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/>
  <mc:AlternateContent xmlns:mc="http://schemas.openxmlformats.org/markup-compatibility/2006">
    <mc:Choice Requires="x15">
      <x15ac:absPath xmlns:x15ac="http://schemas.microsoft.com/office/spreadsheetml/2010/11/ac" url="/Volumes/My Book for Mac/Work/Google Drive/On File/By Profile/Orgs/J-K/Koch Family Foundations/"/>
    </mc:Choice>
  </mc:AlternateContent>
  <xr:revisionPtr revIDLastSave="0" documentId="13_ncr:1_{5108075B-C6BD-394A-A3D6-9C1B912827CA}" xr6:coauthVersionLast="45" xr6:coauthVersionMax="45" xr10:uidLastSave="{00000000-0000-0000-0000-000000000000}"/>
  <bookViews>
    <workbookView xWindow="25600" yWindow="460" windowWidth="25600" windowHeight="28340" xr2:uid="{00000000-000D-0000-FFFF-FFFF00000000}"/>
  </bookViews>
  <sheets>
    <sheet name="Summary" sheetId="18" r:id="rId1"/>
    <sheet name="Data &amp; Verification" sheetId="17" r:id="rId2"/>
    <sheet name="Resources Final" sheetId="3" r:id="rId3"/>
  </sheets>
  <definedNames>
    <definedName name="_xlnm._FilterDatabase" localSheetId="1" hidden="1">'Data &amp; Verification'!$A$36:$O$9883</definedName>
    <definedName name="_xlnm._FilterDatabase" localSheetId="2" hidden="1">'Resources Final'!$A$1:$I$13683</definedName>
  </definedNames>
  <calcPr calcId="191029"/>
  <pivotCaches>
    <pivotCache cacheId="72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20" roundtripDataSignature="AMtx7mjqCgEBHe3hOqIkYLxKuIbGs5nMzw=="/>
    </ext>
  </extLst>
</workbook>
</file>

<file path=xl/calcChain.xml><?xml version="1.0" encoding="utf-8"?>
<calcChain xmlns="http://schemas.openxmlformats.org/spreadsheetml/2006/main">
  <c r="R18" i="18" l="1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260" i="18"/>
  <c r="R261" i="18"/>
  <c r="R262" i="18"/>
  <c r="R263" i="18"/>
  <c r="R264" i="18"/>
  <c r="R265" i="18"/>
  <c r="R266" i="18"/>
  <c r="R267" i="18"/>
  <c r="R268" i="18"/>
  <c r="R269" i="18"/>
  <c r="R270" i="18"/>
  <c r="R271" i="18"/>
  <c r="R272" i="18"/>
  <c r="R273" i="18"/>
  <c r="R274" i="18"/>
  <c r="R275" i="18"/>
  <c r="R276" i="18"/>
  <c r="R277" i="18"/>
  <c r="R278" i="18"/>
  <c r="R279" i="18"/>
  <c r="R280" i="18"/>
  <c r="R281" i="18"/>
  <c r="R282" i="18"/>
  <c r="R283" i="18"/>
  <c r="R284" i="18"/>
  <c r="R285" i="18"/>
  <c r="R286" i="18"/>
  <c r="R287" i="18"/>
  <c r="R288" i="18"/>
  <c r="R289" i="18"/>
  <c r="R290" i="18"/>
  <c r="R291" i="18"/>
  <c r="R292" i="18"/>
  <c r="R293" i="18"/>
  <c r="R294" i="18"/>
  <c r="R295" i="18"/>
  <c r="R296" i="18"/>
  <c r="R297" i="18"/>
  <c r="R298" i="18"/>
  <c r="R299" i="18"/>
  <c r="R300" i="18"/>
  <c r="R301" i="18"/>
  <c r="R302" i="18"/>
  <c r="R303" i="18"/>
  <c r="R304" i="18"/>
  <c r="R305" i="18"/>
  <c r="R306" i="18"/>
  <c r="R307" i="18"/>
  <c r="R308" i="18"/>
  <c r="R309" i="18"/>
  <c r="R310" i="18"/>
  <c r="R311" i="18"/>
  <c r="R312" i="18"/>
  <c r="R313" i="18"/>
  <c r="R314" i="18"/>
  <c r="R315" i="18"/>
  <c r="R316" i="18"/>
  <c r="R317" i="18"/>
  <c r="R318" i="18"/>
  <c r="R319" i="18"/>
  <c r="R320" i="18"/>
  <c r="R321" i="18"/>
  <c r="R322" i="18"/>
  <c r="R323" i="18"/>
  <c r="R324" i="18"/>
  <c r="R325" i="18"/>
  <c r="R326" i="18"/>
  <c r="R327" i="18"/>
  <c r="R328" i="18"/>
  <c r="R329" i="18"/>
  <c r="R330" i="18"/>
  <c r="R331" i="18"/>
  <c r="R332" i="18"/>
  <c r="R333" i="18"/>
  <c r="R334" i="18"/>
  <c r="R335" i="18"/>
  <c r="R336" i="18"/>
  <c r="R337" i="18"/>
  <c r="R338" i="18"/>
  <c r="R339" i="18"/>
  <c r="R340" i="18"/>
  <c r="R341" i="18"/>
  <c r="R342" i="18"/>
  <c r="R343" i="18"/>
  <c r="R344" i="18"/>
  <c r="R345" i="18"/>
  <c r="R346" i="18"/>
  <c r="R347" i="18"/>
  <c r="R348" i="18"/>
  <c r="R349" i="18"/>
  <c r="R350" i="18"/>
  <c r="R351" i="18"/>
  <c r="R352" i="18"/>
  <c r="R353" i="18"/>
  <c r="R354" i="18"/>
  <c r="R355" i="18"/>
  <c r="R356" i="18"/>
  <c r="R357" i="18"/>
  <c r="R358" i="18"/>
  <c r="R359" i="18"/>
  <c r="R360" i="18"/>
  <c r="R361" i="18"/>
  <c r="R362" i="18"/>
  <c r="R363" i="18"/>
  <c r="R364" i="18"/>
  <c r="R365" i="18"/>
  <c r="R366" i="18"/>
  <c r="R367" i="18"/>
  <c r="R368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R544" i="18"/>
  <c r="R545" i="18"/>
  <c r="R546" i="18"/>
  <c r="R547" i="18"/>
  <c r="R548" i="18"/>
  <c r="R549" i="18"/>
  <c r="R550" i="18"/>
  <c r="R551" i="18"/>
  <c r="R552" i="18"/>
  <c r="R553" i="18"/>
  <c r="R554" i="18"/>
  <c r="R555" i="18"/>
  <c r="R556" i="18"/>
  <c r="R557" i="18"/>
  <c r="R558" i="18"/>
  <c r="R559" i="18"/>
  <c r="R560" i="18"/>
  <c r="R561" i="18"/>
  <c r="R562" i="18"/>
  <c r="R563" i="18"/>
  <c r="R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889" i="18"/>
  <c r="I890" i="18"/>
  <c r="I891" i="18"/>
  <c r="I892" i="18"/>
  <c r="I893" i="18"/>
  <c r="I894" i="18"/>
  <c r="I895" i="18"/>
  <c r="I896" i="18"/>
  <c r="I897" i="18"/>
  <c r="I898" i="18"/>
  <c r="I899" i="18"/>
  <c r="I900" i="18"/>
  <c r="I901" i="18"/>
  <c r="I902" i="18"/>
  <c r="I903" i="18"/>
  <c r="I904" i="18"/>
  <c r="I905" i="18"/>
  <c r="I906" i="18"/>
  <c r="I907" i="18"/>
  <c r="I908" i="18"/>
  <c r="I909" i="18"/>
  <c r="I910" i="18"/>
  <c r="I911" i="18"/>
  <c r="I912" i="18"/>
  <c r="I9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1006" i="18"/>
  <c r="I1007" i="18"/>
  <c r="I1008" i="18"/>
  <c r="I1009" i="18"/>
  <c r="I1010" i="18"/>
  <c r="I1011" i="18"/>
  <c r="I1012" i="18"/>
  <c r="I1013" i="18"/>
  <c r="I1014" i="18"/>
  <c r="I1015" i="18"/>
  <c r="I1016" i="18"/>
  <c r="I1017" i="18"/>
  <c r="I1018" i="18"/>
  <c r="I1019" i="18"/>
  <c r="I1020" i="18"/>
  <c r="I1021" i="18"/>
  <c r="I1022" i="18"/>
  <c r="I1023" i="18"/>
  <c r="I1024" i="18"/>
  <c r="I1025" i="18"/>
  <c r="I1026" i="18"/>
  <c r="I1027" i="18"/>
  <c r="I1028" i="18"/>
  <c r="I1029" i="18"/>
  <c r="I1030" i="18"/>
  <c r="I1031" i="18"/>
  <c r="I1032" i="18"/>
  <c r="I1033" i="18"/>
  <c r="I1034" i="18"/>
  <c r="I1035" i="18"/>
  <c r="I1036" i="18"/>
  <c r="I1037" i="18"/>
  <c r="I1038" i="18"/>
  <c r="I1039" i="18"/>
  <c r="I1040" i="18"/>
  <c r="I1041" i="18"/>
  <c r="I1042" i="18"/>
  <c r="I1043" i="18"/>
  <c r="I1044" i="18"/>
  <c r="I1045" i="18"/>
  <c r="I1046" i="18"/>
  <c r="I1047" i="18"/>
  <c r="I1048" i="18"/>
  <c r="I1049" i="18"/>
  <c r="I1050" i="18"/>
  <c r="I1051" i="18"/>
  <c r="I1052" i="18"/>
  <c r="I1053" i="18"/>
  <c r="I1054" i="18"/>
  <c r="I1055" i="18"/>
  <c r="I1056" i="18"/>
  <c r="I1057" i="18"/>
  <c r="I1058" i="18"/>
  <c r="I1059" i="18"/>
  <c r="I1060" i="18"/>
  <c r="I1061" i="18"/>
  <c r="I1062" i="18"/>
  <c r="I1063" i="18"/>
  <c r="I1064" i="18"/>
  <c r="I1065" i="18"/>
  <c r="I1066" i="18"/>
  <c r="I1067" i="18"/>
  <c r="I1068" i="18"/>
  <c r="I1069" i="18"/>
  <c r="I1070" i="18"/>
  <c r="I1071" i="18"/>
  <c r="I1072" i="18"/>
  <c r="I1073" i="18"/>
  <c r="I1074" i="18"/>
  <c r="I1075" i="18"/>
  <c r="I1076" i="18"/>
  <c r="I1077" i="18"/>
  <c r="I1078" i="18"/>
  <c r="I1079" i="18"/>
  <c r="I1080" i="18"/>
  <c r="I1081" i="18"/>
  <c r="I1082" i="18"/>
  <c r="I1083" i="18"/>
  <c r="I1084" i="18"/>
  <c r="I1085" i="18"/>
  <c r="I1086" i="18"/>
  <c r="I1087" i="18"/>
  <c r="I1088" i="18"/>
  <c r="I1089" i="18"/>
  <c r="I1090" i="18"/>
  <c r="I1091" i="18"/>
  <c r="I1092" i="18"/>
  <c r="I1093" i="18"/>
  <c r="I1094" i="18"/>
  <c r="I1095" i="18"/>
  <c r="I1096" i="18"/>
  <c r="I1097" i="18"/>
  <c r="I1098" i="18"/>
  <c r="I1099" i="18"/>
  <c r="I1100" i="18"/>
  <c r="I1101" i="18"/>
  <c r="I1102" i="18"/>
  <c r="I1103" i="18"/>
  <c r="I1104" i="18"/>
  <c r="I1105" i="18"/>
  <c r="I1106" i="18"/>
  <c r="I1107" i="18"/>
  <c r="I1108" i="18"/>
  <c r="I1109" i="18"/>
  <c r="I1110" i="18"/>
  <c r="I1111" i="18"/>
  <c r="I1112" i="18"/>
  <c r="I1113" i="18"/>
  <c r="I1114" i="18"/>
  <c r="I1115" i="18"/>
  <c r="I1116" i="18"/>
  <c r="I1117" i="18"/>
  <c r="I1118" i="18"/>
  <c r="I1119" i="18"/>
  <c r="I1120" i="18"/>
  <c r="I1121" i="18"/>
  <c r="I1122" i="18"/>
  <c r="I1123" i="18"/>
  <c r="I1124" i="18"/>
  <c r="I1125" i="18"/>
  <c r="I1126" i="18"/>
  <c r="I1127" i="18"/>
  <c r="I1128" i="18"/>
  <c r="I1129" i="18"/>
  <c r="I1130" i="18"/>
  <c r="I1131" i="18"/>
  <c r="I1132" i="18"/>
  <c r="I1133" i="18"/>
  <c r="I1134" i="18"/>
  <c r="I1135" i="18"/>
  <c r="I1136" i="18"/>
  <c r="I1137" i="18"/>
  <c r="I1138" i="18"/>
  <c r="I1139" i="18"/>
  <c r="I1140" i="18"/>
  <c r="I1141" i="18"/>
  <c r="I1142" i="18"/>
  <c r="I1143" i="18"/>
  <c r="I1144" i="18"/>
  <c r="I1145" i="18"/>
  <c r="I1146" i="18"/>
  <c r="I1147" i="18"/>
  <c r="I1148" i="18"/>
  <c r="I1149" i="18"/>
  <c r="I1150" i="18"/>
  <c r="I1151" i="18"/>
  <c r="I1152" i="18"/>
  <c r="I1153" i="18"/>
  <c r="I1154" i="18"/>
  <c r="I1155" i="18"/>
  <c r="I1156" i="18"/>
  <c r="I1157" i="18"/>
  <c r="I1158" i="18"/>
  <c r="I1159" i="18"/>
  <c r="I1160" i="18"/>
  <c r="I1161" i="18"/>
  <c r="I1162" i="18"/>
  <c r="I1163" i="18"/>
  <c r="I1164" i="18"/>
  <c r="I1165" i="18"/>
  <c r="I1166" i="18"/>
  <c r="I1167" i="18"/>
  <c r="I1168" i="18"/>
  <c r="I1169" i="18"/>
  <c r="I1170" i="18"/>
  <c r="I1171" i="18"/>
  <c r="I1172" i="18"/>
  <c r="I1173" i="18"/>
  <c r="I1174" i="18"/>
  <c r="I1175" i="18"/>
  <c r="I1176" i="18"/>
  <c r="I1177" i="18"/>
  <c r="I1178" i="18"/>
  <c r="I1179" i="18"/>
  <c r="I1180" i="18"/>
  <c r="I1181" i="18"/>
  <c r="I1182" i="18"/>
  <c r="I1183" i="18"/>
  <c r="I1184" i="18"/>
  <c r="I1185" i="18"/>
  <c r="I1186" i="18"/>
  <c r="I1187" i="18"/>
  <c r="I1188" i="18"/>
  <c r="I1189" i="18"/>
  <c r="I1190" i="18"/>
  <c r="I1191" i="18"/>
  <c r="I1192" i="18"/>
  <c r="I1193" i="18"/>
  <c r="I1194" i="18"/>
  <c r="I1195" i="18"/>
  <c r="I1196" i="18"/>
  <c r="I1197" i="18"/>
  <c r="I1198" i="18"/>
  <c r="I1199" i="18"/>
  <c r="I1200" i="18"/>
  <c r="I1201" i="18"/>
  <c r="I1202" i="18"/>
  <c r="I1203" i="18"/>
  <c r="I1204" i="18"/>
  <c r="I1205" i="18"/>
  <c r="I1206" i="18"/>
  <c r="I1207" i="18"/>
  <c r="I1208" i="18"/>
  <c r="I1209" i="18"/>
  <c r="I1210" i="18"/>
  <c r="I1211" i="18"/>
  <c r="I1212" i="18"/>
  <c r="I1213" i="18"/>
  <c r="I1214" i="18"/>
  <c r="I1215" i="18"/>
  <c r="I1216" i="18"/>
  <c r="I1217" i="18"/>
  <c r="I1218" i="18"/>
  <c r="I1219" i="18"/>
  <c r="I1220" i="18"/>
  <c r="I1221" i="18"/>
  <c r="I1222" i="18"/>
  <c r="I1223" i="18"/>
  <c r="I1224" i="18"/>
  <c r="I1225" i="18"/>
  <c r="I1226" i="18"/>
  <c r="I1227" i="18"/>
  <c r="I1228" i="18"/>
  <c r="I1229" i="18"/>
  <c r="I1230" i="18"/>
  <c r="I1231" i="18"/>
  <c r="I1232" i="18"/>
  <c r="I1233" i="18"/>
  <c r="I1234" i="18"/>
  <c r="I1235" i="18"/>
  <c r="I1236" i="18"/>
  <c r="I1237" i="18"/>
  <c r="I1238" i="18"/>
  <c r="I1239" i="18"/>
  <c r="I1240" i="18"/>
  <c r="I1241" i="18"/>
  <c r="I1242" i="18"/>
  <c r="I1243" i="18"/>
  <c r="I1244" i="18"/>
  <c r="I1245" i="18"/>
  <c r="I1246" i="18"/>
  <c r="I1247" i="18"/>
  <c r="I1248" i="18"/>
  <c r="I1249" i="18"/>
  <c r="I1250" i="18"/>
  <c r="I1251" i="18"/>
  <c r="I1252" i="18"/>
  <c r="I1253" i="18"/>
  <c r="I1254" i="18"/>
  <c r="I1255" i="18"/>
  <c r="I1256" i="18"/>
  <c r="I1257" i="18"/>
  <c r="I1258" i="18"/>
  <c r="I1259" i="18"/>
  <c r="I1260" i="18"/>
  <c r="I1261" i="18"/>
  <c r="I1262" i="18"/>
  <c r="I1263" i="18"/>
  <c r="I1264" i="18"/>
  <c r="I1265" i="18"/>
  <c r="I1266" i="18"/>
  <c r="I1267" i="18"/>
  <c r="I1268" i="18"/>
  <c r="I1269" i="18"/>
  <c r="I1270" i="18"/>
  <c r="I1271" i="18"/>
  <c r="I1272" i="18"/>
  <c r="I1273" i="18"/>
  <c r="I1274" i="18"/>
  <c r="I1275" i="18"/>
  <c r="I1276" i="18"/>
  <c r="I1277" i="18"/>
  <c r="I1278" i="18"/>
  <c r="I1279" i="18"/>
  <c r="I1280" i="18"/>
  <c r="I1281" i="18"/>
  <c r="I1282" i="18"/>
  <c r="I1283" i="18"/>
  <c r="I1284" i="18"/>
  <c r="I1285" i="18"/>
  <c r="I1286" i="18"/>
  <c r="I1287" i="18"/>
  <c r="I1288" i="18"/>
  <c r="I1289" i="18"/>
  <c r="I1290" i="18"/>
  <c r="I1291" i="18"/>
  <c r="I1292" i="18"/>
  <c r="I1293" i="18"/>
  <c r="I1294" i="18"/>
  <c r="I1295" i="18"/>
  <c r="I1296" i="18"/>
  <c r="I1297" i="18"/>
  <c r="I1298" i="18"/>
  <c r="I1299" i="18"/>
  <c r="I1300" i="18"/>
  <c r="I1301" i="18"/>
  <c r="I1302" i="18"/>
  <c r="I1303" i="18"/>
  <c r="I1304" i="18"/>
  <c r="I1305" i="18"/>
  <c r="I1306" i="18"/>
  <c r="I1307" i="18"/>
  <c r="I1308" i="18"/>
  <c r="I1309" i="18"/>
  <c r="I1310" i="18"/>
  <c r="I1311" i="18"/>
  <c r="I1312" i="18"/>
  <c r="I1313" i="18"/>
  <c r="I1314" i="18"/>
  <c r="I1315" i="18"/>
  <c r="I1316" i="18"/>
  <c r="I1317" i="18"/>
  <c r="I1318" i="18"/>
  <c r="I1319" i="18"/>
  <c r="I1320" i="18"/>
  <c r="I1321" i="18"/>
  <c r="I1322" i="18"/>
  <c r="I1323" i="18"/>
  <c r="I1324" i="18"/>
  <c r="I1325" i="18"/>
  <c r="I1326" i="18"/>
  <c r="I1327" i="18"/>
  <c r="I1328" i="18"/>
  <c r="I1329" i="18"/>
  <c r="I1330" i="18"/>
  <c r="I1331" i="18"/>
  <c r="I1332" i="18"/>
  <c r="I1333" i="18"/>
  <c r="I1334" i="18"/>
  <c r="I1335" i="18"/>
  <c r="I1336" i="18"/>
  <c r="I1337" i="18"/>
  <c r="I1338" i="18"/>
  <c r="I1339" i="18"/>
  <c r="I1340" i="18"/>
  <c r="I1341" i="18"/>
  <c r="I1342" i="18"/>
  <c r="I1343" i="18"/>
  <c r="I1344" i="18"/>
  <c r="I1345" i="18"/>
  <c r="I1346" i="18"/>
  <c r="I1347" i="18"/>
  <c r="I1348" i="18"/>
  <c r="I1349" i="18"/>
  <c r="I1350" i="18"/>
  <c r="I1351" i="18"/>
  <c r="I1352" i="18"/>
  <c r="I1353" i="18"/>
  <c r="I1354" i="18"/>
  <c r="I1355" i="18"/>
  <c r="I1356" i="18"/>
  <c r="I1357" i="18"/>
  <c r="I1358" i="18"/>
  <c r="I1359" i="18"/>
  <c r="I1360" i="18"/>
  <c r="I1361" i="18"/>
  <c r="I1362" i="18"/>
  <c r="I1363" i="18"/>
  <c r="I1364" i="18"/>
  <c r="I1365" i="18"/>
  <c r="I1366" i="18"/>
  <c r="I1367" i="18"/>
  <c r="I1368" i="18"/>
  <c r="I1369" i="18"/>
  <c r="I1370" i="18"/>
  <c r="I1371" i="18"/>
  <c r="I1372" i="18"/>
  <c r="I1373" i="18"/>
  <c r="I1374" i="18"/>
  <c r="I1375" i="18"/>
  <c r="I1376" i="18"/>
  <c r="I1377" i="18"/>
  <c r="I1378" i="18"/>
  <c r="I1379" i="18"/>
  <c r="I1380" i="18"/>
  <c r="I1381" i="18"/>
  <c r="I1382" i="18"/>
  <c r="I1383" i="18"/>
  <c r="I1384" i="18"/>
  <c r="I1385" i="18"/>
  <c r="I1386" i="18"/>
  <c r="I1387" i="18"/>
  <c r="I1388" i="18"/>
  <c r="I1389" i="18"/>
  <c r="I1390" i="18"/>
  <c r="I1391" i="18"/>
  <c r="I1392" i="18"/>
  <c r="I1393" i="18"/>
  <c r="I1394" i="18"/>
  <c r="I1395" i="18"/>
  <c r="I1396" i="18"/>
  <c r="I1397" i="18"/>
  <c r="I1398" i="18"/>
  <c r="I1399" i="18"/>
  <c r="I1400" i="18"/>
  <c r="I1401" i="18"/>
  <c r="I1402" i="18"/>
  <c r="I1403" i="18"/>
  <c r="I1404" i="18"/>
  <c r="I1405" i="18"/>
  <c r="I1406" i="18"/>
  <c r="I1407" i="18"/>
  <c r="I1408" i="18"/>
  <c r="I1409" i="18"/>
  <c r="I1410" i="18"/>
  <c r="I1411" i="18"/>
  <c r="I1412" i="18"/>
  <c r="I1413" i="18"/>
  <c r="I1414" i="18"/>
  <c r="I1415" i="18"/>
  <c r="I1416" i="18"/>
  <c r="I1417" i="18"/>
  <c r="I1418" i="18"/>
  <c r="I1419" i="18"/>
  <c r="I1420" i="18"/>
  <c r="I1421" i="18"/>
  <c r="I1422" i="18"/>
  <c r="I1423" i="18"/>
  <c r="I1424" i="18"/>
  <c r="I1425" i="18"/>
  <c r="I1426" i="18"/>
  <c r="I1427" i="18"/>
  <c r="I1428" i="18"/>
  <c r="I1429" i="18"/>
  <c r="I1430" i="18"/>
  <c r="I1431" i="18"/>
  <c r="I1432" i="18"/>
  <c r="I1433" i="18"/>
  <c r="I1434" i="18"/>
  <c r="I1435" i="18"/>
  <c r="I1436" i="18"/>
  <c r="I1437" i="18"/>
  <c r="I1438" i="18"/>
  <c r="I1439" i="18"/>
  <c r="I1440" i="18"/>
  <c r="I1441" i="18"/>
  <c r="I1442" i="18"/>
  <c r="I1443" i="18"/>
  <c r="I1444" i="18"/>
  <c r="I1445" i="18"/>
  <c r="I1446" i="18"/>
  <c r="I1447" i="18"/>
  <c r="I1448" i="18"/>
  <c r="I1449" i="18"/>
  <c r="I1450" i="18"/>
  <c r="I1451" i="18"/>
  <c r="I1452" i="18"/>
  <c r="I1453" i="18"/>
  <c r="I1454" i="18"/>
  <c r="I1455" i="18"/>
  <c r="I1456" i="18"/>
  <c r="I1457" i="18"/>
  <c r="I1458" i="18"/>
  <c r="I1459" i="18"/>
  <c r="I1460" i="18"/>
  <c r="I1461" i="18"/>
  <c r="I1462" i="18"/>
  <c r="I1463" i="18"/>
  <c r="I1464" i="18"/>
  <c r="I1465" i="18"/>
  <c r="I1466" i="18"/>
  <c r="I1467" i="18"/>
  <c r="I1468" i="18"/>
  <c r="I1469" i="18"/>
  <c r="I1470" i="18"/>
  <c r="I1471" i="18"/>
  <c r="I1472" i="18"/>
  <c r="I1473" i="18"/>
  <c r="I1474" i="18"/>
  <c r="I1475" i="18"/>
  <c r="I1476" i="18"/>
  <c r="I1477" i="18"/>
  <c r="I1478" i="18"/>
  <c r="I1479" i="18"/>
  <c r="I1480" i="18"/>
  <c r="I1481" i="18"/>
  <c r="I1482" i="18"/>
  <c r="I1483" i="18"/>
  <c r="I1484" i="18"/>
  <c r="I1485" i="18"/>
  <c r="I1486" i="18"/>
  <c r="I1487" i="18"/>
  <c r="I1488" i="18"/>
  <c r="I1489" i="18"/>
  <c r="I1490" i="18"/>
  <c r="I1491" i="18"/>
  <c r="I1492" i="18"/>
  <c r="I1493" i="18"/>
  <c r="I1494" i="18"/>
  <c r="I1495" i="18"/>
  <c r="I1496" i="18"/>
  <c r="I1497" i="18"/>
  <c r="I1498" i="18"/>
  <c r="I1499" i="18"/>
  <c r="I1500" i="18"/>
  <c r="I1501" i="18"/>
  <c r="I1502" i="18"/>
  <c r="I1503" i="18"/>
  <c r="I1504" i="18"/>
  <c r="I1505" i="18"/>
  <c r="I1506" i="18"/>
  <c r="I1507" i="18"/>
  <c r="I1508" i="18"/>
  <c r="I1509" i="18"/>
  <c r="I1510" i="18"/>
  <c r="I1511" i="18"/>
  <c r="I1512" i="18"/>
  <c r="I1513" i="18"/>
  <c r="I1514" i="18"/>
  <c r="I1515" i="18"/>
  <c r="I1516" i="18"/>
  <c r="I1517" i="18"/>
  <c r="I1518" i="18"/>
  <c r="I1519" i="18"/>
  <c r="I1520" i="18"/>
  <c r="I1521" i="18"/>
  <c r="I1522" i="18"/>
  <c r="I1523" i="18"/>
  <c r="I1524" i="18"/>
  <c r="I1525" i="18"/>
  <c r="I1526" i="18"/>
  <c r="I1527" i="18"/>
  <c r="I1528" i="18"/>
  <c r="I1529" i="18"/>
  <c r="I1530" i="18"/>
  <c r="I1531" i="18"/>
  <c r="I1532" i="18"/>
  <c r="I1533" i="18"/>
  <c r="I1534" i="18"/>
  <c r="I1535" i="18"/>
  <c r="I1536" i="18"/>
  <c r="I1537" i="18"/>
  <c r="I1538" i="18"/>
  <c r="I1539" i="18"/>
  <c r="I1540" i="18"/>
  <c r="I1541" i="18"/>
  <c r="I1542" i="18"/>
  <c r="I1543" i="18"/>
  <c r="I1544" i="18"/>
  <c r="I1545" i="18"/>
  <c r="I1546" i="18"/>
  <c r="I1547" i="18"/>
  <c r="I1548" i="18"/>
  <c r="I1549" i="18"/>
  <c r="I1550" i="18"/>
  <c r="I1551" i="18"/>
  <c r="I1552" i="18"/>
  <c r="I1553" i="18"/>
  <c r="I1554" i="18"/>
  <c r="I1555" i="18"/>
  <c r="I1556" i="18"/>
  <c r="I1557" i="18"/>
  <c r="I1558" i="18"/>
  <c r="I1559" i="18"/>
  <c r="I1560" i="18"/>
  <c r="I1561" i="18"/>
  <c r="I1562" i="18"/>
  <c r="I1563" i="18"/>
  <c r="I1564" i="18"/>
  <c r="I1565" i="18"/>
  <c r="I1566" i="18"/>
  <c r="I1567" i="18"/>
  <c r="I1568" i="18"/>
  <c r="I1569" i="18"/>
  <c r="I1570" i="18"/>
  <c r="I1571" i="18"/>
  <c r="I1572" i="18"/>
  <c r="I1573" i="18"/>
  <c r="I1574" i="18"/>
  <c r="I1575" i="18"/>
  <c r="I1576" i="18"/>
  <c r="I1577" i="18"/>
  <c r="I1578" i="18"/>
  <c r="I1579" i="18"/>
  <c r="I1580" i="18"/>
  <c r="I1581" i="18"/>
  <c r="I1582" i="18"/>
  <c r="I1583" i="18"/>
  <c r="I1584" i="18"/>
  <c r="I1585" i="18"/>
  <c r="I1586" i="18"/>
  <c r="I1587" i="18"/>
  <c r="I1588" i="18"/>
  <c r="I1589" i="18"/>
  <c r="I1590" i="18"/>
  <c r="I1591" i="18"/>
  <c r="I1592" i="18"/>
  <c r="I1593" i="18"/>
  <c r="I1594" i="18"/>
  <c r="I1595" i="18"/>
  <c r="I1596" i="18"/>
  <c r="I1597" i="18"/>
  <c r="I1598" i="18"/>
  <c r="I1599" i="18"/>
  <c r="I1600" i="18"/>
  <c r="I1601" i="18"/>
  <c r="I1602" i="18"/>
  <c r="I1603" i="18"/>
  <c r="I1604" i="18"/>
  <c r="I1605" i="18"/>
  <c r="I1606" i="18"/>
  <c r="I1607" i="18"/>
  <c r="I1608" i="18"/>
  <c r="I1609" i="18"/>
  <c r="I1610" i="18"/>
  <c r="I1611" i="18"/>
  <c r="I1612" i="18"/>
  <c r="I1613" i="18"/>
  <c r="I1614" i="18"/>
  <c r="I1615" i="18"/>
  <c r="I1616" i="18"/>
  <c r="I1617" i="18"/>
  <c r="I1618" i="18"/>
  <c r="I1619" i="18"/>
  <c r="I1620" i="18"/>
  <c r="I1621" i="18"/>
  <c r="I1622" i="18"/>
  <c r="I1623" i="18"/>
  <c r="I1624" i="18"/>
  <c r="I1625" i="18"/>
  <c r="I1626" i="18"/>
  <c r="I1627" i="18"/>
  <c r="I1628" i="18"/>
  <c r="I1629" i="18"/>
  <c r="I1630" i="18"/>
  <c r="I1631" i="18"/>
  <c r="I1632" i="18"/>
  <c r="I1633" i="18"/>
  <c r="I1634" i="18"/>
  <c r="I1635" i="18"/>
  <c r="I1636" i="18"/>
  <c r="I1637" i="18"/>
  <c r="I1638" i="18"/>
  <c r="I1639" i="18"/>
  <c r="I1640" i="18"/>
  <c r="I1641" i="18"/>
  <c r="I1642" i="18"/>
  <c r="I1643" i="18"/>
  <c r="I1644" i="18"/>
  <c r="I1645" i="18"/>
  <c r="I1646" i="18"/>
  <c r="I1647" i="18"/>
  <c r="I1648" i="18"/>
  <c r="I1649" i="18"/>
  <c r="I1650" i="18"/>
  <c r="I1651" i="18"/>
  <c r="I1652" i="18"/>
  <c r="I1653" i="18"/>
  <c r="I1654" i="18"/>
  <c r="I1655" i="18"/>
  <c r="I1656" i="18"/>
  <c r="I1657" i="18"/>
  <c r="I1658" i="18"/>
  <c r="I1659" i="18"/>
  <c r="I1660" i="18"/>
  <c r="I1661" i="18"/>
  <c r="I1662" i="18"/>
  <c r="I1663" i="18"/>
  <c r="I1664" i="18"/>
  <c r="I1665" i="18"/>
  <c r="I1666" i="18"/>
  <c r="I1667" i="18"/>
  <c r="I1668" i="18"/>
  <c r="I1669" i="18"/>
  <c r="I1670" i="18"/>
  <c r="I1671" i="18"/>
  <c r="I1672" i="18"/>
  <c r="I1673" i="18"/>
  <c r="I1674" i="18"/>
  <c r="I1675" i="18"/>
  <c r="I1676" i="18"/>
  <c r="I1677" i="18"/>
  <c r="I1678" i="18"/>
  <c r="I1679" i="18"/>
  <c r="I1680" i="18"/>
  <c r="I1681" i="18"/>
  <c r="I1682" i="18"/>
  <c r="I1683" i="18"/>
  <c r="I1684" i="18"/>
  <c r="I1685" i="18"/>
  <c r="I1686" i="18"/>
  <c r="I1687" i="18"/>
  <c r="I1688" i="18"/>
  <c r="I1689" i="18"/>
  <c r="I1690" i="18"/>
  <c r="I1691" i="18"/>
  <c r="I1692" i="18"/>
  <c r="I1693" i="18"/>
  <c r="I1694" i="18"/>
  <c r="I1695" i="18"/>
  <c r="I1696" i="18"/>
  <c r="I1697" i="18"/>
  <c r="I1698" i="18"/>
  <c r="I1699" i="18"/>
  <c r="I1700" i="18"/>
  <c r="I1701" i="18"/>
  <c r="I1702" i="18"/>
  <c r="I1703" i="18"/>
  <c r="I1704" i="18"/>
  <c r="I1705" i="18"/>
  <c r="I1706" i="18"/>
  <c r="I1707" i="18"/>
  <c r="I1708" i="18"/>
  <c r="I1709" i="18"/>
  <c r="I1710" i="18"/>
  <c r="I1711" i="18"/>
  <c r="I1712" i="18"/>
  <c r="I1713" i="18"/>
  <c r="I1714" i="18"/>
  <c r="I1715" i="18"/>
  <c r="I1716" i="18"/>
  <c r="I1717" i="18"/>
  <c r="I1718" i="18"/>
  <c r="I1719" i="18"/>
  <c r="I1720" i="18"/>
  <c r="I1721" i="18"/>
  <c r="I1722" i="18"/>
  <c r="I1723" i="18"/>
  <c r="I1724" i="18"/>
  <c r="I1725" i="18"/>
  <c r="I1726" i="18"/>
  <c r="I1727" i="18"/>
  <c r="I1728" i="18"/>
  <c r="I1729" i="18"/>
  <c r="I1730" i="18"/>
  <c r="I1731" i="18"/>
  <c r="I1732" i="18"/>
  <c r="I1733" i="18"/>
  <c r="I1734" i="18"/>
  <c r="I1735" i="18"/>
  <c r="I1736" i="18"/>
  <c r="I1737" i="18"/>
  <c r="I1738" i="18"/>
  <c r="I1739" i="18"/>
  <c r="I1740" i="18"/>
  <c r="I1741" i="18"/>
  <c r="I1742" i="18"/>
  <c r="I1743" i="18"/>
  <c r="I1744" i="18"/>
  <c r="I1745" i="18"/>
  <c r="I1746" i="18"/>
  <c r="I1747" i="18"/>
  <c r="I1748" i="18"/>
  <c r="I1749" i="18"/>
  <c r="I1750" i="18"/>
  <c r="I1751" i="18"/>
  <c r="I1752" i="18"/>
  <c r="I1753" i="18"/>
  <c r="I1754" i="18"/>
  <c r="I1755" i="18"/>
  <c r="I1756" i="18"/>
  <c r="I1757" i="18"/>
  <c r="I1758" i="18"/>
  <c r="I1759" i="18"/>
  <c r="I1760" i="18"/>
  <c r="I1761" i="18"/>
  <c r="I1762" i="18"/>
  <c r="I1763" i="18"/>
  <c r="I1764" i="18"/>
  <c r="I1765" i="18"/>
  <c r="I1766" i="18"/>
  <c r="I1767" i="18"/>
  <c r="I1768" i="18"/>
  <c r="I1769" i="18"/>
  <c r="I1770" i="18"/>
  <c r="I1771" i="18"/>
  <c r="I1772" i="18"/>
  <c r="I1773" i="18"/>
  <c r="I1774" i="18"/>
  <c r="I1775" i="18"/>
  <c r="I1776" i="18"/>
  <c r="I1777" i="18"/>
  <c r="I1778" i="18"/>
  <c r="I1779" i="18"/>
  <c r="I1780" i="18"/>
  <c r="I1781" i="18"/>
  <c r="I1782" i="18"/>
  <c r="I1783" i="18"/>
  <c r="I1784" i="18"/>
  <c r="I1785" i="18"/>
  <c r="I1786" i="18"/>
  <c r="I1787" i="18"/>
  <c r="I1788" i="18"/>
  <c r="I1789" i="18"/>
  <c r="I1790" i="18"/>
  <c r="I1791" i="18"/>
  <c r="I1792" i="18"/>
  <c r="I1793" i="18"/>
  <c r="I1794" i="18"/>
  <c r="I1795" i="18"/>
  <c r="I1796" i="18"/>
  <c r="I1797" i="18"/>
  <c r="I1798" i="18"/>
  <c r="I1799" i="18"/>
  <c r="I1800" i="18"/>
  <c r="I1801" i="18"/>
  <c r="I1802" i="18"/>
  <c r="I1803" i="18"/>
  <c r="I1804" i="18"/>
  <c r="I1805" i="18"/>
  <c r="I1806" i="18"/>
  <c r="I1807" i="18"/>
  <c r="I1808" i="18"/>
  <c r="I1809" i="18"/>
  <c r="I1810" i="18"/>
  <c r="I1811" i="18"/>
  <c r="I1812" i="18"/>
  <c r="I1813" i="18"/>
  <c r="I1814" i="18"/>
  <c r="I1815" i="18"/>
  <c r="I1816" i="18"/>
  <c r="I1817" i="18"/>
  <c r="I1818" i="18"/>
  <c r="I1819" i="18"/>
  <c r="I1820" i="18"/>
  <c r="I1821" i="18"/>
  <c r="I1822" i="18"/>
  <c r="I1823" i="18"/>
  <c r="I1824" i="18"/>
  <c r="I1825" i="18"/>
  <c r="I1826" i="18"/>
  <c r="I1827" i="18"/>
  <c r="I1828" i="18"/>
  <c r="I1829" i="18"/>
  <c r="I1830" i="18"/>
  <c r="I1831" i="18"/>
  <c r="I1832" i="18"/>
  <c r="I1833" i="18"/>
  <c r="I1834" i="18"/>
  <c r="I1835" i="18"/>
  <c r="I1836" i="18"/>
  <c r="I1837" i="18"/>
  <c r="I1838" i="18"/>
  <c r="I1839" i="18"/>
  <c r="I1840" i="18"/>
  <c r="I1841" i="18"/>
  <c r="I1842" i="18"/>
  <c r="I1843" i="18"/>
  <c r="I1844" i="18"/>
  <c r="I1845" i="18"/>
  <c r="I1846" i="18"/>
  <c r="I1847" i="18"/>
  <c r="I1848" i="18"/>
  <c r="I1849" i="18"/>
  <c r="I1850" i="18"/>
  <c r="I1851" i="18"/>
  <c r="I1852" i="18"/>
  <c r="I1853" i="18"/>
  <c r="I1854" i="18"/>
  <c r="I1855" i="18"/>
  <c r="I1856" i="18"/>
  <c r="I1857" i="18"/>
  <c r="I1858" i="18"/>
  <c r="I1859" i="18"/>
  <c r="I1860" i="18"/>
  <c r="I1861" i="18"/>
  <c r="I1862" i="18"/>
  <c r="I1863" i="18"/>
  <c r="I1864" i="18"/>
  <c r="I1865" i="18"/>
  <c r="I1866" i="18"/>
  <c r="I1867" i="18"/>
  <c r="I1868" i="18"/>
  <c r="I1869" i="18"/>
  <c r="I1870" i="18"/>
  <c r="I1871" i="18"/>
  <c r="I1872" i="18"/>
  <c r="I1873" i="18"/>
  <c r="I1874" i="18"/>
  <c r="I1875" i="18"/>
  <c r="I1876" i="18"/>
  <c r="I1877" i="18"/>
  <c r="I1878" i="18"/>
  <c r="I1879" i="18"/>
  <c r="I1880" i="18"/>
  <c r="I1881" i="18"/>
  <c r="I1882" i="18"/>
  <c r="I1883" i="18"/>
  <c r="I1884" i="18"/>
  <c r="I1885" i="18"/>
  <c r="I1886" i="18"/>
  <c r="I1887" i="18"/>
  <c r="I1888" i="18"/>
  <c r="I1889" i="18"/>
  <c r="I1890" i="18"/>
  <c r="I1891" i="18"/>
  <c r="I1892" i="18"/>
  <c r="I1893" i="18"/>
  <c r="I1894" i="18"/>
  <c r="I1895" i="18"/>
  <c r="I1896" i="18"/>
  <c r="I1897" i="18"/>
  <c r="I1898" i="18"/>
  <c r="I1899" i="18"/>
  <c r="I1900" i="18"/>
  <c r="I1901" i="18"/>
  <c r="I1902" i="18"/>
  <c r="I1903" i="18"/>
  <c r="I1904" i="18"/>
  <c r="I1905" i="18"/>
  <c r="I1906" i="18"/>
  <c r="I1907" i="18"/>
  <c r="I1908" i="18"/>
  <c r="I1909" i="18"/>
  <c r="I1910" i="18"/>
  <c r="I1911" i="18"/>
  <c r="I1912" i="18"/>
  <c r="I1913" i="18"/>
  <c r="I1914" i="18"/>
  <c r="I1915" i="18"/>
  <c r="I1916" i="18"/>
  <c r="I1917" i="18"/>
  <c r="I1918" i="18"/>
  <c r="I1919" i="18"/>
  <c r="I1920" i="18"/>
  <c r="I1921" i="18"/>
  <c r="I1922" i="18"/>
  <c r="I1923" i="18"/>
  <c r="I1924" i="18"/>
  <c r="I1925" i="18"/>
  <c r="I1926" i="18"/>
  <c r="I1927" i="18"/>
  <c r="I1928" i="18"/>
  <c r="I1929" i="18"/>
  <c r="I1930" i="18"/>
  <c r="I1931" i="18"/>
  <c r="I1932" i="18"/>
  <c r="I1933" i="18"/>
  <c r="I1934" i="18"/>
  <c r="I1935" i="18"/>
  <c r="I1936" i="18"/>
  <c r="I1937" i="18"/>
  <c r="I1938" i="18"/>
  <c r="I1939" i="18"/>
  <c r="I1940" i="18"/>
  <c r="I1941" i="18"/>
  <c r="I1942" i="18"/>
  <c r="I1943" i="18"/>
  <c r="I1944" i="18"/>
  <c r="I1945" i="18"/>
  <c r="I1946" i="18"/>
  <c r="I1947" i="18"/>
  <c r="I1948" i="18"/>
  <c r="I1949" i="18"/>
  <c r="I1950" i="18"/>
  <c r="I1951" i="18"/>
  <c r="I1952" i="18"/>
  <c r="I1953" i="18"/>
  <c r="I1954" i="18"/>
  <c r="I1955" i="18"/>
  <c r="I1956" i="18"/>
  <c r="I1957" i="18"/>
  <c r="I1958" i="18"/>
  <c r="I1959" i="18"/>
  <c r="I1960" i="18"/>
  <c r="I1961" i="18"/>
  <c r="I1962" i="18"/>
  <c r="I1963" i="18"/>
  <c r="I1964" i="18"/>
  <c r="I1965" i="18"/>
  <c r="I1966" i="18"/>
  <c r="I1967" i="18"/>
  <c r="I1968" i="18"/>
  <c r="I1969" i="18"/>
  <c r="I1970" i="18"/>
  <c r="I1971" i="18"/>
  <c r="I1972" i="18"/>
  <c r="I1973" i="18"/>
  <c r="I1974" i="18"/>
  <c r="I1975" i="18"/>
  <c r="I1976" i="18"/>
  <c r="I1977" i="18"/>
  <c r="I1978" i="18"/>
  <c r="I1979" i="18"/>
  <c r="I1980" i="18"/>
  <c r="I1981" i="18"/>
  <c r="I1982" i="18"/>
  <c r="I1983" i="18"/>
  <c r="I1984" i="18"/>
  <c r="I1985" i="18"/>
  <c r="I1986" i="18"/>
  <c r="I1987" i="18"/>
  <c r="I1988" i="18"/>
  <c r="I1989" i="18"/>
  <c r="I1990" i="18"/>
  <c r="I1991" i="18"/>
  <c r="I1992" i="18"/>
  <c r="I1993" i="18"/>
  <c r="I1994" i="18"/>
  <c r="I1995" i="18"/>
  <c r="I1996" i="18"/>
  <c r="I1997" i="18"/>
  <c r="I1998" i="18"/>
  <c r="I1999" i="18"/>
  <c r="I2000" i="18"/>
  <c r="I2001" i="18"/>
  <c r="I2002" i="18"/>
  <c r="I2003" i="18"/>
  <c r="I2004" i="18"/>
  <c r="I2005" i="18"/>
  <c r="I2006" i="18"/>
  <c r="I2007" i="18"/>
  <c r="I2008" i="18"/>
  <c r="I2009" i="18"/>
  <c r="I2010" i="18"/>
  <c r="I2011" i="18"/>
  <c r="I2012" i="18"/>
  <c r="I2013" i="18"/>
  <c r="I2014" i="18"/>
  <c r="I2015" i="18"/>
  <c r="I2016" i="18"/>
  <c r="I2017" i="18"/>
  <c r="I2018" i="18"/>
  <c r="I2019" i="18"/>
  <c r="I2020" i="18"/>
  <c r="I2021" i="18"/>
  <c r="I2022" i="18"/>
  <c r="I2023" i="18"/>
  <c r="I2024" i="18"/>
  <c r="I2025" i="18"/>
  <c r="I2026" i="18"/>
  <c r="I2027" i="18"/>
  <c r="I2028" i="18"/>
  <c r="I2029" i="18"/>
  <c r="I2030" i="18"/>
  <c r="I2031" i="18"/>
  <c r="I2032" i="18"/>
  <c r="I2033" i="18"/>
  <c r="I2034" i="18"/>
  <c r="I2035" i="18"/>
  <c r="I2036" i="18"/>
  <c r="I2037" i="18"/>
  <c r="I2038" i="18"/>
  <c r="I2039" i="18"/>
  <c r="I2040" i="18"/>
  <c r="I2041" i="18"/>
  <c r="I2042" i="18"/>
  <c r="I2043" i="18"/>
  <c r="I2044" i="18"/>
  <c r="I2045" i="18"/>
  <c r="I2046" i="18"/>
  <c r="I2047" i="18"/>
  <c r="I2048" i="18"/>
  <c r="I2049" i="18"/>
  <c r="I2050" i="18"/>
  <c r="I2051" i="18"/>
  <c r="I2052" i="18"/>
  <c r="I2053" i="18"/>
  <c r="I2054" i="18"/>
  <c r="I2055" i="18"/>
  <c r="I2056" i="18"/>
  <c r="I2057" i="18"/>
  <c r="I2058" i="18"/>
  <c r="I2059" i="18"/>
  <c r="I2060" i="18"/>
  <c r="I2061" i="18"/>
  <c r="I2062" i="18"/>
  <c r="I2063" i="18"/>
  <c r="I2064" i="18"/>
  <c r="I2065" i="18"/>
  <c r="I2066" i="18"/>
  <c r="I2067" i="18"/>
  <c r="I2068" i="18"/>
  <c r="I2069" i="18"/>
  <c r="I2070" i="18"/>
  <c r="I2071" i="18"/>
  <c r="I2072" i="18"/>
  <c r="I2073" i="18"/>
  <c r="I2074" i="18"/>
  <c r="I2075" i="18"/>
  <c r="I2076" i="18"/>
  <c r="I2077" i="18"/>
  <c r="I2078" i="18"/>
  <c r="I2079" i="18"/>
  <c r="I2080" i="18"/>
  <c r="I2081" i="18"/>
  <c r="I2082" i="18"/>
  <c r="I2083" i="18"/>
  <c r="I2084" i="18"/>
  <c r="I2085" i="18"/>
  <c r="I2086" i="18"/>
  <c r="I2087" i="18"/>
  <c r="I2088" i="18"/>
  <c r="I2089" i="18"/>
  <c r="I2090" i="18"/>
  <c r="I2091" i="18"/>
  <c r="I2092" i="18"/>
  <c r="I2093" i="18"/>
  <c r="I2094" i="18"/>
  <c r="I2095" i="18"/>
  <c r="I2096" i="18"/>
  <c r="I2097" i="18"/>
  <c r="I2098" i="18"/>
  <c r="I2099" i="18"/>
  <c r="I2100" i="18"/>
  <c r="I2101" i="18"/>
  <c r="I2102" i="18"/>
  <c r="I2103" i="18"/>
  <c r="I2104" i="18"/>
  <c r="I2105" i="18"/>
  <c r="I2106" i="18"/>
  <c r="I2107" i="18"/>
  <c r="I2108" i="18"/>
  <c r="I2109" i="18"/>
  <c r="I2110" i="18"/>
  <c r="I2111" i="18"/>
  <c r="I2112" i="18"/>
  <c r="I2113" i="18"/>
  <c r="I2114" i="18"/>
  <c r="I2115" i="18"/>
  <c r="I2116" i="18"/>
  <c r="I2117" i="18"/>
  <c r="I2118" i="18"/>
  <c r="I2119" i="18"/>
  <c r="I2120" i="18"/>
  <c r="I2121" i="18"/>
  <c r="I2122" i="18"/>
  <c r="I2123" i="18"/>
  <c r="I2124" i="18"/>
  <c r="I2125" i="18"/>
  <c r="I2126" i="18"/>
  <c r="I2127" i="18"/>
  <c r="I2128" i="18"/>
  <c r="I2129" i="18"/>
  <c r="I2130" i="18"/>
  <c r="I2131" i="18"/>
  <c r="I2132" i="18"/>
  <c r="I2133" i="18"/>
  <c r="I2134" i="18"/>
  <c r="I2135" i="18"/>
  <c r="I2136" i="18"/>
  <c r="I2137" i="18"/>
  <c r="I2138" i="18"/>
  <c r="I2139" i="18"/>
  <c r="I2140" i="18"/>
  <c r="I2141" i="18"/>
  <c r="I2142" i="18"/>
  <c r="I2143" i="18"/>
  <c r="I2144" i="18"/>
  <c r="I2145" i="18"/>
  <c r="I2146" i="18"/>
  <c r="I2147" i="18"/>
  <c r="I2148" i="18"/>
  <c r="I2149" i="18"/>
  <c r="I2150" i="18"/>
  <c r="I2151" i="18"/>
  <c r="I2152" i="18"/>
  <c r="I2153" i="18"/>
  <c r="I2154" i="18"/>
  <c r="I2155" i="18"/>
  <c r="I2156" i="18"/>
  <c r="I2157" i="18"/>
  <c r="I2158" i="18"/>
  <c r="I2159" i="18"/>
  <c r="I2160" i="18"/>
  <c r="I2161" i="18"/>
  <c r="I2162" i="18"/>
  <c r="I2163" i="18"/>
  <c r="I2164" i="18"/>
  <c r="I2165" i="18"/>
  <c r="I2166" i="18"/>
  <c r="I2167" i="18"/>
  <c r="I2168" i="18"/>
  <c r="I2169" i="18"/>
  <c r="I2170" i="18"/>
  <c r="I2171" i="18"/>
  <c r="I2172" i="18"/>
  <c r="I2173" i="18"/>
  <c r="I2174" i="18"/>
  <c r="I2175" i="18"/>
  <c r="I2176" i="18"/>
  <c r="I2177" i="18"/>
  <c r="I2178" i="18"/>
  <c r="I2179" i="18"/>
  <c r="I2180" i="18"/>
  <c r="I2181" i="18"/>
  <c r="I2182" i="18"/>
  <c r="I2183" i="18"/>
  <c r="I2184" i="18"/>
  <c r="I2185" i="18"/>
  <c r="I2186" i="18"/>
  <c r="I2187" i="18"/>
  <c r="I2188" i="18"/>
  <c r="I2189" i="18"/>
  <c r="I2190" i="18"/>
  <c r="I2191" i="18"/>
  <c r="I2192" i="18"/>
  <c r="I2193" i="18"/>
  <c r="I2194" i="18"/>
  <c r="I2195" i="18"/>
  <c r="I2196" i="18"/>
  <c r="I2197" i="18"/>
  <c r="I2198" i="18"/>
  <c r="I2199" i="18"/>
  <c r="I2200" i="18"/>
  <c r="I2201" i="18"/>
  <c r="I2202" i="18"/>
  <c r="I2203" i="18"/>
  <c r="I2204" i="18"/>
  <c r="I2205" i="18"/>
  <c r="I2206" i="18"/>
  <c r="I2207" i="18"/>
  <c r="I2208" i="18"/>
  <c r="I2209" i="18"/>
  <c r="I2210" i="18"/>
  <c r="I2211" i="18"/>
  <c r="I2212" i="18"/>
  <c r="I2213" i="18"/>
  <c r="I2214" i="18"/>
  <c r="I2215" i="18"/>
  <c r="I2216" i="18"/>
  <c r="I2217" i="18"/>
  <c r="I2218" i="18"/>
  <c r="I2219" i="18"/>
  <c r="I2220" i="18"/>
  <c r="I2221" i="18"/>
  <c r="I2222" i="18"/>
  <c r="I2223" i="18"/>
  <c r="I2224" i="18"/>
  <c r="I2225" i="18"/>
  <c r="I2226" i="18"/>
  <c r="I2227" i="18"/>
  <c r="I2228" i="18"/>
  <c r="I2229" i="18"/>
  <c r="I2230" i="18"/>
  <c r="I2231" i="18"/>
  <c r="I2232" i="18"/>
  <c r="I2233" i="18"/>
  <c r="I2234" i="18"/>
  <c r="I2235" i="18"/>
  <c r="I2236" i="18"/>
  <c r="I2237" i="18"/>
  <c r="I2238" i="18"/>
  <c r="I2239" i="18"/>
  <c r="I2240" i="18"/>
  <c r="I2241" i="18"/>
  <c r="I2242" i="18"/>
  <c r="I2243" i="18"/>
  <c r="I2244" i="18"/>
  <c r="I2245" i="18"/>
  <c r="I2246" i="18"/>
  <c r="I2247" i="18"/>
  <c r="I2248" i="18"/>
  <c r="I2249" i="18"/>
  <c r="I2250" i="18"/>
  <c r="I2251" i="18"/>
  <c r="I2252" i="18"/>
  <c r="I2253" i="18"/>
  <c r="I2254" i="18"/>
  <c r="I2255" i="18"/>
  <c r="I2256" i="18"/>
  <c r="I2257" i="18"/>
  <c r="I2258" i="18"/>
  <c r="I2259" i="18"/>
  <c r="I2260" i="18"/>
  <c r="I2261" i="18"/>
  <c r="I2262" i="18"/>
  <c r="I2263" i="18"/>
  <c r="I2264" i="18"/>
  <c r="I2265" i="18"/>
  <c r="I2266" i="18"/>
  <c r="I2267" i="18"/>
  <c r="I2268" i="18"/>
  <c r="I2269" i="18"/>
  <c r="I2270" i="18"/>
  <c r="I2271" i="18"/>
  <c r="I2272" i="18"/>
  <c r="I2273" i="18"/>
  <c r="I2274" i="18"/>
  <c r="I2275" i="18"/>
  <c r="I2276" i="18"/>
  <c r="I2277" i="18"/>
  <c r="I2278" i="18"/>
  <c r="I2279" i="18"/>
  <c r="I2280" i="18"/>
  <c r="I2281" i="18"/>
  <c r="I2282" i="18"/>
  <c r="I2283" i="18"/>
  <c r="I2284" i="18"/>
  <c r="I2285" i="18"/>
  <c r="I2286" i="18"/>
  <c r="I2287" i="18"/>
  <c r="I2288" i="18"/>
  <c r="I2289" i="18"/>
  <c r="I2290" i="18"/>
  <c r="I2291" i="18"/>
  <c r="I2292" i="18"/>
  <c r="I2293" i="18"/>
  <c r="I2294" i="18"/>
  <c r="I2295" i="18"/>
  <c r="I2296" i="18"/>
  <c r="I2297" i="18"/>
  <c r="I2298" i="18"/>
  <c r="I2299" i="18"/>
  <c r="I2300" i="18"/>
  <c r="I2301" i="18"/>
  <c r="I2302" i="18"/>
  <c r="I2303" i="18"/>
  <c r="I2304" i="18"/>
  <c r="I2305" i="18"/>
  <c r="I2306" i="18"/>
  <c r="I2307" i="18"/>
  <c r="I2308" i="18"/>
  <c r="I2309" i="18"/>
  <c r="I2310" i="18"/>
  <c r="I2311" i="18"/>
  <c r="I2312" i="18"/>
  <c r="I2313" i="18"/>
  <c r="I2314" i="18"/>
  <c r="I2315" i="18"/>
  <c r="I2316" i="18"/>
  <c r="I2317" i="18"/>
  <c r="I2318" i="18"/>
  <c r="I2319" i="18"/>
  <c r="I2320" i="18"/>
  <c r="I2321" i="18"/>
  <c r="I2322" i="18"/>
  <c r="I2323" i="18"/>
  <c r="I2324" i="18"/>
  <c r="I2325" i="18"/>
  <c r="I2326" i="18"/>
  <c r="I2327" i="18"/>
  <c r="I2328" i="18"/>
  <c r="I2329" i="18"/>
  <c r="I2330" i="18"/>
  <c r="I2331" i="18"/>
  <c r="I2332" i="18"/>
  <c r="I2333" i="18"/>
  <c r="I2334" i="18"/>
  <c r="I2335" i="18"/>
  <c r="I2336" i="18"/>
  <c r="I2337" i="18"/>
  <c r="I2338" i="18"/>
  <c r="I2339" i="18"/>
  <c r="I2340" i="18"/>
  <c r="I2341" i="18"/>
  <c r="I2342" i="18"/>
  <c r="I2343" i="18"/>
  <c r="I2344" i="18"/>
  <c r="I2345" i="18"/>
  <c r="I2346" i="18"/>
  <c r="I2347" i="18"/>
  <c r="I2348" i="18"/>
  <c r="I2349" i="18"/>
  <c r="I2350" i="18"/>
  <c r="I2351" i="18"/>
  <c r="I2352" i="18"/>
  <c r="I2353" i="18"/>
  <c r="I2354" i="18"/>
  <c r="I2355" i="18"/>
  <c r="I2356" i="18"/>
  <c r="I2357" i="18"/>
  <c r="I2358" i="18"/>
  <c r="I2359" i="18"/>
  <c r="I2360" i="18"/>
  <c r="I2361" i="18"/>
  <c r="I2362" i="18"/>
  <c r="I2363" i="18"/>
  <c r="I2364" i="18"/>
  <c r="I2365" i="18"/>
  <c r="I2366" i="18"/>
  <c r="I2367" i="18"/>
  <c r="I2368" i="18"/>
  <c r="I2369" i="18"/>
  <c r="I2370" i="18"/>
  <c r="I2371" i="18"/>
  <c r="I2372" i="18"/>
  <c r="I2373" i="18"/>
  <c r="I2374" i="18"/>
  <c r="I2375" i="18"/>
  <c r="I2376" i="18"/>
  <c r="I2377" i="18"/>
  <c r="I2378" i="18"/>
  <c r="I2379" i="18"/>
  <c r="I2380" i="18"/>
  <c r="I2381" i="18"/>
  <c r="I2382" i="18"/>
  <c r="I2383" i="18"/>
  <c r="I2384" i="18"/>
  <c r="I2385" i="18"/>
  <c r="I2386" i="18"/>
  <c r="I2387" i="18"/>
  <c r="I2388" i="18"/>
  <c r="I2389" i="18"/>
  <c r="I2390" i="18"/>
  <c r="I2391" i="18"/>
  <c r="I2392" i="18"/>
  <c r="I2393" i="18"/>
  <c r="I2394" i="18"/>
  <c r="I2395" i="18"/>
  <c r="I2396" i="18"/>
  <c r="I2397" i="18"/>
  <c r="I2398" i="18"/>
  <c r="I2399" i="18"/>
  <c r="I2400" i="18"/>
  <c r="I2401" i="18"/>
  <c r="I2402" i="18"/>
  <c r="I2403" i="18"/>
  <c r="I2404" i="18"/>
  <c r="I2405" i="18"/>
  <c r="I2406" i="18"/>
  <c r="I2407" i="18"/>
  <c r="I2408" i="18"/>
  <c r="I2409" i="18"/>
  <c r="I2410" i="18"/>
  <c r="I2411" i="18"/>
  <c r="I2412" i="18"/>
  <c r="I2413" i="18"/>
  <c r="I2414" i="18"/>
  <c r="I2415" i="18"/>
  <c r="I2416" i="18"/>
  <c r="I2417" i="18"/>
  <c r="I2418" i="18"/>
  <c r="I2419" i="18"/>
  <c r="I2420" i="18"/>
  <c r="I2421" i="18"/>
  <c r="I2422" i="18"/>
  <c r="I2423" i="18"/>
  <c r="I2424" i="18"/>
  <c r="I2425" i="18"/>
  <c r="I2426" i="18"/>
  <c r="I2427" i="18"/>
  <c r="I2428" i="18"/>
  <c r="I2429" i="18"/>
  <c r="I2430" i="18"/>
  <c r="I2431" i="18"/>
  <c r="I2432" i="18"/>
  <c r="I2433" i="18"/>
  <c r="I2434" i="18"/>
  <c r="I2435" i="18"/>
  <c r="I2436" i="18"/>
  <c r="I2437" i="18"/>
  <c r="I2438" i="18"/>
  <c r="I2439" i="18"/>
  <c r="I2440" i="18"/>
  <c r="I2441" i="18"/>
  <c r="I2442" i="18"/>
  <c r="I2443" i="18"/>
  <c r="I2444" i="18"/>
  <c r="I2445" i="18"/>
  <c r="I2446" i="18"/>
  <c r="I2447" i="18"/>
  <c r="I2448" i="18"/>
  <c r="I2449" i="18"/>
  <c r="I2450" i="18"/>
  <c r="I2451" i="18"/>
  <c r="I2452" i="18"/>
  <c r="I2453" i="18"/>
  <c r="I2454" i="18"/>
  <c r="I2455" i="18"/>
  <c r="I2456" i="18"/>
  <c r="I2457" i="18"/>
  <c r="I2458" i="18"/>
  <c r="I2459" i="18"/>
  <c r="I2460" i="18"/>
  <c r="I2461" i="18"/>
  <c r="I2462" i="18"/>
  <c r="I2463" i="18"/>
  <c r="I2464" i="18"/>
  <c r="I2465" i="18"/>
  <c r="I2466" i="18"/>
  <c r="I2467" i="18"/>
  <c r="I2468" i="18"/>
  <c r="I2469" i="18"/>
  <c r="I2470" i="18"/>
  <c r="I2471" i="18"/>
  <c r="I2472" i="18"/>
  <c r="I2473" i="18"/>
  <c r="I2474" i="18"/>
  <c r="I2475" i="18"/>
  <c r="I2476" i="18"/>
  <c r="I2477" i="18"/>
  <c r="I2478" i="18"/>
  <c r="I2479" i="18"/>
  <c r="I2480" i="18"/>
  <c r="I2481" i="18"/>
  <c r="I2482" i="18"/>
  <c r="I2483" i="18"/>
  <c r="I2484" i="18"/>
  <c r="I2485" i="18"/>
  <c r="I2486" i="18"/>
  <c r="I2487" i="18"/>
  <c r="I2488" i="18"/>
  <c r="I2489" i="18"/>
  <c r="I2490" i="18"/>
  <c r="I2491" i="18"/>
  <c r="I2492" i="18"/>
  <c r="I2493" i="18"/>
  <c r="I2494" i="18"/>
  <c r="I2495" i="18"/>
  <c r="I2496" i="18"/>
  <c r="I2497" i="18"/>
  <c r="I2498" i="18"/>
  <c r="I2499" i="18"/>
  <c r="I2500" i="18"/>
  <c r="I2501" i="18"/>
  <c r="I2502" i="18"/>
  <c r="I2503" i="18"/>
  <c r="I2504" i="18"/>
  <c r="I2505" i="18"/>
  <c r="I2506" i="18"/>
  <c r="I2507" i="18"/>
  <c r="I2508" i="18"/>
  <c r="I2509" i="18"/>
  <c r="I2510" i="18"/>
  <c r="I2511" i="18"/>
  <c r="I2512" i="18"/>
  <c r="I2513" i="18"/>
  <c r="I2514" i="18"/>
  <c r="I2515" i="18"/>
  <c r="I2516" i="18"/>
  <c r="I2517" i="18"/>
  <c r="I2518" i="18"/>
  <c r="I2519" i="18"/>
  <c r="I2520" i="18"/>
  <c r="I2521" i="18"/>
  <c r="I2522" i="18"/>
  <c r="I2523" i="18"/>
  <c r="I2524" i="18"/>
  <c r="I2525" i="18"/>
  <c r="I2526" i="18"/>
  <c r="I2527" i="18"/>
  <c r="I2528" i="18"/>
  <c r="I2529" i="18"/>
  <c r="I2530" i="18"/>
  <c r="I2531" i="18"/>
  <c r="I2532" i="18"/>
  <c r="I2533" i="18"/>
  <c r="I2534" i="18"/>
  <c r="I2535" i="18"/>
  <c r="I2536" i="18"/>
  <c r="I2537" i="18"/>
  <c r="I2538" i="18"/>
  <c r="I2539" i="18"/>
  <c r="I2540" i="18"/>
  <c r="I2541" i="18"/>
  <c r="I2542" i="18"/>
  <c r="I2543" i="18"/>
  <c r="I2544" i="18"/>
  <c r="I2545" i="18"/>
  <c r="I2546" i="18"/>
  <c r="I2547" i="18"/>
  <c r="I2548" i="18"/>
  <c r="I2549" i="18"/>
  <c r="I2550" i="18"/>
  <c r="I2551" i="18"/>
  <c r="I2552" i="18"/>
  <c r="I2553" i="18"/>
  <c r="I2554" i="18"/>
  <c r="I2555" i="18"/>
  <c r="I2556" i="18"/>
  <c r="I2557" i="18"/>
  <c r="I2558" i="18"/>
  <c r="I2559" i="18"/>
  <c r="I2560" i="18"/>
  <c r="I2561" i="18"/>
  <c r="I2562" i="18"/>
  <c r="I2563" i="18"/>
  <c r="I2564" i="18"/>
  <c r="I2565" i="18"/>
  <c r="I2566" i="18"/>
  <c r="I2567" i="18"/>
  <c r="I2568" i="18"/>
  <c r="I2569" i="18"/>
  <c r="I2570" i="18"/>
  <c r="I2571" i="18"/>
  <c r="I2572" i="18"/>
  <c r="I2573" i="18"/>
  <c r="I2574" i="18"/>
  <c r="I2575" i="18"/>
  <c r="I2576" i="18"/>
  <c r="I2577" i="18"/>
  <c r="I2578" i="18"/>
  <c r="I2579" i="18"/>
  <c r="I2580" i="18"/>
  <c r="I2581" i="18"/>
  <c r="I2582" i="18"/>
  <c r="I2583" i="18"/>
  <c r="I2584" i="18"/>
  <c r="I2585" i="18"/>
  <c r="I2586" i="18"/>
  <c r="I2587" i="18"/>
  <c r="I2588" i="18"/>
  <c r="I2589" i="18"/>
  <c r="I2590" i="18"/>
  <c r="I2591" i="18"/>
  <c r="I2592" i="18"/>
  <c r="I2593" i="18"/>
  <c r="I2594" i="18"/>
  <c r="I2595" i="18"/>
  <c r="I2596" i="18"/>
  <c r="I2597" i="18"/>
  <c r="I2598" i="18"/>
  <c r="I2599" i="18"/>
  <c r="I2600" i="18"/>
  <c r="I2601" i="18"/>
  <c r="I2602" i="18"/>
  <c r="I2603" i="18"/>
  <c r="I2604" i="18"/>
  <c r="I2605" i="18"/>
  <c r="I2606" i="18"/>
  <c r="I2607" i="18"/>
  <c r="I2608" i="18"/>
  <c r="I2609" i="18"/>
  <c r="I2610" i="18"/>
  <c r="I2611" i="18"/>
  <c r="I2612" i="18"/>
  <c r="I2613" i="18"/>
  <c r="I2614" i="18"/>
  <c r="I2615" i="18"/>
  <c r="I2616" i="18"/>
  <c r="I2617" i="18"/>
  <c r="I2618" i="18"/>
  <c r="I2619" i="18"/>
  <c r="I2620" i="18"/>
  <c r="I2621" i="18"/>
  <c r="I2622" i="18"/>
  <c r="I2623" i="18"/>
  <c r="I2624" i="18"/>
  <c r="I2625" i="18"/>
  <c r="I2626" i="18"/>
  <c r="I2627" i="18"/>
  <c r="I2628" i="18"/>
  <c r="I2629" i="18"/>
  <c r="I2630" i="18"/>
  <c r="I2631" i="18"/>
  <c r="I2632" i="18"/>
  <c r="I2633" i="18"/>
  <c r="I2634" i="18"/>
  <c r="I2635" i="18"/>
  <c r="I2636" i="18"/>
  <c r="I2637" i="18"/>
  <c r="I2638" i="18"/>
  <c r="I2639" i="18"/>
  <c r="I2640" i="18"/>
  <c r="I2641" i="18"/>
  <c r="I2642" i="18"/>
  <c r="I2643" i="18"/>
  <c r="I2644" i="18"/>
  <c r="I2645" i="18"/>
  <c r="I2646" i="18"/>
  <c r="I2647" i="18"/>
  <c r="I2648" i="18"/>
  <c r="I2649" i="18"/>
  <c r="I2650" i="18"/>
  <c r="I2651" i="18"/>
  <c r="I2652" i="18"/>
  <c r="I2653" i="18"/>
  <c r="I2654" i="18"/>
  <c r="I2655" i="18"/>
  <c r="I2656" i="18"/>
  <c r="I2657" i="18"/>
  <c r="I2658" i="18"/>
  <c r="I2659" i="18"/>
  <c r="I2660" i="18"/>
  <c r="I2661" i="18"/>
  <c r="I2662" i="18"/>
  <c r="I2663" i="18"/>
  <c r="I2664" i="18"/>
  <c r="I2665" i="18"/>
  <c r="I2666" i="18"/>
  <c r="I2667" i="18"/>
  <c r="I2668" i="18"/>
  <c r="I2669" i="18"/>
  <c r="I2670" i="18"/>
  <c r="I2671" i="18"/>
  <c r="I2672" i="18"/>
  <c r="I2673" i="18"/>
  <c r="I2674" i="18"/>
  <c r="I2675" i="18"/>
  <c r="I2676" i="18"/>
  <c r="I2677" i="18"/>
  <c r="I2678" i="18"/>
  <c r="I2679" i="18"/>
  <c r="I2680" i="18"/>
  <c r="I2681" i="18"/>
  <c r="I2682" i="18"/>
  <c r="I2683" i="18"/>
  <c r="I2684" i="18"/>
  <c r="I2685" i="18"/>
  <c r="I2686" i="18"/>
  <c r="I2687" i="18"/>
  <c r="I2688" i="18"/>
  <c r="I2689" i="18"/>
  <c r="I2690" i="18"/>
  <c r="I2691" i="18"/>
  <c r="I2692" i="18"/>
  <c r="I2693" i="18"/>
  <c r="I2694" i="18"/>
  <c r="I2695" i="18"/>
  <c r="I2696" i="18"/>
  <c r="I2697" i="18"/>
  <c r="I2698" i="18"/>
  <c r="I2699" i="18"/>
  <c r="I2700" i="18"/>
  <c r="I2701" i="18"/>
  <c r="I2702" i="18"/>
  <c r="I2703" i="18"/>
  <c r="I2704" i="18"/>
  <c r="I2705" i="18"/>
  <c r="I2706" i="18"/>
  <c r="I2707" i="18"/>
  <c r="I2708" i="18"/>
  <c r="I2709" i="18"/>
  <c r="I2710" i="18"/>
  <c r="I2711" i="18"/>
  <c r="I2712" i="18"/>
  <c r="I2713" i="18"/>
  <c r="I2714" i="18"/>
  <c r="I2715" i="18"/>
  <c r="I2716" i="18"/>
  <c r="I2717" i="18"/>
  <c r="I2718" i="18"/>
  <c r="I2719" i="18"/>
  <c r="I2720" i="18"/>
  <c r="I2721" i="18"/>
  <c r="I2722" i="18"/>
  <c r="I2723" i="18"/>
  <c r="I2724" i="18"/>
  <c r="I2725" i="18"/>
  <c r="I2726" i="18"/>
  <c r="I2727" i="18"/>
  <c r="I2728" i="18"/>
  <c r="I2729" i="18"/>
  <c r="I2730" i="18"/>
  <c r="I2731" i="18"/>
  <c r="I2732" i="18"/>
  <c r="I2733" i="18"/>
  <c r="I2734" i="18"/>
  <c r="I2735" i="18"/>
  <c r="I2736" i="18"/>
  <c r="I2737" i="18"/>
  <c r="I2738" i="18"/>
  <c r="I2739" i="18"/>
  <c r="I2740" i="18"/>
  <c r="I2741" i="18"/>
  <c r="I2742" i="18"/>
  <c r="I2743" i="18"/>
  <c r="I2744" i="18"/>
  <c r="I2745" i="18"/>
  <c r="I2746" i="18"/>
  <c r="I2747" i="18"/>
  <c r="I2748" i="18"/>
  <c r="I2749" i="18"/>
  <c r="I2750" i="18"/>
  <c r="I2751" i="18"/>
  <c r="I2752" i="18"/>
  <c r="I2753" i="18"/>
  <c r="I2754" i="18"/>
  <c r="I2755" i="18"/>
  <c r="I2756" i="18"/>
  <c r="I2757" i="18"/>
  <c r="I2758" i="18"/>
  <c r="I2759" i="18"/>
  <c r="I2760" i="18"/>
  <c r="I2761" i="18"/>
  <c r="I2762" i="18"/>
  <c r="I2763" i="18"/>
  <c r="I2764" i="18"/>
  <c r="I2765" i="18"/>
  <c r="I2766" i="18"/>
  <c r="I2767" i="18"/>
  <c r="I2768" i="18"/>
  <c r="I2769" i="18"/>
  <c r="I2770" i="18"/>
  <c r="I2771" i="18"/>
  <c r="I2772" i="18"/>
  <c r="I2773" i="18"/>
  <c r="I2774" i="18"/>
  <c r="I2775" i="18"/>
  <c r="I2776" i="18"/>
  <c r="I2777" i="18"/>
  <c r="I2778" i="18"/>
  <c r="I2779" i="18"/>
  <c r="I2780" i="18"/>
  <c r="I2781" i="18"/>
  <c r="I2782" i="18"/>
  <c r="I2783" i="18"/>
  <c r="I2784" i="18"/>
  <c r="I2785" i="18"/>
  <c r="I2786" i="18"/>
  <c r="I2787" i="18"/>
  <c r="I2788" i="18"/>
  <c r="I2789" i="18"/>
  <c r="I2790" i="18"/>
  <c r="I2791" i="18"/>
  <c r="I2792" i="18"/>
  <c r="I2793" i="18"/>
  <c r="I2794" i="18"/>
  <c r="I2795" i="18"/>
  <c r="I2796" i="18"/>
  <c r="I2797" i="18"/>
  <c r="I2798" i="18"/>
  <c r="I2799" i="18"/>
  <c r="I2800" i="18"/>
  <c r="I2801" i="18"/>
  <c r="I2802" i="18"/>
  <c r="I2803" i="18"/>
  <c r="I2804" i="18"/>
  <c r="I2805" i="18"/>
  <c r="I2806" i="18"/>
  <c r="I2807" i="18"/>
  <c r="I2808" i="18"/>
  <c r="I2809" i="18"/>
  <c r="I2810" i="18"/>
  <c r="I2811" i="18"/>
  <c r="I2812" i="18"/>
  <c r="I2813" i="18"/>
  <c r="I2814" i="18"/>
  <c r="I2815" i="18"/>
  <c r="I2816" i="18"/>
  <c r="I2817" i="18"/>
  <c r="I2818" i="18"/>
  <c r="I2819" i="18"/>
  <c r="I2820" i="18"/>
  <c r="I2821" i="18"/>
  <c r="I2822" i="18"/>
  <c r="I2823" i="18"/>
  <c r="I2824" i="18"/>
  <c r="I2825" i="18"/>
  <c r="I2826" i="18"/>
  <c r="I2827" i="18"/>
  <c r="I2828" i="18"/>
  <c r="I2829" i="18"/>
  <c r="I2830" i="18"/>
  <c r="I2831" i="18"/>
  <c r="I2832" i="18"/>
  <c r="I2833" i="18"/>
  <c r="I2834" i="18"/>
  <c r="I2835" i="18"/>
  <c r="I2836" i="18"/>
  <c r="I2837" i="18"/>
  <c r="I2838" i="18"/>
  <c r="I2839" i="18"/>
  <c r="I2840" i="18"/>
  <c r="I2841" i="18"/>
  <c r="I2842" i="18"/>
  <c r="I2843" i="18"/>
  <c r="I2844" i="18"/>
  <c r="I2845" i="18"/>
  <c r="I2846" i="18"/>
  <c r="I2847" i="18"/>
  <c r="I2848" i="18"/>
  <c r="I2849" i="18"/>
  <c r="I2850" i="18"/>
  <c r="I2851" i="18"/>
  <c r="I2852" i="18"/>
  <c r="I2853" i="18"/>
  <c r="I2854" i="18"/>
  <c r="I2855" i="18"/>
  <c r="I2856" i="18"/>
  <c r="I2857" i="18"/>
  <c r="I2858" i="18"/>
  <c r="I2859" i="18"/>
  <c r="I2860" i="18"/>
  <c r="I2861" i="18"/>
  <c r="I2862" i="18"/>
  <c r="I2863" i="18"/>
  <c r="I2864" i="18"/>
  <c r="I2865" i="18"/>
  <c r="I2866" i="18"/>
  <c r="I2867" i="18"/>
  <c r="I2868" i="18"/>
  <c r="I2869" i="18"/>
  <c r="I2870" i="18"/>
  <c r="I2871" i="18"/>
  <c r="I2872" i="18"/>
  <c r="I2873" i="18"/>
  <c r="I2874" i="18"/>
  <c r="I2875" i="18"/>
  <c r="I2876" i="18"/>
  <c r="I2877" i="18"/>
  <c r="I2878" i="18"/>
  <c r="I2879" i="18"/>
  <c r="I2880" i="18"/>
  <c r="I2881" i="18"/>
  <c r="I2882" i="18"/>
  <c r="I2883" i="18"/>
  <c r="I2884" i="18"/>
  <c r="I2885" i="18"/>
  <c r="I2886" i="18"/>
  <c r="I2887" i="18"/>
  <c r="I2888" i="18"/>
  <c r="I2889" i="18"/>
  <c r="I2890" i="18"/>
  <c r="I2891" i="18"/>
  <c r="I2892" i="18"/>
  <c r="I2893" i="18"/>
  <c r="I2894" i="18"/>
  <c r="I2895" i="18"/>
  <c r="I2896" i="18"/>
  <c r="I2897" i="18"/>
  <c r="I2898" i="18"/>
  <c r="I2899" i="18"/>
  <c r="I2900" i="18"/>
  <c r="I2901" i="18"/>
  <c r="I2902" i="18"/>
  <c r="I2903" i="18"/>
  <c r="I2904" i="18"/>
  <c r="I2905" i="18"/>
  <c r="I2906" i="18"/>
  <c r="I2907" i="18"/>
  <c r="I2908" i="18"/>
  <c r="I2909" i="18"/>
  <c r="I2910" i="18"/>
  <c r="I2911" i="18"/>
  <c r="I2912" i="18"/>
  <c r="I2913" i="18"/>
  <c r="I2914" i="18"/>
  <c r="I2915" i="18"/>
  <c r="I2916" i="18"/>
  <c r="I2917" i="18"/>
  <c r="I2918" i="18"/>
  <c r="I2919" i="18"/>
  <c r="I2920" i="18"/>
  <c r="I2921" i="18"/>
  <c r="I2922" i="18"/>
  <c r="I2923" i="18"/>
  <c r="I2924" i="18"/>
  <c r="I2925" i="18"/>
  <c r="I2926" i="18"/>
  <c r="I2927" i="18"/>
  <c r="I2928" i="18"/>
  <c r="I2929" i="18"/>
  <c r="I2930" i="18"/>
  <c r="I2931" i="18"/>
  <c r="I2932" i="18"/>
  <c r="I2933" i="18"/>
  <c r="I2934" i="18"/>
  <c r="I2935" i="18"/>
  <c r="I2936" i="18"/>
  <c r="I2937" i="18"/>
  <c r="I2938" i="18"/>
  <c r="I2939" i="18"/>
  <c r="I2940" i="18"/>
  <c r="I2941" i="18"/>
  <c r="I2942" i="18"/>
  <c r="I2943" i="18"/>
  <c r="I2944" i="18"/>
  <c r="I2945" i="18"/>
  <c r="I2946" i="18"/>
  <c r="I2947" i="18"/>
  <c r="I2948" i="18"/>
  <c r="I2949" i="18"/>
  <c r="I2950" i="18"/>
  <c r="I2951" i="18"/>
  <c r="I2952" i="18"/>
  <c r="I2953" i="18"/>
  <c r="I2954" i="18"/>
  <c r="I2955" i="18"/>
  <c r="I2956" i="18"/>
  <c r="I2957" i="18"/>
  <c r="I2958" i="18"/>
  <c r="I2959" i="18"/>
  <c r="I2960" i="18"/>
  <c r="I2961" i="18"/>
  <c r="I2962" i="18"/>
  <c r="I2963" i="18"/>
  <c r="I2964" i="18"/>
  <c r="I2965" i="18"/>
  <c r="I2966" i="18"/>
  <c r="I2967" i="18"/>
  <c r="I2968" i="18"/>
  <c r="I2969" i="18"/>
  <c r="I2970" i="18"/>
  <c r="I2971" i="18"/>
  <c r="I2972" i="18"/>
  <c r="I2973" i="18"/>
  <c r="I2974" i="18"/>
  <c r="I2975" i="18"/>
  <c r="I2976" i="18"/>
  <c r="I2977" i="18"/>
  <c r="I2978" i="18"/>
  <c r="I2979" i="18"/>
  <c r="I2980" i="18"/>
  <c r="I2981" i="18"/>
  <c r="I2982" i="18"/>
  <c r="I2983" i="18"/>
  <c r="I2984" i="18"/>
  <c r="I2985" i="18"/>
  <c r="I2986" i="18"/>
  <c r="I2987" i="18"/>
  <c r="I2988" i="18"/>
  <c r="I2989" i="18"/>
  <c r="I2990" i="18"/>
  <c r="I2991" i="18"/>
  <c r="I2992" i="18"/>
  <c r="I2993" i="18"/>
  <c r="I2994" i="18"/>
  <c r="I2995" i="18"/>
  <c r="I2996" i="18"/>
  <c r="I2997" i="18"/>
  <c r="I2998" i="18"/>
  <c r="I2999" i="18"/>
  <c r="I3000" i="18"/>
  <c r="I3001" i="18"/>
  <c r="I3002" i="18"/>
  <c r="I3003" i="18"/>
  <c r="I3004" i="18"/>
  <c r="I3005" i="18"/>
  <c r="I3006" i="18"/>
  <c r="I3007" i="18"/>
  <c r="I3008" i="18"/>
  <c r="I3009" i="18"/>
  <c r="I3010" i="18"/>
  <c r="I3011" i="18"/>
  <c r="I3012" i="18"/>
  <c r="I3013" i="18"/>
  <c r="I3014" i="18"/>
  <c r="I3015" i="18"/>
  <c r="I3016" i="18"/>
  <c r="I3017" i="18"/>
  <c r="I3018" i="18"/>
  <c r="I3019" i="18"/>
  <c r="I3020" i="18"/>
  <c r="I3021" i="18"/>
  <c r="I3022" i="18"/>
  <c r="I3023" i="18"/>
  <c r="I3024" i="18"/>
  <c r="I3025" i="18"/>
  <c r="I3026" i="18"/>
  <c r="I3027" i="18"/>
  <c r="I3028" i="18"/>
  <c r="I3029" i="18"/>
  <c r="I3030" i="18"/>
  <c r="I3031" i="18"/>
  <c r="I3032" i="18"/>
  <c r="I3033" i="18"/>
  <c r="I3034" i="18"/>
  <c r="I3035" i="18"/>
  <c r="I3036" i="18"/>
  <c r="I3037" i="18"/>
  <c r="I3038" i="18"/>
  <c r="I3039" i="18"/>
  <c r="I3040" i="18"/>
  <c r="I3041" i="18"/>
  <c r="I3042" i="18"/>
  <c r="I3043" i="18"/>
  <c r="I3044" i="18"/>
  <c r="I3045" i="18"/>
  <c r="I3046" i="18"/>
  <c r="I3047" i="18"/>
  <c r="I3048" i="18"/>
  <c r="I3049" i="18"/>
  <c r="I3050" i="18"/>
  <c r="I3051" i="18"/>
  <c r="I3052" i="18"/>
  <c r="I3053" i="18"/>
  <c r="I3054" i="18"/>
  <c r="I3055" i="18"/>
  <c r="I3056" i="18"/>
  <c r="I3057" i="18"/>
  <c r="I3058" i="18"/>
  <c r="I3059" i="18"/>
  <c r="I3060" i="18"/>
  <c r="I3061" i="18"/>
  <c r="I3062" i="18"/>
  <c r="I3063" i="18"/>
  <c r="I3064" i="18"/>
  <c r="I3065" i="18"/>
  <c r="I3066" i="18"/>
  <c r="I3067" i="18"/>
  <c r="I3068" i="18"/>
  <c r="I3069" i="18"/>
  <c r="I3070" i="18"/>
  <c r="I3071" i="18"/>
  <c r="I3072" i="18"/>
  <c r="I3073" i="18"/>
  <c r="I3074" i="18"/>
  <c r="I3075" i="18"/>
  <c r="I3076" i="18"/>
  <c r="I3077" i="18"/>
  <c r="I3078" i="18"/>
  <c r="I3079" i="18"/>
  <c r="I3080" i="18"/>
  <c r="I3081" i="18"/>
  <c r="I3082" i="18"/>
  <c r="I3083" i="18"/>
  <c r="I3084" i="18"/>
  <c r="I3085" i="18"/>
  <c r="I3086" i="18"/>
  <c r="I3087" i="18"/>
  <c r="I3088" i="18"/>
  <c r="I3089" i="18"/>
  <c r="I3090" i="18"/>
  <c r="I3091" i="18"/>
  <c r="I3092" i="18"/>
  <c r="I3093" i="18"/>
  <c r="I3094" i="18"/>
  <c r="I3095" i="18"/>
  <c r="I3096" i="18"/>
  <c r="I3097" i="18"/>
  <c r="I3098" i="18"/>
  <c r="I3099" i="18"/>
  <c r="I3100" i="18"/>
  <c r="I3101" i="18"/>
  <c r="I3102" i="18"/>
  <c r="I3103" i="18"/>
  <c r="I3104" i="18"/>
  <c r="I3105" i="18"/>
  <c r="I3106" i="18"/>
  <c r="I3107" i="18"/>
  <c r="I3108" i="18"/>
  <c r="I3109" i="18"/>
  <c r="I3110" i="18"/>
  <c r="I3111" i="18"/>
  <c r="I3112" i="18"/>
  <c r="I3113" i="18"/>
  <c r="I3114" i="18"/>
  <c r="I3115" i="18"/>
  <c r="I3116" i="18"/>
  <c r="I3117" i="18"/>
  <c r="I3118" i="18"/>
  <c r="I3119" i="18"/>
  <c r="I3120" i="18"/>
  <c r="I3121" i="18"/>
  <c r="I3122" i="18"/>
  <c r="I3123" i="18"/>
  <c r="I3124" i="18"/>
  <c r="I3125" i="18"/>
  <c r="I3126" i="18"/>
  <c r="I3127" i="18"/>
  <c r="I3128" i="18"/>
  <c r="I3129" i="18"/>
  <c r="I3130" i="18"/>
  <c r="I3131" i="18"/>
  <c r="I3132" i="18"/>
  <c r="I3133" i="18"/>
  <c r="I3134" i="18"/>
  <c r="I3135" i="18"/>
  <c r="I3136" i="18"/>
  <c r="I3137" i="18"/>
  <c r="I3138" i="18"/>
  <c r="I3139" i="18"/>
  <c r="I3140" i="18"/>
  <c r="I3141" i="18"/>
  <c r="I3142" i="18"/>
  <c r="I3143" i="18"/>
  <c r="I3144" i="18"/>
  <c r="I3145" i="18"/>
  <c r="I3146" i="18"/>
  <c r="I3147" i="18"/>
  <c r="I3148" i="18"/>
  <c r="I3149" i="18"/>
  <c r="I3150" i="18"/>
  <c r="I3151" i="18"/>
  <c r="I3152" i="18"/>
  <c r="I3153" i="18"/>
  <c r="I3154" i="18"/>
  <c r="I3155" i="18"/>
  <c r="I3156" i="18"/>
  <c r="I3157" i="18"/>
  <c r="I3158" i="18"/>
  <c r="I3159" i="18"/>
  <c r="I3160" i="18"/>
  <c r="I3161" i="18"/>
  <c r="I3162" i="18"/>
  <c r="I3163" i="18"/>
  <c r="I3164" i="18"/>
  <c r="I3165" i="18"/>
  <c r="I3166" i="18"/>
  <c r="I3167" i="18"/>
  <c r="I3168" i="18"/>
  <c r="I3169" i="18"/>
  <c r="I3170" i="18"/>
  <c r="I3171" i="18"/>
  <c r="I3172" i="18"/>
  <c r="I3173" i="18"/>
  <c r="I3174" i="18"/>
  <c r="I3175" i="18"/>
  <c r="I3176" i="18"/>
  <c r="I3177" i="18"/>
  <c r="I3178" i="18"/>
  <c r="I3179" i="18"/>
  <c r="I3180" i="18"/>
  <c r="I3181" i="18"/>
  <c r="I3182" i="18"/>
  <c r="I3183" i="18"/>
  <c r="I3184" i="18"/>
  <c r="I3185" i="18"/>
  <c r="I3186" i="18"/>
  <c r="I3187" i="18"/>
  <c r="I3188" i="18"/>
  <c r="I3189" i="18"/>
  <c r="I3190" i="18"/>
  <c r="I3191" i="18"/>
  <c r="I3192" i="18"/>
  <c r="I3193" i="18"/>
  <c r="I3194" i="18"/>
  <c r="I3195" i="18"/>
  <c r="I3196" i="18"/>
  <c r="I3197" i="18"/>
  <c r="I3198" i="18"/>
  <c r="I3199" i="18"/>
  <c r="I3200" i="18"/>
  <c r="I3201" i="18"/>
  <c r="I3202" i="18"/>
  <c r="I3203" i="18"/>
  <c r="I3204" i="18"/>
  <c r="I3205" i="18"/>
  <c r="I3206" i="18"/>
  <c r="I3207" i="18"/>
  <c r="I3208" i="18"/>
  <c r="I3209" i="18"/>
  <c r="I3210" i="18"/>
  <c r="I3211" i="18"/>
  <c r="I3212" i="18"/>
  <c r="I3213" i="18"/>
  <c r="I3214" i="18"/>
  <c r="I3215" i="18"/>
  <c r="I3216" i="18"/>
  <c r="I3217" i="18"/>
  <c r="I3218" i="18"/>
  <c r="I3219" i="18"/>
  <c r="I3220" i="18"/>
  <c r="I3221" i="18"/>
  <c r="I3222" i="18"/>
  <c r="I3223" i="18"/>
  <c r="I3224" i="18"/>
  <c r="I3225" i="18"/>
  <c r="I3226" i="18"/>
  <c r="I3227" i="18"/>
  <c r="I3228" i="18"/>
  <c r="I3229" i="18"/>
  <c r="I3230" i="18"/>
  <c r="I3231" i="18"/>
  <c r="I3232" i="18"/>
  <c r="I3233" i="18"/>
  <c r="I3234" i="18"/>
  <c r="I3235" i="18"/>
  <c r="I3236" i="18"/>
  <c r="I3237" i="18"/>
  <c r="I3238" i="18"/>
  <c r="I3239" i="18"/>
  <c r="I3240" i="18"/>
  <c r="I3241" i="18"/>
  <c r="I3242" i="18"/>
  <c r="I3243" i="18"/>
  <c r="I3244" i="18"/>
  <c r="I3245" i="18"/>
  <c r="I3246" i="18"/>
  <c r="I3247" i="18"/>
  <c r="I3248" i="18"/>
  <c r="I3249" i="18"/>
  <c r="I3250" i="18"/>
  <c r="I3251" i="18"/>
  <c r="I3252" i="18"/>
  <c r="I3253" i="18"/>
  <c r="I3254" i="18"/>
  <c r="I3255" i="18"/>
  <c r="I3256" i="18"/>
  <c r="I3257" i="18"/>
  <c r="I3258" i="18"/>
  <c r="I3259" i="18"/>
  <c r="I3260" i="18"/>
  <c r="I3261" i="18"/>
  <c r="I3262" i="18"/>
  <c r="I3263" i="18"/>
  <c r="I3264" i="18"/>
  <c r="I3265" i="18"/>
  <c r="I3266" i="18"/>
  <c r="I3267" i="18"/>
  <c r="I3268" i="18"/>
  <c r="I3269" i="18"/>
  <c r="I3270" i="18"/>
  <c r="I3271" i="18"/>
  <c r="I3272" i="18"/>
  <c r="I3273" i="18"/>
  <c r="I3274" i="18"/>
  <c r="I3275" i="18"/>
  <c r="I3276" i="18"/>
  <c r="I3277" i="18"/>
  <c r="I3278" i="18"/>
  <c r="I3279" i="18"/>
  <c r="I3280" i="18"/>
  <c r="I3281" i="18"/>
  <c r="I3282" i="18"/>
  <c r="I3283" i="18"/>
  <c r="I3284" i="18"/>
  <c r="I3285" i="18"/>
  <c r="I3286" i="18"/>
  <c r="I3287" i="18"/>
  <c r="I3288" i="18"/>
  <c r="I3289" i="18"/>
  <c r="I3290" i="18"/>
  <c r="I3291" i="18"/>
  <c r="I3292" i="18"/>
  <c r="I3293" i="18"/>
  <c r="I3294" i="18"/>
  <c r="I3295" i="18"/>
  <c r="I3296" i="18"/>
  <c r="I3297" i="18"/>
  <c r="I3298" i="18"/>
  <c r="I3299" i="18"/>
  <c r="I3300" i="18"/>
  <c r="I3301" i="18"/>
  <c r="I3302" i="18"/>
  <c r="I3303" i="18"/>
  <c r="I3304" i="18"/>
  <c r="I3305" i="18"/>
  <c r="I3306" i="18"/>
  <c r="I3307" i="18"/>
  <c r="I3308" i="18"/>
  <c r="I3309" i="18"/>
  <c r="I3310" i="18"/>
  <c r="I3311" i="18"/>
  <c r="I3312" i="18"/>
  <c r="I3313" i="18"/>
  <c r="I3314" i="18"/>
  <c r="I3315" i="18"/>
  <c r="I3316" i="18"/>
  <c r="I3317" i="18"/>
  <c r="I3318" i="18"/>
  <c r="I3319" i="18"/>
  <c r="I3320" i="18"/>
  <c r="I3321" i="18"/>
  <c r="I3322" i="18"/>
  <c r="I3323" i="18"/>
  <c r="I3324" i="18"/>
  <c r="I3325" i="18"/>
  <c r="I3326" i="18"/>
  <c r="I3327" i="18"/>
  <c r="I3328" i="18"/>
  <c r="I3329" i="18"/>
  <c r="I3330" i="18"/>
  <c r="I3331" i="18"/>
  <c r="I3332" i="18"/>
  <c r="I3333" i="18"/>
  <c r="I3334" i="18"/>
  <c r="I3335" i="18"/>
  <c r="I3336" i="18"/>
  <c r="I3337" i="18"/>
  <c r="I3338" i="18"/>
  <c r="I3339" i="18"/>
  <c r="I3340" i="18"/>
  <c r="I3341" i="18"/>
  <c r="I3342" i="18"/>
  <c r="I3343" i="18"/>
  <c r="I3344" i="18"/>
  <c r="I3345" i="18"/>
  <c r="I3346" i="18"/>
  <c r="I3347" i="18"/>
  <c r="I3348" i="18"/>
  <c r="I3349" i="18"/>
  <c r="I3350" i="18"/>
  <c r="I3351" i="18"/>
  <c r="I3352" i="18"/>
  <c r="I3353" i="18"/>
  <c r="I3354" i="18"/>
  <c r="I3355" i="18"/>
  <c r="I3356" i="18"/>
  <c r="I3357" i="18"/>
  <c r="I3358" i="18"/>
  <c r="I3359" i="18"/>
  <c r="I3360" i="18"/>
  <c r="I3361" i="18"/>
  <c r="I3362" i="18"/>
  <c r="I3363" i="18"/>
  <c r="I3364" i="18"/>
  <c r="I3365" i="18"/>
  <c r="I3366" i="18"/>
  <c r="I3367" i="18"/>
  <c r="I3368" i="18"/>
  <c r="I3369" i="18"/>
  <c r="I3370" i="18"/>
  <c r="I3371" i="18"/>
  <c r="I3372" i="18"/>
  <c r="I3373" i="18"/>
  <c r="I3374" i="18"/>
  <c r="I3375" i="18"/>
  <c r="I3376" i="18"/>
  <c r="I3377" i="18"/>
  <c r="I3378" i="18"/>
  <c r="I3379" i="18"/>
  <c r="I3380" i="18"/>
  <c r="I3381" i="18"/>
  <c r="I3382" i="18"/>
  <c r="I3383" i="18"/>
  <c r="I3384" i="18"/>
  <c r="I3385" i="18"/>
  <c r="I3386" i="18"/>
  <c r="I3387" i="18"/>
  <c r="I3388" i="18"/>
  <c r="I3389" i="18"/>
  <c r="I3390" i="18"/>
  <c r="I3391" i="18"/>
  <c r="I3392" i="18"/>
  <c r="I3393" i="18"/>
  <c r="I3394" i="18"/>
  <c r="I3395" i="18"/>
  <c r="I3396" i="18"/>
  <c r="I3397" i="18"/>
  <c r="I3398" i="18"/>
  <c r="I3399" i="18"/>
  <c r="I3400" i="18"/>
  <c r="I3401" i="18"/>
  <c r="I3402" i="18"/>
  <c r="I3403" i="18"/>
  <c r="I3404" i="18"/>
  <c r="I3405" i="18"/>
  <c r="I3406" i="18"/>
  <c r="I3407" i="18"/>
  <c r="I3408" i="18"/>
  <c r="I3409" i="18"/>
  <c r="I3410" i="18"/>
  <c r="I3411" i="18"/>
  <c r="I3412" i="18"/>
  <c r="I3413" i="18"/>
  <c r="I3414" i="18"/>
  <c r="I3415" i="18"/>
  <c r="I3416" i="18"/>
  <c r="I3417" i="18"/>
  <c r="I3418" i="18"/>
  <c r="I3419" i="18"/>
  <c r="I3420" i="18"/>
  <c r="I3421" i="18"/>
  <c r="I3422" i="18"/>
  <c r="I3423" i="18"/>
  <c r="I3424" i="18"/>
  <c r="I3425" i="18"/>
  <c r="I3426" i="18"/>
  <c r="I3427" i="18"/>
  <c r="I3428" i="18"/>
  <c r="I3429" i="18"/>
  <c r="I3430" i="18"/>
  <c r="I3431" i="18"/>
  <c r="I3432" i="18"/>
  <c r="I3433" i="18"/>
  <c r="I3434" i="18"/>
  <c r="I3435" i="18"/>
  <c r="I3436" i="18"/>
  <c r="I3437" i="18"/>
  <c r="I3438" i="18"/>
  <c r="I3439" i="18"/>
  <c r="I3440" i="18"/>
  <c r="I3441" i="18"/>
  <c r="I3442" i="18"/>
  <c r="I3443" i="18"/>
  <c r="I3444" i="18"/>
  <c r="I3445" i="18"/>
  <c r="I3446" i="18"/>
  <c r="I3447" i="18"/>
  <c r="I3448" i="18"/>
  <c r="I3449" i="18"/>
  <c r="I3450" i="18"/>
  <c r="I3451" i="18"/>
  <c r="I3452" i="18"/>
  <c r="I3453" i="18"/>
  <c r="I3454" i="18"/>
  <c r="I3455" i="18"/>
  <c r="I3456" i="18"/>
  <c r="I3457" i="18"/>
  <c r="I3458" i="18"/>
  <c r="I3459" i="18"/>
  <c r="I3460" i="18"/>
  <c r="I3461" i="18"/>
  <c r="I3462" i="18"/>
  <c r="I3463" i="18"/>
  <c r="I3464" i="18"/>
  <c r="I3465" i="18"/>
  <c r="I3466" i="18"/>
  <c r="I3467" i="18"/>
  <c r="I3468" i="18"/>
  <c r="I3469" i="18"/>
  <c r="I3470" i="18"/>
  <c r="I3471" i="18"/>
  <c r="I3472" i="18"/>
  <c r="I3473" i="18"/>
  <c r="I3474" i="18"/>
  <c r="I3475" i="18"/>
  <c r="I3476" i="18"/>
  <c r="I3477" i="18"/>
  <c r="I3478" i="18"/>
  <c r="I3479" i="18"/>
  <c r="I3480" i="18"/>
  <c r="I3481" i="18"/>
  <c r="I3482" i="18"/>
  <c r="I3483" i="18"/>
  <c r="I3484" i="18"/>
  <c r="I3485" i="18"/>
  <c r="I3486" i="18"/>
  <c r="I3487" i="18"/>
  <c r="I3488" i="18"/>
  <c r="I3489" i="18"/>
  <c r="I3490" i="18"/>
  <c r="I3491" i="18"/>
  <c r="I3492" i="18"/>
  <c r="I3493" i="18"/>
  <c r="I3494" i="18"/>
  <c r="I3495" i="18"/>
  <c r="I3496" i="18"/>
  <c r="I3497" i="18"/>
  <c r="I3498" i="18"/>
  <c r="I3499" i="18"/>
  <c r="I3500" i="18"/>
  <c r="I3501" i="18"/>
  <c r="I3502" i="18"/>
  <c r="I3503" i="18"/>
  <c r="I3504" i="18"/>
  <c r="I3505" i="18"/>
  <c r="I3506" i="18"/>
  <c r="I3507" i="18"/>
  <c r="I3508" i="18"/>
  <c r="I3509" i="18"/>
  <c r="I3510" i="18"/>
  <c r="I3511" i="18"/>
  <c r="I3512" i="18"/>
  <c r="I3513" i="18"/>
  <c r="I3514" i="18"/>
  <c r="I3515" i="18"/>
  <c r="I3516" i="18"/>
  <c r="I3517" i="18"/>
  <c r="I3518" i="18"/>
  <c r="I3519" i="18"/>
  <c r="I3520" i="18"/>
  <c r="I3521" i="18"/>
  <c r="I3522" i="18"/>
  <c r="I3523" i="18"/>
  <c r="I3524" i="18"/>
  <c r="I3525" i="18"/>
  <c r="I3526" i="18"/>
  <c r="I3527" i="18"/>
  <c r="I3528" i="18"/>
  <c r="I3529" i="18"/>
  <c r="I3530" i="18"/>
  <c r="I3531" i="18"/>
  <c r="I3532" i="18"/>
  <c r="I3533" i="18"/>
  <c r="I3534" i="18"/>
  <c r="I3535" i="18"/>
  <c r="I3536" i="18"/>
  <c r="I3537" i="18"/>
  <c r="I3538" i="18"/>
  <c r="I3539" i="18"/>
  <c r="I3540" i="18"/>
  <c r="I3541" i="18"/>
  <c r="I3542" i="18"/>
  <c r="I3543" i="18"/>
  <c r="I3544" i="18"/>
  <c r="I3545" i="18"/>
  <c r="I3546" i="18"/>
  <c r="I3547" i="18"/>
  <c r="I3548" i="18"/>
  <c r="I3549" i="18"/>
  <c r="I3550" i="18"/>
  <c r="I3551" i="18"/>
  <c r="I3552" i="18"/>
  <c r="I3553" i="18"/>
  <c r="I3554" i="18"/>
  <c r="I3555" i="18"/>
  <c r="I3556" i="18"/>
  <c r="I3557" i="18"/>
  <c r="I3558" i="18"/>
  <c r="I3559" i="18"/>
  <c r="I3560" i="18"/>
  <c r="I3561" i="18"/>
  <c r="I3562" i="18"/>
  <c r="I3563" i="18"/>
  <c r="I3564" i="18"/>
  <c r="I3565" i="18"/>
  <c r="I3566" i="18"/>
  <c r="I3567" i="18"/>
  <c r="I3568" i="18"/>
  <c r="I3569" i="18"/>
  <c r="I3570" i="18"/>
  <c r="I3571" i="18"/>
  <c r="I3572" i="18"/>
  <c r="I3573" i="18"/>
  <c r="I3574" i="18"/>
  <c r="I3575" i="18"/>
  <c r="I3576" i="18"/>
  <c r="I3577" i="18"/>
  <c r="I3578" i="18"/>
  <c r="I3579" i="18"/>
  <c r="I3580" i="18"/>
  <c r="I3581" i="18"/>
  <c r="I3582" i="18"/>
  <c r="I3583" i="18"/>
  <c r="I3584" i="18"/>
  <c r="I3585" i="18"/>
  <c r="I3586" i="18"/>
  <c r="I3587" i="18"/>
  <c r="I3588" i="18"/>
  <c r="I3589" i="18"/>
  <c r="I3590" i="18"/>
  <c r="I3591" i="18"/>
  <c r="I3592" i="18"/>
  <c r="I3593" i="18"/>
  <c r="I3594" i="18"/>
  <c r="I3595" i="18"/>
  <c r="I3596" i="18"/>
  <c r="I3597" i="18"/>
  <c r="I3598" i="18"/>
  <c r="I3599" i="18"/>
  <c r="I3600" i="18"/>
  <c r="I3601" i="18"/>
  <c r="I3602" i="18"/>
  <c r="I3603" i="18"/>
  <c r="I3604" i="18"/>
  <c r="I3605" i="18"/>
  <c r="I3606" i="18"/>
  <c r="I3607" i="18"/>
  <c r="I3608" i="18"/>
  <c r="I3609" i="18"/>
  <c r="I3610" i="18"/>
  <c r="I3611" i="18"/>
  <c r="I3612" i="18"/>
  <c r="I3613" i="18"/>
  <c r="I3614" i="18"/>
  <c r="I3615" i="18"/>
  <c r="I3616" i="18"/>
  <c r="I3617" i="18"/>
  <c r="I3618" i="18"/>
  <c r="I3619" i="18"/>
  <c r="I3620" i="18"/>
  <c r="I3621" i="18"/>
  <c r="I3622" i="18"/>
  <c r="I3623" i="18"/>
  <c r="I3624" i="18"/>
  <c r="I3625" i="18"/>
  <c r="I3626" i="18"/>
  <c r="I3627" i="18"/>
  <c r="I3628" i="18"/>
  <c r="I3629" i="18"/>
  <c r="I3630" i="18"/>
  <c r="I3631" i="18"/>
  <c r="I3632" i="18"/>
  <c r="I3633" i="18"/>
  <c r="I3634" i="18"/>
  <c r="I3635" i="18"/>
  <c r="I3636" i="18"/>
  <c r="I3637" i="18"/>
  <c r="I3638" i="18"/>
  <c r="I3639" i="18"/>
  <c r="I3640" i="18"/>
  <c r="I3641" i="18"/>
  <c r="I3642" i="18"/>
  <c r="I3643" i="18"/>
  <c r="I3644" i="18"/>
  <c r="I3645" i="18"/>
  <c r="I3646" i="18"/>
  <c r="I3647" i="18"/>
  <c r="I3648" i="18"/>
  <c r="I3649" i="18"/>
  <c r="I3650" i="18"/>
  <c r="I3651" i="18"/>
  <c r="I3652" i="18"/>
  <c r="I3653" i="18"/>
  <c r="I3654" i="18"/>
  <c r="I3655" i="18"/>
  <c r="I3656" i="18"/>
  <c r="I3657" i="18"/>
  <c r="I3658" i="18"/>
  <c r="I3659" i="18"/>
  <c r="I3660" i="18"/>
  <c r="I3661" i="18"/>
  <c r="I3662" i="18"/>
  <c r="I3663" i="18"/>
  <c r="I3664" i="18"/>
  <c r="I3665" i="18"/>
  <c r="I3666" i="18"/>
  <c r="I3667" i="18"/>
  <c r="I3668" i="18"/>
  <c r="I3669" i="18"/>
  <c r="I3670" i="18"/>
  <c r="I3671" i="18"/>
  <c r="I3672" i="18"/>
  <c r="I3673" i="18"/>
  <c r="I3674" i="18"/>
  <c r="I3675" i="18"/>
  <c r="I3676" i="18"/>
  <c r="I3677" i="18"/>
  <c r="I3678" i="18"/>
  <c r="I3679" i="18"/>
  <c r="I3680" i="18"/>
  <c r="I3681" i="18"/>
  <c r="I3682" i="18"/>
  <c r="I3683" i="18"/>
  <c r="I3684" i="18"/>
  <c r="I3685" i="18"/>
  <c r="I3686" i="18"/>
  <c r="I3687" i="18"/>
  <c r="I3688" i="18"/>
  <c r="I3689" i="18"/>
  <c r="I3690" i="18"/>
  <c r="I3691" i="18"/>
  <c r="I3692" i="18"/>
  <c r="I3693" i="18"/>
  <c r="I3694" i="18"/>
  <c r="I3695" i="18"/>
  <c r="I3696" i="18"/>
  <c r="I3697" i="18"/>
  <c r="I3698" i="18"/>
  <c r="I3699" i="18"/>
  <c r="I3700" i="18"/>
  <c r="I3701" i="18"/>
  <c r="I3702" i="18"/>
  <c r="I3703" i="18"/>
  <c r="I3704" i="18"/>
  <c r="I3705" i="18"/>
  <c r="I3706" i="18"/>
  <c r="I3707" i="18"/>
  <c r="I3708" i="18"/>
  <c r="I3709" i="18"/>
  <c r="I3710" i="18"/>
  <c r="I3711" i="18"/>
  <c r="I3712" i="18"/>
  <c r="I3713" i="18"/>
  <c r="I3714" i="18"/>
  <c r="I3715" i="18"/>
  <c r="I3716" i="18"/>
  <c r="I3717" i="18"/>
  <c r="I3718" i="18"/>
  <c r="I3719" i="18"/>
  <c r="I3720" i="18"/>
  <c r="I3721" i="18"/>
  <c r="I3722" i="18"/>
  <c r="I3723" i="18"/>
  <c r="I3724" i="18"/>
  <c r="I3725" i="18"/>
  <c r="I3726" i="18"/>
  <c r="I3727" i="18"/>
  <c r="I3728" i="18"/>
  <c r="I3729" i="18"/>
  <c r="I3730" i="18"/>
  <c r="I3731" i="18"/>
  <c r="I3732" i="18"/>
  <c r="I3733" i="18"/>
  <c r="I3734" i="18"/>
  <c r="I3735" i="18"/>
  <c r="I3736" i="18"/>
  <c r="I3737" i="18"/>
  <c r="I3738" i="18"/>
  <c r="I3739" i="18"/>
  <c r="I3740" i="18"/>
  <c r="I3741" i="18"/>
  <c r="I3742" i="18"/>
  <c r="I3743" i="18"/>
  <c r="I3744" i="18"/>
  <c r="I3745" i="18"/>
  <c r="I3746" i="18"/>
  <c r="I3747" i="18"/>
  <c r="I3748" i="18"/>
  <c r="I3749" i="18"/>
  <c r="I3750" i="18"/>
  <c r="I3751" i="18"/>
  <c r="I3752" i="18"/>
  <c r="I3753" i="18"/>
  <c r="I3754" i="18"/>
  <c r="I3755" i="18"/>
  <c r="I3756" i="18"/>
  <c r="I3757" i="18"/>
  <c r="I3758" i="18"/>
  <c r="I3759" i="18"/>
  <c r="I3760" i="18"/>
  <c r="I3761" i="18"/>
  <c r="I3762" i="18"/>
  <c r="I3763" i="18"/>
  <c r="I3764" i="18"/>
  <c r="I3765" i="18"/>
  <c r="I3766" i="18"/>
  <c r="I3767" i="18"/>
  <c r="I3768" i="18"/>
  <c r="I3769" i="18"/>
  <c r="I3770" i="18"/>
  <c r="I3771" i="18"/>
  <c r="I3772" i="18"/>
  <c r="I3773" i="18"/>
  <c r="I3774" i="18"/>
  <c r="I3775" i="18"/>
  <c r="I3776" i="18"/>
  <c r="I3777" i="18"/>
  <c r="I3778" i="18"/>
  <c r="I3779" i="18"/>
  <c r="I3780" i="18"/>
  <c r="I3781" i="18"/>
  <c r="I3782" i="18"/>
  <c r="I3783" i="18"/>
  <c r="I3784" i="18"/>
  <c r="I3785" i="18"/>
  <c r="I3786" i="18"/>
  <c r="I3787" i="18"/>
  <c r="I3788" i="18"/>
  <c r="I3789" i="18"/>
  <c r="I3790" i="18"/>
  <c r="I3791" i="18"/>
  <c r="I3792" i="18"/>
  <c r="I3793" i="18"/>
  <c r="I3794" i="18"/>
  <c r="I3795" i="18"/>
  <c r="I3796" i="18"/>
  <c r="I3797" i="18"/>
  <c r="I3798" i="18"/>
  <c r="I3799" i="18"/>
  <c r="I3800" i="18"/>
  <c r="I3801" i="18"/>
  <c r="I3802" i="18"/>
  <c r="I3803" i="18"/>
  <c r="I3804" i="18"/>
  <c r="I3805" i="18"/>
  <c r="I3806" i="18"/>
  <c r="I3807" i="18"/>
  <c r="I3808" i="18"/>
  <c r="I3809" i="18"/>
  <c r="I3810" i="18"/>
  <c r="I3811" i="18"/>
  <c r="I3812" i="18"/>
  <c r="I3813" i="18"/>
  <c r="I3814" i="18"/>
  <c r="I3815" i="18"/>
  <c r="I3816" i="18"/>
  <c r="I3817" i="18"/>
  <c r="I3818" i="18"/>
  <c r="I3819" i="18"/>
  <c r="I3820" i="18"/>
  <c r="I3821" i="18"/>
  <c r="I3822" i="18"/>
  <c r="I3823" i="18"/>
  <c r="I3824" i="18"/>
  <c r="I3825" i="18"/>
  <c r="I3826" i="18"/>
  <c r="I3827" i="18"/>
  <c r="I3828" i="18"/>
  <c r="I3829" i="18"/>
  <c r="I3830" i="18"/>
  <c r="I3831" i="18"/>
  <c r="I3832" i="18"/>
  <c r="I3833" i="18"/>
  <c r="I3834" i="18"/>
  <c r="I3835" i="18"/>
  <c r="I3836" i="18"/>
  <c r="I3837" i="18"/>
  <c r="I3838" i="18"/>
  <c r="I3839" i="18"/>
  <c r="I3840" i="18"/>
  <c r="I3841" i="18"/>
  <c r="I3842" i="18"/>
  <c r="I3843" i="18"/>
  <c r="I3844" i="18"/>
  <c r="I3845" i="18"/>
  <c r="I3846" i="18"/>
  <c r="I3847" i="18"/>
  <c r="I3848" i="18"/>
  <c r="I3849" i="18"/>
  <c r="I3850" i="18"/>
  <c r="I3851" i="18"/>
  <c r="I3852" i="18"/>
  <c r="I3853" i="18"/>
  <c r="I3854" i="18"/>
  <c r="I3855" i="18"/>
  <c r="I3856" i="18"/>
  <c r="I3857" i="18"/>
  <c r="I3858" i="18"/>
  <c r="I3859" i="18"/>
  <c r="I3860" i="18"/>
  <c r="I3861" i="18"/>
  <c r="I3862" i="18"/>
  <c r="I3863" i="18"/>
  <c r="I3864" i="18"/>
  <c r="I3865" i="18"/>
  <c r="I3866" i="18"/>
  <c r="I3867" i="18"/>
  <c r="I3868" i="18"/>
  <c r="I3869" i="18"/>
  <c r="I3870" i="18"/>
  <c r="I3871" i="18"/>
  <c r="I3872" i="18"/>
  <c r="I3873" i="18"/>
  <c r="I3874" i="18"/>
  <c r="I3875" i="18"/>
  <c r="I3876" i="18"/>
  <c r="I3877" i="18"/>
  <c r="I3878" i="18"/>
  <c r="I3879" i="18"/>
  <c r="I3880" i="18"/>
  <c r="I3881" i="18"/>
  <c r="I3882" i="18"/>
  <c r="I3883" i="18"/>
  <c r="I3884" i="18"/>
  <c r="I3885" i="18"/>
  <c r="I3886" i="18"/>
  <c r="I3887" i="18"/>
  <c r="I3888" i="18"/>
  <c r="I3889" i="18"/>
  <c r="I3890" i="18"/>
  <c r="I3891" i="18"/>
  <c r="I3892" i="18"/>
  <c r="I3893" i="18"/>
  <c r="I3894" i="18"/>
  <c r="I3895" i="18"/>
  <c r="I3896" i="18"/>
  <c r="I3897" i="18"/>
  <c r="I3898" i="18"/>
  <c r="I3899" i="18"/>
  <c r="I3900" i="18"/>
  <c r="I3901" i="18"/>
  <c r="I3902" i="18"/>
  <c r="I3903" i="18"/>
  <c r="I3904" i="18"/>
  <c r="I3905" i="18"/>
  <c r="I3906" i="18"/>
  <c r="I3907" i="18"/>
  <c r="I3908" i="18"/>
  <c r="I3909" i="18"/>
  <c r="I3910" i="18"/>
  <c r="I3911" i="18"/>
  <c r="I3912" i="18"/>
  <c r="I3913" i="18"/>
  <c r="I3914" i="18"/>
  <c r="I3915" i="18"/>
  <c r="I3916" i="18"/>
  <c r="I3917" i="18"/>
  <c r="I3918" i="18"/>
  <c r="I3919" i="18"/>
  <c r="I3920" i="18"/>
  <c r="I3921" i="18"/>
  <c r="I3922" i="18"/>
  <c r="I3923" i="18"/>
  <c r="I3924" i="18"/>
  <c r="I3925" i="18"/>
  <c r="I3926" i="18"/>
  <c r="I3927" i="18"/>
  <c r="I3928" i="18"/>
  <c r="I3929" i="18"/>
  <c r="I3930" i="18"/>
  <c r="I3931" i="18"/>
  <c r="I3932" i="18"/>
  <c r="I3933" i="18"/>
  <c r="I3934" i="18"/>
  <c r="I3935" i="18"/>
  <c r="I3936" i="18"/>
  <c r="I3937" i="18"/>
  <c r="I3938" i="18"/>
  <c r="I3939" i="18"/>
  <c r="I3940" i="18"/>
  <c r="I3941" i="18"/>
  <c r="I3942" i="18"/>
  <c r="I3943" i="18"/>
  <c r="I3944" i="18"/>
  <c r="I3945" i="18"/>
  <c r="I3946" i="18"/>
  <c r="I3947" i="18"/>
  <c r="I3948" i="18"/>
  <c r="I3949" i="18"/>
  <c r="I3950" i="18"/>
  <c r="I3951" i="18"/>
  <c r="I3952" i="18"/>
  <c r="I3953" i="18"/>
  <c r="I3954" i="18"/>
  <c r="I3955" i="18"/>
  <c r="I3956" i="18"/>
  <c r="I3957" i="18"/>
  <c r="I3958" i="18"/>
  <c r="I3959" i="18"/>
  <c r="I3960" i="18"/>
  <c r="I3961" i="18"/>
  <c r="I3962" i="18"/>
  <c r="I3963" i="18"/>
  <c r="I3964" i="18"/>
  <c r="I3965" i="18"/>
  <c r="I3966" i="18"/>
  <c r="I3967" i="18"/>
  <c r="I3968" i="18"/>
  <c r="I3969" i="18"/>
  <c r="I3970" i="18"/>
  <c r="I3971" i="18"/>
  <c r="I3972" i="18"/>
  <c r="I3973" i="18"/>
  <c r="I3974" i="18"/>
  <c r="I3975" i="18"/>
  <c r="I3976" i="18"/>
  <c r="I3977" i="18"/>
  <c r="I3978" i="18"/>
  <c r="I3979" i="18"/>
  <c r="I3980" i="18"/>
  <c r="I3981" i="18"/>
  <c r="I3982" i="18"/>
  <c r="I3983" i="18"/>
  <c r="I3984" i="18"/>
  <c r="I3985" i="18"/>
  <c r="I3986" i="18"/>
  <c r="I3987" i="18"/>
  <c r="I3988" i="18"/>
  <c r="I3989" i="18"/>
  <c r="I3990" i="18"/>
  <c r="I3991" i="18"/>
  <c r="I3992" i="18"/>
  <c r="I3993" i="18"/>
  <c r="I3994" i="18"/>
  <c r="I3995" i="18"/>
  <c r="I3996" i="18"/>
  <c r="I3997" i="18"/>
  <c r="I3998" i="18"/>
  <c r="I3999" i="18"/>
  <c r="I4000" i="18"/>
  <c r="I4001" i="18"/>
  <c r="I4002" i="18"/>
  <c r="I4003" i="18"/>
  <c r="I4004" i="18"/>
  <c r="I4005" i="18"/>
  <c r="I4006" i="18"/>
  <c r="I4007" i="18"/>
  <c r="I4008" i="18"/>
  <c r="I4009" i="18"/>
  <c r="I4010" i="18"/>
  <c r="I4011" i="18"/>
  <c r="I4012" i="18"/>
  <c r="I4013" i="18"/>
  <c r="I4014" i="18"/>
  <c r="I4015" i="18"/>
  <c r="I4016" i="18"/>
  <c r="I4017" i="18"/>
  <c r="I4018" i="18"/>
  <c r="I4019" i="18"/>
  <c r="I4020" i="18"/>
  <c r="I4021" i="18"/>
  <c r="I4022" i="18"/>
  <c r="I4023" i="18"/>
  <c r="I4024" i="18"/>
  <c r="I4025" i="18"/>
  <c r="I4026" i="18"/>
  <c r="I4027" i="18"/>
  <c r="I4028" i="18"/>
  <c r="I4029" i="18"/>
  <c r="I4030" i="18"/>
  <c r="I4031" i="18"/>
  <c r="I4032" i="18"/>
  <c r="I4033" i="18"/>
  <c r="I4034" i="18"/>
  <c r="I4035" i="18"/>
  <c r="I4036" i="18"/>
  <c r="I4037" i="18"/>
  <c r="I4038" i="18"/>
  <c r="I4039" i="18"/>
  <c r="I4040" i="18"/>
  <c r="I4041" i="18"/>
  <c r="I4042" i="18"/>
  <c r="I4043" i="18"/>
  <c r="I4044" i="18"/>
  <c r="I4045" i="18"/>
  <c r="I4046" i="18"/>
  <c r="I4047" i="18"/>
  <c r="I4048" i="18"/>
  <c r="I4049" i="18"/>
  <c r="I4050" i="18"/>
  <c r="I4051" i="18"/>
  <c r="I4052" i="18"/>
  <c r="I4053" i="18"/>
  <c r="I4054" i="18"/>
  <c r="I4055" i="18"/>
  <c r="I4056" i="18"/>
  <c r="I4057" i="18"/>
  <c r="I4058" i="18"/>
  <c r="I4059" i="18"/>
  <c r="I4060" i="18"/>
  <c r="I4061" i="18"/>
  <c r="I4062" i="18"/>
  <c r="I4063" i="18"/>
  <c r="I4064" i="18"/>
  <c r="I4065" i="18"/>
  <c r="I4066" i="18"/>
  <c r="I4067" i="18"/>
  <c r="I4068" i="18"/>
  <c r="I4069" i="18"/>
  <c r="I4070" i="18"/>
  <c r="I4071" i="18"/>
  <c r="I4072" i="18"/>
  <c r="I4073" i="18"/>
  <c r="I4074" i="18"/>
  <c r="I4075" i="18"/>
  <c r="I4076" i="18"/>
  <c r="I4077" i="18"/>
  <c r="I4078" i="18"/>
  <c r="I4079" i="18"/>
  <c r="I4080" i="18"/>
  <c r="I4081" i="18"/>
  <c r="I4082" i="18"/>
  <c r="I4083" i="18"/>
  <c r="I4084" i="18"/>
  <c r="I4085" i="18"/>
  <c r="I4086" i="18"/>
  <c r="I4087" i="18"/>
  <c r="I4088" i="18"/>
  <c r="I4089" i="18"/>
  <c r="I4090" i="18"/>
  <c r="I4091" i="18"/>
  <c r="I4092" i="18"/>
  <c r="I4093" i="18"/>
  <c r="I4094" i="18"/>
  <c r="I4095" i="18"/>
  <c r="I4096" i="18"/>
  <c r="I4097" i="18"/>
  <c r="I4098" i="18"/>
  <c r="I4099" i="18"/>
  <c r="I4100" i="18"/>
  <c r="I4101" i="18"/>
  <c r="I4102" i="18"/>
  <c r="I4103" i="18"/>
  <c r="I4104" i="18"/>
  <c r="I4105" i="18"/>
  <c r="I4106" i="18"/>
  <c r="I4107" i="18"/>
  <c r="I4108" i="18"/>
  <c r="I4109" i="18"/>
  <c r="I4110" i="18"/>
  <c r="I4111" i="18"/>
  <c r="I4112" i="18"/>
  <c r="I4113" i="18"/>
  <c r="I4114" i="18"/>
  <c r="I4115" i="18"/>
  <c r="I4116" i="18"/>
  <c r="I4117" i="18"/>
  <c r="I4118" i="18"/>
  <c r="I4119" i="18"/>
  <c r="I4120" i="18"/>
  <c r="I4121" i="18"/>
  <c r="I4122" i="18"/>
  <c r="I4123" i="18"/>
  <c r="I4124" i="18"/>
  <c r="I4125" i="18"/>
  <c r="I4126" i="18"/>
  <c r="I4127" i="18"/>
  <c r="I4128" i="18"/>
  <c r="I4129" i="18"/>
  <c r="I4130" i="18"/>
  <c r="I4131" i="18"/>
  <c r="I4132" i="18"/>
  <c r="I4133" i="18"/>
  <c r="I4134" i="18"/>
  <c r="I4135" i="18"/>
  <c r="I4136" i="18"/>
  <c r="I4137" i="18"/>
  <c r="I4138" i="18"/>
  <c r="I4139" i="18"/>
  <c r="I4140" i="18"/>
  <c r="I4141" i="18"/>
  <c r="I4142" i="18"/>
  <c r="I4143" i="18"/>
  <c r="I4144" i="18"/>
  <c r="I4145" i="18"/>
  <c r="I4146" i="18"/>
  <c r="I4147" i="18"/>
  <c r="I4148" i="18"/>
  <c r="I4149" i="18"/>
  <c r="I4150" i="18"/>
  <c r="I4151" i="18"/>
  <c r="I4152" i="18"/>
  <c r="I4153" i="18"/>
  <c r="I4154" i="18"/>
  <c r="I4155" i="18"/>
  <c r="I4156" i="18"/>
  <c r="I4157" i="18"/>
  <c r="I4158" i="18"/>
  <c r="I4159" i="18"/>
  <c r="I4160" i="18"/>
  <c r="I4161" i="18"/>
  <c r="I4162" i="18"/>
  <c r="I4163" i="18"/>
  <c r="I4164" i="18"/>
  <c r="I4165" i="18"/>
  <c r="I4166" i="18"/>
  <c r="I4167" i="18"/>
  <c r="I4168" i="18"/>
  <c r="I4169" i="18"/>
  <c r="I4170" i="18"/>
  <c r="I4171" i="18"/>
  <c r="I4172" i="18"/>
  <c r="I4173" i="18"/>
  <c r="I4174" i="18"/>
  <c r="I4175" i="18"/>
  <c r="I4176" i="18"/>
  <c r="I4177" i="18"/>
  <c r="I4178" i="18"/>
  <c r="I4179" i="18"/>
  <c r="I4180" i="18"/>
  <c r="I4181" i="18"/>
  <c r="I4182" i="18"/>
  <c r="I4183" i="18"/>
  <c r="I4184" i="18"/>
  <c r="I4185" i="18"/>
  <c r="I4186" i="18"/>
  <c r="I4187" i="18"/>
  <c r="I4188" i="18"/>
  <c r="I4189" i="18"/>
  <c r="I4190" i="18"/>
  <c r="I4191" i="18"/>
  <c r="I4192" i="18"/>
  <c r="I4193" i="18"/>
  <c r="I4194" i="18"/>
  <c r="I4195" i="18"/>
  <c r="I4196" i="18"/>
  <c r="I4197" i="18"/>
  <c r="I4198" i="18"/>
  <c r="I4199" i="18"/>
  <c r="I4200" i="18"/>
  <c r="I4201" i="18"/>
  <c r="I4202" i="18"/>
  <c r="I4203" i="18"/>
  <c r="I4204" i="18"/>
  <c r="I4205" i="18"/>
  <c r="I4206" i="18"/>
  <c r="I4207" i="18"/>
  <c r="I4208" i="18"/>
  <c r="I4209" i="18"/>
  <c r="I4210" i="18"/>
  <c r="I4211" i="18"/>
  <c r="I4212" i="18"/>
  <c r="I4213" i="18"/>
  <c r="I4214" i="18"/>
  <c r="I4215" i="18"/>
  <c r="I4216" i="18"/>
  <c r="I4217" i="18"/>
  <c r="I4218" i="18"/>
  <c r="I4219" i="18"/>
  <c r="I4220" i="18"/>
  <c r="I4221" i="18"/>
  <c r="I4222" i="18"/>
  <c r="I4223" i="18"/>
  <c r="I4224" i="18"/>
  <c r="I4225" i="18"/>
  <c r="I4226" i="18"/>
  <c r="I4227" i="18"/>
  <c r="I4228" i="18"/>
  <c r="I4229" i="18"/>
  <c r="I4230" i="18"/>
  <c r="I4231" i="18"/>
  <c r="I4232" i="18"/>
  <c r="I4233" i="18"/>
  <c r="I4234" i="18"/>
  <c r="I4235" i="18"/>
  <c r="I4236" i="18"/>
  <c r="I4237" i="18"/>
  <c r="I4238" i="18"/>
  <c r="I4239" i="18"/>
  <c r="I4240" i="18"/>
  <c r="I4241" i="18"/>
  <c r="I4242" i="18"/>
  <c r="I4243" i="18"/>
  <c r="I4244" i="18"/>
  <c r="I4245" i="18"/>
  <c r="I4246" i="18"/>
  <c r="I4247" i="18"/>
  <c r="I4248" i="18"/>
  <c r="I4249" i="18"/>
  <c r="I4250" i="18"/>
  <c r="I4251" i="18"/>
  <c r="I4252" i="18"/>
  <c r="I4253" i="18"/>
  <c r="I4254" i="18"/>
  <c r="I4255" i="18"/>
  <c r="I4256" i="18"/>
  <c r="I4257" i="18"/>
  <c r="I4258" i="18"/>
  <c r="I4259" i="18"/>
  <c r="I4260" i="18"/>
  <c r="I4261" i="18"/>
  <c r="I4262" i="18"/>
  <c r="I4263" i="18"/>
  <c r="I4264" i="18"/>
  <c r="I4265" i="18"/>
  <c r="I4266" i="18"/>
  <c r="I4267" i="18"/>
  <c r="I4268" i="18"/>
  <c r="I4269" i="18"/>
  <c r="I4270" i="18"/>
  <c r="I4271" i="18"/>
  <c r="I4272" i="18"/>
  <c r="I4273" i="18"/>
  <c r="I4274" i="18"/>
  <c r="I4275" i="18"/>
  <c r="I4276" i="18"/>
  <c r="I4277" i="18"/>
  <c r="I4278" i="18"/>
  <c r="I4279" i="18"/>
  <c r="I4280" i="18"/>
  <c r="I4281" i="18"/>
  <c r="I4282" i="18"/>
  <c r="I4283" i="18"/>
  <c r="I4284" i="18"/>
  <c r="I4285" i="18"/>
  <c r="I4286" i="18"/>
  <c r="I4287" i="18"/>
  <c r="I4288" i="18"/>
  <c r="I4289" i="18"/>
  <c r="I4290" i="18"/>
  <c r="I4291" i="18"/>
  <c r="I4292" i="18"/>
  <c r="I4293" i="18"/>
  <c r="I4294" i="18"/>
  <c r="I4295" i="18"/>
  <c r="I4296" i="18"/>
  <c r="I4297" i="18"/>
  <c r="I4298" i="18"/>
  <c r="I4299" i="18"/>
  <c r="I4300" i="18"/>
  <c r="I4301" i="18"/>
  <c r="I4302" i="18"/>
  <c r="I4303" i="18"/>
  <c r="I4304" i="18"/>
  <c r="I4305" i="18"/>
  <c r="I4306" i="18"/>
  <c r="I4307" i="18"/>
  <c r="I4308" i="18"/>
  <c r="I4309" i="18"/>
  <c r="I4310" i="18"/>
  <c r="I4311" i="18"/>
  <c r="I4312" i="18"/>
  <c r="I4313" i="18"/>
  <c r="I4314" i="18"/>
  <c r="I4315" i="18"/>
  <c r="I4316" i="18"/>
  <c r="I4317" i="18"/>
  <c r="I4318" i="18"/>
  <c r="I4319" i="18"/>
  <c r="I4320" i="18"/>
  <c r="I4321" i="18"/>
  <c r="I4322" i="18"/>
  <c r="I4323" i="18"/>
  <c r="I4324" i="18"/>
  <c r="I4325" i="18"/>
  <c r="I4326" i="18"/>
  <c r="I4327" i="18"/>
  <c r="I4328" i="18"/>
  <c r="I4329" i="18"/>
  <c r="I4330" i="18"/>
  <c r="I4331" i="18"/>
  <c r="I4332" i="18"/>
  <c r="I4333" i="18"/>
  <c r="I4334" i="18"/>
  <c r="I4335" i="18"/>
  <c r="I4336" i="18"/>
  <c r="I4337" i="18"/>
  <c r="I4338" i="18"/>
  <c r="I4339" i="18"/>
  <c r="I4340" i="18"/>
  <c r="I4341" i="18"/>
  <c r="I4342" i="18"/>
  <c r="I4343" i="18"/>
  <c r="I4344" i="18"/>
  <c r="I4345" i="18"/>
  <c r="I4346" i="18"/>
  <c r="I4347" i="18"/>
  <c r="I4348" i="18"/>
  <c r="I4349" i="18"/>
  <c r="I4350" i="18"/>
  <c r="I4351" i="18"/>
  <c r="I4352" i="18"/>
  <c r="I4353" i="18"/>
  <c r="I4354" i="18"/>
  <c r="I4355" i="18"/>
  <c r="I4356" i="18"/>
  <c r="I4357" i="18"/>
  <c r="I4358" i="18"/>
  <c r="I4359" i="18"/>
  <c r="I4360" i="18"/>
  <c r="I4361" i="18"/>
  <c r="I4362" i="18"/>
  <c r="I4363" i="18"/>
  <c r="I4364" i="18"/>
  <c r="I4365" i="18"/>
  <c r="I4366" i="18"/>
  <c r="I4367" i="18"/>
  <c r="I4368" i="18"/>
  <c r="I4369" i="18"/>
  <c r="I4370" i="18"/>
  <c r="I4371" i="18"/>
  <c r="I4372" i="18"/>
  <c r="I4373" i="18"/>
  <c r="I4374" i="18"/>
  <c r="I4375" i="18"/>
  <c r="I4376" i="18"/>
  <c r="I4377" i="18"/>
  <c r="I4378" i="18"/>
  <c r="I4379" i="18"/>
  <c r="I4380" i="18"/>
  <c r="I4381" i="18"/>
  <c r="I4382" i="18"/>
  <c r="I4383" i="18"/>
  <c r="I4384" i="18"/>
  <c r="I4385" i="18"/>
  <c r="I4386" i="18"/>
  <c r="I4387" i="18"/>
  <c r="I4388" i="18"/>
  <c r="I4389" i="18"/>
  <c r="I4390" i="18"/>
  <c r="I4391" i="18"/>
  <c r="I4392" i="18"/>
  <c r="I4393" i="18"/>
  <c r="I4394" i="18"/>
  <c r="I4395" i="18"/>
  <c r="I4396" i="18"/>
  <c r="I4397" i="18"/>
  <c r="I4398" i="18"/>
  <c r="I4399" i="18"/>
  <c r="I4400" i="18"/>
  <c r="I4401" i="18"/>
  <c r="I4402" i="18"/>
  <c r="I4403" i="18"/>
  <c r="I4404" i="18"/>
  <c r="I4405" i="18"/>
  <c r="I4406" i="18"/>
  <c r="I4407" i="18"/>
  <c r="I4408" i="18"/>
  <c r="I4409" i="18"/>
  <c r="I4410" i="18"/>
  <c r="I4411" i="18"/>
  <c r="I4412" i="18"/>
  <c r="I4413" i="18"/>
  <c r="I4414" i="18"/>
  <c r="I4415" i="18"/>
  <c r="I4416" i="18"/>
  <c r="I4417" i="18"/>
  <c r="I4418" i="18"/>
  <c r="I4419" i="18"/>
  <c r="I4420" i="18"/>
  <c r="I4421" i="18"/>
  <c r="I4422" i="18"/>
  <c r="I4423" i="18"/>
  <c r="I4424" i="18"/>
  <c r="I4425" i="18"/>
  <c r="I4426" i="18"/>
  <c r="I4427" i="18"/>
  <c r="I4428" i="18"/>
  <c r="I4429" i="18"/>
  <c r="I4430" i="18"/>
  <c r="I4431" i="18"/>
  <c r="I4432" i="18"/>
  <c r="I4433" i="18"/>
  <c r="I4434" i="18"/>
  <c r="I4435" i="18"/>
  <c r="I4436" i="18"/>
  <c r="I4437" i="18"/>
  <c r="I4438" i="18"/>
  <c r="I4439" i="18"/>
  <c r="I4440" i="18"/>
  <c r="I4441" i="18"/>
  <c r="I4442" i="18"/>
  <c r="I4443" i="18"/>
  <c r="I4444" i="18"/>
  <c r="I4445" i="18"/>
  <c r="I4446" i="18"/>
  <c r="I4447" i="18"/>
  <c r="I4448" i="18"/>
  <c r="I4449" i="18"/>
  <c r="I4450" i="18"/>
  <c r="I4451" i="18"/>
  <c r="I4452" i="18"/>
  <c r="I4453" i="18"/>
  <c r="I4454" i="18"/>
  <c r="I4455" i="18"/>
  <c r="I4456" i="18"/>
  <c r="I4457" i="18"/>
  <c r="I4458" i="18"/>
  <c r="I4459" i="18"/>
  <c r="I4460" i="18"/>
  <c r="I4461" i="18"/>
  <c r="I4462" i="18"/>
  <c r="I4463" i="18"/>
  <c r="I4464" i="18"/>
  <c r="I4465" i="18"/>
  <c r="I4466" i="18"/>
  <c r="I4467" i="18"/>
  <c r="I4468" i="18"/>
  <c r="I4469" i="18"/>
  <c r="I4470" i="18"/>
  <c r="I4471" i="18"/>
  <c r="I4472" i="18"/>
  <c r="I4473" i="18"/>
  <c r="I4474" i="18"/>
  <c r="I4475" i="18"/>
  <c r="I4476" i="18"/>
  <c r="I4477" i="18"/>
  <c r="I4478" i="18"/>
  <c r="I4479" i="18"/>
  <c r="I4480" i="18"/>
  <c r="I4481" i="18"/>
  <c r="I4482" i="18"/>
  <c r="I4483" i="18"/>
  <c r="I4484" i="18"/>
  <c r="I4485" i="18"/>
  <c r="I4486" i="18"/>
  <c r="I4487" i="18"/>
  <c r="I4488" i="18"/>
  <c r="I4489" i="18"/>
  <c r="I4490" i="18"/>
  <c r="I4491" i="18"/>
  <c r="I4492" i="18"/>
  <c r="I4493" i="18"/>
  <c r="I4494" i="18"/>
  <c r="I4495" i="18"/>
  <c r="I4496" i="18"/>
  <c r="I4497" i="18"/>
  <c r="I4498" i="18"/>
  <c r="I4499" i="18"/>
  <c r="I4500" i="18"/>
  <c r="I4501" i="18"/>
  <c r="I4502" i="18"/>
  <c r="I4503" i="18"/>
  <c r="I4504" i="18"/>
  <c r="I4505" i="18"/>
  <c r="I4506" i="18"/>
  <c r="I4507" i="18"/>
  <c r="I4508" i="18"/>
  <c r="I4509" i="18"/>
  <c r="I4510" i="18"/>
  <c r="I4511" i="18"/>
  <c r="I4512" i="18"/>
  <c r="I4513" i="18"/>
  <c r="I4514" i="18"/>
  <c r="I4515" i="18"/>
  <c r="I4516" i="18"/>
  <c r="I4517" i="18"/>
  <c r="I4518" i="18"/>
  <c r="I4519" i="18"/>
  <c r="I4520" i="18"/>
  <c r="I4521" i="18"/>
  <c r="I4522" i="18"/>
  <c r="I4523" i="18"/>
  <c r="I4524" i="18"/>
  <c r="I4525" i="18"/>
  <c r="I4526" i="18"/>
  <c r="I4527" i="18"/>
  <c r="I4528" i="18"/>
  <c r="I4529" i="18"/>
  <c r="I4530" i="18"/>
  <c r="I4531" i="18"/>
  <c r="I4532" i="18"/>
  <c r="I4533" i="18"/>
  <c r="I4534" i="18"/>
  <c r="I4535" i="18"/>
  <c r="I4536" i="18"/>
  <c r="I4537" i="18"/>
  <c r="I4538" i="18"/>
  <c r="I4539" i="18"/>
  <c r="I4540" i="18"/>
  <c r="I4541" i="18"/>
  <c r="I4542" i="18"/>
  <c r="I4543" i="18"/>
  <c r="I4544" i="18"/>
  <c r="I4545" i="18"/>
  <c r="I4546" i="18"/>
  <c r="I4547" i="18"/>
  <c r="I4548" i="18"/>
  <c r="I4549" i="18"/>
  <c r="I4550" i="18"/>
  <c r="I4551" i="18"/>
  <c r="I4552" i="18"/>
  <c r="I4553" i="18"/>
  <c r="I4554" i="18"/>
  <c r="I4555" i="18"/>
  <c r="I4556" i="18"/>
  <c r="I4557" i="18"/>
  <c r="I4558" i="18"/>
  <c r="I4559" i="18"/>
  <c r="I4560" i="18"/>
  <c r="I4561" i="18"/>
  <c r="I4562" i="18"/>
  <c r="I4563" i="18"/>
  <c r="I4564" i="18"/>
  <c r="I4565" i="18"/>
  <c r="I4566" i="18"/>
  <c r="I4567" i="18"/>
  <c r="I4568" i="18"/>
  <c r="I4569" i="18"/>
  <c r="I4570" i="18"/>
  <c r="I4571" i="18"/>
  <c r="I4572" i="18"/>
  <c r="I4573" i="18"/>
  <c r="I4574" i="18"/>
  <c r="I4575" i="18"/>
  <c r="I4576" i="18"/>
  <c r="I4577" i="18"/>
  <c r="I4578" i="18"/>
  <c r="I4579" i="18"/>
  <c r="I4580" i="18"/>
  <c r="I4581" i="18"/>
  <c r="I4582" i="18"/>
  <c r="I4583" i="18"/>
  <c r="I4584" i="18"/>
  <c r="I4585" i="18"/>
  <c r="I4586" i="18"/>
  <c r="I4587" i="18"/>
  <c r="I4588" i="18"/>
  <c r="I4589" i="18"/>
  <c r="I4590" i="18"/>
  <c r="I4591" i="18"/>
  <c r="I4592" i="18"/>
  <c r="I4593" i="18"/>
  <c r="I4594" i="18"/>
  <c r="I4595" i="18"/>
  <c r="I4596" i="18"/>
  <c r="I4597" i="18"/>
  <c r="I4598" i="18"/>
  <c r="I4599" i="18"/>
  <c r="I4600" i="18"/>
  <c r="I4601" i="18"/>
  <c r="I4602" i="18"/>
  <c r="I4603" i="18"/>
  <c r="I4604" i="18"/>
  <c r="I4605" i="18"/>
  <c r="I4606" i="18"/>
  <c r="I4607" i="18"/>
  <c r="I4608" i="18"/>
  <c r="I4609" i="18"/>
  <c r="I4610" i="18"/>
  <c r="I4611" i="18"/>
  <c r="I4612" i="18"/>
  <c r="I4613" i="18"/>
  <c r="I4614" i="18"/>
  <c r="I4615" i="18"/>
  <c r="I4616" i="18"/>
  <c r="I4617" i="18"/>
  <c r="I4618" i="18"/>
  <c r="I4619" i="18"/>
  <c r="I4620" i="18"/>
  <c r="I4621" i="18"/>
  <c r="I4622" i="18"/>
  <c r="I4623" i="18"/>
  <c r="I4624" i="18"/>
  <c r="I4625" i="18"/>
  <c r="I4626" i="18"/>
  <c r="I4627" i="18"/>
  <c r="I4628" i="18"/>
  <c r="I4629" i="18"/>
  <c r="I4630" i="18"/>
  <c r="I4631" i="18"/>
  <c r="I4632" i="18"/>
  <c r="I4633" i="18"/>
  <c r="I4634" i="18"/>
  <c r="I4635" i="18"/>
  <c r="I4636" i="18"/>
  <c r="I4637" i="18"/>
  <c r="I4638" i="18"/>
  <c r="I4639" i="18"/>
  <c r="I4640" i="18"/>
  <c r="I4641" i="18"/>
  <c r="I4642" i="18"/>
  <c r="I4643" i="18"/>
  <c r="I4644" i="18"/>
  <c r="I4645" i="18"/>
  <c r="I4646" i="18"/>
  <c r="I4647" i="18"/>
  <c r="I4648" i="18"/>
  <c r="I4649" i="18"/>
  <c r="I4650" i="18"/>
  <c r="I4651" i="18"/>
  <c r="I4652" i="18"/>
  <c r="I4653" i="18"/>
  <c r="I4654" i="18"/>
  <c r="I4655" i="18"/>
  <c r="I4656" i="18"/>
  <c r="I4657" i="18"/>
  <c r="I4658" i="18"/>
  <c r="I4659" i="18"/>
  <c r="I4660" i="18"/>
  <c r="I4661" i="18"/>
  <c r="I4662" i="18"/>
  <c r="I4663" i="18"/>
  <c r="I4664" i="18"/>
  <c r="I4665" i="18"/>
  <c r="I4666" i="18"/>
  <c r="I4667" i="18"/>
  <c r="I4668" i="18"/>
  <c r="I4669" i="18"/>
  <c r="I4670" i="18"/>
  <c r="I4671" i="18"/>
  <c r="I4672" i="18"/>
  <c r="I4673" i="18"/>
  <c r="I4674" i="18"/>
  <c r="I4675" i="18"/>
  <c r="I4676" i="18"/>
  <c r="I4677" i="18"/>
  <c r="I4678" i="18"/>
  <c r="I4679" i="18"/>
  <c r="I4680" i="18"/>
  <c r="I4681" i="18"/>
  <c r="I4682" i="18"/>
  <c r="I4683" i="18"/>
  <c r="I4684" i="18"/>
  <c r="I4685" i="18"/>
  <c r="I4686" i="18"/>
  <c r="I4687" i="18"/>
  <c r="I4688" i="18"/>
  <c r="I4689" i="18"/>
  <c r="I4690" i="18"/>
  <c r="I4691" i="18"/>
  <c r="I4692" i="18"/>
  <c r="I4693" i="18"/>
  <c r="I4694" i="18"/>
  <c r="I4695" i="18"/>
  <c r="I4696" i="18"/>
  <c r="I4697" i="18"/>
  <c r="I4698" i="18"/>
  <c r="I4699" i="18"/>
  <c r="I4700" i="18"/>
  <c r="I4701" i="18"/>
  <c r="I4702" i="18"/>
  <c r="I4703" i="18"/>
  <c r="I4704" i="18"/>
  <c r="I4705" i="18"/>
  <c r="I4706" i="18"/>
  <c r="I4707" i="18"/>
  <c r="I4708" i="18"/>
  <c r="I4709" i="18"/>
  <c r="I4710" i="18"/>
  <c r="I4711" i="18"/>
  <c r="I4712" i="18"/>
  <c r="I4713" i="18"/>
  <c r="I4714" i="18"/>
  <c r="I4715" i="18"/>
  <c r="I4716" i="18"/>
  <c r="I4717" i="18"/>
  <c r="I4718" i="18"/>
  <c r="I4719" i="18"/>
  <c r="I4720" i="18"/>
  <c r="I4721" i="18"/>
  <c r="I4722" i="18"/>
  <c r="I4723" i="18"/>
  <c r="I4724" i="18"/>
  <c r="I4725" i="18"/>
  <c r="I4726" i="18"/>
  <c r="I4727" i="18"/>
  <c r="I4728" i="18"/>
  <c r="I4729" i="18"/>
  <c r="I4730" i="18"/>
  <c r="I4731" i="18"/>
  <c r="I4732" i="18"/>
  <c r="I4733" i="18"/>
  <c r="I4734" i="18"/>
  <c r="I4735" i="18"/>
  <c r="I4736" i="18"/>
  <c r="I4737" i="18"/>
  <c r="I4738" i="18"/>
  <c r="I4739" i="18"/>
  <c r="I4740" i="18"/>
  <c r="I4741" i="18"/>
  <c r="I4742" i="18"/>
  <c r="I4743" i="18"/>
  <c r="I4744" i="18"/>
  <c r="I4745" i="18"/>
  <c r="I4746" i="18"/>
  <c r="I4747" i="18"/>
  <c r="I4748" i="18"/>
  <c r="I4749" i="18"/>
  <c r="I4750" i="18"/>
  <c r="I4751" i="18"/>
  <c r="I4752" i="18"/>
  <c r="I4753" i="18"/>
  <c r="I4754" i="18"/>
  <c r="I4755" i="18"/>
  <c r="I4756" i="18"/>
  <c r="I4757" i="18"/>
  <c r="I4758" i="18"/>
  <c r="I4759" i="18"/>
  <c r="I4760" i="18"/>
  <c r="I4761" i="18"/>
  <c r="I4762" i="18"/>
  <c r="I4763" i="18"/>
  <c r="I4764" i="18"/>
  <c r="I4765" i="18"/>
  <c r="I4766" i="18"/>
  <c r="I4767" i="18"/>
  <c r="I4768" i="18"/>
  <c r="I4769" i="18"/>
  <c r="I4770" i="18"/>
  <c r="I4771" i="18"/>
  <c r="I4772" i="18"/>
  <c r="I4773" i="18"/>
  <c r="I4774" i="18"/>
  <c r="I4775" i="18"/>
  <c r="I4776" i="18"/>
  <c r="I4777" i="18"/>
  <c r="I4778" i="18"/>
  <c r="I4779" i="18"/>
  <c r="I4780" i="18"/>
  <c r="I4781" i="18"/>
  <c r="I4782" i="18"/>
  <c r="I4783" i="18"/>
  <c r="I4784" i="18"/>
  <c r="I4785" i="18"/>
  <c r="I4786" i="18"/>
  <c r="I4787" i="18"/>
  <c r="I4788" i="18"/>
  <c r="I4789" i="18"/>
  <c r="I4790" i="18"/>
  <c r="I4791" i="18"/>
  <c r="I4792" i="18"/>
  <c r="I4793" i="18"/>
  <c r="I4794" i="18"/>
  <c r="I4795" i="18"/>
  <c r="I4796" i="18"/>
  <c r="I4797" i="18"/>
  <c r="I4798" i="18"/>
  <c r="I4799" i="18"/>
  <c r="I4800" i="18"/>
  <c r="I4801" i="18"/>
  <c r="I4802" i="18"/>
  <c r="I4803" i="18"/>
  <c r="I4804" i="18"/>
  <c r="I4805" i="18"/>
  <c r="I4806" i="18"/>
  <c r="I4807" i="18"/>
  <c r="I4808" i="18"/>
  <c r="I4809" i="18"/>
  <c r="I4810" i="18"/>
  <c r="I4811" i="18"/>
  <c r="I4812" i="18"/>
  <c r="I4813" i="18"/>
  <c r="I4814" i="18"/>
  <c r="I4815" i="18"/>
  <c r="I4816" i="18"/>
  <c r="I4817" i="18"/>
  <c r="I4818" i="18"/>
  <c r="I4819" i="18"/>
  <c r="I4820" i="18"/>
  <c r="I4821" i="18"/>
  <c r="I4822" i="18"/>
  <c r="I4823" i="18"/>
  <c r="I4824" i="18"/>
  <c r="I4825" i="18"/>
  <c r="I4826" i="18"/>
  <c r="I4827" i="18"/>
  <c r="I4828" i="18"/>
  <c r="I4829" i="18"/>
  <c r="I4830" i="18"/>
  <c r="I4831" i="18"/>
  <c r="I4832" i="18"/>
  <c r="I4833" i="18"/>
  <c r="I4834" i="18"/>
  <c r="I4835" i="18"/>
  <c r="I4836" i="18"/>
  <c r="I4837" i="18"/>
  <c r="I4838" i="18"/>
  <c r="I4839" i="18"/>
  <c r="I4840" i="18"/>
  <c r="I4841" i="18"/>
  <c r="I4842" i="18"/>
  <c r="I4843" i="18"/>
  <c r="I4844" i="18"/>
  <c r="I4845" i="18"/>
  <c r="I4846" i="18"/>
  <c r="I4847" i="18"/>
  <c r="I4848" i="18"/>
  <c r="I4849" i="18"/>
  <c r="I4850" i="18"/>
  <c r="I4851" i="18"/>
  <c r="I4852" i="18"/>
  <c r="I4853" i="18"/>
  <c r="I4854" i="18"/>
  <c r="I4855" i="18"/>
  <c r="I4856" i="18"/>
  <c r="I4857" i="18"/>
  <c r="I4858" i="18"/>
  <c r="I4859" i="18"/>
  <c r="I4860" i="18"/>
  <c r="I4861" i="18"/>
  <c r="I4862" i="18"/>
  <c r="I4863" i="18"/>
  <c r="I4864" i="18"/>
  <c r="I4865" i="18"/>
  <c r="I4866" i="18"/>
  <c r="I4867" i="18"/>
  <c r="I4868" i="18"/>
  <c r="I4869" i="18"/>
  <c r="I4870" i="18"/>
  <c r="I4871" i="18"/>
  <c r="I4872" i="18"/>
  <c r="I4873" i="18"/>
  <c r="I4874" i="18"/>
  <c r="I4875" i="18"/>
  <c r="I4876" i="18"/>
  <c r="I4877" i="18"/>
  <c r="I4878" i="18"/>
  <c r="I4879" i="18"/>
  <c r="I4880" i="18"/>
  <c r="I4881" i="18"/>
  <c r="I4882" i="18"/>
  <c r="I4883" i="18"/>
  <c r="I4884" i="18"/>
  <c r="I4885" i="18"/>
  <c r="I4886" i="18"/>
  <c r="I4887" i="18"/>
  <c r="I4888" i="18"/>
  <c r="I4889" i="18"/>
  <c r="I4890" i="18"/>
  <c r="I4891" i="18"/>
  <c r="I4892" i="18"/>
  <c r="I4893" i="18"/>
  <c r="I4894" i="18"/>
  <c r="I4895" i="18"/>
  <c r="I4896" i="18"/>
  <c r="I4897" i="18"/>
  <c r="I4898" i="18"/>
  <c r="I4899" i="18"/>
  <c r="I4900" i="18"/>
  <c r="I4901" i="18"/>
  <c r="I4902" i="18"/>
  <c r="I4903" i="18"/>
  <c r="I4904" i="18"/>
  <c r="I4905" i="18"/>
  <c r="I4906" i="18"/>
  <c r="I4907" i="18"/>
  <c r="I4908" i="18"/>
  <c r="I4909" i="18"/>
  <c r="I4910" i="18"/>
  <c r="I4911" i="18"/>
  <c r="I4912" i="18"/>
  <c r="I4913" i="18"/>
  <c r="I4914" i="18"/>
  <c r="I4915" i="18"/>
  <c r="I4916" i="18"/>
  <c r="I4917" i="18"/>
  <c r="I4918" i="18"/>
  <c r="I4919" i="18"/>
  <c r="I4920" i="18"/>
  <c r="I4921" i="18"/>
  <c r="I4922" i="18"/>
  <c r="I4923" i="18"/>
  <c r="I4924" i="18"/>
  <c r="I4925" i="18"/>
  <c r="I4926" i="18"/>
  <c r="I4927" i="18"/>
  <c r="I4928" i="18"/>
  <c r="I4929" i="18"/>
  <c r="I4930" i="18"/>
  <c r="I4931" i="18"/>
  <c r="I4932" i="18"/>
  <c r="I4933" i="18"/>
  <c r="I4934" i="18"/>
  <c r="I4935" i="18"/>
  <c r="I4936" i="18"/>
  <c r="I4937" i="18"/>
  <c r="I4938" i="18"/>
  <c r="I4939" i="18"/>
  <c r="I4940" i="18"/>
  <c r="I4941" i="18"/>
  <c r="I4942" i="18"/>
  <c r="I4943" i="18"/>
  <c r="I4944" i="18"/>
  <c r="I4945" i="18"/>
  <c r="I4946" i="18"/>
  <c r="I4947" i="18"/>
  <c r="I4948" i="18"/>
  <c r="I4949" i="18"/>
  <c r="I4950" i="18"/>
  <c r="I4951" i="18"/>
  <c r="I4952" i="18"/>
  <c r="I4953" i="18"/>
  <c r="I4954" i="18"/>
  <c r="I4955" i="18"/>
  <c r="I4956" i="18"/>
  <c r="I4957" i="18"/>
  <c r="I4958" i="18"/>
  <c r="I4959" i="18"/>
  <c r="I4960" i="18"/>
  <c r="I4961" i="18"/>
  <c r="I4962" i="18"/>
  <c r="I4963" i="18"/>
  <c r="I4964" i="18"/>
  <c r="I4965" i="18"/>
  <c r="I4966" i="18"/>
  <c r="I4967" i="18"/>
  <c r="I4968" i="18"/>
  <c r="I4969" i="18"/>
  <c r="I4970" i="18"/>
  <c r="I4971" i="18"/>
  <c r="I4972" i="18"/>
  <c r="I4973" i="18"/>
  <c r="I4974" i="18"/>
  <c r="I4975" i="18"/>
  <c r="I4976" i="18"/>
  <c r="I4977" i="18"/>
  <c r="I4978" i="18"/>
  <c r="I4979" i="18"/>
  <c r="I4980" i="18"/>
  <c r="I4981" i="18"/>
  <c r="I4982" i="18"/>
  <c r="I4983" i="18"/>
  <c r="I4984" i="18"/>
  <c r="I4985" i="18"/>
  <c r="I4986" i="18"/>
  <c r="I4987" i="18"/>
  <c r="I4988" i="18"/>
  <c r="I4989" i="18"/>
  <c r="I4990" i="18"/>
  <c r="I4991" i="18"/>
  <c r="I4992" i="18"/>
  <c r="I4993" i="18"/>
  <c r="I4994" i="18"/>
  <c r="I4995" i="18"/>
  <c r="I4996" i="18"/>
  <c r="I4997" i="18"/>
  <c r="I4998" i="18"/>
  <c r="I4999" i="18"/>
  <c r="I5000" i="18"/>
  <c r="I5001" i="18"/>
  <c r="I5002" i="18"/>
  <c r="I5003" i="18"/>
  <c r="I5004" i="18"/>
  <c r="I5005" i="18"/>
  <c r="I5006" i="18"/>
  <c r="I5007" i="18"/>
  <c r="I5008" i="18"/>
  <c r="I5009" i="18"/>
  <c r="I5010" i="18"/>
  <c r="I5011" i="18"/>
  <c r="I5012" i="18"/>
  <c r="I5013" i="18"/>
  <c r="I5014" i="18"/>
  <c r="I5015" i="18"/>
  <c r="I5016" i="18"/>
  <c r="I5017" i="18"/>
  <c r="I5018" i="18"/>
  <c r="I5019" i="18"/>
  <c r="I5020" i="18"/>
  <c r="I5021" i="18"/>
  <c r="I5022" i="18"/>
  <c r="I5023" i="18"/>
  <c r="I5024" i="18"/>
  <c r="I5025" i="18"/>
  <c r="I5026" i="18"/>
  <c r="I5027" i="18"/>
  <c r="I5028" i="18"/>
  <c r="I5029" i="18"/>
  <c r="I5030" i="18"/>
  <c r="I5031" i="18"/>
  <c r="I5032" i="18"/>
  <c r="I5033" i="18"/>
  <c r="I5034" i="18"/>
  <c r="I5035" i="18"/>
  <c r="I5036" i="18"/>
  <c r="I5037" i="18"/>
  <c r="I5038" i="18"/>
  <c r="I5039" i="18"/>
  <c r="I5040" i="18"/>
  <c r="I5041" i="18"/>
  <c r="I5042" i="18"/>
  <c r="I5043" i="18"/>
  <c r="I5044" i="18"/>
  <c r="I5045" i="18"/>
  <c r="I5046" i="18"/>
  <c r="I5047" i="18"/>
  <c r="I5048" i="18"/>
  <c r="I5049" i="18"/>
  <c r="I5050" i="18"/>
  <c r="I5051" i="18"/>
  <c r="I5052" i="18"/>
  <c r="I5053" i="18"/>
  <c r="I5054" i="18"/>
  <c r="I5055" i="18"/>
  <c r="I5056" i="18"/>
  <c r="I5057" i="18"/>
  <c r="I5058" i="18"/>
  <c r="I5059" i="18"/>
  <c r="I5060" i="18"/>
  <c r="I5061" i="18"/>
  <c r="I5062" i="18"/>
  <c r="I5063" i="18"/>
  <c r="I5064" i="18"/>
  <c r="I5065" i="18"/>
  <c r="I5066" i="18"/>
  <c r="I5067" i="18"/>
  <c r="I5068" i="18"/>
  <c r="I5069" i="18"/>
  <c r="I5070" i="18"/>
  <c r="I5071" i="18"/>
  <c r="I5072" i="18"/>
  <c r="I5073" i="18"/>
  <c r="I5074" i="18"/>
  <c r="I5075" i="18"/>
  <c r="I5076" i="18"/>
  <c r="I5077" i="18"/>
  <c r="I5078" i="18"/>
  <c r="I5079" i="18"/>
  <c r="I5080" i="18"/>
  <c r="I5081" i="18"/>
  <c r="I5082" i="18"/>
  <c r="I5083" i="18"/>
  <c r="I5084" i="18"/>
  <c r="I5085" i="18"/>
  <c r="I5086" i="18"/>
  <c r="I5087" i="18"/>
  <c r="I5088" i="18"/>
  <c r="I5089" i="18"/>
  <c r="I5090" i="18"/>
  <c r="I5091" i="18"/>
  <c r="I5092" i="18"/>
  <c r="I5093" i="18"/>
  <c r="I5094" i="18"/>
  <c r="I5095" i="18"/>
  <c r="I5096" i="18"/>
  <c r="I5097" i="18"/>
  <c r="I5098" i="18"/>
  <c r="I5099" i="18"/>
  <c r="I5100" i="18"/>
  <c r="I5101" i="18"/>
  <c r="I5102" i="18"/>
  <c r="I5103" i="18"/>
  <c r="I5104" i="18"/>
  <c r="I5105" i="18"/>
  <c r="I5106" i="18"/>
  <c r="I5107" i="18"/>
  <c r="I5108" i="18"/>
  <c r="I5109" i="18"/>
  <c r="I5110" i="18"/>
  <c r="I5111" i="18"/>
  <c r="I5112" i="18"/>
  <c r="I5113" i="18"/>
  <c r="I5114" i="18"/>
  <c r="I5115" i="18"/>
  <c r="I5116" i="18"/>
  <c r="I5117" i="18"/>
  <c r="I5118" i="18"/>
  <c r="I5119" i="18"/>
  <c r="I5120" i="18"/>
  <c r="I5121" i="18"/>
  <c r="I5122" i="18"/>
  <c r="I5123" i="18"/>
  <c r="I5124" i="18"/>
  <c r="I5125" i="18"/>
  <c r="I5126" i="18"/>
  <c r="I5127" i="18"/>
  <c r="I5128" i="18"/>
  <c r="I5129" i="18"/>
  <c r="I5130" i="18"/>
  <c r="I5131" i="18"/>
  <c r="I5132" i="18"/>
  <c r="I5133" i="18"/>
  <c r="I5134" i="18"/>
  <c r="I5135" i="18"/>
  <c r="I5136" i="18"/>
  <c r="I5137" i="18"/>
  <c r="I5138" i="18"/>
  <c r="I5139" i="18"/>
  <c r="I5140" i="18"/>
  <c r="I5141" i="18"/>
  <c r="I5142" i="18"/>
  <c r="I5143" i="18"/>
  <c r="I5144" i="18"/>
  <c r="I5145" i="18"/>
  <c r="I5146" i="18"/>
  <c r="I5147" i="18"/>
  <c r="I5148" i="18"/>
  <c r="I5149" i="18"/>
  <c r="I5150" i="18"/>
  <c r="I5151" i="18"/>
  <c r="I5152" i="18"/>
  <c r="I5153" i="18"/>
  <c r="I5154" i="18"/>
  <c r="I5155" i="18"/>
  <c r="I5156" i="18"/>
  <c r="I5157" i="18"/>
  <c r="I5158" i="18"/>
  <c r="I5159" i="18"/>
  <c r="I5160" i="18"/>
  <c r="I5161" i="18"/>
  <c r="I5162" i="18"/>
  <c r="I5163" i="18"/>
  <c r="I5164" i="18"/>
  <c r="I5165" i="18"/>
  <c r="I5166" i="18"/>
  <c r="I5167" i="18"/>
  <c r="I5168" i="18"/>
  <c r="I5169" i="18"/>
  <c r="I5170" i="18"/>
  <c r="I5171" i="18"/>
  <c r="I5172" i="18"/>
  <c r="I5173" i="18"/>
  <c r="I5174" i="18"/>
  <c r="I5175" i="18"/>
  <c r="I5176" i="18"/>
  <c r="I5177" i="18"/>
  <c r="I5178" i="18"/>
  <c r="I5179" i="18"/>
  <c r="I5180" i="18"/>
  <c r="I5181" i="18"/>
  <c r="I5182" i="18"/>
  <c r="I5183" i="18"/>
  <c r="I5184" i="18"/>
  <c r="I5185" i="18"/>
  <c r="I5186" i="18"/>
  <c r="I5187" i="18"/>
  <c r="I5188" i="18"/>
  <c r="I5189" i="18"/>
  <c r="I5190" i="18"/>
  <c r="I5191" i="18"/>
  <c r="I5192" i="18"/>
  <c r="I5193" i="18"/>
  <c r="I5194" i="18"/>
  <c r="I5195" i="18"/>
  <c r="I5196" i="18"/>
  <c r="I5197" i="18"/>
  <c r="I5198" i="18"/>
  <c r="I5199" i="18"/>
  <c r="I5200" i="18"/>
  <c r="I5201" i="18"/>
  <c r="I5202" i="18"/>
  <c r="I5203" i="18"/>
  <c r="I5204" i="18"/>
  <c r="I5205" i="18"/>
  <c r="I5206" i="18"/>
  <c r="I5207" i="18"/>
  <c r="I5208" i="18"/>
  <c r="I5209" i="18"/>
  <c r="I5210" i="18"/>
  <c r="I5211" i="18"/>
  <c r="I5212" i="18"/>
  <c r="I5213" i="18"/>
  <c r="I5214" i="18"/>
  <c r="I5215" i="18"/>
  <c r="I5216" i="18"/>
  <c r="I5217" i="18"/>
  <c r="I5218" i="18"/>
  <c r="I5219" i="18"/>
  <c r="I5220" i="18"/>
  <c r="I5221" i="18"/>
  <c r="I5222" i="18"/>
  <c r="I5223" i="18"/>
  <c r="I5224" i="18"/>
  <c r="I5225" i="18"/>
  <c r="I5226" i="18"/>
  <c r="I5227" i="18"/>
  <c r="I5228" i="18"/>
  <c r="I5229" i="18"/>
  <c r="I5230" i="18"/>
  <c r="I5231" i="18"/>
  <c r="I5232" i="18"/>
  <c r="I5233" i="18"/>
  <c r="I5234" i="18"/>
  <c r="I5235" i="18"/>
  <c r="I5236" i="18"/>
  <c r="I5237" i="18"/>
  <c r="I5238" i="18"/>
  <c r="I5239" i="18"/>
  <c r="I5240" i="18"/>
  <c r="I5241" i="18"/>
  <c r="I5242" i="18"/>
  <c r="I5243" i="18"/>
  <c r="I5244" i="18"/>
  <c r="I5245" i="18"/>
  <c r="I5246" i="18"/>
  <c r="I5247" i="18"/>
  <c r="I5248" i="18"/>
  <c r="I5249" i="18"/>
  <c r="I5250" i="18"/>
  <c r="I5251" i="18"/>
  <c r="I5252" i="18"/>
  <c r="I5253" i="18"/>
  <c r="I5254" i="18"/>
  <c r="I5255" i="18"/>
  <c r="I5256" i="18"/>
  <c r="I5257" i="18"/>
  <c r="I5258" i="18"/>
  <c r="I5259" i="18"/>
  <c r="I5260" i="18"/>
  <c r="I5261" i="18"/>
  <c r="I5262" i="18"/>
  <c r="I5263" i="18"/>
  <c r="I5264" i="18"/>
  <c r="I5265" i="18"/>
  <c r="I5266" i="18"/>
  <c r="I5267" i="18"/>
  <c r="I5268" i="18"/>
  <c r="I5269" i="18"/>
  <c r="I5270" i="18"/>
  <c r="I5271" i="18"/>
  <c r="I5272" i="18"/>
  <c r="I5273" i="18"/>
  <c r="I5274" i="18"/>
  <c r="I5275" i="18"/>
  <c r="I5276" i="18"/>
  <c r="I5277" i="18"/>
  <c r="I5278" i="18"/>
  <c r="I5279" i="18"/>
  <c r="I5280" i="18"/>
  <c r="I5281" i="18"/>
  <c r="I5282" i="18"/>
  <c r="I5283" i="18"/>
  <c r="I5284" i="18"/>
  <c r="I5285" i="18"/>
  <c r="I5286" i="18"/>
  <c r="I5287" i="18"/>
  <c r="I5288" i="18"/>
  <c r="I5289" i="18"/>
  <c r="I5290" i="18"/>
  <c r="I5291" i="18"/>
  <c r="I5292" i="18"/>
  <c r="I5293" i="18"/>
  <c r="I5294" i="18"/>
  <c r="I5295" i="18"/>
  <c r="I5296" i="18"/>
  <c r="I5297" i="18"/>
  <c r="I5298" i="18"/>
  <c r="I5299" i="18"/>
  <c r="I5300" i="18"/>
  <c r="I5301" i="18"/>
  <c r="I5302" i="18"/>
  <c r="I5303" i="18"/>
  <c r="I5304" i="18"/>
  <c r="I5305" i="18"/>
  <c r="I5306" i="18"/>
  <c r="I5307" i="18"/>
  <c r="I5308" i="18"/>
  <c r="I5309" i="18"/>
  <c r="I5310" i="18"/>
  <c r="I5311" i="18"/>
  <c r="I5312" i="18"/>
  <c r="I5313" i="18"/>
  <c r="I5314" i="18"/>
  <c r="I5315" i="18"/>
  <c r="I5316" i="18"/>
  <c r="I5317" i="18"/>
  <c r="I5318" i="18"/>
  <c r="I5319" i="18"/>
  <c r="I5320" i="18"/>
  <c r="I5321" i="18"/>
  <c r="I5322" i="18"/>
  <c r="I5323" i="18"/>
  <c r="I5324" i="18"/>
  <c r="I5325" i="18"/>
  <c r="I5326" i="18"/>
  <c r="I5327" i="18"/>
  <c r="I5328" i="18"/>
  <c r="I5329" i="18"/>
  <c r="I5330" i="18"/>
  <c r="I5331" i="18"/>
  <c r="I5332" i="18"/>
  <c r="I5333" i="18"/>
  <c r="I5334" i="18"/>
  <c r="I5335" i="18"/>
  <c r="I5336" i="18"/>
  <c r="I5337" i="18"/>
  <c r="I5338" i="18"/>
  <c r="I5339" i="18"/>
  <c r="I5340" i="18"/>
  <c r="I5341" i="18"/>
  <c r="I5342" i="18"/>
  <c r="I5343" i="18"/>
  <c r="I5344" i="18"/>
  <c r="I5345" i="18"/>
  <c r="I5346" i="18"/>
  <c r="I5347" i="18"/>
  <c r="I5348" i="18"/>
  <c r="I5349" i="18"/>
  <c r="I5350" i="18"/>
  <c r="I5351" i="18"/>
  <c r="I5352" i="18"/>
  <c r="I5353" i="18"/>
  <c r="I5354" i="18"/>
  <c r="I5355" i="18"/>
  <c r="I5356" i="18"/>
  <c r="I5357" i="18"/>
  <c r="I5358" i="18"/>
  <c r="I5359" i="18"/>
  <c r="I5360" i="18"/>
  <c r="I5361" i="18"/>
  <c r="I5362" i="18"/>
  <c r="I5363" i="18"/>
  <c r="I5364" i="18"/>
  <c r="I5365" i="18"/>
  <c r="I5366" i="18"/>
  <c r="I5367" i="18"/>
  <c r="I5368" i="18"/>
  <c r="I5369" i="18"/>
  <c r="I5370" i="18"/>
  <c r="I5371" i="18"/>
  <c r="I5372" i="18"/>
  <c r="I5373" i="18"/>
  <c r="I5374" i="18"/>
  <c r="I5375" i="18"/>
  <c r="I5376" i="18"/>
  <c r="I5377" i="18"/>
  <c r="I5378" i="18"/>
  <c r="I5379" i="18"/>
  <c r="I5380" i="18"/>
  <c r="I5381" i="18"/>
  <c r="I5382" i="18"/>
  <c r="I5383" i="18"/>
  <c r="I5384" i="18"/>
  <c r="I5385" i="18"/>
  <c r="I5386" i="18"/>
  <c r="I5387" i="18"/>
  <c r="I5388" i="18"/>
  <c r="I5389" i="18"/>
  <c r="I5390" i="18"/>
  <c r="I5391" i="18"/>
  <c r="I5392" i="18"/>
  <c r="I5393" i="18"/>
  <c r="I5394" i="18"/>
  <c r="I5395" i="18"/>
  <c r="I5396" i="18"/>
  <c r="I5397" i="18"/>
  <c r="I5398" i="18"/>
  <c r="I5399" i="18"/>
  <c r="I5400" i="18"/>
  <c r="I5401" i="18"/>
  <c r="I5402" i="18"/>
  <c r="I5403" i="18"/>
  <c r="I5404" i="18"/>
  <c r="I5405" i="18"/>
  <c r="I5406" i="18"/>
  <c r="I5407" i="18"/>
  <c r="I5408" i="18"/>
  <c r="I5409" i="18"/>
  <c r="I5410" i="18"/>
  <c r="I5411" i="18"/>
  <c r="I5412" i="18"/>
  <c r="I5413" i="18"/>
  <c r="I5414" i="18"/>
  <c r="I5415" i="18"/>
  <c r="I5416" i="18"/>
  <c r="I5417" i="18"/>
  <c r="I5418" i="18"/>
  <c r="I5419" i="18"/>
  <c r="I5420" i="18"/>
  <c r="I5421" i="18"/>
  <c r="I5422" i="18"/>
  <c r="I5423" i="18"/>
  <c r="I5424" i="18"/>
  <c r="I5425" i="18"/>
  <c r="I5426" i="18"/>
  <c r="I5427" i="18"/>
  <c r="I5428" i="18"/>
  <c r="I5429" i="18"/>
  <c r="I5430" i="18"/>
  <c r="I5431" i="18"/>
  <c r="I5432" i="18"/>
  <c r="I5433" i="18"/>
  <c r="I5434" i="18"/>
  <c r="I5435" i="18"/>
  <c r="I5436" i="18"/>
  <c r="I5437" i="18"/>
  <c r="I5438" i="18"/>
  <c r="I5439" i="18"/>
  <c r="I5440" i="18"/>
  <c r="I5441" i="18"/>
  <c r="I5442" i="18"/>
  <c r="I5443" i="18"/>
  <c r="I5444" i="18"/>
  <c r="I5445" i="18"/>
  <c r="I5446" i="18"/>
  <c r="I5447" i="18"/>
  <c r="I5448" i="18"/>
  <c r="I5449" i="18"/>
  <c r="I5450" i="18"/>
  <c r="I5451" i="18"/>
  <c r="I5452" i="18"/>
  <c r="I5453" i="18"/>
  <c r="I5454" i="18"/>
  <c r="I5455" i="18"/>
  <c r="I5456" i="18"/>
  <c r="I5457" i="18"/>
  <c r="I5458" i="18"/>
  <c r="I5459" i="18"/>
  <c r="I5460" i="18"/>
  <c r="I5461" i="18"/>
  <c r="I5462" i="18"/>
  <c r="I5463" i="18"/>
  <c r="I5464" i="18"/>
  <c r="I5465" i="18"/>
  <c r="I5466" i="18"/>
  <c r="I5467" i="18"/>
  <c r="I5468" i="18"/>
  <c r="I5469" i="18"/>
  <c r="I5470" i="18"/>
  <c r="I5471" i="18"/>
  <c r="I5472" i="18"/>
  <c r="I5473" i="18"/>
  <c r="I5474" i="18"/>
  <c r="I5475" i="18"/>
  <c r="I5476" i="18"/>
  <c r="I5477" i="18"/>
  <c r="I5478" i="18"/>
  <c r="I5479" i="18"/>
  <c r="I5480" i="18"/>
  <c r="I5481" i="18"/>
  <c r="I5482" i="18"/>
  <c r="I5483" i="18"/>
  <c r="I5484" i="18"/>
  <c r="I5485" i="18"/>
  <c r="I5486" i="18"/>
  <c r="I5487" i="18"/>
  <c r="I5488" i="18"/>
  <c r="I5489" i="18"/>
  <c r="I5490" i="18"/>
  <c r="I5491" i="18"/>
  <c r="I5492" i="18"/>
  <c r="I5493" i="18"/>
  <c r="I5494" i="18"/>
  <c r="I5495" i="18"/>
  <c r="I5496" i="18"/>
  <c r="I5497" i="18"/>
  <c r="I5498" i="18"/>
  <c r="I5499" i="18"/>
  <c r="I5500" i="18"/>
  <c r="I5501" i="18"/>
  <c r="I5502" i="18"/>
  <c r="I5503" i="18"/>
  <c r="I5504" i="18"/>
  <c r="I5505" i="18"/>
  <c r="I5506" i="18"/>
  <c r="I5507" i="18"/>
  <c r="I5508" i="18"/>
  <c r="I5509" i="18"/>
  <c r="I5510" i="18"/>
  <c r="I5511" i="18"/>
  <c r="I5512" i="18"/>
  <c r="I5513" i="18"/>
  <c r="I5514" i="18"/>
  <c r="I5515" i="18"/>
  <c r="I5516" i="18"/>
  <c r="I5517" i="18"/>
  <c r="I5518" i="18"/>
  <c r="I5519" i="18"/>
  <c r="I5520" i="18"/>
  <c r="I5521" i="18"/>
  <c r="I5522" i="18"/>
  <c r="I5523" i="18"/>
  <c r="I5524" i="18"/>
  <c r="I5525" i="18"/>
  <c r="I5526" i="18"/>
  <c r="I17" i="18"/>
  <c r="K9883" i="17"/>
  <c r="K9882" i="17"/>
  <c r="K9881" i="17"/>
  <c r="K9880" i="17"/>
  <c r="K9879" i="17"/>
  <c r="K9878" i="17"/>
  <c r="K9877" i="17"/>
  <c r="K9876" i="17"/>
  <c r="K9875" i="17"/>
  <c r="K9874" i="17"/>
  <c r="K9873" i="17"/>
  <c r="K9872" i="17"/>
  <c r="K9871" i="17"/>
  <c r="K9870" i="17"/>
  <c r="K9869" i="17"/>
  <c r="K9868" i="17"/>
  <c r="K9867" i="17"/>
  <c r="K9866" i="17"/>
  <c r="K9865" i="17"/>
  <c r="K9864" i="17"/>
  <c r="K9863" i="17"/>
  <c r="K9862" i="17"/>
  <c r="K9861" i="17"/>
  <c r="K9860" i="17"/>
  <c r="K9859" i="17"/>
  <c r="K9858" i="17"/>
  <c r="K9857" i="17"/>
  <c r="K9856" i="17"/>
  <c r="K9855" i="17"/>
  <c r="K9854" i="17"/>
  <c r="K9853" i="17"/>
  <c r="K9852" i="17"/>
  <c r="K9851" i="17"/>
  <c r="K9850" i="17"/>
  <c r="K9849" i="17"/>
  <c r="K9848" i="17"/>
  <c r="K9847" i="17"/>
  <c r="K9846" i="17"/>
  <c r="K9845" i="17"/>
  <c r="K9844" i="17"/>
  <c r="K9843" i="17"/>
  <c r="K9842" i="17"/>
  <c r="K9841" i="17"/>
  <c r="K9840" i="17"/>
  <c r="K9839" i="17"/>
  <c r="K9838" i="17"/>
  <c r="K9837" i="17"/>
  <c r="K9836" i="17"/>
  <c r="K9835" i="17"/>
  <c r="K9834" i="17"/>
  <c r="K9833" i="17"/>
  <c r="K9832" i="17"/>
  <c r="K9831" i="17"/>
  <c r="K9830" i="17"/>
  <c r="K9829" i="17"/>
  <c r="K9828" i="17"/>
  <c r="K9827" i="17"/>
  <c r="K9826" i="17"/>
  <c r="K9825" i="17"/>
  <c r="K9824" i="17"/>
  <c r="K9823" i="17"/>
  <c r="K9822" i="17"/>
  <c r="K9821" i="17"/>
  <c r="K9820" i="17"/>
  <c r="K9819" i="17"/>
  <c r="K9818" i="17"/>
  <c r="K9817" i="17"/>
  <c r="K9816" i="17"/>
  <c r="K9815" i="17"/>
  <c r="K9814" i="17"/>
  <c r="K9813" i="17"/>
  <c r="K9812" i="17"/>
  <c r="K9811" i="17"/>
  <c r="K9810" i="17"/>
  <c r="K9809" i="17"/>
  <c r="K9808" i="17"/>
  <c r="K9807" i="17"/>
  <c r="K9806" i="17"/>
  <c r="K9805" i="17"/>
  <c r="K9804" i="17"/>
  <c r="K9803" i="17"/>
  <c r="K9802" i="17"/>
  <c r="K9801" i="17"/>
  <c r="K9800" i="17"/>
  <c r="K9799" i="17"/>
  <c r="K9798" i="17"/>
  <c r="K9797" i="17"/>
  <c r="K9796" i="17"/>
  <c r="K9795" i="17"/>
  <c r="K9794" i="17"/>
  <c r="K9793" i="17"/>
  <c r="K9792" i="17"/>
  <c r="K9791" i="17"/>
  <c r="K9790" i="17"/>
  <c r="K9789" i="17"/>
  <c r="K9788" i="17"/>
  <c r="K9787" i="17"/>
  <c r="K9786" i="17"/>
  <c r="K9785" i="17"/>
  <c r="K9784" i="17"/>
  <c r="K9783" i="17"/>
  <c r="K9782" i="17"/>
  <c r="K9781" i="17"/>
  <c r="K9780" i="17"/>
  <c r="K9779" i="17"/>
  <c r="K9778" i="17"/>
  <c r="K9777" i="17"/>
  <c r="K9776" i="17"/>
  <c r="K9775" i="17"/>
  <c r="K9774" i="17"/>
  <c r="K9773" i="17"/>
  <c r="K9772" i="17"/>
  <c r="K9771" i="17"/>
  <c r="K9770" i="17"/>
  <c r="K9769" i="17"/>
  <c r="K9768" i="17"/>
  <c r="K9767" i="17"/>
  <c r="K9766" i="17"/>
  <c r="K9765" i="17"/>
  <c r="K9764" i="17"/>
  <c r="K9763" i="17"/>
  <c r="K9762" i="17"/>
  <c r="K9761" i="17"/>
  <c r="K9760" i="17"/>
  <c r="K9759" i="17"/>
  <c r="K9758" i="17"/>
  <c r="K9757" i="17"/>
  <c r="K9756" i="17"/>
  <c r="K9755" i="17"/>
  <c r="K9754" i="17"/>
  <c r="K9753" i="17"/>
  <c r="K9752" i="17"/>
  <c r="K9751" i="17"/>
  <c r="K9750" i="17"/>
  <c r="K9749" i="17"/>
  <c r="K9748" i="17"/>
  <c r="K9747" i="17"/>
  <c r="K9746" i="17"/>
  <c r="K9745" i="17"/>
  <c r="K9744" i="17"/>
  <c r="K9743" i="17"/>
  <c r="K9742" i="17"/>
  <c r="K9741" i="17"/>
  <c r="K9740" i="17"/>
  <c r="K9739" i="17"/>
  <c r="K9738" i="17"/>
  <c r="K9737" i="17"/>
  <c r="K9736" i="17"/>
  <c r="K9735" i="17"/>
  <c r="K9734" i="17"/>
  <c r="K9733" i="17"/>
  <c r="K9732" i="17"/>
  <c r="K9731" i="17"/>
  <c r="K9730" i="17"/>
  <c r="K9729" i="17"/>
  <c r="K9728" i="17"/>
  <c r="K9727" i="17"/>
  <c r="K9726" i="17"/>
  <c r="K9725" i="17"/>
  <c r="K9724" i="17"/>
  <c r="K9723" i="17"/>
  <c r="K9722" i="17"/>
  <c r="K9721" i="17"/>
  <c r="K9720" i="17"/>
  <c r="K9719" i="17"/>
  <c r="K9718" i="17"/>
  <c r="K9717" i="17"/>
  <c r="K9716" i="17"/>
  <c r="K9715" i="17"/>
  <c r="K9714" i="17"/>
  <c r="K9713" i="17"/>
  <c r="K9712" i="17"/>
  <c r="K9711" i="17"/>
  <c r="K9710" i="17"/>
  <c r="K9709" i="17"/>
  <c r="K9708" i="17"/>
  <c r="K9707" i="17"/>
  <c r="K9706" i="17"/>
  <c r="K9705" i="17"/>
  <c r="K9704" i="17"/>
  <c r="K9703" i="17"/>
  <c r="K9702" i="17"/>
  <c r="K9701" i="17"/>
  <c r="K9700" i="17"/>
  <c r="K9699" i="17"/>
  <c r="K9698" i="17"/>
  <c r="K9697" i="17"/>
  <c r="K9696" i="17"/>
  <c r="K9695" i="17"/>
  <c r="K9694" i="17"/>
  <c r="K9693" i="17"/>
  <c r="K9692" i="17"/>
  <c r="K9691" i="17"/>
  <c r="K9690" i="17"/>
  <c r="K9689" i="17"/>
  <c r="K9688" i="17"/>
  <c r="K9687" i="17"/>
  <c r="K9686" i="17"/>
  <c r="K9685" i="17"/>
  <c r="K9684" i="17"/>
  <c r="K9683" i="17"/>
  <c r="K9682" i="17"/>
  <c r="K9681" i="17"/>
  <c r="K9680" i="17"/>
  <c r="K9679" i="17"/>
  <c r="K9678" i="17"/>
  <c r="K9677" i="17"/>
  <c r="K9676" i="17"/>
  <c r="K9675" i="17"/>
  <c r="K9674" i="17"/>
  <c r="K9673" i="17"/>
  <c r="K9672" i="17"/>
  <c r="K9671" i="17"/>
  <c r="K9670" i="17"/>
  <c r="K9669" i="17"/>
  <c r="K9668" i="17"/>
  <c r="K9667" i="17"/>
  <c r="K9666" i="17"/>
  <c r="K9665" i="17"/>
  <c r="K9664" i="17"/>
  <c r="K9663" i="17"/>
  <c r="K9662" i="17"/>
  <c r="K9661" i="17"/>
  <c r="K9660" i="17"/>
  <c r="K9659" i="17"/>
  <c r="K9658" i="17"/>
  <c r="K9657" i="17"/>
  <c r="K9656" i="17"/>
  <c r="K9655" i="17"/>
  <c r="K9654" i="17"/>
  <c r="K9653" i="17"/>
  <c r="K9652" i="17"/>
  <c r="K9651" i="17"/>
  <c r="K9650" i="17"/>
  <c r="K9649" i="17"/>
  <c r="K9648" i="17"/>
  <c r="K9647" i="17"/>
  <c r="K9646" i="17"/>
  <c r="K9645" i="17"/>
  <c r="K9644" i="17"/>
  <c r="K9643" i="17"/>
  <c r="K9642" i="17"/>
  <c r="K9641" i="17"/>
  <c r="K9640" i="17"/>
  <c r="K9639" i="17"/>
  <c r="K9638" i="17"/>
  <c r="K9637" i="17"/>
  <c r="K9636" i="17"/>
  <c r="K9635" i="17"/>
  <c r="K9634" i="17"/>
  <c r="K9633" i="17"/>
  <c r="K9632" i="17"/>
  <c r="K9631" i="17"/>
  <c r="K9630" i="17"/>
  <c r="K9629" i="17"/>
  <c r="K9628" i="17"/>
  <c r="K9627" i="17"/>
  <c r="K9626" i="17"/>
  <c r="K9625" i="17"/>
  <c r="K9624" i="17"/>
  <c r="K9623" i="17"/>
  <c r="K9622" i="17"/>
  <c r="K9621" i="17"/>
  <c r="K9620" i="17"/>
  <c r="K9619" i="17"/>
  <c r="K9618" i="17"/>
  <c r="K9617" i="17"/>
  <c r="K9616" i="17"/>
  <c r="K9615" i="17"/>
  <c r="K9614" i="17"/>
  <c r="K9613" i="17"/>
  <c r="K9612" i="17"/>
  <c r="K9611" i="17"/>
  <c r="K9610" i="17"/>
  <c r="K9609" i="17"/>
  <c r="K9608" i="17"/>
  <c r="K9607" i="17"/>
  <c r="K9606" i="17"/>
  <c r="K9605" i="17"/>
  <c r="K9604" i="17"/>
  <c r="K9603" i="17"/>
  <c r="K9602" i="17"/>
  <c r="K9601" i="17"/>
  <c r="K9600" i="17"/>
  <c r="K9599" i="17"/>
  <c r="K9598" i="17"/>
  <c r="K9597" i="17"/>
  <c r="K9596" i="17"/>
  <c r="K9595" i="17"/>
  <c r="K9594" i="17"/>
  <c r="K9593" i="17"/>
  <c r="K9592" i="17"/>
  <c r="K9591" i="17"/>
  <c r="K9590" i="17"/>
  <c r="K9589" i="17"/>
  <c r="K9588" i="17"/>
  <c r="K9587" i="17"/>
  <c r="K9586" i="17"/>
  <c r="K9585" i="17"/>
  <c r="K9584" i="17"/>
  <c r="K9583" i="17"/>
  <c r="K9582" i="17"/>
  <c r="K9581" i="17"/>
  <c r="K9580" i="17"/>
  <c r="K9579" i="17"/>
  <c r="K9578" i="17"/>
  <c r="K9577" i="17"/>
  <c r="K9576" i="17"/>
  <c r="K9575" i="17"/>
  <c r="K9574" i="17"/>
  <c r="K9573" i="17"/>
  <c r="K9572" i="17"/>
  <c r="K9571" i="17"/>
  <c r="K9570" i="17"/>
  <c r="K9569" i="17"/>
  <c r="K9568" i="17"/>
  <c r="K9567" i="17"/>
  <c r="K9566" i="17"/>
  <c r="K9565" i="17"/>
  <c r="K9564" i="17"/>
  <c r="K9563" i="17"/>
  <c r="K9562" i="17"/>
  <c r="K9561" i="17"/>
  <c r="K9560" i="17"/>
  <c r="K9559" i="17"/>
  <c r="K9558" i="17"/>
  <c r="K9557" i="17"/>
  <c r="K9556" i="17"/>
  <c r="K9555" i="17"/>
  <c r="K9554" i="17"/>
  <c r="K9553" i="17"/>
  <c r="K9552" i="17"/>
  <c r="K9551" i="17"/>
  <c r="K9550" i="17"/>
  <c r="K9549" i="17"/>
  <c r="K9548" i="17"/>
  <c r="K9547" i="17"/>
  <c r="K9546" i="17"/>
  <c r="K9545" i="17"/>
  <c r="K9544" i="17"/>
  <c r="K9543" i="17"/>
  <c r="K9542" i="17"/>
  <c r="K9541" i="17"/>
  <c r="K9540" i="17"/>
  <c r="K9539" i="17"/>
  <c r="K9538" i="17"/>
  <c r="K9537" i="17"/>
  <c r="K9536" i="17"/>
  <c r="K9535" i="17"/>
  <c r="K9534" i="17"/>
  <c r="K9533" i="17"/>
  <c r="K9532" i="17"/>
  <c r="K9531" i="17"/>
  <c r="K9530" i="17"/>
  <c r="K9529" i="17"/>
  <c r="K9528" i="17"/>
  <c r="K9527" i="17"/>
  <c r="K9526" i="17"/>
  <c r="K9525" i="17"/>
  <c r="K9524" i="17"/>
  <c r="K9523" i="17"/>
  <c r="K9522" i="17"/>
  <c r="K9521" i="17"/>
  <c r="K9520" i="17"/>
  <c r="K9519" i="17"/>
  <c r="K9518" i="17"/>
  <c r="K9517" i="17"/>
  <c r="K9516" i="17"/>
  <c r="K9515" i="17"/>
  <c r="K9514" i="17"/>
  <c r="K9513" i="17"/>
  <c r="K9512" i="17"/>
  <c r="K9511" i="17"/>
  <c r="K9510" i="17"/>
  <c r="K9509" i="17"/>
  <c r="K9508" i="17"/>
  <c r="K9507" i="17"/>
  <c r="K9506" i="17"/>
  <c r="K9505" i="17"/>
  <c r="K9504" i="17"/>
  <c r="K9503" i="17"/>
  <c r="K9502" i="17"/>
  <c r="K9501" i="17"/>
  <c r="K9500" i="17"/>
  <c r="K9499" i="17"/>
  <c r="K9498" i="17"/>
  <c r="K9497" i="17"/>
  <c r="K9496" i="17"/>
  <c r="K9495" i="17"/>
  <c r="K9494" i="17"/>
  <c r="K9493" i="17"/>
  <c r="K9492" i="17"/>
  <c r="K9491" i="17"/>
  <c r="K9490" i="17"/>
  <c r="K9489" i="17"/>
  <c r="K9488" i="17"/>
  <c r="K9487" i="17"/>
  <c r="K9486" i="17"/>
  <c r="K9485" i="17"/>
  <c r="K9484" i="17"/>
  <c r="K9483" i="17"/>
  <c r="K9482" i="17"/>
  <c r="K9481" i="17"/>
  <c r="K9480" i="17"/>
  <c r="K9479" i="17"/>
  <c r="K9478" i="17"/>
  <c r="K9477" i="17"/>
  <c r="K9476" i="17"/>
  <c r="K9475" i="17"/>
  <c r="K9474" i="17"/>
  <c r="K9473" i="17"/>
  <c r="K9472" i="17"/>
  <c r="K9471" i="17"/>
  <c r="K9470" i="17"/>
  <c r="K9469" i="17"/>
  <c r="K9468" i="17"/>
  <c r="K9467" i="17"/>
  <c r="K9466" i="17"/>
  <c r="K9465" i="17"/>
  <c r="K9464" i="17"/>
  <c r="K9463" i="17"/>
  <c r="K9462" i="17"/>
  <c r="K9461" i="17"/>
  <c r="K9460" i="17"/>
  <c r="K9459" i="17"/>
  <c r="K9458" i="17"/>
  <c r="K9457" i="17"/>
  <c r="K9456" i="17"/>
  <c r="K9455" i="17"/>
  <c r="K9454" i="17"/>
  <c r="K9453" i="17"/>
  <c r="K9452" i="17"/>
  <c r="K9451" i="17"/>
  <c r="K9450" i="17"/>
  <c r="K9449" i="17"/>
  <c r="K9448" i="17"/>
  <c r="K9447" i="17"/>
  <c r="K9446" i="17"/>
  <c r="K9445" i="17"/>
  <c r="K9444" i="17"/>
  <c r="K9443" i="17"/>
  <c r="K9442" i="17"/>
  <c r="K9441" i="17"/>
  <c r="K9440" i="17"/>
  <c r="K9439" i="17"/>
  <c r="K9438" i="17"/>
  <c r="K9437" i="17"/>
  <c r="K9436" i="17"/>
  <c r="K9435" i="17"/>
  <c r="K9434" i="17"/>
  <c r="K9433" i="17"/>
  <c r="K9432" i="17"/>
  <c r="K9431" i="17"/>
  <c r="K9430" i="17"/>
  <c r="K9429" i="17"/>
  <c r="K9428" i="17"/>
  <c r="K9427" i="17"/>
  <c r="K9426" i="17"/>
  <c r="K9425" i="17"/>
  <c r="K9424" i="17"/>
  <c r="K9423" i="17"/>
  <c r="K9422" i="17"/>
  <c r="K9421" i="17"/>
  <c r="K9420" i="17"/>
  <c r="K9419" i="17"/>
  <c r="K9418" i="17"/>
  <c r="K9417" i="17"/>
  <c r="K9416" i="17"/>
  <c r="K9415" i="17"/>
  <c r="K9414" i="17"/>
  <c r="K9413" i="17"/>
  <c r="K9412" i="17"/>
  <c r="K9411" i="17"/>
  <c r="K9410" i="17"/>
  <c r="K9409" i="17"/>
  <c r="K9408" i="17"/>
  <c r="K9407" i="17"/>
  <c r="K9406" i="17"/>
  <c r="K9405" i="17"/>
  <c r="K9404" i="17"/>
  <c r="K9403" i="17"/>
  <c r="K9402" i="17"/>
  <c r="K9401" i="17"/>
  <c r="K9400" i="17"/>
  <c r="K9399" i="17"/>
  <c r="K9398" i="17"/>
  <c r="K9397" i="17"/>
  <c r="K9396" i="17"/>
  <c r="K9395" i="17"/>
  <c r="K9394" i="17"/>
  <c r="K9393" i="17"/>
  <c r="K9392" i="17"/>
  <c r="K9391" i="17"/>
  <c r="K9390" i="17"/>
  <c r="K9389" i="17"/>
  <c r="K9388" i="17"/>
  <c r="K9387" i="17"/>
  <c r="K9386" i="17"/>
  <c r="K9385" i="17"/>
  <c r="K9384" i="17"/>
  <c r="K9383" i="17"/>
  <c r="K9382" i="17"/>
  <c r="K9381" i="17"/>
  <c r="K9380" i="17"/>
  <c r="K9379" i="17"/>
  <c r="K9378" i="17"/>
  <c r="K9377" i="17"/>
  <c r="K9376" i="17"/>
  <c r="K9375" i="17"/>
  <c r="K9374" i="17"/>
  <c r="K9373" i="17"/>
  <c r="K9372" i="17"/>
  <c r="K9371" i="17"/>
  <c r="K9370" i="17"/>
  <c r="K9369" i="17"/>
  <c r="K9368" i="17"/>
  <c r="K9367" i="17"/>
  <c r="K9366" i="17"/>
  <c r="K9365" i="17"/>
  <c r="K9364" i="17"/>
  <c r="K9363" i="17"/>
  <c r="K9362" i="17"/>
  <c r="K9361" i="17"/>
  <c r="K9360" i="17"/>
  <c r="K9359" i="17"/>
  <c r="K9358" i="17"/>
  <c r="K9357" i="17"/>
  <c r="K9356" i="17"/>
  <c r="K9355" i="17"/>
  <c r="K9354" i="17"/>
  <c r="K9353" i="17"/>
  <c r="K9352" i="17"/>
  <c r="K9351" i="17"/>
  <c r="K9350" i="17"/>
  <c r="K9349" i="17"/>
  <c r="K9348" i="17"/>
  <c r="K9347" i="17"/>
  <c r="K9346" i="17"/>
  <c r="K9345" i="17"/>
  <c r="K9344" i="17"/>
  <c r="K9343" i="17"/>
  <c r="K9342" i="17"/>
  <c r="K9341" i="17"/>
  <c r="K9340" i="17"/>
  <c r="K9339" i="17"/>
  <c r="K9338" i="17"/>
  <c r="K9337" i="17"/>
  <c r="K9336" i="17"/>
  <c r="K9335" i="17"/>
  <c r="K9334" i="17"/>
  <c r="K9333" i="17"/>
  <c r="K9332" i="17"/>
  <c r="K9331" i="17"/>
  <c r="K9330" i="17"/>
  <c r="K9329" i="17"/>
  <c r="K9328" i="17"/>
  <c r="K9327" i="17"/>
  <c r="K9326" i="17"/>
  <c r="K9325" i="17"/>
  <c r="K9324" i="17"/>
  <c r="K9323" i="17"/>
  <c r="K9322" i="17"/>
  <c r="K9321" i="17"/>
  <c r="K9320" i="17"/>
  <c r="K9319" i="17"/>
  <c r="K9318" i="17"/>
  <c r="K9317" i="17"/>
  <c r="K9316" i="17"/>
  <c r="K9315" i="17"/>
  <c r="K9314" i="17"/>
  <c r="K9313" i="17"/>
  <c r="K9312" i="17"/>
  <c r="K9311" i="17"/>
  <c r="K9310" i="17"/>
  <c r="K9309" i="17"/>
  <c r="K9308" i="17"/>
  <c r="K9307" i="17"/>
  <c r="K9306" i="17"/>
  <c r="K9305" i="17"/>
  <c r="K9304" i="17"/>
  <c r="K9303" i="17"/>
  <c r="K9302" i="17"/>
  <c r="K9301" i="17"/>
  <c r="K9300" i="17"/>
  <c r="K9299" i="17"/>
  <c r="K9298" i="17"/>
  <c r="K9297" i="17"/>
  <c r="K9296" i="17"/>
  <c r="K9295" i="17"/>
  <c r="K9294" i="17"/>
  <c r="K9293" i="17"/>
  <c r="K9292" i="17"/>
  <c r="K9291" i="17"/>
  <c r="K9290" i="17"/>
  <c r="K9289" i="17"/>
  <c r="K9288" i="17"/>
  <c r="K9287" i="17"/>
  <c r="K9286" i="17"/>
  <c r="K9285" i="17"/>
  <c r="K9284" i="17"/>
  <c r="K9283" i="17"/>
  <c r="K9282" i="17"/>
  <c r="K9281" i="17"/>
  <c r="K9280" i="17"/>
  <c r="K9279" i="17"/>
  <c r="K9278" i="17"/>
  <c r="K9277" i="17"/>
  <c r="K9276" i="17"/>
  <c r="K9275" i="17"/>
  <c r="K9274" i="17"/>
  <c r="K9273" i="17"/>
  <c r="K9272" i="17"/>
  <c r="K9271" i="17"/>
  <c r="K9270" i="17"/>
  <c r="K9269" i="17"/>
  <c r="K9268" i="17"/>
  <c r="K9267" i="17"/>
  <c r="K9266" i="17"/>
  <c r="K9265" i="17"/>
  <c r="K9264" i="17"/>
  <c r="K9263" i="17"/>
  <c r="K9262" i="17"/>
  <c r="K9261" i="17"/>
  <c r="K9260" i="17"/>
  <c r="K9259" i="17"/>
  <c r="K9258" i="17"/>
  <c r="K9257" i="17"/>
  <c r="K9256" i="17"/>
  <c r="K9255" i="17"/>
  <c r="K9254" i="17"/>
  <c r="K9253" i="17"/>
  <c r="K9252" i="17"/>
  <c r="K9251" i="17"/>
  <c r="K9250" i="17"/>
  <c r="K9249" i="17"/>
  <c r="K9248" i="17"/>
  <c r="K9247" i="17"/>
  <c r="K9246" i="17"/>
  <c r="K9245" i="17"/>
  <c r="K9244" i="17"/>
  <c r="K9243" i="17"/>
  <c r="K9242" i="17"/>
  <c r="K9241" i="17"/>
  <c r="K9240" i="17"/>
  <c r="K9239" i="17"/>
  <c r="K9238" i="17"/>
  <c r="K9237" i="17"/>
  <c r="K9236" i="17"/>
  <c r="K9235" i="17"/>
  <c r="K9234" i="17"/>
  <c r="K9233" i="17"/>
  <c r="K9232" i="17"/>
  <c r="K9231" i="17"/>
  <c r="K9230" i="17"/>
  <c r="K9229" i="17"/>
  <c r="K9228" i="17"/>
  <c r="K9227" i="17"/>
  <c r="K9226" i="17"/>
  <c r="K9225" i="17"/>
  <c r="K9224" i="17"/>
  <c r="K9223" i="17"/>
  <c r="K9222" i="17"/>
  <c r="K9221" i="17"/>
  <c r="K9220" i="17"/>
  <c r="K9219" i="17"/>
  <c r="K9218" i="17"/>
  <c r="K9217" i="17"/>
  <c r="K9216" i="17"/>
  <c r="K9215" i="17"/>
  <c r="K9214" i="17"/>
  <c r="K9213" i="17"/>
  <c r="K9212" i="17"/>
  <c r="K9211" i="17"/>
  <c r="K9210" i="17"/>
  <c r="K9209" i="17"/>
  <c r="K9208" i="17"/>
  <c r="K9207" i="17"/>
  <c r="K9206" i="17"/>
  <c r="K9205" i="17"/>
  <c r="K9204" i="17"/>
  <c r="K9203" i="17"/>
  <c r="K9202" i="17"/>
  <c r="K9201" i="17"/>
  <c r="K9200" i="17"/>
  <c r="K9199" i="17"/>
  <c r="K9198" i="17"/>
  <c r="K9197" i="17"/>
  <c r="K9196" i="17"/>
  <c r="K9195" i="17"/>
  <c r="K9194" i="17"/>
  <c r="K9193" i="17"/>
  <c r="K9192" i="17"/>
  <c r="K9191" i="17"/>
  <c r="K9190" i="17"/>
  <c r="K9189" i="17"/>
  <c r="K9188" i="17"/>
  <c r="K9187" i="17"/>
  <c r="K9186" i="17"/>
  <c r="K9185" i="17"/>
  <c r="K9184" i="17"/>
  <c r="K9183" i="17"/>
  <c r="K9182" i="17"/>
  <c r="K9181" i="17"/>
  <c r="K9180" i="17"/>
  <c r="K9179" i="17"/>
  <c r="K9178" i="17"/>
  <c r="K9177" i="17"/>
  <c r="K9176" i="17"/>
  <c r="K9175" i="17"/>
  <c r="K9174" i="17"/>
  <c r="K9173" i="17"/>
  <c r="K9172" i="17"/>
  <c r="K9171" i="17"/>
  <c r="K9170" i="17"/>
  <c r="K9169" i="17"/>
  <c r="K9168" i="17"/>
  <c r="K9167" i="17"/>
  <c r="K9166" i="17"/>
  <c r="K9165" i="17"/>
  <c r="K9164" i="17"/>
  <c r="K9163" i="17"/>
  <c r="K9162" i="17"/>
  <c r="K9161" i="17"/>
  <c r="K9160" i="17"/>
  <c r="K9159" i="17"/>
  <c r="K9158" i="17"/>
  <c r="K9157" i="17"/>
  <c r="K9156" i="17"/>
  <c r="K9155" i="17"/>
  <c r="K9154" i="17"/>
  <c r="K9153" i="17"/>
  <c r="K9152" i="17"/>
  <c r="K9151" i="17"/>
  <c r="K9150" i="17"/>
  <c r="K9149" i="17"/>
  <c r="K9148" i="17"/>
  <c r="K9147" i="17"/>
  <c r="K9146" i="17"/>
  <c r="K9145" i="17"/>
  <c r="K9144" i="17"/>
  <c r="K9143" i="17"/>
  <c r="K9142" i="17"/>
  <c r="K9141" i="17"/>
  <c r="K9140" i="17"/>
  <c r="K9139" i="17"/>
  <c r="K9138" i="17"/>
  <c r="K9137" i="17"/>
  <c r="K9136" i="17"/>
  <c r="K9135" i="17"/>
  <c r="K9134" i="17"/>
  <c r="K9133" i="17"/>
  <c r="K9132" i="17"/>
  <c r="K9131" i="17"/>
  <c r="K9130" i="17"/>
  <c r="K9129" i="17"/>
  <c r="K9128" i="17"/>
  <c r="K9127" i="17"/>
  <c r="K9126" i="17"/>
  <c r="K9125" i="17"/>
  <c r="K9124" i="17"/>
  <c r="K9123" i="17"/>
  <c r="K9122" i="17"/>
  <c r="K9121" i="17"/>
  <c r="K9120" i="17"/>
  <c r="K9119" i="17"/>
  <c r="K9118" i="17"/>
  <c r="K9117" i="17"/>
  <c r="K9116" i="17"/>
  <c r="K9115" i="17"/>
  <c r="K9114" i="17"/>
  <c r="K9113" i="17"/>
  <c r="K9112" i="17"/>
  <c r="K9111" i="17"/>
  <c r="K9110" i="17"/>
  <c r="K9109" i="17"/>
  <c r="K9108" i="17"/>
  <c r="K9107" i="17"/>
  <c r="K9106" i="17"/>
  <c r="K9105" i="17"/>
  <c r="K9104" i="17"/>
  <c r="K9103" i="17"/>
  <c r="K9102" i="17"/>
  <c r="K9101" i="17"/>
  <c r="K9100" i="17"/>
  <c r="K9099" i="17"/>
  <c r="K9098" i="17"/>
  <c r="K9097" i="17"/>
  <c r="K9096" i="17"/>
  <c r="K9095" i="17"/>
  <c r="K9094" i="17"/>
  <c r="K9093" i="17"/>
  <c r="K9092" i="17"/>
  <c r="K9091" i="17"/>
  <c r="K9090" i="17"/>
  <c r="K9089" i="17"/>
  <c r="K9088" i="17"/>
  <c r="K9087" i="17"/>
  <c r="K9086" i="17"/>
  <c r="K9085" i="17"/>
  <c r="K9084" i="17"/>
  <c r="K9083" i="17"/>
  <c r="K9082" i="17"/>
  <c r="K9081" i="17"/>
  <c r="K9080" i="17"/>
  <c r="K9079" i="17"/>
  <c r="K9078" i="17"/>
  <c r="K9077" i="17"/>
  <c r="K9076" i="17"/>
  <c r="K9075" i="17"/>
  <c r="K9074" i="17"/>
  <c r="K9073" i="17"/>
  <c r="K9072" i="17"/>
  <c r="K9071" i="17"/>
  <c r="K9070" i="17"/>
  <c r="K9069" i="17"/>
  <c r="K9068" i="17"/>
  <c r="K9067" i="17"/>
  <c r="K9066" i="17"/>
  <c r="K9065" i="17"/>
  <c r="K9064" i="17"/>
  <c r="K9063" i="17"/>
  <c r="K9062" i="17"/>
  <c r="K9061" i="17"/>
  <c r="K9060" i="17"/>
  <c r="K9059" i="17"/>
  <c r="K9058" i="17"/>
  <c r="K9057" i="17"/>
  <c r="K9056" i="17"/>
  <c r="K9055" i="17"/>
  <c r="K9054" i="17"/>
  <c r="K9053" i="17"/>
  <c r="K9052" i="17"/>
  <c r="K9051" i="17"/>
  <c r="K9050" i="17"/>
  <c r="K9049" i="17"/>
  <c r="K9048" i="17"/>
  <c r="K9047" i="17"/>
  <c r="K9046" i="17"/>
  <c r="K9045" i="17"/>
  <c r="K9044" i="17"/>
  <c r="K9043" i="17"/>
  <c r="K9042" i="17"/>
  <c r="K9041" i="17"/>
  <c r="K9040" i="17"/>
  <c r="K9039" i="17"/>
  <c r="K9038" i="17"/>
  <c r="K9037" i="17"/>
  <c r="K9036" i="17"/>
  <c r="K9035" i="17"/>
  <c r="K9034" i="17"/>
  <c r="K9033" i="17"/>
  <c r="K9032" i="17"/>
  <c r="K9031" i="17"/>
  <c r="K9030" i="17"/>
  <c r="K9029" i="17"/>
  <c r="K9028" i="17"/>
  <c r="K9027" i="17"/>
  <c r="K9026" i="17"/>
  <c r="K9025" i="17"/>
  <c r="K9024" i="17"/>
  <c r="K9023" i="17"/>
  <c r="K9022" i="17"/>
  <c r="K9021" i="17"/>
  <c r="K9020" i="17"/>
  <c r="K9019" i="17"/>
  <c r="K9018" i="17"/>
  <c r="K9017" i="17"/>
  <c r="K9016" i="17"/>
  <c r="K9015" i="17"/>
  <c r="K9014" i="17"/>
  <c r="K9013" i="17"/>
  <c r="K9012" i="17"/>
  <c r="K9011" i="17"/>
  <c r="K9010" i="17"/>
  <c r="K9009" i="17"/>
  <c r="K9008" i="17"/>
  <c r="K9007" i="17"/>
  <c r="K9006" i="17"/>
  <c r="K9005" i="17"/>
  <c r="K9004" i="17"/>
  <c r="K9003" i="17"/>
  <c r="K9002" i="17"/>
  <c r="K9001" i="17"/>
  <c r="K9000" i="17"/>
  <c r="K8999" i="17"/>
  <c r="K8998" i="17"/>
  <c r="K8997" i="17"/>
  <c r="K8996" i="17"/>
  <c r="K8995" i="17"/>
  <c r="K8994" i="17"/>
  <c r="K8993" i="17"/>
  <c r="K8992" i="17"/>
  <c r="K8991" i="17"/>
  <c r="K8990" i="17"/>
  <c r="K8989" i="17"/>
  <c r="K8988" i="17"/>
  <c r="K8987" i="17"/>
  <c r="K8986" i="17"/>
  <c r="K8985" i="17"/>
  <c r="K8984" i="17"/>
  <c r="K8983" i="17"/>
  <c r="K8982" i="17"/>
  <c r="K8981" i="17"/>
  <c r="K8980" i="17"/>
  <c r="K8979" i="17"/>
  <c r="K8978" i="17"/>
  <c r="K8977" i="17"/>
  <c r="K8976" i="17"/>
  <c r="K8975" i="17"/>
  <c r="K8974" i="17"/>
  <c r="K8973" i="17"/>
  <c r="K8972" i="17"/>
  <c r="K8971" i="17"/>
  <c r="K8970" i="17"/>
  <c r="K8969" i="17"/>
  <c r="K8968" i="17"/>
  <c r="K8967" i="17"/>
  <c r="K8966" i="17"/>
  <c r="K8965" i="17"/>
  <c r="K8964" i="17"/>
  <c r="K8963" i="17"/>
  <c r="K8962" i="17"/>
  <c r="K8961" i="17"/>
  <c r="K8960" i="17"/>
  <c r="K8959" i="17"/>
  <c r="K8958" i="17"/>
  <c r="K8957" i="17"/>
  <c r="K8956" i="17"/>
  <c r="K8955" i="17"/>
  <c r="K8954" i="17"/>
  <c r="K8953" i="17"/>
  <c r="K8952" i="17"/>
  <c r="K8951" i="17"/>
  <c r="K8950" i="17"/>
  <c r="K8949" i="17"/>
  <c r="K8948" i="17"/>
  <c r="K8947" i="17"/>
  <c r="K8946" i="17"/>
  <c r="K8945" i="17"/>
  <c r="K8944" i="17"/>
  <c r="K8943" i="17"/>
  <c r="K8942" i="17"/>
  <c r="K8941" i="17"/>
  <c r="K8940" i="17"/>
  <c r="K8939" i="17"/>
  <c r="K8938" i="17"/>
  <c r="K8937" i="17"/>
  <c r="K8936" i="17"/>
  <c r="K8935" i="17"/>
  <c r="K8934" i="17"/>
  <c r="K8933" i="17"/>
  <c r="K8932" i="17"/>
  <c r="K8931" i="17"/>
  <c r="K8930" i="17"/>
  <c r="K8929" i="17"/>
  <c r="K8928" i="17"/>
  <c r="K8927" i="17"/>
  <c r="K8926" i="17"/>
  <c r="K8925" i="17"/>
  <c r="K8924" i="17"/>
  <c r="K8923" i="17"/>
  <c r="K8922" i="17"/>
  <c r="K8921" i="17"/>
  <c r="K8920" i="17"/>
  <c r="K8919" i="17"/>
  <c r="K8918" i="17"/>
  <c r="K8917" i="17"/>
  <c r="K8916" i="17"/>
  <c r="K8915" i="17"/>
  <c r="K8914" i="17"/>
  <c r="K8913" i="17"/>
  <c r="K8912" i="17"/>
  <c r="K8911" i="17"/>
  <c r="K8910" i="17"/>
  <c r="K8909" i="17"/>
  <c r="K8908" i="17"/>
  <c r="K8907" i="17"/>
  <c r="K8906" i="17"/>
  <c r="K8905" i="17"/>
  <c r="K8904" i="17"/>
  <c r="K8903" i="17"/>
  <c r="K8902" i="17"/>
  <c r="K8901" i="17"/>
  <c r="K8900" i="17"/>
  <c r="K8899" i="17"/>
  <c r="K8898" i="17"/>
  <c r="K8897" i="17"/>
  <c r="K8896" i="17"/>
  <c r="K8895" i="17"/>
  <c r="K8894" i="17"/>
  <c r="K8893" i="17"/>
  <c r="K8892" i="17"/>
  <c r="K8891" i="17"/>
  <c r="K8890" i="17"/>
  <c r="K8889" i="17"/>
  <c r="K8888" i="17"/>
  <c r="K8887" i="17"/>
  <c r="K8886" i="17"/>
  <c r="K8885" i="17"/>
  <c r="K8884" i="17"/>
  <c r="K8883" i="17"/>
  <c r="K8882" i="17"/>
  <c r="K8881" i="17"/>
  <c r="K8880" i="17"/>
  <c r="K8879" i="17"/>
  <c r="K8878" i="17"/>
  <c r="K8877" i="17"/>
  <c r="K8876" i="17"/>
  <c r="K8875" i="17"/>
  <c r="K8874" i="17"/>
  <c r="K8873" i="17"/>
  <c r="K8872" i="17"/>
  <c r="K8871" i="17"/>
  <c r="K8870" i="17"/>
  <c r="K8869" i="17"/>
  <c r="K8868" i="17"/>
  <c r="K8867" i="17"/>
  <c r="K8866" i="17"/>
  <c r="K8865" i="17"/>
  <c r="K8864" i="17"/>
  <c r="K8863" i="17"/>
  <c r="K8862" i="17"/>
  <c r="K8861" i="17"/>
  <c r="K8860" i="17"/>
  <c r="K8859" i="17"/>
  <c r="K8858" i="17"/>
  <c r="K8857" i="17"/>
  <c r="K8856" i="17"/>
  <c r="K8855" i="17"/>
  <c r="K8854" i="17"/>
  <c r="K8853" i="17"/>
  <c r="K8852" i="17"/>
  <c r="K8851" i="17"/>
  <c r="K8850" i="17"/>
  <c r="K8849" i="17"/>
  <c r="K8848" i="17"/>
  <c r="K8847" i="17"/>
  <c r="K8846" i="17"/>
  <c r="K8845" i="17"/>
  <c r="K8844" i="17"/>
  <c r="K8843" i="17"/>
  <c r="K8842" i="17"/>
  <c r="K8841" i="17"/>
  <c r="K8840" i="17"/>
  <c r="K8839" i="17"/>
  <c r="K8838" i="17"/>
  <c r="K8837" i="17"/>
  <c r="K8836" i="17"/>
  <c r="K8835" i="17"/>
  <c r="K8834" i="17"/>
  <c r="K8833" i="17"/>
  <c r="K8832" i="17"/>
  <c r="K8831" i="17"/>
  <c r="K8830" i="17"/>
  <c r="K8829" i="17"/>
  <c r="K8828" i="17"/>
  <c r="K8827" i="17"/>
  <c r="K8826" i="17"/>
  <c r="K8825" i="17"/>
  <c r="K8824" i="17"/>
  <c r="K8823" i="17"/>
  <c r="K8822" i="17"/>
  <c r="K8821" i="17"/>
  <c r="K8820" i="17"/>
  <c r="K8819" i="17"/>
  <c r="K8818" i="17"/>
  <c r="K8817" i="17"/>
  <c r="K8816" i="17"/>
  <c r="K8815" i="17"/>
  <c r="K8814" i="17"/>
  <c r="K8813" i="17"/>
  <c r="K8812" i="17"/>
  <c r="K8811" i="17"/>
  <c r="K8810" i="17"/>
  <c r="K8809" i="17"/>
  <c r="K8808" i="17"/>
  <c r="K8807" i="17"/>
  <c r="K8806" i="17"/>
  <c r="K8805" i="17"/>
  <c r="K8804" i="17"/>
  <c r="K8803" i="17"/>
  <c r="K8802" i="17"/>
  <c r="K8801" i="17"/>
  <c r="K8800" i="17"/>
  <c r="K8799" i="17"/>
  <c r="K8798" i="17"/>
  <c r="K8797" i="17"/>
  <c r="K8796" i="17"/>
  <c r="K8795" i="17"/>
  <c r="K8794" i="17"/>
  <c r="K8793" i="17"/>
  <c r="K8792" i="17"/>
  <c r="K8791" i="17"/>
  <c r="K8790" i="17"/>
  <c r="K8789" i="17"/>
  <c r="K8788" i="17"/>
  <c r="K8787" i="17"/>
  <c r="K8786" i="17"/>
  <c r="K8785" i="17"/>
  <c r="K8784" i="17"/>
  <c r="K8783" i="17"/>
  <c r="K8782" i="17"/>
  <c r="K8781" i="17"/>
  <c r="K8780" i="17"/>
  <c r="K8779" i="17"/>
  <c r="K8778" i="17"/>
  <c r="K8777" i="17"/>
  <c r="K8776" i="17"/>
  <c r="K8775" i="17"/>
  <c r="K8774" i="17"/>
  <c r="K8773" i="17"/>
  <c r="K8772" i="17"/>
  <c r="K8771" i="17"/>
  <c r="K8770" i="17"/>
  <c r="K8769" i="17"/>
  <c r="K8768" i="17"/>
  <c r="K8767" i="17"/>
  <c r="K8766" i="17"/>
  <c r="K8765" i="17"/>
  <c r="K8764" i="17"/>
  <c r="K8763" i="17"/>
  <c r="K8762" i="17"/>
  <c r="K8761" i="17"/>
  <c r="K8760" i="17"/>
  <c r="K8759" i="17"/>
  <c r="K8758" i="17"/>
  <c r="K8757" i="17"/>
  <c r="K8756" i="17"/>
  <c r="K8755" i="17"/>
  <c r="K8754" i="17"/>
  <c r="K8753" i="17"/>
  <c r="K8752" i="17"/>
  <c r="K8751" i="17"/>
  <c r="K8750" i="17"/>
  <c r="K8749" i="17"/>
  <c r="K8748" i="17"/>
  <c r="K8747" i="17"/>
  <c r="K8746" i="17"/>
  <c r="K8745" i="17"/>
  <c r="K8744" i="17"/>
  <c r="K8743" i="17"/>
  <c r="K8742" i="17"/>
  <c r="K8741" i="17"/>
  <c r="K8740" i="17"/>
  <c r="K8739" i="17"/>
  <c r="K8738" i="17"/>
  <c r="K8737" i="17"/>
  <c r="K8736" i="17"/>
  <c r="K8735" i="17"/>
  <c r="K8734" i="17"/>
  <c r="K8733" i="17"/>
  <c r="K8732" i="17"/>
  <c r="K8731" i="17"/>
  <c r="K8730" i="17"/>
  <c r="K8729" i="17"/>
  <c r="K8728" i="17"/>
  <c r="K8727" i="17"/>
  <c r="K8726" i="17"/>
  <c r="K8725" i="17"/>
  <c r="K8724" i="17"/>
  <c r="K8723" i="17"/>
  <c r="K8722" i="17"/>
  <c r="K8721" i="17"/>
  <c r="K8720" i="17"/>
  <c r="K8719" i="17"/>
  <c r="K8718" i="17"/>
  <c r="K8717" i="17"/>
  <c r="K8716" i="17"/>
  <c r="K8715" i="17"/>
  <c r="K8714" i="17"/>
  <c r="K8713" i="17"/>
  <c r="K8712" i="17"/>
  <c r="K8711" i="17"/>
  <c r="K8710" i="17"/>
  <c r="K8709" i="17"/>
  <c r="K8708" i="17"/>
  <c r="K8707" i="17"/>
  <c r="K8706" i="17"/>
  <c r="K8705" i="17"/>
  <c r="K8704" i="17"/>
  <c r="K8703" i="17"/>
  <c r="K8702" i="17"/>
  <c r="K8701" i="17"/>
  <c r="K8700" i="17"/>
  <c r="K8699" i="17"/>
  <c r="K8698" i="17"/>
  <c r="K8697" i="17"/>
  <c r="K8696" i="17"/>
  <c r="K8695" i="17"/>
  <c r="K8694" i="17"/>
  <c r="K8693" i="17"/>
  <c r="K8692" i="17"/>
  <c r="K8691" i="17"/>
  <c r="K8690" i="17"/>
  <c r="K8689" i="17"/>
  <c r="K8688" i="17"/>
  <c r="K8687" i="17"/>
  <c r="K8686" i="17"/>
  <c r="K8685" i="17"/>
  <c r="K8684" i="17"/>
  <c r="K8683" i="17"/>
  <c r="K8682" i="17"/>
  <c r="K8681" i="17"/>
  <c r="K8680" i="17"/>
  <c r="K8679" i="17"/>
  <c r="K8678" i="17"/>
  <c r="K8677" i="17"/>
  <c r="K8676" i="17"/>
  <c r="K8675" i="17"/>
  <c r="K8674" i="17"/>
  <c r="K8673" i="17"/>
  <c r="K8672" i="17"/>
  <c r="K8671" i="17"/>
  <c r="K8670" i="17"/>
  <c r="K8669" i="17"/>
  <c r="K8668" i="17"/>
  <c r="K8667" i="17"/>
  <c r="K8666" i="17"/>
  <c r="K8665" i="17"/>
  <c r="K8664" i="17"/>
  <c r="K8663" i="17"/>
  <c r="K8662" i="17"/>
  <c r="K8661" i="17"/>
  <c r="K8660" i="17"/>
  <c r="K8659" i="17"/>
  <c r="K8658" i="17"/>
  <c r="K8657" i="17"/>
  <c r="K8656" i="17"/>
  <c r="K8655" i="17"/>
  <c r="K8654" i="17"/>
  <c r="K8653" i="17"/>
  <c r="K8652" i="17"/>
  <c r="K8651" i="17"/>
  <c r="K8650" i="17"/>
  <c r="K8649" i="17"/>
  <c r="K8648" i="17"/>
  <c r="K8647" i="17"/>
  <c r="K8646" i="17"/>
  <c r="K8645" i="17"/>
  <c r="K8644" i="17"/>
  <c r="K8643" i="17"/>
  <c r="K8642" i="17"/>
  <c r="K8641" i="17"/>
  <c r="K8640" i="17"/>
  <c r="K8639" i="17"/>
  <c r="K8638" i="17"/>
  <c r="K8637" i="17"/>
  <c r="K8636" i="17"/>
  <c r="K8635" i="17"/>
  <c r="K8634" i="17"/>
  <c r="K8633" i="17"/>
  <c r="K8632" i="17"/>
  <c r="K8631" i="17"/>
  <c r="K8630" i="17"/>
  <c r="K8629" i="17"/>
  <c r="K8628" i="17"/>
  <c r="K8627" i="17"/>
  <c r="K8626" i="17"/>
  <c r="K8625" i="17"/>
  <c r="K8624" i="17"/>
  <c r="K8623" i="17"/>
  <c r="K8622" i="17"/>
  <c r="K8621" i="17"/>
  <c r="K8620" i="17"/>
  <c r="K8619" i="17"/>
  <c r="K8618" i="17"/>
  <c r="K8617" i="17"/>
  <c r="K8616" i="17"/>
  <c r="K8615" i="17"/>
  <c r="K8614" i="17"/>
  <c r="K8613" i="17"/>
  <c r="K8612" i="17"/>
  <c r="K8611" i="17"/>
  <c r="K8610" i="17"/>
  <c r="K8609" i="17"/>
  <c r="K8608" i="17"/>
  <c r="K8607" i="17"/>
  <c r="K8606" i="17"/>
  <c r="K8605" i="17"/>
  <c r="K8604" i="17"/>
  <c r="K8603" i="17"/>
  <c r="K8602" i="17"/>
  <c r="K8601" i="17"/>
  <c r="K8600" i="17"/>
  <c r="K8599" i="17"/>
  <c r="K8598" i="17"/>
  <c r="K8597" i="17"/>
  <c r="K8596" i="17"/>
  <c r="K8595" i="17"/>
  <c r="K8594" i="17"/>
  <c r="K8593" i="17"/>
  <c r="K8592" i="17"/>
  <c r="K8591" i="17"/>
  <c r="K8590" i="17"/>
  <c r="K8589" i="17"/>
  <c r="K8588" i="17"/>
  <c r="K8587" i="17"/>
  <c r="K8586" i="17"/>
  <c r="K8585" i="17"/>
  <c r="K8584" i="17"/>
  <c r="K8583" i="17"/>
  <c r="K8582" i="17"/>
  <c r="K8581" i="17"/>
  <c r="K8580" i="17"/>
  <c r="K8579" i="17"/>
  <c r="K8578" i="17"/>
  <c r="K8577" i="17"/>
  <c r="K8576" i="17"/>
  <c r="K8575" i="17"/>
  <c r="K8574" i="17"/>
  <c r="K8573" i="17"/>
  <c r="K8572" i="17"/>
  <c r="K8571" i="17"/>
  <c r="K8570" i="17"/>
  <c r="K8569" i="17"/>
  <c r="K8568" i="17"/>
  <c r="K8567" i="17"/>
  <c r="K8566" i="17"/>
  <c r="K8565" i="17"/>
  <c r="K8564" i="17"/>
  <c r="K8563" i="17"/>
  <c r="K8562" i="17"/>
  <c r="K8561" i="17"/>
  <c r="K8560" i="17"/>
  <c r="K8559" i="17"/>
  <c r="K8558" i="17"/>
  <c r="K8557" i="17"/>
  <c r="K8556" i="17"/>
  <c r="K8555" i="17"/>
  <c r="K8554" i="17"/>
  <c r="K8553" i="17"/>
  <c r="K8552" i="17"/>
  <c r="K8551" i="17"/>
  <c r="K8550" i="17"/>
  <c r="K8549" i="17"/>
  <c r="K8548" i="17"/>
  <c r="K8547" i="17"/>
  <c r="K8546" i="17"/>
  <c r="K8545" i="17"/>
  <c r="K8544" i="17"/>
  <c r="K8543" i="17"/>
  <c r="K8542" i="17"/>
  <c r="K8541" i="17"/>
  <c r="K8540" i="17"/>
  <c r="K8539" i="17"/>
  <c r="K8538" i="17"/>
  <c r="K8537" i="17"/>
  <c r="K8536" i="17"/>
  <c r="K8535" i="17"/>
  <c r="K8534" i="17"/>
  <c r="K8533" i="17"/>
  <c r="K8532" i="17"/>
  <c r="K8531" i="17"/>
  <c r="K8530" i="17"/>
  <c r="K8529" i="17"/>
  <c r="K8528" i="17"/>
  <c r="K8527" i="17"/>
  <c r="K8526" i="17"/>
  <c r="K8525" i="17"/>
  <c r="K8524" i="17"/>
  <c r="K8523" i="17"/>
  <c r="K8522" i="17"/>
  <c r="K8521" i="17"/>
  <c r="K8520" i="17"/>
  <c r="K8519" i="17"/>
  <c r="K8518" i="17"/>
  <c r="K8517" i="17"/>
  <c r="K8516" i="17"/>
  <c r="K8515" i="17"/>
  <c r="K8514" i="17"/>
  <c r="K8513" i="17"/>
  <c r="K8512" i="17"/>
  <c r="K8511" i="17"/>
  <c r="K8510" i="17"/>
  <c r="K8509" i="17"/>
  <c r="K8508" i="17"/>
  <c r="K8507" i="17"/>
  <c r="K8506" i="17"/>
  <c r="K8505" i="17"/>
  <c r="K8504" i="17"/>
  <c r="K8503" i="17"/>
  <c r="K8502" i="17"/>
  <c r="K8501" i="17"/>
  <c r="K8500" i="17"/>
  <c r="K8499" i="17"/>
  <c r="K8498" i="17"/>
  <c r="K8497" i="17"/>
  <c r="K8496" i="17"/>
  <c r="K8495" i="17"/>
  <c r="K8494" i="17"/>
  <c r="K8493" i="17"/>
  <c r="K8492" i="17"/>
  <c r="K8491" i="17"/>
  <c r="K8490" i="17"/>
  <c r="K8489" i="17"/>
  <c r="K8488" i="17"/>
  <c r="K8487" i="17"/>
  <c r="K8486" i="17"/>
  <c r="K8485" i="17"/>
  <c r="K8484" i="17"/>
  <c r="K8483" i="17"/>
  <c r="K8482" i="17"/>
  <c r="K8481" i="17"/>
  <c r="K8480" i="17"/>
  <c r="K8479" i="17"/>
  <c r="K8478" i="17"/>
  <c r="K8477" i="17"/>
  <c r="K8476" i="17"/>
  <c r="K8475" i="17"/>
  <c r="K8474" i="17"/>
  <c r="K8473" i="17"/>
  <c r="K8472" i="17"/>
  <c r="K8471" i="17"/>
  <c r="K8470" i="17"/>
  <c r="K8469" i="17"/>
  <c r="K8468" i="17"/>
  <c r="K8467" i="17"/>
  <c r="K8466" i="17"/>
  <c r="K8465" i="17"/>
  <c r="K8464" i="17"/>
  <c r="K8463" i="17"/>
  <c r="K8462" i="17"/>
  <c r="K8461" i="17"/>
  <c r="K8460" i="17"/>
  <c r="K8459" i="17"/>
  <c r="K8458" i="17"/>
  <c r="K8457" i="17"/>
  <c r="K8456" i="17"/>
  <c r="K8455" i="17"/>
  <c r="K8454" i="17"/>
  <c r="K8453" i="17"/>
  <c r="K8452" i="17"/>
  <c r="K8451" i="17"/>
  <c r="K8450" i="17"/>
  <c r="K8449" i="17"/>
  <c r="K8448" i="17"/>
  <c r="K8447" i="17"/>
  <c r="K8446" i="17"/>
  <c r="K8445" i="17"/>
  <c r="K8444" i="17"/>
  <c r="K8443" i="17"/>
  <c r="K8442" i="17"/>
  <c r="K8441" i="17"/>
  <c r="K8440" i="17"/>
  <c r="K8439" i="17"/>
  <c r="K8438" i="17"/>
  <c r="K8437" i="17"/>
  <c r="K8436" i="17"/>
  <c r="K8435" i="17"/>
  <c r="K8434" i="17"/>
  <c r="K8433" i="17"/>
  <c r="K8432" i="17"/>
  <c r="K8431" i="17"/>
  <c r="K8430" i="17"/>
  <c r="K8429" i="17"/>
  <c r="K8428" i="17"/>
  <c r="K8427" i="17"/>
  <c r="K8426" i="17"/>
  <c r="K8425" i="17"/>
  <c r="K8424" i="17"/>
  <c r="K8423" i="17"/>
  <c r="K8422" i="17"/>
  <c r="K8421" i="17"/>
  <c r="K8420" i="17"/>
  <c r="K8419" i="17"/>
  <c r="K8418" i="17"/>
  <c r="K8417" i="17"/>
  <c r="K8416" i="17"/>
  <c r="K8415" i="17"/>
  <c r="K8414" i="17"/>
  <c r="K8413" i="17"/>
  <c r="K8412" i="17"/>
  <c r="K8411" i="17"/>
  <c r="K8410" i="17"/>
  <c r="K8409" i="17"/>
  <c r="K8408" i="17"/>
  <c r="K8407" i="17"/>
  <c r="K8406" i="17"/>
  <c r="K8405" i="17"/>
  <c r="K8404" i="17"/>
  <c r="K8403" i="17"/>
  <c r="K8402" i="17"/>
  <c r="K8401" i="17"/>
  <c r="K8400" i="17"/>
  <c r="K8399" i="17"/>
  <c r="K8398" i="17"/>
  <c r="K8397" i="17"/>
  <c r="K8396" i="17"/>
  <c r="K8395" i="17"/>
  <c r="K8394" i="17"/>
  <c r="K8393" i="17"/>
  <c r="K8392" i="17"/>
  <c r="K8391" i="17"/>
  <c r="K8390" i="17"/>
  <c r="K8389" i="17"/>
  <c r="K8388" i="17"/>
  <c r="K8387" i="17"/>
  <c r="K8386" i="17"/>
  <c r="K8385" i="17"/>
  <c r="K8384" i="17"/>
  <c r="K8383" i="17"/>
  <c r="K8382" i="17"/>
  <c r="K8381" i="17"/>
  <c r="K8380" i="17"/>
  <c r="K8379" i="17"/>
  <c r="K8378" i="17"/>
  <c r="K8377" i="17"/>
  <c r="K8376" i="17"/>
  <c r="K8375" i="17"/>
  <c r="K8374" i="17"/>
  <c r="K8373" i="17"/>
  <c r="K8372" i="17"/>
  <c r="K8371" i="17"/>
  <c r="K8370" i="17"/>
  <c r="K8369" i="17"/>
  <c r="K8368" i="17"/>
  <c r="K8367" i="17"/>
  <c r="K8366" i="17"/>
  <c r="K8365" i="17"/>
  <c r="K8364" i="17"/>
  <c r="K8363" i="17"/>
  <c r="K8362" i="17"/>
  <c r="K8361" i="17"/>
  <c r="K8360" i="17"/>
  <c r="K8359" i="17"/>
  <c r="K8358" i="17"/>
  <c r="K8357" i="17"/>
  <c r="K8356" i="17"/>
  <c r="K8355" i="17"/>
  <c r="K8354" i="17"/>
  <c r="K8353" i="17"/>
  <c r="K8352" i="17"/>
  <c r="K8351" i="17"/>
  <c r="K8350" i="17"/>
  <c r="K8349" i="17"/>
  <c r="K8348" i="17"/>
  <c r="K8347" i="17"/>
  <c r="K8346" i="17"/>
  <c r="K8345" i="17"/>
  <c r="K8344" i="17"/>
  <c r="K8343" i="17"/>
  <c r="K8342" i="17"/>
  <c r="K8341" i="17"/>
  <c r="K8340" i="17"/>
  <c r="K8339" i="17"/>
  <c r="K8338" i="17"/>
  <c r="K8337" i="17"/>
  <c r="K8336" i="17"/>
  <c r="K8335" i="17"/>
  <c r="K8334" i="17"/>
  <c r="K8333" i="17"/>
  <c r="K8332" i="17"/>
  <c r="K8331" i="17"/>
  <c r="K8330" i="17"/>
  <c r="K8329" i="17"/>
  <c r="K8328" i="17"/>
  <c r="K8327" i="17"/>
  <c r="K8326" i="17"/>
  <c r="K8325" i="17"/>
  <c r="K8324" i="17"/>
  <c r="K8323" i="17"/>
  <c r="K8322" i="17"/>
  <c r="K8321" i="17"/>
  <c r="K8320" i="17"/>
  <c r="K8319" i="17"/>
  <c r="K8318" i="17"/>
  <c r="K8317" i="17"/>
  <c r="K8316" i="17"/>
  <c r="K8315" i="17"/>
  <c r="K8314" i="17"/>
  <c r="K8313" i="17"/>
  <c r="K8312" i="17"/>
  <c r="K8311" i="17"/>
  <c r="K8310" i="17"/>
  <c r="K8309" i="17"/>
  <c r="K8308" i="17"/>
  <c r="K8307" i="17"/>
  <c r="K8306" i="17"/>
  <c r="K8305" i="17"/>
  <c r="K8304" i="17"/>
  <c r="K8303" i="17"/>
  <c r="K8302" i="17"/>
  <c r="K8301" i="17"/>
  <c r="K8300" i="17"/>
  <c r="K8299" i="17"/>
  <c r="K8298" i="17"/>
  <c r="K8297" i="17"/>
  <c r="K8296" i="17"/>
  <c r="K8295" i="17"/>
  <c r="K8294" i="17"/>
  <c r="K8293" i="17"/>
  <c r="K8292" i="17"/>
  <c r="K8291" i="17"/>
  <c r="K8290" i="17"/>
  <c r="K8289" i="17"/>
  <c r="K8288" i="17"/>
  <c r="K8287" i="17"/>
  <c r="K8286" i="17"/>
  <c r="K8285" i="17"/>
  <c r="K8284" i="17"/>
  <c r="K8283" i="17"/>
  <c r="K8282" i="17"/>
  <c r="K8281" i="17"/>
  <c r="K8280" i="17"/>
  <c r="K8279" i="17"/>
  <c r="K8278" i="17"/>
  <c r="K8277" i="17"/>
  <c r="K8276" i="17"/>
  <c r="K8275" i="17"/>
  <c r="K8274" i="17"/>
  <c r="K8273" i="17"/>
  <c r="K8272" i="17"/>
  <c r="K8271" i="17"/>
  <c r="K8270" i="17"/>
  <c r="K8269" i="17"/>
  <c r="K8268" i="17"/>
  <c r="K8267" i="17"/>
  <c r="K8266" i="17"/>
  <c r="K8265" i="17"/>
  <c r="K8264" i="17"/>
  <c r="K8263" i="17"/>
  <c r="K8262" i="17"/>
  <c r="K8261" i="17"/>
  <c r="K8260" i="17"/>
  <c r="K8259" i="17"/>
  <c r="K8258" i="17"/>
  <c r="K8257" i="17"/>
  <c r="K8256" i="17"/>
  <c r="K8255" i="17"/>
  <c r="K8254" i="17"/>
  <c r="K8253" i="17"/>
  <c r="K8252" i="17"/>
  <c r="K8251" i="17"/>
  <c r="K8250" i="17"/>
  <c r="K8249" i="17"/>
  <c r="K8248" i="17"/>
  <c r="K8247" i="17"/>
  <c r="K8246" i="17"/>
  <c r="K8245" i="17"/>
  <c r="K8244" i="17"/>
  <c r="K8243" i="17"/>
  <c r="K8242" i="17"/>
  <c r="K8241" i="17"/>
  <c r="K8240" i="17"/>
  <c r="K8239" i="17"/>
  <c r="K8238" i="17"/>
  <c r="K8237" i="17"/>
  <c r="K8236" i="17"/>
  <c r="K8235" i="17"/>
  <c r="K8234" i="17"/>
  <c r="K8233" i="17"/>
  <c r="K8232" i="17"/>
  <c r="K8231" i="17"/>
  <c r="K8230" i="17"/>
  <c r="K8229" i="17"/>
  <c r="K8228" i="17"/>
  <c r="K8227" i="17"/>
  <c r="K8226" i="17"/>
  <c r="K8225" i="17"/>
  <c r="K8224" i="17"/>
  <c r="K8223" i="17"/>
  <c r="K8222" i="17"/>
  <c r="K8221" i="17"/>
  <c r="K8220" i="17"/>
  <c r="K8219" i="17"/>
  <c r="K8218" i="17"/>
  <c r="K8217" i="17"/>
  <c r="K8216" i="17"/>
  <c r="K8215" i="17"/>
  <c r="K8214" i="17"/>
  <c r="K8213" i="17"/>
  <c r="K8212" i="17"/>
  <c r="K8211" i="17"/>
  <c r="K8210" i="17"/>
  <c r="K8209" i="17"/>
  <c r="K8208" i="17"/>
  <c r="K8207" i="17"/>
  <c r="K8206" i="17"/>
  <c r="K8205" i="17"/>
  <c r="K8204" i="17"/>
  <c r="K8203" i="17"/>
  <c r="K8202" i="17"/>
  <c r="K8201" i="17"/>
  <c r="K8200" i="17"/>
  <c r="K8199" i="17"/>
  <c r="K8198" i="17"/>
  <c r="K8197" i="17"/>
  <c r="K8196" i="17"/>
  <c r="K8195" i="17"/>
  <c r="K8194" i="17"/>
  <c r="K8193" i="17"/>
  <c r="K8192" i="17"/>
  <c r="K8191" i="17"/>
  <c r="K8190" i="17"/>
  <c r="K8189" i="17"/>
  <c r="K8188" i="17"/>
  <c r="K8187" i="17"/>
  <c r="K8186" i="17"/>
  <c r="K8185" i="17"/>
  <c r="K8184" i="17"/>
  <c r="K8183" i="17"/>
  <c r="K8182" i="17"/>
  <c r="K8181" i="17"/>
  <c r="K8180" i="17"/>
  <c r="K8179" i="17"/>
  <c r="K8178" i="17"/>
  <c r="K8177" i="17"/>
  <c r="K8176" i="17"/>
  <c r="K8175" i="17"/>
  <c r="K8174" i="17"/>
  <c r="K8173" i="17"/>
  <c r="K8172" i="17"/>
  <c r="K8171" i="17"/>
  <c r="K8170" i="17"/>
  <c r="K8169" i="17"/>
  <c r="K8168" i="17"/>
  <c r="K8167" i="17"/>
  <c r="K8166" i="17"/>
  <c r="K8165" i="17"/>
  <c r="K8164" i="17"/>
  <c r="K8163" i="17"/>
  <c r="K8162" i="17"/>
  <c r="K8161" i="17"/>
  <c r="K8160" i="17"/>
  <c r="K8159" i="17"/>
  <c r="K8158" i="17"/>
  <c r="K8157" i="17"/>
  <c r="K8156" i="17"/>
  <c r="K8155" i="17"/>
  <c r="K8154" i="17"/>
  <c r="K8153" i="17"/>
  <c r="K8152" i="17"/>
  <c r="K8151" i="17"/>
  <c r="K8150" i="17"/>
  <c r="K8149" i="17"/>
  <c r="K8148" i="17"/>
  <c r="K8147" i="17"/>
  <c r="K8146" i="17"/>
  <c r="K8145" i="17"/>
  <c r="K8144" i="17"/>
  <c r="K8143" i="17"/>
  <c r="K8142" i="17"/>
  <c r="K8141" i="17"/>
  <c r="K8140" i="17"/>
  <c r="K8139" i="17"/>
  <c r="K8138" i="17"/>
  <c r="K8137" i="17"/>
  <c r="K8136" i="17"/>
  <c r="K8135" i="17"/>
  <c r="K8134" i="17"/>
  <c r="K8133" i="17"/>
  <c r="K8132" i="17"/>
  <c r="K8131" i="17"/>
  <c r="K8130" i="17"/>
  <c r="K8129" i="17"/>
  <c r="K8128" i="17"/>
  <c r="K8127" i="17"/>
  <c r="K8126" i="17"/>
  <c r="K8125" i="17"/>
  <c r="K8124" i="17"/>
  <c r="K8123" i="17"/>
  <c r="K8122" i="17"/>
  <c r="K8121" i="17"/>
  <c r="K8120" i="17"/>
  <c r="K8119" i="17"/>
  <c r="K8118" i="17"/>
  <c r="K8117" i="17"/>
  <c r="K8116" i="17"/>
  <c r="K8115" i="17"/>
  <c r="K8114" i="17"/>
  <c r="K8113" i="17"/>
  <c r="K8112" i="17"/>
  <c r="K8111" i="17"/>
  <c r="K8110" i="17"/>
  <c r="K8109" i="17"/>
  <c r="K8108" i="17"/>
  <c r="K8107" i="17"/>
  <c r="K8106" i="17"/>
  <c r="K8105" i="17"/>
  <c r="K8104" i="17"/>
  <c r="K8103" i="17"/>
  <c r="K8102" i="17"/>
  <c r="K8101" i="17"/>
  <c r="K8100" i="17"/>
  <c r="K8099" i="17"/>
  <c r="K8098" i="17"/>
  <c r="K8097" i="17"/>
  <c r="K8096" i="17"/>
  <c r="K8095" i="17"/>
  <c r="K8094" i="17"/>
  <c r="K8093" i="17"/>
  <c r="K8092" i="17"/>
  <c r="K8091" i="17"/>
  <c r="K8090" i="17"/>
  <c r="K8089" i="17"/>
  <c r="K8088" i="17"/>
  <c r="K8087" i="17"/>
  <c r="K8086" i="17"/>
  <c r="K8085" i="17"/>
  <c r="K8084" i="17"/>
  <c r="K8083" i="17"/>
  <c r="K8082" i="17"/>
  <c r="K8081" i="17"/>
  <c r="K8080" i="17"/>
  <c r="K8079" i="17"/>
  <c r="K8078" i="17"/>
  <c r="K8077" i="17"/>
  <c r="K8076" i="17"/>
  <c r="K8075" i="17"/>
  <c r="K8074" i="17"/>
  <c r="K8073" i="17"/>
  <c r="K8072" i="17"/>
  <c r="K8071" i="17"/>
  <c r="K8070" i="17"/>
  <c r="K8069" i="17"/>
  <c r="K8068" i="17"/>
  <c r="K8067" i="17"/>
  <c r="K8066" i="17"/>
  <c r="K8065" i="17"/>
  <c r="K8064" i="17"/>
  <c r="K8063" i="17"/>
  <c r="K8062" i="17"/>
  <c r="K8061" i="17"/>
  <c r="K8060" i="17"/>
  <c r="K8059" i="17"/>
  <c r="K8058" i="17"/>
  <c r="K8057" i="17"/>
  <c r="K8056" i="17"/>
  <c r="K8055" i="17"/>
  <c r="K8054" i="17"/>
  <c r="K8053" i="17"/>
  <c r="K8052" i="17"/>
  <c r="K8051" i="17"/>
  <c r="K8050" i="17"/>
  <c r="K8049" i="17"/>
  <c r="K8048" i="17"/>
  <c r="K8047" i="17"/>
  <c r="K8046" i="17"/>
  <c r="K8045" i="17"/>
  <c r="K8044" i="17"/>
  <c r="K8043" i="17"/>
  <c r="K8042" i="17"/>
  <c r="K8041" i="17"/>
  <c r="K8040" i="17"/>
  <c r="K8039" i="17"/>
  <c r="K8038" i="17"/>
  <c r="K8037" i="17"/>
  <c r="K8036" i="17"/>
  <c r="K8035" i="17"/>
  <c r="K8034" i="17"/>
  <c r="K8033" i="17"/>
  <c r="K8032" i="17"/>
  <c r="K8031" i="17"/>
  <c r="K8030" i="17"/>
  <c r="K8029" i="17"/>
  <c r="K8028" i="17"/>
  <c r="K8027" i="17"/>
  <c r="K8026" i="17"/>
  <c r="K8025" i="17"/>
  <c r="K8024" i="17"/>
  <c r="K8023" i="17"/>
  <c r="K8022" i="17"/>
  <c r="K8021" i="17"/>
  <c r="K8020" i="17"/>
  <c r="K8019" i="17"/>
  <c r="K8018" i="17"/>
  <c r="K8017" i="17"/>
  <c r="K8016" i="17"/>
  <c r="K8015" i="17"/>
  <c r="K8014" i="17"/>
  <c r="K8013" i="17"/>
  <c r="K8012" i="17"/>
  <c r="K8011" i="17"/>
  <c r="K8010" i="17"/>
  <c r="K8009" i="17"/>
  <c r="K8008" i="17"/>
  <c r="K8007" i="17"/>
  <c r="K8006" i="17"/>
  <c r="K8005" i="17"/>
  <c r="K8004" i="17"/>
  <c r="K8003" i="17"/>
  <c r="K8002" i="17"/>
  <c r="K8001" i="17"/>
  <c r="K8000" i="17"/>
  <c r="K7999" i="17"/>
  <c r="K7998" i="17"/>
  <c r="K7997" i="17"/>
  <c r="K7996" i="17"/>
  <c r="K7995" i="17"/>
  <c r="K7994" i="17"/>
  <c r="K7993" i="17"/>
  <c r="K7992" i="17"/>
  <c r="K7991" i="17"/>
  <c r="K7990" i="17"/>
  <c r="K7989" i="17"/>
  <c r="K7988" i="17"/>
  <c r="K7987" i="17"/>
  <c r="K7986" i="17"/>
  <c r="K7985" i="17"/>
  <c r="K7984" i="17"/>
  <c r="K7983" i="17"/>
  <c r="K7982" i="17"/>
  <c r="K7981" i="17"/>
  <c r="K7980" i="17"/>
  <c r="K7979" i="17"/>
  <c r="K7978" i="17"/>
  <c r="K7977" i="17"/>
  <c r="K7976" i="17"/>
  <c r="K7975" i="17"/>
  <c r="K7974" i="17"/>
  <c r="K7973" i="17"/>
  <c r="K7972" i="17"/>
  <c r="K7971" i="17"/>
  <c r="K7970" i="17"/>
  <c r="K7969" i="17"/>
  <c r="K7968" i="17"/>
  <c r="K7967" i="17"/>
  <c r="K7966" i="17"/>
  <c r="K7965" i="17"/>
  <c r="K7964" i="17"/>
  <c r="K7963" i="17"/>
  <c r="K7962" i="17"/>
  <c r="K7961" i="17"/>
  <c r="K7960" i="17"/>
  <c r="K7959" i="17"/>
  <c r="K7958" i="17"/>
  <c r="K7957" i="17"/>
  <c r="K7956" i="17"/>
  <c r="K7955" i="17"/>
  <c r="K7954" i="17"/>
  <c r="K7953" i="17"/>
  <c r="K7952" i="17"/>
  <c r="K7951" i="17"/>
  <c r="K7950" i="17"/>
  <c r="K7949" i="17"/>
  <c r="K7948" i="17"/>
  <c r="K7947" i="17"/>
  <c r="K7946" i="17"/>
  <c r="K7945" i="17"/>
  <c r="K7944" i="17"/>
  <c r="K7943" i="17"/>
  <c r="K7942" i="17"/>
  <c r="K7941" i="17"/>
  <c r="K7940" i="17"/>
  <c r="K7939" i="17"/>
  <c r="K7938" i="17"/>
  <c r="K7937" i="17"/>
  <c r="K7936" i="17"/>
  <c r="K7935" i="17"/>
  <c r="K7934" i="17"/>
  <c r="K7933" i="17"/>
  <c r="K7932" i="17"/>
  <c r="K7931" i="17"/>
  <c r="K7930" i="17"/>
  <c r="K7929" i="17"/>
  <c r="K7928" i="17"/>
  <c r="K7927" i="17"/>
  <c r="K7926" i="17"/>
  <c r="K7925" i="17"/>
  <c r="K7924" i="17"/>
  <c r="K7923" i="17"/>
  <c r="K7922" i="17"/>
  <c r="K7921" i="17"/>
  <c r="K7920" i="17"/>
  <c r="K7919" i="17"/>
  <c r="K7918" i="17"/>
  <c r="K7917" i="17"/>
  <c r="K7916" i="17"/>
  <c r="K7915" i="17"/>
  <c r="K7914" i="17"/>
  <c r="K7913" i="17"/>
  <c r="K7912" i="17"/>
  <c r="K7911" i="17"/>
  <c r="K7910" i="17"/>
  <c r="K7909" i="17"/>
  <c r="K7908" i="17"/>
  <c r="K7907" i="17"/>
  <c r="K7906" i="17"/>
  <c r="K7905" i="17"/>
  <c r="K7904" i="17"/>
  <c r="K7903" i="17"/>
  <c r="K7902" i="17"/>
  <c r="K7901" i="17"/>
  <c r="K7900" i="17"/>
  <c r="K7899" i="17"/>
  <c r="K7898" i="17"/>
  <c r="K7897" i="17"/>
  <c r="K7896" i="17"/>
  <c r="K7895" i="17"/>
  <c r="K7894" i="17"/>
  <c r="K7893" i="17"/>
  <c r="K7892" i="17"/>
  <c r="K7891" i="17"/>
  <c r="K7890" i="17"/>
  <c r="K7889" i="17"/>
  <c r="K7888" i="17"/>
  <c r="K7887" i="17"/>
  <c r="K7886" i="17"/>
  <c r="K7885" i="17"/>
  <c r="K7884" i="17"/>
  <c r="K7883" i="17"/>
  <c r="K7882" i="17"/>
  <c r="K7881" i="17"/>
  <c r="K7880" i="17"/>
  <c r="K7879" i="17"/>
  <c r="K7878" i="17"/>
  <c r="K7877" i="17"/>
  <c r="K7876" i="17"/>
  <c r="K7875" i="17"/>
  <c r="K7874" i="17"/>
  <c r="K7873" i="17"/>
  <c r="K7872" i="17"/>
  <c r="K7871" i="17"/>
  <c r="K7870" i="17"/>
  <c r="K7869" i="17"/>
  <c r="K7868" i="17"/>
  <c r="K7867" i="17"/>
  <c r="K7866" i="17"/>
  <c r="K7865" i="17"/>
  <c r="K7864" i="17"/>
  <c r="K7863" i="17"/>
  <c r="K7862" i="17"/>
  <c r="K7861" i="17"/>
  <c r="K7860" i="17"/>
  <c r="K7859" i="17"/>
  <c r="K7858" i="17"/>
  <c r="K7857" i="17"/>
  <c r="K7856" i="17"/>
  <c r="K7855" i="17"/>
  <c r="K7854" i="17"/>
  <c r="K7853" i="17"/>
  <c r="K7852" i="17"/>
  <c r="K7851" i="17"/>
  <c r="K7850" i="17"/>
  <c r="K7849" i="17"/>
  <c r="K7848" i="17"/>
  <c r="K7847" i="17"/>
  <c r="K7846" i="17"/>
  <c r="K7845" i="17"/>
  <c r="K7844" i="17"/>
  <c r="K7843" i="17"/>
  <c r="K7842" i="17"/>
  <c r="K7841" i="17"/>
  <c r="K7840" i="17"/>
  <c r="K7839" i="17"/>
  <c r="K7838" i="17"/>
  <c r="K7837" i="17"/>
  <c r="K7836" i="17"/>
  <c r="K7835" i="17"/>
  <c r="K7834" i="17"/>
  <c r="K7833" i="17"/>
  <c r="K7832" i="17"/>
  <c r="K7831" i="17"/>
  <c r="K7830" i="17"/>
  <c r="K7829" i="17"/>
  <c r="K7828" i="17"/>
  <c r="K7827" i="17"/>
  <c r="K7826" i="17"/>
  <c r="K7825" i="17"/>
  <c r="K7824" i="17"/>
  <c r="K7823" i="17"/>
  <c r="K7822" i="17"/>
  <c r="K7821" i="17"/>
  <c r="K7820" i="17"/>
  <c r="K7819" i="17"/>
  <c r="K7818" i="17"/>
  <c r="K7817" i="17"/>
  <c r="K7816" i="17"/>
  <c r="K7815" i="17"/>
  <c r="K7814" i="17"/>
  <c r="K7813" i="17"/>
  <c r="K7812" i="17"/>
  <c r="K7811" i="17"/>
  <c r="K7810" i="17"/>
  <c r="K7809" i="17"/>
  <c r="K7808" i="17"/>
  <c r="K7807" i="17"/>
  <c r="K7806" i="17"/>
  <c r="K7805" i="17"/>
  <c r="K7804" i="17"/>
  <c r="K7803" i="17"/>
  <c r="K7802" i="17"/>
  <c r="K7801" i="17"/>
  <c r="K7800" i="17"/>
  <c r="K7799" i="17"/>
  <c r="K7798" i="17"/>
  <c r="K7797" i="17"/>
  <c r="K7796" i="17"/>
  <c r="K7795" i="17"/>
  <c r="K7794" i="17"/>
  <c r="K7793" i="17"/>
  <c r="K7792" i="17"/>
  <c r="K7791" i="17"/>
  <c r="K7790" i="17"/>
  <c r="K7789" i="17"/>
  <c r="K7788" i="17"/>
  <c r="K7787" i="17"/>
  <c r="K7786" i="17"/>
  <c r="K7785" i="17"/>
  <c r="K7784" i="17"/>
  <c r="K7783" i="17"/>
  <c r="K7782" i="17"/>
  <c r="K7781" i="17"/>
  <c r="K7780" i="17"/>
  <c r="K7779" i="17"/>
  <c r="K7778" i="17"/>
  <c r="K7777" i="17"/>
  <c r="K7776" i="17"/>
  <c r="K7775" i="17"/>
  <c r="K7774" i="17"/>
  <c r="K7773" i="17"/>
  <c r="K7772" i="17"/>
  <c r="K7771" i="17"/>
  <c r="K7770" i="17"/>
  <c r="K7769" i="17"/>
  <c r="K7768" i="17"/>
  <c r="K7767" i="17"/>
  <c r="K7766" i="17"/>
  <c r="K7765" i="17"/>
  <c r="K7764" i="17"/>
  <c r="K7763" i="17"/>
  <c r="K7762" i="17"/>
  <c r="K7761" i="17"/>
  <c r="K7760" i="17"/>
  <c r="K7759" i="17"/>
  <c r="K7758" i="17"/>
  <c r="K7757" i="17"/>
  <c r="K7756" i="17"/>
  <c r="K7755" i="17"/>
  <c r="K7754" i="17"/>
  <c r="K7753" i="17"/>
  <c r="K7752" i="17"/>
  <c r="K7751" i="17"/>
  <c r="K7750" i="17"/>
  <c r="K7749" i="17"/>
  <c r="K7748" i="17"/>
  <c r="K7747" i="17"/>
  <c r="K7746" i="17"/>
  <c r="K7745" i="17"/>
  <c r="K7744" i="17"/>
  <c r="K7743" i="17"/>
  <c r="K7742" i="17"/>
  <c r="K7741" i="17"/>
  <c r="K7740" i="17"/>
  <c r="K7739" i="17"/>
  <c r="K7738" i="17"/>
  <c r="K7737" i="17"/>
  <c r="K7736" i="17"/>
  <c r="K7735" i="17"/>
  <c r="K7734" i="17"/>
  <c r="K7733" i="17"/>
  <c r="K7732" i="17"/>
  <c r="K7731" i="17"/>
  <c r="K7730" i="17"/>
  <c r="K7729" i="17"/>
  <c r="K7728" i="17"/>
  <c r="K7727" i="17"/>
  <c r="K7726" i="17"/>
  <c r="K7725" i="17"/>
  <c r="K7724" i="17"/>
  <c r="K7723" i="17"/>
  <c r="K7722" i="17"/>
  <c r="K7721" i="17"/>
  <c r="K7720" i="17"/>
  <c r="K7719" i="17"/>
  <c r="K7718" i="17"/>
  <c r="K7717" i="17"/>
  <c r="K7716" i="17"/>
  <c r="K7715" i="17"/>
  <c r="K7714" i="17"/>
  <c r="K7713" i="17"/>
  <c r="K7712" i="17"/>
  <c r="K7711" i="17"/>
  <c r="K7710" i="17"/>
  <c r="K7709" i="17"/>
  <c r="K7708" i="17"/>
  <c r="K7707" i="17"/>
  <c r="K7706" i="17"/>
  <c r="K7705" i="17"/>
  <c r="K7704" i="17"/>
  <c r="K7703" i="17"/>
  <c r="K7702" i="17"/>
  <c r="K7701" i="17"/>
  <c r="K7700" i="17"/>
  <c r="K7699" i="17"/>
  <c r="K7698" i="17"/>
  <c r="K7697" i="17"/>
  <c r="K7696" i="17"/>
  <c r="K7695" i="17"/>
  <c r="K7694" i="17"/>
  <c r="K7693" i="17"/>
  <c r="K7692" i="17"/>
  <c r="K7691" i="17"/>
  <c r="K7690" i="17"/>
  <c r="K7689" i="17"/>
  <c r="K7688" i="17"/>
  <c r="K7687" i="17"/>
  <c r="K7686" i="17"/>
  <c r="K7685" i="17"/>
  <c r="K7684" i="17"/>
  <c r="K7683" i="17"/>
  <c r="K7682" i="17"/>
  <c r="K7681" i="17"/>
  <c r="K7680" i="17"/>
  <c r="K7679" i="17"/>
  <c r="K7678" i="17"/>
  <c r="K7677" i="17"/>
  <c r="K7676" i="17"/>
  <c r="K7675" i="17"/>
  <c r="K7674" i="17"/>
  <c r="K7673" i="17"/>
  <c r="K7672" i="17"/>
  <c r="K7671" i="17"/>
  <c r="K7670" i="17"/>
  <c r="K7669" i="17"/>
  <c r="K7668" i="17"/>
  <c r="K7667" i="17"/>
  <c r="K7666" i="17"/>
  <c r="K7665" i="17"/>
  <c r="K7664" i="17"/>
  <c r="K7663" i="17"/>
  <c r="K7662" i="17"/>
  <c r="K7661" i="17"/>
  <c r="K7660" i="17"/>
  <c r="K7659" i="17"/>
  <c r="K7658" i="17"/>
  <c r="K7657" i="17"/>
  <c r="K7656" i="17"/>
  <c r="K7655" i="17"/>
  <c r="K7654" i="17"/>
  <c r="K7653" i="17"/>
  <c r="K7652" i="17"/>
  <c r="K7651" i="17"/>
  <c r="K7650" i="17"/>
  <c r="K7649" i="17"/>
  <c r="K7648" i="17"/>
  <c r="K7647" i="17"/>
  <c r="K7646" i="17"/>
  <c r="K7645" i="17"/>
  <c r="K7644" i="17"/>
  <c r="K7643" i="17"/>
  <c r="K7642" i="17"/>
  <c r="K7641" i="17"/>
  <c r="K7640" i="17"/>
  <c r="K7639" i="17"/>
  <c r="K7638" i="17"/>
  <c r="K7637" i="17"/>
  <c r="K7636" i="17"/>
  <c r="K7635" i="17"/>
  <c r="K7634" i="17"/>
  <c r="K7633" i="17"/>
  <c r="K7632" i="17"/>
  <c r="K7631" i="17"/>
  <c r="K7630" i="17"/>
  <c r="K7629" i="17"/>
  <c r="K7628" i="17"/>
  <c r="K7627" i="17"/>
  <c r="K7626" i="17"/>
  <c r="K7625" i="17"/>
  <c r="K7624" i="17"/>
  <c r="K7623" i="17"/>
  <c r="K7622" i="17"/>
  <c r="K7621" i="17"/>
  <c r="K7620" i="17"/>
  <c r="K7619" i="17"/>
  <c r="K7618" i="17"/>
  <c r="K7617" i="17"/>
  <c r="K7616" i="17"/>
  <c r="K7615" i="17"/>
  <c r="K7614" i="17"/>
  <c r="K7613" i="17"/>
  <c r="K7612" i="17"/>
  <c r="K7611" i="17"/>
  <c r="K7610" i="17"/>
  <c r="K7609" i="17"/>
  <c r="K7608" i="17"/>
  <c r="K7607" i="17"/>
  <c r="K7606" i="17"/>
  <c r="K7605" i="17"/>
  <c r="K7604" i="17"/>
  <c r="K7603" i="17"/>
  <c r="K7602" i="17"/>
  <c r="K7601" i="17"/>
  <c r="K7600" i="17"/>
  <c r="K7599" i="17"/>
  <c r="K7598" i="17"/>
  <c r="K7597" i="17"/>
  <c r="K7596" i="17"/>
  <c r="K7595" i="17"/>
  <c r="K7594" i="17"/>
  <c r="K7593" i="17"/>
  <c r="K7592" i="17"/>
  <c r="K7591" i="17"/>
  <c r="K7590" i="17"/>
  <c r="K7589" i="17"/>
  <c r="K7588" i="17"/>
  <c r="K7587" i="17"/>
  <c r="K7586" i="17"/>
  <c r="K7585" i="17"/>
  <c r="K7584" i="17"/>
  <c r="K7583" i="17"/>
  <c r="K7582" i="17"/>
  <c r="K7581" i="17"/>
  <c r="K7580" i="17"/>
  <c r="K7579" i="17"/>
  <c r="K7578" i="17"/>
  <c r="K7577" i="17"/>
  <c r="K7576" i="17"/>
  <c r="K7575" i="17"/>
  <c r="K7574" i="17"/>
  <c r="K7573" i="17"/>
  <c r="K7572" i="17"/>
  <c r="K7571" i="17"/>
  <c r="K7570" i="17"/>
  <c r="K7569" i="17"/>
  <c r="K7568" i="17"/>
  <c r="K7567" i="17"/>
  <c r="K7566" i="17"/>
  <c r="K7565" i="17"/>
  <c r="K7564" i="17"/>
  <c r="K7563" i="17"/>
  <c r="K7562" i="17"/>
  <c r="K7561" i="17"/>
  <c r="K7560" i="17"/>
  <c r="K7559" i="17"/>
  <c r="K7558" i="17"/>
  <c r="K7557" i="17"/>
  <c r="K7556" i="17"/>
  <c r="K7555" i="17"/>
  <c r="K7554" i="17"/>
  <c r="K7553" i="17"/>
  <c r="K7552" i="17"/>
  <c r="K7551" i="17"/>
  <c r="K7550" i="17"/>
  <c r="K7549" i="17"/>
  <c r="K7548" i="17"/>
  <c r="K7547" i="17"/>
  <c r="K7546" i="17"/>
  <c r="K7545" i="17"/>
  <c r="K7544" i="17"/>
  <c r="K7543" i="17"/>
  <c r="K7542" i="17"/>
  <c r="K7541" i="17"/>
  <c r="K7540" i="17"/>
  <c r="K7539" i="17"/>
  <c r="K7538" i="17"/>
  <c r="K7537" i="17"/>
  <c r="K7536" i="17"/>
  <c r="K7535" i="17"/>
  <c r="K7534" i="17"/>
  <c r="K7533" i="17"/>
  <c r="K7532" i="17"/>
  <c r="K7531" i="17"/>
  <c r="K7530" i="17"/>
  <c r="K7529" i="17"/>
  <c r="K7528" i="17"/>
  <c r="K7527" i="17"/>
  <c r="K7526" i="17"/>
  <c r="K7525" i="17"/>
  <c r="K7524" i="17"/>
  <c r="K7523" i="17"/>
  <c r="K7522" i="17"/>
  <c r="K7521" i="17"/>
  <c r="K7520" i="17"/>
  <c r="K7519" i="17"/>
  <c r="K7518" i="17"/>
  <c r="K7517" i="17"/>
  <c r="K7516" i="17"/>
  <c r="K7515" i="17"/>
  <c r="K7514" i="17"/>
  <c r="K7513" i="17"/>
  <c r="K7512" i="17"/>
  <c r="K7511" i="17"/>
  <c r="K7510" i="17"/>
  <c r="K7509" i="17"/>
  <c r="K7508" i="17"/>
  <c r="K7507" i="17"/>
  <c r="K7506" i="17"/>
  <c r="K7505" i="17"/>
  <c r="K7504" i="17"/>
  <c r="K7503" i="17"/>
  <c r="K7502" i="17"/>
  <c r="K7501" i="17"/>
  <c r="K7500" i="17"/>
  <c r="K7499" i="17"/>
  <c r="K7498" i="17"/>
  <c r="K7497" i="17"/>
  <c r="K7496" i="17"/>
  <c r="K7495" i="17"/>
  <c r="K7494" i="17"/>
  <c r="K7493" i="17"/>
  <c r="K7492" i="17"/>
  <c r="K7491" i="17"/>
  <c r="K7490" i="17"/>
  <c r="K7489" i="17"/>
  <c r="K7488" i="17"/>
  <c r="K7487" i="17"/>
  <c r="K7486" i="17"/>
  <c r="K7485" i="17"/>
  <c r="K7484" i="17"/>
  <c r="K7483" i="17"/>
  <c r="K7482" i="17"/>
  <c r="K7481" i="17"/>
  <c r="K7480" i="17"/>
  <c r="K7479" i="17"/>
  <c r="K7478" i="17"/>
  <c r="K7477" i="17"/>
  <c r="K7476" i="17"/>
  <c r="K7475" i="17"/>
  <c r="K7474" i="17"/>
  <c r="K7473" i="17"/>
  <c r="K7472" i="17"/>
  <c r="K7471" i="17"/>
  <c r="K7470" i="17"/>
  <c r="K7469" i="17"/>
  <c r="K7468" i="17"/>
  <c r="K7467" i="17"/>
  <c r="K7466" i="17"/>
  <c r="K7465" i="17"/>
  <c r="K7464" i="17"/>
  <c r="K7463" i="17"/>
  <c r="K7462" i="17"/>
  <c r="K7461" i="17"/>
  <c r="K7460" i="17"/>
  <c r="K7459" i="17"/>
  <c r="K7458" i="17"/>
  <c r="K7457" i="17"/>
  <c r="K7456" i="17"/>
  <c r="K7455" i="17"/>
  <c r="K7454" i="17"/>
  <c r="K7453" i="17"/>
  <c r="K7452" i="17"/>
  <c r="K7451" i="17"/>
  <c r="K7450" i="17"/>
  <c r="K7449" i="17"/>
  <c r="K7448" i="17"/>
  <c r="K7447" i="17"/>
  <c r="K7446" i="17"/>
  <c r="K7445" i="17"/>
  <c r="K7444" i="17"/>
  <c r="K7443" i="17"/>
  <c r="K7442" i="17"/>
  <c r="K7441" i="17"/>
  <c r="K7440" i="17"/>
  <c r="K7439" i="17"/>
  <c r="K7438" i="17"/>
  <c r="K7437" i="17"/>
  <c r="K7436" i="17"/>
  <c r="K7435" i="17"/>
  <c r="K7434" i="17"/>
  <c r="K7433" i="17"/>
  <c r="K7432" i="17"/>
  <c r="K7431" i="17"/>
  <c r="K7430" i="17"/>
  <c r="K7429" i="17"/>
  <c r="K7428" i="17"/>
  <c r="K7427" i="17"/>
  <c r="K7426" i="17"/>
  <c r="K7425" i="17"/>
  <c r="K7424" i="17"/>
  <c r="K7423" i="17"/>
  <c r="K7422" i="17"/>
  <c r="K7421" i="17"/>
  <c r="K7420" i="17"/>
  <c r="K7419" i="17"/>
  <c r="K7418" i="17"/>
  <c r="K7417" i="17"/>
  <c r="K7416" i="17"/>
  <c r="K7415" i="17"/>
  <c r="K7414" i="17"/>
  <c r="K7413" i="17"/>
  <c r="K7412" i="17"/>
  <c r="K7411" i="17"/>
  <c r="K7410" i="17"/>
  <c r="K7409" i="17"/>
  <c r="K7408" i="17"/>
  <c r="K7407" i="17"/>
  <c r="K7406" i="17"/>
  <c r="K7405" i="17"/>
  <c r="K7404" i="17"/>
  <c r="K7403" i="17"/>
  <c r="K7402" i="17"/>
  <c r="K7401" i="17"/>
  <c r="K7400" i="17"/>
  <c r="K7399" i="17"/>
  <c r="K7398" i="17"/>
  <c r="K7397" i="17"/>
  <c r="K7396" i="17"/>
  <c r="K7395" i="17"/>
  <c r="K7394" i="17"/>
  <c r="K7393" i="17"/>
  <c r="K7392" i="17"/>
  <c r="K7391" i="17"/>
  <c r="K7390" i="17"/>
  <c r="K7389" i="17"/>
  <c r="K7388" i="17"/>
  <c r="K7387" i="17"/>
  <c r="K7386" i="17"/>
  <c r="K7385" i="17"/>
  <c r="K7384" i="17"/>
  <c r="K7383" i="17"/>
  <c r="K7382" i="17"/>
  <c r="K7381" i="17"/>
  <c r="K7380" i="17"/>
  <c r="K7379" i="17"/>
  <c r="K7378" i="17"/>
  <c r="K7377" i="17"/>
  <c r="K7376" i="17"/>
  <c r="K7375" i="17"/>
  <c r="K7374" i="17"/>
  <c r="K7373" i="17"/>
  <c r="K7372" i="17"/>
  <c r="K7371" i="17"/>
  <c r="K7370" i="17"/>
  <c r="K7369" i="17"/>
  <c r="K7368" i="17"/>
  <c r="K7367" i="17"/>
  <c r="K7366" i="17"/>
  <c r="K7365" i="17"/>
  <c r="K7364" i="17"/>
  <c r="K7363" i="17"/>
  <c r="K7362" i="17"/>
  <c r="K7361" i="17"/>
  <c r="K7360" i="17"/>
  <c r="K7359" i="17"/>
  <c r="K7358" i="17"/>
  <c r="K7357" i="17"/>
  <c r="K7356" i="17"/>
  <c r="K7355" i="17"/>
  <c r="K7354" i="17"/>
  <c r="K7353" i="17"/>
  <c r="K7352" i="17"/>
  <c r="K7351" i="17"/>
  <c r="K7350" i="17"/>
  <c r="K7349" i="17"/>
  <c r="K7348" i="17"/>
  <c r="K7347" i="17"/>
  <c r="K7346" i="17"/>
  <c r="K7345" i="17"/>
  <c r="K7344" i="17"/>
  <c r="K7343" i="17"/>
  <c r="K7342" i="17"/>
  <c r="K7341" i="17"/>
  <c r="K7340" i="17"/>
  <c r="K7339" i="17"/>
  <c r="K7338" i="17"/>
  <c r="K7337" i="17"/>
  <c r="K7336" i="17"/>
  <c r="K7335" i="17"/>
  <c r="K7334" i="17"/>
  <c r="K7333" i="17"/>
  <c r="K7332" i="17"/>
  <c r="K7331" i="17"/>
  <c r="K7330" i="17"/>
  <c r="K7329" i="17"/>
  <c r="K7328" i="17"/>
  <c r="K7327" i="17"/>
  <c r="K7326" i="17"/>
  <c r="K7325" i="17"/>
  <c r="K7324" i="17"/>
  <c r="K7323" i="17"/>
  <c r="K7322" i="17"/>
  <c r="K7321" i="17"/>
  <c r="K7320" i="17"/>
  <c r="K7319" i="17"/>
  <c r="K7318" i="17"/>
  <c r="K7317" i="17"/>
  <c r="K7316" i="17"/>
  <c r="K7315" i="17"/>
  <c r="K7314" i="17"/>
  <c r="K7313" i="17"/>
  <c r="K7312" i="17"/>
  <c r="K7311" i="17"/>
  <c r="K7310" i="17"/>
  <c r="K7309" i="17"/>
  <c r="K7308" i="17"/>
  <c r="K7307" i="17"/>
  <c r="K7306" i="17"/>
  <c r="K7305" i="17"/>
  <c r="K7304" i="17"/>
  <c r="K7303" i="17"/>
  <c r="K7302" i="17"/>
  <c r="K7301" i="17"/>
  <c r="K7300" i="17"/>
  <c r="K7299" i="17"/>
  <c r="K7298" i="17"/>
  <c r="K7297" i="17"/>
  <c r="K7296" i="17"/>
  <c r="K7295" i="17"/>
  <c r="K7294" i="17"/>
  <c r="K7293" i="17"/>
  <c r="K7292" i="17"/>
  <c r="K7291" i="17"/>
  <c r="K7290" i="17"/>
  <c r="K7289" i="17"/>
  <c r="K7288" i="17"/>
  <c r="K7287" i="17"/>
  <c r="K7286" i="17"/>
  <c r="K7285" i="17"/>
  <c r="K7284" i="17"/>
  <c r="K7283" i="17"/>
  <c r="K7282" i="17"/>
  <c r="K7281" i="17"/>
  <c r="K7280" i="17"/>
  <c r="K7279" i="17"/>
  <c r="K7278" i="17"/>
  <c r="K7277" i="17"/>
  <c r="K7276" i="17"/>
  <c r="K7275" i="17"/>
  <c r="K7274" i="17"/>
  <c r="K7273" i="17"/>
  <c r="K7272" i="17"/>
  <c r="K7271" i="17"/>
  <c r="K7270" i="17"/>
  <c r="K7269" i="17"/>
  <c r="K7268" i="17"/>
  <c r="K7267" i="17"/>
  <c r="K7266" i="17"/>
  <c r="K7265" i="17"/>
  <c r="K7264" i="17"/>
  <c r="K7263" i="17"/>
  <c r="K7262" i="17"/>
  <c r="K7261" i="17"/>
  <c r="K7260" i="17"/>
  <c r="K7259" i="17"/>
  <c r="K7258" i="17"/>
  <c r="K7257" i="17"/>
  <c r="K7256" i="17"/>
  <c r="K7255" i="17"/>
  <c r="K7254" i="17"/>
  <c r="K7253" i="17"/>
  <c r="K7252" i="17"/>
  <c r="K7251" i="17"/>
  <c r="K7250" i="17"/>
  <c r="K7249" i="17"/>
  <c r="K7248" i="17"/>
  <c r="K7247" i="17"/>
  <c r="K7246" i="17"/>
  <c r="K7245" i="17"/>
  <c r="K7244" i="17"/>
  <c r="K7243" i="17"/>
  <c r="K7242" i="17"/>
  <c r="K7241" i="17"/>
  <c r="K7240" i="17"/>
  <c r="K7239" i="17"/>
  <c r="K7238" i="17"/>
  <c r="K7237" i="17"/>
  <c r="K7236" i="17"/>
  <c r="K7235" i="17"/>
  <c r="K7234" i="17"/>
  <c r="K7233" i="17"/>
  <c r="K7232" i="17"/>
  <c r="K7231" i="17"/>
  <c r="K7230" i="17"/>
  <c r="K7229" i="17"/>
  <c r="K7228" i="17"/>
  <c r="K7227" i="17"/>
  <c r="K7226" i="17"/>
  <c r="K7225" i="17"/>
  <c r="K7224" i="17"/>
  <c r="K7223" i="17"/>
  <c r="K7222" i="17"/>
  <c r="K7221" i="17"/>
  <c r="K7220" i="17"/>
  <c r="K7219" i="17"/>
  <c r="K7218" i="17"/>
  <c r="K7217" i="17"/>
  <c r="K7216" i="17"/>
  <c r="K7215" i="17"/>
  <c r="K7214" i="17"/>
  <c r="K7213" i="17"/>
  <c r="K7212" i="17"/>
  <c r="K7211" i="17"/>
  <c r="K7210" i="17"/>
  <c r="K7209" i="17"/>
  <c r="K7208" i="17"/>
  <c r="K7207" i="17"/>
  <c r="K7206" i="17"/>
  <c r="K7205" i="17"/>
  <c r="K7204" i="17"/>
  <c r="K7203" i="17"/>
  <c r="K7202" i="17"/>
  <c r="K7201" i="17"/>
  <c r="K7200" i="17"/>
  <c r="K7199" i="17"/>
  <c r="K7198" i="17"/>
  <c r="K7197" i="17"/>
  <c r="K7196" i="17"/>
  <c r="K7195" i="17"/>
  <c r="K7194" i="17"/>
  <c r="K7193" i="17"/>
  <c r="K7192" i="17"/>
  <c r="K7191" i="17"/>
  <c r="K7190" i="17"/>
  <c r="K7189" i="17"/>
  <c r="K7188" i="17"/>
  <c r="K7187" i="17"/>
  <c r="K7186" i="17"/>
  <c r="K7185" i="17"/>
  <c r="K7184" i="17"/>
  <c r="K7183" i="17"/>
  <c r="K7182" i="17"/>
  <c r="K7181" i="17"/>
  <c r="K7180" i="17"/>
  <c r="K7179" i="17"/>
  <c r="K7178" i="17"/>
  <c r="K7177" i="17"/>
  <c r="K7176" i="17"/>
  <c r="K7175" i="17"/>
  <c r="K7174" i="17"/>
  <c r="K7173" i="17"/>
  <c r="K7172" i="17"/>
  <c r="K7171" i="17"/>
  <c r="K7170" i="17"/>
  <c r="K7169" i="17"/>
  <c r="K7168" i="17"/>
  <c r="K7167" i="17"/>
  <c r="K7166" i="17"/>
  <c r="K7165" i="17"/>
  <c r="K7164" i="17"/>
  <c r="K7163" i="17"/>
  <c r="K7162" i="17"/>
  <c r="K7161" i="17"/>
  <c r="K7160" i="17"/>
  <c r="K7159" i="17"/>
  <c r="K7158" i="17"/>
  <c r="K7157" i="17"/>
  <c r="K7156" i="17"/>
  <c r="K7155" i="17"/>
  <c r="K7154" i="17"/>
  <c r="K7153" i="17"/>
  <c r="K7152" i="17"/>
  <c r="K7151" i="17"/>
  <c r="K7150" i="17"/>
  <c r="K7149" i="17"/>
  <c r="K7148" i="17"/>
  <c r="K7147" i="17"/>
  <c r="K7146" i="17"/>
  <c r="K7145" i="17"/>
  <c r="K7144" i="17"/>
  <c r="K7143" i="17"/>
  <c r="K7142" i="17"/>
  <c r="K7141" i="17"/>
  <c r="K7140" i="17"/>
  <c r="K7139" i="17"/>
  <c r="K7138" i="17"/>
  <c r="K7137" i="17"/>
  <c r="K7136" i="17"/>
  <c r="K7135" i="17"/>
  <c r="K7134" i="17"/>
  <c r="K7133" i="17"/>
  <c r="K7132" i="17"/>
  <c r="K7131" i="17"/>
  <c r="K7130" i="17"/>
  <c r="K7129" i="17"/>
  <c r="K7128" i="17"/>
  <c r="K7127" i="17"/>
  <c r="K7126" i="17"/>
  <c r="K7125" i="17"/>
  <c r="K7124" i="17"/>
  <c r="K7123" i="17"/>
  <c r="K7122" i="17"/>
  <c r="K7121" i="17"/>
  <c r="K7120" i="17"/>
  <c r="K7119" i="17"/>
  <c r="K7118" i="17"/>
  <c r="K7117" i="17"/>
  <c r="K7116" i="17"/>
  <c r="K7115" i="17"/>
  <c r="K7114" i="17"/>
  <c r="K7113" i="17"/>
  <c r="K7112" i="17"/>
  <c r="K7111" i="17"/>
  <c r="K7110" i="17"/>
  <c r="K7109" i="17"/>
  <c r="K7108" i="17"/>
  <c r="K7107" i="17"/>
  <c r="K7106" i="17"/>
  <c r="K7105" i="17"/>
  <c r="K7104" i="17"/>
  <c r="K7103" i="17"/>
  <c r="K7102" i="17"/>
  <c r="K7101" i="17"/>
  <c r="K7100" i="17"/>
  <c r="K7099" i="17"/>
  <c r="K7098" i="17"/>
  <c r="K7097" i="17"/>
  <c r="K7096" i="17"/>
  <c r="K7095" i="17"/>
  <c r="K7094" i="17"/>
  <c r="K7093" i="17"/>
  <c r="K7092" i="17"/>
  <c r="K7091" i="17"/>
  <c r="K7090" i="17"/>
  <c r="K7089" i="17"/>
  <c r="K7088" i="17"/>
  <c r="K7087" i="17"/>
  <c r="K7086" i="17"/>
  <c r="K7085" i="17"/>
  <c r="K7084" i="17"/>
  <c r="K7083" i="17"/>
  <c r="K7082" i="17"/>
  <c r="K7081" i="17"/>
  <c r="K7080" i="17"/>
  <c r="K7079" i="17"/>
  <c r="K7078" i="17"/>
  <c r="K7077" i="17"/>
  <c r="K7076" i="17"/>
  <c r="K7075" i="17"/>
  <c r="K7074" i="17"/>
  <c r="K7073" i="17"/>
  <c r="K7072" i="17"/>
  <c r="K7071" i="17"/>
  <c r="K7070" i="17"/>
  <c r="K7069" i="17"/>
  <c r="K7068" i="17"/>
  <c r="K7067" i="17"/>
  <c r="K7066" i="17"/>
  <c r="K7065" i="17"/>
  <c r="K7064" i="17"/>
  <c r="K7063" i="17"/>
  <c r="K7062" i="17"/>
  <c r="K7061" i="17"/>
  <c r="K7060" i="17"/>
  <c r="K7059" i="17"/>
  <c r="K7058" i="17"/>
  <c r="K7057" i="17"/>
  <c r="K7056" i="17"/>
  <c r="K7055" i="17"/>
  <c r="K7054" i="17"/>
  <c r="K7053" i="17"/>
  <c r="K7052" i="17"/>
  <c r="K7051" i="17"/>
  <c r="K7050" i="17"/>
  <c r="K7049" i="17"/>
  <c r="K7048" i="17"/>
  <c r="K7047" i="17"/>
  <c r="K7046" i="17"/>
  <c r="K7045" i="17"/>
  <c r="K7044" i="17"/>
  <c r="K7043" i="17"/>
  <c r="K7042" i="17"/>
  <c r="K7041" i="17"/>
  <c r="K7040" i="17"/>
  <c r="K7039" i="17"/>
  <c r="K7038" i="17"/>
  <c r="K7037" i="17"/>
  <c r="K7036" i="17"/>
  <c r="K7035" i="17"/>
  <c r="K7034" i="17"/>
  <c r="K7033" i="17"/>
  <c r="K7032" i="17"/>
  <c r="K7031" i="17"/>
  <c r="K7030" i="17"/>
  <c r="K7029" i="17"/>
  <c r="K7028" i="17"/>
  <c r="K7027" i="17"/>
  <c r="K7026" i="17"/>
  <c r="K7025" i="17"/>
  <c r="K7024" i="17"/>
  <c r="K7023" i="17"/>
  <c r="K7022" i="17"/>
  <c r="K7021" i="17"/>
  <c r="K7020" i="17"/>
  <c r="K7019" i="17"/>
  <c r="K7018" i="17"/>
  <c r="K7017" i="17"/>
  <c r="K7016" i="17"/>
  <c r="K7015" i="17"/>
  <c r="K7014" i="17"/>
  <c r="K7013" i="17"/>
  <c r="K7012" i="17"/>
  <c r="K7011" i="17"/>
  <c r="K7010" i="17"/>
  <c r="K7009" i="17"/>
  <c r="K7008" i="17"/>
  <c r="K7007" i="17"/>
  <c r="K7006" i="17"/>
  <c r="K7005" i="17"/>
  <c r="K7004" i="17"/>
  <c r="K7003" i="17"/>
  <c r="K7002" i="17"/>
  <c r="K7001" i="17"/>
  <c r="K7000" i="17"/>
  <c r="K6999" i="17"/>
  <c r="K6998" i="17"/>
  <c r="K6997" i="17"/>
  <c r="K6996" i="17"/>
  <c r="K6995" i="17"/>
  <c r="K6994" i="17"/>
  <c r="K6993" i="17"/>
  <c r="K6992" i="17"/>
  <c r="K6991" i="17"/>
  <c r="K6990" i="17"/>
  <c r="K6989" i="17"/>
  <c r="K6988" i="17"/>
  <c r="K6987" i="17"/>
  <c r="K6986" i="17"/>
  <c r="K6985" i="17"/>
  <c r="K6984" i="17"/>
  <c r="K6983" i="17"/>
  <c r="K6982" i="17"/>
  <c r="K6981" i="17"/>
  <c r="K6980" i="17"/>
  <c r="K6979" i="17"/>
  <c r="K6978" i="17"/>
  <c r="K6977" i="17"/>
  <c r="K6976" i="17"/>
  <c r="K6975" i="17"/>
  <c r="K6974" i="17"/>
  <c r="K6973" i="17"/>
  <c r="K6972" i="17"/>
  <c r="K6971" i="17"/>
  <c r="K6970" i="17"/>
  <c r="K6969" i="17"/>
  <c r="K6968" i="17"/>
  <c r="K6967" i="17"/>
  <c r="K6966" i="17"/>
  <c r="K6965" i="17"/>
  <c r="K6964" i="17"/>
  <c r="K6963" i="17"/>
  <c r="K6962" i="17"/>
  <c r="K6961" i="17"/>
  <c r="K6960" i="17"/>
  <c r="K6959" i="17"/>
  <c r="K6958" i="17"/>
  <c r="K6957" i="17"/>
  <c r="K6956" i="17"/>
  <c r="K6955" i="17"/>
  <c r="K6954" i="17"/>
  <c r="K6953" i="17"/>
  <c r="K6952" i="17"/>
  <c r="K6951" i="17"/>
  <c r="K6950" i="17"/>
  <c r="K6949" i="17"/>
  <c r="K6948" i="17"/>
  <c r="K6947" i="17"/>
  <c r="K6946" i="17"/>
  <c r="K6945" i="17"/>
  <c r="K6944" i="17"/>
  <c r="K6943" i="17"/>
  <c r="K6942" i="17"/>
  <c r="K6941" i="17"/>
  <c r="K6940" i="17"/>
  <c r="K6939" i="17"/>
  <c r="K6938" i="17"/>
  <c r="K6937" i="17"/>
  <c r="K6936" i="17"/>
  <c r="K6935" i="17"/>
  <c r="K6934" i="17"/>
  <c r="K6933" i="17"/>
  <c r="K6932" i="17"/>
  <c r="K6931" i="17"/>
  <c r="K6930" i="17"/>
  <c r="K6929" i="17"/>
  <c r="K6928" i="17"/>
  <c r="K6927" i="17"/>
  <c r="K6926" i="17"/>
  <c r="K6925" i="17"/>
  <c r="K6924" i="17"/>
  <c r="K6923" i="17"/>
  <c r="K6922" i="17"/>
  <c r="K6921" i="17"/>
  <c r="K6920" i="17"/>
  <c r="K6919" i="17"/>
  <c r="K6918" i="17"/>
  <c r="K6917" i="17"/>
  <c r="K6916" i="17"/>
  <c r="K6915" i="17"/>
  <c r="K6914" i="17"/>
  <c r="K6913" i="17"/>
  <c r="K6912" i="17"/>
  <c r="K6911" i="17"/>
  <c r="K6910" i="17"/>
  <c r="K6909" i="17"/>
  <c r="K6908" i="17"/>
  <c r="K6907" i="17"/>
  <c r="K6906" i="17"/>
  <c r="K6905" i="17"/>
  <c r="K6904" i="17"/>
  <c r="K6903" i="17"/>
  <c r="K6902" i="17"/>
  <c r="K6901" i="17"/>
  <c r="K6900" i="17"/>
  <c r="K6899" i="17"/>
  <c r="K6898" i="17"/>
  <c r="K6897" i="17"/>
  <c r="K6896" i="17"/>
  <c r="K6895" i="17"/>
  <c r="K6894" i="17"/>
  <c r="K6893" i="17"/>
  <c r="K6892" i="17"/>
  <c r="K6891" i="17"/>
  <c r="K6890" i="17"/>
  <c r="K6889" i="17"/>
  <c r="K6888" i="17"/>
  <c r="K6887" i="17"/>
  <c r="K6886" i="17"/>
  <c r="K6885" i="17"/>
  <c r="K6884" i="17"/>
  <c r="K6883" i="17"/>
  <c r="K6882" i="17"/>
  <c r="K6881" i="17"/>
  <c r="K6880" i="17"/>
  <c r="K6879" i="17"/>
  <c r="K6878" i="17"/>
  <c r="K6877" i="17"/>
  <c r="K6876" i="17"/>
  <c r="K6875" i="17"/>
  <c r="K6874" i="17"/>
  <c r="K6873" i="17"/>
  <c r="K6872" i="17"/>
  <c r="K6871" i="17"/>
  <c r="K6870" i="17"/>
  <c r="K6869" i="17"/>
  <c r="K6868" i="17"/>
  <c r="K6867" i="17"/>
  <c r="K6866" i="17"/>
  <c r="K6865" i="17"/>
  <c r="K6864" i="17"/>
  <c r="K6863" i="17"/>
  <c r="K6862" i="17"/>
  <c r="K6861" i="17"/>
  <c r="K6860" i="17"/>
  <c r="K6859" i="17"/>
  <c r="K6858" i="17"/>
  <c r="K6857" i="17"/>
  <c r="K6856" i="17"/>
  <c r="K6855" i="17"/>
  <c r="K6854" i="17"/>
  <c r="K6853" i="17"/>
  <c r="K6852" i="17"/>
  <c r="K6851" i="17"/>
  <c r="K6850" i="17"/>
  <c r="K6849" i="17"/>
  <c r="K6848" i="17"/>
  <c r="K6847" i="17"/>
  <c r="K6846" i="17"/>
  <c r="K6845" i="17"/>
  <c r="K6844" i="17"/>
  <c r="K6843" i="17"/>
  <c r="K6842" i="17"/>
  <c r="K6841" i="17"/>
  <c r="K6840" i="17"/>
  <c r="K6839" i="17"/>
  <c r="K6838" i="17"/>
  <c r="K6837" i="17"/>
  <c r="K6836" i="17"/>
  <c r="K6835" i="17"/>
  <c r="K6834" i="17"/>
  <c r="K6833" i="17"/>
  <c r="K6832" i="17"/>
  <c r="K6831" i="17"/>
  <c r="K6830" i="17"/>
  <c r="K6829" i="17"/>
  <c r="K6828" i="17"/>
  <c r="K6827" i="17"/>
  <c r="K6826" i="17"/>
  <c r="K6825" i="17"/>
  <c r="K6824" i="17"/>
  <c r="K6823" i="17"/>
  <c r="K6822" i="17"/>
  <c r="K6821" i="17"/>
  <c r="K6820" i="17"/>
  <c r="K6819" i="17"/>
  <c r="K6818" i="17"/>
  <c r="K6817" i="17"/>
  <c r="K6816" i="17"/>
  <c r="K6815" i="17"/>
  <c r="K6814" i="17"/>
  <c r="K6813" i="17"/>
  <c r="K6812" i="17"/>
  <c r="K6811" i="17"/>
  <c r="K6810" i="17"/>
  <c r="K6809" i="17"/>
  <c r="K6808" i="17"/>
  <c r="K6807" i="17"/>
  <c r="K6806" i="17"/>
  <c r="K6805" i="17"/>
  <c r="K6804" i="17"/>
  <c r="K6803" i="17"/>
  <c r="K6802" i="17"/>
  <c r="K6801" i="17"/>
  <c r="K6800" i="17"/>
  <c r="K6799" i="17"/>
  <c r="K6798" i="17"/>
  <c r="K6797" i="17"/>
  <c r="K6796" i="17"/>
  <c r="K6795" i="17"/>
  <c r="K6794" i="17"/>
  <c r="K6793" i="17"/>
  <c r="K6792" i="17"/>
  <c r="K6791" i="17"/>
  <c r="K6790" i="17"/>
  <c r="K6789" i="17"/>
  <c r="K6788" i="17"/>
  <c r="K6787" i="17"/>
  <c r="K6786" i="17"/>
  <c r="K6785" i="17"/>
  <c r="K6784" i="17"/>
  <c r="K6783" i="17"/>
  <c r="K6782" i="17"/>
  <c r="K6781" i="17"/>
  <c r="K6780" i="17"/>
  <c r="K6779" i="17"/>
  <c r="K6778" i="17"/>
  <c r="K6777" i="17"/>
  <c r="K6776" i="17"/>
  <c r="K6775" i="17"/>
  <c r="K6774" i="17"/>
  <c r="K6773" i="17"/>
  <c r="K6772" i="17"/>
  <c r="K6771" i="17"/>
  <c r="K6770" i="17"/>
  <c r="K6769" i="17"/>
  <c r="K6768" i="17"/>
  <c r="K6767" i="17"/>
  <c r="K6766" i="17"/>
  <c r="K6765" i="17"/>
  <c r="K6764" i="17"/>
  <c r="K6763" i="17"/>
  <c r="K6762" i="17"/>
  <c r="K6761" i="17"/>
  <c r="K6760" i="17"/>
  <c r="K6759" i="17"/>
  <c r="K6758" i="17"/>
  <c r="K6757" i="17"/>
  <c r="K6756" i="17"/>
  <c r="K6755" i="17"/>
  <c r="K6754" i="17"/>
  <c r="K6753" i="17"/>
  <c r="K6752" i="17"/>
  <c r="K6751" i="17"/>
  <c r="K6750" i="17"/>
  <c r="K6749" i="17"/>
  <c r="K6748" i="17"/>
  <c r="K6747" i="17"/>
  <c r="K6746" i="17"/>
  <c r="K6745" i="17"/>
  <c r="K6744" i="17"/>
  <c r="K6743" i="17"/>
  <c r="K6742" i="17"/>
  <c r="K6741" i="17"/>
  <c r="K6740" i="17"/>
  <c r="K6739" i="17"/>
  <c r="K6738" i="17"/>
  <c r="K6737" i="17"/>
  <c r="K6736" i="17"/>
  <c r="K6735" i="17"/>
  <c r="K6734" i="17"/>
  <c r="K6733" i="17"/>
  <c r="K6732" i="17"/>
  <c r="K6731" i="17"/>
  <c r="K6730" i="17"/>
  <c r="K6729" i="17"/>
  <c r="K6728" i="17"/>
  <c r="K6727" i="17"/>
  <c r="K6726" i="17"/>
  <c r="K6725" i="17"/>
  <c r="K6724" i="17"/>
  <c r="K6723" i="17"/>
  <c r="K6722" i="17"/>
  <c r="K6721" i="17"/>
  <c r="K6720" i="17"/>
  <c r="K6719" i="17"/>
  <c r="K6718" i="17"/>
  <c r="K6717" i="17"/>
  <c r="K6716" i="17"/>
  <c r="K6715" i="17"/>
  <c r="K6714" i="17"/>
  <c r="K6713" i="17"/>
  <c r="K6712" i="17"/>
  <c r="K6711" i="17"/>
  <c r="K6710" i="17"/>
  <c r="K6709" i="17"/>
  <c r="K6708" i="17"/>
  <c r="K6707" i="17"/>
  <c r="K6706" i="17"/>
  <c r="K6705" i="17"/>
  <c r="K6704" i="17"/>
  <c r="K6703" i="17"/>
  <c r="K6702" i="17"/>
  <c r="K6701" i="17"/>
  <c r="K6700" i="17"/>
  <c r="K6699" i="17"/>
  <c r="K6698" i="17"/>
  <c r="K6697" i="17"/>
  <c r="K6696" i="17"/>
  <c r="K6695" i="17"/>
  <c r="K6694" i="17"/>
  <c r="K6693" i="17"/>
  <c r="K6692" i="17"/>
  <c r="K6691" i="17"/>
  <c r="K6690" i="17"/>
  <c r="K6689" i="17"/>
  <c r="K6688" i="17"/>
  <c r="K6687" i="17"/>
  <c r="K6686" i="17"/>
  <c r="K6685" i="17"/>
  <c r="K6684" i="17"/>
  <c r="K6683" i="17"/>
  <c r="K6682" i="17"/>
  <c r="K6681" i="17"/>
  <c r="K6680" i="17"/>
  <c r="K6679" i="17"/>
  <c r="K6678" i="17"/>
  <c r="K6677" i="17"/>
  <c r="K6676" i="17"/>
  <c r="K6675" i="17"/>
  <c r="K6674" i="17"/>
  <c r="K6673" i="17"/>
  <c r="K6672" i="17"/>
  <c r="K6671" i="17"/>
  <c r="K6670" i="17"/>
  <c r="K6669" i="17"/>
  <c r="K6668" i="17"/>
  <c r="K6667" i="17"/>
  <c r="K6666" i="17"/>
  <c r="K6665" i="17"/>
  <c r="K6664" i="17"/>
  <c r="K6663" i="17"/>
  <c r="K6662" i="17"/>
  <c r="K6661" i="17"/>
  <c r="K6660" i="17"/>
  <c r="K6659" i="17"/>
  <c r="K6658" i="17"/>
  <c r="K6657" i="17"/>
  <c r="K6656" i="17"/>
  <c r="K6655" i="17"/>
  <c r="K6654" i="17"/>
  <c r="K6653" i="17"/>
  <c r="K6652" i="17"/>
  <c r="K6651" i="17"/>
  <c r="K6650" i="17"/>
  <c r="K6649" i="17"/>
  <c r="K6648" i="17"/>
  <c r="K6647" i="17"/>
  <c r="K6646" i="17"/>
  <c r="K6645" i="17"/>
  <c r="K6644" i="17"/>
  <c r="K6643" i="17"/>
  <c r="K6642" i="17"/>
  <c r="K6641" i="17"/>
  <c r="K6640" i="17"/>
  <c r="K6639" i="17"/>
  <c r="K6638" i="17"/>
  <c r="K6637" i="17"/>
  <c r="K6636" i="17"/>
  <c r="K6635" i="17"/>
  <c r="K6634" i="17"/>
  <c r="K6633" i="17"/>
  <c r="K6632" i="17"/>
  <c r="K6631" i="17"/>
  <c r="K6630" i="17"/>
  <c r="K6629" i="17"/>
  <c r="K6628" i="17"/>
  <c r="K6627" i="17"/>
  <c r="K6626" i="17"/>
  <c r="K6625" i="17"/>
  <c r="K6624" i="17"/>
  <c r="K6623" i="17"/>
  <c r="K6622" i="17"/>
  <c r="K6621" i="17"/>
  <c r="K6620" i="17"/>
  <c r="K6619" i="17"/>
  <c r="K6618" i="17"/>
  <c r="K6617" i="17"/>
  <c r="K6616" i="17"/>
  <c r="K6615" i="17"/>
  <c r="K6614" i="17"/>
  <c r="K6613" i="17"/>
  <c r="K6612" i="17"/>
  <c r="K6611" i="17"/>
  <c r="K6610" i="17"/>
  <c r="K6609" i="17"/>
  <c r="K6608" i="17"/>
  <c r="K6607" i="17"/>
  <c r="K6606" i="17"/>
  <c r="K6605" i="17"/>
  <c r="K6604" i="17"/>
  <c r="K6603" i="17"/>
  <c r="K6602" i="17"/>
  <c r="K6601" i="17"/>
  <c r="K6600" i="17"/>
  <c r="K6599" i="17"/>
  <c r="K6598" i="17"/>
  <c r="K6597" i="17"/>
  <c r="K6596" i="17"/>
  <c r="K6595" i="17"/>
  <c r="K6594" i="17"/>
  <c r="K6593" i="17"/>
  <c r="K6592" i="17"/>
  <c r="K6591" i="17"/>
  <c r="K6590" i="17"/>
  <c r="K6589" i="17"/>
  <c r="K6588" i="17"/>
  <c r="K6587" i="17"/>
  <c r="K6586" i="17"/>
  <c r="K6585" i="17"/>
  <c r="K6584" i="17"/>
  <c r="K6583" i="17"/>
  <c r="K6582" i="17"/>
  <c r="K6581" i="17"/>
  <c r="K6580" i="17"/>
  <c r="K6579" i="17"/>
  <c r="K6578" i="17"/>
  <c r="K6577" i="17"/>
  <c r="K6576" i="17"/>
  <c r="K6575" i="17"/>
  <c r="K6574" i="17"/>
  <c r="K6573" i="17"/>
  <c r="K6572" i="17"/>
  <c r="K6571" i="17"/>
  <c r="K6570" i="17"/>
  <c r="K6569" i="17"/>
  <c r="K6568" i="17"/>
  <c r="K6567" i="17"/>
  <c r="K6566" i="17"/>
  <c r="K6565" i="17"/>
  <c r="K6564" i="17"/>
  <c r="K6563" i="17"/>
  <c r="K6562" i="17"/>
  <c r="K6561" i="17"/>
  <c r="K6560" i="17"/>
  <c r="K6559" i="17"/>
  <c r="K6558" i="17"/>
  <c r="K6557" i="17"/>
  <c r="K6556" i="17"/>
  <c r="K6555" i="17"/>
  <c r="K6554" i="17"/>
  <c r="K6553" i="17"/>
  <c r="K6552" i="17"/>
  <c r="K6551" i="17"/>
  <c r="K6550" i="17"/>
  <c r="K6549" i="17"/>
  <c r="K6548" i="17"/>
  <c r="K6547" i="17"/>
  <c r="K6546" i="17"/>
  <c r="K6545" i="17"/>
  <c r="K6544" i="17"/>
  <c r="K6543" i="17"/>
  <c r="K6542" i="17"/>
  <c r="K6541" i="17"/>
  <c r="K6540" i="17"/>
  <c r="K6539" i="17"/>
  <c r="K6538" i="17"/>
  <c r="K6537" i="17"/>
  <c r="K6536" i="17"/>
  <c r="K6535" i="17"/>
  <c r="K6534" i="17"/>
  <c r="K6533" i="17"/>
  <c r="K6532" i="17"/>
  <c r="K6531" i="17"/>
  <c r="K6530" i="17"/>
  <c r="K6529" i="17"/>
  <c r="K6528" i="17"/>
  <c r="K6527" i="17"/>
  <c r="K6526" i="17"/>
  <c r="K6525" i="17"/>
  <c r="K6524" i="17"/>
  <c r="K6523" i="17"/>
  <c r="K6522" i="17"/>
  <c r="K6521" i="17"/>
  <c r="K6520" i="17"/>
  <c r="K6519" i="17"/>
  <c r="K6518" i="17"/>
  <c r="K6517" i="17"/>
  <c r="K6516" i="17"/>
  <c r="K6515" i="17"/>
  <c r="K6514" i="17"/>
  <c r="K6513" i="17"/>
  <c r="K6512" i="17"/>
  <c r="K6511" i="17"/>
  <c r="K6510" i="17"/>
  <c r="K6509" i="17"/>
  <c r="K6508" i="17"/>
  <c r="K6507" i="17"/>
  <c r="K6506" i="17"/>
  <c r="K6505" i="17"/>
  <c r="K6504" i="17"/>
  <c r="K6503" i="17"/>
  <c r="K6502" i="17"/>
  <c r="K6501" i="17"/>
  <c r="K6500" i="17"/>
  <c r="K6499" i="17"/>
  <c r="K6498" i="17"/>
  <c r="K6497" i="17"/>
  <c r="K6496" i="17"/>
  <c r="K6495" i="17"/>
  <c r="K6494" i="17"/>
  <c r="K6493" i="17"/>
  <c r="K6492" i="17"/>
  <c r="K6491" i="17"/>
  <c r="K6490" i="17"/>
  <c r="K6489" i="17"/>
  <c r="K6488" i="17"/>
  <c r="K6487" i="17"/>
  <c r="K6486" i="17"/>
  <c r="K6485" i="17"/>
  <c r="K6484" i="17"/>
  <c r="K6483" i="17"/>
  <c r="K6482" i="17"/>
  <c r="K6481" i="17"/>
  <c r="K6480" i="17"/>
  <c r="K6479" i="17"/>
  <c r="K6478" i="17"/>
  <c r="K6477" i="17"/>
  <c r="K6476" i="17"/>
  <c r="K6475" i="17"/>
  <c r="K6474" i="17"/>
  <c r="K6473" i="17"/>
  <c r="K6472" i="17"/>
  <c r="K6471" i="17"/>
  <c r="K6470" i="17"/>
  <c r="K6469" i="17"/>
  <c r="K6468" i="17"/>
  <c r="K6467" i="17"/>
  <c r="K6466" i="17"/>
  <c r="K6465" i="17"/>
  <c r="K6464" i="17"/>
  <c r="K6463" i="17"/>
  <c r="K6462" i="17"/>
  <c r="K6461" i="17"/>
  <c r="K6460" i="17"/>
  <c r="K6459" i="17"/>
  <c r="K6458" i="17"/>
  <c r="K6457" i="17"/>
  <c r="K6456" i="17"/>
  <c r="K6455" i="17"/>
  <c r="K6454" i="17"/>
  <c r="K6453" i="17"/>
  <c r="K6452" i="17"/>
  <c r="K6451" i="17"/>
  <c r="K6450" i="17"/>
  <c r="K6449" i="17"/>
  <c r="K6448" i="17"/>
  <c r="K6447" i="17"/>
  <c r="K6446" i="17"/>
  <c r="K6445" i="17"/>
  <c r="K6444" i="17"/>
  <c r="K6443" i="17"/>
  <c r="K6442" i="17"/>
  <c r="K6441" i="17"/>
  <c r="K6440" i="17"/>
  <c r="K6439" i="17"/>
  <c r="K6438" i="17"/>
  <c r="K6437" i="17"/>
  <c r="K6436" i="17"/>
  <c r="K6435" i="17"/>
  <c r="K6434" i="17"/>
  <c r="K6433" i="17"/>
  <c r="K6432" i="17"/>
  <c r="K6431" i="17"/>
  <c r="K6430" i="17"/>
  <c r="K6429" i="17"/>
  <c r="K6428" i="17"/>
  <c r="K6427" i="17"/>
  <c r="K6426" i="17"/>
  <c r="K6425" i="17"/>
  <c r="K6424" i="17"/>
  <c r="K6423" i="17"/>
  <c r="K6422" i="17"/>
  <c r="K6421" i="17"/>
  <c r="K6420" i="17"/>
  <c r="K6419" i="17"/>
  <c r="K6418" i="17"/>
  <c r="K6417" i="17"/>
  <c r="K6416" i="17"/>
  <c r="K6415" i="17"/>
  <c r="K6414" i="17"/>
  <c r="K6413" i="17"/>
  <c r="K6412" i="17"/>
  <c r="K6411" i="17"/>
  <c r="K6410" i="17"/>
  <c r="K6409" i="17"/>
  <c r="K6408" i="17"/>
  <c r="K6407" i="17"/>
  <c r="K6406" i="17"/>
  <c r="K6405" i="17"/>
  <c r="K6404" i="17"/>
  <c r="K6403" i="17"/>
  <c r="K6402" i="17"/>
  <c r="K6401" i="17"/>
  <c r="K6400" i="17"/>
  <c r="K6399" i="17"/>
  <c r="K6398" i="17"/>
  <c r="K6397" i="17"/>
  <c r="K6396" i="17"/>
  <c r="K6395" i="17"/>
  <c r="K6394" i="17"/>
  <c r="K6393" i="17"/>
  <c r="K6392" i="17"/>
  <c r="K6391" i="17"/>
  <c r="K6390" i="17"/>
  <c r="K6389" i="17"/>
  <c r="K6388" i="17"/>
  <c r="K6387" i="17"/>
  <c r="K6386" i="17"/>
  <c r="K6385" i="17"/>
  <c r="K6384" i="17"/>
  <c r="K6383" i="17"/>
  <c r="K6382" i="17"/>
  <c r="K6381" i="17"/>
  <c r="K6380" i="17"/>
  <c r="K6379" i="17"/>
  <c r="K6378" i="17"/>
  <c r="K6377" i="17"/>
  <c r="K6376" i="17"/>
  <c r="K6375" i="17"/>
  <c r="K6374" i="17"/>
  <c r="K6373" i="17"/>
  <c r="K6372" i="17"/>
  <c r="K6371" i="17"/>
  <c r="K6370" i="17"/>
  <c r="K6369" i="17"/>
  <c r="K6368" i="17"/>
  <c r="K6367" i="17"/>
  <c r="K6366" i="17"/>
  <c r="K6365" i="17"/>
  <c r="K6364" i="17"/>
  <c r="K6363" i="17"/>
  <c r="K6362" i="17"/>
  <c r="K6361" i="17"/>
  <c r="K6360" i="17"/>
  <c r="K6359" i="17"/>
  <c r="K6358" i="17"/>
  <c r="K6357" i="17"/>
  <c r="K6356" i="17"/>
  <c r="K6355" i="17"/>
  <c r="K6354" i="17"/>
  <c r="K6353" i="17"/>
  <c r="K6352" i="17"/>
  <c r="K6351" i="17"/>
  <c r="K6350" i="17"/>
  <c r="K6349" i="17"/>
  <c r="K6348" i="17"/>
  <c r="K6347" i="17"/>
  <c r="K6346" i="17"/>
  <c r="K6345" i="17"/>
  <c r="K6344" i="17"/>
  <c r="K6343" i="17"/>
  <c r="K6342" i="17"/>
  <c r="K6341" i="17"/>
  <c r="K6340" i="17"/>
  <c r="K6339" i="17"/>
  <c r="K6338" i="17"/>
  <c r="K6337" i="17"/>
  <c r="K6336" i="17"/>
  <c r="K6335" i="17"/>
  <c r="K6334" i="17"/>
  <c r="K6333" i="17"/>
  <c r="K6332" i="17"/>
  <c r="K6331" i="17"/>
  <c r="K6330" i="17"/>
  <c r="K6329" i="17"/>
  <c r="K6328" i="17"/>
  <c r="K6327" i="17"/>
  <c r="K6326" i="17"/>
  <c r="K6325" i="17"/>
  <c r="K6324" i="17"/>
  <c r="K6323" i="17"/>
  <c r="K6322" i="17"/>
  <c r="K6321" i="17"/>
  <c r="K6320" i="17"/>
  <c r="K6319" i="17"/>
  <c r="K6318" i="17"/>
  <c r="K6317" i="17"/>
  <c r="K6316" i="17"/>
  <c r="K6315" i="17"/>
  <c r="K6314" i="17"/>
  <c r="K6313" i="17"/>
  <c r="K6312" i="17"/>
  <c r="K6311" i="17"/>
  <c r="K6310" i="17"/>
  <c r="K6309" i="17"/>
  <c r="K6308" i="17"/>
  <c r="K6307" i="17"/>
  <c r="K6306" i="17"/>
  <c r="K6305" i="17"/>
  <c r="K6304" i="17"/>
  <c r="K6303" i="17"/>
  <c r="K6302" i="17"/>
  <c r="K6301" i="17"/>
  <c r="K6300" i="17"/>
  <c r="K6299" i="17"/>
  <c r="K6298" i="17"/>
  <c r="K6297" i="17"/>
  <c r="K6296" i="17"/>
  <c r="K6295" i="17"/>
  <c r="K6294" i="17"/>
  <c r="K6293" i="17"/>
  <c r="K6292" i="17"/>
  <c r="K6291" i="17"/>
  <c r="K6290" i="17"/>
  <c r="K6289" i="17"/>
  <c r="K6288" i="17"/>
  <c r="K6287" i="17"/>
  <c r="K6286" i="17"/>
  <c r="K6285" i="17"/>
  <c r="K6284" i="17"/>
  <c r="K6283" i="17"/>
  <c r="K6282" i="17"/>
  <c r="K6281" i="17"/>
  <c r="K6280" i="17"/>
  <c r="K6279" i="17"/>
  <c r="K6278" i="17"/>
  <c r="K6277" i="17"/>
  <c r="K6276" i="17"/>
  <c r="K6275" i="17"/>
  <c r="K6274" i="17"/>
  <c r="K6273" i="17"/>
  <c r="K6272" i="17"/>
  <c r="K6271" i="17"/>
  <c r="K6270" i="17"/>
  <c r="K6269" i="17"/>
  <c r="K6268" i="17"/>
  <c r="K6267" i="17"/>
  <c r="K6266" i="17"/>
  <c r="K6265" i="17"/>
  <c r="K6264" i="17"/>
  <c r="K6263" i="17"/>
  <c r="K6262" i="17"/>
  <c r="K6261" i="17"/>
  <c r="K6260" i="17"/>
  <c r="K6259" i="17"/>
  <c r="K6258" i="17"/>
  <c r="K6257" i="17"/>
  <c r="K6256" i="17"/>
  <c r="K6255" i="17"/>
  <c r="K6254" i="17"/>
  <c r="K6253" i="17"/>
  <c r="K6252" i="17"/>
  <c r="K6251" i="17"/>
  <c r="K6250" i="17"/>
  <c r="K6249" i="17"/>
  <c r="K6248" i="17"/>
  <c r="K6247" i="17"/>
  <c r="K6246" i="17"/>
  <c r="K6245" i="17"/>
  <c r="K6244" i="17"/>
  <c r="K6243" i="17"/>
  <c r="K6242" i="17"/>
  <c r="K6241" i="17"/>
  <c r="K6240" i="17"/>
  <c r="K6239" i="17"/>
  <c r="K6238" i="17"/>
  <c r="K6237" i="17"/>
  <c r="K6236" i="17"/>
  <c r="K6235" i="17"/>
  <c r="K6234" i="17"/>
  <c r="K6233" i="17"/>
  <c r="K6232" i="17"/>
  <c r="K6231" i="17"/>
  <c r="K6230" i="17"/>
  <c r="K6229" i="17"/>
  <c r="K6228" i="17"/>
  <c r="K6227" i="17"/>
  <c r="K6226" i="17"/>
  <c r="K6225" i="17"/>
  <c r="K6224" i="17"/>
  <c r="K6223" i="17"/>
  <c r="K6222" i="17"/>
  <c r="K6221" i="17"/>
  <c r="K6220" i="17"/>
  <c r="K6219" i="17"/>
  <c r="K6218" i="17"/>
  <c r="K6217" i="17"/>
  <c r="K6216" i="17"/>
  <c r="K6215" i="17"/>
  <c r="K6214" i="17"/>
  <c r="K6213" i="17"/>
  <c r="K6212" i="17"/>
  <c r="K6211" i="17"/>
  <c r="K6210" i="17"/>
  <c r="K6209" i="17"/>
  <c r="K6208" i="17"/>
  <c r="K6207" i="17"/>
  <c r="K6206" i="17"/>
  <c r="K6205" i="17"/>
  <c r="K6204" i="17"/>
  <c r="K6203" i="17"/>
  <c r="K6202" i="17"/>
  <c r="K6201" i="17"/>
  <c r="K6200" i="17"/>
  <c r="K6199" i="17"/>
  <c r="K6198" i="17"/>
  <c r="K6197" i="17"/>
  <c r="K6196" i="17"/>
  <c r="K6195" i="17"/>
  <c r="K6194" i="17"/>
  <c r="K6193" i="17"/>
  <c r="K6192" i="17"/>
  <c r="K6191" i="17"/>
  <c r="K6190" i="17"/>
  <c r="K6189" i="17"/>
  <c r="K6188" i="17"/>
  <c r="K6187" i="17"/>
  <c r="K6186" i="17"/>
  <c r="K6185" i="17"/>
  <c r="K6184" i="17"/>
  <c r="K6183" i="17"/>
  <c r="K6182" i="17"/>
  <c r="K6181" i="17"/>
  <c r="K6180" i="17"/>
  <c r="K6179" i="17"/>
  <c r="K6178" i="17"/>
  <c r="K6177" i="17"/>
  <c r="K6176" i="17"/>
  <c r="K6175" i="17"/>
  <c r="K6174" i="17"/>
  <c r="K6173" i="17"/>
  <c r="K6172" i="17"/>
  <c r="K6171" i="17"/>
  <c r="K6170" i="17"/>
  <c r="K6169" i="17"/>
  <c r="K6168" i="17"/>
  <c r="K6167" i="17"/>
  <c r="K6166" i="17"/>
  <c r="K6165" i="17"/>
  <c r="K6164" i="17"/>
  <c r="K6163" i="17"/>
  <c r="K6162" i="17"/>
  <c r="K6161" i="17"/>
  <c r="K6160" i="17"/>
  <c r="K6159" i="17"/>
  <c r="K6158" i="17"/>
  <c r="K6157" i="17"/>
  <c r="K6156" i="17"/>
  <c r="K6155" i="17"/>
  <c r="K6154" i="17"/>
  <c r="K6153" i="17"/>
  <c r="K6152" i="17"/>
  <c r="K6151" i="17"/>
  <c r="K6150" i="17"/>
  <c r="K6149" i="17"/>
  <c r="K6148" i="17"/>
  <c r="K6147" i="17"/>
  <c r="K6146" i="17"/>
  <c r="K6145" i="17"/>
  <c r="K6144" i="17"/>
  <c r="K6143" i="17"/>
  <c r="K6142" i="17"/>
  <c r="K6141" i="17"/>
  <c r="K6140" i="17"/>
  <c r="K6139" i="17"/>
  <c r="K6138" i="17"/>
  <c r="K6137" i="17"/>
  <c r="K6136" i="17"/>
  <c r="K6135" i="17"/>
  <c r="K6134" i="17"/>
  <c r="K6133" i="17"/>
  <c r="K6132" i="17"/>
  <c r="K6131" i="17"/>
  <c r="K6130" i="17"/>
  <c r="K6129" i="17"/>
  <c r="K6128" i="17"/>
  <c r="K6127" i="17"/>
  <c r="K6126" i="17"/>
  <c r="K6125" i="17"/>
  <c r="K6124" i="17"/>
  <c r="K6123" i="17"/>
  <c r="K6122" i="17"/>
  <c r="K6121" i="17"/>
  <c r="K6120" i="17"/>
  <c r="K6119" i="17"/>
  <c r="K6118" i="17"/>
  <c r="K6117" i="17"/>
  <c r="K6116" i="17"/>
  <c r="K6115" i="17"/>
  <c r="K6114" i="17"/>
  <c r="K6113" i="17"/>
  <c r="K6112" i="17"/>
  <c r="K6111" i="17"/>
  <c r="K6110" i="17"/>
  <c r="K6109" i="17"/>
  <c r="K6108" i="17"/>
  <c r="K6107" i="17"/>
  <c r="K6106" i="17"/>
  <c r="K6105" i="17"/>
  <c r="K6104" i="17"/>
  <c r="K6103" i="17"/>
  <c r="K6102" i="17"/>
  <c r="K6101" i="17"/>
  <c r="K6100" i="17"/>
  <c r="K6099" i="17"/>
  <c r="K6098" i="17"/>
  <c r="K6097" i="17"/>
  <c r="K6096" i="17"/>
  <c r="K6095" i="17"/>
  <c r="K6094" i="17"/>
  <c r="K6093" i="17"/>
  <c r="K6092" i="17"/>
  <c r="K6091" i="17"/>
  <c r="K6090" i="17"/>
  <c r="K6089" i="17"/>
  <c r="K6088" i="17"/>
  <c r="K6087" i="17"/>
  <c r="K6086" i="17"/>
  <c r="K6085" i="17"/>
  <c r="K6084" i="17"/>
  <c r="K6083" i="17"/>
  <c r="K6082" i="17"/>
  <c r="K6081" i="17"/>
  <c r="K6080" i="17"/>
  <c r="K6079" i="17"/>
  <c r="K6078" i="17"/>
  <c r="K6077" i="17"/>
  <c r="K6076" i="17"/>
  <c r="K6075" i="17"/>
  <c r="K6074" i="17"/>
  <c r="K6073" i="17"/>
  <c r="K6072" i="17"/>
  <c r="K6071" i="17"/>
  <c r="K6070" i="17"/>
  <c r="K6069" i="17"/>
  <c r="K6068" i="17"/>
  <c r="K6067" i="17"/>
  <c r="K6066" i="17"/>
  <c r="K6065" i="17"/>
  <c r="K6064" i="17"/>
  <c r="K6063" i="17"/>
  <c r="K6062" i="17"/>
  <c r="K6061" i="17"/>
  <c r="K6060" i="17"/>
  <c r="K6059" i="17"/>
  <c r="K6058" i="17"/>
  <c r="K6057" i="17"/>
  <c r="K6056" i="17"/>
  <c r="K6055" i="17"/>
  <c r="K6054" i="17"/>
  <c r="K6053" i="17"/>
  <c r="K6052" i="17"/>
  <c r="K6051" i="17"/>
  <c r="K6050" i="17"/>
  <c r="K6049" i="17"/>
  <c r="K6048" i="17"/>
  <c r="K6047" i="17"/>
  <c r="K6046" i="17"/>
  <c r="K6045" i="17"/>
  <c r="K6044" i="17"/>
  <c r="K6043" i="17"/>
  <c r="K6042" i="17"/>
  <c r="K6041" i="17"/>
  <c r="K6040" i="17"/>
  <c r="K6039" i="17"/>
  <c r="K6038" i="17"/>
  <c r="K6037" i="17"/>
  <c r="K6036" i="17"/>
  <c r="K6035" i="17"/>
  <c r="K6034" i="17"/>
  <c r="K6033" i="17"/>
  <c r="K6032" i="17"/>
  <c r="K6031" i="17"/>
  <c r="K6030" i="17"/>
  <c r="K6029" i="17"/>
  <c r="K6028" i="17"/>
  <c r="K6027" i="17"/>
  <c r="K6026" i="17"/>
  <c r="K6025" i="17"/>
  <c r="K6024" i="17"/>
  <c r="K6023" i="17"/>
  <c r="K6022" i="17"/>
  <c r="K6021" i="17"/>
  <c r="K6020" i="17"/>
  <c r="K6019" i="17"/>
  <c r="K6018" i="17"/>
  <c r="K6017" i="17"/>
  <c r="K6016" i="17"/>
  <c r="K6015" i="17"/>
  <c r="K6014" i="17"/>
  <c r="K6013" i="17"/>
  <c r="K6012" i="17"/>
  <c r="K6011" i="17"/>
  <c r="K6010" i="17"/>
  <c r="K6009" i="17"/>
  <c r="K6008" i="17"/>
  <c r="K6007" i="17"/>
  <c r="K6006" i="17"/>
  <c r="K6005" i="17"/>
  <c r="K6004" i="17"/>
  <c r="K6003" i="17"/>
  <c r="K6002" i="17"/>
  <c r="K6001" i="17"/>
  <c r="K6000" i="17"/>
  <c r="K5999" i="17"/>
  <c r="K5998" i="17"/>
  <c r="K5997" i="17"/>
  <c r="K5996" i="17"/>
  <c r="K5995" i="17"/>
  <c r="K5994" i="17"/>
  <c r="K5993" i="17"/>
  <c r="K5992" i="17"/>
  <c r="K5991" i="17"/>
  <c r="K5990" i="17"/>
  <c r="K5989" i="17"/>
  <c r="K5988" i="17"/>
  <c r="K5987" i="17"/>
  <c r="K5986" i="17"/>
  <c r="K5985" i="17"/>
  <c r="K5984" i="17"/>
  <c r="K5983" i="17"/>
  <c r="K5982" i="17"/>
  <c r="K5981" i="17"/>
  <c r="K5980" i="17"/>
  <c r="K5979" i="17"/>
  <c r="K5978" i="17"/>
  <c r="K5977" i="17"/>
  <c r="K5976" i="17"/>
  <c r="K5975" i="17"/>
  <c r="K5974" i="17"/>
  <c r="K5973" i="17"/>
  <c r="K5972" i="17"/>
  <c r="K5971" i="17"/>
  <c r="K5970" i="17"/>
  <c r="K5969" i="17"/>
  <c r="K5968" i="17"/>
  <c r="K5967" i="17"/>
  <c r="K5966" i="17"/>
  <c r="K5965" i="17"/>
  <c r="K5964" i="17"/>
  <c r="K5963" i="17"/>
  <c r="K5962" i="17"/>
  <c r="K5961" i="17"/>
  <c r="K5960" i="17"/>
  <c r="K5959" i="17"/>
  <c r="K5958" i="17"/>
  <c r="K5957" i="17"/>
  <c r="K5956" i="17"/>
  <c r="K5955" i="17"/>
  <c r="K5954" i="17"/>
  <c r="K5953" i="17"/>
  <c r="K5952" i="17"/>
  <c r="K5951" i="17"/>
  <c r="K5950" i="17"/>
  <c r="K5949" i="17"/>
  <c r="K5948" i="17"/>
  <c r="K5947" i="17"/>
  <c r="K5946" i="17"/>
  <c r="K5945" i="17"/>
  <c r="K5944" i="17"/>
  <c r="K5943" i="17"/>
  <c r="K5942" i="17"/>
  <c r="K5941" i="17"/>
  <c r="K5940" i="17"/>
  <c r="K5939" i="17"/>
  <c r="K5938" i="17"/>
  <c r="K5937" i="17"/>
  <c r="K5936" i="17"/>
  <c r="K5935" i="17"/>
  <c r="K5934" i="17"/>
  <c r="K5933" i="17"/>
  <c r="K5932" i="17"/>
  <c r="K5931" i="17"/>
  <c r="K5930" i="17"/>
  <c r="K5929" i="17"/>
  <c r="K5928" i="17"/>
  <c r="K5927" i="17"/>
  <c r="K5926" i="17"/>
  <c r="K5925" i="17"/>
  <c r="K5924" i="17"/>
  <c r="K5923" i="17"/>
  <c r="K5922" i="17"/>
  <c r="K5921" i="17"/>
  <c r="K5920" i="17"/>
  <c r="K5919" i="17"/>
  <c r="K5918" i="17"/>
  <c r="K5917" i="17"/>
  <c r="K5916" i="17"/>
  <c r="K5915" i="17"/>
  <c r="K5914" i="17"/>
  <c r="K5913" i="17"/>
  <c r="K5912" i="17"/>
  <c r="K5911" i="17"/>
  <c r="K5910" i="17"/>
  <c r="K5909" i="17"/>
  <c r="K5908" i="17"/>
  <c r="K5907" i="17"/>
  <c r="K5906" i="17"/>
  <c r="K5905" i="17"/>
  <c r="K5904" i="17"/>
  <c r="K5903" i="17"/>
  <c r="K5902" i="17"/>
  <c r="K5901" i="17"/>
  <c r="K5900" i="17"/>
  <c r="K5899" i="17"/>
  <c r="K5898" i="17"/>
  <c r="K5897" i="17"/>
  <c r="K5896" i="17"/>
  <c r="K5895" i="17"/>
  <c r="K5894" i="17"/>
  <c r="K5893" i="17"/>
  <c r="K5892" i="17"/>
  <c r="K5891" i="17"/>
  <c r="K5890" i="17"/>
  <c r="K5889" i="17"/>
  <c r="K5888" i="17"/>
  <c r="K5887" i="17"/>
  <c r="K5886" i="17"/>
  <c r="K5885" i="17"/>
  <c r="K5884" i="17"/>
  <c r="K5883" i="17"/>
  <c r="K5882" i="17"/>
  <c r="K5881" i="17"/>
  <c r="K5880" i="17"/>
  <c r="K5879" i="17"/>
  <c r="K5878" i="17"/>
  <c r="K5877" i="17"/>
  <c r="K5876" i="17"/>
  <c r="K5875" i="17"/>
  <c r="K5874" i="17"/>
  <c r="K5873" i="17"/>
  <c r="K5872" i="17"/>
  <c r="K5871" i="17"/>
  <c r="K5870" i="17"/>
  <c r="K5869" i="17"/>
  <c r="K5868" i="17"/>
  <c r="K5867" i="17"/>
  <c r="K5866" i="17"/>
  <c r="K5865" i="17"/>
  <c r="K5864" i="17"/>
  <c r="K5863" i="17"/>
  <c r="K5862" i="17"/>
  <c r="K5861" i="17"/>
  <c r="K5860" i="17"/>
  <c r="K5859" i="17"/>
  <c r="K5858" i="17"/>
  <c r="K5857" i="17"/>
  <c r="K5856" i="17"/>
  <c r="K5855" i="17"/>
  <c r="K5854" i="17"/>
  <c r="K5853" i="17"/>
  <c r="K5852" i="17"/>
  <c r="K5851" i="17"/>
  <c r="K5850" i="17"/>
  <c r="K5849" i="17"/>
  <c r="K5848" i="17"/>
  <c r="K5847" i="17"/>
  <c r="K5846" i="17"/>
  <c r="K5845" i="17"/>
  <c r="K5844" i="17"/>
  <c r="K5843" i="17"/>
  <c r="K5842" i="17"/>
  <c r="K5841" i="17"/>
  <c r="K5840" i="17"/>
  <c r="K5839" i="17"/>
  <c r="K5838" i="17"/>
  <c r="K5837" i="17"/>
  <c r="K5836" i="17"/>
  <c r="K5835" i="17"/>
  <c r="K5834" i="17"/>
  <c r="K5833" i="17"/>
  <c r="K5832" i="17"/>
  <c r="K5831" i="17"/>
  <c r="K5830" i="17"/>
  <c r="K5829" i="17"/>
  <c r="K5828" i="17"/>
  <c r="K5827" i="17"/>
  <c r="K5826" i="17"/>
  <c r="K5825" i="17"/>
  <c r="K5824" i="17"/>
  <c r="K5823" i="17"/>
  <c r="K5822" i="17"/>
  <c r="K5821" i="17"/>
  <c r="K5820" i="17"/>
  <c r="K5819" i="17"/>
  <c r="K5818" i="17"/>
  <c r="K5817" i="17"/>
  <c r="K5816" i="17"/>
  <c r="K5815" i="17"/>
  <c r="K5814" i="17"/>
  <c r="K5813" i="17"/>
  <c r="K5812" i="17"/>
  <c r="K5811" i="17"/>
  <c r="K5810" i="17"/>
  <c r="K5809" i="17"/>
  <c r="K5808" i="17"/>
  <c r="K5807" i="17"/>
  <c r="K5806" i="17"/>
  <c r="K5805" i="17"/>
  <c r="K5804" i="17"/>
  <c r="K5803" i="17"/>
  <c r="K5802" i="17"/>
  <c r="K5801" i="17"/>
  <c r="K5800" i="17"/>
  <c r="K5799" i="17"/>
  <c r="K5798" i="17"/>
  <c r="K5797" i="17"/>
  <c r="K5796" i="17"/>
  <c r="K5795" i="17"/>
  <c r="K5794" i="17"/>
  <c r="K5793" i="17"/>
  <c r="K5792" i="17"/>
  <c r="K5791" i="17"/>
  <c r="K5790" i="17"/>
  <c r="K5789" i="17"/>
  <c r="K5788" i="17"/>
  <c r="K5787" i="17"/>
  <c r="K5786" i="17"/>
  <c r="K5785" i="17"/>
  <c r="K5784" i="17"/>
  <c r="K5783" i="17"/>
  <c r="K5782" i="17"/>
  <c r="K5781" i="17"/>
  <c r="K5780" i="17"/>
  <c r="K5779" i="17"/>
  <c r="K5778" i="17"/>
  <c r="K5777" i="17"/>
  <c r="K5776" i="17"/>
  <c r="K5775" i="17"/>
  <c r="K5774" i="17"/>
  <c r="K5773" i="17"/>
  <c r="K5772" i="17"/>
  <c r="K5771" i="17"/>
  <c r="K5770" i="17"/>
  <c r="K5769" i="17"/>
  <c r="K5768" i="17"/>
  <c r="K5767" i="17"/>
  <c r="K5766" i="17"/>
  <c r="K5765" i="17"/>
  <c r="K5764" i="17"/>
  <c r="K5763" i="17"/>
  <c r="K5762" i="17"/>
  <c r="K5761" i="17"/>
  <c r="K5760" i="17"/>
  <c r="K5759" i="17"/>
  <c r="K5758" i="17"/>
  <c r="K5757" i="17"/>
  <c r="K5756" i="17"/>
  <c r="K5755" i="17"/>
  <c r="K5754" i="17"/>
  <c r="K5753" i="17"/>
  <c r="K5752" i="17"/>
  <c r="K5751" i="17"/>
  <c r="K5750" i="17"/>
  <c r="K5749" i="17"/>
  <c r="K5748" i="17"/>
  <c r="K5747" i="17"/>
  <c r="K5746" i="17"/>
  <c r="K5745" i="17"/>
  <c r="K5744" i="17"/>
  <c r="K5743" i="17"/>
  <c r="K5742" i="17"/>
  <c r="K5741" i="17"/>
  <c r="K5740" i="17"/>
  <c r="K5739" i="17"/>
  <c r="K5738" i="17"/>
  <c r="K5737" i="17"/>
  <c r="K5736" i="17"/>
  <c r="K5735" i="17"/>
  <c r="K5734" i="17"/>
  <c r="K5733" i="17"/>
  <c r="K5732" i="17"/>
  <c r="K5731" i="17"/>
  <c r="K5730" i="17"/>
  <c r="K5729" i="17"/>
  <c r="K5728" i="17"/>
  <c r="K5727" i="17"/>
  <c r="K5726" i="17"/>
  <c r="K5725" i="17"/>
  <c r="K5724" i="17"/>
  <c r="K5723" i="17"/>
  <c r="K5722" i="17"/>
  <c r="K5721" i="17"/>
  <c r="K5720" i="17"/>
  <c r="K5719" i="17"/>
  <c r="K5718" i="17"/>
  <c r="K5717" i="17"/>
  <c r="K5716" i="17"/>
  <c r="K5715" i="17"/>
  <c r="K5714" i="17"/>
  <c r="K5713" i="17"/>
  <c r="K5712" i="17"/>
  <c r="K5711" i="17"/>
  <c r="K5710" i="17"/>
  <c r="K5709" i="17"/>
  <c r="K5708" i="17"/>
  <c r="K5707" i="17"/>
  <c r="K5706" i="17"/>
  <c r="K5705" i="17"/>
  <c r="K5704" i="17"/>
  <c r="K5703" i="17"/>
  <c r="K5702" i="17"/>
  <c r="K5701" i="17"/>
  <c r="K5700" i="17"/>
  <c r="K5699" i="17"/>
  <c r="K5698" i="17"/>
  <c r="K5697" i="17"/>
  <c r="K5696" i="17"/>
  <c r="K5695" i="17"/>
  <c r="K5694" i="17"/>
  <c r="K5693" i="17"/>
  <c r="K5692" i="17"/>
  <c r="K5691" i="17"/>
  <c r="K5690" i="17"/>
  <c r="K5689" i="17"/>
  <c r="K5688" i="17"/>
  <c r="K5687" i="17"/>
  <c r="K5686" i="17"/>
  <c r="K5685" i="17"/>
  <c r="K5684" i="17"/>
  <c r="K5683" i="17"/>
  <c r="K5682" i="17"/>
  <c r="K5681" i="17"/>
  <c r="K5680" i="17"/>
  <c r="K5679" i="17"/>
  <c r="K5678" i="17"/>
  <c r="K5677" i="17"/>
  <c r="K5676" i="17"/>
  <c r="K5675" i="17"/>
  <c r="K5674" i="17"/>
  <c r="K5673" i="17"/>
  <c r="K5672" i="17"/>
  <c r="K5671" i="17"/>
  <c r="K5670" i="17"/>
  <c r="K5669" i="17"/>
  <c r="K5668" i="17"/>
  <c r="K5667" i="17"/>
  <c r="K5666" i="17"/>
  <c r="K5665" i="17"/>
  <c r="K5664" i="17"/>
  <c r="K5663" i="17"/>
  <c r="K5662" i="17"/>
  <c r="K5661" i="17"/>
  <c r="K5660" i="17"/>
  <c r="K5659" i="17"/>
  <c r="K5658" i="17"/>
  <c r="K5657" i="17"/>
  <c r="K5656" i="17"/>
  <c r="K5655" i="17"/>
  <c r="K5654" i="17"/>
  <c r="K5653" i="17"/>
  <c r="K5652" i="17"/>
  <c r="K5651" i="17"/>
  <c r="K5650" i="17"/>
  <c r="K5649" i="17"/>
  <c r="K5648" i="17"/>
  <c r="K5647" i="17"/>
  <c r="K5646" i="17"/>
  <c r="K5645" i="17"/>
  <c r="K5644" i="17"/>
  <c r="K5643" i="17"/>
  <c r="K5642" i="17"/>
  <c r="K5641" i="17"/>
  <c r="K5640" i="17"/>
  <c r="K5639" i="17"/>
  <c r="K5638" i="17"/>
  <c r="K5637" i="17"/>
  <c r="K5636" i="17"/>
  <c r="K5635" i="17"/>
  <c r="K5634" i="17"/>
  <c r="K5633" i="17"/>
  <c r="K5632" i="17"/>
  <c r="K5631" i="17"/>
  <c r="K5630" i="17"/>
  <c r="K5629" i="17"/>
  <c r="K5628" i="17"/>
  <c r="K5627" i="17"/>
  <c r="K5626" i="17"/>
  <c r="K5625" i="17"/>
  <c r="K5624" i="17"/>
  <c r="K5623" i="17"/>
  <c r="K5622" i="17"/>
  <c r="K5621" i="17"/>
  <c r="K5620" i="17"/>
  <c r="K5619" i="17"/>
  <c r="K5618" i="17"/>
  <c r="K5617" i="17"/>
  <c r="K5616" i="17"/>
  <c r="K5615" i="17"/>
  <c r="K5614" i="17"/>
  <c r="K5613" i="17"/>
  <c r="K5612" i="17"/>
  <c r="K5611" i="17"/>
  <c r="K5610" i="17"/>
  <c r="K5609" i="17"/>
  <c r="K5608" i="17"/>
  <c r="K5607" i="17"/>
  <c r="K5606" i="17"/>
  <c r="K5605" i="17"/>
  <c r="K5604" i="17"/>
  <c r="K5603" i="17"/>
  <c r="K5602" i="17"/>
  <c r="K5601" i="17"/>
  <c r="K5600" i="17"/>
  <c r="K5599" i="17"/>
  <c r="K5598" i="17"/>
  <c r="K5597" i="17"/>
  <c r="K5596" i="17"/>
  <c r="K5595" i="17"/>
  <c r="K5594" i="17"/>
  <c r="K5593" i="17"/>
  <c r="K5592" i="17"/>
  <c r="K5591" i="17"/>
  <c r="K5590" i="17"/>
  <c r="K5589" i="17"/>
  <c r="K5588" i="17"/>
  <c r="K5587" i="17"/>
  <c r="K5586" i="17"/>
  <c r="K5585" i="17"/>
  <c r="K5584" i="17"/>
  <c r="K5583" i="17"/>
  <c r="K5582" i="17"/>
  <c r="K5581" i="17"/>
  <c r="K5580" i="17"/>
  <c r="K5579" i="17"/>
  <c r="K5578" i="17"/>
  <c r="K5577" i="17"/>
  <c r="K5576" i="17"/>
  <c r="K5575" i="17"/>
  <c r="K5574" i="17"/>
  <c r="K5573" i="17"/>
  <c r="K5572" i="17"/>
  <c r="K5571" i="17"/>
  <c r="K5570" i="17"/>
  <c r="K5569" i="17"/>
  <c r="K5568" i="17"/>
  <c r="K5567" i="17"/>
  <c r="K5566" i="17"/>
  <c r="K5565" i="17"/>
  <c r="K5564" i="17"/>
  <c r="K5563" i="17"/>
  <c r="K5562" i="17"/>
  <c r="K5561" i="17"/>
  <c r="K5560" i="17"/>
  <c r="K5559" i="17"/>
  <c r="K5558" i="17"/>
  <c r="K5557" i="17"/>
  <c r="K5556" i="17"/>
  <c r="K5555" i="17"/>
  <c r="K5554" i="17"/>
  <c r="K5553" i="17"/>
  <c r="K5552" i="17"/>
  <c r="K5551" i="17"/>
  <c r="K5550" i="17"/>
  <c r="K5549" i="17"/>
  <c r="K5548" i="17"/>
  <c r="K5547" i="17"/>
  <c r="K5546" i="17"/>
  <c r="K5545" i="17"/>
  <c r="K5544" i="17"/>
  <c r="K5543" i="17"/>
  <c r="K5542" i="17"/>
  <c r="K5541" i="17"/>
  <c r="K5540" i="17"/>
  <c r="K5539" i="17"/>
  <c r="K5538" i="17"/>
  <c r="K5537" i="17"/>
  <c r="K5536" i="17"/>
  <c r="K5535" i="17"/>
  <c r="K5534" i="17"/>
  <c r="K5533" i="17"/>
  <c r="K5532" i="17"/>
  <c r="K5531" i="17"/>
  <c r="K5530" i="17"/>
  <c r="K5529" i="17"/>
  <c r="K5528" i="17"/>
  <c r="K5527" i="17"/>
  <c r="K5526" i="17"/>
  <c r="K5525" i="17"/>
  <c r="K5524" i="17"/>
  <c r="K5523" i="17"/>
  <c r="K5522" i="17"/>
  <c r="K5521" i="17"/>
  <c r="K5520" i="17"/>
  <c r="K5519" i="17"/>
  <c r="K5518" i="17"/>
  <c r="K5517" i="17"/>
  <c r="K5516" i="17"/>
  <c r="K5515" i="17"/>
  <c r="K5514" i="17"/>
  <c r="K5513" i="17"/>
  <c r="K5512" i="17"/>
  <c r="K5511" i="17"/>
  <c r="K5510" i="17"/>
  <c r="K5509" i="17"/>
  <c r="K5508" i="17"/>
  <c r="K5507" i="17"/>
  <c r="K5506" i="17"/>
  <c r="K5505" i="17"/>
  <c r="K5503" i="17"/>
  <c r="K5502" i="17"/>
  <c r="K5501" i="17"/>
  <c r="K5500" i="17"/>
  <c r="K5499" i="17"/>
  <c r="K5498" i="17"/>
  <c r="K5497" i="17"/>
  <c r="K5496" i="17"/>
  <c r="K5495" i="17"/>
  <c r="K5494" i="17"/>
  <c r="K5493" i="17"/>
  <c r="K5492" i="17"/>
  <c r="K5491" i="17"/>
  <c r="K5490" i="17"/>
  <c r="K5489" i="17"/>
  <c r="K5488" i="17"/>
  <c r="K5487" i="17"/>
  <c r="K5486" i="17"/>
  <c r="K5485" i="17"/>
  <c r="K5484" i="17"/>
  <c r="K5483" i="17"/>
  <c r="K5482" i="17"/>
  <c r="K5481" i="17"/>
  <c r="K5480" i="17"/>
  <c r="K5479" i="17"/>
  <c r="K5478" i="17"/>
  <c r="K5477" i="17"/>
  <c r="K5476" i="17"/>
  <c r="K5475" i="17"/>
  <c r="K5474" i="17"/>
  <c r="K5473" i="17"/>
  <c r="K5472" i="17"/>
  <c r="K5471" i="17"/>
  <c r="K5470" i="17"/>
  <c r="K5469" i="17"/>
  <c r="K5468" i="17"/>
  <c r="K5467" i="17"/>
  <c r="K5466" i="17"/>
  <c r="K5465" i="17"/>
  <c r="K5464" i="17"/>
  <c r="K5463" i="17"/>
  <c r="K5462" i="17"/>
  <c r="K5461" i="17"/>
  <c r="K5460" i="17"/>
  <c r="K5459" i="17"/>
  <c r="K5458" i="17"/>
  <c r="K5457" i="17"/>
  <c r="K5456" i="17"/>
  <c r="K5455" i="17"/>
  <c r="K5454" i="17"/>
  <c r="K5453" i="17"/>
  <c r="K5452" i="17"/>
  <c r="K5451" i="17"/>
  <c r="K5450" i="17"/>
  <c r="K5449" i="17"/>
  <c r="K5448" i="17"/>
  <c r="K5447" i="17"/>
  <c r="K5446" i="17"/>
  <c r="K5445" i="17"/>
  <c r="K5444" i="17"/>
  <c r="K5443" i="17"/>
  <c r="K5442" i="17"/>
  <c r="K5441" i="17"/>
  <c r="K5440" i="17"/>
  <c r="K5439" i="17"/>
  <c r="K5438" i="17"/>
  <c r="K5437" i="17"/>
  <c r="K5436" i="17"/>
  <c r="K5435" i="17"/>
  <c r="K5434" i="17"/>
  <c r="K5433" i="17"/>
  <c r="K5432" i="17"/>
  <c r="K5431" i="17"/>
  <c r="K5430" i="17"/>
  <c r="K5429" i="17"/>
  <c r="K5428" i="17"/>
  <c r="K5427" i="17"/>
  <c r="K5426" i="17"/>
  <c r="K5425" i="17"/>
  <c r="K5424" i="17"/>
  <c r="K5423" i="17"/>
  <c r="K5422" i="17"/>
  <c r="K5421" i="17"/>
  <c r="K5420" i="17"/>
  <c r="K5419" i="17"/>
  <c r="K5418" i="17"/>
  <c r="K5417" i="17"/>
  <c r="K5416" i="17"/>
  <c r="K5415" i="17"/>
  <c r="K5414" i="17"/>
  <c r="K5413" i="17"/>
  <c r="K5412" i="17"/>
  <c r="K5411" i="17"/>
  <c r="K5410" i="17"/>
  <c r="K5409" i="17"/>
  <c r="K5408" i="17"/>
  <c r="K5407" i="17"/>
  <c r="K5406" i="17"/>
  <c r="K5405" i="17"/>
  <c r="K5404" i="17"/>
  <c r="K5403" i="17"/>
  <c r="K5402" i="17"/>
  <c r="K5401" i="17"/>
  <c r="K5400" i="17"/>
  <c r="K5399" i="17"/>
  <c r="K5398" i="17"/>
  <c r="K5397" i="17"/>
  <c r="K5396" i="17"/>
  <c r="K5395" i="17"/>
  <c r="K5394" i="17"/>
  <c r="K5393" i="17"/>
  <c r="K5392" i="17"/>
  <c r="K5391" i="17"/>
  <c r="K5390" i="17"/>
  <c r="K5389" i="17"/>
  <c r="K5388" i="17"/>
  <c r="K5387" i="17"/>
  <c r="K5386" i="17"/>
  <c r="K5385" i="17"/>
  <c r="K5384" i="17"/>
  <c r="K5383" i="17"/>
  <c r="K5382" i="17"/>
  <c r="K5381" i="17"/>
  <c r="K5380" i="17"/>
  <c r="K5379" i="17"/>
  <c r="K5378" i="17"/>
  <c r="K5377" i="17"/>
  <c r="K5376" i="17"/>
  <c r="K5375" i="17"/>
  <c r="K5374" i="17"/>
  <c r="K5373" i="17"/>
  <c r="K5372" i="17"/>
  <c r="K5371" i="17"/>
  <c r="K5370" i="17"/>
  <c r="K5369" i="17"/>
  <c r="K5368" i="17"/>
  <c r="K5367" i="17"/>
  <c r="K5366" i="17"/>
  <c r="K5365" i="17"/>
  <c r="K5364" i="17"/>
  <c r="K5363" i="17"/>
  <c r="K5362" i="17"/>
  <c r="K5361" i="17"/>
  <c r="K5360" i="17"/>
  <c r="K5359" i="17"/>
  <c r="K5358" i="17"/>
  <c r="K5357" i="17"/>
  <c r="K5356" i="17"/>
  <c r="K5355" i="17"/>
  <c r="K5354" i="17"/>
  <c r="K5353" i="17"/>
  <c r="K5352" i="17"/>
  <c r="K5351" i="17"/>
  <c r="K5350" i="17"/>
  <c r="K5349" i="17"/>
  <c r="K5348" i="17"/>
  <c r="K5347" i="17"/>
  <c r="K5346" i="17"/>
  <c r="K5345" i="17"/>
  <c r="K5344" i="17"/>
  <c r="K5343" i="17"/>
  <c r="K5342" i="17"/>
  <c r="K5341" i="17"/>
  <c r="K5340" i="17"/>
  <c r="K5339" i="17"/>
  <c r="K5338" i="17"/>
  <c r="K5337" i="17"/>
  <c r="K5336" i="17"/>
  <c r="K5335" i="17"/>
  <c r="K5334" i="17"/>
  <c r="K5333" i="17"/>
  <c r="K5332" i="17"/>
  <c r="K5331" i="17"/>
  <c r="K5330" i="17"/>
  <c r="K5329" i="17"/>
  <c r="K5328" i="17"/>
  <c r="K5327" i="17"/>
  <c r="K5326" i="17"/>
  <c r="K5325" i="17"/>
  <c r="K5324" i="17"/>
  <c r="K5323" i="17"/>
  <c r="K5322" i="17"/>
  <c r="K5321" i="17"/>
  <c r="K5320" i="17"/>
  <c r="K5319" i="17"/>
  <c r="K5318" i="17"/>
  <c r="K5317" i="17"/>
  <c r="K5316" i="17"/>
  <c r="K5315" i="17"/>
  <c r="K5314" i="17"/>
  <c r="K5313" i="17"/>
  <c r="K5312" i="17"/>
  <c r="K5311" i="17"/>
  <c r="K5310" i="17"/>
  <c r="K5309" i="17"/>
  <c r="K5308" i="17"/>
  <c r="K5307" i="17"/>
  <c r="K5306" i="17"/>
  <c r="K5305" i="17"/>
  <c r="K5304" i="17"/>
  <c r="K5303" i="17"/>
  <c r="K5302" i="17"/>
  <c r="K5301" i="17"/>
  <c r="K5300" i="17"/>
  <c r="K5299" i="17"/>
  <c r="K5298" i="17"/>
  <c r="K5297" i="17"/>
  <c r="K5296" i="17"/>
  <c r="K5295" i="17"/>
  <c r="K5294" i="17"/>
  <c r="K5293" i="17"/>
  <c r="K5292" i="17"/>
  <c r="K5291" i="17"/>
  <c r="K5290" i="17"/>
  <c r="K5289" i="17"/>
  <c r="K5288" i="17"/>
  <c r="K5287" i="17"/>
  <c r="K5286" i="17"/>
  <c r="K5285" i="17"/>
  <c r="K5284" i="17"/>
  <c r="K5283" i="17"/>
  <c r="K5282" i="17"/>
  <c r="K5281" i="17"/>
  <c r="K5280" i="17"/>
  <c r="K5279" i="17"/>
  <c r="K5278" i="17"/>
  <c r="K5277" i="17"/>
  <c r="K5276" i="17"/>
  <c r="K5275" i="17"/>
  <c r="K5274" i="17"/>
  <c r="K5273" i="17"/>
  <c r="K5272" i="17"/>
  <c r="K5271" i="17"/>
  <c r="K5270" i="17"/>
  <c r="K5269" i="17"/>
  <c r="K5268" i="17"/>
  <c r="K5267" i="17"/>
  <c r="K5266" i="17"/>
  <c r="K5265" i="17"/>
  <c r="K5264" i="17"/>
  <c r="K5263" i="17"/>
  <c r="K5262" i="17"/>
  <c r="K5261" i="17"/>
  <c r="K5260" i="17"/>
  <c r="K5259" i="17"/>
  <c r="K5258" i="17"/>
  <c r="K5257" i="17"/>
  <c r="K5256" i="17"/>
  <c r="K5255" i="17"/>
  <c r="K5254" i="17"/>
  <c r="K5253" i="17"/>
  <c r="K5252" i="17"/>
  <c r="K5251" i="17"/>
  <c r="K5250" i="17"/>
  <c r="K5249" i="17"/>
  <c r="K5248" i="17"/>
  <c r="K5247" i="17"/>
  <c r="K5246" i="17"/>
  <c r="K5245" i="17"/>
  <c r="K5244" i="17"/>
  <c r="K5243" i="17"/>
  <c r="K5242" i="17"/>
  <c r="K5241" i="17"/>
  <c r="K5240" i="17"/>
  <c r="K5239" i="17"/>
  <c r="K5238" i="17"/>
  <c r="K5237" i="17"/>
  <c r="K5236" i="17"/>
  <c r="K5235" i="17"/>
  <c r="K5234" i="17"/>
  <c r="K5233" i="17"/>
  <c r="K5232" i="17"/>
  <c r="K5231" i="17"/>
  <c r="K5230" i="17"/>
  <c r="K5229" i="17"/>
  <c r="K5228" i="17"/>
  <c r="K5227" i="17"/>
  <c r="K5226" i="17"/>
  <c r="K5225" i="17"/>
  <c r="K5224" i="17"/>
  <c r="K5223" i="17"/>
  <c r="K5222" i="17"/>
  <c r="K5221" i="17"/>
  <c r="K5220" i="17"/>
  <c r="K5219" i="17"/>
  <c r="K5218" i="17"/>
  <c r="K5217" i="17"/>
  <c r="K5216" i="17"/>
  <c r="K5215" i="17"/>
  <c r="K5214" i="17"/>
  <c r="K5213" i="17"/>
  <c r="K5212" i="17"/>
  <c r="K5211" i="17"/>
  <c r="K5210" i="17"/>
  <c r="K5209" i="17"/>
  <c r="K5208" i="17"/>
  <c r="K5207" i="17"/>
  <c r="K5206" i="17"/>
  <c r="K5205" i="17"/>
  <c r="K5204" i="17"/>
  <c r="K5203" i="17"/>
  <c r="K5202" i="17"/>
  <c r="K5201" i="17"/>
  <c r="K5200" i="17"/>
  <c r="K5199" i="17"/>
  <c r="K5198" i="17"/>
  <c r="K5197" i="17"/>
  <c r="K5196" i="17"/>
  <c r="K5195" i="17"/>
  <c r="K5194" i="17"/>
  <c r="K5193" i="17"/>
  <c r="K5192" i="17"/>
  <c r="K5191" i="17"/>
  <c r="K5190" i="17"/>
  <c r="K5189" i="17"/>
  <c r="K5188" i="17"/>
  <c r="K5187" i="17"/>
  <c r="K5186" i="17"/>
  <c r="K5185" i="17"/>
  <c r="K5184" i="17"/>
  <c r="K5183" i="17"/>
  <c r="K5182" i="17"/>
  <c r="K5181" i="17"/>
  <c r="K5180" i="17"/>
  <c r="K5179" i="17"/>
  <c r="K5178" i="17"/>
  <c r="K5177" i="17"/>
  <c r="K5176" i="17"/>
  <c r="K5175" i="17"/>
  <c r="K5174" i="17"/>
  <c r="K5173" i="17"/>
  <c r="K5172" i="17"/>
  <c r="K5171" i="17"/>
  <c r="K5170" i="17"/>
  <c r="K5169" i="17"/>
  <c r="K5168" i="17"/>
  <c r="K5167" i="17"/>
  <c r="K5166" i="17"/>
  <c r="K5165" i="17"/>
  <c r="K5164" i="17"/>
  <c r="K5163" i="17"/>
  <c r="K5162" i="17"/>
  <c r="K5161" i="17"/>
  <c r="K5160" i="17"/>
  <c r="K5159" i="17"/>
  <c r="K5158" i="17"/>
  <c r="K5157" i="17"/>
  <c r="K5156" i="17"/>
  <c r="K5155" i="17"/>
  <c r="K5154" i="17"/>
  <c r="K5153" i="17"/>
  <c r="K5152" i="17"/>
  <c r="K5151" i="17"/>
  <c r="K5150" i="17"/>
  <c r="K5149" i="17"/>
  <c r="K5148" i="17"/>
  <c r="K5147" i="17"/>
  <c r="K5146" i="17"/>
  <c r="K5145" i="17"/>
  <c r="K5144" i="17"/>
  <c r="K5143" i="17"/>
  <c r="K5142" i="17"/>
  <c r="K5141" i="17"/>
  <c r="K5140" i="17"/>
  <c r="K5139" i="17"/>
  <c r="K5138" i="17"/>
  <c r="K5137" i="17"/>
  <c r="K5136" i="17"/>
  <c r="K5135" i="17"/>
  <c r="K5134" i="17"/>
  <c r="K5133" i="17"/>
  <c r="K5132" i="17"/>
  <c r="K5131" i="17"/>
  <c r="K5130" i="17"/>
  <c r="K5129" i="17"/>
  <c r="K5128" i="17"/>
  <c r="K5127" i="17"/>
  <c r="K5126" i="17"/>
  <c r="K5125" i="17"/>
  <c r="K5124" i="17"/>
  <c r="K5123" i="17"/>
  <c r="K5122" i="17"/>
  <c r="K5121" i="17"/>
  <c r="K5120" i="17"/>
  <c r="K5119" i="17"/>
  <c r="K5118" i="17"/>
  <c r="K5117" i="17"/>
  <c r="K5116" i="17"/>
  <c r="K5115" i="17"/>
  <c r="K5114" i="17"/>
  <c r="K5113" i="17"/>
  <c r="K5112" i="17"/>
  <c r="K5111" i="17"/>
  <c r="K5110" i="17"/>
  <c r="K5109" i="17"/>
  <c r="K5108" i="17"/>
  <c r="K5107" i="17"/>
  <c r="K5106" i="17"/>
  <c r="K5105" i="17"/>
  <c r="K5104" i="17"/>
  <c r="K5103" i="17"/>
  <c r="K5102" i="17"/>
  <c r="K5101" i="17"/>
  <c r="K5100" i="17"/>
  <c r="K5099" i="17"/>
  <c r="K5098" i="17"/>
  <c r="K5097" i="17"/>
  <c r="K5096" i="17"/>
  <c r="K5095" i="17"/>
  <c r="K5094" i="17"/>
  <c r="K5093" i="17"/>
  <c r="K5092" i="17"/>
  <c r="K5091" i="17"/>
  <c r="K5090" i="17"/>
  <c r="K5089" i="17"/>
  <c r="K5088" i="17"/>
  <c r="K5087" i="17"/>
  <c r="K5086" i="17"/>
  <c r="K5085" i="17"/>
  <c r="K5084" i="17"/>
  <c r="K5083" i="17"/>
  <c r="K5082" i="17"/>
  <c r="K5081" i="17"/>
  <c r="K5080" i="17"/>
  <c r="K5079" i="17"/>
  <c r="K5078" i="17"/>
  <c r="K5077" i="17"/>
  <c r="K5076" i="17"/>
  <c r="K5075" i="17"/>
  <c r="K5074" i="17"/>
  <c r="K5073" i="17"/>
  <c r="K5072" i="17"/>
  <c r="K5071" i="17"/>
  <c r="K5070" i="17"/>
  <c r="K5069" i="17"/>
  <c r="K5068" i="17"/>
  <c r="K5067" i="17"/>
  <c r="K5066" i="17"/>
  <c r="K5065" i="17"/>
  <c r="K5064" i="17"/>
  <c r="K5063" i="17"/>
  <c r="K5062" i="17"/>
  <c r="K5061" i="17"/>
  <c r="K5060" i="17"/>
  <c r="K5059" i="17"/>
  <c r="K5058" i="17"/>
  <c r="K5057" i="17"/>
  <c r="K5056" i="17"/>
  <c r="K5055" i="17"/>
  <c r="K5054" i="17"/>
  <c r="K5053" i="17"/>
  <c r="K5052" i="17"/>
  <c r="K5051" i="17"/>
  <c r="K5050" i="17"/>
  <c r="K5049" i="17"/>
  <c r="K5048" i="17"/>
  <c r="K5047" i="17"/>
  <c r="K5046" i="17"/>
  <c r="K5045" i="17"/>
  <c r="K5044" i="17"/>
  <c r="K5043" i="17"/>
  <c r="K5042" i="17"/>
  <c r="K5041" i="17"/>
  <c r="K5040" i="17"/>
  <c r="K5039" i="17"/>
  <c r="K5038" i="17"/>
  <c r="K5037" i="17"/>
  <c r="K5036" i="17"/>
  <c r="K5035" i="17"/>
  <c r="K5034" i="17"/>
  <c r="K5033" i="17"/>
  <c r="K5032" i="17"/>
  <c r="K5031" i="17"/>
  <c r="K5030" i="17"/>
  <c r="K5029" i="17"/>
  <c r="K5028" i="17"/>
  <c r="K5027" i="17"/>
  <c r="K5026" i="17"/>
  <c r="K5025" i="17"/>
  <c r="K5024" i="17"/>
  <c r="K5023" i="17"/>
  <c r="K5022" i="17"/>
  <c r="K5021" i="17"/>
  <c r="K5020" i="17"/>
  <c r="K5019" i="17"/>
  <c r="K5018" i="17"/>
  <c r="K5017" i="17"/>
  <c r="K5016" i="17"/>
  <c r="K5015" i="17"/>
  <c r="K5014" i="17"/>
  <c r="K5013" i="17"/>
  <c r="K5012" i="17"/>
  <c r="K5011" i="17"/>
  <c r="K5010" i="17"/>
  <c r="K5009" i="17"/>
  <c r="K5008" i="17"/>
  <c r="K5007" i="17"/>
  <c r="K5006" i="17"/>
  <c r="K5005" i="17"/>
  <c r="K5004" i="17"/>
  <c r="K5003" i="17"/>
  <c r="K5002" i="17"/>
  <c r="K5001" i="17"/>
  <c r="K5000" i="17"/>
  <c r="K4999" i="17"/>
  <c r="K4998" i="17"/>
  <c r="K4997" i="17"/>
  <c r="K4996" i="17"/>
  <c r="K4995" i="17"/>
  <c r="K4994" i="17"/>
  <c r="K4993" i="17"/>
  <c r="K4992" i="17"/>
  <c r="K4991" i="17"/>
  <c r="K4990" i="17"/>
  <c r="K4989" i="17"/>
  <c r="K4988" i="17"/>
  <c r="K4987" i="17"/>
  <c r="K4986" i="17"/>
  <c r="K4985" i="17"/>
  <c r="K4984" i="17"/>
  <c r="K4983" i="17"/>
  <c r="K4982" i="17"/>
  <c r="K4981" i="17"/>
  <c r="K4980" i="17"/>
  <c r="K4979" i="17"/>
  <c r="K4978" i="17"/>
  <c r="K4977" i="17"/>
  <c r="K4976" i="17"/>
  <c r="K4975" i="17"/>
  <c r="K4974" i="17"/>
  <c r="K4973" i="17"/>
  <c r="K4972" i="17"/>
  <c r="K4971" i="17"/>
  <c r="K4970" i="17"/>
  <c r="K4969" i="17"/>
  <c r="K4968" i="17"/>
  <c r="K4967" i="17"/>
  <c r="K4966" i="17"/>
  <c r="K4965" i="17"/>
  <c r="K4964" i="17"/>
  <c r="K4963" i="17"/>
  <c r="K4962" i="17"/>
  <c r="K4961" i="17"/>
  <c r="K4960" i="17"/>
  <c r="K4959" i="17"/>
  <c r="K4958" i="17"/>
  <c r="K4957" i="17"/>
  <c r="K4956" i="17"/>
  <c r="K4955" i="17"/>
  <c r="K4954" i="17"/>
  <c r="K4953" i="17"/>
  <c r="K4952" i="17"/>
  <c r="K4951" i="17"/>
  <c r="K4950" i="17"/>
  <c r="K4949" i="17"/>
  <c r="K4948" i="17"/>
  <c r="K4947" i="17"/>
  <c r="K4946" i="17"/>
  <c r="K4945" i="17"/>
  <c r="K4944" i="17"/>
  <c r="K4943" i="17"/>
  <c r="K4942" i="17"/>
  <c r="K4941" i="17"/>
  <c r="K4940" i="17"/>
  <c r="K4939" i="17"/>
  <c r="K4938" i="17"/>
  <c r="K4937" i="17"/>
  <c r="K4936" i="17"/>
  <c r="K4935" i="17"/>
  <c r="K4934" i="17"/>
  <c r="K4933" i="17"/>
  <c r="K4932" i="17"/>
  <c r="K4931" i="17"/>
  <c r="K4930" i="17"/>
  <c r="K4929" i="17"/>
  <c r="K4928" i="17"/>
  <c r="K4927" i="17"/>
  <c r="K4926" i="17"/>
  <c r="K4925" i="17"/>
  <c r="K4924" i="17"/>
  <c r="K4923" i="17"/>
  <c r="K4922" i="17"/>
  <c r="K4921" i="17"/>
  <c r="K4920" i="17"/>
  <c r="K4919" i="17"/>
  <c r="K4918" i="17"/>
  <c r="K4917" i="17"/>
  <c r="K4916" i="17"/>
  <c r="K4915" i="17"/>
  <c r="K4914" i="17"/>
  <c r="K4913" i="17"/>
  <c r="K4912" i="17"/>
  <c r="K4911" i="17"/>
  <c r="K4910" i="17"/>
  <c r="K4909" i="17"/>
  <c r="K4908" i="17"/>
  <c r="K4907" i="17"/>
  <c r="K4906" i="17"/>
  <c r="K4905" i="17"/>
  <c r="K4904" i="17"/>
  <c r="K4903" i="17"/>
  <c r="K4902" i="17"/>
  <c r="K4901" i="17"/>
  <c r="K4900" i="17"/>
  <c r="K4899" i="17"/>
  <c r="K4898" i="17"/>
  <c r="K4897" i="17"/>
  <c r="K4896" i="17"/>
  <c r="K4895" i="17"/>
  <c r="K4894" i="17"/>
  <c r="K4893" i="17"/>
  <c r="K4892" i="17"/>
  <c r="K4891" i="17"/>
  <c r="K4890" i="17"/>
  <c r="K4889" i="17"/>
  <c r="K4888" i="17"/>
  <c r="K4887" i="17"/>
  <c r="K4886" i="17"/>
  <c r="K4885" i="17"/>
  <c r="K4884" i="17"/>
  <c r="K4883" i="17"/>
  <c r="K4882" i="17"/>
  <c r="K4881" i="17"/>
  <c r="K4880" i="17"/>
  <c r="K4879" i="17"/>
  <c r="K4878" i="17"/>
  <c r="K4877" i="17"/>
  <c r="K4876" i="17"/>
  <c r="K4875" i="17"/>
  <c r="K4874" i="17"/>
  <c r="K4873" i="17"/>
  <c r="K4872" i="17"/>
  <c r="K4871" i="17"/>
  <c r="K4870" i="17"/>
  <c r="K4869" i="17"/>
  <c r="K4868" i="17"/>
  <c r="K4867" i="17"/>
  <c r="K4866" i="17"/>
  <c r="K4865" i="17"/>
  <c r="K4864" i="17"/>
  <c r="K4863" i="17"/>
  <c r="K4862" i="17"/>
  <c r="K4861" i="17"/>
  <c r="K4860" i="17"/>
  <c r="K4859" i="17"/>
  <c r="K4858" i="17"/>
  <c r="K4857" i="17"/>
  <c r="K4856" i="17"/>
  <c r="K4855" i="17"/>
  <c r="K4854" i="17"/>
  <c r="K4853" i="17"/>
  <c r="K4852" i="17"/>
  <c r="K4851" i="17"/>
  <c r="K4850" i="17"/>
  <c r="K4849" i="17"/>
  <c r="K4848" i="17"/>
  <c r="K4847" i="17"/>
  <c r="K4846" i="17"/>
  <c r="K4845" i="17"/>
  <c r="K4844" i="17"/>
  <c r="K4843" i="17"/>
  <c r="K4842" i="17"/>
  <c r="K4841" i="17"/>
  <c r="K4840" i="17"/>
  <c r="K4839" i="17"/>
  <c r="K4838" i="17"/>
  <c r="K4837" i="17"/>
  <c r="K4836" i="17"/>
  <c r="K4835" i="17"/>
  <c r="K4834" i="17"/>
  <c r="K4833" i="17"/>
  <c r="K4832" i="17"/>
  <c r="K4831" i="17"/>
  <c r="K4830" i="17"/>
  <c r="K4829" i="17"/>
  <c r="K4828" i="17"/>
  <c r="K4827" i="17"/>
  <c r="K4826" i="17"/>
  <c r="K4825" i="17"/>
  <c r="K4824" i="17"/>
  <c r="K4823" i="17"/>
  <c r="K4822" i="17"/>
  <c r="K4821" i="17"/>
  <c r="K4820" i="17"/>
  <c r="K4819" i="17"/>
  <c r="K4818" i="17"/>
  <c r="K4817" i="17"/>
  <c r="K4816" i="17"/>
  <c r="K4815" i="17"/>
  <c r="K4814" i="17"/>
  <c r="K4813" i="17"/>
  <c r="K4812" i="17"/>
  <c r="K4811" i="17"/>
  <c r="K4810" i="17"/>
  <c r="K4809" i="17"/>
  <c r="K4808" i="17"/>
  <c r="K4807" i="17"/>
  <c r="K4806" i="17"/>
  <c r="K4805" i="17"/>
  <c r="K4804" i="17"/>
  <c r="K4803" i="17"/>
  <c r="K4802" i="17"/>
  <c r="K4801" i="17"/>
  <c r="K4800" i="17"/>
  <c r="K4799" i="17"/>
  <c r="K4798" i="17"/>
  <c r="K4797" i="17"/>
  <c r="K4796" i="17"/>
  <c r="K4795" i="17"/>
  <c r="K4794" i="17"/>
  <c r="K4793" i="17"/>
  <c r="K4792" i="17"/>
  <c r="K4791" i="17"/>
  <c r="K4790" i="17"/>
  <c r="K4789" i="17"/>
  <c r="K4788" i="17"/>
  <c r="K4787" i="17"/>
  <c r="K4786" i="17"/>
  <c r="K4785" i="17"/>
  <c r="K4784" i="17"/>
  <c r="K4783" i="17"/>
  <c r="K4782" i="17"/>
  <c r="K4781" i="17"/>
  <c r="K4780" i="17"/>
  <c r="K4779" i="17"/>
  <c r="K4778" i="17"/>
  <c r="K4777" i="17"/>
  <c r="K4776" i="17"/>
  <c r="K4775" i="17"/>
  <c r="K4774" i="17"/>
  <c r="K4773" i="17"/>
  <c r="K4772" i="17"/>
  <c r="K4771" i="17"/>
  <c r="K4770" i="17"/>
  <c r="K4769" i="17"/>
  <c r="K4768" i="17"/>
  <c r="K4767" i="17"/>
  <c r="K4766" i="17"/>
  <c r="K4765" i="17"/>
  <c r="K4764" i="17"/>
  <c r="K4763" i="17"/>
  <c r="K4762" i="17"/>
  <c r="K4761" i="17"/>
  <c r="K4760" i="17"/>
  <c r="K4759" i="17"/>
  <c r="K4758" i="17"/>
  <c r="K4757" i="17"/>
  <c r="K4756" i="17"/>
  <c r="K4755" i="17"/>
  <c r="K4754" i="17"/>
  <c r="K4753" i="17"/>
  <c r="K4752" i="17"/>
  <c r="K4751" i="17"/>
  <c r="K4750" i="17"/>
  <c r="K4749" i="17"/>
  <c r="K4748" i="17"/>
  <c r="K4747" i="17"/>
  <c r="K4746" i="17"/>
  <c r="K4745" i="17"/>
  <c r="K4744" i="17"/>
  <c r="K4743" i="17"/>
  <c r="K4742" i="17"/>
  <c r="K4741" i="17"/>
  <c r="K4740" i="17"/>
  <c r="K4739" i="17"/>
  <c r="K4738" i="17"/>
  <c r="K4737" i="17"/>
  <c r="K4736" i="17"/>
  <c r="K4735" i="17"/>
  <c r="K4734" i="17"/>
  <c r="K4733" i="17"/>
  <c r="K4732" i="17"/>
  <c r="K4731" i="17"/>
  <c r="K4730" i="17"/>
  <c r="K4729" i="17"/>
  <c r="K4728" i="17"/>
  <c r="K4727" i="17"/>
  <c r="K4726" i="17"/>
  <c r="K4725" i="17"/>
  <c r="K4724" i="17"/>
  <c r="K4723" i="17"/>
  <c r="K4722" i="17"/>
  <c r="K4721" i="17"/>
  <c r="K4720" i="17"/>
  <c r="K4719" i="17"/>
  <c r="K4718" i="17"/>
  <c r="K4717" i="17"/>
  <c r="K4716" i="17"/>
  <c r="K4715" i="17"/>
  <c r="K4714" i="17"/>
  <c r="K4713" i="17"/>
  <c r="K4712" i="17"/>
  <c r="K4711" i="17"/>
  <c r="K4710" i="17"/>
  <c r="K4709" i="17"/>
  <c r="K4708" i="17"/>
  <c r="K4707" i="17"/>
  <c r="K4706" i="17"/>
  <c r="K4705" i="17"/>
  <c r="K4704" i="17"/>
  <c r="K4703" i="17"/>
  <c r="K4702" i="17"/>
  <c r="K4701" i="17"/>
  <c r="K4700" i="17"/>
  <c r="K4699" i="17"/>
  <c r="K4698" i="17"/>
  <c r="K4697" i="17"/>
  <c r="K4696" i="17"/>
  <c r="K4695" i="17"/>
  <c r="K4694" i="17"/>
  <c r="K4693" i="17"/>
  <c r="K4692" i="17"/>
  <c r="K4691" i="17"/>
  <c r="K4690" i="17"/>
  <c r="K4689" i="17"/>
  <c r="K4688" i="17"/>
  <c r="K4687" i="17"/>
  <c r="K4686" i="17"/>
  <c r="K4685" i="17"/>
  <c r="K4684" i="17"/>
  <c r="K4683" i="17"/>
  <c r="K4682" i="17"/>
  <c r="K4681" i="17"/>
  <c r="K4680" i="17"/>
  <c r="K4679" i="17"/>
  <c r="K4678" i="17"/>
  <c r="K4677" i="17"/>
  <c r="K4676" i="17"/>
  <c r="K4675" i="17"/>
  <c r="K4674" i="17"/>
  <c r="K4673" i="17"/>
  <c r="K4672" i="17"/>
  <c r="K4671" i="17"/>
  <c r="K4670" i="17"/>
  <c r="K4669" i="17"/>
  <c r="K4668" i="17"/>
  <c r="K4667" i="17"/>
  <c r="K4666" i="17"/>
  <c r="K4665" i="17"/>
  <c r="K4664" i="17"/>
  <c r="K4663" i="17"/>
  <c r="K4662" i="17"/>
  <c r="K4661" i="17"/>
  <c r="K4660" i="17"/>
  <c r="K4659" i="17"/>
  <c r="K4658" i="17"/>
  <c r="K4657" i="17"/>
  <c r="K4656" i="17"/>
  <c r="K4655" i="17"/>
  <c r="K4654" i="17"/>
  <c r="K4653" i="17"/>
  <c r="K4652" i="17"/>
  <c r="K4651" i="17"/>
  <c r="K4650" i="17"/>
  <c r="K4649" i="17"/>
  <c r="K4648" i="17"/>
  <c r="K4647" i="17"/>
  <c r="K4646" i="17"/>
  <c r="K4645" i="17"/>
  <c r="K4644" i="17"/>
  <c r="K4643" i="17"/>
  <c r="K4642" i="17"/>
  <c r="K4641" i="17"/>
  <c r="K4640" i="17"/>
  <c r="K4639" i="17"/>
  <c r="K4638" i="17"/>
  <c r="K4637" i="17"/>
  <c r="K4636" i="17"/>
  <c r="K4635" i="17"/>
  <c r="K4634" i="17"/>
  <c r="K4633" i="17"/>
  <c r="K4632" i="17"/>
  <c r="K4631" i="17"/>
  <c r="K4630" i="17"/>
  <c r="K4629" i="17"/>
  <c r="K4628" i="17"/>
  <c r="K4627" i="17"/>
  <c r="K4626" i="17"/>
  <c r="K4625" i="17"/>
  <c r="K4624" i="17"/>
  <c r="K4623" i="17"/>
  <c r="K4622" i="17"/>
  <c r="K4621" i="17"/>
  <c r="K4620" i="17"/>
  <c r="K4619" i="17"/>
  <c r="K4618" i="17"/>
  <c r="K4617" i="17"/>
  <c r="K4616" i="17"/>
  <c r="K4615" i="17"/>
  <c r="K4614" i="17"/>
  <c r="K4613" i="17"/>
  <c r="K4612" i="17"/>
  <c r="K4611" i="17"/>
  <c r="K4610" i="17"/>
  <c r="K4609" i="17"/>
  <c r="K4608" i="17"/>
  <c r="K4607" i="17"/>
  <c r="K4606" i="17"/>
  <c r="K4605" i="17"/>
  <c r="K4604" i="17"/>
  <c r="K4603" i="17"/>
  <c r="K4602" i="17"/>
  <c r="K4601" i="17"/>
  <c r="K4600" i="17"/>
  <c r="K4599" i="17"/>
  <c r="K4598" i="17"/>
  <c r="K4597" i="17"/>
  <c r="K4596" i="17"/>
  <c r="K4595" i="17"/>
  <c r="K4594" i="17"/>
  <c r="K4593" i="17"/>
  <c r="K4592" i="17"/>
  <c r="K4591" i="17"/>
  <c r="K4590" i="17"/>
  <c r="K4589" i="17"/>
  <c r="K4588" i="17"/>
  <c r="K4587" i="17"/>
  <c r="K4586" i="17"/>
  <c r="K4585" i="17"/>
  <c r="K4584" i="17"/>
  <c r="K4583" i="17"/>
  <c r="K4582" i="17"/>
  <c r="K4581" i="17"/>
  <c r="K4580" i="17"/>
  <c r="K4579" i="17"/>
  <c r="K4578" i="17"/>
  <c r="K4577" i="17"/>
  <c r="K4576" i="17"/>
  <c r="K4575" i="17"/>
  <c r="K4574" i="17"/>
  <c r="K4573" i="17"/>
  <c r="K4572" i="17"/>
  <c r="K4571" i="17"/>
  <c r="K4570" i="17"/>
  <c r="K4569" i="17"/>
  <c r="K4568" i="17"/>
  <c r="K4567" i="17"/>
  <c r="K4566" i="17"/>
  <c r="K4565" i="17"/>
  <c r="K4564" i="17"/>
  <c r="K4563" i="17"/>
  <c r="K4562" i="17"/>
  <c r="K4561" i="17"/>
  <c r="K4560" i="17"/>
  <c r="K4559" i="17"/>
  <c r="K4558" i="17"/>
  <c r="K4557" i="17"/>
  <c r="K4556" i="17"/>
  <c r="K4555" i="17"/>
  <c r="K4554" i="17"/>
  <c r="K4553" i="17"/>
  <c r="K4552" i="17"/>
  <c r="K4551" i="17"/>
  <c r="K4550" i="17"/>
  <c r="K4549" i="17"/>
  <c r="K4548" i="17"/>
  <c r="K4547" i="17"/>
  <c r="K4546" i="17"/>
  <c r="K4545" i="17"/>
  <c r="K4544" i="17"/>
  <c r="K4543" i="17"/>
  <c r="K4542" i="17"/>
  <c r="K4541" i="17"/>
  <c r="K4540" i="17"/>
  <c r="K4539" i="17"/>
  <c r="K4538" i="17"/>
  <c r="K4537" i="17"/>
  <c r="K4536" i="17"/>
  <c r="K4535" i="17"/>
  <c r="K4534" i="17"/>
  <c r="K4533" i="17"/>
  <c r="K4532" i="17"/>
  <c r="K4531" i="17"/>
  <c r="K4530" i="17"/>
  <c r="K4529" i="17"/>
  <c r="K4528" i="17"/>
  <c r="K4527" i="17"/>
  <c r="K4526" i="17"/>
  <c r="K4525" i="17"/>
  <c r="K4524" i="17"/>
  <c r="K4523" i="17"/>
  <c r="K4522" i="17"/>
  <c r="K4521" i="17"/>
  <c r="K4520" i="17"/>
  <c r="K4519" i="17"/>
  <c r="K4518" i="17"/>
  <c r="K4517" i="17"/>
  <c r="K4516" i="17"/>
  <c r="K4515" i="17"/>
  <c r="K4514" i="17"/>
  <c r="K4513" i="17"/>
  <c r="K4512" i="17"/>
  <c r="K4511" i="17"/>
  <c r="K4510" i="17"/>
  <c r="K4509" i="17"/>
  <c r="K4508" i="17"/>
  <c r="K4507" i="17"/>
  <c r="K4506" i="17"/>
  <c r="K4505" i="17"/>
  <c r="K4504" i="17"/>
  <c r="K4503" i="17"/>
  <c r="K4502" i="17"/>
  <c r="K4501" i="17"/>
  <c r="K4500" i="17"/>
  <c r="K4499" i="17"/>
  <c r="K4498" i="17"/>
  <c r="K4497" i="17"/>
  <c r="K4496" i="17"/>
  <c r="K4495" i="17"/>
  <c r="K4494" i="17"/>
  <c r="K4493" i="17"/>
  <c r="K4492" i="17"/>
  <c r="K4491" i="17"/>
  <c r="K4490" i="17"/>
  <c r="K4489" i="17"/>
  <c r="K4488" i="17"/>
  <c r="K4487" i="17"/>
  <c r="K4486" i="17"/>
  <c r="K4485" i="17"/>
  <c r="K4484" i="17"/>
  <c r="K4483" i="17"/>
  <c r="K4482" i="17"/>
  <c r="K4481" i="17"/>
  <c r="K4480" i="17"/>
  <c r="K4479" i="17"/>
  <c r="K4478" i="17"/>
  <c r="K4477" i="17"/>
  <c r="K4476" i="17"/>
  <c r="K4475" i="17"/>
  <c r="K4474" i="17"/>
  <c r="K4473" i="17"/>
  <c r="K4472" i="17"/>
  <c r="K4471" i="17"/>
  <c r="K4470" i="17"/>
  <c r="K4469" i="17"/>
  <c r="K4468" i="17"/>
  <c r="K4467" i="17"/>
  <c r="K4466" i="17"/>
  <c r="K4465" i="17"/>
  <c r="K4464" i="17"/>
  <c r="K4463" i="17"/>
  <c r="K4462" i="17"/>
  <c r="K4461" i="17"/>
  <c r="K4460" i="17"/>
  <c r="K4459" i="17"/>
  <c r="K4458" i="17"/>
  <c r="K4457" i="17"/>
  <c r="K4456" i="17"/>
  <c r="K4455" i="17"/>
  <c r="K4454" i="17"/>
  <c r="K4453" i="17"/>
  <c r="K4452" i="17"/>
  <c r="K4451" i="17"/>
  <c r="K4450" i="17"/>
  <c r="K4449" i="17"/>
  <c r="K4448" i="17"/>
  <c r="K4447" i="17"/>
  <c r="K4446" i="17"/>
  <c r="K4445" i="17"/>
  <c r="K4444" i="17"/>
  <c r="K4443" i="17"/>
  <c r="K4442" i="17"/>
  <c r="K4441" i="17"/>
  <c r="K4440" i="17"/>
  <c r="K4439" i="17"/>
  <c r="K4438" i="17"/>
  <c r="K4437" i="17"/>
  <c r="K4436" i="17"/>
  <c r="K4435" i="17"/>
  <c r="K4434" i="17"/>
  <c r="K4433" i="17"/>
  <c r="K4432" i="17"/>
  <c r="K4431" i="17"/>
  <c r="K4430" i="17"/>
  <c r="K4429" i="17"/>
  <c r="K4428" i="17"/>
  <c r="K4427" i="17"/>
  <c r="K4426" i="17"/>
  <c r="K4425" i="17"/>
  <c r="K4424" i="17"/>
  <c r="K4423" i="17"/>
  <c r="K4422" i="17"/>
  <c r="K4421" i="17"/>
  <c r="K4420" i="17"/>
  <c r="K4419" i="17"/>
  <c r="K4418" i="17"/>
  <c r="K4417" i="17"/>
  <c r="K4416" i="17"/>
  <c r="K4415" i="17"/>
  <c r="K4414" i="17"/>
  <c r="K4413" i="17"/>
  <c r="K4412" i="17"/>
  <c r="K4411" i="17"/>
  <c r="K4410" i="17"/>
  <c r="K4409" i="17"/>
  <c r="K4408" i="17"/>
  <c r="K4407" i="17"/>
  <c r="K4406" i="17"/>
  <c r="K4405" i="17"/>
  <c r="K4404" i="17"/>
  <c r="K4403" i="17"/>
  <c r="K4402" i="17"/>
  <c r="K4401" i="17"/>
  <c r="K4400" i="17"/>
  <c r="K4399" i="17"/>
  <c r="K4398" i="17"/>
  <c r="K4397" i="17"/>
  <c r="K4396" i="17"/>
  <c r="K4395" i="17"/>
  <c r="K4394" i="17"/>
  <c r="K4393" i="17"/>
  <c r="K4392" i="17"/>
  <c r="K4391" i="17"/>
  <c r="K4390" i="17"/>
  <c r="K4389" i="17"/>
  <c r="K4388" i="17"/>
  <c r="K4387" i="17"/>
  <c r="K4386" i="17"/>
  <c r="K4385" i="17"/>
  <c r="K4384" i="17"/>
  <c r="K4383" i="17"/>
  <c r="K4382" i="17"/>
  <c r="K4381" i="17"/>
  <c r="K4380" i="17"/>
  <c r="K4379" i="17"/>
  <c r="K4378" i="17"/>
  <c r="K4377" i="17"/>
  <c r="K4376" i="17"/>
  <c r="K4375" i="17"/>
  <c r="K4374" i="17"/>
  <c r="K4373" i="17"/>
  <c r="K4372" i="17"/>
  <c r="K4371" i="17"/>
  <c r="K4370" i="17"/>
  <c r="K4369" i="17"/>
  <c r="K4368" i="17"/>
  <c r="K4367" i="17"/>
  <c r="K4366" i="17"/>
  <c r="K4365" i="17"/>
  <c r="K4364" i="17"/>
  <c r="K4363" i="17"/>
  <c r="K4362" i="17"/>
  <c r="K4361" i="17"/>
  <c r="K4360" i="17"/>
  <c r="K4359" i="17"/>
  <c r="K4358" i="17"/>
  <c r="K4357" i="17"/>
  <c r="K4356" i="17"/>
  <c r="K4355" i="17"/>
  <c r="K4354" i="17"/>
  <c r="K4353" i="17"/>
  <c r="K4352" i="17"/>
  <c r="K4351" i="17"/>
  <c r="K4350" i="17"/>
  <c r="K4349" i="17"/>
  <c r="K4348" i="17"/>
  <c r="K4347" i="17"/>
  <c r="K4346" i="17"/>
  <c r="K4345" i="17"/>
  <c r="K4344" i="17"/>
  <c r="K4343" i="17"/>
  <c r="K4342" i="17"/>
  <c r="K4341" i="17"/>
  <c r="K4340" i="17"/>
  <c r="K4339" i="17"/>
  <c r="K4338" i="17"/>
  <c r="K4337" i="17"/>
  <c r="K4336" i="17"/>
  <c r="K4335" i="17"/>
  <c r="K4334" i="17"/>
  <c r="K4333" i="17"/>
  <c r="K4332" i="17"/>
  <c r="K4331" i="17"/>
  <c r="K4330" i="17"/>
  <c r="K4329" i="17"/>
  <c r="K4328" i="17"/>
  <c r="K4327" i="17"/>
  <c r="K4326" i="17"/>
  <c r="K4325" i="17"/>
  <c r="K4324" i="17"/>
  <c r="K4323" i="17"/>
  <c r="K4322" i="17"/>
  <c r="K4321" i="17"/>
  <c r="K4320" i="17"/>
  <c r="K4319" i="17"/>
  <c r="K4318" i="17"/>
  <c r="K4317" i="17"/>
  <c r="K4316" i="17"/>
  <c r="K4315" i="17"/>
  <c r="K4314" i="17"/>
  <c r="K4313" i="17"/>
  <c r="K4312" i="17"/>
  <c r="K4311" i="17"/>
  <c r="K4310" i="17"/>
  <c r="K4309" i="17"/>
  <c r="K4308" i="17"/>
  <c r="K4307" i="17"/>
  <c r="K4306" i="17"/>
  <c r="K4305" i="17"/>
  <c r="K4304" i="17"/>
  <c r="K4303" i="17"/>
  <c r="K4302" i="17"/>
  <c r="K4301" i="17"/>
  <c r="K4300" i="17"/>
  <c r="K4299" i="17"/>
  <c r="K4298" i="17"/>
  <c r="K4297" i="17"/>
  <c r="K4296" i="17"/>
  <c r="K4295" i="17"/>
  <c r="K4294" i="17"/>
  <c r="K4293" i="17"/>
  <c r="K4292" i="17"/>
  <c r="K4291" i="17"/>
  <c r="K4290" i="17"/>
  <c r="K4289" i="17"/>
  <c r="K4288" i="17"/>
  <c r="K4287" i="17"/>
  <c r="K4286" i="17"/>
  <c r="K4285" i="17"/>
  <c r="K4284" i="17"/>
  <c r="K4283" i="17"/>
  <c r="K4282" i="17"/>
  <c r="K4281" i="17"/>
  <c r="K4280" i="17"/>
  <c r="K4279" i="17"/>
  <c r="K4278" i="17"/>
  <c r="K4277" i="17"/>
  <c r="K4276" i="17"/>
  <c r="K4275" i="17"/>
  <c r="K4274" i="17"/>
  <c r="K4273" i="17"/>
  <c r="K4272" i="17"/>
  <c r="K4271" i="17"/>
  <c r="K4270" i="17"/>
  <c r="K4269" i="17"/>
  <c r="K4268" i="17"/>
  <c r="K4267" i="17"/>
  <c r="K4266" i="17"/>
  <c r="K4265" i="17"/>
  <c r="K4264" i="17"/>
  <c r="K4263" i="17"/>
  <c r="K4262" i="17"/>
  <c r="K4261" i="17"/>
  <c r="K4260" i="17"/>
  <c r="K4259" i="17"/>
  <c r="K4258" i="17"/>
  <c r="K4257" i="17"/>
  <c r="K4256" i="17"/>
  <c r="K4255" i="17"/>
  <c r="K4254" i="17"/>
  <c r="K4253" i="17"/>
  <c r="K4252" i="17"/>
  <c r="K4251" i="17"/>
  <c r="K4250" i="17"/>
  <c r="K4249" i="17"/>
  <c r="K4248" i="17"/>
  <c r="K4247" i="17"/>
  <c r="K4246" i="17"/>
  <c r="K4245" i="17"/>
  <c r="K4244" i="17"/>
  <c r="K4243" i="17"/>
  <c r="K4242" i="17"/>
  <c r="K4241" i="17"/>
  <c r="K4240" i="17"/>
  <c r="K4239" i="17"/>
  <c r="K4238" i="17"/>
  <c r="K4237" i="17"/>
  <c r="K4236" i="17"/>
  <c r="K4235" i="17"/>
  <c r="K4234" i="17"/>
  <c r="K4233" i="17"/>
  <c r="K4232" i="17"/>
  <c r="K4231" i="17"/>
  <c r="K4230" i="17"/>
  <c r="K4229" i="17"/>
  <c r="K4228" i="17"/>
  <c r="K4227" i="17"/>
  <c r="K4226" i="17"/>
  <c r="K4225" i="17"/>
  <c r="K4224" i="17"/>
  <c r="K4223" i="17"/>
  <c r="K4222" i="17"/>
  <c r="K4221" i="17"/>
  <c r="K4220" i="17"/>
  <c r="K4219" i="17"/>
  <c r="K4218" i="17"/>
  <c r="K4217" i="17"/>
  <c r="K4216" i="17"/>
  <c r="K4215" i="17"/>
  <c r="K4214" i="17"/>
  <c r="K4213" i="17"/>
  <c r="K4212" i="17"/>
  <c r="K4211" i="17"/>
  <c r="K4210" i="17"/>
  <c r="K4209" i="17"/>
  <c r="K4208" i="17"/>
  <c r="K4207" i="17"/>
  <c r="K4206" i="17"/>
  <c r="K4205" i="17"/>
  <c r="K4204" i="17"/>
  <c r="K4203" i="17"/>
  <c r="K4202" i="17"/>
  <c r="K4201" i="17"/>
  <c r="K4200" i="17"/>
  <c r="K4199" i="17"/>
  <c r="K4198" i="17"/>
  <c r="K4197" i="17"/>
  <c r="K4196" i="17"/>
  <c r="K4195" i="17"/>
  <c r="K4194" i="17"/>
  <c r="K4193" i="17"/>
  <c r="K4192" i="17"/>
  <c r="K4191" i="17"/>
  <c r="K4190" i="17"/>
  <c r="K4189" i="17"/>
  <c r="K4188" i="17"/>
  <c r="K4187" i="17"/>
  <c r="K4186" i="17"/>
  <c r="K4185" i="17"/>
  <c r="K4184" i="17"/>
  <c r="K4183" i="17"/>
  <c r="K4182" i="17"/>
  <c r="K4181" i="17"/>
  <c r="K4180" i="17"/>
  <c r="K4179" i="17"/>
  <c r="K4178" i="17"/>
  <c r="K4177" i="17"/>
  <c r="K4176" i="17"/>
  <c r="K4175" i="17"/>
  <c r="K4174" i="17"/>
  <c r="K4173" i="17"/>
  <c r="K4172" i="17"/>
  <c r="K4171" i="17"/>
  <c r="K4170" i="17"/>
  <c r="K4169" i="17"/>
  <c r="K4168" i="17"/>
  <c r="K4167" i="17"/>
  <c r="K4166" i="17"/>
  <c r="K4165" i="17"/>
  <c r="K4164" i="17"/>
  <c r="K4163" i="17"/>
  <c r="K4162" i="17"/>
  <c r="K4161" i="17"/>
  <c r="K4160" i="17"/>
  <c r="K4159" i="17"/>
  <c r="K4158" i="17"/>
  <c r="K4157" i="17"/>
  <c r="K4156" i="17"/>
  <c r="K4155" i="17"/>
  <c r="K4154" i="17"/>
  <c r="K4153" i="17"/>
  <c r="K4152" i="17"/>
  <c r="K4151" i="17"/>
  <c r="K4150" i="17"/>
  <c r="K4149" i="17"/>
  <c r="K4148" i="17"/>
  <c r="K4147" i="17"/>
  <c r="K4146" i="17"/>
  <c r="K4145" i="17"/>
  <c r="K4144" i="17"/>
  <c r="K4143" i="17"/>
  <c r="K4142" i="17"/>
  <c r="K4141" i="17"/>
  <c r="K4140" i="17"/>
  <c r="K4139" i="17"/>
  <c r="K4138" i="17"/>
  <c r="K4137" i="17"/>
  <c r="K4136" i="17"/>
  <c r="K4135" i="17"/>
  <c r="K4134" i="17"/>
  <c r="K4133" i="17"/>
  <c r="K4132" i="17"/>
  <c r="K4131" i="17"/>
  <c r="K4130" i="17"/>
  <c r="K4129" i="17"/>
  <c r="K4128" i="17"/>
  <c r="K4127" i="17"/>
  <c r="K4126" i="17"/>
  <c r="K4125" i="17"/>
  <c r="K4124" i="17"/>
  <c r="K4123" i="17"/>
  <c r="K4122" i="17"/>
  <c r="K4121" i="17"/>
  <c r="K4120" i="17"/>
  <c r="K4119" i="17"/>
  <c r="K4118" i="17"/>
  <c r="K4117" i="17"/>
  <c r="K4116" i="17"/>
  <c r="K4115" i="17"/>
  <c r="K4114" i="17"/>
  <c r="K4113" i="17"/>
  <c r="K4112" i="17"/>
  <c r="K4111" i="17"/>
  <c r="K4110" i="17"/>
  <c r="K4109" i="17"/>
  <c r="K4108" i="17"/>
  <c r="K4107" i="17"/>
  <c r="K4106" i="17"/>
  <c r="K4105" i="17"/>
  <c r="K4104" i="17"/>
  <c r="K4103" i="17"/>
  <c r="K4102" i="17"/>
  <c r="K4101" i="17"/>
  <c r="K4100" i="17"/>
  <c r="K4099" i="17"/>
  <c r="K4098" i="17"/>
  <c r="K4097" i="17"/>
  <c r="K4096" i="17"/>
  <c r="K4095" i="17"/>
  <c r="K4094" i="17"/>
  <c r="K4093" i="17"/>
  <c r="K4092" i="17"/>
  <c r="K4091" i="17"/>
  <c r="K4090" i="17"/>
  <c r="K4089" i="17"/>
  <c r="K4088" i="17"/>
  <c r="K4087" i="17"/>
  <c r="K4086" i="17"/>
  <c r="K4085" i="17"/>
  <c r="K4084" i="17"/>
  <c r="K4083" i="17"/>
  <c r="K4082" i="17"/>
  <c r="K4081" i="17"/>
  <c r="K4080" i="17"/>
  <c r="K4079" i="17"/>
  <c r="K4078" i="17"/>
  <c r="K4077" i="17"/>
  <c r="K4076" i="17"/>
  <c r="K4075" i="17"/>
  <c r="K4074" i="17"/>
  <c r="K4073" i="17"/>
  <c r="K4072" i="17"/>
  <c r="K4071" i="17"/>
  <c r="K4070" i="17"/>
  <c r="K4069" i="17"/>
  <c r="K4068" i="17"/>
  <c r="K4067" i="17"/>
  <c r="K4066" i="17"/>
  <c r="K4065" i="17"/>
  <c r="K4064" i="17"/>
  <c r="K4063" i="17"/>
  <c r="K4062" i="17"/>
  <c r="K4061" i="17"/>
  <c r="K4060" i="17"/>
  <c r="K4059" i="17"/>
  <c r="K4058" i="17"/>
  <c r="K4057" i="17"/>
  <c r="K4056" i="17"/>
  <c r="K4055" i="17"/>
  <c r="K4054" i="17"/>
  <c r="K4053" i="17"/>
  <c r="K4052" i="17"/>
  <c r="K4051" i="17"/>
  <c r="K4050" i="17"/>
  <c r="K4049" i="17"/>
  <c r="K4048" i="17"/>
  <c r="K4047" i="17"/>
  <c r="K4046" i="17"/>
  <c r="K4045" i="17"/>
  <c r="K4044" i="17"/>
  <c r="K4043" i="17"/>
  <c r="K4042" i="17"/>
  <c r="K4041" i="17"/>
  <c r="K4040" i="17"/>
  <c r="K4039" i="17"/>
  <c r="K4038" i="17"/>
  <c r="K4037" i="17"/>
  <c r="K4036" i="17"/>
  <c r="K4035" i="17"/>
  <c r="K4034" i="17"/>
  <c r="K4033" i="17"/>
  <c r="K4032" i="17"/>
  <c r="K4031" i="17"/>
  <c r="K4030" i="17"/>
  <c r="K4029" i="17"/>
  <c r="K4028" i="17"/>
  <c r="K4027" i="17"/>
  <c r="K4026" i="17"/>
  <c r="K4025" i="17"/>
  <c r="K4024" i="17"/>
  <c r="K4023" i="17"/>
  <c r="K4022" i="17"/>
  <c r="K4021" i="17"/>
  <c r="K4020" i="17"/>
  <c r="K4019" i="17"/>
  <c r="K4018" i="17"/>
  <c r="K4017" i="17"/>
  <c r="K4016" i="17"/>
  <c r="K4015" i="17"/>
  <c r="K4014" i="17"/>
  <c r="K4013" i="17"/>
  <c r="K4012" i="17"/>
  <c r="K4011" i="17"/>
  <c r="K4010" i="17"/>
  <c r="K4009" i="17"/>
  <c r="K4008" i="17"/>
  <c r="K4007" i="17"/>
  <c r="K4006" i="17"/>
  <c r="K4005" i="17"/>
  <c r="K4004" i="17"/>
  <c r="K4003" i="17"/>
  <c r="K4002" i="17"/>
  <c r="K4001" i="17"/>
  <c r="K4000" i="17"/>
  <c r="K3999" i="17"/>
  <c r="K3998" i="17"/>
  <c r="K3997" i="17"/>
  <c r="K3996" i="17"/>
  <c r="K3995" i="17"/>
  <c r="K3994" i="17"/>
  <c r="K3993" i="17"/>
  <c r="K3992" i="17"/>
  <c r="K3991" i="17"/>
  <c r="K3990" i="17"/>
  <c r="K3989" i="17"/>
  <c r="K3988" i="17"/>
  <c r="K3987" i="17"/>
  <c r="K3986" i="17"/>
  <c r="K3985" i="17"/>
  <c r="K3984" i="17"/>
  <c r="K3983" i="17"/>
  <c r="K3982" i="17"/>
  <c r="K3981" i="17"/>
  <c r="K3980" i="17"/>
  <c r="K3979" i="17"/>
  <c r="K3978" i="17"/>
  <c r="K3977" i="17"/>
  <c r="K3976" i="17"/>
  <c r="K3975" i="17"/>
  <c r="K3974" i="17"/>
  <c r="K3973" i="17"/>
  <c r="K3972" i="17"/>
  <c r="K3971" i="17"/>
  <c r="K3970" i="17"/>
  <c r="K3969" i="17"/>
  <c r="K3968" i="17"/>
  <c r="K3967" i="17"/>
  <c r="K3966" i="17"/>
  <c r="K3965" i="17"/>
  <c r="K3964" i="17"/>
  <c r="K3963" i="17"/>
  <c r="K3962" i="17"/>
  <c r="K3961" i="17"/>
  <c r="K3960" i="17"/>
  <c r="K3959" i="17"/>
  <c r="K3958" i="17"/>
  <c r="K3957" i="17"/>
  <c r="K3956" i="17"/>
  <c r="K3955" i="17"/>
  <c r="K3954" i="17"/>
  <c r="K3953" i="17"/>
  <c r="K3952" i="17"/>
  <c r="K3951" i="17"/>
  <c r="K3950" i="17"/>
  <c r="K3949" i="17"/>
  <c r="K3948" i="17"/>
  <c r="K3947" i="17"/>
  <c r="K3946" i="17"/>
  <c r="K3945" i="17"/>
  <c r="K3944" i="17"/>
  <c r="K3943" i="17"/>
  <c r="K3942" i="17"/>
  <c r="K3941" i="17"/>
  <c r="K3940" i="17"/>
  <c r="K3939" i="17"/>
  <c r="K3938" i="17"/>
  <c r="K3937" i="17"/>
  <c r="K3936" i="17"/>
  <c r="K3935" i="17"/>
  <c r="K3934" i="17"/>
  <c r="K3933" i="17"/>
  <c r="K3932" i="17"/>
  <c r="K3931" i="17"/>
  <c r="K3930" i="17"/>
  <c r="K3929" i="17"/>
  <c r="K3928" i="17"/>
  <c r="K3927" i="17"/>
  <c r="K3926" i="17"/>
  <c r="K3925" i="17"/>
  <c r="K3924" i="17"/>
  <c r="K3923" i="17"/>
  <c r="K3922" i="17"/>
  <c r="K3921" i="17"/>
  <c r="K3920" i="17"/>
  <c r="K3919" i="17"/>
  <c r="K3918" i="17"/>
  <c r="K3917" i="17"/>
  <c r="K3916" i="17"/>
  <c r="K3915" i="17"/>
  <c r="K3914" i="17"/>
  <c r="K3913" i="17"/>
  <c r="K3912" i="17"/>
  <c r="K3911" i="17"/>
  <c r="K3910" i="17"/>
  <c r="K3909" i="17"/>
  <c r="K3908" i="17"/>
  <c r="K3907" i="17"/>
  <c r="K3906" i="17"/>
  <c r="K3905" i="17"/>
  <c r="K3904" i="17"/>
  <c r="K3903" i="17"/>
  <c r="K3902" i="17"/>
  <c r="K3901" i="17"/>
  <c r="K3900" i="17"/>
  <c r="K3899" i="17"/>
  <c r="K3898" i="17"/>
  <c r="K3897" i="17"/>
  <c r="K3896" i="17"/>
  <c r="K3895" i="17"/>
  <c r="K3894" i="17"/>
  <c r="K3893" i="17"/>
  <c r="K3892" i="17"/>
  <c r="K3891" i="17"/>
  <c r="K3890" i="17"/>
  <c r="K3889" i="17"/>
  <c r="K3888" i="17"/>
  <c r="K3887" i="17"/>
  <c r="K3886" i="17"/>
  <c r="K3885" i="17"/>
  <c r="K3884" i="17"/>
  <c r="K3883" i="17"/>
  <c r="K3882" i="17"/>
  <c r="K3881" i="17"/>
  <c r="K3880" i="17"/>
  <c r="K3879" i="17"/>
  <c r="K3878" i="17"/>
  <c r="K3877" i="17"/>
  <c r="K3876" i="17"/>
  <c r="K3875" i="17"/>
  <c r="K3874" i="17"/>
  <c r="K3873" i="17"/>
  <c r="K3872" i="17"/>
  <c r="K3871" i="17"/>
  <c r="K3870" i="17"/>
  <c r="K3869" i="17"/>
  <c r="K3868" i="17"/>
  <c r="K3867" i="17"/>
  <c r="K3866" i="17"/>
  <c r="K3865" i="17"/>
  <c r="K3864" i="17"/>
  <c r="K3863" i="17"/>
  <c r="K3862" i="17"/>
  <c r="K3861" i="17"/>
  <c r="K3860" i="17"/>
  <c r="K3859" i="17"/>
  <c r="K3858" i="17"/>
  <c r="K3857" i="17"/>
  <c r="K3856" i="17"/>
  <c r="K3855" i="17"/>
  <c r="K3854" i="17"/>
  <c r="K3853" i="17"/>
  <c r="K3852" i="17"/>
  <c r="K3851" i="17"/>
  <c r="K3850" i="17"/>
  <c r="K3849" i="17"/>
  <c r="K3848" i="17"/>
  <c r="K3847" i="17"/>
  <c r="K3846" i="17"/>
  <c r="K3845" i="17"/>
  <c r="K3844" i="17"/>
  <c r="K3843" i="17"/>
  <c r="K3842" i="17"/>
  <c r="K3841" i="17"/>
  <c r="K3840" i="17"/>
  <c r="K3839" i="17"/>
  <c r="K3838" i="17"/>
  <c r="K3837" i="17"/>
  <c r="K3836" i="17"/>
  <c r="K3835" i="17"/>
  <c r="K3834" i="17"/>
  <c r="K3833" i="17"/>
  <c r="K3832" i="17"/>
  <c r="K3831" i="17"/>
  <c r="K3830" i="17"/>
  <c r="K3829" i="17"/>
  <c r="K3828" i="17"/>
  <c r="K3827" i="17"/>
  <c r="K3826" i="17"/>
  <c r="K3825" i="17"/>
  <c r="K3824" i="17"/>
  <c r="K3823" i="17"/>
  <c r="K3822" i="17"/>
  <c r="K3821" i="17"/>
  <c r="K3820" i="17"/>
  <c r="K3819" i="17"/>
  <c r="K3818" i="17"/>
  <c r="K3817" i="17"/>
  <c r="K3816" i="17"/>
  <c r="K3815" i="17"/>
  <c r="K3814" i="17"/>
  <c r="K3813" i="17"/>
  <c r="K3812" i="17"/>
  <c r="K3811" i="17"/>
  <c r="K3810" i="17"/>
  <c r="K3809" i="17"/>
  <c r="K3808" i="17"/>
  <c r="K3807" i="17"/>
  <c r="K3806" i="17"/>
  <c r="K3805" i="17"/>
  <c r="K3804" i="17"/>
  <c r="K3803" i="17"/>
  <c r="K3802" i="17"/>
  <c r="K3801" i="17"/>
  <c r="K3800" i="17"/>
  <c r="K3799" i="17"/>
  <c r="K3798" i="17"/>
  <c r="K3797" i="17"/>
  <c r="K3796" i="17"/>
  <c r="K3795" i="17"/>
  <c r="K3794" i="17"/>
  <c r="K3793" i="17"/>
  <c r="K3792" i="17"/>
  <c r="K3791" i="17"/>
  <c r="K3790" i="17"/>
  <c r="K3789" i="17"/>
  <c r="K3788" i="17"/>
  <c r="K3787" i="17"/>
  <c r="K3786" i="17"/>
  <c r="K3785" i="17"/>
  <c r="K3784" i="17"/>
  <c r="K3783" i="17"/>
  <c r="K3782" i="17"/>
  <c r="K3781" i="17"/>
  <c r="K3780" i="17"/>
  <c r="K3779" i="17"/>
  <c r="K3778" i="17"/>
  <c r="K3777" i="17"/>
  <c r="K3776" i="17"/>
  <c r="K3775" i="17"/>
  <c r="K3774" i="17"/>
  <c r="K3773" i="17"/>
  <c r="K3772" i="17"/>
  <c r="K3771" i="17"/>
  <c r="K3770" i="17"/>
  <c r="K3769" i="17"/>
  <c r="K3768" i="17"/>
  <c r="K3767" i="17"/>
  <c r="K3766" i="17"/>
  <c r="K3765" i="17"/>
  <c r="K3764" i="17"/>
  <c r="K3763" i="17"/>
  <c r="K3762" i="17"/>
  <c r="K3761" i="17"/>
  <c r="K3760" i="17"/>
  <c r="K3759" i="17"/>
  <c r="K3758" i="17"/>
  <c r="K3757" i="17"/>
  <c r="K3756" i="17"/>
  <c r="K3755" i="17"/>
  <c r="K3754" i="17"/>
  <c r="K3753" i="17"/>
  <c r="K3752" i="17"/>
  <c r="K3751" i="17"/>
  <c r="K3750" i="17"/>
  <c r="K3749" i="17"/>
  <c r="K3748" i="17"/>
  <c r="K3747" i="17"/>
  <c r="K3746" i="17"/>
  <c r="K3745" i="17"/>
  <c r="K3744" i="17"/>
  <c r="K3743" i="17"/>
  <c r="K3742" i="17"/>
  <c r="K3741" i="17"/>
  <c r="K3740" i="17"/>
  <c r="K3739" i="17"/>
  <c r="K3738" i="17"/>
  <c r="K3737" i="17"/>
  <c r="K3736" i="17"/>
  <c r="K3735" i="17"/>
  <c r="K3734" i="17"/>
  <c r="K3733" i="17"/>
  <c r="K3732" i="17"/>
  <c r="K3731" i="17"/>
  <c r="K3730" i="17"/>
  <c r="K3729" i="17"/>
  <c r="K3728" i="17"/>
  <c r="K3727" i="17"/>
  <c r="K3726" i="17"/>
  <c r="K3725" i="17"/>
  <c r="K3724" i="17"/>
  <c r="K3723" i="17"/>
  <c r="K3722" i="17"/>
  <c r="K3721" i="17"/>
  <c r="K3720" i="17"/>
  <c r="K3719" i="17"/>
  <c r="K3718" i="17"/>
  <c r="K3717" i="17"/>
  <c r="K3716" i="17"/>
  <c r="K3715" i="17"/>
  <c r="K3714" i="17"/>
  <c r="K3713" i="17"/>
  <c r="K3712" i="17"/>
  <c r="K3711" i="17"/>
  <c r="K3710" i="17"/>
  <c r="K3709" i="17"/>
  <c r="K3708" i="17"/>
  <c r="K3707" i="17"/>
  <c r="K3706" i="17"/>
  <c r="K3705" i="17"/>
  <c r="K3704" i="17"/>
  <c r="K3703" i="17"/>
  <c r="K3702" i="17"/>
  <c r="K3701" i="17"/>
  <c r="K3700" i="17"/>
  <c r="K3699" i="17"/>
  <c r="K3698" i="17"/>
  <c r="K3697" i="17"/>
  <c r="K3696" i="17"/>
  <c r="K3695" i="17"/>
  <c r="K3694" i="17"/>
  <c r="K3693" i="17"/>
  <c r="K3692" i="17"/>
  <c r="K3691" i="17"/>
  <c r="K3690" i="17"/>
  <c r="K3689" i="17"/>
  <c r="K3688" i="17"/>
  <c r="K3687" i="17"/>
  <c r="K3686" i="17"/>
  <c r="K3685" i="17"/>
  <c r="K3684" i="17"/>
  <c r="K3683" i="17"/>
  <c r="K3682" i="17"/>
  <c r="K3681" i="17"/>
  <c r="K3680" i="17"/>
  <c r="K3679" i="17"/>
  <c r="K3678" i="17"/>
  <c r="K3677" i="17"/>
  <c r="K3676" i="17"/>
  <c r="K3675" i="17"/>
  <c r="K3674" i="17"/>
  <c r="K3673" i="17"/>
  <c r="K3672" i="17"/>
  <c r="K3671" i="17"/>
  <c r="K3670" i="17"/>
  <c r="K3669" i="17"/>
  <c r="K3668" i="17"/>
  <c r="K3667" i="17"/>
  <c r="K3666" i="17"/>
  <c r="K3665" i="17"/>
  <c r="K3664" i="17"/>
  <c r="K3663" i="17"/>
  <c r="K3662" i="17"/>
  <c r="K3661" i="17"/>
  <c r="K3660" i="17"/>
  <c r="K3659" i="17"/>
  <c r="K3658" i="17"/>
  <c r="K3657" i="17"/>
  <c r="K3656" i="17"/>
  <c r="K3655" i="17"/>
  <c r="K3654" i="17"/>
  <c r="K3653" i="17"/>
  <c r="K3652" i="17"/>
  <c r="K3651" i="17"/>
  <c r="K3650" i="17"/>
  <c r="K3649" i="17"/>
  <c r="K3648" i="17"/>
  <c r="K3647" i="17"/>
  <c r="K3646" i="17"/>
  <c r="K3645" i="17"/>
  <c r="K3644" i="17"/>
  <c r="K3643" i="17"/>
  <c r="K3642" i="17"/>
  <c r="K3641" i="17"/>
  <c r="K3640" i="17"/>
  <c r="K3639" i="17"/>
  <c r="K3638" i="17"/>
  <c r="K3637" i="17"/>
  <c r="K3636" i="17"/>
  <c r="K3635" i="17"/>
  <c r="K3634" i="17"/>
  <c r="K3633" i="17"/>
  <c r="K3632" i="17"/>
  <c r="K3631" i="17"/>
  <c r="K3630" i="17"/>
  <c r="K3629" i="17"/>
  <c r="K3628" i="17"/>
  <c r="K3627" i="17"/>
  <c r="K3626" i="17"/>
  <c r="K3625" i="17"/>
  <c r="K3624" i="17"/>
  <c r="K3623" i="17"/>
  <c r="K3622" i="17"/>
  <c r="K3621" i="17"/>
  <c r="K3620" i="17"/>
  <c r="K3619" i="17"/>
  <c r="K3618" i="17"/>
  <c r="K3617" i="17"/>
  <c r="K3616" i="17"/>
  <c r="K3615" i="17"/>
  <c r="K3614" i="17"/>
  <c r="K3613" i="17"/>
  <c r="K3612" i="17"/>
  <c r="K3611" i="17"/>
  <c r="K3610" i="17"/>
  <c r="K3609" i="17"/>
  <c r="K3608" i="17"/>
  <c r="K3607" i="17"/>
  <c r="K3606" i="17"/>
  <c r="K3605" i="17"/>
  <c r="K3604" i="17"/>
  <c r="K3603" i="17"/>
  <c r="K3602" i="17"/>
  <c r="K3601" i="17"/>
  <c r="K3600" i="17"/>
  <c r="K3599" i="17"/>
  <c r="K3598" i="17"/>
  <c r="K3597" i="17"/>
  <c r="K3596" i="17"/>
  <c r="K3595" i="17"/>
  <c r="K3594" i="17"/>
  <c r="K3593" i="17"/>
  <c r="K3592" i="17"/>
  <c r="K3591" i="17"/>
  <c r="K3590" i="17"/>
  <c r="K3589" i="17"/>
  <c r="K3588" i="17"/>
  <c r="K3587" i="17"/>
  <c r="K3586" i="17"/>
  <c r="K3585" i="17"/>
  <c r="K3584" i="17"/>
  <c r="K3583" i="17"/>
  <c r="K3582" i="17"/>
  <c r="K3581" i="17"/>
  <c r="K3580" i="17"/>
  <c r="K3579" i="17"/>
  <c r="K3578" i="17"/>
  <c r="K3577" i="17"/>
  <c r="K3576" i="17"/>
  <c r="K3575" i="17"/>
  <c r="K3574" i="17"/>
  <c r="K3573" i="17"/>
  <c r="K3572" i="17"/>
  <c r="K3571" i="17"/>
  <c r="K3570" i="17"/>
  <c r="K3569" i="17"/>
  <c r="K3568" i="17"/>
  <c r="K3567" i="17"/>
  <c r="K3566" i="17"/>
  <c r="K3565" i="17"/>
  <c r="K3564" i="17"/>
  <c r="K3563" i="17"/>
  <c r="K3562" i="17"/>
  <c r="K3561" i="17"/>
  <c r="K3560" i="17"/>
  <c r="K3559" i="17"/>
  <c r="K3558" i="17"/>
  <c r="K3557" i="17"/>
  <c r="K3556" i="17"/>
  <c r="K3555" i="17"/>
  <c r="K3554" i="17"/>
  <c r="K3553" i="17"/>
  <c r="K3552" i="17"/>
  <c r="K3551" i="17"/>
  <c r="K3550" i="17"/>
  <c r="K3549" i="17"/>
  <c r="K3548" i="17"/>
  <c r="K3547" i="17"/>
  <c r="K3546" i="17"/>
  <c r="K3545" i="17"/>
  <c r="K3544" i="17"/>
  <c r="K3543" i="17"/>
  <c r="K3542" i="17"/>
  <c r="K3541" i="17"/>
  <c r="K3540" i="17"/>
  <c r="K3539" i="17"/>
  <c r="K3538" i="17"/>
  <c r="K3537" i="17"/>
  <c r="K3536" i="17"/>
  <c r="K3535" i="17"/>
  <c r="K3534" i="17"/>
  <c r="K3533" i="17"/>
  <c r="K3532" i="17"/>
  <c r="K3531" i="17"/>
  <c r="K3530" i="17"/>
  <c r="K3529" i="17"/>
  <c r="K3528" i="17"/>
  <c r="K3527" i="17"/>
  <c r="K3526" i="17"/>
  <c r="K3525" i="17"/>
  <c r="K3524" i="17"/>
  <c r="K3523" i="17"/>
  <c r="K3522" i="17"/>
  <c r="K3521" i="17"/>
  <c r="K3520" i="17"/>
  <c r="K3519" i="17"/>
  <c r="K3518" i="17"/>
  <c r="K3517" i="17"/>
  <c r="K3516" i="17"/>
  <c r="K3515" i="17"/>
  <c r="K3514" i="17"/>
  <c r="K3513" i="17"/>
  <c r="K3512" i="17"/>
  <c r="K3511" i="17"/>
  <c r="K3510" i="17"/>
  <c r="K3509" i="17"/>
  <c r="K3508" i="17"/>
  <c r="K3507" i="17"/>
  <c r="K3506" i="17"/>
  <c r="K3505" i="17"/>
  <c r="K3504" i="17"/>
  <c r="K3503" i="17"/>
  <c r="K3502" i="17"/>
  <c r="K3501" i="17"/>
  <c r="K3500" i="17"/>
  <c r="K3499" i="17"/>
  <c r="K3498" i="17"/>
  <c r="K3497" i="17"/>
  <c r="K3496" i="17"/>
  <c r="K3495" i="17"/>
  <c r="K3494" i="17"/>
  <c r="K3493" i="17"/>
  <c r="K3492" i="17"/>
  <c r="K3491" i="17"/>
  <c r="K3490" i="17"/>
  <c r="K3489" i="17"/>
  <c r="K3488" i="17"/>
  <c r="K3487" i="17"/>
  <c r="K3486" i="17"/>
  <c r="K3485" i="17"/>
  <c r="K3484" i="17"/>
  <c r="K3483" i="17"/>
  <c r="K3482" i="17"/>
  <c r="K3481" i="17"/>
  <c r="K3480" i="17"/>
  <c r="K3479" i="17"/>
  <c r="K3478" i="17"/>
  <c r="K3477" i="17"/>
  <c r="K3476" i="17"/>
  <c r="K3475" i="17"/>
  <c r="K3474" i="17"/>
  <c r="K3473" i="17"/>
  <c r="K3472" i="17"/>
  <c r="K3471" i="17"/>
  <c r="K3470" i="17"/>
  <c r="K3469" i="17"/>
  <c r="K3468" i="17"/>
  <c r="K3467" i="17"/>
  <c r="K3466" i="17"/>
  <c r="K3465" i="17"/>
  <c r="K3464" i="17"/>
  <c r="K3463" i="17"/>
  <c r="K3462" i="17"/>
  <c r="K3461" i="17"/>
  <c r="K3460" i="17"/>
  <c r="K3459" i="17"/>
  <c r="K3458" i="17"/>
  <c r="K3457" i="17"/>
  <c r="K3456" i="17"/>
  <c r="K3455" i="17"/>
  <c r="K3454" i="17"/>
  <c r="K3453" i="17"/>
  <c r="K3452" i="17"/>
  <c r="K3451" i="17"/>
  <c r="K3450" i="17"/>
  <c r="K3449" i="17"/>
  <c r="K3448" i="17"/>
  <c r="K3447" i="17"/>
  <c r="K3446" i="17"/>
  <c r="K3445" i="17"/>
  <c r="K3444" i="17"/>
  <c r="K3443" i="17"/>
  <c r="K3442" i="17"/>
  <c r="K3441" i="17"/>
  <c r="K3440" i="17"/>
  <c r="K3439" i="17"/>
  <c r="K3438" i="17"/>
  <c r="K3437" i="17"/>
  <c r="K3436" i="17"/>
  <c r="K3435" i="17"/>
  <c r="K3434" i="17"/>
  <c r="K3433" i="17"/>
  <c r="K3432" i="17"/>
  <c r="K3431" i="17"/>
  <c r="K3430" i="17"/>
  <c r="K3429" i="17"/>
  <c r="K3428" i="17"/>
  <c r="K3427" i="17"/>
  <c r="K3426" i="17"/>
  <c r="K3425" i="17"/>
  <c r="K3424" i="17"/>
  <c r="K3423" i="17"/>
  <c r="K3422" i="17"/>
  <c r="K3421" i="17"/>
  <c r="K3420" i="17"/>
  <c r="K3419" i="17"/>
  <c r="K3418" i="17"/>
  <c r="K3417" i="17"/>
  <c r="K3416" i="17"/>
  <c r="K3415" i="17"/>
  <c r="K3414" i="17"/>
  <c r="K3413" i="17"/>
  <c r="K3412" i="17"/>
  <c r="K3411" i="17"/>
  <c r="K3410" i="17"/>
  <c r="K3409" i="17"/>
  <c r="K3408" i="17"/>
  <c r="K3407" i="17"/>
  <c r="K3406" i="17"/>
  <c r="K3405" i="17"/>
  <c r="K3404" i="17"/>
  <c r="K3403" i="17"/>
  <c r="K3402" i="17"/>
  <c r="K3401" i="17"/>
  <c r="K3400" i="17"/>
  <c r="K3399" i="17"/>
  <c r="K3398" i="17"/>
  <c r="K3397" i="17"/>
  <c r="K3396" i="17"/>
  <c r="K3395" i="17"/>
  <c r="K3394" i="17"/>
  <c r="K3393" i="17"/>
  <c r="K3392" i="17"/>
  <c r="K3391" i="17"/>
  <c r="K3390" i="17"/>
  <c r="K3389" i="17"/>
  <c r="K3388" i="17"/>
  <c r="K3387" i="17"/>
  <c r="K3386" i="17"/>
  <c r="K3385" i="17"/>
  <c r="K3384" i="17"/>
  <c r="K3383" i="17"/>
  <c r="K3382" i="17"/>
  <c r="K3381" i="17"/>
  <c r="K3380" i="17"/>
  <c r="K3379" i="17"/>
  <c r="K3378" i="17"/>
  <c r="K3377" i="17"/>
  <c r="K3376" i="17"/>
  <c r="K3375" i="17"/>
  <c r="K3374" i="17"/>
  <c r="K3373" i="17"/>
  <c r="K3372" i="17"/>
  <c r="K3371" i="17"/>
  <c r="K3370" i="17"/>
  <c r="K3369" i="17"/>
  <c r="K3368" i="17"/>
  <c r="K3367" i="17"/>
  <c r="K3366" i="17"/>
  <c r="K3365" i="17"/>
  <c r="K3364" i="17"/>
  <c r="K3363" i="17"/>
  <c r="K3362" i="17"/>
  <c r="K3361" i="17"/>
  <c r="K3360" i="17"/>
  <c r="K3359" i="17"/>
  <c r="K3358" i="17"/>
  <c r="K3357" i="17"/>
  <c r="K3356" i="17"/>
  <c r="K3355" i="17"/>
  <c r="K3354" i="17"/>
  <c r="K3353" i="17"/>
  <c r="K3352" i="17"/>
  <c r="K3351" i="17"/>
  <c r="K3350" i="17"/>
  <c r="K3349" i="17"/>
  <c r="K3348" i="17"/>
  <c r="K3347" i="17"/>
  <c r="K3346" i="17"/>
  <c r="K3345" i="17"/>
  <c r="K3344" i="17"/>
  <c r="K3343" i="17"/>
  <c r="K3342" i="17"/>
  <c r="K3341" i="17"/>
  <c r="K3340" i="17"/>
  <c r="K3339" i="17"/>
  <c r="K3338" i="17"/>
  <c r="K3337" i="17"/>
  <c r="K3336" i="17"/>
  <c r="K3335" i="17"/>
  <c r="K3334" i="17"/>
  <c r="K3333" i="17"/>
  <c r="K3332" i="17"/>
  <c r="K3331" i="17"/>
  <c r="K3330" i="17"/>
  <c r="K3329" i="17"/>
  <c r="K3328" i="17"/>
  <c r="K3327" i="17"/>
  <c r="K3326" i="17"/>
  <c r="K3325" i="17"/>
  <c r="K3324" i="17"/>
  <c r="K3323" i="17"/>
  <c r="K3322" i="17"/>
  <c r="K3321" i="17"/>
  <c r="K3320" i="17"/>
  <c r="K3319" i="17"/>
  <c r="K3318" i="17"/>
  <c r="K3317" i="17"/>
  <c r="K3316" i="17"/>
  <c r="K3315" i="17"/>
  <c r="K3314" i="17"/>
  <c r="K3313" i="17"/>
  <c r="K3312" i="17"/>
  <c r="K3311" i="17"/>
  <c r="K3310" i="17"/>
  <c r="K3309" i="17"/>
  <c r="K3308" i="17"/>
  <c r="K3307" i="17"/>
  <c r="K3306" i="17"/>
  <c r="K3305" i="17"/>
  <c r="K3304" i="17"/>
  <c r="K3303" i="17"/>
  <c r="K3302" i="17"/>
  <c r="K3301" i="17"/>
  <c r="K3300" i="17"/>
  <c r="K3299" i="17"/>
  <c r="K3298" i="17"/>
  <c r="K3297" i="17"/>
  <c r="K3296" i="17"/>
  <c r="K3295" i="17"/>
  <c r="K3294" i="17"/>
  <c r="K3293" i="17"/>
  <c r="K3292" i="17"/>
  <c r="K3291" i="17"/>
  <c r="K3290" i="17"/>
  <c r="K3289" i="17"/>
  <c r="K3288" i="17"/>
  <c r="K3287" i="17"/>
  <c r="K3286" i="17"/>
  <c r="K3285" i="17"/>
  <c r="K3284" i="17"/>
  <c r="K3283" i="17"/>
  <c r="K3282" i="17"/>
  <c r="K3281" i="17"/>
  <c r="K3280" i="17"/>
  <c r="K3279" i="17"/>
  <c r="K3278" i="17"/>
  <c r="K3277" i="17"/>
  <c r="K3276" i="17"/>
  <c r="K3275" i="17"/>
  <c r="K3274" i="17"/>
  <c r="K3273" i="17"/>
  <c r="K3272" i="17"/>
  <c r="K3271" i="17"/>
  <c r="K3270" i="17"/>
  <c r="K3269" i="17"/>
  <c r="K3268" i="17"/>
  <c r="K3267" i="17"/>
  <c r="K3266" i="17"/>
  <c r="K3265" i="17"/>
  <c r="K3264" i="17"/>
  <c r="K3263" i="17"/>
  <c r="K3262" i="17"/>
  <c r="K3261" i="17"/>
  <c r="K3260" i="17"/>
  <c r="K3259" i="17"/>
  <c r="K3258" i="17"/>
  <c r="K3257" i="17"/>
  <c r="K3256" i="17"/>
  <c r="K3255" i="17"/>
  <c r="K3254" i="17"/>
  <c r="K3253" i="17"/>
  <c r="K3252" i="17"/>
  <c r="K3251" i="17"/>
  <c r="K3250" i="17"/>
  <c r="K3249" i="17"/>
  <c r="K3248" i="17"/>
  <c r="K3247" i="17"/>
  <c r="K3246" i="17"/>
  <c r="K3245" i="17"/>
  <c r="K3244" i="17"/>
  <c r="K3243" i="17"/>
  <c r="K3242" i="17"/>
  <c r="K3241" i="17"/>
  <c r="K3240" i="17"/>
  <c r="K3239" i="17"/>
  <c r="K3238" i="17"/>
  <c r="K3237" i="17"/>
  <c r="K3236" i="17"/>
  <c r="K3235" i="17"/>
  <c r="K3234" i="17"/>
  <c r="K3233" i="17"/>
  <c r="K3232" i="17"/>
  <c r="K3231" i="17"/>
  <c r="K3230" i="17"/>
  <c r="K3229" i="17"/>
  <c r="K3228" i="17"/>
  <c r="K3227" i="17"/>
  <c r="K3226" i="17"/>
  <c r="K3225" i="17"/>
  <c r="K3224" i="17"/>
  <c r="K3223" i="17"/>
  <c r="K3222" i="17"/>
  <c r="K3221" i="17"/>
  <c r="K3220" i="17"/>
  <c r="K3219" i="17"/>
  <c r="K3218" i="17"/>
  <c r="K3217" i="17"/>
  <c r="K3216" i="17"/>
  <c r="K3215" i="17"/>
  <c r="K3214" i="17"/>
  <c r="K3213" i="17"/>
  <c r="K3212" i="17"/>
  <c r="K3211" i="17"/>
  <c r="K3210" i="17"/>
  <c r="K3209" i="17"/>
  <c r="K3208" i="17"/>
  <c r="K3207" i="17"/>
  <c r="K3206" i="17"/>
  <c r="K3205" i="17"/>
  <c r="K3204" i="17"/>
  <c r="K3203" i="17"/>
  <c r="K3202" i="17"/>
  <c r="K3201" i="17"/>
  <c r="K3200" i="17"/>
  <c r="K3199" i="17"/>
  <c r="K3198" i="17"/>
  <c r="K3197" i="17"/>
  <c r="K3196" i="17"/>
  <c r="K3195" i="17"/>
  <c r="K3194" i="17"/>
  <c r="K3193" i="17"/>
  <c r="K3192" i="17"/>
  <c r="K3191" i="17"/>
  <c r="K3190" i="17"/>
  <c r="K3189" i="17"/>
  <c r="K3188" i="17"/>
  <c r="K3187" i="17"/>
  <c r="K3186" i="17"/>
  <c r="K3185" i="17"/>
  <c r="K3184" i="17"/>
  <c r="K3183" i="17"/>
  <c r="K3182" i="17"/>
  <c r="K3181" i="17"/>
  <c r="K3180" i="17"/>
  <c r="K3179" i="17"/>
  <c r="K3178" i="17"/>
  <c r="K3177" i="17"/>
  <c r="K3176" i="17"/>
  <c r="K3175" i="17"/>
  <c r="K3174" i="17"/>
  <c r="K3173" i="17"/>
  <c r="K3172" i="17"/>
  <c r="K3171" i="17"/>
  <c r="K3170" i="17"/>
  <c r="K3169" i="17"/>
  <c r="K3168" i="17"/>
  <c r="K3167" i="17"/>
  <c r="K3166" i="17"/>
  <c r="K3165" i="17"/>
  <c r="K3164" i="17"/>
  <c r="K3163" i="17"/>
  <c r="K3162" i="17"/>
  <c r="K3161" i="17"/>
  <c r="K3160" i="17"/>
  <c r="K3159" i="17"/>
  <c r="K3158" i="17"/>
  <c r="K3157" i="17"/>
  <c r="K3156" i="17"/>
  <c r="K3155" i="17"/>
  <c r="K3154" i="17"/>
  <c r="K3153" i="17"/>
  <c r="K3152" i="17"/>
  <c r="K3151" i="17"/>
  <c r="K3150" i="17"/>
  <c r="K3149" i="17"/>
  <c r="K3148" i="17"/>
  <c r="K3147" i="17"/>
  <c r="K3146" i="17"/>
  <c r="K3145" i="17"/>
  <c r="K3144" i="17"/>
  <c r="K3143" i="17"/>
  <c r="K3142" i="17"/>
  <c r="K3141" i="17"/>
  <c r="K3140" i="17"/>
  <c r="K3139" i="17"/>
  <c r="K3138" i="17"/>
  <c r="K3137" i="17"/>
  <c r="K3136" i="17"/>
  <c r="K3135" i="17"/>
  <c r="K3134" i="17"/>
  <c r="K3133" i="17"/>
  <c r="K3132" i="17"/>
  <c r="K3131" i="17"/>
  <c r="K3130" i="17"/>
  <c r="K3129" i="17"/>
  <c r="K3128" i="17"/>
  <c r="K3127" i="17"/>
  <c r="K3126" i="17"/>
  <c r="K3125" i="17"/>
  <c r="K3124" i="17"/>
  <c r="K3123" i="17"/>
  <c r="K3122" i="17"/>
  <c r="K3121" i="17"/>
  <c r="K3120" i="17"/>
  <c r="K3119" i="17"/>
  <c r="K3118" i="17"/>
  <c r="K3117" i="17"/>
  <c r="K3116" i="17"/>
  <c r="K3115" i="17"/>
  <c r="K3114" i="17"/>
  <c r="K3113" i="17"/>
  <c r="K3112" i="17"/>
  <c r="K3111" i="17"/>
  <c r="K3110" i="17"/>
  <c r="K3109" i="17"/>
  <c r="K3108" i="17"/>
  <c r="K3107" i="17"/>
  <c r="K3106" i="17"/>
  <c r="K3105" i="17"/>
  <c r="K3104" i="17"/>
  <c r="K3103" i="17"/>
  <c r="K3102" i="17"/>
  <c r="K3101" i="17"/>
  <c r="K3100" i="17"/>
  <c r="K3099" i="17"/>
  <c r="K3098" i="17"/>
  <c r="K3097" i="17"/>
  <c r="K3096" i="17"/>
  <c r="K3095" i="17"/>
  <c r="K3094" i="17"/>
  <c r="K3093" i="17"/>
  <c r="K3092" i="17"/>
  <c r="K3091" i="17"/>
  <c r="K3090" i="17"/>
  <c r="K3089" i="17"/>
  <c r="K3088" i="17"/>
  <c r="K3087" i="17"/>
  <c r="K3086" i="17"/>
  <c r="K3085" i="17"/>
  <c r="K3084" i="17"/>
  <c r="K3083" i="17"/>
  <c r="K3082" i="17"/>
  <c r="K3081" i="17"/>
  <c r="K3080" i="17"/>
  <c r="K3079" i="17"/>
  <c r="K3078" i="17"/>
  <c r="K3077" i="17"/>
  <c r="K3076" i="17"/>
  <c r="K3075" i="17"/>
  <c r="K3074" i="17"/>
  <c r="K3073" i="17"/>
  <c r="K3072" i="17"/>
  <c r="K3071" i="17"/>
  <c r="K3070" i="17"/>
  <c r="K3069" i="17"/>
  <c r="K3068" i="17"/>
  <c r="K3067" i="17"/>
  <c r="K3066" i="17"/>
  <c r="K3065" i="17"/>
  <c r="K3064" i="17"/>
  <c r="K3063" i="17"/>
  <c r="K3062" i="17"/>
  <c r="K3061" i="17"/>
  <c r="K3060" i="17"/>
  <c r="K3059" i="17"/>
  <c r="K3058" i="17"/>
  <c r="K3057" i="17"/>
  <c r="K3056" i="17"/>
  <c r="K3055" i="17"/>
  <c r="K3054" i="17"/>
  <c r="K3053" i="17"/>
  <c r="K3052" i="17"/>
  <c r="K3051" i="17"/>
  <c r="K3050" i="17"/>
  <c r="K3049" i="17"/>
  <c r="K3048" i="17"/>
  <c r="K3047" i="17"/>
  <c r="K3046" i="17"/>
  <c r="K3045" i="17"/>
  <c r="K3044" i="17"/>
  <c r="K3043" i="17"/>
  <c r="K3042" i="17"/>
  <c r="K3041" i="17"/>
  <c r="K3040" i="17"/>
  <c r="K3039" i="17"/>
  <c r="K3038" i="17"/>
  <c r="K3037" i="17"/>
  <c r="K3036" i="17"/>
  <c r="K3035" i="17"/>
  <c r="K3034" i="17"/>
  <c r="K3033" i="17"/>
  <c r="K3032" i="17"/>
  <c r="K3031" i="17"/>
  <c r="K3030" i="17"/>
  <c r="K3029" i="17"/>
  <c r="K3028" i="17"/>
  <c r="K3027" i="17"/>
  <c r="K3026" i="17"/>
  <c r="K3025" i="17"/>
  <c r="K3024" i="17"/>
  <c r="K3023" i="17"/>
  <c r="K3022" i="17"/>
  <c r="K3021" i="17"/>
  <c r="K3020" i="17"/>
  <c r="K3019" i="17"/>
  <c r="K3018" i="17"/>
  <c r="K3017" i="17"/>
  <c r="K3016" i="17"/>
  <c r="K3015" i="17"/>
  <c r="K3014" i="17"/>
  <c r="K3013" i="17"/>
  <c r="K3012" i="17"/>
  <c r="K3011" i="17"/>
  <c r="K3010" i="17"/>
  <c r="K3009" i="17"/>
  <c r="K3008" i="17"/>
  <c r="K3007" i="17"/>
  <c r="K3006" i="17"/>
  <c r="K3005" i="17"/>
  <c r="K3004" i="17"/>
  <c r="K3003" i="17"/>
  <c r="K3002" i="17"/>
  <c r="K3001" i="17"/>
  <c r="K3000" i="17"/>
  <c r="K2999" i="17"/>
  <c r="K2998" i="17"/>
  <c r="K2997" i="17"/>
  <c r="K2996" i="17"/>
  <c r="K2995" i="17"/>
  <c r="K2994" i="17"/>
  <c r="K2993" i="17"/>
  <c r="K2992" i="17"/>
  <c r="K2991" i="17"/>
  <c r="K2990" i="17"/>
  <c r="K2989" i="17"/>
  <c r="K2988" i="17"/>
  <c r="K2987" i="17"/>
  <c r="K2986" i="17"/>
  <c r="K2985" i="17"/>
  <c r="K2984" i="17"/>
  <c r="K2983" i="17"/>
  <c r="K2982" i="17"/>
  <c r="K2981" i="17"/>
  <c r="K2980" i="17"/>
  <c r="K2979" i="17"/>
  <c r="K2978" i="17"/>
  <c r="K2977" i="17"/>
  <c r="K2976" i="17"/>
  <c r="K2975" i="17"/>
  <c r="K2974" i="17"/>
  <c r="K2973" i="17"/>
  <c r="K2972" i="17"/>
  <c r="K2971" i="17"/>
  <c r="K2970" i="17"/>
  <c r="K2969" i="17"/>
  <c r="K2968" i="17"/>
  <c r="K2967" i="17"/>
  <c r="K2966" i="17"/>
  <c r="K2965" i="17"/>
  <c r="K2964" i="17"/>
  <c r="K2963" i="17"/>
  <c r="K2962" i="17"/>
  <c r="K2961" i="17"/>
  <c r="K2960" i="17"/>
  <c r="K2959" i="17"/>
  <c r="K2958" i="17"/>
  <c r="K2957" i="17"/>
  <c r="K2956" i="17"/>
  <c r="K2955" i="17"/>
  <c r="K2954" i="17"/>
  <c r="K2953" i="17"/>
  <c r="K2952" i="17"/>
  <c r="K2951" i="17"/>
  <c r="K2950" i="17"/>
  <c r="K2949" i="17"/>
  <c r="K2948" i="17"/>
  <c r="K2947" i="17"/>
  <c r="K2946" i="17"/>
  <c r="K2945" i="17"/>
  <c r="K2944" i="17"/>
  <c r="K2943" i="17"/>
  <c r="K2942" i="17"/>
  <c r="K2941" i="17"/>
  <c r="K2940" i="17"/>
  <c r="K2939" i="17"/>
  <c r="K2938" i="17"/>
  <c r="K2937" i="17"/>
  <c r="K2936" i="17"/>
  <c r="K2935" i="17"/>
  <c r="K2934" i="17"/>
  <c r="K2933" i="17"/>
  <c r="K2932" i="17"/>
  <c r="K2931" i="17"/>
  <c r="K2930" i="17"/>
  <c r="K2929" i="17"/>
  <c r="K2928" i="17"/>
  <c r="K2927" i="17"/>
  <c r="K2926" i="17"/>
  <c r="K2925" i="17"/>
  <c r="K2924" i="17"/>
  <c r="K2923" i="17"/>
  <c r="K2922" i="17"/>
  <c r="K2921" i="17"/>
  <c r="K2920" i="17"/>
  <c r="K2919" i="17"/>
  <c r="K2918" i="17"/>
  <c r="K2917" i="17"/>
  <c r="K2916" i="17"/>
  <c r="K2915" i="17"/>
  <c r="K2914" i="17"/>
  <c r="K2913" i="17"/>
  <c r="K2912" i="17"/>
  <c r="K2911" i="17"/>
  <c r="K2910" i="17"/>
  <c r="K2909" i="17"/>
  <c r="K2908" i="17"/>
  <c r="K2907" i="17"/>
  <c r="K2906" i="17"/>
  <c r="K2905" i="17"/>
  <c r="K2904" i="17"/>
  <c r="K2903" i="17"/>
  <c r="K2902" i="17"/>
  <c r="K2901" i="17"/>
  <c r="K2900" i="17"/>
  <c r="K2899" i="17"/>
  <c r="K2898" i="17"/>
  <c r="K2897" i="17"/>
  <c r="K2896" i="17"/>
  <c r="K2895" i="17"/>
  <c r="K2894" i="17"/>
  <c r="K2893" i="17"/>
  <c r="K2892" i="17"/>
  <c r="K2891" i="17"/>
  <c r="K2890" i="17"/>
  <c r="K2889" i="17"/>
  <c r="K2888" i="17"/>
  <c r="K2887" i="17"/>
  <c r="K2886" i="17"/>
  <c r="K2885" i="17"/>
  <c r="K2884" i="17"/>
  <c r="K2883" i="17"/>
  <c r="K2882" i="17"/>
  <c r="K2881" i="17"/>
  <c r="K2880" i="17"/>
  <c r="K2879" i="17"/>
  <c r="K2878" i="17"/>
  <c r="K2877" i="17"/>
  <c r="K2876" i="17"/>
  <c r="K2875" i="17"/>
  <c r="K2874" i="17"/>
  <c r="K2873" i="17"/>
  <c r="K2872" i="17"/>
  <c r="K2871" i="17"/>
  <c r="K2870" i="17"/>
  <c r="K2869" i="17"/>
  <c r="K2868" i="17"/>
  <c r="K2867" i="17"/>
  <c r="K2866" i="17"/>
  <c r="K2865" i="17"/>
  <c r="K2864" i="17"/>
  <c r="K2863" i="17"/>
  <c r="K2862" i="17"/>
  <c r="K2861" i="17"/>
  <c r="K2860" i="17"/>
  <c r="K2859" i="17"/>
  <c r="K2858" i="17"/>
  <c r="K2857" i="17"/>
  <c r="K2856" i="17"/>
  <c r="K2855" i="17"/>
  <c r="K2854" i="17"/>
  <c r="K2853" i="17"/>
  <c r="K2852" i="17"/>
  <c r="K2851" i="17"/>
  <c r="K2850" i="17"/>
  <c r="K2849" i="17"/>
  <c r="K2848" i="17"/>
  <c r="K2847" i="17"/>
  <c r="K2846" i="17"/>
  <c r="K2845" i="17"/>
  <c r="K2844" i="17"/>
  <c r="K2843" i="17"/>
  <c r="K2842" i="17"/>
  <c r="K2841" i="17"/>
  <c r="K2840" i="17"/>
  <c r="K2839" i="17"/>
  <c r="K2838" i="17"/>
  <c r="K2837" i="17"/>
  <c r="K2836" i="17"/>
  <c r="K2835" i="17"/>
  <c r="K2834" i="17"/>
  <c r="K2833" i="17"/>
  <c r="K2832" i="17"/>
  <c r="K2831" i="17"/>
  <c r="K2830" i="17"/>
  <c r="K2829" i="17"/>
  <c r="K2828" i="17"/>
  <c r="K2827" i="17"/>
  <c r="K2826" i="17"/>
  <c r="K2825" i="17"/>
  <c r="K2824" i="17"/>
  <c r="K2823" i="17"/>
  <c r="K2822" i="17"/>
  <c r="K2821" i="17"/>
  <c r="K2820" i="17"/>
  <c r="K2819" i="17"/>
  <c r="K2818" i="17"/>
  <c r="K2817" i="17"/>
  <c r="K2816" i="17"/>
  <c r="K2815" i="17"/>
  <c r="K2814" i="17"/>
  <c r="K2813" i="17"/>
  <c r="K2812" i="17"/>
  <c r="K2811" i="17"/>
  <c r="K2810" i="17"/>
  <c r="K2809" i="17"/>
  <c r="K2808" i="17"/>
  <c r="K2807" i="17"/>
  <c r="K2806" i="17"/>
  <c r="K2805" i="17"/>
  <c r="K2804" i="17"/>
  <c r="K2803" i="17"/>
  <c r="K2802" i="17"/>
  <c r="K2801" i="17"/>
  <c r="K2800" i="17"/>
  <c r="K2799" i="17"/>
  <c r="K2798" i="17"/>
  <c r="K2797" i="17"/>
  <c r="K2796" i="17"/>
  <c r="K2795" i="17"/>
  <c r="K2794" i="17"/>
  <c r="K2793" i="17"/>
  <c r="K2792" i="17"/>
  <c r="K2791" i="17"/>
  <c r="K2790" i="17"/>
  <c r="K2789" i="17"/>
  <c r="K2788" i="17"/>
  <c r="K2787" i="17"/>
  <c r="K2786" i="17"/>
  <c r="K2785" i="17"/>
  <c r="K2784" i="17"/>
  <c r="K2783" i="17"/>
  <c r="K2782" i="17"/>
  <c r="K2781" i="17"/>
  <c r="K2780" i="17"/>
  <c r="K2779" i="17"/>
  <c r="K2778" i="17"/>
  <c r="K2777" i="17"/>
  <c r="K2776" i="17"/>
  <c r="K2775" i="17"/>
  <c r="K2774" i="17"/>
  <c r="K2773" i="17"/>
  <c r="K2772" i="17"/>
  <c r="K2771" i="17"/>
  <c r="K2770" i="17"/>
  <c r="K2769" i="17"/>
  <c r="K2768" i="17"/>
  <c r="K2767" i="17"/>
  <c r="K2766" i="17"/>
  <c r="K2765" i="17"/>
  <c r="K2764" i="17"/>
  <c r="K2763" i="17"/>
  <c r="K2762" i="17"/>
  <c r="K2761" i="17"/>
  <c r="K2760" i="17"/>
  <c r="K2759" i="17"/>
  <c r="K2758" i="17"/>
  <c r="K2757" i="17"/>
  <c r="K2756" i="17"/>
  <c r="K2755" i="17"/>
  <c r="K2754" i="17"/>
  <c r="K2753" i="17"/>
  <c r="K2752" i="17"/>
  <c r="K2751" i="17"/>
  <c r="K2750" i="17"/>
  <c r="K2749" i="17"/>
  <c r="K2748" i="17"/>
  <c r="K2747" i="17"/>
  <c r="K2746" i="17"/>
  <c r="K2745" i="17"/>
  <c r="K2744" i="17"/>
  <c r="K2743" i="17"/>
  <c r="K2742" i="17"/>
  <c r="K2741" i="17"/>
  <c r="K2740" i="17"/>
  <c r="K2739" i="17"/>
  <c r="K2738" i="17"/>
  <c r="K2737" i="17"/>
  <c r="K2736" i="17"/>
  <c r="K2735" i="17"/>
  <c r="K2734" i="17"/>
  <c r="K2733" i="17"/>
  <c r="K2732" i="17"/>
  <c r="K2731" i="17"/>
  <c r="K2730" i="17"/>
  <c r="K2729" i="17"/>
  <c r="K2728" i="17"/>
  <c r="K2727" i="17"/>
  <c r="K2726" i="17"/>
  <c r="K2725" i="17"/>
  <c r="K2724" i="17"/>
  <c r="K2723" i="17"/>
  <c r="K2722" i="17"/>
  <c r="K2721" i="17"/>
  <c r="K2720" i="17"/>
  <c r="K2719" i="17"/>
  <c r="K2718" i="17"/>
  <c r="K2717" i="17"/>
  <c r="K2716" i="17"/>
  <c r="K2715" i="17"/>
  <c r="K2714" i="17"/>
  <c r="K2713" i="17"/>
  <c r="K2712" i="17"/>
  <c r="K2711" i="17"/>
  <c r="K2710" i="17"/>
  <c r="K2709" i="17"/>
  <c r="K2708" i="17"/>
  <c r="K2707" i="17"/>
  <c r="K2706" i="17"/>
  <c r="K2705" i="17"/>
  <c r="K2704" i="17"/>
  <c r="K2703" i="17"/>
  <c r="K2702" i="17"/>
  <c r="K2701" i="17"/>
  <c r="K2700" i="17"/>
  <c r="K2699" i="17"/>
  <c r="K2698" i="17"/>
  <c r="K2697" i="17"/>
  <c r="K2696" i="17"/>
  <c r="K2695" i="17"/>
  <c r="K2694" i="17"/>
  <c r="K2693" i="17"/>
  <c r="K2692" i="17"/>
  <c r="K2691" i="17"/>
  <c r="K2690" i="17"/>
  <c r="K2689" i="17"/>
  <c r="K2688" i="17"/>
  <c r="K2687" i="17"/>
  <c r="K2686" i="17"/>
  <c r="K2685" i="17"/>
  <c r="K2684" i="17"/>
  <c r="K2683" i="17"/>
  <c r="K2682" i="17"/>
  <c r="K2681" i="17"/>
  <c r="K2680" i="17"/>
  <c r="K2679" i="17"/>
  <c r="K2678" i="17"/>
  <c r="K2677" i="17"/>
  <c r="K2676" i="17"/>
  <c r="K2675" i="17"/>
  <c r="K2674" i="17"/>
  <c r="K2673" i="17"/>
  <c r="K2672" i="17"/>
  <c r="K2671" i="17"/>
  <c r="K2670" i="17"/>
  <c r="K2669" i="17"/>
  <c r="K2668" i="17"/>
  <c r="K2667" i="17"/>
  <c r="K2666" i="17"/>
  <c r="K2665" i="17"/>
  <c r="K2664" i="17"/>
  <c r="K2663" i="17"/>
  <c r="K2662" i="17"/>
  <c r="K2661" i="17"/>
  <c r="K2660" i="17"/>
  <c r="K2659" i="17"/>
  <c r="K2658" i="17"/>
  <c r="K2657" i="17"/>
  <c r="K2656" i="17"/>
  <c r="K2655" i="17"/>
  <c r="K2654" i="17"/>
  <c r="K2653" i="17"/>
  <c r="K2652" i="17"/>
  <c r="K2651" i="17"/>
  <c r="K2650" i="17"/>
  <c r="K2649" i="17"/>
  <c r="K2648" i="17"/>
  <c r="K2647" i="17"/>
  <c r="K2646" i="17"/>
  <c r="K2645" i="17"/>
  <c r="K2644" i="17"/>
  <c r="K2643" i="17"/>
  <c r="K2642" i="17"/>
  <c r="K2641" i="17"/>
  <c r="K2640" i="17"/>
  <c r="K2639" i="17"/>
  <c r="K2638" i="17"/>
  <c r="K2637" i="17"/>
  <c r="K2636" i="17"/>
  <c r="K2635" i="17"/>
  <c r="K2634" i="17"/>
  <c r="K2633" i="17"/>
  <c r="K2632" i="17"/>
  <c r="K2631" i="17"/>
  <c r="K2630" i="17"/>
  <c r="K2629" i="17"/>
  <c r="K2628" i="17"/>
  <c r="K2627" i="17"/>
  <c r="K2626" i="17"/>
  <c r="K2625" i="17"/>
  <c r="K2624" i="17"/>
  <c r="K2623" i="17"/>
  <c r="K2622" i="17"/>
  <c r="K2621" i="17"/>
  <c r="K2620" i="17"/>
  <c r="K2619" i="17"/>
  <c r="K2618" i="17"/>
  <c r="K2617" i="17"/>
  <c r="K2616" i="17"/>
  <c r="K2615" i="17"/>
  <c r="K2614" i="17"/>
  <c r="K2613" i="17"/>
  <c r="K2612" i="17"/>
  <c r="K2611" i="17"/>
  <c r="K2610" i="17"/>
  <c r="K2609" i="17"/>
  <c r="K2608" i="17"/>
  <c r="K2607" i="17"/>
  <c r="K2606" i="17"/>
  <c r="K2605" i="17"/>
  <c r="K2604" i="17"/>
  <c r="K2603" i="17"/>
  <c r="K2602" i="17"/>
  <c r="K2601" i="17"/>
  <c r="K2600" i="17"/>
  <c r="K2599" i="17"/>
  <c r="K2598" i="17"/>
  <c r="K2597" i="17"/>
  <c r="K2596" i="17"/>
  <c r="K2595" i="17"/>
  <c r="K2594" i="17"/>
  <c r="K2593" i="17"/>
  <c r="K2592" i="17"/>
  <c r="K2591" i="17"/>
  <c r="K2590" i="17"/>
  <c r="K2589" i="17"/>
  <c r="K2588" i="17"/>
  <c r="K2587" i="17"/>
  <c r="K2586" i="17"/>
  <c r="K2585" i="17"/>
  <c r="K2584" i="17"/>
  <c r="K2583" i="17"/>
  <c r="K2582" i="17"/>
  <c r="K2581" i="17"/>
  <c r="K2580" i="17"/>
  <c r="K2579" i="17"/>
  <c r="K2578" i="17"/>
  <c r="K2577" i="17"/>
  <c r="K2576" i="17"/>
  <c r="K2575" i="17"/>
  <c r="K2574" i="17"/>
  <c r="K2573" i="17"/>
  <c r="K2572" i="17"/>
  <c r="K2571" i="17"/>
  <c r="K2570" i="17"/>
  <c r="K2569" i="17"/>
  <c r="K2568" i="17"/>
  <c r="K2567" i="17"/>
  <c r="K2566" i="17"/>
  <c r="K2565" i="17"/>
  <c r="K2564" i="17"/>
  <c r="K2563" i="17"/>
  <c r="K2562" i="17"/>
  <c r="K2561" i="17"/>
  <c r="K2560" i="17"/>
  <c r="K2559" i="17"/>
  <c r="K2558" i="17"/>
  <c r="K2557" i="17"/>
  <c r="K2556" i="17"/>
  <c r="K2555" i="17"/>
  <c r="K2554" i="17"/>
  <c r="K2553" i="17"/>
  <c r="K2552" i="17"/>
  <c r="K2551" i="17"/>
  <c r="K2550" i="17"/>
  <c r="K2549" i="17"/>
  <c r="K2548" i="17"/>
  <c r="K2547" i="17"/>
  <c r="K2546" i="17"/>
  <c r="K2545" i="17"/>
  <c r="K2544" i="17"/>
  <c r="K2543" i="17"/>
  <c r="K2542" i="17"/>
  <c r="K2541" i="17"/>
  <c r="K2540" i="17"/>
  <c r="K2539" i="17"/>
  <c r="K2538" i="17"/>
  <c r="K2537" i="17"/>
  <c r="K2536" i="17"/>
  <c r="K2535" i="17"/>
  <c r="K2534" i="17"/>
  <c r="K2533" i="17"/>
  <c r="K2532" i="17"/>
  <c r="K2531" i="17"/>
  <c r="K2530" i="17"/>
  <c r="K2529" i="17"/>
  <c r="K2528" i="17"/>
  <c r="K2527" i="17"/>
  <c r="K2526" i="17"/>
  <c r="K2525" i="17"/>
  <c r="K2524" i="17"/>
  <c r="K2523" i="17"/>
  <c r="K2522" i="17"/>
  <c r="K2521" i="17"/>
  <c r="K2520" i="17"/>
  <c r="K2519" i="17"/>
  <c r="K2518" i="17"/>
  <c r="K2517" i="17"/>
  <c r="K2516" i="17"/>
  <c r="K2515" i="17"/>
  <c r="K2514" i="17"/>
  <c r="K2513" i="17"/>
  <c r="K2512" i="17"/>
  <c r="K2511" i="17"/>
  <c r="K2510" i="17"/>
  <c r="K2509" i="17"/>
  <c r="K2508" i="17"/>
  <c r="K2507" i="17"/>
  <c r="K2506" i="17"/>
  <c r="K2505" i="17"/>
  <c r="K2504" i="17"/>
  <c r="K2503" i="17"/>
  <c r="K2502" i="17"/>
  <c r="K2501" i="17"/>
  <c r="K2500" i="17"/>
  <c r="K2499" i="17"/>
  <c r="K2498" i="17"/>
  <c r="K2497" i="17"/>
  <c r="K2496" i="17"/>
  <c r="K2495" i="17"/>
  <c r="K2494" i="17"/>
  <c r="K2493" i="17"/>
  <c r="K2492" i="17"/>
  <c r="K2491" i="17"/>
  <c r="K2490" i="17"/>
  <c r="K2489" i="17"/>
  <c r="K2488" i="17"/>
  <c r="K2487" i="17"/>
  <c r="K2486" i="17"/>
  <c r="K2485" i="17"/>
  <c r="K2484" i="17"/>
  <c r="K2483" i="17"/>
  <c r="K2482" i="17"/>
  <c r="K2481" i="17"/>
  <c r="K2480" i="17"/>
  <c r="K2479" i="17"/>
  <c r="K2478" i="17"/>
  <c r="K2477" i="17"/>
  <c r="K2476" i="17"/>
  <c r="K2475" i="17"/>
  <c r="K2474" i="17"/>
  <c r="K2473" i="17"/>
  <c r="K2472" i="17"/>
  <c r="K2471" i="17"/>
  <c r="K2470" i="17"/>
  <c r="K2469" i="17"/>
  <c r="K2468" i="17"/>
  <c r="K2467" i="17"/>
  <c r="K2466" i="17"/>
  <c r="K2465" i="17"/>
  <c r="K2464" i="17"/>
  <c r="K2463" i="17"/>
  <c r="K2462" i="17"/>
  <c r="K2461" i="17"/>
  <c r="K2460" i="17"/>
  <c r="K2459" i="17"/>
  <c r="K2458" i="17"/>
  <c r="K2457" i="17"/>
  <c r="K2456" i="17"/>
  <c r="K2455" i="17"/>
  <c r="K2454" i="17"/>
  <c r="K2453" i="17"/>
  <c r="K2452" i="17"/>
  <c r="K2451" i="17"/>
  <c r="K2450" i="17"/>
  <c r="K2449" i="17"/>
  <c r="K2448" i="17"/>
  <c r="K2447" i="17"/>
  <c r="K2446" i="17"/>
  <c r="K2445" i="17"/>
  <c r="K2444" i="17"/>
  <c r="K2443" i="17"/>
  <c r="K2442" i="17"/>
  <c r="K2441" i="17"/>
  <c r="K2440" i="17"/>
  <c r="K2439" i="17"/>
  <c r="K2438" i="17"/>
  <c r="K2437" i="17"/>
  <c r="K2436" i="17"/>
  <c r="K2435" i="17"/>
  <c r="K2434" i="17"/>
  <c r="K2433" i="17"/>
  <c r="K2432" i="17"/>
  <c r="K2431" i="17"/>
  <c r="K2430" i="17"/>
  <c r="K2429" i="17"/>
  <c r="K2428" i="17"/>
  <c r="K2427" i="17"/>
  <c r="K2426" i="17"/>
  <c r="K2425" i="17"/>
  <c r="K2424" i="17"/>
  <c r="K2423" i="17"/>
  <c r="K2422" i="17"/>
  <c r="K2421" i="17"/>
  <c r="K2420" i="17"/>
  <c r="K2419" i="17"/>
  <c r="K2418" i="17"/>
  <c r="K2417" i="17"/>
  <c r="K2416" i="17"/>
  <c r="K2415" i="17"/>
  <c r="K2414" i="17"/>
  <c r="K2413" i="17"/>
  <c r="K2412" i="17"/>
  <c r="K2411" i="17"/>
  <c r="K2410" i="17"/>
  <c r="K2409" i="17"/>
  <c r="K2408" i="17"/>
  <c r="K2407" i="17"/>
  <c r="K2406" i="17"/>
  <c r="K2405" i="17"/>
  <c r="K2404" i="17"/>
  <c r="K2403" i="17"/>
  <c r="K2402" i="17"/>
  <c r="K2401" i="17"/>
  <c r="K2400" i="17"/>
  <c r="K2399" i="17"/>
  <c r="K2398" i="17"/>
  <c r="K2397" i="17"/>
  <c r="K2396" i="17"/>
  <c r="K2395" i="17"/>
  <c r="K2394" i="17"/>
  <c r="K2393" i="17"/>
  <c r="K2392" i="17"/>
  <c r="K2391" i="17"/>
  <c r="K2390" i="17"/>
  <c r="K2389" i="17"/>
  <c r="K2388" i="17"/>
  <c r="K2387" i="17"/>
  <c r="K2386" i="17"/>
  <c r="K2385" i="17"/>
  <c r="K2384" i="17"/>
  <c r="K2383" i="17"/>
  <c r="K2382" i="17"/>
  <c r="K2381" i="17"/>
  <c r="K2380" i="17"/>
  <c r="K2379" i="17"/>
  <c r="K2378" i="17"/>
  <c r="K2377" i="17"/>
  <c r="K2376" i="17"/>
  <c r="K2375" i="17"/>
  <c r="K2374" i="17"/>
  <c r="K2373" i="17"/>
  <c r="K2372" i="17"/>
  <c r="K2371" i="17"/>
  <c r="K2370" i="17"/>
  <c r="K2369" i="17"/>
  <c r="K2368" i="17"/>
  <c r="K2367" i="17"/>
  <c r="K2366" i="17"/>
  <c r="K2365" i="17"/>
  <c r="K2364" i="17"/>
  <c r="K2363" i="17"/>
  <c r="K2362" i="17"/>
  <c r="K2361" i="17"/>
  <c r="K2360" i="17"/>
  <c r="K2359" i="17"/>
  <c r="K2358" i="17"/>
  <c r="K2357" i="17"/>
  <c r="K2356" i="17"/>
  <c r="K2355" i="17"/>
  <c r="K2354" i="17"/>
  <c r="K2353" i="17"/>
  <c r="K2352" i="17"/>
  <c r="K2351" i="17"/>
  <c r="K2350" i="17"/>
  <c r="K2349" i="17"/>
  <c r="K2348" i="17"/>
  <c r="K2347" i="17"/>
  <c r="K2346" i="17"/>
  <c r="K2345" i="17"/>
  <c r="K2344" i="17"/>
  <c r="K2343" i="17"/>
  <c r="K2342" i="17"/>
  <c r="K2341" i="17"/>
  <c r="K2340" i="17"/>
  <c r="K2339" i="17"/>
  <c r="K2338" i="17"/>
  <c r="K2337" i="17"/>
  <c r="K2336" i="17"/>
  <c r="K2335" i="17"/>
  <c r="K2334" i="17"/>
  <c r="K2333" i="17"/>
  <c r="K2332" i="17"/>
  <c r="K2331" i="17"/>
  <c r="K2330" i="17"/>
  <c r="K2329" i="17"/>
  <c r="K2328" i="17"/>
  <c r="K2327" i="17"/>
  <c r="K2326" i="17"/>
  <c r="K2325" i="17"/>
  <c r="K2324" i="17"/>
  <c r="K2323" i="17"/>
  <c r="K2322" i="17"/>
  <c r="K2321" i="17"/>
  <c r="K2320" i="17"/>
  <c r="K2319" i="17"/>
  <c r="K2318" i="17"/>
  <c r="K2317" i="17"/>
  <c r="K2316" i="17"/>
  <c r="K2315" i="17"/>
  <c r="K2314" i="17"/>
  <c r="K2313" i="17"/>
  <c r="K2312" i="17"/>
  <c r="K2311" i="17"/>
  <c r="K2310" i="17"/>
  <c r="K2309" i="17"/>
  <c r="K2308" i="17"/>
  <c r="K2307" i="17"/>
  <c r="K2306" i="17"/>
  <c r="K2305" i="17"/>
  <c r="K2304" i="17"/>
  <c r="K2303" i="17"/>
  <c r="K2302" i="17"/>
  <c r="K2301" i="17"/>
  <c r="K2300" i="17"/>
  <c r="K2299" i="17"/>
  <c r="K2298" i="17"/>
  <c r="K2297" i="17"/>
  <c r="K2296" i="17"/>
  <c r="K2295" i="17"/>
  <c r="K2294" i="17"/>
  <c r="K2293" i="17"/>
  <c r="K2292" i="17"/>
  <c r="K2291" i="17"/>
  <c r="K2290" i="17"/>
  <c r="K2289" i="17"/>
  <c r="K2288" i="17"/>
  <c r="K2287" i="17"/>
  <c r="K2286" i="17"/>
  <c r="K2285" i="17"/>
  <c r="K2284" i="17"/>
  <c r="K2283" i="17"/>
  <c r="K2282" i="17"/>
  <c r="K2281" i="17"/>
  <c r="K2280" i="17"/>
  <c r="K2279" i="17"/>
  <c r="K2278" i="17"/>
  <c r="K2277" i="17"/>
  <c r="K2276" i="17"/>
  <c r="K2275" i="17"/>
  <c r="K2274" i="17"/>
  <c r="K2273" i="17"/>
  <c r="K2272" i="17"/>
  <c r="K2271" i="17"/>
  <c r="K2270" i="17"/>
  <c r="K2269" i="17"/>
  <c r="K2268" i="17"/>
  <c r="K2267" i="17"/>
  <c r="K2266" i="17"/>
  <c r="K2265" i="17"/>
  <c r="K2264" i="17"/>
  <c r="K2263" i="17"/>
  <c r="K2262" i="17"/>
  <c r="K2261" i="17"/>
  <c r="K2260" i="17"/>
  <c r="K2259" i="17"/>
  <c r="K2258" i="17"/>
  <c r="K2257" i="17"/>
  <c r="K2256" i="17"/>
  <c r="K2255" i="17"/>
  <c r="K2254" i="17"/>
  <c r="K2253" i="17"/>
  <c r="K2252" i="17"/>
  <c r="K2251" i="17"/>
  <c r="K2250" i="17"/>
  <c r="K2249" i="17"/>
  <c r="K2248" i="17"/>
  <c r="K2247" i="17"/>
  <c r="K2246" i="17"/>
  <c r="K2245" i="17"/>
  <c r="K2244" i="17"/>
  <c r="K2243" i="17"/>
  <c r="K2242" i="17"/>
  <c r="K2241" i="17"/>
  <c r="K2240" i="17"/>
  <c r="K2239" i="17"/>
  <c r="K2238" i="17"/>
  <c r="K2237" i="17"/>
  <c r="K2236" i="17"/>
  <c r="K2235" i="17"/>
  <c r="K2234" i="17"/>
  <c r="K2233" i="17"/>
  <c r="K2232" i="17"/>
  <c r="K2231" i="17"/>
  <c r="K2230" i="17"/>
  <c r="K2229" i="17"/>
  <c r="K2228" i="17"/>
  <c r="K2227" i="17"/>
  <c r="K2226" i="17"/>
  <c r="K2225" i="17"/>
  <c r="K2224" i="17"/>
  <c r="K2223" i="17"/>
  <c r="K2222" i="17"/>
  <c r="K2221" i="17"/>
  <c r="K2220" i="17"/>
  <c r="K2219" i="17"/>
  <c r="K2218" i="17"/>
  <c r="K2217" i="17"/>
  <c r="K2216" i="17"/>
  <c r="K2215" i="17"/>
  <c r="K2214" i="17"/>
  <c r="K2213" i="17"/>
  <c r="K2212" i="17"/>
  <c r="K2211" i="17"/>
  <c r="K2210" i="17"/>
  <c r="K2209" i="17"/>
  <c r="K2208" i="17"/>
  <c r="K2207" i="17"/>
  <c r="K2206" i="17"/>
  <c r="K2205" i="17"/>
  <c r="K2204" i="17"/>
  <c r="K2203" i="17"/>
  <c r="K2202" i="17"/>
  <c r="K2201" i="17"/>
  <c r="K2200" i="17"/>
  <c r="K2199" i="17"/>
  <c r="K2198" i="17"/>
  <c r="K2197" i="17"/>
  <c r="K2196" i="17"/>
  <c r="K2195" i="17"/>
  <c r="K2194" i="17"/>
  <c r="K2193" i="17"/>
  <c r="K2192" i="17"/>
  <c r="K2191" i="17"/>
  <c r="K2190" i="17"/>
  <c r="K2189" i="17"/>
  <c r="K2188" i="17"/>
  <c r="K2187" i="17"/>
  <c r="K2186" i="17"/>
  <c r="K2185" i="17"/>
  <c r="K2184" i="17"/>
  <c r="K2183" i="17"/>
  <c r="K2182" i="17"/>
  <c r="K2181" i="17"/>
  <c r="K2180" i="17"/>
  <c r="K2179" i="17"/>
  <c r="K2178" i="17"/>
  <c r="K2177" i="17"/>
  <c r="K2176" i="17"/>
  <c r="K2175" i="17"/>
  <c r="K2174" i="17"/>
  <c r="K2173" i="17"/>
  <c r="K2172" i="17"/>
  <c r="K2171" i="17"/>
  <c r="K2170" i="17"/>
  <c r="K2169" i="17"/>
  <c r="K2168" i="17"/>
  <c r="K2167" i="17"/>
  <c r="K2166" i="17"/>
  <c r="K2165" i="17"/>
  <c r="K2164" i="17"/>
  <c r="K2163" i="17"/>
  <c r="K2162" i="17"/>
  <c r="K2161" i="17"/>
  <c r="K2160" i="17"/>
  <c r="K2159" i="17"/>
  <c r="K2158" i="17"/>
  <c r="K2157" i="17"/>
  <c r="K2156" i="17"/>
  <c r="K2155" i="17"/>
  <c r="K2154" i="17"/>
  <c r="K2153" i="17"/>
  <c r="K2152" i="17"/>
  <c r="K2151" i="17"/>
  <c r="K2150" i="17"/>
  <c r="K2149" i="17"/>
  <c r="K2148" i="17"/>
  <c r="K2147" i="17"/>
  <c r="K2146" i="17"/>
  <c r="K2145" i="17"/>
  <c r="K2144" i="17"/>
  <c r="K2143" i="17"/>
  <c r="K2142" i="17"/>
  <c r="K2141" i="17"/>
  <c r="K2140" i="17"/>
  <c r="K2139" i="17"/>
  <c r="K2138" i="17"/>
  <c r="K2137" i="17"/>
  <c r="K2136" i="17"/>
  <c r="K2135" i="17"/>
  <c r="K2134" i="17"/>
  <c r="K2133" i="17"/>
  <c r="K2132" i="17"/>
  <c r="K2131" i="17"/>
  <c r="K2130" i="17"/>
  <c r="K2129" i="17"/>
  <c r="K2128" i="17"/>
  <c r="K2127" i="17"/>
  <c r="K2126" i="17"/>
  <c r="K2125" i="17"/>
  <c r="K2124" i="17"/>
  <c r="K2123" i="17"/>
  <c r="K2122" i="17"/>
  <c r="K2121" i="17"/>
  <c r="K2120" i="17"/>
  <c r="K2119" i="17"/>
  <c r="K2118" i="17"/>
  <c r="K2117" i="17"/>
  <c r="K2116" i="17"/>
  <c r="K2115" i="17"/>
  <c r="K2114" i="17"/>
  <c r="K2113" i="17"/>
  <c r="K2112" i="17"/>
  <c r="K2111" i="17"/>
  <c r="K2110" i="17"/>
  <c r="K2109" i="17"/>
  <c r="K2108" i="17"/>
  <c r="K2107" i="17"/>
  <c r="K2106" i="17"/>
  <c r="K2105" i="17"/>
  <c r="K2104" i="17"/>
  <c r="K2103" i="17"/>
  <c r="K2102" i="17"/>
  <c r="K2101" i="17"/>
  <c r="K2100" i="17"/>
  <c r="K2099" i="17"/>
  <c r="K2098" i="17"/>
  <c r="K2097" i="17"/>
  <c r="K2096" i="17"/>
  <c r="K2095" i="17"/>
  <c r="K2094" i="17"/>
  <c r="K2093" i="17"/>
  <c r="K2092" i="17"/>
  <c r="K2091" i="17"/>
  <c r="K2090" i="17"/>
  <c r="K2089" i="17"/>
  <c r="K2088" i="17"/>
  <c r="K2087" i="17"/>
  <c r="K2086" i="17"/>
  <c r="K2085" i="17"/>
  <c r="K2084" i="17"/>
  <c r="K2083" i="17"/>
  <c r="K2082" i="17"/>
  <c r="K2081" i="17"/>
  <c r="K2080" i="17"/>
  <c r="K2079" i="17"/>
  <c r="K2078" i="17"/>
  <c r="K2077" i="17"/>
  <c r="K2076" i="17"/>
  <c r="K2075" i="17"/>
  <c r="K2074" i="17"/>
  <c r="K2073" i="17"/>
  <c r="K2072" i="17"/>
  <c r="K2071" i="17"/>
  <c r="K2070" i="17"/>
  <c r="K2069" i="17"/>
  <c r="K2068" i="17"/>
  <c r="K2067" i="17"/>
  <c r="K2066" i="17"/>
  <c r="K2065" i="17"/>
  <c r="K2064" i="17"/>
  <c r="K2063" i="17"/>
  <c r="K2062" i="17"/>
  <c r="K2061" i="17"/>
  <c r="K2060" i="17"/>
  <c r="K2059" i="17"/>
  <c r="K2058" i="17"/>
  <c r="K2057" i="17"/>
  <c r="K2056" i="17"/>
  <c r="K2055" i="17"/>
  <c r="K2054" i="17"/>
  <c r="K2053" i="17"/>
  <c r="K2052" i="17"/>
  <c r="K2051" i="17"/>
  <c r="K2050" i="17"/>
  <c r="K2049" i="17"/>
  <c r="K2048" i="17"/>
  <c r="K2047" i="17"/>
  <c r="K2046" i="17"/>
  <c r="K2045" i="17"/>
  <c r="K2044" i="17"/>
  <c r="K2043" i="17"/>
  <c r="K2042" i="17"/>
  <c r="K2041" i="17"/>
  <c r="K2040" i="17"/>
  <c r="K2039" i="17"/>
  <c r="K2038" i="17"/>
  <c r="K2037" i="17"/>
  <c r="K2036" i="17"/>
  <c r="K2035" i="17"/>
  <c r="K2034" i="17"/>
  <c r="K2033" i="17"/>
  <c r="K2032" i="17"/>
  <c r="K2031" i="17"/>
  <c r="K2030" i="17"/>
  <c r="K2029" i="17"/>
  <c r="K2028" i="17"/>
  <c r="K2027" i="17"/>
  <c r="K2026" i="17"/>
  <c r="K2025" i="17"/>
  <c r="K2024" i="17"/>
  <c r="K2023" i="17"/>
  <c r="K2022" i="17"/>
  <c r="K2021" i="17"/>
  <c r="K2020" i="17"/>
  <c r="K2019" i="17"/>
  <c r="K2018" i="17"/>
  <c r="K2017" i="17"/>
  <c r="K2016" i="17"/>
  <c r="K2015" i="17"/>
  <c r="K2014" i="17"/>
  <c r="K2013" i="17"/>
  <c r="K2012" i="17"/>
  <c r="K2011" i="17"/>
  <c r="K2010" i="17"/>
  <c r="K2009" i="17"/>
  <c r="K2008" i="17"/>
  <c r="K2007" i="17"/>
  <c r="K2006" i="17"/>
  <c r="K2005" i="17"/>
  <c r="K2004" i="17"/>
  <c r="K2003" i="17"/>
  <c r="K2002" i="17"/>
  <c r="K2001" i="17"/>
  <c r="K2000" i="17"/>
  <c r="K1999" i="17"/>
  <c r="K1998" i="17"/>
  <c r="K1997" i="17"/>
  <c r="K1996" i="17"/>
  <c r="K1995" i="17"/>
  <c r="K1994" i="17"/>
  <c r="K1993" i="17"/>
  <c r="K1992" i="17"/>
  <c r="K1991" i="17"/>
  <c r="K1990" i="17"/>
  <c r="K1989" i="17"/>
  <c r="K1988" i="17"/>
  <c r="K1987" i="17"/>
  <c r="K1986" i="17"/>
  <c r="K1985" i="17"/>
  <c r="K1984" i="17"/>
  <c r="K1983" i="17"/>
  <c r="K1982" i="17"/>
  <c r="K1981" i="17"/>
  <c r="K1980" i="17"/>
  <c r="K1979" i="17"/>
  <c r="K1978" i="17"/>
  <c r="K1977" i="17"/>
  <c r="K1976" i="17"/>
  <c r="K1975" i="17"/>
  <c r="K1974" i="17"/>
  <c r="K1973" i="17"/>
  <c r="K1972" i="17"/>
  <c r="K1971" i="17"/>
  <c r="K1970" i="17"/>
  <c r="K1969" i="17"/>
  <c r="K1968" i="17"/>
  <c r="K1967" i="17"/>
  <c r="K1966" i="17"/>
  <c r="K1965" i="17"/>
  <c r="K1964" i="17"/>
  <c r="K1963" i="17"/>
  <c r="K1962" i="17"/>
  <c r="K1961" i="17"/>
  <c r="K1960" i="17"/>
  <c r="K1959" i="17"/>
  <c r="K1958" i="17"/>
  <c r="K1957" i="17"/>
  <c r="K1956" i="17"/>
  <c r="K1955" i="17"/>
  <c r="K1954" i="17"/>
  <c r="K1953" i="17"/>
  <c r="K1952" i="17"/>
  <c r="K1951" i="17"/>
  <c r="K1950" i="17"/>
  <c r="K1949" i="17"/>
  <c r="K1948" i="17"/>
  <c r="K1947" i="17"/>
  <c r="K1946" i="17"/>
  <c r="K1945" i="17"/>
  <c r="K1944" i="17"/>
  <c r="K1943" i="17"/>
  <c r="K1942" i="17"/>
  <c r="K1941" i="17"/>
  <c r="K1940" i="17"/>
  <c r="K1939" i="17"/>
  <c r="K1938" i="17"/>
  <c r="K1937" i="17"/>
  <c r="K1936" i="17"/>
  <c r="K1935" i="17"/>
  <c r="K1934" i="17"/>
  <c r="K1933" i="17"/>
  <c r="K1932" i="17"/>
  <c r="K1931" i="17"/>
  <c r="K1930" i="17"/>
  <c r="K1929" i="17"/>
  <c r="K1928" i="17"/>
  <c r="K1927" i="17"/>
  <c r="K1926" i="17"/>
  <c r="K1925" i="17"/>
  <c r="K1924" i="17"/>
  <c r="K1923" i="17"/>
  <c r="K1922" i="17"/>
  <c r="K1921" i="17"/>
  <c r="K1920" i="17"/>
  <c r="K1919" i="17"/>
  <c r="K1918" i="17"/>
  <c r="K1917" i="17"/>
  <c r="K1916" i="17"/>
  <c r="K1915" i="17"/>
  <c r="K1914" i="17"/>
  <c r="K1913" i="17"/>
  <c r="K1912" i="17"/>
  <c r="K1911" i="17"/>
  <c r="K1910" i="17"/>
  <c r="K1909" i="17"/>
  <c r="K1908" i="17"/>
  <c r="K1907" i="17"/>
  <c r="K1906" i="17"/>
  <c r="K1905" i="17"/>
  <c r="K1904" i="17"/>
  <c r="K1903" i="17"/>
  <c r="K1902" i="17"/>
  <c r="K1901" i="17"/>
  <c r="K1900" i="17"/>
  <c r="K1899" i="17"/>
  <c r="K1898" i="17"/>
  <c r="K1897" i="17"/>
  <c r="K1896" i="17"/>
  <c r="K1895" i="17"/>
  <c r="K1894" i="17"/>
  <c r="K1893" i="17"/>
  <c r="K1892" i="17"/>
  <c r="K1891" i="17"/>
  <c r="K1890" i="17"/>
  <c r="K1889" i="17"/>
  <c r="K1888" i="17"/>
  <c r="K1887" i="17"/>
  <c r="K1886" i="17"/>
  <c r="K1885" i="17"/>
  <c r="K1884" i="17"/>
  <c r="K1883" i="17"/>
  <c r="K1882" i="17"/>
  <c r="K1881" i="17"/>
  <c r="K1880" i="17"/>
  <c r="K1879" i="17"/>
  <c r="K1878" i="17"/>
  <c r="K1877" i="17"/>
  <c r="K1876" i="17"/>
  <c r="K1875" i="17"/>
  <c r="K1874" i="17"/>
  <c r="K1873" i="17"/>
  <c r="K1872" i="17"/>
  <c r="K1871" i="17"/>
  <c r="K1870" i="17"/>
  <c r="K1869" i="17"/>
  <c r="K1868" i="17"/>
  <c r="K1867" i="17"/>
  <c r="K1866" i="17"/>
  <c r="K1865" i="17"/>
  <c r="K1864" i="17"/>
  <c r="K1863" i="17"/>
  <c r="K1862" i="17"/>
  <c r="K1861" i="17"/>
  <c r="K1860" i="17"/>
  <c r="K1859" i="17"/>
  <c r="K1858" i="17"/>
  <c r="K1857" i="17"/>
  <c r="K1856" i="17"/>
  <c r="K1855" i="17"/>
  <c r="K1854" i="17"/>
  <c r="K1853" i="17"/>
  <c r="K1852" i="17"/>
  <c r="K1851" i="17"/>
  <c r="K1850" i="17"/>
  <c r="K1849" i="17"/>
  <c r="K1848" i="17"/>
  <c r="K1847" i="17"/>
  <c r="K1846" i="17"/>
  <c r="K1845" i="17"/>
  <c r="K1844" i="17"/>
  <c r="K1843" i="17"/>
  <c r="K1842" i="17"/>
  <c r="K1841" i="17"/>
  <c r="K1840" i="17"/>
  <c r="K1839" i="17"/>
  <c r="K1838" i="17"/>
  <c r="K1837" i="17"/>
  <c r="K1836" i="17"/>
  <c r="K1835" i="17"/>
  <c r="K1834" i="17"/>
  <c r="K1833" i="17"/>
  <c r="K1832" i="17"/>
  <c r="K1831" i="17"/>
  <c r="K1830" i="17"/>
  <c r="K1829" i="17"/>
  <c r="K1828" i="17"/>
  <c r="K1827" i="17"/>
  <c r="K1826" i="17"/>
  <c r="K1825" i="17"/>
  <c r="K1824" i="17"/>
  <c r="K1823" i="17"/>
  <c r="K1822" i="17"/>
  <c r="K1821" i="17"/>
  <c r="K1820" i="17"/>
  <c r="K1819" i="17"/>
  <c r="K1818" i="17"/>
  <c r="K1817" i="17"/>
  <c r="K1816" i="17"/>
  <c r="K1815" i="17"/>
  <c r="K1814" i="17"/>
  <c r="K1813" i="17"/>
  <c r="K1812" i="17"/>
  <c r="K1811" i="17"/>
  <c r="K1810" i="17"/>
  <c r="K1809" i="17"/>
  <c r="K1808" i="17"/>
  <c r="K1807" i="17"/>
  <c r="K1806" i="17"/>
  <c r="K1805" i="17"/>
  <c r="K1804" i="17"/>
  <c r="K1803" i="17"/>
  <c r="K1802" i="17"/>
  <c r="K1801" i="17"/>
  <c r="K1800" i="17"/>
  <c r="K1799" i="17"/>
  <c r="K1798" i="17"/>
  <c r="K1797" i="17"/>
  <c r="K1796" i="17"/>
  <c r="K1795" i="17"/>
  <c r="K1794" i="17"/>
  <c r="K1793" i="17"/>
  <c r="K1792" i="17"/>
  <c r="K1791" i="17"/>
  <c r="K1790" i="17"/>
  <c r="K1789" i="17"/>
  <c r="K1788" i="17"/>
  <c r="K1787" i="17"/>
  <c r="K1786" i="17"/>
  <c r="K1785" i="17"/>
  <c r="K1784" i="17"/>
  <c r="K1783" i="17"/>
  <c r="K1782" i="17"/>
  <c r="K1781" i="17"/>
  <c r="K1780" i="17"/>
  <c r="K1779" i="17"/>
  <c r="K1778" i="17"/>
  <c r="K1777" i="17"/>
  <c r="K1776" i="17"/>
  <c r="K1775" i="17"/>
  <c r="K1774" i="17"/>
  <c r="K1773" i="17"/>
  <c r="K1772" i="17"/>
  <c r="K1771" i="17"/>
  <c r="K1770" i="17"/>
  <c r="K1769" i="17"/>
  <c r="K1768" i="17"/>
  <c r="K1767" i="17"/>
  <c r="K1766" i="17"/>
  <c r="K1765" i="17"/>
  <c r="K1764" i="17"/>
  <c r="K1763" i="17"/>
  <c r="K1762" i="17"/>
  <c r="K1761" i="17"/>
  <c r="K1760" i="17"/>
  <c r="K1759" i="17"/>
  <c r="K1758" i="17"/>
  <c r="K1757" i="17"/>
  <c r="K1756" i="17"/>
  <c r="K1755" i="17"/>
  <c r="K1754" i="17"/>
  <c r="K1753" i="17"/>
  <c r="K1752" i="17"/>
  <c r="K1751" i="17"/>
  <c r="K1750" i="17"/>
  <c r="K1749" i="17"/>
  <c r="K1748" i="17"/>
  <c r="K1747" i="17"/>
  <c r="K1746" i="17"/>
  <c r="K1745" i="17"/>
  <c r="K1744" i="17"/>
  <c r="K1743" i="17"/>
  <c r="K1742" i="17"/>
  <c r="K1741" i="17"/>
  <c r="K1740" i="17"/>
  <c r="K1739" i="17"/>
  <c r="K1738" i="17"/>
  <c r="K1737" i="17"/>
  <c r="K1736" i="17"/>
  <c r="K1735" i="17"/>
  <c r="K1734" i="17"/>
  <c r="K1733" i="17"/>
  <c r="K1732" i="17"/>
  <c r="K1731" i="17"/>
  <c r="K1730" i="17"/>
  <c r="K1729" i="17"/>
  <c r="K1728" i="17"/>
  <c r="K1727" i="17"/>
  <c r="K1726" i="17"/>
  <c r="K1725" i="17"/>
  <c r="K1724" i="17"/>
  <c r="K1723" i="17"/>
  <c r="K1722" i="17"/>
  <c r="K1721" i="17"/>
  <c r="K1720" i="17"/>
  <c r="K1719" i="17"/>
  <c r="K1718" i="17"/>
  <c r="K1717" i="17"/>
  <c r="K1716" i="17"/>
  <c r="K1715" i="17"/>
  <c r="K1714" i="17"/>
  <c r="K1713" i="17"/>
  <c r="K1712" i="17"/>
  <c r="K1711" i="17"/>
  <c r="K1710" i="17"/>
  <c r="K1709" i="17"/>
  <c r="K1708" i="17"/>
  <c r="K1707" i="17"/>
  <c r="K1706" i="17"/>
  <c r="K1705" i="17"/>
  <c r="K1704" i="17"/>
  <c r="K1703" i="17"/>
  <c r="K1702" i="17"/>
  <c r="K1701" i="17"/>
  <c r="K1700" i="17"/>
  <c r="K1699" i="17"/>
  <c r="K1698" i="17"/>
  <c r="K1697" i="17"/>
  <c r="K1696" i="17"/>
  <c r="K1695" i="17"/>
  <c r="K1694" i="17"/>
  <c r="K1693" i="17"/>
  <c r="K1692" i="17"/>
  <c r="K1691" i="17"/>
  <c r="K1690" i="17"/>
  <c r="K1689" i="17"/>
  <c r="K1688" i="17"/>
  <c r="K1687" i="17"/>
  <c r="K1686" i="17"/>
  <c r="K1685" i="17"/>
  <c r="K1684" i="17"/>
  <c r="K1683" i="17"/>
  <c r="K1682" i="17"/>
  <c r="K1681" i="17"/>
  <c r="K1680" i="17"/>
  <c r="K1679" i="17"/>
  <c r="K1678" i="17"/>
  <c r="K1677" i="17"/>
  <c r="K1676" i="17"/>
  <c r="K1675" i="17"/>
  <c r="K1674" i="17"/>
  <c r="K1673" i="17"/>
  <c r="K1672" i="17"/>
  <c r="K1671" i="17"/>
  <c r="K1670" i="17"/>
  <c r="K1669" i="17"/>
  <c r="K1668" i="17"/>
  <c r="K1667" i="17"/>
  <c r="K1666" i="17"/>
  <c r="K1665" i="17"/>
  <c r="K1664" i="17"/>
  <c r="K1663" i="17"/>
  <c r="K1662" i="17"/>
  <c r="K1661" i="17"/>
  <c r="K1660" i="17"/>
  <c r="K1659" i="17"/>
  <c r="K1658" i="17"/>
  <c r="K1657" i="17"/>
  <c r="K1656" i="17"/>
  <c r="K1655" i="17"/>
  <c r="K1654" i="17"/>
  <c r="K1653" i="17"/>
  <c r="K1652" i="17"/>
  <c r="K1651" i="17"/>
  <c r="K1650" i="17"/>
  <c r="K1649" i="17"/>
  <c r="K1648" i="17"/>
  <c r="K1647" i="17"/>
  <c r="K1646" i="17"/>
  <c r="K1645" i="17"/>
  <c r="K1644" i="17"/>
  <c r="K1643" i="17"/>
  <c r="K1642" i="17"/>
  <c r="K1641" i="17"/>
  <c r="K1640" i="17"/>
  <c r="K1639" i="17"/>
  <c r="K1638" i="17"/>
  <c r="K1637" i="17"/>
  <c r="K1636" i="17"/>
  <c r="K1635" i="17"/>
  <c r="K1634" i="17"/>
  <c r="K1633" i="17"/>
  <c r="K1632" i="17"/>
  <c r="K1631" i="17"/>
  <c r="K1630" i="17"/>
  <c r="K1629" i="17"/>
  <c r="K1628" i="17"/>
  <c r="K1627" i="17"/>
  <c r="K1626" i="17"/>
  <c r="K1625" i="17"/>
  <c r="K1624" i="17"/>
  <c r="K1623" i="17"/>
  <c r="K1622" i="17"/>
  <c r="K1621" i="17"/>
  <c r="K1620" i="17"/>
  <c r="K1619" i="17"/>
  <c r="K1618" i="17"/>
  <c r="K1617" i="17"/>
  <c r="K1616" i="17"/>
  <c r="K1615" i="17"/>
  <c r="K1614" i="17"/>
  <c r="K1613" i="17"/>
  <c r="K1612" i="17"/>
  <c r="K1611" i="17"/>
  <c r="K1610" i="17"/>
  <c r="K1609" i="17"/>
  <c r="K1608" i="17"/>
  <c r="K1607" i="17"/>
  <c r="K1606" i="17"/>
  <c r="K1605" i="17"/>
  <c r="K1604" i="17"/>
  <c r="K1603" i="17"/>
  <c r="K1602" i="17"/>
  <c r="K1601" i="17"/>
  <c r="K1600" i="17"/>
  <c r="K1599" i="17"/>
  <c r="K1598" i="17"/>
  <c r="K1597" i="17"/>
  <c r="K1596" i="17"/>
  <c r="K1595" i="17"/>
  <c r="K1594" i="17"/>
  <c r="K1593" i="17"/>
  <c r="K1592" i="17"/>
  <c r="K1591" i="17"/>
  <c r="K1590" i="17"/>
  <c r="K1589" i="17"/>
  <c r="K1588" i="17"/>
  <c r="K1587" i="17"/>
  <c r="K1586" i="17"/>
  <c r="K1585" i="17"/>
  <c r="K1584" i="17"/>
  <c r="K1583" i="17"/>
  <c r="K1582" i="17"/>
  <c r="K1581" i="17"/>
  <c r="K1580" i="17"/>
  <c r="K1579" i="17"/>
  <c r="K1578" i="17"/>
  <c r="K1577" i="17"/>
  <c r="K1576" i="17"/>
  <c r="K1575" i="17"/>
  <c r="K1574" i="17"/>
  <c r="K1573" i="17"/>
  <c r="K1572" i="17"/>
  <c r="K1571" i="17"/>
  <c r="K1570" i="17"/>
  <c r="K1569" i="17"/>
  <c r="K1568" i="17"/>
  <c r="K1567" i="17"/>
  <c r="K1566" i="17"/>
  <c r="K1565" i="17"/>
  <c r="K1564" i="17"/>
  <c r="K1563" i="17"/>
  <c r="K1562" i="17"/>
  <c r="K1561" i="17"/>
  <c r="K1560" i="17"/>
  <c r="K1559" i="17"/>
  <c r="K1558" i="17"/>
  <c r="K1557" i="17"/>
  <c r="K1556" i="17"/>
  <c r="K1555" i="17"/>
  <c r="K1554" i="17"/>
  <c r="K1553" i="17"/>
  <c r="K1552" i="17"/>
  <c r="K1551" i="17"/>
  <c r="K1550" i="17"/>
  <c r="K1549" i="17"/>
  <c r="K1548" i="17"/>
  <c r="K1547" i="17"/>
  <c r="K1546" i="17"/>
  <c r="K1545" i="17"/>
  <c r="K1544" i="17"/>
  <c r="K1543" i="17"/>
  <c r="K1542" i="17"/>
  <c r="K1541" i="17"/>
  <c r="K1540" i="17"/>
  <c r="K1539" i="17"/>
  <c r="K1538" i="17"/>
  <c r="K1537" i="17"/>
  <c r="K1536" i="17"/>
  <c r="K1535" i="17"/>
  <c r="K1534" i="17"/>
  <c r="K1533" i="17"/>
  <c r="K1532" i="17"/>
  <c r="K1531" i="17"/>
  <c r="K1530" i="17"/>
  <c r="K1529" i="17"/>
  <c r="K1528" i="17"/>
  <c r="K1527" i="17"/>
  <c r="K1526" i="17"/>
  <c r="K1525" i="17"/>
  <c r="K1524" i="17"/>
  <c r="K1523" i="17"/>
  <c r="K1522" i="17"/>
  <c r="K1521" i="17"/>
  <c r="K1520" i="17"/>
  <c r="K1519" i="17"/>
  <c r="K1518" i="17"/>
  <c r="K1517" i="17"/>
  <c r="K1516" i="17"/>
  <c r="K1515" i="17"/>
  <c r="K1514" i="17"/>
  <c r="K1513" i="17"/>
  <c r="K1512" i="17"/>
  <c r="K1511" i="17"/>
  <c r="K1510" i="17"/>
  <c r="K1509" i="17"/>
  <c r="K1508" i="17"/>
  <c r="K1507" i="17"/>
  <c r="K1506" i="17"/>
  <c r="K1505" i="17"/>
  <c r="K1504" i="17"/>
  <c r="K1503" i="17"/>
  <c r="K1502" i="17"/>
  <c r="K1501" i="17"/>
  <c r="K1500" i="17"/>
  <c r="K1499" i="17"/>
  <c r="K1498" i="17"/>
  <c r="K1497" i="17"/>
  <c r="K1496" i="17"/>
  <c r="K1495" i="17"/>
  <c r="K1494" i="17"/>
  <c r="K1493" i="17"/>
  <c r="K1492" i="17"/>
  <c r="K1491" i="17"/>
  <c r="K1490" i="17"/>
  <c r="K1489" i="17"/>
  <c r="K1488" i="17"/>
  <c r="K1487" i="17"/>
  <c r="K1486" i="17"/>
  <c r="K1485" i="17"/>
  <c r="K1484" i="17"/>
  <c r="K1483" i="17"/>
  <c r="K1482" i="17"/>
  <c r="K1481" i="17"/>
  <c r="K1480" i="17"/>
  <c r="K1479" i="17"/>
  <c r="K1478" i="17"/>
  <c r="K1477" i="17"/>
  <c r="K1476" i="17"/>
  <c r="K1475" i="17"/>
  <c r="K1474" i="17"/>
  <c r="K1473" i="17"/>
  <c r="K1472" i="17"/>
  <c r="K1471" i="17"/>
  <c r="K1470" i="17"/>
  <c r="K1469" i="17"/>
  <c r="K1468" i="17"/>
  <c r="K1467" i="17"/>
  <c r="K1466" i="17"/>
  <c r="K1465" i="17"/>
  <c r="K1464" i="17"/>
  <c r="K1463" i="17"/>
  <c r="K1462" i="17"/>
  <c r="K1461" i="17"/>
  <c r="K1460" i="17"/>
  <c r="K1459" i="17"/>
  <c r="K1458" i="17"/>
  <c r="K1457" i="17"/>
  <c r="K1456" i="17"/>
  <c r="K1455" i="17"/>
  <c r="K1454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5" i="17"/>
  <c r="K1434" i="17"/>
  <c r="K1433" i="17"/>
  <c r="K1432" i="17"/>
  <c r="K1431" i="17"/>
  <c r="K1430" i="17"/>
  <c r="K1429" i="17"/>
  <c r="K1428" i="17"/>
  <c r="K1427" i="17"/>
  <c r="K1426" i="17"/>
  <c r="K1425" i="17"/>
  <c r="K1424" i="17"/>
  <c r="K1423" i="17"/>
  <c r="K1422" i="17"/>
  <c r="K1421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1" i="17"/>
  <c r="K1400" i="17"/>
  <c r="K1399" i="17"/>
  <c r="K1398" i="17"/>
  <c r="K1397" i="17"/>
  <c r="K1396" i="17"/>
  <c r="K1395" i="17"/>
  <c r="K1394" i="17"/>
  <c r="K1393" i="17"/>
  <c r="K1392" i="17"/>
  <c r="K1391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8" i="17"/>
  <c r="K1377" i="17"/>
  <c r="K1376" i="17"/>
  <c r="K1375" i="17"/>
  <c r="K1374" i="17"/>
  <c r="K1373" i="17"/>
  <c r="K1372" i="17"/>
  <c r="K1371" i="17"/>
  <c r="K1370" i="17"/>
  <c r="K1369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9" i="17"/>
  <c r="K1348" i="17"/>
  <c r="K1347" i="17"/>
  <c r="K1346" i="17"/>
  <c r="K1345" i="17"/>
  <c r="K1344" i="17"/>
  <c r="K1343" i="17"/>
  <c r="K1342" i="17"/>
  <c r="K1341" i="17"/>
  <c r="K1340" i="17"/>
  <c r="K1339" i="17"/>
  <c r="K1338" i="17"/>
  <c r="K1337" i="17"/>
  <c r="K1336" i="17"/>
  <c r="K1335" i="17"/>
  <c r="K1334" i="17"/>
  <c r="K1333" i="17"/>
  <c r="K1332" i="17"/>
  <c r="K1331" i="17"/>
  <c r="K1330" i="17"/>
  <c r="K1329" i="17"/>
  <c r="K1328" i="17"/>
  <c r="K1327" i="17"/>
  <c r="K1326" i="17"/>
  <c r="K1325" i="17"/>
  <c r="K1324" i="17"/>
  <c r="K1323" i="17"/>
  <c r="K1322" i="17"/>
  <c r="K1321" i="17"/>
  <c r="K1320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4" i="17"/>
  <c r="K1303" i="17"/>
  <c r="K1302" i="17"/>
  <c r="K1301" i="17"/>
  <c r="K1300" i="17"/>
  <c r="K1299" i="17"/>
  <c r="K1298" i="17"/>
  <c r="K1297" i="17"/>
  <c r="K1296" i="17"/>
  <c r="K1295" i="17"/>
  <c r="K1294" i="17"/>
  <c r="K1293" i="17"/>
  <c r="K1292" i="17"/>
  <c r="K1291" i="17"/>
  <c r="K1290" i="17"/>
  <c r="K1289" i="17"/>
  <c r="K1288" i="17"/>
  <c r="K1287" i="17"/>
  <c r="K1286" i="17"/>
  <c r="K1285" i="17"/>
  <c r="K1284" i="17"/>
  <c r="K1283" i="17"/>
  <c r="K1282" i="17"/>
  <c r="K1281" i="17"/>
  <c r="K1280" i="17"/>
  <c r="K1279" i="17"/>
  <c r="K1278" i="17"/>
  <c r="K1277" i="17"/>
  <c r="K1276" i="17"/>
  <c r="K1275" i="17"/>
  <c r="K1274" i="17"/>
  <c r="K1273" i="17"/>
  <c r="K1272" i="17"/>
  <c r="K1271" i="17"/>
  <c r="K1270" i="17"/>
  <c r="K1269" i="17"/>
  <c r="K1268" i="17"/>
  <c r="K1267" i="17"/>
  <c r="K1266" i="17"/>
  <c r="K1265" i="17"/>
  <c r="K1264" i="17"/>
  <c r="K1263" i="17"/>
  <c r="K1262" i="17"/>
  <c r="K1261" i="17"/>
  <c r="K1260" i="17"/>
  <c r="K1259" i="17"/>
  <c r="K1258" i="17"/>
  <c r="K1257" i="17"/>
  <c r="K1256" i="17"/>
  <c r="K1255" i="17"/>
  <c r="K1254" i="17"/>
  <c r="K1253" i="17"/>
  <c r="K1252" i="17"/>
  <c r="K1251" i="17"/>
  <c r="K1250" i="17"/>
  <c r="K1249" i="17"/>
  <c r="K1248" i="17"/>
  <c r="K1247" i="17"/>
  <c r="K1246" i="17"/>
  <c r="K1245" i="17"/>
  <c r="K1244" i="17"/>
  <c r="K1243" i="17"/>
  <c r="K1242" i="17"/>
  <c r="K1241" i="17"/>
  <c r="K1240" i="17"/>
  <c r="K1239" i="17"/>
  <c r="K1238" i="17"/>
  <c r="K1237" i="17"/>
  <c r="K1236" i="17"/>
  <c r="K1235" i="17"/>
  <c r="K1234" i="17"/>
  <c r="K1233" i="17"/>
  <c r="K1232" i="17"/>
  <c r="K1231" i="17"/>
  <c r="K1230" i="17"/>
  <c r="K1229" i="17"/>
  <c r="K1228" i="17"/>
  <c r="K1227" i="17"/>
  <c r="K1226" i="17"/>
  <c r="K1225" i="17"/>
  <c r="K1224" i="17"/>
  <c r="K1223" i="17"/>
  <c r="K1222" i="17"/>
  <c r="K1221" i="17"/>
  <c r="K1220" i="17"/>
  <c r="K1219" i="17"/>
  <c r="K1218" i="17"/>
  <c r="K1217" i="17"/>
  <c r="K1216" i="17"/>
  <c r="K1215" i="17"/>
  <c r="K1214" i="17"/>
  <c r="K1213" i="17"/>
  <c r="K1212" i="17"/>
  <c r="K1211" i="17"/>
  <c r="K1210" i="17"/>
  <c r="K1209" i="17"/>
  <c r="K1208" i="17"/>
  <c r="K1207" i="17"/>
  <c r="K1206" i="17"/>
  <c r="K1205" i="17"/>
  <c r="K1204" i="17"/>
  <c r="K1203" i="17"/>
  <c r="K1202" i="17"/>
  <c r="K1201" i="17"/>
  <c r="K1200" i="17"/>
  <c r="K1199" i="17"/>
  <c r="K1198" i="17"/>
  <c r="K1197" i="17"/>
  <c r="K1196" i="17"/>
  <c r="K1195" i="17"/>
  <c r="K1194" i="17"/>
  <c r="K1193" i="17"/>
  <c r="K1192" i="17"/>
  <c r="K1191" i="17"/>
  <c r="K1190" i="17"/>
  <c r="K1189" i="17"/>
  <c r="K1188" i="17"/>
  <c r="K1187" i="17"/>
  <c r="K1186" i="17"/>
  <c r="K1185" i="17"/>
  <c r="K1184" i="17"/>
  <c r="K1183" i="17"/>
  <c r="K1182" i="17"/>
  <c r="K1181" i="17"/>
  <c r="K1180" i="17"/>
  <c r="K1179" i="17"/>
  <c r="K1178" i="17"/>
  <c r="K1177" i="17"/>
  <c r="K1176" i="17"/>
  <c r="K1175" i="17"/>
  <c r="K1174" i="17"/>
  <c r="K1173" i="17"/>
  <c r="K1172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9" i="17"/>
  <c r="K1158" i="17"/>
  <c r="K1157" i="17"/>
  <c r="K1156" i="17"/>
  <c r="K1155" i="17"/>
  <c r="K1154" i="17"/>
  <c r="K1153" i="17"/>
  <c r="K1152" i="17"/>
  <c r="K1151" i="17"/>
  <c r="K1150" i="17"/>
  <c r="K1149" i="17"/>
  <c r="K1148" i="17"/>
  <c r="K1147" i="17"/>
  <c r="K1146" i="17"/>
  <c r="K1145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7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5" i="17"/>
  <c r="K1054" i="17"/>
  <c r="K1053" i="17"/>
  <c r="K1052" i="17"/>
  <c r="K1051" i="17"/>
  <c r="K1050" i="17"/>
  <c r="K1049" i="17"/>
  <c r="K1048" i="17"/>
  <c r="K1047" i="17"/>
  <c r="K1046" i="17"/>
  <c r="K1045" i="17"/>
  <c r="K1044" i="17"/>
  <c r="K1043" i="17"/>
  <c r="K1042" i="17"/>
  <c r="K1041" i="17"/>
  <c r="K1040" i="17"/>
  <c r="K1039" i="17"/>
  <c r="K1038" i="17"/>
  <c r="K1037" i="17"/>
  <c r="K1036" i="17"/>
  <c r="K1035" i="17"/>
  <c r="K1034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9" i="17"/>
  <c r="K988" i="17"/>
  <c r="K987" i="17"/>
  <c r="K986" i="17"/>
  <c r="K985" i="17"/>
  <c r="K984" i="17"/>
  <c r="K983" i="17"/>
  <c r="K982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7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4" i="17"/>
  <c r="K953" i="17"/>
  <c r="K952" i="17"/>
  <c r="K951" i="17"/>
  <c r="K950" i="17"/>
  <c r="K949" i="17"/>
  <c r="K948" i="17"/>
  <c r="K947" i="17"/>
  <c r="K946" i="17"/>
  <c r="K945" i="17"/>
  <c r="K944" i="17"/>
  <c r="K943" i="17"/>
  <c r="K942" i="17"/>
  <c r="K941" i="17"/>
  <c r="K940" i="17"/>
  <c r="K939" i="17"/>
  <c r="K938" i="17"/>
  <c r="K937" i="17"/>
  <c r="K936" i="17"/>
  <c r="K935" i="17"/>
  <c r="K934" i="17"/>
  <c r="K933" i="17"/>
  <c r="K932" i="17"/>
  <c r="K931" i="17"/>
  <c r="K930" i="17"/>
  <c r="K929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9" i="17"/>
  <c r="K908" i="17"/>
  <c r="K907" i="17"/>
  <c r="K906" i="17"/>
  <c r="K905" i="17"/>
  <c r="K904" i="17"/>
  <c r="K903" i="17"/>
  <c r="K902" i="17"/>
  <c r="K901" i="17"/>
  <c r="K900" i="17"/>
  <c r="K899" i="17"/>
  <c r="K898" i="17"/>
  <c r="K897" i="17"/>
  <c r="K896" i="17"/>
  <c r="K895" i="17"/>
  <c r="K894" i="17"/>
  <c r="K893" i="17"/>
  <c r="K892" i="17"/>
  <c r="K891" i="17"/>
  <c r="K890" i="17"/>
  <c r="K889" i="17"/>
  <c r="K888" i="17"/>
  <c r="K887" i="17"/>
  <c r="K886" i="17"/>
  <c r="K885" i="17"/>
  <c r="K884" i="17"/>
  <c r="K883" i="17"/>
  <c r="K882" i="17"/>
  <c r="K881" i="17"/>
  <c r="K880" i="17"/>
  <c r="K879" i="17"/>
  <c r="K878" i="17"/>
  <c r="K877" i="17"/>
  <c r="K876" i="17"/>
  <c r="K875" i="17"/>
  <c r="K874" i="17"/>
  <c r="K873" i="17"/>
  <c r="K872" i="17"/>
  <c r="K871" i="17"/>
  <c r="K870" i="17"/>
  <c r="K869" i="17"/>
  <c r="K868" i="17"/>
  <c r="K867" i="17"/>
  <c r="K866" i="17"/>
  <c r="K865" i="17"/>
  <c r="K864" i="17"/>
  <c r="K863" i="17"/>
  <c r="K862" i="17"/>
  <c r="K861" i="17"/>
  <c r="K860" i="17"/>
  <c r="K859" i="17"/>
  <c r="K858" i="17"/>
  <c r="K857" i="17"/>
  <c r="K856" i="17"/>
  <c r="K855" i="17"/>
  <c r="K854" i="17"/>
  <c r="K853" i="17"/>
  <c r="K852" i="17"/>
  <c r="K851" i="17"/>
  <c r="K850" i="17"/>
  <c r="K849" i="17"/>
  <c r="K848" i="17"/>
  <c r="K847" i="17"/>
  <c r="K846" i="17"/>
  <c r="K845" i="17"/>
  <c r="K844" i="17"/>
  <c r="K843" i="17"/>
  <c r="K842" i="17"/>
  <c r="K841" i="17"/>
  <c r="K840" i="17"/>
  <c r="K839" i="17"/>
  <c r="K838" i="17"/>
  <c r="K837" i="17"/>
  <c r="K836" i="17"/>
  <c r="K835" i="17"/>
  <c r="K834" i="17"/>
  <c r="K833" i="17"/>
  <c r="K832" i="17"/>
  <c r="K831" i="17"/>
  <c r="K830" i="17"/>
  <c r="K829" i="17"/>
  <c r="K828" i="17"/>
  <c r="K827" i="17"/>
  <c r="K826" i="17"/>
  <c r="K825" i="17"/>
  <c r="K824" i="17"/>
  <c r="K823" i="17"/>
  <c r="K822" i="17"/>
  <c r="K821" i="17"/>
  <c r="K820" i="17"/>
  <c r="K819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2" i="17"/>
  <c r="K801" i="17"/>
  <c r="K800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7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1" i="17"/>
  <c r="K770" i="17"/>
  <c r="K769" i="17"/>
  <c r="K768" i="17"/>
  <c r="K767" i="17"/>
  <c r="K766" i="17"/>
  <c r="K765" i="17"/>
  <c r="K764" i="17"/>
  <c r="K763" i="17"/>
  <c r="K762" i="17"/>
  <c r="K761" i="17"/>
  <c r="K760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5" i="17"/>
  <c r="K744" i="17"/>
  <c r="K743" i="17"/>
  <c r="K742" i="17"/>
  <c r="K741" i="17"/>
  <c r="K740" i="17"/>
  <c r="K739" i="17"/>
  <c r="K738" i="17"/>
  <c r="K737" i="17"/>
  <c r="K736" i="17"/>
  <c r="K735" i="17"/>
  <c r="K734" i="17"/>
  <c r="K733" i="17"/>
  <c r="K732" i="17"/>
  <c r="K731" i="17"/>
  <c r="K730" i="17"/>
  <c r="K729" i="17"/>
  <c r="K728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10" i="17"/>
  <c r="K709" i="17"/>
  <c r="K708" i="17"/>
  <c r="K707" i="17"/>
  <c r="K706" i="17"/>
  <c r="K705" i="17"/>
  <c r="K704" i="17"/>
  <c r="K703" i="17"/>
  <c r="K702" i="17"/>
  <c r="K701" i="17"/>
  <c r="K700" i="17"/>
  <c r="K699" i="17"/>
  <c r="K698" i="17"/>
  <c r="K697" i="17"/>
  <c r="K696" i="17"/>
  <c r="K695" i="17"/>
  <c r="K694" i="17"/>
  <c r="K693" i="17"/>
  <c r="K692" i="17"/>
  <c r="K691" i="17"/>
  <c r="K690" i="17"/>
  <c r="K689" i="17"/>
  <c r="K688" i="17"/>
  <c r="K687" i="17"/>
  <c r="K686" i="17"/>
  <c r="K685" i="17"/>
  <c r="K684" i="17"/>
  <c r="K683" i="17"/>
  <c r="K682" i="17"/>
  <c r="K681" i="17"/>
  <c r="K680" i="17"/>
  <c r="K679" i="17"/>
  <c r="K678" i="17"/>
  <c r="K677" i="17"/>
  <c r="K676" i="17"/>
  <c r="K675" i="17"/>
  <c r="K674" i="17"/>
  <c r="K673" i="17"/>
  <c r="K672" i="17"/>
  <c r="K671" i="17"/>
  <c r="K670" i="17"/>
  <c r="K669" i="17"/>
  <c r="K668" i="17"/>
  <c r="K667" i="17"/>
  <c r="K666" i="17"/>
  <c r="K665" i="17"/>
  <c r="K664" i="17"/>
  <c r="K663" i="17"/>
  <c r="K662" i="17"/>
  <c r="K661" i="17"/>
  <c r="K660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4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8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2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6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80" i="17"/>
  <c r="K579" i="17"/>
  <c r="K578" i="17"/>
  <c r="K577" i="17"/>
  <c r="K576" i="17"/>
  <c r="K575" i="17"/>
  <c r="K574" i="17"/>
  <c r="K573" i="17"/>
  <c r="K572" i="17"/>
  <c r="K571" i="17"/>
  <c r="K570" i="17"/>
  <c r="K569" i="17"/>
  <c r="K568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1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4" i="17"/>
  <c r="K533" i="17"/>
  <c r="K532" i="17"/>
  <c r="K531" i="17"/>
  <c r="K530" i="17"/>
  <c r="K529" i="17"/>
  <c r="K528" i="17"/>
  <c r="K527" i="17"/>
  <c r="K526" i="17"/>
  <c r="K525" i="17"/>
  <c r="K524" i="17"/>
  <c r="K523" i="17"/>
  <c r="K522" i="17"/>
  <c r="K521" i="17"/>
  <c r="K520" i="17"/>
  <c r="K519" i="17"/>
  <c r="K518" i="17"/>
  <c r="K517" i="17"/>
  <c r="K516" i="17"/>
  <c r="K515" i="17"/>
  <c r="K514" i="17"/>
  <c r="K513" i="17"/>
  <c r="K512" i="17"/>
  <c r="K511" i="17"/>
  <c r="K510" i="17"/>
  <c r="K509" i="17"/>
  <c r="K508" i="17"/>
  <c r="K507" i="17"/>
  <c r="K506" i="17"/>
  <c r="K505" i="17"/>
  <c r="K504" i="17"/>
  <c r="K503" i="17"/>
  <c r="K502" i="17"/>
  <c r="K501" i="17"/>
  <c r="K500" i="17"/>
  <c r="K499" i="17"/>
  <c r="K498" i="17"/>
  <c r="K497" i="17"/>
  <c r="K496" i="17"/>
  <c r="K495" i="17"/>
  <c r="K494" i="17"/>
  <c r="K493" i="17"/>
  <c r="K492" i="17"/>
  <c r="K491" i="17"/>
  <c r="K490" i="17"/>
  <c r="K489" i="17"/>
  <c r="K488" i="17"/>
  <c r="K487" i="17"/>
  <c r="K486" i="17"/>
  <c r="K485" i="17"/>
  <c r="K484" i="17"/>
  <c r="K483" i="17"/>
  <c r="K482" i="17"/>
  <c r="K481" i="17"/>
  <c r="K480" i="17"/>
  <c r="K479" i="17"/>
  <c r="K478" i="17"/>
  <c r="K477" i="17"/>
  <c r="K476" i="17"/>
  <c r="K475" i="17"/>
  <c r="K474" i="17"/>
  <c r="K473" i="17"/>
  <c r="K472" i="17"/>
  <c r="K471" i="17"/>
  <c r="K470" i="17"/>
  <c r="K469" i="17"/>
  <c r="K468" i="17"/>
  <c r="K467" i="17"/>
  <c r="K466" i="17"/>
  <c r="K465" i="17"/>
  <c r="K464" i="17"/>
  <c r="K463" i="17"/>
  <c r="K462" i="17"/>
  <c r="K461" i="17"/>
  <c r="K460" i="17"/>
  <c r="K459" i="17"/>
  <c r="K458" i="17"/>
  <c r="K457" i="17"/>
  <c r="K456" i="17"/>
  <c r="K455" i="17"/>
  <c r="K454" i="17"/>
  <c r="K453" i="17"/>
  <c r="K452" i="17"/>
  <c r="K451" i="17"/>
  <c r="K450" i="17"/>
  <c r="K449" i="17"/>
  <c r="K448" i="17"/>
  <c r="K447" i="17"/>
  <c r="K446" i="17"/>
  <c r="K445" i="17"/>
  <c r="K444" i="17"/>
  <c r="K443" i="17"/>
  <c r="K442" i="17"/>
  <c r="K441" i="17"/>
  <c r="K440" i="17"/>
  <c r="K439" i="17"/>
  <c r="K438" i="17"/>
  <c r="K437" i="17"/>
  <c r="K436" i="17"/>
  <c r="K435" i="17"/>
  <c r="K434" i="17"/>
  <c r="K433" i="17"/>
  <c r="K432" i="17"/>
  <c r="K431" i="17"/>
  <c r="K430" i="17"/>
  <c r="K429" i="17"/>
  <c r="K428" i="17"/>
  <c r="K427" i="17"/>
  <c r="K426" i="17"/>
  <c r="K425" i="17"/>
  <c r="K424" i="17"/>
  <c r="K423" i="17"/>
  <c r="K422" i="17"/>
  <c r="K421" i="17"/>
  <c r="K420" i="17"/>
  <c r="K419" i="17"/>
  <c r="K418" i="17"/>
  <c r="K417" i="17"/>
  <c r="K416" i="17"/>
  <c r="K415" i="17"/>
  <c r="K414" i="17"/>
  <c r="K413" i="17"/>
  <c r="K412" i="17"/>
  <c r="K411" i="17"/>
  <c r="K410" i="17"/>
  <c r="K409" i="17"/>
  <c r="K408" i="17"/>
  <c r="K407" i="17"/>
  <c r="K406" i="17"/>
  <c r="K405" i="17"/>
  <c r="K404" i="17"/>
  <c r="K403" i="17"/>
  <c r="K402" i="17"/>
  <c r="K401" i="17"/>
  <c r="K400" i="17"/>
  <c r="K399" i="17"/>
  <c r="K398" i="17"/>
  <c r="K397" i="17"/>
  <c r="K396" i="17"/>
  <c r="K395" i="17"/>
  <c r="K394" i="17"/>
  <c r="K393" i="17"/>
  <c r="K392" i="17"/>
  <c r="K391" i="17"/>
  <c r="K390" i="17"/>
  <c r="K389" i="17"/>
  <c r="K388" i="17"/>
  <c r="K387" i="17"/>
  <c r="K386" i="17"/>
  <c r="K385" i="17"/>
  <c r="K384" i="17"/>
  <c r="K383" i="17"/>
  <c r="K382" i="17"/>
  <c r="K381" i="17"/>
  <c r="K380" i="17"/>
  <c r="K379" i="17"/>
  <c r="K378" i="17"/>
  <c r="K377" i="17"/>
  <c r="K376" i="17"/>
  <c r="K375" i="17"/>
  <c r="K374" i="17"/>
  <c r="K373" i="17"/>
  <c r="K372" i="17"/>
  <c r="K371" i="17"/>
  <c r="K370" i="17"/>
  <c r="K369" i="17"/>
  <c r="K368" i="17"/>
  <c r="K367" i="17"/>
  <c r="K366" i="17"/>
  <c r="K365" i="17"/>
  <c r="K364" i="17"/>
  <c r="K363" i="17"/>
  <c r="K362" i="17"/>
  <c r="K361" i="17"/>
  <c r="K360" i="17"/>
  <c r="K359" i="17"/>
  <c r="K358" i="17"/>
  <c r="K357" i="17"/>
  <c r="K356" i="17"/>
  <c r="K355" i="17"/>
  <c r="K354" i="17"/>
  <c r="K353" i="17"/>
  <c r="K352" i="17"/>
  <c r="K351" i="17"/>
  <c r="K350" i="17"/>
  <c r="K349" i="17"/>
  <c r="K348" i="17"/>
  <c r="K347" i="17"/>
  <c r="K346" i="17"/>
  <c r="K345" i="17"/>
  <c r="K344" i="17"/>
  <c r="K343" i="17"/>
  <c r="K342" i="17"/>
  <c r="K341" i="17"/>
  <c r="K340" i="17"/>
  <c r="K339" i="17"/>
  <c r="K338" i="17"/>
  <c r="K337" i="17"/>
  <c r="K336" i="17"/>
  <c r="K335" i="17"/>
  <c r="K334" i="17"/>
  <c r="K333" i="17"/>
  <c r="K332" i="17"/>
  <c r="K331" i="17"/>
  <c r="K330" i="17"/>
  <c r="K329" i="17"/>
  <c r="K328" i="17"/>
  <c r="K327" i="17"/>
  <c r="K326" i="17"/>
  <c r="K325" i="17"/>
  <c r="K324" i="17"/>
  <c r="K323" i="17"/>
  <c r="K322" i="17"/>
  <c r="K321" i="17"/>
  <c r="K320" i="17"/>
  <c r="K319" i="17"/>
  <c r="K318" i="17"/>
  <c r="K317" i="17"/>
  <c r="K316" i="17"/>
  <c r="K315" i="17"/>
  <c r="K314" i="17"/>
  <c r="K313" i="17"/>
  <c r="K312" i="17"/>
  <c r="K311" i="17"/>
  <c r="K310" i="17"/>
  <c r="K309" i="17"/>
  <c r="K308" i="17"/>
  <c r="K307" i="17"/>
  <c r="K306" i="17"/>
  <c r="K305" i="17"/>
  <c r="K304" i="17"/>
  <c r="K303" i="17"/>
  <c r="K302" i="17"/>
  <c r="K301" i="17"/>
  <c r="K300" i="17"/>
  <c r="K299" i="17"/>
  <c r="K298" i="17"/>
  <c r="K297" i="17"/>
  <c r="K296" i="17"/>
  <c r="K295" i="17"/>
  <c r="K294" i="17"/>
  <c r="K293" i="17"/>
  <c r="K292" i="17"/>
  <c r="K291" i="17"/>
  <c r="K290" i="17"/>
  <c r="K289" i="17"/>
  <c r="K288" i="17"/>
  <c r="K287" i="17"/>
  <c r="K286" i="17"/>
  <c r="K285" i="17"/>
  <c r="K284" i="17"/>
  <c r="K283" i="17"/>
  <c r="K282" i="17"/>
  <c r="K281" i="17"/>
  <c r="K280" i="17"/>
  <c r="K279" i="17"/>
  <c r="K278" i="17"/>
  <c r="K277" i="17"/>
  <c r="K276" i="17"/>
  <c r="K275" i="17"/>
  <c r="K274" i="17"/>
  <c r="K273" i="17"/>
  <c r="K272" i="17"/>
  <c r="K271" i="17"/>
  <c r="K270" i="17"/>
  <c r="K269" i="17"/>
  <c r="K268" i="17"/>
  <c r="K267" i="17"/>
  <c r="K266" i="17"/>
  <c r="K265" i="17"/>
  <c r="K264" i="17"/>
  <c r="K263" i="17"/>
  <c r="K262" i="17"/>
  <c r="K261" i="17"/>
  <c r="K260" i="17"/>
  <c r="K259" i="17"/>
  <c r="K258" i="17"/>
  <c r="K257" i="17"/>
  <c r="K256" i="17"/>
  <c r="K255" i="17"/>
  <c r="K254" i="17"/>
  <c r="K253" i="17"/>
  <c r="K252" i="17"/>
  <c r="K251" i="17"/>
  <c r="K250" i="17"/>
  <c r="K249" i="17"/>
  <c r="K248" i="17"/>
  <c r="K247" i="17"/>
  <c r="K246" i="17"/>
  <c r="K245" i="17"/>
  <c r="K244" i="17"/>
  <c r="K243" i="17"/>
  <c r="K242" i="17"/>
  <c r="K241" i="17"/>
  <c r="K240" i="17"/>
  <c r="K239" i="17"/>
  <c r="K238" i="17"/>
  <c r="K237" i="17"/>
  <c r="K236" i="17"/>
  <c r="K235" i="17"/>
  <c r="K234" i="17"/>
  <c r="K233" i="17"/>
  <c r="K232" i="17"/>
  <c r="K231" i="17"/>
  <c r="K230" i="17"/>
  <c r="K229" i="17"/>
  <c r="K228" i="17"/>
  <c r="K227" i="17"/>
  <c r="K226" i="17"/>
  <c r="K225" i="17"/>
  <c r="K224" i="17"/>
  <c r="K223" i="17"/>
  <c r="K222" i="17"/>
  <c r="K221" i="17"/>
  <c r="K220" i="17"/>
  <c r="K219" i="17"/>
  <c r="K218" i="17"/>
  <c r="K217" i="17"/>
  <c r="K216" i="17"/>
  <c r="K215" i="17"/>
  <c r="K214" i="17"/>
  <c r="K213" i="17"/>
  <c r="K212" i="17"/>
  <c r="K211" i="17"/>
  <c r="K210" i="17"/>
  <c r="K209" i="17"/>
  <c r="K208" i="17"/>
  <c r="K207" i="17"/>
  <c r="K206" i="17"/>
  <c r="K205" i="17"/>
  <c r="K204" i="17"/>
  <c r="K203" i="17"/>
  <c r="K202" i="17"/>
  <c r="K201" i="17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5" i="17"/>
  <c r="K184" i="17"/>
  <c r="K183" i="17"/>
  <c r="K182" i="17"/>
  <c r="K181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5" i="17"/>
  <c r="K154" i="17"/>
  <c r="K153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9" i="17"/>
  <c r="K138" i="17"/>
  <c r="K137" i="17"/>
  <c r="K136" i="17"/>
  <c r="K135" i="17"/>
  <c r="K134" i="17"/>
  <c r="K133" i="17"/>
  <c r="K132" i="17"/>
  <c r="K131" i="17"/>
  <c r="K130" i="17"/>
  <c r="K129" i="17"/>
  <c r="K128" i="17"/>
  <c r="K127" i="17"/>
  <c r="K126" i="17"/>
  <c r="K125" i="17"/>
  <c r="K124" i="17"/>
  <c r="K123" i="17"/>
  <c r="K122" i="17"/>
  <c r="K121" i="17"/>
  <c r="K120" i="17"/>
  <c r="K119" i="17"/>
  <c r="K118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104" i="17"/>
  <c r="K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L9883" i="17"/>
  <c r="L9882" i="17"/>
  <c r="L9881" i="17"/>
  <c r="L9880" i="17"/>
  <c r="L9879" i="17"/>
  <c r="L9878" i="17"/>
  <c r="L9877" i="17"/>
  <c r="L9876" i="17"/>
  <c r="L9875" i="17"/>
  <c r="L9874" i="17"/>
  <c r="L9873" i="17"/>
  <c r="L9872" i="17"/>
  <c r="L9871" i="17"/>
  <c r="L9870" i="17"/>
  <c r="L9869" i="17"/>
  <c r="L9868" i="17"/>
  <c r="L9867" i="17"/>
  <c r="L9866" i="17"/>
  <c r="L9865" i="17"/>
  <c r="L9864" i="17"/>
  <c r="L9863" i="17"/>
  <c r="L9862" i="17"/>
  <c r="L9861" i="17"/>
  <c r="L9860" i="17"/>
  <c r="L9859" i="17"/>
  <c r="L9858" i="17"/>
  <c r="L9857" i="17"/>
  <c r="L9856" i="17"/>
  <c r="L9855" i="17"/>
  <c r="L9854" i="17"/>
  <c r="L9853" i="17"/>
  <c r="L9852" i="17"/>
  <c r="L9851" i="17"/>
  <c r="L9850" i="17"/>
  <c r="L9849" i="17"/>
  <c r="L9848" i="17"/>
  <c r="L9847" i="17"/>
  <c r="L9846" i="17"/>
  <c r="L9845" i="17"/>
  <c r="L9844" i="17"/>
  <c r="L9843" i="17"/>
  <c r="L9842" i="17"/>
  <c r="L9841" i="17"/>
  <c r="L9840" i="17"/>
  <c r="L9839" i="17"/>
  <c r="L9838" i="17"/>
  <c r="L9837" i="17"/>
  <c r="L9836" i="17"/>
  <c r="L9835" i="17"/>
  <c r="L9834" i="17"/>
  <c r="L9833" i="17"/>
  <c r="L9832" i="17"/>
  <c r="L9831" i="17"/>
  <c r="L9830" i="17"/>
  <c r="L9829" i="17"/>
  <c r="L9828" i="17"/>
  <c r="L9827" i="17"/>
  <c r="L9826" i="17"/>
  <c r="L9825" i="17"/>
  <c r="L9824" i="17"/>
  <c r="L9823" i="17"/>
  <c r="L9822" i="17"/>
  <c r="L9821" i="17"/>
  <c r="L9820" i="17"/>
  <c r="L9819" i="17"/>
  <c r="L9818" i="17"/>
  <c r="L9817" i="17"/>
  <c r="L9816" i="17"/>
  <c r="L9815" i="17"/>
  <c r="L9814" i="17"/>
  <c r="L9813" i="17"/>
  <c r="L9812" i="17"/>
  <c r="L9811" i="17"/>
  <c r="L9810" i="17"/>
  <c r="L9809" i="17"/>
  <c r="L9808" i="17"/>
  <c r="L9807" i="17"/>
  <c r="L9806" i="17"/>
  <c r="L9805" i="17"/>
  <c r="L9804" i="17"/>
  <c r="L9803" i="17"/>
  <c r="L9802" i="17"/>
  <c r="L9801" i="17"/>
  <c r="L9800" i="17"/>
  <c r="L9799" i="17"/>
  <c r="L9798" i="17"/>
  <c r="L9797" i="17"/>
  <c r="L9796" i="17"/>
  <c r="L9795" i="17"/>
  <c r="L9794" i="17"/>
  <c r="L9793" i="17"/>
  <c r="L9792" i="17"/>
  <c r="L9791" i="17"/>
  <c r="L9790" i="17"/>
  <c r="L9789" i="17"/>
  <c r="L9788" i="17"/>
  <c r="L9787" i="17"/>
  <c r="L9786" i="17"/>
  <c r="L9785" i="17"/>
  <c r="L9784" i="17"/>
  <c r="L9783" i="17"/>
  <c r="L9782" i="17"/>
  <c r="L9781" i="17"/>
  <c r="L9780" i="17"/>
  <c r="L9779" i="17"/>
  <c r="L9778" i="17"/>
  <c r="L9777" i="17"/>
  <c r="L9776" i="17"/>
  <c r="L9775" i="17"/>
  <c r="L9774" i="17"/>
  <c r="L9773" i="17"/>
  <c r="L9772" i="17"/>
  <c r="L9771" i="17"/>
  <c r="L9770" i="17"/>
  <c r="L9769" i="17"/>
  <c r="L9768" i="17"/>
  <c r="L9767" i="17"/>
  <c r="L9766" i="17"/>
  <c r="L9765" i="17"/>
  <c r="L9764" i="17"/>
  <c r="L9763" i="17"/>
  <c r="L9762" i="17"/>
  <c r="L9761" i="17"/>
  <c r="L9760" i="17"/>
  <c r="L9759" i="17"/>
  <c r="L9758" i="17"/>
  <c r="L9757" i="17"/>
  <c r="L9756" i="17"/>
  <c r="L9755" i="17"/>
  <c r="L9754" i="17"/>
  <c r="L9753" i="17"/>
  <c r="L9752" i="17"/>
  <c r="L9751" i="17"/>
  <c r="L9750" i="17"/>
  <c r="L9749" i="17"/>
  <c r="L9748" i="17"/>
  <c r="L9747" i="17"/>
  <c r="L9746" i="17"/>
  <c r="L9745" i="17"/>
  <c r="L9744" i="17"/>
  <c r="L9743" i="17"/>
  <c r="L9742" i="17"/>
  <c r="L9741" i="17"/>
  <c r="L9740" i="17"/>
  <c r="L9739" i="17"/>
  <c r="L9738" i="17"/>
  <c r="L9737" i="17"/>
  <c r="L9736" i="17"/>
  <c r="L9735" i="17"/>
  <c r="L9734" i="17"/>
  <c r="L9733" i="17"/>
  <c r="L9732" i="17"/>
  <c r="L9731" i="17"/>
  <c r="L9730" i="17"/>
  <c r="L9729" i="17"/>
  <c r="L9728" i="17"/>
  <c r="L9727" i="17"/>
  <c r="L9726" i="17"/>
  <c r="L9725" i="17"/>
  <c r="L9724" i="17"/>
  <c r="L9723" i="17"/>
  <c r="L9722" i="17"/>
  <c r="L9721" i="17"/>
  <c r="L9720" i="17"/>
  <c r="L9719" i="17"/>
  <c r="L9718" i="17"/>
  <c r="L9717" i="17"/>
  <c r="L9716" i="17"/>
  <c r="L9715" i="17"/>
  <c r="L9714" i="17"/>
  <c r="L9713" i="17"/>
  <c r="L9712" i="17"/>
  <c r="L9711" i="17"/>
  <c r="L9710" i="17"/>
  <c r="L9709" i="17"/>
  <c r="L9708" i="17"/>
  <c r="L9707" i="17"/>
  <c r="L9706" i="17"/>
  <c r="L9705" i="17"/>
  <c r="L9704" i="17"/>
  <c r="L9703" i="17"/>
  <c r="L9702" i="17"/>
  <c r="L9701" i="17"/>
  <c r="L9700" i="17"/>
  <c r="L9699" i="17"/>
  <c r="L9698" i="17"/>
  <c r="L9697" i="17"/>
  <c r="L9696" i="17"/>
  <c r="L9695" i="17"/>
  <c r="L9694" i="17"/>
  <c r="L9693" i="17"/>
  <c r="L9692" i="17"/>
  <c r="L9691" i="17"/>
  <c r="L9690" i="17"/>
  <c r="L9689" i="17"/>
  <c r="L9688" i="17"/>
  <c r="L9687" i="17"/>
  <c r="L9686" i="17"/>
  <c r="L9685" i="17"/>
  <c r="L9684" i="17"/>
  <c r="L9683" i="17"/>
  <c r="L9682" i="17"/>
  <c r="L9681" i="17"/>
  <c r="L9680" i="17"/>
  <c r="L9679" i="17"/>
  <c r="L9678" i="17"/>
  <c r="L9677" i="17"/>
  <c r="L9676" i="17"/>
  <c r="L9675" i="17"/>
  <c r="L9674" i="17"/>
  <c r="L9673" i="17"/>
  <c r="L9672" i="17"/>
  <c r="L9671" i="17"/>
  <c r="L9670" i="17"/>
  <c r="L9669" i="17"/>
  <c r="L9668" i="17"/>
  <c r="L9667" i="17"/>
  <c r="L9666" i="17"/>
  <c r="L9665" i="17"/>
  <c r="L9664" i="17"/>
  <c r="L9663" i="17"/>
  <c r="L9662" i="17"/>
  <c r="L9661" i="17"/>
  <c r="L9660" i="17"/>
  <c r="L9659" i="17"/>
  <c r="L9658" i="17"/>
  <c r="L9657" i="17"/>
  <c r="L9656" i="17"/>
  <c r="L9655" i="17"/>
  <c r="L9654" i="17"/>
  <c r="L9653" i="17"/>
  <c r="L9652" i="17"/>
  <c r="L9651" i="17"/>
  <c r="L9650" i="17"/>
  <c r="L9649" i="17"/>
  <c r="L9648" i="17"/>
  <c r="L9647" i="17"/>
  <c r="L9646" i="17"/>
  <c r="L9645" i="17"/>
  <c r="L9644" i="17"/>
  <c r="L9643" i="17"/>
  <c r="L9642" i="17"/>
  <c r="L9641" i="17"/>
  <c r="L9640" i="17"/>
  <c r="L9639" i="17"/>
  <c r="L9638" i="17"/>
  <c r="L9637" i="17"/>
  <c r="L9636" i="17"/>
  <c r="L9635" i="17"/>
  <c r="L9634" i="17"/>
  <c r="L9633" i="17"/>
  <c r="L9632" i="17"/>
  <c r="L9631" i="17"/>
  <c r="L9630" i="17"/>
  <c r="L9629" i="17"/>
  <c r="L9628" i="17"/>
  <c r="L9627" i="17"/>
  <c r="L9626" i="17"/>
  <c r="L9625" i="17"/>
  <c r="L9624" i="17"/>
  <c r="L9623" i="17"/>
  <c r="L9622" i="17"/>
  <c r="L9621" i="17"/>
  <c r="L9620" i="17"/>
  <c r="L9619" i="17"/>
  <c r="L9618" i="17"/>
  <c r="L9617" i="17"/>
  <c r="L9616" i="17"/>
  <c r="L9615" i="17"/>
  <c r="L9614" i="17"/>
  <c r="L9613" i="17"/>
  <c r="L9612" i="17"/>
  <c r="L9611" i="17"/>
  <c r="L9610" i="17"/>
  <c r="L9609" i="17"/>
  <c r="L9608" i="17"/>
  <c r="L9607" i="17"/>
  <c r="L9606" i="17"/>
  <c r="L9605" i="17"/>
  <c r="L9604" i="17"/>
  <c r="L9603" i="17"/>
  <c r="L9602" i="17"/>
  <c r="L9601" i="17"/>
  <c r="L9600" i="17"/>
  <c r="L9599" i="17"/>
  <c r="L9598" i="17"/>
  <c r="L9597" i="17"/>
  <c r="L9596" i="17"/>
  <c r="L9595" i="17"/>
  <c r="L9594" i="17"/>
  <c r="L9593" i="17"/>
  <c r="L9592" i="17"/>
  <c r="L9591" i="17"/>
  <c r="L9590" i="17"/>
  <c r="L9589" i="17"/>
  <c r="L9588" i="17"/>
  <c r="L9587" i="17"/>
  <c r="L9586" i="17"/>
  <c r="L9585" i="17"/>
  <c r="L9584" i="17"/>
  <c r="L9583" i="17"/>
  <c r="L9582" i="17"/>
  <c r="L9581" i="17"/>
  <c r="L9580" i="17"/>
  <c r="L9579" i="17"/>
  <c r="L9578" i="17"/>
  <c r="L9577" i="17"/>
  <c r="L9576" i="17"/>
  <c r="L9575" i="17"/>
  <c r="L9574" i="17"/>
  <c r="L9573" i="17"/>
  <c r="L9572" i="17"/>
  <c r="L9571" i="17"/>
  <c r="L9570" i="17"/>
  <c r="L9569" i="17"/>
  <c r="L9568" i="17"/>
  <c r="L9567" i="17"/>
  <c r="L9566" i="17"/>
  <c r="L9565" i="17"/>
  <c r="L9564" i="17"/>
  <c r="L9563" i="17"/>
  <c r="L9562" i="17"/>
  <c r="L9561" i="17"/>
  <c r="L9560" i="17"/>
  <c r="L9559" i="17"/>
  <c r="L9558" i="17"/>
  <c r="L9557" i="17"/>
  <c r="L9556" i="17"/>
  <c r="L9555" i="17"/>
  <c r="L9554" i="17"/>
  <c r="L9553" i="17"/>
  <c r="L9552" i="17"/>
  <c r="L9551" i="17"/>
  <c r="L9550" i="17"/>
  <c r="L9549" i="17"/>
  <c r="L9548" i="17"/>
  <c r="L9547" i="17"/>
  <c r="L9546" i="17"/>
  <c r="L9545" i="17"/>
  <c r="L9544" i="17"/>
  <c r="L9543" i="17"/>
  <c r="L9542" i="17"/>
  <c r="L9541" i="17"/>
  <c r="L9540" i="17"/>
  <c r="L9539" i="17"/>
  <c r="L9538" i="17"/>
  <c r="L9537" i="17"/>
  <c r="L9536" i="17"/>
  <c r="L9535" i="17"/>
  <c r="L9534" i="17"/>
  <c r="L9533" i="17"/>
  <c r="L9532" i="17"/>
  <c r="L9531" i="17"/>
  <c r="L9530" i="17"/>
  <c r="L9529" i="17"/>
  <c r="L9528" i="17"/>
  <c r="L9527" i="17"/>
  <c r="L9526" i="17"/>
  <c r="L9525" i="17"/>
  <c r="L9524" i="17"/>
  <c r="L9523" i="17"/>
  <c r="L9522" i="17"/>
  <c r="L9521" i="17"/>
  <c r="L9520" i="17"/>
  <c r="L9519" i="17"/>
  <c r="L9518" i="17"/>
  <c r="L9517" i="17"/>
  <c r="L9516" i="17"/>
  <c r="L9515" i="17"/>
  <c r="L9514" i="17"/>
  <c r="L9513" i="17"/>
  <c r="L9512" i="17"/>
  <c r="L9511" i="17"/>
  <c r="L9510" i="17"/>
  <c r="L9509" i="17"/>
  <c r="L9508" i="17"/>
  <c r="L9507" i="17"/>
  <c r="L9506" i="17"/>
  <c r="L9505" i="17"/>
  <c r="L9504" i="17"/>
  <c r="L9503" i="17"/>
  <c r="L9502" i="17"/>
  <c r="L9501" i="17"/>
  <c r="L9500" i="17"/>
  <c r="L9499" i="17"/>
  <c r="L9498" i="17"/>
  <c r="L9497" i="17"/>
  <c r="L9496" i="17"/>
  <c r="L9495" i="17"/>
  <c r="L9494" i="17"/>
  <c r="L9493" i="17"/>
  <c r="L9492" i="17"/>
  <c r="L9491" i="17"/>
  <c r="L9490" i="17"/>
  <c r="L9489" i="17"/>
  <c r="L9488" i="17"/>
  <c r="L9487" i="17"/>
  <c r="L9486" i="17"/>
  <c r="L9485" i="17"/>
  <c r="L9484" i="17"/>
  <c r="L9483" i="17"/>
  <c r="L9482" i="17"/>
  <c r="L9481" i="17"/>
  <c r="L9480" i="17"/>
  <c r="L9479" i="17"/>
  <c r="L9478" i="17"/>
  <c r="L9477" i="17"/>
  <c r="L9476" i="17"/>
  <c r="L9475" i="17"/>
  <c r="L9474" i="17"/>
  <c r="L9473" i="17"/>
  <c r="L9472" i="17"/>
  <c r="L9471" i="17"/>
  <c r="L9470" i="17"/>
  <c r="L9469" i="17"/>
  <c r="L9468" i="17"/>
  <c r="L9467" i="17"/>
  <c r="L9466" i="17"/>
  <c r="L9465" i="17"/>
  <c r="L9464" i="17"/>
  <c r="L9463" i="17"/>
  <c r="L9462" i="17"/>
  <c r="L9461" i="17"/>
  <c r="L9460" i="17"/>
  <c r="L9459" i="17"/>
  <c r="L9458" i="17"/>
  <c r="L9457" i="17"/>
  <c r="L9456" i="17"/>
  <c r="L9455" i="17"/>
  <c r="L9454" i="17"/>
  <c r="L9453" i="17"/>
  <c r="L9452" i="17"/>
  <c r="L9451" i="17"/>
  <c r="L9450" i="17"/>
  <c r="L9449" i="17"/>
  <c r="L9448" i="17"/>
  <c r="L9447" i="17"/>
  <c r="L9446" i="17"/>
  <c r="L9445" i="17"/>
  <c r="L9444" i="17"/>
  <c r="L9443" i="17"/>
  <c r="L9442" i="17"/>
  <c r="L9441" i="17"/>
  <c r="L9440" i="17"/>
  <c r="L9439" i="17"/>
  <c r="L9438" i="17"/>
  <c r="L9437" i="17"/>
  <c r="L9436" i="17"/>
  <c r="L9435" i="17"/>
  <c r="L9434" i="17"/>
  <c r="L9433" i="17"/>
  <c r="L9432" i="17"/>
  <c r="L9431" i="17"/>
  <c r="L9430" i="17"/>
  <c r="L9429" i="17"/>
  <c r="L9428" i="17"/>
  <c r="L9427" i="17"/>
  <c r="L9426" i="17"/>
  <c r="L9425" i="17"/>
  <c r="L9424" i="17"/>
  <c r="L9423" i="17"/>
  <c r="L9422" i="17"/>
  <c r="L9421" i="17"/>
  <c r="L9420" i="17"/>
  <c r="L9419" i="17"/>
  <c r="L9418" i="17"/>
  <c r="L9417" i="17"/>
  <c r="L9416" i="17"/>
  <c r="L9415" i="17"/>
  <c r="L9414" i="17"/>
  <c r="L9413" i="17"/>
  <c r="L9412" i="17"/>
  <c r="L9411" i="17"/>
  <c r="L9410" i="17"/>
  <c r="L9409" i="17"/>
  <c r="L9408" i="17"/>
  <c r="L9407" i="17"/>
  <c r="L9406" i="17"/>
  <c r="L9405" i="17"/>
  <c r="L9404" i="17"/>
  <c r="L9403" i="17"/>
  <c r="L9402" i="17"/>
  <c r="L9401" i="17"/>
  <c r="L9400" i="17"/>
  <c r="L9399" i="17"/>
  <c r="L9398" i="17"/>
  <c r="L9397" i="17"/>
  <c r="L9396" i="17"/>
  <c r="L9395" i="17"/>
  <c r="L9394" i="17"/>
  <c r="L9393" i="17"/>
  <c r="L9392" i="17"/>
  <c r="L9391" i="17"/>
  <c r="L9390" i="17"/>
  <c r="L9389" i="17"/>
  <c r="L9388" i="17"/>
  <c r="L9387" i="17"/>
  <c r="L9386" i="17"/>
  <c r="L9385" i="17"/>
  <c r="L9384" i="17"/>
  <c r="L9383" i="17"/>
  <c r="L9382" i="17"/>
  <c r="L9381" i="17"/>
  <c r="L9380" i="17"/>
  <c r="L9379" i="17"/>
  <c r="L9378" i="17"/>
  <c r="L9377" i="17"/>
  <c r="L9376" i="17"/>
  <c r="L9375" i="17"/>
  <c r="L9374" i="17"/>
  <c r="L9373" i="17"/>
  <c r="L9372" i="17"/>
  <c r="L9371" i="17"/>
  <c r="L9370" i="17"/>
  <c r="L9369" i="17"/>
  <c r="L9368" i="17"/>
  <c r="L9367" i="17"/>
  <c r="L9366" i="17"/>
  <c r="L9365" i="17"/>
  <c r="L9364" i="17"/>
  <c r="L9363" i="17"/>
  <c r="L9362" i="17"/>
  <c r="L9361" i="17"/>
  <c r="L9360" i="17"/>
  <c r="L9359" i="17"/>
  <c r="L9358" i="17"/>
  <c r="L9357" i="17"/>
  <c r="L9356" i="17"/>
  <c r="L9355" i="17"/>
  <c r="L9354" i="17"/>
  <c r="L9353" i="17"/>
  <c r="L9352" i="17"/>
  <c r="L9351" i="17"/>
  <c r="L9350" i="17"/>
  <c r="L9349" i="17"/>
  <c r="L9348" i="17"/>
  <c r="L9347" i="17"/>
  <c r="L9346" i="17"/>
  <c r="L9345" i="17"/>
  <c r="L9344" i="17"/>
  <c r="L9343" i="17"/>
  <c r="L9342" i="17"/>
  <c r="L9341" i="17"/>
  <c r="L9340" i="17"/>
  <c r="L9339" i="17"/>
  <c r="L9338" i="17"/>
  <c r="L9337" i="17"/>
  <c r="L9336" i="17"/>
  <c r="L9335" i="17"/>
  <c r="L9334" i="17"/>
  <c r="L9333" i="17"/>
  <c r="L9332" i="17"/>
  <c r="L9331" i="17"/>
  <c r="L9330" i="17"/>
  <c r="L9329" i="17"/>
  <c r="L9328" i="17"/>
  <c r="L9327" i="17"/>
  <c r="L9326" i="17"/>
  <c r="L9325" i="17"/>
  <c r="L9324" i="17"/>
  <c r="L9323" i="17"/>
  <c r="L9322" i="17"/>
  <c r="L9321" i="17"/>
  <c r="L9320" i="17"/>
  <c r="L9319" i="17"/>
  <c r="L9318" i="17"/>
  <c r="L9317" i="17"/>
  <c r="L9316" i="17"/>
  <c r="L9315" i="17"/>
  <c r="L9314" i="17"/>
  <c r="L9313" i="17"/>
  <c r="L9312" i="17"/>
  <c r="L9311" i="17"/>
  <c r="L9310" i="17"/>
  <c r="L9309" i="17"/>
  <c r="L9308" i="17"/>
  <c r="L9307" i="17"/>
  <c r="L9306" i="17"/>
  <c r="L9305" i="17"/>
  <c r="L9304" i="17"/>
  <c r="L9303" i="17"/>
  <c r="L9302" i="17"/>
  <c r="L9301" i="17"/>
  <c r="L9300" i="17"/>
  <c r="L9299" i="17"/>
  <c r="L9298" i="17"/>
  <c r="L9297" i="17"/>
  <c r="L9296" i="17"/>
  <c r="L9295" i="17"/>
  <c r="L9294" i="17"/>
  <c r="L9293" i="17"/>
  <c r="L9292" i="17"/>
  <c r="L9291" i="17"/>
  <c r="L9290" i="17"/>
  <c r="L9289" i="17"/>
  <c r="L9288" i="17"/>
  <c r="L9287" i="17"/>
  <c r="L9286" i="17"/>
  <c r="L9285" i="17"/>
  <c r="L9284" i="17"/>
  <c r="L9283" i="17"/>
  <c r="L9282" i="17"/>
  <c r="L9281" i="17"/>
  <c r="L9280" i="17"/>
  <c r="L9279" i="17"/>
  <c r="L9278" i="17"/>
  <c r="L9277" i="17"/>
  <c r="L9276" i="17"/>
  <c r="L9275" i="17"/>
  <c r="L9274" i="17"/>
  <c r="L9273" i="17"/>
  <c r="L9272" i="17"/>
  <c r="L9271" i="17"/>
  <c r="L9270" i="17"/>
  <c r="L9269" i="17"/>
  <c r="L9268" i="17"/>
  <c r="L9267" i="17"/>
  <c r="L9266" i="17"/>
  <c r="L9265" i="17"/>
  <c r="L9264" i="17"/>
  <c r="L9263" i="17"/>
  <c r="L9262" i="17"/>
  <c r="L9261" i="17"/>
  <c r="L9260" i="17"/>
  <c r="L9259" i="17"/>
  <c r="L9258" i="17"/>
  <c r="L9257" i="17"/>
  <c r="L9256" i="17"/>
  <c r="L9255" i="17"/>
  <c r="L9254" i="17"/>
  <c r="L9253" i="17"/>
  <c r="L9252" i="17"/>
  <c r="L9251" i="17"/>
  <c r="L9250" i="17"/>
  <c r="L9249" i="17"/>
  <c r="L9248" i="17"/>
  <c r="L9247" i="17"/>
  <c r="L9246" i="17"/>
  <c r="L9245" i="17"/>
  <c r="L9244" i="17"/>
  <c r="L9243" i="17"/>
  <c r="L9242" i="17"/>
  <c r="L9241" i="17"/>
  <c r="L9240" i="17"/>
  <c r="L9239" i="17"/>
  <c r="L9238" i="17"/>
  <c r="L9237" i="17"/>
  <c r="L9236" i="17"/>
  <c r="L9235" i="17"/>
  <c r="L9234" i="17"/>
  <c r="L9233" i="17"/>
  <c r="L9232" i="17"/>
  <c r="L9231" i="17"/>
  <c r="L9230" i="17"/>
  <c r="L9229" i="17"/>
  <c r="L9228" i="17"/>
  <c r="L9227" i="17"/>
  <c r="L9226" i="17"/>
  <c r="L9225" i="17"/>
  <c r="L9224" i="17"/>
  <c r="L9223" i="17"/>
  <c r="L9222" i="17"/>
  <c r="L9221" i="17"/>
  <c r="L9220" i="17"/>
  <c r="L9219" i="17"/>
  <c r="L9218" i="17"/>
  <c r="L9217" i="17"/>
  <c r="L9216" i="17"/>
  <c r="L9215" i="17"/>
  <c r="L9214" i="17"/>
  <c r="L9213" i="17"/>
  <c r="L9212" i="17"/>
  <c r="L9211" i="17"/>
  <c r="L9210" i="17"/>
  <c r="L9209" i="17"/>
  <c r="L9208" i="17"/>
  <c r="L9207" i="17"/>
  <c r="L9206" i="17"/>
  <c r="L9205" i="17"/>
  <c r="L9204" i="17"/>
  <c r="L9203" i="17"/>
  <c r="L9202" i="17"/>
  <c r="L9201" i="17"/>
  <c r="L9200" i="17"/>
  <c r="L9199" i="17"/>
  <c r="L9198" i="17"/>
  <c r="L9197" i="17"/>
  <c r="L9196" i="17"/>
  <c r="L9195" i="17"/>
  <c r="L9194" i="17"/>
  <c r="L9193" i="17"/>
  <c r="L9192" i="17"/>
  <c r="L9191" i="17"/>
  <c r="L9190" i="17"/>
  <c r="L9189" i="17"/>
  <c r="L9188" i="17"/>
  <c r="L9187" i="17"/>
  <c r="L9186" i="17"/>
  <c r="L9185" i="17"/>
  <c r="L9184" i="17"/>
  <c r="L9183" i="17"/>
  <c r="L9182" i="17"/>
  <c r="L9181" i="17"/>
  <c r="L9180" i="17"/>
  <c r="L9179" i="17"/>
  <c r="L9178" i="17"/>
  <c r="L9177" i="17"/>
  <c r="L9176" i="17"/>
  <c r="L9175" i="17"/>
  <c r="L9174" i="17"/>
  <c r="L9173" i="17"/>
  <c r="L9172" i="17"/>
  <c r="L9171" i="17"/>
  <c r="L9170" i="17"/>
  <c r="L9169" i="17"/>
  <c r="L9168" i="17"/>
  <c r="L9167" i="17"/>
  <c r="L9166" i="17"/>
  <c r="L9165" i="17"/>
  <c r="L9164" i="17"/>
  <c r="L9163" i="17"/>
  <c r="L9162" i="17"/>
  <c r="L9161" i="17"/>
  <c r="L9160" i="17"/>
  <c r="L9159" i="17"/>
  <c r="L9158" i="17"/>
  <c r="L9157" i="17"/>
  <c r="L9156" i="17"/>
  <c r="L9155" i="17"/>
  <c r="L9154" i="17"/>
  <c r="L9153" i="17"/>
  <c r="L9152" i="17"/>
  <c r="L9151" i="17"/>
  <c r="L9150" i="17"/>
  <c r="L9149" i="17"/>
  <c r="L9148" i="17"/>
  <c r="L9147" i="17"/>
  <c r="L9146" i="17"/>
  <c r="L9145" i="17"/>
  <c r="L9144" i="17"/>
  <c r="L9143" i="17"/>
  <c r="L9142" i="17"/>
  <c r="L9141" i="17"/>
  <c r="L9140" i="17"/>
  <c r="L9139" i="17"/>
  <c r="L9138" i="17"/>
  <c r="L9137" i="17"/>
  <c r="L9136" i="17"/>
  <c r="L9135" i="17"/>
  <c r="L9134" i="17"/>
  <c r="L9133" i="17"/>
  <c r="L9132" i="17"/>
  <c r="L9131" i="17"/>
  <c r="L9130" i="17"/>
  <c r="L9129" i="17"/>
  <c r="L9128" i="17"/>
  <c r="L9127" i="17"/>
  <c r="L9126" i="17"/>
  <c r="L9125" i="17"/>
  <c r="L9124" i="17"/>
  <c r="L9123" i="17"/>
  <c r="L9122" i="17"/>
  <c r="L9121" i="17"/>
  <c r="L9120" i="17"/>
  <c r="L9119" i="17"/>
  <c r="L9118" i="17"/>
  <c r="L9117" i="17"/>
  <c r="L9116" i="17"/>
  <c r="L9115" i="17"/>
  <c r="L9114" i="17"/>
  <c r="L9113" i="17"/>
  <c r="L9112" i="17"/>
  <c r="L9111" i="17"/>
  <c r="L9110" i="17"/>
  <c r="L9109" i="17"/>
  <c r="L9108" i="17"/>
  <c r="L9107" i="17"/>
  <c r="L9106" i="17"/>
  <c r="L9105" i="17"/>
  <c r="L9104" i="17"/>
  <c r="L9103" i="17"/>
  <c r="L9102" i="17"/>
  <c r="L9101" i="17"/>
  <c r="L9100" i="17"/>
  <c r="L9099" i="17"/>
  <c r="L9098" i="17"/>
  <c r="L9097" i="17"/>
  <c r="L9096" i="17"/>
  <c r="L9095" i="17"/>
  <c r="L9094" i="17"/>
  <c r="L9093" i="17"/>
  <c r="L9092" i="17"/>
  <c r="L9091" i="17"/>
  <c r="L9090" i="17"/>
  <c r="L9089" i="17"/>
  <c r="L9088" i="17"/>
  <c r="L9087" i="17"/>
  <c r="L9086" i="17"/>
  <c r="L9085" i="17"/>
  <c r="L9084" i="17"/>
  <c r="L9083" i="17"/>
  <c r="L9082" i="17"/>
  <c r="L9081" i="17"/>
  <c r="L9080" i="17"/>
  <c r="L9079" i="17"/>
  <c r="L9078" i="17"/>
  <c r="L9077" i="17"/>
  <c r="L9076" i="17"/>
  <c r="L9075" i="17"/>
  <c r="L9074" i="17"/>
  <c r="L9073" i="17"/>
  <c r="L9072" i="17"/>
  <c r="L9071" i="17"/>
  <c r="L9070" i="17"/>
  <c r="L9069" i="17"/>
  <c r="L9068" i="17"/>
  <c r="L9067" i="17"/>
  <c r="L9066" i="17"/>
  <c r="L9065" i="17"/>
  <c r="L9064" i="17"/>
  <c r="L9063" i="17"/>
  <c r="L9062" i="17"/>
  <c r="L9061" i="17"/>
  <c r="L9060" i="17"/>
  <c r="L9059" i="17"/>
  <c r="L9058" i="17"/>
  <c r="L9057" i="17"/>
  <c r="L9056" i="17"/>
  <c r="L9055" i="17"/>
  <c r="L9054" i="17"/>
  <c r="L9053" i="17"/>
  <c r="L9052" i="17"/>
  <c r="L9051" i="17"/>
  <c r="L9050" i="17"/>
  <c r="L9049" i="17"/>
  <c r="L9048" i="17"/>
  <c r="L9047" i="17"/>
  <c r="L9046" i="17"/>
  <c r="L9045" i="17"/>
  <c r="L9044" i="17"/>
  <c r="L9043" i="17"/>
  <c r="L9042" i="17"/>
  <c r="L9041" i="17"/>
  <c r="L9040" i="17"/>
  <c r="L9039" i="17"/>
  <c r="L9038" i="17"/>
  <c r="L9037" i="17"/>
  <c r="L9036" i="17"/>
  <c r="L9035" i="17"/>
  <c r="L9034" i="17"/>
  <c r="L9033" i="17"/>
  <c r="L9032" i="17"/>
  <c r="L9031" i="17"/>
  <c r="L9030" i="17"/>
  <c r="L9029" i="17"/>
  <c r="L9028" i="17"/>
  <c r="L9027" i="17"/>
  <c r="L9026" i="17"/>
  <c r="L9025" i="17"/>
  <c r="L9024" i="17"/>
  <c r="L9023" i="17"/>
  <c r="L9022" i="17"/>
  <c r="L9021" i="17"/>
  <c r="L9020" i="17"/>
  <c r="L9019" i="17"/>
  <c r="L9018" i="17"/>
  <c r="L9017" i="17"/>
  <c r="L9016" i="17"/>
  <c r="L9015" i="17"/>
  <c r="L9014" i="17"/>
  <c r="L9013" i="17"/>
  <c r="L9012" i="17"/>
  <c r="L9011" i="17"/>
  <c r="L9010" i="17"/>
  <c r="L9009" i="17"/>
  <c r="L9008" i="17"/>
  <c r="L9007" i="17"/>
  <c r="L9006" i="17"/>
  <c r="L9005" i="17"/>
  <c r="L9004" i="17"/>
  <c r="L9003" i="17"/>
  <c r="L9002" i="17"/>
  <c r="L9001" i="17"/>
  <c r="L9000" i="17"/>
  <c r="L8999" i="17"/>
  <c r="L8998" i="17"/>
  <c r="L8997" i="17"/>
  <c r="L8996" i="17"/>
  <c r="L8995" i="17"/>
  <c r="L8994" i="17"/>
  <c r="L8993" i="17"/>
  <c r="L8992" i="17"/>
  <c r="L8991" i="17"/>
  <c r="L8990" i="17"/>
  <c r="L8989" i="17"/>
  <c r="L8988" i="17"/>
  <c r="L8987" i="17"/>
  <c r="L8986" i="17"/>
  <c r="L8985" i="17"/>
  <c r="L8984" i="17"/>
  <c r="L8983" i="17"/>
  <c r="L8982" i="17"/>
  <c r="L8981" i="17"/>
  <c r="L8980" i="17"/>
  <c r="L8979" i="17"/>
  <c r="L8978" i="17"/>
  <c r="L8977" i="17"/>
  <c r="L8976" i="17"/>
  <c r="L8975" i="17"/>
  <c r="L8974" i="17"/>
  <c r="L8973" i="17"/>
  <c r="L8972" i="17"/>
  <c r="L8971" i="17"/>
  <c r="L8970" i="17"/>
  <c r="L8969" i="17"/>
  <c r="L8968" i="17"/>
  <c r="L8967" i="17"/>
  <c r="L8966" i="17"/>
  <c r="L8965" i="17"/>
  <c r="L8964" i="17"/>
  <c r="L8963" i="17"/>
  <c r="L8962" i="17"/>
  <c r="L8961" i="17"/>
  <c r="L8960" i="17"/>
  <c r="L8959" i="17"/>
  <c r="L8958" i="17"/>
  <c r="L8957" i="17"/>
  <c r="L8956" i="17"/>
  <c r="L8955" i="17"/>
  <c r="L8954" i="17"/>
  <c r="L8953" i="17"/>
  <c r="L8952" i="17"/>
  <c r="L8951" i="17"/>
  <c r="L8950" i="17"/>
  <c r="L8949" i="17"/>
  <c r="L8948" i="17"/>
  <c r="L8947" i="17"/>
  <c r="L8946" i="17"/>
  <c r="L8945" i="17"/>
  <c r="L8944" i="17"/>
  <c r="L8943" i="17"/>
  <c r="L8942" i="17"/>
  <c r="L8941" i="17"/>
  <c r="L8940" i="17"/>
  <c r="L8939" i="17"/>
  <c r="L8938" i="17"/>
  <c r="L8937" i="17"/>
  <c r="L8936" i="17"/>
  <c r="L8935" i="17"/>
  <c r="L8934" i="17"/>
  <c r="L8933" i="17"/>
  <c r="L8932" i="17"/>
  <c r="L8931" i="17"/>
  <c r="L8930" i="17"/>
  <c r="L8929" i="17"/>
  <c r="L8928" i="17"/>
  <c r="L8927" i="17"/>
  <c r="L8926" i="17"/>
  <c r="L8925" i="17"/>
  <c r="L8924" i="17"/>
  <c r="L8923" i="17"/>
  <c r="L8922" i="17"/>
  <c r="L8921" i="17"/>
  <c r="L8920" i="17"/>
  <c r="L8919" i="17"/>
  <c r="L8918" i="17"/>
  <c r="L8917" i="17"/>
  <c r="L8916" i="17"/>
  <c r="L8915" i="17"/>
  <c r="L8914" i="17"/>
  <c r="L8913" i="17"/>
  <c r="L8912" i="17"/>
  <c r="L8911" i="17"/>
  <c r="L8910" i="17"/>
  <c r="L8909" i="17"/>
  <c r="L8908" i="17"/>
  <c r="L8907" i="17"/>
  <c r="L8906" i="17"/>
  <c r="L8905" i="17"/>
  <c r="L8904" i="17"/>
  <c r="L8903" i="17"/>
  <c r="L8902" i="17"/>
  <c r="L8901" i="17"/>
  <c r="L8900" i="17"/>
  <c r="L8899" i="17"/>
  <c r="L8898" i="17"/>
  <c r="L8897" i="17"/>
  <c r="L8896" i="17"/>
  <c r="L8895" i="17"/>
  <c r="L8894" i="17"/>
  <c r="L8893" i="17"/>
  <c r="L8892" i="17"/>
  <c r="L8891" i="17"/>
  <c r="L8890" i="17"/>
  <c r="L8889" i="17"/>
  <c r="L8888" i="17"/>
  <c r="L8887" i="17"/>
  <c r="L8886" i="17"/>
  <c r="L8885" i="17"/>
  <c r="L8884" i="17"/>
  <c r="L8883" i="17"/>
  <c r="L8882" i="17"/>
  <c r="L8881" i="17"/>
  <c r="L8880" i="17"/>
  <c r="L8879" i="17"/>
  <c r="L8878" i="17"/>
  <c r="L8877" i="17"/>
  <c r="L8876" i="17"/>
  <c r="L8875" i="17"/>
  <c r="L8874" i="17"/>
  <c r="L8873" i="17"/>
  <c r="L8872" i="17"/>
  <c r="L8871" i="17"/>
  <c r="L8870" i="17"/>
  <c r="L8869" i="17"/>
  <c r="L8868" i="17"/>
  <c r="L8867" i="17"/>
  <c r="L8866" i="17"/>
  <c r="L8865" i="17"/>
  <c r="L8864" i="17"/>
  <c r="L8863" i="17"/>
  <c r="L8862" i="17"/>
  <c r="L8861" i="17"/>
  <c r="L8860" i="17"/>
  <c r="L8859" i="17"/>
  <c r="L8858" i="17"/>
  <c r="L8857" i="17"/>
  <c r="L8856" i="17"/>
  <c r="L8855" i="17"/>
  <c r="L8854" i="17"/>
  <c r="L8853" i="17"/>
  <c r="L8852" i="17"/>
  <c r="L8851" i="17"/>
  <c r="L8850" i="17"/>
  <c r="L8849" i="17"/>
  <c r="L8848" i="17"/>
  <c r="L8847" i="17"/>
  <c r="L8846" i="17"/>
  <c r="L8845" i="17"/>
  <c r="L8844" i="17"/>
  <c r="L8843" i="17"/>
  <c r="L8842" i="17"/>
  <c r="L8841" i="17"/>
  <c r="L8840" i="17"/>
  <c r="L8839" i="17"/>
  <c r="L8838" i="17"/>
  <c r="L8837" i="17"/>
  <c r="L8836" i="17"/>
  <c r="L8835" i="17"/>
  <c r="L8834" i="17"/>
  <c r="L8833" i="17"/>
  <c r="L8832" i="17"/>
  <c r="L8831" i="17"/>
  <c r="L8830" i="17"/>
  <c r="L8829" i="17"/>
  <c r="L8828" i="17"/>
  <c r="L8827" i="17"/>
  <c r="L8826" i="17"/>
  <c r="L8825" i="17"/>
  <c r="L8824" i="17"/>
  <c r="L8823" i="17"/>
  <c r="L8822" i="17"/>
  <c r="L8821" i="17"/>
  <c r="L8820" i="17"/>
  <c r="L8819" i="17"/>
  <c r="L8818" i="17"/>
  <c r="L8817" i="17"/>
  <c r="L8816" i="17"/>
  <c r="L8815" i="17"/>
  <c r="L8814" i="17"/>
  <c r="L8813" i="17"/>
  <c r="L8812" i="17"/>
  <c r="L8811" i="17"/>
  <c r="L8810" i="17"/>
  <c r="L8809" i="17"/>
  <c r="L8808" i="17"/>
  <c r="L8807" i="17"/>
  <c r="L8806" i="17"/>
  <c r="L8805" i="17"/>
  <c r="L8804" i="17"/>
  <c r="L8803" i="17"/>
  <c r="L8802" i="17"/>
  <c r="L8801" i="17"/>
  <c r="L8800" i="17"/>
  <c r="L8799" i="17"/>
  <c r="L8798" i="17"/>
  <c r="L8797" i="17"/>
  <c r="L8796" i="17"/>
  <c r="L8795" i="17"/>
  <c r="L8794" i="17"/>
  <c r="L8793" i="17"/>
  <c r="L8792" i="17"/>
  <c r="L8791" i="17"/>
  <c r="L8790" i="17"/>
  <c r="L8789" i="17"/>
  <c r="L8788" i="17"/>
  <c r="L8787" i="17"/>
  <c r="L8786" i="17"/>
  <c r="L8785" i="17"/>
  <c r="L8784" i="17"/>
  <c r="L8783" i="17"/>
  <c r="L8782" i="17"/>
  <c r="L8781" i="17"/>
  <c r="L8780" i="17"/>
  <c r="L8779" i="17"/>
  <c r="L8778" i="17"/>
  <c r="L8777" i="17"/>
  <c r="L8776" i="17"/>
  <c r="L8775" i="17"/>
  <c r="L8774" i="17"/>
  <c r="L8773" i="17"/>
  <c r="L8772" i="17"/>
  <c r="L8771" i="17"/>
  <c r="L8770" i="17"/>
  <c r="L8769" i="17"/>
  <c r="L8768" i="17"/>
  <c r="L8767" i="17"/>
  <c r="L8766" i="17"/>
  <c r="L8765" i="17"/>
  <c r="L8764" i="17"/>
  <c r="L8763" i="17"/>
  <c r="L8762" i="17"/>
  <c r="L8761" i="17"/>
  <c r="L8760" i="17"/>
  <c r="L8759" i="17"/>
  <c r="L8758" i="17"/>
  <c r="L8757" i="17"/>
  <c r="L8756" i="17"/>
  <c r="L8755" i="17"/>
  <c r="L8754" i="17"/>
  <c r="L8753" i="17"/>
  <c r="L8752" i="17"/>
  <c r="L8751" i="17"/>
  <c r="L8750" i="17"/>
  <c r="L8749" i="17"/>
  <c r="L8748" i="17"/>
  <c r="L8747" i="17"/>
  <c r="L8746" i="17"/>
  <c r="L8745" i="17"/>
  <c r="L8744" i="17"/>
  <c r="L8743" i="17"/>
  <c r="L8742" i="17"/>
  <c r="L8741" i="17"/>
  <c r="L8740" i="17"/>
  <c r="L8739" i="17"/>
  <c r="L8738" i="17"/>
  <c r="L8737" i="17"/>
  <c r="L8736" i="17"/>
  <c r="L8735" i="17"/>
  <c r="L8734" i="17"/>
  <c r="L8733" i="17"/>
  <c r="L8732" i="17"/>
  <c r="L8731" i="17"/>
  <c r="L8730" i="17"/>
  <c r="L8729" i="17"/>
  <c r="L8728" i="17"/>
  <c r="L8727" i="17"/>
  <c r="L8726" i="17"/>
  <c r="L8725" i="17"/>
  <c r="L8724" i="17"/>
  <c r="L8723" i="17"/>
  <c r="L8722" i="17"/>
  <c r="L8721" i="17"/>
  <c r="L8720" i="17"/>
  <c r="L8719" i="17"/>
  <c r="L8718" i="17"/>
  <c r="L8717" i="17"/>
  <c r="L8716" i="17"/>
  <c r="L8715" i="17"/>
  <c r="L8714" i="17"/>
  <c r="L8713" i="17"/>
  <c r="L8712" i="17"/>
  <c r="L8711" i="17"/>
  <c r="L8710" i="17"/>
  <c r="L8709" i="17"/>
  <c r="L8708" i="17"/>
  <c r="L8707" i="17"/>
  <c r="L8706" i="17"/>
  <c r="L8705" i="17"/>
  <c r="L8704" i="17"/>
  <c r="L8703" i="17"/>
  <c r="L8702" i="17"/>
  <c r="L8701" i="17"/>
  <c r="L8700" i="17"/>
  <c r="L8699" i="17"/>
  <c r="L8698" i="17"/>
  <c r="L8697" i="17"/>
  <c r="L8696" i="17"/>
  <c r="L8695" i="17"/>
  <c r="L8694" i="17"/>
  <c r="L8693" i="17"/>
  <c r="L8692" i="17"/>
  <c r="L8691" i="17"/>
  <c r="L8690" i="17"/>
  <c r="L8689" i="17"/>
  <c r="L8688" i="17"/>
  <c r="L8687" i="17"/>
  <c r="L8686" i="17"/>
  <c r="L8685" i="17"/>
  <c r="L8684" i="17"/>
  <c r="L8683" i="17"/>
  <c r="L8682" i="17"/>
  <c r="L8681" i="17"/>
  <c r="L8680" i="17"/>
  <c r="L8679" i="17"/>
  <c r="L8678" i="17"/>
  <c r="L8677" i="17"/>
  <c r="L8676" i="17"/>
  <c r="L8675" i="17"/>
  <c r="L8674" i="17"/>
  <c r="L8673" i="17"/>
  <c r="L8672" i="17"/>
  <c r="L8671" i="17"/>
  <c r="L8670" i="17"/>
  <c r="L8669" i="17"/>
  <c r="L8668" i="17"/>
  <c r="L8667" i="17"/>
  <c r="L8666" i="17"/>
  <c r="L8665" i="17"/>
  <c r="L8664" i="17"/>
  <c r="L8663" i="17"/>
  <c r="L8662" i="17"/>
  <c r="L8661" i="17"/>
  <c r="L8660" i="17"/>
  <c r="L8659" i="17"/>
  <c r="L8658" i="17"/>
  <c r="L8657" i="17"/>
  <c r="L8656" i="17"/>
  <c r="L8655" i="17"/>
  <c r="L8654" i="17"/>
  <c r="L8653" i="17"/>
  <c r="L8652" i="17"/>
  <c r="L8651" i="17"/>
  <c r="L8650" i="17"/>
  <c r="L8649" i="17"/>
  <c r="L8648" i="17"/>
  <c r="L8647" i="17"/>
  <c r="L8646" i="17"/>
  <c r="L8645" i="17"/>
  <c r="L8644" i="17"/>
  <c r="L8643" i="17"/>
  <c r="L8642" i="17"/>
  <c r="L8641" i="17"/>
  <c r="L8640" i="17"/>
  <c r="L8639" i="17"/>
  <c r="L8638" i="17"/>
  <c r="L8637" i="17"/>
  <c r="L8636" i="17"/>
  <c r="L8635" i="17"/>
  <c r="L8634" i="17"/>
  <c r="L8633" i="17"/>
  <c r="L8632" i="17"/>
  <c r="L8631" i="17"/>
  <c r="L8630" i="17"/>
  <c r="L8629" i="17"/>
  <c r="L8628" i="17"/>
  <c r="L8627" i="17"/>
  <c r="L8626" i="17"/>
  <c r="L8625" i="17"/>
  <c r="L8624" i="17"/>
  <c r="L8623" i="17"/>
  <c r="L8622" i="17"/>
  <c r="L8621" i="17"/>
  <c r="L8620" i="17"/>
  <c r="L8619" i="17"/>
  <c r="L8618" i="17"/>
  <c r="L8617" i="17"/>
  <c r="L8616" i="17"/>
  <c r="L8615" i="17"/>
  <c r="L8614" i="17"/>
  <c r="L8613" i="17"/>
  <c r="L8612" i="17"/>
  <c r="L8611" i="17"/>
  <c r="L8610" i="17"/>
  <c r="L8609" i="17"/>
  <c r="L8608" i="17"/>
  <c r="L8607" i="17"/>
  <c r="L8606" i="17"/>
  <c r="L8605" i="17"/>
  <c r="L8604" i="17"/>
  <c r="L8603" i="17"/>
  <c r="L8602" i="17"/>
  <c r="L8601" i="17"/>
  <c r="L8600" i="17"/>
  <c r="L8599" i="17"/>
  <c r="L8598" i="17"/>
  <c r="L8597" i="17"/>
  <c r="L8596" i="17"/>
  <c r="L8595" i="17"/>
  <c r="L8594" i="17"/>
  <c r="L8593" i="17"/>
  <c r="L8592" i="17"/>
  <c r="L8591" i="17"/>
  <c r="L8590" i="17"/>
  <c r="L8589" i="17"/>
  <c r="L8588" i="17"/>
  <c r="L8587" i="17"/>
  <c r="L8586" i="17"/>
  <c r="L8585" i="17"/>
  <c r="L8584" i="17"/>
  <c r="L8583" i="17"/>
  <c r="L8582" i="17"/>
  <c r="L8581" i="17"/>
  <c r="L8580" i="17"/>
  <c r="L8579" i="17"/>
  <c r="L8578" i="17"/>
  <c r="L8577" i="17"/>
  <c r="L8576" i="17"/>
  <c r="L8575" i="17"/>
  <c r="L8574" i="17"/>
  <c r="L8573" i="17"/>
  <c r="L8572" i="17"/>
  <c r="L8571" i="17"/>
  <c r="L8570" i="17"/>
  <c r="L8569" i="17"/>
  <c r="L8568" i="17"/>
  <c r="L8567" i="17"/>
  <c r="L8566" i="17"/>
  <c r="L8565" i="17"/>
  <c r="L8564" i="17"/>
  <c r="L8563" i="17"/>
  <c r="L8562" i="17"/>
  <c r="L8561" i="17"/>
  <c r="L8560" i="17"/>
  <c r="L8559" i="17"/>
  <c r="L8558" i="17"/>
  <c r="L8557" i="17"/>
  <c r="L8556" i="17"/>
  <c r="L8555" i="17"/>
  <c r="L8554" i="17"/>
  <c r="L8553" i="17"/>
  <c r="L8552" i="17"/>
  <c r="L8551" i="17"/>
  <c r="L8550" i="17"/>
  <c r="L8549" i="17"/>
  <c r="L8548" i="17"/>
  <c r="L8547" i="17"/>
  <c r="L8546" i="17"/>
  <c r="L8545" i="17"/>
  <c r="L8544" i="17"/>
  <c r="L8543" i="17"/>
  <c r="L8542" i="17"/>
  <c r="L8541" i="17"/>
  <c r="L8540" i="17"/>
  <c r="L8539" i="17"/>
  <c r="L8538" i="17"/>
  <c r="L8537" i="17"/>
  <c r="L8536" i="17"/>
  <c r="L8535" i="17"/>
  <c r="L8534" i="17"/>
  <c r="L8533" i="17"/>
  <c r="L8532" i="17"/>
  <c r="L8531" i="17"/>
  <c r="L8530" i="17"/>
  <c r="L8529" i="17"/>
  <c r="L8528" i="17"/>
  <c r="L8527" i="17"/>
  <c r="L8526" i="17"/>
  <c r="L8525" i="17"/>
  <c r="L8524" i="17"/>
  <c r="L8523" i="17"/>
  <c r="L8522" i="17"/>
  <c r="L8521" i="17"/>
  <c r="L8520" i="17"/>
  <c r="L8519" i="17"/>
  <c r="L8518" i="17"/>
  <c r="L8517" i="17"/>
  <c r="L8516" i="17"/>
  <c r="L8515" i="17"/>
  <c r="L8514" i="17"/>
  <c r="L8513" i="17"/>
  <c r="L8512" i="17"/>
  <c r="L8511" i="17"/>
  <c r="L8510" i="17"/>
  <c r="L8509" i="17"/>
  <c r="L8508" i="17"/>
  <c r="L8507" i="17"/>
  <c r="L8506" i="17"/>
  <c r="L8505" i="17"/>
  <c r="L8504" i="17"/>
  <c r="L8503" i="17"/>
  <c r="L8502" i="17"/>
  <c r="L8501" i="17"/>
  <c r="L8500" i="17"/>
  <c r="L8499" i="17"/>
  <c r="L8498" i="17"/>
  <c r="L8497" i="17"/>
  <c r="L8496" i="17"/>
  <c r="L8495" i="17"/>
  <c r="L8494" i="17"/>
  <c r="L8493" i="17"/>
  <c r="L8492" i="17"/>
  <c r="L8491" i="17"/>
  <c r="L8490" i="17"/>
  <c r="L8489" i="17"/>
  <c r="L8488" i="17"/>
  <c r="L8487" i="17"/>
  <c r="L8486" i="17"/>
  <c r="L8485" i="17"/>
  <c r="L8484" i="17"/>
  <c r="L8483" i="17"/>
  <c r="L8482" i="17"/>
  <c r="L8481" i="17"/>
  <c r="L8480" i="17"/>
  <c r="L8479" i="17"/>
  <c r="L8478" i="17"/>
  <c r="L8477" i="17"/>
  <c r="L8476" i="17"/>
  <c r="L8475" i="17"/>
  <c r="L8474" i="17"/>
  <c r="L8473" i="17"/>
  <c r="L8472" i="17"/>
  <c r="L8471" i="17"/>
  <c r="L8470" i="17"/>
  <c r="L8469" i="17"/>
  <c r="L8468" i="17"/>
  <c r="L8467" i="17"/>
  <c r="L8466" i="17"/>
  <c r="L8465" i="17"/>
  <c r="L8464" i="17"/>
  <c r="L8463" i="17"/>
  <c r="L8462" i="17"/>
  <c r="L8461" i="17"/>
  <c r="L8460" i="17"/>
  <c r="L8459" i="17"/>
  <c r="L8458" i="17"/>
  <c r="L8457" i="17"/>
  <c r="L8456" i="17"/>
  <c r="L8455" i="17"/>
  <c r="L8454" i="17"/>
  <c r="L8453" i="17"/>
  <c r="L8452" i="17"/>
  <c r="L8451" i="17"/>
  <c r="L8450" i="17"/>
  <c r="L8449" i="17"/>
  <c r="L8448" i="17"/>
  <c r="L8447" i="17"/>
  <c r="L8446" i="17"/>
  <c r="L8445" i="17"/>
  <c r="L8444" i="17"/>
  <c r="L8443" i="17"/>
  <c r="L8442" i="17"/>
  <c r="L8441" i="17"/>
  <c r="L8440" i="17"/>
  <c r="L8439" i="17"/>
  <c r="L8438" i="17"/>
  <c r="L8437" i="17"/>
  <c r="L8436" i="17"/>
  <c r="L8435" i="17"/>
  <c r="L8434" i="17"/>
  <c r="L8433" i="17"/>
  <c r="L8432" i="17"/>
  <c r="L8431" i="17"/>
  <c r="L8430" i="17"/>
  <c r="L8429" i="17"/>
  <c r="L8428" i="17"/>
  <c r="L8427" i="17"/>
  <c r="L8426" i="17"/>
  <c r="L8425" i="17"/>
  <c r="L8424" i="17"/>
  <c r="L8423" i="17"/>
  <c r="L8422" i="17"/>
  <c r="L8421" i="17"/>
  <c r="L8420" i="17"/>
  <c r="L8419" i="17"/>
  <c r="L8418" i="17"/>
  <c r="L8417" i="17"/>
  <c r="L8416" i="17"/>
  <c r="L8415" i="17"/>
  <c r="L8414" i="17"/>
  <c r="L8413" i="17"/>
  <c r="L8412" i="17"/>
  <c r="L8411" i="17"/>
  <c r="L8410" i="17"/>
  <c r="L8409" i="17"/>
  <c r="L8408" i="17"/>
  <c r="L8407" i="17"/>
  <c r="L8406" i="17"/>
  <c r="L8405" i="17"/>
  <c r="L8404" i="17"/>
  <c r="L8403" i="17"/>
  <c r="L8402" i="17"/>
  <c r="L8401" i="17"/>
  <c r="L8400" i="17"/>
  <c r="L8399" i="17"/>
  <c r="L8398" i="17"/>
  <c r="L8397" i="17"/>
  <c r="L8396" i="17"/>
  <c r="L8395" i="17"/>
  <c r="L8394" i="17"/>
  <c r="L8393" i="17"/>
  <c r="L8392" i="17"/>
  <c r="L8391" i="17"/>
  <c r="L8390" i="17"/>
  <c r="L8389" i="17"/>
  <c r="L8388" i="17"/>
  <c r="L8387" i="17"/>
  <c r="L8386" i="17"/>
  <c r="L8385" i="17"/>
  <c r="L8384" i="17"/>
  <c r="L8383" i="17"/>
  <c r="L8382" i="17"/>
  <c r="L8381" i="17"/>
  <c r="L8380" i="17"/>
  <c r="L8379" i="17"/>
  <c r="L8378" i="17"/>
  <c r="L8377" i="17"/>
  <c r="L8376" i="17"/>
  <c r="L8375" i="17"/>
  <c r="L8374" i="17"/>
  <c r="L8373" i="17"/>
  <c r="L8372" i="17"/>
  <c r="L8371" i="17"/>
  <c r="L8370" i="17"/>
  <c r="L8369" i="17"/>
  <c r="L8368" i="17"/>
  <c r="L8367" i="17"/>
  <c r="L8366" i="17"/>
  <c r="L8365" i="17"/>
  <c r="L8364" i="17"/>
  <c r="L8363" i="17"/>
  <c r="L8362" i="17"/>
  <c r="L8361" i="17"/>
  <c r="L8360" i="17"/>
  <c r="L8359" i="17"/>
  <c r="L8358" i="17"/>
  <c r="L8357" i="17"/>
  <c r="L8356" i="17"/>
  <c r="L8355" i="17"/>
  <c r="L8354" i="17"/>
  <c r="L8353" i="17"/>
  <c r="L8352" i="17"/>
  <c r="L8351" i="17"/>
  <c r="L8350" i="17"/>
  <c r="L8349" i="17"/>
  <c r="L8348" i="17"/>
  <c r="L8347" i="17"/>
  <c r="L8346" i="17"/>
  <c r="L8345" i="17"/>
  <c r="L8344" i="17"/>
  <c r="L8343" i="17"/>
  <c r="L8342" i="17"/>
  <c r="L8341" i="17"/>
  <c r="L8340" i="17"/>
  <c r="L8339" i="17"/>
  <c r="L8338" i="17"/>
  <c r="L8337" i="17"/>
  <c r="L8336" i="17"/>
  <c r="L8335" i="17"/>
  <c r="L8334" i="17"/>
  <c r="L8333" i="17"/>
  <c r="L8332" i="17"/>
  <c r="L8331" i="17"/>
  <c r="L8330" i="17"/>
  <c r="L8329" i="17"/>
  <c r="L8328" i="17"/>
  <c r="L8327" i="17"/>
  <c r="L8326" i="17"/>
  <c r="L8325" i="17"/>
  <c r="L8324" i="17"/>
  <c r="L8323" i="17"/>
  <c r="L8322" i="17"/>
  <c r="L8321" i="17"/>
  <c r="L8320" i="17"/>
  <c r="L8319" i="17"/>
  <c r="L8318" i="17"/>
  <c r="L8317" i="17"/>
  <c r="L8316" i="17"/>
  <c r="L8315" i="17"/>
  <c r="L8314" i="17"/>
  <c r="L8313" i="17"/>
  <c r="L8312" i="17"/>
  <c r="L8311" i="17"/>
  <c r="L8310" i="17"/>
  <c r="L8309" i="17"/>
  <c r="L8308" i="17"/>
  <c r="L8307" i="17"/>
  <c r="L8306" i="17"/>
  <c r="L8305" i="17"/>
  <c r="L8304" i="17"/>
  <c r="L8303" i="17"/>
  <c r="L8302" i="17"/>
  <c r="L8301" i="17"/>
  <c r="L8300" i="17"/>
  <c r="L8299" i="17"/>
  <c r="L8298" i="17"/>
  <c r="L8297" i="17"/>
  <c r="L8296" i="17"/>
  <c r="L8295" i="17"/>
  <c r="L8294" i="17"/>
  <c r="L8293" i="17"/>
  <c r="L8292" i="17"/>
  <c r="L8291" i="17"/>
  <c r="L8290" i="17"/>
  <c r="L8289" i="17"/>
  <c r="L8288" i="17"/>
  <c r="L8287" i="17"/>
  <c r="L8286" i="17"/>
  <c r="L8285" i="17"/>
  <c r="L8284" i="17"/>
  <c r="L8283" i="17"/>
  <c r="L8282" i="17"/>
  <c r="L8281" i="17"/>
  <c r="L8280" i="17"/>
  <c r="L8279" i="17"/>
  <c r="L8278" i="17"/>
  <c r="L8277" i="17"/>
  <c r="L8276" i="17"/>
  <c r="L8275" i="17"/>
  <c r="L8274" i="17"/>
  <c r="L8273" i="17"/>
  <c r="L8272" i="17"/>
  <c r="L8271" i="17"/>
  <c r="L8270" i="17"/>
  <c r="L8269" i="17"/>
  <c r="L8268" i="17"/>
  <c r="L8267" i="17"/>
  <c r="L8266" i="17"/>
  <c r="L8265" i="17"/>
  <c r="L8264" i="17"/>
  <c r="L8263" i="17"/>
  <c r="L8262" i="17"/>
  <c r="L8261" i="17"/>
  <c r="L8260" i="17"/>
  <c r="L8259" i="17"/>
  <c r="L8258" i="17"/>
  <c r="L8257" i="17"/>
  <c r="L8256" i="17"/>
  <c r="L8255" i="17"/>
  <c r="L8254" i="17"/>
  <c r="L8253" i="17"/>
  <c r="L8252" i="17"/>
  <c r="L8251" i="17"/>
  <c r="L8250" i="17"/>
  <c r="L8249" i="17"/>
  <c r="L8248" i="17"/>
  <c r="L8247" i="17"/>
  <c r="L8246" i="17"/>
  <c r="L8245" i="17"/>
  <c r="L8244" i="17"/>
  <c r="L8243" i="17"/>
  <c r="L8242" i="17"/>
  <c r="L8241" i="17"/>
  <c r="L8240" i="17"/>
  <c r="L8239" i="17"/>
  <c r="L8238" i="17"/>
  <c r="L8237" i="17"/>
  <c r="L8236" i="17"/>
  <c r="L8235" i="17"/>
  <c r="L8234" i="17"/>
  <c r="L8233" i="17"/>
  <c r="L8232" i="17"/>
  <c r="L8231" i="17"/>
  <c r="L8230" i="17"/>
  <c r="L8229" i="17"/>
  <c r="L8228" i="17"/>
  <c r="L8227" i="17"/>
  <c r="L8226" i="17"/>
  <c r="L8225" i="17"/>
  <c r="L8224" i="17"/>
  <c r="L8223" i="17"/>
  <c r="L8222" i="17"/>
  <c r="L8221" i="17"/>
  <c r="L8220" i="17"/>
  <c r="L8219" i="17"/>
  <c r="L8218" i="17"/>
  <c r="L8217" i="17"/>
  <c r="L8216" i="17"/>
  <c r="L8215" i="17"/>
  <c r="L8214" i="17"/>
  <c r="L8213" i="17"/>
  <c r="L8212" i="17"/>
  <c r="L8211" i="17"/>
  <c r="L8210" i="17"/>
  <c r="L8209" i="17"/>
  <c r="L8208" i="17"/>
  <c r="L8207" i="17"/>
  <c r="L8206" i="17"/>
  <c r="L8205" i="17"/>
  <c r="L8204" i="17"/>
  <c r="L8203" i="17"/>
  <c r="L8202" i="17"/>
  <c r="L8201" i="17"/>
  <c r="L8200" i="17"/>
  <c r="L8199" i="17"/>
  <c r="L8198" i="17"/>
  <c r="L8197" i="17"/>
  <c r="L8196" i="17"/>
  <c r="L8195" i="17"/>
  <c r="L8194" i="17"/>
  <c r="L8193" i="17"/>
  <c r="L8192" i="17"/>
  <c r="L8191" i="17"/>
  <c r="L8190" i="17"/>
  <c r="L8189" i="17"/>
  <c r="L8188" i="17"/>
  <c r="L8187" i="17"/>
  <c r="L8186" i="17"/>
  <c r="L8185" i="17"/>
  <c r="L8184" i="17"/>
  <c r="L8183" i="17"/>
  <c r="L8182" i="17"/>
  <c r="L8181" i="17"/>
  <c r="L8180" i="17"/>
  <c r="L8179" i="17"/>
  <c r="L8178" i="17"/>
  <c r="L8177" i="17"/>
  <c r="L8176" i="17"/>
  <c r="L8175" i="17"/>
  <c r="L8174" i="17"/>
  <c r="L8173" i="17"/>
  <c r="L8172" i="17"/>
  <c r="L8171" i="17"/>
  <c r="L8170" i="17"/>
  <c r="L8169" i="17"/>
  <c r="L8168" i="17"/>
  <c r="L8167" i="17"/>
  <c r="L8166" i="17"/>
  <c r="L8165" i="17"/>
  <c r="L8164" i="17"/>
  <c r="L8163" i="17"/>
  <c r="L8162" i="17"/>
  <c r="L8161" i="17"/>
  <c r="L8160" i="17"/>
  <c r="L8159" i="17"/>
  <c r="L8158" i="17"/>
  <c r="L8157" i="17"/>
  <c r="L8156" i="17"/>
  <c r="L8155" i="17"/>
  <c r="L8154" i="17"/>
  <c r="L8153" i="17"/>
  <c r="L8152" i="17"/>
  <c r="L8151" i="17"/>
  <c r="L8150" i="17"/>
  <c r="L8149" i="17"/>
  <c r="L8148" i="17"/>
  <c r="L8147" i="17"/>
  <c r="L8146" i="17"/>
  <c r="L8145" i="17"/>
  <c r="L8144" i="17"/>
  <c r="L8143" i="17"/>
  <c r="L8142" i="17"/>
  <c r="L8141" i="17"/>
  <c r="L8140" i="17"/>
  <c r="L8139" i="17"/>
  <c r="L8138" i="17"/>
  <c r="L8137" i="17"/>
  <c r="L8136" i="17"/>
  <c r="L8135" i="17"/>
  <c r="L8134" i="17"/>
  <c r="L8133" i="17"/>
  <c r="L8132" i="17"/>
  <c r="L8131" i="17"/>
  <c r="L8130" i="17"/>
  <c r="L8129" i="17"/>
  <c r="L8128" i="17"/>
  <c r="L8127" i="17"/>
  <c r="L8126" i="17"/>
  <c r="L8125" i="17"/>
  <c r="L8124" i="17"/>
  <c r="L8123" i="17"/>
  <c r="L8122" i="17"/>
  <c r="L8121" i="17"/>
  <c r="L8120" i="17"/>
  <c r="L8119" i="17"/>
  <c r="L8118" i="17"/>
  <c r="L8117" i="17"/>
  <c r="L8116" i="17"/>
  <c r="L8115" i="17"/>
  <c r="L8114" i="17"/>
  <c r="L8113" i="17"/>
  <c r="L8112" i="17"/>
  <c r="L8111" i="17"/>
  <c r="L8110" i="17"/>
  <c r="L8109" i="17"/>
  <c r="L8108" i="17"/>
  <c r="L8107" i="17"/>
  <c r="L8106" i="17"/>
  <c r="L8105" i="17"/>
  <c r="L8104" i="17"/>
  <c r="L8103" i="17"/>
  <c r="L8102" i="17"/>
  <c r="L8101" i="17"/>
  <c r="L8100" i="17"/>
  <c r="L8099" i="17"/>
  <c r="L8098" i="17"/>
  <c r="L8097" i="17"/>
  <c r="L8096" i="17"/>
  <c r="L8095" i="17"/>
  <c r="L8094" i="17"/>
  <c r="L8093" i="17"/>
  <c r="L8092" i="17"/>
  <c r="L8091" i="17"/>
  <c r="L8090" i="17"/>
  <c r="L8089" i="17"/>
  <c r="L8088" i="17"/>
  <c r="L8087" i="17"/>
  <c r="L8086" i="17"/>
  <c r="L8085" i="17"/>
  <c r="L8084" i="17"/>
  <c r="L8083" i="17"/>
  <c r="L8082" i="17"/>
  <c r="L8081" i="17"/>
  <c r="L8080" i="17"/>
  <c r="L8079" i="17"/>
  <c r="L8078" i="17"/>
  <c r="L8077" i="17"/>
  <c r="L8076" i="17"/>
  <c r="L8075" i="17"/>
  <c r="L8074" i="17"/>
  <c r="L8073" i="17"/>
  <c r="L8072" i="17"/>
  <c r="L8071" i="17"/>
  <c r="L8070" i="17"/>
  <c r="L8069" i="17"/>
  <c r="L8068" i="17"/>
  <c r="L8067" i="17"/>
  <c r="L8066" i="17"/>
  <c r="L8065" i="17"/>
  <c r="L8064" i="17"/>
  <c r="L8063" i="17"/>
  <c r="L8062" i="17"/>
  <c r="L8061" i="17"/>
  <c r="L8060" i="17"/>
  <c r="L8059" i="17"/>
  <c r="L8058" i="17"/>
  <c r="L8057" i="17"/>
  <c r="L8056" i="17"/>
  <c r="L8055" i="17"/>
  <c r="L8054" i="17"/>
  <c r="L8053" i="17"/>
  <c r="L8052" i="17"/>
  <c r="L8051" i="17"/>
  <c r="L8050" i="17"/>
  <c r="L8049" i="17"/>
  <c r="L8048" i="17"/>
  <c r="L8047" i="17"/>
  <c r="L8046" i="17"/>
  <c r="L8045" i="17"/>
  <c r="L8044" i="17"/>
  <c r="L8043" i="17"/>
  <c r="L8042" i="17"/>
  <c r="L8041" i="17"/>
  <c r="L8040" i="17"/>
  <c r="L8039" i="17"/>
  <c r="L8038" i="17"/>
  <c r="L8037" i="17"/>
  <c r="L8036" i="17"/>
  <c r="L8035" i="17"/>
  <c r="L8034" i="17"/>
  <c r="L8033" i="17"/>
  <c r="L8032" i="17"/>
  <c r="L8031" i="17"/>
  <c r="L8030" i="17"/>
  <c r="L8029" i="17"/>
  <c r="L8028" i="17"/>
  <c r="L8027" i="17"/>
  <c r="L8026" i="17"/>
  <c r="L8025" i="17"/>
  <c r="L8024" i="17"/>
  <c r="L8023" i="17"/>
  <c r="L8022" i="17"/>
  <c r="L8021" i="17"/>
  <c r="L8020" i="17"/>
  <c r="L8019" i="17"/>
  <c r="L8018" i="17"/>
  <c r="L8017" i="17"/>
  <c r="L8016" i="17"/>
  <c r="L8015" i="17"/>
  <c r="L8014" i="17"/>
  <c r="L8013" i="17"/>
  <c r="L8012" i="17"/>
  <c r="L8011" i="17"/>
  <c r="L8010" i="17"/>
  <c r="L8009" i="17"/>
  <c r="L8008" i="17"/>
  <c r="L8007" i="17"/>
  <c r="L8006" i="17"/>
  <c r="L8005" i="17"/>
  <c r="L8004" i="17"/>
  <c r="L8003" i="17"/>
  <c r="L8002" i="17"/>
  <c r="L8001" i="17"/>
  <c r="L8000" i="17"/>
  <c r="L7999" i="17"/>
  <c r="L7998" i="17"/>
  <c r="L7997" i="17"/>
  <c r="L7996" i="17"/>
  <c r="L7995" i="17"/>
  <c r="L7994" i="17"/>
  <c r="L7993" i="17"/>
  <c r="L7992" i="17"/>
  <c r="L7991" i="17"/>
  <c r="L7990" i="17"/>
  <c r="L7989" i="17"/>
  <c r="L7988" i="17"/>
  <c r="L7987" i="17"/>
  <c r="L7986" i="17"/>
  <c r="L7985" i="17"/>
  <c r="L7984" i="17"/>
  <c r="L7983" i="17"/>
  <c r="L7982" i="17"/>
  <c r="L7981" i="17"/>
  <c r="L7980" i="17"/>
  <c r="L7979" i="17"/>
  <c r="L7978" i="17"/>
  <c r="L7977" i="17"/>
  <c r="L7976" i="17"/>
  <c r="L7975" i="17"/>
  <c r="L7974" i="17"/>
  <c r="L7973" i="17"/>
  <c r="L7972" i="17"/>
  <c r="L7971" i="17"/>
  <c r="L7970" i="17"/>
  <c r="L7969" i="17"/>
  <c r="L7968" i="17"/>
  <c r="L7967" i="17"/>
  <c r="L7966" i="17"/>
  <c r="L7965" i="17"/>
  <c r="L7964" i="17"/>
  <c r="L7963" i="17"/>
  <c r="L7962" i="17"/>
  <c r="L7961" i="17"/>
  <c r="L7960" i="17"/>
  <c r="L7959" i="17"/>
  <c r="L7958" i="17"/>
  <c r="L7957" i="17"/>
  <c r="L7956" i="17"/>
  <c r="L7955" i="17"/>
  <c r="L7954" i="17"/>
  <c r="L7953" i="17"/>
  <c r="L7952" i="17"/>
  <c r="L7951" i="17"/>
  <c r="L7950" i="17"/>
  <c r="L7949" i="17"/>
  <c r="L7948" i="17"/>
  <c r="L7947" i="17"/>
  <c r="L7946" i="17"/>
  <c r="L7945" i="17"/>
  <c r="L7944" i="17"/>
  <c r="L7943" i="17"/>
  <c r="L7942" i="17"/>
  <c r="L7941" i="17"/>
  <c r="L7940" i="17"/>
  <c r="L7939" i="17"/>
  <c r="L7938" i="17"/>
  <c r="L7937" i="17"/>
  <c r="L7936" i="17"/>
  <c r="L7935" i="17"/>
  <c r="L7934" i="17"/>
  <c r="L7933" i="17"/>
  <c r="L7932" i="17"/>
  <c r="L7931" i="17"/>
  <c r="L7930" i="17"/>
  <c r="L7929" i="17"/>
  <c r="L7928" i="17"/>
  <c r="L7927" i="17"/>
  <c r="L7926" i="17"/>
  <c r="L7925" i="17"/>
  <c r="L7924" i="17"/>
  <c r="L7923" i="17"/>
  <c r="L7922" i="17"/>
  <c r="L7921" i="17"/>
  <c r="L7920" i="17"/>
  <c r="L7919" i="17"/>
  <c r="L7918" i="17"/>
  <c r="L7917" i="17"/>
  <c r="L7916" i="17"/>
  <c r="L7915" i="17"/>
  <c r="L7914" i="17"/>
  <c r="L7913" i="17"/>
  <c r="L7912" i="17"/>
  <c r="L7911" i="17"/>
  <c r="L7910" i="17"/>
  <c r="L7909" i="17"/>
  <c r="L7908" i="17"/>
  <c r="L7907" i="17"/>
  <c r="L7906" i="17"/>
  <c r="L7905" i="17"/>
  <c r="L7904" i="17"/>
  <c r="L7903" i="17"/>
  <c r="L7902" i="17"/>
  <c r="L7901" i="17"/>
  <c r="L7900" i="17"/>
  <c r="L7899" i="17"/>
  <c r="L7898" i="17"/>
  <c r="L7897" i="17"/>
  <c r="L7896" i="17"/>
  <c r="L7895" i="17"/>
  <c r="L7894" i="17"/>
  <c r="L7893" i="17"/>
  <c r="L7892" i="17"/>
  <c r="L7891" i="17"/>
  <c r="L7890" i="17"/>
  <c r="L7889" i="17"/>
  <c r="L7888" i="17"/>
  <c r="L7887" i="17"/>
  <c r="L7886" i="17"/>
  <c r="L7885" i="17"/>
  <c r="L7884" i="17"/>
  <c r="L7883" i="17"/>
  <c r="L7882" i="17"/>
  <c r="L7881" i="17"/>
  <c r="L7880" i="17"/>
  <c r="L7879" i="17"/>
  <c r="L7878" i="17"/>
  <c r="L7877" i="17"/>
  <c r="L7876" i="17"/>
  <c r="L7875" i="17"/>
  <c r="L7874" i="17"/>
  <c r="L7873" i="17"/>
  <c r="L7872" i="17"/>
  <c r="L7871" i="17"/>
  <c r="L7870" i="17"/>
  <c r="L7869" i="17"/>
  <c r="L7868" i="17"/>
  <c r="L7867" i="17"/>
  <c r="L7866" i="17"/>
  <c r="L7865" i="17"/>
  <c r="L7864" i="17"/>
  <c r="L7863" i="17"/>
  <c r="L7862" i="17"/>
  <c r="L7861" i="17"/>
  <c r="L7860" i="17"/>
  <c r="L7859" i="17"/>
  <c r="L7858" i="17"/>
  <c r="L7857" i="17"/>
  <c r="L7856" i="17"/>
  <c r="L7855" i="17"/>
  <c r="L7854" i="17"/>
  <c r="L7853" i="17"/>
  <c r="L7852" i="17"/>
  <c r="L7851" i="17"/>
  <c r="L7850" i="17"/>
  <c r="L7849" i="17"/>
  <c r="L7848" i="17"/>
  <c r="L7847" i="17"/>
  <c r="L7846" i="17"/>
  <c r="L7845" i="17"/>
  <c r="L7844" i="17"/>
  <c r="L7843" i="17"/>
  <c r="L7842" i="17"/>
  <c r="L7841" i="17"/>
  <c r="L7840" i="17"/>
  <c r="L7839" i="17"/>
  <c r="L7838" i="17"/>
  <c r="L7837" i="17"/>
  <c r="L7836" i="17"/>
  <c r="L7835" i="17"/>
  <c r="L7834" i="17"/>
  <c r="L7833" i="17"/>
  <c r="L7832" i="17"/>
  <c r="L7831" i="17"/>
  <c r="L7830" i="17"/>
  <c r="L7829" i="17"/>
  <c r="L7828" i="17"/>
  <c r="L7827" i="17"/>
  <c r="L7826" i="17"/>
  <c r="L7825" i="17"/>
  <c r="L7824" i="17"/>
  <c r="L7823" i="17"/>
  <c r="L7822" i="17"/>
  <c r="L7821" i="17"/>
  <c r="L7820" i="17"/>
  <c r="L7819" i="17"/>
  <c r="L7818" i="17"/>
  <c r="L7817" i="17"/>
  <c r="L7816" i="17"/>
  <c r="L7815" i="17"/>
  <c r="L7814" i="17"/>
  <c r="L7813" i="17"/>
  <c r="L7812" i="17"/>
  <c r="L7811" i="17"/>
  <c r="L7810" i="17"/>
  <c r="L7809" i="17"/>
  <c r="L7808" i="17"/>
  <c r="L7807" i="17"/>
  <c r="L7806" i="17"/>
  <c r="L7805" i="17"/>
  <c r="L7804" i="17"/>
  <c r="L7803" i="17"/>
  <c r="L7802" i="17"/>
  <c r="L7801" i="17"/>
  <c r="L7800" i="17"/>
  <c r="L7799" i="17"/>
  <c r="L7798" i="17"/>
  <c r="L7797" i="17"/>
  <c r="L7796" i="17"/>
  <c r="L7795" i="17"/>
  <c r="L7794" i="17"/>
  <c r="L7793" i="17"/>
  <c r="L7792" i="17"/>
  <c r="L7791" i="17"/>
  <c r="L7790" i="17"/>
  <c r="L7789" i="17"/>
  <c r="L7788" i="17"/>
  <c r="L7787" i="17"/>
  <c r="L7786" i="17"/>
  <c r="L7785" i="17"/>
  <c r="L7784" i="17"/>
  <c r="L7783" i="17"/>
  <c r="L7782" i="17"/>
  <c r="L7781" i="17"/>
  <c r="L7780" i="17"/>
  <c r="L7779" i="17"/>
  <c r="L7778" i="17"/>
  <c r="L7777" i="17"/>
  <c r="L7776" i="17"/>
  <c r="L7775" i="17"/>
  <c r="L7774" i="17"/>
  <c r="L7773" i="17"/>
  <c r="L7772" i="17"/>
  <c r="L7771" i="17"/>
  <c r="L7770" i="17"/>
  <c r="L7769" i="17"/>
  <c r="L7768" i="17"/>
  <c r="L7767" i="17"/>
  <c r="L7766" i="17"/>
  <c r="L7765" i="17"/>
  <c r="L7764" i="17"/>
  <c r="L7763" i="17"/>
  <c r="L7762" i="17"/>
  <c r="L7761" i="17"/>
  <c r="L7760" i="17"/>
  <c r="L7759" i="17"/>
  <c r="L7758" i="17"/>
  <c r="L7757" i="17"/>
  <c r="L7756" i="17"/>
  <c r="L7755" i="17"/>
  <c r="L7754" i="17"/>
  <c r="L7753" i="17"/>
  <c r="L7752" i="17"/>
  <c r="L7751" i="17"/>
  <c r="L7750" i="17"/>
  <c r="L7749" i="17"/>
  <c r="L7748" i="17"/>
  <c r="L7747" i="17"/>
  <c r="L7746" i="17"/>
  <c r="L7745" i="17"/>
  <c r="L7744" i="17"/>
  <c r="L7743" i="17"/>
  <c r="L7742" i="17"/>
  <c r="L7741" i="17"/>
  <c r="L7740" i="17"/>
  <c r="L7739" i="17"/>
  <c r="L7738" i="17"/>
  <c r="L7737" i="17"/>
  <c r="L7736" i="17"/>
  <c r="L7735" i="17"/>
  <c r="L7734" i="17"/>
  <c r="L7733" i="17"/>
  <c r="L7732" i="17"/>
  <c r="L7731" i="17"/>
  <c r="L7730" i="17"/>
  <c r="L7729" i="17"/>
  <c r="L7728" i="17"/>
  <c r="L7727" i="17"/>
  <c r="L7726" i="17"/>
  <c r="L7725" i="17"/>
  <c r="L7724" i="17"/>
  <c r="L7723" i="17"/>
  <c r="L7722" i="17"/>
  <c r="L7721" i="17"/>
  <c r="L7720" i="17"/>
  <c r="L7719" i="17"/>
  <c r="L7718" i="17"/>
  <c r="L7717" i="17"/>
  <c r="L7716" i="17"/>
  <c r="L7715" i="17"/>
  <c r="L7714" i="17"/>
  <c r="L7713" i="17"/>
  <c r="L7712" i="17"/>
  <c r="L7711" i="17"/>
  <c r="L7710" i="17"/>
  <c r="L7709" i="17"/>
  <c r="L7708" i="17"/>
  <c r="L7707" i="17"/>
  <c r="L7706" i="17"/>
  <c r="L7705" i="17"/>
  <c r="L7704" i="17"/>
  <c r="L7703" i="17"/>
  <c r="L7702" i="17"/>
  <c r="L7701" i="17"/>
  <c r="L7700" i="17"/>
  <c r="L7699" i="17"/>
  <c r="L7698" i="17"/>
  <c r="L7697" i="17"/>
  <c r="L7696" i="17"/>
  <c r="L7695" i="17"/>
  <c r="L7694" i="17"/>
  <c r="L7693" i="17"/>
  <c r="L7692" i="17"/>
  <c r="L7691" i="17"/>
  <c r="L7690" i="17"/>
  <c r="L7689" i="17"/>
  <c r="L7688" i="17"/>
  <c r="L7687" i="17"/>
  <c r="L7686" i="17"/>
  <c r="L7685" i="17"/>
  <c r="L7684" i="17"/>
  <c r="L7683" i="17"/>
  <c r="L7682" i="17"/>
  <c r="L7681" i="17"/>
  <c r="L7680" i="17"/>
  <c r="L7679" i="17"/>
  <c r="L7678" i="17"/>
  <c r="L7677" i="17"/>
  <c r="L7676" i="17"/>
  <c r="L7675" i="17"/>
  <c r="L7674" i="17"/>
  <c r="L7673" i="17"/>
  <c r="L7672" i="17"/>
  <c r="L7671" i="17"/>
  <c r="L7670" i="17"/>
  <c r="L7669" i="17"/>
  <c r="L7668" i="17"/>
  <c r="L7667" i="17"/>
  <c r="L7666" i="17"/>
  <c r="L7665" i="17"/>
  <c r="L7664" i="17"/>
  <c r="L7663" i="17"/>
  <c r="L7662" i="17"/>
  <c r="L7661" i="17"/>
  <c r="L7660" i="17"/>
  <c r="L7659" i="17"/>
  <c r="L7658" i="17"/>
  <c r="L7657" i="17"/>
  <c r="L7656" i="17"/>
  <c r="L7655" i="17"/>
  <c r="L7654" i="17"/>
  <c r="L7653" i="17"/>
  <c r="L7652" i="17"/>
  <c r="L7651" i="17"/>
  <c r="L7650" i="17"/>
  <c r="L7649" i="17"/>
  <c r="L7648" i="17"/>
  <c r="L7647" i="17"/>
  <c r="L7646" i="17"/>
  <c r="L7645" i="17"/>
  <c r="L7644" i="17"/>
  <c r="L7643" i="17"/>
  <c r="L7642" i="17"/>
  <c r="L7641" i="17"/>
  <c r="L7640" i="17"/>
  <c r="L7639" i="17"/>
  <c r="L7638" i="17"/>
  <c r="L7637" i="17"/>
  <c r="L7636" i="17"/>
  <c r="L7635" i="17"/>
  <c r="L7634" i="17"/>
  <c r="L7633" i="17"/>
  <c r="L7632" i="17"/>
  <c r="L7631" i="17"/>
  <c r="L7630" i="17"/>
  <c r="L7629" i="17"/>
  <c r="L7628" i="17"/>
  <c r="L7627" i="17"/>
  <c r="L7626" i="17"/>
  <c r="L7625" i="17"/>
  <c r="L7624" i="17"/>
  <c r="L7623" i="17"/>
  <c r="L7622" i="17"/>
  <c r="L7621" i="17"/>
  <c r="L7620" i="17"/>
  <c r="L7619" i="17"/>
  <c r="L7618" i="17"/>
  <c r="L7617" i="17"/>
  <c r="L7616" i="17"/>
  <c r="L7615" i="17"/>
  <c r="L7614" i="17"/>
  <c r="L7613" i="17"/>
  <c r="L7612" i="17"/>
  <c r="L7611" i="17"/>
  <c r="L7610" i="17"/>
  <c r="L7609" i="17"/>
  <c r="L7608" i="17"/>
  <c r="L7607" i="17"/>
  <c r="L7606" i="17"/>
  <c r="L7605" i="17"/>
  <c r="L7604" i="17"/>
  <c r="L7603" i="17"/>
  <c r="L7602" i="17"/>
  <c r="L7601" i="17"/>
  <c r="L7600" i="17"/>
  <c r="L7599" i="17"/>
  <c r="L7598" i="17"/>
  <c r="L7597" i="17"/>
  <c r="L7596" i="17"/>
  <c r="L7595" i="17"/>
  <c r="L7594" i="17"/>
  <c r="L7593" i="17"/>
  <c r="L7592" i="17"/>
  <c r="L7591" i="17"/>
  <c r="L7590" i="17"/>
  <c r="L7589" i="17"/>
  <c r="L7588" i="17"/>
  <c r="L7587" i="17"/>
  <c r="L7586" i="17"/>
  <c r="L7585" i="17"/>
  <c r="L7584" i="17"/>
  <c r="L7583" i="17"/>
  <c r="L7582" i="17"/>
  <c r="L7581" i="17"/>
  <c r="L7580" i="17"/>
  <c r="L7579" i="17"/>
  <c r="L7578" i="17"/>
  <c r="L7577" i="17"/>
  <c r="L7576" i="17"/>
  <c r="L7575" i="17"/>
  <c r="L7574" i="17"/>
  <c r="L7573" i="17"/>
  <c r="L7572" i="17"/>
  <c r="L7571" i="17"/>
  <c r="L7570" i="17"/>
  <c r="L7569" i="17"/>
  <c r="L7568" i="17"/>
  <c r="L7567" i="17"/>
  <c r="L7566" i="17"/>
  <c r="L7565" i="17"/>
  <c r="L7564" i="17"/>
  <c r="L7563" i="17"/>
  <c r="L7562" i="17"/>
  <c r="L7561" i="17"/>
  <c r="L7560" i="17"/>
  <c r="L7559" i="17"/>
  <c r="L7558" i="17"/>
  <c r="L7557" i="17"/>
  <c r="L7556" i="17"/>
  <c r="L7555" i="17"/>
  <c r="L7554" i="17"/>
  <c r="L7553" i="17"/>
  <c r="L7552" i="17"/>
  <c r="L7551" i="17"/>
  <c r="L7550" i="17"/>
  <c r="L7549" i="17"/>
  <c r="L7548" i="17"/>
  <c r="L7547" i="17"/>
  <c r="L7546" i="17"/>
  <c r="L7545" i="17"/>
  <c r="L7544" i="17"/>
  <c r="L7543" i="17"/>
  <c r="L7542" i="17"/>
  <c r="L7541" i="17"/>
  <c r="L7540" i="17"/>
  <c r="L7539" i="17"/>
  <c r="L7538" i="17"/>
  <c r="L7537" i="17"/>
  <c r="L7536" i="17"/>
  <c r="L7535" i="17"/>
  <c r="L7534" i="17"/>
  <c r="L7533" i="17"/>
  <c r="L7532" i="17"/>
  <c r="L7531" i="17"/>
  <c r="L7530" i="17"/>
  <c r="L7529" i="17"/>
  <c r="L7528" i="17"/>
  <c r="L7527" i="17"/>
  <c r="L7526" i="17"/>
  <c r="L7525" i="17"/>
  <c r="L7524" i="17"/>
  <c r="L7523" i="17"/>
  <c r="L7522" i="17"/>
  <c r="L7521" i="17"/>
  <c r="L7520" i="17"/>
  <c r="L7519" i="17"/>
  <c r="L7518" i="17"/>
  <c r="L7517" i="17"/>
  <c r="L7516" i="17"/>
  <c r="L7515" i="17"/>
  <c r="L7514" i="17"/>
  <c r="L7513" i="17"/>
  <c r="L7512" i="17"/>
  <c r="L7511" i="17"/>
  <c r="L7510" i="17"/>
  <c r="L7509" i="17"/>
  <c r="L7508" i="17"/>
  <c r="L7507" i="17"/>
  <c r="L7506" i="17"/>
  <c r="L7505" i="17"/>
  <c r="L7504" i="17"/>
  <c r="L7503" i="17"/>
  <c r="L7502" i="17"/>
  <c r="L7501" i="17"/>
  <c r="L7500" i="17"/>
  <c r="L7499" i="17"/>
  <c r="L7498" i="17"/>
  <c r="L7497" i="17"/>
  <c r="L7496" i="17"/>
  <c r="L7495" i="17"/>
  <c r="L7494" i="17"/>
  <c r="L7493" i="17"/>
  <c r="L7492" i="17"/>
  <c r="L7491" i="17"/>
  <c r="L7490" i="17"/>
  <c r="L7489" i="17"/>
  <c r="L7488" i="17"/>
  <c r="L7487" i="17"/>
  <c r="L7486" i="17"/>
  <c r="L7485" i="17"/>
  <c r="L7484" i="17"/>
  <c r="L7483" i="17"/>
  <c r="L7482" i="17"/>
  <c r="L7481" i="17"/>
  <c r="L7480" i="17"/>
  <c r="L7479" i="17"/>
  <c r="L7478" i="17"/>
  <c r="L7477" i="17"/>
  <c r="L7476" i="17"/>
  <c r="L7475" i="17"/>
  <c r="L7474" i="17"/>
  <c r="L7473" i="17"/>
  <c r="L7472" i="17"/>
  <c r="L7471" i="17"/>
  <c r="L7470" i="17"/>
  <c r="L7469" i="17"/>
  <c r="L7468" i="17"/>
  <c r="L7467" i="17"/>
  <c r="L7466" i="17"/>
  <c r="L7465" i="17"/>
  <c r="L7464" i="17"/>
  <c r="L7463" i="17"/>
  <c r="L7462" i="17"/>
  <c r="L7461" i="17"/>
  <c r="L7460" i="17"/>
  <c r="L7459" i="17"/>
  <c r="L7458" i="17"/>
  <c r="L7457" i="17"/>
  <c r="L7456" i="17"/>
  <c r="L7455" i="17"/>
  <c r="L7454" i="17"/>
  <c r="L7453" i="17"/>
  <c r="L7452" i="17"/>
  <c r="L7451" i="17"/>
  <c r="L7450" i="17"/>
  <c r="L7449" i="17"/>
  <c r="L7448" i="17"/>
  <c r="L7447" i="17"/>
  <c r="L7446" i="17"/>
  <c r="L7445" i="17"/>
  <c r="L7444" i="17"/>
  <c r="L7443" i="17"/>
  <c r="L7442" i="17"/>
  <c r="L7441" i="17"/>
  <c r="L7440" i="17"/>
  <c r="L7439" i="17"/>
  <c r="L7438" i="17"/>
  <c r="L7437" i="17"/>
  <c r="L7436" i="17"/>
  <c r="L7435" i="17"/>
  <c r="L7434" i="17"/>
  <c r="L7433" i="17"/>
  <c r="L7432" i="17"/>
  <c r="L7431" i="17"/>
  <c r="L7430" i="17"/>
  <c r="L7429" i="17"/>
  <c r="L7428" i="17"/>
  <c r="L7427" i="17"/>
  <c r="L7426" i="17"/>
  <c r="L7425" i="17"/>
  <c r="L7424" i="17"/>
  <c r="L7423" i="17"/>
  <c r="L7422" i="17"/>
  <c r="L7421" i="17"/>
  <c r="L7420" i="17"/>
  <c r="L7419" i="17"/>
  <c r="L7418" i="17"/>
  <c r="L7417" i="17"/>
  <c r="L7416" i="17"/>
  <c r="L7415" i="17"/>
  <c r="L7414" i="17"/>
  <c r="L7413" i="17"/>
  <c r="L7412" i="17"/>
  <c r="L7411" i="17"/>
  <c r="L7410" i="17"/>
  <c r="L7409" i="17"/>
  <c r="L7408" i="17"/>
  <c r="L7407" i="17"/>
  <c r="L7406" i="17"/>
  <c r="L7405" i="17"/>
  <c r="L7404" i="17"/>
  <c r="L7403" i="17"/>
  <c r="L7402" i="17"/>
  <c r="L7401" i="17"/>
  <c r="L7400" i="17"/>
  <c r="L7399" i="17"/>
  <c r="L7398" i="17"/>
  <c r="L7397" i="17"/>
  <c r="L7396" i="17"/>
  <c r="L7395" i="17"/>
  <c r="L7394" i="17"/>
  <c r="L7393" i="17"/>
  <c r="L7392" i="17"/>
  <c r="L7391" i="17"/>
  <c r="L7390" i="17"/>
  <c r="L7389" i="17"/>
  <c r="L7388" i="17"/>
  <c r="L7387" i="17"/>
  <c r="L7386" i="17"/>
  <c r="L7385" i="17"/>
  <c r="L7384" i="17"/>
  <c r="L7383" i="17"/>
  <c r="L7382" i="17"/>
  <c r="L7381" i="17"/>
  <c r="L7380" i="17"/>
  <c r="L7379" i="17"/>
  <c r="L7378" i="17"/>
  <c r="L7377" i="17"/>
  <c r="L7376" i="17"/>
  <c r="L7375" i="17"/>
  <c r="L7374" i="17"/>
  <c r="L7373" i="17"/>
  <c r="L7372" i="17"/>
  <c r="L7371" i="17"/>
  <c r="L7370" i="17"/>
  <c r="L7369" i="17"/>
  <c r="L7368" i="17"/>
  <c r="L7367" i="17"/>
  <c r="L7366" i="17"/>
  <c r="L7365" i="17"/>
  <c r="L7364" i="17"/>
  <c r="L7363" i="17"/>
  <c r="L7362" i="17"/>
  <c r="L7361" i="17"/>
  <c r="L7360" i="17"/>
  <c r="L7359" i="17"/>
  <c r="L7358" i="17"/>
  <c r="L7357" i="17"/>
  <c r="L7356" i="17"/>
  <c r="L7355" i="17"/>
  <c r="L7354" i="17"/>
  <c r="L7353" i="17"/>
  <c r="L7352" i="17"/>
  <c r="L7351" i="17"/>
  <c r="L7350" i="17"/>
  <c r="L7349" i="17"/>
  <c r="L7348" i="17"/>
  <c r="L7347" i="17"/>
  <c r="L7346" i="17"/>
  <c r="L7345" i="17"/>
  <c r="L7344" i="17"/>
  <c r="L7343" i="17"/>
  <c r="L7342" i="17"/>
  <c r="L7341" i="17"/>
  <c r="L7340" i="17"/>
  <c r="L7339" i="17"/>
  <c r="L7338" i="17"/>
  <c r="L7337" i="17"/>
  <c r="L7336" i="17"/>
  <c r="L7335" i="17"/>
  <c r="L7334" i="17"/>
  <c r="L7333" i="17"/>
  <c r="L7332" i="17"/>
  <c r="L7331" i="17"/>
  <c r="L7330" i="17"/>
  <c r="L7329" i="17"/>
  <c r="L7328" i="17"/>
  <c r="L7327" i="17"/>
  <c r="L7326" i="17"/>
  <c r="L7325" i="17"/>
  <c r="L7324" i="17"/>
  <c r="L7323" i="17"/>
  <c r="L7322" i="17"/>
  <c r="L7321" i="17"/>
  <c r="L7320" i="17"/>
  <c r="L7319" i="17"/>
  <c r="L7318" i="17"/>
  <c r="L7317" i="17"/>
  <c r="L7316" i="17"/>
  <c r="L7315" i="17"/>
  <c r="L7314" i="17"/>
  <c r="L7313" i="17"/>
  <c r="L7312" i="17"/>
  <c r="L7311" i="17"/>
  <c r="L7310" i="17"/>
  <c r="L7309" i="17"/>
  <c r="L7308" i="17"/>
  <c r="L7307" i="17"/>
  <c r="L7306" i="17"/>
  <c r="L7305" i="17"/>
  <c r="L7304" i="17"/>
  <c r="L7303" i="17"/>
  <c r="L7302" i="17"/>
  <c r="L7301" i="17"/>
  <c r="L7300" i="17"/>
  <c r="L7299" i="17"/>
  <c r="L7298" i="17"/>
  <c r="L7297" i="17"/>
  <c r="L7296" i="17"/>
  <c r="L7295" i="17"/>
  <c r="L7294" i="17"/>
  <c r="L7293" i="17"/>
  <c r="L7292" i="17"/>
  <c r="L7291" i="17"/>
  <c r="L7290" i="17"/>
  <c r="L7289" i="17"/>
  <c r="L7288" i="17"/>
  <c r="L7287" i="17"/>
  <c r="L7286" i="17"/>
  <c r="L7285" i="17"/>
  <c r="L7284" i="17"/>
  <c r="L7283" i="17"/>
  <c r="L7282" i="17"/>
  <c r="L7281" i="17"/>
  <c r="L7280" i="17"/>
  <c r="L7279" i="17"/>
  <c r="L7278" i="17"/>
  <c r="L7277" i="17"/>
  <c r="L7276" i="17"/>
  <c r="L7275" i="17"/>
  <c r="L7274" i="17"/>
  <c r="L7273" i="17"/>
  <c r="L7272" i="17"/>
  <c r="L7271" i="17"/>
  <c r="L7270" i="17"/>
  <c r="L7269" i="17"/>
  <c r="L7268" i="17"/>
  <c r="L7267" i="17"/>
  <c r="L7266" i="17"/>
  <c r="L7265" i="17"/>
  <c r="L7264" i="17"/>
  <c r="L7263" i="17"/>
  <c r="L7262" i="17"/>
  <c r="L7261" i="17"/>
  <c r="L7260" i="17"/>
  <c r="L7259" i="17"/>
  <c r="L7258" i="17"/>
  <c r="L7257" i="17"/>
  <c r="L7256" i="17"/>
  <c r="L7255" i="17"/>
  <c r="L7254" i="17"/>
  <c r="L7253" i="17"/>
  <c r="L7252" i="17"/>
  <c r="L7251" i="17"/>
  <c r="L7250" i="17"/>
  <c r="L7249" i="17"/>
  <c r="L7248" i="17"/>
  <c r="L7247" i="17"/>
  <c r="L7246" i="17"/>
  <c r="L7245" i="17"/>
  <c r="L7244" i="17"/>
  <c r="L7243" i="17"/>
  <c r="L7242" i="17"/>
  <c r="L7241" i="17"/>
  <c r="L7240" i="17"/>
  <c r="L7239" i="17"/>
  <c r="L7238" i="17"/>
  <c r="L7237" i="17"/>
  <c r="L7236" i="17"/>
  <c r="L7235" i="17"/>
  <c r="L7234" i="17"/>
  <c r="L7233" i="17"/>
  <c r="L7232" i="17"/>
  <c r="L7231" i="17"/>
  <c r="L7230" i="17"/>
  <c r="L7229" i="17"/>
  <c r="L7228" i="17"/>
  <c r="L7227" i="17"/>
  <c r="L7226" i="17"/>
  <c r="L7225" i="17"/>
  <c r="L7224" i="17"/>
  <c r="L7223" i="17"/>
  <c r="L7222" i="17"/>
  <c r="L7221" i="17"/>
  <c r="L7220" i="17"/>
  <c r="L7219" i="17"/>
  <c r="L7218" i="17"/>
  <c r="L7217" i="17"/>
  <c r="L7216" i="17"/>
  <c r="L7215" i="17"/>
  <c r="L7214" i="17"/>
  <c r="L7213" i="17"/>
  <c r="L7212" i="17"/>
  <c r="L7211" i="17"/>
  <c r="L7210" i="17"/>
  <c r="L7209" i="17"/>
  <c r="L7208" i="17"/>
  <c r="L7207" i="17"/>
  <c r="L7206" i="17"/>
  <c r="L7205" i="17"/>
  <c r="L7204" i="17"/>
  <c r="L7203" i="17"/>
  <c r="L7202" i="17"/>
  <c r="L7201" i="17"/>
  <c r="L7200" i="17"/>
  <c r="L7199" i="17"/>
  <c r="L7198" i="17"/>
  <c r="L7197" i="17"/>
  <c r="L7196" i="17"/>
  <c r="L7195" i="17"/>
  <c r="L7194" i="17"/>
  <c r="L7193" i="17"/>
  <c r="L7192" i="17"/>
  <c r="L7191" i="17"/>
  <c r="L7190" i="17"/>
  <c r="L7189" i="17"/>
  <c r="L7188" i="17"/>
  <c r="L7187" i="17"/>
  <c r="L7186" i="17"/>
  <c r="L7185" i="17"/>
  <c r="L7184" i="17"/>
  <c r="L7183" i="17"/>
  <c r="L7182" i="17"/>
  <c r="L7181" i="17"/>
  <c r="L7180" i="17"/>
  <c r="L7179" i="17"/>
  <c r="L7178" i="17"/>
  <c r="L7177" i="17"/>
  <c r="L7176" i="17"/>
  <c r="L7175" i="17"/>
  <c r="L7174" i="17"/>
  <c r="L7173" i="17"/>
  <c r="L7172" i="17"/>
  <c r="L7171" i="17"/>
  <c r="L7170" i="17"/>
  <c r="L7169" i="17"/>
  <c r="L7168" i="17"/>
  <c r="L7167" i="17"/>
  <c r="L7166" i="17"/>
  <c r="L7165" i="17"/>
  <c r="L7164" i="17"/>
  <c r="L7163" i="17"/>
  <c r="L7162" i="17"/>
  <c r="L7161" i="17"/>
  <c r="L7160" i="17"/>
  <c r="L7159" i="17"/>
  <c r="L7158" i="17"/>
  <c r="L7157" i="17"/>
  <c r="L7156" i="17"/>
  <c r="L7155" i="17"/>
  <c r="L7154" i="17"/>
  <c r="L7153" i="17"/>
  <c r="L7152" i="17"/>
  <c r="L7151" i="17"/>
  <c r="L7150" i="17"/>
  <c r="L7149" i="17"/>
  <c r="L7148" i="17"/>
  <c r="L7147" i="17"/>
  <c r="L7146" i="17"/>
  <c r="L7145" i="17"/>
  <c r="L7144" i="17"/>
  <c r="L7143" i="17"/>
  <c r="L7142" i="17"/>
  <c r="L7141" i="17"/>
  <c r="L7140" i="17"/>
  <c r="L7139" i="17"/>
  <c r="L7138" i="17"/>
  <c r="L7137" i="17"/>
  <c r="L7136" i="17"/>
  <c r="L7135" i="17"/>
  <c r="L7134" i="17"/>
  <c r="L7133" i="17"/>
  <c r="L7132" i="17"/>
  <c r="L7131" i="17"/>
  <c r="L7130" i="17"/>
  <c r="L7129" i="17"/>
  <c r="L7128" i="17"/>
  <c r="L7127" i="17"/>
  <c r="L7126" i="17"/>
  <c r="L7125" i="17"/>
  <c r="L7124" i="17"/>
  <c r="L7123" i="17"/>
  <c r="L7122" i="17"/>
  <c r="L7121" i="17"/>
  <c r="L7120" i="17"/>
  <c r="L7119" i="17"/>
  <c r="L7118" i="17"/>
  <c r="L7117" i="17"/>
  <c r="L7116" i="17"/>
  <c r="L7115" i="17"/>
  <c r="L7114" i="17"/>
  <c r="L7113" i="17"/>
  <c r="L7112" i="17"/>
  <c r="L7111" i="17"/>
  <c r="L7110" i="17"/>
  <c r="L7109" i="17"/>
  <c r="L7108" i="17"/>
  <c r="L7107" i="17"/>
  <c r="L7106" i="17"/>
  <c r="L7105" i="17"/>
  <c r="L7104" i="17"/>
  <c r="L7103" i="17"/>
  <c r="L7102" i="17"/>
  <c r="L7101" i="17"/>
  <c r="L7100" i="17"/>
  <c r="L7099" i="17"/>
  <c r="L7098" i="17"/>
  <c r="L7097" i="17"/>
  <c r="L7096" i="17"/>
  <c r="L7095" i="17"/>
  <c r="L7094" i="17"/>
  <c r="L7093" i="17"/>
  <c r="L7092" i="17"/>
  <c r="L7091" i="17"/>
  <c r="L7090" i="17"/>
  <c r="L7089" i="17"/>
  <c r="L7088" i="17"/>
  <c r="L7087" i="17"/>
  <c r="L7086" i="17"/>
  <c r="L7085" i="17"/>
  <c r="L7084" i="17"/>
  <c r="L7083" i="17"/>
  <c r="L7082" i="17"/>
  <c r="L7081" i="17"/>
  <c r="L7080" i="17"/>
  <c r="L7079" i="17"/>
  <c r="L7078" i="17"/>
  <c r="L7077" i="17"/>
  <c r="L7076" i="17"/>
  <c r="L7075" i="17"/>
  <c r="L7074" i="17"/>
  <c r="L7073" i="17"/>
  <c r="L7072" i="17"/>
  <c r="L7071" i="17"/>
  <c r="L7070" i="17"/>
  <c r="L7069" i="17"/>
  <c r="L7068" i="17"/>
  <c r="L7067" i="17"/>
  <c r="L7066" i="17"/>
  <c r="L7065" i="17"/>
  <c r="L7064" i="17"/>
  <c r="L7063" i="17"/>
  <c r="L7062" i="17"/>
  <c r="L7061" i="17"/>
  <c r="L7060" i="17"/>
  <c r="L7059" i="17"/>
  <c r="L7058" i="17"/>
  <c r="L7057" i="17"/>
  <c r="L7056" i="17"/>
  <c r="L7055" i="17"/>
  <c r="L7054" i="17"/>
  <c r="L7053" i="17"/>
  <c r="L7052" i="17"/>
  <c r="L7051" i="17"/>
  <c r="L7050" i="17"/>
  <c r="L7049" i="17"/>
  <c r="L7048" i="17"/>
  <c r="L7047" i="17"/>
  <c r="L7046" i="17"/>
  <c r="L7045" i="17"/>
  <c r="L7044" i="17"/>
  <c r="L7043" i="17"/>
  <c r="L7042" i="17"/>
  <c r="L7041" i="17"/>
  <c r="L7040" i="17"/>
  <c r="L7039" i="17"/>
  <c r="L7038" i="17"/>
  <c r="L7037" i="17"/>
  <c r="L7036" i="17"/>
  <c r="L7035" i="17"/>
  <c r="L7034" i="17"/>
  <c r="L7033" i="17"/>
  <c r="L7032" i="17"/>
  <c r="L7031" i="17"/>
  <c r="L7030" i="17"/>
  <c r="L7029" i="17"/>
  <c r="L7028" i="17"/>
  <c r="L7027" i="17"/>
  <c r="L7026" i="17"/>
  <c r="L7025" i="17"/>
  <c r="L7024" i="17"/>
  <c r="L7023" i="17"/>
  <c r="L7022" i="17"/>
  <c r="L7021" i="17"/>
  <c r="L7020" i="17"/>
  <c r="L7019" i="17"/>
  <c r="L7018" i="17"/>
  <c r="L7017" i="17"/>
  <c r="L7016" i="17"/>
  <c r="L7015" i="17"/>
  <c r="L7014" i="17"/>
  <c r="L7013" i="17"/>
  <c r="L7012" i="17"/>
  <c r="L7011" i="17"/>
  <c r="L7010" i="17"/>
  <c r="L7009" i="17"/>
  <c r="L7008" i="17"/>
  <c r="L7007" i="17"/>
  <c r="L7006" i="17"/>
  <c r="L7005" i="17"/>
  <c r="L7004" i="17"/>
  <c r="L7003" i="17"/>
  <c r="L7002" i="17"/>
  <c r="L7001" i="17"/>
  <c r="L7000" i="17"/>
  <c r="L6999" i="17"/>
  <c r="L6998" i="17"/>
  <c r="L6997" i="17"/>
  <c r="L6996" i="17"/>
  <c r="L6995" i="17"/>
  <c r="L6994" i="17"/>
  <c r="L6993" i="17"/>
  <c r="L6992" i="17"/>
  <c r="L6991" i="17"/>
  <c r="L6990" i="17"/>
  <c r="L6989" i="17"/>
  <c r="L6988" i="17"/>
  <c r="L6987" i="17"/>
  <c r="L6986" i="17"/>
  <c r="L6985" i="17"/>
  <c r="L6984" i="17"/>
  <c r="L6983" i="17"/>
  <c r="L6982" i="17"/>
  <c r="L6981" i="17"/>
  <c r="L6980" i="17"/>
  <c r="L6979" i="17"/>
  <c r="L6978" i="17"/>
  <c r="L6977" i="17"/>
  <c r="L6976" i="17"/>
  <c r="L6975" i="17"/>
  <c r="L6974" i="17"/>
  <c r="L6973" i="17"/>
  <c r="L6972" i="17"/>
  <c r="L6971" i="17"/>
  <c r="L6970" i="17"/>
  <c r="L6969" i="17"/>
  <c r="L6968" i="17"/>
  <c r="L6967" i="17"/>
  <c r="L6966" i="17"/>
  <c r="L6965" i="17"/>
  <c r="L6964" i="17"/>
  <c r="L6963" i="17"/>
  <c r="L6962" i="17"/>
  <c r="L6961" i="17"/>
  <c r="L6960" i="17"/>
  <c r="L6959" i="17"/>
  <c r="L6958" i="17"/>
  <c r="L6957" i="17"/>
  <c r="L6956" i="17"/>
  <c r="L6955" i="17"/>
  <c r="L6954" i="17"/>
  <c r="L6953" i="17"/>
  <c r="L6952" i="17"/>
  <c r="L6951" i="17"/>
  <c r="L6950" i="17"/>
  <c r="L6949" i="17"/>
  <c r="L6948" i="17"/>
  <c r="L6947" i="17"/>
  <c r="L6946" i="17"/>
  <c r="L6945" i="17"/>
  <c r="L6944" i="17"/>
  <c r="L6943" i="17"/>
  <c r="L6942" i="17"/>
  <c r="L6941" i="17"/>
  <c r="L6940" i="17"/>
  <c r="L6939" i="17"/>
  <c r="L6938" i="17"/>
  <c r="L6937" i="17"/>
  <c r="L6936" i="17"/>
  <c r="L6935" i="17"/>
  <c r="L6934" i="17"/>
  <c r="L6933" i="17"/>
  <c r="L6932" i="17"/>
  <c r="L6931" i="17"/>
  <c r="L6930" i="17"/>
  <c r="L6929" i="17"/>
  <c r="L6928" i="17"/>
  <c r="L6927" i="17"/>
  <c r="L6926" i="17"/>
  <c r="L6925" i="17"/>
  <c r="L6924" i="17"/>
  <c r="L6923" i="17"/>
  <c r="L6922" i="17"/>
  <c r="L6921" i="17"/>
  <c r="L6920" i="17"/>
  <c r="L6919" i="17"/>
  <c r="L6918" i="17"/>
  <c r="L6917" i="17"/>
  <c r="L6916" i="17"/>
  <c r="L6915" i="17"/>
  <c r="L6914" i="17"/>
  <c r="L6913" i="17"/>
  <c r="L6912" i="17"/>
  <c r="L6911" i="17"/>
  <c r="L6910" i="17"/>
  <c r="L6909" i="17"/>
  <c r="L6908" i="17"/>
  <c r="L6907" i="17"/>
  <c r="L6906" i="17"/>
  <c r="L6905" i="17"/>
  <c r="L6904" i="17"/>
  <c r="L6903" i="17"/>
  <c r="L6902" i="17"/>
  <c r="L6901" i="17"/>
  <c r="L6900" i="17"/>
  <c r="L6899" i="17"/>
  <c r="L6898" i="17"/>
  <c r="L6897" i="17"/>
  <c r="L6896" i="17"/>
  <c r="L6895" i="17"/>
  <c r="L6894" i="17"/>
  <c r="L6893" i="17"/>
  <c r="L6892" i="17"/>
  <c r="L6891" i="17"/>
  <c r="L6890" i="17"/>
  <c r="L6889" i="17"/>
  <c r="L6888" i="17"/>
  <c r="L6887" i="17"/>
  <c r="L6886" i="17"/>
  <c r="L6885" i="17"/>
  <c r="L6884" i="17"/>
  <c r="L6883" i="17"/>
  <c r="L6882" i="17"/>
  <c r="L6881" i="17"/>
  <c r="L6880" i="17"/>
  <c r="L6879" i="17"/>
  <c r="L6878" i="17"/>
  <c r="L6877" i="17"/>
  <c r="L6876" i="17"/>
  <c r="L6875" i="17"/>
  <c r="L6874" i="17"/>
  <c r="L6873" i="17"/>
  <c r="L6872" i="17"/>
  <c r="L6871" i="17"/>
  <c r="L6870" i="17"/>
  <c r="L6869" i="17"/>
  <c r="L6868" i="17"/>
  <c r="L6867" i="17"/>
  <c r="L6866" i="17"/>
  <c r="L6865" i="17"/>
  <c r="L6864" i="17"/>
  <c r="L6863" i="17"/>
  <c r="L6862" i="17"/>
  <c r="L6861" i="17"/>
  <c r="L6860" i="17"/>
  <c r="L6859" i="17"/>
  <c r="L6858" i="17"/>
  <c r="L6857" i="17"/>
  <c r="L6856" i="17"/>
  <c r="L6855" i="17"/>
  <c r="L6854" i="17"/>
  <c r="L6853" i="17"/>
  <c r="L6852" i="17"/>
  <c r="L6851" i="17"/>
  <c r="L6850" i="17"/>
  <c r="L6849" i="17"/>
  <c r="L6848" i="17"/>
  <c r="L6847" i="17"/>
  <c r="L6846" i="17"/>
  <c r="L6845" i="17"/>
  <c r="L6844" i="17"/>
  <c r="L6843" i="17"/>
  <c r="L6842" i="17"/>
  <c r="L6841" i="17"/>
  <c r="L6840" i="17"/>
  <c r="L6839" i="17"/>
  <c r="L6838" i="17"/>
  <c r="L6837" i="17"/>
  <c r="L6836" i="17"/>
  <c r="L6835" i="17"/>
  <c r="L6834" i="17"/>
  <c r="L6833" i="17"/>
  <c r="L6832" i="17"/>
  <c r="L6831" i="17"/>
  <c r="L6830" i="17"/>
  <c r="L6829" i="17"/>
  <c r="L6828" i="17"/>
  <c r="L6827" i="17"/>
  <c r="L6826" i="17"/>
  <c r="L6825" i="17"/>
  <c r="L6824" i="17"/>
  <c r="L6823" i="17"/>
  <c r="L6822" i="17"/>
  <c r="L6821" i="17"/>
  <c r="L6820" i="17"/>
  <c r="L6819" i="17"/>
  <c r="L6818" i="17"/>
  <c r="L6817" i="17"/>
  <c r="L6816" i="17"/>
  <c r="L6815" i="17"/>
  <c r="L6814" i="17"/>
  <c r="L6813" i="17"/>
  <c r="L6812" i="17"/>
  <c r="L6811" i="17"/>
  <c r="L6810" i="17"/>
  <c r="L6809" i="17"/>
  <c r="L6808" i="17"/>
  <c r="L6807" i="17"/>
  <c r="L6806" i="17"/>
  <c r="L6805" i="17"/>
  <c r="L6804" i="17"/>
  <c r="L6803" i="17"/>
  <c r="L6802" i="17"/>
  <c r="L6801" i="17"/>
  <c r="L6800" i="17"/>
  <c r="L6799" i="17"/>
  <c r="L6798" i="17"/>
  <c r="L6797" i="17"/>
  <c r="L6796" i="17"/>
  <c r="L6795" i="17"/>
  <c r="L6794" i="17"/>
  <c r="L6793" i="17"/>
  <c r="L6792" i="17"/>
  <c r="L6791" i="17"/>
  <c r="L6790" i="17"/>
  <c r="L6789" i="17"/>
  <c r="L6788" i="17"/>
  <c r="L6787" i="17"/>
  <c r="L6786" i="17"/>
  <c r="L6785" i="17"/>
  <c r="L6784" i="17"/>
  <c r="L6783" i="17"/>
  <c r="L6782" i="17"/>
  <c r="L6781" i="17"/>
  <c r="L6780" i="17"/>
  <c r="L6779" i="17"/>
  <c r="L6778" i="17"/>
  <c r="L6777" i="17"/>
  <c r="L6776" i="17"/>
  <c r="L6775" i="17"/>
  <c r="L6774" i="17"/>
  <c r="L6773" i="17"/>
  <c r="L6772" i="17"/>
  <c r="L6771" i="17"/>
  <c r="L6770" i="17"/>
  <c r="L6769" i="17"/>
  <c r="L6768" i="17"/>
  <c r="L6767" i="17"/>
  <c r="L6766" i="17"/>
  <c r="L6765" i="17"/>
  <c r="L6764" i="17"/>
  <c r="L6763" i="17"/>
  <c r="L6762" i="17"/>
  <c r="L6761" i="17"/>
  <c r="L6760" i="17"/>
  <c r="L6759" i="17"/>
  <c r="L6758" i="17"/>
  <c r="L6757" i="17"/>
  <c r="L6756" i="17"/>
  <c r="L6755" i="17"/>
  <c r="L6754" i="17"/>
  <c r="L6753" i="17"/>
  <c r="L6752" i="17"/>
  <c r="L6751" i="17"/>
  <c r="L6750" i="17"/>
  <c r="L6749" i="17"/>
  <c r="L6748" i="17"/>
  <c r="L6747" i="17"/>
  <c r="L6746" i="17"/>
  <c r="L6745" i="17"/>
  <c r="L6744" i="17"/>
  <c r="L6743" i="17"/>
  <c r="L6742" i="17"/>
  <c r="L6741" i="17"/>
  <c r="L6740" i="17"/>
  <c r="L6739" i="17"/>
  <c r="L6738" i="17"/>
  <c r="L6737" i="17"/>
  <c r="L6736" i="17"/>
  <c r="L6735" i="17"/>
  <c r="L6734" i="17"/>
  <c r="L6733" i="17"/>
  <c r="L6732" i="17"/>
  <c r="L6731" i="17"/>
  <c r="L6730" i="17"/>
  <c r="L6729" i="17"/>
  <c r="L6728" i="17"/>
  <c r="L6727" i="17"/>
  <c r="L6726" i="17"/>
  <c r="L6725" i="17"/>
  <c r="L6724" i="17"/>
  <c r="L6723" i="17"/>
  <c r="L6722" i="17"/>
  <c r="L6721" i="17"/>
  <c r="L6720" i="17"/>
  <c r="L6719" i="17"/>
  <c r="L6718" i="17"/>
  <c r="L6717" i="17"/>
  <c r="L6716" i="17"/>
  <c r="L6715" i="17"/>
  <c r="L6714" i="17"/>
  <c r="L6713" i="17"/>
  <c r="L6712" i="17"/>
  <c r="L6711" i="17"/>
  <c r="L6710" i="17"/>
  <c r="L6709" i="17"/>
  <c r="L6708" i="17"/>
  <c r="L6707" i="17"/>
  <c r="L6706" i="17"/>
  <c r="L6705" i="17"/>
  <c r="L6704" i="17"/>
  <c r="L6703" i="17"/>
  <c r="L6702" i="17"/>
  <c r="L6701" i="17"/>
  <c r="L6700" i="17"/>
  <c r="L6699" i="17"/>
  <c r="L6698" i="17"/>
  <c r="L6697" i="17"/>
  <c r="L6696" i="17"/>
  <c r="L6695" i="17"/>
  <c r="L6694" i="17"/>
  <c r="L6693" i="17"/>
  <c r="L6692" i="17"/>
  <c r="L6691" i="17"/>
  <c r="L6690" i="17"/>
  <c r="L6689" i="17"/>
  <c r="L6688" i="17"/>
  <c r="L6687" i="17"/>
  <c r="L6686" i="17"/>
  <c r="L6685" i="17"/>
  <c r="L6684" i="17"/>
  <c r="L6683" i="17"/>
  <c r="L6682" i="17"/>
  <c r="L6681" i="17"/>
  <c r="L6680" i="17"/>
  <c r="L6679" i="17"/>
  <c r="L6678" i="17"/>
  <c r="L6677" i="17"/>
  <c r="L6676" i="17"/>
  <c r="L6675" i="17"/>
  <c r="L6674" i="17"/>
  <c r="L6673" i="17"/>
  <c r="L6672" i="17"/>
  <c r="L6671" i="17"/>
  <c r="L6670" i="17"/>
  <c r="L6669" i="17"/>
  <c r="L6668" i="17"/>
  <c r="L6667" i="17"/>
  <c r="L6666" i="17"/>
  <c r="L6665" i="17"/>
  <c r="L6664" i="17"/>
  <c r="L6663" i="17"/>
  <c r="L6662" i="17"/>
  <c r="L6661" i="17"/>
  <c r="L6660" i="17"/>
  <c r="L6659" i="17"/>
  <c r="L6658" i="17"/>
  <c r="L6657" i="17"/>
  <c r="L6656" i="17"/>
  <c r="L6655" i="17"/>
  <c r="L6654" i="17"/>
  <c r="L6653" i="17"/>
  <c r="L6652" i="17"/>
  <c r="L6651" i="17"/>
  <c r="L6650" i="17"/>
  <c r="L6649" i="17"/>
  <c r="L6648" i="17"/>
  <c r="L6647" i="17"/>
  <c r="L6646" i="17"/>
  <c r="L6645" i="17"/>
  <c r="L6644" i="17"/>
  <c r="L6643" i="17"/>
  <c r="L6642" i="17"/>
  <c r="L6641" i="17"/>
  <c r="L6640" i="17"/>
  <c r="L6639" i="17"/>
  <c r="L6638" i="17"/>
  <c r="L6637" i="17"/>
  <c r="L6636" i="17"/>
  <c r="L6635" i="17"/>
  <c r="L6634" i="17"/>
  <c r="L6633" i="17"/>
  <c r="L6632" i="17"/>
  <c r="L6631" i="17"/>
  <c r="L6630" i="17"/>
  <c r="L6629" i="17"/>
  <c r="L6628" i="17"/>
  <c r="L6627" i="17"/>
  <c r="L6626" i="17"/>
  <c r="L6625" i="17"/>
  <c r="L6624" i="17"/>
  <c r="L6623" i="17"/>
  <c r="L6622" i="17"/>
  <c r="L6621" i="17"/>
  <c r="L6620" i="17"/>
  <c r="L6619" i="17"/>
  <c r="L6618" i="17"/>
  <c r="L6617" i="17"/>
  <c r="L6616" i="17"/>
  <c r="L6615" i="17"/>
  <c r="L6614" i="17"/>
  <c r="L6613" i="17"/>
  <c r="L6612" i="17"/>
  <c r="L6611" i="17"/>
  <c r="L6610" i="17"/>
  <c r="L6609" i="17"/>
  <c r="L6608" i="17"/>
  <c r="L6607" i="17"/>
  <c r="L6606" i="17"/>
  <c r="L6605" i="17"/>
  <c r="L6604" i="17"/>
  <c r="L6603" i="17"/>
  <c r="L6602" i="17"/>
  <c r="L6601" i="17"/>
  <c r="L6600" i="17"/>
  <c r="L6599" i="17"/>
  <c r="L6598" i="17"/>
  <c r="L6597" i="17"/>
  <c r="L6596" i="17"/>
  <c r="L6595" i="17"/>
  <c r="L6594" i="17"/>
  <c r="L6593" i="17"/>
  <c r="L6592" i="17"/>
  <c r="L6591" i="17"/>
  <c r="L6590" i="17"/>
  <c r="L6589" i="17"/>
  <c r="L6588" i="17"/>
  <c r="L6587" i="17"/>
  <c r="L6586" i="17"/>
  <c r="L6585" i="17"/>
  <c r="L6584" i="17"/>
  <c r="L6583" i="17"/>
  <c r="L6582" i="17"/>
  <c r="L6581" i="17"/>
  <c r="L6580" i="17"/>
  <c r="L6579" i="17"/>
  <c r="L6578" i="17"/>
  <c r="L6577" i="17"/>
  <c r="L6576" i="17"/>
  <c r="L6575" i="17"/>
  <c r="L6574" i="17"/>
  <c r="L6573" i="17"/>
  <c r="L6572" i="17"/>
  <c r="L6571" i="17"/>
  <c r="L6570" i="17"/>
  <c r="L6569" i="17"/>
  <c r="L6568" i="17"/>
  <c r="L6567" i="17"/>
  <c r="L6566" i="17"/>
  <c r="L6565" i="17"/>
  <c r="L6564" i="17"/>
  <c r="L6563" i="17"/>
  <c r="L6562" i="17"/>
  <c r="L6561" i="17"/>
  <c r="L6560" i="17"/>
  <c r="L6559" i="17"/>
  <c r="L6558" i="17"/>
  <c r="L6557" i="17"/>
  <c r="L6556" i="17"/>
  <c r="L6555" i="17"/>
  <c r="L6554" i="17"/>
  <c r="L6553" i="17"/>
  <c r="L6552" i="17"/>
  <c r="L6551" i="17"/>
  <c r="L6550" i="17"/>
  <c r="L6549" i="17"/>
  <c r="L6548" i="17"/>
  <c r="L6547" i="17"/>
  <c r="L6546" i="17"/>
  <c r="L6545" i="17"/>
  <c r="L6544" i="17"/>
  <c r="L6543" i="17"/>
  <c r="L6542" i="17"/>
  <c r="L6541" i="17"/>
  <c r="L6540" i="17"/>
  <c r="L6539" i="17"/>
  <c r="L6538" i="17"/>
  <c r="L6537" i="17"/>
  <c r="L6536" i="17"/>
  <c r="L6535" i="17"/>
  <c r="L6534" i="17"/>
  <c r="L6533" i="17"/>
  <c r="L6532" i="17"/>
  <c r="L6531" i="17"/>
  <c r="L6530" i="17"/>
  <c r="L6529" i="17"/>
  <c r="L6528" i="17"/>
  <c r="L6527" i="17"/>
  <c r="L6526" i="17"/>
  <c r="L6525" i="17"/>
  <c r="L6524" i="17"/>
  <c r="L6523" i="17"/>
  <c r="L6522" i="17"/>
  <c r="L6521" i="17"/>
  <c r="L6520" i="17"/>
  <c r="L6519" i="17"/>
  <c r="L6518" i="17"/>
  <c r="L6517" i="17"/>
  <c r="L6516" i="17"/>
  <c r="L6515" i="17"/>
  <c r="L6514" i="17"/>
  <c r="L6513" i="17"/>
  <c r="L6512" i="17"/>
  <c r="L6511" i="17"/>
  <c r="L6510" i="17"/>
  <c r="L6509" i="17"/>
  <c r="L6508" i="17"/>
  <c r="L6507" i="17"/>
  <c r="L6506" i="17"/>
  <c r="L6505" i="17"/>
  <c r="L6504" i="17"/>
  <c r="L6503" i="17"/>
  <c r="L6502" i="17"/>
  <c r="L6501" i="17"/>
  <c r="L6500" i="17"/>
  <c r="L6499" i="17"/>
  <c r="L6498" i="17"/>
  <c r="L6497" i="17"/>
  <c r="L6496" i="17"/>
  <c r="L6495" i="17"/>
  <c r="L6494" i="17"/>
  <c r="L6493" i="17"/>
  <c r="L6492" i="17"/>
  <c r="L6491" i="17"/>
  <c r="L6490" i="17"/>
  <c r="L6489" i="17"/>
  <c r="L6488" i="17"/>
  <c r="L6487" i="17"/>
  <c r="L6486" i="17"/>
  <c r="L6485" i="17"/>
  <c r="L6484" i="17"/>
  <c r="L6483" i="17"/>
  <c r="L6482" i="17"/>
  <c r="L6481" i="17"/>
  <c r="L6480" i="17"/>
  <c r="L6479" i="17"/>
  <c r="L6478" i="17"/>
  <c r="L6477" i="17"/>
  <c r="L6476" i="17"/>
  <c r="L6475" i="17"/>
  <c r="L6474" i="17"/>
  <c r="L6473" i="17"/>
  <c r="L6472" i="17"/>
  <c r="L6471" i="17"/>
  <c r="L6470" i="17"/>
  <c r="L6469" i="17"/>
  <c r="L6468" i="17"/>
  <c r="L6467" i="17"/>
  <c r="L6466" i="17"/>
  <c r="L6465" i="17"/>
  <c r="L6464" i="17"/>
  <c r="L6463" i="17"/>
  <c r="L6462" i="17"/>
  <c r="L6461" i="17"/>
  <c r="L6460" i="17"/>
  <c r="L6459" i="17"/>
  <c r="L6458" i="17"/>
  <c r="L6457" i="17"/>
  <c r="L6456" i="17"/>
  <c r="L6455" i="17"/>
  <c r="L6454" i="17"/>
  <c r="L6453" i="17"/>
  <c r="L6452" i="17"/>
  <c r="L6451" i="17"/>
  <c r="L6450" i="17"/>
  <c r="L6449" i="17"/>
  <c r="L6448" i="17"/>
  <c r="L6447" i="17"/>
  <c r="L6446" i="17"/>
  <c r="L6445" i="17"/>
  <c r="L6444" i="17"/>
  <c r="L6443" i="17"/>
  <c r="L6442" i="17"/>
  <c r="L6441" i="17"/>
  <c r="L6440" i="17"/>
  <c r="L6439" i="17"/>
  <c r="L6438" i="17"/>
  <c r="L6437" i="17"/>
  <c r="L6436" i="17"/>
  <c r="L6435" i="17"/>
  <c r="L6434" i="17"/>
  <c r="L6433" i="17"/>
  <c r="L6432" i="17"/>
  <c r="L6431" i="17"/>
  <c r="L6430" i="17"/>
  <c r="L6429" i="17"/>
  <c r="L6428" i="17"/>
  <c r="L6427" i="17"/>
  <c r="L6426" i="17"/>
  <c r="L6425" i="17"/>
  <c r="L6424" i="17"/>
  <c r="L6423" i="17"/>
  <c r="L6422" i="17"/>
  <c r="L6421" i="17"/>
  <c r="L6420" i="17"/>
  <c r="L6419" i="17"/>
  <c r="L6418" i="17"/>
  <c r="L6417" i="17"/>
  <c r="L6416" i="17"/>
  <c r="L6415" i="17"/>
  <c r="L6414" i="17"/>
  <c r="L6413" i="17"/>
  <c r="L6412" i="17"/>
  <c r="L6411" i="17"/>
  <c r="L6410" i="17"/>
  <c r="L6409" i="17"/>
  <c r="L6408" i="17"/>
  <c r="L6407" i="17"/>
  <c r="L6406" i="17"/>
  <c r="L6405" i="17"/>
  <c r="L6404" i="17"/>
  <c r="L6403" i="17"/>
  <c r="L6402" i="17"/>
  <c r="L6401" i="17"/>
  <c r="L6400" i="17"/>
  <c r="L6399" i="17"/>
  <c r="L6398" i="17"/>
  <c r="L6397" i="17"/>
  <c r="L6396" i="17"/>
  <c r="L6395" i="17"/>
  <c r="L6394" i="17"/>
  <c r="L6393" i="17"/>
  <c r="L6392" i="17"/>
  <c r="L6391" i="17"/>
  <c r="L6390" i="17"/>
  <c r="L6389" i="17"/>
  <c r="L6388" i="17"/>
  <c r="L6387" i="17"/>
  <c r="L6386" i="17"/>
  <c r="L6385" i="17"/>
  <c r="L6384" i="17"/>
  <c r="L6383" i="17"/>
  <c r="L6382" i="17"/>
  <c r="L6381" i="17"/>
  <c r="L6380" i="17"/>
  <c r="L6379" i="17"/>
  <c r="L6378" i="17"/>
  <c r="L6377" i="17"/>
  <c r="L6376" i="17"/>
  <c r="L6375" i="17"/>
  <c r="L6374" i="17"/>
  <c r="L6373" i="17"/>
  <c r="L6372" i="17"/>
  <c r="L6371" i="17"/>
  <c r="L6370" i="17"/>
  <c r="L6369" i="17"/>
  <c r="L6368" i="17"/>
  <c r="L6367" i="17"/>
  <c r="L6366" i="17"/>
  <c r="L6365" i="17"/>
  <c r="L6364" i="17"/>
  <c r="L6363" i="17"/>
  <c r="L6362" i="17"/>
  <c r="L6361" i="17"/>
  <c r="L6360" i="17"/>
  <c r="L6359" i="17"/>
  <c r="L6358" i="17"/>
  <c r="L6357" i="17"/>
  <c r="L6356" i="17"/>
  <c r="L6355" i="17"/>
  <c r="L6354" i="17"/>
  <c r="L6353" i="17"/>
  <c r="L6352" i="17"/>
  <c r="L6351" i="17"/>
  <c r="L6350" i="17"/>
  <c r="L6349" i="17"/>
  <c r="L6348" i="17"/>
  <c r="L6347" i="17"/>
  <c r="L6346" i="17"/>
  <c r="L6345" i="17"/>
  <c r="L6344" i="17"/>
  <c r="L6343" i="17"/>
  <c r="L6342" i="17"/>
  <c r="L6341" i="17"/>
  <c r="L6340" i="17"/>
  <c r="L6339" i="17"/>
  <c r="L6338" i="17"/>
  <c r="L6337" i="17"/>
  <c r="L6336" i="17"/>
  <c r="L6335" i="17"/>
  <c r="L6334" i="17"/>
  <c r="L6333" i="17"/>
  <c r="L6332" i="17"/>
  <c r="L6331" i="17"/>
  <c r="L6330" i="17"/>
  <c r="L6329" i="17"/>
  <c r="L6328" i="17"/>
  <c r="L6327" i="17"/>
  <c r="L6326" i="17"/>
  <c r="L6325" i="17"/>
  <c r="L6324" i="17"/>
  <c r="L6323" i="17"/>
  <c r="L6322" i="17"/>
  <c r="L6321" i="17"/>
  <c r="L6320" i="17"/>
  <c r="L6319" i="17"/>
  <c r="L6318" i="17"/>
  <c r="L6317" i="17"/>
  <c r="L6316" i="17"/>
  <c r="L6315" i="17"/>
  <c r="L6314" i="17"/>
  <c r="L6313" i="17"/>
  <c r="L6312" i="17"/>
  <c r="L6311" i="17"/>
  <c r="L6310" i="17"/>
  <c r="L6309" i="17"/>
  <c r="L6308" i="17"/>
  <c r="L6307" i="17"/>
  <c r="L6306" i="17"/>
  <c r="L6305" i="17"/>
  <c r="L6304" i="17"/>
  <c r="L6303" i="17"/>
  <c r="L6302" i="17"/>
  <c r="L6301" i="17"/>
  <c r="L6300" i="17"/>
  <c r="L6299" i="17"/>
  <c r="L6298" i="17"/>
  <c r="L6297" i="17"/>
  <c r="L6296" i="17"/>
  <c r="L6295" i="17"/>
  <c r="L6294" i="17"/>
  <c r="L6293" i="17"/>
  <c r="L6292" i="17"/>
  <c r="L6291" i="17"/>
  <c r="L6290" i="17"/>
  <c r="L6289" i="17"/>
  <c r="L6288" i="17"/>
  <c r="L6287" i="17"/>
  <c r="L6286" i="17"/>
  <c r="L6285" i="17"/>
  <c r="L6284" i="17"/>
  <c r="L6283" i="17"/>
  <c r="L6282" i="17"/>
  <c r="L6281" i="17"/>
  <c r="L6280" i="17"/>
  <c r="L6279" i="17"/>
  <c r="L6278" i="17"/>
  <c r="L6277" i="17"/>
  <c r="L6276" i="17"/>
  <c r="L6275" i="17"/>
  <c r="L6274" i="17"/>
  <c r="L6273" i="17"/>
  <c r="L6272" i="17"/>
  <c r="L6271" i="17"/>
  <c r="L6270" i="17"/>
  <c r="L6269" i="17"/>
  <c r="L6268" i="17"/>
  <c r="L6267" i="17"/>
  <c r="L6266" i="17"/>
  <c r="L6265" i="17"/>
  <c r="L6264" i="17"/>
  <c r="L6263" i="17"/>
  <c r="L6262" i="17"/>
  <c r="L6261" i="17"/>
  <c r="L6260" i="17"/>
  <c r="L6259" i="17"/>
  <c r="L6258" i="17"/>
  <c r="L6257" i="17"/>
  <c r="L6256" i="17"/>
  <c r="L6255" i="17"/>
  <c r="L6254" i="17"/>
  <c r="L6253" i="17"/>
  <c r="L6252" i="17"/>
  <c r="L6251" i="17"/>
  <c r="L6250" i="17"/>
  <c r="L6249" i="17"/>
  <c r="L6248" i="17"/>
  <c r="L6247" i="17"/>
  <c r="L6246" i="17"/>
  <c r="L6245" i="17"/>
  <c r="L6244" i="17"/>
  <c r="L6243" i="17"/>
  <c r="L6242" i="17"/>
  <c r="L6241" i="17"/>
  <c r="L6240" i="17"/>
  <c r="L6239" i="17"/>
  <c r="L6238" i="17"/>
  <c r="L6237" i="17"/>
  <c r="L6236" i="17"/>
  <c r="L6235" i="17"/>
  <c r="L6234" i="17"/>
  <c r="L6233" i="17"/>
  <c r="L6232" i="17"/>
  <c r="L6231" i="17"/>
  <c r="L6230" i="17"/>
  <c r="L6229" i="17"/>
  <c r="L6228" i="17"/>
  <c r="L6227" i="17"/>
  <c r="L6226" i="17"/>
  <c r="L6225" i="17"/>
  <c r="L6224" i="17"/>
  <c r="L6223" i="17"/>
  <c r="L6222" i="17"/>
  <c r="L6221" i="17"/>
  <c r="L6220" i="17"/>
  <c r="L6219" i="17"/>
  <c r="L6218" i="17"/>
  <c r="L6217" i="17"/>
  <c r="L6216" i="17"/>
  <c r="L6215" i="17"/>
  <c r="L6214" i="17"/>
  <c r="L6213" i="17"/>
  <c r="L6212" i="17"/>
  <c r="L6211" i="17"/>
  <c r="L6210" i="17"/>
  <c r="L6209" i="17"/>
  <c r="L6208" i="17"/>
  <c r="L6207" i="17"/>
  <c r="L6206" i="17"/>
  <c r="L6205" i="17"/>
  <c r="L6204" i="17"/>
  <c r="L6203" i="17"/>
  <c r="L6202" i="17"/>
  <c r="L6201" i="17"/>
  <c r="L6200" i="17"/>
  <c r="L6199" i="17"/>
  <c r="L6198" i="17"/>
  <c r="L6197" i="17"/>
  <c r="L6196" i="17"/>
  <c r="L6195" i="17"/>
  <c r="L6194" i="17"/>
  <c r="L6193" i="17"/>
  <c r="L6192" i="17"/>
  <c r="L6191" i="17"/>
  <c r="L6190" i="17"/>
  <c r="L6189" i="17"/>
  <c r="L6188" i="17"/>
  <c r="L6187" i="17"/>
  <c r="L6186" i="17"/>
  <c r="L6185" i="17"/>
  <c r="L6184" i="17"/>
  <c r="L6183" i="17"/>
  <c r="L6182" i="17"/>
  <c r="L6181" i="17"/>
  <c r="L6180" i="17"/>
  <c r="L6179" i="17"/>
  <c r="L6178" i="17"/>
  <c r="L6177" i="17"/>
  <c r="L6176" i="17"/>
  <c r="L6175" i="17"/>
  <c r="L6174" i="17"/>
  <c r="L6173" i="17"/>
  <c r="L6172" i="17"/>
  <c r="L6171" i="17"/>
  <c r="L6170" i="17"/>
  <c r="L6169" i="17"/>
  <c r="L6168" i="17"/>
  <c r="L6167" i="17"/>
  <c r="L6166" i="17"/>
  <c r="L6165" i="17"/>
  <c r="L6164" i="17"/>
  <c r="L6163" i="17"/>
  <c r="L6162" i="17"/>
  <c r="L6161" i="17"/>
  <c r="L6160" i="17"/>
  <c r="L6159" i="17"/>
  <c r="L6158" i="17"/>
  <c r="L6157" i="17"/>
  <c r="L6156" i="17"/>
  <c r="L6155" i="17"/>
  <c r="L6154" i="17"/>
  <c r="L6153" i="17"/>
  <c r="L6152" i="17"/>
  <c r="L6151" i="17"/>
  <c r="L6150" i="17"/>
  <c r="L6149" i="17"/>
  <c r="L6148" i="17"/>
  <c r="L6147" i="17"/>
  <c r="L6146" i="17"/>
  <c r="L6145" i="17"/>
  <c r="L6144" i="17"/>
  <c r="L6143" i="17"/>
  <c r="L6142" i="17"/>
  <c r="L6141" i="17"/>
  <c r="L6140" i="17"/>
  <c r="L6139" i="17"/>
  <c r="L6138" i="17"/>
  <c r="L6137" i="17"/>
  <c r="L6136" i="17"/>
  <c r="L6135" i="17"/>
  <c r="L6134" i="17"/>
  <c r="L6133" i="17"/>
  <c r="L6132" i="17"/>
  <c r="L6131" i="17"/>
  <c r="L6130" i="17"/>
  <c r="L6129" i="17"/>
  <c r="L6128" i="17"/>
  <c r="L6127" i="17"/>
  <c r="L6126" i="17"/>
  <c r="L6125" i="17"/>
  <c r="L6124" i="17"/>
  <c r="L6123" i="17"/>
  <c r="L6122" i="17"/>
  <c r="L6121" i="17"/>
  <c r="L6120" i="17"/>
  <c r="L6119" i="17"/>
  <c r="L6118" i="17"/>
  <c r="L6117" i="17"/>
  <c r="L6116" i="17"/>
  <c r="L6115" i="17"/>
  <c r="L6114" i="17"/>
  <c r="L6113" i="17"/>
  <c r="L6112" i="17"/>
  <c r="L6111" i="17"/>
  <c r="L6110" i="17"/>
  <c r="L6109" i="17"/>
  <c r="L6108" i="17"/>
  <c r="L6107" i="17"/>
  <c r="L6106" i="17"/>
  <c r="L6105" i="17"/>
  <c r="L6104" i="17"/>
  <c r="L6103" i="17"/>
  <c r="L6102" i="17"/>
  <c r="L6101" i="17"/>
  <c r="L6100" i="17"/>
  <c r="L6099" i="17"/>
  <c r="L6098" i="17"/>
  <c r="L6097" i="17"/>
  <c r="L6096" i="17"/>
  <c r="L6095" i="17"/>
  <c r="L6094" i="17"/>
  <c r="L6093" i="17"/>
  <c r="L6092" i="17"/>
  <c r="L6091" i="17"/>
  <c r="L6090" i="17"/>
  <c r="L6089" i="17"/>
  <c r="L6088" i="17"/>
  <c r="L6087" i="17"/>
  <c r="L6086" i="17"/>
  <c r="L6085" i="17"/>
  <c r="L6084" i="17"/>
  <c r="L6083" i="17"/>
  <c r="L6082" i="17"/>
  <c r="L6081" i="17"/>
  <c r="L6080" i="17"/>
  <c r="L6079" i="17"/>
  <c r="L6078" i="17"/>
  <c r="L6077" i="17"/>
  <c r="L6076" i="17"/>
  <c r="L6075" i="17"/>
  <c r="L6074" i="17"/>
  <c r="L6073" i="17"/>
  <c r="L6072" i="17"/>
  <c r="L6071" i="17"/>
  <c r="L6070" i="17"/>
  <c r="L6069" i="17"/>
  <c r="L6068" i="17"/>
  <c r="L6067" i="17"/>
  <c r="L6066" i="17"/>
  <c r="L6065" i="17"/>
  <c r="L6064" i="17"/>
  <c r="L6063" i="17"/>
  <c r="L6062" i="17"/>
  <c r="L6061" i="17"/>
  <c r="L6060" i="17"/>
  <c r="L6059" i="17"/>
  <c r="L6058" i="17"/>
  <c r="L6057" i="17"/>
  <c r="L6056" i="17"/>
  <c r="L6055" i="17"/>
  <c r="L6054" i="17"/>
  <c r="L6053" i="17"/>
  <c r="L6052" i="17"/>
  <c r="L6051" i="17"/>
  <c r="L6050" i="17"/>
  <c r="L6049" i="17"/>
  <c r="L6048" i="17"/>
  <c r="L6047" i="17"/>
  <c r="L6046" i="17"/>
  <c r="L6045" i="17"/>
  <c r="L6044" i="17"/>
  <c r="L6043" i="17"/>
  <c r="L6042" i="17"/>
  <c r="L6041" i="17"/>
  <c r="L6040" i="17"/>
  <c r="L6039" i="17"/>
  <c r="L6038" i="17"/>
  <c r="L6037" i="17"/>
  <c r="L6036" i="17"/>
  <c r="L6035" i="17"/>
  <c r="L6034" i="17"/>
  <c r="L6033" i="17"/>
  <c r="L6032" i="17"/>
  <c r="L6031" i="17"/>
  <c r="L6030" i="17"/>
  <c r="L6029" i="17"/>
  <c r="L6028" i="17"/>
  <c r="L6027" i="17"/>
  <c r="L6026" i="17"/>
  <c r="L6025" i="17"/>
  <c r="L6024" i="17"/>
  <c r="L6023" i="17"/>
  <c r="L6022" i="17"/>
  <c r="L6021" i="17"/>
  <c r="L6020" i="17"/>
  <c r="L6019" i="17"/>
  <c r="L6018" i="17"/>
  <c r="L6017" i="17"/>
  <c r="L6016" i="17"/>
  <c r="L6015" i="17"/>
  <c r="L6014" i="17"/>
  <c r="L6013" i="17"/>
  <c r="L6012" i="17"/>
  <c r="L6011" i="17"/>
  <c r="L6010" i="17"/>
  <c r="L6009" i="17"/>
  <c r="L6008" i="17"/>
  <c r="L6007" i="17"/>
  <c r="L6006" i="17"/>
  <c r="L6005" i="17"/>
  <c r="L6004" i="17"/>
  <c r="L6003" i="17"/>
  <c r="L6002" i="17"/>
  <c r="L6001" i="17"/>
  <c r="L6000" i="17"/>
  <c r="L5999" i="17"/>
  <c r="L5998" i="17"/>
  <c r="L5997" i="17"/>
  <c r="L5996" i="17"/>
  <c r="L5995" i="17"/>
  <c r="L5994" i="17"/>
  <c r="L5993" i="17"/>
  <c r="L5992" i="17"/>
  <c r="L5991" i="17"/>
  <c r="L5990" i="17"/>
  <c r="L5989" i="17"/>
  <c r="L5988" i="17"/>
  <c r="L5987" i="17"/>
  <c r="L5986" i="17"/>
  <c r="L5985" i="17"/>
  <c r="L5984" i="17"/>
  <c r="L5983" i="17"/>
  <c r="L5982" i="17"/>
  <c r="L5981" i="17"/>
  <c r="L5980" i="17"/>
  <c r="L5979" i="17"/>
  <c r="L5978" i="17"/>
  <c r="L5977" i="17"/>
  <c r="L5976" i="17"/>
  <c r="L5975" i="17"/>
  <c r="L5974" i="17"/>
  <c r="L5973" i="17"/>
  <c r="L5972" i="17"/>
  <c r="L5971" i="17"/>
  <c r="L5970" i="17"/>
  <c r="L5969" i="17"/>
  <c r="L5968" i="17"/>
  <c r="L5967" i="17"/>
  <c r="L5966" i="17"/>
  <c r="L5965" i="17"/>
  <c r="L5964" i="17"/>
  <c r="L5963" i="17"/>
  <c r="L5962" i="17"/>
  <c r="L5961" i="17"/>
  <c r="L5960" i="17"/>
  <c r="L5959" i="17"/>
  <c r="L5958" i="17"/>
  <c r="L5957" i="17"/>
  <c r="L5956" i="17"/>
  <c r="L5955" i="17"/>
  <c r="L5954" i="17"/>
  <c r="L5953" i="17"/>
  <c r="L5952" i="17"/>
  <c r="L5951" i="17"/>
  <c r="L5950" i="17"/>
  <c r="L5949" i="17"/>
  <c r="L5948" i="17"/>
  <c r="L5947" i="17"/>
  <c r="L5946" i="17"/>
  <c r="L5945" i="17"/>
  <c r="L5944" i="17"/>
  <c r="L5943" i="17"/>
  <c r="L5942" i="17"/>
  <c r="L5941" i="17"/>
  <c r="L5940" i="17"/>
  <c r="L5939" i="17"/>
  <c r="L5938" i="17"/>
  <c r="L5937" i="17"/>
  <c r="L5936" i="17"/>
  <c r="L5935" i="17"/>
  <c r="L5934" i="17"/>
  <c r="L5933" i="17"/>
  <c r="L5932" i="17"/>
  <c r="L5931" i="17"/>
  <c r="L5930" i="17"/>
  <c r="L5929" i="17"/>
  <c r="L5928" i="17"/>
  <c r="L5927" i="17"/>
  <c r="L5926" i="17"/>
  <c r="L5925" i="17"/>
  <c r="L5924" i="17"/>
  <c r="L5923" i="17"/>
  <c r="L5922" i="17"/>
  <c r="L5921" i="17"/>
  <c r="L5920" i="17"/>
  <c r="L5919" i="17"/>
  <c r="L5918" i="17"/>
  <c r="L5917" i="17"/>
  <c r="L5916" i="17"/>
  <c r="L5915" i="17"/>
  <c r="L5914" i="17"/>
  <c r="L5913" i="17"/>
  <c r="L5912" i="17"/>
  <c r="L5911" i="17"/>
  <c r="L5910" i="17"/>
  <c r="L5909" i="17"/>
  <c r="L5908" i="17"/>
  <c r="L5907" i="17"/>
  <c r="L5906" i="17"/>
  <c r="L5905" i="17"/>
  <c r="L5904" i="17"/>
  <c r="L5903" i="17"/>
  <c r="L5902" i="17"/>
  <c r="L5901" i="17"/>
  <c r="L5900" i="17"/>
  <c r="L5899" i="17"/>
  <c r="L5898" i="17"/>
  <c r="L5897" i="17"/>
  <c r="L5896" i="17"/>
  <c r="L5895" i="17"/>
  <c r="L5894" i="17"/>
  <c r="L5893" i="17"/>
  <c r="L5892" i="17"/>
  <c r="L5891" i="17"/>
  <c r="L5890" i="17"/>
  <c r="L5889" i="17"/>
  <c r="L5888" i="17"/>
  <c r="L5887" i="17"/>
  <c r="L5886" i="17"/>
  <c r="L5885" i="17"/>
  <c r="L5884" i="17"/>
  <c r="L5883" i="17"/>
  <c r="L5882" i="17"/>
  <c r="L5881" i="17"/>
  <c r="L5880" i="17"/>
  <c r="L5879" i="17"/>
  <c r="L5878" i="17"/>
  <c r="L5877" i="17"/>
  <c r="L5876" i="17"/>
  <c r="L5875" i="17"/>
  <c r="L5874" i="17"/>
  <c r="L5873" i="17"/>
  <c r="L5872" i="17"/>
  <c r="L5871" i="17"/>
  <c r="L5870" i="17"/>
  <c r="L5869" i="17"/>
  <c r="L5868" i="17"/>
  <c r="L5867" i="17"/>
  <c r="L5866" i="17"/>
  <c r="L5865" i="17"/>
  <c r="L5864" i="17"/>
  <c r="L5863" i="17"/>
  <c r="L5862" i="17"/>
  <c r="L5861" i="17"/>
  <c r="L5860" i="17"/>
  <c r="L5859" i="17"/>
  <c r="L5858" i="17"/>
  <c r="L5857" i="17"/>
  <c r="L5856" i="17"/>
  <c r="L5855" i="17"/>
  <c r="L5854" i="17"/>
  <c r="L5853" i="17"/>
  <c r="L5852" i="17"/>
  <c r="L5851" i="17"/>
  <c r="L5850" i="17"/>
  <c r="L5849" i="17"/>
  <c r="L5848" i="17"/>
  <c r="L5847" i="17"/>
  <c r="L5846" i="17"/>
  <c r="L5845" i="17"/>
  <c r="L5844" i="17"/>
  <c r="L5843" i="17"/>
  <c r="L5842" i="17"/>
  <c r="L5841" i="17"/>
  <c r="L5840" i="17"/>
  <c r="L5839" i="17"/>
  <c r="L5838" i="17"/>
  <c r="L5837" i="17"/>
  <c r="L5836" i="17"/>
  <c r="L5835" i="17"/>
  <c r="L5834" i="17"/>
  <c r="L5833" i="17"/>
  <c r="L5832" i="17"/>
  <c r="L5831" i="17"/>
  <c r="L5830" i="17"/>
  <c r="L5829" i="17"/>
  <c r="L5828" i="17"/>
  <c r="L5827" i="17"/>
  <c r="L5826" i="17"/>
  <c r="L5825" i="17"/>
  <c r="L5824" i="17"/>
  <c r="L5823" i="17"/>
  <c r="L5822" i="17"/>
  <c r="L5821" i="17"/>
  <c r="L5820" i="17"/>
  <c r="L5819" i="17"/>
  <c r="L5818" i="17"/>
  <c r="L5817" i="17"/>
  <c r="L5816" i="17"/>
  <c r="L5815" i="17"/>
  <c r="L5814" i="17"/>
  <c r="L5813" i="17"/>
  <c r="L5812" i="17"/>
  <c r="L5811" i="17"/>
  <c r="L5810" i="17"/>
  <c r="L5809" i="17"/>
  <c r="L5808" i="17"/>
  <c r="L5807" i="17"/>
  <c r="L5806" i="17"/>
  <c r="L5805" i="17"/>
  <c r="L5804" i="17"/>
  <c r="L5803" i="17"/>
  <c r="L5802" i="17"/>
  <c r="L5801" i="17"/>
  <c r="L5800" i="17"/>
  <c r="L5799" i="17"/>
  <c r="L5798" i="17"/>
  <c r="L5797" i="17"/>
  <c r="L5796" i="17"/>
  <c r="L5795" i="17"/>
  <c r="L5794" i="17"/>
  <c r="L5793" i="17"/>
  <c r="L5792" i="17"/>
  <c r="L5791" i="17"/>
  <c r="L5790" i="17"/>
  <c r="L5789" i="17"/>
  <c r="L5788" i="17"/>
  <c r="L5787" i="17"/>
  <c r="L5786" i="17"/>
  <c r="L5785" i="17"/>
  <c r="L5784" i="17"/>
  <c r="L5783" i="17"/>
  <c r="L5782" i="17"/>
  <c r="L5781" i="17"/>
  <c r="L5780" i="17"/>
  <c r="L5779" i="17"/>
  <c r="L5778" i="17"/>
  <c r="L5777" i="17"/>
  <c r="L5776" i="17"/>
  <c r="L5775" i="17"/>
  <c r="L5774" i="17"/>
  <c r="L5773" i="17"/>
  <c r="L5772" i="17"/>
  <c r="L5771" i="17"/>
  <c r="L5770" i="17"/>
  <c r="L5769" i="17"/>
  <c r="L5768" i="17"/>
  <c r="L5767" i="17"/>
  <c r="L5766" i="17"/>
  <c r="L5765" i="17"/>
  <c r="L5764" i="17"/>
  <c r="L5763" i="17"/>
  <c r="L5762" i="17"/>
  <c r="L5761" i="17"/>
  <c r="L5760" i="17"/>
  <c r="L5759" i="17"/>
  <c r="L5758" i="17"/>
  <c r="L5757" i="17"/>
  <c r="L5756" i="17"/>
  <c r="L5755" i="17"/>
  <c r="L5754" i="17"/>
  <c r="L5753" i="17"/>
  <c r="L5752" i="17"/>
  <c r="L5751" i="17"/>
  <c r="L5750" i="17"/>
  <c r="L5749" i="17"/>
  <c r="L5748" i="17"/>
  <c r="L5747" i="17"/>
  <c r="L5746" i="17"/>
  <c r="L5745" i="17"/>
  <c r="L5744" i="17"/>
  <c r="L5743" i="17"/>
  <c r="L5742" i="17"/>
  <c r="L5741" i="17"/>
  <c r="L5740" i="17"/>
  <c r="L5739" i="17"/>
  <c r="L5738" i="17"/>
  <c r="L5737" i="17"/>
  <c r="L5736" i="17"/>
  <c r="L5735" i="17"/>
  <c r="L5734" i="17"/>
  <c r="L5733" i="17"/>
  <c r="L5732" i="17"/>
  <c r="L5731" i="17"/>
  <c r="L5730" i="17"/>
  <c r="L5729" i="17"/>
  <c r="L5728" i="17"/>
  <c r="L5727" i="17"/>
  <c r="L5726" i="17"/>
  <c r="L5725" i="17"/>
  <c r="L5724" i="17"/>
  <c r="L5723" i="17"/>
  <c r="L5722" i="17"/>
  <c r="L5721" i="17"/>
  <c r="L5720" i="17"/>
  <c r="L5719" i="17"/>
  <c r="L5718" i="17"/>
  <c r="L5717" i="17"/>
  <c r="L5716" i="17"/>
  <c r="L5715" i="17"/>
  <c r="L5714" i="17"/>
  <c r="L5713" i="17"/>
  <c r="L5712" i="17"/>
  <c r="L5711" i="17"/>
  <c r="L5710" i="17"/>
  <c r="L5709" i="17"/>
  <c r="L5708" i="17"/>
  <c r="L5707" i="17"/>
  <c r="L5706" i="17"/>
  <c r="L5705" i="17"/>
  <c r="L5704" i="17"/>
  <c r="L5703" i="17"/>
  <c r="L5702" i="17"/>
  <c r="L5701" i="17"/>
  <c r="L5700" i="17"/>
  <c r="L5699" i="17"/>
  <c r="L5698" i="17"/>
  <c r="L5697" i="17"/>
  <c r="L5696" i="17"/>
  <c r="L5695" i="17"/>
  <c r="L5694" i="17"/>
  <c r="L5693" i="17"/>
  <c r="L5692" i="17"/>
  <c r="L5691" i="17"/>
  <c r="L5690" i="17"/>
  <c r="L5689" i="17"/>
  <c r="L5688" i="17"/>
  <c r="L5687" i="17"/>
  <c r="L5686" i="17"/>
  <c r="L5685" i="17"/>
  <c r="L5684" i="17"/>
  <c r="L5683" i="17"/>
  <c r="L5682" i="17"/>
  <c r="L5681" i="17"/>
  <c r="L5680" i="17"/>
  <c r="L5679" i="17"/>
  <c r="L5678" i="17"/>
  <c r="L5677" i="17"/>
  <c r="L5676" i="17"/>
  <c r="L5675" i="17"/>
  <c r="L5674" i="17"/>
  <c r="L5673" i="17"/>
  <c r="L5672" i="17"/>
  <c r="L5671" i="17"/>
  <c r="L5670" i="17"/>
  <c r="L5669" i="17"/>
  <c r="L5668" i="17"/>
  <c r="L5667" i="17"/>
  <c r="L5666" i="17"/>
  <c r="L5665" i="17"/>
  <c r="L5664" i="17"/>
  <c r="L5663" i="17"/>
  <c r="L5662" i="17"/>
  <c r="L5661" i="17"/>
  <c r="L5660" i="17"/>
  <c r="L5659" i="17"/>
  <c r="L5658" i="17"/>
  <c r="L5657" i="17"/>
  <c r="L5656" i="17"/>
  <c r="L5655" i="17"/>
  <c r="L5654" i="17"/>
  <c r="L5653" i="17"/>
  <c r="L5652" i="17"/>
  <c r="L5651" i="17"/>
  <c r="L5650" i="17"/>
  <c r="L5649" i="17"/>
  <c r="L5648" i="17"/>
  <c r="L5647" i="17"/>
  <c r="L5646" i="17"/>
  <c r="L5645" i="17"/>
  <c r="L5644" i="17"/>
  <c r="L5643" i="17"/>
  <c r="L5642" i="17"/>
  <c r="L5641" i="17"/>
  <c r="L5640" i="17"/>
  <c r="L5639" i="17"/>
  <c r="L5638" i="17"/>
  <c r="L5637" i="17"/>
  <c r="L5636" i="17"/>
  <c r="L5635" i="17"/>
  <c r="L5634" i="17"/>
  <c r="L5633" i="17"/>
  <c r="L5632" i="17"/>
  <c r="L5631" i="17"/>
  <c r="L5630" i="17"/>
  <c r="L5629" i="17"/>
  <c r="L5628" i="17"/>
  <c r="L5627" i="17"/>
  <c r="L5626" i="17"/>
  <c r="L5625" i="17"/>
  <c r="L5624" i="17"/>
  <c r="L5623" i="17"/>
  <c r="L5622" i="17"/>
  <c r="L5621" i="17"/>
  <c r="L5620" i="17"/>
  <c r="L5619" i="17"/>
  <c r="L5618" i="17"/>
  <c r="L5617" i="17"/>
  <c r="L5616" i="17"/>
  <c r="L5615" i="17"/>
  <c r="L5614" i="17"/>
  <c r="L5613" i="17"/>
  <c r="L5612" i="17"/>
  <c r="L5611" i="17"/>
  <c r="L5610" i="17"/>
  <c r="L5609" i="17"/>
  <c r="L5608" i="17"/>
  <c r="L5607" i="17"/>
  <c r="L5606" i="17"/>
  <c r="L5605" i="17"/>
  <c r="L5604" i="17"/>
  <c r="L5603" i="17"/>
  <c r="L5602" i="17"/>
  <c r="L5601" i="17"/>
  <c r="L5600" i="17"/>
  <c r="L5599" i="17"/>
  <c r="L5598" i="17"/>
  <c r="L5597" i="17"/>
  <c r="L5596" i="17"/>
  <c r="L5595" i="17"/>
  <c r="L5594" i="17"/>
  <c r="L5593" i="17"/>
  <c r="L5592" i="17"/>
  <c r="L5591" i="17"/>
  <c r="L5590" i="17"/>
  <c r="L5589" i="17"/>
  <c r="L5588" i="17"/>
  <c r="L5587" i="17"/>
  <c r="L5586" i="17"/>
  <c r="L5585" i="17"/>
  <c r="L5584" i="17"/>
  <c r="L5583" i="17"/>
  <c r="L5582" i="17"/>
  <c r="L5581" i="17"/>
  <c r="L5580" i="17"/>
  <c r="L5579" i="17"/>
  <c r="L5578" i="17"/>
  <c r="L5577" i="17"/>
  <c r="L5576" i="17"/>
  <c r="L5575" i="17"/>
  <c r="L5574" i="17"/>
  <c r="L5573" i="17"/>
  <c r="L5572" i="17"/>
  <c r="L5571" i="17"/>
  <c r="L5570" i="17"/>
  <c r="L5569" i="17"/>
  <c r="L5568" i="17"/>
  <c r="L5567" i="17"/>
  <c r="L5566" i="17"/>
  <c r="L5565" i="17"/>
  <c r="L5564" i="17"/>
  <c r="L5563" i="17"/>
  <c r="L5562" i="17"/>
  <c r="L5561" i="17"/>
  <c r="L5560" i="17"/>
  <c r="L5559" i="17"/>
  <c r="L5558" i="17"/>
  <c r="L5557" i="17"/>
  <c r="L5556" i="17"/>
  <c r="L5555" i="17"/>
  <c r="L5554" i="17"/>
  <c r="L5553" i="17"/>
  <c r="L5552" i="17"/>
  <c r="L5551" i="17"/>
  <c r="L5550" i="17"/>
  <c r="L5549" i="17"/>
  <c r="L5548" i="17"/>
  <c r="L5547" i="17"/>
  <c r="L5546" i="17"/>
  <c r="L5545" i="17"/>
  <c r="L5544" i="17"/>
  <c r="L5543" i="17"/>
  <c r="L5542" i="17"/>
  <c r="L5541" i="17"/>
  <c r="L5540" i="17"/>
  <c r="L5539" i="17"/>
  <c r="L5538" i="17"/>
  <c r="L5537" i="17"/>
  <c r="L5536" i="17"/>
  <c r="L5535" i="17"/>
  <c r="L5534" i="17"/>
  <c r="L5533" i="17"/>
  <c r="L5532" i="17"/>
  <c r="L5531" i="17"/>
  <c r="L5530" i="17"/>
  <c r="L5529" i="17"/>
  <c r="L5528" i="17"/>
  <c r="L5527" i="17"/>
  <c r="L5526" i="17"/>
  <c r="L5525" i="17"/>
  <c r="L5524" i="17"/>
  <c r="L5523" i="17"/>
  <c r="L5522" i="17"/>
  <c r="L5521" i="17"/>
  <c r="L5520" i="17"/>
  <c r="L5519" i="17"/>
  <c r="L5518" i="17"/>
  <c r="L5517" i="17"/>
  <c r="L5516" i="17"/>
  <c r="L5515" i="17"/>
  <c r="L5514" i="17"/>
  <c r="L5513" i="17"/>
  <c r="L5512" i="17"/>
  <c r="L5511" i="17"/>
  <c r="L5510" i="17"/>
  <c r="L5509" i="17"/>
  <c r="L5508" i="17"/>
  <c r="L5507" i="17"/>
  <c r="L5506" i="17"/>
  <c r="L5505" i="17"/>
  <c r="L5504" i="17"/>
  <c r="L5503" i="17"/>
  <c r="L5502" i="17"/>
  <c r="L5501" i="17"/>
  <c r="L5500" i="17"/>
  <c r="L5499" i="17"/>
  <c r="L5498" i="17"/>
  <c r="L5497" i="17"/>
  <c r="L5496" i="17"/>
  <c r="L5495" i="17"/>
  <c r="L5494" i="17"/>
  <c r="L5493" i="17"/>
  <c r="L5492" i="17"/>
  <c r="L5491" i="17"/>
  <c r="L5490" i="17"/>
  <c r="L5489" i="17"/>
  <c r="L5488" i="17"/>
  <c r="L5487" i="17"/>
  <c r="L5486" i="17"/>
  <c r="L5485" i="17"/>
  <c r="L5484" i="17"/>
  <c r="L5483" i="17"/>
  <c r="L5482" i="17"/>
  <c r="L5481" i="17"/>
  <c r="L5480" i="17"/>
  <c r="L5479" i="17"/>
  <c r="L5478" i="17"/>
  <c r="L5477" i="17"/>
  <c r="L5476" i="17"/>
  <c r="L5475" i="17"/>
  <c r="L5474" i="17"/>
  <c r="L5473" i="17"/>
  <c r="L5472" i="17"/>
  <c r="L5471" i="17"/>
  <c r="L5470" i="17"/>
  <c r="L5469" i="17"/>
  <c r="L5468" i="17"/>
  <c r="L5467" i="17"/>
  <c r="L5466" i="17"/>
  <c r="L5465" i="17"/>
  <c r="L5464" i="17"/>
  <c r="L5463" i="17"/>
  <c r="L5462" i="17"/>
  <c r="L5461" i="17"/>
  <c r="L5460" i="17"/>
  <c r="L5459" i="17"/>
  <c r="L5458" i="17"/>
  <c r="L5457" i="17"/>
  <c r="L5456" i="17"/>
  <c r="L5455" i="17"/>
  <c r="L5454" i="17"/>
  <c r="L5453" i="17"/>
  <c r="L5452" i="17"/>
  <c r="L5451" i="17"/>
  <c r="L5450" i="17"/>
  <c r="L5449" i="17"/>
  <c r="L5448" i="17"/>
  <c r="L5447" i="17"/>
  <c r="L5446" i="17"/>
  <c r="L5445" i="17"/>
  <c r="L5444" i="17"/>
  <c r="L5443" i="17"/>
  <c r="L5442" i="17"/>
  <c r="L5441" i="17"/>
  <c r="L5440" i="17"/>
  <c r="L5439" i="17"/>
  <c r="L5438" i="17"/>
  <c r="L5437" i="17"/>
  <c r="L5436" i="17"/>
  <c r="L5435" i="17"/>
  <c r="L5434" i="17"/>
  <c r="L5433" i="17"/>
  <c r="L5432" i="17"/>
  <c r="L5431" i="17"/>
  <c r="L5430" i="17"/>
  <c r="L5429" i="17"/>
  <c r="L5428" i="17"/>
  <c r="L5427" i="17"/>
  <c r="L5426" i="17"/>
  <c r="L5425" i="17"/>
  <c r="L5424" i="17"/>
  <c r="L5423" i="17"/>
  <c r="L5422" i="17"/>
  <c r="L5421" i="17"/>
  <c r="L5420" i="17"/>
  <c r="L5419" i="17"/>
  <c r="L5418" i="17"/>
  <c r="L5417" i="17"/>
  <c r="L5416" i="17"/>
  <c r="L5415" i="17"/>
  <c r="L5414" i="17"/>
  <c r="L5413" i="17"/>
  <c r="L5412" i="17"/>
  <c r="L5411" i="17"/>
  <c r="L5410" i="17"/>
  <c r="L5409" i="17"/>
  <c r="L5408" i="17"/>
  <c r="L5407" i="17"/>
  <c r="L5406" i="17"/>
  <c r="L5405" i="17"/>
  <c r="L5404" i="17"/>
  <c r="L5403" i="17"/>
  <c r="L5402" i="17"/>
  <c r="L5401" i="17"/>
  <c r="L5400" i="17"/>
  <c r="L5399" i="17"/>
  <c r="L5398" i="17"/>
  <c r="L5397" i="17"/>
  <c r="L5396" i="17"/>
  <c r="L5395" i="17"/>
  <c r="L5394" i="17"/>
  <c r="L5393" i="17"/>
  <c r="L5392" i="17"/>
  <c r="L5391" i="17"/>
  <c r="L5390" i="17"/>
  <c r="L5389" i="17"/>
  <c r="L5388" i="17"/>
  <c r="L5387" i="17"/>
  <c r="L5386" i="17"/>
  <c r="L5385" i="17"/>
  <c r="L5384" i="17"/>
  <c r="L5383" i="17"/>
  <c r="L5382" i="17"/>
  <c r="L5381" i="17"/>
  <c r="L5380" i="17"/>
  <c r="L5379" i="17"/>
  <c r="L5378" i="17"/>
  <c r="L5377" i="17"/>
  <c r="L5376" i="17"/>
  <c r="L5375" i="17"/>
  <c r="L5374" i="17"/>
  <c r="L5373" i="17"/>
  <c r="L5372" i="17"/>
  <c r="L5371" i="17"/>
  <c r="L5370" i="17"/>
  <c r="L5369" i="17"/>
  <c r="L5368" i="17"/>
  <c r="L5367" i="17"/>
  <c r="L5366" i="17"/>
  <c r="L5365" i="17"/>
  <c r="L5364" i="17"/>
  <c r="L5363" i="17"/>
  <c r="L5362" i="17"/>
  <c r="L5361" i="17"/>
  <c r="L5360" i="17"/>
  <c r="L5359" i="17"/>
  <c r="L5358" i="17"/>
  <c r="L5357" i="17"/>
  <c r="L5356" i="17"/>
  <c r="L5355" i="17"/>
  <c r="L5354" i="17"/>
  <c r="L5353" i="17"/>
  <c r="L5352" i="17"/>
  <c r="L5351" i="17"/>
  <c r="L5350" i="17"/>
  <c r="L5349" i="17"/>
  <c r="L5348" i="17"/>
  <c r="L5347" i="17"/>
  <c r="L5346" i="17"/>
  <c r="L5345" i="17"/>
  <c r="L5344" i="17"/>
  <c r="L5343" i="17"/>
  <c r="L5342" i="17"/>
  <c r="L5341" i="17"/>
  <c r="L5340" i="17"/>
  <c r="L5339" i="17"/>
  <c r="L5338" i="17"/>
  <c r="L5337" i="17"/>
  <c r="L5336" i="17"/>
  <c r="L5335" i="17"/>
  <c r="L5334" i="17"/>
  <c r="L5333" i="17"/>
  <c r="L5332" i="17"/>
  <c r="L5331" i="17"/>
  <c r="L5330" i="17"/>
  <c r="L5329" i="17"/>
  <c r="L5328" i="17"/>
  <c r="L5327" i="17"/>
  <c r="L5326" i="17"/>
  <c r="L5325" i="17"/>
  <c r="L5324" i="17"/>
  <c r="L5323" i="17"/>
  <c r="L5322" i="17"/>
  <c r="L5321" i="17"/>
  <c r="L5320" i="17"/>
  <c r="L5319" i="17"/>
  <c r="L5318" i="17"/>
  <c r="L5317" i="17"/>
  <c r="L5316" i="17"/>
  <c r="L5315" i="17"/>
  <c r="L5314" i="17"/>
  <c r="L5313" i="17"/>
  <c r="L5312" i="17"/>
  <c r="L5311" i="17"/>
  <c r="L5310" i="17"/>
  <c r="L5309" i="17"/>
  <c r="L5308" i="17"/>
  <c r="L5307" i="17"/>
  <c r="L5306" i="17"/>
  <c r="L5305" i="17"/>
  <c r="L5304" i="17"/>
  <c r="L5303" i="17"/>
  <c r="L5302" i="17"/>
  <c r="L5301" i="17"/>
  <c r="L5300" i="17"/>
  <c r="L5299" i="17"/>
  <c r="L5298" i="17"/>
  <c r="L5297" i="17"/>
  <c r="L5296" i="17"/>
  <c r="L5295" i="17"/>
  <c r="L5294" i="17"/>
  <c r="L5293" i="17"/>
  <c r="L5292" i="17"/>
  <c r="L5291" i="17"/>
  <c r="L5290" i="17"/>
  <c r="L5289" i="17"/>
  <c r="L5288" i="17"/>
  <c r="L5287" i="17"/>
  <c r="L5286" i="17"/>
  <c r="L5285" i="17"/>
  <c r="L5284" i="17"/>
  <c r="L5283" i="17"/>
  <c r="L5282" i="17"/>
  <c r="L5281" i="17"/>
  <c r="L5280" i="17"/>
  <c r="L5279" i="17"/>
  <c r="L5278" i="17"/>
  <c r="L5277" i="17"/>
  <c r="L5276" i="17"/>
  <c r="L5275" i="17"/>
  <c r="L5274" i="17"/>
  <c r="L5273" i="17"/>
  <c r="L5272" i="17"/>
  <c r="L5271" i="17"/>
  <c r="L5270" i="17"/>
  <c r="L5269" i="17"/>
  <c r="L5268" i="17"/>
  <c r="L5267" i="17"/>
  <c r="L5266" i="17"/>
  <c r="L5265" i="17"/>
  <c r="L5264" i="17"/>
  <c r="L5263" i="17"/>
  <c r="L5262" i="17"/>
  <c r="L5261" i="17"/>
  <c r="L5260" i="17"/>
  <c r="L5259" i="17"/>
  <c r="L5258" i="17"/>
  <c r="L5257" i="17"/>
  <c r="L5256" i="17"/>
  <c r="L5255" i="17"/>
  <c r="L5254" i="17"/>
  <c r="L5253" i="17"/>
  <c r="L5252" i="17"/>
  <c r="L5251" i="17"/>
  <c r="L5250" i="17"/>
  <c r="L5249" i="17"/>
  <c r="L5248" i="17"/>
  <c r="L5247" i="17"/>
  <c r="L5246" i="17"/>
  <c r="L5245" i="17"/>
  <c r="L5244" i="17"/>
  <c r="L5243" i="17"/>
  <c r="L5242" i="17"/>
  <c r="L5241" i="17"/>
  <c r="L5240" i="17"/>
  <c r="L5239" i="17"/>
  <c r="L5238" i="17"/>
  <c r="L5237" i="17"/>
  <c r="L5236" i="17"/>
  <c r="L5235" i="17"/>
  <c r="L5234" i="17"/>
  <c r="L5233" i="17"/>
  <c r="L5232" i="17"/>
  <c r="L5231" i="17"/>
  <c r="L5230" i="17"/>
  <c r="L5229" i="17"/>
  <c r="L5228" i="17"/>
  <c r="L5227" i="17"/>
  <c r="L5226" i="17"/>
  <c r="L5225" i="17"/>
  <c r="L5224" i="17"/>
  <c r="L5223" i="17"/>
  <c r="L5222" i="17"/>
  <c r="L5221" i="17"/>
  <c r="L5220" i="17"/>
  <c r="L5219" i="17"/>
  <c r="L5218" i="17"/>
  <c r="L5217" i="17"/>
  <c r="L5216" i="17"/>
  <c r="L5215" i="17"/>
  <c r="L5214" i="17"/>
  <c r="L5213" i="17"/>
  <c r="L5212" i="17"/>
  <c r="L5211" i="17"/>
  <c r="L5210" i="17"/>
  <c r="L5209" i="17"/>
  <c r="L5208" i="17"/>
  <c r="L5207" i="17"/>
  <c r="L5206" i="17"/>
  <c r="L5205" i="17"/>
  <c r="L5204" i="17"/>
  <c r="L5203" i="17"/>
  <c r="L5202" i="17"/>
  <c r="L5201" i="17"/>
  <c r="L5200" i="17"/>
  <c r="L5199" i="17"/>
  <c r="L5198" i="17"/>
  <c r="L5197" i="17"/>
  <c r="L5196" i="17"/>
  <c r="L5195" i="17"/>
  <c r="L5194" i="17"/>
  <c r="L5193" i="17"/>
  <c r="L5192" i="17"/>
  <c r="L5191" i="17"/>
  <c r="L5190" i="17"/>
  <c r="L5189" i="17"/>
  <c r="L5188" i="17"/>
  <c r="L5187" i="17"/>
  <c r="L5186" i="17"/>
  <c r="L5185" i="17"/>
  <c r="L5184" i="17"/>
  <c r="L5183" i="17"/>
  <c r="L5182" i="17"/>
  <c r="L5181" i="17"/>
  <c r="L5180" i="17"/>
  <c r="L5179" i="17"/>
  <c r="L5178" i="17"/>
  <c r="L5177" i="17"/>
  <c r="L5176" i="17"/>
  <c r="L5175" i="17"/>
  <c r="L5174" i="17"/>
  <c r="L5173" i="17"/>
  <c r="L5172" i="17"/>
  <c r="L5171" i="17"/>
  <c r="L5170" i="17"/>
  <c r="L5169" i="17"/>
  <c r="L5168" i="17"/>
  <c r="L5167" i="17"/>
  <c r="L5166" i="17"/>
  <c r="L5165" i="17"/>
  <c r="L5164" i="17"/>
  <c r="L5163" i="17"/>
  <c r="L5162" i="17"/>
  <c r="L5161" i="17"/>
  <c r="L5160" i="17"/>
  <c r="L5159" i="17"/>
  <c r="L5158" i="17"/>
  <c r="L5157" i="17"/>
  <c r="L5156" i="17"/>
  <c r="L5155" i="17"/>
  <c r="L5154" i="17"/>
  <c r="L5153" i="17"/>
  <c r="L5152" i="17"/>
  <c r="L5151" i="17"/>
  <c r="L5150" i="17"/>
  <c r="L5149" i="17"/>
  <c r="L5148" i="17"/>
  <c r="L5147" i="17"/>
  <c r="L5146" i="17"/>
  <c r="L5145" i="17"/>
  <c r="L5144" i="17"/>
  <c r="L5143" i="17"/>
  <c r="L5142" i="17"/>
  <c r="L5141" i="17"/>
  <c r="L5140" i="17"/>
  <c r="L5139" i="17"/>
  <c r="L5138" i="17"/>
  <c r="L5137" i="17"/>
  <c r="L5136" i="17"/>
  <c r="L5135" i="17"/>
  <c r="L5134" i="17"/>
  <c r="L5133" i="17"/>
  <c r="L5132" i="17"/>
  <c r="L5131" i="17"/>
  <c r="L5130" i="17"/>
  <c r="L5129" i="17"/>
  <c r="L5128" i="17"/>
  <c r="L5127" i="17"/>
  <c r="L5126" i="17"/>
  <c r="L5125" i="17"/>
  <c r="L5124" i="17"/>
  <c r="L5123" i="17"/>
  <c r="L5122" i="17"/>
  <c r="L5121" i="17"/>
  <c r="L5120" i="17"/>
  <c r="L5119" i="17"/>
  <c r="L5118" i="17"/>
  <c r="L5117" i="17"/>
  <c r="L5116" i="17"/>
  <c r="L5115" i="17"/>
  <c r="L5114" i="17"/>
  <c r="L5113" i="17"/>
  <c r="L5112" i="17"/>
  <c r="L5111" i="17"/>
  <c r="L5110" i="17"/>
  <c r="L5109" i="17"/>
  <c r="L5108" i="17"/>
  <c r="L5107" i="17"/>
  <c r="L5106" i="17"/>
  <c r="L5105" i="17"/>
  <c r="L5104" i="17"/>
  <c r="L5103" i="17"/>
  <c r="L5102" i="17"/>
  <c r="L5101" i="17"/>
  <c r="L5100" i="17"/>
  <c r="L5099" i="17"/>
  <c r="L5098" i="17"/>
  <c r="L5097" i="17"/>
  <c r="L5096" i="17"/>
  <c r="L5095" i="17"/>
  <c r="L5094" i="17"/>
  <c r="L5093" i="17"/>
  <c r="L5092" i="17"/>
  <c r="L5091" i="17"/>
  <c r="L5090" i="17"/>
  <c r="L5089" i="17"/>
  <c r="L5088" i="17"/>
  <c r="L5087" i="17"/>
  <c r="L5086" i="17"/>
  <c r="L5085" i="17"/>
  <c r="L5084" i="17"/>
  <c r="L5083" i="17"/>
  <c r="L5082" i="17"/>
  <c r="L5081" i="17"/>
  <c r="L5080" i="17"/>
  <c r="L5079" i="17"/>
  <c r="L5078" i="17"/>
  <c r="L5077" i="17"/>
  <c r="L5076" i="17"/>
  <c r="L5075" i="17"/>
  <c r="L5074" i="17"/>
  <c r="L5073" i="17"/>
  <c r="L5072" i="17"/>
  <c r="L5071" i="17"/>
  <c r="L5070" i="17"/>
  <c r="L5069" i="17"/>
  <c r="L5068" i="17"/>
  <c r="L5067" i="17"/>
  <c r="L5066" i="17"/>
  <c r="L5065" i="17"/>
  <c r="L5064" i="17"/>
  <c r="L5063" i="17"/>
  <c r="L5062" i="17"/>
  <c r="L5061" i="17"/>
  <c r="L5060" i="17"/>
  <c r="L5059" i="17"/>
  <c r="L5058" i="17"/>
  <c r="L5057" i="17"/>
  <c r="L5056" i="17"/>
  <c r="L5055" i="17"/>
  <c r="L5054" i="17"/>
  <c r="L5053" i="17"/>
  <c r="L5052" i="17"/>
  <c r="L5051" i="17"/>
  <c r="L5050" i="17"/>
  <c r="L5049" i="17"/>
  <c r="L5048" i="17"/>
  <c r="L5047" i="17"/>
  <c r="L5046" i="17"/>
  <c r="L5045" i="17"/>
  <c r="L5044" i="17"/>
  <c r="L5043" i="17"/>
  <c r="L5042" i="17"/>
  <c r="L5041" i="17"/>
  <c r="L5040" i="17"/>
  <c r="L5039" i="17"/>
  <c r="L5038" i="17"/>
  <c r="L5037" i="17"/>
  <c r="L5036" i="17"/>
  <c r="L5035" i="17"/>
  <c r="L5034" i="17"/>
  <c r="L5033" i="17"/>
  <c r="L5032" i="17"/>
  <c r="L5031" i="17"/>
  <c r="L5030" i="17"/>
  <c r="L5029" i="17"/>
  <c r="L5028" i="17"/>
  <c r="L5027" i="17"/>
  <c r="L5026" i="17"/>
  <c r="L5025" i="17"/>
  <c r="L5024" i="17"/>
  <c r="L5023" i="17"/>
  <c r="L5022" i="17"/>
  <c r="L5021" i="17"/>
  <c r="L5020" i="17"/>
  <c r="L5019" i="17"/>
  <c r="L5018" i="17"/>
  <c r="L5017" i="17"/>
  <c r="L5016" i="17"/>
  <c r="L5015" i="17"/>
  <c r="L5014" i="17"/>
  <c r="L5013" i="17"/>
  <c r="L5012" i="17"/>
  <c r="L5011" i="17"/>
  <c r="L5010" i="17"/>
  <c r="L5009" i="17"/>
  <c r="L5008" i="17"/>
  <c r="L5007" i="17"/>
  <c r="L5006" i="17"/>
  <c r="L5005" i="17"/>
  <c r="L5004" i="17"/>
  <c r="L5003" i="17"/>
  <c r="L5002" i="17"/>
  <c r="L5001" i="17"/>
  <c r="L5000" i="17"/>
  <c r="L4999" i="17"/>
  <c r="L4998" i="17"/>
  <c r="L4997" i="17"/>
  <c r="L4996" i="17"/>
  <c r="L4995" i="17"/>
  <c r="L4994" i="17"/>
  <c r="L4993" i="17"/>
  <c r="L4992" i="17"/>
  <c r="L4991" i="17"/>
  <c r="L4990" i="17"/>
  <c r="L4989" i="17"/>
  <c r="L4988" i="17"/>
  <c r="L4987" i="17"/>
  <c r="L4986" i="17"/>
  <c r="L4985" i="17"/>
  <c r="L4984" i="17"/>
  <c r="L4983" i="17"/>
  <c r="L4982" i="17"/>
  <c r="L4981" i="17"/>
  <c r="L4980" i="17"/>
  <c r="L4979" i="17"/>
  <c r="L4978" i="17"/>
  <c r="L4977" i="17"/>
  <c r="L4976" i="17"/>
  <c r="L4975" i="17"/>
  <c r="L4974" i="17"/>
  <c r="L4973" i="17"/>
  <c r="L4972" i="17"/>
  <c r="L4971" i="17"/>
  <c r="L4970" i="17"/>
  <c r="L4969" i="17"/>
  <c r="L4968" i="17"/>
  <c r="L4967" i="17"/>
  <c r="L4966" i="17"/>
  <c r="L4965" i="17"/>
  <c r="L4964" i="17"/>
  <c r="L4963" i="17"/>
  <c r="L4962" i="17"/>
  <c r="L4961" i="17"/>
  <c r="L4960" i="17"/>
  <c r="L4959" i="17"/>
  <c r="L4958" i="17"/>
  <c r="L4957" i="17"/>
  <c r="L4956" i="17"/>
  <c r="L4955" i="17"/>
  <c r="L4954" i="17"/>
  <c r="L4953" i="17"/>
  <c r="L4952" i="17"/>
  <c r="L4951" i="17"/>
  <c r="L4950" i="17"/>
  <c r="L4949" i="17"/>
  <c r="L4948" i="17"/>
  <c r="L4947" i="17"/>
  <c r="L4946" i="17"/>
  <c r="L4945" i="17"/>
  <c r="L4944" i="17"/>
  <c r="L4943" i="17"/>
  <c r="L4942" i="17"/>
  <c r="L4941" i="17"/>
  <c r="L4940" i="17"/>
  <c r="L4939" i="17"/>
  <c r="L4938" i="17"/>
  <c r="L4937" i="17"/>
  <c r="L4936" i="17"/>
  <c r="L4935" i="17"/>
  <c r="L4934" i="17"/>
  <c r="L4933" i="17"/>
  <c r="L4932" i="17"/>
  <c r="L4931" i="17"/>
  <c r="L4930" i="17"/>
  <c r="L4929" i="17"/>
  <c r="L4928" i="17"/>
  <c r="L4927" i="17"/>
  <c r="L4926" i="17"/>
  <c r="L4925" i="17"/>
  <c r="L4924" i="17"/>
  <c r="L4923" i="17"/>
  <c r="L4922" i="17"/>
  <c r="L4921" i="17"/>
  <c r="L4920" i="17"/>
  <c r="L4919" i="17"/>
  <c r="L4918" i="17"/>
  <c r="L4917" i="17"/>
  <c r="L4916" i="17"/>
  <c r="L4915" i="17"/>
  <c r="L4914" i="17"/>
  <c r="L4913" i="17"/>
  <c r="L4912" i="17"/>
  <c r="L4911" i="17"/>
  <c r="L4910" i="17"/>
  <c r="L4909" i="17"/>
  <c r="L4908" i="17"/>
  <c r="L4907" i="17"/>
  <c r="L4906" i="17"/>
  <c r="L4905" i="17"/>
  <c r="L4904" i="17"/>
  <c r="L4903" i="17"/>
  <c r="L4902" i="17"/>
  <c r="L4901" i="17"/>
  <c r="L4900" i="17"/>
  <c r="L4899" i="17"/>
  <c r="L4898" i="17"/>
  <c r="L4897" i="17"/>
  <c r="L4896" i="17"/>
  <c r="L4895" i="17"/>
  <c r="L4894" i="17"/>
  <c r="L4893" i="17"/>
  <c r="L4892" i="17"/>
  <c r="L4891" i="17"/>
  <c r="L4890" i="17"/>
  <c r="L4889" i="17"/>
  <c r="L4888" i="17"/>
  <c r="L4887" i="17"/>
  <c r="L4885" i="17"/>
  <c r="L4884" i="17"/>
  <c r="L4883" i="17"/>
  <c r="L4882" i="17"/>
  <c r="L4881" i="17"/>
  <c r="L4880" i="17"/>
  <c r="L4879" i="17"/>
  <c r="L4878" i="17"/>
  <c r="L4877" i="17"/>
  <c r="L4876" i="17"/>
  <c r="L4875" i="17"/>
  <c r="L4874" i="17"/>
  <c r="L4873" i="17"/>
  <c r="L4872" i="17"/>
  <c r="L4871" i="17"/>
  <c r="L4870" i="17"/>
  <c r="L4869" i="17"/>
  <c r="L4868" i="17"/>
  <c r="L4867" i="17"/>
  <c r="L4866" i="17"/>
  <c r="L4865" i="17"/>
  <c r="L4864" i="17"/>
  <c r="L4863" i="17"/>
  <c r="L4862" i="17"/>
  <c r="L4861" i="17"/>
  <c r="L4860" i="17"/>
  <c r="L4859" i="17"/>
  <c r="L4858" i="17"/>
  <c r="L4857" i="17"/>
  <c r="L4856" i="17"/>
  <c r="L4855" i="17"/>
  <c r="L4854" i="17"/>
  <c r="L4853" i="17"/>
  <c r="L4852" i="17"/>
  <c r="L4851" i="17"/>
  <c r="L4850" i="17"/>
  <c r="L4849" i="17"/>
  <c r="L4848" i="17"/>
  <c r="L4847" i="17"/>
  <c r="L4846" i="17"/>
  <c r="L4845" i="17"/>
  <c r="L4844" i="17"/>
  <c r="L4843" i="17"/>
  <c r="L4842" i="17"/>
  <c r="L4841" i="17"/>
  <c r="L4840" i="17"/>
  <c r="L4839" i="17"/>
  <c r="L4838" i="17"/>
  <c r="L4837" i="17"/>
  <c r="L4836" i="17"/>
  <c r="L4835" i="17"/>
  <c r="L4834" i="17"/>
  <c r="L4833" i="17"/>
  <c r="L4832" i="17"/>
  <c r="L4831" i="17"/>
  <c r="L4830" i="17"/>
  <c r="L4829" i="17"/>
  <c r="L4828" i="17"/>
  <c r="L4827" i="17"/>
  <c r="L4826" i="17"/>
  <c r="L4825" i="17"/>
  <c r="L4824" i="17"/>
  <c r="L4823" i="17"/>
  <c r="L4822" i="17"/>
  <c r="L4821" i="17"/>
  <c r="L4820" i="17"/>
  <c r="L4819" i="17"/>
  <c r="L4818" i="17"/>
  <c r="L4817" i="17"/>
  <c r="L4816" i="17"/>
  <c r="L4815" i="17"/>
  <c r="L4814" i="17"/>
  <c r="L4813" i="17"/>
  <c r="L4812" i="17"/>
  <c r="L4811" i="17"/>
  <c r="L4810" i="17"/>
  <c r="L4809" i="17"/>
  <c r="L4808" i="17"/>
  <c r="L4807" i="17"/>
  <c r="L4806" i="17"/>
  <c r="L4805" i="17"/>
  <c r="L4804" i="17"/>
  <c r="L4803" i="17"/>
  <c r="L4802" i="17"/>
  <c r="L4801" i="17"/>
  <c r="L4800" i="17"/>
  <c r="L4799" i="17"/>
  <c r="L4798" i="17"/>
  <c r="L4797" i="17"/>
  <c r="L4796" i="17"/>
  <c r="L4795" i="17"/>
  <c r="L4794" i="17"/>
  <c r="L4793" i="17"/>
  <c r="L4792" i="17"/>
  <c r="L4791" i="17"/>
  <c r="L4790" i="17"/>
  <c r="L4789" i="17"/>
  <c r="L4788" i="17"/>
  <c r="L4787" i="17"/>
  <c r="L4786" i="17"/>
  <c r="L4785" i="17"/>
  <c r="L4784" i="17"/>
  <c r="L4783" i="17"/>
  <c r="L4782" i="17"/>
  <c r="L4781" i="17"/>
  <c r="L4780" i="17"/>
  <c r="L4779" i="17"/>
  <c r="L4778" i="17"/>
  <c r="L4777" i="17"/>
  <c r="L4776" i="17"/>
  <c r="L4775" i="17"/>
  <c r="L4774" i="17"/>
  <c r="L4773" i="17"/>
  <c r="L4772" i="17"/>
  <c r="L4771" i="17"/>
  <c r="L4770" i="17"/>
  <c r="L4769" i="17"/>
  <c r="L4768" i="17"/>
  <c r="L4767" i="17"/>
  <c r="L4766" i="17"/>
  <c r="L4765" i="17"/>
  <c r="L4764" i="17"/>
  <c r="L4763" i="17"/>
  <c r="L4762" i="17"/>
  <c r="L4761" i="17"/>
  <c r="L4760" i="17"/>
  <c r="L4759" i="17"/>
  <c r="L4758" i="17"/>
  <c r="L4757" i="17"/>
  <c r="L4756" i="17"/>
  <c r="L4755" i="17"/>
  <c r="L4754" i="17"/>
  <c r="L4753" i="17"/>
  <c r="L4752" i="17"/>
  <c r="L4751" i="17"/>
  <c r="L4750" i="17"/>
  <c r="L4749" i="17"/>
  <c r="L4748" i="17"/>
  <c r="L4747" i="17"/>
  <c r="L4746" i="17"/>
  <c r="L4745" i="17"/>
  <c r="L4744" i="17"/>
  <c r="L4743" i="17"/>
  <c r="L4742" i="17"/>
  <c r="L4741" i="17"/>
  <c r="L4740" i="17"/>
  <c r="L4739" i="17"/>
  <c r="L4738" i="17"/>
  <c r="L4737" i="17"/>
  <c r="L4736" i="17"/>
  <c r="L4735" i="17"/>
  <c r="L4734" i="17"/>
  <c r="L4733" i="17"/>
  <c r="L4732" i="17"/>
  <c r="L4731" i="17"/>
  <c r="L4730" i="17"/>
  <c r="L4729" i="17"/>
  <c r="L4728" i="17"/>
  <c r="L4727" i="17"/>
  <c r="L4726" i="17"/>
  <c r="L4725" i="17"/>
  <c r="L4724" i="17"/>
  <c r="L4723" i="17"/>
  <c r="L4722" i="17"/>
  <c r="L4721" i="17"/>
  <c r="L4720" i="17"/>
  <c r="L4719" i="17"/>
  <c r="L4718" i="17"/>
  <c r="L4717" i="17"/>
  <c r="L4716" i="17"/>
  <c r="L4715" i="17"/>
  <c r="L4714" i="17"/>
  <c r="L4713" i="17"/>
  <c r="L4712" i="17"/>
  <c r="L4711" i="17"/>
  <c r="L4710" i="17"/>
  <c r="L4709" i="17"/>
  <c r="L4708" i="17"/>
  <c r="L4707" i="17"/>
  <c r="L4706" i="17"/>
  <c r="L4705" i="17"/>
  <c r="L4704" i="17"/>
  <c r="L4703" i="17"/>
  <c r="L4702" i="17"/>
  <c r="L4701" i="17"/>
  <c r="L4700" i="17"/>
  <c r="L4699" i="17"/>
  <c r="L4698" i="17"/>
  <c r="L4697" i="17"/>
  <c r="L4696" i="17"/>
  <c r="L4695" i="17"/>
  <c r="L4694" i="17"/>
  <c r="L4693" i="17"/>
  <c r="L4692" i="17"/>
  <c r="L4691" i="17"/>
  <c r="L4690" i="17"/>
  <c r="L4689" i="17"/>
  <c r="L4688" i="17"/>
  <c r="L4687" i="17"/>
  <c r="L4686" i="17"/>
  <c r="L4685" i="17"/>
  <c r="L4684" i="17"/>
  <c r="L4683" i="17"/>
  <c r="L4682" i="17"/>
  <c r="L4681" i="17"/>
  <c r="L4680" i="17"/>
  <c r="L4679" i="17"/>
  <c r="L4678" i="17"/>
  <c r="L4677" i="17"/>
  <c r="L4676" i="17"/>
  <c r="L4675" i="17"/>
  <c r="L4674" i="17"/>
  <c r="L4673" i="17"/>
  <c r="L4672" i="17"/>
  <c r="L4671" i="17"/>
  <c r="L4670" i="17"/>
  <c r="L4669" i="17"/>
  <c r="L4668" i="17"/>
  <c r="L4667" i="17"/>
  <c r="L4666" i="17"/>
  <c r="L4665" i="17"/>
  <c r="L4664" i="17"/>
  <c r="L4663" i="17"/>
  <c r="L4662" i="17"/>
  <c r="L4661" i="17"/>
  <c r="L4660" i="17"/>
  <c r="L4659" i="17"/>
  <c r="L4658" i="17"/>
  <c r="L4657" i="17"/>
  <c r="L4656" i="17"/>
  <c r="L4655" i="17"/>
  <c r="L4654" i="17"/>
  <c r="L4653" i="17"/>
  <c r="L4652" i="17"/>
  <c r="L4651" i="17"/>
  <c r="L4650" i="17"/>
  <c r="L4649" i="17"/>
  <c r="L4648" i="17"/>
  <c r="L4647" i="17"/>
  <c r="L4646" i="17"/>
  <c r="L4645" i="17"/>
  <c r="L4644" i="17"/>
  <c r="L4643" i="17"/>
  <c r="L4642" i="17"/>
  <c r="L4641" i="17"/>
  <c r="L4640" i="17"/>
  <c r="L4639" i="17"/>
  <c r="L4638" i="17"/>
  <c r="L4637" i="17"/>
  <c r="L4636" i="17"/>
  <c r="L4635" i="17"/>
  <c r="L4634" i="17"/>
  <c r="L4633" i="17"/>
  <c r="L4632" i="17"/>
  <c r="L4631" i="17"/>
  <c r="L4630" i="17"/>
  <c r="L4629" i="17"/>
  <c r="L4628" i="17"/>
  <c r="L4627" i="17"/>
  <c r="L4626" i="17"/>
  <c r="L4625" i="17"/>
  <c r="L4624" i="17"/>
  <c r="L4623" i="17"/>
  <c r="L4622" i="17"/>
  <c r="L4621" i="17"/>
  <c r="L4620" i="17"/>
  <c r="L4619" i="17"/>
  <c r="L4618" i="17"/>
  <c r="L4617" i="17"/>
  <c r="L4616" i="17"/>
  <c r="L4615" i="17"/>
  <c r="L4614" i="17"/>
  <c r="L4613" i="17"/>
  <c r="L4612" i="17"/>
  <c r="L4611" i="17"/>
  <c r="L4610" i="17"/>
  <c r="L4609" i="17"/>
  <c r="L4608" i="17"/>
  <c r="L4607" i="17"/>
  <c r="L4606" i="17"/>
  <c r="L4605" i="17"/>
  <c r="L4604" i="17"/>
  <c r="L4603" i="17"/>
  <c r="L4602" i="17"/>
  <c r="L4601" i="17"/>
  <c r="L4600" i="17"/>
  <c r="L4599" i="17"/>
  <c r="L4598" i="17"/>
  <c r="L4597" i="17"/>
  <c r="L4596" i="17"/>
  <c r="L4595" i="17"/>
  <c r="L4594" i="17"/>
  <c r="L4593" i="17"/>
  <c r="L4592" i="17"/>
  <c r="L4591" i="17"/>
  <c r="L4590" i="17"/>
  <c r="L4589" i="17"/>
  <c r="L4588" i="17"/>
  <c r="L4587" i="17"/>
  <c r="L4586" i="17"/>
  <c r="L4585" i="17"/>
  <c r="L4584" i="17"/>
  <c r="L4583" i="17"/>
  <c r="L4582" i="17"/>
  <c r="L4581" i="17"/>
  <c r="L4580" i="17"/>
  <c r="L4579" i="17"/>
  <c r="L4578" i="17"/>
  <c r="L4577" i="17"/>
  <c r="L4576" i="17"/>
  <c r="L4575" i="17"/>
  <c r="L4574" i="17"/>
  <c r="L4573" i="17"/>
  <c r="L4572" i="17"/>
  <c r="L4571" i="17"/>
  <c r="L4570" i="17"/>
  <c r="L4569" i="17"/>
  <c r="L4568" i="17"/>
  <c r="L4567" i="17"/>
  <c r="L4566" i="17"/>
  <c r="L4565" i="17"/>
  <c r="L4564" i="17"/>
  <c r="L4563" i="17"/>
  <c r="L4562" i="17"/>
  <c r="L4561" i="17"/>
  <c r="L4560" i="17"/>
  <c r="L4559" i="17"/>
  <c r="L4558" i="17"/>
  <c r="L4557" i="17"/>
  <c r="L4556" i="17"/>
  <c r="L4555" i="17"/>
  <c r="L4554" i="17"/>
  <c r="L4553" i="17"/>
  <c r="L4552" i="17"/>
  <c r="L4551" i="17"/>
  <c r="L4550" i="17"/>
  <c r="L4549" i="17"/>
  <c r="L4548" i="17"/>
  <c r="L4547" i="17"/>
  <c r="L4546" i="17"/>
  <c r="L4545" i="17"/>
  <c r="L4544" i="17"/>
  <c r="L4543" i="17"/>
  <c r="L4542" i="17"/>
  <c r="L4541" i="17"/>
  <c r="L4540" i="17"/>
  <c r="L4539" i="17"/>
  <c r="L4538" i="17"/>
  <c r="L4537" i="17"/>
  <c r="L4536" i="17"/>
  <c r="L4535" i="17"/>
  <c r="L4534" i="17"/>
  <c r="L4533" i="17"/>
  <c r="L4532" i="17"/>
  <c r="L4531" i="17"/>
  <c r="L4530" i="17"/>
  <c r="L4529" i="17"/>
  <c r="L4528" i="17"/>
  <c r="L4527" i="17"/>
  <c r="L4526" i="17"/>
  <c r="L4525" i="17"/>
  <c r="L4524" i="17"/>
  <c r="L4523" i="17"/>
  <c r="L4522" i="17"/>
  <c r="L4521" i="17"/>
  <c r="L4520" i="17"/>
  <c r="L4519" i="17"/>
  <c r="L4518" i="17"/>
  <c r="L4517" i="17"/>
  <c r="L4516" i="17"/>
  <c r="L4515" i="17"/>
  <c r="L4514" i="17"/>
  <c r="L4513" i="17"/>
  <c r="L4512" i="17"/>
  <c r="L4511" i="17"/>
  <c r="L4510" i="17"/>
  <c r="L4509" i="17"/>
  <c r="L4508" i="17"/>
  <c r="L4507" i="17"/>
  <c r="L4506" i="17"/>
  <c r="L4505" i="17"/>
  <c r="L4504" i="17"/>
  <c r="L4503" i="17"/>
  <c r="L4502" i="17"/>
  <c r="L4501" i="17"/>
  <c r="L4500" i="17"/>
  <c r="L4499" i="17"/>
  <c r="L4498" i="17"/>
  <c r="L4497" i="17"/>
  <c r="L4496" i="17"/>
  <c r="L4495" i="17"/>
  <c r="L4494" i="17"/>
  <c r="L4493" i="17"/>
  <c r="L4492" i="17"/>
  <c r="L4491" i="17"/>
  <c r="L4490" i="17"/>
  <c r="L4489" i="17"/>
  <c r="L4488" i="17"/>
  <c r="L4487" i="17"/>
  <c r="L4486" i="17"/>
  <c r="L4485" i="17"/>
  <c r="L4484" i="17"/>
  <c r="L4483" i="17"/>
  <c r="L4482" i="17"/>
  <c r="L4481" i="17"/>
  <c r="L4480" i="17"/>
  <c r="L4479" i="17"/>
  <c r="L4478" i="17"/>
  <c r="L4477" i="17"/>
  <c r="L4476" i="17"/>
  <c r="L4475" i="17"/>
  <c r="L4474" i="17"/>
  <c r="L4473" i="17"/>
  <c r="L4472" i="17"/>
  <c r="L4471" i="17"/>
  <c r="L4470" i="17"/>
  <c r="L4469" i="17"/>
  <c r="L4468" i="17"/>
  <c r="L4467" i="17"/>
  <c r="L4466" i="17"/>
  <c r="L4465" i="17"/>
  <c r="L4464" i="17"/>
  <c r="L4463" i="17"/>
  <c r="L4462" i="17"/>
  <c r="L4461" i="17"/>
  <c r="L4460" i="17"/>
  <c r="L4459" i="17"/>
  <c r="L4458" i="17"/>
  <c r="L4457" i="17"/>
  <c r="L4456" i="17"/>
  <c r="L4455" i="17"/>
  <c r="L4454" i="17"/>
  <c r="L4453" i="17"/>
  <c r="L4452" i="17"/>
  <c r="L4451" i="17"/>
  <c r="L4450" i="17"/>
  <c r="L4449" i="17"/>
  <c r="L4448" i="17"/>
  <c r="L4447" i="17"/>
  <c r="L4446" i="17"/>
  <c r="L4445" i="17"/>
  <c r="L4444" i="17"/>
  <c r="L4443" i="17"/>
  <c r="L4442" i="17"/>
  <c r="L4441" i="17"/>
  <c r="L4440" i="17"/>
  <c r="L4439" i="17"/>
  <c r="L4438" i="17"/>
  <c r="L4437" i="17"/>
  <c r="L4436" i="17"/>
  <c r="L4435" i="17"/>
  <c r="L4434" i="17"/>
  <c r="L4433" i="17"/>
  <c r="L4432" i="17"/>
  <c r="L4431" i="17"/>
  <c r="L4430" i="17"/>
  <c r="L4429" i="17"/>
  <c r="L4428" i="17"/>
  <c r="L4427" i="17"/>
  <c r="L4426" i="17"/>
  <c r="L4425" i="17"/>
  <c r="L4424" i="17"/>
  <c r="L4423" i="17"/>
  <c r="L4422" i="17"/>
  <c r="L4421" i="17"/>
  <c r="L4420" i="17"/>
  <c r="L4419" i="17"/>
  <c r="L4418" i="17"/>
  <c r="L4417" i="17"/>
  <c r="L4416" i="17"/>
  <c r="L4415" i="17"/>
  <c r="L4414" i="17"/>
  <c r="L4413" i="17"/>
  <c r="L4412" i="17"/>
  <c r="L4411" i="17"/>
  <c r="L4410" i="17"/>
  <c r="L4409" i="17"/>
  <c r="L4408" i="17"/>
  <c r="L4407" i="17"/>
  <c r="L4406" i="17"/>
  <c r="L4405" i="17"/>
  <c r="L4404" i="17"/>
  <c r="L4403" i="17"/>
  <c r="L4402" i="17"/>
  <c r="L4401" i="17"/>
  <c r="L4400" i="17"/>
  <c r="L4399" i="17"/>
  <c r="L4398" i="17"/>
  <c r="L4397" i="17"/>
  <c r="L4396" i="17"/>
  <c r="L4395" i="17"/>
  <c r="L4394" i="17"/>
  <c r="L4393" i="17"/>
  <c r="L4392" i="17"/>
  <c r="L4391" i="17"/>
  <c r="L4390" i="17"/>
  <c r="L4389" i="17"/>
  <c r="L4388" i="17"/>
  <c r="L4387" i="17"/>
  <c r="L4386" i="17"/>
  <c r="L4385" i="17"/>
  <c r="L4384" i="17"/>
  <c r="L4383" i="17"/>
  <c r="L4382" i="17"/>
  <c r="L4381" i="17"/>
  <c r="L4380" i="17"/>
  <c r="L4379" i="17"/>
  <c r="L4378" i="17"/>
  <c r="L4377" i="17"/>
  <c r="L4376" i="17"/>
  <c r="L4375" i="17"/>
  <c r="L4374" i="17"/>
  <c r="L4373" i="17"/>
  <c r="L4372" i="17"/>
  <c r="L4371" i="17"/>
  <c r="L4370" i="17"/>
  <c r="L4369" i="17"/>
  <c r="L4368" i="17"/>
  <c r="L4367" i="17"/>
  <c r="L4366" i="17"/>
  <c r="L4365" i="17"/>
  <c r="L4364" i="17"/>
  <c r="L4363" i="17"/>
  <c r="L4362" i="17"/>
  <c r="L4361" i="17"/>
  <c r="L4360" i="17"/>
  <c r="L4359" i="17"/>
  <c r="L4358" i="17"/>
  <c r="L4357" i="17"/>
  <c r="L4356" i="17"/>
  <c r="L4355" i="17"/>
  <c r="L4354" i="17"/>
  <c r="L4353" i="17"/>
  <c r="L4352" i="17"/>
  <c r="L4351" i="17"/>
  <c r="L4350" i="17"/>
  <c r="L4349" i="17"/>
  <c r="L4348" i="17"/>
  <c r="L4347" i="17"/>
  <c r="L4346" i="17"/>
  <c r="L4345" i="17"/>
  <c r="L4344" i="17"/>
  <c r="L4343" i="17"/>
  <c r="L4342" i="17"/>
  <c r="L4341" i="17"/>
  <c r="L4340" i="17"/>
  <c r="L4339" i="17"/>
  <c r="L4338" i="17"/>
  <c r="L4337" i="17"/>
  <c r="L4336" i="17"/>
  <c r="L4335" i="17"/>
  <c r="L4334" i="17"/>
  <c r="L4333" i="17"/>
  <c r="L4332" i="17"/>
  <c r="L4331" i="17"/>
  <c r="L4330" i="17"/>
  <c r="L4329" i="17"/>
  <c r="L4328" i="17"/>
  <c r="L4327" i="17"/>
  <c r="L4326" i="17"/>
  <c r="L4325" i="17"/>
  <c r="L4324" i="17"/>
  <c r="L4323" i="17"/>
  <c r="L4322" i="17"/>
  <c r="L4321" i="17"/>
  <c r="L4320" i="17"/>
  <c r="L4319" i="17"/>
  <c r="L4318" i="17"/>
  <c r="L4317" i="17"/>
  <c r="L4316" i="17"/>
  <c r="L4315" i="17"/>
  <c r="L4314" i="17"/>
  <c r="L4313" i="17"/>
  <c r="L4312" i="17"/>
  <c r="L4311" i="17"/>
  <c r="L4310" i="17"/>
  <c r="L4309" i="17"/>
  <c r="L4308" i="17"/>
  <c r="L4307" i="17"/>
  <c r="L4306" i="17"/>
  <c r="L4305" i="17"/>
  <c r="L4304" i="17"/>
  <c r="L4303" i="17"/>
  <c r="L4302" i="17"/>
  <c r="L4301" i="17"/>
  <c r="L4300" i="17"/>
  <c r="L4299" i="17"/>
  <c r="L4298" i="17"/>
  <c r="L4297" i="17"/>
  <c r="L4296" i="17"/>
  <c r="L4295" i="17"/>
  <c r="L4294" i="17"/>
  <c r="L4293" i="17"/>
  <c r="L4292" i="17"/>
  <c r="L4291" i="17"/>
  <c r="L4290" i="17"/>
  <c r="L4289" i="17"/>
  <c r="L4288" i="17"/>
  <c r="L4287" i="17"/>
  <c r="L4286" i="17"/>
  <c r="L4285" i="17"/>
  <c r="L4284" i="17"/>
  <c r="L4283" i="17"/>
  <c r="L4282" i="17"/>
  <c r="L4281" i="17"/>
  <c r="L4280" i="17"/>
  <c r="L4279" i="17"/>
  <c r="L4278" i="17"/>
  <c r="L4277" i="17"/>
  <c r="L4276" i="17"/>
  <c r="L4275" i="17"/>
  <c r="L4274" i="17"/>
  <c r="L4273" i="17"/>
  <c r="L4272" i="17"/>
  <c r="L4271" i="17"/>
  <c r="L4270" i="17"/>
  <c r="L4269" i="17"/>
  <c r="L4268" i="17"/>
  <c r="L4267" i="17"/>
  <c r="L4266" i="17"/>
  <c r="L4265" i="17"/>
  <c r="L4264" i="17"/>
  <c r="L4263" i="17"/>
  <c r="L4262" i="17"/>
  <c r="L4261" i="17"/>
  <c r="L4260" i="17"/>
  <c r="L4259" i="17"/>
  <c r="L4258" i="17"/>
  <c r="L4257" i="17"/>
  <c r="L4256" i="17"/>
  <c r="L4255" i="17"/>
  <c r="L4254" i="17"/>
  <c r="L4253" i="17"/>
  <c r="L4252" i="17"/>
  <c r="L4251" i="17"/>
  <c r="L4250" i="17"/>
  <c r="L4249" i="17"/>
  <c r="L4248" i="17"/>
  <c r="L4247" i="17"/>
  <c r="L4246" i="17"/>
  <c r="L4245" i="17"/>
  <c r="L4244" i="17"/>
  <c r="L4243" i="17"/>
  <c r="L4242" i="17"/>
  <c r="L4241" i="17"/>
  <c r="L4240" i="17"/>
  <c r="L4239" i="17"/>
  <c r="L4238" i="17"/>
  <c r="L4237" i="17"/>
  <c r="L4236" i="17"/>
  <c r="L4235" i="17"/>
  <c r="L4234" i="17"/>
  <c r="L4233" i="17"/>
  <c r="L4232" i="17"/>
  <c r="L4231" i="17"/>
  <c r="L4230" i="17"/>
  <c r="L4229" i="17"/>
  <c r="L4228" i="17"/>
  <c r="L4227" i="17"/>
  <c r="L4226" i="17"/>
  <c r="L4225" i="17"/>
  <c r="L4224" i="17"/>
  <c r="L4223" i="17"/>
  <c r="L4222" i="17"/>
  <c r="L4221" i="17"/>
  <c r="L4220" i="17"/>
  <c r="L4219" i="17"/>
  <c r="L4218" i="17"/>
  <c r="L4217" i="17"/>
  <c r="L4216" i="17"/>
  <c r="L4215" i="17"/>
  <c r="L4214" i="17"/>
  <c r="L4213" i="17"/>
  <c r="L4212" i="17"/>
  <c r="L4211" i="17"/>
  <c r="L4210" i="17"/>
  <c r="L4209" i="17"/>
  <c r="L4208" i="17"/>
  <c r="L4207" i="17"/>
  <c r="L4206" i="17"/>
  <c r="L4205" i="17"/>
  <c r="L4204" i="17"/>
  <c r="L4203" i="17"/>
  <c r="L4202" i="17"/>
  <c r="L4201" i="17"/>
  <c r="L4200" i="17"/>
  <c r="L4199" i="17"/>
  <c r="L4198" i="17"/>
  <c r="L4197" i="17"/>
  <c r="L4196" i="17"/>
  <c r="L4195" i="17"/>
  <c r="L4194" i="17"/>
  <c r="L4193" i="17"/>
  <c r="L4192" i="17"/>
  <c r="L4191" i="17"/>
  <c r="L4190" i="17"/>
  <c r="L4189" i="17"/>
  <c r="L4188" i="17"/>
  <c r="L4187" i="17"/>
  <c r="L4186" i="17"/>
  <c r="L4185" i="17"/>
  <c r="L4184" i="17"/>
  <c r="L4183" i="17"/>
  <c r="L4182" i="17"/>
  <c r="L4181" i="17"/>
  <c r="L4180" i="17"/>
  <c r="L4179" i="17"/>
  <c r="L4178" i="17"/>
  <c r="L4177" i="17"/>
  <c r="L4176" i="17"/>
  <c r="L4175" i="17"/>
  <c r="L4174" i="17"/>
  <c r="L4173" i="17"/>
  <c r="L4172" i="17"/>
  <c r="L4171" i="17"/>
  <c r="L4170" i="17"/>
  <c r="L4169" i="17"/>
  <c r="L4168" i="17"/>
  <c r="L4167" i="17"/>
  <c r="L4166" i="17"/>
  <c r="L4165" i="17"/>
  <c r="L4164" i="17"/>
  <c r="L4163" i="17"/>
  <c r="L4162" i="17"/>
  <c r="L4161" i="17"/>
  <c r="L4160" i="17"/>
  <c r="L4159" i="17"/>
  <c r="L4158" i="17"/>
  <c r="L4157" i="17"/>
  <c r="L4156" i="17"/>
  <c r="L4155" i="17"/>
  <c r="L4154" i="17"/>
  <c r="L4153" i="17"/>
  <c r="L4152" i="17"/>
  <c r="L4151" i="17"/>
  <c r="L4150" i="17"/>
  <c r="L4149" i="17"/>
  <c r="L4148" i="17"/>
  <c r="L4147" i="17"/>
  <c r="L4146" i="17"/>
  <c r="L4145" i="17"/>
  <c r="L4144" i="17"/>
  <c r="L4143" i="17"/>
  <c r="L4142" i="17"/>
  <c r="L4141" i="17"/>
  <c r="L4140" i="17"/>
  <c r="L4139" i="17"/>
  <c r="L4138" i="17"/>
  <c r="L4137" i="17"/>
  <c r="L4136" i="17"/>
  <c r="L4135" i="17"/>
  <c r="L4134" i="17"/>
  <c r="L4133" i="17"/>
  <c r="L4132" i="17"/>
  <c r="L4131" i="17"/>
  <c r="L4130" i="17"/>
  <c r="L4129" i="17"/>
  <c r="L4128" i="17"/>
  <c r="L4127" i="17"/>
  <c r="L4126" i="17"/>
  <c r="L4125" i="17"/>
  <c r="L4124" i="17"/>
  <c r="L4123" i="17"/>
  <c r="L4122" i="17"/>
  <c r="L4121" i="17"/>
  <c r="L4120" i="17"/>
  <c r="L4119" i="17"/>
  <c r="L4118" i="17"/>
  <c r="L4117" i="17"/>
  <c r="L4116" i="17"/>
  <c r="L4115" i="17"/>
  <c r="L4114" i="17"/>
  <c r="L4113" i="17"/>
  <c r="L4112" i="17"/>
  <c r="L4111" i="17"/>
  <c r="L4110" i="17"/>
  <c r="L4109" i="17"/>
  <c r="L4108" i="17"/>
  <c r="L4107" i="17"/>
  <c r="L4106" i="17"/>
  <c r="L4105" i="17"/>
  <c r="L4104" i="17"/>
  <c r="L4103" i="17"/>
  <c r="L4102" i="17"/>
  <c r="L4101" i="17"/>
  <c r="L4100" i="17"/>
  <c r="L4099" i="17"/>
  <c r="L4098" i="17"/>
  <c r="L4097" i="17"/>
  <c r="L4096" i="17"/>
  <c r="L4095" i="17"/>
  <c r="L4094" i="17"/>
  <c r="L4093" i="17"/>
  <c r="L4092" i="17"/>
  <c r="L4091" i="17"/>
  <c r="L4090" i="17"/>
  <c r="L4089" i="17"/>
  <c r="L4088" i="17"/>
  <c r="L4087" i="17"/>
  <c r="L4086" i="17"/>
  <c r="L4085" i="17"/>
  <c r="L4084" i="17"/>
  <c r="L4083" i="17"/>
  <c r="L4082" i="17"/>
  <c r="L4081" i="17"/>
  <c r="L4080" i="17"/>
  <c r="L4079" i="17"/>
  <c r="L4078" i="17"/>
  <c r="L4077" i="17"/>
  <c r="L4076" i="17"/>
  <c r="L4075" i="17"/>
  <c r="L4074" i="17"/>
  <c r="L4073" i="17"/>
  <c r="L4072" i="17"/>
  <c r="L4071" i="17"/>
  <c r="L4070" i="17"/>
  <c r="L4069" i="17"/>
  <c r="L4068" i="17"/>
  <c r="L4067" i="17"/>
  <c r="L4066" i="17"/>
  <c r="L4065" i="17"/>
  <c r="L4064" i="17"/>
  <c r="L4063" i="17"/>
  <c r="L4062" i="17"/>
  <c r="L4061" i="17"/>
  <c r="L4060" i="17"/>
  <c r="L4059" i="17"/>
  <c r="L4058" i="17"/>
  <c r="L4057" i="17"/>
  <c r="L4056" i="17"/>
  <c r="L4055" i="17"/>
  <c r="L4054" i="17"/>
  <c r="L4053" i="17"/>
  <c r="L4052" i="17"/>
  <c r="L4051" i="17"/>
  <c r="L4050" i="17"/>
  <c r="L4049" i="17"/>
  <c r="L4048" i="17"/>
  <c r="L4047" i="17"/>
  <c r="L4046" i="17"/>
  <c r="L4045" i="17"/>
  <c r="L4044" i="17"/>
  <c r="L4043" i="17"/>
  <c r="L4042" i="17"/>
  <c r="L4041" i="17"/>
  <c r="L4040" i="17"/>
  <c r="L4039" i="17"/>
  <c r="L4038" i="17"/>
  <c r="L4037" i="17"/>
  <c r="L4036" i="17"/>
  <c r="L4035" i="17"/>
  <c r="L4034" i="17"/>
  <c r="L4033" i="17"/>
  <c r="L4032" i="17"/>
  <c r="L4031" i="17"/>
  <c r="L4030" i="17"/>
  <c r="L4029" i="17"/>
  <c r="L4028" i="17"/>
  <c r="L4027" i="17"/>
  <c r="L4026" i="17"/>
  <c r="L4025" i="17"/>
  <c r="L4024" i="17"/>
  <c r="L4023" i="17"/>
  <c r="L4022" i="17"/>
  <c r="L4021" i="17"/>
  <c r="L4020" i="17"/>
  <c r="L4019" i="17"/>
  <c r="L4018" i="17"/>
  <c r="L4017" i="17"/>
  <c r="L4016" i="17"/>
  <c r="L4015" i="17"/>
  <c r="L4014" i="17"/>
  <c r="L4013" i="17"/>
  <c r="L4012" i="17"/>
  <c r="L4011" i="17"/>
  <c r="L4010" i="17"/>
  <c r="L4009" i="17"/>
  <c r="L4008" i="17"/>
  <c r="L4007" i="17"/>
  <c r="L4006" i="17"/>
  <c r="L4005" i="17"/>
  <c r="L4004" i="17"/>
  <c r="L4003" i="17"/>
  <c r="L4002" i="17"/>
  <c r="L4001" i="17"/>
  <c r="L4000" i="17"/>
  <c r="L3999" i="17"/>
  <c r="L3998" i="17"/>
  <c r="L3997" i="17"/>
  <c r="L3996" i="17"/>
  <c r="L3995" i="17"/>
  <c r="L3994" i="17"/>
  <c r="L3993" i="17"/>
  <c r="L3992" i="17"/>
  <c r="L3991" i="17"/>
  <c r="L3990" i="17"/>
  <c r="L3989" i="17"/>
  <c r="L3988" i="17"/>
  <c r="L3987" i="17"/>
  <c r="L3986" i="17"/>
  <c r="L3985" i="17"/>
  <c r="L3984" i="17"/>
  <c r="L3983" i="17"/>
  <c r="L3982" i="17"/>
  <c r="L3981" i="17"/>
  <c r="L3980" i="17"/>
  <c r="L3979" i="17"/>
  <c r="L3978" i="17"/>
  <c r="L3977" i="17"/>
  <c r="L3976" i="17"/>
  <c r="L3975" i="17"/>
  <c r="L3974" i="17"/>
  <c r="L3973" i="17"/>
  <c r="L3972" i="17"/>
  <c r="L3971" i="17"/>
  <c r="L3970" i="17"/>
  <c r="L3969" i="17"/>
  <c r="L3968" i="17"/>
  <c r="L3967" i="17"/>
  <c r="L3966" i="17"/>
  <c r="L3965" i="17"/>
  <c r="L3964" i="17"/>
  <c r="L3963" i="17"/>
  <c r="L3962" i="17"/>
  <c r="L3961" i="17"/>
  <c r="L3960" i="17"/>
  <c r="L3959" i="17"/>
  <c r="L3958" i="17"/>
  <c r="L3957" i="17"/>
  <c r="L3956" i="17"/>
  <c r="L3955" i="17"/>
  <c r="L3954" i="17"/>
  <c r="L3953" i="17"/>
  <c r="L3952" i="17"/>
  <c r="L3951" i="17"/>
  <c r="L3950" i="17"/>
  <c r="L3949" i="17"/>
  <c r="L3948" i="17"/>
  <c r="L3947" i="17"/>
  <c r="L3946" i="17"/>
  <c r="L3945" i="17"/>
  <c r="L3944" i="17"/>
  <c r="L3943" i="17"/>
  <c r="L3942" i="17"/>
  <c r="L3941" i="17"/>
  <c r="L3940" i="17"/>
  <c r="L3939" i="17"/>
  <c r="L3938" i="17"/>
  <c r="L3937" i="17"/>
  <c r="L3936" i="17"/>
  <c r="L3935" i="17"/>
  <c r="L3934" i="17"/>
  <c r="L3933" i="17"/>
  <c r="L3932" i="17"/>
  <c r="L3931" i="17"/>
  <c r="L3930" i="17"/>
  <c r="L3929" i="17"/>
  <c r="L3928" i="17"/>
  <c r="L3927" i="17"/>
  <c r="L3926" i="17"/>
  <c r="L3925" i="17"/>
  <c r="L3924" i="17"/>
  <c r="L3923" i="17"/>
  <c r="L3922" i="17"/>
  <c r="L3921" i="17"/>
  <c r="L3920" i="17"/>
  <c r="L3919" i="17"/>
  <c r="L3918" i="17"/>
  <c r="L3917" i="17"/>
  <c r="L3916" i="17"/>
  <c r="L3915" i="17"/>
  <c r="L3914" i="17"/>
  <c r="L3913" i="17"/>
  <c r="L3912" i="17"/>
  <c r="L3911" i="17"/>
  <c r="L3910" i="17"/>
  <c r="L3909" i="17"/>
  <c r="L3908" i="17"/>
  <c r="L3907" i="17"/>
  <c r="L3906" i="17"/>
  <c r="L3905" i="17"/>
  <c r="L3904" i="17"/>
  <c r="L3903" i="17"/>
  <c r="L3902" i="17"/>
  <c r="L3901" i="17"/>
  <c r="L3900" i="17"/>
  <c r="L3899" i="17"/>
  <c r="L3898" i="17"/>
  <c r="L3897" i="17"/>
  <c r="L3896" i="17"/>
  <c r="L3895" i="17"/>
  <c r="L3894" i="17"/>
  <c r="L3893" i="17"/>
  <c r="L3892" i="17"/>
  <c r="L3891" i="17"/>
  <c r="L3890" i="17"/>
  <c r="L3889" i="17"/>
  <c r="L3888" i="17"/>
  <c r="L3887" i="17"/>
  <c r="L3886" i="17"/>
  <c r="L3885" i="17"/>
  <c r="L3884" i="17"/>
  <c r="L3883" i="17"/>
  <c r="L3882" i="17"/>
  <c r="L3881" i="17"/>
  <c r="L3880" i="17"/>
  <c r="L3879" i="17"/>
  <c r="L3878" i="17"/>
  <c r="L3877" i="17"/>
  <c r="L3876" i="17"/>
  <c r="L3875" i="17"/>
  <c r="L3874" i="17"/>
  <c r="L3873" i="17"/>
  <c r="L3872" i="17"/>
  <c r="L3871" i="17"/>
  <c r="L3870" i="17"/>
  <c r="L3869" i="17"/>
  <c r="L3868" i="17"/>
  <c r="L3867" i="17"/>
  <c r="L3866" i="17"/>
  <c r="L3865" i="17"/>
  <c r="L3864" i="17"/>
  <c r="L3863" i="17"/>
  <c r="L3862" i="17"/>
  <c r="L3861" i="17"/>
  <c r="L3860" i="17"/>
  <c r="L3859" i="17"/>
  <c r="L3858" i="17"/>
  <c r="L3857" i="17"/>
  <c r="L3856" i="17"/>
  <c r="L3855" i="17"/>
  <c r="L3854" i="17"/>
  <c r="L3853" i="17"/>
  <c r="L3852" i="17"/>
  <c r="L3851" i="17"/>
  <c r="L3850" i="17"/>
  <c r="L3849" i="17"/>
  <c r="L3848" i="17"/>
  <c r="L3847" i="17"/>
  <c r="L3846" i="17"/>
  <c r="L3845" i="17"/>
  <c r="L3844" i="17"/>
  <c r="L3843" i="17"/>
  <c r="L3842" i="17"/>
  <c r="L3841" i="17"/>
  <c r="L3840" i="17"/>
  <c r="L3839" i="17"/>
  <c r="L3838" i="17"/>
  <c r="L3837" i="17"/>
  <c r="L3836" i="17"/>
  <c r="L3835" i="17"/>
  <c r="L3834" i="17"/>
  <c r="L3833" i="17"/>
  <c r="L3832" i="17"/>
  <c r="L3831" i="17"/>
  <c r="L3830" i="17"/>
  <c r="L3829" i="17"/>
  <c r="L3828" i="17"/>
  <c r="L3827" i="17"/>
  <c r="L3826" i="17"/>
  <c r="L3825" i="17"/>
  <c r="L3824" i="17"/>
  <c r="L3823" i="17"/>
  <c r="L3822" i="17"/>
  <c r="L3821" i="17"/>
  <c r="L3820" i="17"/>
  <c r="L3819" i="17"/>
  <c r="L3818" i="17"/>
  <c r="L3817" i="17"/>
  <c r="L3816" i="17"/>
  <c r="L3815" i="17"/>
  <c r="L3814" i="17"/>
  <c r="L3813" i="17"/>
  <c r="L3812" i="17"/>
  <c r="L3811" i="17"/>
  <c r="L3810" i="17"/>
  <c r="L3809" i="17"/>
  <c r="L3808" i="17"/>
  <c r="L3807" i="17"/>
  <c r="L3806" i="17"/>
  <c r="L3805" i="17"/>
  <c r="L3804" i="17"/>
  <c r="L3803" i="17"/>
  <c r="L3802" i="17"/>
  <c r="L3801" i="17"/>
  <c r="L3800" i="17"/>
  <c r="L3799" i="17"/>
  <c r="L3798" i="17"/>
  <c r="L3797" i="17"/>
  <c r="L3796" i="17"/>
  <c r="L3795" i="17"/>
  <c r="L3794" i="17"/>
  <c r="L3793" i="17"/>
  <c r="L3792" i="17"/>
  <c r="L3791" i="17"/>
  <c r="L3790" i="17"/>
  <c r="L3789" i="17"/>
  <c r="L3788" i="17"/>
  <c r="L3787" i="17"/>
  <c r="L3786" i="17"/>
  <c r="L3785" i="17"/>
  <c r="L3784" i="17"/>
  <c r="L3783" i="17"/>
  <c r="L3782" i="17"/>
  <c r="L3781" i="17"/>
  <c r="L3780" i="17"/>
  <c r="L3779" i="17"/>
  <c r="L3778" i="17"/>
  <c r="L3777" i="17"/>
  <c r="L3776" i="17"/>
  <c r="L3775" i="17"/>
  <c r="L3774" i="17"/>
  <c r="L3773" i="17"/>
  <c r="L3772" i="17"/>
  <c r="L3771" i="17"/>
  <c r="L3770" i="17"/>
  <c r="L3769" i="17"/>
  <c r="L3768" i="17"/>
  <c r="L3767" i="17"/>
  <c r="L3766" i="17"/>
  <c r="L3765" i="17"/>
  <c r="L3764" i="17"/>
  <c r="L3763" i="17"/>
  <c r="L3762" i="17"/>
  <c r="L3761" i="17"/>
  <c r="L3760" i="17"/>
  <c r="L3759" i="17"/>
  <c r="L3758" i="17"/>
  <c r="L3757" i="17"/>
  <c r="L3756" i="17"/>
  <c r="L3755" i="17"/>
  <c r="L3754" i="17"/>
  <c r="L3753" i="17"/>
  <c r="L3752" i="17"/>
  <c r="L3751" i="17"/>
  <c r="L3750" i="17"/>
  <c r="L3749" i="17"/>
  <c r="L3748" i="17"/>
  <c r="L3747" i="17"/>
  <c r="L3746" i="17"/>
  <c r="L3745" i="17"/>
  <c r="L3744" i="17"/>
  <c r="L3743" i="17"/>
  <c r="L3742" i="17"/>
  <c r="L3741" i="17"/>
  <c r="L3740" i="17"/>
  <c r="L3739" i="17"/>
  <c r="L3738" i="17"/>
  <c r="L3737" i="17"/>
  <c r="L3736" i="17"/>
  <c r="L3735" i="17"/>
  <c r="L3734" i="17"/>
  <c r="L3733" i="17"/>
  <c r="L3732" i="17"/>
  <c r="L3731" i="17"/>
  <c r="L3730" i="17"/>
  <c r="L3729" i="17"/>
  <c r="L3728" i="17"/>
  <c r="L3727" i="17"/>
  <c r="L3726" i="17"/>
  <c r="L3725" i="17"/>
  <c r="L3724" i="17"/>
  <c r="L3723" i="17"/>
  <c r="L3722" i="17"/>
  <c r="L3721" i="17"/>
  <c r="L3720" i="17"/>
  <c r="L3719" i="17"/>
  <c r="L3718" i="17"/>
  <c r="L3717" i="17"/>
  <c r="L3716" i="17"/>
  <c r="L3715" i="17"/>
  <c r="L3714" i="17"/>
  <c r="L3713" i="17"/>
  <c r="L3712" i="17"/>
  <c r="L3711" i="17"/>
  <c r="L3710" i="17"/>
  <c r="L3709" i="17"/>
  <c r="L3708" i="17"/>
  <c r="L3707" i="17"/>
  <c r="L3706" i="17"/>
  <c r="L3705" i="17"/>
  <c r="L3704" i="17"/>
  <c r="L3703" i="17"/>
  <c r="L3702" i="17"/>
  <c r="L3701" i="17"/>
  <c r="L3700" i="17"/>
  <c r="L3699" i="17"/>
  <c r="L3698" i="17"/>
  <c r="L3697" i="17"/>
  <c r="L3696" i="17"/>
  <c r="L3695" i="17"/>
  <c r="L3694" i="17"/>
  <c r="L3693" i="17"/>
  <c r="L3692" i="17"/>
  <c r="L3691" i="17"/>
  <c r="L3690" i="17"/>
  <c r="L3689" i="17"/>
  <c r="L3688" i="17"/>
  <c r="L3687" i="17"/>
  <c r="L3686" i="17"/>
  <c r="L3685" i="17"/>
  <c r="L3684" i="17"/>
  <c r="L3683" i="17"/>
  <c r="L3682" i="17"/>
  <c r="L3681" i="17"/>
  <c r="L3680" i="17"/>
  <c r="L3679" i="17"/>
  <c r="L3678" i="17"/>
  <c r="L3677" i="17"/>
  <c r="L3676" i="17"/>
  <c r="L3675" i="17"/>
  <c r="L3674" i="17"/>
  <c r="L3673" i="17"/>
  <c r="L3672" i="17"/>
  <c r="L3671" i="17"/>
  <c r="L3670" i="17"/>
  <c r="L3669" i="17"/>
  <c r="L3668" i="17"/>
  <c r="L3667" i="17"/>
  <c r="L3666" i="17"/>
  <c r="L3665" i="17"/>
  <c r="L3664" i="17"/>
  <c r="L3663" i="17"/>
  <c r="L3662" i="17"/>
  <c r="L3661" i="17"/>
  <c r="L3660" i="17"/>
  <c r="L3659" i="17"/>
  <c r="L3658" i="17"/>
  <c r="L3657" i="17"/>
  <c r="L3656" i="17"/>
  <c r="L3655" i="17"/>
  <c r="L3654" i="17"/>
  <c r="L3653" i="17"/>
  <c r="L3652" i="17"/>
  <c r="L3651" i="17"/>
  <c r="L3650" i="17"/>
  <c r="L3649" i="17"/>
  <c r="L3648" i="17"/>
  <c r="L3647" i="17"/>
  <c r="L3646" i="17"/>
  <c r="L3645" i="17"/>
  <c r="L3644" i="17"/>
  <c r="L3643" i="17"/>
  <c r="L3642" i="17"/>
  <c r="L3641" i="17"/>
  <c r="L3640" i="17"/>
  <c r="L3639" i="17"/>
  <c r="L3638" i="17"/>
  <c r="L3637" i="17"/>
  <c r="L3636" i="17"/>
  <c r="L3635" i="17"/>
  <c r="L3634" i="17"/>
  <c r="L3633" i="17"/>
  <c r="L3632" i="17"/>
  <c r="L3631" i="17"/>
  <c r="L3630" i="17"/>
  <c r="L3629" i="17"/>
  <c r="L3628" i="17"/>
  <c r="L3627" i="17"/>
  <c r="L3626" i="17"/>
  <c r="L3625" i="17"/>
  <c r="L3624" i="17"/>
  <c r="L3623" i="17"/>
  <c r="L3622" i="17"/>
  <c r="L3621" i="17"/>
  <c r="L3620" i="17"/>
  <c r="L3619" i="17"/>
  <c r="L3618" i="17"/>
  <c r="L3617" i="17"/>
  <c r="L3616" i="17"/>
  <c r="L3615" i="17"/>
  <c r="L3614" i="17"/>
  <c r="L3613" i="17"/>
  <c r="L3612" i="17"/>
  <c r="L3611" i="17"/>
  <c r="L3610" i="17"/>
  <c r="L3609" i="17"/>
  <c r="L3608" i="17"/>
  <c r="L3607" i="17"/>
  <c r="L3606" i="17"/>
  <c r="L3605" i="17"/>
  <c r="L3604" i="17"/>
  <c r="L3603" i="17"/>
  <c r="L3602" i="17"/>
  <c r="L3601" i="17"/>
  <c r="L3600" i="17"/>
  <c r="L3599" i="17"/>
  <c r="L3598" i="17"/>
  <c r="L3597" i="17"/>
  <c r="L3596" i="17"/>
  <c r="L3595" i="17"/>
  <c r="L3594" i="17"/>
  <c r="L3593" i="17"/>
  <c r="L3592" i="17"/>
  <c r="L3591" i="17"/>
  <c r="L3590" i="17"/>
  <c r="L3589" i="17"/>
  <c r="L3588" i="17"/>
  <c r="L3587" i="17"/>
  <c r="L3586" i="17"/>
  <c r="L3585" i="17"/>
  <c r="L3584" i="17"/>
  <c r="L3583" i="17"/>
  <c r="L3582" i="17"/>
  <c r="L3581" i="17"/>
  <c r="L3580" i="17"/>
  <c r="L3579" i="17"/>
  <c r="L3578" i="17"/>
  <c r="L3577" i="17"/>
  <c r="L3576" i="17"/>
  <c r="L3575" i="17"/>
  <c r="L3574" i="17"/>
  <c r="L3573" i="17"/>
  <c r="L3572" i="17"/>
  <c r="L3571" i="17"/>
  <c r="L3570" i="17"/>
  <c r="L3569" i="17"/>
  <c r="L3568" i="17"/>
  <c r="L3567" i="17"/>
  <c r="L3566" i="17"/>
  <c r="L3565" i="17"/>
  <c r="L3564" i="17"/>
  <c r="L3563" i="17"/>
  <c r="L3562" i="17"/>
  <c r="L3561" i="17"/>
  <c r="L3560" i="17"/>
  <c r="L3559" i="17"/>
  <c r="L3558" i="17"/>
  <c r="L3557" i="17"/>
  <c r="L3556" i="17"/>
  <c r="L3555" i="17"/>
  <c r="L3554" i="17"/>
  <c r="L3553" i="17"/>
  <c r="L3552" i="17"/>
  <c r="L3551" i="17"/>
  <c r="L3550" i="17"/>
  <c r="L3549" i="17"/>
  <c r="L3548" i="17"/>
  <c r="L3547" i="17"/>
  <c r="L3546" i="17"/>
  <c r="L3545" i="17"/>
  <c r="L3544" i="17"/>
  <c r="L3543" i="17"/>
  <c r="L3542" i="17"/>
  <c r="L3541" i="17"/>
  <c r="L3540" i="17"/>
  <c r="L3539" i="17"/>
  <c r="L3538" i="17"/>
  <c r="L3537" i="17"/>
  <c r="L3536" i="17"/>
  <c r="L3535" i="17"/>
  <c r="L3534" i="17"/>
  <c r="L3533" i="17"/>
  <c r="L3532" i="17"/>
  <c r="L3531" i="17"/>
  <c r="L3530" i="17"/>
  <c r="L3529" i="17"/>
  <c r="L3528" i="17"/>
  <c r="L3527" i="17"/>
  <c r="L3526" i="17"/>
  <c r="L3525" i="17"/>
  <c r="L3524" i="17"/>
  <c r="L3523" i="17"/>
  <c r="L3522" i="17"/>
  <c r="L3521" i="17"/>
  <c r="L3520" i="17"/>
  <c r="L3519" i="17"/>
  <c r="L3518" i="17"/>
  <c r="L3517" i="17"/>
  <c r="L3516" i="17"/>
  <c r="L3515" i="17"/>
  <c r="L3514" i="17"/>
  <c r="L3513" i="17"/>
  <c r="L3512" i="17"/>
  <c r="L3511" i="17"/>
  <c r="L3510" i="17"/>
  <c r="L3509" i="17"/>
  <c r="L3508" i="17"/>
  <c r="L3507" i="17"/>
  <c r="L3506" i="17"/>
  <c r="L3505" i="17"/>
  <c r="L3504" i="17"/>
  <c r="L3503" i="17"/>
  <c r="L3502" i="17"/>
  <c r="L3501" i="17"/>
  <c r="L3500" i="17"/>
  <c r="L3499" i="17"/>
  <c r="L3498" i="17"/>
  <c r="L3497" i="17"/>
  <c r="L3496" i="17"/>
  <c r="L3495" i="17"/>
  <c r="L3494" i="17"/>
  <c r="L3493" i="17"/>
  <c r="L3492" i="17"/>
  <c r="L3491" i="17"/>
  <c r="L3490" i="17"/>
  <c r="L3489" i="17"/>
  <c r="L3488" i="17"/>
  <c r="L3487" i="17"/>
  <c r="L3486" i="17"/>
  <c r="L3485" i="17"/>
  <c r="L3484" i="17"/>
  <c r="L3483" i="17"/>
  <c r="L3482" i="17"/>
  <c r="L3481" i="17"/>
  <c r="L3480" i="17"/>
  <c r="L3479" i="17"/>
  <c r="L3478" i="17"/>
  <c r="L3477" i="17"/>
  <c r="L3476" i="17"/>
  <c r="L3475" i="17"/>
  <c r="L3474" i="17"/>
  <c r="L3473" i="17"/>
  <c r="L3472" i="17"/>
  <c r="L3471" i="17"/>
  <c r="L3470" i="17"/>
  <c r="L3469" i="17"/>
  <c r="L3468" i="17"/>
  <c r="L3467" i="17"/>
  <c r="L3466" i="17"/>
  <c r="L3465" i="17"/>
  <c r="L3464" i="17"/>
  <c r="L3463" i="17"/>
  <c r="L3462" i="17"/>
  <c r="L3461" i="17"/>
  <c r="L3460" i="17"/>
  <c r="L3459" i="17"/>
  <c r="L3458" i="17"/>
  <c r="L3457" i="17"/>
  <c r="L3456" i="17"/>
  <c r="L3455" i="17"/>
  <c r="L3454" i="17"/>
  <c r="L3453" i="17"/>
  <c r="L3452" i="17"/>
  <c r="L3451" i="17"/>
  <c r="L3450" i="17"/>
  <c r="L3449" i="17"/>
  <c r="L3448" i="17"/>
  <c r="L3447" i="17"/>
  <c r="L3446" i="17"/>
  <c r="L3445" i="17"/>
  <c r="L3444" i="17"/>
  <c r="L3443" i="17"/>
  <c r="L3442" i="17"/>
  <c r="L3441" i="17"/>
  <c r="L3440" i="17"/>
  <c r="L3439" i="17"/>
  <c r="L3438" i="17"/>
  <c r="L3437" i="17"/>
  <c r="L3436" i="17"/>
  <c r="L3435" i="17"/>
  <c r="L3434" i="17"/>
  <c r="L3433" i="17"/>
  <c r="L3432" i="17"/>
  <c r="L3431" i="17"/>
  <c r="L3430" i="17"/>
  <c r="L3429" i="17"/>
  <c r="L3428" i="17"/>
  <c r="L3427" i="17"/>
  <c r="L3426" i="17"/>
  <c r="L3425" i="17"/>
  <c r="L3424" i="17"/>
  <c r="L3423" i="17"/>
  <c r="L3422" i="17"/>
  <c r="L3421" i="17"/>
  <c r="L3420" i="17"/>
  <c r="L3419" i="17"/>
  <c r="L3418" i="17"/>
  <c r="L3417" i="17"/>
  <c r="L3416" i="17"/>
  <c r="L3415" i="17"/>
  <c r="L3414" i="17"/>
  <c r="L3413" i="17"/>
  <c r="L3412" i="17"/>
  <c r="L3411" i="17"/>
  <c r="L3410" i="17"/>
  <c r="L3409" i="17"/>
  <c r="L3408" i="17"/>
  <c r="L3407" i="17"/>
  <c r="L3406" i="17"/>
  <c r="L3405" i="17"/>
  <c r="L3404" i="17"/>
  <c r="L3403" i="17"/>
  <c r="L3402" i="17"/>
  <c r="L3401" i="17"/>
  <c r="L3400" i="17"/>
  <c r="L3399" i="17"/>
  <c r="L3398" i="17"/>
  <c r="L3397" i="17"/>
  <c r="L3396" i="17"/>
  <c r="L3395" i="17"/>
  <c r="L3394" i="17"/>
  <c r="L3393" i="17"/>
  <c r="L3392" i="17"/>
  <c r="L3391" i="17"/>
  <c r="L3390" i="17"/>
  <c r="L3389" i="17"/>
  <c r="L3388" i="17"/>
  <c r="L3387" i="17"/>
  <c r="L3386" i="17"/>
  <c r="L3385" i="17"/>
  <c r="L3384" i="17"/>
  <c r="L3383" i="17"/>
  <c r="L3382" i="17"/>
  <c r="L3381" i="17"/>
  <c r="L3380" i="17"/>
  <c r="L3379" i="17"/>
  <c r="L3378" i="17"/>
  <c r="L3377" i="17"/>
  <c r="L3376" i="17"/>
  <c r="L3375" i="17"/>
  <c r="L3374" i="17"/>
  <c r="L3373" i="17"/>
  <c r="L3372" i="17"/>
  <c r="L3371" i="17"/>
  <c r="L3370" i="17"/>
  <c r="L3369" i="17"/>
  <c r="L3368" i="17"/>
  <c r="L3367" i="17"/>
  <c r="L3366" i="17"/>
  <c r="L3365" i="17"/>
  <c r="L3364" i="17"/>
  <c r="L3363" i="17"/>
  <c r="L3362" i="17"/>
  <c r="L3361" i="17"/>
  <c r="L3360" i="17"/>
  <c r="L3359" i="17"/>
  <c r="L3358" i="17"/>
  <c r="L3357" i="17"/>
  <c r="L3356" i="17"/>
  <c r="L3355" i="17"/>
  <c r="L3354" i="17"/>
  <c r="L3353" i="17"/>
  <c r="L3352" i="17"/>
  <c r="L3351" i="17"/>
  <c r="L3350" i="17"/>
  <c r="L3349" i="17"/>
  <c r="L3348" i="17"/>
  <c r="L3347" i="17"/>
  <c r="L3346" i="17"/>
  <c r="L3345" i="17"/>
  <c r="L3344" i="17"/>
  <c r="L3343" i="17"/>
  <c r="L3342" i="17"/>
  <c r="L3341" i="17"/>
  <c r="L3340" i="17"/>
  <c r="L3339" i="17"/>
  <c r="L3338" i="17"/>
  <c r="L3337" i="17"/>
  <c r="L3336" i="17"/>
  <c r="L3335" i="17"/>
  <c r="L3334" i="17"/>
  <c r="L3333" i="17"/>
  <c r="L3332" i="17"/>
  <c r="L3331" i="17"/>
  <c r="L3330" i="17"/>
  <c r="L3329" i="17"/>
  <c r="L3328" i="17"/>
  <c r="L3327" i="17"/>
  <c r="L3326" i="17"/>
  <c r="L3325" i="17"/>
  <c r="L3324" i="17"/>
  <c r="L3323" i="17"/>
  <c r="L3322" i="17"/>
  <c r="L3321" i="17"/>
  <c r="L3320" i="17"/>
  <c r="L3319" i="17"/>
  <c r="L3318" i="17"/>
  <c r="L3317" i="17"/>
  <c r="L3316" i="17"/>
  <c r="L3315" i="17"/>
  <c r="L3314" i="17"/>
  <c r="L3313" i="17"/>
  <c r="L3312" i="17"/>
  <c r="L3311" i="17"/>
  <c r="L3310" i="17"/>
  <c r="L3309" i="17"/>
  <c r="L3308" i="17"/>
  <c r="L3307" i="17"/>
  <c r="L3306" i="17"/>
  <c r="L3305" i="17"/>
  <c r="L3304" i="17"/>
  <c r="L3303" i="17"/>
  <c r="L3302" i="17"/>
  <c r="L3301" i="17"/>
  <c r="L3300" i="17"/>
  <c r="L3299" i="17"/>
  <c r="L3298" i="17"/>
  <c r="L3297" i="17"/>
  <c r="L3296" i="17"/>
  <c r="L3295" i="17"/>
  <c r="L3294" i="17"/>
  <c r="L3293" i="17"/>
  <c r="L3292" i="17"/>
  <c r="L3291" i="17"/>
  <c r="L3290" i="17"/>
  <c r="L3289" i="17"/>
  <c r="L3288" i="17"/>
  <c r="L3287" i="17"/>
  <c r="L3286" i="17"/>
  <c r="L3285" i="17"/>
  <c r="L3284" i="17"/>
  <c r="L3283" i="17"/>
  <c r="L3282" i="17"/>
  <c r="L3281" i="17"/>
  <c r="L3280" i="17"/>
  <c r="L3279" i="17"/>
  <c r="L3278" i="17"/>
  <c r="L3277" i="17"/>
  <c r="L3276" i="17"/>
  <c r="L3275" i="17"/>
  <c r="L3274" i="17"/>
  <c r="L3273" i="17"/>
  <c r="L3272" i="17"/>
  <c r="L3271" i="17"/>
  <c r="L3270" i="17"/>
  <c r="L3269" i="17"/>
  <c r="L3268" i="17"/>
  <c r="L3267" i="17"/>
  <c r="L3266" i="17"/>
  <c r="L3265" i="17"/>
  <c r="L3264" i="17"/>
  <c r="L3263" i="17"/>
  <c r="L3262" i="17"/>
  <c r="L3261" i="17"/>
  <c r="L3260" i="17"/>
  <c r="L3259" i="17"/>
  <c r="L3258" i="17"/>
  <c r="L3257" i="17"/>
  <c r="L3256" i="17"/>
  <c r="L3255" i="17"/>
  <c r="L3254" i="17"/>
  <c r="L3253" i="17"/>
  <c r="L3252" i="17"/>
  <c r="L3251" i="17"/>
  <c r="L3250" i="17"/>
  <c r="L3249" i="17"/>
  <c r="L3248" i="17"/>
  <c r="L3247" i="17"/>
  <c r="L3246" i="17"/>
  <c r="L3245" i="17"/>
  <c r="L3244" i="17"/>
  <c r="L3243" i="17"/>
  <c r="L3242" i="17"/>
  <c r="L3241" i="17"/>
  <c r="L3240" i="17"/>
  <c r="L3239" i="17"/>
  <c r="L3238" i="17"/>
  <c r="L3237" i="17"/>
  <c r="L3236" i="17"/>
  <c r="L3235" i="17"/>
  <c r="L3234" i="17"/>
  <c r="L3233" i="17"/>
  <c r="L3232" i="17"/>
  <c r="L3231" i="17"/>
  <c r="L3230" i="17"/>
  <c r="L3229" i="17"/>
  <c r="L3228" i="17"/>
  <c r="L3227" i="17"/>
  <c r="L3226" i="17"/>
  <c r="L3225" i="17"/>
  <c r="L3224" i="17"/>
  <c r="L3223" i="17"/>
  <c r="L3222" i="17"/>
  <c r="L3221" i="17"/>
  <c r="L3220" i="17"/>
  <c r="L3219" i="17"/>
  <c r="L3218" i="17"/>
  <c r="L3217" i="17"/>
  <c r="L3216" i="17"/>
  <c r="L3215" i="17"/>
  <c r="L3214" i="17"/>
  <c r="L3213" i="17"/>
  <c r="L3212" i="17"/>
  <c r="L3211" i="17"/>
  <c r="L3210" i="17"/>
  <c r="L3209" i="17"/>
  <c r="L3208" i="17"/>
  <c r="L3207" i="17"/>
  <c r="L3206" i="17"/>
  <c r="L3205" i="17"/>
  <c r="L3204" i="17"/>
  <c r="L3203" i="17"/>
  <c r="L3202" i="17"/>
  <c r="L3201" i="17"/>
  <c r="L3200" i="17"/>
  <c r="L3199" i="17"/>
  <c r="L3198" i="17"/>
  <c r="L3197" i="17"/>
  <c r="L3196" i="17"/>
  <c r="L3195" i="17"/>
  <c r="L3194" i="17"/>
  <c r="L3193" i="17"/>
  <c r="L3192" i="17"/>
  <c r="L3191" i="17"/>
  <c r="L3190" i="17"/>
  <c r="L3189" i="17"/>
  <c r="L3188" i="17"/>
  <c r="L3187" i="17"/>
  <c r="L3186" i="17"/>
  <c r="L3185" i="17"/>
  <c r="L3184" i="17"/>
  <c r="L3183" i="17"/>
  <c r="L3182" i="17"/>
  <c r="L3181" i="17"/>
  <c r="L3180" i="17"/>
  <c r="L3179" i="17"/>
  <c r="L3178" i="17"/>
  <c r="L3177" i="17"/>
  <c r="L3176" i="17"/>
  <c r="L3175" i="17"/>
  <c r="L3174" i="17"/>
  <c r="L3173" i="17"/>
  <c r="L3172" i="17"/>
  <c r="L3171" i="17"/>
  <c r="L3170" i="17"/>
  <c r="L3169" i="17"/>
  <c r="L3168" i="17"/>
  <c r="L3167" i="17"/>
  <c r="L3166" i="17"/>
  <c r="L3165" i="17"/>
  <c r="L3164" i="17"/>
  <c r="L3163" i="17"/>
  <c r="L3162" i="17"/>
  <c r="L3161" i="17"/>
  <c r="L3160" i="17"/>
  <c r="L3159" i="17"/>
  <c r="L3158" i="17"/>
  <c r="L3157" i="17"/>
  <c r="L3156" i="17"/>
  <c r="L3155" i="17"/>
  <c r="L3154" i="17"/>
  <c r="L3153" i="17"/>
  <c r="L3152" i="17"/>
  <c r="L3151" i="17"/>
  <c r="L3150" i="17"/>
  <c r="L3149" i="17"/>
  <c r="L3148" i="17"/>
  <c r="L3147" i="17"/>
  <c r="L3146" i="17"/>
  <c r="L3145" i="17"/>
  <c r="L3144" i="17"/>
  <c r="L3143" i="17"/>
  <c r="L3142" i="17"/>
  <c r="L3141" i="17"/>
  <c r="L3140" i="17"/>
  <c r="L3139" i="17"/>
  <c r="L3138" i="17"/>
  <c r="L3137" i="17"/>
  <c r="L3136" i="17"/>
  <c r="L3135" i="17"/>
  <c r="L3134" i="17"/>
  <c r="L3133" i="17"/>
  <c r="L3132" i="17"/>
  <c r="L3131" i="17"/>
  <c r="L3130" i="17"/>
  <c r="L3129" i="17"/>
  <c r="L3128" i="17"/>
  <c r="L3127" i="17"/>
  <c r="L3126" i="17"/>
  <c r="L3125" i="17"/>
  <c r="L3124" i="17"/>
  <c r="L3123" i="17"/>
  <c r="L3122" i="17"/>
  <c r="L3121" i="17"/>
  <c r="L3120" i="17"/>
  <c r="L3119" i="17"/>
  <c r="L3118" i="17"/>
  <c r="L3117" i="17"/>
  <c r="L3116" i="17"/>
  <c r="L3115" i="17"/>
  <c r="L3114" i="17"/>
  <c r="L3113" i="17"/>
  <c r="L3112" i="17"/>
  <c r="L3111" i="17"/>
  <c r="L3110" i="17"/>
  <c r="L3109" i="17"/>
  <c r="L3108" i="17"/>
  <c r="L3107" i="17"/>
  <c r="L3106" i="17"/>
  <c r="L3105" i="17"/>
  <c r="L3104" i="17"/>
  <c r="L3103" i="17"/>
  <c r="L3102" i="17"/>
  <c r="L3101" i="17"/>
  <c r="L3100" i="17"/>
  <c r="L3099" i="17"/>
  <c r="L3098" i="17"/>
  <c r="L3097" i="17"/>
  <c r="L3096" i="17"/>
  <c r="L3095" i="17"/>
  <c r="L3094" i="17"/>
  <c r="L3093" i="17"/>
  <c r="L3092" i="17"/>
  <c r="L3091" i="17"/>
  <c r="L3090" i="17"/>
  <c r="L3089" i="17"/>
  <c r="L3088" i="17"/>
  <c r="L3087" i="17"/>
  <c r="L3086" i="17"/>
  <c r="L3085" i="17"/>
  <c r="L3084" i="17"/>
  <c r="L3083" i="17"/>
  <c r="L3082" i="17"/>
  <c r="L3081" i="17"/>
  <c r="L3080" i="17"/>
  <c r="L3079" i="17"/>
  <c r="L3078" i="17"/>
  <c r="L3077" i="17"/>
  <c r="L3076" i="17"/>
  <c r="L3075" i="17"/>
  <c r="L3074" i="17"/>
  <c r="L3073" i="17"/>
  <c r="L3072" i="17"/>
  <c r="L3071" i="17"/>
  <c r="L3070" i="17"/>
  <c r="L3069" i="17"/>
  <c r="L3068" i="17"/>
  <c r="L3067" i="17"/>
  <c r="L3066" i="17"/>
  <c r="L3065" i="17"/>
  <c r="L3064" i="17"/>
  <c r="L3063" i="17"/>
  <c r="L3062" i="17"/>
  <c r="L3061" i="17"/>
  <c r="L3060" i="17"/>
  <c r="L3059" i="17"/>
  <c r="L3058" i="17"/>
  <c r="L3057" i="17"/>
  <c r="L3056" i="17"/>
  <c r="L3055" i="17"/>
  <c r="L3054" i="17"/>
  <c r="L3053" i="17"/>
  <c r="L3052" i="17"/>
  <c r="L3051" i="17"/>
  <c r="L3050" i="17"/>
  <c r="L3049" i="17"/>
  <c r="L3048" i="17"/>
  <c r="L3047" i="17"/>
  <c r="L3046" i="17"/>
  <c r="L3045" i="17"/>
  <c r="L3044" i="17"/>
  <c r="L3043" i="17"/>
  <c r="L3042" i="17"/>
  <c r="L3041" i="17"/>
  <c r="L3040" i="17"/>
  <c r="L3039" i="17"/>
  <c r="L3038" i="17"/>
  <c r="L3037" i="17"/>
  <c r="L3036" i="17"/>
  <c r="L3035" i="17"/>
  <c r="L3034" i="17"/>
  <c r="L3033" i="17"/>
  <c r="L3032" i="17"/>
  <c r="L3031" i="17"/>
  <c r="L3030" i="17"/>
  <c r="L3029" i="17"/>
  <c r="L3028" i="17"/>
  <c r="L3027" i="17"/>
  <c r="L3026" i="17"/>
  <c r="L3025" i="17"/>
  <c r="L3024" i="17"/>
  <c r="L3023" i="17"/>
  <c r="L3022" i="17"/>
  <c r="L3021" i="17"/>
  <c r="L3020" i="17"/>
  <c r="L3019" i="17"/>
  <c r="L3018" i="17"/>
  <c r="L3017" i="17"/>
  <c r="L3016" i="17"/>
  <c r="L3015" i="17"/>
  <c r="L3014" i="17"/>
  <c r="L3013" i="17"/>
  <c r="L3012" i="17"/>
  <c r="L3011" i="17"/>
  <c r="L3010" i="17"/>
  <c r="L3009" i="17"/>
  <c r="L3008" i="17"/>
  <c r="L3007" i="17"/>
  <c r="L3006" i="17"/>
  <c r="L3005" i="17"/>
  <c r="L3004" i="17"/>
  <c r="L3003" i="17"/>
  <c r="L3002" i="17"/>
  <c r="L3001" i="17"/>
  <c r="L3000" i="17"/>
  <c r="L2999" i="17"/>
  <c r="L2998" i="17"/>
  <c r="L2997" i="17"/>
  <c r="L2996" i="17"/>
  <c r="L2995" i="17"/>
  <c r="L2994" i="17"/>
  <c r="L2993" i="17"/>
  <c r="L2992" i="17"/>
  <c r="L2991" i="17"/>
  <c r="L2990" i="17"/>
  <c r="L2989" i="17"/>
  <c r="L2988" i="17"/>
  <c r="L2987" i="17"/>
  <c r="L2986" i="17"/>
  <c r="L2985" i="17"/>
  <c r="L2984" i="17"/>
  <c r="L2983" i="17"/>
  <c r="L2982" i="17"/>
  <c r="L2981" i="17"/>
  <c r="L2980" i="17"/>
  <c r="L2979" i="17"/>
  <c r="L2978" i="17"/>
  <c r="L2977" i="17"/>
  <c r="L2976" i="17"/>
  <c r="L2975" i="17"/>
  <c r="L2974" i="17"/>
  <c r="L2973" i="17"/>
  <c r="L2972" i="17"/>
  <c r="L2971" i="17"/>
  <c r="L2970" i="17"/>
  <c r="L2969" i="17"/>
  <c r="L2968" i="17"/>
  <c r="L2967" i="17"/>
  <c r="L2966" i="17"/>
  <c r="L2965" i="17"/>
  <c r="L2964" i="17"/>
  <c r="L2963" i="17"/>
  <c r="L2962" i="17"/>
  <c r="L2961" i="17"/>
  <c r="L2960" i="17"/>
  <c r="L2959" i="17"/>
  <c r="L2958" i="17"/>
  <c r="L2957" i="17"/>
  <c r="L2956" i="17"/>
  <c r="L2955" i="17"/>
  <c r="L2954" i="17"/>
  <c r="L2953" i="17"/>
  <c r="L2952" i="17"/>
  <c r="L2951" i="17"/>
  <c r="L2950" i="17"/>
  <c r="L2949" i="17"/>
  <c r="L2948" i="17"/>
  <c r="L2947" i="17"/>
  <c r="L2946" i="17"/>
  <c r="L2945" i="17"/>
  <c r="L2944" i="17"/>
  <c r="L2943" i="17"/>
  <c r="L2942" i="17"/>
  <c r="L2941" i="17"/>
  <c r="L2940" i="17"/>
  <c r="L2939" i="17"/>
  <c r="L2938" i="17"/>
  <c r="L2937" i="17"/>
  <c r="L2936" i="17"/>
  <c r="L2935" i="17"/>
  <c r="L2934" i="17"/>
  <c r="L2933" i="17"/>
  <c r="L2932" i="17"/>
  <c r="L2931" i="17"/>
  <c r="L2930" i="17"/>
  <c r="L2929" i="17"/>
  <c r="L2928" i="17"/>
  <c r="L2927" i="17"/>
  <c r="L2926" i="17"/>
  <c r="L2925" i="17"/>
  <c r="L2924" i="17"/>
  <c r="L2923" i="17"/>
  <c r="L2922" i="17"/>
  <c r="L2921" i="17"/>
  <c r="L2920" i="17"/>
  <c r="L2919" i="17"/>
  <c r="L2918" i="17"/>
  <c r="L2917" i="17"/>
  <c r="L2916" i="17"/>
  <c r="L2915" i="17"/>
  <c r="L2914" i="17"/>
  <c r="L2913" i="17"/>
  <c r="L2912" i="17"/>
  <c r="L2911" i="17"/>
  <c r="L2910" i="17"/>
  <c r="L2909" i="17"/>
  <c r="L2908" i="17"/>
  <c r="L2907" i="17"/>
  <c r="L2906" i="17"/>
  <c r="L2905" i="17"/>
  <c r="L2904" i="17"/>
  <c r="L2903" i="17"/>
  <c r="L2902" i="17"/>
  <c r="L2901" i="17"/>
  <c r="L2900" i="17"/>
  <c r="L2899" i="17"/>
  <c r="L2898" i="17"/>
  <c r="L2897" i="17"/>
  <c r="L2896" i="17"/>
  <c r="L2895" i="17"/>
  <c r="L2894" i="17"/>
  <c r="L2893" i="17"/>
  <c r="L2892" i="17"/>
  <c r="L2891" i="17"/>
  <c r="L2890" i="17"/>
  <c r="L2889" i="17"/>
  <c r="L2888" i="17"/>
  <c r="L2887" i="17"/>
  <c r="L2886" i="17"/>
  <c r="L2885" i="17"/>
  <c r="L2884" i="17"/>
  <c r="L2883" i="17"/>
  <c r="L2882" i="17"/>
  <c r="L2881" i="17"/>
  <c r="L2880" i="17"/>
  <c r="L2879" i="17"/>
  <c r="L2878" i="17"/>
  <c r="L2877" i="17"/>
  <c r="L2876" i="17"/>
  <c r="L2875" i="17"/>
  <c r="L2874" i="17"/>
  <c r="L2873" i="17"/>
  <c r="L2872" i="17"/>
  <c r="L2871" i="17"/>
  <c r="L2870" i="17"/>
  <c r="L2869" i="17"/>
  <c r="L2868" i="17"/>
  <c r="L2867" i="17"/>
  <c r="L2866" i="17"/>
  <c r="L2865" i="17"/>
  <c r="L2864" i="17"/>
  <c r="L2863" i="17"/>
  <c r="L2862" i="17"/>
  <c r="L2861" i="17"/>
  <c r="L2860" i="17"/>
  <c r="L2859" i="17"/>
  <c r="L2858" i="17"/>
  <c r="L2857" i="17"/>
  <c r="L2856" i="17"/>
  <c r="L2855" i="17"/>
  <c r="L2854" i="17"/>
  <c r="L2853" i="17"/>
  <c r="L2852" i="17"/>
  <c r="L2851" i="17"/>
  <c r="L2850" i="17"/>
  <c r="L2849" i="17"/>
  <c r="L2848" i="17"/>
  <c r="L2847" i="17"/>
  <c r="L2846" i="17"/>
  <c r="L2845" i="17"/>
  <c r="L2844" i="17"/>
  <c r="L2843" i="17"/>
  <c r="L2842" i="17"/>
  <c r="L2841" i="17"/>
  <c r="L2840" i="17"/>
  <c r="L2839" i="17"/>
  <c r="L2838" i="17"/>
  <c r="L2837" i="17"/>
  <c r="L2836" i="17"/>
  <c r="L2835" i="17"/>
  <c r="L2834" i="17"/>
  <c r="L2833" i="17"/>
  <c r="L2832" i="17"/>
  <c r="L2831" i="17"/>
  <c r="L2830" i="17"/>
  <c r="L2829" i="17"/>
  <c r="L2828" i="17"/>
  <c r="L2827" i="17"/>
  <c r="L2826" i="17"/>
  <c r="L2825" i="17"/>
  <c r="L2824" i="17"/>
  <c r="L2823" i="17"/>
  <c r="L2822" i="17"/>
  <c r="L2821" i="17"/>
  <c r="L2820" i="17"/>
  <c r="L2819" i="17"/>
  <c r="L2818" i="17"/>
  <c r="L2817" i="17"/>
  <c r="L2816" i="17"/>
  <c r="L2815" i="17"/>
  <c r="L2814" i="17"/>
  <c r="L2813" i="17"/>
  <c r="L2812" i="17"/>
  <c r="L2811" i="17"/>
  <c r="L2810" i="17"/>
  <c r="L2809" i="17"/>
  <c r="L2808" i="17"/>
  <c r="L2807" i="17"/>
  <c r="L2806" i="17"/>
  <c r="L2805" i="17"/>
  <c r="L2804" i="17"/>
  <c r="L2803" i="17"/>
  <c r="L2802" i="17"/>
  <c r="L2801" i="17"/>
  <c r="L2800" i="17"/>
  <c r="L2799" i="17"/>
  <c r="L2798" i="17"/>
  <c r="L2797" i="17"/>
  <c r="L2796" i="17"/>
  <c r="L2795" i="17"/>
  <c r="L2794" i="17"/>
  <c r="L2793" i="17"/>
  <c r="L2792" i="17"/>
  <c r="L2791" i="17"/>
  <c r="L2790" i="17"/>
  <c r="L2789" i="17"/>
  <c r="L2788" i="17"/>
  <c r="L2787" i="17"/>
  <c r="L2786" i="17"/>
  <c r="L2785" i="17"/>
  <c r="L2784" i="17"/>
  <c r="L2783" i="17"/>
  <c r="L2782" i="17"/>
  <c r="L2781" i="17"/>
  <c r="L2780" i="17"/>
  <c r="L2779" i="17"/>
  <c r="L2778" i="17"/>
  <c r="L2777" i="17"/>
  <c r="L2776" i="17"/>
  <c r="L2775" i="17"/>
  <c r="L2774" i="17"/>
  <c r="L2773" i="17"/>
  <c r="L2772" i="17"/>
  <c r="L2771" i="17"/>
  <c r="L2770" i="17"/>
  <c r="L2769" i="17"/>
  <c r="L2768" i="17"/>
  <c r="L2767" i="17"/>
  <c r="L2766" i="17"/>
  <c r="L2765" i="17"/>
  <c r="L2764" i="17"/>
  <c r="L2763" i="17"/>
  <c r="L2762" i="17"/>
  <c r="L2761" i="17"/>
  <c r="L2760" i="17"/>
  <c r="L2759" i="17"/>
  <c r="L2758" i="17"/>
  <c r="L2757" i="17"/>
  <c r="L2756" i="17"/>
  <c r="L2755" i="17"/>
  <c r="L2754" i="17"/>
  <c r="L2753" i="17"/>
  <c r="L2752" i="17"/>
  <c r="L2751" i="17"/>
  <c r="L2750" i="17"/>
  <c r="L2749" i="17"/>
  <c r="L2748" i="17"/>
  <c r="L2747" i="17"/>
  <c r="L2746" i="17"/>
  <c r="L2745" i="17"/>
  <c r="L2744" i="17"/>
  <c r="L2743" i="17"/>
  <c r="L2742" i="17"/>
  <c r="L2741" i="17"/>
  <c r="L2740" i="17"/>
  <c r="L2739" i="17"/>
  <c r="L2738" i="17"/>
  <c r="L2737" i="17"/>
  <c r="L2736" i="17"/>
  <c r="L2735" i="17"/>
  <c r="L2734" i="17"/>
  <c r="L2733" i="17"/>
  <c r="L2732" i="17"/>
  <c r="L2731" i="17"/>
  <c r="L2730" i="17"/>
  <c r="L2729" i="17"/>
  <c r="L2728" i="17"/>
  <c r="L2727" i="17"/>
  <c r="L2726" i="17"/>
  <c r="L2725" i="17"/>
  <c r="L2724" i="17"/>
  <c r="L2723" i="17"/>
  <c r="L2722" i="17"/>
  <c r="L2721" i="17"/>
  <c r="L2720" i="17"/>
  <c r="L2719" i="17"/>
  <c r="L2718" i="17"/>
  <c r="L2717" i="17"/>
  <c r="L2716" i="17"/>
  <c r="L2715" i="17"/>
  <c r="L2714" i="17"/>
  <c r="L2713" i="17"/>
  <c r="L2712" i="17"/>
  <c r="L2711" i="17"/>
  <c r="L2710" i="17"/>
  <c r="L2709" i="17"/>
  <c r="L2708" i="17"/>
  <c r="L2707" i="17"/>
  <c r="L2706" i="17"/>
  <c r="L2705" i="17"/>
  <c r="L2704" i="17"/>
  <c r="L2703" i="17"/>
  <c r="L2702" i="17"/>
  <c r="L2701" i="17"/>
  <c r="L2700" i="17"/>
  <c r="L2699" i="17"/>
  <c r="L2698" i="17"/>
  <c r="L2697" i="17"/>
  <c r="L2696" i="17"/>
  <c r="L2695" i="17"/>
  <c r="L2694" i="17"/>
  <c r="L2693" i="17"/>
  <c r="L2692" i="17"/>
  <c r="L2691" i="17"/>
  <c r="L2690" i="17"/>
  <c r="L2689" i="17"/>
  <c r="L2688" i="17"/>
  <c r="L2687" i="17"/>
  <c r="L2686" i="17"/>
  <c r="L2685" i="17"/>
  <c r="L2684" i="17"/>
  <c r="L2683" i="17"/>
  <c r="L2682" i="17"/>
  <c r="L2681" i="17"/>
  <c r="L2680" i="17"/>
  <c r="L2679" i="17"/>
  <c r="L2678" i="17"/>
  <c r="L2677" i="17"/>
  <c r="L2676" i="17"/>
  <c r="L2675" i="17"/>
  <c r="L2674" i="17"/>
  <c r="L2673" i="17"/>
  <c r="L2672" i="17"/>
  <c r="L2671" i="17"/>
  <c r="L2670" i="17"/>
  <c r="L2669" i="17"/>
  <c r="L2668" i="17"/>
  <c r="L2667" i="17"/>
  <c r="L2666" i="17"/>
  <c r="L2665" i="17"/>
  <c r="L2664" i="17"/>
  <c r="L2663" i="17"/>
  <c r="L2662" i="17"/>
  <c r="L2661" i="17"/>
  <c r="L2660" i="17"/>
  <c r="L2659" i="17"/>
  <c r="L2658" i="17"/>
  <c r="L2657" i="17"/>
  <c r="L2656" i="17"/>
  <c r="L2655" i="17"/>
  <c r="L2654" i="17"/>
  <c r="L2653" i="17"/>
  <c r="L2652" i="17"/>
  <c r="L2651" i="17"/>
  <c r="L2650" i="17"/>
  <c r="L2649" i="17"/>
  <c r="L2648" i="17"/>
  <c r="L2647" i="17"/>
  <c r="L2646" i="17"/>
  <c r="L2645" i="17"/>
  <c r="L2644" i="17"/>
  <c r="L2643" i="17"/>
  <c r="L2642" i="17"/>
  <c r="L2641" i="17"/>
  <c r="L2640" i="17"/>
  <c r="L2639" i="17"/>
  <c r="L2638" i="17"/>
  <c r="L2637" i="17"/>
  <c r="L2636" i="17"/>
  <c r="L2635" i="17"/>
  <c r="L2634" i="17"/>
  <c r="L2633" i="17"/>
  <c r="L2632" i="17"/>
  <c r="L2631" i="17"/>
  <c r="L2630" i="17"/>
  <c r="L2629" i="17"/>
  <c r="L2628" i="17"/>
  <c r="L2627" i="17"/>
  <c r="L2626" i="17"/>
  <c r="L2625" i="17"/>
  <c r="L2624" i="17"/>
  <c r="L2623" i="17"/>
  <c r="L2622" i="17"/>
  <c r="L2621" i="17"/>
  <c r="L2620" i="17"/>
  <c r="L2619" i="17"/>
  <c r="L2618" i="17"/>
  <c r="L2617" i="17"/>
  <c r="L2616" i="17"/>
  <c r="L2615" i="17"/>
  <c r="L2614" i="17"/>
  <c r="L2613" i="17"/>
  <c r="L2612" i="17"/>
  <c r="L2611" i="17"/>
  <c r="L2610" i="17"/>
  <c r="L2609" i="17"/>
  <c r="L2608" i="17"/>
  <c r="L2607" i="17"/>
  <c r="L2606" i="17"/>
  <c r="L2605" i="17"/>
  <c r="L2604" i="17"/>
  <c r="L2603" i="17"/>
  <c r="L2602" i="17"/>
  <c r="L2601" i="17"/>
  <c r="L2600" i="17"/>
  <c r="L2599" i="17"/>
  <c r="L2598" i="17"/>
  <c r="L2597" i="17"/>
  <c r="L2596" i="17"/>
  <c r="L2595" i="17"/>
  <c r="L2594" i="17"/>
  <c r="L2593" i="17"/>
  <c r="L2592" i="17"/>
  <c r="L2591" i="17"/>
  <c r="L2590" i="17"/>
  <c r="L2589" i="17"/>
  <c r="L2588" i="17"/>
  <c r="L2587" i="17"/>
  <c r="L2586" i="17"/>
  <c r="L2585" i="17"/>
  <c r="L2584" i="17"/>
  <c r="L2583" i="17"/>
  <c r="L2582" i="17"/>
  <c r="L2581" i="17"/>
  <c r="L2580" i="17"/>
  <c r="L2579" i="17"/>
  <c r="L2578" i="17"/>
  <c r="L2577" i="17"/>
  <c r="L2576" i="17"/>
  <c r="L2575" i="17"/>
  <c r="L2574" i="17"/>
  <c r="L2573" i="17"/>
  <c r="L2572" i="17"/>
  <c r="L2571" i="17"/>
  <c r="L2570" i="17"/>
  <c r="L2569" i="17"/>
  <c r="L2568" i="17"/>
  <c r="L2567" i="17"/>
  <c r="L2566" i="17"/>
  <c r="L2565" i="17"/>
  <c r="L2564" i="17"/>
  <c r="L2563" i="17"/>
  <c r="L2562" i="17"/>
  <c r="L2561" i="17"/>
  <c r="L2560" i="17"/>
  <c r="L2559" i="17"/>
  <c r="L2558" i="17"/>
  <c r="L2557" i="17"/>
  <c r="L2556" i="17"/>
  <c r="L2555" i="17"/>
  <c r="L2554" i="17"/>
  <c r="L2553" i="17"/>
  <c r="L2552" i="17"/>
  <c r="L2551" i="17"/>
  <c r="L2550" i="17"/>
  <c r="L2549" i="17"/>
  <c r="L2548" i="17"/>
  <c r="L2547" i="17"/>
  <c r="L2546" i="17"/>
  <c r="L2545" i="17"/>
  <c r="L2544" i="17"/>
  <c r="L2543" i="17"/>
  <c r="L2542" i="17"/>
  <c r="L2541" i="17"/>
  <c r="L2540" i="17"/>
  <c r="L2539" i="17"/>
  <c r="L2538" i="17"/>
  <c r="L2537" i="17"/>
  <c r="L2536" i="17"/>
  <c r="L2535" i="17"/>
  <c r="L2534" i="17"/>
  <c r="L2533" i="17"/>
  <c r="L2532" i="17"/>
  <c r="L2531" i="17"/>
  <c r="L2530" i="17"/>
  <c r="L2529" i="17"/>
  <c r="L2528" i="17"/>
  <c r="L2527" i="17"/>
  <c r="L2526" i="17"/>
  <c r="L2525" i="17"/>
  <c r="L2524" i="17"/>
  <c r="L2523" i="17"/>
  <c r="L2522" i="17"/>
  <c r="L2521" i="17"/>
  <c r="L2520" i="17"/>
  <c r="L2519" i="17"/>
  <c r="L2518" i="17"/>
  <c r="L2517" i="17"/>
  <c r="L2516" i="17"/>
  <c r="L2515" i="17"/>
  <c r="L2514" i="17"/>
  <c r="L2513" i="17"/>
  <c r="L2512" i="17"/>
  <c r="L2511" i="17"/>
  <c r="L2510" i="17"/>
  <c r="L2509" i="17"/>
  <c r="L2508" i="17"/>
  <c r="L2507" i="17"/>
  <c r="L2506" i="17"/>
  <c r="L2505" i="17"/>
  <c r="L2504" i="17"/>
  <c r="L2503" i="17"/>
  <c r="L2502" i="17"/>
  <c r="L2501" i="17"/>
  <c r="L2500" i="17"/>
  <c r="L2499" i="17"/>
  <c r="L2498" i="17"/>
  <c r="L2497" i="17"/>
  <c r="L2496" i="17"/>
  <c r="L2495" i="17"/>
  <c r="L2494" i="17"/>
  <c r="L2493" i="17"/>
  <c r="L2492" i="17"/>
  <c r="L2491" i="17"/>
  <c r="L2490" i="17"/>
  <c r="L2489" i="17"/>
  <c r="L2488" i="17"/>
  <c r="L2487" i="17"/>
  <c r="L2486" i="17"/>
  <c r="L2485" i="17"/>
  <c r="L2484" i="17"/>
  <c r="L2483" i="17"/>
  <c r="L2482" i="17"/>
  <c r="L2481" i="17"/>
  <c r="L2480" i="17"/>
  <c r="L2479" i="17"/>
  <c r="L2478" i="17"/>
  <c r="L2477" i="17"/>
  <c r="L2476" i="17"/>
  <c r="L2475" i="17"/>
  <c r="L2474" i="17"/>
  <c r="L2473" i="17"/>
  <c r="L2472" i="17"/>
  <c r="L2471" i="17"/>
  <c r="L2470" i="17"/>
  <c r="L2469" i="17"/>
  <c r="L2468" i="17"/>
  <c r="L2467" i="17"/>
  <c r="L2466" i="17"/>
  <c r="L2465" i="17"/>
  <c r="L2464" i="17"/>
  <c r="L2463" i="17"/>
  <c r="L2462" i="17"/>
  <c r="L2461" i="17"/>
  <c r="L2460" i="17"/>
  <c r="L2459" i="17"/>
  <c r="L2458" i="17"/>
  <c r="L2457" i="17"/>
  <c r="L2456" i="17"/>
  <c r="L2455" i="17"/>
  <c r="L2454" i="17"/>
  <c r="L2453" i="17"/>
  <c r="L2452" i="17"/>
  <c r="L2451" i="17"/>
  <c r="L2450" i="17"/>
  <c r="L2449" i="17"/>
  <c r="L2448" i="17"/>
  <c r="L2447" i="17"/>
  <c r="L2446" i="17"/>
  <c r="L2445" i="17"/>
  <c r="L2444" i="17"/>
  <c r="L2443" i="17"/>
  <c r="L2442" i="17"/>
  <c r="L2441" i="17"/>
  <c r="L2440" i="17"/>
  <c r="L2439" i="17"/>
  <c r="L2438" i="17"/>
  <c r="L2437" i="17"/>
  <c r="L2436" i="17"/>
  <c r="L2435" i="17"/>
  <c r="L2434" i="17"/>
  <c r="L2433" i="17"/>
  <c r="L2432" i="17"/>
  <c r="L2431" i="17"/>
  <c r="L2430" i="17"/>
  <c r="L2429" i="17"/>
  <c r="L2428" i="17"/>
  <c r="L2427" i="17"/>
  <c r="L2426" i="17"/>
  <c r="L2425" i="17"/>
  <c r="L2424" i="17"/>
  <c r="L2423" i="17"/>
  <c r="L2422" i="17"/>
  <c r="L2421" i="17"/>
  <c r="L2420" i="17"/>
  <c r="L2419" i="17"/>
  <c r="L2418" i="17"/>
  <c r="L2417" i="17"/>
  <c r="L2416" i="17"/>
  <c r="L2415" i="17"/>
  <c r="L2414" i="17"/>
  <c r="L2413" i="17"/>
  <c r="L2412" i="17"/>
  <c r="L2411" i="17"/>
  <c r="L2410" i="17"/>
  <c r="L2409" i="17"/>
  <c r="L2408" i="17"/>
  <c r="L2407" i="17"/>
  <c r="L2406" i="17"/>
  <c r="L2405" i="17"/>
  <c r="L2404" i="17"/>
  <c r="L2403" i="17"/>
  <c r="L2402" i="17"/>
  <c r="L2401" i="17"/>
  <c r="L2400" i="17"/>
  <c r="L2399" i="17"/>
  <c r="L2398" i="17"/>
  <c r="L2397" i="17"/>
  <c r="L2396" i="17"/>
  <c r="L2395" i="17"/>
  <c r="L2394" i="17"/>
  <c r="L2393" i="17"/>
  <c r="L2392" i="17"/>
  <c r="L2391" i="17"/>
  <c r="L2390" i="17"/>
  <c r="L2389" i="17"/>
  <c r="L2388" i="17"/>
  <c r="L2387" i="17"/>
  <c r="L2386" i="17"/>
  <c r="L2385" i="17"/>
  <c r="L2384" i="17"/>
  <c r="L2383" i="17"/>
  <c r="L2382" i="17"/>
  <c r="L2381" i="17"/>
  <c r="L2380" i="17"/>
  <c r="L2379" i="17"/>
  <c r="L2378" i="17"/>
  <c r="L2377" i="17"/>
  <c r="L2376" i="17"/>
  <c r="L2375" i="17"/>
  <c r="L2374" i="17"/>
  <c r="L2373" i="17"/>
  <c r="L2372" i="17"/>
  <c r="L2371" i="17"/>
  <c r="L2370" i="17"/>
  <c r="L2369" i="17"/>
  <c r="L2368" i="17"/>
  <c r="L2367" i="17"/>
  <c r="L2366" i="17"/>
  <c r="L2365" i="17"/>
  <c r="L2364" i="17"/>
  <c r="L2363" i="17"/>
  <c r="L2362" i="17"/>
  <c r="L2361" i="17"/>
  <c r="L2360" i="17"/>
  <c r="L2359" i="17"/>
  <c r="L2358" i="17"/>
  <c r="L2357" i="17"/>
  <c r="L2356" i="17"/>
  <c r="L2355" i="17"/>
  <c r="L2354" i="17"/>
  <c r="L2353" i="17"/>
  <c r="L2352" i="17"/>
  <c r="L2351" i="17"/>
  <c r="L2350" i="17"/>
  <c r="L2349" i="17"/>
  <c r="L2348" i="17"/>
  <c r="L2347" i="17"/>
  <c r="L2346" i="17"/>
  <c r="L2345" i="17"/>
  <c r="L2344" i="17"/>
  <c r="L2343" i="17"/>
  <c r="L2342" i="17"/>
  <c r="L2341" i="17"/>
  <c r="L2340" i="17"/>
  <c r="L2339" i="17"/>
  <c r="L2338" i="17"/>
  <c r="L2337" i="17"/>
  <c r="L2336" i="17"/>
  <c r="L2335" i="17"/>
  <c r="L2334" i="17"/>
  <c r="L2333" i="17"/>
  <c r="L2332" i="17"/>
  <c r="L2331" i="17"/>
  <c r="L2330" i="17"/>
  <c r="L2329" i="17"/>
  <c r="L2328" i="17"/>
  <c r="L2327" i="17"/>
  <c r="L2326" i="17"/>
  <c r="L2325" i="17"/>
  <c r="L2324" i="17"/>
  <c r="L2323" i="17"/>
  <c r="L2322" i="17"/>
  <c r="L2321" i="17"/>
  <c r="L2320" i="17"/>
  <c r="L2319" i="17"/>
  <c r="L2318" i="17"/>
  <c r="L2317" i="17"/>
  <c r="L2316" i="17"/>
  <c r="L2315" i="17"/>
  <c r="L2314" i="17"/>
  <c r="L2313" i="17"/>
  <c r="L2312" i="17"/>
  <c r="L2311" i="17"/>
  <c r="L2310" i="17"/>
  <c r="L2309" i="17"/>
  <c r="L2308" i="17"/>
  <c r="L2307" i="17"/>
  <c r="L2306" i="17"/>
  <c r="L2305" i="17"/>
  <c r="L2304" i="17"/>
  <c r="L2303" i="17"/>
  <c r="L2302" i="17"/>
  <c r="L2301" i="17"/>
  <c r="L2300" i="17"/>
  <c r="L2299" i="17"/>
  <c r="L2298" i="17"/>
  <c r="L2297" i="17"/>
  <c r="L2296" i="17"/>
  <c r="L2295" i="17"/>
  <c r="L2294" i="17"/>
  <c r="L2293" i="17"/>
  <c r="L2292" i="17"/>
  <c r="L2291" i="17"/>
  <c r="L2290" i="17"/>
  <c r="L2289" i="17"/>
  <c r="L2288" i="17"/>
  <c r="L2287" i="17"/>
  <c r="L2286" i="17"/>
  <c r="L2285" i="17"/>
  <c r="L2284" i="17"/>
  <c r="L2283" i="17"/>
  <c r="L2282" i="17"/>
  <c r="L2281" i="17"/>
  <c r="L2280" i="17"/>
  <c r="L2279" i="17"/>
  <c r="L2278" i="17"/>
  <c r="L2277" i="17"/>
  <c r="L2276" i="17"/>
  <c r="L2275" i="17"/>
  <c r="L2274" i="17"/>
  <c r="L2273" i="17"/>
  <c r="L2272" i="17"/>
  <c r="L2271" i="17"/>
  <c r="L2270" i="17"/>
  <c r="L2269" i="17"/>
  <c r="L2268" i="17"/>
  <c r="L2267" i="17"/>
  <c r="L2266" i="17"/>
  <c r="L2265" i="17"/>
  <c r="L2264" i="17"/>
  <c r="L2263" i="17"/>
  <c r="L2262" i="17"/>
  <c r="L2261" i="17"/>
  <c r="L2260" i="17"/>
  <c r="L2259" i="17"/>
  <c r="L2258" i="17"/>
  <c r="L2257" i="17"/>
  <c r="L2256" i="17"/>
  <c r="L2255" i="17"/>
  <c r="L2254" i="17"/>
  <c r="L2253" i="17"/>
  <c r="L2252" i="17"/>
  <c r="L2251" i="17"/>
  <c r="L2250" i="17"/>
  <c r="L2249" i="17"/>
  <c r="L2248" i="17"/>
  <c r="L2247" i="17"/>
  <c r="L2246" i="17"/>
  <c r="L2245" i="17"/>
  <c r="L2244" i="17"/>
  <c r="L2243" i="17"/>
  <c r="L2242" i="17"/>
  <c r="L2241" i="17"/>
  <c r="L2240" i="17"/>
  <c r="L2239" i="17"/>
  <c r="L2238" i="17"/>
  <c r="L2237" i="17"/>
  <c r="L2236" i="17"/>
  <c r="L2235" i="17"/>
  <c r="L2234" i="17"/>
  <c r="L2233" i="17"/>
  <c r="L2232" i="17"/>
  <c r="L2231" i="17"/>
  <c r="L2230" i="17"/>
  <c r="L2229" i="17"/>
  <c r="L2228" i="17"/>
  <c r="L2227" i="17"/>
  <c r="L2226" i="17"/>
  <c r="L2225" i="17"/>
  <c r="L2224" i="17"/>
  <c r="L2223" i="17"/>
  <c r="L2222" i="17"/>
  <c r="L2221" i="17"/>
  <c r="L2220" i="17"/>
  <c r="L2219" i="17"/>
  <c r="L2218" i="17"/>
  <c r="L2217" i="17"/>
  <c r="L2216" i="17"/>
  <c r="L2215" i="17"/>
  <c r="L2214" i="17"/>
  <c r="L2213" i="17"/>
  <c r="L2212" i="17"/>
  <c r="L2211" i="17"/>
  <c r="L2210" i="17"/>
  <c r="L2209" i="17"/>
  <c r="L2208" i="17"/>
  <c r="L2207" i="17"/>
  <c r="L2206" i="17"/>
  <c r="L2205" i="17"/>
  <c r="L2204" i="17"/>
  <c r="L2203" i="17"/>
  <c r="L2202" i="17"/>
  <c r="L2201" i="17"/>
  <c r="L2200" i="17"/>
  <c r="L2199" i="17"/>
  <c r="L2198" i="17"/>
  <c r="L2197" i="17"/>
  <c r="L2196" i="17"/>
  <c r="L2195" i="17"/>
  <c r="L2194" i="17"/>
  <c r="L2193" i="17"/>
  <c r="L2192" i="17"/>
  <c r="L2191" i="17"/>
  <c r="L2190" i="17"/>
  <c r="L2189" i="17"/>
  <c r="L2188" i="17"/>
  <c r="L2187" i="17"/>
  <c r="L2186" i="17"/>
  <c r="L2185" i="17"/>
  <c r="L2184" i="17"/>
  <c r="L2183" i="17"/>
  <c r="L2182" i="17"/>
  <c r="L2181" i="17"/>
  <c r="L2180" i="17"/>
  <c r="L2179" i="17"/>
  <c r="L2178" i="17"/>
  <c r="L2177" i="17"/>
  <c r="L2176" i="17"/>
  <c r="L2175" i="17"/>
  <c r="L2174" i="17"/>
  <c r="L2173" i="17"/>
  <c r="L2172" i="17"/>
  <c r="L2171" i="17"/>
  <c r="L2170" i="17"/>
  <c r="L2169" i="17"/>
  <c r="L2168" i="17"/>
  <c r="L2167" i="17"/>
  <c r="L2166" i="17"/>
  <c r="L2165" i="17"/>
  <c r="L2164" i="17"/>
  <c r="L2163" i="17"/>
  <c r="L2162" i="17"/>
  <c r="L2161" i="17"/>
  <c r="L2160" i="17"/>
  <c r="L2159" i="17"/>
  <c r="L2158" i="17"/>
  <c r="L2157" i="17"/>
  <c r="L2156" i="17"/>
  <c r="L2155" i="17"/>
  <c r="L2154" i="17"/>
  <c r="L2153" i="17"/>
  <c r="L2152" i="17"/>
  <c r="L2151" i="17"/>
  <c r="L2150" i="17"/>
  <c r="L2149" i="17"/>
  <c r="L2148" i="17"/>
  <c r="L2147" i="17"/>
  <c r="L2146" i="17"/>
  <c r="L2145" i="17"/>
  <c r="L2144" i="17"/>
  <c r="L2143" i="17"/>
  <c r="L2142" i="17"/>
  <c r="L2141" i="17"/>
  <c r="L2140" i="17"/>
  <c r="L2139" i="17"/>
  <c r="L2138" i="17"/>
  <c r="L2137" i="17"/>
  <c r="L2136" i="17"/>
  <c r="L2135" i="17"/>
  <c r="L2134" i="17"/>
  <c r="L2133" i="17"/>
  <c r="L2132" i="17"/>
  <c r="L2131" i="17"/>
  <c r="L2130" i="17"/>
  <c r="L2129" i="17"/>
  <c r="L2128" i="17"/>
  <c r="L2127" i="17"/>
  <c r="L2126" i="17"/>
  <c r="L2125" i="17"/>
  <c r="L2124" i="17"/>
  <c r="L2123" i="17"/>
  <c r="L2122" i="17"/>
  <c r="L2121" i="17"/>
  <c r="L2120" i="17"/>
  <c r="L2119" i="17"/>
  <c r="L2118" i="17"/>
  <c r="L2117" i="17"/>
  <c r="L2116" i="17"/>
  <c r="L2115" i="17"/>
  <c r="L2114" i="17"/>
  <c r="L2113" i="17"/>
  <c r="L2112" i="17"/>
  <c r="L2111" i="17"/>
  <c r="L2110" i="17"/>
  <c r="L2109" i="17"/>
  <c r="L2108" i="17"/>
  <c r="L2107" i="17"/>
  <c r="L2106" i="17"/>
  <c r="L2105" i="17"/>
  <c r="L2104" i="17"/>
  <c r="L2103" i="17"/>
  <c r="L2102" i="17"/>
  <c r="L2101" i="17"/>
  <c r="L2100" i="17"/>
  <c r="L2099" i="17"/>
  <c r="L2098" i="17"/>
  <c r="L2097" i="17"/>
  <c r="L2096" i="17"/>
  <c r="L2095" i="17"/>
  <c r="L2094" i="17"/>
  <c r="L2093" i="17"/>
  <c r="L2092" i="17"/>
  <c r="L2091" i="17"/>
  <c r="L2090" i="17"/>
  <c r="L2089" i="17"/>
  <c r="L2088" i="17"/>
  <c r="L2087" i="17"/>
  <c r="L2086" i="17"/>
  <c r="L2085" i="17"/>
  <c r="L2084" i="17"/>
  <c r="L2083" i="17"/>
  <c r="L2082" i="17"/>
  <c r="L2081" i="17"/>
  <c r="L2080" i="17"/>
  <c r="L2079" i="17"/>
  <c r="L2078" i="17"/>
  <c r="L2077" i="17"/>
  <c r="L2076" i="17"/>
  <c r="L2075" i="17"/>
  <c r="L2074" i="17"/>
  <c r="L2073" i="17"/>
  <c r="L2072" i="17"/>
  <c r="L2071" i="17"/>
  <c r="L2070" i="17"/>
  <c r="L2069" i="17"/>
  <c r="L2068" i="17"/>
  <c r="L2067" i="17"/>
  <c r="L2066" i="17"/>
  <c r="L2065" i="17"/>
  <c r="L2064" i="17"/>
  <c r="L2063" i="17"/>
  <c r="L2062" i="17"/>
  <c r="L2061" i="17"/>
  <c r="L2060" i="17"/>
  <c r="L2059" i="17"/>
  <c r="L2058" i="17"/>
  <c r="L2057" i="17"/>
  <c r="L2056" i="17"/>
  <c r="L2055" i="17"/>
  <c r="L2054" i="17"/>
  <c r="L2053" i="17"/>
  <c r="L2052" i="17"/>
  <c r="L2051" i="17"/>
  <c r="L2050" i="17"/>
  <c r="L2049" i="17"/>
  <c r="L2048" i="17"/>
  <c r="L2047" i="17"/>
  <c r="L2046" i="17"/>
  <c r="L2045" i="17"/>
  <c r="L2044" i="17"/>
  <c r="L2043" i="17"/>
  <c r="L2042" i="17"/>
  <c r="L2041" i="17"/>
  <c r="L2040" i="17"/>
  <c r="L2039" i="17"/>
  <c r="L2038" i="17"/>
  <c r="L2037" i="17"/>
  <c r="L2036" i="17"/>
  <c r="L2035" i="17"/>
  <c r="L2034" i="17"/>
  <c r="L2033" i="17"/>
  <c r="L2032" i="17"/>
  <c r="L2031" i="17"/>
  <c r="L2030" i="17"/>
  <c r="L2029" i="17"/>
  <c r="L2028" i="17"/>
  <c r="L2027" i="17"/>
  <c r="L2026" i="17"/>
  <c r="L2025" i="17"/>
  <c r="L2024" i="17"/>
  <c r="L2023" i="17"/>
  <c r="L2022" i="17"/>
  <c r="L2021" i="17"/>
  <c r="L2020" i="17"/>
  <c r="L2019" i="17"/>
  <c r="L2018" i="17"/>
  <c r="L2017" i="17"/>
  <c r="L2016" i="17"/>
  <c r="L2015" i="17"/>
  <c r="L2014" i="17"/>
  <c r="L2013" i="17"/>
  <c r="L2012" i="17"/>
  <c r="L2011" i="17"/>
  <c r="L2010" i="17"/>
  <c r="L2009" i="17"/>
  <c r="L2008" i="17"/>
  <c r="L2007" i="17"/>
  <c r="L2006" i="17"/>
  <c r="L2005" i="17"/>
  <c r="L2004" i="17"/>
  <c r="L2003" i="17"/>
  <c r="L2002" i="17"/>
  <c r="L2001" i="17"/>
  <c r="L2000" i="17"/>
  <c r="L1999" i="17"/>
  <c r="L1998" i="17"/>
  <c r="L1997" i="17"/>
  <c r="L1996" i="17"/>
  <c r="L1995" i="17"/>
  <c r="L1994" i="17"/>
  <c r="L1993" i="17"/>
  <c r="L1992" i="17"/>
  <c r="L1991" i="17"/>
  <c r="L1990" i="17"/>
  <c r="L1989" i="17"/>
  <c r="L1988" i="17"/>
  <c r="L1987" i="17"/>
  <c r="L1986" i="17"/>
  <c r="L1985" i="17"/>
  <c r="L1984" i="17"/>
  <c r="L1983" i="17"/>
  <c r="L1982" i="17"/>
  <c r="L1981" i="17"/>
  <c r="L1980" i="17"/>
  <c r="L1979" i="17"/>
  <c r="L1978" i="17"/>
  <c r="L1977" i="17"/>
  <c r="L1976" i="17"/>
  <c r="L1975" i="17"/>
  <c r="L1974" i="17"/>
  <c r="L1973" i="17"/>
  <c r="L1972" i="17"/>
  <c r="L1971" i="17"/>
  <c r="L1970" i="17"/>
  <c r="L1969" i="17"/>
  <c r="L1968" i="17"/>
  <c r="L1967" i="17"/>
  <c r="L1966" i="17"/>
  <c r="L1965" i="17"/>
  <c r="L1964" i="17"/>
  <c r="L1963" i="17"/>
  <c r="L1962" i="17"/>
  <c r="L1961" i="17"/>
  <c r="L1960" i="17"/>
  <c r="L1959" i="17"/>
  <c r="L1958" i="17"/>
  <c r="L1957" i="17"/>
  <c r="L1956" i="17"/>
  <c r="L1955" i="17"/>
  <c r="L1954" i="17"/>
  <c r="L1953" i="17"/>
  <c r="L1952" i="17"/>
  <c r="L1951" i="17"/>
  <c r="L1950" i="17"/>
  <c r="L1949" i="17"/>
  <c r="L1948" i="17"/>
  <c r="L1947" i="17"/>
  <c r="L1946" i="17"/>
  <c r="L1945" i="17"/>
  <c r="L1944" i="17"/>
  <c r="L1943" i="17"/>
  <c r="L1942" i="17"/>
  <c r="L1941" i="17"/>
  <c r="L1940" i="17"/>
  <c r="L1939" i="17"/>
  <c r="L1938" i="17"/>
  <c r="L1937" i="17"/>
  <c r="L1936" i="17"/>
  <c r="L1935" i="17"/>
  <c r="L1934" i="17"/>
  <c r="L1933" i="17"/>
  <c r="L1932" i="17"/>
  <c r="L1931" i="17"/>
  <c r="L1930" i="17"/>
  <c r="L1929" i="17"/>
  <c r="L1928" i="17"/>
  <c r="L1927" i="17"/>
  <c r="L1926" i="17"/>
  <c r="L1925" i="17"/>
  <c r="L1924" i="17"/>
  <c r="L1923" i="17"/>
  <c r="L1922" i="17"/>
  <c r="L1921" i="17"/>
  <c r="L1920" i="17"/>
  <c r="L1919" i="17"/>
  <c r="L1918" i="17"/>
  <c r="L1917" i="17"/>
  <c r="L1916" i="17"/>
  <c r="L1915" i="17"/>
  <c r="L1914" i="17"/>
  <c r="L1913" i="17"/>
  <c r="L1912" i="17"/>
  <c r="L1911" i="17"/>
  <c r="L1910" i="17"/>
  <c r="L1909" i="17"/>
  <c r="L1908" i="17"/>
  <c r="L1907" i="17"/>
  <c r="L1906" i="17"/>
  <c r="L1905" i="17"/>
  <c r="L1904" i="17"/>
  <c r="L1903" i="17"/>
  <c r="L1902" i="17"/>
  <c r="L1901" i="17"/>
  <c r="L1900" i="17"/>
  <c r="L1899" i="17"/>
  <c r="L1898" i="17"/>
  <c r="L1897" i="17"/>
  <c r="L1896" i="17"/>
  <c r="L1895" i="17"/>
  <c r="L1894" i="17"/>
  <c r="L1893" i="17"/>
  <c r="L1892" i="17"/>
  <c r="L1891" i="17"/>
  <c r="L1890" i="17"/>
  <c r="L1889" i="17"/>
  <c r="L1888" i="17"/>
  <c r="L1887" i="17"/>
  <c r="L1886" i="17"/>
  <c r="L1885" i="17"/>
  <c r="L1884" i="17"/>
  <c r="L1883" i="17"/>
  <c r="L1882" i="17"/>
  <c r="L1881" i="17"/>
  <c r="L1880" i="17"/>
  <c r="L1879" i="17"/>
  <c r="L1878" i="17"/>
  <c r="L1877" i="17"/>
  <c r="L1876" i="17"/>
  <c r="L1875" i="17"/>
  <c r="L1874" i="17"/>
  <c r="L1873" i="17"/>
  <c r="L1872" i="17"/>
  <c r="L1871" i="17"/>
  <c r="L1870" i="17"/>
  <c r="L1869" i="17"/>
  <c r="L1868" i="17"/>
  <c r="L1867" i="17"/>
  <c r="L1866" i="17"/>
  <c r="L1865" i="17"/>
  <c r="L1864" i="17"/>
  <c r="L1863" i="17"/>
  <c r="L1862" i="17"/>
  <c r="L1861" i="17"/>
  <c r="L1860" i="17"/>
  <c r="L1859" i="17"/>
  <c r="L1858" i="17"/>
  <c r="L1857" i="17"/>
  <c r="L1856" i="17"/>
  <c r="L1855" i="17"/>
  <c r="L1854" i="17"/>
  <c r="L1853" i="17"/>
  <c r="L1852" i="17"/>
  <c r="L1851" i="17"/>
  <c r="L1850" i="17"/>
  <c r="L1849" i="17"/>
  <c r="L1848" i="17"/>
  <c r="L1847" i="17"/>
  <c r="L1846" i="17"/>
  <c r="L1845" i="17"/>
  <c r="L1844" i="17"/>
  <c r="L1843" i="17"/>
  <c r="L1842" i="17"/>
  <c r="L1841" i="17"/>
  <c r="L1840" i="17"/>
  <c r="L1839" i="17"/>
  <c r="L1838" i="17"/>
  <c r="L1837" i="17"/>
  <c r="L1836" i="17"/>
  <c r="L1835" i="17"/>
  <c r="L1834" i="17"/>
  <c r="L1833" i="17"/>
  <c r="L1832" i="17"/>
  <c r="L1831" i="17"/>
  <c r="L1830" i="17"/>
  <c r="L1829" i="17"/>
  <c r="L1828" i="17"/>
  <c r="L1827" i="17"/>
  <c r="L1826" i="17"/>
  <c r="L1825" i="17"/>
  <c r="L1824" i="17"/>
  <c r="L1823" i="17"/>
  <c r="L1822" i="17"/>
  <c r="L1821" i="17"/>
  <c r="L1820" i="17"/>
  <c r="L1819" i="17"/>
  <c r="L1818" i="17"/>
  <c r="L1817" i="17"/>
  <c r="L1816" i="17"/>
  <c r="L1815" i="17"/>
  <c r="L1814" i="17"/>
  <c r="L1813" i="17"/>
  <c r="L1812" i="17"/>
  <c r="L1811" i="17"/>
  <c r="L1810" i="17"/>
  <c r="L1809" i="17"/>
  <c r="L1808" i="17"/>
  <c r="L1807" i="17"/>
  <c r="L1806" i="17"/>
  <c r="L1805" i="17"/>
  <c r="L1804" i="17"/>
  <c r="L1803" i="17"/>
  <c r="L1802" i="17"/>
  <c r="L1801" i="17"/>
  <c r="L1800" i="17"/>
  <c r="L1799" i="17"/>
  <c r="L1798" i="17"/>
  <c r="L1797" i="17"/>
  <c r="L1796" i="17"/>
  <c r="L1795" i="17"/>
  <c r="L1794" i="17"/>
  <c r="L1793" i="17"/>
  <c r="L1792" i="17"/>
  <c r="L1791" i="17"/>
  <c r="L1790" i="17"/>
  <c r="L1789" i="17"/>
  <c r="L1788" i="17"/>
  <c r="L1787" i="17"/>
  <c r="L1786" i="17"/>
  <c r="L1785" i="17"/>
  <c r="L1784" i="17"/>
  <c r="L1783" i="17"/>
  <c r="L1782" i="17"/>
  <c r="L1781" i="17"/>
  <c r="L1780" i="17"/>
  <c r="L1779" i="17"/>
  <c r="L1778" i="17"/>
  <c r="L1777" i="17"/>
  <c r="L1776" i="17"/>
  <c r="L1775" i="17"/>
  <c r="L1774" i="17"/>
  <c r="L1773" i="17"/>
  <c r="L1772" i="17"/>
  <c r="L1771" i="17"/>
  <c r="L1770" i="17"/>
  <c r="L1769" i="17"/>
  <c r="L1768" i="17"/>
  <c r="L1767" i="17"/>
  <c r="L1766" i="17"/>
  <c r="L1765" i="17"/>
  <c r="L1764" i="17"/>
  <c r="L1763" i="17"/>
  <c r="L1762" i="17"/>
  <c r="L1761" i="17"/>
  <c r="L1760" i="17"/>
  <c r="L1759" i="17"/>
  <c r="L1758" i="17"/>
  <c r="L1757" i="17"/>
  <c r="L1756" i="17"/>
  <c r="L1755" i="17"/>
  <c r="L1754" i="17"/>
  <c r="L1753" i="17"/>
  <c r="L1752" i="17"/>
  <c r="L1751" i="17"/>
  <c r="L1750" i="17"/>
  <c r="L1749" i="17"/>
  <c r="L1748" i="17"/>
  <c r="L1747" i="17"/>
  <c r="L1746" i="17"/>
  <c r="L1745" i="17"/>
  <c r="L1744" i="17"/>
  <c r="L1743" i="17"/>
  <c r="L1742" i="17"/>
  <c r="L1741" i="17"/>
  <c r="L1740" i="17"/>
  <c r="L1739" i="17"/>
  <c r="L1738" i="17"/>
  <c r="L1737" i="17"/>
  <c r="L1736" i="17"/>
  <c r="L1735" i="17"/>
  <c r="L1734" i="17"/>
  <c r="L1733" i="17"/>
  <c r="L1732" i="17"/>
  <c r="L1731" i="17"/>
  <c r="L1730" i="17"/>
  <c r="L1729" i="17"/>
  <c r="L1728" i="17"/>
  <c r="L1727" i="17"/>
  <c r="L1726" i="17"/>
  <c r="L1725" i="17"/>
  <c r="L1724" i="17"/>
  <c r="L1723" i="17"/>
  <c r="L1722" i="17"/>
  <c r="L1721" i="17"/>
  <c r="L1720" i="17"/>
  <c r="L1719" i="17"/>
  <c r="L1718" i="17"/>
  <c r="L1717" i="17"/>
  <c r="L1716" i="17"/>
  <c r="L1715" i="17"/>
  <c r="L1714" i="17"/>
  <c r="L1713" i="17"/>
  <c r="L1712" i="17"/>
  <c r="L1711" i="17"/>
  <c r="L1710" i="17"/>
  <c r="L1709" i="17"/>
  <c r="L1708" i="17"/>
  <c r="L1707" i="17"/>
  <c r="L1706" i="17"/>
  <c r="L1705" i="17"/>
  <c r="L1704" i="17"/>
  <c r="L1703" i="17"/>
  <c r="L1702" i="17"/>
  <c r="L1701" i="17"/>
  <c r="L1700" i="17"/>
  <c r="L1699" i="17"/>
  <c r="L1698" i="17"/>
  <c r="L1697" i="17"/>
  <c r="L1696" i="17"/>
  <c r="L1695" i="17"/>
  <c r="L1694" i="17"/>
  <c r="L1693" i="17"/>
  <c r="L1692" i="17"/>
  <c r="L1691" i="17"/>
  <c r="L1690" i="17"/>
  <c r="L1689" i="17"/>
  <c r="L1688" i="17"/>
  <c r="L1687" i="17"/>
  <c r="L1686" i="17"/>
  <c r="L1685" i="17"/>
  <c r="L1684" i="17"/>
  <c r="L1683" i="17"/>
  <c r="L1682" i="17"/>
  <c r="L1681" i="17"/>
  <c r="L1680" i="17"/>
  <c r="L1679" i="17"/>
  <c r="L1678" i="17"/>
  <c r="L1677" i="17"/>
  <c r="L1676" i="17"/>
  <c r="L1675" i="17"/>
  <c r="L1674" i="17"/>
  <c r="L1673" i="17"/>
  <c r="L1672" i="17"/>
  <c r="L1671" i="17"/>
  <c r="L1670" i="17"/>
  <c r="L1669" i="17"/>
  <c r="L1668" i="17"/>
  <c r="L1667" i="17"/>
  <c r="L1666" i="17"/>
  <c r="L1665" i="17"/>
  <c r="L1664" i="17"/>
  <c r="L1663" i="17"/>
  <c r="L1662" i="17"/>
  <c r="L1661" i="17"/>
  <c r="L1660" i="17"/>
  <c r="L1659" i="17"/>
  <c r="L1658" i="17"/>
  <c r="L1657" i="17"/>
  <c r="L1656" i="17"/>
  <c r="L1655" i="17"/>
  <c r="L1654" i="17"/>
  <c r="L1653" i="17"/>
  <c r="L1652" i="17"/>
  <c r="L1651" i="17"/>
  <c r="L1650" i="17"/>
  <c r="L1649" i="17"/>
  <c r="L1648" i="17"/>
  <c r="L1647" i="17"/>
  <c r="L1646" i="17"/>
  <c r="L1645" i="17"/>
  <c r="L1644" i="17"/>
  <c r="L1643" i="17"/>
  <c r="L1642" i="17"/>
  <c r="L1641" i="17"/>
  <c r="L1640" i="17"/>
  <c r="L1639" i="17"/>
  <c r="L1638" i="17"/>
  <c r="L1637" i="17"/>
  <c r="L1636" i="17"/>
  <c r="L1635" i="17"/>
  <c r="L1634" i="17"/>
  <c r="L1633" i="17"/>
  <c r="L1632" i="17"/>
  <c r="L1631" i="17"/>
  <c r="L1630" i="17"/>
  <c r="L1629" i="17"/>
  <c r="L1628" i="17"/>
  <c r="L1627" i="17"/>
  <c r="L1626" i="17"/>
  <c r="L1625" i="17"/>
  <c r="L1624" i="17"/>
  <c r="L1623" i="17"/>
  <c r="L1622" i="17"/>
  <c r="L1621" i="17"/>
  <c r="L1620" i="17"/>
  <c r="L1619" i="17"/>
  <c r="L1618" i="17"/>
  <c r="L1617" i="17"/>
  <c r="L1616" i="17"/>
  <c r="L1615" i="17"/>
  <c r="L1614" i="17"/>
  <c r="L1613" i="17"/>
  <c r="L1612" i="17"/>
  <c r="L1611" i="17"/>
  <c r="L1610" i="17"/>
  <c r="L1609" i="17"/>
  <c r="L1608" i="17"/>
  <c r="L1607" i="17"/>
  <c r="L1606" i="17"/>
  <c r="L1605" i="17"/>
  <c r="L1604" i="17"/>
  <c r="L1603" i="17"/>
  <c r="L1602" i="17"/>
  <c r="L1601" i="17"/>
  <c r="L1600" i="17"/>
  <c r="L1599" i="17"/>
  <c r="L1598" i="17"/>
  <c r="L1597" i="17"/>
  <c r="L1596" i="17"/>
  <c r="L1595" i="17"/>
  <c r="L1594" i="17"/>
  <c r="L1593" i="17"/>
  <c r="L1592" i="17"/>
  <c r="L1591" i="17"/>
  <c r="L1590" i="17"/>
  <c r="L1589" i="17"/>
  <c r="L1588" i="17"/>
  <c r="L1587" i="17"/>
  <c r="L1586" i="17"/>
  <c r="L1585" i="17"/>
  <c r="L1584" i="17"/>
  <c r="L1583" i="17"/>
  <c r="L1582" i="17"/>
  <c r="L1581" i="17"/>
  <c r="L1580" i="17"/>
  <c r="L1579" i="17"/>
  <c r="L1578" i="17"/>
  <c r="L1577" i="17"/>
  <c r="L1576" i="17"/>
  <c r="L1575" i="17"/>
  <c r="L1574" i="17"/>
  <c r="L1573" i="17"/>
  <c r="L1572" i="17"/>
  <c r="L1571" i="17"/>
  <c r="L1570" i="17"/>
  <c r="L1569" i="17"/>
  <c r="L1568" i="17"/>
  <c r="L1567" i="17"/>
  <c r="L1566" i="17"/>
  <c r="L1565" i="17"/>
  <c r="L1564" i="17"/>
  <c r="L1563" i="17"/>
  <c r="L1562" i="17"/>
  <c r="L1561" i="17"/>
  <c r="L1560" i="17"/>
  <c r="L1559" i="17"/>
  <c r="L1558" i="17"/>
  <c r="L1557" i="17"/>
  <c r="L1556" i="17"/>
  <c r="L1555" i="17"/>
  <c r="L1554" i="17"/>
  <c r="L1553" i="17"/>
  <c r="L1552" i="17"/>
  <c r="L1551" i="17"/>
  <c r="L1550" i="17"/>
  <c r="L1549" i="17"/>
  <c r="L1548" i="17"/>
  <c r="L1547" i="17"/>
  <c r="L1546" i="17"/>
  <c r="L1545" i="17"/>
  <c r="L1544" i="17"/>
  <c r="L1543" i="17"/>
  <c r="L1542" i="17"/>
  <c r="L1541" i="17"/>
  <c r="L1540" i="17"/>
  <c r="L1539" i="17"/>
  <c r="L1538" i="17"/>
  <c r="L1537" i="17"/>
  <c r="L1536" i="17"/>
  <c r="L1535" i="17"/>
  <c r="L1534" i="17"/>
  <c r="L1533" i="17"/>
  <c r="L1532" i="17"/>
  <c r="L1531" i="17"/>
  <c r="L1530" i="17"/>
  <c r="L1529" i="17"/>
  <c r="L1528" i="17"/>
  <c r="L1527" i="17"/>
  <c r="L1526" i="17"/>
  <c r="L1525" i="17"/>
  <c r="L1524" i="17"/>
  <c r="L1523" i="17"/>
  <c r="L1522" i="17"/>
  <c r="L1521" i="17"/>
  <c r="L1520" i="17"/>
  <c r="L1519" i="17"/>
  <c r="L1518" i="17"/>
  <c r="L1517" i="17"/>
  <c r="L1516" i="17"/>
  <c r="L1515" i="17"/>
  <c r="L1514" i="17"/>
  <c r="L1513" i="17"/>
  <c r="L1512" i="17"/>
  <c r="L1511" i="17"/>
  <c r="L1510" i="17"/>
  <c r="L1509" i="17"/>
  <c r="L1508" i="17"/>
  <c r="L1507" i="17"/>
  <c r="L1506" i="17"/>
  <c r="L1505" i="17"/>
  <c r="L1504" i="17"/>
  <c r="L1503" i="17"/>
  <c r="L1502" i="17"/>
  <c r="L1501" i="17"/>
  <c r="L1500" i="17"/>
  <c r="L1499" i="17"/>
  <c r="L1498" i="17"/>
  <c r="L1497" i="17"/>
  <c r="L1496" i="17"/>
  <c r="L1495" i="17"/>
  <c r="L1494" i="17"/>
  <c r="L1493" i="17"/>
  <c r="L1492" i="17"/>
  <c r="L1491" i="17"/>
  <c r="L1490" i="17"/>
  <c r="L1489" i="17"/>
  <c r="L1488" i="17"/>
  <c r="L1487" i="17"/>
  <c r="L1486" i="17"/>
  <c r="L1485" i="17"/>
  <c r="L1484" i="17"/>
  <c r="L1483" i="17"/>
  <c r="L1482" i="17"/>
  <c r="L1481" i="17"/>
  <c r="L1480" i="17"/>
  <c r="L1479" i="17"/>
  <c r="L1478" i="17"/>
  <c r="L1477" i="17"/>
  <c r="L1476" i="17"/>
  <c r="L1475" i="17"/>
  <c r="L1474" i="17"/>
  <c r="L1473" i="17"/>
  <c r="L1472" i="17"/>
  <c r="L1471" i="17"/>
  <c r="L1470" i="17"/>
  <c r="L1469" i="17"/>
  <c r="L1468" i="17"/>
  <c r="L1467" i="17"/>
  <c r="L1466" i="17"/>
  <c r="L1465" i="17"/>
  <c r="L1464" i="17"/>
  <c r="L1463" i="17"/>
  <c r="L1462" i="17"/>
  <c r="L1461" i="17"/>
  <c r="L1460" i="17"/>
  <c r="L1459" i="17"/>
  <c r="L1458" i="17"/>
  <c r="L1457" i="17"/>
  <c r="L1456" i="17"/>
  <c r="L1455" i="17"/>
  <c r="L1454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5" i="17"/>
  <c r="L1434" i="17"/>
  <c r="L1433" i="17"/>
  <c r="L1432" i="17"/>
  <c r="L1431" i="17"/>
  <c r="L1430" i="17"/>
  <c r="L1429" i="17"/>
  <c r="L1428" i="17"/>
  <c r="L1427" i="17"/>
  <c r="L1426" i="17"/>
  <c r="L1425" i="17"/>
  <c r="L1424" i="17"/>
  <c r="L1423" i="17"/>
  <c r="L1422" i="17"/>
  <c r="L1421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1" i="17"/>
  <c r="L1400" i="17"/>
  <c r="L1399" i="17"/>
  <c r="L1398" i="17"/>
  <c r="L1397" i="17"/>
  <c r="L1396" i="17"/>
  <c r="L1395" i="17"/>
  <c r="L1394" i="17"/>
  <c r="L1393" i="17"/>
  <c r="L1392" i="17"/>
  <c r="L1391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8" i="17"/>
  <c r="L1377" i="17"/>
  <c r="L1376" i="17"/>
  <c r="L1375" i="17"/>
  <c r="L1374" i="17"/>
  <c r="L1373" i="17"/>
  <c r="L1372" i="17"/>
  <c r="L1371" i="17"/>
  <c r="L1370" i="17"/>
  <c r="L1369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9" i="17"/>
  <c r="L1348" i="17"/>
  <c r="L1347" i="17"/>
  <c r="L1346" i="17"/>
  <c r="L1345" i="17"/>
  <c r="L1344" i="17"/>
  <c r="L1343" i="17"/>
  <c r="L1342" i="17"/>
  <c r="L1341" i="17"/>
  <c r="L1340" i="17"/>
  <c r="L1339" i="17"/>
  <c r="L1338" i="17"/>
  <c r="L1337" i="17"/>
  <c r="L1336" i="17"/>
  <c r="L1335" i="17"/>
  <c r="L1334" i="17"/>
  <c r="L1333" i="17"/>
  <c r="L1332" i="17"/>
  <c r="L1331" i="17"/>
  <c r="L1330" i="17"/>
  <c r="L1329" i="17"/>
  <c r="L1328" i="17"/>
  <c r="L1327" i="17"/>
  <c r="L1326" i="17"/>
  <c r="L1325" i="17"/>
  <c r="L1324" i="17"/>
  <c r="L1323" i="17"/>
  <c r="L1322" i="17"/>
  <c r="L1321" i="17"/>
  <c r="L1320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4" i="17"/>
  <c r="L1303" i="17"/>
  <c r="L1302" i="17"/>
  <c r="L1301" i="17"/>
  <c r="L1300" i="17"/>
  <c r="L1299" i="17"/>
  <c r="L1298" i="17"/>
  <c r="L1297" i="17"/>
  <c r="L1296" i="17"/>
  <c r="L1295" i="17"/>
  <c r="L1294" i="17"/>
  <c r="L1293" i="17"/>
  <c r="L1292" i="17"/>
  <c r="L1291" i="17"/>
  <c r="L1290" i="17"/>
  <c r="L1289" i="17"/>
  <c r="L1288" i="17"/>
  <c r="L1287" i="17"/>
  <c r="L1286" i="17"/>
  <c r="L1285" i="17"/>
  <c r="L1284" i="17"/>
  <c r="L1283" i="17"/>
  <c r="L1282" i="17"/>
  <c r="L1281" i="17"/>
  <c r="L1280" i="17"/>
  <c r="L1279" i="17"/>
  <c r="L1278" i="17"/>
  <c r="L1277" i="17"/>
  <c r="L1276" i="17"/>
  <c r="L1275" i="17"/>
  <c r="L1274" i="17"/>
  <c r="L1273" i="17"/>
  <c r="L1272" i="17"/>
  <c r="L1271" i="17"/>
  <c r="L1270" i="17"/>
  <c r="L1269" i="17"/>
  <c r="L1268" i="17"/>
  <c r="L1267" i="17"/>
  <c r="L1266" i="17"/>
  <c r="L1265" i="17"/>
  <c r="L1264" i="17"/>
  <c r="L1263" i="17"/>
  <c r="L1262" i="17"/>
  <c r="L1261" i="17"/>
  <c r="L1260" i="17"/>
  <c r="L1259" i="17"/>
  <c r="L1258" i="17"/>
  <c r="L1257" i="17"/>
  <c r="L1256" i="17"/>
  <c r="L1255" i="17"/>
  <c r="L1254" i="17"/>
  <c r="L1253" i="17"/>
  <c r="L1252" i="17"/>
  <c r="L1251" i="17"/>
  <c r="L1250" i="17"/>
  <c r="L1249" i="17"/>
  <c r="L1248" i="17"/>
  <c r="L1247" i="17"/>
  <c r="L1246" i="17"/>
  <c r="L1245" i="17"/>
  <c r="L1244" i="17"/>
  <c r="L1243" i="17"/>
  <c r="L1242" i="17"/>
  <c r="L1241" i="17"/>
  <c r="L1240" i="17"/>
  <c r="L1239" i="17"/>
  <c r="L1238" i="17"/>
  <c r="L1237" i="17"/>
  <c r="L1236" i="17"/>
  <c r="L1235" i="17"/>
  <c r="L1234" i="17"/>
  <c r="L1233" i="17"/>
  <c r="L1232" i="17"/>
  <c r="L1231" i="17"/>
  <c r="L1230" i="17"/>
  <c r="L1229" i="17"/>
  <c r="L1228" i="17"/>
  <c r="L1227" i="17"/>
  <c r="L1226" i="17"/>
  <c r="L1225" i="17"/>
  <c r="L1224" i="17"/>
  <c r="L1223" i="17"/>
  <c r="L1222" i="17"/>
  <c r="L1221" i="17"/>
  <c r="L1220" i="17"/>
  <c r="L1219" i="17"/>
  <c r="L1218" i="17"/>
  <c r="L1217" i="17"/>
  <c r="L1216" i="17"/>
  <c r="L1215" i="17"/>
  <c r="L1214" i="17"/>
  <c r="L1213" i="17"/>
  <c r="L1212" i="17"/>
  <c r="L1211" i="17"/>
  <c r="L1210" i="17"/>
  <c r="L1209" i="17"/>
  <c r="L1208" i="17"/>
  <c r="L1207" i="17"/>
  <c r="L1206" i="17"/>
  <c r="L1205" i="17"/>
  <c r="L1204" i="17"/>
  <c r="L1203" i="17"/>
  <c r="L1202" i="17"/>
  <c r="L1201" i="17"/>
  <c r="L1200" i="17"/>
  <c r="L1199" i="17"/>
  <c r="L1198" i="17"/>
  <c r="L1197" i="17"/>
  <c r="L1196" i="17"/>
  <c r="L1195" i="17"/>
  <c r="L1194" i="17"/>
  <c r="L1193" i="17"/>
  <c r="L1192" i="17"/>
  <c r="L1191" i="17"/>
  <c r="L1190" i="17"/>
  <c r="L1189" i="17"/>
  <c r="L1188" i="17"/>
  <c r="L1187" i="17"/>
  <c r="L1186" i="17"/>
  <c r="L1185" i="17"/>
  <c r="L1184" i="17"/>
  <c r="L1183" i="17"/>
  <c r="L1182" i="17"/>
  <c r="L1181" i="17"/>
  <c r="L1180" i="17"/>
  <c r="L1179" i="17"/>
  <c r="L1178" i="17"/>
  <c r="L1177" i="17"/>
  <c r="L1176" i="17"/>
  <c r="L1175" i="17"/>
  <c r="L1174" i="17"/>
  <c r="L1173" i="17"/>
  <c r="L1172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9" i="17"/>
  <c r="L1158" i="17"/>
  <c r="L1157" i="17"/>
  <c r="L1156" i="17"/>
  <c r="L1155" i="17"/>
  <c r="L1154" i="17"/>
  <c r="L1153" i="17"/>
  <c r="L1152" i="17"/>
  <c r="L1151" i="17"/>
  <c r="L1150" i="17"/>
  <c r="L1149" i="17"/>
  <c r="L1148" i="17"/>
  <c r="L1147" i="17"/>
  <c r="L1146" i="17"/>
  <c r="L1145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M9883" i="17"/>
  <c r="M9882" i="17"/>
  <c r="M9881" i="17"/>
  <c r="M9880" i="17"/>
  <c r="M9879" i="17"/>
  <c r="M9878" i="17"/>
  <c r="M9877" i="17"/>
  <c r="M9876" i="17"/>
  <c r="M9875" i="17"/>
  <c r="M9874" i="17"/>
  <c r="M9873" i="17"/>
  <c r="M9872" i="17"/>
  <c r="M9871" i="17"/>
  <c r="M9870" i="17"/>
  <c r="M9869" i="17"/>
  <c r="M9868" i="17"/>
  <c r="M9867" i="17"/>
  <c r="M9866" i="17"/>
  <c r="M9865" i="17"/>
  <c r="M9864" i="17"/>
  <c r="M9863" i="17"/>
  <c r="M9862" i="17"/>
  <c r="M9861" i="17"/>
  <c r="M9860" i="17"/>
  <c r="M9859" i="17"/>
  <c r="M9858" i="17"/>
  <c r="M9857" i="17"/>
  <c r="M9856" i="17"/>
  <c r="M9855" i="17"/>
  <c r="M9854" i="17"/>
  <c r="M9853" i="17"/>
  <c r="M9852" i="17"/>
  <c r="M9851" i="17"/>
  <c r="M9850" i="17"/>
  <c r="M9849" i="17"/>
  <c r="M9848" i="17"/>
  <c r="M9847" i="17"/>
  <c r="M9846" i="17"/>
  <c r="M9845" i="17"/>
  <c r="M9844" i="17"/>
  <c r="M9843" i="17"/>
  <c r="M9842" i="17"/>
  <c r="M9841" i="17"/>
  <c r="M9840" i="17"/>
  <c r="M9839" i="17"/>
  <c r="M9838" i="17"/>
  <c r="M9837" i="17"/>
  <c r="M9836" i="17"/>
  <c r="M9835" i="17"/>
  <c r="M9834" i="17"/>
  <c r="M9833" i="17"/>
  <c r="M9832" i="17"/>
  <c r="M9831" i="17"/>
  <c r="M9830" i="17"/>
  <c r="M9829" i="17"/>
  <c r="M9828" i="17"/>
  <c r="M9827" i="17"/>
  <c r="M9826" i="17"/>
  <c r="M9825" i="17"/>
  <c r="M9824" i="17"/>
  <c r="M9823" i="17"/>
  <c r="M9822" i="17"/>
  <c r="M9821" i="17"/>
  <c r="M9820" i="17"/>
  <c r="M9819" i="17"/>
  <c r="M9818" i="17"/>
  <c r="M9817" i="17"/>
  <c r="M9816" i="17"/>
  <c r="M9815" i="17"/>
  <c r="M9814" i="17"/>
  <c r="M9813" i="17"/>
  <c r="M9812" i="17"/>
  <c r="M9811" i="17"/>
  <c r="M9810" i="17"/>
  <c r="M9809" i="17"/>
  <c r="M9808" i="17"/>
  <c r="M9807" i="17"/>
  <c r="M9806" i="17"/>
  <c r="M9805" i="17"/>
  <c r="M9804" i="17"/>
  <c r="M9803" i="17"/>
  <c r="M9802" i="17"/>
  <c r="M9801" i="17"/>
  <c r="M9800" i="17"/>
  <c r="M9799" i="17"/>
  <c r="M9798" i="17"/>
  <c r="M9797" i="17"/>
  <c r="M9796" i="17"/>
  <c r="M9795" i="17"/>
  <c r="M9794" i="17"/>
  <c r="M9793" i="17"/>
  <c r="M9792" i="17"/>
  <c r="M9791" i="17"/>
  <c r="M9790" i="17"/>
  <c r="M9789" i="17"/>
  <c r="M9788" i="17"/>
  <c r="M9787" i="17"/>
  <c r="M9786" i="17"/>
  <c r="M9785" i="17"/>
  <c r="M9784" i="17"/>
  <c r="M9783" i="17"/>
  <c r="M9782" i="17"/>
  <c r="M9781" i="17"/>
  <c r="M9780" i="17"/>
  <c r="M9779" i="17"/>
  <c r="M9778" i="17"/>
  <c r="M9777" i="17"/>
  <c r="M9776" i="17"/>
  <c r="M9775" i="17"/>
  <c r="M9774" i="17"/>
  <c r="M9773" i="17"/>
  <c r="M9772" i="17"/>
  <c r="M9771" i="17"/>
  <c r="M9770" i="17"/>
  <c r="M9769" i="17"/>
  <c r="M9768" i="17"/>
  <c r="M9767" i="17"/>
  <c r="M9766" i="17"/>
  <c r="M9765" i="17"/>
  <c r="M9764" i="17"/>
  <c r="M9763" i="17"/>
  <c r="M9762" i="17"/>
  <c r="M9761" i="17"/>
  <c r="M9760" i="17"/>
  <c r="M9759" i="17"/>
  <c r="M9758" i="17"/>
  <c r="M9757" i="17"/>
  <c r="M9756" i="17"/>
  <c r="M9755" i="17"/>
  <c r="M9754" i="17"/>
  <c r="M9753" i="17"/>
  <c r="M9752" i="17"/>
  <c r="M9751" i="17"/>
  <c r="M9750" i="17"/>
  <c r="M9749" i="17"/>
  <c r="M9748" i="17"/>
  <c r="M9747" i="17"/>
  <c r="M9746" i="17"/>
  <c r="M9745" i="17"/>
  <c r="M9744" i="17"/>
  <c r="M9743" i="17"/>
  <c r="M9742" i="17"/>
  <c r="M9741" i="17"/>
  <c r="M9740" i="17"/>
  <c r="M9739" i="17"/>
  <c r="M9738" i="17"/>
  <c r="M9737" i="17"/>
  <c r="M9736" i="17"/>
  <c r="M9735" i="17"/>
  <c r="M9734" i="17"/>
  <c r="M9733" i="17"/>
  <c r="M9732" i="17"/>
  <c r="M9731" i="17"/>
  <c r="M9730" i="17"/>
  <c r="M9729" i="17"/>
  <c r="M9728" i="17"/>
  <c r="M9727" i="17"/>
  <c r="M9726" i="17"/>
  <c r="M9725" i="17"/>
  <c r="M9724" i="17"/>
  <c r="M9723" i="17"/>
  <c r="M9722" i="17"/>
  <c r="M9721" i="17"/>
  <c r="M9720" i="17"/>
  <c r="M9719" i="17"/>
  <c r="M9718" i="17"/>
  <c r="M9717" i="17"/>
  <c r="M9716" i="17"/>
  <c r="M9715" i="17"/>
  <c r="M9714" i="17"/>
  <c r="M9713" i="17"/>
  <c r="M9712" i="17"/>
  <c r="M9711" i="17"/>
  <c r="M9710" i="17"/>
  <c r="M9709" i="17"/>
  <c r="M9708" i="17"/>
  <c r="M9707" i="17"/>
  <c r="M9706" i="17"/>
  <c r="M9705" i="17"/>
  <c r="M9704" i="17"/>
  <c r="M9703" i="17"/>
  <c r="M9702" i="17"/>
  <c r="M9701" i="17"/>
  <c r="M9700" i="17"/>
  <c r="M9699" i="17"/>
  <c r="M9698" i="17"/>
  <c r="M9697" i="17"/>
  <c r="M9696" i="17"/>
  <c r="M9695" i="17"/>
  <c r="M9694" i="17"/>
  <c r="M9693" i="17"/>
  <c r="M9692" i="17"/>
  <c r="M9691" i="17"/>
  <c r="M9690" i="17"/>
  <c r="M9689" i="17"/>
  <c r="M9688" i="17"/>
  <c r="M9687" i="17"/>
  <c r="M9686" i="17"/>
  <c r="M9685" i="17"/>
  <c r="M9684" i="17"/>
  <c r="M9683" i="17"/>
  <c r="M9682" i="17"/>
  <c r="M9681" i="17"/>
  <c r="M9680" i="17"/>
  <c r="M9679" i="17"/>
  <c r="M9678" i="17"/>
  <c r="M9677" i="17"/>
  <c r="M9676" i="17"/>
  <c r="M9675" i="17"/>
  <c r="M9674" i="17"/>
  <c r="M9673" i="17"/>
  <c r="M9672" i="17"/>
  <c r="M9671" i="17"/>
  <c r="M9670" i="17"/>
  <c r="M9669" i="17"/>
  <c r="M9668" i="17"/>
  <c r="M9667" i="17"/>
  <c r="M9666" i="17"/>
  <c r="M9665" i="17"/>
  <c r="M9664" i="17"/>
  <c r="M9663" i="17"/>
  <c r="M9662" i="17"/>
  <c r="M9661" i="17"/>
  <c r="M9660" i="17"/>
  <c r="M9659" i="17"/>
  <c r="M9658" i="17"/>
  <c r="M9657" i="17"/>
  <c r="M9656" i="17"/>
  <c r="M9655" i="17"/>
  <c r="M9654" i="17"/>
  <c r="M9653" i="17"/>
  <c r="M9652" i="17"/>
  <c r="M9651" i="17"/>
  <c r="M9650" i="17"/>
  <c r="M9649" i="17"/>
  <c r="M9648" i="17"/>
  <c r="M9647" i="17"/>
  <c r="M9646" i="17"/>
  <c r="M9645" i="17"/>
  <c r="M9644" i="17"/>
  <c r="M9643" i="17"/>
  <c r="M9642" i="17"/>
  <c r="M9641" i="17"/>
  <c r="M9640" i="17"/>
  <c r="M9639" i="17"/>
  <c r="M9638" i="17"/>
  <c r="M9637" i="17"/>
  <c r="M9636" i="17"/>
  <c r="M9635" i="17"/>
  <c r="M9634" i="17"/>
  <c r="M9633" i="17"/>
  <c r="M9632" i="17"/>
  <c r="M9631" i="17"/>
  <c r="M9630" i="17"/>
  <c r="M9629" i="17"/>
  <c r="M9628" i="17"/>
  <c r="M9627" i="17"/>
  <c r="M9626" i="17"/>
  <c r="M9625" i="17"/>
  <c r="M9624" i="17"/>
  <c r="M9623" i="17"/>
  <c r="M9622" i="17"/>
  <c r="M9621" i="17"/>
  <c r="M9620" i="17"/>
  <c r="M9619" i="17"/>
  <c r="M9618" i="17"/>
  <c r="M9617" i="17"/>
  <c r="M9616" i="17"/>
  <c r="M9615" i="17"/>
  <c r="M9614" i="17"/>
  <c r="M9613" i="17"/>
  <c r="M9612" i="17"/>
  <c r="M9611" i="17"/>
  <c r="M9610" i="17"/>
  <c r="M9609" i="17"/>
  <c r="M9608" i="17"/>
  <c r="M9607" i="17"/>
  <c r="M9606" i="17"/>
  <c r="M9605" i="17"/>
  <c r="M9604" i="17"/>
  <c r="M9603" i="17"/>
  <c r="M9602" i="17"/>
  <c r="M9601" i="17"/>
  <c r="M9600" i="17"/>
  <c r="M9599" i="17"/>
  <c r="M9598" i="17"/>
  <c r="M9597" i="17"/>
  <c r="M9596" i="17"/>
  <c r="M9595" i="17"/>
  <c r="M9594" i="17"/>
  <c r="M9593" i="17"/>
  <c r="M9592" i="17"/>
  <c r="M9591" i="17"/>
  <c r="M9590" i="17"/>
  <c r="M9589" i="17"/>
  <c r="M9588" i="17"/>
  <c r="M9587" i="17"/>
  <c r="M9586" i="17"/>
  <c r="M9585" i="17"/>
  <c r="M9584" i="17"/>
  <c r="M9583" i="17"/>
  <c r="M9582" i="17"/>
  <c r="M9581" i="17"/>
  <c r="M9580" i="17"/>
  <c r="M9579" i="17"/>
  <c r="M9578" i="17"/>
  <c r="M9577" i="17"/>
  <c r="M9576" i="17"/>
  <c r="M9575" i="17"/>
  <c r="M9574" i="17"/>
  <c r="M9573" i="17"/>
  <c r="M9572" i="17"/>
  <c r="M9571" i="17"/>
  <c r="M9570" i="17"/>
  <c r="M9569" i="17"/>
  <c r="M9568" i="17"/>
  <c r="M9567" i="17"/>
  <c r="M9566" i="17"/>
  <c r="M9565" i="17"/>
  <c r="M9564" i="17"/>
  <c r="M9563" i="17"/>
  <c r="M9562" i="17"/>
  <c r="M9561" i="17"/>
  <c r="M9560" i="17"/>
  <c r="M9559" i="17"/>
  <c r="M9558" i="17"/>
  <c r="M9557" i="17"/>
  <c r="M9556" i="17"/>
  <c r="M9555" i="17"/>
  <c r="M9554" i="17"/>
  <c r="M9553" i="17"/>
  <c r="M9552" i="17"/>
  <c r="M9551" i="17"/>
  <c r="M9550" i="17"/>
  <c r="M9549" i="17"/>
  <c r="M9548" i="17"/>
  <c r="M9547" i="17"/>
  <c r="M9546" i="17"/>
  <c r="M9545" i="17"/>
  <c r="M9544" i="17"/>
  <c r="M9543" i="17"/>
  <c r="M9542" i="17"/>
  <c r="M9541" i="17"/>
  <c r="M9540" i="17"/>
  <c r="M9539" i="17"/>
  <c r="M9538" i="17"/>
  <c r="M9537" i="17"/>
  <c r="M9536" i="17"/>
  <c r="M9535" i="17"/>
  <c r="M9534" i="17"/>
  <c r="M9533" i="17"/>
  <c r="M9532" i="17"/>
  <c r="M9531" i="17"/>
  <c r="M9530" i="17"/>
  <c r="M9529" i="17"/>
  <c r="M9528" i="17"/>
  <c r="M9527" i="17"/>
  <c r="M9526" i="17"/>
  <c r="M9525" i="17"/>
  <c r="M9524" i="17"/>
  <c r="M9523" i="17"/>
  <c r="M9522" i="17"/>
  <c r="M9521" i="17"/>
  <c r="M9520" i="17"/>
  <c r="M9519" i="17"/>
  <c r="M9518" i="17"/>
  <c r="M9517" i="17"/>
  <c r="M9516" i="17"/>
  <c r="M9515" i="17"/>
  <c r="M9514" i="17"/>
  <c r="M9513" i="17"/>
  <c r="M9512" i="17"/>
  <c r="M9511" i="17"/>
  <c r="M9510" i="17"/>
  <c r="M9509" i="17"/>
  <c r="M9508" i="17"/>
  <c r="M9507" i="17"/>
  <c r="M9506" i="17"/>
  <c r="M9505" i="17"/>
  <c r="M9504" i="17"/>
  <c r="M9503" i="17"/>
  <c r="M9502" i="17"/>
  <c r="M9501" i="17"/>
  <c r="M9500" i="17"/>
  <c r="M9499" i="17"/>
  <c r="M9498" i="17"/>
  <c r="M9497" i="17"/>
  <c r="M9496" i="17"/>
  <c r="M9495" i="17"/>
  <c r="M9494" i="17"/>
  <c r="M9493" i="17"/>
  <c r="M9492" i="17"/>
  <c r="M9491" i="17"/>
  <c r="M9490" i="17"/>
  <c r="M9489" i="17"/>
  <c r="M9488" i="17"/>
  <c r="M9487" i="17"/>
  <c r="M9486" i="17"/>
  <c r="M9485" i="17"/>
  <c r="M9484" i="17"/>
  <c r="M9483" i="17"/>
  <c r="M9482" i="17"/>
  <c r="M9481" i="17"/>
  <c r="M9480" i="17"/>
  <c r="M9479" i="17"/>
  <c r="M9478" i="17"/>
  <c r="M9477" i="17"/>
  <c r="M9476" i="17"/>
  <c r="M9475" i="17"/>
  <c r="M9474" i="17"/>
  <c r="M9473" i="17"/>
  <c r="M9472" i="17"/>
  <c r="M9471" i="17"/>
  <c r="M9470" i="17"/>
  <c r="M9469" i="17"/>
  <c r="M9468" i="17"/>
  <c r="M9467" i="17"/>
  <c r="M9466" i="17"/>
  <c r="M9465" i="17"/>
  <c r="M9464" i="17"/>
  <c r="M9463" i="17"/>
  <c r="M9462" i="17"/>
  <c r="M9461" i="17"/>
  <c r="M9460" i="17"/>
  <c r="M9459" i="17"/>
  <c r="M9458" i="17"/>
  <c r="M9457" i="17"/>
  <c r="M9456" i="17"/>
  <c r="M9455" i="17"/>
  <c r="M9454" i="17"/>
  <c r="M9453" i="17"/>
  <c r="M9452" i="17"/>
  <c r="M9451" i="17"/>
  <c r="M9450" i="17"/>
  <c r="M9449" i="17"/>
  <c r="M9448" i="17"/>
  <c r="M9447" i="17"/>
  <c r="M9446" i="17"/>
  <c r="M9445" i="17"/>
  <c r="M9444" i="17"/>
  <c r="M9443" i="17"/>
  <c r="M9442" i="17"/>
  <c r="M9441" i="17"/>
  <c r="M9440" i="17"/>
  <c r="M9439" i="17"/>
  <c r="M9438" i="17"/>
  <c r="M9437" i="17"/>
  <c r="M9436" i="17"/>
  <c r="M9435" i="17"/>
  <c r="M9434" i="17"/>
  <c r="M9433" i="17"/>
  <c r="M9432" i="17"/>
  <c r="M9431" i="17"/>
  <c r="M9430" i="17"/>
  <c r="M9429" i="17"/>
  <c r="M9428" i="17"/>
  <c r="M9427" i="17"/>
  <c r="M9426" i="17"/>
  <c r="M9425" i="17"/>
  <c r="M9424" i="17"/>
  <c r="M9423" i="17"/>
  <c r="M9422" i="17"/>
  <c r="M9421" i="17"/>
  <c r="M9420" i="17"/>
  <c r="M9419" i="17"/>
  <c r="M9418" i="17"/>
  <c r="M9417" i="17"/>
  <c r="M9416" i="17"/>
  <c r="M9415" i="17"/>
  <c r="M9414" i="17"/>
  <c r="M9413" i="17"/>
  <c r="M9412" i="17"/>
  <c r="M9411" i="17"/>
  <c r="M9410" i="17"/>
  <c r="M9409" i="17"/>
  <c r="M9408" i="17"/>
  <c r="M9407" i="17"/>
  <c r="M9406" i="17"/>
  <c r="M9405" i="17"/>
  <c r="M9404" i="17"/>
  <c r="M9403" i="17"/>
  <c r="M9402" i="17"/>
  <c r="M9401" i="17"/>
  <c r="M9400" i="17"/>
  <c r="M9399" i="17"/>
  <c r="M9398" i="17"/>
  <c r="M9397" i="17"/>
  <c r="M9396" i="17"/>
  <c r="M9395" i="17"/>
  <c r="M9394" i="17"/>
  <c r="M9393" i="17"/>
  <c r="M9392" i="17"/>
  <c r="M9391" i="17"/>
  <c r="M9390" i="17"/>
  <c r="M9389" i="17"/>
  <c r="M9388" i="17"/>
  <c r="M9387" i="17"/>
  <c r="M9386" i="17"/>
  <c r="M9385" i="17"/>
  <c r="M9384" i="17"/>
  <c r="M9383" i="17"/>
  <c r="M9382" i="17"/>
  <c r="M9381" i="17"/>
  <c r="M9380" i="17"/>
  <c r="M9379" i="17"/>
  <c r="M9378" i="17"/>
  <c r="M9377" i="17"/>
  <c r="M9376" i="17"/>
  <c r="M9375" i="17"/>
  <c r="M9374" i="17"/>
  <c r="M9373" i="17"/>
  <c r="M9372" i="17"/>
  <c r="M9371" i="17"/>
  <c r="M9370" i="17"/>
  <c r="M9369" i="17"/>
  <c r="M9368" i="17"/>
  <c r="M9367" i="17"/>
  <c r="M9366" i="17"/>
  <c r="M9365" i="17"/>
  <c r="M9364" i="17"/>
  <c r="M9363" i="17"/>
  <c r="M9362" i="17"/>
  <c r="M9361" i="17"/>
  <c r="M9360" i="17"/>
  <c r="M9359" i="17"/>
  <c r="M9358" i="17"/>
  <c r="M9357" i="17"/>
  <c r="M9356" i="17"/>
  <c r="M9355" i="17"/>
  <c r="M9354" i="17"/>
  <c r="M9353" i="17"/>
  <c r="M9352" i="17"/>
  <c r="M9351" i="17"/>
  <c r="M9350" i="17"/>
  <c r="M9349" i="17"/>
  <c r="M9348" i="17"/>
  <c r="M9347" i="17"/>
  <c r="M9346" i="17"/>
  <c r="M9345" i="17"/>
  <c r="M9344" i="17"/>
  <c r="M9343" i="17"/>
  <c r="M9342" i="17"/>
  <c r="M9341" i="17"/>
  <c r="M9340" i="17"/>
  <c r="M9339" i="17"/>
  <c r="M9338" i="17"/>
  <c r="M9337" i="17"/>
  <c r="M9336" i="17"/>
  <c r="M9335" i="17"/>
  <c r="M9334" i="17"/>
  <c r="M9333" i="17"/>
  <c r="M9332" i="17"/>
  <c r="M9331" i="17"/>
  <c r="M9330" i="17"/>
  <c r="M9329" i="17"/>
  <c r="M9328" i="17"/>
  <c r="M9327" i="17"/>
  <c r="M9326" i="17"/>
  <c r="M9325" i="17"/>
  <c r="M9324" i="17"/>
  <c r="M9323" i="17"/>
  <c r="M9322" i="17"/>
  <c r="M9321" i="17"/>
  <c r="M9320" i="17"/>
  <c r="M9319" i="17"/>
  <c r="M9318" i="17"/>
  <c r="M9317" i="17"/>
  <c r="M9316" i="17"/>
  <c r="M9315" i="17"/>
  <c r="M9314" i="17"/>
  <c r="M9313" i="17"/>
  <c r="M9312" i="17"/>
  <c r="M9311" i="17"/>
  <c r="M9310" i="17"/>
  <c r="M9309" i="17"/>
  <c r="M9308" i="17"/>
  <c r="M9307" i="17"/>
  <c r="M9306" i="17"/>
  <c r="M9305" i="17"/>
  <c r="M9304" i="17"/>
  <c r="M9303" i="17"/>
  <c r="M9302" i="17"/>
  <c r="M9301" i="17"/>
  <c r="M9300" i="17"/>
  <c r="M9299" i="17"/>
  <c r="M9298" i="17"/>
  <c r="M9297" i="17"/>
  <c r="M9296" i="17"/>
  <c r="M9295" i="17"/>
  <c r="M9294" i="17"/>
  <c r="M9293" i="17"/>
  <c r="M9292" i="17"/>
  <c r="M9291" i="17"/>
  <c r="M9290" i="17"/>
  <c r="M9289" i="17"/>
  <c r="M9288" i="17"/>
  <c r="M9287" i="17"/>
  <c r="M9286" i="17"/>
  <c r="M9285" i="17"/>
  <c r="M9284" i="17"/>
  <c r="M9283" i="17"/>
  <c r="M9282" i="17"/>
  <c r="M9281" i="17"/>
  <c r="M9280" i="17"/>
  <c r="M9279" i="17"/>
  <c r="M9278" i="17"/>
  <c r="M9277" i="17"/>
  <c r="M9276" i="17"/>
  <c r="M9275" i="17"/>
  <c r="M9274" i="17"/>
  <c r="M9273" i="17"/>
  <c r="M9272" i="17"/>
  <c r="M9271" i="17"/>
  <c r="M9270" i="17"/>
  <c r="M9269" i="17"/>
  <c r="M9268" i="17"/>
  <c r="M9267" i="17"/>
  <c r="M9266" i="17"/>
  <c r="M9265" i="17"/>
  <c r="M9264" i="17"/>
  <c r="M9263" i="17"/>
  <c r="M9262" i="17"/>
  <c r="M9261" i="17"/>
  <c r="M9260" i="17"/>
  <c r="M9259" i="17"/>
  <c r="M9258" i="17"/>
  <c r="M9257" i="17"/>
  <c r="M9256" i="17"/>
  <c r="M9255" i="17"/>
  <c r="M9254" i="17"/>
  <c r="M9253" i="17"/>
  <c r="M9252" i="17"/>
  <c r="M9251" i="17"/>
  <c r="M9250" i="17"/>
  <c r="M9249" i="17"/>
  <c r="M9248" i="17"/>
  <c r="M9247" i="17"/>
  <c r="M9246" i="17"/>
  <c r="M9245" i="17"/>
  <c r="M9244" i="17"/>
  <c r="M9243" i="17"/>
  <c r="M9242" i="17"/>
  <c r="M9241" i="17"/>
  <c r="M9240" i="17"/>
  <c r="M9239" i="17"/>
  <c r="M9238" i="17"/>
  <c r="M9237" i="17"/>
  <c r="M9236" i="17"/>
  <c r="M9235" i="17"/>
  <c r="M9234" i="17"/>
  <c r="M9233" i="17"/>
  <c r="M9232" i="17"/>
  <c r="M9231" i="17"/>
  <c r="M9230" i="17"/>
  <c r="M9229" i="17"/>
  <c r="M9228" i="17"/>
  <c r="M9227" i="17"/>
  <c r="M9226" i="17"/>
  <c r="M9225" i="17"/>
  <c r="M9224" i="17"/>
  <c r="M9223" i="17"/>
  <c r="M9222" i="17"/>
  <c r="M9221" i="17"/>
  <c r="M9220" i="17"/>
  <c r="M9219" i="17"/>
  <c r="M9218" i="17"/>
  <c r="M9217" i="17"/>
  <c r="M9216" i="17"/>
  <c r="M9215" i="17"/>
  <c r="M9214" i="17"/>
  <c r="M9213" i="17"/>
  <c r="M9212" i="17"/>
  <c r="M9211" i="17"/>
  <c r="M9210" i="17"/>
  <c r="M9209" i="17"/>
  <c r="M9208" i="17"/>
  <c r="M9207" i="17"/>
  <c r="M9206" i="17"/>
  <c r="M9205" i="17"/>
  <c r="M9204" i="17"/>
  <c r="M9203" i="17"/>
  <c r="M9202" i="17"/>
  <c r="M9201" i="17"/>
  <c r="M9200" i="17"/>
  <c r="M9199" i="17"/>
  <c r="M9198" i="17"/>
  <c r="M9197" i="17"/>
  <c r="M9196" i="17"/>
  <c r="M9195" i="17"/>
  <c r="M9194" i="17"/>
  <c r="M9193" i="17"/>
  <c r="M9192" i="17"/>
  <c r="M9191" i="17"/>
  <c r="M9190" i="17"/>
  <c r="M9189" i="17"/>
  <c r="M9188" i="17"/>
  <c r="M9187" i="17"/>
  <c r="M9186" i="17"/>
  <c r="M9185" i="17"/>
  <c r="M9184" i="17"/>
  <c r="M9183" i="17"/>
  <c r="M9182" i="17"/>
  <c r="M9181" i="17"/>
  <c r="M9180" i="17"/>
  <c r="M9179" i="17"/>
  <c r="M9178" i="17"/>
  <c r="M9177" i="17"/>
  <c r="M9176" i="17"/>
  <c r="M9175" i="17"/>
  <c r="M9174" i="17"/>
  <c r="M9173" i="17"/>
  <c r="M9172" i="17"/>
  <c r="M9171" i="17"/>
  <c r="M9170" i="17"/>
  <c r="M9169" i="17"/>
  <c r="M9168" i="17"/>
  <c r="M9167" i="17"/>
  <c r="M9166" i="17"/>
  <c r="M9165" i="17"/>
  <c r="M9164" i="17"/>
  <c r="M9163" i="17"/>
  <c r="M9162" i="17"/>
  <c r="M9161" i="17"/>
  <c r="M9160" i="17"/>
  <c r="M9159" i="17"/>
  <c r="M9158" i="17"/>
  <c r="M9157" i="17"/>
  <c r="M9156" i="17"/>
  <c r="M9155" i="17"/>
  <c r="M9154" i="17"/>
  <c r="M9153" i="17"/>
  <c r="M9152" i="17"/>
  <c r="M9151" i="17"/>
  <c r="M9150" i="17"/>
  <c r="M9149" i="17"/>
  <c r="M9148" i="17"/>
  <c r="M9147" i="17"/>
  <c r="M9146" i="17"/>
  <c r="M9145" i="17"/>
  <c r="M9144" i="17"/>
  <c r="M9143" i="17"/>
  <c r="M9142" i="17"/>
  <c r="M9141" i="17"/>
  <c r="M9140" i="17"/>
  <c r="M9139" i="17"/>
  <c r="M9138" i="17"/>
  <c r="M9137" i="17"/>
  <c r="M9136" i="17"/>
  <c r="M9135" i="17"/>
  <c r="M9134" i="17"/>
  <c r="M9133" i="17"/>
  <c r="M9132" i="17"/>
  <c r="M9131" i="17"/>
  <c r="M9130" i="17"/>
  <c r="M9129" i="17"/>
  <c r="M9128" i="17"/>
  <c r="M9127" i="17"/>
  <c r="M9126" i="17"/>
  <c r="M9125" i="17"/>
  <c r="M9124" i="17"/>
  <c r="M9123" i="17"/>
  <c r="M9122" i="17"/>
  <c r="M9121" i="17"/>
  <c r="M9120" i="17"/>
  <c r="M9119" i="17"/>
  <c r="M9118" i="17"/>
  <c r="M9117" i="17"/>
  <c r="M9116" i="17"/>
  <c r="M9115" i="17"/>
  <c r="M9114" i="17"/>
  <c r="M9113" i="17"/>
  <c r="M9112" i="17"/>
  <c r="M9111" i="17"/>
  <c r="M9110" i="17"/>
  <c r="M9109" i="17"/>
  <c r="M9108" i="17"/>
  <c r="M9107" i="17"/>
  <c r="M9106" i="17"/>
  <c r="M9105" i="17"/>
  <c r="M9104" i="17"/>
  <c r="M9103" i="17"/>
  <c r="M9102" i="17"/>
  <c r="M9101" i="17"/>
  <c r="M9100" i="17"/>
  <c r="M9099" i="17"/>
  <c r="M9098" i="17"/>
  <c r="M9097" i="17"/>
  <c r="M9096" i="17"/>
  <c r="M9095" i="17"/>
  <c r="M9094" i="17"/>
  <c r="M9093" i="17"/>
  <c r="M9092" i="17"/>
  <c r="M9091" i="17"/>
  <c r="M9090" i="17"/>
  <c r="M9089" i="17"/>
  <c r="M9088" i="17"/>
  <c r="M9087" i="17"/>
  <c r="M9086" i="17"/>
  <c r="M9085" i="17"/>
  <c r="M9084" i="17"/>
  <c r="M9083" i="17"/>
  <c r="M9082" i="17"/>
  <c r="M9081" i="17"/>
  <c r="M9080" i="17"/>
  <c r="M9079" i="17"/>
  <c r="M9078" i="17"/>
  <c r="M9077" i="17"/>
  <c r="M9076" i="17"/>
  <c r="M9075" i="17"/>
  <c r="M9074" i="17"/>
  <c r="M9073" i="17"/>
  <c r="M9072" i="17"/>
  <c r="M9071" i="17"/>
  <c r="M9070" i="17"/>
  <c r="M9069" i="17"/>
  <c r="M9068" i="17"/>
  <c r="M9067" i="17"/>
  <c r="M9066" i="17"/>
  <c r="M9065" i="17"/>
  <c r="M9064" i="17"/>
  <c r="M9063" i="17"/>
  <c r="M9062" i="17"/>
  <c r="M9061" i="17"/>
  <c r="M9060" i="17"/>
  <c r="M9059" i="17"/>
  <c r="M9058" i="17"/>
  <c r="M9057" i="17"/>
  <c r="M9056" i="17"/>
  <c r="M9055" i="17"/>
  <c r="M9054" i="17"/>
  <c r="M9053" i="17"/>
  <c r="M9052" i="17"/>
  <c r="M9051" i="17"/>
  <c r="M9050" i="17"/>
  <c r="M9049" i="17"/>
  <c r="M9048" i="17"/>
  <c r="M9047" i="17"/>
  <c r="M9046" i="17"/>
  <c r="M9045" i="17"/>
  <c r="M9044" i="17"/>
  <c r="M9043" i="17"/>
  <c r="M9042" i="17"/>
  <c r="M9041" i="17"/>
  <c r="M9040" i="17"/>
  <c r="M9039" i="17"/>
  <c r="M9038" i="17"/>
  <c r="M9037" i="17"/>
  <c r="M9036" i="17"/>
  <c r="M9035" i="17"/>
  <c r="M9034" i="17"/>
  <c r="M9033" i="17"/>
  <c r="M9032" i="17"/>
  <c r="M9031" i="17"/>
  <c r="M9030" i="17"/>
  <c r="M9029" i="17"/>
  <c r="M9028" i="17"/>
  <c r="M9027" i="17"/>
  <c r="M9026" i="17"/>
  <c r="M9025" i="17"/>
  <c r="M9024" i="17"/>
  <c r="M9023" i="17"/>
  <c r="M9022" i="17"/>
  <c r="M9021" i="17"/>
  <c r="M9020" i="17"/>
  <c r="M9019" i="17"/>
  <c r="M9018" i="17"/>
  <c r="M9017" i="17"/>
  <c r="M9016" i="17"/>
  <c r="M9015" i="17"/>
  <c r="M9014" i="17"/>
  <c r="M9013" i="17"/>
  <c r="M9012" i="17"/>
  <c r="M9011" i="17"/>
  <c r="M9010" i="17"/>
  <c r="M9009" i="17"/>
  <c r="M9008" i="17"/>
  <c r="M9007" i="17"/>
  <c r="M9006" i="17"/>
  <c r="M9005" i="17"/>
  <c r="M9004" i="17"/>
  <c r="M9003" i="17"/>
  <c r="M9002" i="17"/>
  <c r="M9001" i="17"/>
  <c r="M9000" i="17"/>
  <c r="M8999" i="17"/>
  <c r="M8998" i="17"/>
  <c r="M8997" i="17"/>
  <c r="M8996" i="17"/>
  <c r="M8995" i="17"/>
  <c r="M8994" i="17"/>
  <c r="M8993" i="17"/>
  <c r="M8992" i="17"/>
  <c r="M8991" i="17"/>
  <c r="M8990" i="17"/>
  <c r="M8989" i="17"/>
  <c r="M8988" i="17"/>
  <c r="M8987" i="17"/>
  <c r="M8986" i="17"/>
  <c r="M8985" i="17"/>
  <c r="M8984" i="17"/>
  <c r="M8983" i="17"/>
  <c r="M8982" i="17"/>
  <c r="M8981" i="17"/>
  <c r="M8980" i="17"/>
  <c r="M8979" i="17"/>
  <c r="M8978" i="17"/>
  <c r="M8977" i="17"/>
  <c r="M8976" i="17"/>
  <c r="M8975" i="17"/>
  <c r="M8974" i="17"/>
  <c r="M8973" i="17"/>
  <c r="M8972" i="17"/>
  <c r="M8971" i="17"/>
  <c r="M8970" i="17"/>
  <c r="M8969" i="17"/>
  <c r="M8968" i="17"/>
  <c r="M8967" i="17"/>
  <c r="M8966" i="17"/>
  <c r="M8965" i="17"/>
  <c r="M8964" i="17"/>
  <c r="M8963" i="17"/>
  <c r="M8962" i="17"/>
  <c r="M8961" i="17"/>
  <c r="M8960" i="17"/>
  <c r="M8959" i="17"/>
  <c r="M8958" i="17"/>
  <c r="M8957" i="17"/>
  <c r="M8956" i="17"/>
  <c r="M8955" i="17"/>
  <c r="M8954" i="17"/>
  <c r="M8953" i="17"/>
  <c r="M8952" i="17"/>
  <c r="M8951" i="17"/>
  <c r="M8950" i="17"/>
  <c r="M8949" i="17"/>
  <c r="M8948" i="17"/>
  <c r="M8947" i="17"/>
  <c r="M8946" i="17"/>
  <c r="M8945" i="17"/>
  <c r="M8944" i="17"/>
  <c r="M8943" i="17"/>
  <c r="M8942" i="17"/>
  <c r="M8941" i="17"/>
  <c r="M8940" i="17"/>
  <c r="M8939" i="17"/>
  <c r="M8938" i="17"/>
  <c r="M8937" i="17"/>
  <c r="M8936" i="17"/>
  <c r="M8935" i="17"/>
  <c r="M8934" i="17"/>
  <c r="M8933" i="17"/>
  <c r="M8932" i="17"/>
  <c r="M8931" i="17"/>
  <c r="M8930" i="17"/>
  <c r="M8929" i="17"/>
  <c r="M8928" i="17"/>
  <c r="M8927" i="17"/>
  <c r="M8926" i="17"/>
  <c r="M8925" i="17"/>
  <c r="M8924" i="17"/>
  <c r="M8923" i="17"/>
  <c r="M8922" i="17"/>
  <c r="M8921" i="17"/>
  <c r="M8920" i="17"/>
  <c r="M8919" i="17"/>
  <c r="M8918" i="17"/>
  <c r="M8917" i="17"/>
  <c r="M8916" i="17"/>
  <c r="M8915" i="17"/>
  <c r="M8914" i="17"/>
  <c r="M8913" i="17"/>
  <c r="M8912" i="17"/>
  <c r="M8911" i="17"/>
  <c r="M8910" i="17"/>
  <c r="M8909" i="17"/>
  <c r="M8908" i="17"/>
  <c r="M8907" i="17"/>
  <c r="M8906" i="17"/>
  <c r="M8905" i="17"/>
  <c r="M8904" i="17"/>
  <c r="M8903" i="17"/>
  <c r="M8902" i="17"/>
  <c r="M8901" i="17"/>
  <c r="M8900" i="17"/>
  <c r="M8899" i="17"/>
  <c r="M8898" i="17"/>
  <c r="M8897" i="17"/>
  <c r="M8896" i="17"/>
  <c r="M8895" i="17"/>
  <c r="M8894" i="17"/>
  <c r="M8893" i="17"/>
  <c r="M8892" i="17"/>
  <c r="M8891" i="17"/>
  <c r="M8890" i="17"/>
  <c r="M8889" i="17"/>
  <c r="M8888" i="17"/>
  <c r="M8887" i="17"/>
  <c r="M8886" i="17"/>
  <c r="M8885" i="17"/>
  <c r="M8884" i="17"/>
  <c r="M8883" i="17"/>
  <c r="M8882" i="17"/>
  <c r="M8881" i="17"/>
  <c r="M8880" i="17"/>
  <c r="M8879" i="17"/>
  <c r="M8878" i="17"/>
  <c r="M8877" i="17"/>
  <c r="M8876" i="17"/>
  <c r="M8875" i="17"/>
  <c r="M8874" i="17"/>
  <c r="M8873" i="17"/>
  <c r="M8872" i="17"/>
  <c r="M8871" i="17"/>
  <c r="M8870" i="17"/>
  <c r="M8869" i="17"/>
  <c r="M8868" i="17"/>
  <c r="M8867" i="17"/>
  <c r="M8866" i="17"/>
  <c r="M8865" i="17"/>
  <c r="M8864" i="17"/>
  <c r="M8863" i="17"/>
  <c r="M8862" i="17"/>
  <c r="M8861" i="17"/>
  <c r="M8860" i="17"/>
  <c r="M8859" i="17"/>
  <c r="M8858" i="17"/>
  <c r="M8857" i="17"/>
  <c r="M8856" i="17"/>
  <c r="M8855" i="17"/>
  <c r="M8854" i="17"/>
  <c r="M8853" i="17"/>
  <c r="M8852" i="17"/>
  <c r="M8851" i="17"/>
  <c r="M8850" i="17"/>
  <c r="M8849" i="17"/>
  <c r="M8848" i="17"/>
  <c r="M8847" i="17"/>
  <c r="M8846" i="17"/>
  <c r="M8845" i="17"/>
  <c r="M8844" i="17"/>
  <c r="M8843" i="17"/>
  <c r="M8842" i="17"/>
  <c r="M8841" i="17"/>
  <c r="M8840" i="17"/>
  <c r="M8839" i="17"/>
  <c r="M8838" i="17"/>
  <c r="M8837" i="17"/>
  <c r="M8836" i="17"/>
  <c r="M8835" i="17"/>
  <c r="M8834" i="17"/>
  <c r="M8833" i="17"/>
  <c r="M8832" i="17"/>
  <c r="M8831" i="17"/>
  <c r="M8830" i="17"/>
  <c r="M8829" i="17"/>
  <c r="M8828" i="17"/>
  <c r="M8827" i="17"/>
  <c r="M8826" i="17"/>
  <c r="M8825" i="17"/>
  <c r="M8824" i="17"/>
  <c r="M8823" i="17"/>
  <c r="M8822" i="17"/>
  <c r="M8821" i="17"/>
  <c r="M8820" i="17"/>
  <c r="M8819" i="17"/>
  <c r="M8818" i="17"/>
  <c r="M8817" i="17"/>
  <c r="M8816" i="17"/>
  <c r="M8815" i="17"/>
  <c r="M8814" i="17"/>
  <c r="M8813" i="17"/>
  <c r="M8812" i="17"/>
  <c r="M8811" i="17"/>
  <c r="M8810" i="17"/>
  <c r="M8809" i="17"/>
  <c r="M8808" i="17"/>
  <c r="M8807" i="17"/>
  <c r="M8806" i="17"/>
  <c r="M8805" i="17"/>
  <c r="M8804" i="17"/>
  <c r="M8803" i="17"/>
  <c r="M8802" i="17"/>
  <c r="M8801" i="17"/>
  <c r="M8800" i="17"/>
  <c r="M8799" i="17"/>
  <c r="M8798" i="17"/>
  <c r="M8797" i="17"/>
  <c r="M8796" i="17"/>
  <c r="M8795" i="17"/>
  <c r="M8794" i="17"/>
  <c r="M8793" i="17"/>
  <c r="M8792" i="17"/>
  <c r="M8791" i="17"/>
  <c r="M8790" i="17"/>
  <c r="M8789" i="17"/>
  <c r="M8788" i="17"/>
  <c r="M8787" i="17"/>
  <c r="M8786" i="17"/>
  <c r="M8785" i="17"/>
  <c r="M8784" i="17"/>
  <c r="M8783" i="17"/>
  <c r="M8782" i="17"/>
  <c r="M8781" i="17"/>
  <c r="M8780" i="17"/>
  <c r="M8779" i="17"/>
  <c r="M8778" i="17"/>
  <c r="M8777" i="17"/>
  <c r="M8776" i="17"/>
  <c r="M8775" i="17"/>
  <c r="M8774" i="17"/>
  <c r="M8773" i="17"/>
  <c r="M8772" i="17"/>
  <c r="M8771" i="17"/>
  <c r="M8770" i="17"/>
  <c r="M8769" i="17"/>
  <c r="M8768" i="17"/>
  <c r="M8767" i="17"/>
  <c r="M8766" i="17"/>
  <c r="M8765" i="17"/>
  <c r="M8764" i="17"/>
  <c r="M8763" i="17"/>
  <c r="M8762" i="17"/>
  <c r="M8761" i="17"/>
  <c r="M8760" i="17"/>
  <c r="M8759" i="17"/>
  <c r="M8758" i="17"/>
  <c r="M8757" i="17"/>
  <c r="M8756" i="17"/>
  <c r="M8755" i="17"/>
  <c r="M8754" i="17"/>
  <c r="M8753" i="17"/>
  <c r="M8752" i="17"/>
  <c r="M8751" i="17"/>
  <c r="M8750" i="17"/>
  <c r="M8749" i="17"/>
  <c r="M8748" i="17"/>
  <c r="M8747" i="17"/>
  <c r="M8746" i="17"/>
  <c r="M8745" i="17"/>
  <c r="M8744" i="17"/>
  <c r="M8743" i="17"/>
  <c r="M8742" i="17"/>
  <c r="M8741" i="17"/>
  <c r="M8740" i="17"/>
  <c r="M8739" i="17"/>
  <c r="M8738" i="17"/>
  <c r="M8737" i="17"/>
  <c r="M8736" i="17"/>
  <c r="M8735" i="17"/>
  <c r="M8734" i="17"/>
  <c r="M8733" i="17"/>
  <c r="M8732" i="17"/>
  <c r="M8731" i="17"/>
  <c r="M8730" i="17"/>
  <c r="M8729" i="17"/>
  <c r="M8728" i="17"/>
  <c r="M8727" i="17"/>
  <c r="M8726" i="17"/>
  <c r="M8725" i="17"/>
  <c r="M8724" i="17"/>
  <c r="M8723" i="17"/>
  <c r="M8722" i="17"/>
  <c r="M8721" i="17"/>
  <c r="M8720" i="17"/>
  <c r="M8719" i="17"/>
  <c r="M8718" i="17"/>
  <c r="M8717" i="17"/>
  <c r="M8716" i="17"/>
  <c r="M8715" i="17"/>
  <c r="M8714" i="17"/>
  <c r="M8713" i="17"/>
  <c r="M8712" i="17"/>
  <c r="M8711" i="17"/>
  <c r="M8710" i="17"/>
  <c r="M8709" i="17"/>
  <c r="M8708" i="17"/>
  <c r="M8707" i="17"/>
  <c r="M8706" i="17"/>
  <c r="M8705" i="17"/>
  <c r="M8704" i="17"/>
  <c r="M8703" i="17"/>
  <c r="M8702" i="17"/>
  <c r="M8701" i="17"/>
  <c r="M8700" i="17"/>
  <c r="M8699" i="17"/>
  <c r="M8698" i="17"/>
  <c r="M8697" i="17"/>
  <c r="M8696" i="17"/>
  <c r="M8695" i="17"/>
  <c r="M8694" i="17"/>
  <c r="M8693" i="17"/>
  <c r="M8692" i="17"/>
  <c r="M8691" i="17"/>
  <c r="M8690" i="17"/>
  <c r="M8689" i="17"/>
  <c r="M8688" i="17"/>
  <c r="M8687" i="17"/>
  <c r="M8686" i="17"/>
  <c r="M8685" i="17"/>
  <c r="M8684" i="17"/>
  <c r="M8683" i="17"/>
  <c r="M8682" i="17"/>
  <c r="M8681" i="17"/>
  <c r="M8680" i="17"/>
  <c r="M8679" i="17"/>
  <c r="M8678" i="17"/>
  <c r="M8677" i="17"/>
  <c r="M8676" i="17"/>
  <c r="M8675" i="17"/>
  <c r="M8674" i="17"/>
  <c r="M8673" i="17"/>
  <c r="M8672" i="17"/>
  <c r="M8671" i="17"/>
  <c r="M8670" i="17"/>
  <c r="M8669" i="17"/>
  <c r="M8668" i="17"/>
  <c r="M8667" i="17"/>
  <c r="M8666" i="17"/>
  <c r="M8665" i="17"/>
  <c r="M8664" i="17"/>
  <c r="M8663" i="17"/>
  <c r="M8662" i="17"/>
  <c r="M8661" i="17"/>
  <c r="M8660" i="17"/>
  <c r="M8659" i="17"/>
  <c r="M8658" i="17"/>
  <c r="M8657" i="17"/>
  <c r="M8656" i="17"/>
  <c r="M8655" i="17"/>
  <c r="M8654" i="17"/>
  <c r="M8653" i="17"/>
  <c r="M8652" i="17"/>
  <c r="M8651" i="17"/>
  <c r="M8650" i="17"/>
  <c r="M8649" i="17"/>
  <c r="M8648" i="17"/>
  <c r="M8647" i="17"/>
  <c r="M8646" i="17"/>
  <c r="M8645" i="17"/>
  <c r="M8644" i="17"/>
  <c r="M8643" i="17"/>
  <c r="M8642" i="17"/>
  <c r="M8641" i="17"/>
  <c r="M8640" i="17"/>
  <c r="M8639" i="17"/>
  <c r="M8638" i="17"/>
  <c r="M8637" i="17"/>
  <c r="M8636" i="17"/>
  <c r="M8635" i="17"/>
  <c r="M8634" i="17"/>
  <c r="M8633" i="17"/>
  <c r="M8632" i="17"/>
  <c r="M8631" i="17"/>
  <c r="M8630" i="17"/>
  <c r="M8629" i="17"/>
  <c r="M8628" i="17"/>
  <c r="M8627" i="17"/>
  <c r="M8626" i="17"/>
  <c r="M8625" i="17"/>
  <c r="M8624" i="17"/>
  <c r="M8623" i="17"/>
  <c r="M8622" i="17"/>
  <c r="M8621" i="17"/>
  <c r="M8620" i="17"/>
  <c r="M8619" i="17"/>
  <c r="M8618" i="17"/>
  <c r="M8617" i="17"/>
  <c r="M8616" i="17"/>
  <c r="M8615" i="17"/>
  <c r="M8614" i="17"/>
  <c r="M8613" i="17"/>
  <c r="M8612" i="17"/>
  <c r="M8611" i="17"/>
  <c r="M8610" i="17"/>
  <c r="M8609" i="17"/>
  <c r="M8608" i="17"/>
  <c r="M8607" i="17"/>
  <c r="M8606" i="17"/>
  <c r="M8605" i="17"/>
  <c r="M8604" i="17"/>
  <c r="M8603" i="17"/>
  <c r="M8602" i="17"/>
  <c r="M8601" i="17"/>
  <c r="M8600" i="17"/>
  <c r="M8599" i="17"/>
  <c r="M8598" i="17"/>
  <c r="M8597" i="17"/>
  <c r="M8596" i="17"/>
  <c r="M8595" i="17"/>
  <c r="M8594" i="17"/>
  <c r="M8593" i="17"/>
  <c r="M8592" i="17"/>
  <c r="M8591" i="17"/>
  <c r="M8590" i="17"/>
  <c r="M8589" i="17"/>
  <c r="M8588" i="17"/>
  <c r="M8587" i="17"/>
  <c r="M8586" i="17"/>
  <c r="M8585" i="17"/>
  <c r="M8584" i="17"/>
  <c r="M8583" i="17"/>
  <c r="M8582" i="17"/>
  <c r="M8581" i="17"/>
  <c r="M8580" i="17"/>
  <c r="M8579" i="17"/>
  <c r="M8578" i="17"/>
  <c r="M8577" i="17"/>
  <c r="M8576" i="17"/>
  <c r="M8575" i="17"/>
  <c r="M8574" i="17"/>
  <c r="M8573" i="17"/>
  <c r="M8572" i="17"/>
  <c r="M8571" i="17"/>
  <c r="M8570" i="17"/>
  <c r="M8569" i="17"/>
  <c r="M8568" i="17"/>
  <c r="M8567" i="17"/>
  <c r="M8566" i="17"/>
  <c r="M8565" i="17"/>
  <c r="M8564" i="17"/>
  <c r="M8563" i="17"/>
  <c r="M8562" i="17"/>
  <c r="M8561" i="17"/>
  <c r="M8560" i="17"/>
  <c r="M8559" i="17"/>
  <c r="M8558" i="17"/>
  <c r="M8557" i="17"/>
  <c r="M8556" i="17"/>
  <c r="M8555" i="17"/>
  <c r="M8554" i="17"/>
  <c r="M8553" i="17"/>
  <c r="M8552" i="17"/>
  <c r="M8551" i="17"/>
  <c r="M8550" i="17"/>
  <c r="M8549" i="17"/>
  <c r="M8548" i="17"/>
  <c r="M8547" i="17"/>
  <c r="M8546" i="17"/>
  <c r="M8545" i="17"/>
  <c r="M8544" i="17"/>
  <c r="M8543" i="17"/>
  <c r="M8542" i="17"/>
  <c r="M8541" i="17"/>
  <c r="M8540" i="17"/>
  <c r="M8539" i="17"/>
  <c r="M8538" i="17"/>
  <c r="M8537" i="17"/>
  <c r="M8536" i="17"/>
  <c r="M8535" i="17"/>
  <c r="M8534" i="17"/>
  <c r="M8533" i="17"/>
  <c r="M8532" i="17"/>
  <c r="M8531" i="17"/>
  <c r="M8530" i="17"/>
  <c r="M8529" i="17"/>
  <c r="M8528" i="17"/>
  <c r="M8527" i="17"/>
  <c r="M8526" i="17"/>
  <c r="M8525" i="17"/>
  <c r="M8524" i="17"/>
  <c r="M8523" i="17"/>
  <c r="M8522" i="17"/>
  <c r="M8521" i="17"/>
  <c r="M8520" i="17"/>
  <c r="M8519" i="17"/>
  <c r="M8518" i="17"/>
  <c r="M8517" i="17"/>
  <c r="M8516" i="17"/>
  <c r="M8515" i="17"/>
  <c r="M8514" i="17"/>
  <c r="M8513" i="17"/>
  <c r="M8512" i="17"/>
  <c r="M8511" i="17"/>
  <c r="M8510" i="17"/>
  <c r="M8509" i="17"/>
  <c r="M8508" i="17"/>
  <c r="M8507" i="17"/>
  <c r="M8506" i="17"/>
  <c r="M8505" i="17"/>
  <c r="M8504" i="17"/>
  <c r="M8503" i="17"/>
  <c r="M8502" i="17"/>
  <c r="M8501" i="17"/>
  <c r="M8500" i="17"/>
  <c r="M8499" i="17"/>
  <c r="M8498" i="17"/>
  <c r="M8497" i="17"/>
  <c r="M8496" i="17"/>
  <c r="M8495" i="17"/>
  <c r="M8494" i="17"/>
  <c r="M8493" i="17"/>
  <c r="M8492" i="17"/>
  <c r="M8491" i="17"/>
  <c r="M8490" i="17"/>
  <c r="M8489" i="17"/>
  <c r="M8488" i="17"/>
  <c r="M8487" i="17"/>
  <c r="M8486" i="17"/>
  <c r="M8485" i="17"/>
  <c r="M8484" i="17"/>
  <c r="M8483" i="17"/>
  <c r="M8482" i="17"/>
  <c r="M8481" i="17"/>
  <c r="M8480" i="17"/>
  <c r="M8479" i="17"/>
  <c r="M8478" i="17"/>
  <c r="M8477" i="17"/>
  <c r="M8476" i="17"/>
  <c r="M8475" i="17"/>
  <c r="M8474" i="17"/>
  <c r="M8473" i="17"/>
  <c r="M8472" i="17"/>
  <c r="M8471" i="17"/>
  <c r="M8470" i="17"/>
  <c r="M8469" i="17"/>
  <c r="M8468" i="17"/>
  <c r="M8467" i="17"/>
  <c r="M8466" i="17"/>
  <c r="M8465" i="17"/>
  <c r="M8464" i="17"/>
  <c r="M8463" i="17"/>
  <c r="M8462" i="17"/>
  <c r="M8461" i="17"/>
  <c r="M8460" i="17"/>
  <c r="M8459" i="17"/>
  <c r="M8458" i="17"/>
  <c r="M8457" i="17"/>
  <c r="M8456" i="17"/>
  <c r="M8455" i="17"/>
  <c r="M8454" i="17"/>
  <c r="M8453" i="17"/>
  <c r="M8452" i="17"/>
  <c r="M8451" i="17"/>
  <c r="M8450" i="17"/>
  <c r="M8449" i="17"/>
  <c r="M8448" i="17"/>
  <c r="M8447" i="17"/>
  <c r="M8446" i="17"/>
  <c r="M8445" i="17"/>
  <c r="M8444" i="17"/>
  <c r="M8443" i="17"/>
  <c r="M8442" i="17"/>
  <c r="M8441" i="17"/>
  <c r="M8440" i="17"/>
  <c r="M8439" i="17"/>
  <c r="M8438" i="17"/>
  <c r="M8437" i="17"/>
  <c r="M8436" i="17"/>
  <c r="M8435" i="17"/>
  <c r="M8434" i="17"/>
  <c r="M8433" i="17"/>
  <c r="M8432" i="17"/>
  <c r="M8431" i="17"/>
  <c r="M8430" i="17"/>
  <c r="M8429" i="17"/>
  <c r="M8428" i="17"/>
  <c r="M8427" i="17"/>
  <c r="M8426" i="17"/>
  <c r="M8425" i="17"/>
  <c r="M8424" i="17"/>
  <c r="M8423" i="17"/>
  <c r="M8422" i="17"/>
  <c r="M8421" i="17"/>
  <c r="M8420" i="17"/>
  <c r="M8419" i="17"/>
  <c r="M8418" i="17"/>
  <c r="M8417" i="17"/>
  <c r="M8416" i="17"/>
  <c r="M8415" i="17"/>
  <c r="M8414" i="17"/>
  <c r="M8413" i="17"/>
  <c r="M8412" i="17"/>
  <c r="M8411" i="17"/>
  <c r="M8410" i="17"/>
  <c r="M8409" i="17"/>
  <c r="M8408" i="17"/>
  <c r="M8407" i="17"/>
  <c r="M8406" i="17"/>
  <c r="M8405" i="17"/>
  <c r="M8404" i="17"/>
  <c r="M8403" i="17"/>
  <c r="M8402" i="17"/>
  <c r="M8401" i="17"/>
  <c r="M8400" i="17"/>
  <c r="M8399" i="17"/>
  <c r="M8398" i="17"/>
  <c r="M8397" i="17"/>
  <c r="M8396" i="17"/>
  <c r="M8395" i="17"/>
  <c r="M8394" i="17"/>
  <c r="M8393" i="17"/>
  <c r="M8392" i="17"/>
  <c r="M8391" i="17"/>
  <c r="M8390" i="17"/>
  <c r="M8389" i="17"/>
  <c r="M8388" i="17"/>
  <c r="M8387" i="17"/>
  <c r="M8386" i="17"/>
  <c r="M8385" i="17"/>
  <c r="M8384" i="17"/>
  <c r="M8383" i="17"/>
  <c r="M8382" i="17"/>
  <c r="M8381" i="17"/>
  <c r="M8380" i="17"/>
  <c r="M8379" i="17"/>
  <c r="M8378" i="17"/>
  <c r="M8377" i="17"/>
  <c r="M8376" i="17"/>
  <c r="M8375" i="17"/>
  <c r="M8374" i="17"/>
  <c r="M8373" i="17"/>
  <c r="M8372" i="17"/>
  <c r="M8371" i="17"/>
  <c r="M8370" i="17"/>
  <c r="M8369" i="17"/>
  <c r="M8368" i="17"/>
  <c r="M8367" i="17"/>
  <c r="M8366" i="17"/>
  <c r="M8365" i="17"/>
  <c r="M8364" i="17"/>
  <c r="M8363" i="17"/>
  <c r="M8362" i="17"/>
  <c r="M8361" i="17"/>
  <c r="M8360" i="17"/>
  <c r="M8359" i="17"/>
  <c r="M8358" i="17"/>
  <c r="M8357" i="17"/>
  <c r="M8356" i="17"/>
  <c r="M8355" i="17"/>
  <c r="M8354" i="17"/>
  <c r="M8353" i="17"/>
  <c r="M8352" i="17"/>
  <c r="M8351" i="17"/>
  <c r="M8350" i="17"/>
  <c r="M8349" i="17"/>
  <c r="M8348" i="17"/>
  <c r="M8347" i="17"/>
  <c r="M8346" i="17"/>
  <c r="M8345" i="17"/>
  <c r="M8344" i="17"/>
  <c r="M8343" i="17"/>
  <c r="M8342" i="17"/>
  <c r="M8341" i="17"/>
  <c r="M8340" i="17"/>
  <c r="M8339" i="17"/>
  <c r="M8338" i="17"/>
  <c r="M8337" i="17"/>
  <c r="M8336" i="17"/>
  <c r="M8335" i="17"/>
  <c r="M8334" i="17"/>
  <c r="M8333" i="17"/>
  <c r="M8332" i="17"/>
  <c r="M8331" i="17"/>
  <c r="M8330" i="17"/>
  <c r="M8329" i="17"/>
  <c r="M8328" i="17"/>
  <c r="M8327" i="17"/>
  <c r="M8326" i="17"/>
  <c r="M8325" i="17"/>
  <c r="M8324" i="17"/>
  <c r="M8323" i="17"/>
  <c r="M8322" i="17"/>
  <c r="M8321" i="17"/>
  <c r="M8320" i="17"/>
  <c r="M8319" i="17"/>
  <c r="M8318" i="17"/>
  <c r="M8317" i="17"/>
  <c r="M8316" i="17"/>
  <c r="M8315" i="17"/>
  <c r="M8314" i="17"/>
  <c r="M8313" i="17"/>
  <c r="M8312" i="17"/>
  <c r="M8311" i="17"/>
  <c r="M8310" i="17"/>
  <c r="M8309" i="17"/>
  <c r="M8308" i="17"/>
  <c r="M8307" i="17"/>
  <c r="M8306" i="17"/>
  <c r="M8305" i="17"/>
  <c r="M8304" i="17"/>
  <c r="M8303" i="17"/>
  <c r="M8302" i="17"/>
  <c r="M8301" i="17"/>
  <c r="M8300" i="17"/>
  <c r="M8299" i="17"/>
  <c r="M8298" i="17"/>
  <c r="M8297" i="17"/>
  <c r="M8296" i="17"/>
  <c r="M8295" i="17"/>
  <c r="M8294" i="17"/>
  <c r="M8293" i="17"/>
  <c r="M8292" i="17"/>
  <c r="M8291" i="17"/>
  <c r="M8290" i="17"/>
  <c r="M8289" i="17"/>
  <c r="M8288" i="17"/>
  <c r="M8287" i="17"/>
  <c r="M8286" i="17"/>
  <c r="M8285" i="17"/>
  <c r="M8284" i="17"/>
  <c r="M8283" i="17"/>
  <c r="M8282" i="17"/>
  <c r="M8281" i="17"/>
  <c r="M8280" i="17"/>
  <c r="M8279" i="17"/>
  <c r="M8278" i="17"/>
  <c r="M8277" i="17"/>
  <c r="M8276" i="17"/>
  <c r="M8275" i="17"/>
  <c r="M8274" i="17"/>
  <c r="M8273" i="17"/>
  <c r="M8272" i="17"/>
  <c r="M8271" i="17"/>
  <c r="M8270" i="17"/>
  <c r="M8269" i="17"/>
  <c r="M8268" i="17"/>
  <c r="M8267" i="17"/>
  <c r="M8266" i="17"/>
  <c r="M8265" i="17"/>
  <c r="M8264" i="17"/>
  <c r="M8263" i="17"/>
  <c r="M8262" i="17"/>
  <c r="M8261" i="17"/>
  <c r="M8260" i="17"/>
  <c r="M8259" i="17"/>
  <c r="M8258" i="17"/>
  <c r="M8257" i="17"/>
  <c r="M8256" i="17"/>
  <c r="M8255" i="17"/>
  <c r="M8254" i="17"/>
  <c r="M8253" i="17"/>
  <c r="M8252" i="17"/>
  <c r="M8251" i="17"/>
  <c r="M8250" i="17"/>
  <c r="M8249" i="17"/>
  <c r="M8248" i="17"/>
  <c r="M8247" i="17"/>
  <c r="M8246" i="17"/>
  <c r="M8245" i="17"/>
  <c r="M8244" i="17"/>
  <c r="M8243" i="17"/>
  <c r="M8242" i="17"/>
  <c r="M8241" i="17"/>
  <c r="M8240" i="17"/>
  <c r="M8239" i="17"/>
  <c r="M8238" i="17"/>
  <c r="M8237" i="17"/>
  <c r="M8236" i="17"/>
  <c r="M8235" i="17"/>
  <c r="M8234" i="17"/>
  <c r="M8233" i="17"/>
  <c r="M8232" i="17"/>
  <c r="M8231" i="17"/>
  <c r="M8230" i="17"/>
  <c r="M8229" i="17"/>
  <c r="M8228" i="17"/>
  <c r="M8227" i="17"/>
  <c r="M8226" i="17"/>
  <c r="M8225" i="17"/>
  <c r="M8224" i="17"/>
  <c r="M8223" i="17"/>
  <c r="M8222" i="17"/>
  <c r="M8221" i="17"/>
  <c r="M8220" i="17"/>
  <c r="M8219" i="17"/>
  <c r="M8218" i="17"/>
  <c r="M8217" i="17"/>
  <c r="M8216" i="17"/>
  <c r="M8215" i="17"/>
  <c r="M8214" i="17"/>
  <c r="M8213" i="17"/>
  <c r="M8212" i="17"/>
  <c r="M8211" i="17"/>
  <c r="M8210" i="17"/>
  <c r="M8209" i="17"/>
  <c r="M8208" i="17"/>
  <c r="M8207" i="17"/>
  <c r="M8206" i="17"/>
  <c r="M8205" i="17"/>
  <c r="M8204" i="17"/>
  <c r="M8203" i="17"/>
  <c r="M8202" i="17"/>
  <c r="M8201" i="17"/>
  <c r="M8200" i="17"/>
  <c r="M8199" i="17"/>
  <c r="M8198" i="17"/>
  <c r="M8197" i="17"/>
  <c r="M8196" i="17"/>
  <c r="M8195" i="17"/>
  <c r="M8194" i="17"/>
  <c r="M8193" i="17"/>
  <c r="M8192" i="17"/>
  <c r="M8191" i="17"/>
  <c r="M8190" i="17"/>
  <c r="M8189" i="17"/>
  <c r="M8188" i="17"/>
  <c r="M8187" i="17"/>
  <c r="M8186" i="17"/>
  <c r="M8185" i="17"/>
  <c r="M8184" i="17"/>
  <c r="M8183" i="17"/>
  <c r="M8182" i="17"/>
  <c r="M8181" i="17"/>
  <c r="M8180" i="17"/>
  <c r="M8179" i="17"/>
  <c r="M8178" i="17"/>
  <c r="M8177" i="17"/>
  <c r="M8176" i="17"/>
  <c r="M8175" i="17"/>
  <c r="M8174" i="17"/>
  <c r="M8173" i="17"/>
  <c r="M8172" i="17"/>
  <c r="M8171" i="17"/>
  <c r="M8170" i="17"/>
  <c r="M8169" i="17"/>
  <c r="M8168" i="17"/>
  <c r="M8167" i="17"/>
  <c r="M8166" i="17"/>
  <c r="M8165" i="17"/>
  <c r="M8164" i="17"/>
  <c r="M8163" i="17"/>
  <c r="M8162" i="17"/>
  <c r="M8161" i="17"/>
  <c r="M8160" i="17"/>
  <c r="M8159" i="17"/>
  <c r="M8158" i="17"/>
  <c r="M8157" i="17"/>
  <c r="M8156" i="17"/>
  <c r="M8155" i="17"/>
  <c r="M8154" i="17"/>
  <c r="M8153" i="17"/>
  <c r="M8152" i="17"/>
  <c r="M8151" i="17"/>
  <c r="M8150" i="17"/>
  <c r="M8149" i="17"/>
  <c r="M8148" i="17"/>
  <c r="M8147" i="17"/>
  <c r="M8146" i="17"/>
  <c r="M8145" i="17"/>
  <c r="M8144" i="17"/>
  <c r="M8143" i="17"/>
  <c r="M8142" i="17"/>
  <c r="M8141" i="17"/>
  <c r="M8140" i="17"/>
  <c r="M8139" i="17"/>
  <c r="M8138" i="17"/>
  <c r="M8137" i="17"/>
  <c r="M8136" i="17"/>
  <c r="M8135" i="17"/>
  <c r="M8134" i="17"/>
  <c r="M8133" i="17"/>
  <c r="M8132" i="17"/>
  <c r="M8131" i="17"/>
  <c r="M8130" i="17"/>
  <c r="M8129" i="17"/>
  <c r="M8128" i="17"/>
  <c r="M8127" i="17"/>
  <c r="M8126" i="17"/>
  <c r="M8125" i="17"/>
  <c r="M8124" i="17"/>
  <c r="M8123" i="17"/>
  <c r="M8122" i="17"/>
  <c r="M8121" i="17"/>
  <c r="M8120" i="17"/>
  <c r="M8119" i="17"/>
  <c r="M8118" i="17"/>
  <c r="M8117" i="17"/>
  <c r="M8116" i="17"/>
  <c r="M8115" i="17"/>
  <c r="M8114" i="17"/>
  <c r="M8113" i="17"/>
  <c r="M8112" i="17"/>
  <c r="M8111" i="17"/>
  <c r="M8110" i="17"/>
  <c r="M8109" i="17"/>
  <c r="M8108" i="17"/>
  <c r="M8107" i="17"/>
  <c r="M8106" i="17"/>
  <c r="M8105" i="17"/>
  <c r="M8104" i="17"/>
  <c r="M8103" i="17"/>
  <c r="M8102" i="17"/>
  <c r="M8101" i="17"/>
  <c r="M8100" i="17"/>
  <c r="M8099" i="17"/>
  <c r="M8098" i="17"/>
  <c r="M8097" i="17"/>
  <c r="M8096" i="17"/>
  <c r="M8095" i="17"/>
  <c r="M8094" i="17"/>
  <c r="M8093" i="17"/>
  <c r="M8092" i="17"/>
  <c r="M8091" i="17"/>
  <c r="M8090" i="17"/>
  <c r="M8089" i="17"/>
  <c r="M8088" i="17"/>
  <c r="M8087" i="17"/>
  <c r="M8086" i="17"/>
  <c r="M8085" i="17"/>
  <c r="M8084" i="17"/>
  <c r="M8083" i="17"/>
  <c r="M8082" i="17"/>
  <c r="M8081" i="17"/>
  <c r="M8080" i="17"/>
  <c r="M8079" i="17"/>
  <c r="M8078" i="17"/>
  <c r="M8077" i="17"/>
  <c r="M8076" i="17"/>
  <c r="M8075" i="17"/>
  <c r="M8074" i="17"/>
  <c r="M8073" i="17"/>
  <c r="M8072" i="17"/>
  <c r="M8071" i="17"/>
  <c r="M8070" i="17"/>
  <c r="M8069" i="17"/>
  <c r="M8068" i="17"/>
  <c r="M8067" i="17"/>
  <c r="M8066" i="17"/>
  <c r="M8065" i="17"/>
  <c r="M8064" i="17"/>
  <c r="M8063" i="17"/>
  <c r="M8062" i="17"/>
  <c r="M8061" i="17"/>
  <c r="M8060" i="17"/>
  <c r="M8059" i="17"/>
  <c r="M8058" i="17"/>
  <c r="M8057" i="17"/>
  <c r="M8056" i="17"/>
  <c r="M8055" i="17"/>
  <c r="M8054" i="17"/>
  <c r="M8053" i="17"/>
  <c r="M8052" i="17"/>
  <c r="M8051" i="17"/>
  <c r="M8050" i="17"/>
  <c r="M8049" i="17"/>
  <c r="M8048" i="17"/>
  <c r="M8047" i="17"/>
  <c r="M8046" i="17"/>
  <c r="M8045" i="17"/>
  <c r="M8044" i="17"/>
  <c r="M8043" i="17"/>
  <c r="M8042" i="17"/>
  <c r="M8041" i="17"/>
  <c r="M8040" i="17"/>
  <c r="M8039" i="17"/>
  <c r="M8038" i="17"/>
  <c r="M8037" i="17"/>
  <c r="M8036" i="17"/>
  <c r="M8035" i="17"/>
  <c r="M8034" i="17"/>
  <c r="M8033" i="17"/>
  <c r="M8032" i="17"/>
  <c r="M8031" i="17"/>
  <c r="M8030" i="17"/>
  <c r="M8029" i="17"/>
  <c r="M8028" i="17"/>
  <c r="M8027" i="17"/>
  <c r="M8026" i="17"/>
  <c r="M8025" i="17"/>
  <c r="M8024" i="17"/>
  <c r="M8023" i="17"/>
  <c r="M8022" i="17"/>
  <c r="M8021" i="17"/>
  <c r="M8020" i="17"/>
  <c r="M8019" i="17"/>
  <c r="M8018" i="17"/>
  <c r="M8017" i="17"/>
  <c r="M8016" i="17"/>
  <c r="M8015" i="17"/>
  <c r="M8014" i="17"/>
  <c r="M8013" i="17"/>
  <c r="M8012" i="17"/>
  <c r="M8011" i="17"/>
  <c r="M8010" i="17"/>
  <c r="M8009" i="17"/>
  <c r="M8008" i="17"/>
  <c r="M8007" i="17"/>
  <c r="M8006" i="17"/>
  <c r="M8005" i="17"/>
  <c r="M8004" i="17"/>
  <c r="M8003" i="17"/>
  <c r="M8002" i="17"/>
  <c r="M8001" i="17"/>
  <c r="M8000" i="17"/>
  <c r="M7999" i="17"/>
  <c r="M7998" i="17"/>
  <c r="M7997" i="17"/>
  <c r="M7996" i="17"/>
  <c r="M7995" i="17"/>
  <c r="M7994" i="17"/>
  <c r="M7993" i="17"/>
  <c r="M7992" i="17"/>
  <c r="M7991" i="17"/>
  <c r="M7990" i="17"/>
  <c r="M7989" i="17"/>
  <c r="M7988" i="17"/>
  <c r="M7987" i="17"/>
  <c r="M7986" i="17"/>
  <c r="M7985" i="17"/>
  <c r="M7984" i="17"/>
  <c r="M7983" i="17"/>
  <c r="M7982" i="17"/>
  <c r="M7981" i="17"/>
  <c r="M7980" i="17"/>
  <c r="M7979" i="17"/>
  <c r="M7978" i="17"/>
  <c r="M7977" i="17"/>
  <c r="M7976" i="17"/>
  <c r="M7975" i="17"/>
  <c r="M7974" i="17"/>
  <c r="M7973" i="17"/>
  <c r="M7972" i="17"/>
  <c r="M7971" i="17"/>
  <c r="M7970" i="17"/>
  <c r="M7969" i="17"/>
  <c r="M7968" i="17"/>
  <c r="M7967" i="17"/>
  <c r="M7966" i="17"/>
  <c r="M7965" i="17"/>
  <c r="M7964" i="17"/>
  <c r="M7963" i="17"/>
  <c r="M7962" i="17"/>
  <c r="M7961" i="17"/>
  <c r="M7960" i="17"/>
  <c r="M7959" i="17"/>
  <c r="M7958" i="17"/>
  <c r="M7957" i="17"/>
  <c r="M7956" i="17"/>
  <c r="M7955" i="17"/>
  <c r="M7954" i="17"/>
  <c r="M7953" i="17"/>
  <c r="M7952" i="17"/>
  <c r="M7951" i="17"/>
  <c r="M7950" i="17"/>
  <c r="M7949" i="17"/>
  <c r="M7948" i="17"/>
  <c r="M7947" i="17"/>
  <c r="M7946" i="17"/>
  <c r="M7945" i="17"/>
  <c r="M7944" i="17"/>
  <c r="M7943" i="17"/>
  <c r="M7942" i="17"/>
  <c r="M7941" i="17"/>
  <c r="M7940" i="17"/>
  <c r="M7939" i="17"/>
  <c r="M7938" i="17"/>
  <c r="M7937" i="17"/>
  <c r="M7936" i="17"/>
  <c r="M7935" i="17"/>
  <c r="M7934" i="17"/>
  <c r="M7933" i="17"/>
  <c r="M7932" i="17"/>
  <c r="M7931" i="17"/>
  <c r="M7930" i="17"/>
  <c r="M7929" i="17"/>
  <c r="M7928" i="17"/>
  <c r="M7927" i="17"/>
  <c r="M7926" i="17"/>
  <c r="M7925" i="17"/>
  <c r="M7924" i="17"/>
  <c r="M7923" i="17"/>
  <c r="M7922" i="17"/>
  <c r="M7921" i="17"/>
  <c r="M7920" i="17"/>
  <c r="M7919" i="17"/>
  <c r="M7918" i="17"/>
  <c r="M7917" i="17"/>
  <c r="M7916" i="17"/>
  <c r="M7915" i="17"/>
  <c r="M7914" i="17"/>
  <c r="M7913" i="17"/>
  <c r="M7912" i="17"/>
  <c r="M7911" i="17"/>
  <c r="M7910" i="17"/>
  <c r="M7909" i="17"/>
  <c r="M7908" i="17"/>
  <c r="M7907" i="17"/>
  <c r="M7906" i="17"/>
  <c r="M7905" i="17"/>
  <c r="M7904" i="17"/>
  <c r="M7903" i="17"/>
  <c r="M7902" i="17"/>
  <c r="M7901" i="17"/>
  <c r="M7900" i="17"/>
  <c r="M7899" i="17"/>
  <c r="M7898" i="17"/>
  <c r="M7897" i="17"/>
  <c r="M7896" i="17"/>
  <c r="M7895" i="17"/>
  <c r="M7894" i="17"/>
  <c r="M7893" i="17"/>
  <c r="M7892" i="17"/>
  <c r="M7891" i="17"/>
  <c r="M7890" i="17"/>
  <c r="M7889" i="17"/>
  <c r="M7888" i="17"/>
  <c r="M7887" i="17"/>
  <c r="M7886" i="17"/>
  <c r="M7885" i="17"/>
  <c r="M7884" i="17"/>
  <c r="M7883" i="17"/>
  <c r="M7882" i="17"/>
  <c r="M7881" i="17"/>
  <c r="M7880" i="17"/>
  <c r="M7879" i="17"/>
  <c r="M7878" i="17"/>
  <c r="M7877" i="17"/>
  <c r="M7876" i="17"/>
  <c r="M7875" i="17"/>
  <c r="M7874" i="17"/>
  <c r="M7873" i="17"/>
  <c r="M7872" i="17"/>
  <c r="M7871" i="17"/>
  <c r="M7870" i="17"/>
  <c r="M7869" i="17"/>
  <c r="M7868" i="17"/>
  <c r="M7867" i="17"/>
  <c r="M7866" i="17"/>
  <c r="M7865" i="17"/>
  <c r="M7864" i="17"/>
  <c r="M7863" i="17"/>
  <c r="M7862" i="17"/>
  <c r="M7861" i="17"/>
  <c r="M7860" i="17"/>
  <c r="M7859" i="17"/>
  <c r="M7858" i="17"/>
  <c r="M7857" i="17"/>
  <c r="M7856" i="17"/>
  <c r="M7855" i="17"/>
  <c r="M7854" i="17"/>
  <c r="M7853" i="17"/>
  <c r="M7852" i="17"/>
  <c r="M7851" i="17"/>
  <c r="M7850" i="17"/>
  <c r="M7849" i="17"/>
  <c r="M7848" i="17"/>
  <c r="M7847" i="17"/>
  <c r="M7846" i="17"/>
  <c r="M7845" i="17"/>
  <c r="M7844" i="17"/>
  <c r="M7843" i="17"/>
  <c r="M7842" i="17"/>
  <c r="M7841" i="17"/>
  <c r="M7840" i="17"/>
  <c r="M7839" i="17"/>
  <c r="M7838" i="17"/>
  <c r="M7837" i="17"/>
  <c r="M7836" i="17"/>
  <c r="M7835" i="17"/>
  <c r="M7834" i="17"/>
  <c r="M7833" i="17"/>
  <c r="M7832" i="17"/>
  <c r="M7831" i="17"/>
  <c r="M7830" i="17"/>
  <c r="M7829" i="17"/>
  <c r="M7828" i="17"/>
  <c r="M7827" i="17"/>
  <c r="M7826" i="17"/>
  <c r="M7825" i="17"/>
  <c r="M7824" i="17"/>
  <c r="M7823" i="17"/>
  <c r="M7822" i="17"/>
  <c r="M7821" i="17"/>
  <c r="M7820" i="17"/>
  <c r="M7819" i="17"/>
  <c r="M7818" i="17"/>
  <c r="M7817" i="17"/>
  <c r="M7816" i="17"/>
  <c r="M7815" i="17"/>
  <c r="M7814" i="17"/>
  <c r="M7813" i="17"/>
  <c r="M7812" i="17"/>
  <c r="M7811" i="17"/>
  <c r="M7810" i="17"/>
  <c r="M7809" i="17"/>
  <c r="M7808" i="17"/>
  <c r="M7807" i="17"/>
  <c r="M7806" i="17"/>
  <c r="M7805" i="17"/>
  <c r="M7804" i="17"/>
  <c r="M7803" i="17"/>
  <c r="M7802" i="17"/>
  <c r="M7801" i="17"/>
  <c r="M7800" i="17"/>
  <c r="M7799" i="17"/>
  <c r="M7798" i="17"/>
  <c r="M7797" i="17"/>
  <c r="M7796" i="17"/>
  <c r="M7795" i="17"/>
  <c r="M7794" i="17"/>
  <c r="M7793" i="17"/>
  <c r="M7792" i="17"/>
  <c r="M7791" i="17"/>
  <c r="M7790" i="17"/>
  <c r="M7789" i="17"/>
  <c r="M7788" i="17"/>
  <c r="M7787" i="17"/>
  <c r="M7786" i="17"/>
  <c r="M7785" i="17"/>
  <c r="M7784" i="17"/>
  <c r="M7783" i="17"/>
  <c r="M7782" i="17"/>
  <c r="M7781" i="17"/>
  <c r="M7780" i="17"/>
  <c r="M7779" i="17"/>
  <c r="M7778" i="17"/>
  <c r="M7777" i="17"/>
  <c r="M7776" i="17"/>
  <c r="M7775" i="17"/>
  <c r="M7774" i="17"/>
  <c r="M7773" i="17"/>
  <c r="M7772" i="17"/>
  <c r="M7771" i="17"/>
  <c r="M7770" i="17"/>
  <c r="M7769" i="17"/>
  <c r="M7768" i="17"/>
  <c r="M7767" i="17"/>
  <c r="M7766" i="17"/>
  <c r="M7765" i="17"/>
  <c r="M7764" i="17"/>
  <c r="M7763" i="17"/>
  <c r="M7762" i="17"/>
  <c r="M7761" i="17"/>
  <c r="M7760" i="17"/>
  <c r="M7759" i="17"/>
  <c r="M7758" i="17"/>
  <c r="M7757" i="17"/>
  <c r="M7756" i="17"/>
  <c r="M7755" i="17"/>
  <c r="M7754" i="17"/>
  <c r="M7753" i="17"/>
  <c r="M7752" i="17"/>
  <c r="M7751" i="17"/>
  <c r="M7750" i="17"/>
  <c r="M7749" i="17"/>
  <c r="M7748" i="17"/>
  <c r="M7747" i="17"/>
  <c r="M7746" i="17"/>
  <c r="M7745" i="17"/>
  <c r="M7744" i="17"/>
  <c r="M7743" i="17"/>
  <c r="M7742" i="17"/>
  <c r="M7741" i="17"/>
  <c r="M7740" i="17"/>
  <c r="M7739" i="17"/>
  <c r="M7738" i="17"/>
  <c r="M7737" i="17"/>
  <c r="M7736" i="17"/>
  <c r="M7735" i="17"/>
  <c r="M7734" i="17"/>
  <c r="M7733" i="17"/>
  <c r="M7732" i="17"/>
  <c r="M7731" i="17"/>
  <c r="M7730" i="17"/>
  <c r="M7729" i="17"/>
  <c r="M7728" i="17"/>
  <c r="M7727" i="17"/>
  <c r="M7726" i="17"/>
  <c r="M7725" i="17"/>
  <c r="M7724" i="17"/>
  <c r="M7723" i="17"/>
  <c r="M7722" i="17"/>
  <c r="M7721" i="17"/>
  <c r="M7720" i="17"/>
  <c r="M7719" i="17"/>
  <c r="M7718" i="17"/>
  <c r="M7717" i="17"/>
  <c r="M7716" i="17"/>
  <c r="M7715" i="17"/>
  <c r="M7714" i="17"/>
  <c r="M7713" i="17"/>
  <c r="M7712" i="17"/>
  <c r="M7711" i="17"/>
  <c r="M7710" i="17"/>
  <c r="M7709" i="17"/>
  <c r="M7708" i="17"/>
  <c r="M7707" i="17"/>
  <c r="M7706" i="17"/>
  <c r="M7705" i="17"/>
  <c r="M7704" i="17"/>
  <c r="M7703" i="17"/>
  <c r="M7702" i="17"/>
  <c r="M7701" i="17"/>
  <c r="M7700" i="17"/>
  <c r="M7699" i="17"/>
  <c r="M7698" i="17"/>
  <c r="M7697" i="17"/>
  <c r="M7696" i="17"/>
  <c r="M7695" i="17"/>
  <c r="M7694" i="17"/>
  <c r="M7693" i="17"/>
  <c r="M7692" i="17"/>
  <c r="M7691" i="17"/>
  <c r="M7690" i="17"/>
  <c r="M7689" i="17"/>
  <c r="M7688" i="17"/>
  <c r="M7687" i="17"/>
  <c r="M7686" i="17"/>
  <c r="M7685" i="17"/>
  <c r="M7684" i="17"/>
  <c r="M7683" i="17"/>
  <c r="M7682" i="17"/>
  <c r="M7681" i="17"/>
  <c r="M7680" i="17"/>
  <c r="M7679" i="17"/>
  <c r="M7678" i="17"/>
  <c r="M7677" i="17"/>
  <c r="M7676" i="17"/>
  <c r="M7675" i="17"/>
  <c r="M7674" i="17"/>
  <c r="M7673" i="17"/>
  <c r="M7672" i="17"/>
  <c r="M7671" i="17"/>
  <c r="M7670" i="17"/>
  <c r="M7669" i="17"/>
  <c r="M7668" i="17"/>
  <c r="M7667" i="17"/>
  <c r="M7666" i="17"/>
  <c r="M7665" i="17"/>
  <c r="M7664" i="17"/>
  <c r="M7663" i="17"/>
  <c r="M7662" i="17"/>
  <c r="M7661" i="17"/>
  <c r="M7660" i="17"/>
  <c r="M7659" i="17"/>
  <c r="M7658" i="17"/>
  <c r="M7657" i="17"/>
  <c r="M7656" i="17"/>
  <c r="M7655" i="17"/>
  <c r="M7654" i="17"/>
  <c r="M7653" i="17"/>
  <c r="M7652" i="17"/>
  <c r="M7651" i="17"/>
  <c r="M7650" i="17"/>
  <c r="M7649" i="17"/>
  <c r="M7648" i="17"/>
  <c r="M7647" i="17"/>
  <c r="M7646" i="17"/>
  <c r="M7645" i="17"/>
  <c r="M7644" i="17"/>
  <c r="M7643" i="17"/>
  <c r="M7642" i="17"/>
  <c r="M7641" i="17"/>
  <c r="M7640" i="17"/>
  <c r="M7639" i="17"/>
  <c r="M7638" i="17"/>
  <c r="M7637" i="17"/>
  <c r="M7636" i="17"/>
  <c r="M7635" i="17"/>
  <c r="M7634" i="17"/>
  <c r="M7633" i="17"/>
  <c r="M7632" i="17"/>
  <c r="M7631" i="17"/>
  <c r="M7630" i="17"/>
  <c r="M7629" i="17"/>
  <c r="M7628" i="17"/>
  <c r="M7627" i="17"/>
  <c r="M7626" i="17"/>
  <c r="M7625" i="17"/>
  <c r="M7624" i="17"/>
  <c r="M7623" i="17"/>
  <c r="M7622" i="17"/>
  <c r="M7621" i="17"/>
  <c r="M7620" i="17"/>
  <c r="M7619" i="17"/>
  <c r="M7618" i="17"/>
  <c r="M7617" i="17"/>
  <c r="M7616" i="17"/>
  <c r="M7615" i="17"/>
  <c r="M7614" i="17"/>
  <c r="M7613" i="17"/>
  <c r="M7612" i="17"/>
  <c r="M7611" i="17"/>
  <c r="M7610" i="17"/>
  <c r="M7609" i="17"/>
  <c r="M7608" i="17"/>
  <c r="M7607" i="17"/>
  <c r="M7606" i="17"/>
  <c r="M7605" i="17"/>
  <c r="M7604" i="17"/>
  <c r="M7603" i="17"/>
  <c r="M7602" i="17"/>
  <c r="M7601" i="17"/>
  <c r="M7600" i="17"/>
  <c r="M7599" i="17"/>
  <c r="M7598" i="17"/>
  <c r="M7597" i="17"/>
  <c r="M7596" i="17"/>
  <c r="M7595" i="17"/>
  <c r="M7594" i="17"/>
  <c r="M7593" i="17"/>
  <c r="M7592" i="17"/>
  <c r="M7591" i="17"/>
  <c r="M7590" i="17"/>
  <c r="M7589" i="17"/>
  <c r="M7588" i="17"/>
  <c r="M7587" i="17"/>
  <c r="M7586" i="17"/>
  <c r="M7585" i="17"/>
  <c r="M7584" i="17"/>
  <c r="M7583" i="17"/>
  <c r="M7582" i="17"/>
  <c r="M7581" i="17"/>
  <c r="M7580" i="17"/>
  <c r="M7579" i="17"/>
  <c r="M7578" i="17"/>
  <c r="M7577" i="17"/>
  <c r="M7576" i="17"/>
  <c r="M7575" i="17"/>
  <c r="M7574" i="17"/>
  <c r="M7573" i="17"/>
  <c r="M7572" i="17"/>
  <c r="M7571" i="17"/>
  <c r="M7570" i="17"/>
  <c r="M7569" i="17"/>
  <c r="M7568" i="17"/>
  <c r="M7567" i="17"/>
  <c r="M7566" i="17"/>
  <c r="M7565" i="17"/>
  <c r="M7564" i="17"/>
  <c r="M7563" i="17"/>
  <c r="M7562" i="17"/>
  <c r="M7561" i="17"/>
  <c r="M7560" i="17"/>
  <c r="M7559" i="17"/>
  <c r="M7558" i="17"/>
  <c r="M7557" i="17"/>
  <c r="M7556" i="17"/>
  <c r="M7555" i="17"/>
  <c r="M7554" i="17"/>
  <c r="M7553" i="17"/>
  <c r="M7552" i="17"/>
  <c r="M7551" i="17"/>
  <c r="M7550" i="17"/>
  <c r="M7549" i="17"/>
  <c r="M7548" i="17"/>
  <c r="M7547" i="17"/>
  <c r="M7546" i="17"/>
  <c r="M7545" i="17"/>
  <c r="M7544" i="17"/>
  <c r="M7543" i="17"/>
  <c r="M7542" i="17"/>
  <c r="M7541" i="17"/>
  <c r="M7540" i="17"/>
  <c r="M7539" i="17"/>
  <c r="M7538" i="17"/>
  <c r="M7537" i="17"/>
  <c r="M7536" i="17"/>
  <c r="M7535" i="17"/>
  <c r="M7534" i="17"/>
  <c r="M7533" i="17"/>
  <c r="M7532" i="17"/>
  <c r="M7531" i="17"/>
  <c r="M7530" i="17"/>
  <c r="M7529" i="17"/>
  <c r="M7528" i="17"/>
  <c r="M7527" i="17"/>
  <c r="M7526" i="17"/>
  <c r="M7525" i="17"/>
  <c r="M7524" i="17"/>
  <c r="M7523" i="17"/>
  <c r="M7522" i="17"/>
  <c r="M7521" i="17"/>
  <c r="M7520" i="17"/>
  <c r="M7519" i="17"/>
  <c r="M7518" i="17"/>
  <c r="M7517" i="17"/>
  <c r="M7516" i="17"/>
  <c r="M7515" i="17"/>
  <c r="M7514" i="17"/>
  <c r="M7513" i="17"/>
  <c r="M7512" i="17"/>
  <c r="M7511" i="17"/>
  <c r="M7510" i="17"/>
  <c r="M7509" i="17"/>
  <c r="M7508" i="17"/>
  <c r="M7507" i="17"/>
  <c r="M7506" i="17"/>
  <c r="M7505" i="17"/>
  <c r="M7504" i="17"/>
  <c r="M7503" i="17"/>
  <c r="M7502" i="17"/>
  <c r="M7501" i="17"/>
  <c r="M7500" i="17"/>
  <c r="M7499" i="17"/>
  <c r="M7498" i="17"/>
  <c r="M7497" i="17"/>
  <c r="M7496" i="17"/>
  <c r="M7495" i="17"/>
  <c r="M7494" i="17"/>
  <c r="M7493" i="17"/>
  <c r="M7492" i="17"/>
  <c r="M7491" i="17"/>
  <c r="M7490" i="17"/>
  <c r="M7489" i="17"/>
  <c r="M7488" i="17"/>
  <c r="M7487" i="17"/>
  <c r="M7486" i="17"/>
  <c r="M7485" i="17"/>
  <c r="M7484" i="17"/>
  <c r="M7483" i="17"/>
  <c r="M7482" i="17"/>
  <c r="M7481" i="17"/>
  <c r="M7480" i="17"/>
  <c r="M7479" i="17"/>
  <c r="M7478" i="17"/>
  <c r="M7477" i="17"/>
  <c r="M7476" i="17"/>
  <c r="M7475" i="17"/>
  <c r="M7474" i="17"/>
  <c r="M7473" i="17"/>
  <c r="M7472" i="17"/>
  <c r="M7471" i="17"/>
  <c r="M7470" i="17"/>
  <c r="M7469" i="17"/>
  <c r="M7468" i="17"/>
  <c r="M7467" i="17"/>
  <c r="M7466" i="17"/>
  <c r="M7465" i="17"/>
  <c r="M7464" i="17"/>
  <c r="M7463" i="17"/>
  <c r="M7462" i="17"/>
  <c r="M7461" i="17"/>
  <c r="M7460" i="17"/>
  <c r="M7459" i="17"/>
  <c r="M7458" i="17"/>
  <c r="M7457" i="17"/>
  <c r="M7456" i="17"/>
  <c r="M7455" i="17"/>
  <c r="M7454" i="17"/>
  <c r="M7453" i="17"/>
  <c r="M7452" i="17"/>
  <c r="M7451" i="17"/>
  <c r="M7450" i="17"/>
  <c r="M7449" i="17"/>
  <c r="M7448" i="17"/>
  <c r="M7447" i="17"/>
  <c r="M7446" i="17"/>
  <c r="M7445" i="17"/>
  <c r="M7444" i="17"/>
  <c r="M7443" i="17"/>
  <c r="M7442" i="17"/>
  <c r="M7441" i="17"/>
  <c r="M7440" i="17"/>
  <c r="M7439" i="17"/>
  <c r="M7438" i="17"/>
  <c r="M7437" i="17"/>
  <c r="M7436" i="17"/>
  <c r="M7435" i="17"/>
  <c r="M7434" i="17"/>
  <c r="M7433" i="17"/>
  <c r="M7432" i="17"/>
  <c r="M7431" i="17"/>
  <c r="M7430" i="17"/>
  <c r="M7429" i="17"/>
  <c r="M7428" i="17"/>
  <c r="M7427" i="17"/>
  <c r="M7426" i="17"/>
  <c r="M7425" i="17"/>
  <c r="M7424" i="17"/>
  <c r="M7423" i="17"/>
  <c r="M7422" i="17"/>
  <c r="M7421" i="17"/>
  <c r="M7420" i="17"/>
  <c r="M7419" i="17"/>
  <c r="M7418" i="17"/>
  <c r="M7417" i="17"/>
  <c r="M7416" i="17"/>
  <c r="M7415" i="17"/>
  <c r="M7414" i="17"/>
  <c r="M7413" i="17"/>
  <c r="M7412" i="17"/>
  <c r="M7411" i="17"/>
  <c r="M7410" i="17"/>
  <c r="M7409" i="17"/>
  <c r="M7408" i="17"/>
  <c r="M7407" i="17"/>
  <c r="M7406" i="17"/>
  <c r="M7405" i="17"/>
  <c r="M7404" i="17"/>
  <c r="M7403" i="17"/>
  <c r="M7402" i="17"/>
  <c r="M7401" i="17"/>
  <c r="M7400" i="17"/>
  <c r="M7399" i="17"/>
  <c r="M7398" i="17"/>
  <c r="M7397" i="17"/>
  <c r="M7396" i="17"/>
  <c r="M7395" i="17"/>
  <c r="M7394" i="17"/>
  <c r="M7393" i="17"/>
  <c r="M7392" i="17"/>
  <c r="M7391" i="17"/>
  <c r="M7390" i="17"/>
  <c r="M7389" i="17"/>
  <c r="M7388" i="17"/>
  <c r="M7387" i="17"/>
  <c r="M7386" i="17"/>
  <c r="M7385" i="17"/>
  <c r="M7384" i="17"/>
  <c r="M7383" i="17"/>
  <c r="M7382" i="17"/>
  <c r="M7381" i="17"/>
  <c r="M7380" i="17"/>
  <c r="M7379" i="17"/>
  <c r="M7378" i="17"/>
  <c r="M7377" i="17"/>
  <c r="M7376" i="17"/>
  <c r="M7375" i="17"/>
  <c r="M7374" i="17"/>
  <c r="M7373" i="17"/>
  <c r="M7372" i="17"/>
  <c r="M7371" i="17"/>
  <c r="M7370" i="17"/>
  <c r="M7369" i="17"/>
  <c r="M7368" i="17"/>
  <c r="M7367" i="17"/>
  <c r="M7366" i="17"/>
  <c r="M7365" i="17"/>
  <c r="M7364" i="17"/>
  <c r="M7363" i="17"/>
  <c r="M7362" i="17"/>
  <c r="M7361" i="17"/>
  <c r="M7360" i="17"/>
  <c r="M7359" i="17"/>
  <c r="M7358" i="17"/>
  <c r="M7357" i="17"/>
  <c r="M7356" i="17"/>
  <c r="M7355" i="17"/>
  <c r="M7354" i="17"/>
  <c r="M7353" i="17"/>
  <c r="M7352" i="17"/>
  <c r="M7351" i="17"/>
  <c r="M7350" i="17"/>
  <c r="M7349" i="17"/>
  <c r="M7348" i="17"/>
  <c r="M7347" i="17"/>
  <c r="M7346" i="17"/>
  <c r="M7345" i="17"/>
  <c r="M7344" i="17"/>
  <c r="M7343" i="17"/>
  <c r="M7342" i="17"/>
  <c r="M7341" i="17"/>
  <c r="M7340" i="17"/>
  <c r="M7339" i="17"/>
  <c r="M7338" i="17"/>
  <c r="M7337" i="17"/>
  <c r="M7336" i="17"/>
  <c r="M7335" i="17"/>
  <c r="M7334" i="17"/>
  <c r="M7333" i="17"/>
  <c r="M7332" i="17"/>
  <c r="M7331" i="17"/>
  <c r="M7330" i="17"/>
  <c r="M7329" i="17"/>
  <c r="M7328" i="17"/>
  <c r="M7327" i="17"/>
  <c r="M7326" i="17"/>
  <c r="M7325" i="17"/>
  <c r="M7324" i="17"/>
  <c r="M7323" i="17"/>
  <c r="M7322" i="17"/>
  <c r="M7321" i="17"/>
  <c r="M7320" i="17"/>
  <c r="M7319" i="17"/>
  <c r="M7318" i="17"/>
  <c r="M7317" i="17"/>
  <c r="M7316" i="17"/>
  <c r="M7315" i="17"/>
  <c r="M7314" i="17"/>
  <c r="M7313" i="17"/>
  <c r="M7312" i="17"/>
  <c r="M7311" i="17"/>
  <c r="M7310" i="17"/>
  <c r="M7309" i="17"/>
  <c r="M7308" i="17"/>
  <c r="M7307" i="17"/>
  <c r="M7306" i="17"/>
  <c r="M7305" i="17"/>
  <c r="M7304" i="17"/>
  <c r="M7303" i="17"/>
  <c r="M7302" i="17"/>
  <c r="M7301" i="17"/>
  <c r="M7300" i="17"/>
  <c r="M7299" i="17"/>
  <c r="M7298" i="17"/>
  <c r="M7297" i="17"/>
  <c r="M7296" i="17"/>
  <c r="M7295" i="17"/>
  <c r="M7294" i="17"/>
  <c r="M7293" i="17"/>
  <c r="M7292" i="17"/>
  <c r="M7291" i="17"/>
  <c r="M7290" i="17"/>
  <c r="M7289" i="17"/>
  <c r="M7288" i="17"/>
  <c r="M7287" i="17"/>
  <c r="M7286" i="17"/>
  <c r="M7285" i="17"/>
  <c r="M7284" i="17"/>
  <c r="M7283" i="17"/>
  <c r="M7282" i="17"/>
  <c r="M7281" i="17"/>
  <c r="M7280" i="17"/>
  <c r="M7279" i="17"/>
  <c r="M7278" i="17"/>
  <c r="M7277" i="17"/>
  <c r="M7276" i="17"/>
  <c r="M7275" i="17"/>
  <c r="M7274" i="17"/>
  <c r="M7273" i="17"/>
  <c r="M7272" i="17"/>
  <c r="M7271" i="17"/>
  <c r="M7270" i="17"/>
  <c r="M7269" i="17"/>
  <c r="M7268" i="17"/>
  <c r="M7267" i="17"/>
  <c r="M7266" i="17"/>
  <c r="M7265" i="17"/>
  <c r="M7264" i="17"/>
  <c r="M7263" i="17"/>
  <c r="M7262" i="17"/>
  <c r="M7261" i="17"/>
  <c r="M7260" i="17"/>
  <c r="M7259" i="17"/>
  <c r="M7258" i="17"/>
  <c r="M7257" i="17"/>
  <c r="M7256" i="17"/>
  <c r="M7255" i="17"/>
  <c r="M7254" i="17"/>
  <c r="M7253" i="17"/>
  <c r="M7252" i="17"/>
  <c r="M7251" i="17"/>
  <c r="M7250" i="17"/>
  <c r="M7249" i="17"/>
  <c r="M7248" i="17"/>
  <c r="M7247" i="17"/>
  <c r="M7246" i="17"/>
  <c r="M7245" i="17"/>
  <c r="M7244" i="17"/>
  <c r="M7243" i="17"/>
  <c r="M7242" i="17"/>
  <c r="M7241" i="17"/>
  <c r="M7240" i="17"/>
  <c r="M7239" i="17"/>
  <c r="M7238" i="17"/>
  <c r="M7237" i="17"/>
  <c r="M7236" i="17"/>
  <c r="M7235" i="17"/>
  <c r="M7234" i="17"/>
  <c r="M7233" i="17"/>
  <c r="M7232" i="17"/>
  <c r="M7231" i="17"/>
  <c r="M7230" i="17"/>
  <c r="M7229" i="17"/>
  <c r="M7228" i="17"/>
  <c r="M7227" i="17"/>
  <c r="M7226" i="17"/>
  <c r="M7225" i="17"/>
  <c r="M7224" i="17"/>
  <c r="M7223" i="17"/>
  <c r="M7222" i="17"/>
  <c r="M7221" i="17"/>
  <c r="M7220" i="17"/>
  <c r="M7219" i="17"/>
  <c r="M7218" i="17"/>
  <c r="M7217" i="17"/>
  <c r="M7216" i="17"/>
  <c r="M7215" i="17"/>
  <c r="M7214" i="17"/>
  <c r="M7213" i="17"/>
  <c r="M7212" i="17"/>
  <c r="M7211" i="17"/>
  <c r="M7210" i="17"/>
  <c r="M7209" i="17"/>
  <c r="M7208" i="17"/>
  <c r="M7207" i="17"/>
  <c r="M7206" i="17"/>
  <c r="M7205" i="17"/>
  <c r="M7204" i="17"/>
  <c r="M7203" i="17"/>
  <c r="M7202" i="17"/>
  <c r="M7201" i="17"/>
  <c r="M7200" i="17"/>
  <c r="M7199" i="17"/>
  <c r="M7198" i="17"/>
  <c r="M7197" i="17"/>
  <c r="M7196" i="17"/>
  <c r="M7195" i="17"/>
  <c r="M7194" i="17"/>
  <c r="M7193" i="17"/>
  <c r="M7192" i="17"/>
  <c r="M7191" i="17"/>
  <c r="M7190" i="17"/>
  <c r="M7189" i="17"/>
  <c r="M7188" i="17"/>
  <c r="M7187" i="17"/>
  <c r="M7186" i="17"/>
  <c r="M7185" i="17"/>
  <c r="M7184" i="17"/>
  <c r="M7183" i="17"/>
  <c r="M7182" i="17"/>
  <c r="M7181" i="17"/>
  <c r="M7180" i="17"/>
  <c r="M7179" i="17"/>
  <c r="M7178" i="17"/>
  <c r="M7177" i="17"/>
  <c r="M7176" i="17"/>
  <c r="M7175" i="17"/>
  <c r="M7174" i="17"/>
  <c r="M7173" i="17"/>
  <c r="M7172" i="17"/>
  <c r="M7171" i="17"/>
  <c r="M7170" i="17"/>
  <c r="M7169" i="17"/>
  <c r="M7168" i="17"/>
  <c r="M7167" i="17"/>
  <c r="M7166" i="17"/>
  <c r="M7165" i="17"/>
  <c r="M7164" i="17"/>
  <c r="M7163" i="17"/>
  <c r="M7162" i="17"/>
  <c r="M7161" i="17"/>
  <c r="M7160" i="17"/>
  <c r="M7159" i="17"/>
  <c r="M7158" i="17"/>
  <c r="M7157" i="17"/>
  <c r="M7156" i="17"/>
  <c r="M7155" i="17"/>
  <c r="M7154" i="17"/>
  <c r="M7153" i="17"/>
  <c r="M7152" i="17"/>
  <c r="M7151" i="17"/>
  <c r="M7150" i="17"/>
  <c r="M7149" i="17"/>
  <c r="M7148" i="17"/>
  <c r="M7147" i="17"/>
  <c r="M7146" i="17"/>
  <c r="M7145" i="17"/>
  <c r="M7144" i="17"/>
  <c r="M7143" i="17"/>
  <c r="M7142" i="17"/>
  <c r="M7141" i="17"/>
  <c r="M7140" i="17"/>
  <c r="M7139" i="17"/>
  <c r="M7138" i="17"/>
  <c r="M7137" i="17"/>
  <c r="M7136" i="17"/>
  <c r="M7135" i="17"/>
  <c r="M7134" i="17"/>
  <c r="M7133" i="17"/>
  <c r="M7132" i="17"/>
  <c r="M7131" i="17"/>
  <c r="M7130" i="17"/>
  <c r="M7129" i="17"/>
  <c r="M7128" i="17"/>
  <c r="M7127" i="17"/>
  <c r="M7126" i="17"/>
  <c r="M7125" i="17"/>
  <c r="M7124" i="17"/>
  <c r="M7123" i="17"/>
  <c r="M7122" i="17"/>
  <c r="M7121" i="17"/>
  <c r="M7120" i="17"/>
  <c r="M7119" i="17"/>
  <c r="M7118" i="17"/>
  <c r="M7117" i="17"/>
  <c r="M7116" i="17"/>
  <c r="M7115" i="17"/>
  <c r="M7114" i="17"/>
  <c r="M7113" i="17"/>
  <c r="M7112" i="17"/>
  <c r="M7111" i="17"/>
  <c r="M7110" i="17"/>
  <c r="M7109" i="17"/>
  <c r="M7108" i="17"/>
  <c r="M7107" i="17"/>
  <c r="M7106" i="17"/>
  <c r="M7105" i="17"/>
  <c r="M7104" i="17"/>
  <c r="M7103" i="17"/>
  <c r="M7102" i="17"/>
  <c r="M7101" i="17"/>
  <c r="M7100" i="17"/>
  <c r="M7099" i="17"/>
  <c r="M7098" i="17"/>
  <c r="M7097" i="17"/>
  <c r="M7096" i="17"/>
  <c r="M7095" i="17"/>
  <c r="M7094" i="17"/>
  <c r="M7093" i="17"/>
  <c r="M7092" i="17"/>
  <c r="M7091" i="17"/>
  <c r="M7090" i="17"/>
  <c r="M7089" i="17"/>
  <c r="M7088" i="17"/>
  <c r="M7087" i="17"/>
  <c r="M7086" i="17"/>
  <c r="M7085" i="17"/>
  <c r="M7084" i="17"/>
  <c r="M7083" i="17"/>
  <c r="M7082" i="17"/>
  <c r="M7081" i="17"/>
  <c r="M7080" i="17"/>
  <c r="M7079" i="17"/>
  <c r="M7078" i="17"/>
  <c r="M7077" i="17"/>
  <c r="M7076" i="17"/>
  <c r="M7075" i="17"/>
  <c r="M7074" i="17"/>
  <c r="M7073" i="17"/>
  <c r="M7072" i="17"/>
  <c r="M7071" i="17"/>
  <c r="M7070" i="17"/>
  <c r="M7069" i="17"/>
  <c r="M7068" i="17"/>
  <c r="M7067" i="17"/>
  <c r="M7066" i="17"/>
  <c r="M7065" i="17"/>
  <c r="M7064" i="17"/>
  <c r="M7063" i="17"/>
  <c r="M7062" i="17"/>
  <c r="M7061" i="17"/>
  <c r="M7060" i="17"/>
  <c r="M7059" i="17"/>
  <c r="M7058" i="17"/>
  <c r="M7057" i="17"/>
  <c r="M7056" i="17"/>
  <c r="M7055" i="17"/>
  <c r="M7054" i="17"/>
  <c r="M7053" i="17"/>
  <c r="M7052" i="17"/>
  <c r="M7051" i="17"/>
  <c r="M7050" i="17"/>
  <c r="M7049" i="17"/>
  <c r="M7048" i="17"/>
  <c r="M7047" i="17"/>
  <c r="M7046" i="17"/>
  <c r="M7045" i="17"/>
  <c r="M7044" i="17"/>
  <c r="M7043" i="17"/>
  <c r="M7042" i="17"/>
  <c r="M7041" i="17"/>
  <c r="M7040" i="17"/>
  <c r="M7039" i="17"/>
  <c r="M7038" i="17"/>
  <c r="M7037" i="17"/>
  <c r="M7036" i="17"/>
  <c r="M7035" i="17"/>
  <c r="M7034" i="17"/>
  <c r="M7033" i="17"/>
  <c r="M7032" i="17"/>
  <c r="M7031" i="17"/>
  <c r="M7030" i="17"/>
  <c r="M7029" i="17"/>
  <c r="M7028" i="17"/>
  <c r="M7027" i="17"/>
  <c r="M7026" i="17"/>
  <c r="M7025" i="17"/>
  <c r="M7024" i="17"/>
  <c r="M7023" i="17"/>
  <c r="M7022" i="17"/>
  <c r="M7021" i="17"/>
  <c r="M7020" i="17"/>
  <c r="M7019" i="17"/>
  <c r="M7018" i="17"/>
  <c r="M7017" i="17"/>
  <c r="M7016" i="17"/>
  <c r="M7015" i="17"/>
  <c r="M7014" i="17"/>
  <c r="M7013" i="17"/>
  <c r="M7012" i="17"/>
  <c r="M7011" i="17"/>
  <c r="M7010" i="17"/>
  <c r="M7009" i="17"/>
  <c r="M7008" i="17"/>
  <c r="M7007" i="17"/>
  <c r="M7006" i="17"/>
  <c r="M7005" i="17"/>
  <c r="M7004" i="17"/>
  <c r="M7003" i="17"/>
  <c r="M7002" i="17"/>
  <c r="M7001" i="17"/>
  <c r="M7000" i="17"/>
  <c r="M6999" i="17"/>
  <c r="M6998" i="17"/>
  <c r="M6997" i="17"/>
  <c r="M6996" i="17"/>
  <c r="M6995" i="17"/>
  <c r="M6994" i="17"/>
  <c r="M6993" i="17"/>
  <c r="M6992" i="17"/>
  <c r="M6991" i="17"/>
  <c r="M6990" i="17"/>
  <c r="M6989" i="17"/>
  <c r="M6988" i="17"/>
  <c r="M6987" i="17"/>
  <c r="M6986" i="17"/>
  <c r="M6985" i="17"/>
  <c r="M6984" i="17"/>
  <c r="M6983" i="17"/>
  <c r="M6982" i="17"/>
  <c r="M6981" i="17"/>
  <c r="M6980" i="17"/>
  <c r="M6979" i="17"/>
  <c r="M6978" i="17"/>
  <c r="M6977" i="17"/>
  <c r="M6976" i="17"/>
  <c r="M6975" i="17"/>
  <c r="M6974" i="17"/>
  <c r="M6973" i="17"/>
  <c r="M6972" i="17"/>
  <c r="M6971" i="17"/>
  <c r="M6970" i="17"/>
  <c r="M6969" i="17"/>
  <c r="M6968" i="17"/>
  <c r="M6967" i="17"/>
  <c r="M6966" i="17"/>
  <c r="M6965" i="17"/>
  <c r="M6964" i="17"/>
  <c r="M6963" i="17"/>
  <c r="M6962" i="17"/>
  <c r="M6961" i="17"/>
  <c r="M6960" i="17"/>
  <c r="M6959" i="17"/>
  <c r="M6958" i="17"/>
  <c r="M6957" i="17"/>
  <c r="M6956" i="17"/>
  <c r="M6955" i="17"/>
  <c r="M6954" i="17"/>
  <c r="M6953" i="17"/>
  <c r="M6952" i="17"/>
  <c r="M6951" i="17"/>
  <c r="M6950" i="17"/>
  <c r="M6949" i="17"/>
  <c r="M6948" i="17"/>
  <c r="M6947" i="17"/>
  <c r="M6946" i="17"/>
  <c r="M6945" i="17"/>
  <c r="M6944" i="17"/>
  <c r="M6943" i="17"/>
  <c r="M6942" i="17"/>
  <c r="M6941" i="17"/>
  <c r="M6940" i="17"/>
  <c r="M6939" i="17"/>
  <c r="M6938" i="17"/>
  <c r="M6937" i="17"/>
  <c r="M6936" i="17"/>
  <c r="M6935" i="17"/>
  <c r="M6934" i="17"/>
  <c r="M6933" i="17"/>
  <c r="M6932" i="17"/>
  <c r="M6931" i="17"/>
  <c r="M6930" i="17"/>
  <c r="M6929" i="17"/>
  <c r="M6928" i="17"/>
  <c r="M6927" i="17"/>
  <c r="M6926" i="17"/>
  <c r="M6925" i="17"/>
  <c r="M6924" i="17"/>
  <c r="M6923" i="17"/>
  <c r="M6922" i="17"/>
  <c r="M6921" i="17"/>
  <c r="M6920" i="17"/>
  <c r="M6919" i="17"/>
  <c r="M6918" i="17"/>
  <c r="M6917" i="17"/>
  <c r="M6916" i="17"/>
  <c r="M6915" i="17"/>
  <c r="M6914" i="17"/>
  <c r="M6913" i="17"/>
  <c r="M6912" i="17"/>
  <c r="M6911" i="17"/>
  <c r="M6910" i="17"/>
  <c r="M6909" i="17"/>
  <c r="M6908" i="17"/>
  <c r="M6907" i="17"/>
  <c r="M6906" i="17"/>
  <c r="M6905" i="17"/>
  <c r="M6904" i="17"/>
  <c r="M6903" i="17"/>
  <c r="M6902" i="17"/>
  <c r="M6901" i="17"/>
  <c r="M6900" i="17"/>
  <c r="M6899" i="17"/>
  <c r="M6898" i="17"/>
  <c r="M6897" i="17"/>
  <c r="M6896" i="17"/>
  <c r="M6895" i="17"/>
  <c r="M6894" i="17"/>
  <c r="M6893" i="17"/>
  <c r="M6892" i="17"/>
  <c r="M6891" i="17"/>
  <c r="M6890" i="17"/>
  <c r="M6889" i="17"/>
  <c r="M6888" i="17"/>
  <c r="M6887" i="17"/>
  <c r="M6886" i="17"/>
  <c r="M6885" i="17"/>
  <c r="M6884" i="17"/>
  <c r="M6883" i="17"/>
  <c r="M6882" i="17"/>
  <c r="M6881" i="17"/>
  <c r="M6880" i="17"/>
  <c r="M6879" i="17"/>
  <c r="M6878" i="17"/>
  <c r="M6877" i="17"/>
  <c r="M6876" i="17"/>
  <c r="M6875" i="17"/>
  <c r="M6874" i="17"/>
  <c r="M6873" i="17"/>
  <c r="M6872" i="17"/>
  <c r="M6871" i="17"/>
  <c r="M6870" i="17"/>
  <c r="M6869" i="17"/>
  <c r="M6868" i="17"/>
  <c r="M6867" i="17"/>
  <c r="M6866" i="17"/>
  <c r="M6865" i="17"/>
  <c r="M6864" i="17"/>
  <c r="M6863" i="17"/>
  <c r="M6862" i="17"/>
  <c r="M6861" i="17"/>
  <c r="M6860" i="17"/>
  <c r="M6859" i="17"/>
  <c r="M6858" i="17"/>
  <c r="M6857" i="17"/>
  <c r="M6856" i="17"/>
  <c r="M6855" i="17"/>
  <c r="M6854" i="17"/>
  <c r="M6853" i="17"/>
  <c r="M6852" i="17"/>
  <c r="M6851" i="17"/>
  <c r="M6850" i="17"/>
  <c r="M6849" i="17"/>
  <c r="M6848" i="17"/>
  <c r="M6847" i="17"/>
  <c r="M6846" i="17"/>
  <c r="M6845" i="17"/>
  <c r="M6844" i="17"/>
  <c r="M6843" i="17"/>
  <c r="M6842" i="17"/>
  <c r="M6841" i="17"/>
  <c r="M6840" i="17"/>
  <c r="M6839" i="17"/>
  <c r="M6838" i="17"/>
  <c r="M6837" i="17"/>
  <c r="M6836" i="17"/>
  <c r="M6835" i="17"/>
  <c r="M6834" i="17"/>
  <c r="M6833" i="17"/>
  <c r="M6832" i="17"/>
  <c r="M6831" i="17"/>
  <c r="M6830" i="17"/>
  <c r="M6829" i="17"/>
  <c r="M6828" i="17"/>
  <c r="M6827" i="17"/>
  <c r="M6826" i="17"/>
  <c r="M6825" i="17"/>
  <c r="M6824" i="17"/>
  <c r="M6823" i="17"/>
  <c r="M6822" i="17"/>
  <c r="M6821" i="17"/>
  <c r="M6820" i="17"/>
  <c r="M6819" i="17"/>
  <c r="M6818" i="17"/>
  <c r="M6817" i="17"/>
  <c r="M6816" i="17"/>
  <c r="M6815" i="17"/>
  <c r="M6814" i="17"/>
  <c r="M6813" i="17"/>
  <c r="M6812" i="17"/>
  <c r="M6811" i="17"/>
  <c r="M6810" i="17"/>
  <c r="M6809" i="17"/>
  <c r="M6808" i="17"/>
  <c r="M6807" i="17"/>
  <c r="M6806" i="17"/>
  <c r="M6805" i="17"/>
  <c r="M6804" i="17"/>
  <c r="M6803" i="17"/>
  <c r="M6802" i="17"/>
  <c r="M6801" i="17"/>
  <c r="M6800" i="17"/>
  <c r="M6799" i="17"/>
  <c r="M6798" i="17"/>
  <c r="M6797" i="17"/>
  <c r="M6796" i="17"/>
  <c r="M6795" i="17"/>
  <c r="M6794" i="17"/>
  <c r="M6793" i="17"/>
  <c r="M6792" i="17"/>
  <c r="M6791" i="17"/>
  <c r="M6790" i="17"/>
  <c r="M6789" i="17"/>
  <c r="M6788" i="17"/>
  <c r="M6787" i="17"/>
  <c r="M6786" i="17"/>
  <c r="M6785" i="17"/>
  <c r="M6784" i="17"/>
  <c r="M6783" i="17"/>
  <c r="M6782" i="17"/>
  <c r="M6781" i="17"/>
  <c r="M6780" i="17"/>
  <c r="M6779" i="17"/>
  <c r="M6778" i="17"/>
  <c r="M6777" i="17"/>
  <c r="M6776" i="17"/>
  <c r="M6775" i="17"/>
  <c r="M6774" i="17"/>
  <c r="M6773" i="17"/>
  <c r="M6772" i="17"/>
  <c r="M6771" i="17"/>
  <c r="M6770" i="17"/>
  <c r="M6769" i="17"/>
  <c r="M6768" i="17"/>
  <c r="M6767" i="17"/>
  <c r="M6766" i="17"/>
  <c r="M6765" i="17"/>
  <c r="M6764" i="17"/>
  <c r="M6763" i="17"/>
  <c r="M6762" i="17"/>
  <c r="M6761" i="17"/>
  <c r="M6760" i="17"/>
  <c r="M6759" i="17"/>
  <c r="M6758" i="17"/>
  <c r="M6757" i="17"/>
  <c r="M6756" i="17"/>
  <c r="M6755" i="17"/>
  <c r="M6754" i="17"/>
  <c r="M6753" i="17"/>
  <c r="M6752" i="17"/>
  <c r="M6751" i="17"/>
  <c r="M6750" i="17"/>
  <c r="M6749" i="17"/>
  <c r="M6748" i="17"/>
  <c r="M6747" i="17"/>
  <c r="M6746" i="17"/>
  <c r="M6745" i="17"/>
  <c r="M6744" i="17"/>
  <c r="M6743" i="17"/>
  <c r="M6742" i="17"/>
  <c r="M6741" i="17"/>
  <c r="M6740" i="17"/>
  <c r="M6739" i="17"/>
  <c r="M6738" i="17"/>
  <c r="M6737" i="17"/>
  <c r="M6736" i="17"/>
  <c r="M6735" i="17"/>
  <c r="M6734" i="17"/>
  <c r="M6733" i="17"/>
  <c r="M6732" i="17"/>
  <c r="M6731" i="17"/>
  <c r="M6730" i="17"/>
  <c r="M6729" i="17"/>
  <c r="M6728" i="17"/>
  <c r="M6727" i="17"/>
  <c r="M6726" i="17"/>
  <c r="M6725" i="17"/>
  <c r="M6724" i="17"/>
  <c r="M6723" i="17"/>
  <c r="M6722" i="17"/>
  <c r="M6721" i="17"/>
  <c r="M6720" i="17"/>
  <c r="M6719" i="17"/>
  <c r="M6718" i="17"/>
  <c r="M6717" i="17"/>
  <c r="M6716" i="17"/>
  <c r="M6715" i="17"/>
  <c r="M6714" i="17"/>
  <c r="M6713" i="17"/>
  <c r="M6712" i="17"/>
  <c r="M6711" i="17"/>
  <c r="M6710" i="17"/>
  <c r="M6709" i="17"/>
  <c r="M6708" i="17"/>
  <c r="M6707" i="17"/>
  <c r="M6706" i="17"/>
  <c r="M6705" i="17"/>
  <c r="M6704" i="17"/>
  <c r="M6703" i="17"/>
  <c r="M6702" i="17"/>
  <c r="M6701" i="17"/>
  <c r="M6700" i="17"/>
  <c r="M6699" i="17"/>
  <c r="M6698" i="17"/>
  <c r="M6697" i="17"/>
  <c r="M6696" i="17"/>
  <c r="M6695" i="17"/>
  <c r="M6694" i="17"/>
  <c r="M6693" i="17"/>
  <c r="M6692" i="17"/>
  <c r="M6691" i="17"/>
  <c r="M6690" i="17"/>
  <c r="M6689" i="17"/>
  <c r="M6688" i="17"/>
  <c r="M6687" i="17"/>
  <c r="M6686" i="17"/>
  <c r="M6685" i="17"/>
  <c r="M6684" i="17"/>
  <c r="M6683" i="17"/>
  <c r="M6682" i="17"/>
  <c r="M6681" i="17"/>
  <c r="M6680" i="17"/>
  <c r="M6679" i="17"/>
  <c r="M6678" i="17"/>
  <c r="M6677" i="17"/>
  <c r="M6676" i="17"/>
  <c r="M6675" i="17"/>
  <c r="M6674" i="17"/>
  <c r="M6673" i="17"/>
  <c r="M6672" i="17"/>
  <c r="M6671" i="17"/>
  <c r="M6670" i="17"/>
  <c r="M6669" i="17"/>
  <c r="M6668" i="17"/>
  <c r="M6667" i="17"/>
  <c r="M6666" i="17"/>
  <c r="M6665" i="17"/>
  <c r="M6664" i="17"/>
  <c r="M6663" i="17"/>
  <c r="M6662" i="17"/>
  <c r="M6661" i="17"/>
  <c r="M6660" i="17"/>
  <c r="M6659" i="17"/>
  <c r="M6658" i="17"/>
  <c r="M6657" i="17"/>
  <c r="M6656" i="17"/>
  <c r="M6655" i="17"/>
  <c r="M6654" i="17"/>
  <c r="M6653" i="17"/>
  <c r="M6652" i="17"/>
  <c r="M6651" i="17"/>
  <c r="M6650" i="17"/>
  <c r="M6649" i="17"/>
  <c r="M6648" i="17"/>
  <c r="M6647" i="17"/>
  <c r="M6646" i="17"/>
  <c r="M6645" i="17"/>
  <c r="M6644" i="17"/>
  <c r="M6643" i="17"/>
  <c r="M6642" i="17"/>
  <c r="M6641" i="17"/>
  <c r="M6640" i="17"/>
  <c r="M6639" i="17"/>
  <c r="M6638" i="17"/>
  <c r="M6637" i="17"/>
  <c r="M6636" i="17"/>
  <c r="M6635" i="17"/>
  <c r="M6634" i="17"/>
  <c r="M6633" i="17"/>
  <c r="M6632" i="17"/>
  <c r="M6631" i="17"/>
  <c r="M6630" i="17"/>
  <c r="M6629" i="17"/>
  <c r="M6628" i="17"/>
  <c r="M6627" i="17"/>
  <c r="M6626" i="17"/>
  <c r="M6625" i="17"/>
  <c r="M6624" i="17"/>
  <c r="M6623" i="17"/>
  <c r="M6622" i="17"/>
  <c r="M6621" i="17"/>
  <c r="M6620" i="17"/>
  <c r="M6619" i="17"/>
  <c r="M6618" i="17"/>
  <c r="M6617" i="17"/>
  <c r="M6616" i="17"/>
  <c r="M6615" i="17"/>
  <c r="M6614" i="17"/>
  <c r="M6613" i="17"/>
  <c r="M6612" i="17"/>
  <c r="M6611" i="17"/>
  <c r="M6610" i="17"/>
  <c r="M6609" i="17"/>
  <c r="M6608" i="17"/>
  <c r="M6607" i="17"/>
  <c r="M6606" i="17"/>
  <c r="M6605" i="17"/>
  <c r="M6604" i="17"/>
  <c r="M6603" i="17"/>
  <c r="M6602" i="17"/>
  <c r="M6601" i="17"/>
  <c r="M6600" i="17"/>
  <c r="M6599" i="17"/>
  <c r="M6598" i="17"/>
  <c r="M6597" i="17"/>
  <c r="M6596" i="17"/>
  <c r="M6595" i="17"/>
  <c r="M6594" i="17"/>
  <c r="M6593" i="17"/>
  <c r="M6592" i="17"/>
  <c r="M6591" i="17"/>
  <c r="M6590" i="17"/>
  <c r="M6589" i="17"/>
  <c r="M6588" i="17"/>
  <c r="M6587" i="17"/>
  <c r="M6586" i="17"/>
  <c r="M6585" i="17"/>
  <c r="M6584" i="17"/>
  <c r="M6583" i="17"/>
  <c r="M6582" i="17"/>
  <c r="M6581" i="17"/>
  <c r="M6580" i="17"/>
  <c r="M6579" i="17"/>
  <c r="M6578" i="17"/>
  <c r="M6577" i="17"/>
  <c r="M6576" i="17"/>
  <c r="M6575" i="17"/>
  <c r="M6574" i="17"/>
  <c r="M6573" i="17"/>
  <c r="M6572" i="17"/>
  <c r="M6571" i="17"/>
  <c r="M6570" i="17"/>
  <c r="M6569" i="17"/>
  <c r="M6568" i="17"/>
  <c r="M6567" i="17"/>
  <c r="M6566" i="17"/>
  <c r="M6565" i="17"/>
  <c r="M6564" i="17"/>
  <c r="M6563" i="17"/>
  <c r="M6562" i="17"/>
  <c r="M6561" i="17"/>
  <c r="M6560" i="17"/>
  <c r="M6559" i="17"/>
  <c r="M6558" i="17"/>
  <c r="M6557" i="17"/>
  <c r="M6556" i="17"/>
  <c r="M6555" i="17"/>
  <c r="M6554" i="17"/>
  <c r="M6553" i="17"/>
  <c r="M6552" i="17"/>
  <c r="M6551" i="17"/>
  <c r="M6550" i="17"/>
  <c r="M6549" i="17"/>
  <c r="M6548" i="17"/>
  <c r="M6547" i="17"/>
  <c r="M6546" i="17"/>
  <c r="M6545" i="17"/>
  <c r="M6544" i="17"/>
  <c r="M6543" i="17"/>
  <c r="M6542" i="17"/>
  <c r="M6541" i="17"/>
  <c r="M6540" i="17"/>
  <c r="M6539" i="17"/>
  <c r="M6538" i="17"/>
  <c r="M6537" i="17"/>
  <c r="M6536" i="17"/>
  <c r="M6535" i="17"/>
  <c r="M6534" i="17"/>
  <c r="M6533" i="17"/>
  <c r="M6532" i="17"/>
  <c r="M6531" i="17"/>
  <c r="M6530" i="17"/>
  <c r="M6529" i="17"/>
  <c r="M6528" i="17"/>
  <c r="M6527" i="17"/>
  <c r="M6526" i="17"/>
  <c r="M6525" i="17"/>
  <c r="M6524" i="17"/>
  <c r="M6523" i="17"/>
  <c r="M6522" i="17"/>
  <c r="M6521" i="17"/>
  <c r="M6520" i="17"/>
  <c r="M6519" i="17"/>
  <c r="M6518" i="17"/>
  <c r="M6517" i="17"/>
  <c r="M6516" i="17"/>
  <c r="M6515" i="17"/>
  <c r="M6514" i="17"/>
  <c r="M6513" i="17"/>
  <c r="M6512" i="17"/>
  <c r="M6511" i="17"/>
  <c r="M6510" i="17"/>
  <c r="M6509" i="17"/>
  <c r="M6508" i="17"/>
  <c r="M6507" i="17"/>
  <c r="M6506" i="17"/>
  <c r="M6505" i="17"/>
  <c r="M6504" i="17"/>
  <c r="M6503" i="17"/>
  <c r="M6502" i="17"/>
  <c r="M6501" i="17"/>
  <c r="M6500" i="17"/>
  <c r="M6499" i="17"/>
  <c r="M6498" i="17"/>
  <c r="M6497" i="17"/>
  <c r="M6496" i="17"/>
  <c r="M6495" i="17"/>
  <c r="M6494" i="17"/>
  <c r="M6493" i="17"/>
  <c r="M6492" i="17"/>
  <c r="M6491" i="17"/>
  <c r="M6490" i="17"/>
  <c r="M6489" i="17"/>
  <c r="M6488" i="17"/>
  <c r="M6487" i="17"/>
  <c r="M6486" i="17"/>
  <c r="M6485" i="17"/>
  <c r="M6484" i="17"/>
  <c r="M6483" i="17"/>
  <c r="M6482" i="17"/>
  <c r="M6481" i="17"/>
  <c r="M6480" i="17"/>
  <c r="M6479" i="17"/>
  <c r="M6478" i="17"/>
  <c r="M6477" i="17"/>
  <c r="M6476" i="17"/>
  <c r="M6475" i="17"/>
  <c r="M6474" i="17"/>
  <c r="M6473" i="17"/>
  <c r="M6472" i="17"/>
  <c r="M6471" i="17"/>
  <c r="M6470" i="17"/>
  <c r="M6469" i="17"/>
  <c r="M6468" i="17"/>
  <c r="M6467" i="17"/>
  <c r="M6466" i="17"/>
  <c r="M6465" i="17"/>
  <c r="M6464" i="17"/>
  <c r="M6463" i="17"/>
  <c r="M6462" i="17"/>
  <c r="M6461" i="17"/>
  <c r="M6460" i="17"/>
  <c r="M6459" i="17"/>
  <c r="M6458" i="17"/>
  <c r="M6457" i="17"/>
  <c r="M6456" i="17"/>
  <c r="M6455" i="17"/>
  <c r="M6454" i="17"/>
  <c r="M6453" i="17"/>
  <c r="M6452" i="17"/>
  <c r="M6451" i="17"/>
  <c r="M6450" i="17"/>
  <c r="M6449" i="17"/>
  <c r="M6448" i="17"/>
  <c r="M6447" i="17"/>
  <c r="M6446" i="17"/>
  <c r="M6445" i="17"/>
  <c r="M6444" i="17"/>
  <c r="M6443" i="17"/>
  <c r="M6442" i="17"/>
  <c r="M6441" i="17"/>
  <c r="M6440" i="17"/>
  <c r="M6439" i="17"/>
  <c r="M6438" i="17"/>
  <c r="M6437" i="17"/>
  <c r="M6436" i="17"/>
  <c r="M6435" i="17"/>
  <c r="M6434" i="17"/>
  <c r="M6433" i="17"/>
  <c r="M6432" i="17"/>
  <c r="M6431" i="17"/>
  <c r="M6430" i="17"/>
  <c r="M6429" i="17"/>
  <c r="M6428" i="17"/>
  <c r="M6427" i="17"/>
  <c r="M6426" i="17"/>
  <c r="M6425" i="17"/>
  <c r="M6424" i="17"/>
  <c r="M6423" i="17"/>
  <c r="M6422" i="17"/>
  <c r="M6421" i="17"/>
  <c r="M6420" i="17"/>
  <c r="M6419" i="17"/>
  <c r="M6418" i="17"/>
  <c r="M6417" i="17"/>
  <c r="M6416" i="17"/>
  <c r="M6415" i="17"/>
  <c r="M6414" i="17"/>
  <c r="M6413" i="17"/>
  <c r="M6412" i="17"/>
  <c r="M6411" i="17"/>
  <c r="M6410" i="17"/>
  <c r="M6409" i="17"/>
  <c r="M6408" i="17"/>
  <c r="M6407" i="17"/>
  <c r="M6406" i="17"/>
  <c r="M6405" i="17"/>
  <c r="M6404" i="17"/>
  <c r="M6403" i="17"/>
  <c r="M6402" i="17"/>
  <c r="M6401" i="17"/>
  <c r="M6400" i="17"/>
  <c r="M6399" i="17"/>
  <c r="M6398" i="17"/>
  <c r="M6397" i="17"/>
  <c r="M6396" i="17"/>
  <c r="M6395" i="17"/>
  <c r="M6394" i="17"/>
  <c r="M6393" i="17"/>
  <c r="M6392" i="17"/>
  <c r="M6391" i="17"/>
  <c r="M6390" i="17"/>
  <c r="M6389" i="17"/>
  <c r="M6388" i="17"/>
  <c r="M6387" i="17"/>
  <c r="M6386" i="17"/>
  <c r="M6385" i="17"/>
  <c r="M6384" i="17"/>
  <c r="M6383" i="17"/>
  <c r="M6382" i="17"/>
  <c r="M6381" i="17"/>
  <c r="M6380" i="17"/>
  <c r="M6379" i="17"/>
  <c r="M6378" i="17"/>
  <c r="M6377" i="17"/>
  <c r="M6376" i="17"/>
  <c r="M6375" i="17"/>
  <c r="M6374" i="17"/>
  <c r="M6373" i="17"/>
  <c r="M6372" i="17"/>
  <c r="M6371" i="17"/>
  <c r="M6370" i="17"/>
  <c r="M6369" i="17"/>
  <c r="M6368" i="17"/>
  <c r="M6367" i="17"/>
  <c r="M6366" i="17"/>
  <c r="M6365" i="17"/>
  <c r="M6364" i="17"/>
  <c r="M6363" i="17"/>
  <c r="M6362" i="17"/>
  <c r="M6361" i="17"/>
  <c r="M6360" i="17"/>
  <c r="M6359" i="17"/>
  <c r="M6358" i="17"/>
  <c r="M6357" i="17"/>
  <c r="M6356" i="17"/>
  <c r="M6355" i="17"/>
  <c r="M6354" i="17"/>
  <c r="M6353" i="17"/>
  <c r="M6352" i="17"/>
  <c r="M6351" i="17"/>
  <c r="M6350" i="17"/>
  <c r="M6349" i="17"/>
  <c r="M6348" i="17"/>
  <c r="M6347" i="17"/>
  <c r="M6346" i="17"/>
  <c r="M6345" i="17"/>
  <c r="M6344" i="17"/>
  <c r="M6343" i="17"/>
  <c r="M6342" i="17"/>
  <c r="M6341" i="17"/>
  <c r="M6340" i="17"/>
  <c r="M6339" i="17"/>
  <c r="M6338" i="17"/>
  <c r="M6337" i="17"/>
  <c r="M6336" i="17"/>
  <c r="M6335" i="17"/>
  <c r="M6334" i="17"/>
  <c r="M6333" i="17"/>
  <c r="M6332" i="17"/>
  <c r="M6331" i="17"/>
  <c r="M6330" i="17"/>
  <c r="M6329" i="17"/>
  <c r="M6328" i="17"/>
  <c r="M6327" i="17"/>
  <c r="M6326" i="17"/>
  <c r="M6325" i="17"/>
  <c r="M6324" i="17"/>
  <c r="M6323" i="17"/>
  <c r="M6322" i="17"/>
  <c r="M6321" i="17"/>
  <c r="M6320" i="17"/>
  <c r="M6319" i="17"/>
  <c r="M6318" i="17"/>
  <c r="M6317" i="17"/>
  <c r="M6316" i="17"/>
  <c r="M6315" i="17"/>
  <c r="M6314" i="17"/>
  <c r="M6313" i="17"/>
  <c r="M6312" i="17"/>
  <c r="M6311" i="17"/>
  <c r="M6310" i="17"/>
  <c r="M6309" i="17"/>
  <c r="M6308" i="17"/>
  <c r="M6307" i="17"/>
  <c r="M6306" i="17"/>
  <c r="M6305" i="17"/>
  <c r="M6304" i="17"/>
  <c r="M6303" i="17"/>
  <c r="M6302" i="17"/>
  <c r="M6301" i="17"/>
  <c r="M6300" i="17"/>
  <c r="M6299" i="17"/>
  <c r="M6298" i="17"/>
  <c r="M6297" i="17"/>
  <c r="M6296" i="17"/>
  <c r="M6295" i="17"/>
  <c r="M6294" i="17"/>
  <c r="M6293" i="17"/>
  <c r="M6292" i="17"/>
  <c r="M6291" i="17"/>
  <c r="M6290" i="17"/>
  <c r="M6289" i="17"/>
  <c r="M6288" i="17"/>
  <c r="M6287" i="17"/>
  <c r="M6286" i="17"/>
  <c r="M6285" i="17"/>
  <c r="M6284" i="17"/>
  <c r="M6283" i="17"/>
  <c r="M6282" i="17"/>
  <c r="M6281" i="17"/>
  <c r="M6280" i="17"/>
  <c r="M6279" i="17"/>
  <c r="M6278" i="17"/>
  <c r="M6277" i="17"/>
  <c r="M6276" i="17"/>
  <c r="M6275" i="17"/>
  <c r="M6274" i="17"/>
  <c r="M6273" i="17"/>
  <c r="M6272" i="17"/>
  <c r="M6271" i="17"/>
  <c r="M6270" i="17"/>
  <c r="M6269" i="17"/>
  <c r="M6268" i="17"/>
  <c r="M6267" i="17"/>
  <c r="M6266" i="17"/>
  <c r="M6265" i="17"/>
  <c r="M6264" i="17"/>
  <c r="M6263" i="17"/>
  <c r="M6262" i="17"/>
  <c r="M6261" i="17"/>
  <c r="M6260" i="17"/>
  <c r="M6259" i="17"/>
  <c r="M6258" i="17"/>
  <c r="M6257" i="17"/>
  <c r="M6256" i="17"/>
  <c r="M6255" i="17"/>
  <c r="M6254" i="17"/>
  <c r="M6253" i="17"/>
  <c r="M6252" i="17"/>
  <c r="M6251" i="17"/>
  <c r="M6250" i="17"/>
  <c r="M6249" i="17"/>
  <c r="M6248" i="17"/>
  <c r="M6247" i="17"/>
  <c r="M6246" i="17"/>
  <c r="M6245" i="17"/>
  <c r="M6244" i="17"/>
  <c r="M6243" i="17"/>
  <c r="M6242" i="17"/>
  <c r="M6241" i="17"/>
  <c r="M6240" i="17"/>
  <c r="M6239" i="17"/>
  <c r="M6238" i="17"/>
  <c r="M6237" i="17"/>
  <c r="M6236" i="17"/>
  <c r="M6235" i="17"/>
  <c r="M6234" i="17"/>
  <c r="M6233" i="17"/>
  <c r="M6232" i="17"/>
  <c r="M6231" i="17"/>
  <c r="M6230" i="17"/>
  <c r="M6229" i="17"/>
  <c r="M6228" i="17"/>
  <c r="M6227" i="17"/>
  <c r="M6226" i="17"/>
  <c r="M6225" i="17"/>
  <c r="M6224" i="17"/>
  <c r="M6223" i="17"/>
  <c r="M6222" i="17"/>
  <c r="M6221" i="17"/>
  <c r="M6220" i="17"/>
  <c r="M6219" i="17"/>
  <c r="M6218" i="17"/>
  <c r="M6217" i="17"/>
  <c r="M6216" i="17"/>
  <c r="M6215" i="17"/>
  <c r="M6214" i="17"/>
  <c r="M6213" i="17"/>
  <c r="M6212" i="17"/>
  <c r="M6211" i="17"/>
  <c r="M6210" i="17"/>
  <c r="M6209" i="17"/>
  <c r="M6208" i="17"/>
  <c r="M6207" i="17"/>
  <c r="M6206" i="17"/>
  <c r="M6205" i="17"/>
  <c r="M6204" i="17"/>
  <c r="M6203" i="17"/>
  <c r="M6202" i="17"/>
  <c r="M6201" i="17"/>
  <c r="M6200" i="17"/>
  <c r="M6199" i="17"/>
  <c r="M6198" i="17"/>
  <c r="M6197" i="17"/>
  <c r="M6196" i="17"/>
  <c r="M6195" i="17"/>
  <c r="M6194" i="17"/>
  <c r="M6193" i="17"/>
  <c r="M6192" i="17"/>
  <c r="M6191" i="17"/>
  <c r="M6190" i="17"/>
  <c r="M6189" i="17"/>
  <c r="M6188" i="17"/>
  <c r="M6187" i="17"/>
  <c r="M6186" i="17"/>
  <c r="M6185" i="17"/>
  <c r="M6184" i="17"/>
  <c r="M6183" i="17"/>
  <c r="M6182" i="17"/>
  <c r="M6181" i="17"/>
  <c r="M6180" i="17"/>
  <c r="M6179" i="17"/>
  <c r="M6178" i="17"/>
  <c r="M6177" i="17"/>
  <c r="M6176" i="17"/>
  <c r="M6175" i="17"/>
  <c r="M6174" i="17"/>
  <c r="M6173" i="17"/>
  <c r="M6172" i="17"/>
  <c r="M6171" i="17"/>
  <c r="M6170" i="17"/>
  <c r="M6169" i="17"/>
  <c r="M6168" i="17"/>
  <c r="M6167" i="17"/>
  <c r="M6166" i="17"/>
  <c r="M6165" i="17"/>
  <c r="M6164" i="17"/>
  <c r="M6163" i="17"/>
  <c r="M6162" i="17"/>
  <c r="M6161" i="17"/>
  <c r="M6160" i="17"/>
  <c r="M6159" i="17"/>
  <c r="M6158" i="17"/>
  <c r="M6157" i="17"/>
  <c r="M6156" i="17"/>
  <c r="M6155" i="17"/>
  <c r="M6154" i="17"/>
  <c r="M6153" i="17"/>
  <c r="M6152" i="17"/>
  <c r="M6151" i="17"/>
  <c r="M6150" i="17"/>
  <c r="M6149" i="17"/>
  <c r="M6148" i="17"/>
  <c r="M6147" i="17"/>
  <c r="M6146" i="17"/>
  <c r="M6145" i="17"/>
  <c r="M6144" i="17"/>
  <c r="M6143" i="17"/>
  <c r="M6142" i="17"/>
  <c r="M6141" i="17"/>
  <c r="M6140" i="17"/>
  <c r="M6139" i="17"/>
  <c r="M6138" i="17"/>
  <c r="M6137" i="17"/>
  <c r="M6136" i="17"/>
  <c r="M6135" i="17"/>
  <c r="M6134" i="17"/>
  <c r="M6133" i="17"/>
  <c r="M6132" i="17"/>
  <c r="M6131" i="17"/>
  <c r="M6130" i="17"/>
  <c r="M6129" i="17"/>
  <c r="M6128" i="17"/>
  <c r="M6127" i="17"/>
  <c r="M6126" i="17"/>
  <c r="M6125" i="17"/>
  <c r="M6124" i="17"/>
  <c r="M6123" i="17"/>
  <c r="M6122" i="17"/>
  <c r="M6121" i="17"/>
  <c r="M6120" i="17"/>
  <c r="M6119" i="17"/>
  <c r="M6118" i="17"/>
  <c r="M6117" i="17"/>
  <c r="M6116" i="17"/>
  <c r="M6115" i="17"/>
  <c r="M6114" i="17"/>
  <c r="M6113" i="17"/>
  <c r="M6112" i="17"/>
  <c r="M6111" i="17"/>
  <c r="M6110" i="17"/>
  <c r="M6109" i="17"/>
  <c r="M6108" i="17"/>
  <c r="M6107" i="17"/>
  <c r="M6106" i="17"/>
  <c r="M6105" i="17"/>
  <c r="M6104" i="17"/>
  <c r="M6103" i="17"/>
  <c r="M6102" i="17"/>
  <c r="M6101" i="17"/>
  <c r="M6100" i="17"/>
  <c r="M6099" i="17"/>
  <c r="M6098" i="17"/>
  <c r="M6097" i="17"/>
  <c r="M6096" i="17"/>
  <c r="M6095" i="17"/>
  <c r="M6094" i="17"/>
  <c r="M6093" i="17"/>
  <c r="M6092" i="17"/>
  <c r="M6091" i="17"/>
  <c r="M6090" i="17"/>
  <c r="M6089" i="17"/>
  <c r="M6088" i="17"/>
  <c r="M6087" i="17"/>
  <c r="M6086" i="17"/>
  <c r="M6085" i="17"/>
  <c r="M6084" i="17"/>
  <c r="M6083" i="17"/>
  <c r="M6082" i="17"/>
  <c r="M6081" i="17"/>
  <c r="M6080" i="17"/>
  <c r="M6079" i="17"/>
  <c r="M6078" i="17"/>
  <c r="M6077" i="17"/>
  <c r="M6076" i="17"/>
  <c r="M6075" i="17"/>
  <c r="M6074" i="17"/>
  <c r="M6073" i="17"/>
  <c r="M6072" i="17"/>
  <c r="M6071" i="17"/>
  <c r="M6070" i="17"/>
  <c r="M6069" i="17"/>
  <c r="M6068" i="17"/>
  <c r="M6067" i="17"/>
  <c r="M6066" i="17"/>
  <c r="M6065" i="17"/>
  <c r="M6064" i="17"/>
  <c r="M6063" i="17"/>
  <c r="M6062" i="17"/>
  <c r="M6061" i="17"/>
  <c r="M6060" i="17"/>
  <c r="M6059" i="17"/>
  <c r="M6058" i="17"/>
  <c r="M6057" i="17"/>
  <c r="M6056" i="17"/>
  <c r="M6055" i="17"/>
  <c r="M6054" i="17"/>
  <c r="M6053" i="17"/>
  <c r="M6052" i="17"/>
  <c r="M6051" i="17"/>
  <c r="M6050" i="17"/>
  <c r="M6049" i="17"/>
  <c r="M6048" i="17"/>
  <c r="M6047" i="17"/>
  <c r="M6046" i="17"/>
  <c r="M6045" i="17"/>
  <c r="M6044" i="17"/>
  <c r="M6043" i="17"/>
  <c r="M6042" i="17"/>
  <c r="M6041" i="17"/>
  <c r="M6040" i="17"/>
  <c r="M6039" i="17"/>
  <c r="M6038" i="17"/>
  <c r="M6037" i="17"/>
  <c r="M6036" i="17"/>
  <c r="M6035" i="17"/>
  <c r="M6034" i="17"/>
  <c r="M6033" i="17"/>
  <c r="M6032" i="17"/>
  <c r="M6031" i="17"/>
  <c r="M6030" i="17"/>
  <c r="M6029" i="17"/>
  <c r="M6028" i="17"/>
  <c r="M6027" i="17"/>
  <c r="M6026" i="17"/>
  <c r="M6025" i="17"/>
  <c r="M6024" i="17"/>
  <c r="M6023" i="17"/>
  <c r="M6022" i="17"/>
  <c r="M6021" i="17"/>
  <c r="M6020" i="17"/>
  <c r="M6019" i="17"/>
  <c r="M6018" i="17"/>
  <c r="M6017" i="17"/>
  <c r="M6016" i="17"/>
  <c r="M6015" i="17"/>
  <c r="M6014" i="17"/>
  <c r="M6013" i="17"/>
  <c r="M6012" i="17"/>
  <c r="M6011" i="17"/>
  <c r="M6010" i="17"/>
  <c r="M6009" i="17"/>
  <c r="M6008" i="17"/>
  <c r="M6007" i="17"/>
  <c r="M6006" i="17"/>
  <c r="M6005" i="17"/>
  <c r="M6004" i="17"/>
  <c r="M6003" i="17"/>
  <c r="M6002" i="17"/>
  <c r="M6001" i="17"/>
  <c r="M6000" i="17"/>
  <c r="M5999" i="17"/>
  <c r="M5998" i="17"/>
  <c r="M5997" i="17"/>
  <c r="M5996" i="17"/>
  <c r="M5995" i="17"/>
  <c r="M5994" i="17"/>
  <c r="M5993" i="17"/>
  <c r="M5992" i="17"/>
  <c r="M5991" i="17"/>
  <c r="M5990" i="17"/>
  <c r="M5989" i="17"/>
  <c r="M5988" i="17"/>
  <c r="M5987" i="17"/>
  <c r="M5986" i="17"/>
  <c r="M5985" i="17"/>
  <c r="M5984" i="17"/>
  <c r="M5983" i="17"/>
  <c r="M5982" i="17"/>
  <c r="M5981" i="17"/>
  <c r="M5980" i="17"/>
  <c r="M5979" i="17"/>
  <c r="M5978" i="17"/>
  <c r="M5977" i="17"/>
  <c r="M5976" i="17"/>
  <c r="M5975" i="17"/>
  <c r="M5974" i="17"/>
  <c r="M5973" i="17"/>
  <c r="M5972" i="17"/>
  <c r="M5971" i="17"/>
  <c r="M5970" i="17"/>
  <c r="M5969" i="17"/>
  <c r="M5968" i="17"/>
  <c r="M5967" i="17"/>
  <c r="M5966" i="17"/>
  <c r="M5965" i="17"/>
  <c r="M5964" i="17"/>
  <c r="M5963" i="17"/>
  <c r="M5962" i="17"/>
  <c r="M5961" i="17"/>
  <c r="M5960" i="17"/>
  <c r="M5959" i="17"/>
  <c r="M5958" i="17"/>
  <c r="M5957" i="17"/>
  <c r="M5956" i="17"/>
  <c r="M5955" i="17"/>
  <c r="M5954" i="17"/>
  <c r="M5953" i="17"/>
  <c r="M5952" i="17"/>
  <c r="M5951" i="17"/>
  <c r="M5950" i="17"/>
  <c r="M5949" i="17"/>
  <c r="M5948" i="17"/>
  <c r="M5947" i="17"/>
  <c r="M5946" i="17"/>
  <c r="M5945" i="17"/>
  <c r="M5944" i="17"/>
  <c r="M5943" i="17"/>
  <c r="M5942" i="17"/>
  <c r="M5941" i="17"/>
  <c r="M5940" i="17"/>
  <c r="M5939" i="17"/>
  <c r="M5938" i="17"/>
  <c r="M5937" i="17"/>
  <c r="M5936" i="17"/>
  <c r="M5935" i="17"/>
  <c r="M5934" i="17"/>
  <c r="M5933" i="17"/>
  <c r="M5932" i="17"/>
  <c r="M5931" i="17"/>
  <c r="M5930" i="17"/>
  <c r="M5929" i="17"/>
  <c r="M5928" i="17"/>
  <c r="M5927" i="17"/>
  <c r="M5926" i="17"/>
  <c r="M5925" i="17"/>
  <c r="M5924" i="17"/>
  <c r="M5923" i="17"/>
  <c r="M5922" i="17"/>
  <c r="M5921" i="17"/>
  <c r="M5920" i="17"/>
  <c r="M5919" i="17"/>
  <c r="M5918" i="17"/>
  <c r="M5917" i="17"/>
  <c r="M5916" i="17"/>
  <c r="M5915" i="17"/>
  <c r="M5914" i="17"/>
  <c r="M5913" i="17"/>
  <c r="M5912" i="17"/>
  <c r="M5911" i="17"/>
  <c r="M5910" i="17"/>
  <c r="M5909" i="17"/>
  <c r="M5908" i="17"/>
  <c r="M5907" i="17"/>
  <c r="M5906" i="17"/>
  <c r="M5905" i="17"/>
  <c r="M5904" i="17"/>
  <c r="M5903" i="17"/>
  <c r="M5902" i="17"/>
  <c r="M5901" i="17"/>
  <c r="M5900" i="17"/>
  <c r="M5899" i="17"/>
  <c r="M5898" i="17"/>
  <c r="M5897" i="17"/>
  <c r="M5896" i="17"/>
  <c r="M5895" i="17"/>
  <c r="M5894" i="17"/>
  <c r="M5893" i="17"/>
  <c r="M5892" i="17"/>
  <c r="M5891" i="17"/>
  <c r="M5890" i="17"/>
  <c r="M5889" i="17"/>
  <c r="M5888" i="17"/>
  <c r="M5887" i="17"/>
  <c r="M5886" i="17"/>
  <c r="M5885" i="17"/>
  <c r="M5884" i="17"/>
  <c r="M5883" i="17"/>
  <c r="M5882" i="17"/>
  <c r="M5881" i="17"/>
  <c r="M5880" i="17"/>
  <c r="M5879" i="17"/>
  <c r="M5878" i="17"/>
  <c r="M5877" i="17"/>
  <c r="M5876" i="17"/>
  <c r="M5875" i="17"/>
  <c r="M5874" i="17"/>
  <c r="M5873" i="17"/>
  <c r="M5872" i="17"/>
  <c r="M5871" i="17"/>
  <c r="M5870" i="17"/>
  <c r="M5869" i="17"/>
  <c r="M5868" i="17"/>
  <c r="M5867" i="17"/>
  <c r="M5866" i="17"/>
  <c r="M5865" i="17"/>
  <c r="M5864" i="17"/>
  <c r="M5863" i="17"/>
  <c r="M5862" i="17"/>
  <c r="M5861" i="17"/>
  <c r="M5860" i="17"/>
  <c r="M5859" i="17"/>
  <c r="M5858" i="17"/>
  <c r="M5857" i="17"/>
  <c r="M5856" i="17"/>
  <c r="M5855" i="17"/>
  <c r="M5854" i="17"/>
  <c r="M5853" i="17"/>
  <c r="M5852" i="17"/>
  <c r="M5851" i="17"/>
  <c r="M5850" i="17"/>
  <c r="M5849" i="17"/>
  <c r="M5848" i="17"/>
  <c r="M5847" i="17"/>
  <c r="M5846" i="17"/>
  <c r="M5845" i="17"/>
  <c r="M5844" i="17"/>
  <c r="M5843" i="17"/>
  <c r="M5842" i="17"/>
  <c r="M5841" i="17"/>
  <c r="M5840" i="17"/>
  <c r="M5839" i="17"/>
  <c r="M5838" i="17"/>
  <c r="M5837" i="17"/>
  <c r="M5836" i="17"/>
  <c r="M5835" i="17"/>
  <c r="M5834" i="17"/>
  <c r="M5833" i="17"/>
  <c r="M5832" i="17"/>
  <c r="M5831" i="17"/>
  <c r="M5830" i="17"/>
  <c r="M5829" i="17"/>
  <c r="M5828" i="17"/>
  <c r="M5827" i="17"/>
  <c r="M5826" i="17"/>
  <c r="M5825" i="17"/>
  <c r="M5824" i="17"/>
  <c r="M5823" i="17"/>
  <c r="M5822" i="17"/>
  <c r="M5821" i="17"/>
  <c r="M5820" i="17"/>
  <c r="M5819" i="17"/>
  <c r="M5818" i="17"/>
  <c r="M5817" i="17"/>
  <c r="M5816" i="17"/>
  <c r="M5815" i="17"/>
  <c r="M5814" i="17"/>
  <c r="M5813" i="17"/>
  <c r="M5812" i="17"/>
  <c r="M5811" i="17"/>
  <c r="M5810" i="17"/>
  <c r="M5809" i="17"/>
  <c r="M5808" i="17"/>
  <c r="M5807" i="17"/>
  <c r="M5806" i="17"/>
  <c r="M5805" i="17"/>
  <c r="M5804" i="17"/>
  <c r="M5803" i="17"/>
  <c r="M5802" i="17"/>
  <c r="M5801" i="17"/>
  <c r="M5800" i="17"/>
  <c r="M5799" i="17"/>
  <c r="M5798" i="17"/>
  <c r="M5797" i="17"/>
  <c r="M5796" i="17"/>
  <c r="M5795" i="17"/>
  <c r="M5794" i="17"/>
  <c r="M5793" i="17"/>
  <c r="M5792" i="17"/>
  <c r="M5791" i="17"/>
  <c r="M5790" i="17"/>
  <c r="M5789" i="17"/>
  <c r="M5788" i="17"/>
  <c r="M5787" i="17"/>
  <c r="M5786" i="17"/>
  <c r="M5785" i="17"/>
  <c r="M5784" i="17"/>
  <c r="M5783" i="17"/>
  <c r="M5782" i="17"/>
  <c r="M5781" i="17"/>
  <c r="M5780" i="17"/>
  <c r="M5779" i="17"/>
  <c r="M5778" i="17"/>
  <c r="M5777" i="17"/>
  <c r="M5776" i="17"/>
  <c r="M5775" i="17"/>
  <c r="M5774" i="17"/>
  <c r="M5773" i="17"/>
  <c r="M5772" i="17"/>
  <c r="M5771" i="17"/>
  <c r="M5770" i="17"/>
  <c r="M5769" i="17"/>
  <c r="M5768" i="17"/>
  <c r="M5767" i="17"/>
  <c r="M5766" i="17"/>
  <c r="M5765" i="17"/>
  <c r="M5764" i="17"/>
  <c r="M5763" i="17"/>
  <c r="M5762" i="17"/>
  <c r="M5761" i="17"/>
  <c r="M5760" i="17"/>
  <c r="M5759" i="17"/>
  <c r="M5758" i="17"/>
  <c r="M5757" i="17"/>
  <c r="M5756" i="17"/>
  <c r="M5755" i="17"/>
  <c r="M5754" i="17"/>
  <c r="M5753" i="17"/>
  <c r="M5752" i="17"/>
  <c r="M5751" i="17"/>
  <c r="M5750" i="17"/>
  <c r="M5749" i="17"/>
  <c r="M5748" i="17"/>
  <c r="M5747" i="17"/>
  <c r="M5746" i="17"/>
  <c r="M5745" i="17"/>
  <c r="M5744" i="17"/>
  <c r="M5743" i="17"/>
  <c r="M5742" i="17"/>
  <c r="M5741" i="17"/>
  <c r="M5740" i="17"/>
  <c r="M5739" i="17"/>
  <c r="M5738" i="17"/>
  <c r="M5737" i="17"/>
  <c r="M5736" i="17"/>
  <c r="M5735" i="17"/>
  <c r="M5734" i="17"/>
  <c r="M5733" i="17"/>
  <c r="M5732" i="17"/>
  <c r="M5731" i="17"/>
  <c r="M5730" i="17"/>
  <c r="M5729" i="17"/>
  <c r="M5728" i="17"/>
  <c r="M5727" i="17"/>
  <c r="M5726" i="17"/>
  <c r="M5725" i="17"/>
  <c r="M5724" i="17"/>
  <c r="M5723" i="17"/>
  <c r="M5722" i="17"/>
  <c r="M5721" i="17"/>
  <c r="M5720" i="17"/>
  <c r="M5719" i="17"/>
  <c r="M5718" i="17"/>
  <c r="M5717" i="17"/>
  <c r="M5716" i="17"/>
  <c r="M5715" i="17"/>
  <c r="M5714" i="17"/>
  <c r="M5713" i="17"/>
  <c r="M5712" i="17"/>
  <c r="M5711" i="17"/>
  <c r="M5710" i="17"/>
  <c r="M5709" i="17"/>
  <c r="M5708" i="17"/>
  <c r="M5707" i="17"/>
  <c r="M5706" i="17"/>
  <c r="M5705" i="17"/>
  <c r="M5704" i="17"/>
  <c r="M5703" i="17"/>
  <c r="M5702" i="17"/>
  <c r="M5701" i="17"/>
  <c r="M5700" i="17"/>
  <c r="M5699" i="17"/>
  <c r="M5698" i="17"/>
  <c r="M5697" i="17"/>
  <c r="M5696" i="17"/>
  <c r="M5695" i="17"/>
  <c r="M5694" i="17"/>
  <c r="M5693" i="17"/>
  <c r="M5692" i="17"/>
  <c r="M5691" i="17"/>
  <c r="M5690" i="17"/>
  <c r="M5689" i="17"/>
  <c r="M5688" i="17"/>
  <c r="M5687" i="17"/>
  <c r="M5686" i="17"/>
  <c r="M5685" i="17"/>
  <c r="M5684" i="17"/>
  <c r="M5683" i="17"/>
  <c r="M5682" i="17"/>
  <c r="M5681" i="17"/>
  <c r="M5680" i="17"/>
  <c r="M5679" i="17"/>
  <c r="M5678" i="17"/>
  <c r="M5677" i="17"/>
  <c r="M5676" i="17"/>
  <c r="M5675" i="17"/>
  <c r="M5674" i="17"/>
  <c r="M5673" i="17"/>
  <c r="M5672" i="17"/>
  <c r="M5671" i="17"/>
  <c r="M5670" i="17"/>
  <c r="M5669" i="17"/>
  <c r="M5668" i="17"/>
  <c r="M5667" i="17"/>
  <c r="M5666" i="17"/>
  <c r="M5665" i="17"/>
  <c r="M5664" i="17"/>
  <c r="M5663" i="17"/>
  <c r="M5662" i="17"/>
  <c r="M5661" i="17"/>
  <c r="M5660" i="17"/>
  <c r="M5659" i="17"/>
  <c r="M5658" i="17"/>
  <c r="M5657" i="17"/>
  <c r="M5656" i="17"/>
  <c r="M5655" i="17"/>
  <c r="M5654" i="17"/>
  <c r="M5653" i="17"/>
  <c r="M5652" i="17"/>
  <c r="M5651" i="17"/>
  <c r="M5650" i="17"/>
  <c r="M5649" i="17"/>
  <c r="M5648" i="17"/>
  <c r="M5647" i="17"/>
  <c r="M5646" i="17"/>
  <c r="M5645" i="17"/>
  <c r="M5644" i="17"/>
  <c r="M5643" i="17"/>
  <c r="M5642" i="17"/>
  <c r="M5641" i="17"/>
  <c r="M5640" i="17"/>
  <c r="M5639" i="17"/>
  <c r="M5638" i="17"/>
  <c r="M5637" i="17"/>
  <c r="M5636" i="17"/>
  <c r="M5635" i="17"/>
  <c r="M5634" i="17"/>
  <c r="M5633" i="17"/>
  <c r="M5632" i="17"/>
  <c r="M5631" i="17"/>
  <c r="M5630" i="17"/>
  <c r="M5629" i="17"/>
  <c r="M5628" i="17"/>
  <c r="M5627" i="17"/>
  <c r="M5626" i="17"/>
  <c r="M5625" i="17"/>
  <c r="M5624" i="17"/>
  <c r="M5623" i="17"/>
  <c r="M5622" i="17"/>
  <c r="M5621" i="17"/>
  <c r="M5620" i="17"/>
  <c r="M5619" i="17"/>
  <c r="M5618" i="17"/>
  <c r="M5617" i="17"/>
  <c r="M5616" i="17"/>
  <c r="M5615" i="17"/>
  <c r="M5614" i="17"/>
  <c r="M5613" i="17"/>
  <c r="M5612" i="17"/>
  <c r="M5611" i="17"/>
  <c r="M5610" i="17"/>
  <c r="M5609" i="17"/>
  <c r="M5608" i="17"/>
  <c r="M5607" i="17"/>
  <c r="M5606" i="17"/>
  <c r="M5605" i="17"/>
  <c r="M5604" i="17"/>
  <c r="M5603" i="17"/>
  <c r="M5602" i="17"/>
  <c r="M5601" i="17"/>
  <c r="M5600" i="17"/>
  <c r="M5599" i="17"/>
  <c r="M5598" i="17"/>
  <c r="M5597" i="17"/>
  <c r="M5596" i="17"/>
  <c r="M5595" i="17"/>
  <c r="M5594" i="17"/>
  <c r="M5593" i="17"/>
  <c r="M5592" i="17"/>
  <c r="M5591" i="17"/>
  <c r="M5590" i="17"/>
  <c r="M5589" i="17"/>
  <c r="M5588" i="17"/>
  <c r="M5587" i="17"/>
  <c r="M5586" i="17"/>
  <c r="M5585" i="17"/>
  <c r="M5584" i="17"/>
  <c r="M5583" i="17"/>
  <c r="M5582" i="17"/>
  <c r="M5581" i="17"/>
  <c r="M5580" i="17"/>
  <c r="M5579" i="17"/>
  <c r="M5578" i="17"/>
  <c r="M5577" i="17"/>
  <c r="M5576" i="17"/>
  <c r="M5575" i="17"/>
  <c r="M5574" i="17"/>
  <c r="M5573" i="17"/>
  <c r="M5572" i="17"/>
  <c r="M5571" i="17"/>
  <c r="M5570" i="17"/>
  <c r="M5569" i="17"/>
  <c r="M5568" i="17"/>
  <c r="M5567" i="17"/>
  <c r="M5566" i="17"/>
  <c r="M5565" i="17"/>
  <c r="M5564" i="17"/>
  <c r="M5563" i="17"/>
  <c r="M5562" i="17"/>
  <c r="M5561" i="17"/>
  <c r="M5560" i="17"/>
  <c r="M5559" i="17"/>
  <c r="M5558" i="17"/>
  <c r="M5557" i="17"/>
  <c r="M5556" i="17"/>
  <c r="M5555" i="17"/>
  <c r="M5554" i="17"/>
  <c r="M5553" i="17"/>
  <c r="M5552" i="17"/>
  <c r="M5551" i="17"/>
  <c r="M5550" i="17"/>
  <c r="M5549" i="17"/>
  <c r="M5548" i="17"/>
  <c r="M5547" i="17"/>
  <c r="M5546" i="17"/>
  <c r="M5545" i="17"/>
  <c r="M5544" i="17"/>
  <c r="M5543" i="17"/>
  <c r="M5542" i="17"/>
  <c r="M5541" i="17"/>
  <c r="M5540" i="17"/>
  <c r="M5539" i="17"/>
  <c r="M5538" i="17"/>
  <c r="M5537" i="17"/>
  <c r="M5536" i="17"/>
  <c r="M5535" i="17"/>
  <c r="M5534" i="17"/>
  <c r="M5533" i="17"/>
  <c r="M5532" i="17"/>
  <c r="M5531" i="17"/>
  <c r="M5530" i="17"/>
  <c r="M5529" i="17"/>
  <c r="M5528" i="17"/>
  <c r="M5527" i="17"/>
  <c r="M5526" i="17"/>
  <c r="M5525" i="17"/>
  <c r="M5524" i="17"/>
  <c r="M5523" i="17"/>
  <c r="M5522" i="17"/>
  <c r="M5521" i="17"/>
  <c r="M5520" i="17"/>
  <c r="M5519" i="17"/>
  <c r="M5518" i="17"/>
  <c r="M5517" i="17"/>
  <c r="M5516" i="17"/>
  <c r="M5515" i="17"/>
  <c r="M5514" i="17"/>
  <c r="M5513" i="17"/>
  <c r="M5512" i="17"/>
  <c r="M5511" i="17"/>
  <c r="M5510" i="17"/>
  <c r="M5509" i="17"/>
  <c r="M5508" i="17"/>
  <c r="M5507" i="17"/>
  <c r="M5506" i="17"/>
  <c r="M5505" i="17"/>
  <c r="M5504" i="17"/>
  <c r="M5503" i="17"/>
  <c r="M5502" i="17"/>
  <c r="M5501" i="17"/>
  <c r="M5500" i="17"/>
  <c r="M5499" i="17"/>
  <c r="M5498" i="17"/>
  <c r="M5497" i="17"/>
  <c r="M5496" i="17"/>
  <c r="M5495" i="17"/>
  <c r="M5494" i="17"/>
  <c r="M5493" i="17"/>
  <c r="M5492" i="17"/>
  <c r="M5491" i="17"/>
  <c r="M5490" i="17"/>
  <c r="M5489" i="17"/>
  <c r="M5488" i="17"/>
  <c r="M5487" i="17"/>
  <c r="M5486" i="17"/>
  <c r="M5485" i="17"/>
  <c r="M5484" i="17"/>
  <c r="M5483" i="17"/>
  <c r="M5482" i="17"/>
  <c r="M5481" i="17"/>
  <c r="M5480" i="17"/>
  <c r="M5479" i="17"/>
  <c r="M5478" i="17"/>
  <c r="M5477" i="17"/>
  <c r="M5476" i="17"/>
  <c r="M5475" i="17"/>
  <c r="M5474" i="17"/>
  <c r="M5473" i="17"/>
  <c r="M5472" i="17"/>
  <c r="M5471" i="17"/>
  <c r="M5470" i="17"/>
  <c r="M5469" i="17"/>
  <c r="M5468" i="17"/>
  <c r="M5467" i="17"/>
  <c r="M5466" i="17"/>
  <c r="M5465" i="17"/>
  <c r="M5464" i="17"/>
  <c r="M5463" i="17"/>
  <c r="M5462" i="17"/>
  <c r="M5461" i="17"/>
  <c r="M5460" i="17"/>
  <c r="M5459" i="17"/>
  <c r="M5458" i="17"/>
  <c r="M5457" i="17"/>
  <c r="M5456" i="17"/>
  <c r="M5455" i="17"/>
  <c r="M5454" i="17"/>
  <c r="M5453" i="17"/>
  <c r="M5452" i="17"/>
  <c r="M5451" i="17"/>
  <c r="M5450" i="17"/>
  <c r="M5449" i="17"/>
  <c r="M5448" i="17"/>
  <c r="M5447" i="17"/>
  <c r="M5446" i="17"/>
  <c r="M5445" i="17"/>
  <c r="M5444" i="17"/>
  <c r="M5443" i="17"/>
  <c r="M5442" i="17"/>
  <c r="M5441" i="17"/>
  <c r="M5440" i="17"/>
  <c r="M5439" i="17"/>
  <c r="M5438" i="17"/>
  <c r="M5437" i="17"/>
  <c r="M5436" i="17"/>
  <c r="M5435" i="17"/>
  <c r="M5434" i="17"/>
  <c r="M5433" i="17"/>
  <c r="M5432" i="17"/>
  <c r="M5431" i="17"/>
  <c r="M5430" i="17"/>
  <c r="M5429" i="17"/>
  <c r="M5428" i="17"/>
  <c r="M5427" i="17"/>
  <c r="M5426" i="17"/>
  <c r="M5425" i="17"/>
  <c r="M5424" i="17"/>
  <c r="M5423" i="17"/>
  <c r="M5422" i="17"/>
  <c r="M5421" i="17"/>
  <c r="M5420" i="17"/>
  <c r="M5419" i="17"/>
  <c r="M5418" i="17"/>
  <c r="M5417" i="17"/>
  <c r="M5416" i="17"/>
  <c r="M5415" i="17"/>
  <c r="M5414" i="17"/>
  <c r="M5413" i="17"/>
  <c r="M5412" i="17"/>
  <c r="M5411" i="17"/>
  <c r="M5410" i="17"/>
  <c r="M5409" i="17"/>
  <c r="M5408" i="17"/>
  <c r="M5407" i="17"/>
  <c r="M5406" i="17"/>
  <c r="M5405" i="17"/>
  <c r="M5404" i="17"/>
  <c r="M5403" i="17"/>
  <c r="M5402" i="17"/>
  <c r="M5401" i="17"/>
  <c r="M5400" i="17"/>
  <c r="M5399" i="17"/>
  <c r="M5398" i="17"/>
  <c r="M5397" i="17"/>
  <c r="M5396" i="17"/>
  <c r="M5395" i="17"/>
  <c r="M5394" i="17"/>
  <c r="M5393" i="17"/>
  <c r="M5392" i="17"/>
  <c r="M5391" i="17"/>
  <c r="M5390" i="17"/>
  <c r="M5389" i="17"/>
  <c r="M5388" i="17"/>
  <c r="M5387" i="17"/>
  <c r="M5386" i="17"/>
  <c r="M5385" i="17"/>
  <c r="M5384" i="17"/>
  <c r="M5383" i="17"/>
  <c r="M5382" i="17"/>
  <c r="M5381" i="17"/>
  <c r="M5380" i="17"/>
  <c r="M5379" i="17"/>
  <c r="M5378" i="17"/>
  <c r="M5377" i="17"/>
  <c r="M5376" i="17"/>
  <c r="M5375" i="17"/>
  <c r="M5374" i="17"/>
  <c r="M5373" i="17"/>
  <c r="M5372" i="17"/>
  <c r="M5371" i="17"/>
  <c r="M5370" i="17"/>
  <c r="M5369" i="17"/>
  <c r="M5368" i="17"/>
  <c r="M5367" i="17"/>
  <c r="M5366" i="17"/>
  <c r="M5365" i="17"/>
  <c r="M5364" i="17"/>
  <c r="M5363" i="17"/>
  <c r="M5362" i="17"/>
  <c r="M5361" i="17"/>
  <c r="M5360" i="17"/>
  <c r="M5359" i="17"/>
  <c r="M5358" i="17"/>
  <c r="M5357" i="17"/>
  <c r="M5356" i="17"/>
  <c r="M5355" i="17"/>
  <c r="M5354" i="17"/>
  <c r="M5353" i="17"/>
  <c r="M5352" i="17"/>
  <c r="M5351" i="17"/>
  <c r="M5350" i="17"/>
  <c r="M5349" i="17"/>
  <c r="M5348" i="17"/>
  <c r="M5347" i="17"/>
  <c r="M5346" i="17"/>
  <c r="M5345" i="17"/>
  <c r="M5344" i="17"/>
  <c r="M5343" i="17"/>
  <c r="M5342" i="17"/>
  <c r="M5341" i="17"/>
  <c r="M5340" i="17"/>
  <c r="M5339" i="17"/>
  <c r="M5338" i="17"/>
  <c r="M5337" i="17"/>
  <c r="M5336" i="17"/>
  <c r="M5335" i="17"/>
  <c r="M5334" i="17"/>
  <c r="M5333" i="17"/>
  <c r="M5332" i="17"/>
  <c r="M5331" i="17"/>
  <c r="M5330" i="17"/>
  <c r="M5329" i="17"/>
  <c r="M5328" i="17"/>
  <c r="M5327" i="17"/>
  <c r="M5326" i="17"/>
  <c r="M5325" i="17"/>
  <c r="M5324" i="17"/>
  <c r="M5323" i="17"/>
  <c r="M5322" i="17"/>
  <c r="M5321" i="17"/>
  <c r="M5320" i="17"/>
  <c r="M5319" i="17"/>
  <c r="M5318" i="17"/>
  <c r="M5317" i="17"/>
  <c r="M5316" i="17"/>
  <c r="M5315" i="17"/>
  <c r="M5314" i="17"/>
  <c r="M5313" i="17"/>
  <c r="M5312" i="17"/>
  <c r="M5311" i="17"/>
  <c r="M5310" i="17"/>
  <c r="M5309" i="17"/>
  <c r="M5308" i="17"/>
  <c r="M5307" i="17"/>
  <c r="M5306" i="17"/>
  <c r="M5305" i="17"/>
  <c r="M5304" i="17"/>
  <c r="M5303" i="17"/>
  <c r="M5302" i="17"/>
  <c r="M5301" i="17"/>
  <c r="M5300" i="17"/>
  <c r="M5299" i="17"/>
  <c r="M5298" i="17"/>
  <c r="M5297" i="17"/>
  <c r="M5296" i="17"/>
  <c r="M5295" i="17"/>
  <c r="M5294" i="17"/>
  <c r="M5293" i="17"/>
  <c r="M5292" i="17"/>
  <c r="M5291" i="17"/>
  <c r="M5290" i="17"/>
  <c r="M5289" i="17"/>
  <c r="M5288" i="17"/>
  <c r="M5287" i="17"/>
  <c r="M5286" i="17"/>
  <c r="M5285" i="17"/>
  <c r="M5284" i="17"/>
  <c r="M5283" i="17"/>
  <c r="M5282" i="17"/>
  <c r="M5281" i="17"/>
  <c r="M5280" i="17"/>
  <c r="M5279" i="17"/>
  <c r="M5278" i="17"/>
  <c r="M5277" i="17"/>
  <c r="M5276" i="17"/>
  <c r="M5275" i="17"/>
  <c r="M5274" i="17"/>
  <c r="M5273" i="17"/>
  <c r="M5272" i="17"/>
  <c r="M5271" i="17"/>
  <c r="M5270" i="17"/>
  <c r="M5269" i="17"/>
  <c r="M5268" i="17"/>
  <c r="M5267" i="17"/>
  <c r="M5266" i="17"/>
  <c r="M5265" i="17"/>
  <c r="M5264" i="17"/>
  <c r="M5263" i="17"/>
  <c r="M5262" i="17"/>
  <c r="M5261" i="17"/>
  <c r="M5260" i="17"/>
  <c r="M5259" i="17"/>
  <c r="M5258" i="17"/>
  <c r="M5257" i="17"/>
  <c r="M5256" i="17"/>
  <c r="M5255" i="17"/>
  <c r="M5254" i="17"/>
  <c r="M5253" i="17"/>
  <c r="M5252" i="17"/>
  <c r="M5251" i="17"/>
  <c r="M5250" i="17"/>
  <c r="M5249" i="17"/>
  <c r="M5248" i="17"/>
  <c r="M5247" i="17"/>
  <c r="M5246" i="17"/>
  <c r="M5245" i="17"/>
  <c r="M5244" i="17"/>
  <c r="M5243" i="17"/>
  <c r="M5242" i="17"/>
  <c r="M5241" i="17"/>
  <c r="M5240" i="17"/>
  <c r="M5239" i="17"/>
  <c r="M5238" i="17"/>
  <c r="M5237" i="17"/>
  <c r="M5236" i="17"/>
  <c r="M5235" i="17"/>
  <c r="M5234" i="17"/>
  <c r="M5233" i="17"/>
  <c r="M5232" i="17"/>
  <c r="M5231" i="17"/>
  <c r="M5230" i="17"/>
  <c r="M5229" i="17"/>
  <c r="M5228" i="17"/>
  <c r="M5227" i="17"/>
  <c r="M5226" i="17"/>
  <c r="M5225" i="17"/>
  <c r="M5224" i="17"/>
  <c r="M5223" i="17"/>
  <c r="M5222" i="17"/>
  <c r="M5221" i="17"/>
  <c r="M5220" i="17"/>
  <c r="M5219" i="17"/>
  <c r="M5218" i="17"/>
  <c r="M5217" i="17"/>
  <c r="M5216" i="17"/>
  <c r="M5215" i="17"/>
  <c r="M5214" i="17"/>
  <c r="M5213" i="17"/>
  <c r="M5212" i="17"/>
  <c r="M5211" i="17"/>
  <c r="M5210" i="17"/>
  <c r="M5209" i="17"/>
  <c r="M5208" i="17"/>
  <c r="M5207" i="17"/>
  <c r="M5206" i="17"/>
  <c r="M5205" i="17"/>
  <c r="M5204" i="17"/>
  <c r="M5203" i="17"/>
  <c r="M5202" i="17"/>
  <c r="M5201" i="17"/>
  <c r="M5200" i="17"/>
  <c r="M5199" i="17"/>
  <c r="M5198" i="17"/>
  <c r="M5197" i="17"/>
  <c r="M5196" i="17"/>
  <c r="M5195" i="17"/>
  <c r="M5194" i="17"/>
  <c r="M5193" i="17"/>
  <c r="M5192" i="17"/>
  <c r="M5191" i="17"/>
  <c r="M5190" i="17"/>
  <c r="M5189" i="17"/>
  <c r="M5188" i="17"/>
  <c r="M5187" i="17"/>
  <c r="M5186" i="17"/>
  <c r="M5185" i="17"/>
  <c r="M5184" i="17"/>
  <c r="M5183" i="17"/>
  <c r="M5182" i="17"/>
  <c r="M5181" i="17"/>
  <c r="M5180" i="17"/>
  <c r="M5179" i="17"/>
  <c r="M5178" i="17"/>
  <c r="M5177" i="17"/>
  <c r="M5176" i="17"/>
  <c r="M5175" i="17"/>
  <c r="M5174" i="17"/>
  <c r="M5173" i="17"/>
  <c r="M5172" i="17"/>
  <c r="M5171" i="17"/>
  <c r="M5170" i="17"/>
  <c r="M5169" i="17"/>
  <c r="M5168" i="17"/>
  <c r="M5167" i="17"/>
  <c r="M5166" i="17"/>
  <c r="M5165" i="17"/>
  <c r="M5164" i="17"/>
  <c r="M5163" i="17"/>
  <c r="M5162" i="17"/>
  <c r="M5161" i="17"/>
  <c r="M5160" i="17"/>
  <c r="M5159" i="17"/>
  <c r="M5158" i="17"/>
  <c r="M5157" i="17"/>
  <c r="M5156" i="17"/>
  <c r="M5155" i="17"/>
  <c r="M5154" i="17"/>
  <c r="M5153" i="17"/>
  <c r="M5152" i="17"/>
  <c r="M5151" i="17"/>
  <c r="M5150" i="17"/>
  <c r="M5149" i="17"/>
  <c r="M5148" i="17"/>
  <c r="M5147" i="17"/>
  <c r="M5146" i="17"/>
  <c r="M5145" i="17"/>
  <c r="M5144" i="17"/>
  <c r="M5143" i="17"/>
  <c r="M5142" i="17"/>
  <c r="M5141" i="17"/>
  <c r="M5140" i="17"/>
  <c r="M5139" i="17"/>
  <c r="M5138" i="17"/>
  <c r="M5137" i="17"/>
  <c r="M5136" i="17"/>
  <c r="M5135" i="17"/>
  <c r="M5134" i="17"/>
  <c r="M5133" i="17"/>
  <c r="M5132" i="17"/>
  <c r="M5131" i="17"/>
  <c r="M5130" i="17"/>
  <c r="M5129" i="17"/>
  <c r="M5128" i="17"/>
  <c r="M5127" i="17"/>
  <c r="M5126" i="17"/>
  <c r="M5125" i="17"/>
  <c r="M5124" i="17"/>
  <c r="M5123" i="17"/>
  <c r="M5122" i="17"/>
  <c r="M5121" i="17"/>
  <c r="M5120" i="17"/>
  <c r="M5119" i="17"/>
  <c r="M5118" i="17"/>
  <c r="M5117" i="17"/>
  <c r="M5116" i="17"/>
  <c r="M5115" i="17"/>
  <c r="M5114" i="17"/>
  <c r="M5113" i="17"/>
  <c r="M5112" i="17"/>
  <c r="M5111" i="17"/>
  <c r="M5110" i="17"/>
  <c r="M5109" i="17"/>
  <c r="M5108" i="17"/>
  <c r="M5107" i="17"/>
  <c r="M5106" i="17"/>
  <c r="M5105" i="17"/>
  <c r="M5104" i="17"/>
  <c r="M5103" i="17"/>
  <c r="M5102" i="17"/>
  <c r="M5101" i="17"/>
  <c r="M5100" i="17"/>
  <c r="M5099" i="17"/>
  <c r="M5098" i="17"/>
  <c r="M5097" i="17"/>
  <c r="M5096" i="17"/>
  <c r="M5095" i="17"/>
  <c r="M5094" i="17"/>
  <c r="M5093" i="17"/>
  <c r="M5092" i="17"/>
  <c r="M5091" i="17"/>
  <c r="M5090" i="17"/>
  <c r="M5089" i="17"/>
  <c r="M5088" i="17"/>
  <c r="M5087" i="17"/>
  <c r="M5086" i="17"/>
  <c r="M5085" i="17"/>
  <c r="M5084" i="17"/>
  <c r="M5083" i="17"/>
  <c r="M5082" i="17"/>
  <c r="M5081" i="17"/>
  <c r="M5080" i="17"/>
  <c r="M5079" i="17"/>
  <c r="M5078" i="17"/>
  <c r="M5077" i="17"/>
  <c r="M5076" i="17"/>
  <c r="M5075" i="17"/>
  <c r="M5074" i="17"/>
  <c r="M5073" i="17"/>
  <c r="M5072" i="17"/>
  <c r="M5071" i="17"/>
  <c r="M5070" i="17"/>
  <c r="M5069" i="17"/>
  <c r="M5068" i="17"/>
  <c r="M5067" i="17"/>
  <c r="M5066" i="17"/>
  <c r="M5065" i="17"/>
  <c r="M5064" i="17"/>
  <c r="M5063" i="17"/>
  <c r="M5062" i="17"/>
  <c r="M5061" i="17"/>
  <c r="M5060" i="17"/>
  <c r="M5059" i="17"/>
  <c r="M5058" i="17"/>
  <c r="M5057" i="17"/>
  <c r="M5056" i="17"/>
  <c r="M5055" i="17"/>
  <c r="M5054" i="17"/>
  <c r="M5053" i="17"/>
  <c r="M5052" i="17"/>
  <c r="M5051" i="17"/>
  <c r="M5050" i="17"/>
  <c r="M5049" i="17"/>
  <c r="M5048" i="17"/>
  <c r="M5047" i="17"/>
  <c r="M5046" i="17"/>
  <c r="M5045" i="17"/>
  <c r="M5044" i="17"/>
  <c r="M5043" i="17"/>
  <c r="M5042" i="17"/>
  <c r="M5041" i="17"/>
  <c r="M5040" i="17"/>
  <c r="M5039" i="17"/>
  <c r="M5038" i="17"/>
  <c r="M5037" i="17"/>
  <c r="M5036" i="17"/>
  <c r="M5035" i="17"/>
  <c r="M5034" i="17"/>
  <c r="M5033" i="17"/>
  <c r="M5032" i="17"/>
  <c r="M5031" i="17"/>
  <c r="M5030" i="17"/>
  <c r="M5029" i="17"/>
  <c r="M5028" i="17"/>
  <c r="M5027" i="17"/>
  <c r="M5026" i="17"/>
  <c r="M5025" i="17"/>
  <c r="M5024" i="17"/>
  <c r="M5023" i="17"/>
  <c r="M5022" i="17"/>
  <c r="M5021" i="17"/>
  <c r="M5020" i="17"/>
  <c r="M5019" i="17"/>
  <c r="M5018" i="17"/>
  <c r="M5017" i="17"/>
  <c r="M5016" i="17"/>
  <c r="M5015" i="17"/>
  <c r="M5014" i="17"/>
  <c r="M5013" i="17"/>
  <c r="M5012" i="17"/>
  <c r="M5011" i="17"/>
  <c r="M5010" i="17"/>
  <c r="M5009" i="17"/>
  <c r="M5008" i="17"/>
  <c r="M5007" i="17"/>
  <c r="M5006" i="17"/>
  <c r="M5005" i="17"/>
  <c r="M5004" i="17"/>
  <c r="M5003" i="17"/>
  <c r="M5002" i="17"/>
  <c r="M5001" i="17"/>
  <c r="M5000" i="17"/>
  <c r="M4999" i="17"/>
  <c r="M4998" i="17"/>
  <c r="M4997" i="17"/>
  <c r="M4996" i="17"/>
  <c r="M4995" i="17"/>
  <c r="M4994" i="17"/>
  <c r="M4993" i="17"/>
  <c r="M4992" i="17"/>
  <c r="M4991" i="17"/>
  <c r="M4990" i="17"/>
  <c r="M4989" i="17"/>
  <c r="M4988" i="17"/>
  <c r="M4987" i="17"/>
  <c r="M4986" i="17"/>
  <c r="M4985" i="17"/>
  <c r="M4984" i="17"/>
  <c r="M4983" i="17"/>
  <c r="M4982" i="17"/>
  <c r="M4981" i="17"/>
  <c r="M4980" i="17"/>
  <c r="M4979" i="17"/>
  <c r="M4978" i="17"/>
  <c r="M4977" i="17"/>
  <c r="M4976" i="17"/>
  <c r="M4975" i="17"/>
  <c r="M4974" i="17"/>
  <c r="M4973" i="17"/>
  <c r="M4972" i="17"/>
  <c r="M4971" i="17"/>
  <c r="M4970" i="17"/>
  <c r="M4969" i="17"/>
  <c r="M4968" i="17"/>
  <c r="M4967" i="17"/>
  <c r="M4966" i="17"/>
  <c r="M4965" i="17"/>
  <c r="M4964" i="17"/>
  <c r="M4963" i="17"/>
  <c r="M4962" i="17"/>
  <c r="M4961" i="17"/>
  <c r="M4960" i="17"/>
  <c r="M4959" i="17"/>
  <c r="M4958" i="17"/>
  <c r="M4957" i="17"/>
  <c r="M4956" i="17"/>
  <c r="M4955" i="17"/>
  <c r="M4954" i="17"/>
  <c r="M4953" i="17"/>
  <c r="M4952" i="17"/>
  <c r="M4951" i="17"/>
  <c r="M4950" i="17"/>
  <c r="M4949" i="17"/>
  <c r="M4948" i="17"/>
  <c r="M4947" i="17"/>
  <c r="M4946" i="17"/>
  <c r="M4945" i="17"/>
  <c r="M4944" i="17"/>
  <c r="M4943" i="17"/>
  <c r="M4942" i="17"/>
  <c r="M4941" i="17"/>
  <c r="M4940" i="17"/>
  <c r="M4939" i="17"/>
  <c r="M4938" i="17"/>
  <c r="M4937" i="17"/>
  <c r="M4936" i="17"/>
  <c r="M4935" i="17"/>
  <c r="M4934" i="17"/>
  <c r="M4933" i="17"/>
  <c r="M4932" i="17"/>
  <c r="M4931" i="17"/>
  <c r="M4930" i="17"/>
  <c r="M4929" i="17"/>
  <c r="M4928" i="17"/>
  <c r="M4927" i="17"/>
  <c r="M4926" i="17"/>
  <c r="M4925" i="17"/>
  <c r="M4924" i="17"/>
  <c r="M4923" i="17"/>
  <c r="M4922" i="17"/>
  <c r="M4921" i="17"/>
  <c r="M4920" i="17"/>
  <c r="M4919" i="17"/>
  <c r="M4918" i="17"/>
  <c r="M4917" i="17"/>
  <c r="M4916" i="17"/>
  <c r="M4915" i="17"/>
  <c r="M4914" i="17"/>
  <c r="M4913" i="17"/>
  <c r="M4912" i="17"/>
  <c r="M4911" i="17"/>
  <c r="M4910" i="17"/>
  <c r="M4909" i="17"/>
  <c r="M4908" i="17"/>
  <c r="M4907" i="17"/>
  <c r="M4906" i="17"/>
  <c r="M4905" i="17"/>
  <c r="M4904" i="17"/>
  <c r="M4903" i="17"/>
  <c r="M4902" i="17"/>
  <c r="M4901" i="17"/>
  <c r="M4900" i="17"/>
  <c r="M4899" i="17"/>
  <c r="M4898" i="17"/>
  <c r="M4897" i="17"/>
  <c r="M4896" i="17"/>
  <c r="M4895" i="17"/>
  <c r="M4894" i="17"/>
  <c r="M4893" i="17"/>
  <c r="M4892" i="17"/>
  <c r="M4891" i="17"/>
  <c r="M4890" i="17"/>
  <c r="M4889" i="17"/>
  <c r="M4888" i="17"/>
  <c r="M4887" i="17"/>
  <c r="M4886" i="17"/>
  <c r="M4885" i="17"/>
  <c r="M4884" i="17"/>
  <c r="M4883" i="17"/>
  <c r="M4882" i="17"/>
  <c r="M4881" i="17"/>
  <c r="M4880" i="17"/>
  <c r="M4879" i="17"/>
  <c r="M4878" i="17"/>
  <c r="M4877" i="17"/>
  <c r="M4876" i="17"/>
  <c r="M4875" i="17"/>
  <c r="M4874" i="17"/>
  <c r="M4873" i="17"/>
  <c r="M4872" i="17"/>
  <c r="M4871" i="17"/>
  <c r="M4870" i="17"/>
  <c r="M4869" i="17"/>
  <c r="M4868" i="17"/>
  <c r="M4867" i="17"/>
  <c r="M4866" i="17"/>
  <c r="M4865" i="17"/>
  <c r="M4864" i="17"/>
  <c r="M4863" i="17"/>
  <c r="M4862" i="17"/>
  <c r="M4861" i="17"/>
  <c r="M4860" i="17"/>
  <c r="M4859" i="17"/>
  <c r="M4858" i="17"/>
  <c r="M4857" i="17"/>
  <c r="M4856" i="17"/>
  <c r="M4855" i="17"/>
  <c r="M4854" i="17"/>
  <c r="M4853" i="17"/>
  <c r="M4852" i="17"/>
  <c r="M4851" i="17"/>
  <c r="M4850" i="17"/>
  <c r="M4849" i="17"/>
  <c r="M4848" i="17"/>
  <c r="M4847" i="17"/>
  <c r="M4846" i="17"/>
  <c r="M4845" i="17"/>
  <c r="M4844" i="17"/>
  <c r="M4843" i="17"/>
  <c r="M4842" i="17"/>
  <c r="M4841" i="17"/>
  <c r="M4840" i="17"/>
  <c r="M4839" i="17"/>
  <c r="M4838" i="17"/>
  <c r="M4837" i="17"/>
  <c r="M4836" i="17"/>
  <c r="M4835" i="17"/>
  <c r="M4834" i="17"/>
  <c r="M4833" i="17"/>
  <c r="M4832" i="17"/>
  <c r="M4831" i="17"/>
  <c r="M4830" i="17"/>
  <c r="M4829" i="17"/>
  <c r="M4828" i="17"/>
  <c r="M4827" i="17"/>
  <c r="M4826" i="17"/>
  <c r="M4825" i="17"/>
  <c r="M4824" i="17"/>
  <c r="M4823" i="17"/>
  <c r="M4822" i="17"/>
  <c r="M4821" i="17"/>
  <c r="M4820" i="17"/>
  <c r="M4819" i="17"/>
  <c r="M4818" i="17"/>
  <c r="M4817" i="17"/>
  <c r="M4816" i="17"/>
  <c r="M4815" i="17"/>
  <c r="M4814" i="17"/>
  <c r="M4813" i="17"/>
  <c r="M4812" i="17"/>
  <c r="M4811" i="17"/>
  <c r="M4810" i="17"/>
  <c r="M4809" i="17"/>
  <c r="M4808" i="17"/>
  <c r="M4807" i="17"/>
  <c r="M4806" i="17"/>
  <c r="M4805" i="17"/>
  <c r="M4804" i="17"/>
  <c r="M4803" i="17"/>
  <c r="M4802" i="17"/>
  <c r="M4801" i="17"/>
  <c r="M4800" i="17"/>
  <c r="M4799" i="17"/>
  <c r="M4798" i="17"/>
  <c r="M4797" i="17"/>
  <c r="M4796" i="17"/>
  <c r="M4795" i="17"/>
  <c r="M4794" i="17"/>
  <c r="M4793" i="17"/>
  <c r="M4792" i="17"/>
  <c r="M4791" i="17"/>
  <c r="M4790" i="17"/>
  <c r="M4789" i="17"/>
  <c r="M4788" i="17"/>
  <c r="M4787" i="17"/>
  <c r="M4786" i="17"/>
  <c r="M4785" i="17"/>
  <c r="M4784" i="17"/>
  <c r="M4783" i="17"/>
  <c r="M4782" i="17"/>
  <c r="M4781" i="17"/>
  <c r="M4780" i="17"/>
  <c r="M4779" i="17"/>
  <c r="M4778" i="17"/>
  <c r="M4777" i="17"/>
  <c r="M4776" i="17"/>
  <c r="M4775" i="17"/>
  <c r="M4774" i="17"/>
  <c r="M4773" i="17"/>
  <c r="M4772" i="17"/>
  <c r="M4771" i="17"/>
  <c r="M4770" i="17"/>
  <c r="M4769" i="17"/>
  <c r="M4768" i="17"/>
  <c r="M4767" i="17"/>
  <c r="M4766" i="17"/>
  <c r="M4765" i="17"/>
  <c r="M4764" i="17"/>
  <c r="M4763" i="17"/>
  <c r="M4762" i="17"/>
  <c r="M4761" i="17"/>
  <c r="M4760" i="17"/>
  <c r="M4759" i="17"/>
  <c r="M4758" i="17"/>
  <c r="M4757" i="17"/>
  <c r="M4756" i="17"/>
  <c r="M4755" i="17"/>
  <c r="M4754" i="17"/>
  <c r="M4753" i="17"/>
  <c r="M4752" i="17"/>
  <c r="M4751" i="17"/>
  <c r="M4750" i="17"/>
  <c r="M4749" i="17"/>
  <c r="M4748" i="17"/>
  <c r="M4747" i="17"/>
  <c r="M4746" i="17"/>
  <c r="M4745" i="17"/>
  <c r="M4744" i="17"/>
  <c r="M4743" i="17"/>
  <c r="M4742" i="17"/>
  <c r="M4741" i="17"/>
  <c r="M4740" i="17"/>
  <c r="M4739" i="17"/>
  <c r="M4738" i="17"/>
  <c r="M4737" i="17"/>
  <c r="M4736" i="17"/>
  <c r="M4735" i="17"/>
  <c r="M4734" i="17"/>
  <c r="M4733" i="17"/>
  <c r="M4732" i="17"/>
  <c r="M4731" i="17"/>
  <c r="M4730" i="17"/>
  <c r="M4729" i="17"/>
  <c r="M4728" i="17"/>
  <c r="M4727" i="17"/>
  <c r="M4726" i="17"/>
  <c r="M4725" i="17"/>
  <c r="M4724" i="17"/>
  <c r="M4723" i="17"/>
  <c r="M4722" i="17"/>
  <c r="M4721" i="17"/>
  <c r="M4720" i="17"/>
  <c r="M4719" i="17"/>
  <c r="M4718" i="17"/>
  <c r="M4717" i="17"/>
  <c r="M4716" i="17"/>
  <c r="M4715" i="17"/>
  <c r="M4714" i="17"/>
  <c r="M4713" i="17"/>
  <c r="M4712" i="17"/>
  <c r="M4711" i="17"/>
  <c r="M4710" i="17"/>
  <c r="M4709" i="17"/>
  <c r="M4708" i="17"/>
  <c r="M4707" i="17"/>
  <c r="M4706" i="17"/>
  <c r="M4705" i="17"/>
  <c r="M4704" i="17"/>
  <c r="M4703" i="17"/>
  <c r="M4702" i="17"/>
  <c r="M4701" i="17"/>
  <c r="M4700" i="17"/>
  <c r="M4699" i="17"/>
  <c r="M4698" i="17"/>
  <c r="M4697" i="17"/>
  <c r="M4696" i="17"/>
  <c r="M4695" i="17"/>
  <c r="M4694" i="17"/>
  <c r="M4693" i="17"/>
  <c r="M4692" i="17"/>
  <c r="M4691" i="17"/>
  <c r="M4690" i="17"/>
  <c r="M4689" i="17"/>
  <c r="M4688" i="17"/>
  <c r="M4687" i="17"/>
  <c r="M4686" i="17"/>
  <c r="M4685" i="17"/>
  <c r="M4684" i="17"/>
  <c r="M4683" i="17"/>
  <c r="M4682" i="17"/>
  <c r="M4681" i="17"/>
  <c r="M4680" i="17"/>
  <c r="M4679" i="17"/>
  <c r="M4678" i="17"/>
  <c r="M4677" i="17"/>
  <c r="M4676" i="17"/>
  <c r="M4675" i="17"/>
  <c r="M4674" i="17"/>
  <c r="M4673" i="17"/>
  <c r="M4672" i="17"/>
  <c r="M4671" i="17"/>
  <c r="M4670" i="17"/>
  <c r="M4669" i="17"/>
  <c r="M4668" i="17"/>
  <c r="M4667" i="17"/>
  <c r="M4666" i="17"/>
  <c r="M4665" i="17"/>
  <c r="M4664" i="17"/>
  <c r="M4663" i="17"/>
  <c r="M4662" i="17"/>
  <c r="M4661" i="17"/>
  <c r="M4660" i="17"/>
  <c r="M4659" i="17"/>
  <c r="M4658" i="17"/>
  <c r="M4657" i="17"/>
  <c r="M4656" i="17"/>
  <c r="M4655" i="17"/>
  <c r="M4654" i="17"/>
  <c r="M4653" i="17"/>
  <c r="M4652" i="17"/>
  <c r="M4651" i="17"/>
  <c r="M4650" i="17"/>
  <c r="M4649" i="17"/>
  <c r="M4648" i="17"/>
  <c r="M4647" i="17"/>
  <c r="M4646" i="17"/>
  <c r="M4645" i="17"/>
  <c r="M4644" i="17"/>
  <c r="M4643" i="17"/>
  <c r="M4642" i="17"/>
  <c r="M4641" i="17"/>
  <c r="M4640" i="17"/>
  <c r="M4639" i="17"/>
  <c r="M4638" i="17"/>
  <c r="M4637" i="17"/>
  <c r="M4636" i="17"/>
  <c r="M4635" i="17"/>
  <c r="M4634" i="17"/>
  <c r="M4633" i="17"/>
  <c r="M4632" i="17"/>
  <c r="M4631" i="17"/>
  <c r="M4630" i="17"/>
  <c r="M4629" i="17"/>
  <c r="M4628" i="17"/>
  <c r="M4627" i="17"/>
  <c r="M4626" i="17"/>
  <c r="M4625" i="17"/>
  <c r="M4624" i="17"/>
  <c r="M4623" i="17"/>
  <c r="M4622" i="17"/>
  <c r="M4621" i="17"/>
  <c r="M4620" i="17"/>
  <c r="M4619" i="17"/>
  <c r="M4618" i="17"/>
  <c r="M4617" i="17"/>
  <c r="M4616" i="17"/>
  <c r="M4615" i="17"/>
  <c r="M4614" i="17"/>
  <c r="M4613" i="17"/>
  <c r="M4612" i="17"/>
  <c r="M4611" i="17"/>
  <c r="M4610" i="17"/>
  <c r="M4609" i="17"/>
  <c r="M4608" i="17"/>
  <c r="M4607" i="17"/>
  <c r="M4606" i="17"/>
  <c r="M4605" i="17"/>
  <c r="M4604" i="17"/>
  <c r="M4603" i="17"/>
  <c r="M4602" i="17"/>
  <c r="M4601" i="17"/>
  <c r="M4600" i="17"/>
  <c r="M4599" i="17"/>
  <c r="M4598" i="17"/>
  <c r="M4597" i="17"/>
  <c r="M4596" i="17"/>
  <c r="M4595" i="17"/>
  <c r="M4594" i="17"/>
  <c r="M4593" i="17"/>
  <c r="M4592" i="17"/>
  <c r="M4591" i="17"/>
  <c r="M4590" i="17"/>
  <c r="M4589" i="17"/>
  <c r="M4588" i="17"/>
  <c r="M4587" i="17"/>
  <c r="M4586" i="17"/>
  <c r="M4585" i="17"/>
  <c r="M4584" i="17"/>
  <c r="M4583" i="17"/>
  <c r="M4582" i="17"/>
  <c r="M4581" i="17"/>
  <c r="M4580" i="17"/>
  <c r="M4579" i="17"/>
  <c r="M4578" i="17"/>
  <c r="M4577" i="17"/>
  <c r="M4576" i="17"/>
  <c r="M4575" i="17"/>
  <c r="M4574" i="17"/>
  <c r="M4573" i="17"/>
  <c r="M4572" i="17"/>
  <c r="M4571" i="17"/>
  <c r="M4570" i="17"/>
  <c r="M4569" i="17"/>
  <c r="M4568" i="17"/>
  <c r="M4567" i="17"/>
  <c r="M4566" i="17"/>
  <c r="M4565" i="17"/>
  <c r="M4564" i="17"/>
  <c r="M4563" i="17"/>
  <c r="M4562" i="17"/>
  <c r="M4561" i="17"/>
  <c r="M4560" i="17"/>
  <c r="M4559" i="17"/>
  <c r="M4558" i="17"/>
  <c r="M4557" i="17"/>
  <c r="M4556" i="17"/>
  <c r="M4555" i="17"/>
  <c r="M4554" i="17"/>
  <c r="M4553" i="17"/>
  <c r="M4552" i="17"/>
  <c r="M4551" i="17"/>
  <c r="M4550" i="17"/>
  <c r="M4549" i="17"/>
  <c r="M4548" i="17"/>
  <c r="M4547" i="17"/>
  <c r="M4546" i="17"/>
  <c r="M4545" i="17"/>
  <c r="M4544" i="17"/>
  <c r="M4543" i="17"/>
  <c r="M4542" i="17"/>
  <c r="M4541" i="17"/>
  <c r="M4540" i="17"/>
  <c r="M4539" i="17"/>
  <c r="M4538" i="17"/>
  <c r="M4537" i="17"/>
  <c r="M4536" i="17"/>
  <c r="M4535" i="17"/>
  <c r="M4534" i="17"/>
  <c r="M4533" i="17"/>
  <c r="M4532" i="17"/>
  <c r="M4531" i="17"/>
  <c r="M4530" i="17"/>
  <c r="M4529" i="17"/>
  <c r="M4528" i="17"/>
  <c r="M4527" i="17"/>
  <c r="M4526" i="17"/>
  <c r="M4525" i="17"/>
  <c r="M4524" i="17"/>
  <c r="M4523" i="17"/>
  <c r="M4522" i="17"/>
  <c r="M4521" i="17"/>
  <c r="M4520" i="17"/>
  <c r="M4519" i="17"/>
  <c r="M4518" i="17"/>
  <c r="M4517" i="17"/>
  <c r="M4516" i="17"/>
  <c r="M4515" i="17"/>
  <c r="M4514" i="17"/>
  <c r="M4513" i="17"/>
  <c r="M4512" i="17"/>
  <c r="M4511" i="17"/>
  <c r="M4510" i="17"/>
  <c r="M4509" i="17"/>
  <c r="M4508" i="17"/>
  <c r="M4507" i="17"/>
  <c r="M4506" i="17"/>
  <c r="M4505" i="17"/>
  <c r="M4504" i="17"/>
  <c r="M4503" i="17"/>
  <c r="M4502" i="17"/>
  <c r="M4501" i="17"/>
  <c r="M4500" i="17"/>
  <c r="M4499" i="17"/>
  <c r="M4498" i="17"/>
  <c r="M4497" i="17"/>
  <c r="M4496" i="17"/>
  <c r="M4495" i="17"/>
  <c r="M4494" i="17"/>
  <c r="M4493" i="17"/>
  <c r="M4492" i="17"/>
  <c r="M4491" i="17"/>
  <c r="M4490" i="17"/>
  <c r="M4489" i="17"/>
  <c r="M4488" i="17"/>
  <c r="M4487" i="17"/>
  <c r="M4486" i="17"/>
  <c r="M4485" i="17"/>
  <c r="M4484" i="17"/>
  <c r="M4483" i="17"/>
  <c r="M4482" i="17"/>
  <c r="M4481" i="17"/>
  <c r="M4480" i="17"/>
  <c r="M4479" i="17"/>
  <c r="M4478" i="17"/>
  <c r="M4477" i="17"/>
  <c r="M4476" i="17"/>
  <c r="M4475" i="17"/>
  <c r="M4474" i="17"/>
  <c r="M4473" i="17"/>
  <c r="M4472" i="17"/>
  <c r="M4471" i="17"/>
  <c r="M4470" i="17"/>
  <c r="M4469" i="17"/>
  <c r="M4468" i="17"/>
  <c r="M4467" i="17"/>
  <c r="M4466" i="17"/>
  <c r="M4465" i="17"/>
  <c r="M4464" i="17"/>
  <c r="M4463" i="17"/>
  <c r="M4462" i="17"/>
  <c r="M4461" i="17"/>
  <c r="M4460" i="17"/>
  <c r="M4459" i="17"/>
  <c r="M4458" i="17"/>
  <c r="M4457" i="17"/>
  <c r="M4456" i="17"/>
  <c r="M4455" i="17"/>
  <c r="M4454" i="17"/>
  <c r="M4453" i="17"/>
  <c r="M4452" i="17"/>
  <c r="M4451" i="17"/>
  <c r="M4450" i="17"/>
  <c r="M4449" i="17"/>
  <c r="M4448" i="17"/>
  <c r="M4447" i="17"/>
  <c r="M4446" i="17"/>
  <c r="M4445" i="17"/>
  <c r="M4444" i="17"/>
  <c r="M4443" i="17"/>
  <c r="M4442" i="17"/>
  <c r="M4441" i="17"/>
  <c r="M4440" i="17"/>
  <c r="M4439" i="17"/>
  <c r="M4438" i="17"/>
  <c r="M4437" i="17"/>
  <c r="M4436" i="17"/>
  <c r="M4435" i="17"/>
  <c r="M4434" i="17"/>
  <c r="M4433" i="17"/>
  <c r="M4432" i="17"/>
  <c r="M4431" i="17"/>
  <c r="M4430" i="17"/>
  <c r="M4429" i="17"/>
  <c r="M4428" i="17"/>
  <c r="M4427" i="17"/>
  <c r="M4426" i="17"/>
  <c r="M4425" i="17"/>
  <c r="M4424" i="17"/>
  <c r="M4423" i="17"/>
  <c r="M4422" i="17"/>
  <c r="M4421" i="17"/>
  <c r="M4420" i="17"/>
  <c r="M4419" i="17"/>
  <c r="M4418" i="17"/>
  <c r="M4417" i="17"/>
  <c r="M4416" i="17"/>
  <c r="M4415" i="17"/>
  <c r="M4414" i="17"/>
  <c r="M4413" i="17"/>
  <c r="M4412" i="17"/>
  <c r="M4411" i="17"/>
  <c r="M4410" i="17"/>
  <c r="M4409" i="17"/>
  <c r="M4408" i="17"/>
  <c r="M4407" i="17"/>
  <c r="M4406" i="17"/>
  <c r="M4405" i="17"/>
  <c r="M4404" i="17"/>
  <c r="M4403" i="17"/>
  <c r="M4402" i="17"/>
  <c r="M4401" i="17"/>
  <c r="M4400" i="17"/>
  <c r="M4399" i="17"/>
  <c r="M4398" i="17"/>
  <c r="M4397" i="17"/>
  <c r="M4396" i="17"/>
  <c r="M4395" i="17"/>
  <c r="M4394" i="17"/>
  <c r="M4393" i="17"/>
  <c r="M4392" i="17"/>
  <c r="M4391" i="17"/>
  <c r="M4390" i="17"/>
  <c r="M4389" i="17"/>
  <c r="M4388" i="17"/>
  <c r="M4387" i="17"/>
  <c r="M4386" i="17"/>
  <c r="M4385" i="17"/>
  <c r="M4384" i="17"/>
  <c r="M4383" i="17"/>
  <c r="M4382" i="17"/>
  <c r="M4381" i="17"/>
  <c r="M4380" i="17"/>
  <c r="M4379" i="17"/>
  <c r="M4378" i="17"/>
  <c r="M4377" i="17"/>
  <c r="M4376" i="17"/>
  <c r="M4375" i="17"/>
  <c r="M4374" i="17"/>
  <c r="M4373" i="17"/>
  <c r="M4372" i="17"/>
  <c r="M4371" i="17"/>
  <c r="M4370" i="17"/>
  <c r="M4369" i="17"/>
  <c r="M4368" i="17"/>
  <c r="M4367" i="17"/>
  <c r="M4366" i="17"/>
  <c r="M4365" i="17"/>
  <c r="M4364" i="17"/>
  <c r="M4363" i="17"/>
  <c r="M4362" i="17"/>
  <c r="M4361" i="17"/>
  <c r="M4360" i="17"/>
  <c r="M4359" i="17"/>
  <c r="M4358" i="17"/>
  <c r="M4357" i="17"/>
  <c r="M4356" i="17"/>
  <c r="M4355" i="17"/>
  <c r="M4354" i="17"/>
  <c r="M4353" i="17"/>
  <c r="M4352" i="17"/>
  <c r="M4351" i="17"/>
  <c r="M4350" i="17"/>
  <c r="M4349" i="17"/>
  <c r="M4348" i="17"/>
  <c r="M4347" i="17"/>
  <c r="M4346" i="17"/>
  <c r="M4345" i="17"/>
  <c r="M4344" i="17"/>
  <c r="M4343" i="17"/>
  <c r="M4342" i="17"/>
  <c r="M4341" i="17"/>
  <c r="M4340" i="17"/>
  <c r="M4339" i="17"/>
  <c r="M4338" i="17"/>
  <c r="M4337" i="17"/>
  <c r="M4336" i="17"/>
  <c r="M4335" i="17"/>
  <c r="M4334" i="17"/>
  <c r="M4333" i="17"/>
  <c r="M4332" i="17"/>
  <c r="M4331" i="17"/>
  <c r="M4330" i="17"/>
  <c r="M4329" i="17"/>
  <c r="M4328" i="17"/>
  <c r="M4327" i="17"/>
  <c r="M4326" i="17"/>
  <c r="M4325" i="17"/>
  <c r="M4324" i="17"/>
  <c r="M4323" i="17"/>
  <c r="M4322" i="17"/>
  <c r="M4321" i="17"/>
  <c r="M4320" i="17"/>
  <c r="M4319" i="17"/>
  <c r="M4318" i="17"/>
  <c r="M4317" i="17"/>
  <c r="M4316" i="17"/>
  <c r="M4315" i="17"/>
  <c r="M4314" i="17"/>
  <c r="M4313" i="17"/>
  <c r="M4312" i="17"/>
  <c r="M4311" i="17"/>
  <c r="M4310" i="17"/>
  <c r="M4309" i="17"/>
  <c r="M4308" i="17"/>
  <c r="M4307" i="17"/>
  <c r="M4306" i="17"/>
  <c r="M4305" i="17"/>
  <c r="M4304" i="17"/>
  <c r="M4303" i="17"/>
  <c r="M4302" i="17"/>
  <c r="M4301" i="17"/>
  <c r="M4300" i="17"/>
  <c r="M4299" i="17"/>
  <c r="M4298" i="17"/>
  <c r="M4297" i="17"/>
  <c r="M4296" i="17"/>
  <c r="M4295" i="17"/>
  <c r="M4294" i="17"/>
  <c r="M4293" i="17"/>
  <c r="M4292" i="17"/>
  <c r="M4291" i="17"/>
  <c r="M4290" i="17"/>
  <c r="M4289" i="17"/>
  <c r="M4288" i="17"/>
  <c r="M4287" i="17"/>
  <c r="M4286" i="17"/>
  <c r="M4285" i="17"/>
  <c r="M4284" i="17"/>
  <c r="M4283" i="17"/>
  <c r="M4282" i="17"/>
  <c r="M4281" i="17"/>
  <c r="M4280" i="17"/>
  <c r="M4279" i="17"/>
  <c r="M4278" i="17"/>
  <c r="M4277" i="17"/>
  <c r="M4276" i="17"/>
  <c r="M4275" i="17"/>
  <c r="M4274" i="17"/>
  <c r="M4273" i="17"/>
  <c r="M4272" i="17"/>
  <c r="M4271" i="17"/>
  <c r="M4270" i="17"/>
  <c r="M4269" i="17"/>
  <c r="M4268" i="17"/>
  <c r="M4267" i="17"/>
  <c r="M4266" i="17"/>
  <c r="M4265" i="17"/>
  <c r="M4264" i="17"/>
  <c r="M4263" i="17"/>
  <c r="M4262" i="17"/>
  <c r="M4261" i="17"/>
  <c r="M4260" i="17"/>
  <c r="M4259" i="17"/>
  <c r="M4258" i="17"/>
  <c r="M4257" i="17"/>
  <c r="M4256" i="17"/>
  <c r="M4255" i="17"/>
  <c r="M4254" i="17"/>
  <c r="M4253" i="17"/>
  <c r="M4252" i="17"/>
  <c r="M4251" i="17"/>
  <c r="M4250" i="17"/>
  <c r="M4249" i="17"/>
  <c r="M4248" i="17"/>
  <c r="M4247" i="17"/>
  <c r="M4246" i="17"/>
  <c r="M4245" i="17"/>
  <c r="M4244" i="17"/>
  <c r="M4243" i="17"/>
  <c r="M4242" i="17"/>
  <c r="M4241" i="17"/>
  <c r="M4240" i="17"/>
  <c r="M4239" i="17"/>
  <c r="M4238" i="17"/>
  <c r="M4237" i="17"/>
  <c r="M4236" i="17"/>
  <c r="M4235" i="17"/>
  <c r="M4234" i="17"/>
  <c r="M4233" i="17"/>
  <c r="M4232" i="17"/>
  <c r="M4231" i="17"/>
  <c r="M4230" i="17"/>
  <c r="M4229" i="17"/>
  <c r="M4228" i="17"/>
  <c r="M4227" i="17"/>
  <c r="M4226" i="17"/>
  <c r="M4225" i="17"/>
  <c r="M4224" i="17"/>
  <c r="M4223" i="17"/>
  <c r="M4222" i="17"/>
  <c r="M4221" i="17"/>
  <c r="M4220" i="17"/>
  <c r="M4219" i="17"/>
  <c r="M4218" i="17"/>
  <c r="M4217" i="17"/>
  <c r="M4216" i="17"/>
  <c r="M4215" i="17"/>
  <c r="M4214" i="17"/>
  <c r="M4213" i="17"/>
  <c r="M4212" i="17"/>
  <c r="M4211" i="17"/>
  <c r="M4210" i="17"/>
  <c r="M4209" i="17"/>
  <c r="M4208" i="17"/>
  <c r="M4207" i="17"/>
  <c r="M4206" i="17"/>
  <c r="M4205" i="17"/>
  <c r="M4204" i="17"/>
  <c r="M4203" i="17"/>
  <c r="M4202" i="17"/>
  <c r="M4201" i="17"/>
  <c r="M4200" i="17"/>
  <c r="M4199" i="17"/>
  <c r="M4198" i="17"/>
  <c r="M4197" i="17"/>
  <c r="M4196" i="17"/>
  <c r="M4195" i="17"/>
  <c r="M4194" i="17"/>
  <c r="M4193" i="17"/>
  <c r="M4192" i="17"/>
  <c r="M4191" i="17"/>
  <c r="M4190" i="17"/>
  <c r="M4189" i="17"/>
  <c r="M4188" i="17"/>
  <c r="M4187" i="17"/>
  <c r="M4186" i="17"/>
  <c r="M4185" i="17"/>
  <c r="M4184" i="17"/>
  <c r="M4183" i="17"/>
  <c r="M4182" i="17"/>
  <c r="M4181" i="17"/>
  <c r="M4180" i="17"/>
  <c r="M4179" i="17"/>
  <c r="M4178" i="17"/>
  <c r="M4177" i="17"/>
  <c r="M4176" i="17"/>
  <c r="M4175" i="17"/>
  <c r="M4174" i="17"/>
  <c r="M4173" i="17"/>
  <c r="M4172" i="17"/>
  <c r="M4171" i="17"/>
  <c r="M4170" i="17"/>
  <c r="M4169" i="17"/>
  <c r="M4168" i="17"/>
  <c r="M4167" i="17"/>
  <c r="M4166" i="17"/>
  <c r="M4165" i="17"/>
  <c r="M4164" i="17"/>
  <c r="M4163" i="17"/>
  <c r="M4162" i="17"/>
  <c r="M4161" i="17"/>
  <c r="M4160" i="17"/>
  <c r="M4159" i="17"/>
  <c r="M4158" i="17"/>
  <c r="M4157" i="17"/>
  <c r="M4156" i="17"/>
  <c r="M4155" i="17"/>
  <c r="M4154" i="17"/>
  <c r="M4153" i="17"/>
  <c r="M4152" i="17"/>
  <c r="M4151" i="17"/>
  <c r="M4150" i="17"/>
  <c r="M4149" i="17"/>
  <c r="M4148" i="17"/>
  <c r="M4147" i="17"/>
  <c r="M4146" i="17"/>
  <c r="M4145" i="17"/>
  <c r="M4144" i="17"/>
  <c r="M4143" i="17"/>
  <c r="M4142" i="17"/>
  <c r="M4141" i="17"/>
  <c r="M4140" i="17"/>
  <c r="M4139" i="17"/>
  <c r="M4138" i="17"/>
  <c r="M4137" i="17"/>
  <c r="M4136" i="17"/>
  <c r="M4135" i="17"/>
  <c r="M4134" i="17"/>
  <c r="M4133" i="17"/>
  <c r="M4132" i="17"/>
  <c r="M4131" i="17"/>
  <c r="M4130" i="17"/>
  <c r="M4129" i="17"/>
  <c r="M4128" i="17"/>
  <c r="M4127" i="17"/>
  <c r="M4126" i="17"/>
  <c r="M4125" i="17"/>
  <c r="M4124" i="17"/>
  <c r="M4123" i="17"/>
  <c r="M4122" i="17"/>
  <c r="M4121" i="17"/>
  <c r="M4120" i="17"/>
  <c r="M4119" i="17"/>
  <c r="M4118" i="17"/>
  <c r="M4117" i="17"/>
  <c r="M4116" i="17"/>
  <c r="M4115" i="17"/>
  <c r="M4114" i="17"/>
  <c r="M4113" i="17"/>
  <c r="M4112" i="17"/>
  <c r="M4111" i="17"/>
  <c r="M4110" i="17"/>
  <c r="M4109" i="17"/>
  <c r="M4108" i="17"/>
  <c r="M4107" i="17"/>
  <c r="M4106" i="17"/>
  <c r="M4105" i="17"/>
  <c r="M4104" i="17"/>
  <c r="M4103" i="17"/>
  <c r="M4102" i="17"/>
  <c r="M4101" i="17"/>
  <c r="M4100" i="17"/>
  <c r="M4099" i="17"/>
  <c r="M4098" i="17"/>
  <c r="M4097" i="17"/>
  <c r="M4096" i="17"/>
  <c r="M4095" i="17"/>
  <c r="M4094" i="17"/>
  <c r="M4093" i="17"/>
  <c r="M4092" i="17"/>
  <c r="M4091" i="17"/>
  <c r="M4090" i="17"/>
  <c r="M4089" i="17"/>
  <c r="M4088" i="17"/>
  <c r="M4087" i="17"/>
  <c r="M4086" i="17"/>
  <c r="M4085" i="17"/>
  <c r="M4084" i="17"/>
  <c r="M4083" i="17"/>
  <c r="M4082" i="17"/>
  <c r="M4081" i="17"/>
  <c r="M4080" i="17"/>
  <c r="M4079" i="17"/>
  <c r="M4078" i="17"/>
  <c r="M4077" i="17"/>
  <c r="M4076" i="17"/>
  <c r="M4075" i="17"/>
  <c r="M4074" i="17"/>
  <c r="M4073" i="17"/>
  <c r="M4072" i="17"/>
  <c r="M4071" i="17"/>
  <c r="M4070" i="17"/>
  <c r="M4069" i="17"/>
  <c r="M4068" i="17"/>
  <c r="M4067" i="17"/>
  <c r="M4066" i="17"/>
  <c r="M4065" i="17"/>
  <c r="M4064" i="17"/>
  <c r="M4063" i="17"/>
  <c r="M4062" i="17"/>
  <c r="M4061" i="17"/>
  <c r="M4060" i="17"/>
  <c r="M4059" i="17"/>
  <c r="M4058" i="17"/>
  <c r="M4057" i="17"/>
  <c r="M4056" i="17"/>
  <c r="M4055" i="17"/>
  <c r="M4054" i="17"/>
  <c r="M4053" i="17"/>
  <c r="M4052" i="17"/>
  <c r="M4051" i="17"/>
  <c r="M4050" i="17"/>
  <c r="M4049" i="17"/>
  <c r="M4048" i="17"/>
  <c r="M4047" i="17"/>
  <c r="M4046" i="17"/>
  <c r="M4045" i="17"/>
  <c r="M4044" i="17"/>
  <c r="M4043" i="17"/>
  <c r="M4042" i="17"/>
  <c r="M4041" i="17"/>
  <c r="M4040" i="17"/>
  <c r="M4039" i="17"/>
  <c r="M4038" i="17"/>
  <c r="M4037" i="17"/>
  <c r="M4036" i="17"/>
  <c r="M4035" i="17"/>
  <c r="M4034" i="17"/>
  <c r="M4033" i="17"/>
  <c r="M4032" i="17"/>
  <c r="M4031" i="17"/>
  <c r="M4030" i="17"/>
  <c r="M4029" i="17"/>
  <c r="M4028" i="17"/>
  <c r="M4027" i="17"/>
  <c r="M4026" i="17"/>
  <c r="M4025" i="17"/>
  <c r="M4024" i="17"/>
  <c r="M4023" i="17"/>
  <c r="M4022" i="17"/>
  <c r="M4021" i="17"/>
  <c r="M4020" i="17"/>
  <c r="M4019" i="17"/>
  <c r="M4018" i="17"/>
  <c r="M4017" i="17"/>
  <c r="M4016" i="17"/>
  <c r="M4015" i="17"/>
  <c r="M4014" i="17"/>
  <c r="M4013" i="17"/>
  <c r="M4012" i="17"/>
  <c r="M4011" i="17"/>
  <c r="M4010" i="17"/>
  <c r="M4009" i="17"/>
  <c r="M4008" i="17"/>
  <c r="M4007" i="17"/>
  <c r="M4006" i="17"/>
  <c r="M4005" i="17"/>
  <c r="M4004" i="17"/>
  <c r="M4003" i="17"/>
  <c r="M4002" i="17"/>
  <c r="M4001" i="17"/>
  <c r="M4000" i="17"/>
  <c r="M3999" i="17"/>
  <c r="M3998" i="17"/>
  <c r="M3997" i="17"/>
  <c r="M3996" i="17"/>
  <c r="M3995" i="17"/>
  <c r="M3994" i="17"/>
  <c r="M3993" i="17"/>
  <c r="M3992" i="17"/>
  <c r="M3991" i="17"/>
  <c r="M3990" i="17"/>
  <c r="M3989" i="17"/>
  <c r="M3988" i="17"/>
  <c r="M3987" i="17"/>
  <c r="M3986" i="17"/>
  <c r="M3985" i="17"/>
  <c r="M3984" i="17"/>
  <c r="M3983" i="17"/>
  <c r="M3982" i="17"/>
  <c r="M3981" i="17"/>
  <c r="M3980" i="17"/>
  <c r="M3979" i="17"/>
  <c r="M3978" i="17"/>
  <c r="M3977" i="17"/>
  <c r="M3976" i="17"/>
  <c r="M3975" i="17"/>
  <c r="M3974" i="17"/>
  <c r="M3973" i="17"/>
  <c r="M3972" i="17"/>
  <c r="M3971" i="17"/>
  <c r="M3970" i="17"/>
  <c r="M3969" i="17"/>
  <c r="M3968" i="17"/>
  <c r="M3967" i="17"/>
  <c r="M3966" i="17"/>
  <c r="M3965" i="17"/>
  <c r="M3964" i="17"/>
  <c r="M3963" i="17"/>
  <c r="M3962" i="17"/>
  <c r="M3961" i="17"/>
  <c r="M3960" i="17"/>
  <c r="M3959" i="17"/>
  <c r="M3958" i="17"/>
  <c r="M3957" i="17"/>
  <c r="M3956" i="17"/>
  <c r="M3955" i="17"/>
  <c r="M3954" i="17"/>
  <c r="M3953" i="17"/>
  <c r="M3952" i="17"/>
  <c r="M3951" i="17"/>
  <c r="M3950" i="17"/>
  <c r="M3949" i="17"/>
  <c r="M3948" i="17"/>
  <c r="M3947" i="17"/>
  <c r="M3946" i="17"/>
  <c r="M3945" i="17"/>
  <c r="M3944" i="17"/>
  <c r="M3943" i="17"/>
  <c r="M3942" i="17"/>
  <c r="M3941" i="17"/>
  <c r="M3940" i="17"/>
  <c r="M3939" i="17"/>
  <c r="M3938" i="17"/>
  <c r="M3937" i="17"/>
  <c r="M3936" i="17"/>
  <c r="M3935" i="17"/>
  <c r="M3934" i="17"/>
  <c r="M3933" i="17"/>
  <c r="M3932" i="17"/>
  <c r="M3931" i="17"/>
  <c r="M3930" i="17"/>
  <c r="M3929" i="17"/>
  <c r="M3928" i="17"/>
  <c r="M3927" i="17"/>
  <c r="M3926" i="17"/>
  <c r="M3925" i="17"/>
  <c r="M3924" i="17"/>
  <c r="M3923" i="17"/>
  <c r="M3922" i="17"/>
  <c r="M3921" i="17"/>
  <c r="M3920" i="17"/>
  <c r="M3919" i="17"/>
  <c r="M3918" i="17"/>
  <c r="M3917" i="17"/>
  <c r="M3916" i="17"/>
  <c r="M3915" i="17"/>
  <c r="M3914" i="17"/>
  <c r="M3913" i="17"/>
  <c r="M3912" i="17"/>
  <c r="M3911" i="17"/>
  <c r="M3910" i="17"/>
  <c r="M3909" i="17"/>
  <c r="M3908" i="17"/>
  <c r="M3907" i="17"/>
  <c r="M3906" i="17"/>
  <c r="M3905" i="17"/>
  <c r="M3904" i="17"/>
  <c r="M3903" i="17"/>
  <c r="M3902" i="17"/>
  <c r="M3901" i="17"/>
  <c r="M3900" i="17"/>
  <c r="M3899" i="17"/>
  <c r="M3898" i="17"/>
  <c r="M3897" i="17"/>
  <c r="M3896" i="17"/>
  <c r="M3895" i="17"/>
  <c r="M3894" i="17"/>
  <c r="M3893" i="17"/>
  <c r="M3892" i="17"/>
  <c r="M3891" i="17"/>
  <c r="M3890" i="17"/>
  <c r="M3889" i="17"/>
  <c r="M3888" i="17"/>
  <c r="M3887" i="17"/>
  <c r="M3886" i="17"/>
  <c r="M3885" i="17"/>
  <c r="M3884" i="17"/>
  <c r="M3883" i="17"/>
  <c r="M3882" i="17"/>
  <c r="M3881" i="17"/>
  <c r="M3880" i="17"/>
  <c r="M3879" i="17"/>
  <c r="M3878" i="17"/>
  <c r="M3877" i="17"/>
  <c r="M3876" i="17"/>
  <c r="M3875" i="17"/>
  <c r="M3874" i="17"/>
  <c r="M3873" i="17"/>
  <c r="M3872" i="17"/>
  <c r="M3871" i="17"/>
  <c r="M3870" i="17"/>
  <c r="M3869" i="17"/>
  <c r="M3868" i="17"/>
  <c r="M3867" i="17"/>
  <c r="M3866" i="17"/>
  <c r="M3865" i="17"/>
  <c r="M3864" i="17"/>
  <c r="M3863" i="17"/>
  <c r="M3862" i="17"/>
  <c r="M3861" i="17"/>
  <c r="M3860" i="17"/>
  <c r="M3859" i="17"/>
  <c r="M3858" i="17"/>
  <c r="M3857" i="17"/>
  <c r="M3856" i="17"/>
  <c r="M3855" i="17"/>
  <c r="M3854" i="17"/>
  <c r="M3853" i="17"/>
  <c r="M3852" i="17"/>
  <c r="M3851" i="17"/>
  <c r="M3850" i="17"/>
  <c r="M3849" i="17"/>
  <c r="M3848" i="17"/>
  <c r="M3847" i="17"/>
  <c r="M3846" i="17"/>
  <c r="M3845" i="17"/>
  <c r="M3844" i="17"/>
  <c r="M3843" i="17"/>
  <c r="M3842" i="17"/>
  <c r="M3841" i="17"/>
  <c r="M3840" i="17"/>
  <c r="M3839" i="17"/>
  <c r="M3838" i="17"/>
  <c r="M3837" i="17"/>
  <c r="M3836" i="17"/>
  <c r="M3835" i="17"/>
  <c r="M3834" i="17"/>
  <c r="M3833" i="17"/>
  <c r="M3832" i="17"/>
  <c r="M3831" i="17"/>
  <c r="M3830" i="17"/>
  <c r="M3829" i="17"/>
  <c r="M3828" i="17"/>
  <c r="M3827" i="17"/>
  <c r="M3826" i="17"/>
  <c r="M3825" i="17"/>
  <c r="M3824" i="17"/>
  <c r="M3823" i="17"/>
  <c r="M3822" i="17"/>
  <c r="M3821" i="17"/>
  <c r="M3820" i="17"/>
  <c r="M3819" i="17"/>
  <c r="M3818" i="17"/>
  <c r="M3817" i="17"/>
  <c r="M3816" i="17"/>
  <c r="M3815" i="17"/>
  <c r="M3814" i="17"/>
  <c r="M3813" i="17"/>
  <c r="M3812" i="17"/>
  <c r="M3811" i="17"/>
  <c r="M3810" i="17"/>
  <c r="M3809" i="17"/>
  <c r="M3808" i="17"/>
  <c r="M3807" i="17"/>
  <c r="M3806" i="17"/>
  <c r="M3805" i="17"/>
  <c r="M3804" i="17"/>
  <c r="M3803" i="17"/>
  <c r="M3802" i="17"/>
  <c r="M3801" i="17"/>
  <c r="M3800" i="17"/>
  <c r="M3799" i="17"/>
  <c r="M3798" i="17"/>
  <c r="M3797" i="17"/>
  <c r="M3796" i="17"/>
  <c r="M3795" i="17"/>
  <c r="M3794" i="17"/>
  <c r="M3793" i="17"/>
  <c r="M3792" i="17"/>
  <c r="M3791" i="17"/>
  <c r="M3790" i="17"/>
  <c r="M3789" i="17"/>
  <c r="M3788" i="17"/>
  <c r="M3787" i="17"/>
  <c r="M3786" i="17"/>
  <c r="M3785" i="17"/>
  <c r="M3784" i="17"/>
  <c r="M3783" i="17"/>
  <c r="M3782" i="17"/>
  <c r="M3781" i="17"/>
  <c r="M3780" i="17"/>
  <c r="M3779" i="17"/>
  <c r="M3778" i="17"/>
  <c r="M3777" i="17"/>
  <c r="M3776" i="17"/>
  <c r="M3775" i="17"/>
  <c r="M3774" i="17"/>
  <c r="M3773" i="17"/>
  <c r="M3772" i="17"/>
  <c r="M3771" i="17"/>
  <c r="M3770" i="17"/>
  <c r="M3769" i="17"/>
  <c r="M3768" i="17"/>
  <c r="M3767" i="17"/>
  <c r="M3766" i="17"/>
  <c r="M3765" i="17"/>
  <c r="M3764" i="17"/>
  <c r="M3763" i="17"/>
  <c r="M3762" i="17"/>
  <c r="M3761" i="17"/>
  <c r="M3760" i="17"/>
  <c r="M3759" i="17"/>
  <c r="M3758" i="17"/>
  <c r="M3757" i="17"/>
  <c r="M3756" i="17"/>
  <c r="M3755" i="17"/>
  <c r="M3754" i="17"/>
  <c r="M3753" i="17"/>
  <c r="M3752" i="17"/>
  <c r="M3751" i="17"/>
  <c r="M3750" i="17"/>
  <c r="M3749" i="17"/>
  <c r="M3748" i="17"/>
  <c r="M3747" i="17"/>
  <c r="M3746" i="17"/>
  <c r="M3745" i="17"/>
  <c r="M3744" i="17"/>
  <c r="M3743" i="17"/>
  <c r="M3742" i="17"/>
  <c r="M3741" i="17"/>
  <c r="M3740" i="17"/>
  <c r="M3739" i="17"/>
  <c r="M3738" i="17"/>
  <c r="M3737" i="17"/>
  <c r="M3736" i="17"/>
  <c r="M3735" i="17"/>
  <c r="M3734" i="17"/>
  <c r="M3733" i="17"/>
  <c r="M3732" i="17"/>
  <c r="M3731" i="17"/>
  <c r="M3730" i="17"/>
  <c r="M3729" i="17"/>
  <c r="M3728" i="17"/>
  <c r="M3727" i="17"/>
  <c r="M3726" i="17"/>
  <c r="M3725" i="17"/>
  <c r="M3724" i="17"/>
  <c r="M3723" i="17"/>
  <c r="M3722" i="17"/>
  <c r="M3721" i="17"/>
  <c r="M3720" i="17"/>
  <c r="M3719" i="17"/>
  <c r="M3718" i="17"/>
  <c r="M3717" i="17"/>
  <c r="M3716" i="17"/>
  <c r="M3715" i="17"/>
  <c r="M3714" i="17"/>
  <c r="M3713" i="17"/>
  <c r="M3712" i="17"/>
  <c r="M3711" i="17"/>
  <c r="M3710" i="17"/>
  <c r="M3709" i="17"/>
  <c r="M3708" i="17"/>
  <c r="M3707" i="17"/>
  <c r="M3706" i="17"/>
  <c r="M3705" i="17"/>
  <c r="M3704" i="17"/>
  <c r="M3703" i="17"/>
  <c r="M3702" i="17"/>
  <c r="M3701" i="17"/>
  <c r="M3700" i="17"/>
  <c r="M3699" i="17"/>
  <c r="M3698" i="17"/>
  <c r="M3697" i="17"/>
  <c r="M3696" i="17"/>
  <c r="M3695" i="17"/>
  <c r="M3694" i="17"/>
  <c r="M3693" i="17"/>
  <c r="M3692" i="17"/>
  <c r="M3691" i="17"/>
  <c r="M3690" i="17"/>
  <c r="M3689" i="17"/>
  <c r="M3688" i="17"/>
  <c r="M3687" i="17"/>
  <c r="M3686" i="17"/>
  <c r="M3685" i="17"/>
  <c r="M3684" i="17"/>
  <c r="M3683" i="17"/>
  <c r="M3682" i="17"/>
  <c r="M3681" i="17"/>
  <c r="M3680" i="17"/>
  <c r="M3679" i="17"/>
  <c r="M3678" i="17"/>
  <c r="M3677" i="17"/>
  <c r="M3676" i="17"/>
  <c r="M3675" i="17"/>
  <c r="M3674" i="17"/>
  <c r="M3673" i="17"/>
  <c r="M3672" i="17"/>
  <c r="M3671" i="17"/>
  <c r="M3670" i="17"/>
  <c r="M3669" i="17"/>
  <c r="M3668" i="17"/>
  <c r="M3667" i="17"/>
  <c r="M3666" i="17"/>
  <c r="M3665" i="17"/>
  <c r="M3664" i="17"/>
  <c r="M3663" i="17"/>
  <c r="M3662" i="17"/>
  <c r="M3661" i="17"/>
  <c r="M3660" i="17"/>
  <c r="M3659" i="17"/>
  <c r="M3658" i="17"/>
  <c r="M3657" i="17"/>
  <c r="M3656" i="17"/>
  <c r="M3655" i="17"/>
  <c r="M3654" i="17"/>
  <c r="M3653" i="17"/>
  <c r="M3652" i="17"/>
  <c r="M3651" i="17"/>
  <c r="M3650" i="17"/>
  <c r="M3649" i="17"/>
  <c r="M3648" i="17"/>
  <c r="M3647" i="17"/>
  <c r="M3646" i="17"/>
  <c r="M3645" i="17"/>
  <c r="M3644" i="17"/>
  <c r="M3643" i="17"/>
  <c r="M3642" i="17"/>
  <c r="M3641" i="17"/>
  <c r="M3640" i="17"/>
  <c r="M3639" i="17"/>
  <c r="M3638" i="17"/>
  <c r="M3637" i="17"/>
  <c r="M3636" i="17"/>
  <c r="M3635" i="17"/>
  <c r="M3634" i="17"/>
  <c r="M3633" i="17"/>
  <c r="M3632" i="17"/>
  <c r="M3631" i="17"/>
  <c r="M3630" i="17"/>
  <c r="M3629" i="17"/>
  <c r="M3628" i="17"/>
  <c r="M3627" i="17"/>
  <c r="M3626" i="17"/>
  <c r="M3625" i="17"/>
  <c r="M3624" i="17"/>
  <c r="M3623" i="17"/>
  <c r="M3622" i="17"/>
  <c r="M3621" i="17"/>
  <c r="M3620" i="17"/>
  <c r="M3619" i="17"/>
  <c r="M3618" i="17"/>
  <c r="M3617" i="17"/>
  <c r="M3616" i="17"/>
  <c r="M3615" i="17"/>
  <c r="M3614" i="17"/>
  <c r="M3613" i="17"/>
  <c r="M3612" i="17"/>
  <c r="M3611" i="17"/>
  <c r="M3610" i="17"/>
  <c r="M3609" i="17"/>
  <c r="M3608" i="17"/>
  <c r="M3607" i="17"/>
  <c r="M3606" i="17"/>
  <c r="M3605" i="17"/>
  <c r="M3604" i="17"/>
  <c r="M3603" i="17"/>
  <c r="M3602" i="17"/>
  <c r="M3601" i="17"/>
  <c r="M3600" i="17"/>
  <c r="M3599" i="17"/>
  <c r="M3598" i="17"/>
  <c r="M3597" i="17"/>
  <c r="M3596" i="17"/>
  <c r="M3595" i="17"/>
  <c r="M3594" i="17"/>
  <c r="M3593" i="17"/>
  <c r="M3592" i="17"/>
  <c r="M3591" i="17"/>
  <c r="M3590" i="17"/>
  <c r="M3589" i="17"/>
  <c r="M3588" i="17"/>
  <c r="M3587" i="17"/>
  <c r="M3586" i="17"/>
  <c r="M3585" i="17"/>
  <c r="M3584" i="17"/>
  <c r="M3583" i="17"/>
  <c r="M3582" i="17"/>
  <c r="M3581" i="17"/>
  <c r="M3580" i="17"/>
  <c r="M3579" i="17"/>
  <c r="M3578" i="17"/>
  <c r="M3577" i="17"/>
  <c r="M3576" i="17"/>
  <c r="M3575" i="17"/>
  <c r="M3574" i="17"/>
  <c r="M3573" i="17"/>
  <c r="M3572" i="17"/>
  <c r="M3571" i="17"/>
  <c r="M3570" i="17"/>
  <c r="M3569" i="17"/>
  <c r="M3568" i="17"/>
  <c r="M3567" i="17"/>
  <c r="M3566" i="17"/>
  <c r="M3565" i="17"/>
  <c r="M3564" i="17"/>
  <c r="M3563" i="17"/>
  <c r="M3562" i="17"/>
  <c r="M3561" i="17"/>
  <c r="M3560" i="17"/>
  <c r="M3559" i="17"/>
  <c r="M3558" i="17"/>
  <c r="M3557" i="17"/>
  <c r="M3556" i="17"/>
  <c r="M3555" i="17"/>
  <c r="M3554" i="17"/>
  <c r="M3553" i="17"/>
  <c r="M3552" i="17"/>
  <c r="M3551" i="17"/>
  <c r="M3550" i="17"/>
  <c r="M3549" i="17"/>
  <c r="M3548" i="17"/>
  <c r="M3547" i="17"/>
  <c r="M3546" i="17"/>
  <c r="M3545" i="17"/>
  <c r="M3544" i="17"/>
  <c r="M3543" i="17"/>
  <c r="M3542" i="17"/>
  <c r="M3541" i="17"/>
  <c r="M3540" i="17"/>
  <c r="M3539" i="17"/>
  <c r="M3538" i="17"/>
  <c r="M3537" i="17"/>
  <c r="M3536" i="17"/>
  <c r="M3535" i="17"/>
  <c r="M3534" i="17"/>
  <c r="M3533" i="17"/>
  <c r="M3532" i="17"/>
  <c r="M3531" i="17"/>
  <c r="M3530" i="17"/>
  <c r="M3529" i="17"/>
  <c r="M3528" i="17"/>
  <c r="M3527" i="17"/>
  <c r="M3526" i="17"/>
  <c r="M3525" i="17"/>
  <c r="M3524" i="17"/>
  <c r="M3523" i="17"/>
  <c r="M3522" i="17"/>
  <c r="M3521" i="17"/>
  <c r="M3520" i="17"/>
  <c r="M3519" i="17"/>
  <c r="M3518" i="17"/>
  <c r="M3517" i="17"/>
  <c r="M3516" i="17"/>
  <c r="M3515" i="17"/>
  <c r="M3514" i="17"/>
  <c r="M3513" i="17"/>
  <c r="M3512" i="17"/>
  <c r="M3511" i="17"/>
  <c r="M3510" i="17"/>
  <c r="M3509" i="17"/>
  <c r="M3508" i="17"/>
  <c r="M3507" i="17"/>
  <c r="M3506" i="17"/>
  <c r="M3505" i="17"/>
  <c r="M3504" i="17"/>
  <c r="M3503" i="17"/>
  <c r="M3502" i="17"/>
  <c r="M3501" i="17"/>
  <c r="M3500" i="17"/>
  <c r="M3499" i="17"/>
  <c r="M3498" i="17"/>
  <c r="M3497" i="17"/>
  <c r="M3496" i="17"/>
  <c r="M3495" i="17"/>
  <c r="M3494" i="17"/>
  <c r="M3493" i="17"/>
  <c r="M3492" i="17"/>
  <c r="M3491" i="17"/>
  <c r="M3490" i="17"/>
  <c r="M3489" i="17"/>
  <c r="M3488" i="17"/>
  <c r="M3487" i="17"/>
  <c r="M3486" i="17"/>
  <c r="M3485" i="17"/>
  <c r="M3484" i="17"/>
  <c r="M3483" i="17"/>
  <c r="M3482" i="17"/>
  <c r="M3481" i="17"/>
  <c r="M3480" i="17"/>
  <c r="M3479" i="17"/>
  <c r="M3478" i="17"/>
  <c r="M3477" i="17"/>
  <c r="M3476" i="17"/>
  <c r="M3475" i="17"/>
  <c r="M3474" i="17"/>
  <c r="M3473" i="17"/>
  <c r="M3472" i="17"/>
  <c r="M3471" i="17"/>
  <c r="M3470" i="17"/>
  <c r="M3469" i="17"/>
  <c r="M3468" i="17"/>
  <c r="M3467" i="17"/>
  <c r="M3466" i="17"/>
  <c r="M3465" i="17"/>
  <c r="M3464" i="17"/>
  <c r="M3463" i="17"/>
  <c r="M3462" i="17"/>
  <c r="M3461" i="17"/>
  <c r="M3460" i="17"/>
  <c r="M3459" i="17"/>
  <c r="M3458" i="17"/>
  <c r="M3457" i="17"/>
  <c r="M3456" i="17"/>
  <c r="M3455" i="17"/>
  <c r="M3454" i="17"/>
  <c r="M3453" i="17"/>
  <c r="M3452" i="17"/>
  <c r="M3451" i="17"/>
  <c r="M3450" i="17"/>
  <c r="M3449" i="17"/>
  <c r="M3448" i="17"/>
  <c r="M3447" i="17"/>
  <c r="M3446" i="17"/>
  <c r="M3445" i="17"/>
  <c r="M3444" i="17"/>
  <c r="M3443" i="17"/>
  <c r="M3442" i="17"/>
  <c r="M3441" i="17"/>
  <c r="M3440" i="17"/>
  <c r="M3439" i="17"/>
  <c r="M3438" i="17"/>
  <c r="M3437" i="17"/>
  <c r="M3436" i="17"/>
  <c r="M3435" i="17"/>
  <c r="M3434" i="17"/>
  <c r="M3433" i="17"/>
  <c r="M3432" i="17"/>
  <c r="M3431" i="17"/>
  <c r="M3430" i="17"/>
  <c r="M3429" i="17"/>
  <c r="M3428" i="17"/>
  <c r="M3427" i="17"/>
  <c r="M3426" i="17"/>
  <c r="M3425" i="17"/>
  <c r="M3424" i="17"/>
  <c r="M3423" i="17"/>
  <c r="M3422" i="17"/>
  <c r="M3421" i="17"/>
  <c r="M3420" i="17"/>
  <c r="M3419" i="17"/>
  <c r="M3418" i="17"/>
  <c r="M3417" i="17"/>
  <c r="M3416" i="17"/>
  <c r="M3415" i="17"/>
  <c r="M3414" i="17"/>
  <c r="M3413" i="17"/>
  <c r="M3412" i="17"/>
  <c r="M3411" i="17"/>
  <c r="M3410" i="17"/>
  <c r="M3409" i="17"/>
  <c r="M3408" i="17"/>
  <c r="M3407" i="17"/>
  <c r="M3406" i="17"/>
  <c r="M3405" i="17"/>
  <c r="M3404" i="17"/>
  <c r="M3403" i="17"/>
  <c r="M3402" i="17"/>
  <c r="M3401" i="17"/>
  <c r="M3400" i="17"/>
  <c r="M3399" i="17"/>
  <c r="M3398" i="17"/>
  <c r="M3397" i="17"/>
  <c r="M3396" i="17"/>
  <c r="M3395" i="17"/>
  <c r="M3394" i="17"/>
  <c r="M3393" i="17"/>
  <c r="M3392" i="17"/>
  <c r="M3391" i="17"/>
  <c r="M3390" i="17"/>
  <c r="M3389" i="17"/>
  <c r="M3388" i="17"/>
  <c r="M3387" i="17"/>
  <c r="M3386" i="17"/>
  <c r="M3385" i="17"/>
  <c r="M3384" i="17"/>
  <c r="M3383" i="17"/>
  <c r="M3382" i="17"/>
  <c r="M3381" i="17"/>
  <c r="M3380" i="17"/>
  <c r="M3379" i="17"/>
  <c r="M3378" i="17"/>
  <c r="M3377" i="17"/>
  <c r="M3376" i="17"/>
  <c r="M3375" i="17"/>
  <c r="M3374" i="17"/>
  <c r="M3373" i="17"/>
  <c r="M3372" i="17"/>
  <c r="M3371" i="17"/>
  <c r="M3370" i="17"/>
  <c r="M3369" i="17"/>
  <c r="M3368" i="17"/>
  <c r="M3367" i="17"/>
  <c r="M3366" i="17"/>
  <c r="M3365" i="17"/>
  <c r="M3364" i="17"/>
  <c r="M3363" i="17"/>
  <c r="M3362" i="17"/>
  <c r="M3361" i="17"/>
  <c r="M3360" i="17"/>
  <c r="M3359" i="17"/>
  <c r="M3358" i="17"/>
  <c r="M3357" i="17"/>
  <c r="M3356" i="17"/>
  <c r="M3355" i="17"/>
  <c r="M3354" i="17"/>
  <c r="M3353" i="17"/>
  <c r="M3352" i="17"/>
  <c r="M3351" i="17"/>
  <c r="M3350" i="17"/>
  <c r="M3349" i="17"/>
  <c r="M3348" i="17"/>
  <c r="M3347" i="17"/>
  <c r="M3346" i="17"/>
  <c r="M3345" i="17"/>
  <c r="M3344" i="17"/>
  <c r="M3343" i="17"/>
  <c r="M3342" i="17"/>
  <c r="M3341" i="17"/>
  <c r="M3340" i="17"/>
  <c r="M3339" i="17"/>
  <c r="M3338" i="17"/>
  <c r="M3337" i="17"/>
  <c r="M3336" i="17"/>
  <c r="M3335" i="17"/>
  <c r="M3334" i="17"/>
  <c r="M3333" i="17"/>
  <c r="M3332" i="17"/>
  <c r="M3331" i="17"/>
  <c r="M3330" i="17"/>
  <c r="M3329" i="17"/>
  <c r="M3328" i="17"/>
  <c r="M3327" i="17"/>
  <c r="M3326" i="17"/>
  <c r="M3325" i="17"/>
  <c r="M3324" i="17"/>
  <c r="M3323" i="17"/>
  <c r="M3322" i="17"/>
  <c r="M3321" i="17"/>
  <c r="M3320" i="17"/>
  <c r="M3319" i="17"/>
  <c r="M3318" i="17"/>
  <c r="M3317" i="17"/>
  <c r="M3316" i="17"/>
  <c r="M3315" i="17"/>
  <c r="M3314" i="17"/>
  <c r="M3313" i="17"/>
  <c r="M3312" i="17"/>
  <c r="M3311" i="17"/>
  <c r="M3310" i="17"/>
  <c r="M3309" i="17"/>
  <c r="M3308" i="17"/>
  <c r="M3307" i="17"/>
  <c r="M3306" i="17"/>
  <c r="M3305" i="17"/>
  <c r="M3304" i="17"/>
  <c r="M3303" i="17"/>
  <c r="M3302" i="17"/>
  <c r="M3301" i="17"/>
  <c r="M3300" i="17"/>
  <c r="M3299" i="17"/>
  <c r="M3298" i="17"/>
  <c r="M3297" i="17"/>
  <c r="M3296" i="17"/>
  <c r="M3295" i="17"/>
  <c r="M3294" i="17"/>
  <c r="M3293" i="17"/>
  <c r="M3292" i="17"/>
  <c r="M3291" i="17"/>
  <c r="M3290" i="17"/>
  <c r="M3289" i="17"/>
  <c r="M3288" i="17"/>
  <c r="M3287" i="17"/>
  <c r="M3286" i="17"/>
  <c r="M3285" i="17"/>
  <c r="M3284" i="17"/>
  <c r="M3283" i="17"/>
  <c r="M3282" i="17"/>
  <c r="M3281" i="17"/>
  <c r="M3280" i="17"/>
  <c r="M3279" i="17"/>
  <c r="M3278" i="17"/>
  <c r="M3277" i="17"/>
  <c r="M3276" i="17"/>
  <c r="M3275" i="17"/>
  <c r="M3274" i="17"/>
  <c r="M3273" i="17"/>
  <c r="M3272" i="17"/>
  <c r="M3271" i="17"/>
  <c r="M3270" i="17"/>
  <c r="M3269" i="17"/>
  <c r="M3268" i="17"/>
  <c r="M3267" i="17"/>
  <c r="M3266" i="17"/>
  <c r="M3265" i="17"/>
  <c r="M3264" i="17"/>
  <c r="M3263" i="17"/>
  <c r="M3262" i="17"/>
  <c r="M3261" i="17"/>
  <c r="M3260" i="17"/>
  <c r="M3259" i="17"/>
  <c r="M3258" i="17"/>
  <c r="M3257" i="17"/>
  <c r="M3256" i="17"/>
  <c r="M3255" i="17"/>
  <c r="M3254" i="17"/>
  <c r="M3253" i="17"/>
  <c r="M3252" i="17"/>
  <c r="M3251" i="17"/>
  <c r="M3250" i="17"/>
  <c r="M3249" i="17"/>
  <c r="M3248" i="17"/>
  <c r="M3247" i="17"/>
  <c r="M3246" i="17"/>
  <c r="M3245" i="17"/>
  <c r="M3244" i="17"/>
  <c r="M3243" i="17"/>
  <c r="M3242" i="17"/>
  <c r="M3241" i="17"/>
  <c r="M3240" i="17"/>
  <c r="M3239" i="17"/>
  <c r="M3238" i="17"/>
  <c r="M3237" i="17"/>
  <c r="M3236" i="17"/>
  <c r="M3235" i="17"/>
  <c r="M3234" i="17"/>
  <c r="M3233" i="17"/>
  <c r="M3232" i="17"/>
  <c r="M3231" i="17"/>
  <c r="M3230" i="17"/>
  <c r="M3229" i="17"/>
  <c r="M3228" i="17"/>
  <c r="M3227" i="17"/>
  <c r="M3226" i="17"/>
  <c r="M3225" i="17"/>
  <c r="M3224" i="17"/>
  <c r="M3223" i="17"/>
  <c r="M3222" i="17"/>
  <c r="M3221" i="17"/>
  <c r="M3220" i="17"/>
  <c r="M3219" i="17"/>
  <c r="M3218" i="17"/>
  <c r="M3217" i="17"/>
  <c r="M3216" i="17"/>
  <c r="M3215" i="17"/>
  <c r="M3214" i="17"/>
  <c r="M3213" i="17"/>
  <c r="M3212" i="17"/>
  <c r="M3211" i="17"/>
  <c r="M3210" i="17"/>
  <c r="M3209" i="17"/>
  <c r="M3208" i="17"/>
  <c r="M3207" i="17"/>
  <c r="M3206" i="17"/>
  <c r="M3205" i="17"/>
  <c r="M3204" i="17"/>
  <c r="M3203" i="17"/>
  <c r="M3202" i="17"/>
  <c r="M3201" i="17"/>
  <c r="M3200" i="17"/>
  <c r="M3199" i="17"/>
  <c r="M3198" i="17"/>
  <c r="M3197" i="17"/>
  <c r="M3196" i="17"/>
  <c r="M3195" i="17"/>
  <c r="M3194" i="17"/>
  <c r="M3193" i="17"/>
  <c r="M3192" i="17"/>
  <c r="M3191" i="17"/>
  <c r="M3190" i="17"/>
  <c r="M3189" i="17"/>
  <c r="M3188" i="17"/>
  <c r="M3187" i="17"/>
  <c r="M3186" i="17"/>
  <c r="M3185" i="17"/>
  <c r="M3184" i="17"/>
  <c r="M3183" i="17"/>
  <c r="M3182" i="17"/>
  <c r="M3181" i="17"/>
  <c r="M3180" i="17"/>
  <c r="M3179" i="17"/>
  <c r="M3178" i="17"/>
  <c r="M3177" i="17"/>
  <c r="M3176" i="17"/>
  <c r="M3175" i="17"/>
  <c r="M3174" i="17"/>
  <c r="M3173" i="17"/>
  <c r="M3172" i="17"/>
  <c r="M3171" i="17"/>
  <c r="M3170" i="17"/>
  <c r="M3169" i="17"/>
  <c r="M3168" i="17"/>
  <c r="M3167" i="17"/>
  <c r="M3166" i="17"/>
  <c r="M3165" i="17"/>
  <c r="M3164" i="17"/>
  <c r="M3163" i="17"/>
  <c r="M3162" i="17"/>
  <c r="M3161" i="17"/>
  <c r="M3160" i="17"/>
  <c r="M3159" i="17"/>
  <c r="M3158" i="17"/>
  <c r="M3157" i="17"/>
  <c r="M3156" i="17"/>
  <c r="M3155" i="17"/>
  <c r="M3154" i="17"/>
  <c r="M3153" i="17"/>
  <c r="M3152" i="17"/>
  <c r="M3151" i="17"/>
  <c r="M3150" i="17"/>
  <c r="M3149" i="17"/>
  <c r="M3148" i="17"/>
  <c r="M3147" i="17"/>
  <c r="M3146" i="17"/>
  <c r="M3145" i="17"/>
  <c r="M3144" i="17"/>
  <c r="M3143" i="17"/>
  <c r="M3142" i="17"/>
  <c r="M3141" i="17"/>
  <c r="M3140" i="17"/>
  <c r="M3139" i="17"/>
  <c r="M3138" i="17"/>
  <c r="M3137" i="17"/>
  <c r="M3136" i="17"/>
  <c r="M3135" i="17"/>
  <c r="M3134" i="17"/>
  <c r="M3133" i="17"/>
  <c r="M3132" i="17"/>
  <c r="M3131" i="17"/>
  <c r="M3130" i="17"/>
  <c r="M3129" i="17"/>
  <c r="M3128" i="17"/>
  <c r="M3127" i="17"/>
  <c r="M3126" i="17"/>
  <c r="M3125" i="17"/>
  <c r="M3124" i="17"/>
  <c r="M3123" i="17"/>
  <c r="M3122" i="17"/>
  <c r="M3121" i="17"/>
  <c r="M3120" i="17"/>
  <c r="M3119" i="17"/>
  <c r="M3118" i="17"/>
  <c r="M3117" i="17"/>
  <c r="M3116" i="17"/>
  <c r="M3115" i="17"/>
  <c r="M3114" i="17"/>
  <c r="M3113" i="17"/>
  <c r="M3112" i="17"/>
  <c r="M3111" i="17"/>
  <c r="M3110" i="17"/>
  <c r="M3109" i="17"/>
  <c r="M3108" i="17"/>
  <c r="M3107" i="17"/>
  <c r="M3106" i="17"/>
  <c r="M3105" i="17"/>
  <c r="M3104" i="17"/>
  <c r="M3103" i="17"/>
  <c r="M3102" i="17"/>
  <c r="M3101" i="17"/>
  <c r="M3100" i="17"/>
  <c r="M3099" i="17"/>
  <c r="M3098" i="17"/>
  <c r="M3097" i="17"/>
  <c r="M3096" i="17"/>
  <c r="M3095" i="17"/>
  <c r="M3094" i="17"/>
  <c r="M3093" i="17"/>
  <c r="M3092" i="17"/>
  <c r="M3091" i="17"/>
  <c r="M3090" i="17"/>
  <c r="M3089" i="17"/>
  <c r="M3088" i="17"/>
  <c r="M3087" i="17"/>
  <c r="M3086" i="17"/>
  <c r="M3085" i="17"/>
  <c r="M3084" i="17"/>
  <c r="M3083" i="17"/>
  <c r="M3082" i="17"/>
  <c r="M3081" i="17"/>
  <c r="M3080" i="17"/>
  <c r="M3079" i="17"/>
  <c r="M3078" i="17"/>
  <c r="M3077" i="17"/>
  <c r="M3076" i="17"/>
  <c r="M3075" i="17"/>
  <c r="M3074" i="17"/>
  <c r="M3073" i="17"/>
  <c r="M3072" i="17"/>
  <c r="M3071" i="17"/>
  <c r="M3070" i="17"/>
  <c r="M3069" i="17"/>
  <c r="M3068" i="17"/>
  <c r="M3067" i="17"/>
  <c r="M3066" i="17"/>
  <c r="M3065" i="17"/>
  <c r="M3064" i="17"/>
  <c r="M3063" i="17"/>
  <c r="M3062" i="17"/>
  <c r="M3061" i="17"/>
  <c r="M3060" i="17"/>
  <c r="M3059" i="17"/>
  <c r="M3058" i="17"/>
  <c r="M3057" i="17"/>
  <c r="M3056" i="17"/>
  <c r="M3055" i="17"/>
  <c r="M3054" i="17"/>
  <c r="M3053" i="17"/>
  <c r="M3052" i="17"/>
  <c r="M3051" i="17"/>
  <c r="M3050" i="17"/>
  <c r="M3049" i="17"/>
  <c r="M3048" i="17"/>
  <c r="M3047" i="17"/>
  <c r="M3046" i="17"/>
  <c r="M3045" i="17"/>
  <c r="M3044" i="17"/>
  <c r="M3043" i="17"/>
  <c r="M3042" i="17"/>
  <c r="M3041" i="17"/>
  <c r="M3040" i="17"/>
  <c r="M3039" i="17"/>
  <c r="M3038" i="17"/>
  <c r="M3037" i="17"/>
  <c r="M3036" i="17"/>
  <c r="M3035" i="17"/>
  <c r="M3034" i="17"/>
  <c r="M3033" i="17"/>
  <c r="M3032" i="17"/>
  <c r="M3031" i="17"/>
  <c r="M3030" i="17"/>
  <c r="M3029" i="17"/>
  <c r="M3028" i="17"/>
  <c r="M3027" i="17"/>
  <c r="M3026" i="17"/>
  <c r="M3025" i="17"/>
  <c r="M3024" i="17"/>
  <c r="M3023" i="17"/>
  <c r="M3022" i="17"/>
  <c r="M3021" i="17"/>
  <c r="M3020" i="17"/>
  <c r="M3019" i="17"/>
  <c r="M3018" i="17"/>
  <c r="M3017" i="17"/>
  <c r="M3016" i="17"/>
  <c r="M3015" i="17"/>
  <c r="M3014" i="17"/>
  <c r="M3013" i="17"/>
  <c r="M3012" i="17"/>
  <c r="M3011" i="17"/>
  <c r="M3010" i="17"/>
  <c r="M3009" i="17"/>
  <c r="M3008" i="17"/>
  <c r="M3007" i="17"/>
  <c r="M3006" i="17"/>
  <c r="M3005" i="17"/>
  <c r="M3004" i="17"/>
  <c r="M3003" i="17"/>
  <c r="M3002" i="17"/>
  <c r="M3001" i="17"/>
  <c r="M3000" i="17"/>
  <c r="M2999" i="17"/>
  <c r="M2998" i="17"/>
  <c r="M2997" i="17"/>
  <c r="M2996" i="17"/>
  <c r="M2995" i="17"/>
  <c r="M2994" i="17"/>
  <c r="M2993" i="17"/>
  <c r="M2992" i="17"/>
  <c r="M2991" i="17"/>
  <c r="M2990" i="17"/>
  <c r="M2989" i="17"/>
  <c r="M2988" i="17"/>
  <c r="M2987" i="17"/>
  <c r="M2986" i="17"/>
  <c r="M2985" i="17"/>
  <c r="M2984" i="17"/>
  <c r="M2983" i="17"/>
  <c r="M2982" i="17"/>
  <c r="M2981" i="17"/>
  <c r="M2980" i="17"/>
  <c r="M2979" i="17"/>
  <c r="M2978" i="17"/>
  <c r="M2977" i="17"/>
  <c r="M2976" i="17"/>
  <c r="M2975" i="17"/>
  <c r="M2974" i="17"/>
  <c r="M2973" i="17"/>
  <c r="M2972" i="17"/>
  <c r="M2971" i="17"/>
  <c r="M2970" i="17"/>
  <c r="M2969" i="17"/>
  <c r="M2968" i="17"/>
  <c r="M2967" i="17"/>
  <c r="M2966" i="17"/>
  <c r="M2965" i="17"/>
  <c r="M2964" i="17"/>
  <c r="M2963" i="17"/>
  <c r="M2962" i="17"/>
  <c r="M2961" i="17"/>
  <c r="M2960" i="17"/>
  <c r="M2959" i="17"/>
  <c r="M2958" i="17"/>
  <c r="M2957" i="17"/>
  <c r="M2956" i="17"/>
  <c r="M2955" i="17"/>
  <c r="M2954" i="17"/>
  <c r="M2953" i="17"/>
  <c r="M2952" i="17"/>
  <c r="M2951" i="17"/>
  <c r="M2950" i="17"/>
  <c r="M2949" i="17"/>
  <c r="M2948" i="17"/>
  <c r="M2947" i="17"/>
  <c r="M2946" i="17"/>
  <c r="M2945" i="17"/>
  <c r="M2944" i="17"/>
  <c r="M2943" i="17"/>
  <c r="M2942" i="17"/>
  <c r="M2941" i="17"/>
  <c r="M2940" i="17"/>
  <c r="M2939" i="17"/>
  <c r="M2938" i="17"/>
  <c r="M2937" i="17"/>
  <c r="M2936" i="17"/>
  <c r="M2935" i="17"/>
  <c r="M2934" i="17"/>
  <c r="M2933" i="17"/>
  <c r="M2932" i="17"/>
  <c r="M2931" i="17"/>
  <c r="M2930" i="17"/>
  <c r="M2929" i="17"/>
  <c r="M2928" i="17"/>
  <c r="M2927" i="17"/>
  <c r="M2926" i="17"/>
  <c r="M2925" i="17"/>
  <c r="M2924" i="17"/>
  <c r="M2923" i="17"/>
  <c r="M2922" i="17"/>
  <c r="M2921" i="17"/>
  <c r="M2920" i="17"/>
  <c r="M2919" i="17"/>
  <c r="M2918" i="17"/>
  <c r="M2917" i="17"/>
  <c r="M2916" i="17"/>
  <c r="M2915" i="17"/>
  <c r="M2914" i="17"/>
  <c r="M2913" i="17"/>
  <c r="M2912" i="17"/>
  <c r="M2911" i="17"/>
  <c r="M2910" i="17"/>
  <c r="M2909" i="17"/>
  <c r="M2908" i="17"/>
  <c r="M2907" i="17"/>
  <c r="M2906" i="17"/>
  <c r="M2905" i="17"/>
  <c r="M2904" i="17"/>
  <c r="M2903" i="17"/>
  <c r="M2902" i="17"/>
  <c r="M2901" i="17"/>
  <c r="M2900" i="17"/>
  <c r="M2899" i="17"/>
  <c r="M2898" i="17"/>
  <c r="M2897" i="17"/>
  <c r="M2896" i="17"/>
  <c r="M2895" i="17"/>
  <c r="M2894" i="17"/>
  <c r="M2893" i="17"/>
  <c r="M2892" i="17"/>
  <c r="M2891" i="17"/>
  <c r="M2890" i="17"/>
  <c r="M2889" i="17"/>
  <c r="M2888" i="17"/>
  <c r="M2887" i="17"/>
  <c r="M2886" i="17"/>
  <c r="M2885" i="17"/>
  <c r="M2884" i="17"/>
  <c r="M2883" i="17"/>
  <c r="M2882" i="17"/>
  <c r="M2881" i="17"/>
  <c r="M2880" i="17"/>
  <c r="M2879" i="17"/>
  <c r="M2878" i="17"/>
  <c r="M2877" i="17"/>
  <c r="M2876" i="17"/>
  <c r="M2875" i="17"/>
  <c r="M2874" i="17"/>
  <c r="M2873" i="17"/>
  <c r="M2872" i="17"/>
  <c r="M2871" i="17"/>
  <c r="M2870" i="17"/>
  <c r="M2869" i="17"/>
  <c r="M2868" i="17"/>
  <c r="M2867" i="17"/>
  <c r="M2866" i="17"/>
  <c r="M2865" i="17"/>
  <c r="M2864" i="17"/>
  <c r="M2863" i="17"/>
  <c r="M2862" i="17"/>
  <c r="M2861" i="17"/>
  <c r="M2860" i="17"/>
  <c r="M2859" i="17"/>
  <c r="M2858" i="17"/>
  <c r="M2857" i="17"/>
  <c r="M2856" i="17"/>
  <c r="M2855" i="17"/>
  <c r="M2854" i="17"/>
  <c r="M2853" i="17"/>
  <c r="M2852" i="17"/>
  <c r="M2851" i="17"/>
  <c r="M2850" i="17"/>
  <c r="M2849" i="17"/>
  <c r="M2848" i="17"/>
  <c r="M2847" i="17"/>
  <c r="M2846" i="17"/>
  <c r="M2845" i="17"/>
  <c r="M2844" i="17"/>
  <c r="M2843" i="17"/>
  <c r="M2842" i="17"/>
  <c r="M2841" i="17"/>
  <c r="M2840" i="17"/>
  <c r="M2839" i="17"/>
  <c r="M2838" i="17"/>
  <c r="M2837" i="17"/>
  <c r="M2836" i="17"/>
  <c r="M2835" i="17"/>
  <c r="M2834" i="17"/>
  <c r="M2833" i="17"/>
  <c r="M2832" i="17"/>
  <c r="M2831" i="17"/>
  <c r="M2830" i="17"/>
  <c r="M2829" i="17"/>
  <c r="M2828" i="17"/>
  <c r="M2827" i="17"/>
  <c r="M2826" i="17"/>
  <c r="M2825" i="17"/>
  <c r="M2824" i="17"/>
  <c r="M2823" i="17"/>
  <c r="M2822" i="17"/>
  <c r="M2821" i="17"/>
  <c r="M2820" i="17"/>
  <c r="M2819" i="17"/>
  <c r="M2818" i="17"/>
  <c r="M2817" i="17"/>
  <c r="M2816" i="17"/>
  <c r="M2815" i="17"/>
  <c r="M2814" i="17"/>
  <c r="M2813" i="17"/>
  <c r="M2812" i="17"/>
  <c r="M2811" i="17"/>
  <c r="M2810" i="17"/>
  <c r="M2809" i="17"/>
  <c r="M2808" i="17"/>
  <c r="M2807" i="17"/>
  <c r="M2806" i="17"/>
  <c r="M2805" i="17"/>
  <c r="M2804" i="17"/>
  <c r="M2803" i="17"/>
  <c r="M2802" i="17"/>
  <c r="M2801" i="17"/>
  <c r="M2800" i="17"/>
  <c r="M2799" i="17"/>
  <c r="M2798" i="17"/>
  <c r="M2797" i="17"/>
  <c r="M2796" i="17"/>
  <c r="M2795" i="17"/>
  <c r="M2794" i="17"/>
  <c r="M2793" i="17"/>
  <c r="M2792" i="17"/>
  <c r="M2791" i="17"/>
  <c r="M2790" i="17"/>
  <c r="M2789" i="17"/>
  <c r="M2788" i="17"/>
  <c r="M2787" i="17"/>
  <c r="M2786" i="17"/>
  <c r="M2785" i="17"/>
  <c r="M2784" i="17"/>
  <c r="M2783" i="17"/>
  <c r="M2782" i="17"/>
  <c r="M2781" i="17"/>
  <c r="M2780" i="17"/>
  <c r="M2779" i="17"/>
  <c r="M2778" i="17"/>
  <c r="M2777" i="17"/>
  <c r="M2776" i="17"/>
  <c r="M2775" i="17"/>
  <c r="M2774" i="17"/>
  <c r="M2773" i="17"/>
  <c r="M2772" i="17"/>
  <c r="M2771" i="17"/>
  <c r="M2770" i="17"/>
  <c r="M2769" i="17"/>
  <c r="M2768" i="17"/>
  <c r="M2767" i="17"/>
  <c r="M2766" i="17"/>
  <c r="M2765" i="17"/>
  <c r="M2764" i="17"/>
  <c r="M2763" i="17"/>
  <c r="M2762" i="17"/>
  <c r="M2761" i="17"/>
  <c r="M2760" i="17"/>
  <c r="M2759" i="17"/>
  <c r="M2758" i="17"/>
  <c r="M2757" i="17"/>
  <c r="M2756" i="17"/>
  <c r="M2755" i="17"/>
  <c r="M2754" i="17"/>
  <c r="M2753" i="17"/>
  <c r="M2752" i="17"/>
  <c r="M2751" i="17"/>
  <c r="M2750" i="17"/>
  <c r="M2749" i="17"/>
  <c r="M2748" i="17"/>
  <c r="M2747" i="17"/>
  <c r="M2746" i="17"/>
  <c r="M2745" i="17"/>
  <c r="M2744" i="17"/>
  <c r="M2743" i="17"/>
  <c r="M2742" i="17"/>
  <c r="M2741" i="17"/>
  <c r="M2740" i="17"/>
  <c r="M2739" i="17"/>
  <c r="M2738" i="17"/>
  <c r="M2737" i="17"/>
  <c r="M2736" i="17"/>
  <c r="M2735" i="17"/>
  <c r="M2734" i="17"/>
  <c r="M2733" i="17"/>
  <c r="M2732" i="17"/>
  <c r="M2731" i="17"/>
  <c r="M2730" i="17"/>
  <c r="M2729" i="17"/>
  <c r="M2728" i="17"/>
  <c r="M2727" i="17"/>
  <c r="M2726" i="17"/>
  <c r="M2725" i="17"/>
  <c r="M2724" i="17"/>
  <c r="M2723" i="17"/>
  <c r="M2722" i="17"/>
  <c r="M2721" i="17"/>
  <c r="M2720" i="17"/>
  <c r="M2719" i="17"/>
  <c r="M2718" i="17"/>
  <c r="M2717" i="17"/>
  <c r="M2716" i="17"/>
  <c r="M2715" i="17"/>
  <c r="M2714" i="17"/>
  <c r="M2713" i="17"/>
  <c r="M2712" i="17"/>
  <c r="M2711" i="17"/>
  <c r="M2710" i="17"/>
  <c r="M2709" i="17"/>
  <c r="M2708" i="17"/>
  <c r="M2707" i="17"/>
  <c r="M2706" i="17"/>
  <c r="M2705" i="17"/>
  <c r="M2704" i="17"/>
  <c r="M2703" i="17"/>
  <c r="M2702" i="17"/>
  <c r="M2701" i="17"/>
  <c r="M2700" i="17"/>
  <c r="M2699" i="17"/>
  <c r="M2698" i="17"/>
  <c r="M2697" i="17"/>
  <c r="M2696" i="17"/>
  <c r="M2695" i="17"/>
  <c r="M2694" i="17"/>
  <c r="M2693" i="17"/>
  <c r="M2692" i="17"/>
  <c r="M2691" i="17"/>
  <c r="M2690" i="17"/>
  <c r="M2689" i="17"/>
  <c r="M2688" i="17"/>
  <c r="M2687" i="17"/>
  <c r="M2686" i="17"/>
  <c r="M2685" i="17"/>
  <c r="M2684" i="17"/>
  <c r="M2683" i="17"/>
  <c r="M2682" i="17"/>
  <c r="M2681" i="17"/>
  <c r="M2680" i="17"/>
  <c r="M2679" i="17"/>
  <c r="M2678" i="17"/>
  <c r="M2677" i="17"/>
  <c r="M2676" i="17"/>
  <c r="M2675" i="17"/>
  <c r="M2674" i="17"/>
  <c r="M2673" i="17"/>
  <c r="M2672" i="17"/>
  <c r="M2671" i="17"/>
  <c r="M2670" i="17"/>
  <c r="M2669" i="17"/>
  <c r="M2668" i="17"/>
  <c r="M2667" i="17"/>
  <c r="M2666" i="17"/>
  <c r="M2665" i="17"/>
  <c r="M2664" i="17"/>
  <c r="M2663" i="17"/>
  <c r="M2662" i="17"/>
  <c r="M2661" i="17"/>
  <c r="M2660" i="17"/>
  <c r="M2659" i="17"/>
  <c r="M2658" i="17"/>
  <c r="M2657" i="17"/>
  <c r="M2656" i="17"/>
  <c r="M2655" i="17"/>
  <c r="M2654" i="17"/>
  <c r="M2653" i="17"/>
  <c r="M2652" i="17"/>
  <c r="M2651" i="17"/>
  <c r="M2650" i="17"/>
  <c r="M2649" i="17"/>
  <c r="M2648" i="17"/>
  <c r="M2647" i="17"/>
  <c r="M2646" i="17"/>
  <c r="M2645" i="17"/>
  <c r="M2644" i="17"/>
  <c r="M2643" i="17"/>
  <c r="M2642" i="17"/>
  <c r="M2641" i="17"/>
  <c r="M2640" i="17"/>
  <c r="M2639" i="17"/>
  <c r="M2638" i="17"/>
  <c r="M2637" i="17"/>
  <c r="M2636" i="17"/>
  <c r="M2635" i="17"/>
  <c r="M2634" i="17"/>
  <c r="M2633" i="17"/>
  <c r="M2632" i="17"/>
  <c r="M2631" i="17"/>
  <c r="M2630" i="17"/>
  <c r="M2629" i="17"/>
  <c r="M2628" i="17"/>
  <c r="M2627" i="17"/>
  <c r="M2626" i="17"/>
  <c r="M2625" i="17"/>
  <c r="M2624" i="17"/>
  <c r="M2623" i="17"/>
  <c r="M2622" i="17"/>
  <c r="M2621" i="17"/>
  <c r="M2620" i="17"/>
  <c r="M2619" i="17"/>
  <c r="M2618" i="17"/>
  <c r="M2617" i="17"/>
  <c r="M2616" i="17"/>
  <c r="M2615" i="17"/>
  <c r="M2614" i="17"/>
  <c r="M2613" i="17"/>
  <c r="M2612" i="17"/>
  <c r="M2611" i="17"/>
  <c r="M2610" i="17"/>
  <c r="M2609" i="17"/>
  <c r="M2608" i="17"/>
  <c r="M2607" i="17"/>
  <c r="M2606" i="17"/>
  <c r="M2605" i="17"/>
  <c r="M2604" i="17"/>
  <c r="M2603" i="17"/>
  <c r="M2602" i="17"/>
  <c r="M2601" i="17"/>
  <c r="M2600" i="17"/>
  <c r="M2599" i="17"/>
  <c r="M2598" i="17"/>
  <c r="M2597" i="17"/>
  <c r="M2596" i="17"/>
  <c r="M2595" i="17"/>
  <c r="M2594" i="17"/>
  <c r="M2593" i="17"/>
  <c r="M2592" i="17"/>
  <c r="M2591" i="17"/>
  <c r="M2590" i="17"/>
  <c r="M2589" i="17"/>
  <c r="M2588" i="17"/>
  <c r="M2587" i="17"/>
  <c r="M2586" i="17"/>
  <c r="M2585" i="17"/>
  <c r="M2584" i="17"/>
  <c r="M2583" i="17"/>
  <c r="M2582" i="17"/>
  <c r="M2581" i="17"/>
  <c r="M2580" i="17"/>
  <c r="M2579" i="17"/>
  <c r="M2578" i="17"/>
  <c r="M2577" i="17"/>
  <c r="M2576" i="17"/>
  <c r="M2575" i="17"/>
  <c r="M2574" i="17"/>
  <c r="M2573" i="17"/>
  <c r="M2572" i="17"/>
  <c r="M2571" i="17"/>
  <c r="M2570" i="17"/>
  <c r="M2569" i="17"/>
  <c r="M2568" i="17"/>
  <c r="M2567" i="17"/>
  <c r="M2566" i="17"/>
  <c r="M2565" i="17"/>
  <c r="M2564" i="17"/>
  <c r="M2563" i="17"/>
  <c r="M2562" i="17"/>
  <c r="M2561" i="17"/>
  <c r="M2560" i="17"/>
  <c r="M2559" i="17"/>
  <c r="M2558" i="17"/>
  <c r="M2557" i="17"/>
  <c r="M2556" i="17"/>
  <c r="M2555" i="17"/>
  <c r="M2554" i="17"/>
  <c r="M2553" i="17"/>
  <c r="M2552" i="17"/>
  <c r="M2551" i="17"/>
  <c r="M2550" i="17"/>
  <c r="M2549" i="17"/>
  <c r="M2548" i="17"/>
  <c r="M2547" i="17"/>
  <c r="M2546" i="17"/>
  <c r="M2545" i="17"/>
  <c r="M2544" i="17"/>
  <c r="M2543" i="17"/>
  <c r="M2542" i="17"/>
  <c r="M2541" i="17"/>
  <c r="M2540" i="17"/>
  <c r="M2539" i="17"/>
  <c r="M2538" i="17"/>
  <c r="M2537" i="17"/>
  <c r="M2536" i="17"/>
  <c r="M2535" i="17"/>
  <c r="M2534" i="17"/>
  <c r="M2533" i="17"/>
  <c r="M2532" i="17"/>
  <c r="M2531" i="17"/>
  <c r="M2530" i="17"/>
  <c r="M2529" i="17"/>
  <c r="M2528" i="17"/>
  <c r="M2527" i="17"/>
  <c r="M2526" i="17"/>
  <c r="M2525" i="17"/>
  <c r="M2524" i="17"/>
  <c r="M2523" i="17"/>
  <c r="M2522" i="17"/>
  <c r="M2521" i="17"/>
  <c r="M2520" i="17"/>
  <c r="M2519" i="17"/>
  <c r="M2518" i="17"/>
  <c r="M2517" i="17"/>
  <c r="M2516" i="17"/>
  <c r="M2515" i="17"/>
  <c r="M2514" i="17"/>
  <c r="M2513" i="17"/>
  <c r="M2512" i="17"/>
  <c r="M2511" i="17"/>
  <c r="M2510" i="17"/>
  <c r="M2509" i="17"/>
  <c r="M2508" i="17"/>
  <c r="M2507" i="17"/>
  <c r="M2506" i="17"/>
  <c r="M2505" i="17"/>
  <c r="M2504" i="17"/>
  <c r="M2503" i="17"/>
  <c r="M2502" i="17"/>
  <c r="M2501" i="17"/>
  <c r="M2500" i="17"/>
  <c r="M2499" i="17"/>
  <c r="M2498" i="17"/>
  <c r="M2497" i="17"/>
  <c r="M2496" i="17"/>
  <c r="M2495" i="17"/>
  <c r="M2494" i="17"/>
  <c r="M2493" i="17"/>
  <c r="M2492" i="17"/>
  <c r="M2491" i="17"/>
  <c r="M2490" i="17"/>
  <c r="M2489" i="17"/>
  <c r="M2488" i="17"/>
  <c r="M2487" i="17"/>
  <c r="M2486" i="17"/>
  <c r="M2485" i="17"/>
  <c r="M2484" i="17"/>
  <c r="M2483" i="17"/>
  <c r="M2482" i="17"/>
  <c r="M2481" i="17"/>
  <c r="M2480" i="17"/>
  <c r="M2479" i="17"/>
  <c r="M2478" i="17"/>
  <c r="M2477" i="17"/>
  <c r="M2476" i="17"/>
  <c r="M2475" i="17"/>
  <c r="M2474" i="17"/>
  <c r="M2473" i="17"/>
  <c r="M2472" i="17"/>
  <c r="M2471" i="17"/>
  <c r="M2470" i="17"/>
  <c r="M2469" i="17"/>
  <c r="M2468" i="17"/>
  <c r="M2467" i="17"/>
  <c r="M2466" i="17"/>
  <c r="M2465" i="17"/>
  <c r="M2464" i="17"/>
  <c r="M2463" i="17"/>
  <c r="M2462" i="17"/>
  <c r="M2461" i="17"/>
  <c r="M2460" i="17"/>
  <c r="M2459" i="17"/>
  <c r="M2458" i="17"/>
  <c r="M2457" i="17"/>
  <c r="M2456" i="17"/>
  <c r="M2455" i="17"/>
  <c r="M2454" i="17"/>
  <c r="M2453" i="17"/>
  <c r="M2452" i="17"/>
  <c r="M2451" i="17"/>
  <c r="M2450" i="17"/>
  <c r="M2449" i="17"/>
  <c r="M2448" i="17"/>
  <c r="M2447" i="17"/>
  <c r="M2446" i="17"/>
  <c r="M2445" i="17"/>
  <c r="M2444" i="17"/>
  <c r="M2443" i="17"/>
  <c r="M2442" i="17"/>
  <c r="M2441" i="17"/>
  <c r="M2440" i="17"/>
  <c r="M2439" i="17"/>
  <c r="M2438" i="17"/>
  <c r="M2437" i="17"/>
  <c r="M2436" i="17"/>
  <c r="M2435" i="17"/>
  <c r="M2434" i="17"/>
  <c r="M2433" i="17"/>
  <c r="M2432" i="17"/>
  <c r="M2431" i="17"/>
  <c r="M2430" i="17"/>
  <c r="M2429" i="17"/>
  <c r="M2428" i="17"/>
  <c r="M2427" i="17"/>
  <c r="M2426" i="17"/>
  <c r="M2425" i="17"/>
  <c r="M2424" i="17"/>
  <c r="M2423" i="17"/>
  <c r="M2422" i="17"/>
  <c r="M2421" i="17"/>
  <c r="M2420" i="17"/>
  <c r="M2419" i="17"/>
  <c r="M2418" i="17"/>
  <c r="M2417" i="17"/>
  <c r="M2416" i="17"/>
  <c r="M2415" i="17"/>
  <c r="M2414" i="17"/>
  <c r="M2413" i="17"/>
  <c r="M2412" i="17"/>
  <c r="M2411" i="17"/>
  <c r="M2410" i="17"/>
  <c r="M2409" i="17"/>
  <c r="M2408" i="17"/>
  <c r="M2407" i="17"/>
  <c r="M2406" i="17"/>
  <c r="M2405" i="17"/>
  <c r="M2404" i="17"/>
  <c r="M2403" i="17"/>
  <c r="M2402" i="17"/>
  <c r="M2401" i="17"/>
  <c r="M2400" i="17"/>
  <c r="M2399" i="17"/>
  <c r="M2398" i="17"/>
  <c r="M2397" i="17"/>
  <c r="M2396" i="17"/>
  <c r="M2395" i="17"/>
  <c r="M2394" i="17"/>
  <c r="M2393" i="17"/>
  <c r="M2392" i="17"/>
  <c r="M2391" i="17"/>
  <c r="M2390" i="17"/>
  <c r="M2389" i="17"/>
  <c r="M2388" i="17"/>
  <c r="M2387" i="17"/>
  <c r="M2386" i="17"/>
  <c r="M2385" i="17"/>
  <c r="M2384" i="17"/>
  <c r="M2383" i="17"/>
  <c r="M2382" i="17"/>
  <c r="M2381" i="17"/>
  <c r="M2380" i="17"/>
  <c r="M2379" i="17"/>
  <c r="M2378" i="17"/>
  <c r="M2377" i="17"/>
  <c r="M2376" i="17"/>
  <c r="M2375" i="17"/>
  <c r="M2374" i="17"/>
  <c r="M2373" i="17"/>
  <c r="M2372" i="17"/>
  <c r="M2371" i="17"/>
  <c r="M2370" i="17"/>
  <c r="M2369" i="17"/>
  <c r="M2368" i="17"/>
  <c r="M2367" i="17"/>
  <c r="M2366" i="17"/>
  <c r="M2365" i="17"/>
  <c r="M2364" i="17"/>
  <c r="M2363" i="17"/>
  <c r="M2362" i="17"/>
  <c r="M2361" i="17"/>
  <c r="M2360" i="17"/>
  <c r="M2359" i="17"/>
  <c r="M2358" i="17"/>
  <c r="M2357" i="17"/>
  <c r="M2356" i="17"/>
  <c r="M2355" i="17"/>
  <c r="M2354" i="17"/>
  <c r="M2353" i="17"/>
  <c r="M2352" i="17"/>
  <c r="M2351" i="17"/>
  <c r="M2350" i="17"/>
  <c r="M2349" i="17"/>
  <c r="M2348" i="17"/>
  <c r="M2347" i="17"/>
  <c r="M2346" i="17"/>
  <c r="M2345" i="17"/>
  <c r="M2344" i="17"/>
  <c r="M2343" i="17"/>
  <c r="M2342" i="17"/>
  <c r="M2341" i="17"/>
  <c r="M2340" i="17"/>
  <c r="M2339" i="17"/>
  <c r="M2338" i="17"/>
  <c r="M2337" i="17"/>
  <c r="M2336" i="17"/>
  <c r="M2335" i="17"/>
  <c r="M2334" i="17"/>
  <c r="M2333" i="17"/>
  <c r="M2332" i="17"/>
  <c r="M2331" i="17"/>
  <c r="M2330" i="17"/>
  <c r="M2329" i="17"/>
  <c r="M2328" i="17"/>
  <c r="M2327" i="17"/>
  <c r="M2326" i="17"/>
  <c r="M2325" i="17"/>
  <c r="M2324" i="17"/>
  <c r="M2323" i="17"/>
  <c r="M2322" i="17"/>
  <c r="M2321" i="17"/>
  <c r="M2320" i="17"/>
  <c r="M2319" i="17"/>
  <c r="M2318" i="17"/>
  <c r="M2317" i="17"/>
  <c r="M2316" i="17"/>
  <c r="M2315" i="17"/>
  <c r="M2314" i="17"/>
  <c r="M2313" i="17"/>
  <c r="M2312" i="17"/>
  <c r="M2311" i="17"/>
  <c r="M2310" i="17"/>
  <c r="M2309" i="17"/>
  <c r="M2308" i="17"/>
  <c r="M2307" i="17"/>
  <c r="M2306" i="17"/>
  <c r="M2305" i="17"/>
  <c r="M2304" i="17"/>
  <c r="M2303" i="17"/>
  <c r="M2302" i="17"/>
  <c r="M2301" i="17"/>
  <c r="M2300" i="17"/>
  <c r="M2299" i="17"/>
  <c r="M2298" i="17"/>
  <c r="M2297" i="17"/>
  <c r="M2296" i="17"/>
  <c r="M2295" i="17"/>
  <c r="M2294" i="17"/>
  <c r="M2293" i="17"/>
  <c r="M2292" i="17"/>
  <c r="M2291" i="17"/>
  <c r="M2290" i="17"/>
  <c r="M2289" i="17"/>
  <c r="M2288" i="17"/>
  <c r="M2287" i="17"/>
  <c r="M2286" i="17"/>
  <c r="M2285" i="17"/>
  <c r="M2284" i="17"/>
  <c r="M2283" i="17"/>
  <c r="M2282" i="17"/>
  <c r="M2281" i="17"/>
  <c r="M2280" i="17"/>
  <c r="M2279" i="17"/>
  <c r="M2278" i="17"/>
  <c r="M2277" i="17"/>
  <c r="M2276" i="17"/>
  <c r="M2275" i="17"/>
  <c r="M2274" i="17"/>
  <c r="M2273" i="17"/>
  <c r="M2272" i="17"/>
  <c r="M2271" i="17"/>
  <c r="M2270" i="17"/>
  <c r="M2269" i="17"/>
  <c r="M2268" i="17"/>
  <c r="M2267" i="17"/>
  <c r="M2266" i="17"/>
  <c r="M2265" i="17"/>
  <c r="M2264" i="17"/>
  <c r="M2263" i="17"/>
  <c r="M2262" i="17"/>
  <c r="M2261" i="17"/>
  <c r="M2260" i="17"/>
  <c r="M2259" i="17"/>
  <c r="M2258" i="17"/>
  <c r="M2257" i="17"/>
  <c r="M2256" i="17"/>
  <c r="M2255" i="17"/>
  <c r="M2254" i="17"/>
  <c r="M2253" i="17"/>
  <c r="M2252" i="17"/>
  <c r="M2251" i="17"/>
  <c r="M2250" i="17"/>
  <c r="M2249" i="17"/>
  <c r="M2248" i="17"/>
  <c r="M2247" i="17"/>
  <c r="M2246" i="17"/>
  <c r="M2245" i="17"/>
  <c r="M2244" i="17"/>
  <c r="M2243" i="17"/>
  <c r="M2242" i="17"/>
  <c r="M2241" i="17"/>
  <c r="M2240" i="17"/>
  <c r="M2239" i="17"/>
  <c r="M2238" i="17"/>
  <c r="M2237" i="17"/>
  <c r="M2236" i="17"/>
  <c r="M2235" i="17"/>
  <c r="M2234" i="17"/>
  <c r="M2233" i="17"/>
  <c r="M2232" i="17"/>
  <c r="M2231" i="17"/>
  <c r="M2230" i="17"/>
  <c r="M2229" i="17"/>
  <c r="M2228" i="17"/>
  <c r="M2227" i="17"/>
  <c r="M2226" i="17"/>
  <c r="M2225" i="17"/>
  <c r="M2224" i="17"/>
  <c r="M2223" i="17"/>
  <c r="M2222" i="17"/>
  <c r="M2221" i="17"/>
  <c r="M2220" i="17"/>
  <c r="M2219" i="17"/>
  <c r="M2218" i="17"/>
  <c r="M2217" i="17"/>
  <c r="M2216" i="17"/>
  <c r="M2215" i="17"/>
  <c r="M2214" i="17"/>
  <c r="M2213" i="17"/>
  <c r="M2212" i="17"/>
  <c r="M2211" i="17"/>
  <c r="M2210" i="17"/>
  <c r="M2209" i="17"/>
  <c r="M2208" i="17"/>
  <c r="M2207" i="17"/>
  <c r="M2206" i="17"/>
  <c r="M2205" i="17"/>
  <c r="M2204" i="17"/>
  <c r="M2203" i="17"/>
  <c r="M2202" i="17"/>
  <c r="M2201" i="17"/>
  <c r="M2200" i="17"/>
  <c r="M2199" i="17"/>
  <c r="M2198" i="17"/>
  <c r="M2197" i="17"/>
  <c r="M2196" i="17"/>
  <c r="M2195" i="17"/>
  <c r="M2194" i="17"/>
  <c r="M2193" i="17"/>
  <c r="M2192" i="17"/>
  <c r="M2191" i="17"/>
  <c r="M2190" i="17"/>
  <c r="M2189" i="17"/>
  <c r="M2188" i="17"/>
  <c r="M2187" i="17"/>
  <c r="M2186" i="17"/>
  <c r="M2185" i="17"/>
  <c r="M2184" i="17"/>
  <c r="M2183" i="17"/>
  <c r="M2182" i="17"/>
  <c r="M2181" i="17"/>
  <c r="M2180" i="17"/>
  <c r="M2179" i="17"/>
  <c r="M2178" i="17"/>
  <c r="M2177" i="17"/>
  <c r="M2176" i="17"/>
  <c r="M2175" i="17"/>
  <c r="M2174" i="17"/>
  <c r="M2173" i="17"/>
  <c r="M2172" i="17"/>
  <c r="M2171" i="17"/>
  <c r="M2170" i="17"/>
  <c r="M2169" i="17"/>
  <c r="M2168" i="17"/>
  <c r="M2167" i="17"/>
  <c r="M2166" i="17"/>
  <c r="M2165" i="17"/>
  <c r="M2164" i="17"/>
  <c r="M2163" i="17"/>
  <c r="M2162" i="17"/>
  <c r="M2161" i="17"/>
  <c r="M2160" i="17"/>
  <c r="M2159" i="17"/>
  <c r="M2158" i="17"/>
  <c r="M2157" i="17"/>
  <c r="M2156" i="17"/>
  <c r="M2155" i="17"/>
  <c r="M2154" i="17"/>
  <c r="M2153" i="17"/>
  <c r="M2152" i="17"/>
  <c r="M2151" i="17"/>
  <c r="M2150" i="17"/>
  <c r="M2149" i="17"/>
  <c r="M2148" i="17"/>
  <c r="M2147" i="17"/>
  <c r="M2146" i="17"/>
  <c r="M2145" i="17"/>
  <c r="M2144" i="17"/>
  <c r="M2143" i="17"/>
  <c r="M2142" i="17"/>
  <c r="M2141" i="17"/>
  <c r="M2140" i="17"/>
  <c r="M2139" i="17"/>
  <c r="M2138" i="17"/>
  <c r="M2137" i="17"/>
  <c r="M2136" i="17"/>
  <c r="M2135" i="17"/>
  <c r="M2134" i="17"/>
  <c r="M2133" i="17"/>
  <c r="M2132" i="17"/>
  <c r="M2131" i="17"/>
  <c r="M2130" i="17"/>
  <c r="M2129" i="17"/>
  <c r="M2128" i="17"/>
  <c r="M2127" i="17"/>
  <c r="M2126" i="17"/>
  <c r="M2125" i="17"/>
  <c r="M2124" i="17"/>
  <c r="M2123" i="17"/>
  <c r="M2122" i="17"/>
  <c r="M2121" i="17"/>
  <c r="M2120" i="17"/>
  <c r="M2119" i="17"/>
  <c r="M2118" i="17"/>
  <c r="M2117" i="17"/>
  <c r="M2116" i="17"/>
  <c r="M2115" i="17"/>
  <c r="M2114" i="17"/>
  <c r="M2113" i="17"/>
  <c r="M2112" i="17"/>
  <c r="M2111" i="17"/>
  <c r="M2110" i="17"/>
  <c r="M2109" i="17"/>
  <c r="M2108" i="17"/>
  <c r="M2107" i="17"/>
  <c r="M2106" i="17"/>
  <c r="M2105" i="17"/>
  <c r="M2104" i="17"/>
  <c r="M2103" i="17"/>
  <c r="M2102" i="17"/>
  <c r="M2101" i="17"/>
  <c r="M2100" i="17"/>
  <c r="M2099" i="17"/>
  <c r="M2098" i="17"/>
  <c r="M2097" i="17"/>
  <c r="M2096" i="17"/>
  <c r="M2095" i="17"/>
  <c r="M2094" i="17"/>
  <c r="M2093" i="17"/>
  <c r="M2092" i="17"/>
  <c r="M2091" i="17"/>
  <c r="M2090" i="17"/>
  <c r="M2089" i="17"/>
  <c r="M2088" i="17"/>
  <c r="M2087" i="17"/>
  <c r="M2086" i="17"/>
  <c r="M2085" i="17"/>
  <c r="M2084" i="17"/>
  <c r="M2083" i="17"/>
  <c r="M2082" i="17"/>
  <c r="M2081" i="17"/>
  <c r="M2080" i="17"/>
  <c r="M2079" i="17"/>
  <c r="M2078" i="17"/>
  <c r="M2077" i="17"/>
  <c r="M2076" i="17"/>
  <c r="M2075" i="17"/>
  <c r="M2074" i="17"/>
  <c r="M2073" i="17"/>
  <c r="M2072" i="17"/>
  <c r="M2071" i="17"/>
  <c r="M2070" i="17"/>
  <c r="M2069" i="17"/>
  <c r="M2068" i="17"/>
  <c r="M2067" i="17"/>
  <c r="M2066" i="17"/>
  <c r="M2065" i="17"/>
  <c r="M2064" i="17"/>
  <c r="M2063" i="17"/>
  <c r="M2062" i="17"/>
  <c r="M2061" i="17"/>
  <c r="M2060" i="17"/>
  <c r="M2059" i="17"/>
  <c r="M2058" i="17"/>
  <c r="M2057" i="17"/>
  <c r="M2056" i="17"/>
  <c r="M2055" i="17"/>
  <c r="M2054" i="17"/>
  <c r="M2053" i="17"/>
  <c r="M2052" i="17"/>
  <c r="M2051" i="17"/>
  <c r="M2050" i="17"/>
  <c r="M2049" i="17"/>
  <c r="M2048" i="17"/>
  <c r="M2047" i="17"/>
  <c r="M2046" i="17"/>
  <c r="M2045" i="17"/>
  <c r="M2044" i="17"/>
  <c r="M2043" i="17"/>
  <c r="M2042" i="17"/>
  <c r="M2041" i="17"/>
  <c r="M2040" i="17"/>
  <c r="M2039" i="17"/>
  <c r="M2038" i="17"/>
  <c r="M2037" i="17"/>
  <c r="M2036" i="17"/>
  <c r="M2035" i="17"/>
  <c r="M2034" i="17"/>
  <c r="M2033" i="17"/>
  <c r="M2032" i="17"/>
  <c r="M2031" i="17"/>
  <c r="M2030" i="17"/>
  <c r="M2029" i="17"/>
  <c r="M2028" i="17"/>
  <c r="M2027" i="17"/>
  <c r="M2026" i="17"/>
  <c r="M2025" i="17"/>
  <c r="M2024" i="17"/>
  <c r="M2023" i="17"/>
  <c r="M2022" i="17"/>
  <c r="M2021" i="17"/>
  <c r="M2020" i="17"/>
  <c r="M2019" i="17"/>
  <c r="M2018" i="17"/>
  <c r="M2017" i="17"/>
  <c r="M2016" i="17"/>
  <c r="M2015" i="17"/>
  <c r="M2014" i="17"/>
  <c r="M2013" i="17"/>
  <c r="M2012" i="17"/>
  <c r="M2011" i="17"/>
  <c r="M2010" i="17"/>
  <c r="M2009" i="17"/>
  <c r="M2008" i="17"/>
  <c r="M2007" i="17"/>
  <c r="M2006" i="17"/>
  <c r="M2005" i="17"/>
  <c r="M2004" i="17"/>
  <c r="M2003" i="17"/>
  <c r="M2002" i="17"/>
  <c r="M2001" i="17"/>
  <c r="M2000" i="17"/>
  <c r="M1999" i="17"/>
  <c r="M1998" i="17"/>
  <c r="M1997" i="17"/>
  <c r="M1996" i="17"/>
  <c r="M1995" i="17"/>
  <c r="M1994" i="17"/>
  <c r="M1993" i="17"/>
  <c r="M1992" i="17"/>
  <c r="M1991" i="17"/>
  <c r="M1990" i="17"/>
  <c r="M1989" i="17"/>
  <c r="M1988" i="17"/>
  <c r="M1987" i="17"/>
  <c r="M1986" i="17"/>
  <c r="M1985" i="17"/>
  <c r="M1984" i="17"/>
  <c r="M1983" i="17"/>
  <c r="M1982" i="17"/>
  <c r="M1981" i="17"/>
  <c r="M1980" i="17"/>
  <c r="M1979" i="17"/>
  <c r="M1978" i="17"/>
  <c r="M1977" i="17"/>
  <c r="M1976" i="17"/>
  <c r="M1975" i="17"/>
  <c r="M1974" i="17"/>
  <c r="M1973" i="17"/>
  <c r="M1972" i="17"/>
  <c r="M1971" i="17"/>
  <c r="M1970" i="17"/>
  <c r="M1969" i="17"/>
  <c r="M1968" i="17"/>
  <c r="M1967" i="17"/>
  <c r="M1966" i="17"/>
  <c r="M1965" i="17"/>
  <c r="M1964" i="17"/>
  <c r="M1963" i="17"/>
  <c r="M1962" i="17"/>
  <c r="M1961" i="17"/>
  <c r="M1960" i="17"/>
  <c r="M1959" i="17"/>
  <c r="M1958" i="17"/>
  <c r="M1957" i="17"/>
  <c r="M1956" i="17"/>
  <c r="M1955" i="17"/>
  <c r="M1954" i="17"/>
  <c r="M1953" i="17"/>
  <c r="M1952" i="17"/>
  <c r="M1951" i="17"/>
  <c r="M1950" i="17"/>
  <c r="M1949" i="17"/>
  <c r="M1948" i="17"/>
  <c r="M1947" i="17"/>
  <c r="M1946" i="17"/>
  <c r="M1945" i="17"/>
  <c r="M1944" i="17"/>
  <c r="M1943" i="17"/>
  <c r="M1942" i="17"/>
  <c r="M1941" i="17"/>
  <c r="M1940" i="17"/>
  <c r="M1939" i="17"/>
  <c r="M1938" i="17"/>
  <c r="M1937" i="17"/>
  <c r="M1936" i="17"/>
  <c r="M1935" i="17"/>
  <c r="M1934" i="17"/>
  <c r="M1933" i="17"/>
  <c r="M1932" i="17"/>
  <c r="M1931" i="17"/>
  <c r="M1930" i="17"/>
  <c r="M1929" i="17"/>
  <c r="M1928" i="17"/>
  <c r="M1927" i="17"/>
  <c r="M1926" i="17"/>
  <c r="M1925" i="17"/>
  <c r="M1924" i="17"/>
  <c r="M1923" i="17"/>
  <c r="M1922" i="17"/>
  <c r="M1921" i="17"/>
  <c r="M1920" i="17"/>
  <c r="M1919" i="17"/>
  <c r="M1918" i="17"/>
  <c r="M1917" i="17"/>
  <c r="M1916" i="17"/>
  <c r="M1915" i="17"/>
  <c r="M1914" i="17"/>
  <c r="M1913" i="17"/>
  <c r="M1912" i="17"/>
  <c r="M1911" i="17"/>
  <c r="M1910" i="17"/>
  <c r="M1909" i="17"/>
  <c r="M1908" i="17"/>
  <c r="M1907" i="17"/>
  <c r="M1906" i="17"/>
  <c r="M1905" i="17"/>
  <c r="M1904" i="17"/>
  <c r="M1903" i="17"/>
  <c r="M1902" i="17"/>
  <c r="M1901" i="17"/>
  <c r="M1900" i="17"/>
  <c r="M1899" i="17"/>
  <c r="M1898" i="17"/>
  <c r="M1897" i="17"/>
  <c r="M1896" i="17"/>
  <c r="M1895" i="17"/>
  <c r="M1894" i="17"/>
  <c r="M1893" i="17"/>
  <c r="M1892" i="17"/>
  <c r="M1891" i="17"/>
  <c r="M1890" i="17"/>
  <c r="M1889" i="17"/>
  <c r="M1888" i="17"/>
  <c r="M1887" i="17"/>
  <c r="M1886" i="17"/>
  <c r="M1885" i="17"/>
  <c r="M1884" i="17"/>
  <c r="M1883" i="17"/>
  <c r="M1882" i="17"/>
  <c r="M1881" i="17"/>
  <c r="M1880" i="17"/>
  <c r="M1879" i="17"/>
  <c r="M1878" i="17"/>
  <c r="M1877" i="17"/>
  <c r="M1876" i="17"/>
  <c r="M1875" i="17"/>
  <c r="M1874" i="17"/>
  <c r="M1873" i="17"/>
  <c r="M1872" i="17"/>
  <c r="M1871" i="17"/>
  <c r="M1870" i="17"/>
  <c r="M1869" i="17"/>
  <c r="M1868" i="17"/>
  <c r="M1867" i="17"/>
  <c r="M1866" i="17"/>
  <c r="M1865" i="17"/>
  <c r="M1864" i="17"/>
  <c r="M1863" i="17"/>
  <c r="M1862" i="17"/>
  <c r="M1861" i="17"/>
  <c r="M1860" i="17"/>
  <c r="M1859" i="17"/>
  <c r="M1858" i="17"/>
  <c r="M1857" i="17"/>
  <c r="M1856" i="17"/>
  <c r="M1855" i="17"/>
  <c r="M1854" i="17"/>
  <c r="M1853" i="17"/>
  <c r="M1852" i="17"/>
  <c r="M1851" i="17"/>
  <c r="M1850" i="17"/>
  <c r="M1849" i="17"/>
  <c r="M1848" i="17"/>
  <c r="M1847" i="17"/>
  <c r="M1846" i="17"/>
  <c r="M1845" i="17"/>
  <c r="M1844" i="17"/>
  <c r="M1843" i="17"/>
  <c r="M1842" i="17"/>
  <c r="M1841" i="17"/>
  <c r="M1840" i="17"/>
  <c r="M1839" i="17"/>
  <c r="M1838" i="17"/>
  <c r="M1837" i="17"/>
  <c r="M1836" i="17"/>
  <c r="M1835" i="17"/>
  <c r="M1834" i="17"/>
  <c r="M1833" i="17"/>
  <c r="M1832" i="17"/>
  <c r="M1831" i="17"/>
  <c r="M1830" i="17"/>
  <c r="M1829" i="17"/>
  <c r="M1828" i="17"/>
  <c r="M1827" i="17"/>
  <c r="M1826" i="17"/>
  <c r="M1825" i="17"/>
  <c r="M1824" i="17"/>
  <c r="M1823" i="17"/>
  <c r="M1822" i="17"/>
  <c r="M1821" i="17"/>
  <c r="M1820" i="17"/>
  <c r="M1819" i="17"/>
  <c r="M1818" i="17"/>
  <c r="M1817" i="17"/>
  <c r="M1816" i="17"/>
  <c r="M1815" i="17"/>
  <c r="M1814" i="17"/>
  <c r="M1813" i="17"/>
  <c r="M1812" i="17"/>
  <c r="M1811" i="17"/>
  <c r="M1810" i="17"/>
  <c r="M1809" i="17"/>
  <c r="M1808" i="17"/>
  <c r="M1807" i="17"/>
  <c r="M1806" i="17"/>
  <c r="M1805" i="17"/>
  <c r="M1804" i="17"/>
  <c r="M1803" i="17"/>
  <c r="M1802" i="17"/>
  <c r="M1801" i="17"/>
  <c r="M1800" i="17"/>
  <c r="M1799" i="17"/>
  <c r="M1798" i="17"/>
  <c r="M1797" i="17"/>
  <c r="M1796" i="17"/>
  <c r="M1795" i="17"/>
  <c r="M1794" i="17"/>
  <c r="M1793" i="17"/>
  <c r="M1792" i="17"/>
  <c r="M1791" i="17"/>
  <c r="M1790" i="17"/>
  <c r="M1789" i="17"/>
  <c r="M1788" i="17"/>
  <c r="M1787" i="17"/>
  <c r="M1786" i="17"/>
  <c r="M1785" i="17"/>
  <c r="M1784" i="17"/>
  <c r="M1783" i="17"/>
  <c r="M1782" i="17"/>
  <c r="M1781" i="17"/>
  <c r="M1780" i="17"/>
  <c r="M1779" i="17"/>
  <c r="M1778" i="17"/>
  <c r="M1777" i="17"/>
  <c r="M1776" i="17"/>
  <c r="M1775" i="17"/>
  <c r="M1774" i="17"/>
  <c r="M1773" i="17"/>
  <c r="M1772" i="17"/>
  <c r="M1771" i="17"/>
  <c r="M1770" i="17"/>
  <c r="M1769" i="17"/>
  <c r="M1768" i="17"/>
  <c r="M1767" i="17"/>
  <c r="M1766" i="17"/>
  <c r="M1765" i="17"/>
  <c r="M1764" i="17"/>
  <c r="M1763" i="17"/>
  <c r="M1762" i="17"/>
  <c r="M1761" i="17"/>
  <c r="M1760" i="17"/>
  <c r="M1759" i="17"/>
  <c r="M1758" i="17"/>
  <c r="M1757" i="17"/>
  <c r="M1756" i="17"/>
  <c r="M1755" i="17"/>
  <c r="M1754" i="17"/>
  <c r="M1753" i="17"/>
  <c r="M1752" i="17"/>
  <c r="M1751" i="17"/>
  <c r="M1750" i="17"/>
  <c r="M1749" i="17"/>
  <c r="M1748" i="17"/>
  <c r="M1747" i="17"/>
  <c r="M1746" i="17"/>
  <c r="M1745" i="17"/>
  <c r="M1744" i="17"/>
  <c r="M1743" i="17"/>
  <c r="M1742" i="17"/>
  <c r="M1741" i="17"/>
  <c r="M1740" i="17"/>
  <c r="M1739" i="17"/>
  <c r="M1738" i="17"/>
  <c r="M1737" i="17"/>
  <c r="M1736" i="17"/>
  <c r="M1735" i="17"/>
  <c r="M1734" i="17"/>
  <c r="M1733" i="17"/>
  <c r="M1732" i="17"/>
  <c r="M1731" i="17"/>
  <c r="M1730" i="17"/>
  <c r="M1729" i="17"/>
  <c r="M1728" i="17"/>
  <c r="M1727" i="17"/>
  <c r="M1726" i="17"/>
  <c r="M1725" i="17"/>
  <c r="M1724" i="17"/>
  <c r="M1723" i="17"/>
  <c r="M1722" i="17"/>
  <c r="M1721" i="17"/>
  <c r="M1720" i="17"/>
  <c r="M1719" i="17"/>
  <c r="M1718" i="17"/>
  <c r="M1717" i="17"/>
  <c r="M1716" i="17"/>
  <c r="M1715" i="17"/>
  <c r="M1714" i="17"/>
  <c r="M1713" i="17"/>
  <c r="M1712" i="17"/>
  <c r="M1711" i="17"/>
  <c r="M1710" i="17"/>
  <c r="M1709" i="17"/>
  <c r="M1708" i="17"/>
  <c r="M1707" i="17"/>
  <c r="M1706" i="17"/>
  <c r="M1705" i="17"/>
  <c r="M1704" i="17"/>
  <c r="M1703" i="17"/>
  <c r="M1702" i="17"/>
  <c r="M1701" i="17"/>
  <c r="M1700" i="17"/>
  <c r="M1699" i="17"/>
  <c r="M1698" i="17"/>
  <c r="M1697" i="17"/>
  <c r="M1696" i="17"/>
  <c r="M1695" i="17"/>
  <c r="M1694" i="17"/>
  <c r="M1693" i="17"/>
  <c r="M1692" i="17"/>
  <c r="M1691" i="17"/>
  <c r="M1690" i="17"/>
  <c r="M1689" i="17"/>
  <c r="M1688" i="17"/>
  <c r="M1687" i="17"/>
  <c r="M1686" i="17"/>
  <c r="M1685" i="17"/>
  <c r="M1684" i="17"/>
  <c r="M1683" i="17"/>
  <c r="M1682" i="17"/>
  <c r="M1681" i="17"/>
  <c r="M1680" i="17"/>
  <c r="M1679" i="17"/>
  <c r="M1678" i="17"/>
  <c r="M1677" i="17"/>
  <c r="M1676" i="17"/>
  <c r="M1675" i="17"/>
  <c r="M1674" i="17"/>
  <c r="M1673" i="17"/>
  <c r="M1672" i="17"/>
  <c r="M1671" i="17"/>
  <c r="M1670" i="17"/>
  <c r="M1669" i="17"/>
  <c r="M1668" i="17"/>
  <c r="M1667" i="17"/>
  <c r="M1666" i="17"/>
  <c r="M1665" i="17"/>
  <c r="M1664" i="17"/>
  <c r="M1663" i="17"/>
  <c r="M1662" i="17"/>
  <c r="M1661" i="17"/>
  <c r="M1660" i="17"/>
  <c r="M1659" i="17"/>
  <c r="M1658" i="17"/>
  <c r="M1657" i="17"/>
  <c r="M1656" i="17"/>
  <c r="M1655" i="17"/>
  <c r="M1654" i="17"/>
  <c r="M1653" i="17"/>
  <c r="M1652" i="17"/>
  <c r="M1651" i="17"/>
  <c r="M1650" i="17"/>
  <c r="M1649" i="17"/>
  <c r="M1648" i="17"/>
  <c r="M1647" i="17"/>
  <c r="M1646" i="17"/>
  <c r="M1645" i="17"/>
  <c r="M1644" i="17"/>
  <c r="M1643" i="17"/>
  <c r="M1642" i="17"/>
  <c r="M1641" i="17"/>
  <c r="M1640" i="17"/>
  <c r="M1639" i="17"/>
  <c r="M1638" i="17"/>
  <c r="M1637" i="17"/>
  <c r="M1636" i="17"/>
  <c r="M1635" i="17"/>
  <c r="M1634" i="17"/>
  <c r="M1633" i="17"/>
  <c r="M1632" i="17"/>
  <c r="M1631" i="17"/>
  <c r="M1630" i="17"/>
  <c r="M1629" i="17"/>
  <c r="M1628" i="17"/>
  <c r="M1627" i="17"/>
  <c r="M1626" i="17"/>
  <c r="M1625" i="17"/>
  <c r="M1624" i="17"/>
  <c r="M1623" i="17"/>
  <c r="M1622" i="17"/>
  <c r="M1621" i="17"/>
  <c r="M1620" i="17"/>
  <c r="M1619" i="17"/>
  <c r="M1618" i="17"/>
  <c r="M1617" i="17"/>
  <c r="M1616" i="17"/>
  <c r="M1615" i="17"/>
  <c r="M1614" i="17"/>
  <c r="M1613" i="17"/>
  <c r="M1612" i="17"/>
  <c r="M1611" i="17"/>
  <c r="M1610" i="17"/>
  <c r="M1609" i="17"/>
  <c r="M1608" i="17"/>
  <c r="M1607" i="17"/>
  <c r="M1606" i="17"/>
  <c r="M1605" i="17"/>
  <c r="M1604" i="17"/>
  <c r="M1603" i="17"/>
  <c r="M1602" i="17"/>
  <c r="M1601" i="17"/>
  <c r="M1600" i="17"/>
  <c r="M1599" i="17"/>
  <c r="M1598" i="17"/>
  <c r="M1597" i="17"/>
  <c r="M1596" i="17"/>
  <c r="M1595" i="17"/>
  <c r="M1594" i="17"/>
  <c r="M1593" i="17"/>
  <c r="M1592" i="17"/>
  <c r="M1591" i="17"/>
  <c r="M1590" i="17"/>
  <c r="M1589" i="17"/>
  <c r="M1588" i="17"/>
  <c r="M1587" i="17"/>
  <c r="M1586" i="17"/>
  <c r="M1585" i="17"/>
  <c r="M1584" i="17"/>
  <c r="M1583" i="17"/>
  <c r="M1582" i="17"/>
  <c r="M1581" i="17"/>
  <c r="M1580" i="17"/>
  <c r="M1579" i="17"/>
  <c r="M1578" i="17"/>
  <c r="M1577" i="17"/>
  <c r="M1576" i="17"/>
  <c r="M1575" i="17"/>
  <c r="M1574" i="17"/>
  <c r="M1573" i="17"/>
  <c r="M1572" i="17"/>
  <c r="M1571" i="17"/>
  <c r="M1570" i="17"/>
  <c r="M1569" i="17"/>
  <c r="M1568" i="17"/>
  <c r="M1567" i="17"/>
  <c r="M1566" i="17"/>
  <c r="M1565" i="17"/>
  <c r="M1564" i="17"/>
  <c r="M1563" i="17"/>
  <c r="M1562" i="17"/>
  <c r="M1561" i="17"/>
  <c r="M1560" i="17"/>
  <c r="M1559" i="17"/>
  <c r="M1558" i="17"/>
  <c r="M1557" i="17"/>
  <c r="M1556" i="17"/>
  <c r="M1555" i="17"/>
  <c r="M1554" i="17"/>
  <c r="M1553" i="17"/>
  <c r="M1552" i="17"/>
  <c r="M1551" i="17"/>
  <c r="M1550" i="17"/>
  <c r="M1549" i="17"/>
  <c r="M1548" i="17"/>
  <c r="M1547" i="17"/>
  <c r="M1546" i="17"/>
  <c r="M1545" i="17"/>
  <c r="M1544" i="17"/>
  <c r="M1543" i="17"/>
  <c r="M1542" i="17"/>
  <c r="M1541" i="17"/>
  <c r="M1540" i="17"/>
  <c r="M1539" i="17"/>
  <c r="M1538" i="17"/>
  <c r="M1537" i="17"/>
  <c r="M1536" i="17"/>
  <c r="M1535" i="17"/>
  <c r="M1534" i="17"/>
  <c r="M1533" i="17"/>
  <c r="M1532" i="17"/>
  <c r="M1531" i="17"/>
  <c r="M1530" i="17"/>
  <c r="M1529" i="17"/>
  <c r="M1528" i="17"/>
  <c r="M1527" i="17"/>
  <c r="M1526" i="17"/>
  <c r="M1525" i="17"/>
  <c r="M1524" i="17"/>
  <c r="M1523" i="17"/>
  <c r="M1522" i="17"/>
  <c r="M1521" i="17"/>
  <c r="M1520" i="17"/>
  <c r="M1519" i="17"/>
  <c r="M1518" i="17"/>
  <c r="M1517" i="17"/>
  <c r="M1516" i="17"/>
  <c r="M1515" i="17"/>
  <c r="M1514" i="17"/>
  <c r="M1513" i="17"/>
  <c r="M1512" i="17"/>
  <c r="M1511" i="17"/>
  <c r="M1510" i="17"/>
  <c r="M1509" i="17"/>
  <c r="M1508" i="17"/>
  <c r="M1507" i="17"/>
  <c r="M1506" i="17"/>
  <c r="M1505" i="17"/>
  <c r="M1504" i="17"/>
  <c r="M1503" i="17"/>
  <c r="M1502" i="17"/>
  <c r="M1501" i="17"/>
  <c r="M1500" i="17"/>
  <c r="M1499" i="17"/>
  <c r="M1498" i="17"/>
  <c r="M1497" i="17"/>
  <c r="M1496" i="17"/>
  <c r="M1495" i="17"/>
  <c r="M1494" i="17"/>
  <c r="M1493" i="17"/>
  <c r="M1492" i="17"/>
  <c r="M1491" i="17"/>
  <c r="M1490" i="17"/>
  <c r="M1489" i="17"/>
  <c r="M1488" i="17"/>
  <c r="M1487" i="17"/>
  <c r="M1486" i="17"/>
  <c r="M1485" i="17"/>
  <c r="M1484" i="17"/>
  <c r="M1483" i="17"/>
  <c r="M1482" i="17"/>
  <c r="M1481" i="17"/>
  <c r="M1480" i="17"/>
  <c r="M1479" i="17"/>
  <c r="M1478" i="17"/>
  <c r="M1477" i="17"/>
  <c r="M1476" i="17"/>
  <c r="M1475" i="17"/>
  <c r="M1474" i="17"/>
  <c r="M1473" i="17"/>
  <c r="M1472" i="17"/>
  <c r="M1471" i="17"/>
  <c r="M1470" i="17"/>
  <c r="M1469" i="17"/>
  <c r="M1468" i="17"/>
  <c r="M1467" i="17"/>
  <c r="M1466" i="17"/>
  <c r="M1465" i="17"/>
  <c r="M1464" i="17"/>
  <c r="M1463" i="17"/>
  <c r="M1462" i="17"/>
  <c r="M1461" i="17"/>
  <c r="M1460" i="17"/>
  <c r="M1459" i="17"/>
  <c r="M1458" i="17"/>
  <c r="M1457" i="17"/>
  <c r="M1456" i="17"/>
  <c r="M1455" i="17"/>
  <c r="M1454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5" i="17"/>
  <c r="M1434" i="17"/>
  <c r="M1433" i="17"/>
  <c r="M1432" i="17"/>
  <c r="M1431" i="17"/>
  <c r="M1430" i="17"/>
  <c r="M1429" i="17"/>
  <c r="M1428" i="17"/>
  <c r="M1427" i="17"/>
  <c r="M1426" i="17"/>
  <c r="M1425" i="17"/>
  <c r="M1424" i="17"/>
  <c r="M1423" i="17"/>
  <c r="M1422" i="17"/>
  <c r="M1421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1" i="17"/>
  <c r="M1400" i="17"/>
  <c r="M1399" i="17"/>
  <c r="M1398" i="17"/>
  <c r="M1397" i="17"/>
  <c r="M1396" i="17"/>
  <c r="M1395" i="17"/>
  <c r="M1394" i="17"/>
  <c r="M1393" i="17"/>
  <c r="M1392" i="17"/>
  <c r="M1391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8" i="17"/>
  <c r="M1377" i="17"/>
  <c r="M1376" i="17"/>
  <c r="M1375" i="17"/>
  <c r="M1374" i="17"/>
  <c r="M1373" i="17"/>
  <c r="M1372" i="17"/>
  <c r="M1371" i="17"/>
  <c r="M1370" i="17"/>
  <c r="M1369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9" i="17"/>
  <c r="M1348" i="17"/>
  <c r="M1347" i="17"/>
  <c r="M1346" i="17"/>
  <c r="M1345" i="17"/>
  <c r="M1344" i="17"/>
  <c r="M1343" i="17"/>
  <c r="M1342" i="17"/>
  <c r="M1341" i="17"/>
  <c r="M1340" i="17"/>
  <c r="M1339" i="17"/>
  <c r="M1338" i="17"/>
  <c r="M1337" i="17"/>
  <c r="M1336" i="17"/>
  <c r="M1335" i="17"/>
  <c r="M1334" i="17"/>
  <c r="M1333" i="17"/>
  <c r="M1332" i="17"/>
  <c r="M1331" i="17"/>
  <c r="M1330" i="17"/>
  <c r="M1329" i="17"/>
  <c r="M1328" i="17"/>
  <c r="M1327" i="17"/>
  <c r="M1326" i="17"/>
  <c r="M1325" i="17"/>
  <c r="M1324" i="17"/>
  <c r="M1323" i="17"/>
  <c r="M1322" i="17"/>
  <c r="M1321" i="17"/>
  <c r="M1320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4" i="17"/>
  <c r="M1303" i="17"/>
  <c r="M1302" i="17"/>
  <c r="M1301" i="17"/>
  <c r="M1300" i="17"/>
  <c r="M1299" i="17"/>
  <c r="M1298" i="17"/>
  <c r="M1297" i="17"/>
  <c r="M1296" i="17"/>
  <c r="M1295" i="17"/>
  <c r="M1294" i="17"/>
  <c r="M1293" i="17"/>
  <c r="M1292" i="17"/>
  <c r="M1291" i="17"/>
  <c r="M1290" i="17"/>
  <c r="M1289" i="17"/>
  <c r="M1288" i="17"/>
  <c r="M1287" i="17"/>
  <c r="M1286" i="17"/>
  <c r="M1285" i="17"/>
  <c r="M1284" i="17"/>
  <c r="M1283" i="17"/>
  <c r="M1282" i="17"/>
  <c r="M1281" i="17"/>
  <c r="M1280" i="17"/>
  <c r="M1279" i="17"/>
  <c r="M1278" i="17"/>
  <c r="M1277" i="17"/>
  <c r="M1276" i="17"/>
  <c r="M1275" i="17"/>
  <c r="M1274" i="17"/>
  <c r="M1273" i="17"/>
  <c r="M1272" i="17"/>
  <c r="M1271" i="17"/>
  <c r="M1270" i="17"/>
  <c r="M1269" i="17"/>
  <c r="M1268" i="17"/>
  <c r="M1267" i="17"/>
  <c r="M1266" i="17"/>
  <c r="M1265" i="17"/>
  <c r="M1264" i="17"/>
  <c r="M1263" i="17"/>
  <c r="M1262" i="17"/>
  <c r="M1261" i="17"/>
  <c r="M1260" i="17"/>
  <c r="M1259" i="17"/>
  <c r="M1258" i="17"/>
  <c r="M1257" i="17"/>
  <c r="M1256" i="17"/>
  <c r="M1255" i="17"/>
  <c r="M1254" i="17"/>
  <c r="M1253" i="17"/>
  <c r="M1252" i="17"/>
  <c r="M1251" i="17"/>
  <c r="M1250" i="17"/>
  <c r="M1249" i="17"/>
  <c r="M1248" i="17"/>
  <c r="M1247" i="17"/>
  <c r="M1246" i="17"/>
  <c r="M1245" i="17"/>
  <c r="M1244" i="17"/>
  <c r="M1243" i="17"/>
  <c r="M1242" i="17"/>
  <c r="M1241" i="17"/>
  <c r="M1240" i="17"/>
  <c r="M1239" i="17"/>
  <c r="M1238" i="17"/>
  <c r="M1237" i="17"/>
  <c r="M1236" i="17"/>
  <c r="M1235" i="17"/>
  <c r="M1234" i="17"/>
  <c r="M1233" i="17"/>
  <c r="M1232" i="17"/>
  <c r="M1231" i="17"/>
  <c r="M1230" i="17"/>
  <c r="M1229" i="17"/>
  <c r="M1228" i="17"/>
  <c r="M1227" i="17"/>
  <c r="M1226" i="17"/>
  <c r="M1225" i="17"/>
  <c r="M1224" i="17"/>
  <c r="M1223" i="17"/>
  <c r="M1222" i="17"/>
  <c r="M1221" i="17"/>
  <c r="M1220" i="17"/>
  <c r="M1219" i="17"/>
  <c r="M1218" i="17"/>
  <c r="M1217" i="17"/>
  <c r="M1216" i="17"/>
  <c r="M1215" i="17"/>
  <c r="M1214" i="17"/>
  <c r="M1213" i="17"/>
  <c r="M1212" i="17"/>
  <c r="M1211" i="17"/>
  <c r="M1210" i="17"/>
  <c r="M1209" i="17"/>
  <c r="M1208" i="17"/>
  <c r="M1207" i="17"/>
  <c r="M1206" i="17"/>
  <c r="M1205" i="17"/>
  <c r="M1204" i="17"/>
  <c r="M1203" i="17"/>
  <c r="M1202" i="17"/>
  <c r="M1201" i="17"/>
  <c r="M1200" i="17"/>
  <c r="M1199" i="17"/>
  <c r="M1198" i="17"/>
  <c r="M1197" i="17"/>
  <c r="M1196" i="17"/>
  <c r="M1195" i="17"/>
  <c r="M1194" i="17"/>
  <c r="M1193" i="17"/>
  <c r="M1192" i="17"/>
  <c r="M1191" i="17"/>
  <c r="M1190" i="17"/>
  <c r="M1189" i="17"/>
  <c r="M1188" i="17"/>
  <c r="M1187" i="17"/>
  <c r="M1186" i="17"/>
  <c r="M1185" i="17"/>
  <c r="M1184" i="17"/>
  <c r="M1183" i="17"/>
  <c r="M1182" i="17"/>
  <c r="M1181" i="17"/>
  <c r="M1180" i="17"/>
  <c r="M1179" i="17"/>
  <c r="M1178" i="17"/>
  <c r="M1177" i="17"/>
  <c r="M1176" i="17"/>
  <c r="M1175" i="17"/>
  <c r="M1174" i="17"/>
  <c r="M1173" i="17"/>
  <c r="M1172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9" i="17"/>
  <c r="M1158" i="17"/>
  <c r="M1157" i="17"/>
  <c r="M1156" i="17"/>
  <c r="M1155" i="17"/>
  <c r="M1154" i="17"/>
  <c r="M1153" i="17"/>
  <c r="M1152" i="17"/>
  <c r="M1151" i="17"/>
  <c r="M1150" i="17"/>
  <c r="M1149" i="17"/>
  <c r="M1148" i="17"/>
  <c r="M1147" i="17"/>
  <c r="M1146" i="17"/>
  <c r="M1145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7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2" i="17"/>
  <c r="M1111" i="17"/>
  <c r="M1110" i="17"/>
  <c r="M1109" i="17"/>
  <c r="M1108" i="17"/>
  <c r="M1107" i="17"/>
  <c r="M1106" i="17"/>
  <c r="M1105" i="17"/>
  <c r="M1104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5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3" i="17"/>
  <c r="M1072" i="17"/>
  <c r="M1071" i="17"/>
  <c r="M1070" i="17"/>
  <c r="M1069" i="17"/>
  <c r="M1068" i="17"/>
  <c r="M1067" i="17"/>
  <c r="M1066" i="17"/>
  <c r="M1065" i="17"/>
  <c r="M1064" i="17"/>
  <c r="M1063" i="17"/>
  <c r="M1062" i="17"/>
  <c r="M1061" i="17"/>
  <c r="M1060" i="17"/>
  <c r="M1059" i="17"/>
  <c r="M1058" i="17"/>
  <c r="M1057" i="17"/>
  <c r="M1056" i="17"/>
  <c r="M1055" i="17"/>
  <c r="M1054" i="17"/>
  <c r="M1053" i="17"/>
  <c r="M1052" i="17"/>
  <c r="M1051" i="17"/>
  <c r="M1050" i="17"/>
  <c r="M1049" i="17"/>
  <c r="M1048" i="17"/>
  <c r="M1047" i="17"/>
  <c r="M1046" i="17"/>
  <c r="M1045" i="17"/>
  <c r="M1044" i="17"/>
  <c r="M1043" i="17"/>
  <c r="M1042" i="17"/>
  <c r="M1041" i="17"/>
  <c r="M1040" i="17"/>
  <c r="M1039" i="17"/>
  <c r="M1038" i="17"/>
  <c r="M1037" i="17"/>
  <c r="M1036" i="17"/>
  <c r="M1035" i="17"/>
  <c r="M1034" i="17"/>
  <c r="M1033" i="17"/>
  <c r="M1032" i="17"/>
  <c r="M1031" i="17"/>
  <c r="M1030" i="17"/>
  <c r="M1029" i="17"/>
  <c r="M1028" i="17"/>
  <c r="M1027" i="17"/>
  <c r="M1026" i="17"/>
  <c r="M1025" i="17"/>
  <c r="M1024" i="17"/>
  <c r="M1023" i="17"/>
  <c r="M1022" i="17"/>
  <c r="M1021" i="17"/>
  <c r="M1020" i="17"/>
  <c r="M1019" i="17"/>
  <c r="M1018" i="17"/>
  <c r="M1017" i="17"/>
  <c r="M1016" i="17"/>
  <c r="M1015" i="17"/>
  <c r="M1014" i="17"/>
  <c r="M1013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9" i="17"/>
  <c r="M988" i="17"/>
  <c r="M987" i="17"/>
  <c r="M986" i="17"/>
  <c r="M985" i="17"/>
  <c r="M984" i="17"/>
  <c r="M983" i="17"/>
  <c r="M982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7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4" i="17"/>
  <c r="M953" i="17"/>
  <c r="M952" i="17"/>
  <c r="M951" i="17"/>
  <c r="M950" i="17"/>
  <c r="M949" i="17"/>
  <c r="M948" i="17"/>
  <c r="M947" i="17"/>
  <c r="M946" i="17"/>
  <c r="M945" i="17"/>
  <c r="M944" i="17"/>
  <c r="M943" i="17"/>
  <c r="M942" i="17"/>
  <c r="M941" i="17"/>
  <c r="M940" i="17"/>
  <c r="M939" i="17"/>
  <c r="M938" i="17"/>
  <c r="M937" i="17"/>
  <c r="M936" i="17"/>
  <c r="M935" i="17"/>
  <c r="M934" i="17"/>
  <c r="M933" i="17"/>
  <c r="M932" i="17"/>
  <c r="M931" i="17"/>
  <c r="M930" i="17"/>
  <c r="M929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9" i="17"/>
  <c r="M908" i="17"/>
  <c r="M907" i="17"/>
  <c r="M906" i="17"/>
  <c r="M905" i="17"/>
  <c r="M904" i="17"/>
  <c r="M903" i="17"/>
  <c r="M902" i="17"/>
  <c r="M901" i="17"/>
  <c r="M900" i="17"/>
  <c r="M899" i="17"/>
  <c r="M898" i="17"/>
  <c r="M897" i="17"/>
  <c r="M896" i="17"/>
  <c r="M895" i="17"/>
  <c r="M894" i="17"/>
  <c r="M893" i="17"/>
  <c r="M892" i="17"/>
  <c r="M891" i="17"/>
  <c r="M890" i="17"/>
  <c r="M889" i="17"/>
  <c r="M888" i="17"/>
  <c r="M887" i="17"/>
  <c r="M886" i="17"/>
  <c r="M885" i="17"/>
  <c r="M884" i="17"/>
  <c r="M883" i="17"/>
  <c r="M882" i="17"/>
  <c r="M881" i="17"/>
  <c r="M880" i="17"/>
  <c r="M879" i="17"/>
  <c r="M878" i="17"/>
  <c r="M877" i="17"/>
  <c r="M876" i="17"/>
  <c r="M875" i="17"/>
  <c r="M874" i="17"/>
  <c r="M873" i="17"/>
  <c r="M872" i="17"/>
  <c r="M871" i="17"/>
  <c r="M870" i="17"/>
  <c r="M869" i="17"/>
  <c r="M868" i="17"/>
  <c r="M867" i="17"/>
  <c r="M866" i="17"/>
  <c r="M865" i="17"/>
  <c r="M864" i="17"/>
  <c r="M863" i="17"/>
  <c r="M862" i="17"/>
  <c r="M861" i="17"/>
  <c r="M860" i="17"/>
  <c r="M859" i="17"/>
  <c r="M858" i="17"/>
  <c r="M857" i="17"/>
  <c r="M856" i="17"/>
  <c r="M855" i="17"/>
  <c r="M854" i="17"/>
  <c r="M853" i="17"/>
  <c r="M852" i="17"/>
  <c r="M851" i="17"/>
  <c r="M850" i="17"/>
  <c r="M849" i="17"/>
  <c r="M848" i="17"/>
  <c r="M847" i="17"/>
  <c r="M846" i="17"/>
  <c r="M845" i="17"/>
  <c r="M844" i="17"/>
  <c r="M843" i="17"/>
  <c r="M842" i="17"/>
  <c r="M841" i="17"/>
  <c r="M840" i="17"/>
  <c r="M839" i="17"/>
  <c r="M838" i="17"/>
  <c r="M837" i="17"/>
  <c r="M836" i="17"/>
  <c r="M835" i="17"/>
  <c r="M834" i="17"/>
  <c r="M833" i="17"/>
  <c r="M832" i="17"/>
  <c r="M831" i="17"/>
  <c r="M830" i="17"/>
  <c r="M829" i="17"/>
  <c r="M828" i="17"/>
  <c r="M827" i="17"/>
  <c r="M826" i="17"/>
  <c r="M825" i="17"/>
  <c r="M824" i="17"/>
  <c r="M823" i="17"/>
  <c r="M822" i="17"/>
  <c r="M821" i="17"/>
  <c r="M820" i="17"/>
  <c r="M819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2" i="17"/>
  <c r="M801" i="17"/>
  <c r="M800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7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1" i="17"/>
  <c r="M770" i="17"/>
  <c r="M769" i="17"/>
  <c r="M768" i="17"/>
  <c r="M767" i="17"/>
  <c r="M766" i="17"/>
  <c r="M765" i="17"/>
  <c r="M764" i="17"/>
  <c r="M763" i="17"/>
  <c r="M762" i="17"/>
  <c r="M761" i="17"/>
  <c r="M760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5" i="17"/>
  <c r="M744" i="17"/>
  <c r="M743" i="17"/>
  <c r="M742" i="17"/>
  <c r="M741" i="17"/>
  <c r="M740" i="17"/>
  <c r="M739" i="17"/>
  <c r="M738" i="17"/>
  <c r="M737" i="17"/>
  <c r="M736" i="17"/>
  <c r="M735" i="17"/>
  <c r="M734" i="17"/>
  <c r="M733" i="17"/>
  <c r="M732" i="17"/>
  <c r="M731" i="17"/>
  <c r="M730" i="17"/>
  <c r="M729" i="17"/>
  <c r="M728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10" i="17"/>
  <c r="M709" i="17"/>
  <c r="M708" i="17"/>
  <c r="M707" i="17"/>
  <c r="M706" i="17"/>
  <c r="M705" i="17"/>
  <c r="M704" i="17"/>
  <c r="M703" i="17"/>
  <c r="M702" i="17"/>
  <c r="M701" i="17"/>
  <c r="M700" i="17"/>
  <c r="M699" i="17"/>
  <c r="M698" i="17"/>
  <c r="M697" i="17"/>
  <c r="M696" i="17"/>
  <c r="M695" i="17"/>
  <c r="M694" i="17"/>
  <c r="M693" i="17"/>
  <c r="M692" i="17"/>
  <c r="M691" i="17"/>
  <c r="M690" i="17"/>
  <c r="M689" i="17"/>
  <c r="M688" i="17"/>
  <c r="M687" i="17"/>
  <c r="M686" i="17"/>
  <c r="M685" i="17"/>
  <c r="M684" i="17"/>
  <c r="M683" i="17"/>
  <c r="M682" i="17"/>
  <c r="M681" i="17"/>
  <c r="M680" i="17"/>
  <c r="M679" i="17"/>
  <c r="M678" i="17"/>
  <c r="M677" i="17"/>
  <c r="M676" i="17"/>
  <c r="M675" i="17"/>
  <c r="M674" i="17"/>
  <c r="M673" i="17"/>
  <c r="M672" i="17"/>
  <c r="M671" i="17"/>
  <c r="M670" i="17"/>
  <c r="M669" i="17"/>
  <c r="M668" i="17"/>
  <c r="M667" i="17"/>
  <c r="M666" i="17"/>
  <c r="M665" i="17"/>
  <c r="M664" i="17"/>
  <c r="M663" i="17"/>
  <c r="M662" i="17"/>
  <c r="M661" i="17"/>
  <c r="M660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4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8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2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6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80" i="17"/>
  <c r="M579" i="17"/>
  <c r="M578" i="17"/>
  <c r="M577" i="17"/>
  <c r="M576" i="17"/>
  <c r="M575" i="17"/>
  <c r="M574" i="17"/>
  <c r="M573" i="17"/>
  <c r="M572" i="17"/>
  <c r="M571" i="17"/>
  <c r="M570" i="17"/>
  <c r="M569" i="17"/>
  <c r="M568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1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4" i="17"/>
  <c r="M533" i="17"/>
  <c r="M532" i="17"/>
  <c r="M531" i="17"/>
  <c r="M530" i="17"/>
  <c r="M529" i="17"/>
  <c r="M528" i="17"/>
  <c r="M527" i="17"/>
  <c r="M526" i="17"/>
  <c r="M525" i="17"/>
  <c r="M524" i="17"/>
  <c r="M523" i="17"/>
  <c r="M522" i="17"/>
  <c r="M521" i="17"/>
  <c r="M520" i="17"/>
  <c r="M519" i="17"/>
  <c r="M518" i="17"/>
  <c r="M517" i="17"/>
  <c r="M516" i="17"/>
  <c r="M515" i="17"/>
  <c r="M514" i="17"/>
  <c r="M513" i="17"/>
  <c r="M512" i="17"/>
  <c r="M511" i="17"/>
  <c r="M510" i="17"/>
  <c r="M509" i="17"/>
  <c r="M508" i="17"/>
  <c r="M507" i="17"/>
  <c r="M506" i="17"/>
  <c r="M505" i="17"/>
  <c r="M504" i="17"/>
  <c r="M503" i="17"/>
  <c r="M502" i="17"/>
  <c r="M501" i="17"/>
  <c r="M500" i="17"/>
  <c r="M499" i="17"/>
  <c r="M498" i="17"/>
  <c r="M497" i="17"/>
  <c r="M496" i="17"/>
  <c r="M495" i="17"/>
  <c r="M494" i="17"/>
  <c r="M493" i="17"/>
  <c r="M492" i="17"/>
  <c r="M491" i="17"/>
  <c r="M490" i="17"/>
  <c r="M489" i="17"/>
  <c r="M488" i="17"/>
  <c r="M487" i="17"/>
  <c r="M486" i="17"/>
  <c r="M485" i="17"/>
  <c r="M484" i="17"/>
  <c r="M483" i="17"/>
  <c r="M482" i="17"/>
  <c r="M481" i="17"/>
  <c r="M480" i="17"/>
  <c r="M479" i="17"/>
  <c r="M478" i="17"/>
  <c r="M477" i="17"/>
  <c r="M476" i="17"/>
  <c r="M475" i="17"/>
  <c r="M474" i="17"/>
  <c r="M473" i="17"/>
  <c r="M472" i="17"/>
  <c r="M471" i="17"/>
  <c r="M470" i="17"/>
  <c r="M469" i="17"/>
  <c r="M468" i="17"/>
  <c r="M467" i="17"/>
  <c r="M466" i="17"/>
  <c r="M465" i="17"/>
  <c r="M464" i="17"/>
  <c r="M463" i="17"/>
  <c r="M462" i="17"/>
  <c r="M461" i="17"/>
  <c r="M460" i="17"/>
  <c r="M459" i="17"/>
  <c r="M458" i="17"/>
  <c r="M457" i="17"/>
  <c r="M456" i="17"/>
  <c r="M455" i="17"/>
  <c r="M454" i="17"/>
  <c r="M453" i="17"/>
  <c r="M452" i="17"/>
  <c r="M451" i="17"/>
  <c r="M450" i="17"/>
  <c r="M449" i="17"/>
  <c r="M448" i="17"/>
  <c r="M447" i="17"/>
  <c r="M446" i="17"/>
  <c r="M445" i="17"/>
  <c r="M444" i="17"/>
  <c r="M443" i="17"/>
  <c r="M442" i="17"/>
  <c r="M441" i="17"/>
  <c r="M440" i="17"/>
  <c r="M439" i="17"/>
  <c r="M438" i="17"/>
  <c r="M437" i="17"/>
  <c r="M436" i="17"/>
  <c r="M435" i="17"/>
  <c r="M434" i="17"/>
  <c r="M433" i="17"/>
  <c r="M432" i="17"/>
  <c r="M431" i="17"/>
  <c r="M430" i="17"/>
  <c r="M429" i="17"/>
  <c r="M428" i="17"/>
  <c r="M427" i="17"/>
  <c r="M426" i="17"/>
  <c r="M425" i="17"/>
  <c r="M424" i="17"/>
  <c r="M423" i="17"/>
  <c r="M422" i="17"/>
  <c r="M421" i="17"/>
  <c r="M420" i="17"/>
  <c r="M419" i="17"/>
  <c r="M418" i="17"/>
  <c r="M417" i="17"/>
  <c r="M416" i="17"/>
  <c r="M415" i="17"/>
  <c r="M414" i="17"/>
  <c r="M413" i="17"/>
  <c r="M412" i="17"/>
  <c r="M411" i="17"/>
  <c r="M410" i="17"/>
  <c r="M409" i="17"/>
  <c r="M408" i="17"/>
  <c r="M407" i="17"/>
  <c r="M406" i="17"/>
  <c r="M405" i="17"/>
  <c r="M404" i="17"/>
  <c r="M403" i="17"/>
  <c r="M402" i="17"/>
  <c r="M401" i="17"/>
  <c r="M400" i="17"/>
  <c r="M399" i="17"/>
  <c r="M398" i="17"/>
  <c r="M397" i="17"/>
  <c r="M396" i="17"/>
  <c r="M395" i="17"/>
  <c r="M394" i="17"/>
  <c r="M393" i="17"/>
  <c r="M392" i="17"/>
  <c r="M391" i="17"/>
  <c r="M390" i="17"/>
  <c r="M389" i="17"/>
  <c r="M388" i="17"/>
  <c r="M387" i="17"/>
  <c r="M386" i="17"/>
  <c r="M385" i="17"/>
  <c r="M384" i="17"/>
  <c r="M383" i="17"/>
  <c r="M382" i="17"/>
  <c r="M381" i="17"/>
  <c r="M380" i="17"/>
  <c r="M379" i="17"/>
  <c r="M378" i="17"/>
  <c r="M377" i="17"/>
  <c r="M376" i="17"/>
  <c r="M375" i="17"/>
  <c r="M374" i="17"/>
  <c r="M373" i="17"/>
  <c r="M372" i="17"/>
  <c r="M371" i="17"/>
  <c r="M370" i="17"/>
  <c r="M369" i="17"/>
  <c r="M368" i="17"/>
  <c r="M367" i="17"/>
  <c r="M366" i="17"/>
  <c r="M365" i="17"/>
  <c r="M364" i="17"/>
  <c r="M363" i="17"/>
  <c r="M362" i="17"/>
  <c r="M361" i="17"/>
  <c r="M360" i="17"/>
  <c r="M359" i="17"/>
  <c r="M358" i="17"/>
  <c r="M357" i="17"/>
  <c r="M356" i="17"/>
  <c r="M355" i="17"/>
  <c r="M354" i="17"/>
  <c r="M353" i="17"/>
  <c r="M352" i="17"/>
  <c r="M351" i="17"/>
  <c r="M350" i="17"/>
  <c r="M349" i="17"/>
  <c r="M348" i="17"/>
  <c r="M347" i="17"/>
  <c r="M346" i="17"/>
  <c r="M345" i="17"/>
  <c r="M344" i="17"/>
  <c r="M343" i="17"/>
  <c r="M342" i="17"/>
  <c r="M341" i="17"/>
  <c r="M340" i="17"/>
  <c r="M339" i="17"/>
  <c r="M338" i="17"/>
  <c r="M337" i="17"/>
  <c r="M336" i="17"/>
  <c r="M335" i="17"/>
  <c r="M334" i="17"/>
  <c r="M333" i="17"/>
  <c r="M332" i="17"/>
  <c r="M331" i="17"/>
  <c r="M330" i="17"/>
  <c r="M329" i="17"/>
  <c r="M328" i="17"/>
  <c r="M327" i="17"/>
  <c r="M326" i="17"/>
  <c r="M325" i="17"/>
  <c r="M324" i="17"/>
  <c r="M323" i="17"/>
  <c r="M322" i="17"/>
  <c r="M321" i="17"/>
  <c r="M320" i="17"/>
  <c r="M319" i="17"/>
  <c r="M318" i="17"/>
  <c r="M317" i="17"/>
  <c r="M316" i="17"/>
  <c r="M315" i="17"/>
  <c r="M314" i="17"/>
  <c r="M313" i="17"/>
  <c r="M312" i="17"/>
  <c r="M311" i="17"/>
  <c r="M310" i="17"/>
  <c r="M309" i="17"/>
  <c r="M308" i="17"/>
  <c r="M307" i="17"/>
  <c r="M306" i="17"/>
  <c r="M305" i="17"/>
  <c r="M304" i="17"/>
  <c r="M303" i="17"/>
  <c r="M302" i="17"/>
  <c r="M301" i="17"/>
  <c r="M300" i="17"/>
  <c r="M299" i="17"/>
  <c r="M298" i="17"/>
  <c r="M297" i="17"/>
  <c r="M296" i="17"/>
  <c r="M295" i="17"/>
  <c r="M294" i="17"/>
  <c r="M293" i="17"/>
  <c r="M292" i="17"/>
  <c r="M291" i="17"/>
  <c r="M290" i="17"/>
  <c r="M289" i="17"/>
  <c r="M288" i="17"/>
  <c r="M287" i="17"/>
  <c r="M286" i="17"/>
  <c r="M285" i="17"/>
  <c r="M284" i="17"/>
  <c r="M283" i="17"/>
  <c r="M282" i="17"/>
  <c r="M281" i="17"/>
  <c r="M280" i="17"/>
  <c r="M279" i="17"/>
  <c r="M278" i="17"/>
  <c r="M277" i="17"/>
  <c r="M276" i="17"/>
  <c r="M275" i="17"/>
  <c r="M274" i="17"/>
  <c r="M273" i="17"/>
  <c r="M272" i="17"/>
  <c r="M271" i="17"/>
  <c r="M270" i="17"/>
  <c r="M269" i="17"/>
  <c r="M268" i="17"/>
  <c r="M267" i="17"/>
  <c r="M266" i="17"/>
  <c r="M265" i="17"/>
  <c r="M264" i="17"/>
  <c r="M263" i="17"/>
  <c r="M262" i="17"/>
  <c r="M261" i="17"/>
  <c r="M260" i="17"/>
  <c r="M259" i="17"/>
  <c r="M258" i="17"/>
  <c r="M257" i="17"/>
  <c r="M256" i="17"/>
  <c r="M255" i="17"/>
  <c r="M254" i="17"/>
  <c r="M253" i="17"/>
  <c r="M252" i="17"/>
  <c r="M251" i="17"/>
  <c r="M250" i="17"/>
  <c r="M249" i="17"/>
  <c r="M248" i="17"/>
  <c r="M247" i="17"/>
  <c r="M246" i="17"/>
  <c r="M245" i="17"/>
  <c r="M244" i="17"/>
  <c r="M243" i="17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9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N9883" i="17"/>
  <c r="N9882" i="17"/>
  <c r="N9881" i="17"/>
  <c r="N9880" i="17"/>
  <c r="N9879" i="17"/>
  <c r="N9878" i="17"/>
  <c r="N9877" i="17"/>
  <c r="N9876" i="17"/>
  <c r="N9875" i="17"/>
  <c r="N9874" i="17"/>
  <c r="N9873" i="17"/>
  <c r="N9872" i="17"/>
  <c r="N9871" i="17"/>
  <c r="N9870" i="17"/>
  <c r="N9869" i="17"/>
  <c r="N9868" i="17"/>
  <c r="N9867" i="17"/>
  <c r="N9866" i="17"/>
  <c r="N9865" i="17"/>
  <c r="N9864" i="17"/>
  <c r="N9863" i="17"/>
  <c r="N9862" i="17"/>
  <c r="N9861" i="17"/>
  <c r="N9860" i="17"/>
  <c r="N9859" i="17"/>
  <c r="N9858" i="17"/>
  <c r="N9857" i="17"/>
  <c r="N9856" i="17"/>
  <c r="N9855" i="17"/>
  <c r="N9854" i="17"/>
  <c r="N9853" i="17"/>
  <c r="N9852" i="17"/>
  <c r="N9851" i="17"/>
  <c r="N9850" i="17"/>
  <c r="N9849" i="17"/>
  <c r="N9848" i="17"/>
  <c r="N9847" i="17"/>
  <c r="N9846" i="17"/>
  <c r="N9845" i="17"/>
  <c r="N9844" i="17"/>
  <c r="N9843" i="17"/>
  <c r="N9842" i="17"/>
  <c r="N9841" i="17"/>
  <c r="N9840" i="17"/>
  <c r="N9839" i="17"/>
  <c r="N9838" i="17"/>
  <c r="N9837" i="17"/>
  <c r="N9836" i="17"/>
  <c r="N9835" i="17"/>
  <c r="N9834" i="17"/>
  <c r="N9833" i="17"/>
  <c r="N9832" i="17"/>
  <c r="N9831" i="17"/>
  <c r="N9830" i="17"/>
  <c r="N9829" i="17"/>
  <c r="N9828" i="17"/>
  <c r="N9827" i="17"/>
  <c r="N9826" i="17"/>
  <c r="N9825" i="17"/>
  <c r="N9824" i="17"/>
  <c r="N9823" i="17"/>
  <c r="N9822" i="17"/>
  <c r="N9821" i="17"/>
  <c r="N9820" i="17"/>
  <c r="N9819" i="17"/>
  <c r="N9818" i="17"/>
  <c r="N9817" i="17"/>
  <c r="N9816" i="17"/>
  <c r="N9815" i="17"/>
  <c r="N9814" i="17"/>
  <c r="N9813" i="17"/>
  <c r="N9812" i="17"/>
  <c r="N9811" i="17"/>
  <c r="N9810" i="17"/>
  <c r="N9809" i="17"/>
  <c r="N9808" i="17"/>
  <c r="N9807" i="17"/>
  <c r="N9806" i="17"/>
  <c r="N9805" i="17"/>
  <c r="N9804" i="17"/>
  <c r="N9803" i="17"/>
  <c r="N9802" i="17"/>
  <c r="N9801" i="17"/>
  <c r="N9800" i="17"/>
  <c r="N9799" i="17"/>
  <c r="N9798" i="17"/>
  <c r="N9797" i="17"/>
  <c r="N9796" i="17"/>
  <c r="N9795" i="17"/>
  <c r="N9794" i="17"/>
  <c r="N9793" i="17"/>
  <c r="N9792" i="17"/>
  <c r="N9791" i="17"/>
  <c r="N9790" i="17"/>
  <c r="N9789" i="17"/>
  <c r="N9788" i="17"/>
  <c r="N9787" i="17"/>
  <c r="N9786" i="17"/>
  <c r="N9785" i="17"/>
  <c r="N9784" i="17"/>
  <c r="N9783" i="17"/>
  <c r="N9782" i="17"/>
  <c r="N9781" i="17"/>
  <c r="N9780" i="17"/>
  <c r="N9779" i="17"/>
  <c r="N9778" i="17"/>
  <c r="N9777" i="17"/>
  <c r="N9776" i="17"/>
  <c r="N9775" i="17"/>
  <c r="N9774" i="17"/>
  <c r="N9773" i="17"/>
  <c r="N9772" i="17"/>
  <c r="N9771" i="17"/>
  <c r="N9770" i="17"/>
  <c r="N9769" i="17"/>
  <c r="N9768" i="17"/>
  <c r="N9767" i="17"/>
  <c r="N9766" i="17"/>
  <c r="N9765" i="17"/>
  <c r="N9764" i="17"/>
  <c r="N9763" i="17"/>
  <c r="N9762" i="17"/>
  <c r="N9761" i="17"/>
  <c r="N9760" i="17"/>
  <c r="N9759" i="17"/>
  <c r="N9758" i="17"/>
  <c r="N9757" i="17"/>
  <c r="N9756" i="17"/>
  <c r="N9755" i="17"/>
  <c r="N9754" i="17"/>
  <c r="N9753" i="17"/>
  <c r="N9752" i="17"/>
  <c r="N9751" i="17"/>
  <c r="N9750" i="17"/>
  <c r="N9749" i="17"/>
  <c r="N9748" i="17"/>
  <c r="N9747" i="17"/>
  <c r="N9746" i="17"/>
  <c r="N9745" i="17"/>
  <c r="N9744" i="17"/>
  <c r="N9743" i="17"/>
  <c r="N9742" i="17"/>
  <c r="N9741" i="17"/>
  <c r="N9740" i="17"/>
  <c r="N9739" i="17"/>
  <c r="N9738" i="17"/>
  <c r="N9737" i="17"/>
  <c r="N9736" i="17"/>
  <c r="N9735" i="17"/>
  <c r="N9734" i="17"/>
  <c r="N9733" i="17"/>
  <c r="N9732" i="17"/>
  <c r="N9731" i="17"/>
  <c r="N9730" i="17"/>
  <c r="N9729" i="17"/>
  <c r="N9728" i="17"/>
  <c r="N9727" i="17"/>
  <c r="N9726" i="17"/>
  <c r="N9725" i="17"/>
  <c r="N9724" i="17"/>
  <c r="N9723" i="17"/>
  <c r="N9722" i="17"/>
  <c r="N9721" i="17"/>
  <c r="N9720" i="17"/>
  <c r="N9719" i="17"/>
  <c r="N9718" i="17"/>
  <c r="N9717" i="17"/>
  <c r="N9716" i="17"/>
  <c r="N9715" i="17"/>
  <c r="N9714" i="17"/>
  <c r="N9713" i="17"/>
  <c r="N9712" i="17"/>
  <c r="N9711" i="17"/>
  <c r="N9710" i="17"/>
  <c r="N9709" i="17"/>
  <c r="N9708" i="17"/>
  <c r="N9707" i="17"/>
  <c r="N9706" i="17"/>
  <c r="N9705" i="17"/>
  <c r="N9704" i="17"/>
  <c r="N9703" i="17"/>
  <c r="N9702" i="17"/>
  <c r="N9701" i="17"/>
  <c r="N9700" i="17"/>
  <c r="N9699" i="17"/>
  <c r="N9698" i="17"/>
  <c r="N9697" i="17"/>
  <c r="N9696" i="17"/>
  <c r="N9695" i="17"/>
  <c r="N9694" i="17"/>
  <c r="N9693" i="17"/>
  <c r="N9692" i="17"/>
  <c r="N9691" i="17"/>
  <c r="N9690" i="17"/>
  <c r="N9689" i="17"/>
  <c r="N9688" i="17"/>
  <c r="N9687" i="17"/>
  <c r="N9686" i="17"/>
  <c r="N9685" i="17"/>
  <c r="N9684" i="17"/>
  <c r="N9683" i="17"/>
  <c r="N9682" i="17"/>
  <c r="N9681" i="17"/>
  <c r="N9680" i="17"/>
  <c r="N9679" i="17"/>
  <c r="N9678" i="17"/>
  <c r="N9677" i="17"/>
  <c r="N9676" i="17"/>
  <c r="N9675" i="17"/>
  <c r="N9674" i="17"/>
  <c r="N9673" i="17"/>
  <c r="N9672" i="17"/>
  <c r="N9671" i="17"/>
  <c r="N9670" i="17"/>
  <c r="N9669" i="17"/>
  <c r="N9668" i="17"/>
  <c r="N9667" i="17"/>
  <c r="N9666" i="17"/>
  <c r="N9665" i="17"/>
  <c r="N9664" i="17"/>
  <c r="N9663" i="17"/>
  <c r="N9662" i="17"/>
  <c r="N9661" i="17"/>
  <c r="N9660" i="17"/>
  <c r="N9659" i="17"/>
  <c r="N9658" i="17"/>
  <c r="N9657" i="17"/>
  <c r="N9656" i="17"/>
  <c r="N9655" i="17"/>
  <c r="N9654" i="17"/>
  <c r="N9653" i="17"/>
  <c r="N9652" i="17"/>
  <c r="N9651" i="17"/>
  <c r="N9650" i="17"/>
  <c r="N9649" i="17"/>
  <c r="N9648" i="17"/>
  <c r="N9647" i="17"/>
  <c r="N9646" i="17"/>
  <c r="N9645" i="17"/>
  <c r="N9644" i="17"/>
  <c r="N9643" i="17"/>
  <c r="N9642" i="17"/>
  <c r="N9641" i="17"/>
  <c r="N9640" i="17"/>
  <c r="N9639" i="17"/>
  <c r="N9638" i="17"/>
  <c r="N9637" i="17"/>
  <c r="N9636" i="17"/>
  <c r="N9635" i="17"/>
  <c r="N9634" i="17"/>
  <c r="N9633" i="17"/>
  <c r="N9632" i="17"/>
  <c r="N9631" i="17"/>
  <c r="N9630" i="17"/>
  <c r="N9629" i="17"/>
  <c r="N9628" i="17"/>
  <c r="N9627" i="17"/>
  <c r="N9626" i="17"/>
  <c r="N9625" i="17"/>
  <c r="N9624" i="17"/>
  <c r="N9623" i="17"/>
  <c r="N9622" i="17"/>
  <c r="N9621" i="17"/>
  <c r="N9620" i="17"/>
  <c r="N9619" i="17"/>
  <c r="N9618" i="17"/>
  <c r="N9617" i="17"/>
  <c r="N9616" i="17"/>
  <c r="N9615" i="17"/>
  <c r="N9614" i="17"/>
  <c r="N9613" i="17"/>
  <c r="N9612" i="17"/>
  <c r="N9611" i="17"/>
  <c r="N9610" i="17"/>
  <c r="N9609" i="17"/>
  <c r="N9608" i="17"/>
  <c r="N9607" i="17"/>
  <c r="N9606" i="17"/>
  <c r="N9605" i="17"/>
  <c r="N9604" i="17"/>
  <c r="N9603" i="17"/>
  <c r="N9602" i="17"/>
  <c r="N9601" i="17"/>
  <c r="N9600" i="17"/>
  <c r="N9599" i="17"/>
  <c r="N9598" i="17"/>
  <c r="N9597" i="17"/>
  <c r="N9596" i="17"/>
  <c r="N9595" i="17"/>
  <c r="N9594" i="17"/>
  <c r="N9593" i="17"/>
  <c r="N9592" i="17"/>
  <c r="N9591" i="17"/>
  <c r="N9590" i="17"/>
  <c r="N9589" i="17"/>
  <c r="N9588" i="17"/>
  <c r="N9587" i="17"/>
  <c r="N9586" i="17"/>
  <c r="N9585" i="17"/>
  <c r="N9584" i="17"/>
  <c r="N9583" i="17"/>
  <c r="N9582" i="17"/>
  <c r="N9581" i="17"/>
  <c r="N9580" i="17"/>
  <c r="N9579" i="17"/>
  <c r="N9578" i="17"/>
  <c r="N9577" i="17"/>
  <c r="N9576" i="17"/>
  <c r="N9575" i="17"/>
  <c r="N9574" i="17"/>
  <c r="N9573" i="17"/>
  <c r="N9572" i="17"/>
  <c r="N9571" i="17"/>
  <c r="N9570" i="17"/>
  <c r="N9569" i="17"/>
  <c r="N9568" i="17"/>
  <c r="N9567" i="17"/>
  <c r="N9566" i="17"/>
  <c r="N9565" i="17"/>
  <c r="N9564" i="17"/>
  <c r="N9563" i="17"/>
  <c r="N9562" i="17"/>
  <c r="N9561" i="17"/>
  <c r="N9560" i="17"/>
  <c r="N9559" i="17"/>
  <c r="N9558" i="17"/>
  <c r="N9557" i="17"/>
  <c r="N9556" i="17"/>
  <c r="N9555" i="17"/>
  <c r="N9554" i="17"/>
  <c r="N9553" i="17"/>
  <c r="N9552" i="17"/>
  <c r="N9551" i="17"/>
  <c r="N9550" i="17"/>
  <c r="N9549" i="17"/>
  <c r="N9548" i="17"/>
  <c r="N9547" i="17"/>
  <c r="N9546" i="17"/>
  <c r="N9545" i="17"/>
  <c r="N9544" i="17"/>
  <c r="N9543" i="17"/>
  <c r="N9542" i="17"/>
  <c r="N9541" i="17"/>
  <c r="N9540" i="17"/>
  <c r="N9539" i="17"/>
  <c r="N9538" i="17"/>
  <c r="N9537" i="17"/>
  <c r="N9536" i="17"/>
  <c r="N9535" i="17"/>
  <c r="N9534" i="17"/>
  <c r="N9533" i="17"/>
  <c r="N9532" i="17"/>
  <c r="N9531" i="17"/>
  <c r="N9530" i="17"/>
  <c r="N9529" i="17"/>
  <c r="N9528" i="17"/>
  <c r="N9527" i="17"/>
  <c r="N9526" i="17"/>
  <c r="N9525" i="17"/>
  <c r="N9524" i="17"/>
  <c r="N9523" i="17"/>
  <c r="N9522" i="17"/>
  <c r="N9521" i="17"/>
  <c r="N9520" i="17"/>
  <c r="N9519" i="17"/>
  <c r="N9518" i="17"/>
  <c r="N9517" i="17"/>
  <c r="N9516" i="17"/>
  <c r="N9515" i="17"/>
  <c r="N9514" i="17"/>
  <c r="N9513" i="17"/>
  <c r="N9512" i="17"/>
  <c r="N9511" i="17"/>
  <c r="N9510" i="17"/>
  <c r="N9509" i="17"/>
  <c r="N9508" i="17"/>
  <c r="N9507" i="17"/>
  <c r="N9506" i="17"/>
  <c r="N9505" i="17"/>
  <c r="N9504" i="17"/>
  <c r="N9503" i="17"/>
  <c r="N9502" i="17"/>
  <c r="N9501" i="17"/>
  <c r="N9500" i="17"/>
  <c r="N9499" i="17"/>
  <c r="N9498" i="17"/>
  <c r="N9497" i="17"/>
  <c r="N9496" i="17"/>
  <c r="N9495" i="17"/>
  <c r="N9494" i="17"/>
  <c r="N9493" i="17"/>
  <c r="N9492" i="17"/>
  <c r="N9491" i="17"/>
  <c r="N9490" i="17"/>
  <c r="N9489" i="17"/>
  <c r="N9488" i="17"/>
  <c r="N9487" i="17"/>
  <c r="N9486" i="17"/>
  <c r="N9485" i="17"/>
  <c r="N9484" i="17"/>
  <c r="N9483" i="17"/>
  <c r="N9482" i="17"/>
  <c r="N9481" i="17"/>
  <c r="N9480" i="17"/>
  <c r="N9479" i="17"/>
  <c r="N9478" i="17"/>
  <c r="N9477" i="17"/>
  <c r="N9476" i="17"/>
  <c r="N9475" i="17"/>
  <c r="N9474" i="17"/>
  <c r="N9473" i="17"/>
  <c r="N9472" i="17"/>
  <c r="N9471" i="17"/>
  <c r="N9470" i="17"/>
  <c r="N9469" i="17"/>
  <c r="N9468" i="17"/>
  <c r="N9467" i="17"/>
  <c r="N9466" i="17"/>
  <c r="N9465" i="17"/>
  <c r="N9464" i="17"/>
  <c r="N9463" i="17"/>
  <c r="N9462" i="17"/>
  <c r="N9461" i="17"/>
  <c r="N9460" i="17"/>
  <c r="N9459" i="17"/>
  <c r="N9458" i="17"/>
  <c r="N9457" i="17"/>
  <c r="N9456" i="17"/>
  <c r="N9455" i="17"/>
  <c r="N9454" i="17"/>
  <c r="N9453" i="17"/>
  <c r="N9452" i="17"/>
  <c r="N9451" i="17"/>
  <c r="N9450" i="17"/>
  <c r="N9449" i="17"/>
  <c r="N9448" i="17"/>
  <c r="N9447" i="17"/>
  <c r="N9446" i="17"/>
  <c r="N9445" i="17"/>
  <c r="N9444" i="17"/>
  <c r="N9443" i="17"/>
  <c r="N9442" i="17"/>
  <c r="N9441" i="17"/>
  <c r="N9440" i="17"/>
  <c r="N9439" i="17"/>
  <c r="N9438" i="17"/>
  <c r="N9437" i="17"/>
  <c r="N9436" i="17"/>
  <c r="N9435" i="17"/>
  <c r="N9434" i="17"/>
  <c r="N9433" i="17"/>
  <c r="N9432" i="17"/>
  <c r="N9431" i="17"/>
  <c r="N9430" i="17"/>
  <c r="N9429" i="17"/>
  <c r="N9428" i="17"/>
  <c r="N9427" i="17"/>
  <c r="N9426" i="17"/>
  <c r="N9425" i="17"/>
  <c r="N9424" i="17"/>
  <c r="N9423" i="17"/>
  <c r="N9422" i="17"/>
  <c r="N9421" i="17"/>
  <c r="N9420" i="17"/>
  <c r="N9419" i="17"/>
  <c r="N9418" i="17"/>
  <c r="N9417" i="17"/>
  <c r="N9416" i="17"/>
  <c r="N9415" i="17"/>
  <c r="N9414" i="17"/>
  <c r="N9413" i="17"/>
  <c r="N9412" i="17"/>
  <c r="N9411" i="17"/>
  <c r="N9410" i="17"/>
  <c r="N9409" i="17"/>
  <c r="N9408" i="17"/>
  <c r="N9407" i="17"/>
  <c r="N9406" i="17"/>
  <c r="N9405" i="17"/>
  <c r="N9404" i="17"/>
  <c r="N9403" i="17"/>
  <c r="N9402" i="17"/>
  <c r="N9401" i="17"/>
  <c r="N9400" i="17"/>
  <c r="N9399" i="17"/>
  <c r="N9398" i="17"/>
  <c r="N9397" i="17"/>
  <c r="N9396" i="17"/>
  <c r="N9395" i="17"/>
  <c r="N9394" i="17"/>
  <c r="N9393" i="17"/>
  <c r="N9392" i="17"/>
  <c r="N9391" i="17"/>
  <c r="N9390" i="17"/>
  <c r="N9389" i="17"/>
  <c r="N9388" i="17"/>
  <c r="N9387" i="17"/>
  <c r="N9386" i="17"/>
  <c r="N9385" i="17"/>
  <c r="N9384" i="17"/>
  <c r="N9383" i="17"/>
  <c r="N9382" i="17"/>
  <c r="N9381" i="17"/>
  <c r="N9380" i="17"/>
  <c r="N9379" i="17"/>
  <c r="N9378" i="17"/>
  <c r="N9377" i="17"/>
  <c r="N9376" i="17"/>
  <c r="N9375" i="17"/>
  <c r="N9374" i="17"/>
  <c r="N9373" i="17"/>
  <c r="N9372" i="17"/>
  <c r="N9371" i="17"/>
  <c r="N9370" i="17"/>
  <c r="N9369" i="17"/>
  <c r="N9368" i="17"/>
  <c r="N9367" i="17"/>
  <c r="N9366" i="17"/>
  <c r="N9365" i="17"/>
  <c r="N9364" i="17"/>
  <c r="N9363" i="17"/>
  <c r="N9362" i="17"/>
  <c r="N9361" i="17"/>
  <c r="N9360" i="17"/>
  <c r="N9359" i="17"/>
  <c r="N9358" i="17"/>
  <c r="N9357" i="17"/>
  <c r="N9356" i="17"/>
  <c r="N9355" i="17"/>
  <c r="N9354" i="17"/>
  <c r="N9353" i="17"/>
  <c r="N9352" i="17"/>
  <c r="N9351" i="17"/>
  <c r="N9350" i="17"/>
  <c r="N9349" i="17"/>
  <c r="N9348" i="17"/>
  <c r="N9347" i="17"/>
  <c r="N9346" i="17"/>
  <c r="N9345" i="17"/>
  <c r="N9344" i="17"/>
  <c r="N9343" i="17"/>
  <c r="N9342" i="17"/>
  <c r="N9341" i="17"/>
  <c r="N9340" i="17"/>
  <c r="N9339" i="17"/>
  <c r="N9338" i="17"/>
  <c r="N9337" i="17"/>
  <c r="N9336" i="17"/>
  <c r="N9335" i="17"/>
  <c r="N9334" i="17"/>
  <c r="N9333" i="17"/>
  <c r="N9332" i="17"/>
  <c r="N9331" i="17"/>
  <c r="N9330" i="17"/>
  <c r="N9329" i="17"/>
  <c r="N9328" i="17"/>
  <c r="N9327" i="17"/>
  <c r="N9326" i="17"/>
  <c r="N9325" i="17"/>
  <c r="N9324" i="17"/>
  <c r="N9323" i="17"/>
  <c r="N9322" i="17"/>
  <c r="N9321" i="17"/>
  <c r="N9320" i="17"/>
  <c r="N9319" i="17"/>
  <c r="N9318" i="17"/>
  <c r="N9317" i="17"/>
  <c r="N9316" i="17"/>
  <c r="N9315" i="17"/>
  <c r="N9314" i="17"/>
  <c r="N9313" i="17"/>
  <c r="N9312" i="17"/>
  <c r="N9311" i="17"/>
  <c r="N9310" i="17"/>
  <c r="N9309" i="17"/>
  <c r="N9308" i="17"/>
  <c r="N9307" i="17"/>
  <c r="N9306" i="17"/>
  <c r="N9305" i="17"/>
  <c r="N9304" i="17"/>
  <c r="N9303" i="17"/>
  <c r="N9302" i="17"/>
  <c r="N9301" i="17"/>
  <c r="N9300" i="17"/>
  <c r="N9299" i="17"/>
  <c r="N9298" i="17"/>
  <c r="N9297" i="17"/>
  <c r="N9296" i="17"/>
  <c r="N9295" i="17"/>
  <c r="N9294" i="17"/>
  <c r="N9293" i="17"/>
  <c r="N9292" i="17"/>
  <c r="N9291" i="17"/>
  <c r="N9290" i="17"/>
  <c r="N9289" i="17"/>
  <c r="N9288" i="17"/>
  <c r="N9287" i="17"/>
  <c r="N9286" i="17"/>
  <c r="N9285" i="17"/>
  <c r="N9284" i="17"/>
  <c r="N9283" i="17"/>
  <c r="N9282" i="17"/>
  <c r="N9281" i="17"/>
  <c r="N9280" i="17"/>
  <c r="N9279" i="17"/>
  <c r="N9278" i="17"/>
  <c r="N9277" i="17"/>
  <c r="N9276" i="17"/>
  <c r="N9275" i="17"/>
  <c r="N9274" i="17"/>
  <c r="N9273" i="17"/>
  <c r="N9272" i="17"/>
  <c r="N9271" i="17"/>
  <c r="N9270" i="17"/>
  <c r="N9269" i="17"/>
  <c r="N9268" i="17"/>
  <c r="N9267" i="17"/>
  <c r="N9266" i="17"/>
  <c r="N9265" i="17"/>
  <c r="N9264" i="17"/>
  <c r="N9263" i="17"/>
  <c r="N9262" i="17"/>
  <c r="N9261" i="17"/>
  <c r="N9260" i="17"/>
  <c r="N9259" i="17"/>
  <c r="N9258" i="17"/>
  <c r="N9257" i="17"/>
  <c r="N9256" i="17"/>
  <c r="N9255" i="17"/>
  <c r="N9254" i="17"/>
  <c r="N9253" i="17"/>
  <c r="N9252" i="17"/>
  <c r="N9251" i="17"/>
  <c r="N9250" i="17"/>
  <c r="N9249" i="17"/>
  <c r="N9248" i="17"/>
  <c r="N9247" i="17"/>
  <c r="N9246" i="17"/>
  <c r="N9245" i="17"/>
  <c r="N9244" i="17"/>
  <c r="N9243" i="17"/>
  <c r="N9242" i="17"/>
  <c r="N9241" i="17"/>
  <c r="N9240" i="17"/>
  <c r="N9239" i="17"/>
  <c r="N9238" i="17"/>
  <c r="N9237" i="17"/>
  <c r="N9236" i="17"/>
  <c r="N9235" i="17"/>
  <c r="N9234" i="17"/>
  <c r="N9233" i="17"/>
  <c r="N9232" i="17"/>
  <c r="N9231" i="17"/>
  <c r="N9230" i="17"/>
  <c r="N9229" i="17"/>
  <c r="N9228" i="17"/>
  <c r="N9227" i="17"/>
  <c r="N9226" i="17"/>
  <c r="N9225" i="17"/>
  <c r="N9224" i="17"/>
  <c r="N9223" i="17"/>
  <c r="N9222" i="17"/>
  <c r="N9221" i="17"/>
  <c r="N9220" i="17"/>
  <c r="N9219" i="17"/>
  <c r="N9218" i="17"/>
  <c r="N9217" i="17"/>
  <c r="N9216" i="17"/>
  <c r="N9215" i="17"/>
  <c r="N9214" i="17"/>
  <c r="N9213" i="17"/>
  <c r="N9212" i="17"/>
  <c r="N9211" i="17"/>
  <c r="N9210" i="17"/>
  <c r="N9209" i="17"/>
  <c r="N9208" i="17"/>
  <c r="N9207" i="17"/>
  <c r="N9206" i="17"/>
  <c r="N9205" i="17"/>
  <c r="N9204" i="17"/>
  <c r="N9203" i="17"/>
  <c r="N9202" i="17"/>
  <c r="N9201" i="17"/>
  <c r="N9200" i="17"/>
  <c r="N9199" i="17"/>
  <c r="N9198" i="17"/>
  <c r="N9197" i="17"/>
  <c r="N9196" i="17"/>
  <c r="N9195" i="17"/>
  <c r="N9194" i="17"/>
  <c r="N9193" i="17"/>
  <c r="N9192" i="17"/>
  <c r="N9191" i="17"/>
  <c r="N9190" i="17"/>
  <c r="N9189" i="17"/>
  <c r="N9188" i="17"/>
  <c r="N9187" i="17"/>
  <c r="N9186" i="17"/>
  <c r="N9185" i="17"/>
  <c r="N9184" i="17"/>
  <c r="N9183" i="17"/>
  <c r="N9182" i="17"/>
  <c r="N9181" i="17"/>
  <c r="N9180" i="17"/>
  <c r="N9179" i="17"/>
  <c r="N9178" i="17"/>
  <c r="N9177" i="17"/>
  <c r="N9176" i="17"/>
  <c r="N9175" i="17"/>
  <c r="N9174" i="17"/>
  <c r="N9173" i="17"/>
  <c r="N9172" i="17"/>
  <c r="N9171" i="17"/>
  <c r="N9170" i="17"/>
  <c r="N9169" i="17"/>
  <c r="N9168" i="17"/>
  <c r="N9167" i="17"/>
  <c r="N9166" i="17"/>
  <c r="N9165" i="17"/>
  <c r="N9164" i="17"/>
  <c r="N9163" i="17"/>
  <c r="N9162" i="17"/>
  <c r="N9161" i="17"/>
  <c r="N9160" i="17"/>
  <c r="N9159" i="17"/>
  <c r="N9158" i="17"/>
  <c r="N9157" i="17"/>
  <c r="N9156" i="17"/>
  <c r="N9155" i="17"/>
  <c r="N9154" i="17"/>
  <c r="N9153" i="17"/>
  <c r="N9152" i="17"/>
  <c r="N9151" i="17"/>
  <c r="N9150" i="17"/>
  <c r="N9149" i="17"/>
  <c r="N9148" i="17"/>
  <c r="N9147" i="17"/>
  <c r="N9146" i="17"/>
  <c r="N9145" i="17"/>
  <c r="N9144" i="17"/>
  <c r="N9143" i="17"/>
  <c r="N9142" i="17"/>
  <c r="N9141" i="17"/>
  <c r="N9140" i="17"/>
  <c r="N9139" i="17"/>
  <c r="N9138" i="17"/>
  <c r="N9137" i="17"/>
  <c r="N9136" i="17"/>
  <c r="N9135" i="17"/>
  <c r="N9134" i="17"/>
  <c r="N9133" i="17"/>
  <c r="N9132" i="17"/>
  <c r="N9131" i="17"/>
  <c r="N9130" i="17"/>
  <c r="N9129" i="17"/>
  <c r="N9128" i="17"/>
  <c r="N9127" i="17"/>
  <c r="N9126" i="17"/>
  <c r="N9125" i="17"/>
  <c r="N9124" i="17"/>
  <c r="N9123" i="17"/>
  <c r="N9122" i="17"/>
  <c r="N9121" i="17"/>
  <c r="N9120" i="17"/>
  <c r="N9119" i="17"/>
  <c r="N9118" i="17"/>
  <c r="N9117" i="17"/>
  <c r="N9116" i="17"/>
  <c r="N9115" i="17"/>
  <c r="N9114" i="17"/>
  <c r="N9113" i="17"/>
  <c r="N9112" i="17"/>
  <c r="N9111" i="17"/>
  <c r="N9110" i="17"/>
  <c r="N9109" i="17"/>
  <c r="N9108" i="17"/>
  <c r="N9107" i="17"/>
  <c r="N9106" i="17"/>
  <c r="N9105" i="17"/>
  <c r="N9104" i="17"/>
  <c r="N9103" i="17"/>
  <c r="N9102" i="17"/>
  <c r="N9101" i="17"/>
  <c r="N9100" i="17"/>
  <c r="N9099" i="17"/>
  <c r="N9098" i="17"/>
  <c r="N9097" i="17"/>
  <c r="N9096" i="17"/>
  <c r="N9095" i="17"/>
  <c r="N9094" i="17"/>
  <c r="N9093" i="17"/>
  <c r="N9092" i="17"/>
  <c r="N9091" i="17"/>
  <c r="N9090" i="17"/>
  <c r="N9089" i="17"/>
  <c r="N9088" i="17"/>
  <c r="N9087" i="17"/>
  <c r="N9086" i="17"/>
  <c r="N9085" i="17"/>
  <c r="N9084" i="17"/>
  <c r="N9083" i="17"/>
  <c r="N9082" i="17"/>
  <c r="N9081" i="17"/>
  <c r="N9080" i="17"/>
  <c r="N9079" i="17"/>
  <c r="N9078" i="17"/>
  <c r="N9077" i="17"/>
  <c r="N9076" i="17"/>
  <c r="N9075" i="17"/>
  <c r="N9074" i="17"/>
  <c r="N9073" i="17"/>
  <c r="N9072" i="17"/>
  <c r="N9071" i="17"/>
  <c r="N9070" i="17"/>
  <c r="N9069" i="17"/>
  <c r="N9068" i="17"/>
  <c r="N9067" i="17"/>
  <c r="N9066" i="17"/>
  <c r="N9065" i="17"/>
  <c r="N9064" i="17"/>
  <c r="N9063" i="17"/>
  <c r="N9062" i="17"/>
  <c r="N9061" i="17"/>
  <c r="N9060" i="17"/>
  <c r="N9059" i="17"/>
  <c r="N9058" i="17"/>
  <c r="N9057" i="17"/>
  <c r="N9056" i="17"/>
  <c r="N9055" i="17"/>
  <c r="N9054" i="17"/>
  <c r="N9053" i="17"/>
  <c r="N9052" i="17"/>
  <c r="N9051" i="17"/>
  <c r="N9050" i="17"/>
  <c r="N9049" i="17"/>
  <c r="N9048" i="17"/>
  <c r="N9047" i="17"/>
  <c r="N9046" i="17"/>
  <c r="N9045" i="17"/>
  <c r="N9044" i="17"/>
  <c r="N9043" i="17"/>
  <c r="N9042" i="17"/>
  <c r="N9041" i="17"/>
  <c r="N9040" i="17"/>
  <c r="N9039" i="17"/>
  <c r="N9038" i="17"/>
  <c r="N9037" i="17"/>
  <c r="N9036" i="17"/>
  <c r="N9035" i="17"/>
  <c r="N9034" i="17"/>
  <c r="N9033" i="17"/>
  <c r="N9032" i="17"/>
  <c r="N9031" i="17"/>
  <c r="N9030" i="17"/>
  <c r="N9029" i="17"/>
  <c r="N9028" i="17"/>
  <c r="N9027" i="17"/>
  <c r="N9026" i="17"/>
  <c r="N9025" i="17"/>
  <c r="N9024" i="17"/>
  <c r="N9023" i="17"/>
  <c r="N9022" i="17"/>
  <c r="N9021" i="17"/>
  <c r="N9020" i="17"/>
  <c r="N9019" i="17"/>
  <c r="N9018" i="17"/>
  <c r="N9017" i="17"/>
  <c r="N9016" i="17"/>
  <c r="N9015" i="17"/>
  <c r="N9014" i="17"/>
  <c r="N9013" i="17"/>
  <c r="N9012" i="17"/>
  <c r="N9011" i="17"/>
  <c r="N9010" i="17"/>
  <c r="N9009" i="17"/>
  <c r="N9008" i="17"/>
  <c r="N9007" i="17"/>
  <c r="N9006" i="17"/>
  <c r="N9005" i="17"/>
  <c r="N9004" i="17"/>
  <c r="N9003" i="17"/>
  <c r="N9002" i="17"/>
  <c r="N9001" i="17"/>
  <c r="N9000" i="17"/>
  <c r="N8999" i="17"/>
  <c r="N8998" i="17"/>
  <c r="N8997" i="17"/>
  <c r="N8996" i="17"/>
  <c r="N8995" i="17"/>
  <c r="N8994" i="17"/>
  <c r="N8993" i="17"/>
  <c r="N8992" i="17"/>
  <c r="N8991" i="17"/>
  <c r="N8990" i="17"/>
  <c r="N8989" i="17"/>
  <c r="N8988" i="17"/>
  <c r="N8987" i="17"/>
  <c r="N8986" i="17"/>
  <c r="N8985" i="17"/>
  <c r="N8984" i="17"/>
  <c r="N8983" i="17"/>
  <c r="N8982" i="17"/>
  <c r="N8981" i="17"/>
  <c r="N8980" i="17"/>
  <c r="N8979" i="17"/>
  <c r="N8978" i="17"/>
  <c r="N8977" i="17"/>
  <c r="N8976" i="17"/>
  <c r="N8975" i="17"/>
  <c r="N8974" i="17"/>
  <c r="N8973" i="17"/>
  <c r="N8972" i="17"/>
  <c r="N8971" i="17"/>
  <c r="N8970" i="17"/>
  <c r="N8969" i="17"/>
  <c r="N8968" i="17"/>
  <c r="N8967" i="17"/>
  <c r="N8966" i="17"/>
  <c r="N8965" i="17"/>
  <c r="N8964" i="17"/>
  <c r="N8963" i="17"/>
  <c r="N8962" i="17"/>
  <c r="N8961" i="17"/>
  <c r="N8960" i="17"/>
  <c r="N8959" i="17"/>
  <c r="N8958" i="17"/>
  <c r="N8957" i="17"/>
  <c r="N8956" i="17"/>
  <c r="N8955" i="17"/>
  <c r="N8954" i="17"/>
  <c r="N8953" i="17"/>
  <c r="N8952" i="17"/>
  <c r="N8951" i="17"/>
  <c r="N8950" i="17"/>
  <c r="N8949" i="17"/>
  <c r="N8948" i="17"/>
  <c r="N8947" i="17"/>
  <c r="N8946" i="17"/>
  <c r="N8945" i="17"/>
  <c r="N8944" i="17"/>
  <c r="N8943" i="17"/>
  <c r="N8942" i="17"/>
  <c r="N8941" i="17"/>
  <c r="N8940" i="17"/>
  <c r="N8939" i="17"/>
  <c r="N8938" i="17"/>
  <c r="N8937" i="17"/>
  <c r="N8936" i="17"/>
  <c r="N8935" i="17"/>
  <c r="N8934" i="17"/>
  <c r="N8933" i="17"/>
  <c r="N8932" i="17"/>
  <c r="N8931" i="17"/>
  <c r="N8930" i="17"/>
  <c r="N8929" i="17"/>
  <c r="N8928" i="17"/>
  <c r="N8927" i="17"/>
  <c r="N8926" i="17"/>
  <c r="N8925" i="17"/>
  <c r="N8924" i="17"/>
  <c r="N8923" i="17"/>
  <c r="N8922" i="17"/>
  <c r="N8921" i="17"/>
  <c r="N8920" i="17"/>
  <c r="N8919" i="17"/>
  <c r="N8918" i="17"/>
  <c r="N8917" i="17"/>
  <c r="N8916" i="17"/>
  <c r="N8915" i="17"/>
  <c r="N8914" i="17"/>
  <c r="N8913" i="17"/>
  <c r="N8912" i="17"/>
  <c r="N8911" i="17"/>
  <c r="N8910" i="17"/>
  <c r="N8909" i="17"/>
  <c r="N8908" i="17"/>
  <c r="N8907" i="17"/>
  <c r="N8906" i="17"/>
  <c r="N8905" i="17"/>
  <c r="N8904" i="17"/>
  <c r="N8903" i="17"/>
  <c r="N8902" i="17"/>
  <c r="N8901" i="17"/>
  <c r="N8900" i="17"/>
  <c r="N8899" i="17"/>
  <c r="N8898" i="17"/>
  <c r="N8897" i="17"/>
  <c r="N8896" i="17"/>
  <c r="N8895" i="17"/>
  <c r="N8894" i="17"/>
  <c r="N8893" i="17"/>
  <c r="N8892" i="17"/>
  <c r="N8891" i="17"/>
  <c r="N8890" i="17"/>
  <c r="N8889" i="17"/>
  <c r="N8888" i="17"/>
  <c r="N8887" i="17"/>
  <c r="N8886" i="17"/>
  <c r="N8885" i="17"/>
  <c r="N8884" i="17"/>
  <c r="N8883" i="17"/>
  <c r="N8882" i="17"/>
  <c r="N8881" i="17"/>
  <c r="N8880" i="17"/>
  <c r="N8879" i="17"/>
  <c r="N8878" i="17"/>
  <c r="N8877" i="17"/>
  <c r="N8876" i="17"/>
  <c r="N8875" i="17"/>
  <c r="N8874" i="17"/>
  <c r="N8873" i="17"/>
  <c r="N8872" i="17"/>
  <c r="N8871" i="17"/>
  <c r="N8870" i="17"/>
  <c r="N8869" i="17"/>
  <c r="N8868" i="17"/>
  <c r="N8867" i="17"/>
  <c r="N8866" i="17"/>
  <c r="N8865" i="17"/>
  <c r="N8864" i="17"/>
  <c r="N8863" i="17"/>
  <c r="N8862" i="17"/>
  <c r="N8861" i="17"/>
  <c r="N8860" i="17"/>
  <c r="N8859" i="17"/>
  <c r="N8858" i="17"/>
  <c r="N8857" i="17"/>
  <c r="N8856" i="17"/>
  <c r="N8855" i="17"/>
  <c r="N8854" i="17"/>
  <c r="N8853" i="17"/>
  <c r="N8852" i="17"/>
  <c r="N8851" i="17"/>
  <c r="N8850" i="17"/>
  <c r="N8849" i="17"/>
  <c r="N8848" i="17"/>
  <c r="N8847" i="17"/>
  <c r="N8846" i="17"/>
  <c r="N8845" i="17"/>
  <c r="N8844" i="17"/>
  <c r="N8843" i="17"/>
  <c r="N8842" i="17"/>
  <c r="N8841" i="17"/>
  <c r="N8840" i="17"/>
  <c r="N8839" i="17"/>
  <c r="N8838" i="17"/>
  <c r="N8837" i="17"/>
  <c r="N8836" i="17"/>
  <c r="N8835" i="17"/>
  <c r="N8834" i="17"/>
  <c r="N8833" i="17"/>
  <c r="N8832" i="17"/>
  <c r="N8831" i="17"/>
  <c r="N8830" i="17"/>
  <c r="N8829" i="17"/>
  <c r="N8828" i="17"/>
  <c r="N8827" i="17"/>
  <c r="N8826" i="17"/>
  <c r="N8825" i="17"/>
  <c r="N8824" i="17"/>
  <c r="N8823" i="17"/>
  <c r="N8822" i="17"/>
  <c r="N8821" i="17"/>
  <c r="N8820" i="17"/>
  <c r="N8819" i="17"/>
  <c r="N8818" i="17"/>
  <c r="N8817" i="17"/>
  <c r="N8816" i="17"/>
  <c r="N8815" i="17"/>
  <c r="N8814" i="17"/>
  <c r="N8813" i="17"/>
  <c r="N8812" i="17"/>
  <c r="N8811" i="17"/>
  <c r="N8810" i="17"/>
  <c r="N8809" i="17"/>
  <c r="N8808" i="17"/>
  <c r="N8807" i="17"/>
  <c r="N8806" i="17"/>
  <c r="N8805" i="17"/>
  <c r="N8804" i="17"/>
  <c r="N8803" i="17"/>
  <c r="N8802" i="17"/>
  <c r="N8801" i="17"/>
  <c r="N8800" i="17"/>
  <c r="N8799" i="17"/>
  <c r="N8798" i="17"/>
  <c r="N8797" i="17"/>
  <c r="N8796" i="17"/>
  <c r="N8795" i="17"/>
  <c r="N8794" i="17"/>
  <c r="N8793" i="17"/>
  <c r="N8792" i="17"/>
  <c r="N8791" i="17"/>
  <c r="N8790" i="17"/>
  <c r="N8789" i="17"/>
  <c r="N8788" i="17"/>
  <c r="N8787" i="17"/>
  <c r="N8786" i="17"/>
  <c r="N8785" i="17"/>
  <c r="N8784" i="17"/>
  <c r="N8783" i="17"/>
  <c r="N8782" i="17"/>
  <c r="N8781" i="17"/>
  <c r="N8780" i="17"/>
  <c r="N8779" i="17"/>
  <c r="N8778" i="17"/>
  <c r="N8777" i="17"/>
  <c r="N8776" i="17"/>
  <c r="N8775" i="17"/>
  <c r="N8774" i="17"/>
  <c r="N8773" i="17"/>
  <c r="N8772" i="17"/>
  <c r="N8771" i="17"/>
  <c r="N8770" i="17"/>
  <c r="N8769" i="17"/>
  <c r="N8768" i="17"/>
  <c r="N8767" i="17"/>
  <c r="N8766" i="17"/>
  <c r="N8765" i="17"/>
  <c r="N8764" i="17"/>
  <c r="N8763" i="17"/>
  <c r="N8762" i="17"/>
  <c r="N8761" i="17"/>
  <c r="N8760" i="17"/>
  <c r="N8759" i="17"/>
  <c r="N8758" i="17"/>
  <c r="N8757" i="17"/>
  <c r="N8756" i="17"/>
  <c r="N8755" i="17"/>
  <c r="N8754" i="17"/>
  <c r="N8753" i="17"/>
  <c r="N8752" i="17"/>
  <c r="N8751" i="17"/>
  <c r="N8750" i="17"/>
  <c r="N8749" i="17"/>
  <c r="N8748" i="17"/>
  <c r="N8747" i="17"/>
  <c r="N8746" i="17"/>
  <c r="N8745" i="17"/>
  <c r="N8744" i="17"/>
  <c r="N8743" i="17"/>
  <c r="N8742" i="17"/>
  <c r="N8741" i="17"/>
  <c r="N8740" i="17"/>
  <c r="N8739" i="17"/>
  <c r="N8738" i="17"/>
  <c r="N8737" i="17"/>
  <c r="N8736" i="17"/>
  <c r="N8735" i="17"/>
  <c r="N8734" i="17"/>
  <c r="N8733" i="17"/>
  <c r="N8732" i="17"/>
  <c r="N8731" i="17"/>
  <c r="N8730" i="17"/>
  <c r="N8729" i="17"/>
  <c r="N8728" i="17"/>
  <c r="N8727" i="17"/>
  <c r="N8726" i="17"/>
  <c r="N8725" i="17"/>
  <c r="N8724" i="17"/>
  <c r="N8723" i="17"/>
  <c r="N8722" i="17"/>
  <c r="N8721" i="17"/>
  <c r="N8720" i="17"/>
  <c r="N8719" i="17"/>
  <c r="N8718" i="17"/>
  <c r="N8717" i="17"/>
  <c r="N8716" i="17"/>
  <c r="N8715" i="17"/>
  <c r="N8714" i="17"/>
  <c r="N8713" i="17"/>
  <c r="N8712" i="17"/>
  <c r="N8711" i="17"/>
  <c r="N8710" i="17"/>
  <c r="N8709" i="17"/>
  <c r="N8708" i="17"/>
  <c r="N8707" i="17"/>
  <c r="N8706" i="17"/>
  <c r="N8705" i="17"/>
  <c r="N8704" i="17"/>
  <c r="N8703" i="17"/>
  <c r="N8702" i="17"/>
  <c r="N8701" i="17"/>
  <c r="N8700" i="17"/>
  <c r="N8699" i="17"/>
  <c r="N8698" i="17"/>
  <c r="N8697" i="17"/>
  <c r="N8696" i="17"/>
  <c r="N8695" i="17"/>
  <c r="N8694" i="17"/>
  <c r="N8693" i="17"/>
  <c r="N8692" i="17"/>
  <c r="N8691" i="17"/>
  <c r="N8690" i="17"/>
  <c r="N8689" i="17"/>
  <c r="N8688" i="17"/>
  <c r="N8687" i="17"/>
  <c r="N8686" i="17"/>
  <c r="N8685" i="17"/>
  <c r="N8684" i="17"/>
  <c r="N8683" i="17"/>
  <c r="N8682" i="17"/>
  <c r="N8681" i="17"/>
  <c r="N8680" i="17"/>
  <c r="N8679" i="17"/>
  <c r="N8678" i="17"/>
  <c r="N8677" i="17"/>
  <c r="N8676" i="17"/>
  <c r="N8675" i="17"/>
  <c r="N8674" i="17"/>
  <c r="N8673" i="17"/>
  <c r="N8672" i="17"/>
  <c r="N8671" i="17"/>
  <c r="N8670" i="17"/>
  <c r="N8669" i="17"/>
  <c r="N8668" i="17"/>
  <c r="N8667" i="17"/>
  <c r="N8666" i="17"/>
  <c r="N8665" i="17"/>
  <c r="N8664" i="17"/>
  <c r="N8663" i="17"/>
  <c r="N8662" i="17"/>
  <c r="N8661" i="17"/>
  <c r="N8660" i="17"/>
  <c r="N8659" i="17"/>
  <c r="N8658" i="17"/>
  <c r="N8657" i="17"/>
  <c r="N8656" i="17"/>
  <c r="N8655" i="17"/>
  <c r="N8654" i="17"/>
  <c r="N8653" i="17"/>
  <c r="N8652" i="17"/>
  <c r="N8651" i="17"/>
  <c r="N8650" i="17"/>
  <c r="N8649" i="17"/>
  <c r="N8648" i="17"/>
  <c r="N8647" i="17"/>
  <c r="N8646" i="17"/>
  <c r="N8645" i="17"/>
  <c r="N8644" i="17"/>
  <c r="N8643" i="17"/>
  <c r="N8642" i="17"/>
  <c r="N8641" i="17"/>
  <c r="N8640" i="17"/>
  <c r="N8639" i="17"/>
  <c r="N8638" i="17"/>
  <c r="N8637" i="17"/>
  <c r="N8636" i="17"/>
  <c r="N8635" i="17"/>
  <c r="N8634" i="17"/>
  <c r="N8633" i="17"/>
  <c r="N8632" i="17"/>
  <c r="N8631" i="17"/>
  <c r="N8630" i="17"/>
  <c r="N8629" i="17"/>
  <c r="N8628" i="17"/>
  <c r="N8627" i="17"/>
  <c r="N8626" i="17"/>
  <c r="N8625" i="17"/>
  <c r="N8624" i="17"/>
  <c r="N8623" i="17"/>
  <c r="N8622" i="17"/>
  <c r="N8621" i="17"/>
  <c r="N8620" i="17"/>
  <c r="N8619" i="17"/>
  <c r="N8618" i="17"/>
  <c r="N8617" i="17"/>
  <c r="N8616" i="17"/>
  <c r="N8615" i="17"/>
  <c r="N8614" i="17"/>
  <c r="N8613" i="17"/>
  <c r="N8612" i="17"/>
  <c r="N8611" i="17"/>
  <c r="N8610" i="17"/>
  <c r="N8609" i="17"/>
  <c r="N8608" i="17"/>
  <c r="N8607" i="17"/>
  <c r="N8606" i="17"/>
  <c r="N8605" i="17"/>
  <c r="N8604" i="17"/>
  <c r="N8603" i="17"/>
  <c r="N8602" i="17"/>
  <c r="N8601" i="17"/>
  <c r="N8600" i="17"/>
  <c r="N8599" i="17"/>
  <c r="N8598" i="17"/>
  <c r="N8597" i="17"/>
  <c r="N8596" i="17"/>
  <c r="N8595" i="17"/>
  <c r="N8594" i="17"/>
  <c r="N8593" i="17"/>
  <c r="N8592" i="17"/>
  <c r="N8591" i="17"/>
  <c r="N8590" i="17"/>
  <c r="N8589" i="17"/>
  <c r="N8588" i="17"/>
  <c r="N8587" i="17"/>
  <c r="N8586" i="17"/>
  <c r="N8585" i="17"/>
  <c r="N8584" i="17"/>
  <c r="N8583" i="17"/>
  <c r="N8582" i="17"/>
  <c r="N8581" i="17"/>
  <c r="N8580" i="17"/>
  <c r="N8579" i="17"/>
  <c r="N8578" i="17"/>
  <c r="N8577" i="17"/>
  <c r="N8576" i="17"/>
  <c r="N8575" i="17"/>
  <c r="N8574" i="17"/>
  <c r="N8573" i="17"/>
  <c r="N8572" i="17"/>
  <c r="N8571" i="17"/>
  <c r="N8570" i="17"/>
  <c r="N8569" i="17"/>
  <c r="N8568" i="17"/>
  <c r="N8567" i="17"/>
  <c r="N8566" i="17"/>
  <c r="N8565" i="17"/>
  <c r="N8564" i="17"/>
  <c r="N8563" i="17"/>
  <c r="N8562" i="17"/>
  <c r="N8561" i="17"/>
  <c r="N8560" i="17"/>
  <c r="N8559" i="17"/>
  <c r="N8558" i="17"/>
  <c r="N8557" i="17"/>
  <c r="N8556" i="17"/>
  <c r="N8555" i="17"/>
  <c r="N8554" i="17"/>
  <c r="N8553" i="17"/>
  <c r="N8552" i="17"/>
  <c r="N8551" i="17"/>
  <c r="N8550" i="17"/>
  <c r="N8549" i="17"/>
  <c r="N8548" i="17"/>
  <c r="N8547" i="17"/>
  <c r="N8546" i="17"/>
  <c r="N8545" i="17"/>
  <c r="N8544" i="17"/>
  <c r="N8543" i="17"/>
  <c r="N8542" i="17"/>
  <c r="N8541" i="17"/>
  <c r="N8540" i="17"/>
  <c r="N8539" i="17"/>
  <c r="N8538" i="17"/>
  <c r="N8537" i="17"/>
  <c r="N8536" i="17"/>
  <c r="N8535" i="17"/>
  <c r="N8534" i="17"/>
  <c r="N8533" i="17"/>
  <c r="N8532" i="17"/>
  <c r="N8531" i="17"/>
  <c r="N8530" i="17"/>
  <c r="N8529" i="17"/>
  <c r="N8528" i="17"/>
  <c r="N8527" i="17"/>
  <c r="N8526" i="17"/>
  <c r="N8525" i="17"/>
  <c r="N8524" i="17"/>
  <c r="N8523" i="17"/>
  <c r="N8522" i="17"/>
  <c r="N8521" i="17"/>
  <c r="N8520" i="17"/>
  <c r="N8519" i="17"/>
  <c r="N8518" i="17"/>
  <c r="N8517" i="17"/>
  <c r="N8516" i="17"/>
  <c r="N8515" i="17"/>
  <c r="N8514" i="17"/>
  <c r="N8513" i="17"/>
  <c r="N8512" i="17"/>
  <c r="N8511" i="17"/>
  <c r="N8510" i="17"/>
  <c r="N8509" i="17"/>
  <c r="N8508" i="17"/>
  <c r="N8507" i="17"/>
  <c r="N8506" i="17"/>
  <c r="N8505" i="17"/>
  <c r="N8504" i="17"/>
  <c r="N8503" i="17"/>
  <c r="N8502" i="17"/>
  <c r="N8501" i="17"/>
  <c r="N8500" i="17"/>
  <c r="N8499" i="17"/>
  <c r="N8498" i="17"/>
  <c r="N8497" i="17"/>
  <c r="N8496" i="17"/>
  <c r="N8495" i="17"/>
  <c r="N8494" i="17"/>
  <c r="N8493" i="17"/>
  <c r="N8492" i="17"/>
  <c r="N8491" i="17"/>
  <c r="N8490" i="17"/>
  <c r="N8489" i="17"/>
  <c r="N8488" i="17"/>
  <c r="N8487" i="17"/>
  <c r="N8486" i="17"/>
  <c r="N8485" i="17"/>
  <c r="N8484" i="17"/>
  <c r="N8483" i="17"/>
  <c r="N8482" i="17"/>
  <c r="N8481" i="17"/>
  <c r="N8480" i="17"/>
  <c r="N8479" i="17"/>
  <c r="N8478" i="17"/>
  <c r="N8477" i="17"/>
  <c r="N8476" i="17"/>
  <c r="N8475" i="17"/>
  <c r="N8474" i="17"/>
  <c r="N8473" i="17"/>
  <c r="N8472" i="17"/>
  <c r="N8471" i="17"/>
  <c r="N8470" i="17"/>
  <c r="N8469" i="17"/>
  <c r="N8468" i="17"/>
  <c r="N8467" i="17"/>
  <c r="N8466" i="17"/>
  <c r="N8465" i="17"/>
  <c r="N8464" i="17"/>
  <c r="N8463" i="17"/>
  <c r="N8462" i="17"/>
  <c r="N8461" i="17"/>
  <c r="N8460" i="17"/>
  <c r="N8459" i="17"/>
  <c r="N8458" i="17"/>
  <c r="N8457" i="17"/>
  <c r="N8456" i="17"/>
  <c r="N8455" i="17"/>
  <c r="N8454" i="17"/>
  <c r="N8453" i="17"/>
  <c r="N8452" i="17"/>
  <c r="N8451" i="17"/>
  <c r="N8450" i="17"/>
  <c r="N8449" i="17"/>
  <c r="N8448" i="17"/>
  <c r="N8447" i="17"/>
  <c r="N8446" i="17"/>
  <c r="N8445" i="17"/>
  <c r="N8444" i="17"/>
  <c r="N8443" i="17"/>
  <c r="N8442" i="17"/>
  <c r="N8441" i="17"/>
  <c r="N8440" i="17"/>
  <c r="N8439" i="17"/>
  <c r="N8438" i="17"/>
  <c r="N8437" i="17"/>
  <c r="N8436" i="17"/>
  <c r="N8435" i="17"/>
  <c r="N8434" i="17"/>
  <c r="N8433" i="17"/>
  <c r="N8432" i="17"/>
  <c r="N8431" i="17"/>
  <c r="N8430" i="17"/>
  <c r="N8429" i="17"/>
  <c r="N8428" i="17"/>
  <c r="N8427" i="17"/>
  <c r="N8426" i="17"/>
  <c r="N8425" i="17"/>
  <c r="N8424" i="17"/>
  <c r="N8423" i="17"/>
  <c r="N8422" i="17"/>
  <c r="N8421" i="17"/>
  <c r="N8420" i="17"/>
  <c r="N8419" i="17"/>
  <c r="N8418" i="17"/>
  <c r="N8417" i="17"/>
  <c r="N8416" i="17"/>
  <c r="N8415" i="17"/>
  <c r="N8414" i="17"/>
  <c r="N8413" i="17"/>
  <c r="N8412" i="17"/>
  <c r="N8411" i="17"/>
  <c r="N8410" i="17"/>
  <c r="N8409" i="17"/>
  <c r="N8408" i="17"/>
  <c r="N8407" i="17"/>
  <c r="N8406" i="17"/>
  <c r="N8405" i="17"/>
  <c r="N8404" i="17"/>
  <c r="N8403" i="17"/>
  <c r="N8402" i="17"/>
  <c r="N8401" i="17"/>
  <c r="N8400" i="17"/>
  <c r="N8399" i="17"/>
  <c r="N8398" i="17"/>
  <c r="N8397" i="17"/>
  <c r="N8396" i="17"/>
  <c r="N8395" i="17"/>
  <c r="N8394" i="17"/>
  <c r="N8393" i="17"/>
  <c r="N8392" i="17"/>
  <c r="N8391" i="17"/>
  <c r="N8390" i="17"/>
  <c r="N8389" i="17"/>
  <c r="N8388" i="17"/>
  <c r="N8387" i="17"/>
  <c r="N8386" i="17"/>
  <c r="N8385" i="17"/>
  <c r="N8384" i="17"/>
  <c r="N8383" i="17"/>
  <c r="N8382" i="17"/>
  <c r="N8381" i="17"/>
  <c r="N8380" i="17"/>
  <c r="N8379" i="17"/>
  <c r="N8378" i="17"/>
  <c r="N8377" i="17"/>
  <c r="N8376" i="17"/>
  <c r="N8375" i="17"/>
  <c r="N8374" i="17"/>
  <c r="N8373" i="17"/>
  <c r="N8372" i="17"/>
  <c r="N8371" i="17"/>
  <c r="N8370" i="17"/>
  <c r="N8369" i="17"/>
  <c r="N8368" i="17"/>
  <c r="N8367" i="17"/>
  <c r="N8366" i="17"/>
  <c r="N8365" i="17"/>
  <c r="N8364" i="17"/>
  <c r="N8363" i="17"/>
  <c r="N8362" i="17"/>
  <c r="N8361" i="17"/>
  <c r="N8360" i="17"/>
  <c r="N8359" i="17"/>
  <c r="N8358" i="17"/>
  <c r="N8357" i="17"/>
  <c r="N8356" i="17"/>
  <c r="N8355" i="17"/>
  <c r="N8354" i="17"/>
  <c r="N8353" i="17"/>
  <c r="N8352" i="17"/>
  <c r="N8351" i="17"/>
  <c r="N8350" i="17"/>
  <c r="N8349" i="17"/>
  <c r="N8348" i="17"/>
  <c r="N8347" i="17"/>
  <c r="N8346" i="17"/>
  <c r="N8345" i="17"/>
  <c r="N8344" i="17"/>
  <c r="N8343" i="17"/>
  <c r="N8342" i="17"/>
  <c r="N8341" i="17"/>
  <c r="N8340" i="17"/>
  <c r="N8339" i="17"/>
  <c r="N8338" i="17"/>
  <c r="N8337" i="17"/>
  <c r="N8336" i="17"/>
  <c r="N8335" i="17"/>
  <c r="N8334" i="17"/>
  <c r="N8333" i="17"/>
  <c r="N8332" i="17"/>
  <c r="N8331" i="17"/>
  <c r="N8330" i="17"/>
  <c r="N8329" i="17"/>
  <c r="N8328" i="17"/>
  <c r="N8327" i="17"/>
  <c r="N8326" i="17"/>
  <c r="N8325" i="17"/>
  <c r="N8324" i="17"/>
  <c r="N8323" i="17"/>
  <c r="N8322" i="17"/>
  <c r="N8321" i="17"/>
  <c r="N8320" i="17"/>
  <c r="N8319" i="17"/>
  <c r="N8318" i="17"/>
  <c r="N8317" i="17"/>
  <c r="N8316" i="17"/>
  <c r="N8315" i="17"/>
  <c r="N8314" i="17"/>
  <c r="N8313" i="17"/>
  <c r="N8312" i="17"/>
  <c r="N8311" i="17"/>
  <c r="N8310" i="17"/>
  <c r="N8309" i="17"/>
  <c r="N8308" i="17"/>
  <c r="N8307" i="17"/>
  <c r="N8306" i="17"/>
  <c r="N8305" i="17"/>
  <c r="N8304" i="17"/>
  <c r="N8303" i="17"/>
  <c r="N8302" i="17"/>
  <c r="N8301" i="17"/>
  <c r="N8300" i="17"/>
  <c r="N8299" i="17"/>
  <c r="N8298" i="17"/>
  <c r="N8297" i="17"/>
  <c r="N8296" i="17"/>
  <c r="N8295" i="17"/>
  <c r="N8294" i="17"/>
  <c r="N8293" i="17"/>
  <c r="N8292" i="17"/>
  <c r="N8291" i="17"/>
  <c r="N8290" i="17"/>
  <c r="N8289" i="17"/>
  <c r="N8288" i="17"/>
  <c r="N8287" i="17"/>
  <c r="N8286" i="17"/>
  <c r="N8285" i="17"/>
  <c r="N8284" i="17"/>
  <c r="N8283" i="17"/>
  <c r="N8282" i="17"/>
  <c r="N8281" i="17"/>
  <c r="N8280" i="17"/>
  <c r="N8279" i="17"/>
  <c r="N8278" i="17"/>
  <c r="N8277" i="17"/>
  <c r="N8276" i="17"/>
  <c r="N8275" i="17"/>
  <c r="N8274" i="17"/>
  <c r="N8273" i="17"/>
  <c r="N8272" i="17"/>
  <c r="N8271" i="17"/>
  <c r="N8270" i="17"/>
  <c r="N8269" i="17"/>
  <c r="N8268" i="17"/>
  <c r="N8267" i="17"/>
  <c r="N8266" i="17"/>
  <c r="N8265" i="17"/>
  <c r="N8264" i="17"/>
  <c r="N8263" i="17"/>
  <c r="N8262" i="17"/>
  <c r="N8261" i="17"/>
  <c r="N8260" i="17"/>
  <c r="N8259" i="17"/>
  <c r="N8258" i="17"/>
  <c r="N8257" i="17"/>
  <c r="N8256" i="17"/>
  <c r="N8255" i="17"/>
  <c r="N8254" i="17"/>
  <c r="N8253" i="17"/>
  <c r="N8252" i="17"/>
  <c r="N8251" i="17"/>
  <c r="N8250" i="17"/>
  <c r="N8249" i="17"/>
  <c r="N8248" i="17"/>
  <c r="N8247" i="17"/>
  <c r="N8246" i="17"/>
  <c r="N8245" i="17"/>
  <c r="N8244" i="17"/>
  <c r="N8243" i="17"/>
  <c r="N8242" i="17"/>
  <c r="N8241" i="17"/>
  <c r="N8240" i="17"/>
  <c r="N8239" i="17"/>
  <c r="N8238" i="17"/>
  <c r="N8237" i="17"/>
  <c r="N8236" i="17"/>
  <c r="N8235" i="17"/>
  <c r="N8234" i="17"/>
  <c r="N8233" i="17"/>
  <c r="N8232" i="17"/>
  <c r="N8231" i="17"/>
  <c r="N8230" i="17"/>
  <c r="N8229" i="17"/>
  <c r="N8228" i="17"/>
  <c r="N8227" i="17"/>
  <c r="N8226" i="17"/>
  <c r="N8225" i="17"/>
  <c r="N8224" i="17"/>
  <c r="N8223" i="17"/>
  <c r="N8222" i="17"/>
  <c r="N8221" i="17"/>
  <c r="N8220" i="17"/>
  <c r="N8219" i="17"/>
  <c r="N8218" i="17"/>
  <c r="N8217" i="17"/>
  <c r="N8216" i="17"/>
  <c r="N8215" i="17"/>
  <c r="N8214" i="17"/>
  <c r="N8213" i="17"/>
  <c r="N8212" i="17"/>
  <c r="N8211" i="17"/>
  <c r="N8210" i="17"/>
  <c r="N8209" i="17"/>
  <c r="N8208" i="17"/>
  <c r="N8207" i="17"/>
  <c r="N8206" i="17"/>
  <c r="N8205" i="17"/>
  <c r="N8204" i="17"/>
  <c r="N8203" i="17"/>
  <c r="N8202" i="17"/>
  <c r="N8201" i="17"/>
  <c r="N8200" i="17"/>
  <c r="N8199" i="17"/>
  <c r="N8198" i="17"/>
  <c r="N8197" i="17"/>
  <c r="N8196" i="17"/>
  <c r="N8195" i="17"/>
  <c r="N8194" i="17"/>
  <c r="N8193" i="17"/>
  <c r="N8192" i="17"/>
  <c r="N8191" i="17"/>
  <c r="N8190" i="17"/>
  <c r="N8189" i="17"/>
  <c r="N8188" i="17"/>
  <c r="N8187" i="17"/>
  <c r="N8186" i="17"/>
  <c r="N8185" i="17"/>
  <c r="N8184" i="17"/>
  <c r="N8183" i="17"/>
  <c r="N8182" i="17"/>
  <c r="N8181" i="17"/>
  <c r="N8180" i="17"/>
  <c r="N8179" i="17"/>
  <c r="N8178" i="17"/>
  <c r="N8177" i="17"/>
  <c r="N8176" i="17"/>
  <c r="N8175" i="17"/>
  <c r="N8174" i="17"/>
  <c r="N8173" i="17"/>
  <c r="N8172" i="17"/>
  <c r="N8171" i="17"/>
  <c r="N8170" i="17"/>
  <c r="N8169" i="17"/>
  <c r="N8168" i="17"/>
  <c r="N8167" i="17"/>
  <c r="N8166" i="17"/>
  <c r="N8165" i="17"/>
  <c r="N8164" i="17"/>
  <c r="N8163" i="17"/>
  <c r="N8162" i="17"/>
  <c r="N8161" i="17"/>
  <c r="N8160" i="17"/>
  <c r="N8159" i="17"/>
  <c r="N8158" i="17"/>
  <c r="N8157" i="17"/>
  <c r="N8156" i="17"/>
  <c r="N8155" i="17"/>
  <c r="N8154" i="17"/>
  <c r="N8153" i="17"/>
  <c r="N8152" i="17"/>
  <c r="N8151" i="17"/>
  <c r="N8150" i="17"/>
  <c r="N8149" i="17"/>
  <c r="N8148" i="17"/>
  <c r="N8147" i="17"/>
  <c r="N8146" i="17"/>
  <c r="N8145" i="17"/>
  <c r="N8144" i="17"/>
  <c r="N8143" i="17"/>
  <c r="N8142" i="17"/>
  <c r="N8141" i="17"/>
  <c r="N8140" i="17"/>
  <c r="N8139" i="17"/>
  <c r="N8138" i="17"/>
  <c r="N8137" i="17"/>
  <c r="N8136" i="17"/>
  <c r="N8135" i="17"/>
  <c r="N8134" i="17"/>
  <c r="N8133" i="17"/>
  <c r="N8132" i="17"/>
  <c r="N8131" i="17"/>
  <c r="N8130" i="17"/>
  <c r="N8129" i="17"/>
  <c r="N8128" i="17"/>
  <c r="N8127" i="17"/>
  <c r="N8126" i="17"/>
  <c r="N8125" i="17"/>
  <c r="N8124" i="17"/>
  <c r="N8123" i="17"/>
  <c r="N8122" i="17"/>
  <c r="N8121" i="17"/>
  <c r="N8120" i="17"/>
  <c r="N8119" i="17"/>
  <c r="N8118" i="17"/>
  <c r="N8117" i="17"/>
  <c r="N8116" i="17"/>
  <c r="N8115" i="17"/>
  <c r="N8114" i="17"/>
  <c r="N8113" i="17"/>
  <c r="N8112" i="17"/>
  <c r="N8111" i="17"/>
  <c r="N8110" i="17"/>
  <c r="N8109" i="17"/>
  <c r="N8108" i="17"/>
  <c r="N8107" i="17"/>
  <c r="N8106" i="17"/>
  <c r="N8105" i="17"/>
  <c r="N8104" i="17"/>
  <c r="N8103" i="17"/>
  <c r="N8102" i="17"/>
  <c r="N8101" i="17"/>
  <c r="N8100" i="17"/>
  <c r="N8099" i="17"/>
  <c r="N8098" i="17"/>
  <c r="N8097" i="17"/>
  <c r="N8096" i="17"/>
  <c r="N8095" i="17"/>
  <c r="N8094" i="17"/>
  <c r="N8093" i="17"/>
  <c r="N8092" i="17"/>
  <c r="N8091" i="17"/>
  <c r="N8090" i="17"/>
  <c r="N8089" i="17"/>
  <c r="N8088" i="17"/>
  <c r="N8087" i="17"/>
  <c r="N8086" i="17"/>
  <c r="N8085" i="17"/>
  <c r="N8084" i="17"/>
  <c r="N8083" i="17"/>
  <c r="N8082" i="17"/>
  <c r="N8081" i="17"/>
  <c r="N8080" i="17"/>
  <c r="N8079" i="17"/>
  <c r="N8078" i="17"/>
  <c r="N8077" i="17"/>
  <c r="N8076" i="17"/>
  <c r="N8075" i="17"/>
  <c r="N8074" i="17"/>
  <c r="N8073" i="17"/>
  <c r="N8072" i="17"/>
  <c r="N8071" i="17"/>
  <c r="N8070" i="17"/>
  <c r="N8069" i="17"/>
  <c r="N8068" i="17"/>
  <c r="N8067" i="17"/>
  <c r="N8066" i="17"/>
  <c r="N8065" i="17"/>
  <c r="N8064" i="17"/>
  <c r="N8063" i="17"/>
  <c r="N8062" i="17"/>
  <c r="N8061" i="17"/>
  <c r="N8060" i="17"/>
  <c r="N8059" i="17"/>
  <c r="N8058" i="17"/>
  <c r="N8057" i="17"/>
  <c r="N8056" i="17"/>
  <c r="N8055" i="17"/>
  <c r="N8054" i="17"/>
  <c r="N8053" i="17"/>
  <c r="N8052" i="17"/>
  <c r="N8051" i="17"/>
  <c r="N8050" i="17"/>
  <c r="N8049" i="17"/>
  <c r="N8048" i="17"/>
  <c r="N8047" i="17"/>
  <c r="N8046" i="17"/>
  <c r="N8045" i="17"/>
  <c r="N8044" i="17"/>
  <c r="N8043" i="17"/>
  <c r="N8042" i="17"/>
  <c r="N8041" i="17"/>
  <c r="N8040" i="17"/>
  <c r="N8039" i="17"/>
  <c r="N8038" i="17"/>
  <c r="N8037" i="17"/>
  <c r="N8036" i="17"/>
  <c r="N8035" i="17"/>
  <c r="N8034" i="17"/>
  <c r="N8033" i="17"/>
  <c r="N8032" i="17"/>
  <c r="N8031" i="17"/>
  <c r="N8030" i="17"/>
  <c r="N8029" i="17"/>
  <c r="N8028" i="17"/>
  <c r="N8027" i="17"/>
  <c r="N8026" i="17"/>
  <c r="N8025" i="17"/>
  <c r="N8024" i="17"/>
  <c r="N8023" i="17"/>
  <c r="N8022" i="17"/>
  <c r="N8021" i="17"/>
  <c r="N8020" i="17"/>
  <c r="N8019" i="17"/>
  <c r="N8018" i="17"/>
  <c r="N8017" i="17"/>
  <c r="N8016" i="17"/>
  <c r="N8015" i="17"/>
  <c r="N8014" i="17"/>
  <c r="N8013" i="17"/>
  <c r="N8012" i="17"/>
  <c r="N8011" i="17"/>
  <c r="N8010" i="17"/>
  <c r="N8009" i="17"/>
  <c r="N8008" i="17"/>
  <c r="N8007" i="17"/>
  <c r="N8006" i="17"/>
  <c r="N8005" i="17"/>
  <c r="N8004" i="17"/>
  <c r="N8003" i="17"/>
  <c r="N8002" i="17"/>
  <c r="N8001" i="17"/>
  <c r="N8000" i="17"/>
  <c r="N7999" i="17"/>
  <c r="N7998" i="17"/>
  <c r="N7997" i="17"/>
  <c r="N7996" i="17"/>
  <c r="N7995" i="17"/>
  <c r="N7994" i="17"/>
  <c r="N7993" i="17"/>
  <c r="N7992" i="17"/>
  <c r="N7991" i="17"/>
  <c r="N7990" i="17"/>
  <c r="N7989" i="17"/>
  <c r="N7988" i="17"/>
  <c r="N7987" i="17"/>
  <c r="N7986" i="17"/>
  <c r="N7985" i="17"/>
  <c r="N7984" i="17"/>
  <c r="N7983" i="17"/>
  <c r="N7982" i="17"/>
  <c r="N7981" i="17"/>
  <c r="N7980" i="17"/>
  <c r="N7979" i="17"/>
  <c r="N7978" i="17"/>
  <c r="N7977" i="17"/>
  <c r="N7976" i="17"/>
  <c r="N7975" i="17"/>
  <c r="N7974" i="17"/>
  <c r="N7973" i="17"/>
  <c r="N7972" i="17"/>
  <c r="N7971" i="17"/>
  <c r="N7970" i="17"/>
  <c r="N7969" i="17"/>
  <c r="N7968" i="17"/>
  <c r="N7967" i="17"/>
  <c r="N7966" i="17"/>
  <c r="N7965" i="17"/>
  <c r="N7964" i="17"/>
  <c r="N7963" i="17"/>
  <c r="N7962" i="17"/>
  <c r="N7961" i="17"/>
  <c r="N7960" i="17"/>
  <c r="N7959" i="17"/>
  <c r="N7958" i="17"/>
  <c r="N7957" i="17"/>
  <c r="N7956" i="17"/>
  <c r="N7955" i="17"/>
  <c r="N7954" i="17"/>
  <c r="N7953" i="17"/>
  <c r="N7952" i="17"/>
  <c r="N7951" i="17"/>
  <c r="N7950" i="17"/>
  <c r="N7949" i="17"/>
  <c r="N7948" i="17"/>
  <c r="N7947" i="17"/>
  <c r="N7946" i="17"/>
  <c r="N7945" i="17"/>
  <c r="N7944" i="17"/>
  <c r="N7943" i="17"/>
  <c r="N7942" i="17"/>
  <c r="N7941" i="17"/>
  <c r="N7940" i="17"/>
  <c r="N7939" i="17"/>
  <c r="N7938" i="17"/>
  <c r="N7937" i="17"/>
  <c r="N7936" i="17"/>
  <c r="N7935" i="17"/>
  <c r="N7934" i="17"/>
  <c r="N7933" i="17"/>
  <c r="N7932" i="17"/>
  <c r="N7931" i="17"/>
  <c r="N7930" i="17"/>
  <c r="N7929" i="17"/>
  <c r="N7928" i="17"/>
  <c r="N7927" i="17"/>
  <c r="N7926" i="17"/>
  <c r="N7925" i="17"/>
  <c r="N7924" i="17"/>
  <c r="N7923" i="17"/>
  <c r="N7922" i="17"/>
  <c r="N7921" i="17"/>
  <c r="N7920" i="17"/>
  <c r="N7919" i="17"/>
  <c r="N7918" i="17"/>
  <c r="N7917" i="17"/>
  <c r="N7916" i="17"/>
  <c r="N7915" i="17"/>
  <c r="N7914" i="17"/>
  <c r="N7913" i="17"/>
  <c r="N7912" i="17"/>
  <c r="N7911" i="17"/>
  <c r="N7910" i="17"/>
  <c r="N7909" i="17"/>
  <c r="N7908" i="17"/>
  <c r="N7907" i="17"/>
  <c r="N7906" i="17"/>
  <c r="N7905" i="17"/>
  <c r="N7904" i="17"/>
  <c r="N7903" i="17"/>
  <c r="N7902" i="17"/>
  <c r="N7901" i="17"/>
  <c r="N7900" i="17"/>
  <c r="N7899" i="17"/>
  <c r="N7898" i="17"/>
  <c r="N7897" i="17"/>
  <c r="N7896" i="17"/>
  <c r="N7895" i="17"/>
  <c r="N7894" i="17"/>
  <c r="N7893" i="17"/>
  <c r="N7892" i="17"/>
  <c r="N7891" i="17"/>
  <c r="N7890" i="17"/>
  <c r="N7889" i="17"/>
  <c r="N7888" i="17"/>
  <c r="N7887" i="17"/>
  <c r="N7886" i="17"/>
  <c r="N7885" i="17"/>
  <c r="N7884" i="17"/>
  <c r="N7883" i="17"/>
  <c r="N7882" i="17"/>
  <c r="N7881" i="17"/>
  <c r="N7880" i="17"/>
  <c r="N7879" i="17"/>
  <c r="N7878" i="17"/>
  <c r="N7877" i="17"/>
  <c r="N7876" i="17"/>
  <c r="N7875" i="17"/>
  <c r="N7874" i="17"/>
  <c r="N7873" i="17"/>
  <c r="N7872" i="17"/>
  <c r="N7871" i="17"/>
  <c r="N7870" i="17"/>
  <c r="N7869" i="17"/>
  <c r="N7868" i="17"/>
  <c r="N7867" i="17"/>
  <c r="N7866" i="17"/>
  <c r="N7865" i="17"/>
  <c r="N7864" i="17"/>
  <c r="N7863" i="17"/>
  <c r="N7862" i="17"/>
  <c r="N7861" i="17"/>
  <c r="N7860" i="17"/>
  <c r="N7859" i="17"/>
  <c r="N7858" i="17"/>
  <c r="N7857" i="17"/>
  <c r="N7856" i="17"/>
  <c r="N7855" i="17"/>
  <c r="N7854" i="17"/>
  <c r="N7853" i="17"/>
  <c r="N7852" i="17"/>
  <c r="N7851" i="17"/>
  <c r="N7850" i="17"/>
  <c r="N7849" i="17"/>
  <c r="N7848" i="17"/>
  <c r="N7847" i="17"/>
  <c r="N7846" i="17"/>
  <c r="N7845" i="17"/>
  <c r="N7844" i="17"/>
  <c r="N7843" i="17"/>
  <c r="N7842" i="17"/>
  <c r="N7841" i="17"/>
  <c r="N7840" i="17"/>
  <c r="N7839" i="17"/>
  <c r="N7838" i="17"/>
  <c r="N7837" i="17"/>
  <c r="N7836" i="17"/>
  <c r="N7835" i="17"/>
  <c r="N7834" i="17"/>
  <c r="N7833" i="17"/>
  <c r="N7832" i="17"/>
  <c r="N7831" i="17"/>
  <c r="N7830" i="17"/>
  <c r="N7829" i="17"/>
  <c r="N7828" i="17"/>
  <c r="N7827" i="17"/>
  <c r="N7826" i="17"/>
  <c r="N7825" i="17"/>
  <c r="N7824" i="17"/>
  <c r="N7823" i="17"/>
  <c r="N7822" i="17"/>
  <c r="N7821" i="17"/>
  <c r="N7820" i="17"/>
  <c r="N7819" i="17"/>
  <c r="N7818" i="17"/>
  <c r="N7817" i="17"/>
  <c r="N7816" i="17"/>
  <c r="N7815" i="17"/>
  <c r="N7814" i="17"/>
  <c r="N7813" i="17"/>
  <c r="N7812" i="17"/>
  <c r="N7811" i="17"/>
  <c r="N7810" i="17"/>
  <c r="N7809" i="17"/>
  <c r="N7808" i="17"/>
  <c r="N7807" i="17"/>
  <c r="N7806" i="17"/>
  <c r="N7805" i="17"/>
  <c r="N7804" i="17"/>
  <c r="N7803" i="17"/>
  <c r="N7802" i="17"/>
  <c r="N7801" i="17"/>
  <c r="N7800" i="17"/>
  <c r="N7799" i="17"/>
  <c r="N7798" i="17"/>
  <c r="N7797" i="17"/>
  <c r="N7796" i="17"/>
  <c r="N7795" i="17"/>
  <c r="N7794" i="17"/>
  <c r="N7793" i="17"/>
  <c r="N7792" i="17"/>
  <c r="N7791" i="17"/>
  <c r="N7790" i="17"/>
  <c r="N7789" i="17"/>
  <c r="N7788" i="17"/>
  <c r="N7787" i="17"/>
  <c r="N7786" i="17"/>
  <c r="N7785" i="17"/>
  <c r="N7784" i="17"/>
  <c r="N7783" i="17"/>
  <c r="N7782" i="17"/>
  <c r="N7781" i="17"/>
  <c r="N7780" i="17"/>
  <c r="N7779" i="17"/>
  <c r="N7778" i="17"/>
  <c r="N7777" i="17"/>
  <c r="N7776" i="17"/>
  <c r="N7775" i="17"/>
  <c r="N7774" i="17"/>
  <c r="N7773" i="17"/>
  <c r="N7772" i="17"/>
  <c r="N7771" i="17"/>
  <c r="N7770" i="17"/>
  <c r="N7769" i="17"/>
  <c r="N7768" i="17"/>
  <c r="N7767" i="17"/>
  <c r="N7766" i="17"/>
  <c r="N7765" i="17"/>
  <c r="N7764" i="17"/>
  <c r="N7763" i="17"/>
  <c r="N7762" i="17"/>
  <c r="N7761" i="17"/>
  <c r="N7760" i="17"/>
  <c r="N7759" i="17"/>
  <c r="N7758" i="17"/>
  <c r="N7757" i="17"/>
  <c r="N7756" i="17"/>
  <c r="N7755" i="17"/>
  <c r="N7754" i="17"/>
  <c r="N7753" i="17"/>
  <c r="N7752" i="17"/>
  <c r="N7751" i="17"/>
  <c r="N7750" i="17"/>
  <c r="N7749" i="17"/>
  <c r="N7748" i="17"/>
  <c r="N7747" i="17"/>
  <c r="N7746" i="17"/>
  <c r="N7745" i="17"/>
  <c r="N7744" i="17"/>
  <c r="N7743" i="17"/>
  <c r="N7742" i="17"/>
  <c r="N7741" i="17"/>
  <c r="N7740" i="17"/>
  <c r="N7739" i="17"/>
  <c r="N7738" i="17"/>
  <c r="N7737" i="17"/>
  <c r="N7736" i="17"/>
  <c r="N7735" i="17"/>
  <c r="N7734" i="17"/>
  <c r="N7733" i="17"/>
  <c r="N7732" i="17"/>
  <c r="N7731" i="17"/>
  <c r="N7730" i="17"/>
  <c r="N7729" i="17"/>
  <c r="N7728" i="17"/>
  <c r="N7727" i="17"/>
  <c r="N7726" i="17"/>
  <c r="N7725" i="17"/>
  <c r="N7724" i="17"/>
  <c r="N7723" i="17"/>
  <c r="N7722" i="17"/>
  <c r="N7721" i="17"/>
  <c r="N7720" i="17"/>
  <c r="N7719" i="17"/>
  <c r="N7718" i="17"/>
  <c r="N7717" i="17"/>
  <c r="N7716" i="17"/>
  <c r="N7715" i="17"/>
  <c r="N7714" i="17"/>
  <c r="N7713" i="17"/>
  <c r="N7712" i="17"/>
  <c r="N7711" i="17"/>
  <c r="N7710" i="17"/>
  <c r="N7709" i="17"/>
  <c r="N7708" i="17"/>
  <c r="N7707" i="17"/>
  <c r="N7706" i="17"/>
  <c r="N7705" i="17"/>
  <c r="N7704" i="17"/>
  <c r="N7703" i="17"/>
  <c r="N7702" i="17"/>
  <c r="N7701" i="17"/>
  <c r="N7700" i="17"/>
  <c r="N7699" i="17"/>
  <c r="N7698" i="17"/>
  <c r="N7697" i="17"/>
  <c r="N7696" i="17"/>
  <c r="N7695" i="17"/>
  <c r="N7694" i="17"/>
  <c r="N7693" i="17"/>
  <c r="N7692" i="17"/>
  <c r="N7691" i="17"/>
  <c r="N7690" i="17"/>
  <c r="N7689" i="17"/>
  <c r="N7688" i="17"/>
  <c r="N7687" i="17"/>
  <c r="N7686" i="17"/>
  <c r="N7685" i="17"/>
  <c r="N7684" i="17"/>
  <c r="N7683" i="17"/>
  <c r="N7682" i="17"/>
  <c r="N7681" i="17"/>
  <c r="N7680" i="17"/>
  <c r="N7679" i="17"/>
  <c r="N7678" i="17"/>
  <c r="N7677" i="17"/>
  <c r="N7676" i="17"/>
  <c r="N7675" i="17"/>
  <c r="N7674" i="17"/>
  <c r="N7673" i="17"/>
  <c r="N7672" i="17"/>
  <c r="N7671" i="17"/>
  <c r="N7670" i="17"/>
  <c r="N7669" i="17"/>
  <c r="N7668" i="17"/>
  <c r="N7667" i="17"/>
  <c r="N7666" i="17"/>
  <c r="N7665" i="17"/>
  <c r="N7664" i="17"/>
  <c r="N7663" i="17"/>
  <c r="N7662" i="17"/>
  <c r="N7661" i="17"/>
  <c r="N7660" i="17"/>
  <c r="N7659" i="17"/>
  <c r="N7658" i="17"/>
  <c r="N7657" i="17"/>
  <c r="N7656" i="17"/>
  <c r="N7655" i="17"/>
  <c r="N7654" i="17"/>
  <c r="N7653" i="17"/>
  <c r="N7652" i="17"/>
  <c r="N7651" i="17"/>
  <c r="N7650" i="17"/>
  <c r="N7649" i="17"/>
  <c r="N7648" i="17"/>
  <c r="N7647" i="17"/>
  <c r="N7646" i="17"/>
  <c r="N7645" i="17"/>
  <c r="N7644" i="17"/>
  <c r="N7643" i="17"/>
  <c r="N7642" i="17"/>
  <c r="N7641" i="17"/>
  <c r="N7640" i="17"/>
  <c r="N7639" i="17"/>
  <c r="N7638" i="17"/>
  <c r="N7637" i="17"/>
  <c r="N7636" i="17"/>
  <c r="N7635" i="17"/>
  <c r="N7634" i="17"/>
  <c r="N7633" i="17"/>
  <c r="N7632" i="17"/>
  <c r="N7631" i="17"/>
  <c r="N7630" i="17"/>
  <c r="N7629" i="17"/>
  <c r="N7628" i="17"/>
  <c r="N7627" i="17"/>
  <c r="N7626" i="17"/>
  <c r="N7625" i="17"/>
  <c r="N7624" i="17"/>
  <c r="N7623" i="17"/>
  <c r="N7622" i="17"/>
  <c r="N7621" i="17"/>
  <c r="N7620" i="17"/>
  <c r="N7619" i="17"/>
  <c r="N7618" i="17"/>
  <c r="N7617" i="17"/>
  <c r="N7616" i="17"/>
  <c r="N7615" i="17"/>
  <c r="N7614" i="17"/>
  <c r="N7613" i="17"/>
  <c r="N7612" i="17"/>
  <c r="N7611" i="17"/>
  <c r="N7610" i="17"/>
  <c r="N7609" i="17"/>
  <c r="N7608" i="17"/>
  <c r="N7607" i="17"/>
  <c r="N7606" i="17"/>
  <c r="N7605" i="17"/>
  <c r="N7604" i="17"/>
  <c r="N7603" i="17"/>
  <c r="N7602" i="17"/>
  <c r="N7601" i="17"/>
  <c r="N7600" i="17"/>
  <c r="N7599" i="17"/>
  <c r="N7598" i="17"/>
  <c r="N7597" i="17"/>
  <c r="N7596" i="17"/>
  <c r="N7595" i="17"/>
  <c r="N7594" i="17"/>
  <c r="N7593" i="17"/>
  <c r="N7592" i="17"/>
  <c r="N7591" i="17"/>
  <c r="N7590" i="17"/>
  <c r="N7589" i="17"/>
  <c r="N7588" i="17"/>
  <c r="N7587" i="17"/>
  <c r="N7586" i="17"/>
  <c r="N7585" i="17"/>
  <c r="N7584" i="17"/>
  <c r="N7583" i="17"/>
  <c r="N7582" i="17"/>
  <c r="N7581" i="17"/>
  <c r="N7580" i="17"/>
  <c r="N7579" i="17"/>
  <c r="N7578" i="17"/>
  <c r="N7577" i="17"/>
  <c r="N7576" i="17"/>
  <c r="N7575" i="17"/>
  <c r="N7574" i="17"/>
  <c r="N7573" i="17"/>
  <c r="N7572" i="17"/>
  <c r="N7571" i="17"/>
  <c r="N7570" i="17"/>
  <c r="N7569" i="17"/>
  <c r="N7568" i="17"/>
  <c r="N7567" i="17"/>
  <c r="N7566" i="17"/>
  <c r="N7565" i="17"/>
  <c r="N7564" i="17"/>
  <c r="N7563" i="17"/>
  <c r="N7562" i="17"/>
  <c r="N7561" i="17"/>
  <c r="N7560" i="17"/>
  <c r="N7559" i="17"/>
  <c r="N7558" i="17"/>
  <c r="N7557" i="17"/>
  <c r="N7556" i="17"/>
  <c r="N7555" i="17"/>
  <c r="N7554" i="17"/>
  <c r="N7553" i="17"/>
  <c r="N7552" i="17"/>
  <c r="N7551" i="17"/>
  <c r="N7550" i="17"/>
  <c r="N7549" i="17"/>
  <c r="N7548" i="17"/>
  <c r="N7547" i="17"/>
  <c r="N7546" i="17"/>
  <c r="N7545" i="17"/>
  <c r="N7544" i="17"/>
  <c r="N7543" i="17"/>
  <c r="N7542" i="17"/>
  <c r="N7541" i="17"/>
  <c r="N7540" i="17"/>
  <c r="N7539" i="17"/>
  <c r="N7538" i="17"/>
  <c r="N7537" i="17"/>
  <c r="N7536" i="17"/>
  <c r="N7535" i="17"/>
  <c r="N7534" i="17"/>
  <c r="N7533" i="17"/>
  <c r="N7532" i="17"/>
  <c r="N7531" i="17"/>
  <c r="N7530" i="17"/>
  <c r="N7529" i="17"/>
  <c r="N7528" i="17"/>
  <c r="N7527" i="17"/>
  <c r="N7526" i="17"/>
  <c r="N7525" i="17"/>
  <c r="N7524" i="17"/>
  <c r="N7523" i="17"/>
  <c r="N7522" i="17"/>
  <c r="N7521" i="17"/>
  <c r="N7520" i="17"/>
  <c r="N7519" i="17"/>
  <c r="N7518" i="17"/>
  <c r="N7517" i="17"/>
  <c r="N7516" i="17"/>
  <c r="N7515" i="17"/>
  <c r="N7514" i="17"/>
  <c r="N7513" i="17"/>
  <c r="N7512" i="17"/>
  <c r="N7511" i="17"/>
  <c r="N7510" i="17"/>
  <c r="N7509" i="17"/>
  <c r="N7508" i="17"/>
  <c r="N7507" i="17"/>
  <c r="N7506" i="17"/>
  <c r="N7505" i="17"/>
  <c r="N7504" i="17"/>
  <c r="N7503" i="17"/>
  <c r="N7502" i="17"/>
  <c r="N7501" i="17"/>
  <c r="N7500" i="17"/>
  <c r="N7499" i="17"/>
  <c r="N7498" i="17"/>
  <c r="N7497" i="17"/>
  <c r="N7496" i="17"/>
  <c r="N7495" i="17"/>
  <c r="N7494" i="17"/>
  <c r="N7493" i="17"/>
  <c r="N7492" i="17"/>
  <c r="N7491" i="17"/>
  <c r="N7490" i="17"/>
  <c r="N7489" i="17"/>
  <c r="N7488" i="17"/>
  <c r="N7487" i="17"/>
  <c r="N7486" i="17"/>
  <c r="N7485" i="17"/>
  <c r="N7484" i="17"/>
  <c r="N7483" i="17"/>
  <c r="N7482" i="17"/>
  <c r="N7481" i="17"/>
  <c r="N7480" i="17"/>
  <c r="N7479" i="17"/>
  <c r="N7478" i="17"/>
  <c r="N7477" i="17"/>
  <c r="N7476" i="17"/>
  <c r="N7475" i="17"/>
  <c r="N7474" i="17"/>
  <c r="N7473" i="17"/>
  <c r="N7472" i="17"/>
  <c r="N7471" i="17"/>
  <c r="N7470" i="17"/>
  <c r="N7469" i="17"/>
  <c r="N7468" i="17"/>
  <c r="N7467" i="17"/>
  <c r="N7466" i="17"/>
  <c r="N7465" i="17"/>
  <c r="N7464" i="17"/>
  <c r="N7463" i="17"/>
  <c r="N7462" i="17"/>
  <c r="N7461" i="17"/>
  <c r="N7460" i="17"/>
  <c r="N7459" i="17"/>
  <c r="N7458" i="17"/>
  <c r="N7457" i="17"/>
  <c r="N7456" i="17"/>
  <c r="N7455" i="17"/>
  <c r="N7454" i="17"/>
  <c r="N7453" i="17"/>
  <c r="N7452" i="17"/>
  <c r="N7451" i="17"/>
  <c r="N7450" i="17"/>
  <c r="N7449" i="17"/>
  <c r="N7448" i="17"/>
  <c r="N7447" i="17"/>
  <c r="N7446" i="17"/>
  <c r="N7445" i="17"/>
  <c r="N7444" i="17"/>
  <c r="N7443" i="17"/>
  <c r="N7442" i="17"/>
  <c r="N7441" i="17"/>
  <c r="N7440" i="17"/>
  <c r="N7439" i="17"/>
  <c r="N7438" i="17"/>
  <c r="N7437" i="17"/>
  <c r="N7436" i="17"/>
  <c r="N7435" i="17"/>
  <c r="N7434" i="17"/>
  <c r="N7433" i="17"/>
  <c r="N7432" i="17"/>
  <c r="N7431" i="17"/>
  <c r="N7430" i="17"/>
  <c r="N7429" i="17"/>
  <c r="N7428" i="17"/>
  <c r="N7427" i="17"/>
  <c r="N7426" i="17"/>
  <c r="N7425" i="17"/>
  <c r="N7424" i="17"/>
  <c r="N7423" i="17"/>
  <c r="N7422" i="17"/>
  <c r="N7421" i="17"/>
  <c r="N7420" i="17"/>
  <c r="N7419" i="17"/>
  <c r="N7418" i="17"/>
  <c r="N7417" i="17"/>
  <c r="N7416" i="17"/>
  <c r="N7415" i="17"/>
  <c r="N7414" i="17"/>
  <c r="N7413" i="17"/>
  <c r="N7412" i="17"/>
  <c r="N7411" i="17"/>
  <c r="N7410" i="17"/>
  <c r="N7409" i="17"/>
  <c r="N7408" i="17"/>
  <c r="N7407" i="17"/>
  <c r="N7406" i="17"/>
  <c r="N7405" i="17"/>
  <c r="N7404" i="17"/>
  <c r="N7403" i="17"/>
  <c r="N7402" i="17"/>
  <c r="N7401" i="17"/>
  <c r="N7400" i="17"/>
  <c r="N7399" i="17"/>
  <c r="N7398" i="17"/>
  <c r="N7397" i="17"/>
  <c r="N7396" i="17"/>
  <c r="N7395" i="17"/>
  <c r="N7394" i="17"/>
  <c r="N7393" i="17"/>
  <c r="N7392" i="17"/>
  <c r="N7391" i="17"/>
  <c r="N7390" i="17"/>
  <c r="N7389" i="17"/>
  <c r="N7388" i="17"/>
  <c r="N7387" i="17"/>
  <c r="N7386" i="17"/>
  <c r="N7385" i="17"/>
  <c r="N7384" i="17"/>
  <c r="N7383" i="17"/>
  <c r="N7382" i="17"/>
  <c r="N7381" i="17"/>
  <c r="N7380" i="17"/>
  <c r="N7379" i="17"/>
  <c r="N7378" i="17"/>
  <c r="N7377" i="17"/>
  <c r="N7376" i="17"/>
  <c r="N7375" i="17"/>
  <c r="N7374" i="17"/>
  <c r="N7373" i="17"/>
  <c r="N7372" i="17"/>
  <c r="N7371" i="17"/>
  <c r="N7370" i="17"/>
  <c r="N7369" i="17"/>
  <c r="N7368" i="17"/>
  <c r="N7367" i="17"/>
  <c r="N7366" i="17"/>
  <c r="N7365" i="17"/>
  <c r="N7364" i="17"/>
  <c r="N7363" i="17"/>
  <c r="N7362" i="17"/>
  <c r="N7361" i="17"/>
  <c r="N7360" i="17"/>
  <c r="N7359" i="17"/>
  <c r="N7358" i="17"/>
  <c r="N7357" i="17"/>
  <c r="N7356" i="17"/>
  <c r="N7355" i="17"/>
  <c r="N7354" i="17"/>
  <c r="N7353" i="17"/>
  <c r="N7352" i="17"/>
  <c r="N7351" i="17"/>
  <c r="N7350" i="17"/>
  <c r="N7349" i="17"/>
  <c r="N7348" i="17"/>
  <c r="N7347" i="17"/>
  <c r="N7346" i="17"/>
  <c r="N7345" i="17"/>
  <c r="N7344" i="17"/>
  <c r="N7343" i="17"/>
  <c r="N7342" i="17"/>
  <c r="N7341" i="17"/>
  <c r="N7340" i="17"/>
  <c r="N7339" i="17"/>
  <c r="N7338" i="17"/>
  <c r="N7337" i="17"/>
  <c r="N7336" i="17"/>
  <c r="N7335" i="17"/>
  <c r="N7334" i="17"/>
  <c r="N7333" i="17"/>
  <c r="N7332" i="17"/>
  <c r="N7331" i="17"/>
  <c r="N7330" i="17"/>
  <c r="N7329" i="17"/>
  <c r="N7328" i="17"/>
  <c r="N7327" i="17"/>
  <c r="N7326" i="17"/>
  <c r="N7325" i="17"/>
  <c r="N7324" i="17"/>
  <c r="N7323" i="17"/>
  <c r="N7322" i="17"/>
  <c r="N7321" i="17"/>
  <c r="N7320" i="17"/>
  <c r="N7319" i="17"/>
  <c r="N7318" i="17"/>
  <c r="N7317" i="17"/>
  <c r="N7316" i="17"/>
  <c r="N7315" i="17"/>
  <c r="N7314" i="17"/>
  <c r="N7313" i="17"/>
  <c r="N7312" i="17"/>
  <c r="N7311" i="17"/>
  <c r="N7310" i="17"/>
  <c r="N7309" i="17"/>
  <c r="N7308" i="17"/>
  <c r="N7307" i="17"/>
  <c r="N7306" i="17"/>
  <c r="N7305" i="17"/>
  <c r="N7304" i="17"/>
  <c r="N7303" i="17"/>
  <c r="N7302" i="17"/>
  <c r="N7301" i="17"/>
  <c r="N7300" i="17"/>
  <c r="N7299" i="17"/>
  <c r="N7298" i="17"/>
  <c r="N7297" i="17"/>
  <c r="N7296" i="17"/>
  <c r="N7295" i="17"/>
  <c r="N7294" i="17"/>
  <c r="N7293" i="17"/>
  <c r="N7292" i="17"/>
  <c r="N7291" i="17"/>
  <c r="N7290" i="17"/>
  <c r="N7289" i="17"/>
  <c r="N7288" i="17"/>
  <c r="N7287" i="17"/>
  <c r="N7286" i="17"/>
  <c r="N7285" i="17"/>
  <c r="N7284" i="17"/>
  <c r="N7283" i="17"/>
  <c r="N7282" i="17"/>
  <c r="N7281" i="17"/>
  <c r="N7280" i="17"/>
  <c r="N7279" i="17"/>
  <c r="N7278" i="17"/>
  <c r="N7277" i="17"/>
  <c r="N7276" i="17"/>
  <c r="N7275" i="17"/>
  <c r="N7274" i="17"/>
  <c r="N7273" i="17"/>
  <c r="N7272" i="17"/>
  <c r="N7271" i="17"/>
  <c r="N7270" i="17"/>
  <c r="N7269" i="17"/>
  <c r="N7268" i="17"/>
  <c r="N7267" i="17"/>
  <c r="N7266" i="17"/>
  <c r="N7265" i="17"/>
  <c r="N7264" i="17"/>
  <c r="N7263" i="17"/>
  <c r="N7262" i="17"/>
  <c r="N7261" i="17"/>
  <c r="N7260" i="17"/>
  <c r="N7259" i="17"/>
  <c r="N7258" i="17"/>
  <c r="N7257" i="17"/>
  <c r="N7256" i="17"/>
  <c r="N7255" i="17"/>
  <c r="N7254" i="17"/>
  <c r="N7253" i="17"/>
  <c r="N7252" i="17"/>
  <c r="N7251" i="17"/>
  <c r="N7250" i="17"/>
  <c r="N7249" i="17"/>
  <c r="N7248" i="17"/>
  <c r="N7247" i="17"/>
  <c r="N7246" i="17"/>
  <c r="N7245" i="17"/>
  <c r="N7244" i="17"/>
  <c r="N7243" i="17"/>
  <c r="N7242" i="17"/>
  <c r="N7241" i="17"/>
  <c r="N7240" i="17"/>
  <c r="N7239" i="17"/>
  <c r="N7238" i="17"/>
  <c r="N7237" i="17"/>
  <c r="N7236" i="17"/>
  <c r="N7235" i="17"/>
  <c r="N7234" i="17"/>
  <c r="N7233" i="17"/>
  <c r="N7232" i="17"/>
  <c r="N7231" i="17"/>
  <c r="N7230" i="17"/>
  <c r="N7229" i="17"/>
  <c r="N7228" i="17"/>
  <c r="N7227" i="17"/>
  <c r="N7226" i="17"/>
  <c r="N7225" i="17"/>
  <c r="N7224" i="17"/>
  <c r="N7223" i="17"/>
  <c r="N7222" i="17"/>
  <c r="N7221" i="17"/>
  <c r="N7220" i="17"/>
  <c r="N7219" i="17"/>
  <c r="N7218" i="17"/>
  <c r="N7217" i="17"/>
  <c r="N7216" i="17"/>
  <c r="N7215" i="17"/>
  <c r="N7214" i="17"/>
  <c r="N7213" i="17"/>
  <c r="N7212" i="17"/>
  <c r="N7211" i="17"/>
  <c r="N7210" i="17"/>
  <c r="N7209" i="17"/>
  <c r="N7208" i="17"/>
  <c r="N7207" i="17"/>
  <c r="N7206" i="17"/>
  <c r="N7205" i="17"/>
  <c r="N7204" i="17"/>
  <c r="N7203" i="17"/>
  <c r="N7202" i="17"/>
  <c r="N7201" i="17"/>
  <c r="N7200" i="17"/>
  <c r="N7199" i="17"/>
  <c r="N7198" i="17"/>
  <c r="N7197" i="17"/>
  <c r="N7196" i="17"/>
  <c r="N7195" i="17"/>
  <c r="N7194" i="17"/>
  <c r="N7193" i="17"/>
  <c r="N7192" i="17"/>
  <c r="N7191" i="17"/>
  <c r="N7190" i="17"/>
  <c r="N7189" i="17"/>
  <c r="N7188" i="17"/>
  <c r="N7187" i="17"/>
  <c r="N7186" i="17"/>
  <c r="N7185" i="17"/>
  <c r="N7184" i="17"/>
  <c r="N7183" i="17"/>
  <c r="N7182" i="17"/>
  <c r="N7181" i="17"/>
  <c r="N7180" i="17"/>
  <c r="N7179" i="17"/>
  <c r="N7178" i="17"/>
  <c r="N7177" i="17"/>
  <c r="N7176" i="17"/>
  <c r="N7175" i="17"/>
  <c r="N7174" i="17"/>
  <c r="N7173" i="17"/>
  <c r="N7172" i="17"/>
  <c r="N7171" i="17"/>
  <c r="N7170" i="17"/>
  <c r="N7169" i="17"/>
  <c r="N7168" i="17"/>
  <c r="N7167" i="17"/>
  <c r="N7166" i="17"/>
  <c r="N7165" i="17"/>
  <c r="N7164" i="17"/>
  <c r="N7163" i="17"/>
  <c r="N7162" i="17"/>
  <c r="N7161" i="17"/>
  <c r="N7160" i="17"/>
  <c r="N7159" i="17"/>
  <c r="N7158" i="17"/>
  <c r="N7157" i="17"/>
  <c r="N7156" i="17"/>
  <c r="N7155" i="17"/>
  <c r="N7154" i="17"/>
  <c r="N7153" i="17"/>
  <c r="N7152" i="17"/>
  <c r="N7151" i="17"/>
  <c r="N7150" i="17"/>
  <c r="N7149" i="17"/>
  <c r="N7148" i="17"/>
  <c r="N7147" i="17"/>
  <c r="N7146" i="17"/>
  <c r="N7145" i="17"/>
  <c r="N7144" i="17"/>
  <c r="N7143" i="17"/>
  <c r="N7142" i="17"/>
  <c r="N7141" i="17"/>
  <c r="N7140" i="17"/>
  <c r="N7139" i="17"/>
  <c r="N7138" i="17"/>
  <c r="N7137" i="17"/>
  <c r="N7136" i="17"/>
  <c r="N7135" i="17"/>
  <c r="N7134" i="17"/>
  <c r="N7133" i="17"/>
  <c r="N7132" i="17"/>
  <c r="N7131" i="17"/>
  <c r="N7130" i="17"/>
  <c r="N7129" i="17"/>
  <c r="N7128" i="17"/>
  <c r="N7127" i="17"/>
  <c r="N7126" i="17"/>
  <c r="N7125" i="17"/>
  <c r="N7124" i="17"/>
  <c r="N7123" i="17"/>
  <c r="N7122" i="17"/>
  <c r="N7121" i="17"/>
  <c r="N7120" i="17"/>
  <c r="N7119" i="17"/>
  <c r="N7118" i="17"/>
  <c r="N7117" i="17"/>
  <c r="N7116" i="17"/>
  <c r="N7115" i="17"/>
  <c r="N7114" i="17"/>
  <c r="N7113" i="17"/>
  <c r="N7112" i="17"/>
  <c r="N7111" i="17"/>
  <c r="N7110" i="17"/>
  <c r="N7109" i="17"/>
  <c r="N7108" i="17"/>
  <c r="N7107" i="17"/>
  <c r="N7106" i="17"/>
  <c r="N7105" i="17"/>
  <c r="N7104" i="17"/>
  <c r="N7103" i="17"/>
  <c r="N7102" i="17"/>
  <c r="N7101" i="17"/>
  <c r="N7100" i="17"/>
  <c r="N7099" i="17"/>
  <c r="N7098" i="17"/>
  <c r="N7097" i="17"/>
  <c r="N7096" i="17"/>
  <c r="N7095" i="17"/>
  <c r="N7094" i="17"/>
  <c r="N7093" i="17"/>
  <c r="N7092" i="17"/>
  <c r="N7091" i="17"/>
  <c r="N7090" i="17"/>
  <c r="N7089" i="17"/>
  <c r="N7088" i="17"/>
  <c r="N7087" i="17"/>
  <c r="N7086" i="17"/>
  <c r="N7085" i="17"/>
  <c r="N7084" i="17"/>
  <c r="N7083" i="17"/>
  <c r="N7082" i="17"/>
  <c r="N7081" i="17"/>
  <c r="N7080" i="17"/>
  <c r="N7079" i="17"/>
  <c r="N7078" i="17"/>
  <c r="N7077" i="17"/>
  <c r="N7076" i="17"/>
  <c r="N7075" i="17"/>
  <c r="N7074" i="17"/>
  <c r="N7073" i="17"/>
  <c r="N7072" i="17"/>
  <c r="N7071" i="17"/>
  <c r="N7070" i="17"/>
  <c r="N7069" i="17"/>
  <c r="N7068" i="17"/>
  <c r="N7067" i="17"/>
  <c r="N7066" i="17"/>
  <c r="N7065" i="17"/>
  <c r="N7064" i="17"/>
  <c r="N7063" i="17"/>
  <c r="N7062" i="17"/>
  <c r="N7061" i="17"/>
  <c r="N7060" i="17"/>
  <c r="N7059" i="17"/>
  <c r="N7058" i="17"/>
  <c r="N7057" i="17"/>
  <c r="N7056" i="17"/>
  <c r="N7055" i="17"/>
  <c r="N7054" i="17"/>
  <c r="N7053" i="17"/>
  <c r="N7052" i="17"/>
  <c r="N7051" i="17"/>
  <c r="N7050" i="17"/>
  <c r="N7049" i="17"/>
  <c r="N7048" i="17"/>
  <c r="N7047" i="17"/>
  <c r="N7046" i="17"/>
  <c r="N7045" i="17"/>
  <c r="N7044" i="17"/>
  <c r="N7043" i="17"/>
  <c r="N7042" i="17"/>
  <c r="N7041" i="17"/>
  <c r="N7040" i="17"/>
  <c r="N7039" i="17"/>
  <c r="N7038" i="17"/>
  <c r="N7037" i="17"/>
  <c r="N7036" i="17"/>
  <c r="N7035" i="17"/>
  <c r="N7034" i="17"/>
  <c r="N7033" i="17"/>
  <c r="N7032" i="17"/>
  <c r="N7031" i="17"/>
  <c r="N7030" i="17"/>
  <c r="N7029" i="17"/>
  <c r="N7028" i="17"/>
  <c r="N7027" i="17"/>
  <c r="N7026" i="17"/>
  <c r="N7025" i="17"/>
  <c r="N7024" i="17"/>
  <c r="N7023" i="17"/>
  <c r="N7022" i="17"/>
  <c r="N7021" i="17"/>
  <c r="N7020" i="17"/>
  <c r="N7019" i="17"/>
  <c r="N7018" i="17"/>
  <c r="N7017" i="17"/>
  <c r="N7016" i="17"/>
  <c r="N7015" i="17"/>
  <c r="N7014" i="17"/>
  <c r="N7013" i="17"/>
  <c r="N7012" i="17"/>
  <c r="N7011" i="17"/>
  <c r="N7010" i="17"/>
  <c r="N7009" i="17"/>
  <c r="N7008" i="17"/>
  <c r="N7007" i="17"/>
  <c r="N7006" i="17"/>
  <c r="N7005" i="17"/>
  <c r="N7004" i="17"/>
  <c r="N7003" i="17"/>
  <c r="N7002" i="17"/>
  <c r="N7001" i="17"/>
  <c r="N7000" i="17"/>
  <c r="N6999" i="17"/>
  <c r="N6998" i="17"/>
  <c r="N6997" i="17"/>
  <c r="N6996" i="17"/>
  <c r="N6995" i="17"/>
  <c r="N6994" i="17"/>
  <c r="N6993" i="17"/>
  <c r="N6992" i="17"/>
  <c r="N6991" i="17"/>
  <c r="N6990" i="17"/>
  <c r="N6989" i="17"/>
  <c r="N6988" i="17"/>
  <c r="N6987" i="17"/>
  <c r="N6986" i="17"/>
  <c r="N6985" i="17"/>
  <c r="N6984" i="17"/>
  <c r="N6983" i="17"/>
  <c r="N6982" i="17"/>
  <c r="N6981" i="17"/>
  <c r="N6980" i="17"/>
  <c r="N6979" i="17"/>
  <c r="N6978" i="17"/>
  <c r="N6977" i="17"/>
  <c r="N6976" i="17"/>
  <c r="N6975" i="17"/>
  <c r="N6974" i="17"/>
  <c r="N6973" i="17"/>
  <c r="N6972" i="17"/>
  <c r="N6971" i="17"/>
  <c r="N6970" i="17"/>
  <c r="N6969" i="17"/>
  <c r="N6968" i="17"/>
  <c r="N6967" i="17"/>
  <c r="N6966" i="17"/>
  <c r="N6965" i="17"/>
  <c r="N6964" i="17"/>
  <c r="N6963" i="17"/>
  <c r="N6962" i="17"/>
  <c r="N6961" i="17"/>
  <c r="N6960" i="17"/>
  <c r="N6959" i="17"/>
  <c r="N6958" i="17"/>
  <c r="N6957" i="17"/>
  <c r="N6956" i="17"/>
  <c r="N6955" i="17"/>
  <c r="N6954" i="17"/>
  <c r="N6953" i="17"/>
  <c r="N6952" i="17"/>
  <c r="N6951" i="17"/>
  <c r="N6950" i="17"/>
  <c r="N6949" i="17"/>
  <c r="N6948" i="17"/>
  <c r="N6947" i="17"/>
  <c r="N6946" i="17"/>
  <c r="N6945" i="17"/>
  <c r="N6944" i="17"/>
  <c r="N6943" i="17"/>
  <c r="N6942" i="17"/>
  <c r="N6941" i="17"/>
  <c r="N6940" i="17"/>
  <c r="N6939" i="17"/>
  <c r="N6938" i="17"/>
  <c r="N6937" i="17"/>
  <c r="N6936" i="17"/>
  <c r="N6935" i="17"/>
  <c r="N6934" i="17"/>
  <c r="N6933" i="17"/>
  <c r="N6932" i="17"/>
  <c r="N6931" i="17"/>
  <c r="N6930" i="17"/>
  <c r="N6929" i="17"/>
  <c r="N6928" i="17"/>
  <c r="N6927" i="17"/>
  <c r="N6926" i="17"/>
  <c r="N6925" i="17"/>
  <c r="N6924" i="17"/>
  <c r="N6923" i="17"/>
  <c r="N6922" i="17"/>
  <c r="N6921" i="17"/>
  <c r="N6920" i="17"/>
  <c r="N6919" i="17"/>
  <c r="N6918" i="17"/>
  <c r="N6917" i="17"/>
  <c r="N6916" i="17"/>
  <c r="N6915" i="17"/>
  <c r="N6914" i="17"/>
  <c r="N6913" i="17"/>
  <c r="N6912" i="17"/>
  <c r="N6911" i="17"/>
  <c r="N6910" i="17"/>
  <c r="N6909" i="17"/>
  <c r="N6908" i="17"/>
  <c r="N6907" i="17"/>
  <c r="N6906" i="17"/>
  <c r="N6905" i="17"/>
  <c r="N6904" i="17"/>
  <c r="N6903" i="17"/>
  <c r="N6902" i="17"/>
  <c r="N6901" i="17"/>
  <c r="N6900" i="17"/>
  <c r="N6899" i="17"/>
  <c r="N6898" i="17"/>
  <c r="N6897" i="17"/>
  <c r="N6896" i="17"/>
  <c r="N6895" i="17"/>
  <c r="N6894" i="17"/>
  <c r="N6893" i="17"/>
  <c r="N6892" i="17"/>
  <c r="N6891" i="17"/>
  <c r="N6890" i="17"/>
  <c r="N6889" i="17"/>
  <c r="N6888" i="17"/>
  <c r="N6887" i="17"/>
  <c r="N6886" i="17"/>
  <c r="N6885" i="17"/>
  <c r="N6884" i="17"/>
  <c r="N6883" i="17"/>
  <c r="N6882" i="17"/>
  <c r="N6881" i="17"/>
  <c r="N6880" i="17"/>
  <c r="N6879" i="17"/>
  <c r="N6878" i="17"/>
  <c r="N6877" i="17"/>
  <c r="N6876" i="17"/>
  <c r="N6875" i="17"/>
  <c r="N6874" i="17"/>
  <c r="N6873" i="17"/>
  <c r="N6872" i="17"/>
  <c r="N6871" i="17"/>
  <c r="N6870" i="17"/>
  <c r="N6869" i="17"/>
  <c r="N6868" i="17"/>
  <c r="N6867" i="17"/>
  <c r="N6866" i="17"/>
  <c r="N6865" i="17"/>
  <c r="N6864" i="17"/>
  <c r="N6863" i="17"/>
  <c r="N6862" i="17"/>
  <c r="N6861" i="17"/>
  <c r="N6860" i="17"/>
  <c r="N6859" i="17"/>
  <c r="N6858" i="17"/>
  <c r="N6857" i="17"/>
  <c r="N6856" i="17"/>
  <c r="N6855" i="17"/>
  <c r="N6854" i="17"/>
  <c r="N6853" i="17"/>
  <c r="N6852" i="17"/>
  <c r="N6851" i="17"/>
  <c r="N6850" i="17"/>
  <c r="N6849" i="17"/>
  <c r="N6848" i="17"/>
  <c r="N6847" i="17"/>
  <c r="N6846" i="17"/>
  <c r="N6845" i="17"/>
  <c r="N6844" i="17"/>
  <c r="N6843" i="17"/>
  <c r="N6842" i="17"/>
  <c r="N6841" i="17"/>
  <c r="N6840" i="17"/>
  <c r="N6839" i="17"/>
  <c r="N6838" i="17"/>
  <c r="N6837" i="17"/>
  <c r="N6836" i="17"/>
  <c r="N6835" i="17"/>
  <c r="N6834" i="17"/>
  <c r="N6833" i="17"/>
  <c r="N6832" i="17"/>
  <c r="N6831" i="17"/>
  <c r="N6830" i="17"/>
  <c r="N6829" i="17"/>
  <c r="N6828" i="17"/>
  <c r="N6827" i="17"/>
  <c r="N6826" i="17"/>
  <c r="N6825" i="17"/>
  <c r="N6824" i="17"/>
  <c r="N6823" i="17"/>
  <c r="N6822" i="17"/>
  <c r="N6821" i="17"/>
  <c r="N6820" i="17"/>
  <c r="N6819" i="17"/>
  <c r="N6818" i="17"/>
  <c r="N6817" i="17"/>
  <c r="N6816" i="17"/>
  <c r="N6815" i="17"/>
  <c r="N6814" i="17"/>
  <c r="N6813" i="17"/>
  <c r="N6812" i="17"/>
  <c r="N6811" i="17"/>
  <c r="N6810" i="17"/>
  <c r="N6809" i="17"/>
  <c r="N6808" i="17"/>
  <c r="N6807" i="17"/>
  <c r="N6806" i="17"/>
  <c r="N6805" i="17"/>
  <c r="N6804" i="17"/>
  <c r="N6803" i="17"/>
  <c r="N6802" i="17"/>
  <c r="N6801" i="17"/>
  <c r="N6800" i="17"/>
  <c r="N6799" i="17"/>
  <c r="N6798" i="17"/>
  <c r="N6797" i="17"/>
  <c r="N6796" i="17"/>
  <c r="N6795" i="17"/>
  <c r="N6794" i="17"/>
  <c r="N6793" i="17"/>
  <c r="N6792" i="17"/>
  <c r="N6791" i="17"/>
  <c r="N6790" i="17"/>
  <c r="N6789" i="17"/>
  <c r="N6788" i="17"/>
  <c r="N6787" i="17"/>
  <c r="N6786" i="17"/>
  <c r="N6785" i="17"/>
  <c r="N6784" i="17"/>
  <c r="N6783" i="17"/>
  <c r="N6782" i="17"/>
  <c r="N6781" i="17"/>
  <c r="N6780" i="17"/>
  <c r="N6779" i="17"/>
  <c r="N6778" i="17"/>
  <c r="N6777" i="17"/>
  <c r="N6776" i="17"/>
  <c r="N6775" i="17"/>
  <c r="N6774" i="17"/>
  <c r="N6773" i="17"/>
  <c r="N6772" i="17"/>
  <c r="N6771" i="17"/>
  <c r="N6770" i="17"/>
  <c r="N6769" i="17"/>
  <c r="N6768" i="17"/>
  <c r="N6767" i="17"/>
  <c r="N6766" i="17"/>
  <c r="N6765" i="17"/>
  <c r="N6764" i="17"/>
  <c r="N6763" i="17"/>
  <c r="N6762" i="17"/>
  <c r="N6761" i="17"/>
  <c r="N6760" i="17"/>
  <c r="N6759" i="17"/>
  <c r="N6758" i="17"/>
  <c r="N6757" i="17"/>
  <c r="N6756" i="17"/>
  <c r="N6755" i="17"/>
  <c r="N6754" i="17"/>
  <c r="N6753" i="17"/>
  <c r="N6752" i="17"/>
  <c r="N6751" i="17"/>
  <c r="N6750" i="17"/>
  <c r="N6749" i="17"/>
  <c r="N6748" i="17"/>
  <c r="N6747" i="17"/>
  <c r="N6746" i="17"/>
  <c r="N6745" i="17"/>
  <c r="N6744" i="17"/>
  <c r="N6743" i="17"/>
  <c r="N6742" i="17"/>
  <c r="N6741" i="17"/>
  <c r="N6740" i="17"/>
  <c r="N6739" i="17"/>
  <c r="N6738" i="17"/>
  <c r="N6737" i="17"/>
  <c r="N6736" i="17"/>
  <c r="N6735" i="17"/>
  <c r="N6734" i="17"/>
  <c r="N6733" i="17"/>
  <c r="N6732" i="17"/>
  <c r="N6731" i="17"/>
  <c r="N6730" i="17"/>
  <c r="N6729" i="17"/>
  <c r="N6728" i="17"/>
  <c r="N6727" i="17"/>
  <c r="N6726" i="17"/>
  <c r="N6725" i="17"/>
  <c r="N6724" i="17"/>
  <c r="N6723" i="17"/>
  <c r="N6722" i="17"/>
  <c r="N6721" i="17"/>
  <c r="N6720" i="17"/>
  <c r="N6719" i="17"/>
  <c r="N6718" i="17"/>
  <c r="N6717" i="17"/>
  <c r="N6716" i="17"/>
  <c r="N6715" i="17"/>
  <c r="N6714" i="17"/>
  <c r="N6713" i="17"/>
  <c r="N6712" i="17"/>
  <c r="N6711" i="17"/>
  <c r="N6710" i="17"/>
  <c r="N6709" i="17"/>
  <c r="N6708" i="17"/>
  <c r="N6707" i="17"/>
  <c r="N6706" i="17"/>
  <c r="N6705" i="17"/>
  <c r="N6704" i="17"/>
  <c r="N6703" i="17"/>
  <c r="N6702" i="17"/>
  <c r="N6701" i="17"/>
  <c r="N6700" i="17"/>
  <c r="N6699" i="17"/>
  <c r="N6698" i="17"/>
  <c r="N6697" i="17"/>
  <c r="N6696" i="17"/>
  <c r="N6695" i="17"/>
  <c r="N6694" i="17"/>
  <c r="N6693" i="17"/>
  <c r="N6692" i="17"/>
  <c r="N6691" i="17"/>
  <c r="N6690" i="17"/>
  <c r="N6689" i="17"/>
  <c r="N6688" i="17"/>
  <c r="N6687" i="17"/>
  <c r="N6686" i="17"/>
  <c r="N6685" i="17"/>
  <c r="N6684" i="17"/>
  <c r="N6683" i="17"/>
  <c r="N6682" i="17"/>
  <c r="N6681" i="17"/>
  <c r="N6680" i="17"/>
  <c r="N6679" i="17"/>
  <c r="N6678" i="17"/>
  <c r="N6677" i="17"/>
  <c r="N6676" i="17"/>
  <c r="N6675" i="17"/>
  <c r="N6674" i="17"/>
  <c r="N6673" i="17"/>
  <c r="N6672" i="17"/>
  <c r="N6671" i="17"/>
  <c r="N6670" i="17"/>
  <c r="N6669" i="17"/>
  <c r="N6668" i="17"/>
  <c r="N6667" i="17"/>
  <c r="N6666" i="17"/>
  <c r="N6665" i="17"/>
  <c r="N6664" i="17"/>
  <c r="N6663" i="17"/>
  <c r="N6662" i="17"/>
  <c r="N6661" i="17"/>
  <c r="N6660" i="17"/>
  <c r="N6659" i="17"/>
  <c r="N6658" i="17"/>
  <c r="N6657" i="17"/>
  <c r="N6656" i="17"/>
  <c r="N6655" i="17"/>
  <c r="N6654" i="17"/>
  <c r="N6653" i="17"/>
  <c r="N6652" i="17"/>
  <c r="N6651" i="17"/>
  <c r="N6650" i="17"/>
  <c r="N6649" i="17"/>
  <c r="N6648" i="17"/>
  <c r="N6647" i="17"/>
  <c r="N6646" i="17"/>
  <c r="N6645" i="17"/>
  <c r="N6644" i="17"/>
  <c r="N6643" i="17"/>
  <c r="N6642" i="17"/>
  <c r="N6641" i="17"/>
  <c r="N6640" i="17"/>
  <c r="N6639" i="17"/>
  <c r="N6638" i="17"/>
  <c r="N6637" i="17"/>
  <c r="N6636" i="17"/>
  <c r="N6635" i="17"/>
  <c r="N6634" i="17"/>
  <c r="N6633" i="17"/>
  <c r="N6632" i="17"/>
  <c r="N6631" i="17"/>
  <c r="N6630" i="17"/>
  <c r="N6629" i="17"/>
  <c r="N6628" i="17"/>
  <c r="N6627" i="17"/>
  <c r="N6626" i="17"/>
  <c r="N6625" i="17"/>
  <c r="N6624" i="17"/>
  <c r="N6623" i="17"/>
  <c r="N6622" i="17"/>
  <c r="N6621" i="17"/>
  <c r="N6620" i="17"/>
  <c r="N6619" i="17"/>
  <c r="N6618" i="17"/>
  <c r="N6617" i="17"/>
  <c r="N6616" i="17"/>
  <c r="N6615" i="17"/>
  <c r="N6614" i="17"/>
  <c r="N6613" i="17"/>
  <c r="N6612" i="17"/>
  <c r="N6611" i="17"/>
  <c r="N6610" i="17"/>
  <c r="N6609" i="17"/>
  <c r="N6608" i="17"/>
  <c r="N6607" i="17"/>
  <c r="N6606" i="17"/>
  <c r="N6605" i="17"/>
  <c r="N6604" i="17"/>
  <c r="N6603" i="17"/>
  <c r="N6602" i="17"/>
  <c r="N6601" i="17"/>
  <c r="N6600" i="17"/>
  <c r="N6599" i="17"/>
  <c r="N6598" i="17"/>
  <c r="N6597" i="17"/>
  <c r="N6596" i="17"/>
  <c r="N6595" i="17"/>
  <c r="N6594" i="17"/>
  <c r="N6593" i="17"/>
  <c r="N6592" i="17"/>
  <c r="N6591" i="17"/>
  <c r="N6590" i="17"/>
  <c r="N6589" i="17"/>
  <c r="N6588" i="17"/>
  <c r="N6587" i="17"/>
  <c r="N6586" i="17"/>
  <c r="N6585" i="17"/>
  <c r="N6584" i="17"/>
  <c r="N6583" i="17"/>
  <c r="N6582" i="17"/>
  <c r="N6581" i="17"/>
  <c r="N6580" i="17"/>
  <c r="N6579" i="17"/>
  <c r="N6578" i="17"/>
  <c r="N6577" i="17"/>
  <c r="N6576" i="17"/>
  <c r="N6575" i="17"/>
  <c r="N6574" i="17"/>
  <c r="N6573" i="17"/>
  <c r="N6572" i="17"/>
  <c r="N6571" i="17"/>
  <c r="N6570" i="17"/>
  <c r="N6569" i="17"/>
  <c r="N6568" i="17"/>
  <c r="N6567" i="17"/>
  <c r="N6566" i="17"/>
  <c r="N6565" i="17"/>
  <c r="N6564" i="17"/>
  <c r="N6563" i="17"/>
  <c r="N6562" i="17"/>
  <c r="N6561" i="17"/>
  <c r="N6560" i="17"/>
  <c r="N6559" i="17"/>
  <c r="N6558" i="17"/>
  <c r="N6557" i="17"/>
  <c r="N6556" i="17"/>
  <c r="N6555" i="17"/>
  <c r="N6554" i="17"/>
  <c r="N6553" i="17"/>
  <c r="N6552" i="17"/>
  <c r="N6551" i="17"/>
  <c r="N6550" i="17"/>
  <c r="N6549" i="17"/>
  <c r="N6548" i="17"/>
  <c r="N6547" i="17"/>
  <c r="N6546" i="17"/>
  <c r="N6545" i="17"/>
  <c r="N6544" i="17"/>
  <c r="N6543" i="17"/>
  <c r="N6542" i="17"/>
  <c r="N6541" i="17"/>
  <c r="N6540" i="17"/>
  <c r="N6539" i="17"/>
  <c r="N6538" i="17"/>
  <c r="N6537" i="17"/>
  <c r="N6536" i="17"/>
  <c r="N6535" i="17"/>
  <c r="N6534" i="17"/>
  <c r="N6533" i="17"/>
  <c r="N6532" i="17"/>
  <c r="N6531" i="17"/>
  <c r="N6530" i="17"/>
  <c r="N6529" i="17"/>
  <c r="N6528" i="17"/>
  <c r="N6527" i="17"/>
  <c r="N6526" i="17"/>
  <c r="N6525" i="17"/>
  <c r="N6524" i="17"/>
  <c r="N6523" i="17"/>
  <c r="N6522" i="17"/>
  <c r="N6521" i="17"/>
  <c r="N6520" i="17"/>
  <c r="N6519" i="17"/>
  <c r="N6518" i="17"/>
  <c r="N6517" i="17"/>
  <c r="N6516" i="17"/>
  <c r="N6515" i="17"/>
  <c r="N6514" i="17"/>
  <c r="N6513" i="17"/>
  <c r="N6512" i="17"/>
  <c r="N6511" i="17"/>
  <c r="N6510" i="17"/>
  <c r="N6509" i="17"/>
  <c r="N6508" i="17"/>
  <c r="N6507" i="17"/>
  <c r="N6506" i="17"/>
  <c r="N6505" i="17"/>
  <c r="N6504" i="17"/>
  <c r="N6503" i="17"/>
  <c r="N6502" i="17"/>
  <c r="N6501" i="17"/>
  <c r="N6500" i="17"/>
  <c r="N6499" i="17"/>
  <c r="N6498" i="17"/>
  <c r="N6497" i="17"/>
  <c r="N6496" i="17"/>
  <c r="N6495" i="17"/>
  <c r="N6494" i="17"/>
  <c r="N6493" i="17"/>
  <c r="N6492" i="17"/>
  <c r="N6491" i="17"/>
  <c r="N6490" i="17"/>
  <c r="N6489" i="17"/>
  <c r="N6488" i="17"/>
  <c r="N6487" i="17"/>
  <c r="N6486" i="17"/>
  <c r="N6485" i="17"/>
  <c r="N6484" i="17"/>
  <c r="N6483" i="17"/>
  <c r="N6482" i="17"/>
  <c r="N6481" i="17"/>
  <c r="N6480" i="17"/>
  <c r="N6479" i="17"/>
  <c r="N6478" i="17"/>
  <c r="N6477" i="17"/>
  <c r="N6476" i="17"/>
  <c r="N6475" i="17"/>
  <c r="N6474" i="17"/>
  <c r="N6473" i="17"/>
  <c r="N6472" i="17"/>
  <c r="N6471" i="17"/>
  <c r="N6470" i="17"/>
  <c r="N6469" i="17"/>
  <c r="N6468" i="17"/>
  <c r="N6467" i="17"/>
  <c r="N6466" i="17"/>
  <c r="N6465" i="17"/>
  <c r="N6464" i="17"/>
  <c r="N6463" i="17"/>
  <c r="N6462" i="17"/>
  <c r="N6461" i="17"/>
  <c r="N6460" i="17"/>
  <c r="N6459" i="17"/>
  <c r="N6458" i="17"/>
  <c r="N6457" i="17"/>
  <c r="N6456" i="17"/>
  <c r="N6455" i="17"/>
  <c r="N6454" i="17"/>
  <c r="N6453" i="17"/>
  <c r="N6452" i="17"/>
  <c r="N6451" i="17"/>
  <c r="N6450" i="17"/>
  <c r="N6449" i="17"/>
  <c r="N6448" i="17"/>
  <c r="N6447" i="17"/>
  <c r="N6446" i="17"/>
  <c r="N6445" i="17"/>
  <c r="N6444" i="17"/>
  <c r="N6443" i="17"/>
  <c r="N6442" i="17"/>
  <c r="N6441" i="17"/>
  <c r="N6440" i="17"/>
  <c r="N6439" i="17"/>
  <c r="N6438" i="17"/>
  <c r="N6437" i="17"/>
  <c r="N6436" i="17"/>
  <c r="N6435" i="17"/>
  <c r="N6434" i="17"/>
  <c r="N6433" i="17"/>
  <c r="N6432" i="17"/>
  <c r="N6431" i="17"/>
  <c r="N6430" i="17"/>
  <c r="N6429" i="17"/>
  <c r="N6428" i="17"/>
  <c r="N6427" i="17"/>
  <c r="N6426" i="17"/>
  <c r="N6425" i="17"/>
  <c r="N6424" i="17"/>
  <c r="N6423" i="17"/>
  <c r="N6422" i="17"/>
  <c r="N6421" i="17"/>
  <c r="N6420" i="17"/>
  <c r="N6419" i="17"/>
  <c r="N6418" i="17"/>
  <c r="N6417" i="17"/>
  <c r="N6416" i="17"/>
  <c r="N6415" i="17"/>
  <c r="N6414" i="17"/>
  <c r="N6413" i="17"/>
  <c r="N6412" i="17"/>
  <c r="N6411" i="17"/>
  <c r="N6410" i="17"/>
  <c r="N6409" i="17"/>
  <c r="N6408" i="17"/>
  <c r="N6407" i="17"/>
  <c r="N6406" i="17"/>
  <c r="N6405" i="17"/>
  <c r="N6404" i="17"/>
  <c r="N6403" i="17"/>
  <c r="N6402" i="17"/>
  <c r="N6401" i="17"/>
  <c r="N6400" i="17"/>
  <c r="N6399" i="17"/>
  <c r="N6398" i="17"/>
  <c r="N6397" i="17"/>
  <c r="N6396" i="17"/>
  <c r="N6395" i="17"/>
  <c r="N6394" i="17"/>
  <c r="N6393" i="17"/>
  <c r="N6392" i="17"/>
  <c r="N6391" i="17"/>
  <c r="N6390" i="17"/>
  <c r="N6389" i="17"/>
  <c r="N6388" i="17"/>
  <c r="N6387" i="17"/>
  <c r="N6386" i="17"/>
  <c r="N6385" i="17"/>
  <c r="N6384" i="17"/>
  <c r="N6383" i="17"/>
  <c r="N6382" i="17"/>
  <c r="N6381" i="17"/>
  <c r="N6380" i="17"/>
  <c r="N6379" i="17"/>
  <c r="N6378" i="17"/>
  <c r="N6377" i="17"/>
  <c r="N6376" i="17"/>
  <c r="N6375" i="17"/>
  <c r="N6374" i="17"/>
  <c r="N6373" i="17"/>
  <c r="N6372" i="17"/>
  <c r="N6371" i="17"/>
  <c r="N6370" i="17"/>
  <c r="N6369" i="17"/>
  <c r="N6368" i="17"/>
  <c r="N6367" i="17"/>
  <c r="N6366" i="17"/>
  <c r="N6365" i="17"/>
  <c r="N6364" i="17"/>
  <c r="N6363" i="17"/>
  <c r="N6362" i="17"/>
  <c r="N6361" i="17"/>
  <c r="N6360" i="17"/>
  <c r="N6359" i="17"/>
  <c r="N6358" i="17"/>
  <c r="N6357" i="17"/>
  <c r="N6356" i="17"/>
  <c r="N6355" i="17"/>
  <c r="N6354" i="17"/>
  <c r="N6353" i="17"/>
  <c r="N6352" i="17"/>
  <c r="N6351" i="17"/>
  <c r="N6350" i="17"/>
  <c r="N6349" i="17"/>
  <c r="N6348" i="17"/>
  <c r="N6347" i="17"/>
  <c r="N6346" i="17"/>
  <c r="N6345" i="17"/>
  <c r="N6344" i="17"/>
  <c r="N6343" i="17"/>
  <c r="N6342" i="17"/>
  <c r="N6341" i="17"/>
  <c r="N6340" i="17"/>
  <c r="N6339" i="17"/>
  <c r="N6338" i="17"/>
  <c r="N6337" i="17"/>
  <c r="N6336" i="17"/>
  <c r="N6335" i="17"/>
  <c r="N6334" i="17"/>
  <c r="N6333" i="17"/>
  <c r="N6332" i="17"/>
  <c r="N6331" i="17"/>
  <c r="N6330" i="17"/>
  <c r="N6329" i="17"/>
  <c r="N6328" i="17"/>
  <c r="N6327" i="17"/>
  <c r="N6326" i="17"/>
  <c r="N6325" i="17"/>
  <c r="N6324" i="17"/>
  <c r="N6323" i="17"/>
  <c r="N6322" i="17"/>
  <c r="N6321" i="17"/>
  <c r="N6320" i="17"/>
  <c r="N6319" i="17"/>
  <c r="N6318" i="17"/>
  <c r="N6317" i="17"/>
  <c r="N6316" i="17"/>
  <c r="N6315" i="17"/>
  <c r="N6314" i="17"/>
  <c r="N6313" i="17"/>
  <c r="N6312" i="17"/>
  <c r="N6311" i="17"/>
  <c r="N6310" i="17"/>
  <c r="N6309" i="17"/>
  <c r="N6308" i="17"/>
  <c r="N6307" i="17"/>
  <c r="N6306" i="17"/>
  <c r="N6305" i="17"/>
  <c r="N6304" i="17"/>
  <c r="N6303" i="17"/>
  <c r="N6302" i="17"/>
  <c r="N6301" i="17"/>
  <c r="N6300" i="17"/>
  <c r="N6299" i="17"/>
  <c r="N6298" i="17"/>
  <c r="N6297" i="17"/>
  <c r="N6296" i="17"/>
  <c r="N6295" i="17"/>
  <c r="N6294" i="17"/>
  <c r="N6293" i="17"/>
  <c r="N6292" i="17"/>
  <c r="N6291" i="17"/>
  <c r="N6290" i="17"/>
  <c r="N6289" i="17"/>
  <c r="N6288" i="17"/>
  <c r="N6287" i="17"/>
  <c r="N6286" i="17"/>
  <c r="N6285" i="17"/>
  <c r="N6284" i="17"/>
  <c r="N6283" i="17"/>
  <c r="N6282" i="17"/>
  <c r="N6281" i="17"/>
  <c r="N6280" i="17"/>
  <c r="N6279" i="17"/>
  <c r="N6278" i="17"/>
  <c r="N6277" i="17"/>
  <c r="N6276" i="17"/>
  <c r="N6275" i="17"/>
  <c r="N6274" i="17"/>
  <c r="N6273" i="17"/>
  <c r="N6272" i="17"/>
  <c r="N6271" i="17"/>
  <c r="N6270" i="17"/>
  <c r="N6269" i="17"/>
  <c r="N6268" i="17"/>
  <c r="N6267" i="17"/>
  <c r="N6266" i="17"/>
  <c r="N6265" i="17"/>
  <c r="N6264" i="17"/>
  <c r="N6263" i="17"/>
  <c r="N6262" i="17"/>
  <c r="N6261" i="17"/>
  <c r="N6260" i="17"/>
  <c r="N6259" i="17"/>
  <c r="N6258" i="17"/>
  <c r="N6257" i="17"/>
  <c r="N6256" i="17"/>
  <c r="N6255" i="17"/>
  <c r="N6254" i="17"/>
  <c r="N6253" i="17"/>
  <c r="N6252" i="17"/>
  <c r="N6251" i="17"/>
  <c r="N6250" i="17"/>
  <c r="N6249" i="17"/>
  <c r="N6248" i="17"/>
  <c r="N6247" i="17"/>
  <c r="N6246" i="17"/>
  <c r="N6245" i="17"/>
  <c r="N6244" i="17"/>
  <c r="N6243" i="17"/>
  <c r="N6242" i="17"/>
  <c r="N6241" i="17"/>
  <c r="N6240" i="17"/>
  <c r="N6239" i="17"/>
  <c r="N6238" i="17"/>
  <c r="N6237" i="17"/>
  <c r="N6236" i="17"/>
  <c r="N6235" i="17"/>
  <c r="N6234" i="17"/>
  <c r="N6233" i="17"/>
  <c r="N6232" i="17"/>
  <c r="N6231" i="17"/>
  <c r="N6230" i="17"/>
  <c r="N6229" i="17"/>
  <c r="N6228" i="17"/>
  <c r="N6227" i="17"/>
  <c r="N6226" i="17"/>
  <c r="N6225" i="17"/>
  <c r="N6224" i="17"/>
  <c r="N6223" i="17"/>
  <c r="N6222" i="17"/>
  <c r="N6221" i="17"/>
  <c r="N6220" i="17"/>
  <c r="N6219" i="17"/>
  <c r="N6218" i="17"/>
  <c r="N6217" i="17"/>
  <c r="N6216" i="17"/>
  <c r="N6215" i="17"/>
  <c r="N6214" i="17"/>
  <c r="N6213" i="17"/>
  <c r="N6212" i="17"/>
  <c r="N6211" i="17"/>
  <c r="N6210" i="17"/>
  <c r="N6209" i="17"/>
  <c r="N6208" i="17"/>
  <c r="N6207" i="17"/>
  <c r="N6206" i="17"/>
  <c r="N6205" i="17"/>
  <c r="N6204" i="17"/>
  <c r="N6203" i="17"/>
  <c r="N6202" i="17"/>
  <c r="N6201" i="17"/>
  <c r="N6200" i="17"/>
  <c r="N6199" i="17"/>
  <c r="N6198" i="17"/>
  <c r="N6197" i="17"/>
  <c r="N6196" i="17"/>
  <c r="N6195" i="17"/>
  <c r="N6194" i="17"/>
  <c r="N6193" i="17"/>
  <c r="N6192" i="17"/>
  <c r="N6191" i="17"/>
  <c r="N6190" i="17"/>
  <c r="N6189" i="17"/>
  <c r="N6188" i="17"/>
  <c r="N6187" i="17"/>
  <c r="N6186" i="17"/>
  <c r="N6185" i="17"/>
  <c r="N6184" i="17"/>
  <c r="N6183" i="17"/>
  <c r="N6182" i="17"/>
  <c r="N6181" i="17"/>
  <c r="N6180" i="17"/>
  <c r="N6179" i="17"/>
  <c r="N6178" i="17"/>
  <c r="N6177" i="17"/>
  <c r="N6176" i="17"/>
  <c r="N6175" i="17"/>
  <c r="N6174" i="17"/>
  <c r="N6173" i="17"/>
  <c r="N6172" i="17"/>
  <c r="N6171" i="17"/>
  <c r="N6170" i="17"/>
  <c r="N6169" i="17"/>
  <c r="N6168" i="17"/>
  <c r="N6167" i="17"/>
  <c r="N6166" i="17"/>
  <c r="N6165" i="17"/>
  <c r="N6164" i="17"/>
  <c r="N6163" i="17"/>
  <c r="N6162" i="17"/>
  <c r="N6161" i="17"/>
  <c r="N6160" i="17"/>
  <c r="N6159" i="17"/>
  <c r="N6158" i="17"/>
  <c r="N6157" i="17"/>
  <c r="N6156" i="17"/>
  <c r="N6155" i="17"/>
  <c r="N6154" i="17"/>
  <c r="N6153" i="17"/>
  <c r="N6152" i="17"/>
  <c r="N6151" i="17"/>
  <c r="N6150" i="17"/>
  <c r="N6149" i="17"/>
  <c r="N6148" i="17"/>
  <c r="N6147" i="17"/>
  <c r="N6146" i="17"/>
  <c r="N6145" i="17"/>
  <c r="N6144" i="17"/>
  <c r="N6143" i="17"/>
  <c r="N6142" i="17"/>
  <c r="N6141" i="17"/>
  <c r="N6140" i="17"/>
  <c r="N6139" i="17"/>
  <c r="N6138" i="17"/>
  <c r="N6137" i="17"/>
  <c r="N6136" i="17"/>
  <c r="N6135" i="17"/>
  <c r="N6134" i="17"/>
  <c r="N6133" i="17"/>
  <c r="N6132" i="17"/>
  <c r="N6131" i="17"/>
  <c r="N6130" i="17"/>
  <c r="N6129" i="17"/>
  <c r="N6128" i="17"/>
  <c r="N6127" i="17"/>
  <c r="N6126" i="17"/>
  <c r="N6125" i="17"/>
  <c r="N6124" i="17"/>
  <c r="N6123" i="17"/>
  <c r="N6122" i="17"/>
  <c r="N6121" i="17"/>
  <c r="N6120" i="17"/>
  <c r="N6119" i="17"/>
  <c r="N6118" i="17"/>
  <c r="N6117" i="17"/>
  <c r="N6116" i="17"/>
  <c r="N6115" i="17"/>
  <c r="N6114" i="17"/>
  <c r="N6113" i="17"/>
  <c r="N6112" i="17"/>
  <c r="N6111" i="17"/>
  <c r="N6110" i="17"/>
  <c r="N6109" i="17"/>
  <c r="N6108" i="17"/>
  <c r="N6107" i="17"/>
  <c r="N6106" i="17"/>
  <c r="N6105" i="17"/>
  <c r="N6104" i="17"/>
  <c r="N6103" i="17"/>
  <c r="N6102" i="17"/>
  <c r="N6101" i="17"/>
  <c r="N6100" i="17"/>
  <c r="N6099" i="17"/>
  <c r="N6098" i="17"/>
  <c r="N6097" i="17"/>
  <c r="N6096" i="17"/>
  <c r="N6095" i="17"/>
  <c r="N6094" i="17"/>
  <c r="N6093" i="17"/>
  <c r="N6092" i="17"/>
  <c r="N6091" i="17"/>
  <c r="N6090" i="17"/>
  <c r="N6089" i="17"/>
  <c r="N6088" i="17"/>
  <c r="N6087" i="17"/>
  <c r="N6086" i="17"/>
  <c r="N6085" i="17"/>
  <c r="N6084" i="17"/>
  <c r="N6083" i="17"/>
  <c r="N6082" i="17"/>
  <c r="N6081" i="17"/>
  <c r="N6080" i="17"/>
  <c r="N6079" i="17"/>
  <c r="N6078" i="17"/>
  <c r="N6077" i="17"/>
  <c r="N6076" i="17"/>
  <c r="N6075" i="17"/>
  <c r="N6074" i="17"/>
  <c r="N6073" i="17"/>
  <c r="N6072" i="17"/>
  <c r="N6071" i="17"/>
  <c r="N6070" i="17"/>
  <c r="N6069" i="17"/>
  <c r="N6068" i="17"/>
  <c r="N6067" i="17"/>
  <c r="N6066" i="17"/>
  <c r="N6065" i="17"/>
  <c r="N6064" i="17"/>
  <c r="N6063" i="17"/>
  <c r="N6062" i="17"/>
  <c r="N6061" i="17"/>
  <c r="N6060" i="17"/>
  <c r="N6059" i="17"/>
  <c r="N6058" i="17"/>
  <c r="N6057" i="17"/>
  <c r="N6056" i="17"/>
  <c r="N6055" i="17"/>
  <c r="N6054" i="17"/>
  <c r="N6053" i="17"/>
  <c r="N6052" i="17"/>
  <c r="N6051" i="17"/>
  <c r="N6050" i="17"/>
  <c r="N6049" i="17"/>
  <c r="N6048" i="17"/>
  <c r="N6047" i="17"/>
  <c r="N6046" i="17"/>
  <c r="N6045" i="17"/>
  <c r="N6044" i="17"/>
  <c r="N6043" i="17"/>
  <c r="N6042" i="17"/>
  <c r="N6041" i="17"/>
  <c r="N6040" i="17"/>
  <c r="N6039" i="17"/>
  <c r="N6038" i="17"/>
  <c r="N6037" i="17"/>
  <c r="N6036" i="17"/>
  <c r="N6035" i="17"/>
  <c r="N6034" i="17"/>
  <c r="N6033" i="17"/>
  <c r="N6032" i="17"/>
  <c r="N6031" i="17"/>
  <c r="N6030" i="17"/>
  <c r="N6029" i="17"/>
  <c r="N6028" i="17"/>
  <c r="N6027" i="17"/>
  <c r="N6026" i="17"/>
  <c r="N6025" i="17"/>
  <c r="N6024" i="17"/>
  <c r="N6023" i="17"/>
  <c r="N6022" i="17"/>
  <c r="N6021" i="17"/>
  <c r="N6020" i="17"/>
  <c r="N6019" i="17"/>
  <c r="N6018" i="17"/>
  <c r="N6017" i="17"/>
  <c r="N6016" i="17"/>
  <c r="N6015" i="17"/>
  <c r="N6014" i="17"/>
  <c r="N6013" i="17"/>
  <c r="N6012" i="17"/>
  <c r="N6011" i="17"/>
  <c r="N6010" i="17"/>
  <c r="N6009" i="17"/>
  <c r="N6008" i="17"/>
  <c r="N6007" i="17"/>
  <c r="N6006" i="17"/>
  <c r="N6005" i="17"/>
  <c r="N6004" i="17"/>
  <c r="N6003" i="17"/>
  <c r="N6002" i="17"/>
  <c r="N6001" i="17"/>
  <c r="N6000" i="17"/>
  <c r="N5999" i="17"/>
  <c r="N5998" i="17"/>
  <c r="N5997" i="17"/>
  <c r="N5996" i="17"/>
  <c r="N5995" i="17"/>
  <c r="N5994" i="17"/>
  <c r="N5993" i="17"/>
  <c r="N5992" i="17"/>
  <c r="N5991" i="17"/>
  <c r="N5990" i="17"/>
  <c r="N5989" i="17"/>
  <c r="N5988" i="17"/>
  <c r="N5987" i="17"/>
  <c r="N5986" i="17"/>
  <c r="N5985" i="17"/>
  <c r="N5984" i="17"/>
  <c r="N5983" i="17"/>
  <c r="N5982" i="17"/>
  <c r="N5981" i="17"/>
  <c r="N5980" i="17"/>
  <c r="N5979" i="17"/>
  <c r="N5978" i="17"/>
  <c r="N5977" i="17"/>
  <c r="N5976" i="17"/>
  <c r="N5975" i="17"/>
  <c r="N5974" i="17"/>
  <c r="N5973" i="17"/>
  <c r="N5972" i="17"/>
  <c r="N5971" i="17"/>
  <c r="N5970" i="17"/>
  <c r="N5969" i="17"/>
  <c r="N5968" i="17"/>
  <c r="N5967" i="17"/>
  <c r="N5966" i="17"/>
  <c r="N5965" i="17"/>
  <c r="N5964" i="17"/>
  <c r="N5963" i="17"/>
  <c r="N5962" i="17"/>
  <c r="N5961" i="17"/>
  <c r="N5960" i="17"/>
  <c r="N5959" i="17"/>
  <c r="N5958" i="17"/>
  <c r="N5957" i="17"/>
  <c r="N5956" i="17"/>
  <c r="N5955" i="17"/>
  <c r="N5954" i="17"/>
  <c r="N5953" i="17"/>
  <c r="N5952" i="17"/>
  <c r="N5951" i="17"/>
  <c r="N5950" i="17"/>
  <c r="N5949" i="17"/>
  <c r="N5948" i="17"/>
  <c r="N5947" i="17"/>
  <c r="N5946" i="17"/>
  <c r="N5945" i="17"/>
  <c r="N5944" i="17"/>
  <c r="N5943" i="17"/>
  <c r="N5942" i="17"/>
  <c r="N5941" i="17"/>
  <c r="N5940" i="17"/>
  <c r="N5939" i="17"/>
  <c r="N5938" i="17"/>
  <c r="N5937" i="17"/>
  <c r="N5936" i="17"/>
  <c r="N5935" i="17"/>
  <c r="N5934" i="17"/>
  <c r="N5933" i="17"/>
  <c r="N5932" i="17"/>
  <c r="N5931" i="17"/>
  <c r="N5930" i="17"/>
  <c r="N5929" i="17"/>
  <c r="N5928" i="17"/>
  <c r="N5927" i="17"/>
  <c r="N5926" i="17"/>
  <c r="N5925" i="17"/>
  <c r="N5924" i="17"/>
  <c r="N5923" i="17"/>
  <c r="N5922" i="17"/>
  <c r="N5921" i="17"/>
  <c r="N5920" i="17"/>
  <c r="N5919" i="17"/>
  <c r="N5918" i="17"/>
  <c r="N5917" i="17"/>
  <c r="N5916" i="17"/>
  <c r="N5915" i="17"/>
  <c r="N5914" i="17"/>
  <c r="N5913" i="17"/>
  <c r="N5912" i="17"/>
  <c r="N5911" i="17"/>
  <c r="N5910" i="17"/>
  <c r="N5909" i="17"/>
  <c r="N5908" i="17"/>
  <c r="N5907" i="17"/>
  <c r="N5906" i="17"/>
  <c r="N5905" i="17"/>
  <c r="N5904" i="17"/>
  <c r="N5903" i="17"/>
  <c r="N5902" i="17"/>
  <c r="N5901" i="17"/>
  <c r="N5900" i="17"/>
  <c r="N5899" i="17"/>
  <c r="N5898" i="17"/>
  <c r="N5897" i="17"/>
  <c r="N5896" i="17"/>
  <c r="N5895" i="17"/>
  <c r="N5894" i="17"/>
  <c r="N5893" i="17"/>
  <c r="N5892" i="17"/>
  <c r="N5891" i="17"/>
  <c r="N5890" i="17"/>
  <c r="N5889" i="17"/>
  <c r="N5888" i="17"/>
  <c r="N5887" i="17"/>
  <c r="N5886" i="17"/>
  <c r="N5885" i="17"/>
  <c r="N5884" i="17"/>
  <c r="N5883" i="17"/>
  <c r="N5882" i="17"/>
  <c r="N5881" i="17"/>
  <c r="N5880" i="17"/>
  <c r="N5879" i="17"/>
  <c r="N5878" i="17"/>
  <c r="N5877" i="17"/>
  <c r="N5876" i="17"/>
  <c r="N5875" i="17"/>
  <c r="N5874" i="17"/>
  <c r="N5873" i="17"/>
  <c r="N5872" i="17"/>
  <c r="N5871" i="17"/>
  <c r="N5870" i="17"/>
  <c r="N5869" i="17"/>
  <c r="N5868" i="17"/>
  <c r="N5867" i="17"/>
  <c r="N5866" i="17"/>
  <c r="N5865" i="17"/>
  <c r="N5864" i="17"/>
  <c r="N5863" i="17"/>
  <c r="N5862" i="17"/>
  <c r="N5861" i="17"/>
  <c r="N5860" i="17"/>
  <c r="N5859" i="17"/>
  <c r="N5858" i="17"/>
  <c r="N5857" i="17"/>
  <c r="N5856" i="17"/>
  <c r="N5855" i="17"/>
  <c r="N5854" i="17"/>
  <c r="N5853" i="17"/>
  <c r="N5852" i="17"/>
  <c r="N5851" i="17"/>
  <c r="N5850" i="17"/>
  <c r="N5849" i="17"/>
  <c r="N5848" i="17"/>
  <c r="N5847" i="17"/>
  <c r="N5846" i="17"/>
  <c r="N5845" i="17"/>
  <c r="N5844" i="17"/>
  <c r="N5843" i="17"/>
  <c r="N5842" i="17"/>
  <c r="N5841" i="17"/>
  <c r="N5840" i="17"/>
  <c r="N5839" i="17"/>
  <c r="N5838" i="17"/>
  <c r="N5837" i="17"/>
  <c r="N5836" i="17"/>
  <c r="N5835" i="17"/>
  <c r="N5834" i="17"/>
  <c r="N5833" i="17"/>
  <c r="N5832" i="17"/>
  <c r="N5831" i="17"/>
  <c r="N5830" i="17"/>
  <c r="N5829" i="17"/>
  <c r="N5828" i="17"/>
  <c r="N5827" i="17"/>
  <c r="N5826" i="17"/>
  <c r="N5825" i="17"/>
  <c r="N5824" i="17"/>
  <c r="N5823" i="17"/>
  <c r="N5822" i="17"/>
  <c r="N5821" i="17"/>
  <c r="N5820" i="17"/>
  <c r="N5819" i="17"/>
  <c r="N5818" i="17"/>
  <c r="N5817" i="17"/>
  <c r="N5816" i="17"/>
  <c r="N5815" i="17"/>
  <c r="N5814" i="17"/>
  <c r="N5813" i="17"/>
  <c r="N5812" i="17"/>
  <c r="N5811" i="17"/>
  <c r="N5810" i="17"/>
  <c r="N5809" i="17"/>
  <c r="N5808" i="17"/>
  <c r="N5807" i="17"/>
  <c r="N5806" i="17"/>
  <c r="N5805" i="17"/>
  <c r="N5804" i="17"/>
  <c r="N5803" i="17"/>
  <c r="N5802" i="17"/>
  <c r="N5801" i="17"/>
  <c r="N5800" i="17"/>
  <c r="N5799" i="17"/>
  <c r="N5798" i="17"/>
  <c r="N5797" i="17"/>
  <c r="N5796" i="17"/>
  <c r="N5795" i="17"/>
  <c r="N5794" i="17"/>
  <c r="N5793" i="17"/>
  <c r="N5792" i="17"/>
  <c r="N5791" i="17"/>
  <c r="N5790" i="17"/>
  <c r="N5789" i="17"/>
  <c r="N5788" i="17"/>
  <c r="N5787" i="17"/>
  <c r="N5786" i="17"/>
  <c r="N5785" i="17"/>
  <c r="N5784" i="17"/>
  <c r="N5783" i="17"/>
  <c r="N5782" i="17"/>
  <c r="N5781" i="17"/>
  <c r="N5780" i="17"/>
  <c r="N5779" i="17"/>
  <c r="N5778" i="17"/>
  <c r="N5777" i="17"/>
  <c r="N5776" i="17"/>
  <c r="N5775" i="17"/>
  <c r="N5774" i="17"/>
  <c r="N5773" i="17"/>
  <c r="N5772" i="17"/>
  <c r="N5771" i="17"/>
  <c r="N5770" i="17"/>
  <c r="N5769" i="17"/>
  <c r="N5768" i="17"/>
  <c r="N5767" i="17"/>
  <c r="N5766" i="17"/>
  <c r="N5765" i="17"/>
  <c r="N5764" i="17"/>
  <c r="N5763" i="17"/>
  <c r="N5762" i="17"/>
  <c r="N5761" i="17"/>
  <c r="N5760" i="17"/>
  <c r="N5759" i="17"/>
  <c r="N5758" i="17"/>
  <c r="N5757" i="17"/>
  <c r="N5756" i="17"/>
  <c r="N5755" i="17"/>
  <c r="N5754" i="17"/>
  <c r="N5753" i="17"/>
  <c r="N5752" i="17"/>
  <c r="N5751" i="17"/>
  <c r="N5750" i="17"/>
  <c r="N5749" i="17"/>
  <c r="N5748" i="17"/>
  <c r="N5747" i="17"/>
  <c r="N5746" i="17"/>
  <c r="N5745" i="17"/>
  <c r="N5744" i="17"/>
  <c r="N5743" i="17"/>
  <c r="N5742" i="17"/>
  <c r="N5741" i="17"/>
  <c r="N5740" i="17"/>
  <c r="N5739" i="17"/>
  <c r="N5738" i="17"/>
  <c r="N5737" i="17"/>
  <c r="N5736" i="17"/>
  <c r="N5735" i="17"/>
  <c r="N5734" i="17"/>
  <c r="N5733" i="17"/>
  <c r="N5732" i="17"/>
  <c r="N5731" i="17"/>
  <c r="N5730" i="17"/>
  <c r="N5729" i="17"/>
  <c r="N5728" i="17"/>
  <c r="N5727" i="17"/>
  <c r="N5726" i="17"/>
  <c r="N5725" i="17"/>
  <c r="N5724" i="17"/>
  <c r="N5723" i="17"/>
  <c r="N5722" i="17"/>
  <c r="N5721" i="17"/>
  <c r="N5720" i="17"/>
  <c r="N5719" i="17"/>
  <c r="N5718" i="17"/>
  <c r="N5717" i="17"/>
  <c r="N5716" i="17"/>
  <c r="N5715" i="17"/>
  <c r="N5714" i="17"/>
  <c r="N5713" i="17"/>
  <c r="N5712" i="17"/>
  <c r="N5711" i="17"/>
  <c r="N5710" i="17"/>
  <c r="N5709" i="17"/>
  <c r="N5708" i="17"/>
  <c r="N5707" i="17"/>
  <c r="N5706" i="17"/>
  <c r="N5705" i="17"/>
  <c r="N5704" i="17"/>
  <c r="N5703" i="17"/>
  <c r="N5702" i="17"/>
  <c r="N5701" i="17"/>
  <c r="N5700" i="17"/>
  <c r="N5699" i="17"/>
  <c r="N5698" i="17"/>
  <c r="N5697" i="17"/>
  <c r="N5696" i="17"/>
  <c r="N5695" i="17"/>
  <c r="N5694" i="17"/>
  <c r="N5693" i="17"/>
  <c r="N5692" i="17"/>
  <c r="N5691" i="17"/>
  <c r="N5690" i="17"/>
  <c r="N5689" i="17"/>
  <c r="N5688" i="17"/>
  <c r="N5687" i="17"/>
  <c r="N5686" i="17"/>
  <c r="N5685" i="17"/>
  <c r="N5684" i="17"/>
  <c r="N5683" i="17"/>
  <c r="N5682" i="17"/>
  <c r="N5681" i="17"/>
  <c r="N5680" i="17"/>
  <c r="N5679" i="17"/>
  <c r="N5678" i="17"/>
  <c r="N5677" i="17"/>
  <c r="N5676" i="17"/>
  <c r="N5675" i="17"/>
  <c r="N5674" i="17"/>
  <c r="N5673" i="17"/>
  <c r="N5672" i="17"/>
  <c r="N5671" i="17"/>
  <c r="N5670" i="17"/>
  <c r="N5669" i="17"/>
  <c r="N5668" i="17"/>
  <c r="N5667" i="17"/>
  <c r="N5666" i="17"/>
  <c r="N5665" i="17"/>
  <c r="N5664" i="17"/>
  <c r="N5663" i="17"/>
  <c r="N5662" i="17"/>
  <c r="N5661" i="17"/>
  <c r="N5660" i="17"/>
  <c r="N5659" i="17"/>
  <c r="N5658" i="17"/>
  <c r="N5657" i="17"/>
  <c r="N5656" i="17"/>
  <c r="N5655" i="17"/>
  <c r="N5654" i="17"/>
  <c r="N5653" i="17"/>
  <c r="N5652" i="17"/>
  <c r="N5651" i="17"/>
  <c r="N5650" i="17"/>
  <c r="N5649" i="17"/>
  <c r="N5648" i="17"/>
  <c r="N5647" i="17"/>
  <c r="N5646" i="17"/>
  <c r="N5645" i="17"/>
  <c r="N5644" i="17"/>
  <c r="N5643" i="17"/>
  <c r="N5642" i="17"/>
  <c r="N5641" i="17"/>
  <c r="N5640" i="17"/>
  <c r="N5639" i="17"/>
  <c r="N5638" i="17"/>
  <c r="N5637" i="17"/>
  <c r="N5636" i="17"/>
  <c r="N5635" i="17"/>
  <c r="N5634" i="17"/>
  <c r="N5633" i="17"/>
  <c r="N5632" i="17"/>
  <c r="N5631" i="17"/>
  <c r="N5630" i="17"/>
  <c r="N5629" i="17"/>
  <c r="N5628" i="17"/>
  <c r="N5627" i="17"/>
  <c r="N5626" i="17"/>
  <c r="N5625" i="17"/>
  <c r="N5624" i="17"/>
  <c r="N5623" i="17"/>
  <c r="N5622" i="17"/>
  <c r="N5621" i="17"/>
  <c r="N5620" i="17"/>
  <c r="N5619" i="17"/>
  <c r="N5618" i="17"/>
  <c r="N5617" i="17"/>
  <c r="N5616" i="17"/>
  <c r="N5615" i="17"/>
  <c r="N5614" i="17"/>
  <c r="N5613" i="17"/>
  <c r="N5612" i="17"/>
  <c r="N5611" i="17"/>
  <c r="N5610" i="17"/>
  <c r="N5609" i="17"/>
  <c r="N5608" i="17"/>
  <c r="N5607" i="17"/>
  <c r="N5606" i="17"/>
  <c r="N5605" i="17"/>
  <c r="N5604" i="17"/>
  <c r="N5603" i="17"/>
  <c r="N5602" i="17"/>
  <c r="N5601" i="17"/>
  <c r="N5600" i="17"/>
  <c r="N5599" i="17"/>
  <c r="N5598" i="17"/>
  <c r="N5597" i="17"/>
  <c r="N5596" i="17"/>
  <c r="N5595" i="17"/>
  <c r="N5594" i="17"/>
  <c r="N5593" i="17"/>
  <c r="N5592" i="17"/>
  <c r="N5591" i="17"/>
  <c r="N5590" i="17"/>
  <c r="N5589" i="17"/>
  <c r="N5588" i="17"/>
  <c r="N5587" i="17"/>
  <c r="N5586" i="17"/>
  <c r="N5585" i="17"/>
  <c r="N5584" i="17"/>
  <c r="N5583" i="17"/>
  <c r="N5582" i="17"/>
  <c r="N5581" i="17"/>
  <c r="N5580" i="17"/>
  <c r="N5579" i="17"/>
  <c r="N5578" i="17"/>
  <c r="N5577" i="17"/>
  <c r="N5576" i="17"/>
  <c r="N5575" i="17"/>
  <c r="N5574" i="17"/>
  <c r="N5573" i="17"/>
  <c r="N5572" i="17"/>
  <c r="N5571" i="17"/>
  <c r="N5570" i="17"/>
  <c r="N5569" i="17"/>
  <c r="N5568" i="17"/>
  <c r="N5567" i="17"/>
  <c r="N5566" i="17"/>
  <c r="N5565" i="17"/>
  <c r="N5564" i="17"/>
  <c r="N5563" i="17"/>
  <c r="N5562" i="17"/>
  <c r="N5561" i="17"/>
  <c r="N5560" i="17"/>
  <c r="N5559" i="17"/>
  <c r="N5558" i="17"/>
  <c r="N5557" i="17"/>
  <c r="N5556" i="17"/>
  <c r="N5555" i="17"/>
  <c r="N5554" i="17"/>
  <c r="N5553" i="17"/>
  <c r="N5552" i="17"/>
  <c r="N5551" i="17"/>
  <c r="N5550" i="17"/>
  <c r="N5549" i="17"/>
  <c r="N5548" i="17"/>
  <c r="N5547" i="17"/>
  <c r="N5546" i="17"/>
  <c r="N5545" i="17"/>
  <c r="N5544" i="17"/>
  <c r="N5543" i="17"/>
  <c r="N5542" i="17"/>
  <c r="N5541" i="17"/>
  <c r="N5540" i="17"/>
  <c r="N5539" i="17"/>
  <c r="N5538" i="17"/>
  <c r="N5537" i="17"/>
  <c r="N5536" i="17"/>
  <c r="N5535" i="17"/>
  <c r="N5534" i="17"/>
  <c r="N5533" i="17"/>
  <c r="N5532" i="17"/>
  <c r="N5531" i="17"/>
  <c r="N5530" i="17"/>
  <c r="N5529" i="17"/>
  <c r="N5528" i="17"/>
  <c r="N5527" i="17"/>
  <c r="N5526" i="17"/>
  <c r="N5525" i="17"/>
  <c r="N5524" i="17"/>
  <c r="N5523" i="17"/>
  <c r="N5522" i="17"/>
  <c r="N5521" i="17"/>
  <c r="N5520" i="17"/>
  <c r="N5519" i="17"/>
  <c r="N5518" i="17"/>
  <c r="N5517" i="17"/>
  <c r="N5516" i="17"/>
  <c r="N5515" i="17"/>
  <c r="N5514" i="17"/>
  <c r="N5513" i="17"/>
  <c r="N5512" i="17"/>
  <c r="N5511" i="17"/>
  <c r="N5510" i="17"/>
  <c r="N5509" i="17"/>
  <c r="N5508" i="17"/>
  <c r="N5507" i="17"/>
  <c r="N5506" i="17"/>
  <c r="N5505" i="17"/>
  <c r="N5504" i="17"/>
  <c r="N5503" i="17"/>
  <c r="N5502" i="17"/>
  <c r="N5501" i="17"/>
  <c r="N5500" i="17"/>
  <c r="N5499" i="17"/>
  <c r="N5498" i="17"/>
  <c r="N5497" i="17"/>
  <c r="N5496" i="17"/>
  <c r="N5495" i="17"/>
  <c r="N5494" i="17"/>
  <c r="N5493" i="17"/>
  <c r="N5492" i="17"/>
  <c r="N5491" i="17"/>
  <c r="N5490" i="17"/>
  <c r="N5489" i="17"/>
  <c r="N5488" i="17"/>
  <c r="N5487" i="17"/>
  <c r="N5486" i="17"/>
  <c r="N5485" i="17"/>
  <c r="N5484" i="17"/>
  <c r="N5483" i="17"/>
  <c r="N5482" i="17"/>
  <c r="N5481" i="17"/>
  <c r="N5480" i="17"/>
  <c r="N5479" i="17"/>
  <c r="N5478" i="17"/>
  <c r="N5477" i="17"/>
  <c r="N5476" i="17"/>
  <c r="N5475" i="17"/>
  <c r="N5474" i="17"/>
  <c r="N5473" i="17"/>
  <c r="N5472" i="17"/>
  <c r="N5471" i="17"/>
  <c r="N5470" i="17"/>
  <c r="N5469" i="17"/>
  <c r="N5468" i="17"/>
  <c r="N5467" i="17"/>
  <c r="N5466" i="17"/>
  <c r="N5465" i="17"/>
  <c r="N5464" i="17"/>
  <c r="N5463" i="17"/>
  <c r="N5462" i="17"/>
  <c r="N5461" i="17"/>
  <c r="N5460" i="17"/>
  <c r="N5459" i="17"/>
  <c r="N5458" i="17"/>
  <c r="N5457" i="17"/>
  <c r="N5456" i="17"/>
  <c r="N5455" i="17"/>
  <c r="N5454" i="17"/>
  <c r="N5453" i="17"/>
  <c r="N5452" i="17"/>
  <c r="N5451" i="17"/>
  <c r="N5450" i="17"/>
  <c r="N5449" i="17"/>
  <c r="N5448" i="17"/>
  <c r="N5447" i="17"/>
  <c r="N5446" i="17"/>
  <c r="N5445" i="17"/>
  <c r="N5444" i="17"/>
  <c r="N5443" i="17"/>
  <c r="N5442" i="17"/>
  <c r="N5441" i="17"/>
  <c r="N5440" i="17"/>
  <c r="N5439" i="17"/>
  <c r="N5438" i="17"/>
  <c r="N5437" i="17"/>
  <c r="N5436" i="17"/>
  <c r="N5435" i="17"/>
  <c r="N5434" i="17"/>
  <c r="N5433" i="17"/>
  <c r="N5432" i="17"/>
  <c r="N5431" i="17"/>
  <c r="N5430" i="17"/>
  <c r="N5429" i="17"/>
  <c r="N5428" i="17"/>
  <c r="N5427" i="17"/>
  <c r="N5426" i="17"/>
  <c r="N5425" i="17"/>
  <c r="N5424" i="17"/>
  <c r="N5423" i="17"/>
  <c r="N5422" i="17"/>
  <c r="N5421" i="17"/>
  <c r="N5420" i="17"/>
  <c r="N5419" i="17"/>
  <c r="N5418" i="17"/>
  <c r="N5417" i="17"/>
  <c r="N5416" i="17"/>
  <c r="N5415" i="17"/>
  <c r="N5414" i="17"/>
  <c r="N5413" i="17"/>
  <c r="N5412" i="17"/>
  <c r="N5411" i="17"/>
  <c r="N5410" i="17"/>
  <c r="N5409" i="17"/>
  <c r="N5408" i="17"/>
  <c r="N5407" i="17"/>
  <c r="N5406" i="17"/>
  <c r="N5405" i="17"/>
  <c r="N5404" i="17"/>
  <c r="N5403" i="17"/>
  <c r="N5402" i="17"/>
  <c r="N5401" i="17"/>
  <c r="N5400" i="17"/>
  <c r="N5399" i="17"/>
  <c r="N5398" i="17"/>
  <c r="N5397" i="17"/>
  <c r="N5396" i="17"/>
  <c r="N5395" i="17"/>
  <c r="N5394" i="17"/>
  <c r="N5393" i="17"/>
  <c r="N5392" i="17"/>
  <c r="N5391" i="17"/>
  <c r="N5390" i="17"/>
  <c r="N5389" i="17"/>
  <c r="N5388" i="17"/>
  <c r="N5387" i="17"/>
  <c r="N5386" i="17"/>
  <c r="N5385" i="17"/>
  <c r="N5384" i="17"/>
  <c r="N5383" i="17"/>
  <c r="N5382" i="17"/>
  <c r="N5381" i="17"/>
  <c r="N5380" i="17"/>
  <c r="N5379" i="17"/>
  <c r="N5378" i="17"/>
  <c r="N5377" i="17"/>
  <c r="N5376" i="17"/>
  <c r="N5375" i="17"/>
  <c r="N5374" i="17"/>
  <c r="N5373" i="17"/>
  <c r="N5372" i="17"/>
  <c r="N5371" i="17"/>
  <c r="N5370" i="17"/>
  <c r="N5369" i="17"/>
  <c r="N5368" i="17"/>
  <c r="N5367" i="17"/>
  <c r="N5366" i="17"/>
  <c r="N5365" i="17"/>
  <c r="N5364" i="17"/>
  <c r="N5363" i="17"/>
  <c r="N5362" i="17"/>
  <c r="N5361" i="17"/>
  <c r="N5360" i="17"/>
  <c r="N5359" i="17"/>
  <c r="N5358" i="17"/>
  <c r="N5357" i="17"/>
  <c r="N5356" i="17"/>
  <c r="N5355" i="17"/>
  <c r="N5354" i="17"/>
  <c r="N5353" i="17"/>
  <c r="N5352" i="17"/>
  <c r="N5351" i="17"/>
  <c r="N5350" i="17"/>
  <c r="N5349" i="17"/>
  <c r="N5348" i="17"/>
  <c r="N5347" i="17"/>
  <c r="N5346" i="17"/>
  <c r="N5345" i="17"/>
  <c r="N5344" i="17"/>
  <c r="N5343" i="17"/>
  <c r="N5342" i="17"/>
  <c r="N5341" i="17"/>
  <c r="N5340" i="17"/>
  <c r="N5339" i="17"/>
  <c r="N5338" i="17"/>
  <c r="N5337" i="17"/>
  <c r="N5336" i="17"/>
  <c r="N5335" i="17"/>
  <c r="N5334" i="17"/>
  <c r="N5333" i="17"/>
  <c r="N5332" i="17"/>
  <c r="N5331" i="17"/>
  <c r="N5330" i="17"/>
  <c r="N5329" i="17"/>
  <c r="N5328" i="17"/>
  <c r="N5327" i="17"/>
  <c r="N5326" i="17"/>
  <c r="N5325" i="17"/>
  <c r="N5324" i="17"/>
  <c r="N5323" i="17"/>
  <c r="N5322" i="17"/>
  <c r="N5321" i="17"/>
  <c r="N5320" i="17"/>
  <c r="N5319" i="17"/>
  <c r="N5318" i="17"/>
  <c r="N5317" i="17"/>
  <c r="N5316" i="17"/>
  <c r="N5315" i="17"/>
  <c r="N5314" i="17"/>
  <c r="N5313" i="17"/>
  <c r="N5312" i="17"/>
  <c r="N5311" i="17"/>
  <c r="N5310" i="17"/>
  <c r="N5309" i="17"/>
  <c r="N5308" i="17"/>
  <c r="N5307" i="17"/>
  <c r="N5306" i="17"/>
  <c r="N5305" i="17"/>
  <c r="N5304" i="17"/>
  <c r="N5303" i="17"/>
  <c r="N5302" i="17"/>
  <c r="N5301" i="17"/>
  <c r="N5300" i="17"/>
  <c r="N5299" i="17"/>
  <c r="N5298" i="17"/>
  <c r="N5297" i="17"/>
  <c r="N5296" i="17"/>
  <c r="N5295" i="17"/>
  <c r="N5294" i="17"/>
  <c r="N5293" i="17"/>
  <c r="N5292" i="17"/>
  <c r="N5291" i="17"/>
  <c r="N5290" i="17"/>
  <c r="N5289" i="17"/>
  <c r="N5288" i="17"/>
  <c r="N5287" i="17"/>
  <c r="N5286" i="17"/>
  <c r="N5285" i="17"/>
  <c r="N5284" i="17"/>
  <c r="N5283" i="17"/>
  <c r="N5282" i="17"/>
  <c r="N5281" i="17"/>
  <c r="N5280" i="17"/>
  <c r="N5279" i="17"/>
  <c r="N5278" i="17"/>
  <c r="N5277" i="17"/>
  <c r="N5276" i="17"/>
  <c r="N5275" i="17"/>
  <c r="N5274" i="17"/>
  <c r="N5273" i="17"/>
  <c r="N5272" i="17"/>
  <c r="N5271" i="17"/>
  <c r="N5270" i="17"/>
  <c r="N5269" i="17"/>
  <c r="N5268" i="17"/>
  <c r="N5267" i="17"/>
  <c r="N5266" i="17"/>
  <c r="N5265" i="17"/>
  <c r="N5264" i="17"/>
  <c r="N5263" i="17"/>
  <c r="N5262" i="17"/>
  <c r="N5261" i="17"/>
  <c r="N5260" i="17"/>
  <c r="N5259" i="17"/>
  <c r="N5258" i="17"/>
  <c r="N5257" i="17"/>
  <c r="N5256" i="17"/>
  <c r="N5255" i="17"/>
  <c r="N5254" i="17"/>
  <c r="N5253" i="17"/>
  <c r="N5252" i="17"/>
  <c r="N5251" i="17"/>
  <c r="N5250" i="17"/>
  <c r="N5249" i="17"/>
  <c r="N5248" i="17"/>
  <c r="N5247" i="17"/>
  <c r="N5246" i="17"/>
  <c r="N5245" i="17"/>
  <c r="N5244" i="17"/>
  <c r="N5243" i="17"/>
  <c r="N5242" i="17"/>
  <c r="N5241" i="17"/>
  <c r="N5240" i="17"/>
  <c r="N5239" i="17"/>
  <c r="N5238" i="17"/>
  <c r="N5237" i="17"/>
  <c r="N5236" i="17"/>
  <c r="N5235" i="17"/>
  <c r="N5234" i="17"/>
  <c r="N5233" i="17"/>
  <c r="N5232" i="17"/>
  <c r="N5231" i="17"/>
  <c r="N5230" i="17"/>
  <c r="N5229" i="17"/>
  <c r="N5228" i="17"/>
  <c r="N5227" i="17"/>
  <c r="N5226" i="17"/>
  <c r="N5225" i="17"/>
  <c r="N5224" i="17"/>
  <c r="N5223" i="17"/>
  <c r="N5222" i="17"/>
  <c r="N5221" i="17"/>
  <c r="N5220" i="17"/>
  <c r="N5219" i="17"/>
  <c r="N5218" i="17"/>
  <c r="N5217" i="17"/>
  <c r="N5216" i="17"/>
  <c r="N5215" i="17"/>
  <c r="N5214" i="17"/>
  <c r="N5213" i="17"/>
  <c r="N5212" i="17"/>
  <c r="N5211" i="17"/>
  <c r="N5210" i="17"/>
  <c r="N5209" i="17"/>
  <c r="N5208" i="17"/>
  <c r="N5207" i="17"/>
  <c r="N5206" i="17"/>
  <c r="N5205" i="17"/>
  <c r="N5204" i="17"/>
  <c r="N5203" i="17"/>
  <c r="N5202" i="17"/>
  <c r="N5201" i="17"/>
  <c r="N5200" i="17"/>
  <c r="N5199" i="17"/>
  <c r="N5198" i="17"/>
  <c r="N5197" i="17"/>
  <c r="N5196" i="17"/>
  <c r="N5195" i="17"/>
  <c r="N5194" i="17"/>
  <c r="N5193" i="17"/>
  <c r="N5192" i="17"/>
  <c r="N5191" i="17"/>
  <c r="N5190" i="17"/>
  <c r="N5189" i="17"/>
  <c r="N5188" i="17"/>
  <c r="N5187" i="17"/>
  <c r="N5186" i="17"/>
  <c r="N5185" i="17"/>
  <c r="N5184" i="17"/>
  <c r="N5183" i="17"/>
  <c r="N5182" i="17"/>
  <c r="N5181" i="17"/>
  <c r="N5180" i="17"/>
  <c r="N5179" i="17"/>
  <c r="N5178" i="17"/>
  <c r="N5177" i="17"/>
  <c r="N5176" i="17"/>
  <c r="N5175" i="17"/>
  <c r="N5174" i="17"/>
  <c r="N5173" i="17"/>
  <c r="N5172" i="17"/>
  <c r="N5171" i="17"/>
  <c r="N5170" i="17"/>
  <c r="N5169" i="17"/>
  <c r="N5168" i="17"/>
  <c r="N5167" i="17"/>
  <c r="N5166" i="17"/>
  <c r="N5165" i="17"/>
  <c r="N5164" i="17"/>
  <c r="N5163" i="17"/>
  <c r="N5162" i="17"/>
  <c r="N5161" i="17"/>
  <c r="N5160" i="17"/>
  <c r="N5159" i="17"/>
  <c r="N5158" i="17"/>
  <c r="N5157" i="17"/>
  <c r="N5156" i="17"/>
  <c r="N5155" i="17"/>
  <c r="N5154" i="17"/>
  <c r="N5153" i="17"/>
  <c r="N5152" i="17"/>
  <c r="N5151" i="17"/>
  <c r="N5150" i="17"/>
  <c r="N5149" i="17"/>
  <c r="N5148" i="17"/>
  <c r="N5147" i="17"/>
  <c r="N5146" i="17"/>
  <c r="N5145" i="17"/>
  <c r="N5144" i="17"/>
  <c r="N5143" i="17"/>
  <c r="N5142" i="17"/>
  <c r="N5141" i="17"/>
  <c r="N5140" i="17"/>
  <c r="N5139" i="17"/>
  <c r="N5138" i="17"/>
  <c r="N5137" i="17"/>
  <c r="N5136" i="17"/>
  <c r="N5135" i="17"/>
  <c r="N5134" i="17"/>
  <c r="N5133" i="17"/>
  <c r="N5132" i="17"/>
  <c r="N5131" i="17"/>
  <c r="N5130" i="17"/>
  <c r="N5129" i="17"/>
  <c r="N5128" i="17"/>
  <c r="N5127" i="17"/>
  <c r="N5126" i="17"/>
  <c r="N5125" i="17"/>
  <c r="N5124" i="17"/>
  <c r="N5123" i="17"/>
  <c r="N5122" i="17"/>
  <c r="N5121" i="17"/>
  <c r="N5120" i="17"/>
  <c r="N5119" i="17"/>
  <c r="N5118" i="17"/>
  <c r="N5117" i="17"/>
  <c r="N5116" i="17"/>
  <c r="N5115" i="17"/>
  <c r="N5114" i="17"/>
  <c r="N5113" i="17"/>
  <c r="N5112" i="17"/>
  <c r="N5111" i="17"/>
  <c r="N5110" i="17"/>
  <c r="N5109" i="17"/>
  <c r="N5108" i="17"/>
  <c r="N5107" i="17"/>
  <c r="N5106" i="17"/>
  <c r="N5105" i="17"/>
  <c r="N5104" i="17"/>
  <c r="N5103" i="17"/>
  <c r="N5102" i="17"/>
  <c r="N5101" i="17"/>
  <c r="N5100" i="17"/>
  <c r="N5099" i="17"/>
  <c r="N5098" i="17"/>
  <c r="N5097" i="17"/>
  <c r="N5096" i="17"/>
  <c r="N5095" i="17"/>
  <c r="N5094" i="17"/>
  <c r="N5093" i="17"/>
  <c r="N5092" i="17"/>
  <c r="N5091" i="17"/>
  <c r="N5090" i="17"/>
  <c r="N5089" i="17"/>
  <c r="N5088" i="17"/>
  <c r="N5087" i="17"/>
  <c r="N5086" i="17"/>
  <c r="N5085" i="17"/>
  <c r="N5084" i="17"/>
  <c r="N5083" i="17"/>
  <c r="N5082" i="17"/>
  <c r="N5081" i="17"/>
  <c r="N5080" i="17"/>
  <c r="N5079" i="17"/>
  <c r="N5078" i="17"/>
  <c r="N5077" i="17"/>
  <c r="N5076" i="17"/>
  <c r="N5075" i="17"/>
  <c r="N5074" i="17"/>
  <c r="N5073" i="17"/>
  <c r="N5072" i="17"/>
  <c r="N5071" i="17"/>
  <c r="N5070" i="17"/>
  <c r="N5069" i="17"/>
  <c r="N5068" i="17"/>
  <c r="N5067" i="17"/>
  <c r="N5066" i="17"/>
  <c r="N5065" i="17"/>
  <c r="N5064" i="17"/>
  <c r="N5063" i="17"/>
  <c r="N5062" i="17"/>
  <c r="N5061" i="17"/>
  <c r="N5060" i="17"/>
  <c r="N5059" i="17"/>
  <c r="N5058" i="17"/>
  <c r="N5057" i="17"/>
  <c r="N5056" i="17"/>
  <c r="N5055" i="17"/>
  <c r="N5054" i="17"/>
  <c r="N5053" i="17"/>
  <c r="N5052" i="17"/>
  <c r="N5051" i="17"/>
  <c r="N5050" i="17"/>
  <c r="N5049" i="17"/>
  <c r="N5048" i="17"/>
  <c r="N5047" i="17"/>
  <c r="N5046" i="17"/>
  <c r="N5045" i="17"/>
  <c r="N5044" i="17"/>
  <c r="N5043" i="17"/>
  <c r="N5042" i="17"/>
  <c r="N5041" i="17"/>
  <c r="N5040" i="17"/>
  <c r="N5039" i="17"/>
  <c r="N5038" i="17"/>
  <c r="N5037" i="17"/>
  <c r="N5036" i="17"/>
  <c r="N5035" i="17"/>
  <c r="N5034" i="17"/>
  <c r="N5033" i="17"/>
  <c r="N5032" i="17"/>
  <c r="N5031" i="17"/>
  <c r="N5030" i="17"/>
  <c r="N5029" i="17"/>
  <c r="N5028" i="17"/>
  <c r="N5027" i="17"/>
  <c r="N5026" i="17"/>
  <c r="N5025" i="17"/>
  <c r="N5024" i="17"/>
  <c r="N5023" i="17"/>
  <c r="N5022" i="17"/>
  <c r="N5021" i="17"/>
  <c r="N5020" i="17"/>
  <c r="N5019" i="17"/>
  <c r="N5018" i="17"/>
  <c r="N5017" i="17"/>
  <c r="N5016" i="17"/>
  <c r="N5015" i="17"/>
  <c r="N5014" i="17"/>
  <c r="N5013" i="17"/>
  <c r="N5012" i="17"/>
  <c r="N5011" i="17"/>
  <c r="N5010" i="17"/>
  <c r="N5009" i="17"/>
  <c r="N5008" i="17"/>
  <c r="N5007" i="17"/>
  <c r="N5006" i="17"/>
  <c r="N5005" i="17"/>
  <c r="N5004" i="17"/>
  <c r="N5003" i="17"/>
  <c r="N5002" i="17"/>
  <c r="N5001" i="17"/>
  <c r="N5000" i="17"/>
  <c r="N4999" i="17"/>
  <c r="N4998" i="17"/>
  <c r="N4997" i="17"/>
  <c r="N4996" i="17"/>
  <c r="N4995" i="17"/>
  <c r="N4994" i="17"/>
  <c r="N4993" i="17"/>
  <c r="N4992" i="17"/>
  <c r="N4991" i="17"/>
  <c r="N4990" i="17"/>
  <c r="N4989" i="17"/>
  <c r="N4988" i="17"/>
  <c r="N4987" i="17"/>
  <c r="N4986" i="17"/>
  <c r="N4985" i="17"/>
  <c r="N4984" i="17"/>
  <c r="N4983" i="17"/>
  <c r="N4982" i="17"/>
  <c r="N4981" i="17"/>
  <c r="N4980" i="17"/>
  <c r="N4979" i="17"/>
  <c r="N4978" i="17"/>
  <c r="N4977" i="17"/>
  <c r="N4976" i="17"/>
  <c r="N4975" i="17"/>
  <c r="N4974" i="17"/>
  <c r="N4973" i="17"/>
  <c r="N4972" i="17"/>
  <c r="N4971" i="17"/>
  <c r="N4970" i="17"/>
  <c r="N4969" i="17"/>
  <c r="N4968" i="17"/>
  <c r="N4967" i="17"/>
  <c r="N4966" i="17"/>
  <c r="N4965" i="17"/>
  <c r="N4964" i="17"/>
  <c r="N4963" i="17"/>
  <c r="N4962" i="17"/>
  <c r="N4961" i="17"/>
  <c r="N4960" i="17"/>
  <c r="N4959" i="17"/>
  <c r="N4958" i="17"/>
  <c r="N4957" i="17"/>
  <c r="N4956" i="17"/>
  <c r="N4955" i="17"/>
  <c r="N4954" i="17"/>
  <c r="N4953" i="17"/>
  <c r="N4952" i="17"/>
  <c r="N4951" i="17"/>
  <c r="N4950" i="17"/>
  <c r="N4949" i="17"/>
  <c r="N4948" i="17"/>
  <c r="N4947" i="17"/>
  <c r="N4946" i="17"/>
  <c r="N4945" i="17"/>
  <c r="N4944" i="17"/>
  <c r="N4943" i="17"/>
  <c r="N4942" i="17"/>
  <c r="N4941" i="17"/>
  <c r="N4940" i="17"/>
  <c r="N4939" i="17"/>
  <c r="N4938" i="17"/>
  <c r="N4937" i="17"/>
  <c r="N4936" i="17"/>
  <c r="N4935" i="17"/>
  <c r="N4934" i="17"/>
  <c r="N4933" i="17"/>
  <c r="N4932" i="17"/>
  <c r="N4931" i="17"/>
  <c r="N4930" i="17"/>
  <c r="N4929" i="17"/>
  <c r="N4928" i="17"/>
  <c r="N4927" i="17"/>
  <c r="N4926" i="17"/>
  <c r="N4925" i="17"/>
  <c r="N4924" i="17"/>
  <c r="N4923" i="17"/>
  <c r="N4922" i="17"/>
  <c r="N4921" i="17"/>
  <c r="N4920" i="17"/>
  <c r="N4919" i="17"/>
  <c r="N4918" i="17"/>
  <c r="N4917" i="17"/>
  <c r="N4916" i="17"/>
  <c r="N4915" i="17"/>
  <c r="N4914" i="17"/>
  <c r="N4913" i="17"/>
  <c r="N4912" i="17"/>
  <c r="N4911" i="17"/>
  <c r="N4910" i="17"/>
  <c r="N4909" i="17"/>
  <c r="N4908" i="17"/>
  <c r="N4907" i="17"/>
  <c r="N4906" i="17"/>
  <c r="N4905" i="17"/>
  <c r="N4904" i="17"/>
  <c r="N4903" i="17"/>
  <c r="N4902" i="17"/>
  <c r="N4901" i="17"/>
  <c r="N4900" i="17"/>
  <c r="N4899" i="17"/>
  <c r="N4898" i="17"/>
  <c r="N4897" i="17"/>
  <c r="N4896" i="17"/>
  <c r="N4895" i="17"/>
  <c r="N4894" i="17"/>
  <c r="N4893" i="17"/>
  <c r="N4892" i="17"/>
  <c r="N4891" i="17"/>
  <c r="N4890" i="17"/>
  <c r="N4889" i="17"/>
  <c r="N4888" i="17"/>
  <c r="N4887" i="17"/>
  <c r="N4886" i="17"/>
  <c r="N4885" i="17"/>
  <c r="N4884" i="17"/>
  <c r="N4883" i="17"/>
  <c r="N4882" i="17"/>
  <c r="N4881" i="17"/>
  <c r="N4880" i="17"/>
  <c r="N4879" i="17"/>
  <c r="N4878" i="17"/>
  <c r="N4877" i="17"/>
  <c r="N4876" i="17"/>
  <c r="N4875" i="17"/>
  <c r="N4874" i="17"/>
  <c r="N4873" i="17"/>
  <c r="N4872" i="17"/>
  <c r="N4871" i="17"/>
  <c r="N4870" i="17"/>
  <c r="N4869" i="17"/>
  <c r="N4868" i="17"/>
  <c r="N4867" i="17"/>
  <c r="N4866" i="17"/>
  <c r="N4865" i="17"/>
  <c r="N4864" i="17"/>
  <c r="N4863" i="17"/>
  <c r="N4862" i="17"/>
  <c r="N4861" i="17"/>
  <c r="N4860" i="17"/>
  <c r="N4859" i="17"/>
  <c r="N4858" i="17"/>
  <c r="N4857" i="17"/>
  <c r="N4856" i="17"/>
  <c r="N4855" i="17"/>
  <c r="N4854" i="17"/>
  <c r="N4853" i="17"/>
  <c r="N4852" i="17"/>
  <c r="N4851" i="17"/>
  <c r="N4850" i="17"/>
  <c r="N4849" i="17"/>
  <c r="N4848" i="17"/>
  <c r="N4847" i="17"/>
  <c r="N4846" i="17"/>
  <c r="N4845" i="17"/>
  <c r="N4844" i="17"/>
  <c r="N4843" i="17"/>
  <c r="N4842" i="17"/>
  <c r="N4841" i="17"/>
  <c r="N4840" i="17"/>
  <c r="N4839" i="17"/>
  <c r="N4838" i="17"/>
  <c r="N4837" i="17"/>
  <c r="N4836" i="17"/>
  <c r="N4835" i="17"/>
  <c r="N4834" i="17"/>
  <c r="N4833" i="17"/>
  <c r="N4832" i="17"/>
  <c r="N4831" i="17"/>
  <c r="N4830" i="17"/>
  <c r="N4829" i="17"/>
  <c r="N4828" i="17"/>
  <c r="N4827" i="17"/>
  <c r="N4826" i="17"/>
  <c r="N4825" i="17"/>
  <c r="N4824" i="17"/>
  <c r="N4823" i="17"/>
  <c r="N4822" i="17"/>
  <c r="N4821" i="17"/>
  <c r="N4820" i="17"/>
  <c r="N4819" i="17"/>
  <c r="N4818" i="17"/>
  <c r="N4817" i="17"/>
  <c r="N4816" i="17"/>
  <c r="N4815" i="17"/>
  <c r="N4814" i="17"/>
  <c r="N4813" i="17"/>
  <c r="N4812" i="17"/>
  <c r="N4811" i="17"/>
  <c r="N4810" i="17"/>
  <c r="N4809" i="17"/>
  <c r="N4808" i="17"/>
  <c r="N4807" i="17"/>
  <c r="N4806" i="17"/>
  <c r="N4805" i="17"/>
  <c r="N4804" i="17"/>
  <c r="N4803" i="17"/>
  <c r="N4802" i="17"/>
  <c r="N4801" i="17"/>
  <c r="N4800" i="17"/>
  <c r="N4799" i="17"/>
  <c r="N4798" i="17"/>
  <c r="N4797" i="17"/>
  <c r="N4796" i="17"/>
  <c r="N4795" i="17"/>
  <c r="N4794" i="17"/>
  <c r="N4793" i="17"/>
  <c r="N4792" i="17"/>
  <c r="N4791" i="17"/>
  <c r="N4790" i="17"/>
  <c r="N4789" i="17"/>
  <c r="N4788" i="17"/>
  <c r="N4787" i="17"/>
  <c r="N4786" i="17"/>
  <c r="N4785" i="17"/>
  <c r="N4784" i="17"/>
  <c r="N4783" i="17"/>
  <c r="N4782" i="17"/>
  <c r="N4781" i="17"/>
  <c r="N4780" i="17"/>
  <c r="N4779" i="17"/>
  <c r="N4778" i="17"/>
  <c r="N4777" i="17"/>
  <c r="N4776" i="17"/>
  <c r="N4775" i="17"/>
  <c r="N4774" i="17"/>
  <c r="N4773" i="17"/>
  <c r="N4772" i="17"/>
  <c r="N4771" i="17"/>
  <c r="N4770" i="17"/>
  <c r="N4769" i="17"/>
  <c r="N4768" i="17"/>
  <c r="N4767" i="17"/>
  <c r="N4766" i="17"/>
  <c r="N4765" i="17"/>
  <c r="N4764" i="17"/>
  <c r="N4763" i="17"/>
  <c r="N4762" i="17"/>
  <c r="N4761" i="17"/>
  <c r="N4760" i="17"/>
  <c r="N4759" i="17"/>
  <c r="N4758" i="17"/>
  <c r="N4757" i="17"/>
  <c r="N4756" i="17"/>
  <c r="N4755" i="17"/>
  <c r="N4754" i="17"/>
  <c r="N4753" i="17"/>
  <c r="N4752" i="17"/>
  <c r="N4751" i="17"/>
  <c r="N4750" i="17"/>
  <c r="N4749" i="17"/>
  <c r="N4748" i="17"/>
  <c r="N4747" i="17"/>
  <c r="N4746" i="17"/>
  <c r="N4745" i="17"/>
  <c r="N4744" i="17"/>
  <c r="N4743" i="17"/>
  <c r="N4742" i="17"/>
  <c r="N4741" i="17"/>
  <c r="N4740" i="17"/>
  <c r="N4739" i="17"/>
  <c r="N4738" i="17"/>
  <c r="N4737" i="17"/>
  <c r="N4736" i="17"/>
  <c r="N4735" i="17"/>
  <c r="N4734" i="17"/>
  <c r="N4733" i="17"/>
  <c r="N4732" i="17"/>
  <c r="N4731" i="17"/>
  <c r="N4730" i="17"/>
  <c r="N4729" i="17"/>
  <c r="N4728" i="17"/>
  <c r="N4727" i="17"/>
  <c r="N4726" i="17"/>
  <c r="N4725" i="17"/>
  <c r="N4724" i="17"/>
  <c r="N4723" i="17"/>
  <c r="N4722" i="17"/>
  <c r="N4721" i="17"/>
  <c r="N4720" i="17"/>
  <c r="N4719" i="17"/>
  <c r="N4718" i="17"/>
  <c r="N4717" i="17"/>
  <c r="N4716" i="17"/>
  <c r="N4715" i="17"/>
  <c r="N4714" i="17"/>
  <c r="N4713" i="17"/>
  <c r="N4712" i="17"/>
  <c r="N4711" i="17"/>
  <c r="N4710" i="17"/>
  <c r="N4709" i="17"/>
  <c r="N4708" i="17"/>
  <c r="N4707" i="17"/>
  <c r="N4706" i="17"/>
  <c r="N4705" i="17"/>
  <c r="N4704" i="17"/>
  <c r="N4703" i="17"/>
  <c r="N4702" i="17"/>
  <c r="N4701" i="17"/>
  <c r="N4700" i="17"/>
  <c r="N4699" i="17"/>
  <c r="N4698" i="17"/>
  <c r="N4697" i="17"/>
  <c r="N4696" i="17"/>
  <c r="N4695" i="17"/>
  <c r="N4694" i="17"/>
  <c r="N4693" i="17"/>
  <c r="N4692" i="17"/>
  <c r="N4691" i="17"/>
  <c r="N4690" i="17"/>
  <c r="N4689" i="17"/>
  <c r="N4688" i="17"/>
  <c r="N4687" i="17"/>
  <c r="N4686" i="17"/>
  <c r="N4685" i="17"/>
  <c r="N4684" i="17"/>
  <c r="N4683" i="17"/>
  <c r="N4682" i="17"/>
  <c r="N4681" i="17"/>
  <c r="N4680" i="17"/>
  <c r="N4679" i="17"/>
  <c r="N4678" i="17"/>
  <c r="N4677" i="17"/>
  <c r="N4676" i="17"/>
  <c r="N4675" i="17"/>
  <c r="N4674" i="17"/>
  <c r="N4673" i="17"/>
  <c r="N4672" i="17"/>
  <c r="N4671" i="17"/>
  <c r="N4670" i="17"/>
  <c r="N4669" i="17"/>
  <c r="N4668" i="17"/>
  <c r="N4667" i="17"/>
  <c r="N4666" i="17"/>
  <c r="N4665" i="17"/>
  <c r="N4664" i="17"/>
  <c r="N4663" i="17"/>
  <c r="N4662" i="17"/>
  <c r="N4661" i="17"/>
  <c r="N4660" i="17"/>
  <c r="N4659" i="17"/>
  <c r="N4658" i="17"/>
  <c r="N4657" i="17"/>
  <c r="N4656" i="17"/>
  <c r="N4655" i="17"/>
  <c r="N4654" i="17"/>
  <c r="N4653" i="17"/>
  <c r="N4652" i="17"/>
  <c r="N4651" i="17"/>
  <c r="N4650" i="17"/>
  <c r="N4649" i="17"/>
  <c r="N4648" i="17"/>
  <c r="N4647" i="17"/>
  <c r="N4646" i="17"/>
  <c r="N4645" i="17"/>
  <c r="N4644" i="17"/>
  <c r="N4643" i="17"/>
  <c r="N4642" i="17"/>
  <c r="N4641" i="17"/>
  <c r="N4640" i="17"/>
  <c r="N4639" i="17"/>
  <c r="N4638" i="17"/>
  <c r="N4637" i="17"/>
  <c r="N4636" i="17"/>
  <c r="N4635" i="17"/>
  <c r="N4634" i="17"/>
  <c r="N4633" i="17"/>
  <c r="N4632" i="17"/>
  <c r="N4631" i="17"/>
  <c r="N4630" i="17"/>
  <c r="N4629" i="17"/>
  <c r="N4628" i="17"/>
  <c r="N4627" i="17"/>
  <c r="N4626" i="17"/>
  <c r="N4625" i="17"/>
  <c r="N4624" i="17"/>
  <c r="N4623" i="17"/>
  <c r="N4622" i="17"/>
  <c r="N4621" i="17"/>
  <c r="N4620" i="17"/>
  <c r="N4619" i="17"/>
  <c r="N4618" i="17"/>
  <c r="N4617" i="17"/>
  <c r="N4616" i="17"/>
  <c r="N4615" i="17"/>
  <c r="N4614" i="17"/>
  <c r="N4613" i="17"/>
  <c r="N4612" i="17"/>
  <c r="N4611" i="17"/>
  <c r="N4610" i="17"/>
  <c r="N4609" i="17"/>
  <c r="N4608" i="17"/>
  <c r="N4607" i="17"/>
  <c r="N4606" i="17"/>
  <c r="N4605" i="17"/>
  <c r="N4604" i="17"/>
  <c r="N4603" i="17"/>
  <c r="N4602" i="17"/>
  <c r="N4601" i="17"/>
  <c r="N4600" i="17"/>
  <c r="N4599" i="17"/>
  <c r="N4598" i="17"/>
  <c r="N4597" i="17"/>
  <c r="N4596" i="17"/>
  <c r="N4595" i="17"/>
  <c r="N4594" i="17"/>
  <c r="N4593" i="17"/>
  <c r="N4592" i="17"/>
  <c r="N4591" i="17"/>
  <c r="N4590" i="17"/>
  <c r="N4589" i="17"/>
  <c r="N4588" i="17"/>
  <c r="N4587" i="17"/>
  <c r="N4586" i="17"/>
  <c r="N4585" i="17"/>
  <c r="N4584" i="17"/>
  <c r="N4583" i="17"/>
  <c r="N4582" i="17"/>
  <c r="N4581" i="17"/>
  <c r="N4580" i="17"/>
  <c r="N4579" i="17"/>
  <c r="N4578" i="17"/>
  <c r="N4577" i="17"/>
  <c r="N4576" i="17"/>
  <c r="N4575" i="17"/>
  <c r="N4574" i="17"/>
  <c r="N4573" i="17"/>
  <c r="N4572" i="17"/>
  <c r="N4571" i="17"/>
  <c r="N4570" i="17"/>
  <c r="N4569" i="17"/>
  <c r="N4568" i="17"/>
  <c r="N4567" i="17"/>
  <c r="N4566" i="17"/>
  <c r="N4565" i="17"/>
  <c r="N4564" i="17"/>
  <c r="N4563" i="17"/>
  <c r="N4562" i="17"/>
  <c r="N4561" i="17"/>
  <c r="N4560" i="17"/>
  <c r="N4559" i="17"/>
  <c r="N4558" i="17"/>
  <c r="N4557" i="17"/>
  <c r="N4556" i="17"/>
  <c r="N4555" i="17"/>
  <c r="N4554" i="17"/>
  <c r="N4553" i="17"/>
  <c r="N4552" i="17"/>
  <c r="N4551" i="17"/>
  <c r="N4550" i="17"/>
  <c r="N4549" i="17"/>
  <c r="N4548" i="17"/>
  <c r="N4547" i="17"/>
  <c r="N4546" i="17"/>
  <c r="N4545" i="17"/>
  <c r="N4544" i="17"/>
  <c r="N4543" i="17"/>
  <c r="N4542" i="17"/>
  <c r="N4541" i="17"/>
  <c r="N4540" i="17"/>
  <c r="N4539" i="17"/>
  <c r="N4538" i="17"/>
  <c r="N4537" i="17"/>
  <c r="N4536" i="17"/>
  <c r="N4535" i="17"/>
  <c r="N4534" i="17"/>
  <c r="N4533" i="17"/>
  <c r="N4532" i="17"/>
  <c r="N4531" i="17"/>
  <c r="N4530" i="17"/>
  <c r="N4529" i="17"/>
  <c r="N4528" i="17"/>
  <c r="N4527" i="17"/>
  <c r="N4526" i="17"/>
  <c r="N4525" i="17"/>
  <c r="N4524" i="17"/>
  <c r="N4523" i="17"/>
  <c r="N4522" i="17"/>
  <c r="N4521" i="17"/>
  <c r="N4520" i="17"/>
  <c r="N4519" i="17"/>
  <c r="N4518" i="17"/>
  <c r="N4517" i="17"/>
  <c r="N4516" i="17"/>
  <c r="N4515" i="17"/>
  <c r="N4514" i="17"/>
  <c r="N4513" i="17"/>
  <c r="N4512" i="17"/>
  <c r="N4511" i="17"/>
  <c r="N4510" i="17"/>
  <c r="N4509" i="17"/>
  <c r="N4508" i="17"/>
  <c r="N4507" i="17"/>
  <c r="N4506" i="17"/>
  <c r="N4505" i="17"/>
  <c r="N4504" i="17"/>
  <c r="N4503" i="17"/>
  <c r="N4502" i="17"/>
  <c r="N4501" i="17"/>
  <c r="N4500" i="17"/>
  <c r="N4499" i="17"/>
  <c r="N4498" i="17"/>
  <c r="N4497" i="17"/>
  <c r="N4496" i="17"/>
  <c r="N4495" i="17"/>
  <c r="N4494" i="17"/>
  <c r="N4493" i="17"/>
  <c r="N4492" i="17"/>
  <c r="N4491" i="17"/>
  <c r="N4490" i="17"/>
  <c r="N4489" i="17"/>
  <c r="N4488" i="17"/>
  <c r="N4487" i="17"/>
  <c r="N4486" i="17"/>
  <c r="N4485" i="17"/>
  <c r="N4484" i="17"/>
  <c r="N4483" i="17"/>
  <c r="N4482" i="17"/>
  <c r="N4481" i="17"/>
  <c r="N4480" i="17"/>
  <c r="N4479" i="17"/>
  <c r="N4478" i="17"/>
  <c r="N4477" i="17"/>
  <c r="N4476" i="17"/>
  <c r="N4475" i="17"/>
  <c r="N4474" i="17"/>
  <c r="N4473" i="17"/>
  <c r="N4472" i="17"/>
  <c r="N4471" i="17"/>
  <c r="N4470" i="17"/>
  <c r="N4469" i="17"/>
  <c r="N4468" i="17"/>
  <c r="N4467" i="17"/>
  <c r="N4466" i="17"/>
  <c r="N4465" i="17"/>
  <c r="N4464" i="17"/>
  <c r="N4463" i="17"/>
  <c r="N4462" i="17"/>
  <c r="N4461" i="17"/>
  <c r="N4460" i="17"/>
  <c r="N4459" i="17"/>
  <c r="N4458" i="17"/>
  <c r="N4457" i="17"/>
  <c r="N4456" i="17"/>
  <c r="N4455" i="17"/>
  <c r="N4454" i="17"/>
  <c r="N4453" i="17"/>
  <c r="N4452" i="17"/>
  <c r="N4451" i="17"/>
  <c r="N4450" i="17"/>
  <c r="N4449" i="17"/>
  <c r="N4448" i="17"/>
  <c r="N4447" i="17"/>
  <c r="N4446" i="17"/>
  <c r="N4445" i="17"/>
  <c r="N4444" i="17"/>
  <c r="N4443" i="17"/>
  <c r="N4442" i="17"/>
  <c r="N4441" i="17"/>
  <c r="N4440" i="17"/>
  <c r="N4439" i="17"/>
  <c r="N4438" i="17"/>
  <c r="N4437" i="17"/>
  <c r="N4436" i="17"/>
  <c r="N4435" i="17"/>
  <c r="N4434" i="17"/>
  <c r="N4433" i="17"/>
  <c r="N4432" i="17"/>
  <c r="N4431" i="17"/>
  <c r="N4430" i="17"/>
  <c r="N4429" i="17"/>
  <c r="N4428" i="17"/>
  <c r="N4427" i="17"/>
  <c r="N4426" i="17"/>
  <c r="N4425" i="17"/>
  <c r="N4424" i="17"/>
  <c r="N4423" i="17"/>
  <c r="N4422" i="17"/>
  <c r="N4421" i="17"/>
  <c r="N4420" i="17"/>
  <c r="N4419" i="17"/>
  <c r="N4418" i="17"/>
  <c r="N4417" i="17"/>
  <c r="N4416" i="17"/>
  <c r="N4415" i="17"/>
  <c r="N4414" i="17"/>
  <c r="N4413" i="17"/>
  <c r="N4412" i="17"/>
  <c r="N4411" i="17"/>
  <c r="N4410" i="17"/>
  <c r="N4409" i="17"/>
  <c r="N4408" i="17"/>
  <c r="N4407" i="17"/>
  <c r="N4406" i="17"/>
  <c r="N4405" i="17"/>
  <c r="N4404" i="17"/>
  <c r="N4403" i="17"/>
  <c r="N4402" i="17"/>
  <c r="N4401" i="17"/>
  <c r="N4400" i="17"/>
  <c r="N4399" i="17"/>
  <c r="N4398" i="17"/>
  <c r="N4397" i="17"/>
  <c r="N4396" i="17"/>
  <c r="N4395" i="17"/>
  <c r="N4394" i="17"/>
  <c r="N4393" i="17"/>
  <c r="N4392" i="17"/>
  <c r="N4391" i="17"/>
  <c r="N4390" i="17"/>
  <c r="N4389" i="17"/>
  <c r="N4388" i="17"/>
  <c r="N4387" i="17"/>
  <c r="N4386" i="17"/>
  <c r="N4385" i="17"/>
  <c r="N4384" i="17"/>
  <c r="N4383" i="17"/>
  <c r="N4382" i="17"/>
  <c r="N4381" i="17"/>
  <c r="N4380" i="17"/>
  <c r="N4379" i="17"/>
  <c r="N4378" i="17"/>
  <c r="N4377" i="17"/>
  <c r="N4376" i="17"/>
  <c r="N4375" i="17"/>
  <c r="N4374" i="17"/>
  <c r="N4373" i="17"/>
  <c r="N4372" i="17"/>
  <c r="N4371" i="17"/>
  <c r="N4370" i="17"/>
  <c r="N4369" i="17"/>
  <c r="N4368" i="17"/>
  <c r="N4367" i="17"/>
  <c r="N4366" i="17"/>
  <c r="N4365" i="17"/>
  <c r="N4364" i="17"/>
  <c r="N4363" i="17"/>
  <c r="N4362" i="17"/>
  <c r="N4361" i="17"/>
  <c r="N4360" i="17"/>
  <c r="N4359" i="17"/>
  <c r="N4358" i="17"/>
  <c r="N4357" i="17"/>
  <c r="N4356" i="17"/>
  <c r="N4355" i="17"/>
  <c r="N4354" i="17"/>
  <c r="N4353" i="17"/>
  <c r="N4352" i="17"/>
  <c r="N4351" i="17"/>
  <c r="N4350" i="17"/>
  <c r="N4349" i="17"/>
  <c r="N4348" i="17"/>
  <c r="N4347" i="17"/>
  <c r="N4346" i="17"/>
  <c r="N4345" i="17"/>
  <c r="N4344" i="17"/>
  <c r="N4343" i="17"/>
  <c r="N4342" i="17"/>
  <c r="N4341" i="17"/>
  <c r="N4340" i="17"/>
  <c r="N4339" i="17"/>
  <c r="N4338" i="17"/>
  <c r="N4337" i="17"/>
  <c r="N4336" i="17"/>
  <c r="N4335" i="17"/>
  <c r="N4334" i="17"/>
  <c r="N4333" i="17"/>
  <c r="N4332" i="17"/>
  <c r="N4331" i="17"/>
  <c r="N4330" i="17"/>
  <c r="N4329" i="17"/>
  <c r="N4328" i="17"/>
  <c r="N4327" i="17"/>
  <c r="N4326" i="17"/>
  <c r="N4325" i="17"/>
  <c r="N4324" i="17"/>
  <c r="N4323" i="17"/>
  <c r="N4322" i="17"/>
  <c r="N4321" i="17"/>
  <c r="N4320" i="17"/>
  <c r="N4319" i="17"/>
  <c r="N4318" i="17"/>
  <c r="N4317" i="17"/>
  <c r="N4316" i="17"/>
  <c r="N4315" i="17"/>
  <c r="N4314" i="17"/>
  <c r="N4313" i="17"/>
  <c r="N4312" i="17"/>
  <c r="N4311" i="17"/>
  <c r="N4310" i="17"/>
  <c r="N4309" i="17"/>
  <c r="N4308" i="17"/>
  <c r="N4307" i="17"/>
  <c r="N4306" i="17"/>
  <c r="N4305" i="17"/>
  <c r="N4304" i="17"/>
  <c r="N4303" i="17"/>
  <c r="N4302" i="17"/>
  <c r="N4301" i="17"/>
  <c r="N4300" i="17"/>
  <c r="N4299" i="17"/>
  <c r="N4298" i="17"/>
  <c r="N4297" i="17"/>
  <c r="N4296" i="17"/>
  <c r="N4295" i="17"/>
  <c r="N4294" i="17"/>
  <c r="N4293" i="17"/>
  <c r="N4292" i="17"/>
  <c r="N4291" i="17"/>
  <c r="N4290" i="17"/>
  <c r="N4289" i="17"/>
  <c r="N4288" i="17"/>
  <c r="N4287" i="17"/>
  <c r="N4286" i="17"/>
  <c r="N4285" i="17"/>
  <c r="N4284" i="17"/>
  <c r="N4283" i="17"/>
  <c r="N4282" i="17"/>
  <c r="N4281" i="17"/>
  <c r="N4280" i="17"/>
  <c r="N4279" i="17"/>
  <c r="N4278" i="17"/>
  <c r="N4277" i="17"/>
  <c r="N4276" i="17"/>
  <c r="N4275" i="17"/>
  <c r="N4274" i="17"/>
  <c r="N4273" i="17"/>
  <c r="N4272" i="17"/>
  <c r="N4271" i="17"/>
  <c r="N4270" i="17"/>
  <c r="N4269" i="17"/>
  <c r="N4268" i="17"/>
  <c r="N4267" i="17"/>
  <c r="N4266" i="17"/>
  <c r="N4265" i="17"/>
  <c r="N4264" i="17"/>
  <c r="N4263" i="17"/>
  <c r="N4262" i="17"/>
  <c r="N4261" i="17"/>
  <c r="N4260" i="17"/>
  <c r="N4259" i="17"/>
  <c r="N4258" i="17"/>
  <c r="N4257" i="17"/>
  <c r="N4256" i="17"/>
  <c r="N4255" i="17"/>
  <c r="N4254" i="17"/>
  <c r="N4253" i="17"/>
  <c r="N4252" i="17"/>
  <c r="N4251" i="17"/>
  <c r="N4250" i="17"/>
  <c r="N4249" i="17"/>
  <c r="N4248" i="17"/>
  <c r="N4247" i="17"/>
  <c r="N4246" i="17"/>
  <c r="N4245" i="17"/>
  <c r="N4244" i="17"/>
  <c r="N4243" i="17"/>
  <c r="N4242" i="17"/>
  <c r="N4241" i="17"/>
  <c r="N4240" i="17"/>
  <c r="N4239" i="17"/>
  <c r="N4238" i="17"/>
  <c r="N4237" i="17"/>
  <c r="N4236" i="17"/>
  <c r="N4235" i="17"/>
  <c r="N4234" i="17"/>
  <c r="N4233" i="17"/>
  <c r="N4232" i="17"/>
  <c r="N4231" i="17"/>
  <c r="N4230" i="17"/>
  <c r="N4229" i="17"/>
  <c r="N4228" i="17"/>
  <c r="N4227" i="17"/>
  <c r="N4226" i="17"/>
  <c r="N4225" i="17"/>
  <c r="N4224" i="17"/>
  <c r="N4223" i="17"/>
  <c r="N4222" i="17"/>
  <c r="N4221" i="17"/>
  <c r="N4220" i="17"/>
  <c r="N4219" i="17"/>
  <c r="N4218" i="17"/>
  <c r="N4217" i="17"/>
  <c r="N4216" i="17"/>
  <c r="N4215" i="17"/>
  <c r="N4214" i="17"/>
  <c r="N4213" i="17"/>
  <c r="N4212" i="17"/>
  <c r="N4211" i="17"/>
  <c r="N4210" i="17"/>
  <c r="N4209" i="17"/>
  <c r="N4208" i="17"/>
  <c r="N4207" i="17"/>
  <c r="N4206" i="17"/>
  <c r="N4205" i="17"/>
  <c r="N4204" i="17"/>
  <c r="N4203" i="17"/>
  <c r="N4202" i="17"/>
  <c r="N4201" i="17"/>
  <c r="N4200" i="17"/>
  <c r="N4199" i="17"/>
  <c r="N4198" i="17"/>
  <c r="N4197" i="17"/>
  <c r="N4196" i="17"/>
  <c r="N4195" i="17"/>
  <c r="N4194" i="17"/>
  <c r="N4193" i="17"/>
  <c r="N4192" i="17"/>
  <c r="N4191" i="17"/>
  <c r="N4190" i="17"/>
  <c r="N4189" i="17"/>
  <c r="N4188" i="17"/>
  <c r="N4187" i="17"/>
  <c r="N4186" i="17"/>
  <c r="N4185" i="17"/>
  <c r="N4184" i="17"/>
  <c r="N4183" i="17"/>
  <c r="N4182" i="17"/>
  <c r="N4181" i="17"/>
  <c r="N4180" i="17"/>
  <c r="N4179" i="17"/>
  <c r="N4178" i="17"/>
  <c r="N4177" i="17"/>
  <c r="N4176" i="17"/>
  <c r="N4175" i="17"/>
  <c r="N4174" i="17"/>
  <c r="N4173" i="17"/>
  <c r="N4172" i="17"/>
  <c r="N4171" i="17"/>
  <c r="N4170" i="17"/>
  <c r="N4169" i="17"/>
  <c r="N4168" i="17"/>
  <c r="N4167" i="17"/>
  <c r="N4166" i="17"/>
  <c r="N4165" i="17"/>
  <c r="N4164" i="17"/>
  <c r="N4163" i="17"/>
  <c r="N4162" i="17"/>
  <c r="N4161" i="17"/>
  <c r="N4160" i="17"/>
  <c r="N4159" i="17"/>
  <c r="N4158" i="17"/>
  <c r="N4157" i="17"/>
  <c r="N4156" i="17"/>
  <c r="N4155" i="17"/>
  <c r="N4154" i="17"/>
  <c r="N4153" i="17"/>
  <c r="N4152" i="17"/>
  <c r="N4151" i="17"/>
  <c r="N4150" i="17"/>
  <c r="N4149" i="17"/>
  <c r="N4148" i="17"/>
  <c r="N4147" i="17"/>
  <c r="N4146" i="17"/>
  <c r="N4145" i="17"/>
  <c r="N4144" i="17"/>
  <c r="N4143" i="17"/>
  <c r="N4142" i="17"/>
  <c r="N4141" i="17"/>
  <c r="N4140" i="17"/>
  <c r="N4139" i="17"/>
  <c r="N4138" i="17"/>
  <c r="N4137" i="17"/>
  <c r="N4136" i="17"/>
  <c r="N4135" i="17"/>
  <c r="N4134" i="17"/>
  <c r="N4133" i="17"/>
  <c r="N4132" i="17"/>
  <c r="N4131" i="17"/>
  <c r="N4130" i="17"/>
  <c r="N4129" i="17"/>
  <c r="N4128" i="17"/>
  <c r="N4127" i="17"/>
  <c r="N4126" i="17"/>
  <c r="N4125" i="17"/>
  <c r="N4124" i="17"/>
  <c r="N4123" i="17"/>
  <c r="N4122" i="17"/>
  <c r="N4121" i="17"/>
  <c r="N4120" i="17"/>
  <c r="N4119" i="17"/>
  <c r="N4118" i="17"/>
  <c r="N4117" i="17"/>
  <c r="N4116" i="17"/>
  <c r="N4115" i="17"/>
  <c r="N4114" i="17"/>
  <c r="N4113" i="17"/>
  <c r="N4112" i="17"/>
  <c r="N4111" i="17"/>
  <c r="N4110" i="17"/>
  <c r="N4109" i="17"/>
  <c r="N4108" i="17"/>
  <c r="N4107" i="17"/>
  <c r="N4106" i="17"/>
  <c r="N4105" i="17"/>
  <c r="N4104" i="17"/>
  <c r="N4103" i="17"/>
  <c r="N4102" i="17"/>
  <c r="N4101" i="17"/>
  <c r="N4100" i="17"/>
  <c r="N4099" i="17"/>
  <c r="N4098" i="17"/>
  <c r="N4097" i="17"/>
  <c r="N4096" i="17"/>
  <c r="N4095" i="17"/>
  <c r="N4094" i="17"/>
  <c r="N4093" i="17"/>
  <c r="N4092" i="17"/>
  <c r="N4091" i="17"/>
  <c r="N4090" i="17"/>
  <c r="N4089" i="17"/>
  <c r="N4088" i="17"/>
  <c r="N4087" i="17"/>
  <c r="N4086" i="17"/>
  <c r="N4085" i="17"/>
  <c r="N4084" i="17"/>
  <c r="N4083" i="17"/>
  <c r="N4082" i="17"/>
  <c r="N4081" i="17"/>
  <c r="N4080" i="17"/>
  <c r="N4079" i="17"/>
  <c r="N4078" i="17"/>
  <c r="N4077" i="17"/>
  <c r="N4076" i="17"/>
  <c r="N4075" i="17"/>
  <c r="N4074" i="17"/>
  <c r="N4073" i="17"/>
  <c r="N4072" i="17"/>
  <c r="N4071" i="17"/>
  <c r="N4070" i="17"/>
  <c r="N4069" i="17"/>
  <c r="N4068" i="17"/>
  <c r="N4067" i="17"/>
  <c r="N4066" i="17"/>
  <c r="N4065" i="17"/>
  <c r="N4064" i="17"/>
  <c r="N4063" i="17"/>
  <c r="N4062" i="17"/>
  <c r="N4061" i="17"/>
  <c r="N4060" i="17"/>
  <c r="N4059" i="17"/>
  <c r="N4058" i="17"/>
  <c r="N4057" i="17"/>
  <c r="N4056" i="17"/>
  <c r="N4055" i="17"/>
  <c r="N4054" i="17"/>
  <c r="N4053" i="17"/>
  <c r="N4052" i="17"/>
  <c r="N4051" i="17"/>
  <c r="N4050" i="17"/>
  <c r="N4049" i="17"/>
  <c r="N4048" i="17"/>
  <c r="N4047" i="17"/>
  <c r="N4046" i="17"/>
  <c r="N4045" i="17"/>
  <c r="N4044" i="17"/>
  <c r="N4043" i="17"/>
  <c r="N4042" i="17"/>
  <c r="N4041" i="17"/>
  <c r="N4040" i="17"/>
  <c r="N4039" i="17"/>
  <c r="N4038" i="17"/>
  <c r="N4037" i="17"/>
  <c r="N4036" i="17"/>
  <c r="N4035" i="17"/>
  <c r="N4034" i="17"/>
  <c r="N4033" i="17"/>
  <c r="N4032" i="17"/>
  <c r="N4031" i="17"/>
  <c r="N4030" i="17"/>
  <c r="N4029" i="17"/>
  <c r="N4028" i="17"/>
  <c r="N4027" i="17"/>
  <c r="N4026" i="17"/>
  <c r="N4025" i="17"/>
  <c r="N4024" i="17"/>
  <c r="N4023" i="17"/>
  <c r="N4022" i="17"/>
  <c r="N4021" i="17"/>
  <c r="N4020" i="17"/>
  <c r="N4019" i="17"/>
  <c r="N4018" i="17"/>
  <c r="N4017" i="17"/>
  <c r="N4016" i="17"/>
  <c r="N4015" i="17"/>
  <c r="N4014" i="17"/>
  <c r="N4013" i="17"/>
  <c r="N4012" i="17"/>
  <c r="N4011" i="17"/>
  <c r="N4010" i="17"/>
  <c r="N4009" i="17"/>
  <c r="N4008" i="17"/>
  <c r="N4007" i="17"/>
  <c r="N4006" i="17"/>
  <c r="N4005" i="17"/>
  <c r="N4004" i="17"/>
  <c r="N4003" i="17"/>
  <c r="N4002" i="17"/>
  <c r="N4001" i="17"/>
  <c r="N4000" i="17"/>
  <c r="N3999" i="17"/>
  <c r="N3998" i="17"/>
  <c r="N3997" i="17"/>
  <c r="N3996" i="17"/>
  <c r="N3995" i="17"/>
  <c r="N3994" i="17"/>
  <c r="N3993" i="17"/>
  <c r="N3992" i="17"/>
  <c r="N3991" i="17"/>
  <c r="N3990" i="17"/>
  <c r="N3989" i="17"/>
  <c r="N3988" i="17"/>
  <c r="N3987" i="17"/>
  <c r="N3986" i="17"/>
  <c r="N3985" i="17"/>
  <c r="N3984" i="17"/>
  <c r="N3983" i="17"/>
  <c r="N3982" i="17"/>
  <c r="N3981" i="17"/>
  <c r="N3980" i="17"/>
  <c r="N3979" i="17"/>
  <c r="N3978" i="17"/>
  <c r="N3977" i="17"/>
  <c r="N3976" i="17"/>
  <c r="N3975" i="17"/>
  <c r="N3974" i="17"/>
  <c r="N3973" i="17"/>
  <c r="N3972" i="17"/>
  <c r="N3971" i="17"/>
  <c r="N3970" i="17"/>
  <c r="N3969" i="17"/>
  <c r="N3968" i="17"/>
  <c r="N3967" i="17"/>
  <c r="N3966" i="17"/>
  <c r="N3965" i="17"/>
  <c r="N3964" i="17"/>
  <c r="N3963" i="17"/>
  <c r="N3962" i="17"/>
  <c r="N3961" i="17"/>
  <c r="N3960" i="17"/>
  <c r="N3959" i="17"/>
  <c r="N3958" i="17"/>
  <c r="N3957" i="17"/>
  <c r="N3956" i="17"/>
  <c r="N3955" i="17"/>
  <c r="N3954" i="17"/>
  <c r="N3953" i="17"/>
  <c r="N3952" i="17"/>
  <c r="N3951" i="17"/>
  <c r="N3950" i="17"/>
  <c r="N3949" i="17"/>
  <c r="N3948" i="17"/>
  <c r="N3947" i="17"/>
  <c r="N3946" i="17"/>
  <c r="N3945" i="17"/>
  <c r="N3944" i="17"/>
  <c r="N3943" i="17"/>
  <c r="N3942" i="17"/>
  <c r="N3941" i="17"/>
  <c r="N3940" i="17"/>
  <c r="N3939" i="17"/>
  <c r="N3938" i="17"/>
  <c r="N3937" i="17"/>
  <c r="N3936" i="17"/>
  <c r="N3935" i="17"/>
  <c r="N3934" i="17"/>
  <c r="N3933" i="17"/>
  <c r="N3932" i="17"/>
  <c r="N3931" i="17"/>
  <c r="N3930" i="17"/>
  <c r="N3929" i="17"/>
  <c r="N3928" i="17"/>
  <c r="N3927" i="17"/>
  <c r="N3926" i="17"/>
  <c r="N3925" i="17"/>
  <c r="N3924" i="17"/>
  <c r="N3923" i="17"/>
  <c r="N3922" i="17"/>
  <c r="N3921" i="17"/>
  <c r="N3920" i="17"/>
  <c r="N3919" i="17"/>
  <c r="N3918" i="17"/>
  <c r="N3917" i="17"/>
  <c r="N3916" i="17"/>
  <c r="N3915" i="17"/>
  <c r="N3914" i="17"/>
  <c r="N3913" i="17"/>
  <c r="N3912" i="17"/>
  <c r="N3911" i="17"/>
  <c r="N3910" i="17"/>
  <c r="N3909" i="17"/>
  <c r="N3908" i="17"/>
  <c r="N3907" i="17"/>
  <c r="N3906" i="17"/>
  <c r="N3905" i="17"/>
  <c r="N3904" i="17"/>
  <c r="N3903" i="17"/>
  <c r="N3902" i="17"/>
  <c r="N3901" i="17"/>
  <c r="N3900" i="17"/>
  <c r="N3899" i="17"/>
  <c r="N3898" i="17"/>
  <c r="N3897" i="17"/>
  <c r="N3896" i="17"/>
  <c r="N3895" i="17"/>
  <c r="N3894" i="17"/>
  <c r="N3893" i="17"/>
  <c r="N3892" i="17"/>
  <c r="N3891" i="17"/>
  <c r="N3890" i="17"/>
  <c r="N3889" i="17"/>
  <c r="N3888" i="17"/>
  <c r="N3887" i="17"/>
  <c r="N3886" i="17"/>
  <c r="N3885" i="17"/>
  <c r="N3884" i="17"/>
  <c r="N3883" i="17"/>
  <c r="N3882" i="17"/>
  <c r="N3881" i="17"/>
  <c r="N3880" i="17"/>
  <c r="N3879" i="17"/>
  <c r="N3878" i="17"/>
  <c r="N3877" i="17"/>
  <c r="N3876" i="17"/>
  <c r="N3875" i="17"/>
  <c r="N3874" i="17"/>
  <c r="N3873" i="17"/>
  <c r="N3872" i="17"/>
  <c r="N3871" i="17"/>
  <c r="N3870" i="17"/>
  <c r="N3869" i="17"/>
  <c r="N3868" i="17"/>
  <c r="N3867" i="17"/>
  <c r="N3866" i="17"/>
  <c r="N3865" i="17"/>
  <c r="N3864" i="17"/>
  <c r="N3863" i="17"/>
  <c r="N3862" i="17"/>
  <c r="N3861" i="17"/>
  <c r="N3860" i="17"/>
  <c r="N3859" i="17"/>
  <c r="N3858" i="17"/>
  <c r="N3857" i="17"/>
  <c r="N3856" i="17"/>
  <c r="N3855" i="17"/>
  <c r="N3854" i="17"/>
  <c r="N3853" i="17"/>
  <c r="N3852" i="17"/>
  <c r="N3851" i="17"/>
  <c r="N3850" i="17"/>
  <c r="N3849" i="17"/>
  <c r="N3848" i="17"/>
  <c r="N3847" i="17"/>
  <c r="N3846" i="17"/>
  <c r="N3845" i="17"/>
  <c r="N3844" i="17"/>
  <c r="N3843" i="17"/>
  <c r="N3842" i="17"/>
  <c r="N3841" i="17"/>
  <c r="N3840" i="17"/>
  <c r="N3839" i="17"/>
  <c r="N3838" i="17"/>
  <c r="N3837" i="17"/>
  <c r="N3836" i="17"/>
  <c r="N3835" i="17"/>
  <c r="N3834" i="17"/>
  <c r="N3833" i="17"/>
  <c r="N3832" i="17"/>
  <c r="N3831" i="17"/>
  <c r="N3830" i="17"/>
  <c r="N3829" i="17"/>
  <c r="N3828" i="17"/>
  <c r="N3827" i="17"/>
  <c r="N3826" i="17"/>
  <c r="N3825" i="17"/>
  <c r="N3824" i="17"/>
  <c r="N3823" i="17"/>
  <c r="N3822" i="17"/>
  <c r="N3821" i="17"/>
  <c r="N3820" i="17"/>
  <c r="N3819" i="17"/>
  <c r="N3818" i="17"/>
  <c r="N3817" i="17"/>
  <c r="N3816" i="17"/>
  <c r="N3815" i="17"/>
  <c r="N3814" i="17"/>
  <c r="N3813" i="17"/>
  <c r="N3812" i="17"/>
  <c r="N3811" i="17"/>
  <c r="N3810" i="17"/>
  <c r="N3809" i="17"/>
  <c r="N3808" i="17"/>
  <c r="N3807" i="17"/>
  <c r="N3806" i="17"/>
  <c r="N3805" i="17"/>
  <c r="N3804" i="17"/>
  <c r="N3803" i="17"/>
  <c r="N3802" i="17"/>
  <c r="N3801" i="17"/>
  <c r="N3800" i="17"/>
  <c r="N3799" i="17"/>
  <c r="N3798" i="17"/>
  <c r="N3797" i="17"/>
  <c r="N3796" i="17"/>
  <c r="N3795" i="17"/>
  <c r="N3794" i="17"/>
  <c r="N3793" i="17"/>
  <c r="N3792" i="17"/>
  <c r="N3791" i="17"/>
  <c r="N3790" i="17"/>
  <c r="N3789" i="17"/>
  <c r="N3788" i="17"/>
  <c r="N3787" i="17"/>
  <c r="N3786" i="17"/>
  <c r="N3785" i="17"/>
  <c r="N3784" i="17"/>
  <c r="N3783" i="17"/>
  <c r="N3782" i="17"/>
  <c r="N3781" i="17"/>
  <c r="N3780" i="17"/>
  <c r="N3779" i="17"/>
  <c r="N3778" i="17"/>
  <c r="N3777" i="17"/>
  <c r="N3776" i="17"/>
  <c r="N3775" i="17"/>
  <c r="N3774" i="17"/>
  <c r="N3773" i="17"/>
  <c r="N3772" i="17"/>
  <c r="N3771" i="17"/>
  <c r="N3770" i="17"/>
  <c r="N3769" i="17"/>
  <c r="N3768" i="17"/>
  <c r="N3767" i="17"/>
  <c r="N3766" i="17"/>
  <c r="N3765" i="17"/>
  <c r="N3764" i="17"/>
  <c r="N3763" i="17"/>
  <c r="N3762" i="17"/>
  <c r="N3761" i="17"/>
  <c r="N3760" i="17"/>
  <c r="N3759" i="17"/>
  <c r="N3758" i="17"/>
  <c r="N3757" i="17"/>
  <c r="N3756" i="17"/>
  <c r="N3755" i="17"/>
  <c r="N3754" i="17"/>
  <c r="N3753" i="17"/>
  <c r="N3752" i="17"/>
  <c r="N3751" i="17"/>
  <c r="N3750" i="17"/>
  <c r="N3749" i="17"/>
  <c r="N3748" i="17"/>
  <c r="N3747" i="17"/>
  <c r="N3746" i="17"/>
  <c r="N3745" i="17"/>
  <c r="N3744" i="17"/>
  <c r="N3743" i="17"/>
  <c r="N3742" i="17"/>
  <c r="N3741" i="17"/>
  <c r="N3740" i="17"/>
  <c r="N3739" i="17"/>
  <c r="N3738" i="17"/>
  <c r="N3737" i="17"/>
  <c r="N3736" i="17"/>
  <c r="N3735" i="17"/>
  <c r="N3734" i="17"/>
  <c r="N3733" i="17"/>
  <c r="N3732" i="17"/>
  <c r="N3731" i="17"/>
  <c r="N3730" i="17"/>
  <c r="N3729" i="17"/>
  <c r="N3728" i="17"/>
  <c r="N3727" i="17"/>
  <c r="N3726" i="17"/>
  <c r="N3725" i="17"/>
  <c r="N3724" i="17"/>
  <c r="N3723" i="17"/>
  <c r="N3722" i="17"/>
  <c r="N3721" i="17"/>
  <c r="N3720" i="17"/>
  <c r="N3719" i="17"/>
  <c r="N3718" i="17"/>
  <c r="N3717" i="17"/>
  <c r="N3716" i="17"/>
  <c r="N3715" i="17"/>
  <c r="N3714" i="17"/>
  <c r="N3713" i="17"/>
  <c r="N3712" i="17"/>
  <c r="N3711" i="17"/>
  <c r="N3710" i="17"/>
  <c r="N3709" i="17"/>
  <c r="N3708" i="17"/>
  <c r="N3707" i="17"/>
  <c r="N3706" i="17"/>
  <c r="N3705" i="17"/>
  <c r="N3704" i="17"/>
  <c r="N3703" i="17"/>
  <c r="N3702" i="17"/>
  <c r="N3701" i="17"/>
  <c r="N3700" i="17"/>
  <c r="N3699" i="17"/>
  <c r="N3698" i="17"/>
  <c r="N3697" i="17"/>
  <c r="N3696" i="17"/>
  <c r="N3695" i="17"/>
  <c r="N3694" i="17"/>
  <c r="N3693" i="17"/>
  <c r="N3692" i="17"/>
  <c r="N3691" i="17"/>
  <c r="N3690" i="17"/>
  <c r="N3689" i="17"/>
  <c r="N3688" i="17"/>
  <c r="N3687" i="17"/>
  <c r="N3686" i="17"/>
  <c r="N3685" i="17"/>
  <c r="N3684" i="17"/>
  <c r="N3683" i="17"/>
  <c r="N3682" i="17"/>
  <c r="N3681" i="17"/>
  <c r="N3680" i="17"/>
  <c r="N3679" i="17"/>
  <c r="N3678" i="17"/>
  <c r="N3677" i="17"/>
  <c r="N3676" i="17"/>
  <c r="N3675" i="17"/>
  <c r="N3674" i="17"/>
  <c r="N3673" i="17"/>
  <c r="N3672" i="17"/>
  <c r="N3671" i="17"/>
  <c r="N3670" i="17"/>
  <c r="N3669" i="17"/>
  <c r="N3668" i="17"/>
  <c r="N3667" i="17"/>
  <c r="N3666" i="17"/>
  <c r="N3665" i="17"/>
  <c r="N3664" i="17"/>
  <c r="N3663" i="17"/>
  <c r="N3662" i="17"/>
  <c r="N3661" i="17"/>
  <c r="N3660" i="17"/>
  <c r="N3659" i="17"/>
  <c r="N3658" i="17"/>
  <c r="N3657" i="17"/>
  <c r="N3656" i="17"/>
  <c r="N3655" i="17"/>
  <c r="N3654" i="17"/>
  <c r="N3653" i="17"/>
  <c r="N3652" i="17"/>
  <c r="N3651" i="17"/>
  <c r="N3650" i="17"/>
  <c r="N3649" i="17"/>
  <c r="N3648" i="17"/>
  <c r="N3647" i="17"/>
  <c r="N3646" i="17"/>
  <c r="N3645" i="17"/>
  <c r="N3644" i="17"/>
  <c r="N3643" i="17"/>
  <c r="N3642" i="17"/>
  <c r="N3641" i="17"/>
  <c r="N3640" i="17"/>
  <c r="N3639" i="17"/>
  <c r="N3638" i="17"/>
  <c r="N3637" i="17"/>
  <c r="N3636" i="17"/>
  <c r="N3635" i="17"/>
  <c r="N3634" i="17"/>
  <c r="N3633" i="17"/>
  <c r="N3632" i="17"/>
  <c r="N3631" i="17"/>
  <c r="N3630" i="17"/>
  <c r="N3629" i="17"/>
  <c r="N3628" i="17"/>
  <c r="N3627" i="17"/>
  <c r="N3626" i="17"/>
  <c r="N3625" i="17"/>
  <c r="N3624" i="17"/>
  <c r="N3623" i="17"/>
  <c r="N3622" i="17"/>
  <c r="N3621" i="17"/>
  <c r="N3620" i="17"/>
  <c r="N3619" i="17"/>
  <c r="N3618" i="17"/>
  <c r="N3617" i="17"/>
  <c r="N3616" i="17"/>
  <c r="N3615" i="17"/>
  <c r="N3614" i="17"/>
  <c r="N3613" i="17"/>
  <c r="N3612" i="17"/>
  <c r="N3611" i="17"/>
  <c r="N3610" i="17"/>
  <c r="N3609" i="17"/>
  <c r="N3608" i="17"/>
  <c r="N3607" i="17"/>
  <c r="N3606" i="17"/>
  <c r="N3605" i="17"/>
  <c r="N3604" i="17"/>
  <c r="N3603" i="17"/>
  <c r="N3602" i="17"/>
  <c r="N3601" i="17"/>
  <c r="N3600" i="17"/>
  <c r="N3599" i="17"/>
  <c r="N3598" i="17"/>
  <c r="N3597" i="17"/>
  <c r="N3596" i="17"/>
  <c r="N3595" i="17"/>
  <c r="N3594" i="17"/>
  <c r="N3593" i="17"/>
  <c r="N3592" i="17"/>
  <c r="N3591" i="17"/>
  <c r="N3590" i="17"/>
  <c r="N3589" i="17"/>
  <c r="N3588" i="17"/>
  <c r="N3587" i="17"/>
  <c r="N3586" i="17"/>
  <c r="N3585" i="17"/>
  <c r="N3584" i="17"/>
  <c r="N3583" i="17"/>
  <c r="N3582" i="17"/>
  <c r="N3581" i="17"/>
  <c r="N3580" i="17"/>
  <c r="N3579" i="17"/>
  <c r="N3578" i="17"/>
  <c r="N3577" i="17"/>
  <c r="N3576" i="17"/>
  <c r="N3575" i="17"/>
  <c r="N3574" i="17"/>
  <c r="N3573" i="17"/>
  <c r="N3572" i="17"/>
  <c r="N3571" i="17"/>
  <c r="N3570" i="17"/>
  <c r="N3569" i="17"/>
  <c r="N3568" i="17"/>
  <c r="N3567" i="17"/>
  <c r="N3566" i="17"/>
  <c r="N3565" i="17"/>
  <c r="N3564" i="17"/>
  <c r="N3563" i="17"/>
  <c r="N3562" i="17"/>
  <c r="N3561" i="17"/>
  <c r="N3560" i="17"/>
  <c r="N3559" i="17"/>
  <c r="N3558" i="17"/>
  <c r="N3557" i="17"/>
  <c r="N3556" i="17"/>
  <c r="N3555" i="17"/>
  <c r="N3554" i="17"/>
  <c r="N3553" i="17"/>
  <c r="N3552" i="17"/>
  <c r="N3551" i="17"/>
  <c r="N3550" i="17"/>
  <c r="N3549" i="17"/>
  <c r="N3548" i="17"/>
  <c r="N3547" i="17"/>
  <c r="N3546" i="17"/>
  <c r="N3545" i="17"/>
  <c r="N3544" i="17"/>
  <c r="N3543" i="17"/>
  <c r="N3542" i="17"/>
  <c r="N3541" i="17"/>
  <c r="N3540" i="17"/>
  <c r="N3539" i="17"/>
  <c r="N3538" i="17"/>
  <c r="N3537" i="17"/>
  <c r="N3536" i="17"/>
  <c r="N3535" i="17"/>
  <c r="N3534" i="17"/>
  <c r="N3533" i="17"/>
  <c r="N3532" i="17"/>
  <c r="N3531" i="17"/>
  <c r="N3530" i="17"/>
  <c r="N3529" i="17"/>
  <c r="N3528" i="17"/>
  <c r="N3527" i="17"/>
  <c r="N3526" i="17"/>
  <c r="N3525" i="17"/>
  <c r="N3524" i="17"/>
  <c r="N3523" i="17"/>
  <c r="N3522" i="17"/>
  <c r="N3521" i="17"/>
  <c r="N3520" i="17"/>
  <c r="N3519" i="17"/>
  <c r="N3518" i="17"/>
  <c r="N3517" i="17"/>
  <c r="N3516" i="17"/>
  <c r="N3515" i="17"/>
  <c r="N3514" i="17"/>
  <c r="N3513" i="17"/>
  <c r="N3512" i="17"/>
  <c r="N3511" i="17"/>
  <c r="N3510" i="17"/>
  <c r="N3509" i="17"/>
  <c r="N3508" i="17"/>
  <c r="N3507" i="17"/>
  <c r="N3506" i="17"/>
  <c r="N3505" i="17"/>
  <c r="N3504" i="17"/>
  <c r="N3503" i="17"/>
  <c r="N3502" i="17"/>
  <c r="N3501" i="17"/>
  <c r="N3500" i="17"/>
  <c r="N3499" i="17"/>
  <c r="N3498" i="17"/>
  <c r="N3497" i="17"/>
  <c r="N3496" i="17"/>
  <c r="N3495" i="17"/>
  <c r="N3494" i="17"/>
  <c r="N3493" i="17"/>
  <c r="N3492" i="17"/>
  <c r="N3491" i="17"/>
  <c r="N3490" i="17"/>
  <c r="N3489" i="17"/>
  <c r="N3488" i="17"/>
  <c r="N3487" i="17"/>
  <c r="N3486" i="17"/>
  <c r="N3485" i="17"/>
  <c r="N3484" i="17"/>
  <c r="N3483" i="17"/>
  <c r="N3482" i="17"/>
  <c r="N3481" i="17"/>
  <c r="N3480" i="17"/>
  <c r="N3479" i="17"/>
  <c r="N3478" i="17"/>
  <c r="N3477" i="17"/>
  <c r="N3476" i="17"/>
  <c r="N3475" i="17"/>
  <c r="N3474" i="17"/>
  <c r="N3473" i="17"/>
  <c r="N3472" i="17"/>
  <c r="N3471" i="17"/>
  <c r="N3470" i="17"/>
  <c r="N3469" i="17"/>
  <c r="N3468" i="17"/>
  <c r="N3467" i="17"/>
  <c r="N3466" i="17"/>
  <c r="N3465" i="17"/>
  <c r="N3464" i="17"/>
  <c r="N3463" i="17"/>
  <c r="N3462" i="17"/>
  <c r="N3461" i="17"/>
  <c r="N3460" i="17"/>
  <c r="N3459" i="17"/>
  <c r="N3458" i="17"/>
  <c r="N3457" i="17"/>
  <c r="N3456" i="17"/>
  <c r="N3455" i="17"/>
  <c r="N3454" i="17"/>
  <c r="N3453" i="17"/>
  <c r="N3452" i="17"/>
  <c r="N3451" i="17"/>
  <c r="N3450" i="17"/>
  <c r="N3449" i="17"/>
  <c r="N3448" i="17"/>
  <c r="N3447" i="17"/>
  <c r="N3446" i="17"/>
  <c r="N3445" i="17"/>
  <c r="N3444" i="17"/>
  <c r="N3443" i="17"/>
  <c r="N3442" i="17"/>
  <c r="N3441" i="17"/>
  <c r="N3440" i="17"/>
  <c r="N3439" i="17"/>
  <c r="N3438" i="17"/>
  <c r="N3437" i="17"/>
  <c r="N3436" i="17"/>
  <c r="N3435" i="17"/>
  <c r="N3434" i="17"/>
  <c r="N3433" i="17"/>
  <c r="N3432" i="17"/>
  <c r="N3431" i="17"/>
  <c r="N3430" i="17"/>
  <c r="N3429" i="17"/>
  <c r="N3428" i="17"/>
  <c r="N3427" i="17"/>
  <c r="N3426" i="17"/>
  <c r="N3425" i="17"/>
  <c r="N3424" i="17"/>
  <c r="N3423" i="17"/>
  <c r="N3422" i="17"/>
  <c r="N3421" i="17"/>
  <c r="N3420" i="17"/>
  <c r="N3419" i="17"/>
  <c r="N3418" i="17"/>
  <c r="N3417" i="17"/>
  <c r="N3416" i="17"/>
  <c r="N3415" i="17"/>
  <c r="N3414" i="17"/>
  <c r="N3413" i="17"/>
  <c r="N3412" i="17"/>
  <c r="N3411" i="17"/>
  <c r="N3410" i="17"/>
  <c r="N3409" i="17"/>
  <c r="N3408" i="17"/>
  <c r="N3407" i="17"/>
  <c r="N3406" i="17"/>
  <c r="N3405" i="17"/>
  <c r="N3404" i="17"/>
  <c r="N3403" i="17"/>
  <c r="N3402" i="17"/>
  <c r="N3401" i="17"/>
  <c r="N3400" i="17"/>
  <c r="N3399" i="17"/>
  <c r="N3398" i="17"/>
  <c r="N3397" i="17"/>
  <c r="N3396" i="17"/>
  <c r="N3395" i="17"/>
  <c r="N3394" i="17"/>
  <c r="N3393" i="17"/>
  <c r="N3392" i="17"/>
  <c r="N3391" i="17"/>
  <c r="N3390" i="17"/>
  <c r="N3389" i="17"/>
  <c r="N3388" i="17"/>
  <c r="N3387" i="17"/>
  <c r="N3386" i="17"/>
  <c r="N3385" i="17"/>
  <c r="N3384" i="17"/>
  <c r="N3383" i="17"/>
  <c r="N3382" i="17"/>
  <c r="N3381" i="17"/>
  <c r="N3380" i="17"/>
  <c r="N3379" i="17"/>
  <c r="N3378" i="17"/>
  <c r="N3377" i="17"/>
  <c r="N3376" i="17"/>
  <c r="N3375" i="17"/>
  <c r="N3374" i="17"/>
  <c r="N3373" i="17"/>
  <c r="N3372" i="17"/>
  <c r="N3371" i="17"/>
  <c r="N3370" i="17"/>
  <c r="N3369" i="17"/>
  <c r="N3368" i="17"/>
  <c r="N3367" i="17"/>
  <c r="N3366" i="17"/>
  <c r="N3365" i="17"/>
  <c r="N3364" i="17"/>
  <c r="N3363" i="17"/>
  <c r="N3362" i="17"/>
  <c r="N3361" i="17"/>
  <c r="N3360" i="17"/>
  <c r="N3359" i="17"/>
  <c r="N3358" i="17"/>
  <c r="N3357" i="17"/>
  <c r="N3356" i="17"/>
  <c r="N3355" i="17"/>
  <c r="N3354" i="17"/>
  <c r="N3353" i="17"/>
  <c r="N3352" i="17"/>
  <c r="N3351" i="17"/>
  <c r="N3350" i="17"/>
  <c r="N3349" i="17"/>
  <c r="N3348" i="17"/>
  <c r="N3347" i="17"/>
  <c r="N3346" i="17"/>
  <c r="N3345" i="17"/>
  <c r="N3344" i="17"/>
  <c r="N3343" i="17"/>
  <c r="N3342" i="17"/>
  <c r="N3341" i="17"/>
  <c r="N3340" i="17"/>
  <c r="N3339" i="17"/>
  <c r="N3338" i="17"/>
  <c r="N3337" i="17"/>
  <c r="N3336" i="17"/>
  <c r="N3335" i="17"/>
  <c r="N3334" i="17"/>
  <c r="N3333" i="17"/>
  <c r="N3332" i="17"/>
  <c r="N3331" i="17"/>
  <c r="N3330" i="17"/>
  <c r="N3329" i="17"/>
  <c r="N3328" i="17"/>
  <c r="N3327" i="17"/>
  <c r="N3326" i="17"/>
  <c r="N3325" i="17"/>
  <c r="N3324" i="17"/>
  <c r="N3323" i="17"/>
  <c r="N3322" i="17"/>
  <c r="N3321" i="17"/>
  <c r="N3320" i="17"/>
  <c r="N3319" i="17"/>
  <c r="N3318" i="17"/>
  <c r="N3317" i="17"/>
  <c r="N3316" i="17"/>
  <c r="N3315" i="17"/>
  <c r="N3314" i="17"/>
  <c r="N3313" i="17"/>
  <c r="N3312" i="17"/>
  <c r="N3311" i="17"/>
  <c r="N3310" i="17"/>
  <c r="N3309" i="17"/>
  <c r="N3308" i="17"/>
  <c r="N3307" i="17"/>
  <c r="N3306" i="17"/>
  <c r="N3305" i="17"/>
  <c r="N3304" i="17"/>
  <c r="N3303" i="17"/>
  <c r="N3302" i="17"/>
  <c r="N3301" i="17"/>
  <c r="N3300" i="17"/>
  <c r="N3299" i="17"/>
  <c r="N3298" i="17"/>
  <c r="N3297" i="17"/>
  <c r="N3296" i="17"/>
  <c r="N3295" i="17"/>
  <c r="N3294" i="17"/>
  <c r="N3293" i="17"/>
  <c r="N3292" i="17"/>
  <c r="N3291" i="17"/>
  <c r="N3290" i="17"/>
  <c r="N3289" i="17"/>
  <c r="N3288" i="17"/>
  <c r="N3287" i="17"/>
  <c r="N3286" i="17"/>
  <c r="N3285" i="17"/>
  <c r="N3284" i="17"/>
  <c r="N3283" i="17"/>
  <c r="N3282" i="17"/>
  <c r="N3281" i="17"/>
  <c r="N3280" i="17"/>
  <c r="N3279" i="17"/>
  <c r="N3278" i="17"/>
  <c r="N3277" i="17"/>
  <c r="N3276" i="17"/>
  <c r="N3275" i="17"/>
  <c r="N3274" i="17"/>
  <c r="N3273" i="17"/>
  <c r="N3272" i="17"/>
  <c r="N3271" i="17"/>
  <c r="N3270" i="17"/>
  <c r="N3269" i="17"/>
  <c r="N3268" i="17"/>
  <c r="N3267" i="17"/>
  <c r="N3266" i="17"/>
  <c r="N3265" i="17"/>
  <c r="N3264" i="17"/>
  <c r="N3263" i="17"/>
  <c r="N3262" i="17"/>
  <c r="N3261" i="17"/>
  <c r="N3260" i="17"/>
  <c r="N3259" i="17"/>
  <c r="N3258" i="17"/>
  <c r="N3257" i="17"/>
  <c r="N3256" i="17"/>
  <c r="N3255" i="17"/>
  <c r="N3254" i="17"/>
  <c r="N3253" i="17"/>
  <c r="N3252" i="17"/>
  <c r="N3251" i="17"/>
  <c r="N3250" i="17"/>
  <c r="N3249" i="17"/>
  <c r="N3248" i="17"/>
  <c r="N3247" i="17"/>
  <c r="N3246" i="17"/>
  <c r="N3245" i="17"/>
  <c r="N3244" i="17"/>
  <c r="N3243" i="17"/>
  <c r="N3242" i="17"/>
  <c r="N3241" i="17"/>
  <c r="N3240" i="17"/>
  <c r="N3239" i="17"/>
  <c r="N3238" i="17"/>
  <c r="N3237" i="17"/>
  <c r="N3236" i="17"/>
  <c r="N3235" i="17"/>
  <c r="N3234" i="17"/>
  <c r="N3233" i="17"/>
  <c r="N3232" i="17"/>
  <c r="N3231" i="17"/>
  <c r="N3230" i="17"/>
  <c r="N3229" i="17"/>
  <c r="N3228" i="17"/>
  <c r="N3227" i="17"/>
  <c r="N3226" i="17"/>
  <c r="N3225" i="17"/>
  <c r="N3224" i="17"/>
  <c r="N3223" i="17"/>
  <c r="N3222" i="17"/>
  <c r="N3221" i="17"/>
  <c r="N3220" i="17"/>
  <c r="N3219" i="17"/>
  <c r="N3218" i="17"/>
  <c r="N3217" i="17"/>
  <c r="N3216" i="17"/>
  <c r="N3215" i="17"/>
  <c r="N3214" i="17"/>
  <c r="N3213" i="17"/>
  <c r="N3212" i="17"/>
  <c r="N3211" i="17"/>
  <c r="N3210" i="17"/>
  <c r="N3209" i="17"/>
  <c r="N3208" i="17"/>
  <c r="N3207" i="17"/>
  <c r="N3206" i="17"/>
  <c r="N3205" i="17"/>
  <c r="N3204" i="17"/>
  <c r="N3203" i="17"/>
  <c r="N3202" i="17"/>
  <c r="N3201" i="17"/>
  <c r="N3200" i="17"/>
  <c r="N3199" i="17"/>
  <c r="N3198" i="17"/>
  <c r="N3197" i="17"/>
  <c r="N3196" i="17"/>
  <c r="N3195" i="17"/>
  <c r="N3194" i="17"/>
  <c r="N3193" i="17"/>
  <c r="N3192" i="17"/>
  <c r="N3191" i="17"/>
  <c r="N3190" i="17"/>
  <c r="N3189" i="17"/>
  <c r="N3188" i="17"/>
  <c r="N3187" i="17"/>
  <c r="N3186" i="17"/>
  <c r="N3185" i="17"/>
  <c r="N3184" i="17"/>
  <c r="N3183" i="17"/>
  <c r="N3182" i="17"/>
  <c r="N3181" i="17"/>
  <c r="N3180" i="17"/>
  <c r="N3179" i="17"/>
  <c r="N3178" i="17"/>
  <c r="N3177" i="17"/>
  <c r="N3176" i="17"/>
  <c r="N3175" i="17"/>
  <c r="N3174" i="17"/>
  <c r="N3173" i="17"/>
  <c r="N3172" i="17"/>
  <c r="N3171" i="17"/>
  <c r="N3170" i="17"/>
  <c r="N3169" i="17"/>
  <c r="N3168" i="17"/>
  <c r="N3167" i="17"/>
  <c r="N3166" i="17"/>
  <c r="N3165" i="17"/>
  <c r="N3164" i="17"/>
  <c r="N3163" i="17"/>
  <c r="N3162" i="17"/>
  <c r="N3161" i="17"/>
  <c r="N3160" i="17"/>
  <c r="N3159" i="17"/>
  <c r="N3158" i="17"/>
  <c r="N3157" i="17"/>
  <c r="N3156" i="17"/>
  <c r="N3155" i="17"/>
  <c r="N3154" i="17"/>
  <c r="N3153" i="17"/>
  <c r="N3152" i="17"/>
  <c r="N3151" i="17"/>
  <c r="N3150" i="17"/>
  <c r="N3149" i="17"/>
  <c r="N3148" i="17"/>
  <c r="N3147" i="17"/>
  <c r="N3146" i="17"/>
  <c r="N3145" i="17"/>
  <c r="N3144" i="17"/>
  <c r="N3143" i="17"/>
  <c r="N3142" i="17"/>
  <c r="N3141" i="17"/>
  <c r="N3140" i="17"/>
  <c r="N3139" i="17"/>
  <c r="N3138" i="17"/>
  <c r="N3137" i="17"/>
  <c r="N3136" i="17"/>
  <c r="N3135" i="17"/>
  <c r="N3134" i="17"/>
  <c r="N3133" i="17"/>
  <c r="N3132" i="17"/>
  <c r="N3131" i="17"/>
  <c r="N3130" i="17"/>
  <c r="N3129" i="17"/>
  <c r="N3128" i="17"/>
  <c r="N3127" i="17"/>
  <c r="N3126" i="17"/>
  <c r="N3125" i="17"/>
  <c r="N3124" i="17"/>
  <c r="N3123" i="17"/>
  <c r="N3122" i="17"/>
  <c r="N3121" i="17"/>
  <c r="N3120" i="17"/>
  <c r="N3119" i="17"/>
  <c r="N3118" i="17"/>
  <c r="N3117" i="17"/>
  <c r="N3116" i="17"/>
  <c r="N3115" i="17"/>
  <c r="N3114" i="17"/>
  <c r="N3113" i="17"/>
  <c r="N3112" i="17"/>
  <c r="N3111" i="17"/>
  <c r="N3110" i="17"/>
  <c r="N3109" i="17"/>
  <c r="N3108" i="17"/>
  <c r="N3107" i="17"/>
  <c r="N3106" i="17"/>
  <c r="N3105" i="17"/>
  <c r="N3104" i="17"/>
  <c r="N3103" i="17"/>
  <c r="N3102" i="17"/>
  <c r="N3101" i="17"/>
  <c r="N3100" i="17"/>
  <c r="N3099" i="17"/>
  <c r="N3098" i="17"/>
  <c r="N3097" i="17"/>
  <c r="N3096" i="17"/>
  <c r="N3095" i="17"/>
  <c r="N3094" i="17"/>
  <c r="N3093" i="17"/>
  <c r="N3092" i="17"/>
  <c r="N3091" i="17"/>
  <c r="N3090" i="17"/>
  <c r="N3089" i="17"/>
  <c r="N3088" i="17"/>
  <c r="N3087" i="17"/>
  <c r="N3086" i="17"/>
  <c r="N3085" i="17"/>
  <c r="N3084" i="17"/>
  <c r="N3083" i="17"/>
  <c r="N3082" i="17"/>
  <c r="N3081" i="17"/>
  <c r="N3080" i="17"/>
  <c r="N3079" i="17"/>
  <c r="N3078" i="17"/>
  <c r="N3077" i="17"/>
  <c r="N3076" i="17"/>
  <c r="N3075" i="17"/>
  <c r="N3074" i="17"/>
  <c r="N3073" i="17"/>
  <c r="N3072" i="17"/>
  <c r="N3071" i="17"/>
  <c r="N3070" i="17"/>
  <c r="N3069" i="17"/>
  <c r="N3068" i="17"/>
  <c r="N3067" i="17"/>
  <c r="N3066" i="17"/>
  <c r="N3065" i="17"/>
  <c r="N3064" i="17"/>
  <c r="N3063" i="17"/>
  <c r="N3062" i="17"/>
  <c r="N3061" i="17"/>
  <c r="N3060" i="17"/>
  <c r="N3059" i="17"/>
  <c r="N3058" i="17"/>
  <c r="N3057" i="17"/>
  <c r="N3056" i="17"/>
  <c r="N3055" i="17"/>
  <c r="N3054" i="17"/>
  <c r="N3053" i="17"/>
  <c r="N3052" i="17"/>
  <c r="N3051" i="17"/>
  <c r="N3050" i="17"/>
  <c r="N3049" i="17"/>
  <c r="N3048" i="17"/>
  <c r="N3047" i="17"/>
  <c r="N3046" i="17"/>
  <c r="N3045" i="17"/>
  <c r="N3044" i="17"/>
  <c r="N3043" i="17"/>
  <c r="N3042" i="17"/>
  <c r="N3041" i="17"/>
  <c r="N3040" i="17"/>
  <c r="N3039" i="17"/>
  <c r="N3038" i="17"/>
  <c r="N3037" i="17"/>
  <c r="N3036" i="17"/>
  <c r="N3035" i="17"/>
  <c r="N3034" i="17"/>
  <c r="N3033" i="17"/>
  <c r="N3032" i="17"/>
  <c r="N3031" i="17"/>
  <c r="N3030" i="17"/>
  <c r="N3029" i="17"/>
  <c r="N3028" i="17"/>
  <c r="N3027" i="17"/>
  <c r="N3026" i="17"/>
  <c r="N3025" i="17"/>
  <c r="N3024" i="17"/>
  <c r="N3023" i="17"/>
  <c r="N3022" i="17"/>
  <c r="N3021" i="17"/>
  <c r="N3020" i="17"/>
  <c r="N3019" i="17"/>
  <c r="N3018" i="17"/>
  <c r="N3017" i="17"/>
  <c r="N3016" i="17"/>
  <c r="N3015" i="17"/>
  <c r="N3014" i="17"/>
  <c r="N3013" i="17"/>
  <c r="N3012" i="17"/>
  <c r="N3011" i="17"/>
  <c r="N3010" i="17"/>
  <c r="N3009" i="17"/>
  <c r="N3008" i="17"/>
  <c r="N3007" i="17"/>
  <c r="N3006" i="17"/>
  <c r="N3005" i="17"/>
  <c r="N3004" i="17"/>
  <c r="N3003" i="17"/>
  <c r="N3002" i="17"/>
  <c r="N3001" i="17"/>
  <c r="N3000" i="17"/>
  <c r="N2999" i="17"/>
  <c r="N2998" i="17"/>
  <c r="N2997" i="17"/>
  <c r="N2996" i="17"/>
  <c r="N2995" i="17"/>
  <c r="N2994" i="17"/>
  <c r="N2993" i="17"/>
  <c r="N2992" i="17"/>
  <c r="N2991" i="17"/>
  <c r="N2990" i="17"/>
  <c r="N2989" i="17"/>
  <c r="N2988" i="17"/>
  <c r="N2987" i="17"/>
  <c r="N2986" i="17"/>
  <c r="N2985" i="17"/>
  <c r="N2984" i="17"/>
  <c r="N2983" i="17"/>
  <c r="N2982" i="17"/>
  <c r="N2981" i="17"/>
  <c r="N2980" i="17"/>
  <c r="N2979" i="17"/>
  <c r="N2978" i="17"/>
  <c r="N2977" i="17"/>
  <c r="N2976" i="17"/>
  <c r="N2975" i="17"/>
  <c r="N2974" i="17"/>
  <c r="N2973" i="17"/>
  <c r="N2972" i="17"/>
  <c r="N2971" i="17"/>
  <c r="N2970" i="17"/>
  <c r="N2969" i="17"/>
  <c r="N2968" i="17"/>
  <c r="N2967" i="17"/>
  <c r="N2966" i="17"/>
  <c r="N2965" i="17"/>
  <c r="N2964" i="17"/>
  <c r="N2963" i="17"/>
  <c r="N2962" i="17"/>
  <c r="N2961" i="17"/>
  <c r="N2960" i="17"/>
  <c r="N2959" i="17"/>
  <c r="N2958" i="17"/>
  <c r="N2957" i="17"/>
  <c r="N2956" i="17"/>
  <c r="N2955" i="17"/>
  <c r="N2954" i="17"/>
  <c r="N2953" i="17"/>
  <c r="N2952" i="17"/>
  <c r="N2951" i="17"/>
  <c r="N2950" i="17"/>
  <c r="N2949" i="17"/>
  <c r="N2948" i="17"/>
  <c r="N2947" i="17"/>
  <c r="N2946" i="17"/>
  <c r="N2945" i="17"/>
  <c r="N2944" i="17"/>
  <c r="N2943" i="17"/>
  <c r="N2942" i="17"/>
  <c r="N2941" i="17"/>
  <c r="N2940" i="17"/>
  <c r="N2939" i="17"/>
  <c r="N2938" i="17"/>
  <c r="N2937" i="17"/>
  <c r="N2936" i="17"/>
  <c r="N2935" i="17"/>
  <c r="N2934" i="17"/>
  <c r="N2933" i="17"/>
  <c r="N2932" i="17"/>
  <c r="N2931" i="17"/>
  <c r="N2930" i="17"/>
  <c r="N2929" i="17"/>
  <c r="N2928" i="17"/>
  <c r="N2927" i="17"/>
  <c r="N2926" i="17"/>
  <c r="N2925" i="17"/>
  <c r="N2924" i="17"/>
  <c r="N2923" i="17"/>
  <c r="N2922" i="17"/>
  <c r="N2921" i="17"/>
  <c r="N2920" i="17"/>
  <c r="N2919" i="17"/>
  <c r="N2918" i="17"/>
  <c r="N2917" i="17"/>
  <c r="N2916" i="17"/>
  <c r="N2915" i="17"/>
  <c r="N2914" i="17"/>
  <c r="N2913" i="17"/>
  <c r="N2912" i="17"/>
  <c r="N2911" i="17"/>
  <c r="N2910" i="17"/>
  <c r="N2909" i="17"/>
  <c r="N2908" i="17"/>
  <c r="N2907" i="17"/>
  <c r="N2906" i="17"/>
  <c r="N2905" i="17"/>
  <c r="N2904" i="17"/>
  <c r="N2903" i="17"/>
  <c r="N2902" i="17"/>
  <c r="N2901" i="17"/>
  <c r="N2900" i="17"/>
  <c r="N2899" i="17"/>
  <c r="N2898" i="17"/>
  <c r="N2897" i="17"/>
  <c r="N2896" i="17"/>
  <c r="N2895" i="17"/>
  <c r="N2894" i="17"/>
  <c r="N2893" i="17"/>
  <c r="N2892" i="17"/>
  <c r="N2891" i="17"/>
  <c r="N2890" i="17"/>
  <c r="N2889" i="17"/>
  <c r="N2888" i="17"/>
  <c r="N2887" i="17"/>
  <c r="N2886" i="17"/>
  <c r="N2885" i="17"/>
  <c r="N2884" i="17"/>
  <c r="N2883" i="17"/>
  <c r="N2882" i="17"/>
  <c r="N2881" i="17"/>
  <c r="N2880" i="17"/>
  <c r="N2879" i="17"/>
  <c r="N2878" i="17"/>
  <c r="N2877" i="17"/>
  <c r="N2876" i="17"/>
  <c r="N2875" i="17"/>
  <c r="N2874" i="17"/>
  <c r="N2873" i="17"/>
  <c r="N2872" i="17"/>
  <c r="N2871" i="17"/>
  <c r="N2870" i="17"/>
  <c r="N2869" i="17"/>
  <c r="N2868" i="17"/>
  <c r="N2867" i="17"/>
  <c r="N2866" i="17"/>
  <c r="N2865" i="17"/>
  <c r="N2864" i="17"/>
  <c r="N2863" i="17"/>
  <c r="N2862" i="17"/>
  <c r="N2861" i="17"/>
  <c r="N2860" i="17"/>
  <c r="N2859" i="17"/>
  <c r="N2858" i="17"/>
  <c r="N2857" i="17"/>
  <c r="N2856" i="17"/>
  <c r="N2855" i="17"/>
  <c r="N2854" i="17"/>
  <c r="N2853" i="17"/>
  <c r="N2852" i="17"/>
  <c r="N2851" i="17"/>
  <c r="N2850" i="17"/>
  <c r="N2849" i="17"/>
  <c r="N2848" i="17"/>
  <c r="N2847" i="17"/>
  <c r="N2846" i="17"/>
  <c r="N2845" i="17"/>
  <c r="N2844" i="17"/>
  <c r="N2843" i="17"/>
  <c r="N2842" i="17"/>
  <c r="N2841" i="17"/>
  <c r="N2840" i="17"/>
  <c r="N2839" i="17"/>
  <c r="N2838" i="17"/>
  <c r="N2837" i="17"/>
  <c r="N2836" i="17"/>
  <c r="N2835" i="17"/>
  <c r="N2834" i="17"/>
  <c r="N2833" i="17"/>
  <c r="N2832" i="17"/>
  <c r="N2831" i="17"/>
  <c r="N2830" i="17"/>
  <c r="N2829" i="17"/>
  <c r="N2828" i="17"/>
  <c r="N2827" i="17"/>
  <c r="N2826" i="17"/>
  <c r="N2825" i="17"/>
  <c r="N2824" i="17"/>
  <c r="N2823" i="17"/>
  <c r="N2822" i="17"/>
  <c r="N2821" i="17"/>
  <c r="N2820" i="17"/>
  <c r="N2819" i="17"/>
  <c r="N2818" i="17"/>
  <c r="N2817" i="17"/>
  <c r="N2816" i="17"/>
  <c r="N2815" i="17"/>
  <c r="N2814" i="17"/>
  <c r="N2813" i="17"/>
  <c r="N2812" i="17"/>
  <c r="N2811" i="17"/>
  <c r="N2810" i="17"/>
  <c r="N2809" i="17"/>
  <c r="N2808" i="17"/>
  <c r="N2807" i="17"/>
  <c r="N2806" i="17"/>
  <c r="N2805" i="17"/>
  <c r="N2804" i="17"/>
  <c r="N2803" i="17"/>
  <c r="N2802" i="17"/>
  <c r="N2801" i="17"/>
  <c r="N2800" i="17"/>
  <c r="N2799" i="17"/>
  <c r="N2798" i="17"/>
  <c r="N2797" i="17"/>
  <c r="N2796" i="17"/>
  <c r="N2795" i="17"/>
  <c r="N2794" i="17"/>
  <c r="N2793" i="17"/>
  <c r="N2792" i="17"/>
  <c r="N2791" i="17"/>
  <c r="N2790" i="17"/>
  <c r="N2789" i="17"/>
  <c r="N2788" i="17"/>
  <c r="N2787" i="17"/>
  <c r="N2786" i="17"/>
  <c r="N2785" i="17"/>
  <c r="N2784" i="17"/>
  <c r="N2783" i="17"/>
  <c r="N2782" i="17"/>
  <c r="N2781" i="17"/>
  <c r="N2780" i="17"/>
  <c r="N2779" i="17"/>
  <c r="N2778" i="17"/>
  <c r="N2777" i="17"/>
  <c r="N2776" i="17"/>
  <c r="N2775" i="17"/>
  <c r="N2774" i="17"/>
  <c r="N2773" i="17"/>
  <c r="N2772" i="17"/>
  <c r="N2771" i="17"/>
  <c r="N2770" i="17"/>
  <c r="N2769" i="17"/>
  <c r="N2768" i="17"/>
  <c r="N2767" i="17"/>
  <c r="N2766" i="17"/>
  <c r="N2765" i="17"/>
  <c r="N2764" i="17"/>
  <c r="N2763" i="17"/>
  <c r="N2762" i="17"/>
  <c r="N2761" i="17"/>
  <c r="N2760" i="17"/>
  <c r="N2759" i="17"/>
  <c r="N2758" i="17"/>
  <c r="N2757" i="17"/>
  <c r="N2756" i="17"/>
  <c r="N2755" i="17"/>
  <c r="N2754" i="17"/>
  <c r="N2753" i="17"/>
  <c r="N2752" i="17"/>
  <c r="N2751" i="17"/>
  <c r="N2750" i="17"/>
  <c r="N2749" i="17"/>
  <c r="N2748" i="17"/>
  <c r="N2747" i="17"/>
  <c r="N2746" i="17"/>
  <c r="N2745" i="17"/>
  <c r="N2744" i="17"/>
  <c r="N2743" i="17"/>
  <c r="N2742" i="17"/>
  <c r="N2741" i="17"/>
  <c r="N2740" i="17"/>
  <c r="N2739" i="17"/>
  <c r="N2738" i="17"/>
  <c r="N2737" i="17"/>
  <c r="N2736" i="17"/>
  <c r="N2735" i="17"/>
  <c r="N2734" i="17"/>
  <c r="N2733" i="17"/>
  <c r="N2732" i="17"/>
  <c r="N2731" i="17"/>
  <c r="N2730" i="17"/>
  <c r="N2729" i="17"/>
  <c r="N2728" i="17"/>
  <c r="N2727" i="17"/>
  <c r="N2726" i="17"/>
  <c r="N2725" i="17"/>
  <c r="N2724" i="17"/>
  <c r="N2723" i="17"/>
  <c r="N2722" i="17"/>
  <c r="N2721" i="17"/>
  <c r="N2720" i="17"/>
  <c r="N2719" i="17"/>
  <c r="N2718" i="17"/>
  <c r="N2717" i="17"/>
  <c r="N2716" i="17"/>
  <c r="N2715" i="17"/>
  <c r="N2714" i="17"/>
  <c r="N2713" i="17"/>
  <c r="N2712" i="17"/>
  <c r="N2711" i="17"/>
  <c r="N2710" i="17"/>
  <c r="N2709" i="17"/>
  <c r="N2708" i="17"/>
  <c r="N2707" i="17"/>
  <c r="N2706" i="17"/>
  <c r="N2705" i="17"/>
  <c r="N2704" i="17"/>
  <c r="N2703" i="17"/>
  <c r="N2702" i="17"/>
  <c r="N2701" i="17"/>
  <c r="N2700" i="17"/>
  <c r="N2699" i="17"/>
  <c r="N2698" i="17"/>
  <c r="N2697" i="17"/>
  <c r="N2696" i="17"/>
  <c r="N2695" i="17"/>
  <c r="N2694" i="17"/>
  <c r="N2693" i="17"/>
  <c r="N2692" i="17"/>
  <c r="N2691" i="17"/>
  <c r="N2690" i="17"/>
  <c r="N2689" i="17"/>
  <c r="N2688" i="17"/>
  <c r="N2687" i="17"/>
  <c r="N2686" i="17"/>
  <c r="N2685" i="17"/>
  <c r="N2684" i="17"/>
  <c r="N2683" i="17"/>
  <c r="N2682" i="17"/>
  <c r="N2681" i="17"/>
  <c r="N2680" i="17"/>
  <c r="N2679" i="17"/>
  <c r="N2678" i="17"/>
  <c r="N2677" i="17"/>
  <c r="N2676" i="17"/>
  <c r="N2675" i="17"/>
  <c r="N2674" i="17"/>
  <c r="N2673" i="17"/>
  <c r="N2672" i="17"/>
  <c r="N2671" i="17"/>
  <c r="N2670" i="17"/>
  <c r="N2669" i="17"/>
  <c r="N2668" i="17"/>
  <c r="N2667" i="17"/>
  <c r="N2666" i="17"/>
  <c r="N2665" i="17"/>
  <c r="N2664" i="17"/>
  <c r="N2663" i="17"/>
  <c r="N2662" i="17"/>
  <c r="N2661" i="17"/>
  <c r="N2660" i="17"/>
  <c r="N2659" i="17"/>
  <c r="N2658" i="17"/>
  <c r="N2657" i="17"/>
  <c r="N2656" i="17"/>
  <c r="N2655" i="17"/>
  <c r="N2654" i="17"/>
  <c r="N2653" i="17"/>
  <c r="N2652" i="17"/>
  <c r="N2651" i="17"/>
  <c r="N2650" i="17"/>
  <c r="N2649" i="17"/>
  <c r="N2648" i="17"/>
  <c r="N2647" i="17"/>
  <c r="N2646" i="17"/>
  <c r="N2645" i="17"/>
  <c r="N2644" i="17"/>
  <c r="N2643" i="17"/>
  <c r="N2642" i="17"/>
  <c r="N2641" i="17"/>
  <c r="N2640" i="17"/>
  <c r="N2639" i="17"/>
  <c r="N2638" i="17"/>
  <c r="N2637" i="17"/>
  <c r="N2636" i="17"/>
  <c r="N2635" i="17"/>
  <c r="N2634" i="17"/>
  <c r="N2633" i="17"/>
  <c r="N2632" i="17"/>
  <c r="N2631" i="17"/>
  <c r="N2630" i="17"/>
  <c r="N2629" i="17"/>
  <c r="N2628" i="17"/>
  <c r="N2627" i="17"/>
  <c r="N2626" i="17"/>
  <c r="N2625" i="17"/>
  <c r="N2624" i="17"/>
  <c r="N2623" i="17"/>
  <c r="N2622" i="17"/>
  <c r="N2621" i="17"/>
  <c r="N2620" i="17"/>
  <c r="N2619" i="17"/>
  <c r="N2618" i="17"/>
  <c r="N2617" i="17"/>
  <c r="N2616" i="17"/>
  <c r="N2615" i="17"/>
  <c r="N2614" i="17"/>
  <c r="N2613" i="17"/>
  <c r="N2612" i="17"/>
  <c r="N2611" i="17"/>
  <c r="N2610" i="17"/>
  <c r="N2609" i="17"/>
  <c r="N2608" i="17"/>
  <c r="N2607" i="17"/>
  <c r="N2606" i="17"/>
  <c r="N2605" i="17"/>
  <c r="N2604" i="17"/>
  <c r="N2603" i="17"/>
  <c r="N2602" i="17"/>
  <c r="N2601" i="17"/>
  <c r="N2600" i="17"/>
  <c r="N2599" i="17"/>
  <c r="N2598" i="17"/>
  <c r="N2597" i="17"/>
  <c r="N2596" i="17"/>
  <c r="N2595" i="17"/>
  <c r="N2594" i="17"/>
  <c r="N2593" i="17"/>
  <c r="N2592" i="17"/>
  <c r="N2591" i="17"/>
  <c r="N2590" i="17"/>
  <c r="N2589" i="17"/>
  <c r="N2588" i="17"/>
  <c r="N2587" i="17"/>
  <c r="N2586" i="17"/>
  <c r="N2585" i="17"/>
  <c r="N2584" i="17"/>
  <c r="N2583" i="17"/>
  <c r="N2582" i="17"/>
  <c r="N2581" i="17"/>
  <c r="N2580" i="17"/>
  <c r="N2579" i="17"/>
  <c r="N2578" i="17"/>
  <c r="N2577" i="17"/>
  <c r="N2576" i="17"/>
  <c r="N2575" i="17"/>
  <c r="N2574" i="17"/>
  <c r="N2573" i="17"/>
  <c r="N2572" i="17"/>
  <c r="N2571" i="17"/>
  <c r="N2570" i="17"/>
  <c r="N2569" i="17"/>
  <c r="N2568" i="17"/>
  <c r="N2567" i="17"/>
  <c r="N2566" i="17"/>
  <c r="N2565" i="17"/>
  <c r="N2564" i="17"/>
  <c r="N2563" i="17"/>
  <c r="N2562" i="17"/>
  <c r="N2561" i="17"/>
  <c r="N2560" i="17"/>
  <c r="N2559" i="17"/>
  <c r="N2558" i="17"/>
  <c r="N2557" i="17"/>
  <c r="N2556" i="17"/>
  <c r="N2555" i="17"/>
  <c r="N2554" i="17"/>
  <c r="N2553" i="17"/>
  <c r="N2552" i="17"/>
  <c r="N2551" i="17"/>
  <c r="N2550" i="17"/>
  <c r="N2549" i="17"/>
  <c r="N2548" i="17"/>
  <c r="N2547" i="17"/>
  <c r="N2546" i="17"/>
  <c r="N2545" i="17"/>
  <c r="N2544" i="17"/>
  <c r="N2543" i="17"/>
  <c r="N2542" i="17"/>
  <c r="N2541" i="17"/>
  <c r="N2540" i="17"/>
  <c r="N2539" i="17"/>
  <c r="N2538" i="17"/>
  <c r="N2537" i="17"/>
  <c r="N2536" i="17"/>
  <c r="N2535" i="17"/>
  <c r="N2534" i="17"/>
  <c r="N2533" i="17"/>
  <c r="N2532" i="17"/>
  <c r="N2531" i="17"/>
  <c r="N2530" i="17"/>
  <c r="N2529" i="17"/>
  <c r="N2528" i="17"/>
  <c r="N2527" i="17"/>
  <c r="N2526" i="17"/>
  <c r="N2525" i="17"/>
  <c r="N2524" i="17"/>
  <c r="N2523" i="17"/>
  <c r="N2522" i="17"/>
  <c r="N2521" i="17"/>
  <c r="N2520" i="17"/>
  <c r="N2519" i="17"/>
  <c r="N2518" i="17"/>
  <c r="N2517" i="17"/>
  <c r="N2516" i="17"/>
  <c r="N2515" i="17"/>
  <c r="N2514" i="17"/>
  <c r="N2513" i="17"/>
  <c r="N2512" i="17"/>
  <c r="N2511" i="17"/>
  <c r="N2510" i="17"/>
  <c r="N2509" i="17"/>
  <c r="N2508" i="17"/>
  <c r="N2507" i="17"/>
  <c r="N2506" i="17"/>
  <c r="N2505" i="17"/>
  <c r="N2504" i="17"/>
  <c r="N2503" i="17"/>
  <c r="N2502" i="17"/>
  <c r="N2501" i="17"/>
  <c r="N2500" i="17"/>
  <c r="N2499" i="17"/>
  <c r="N2498" i="17"/>
  <c r="N2497" i="17"/>
  <c r="N2496" i="17"/>
  <c r="N2495" i="17"/>
  <c r="N2494" i="17"/>
  <c r="N2493" i="17"/>
  <c r="N2492" i="17"/>
  <c r="N2491" i="17"/>
  <c r="N2490" i="17"/>
  <c r="N2489" i="17"/>
  <c r="N2488" i="17"/>
  <c r="N2487" i="17"/>
  <c r="N2486" i="17"/>
  <c r="N2485" i="17"/>
  <c r="N2484" i="17"/>
  <c r="N2483" i="17"/>
  <c r="N2482" i="17"/>
  <c r="N2481" i="17"/>
  <c r="N2480" i="17"/>
  <c r="N2479" i="17"/>
  <c r="N2478" i="17"/>
  <c r="N2477" i="17"/>
  <c r="N2476" i="17"/>
  <c r="N2475" i="17"/>
  <c r="N2474" i="17"/>
  <c r="N2473" i="17"/>
  <c r="N2472" i="17"/>
  <c r="N2471" i="17"/>
  <c r="N2470" i="17"/>
  <c r="N2469" i="17"/>
  <c r="N2468" i="17"/>
  <c r="N2467" i="17"/>
  <c r="N2466" i="17"/>
  <c r="N2465" i="17"/>
  <c r="N2464" i="17"/>
  <c r="N2463" i="17"/>
  <c r="N2462" i="17"/>
  <c r="N2461" i="17"/>
  <c r="N2460" i="17"/>
  <c r="N2459" i="17"/>
  <c r="N2458" i="17"/>
  <c r="N2457" i="17"/>
  <c r="N2456" i="17"/>
  <c r="N2455" i="17"/>
  <c r="N2454" i="17"/>
  <c r="N2453" i="17"/>
  <c r="N2452" i="17"/>
  <c r="N2451" i="17"/>
  <c r="N2450" i="17"/>
  <c r="N2449" i="17"/>
  <c r="N2448" i="17"/>
  <c r="N2447" i="17"/>
  <c r="N2446" i="17"/>
  <c r="N2445" i="17"/>
  <c r="N2444" i="17"/>
  <c r="N2443" i="17"/>
  <c r="N2442" i="17"/>
  <c r="N2441" i="17"/>
  <c r="N2440" i="17"/>
  <c r="N2439" i="17"/>
  <c r="N2438" i="17"/>
  <c r="N2437" i="17"/>
  <c r="N2436" i="17"/>
  <c r="N2435" i="17"/>
  <c r="N2434" i="17"/>
  <c r="N2433" i="17"/>
  <c r="N2432" i="17"/>
  <c r="N2431" i="17"/>
  <c r="N2430" i="17"/>
  <c r="N2429" i="17"/>
  <c r="N2428" i="17"/>
  <c r="N2427" i="17"/>
  <c r="N2426" i="17"/>
  <c r="N2425" i="17"/>
  <c r="N2424" i="17"/>
  <c r="N2423" i="17"/>
  <c r="N2422" i="17"/>
  <c r="N2421" i="17"/>
  <c r="N2420" i="17"/>
  <c r="N2419" i="17"/>
  <c r="N2418" i="17"/>
  <c r="N2417" i="17"/>
  <c r="N2416" i="17"/>
  <c r="N2415" i="17"/>
  <c r="N2414" i="17"/>
  <c r="N2413" i="17"/>
  <c r="N2412" i="17"/>
  <c r="N2411" i="17"/>
  <c r="N2410" i="17"/>
  <c r="N2409" i="17"/>
  <c r="N2408" i="17"/>
  <c r="N2407" i="17"/>
  <c r="N2406" i="17"/>
  <c r="N2405" i="17"/>
  <c r="N2404" i="17"/>
  <c r="N2403" i="17"/>
  <c r="N2402" i="17"/>
  <c r="N2401" i="17"/>
  <c r="N2400" i="17"/>
  <c r="N2399" i="17"/>
  <c r="N2398" i="17"/>
  <c r="N2397" i="17"/>
  <c r="N2396" i="17"/>
  <c r="N2395" i="17"/>
  <c r="N2394" i="17"/>
  <c r="N2393" i="17"/>
  <c r="N2392" i="17"/>
  <c r="N2391" i="17"/>
  <c r="N2390" i="17"/>
  <c r="N2389" i="17"/>
  <c r="N2388" i="17"/>
  <c r="N2387" i="17"/>
  <c r="N2386" i="17"/>
  <c r="N2385" i="17"/>
  <c r="N2384" i="17"/>
  <c r="N2383" i="17"/>
  <c r="N2382" i="17"/>
  <c r="N2381" i="17"/>
  <c r="N2380" i="17"/>
  <c r="N2379" i="17"/>
  <c r="N2378" i="17"/>
  <c r="N2377" i="17"/>
  <c r="N2376" i="17"/>
  <c r="N2375" i="17"/>
  <c r="N2374" i="17"/>
  <c r="N2373" i="17"/>
  <c r="N2372" i="17"/>
  <c r="N2371" i="17"/>
  <c r="N2370" i="17"/>
  <c r="N2369" i="17"/>
  <c r="N2368" i="17"/>
  <c r="N2367" i="17"/>
  <c r="N2366" i="17"/>
  <c r="N2365" i="17"/>
  <c r="N2364" i="17"/>
  <c r="N2363" i="17"/>
  <c r="N2362" i="17"/>
  <c r="N2361" i="17"/>
  <c r="N2360" i="17"/>
  <c r="N2359" i="17"/>
  <c r="N2358" i="17"/>
  <c r="N2357" i="17"/>
  <c r="N2356" i="17"/>
  <c r="N2355" i="17"/>
  <c r="N2354" i="17"/>
  <c r="N2353" i="17"/>
  <c r="N2352" i="17"/>
  <c r="N2351" i="17"/>
  <c r="N2350" i="17"/>
  <c r="N2349" i="17"/>
  <c r="N2348" i="17"/>
  <c r="N2347" i="17"/>
  <c r="N2346" i="17"/>
  <c r="N2345" i="17"/>
  <c r="N2344" i="17"/>
  <c r="N2343" i="17"/>
  <c r="N2342" i="17"/>
  <c r="N2341" i="17"/>
  <c r="N2340" i="17"/>
  <c r="N2339" i="17"/>
  <c r="N2338" i="17"/>
  <c r="N2337" i="17"/>
  <c r="N2336" i="17"/>
  <c r="N2335" i="17"/>
  <c r="N2334" i="17"/>
  <c r="N2333" i="17"/>
  <c r="N2332" i="17"/>
  <c r="N2331" i="17"/>
  <c r="N2330" i="17"/>
  <c r="N2329" i="17"/>
  <c r="N2328" i="17"/>
  <c r="N2327" i="17"/>
  <c r="N2326" i="17"/>
  <c r="N2325" i="17"/>
  <c r="N2324" i="17"/>
  <c r="N2323" i="17"/>
  <c r="N2322" i="17"/>
  <c r="N2321" i="17"/>
  <c r="N2320" i="17"/>
  <c r="N2319" i="17"/>
  <c r="N2318" i="17"/>
  <c r="N2317" i="17"/>
  <c r="N2316" i="17"/>
  <c r="N2315" i="17"/>
  <c r="N2314" i="17"/>
  <c r="N2313" i="17"/>
  <c r="N2312" i="17"/>
  <c r="N2311" i="17"/>
  <c r="N2310" i="17"/>
  <c r="N2309" i="17"/>
  <c r="N2308" i="17"/>
  <c r="N2307" i="17"/>
  <c r="N2306" i="17"/>
  <c r="N2305" i="17"/>
  <c r="N2304" i="17"/>
  <c r="N2303" i="17"/>
  <c r="N2302" i="17"/>
  <c r="N2301" i="17"/>
  <c r="N2300" i="17"/>
  <c r="N2299" i="17"/>
  <c r="N2298" i="17"/>
  <c r="N2297" i="17"/>
  <c r="N2296" i="17"/>
  <c r="N2295" i="17"/>
  <c r="N2294" i="17"/>
  <c r="N2293" i="17"/>
  <c r="N2292" i="17"/>
  <c r="N2291" i="17"/>
  <c r="N2290" i="17"/>
  <c r="N2289" i="17"/>
  <c r="N2288" i="17"/>
  <c r="N2287" i="17"/>
  <c r="N2286" i="17"/>
  <c r="N2285" i="17"/>
  <c r="N2284" i="17"/>
  <c r="N2283" i="17"/>
  <c r="N2282" i="17"/>
  <c r="N2281" i="17"/>
  <c r="N2280" i="17"/>
  <c r="N2279" i="17"/>
  <c r="N2278" i="17"/>
  <c r="N2277" i="17"/>
  <c r="N2276" i="17"/>
  <c r="N2275" i="17"/>
  <c r="N2274" i="17"/>
  <c r="N2273" i="17"/>
  <c r="N2272" i="17"/>
  <c r="N2271" i="17"/>
  <c r="N2270" i="17"/>
  <c r="N2269" i="17"/>
  <c r="N2268" i="17"/>
  <c r="N2267" i="17"/>
  <c r="N2266" i="17"/>
  <c r="N2265" i="17"/>
  <c r="N2264" i="17"/>
  <c r="N2263" i="17"/>
  <c r="N2262" i="17"/>
  <c r="N2261" i="17"/>
  <c r="N2260" i="17"/>
  <c r="N2259" i="17"/>
  <c r="N2258" i="17"/>
  <c r="N2257" i="17"/>
  <c r="N2256" i="17"/>
  <c r="N2255" i="17"/>
  <c r="N2254" i="17"/>
  <c r="N2253" i="17"/>
  <c r="N2252" i="17"/>
  <c r="N2251" i="17"/>
  <c r="N2250" i="17"/>
  <c r="N2249" i="17"/>
  <c r="N2248" i="17"/>
  <c r="N2247" i="17"/>
  <c r="N2246" i="17"/>
  <c r="N2245" i="17"/>
  <c r="N2244" i="17"/>
  <c r="N2243" i="17"/>
  <c r="N2242" i="17"/>
  <c r="N2241" i="17"/>
  <c r="N2240" i="17"/>
  <c r="N2239" i="17"/>
  <c r="N2238" i="17"/>
  <c r="N2237" i="17"/>
  <c r="N2236" i="17"/>
  <c r="N2235" i="17"/>
  <c r="N2234" i="17"/>
  <c r="N2233" i="17"/>
  <c r="N2232" i="17"/>
  <c r="N2231" i="17"/>
  <c r="N2230" i="17"/>
  <c r="N2229" i="17"/>
  <c r="N2228" i="17"/>
  <c r="N2227" i="17"/>
  <c r="N2226" i="17"/>
  <c r="N2225" i="17"/>
  <c r="N2224" i="17"/>
  <c r="N2223" i="17"/>
  <c r="N2222" i="17"/>
  <c r="N2221" i="17"/>
  <c r="N2220" i="17"/>
  <c r="N2219" i="17"/>
  <c r="N2218" i="17"/>
  <c r="N2217" i="17"/>
  <c r="N2216" i="17"/>
  <c r="N2215" i="17"/>
  <c r="N2214" i="17"/>
  <c r="N2213" i="17"/>
  <c r="N2212" i="17"/>
  <c r="N2211" i="17"/>
  <c r="N2210" i="17"/>
  <c r="N2209" i="17"/>
  <c r="N2208" i="17"/>
  <c r="N2207" i="17"/>
  <c r="N2206" i="17"/>
  <c r="N2205" i="17"/>
  <c r="N2204" i="17"/>
  <c r="N2203" i="17"/>
  <c r="N2202" i="17"/>
  <c r="N2201" i="17"/>
  <c r="N2200" i="17"/>
  <c r="N2199" i="17"/>
  <c r="N2198" i="17"/>
  <c r="N2197" i="17"/>
  <c r="N2196" i="17"/>
  <c r="N2195" i="17"/>
  <c r="N2194" i="17"/>
  <c r="N2193" i="17"/>
  <c r="N2192" i="17"/>
  <c r="N2191" i="17"/>
  <c r="N2190" i="17"/>
  <c r="N2189" i="17"/>
  <c r="N2188" i="17"/>
  <c r="N2187" i="17"/>
  <c r="N2186" i="17"/>
  <c r="N2185" i="17"/>
  <c r="N2184" i="17"/>
  <c r="N2183" i="17"/>
  <c r="N2182" i="17"/>
  <c r="N2181" i="17"/>
  <c r="N2180" i="17"/>
  <c r="N2179" i="17"/>
  <c r="N2178" i="17"/>
  <c r="N2177" i="17"/>
  <c r="N2176" i="17"/>
  <c r="N2175" i="17"/>
  <c r="N2174" i="17"/>
  <c r="N2173" i="17"/>
  <c r="N2172" i="17"/>
  <c r="N2171" i="17"/>
  <c r="N2170" i="17"/>
  <c r="N2169" i="17"/>
  <c r="N2168" i="17"/>
  <c r="N2167" i="17"/>
  <c r="N2166" i="17"/>
  <c r="N2165" i="17"/>
  <c r="N2164" i="17"/>
  <c r="N2163" i="17"/>
  <c r="N2162" i="17"/>
  <c r="N2161" i="17"/>
  <c r="N2160" i="17"/>
  <c r="N2159" i="17"/>
  <c r="N2158" i="17"/>
  <c r="N2157" i="17"/>
  <c r="N2156" i="17"/>
  <c r="N2155" i="17"/>
  <c r="N2154" i="17"/>
  <c r="N2153" i="17"/>
  <c r="N2152" i="17"/>
  <c r="N2151" i="17"/>
  <c r="N2150" i="17"/>
  <c r="N2149" i="17"/>
  <c r="N2148" i="17"/>
  <c r="N2147" i="17"/>
  <c r="N2146" i="17"/>
  <c r="N2145" i="17"/>
  <c r="N2144" i="17"/>
  <c r="N2143" i="17"/>
  <c r="N2142" i="17"/>
  <c r="N2141" i="17"/>
  <c r="N2140" i="17"/>
  <c r="N2139" i="17"/>
  <c r="N2138" i="17"/>
  <c r="N2137" i="17"/>
  <c r="N2136" i="17"/>
  <c r="N2135" i="17"/>
  <c r="N2134" i="17"/>
  <c r="N2133" i="17"/>
  <c r="N2132" i="17"/>
  <c r="N2131" i="17"/>
  <c r="N2130" i="17"/>
  <c r="N2129" i="17"/>
  <c r="N2128" i="17"/>
  <c r="N2127" i="17"/>
  <c r="N2126" i="17"/>
  <c r="N2125" i="17"/>
  <c r="N2124" i="17"/>
  <c r="N2123" i="17"/>
  <c r="N2122" i="17"/>
  <c r="N2121" i="17"/>
  <c r="N2120" i="17"/>
  <c r="N2119" i="17"/>
  <c r="N2118" i="17"/>
  <c r="N2117" i="17"/>
  <c r="N2116" i="17"/>
  <c r="N2115" i="17"/>
  <c r="N2114" i="17"/>
  <c r="N2113" i="17"/>
  <c r="N2112" i="17"/>
  <c r="N2111" i="17"/>
  <c r="N2110" i="17"/>
  <c r="N2109" i="17"/>
  <c r="N2108" i="17"/>
  <c r="N2107" i="17"/>
  <c r="N2106" i="17"/>
  <c r="N2105" i="17"/>
  <c r="N2104" i="17"/>
  <c r="N2103" i="17"/>
  <c r="N2102" i="17"/>
  <c r="N2101" i="17"/>
  <c r="N2100" i="17"/>
  <c r="N2099" i="17"/>
  <c r="N2098" i="17"/>
  <c r="N2097" i="17"/>
  <c r="N2096" i="17"/>
  <c r="N2095" i="17"/>
  <c r="N2094" i="17"/>
  <c r="N2093" i="17"/>
  <c r="N2092" i="17"/>
  <c r="N2091" i="17"/>
  <c r="N2090" i="17"/>
  <c r="N2089" i="17"/>
  <c r="N2088" i="17"/>
  <c r="N2087" i="17"/>
  <c r="N2086" i="17"/>
  <c r="N2085" i="17"/>
  <c r="N2084" i="17"/>
  <c r="N2083" i="17"/>
  <c r="N2082" i="17"/>
  <c r="N2081" i="17"/>
  <c r="N2080" i="17"/>
  <c r="N2079" i="17"/>
  <c r="N2078" i="17"/>
  <c r="N2077" i="17"/>
  <c r="N2076" i="17"/>
  <c r="N2075" i="17"/>
  <c r="N2074" i="17"/>
  <c r="N2073" i="17"/>
  <c r="N2072" i="17"/>
  <c r="N2071" i="17"/>
  <c r="N2070" i="17"/>
  <c r="N2069" i="17"/>
  <c r="N2068" i="17"/>
  <c r="N2067" i="17"/>
  <c r="N2066" i="17"/>
  <c r="N2065" i="17"/>
  <c r="N2064" i="17"/>
  <c r="N2063" i="17"/>
  <c r="N2062" i="17"/>
  <c r="N2061" i="17"/>
  <c r="N2060" i="17"/>
  <c r="N2059" i="17"/>
  <c r="N2058" i="17"/>
  <c r="N2057" i="17"/>
  <c r="N2056" i="17"/>
  <c r="N2055" i="17"/>
  <c r="N2054" i="17"/>
  <c r="N2053" i="17"/>
  <c r="N2052" i="17"/>
  <c r="N2051" i="17"/>
  <c r="N2050" i="17"/>
  <c r="N2049" i="17"/>
  <c r="N2048" i="17"/>
  <c r="N2047" i="17"/>
  <c r="N2046" i="17"/>
  <c r="N2045" i="17"/>
  <c r="N2044" i="17"/>
  <c r="N2043" i="17"/>
  <c r="N2042" i="17"/>
  <c r="N2041" i="17"/>
  <c r="N2040" i="17"/>
  <c r="N2039" i="17"/>
  <c r="N2038" i="17"/>
  <c r="N2037" i="17"/>
  <c r="N2036" i="17"/>
  <c r="N2035" i="17"/>
  <c r="N2034" i="17"/>
  <c r="N2033" i="17"/>
  <c r="N2032" i="17"/>
  <c r="N2031" i="17"/>
  <c r="N2030" i="17"/>
  <c r="N2029" i="17"/>
  <c r="N2028" i="17"/>
  <c r="N2027" i="17"/>
  <c r="N2026" i="17"/>
  <c r="N2025" i="17"/>
  <c r="N2024" i="17"/>
  <c r="N2023" i="17"/>
  <c r="N2022" i="17"/>
  <c r="N2021" i="17"/>
  <c r="N2020" i="17"/>
  <c r="N2019" i="17"/>
  <c r="N2018" i="17"/>
  <c r="N2017" i="17"/>
  <c r="N2016" i="17"/>
  <c r="N2015" i="17"/>
  <c r="N2014" i="17"/>
  <c r="N2013" i="17"/>
  <c r="N2012" i="17"/>
  <c r="N2011" i="17"/>
  <c r="N2010" i="17"/>
  <c r="N2009" i="17"/>
  <c r="N2008" i="17"/>
  <c r="N2007" i="17"/>
  <c r="N2006" i="17"/>
  <c r="N2005" i="17"/>
  <c r="N2004" i="17"/>
  <c r="N2003" i="17"/>
  <c r="N2002" i="17"/>
  <c r="N2001" i="17"/>
  <c r="N2000" i="17"/>
  <c r="N1999" i="17"/>
  <c r="N1998" i="17"/>
  <c r="N1997" i="17"/>
  <c r="N1996" i="17"/>
  <c r="N1995" i="17"/>
  <c r="N1994" i="17"/>
  <c r="N1993" i="17"/>
  <c r="N1992" i="17"/>
  <c r="N1991" i="17"/>
  <c r="N1990" i="17"/>
  <c r="N1989" i="17"/>
  <c r="N1988" i="17"/>
  <c r="N1987" i="17"/>
  <c r="N1986" i="17"/>
  <c r="N1985" i="17"/>
  <c r="N1984" i="17"/>
  <c r="N1983" i="17"/>
  <c r="N1982" i="17"/>
  <c r="N1981" i="17"/>
  <c r="N1980" i="17"/>
  <c r="N1979" i="17"/>
  <c r="N1978" i="17"/>
  <c r="N1977" i="17"/>
  <c r="N1976" i="17"/>
  <c r="N1975" i="17"/>
  <c r="N1974" i="17"/>
  <c r="N1973" i="17"/>
  <c r="N1972" i="17"/>
  <c r="N1971" i="17"/>
  <c r="N1970" i="17"/>
  <c r="N1969" i="17"/>
  <c r="N1968" i="17"/>
  <c r="N1967" i="17"/>
  <c r="N1966" i="17"/>
  <c r="N1965" i="17"/>
  <c r="N1964" i="17"/>
  <c r="N1963" i="17"/>
  <c r="N1962" i="17"/>
  <c r="N1961" i="17"/>
  <c r="N1960" i="17"/>
  <c r="N1959" i="17"/>
  <c r="N1958" i="17"/>
  <c r="N1957" i="17"/>
  <c r="N1956" i="17"/>
  <c r="N1955" i="17"/>
  <c r="N1954" i="17"/>
  <c r="N1953" i="17"/>
  <c r="N1952" i="17"/>
  <c r="N1951" i="17"/>
  <c r="N1950" i="17"/>
  <c r="N1949" i="17"/>
  <c r="N1948" i="17"/>
  <c r="N1947" i="17"/>
  <c r="N1946" i="17"/>
  <c r="N1945" i="17"/>
  <c r="N1944" i="17"/>
  <c r="N1943" i="17"/>
  <c r="N1942" i="17"/>
  <c r="N1941" i="17"/>
  <c r="N1940" i="17"/>
  <c r="N1939" i="17"/>
  <c r="N1938" i="17"/>
  <c r="N1937" i="17"/>
  <c r="N1936" i="17"/>
  <c r="N1935" i="17"/>
  <c r="N1934" i="17"/>
  <c r="N1933" i="17"/>
  <c r="N1932" i="17"/>
  <c r="N1931" i="17"/>
  <c r="N1930" i="17"/>
  <c r="N1929" i="17"/>
  <c r="N1928" i="17"/>
  <c r="N1927" i="17"/>
  <c r="N1926" i="17"/>
  <c r="N1925" i="17"/>
  <c r="N1924" i="17"/>
  <c r="N1923" i="17"/>
  <c r="N1922" i="17"/>
  <c r="N1921" i="17"/>
  <c r="N1920" i="17"/>
  <c r="N1919" i="17"/>
  <c r="N1918" i="17"/>
  <c r="N1917" i="17"/>
  <c r="N1916" i="17"/>
  <c r="N1915" i="17"/>
  <c r="N1914" i="17"/>
  <c r="N1913" i="17"/>
  <c r="N1912" i="17"/>
  <c r="N1911" i="17"/>
  <c r="N1910" i="17"/>
  <c r="N1909" i="17"/>
  <c r="N1908" i="17"/>
  <c r="N1907" i="17"/>
  <c r="N1906" i="17"/>
  <c r="N1905" i="17"/>
  <c r="N1904" i="17"/>
  <c r="N1903" i="17"/>
  <c r="N1902" i="17"/>
  <c r="N1901" i="17"/>
  <c r="N1900" i="17"/>
  <c r="N1899" i="17"/>
  <c r="N1898" i="17"/>
  <c r="N1897" i="17"/>
  <c r="N1896" i="17"/>
  <c r="N1895" i="17"/>
  <c r="N1894" i="17"/>
  <c r="N1893" i="17"/>
  <c r="N1892" i="17"/>
  <c r="N1891" i="17"/>
  <c r="N1890" i="17"/>
  <c r="N1889" i="17"/>
  <c r="N1888" i="17"/>
  <c r="N1887" i="17"/>
  <c r="N1886" i="17"/>
  <c r="N1885" i="17"/>
  <c r="N1884" i="17"/>
  <c r="N1883" i="17"/>
  <c r="N1882" i="17"/>
  <c r="N1881" i="17"/>
  <c r="N1880" i="17"/>
  <c r="N1879" i="17"/>
  <c r="N1878" i="17"/>
  <c r="N1877" i="17"/>
  <c r="N1876" i="17"/>
  <c r="N1875" i="17"/>
  <c r="N1874" i="17"/>
  <c r="N1873" i="17"/>
  <c r="N1872" i="17"/>
  <c r="N1871" i="17"/>
  <c r="N1870" i="17"/>
  <c r="N1869" i="17"/>
  <c r="N1868" i="17"/>
  <c r="N1867" i="17"/>
  <c r="N1866" i="17"/>
  <c r="N1865" i="17"/>
  <c r="N1864" i="17"/>
  <c r="N1863" i="17"/>
  <c r="N1862" i="17"/>
  <c r="N1861" i="17"/>
  <c r="N1860" i="17"/>
  <c r="N1859" i="17"/>
  <c r="N1858" i="17"/>
  <c r="N1857" i="17"/>
  <c r="N1856" i="17"/>
  <c r="N1855" i="17"/>
  <c r="N1854" i="17"/>
  <c r="N1853" i="17"/>
  <c r="N1852" i="17"/>
  <c r="N1851" i="17"/>
  <c r="N1850" i="17"/>
  <c r="N1849" i="17"/>
  <c r="N1848" i="17"/>
  <c r="N1847" i="17"/>
  <c r="N1846" i="17"/>
  <c r="N1845" i="17"/>
  <c r="N1844" i="17"/>
  <c r="N1843" i="17"/>
  <c r="N1842" i="17"/>
  <c r="N1841" i="17"/>
  <c r="N1840" i="17"/>
  <c r="N1839" i="17"/>
  <c r="N1838" i="17"/>
  <c r="N1837" i="17"/>
  <c r="N1836" i="17"/>
  <c r="N1835" i="17"/>
  <c r="N1834" i="17"/>
  <c r="N1833" i="17"/>
  <c r="N1832" i="17"/>
  <c r="N1831" i="17"/>
  <c r="N1830" i="17"/>
  <c r="N1829" i="17"/>
  <c r="N1828" i="17"/>
  <c r="N1827" i="17"/>
  <c r="N1826" i="17"/>
  <c r="N1825" i="17"/>
  <c r="N1824" i="17"/>
  <c r="N1823" i="17"/>
  <c r="N1822" i="17"/>
  <c r="N1821" i="17"/>
  <c r="N1820" i="17"/>
  <c r="N1819" i="17"/>
  <c r="N1818" i="17"/>
  <c r="N1817" i="17"/>
  <c r="N1816" i="17"/>
  <c r="N1815" i="17"/>
  <c r="N1814" i="17"/>
  <c r="N1813" i="17"/>
  <c r="N1812" i="17"/>
  <c r="N1811" i="17"/>
  <c r="N1810" i="17"/>
  <c r="N1809" i="17"/>
  <c r="N1808" i="17"/>
  <c r="N1807" i="17"/>
  <c r="N1806" i="17"/>
  <c r="N1805" i="17"/>
  <c r="N1804" i="17"/>
  <c r="N1803" i="17"/>
  <c r="N1802" i="17"/>
  <c r="N1801" i="17"/>
  <c r="N1800" i="17"/>
  <c r="N1799" i="17"/>
  <c r="N1798" i="17"/>
  <c r="N1797" i="17"/>
  <c r="N1796" i="17"/>
  <c r="N1795" i="17"/>
  <c r="N1794" i="17"/>
  <c r="N1793" i="17"/>
  <c r="N1792" i="17"/>
  <c r="N1791" i="17"/>
  <c r="N1790" i="17"/>
  <c r="N1789" i="17"/>
  <c r="N1788" i="17"/>
  <c r="N1787" i="17"/>
  <c r="N1786" i="17"/>
  <c r="N1785" i="17"/>
  <c r="N1784" i="17"/>
  <c r="N1783" i="17"/>
  <c r="N1782" i="17"/>
  <c r="N1781" i="17"/>
  <c r="N1780" i="17"/>
  <c r="N1779" i="17"/>
  <c r="N1778" i="17"/>
  <c r="N1777" i="17"/>
  <c r="N1776" i="17"/>
  <c r="N1775" i="17"/>
  <c r="N1774" i="17"/>
  <c r="N1773" i="17"/>
  <c r="N1772" i="17"/>
  <c r="N1771" i="17"/>
  <c r="N1770" i="17"/>
  <c r="N1769" i="17"/>
  <c r="N1768" i="17"/>
  <c r="N1767" i="17"/>
  <c r="N1766" i="17"/>
  <c r="N1765" i="17"/>
  <c r="N1764" i="17"/>
  <c r="N1763" i="17"/>
  <c r="N1762" i="17"/>
  <c r="N1761" i="17"/>
  <c r="N1760" i="17"/>
  <c r="N1759" i="17"/>
  <c r="N1758" i="17"/>
  <c r="N1757" i="17"/>
  <c r="N1756" i="17"/>
  <c r="N1755" i="17"/>
  <c r="N1754" i="17"/>
  <c r="N1753" i="17"/>
  <c r="N1752" i="17"/>
  <c r="N1751" i="17"/>
  <c r="N1750" i="17"/>
  <c r="N1749" i="17"/>
  <c r="N1748" i="17"/>
  <c r="N1747" i="17"/>
  <c r="N1746" i="17"/>
  <c r="N1745" i="17"/>
  <c r="N1744" i="17"/>
  <c r="N1743" i="17"/>
  <c r="N1742" i="17"/>
  <c r="N1741" i="17"/>
  <c r="N1740" i="17"/>
  <c r="N1739" i="17"/>
  <c r="N1738" i="17"/>
  <c r="N1737" i="17"/>
  <c r="N1736" i="17"/>
  <c r="N1735" i="17"/>
  <c r="N1734" i="17"/>
  <c r="N1733" i="17"/>
  <c r="N1732" i="17"/>
  <c r="N1731" i="17"/>
  <c r="N1730" i="17"/>
  <c r="N1729" i="17"/>
  <c r="N1728" i="17"/>
  <c r="N1727" i="17"/>
  <c r="N1726" i="17"/>
  <c r="N1725" i="17"/>
  <c r="N1724" i="17"/>
  <c r="N1723" i="17"/>
  <c r="N1722" i="17"/>
  <c r="N1721" i="17"/>
  <c r="N1720" i="17"/>
  <c r="N1719" i="17"/>
  <c r="N1718" i="17"/>
  <c r="N1717" i="17"/>
  <c r="N1716" i="17"/>
  <c r="N1715" i="17"/>
  <c r="N1714" i="17"/>
  <c r="N1713" i="17"/>
  <c r="N1712" i="17"/>
  <c r="N1711" i="17"/>
  <c r="N1710" i="17"/>
  <c r="N1709" i="17"/>
  <c r="N1708" i="17"/>
  <c r="N1707" i="17"/>
  <c r="N1706" i="17"/>
  <c r="N1705" i="17"/>
  <c r="N1704" i="17"/>
  <c r="N1703" i="17"/>
  <c r="N1702" i="17"/>
  <c r="N1701" i="17"/>
  <c r="N1700" i="17"/>
  <c r="N1699" i="17"/>
  <c r="N1698" i="17"/>
  <c r="N1697" i="17"/>
  <c r="N1696" i="17"/>
  <c r="N1695" i="17"/>
  <c r="N1694" i="17"/>
  <c r="N1693" i="17"/>
  <c r="N1692" i="17"/>
  <c r="N1691" i="17"/>
  <c r="N1690" i="17"/>
  <c r="N1689" i="17"/>
  <c r="N1688" i="17"/>
  <c r="N1687" i="17"/>
  <c r="N1686" i="17"/>
  <c r="N1685" i="17"/>
  <c r="N1684" i="17"/>
  <c r="N1683" i="17"/>
  <c r="N1682" i="17"/>
  <c r="N1681" i="17"/>
  <c r="N1680" i="17"/>
  <c r="N1679" i="17"/>
  <c r="N1678" i="17"/>
  <c r="N1677" i="17"/>
  <c r="N1676" i="17"/>
  <c r="N1675" i="17"/>
  <c r="N1674" i="17"/>
  <c r="N1673" i="17"/>
  <c r="N1672" i="17"/>
  <c r="N1671" i="17"/>
  <c r="N1670" i="17"/>
  <c r="N1669" i="17"/>
  <c r="N1668" i="17"/>
  <c r="N1667" i="17"/>
  <c r="N1666" i="17"/>
  <c r="N1665" i="17"/>
  <c r="N1664" i="17"/>
  <c r="N1663" i="17"/>
  <c r="N1662" i="17"/>
  <c r="N1661" i="17"/>
  <c r="N1660" i="17"/>
  <c r="N1659" i="17"/>
  <c r="N1658" i="17"/>
  <c r="N1657" i="17"/>
  <c r="N1656" i="17"/>
  <c r="N1655" i="17"/>
  <c r="N1654" i="17"/>
  <c r="N1653" i="17"/>
  <c r="N1652" i="17"/>
  <c r="N1651" i="17"/>
  <c r="N1650" i="17"/>
  <c r="N1649" i="17"/>
  <c r="N1648" i="17"/>
  <c r="N1647" i="17"/>
  <c r="N1646" i="17"/>
  <c r="N1645" i="17"/>
  <c r="N1644" i="17"/>
  <c r="N1643" i="17"/>
  <c r="N1642" i="17"/>
  <c r="N1641" i="17"/>
  <c r="N1640" i="17"/>
  <c r="N1639" i="17"/>
  <c r="N1638" i="17"/>
  <c r="N1637" i="17"/>
  <c r="N1636" i="17"/>
  <c r="N1635" i="17"/>
  <c r="N1634" i="17"/>
  <c r="N1633" i="17"/>
  <c r="N1632" i="17"/>
  <c r="N1631" i="17"/>
  <c r="N1630" i="17"/>
  <c r="N1629" i="17"/>
  <c r="N1628" i="17"/>
  <c r="N1627" i="17"/>
  <c r="N1626" i="17"/>
  <c r="N1625" i="17"/>
  <c r="N1624" i="17"/>
  <c r="N1623" i="17"/>
  <c r="N1622" i="17"/>
  <c r="N1621" i="17"/>
  <c r="N1620" i="17"/>
  <c r="N1619" i="17"/>
  <c r="N1618" i="17"/>
  <c r="N1617" i="17"/>
  <c r="N1616" i="17"/>
  <c r="N1615" i="17"/>
  <c r="N1614" i="17"/>
  <c r="N1613" i="17"/>
  <c r="N1612" i="17"/>
  <c r="N1611" i="17"/>
  <c r="N1610" i="17"/>
  <c r="N1609" i="17"/>
  <c r="N1608" i="17"/>
  <c r="N1607" i="17"/>
  <c r="N1606" i="17"/>
  <c r="N1605" i="17"/>
  <c r="N1604" i="17"/>
  <c r="N1603" i="17"/>
  <c r="N1602" i="17"/>
  <c r="N1601" i="17"/>
  <c r="N1600" i="17"/>
  <c r="N1599" i="17"/>
  <c r="N1598" i="17"/>
  <c r="N1597" i="17"/>
  <c r="N1596" i="17"/>
  <c r="N1595" i="17"/>
  <c r="N1594" i="17"/>
  <c r="N1593" i="17"/>
  <c r="N1592" i="17"/>
  <c r="N1591" i="17"/>
  <c r="N1590" i="17"/>
  <c r="N1589" i="17"/>
  <c r="N1588" i="17"/>
  <c r="N1587" i="17"/>
  <c r="N1586" i="17"/>
  <c r="N1585" i="17"/>
  <c r="N1584" i="17"/>
  <c r="N1583" i="17"/>
  <c r="N1582" i="17"/>
  <c r="N1581" i="17"/>
  <c r="N1580" i="17"/>
  <c r="N1579" i="17"/>
  <c r="N1578" i="17"/>
  <c r="N1577" i="17"/>
  <c r="N1576" i="17"/>
  <c r="N1575" i="17"/>
  <c r="N1574" i="17"/>
  <c r="N1573" i="17"/>
  <c r="N1572" i="17"/>
  <c r="N1571" i="17"/>
  <c r="N1570" i="17"/>
  <c r="N1569" i="17"/>
  <c r="N1568" i="17"/>
  <c r="N1567" i="17"/>
  <c r="N1566" i="17"/>
  <c r="N1565" i="17"/>
  <c r="N1564" i="17"/>
  <c r="N1563" i="17"/>
  <c r="N1562" i="17"/>
  <c r="N1561" i="17"/>
  <c r="N1560" i="17"/>
  <c r="N1559" i="17"/>
  <c r="N1558" i="17"/>
  <c r="N1557" i="17"/>
  <c r="N1556" i="17"/>
  <c r="N1555" i="17"/>
  <c r="N1554" i="17"/>
  <c r="N1553" i="17"/>
  <c r="N1552" i="17"/>
  <c r="N1551" i="17"/>
  <c r="N1550" i="17"/>
  <c r="N1549" i="17"/>
  <c r="N1548" i="17"/>
  <c r="N1547" i="17"/>
  <c r="N1546" i="17"/>
  <c r="N1545" i="17"/>
  <c r="N1544" i="17"/>
  <c r="N1543" i="17"/>
  <c r="N1542" i="17"/>
  <c r="N1541" i="17"/>
  <c r="N1540" i="17"/>
  <c r="N1539" i="17"/>
  <c r="N1538" i="17"/>
  <c r="N1537" i="17"/>
  <c r="N1536" i="17"/>
  <c r="N1535" i="17"/>
  <c r="N1534" i="17"/>
  <c r="N1533" i="17"/>
  <c r="N1532" i="17"/>
  <c r="N1531" i="17"/>
  <c r="N1530" i="17"/>
  <c r="N1529" i="17"/>
  <c r="N1528" i="17"/>
  <c r="N1527" i="17"/>
  <c r="N1526" i="17"/>
  <c r="N1525" i="17"/>
  <c r="N1524" i="17"/>
  <c r="N1523" i="17"/>
  <c r="N1522" i="17"/>
  <c r="N1521" i="17"/>
  <c r="N1520" i="17"/>
  <c r="N1519" i="17"/>
  <c r="N1518" i="17"/>
  <c r="N1517" i="17"/>
  <c r="N1516" i="17"/>
  <c r="N1515" i="17"/>
  <c r="N1514" i="17"/>
  <c r="N1513" i="17"/>
  <c r="N1512" i="17"/>
  <c r="N1511" i="17"/>
  <c r="N1510" i="17"/>
  <c r="N1509" i="17"/>
  <c r="N1508" i="17"/>
  <c r="N1507" i="17"/>
  <c r="N1506" i="17"/>
  <c r="N1505" i="17"/>
  <c r="N1504" i="17"/>
  <c r="N1503" i="17"/>
  <c r="N1502" i="17"/>
  <c r="N1501" i="17"/>
  <c r="N1500" i="17"/>
  <c r="N1499" i="17"/>
  <c r="N1498" i="17"/>
  <c r="N1497" i="17"/>
  <c r="N1496" i="17"/>
  <c r="N1495" i="17"/>
  <c r="N1494" i="17"/>
  <c r="N1493" i="17"/>
  <c r="N1492" i="17"/>
  <c r="N1491" i="17"/>
  <c r="N1490" i="17"/>
  <c r="N1489" i="17"/>
  <c r="N1488" i="17"/>
  <c r="N1487" i="17"/>
  <c r="N1486" i="17"/>
  <c r="N1485" i="17"/>
  <c r="N1484" i="17"/>
  <c r="N1483" i="17"/>
  <c r="N1482" i="17"/>
  <c r="N1481" i="17"/>
  <c r="N1480" i="17"/>
  <c r="N1479" i="17"/>
  <c r="N1478" i="17"/>
  <c r="N1477" i="17"/>
  <c r="N1476" i="17"/>
  <c r="N1475" i="17"/>
  <c r="N1474" i="17"/>
  <c r="N1473" i="17"/>
  <c r="N1472" i="17"/>
  <c r="N1471" i="17"/>
  <c r="N1470" i="17"/>
  <c r="N1469" i="17"/>
  <c r="N1468" i="17"/>
  <c r="N1467" i="17"/>
  <c r="N1466" i="17"/>
  <c r="N1465" i="17"/>
  <c r="N1464" i="17"/>
  <c r="N1463" i="17"/>
  <c r="N1462" i="17"/>
  <c r="N1461" i="17"/>
  <c r="N1460" i="17"/>
  <c r="N1459" i="17"/>
  <c r="N1458" i="17"/>
  <c r="N1457" i="17"/>
  <c r="N1456" i="17"/>
  <c r="N1455" i="17"/>
  <c r="N1454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5" i="17"/>
  <c r="N1434" i="17"/>
  <c r="N1433" i="17"/>
  <c r="N1432" i="17"/>
  <c r="N1431" i="17"/>
  <c r="N1430" i="17"/>
  <c r="N1429" i="17"/>
  <c r="N1428" i="17"/>
  <c r="N1427" i="17"/>
  <c r="N1426" i="17"/>
  <c r="N1425" i="17"/>
  <c r="N1424" i="17"/>
  <c r="N1423" i="17"/>
  <c r="N1422" i="17"/>
  <c r="N1421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1" i="17"/>
  <c r="N1400" i="17"/>
  <c r="N1399" i="17"/>
  <c r="N1398" i="17"/>
  <c r="N1397" i="17"/>
  <c r="N1396" i="17"/>
  <c r="N1395" i="17"/>
  <c r="N1394" i="17"/>
  <c r="N1393" i="17"/>
  <c r="N1392" i="17"/>
  <c r="N1391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8" i="17"/>
  <c r="N1377" i="17"/>
  <c r="N1376" i="17"/>
  <c r="N1375" i="17"/>
  <c r="N1374" i="17"/>
  <c r="N1373" i="17"/>
  <c r="N1372" i="17"/>
  <c r="N1371" i="17"/>
  <c r="N1370" i="17"/>
  <c r="N1369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9" i="17"/>
  <c r="N1348" i="17"/>
  <c r="N1347" i="17"/>
  <c r="N1346" i="17"/>
  <c r="N1345" i="17"/>
  <c r="N1344" i="17"/>
  <c r="N1343" i="17"/>
  <c r="N1342" i="17"/>
  <c r="N1341" i="17"/>
  <c r="N1340" i="17"/>
  <c r="N1339" i="17"/>
  <c r="N1338" i="17"/>
  <c r="N1337" i="17"/>
  <c r="N1336" i="17"/>
  <c r="N1335" i="17"/>
  <c r="N1334" i="17"/>
  <c r="N1333" i="17"/>
  <c r="N1332" i="17"/>
  <c r="N1331" i="17"/>
  <c r="N1330" i="17"/>
  <c r="N1329" i="17"/>
  <c r="N1328" i="17"/>
  <c r="N1327" i="17"/>
  <c r="N1326" i="17"/>
  <c r="N1325" i="17"/>
  <c r="N1324" i="17"/>
  <c r="N1323" i="17"/>
  <c r="N1322" i="17"/>
  <c r="N1321" i="17"/>
  <c r="N1320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4" i="17"/>
  <c r="N1303" i="17"/>
  <c r="N1302" i="17"/>
  <c r="N1301" i="17"/>
  <c r="N1300" i="17"/>
  <c r="N1299" i="17"/>
  <c r="N1298" i="17"/>
  <c r="N1297" i="17"/>
  <c r="N1296" i="17"/>
  <c r="N1295" i="17"/>
  <c r="N1294" i="17"/>
  <c r="N1293" i="17"/>
  <c r="N1292" i="17"/>
  <c r="N1291" i="17"/>
  <c r="N1290" i="17"/>
  <c r="N1289" i="17"/>
  <c r="N1288" i="17"/>
  <c r="N1287" i="17"/>
  <c r="N1286" i="17"/>
  <c r="N1285" i="17"/>
  <c r="N1284" i="17"/>
  <c r="N1283" i="17"/>
  <c r="N1282" i="17"/>
  <c r="N1281" i="17"/>
  <c r="N1280" i="17"/>
  <c r="N1279" i="17"/>
  <c r="N1278" i="17"/>
  <c r="N1277" i="17"/>
  <c r="N1276" i="17"/>
  <c r="N1275" i="17"/>
  <c r="N1274" i="17"/>
  <c r="N1273" i="17"/>
  <c r="N1272" i="17"/>
  <c r="N1271" i="17"/>
  <c r="N1270" i="17"/>
  <c r="N1269" i="17"/>
  <c r="N1268" i="17"/>
  <c r="N1267" i="17"/>
  <c r="N1266" i="17"/>
  <c r="N1265" i="17"/>
  <c r="N1264" i="17"/>
  <c r="N1263" i="17"/>
  <c r="N1262" i="17"/>
  <c r="N1261" i="17"/>
  <c r="N1260" i="17"/>
  <c r="N1259" i="17"/>
  <c r="N1258" i="17"/>
  <c r="N1257" i="17"/>
  <c r="N1256" i="17"/>
  <c r="N1255" i="17"/>
  <c r="N1254" i="17"/>
  <c r="N1253" i="17"/>
  <c r="N1252" i="17"/>
  <c r="N1251" i="17"/>
  <c r="N1250" i="17"/>
  <c r="N1249" i="17"/>
  <c r="N1248" i="17"/>
  <c r="N1247" i="17"/>
  <c r="N1246" i="17"/>
  <c r="N1245" i="17"/>
  <c r="N1244" i="17"/>
  <c r="N1243" i="17"/>
  <c r="N1242" i="17"/>
  <c r="N1241" i="17"/>
  <c r="N1240" i="17"/>
  <c r="N1239" i="17"/>
  <c r="N1238" i="17"/>
  <c r="N1237" i="17"/>
  <c r="N1236" i="17"/>
  <c r="N1235" i="17"/>
  <c r="N1234" i="17"/>
  <c r="N1233" i="17"/>
  <c r="N1232" i="17"/>
  <c r="N1231" i="17"/>
  <c r="N1230" i="17"/>
  <c r="N1229" i="17"/>
  <c r="N1228" i="17"/>
  <c r="N1227" i="17"/>
  <c r="N1226" i="17"/>
  <c r="N1225" i="17"/>
  <c r="N1224" i="17"/>
  <c r="N1223" i="17"/>
  <c r="N1222" i="17"/>
  <c r="N1221" i="17"/>
  <c r="N1220" i="17"/>
  <c r="N1219" i="17"/>
  <c r="N1218" i="17"/>
  <c r="N1217" i="17"/>
  <c r="N1216" i="17"/>
  <c r="N1215" i="17"/>
  <c r="N1214" i="17"/>
  <c r="N1213" i="17"/>
  <c r="N1212" i="17"/>
  <c r="N1211" i="17"/>
  <c r="N1210" i="17"/>
  <c r="N1209" i="17"/>
  <c r="N1208" i="17"/>
  <c r="N1207" i="17"/>
  <c r="N1206" i="17"/>
  <c r="N1205" i="17"/>
  <c r="N1204" i="17"/>
  <c r="N1203" i="17"/>
  <c r="N1202" i="17"/>
  <c r="N1201" i="17"/>
  <c r="N1200" i="17"/>
  <c r="N1199" i="17"/>
  <c r="N1198" i="17"/>
  <c r="N1197" i="17"/>
  <c r="N1196" i="17"/>
  <c r="N1195" i="17"/>
  <c r="N1194" i="17"/>
  <c r="N1193" i="17"/>
  <c r="N1192" i="17"/>
  <c r="N1191" i="17"/>
  <c r="N1190" i="17"/>
  <c r="N1189" i="17"/>
  <c r="N1188" i="17"/>
  <c r="N1187" i="17"/>
  <c r="N1186" i="17"/>
  <c r="N1185" i="17"/>
  <c r="N1184" i="17"/>
  <c r="N1183" i="17"/>
  <c r="N1182" i="17"/>
  <c r="N1181" i="17"/>
  <c r="N1180" i="17"/>
  <c r="N1179" i="17"/>
  <c r="N1178" i="17"/>
  <c r="N1177" i="17"/>
  <c r="N1176" i="17"/>
  <c r="N1175" i="17"/>
  <c r="N1174" i="17"/>
  <c r="N1173" i="17"/>
  <c r="N1172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9" i="17"/>
  <c r="N1158" i="17"/>
  <c r="N1157" i="17"/>
  <c r="N1156" i="17"/>
  <c r="N1155" i="17"/>
  <c r="N1154" i="17"/>
  <c r="N1153" i="17"/>
  <c r="N1152" i="17"/>
  <c r="N1151" i="17"/>
  <c r="N1150" i="17"/>
  <c r="N1149" i="17"/>
  <c r="N1148" i="17"/>
  <c r="N1147" i="17"/>
  <c r="N1146" i="17"/>
  <c r="N1145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7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2" i="17"/>
  <c r="N1111" i="17"/>
  <c r="N1110" i="17"/>
  <c r="N1109" i="17"/>
  <c r="N1108" i="17"/>
  <c r="N1107" i="17"/>
  <c r="N1106" i="17"/>
  <c r="N1105" i="17"/>
  <c r="N1104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5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3" i="17"/>
  <c r="N1072" i="17"/>
  <c r="N1071" i="17"/>
  <c r="N1070" i="17"/>
  <c r="N1069" i="17"/>
  <c r="N1068" i="17"/>
  <c r="N1067" i="17"/>
  <c r="N1066" i="17"/>
  <c r="N1065" i="17"/>
  <c r="N1064" i="17"/>
  <c r="N1063" i="17"/>
  <c r="N1062" i="17"/>
  <c r="N1061" i="17"/>
  <c r="N1060" i="17"/>
  <c r="N1059" i="17"/>
  <c r="N1058" i="17"/>
  <c r="N1057" i="17"/>
  <c r="N1056" i="17"/>
  <c r="N1055" i="17"/>
  <c r="N1054" i="17"/>
  <c r="N1053" i="17"/>
  <c r="N1052" i="17"/>
  <c r="N1051" i="17"/>
  <c r="N1050" i="17"/>
  <c r="N1049" i="17"/>
  <c r="N1048" i="17"/>
  <c r="N1047" i="17"/>
  <c r="N1046" i="17"/>
  <c r="N1045" i="17"/>
  <c r="N1044" i="17"/>
  <c r="N1043" i="17"/>
  <c r="N1042" i="17"/>
  <c r="N1041" i="17"/>
  <c r="N1040" i="17"/>
  <c r="N1039" i="17"/>
  <c r="N1038" i="17"/>
  <c r="N1037" i="17"/>
  <c r="N1036" i="17"/>
  <c r="N1035" i="17"/>
  <c r="N1034" i="17"/>
  <c r="N1033" i="17"/>
  <c r="N1032" i="17"/>
  <c r="N1031" i="17"/>
  <c r="N1030" i="17"/>
  <c r="N1029" i="17"/>
  <c r="N1028" i="17"/>
  <c r="N1027" i="17"/>
  <c r="N1026" i="17"/>
  <c r="N1025" i="17"/>
  <c r="N1024" i="17"/>
  <c r="N1023" i="17"/>
  <c r="N1022" i="17"/>
  <c r="N1021" i="17"/>
  <c r="N1020" i="17"/>
  <c r="N1019" i="17"/>
  <c r="N1018" i="17"/>
  <c r="N1017" i="17"/>
  <c r="N1016" i="17"/>
  <c r="N1015" i="17"/>
  <c r="N1014" i="17"/>
  <c r="N1013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9" i="17"/>
  <c r="N988" i="17"/>
  <c r="N987" i="17"/>
  <c r="N986" i="17"/>
  <c r="N985" i="17"/>
  <c r="N984" i="17"/>
  <c r="N983" i="17"/>
  <c r="N982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7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4" i="17"/>
  <c r="N953" i="17"/>
  <c r="N952" i="17"/>
  <c r="N951" i="17"/>
  <c r="N950" i="17"/>
  <c r="N949" i="17"/>
  <c r="N948" i="17"/>
  <c r="N947" i="17"/>
  <c r="N946" i="17"/>
  <c r="N945" i="17"/>
  <c r="N944" i="17"/>
  <c r="N943" i="17"/>
  <c r="N942" i="17"/>
  <c r="N941" i="17"/>
  <c r="N940" i="17"/>
  <c r="N939" i="17"/>
  <c r="N938" i="17"/>
  <c r="N937" i="17"/>
  <c r="N936" i="17"/>
  <c r="N935" i="17"/>
  <c r="N934" i="17"/>
  <c r="N933" i="17"/>
  <c r="N932" i="17"/>
  <c r="N931" i="17"/>
  <c r="N930" i="17"/>
  <c r="N929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9" i="17"/>
  <c r="N908" i="17"/>
  <c r="N907" i="17"/>
  <c r="N906" i="17"/>
  <c r="N905" i="17"/>
  <c r="N904" i="17"/>
  <c r="N903" i="17"/>
  <c r="N902" i="17"/>
  <c r="N901" i="17"/>
  <c r="N900" i="17"/>
  <c r="N899" i="17"/>
  <c r="N898" i="17"/>
  <c r="N897" i="17"/>
  <c r="N896" i="17"/>
  <c r="N895" i="17"/>
  <c r="N894" i="17"/>
  <c r="N893" i="17"/>
  <c r="N892" i="17"/>
  <c r="N891" i="17"/>
  <c r="N890" i="17"/>
  <c r="N889" i="17"/>
  <c r="N888" i="17"/>
  <c r="N887" i="17"/>
  <c r="N886" i="17"/>
  <c r="N885" i="17"/>
  <c r="N884" i="17"/>
  <c r="N883" i="17"/>
  <c r="N882" i="17"/>
  <c r="N881" i="17"/>
  <c r="N880" i="17"/>
  <c r="N879" i="17"/>
  <c r="N878" i="17"/>
  <c r="N877" i="17"/>
  <c r="N876" i="17"/>
  <c r="N875" i="17"/>
  <c r="N874" i="17"/>
  <c r="N873" i="17"/>
  <c r="N872" i="17"/>
  <c r="N871" i="17"/>
  <c r="N870" i="17"/>
  <c r="N869" i="17"/>
  <c r="N868" i="17"/>
  <c r="N867" i="17"/>
  <c r="N866" i="17"/>
  <c r="N865" i="17"/>
  <c r="N864" i="17"/>
  <c r="N863" i="17"/>
  <c r="N862" i="17"/>
  <c r="N861" i="17"/>
  <c r="N860" i="17"/>
  <c r="N859" i="17"/>
  <c r="N858" i="17"/>
  <c r="N857" i="17"/>
  <c r="N856" i="17"/>
  <c r="N855" i="17"/>
  <c r="N854" i="17"/>
  <c r="N853" i="17"/>
  <c r="N852" i="17"/>
  <c r="N851" i="17"/>
  <c r="N850" i="17"/>
  <c r="N849" i="17"/>
  <c r="N848" i="17"/>
  <c r="N847" i="17"/>
  <c r="N846" i="17"/>
  <c r="N845" i="17"/>
  <c r="N844" i="17"/>
  <c r="N843" i="17"/>
  <c r="N842" i="17"/>
  <c r="N841" i="17"/>
  <c r="N840" i="17"/>
  <c r="N839" i="17"/>
  <c r="N838" i="17"/>
  <c r="N837" i="17"/>
  <c r="N836" i="17"/>
  <c r="N835" i="17"/>
  <c r="N834" i="17"/>
  <c r="N833" i="17"/>
  <c r="N832" i="17"/>
  <c r="N831" i="17"/>
  <c r="N830" i="17"/>
  <c r="N829" i="17"/>
  <c r="N828" i="17"/>
  <c r="N827" i="17"/>
  <c r="N826" i="17"/>
  <c r="N825" i="17"/>
  <c r="N824" i="17"/>
  <c r="N823" i="17"/>
  <c r="N822" i="17"/>
  <c r="N821" i="17"/>
  <c r="N820" i="17"/>
  <c r="N819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2" i="17"/>
  <c r="N801" i="17"/>
  <c r="N800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7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1" i="17"/>
  <c r="N770" i="17"/>
  <c r="N769" i="17"/>
  <c r="N768" i="17"/>
  <c r="N767" i="17"/>
  <c r="N766" i="17"/>
  <c r="N765" i="17"/>
  <c r="N764" i="17"/>
  <c r="N763" i="17"/>
  <c r="N762" i="17"/>
  <c r="N761" i="17"/>
  <c r="N760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5" i="17"/>
  <c r="N744" i="17"/>
  <c r="N743" i="17"/>
  <c r="N742" i="17"/>
  <c r="N741" i="17"/>
  <c r="N740" i="17"/>
  <c r="N739" i="17"/>
  <c r="N738" i="17"/>
  <c r="N737" i="17"/>
  <c r="N736" i="17"/>
  <c r="N735" i="17"/>
  <c r="N734" i="17"/>
  <c r="N733" i="17"/>
  <c r="N732" i="17"/>
  <c r="N731" i="17"/>
  <c r="N730" i="17"/>
  <c r="N729" i="17"/>
  <c r="N728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10" i="17"/>
  <c r="N709" i="17"/>
  <c r="N708" i="17"/>
  <c r="N707" i="17"/>
  <c r="N706" i="17"/>
  <c r="N705" i="17"/>
  <c r="N704" i="17"/>
  <c r="N703" i="17"/>
  <c r="N702" i="17"/>
  <c r="N701" i="17"/>
  <c r="N700" i="17"/>
  <c r="N699" i="17"/>
  <c r="N698" i="17"/>
  <c r="N697" i="17"/>
  <c r="N696" i="17"/>
  <c r="N695" i="17"/>
  <c r="N694" i="17"/>
  <c r="N693" i="17"/>
  <c r="N692" i="17"/>
  <c r="N691" i="17"/>
  <c r="N690" i="17"/>
  <c r="N689" i="17"/>
  <c r="N688" i="17"/>
  <c r="N687" i="17"/>
  <c r="N686" i="17"/>
  <c r="N685" i="17"/>
  <c r="N684" i="17"/>
  <c r="N683" i="17"/>
  <c r="N682" i="17"/>
  <c r="N681" i="17"/>
  <c r="N680" i="17"/>
  <c r="N679" i="17"/>
  <c r="N678" i="17"/>
  <c r="N677" i="17"/>
  <c r="N676" i="17"/>
  <c r="N675" i="17"/>
  <c r="N674" i="17"/>
  <c r="N673" i="17"/>
  <c r="N672" i="17"/>
  <c r="N671" i="17"/>
  <c r="N670" i="17"/>
  <c r="N669" i="17"/>
  <c r="N668" i="17"/>
  <c r="N667" i="17"/>
  <c r="N666" i="17"/>
  <c r="N665" i="17"/>
  <c r="N664" i="17"/>
  <c r="N663" i="17"/>
  <c r="N662" i="17"/>
  <c r="N661" i="17"/>
  <c r="N660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O5289" i="17"/>
  <c r="O5249" i="17"/>
  <c r="O5206" i="17"/>
  <c r="O5170" i="17"/>
  <c r="O5122" i="17"/>
  <c r="O5074" i="17"/>
  <c r="O5067" i="17"/>
  <c r="O5026" i="17"/>
  <c r="O5020" i="17"/>
  <c r="O4998" i="17"/>
  <c r="O4980" i="17"/>
  <c r="O4979" i="17"/>
  <c r="O4975" i="17"/>
  <c r="O4971" i="17"/>
  <c r="O4962" i="17"/>
  <c r="O4956" i="17"/>
  <c r="O4953" i="17"/>
  <c r="O4873" i="17"/>
  <c r="O4864" i="17"/>
  <c r="O4850" i="17"/>
  <c r="O4849" i="17"/>
  <c r="O4835" i="17"/>
  <c r="O4802" i="17"/>
  <c r="O4801" i="17"/>
  <c r="O4740" i="17"/>
  <c r="O4738" i="17"/>
  <c r="O4737" i="17"/>
  <c r="O4702" i="17"/>
  <c r="O4696" i="17"/>
  <c r="O4694" i="17"/>
  <c r="O4691" i="17"/>
  <c r="O4690" i="17"/>
  <c r="O4641" i="17"/>
  <c r="O4610" i="17"/>
  <c r="O4593" i="17"/>
  <c r="O4577" i="17"/>
  <c r="O4563" i="17"/>
  <c r="O4523" i="17"/>
  <c r="O4512" i="17"/>
  <c r="O4472" i="17"/>
  <c r="O4442" i="17"/>
  <c r="O4434" i="17"/>
  <c r="O4410" i="17"/>
  <c r="O4403" i="17"/>
  <c r="O4397" i="17"/>
  <c r="O4387" i="17"/>
  <c r="O4383" i="17"/>
  <c r="O4338" i="17"/>
  <c r="O4332" i="17"/>
  <c r="O3975" i="17"/>
  <c r="G137" i="3" l="1"/>
  <c r="H137" i="3"/>
  <c r="G138" i="3"/>
  <c r="H138" i="3"/>
  <c r="G155" i="3"/>
  <c r="O5890" i="17" s="1"/>
  <c r="H155" i="3"/>
  <c r="G179" i="3"/>
  <c r="H179" i="3"/>
  <c r="G182" i="3"/>
  <c r="H182" i="3"/>
  <c r="G185" i="3"/>
  <c r="H185" i="3"/>
  <c r="G186" i="3"/>
  <c r="O5270" i="17" s="1"/>
  <c r="G188" i="3"/>
  <c r="H188" i="3"/>
  <c r="G217" i="3"/>
  <c r="H217" i="3"/>
  <c r="G218" i="3"/>
  <c r="O3507" i="17" s="1"/>
  <c r="H218" i="3"/>
  <c r="G229" i="3"/>
  <c r="H229" i="3"/>
  <c r="H230" i="3"/>
  <c r="G245" i="3"/>
  <c r="H245" i="3"/>
  <c r="G315" i="3"/>
  <c r="O3742" i="17" s="1"/>
  <c r="H315" i="3"/>
  <c r="G398" i="3"/>
  <c r="O3899" i="17" s="1"/>
  <c r="H398" i="3"/>
  <c r="H453" i="3"/>
  <c r="G464" i="3"/>
  <c r="H464" i="3"/>
  <c r="G501" i="3"/>
  <c r="O3266" i="17" s="1"/>
  <c r="H501" i="3"/>
  <c r="G508" i="3"/>
  <c r="O4555" i="17" s="1"/>
  <c r="H508" i="3"/>
  <c r="G568" i="3"/>
  <c r="O1059" i="17" s="1"/>
  <c r="H568" i="3"/>
  <c r="G570" i="3"/>
  <c r="H570" i="3"/>
  <c r="G571" i="3"/>
  <c r="O695" i="17" s="1"/>
  <c r="H571" i="3"/>
  <c r="G572" i="3"/>
  <c r="H572" i="3"/>
  <c r="G573" i="3"/>
  <c r="H573" i="3"/>
  <c r="G574" i="3"/>
  <c r="O1321" i="17" s="1"/>
  <c r="H574" i="3"/>
  <c r="G575" i="3"/>
  <c r="O4179" i="17" s="1"/>
  <c r="H575" i="3"/>
  <c r="G586" i="3"/>
  <c r="H586" i="3"/>
  <c r="H633" i="3"/>
  <c r="G636" i="3"/>
  <c r="H636" i="3"/>
  <c r="G666" i="3"/>
  <c r="H666" i="3"/>
  <c r="G708" i="3"/>
  <c r="O687" i="17" s="1"/>
  <c r="H708" i="3"/>
  <c r="G709" i="3"/>
  <c r="O4110" i="17" s="1"/>
  <c r="H709" i="3"/>
  <c r="G740" i="3"/>
  <c r="O1072" i="17" s="1"/>
  <c r="H740" i="3"/>
  <c r="G741" i="3"/>
  <c r="O462" i="17" s="1"/>
  <c r="H741" i="3"/>
  <c r="G742" i="3"/>
  <c r="O3893" i="17" s="1"/>
  <c r="H742" i="3"/>
  <c r="G766" i="3"/>
  <c r="H766" i="3"/>
  <c r="G786" i="3"/>
  <c r="H786" i="3"/>
  <c r="G802" i="3"/>
  <c r="O2071" i="17" s="1"/>
  <c r="H802" i="3"/>
  <c r="G833" i="3"/>
  <c r="H833" i="3"/>
  <c r="G935" i="3"/>
  <c r="O1078" i="17" s="1"/>
  <c r="H935" i="3"/>
  <c r="H936" i="3"/>
  <c r="G965" i="3"/>
  <c r="O696" i="17" s="1"/>
  <c r="H965" i="3"/>
  <c r="G1092" i="3"/>
  <c r="H1092" i="3"/>
  <c r="G1137" i="3"/>
  <c r="H1137" i="3"/>
  <c r="G1236" i="3"/>
  <c r="H1236" i="3"/>
  <c r="G1238" i="3"/>
  <c r="H1238" i="3"/>
  <c r="G1242" i="3"/>
  <c r="H1242" i="3"/>
  <c r="G1243" i="3"/>
  <c r="H1243" i="3"/>
  <c r="G1248" i="3"/>
  <c r="H1248" i="3"/>
  <c r="G1309" i="3"/>
  <c r="H1309" i="3"/>
  <c r="G1361" i="3"/>
  <c r="O5113" i="17" s="1"/>
  <c r="H1361" i="3"/>
  <c r="G1362" i="3"/>
  <c r="H1362" i="3"/>
  <c r="G1363" i="3"/>
  <c r="H1363" i="3"/>
  <c r="G1364" i="3"/>
  <c r="O1270" i="17" s="1"/>
  <c r="H1364" i="3"/>
  <c r="G1706" i="3"/>
  <c r="O5257" i="17" s="1"/>
  <c r="H1706" i="3"/>
  <c r="G1370" i="3"/>
  <c r="O3720" i="17" s="1"/>
  <c r="H1370" i="3"/>
  <c r="G1375" i="3"/>
  <c r="H1375" i="3"/>
  <c r="G1376" i="3"/>
  <c r="H1376" i="3"/>
  <c r="G1378" i="3"/>
  <c r="H1378" i="3"/>
  <c r="G1379" i="3"/>
  <c r="O1547" i="17" s="1"/>
  <c r="H1379" i="3"/>
  <c r="G1422" i="3"/>
  <c r="O4476" i="17" s="1"/>
  <c r="H1422" i="3"/>
  <c r="G1423" i="3"/>
  <c r="O5271" i="17" s="1"/>
  <c r="G1687" i="3"/>
  <c r="H1687" i="3"/>
  <c r="G1695" i="3"/>
  <c r="O1375" i="17" s="1"/>
  <c r="H1695" i="3"/>
  <c r="G1696" i="3"/>
  <c r="H1696" i="3"/>
  <c r="G1697" i="3"/>
  <c r="O3868" i="17" s="1"/>
  <c r="H1697" i="3"/>
  <c r="G1732" i="3"/>
  <c r="O3477" i="17" s="1"/>
  <c r="H1732" i="3"/>
  <c r="G1823" i="3"/>
  <c r="H1823" i="3"/>
  <c r="G1836" i="3"/>
  <c r="H1836" i="3"/>
  <c r="G1878" i="3"/>
  <c r="O3331" i="17" s="1"/>
  <c r="H1878" i="3"/>
  <c r="G1881" i="3"/>
  <c r="O2138" i="17" s="1"/>
  <c r="H1881" i="3"/>
  <c r="G1975" i="3"/>
  <c r="H1975" i="3"/>
  <c r="G2002" i="3"/>
  <c r="H2002" i="3"/>
  <c r="G2003" i="3"/>
  <c r="O2686" i="17" s="1"/>
  <c r="H2003" i="3"/>
  <c r="G2004" i="3"/>
  <c r="H2004" i="3"/>
  <c r="G2106" i="3"/>
  <c r="H2106" i="3"/>
  <c r="G2249" i="3"/>
  <c r="H2249" i="3"/>
  <c r="G2253" i="3"/>
  <c r="H2253" i="3"/>
  <c r="G2254" i="3"/>
  <c r="O725" i="17" s="1"/>
  <c r="H2254" i="3"/>
  <c r="G2391" i="3"/>
  <c r="O6315" i="17" s="1"/>
  <c r="H2391" i="3"/>
  <c r="G2431" i="3"/>
  <c r="O765" i="17" s="1"/>
  <c r="H2431" i="3"/>
  <c r="G2493" i="3"/>
  <c r="H2493" i="3"/>
  <c r="G2507" i="3"/>
  <c r="O1403" i="17" s="1"/>
  <c r="H2507" i="3"/>
  <c r="G2508" i="3"/>
  <c r="O1132" i="17" s="1"/>
  <c r="H2508" i="3"/>
  <c r="G2545" i="3"/>
  <c r="H2545" i="3"/>
  <c r="G2564" i="3"/>
  <c r="H2564" i="3"/>
  <c r="G2565" i="3"/>
  <c r="O4211" i="17" s="1"/>
  <c r="H2565" i="3"/>
  <c r="G2566" i="3"/>
  <c r="H2566" i="3"/>
  <c r="G2567" i="3"/>
  <c r="O737" i="17" s="1"/>
  <c r="H2567" i="3"/>
  <c r="G2568" i="3"/>
  <c r="H2568" i="3"/>
  <c r="G2677" i="3"/>
  <c r="O5282" i="17" s="1"/>
  <c r="G2683" i="3"/>
  <c r="H2683" i="3"/>
  <c r="G2708" i="3"/>
  <c r="H2708" i="3"/>
  <c r="G2712" i="3"/>
  <c r="O4124" i="17" s="1"/>
  <c r="H2712" i="3"/>
  <c r="G2717" i="3"/>
  <c r="O1139" i="17" s="1"/>
  <c r="H2717" i="3"/>
  <c r="G2742" i="3"/>
  <c r="H2742" i="3"/>
  <c r="G2745" i="3"/>
  <c r="O744" i="17" s="1"/>
  <c r="H2745" i="3"/>
  <c r="G2754" i="3"/>
  <c r="O746" i="17" s="1"/>
  <c r="H2754" i="3"/>
  <c r="G2758" i="3"/>
  <c r="H2758" i="3"/>
  <c r="G2760" i="3"/>
  <c r="O614" i="17" s="1"/>
  <c r="H2760" i="3"/>
  <c r="G2762" i="3"/>
  <c r="O942" i="17" s="1"/>
  <c r="H2762" i="3"/>
  <c r="G2763" i="3"/>
  <c r="O3059" i="17" s="1"/>
  <c r="H2763" i="3"/>
  <c r="G2764" i="3"/>
  <c r="O747" i="17" s="1"/>
  <c r="H2764" i="3"/>
  <c r="G2765" i="3"/>
  <c r="O1145" i="17" s="1"/>
  <c r="H2765" i="3"/>
  <c r="G2790" i="3"/>
  <c r="H2790" i="3"/>
  <c r="G2791" i="3"/>
  <c r="H2791" i="3"/>
  <c r="G2793" i="3"/>
  <c r="H2793" i="3"/>
  <c r="G2798" i="3"/>
  <c r="H2798" i="3"/>
  <c r="G2890" i="3"/>
  <c r="O946" i="17" s="1"/>
  <c r="H2890" i="3"/>
  <c r="G2891" i="3"/>
  <c r="H2891" i="3"/>
  <c r="G2960" i="3"/>
  <c r="H2960" i="3"/>
  <c r="G2971" i="3"/>
  <c r="O380" i="17" s="1"/>
  <c r="H2971" i="3"/>
  <c r="G2972" i="3"/>
  <c r="H2972" i="3"/>
  <c r="G2978" i="3"/>
  <c r="O1722" i="17" s="1"/>
  <c r="H2978" i="3"/>
  <c r="G2985" i="3"/>
  <c r="H2985" i="3"/>
  <c r="G3088" i="3"/>
  <c r="O3773" i="17" s="1"/>
  <c r="H3088" i="3"/>
  <c r="G3173" i="3"/>
  <c r="O954" i="17" s="1"/>
  <c r="H3173" i="3"/>
  <c r="G3207" i="3"/>
  <c r="H3207" i="3"/>
  <c r="G3275" i="3"/>
  <c r="H3275" i="3"/>
  <c r="G3282" i="3"/>
  <c r="H3282" i="3"/>
  <c r="G3283" i="3"/>
  <c r="O2214" i="17" s="1"/>
  <c r="H3283" i="3"/>
  <c r="G3420" i="3"/>
  <c r="O6038" i="17" s="1"/>
  <c r="H3420" i="3"/>
  <c r="G3441" i="3"/>
  <c r="O630" i="17" s="1"/>
  <c r="H3441" i="3"/>
  <c r="G3449" i="3"/>
  <c r="H3449" i="3"/>
  <c r="G3450" i="3"/>
  <c r="H3450" i="3"/>
  <c r="G3451" i="3"/>
  <c r="O2245" i="17" s="1"/>
  <c r="H3451" i="3"/>
  <c r="G3479" i="3"/>
  <c r="H3479" i="3"/>
  <c r="G3485" i="3"/>
  <c r="H3485" i="3"/>
  <c r="G3489" i="3"/>
  <c r="H3489" i="3"/>
  <c r="G3499" i="3"/>
  <c r="H3499" i="3"/>
  <c r="G3500" i="3"/>
  <c r="H3500" i="3"/>
  <c r="G3506" i="3"/>
  <c r="O760" i="17" s="1"/>
  <c r="H3506" i="3"/>
  <c r="G3507" i="3"/>
  <c r="H3507" i="3"/>
  <c r="G3508" i="3"/>
  <c r="H3508" i="3"/>
  <c r="G3571" i="3"/>
  <c r="H3571" i="3"/>
  <c r="G3645" i="3"/>
  <c r="H3645" i="3"/>
  <c r="G3651" i="3"/>
  <c r="H3651" i="3"/>
  <c r="H3653" i="3"/>
  <c r="G3667" i="3"/>
  <c r="O1477" i="17" s="1"/>
  <c r="H3667" i="3"/>
  <c r="G3742" i="3"/>
  <c r="H3742" i="3"/>
  <c r="G3782" i="3"/>
  <c r="H3782" i="3"/>
  <c r="G3783" i="3"/>
  <c r="H3783" i="3"/>
  <c r="G3784" i="3"/>
  <c r="O984" i="17" s="1"/>
  <c r="H3784" i="3"/>
  <c r="G3785" i="3"/>
  <c r="O840" i="17" s="1"/>
  <c r="H3785" i="3"/>
  <c r="G3786" i="3"/>
  <c r="O792" i="17" s="1"/>
  <c r="H3786" i="3"/>
  <c r="G3787" i="3"/>
  <c r="O2261" i="17" s="1"/>
  <c r="H3787" i="3"/>
  <c r="G3789" i="3"/>
  <c r="O3118" i="17" s="1"/>
  <c r="H3789" i="3"/>
  <c r="G3790" i="3"/>
  <c r="H3790" i="3"/>
  <c r="G3791" i="3"/>
  <c r="H3791" i="3"/>
  <c r="G3792" i="3"/>
  <c r="O638" i="17" s="1"/>
  <c r="H3792" i="3"/>
  <c r="G3794" i="3"/>
  <c r="H3794" i="3"/>
  <c r="G3796" i="3"/>
  <c r="H3796" i="3"/>
  <c r="G3797" i="3"/>
  <c r="H3797" i="3"/>
  <c r="G3802" i="3"/>
  <c r="O4180" i="17" s="1"/>
  <c r="H3802" i="3"/>
  <c r="G3803" i="3"/>
  <c r="O4154" i="17" s="1"/>
  <c r="H3803" i="3"/>
  <c r="G3804" i="3"/>
  <c r="O3489" i="17" s="1"/>
  <c r="H3804" i="3"/>
  <c r="G3805" i="3"/>
  <c r="O4266" i="17" s="1"/>
  <c r="H3805" i="3"/>
  <c r="G3806" i="3"/>
  <c r="H3806" i="3"/>
  <c r="G3807" i="3"/>
  <c r="O4183" i="17" s="1"/>
  <c r="H3807" i="3"/>
  <c r="G3808" i="3"/>
  <c r="O988" i="17" s="1"/>
  <c r="H3808" i="3"/>
  <c r="G3809" i="3"/>
  <c r="O2881" i="17" s="1"/>
  <c r="H3809" i="3"/>
  <c r="G3810" i="3"/>
  <c r="O796" i="17" s="1"/>
  <c r="H3810" i="3"/>
  <c r="G3811" i="3"/>
  <c r="H3811" i="3"/>
  <c r="G3812" i="3"/>
  <c r="H3812" i="3"/>
  <c r="G3813" i="3"/>
  <c r="O798" i="17" s="1"/>
  <c r="H3813" i="3"/>
  <c r="G3814" i="3"/>
  <c r="O6045" i="17" s="1"/>
  <c r="H3814" i="3"/>
  <c r="G3815" i="3"/>
  <c r="H3815" i="3"/>
  <c r="G3816" i="3"/>
  <c r="O640" i="17" s="1"/>
  <c r="H3816" i="3"/>
  <c r="G3817" i="3"/>
  <c r="O4234" i="17" s="1"/>
  <c r="H3817" i="3"/>
  <c r="H3818" i="3"/>
  <c r="G3822" i="3"/>
  <c r="O1492" i="17" s="1"/>
  <c r="H3822" i="3"/>
  <c r="G3823" i="3"/>
  <c r="O1204" i="17" s="1"/>
  <c r="H3823" i="3"/>
  <c r="H3824" i="3"/>
  <c r="G3826" i="3"/>
  <c r="O5448" i="17" s="1"/>
  <c r="H3826" i="3"/>
  <c r="G3827" i="3"/>
  <c r="H3827" i="3"/>
  <c r="G3830" i="3"/>
  <c r="O1205" i="17" s="1"/>
  <c r="H3830" i="3"/>
  <c r="G3831" i="3"/>
  <c r="H3831" i="3"/>
  <c r="G3832" i="3"/>
  <c r="H3832" i="3"/>
  <c r="G3847" i="3"/>
  <c r="H3847" i="3"/>
  <c r="G3848" i="3"/>
  <c r="H3848" i="3"/>
  <c r="G3849" i="3"/>
  <c r="H3849" i="3"/>
  <c r="G3851" i="3"/>
  <c r="H3851" i="3"/>
  <c r="G3854" i="3"/>
  <c r="O1796" i="17" s="1"/>
  <c r="H3854" i="3"/>
  <c r="G3855" i="3"/>
  <c r="O1210" i="17" s="1"/>
  <c r="H3855" i="3"/>
  <c r="G3857" i="3"/>
  <c r="H3857" i="3"/>
  <c r="G3861" i="3"/>
  <c r="H3861" i="3"/>
  <c r="G3863" i="3"/>
  <c r="H3863" i="3"/>
  <c r="G3864" i="3"/>
  <c r="O1503" i="17" s="1"/>
  <c r="H3864" i="3"/>
  <c r="G3865" i="3"/>
  <c r="H3865" i="3"/>
  <c r="G3870" i="3"/>
  <c r="H3870" i="3"/>
  <c r="G3872" i="3"/>
  <c r="H3872" i="3"/>
  <c r="G3873" i="3"/>
  <c r="H3873" i="3"/>
  <c r="H3874" i="3"/>
  <c r="G3877" i="3"/>
  <c r="H3877" i="3"/>
  <c r="G3878" i="3"/>
  <c r="O2593" i="17" s="1"/>
  <c r="H3878" i="3"/>
  <c r="G3879" i="3"/>
  <c r="O1801" i="17" s="1"/>
  <c r="H3879" i="3"/>
  <c r="G3881" i="3"/>
  <c r="O1215" i="17" s="1"/>
  <c r="H3881" i="3"/>
  <c r="G3882" i="3"/>
  <c r="H3882" i="3"/>
  <c r="G3883" i="3"/>
  <c r="H3883" i="3"/>
  <c r="G3885" i="3"/>
  <c r="O1802" i="17" s="1"/>
  <c r="H3885" i="3"/>
  <c r="G3886" i="3"/>
  <c r="O811" i="17" s="1"/>
  <c r="H3886" i="3"/>
  <c r="G3887" i="3"/>
  <c r="H3887" i="3"/>
  <c r="G3893" i="3"/>
  <c r="H3893" i="3"/>
  <c r="G3894" i="3"/>
  <c r="O1508" i="17" s="1"/>
  <c r="H3894" i="3"/>
  <c r="G3895" i="3"/>
  <c r="H3895" i="3"/>
  <c r="G3896" i="3"/>
  <c r="H3896" i="3"/>
  <c r="H3897" i="3"/>
  <c r="G3904" i="3"/>
  <c r="H3904" i="3"/>
  <c r="G3919" i="3"/>
  <c r="H3919" i="3"/>
  <c r="G3920" i="3"/>
  <c r="H3920" i="3"/>
  <c r="G3922" i="3"/>
  <c r="H3922" i="3"/>
  <c r="G3923" i="3"/>
  <c r="H3923" i="3"/>
  <c r="G3924" i="3"/>
  <c r="H3924" i="3"/>
  <c r="G3925" i="3"/>
  <c r="H3925" i="3"/>
  <c r="G3926" i="3"/>
  <c r="O3628" i="17" s="1"/>
  <c r="H3926" i="3"/>
  <c r="G3927" i="3"/>
  <c r="H3927" i="3"/>
  <c r="G3928" i="3"/>
  <c r="O403" i="17" s="1"/>
  <c r="H3928" i="3"/>
  <c r="G3929" i="3"/>
  <c r="H3929" i="3"/>
  <c r="G3936" i="3"/>
  <c r="H3936" i="3"/>
  <c r="G3937" i="3"/>
  <c r="H3937" i="3"/>
  <c r="G3938" i="3"/>
  <c r="O3797" i="17" s="1"/>
  <c r="H3938" i="3"/>
  <c r="G3939" i="3"/>
  <c r="H3939" i="3"/>
  <c r="G3940" i="3"/>
  <c r="H3940" i="3"/>
  <c r="G3942" i="3"/>
  <c r="O2760" i="17" s="1"/>
  <c r="H3942" i="3"/>
  <c r="G3947" i="3"/>
  <c r="H3947" i="3"/>
  <c r="G3948" i="3"/>
  <c r="O3809" i="17" s="1"/>
  <c r="H3948" i="3"/>
  <c r="G3949" i="3"/>
  <c r="H3949" i="3"/>
  <c r="G3950" i="3"/>
  <c r="O820" i="17" s="1"/>
  <c r="H3950" i="3"/>
  <c r="G3951" i="3"/>
  <c r="H3951" i="3"/>
  <c r="G3952" i="3"/>
  <c r="O1013" i="17" s="1"/>
  <c r="H3952" i="3"/>
  <c r="G3962" i="3"/>
  <c r="H3962" i="3"/>
  <c r="G3963" i="3"/>
  <c r="O545" i="17" s="1"/>
  <c r="H3963" i="3"/>
  <c r="G4000" i="3"/>
  <c r="O3888" i="17" s="1"/>
  <c r="H4000" i="3"/>
  <c r="G4044" i="3"/>
  <c r="O8872" i="17" s="1"/>
  <c r="H4044" i="3"/>
  <c r="G4050" i="3"/>
  <c r="H4050" i="3"/>
  <c r="G4051" i="3"/>
  <c r="O5492" i="17" s="1"/>
  <c r="H4051" i="3"/>
  <c r="G4083" i="3"/>
  <c r="O1832" i="17" s="1"/>
  <c r="H4083" i="3"/>
  <c r="G4086" i="3"/>
  <c r="H4086" i="3"/>
  <c r="G4091" i="3"/>
  <c r="H4091" i="3"/>
  <c r="G4093" i="3"/>
  <c r="O828" i="17" s="1"/>
  <c r="H4093" i="3"/>
  <c r="G4094" i="3"/>
  <c r="H4094" i="3"/>
  <c r="G4127" i="3"/>
  <c r="O6362" i="17" s="1"/>
  <c r="H4127" i="3"/>
  <c r="G4128" i="3"/>
  <c r="O9618" i="17" s="1"/>
  <c r="H4128" i="3"/>
  <c r="G4130" i="3"/>
  <c r="H4130" i="3"/>
  <c r="G4225" i="3"/>
  <c r="H4225" i="3"/>
  <c r="G4226" i="3"/>
  <c r="H4226" i="3"/>
  <c r="G4227" i="3"/>
  <c r="O3494" i="17" s="1"/>
  <c r="H4227" i="3"/>
  <c r="G4228" i="3"/>
  <c r="O2889" i="17" s="1"/>
  <c r="H4228" i="3"/>
  <c r="G4229" i="3"/>
  <c r="O3298" i="17" s="1"/>
  <c r="H4229" i="3"/>
  <c r="G4238" i="3"/>
  <c r="H4238" i="3"/>
  <c r="O5217" i="17" l="1"/>
  <c r="O5268" i="17"/>
  <c r="O4725" i="17"/>
  <c r="O5169" i="17"/>
  <c r="O4163" i="17"/>
  <c r="O3529" i="17"/>
  <c r="O2317" i="17"/>
  <c r="O1889" i="17"/>
  <c r="O1843" i="17"/>
  <c r="O3174" i="17"/>
  <c r="O8010" i="17"/>
  <c r="O6742" i="17"/>
  <c r="O6598" i="17"/>
  <c r="O6472" i="17"/>
  <c r="O6364" i="17"/>
  <c r="O7807" i="17"/>
  <c r="O1521" i="17"/>
  <c r="O1228" i="17"/>
  <c r="O1011" i="17"/>
  <c r="O2294" i="17"/>
  <c r="O817" i="17"/>
  <c r="O646" i="17"/>
  <c r="O546" i="17"/>
  <c r="O4348" i="17"/>
  <c r="O2285" i="17"/>
  <c r="O1512" i="17"/>
  <c r="O3344" i="17"/>
  <c r="O2275" i="17"/>
  <c r="O484" i="17"/>
  <c r="O452" i="17"/>
  <c r="O5553" i="17"/>
  <c r="O5466" i="17"/>
  <c r="O541" i="17"/>
  <c r="O97" i="17"/>
  <c r="O4175" i="17"/>
  <c r="O2716" i="17"/>
  <c r="O1493" i="17"/>
  <c r="O5011" i="17"/>
  <c r="O4300" i="17"/>
  <c r="O1789" i="17"/>
  <c r="O2264" i="17"/>
  <c r="O2843" i="17"/>
  <c r="O2862" i="17"/>
  <c r="O797" i="17"/>
  <c r="O1781" i="17"/>
  <c r="O2255" i="17"/>
  <c r="O4916" i="17"/>
  <c r="O3464" i="17"/>
  <c r="O3371" i="17"/>
  <c r="O2151" i="17"/>
  <c r="O1385" i="17"/>
  <c r="O1111" i="17"/>
  <c r="O3993" i="17"/>
  <c r="O5041" i="17"/>
  <c r="O2140" i="17"/>
  <c r="O1386" i="17"/>
  <c r="O721" i="17"/>
  <c r="O597" i="17"/>
  <c r="O5080" i="17"/>
  <c r="O2125" i="17"/>
  <c r="O2784" i="17"/>
  <c r="O1376" i="17"/>
  <c r="O1655" i="17"/>
  <c r="O3482" i="17"/>
  <c r="O1100" i="17"/>
  <c r="O5078" i="17"/>
  <c r="O3085" i="17"/>
  <c r="O2244" i="17"/>
  <c r="O4264" i="17"/>
  <c r="O4619" i="17"/>
  <c r="O2839" i="17"/>
  <c r="O2066" i="17"/>
  <c r="O902" i="17"/>
  <c r="O690" i="17"/>
  <c r="O573" i="17"/>
  <c r="O501" i="17"/>
  <c r="O3028" i="17"/>
  <c r="O2058" i="17"/>
  <c r="O1567" i="17"/>
  <c r="O3370" i="17"/>
  <c r="O554" i="17"/>
  <c r="O5800" i="17"/>
  <c r="O5756" i="17"/>
  <c r="O5692" i="17"/>
  <c r="O5778" i="17"/>
  <c r="O5660" i="17"/>
  <c r="O5126" i="17"/>
  <c r="O5082" i="17"/>
  <c r="O5777" i="17"/>
  <c r="O5726" i="17"/>
  <c r="O5229" i="17"/>
  <c r="O3884" i="17"/>
  <c r="O6318" i="17"/>
  <c r="O5173" i="17"/>
  <c r="O2861" i="17"/>
  <c r="O2349" i="17"/>
  <c r="O1849" i="17"/>
  <c r="O1257" i="17"/>
  <c r="O551" i="17"/>
  <c r="O5242" i="17"/>
  <c r="O3545" i="17"/>
  <c r="O5111" i="17"/>
  <c r="O2348" i="17"/>
  <c r="O1848" i="17"/>
  <c r="O4977" i="17"/>
  <c r="O3817" i="17"/>
  <c r="O1298" i="17"/>
  <c r="O662" i="17"/>
  <c r="O872" i="17"/>
  <c r="O1039" i="17"/>
  <c r="O2710" i="17"/>
  <c r="O1509" i="17"/>
  <c r="O3678" i="17"/>
  <c r="O1002" i="17"/>
  <c r="O3921" i="17"/>
  <c r="O4347" i="17"/>
  <c r="O3140" i="17"/>
  <c r="O1804" i="17"/>
  <c r="O853" i="17"/>
  <c r="O809" i="17"/>
  <c r="O4648" i="17"/>
  <c r="O3519" i="17"/>
  <c r="O2241" i="17"/>
  <c r="O1771" i="17"/>
  <c r="O786" i="17"/>
  <c r="O5160" i="17"/>
  <c r="O3031" i="17"/>
  <c r="O2542" i="17"/>
  <c r="O4586" i="17"/>
  <c r="O1181" i="17"/>
  <c r="O5297" i="17"/>
  <c r="O5311" i="17"/>
  <c r="O4464" i="17"/>
  <c r="O4023" i="17"/>
  <c r="O2639" i="17"/>
  <c r="O1759" i="17"/>
  <c r="O2226" i="17"/>
  <c r="O1466" i="17"/>
  <c r="O1179" i="17"/>
  <c r="O1753" i="17"/>
  <c r="O2224" i="17"/>
  <c r="O1459" i="17"/>
  <c r="O966" i="17"/>
  <c r="O1173" i="17"/>
  <c r="O777" i="17"/>
  <c r="O4161" i="17"/>
  <c r="O3069" i="17"/>
  <c r="O4742" i="17"/>
  <c r="O2220" i="17"/>
  <c r="O1454" i="17"/>
  <c r="O1168" i="17"/>
  <c r="O775" i="17"/>
  <c r="O8871" i="17"/>
  <c r="O8423" i="17"/>
  <c r="O9334" i="17"/>
  <c r="O7354" i="17"/>
  <c r="O6730" i="17"/>
  <c r="O7355" i="17"/>
  <c r="O6885" i="17"/>
  <c r="O8852" i="17"/>
  <c r="O9089" i="17"/>
  <c r="O6584" i="17"/>
  <c r="O8003" i="17"/>
  <c r="O7588" i="17"/>
  <c r="O7356" i="17"/>
  <c r="O6884" i="17"/>
  <c r="O6462" i="17"/>
  <c r="O1739" i="17"/>
  <c r="O769" i="17"/>
  <c r="O843" i="17"/>
  <c r="O3843" i="17"/>
  <c r="O3213" i="17"/>
  <c r="O5044" i="17"/>
  <c r="O2195" i="17"/>
  <c r="O1723" i="17"/>
  <c r="O5716" i="17"/>
  <c r="O5746" i="17"/>
  <c r="O5489" i="17"/>
  <c r="O5411" i="17"/>
  <c r="O4370" i="17"/>
  <c r="O3392" i="17"/>
  <c r="O2192" i="17"/>
  <c r="O1432" i="17"/>
  <c r="O3054" i="17"/>
  <c r="O398" i="17"/>
  <c r="O138" i="17"/>
  <c r="O114" i="17"/>
  <c r="O169" i="17"/>
  <c r="O616" i="17"/>
  <c r="O71" i="17"/>
  <c r="O48" i="17"/>
  <c r="O4805" i="17"/>
  <c r="O3909" i="17"/>
  <c r="O3304" i="17"/>
  <c r="O2252" i="17"/>
  <c r="O4191" i="17"/>
  <c r="O2181" i="17"/>
  <c r="O1715" i="17"/>
  <c r="O4302" i="17"/>
  <c r="O2694" i="17"/>
  <c r="O1426" i="17"/>
  <c r="O1149" i="17"/>
  <c r="O752" i="17"/>
  <c r="O943" i="17"/>
  <c r="O3024" i="17"/>
  <c r="O1714" i="17"/>
  <c r="O1425" i="17"/>
  <c r="O4677" i="17"/>
  <c r="O2177" i="17"/>
  <c r="O1423" i="17"/>
  <c r="O3949" i="17"/>
  <c r="O2926" i="17"/>
  <c r="O1023" i="17"/>
  <c r="O4149" i="17"/>
  <c r="O4968" i="17"/>
  <c r="O2905" i="17"/>
  <c r="O1821" i="17"/>
  <c r="O3730" i="17"/>
  <c r="O1525" i="17"/>
  <c r="O2298" i="17"/>
  <c r="O1014" i="17"/>
  <c r="O1232" i="17"/>
  <c r="O2297" i="17"/>
  <c r="O2788" i="17"/>
  <c r="O1524" i="17"/>
  <c r="O3471" i="17"/>
  <c r="O4947" i="17"/>
  <c r="O1231" i="17"/>
  <c r="O2677" i="17"/>
  <c r="O2296" i="17"/>
  <c r="O649" i="17"/>
  <c r="O816" i="17"/>
  <c r="O3336" i="17"/>
  <c r="O1516" i="17"/>
  <c r="O2291" i="17"/>
  <c r="O1815" i="17"/>
  <c r="O4315" i="17"/>
  <c r="O2273" i="17"/>
  <c r="O2734" i="17"/>
  <c r="O2871" i="17"/>
  <c r="O4174" i="17"/>
  <c r="O4733" i="17"/>
  <c r="O3692" i="17"/>
  <c r="O1491" i="17"/>
  <c r="O1786" i="17"/>
  <c r="O986" i="17"/>
  <c r="O1785" i="17"/>
  <c r="O2667" i="17"/>
  <c r="O2262" i="17"/>
  <c r="O1490" i="17"/>
  <c r="O794" i="17"/>
  <c r="O1203" i="17"/>
  <c r="O639" i="17"/>
  <c r="O1489" i="17"/>
  <c r="O985" i="17"/>
  <c r="O793" i="17"/>
  <c r="O540" i="17"/>
  <c r="O982" i="17"/>
  <c r="O983" i="17"/>
  <c r="O1408" i="17"/>
  <c r="O1698" i="17"/>
  <c r="O1130" i="17"/>
  <c r="O730" i="17"/>
  <c r="O932" i="17"/>
  <c r="O607" i="17"/>
  <c r="O2975" i="17"/>
  <c r="O2143" i="17"/>
  <c r="O4030" i="17"/>
  <c r="O1113" i="17"/>
  <c r="O924" i="17"/>
  <c r="O4374" i="17"/>
  <c r="O3689" i="17"/>
  <c r="O3196" i="17"/>
  <c r="O1510" i="17"/>
  <c r="O4843" i="17"/>
  <c r="O3642" i="17"/>
  <c r="O1233" i="17"/>
  <c r="O1015" i="17"/>
  <c r="O4276" i="17"/>
  <c r="O3312" i="17"/>
  <c r="O2279" i="17"/>
  <c r="O1506" i="17"/>
  <c r="O810" i="17"/>
  <c r="O1000" i="17"/>
  <c r="O2278" i="17"/>
  <c r="O2586" i="17"/>
  <c r="O642" i="17"/>
  <c r="O808" i="17"/>
  <c r="O999" i="17"/>
  <c r="O2901" i="17"/>
  <c r="O1769" i="17"/>
  <c r="O1472" i="17"/>
  <c r="O2239" i="17"/>
  <c r="O1761" i="17"/>
  <c r="O1467" i="17"/>
  <c r="O970" i="17"/>
  <c r="O4848" i="17"/>
  <c r="O2873" i="17"/>
  <c r="O6041" i="17"/>
  <c r="O1760" i="17"/>
  <c r="O2230" i="17"/>
  <c r="O3618" i="17"/>
  <c r="O1464" i="17"/>
  <c r="O2606" i="17"/>
  <c r="O1758" i="17"/>
  <c r="O4027" i="17"/>
  <c r="O2648" i="17"/>
  <c r="O2219" i="17"/>
  <c r="O1453" i="17"/>
  <c r="O963" i="17"/>
  <c r="O449" i="17"/>
  <c r="O401" i="17"/>
  <c r="O480" i="17"/>
  <c r="O424" i="17"/>
  <c r="O4386" i="17"/>
  <c r="O4086" i="17"/>
  <c r="O1735" i="17"/>
  <c r="O3929" i="17"/>
  <c r="O2956" i="17"/>
  <c r="O4837" i="17"/>
  <c r="O3934" i="17"/>
  <c r="O3003" i="17"/>
  <c r="O2183" i="17"/>
  <c r="O944" i="17"/>
  <c r="O4295" i="17"/>
  <c r="O4630" i="17"/>
  <c r="O1147" i="17"/>
  <c r="O4537" i="17"/>
  <c r="O2627" i="17"/>
  <c r="O1707" i="17"/>
  <c r="O1418" i="17"/>
  <c r="O7102" i="17"/>
  <c r="O7584" i="17"/>
  <c r="O7351" i="17"/>
  <c r="O710" i="17"/>
  <c r="O916" i="17"/>
  <c r="O4615" i="17"/>
  <c r="O2108" i="17"/>
  <c r="O709" i="17"/>
  <c r="O589" i="17"/>
  <c r="O1092" i="17"/>
  <c r="O915" i="17"/>
  <c r="O5787" i="17"/>
  <c r="O2101" i="17"/>
  <c r="O2615" i="17"/>
  <c r="O3462" i="17"/>
  <c r="O1638" i="17"/>
  <c r="O1361" i="17"/>
  <c r="O1090" i="17"/>
  <c r="O846" i="17"/>
  <c r="O706" i="17"/>
  <c r="O442" i="17"/>
  <c r="O414" i="17"/>
  <c r="O370" i="17"/>
  <c r="O865" i="17"/>
  <c r="O513" i="17"/>
  <c r="O389" i="17"/>
  <c r="O353" i="17"/>
  <c r="O588" i="17"/>
  <c r="O467" i="17"/>
  <c r="O7568" i="17"/>
  <c r="O7785" i="17"/>
  <c r="O7784" i="17"/>
  <c r="O2853" i="17"/>
  <c r="O2703" i="17"/>
  <c r="O3782" i="17"/>
  <c r="O2090" i="17"/>
  <c r="O836" i="17"/>
  <c r="O4269" i="17"/>
  <c r="O2653" i="17"/>
  <c r="O2087" i="17"/>
  <c r="O7782" i="17"/>
  <c r="O7567" i="17"/>
  <c r="O1060" i="17"/>
  <c r="O1319" i="17"/>
  <c r="O891" i="17"/>
  <c r="O3912" i="17"/>
  <c r="O3380" i="17"/>
  <c r="O2024" i="17"/>
  <c r="O2021" i="17"/>
  <c r="O1564" i="17"/>
  <c r="O5832" i="17"/>
  <c r="O5816" i="17"/>
  <c r="O5540" i="17"/>
  <c r="O5520" i="17"/>
  <c r="O5771" i="17"/>
  <c r="O5655" i="17"/>
  <c r="O5326" i="17"/>
  <c r="O5797" i="17"/>
  <c r="O5621" i="17"/>
  <c r="O5450" i="17"/>
  <c r="O5422" i="17"/>
  <c r="O5361" i="17"/>
  <c r="O5340" i="17"/>
  <c r="O5555" i="17"/>
  <c r="O5519" i="17"/>
  <c r="O5470" i="17"/>
  <c r="O5689" i="17"/>
  <c r="O5595" i="17"/>
  <c r="O5494" i="17"/>
  <c r="O5341" i="17"/>
  <c r="O5723" i="17"/>
  <c r="O5573" i="17"/>
  <c r="O5753" i="17"/>
  <c r="O3962" i="17"/>
  <c r="O3043" i="17"/>
  <c r="O6112" i="17"/>
  <c r="O6020" i="17"/>
  <c r="O5964" i="17"/>
  <c r="O6071" i="17"/>
  <c r="O5965" i="17"/>
  <c r="O5911" i="17"/>
  <c r="O5460" i="17"/>
  <c r="O5440" i="17"/>
  <c r="O6022" i="17"/>
  <c r="O5963" i="17"/>
  <c r="O5910" i="17"/>
  <c r="O6154" i="17"/>
  <c r="O5386" i="17"/>
  <c r="O5354" i="17"/>
  <c r="O5306" i="17"/>
  <c r="O5294" i="17"/>
  <c r="O6019" i="17"/>
  <c r="O5387" i="17"/>
  <c r="O5355" i="17"/>
  <c r="O5307" i="17"/>
  <c r="O5967" i="17"/>
  <c r="O6021" i="17"/>
  <c r="O5966" i="17"/>
  <c r="O5909" i="17"/>
  <c r="O5439" i="17"/>
  <c r="O5353" i="17"/>
  <c r="O5321" i="17"/>
  <c r="O4581" i="17"/>
  <c r="O5438" i="17"/>
  <c r="O5352" i="17"/>
  <c r="O5320" i="17"/>
  <c r="O4604" i="17"/>
  <c r="O5337" i="17"/>
  <c r="O5866" i="17"/>
  <c r="O5481" i="17"/>
  <c r="O5336" i="17"/>
  <c r="O5293" i="17"/>
  <c r="O294" i="17"/>
  <c r="O274" i="17"/>
  <c r="O234" i="17"/>
  <c r="O178" i="17"/>
  <c r="O154" i="17"/>
  <c r="O106" i="17"/>
  <c r="O337" i="17"/>
  <c r="O313" i="17"/>
  <c r="O273" i="17"/>
  <c r="O233" i="17"/>
  <c r="O181" i="17"/>
  <c r="O153" i="17"/>
  <c r="O105" i="17"/>
  <c r="O85" i="17"/>
  <c r="O512" i="17"/>
  <c r="O324" i="17"/>
  <c r="O256" i="17"/>
  <c r="O232" i="17"/>
  <c r="O180" i="17"/>
  <c r="O152" i="17"/>
  <c r="O128" i="17"/>
  <c r="O108" i="17"/>
  <c r="O235" i="17"/>
  <c r="O179" i="17"/>
  <c r="O155" i="17"/>
  <c r="O151" i="17"/>
  <c r="O127" i="17"/>
  <c r="O107" i="17"/>
  <c r="O62" i="17"/>
  <c r="O2096" i="17"/>
  <c r="O1636" i="17"/>
  <c r="O3861" i="17"/>
  <c r="O2805" i="17"/>
  <c r="O701" i="17"/>
  <c r="O581" i="17"/>
  <c r="O8861" i="17"/>
  <c r="O5052" i="17"/>
  <c r="O4255" i="17"/>
  <c r="O1621" i="17"/>
  <c r="O1323" i="17"/>
  <c r="O1061" i="17"/>
  <c r="O2684" i="17"/>
  <c r="O1320" i="17"/>
  <c r="O2047" i="17"/>
  <c r="O3838" i="17"/>
  <c r="O2046" i="17"/>
  <c r="O1318" i="17"/>
  <c r="O2705" i="17"/>
  <c r="O2040" i="17"/>
  <c r="O5835" i="17"/>
  <c r="O3555" i="17"/>
  <c r="O3303" i="17"/>
  <c r="O6471" i="17"/>
  <c r="O6363" i="17"/>
  <c r="O5298" i="17"/>
  <c r="O3524" i="17"/>
  <c r="O854" i="17"/>
  <c r="O842" i="17"/>
  <c r="O486" i="17"/>
  <c r="O1021" i="17"/>
  <c r="O453" i="17"/>
  <c r="O1244" i="17"/>
  <c r="O827" i="17"/>
  <c r="O655" i="17"/>
  <c r="O547" i="17"/>
  <c r="O5687" i="17"/>
  <c r="O5619" i="17"/>
  <c r="O5653" i="17"/>
  <c r="O3928" i="17"/>
  <c r="O3338" i="17"/>
  <c r="O1008" i="17"/>
  <c r="O3973" i="17"/>
  <c r="O4638" i="17"/>
  <c r="O3172" i="17"/>
  <c r="O2797" i="17"/>
  <c r="O3686" i="17"/>
  <c r="O5887" i="17"/>
  <c r="O2898" i="17"/>
  <c r="O1798" i="17"/>
  <c r="O1502" i="17"/>
  <c r="O2274" i="17"/>
  <c r="O3018" i="17"/>
  <c r="O995" i="17"/>
  <c r="O3122" i="17"/>
  <c r="O1501" i="17"/>
  <c r="O994" i="17"/>
  <c r="O4880" i="17"/>
  <c r="O3702" i="17"/>
  <c r="O4341" i="17"/>
  <c r="O3620" i="17"/>
  <c r="O987" i="17"/>
  <c r="O795" i="17"/>
  <c r="O4337" i="17"/>
  <c r="O3379" i="17"/>
  <c r="O3641" i="17"/>
  <c r="O3311" i="17"/>
  <c r="O4260" i="17"/>
  <c r="O4678" i="17"/>
  <c r="O3968" i="17"/>
  <c r="O2756" i="17"/>
  <c r="O9602" i="17"/>
  <c r="O9322" i="17"/>
  <c r="O8863" i="17"/>
  <c r="O8210" i="17"/>
  <c r="O9080" i="17"/>
  <c r="O8414" i="17"/>
  <c r="O8845" i="17"/>
  <c r="O845" i="17"/>
  <c r="O833" i="17"/>
  <c r="O4051" i="17"/>
  <c r="O1828" i="17"/>
  <c r="O1017" i="17"/>
  <c r="O52" i="17"/>
  <c r="O116" i="17"/>
  <c r="O75" i="17"/>
  <c r="O1528" i="17"/>
  <c r="O841" i="17"/>
  <c r="O651" i="17"/>
  <c r="O4713" i="17"/>
  <c r="O3831" i="17"/>
  <c r="O1520" i="17"/>
  <c r="O2295" i="17"/>
  <c r="O2838" i="17"/>
  <c r="O1818" i="17"/>
  <c r="O1010" i="17"/>
  <c r="O1227" i="17"/>
  <c r="O4657" i="17"/>
  <c r="O2293" i="17"/>
  <c r="O1816" i="17"/>
  <c r="O2603" i="17"/>
  <c r="O1518" i="17"/>
  <c r="O3614" i="17"/>
  <c r="O648" i="17"/>
  <c r="O1007" i="17"/>
  <c r="O2277" i="17"/>
  <c r="O1799" i="17"/>
  <c r="O4816" i="17"/>
  <c r="O3313" i="17"/>
  <c r="O3412" i="17"/>
  <c r="O2276" i="17"/>
  <c r="O997" i="17"/>
  <c r="O731" i="17"/>
  <c r="O6358" i="17"/>
  <c r="O6463" i="17"/>
  <c r="O5036" i="17"/>
  <c r="O3851" i="17"/>
  <c r="O2263" i="17"/>
  <c r="O1787" i="17"/>
  <c r="O2796" i="17"/>
  <c r="O1699" i="17"/>
  <c r="O1409" i="17"/>
  <c r="O937" i="17"/>
  <c r="O4966" i="17"/>
  <c r="O2692" i="17"/>
  <c r="O1134" i="17"/>
  <c r="O609" i="17"/>
  <c r="O736" i="17"/>
  <c r="O3153" i="17"/>
  <c r="O3785" i="17"/>
  <c r="O1396" i="17"/>
  <c r="O4430" i="17"/>
  <c r="O2150" i="17"/>
  <c r="O1122" i="17"/>
  <c r="O726" i="17"/>
  <c r="O88" i="17"/>
  <c r="O927" i="17"/>
  <c r="O9606" i="17"/>
  <c r="O9325" i="17"/>
  <c r="O9083" i="17"/>
  <c r="O8847" i="17"/>
  <c r="O9605" i="17"/>
  <c r="O8416" i="17"/>
  <c r="O7998" i="17"/>
  <c r="O7794" i="17"/>
  <c r="O6578" i="17"/>
  <c r="O8865" i="17"/>
  <c r="O7579" i="17"/>
  <c r="O9324" i="17"/>
  <c r="O7795" i="17"/>
  <c r="O8212" i="17"/>
  <c r="O7997" i="17"/>
  <c r="O7580" i="17"/>
  <c r="O7348" i="17"/>
  <c r="O4044" i="17"/>
  <c r="O2723" i="17"/>
  <c r="O2131" i="17"/>
  <c r="O719" i="17"/>
  <c r="O4707" i="17"/>
  <c r="O3175" i="17"/>
  <c r="O3538" i="17"/>
  <c r="O2074" i="17"/>
  <c r="O4809" i="17"/>
  <c r="O4208" i="17"/>
  <c r="O4012" i="17"/>
  <c r="O5254" i="17"/>
  <c r="O5232" i="17"/>
  <c r="O1561" i="17"/>
  <c r="O1040" i="17"/>
  <c r="O8858" i="17"/>
  <c r="O9074" i="17"/>
  <c r="B5289" i="17"/>
  <c r="B5214" i="17"/>
  <c r="B5218" i="17"/>
  <c r="B5206" i="17"/>
  <c r="B5170" i="17"/>
  <c r="B5122" i="17"/>
  <c r="B5502" i="17"/>
  <c r="R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T32" i="17" s="1"/>
  <c r="R33" i="17"/>
  <c r="R34" i="17"/>
  <c r="T34" i="17" s="1"/>
  <c r="R3" i="17"/>
  <c r="T3" i="17" s="1"/>
  <c r="O4" i="17"/>
  <c r="O5" i="17"/>
  <c r="O6" i="17"/>
  <c r="O7" i="17"/>
  <c r="O8" i="17"/>
  <c r="O9" i="17"/>
  <c r="O10" i="17"/>
  <c r="O11" i="17"/>
  <c r="O12" i="17"/>
  <c r="O13" i="17"/>
  <c r="O14" i="17"/>
  <c r="Q14" i="17" s="1"/>
  <c r="O15" i="17"/>
  <c r="O16" i="17"/>
  <c r="O17" i="17"/>
  <c r="O18" i="17"/>
  <c r="Q18" i="17" s="1"/>
  <c r="O19" i="17"/>
  <c r="Q19" i="17" s="1"/>
  <c r="O20" i="17"/>
  <c r="O21" i="17"/>
  <c r="O22" i="17"/>
  <c r="Q22" i="17" s="1"/>
  <c r="O23" i="17"/>
  <c r="O24" i="17"/>
  <c r="Q24" i="17" s="1"/>
  <c r="O25" i="17"/>
  <c r="Q25" i="17" s="1"/>
  <c r="O26" i="17"/>
  <c r="Q26" i="17" s="1"/>
  <c r="O27" i="17"/>
  <c r="O28" i="17"/>
  <c r="Q28" i="17" s="1"/>
  <c r="O29" i="17"/>
  <c r="Q29" i="17" s="1"/>
  <c r="O30" i="17"/>
  <c r="Q30" i="17" s="1"/>
  <c r="O31" i="17"/>
  <c r="O32" i="17"/>
  <c r="Q32" i="17" s="1"/>
  <c r="O33" i="17"/>
  <c r="Q33" i="17" s="1"/>
  <c r="O34" i="17"/>
  <c r="Q34" i="17" s="1"/>
  <c r="O3" i="17"/>
  <c r="Q3" i="17" s="1"/>
  <c r="L4" i="17"/>
  <c r="N4" i="17" s="1"/>
  <c r="L5" i="17"/>
  <c r="N5" i="17" s="1"/>
  <c r="L6" i="17"/>
  <c r="N6" i="17" s="1"/>
  <c r="L7" i="17"/>
  <c r="L8" i="17"/>
  <c r="N8" i="17" s="1"/>
  <c r="L9" i="17"/>
  <c r="N9" i="17" s="1"/>
  <c r="L10" i="17"/>
  <c r="N10" i="17" s="1"/>
  <c r="L11" i="17"/>
  <c r="L12" i="17"/>
  <c r="N12" i="17" s="1"/>
  <c r="L13" i="17"/>
  <c r="N13" i="17" s="1"/>
  <c r="L14" i="17"/>
  <c r="N14" i="17" s="1"/>
  <c r="L15" i="17"/>
  <c r="N15" i="17" s="1"/>
  <c r="L16" i="17"/>
  <c r="N16" i="17" s="1"/>
  <c r="L17" i="17"/>
  <c r="N17" i="17" s="1"/>
  <c r="L18" i="17"/>
  <c r="N18" i="17" s="1"/>
  <c r="L19" i="17"/>
  <c r="N19" i="17" s="1"/>
  <c r="L20" i="17"/>
  <c r="N20" i="17" s="1"/>
  <c r="L21" i="17"/>
  <c r="N21" i="17" s="1"/>
  <c r="L22" i="17"/>
  <c r="N22" i="17" s="1"/>
  <c r="L23" i="17"/>
  <c r="N23" i="17" s="1"/>
  <c r="L24" i="17"/>
  <c r="N24" i="17" s="1"/>
  <c r="L25" i="17"/>
  <c r="N25" i="17" s="1"/>
  <c r="L26" i="17"/>
  <c r="N26" i="17" s="1"/>
  <c r="L27" i="17"/>
  <c r="N27" i="17" s="1"/>
  <c r="L28" i="17"/>
  <c r="N28" i="17" s="1"/>
  <c r="L29" i="17"/>
  <c r="N29" i="17" s="1"/>
  <c r="L30" i="17"/>
  <c r="N30" i="17" s="1"/>
  <c r="L31" i="17"/>
  <c r="N31" i="17" s="1"/>
  <c r="L32" i="17"/>
  <c r="N32" i="17" s="1"/>
  <c r="L33" i="17"/>
  <c r="N33" i="17" s="1"/>
  <c r="L34" i="17"/>
  <c r="N34" i="17" s="1"/>
  <c r="L3" i="17"/>
  <c r="N3" i="17" s="1"/>
  <c r="Q31" i="17"/>
  <c r="Q27" i="17"/>
  <c r="Q23" i="17"/>
  <c r="Q21" i="17"/>
  <c r="Q20" i="17"/>
  <c r="Q17" i="17"/>
  <c r="Q16" i="17"/>
  <c r="Q15" i="17"/>
  <c r="Q13" i="17"/>
  <c r="Q12" i="17"/>
  <c r="Q11" i="17"/>
  <c r="Q10" i="17"/>
  <c r="Q9" i="17"/>
  <c r="Q8" i="17"/>
  <c r="Q7" i="17"/>
  <c r="Q6" i="17"/>
  <c r="Q5" i="17"/>
  <c r="Q4" i="17"/>
  <c r="T33" i="17"/>
  <c r="T31" i="17"/>
  <c r="T30" i="17"/>
  <c r="T29" i="17"/>
  <c r="T28" i="17"/>
  <c r="T27" i="17"/>
  <c r="T26" i="17"/>
  <c r="T25" i="17"/>
  <c r="T24" i="17"/>
  <c r="T23" i="17"/>
  <c r="T22" i="17"/>
  <c r="T21" i="17"/>
  <c r="T20" i="17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T4" i="17"/>
  <c r="N11" i="17"/>
  <c r="N7" i="17"/>
  <c r="I4" i="17"/>
  <c r="K4" i="17" s="1"/>
  <c r="I5" i="17"/>
  <c r="K5" i="17" s="1"/>
  <c r="I6" i="17"/>
  <c r="K6" i="17" s="1"/>
  <c r="I7" i="17"/>
  <c r="K7" i="17" s="1"/>
  <c r="I8" i="17"/>
  <c r="K8" i="17" s="1"/>
  <c r="I9" i="17"/>
  <c r="K9" i="17" s="1"/>
  <c r="I10" i="17"/>
  <c r="K10" i="17" s="1"/>
  <c r="I11" i="17"/>
  <c r="K11" i="17" s="1"/>
  <c r="I12" i="17"/>
  <c r="K12" i="17" s="1"/>
  <c r="I13" i="17"/>
  <c r="K13" i="17" s="1"/>
  <c r="I14" i="17"/>
  <c r="K14" i="17" s="1"/>
  <c r="I15" i="17"/>
  <c r="K15" i="17" s="1"/>
  <c r="I16" i="17"/>
  <c r="K16" i="17" s="1"/>
  <c r="I17" i="17"/>
  <c r="K17" i="17" s="1"/>
  <c r="I18" i="17"/>
  <c r="K18" i="17" s="1"/>
  <c r="I19" i="17"/>
  <c r="K19" i="17" s="1"/>
  <c r="I20" i="17"/>
  <c r="K20" i="17" s="1"/>
  <c r="I21" i="17"/>
  <c r="K21" i="17" s="1"/>
  <c r="I22" i="17"/>
  <c r="K22" i="17" s="1"/>
  <c r="I23" i="17"/>
  <c r="K23" i="17" s="1"/>
  <c r="I24" i="17"/>
  <c r="K24" i="17" s="1"/>
  <c r="I25" i="17"/>
  <c r="K25" i="17" s="1"/>
  <c r="I26" i="17"/>
  <c r="K26" i="17" s="1"/>
  <c r="I27" i="17"/>
  <c r="K27" i="17" s="1"/>
  <c r="I28" i="17"/>
  <c r="K28" i="17" s="1"/>
  <c r="I29" i="17"/>
  <c r="K29" i="17" s="1"/>
  <c r="I30" i="17"/>
  <c r="K30" i="17" s="1"/>
  <c r="I31" i="17"/>
  <c r="K31" i="17" s="1"/>
  <c r="I32" i="17"/>
  <c r="K32" i="17" s="1"/>
  <c r="I33" i="17"/>
  <c r="K33" i="17" s="1"/>
  <c r="I34" i="17"/>
  <c r="K34" i="17" s="1"/>
  <c r="I3" i="17"/>
  <c r="K3" i="17" s="1"/>
  <c r="F16" i="17"/>
  <c r="H16" i="17" s="1"/>
  <c r="F17" i="17"/>
  <c r="H17" i="17" s="1"/>
  <c r="F18" i="17"/>
  <c r="H18" i="17" s="1"/>
  <c r="F19" i="17"/>
  <c r="H19" i="17" s="1"/>
  <c r="F20" i="17"/>
  <c r="H20" i="17" s="1"/>
  <c r="F21" i="17"/>
  <c r="H21" i="17" s="1"/>
  <c r="F22" i="17"/>
  <c r="H22" i="17" s="1"/>
  <c r="F23" i="17"/>
  <c r="H23" i="17" s="1"/>
  <c r="F24" i="17"/>
  <c r="H24" i="17" s="1"/>
  <c r="F25" i="17"/>
  <c r="H25" i="17" s="1"/>
  <c r="F26" i="17"/>
  <c r="H26" i="17" s="1"/>
  <c r="F27" i="17"/>
  <c r="H27" i="17" s="1"/>
  <c r="F28" i="17"/>
  <c r="H28" i="17" s="1"/>
  <c r="F29" i="17"/>
  <c r="H29" i="17" s="1"/>
  <c r="F30" i="17"/>
  <c r="H30" i="17" s="1"/>
  <c r="F31" i="17"/>
  <c r="H31" i="17" s="1"/>
  <c r="F32" i="17"/>
  <c r="H32" i="17" s="1"/>
  <c r="F33" i="17"/>
  <c r="H33" i="17" s="1"/>
  <c r="F34" i="17"/>
  <c r="H34" i="17" s="1"/>
  <c r="F4" i="17"/>
  <c r="H4" i="17" s="1"/>
  <c r="F5" i="17"/>
  <c r="H5" i="17" s="1"/>
  <c r="F6" i="17"/>
  <c r="H6" i="17" s="1"/>
  <c r="F7" i="17"/>
  <c r="H7" i="17" s="1"/>
  <c r="F8" i="17"/>
  <c r="H8" i="17" s="1"/>
  <c r="F9" i="17"/>
  <c r="H9" i="17" s="1"/>
  <c r="F10" i="17"/>
  <c r="H10" i="17" s="1"/>
  <c r="F11" i="17"/>
  <c r="H11" i="17" s="1"/>
  <c r="F12" i="17"/>
  <c r="H12" i="17" s="1"/>
  <c r="F13" i="17"/>
  <c r="H13" i="17" s="1"/>
  <c r="F14" i="17"/>
  <c r="H14" i="17" s="1"/>
  <c r="F15" i="17"/>
  <c r="H15" i="17" s="1"/>
  <c r="F3" i="17"/>
  <c r="H3" i="17" s="1"/>
  <c r="C4" i="17"/>
  <c r="E4" i="17" s="1"/>
  <c r="C5" i="17"/>
  <c r="E5" i="17" s="1"/>
  <c r="C6" i="17"/>
  <c r="E6" i="17" s="1"/>
  <c r="C7" i="17"/>
  <c r="E7" i="17" s="1"/>
  <c r="C8" i="17"/>
  <c r="E8" i="17" s="1"/>
  <c r="C9" i="17"/>
  <c r="E9" i="17" s="1"/>
  <c r="C10" i="17"/>
  <c r="E10" i="17" s="1"/>
  <c r="C11" i="17"/>
  <c r="E11" i="17" s="1"/>
  <c r="C12" i="17"/>
  <c r="E12" i="17" s="1"/>
  <c r="C13" i="17"/>
  <c r="E13" i="17" s="1"/>
  <c r="C14" i="17"/>
  <c r="E14" i="17" s="1"/>
  <c r="C15" i="17"/>
  <c r="E15" i="17" s="1"/>
  <c r="C16" i="17"/>
  <c r="E16" i="17" s="1"/>
  <c r="C17" i="17"/>
  <c r="E17" i="17" s="1"/>
  <c r="C18" i="17"/>
  <c r="E18" i="17" s="1"/>
  <c r="C19" i="17"/>
  <c r="E19" i="17" s="1"/>
  <c r="C20" i="17"/>
  <c r="E20" i="17" s="1"/>
  <c r="C21" i="17"/>
  <c r="E21" i="17" s="1"/>
  <c r="C22" i="17"/>
  <c r="E22" i="17" s="1"/>
  <c r="C23" i="17"/>
  <c r="E23" i="17" s="1"/>
  <c r="C24" i="17"/>
  <c r="E24" i="17" s="1"/>
  <c r="C25" i="17"/>
  <c r="E25" i="17" s="1"/>
  <c r="C26" i="17"/>
  <c r="E26" i="17" s="1"/>
  <c r="C27" i="17"/>
  <c r="E27" i="17" s="1"/>
  <c r="C28" i="17"/>
  <c r="E28" i="17" s="1"/>
  <c r="C29" i="17"/>
  <c r="E29" i="17" s="1"/>
  <c r="C30" i="17"/>
  <c r="E30" i="17" s="1"/>
  <c r="C31" i="17"/>
  <c r="E31" i="17" s="1"/>
  <c r="C33" i="17"/>
  <c r="E33" i="17" s="1"/>
  <c r="C34" i="17"/>
  <c r="E34" i="17" s="1"/>
  <c r="C3" i="17"/>
  <c r="E3" i="17" s="1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208" i="17"/>
  <c r="B209" i="17"/>
  <c r="B210" i="17"/>
  <c r="B211" i="17"/>
  <c r="B212" i="17"/>
  <c r="B213" i="17"/>
  <c r="B214" i="17"/>
  <c r="B215" i="17"/>
  <c r="B216" i="17"/>
  <c r="B217" i="17"/>
  <c r="B218" i="17"/>
  <c r="B219" i="17"/>
  <c r="B220" i="17"/>
  <c r="B221" i="17"/>
  <c r="B222" i="17"/>
  <c r="B223" i="17"/>
  <c r="B224" i="17"/>
  <c r="B225" i="17"/>
  <c r="B226" i="17"/>
  <c r="B227" i="17"/>
  <c r="B228" i="17"/>
  <c r="B229" i="17"/>
  <c r="B230" i="17"/>
  <c r="B231" i="17"/>
  <c r="B232" i="17"/>
  <c r="B233" i="17"/>
  <c r="B234" i="17"/>
  <c r="B235" i="17"/>
  <c r="B236" i="17"/>
  <c r="B237" i="17"/>
  <c r="B238" i="17"/>
  <c r="B239" i="17"/>
  <c r="B240" i="17"/>
  <c r="B241" i="17"/>
  <c r="B242" i="17"/>
  <c r="B243" i="17"/>
  <c r="B244" i="17"/>
  <c r="B245" i="17"/>
  <c r="B246" i="17"/>
  <c r="B247" i="17"/>
  <c r="B248" i="17"/>
  <c r="B249" i="17"/>
  <c r="B250" i="17"/>
  <c r="B251" i="17"/>
  <c r="B252" i="17"/>
  <c r="B253" i="17"/>
  <c r="B254" i="17"/>
  <c r="B255" i="17"/>
  <c r="B256" i="17"/>
  <c r="B257" i="17"/>
  <c r="B258" i="17"/>
  <c r="B259" i="17"/>
  <c r="B260" i="17"/>
  <c r="B261" i="17"/>
  <c r="B262" i="17"/>
  <c r="B263" i="17"/>
  <c r="B264" i="17"/>
  <c r="B265" i="17"/>
  <c r="B266" i="17"/>
  <c r="B267" i="17"/>
  <c r="B268" i="17"/>
  <c r="B269" i="17"/>
  <c r="B270" i="17"/>
  <c r="B271" i="17"/>
  <c r="B272" i="17"/>
  <c r="B273" i="17"/>
  <c r="B274" i="17"/>
  <c r="B275" i="17"/>
  <c r="B276" i="17"/>
  <c r="B277" i="17"/>
  <c r="B278" i="17"/>
  <c r="B279" i="17"/>
  <c r="B280" i="17"/>
  <c r="B281" i="17"/>
  <c r="B282" i="17"/>
  <c r="B283" i="17"/>
  <c r="B284" i="17"/>
  <c r="B285" i="17"/>
  <c r="B286" i="17"/>
  <c r="B287" i="17"/>
  <c r="B288" i="17"/>
  <c r="B289" i="17"/>
  <c r="B290" i="17"/>
  <c r="B291" i="17"/>
  <c r="B292" i="17"/>
  <c r="B293" i="17"/>
  <c r="B294" i="17"/>
  <c r="B295" i="17"/>
  <c r="B296" i="17"/>
  <c r="B297" i="17"/>
  <c r="B298" i="17"/>
  <c r="B299" i="17"/>
  <c r="B300" i="17"/>
  <c r="B301" i="17"/>
  <c r="B302" i="17"/>
  <c r="B303" i="17"/>
  <c r="B304" i="17"/>
  <c r="B305" i="17"/>
  <c r="B306" i="17"/>
  <c r="B307" i="17"/>
  <c r="B308" i="17"/>
  <c r="B309" i="17"/>
  <c r="B310" i="17"/>
  <c r="B311" i="17"/>
  <c r="B312" i="17"/>
  <c r="B313" i="17"/>
  <c r="B314" i="17"/>
  <c r="B315" i="17"/>
  <c r="B316" i="17"/>
  <c r="B317" i="17"/>
  <c r="B318" i="17"/>
  <c r="B319" i="17"/>
  <c r="B320" i="17"/>
  <c r="B321" i="17"/>
  <c r="B322" i="17"/>
  <c r="B323" i="17"/>
  <c r="B324" i="17"/>
  <c r="B325" i="17"/>
  <c r="B326" i="17"/>
  <c r="B327" i="17"/>
  <c r="B328" i="17"/>
  <c r="B329" i="17"/>
  <c r="B330" i="17"/>
  <c r="B331" i="17"/>
  <c r="B332" i="17"/>
  <c r="B333" i="17"/>
  <c r="B334" i="17"/>
  <c r="B335" i="17"/>
  <c r="B345" i="17"/>
  <c r="B336" i="17"/>
  <c r="B337" i="17"/>
  <c r="B338" i="17"/>
  <c r="B339" i="17"/>
  <c r="B346" i="17"/>
  <c r="B340" i="17"/>
  <c r="B341" i="17"/>
  <c r="B342" i="17"/>
  <c r="B343" i="17"/>
  <c r="B344" i="17"/>
  <c r="B347" i="17"/>
  <c r="B348" i="17"/>
  <c r="B349" i="17"/>
  <c r="B350" i="17"/>
  <c r="B351" i="17"/>
  <c r="B352" i="17"/>
  <c r="B353" i="17"/>
  <c r="B354" i="17"/>
  <c r="B355" i="17"/>
  <c r="B356" i="17"/>
  <c r="B357" i="17"/>
  <c r="B358" i="17"/>
  <c r="B359" i="17"/>
  <c r="B360" i="17"/>
  <c r="B361" i="17"/>
  <c r="B362" i="17"/>
  <c r="B363" i="17"/>
  <c r="B364" i="17"/>
  <c r="B365" i="17"/>
  <c r="B366" i="17"/>
  <c r="B367" i="17"/>
  <c r="B368" i="17"/>
  <c r="B369" i="17"/>
  <c r="B370" i="17"/>
  <c r="B371" i="17"/>
  <c r="B372" i="17"/>
  <c r="B373" i="17"/>
  <c r="B374" i="17"/>
  <c r="B375" i="17"/>
  <c r="B376" i="17"/>
  <c r="B377" i="17"/>
  <c r="B378" i="17"/>
  <c r="B379" i="17"/>
  <c r="B380" i="17"/>
  <c r="B381" i="17"/>
  <c r="B382" i="17"/>
  <c r="B383" i="17"/>
  <c r="B384" i="17"/>
  <c r="B385" i="17"/>
  <c r="B386" i="17"/>
  <c r="B387" i="17"/>
  <c r="B388" i="17"/>
  <c r="B389" i="17"/>
  <c r="B390" i="17"/>
  <c r="B391" i="17"/>
  <c r="B392" i="17"/>
  <c r="B393" i="17"/>
  <c r="B394" i="17"/>
  <c r="B395" i="17"/>
  <c r="B396" i="17"/>
  <c r="B397" i="17"/>
  <c r="B398" i="17"/>
  <c r="B399" i="17"/>
  <c r="B400" i="17"/>
  <c r="B401" i="17"/>
  <c r="B402" i="17"/>
  <c r="B403" i="17"/>
  <c r="B404" i="17"/>
  <c r="B405" i="17"/>
  <c r="B406" i="17"/>
  <c r="B407" i="17"/>
  <c r="B408" i="17"/>
  <c r="B409" i="17"/>
  <c r="B410" i="17"/>
  <c r="B411" i="17"/>
  <c r="B412" i="17"/>
  <c r="B413" i="17"/>
  <c r="B414" i="17"/>
  <c r="B415" i="17"/>
  <c r="B416" i="17"/>
  <c r="B417" i="17"/>
  <c r="B418" i="17"/>
  <c r="B419" i="17"/>
  <c r="B420" i="17"/>
  <c r="B421" i="17"/>
  <c r="B422" i="17"/>
  <c r="B423" i="17"/>
  <c r="B424" i="17"/>
  <c r="B425" i="17"/>
  <c r="B426" i="17"/>
  <c r="B427" i="17"/>
  <c r="B428" i="17"/>
  <c r="B429" i="17"/>
  <c r="B430" i="17"/>
  <c r="B431" i="17"/>
  <c r="B432" i="17"/>
  <c r="B433" i="17"/>
  <c r="B434" i="17"/>
  <c r="B435" i="17"/>
  <c r="B436" i="17"/>
  <c r="B437" i="17"/>
  <c r="B438" i="17"/>
  <c r="B439" i="17"/>
  <c r="B440" i="17"/>
  <c r="B441" i="17"/>
  <c r="B442" i="17"/>
  <c r="B443" i="17"/>
  <c r="B444" i="17"/>
  <c r="B445" i="17"/>
  <c r="B446" i="17"/>
  <c r="B447" i="17"/>
  <c r="B448" i="17"/>
  <c r="B449" i="17"/>
  <c r="B450" i="17"/>
  <c r="B451" i="17"/>
  <c r="B452" i="17"/>
  <c r="B453" i="17"/>
  <c r="B454" i="17"/>
  <c r="B455" i="17"/>
  <c r="B456" i="17"/>
  <c r="B457" i="17"/>
  <c r="B458" i="17"/>
  <c r="B459" i="17"/>
  <c r="B460" i="17"/>
  <c r="B461" i="17"/>
  <c r="B462" i="17"/>
  <c r="B463" i="17"/>
  <c r="B464" i="17"/>
  <c r="B465" i="17"/>
  <c r="B466" i="17"/>
  <c r="B467" i="17"/>
  <c r="B468" i="17"/>
  <c r="B469" i="17"/>
  <c r="B470" i="17"/>
  <c r="B471" i="17"/>
  <c r="B472" i="17"/>
  <c r="B473" i="17"/>
  <c r="B474" i="17"/>
  <c r="B475" i="17"/>
  <c r="B476" i="17"/>
  <c r="B477" i="17"/>
  <c r="B478" i="17"/>
  <c r="B479" i="17"/>
  <c r="B480" i="17"/>
  <c r="B481" i="17"/>
  <c r="B482" i="17"/>
  <c r="B483" i="17"/>
  <c r="B484" i="17"/>
  <c r="B485" i="17"/>
  <c r="B486" i="17"/>
  <c r="B487" i="17"/>
  <c r="B488" i="17"/>
  <c r="B489" i="17"/>
  <c r="B490" i="17"/>
  <c r="B491" i="17"/>
  <c r="B492" i="17"/>
  <c r="B493" i="17"/>
  <c r="B494" i="17"/>
  <c r="B495" i="17"/>
  <c r="B496" i="17"/>
  <c r="B497" i="17"/>
  <c r="B498" i="17"/>
  <c r="B499" i="17"/>
  <c r="B500" i="17"/>
  <c r="B501" i="17"/>
  <c r="B502" i="17"/>
  <c r="B503" i="17"/>
  <c r="B504" i="17"/>
  <c r="B505" i="17"/>
  <c r="B506" i="17"/>
  <c r="B507" i="17"/>
  <c r="B508" i="17"/>
  <c r="B509" i="17"/>
  <c r="B510" i="17"/>
  <c r="B511" i="17"/>
  <c r="B512" i="17"/>
  <c r="B513" i="17"/>
  <c r="B514" i="17"/>
  <c r="B515" i="17"/>
  <c r="B516" i="17"/>
  <c r="B517" i="17"/>
  <c r="B518" i="17"/>
  <c r="B519" i="17"/>
  <c r="B520" i="17"/>
  <c r="B521" i="17"/>
  <c r="B522" i="17"/>
  <c r="B523" i="17"/>
  <c r="B524" i="17"/>
  <c r="B525" i="17"/>
  <c r="B526" i="17"/>
  <c r="B527" i="17"/>
  <c r="B528" i="17"/>
  <c r="B529" i="17"/>
  <c r="B530" i="17"/>
  <c r="B531" i="17"/>
  <c r="B532" i="17"/>
  <c r="B533" i="17"/>
  <c r="B534" i="17"/>
  <c r="B535" i="17"/>
  <c r="B536" i="17"/>
  <c r="B537" i="17"/>
  <c r="B538" i="17"/>
  <c r="B539" i="17"/>
  <c r="B540" i="17"/>
  <c r="B541" i="17"/>
  <c r="B542" i="17"/>
  <c r="B543" i="17"/>
  <c r="B544" i="17"/>
  <c r="B545" i="17"/>
  <c r="B546" i="17"/>
  <c r="B547" i="17"/>
  <c r="B548" i="17"/>
  <c r="B549" i="17"/>
  <c r="B550" i="17"/>
  <c r="B551" i="17"/>
  <c r="B552" i="17"/>
  <c r="B553" i="17"/>
  <c r="B554" i="17"/>
  <c r="B555" i="17"/>
  <c r="B556" i="17"/>
  <c r="B557" i="17"/>
  <c r="B558" i="17"/>
  <c r="B559" i="17"/>
  <c r="B560" i="17"/>
  <c r="B561" i="17"/>
  <c r="B562" i="17"/>
  <c r="B563" i="17"/>
  <c r="B564" i="17"/>
  <c r="B565" i="17"/>
  <c r="B566" i="17"/>
  <c r="B567" i="17"/>
  <c r="B568" i="17"/>
  <c r="B569" i="17"/>
  <c r="B570" i="17"/>
  <c r="B571" i="17"/>
  <c r="B572" i="17"/>
  <c r="B573" i="17"/>
  <c r="B574" i="17"/>
  <c r="B575" i="17"/>
  <c r="B576" i="17"/>
  <c r="B577" i="17"/>
  <c r="B578" i="17"/>
  <c r="B579" i="17"/>
  <c r="B580" i="17"/>
  <c r="B581" i="17"/>
  <c r="B582" i="17"/>
  <c r="B583" i="17"/>
  <c r="B584" i="17"/>
  <c r="B585" i="17"/>
  <c r="B586" i="17"/>
  <c r="B587" i="17"/>
  <c r="B588" i="17"/>
  <c r="B589" i="17"/>
  <c r="B590" i="17"/>
  <c r="B591" i="17"/>
  <c r="B592" i="17"/>
  <c r="B593" i="17"/>
  <c r="B594" i="17"/>
  <c r="B595" i="17"/>
  <c r="B596" i="17"/>
  <c r="B597" i="17"/>
  <c r="B598" i="17"/>
  <c r="B599" i="17"/>
  <c r="B600" i="17"/>
  <c r="B601" i="17"/>
  <c r="B602" i="17"/>
  <c r="B603" i="17"/>
  <c r="B604" i="17"/>
  <c r="B605" i="17"/>
  <c r="B606" i="17"/>
  <c r="B607" i="17"/>
  <c r="B608" i="17"/>
  <c r="B609" i="17"/>
  <c r="B610" i="17"/>
  <c r="B611" i="17"/>
  <c r="B612" i="17"/>
  <c r="B613" i="17"/>
  <c r="B614" i="17"/>
  <c r="B615" i="17"/>
  <c r="B616" i="17"/>
  <c r="B617" i="17"/>
  <c r="B618" i="17"/>
  <c r="B619" i="17"/>
  <c r="B620" i="17"/>
  <c r="B621" i="17"/>
  <c r="B622" i="17"/>
  <c r="B623" i="17"/>
  <c r="B624" i="17"/>
  <c r="B625" i="17"/>
  <c r="B626" i="17"/>
  <c r="B627" i="17"/>
  <c r="B628" i="17"/>
  <c r="B629" i="17"/>
  <c r="B630" i="17"/>
  <c r="B631" i="17"/>
  <c r="B632" i="17"/>
  <c r="B633" i="17"/>
  <c r="B634" i="17"/>
  <c r="B635" i="17"/>
  <c r="B636" i="17"/>
  <c r="B637" i="17"/>
  <c r="B638" i="17"/>
  <c r="B639" i="17"/>
  <c r="B640" i="17"/>
  <c r="B641" i="17"/>
  <c r="B642" i="17"/>
  <c r="B643" i="17"/>
  <c r="B644" i="17"/>
  <c r="B645" i="17"/>
  <c r="B646" i="17"/>
  <c r="B647" i="17"/>
  <c r="B648" i="17"/>
  <c r="B649" i="17"/>
  <c r="B650" i="17"/>
  <c r="B651" i="17"/>
  <c r="B652" i="17"/>
  <c r="B653" i="17"/>
  <c r="B654" i="17"/>
  <c r="B655" i="17"/>
  <c r="B656" i="17"/>
  <c r="B657" i="17"/>
  <c r="B658" i="17"/>
  <c r="B659" i="17"/>
  <c r="B660" i="17"/>
  <c r="B661" i="17"/>
  <c r="B662" i="17"/>
  <c r="B663" i="17"/>
  <c r="B664" i="17"/>
  <c r="B665" i="17"/>
  <c r="B666" i="17"/>
  <c r="B667" i="17"/>
  <c r="B668" i="17"/>
  <c r="B669" i="17"/>
  <c r="B670" i="17"/>
  <c r="B671" i="17"/>
  <c r="B672" i="17"/>
  <c r="B673" i="17"/>
  <c r="B674" i="17"/>
  <c r="B675" i="17"/>
  <c r="B676" i="17"/>
  <c r="B677" i="17"/>
  <c r="B678" i="17"/>
  <c r="B679" i="17"/>
  <c r="B680" i="17"/>
  <c r="B681" i="17"/>
  <c r="B682" i="17"/>
  <c r="B683" i="17"/>
  <c r="B684" i="17"/>
  <c r="B685" i="17"/>
  <c r="B686" i="17"/>
  <c r="B687" i="17"/>
  <c r="B688" i="17"/>
  <c r="B689" i="17"/>
  <c r="B690" i="17"/>
  <c r="B691" i="17"/>
  <c r="B692" i="17"/>
  <c r="B693" i="17"/>
  <c r="B694" i="17"/>
  <c r="B695" i="17"/>
  <c r="B696" i="17"/>
  <c r="B697" i="17"/>
  <c r="B698" i="17"/>
  <c r="B699" i="17"/>
  <c r="B700" i="17"/>
  <c r="B701" i="17"/>
  <c r="B702" i="17"/>
  <c r="B703" i="17"/>
  <c r="B704" i="17"/>
  <c r="B705" i="17"/>
  <c r="B706" i="17"/>
  <c r="B707" i="17"/>
  <c r="B708" i="17"/>
  <c r="B709" i="17"/>
  <c r="B710" i="17"/>
  <c r="B711" i="17"/>
  <c r="B712" i="17"/>
  <c r="B713" i="17"/>
  <c r="B714" i="17"/>
  <c r="B715" i="17"/>
  <c r="B716" i="17"/>
  <c r="B717" i="17"/>
  <c r="B718" i="17"/>
  <c r="B719" i="17"/>
  <c r="B720" i="17"/>
  <c r="B721" i="17"/>
  <c r="B722" i="17"/>
  <c r="B723" i="17"/>
  <c r="B724" i="17"/>
  <c r="B725" i="17"/>
  <c r="B726" i="17"/>
  <c r="B727" i="17"/>
  <c r="B728" i="17"/>
  <c r="B729" i="17"/>
  <c r="B730" i="17"/>
  <c r="B731" i="17"/>
  <c r="B732" i="17"/>
  <c r="B733" i="17"/>
  <c r="B734" i="17"/>
  <c r="B735" i="17"/>
  <c r="B736" i="17"/>
  <c r="B737" i="17"/>
  <c r="B738" i="17"/>
  <c r="B739" i="17"/>
  <c r="B740" i="17"/>
  <c r="B741" i="17"/>
  <c r="B742" i="17"/>
  <c r="B743" i="17"/>
  <c r="B744" i="17"/>
  <c r="B745" i="17"/>
  <c r="B746" i="17"/>
  <c r="B747" i="17"/>
  <c r="B748" i="17"/>
  <c r="B749" i="17"/>
  <c r="B750" i="17"/>
  <c r="B751" i="17"/>
  <c r="B752" i="17"/>
  <c r="B753" i="17"/>
  <c r="B754" i="17"/>
  <c r="B755" i="17"/>
  <c r="B756" i="17"/>
  <c r="B757" i="17"/>
  <c r="B758" i="17"/>
  <c r="B759" i="17"/>
  <c r="B760" i="17"/>
  <c r="B761" i="17"/>
  <c r="B762" i="17"/>
  <c r="B763" i="17"/>
  <c r="B764" i="17"/>
  <c r="B765" i="17"/>
  <c r="B766" i="17"/>
  <c r="B767" i="17"/>
  <c r="B768" i="17"/>
  <c r="B769" i="17"/>
  <c r="B770" i="17"/>
  <c r="B771" i="17"/>
  <c r="B772" i="17"/>
  <c r="B773" i="17"/>
  <c r="B774" i="17"/>
  <c r="B775" i="17"/>
  <c r="B776" i="17"/>
  <c r="B777" i="17"/>
  <c r="B778" i="17"/>
  <c r="B779" i="17"/>
  <c r="B780" i="17"/>
  <c r="B781" i="17"/>
  <c r="B782" i="17"/>
  <c r="B783" i="17"/>
  <c r="B784" i="17"/>
  <c r="B785" i="17"/>
  <c r="B786" i="17"/>
  <c r="B787" i="17"/>
  <c r="B788" i="17"/>
  <c r="B789" i="17"/>
  <c r="B790" i="17"/>
  <c r="B791" i="17"/>
  <c r="B792" i="17"/>
  <c r="B793" i="17"/>
  <c r="B794" i="17"/>
  <c r="B795" i="17"/>
  <c r="B796" i="17"/>
  <c r="B797" i="17"/>
  <c r="B798" i="17"/>
  <c r="B799" i="17"/>
  <c r="B800" i="17"/>
  <c r="B801" i="17"/>
  <c r="B802" i="17"/>
  <c r="B803" i="17"/>
  <c r="B804" i="17"/>
  <c r="B805" i="17"/>
  <c r="B806" i="17"/>
  <c r="B807" i="17"/>
  <c r="B808" i="17"/>
  <c r="B809" i="17"/>
  <c r="B810" i="17"/>
  <c r="B811" i="17"/>
  <c r="B812" i="17"/>
  <c r="B813" i="17"/>
  <c r="B814" i="17"/>
  <c r="B815" i="17"/>
  <c r="B816" i="17"/>
  <c r="B817" i="17"/>
  <c r="B818" i="17"/>
  <c r="B819" i="17"/>
  <c r="B820" i="17"/>
  <c r="B821" i="17"/>
  <c r="B822" i="17"/>
  <c r="B823" i="17"/>
  <c r="B824" i="17"/>
  <c r="B825" i="17"/>
  <c r="B826" i="17"/>
  <c r="B827" i="17"/>
  <c r="B828" i="17"/>
  <c r="B829" i="17"/>
  <c r="B830" i="17"/>
  <c r="B831" i="17"/>
  <c r="B832" i="17"/>
  <c r="B833" i="17"/>
  <c r="B834" i="17"/>
  <c r="B835" i="17"/>
  <c r="B836" i="17"/>
  <c r="B837" i="17"/>
  <c r="B838" i="17"/>
  <c r="B839" i="17"/>
  <c r="B840" i="17"/>
  <c r="B841" i="17"/>
  <c r="B842" i="17"/>
  <c r="B843" i="17"/>
  <c r="B844" i="17"/>
  <c r="B845" i="17"/>
  <c r="B846" i="17"/>
  <c r="B847" i="17"/>
  <c r="B848" i="17"/>
  <c r="B849" i="17"/>
  <c r="B850" i="17"/>
  <c r="B851" i="17"/>
  <c r="B852" i="17"/>
  <c r="B853" i="17"/>
  <c r="B854" i="17"/>
  <c r="B855" i="17"/>
  <c r="B856" i="17"/>
  <c r="B857" i="17"/>
  <c r="B858" i="17"/>
  <c r="B859" i="17"/>
  <c r="B860" i="17"/>
  <c r="B861" i="17"/>
  <c r="B862" i="17"/>
  <c r="B863" i="17"/>
  <c r="B864" i="17"/>
  <c r="B865" i="17"/>
  <c r="B866" i="17"/>
  <c r="B867" i="17"/>
  <c r="B868" i="17"/>
  <c r="B869" i="17"/>
  <c r="B870" i="17"/>
  <c r="B871" i="17"/>
  <c r="B872" i="17"/>
  <c r="B873" i="17"/>
  <c r="B874" i="17"/>
  <c r="B875" i="17"/>
  <c r="B876" i="17"/>
  <c r="B877" i="17"/>
  <c r="B878" i="17"/>
  <c r="B879" i="17"/>
  <c r="B880" i="17"/>
  <c r="B881" i="17"/>
  <c r="B882" i="17"/>
  <c r="B883" i="17"/>
  <c r="B884" i="17"/>
  <c r="B885" i="17"/>
  <c r="B886" i="17"/>
  <c r="B887" i="17"/>
  <c r="B888" i="17"/>
  <c r="B889" i="17"/>
  <c r="B890" i="17"/>
  <c r="B891" i="17"/>
  <c r="B892" i="17"/>
  <c r="B893" i="17"/>
  <c r="B894" i="17"/>
  <c r="B895" i="17"/>
  <c r="B896" i="17"/>
  <c r="B897" i="17"/>
  <c r="B898" i="17"/>
  <c r="B899" i="17"/>
  <c r="B900" i="17"/>
  <c r="B901" i="17"/>
  <c r="B902" i="17"/>
  <c r="B903" i="17"/>
  <c r="B904" i="17"/>
  <c r="B905" i="17"/>
  <c r="B906" i="17"/>
  <c r="B907" i="17"/>
  <c r="B908" i="17"/>
  <c r="B909" i="17"/>
  <c r="B910" i="17"/>
  <c r="B911" i="17"/>
  <c r="B912" i="17"/>
  <c r="B913" i="17"/>
  <c r="B914" i="17"/>
  <c r="B915" i="17"/>
  <c r="B916" i="17"/>
  <c r="B917" i="17"/>
  <c r="B918" i="17"/>
  <c r="B919" i="17"/>
  <c r="B920" i="17"/>
  <c r="B921" i="17"/>
  <c r="B922" i="17"/>
  <c r="B923" i="17"/>
  <c r="B924" i="17"/>
  <c r="B925" i="17"/>
  <c r="B926" i="17"/>
  <c r="B927" i="17"/>
  <c r="B928" i="17"/>
  <c r="B929" i="17"/>
  <c r="B930" i="17"/>
  <c r="B931" i="17"/>
  <c r="B932" i="17"/>
  <c r="B933" i="17"/>
  <c r="B934" i="17"/>
  <c r="B935" i="17"/>
  <c r="B936" i="17"/>
  <c r="B937" i="17"/>
  <c r="B938" i="17"/>
  <c r="B939" i="17"/>
  <c r="B940" i="17"/>
  <c r="B941" i="17"/>
  <c r="B942" i="17"/>
  <c r="B943" i="17"/>
  <c r="B944" i="17"/>
  <c r="B945" i="17"/>
  <c r="B946" i="17"/>
  <c r="B947" i="17"/>
  <c r="B948" i="17"/>
  <c r="B949" i="17"/>
  <c r="B950" i="17"/>
  <c r="B951" i="17"/>
  <c r="B952" i="17"/>
  <c r="B953" i="17"/>
  <c r="B954" i="17"/>
  <c r="B955" i="17"/>
  <c r="B956" i="17"/>
  <c r="B957" i="17"/>
  <c r="B958" i="17"/>
  <c r="B959" i="17"/>
  <c r="B960" i="17"/>
  <c r="B961" i="17"/>
  <c r="B962" i="17"/>
  <c r="B963" i="17"/>
  <c r="B964" i="17"/>
  <c r="B965" i="17"/>
  <c r="B966" i="17"/>
  <c r="B967" i="17"/>
  <c r="B968" i="17"/>
  <c r="B969" i="17"/>
  <c r="B970" i="17"/>
  <c r="B971" i="17"/>
  <c r="B972" i="17"/>
  <c r="B973" i="17"/>
  <c r="B974" i="17"/>
  <c r="B975" i="17"/>
  <c r="B976" i="17"/>
  <c r="B977" i="17"/>
  <c r="B978" i="17"/>
  <c r="B979" i="17"/>
  <c r="B980" i="17"/>
  <c r="B981" i="17"/>
  <c r="B982" i="17"/>
  <c r="B983" i="17"/>
  <c r="B984" i="17"/>
  <c r="B985" i="17"/>
  <c r="B986" i="17"/>
  <c r="B987" i="17"/>
  <c r="B988" i="17"/>
  <c r="B989" i="17"/>
  <c r="B990" i="17"/>
  <c r="B991" i="17"/>
  <c r="B992" i="17"/>
  <c r="B993" i="17"/>
  <c r="B994" i="17"/>
  <c r="B995" i="17"/>
  <c r="B996" i="17"/>
  <c r="B997" i="17"/>
  <c r="B998" i="17"/>
  <c r="B999" i="17"/>
  <c r="B1000" i="17"/>
  <c r="B1001" i="17"/>
  <c r="B1002" i="17"/>
  <c r="B1003" i="17"/>
  <c r="B1004" i="17"/>
  <c r="B1005" i="17"/>
  <c r="B1006" i="17"/>
  <c r="B1007" i="17"/>
  <c r="B1008" i="17"/>
  <c r="B1009" i="17"/>
  <c r="B1010" i="17"/>
  <c r="B1011" i="17"/>
  <c r="B1012" i="17"/>
  <c r="B1013" i="17"/>
  <c r="B1014" i="17"/>
  <c r="B1015" i="17"/>
  <c r="B1016" i="17"/>
  <c r="B1017" i="17"/>
  <c r="B1018" i="17"/>
  <c r="B1019" i="17"/>
  <c r="B1020" i="17"/>
  <c r="B1021" i="17"/>
  <c r="B1022" i="17"/>
  <c r="B1023" i="17"/>
  <c r="B1024" i="17"/>
  <c r="B1025" i="17"/>
  <c r="B1026" i="17"/>
  <c r="B1027" i="17"/>
  <c r="B1028" i="17"/>
  <c r="B1029" i="17"/>
  <c r="B1030" i="17"/>
  <c r="B1031" i="17"/>
  <c r="B1032" i="17"/>
  <c r="B1033" i="17"/>
  <c r="B1034" i="17"/>
  <c r="B1035" i="17"/>
  <c r="B1036" i="17"/>
  <c r="B1037" i="17"/>
  <c r="B1038" i="17"/>
  <c r="B1039" i="17"/>
  <c r="B1040" i="17"/>
  <c r="B1041" i="17"/>
  <c r="B1042" i="17"/>
  <c r="B1043" i="17"/>
  <c r="B1044" i="17"/>
  <c r="B1045" i="17"/>
  <c r="B1046" i="17"/>
  <c r="B1047" i="17"/>
  <c r="B1048" i="17"/>
  <c r="B1049" i="17"/>
  <c r="B1050" i="17"/>
  <c r="B1051" i="17"/>
  <c r="B1052" i="17"/>
  <c r="B1053" i="17"/>
  <c r="B1054" i="17"/>
  <c r="B1055" i="17"/>
  <c r="B1056" i="17"/>
  <c r="B1057" i="17"/>
  <c r="B1058" i="17"/>
  <c r="B1059" i="17"/>
  <c r="B1060" i="17"/>
  <c r="B1061" i="17"/>
  <c r="B1062" i="17"/>
  <c r="B1063" i="17"/>
  <c r="B1064" i="17"/>
  <c r="B1065" i="17"/>
  <c r="B1066" i="17"/>
  <c r="B1067" i="17"/>
  <c r="B1068" i="17"/>
  <c r="B1069" i="17"/>
  <c r="B1070" i="17"/>
  <c r="B1071" i="17"/>
  <c r="B1072" i="17"/>
  <c r="B1073" i="17"/>
  <c r="B1074" i="17"/>
  <c r="B1075" i="17"/>
  <c r="B1076" i="17"/>
  <c r="B1077" i="17"/>
  <c r="B1078" i="17"/>
  <c r="B1079" i="17"/>
  <c r="B1080" i="17"/>
  <c r="B1081" i="17"/>
  <c r="B1082" i="17"/>
  <c r="B1083" i="17"/>
  <c r="B1084" i="17"/>
  <c r="B1085" i="17"/>
  <c r="B1086" i="17"/>
  <c r="B1087" i="17"/>
  <c r="B1088" i="17"/>
  <c r="B1089" i="17"/>
  <c r="B1090" i="17"/>
  <c r="B1091" i="17"/>
  <c r="B1092" i="17"/>
  <c r="B1093" i="17"/>
  <c r="B1094" i="17"/>
  <c r="B1095" i="17"/>
  <c r="B1096" i="17"/>
  <c r="B1097" i="17"/>
  <c r="B1098" i="17"/>
  <c r="B1099" i="17"/>
  <c r="B1100" i="17"/>
  <c r="B1101" i="17"/>
  <c r="B1102" i="17"/>
  <c r="B1103" i="17"/>
  <c r="B1104" i="17"/>
  <c r="B1105" i="17"/>
  <c r="B1106" i="17"/>
  <c r="B1107" i="17"/>
  <c r="B1108" i="17"/>
  <c r="B1109" i="17"/>
  <c r="B1110" i="17"/>
  <c r="B1111" i="17"/>
  <c r="B1112" i="17"/>
  <c r="B1113" i="17"/>
  <c r="B1114" i="17"/>
  <c r="B1115" i="17"/>
  <c r="B1116" i="17"/>
  <c r="B1117" i="17"/>
  <c r="B1118" i="17"/>
  <c r="B1119" i="17"/>
  <c r="B1120" i="17"/>
  <c r="B1121" i="17"/>
  <c r="B1122" i="17"/>
  <c r="B1123" i="17"/>
  <c r="B1124" i="17"/>
  <c r="B1125" i="17"/>
  <c r="B1126" i="17"/>
  <c r="B1127" i="17"/>
  <c r="B1128" i="17"/>
  <c r="B1129" i="17"/>
  <c r="B1130" i="17"/>
  <c r="B1131" i="17"/>
  <c r="B1132" i="17"/>
  <c r="B1133" i="17"/>
  <c r="B1134" i="17"/>
  <c r="B1135" i="17"/>
  <c r="B1136" i="17"/>
  <c r="B1137" i="17"/>
  <c r="B1138" i="17"/>
  <c r="B1139" i="17"/>
  <c r="B1140" i="17"/>
  <c r="B1141" i="17"/>
  <c r="B1142" i="17"/>
  <c r="B1143" i="17"/>
  <c r="B1144" i="17"/>
  <c r="B1145" i="17"/>
  <c r="B1146" i="17"/>
  <c r="B1147" i="17"/>
  <c r="B1148" i="17"/>
  <c r="B1149" i="17"/>
  <c r="B1150" i="17"/>
  <c r="B1151" i="17"/>
  <c r="B1152" i="17"/>
  <c r="B1153" i="17"/>
  <c r="B1154" i="17"/>
  <c r="B1155" i="17"/>
  <c r="B1156" i="17"/>
  <c r="B1157" i="17"/>
  <c r="B1158" i="17"/>
  <c r="B1159" i="17"/>
  <c r="B1160" i="17"/>
  <c r="B1161" i="17"/>
  <c r="B1162" i="17"/>
  <c r="B1163" i="17"/>
  <c r="B1164" i="17"/>
  <c r="B1165" i="17"/>
  <c r="B1166" i="17"/>
  <c r="B1167" i="17"/>
  <c r="B1168" i="17"/>
  <c r="B1169" i="17"/>
  <c r="B1170" i="17"/>
  <c r="B1171" i="17"/>
  <c r="B1172" i="17"/>
  <c r="B1173" i="17"/>
  <c r="B1174" i="17"/>
  <c r="B1175" i="17"/>
  <c r="B1176" i="17"/>
  <c r="B1177" i="17"/>
  <c r="B1178" i="17"/>
  <c r="B1179" i="17"/>
  <c r="B1180" i="17"/>
  <c r="B1181" i="17"/>
  <c r="B1182" i="17"/>
  <c r="B1183" i="17"/>
  <c r="B1184" i="17"/>
  <c r="B1185" i="17"/>
  <c r="B1186" i="17"/>
  <c r="B1187" i="17"/>
  <c r="B1188" i="17"/>
  <c r="B1189" i="17"/>
  <c r="B1190" i="17"/>
  <c r="B1191" i="17"/>
  <c r="B1192" i="17"/>
  <c r="B1193" i="17"/>
  <c r="B1194" i="17"/>
  <c r="B1195" i="17"/>
  <c r="B1196" i="17"/>
  <c r="B1197" i="17"/>
  <c r="B1198" i="17"/>
  <c r="B1199" i="17"/>
  <c r="B1200" i="17"/>
  <c r="B1201" i="17"/>
  <c r="B1202" i="17"/>
  <c r="B1203" i="17"/>
  <c r="B1204" i="17"/>
  <c r="B1205" i="17"/>
  <c r="B1206" i="17"/>
  <c r="B1207" i="17"/>
  <c r="B1208" i="17"/>
  <c r="B1209" i="17"/>
  <c r="B1210" i="17"/>
  <c r="B1211" i="17"/>
  <c r="B1212" i="17"/>
  <c r="B1213" i="17"/>
  <c r="B1214" i="17"/>
  <c r="B1215" i="17"/>
  <c r="B1216" i="17"/>
  <c r="B1217" i="17"/>
  <c r="B1218" i="17"/>
  <c r="B1219" i="17"/>
  <c r="B1220" i="17"/>
  <c r="B1221" i="17"/>
  <c r="B1222" i="17"/>
  <c r="B1223" i="17"/>
  <c r="B1224" i="17"/>
  <c r="B1225" i="17"/>
  <c r="B1226" i="17"/>
  <c r="B1227" i="17"/>
  <c r="B1228" i="17"/>
  <c r="B1229" i="17"/>
  <c r="B1230" i="17"/>
  <c r="B1231" i="17"/>
  <c r="B1232" i="17"/>
  <c r="B1233" i="17"/>
  <c r="B1234" i="17"/>
  <c r="B1235" i="17"/>
  <c r="B1236" i="17"/>
  <c r="B1237" i="17"/>
  <c r="B1238" i="17"/>
  <c r="B1239" i="17"/>
  <c r="B1240" i="17"/>
  <c r="B1241" i="17"/>
  <c r="B1242" i="17"/>
  <c r="B1243" i="17"/>
  <c r="B1244" i="17"/>
  <c r="B1245" i="17"/>
  <c r="B1246" i="17"/>
  <c r="B1247" i="17"/>
  <c r="B1248" i="17"/>
  <c r="B1249" i="17"/>
  <c r="B1250" i="17"/>
  <c r="B1251" i="17"/>
  <c r="B1252" i="17"/>
  <c r="B1253" i="17"/>
  <c r="B1254" i="17"/>
  <c r="B1255" i="17"/>
  <c r="B1256" i="17"/>
  <c r="B1257" i="17"/>
  <c r="B1258" i="17"/>
  <c r="B1259" i="17"/>
  <c r="B1260" i="17"/>
  <c r="B1261" i="17"/>
  <c r="B1262" i="17"/>
  <c r="B1263" i="17"/>
  <c r="B1264" i="17"/>
  <c r="B1265" i="17"/>
  <c r="B1266" i="17"/>
  <c r="B1267" i="17"/>
  <c r="B1268" i="17"/>
  <c r="B1269" i="17"/>
  <c r="B1270" i="17"/>
  <c r="B1271" i="17"/>
  <c r="B1272" i="17"/>
  <c r="B1273" i="17"/>
  <c r="B1274" i="17"/>
  <c r="B1275" i="17"/>
  <c r="B1276" i="17"/>
  <c r="B1277" i="17"/>
  <c r="B1278" i="17"/>
  <c r="B1279" i="17"/>
  <c r="B1280" i="17"/>
  <c r="B1281" i="17"/>
  <c r="B1282" i="17"/>
  <c r="B1283" i="17"/>
  <c r="B1284" i="17"/>
  <c r="B1285" i="17"/>
  <c r="B1286" i="17"/>
  <c r="B1287" i="17"/>
  <c r="B1288" i="17"/>
  <c r="B1289" i="17"/>
  <c r="B1290" i="17"/>
  <c r="B1291" i="17"/>
  <c r="B1292" i="17"/>
  <c r="B1293" i="17"/>
  <c r="B1294" i="17"/>
  <c r="B1295" i="17"/>
  <c r="B1296" i="17"/>
  <c r="B1297" i="17"/>
  <c r="B1298" i="17"/>
  <c r="B1299" i="17"/>
  <c r="B1300" i="17"/>
  <c r="B1301" i="17"/>
  <c r="B1302" i="17"/>
  <c r="B1303" i="17"/>
  <c r="B1304" i="17"/>
  <c r="B1305" i="17"/>
  <c r="B1306" i="17"/>
  <c r="B1307" i="17"/>
  <c r="B1308" i="17"/>
  <c r="B1309" i="17"/>
  <c r="B1310" i="17"/>
  <c r="B1311" i="17"/>
  <c r="B1312" i="17"/>
  <c r="B1313" i="17"/>
  <c r="B1314" i="17"/>
  <c r="B1315" i="17"/>
  <c r="B1316" i="17"/>
  <c r="B1317" i="17"/>
  <c r="B1318" i="17"/>
  <c r="B1319" i="17"/>
  <c r="B1320" i="17"/>
  <c r="B1321" i="17"/>
  <c r="B1322" i="17"/>
  <c r="B1323" i="17"/>
  <c r="B1324" i="17"/>
  <c r="B1325" i="17"/>
  <c r="B1326" i="17"/>
  <c r="B1327" i="17"/>
  <c r="B1328" i="17"/>
  <c r="B1329" i="17"/>
  <c r="B1330" i="17"/>
  <c r="B1331" i="17"/>
  <c r="B1332" i="17"/>
  <c r="B1333" i="17"/>
  <c r="B1334" i="17"/>
  <c r="B1335" i="17"/>
  <c r="B1336" i="17"/>
  <c r="B1337" i="17"/>
  <c r="B1338" i="17"/>
  <c r="B1339" i="17"/>
  <c r="B1340" i="17"/>
  <c r="B1341" i="17"/>
  <c r="B1342" i="17"/>
  <c r="B1343" i="17"/>
  <c r="B1344" i="17"/>
  <c r="B1345" i="17"/>
  <c r="B1346" i="17"/>
  <c r="B1347" i="17"/>
  <c r="B1348" i="17"/>
  <c r="B1349" i="17"/>
  <c r="B1350" i="17"/>
  <c r="B1351" i="17"/>
  <c r="B1352" i="17"/>
  <c r="B1353" i="17"/>
  <c r="B1354" i="17"/>
  <c r="B1355" i="17"/>
  <c r="B1356" i="17"/>
  <c r="B1357" i="17"/>
  <c r="B1358" i="17"/>
  <c r="B1359" i="17"/>
  <c r="B1360" i="17"/>
  <c r="B1361" i="17"/>
  <c r="B1362" i="17"/>
  <c r="B1363" i="17"/>
  <c r="B1364" i="17"/>
  <c r="B1365" i="17"/>
  <c r="B1366" i="17"/>
  <c r="B1367" i="17"/>
  <c r="B1368" i="17"/>
  <c r="B1369" i="17"/>
  <c r="B1370" i="17"/>
  <c r="B1371" i="17"/>
  <c r="B1372" i="17"/>
  <c r="B1373" i="17"/>
  <c r="B1374" i="17"/>
  <c r="B1375" i="17"/>
  <c r="B1376" i="17"/>
  <c r="B1377" i="17"/>
  <c r="B1378" i="17"/>
  <c r="B1379" i="17"/>
  <c r="B1380" i="17"/>
  <c r="B1381" i="17"/>
  <c r="B1382" i="17"/>
  <c r="B1383" i="17"/>
  <c r="B1384" i="17"/>
  <c r="B1385" i="17"/>
  <c r="B1386" i="17"/>
  <c r="B1387" i="17"/>
  <c r="B1388" i="17"/>
  <c r="B1389" i="17"/>
  <c r="B1390" i="17"/>
  <c r="B1391" i="17"/>
  <c r="B1392" i="17"/>
  <c r="B1393" i="17"/>
  <c r="B1394" i="17"/>
  <c r="B1395" i="17"/>
  <c r="B1396" i="17"/>
  <c r="B1397" i="17"/>
  <c r="B1398" i="17"/>
  <c r="B1399" i="17"/>
  <c r="B1400" i="17"/>
  <c r="B1401" i="17"/>
  <c r="B1402" i="17"/>
  <c r="B1403" i="17"/>
  <c r="B1404" i="17"/>
  <c r="B1405" i="17"/>
  <c r="B1406" i="17"/>
  <c r="B1407" i="17"/>
  <c r="B1408" i="17"/>
  <c r="B1409" i="17"/>
  <c r="B1410" i="17"/>
  <c r="B1411" i="17"/>
  <c r="B1412" i="17"/>
  <c r="B1413" i="17"/>
  <c r="B1414" i="17"/>
  <c r="B1415" i="17"/>
  <c r="B1416" i="17"/>
  <c r="B1417" i="17"/>
  <c r="B1418" i="17"/>
  <c r="B1419" i="17"/>
  <c r="B1420" i="17"/>
  <c r="B1421" i="17"/>
  <c r="B1422" i="17"/>
  <c r="B1423" i="17"/>
  <c r="B1424" i="17"/>
  <c r="B1425" i="17"/>
  <c r="B1426" i="17"/>
  <c r="B1427" i="17"/>
  <c r="B1428" i="17"/>
  <c r="B1429" i="17"/>
  <c r="B1430" i="17"/>
  <c r="B1431" i="17"/>
  <c r="B1432" i="17"/>
  <c r="B1433" i="17"/>
  <c r="B1434" i="17"/>
  <c r="B1435" i="17"/>
  <c r="B1436" i="17"/>
  <c r="B1437" i="17"/>
  <c r="B1438" i="17"/>
  <c r="B1439" i="17"/>
  <c r="B1440" i="17"/>
  <c r="B1441" i="17"/>
  <c r="B1442" i="17"/>
  <c r="B1443" i="17"/>
  <c r="B1444" i="17"/>
  <c r="B1445" i="17"/>
  <c r="B1446" i="17"/>
  <c r="B1447" i="17"/>
  <c r="B1448" i="17"/>
  <c r="B1449" i="17"/>
  <c r="B1450" i="17"/>
  <c r="B1451" i="17"/>
  <c r="B1452" i="17"/>
  <c r="B1453" i="17"/>
  <c r="B1454" i="17"/>
  <c r="B1455" i="17"/>
  <c r="B1456" i="17"/>
  <c r="B1457" i="17"/>
  <c r="B1458" i="17"/>
  <c r="B1459" i="17"/>
  <c r="B1460" i="17"/>
  <c r="B1461" i="17"/>
  <c r="B1462" i="17"/>
  <c r="B1463" i="17"/>
  <c r="B1464" i="17"/>
  <c r="B1465" i="17"/>
  <c r="B1466" i="17"/>
  <c r="B1467" i="17"/>
  <c r="B1468" i="17"/>
  <c r="B1469" i="17"/>
  <c r="B1470" i="17"/>
  <c r="B1471" i="17"/>
  <c r="B1472" i="17"/>
  <c r="B1473" i="17"/>
  <c r="B1474" i="17"/>
  <c r="B1475" i="17"/>
  <c r="B1476" i="17"/>
  <c r="B1477" i="17"/>
  <c r="B1478" i="17"/>
  <c r="B1479" i="17"/>
  <c r="B1480" i="17"/>
  <c r="B1481" i="17"/>
  <c r="B1482" i="17"/>
  <c r="B1483" i="17"/>
  <c r="B1484" i="17"/>
  <c r="B1485" i="17"/>
  <c r="B1486" i="17"/>
  <c r="B1487" i="17"/>
  <c r="B1488" i="17"/>
  <c r="B1489" i="17"/>
  <c r="B1490" i="17"/>
  <c r="B1491" i="17"/>
  <c r="B1492" i="17"/>
  <c r="B1493" i="17"/>
  <c r="B1494" i="17"/>
  <c r="B1495" i="17"/>
  <c r="B1496" i="17"/>
  <c r="B1497" i="17"/>
  <c r="B1498" i="17"/>
  <c r="B1499" i="17"/>
  <c r="B1500" i="17"/>
  <c r="B1501" i="17"/>
  <c r="B1502" i="17"/>
  <c r="B1503" i="17"/>
  <c r="B1504" i="17"/>
  <c r="B1505" i="17"/>
  <c r="B1506" i="17"/>
  <c r="B1507" i="17"/>
  <c r="B1508" i="17"/>
  <c r="B1509" i="17"/>
  <c r="B1510" i="17"/>
  <c r="B1511" i="17"/>
  <c r="B1512" i="17"/>
  <c r="B1513" i="17"/>
  <c r="B1514" i="17"/>
  <c r="B1515" i="17"/>
  <c r="B1516" i="17"/>
  <c r="B1517" i="17"/>
  <c r="B1518" i="17"/>
  <c r="B1519" i="17"/>
  <c r="B1520" i="17"/>
  <c r="B1521" i="17"/>
  <c r="B1522" i="17"/>
  <c r="B1523" i="17"/>
  <c r="B1524" i="17"/>
  <c r="B1525" i="17"/>
  <c r="B1526" i="17"/>
  <c r="B1527" i="17"/>
  <c r="B1528" i="17"/>
  <c r="B1529" i="17"/>
  <c r="B1530" i="17"/>
  <c r="B1531" i="17"/>
  <c r="B1532" i="17"/>
  <c r="B1533" i="17"/>
  <c r="B1534" i="17"/>
  <c r="B1535" i="17"/>
  <c r="B1536" i="17"/>
  <c r="B1537" i="17"/>
  <c r="B1538" i="17"/>
  <c r="B1539" i="17"/>
  <c r="B1540" i="17"/>
  <c r="B1541" i="17"/>
  <c r="B1542" i="17"/>
  <c r="B1543" i="17"/>
  <c r="B1544" i="17"/>
  <c r="B1545" i="17"/>
  <c r="B1546" i="17"/>
  <c r="B1547" i="17"/>
  <c r="B1548" i="17"/>
  <c r="B1549" i="17"/>
  <c r="B1550" i="17"/>
  <c r="B1551" i="17"/>
  <c r="B1552" i="17"/>
  <c r="B1553" i="17"/>
  <c r="B1554" i="17"/>
  <c r="B1555" i="17"/>
  <c r="B1556" i="17"/>
  <c r="B1557" i="17"/>
  <c r="B1558" i="17"/>
  <c r="B1559" i="17"/>
  <c r="B1560" i="17"/>
  <c r="B1561" i="17"/>
  <c r="B1562" i="17"/>
  <c r="B1563" i="17"/>
  <c r="B1564" i="17"/>
  <c r="B1565" i="17"/>
  <c r="B1566" i="17"/>
  <c r="B1567" i="17"/>
  <c r="B1568" i="17"/>
  <c r="B1569" i="17"/>
  <c r="B1570" i="17"/>
  <c r="B1571" i="17"/>
  <c r="B1572" i="17"/>
  <c r="B1573" i="17"/>
  <c r="B1574" i="17"/>
  <c r="B1575" i="17"/>
  <c r="B1576" i="17"/>
  <c r="B1577" i="17"/>
  <c r="B1578" i="17"/>
  <c r="B1579" i="17"/>
  <c r="B1580" i="17"/>
  <c r="B1581" i="17"/>
  <c r="B1582" i="17"/>
  <c r="B1583" i="17"/>
  <c r="B1584" i="17"/>
  <c r="B1585" i="17"/>
  <c r="B1586" i="17"/>
  <c r="B1587" i="17"/>
  <c r="B1588" i="17"/>
  <c r="B1589" i="17"/>
  <c r="B1590" i="17"/>
  <c r="B1591" i="17"/>
  <c r="B1592" i="17"/>
  <c r="B1593" i="17"/>
  <c r="B1594" i="17"/>
  <c r="B1595" i="17"/>
  <c r="B1596" i="17"/>
  <c r="B1597" i="17"/>
  <c r="B1598" i="17"/>
  <c r="B1599" i="17"/>
  <c r="B1600" i="17"/>
  <c r="B1601" i="17"/>
  <c r="B1602" i="17"/>
  <c r="B1603" i="17"/>
  <c r="B1604" i="17"/>
  <c r="B1605" i="17"/>
  <c r="B1606" i="17"/>
  <c r="B1607" i="17"/>
  <c r="B1608" i="17"/>
  <c r="B1609" i="17"/>
  <c r="B1610" i="17"/>
  <c r="B1611" i="17"/>
  <c r="B1612" i="17"/>
  <c r="B1613" i="17"/>
  <c r="B1614" i="17"/>
  <c r="B1615" i="17"/>
  <c r="B1616" i="17"/>
  <c r="B1617" i="17"/>
  <c r="B1618" i="17"/>
  <c r="B1619" i="17"/>
  <c r="B1620" i="17"/>
  <c r="B1621" i="17"/>
  <c r="B1622" i="17"/>
  <c r="B1623" i="17"/>
  <c r="B1624" i="17"/>
  <c r="B1625" i="17"/>
  <c r="B1626" i="17"/>
  <c r="B1627" i="17"/>
  <c r="B1628" i="17"/>
  <c r="B1629" i="17"/>
  <c r="B1630" i="17"/>
  <c r="B1631" i="17"/>
  <c r="B1632" i="17"/>
  <c r="B1633" i="17"/>
  <c r="B1634" i="17"/>
  <c r="B1635" i="17"/>
  <c r="B1636" i="17"/>
  <c r="B1637" i="17"/>
  <c r="B1638" i="17"/>
  <c r="B1639" i="17"/>
  <c r="B1640" i="17"/>
  <c r="B1641" i="17"/>
  <c r="B1642" i="17"/>
  <c r="B1643" i="17"/>
  <c r="B1644" i="17"/>
  <c r="B1645" i="17"/>
  <c r="B1646" i="17"/>
  <c r="B1647" i="17"/>
  <c r="B1648" i="17"/>
  <c r="B1649" i="17"/>
  <c r="B1650" i="17"/>
  <c r="B1651" i="17"/>
  <c r="B1652" i="17"/>
  <c r="B1653" i="17"/>
  <c r="B1654" i="17"/>
  <c r="B1655" i="17"/>
  <c r="B1656" i="17"/>
  <c r="B1657" i="17"/>
  <c r="B1658" i="17"/>
  <c r="B1659" i="17"/>
  <c r="B1660" i="17"/>
  <c r="B1661" i="17"/>
  <c r="B1662" i="17"/>
  <c r="B1663" i="17"/>
  <c r="B1664" i="17"/>
  <c r="B1665" i="17"/>
  <c r="B1666" i="17"/>
  <c r="B1667" i="17"/>
  <c r="B1668" i="17"/>
  <c r="B1669" i="17"/>
  <c r="B1670" i="17"/>
  <c r="B1671" i="17"/>
  <c r="B1672" i="17"/>
  <c r="B1673" i="17"/>
  <c r="B1674" i="17"/>
  <c r="B1675" i="17"/>
  <c r="B1676" i="17"/>
  <c r="B1677" i="17"/>
  <c r="B1678" i="17"/>
  <c r="B1679" i="17"/>
  <c r="B1680" i="17"/>
  <c r="B1681" i="17"/>
  <c r="B1682" i="17"/>
  <c r="B1683" i="17"/>
  <c r="B1684" i="17"/>
  <c r="B1685" i="17"/>
  <c r="B1686" i="17"/>
  <c r="B1687" i="17"/>
  <c r="B1688" i="17"/>
  <c r="B1689" i="17"/>
  <c r="B1690" i="17"/>
  <c r="B1691" i="17"/>
  <c r="B1692" i="17"/>
  <c r="B1693" i="17"/>
  <c r="B1694" i="17"/>
  <c r="B1695" i="17"/>
  <c r="B1696" i="17"/>
  <c r="B1697" i="17"/>
  <c r="B1698" i="17"/>
  <c r="B1699" i="17"/>
  <c r="B1700" i="17"/>
  <c r="B1701" i="17"/>
  <c r="B1702" i="17"/>
  <c r="B1703" i="17"/>
  <c r="B1704" i="17"/>
  <c r="B1705" i="17"/>
  <c r="B1706" i="17"/>
  <c r="B1707" i="17"/>
  <c r="B1708" i="17"/>
  <c r="B1709" i="17"/>
  <c r="B1710" i="17"/>
  <c r="B1711" i="17"/>
  <c r="B1712" i="17"/>
  <c r="B1713" i="17"/>
  <c r="B1714" i="17"/>
  <c r="B1715" i="17"/>
  <c r="B1716" i="17"/>
  <c r="B1717" i="17"/>
  <c r="B1718" i="17"/>
  <c r="B1719" i="17"/>
  <c r="B1720" i="17"/>
  <c r="B1721" i="17"/>
  <c r="B1722" i="17"/>
  <c r="B1723" i="17"/>
  <c r="B1724" i="17"/>
  <c r="B1725" i="17"/>
  <c r="B1726" i="17"/>
  <c r="B1727" i="17"/>
  <c r="B1728" i="17"/>
  <c r="B1729" i="17"/>
  <c r="B1730" i="17"/>
  <c r="B1731" i="17"/>
  <c r="B1732" i="17"/>
  <c r="B1733" i="17"/>
  <c r="B1734" i="17"/>
  <c r="B1735" i="17"/>
  <c r="B1736" i="17"/>
  <c r="B1737" i="17"/>
  <c r="B1738" i="17"/>
  <c r="B1739" i="17"/>
  <c r="B1740" i="17"/>
  <c r="B1741" i="17"/>
  <c r="B1742" i="17"/>
  <c r="B1743" i="17"/>
  <c r="B1744" i="17"/>
  <c r="B1745" i="17"/>
  <c r="B1746" i="17"/>
  <c r="B1747" i="17"/>
  <c r="B1748" i="17"/>
  <c r="B1749" i="17"/>
  <c r="B1750" i="17"/>
  <c r="B1751" i="17"/>
  <c r="B1752" i="17"/>
  <c r="B1753" i="17"/>
  <c r="B1754" i="17"/>
  <c r="B1755" i="17"/>
  <c r="B1756" i="17"/>
  <c r="B1757" i="17"/>
  <c r="B1758" i="17"/>
  <c r="B1759" i="17"/>
  <c r="B1760" i="17"/>
  <c r="B1761" i="17"/>
  <c r="B1762" i="17"/>
  <c r="B1763" i="17"/>
  <c r="B1764" i="17"/>
  <c r="B1765" i="17"/>
  <c r="B1766" i="17"/>
  <c r="B1767" i="17"/>
  <c r="B1768" i="17"/>
  <c r="B1769" i="17"/>
  <c r="B1770" i="17"/>
  <c r="B1771" i="17"/>
  <c r="B1772" i="17"/>
  <c r="B1773" i="17"/>
  <c r="B1774" i="17"/>
  <c r="B1775" i="17"/>
  <c r="B1776" i="17"/>
  <c r="B1777" i="17"/>
  <c r="B1778" i="17"/>
  <c r="B1779" i="17"/>
  <c r="B1780" i="17"/>
  <c r="B1781" i="17"/>
  <c r="B1782" i="17"/>
  <c r="B1783" i="17"/>
  <c r="B1784" i="17"/>
  <c r="B1785" i="17"/>
  <c r="B1786" i="17"/>
  <c r="B1787" i="17"/>
  <c r="B1788" i="17"/>
  <c r="B1789" i="17"/>
  <c r="B1790" i="17"/>
  <c r="B1791" i="17"/>
  <c r="B1792" i="17"/>
  <c r="B1793" i="17"/>
  <c r="B1794" i="17"/>
  <c r="B1795" i="17"/>
  <c r="B1796" i="17"/>
  <c r="B1797" i="17"/>
  <c r="B1798" i="17"/>
  <c r="B1799" i="17"/>
  <c r="B1800" i="17"/>
  <c r="B1801" i="17"/>
  <c r="B1802" i="17"/>
  <c r="B1803" i="17"/>
  <c r="B1804" i="17"/>
  <c r="B1805" i="17"/>
  <c r="B1806" i="17"/>
  <c r="B1807" i="17"/>
  <c r="B1808" i="17"/>
  <c r="B1809" i="17"/>
  <c r="B1810" i="17"/>
  <c r="B1811" i="17"/>
  <c r="B1812" i="17"/>
  <c r="B1813" i="17"/>
  <c r="B1814" i="17"/>
  <c r="B1815" i="17"/>
  <c r="B1816" i="17"/>
  <c r="B1817" i="17"/>
  <c r="B1818" i="17"/>
  <c r="B1819" i="17"/>
  <c r="B1820" i="17"/>
  <c r="B1821" i="17"/>
  <c r="B1822" i="17"/>
  <c r="B1823" i="17"/>
  <c r="B1824" i="17"/>
  <c r="B1825" i="17"/>
  <c r="B1826" i="17"/>
  <c r="B1827" i="17"/>
  <c r="B1828" i="17"/>
  <c r="B1829" i="17"/>
  <c r="B1830" i="17"/>
  <c r="B1831" i="17"/>
  <c r="B1832" i="17"/>
  <c r="B1833" i="17"/>
  <c r="B1834" i="17"/>
  <c r="B1835" i="17"/>
  <c r="B1836" i="17"/>
  <c r="B1837" i="17"/>
  <c r="B1838" i="17"/>
  <c r="B1839" i="17"/>
  <c r="B1840" i="17"/>
  <c r="B1841" i="17"/>
  <c r="B1842" i="17"/>
  <c r="B1843" i="17"/>
  <c r="B1844" i="17"/>
  <c r="B1845" i="17"/>
  <c r="B1846" i="17"/>
  <c r="B1847" i="17"/>
  <c r="B1848" i="17"/>
  <c r="B1849" i="17"/>
  <c r="B1850" i="17"/>
  <c r="B1851" i="17"/>
  <c r="B1852" i="17"/>
  <c r="B1853" i="17"/>
  <c r="B1854" i="17"/>
  <c r="B1855" i="17"/>
  <c r="B1856" i="17"/>
  <c r="B1857" i="17"/>
  <c r="B1858" i="17"/>
  <c r="B1859" i="17"/>
  <c r="B1860" i="17"/>
  <c r="B1861" i="17"/>
  <c r="B1862" i="17"/>
  <c r="B1863" i="17"/>
  <c r="B1864" i="17"/>
  <c r="B1865" i="17"/>
  <c r="B1866" i="17"/>
  <c r="B1867" i="17"/>
  <c r="B1868" i="17"/>
  <c r="B1869" i="17"/>
  <c r="B1870" i="17"/>
  <c r="B1871" i="17"/>
  <c r="B1872" i="17"/>
  <c r="B1873" i="17"/>
  <c r="B1874" i="17"/>
  <c r="B1875" i="17"/>
  <c r="B1876" i="17"/>
  <c r="B1877" i="17"/>
  <c r="B1878" i="17"/>
  <c r="B1879" i="17"/>
  <c r="B1880" i="17"/>
  <c r="B1881" i="17"/>
  <c r="B1882" i="17"/>
  <c r="B1883" i="17"/>
  <c r="B1884" i="17"/>
  <c r="B1885" i="17"/>
  <c r="B1886" i="17"/>
  <c r="B1887" i="17"/>
  <c r="B1888" i="17"/>
  <c r="B1889" i="17"/>
  <c r="B1890" i="17"/>
  <c r="B1891" i="17"/>
  <c r="B1892" i="17"/>
  <c r="B1893" i="17"/>
  <c r="B1894" i="17"/>
  <c r="B1895" i="17"/>
  <c r="B1896" i="17"/>
  <c r="B1897" i="17"/>
  <c r="B1898" i="17"/>
  <c r="B1899" i="17"/>
  <c r="B1900" i="17"/>
  <c r="B1901" i="17"/>
  <c r="B1902" i="17"/>
  <c r="B1903" i="17"/>
  <c r="B1904" i="17"/>
  <c r="B1905" i="17"/>
  <c r="B1906" i="17"/>
  <c r="B1907" i="17"/>
  <c r="B1908" i="17"/>
  <c r="B1909" i="17"/>
  <c r="B1910" i="17"/>
  <c r="B1911" i="17"/>
  <c r="B1912" i="17"/>
  <c r="B1913" i="17"/>
  <c r="B1914" i="17"/>
  <c r="B1915" i="17"/>
  <c r="B1916" i="17"/>
  <c r="B1917" i="17"/>
  <c r="B1918" i="17"/>
  <c r="B1919" i="17"/>
  <c r="B1920" i="17"/>
  <c r="B1921" i="17"/>
  <c r="B1922" i="17"/>
  <c r="B1923" i="17"/>
  <c r="B1924" i="17"/>
  <c r="B1925" i="17"/>
  <c r="B1926" i="17"/>
  <c r="B1927" i="17"/>
  <c r="B1928" i="17"/>
  <c r="B1929" i="17"/>
  <c r="B1930" i="17"/>
  <c r="B1931" i="17"/>
  <c r="B1932" i="17"/>
  <c r="B1933" i="17"/>
  <c r="B1934" i="17"/>
  <c r="B1935" i="17"/>
  <c r="B1936" i="17"/>
  <c r="B1937" i="17"/>
  <c r="B1938" i="17"/>
  <c r="B1939" i="17"/>
  <c r="B1940" i="17"/>
  <c r="B1941" i="17"/>
  <c r="B1942" i="17"/>
  <c r="B1943" i="17"/>
  <c r="B1944" i="17"/>
  <c r="B1945" i="17"/>
  <c r="B1946" i="17"/>
  <c r="B1947" i="17"/>
  <c r="B1948" i="17"/>
  <c r="B1949" i="17"/>
  <c r="B1950" i="17"/>
  <c r="B1951" i="17"/>
  <c r="B1952" i="17"/>
  <c r="B1953" i="17"/>
  <c r="B1954" i="17"/>
  <c r="B1955" i="17"/>
  <c r="B1956" i="17"/>
  <c r="B1957" i="17"/>
  <c r="B1958" i="17"/>
  <c r="B1959" i="17"/>
  <c r="B1960" i="17"/>
  <c r="B1961" i="17"/>
  <c r="B1962" i="17"/>
  <c r="B1963" i="17"/>
  <c r="B1964" i="17"/>
  <c r="B1965" i="17"/>
  <c r="B1966" i="17"/>
  <c r="B1967" i="17"/>
  <c r="B1968" i="17"/>
  <c r="B1969" i="17"/>
  <c r="B1970" i="17"/>
  <c r="B1971" i="17"/>
  <c r="B1972" i="17"/>
  <c r="B1973" i="17"/>
  <c r="B1974" i="17"/>
  <c r="B1975" i="17"/>
  <c r="B1976" i="17"/>
  <c r="B1977" i="17"/>
  <c r="B1978" i="17"/>
  <c r="B1979" i="17"/>
  <c r="B1980" i="17"/>
  <c r="B1981" i="17"/>
  <c r="B1982" i="17"/>
  <c r="B1983" i="17"/>
  <c r="B1984" i="17"/>
  <c r="B1985" i="17"/>
  <c r="B1986" i="17"/>
  <c r="B1987" i="17"/>
  <c r="B1988" i="17"/>
  <c r="B1989" i="17"/>
  <c r="B1990" i="17"/>
  <c r="B1991" i="17"/>
  <c r="B1992" i="17"/>
  <c r="B1993" i="17"/>
  <c r="B1994" i="17"/>
  <c r="B1995" i="17"/>
  <c r="B1996" i="17"/>
  <c r="B1997" i="17"/>
  <c r="B1998" i="17"/>
  <c r="B1999" i="17"/>
  <c r="B2000" i="17"/>
  <c r="B2001" i="17"/>
  <c r="B2002" i="17"/>
  <c r="B2003" i="17"/>
  <c r="B2004" i="17"/>
  <c r="B2005" i="17"/>
  <c r="B2006" i="17"/>
  <c r="B2007" i="17"/>
  <c r="B2008" i="17"/>
  <c r="B2009" i="17"/>
  <c r="B2010" i="17"/>
  <c r="B2011" i="17"/>
  <c r="B2012" i="17"/>
  <c r="B2013" i="17"/>
  <c r="B2014" i="17"/>
  <c r="B2015" i="17"/>
  <c r="B2016" i="17"/>
  <c r="B2017" i="17"/>
  <c r="B2018" i="17"/>
  <c r="B2019" i="17"/>
  <c r="B2020" i="17"/>
  <c r="B2021" i="17"/>
  <c r="B2022" i="17"/>
  <c r="B2023" i="17"/>
  <c r="B2024" i="17"/>
  <c r="B2025" i="17"/>
  <c r="B2026" i="17"/>
  <c r="B2027" i="17"/>
  <c r="B2028" i="17"/>
  <c r="B2029" i="17"/>
  <c r="B2030" i="17"/>
  <c r="B2031" i="17"/>
  <c r="B2032" i="17"/>
  <c r="B2033" i="17"/>
  <c r="B2034" i="17"/>
  <c r="B2035" i="17"/>
  <c r="B2036" i="17"/>
  <c r="B2037" i="17"/>
  <c r="B2038" i="17"/>
  <c r="B2039" i="17"/>
  <c r="B2040" i="17"/>
  <c r="B2041" i="17"/>
  <c r="B2042" i="17"/>
  <c r="B2043" i="17"/>
  <c r="B2044" i="17"/>
  <c r="B2045" i="17"/>
  <c r="B2046" i="17"/>
  <c r="B2047" i="17"/>
  <c r="B2048" i="17"/>
  <c r="B2049" i="17"/>
  <c r="B2050" i="17"/>
  <c r="B2051" i="17"/>
  <c r="B2052" i="17"/>
  <c r="B2053" i="17"/>
  <c r="B2054" i="17"/>
  <c r="B2055" i="17"/>
  <c r="B2056" i="17"/>
  <c r="B2057" i="17"/>
  <c r="B2058" i="17"/>
  <c r="B2059" i="17"/>
  <c r="B2060" i="17"/>
  <c r="B2061" i="17"/>
  <c r="B2062" i="17"/>
  <c r="B2063" i="17"/>
  <c r="B2064" i="17"/>
  <c r="B2065" i="17"/>
  <c r="B2066" i="17"/>
  <c r="B2067" i="17"/>
  <c r="B2068" i="17"/>
  <c r="B2069" i="17"/>
  <c r="B2070" i="17"/>
  <c r="B2071" i="17"/>
  <c r="B2072" i="17"/>
  <c r="B2073" i="17"/>
  <c r="B2074" i="17"/>
  <c r="B2075" i="17"/>
  <c r="B2076" i="17"/>
  <c r="B2077" i="17"/>
  <c r="B2078" i="17"/>
  <c r="B2079" i="17"/>
  <c r="B2080" i="17"/>
  <c r="B2081" i="17"/>
  <c r="B2082" i="17"/>
  <c r="B2083" i="17"/>
  <c r="B2084" i="17"/>
  <c r="B2085" i="17"/>
  <c r="B2086" i="17"/>
  <c r="B2087" i="17"/>
  <c r="B2088" i="17"/>
  <c r="B2089" i="17"/>
  <c r="B2090" i="17"/>
  <c r="B2091" i="17"/>
  <c r="B2092" i="17"/>
  <c r="B2093" i="17"/>
  <c r="B2094" i="17"/>
  <c r="B2095" i="17"/>
  <c r="B2096" i="17"/>
  <c r="B2097" i="17"/>
  <c r="B2098" i="17"/>
  <c r="B2099" i="17"/>
  <c r="B2100" i="17"/>
  <c r="B2101" i="17"/>
  <c r="B2102" i="17"/>
  <c r="B2103" i="17"/>
  <c r="B2104" i="17"/>
  <c r="B2105" i="17"/>
  <c r="B2106" i="17"/>
  <c r="B2107" i="17"/>
  <c r="B2108" i="17"/>
  <c r="B2109" i="17"/>
  <c r="B2110" i="17"/>
  <c r="B2111" i="17"/>
  <c r="B2112" i="17"/>
  <c r="B2113" i="17"/>
  <c r="B2114" i="17"/>
  <c r="B2115" i="17"/>
  <c r="B2116" i="17"/>
  <c r="B2117" i="17"/>
  <c r="B2118" i="17"/>
  <c r="B2119" i="17"/>
  <c r="B2120" i="17"/>
  <c r="B2121" i="17"/>
  <c r="B2122" i="17"/>
  <c r="B2123" i="17"/>
  <c r="B2124" i="17"/>
  <c r="B2125" i="17"/>
  <c r="B2126" i="17"/>
  <c r="B2127" i="17"/>
  <c r="B2128" i="17"/>
  <c r="B2129" i="17"/>
  <c r="B2130" i="17"/>
  <c r="B2131" i="17"/>
  <c r="B2132" i="17"/>
  <c r="B2133" i="17"/>
  <c r="B2134" i="17"/>
  <c r="B2135" i="17"/>
  <c r="B2136" i="17"/>
  <c r="B2137" i="17"/>
  <c r="B2138" i="17"/>
  <c r="B2139" i="17"/>
  <c r="B2140" i="17"/>
  <c r="B2141" i="17"/>
  <c r="B2142" i="17"/>
  <c r="B2143" i="17"/>
  <c r="B2144" i="17"/>
  <c r="B2145" i="17"/>
  <c r="B2146" i="17"/>
  <c r="B2147" i="17"/>
  <c r="B2148" i="17"/>
  <c r="B2149" i="17"/>
  <c r="B2150" i="17"/>
  <c r="B2151" i="17"/>
  <c r="B2152" i="17"/>
  <c r="B2153" i="17"/>
  <c r="B2154" i="17"/>
  <c r="B2155" i="17"/>
  <c r="B2156" i="17"/>
  <c r="B2157" i="17"/>
  <c r="B2158" i="17"/>
  <c r="B2159" i="17"/>
  <c r="B2160" i="17"/>
  <c r="B2161" i="17"/>
  <c r="B2162" i="17"/>
  <c r="B2163" i="17"/>
  <c r="B2164" i="17"/>
  <c r="B2165" i="17"/>
  <c r="B2166" i="17"/>
  <c r="B2167" i="17"/>
  <c r="B2168" i="17"/>
  <c r="B2169" i="17"/>
  <c r="B2170" i="17"/>
  <c r="B2171" i="17"/>
  <c r="B2172" i="17"/>
  <c r="B2173" i="17"/>
  <c r="B2174" i="17"/>
  <c r="B2175" i="17"/>
  <c r="B2176" i="17"/>
  <c r="B2177" i="17"/>
  <c r="B2178" i="17"/>
  <c r="B2179" i="17"/>
  <c r="B2180" i="17"/>
  <c r="B2181" i="17"/>
  <c r="B2182" i="17"/>
  <c r="B2183" i="17"/>
  <c r="B2184" i="17"/>
  <c r="B2185" i="17"/>
  <c r="B2186" i="17"/>
  <c r="B2187" i="17"/>
  <c r="B2188" i="17"/>
  <c r="B2189" i="17"/>
  <c r="B2190" i="17"/>
  <c r="B2191" i="17"/>
  <c r="B2192" i="17"/>
  <c r="B2193" i="17"/>
  <c r="B2194" i="17"/>
  <c r="B2195" i="17"/>
  <c r="B2196" i="17"/>
  <c r="B2197" i="17"/>
  <c r="B2198" i="17"/>
  <c r="B2199" i="17"/>
  <c r="B2200" i="17"/>
  <c r="B2201" i="17"/>
  <c r="B2202" i="17"/>
  <c r="B2203" i="17"/>
  <c r="B2204" i="17"/>
  <c r="B2205" i="17"/>
  <c r="B2206" i="17"/>
  <c r="B2207" i="17"/>
  <c r="B2208" i="17"/>
  <c r="B2209" i="17"/>
  <c r="B2210" i="17"/>
  <c r="B2211" i="17"/>
  <c r="B2212" i="17"/>
  <c r="B2213" i="17"/>
  <c r="B2214" i="17"/>
  <c r="B2215" i="17"/>
  <c r="B2216" i="17"/>
  <c r="B2217" i="17"/>
  <c r="B2218" i="17"/>
  <c r="B2219" i="17"/>
  <c r="B2220" i="17"/>
  <c r="B2221" i="17"/>
  <c r="B2222" i="17"/>
  <c r="B2223" i="17"/>
  <c r="B2224" i="17"/>
  <c r="B2225" i="17"/>
  <c r="B2226" i="17"/>
  <c r="B2227" i="17"/>
  <c r="B2228" i="17"/>
  <c r="B2229" i="17"/>
  <c r="B2230" i="17"/>
  <c r="B2231" i="17"/>
  <c r="B2232" i="17"/>
  <c r="B2233" i="17"/>
  <c r="B2234" i="17"/>
  <c r="B2235" i="17"/>
  <c r="B2236" i="17"/>
  <c r="B2237" i="17"/>
  <c r="B2238" i="17"/>
  <c r="B2239" i="17"/>
  <c r="B2240" i="17"/>
  <c r="B2241" i="17"/>
  <c r="B2242" i="17"/>
  <c r="B2243" i="17"/>
  <c r="B2244" i="17"/>
  <c r="B2245" i="17"/>
  <c r="B2246" i="17"/>
  <c r="B2247" i="17"/>
  <c r="B2248" i="17"/>
  <c r="B2249" i="17"/>
  <c r="B2250" i="17"/>
  <c r="B2251" i="17"/>
  <c r="B2252" i="17"/>
  <c r="B2253" i="17"/>
  <c r="B2254" i="17"/>
  <c r="B2255" i="17"/>
  <c r="B2256" i="17"/>
  <c r="B2257" i="17"/>
  <c r="B2258" i="17"/>
  <c r="B2259" i="17"/>
  <c r="B2260" i="17"/>
  <c r="B2261" i="17"/>
  <c r="B2262" i="17"/>
  <c r="B2263" i="17"/>
  <c r="B2264" i="17"/>
  <c r="B2265" i="17"/>
  <c r="B2266" i="17"/>
  <c r="B2267" i="17"/>
  <c r="B2268" i="17"/>
  <c r="B2269" i="17"/>
  <c r="B2270" i="17"/>
  <c r="B2271" i="17"/>
  <c r="B2272" i="17"/>
  <c r="B2273" i="17"/>
  <c r="B2274" i="17"/>
  <c r="B2275" i="17"/>
  <c r="B2276" i="17"/>
  <c r="B2277" i="17"/>
  <c r="B2278" i="17"/>
  <c r="B2279" i="17"/>
  <c r="B2280" i="17"/>
  <c r="B2281" i="17"/>
  <c r="B2282" i="17"/>
  <c r="B2283" i="17"/>
  <c r="B2284" i="17"/>
  <c r="B2285" i="17"/>
  <c r="B2286" i="17"/>
  <c r="B2287" i="17"/>
  <c r="B2288" i="17"/>
  <c r="B2289" i="17"/>
  <c r="B2290" i="17"/>
  <c r="B2291" i="17"/>
  <c r="B2292" i="17"/>
  <c r="B2293" i="17"/>
  <c r="B2294" i="17"/>
  <c r="B2295" i="17"/>
  <c r="B2296" i="17"/>
  <c r="B2297" i="17"/>
  <c r="B2298" i="17"/>
  <c r="B2299" i="17"/>
  <c r="B2300" i="17"/>
  <c r="B2301" i="17"/>
  <c r="B2302" i="17"/>
  <c r="B2303" i="17"/>
  <c r="B2304" i="17"/>
  <c r="B2305" i="17"/>
  <c r="B2306" i="17"/>
  <c r="B2307" i="17"/>
  <c r="B2308" i="17"/>
  <c r="B2309" i="17"/>
  <c r="B2310" i="17"/>
  <c r="B2311" i="17"/>
  <c r="B2312" i="17"/>
  <c r="B2313" i="17"/>
  <c r="B2314" i="17"/>
  <c r="B2315" i="17"/>
  <c r="B2316" i="17"/>
  <c r="B2317" i="17"/>
  <c r="B2318" i="17"/>
  <c r="B2319" i="17"/>
  <c r="B2320" i="17"/>
  <c r="B2321" i="17"/>
  <c r="B2322" i="17"/>
  <c r="B2323" i="17"/>
  <c r="B2324" i="17"/>
  <c r="B2325" i="17"/>
  <c r="B2326" i="17"/>
  <c r="B2327" i="17"/>
  <c r="B2328" i="17"/>
  <c r="B2329" i="17"/>
  <c r="B2330" i="17"/>
  <c r="B2331" i="17"/>
  <c r="B2332" i="17"/>
  <c r="B2333" i="17"/>
  <c r="B2334" i="17"/>
  <c r="B2335" i="17"/>
  <c r="B2336" i="17"/>
  <c r="B2337" i="17"/>
  <c r="B2338" i="17"/>
  <c r="B2339" i="17"/>
  <c r="B2340" i="17"/>
  <c r="B2341" i="17"/>
  <c r="B2342" i="17"/>
  <c r="B2343" i="17"/>
  <c r="B2344" i="17"/>
  <c r="B2345" i="17"/>
  <c r="B2346" i="17"/>
  <c r="B2347" i="17"/>
  <c r="B2348" i="17"/>
  <c r="B2349" i="17"/>
  <c r="B2350" i="17"/>
  <c r="B2351" i="17"/>
  <c r="B2352" i="17"/>
  <c r="B2353" i="17"/>
  <c r="B2354" i="17"/>
  <c r="B2355" i="17"/>
  <c r="B2356" i="17"/>
  <c r="B2357" i="17"/>
  <c r="B2358" i="17"/>
  <c r="B2359" i="17"/>
  <c r="B2360" i="17"/>
  <c r="B2361" i="17"/>
  <c r="B2362" i="17"/>
  <c r="B2363" i="17"/>
  <c r="B2364" i="17"/>
  <c r="B2365" i="17"/>
  <c r="B2366" i="17"/>
  <c r="B2367" i="17"/>
  <c r="B2368" i="17"/>
  <c r="B2369" i="17"/>
  <c r="B2370" i="17"/>
  <c r="B2371" i="17"/>
  <c r="B2372" i="17"/>
  <c r="B2373" i="17"/>
  <c r="B2374" i="17"/>
  <c r="B2375" i="17"/>
  <c r="B2376" i="17"/>
  <c r="B2377" i="17"/>
  <c r="B2378" i="17"/>
  <c r="B2379" i="17"/>
  <c r="B2380" i="17"/>
  <c r="B2381" i="17"/>
  <c r="B2382" i="17"/>
  <c r="B2383" i="17"/>
  <c r="B2384" i="17"/>
  <c r="B2385" i="17"/>
  <c r="B2386" i="17"/>
  <c r="B2387" i="17"/>
  <c r="B2388" i="17"/>
  <c r="B2389" i="17"/>
  <c r="B2390" i="17"/>
  <c r="B2391" i="17"/>
  <c r="B2392" i="17"/>
  <c r="B2393" i="17"/>
  <c r="B2394" i="17"/>
  <c r="B2395" i="17"/>
  <c r="B2396" i="17"/>
  <c r="B2397" i="17"/>
  <c r="B2398" i="17"/>
  <c r="B2399" i="17"/>
  <c r="B2400" i="17"/>
  <c r="B2401" i="17"/>
  <c r="B2402" i="17"/>
  <c r="B2403" i="17"/>
  <c r="B2404" i="17"/>
  <c r="B2405" i="17"/>
  <c r="B2406" i="17"/>
  <c r="B2407" i="17"/>
  <c r="B2408" i="17"/>
  <c r="B2409" i="17"/>
  <c r="B2410" i="17"/>
  <c r="B2411" i="17"/>
  <c r="B2412" i="17"/>
  <c r="B2413" i="17"/>
  <c r="B2414" i="17"/>
  <c r="B2415" i="17"/>
  <c r="B2416" i="17"/>
  <c r="B2417" i="17"/>
  <c r="B2418" i="17"/>
  <c r="B2419" i="17"/>
  <c r="B2420" i="17"/>
  <c r="B2421" i="17"/>
  <c r="B2422" i="17"/>
  <c r="B2423" i="17"/>
  <c r="B2424" i="17"/>
  <c r="B2425" i="17"/>
  <c r="B2426" i="17"/>
  <c r="B2427" i="17"/>
  <c r="B2428" i="17"/>
  <c r="B2429" i="17"/>
  <c r="B2430" i="17"/>
  <c r="B2431" i="17"/>
  <c r="B2432" i="17"/>
  <c r="B2433" i="17"/>
  <c r="B2434" i="17"/>
  <c r="B2435" i="17"/>
  <c r="B2436" i="17"/>
  <c r="B2437" i="17"/>
  <c r="B2438" i="17"/>
  <c r="B2439" i="17"/>
  <c r="B2440" i="17"/>
  <c r="B2441" i="17"/>
  <c r="B2442" i="17"/>
  <c r="B2443" i="17"/>
  <c r="B2444" i="17"/>
  <c r="B2445" i="17"/>
  <c r="B2446" i="17"/>
  <c r="B2447" i="17"/>
  <c r="B2448" i="17"/>
  <c r="B2449" i="17"/>
  <c r="B2450" i="17"/>
  <c r="B2451" i="17"/>
  <c r="B2452" i="17"/>
  <c r="B2453" i="17"/>
  <c r="B2454" i="17"/>
  <c r="B2455" i="17"/>
  <c r="B2456" i="17"/>
  <c r="B2457" i="17"/>
  <c r="B2458" i="17"/>
  <c r="B2459" i="17"/>
  <c r="B2460" i="17"/>
  <c r="B2461" i="17"/>
  <c r="B2462" i="17"/>
  <c r="B2463" i="17"/>
  <c r="B2464" i="17"/>
  <c r="B2465" i="17"/>
  <c r="B2466" i="17"/>
  <c r="B2467" i="17"/>
  <c r="B2468" i="17"/>
  <c r="B2469" i="17"/>
  <c r="B2470" i="17"/>
  <c r="B2471" i="17"/>
  <c r="B2472" i="17"/>
  <c r="B2473" i="17"/>
  <c r="B2474" i="17"/>
  <c r="B2475" i="17"/>
  <c r="B2476" i="17"/>
  <c r="B2477" i="17"/>
  <c r="B2478" i="17"/>
  <c r="B2479" i="17"/>
  <c r="B2480" i="17"/>
  <c r="B2481" i="17"/>
  <c r="B2482" i="17"/>
  <c r="B2483" i="17"/>
  <c r="B2484" i="17"/>
  <c r="B2485" i="17"/>
  <c r="B2486" i="17"/>
  <c r="B2487" i="17"/>
  <c r="B2488" i="17"/>
  <c r="B2489" i="17"/>
  <c r="B2490" i="17"/>
  <c r="B2491" i="17"/>
  <c r="B2492" i="17"/>
  <c r="B2493" i="17"/>
  <c r="B2494" i="17"/>
  <c r="B2495" i="17"/>
  <c r="B2496" i="17"/>
  <c r="B2497" i="17"/>
  <c r="B2498" i="17"/>
  <c r="B2499" i="17"/>
  <c r="B2500" i="17"/>
  <c r="B2501" i="17"/>
  <c r="B2502" i="17"/>
  <c r="B2503" i="17"/>
  <c r="B2504" i="17"/>
  <c r="B2505" i="17"/>
  <c r="B2506" i="17"/>
  <c r="B2507" i="17"/>
  <c r="B2508" i="17"/>
  <c r="B2509" i="17"/>
  <c r="B2510" i="17"/>
  <c r="B2511" i="17"/>
  <c r="B2512" i="17"/>
  <c r="B2513" i="17"/>
  <c r="B2514" i="17"/>
  <c r="B2515" i="17"/>
  <c r="B2516" i="17"/>
  <c r="B2517" i="17"/>
  <c r="B2518" i="17"/>
  <c r="B2519" i="17"/>
  <c r="B2520" i="17"/>
  <c r="B2521" i="17"/>
  <c r="B2522" i="17"/>
  <c r="B2523" i="17"/>
  <c r="B2524" i="17"/>
  <c r="B2525" i="17"/>
  <c r="B2526" i="17"/>
  <c r="B2527" i="17"/>
  <c r="B2528" i="17"/>
  <c r="B2529" i="17"/>
  <c r="B2530" i="17"/>
  <c r="B2531" i="17"/>
  <c r="B2532" i="17"/>
  <c r="B2533" i="17"/>
  <c r="B2534" i="17"/>
  <c r="B2535" i="17"/>
  <c r="B2536" i="17"/>
  <c r="B2537" i="17"/>
  <c r="B2538" i="17"/>
  <c r="B2539" i="17"/>
  <c r="B2540" i="17"/>
  <c r="B2541" i="17"/>
  <c r="B2542" i="17"/>
  <c r="B2543" i="17"/>
  <c r="B2544" i="17"/>
  <c r="B2545" i="17"/>
  <c r="B2546" i="17"/>
  <c r="B2547" i="17"/>
  <c r="B2548" i="17"/>
  <c r="B2549" i="17"/>
  <c r="B2550" i="17"/>
  <c r="B2551" i="17"/>
  <c r="B2552" i="17"/>
  <c r="B2553" i="17"/>
  <c r="B2554" i="17"/>
  <c r="B2555" i="17"/>
  <c r="B2556" i="17"/>
  <c r="B2557" i="17"/>
  <c r="B2558" i="17"/>
  <c r="B2559" i="17"/>
  <c r="B2560" i="17"/>
  <c r="B2561" i="17"/>
  <c r="B2562" i="17"/>
  <c r="B2563" i="17"/>
  <c r="B2564" i="17"/>
  <c r="B2565" i="17"/>
  <c r="B2566" i="17"/>
  <c r="B2567" i="17"/>
  <c r="B2568" i="17"/>
  <c r="B2569" i="17"/>
  <c r="B2570" i="17"/>
  <c r="B2571" i="17"/>
  <c r="B2572" i="17"/>
  <c r="B2573" i="17"/>
  <c r="B2574" i="17"/>
  <c r="B2575" i="17"/>
  <c r="B2576" i="17"/>
  <c r="B2577" i="17"/>
  <c r="B2578" i="17"/>
  <c r="B2579" i="17"/>
  <c r="B2580" i="17"/>
  <c r="B2581" i="17"/>
  <c r="B2582" i="17"/>
  <c r="B2583" i="17"/>
  <c r="B2584" i="17"/>
  <c r="B2585" i="17"/>
  <c r="B2586" i="17"/>
  <c r="B2587" i="17"/>
  <c r="B2588" i="17"/>
  <c r="B2589" i="17"/>
  <c r="B2590" i="17"/>
  <c r="B2591" i="17"/>
  <c r="B2592" i="17"/>
  <c r="B2593" i="17"/>
  <c r="B2594" i="17"/>
  <c r="B2595" i="17"/>
  <c r="B2596" i="17"/>
  <c r="B2597" i="17"/>
  <c r="B2598" i="17"/>
  <c r="B2599" i="17"/>
  <c r="B2600" i="17"/>
  <c r="B2601" i="17"/>
  <c r="B2602" i="17"/>
  <c r="B2603" i="17"/>
  <c r="B2604" i="17"/>
  <c r="B2605" i="17"/>
  <c r="B2606" i="17"/>
  <c r="B2607" i="17"/>
  <c r="B2608" i="17"/>
  <c r="B2609" i="17"/>
  <c r="B2610" i="17"/>
  <c r="B2611" i="17"/>
  <c r="B2612" i="17"/>
  <c r="B2613" i="17"/>
  <c r="B2614" i="17"/>
  <c r="B2615" i="17"/>
  <c r="B2616" i="17"/>
  <c r="B2617" i="17"/>
  <c r="B2618" i="17"/>
  <c r="B2619" i="17"/>
  <c r="B2620" i="17"/>
  <c r="B2621" i="17"/>
  <c r="B2622" i="17"/>
  <c r="B2623" i="17"/>
  <c r="B2624" i="17"/>
  <c r="B2625" i="17"/>
  <c r="B2626" i="17"/>
  <c r="B2627" i="17"/>
  <c r="B2628" i="17"/>
  <c r="B2629" i="17"/>
  <c r="B2630" i="17"/>
  <c r="B2631" i="17"/>
  <c r="B2632" i="17"/>
  <c r="B2633" i="17"/>
  <c r="B2634" i="17"/>
  <c r="B2635" i="17"/>
  <c r="B2636" i="17"/>
  <c r="B2637" i="17"/>
  <c r="B2638" i="17"/>
  <c r="B2639" i="17"/>
  <c r="B2640" i="17"/>
  <c r="B2641" i="17"/>
  <c r="B2642" i="17"/>
  <c r="B2643" i="17"/>
  <c r="B2644" i="17"/>
  <c r="B2645" i="17"/>
  <c r="B2646" i="17"/>
  <c r="B2647" i="17"/>
  <c r="B2648" i="17"/>
  <c r="B2650" i="17"/>
  <c r="B2651" i="17"/>
  <c r="B2652" i="17"/>
  <c r="B2653" i="17"/>
  <c r="B2654" i="17"/>
  <c r="B2655" i="17"/>
  <c r="B2656" i="17"/>
  <c r="B2657" i="17"/>
  <c r="B2658" i="17"/>
  <c r="B2659" i="17"/>
  <c r="B2660" i="17"/>
  <c r="B2661" i="17"/>
  <c r="B2662" i="17"/>
  <c r="B2663" i="17"/>
  <c r="B2664" i="17"/>
  <c r="B2665" i="17"/>
  <c r="B2666" i="17"/>
  <c r="B2667" i="17"/>
  <c r="B2668" i="17"/>
  <c r="B2669" i="17"/>
  <c r="B2670" i="17"/>
  <c r="B2671" i="17"/>
  <c r="B2672" i="17"/>
  <c r="B2673" i="17"/>
  <c r="B2674" i="17"/>
  <c r="B2675" i="17"/>
  <c r="B2676" i="17"/>
  <c r="B2677" i="17"/>
  <c r="B2678" i="17"/>
  <c r="B2679" i="17"/>
  <c r="B2680" i="17"/>
  <c r="B2681" i="17"/>
  <c r="B2682" i="17"/>
  <c r="B2683" i="17"/>
  <c r="B2684" i="17"/>
  <c r="B2685" i="17"/>
  <c r="B2686" i="17"/>
  <c r="B2687" i="17"/>
  <c r="B2688" i="17"/>
  <c r="B2689" i="17"/>
  <c r="B2690" i="17"/>
  <c r="B2691" i="17"/>
  <c r="B2692" i="17"/>
  <c r="B2693" i="17"/>
  <c r="B2694" i="17"/>
  <c r="B2695" i="17"/>
  <c r="B2696" i="17"/>
  <c r="B2697" i="17"/>
  <c r="B2698" i="17"/>
  <c r="B2699" i="17"/>
  <c r="B2700" i="17"/>
  <c r="B2701" i="17"/>
  <c r="B2702" i="17"/>
  <c r="B2703" i="17"/>
  <c r="B2704" i="17"/>
  <c r="B2705" i="17"/>
  <c r="B2706" i="17"/>
  <c r="B2707" i="17"/>
  <c r="B2708" i="17"/>
  <c r="B2709" i="17"/>
  <c r="B2710" i="17"/>
  <c r="B2711" i="17"/>
  <c r="B2712" i="17"/>
  <c r="B2713" i="17"/>
  <c r="B2714" i="17"/>
  <c r="B2715" i="17"/>
  <c r="B2716" i="17"/>
  <c r="B2717" i="17"/>
  <c r="B2718" i="17"/>
  <c r="B2719" i="17"/>
  <c r="B2720" i="17"/>
  <c r="B2721" i="17"/>
  <c r="B2722" i="17"/>
  <c r="B2723" i="17"/>
  <c r="B2724" i="17"/>
  <c r="B2725" i="17"/>
  <c r="B2726" i="17"/>
  <c r="B2727" i="17"/>
  <c r="B2728" i="17"/>
  <c r="B2729" i="17"/>
  <c r="B2730" i="17"/>
  <c r="B2731" i="17"/>
  <c r="B2732" i="17"/>
  <c r="B2733" i="17"/>
  <c r="B2734" i="17"/>
  <c r="B2735" i="17"/>
  <c r="B2736" i="17"/>
  <c r="B2737" i="17"/>
  <c r="B2738" i="17"/>
  <c r="B2739" i="17"/>
  <c r="B2740" i="17"/>
  <c r="B2741" i="17"/>
  <c r="B2742" i="17"/>
  <c r="B2743" i="17"/>
  <c r="B2744" i="17"/>
  <c r="B2745" i="17"/>
  <c r="B2746" i="17"/>
  <c r="B2747" i="17"/>
  <c r="B2748" i="17"/>
  <c r="B2749" i="17"/>
  <c r="B2750" i="17"/>
  <c r="B2751" i="17"/>
  <c r="B2752" i="17"/>
  <c r="B2753" i="17"/>
  <c r="B2754" i="17"/>
  <c r="B2755" i="17"/>
  <c r="B2756" i="17"/>
  <c r="B2757" i="17"/>
  <c r="B2758" i="17"/>
  <c r="B2759" i="17"/>
  <c r="B2760" i="17"/>
  <c r="B2761" i="17"/>
  <c r="B2762" i="17"/>
  <c r="B2763" i="17"/>
  <c r="B2764" i="17"/>
  <c r="B2765" i="17"/>
  <c r="B2766" i="17"/>
  <c r="B2767" i="17"/>
  <c r="B2768" i="17"/>
  <c r="B2769" i="17"/>
  <c r="B2770" i="17"/>
  <c r="B2771" i="17"/>
  <c r="B2772" i="17"/>
  <c r="B2773" i="17"/>
  <c r="B2774" i="17"/>
  <c r="B2775" i="17"/>
  <c r="B2776" i="17"/>
  <c r="B2777" i="17"/>
  <c r="B2778" i="17"/>
  <c r="B2779" i="17"/>
  <c r="B2780" i="17"/>
  <c r="B2781" i="17"/>
  <c r="B2782" i="17"/>
  <c r="B2783" i="17"/>
  <c r="B2784" i="17"/>
  <c r="B2785" i="17"/>
  <c r="B2786" i="17"/>
  <c r="B2787" i="17"/>
  <c r="B2788" i="17"/>
  <c r="B2789" i="17"/>
  <c r="B2790" i="17"/>
  <c r="B2791" i="17"/>
  <c r="B2792" i="17"/>
  <c r="B2793" i="17"/>
  <c r="B2794" i="17"/>
  <c r="B2795" i="17"/>
  <c r="B2796" i="17"/>
  <c r="B2797" i="17"/>
  <c r="B2798" i="17"/>
  <c r="B2799" i="17"/>
  <c r="B2800" i="17"/>
  <c r="B2801" i="17"/>
  <c r="B2802" i="17"/>
  <c r="B2803" i="17"/>
  <c r="B2804" i="17"/>
  <c r="B2805" i="17"/>
  <c r="B2806" i="17"/>
  <c r="B2807" i="17"/>
  <c r="B2808" i="17"/>
  <c r="B2809" i="17"/>
  <c r="B2810" i="17"/>
  <c r="B2811" i="17"/>
  <c r="B2812" i="17"/>
  <c r="B2813" i="17"/>
  <c r="B2814" i="17"/>
  <c r="B2815" i="17"/>
  <c r="B2816" i="17"/>
  <c r="B2817" i="17"/>
  <c r="B2818" i="17"/>
  <c r="B2819" i="17"/>
  <c r="B2820" i="17"/>
  <c r="B2821" i="17"/>
  <c r="B2822" i="17"/>
  <c r="B2823" i="17"/>
  <c r="B2824" i="17"/>
  <c r="B2825" i="17"/>
  <c r="B2826" i="17"/>
  <c r="B2827" i="17"/>
  <c r="B2828" i="17"/>
  <c r="B2829" i="17"/>
  <c r="B2830" i="17"/>
  <c r="B2831" i="17"/>
  <c r="B2832" i="17"/>
  <c r="B2833" i="17"/>
  <c r="B2834" i="17"/>
  <c r="B2835" i="17"/>
  <c r="B2836" i="17"/>
  <c r="B2837" i="17"/>
  <c r="B2838" i="17"/>
  <c r="B2839" i="17"/>
  <c r="B2840" i="17"/>
  <c r="B2841" i="17"/>
  <c r="B2842" i="17"/>
  <c r="B2843" i="17"/>
  <c r="B2844" i="17"/>
  <c r="B2845" i="17"/>
  <c r="B2846" i="17"/>
  <c r="B2847" i="17"/>
  <c r="B2848" i="17"/>
  <c r="B2849" i="17"/>
  <c r="B2850" i="17"/>
  <c r="B2851" i="17"/>
  <c r="B2852" i="17"/>
  <c r="B2853" i="17"/>
  <c r="B2854" i="17"/>
  <c r="B2855" i="17"/>
  <c r="B2856" i="17"/>
  <c r="B2857" i="17"/>
  <c r="B2858" i="17"/>
  <c r="B2859" i="17"/>
  <c r="B2860" i="17"/>
  <c r="B2861" i="17"/>
  <c r="B2862" i="17"/>
  <c r="B2863" i="17"/>
  <c r="B2864" i="17"/>
  <c r="B2865" i="17"/>
  <c r="B2866" i="17"/>
  <c r="B2867" i="17"/>
  <c r="B2868" i="17"/>
  <c r="B2869" i="17"/>
  <c r="B2870" i="17"/>
  <c r="B2871" i="17"/>
  <c r="B2872" i="17"/>
  <c r="B2873" i="17"/>
  <c r="B2874" i="17"/>
  <c r="B2875" i="17"/>
  <c r="B2876" i="17"/>
  <c r="B2877" i="17"/>
  <c r="B2878" i="17"/>
  <c r="B2879" i="17"/>
  <c r="B2880" i="17"/>
  <c r="B2881" i="17"/>
  <c r="B2882" i="17"/>
  <c r="B2883" i="17"/>
  <c r="B2884" i="17"/>
  <c r="B2885" i="17"/>
  <c r="B2886" i="17"/>
  <c r="B2887" i="17"/>
  <c r="B2888" i="17"/>
  <c r="B2889" i="17"/>
  <c r="B2890" i="17"/>
  <c r="B2891" i="17"/>
  <c r="B2892" i="17"/>
  <c r="B2893" i="17"/>
  <c r="B2894" i="17"/>
  <c r="B2895" i="17"/>
  <c r="B2896" i="17"/>
  <c r="B2897" i="17"/>
  <c r="B2898" i="17"/>
  <c r="B2899" i="17"/>
  <c r="B2900" i="17"/>
  <c r="B2901" i="17"/>
  <c r="B2902" i="17"/>
  <c r="B2903" i="17"/>
  <c r="B2904" i="17"/>
  <c r="B2905" i="17"/>
  <c r="B2906" i="17"/>
  <c r="B2907" i="17"/>
  <c r="B2908" i="17"/>
  <c r="B2909" i="17"/>
  <c r="B2910" i="17"/>
  <c r="B2911" i="17"/>
  <c r="B2912" i="17"/>
  <c r="B2913" i="17"/>
  <c r="B2914" i="17"/>
  <c r="B2915" i="17"/>
  <c r="B2916" i="17"/>
  <c r="B2917" i="17"/>
  <c r="B2918" i="17"/>
  <c r="B2919" i="17"/>
  <c r="B2920" i="17"/>
  <c r="B2921" i="17"/>
  <c r="B2922" i="17"/>
  <c r="B2923" i="17"/>
  <c r="B2924" i="17"/>
  <c r="B2925" i="17"/>
  <c r="B2926" i="17"/>
  <c r="B2927" i="17"/>
  <c r="B2928" i="17"/>
  <c r="B2929" i="17"/>
  <c r="B2930" i="17"/>
  <c r="B2931" i="17"/>
  <c r="B2932" i="17"/>
  <c r="B2933" i="17"/>
  <c r="B2934" i="17"/>
  <c r="B2935" i="17"/>
  <c r="B2936" i="17"/>
  <c r="B2937" i="17"/>
  <c r="B2938" i="17"/>
  <c r="B2939" i="17"/>
  <c r="B2940" i="17"/>
  <c r="B2941" i="17"/>
  <c r="B2942" i="17"/>
  <c r="B2943" i="17"/>
  <c r="B2944" i="17"/>
  <c r="B2945" i="17"/>
  <c r="B2946" i="17"/>
  <c r="B2947" i="17"/>
  <c r="B2948" i="17"/>
  <c r="B2949" i="17"/>
  <c r="B2950" i="17"/>
  <c r="B2951" i="17"/>
  <c r="B2952" i="17"/>
  <c r="B2953" i="17"/>
  <c r="B2954" i="17"/>
  <c r="B2955" i="17"/>
  <c r="B2956" i="17"/>
  <c r="B2957" i="17"/>
  <c r="B2958" i="17"/>
  <c r="B2959" i="17"/>
  <c r="B2960" i="17"/>
  <c r="B2961" i="17"/>
  <c r="B2962" i="17"/>
  <c r="B2963" i="17"/>
  <c r="B2964" i="17"/>
  <c r="B2965" i="17"/>
  <c r="B2966" i="17"/>
  <c r="B2967" i="17"/>
  <c r="B2968" i="17"/>
  <c r="B2969" i="17"/>
  <c r="B2970" i="17"/>
  <c r="B2971" i="17"/>
  <c r="B2972" i="17"/>
  <c r="B2973" i="17"/>
  <c r="B2974" i="17"/>
  <c r="B2975" i="17"/>
  <c r="B2976" i="17"/>
  <c r="B2977" i="17"/>
  <c r="B2978" i="17"/>
  <c r="B2979" i="17"/>
  <c r="B2980" i="17"/>
  <c r="B2981" i="17"/>
  <c r="B2982" i="17"/>
  <c r="B2983" i="17"/>
  <c r="B2984" i="17"/>
  <c r="B2985" i="17"/>
  <c r="B2986" i="17"/>
  <c r="B2987" i="17"/>
  <c r="B2988" i="17"/>
  <c r="B2989" i="17"/>
  <c r="B2990" i="17"/>
  <c r="B2991" i="17"/>
  <c r="B2992" i="17"/>
  <c r="B2993" i="17"/>
  <c r="B2994" i="17"/>
  <c r="B2995" i="17"/>
  <c r="B2996" i="17"/>
  <c r="B2997" i="17"/>
  <c r="B2998" i="17"/>
  <c r="B2999" i="17"/>
  <c r="B3000" i="17"/>
  <c r="B3001" i="17"/>
  <c r="B3002" i="17"/>
  <c r="B3003" i="17"/>
  <c r="B3004" i="17"/>
  <c r="B3005" i="17"/>
  <c r="B3006" i="17"/>
  <c r="B3007" i="17"/>
  <c r="B3008" i="17"/>
  <c r="B3009" i="17"/>
  <c r="B3010" i="17"/>
  <c r="B3011" i="17"/>
  <c r="B3012" i="17"/>
  <c r="B3013" i="17"/>
  <c r="B3014" i="17"/>
  <c r="B3015" i="17"/>
  <c r="B3016" i="17"/>
  <c r="B3017" i="17"/>
  <c r="B3018" i="17"/>
  <c r="B3019" i="17"/>
  <c r="B3020" i="17"/>
  <c r="B3021" i="17"/>
  <c r="B3022" i="17"/>
  <c r="B3023" i="17"/>
  <c r="B3024" i="17"/>
  <c r="B3025" i="17"/>
  <c r="B3026" i="17"/>
  <c r="B3027" i="17"/>
  <c r="B3028" i="17"/>
  <c r="B3029" i="17"/>
  <c r="B3030" i="17"/>
  <c r="B3031" i="17"/>
  <c r="B3032" i="17"/>
  <c r="B3033" i="17"/>
  <c r="B3034" i="17"/>
  <c r="B3035" i="17"/>
  <c r="B3036" i="17"/>
  <c r="B3037" i="17"/>
  <c r="B3038" i="17"/>
  <c r="B3039" i="17"/>
  <c r="B3040" i="17"/>
  <c r="B3041" i="17"/>
  <c r="B3042" i="17"/>
  <c r="B3043" i="17"/>
  <c r="B3044" i="17"/>
  <c r="B3045" i="17"/>
  <c r="B3046" i="17"/>
  <c r="B3047" i="17"/>
  <c r="B3048" i="17"/>
  <c r="B3049" i="17"/>
  <c r="B3050" i="17"/>
  <c r="B3051" i="17"/>
  <c r="B3052" i="17"/>
  <c r="B3053" i="17"/>
  <c r="B3054" i="17"/>
  <c r="B3055" i="17"/>
  <c r="B3056" i="17"/>
  <c r="B3057" i="17"/>
  <c r="B3058" i="17"/>
  <c r="B3059" i="17"/>
  <c r="B3060" i="17"/>
  <c r="B3061" i="17"/>
  <c r="B3062" i="17"/>
  <c r="B3063" i="17"/>
  <c r="B3064" i="17"/>
  <c r="B3065" i="17"/>
  <c r="B3066" i="17"/>
  <c r="B3067" i="17"/>
  <c r="B3068" i="17"/>
  <c r="B3069" i="17"/>
  <c r="B3070" i="17"/>
  <c r="B3071" i="17"/>
  <c r="B3072" i="17"/>
  <c r="B3073" i="17"/>
  <c r="B3074" i="17"/>
  <c r="B3075" i="17"/>
  <c r="B3076" i="17"/>
  <c r="B3077" i="17"/>
  <c r="B3078" i="17"/>
  <c r="B3079" i="17"/>
  <c r="B3080" i="17"/>
  <c r="B3081" i="17"/>
  <c r="B3082" i="17"/>
  <c r="B3083" i="17"/>
  <c r="B3084" i="17"/>
  <c r="B3085" i="17"/>
  <c r="B3086" i="17"/>
  <c r="B3087" i="17"/>
  <c r="B3088" i="17"/>
  <c r="B3089" i="17"/>
  <c r="B3090" i="17"/>
  <c r="B3091" i="17"/>
  <c r="B3092" i="17"/>
  <c r="B3093" i="17"/>
  <c r="B3094" i="17"/>
  <c r="B3095" i="17"/>
  <c r="B3096" i="17"/>
  <c r="B3097" i="17"/>
  <c r="B3098" i="17"/>
  <c r="B3099" i="17"/>
  <c r="B3100" i="17"/>
  <c r="B3101" i="17"/>
  <c r="B3102" i="17"/>
  <c r="B3103" i="17"/>
  <c r="B3104" i="17"/>
  <c r="B3105" i="17"/>
  <c r="B3106" i="17"/>
  <c r="B3107" i="17"/>
  <c r="B3108" i="17"/>
  <c r="B3109" i="17"/>
  <c r="B3110" i="17"/>
  <c r="B3111" i="17"/>
  <c r="B3112" i="17"/>
  <c r="B3113" i="17"/>
  <c r="B3114" i="17"/>
  <c r="B3115" i="17"/>
  <c r="B3116" i="17"/>
  <c r="B3117" i="17"/>
  <c r="B3118" i="17"/>
  <c r="B3119" i="17"/>
  <c r="B3120" i="17"/>
  <c r="B3121" i="17"/>
  <c r="B3122" i="17"/>
  <c r="B3123" i="17"/>
  <c r="B3124" i="17"/>
  <c r="B3125" i="17"/>
  <c r="B3126" i="17"/>
  <c r="B3127" i="17"/>
  <c r="B3128" i="17"/>
  <c r="B3129" i="17"/>
  <c r="B3130" i="17"/>
  <c r="B3131" i="17"/>
  <c r="B3132" i="17"/>
  <c r="B3133" i="17"/>
  <c r="B3134" i="17"/>
  <c r="B3135" i="17"/>
  <c r="B3136" i="17"/>
  <c r="B3137" i="17"/>
  <c r="B3138" i="17"/>
  <c r="B3139" i="17"/>
  <c r="B3140" i="17"/>
  <c r="B3141" i="17"/>
  <c r="B3142" i="17"/>
  <c r="B3143" i="17"/>
  <c r="B3144" i="17"/>
  <c r="B3145" i="17"/>
  <c r="B3146" i="17"/>
  <c r="B3147" i="17"/>
  <c r="B3148" i="17"/>
  <c r="B3149" i="17"/>
  <c r="B3150" i="17"/>
  <c r="B3151" i="17"/>
  <c r="B3152" i="17"/>
  <c r="B3153" i="17"/>
  <c r="B3154" i="17"/>
  <c r="B3155" i="17"/>
  <c r="B3156" i="17"/>
  <c r="B3157" i="17"/>
  <c r="B3158" i="17"/>
  <c r="B3159" i="17"/>
  <c r="B3160" i="17"/>
  <c r="B3161" i="17"/>
  <c r="B3162" i="17"/>
  <c r="B3163" i="17"/>
  <c r="B3164" i="17"/>
  <c r="B3165" i="17"/>
  <c r="B3166" i="17"/>
  <c r="B3167" i="17"/>
  <c r="B3168" i="17"/>
  <c r="B3169" i="17"/>
  <c r="B3170" i="17"/>
  <c r="B3171" i="17"/>
  <c r="B3172" i="17"/>
  <c r="B3173" i="17"/>
  <c r="B3174" i="17"/>
  <c r="B3175" i="17"/>
  <c r="B3176" i="17"/>
  <c r="B3177" i="17"/>
  <c r="B3178" i="17"/>
  <c r="B3179" i="17"/>
  <c r="B3180" i="17"/>
  <c r="B3181" i="17"/>
  <c r="B3182" i="17"/>
  <c r="B3183" i="17"/>
  <c r="B3184" i="17"/>
  <c r="B3185" i="17"/>
  <c r="B3186" i="17"/>
  <c r="B3187" i="17"/>
  <c r="B3188" i="17"/>
  <c r="B3189" i="17"/>
  <c r="B3190" i="17"/>
  <c r="B3191" i="17"/>
  <c r="B3192" i="17"/>
  <c r="B3193" i="17"/>
  <c r="B3194" i="17"/>
  <c r="B3195" i="17"/>
  <c r="B3196" i="17"/>
  <c r="B3197" i="17"/>
  <c r="B3198" i="17"/>
  <c r="B3199" i="17"/>
  <c r="B3200" i="17"/>
  <c r="B3201" i="17"/>
  <c r="B3202" i="17"/>
  <c r="B3203" i="17"/>
  <c r="B3204" i="17"/>
  <c r="B3205" i="17"/>
  <c r="B3206" i="17"/>
  <c r="B3207" i="17"/>
  <c r="B3208" i="17"/>
  <c r="B3209" i="17"/>
  <c r="B3210" i="17"/>
  <c r="B3211" i="17"/>
  <c r="B3212" i="17"/>
  <c r="B3213" i="17"/>
  <c r="B3214" i="17"/>
  <c r="B3215" i="17"/>
  <c r="B3216" i="17"/>
  <c r="B3217" i="17"/>
  <c r="B3218" i="17"/>
  <c r="B3219" i="17"/>
  <c r="B3220" i="17"/>
  <c r="B3221" i="17"/>
  <c r="B3222" i="17"/>
  <c r="B3223" i="17"/>
  <c r="B3224" i="17"/>
  <c r="B3225" i="17"/>
  <c r="B3226" i="17"/>
  <c r="B3227" i="17"/>
  <c r="B3228" i="17"/>
  <c r="B3229" i="17"/>
  <c r="B3230" i="17"/>
  <c r="B3231" i="17"/>
  <c r="B3232" i="17"/>
  <c r="B3233" i="17"/>
  <c r="B3234" i="17"/>
  <c r="B3235" i="17"/>
  <c r="B3236" i="17"/>
  <c r="B3237" i="17"/>
  <c r="B3238" i="17"/>
  <c r="B3239" i="17"/>
  <c r="B3240" i="17"/>
  <c r="B3241" i="17"/>
  <c r="B3242" i="17"/>
  <c r="B3243" i="17"/>
  <c r="B3244" i="17"/>
  <c r="B3245" i="17"/>
  <c r="B3246" i="17"/>
  <c r="B3247" i="17"/>
  <c r="B3248" i="17"/>
  <c r="B3249" i="17"/>
  <c r="B3250" i="17"/>
  <c r="B3251" i="17"/>
  <c r="B3252" i="17"/>
  <c r="B3253" i="17"/>
  <c r="B3254" i="17"/>
  <c r="B3255" i="17"/>
  <c r="B3256" i="17"/>
  <c r="B3257" i="17"/>
  <c r="B3258" i="17"/>
  <c r="B3259" i="17"/>
  <c r="B3260" i="17"/>
  <c r="B3261" i="17"/>
  <c r="B3262" i="17"/>
  <c r="B3263" i="17"/>
  <c r="B3264" i="17"/>
  <c r="B3265" i="17"/>
  <c r="B3266" i="17"/>
  <c r="B3267" i="17"/>
  <c r="B3268" i="17"/>
  <c r="B3269" i="17"/>
  <c r="B3270" i="17"/>
  <c r="B3271" i="17"/>
  <c r="B3272" i="17"/>
  <c r="B3273" i="17"/>
  <c r="B3274" i="17"/>
  <c r="B3275" i="17"/>
  <c r="B3276" i="17"/>
  <c r="B3277" i="17"/>
  <c r="B3278" i="17"/>
  <c r="B3279" i="17"/>
  <c r="B3280" i="17"/>
  <c r="B3281" i="17"/>
  <c r="B3282" i="17"/>
  <c r="B3283" i="17"/>
  <c r="B3284" i="17"/>
  <c r="B3285" i="17"/>
  <c r="B3286" i="17"/>
  <c r="B3287" i="17"/>
  <c r="B3288" i="17"/>
  <c r="B3289" i="17"/>
  <c r="B3290" i="17"/>
  <c r="B3291" i="17"/>
  <c r="B3292" i="17"/>
  <c r="B3293" i="17"/>
  <c r="B3294" i="17"/>
  <c r="B3295" i="17"/>
  <c r="B3296" i="17"/>
  <c r="B3297" i="17"/>
  <c r="B3298" i="17"/>
  <c r="B3299" i="17"/>
  <c r="B3300" i="17"/>
  <c r="B3301" i="17"/>
  <c r="B3302" i="17"/>
  <c r="B3303" i="17"/>
  <c r="B3304" i="17"/>
  <c r="B3305" i="17"/>
  <c r="B3306" i="17"/>
  <c r="B3307" i="17"/>
  <c r="B3308" i="17"/>
  <c r="B3309" i="17"/>
  <c r="B3310" i="17"/>
  <c r="B3311" i="17"/>
  <c r="B3312" i="17"/>
  <c r="B3313" i="17"/>
  <c r="B3314" i="17"/>
  <c r="B3315" i="17"/>
  <c r="B3316" i="17"/>
  <c r="B3317" i="17"/>
  <c r="B3318" i="17"/>
  <c r="B3319" i="17"/>
  <c r="B3320" i="17"/>
  <c r="B3321" i="17"/>
  <c r="B3322" i="17"/>
  <c r="B3323" i="17"/>
  <c r="B3324" i="17"/>
  <c r="B3325" i="17"/>
  <c r="B3326" i="17"/>
  <c r="B3327" i="17"/>
  <c r="B3328" i="17"/>
  <c r="B3329" i="17"/>
  <c r="B3330" i="17"/>
  <c r="B3331" i="17"/>
  <c r="B3332" i="17"/>
  <c r="B3333" i="17"/>
  <c r="B3334" i="17"/>
  <c r="B3335" i="17"/>
  <c r="B3336" i="17"/>
  <c r="B3337" i="17"/>
  <c r="B3338" i="17"/>
  <c r="B3339" i="17"/>
  <c r="B3340" i="17"/>
  <c r="B3341" i="17"/>
  <c r="B3342" i="17"/>
  <c r="B3343" i="17"/>
  <c r="B3344" i="17"/>
  <c r="B3345" i="17"/>
  <c r="B3346" i="17"/>
  <c r="B3347" i="17"/>
  <c r="B3348" i="17"/>
  <c r="B3349" i="17"/>
  <c r="B3350" i="17"/>
  <c r="B3351" i="17"/>
  <c r="B3352" i="17"/>
  <c r="B3353" i="17"/>
  <c r="B3354" i="17"/>
  <c r="B3355" i="17"/>
  <c r="B3356" i="17"/>
  <c r="B3357" i="17"/>
  <c r="B3358" i="17"/>
  <c r="B3359" i="17"/>
  <c r="B3360" i="17"/>
  <c r="B3361" i="17"/>
  <c r="B3362" i="17"/>
  <c r="B3363" i="17"/>
  <c r="B3364" i="17"/>
  <c r="B3365" i="17"/>
  <c r="B3366" i="17"/>
  <c r="B3367" i="17"/>
  <c r="B3368" i="17"/>
  <c r="B3369" i="17"/>
  <c r="B3370" i="17"/>
  <c r="B3371" i="17"/>
  <c r="B3372" i="17"/>
  <c r="B3373" i="17"/>
  <c r="B3374" i="17"/>
  <c r="B3375" i="17"/>
  <c r="B3376" i="17"/>
  <c r="B3377" i="17"/>
  <c r="B3378" i="17"/>
  <c r="B3379" i="17"/>
  <c r="B3380" i="17"/>
  <c r="B3381" i="17"/>
  <c r="B3382" i="17"/>
  <c r="B3383" i="17"/>
  <c r="B3384" i="17"/>
  <c r="B3385" i="17"/>
  <c r="B3386" i="17"/>
  <c r="B3387" i="17"/>
  <c r="B3388" i="17"/>
  <c r="B3389" i="17"/>
  <c r="B3390" i="17"/>
  <c r="B3391" i="17"/>
  <c r="B3392" i="17"/>
  <c r="B3393" i="17"/>
  <c r="B3394" i="17"/>
  <c r="B3395" i="17"/>
  <c r="B3396" i="17"/>
  <c r="B3397" i="17"/>
  <c r="B3398" i="17"/>
  <c r="B3399" i="17"/>
  <c r="B3400" i="17"/>
  <c r="B3401" i="17"/>
  <c r="B3402" i="17"/>
  <c r="B3403" i="17"/>
  <c r="B3404" i="17"/>
  <c r="B3405" i="17"/>
  <c r="B3406" i="17"/>
  <c r="B3407" i="17"/>
  <c r="B3408" i="17"/>
  <c r="B3409" i="17"/>
  <c r="B3410" i="17"/>
  <c r="B3411" i="17"/>
  <c r="B3412" i="17"/>
  <c r="B3413" i="17"/>
  <c r="B3414" i="17"/>
  <c r="B3415" i="17"/>
  <c r="B3416" i="17"/>
  <c r="B3417" i="17"/>
  <c r="B3418" i="17"/>
  <c r="B3419" i="17"/>
  <c r="B3420" i="17"/>
  <c r="B3421" i="17"/>
  <c r="B3422" i="17"/>
  <c r="B3423" i="17"/>
  <c r="B3424" i="17"/>
  <c r="B3425" i="17"/>
  <c r="B3426" i="17"/>
  <c r="B3427" i="17"/>
  <c r="B3428" i="17"/>
  <c r="B3429" i="17"/>
  <c r="B3430" i="17"/>
  <c r="B3431" i="17"/>
  <c r="B3432" i="17"/>
  <c r="B3433" i="17"/>
  <c r="B3434" i="17"/>
  <c r="B3435" i="17"/>
  <c r="B3436" i="17"/>
  <c r="B3437" i="17"/>
  <c r="B3438" i="17"/>
  <c r="B3439" i="17"/>
  <c r="B3440" i="17"/>
  <c r="B3441" i="17"/>
  <c r="B3442" i="17"/>
  <c r="B3443" i="17"/>
  <c r="B3444" i="17"/>
  <c r="B3445" i="17"/>
  <c r="B3446" i="17"/>
  <c r="B3447" i="17"/>
  <c r="B3448" i="17"/>
  <c r="B3449" i="17"/>
  <c r="B3450" i="17"/>
  <c r="B3451" i="17"/>
  <c r="B3452" i="17"/>
  <c r="B3453" i="17"/>
  <c r="B3454" i="17"/>
  <c r="B3455" i="17"/>
  <c r="B3456" i="17"/>
  <c r="B3457" i="17"/>
  <c r="B3458" i="17"/>
  <c r="B3459" i="17"/>
  <c r="B3460" i="17"/>
  <c r="B3461" i="17"/>
  <c r="B3462" i="17"/>
  <c r="B3463" i="17"/>
  <c r="B3464" i="17"/>
  <c r="B3465" i="17"/>
  <c r="B3466" i="17"/>
  <c r="B3467" i="17"/>
  <c r="B3468" i="17"/>
  <c r="B3469" i="17"/>
  <c r="B3470" i="17"/>
  <c r="B3471" i="17"/>
  <c r="B3472" i="17"/>
  <c r="B3473" i="17"/>
  <c r="B3474" i="17"/>
  <c r="B3475" i="17"/>
  <c r="B3476" i="17"/>
  <c r="B3477" i="17"/>
  <c r="B3478" i="17"/>
  <c r="B3479" i="17"/>
  <c r="B3480" i="17"/>
  <c r="B3481" i="17"/>
  <c r="B3482" i="17"/>
  <c r="B3483" i="17"/>
  <c r="B3484" i="17"/>
  <c r="B3485" i="17"/>
  <c r="B3486" i="17"/>
  <c r="B3487" i="17"/>
  <c r="B3488" i="17"/>
  <c r="B3489" i="17"/>
  <c r="B3490" i="17"/>
  <c r="B3491" i="17"/>
  <c r="B3492" i="17"/>
  <c r="B3493" i="17"/>
  <c r="B3494" i="17"/>
  <c r="B3495" i="17"/>
  <c r="B3496" i="17"/>
  <c r="B3497" i="17"/>
  <c r="B3498" i="17"/>
  <c r="B3499" i="17"/>
  <c r="B3500" i="17"/>
  <c r="B3501" i="17"/>
  <c r="B3502" i="17"/>
  <c r="B3503" i="17"/>
  <c r="B3504" i="17"/>
  <c r="B3505" i="17"/>
  <c r="B3506" i="17"/>
  <c r="B3507" i="17"/>
  <c r="B3508" i="17"/>
  <c r="B3509" i="17"/>
  <c r="B3510" i="17"/>
  <c r="B3511" i="17"/>
  <c r="B3512" i="17"/>
  <c r="B3513" i="17"/>
  <c r="B3514" i="17"/>
  <c r="B3515" i="17"/>
  <c r="B3516" i="17"/>
  <c r="B3517" i="17"/>
  <c r="B3518" i="17"/>
  <c r="B3519" i="17"/>
  <c r="B3520" i="17"/>
  <c r="B3521" i="17"/>
  <c r="B3522" i="17"/>
  <c r="B3523" i="17"/>
  <c r="B3524" i="17"/>
  <c r="B3525" i="17"/>
  <c r="B3526" i="17"/>
  <c r="B3527" i="17"/>
  <c r="B3528" i="17"/>
  <c r="B3529" i="17"/>
  <c r="B3530" i="17"/>
  <c r="B3531" i="17"/>
  <c r="B3532" i="17"/>
  <c r="B3533" i="17"/>
  <c r="B3534" i="17"/>
  <c r="B3535" i="17"/>
  <c r="B3536" i="17"/>
  <c r="B3537" i="17"/>
  <c r="B3538" i="17"/>
  <c r="B3539" i="17"/>
  <c r="B3540" i="17"/>
  <c r="B3541" i="17"/>
  <c r="B3542" i="17"/>
  <c r="B3543" i="17"/>
  <c r="B3544" i="17"/>
  <c r="B3545" i="17"/>
  <c r="B3546" i="17"/>
  <c r="B3547" i="17"/>
  <c r="B3548" i="17"/>
  <c r="B3549" i="17"/>
  <c r="B3550" i="17"/>
  <c r="B3551" i="17"/>
  <c r="B3552" i="17"/>
  <c r="B3553" i="17"/>
  <c r="B3554" i="17"/>
  <c r="B3555" i="17"/>
  <c r="B3556" i="17"/>
  <c r="B3557" i="17"/>
  <c r="B3558" i="17"/>
  <c r="B3559" i="17"/>
  <c r="B3560" i="17"/>
  <c r="B3561" i="17"/>
  <c r="B3562" i="17"/>
  <c r="B3563" i="17"/>
  <c r="B3564" i="17"/>
  <c r="B3565" i="17"/>
  <c r="B3566" i="17"/>
  <c r="B3567" i="17"/>
  <c r="B3568" i="17"/>
  <c r="B3569" i="17"/>
  <c r="B3570" i="17"/>
  <c r="B3571" i="17"/>
  <c r="B3572" i="17"/>
  <c r="B3573" i="17"/>
  <c r="B3574" i="17"/>
  <c r="B3575" i="17"/>
  <c r="B3576" i="17"/>
  <c r="B3577" i="17"/>
  <c r="B3578" i="17"/>
  <c r="B3579" i="17"/>
  <c r="B3580" i="17"/>
  <c r="B3581" i="17"/>
  <c r="B3582" i="17"/>
  <c r="B3583" i="17"/>
  <c r="B3584" i="17"/>
  <c r="B3585" i="17"/>
  <c r="B3586" i="17"/>
  <c r="B3587" i="17"/>
  <c r="B3588" i="17"/>
  <c r="B3589" i="17"/>
  <c r="B3590" i="17"/>
  <c r="B3591" i="17"/>
  <c r="B3592" i="17"/>
  <c r="B3593" i="17"/>
  <c r="B3594" i="17"/>
  <c r="B3595" i="17"/>
  <c r="B3596" i="17"/>
  <c r="B3597" i="17"/>
  <c r="B3598" i="17"/>
  <c r="B3599" i="17"/>
  <c r="B3600" i="17"/>
  <c r="B3601" i="17"/>
  <c r="B3602" i="17"/>
  <c r="B3603" i="17"/>
  <c r="B3604" i="17"/>
  <c r="B3605" i="17"/>
  <c r="B3606" i="17"/>
  <c r="B3607" i="17"/>
  <c r="B3608" i="17"/>
  <c r="B3609" i="17"/>
  <c r="B3610" i="17"/>
  <c r="B3611" i="17"/>
  <c r="B3612" i="17"/>
  <c r="B3613" i="17"/>
  <c r="B3614" i="17"/>
  <c r="B3615" i="17"/>
  <c r="B3616" i="17"/>
  <c r="B3617" i="17"/>
  <c r="B3618" i="17"/>
  <c r="B3619" i="17"/>
  <c r="B3620" i="17"/>
  <c r="B3621" i="17"/>
  <c r="B3622" i="17"/>
  <c r="B3623" i="17"/>
  <c r="B3624" i="17"/>
  <c r="B3625" i="17"/>
  <c r="B3626" i="17"/>
  <c r="B3627" i="17"/>
  <c r="B3628" i="17"/>
  <c r="B3629" i="17"/>
  <c r="B3630" i="17"/>
  <c r="B3631" i="17"/>
  <c r="B3632" i="17"/>
  <c r="B3633" i="17"/>
  <c r="B3634" i="17"/>
  <c r="B3635" i="17"/>
  <c r="B3636" i="17"/>
  <c r="B3637" i="17"/>
  <c r="B3638" i="17"/>
  <c r="B3639" i="17"/>
  <c r="B3640" i="17"/>
  <c r="B3641" i="17"/>
  <c r="B3642" i="17"/>
  <c r="B3643" i="17"/>
  <c r="B3644" i="17"/>
  <c r="B3645" i="17"/>
  <c r="B3646" i="17"/>
  <c r="B3647" i="17"/>
  <c r="B3648" i="17"/>
  <c r="B3649" i="17"/>
  <c r="B3650" i="17"/>
  <c r="B3651" i="17"/>
  <c r="B3652" i="17"/>
  <c r="B3653" i="17"/>
  <c r="B3654" i="17"/>
  <c r="B3655" i="17"/>
  <c r="B3656" i="17"/>
  <c r="B3657" i="17"/>
  <c r="B3658" i="17"/>
  <c r="B3659" i="17"/>
  <c r="B3660" i="17"/>
  <c r="B3661" i="17"/>
  <c r="B3662" i="17"/>
  <c r="B3663" i="17"/>
  <c r="B3664" i="17"/>
  <c r="B3665" i="17"/>
  <c r="B3666" i="17"/>
  <c r="B3667" i="17"/>
  <c r="B3668" i="17"/>
  <c r="B3669" i="17"/>
  <c r="B3670" i="17"/>
  <c r="B3671" i="17"/>
  <c r="B3672" i="17"/>
  <c r="B3673" i="17"/>
  <c r="B3674" i="17"/>
  <c r="B3675" i="17"/>
  <c r="B3676" i="17"/>
  <c r="B3677" i="17"/>
  <c r="B3678" i="17"/>
  <c r="B3679" i="17"/>
  <c r="B3680" i="17"/>
  <c r="B3681" i="17"/>
  <c r="B3682" i="17"/>
  <c r="B3683" i="17"/>
  <c r="B3684" i="17"/>
  <c r="B3685" i="17"/>
  <c r="B3686" i="17"/>
  <c r="B3687" i="17"/>
  <c r="B3688" i="17"/>
  <c r="B3689" i="17"/>
  <c r="B3690" i="17"/>
  <c r="B3691" i="17"/>
  <c r="B3692" i="17"/>
  <c r="B3693" i="17"/>
  <c r="B3694" i="17"/>
  <c r="B3695" i="17"/>
  <c r="B3696" i="17"/>
  <c r="B3697" i="17"/>
  <c r="B3698" i="17"/>
  <c r="B3699" i="17"/>
  <c r="B3700" i="17"/>
  <c r="B3701" i="17"/>
  <c r="B3702" i="17"/>
  <c r="B3703" i="17"/>
  <c r="B3704" i="17"/>
  <c r="B3705" i="17"/>
  <c r="B3706" i="17"/>
  <c r="B3707" i="17"/>
  <c r="B3708" i="17"/>
  <c r="B3709" i="17"/>
  <c r="B3710" i="17"/>
  <c r="B3711" i="17"/>
  <c r="B3712" i="17"/>
  <c r="B3713" i="17"/>
  <c r="B3714" i="17"/>
  <c r="B3715" i="17"/>
  <c r="B3716" i="17"/>
  <c r="B3717" i="17"/>
  <c r="B3718" i="17"/>
  <c r="B3719" i="17"/>
  <c r="B3720" i="17"/>
  <c r="B3721" i="17"/>
  <c r="B3722" i="17"/>
  <c r="B3723" i="17"/>
  <c r="B3724" i="17"/>
  <c r="B3725" i="17"/>
  <c r="B3726" i="17"/>
  <c r="B3727" i="17"/>
  <c r="B3728" i="17"/>
  <c r="B3729" i="17"/>
  <c r="B3730" i="17"/>
  <c r="B3731" i="17"/>
  <c r="B3732" i="17"/>
  <c r="B3733" i="17"/>
  <c r="B3734" i="17"/>
  <c r="B3735" i="17"/>
  <c r="B3736" i="17"/>
  <c r="B3737" i="17"/>
  <c r="B3738" i="17"/>
  <c r="B3739" i="17"/>
  <c r="B3740" i="17"/>
  <c r="B3741" i="17"/>
  <c r="B3742" i="17"/>
  <c r="B3743" i="17"/>
  <c r="B3744" i="17"/>
  <c r="B3745" i="17"/>
  <c r="B3746" i="17"/>
  <c r="B3747" i="17"/>
  <c r="B3748" i="17"/>
  <c r="B3749" i="17"/>
  <c r="B3750" i="17"/>
  <c r="B3751" i="17"/>
  <c r="B3752" i="17"/>
  <c r="B3753" i="17"/>
  <c r="B3754" i="17"/>
  <c r="B3755" i="17"/>
  <c r="B3756" i="17"/>
  <c r="B3757" i="17"/>
  <c r="B3758" i="17"/>
  <c r="B3759" i="17"/>
  <c r="B3760" i="17"/>
  <c r="B3761" i="17"/>
  <c r="B3762" i="17"/>
  <c r="B3763" i="17"/>
  <c r="B3764" i="17"/>
  <c r="B3765" i="17"/>
  <c r="B3766" i="17"/>
  <c r="B3767" i="17"/>
  <c r="B3768" i="17"/>
  <c r="B3769" i="17"/>
  <c r="B3770" i="17"/>
  <c r="B3771" i="17"/>
  <c r="B3772" i="17"/>
  <c r="B3773" i="17"/>
  <c r="B3774" i="17"/>
  <c r="B3775" i="17"/>
  <c r="B3776" i="17"/>
  <c r="B3777" i="17"/>
  <c r="B3778" i="17"/>
  <c r="B3779" i="17"/>
  <c r="B3780" i="17"/>
  <c r="B3781" i="17"/>
  <c r="B3782" i="17"/>
  <c r="B3783" i="17"/>
  <c r="B3784" i="17"/>
  <c r="B3785" i="17"/>
  <c r="B3786" i="17"/>
  <c r="B3787" i="17"/>
  <c r="B3788" i="17"/>
  <c r="B3789" i="17"/>
  <c r="B3790" i="17"/>
  <c r="B3791" i="17"/>
  <c r="B3792" i="17"/>
  <c r="B3793" i="17"/>
  <c r="B3794" i="17"/>
  <c r="B3795" i="17"/>
  <c r="B3796" i="17"/>
  <c r="B3797" i="17"/>
  <c r="B3798" i="17"/>
  <c r="B3799" i="17"/>
  <c r="B3800" i="17"/>
  <c r="B3801" i="17"/>
  <c r="B3802" i="17"/>
  <c r="B3803" i="17"/>
  <c r="B3804" i="17"/>
  <c r="B3805" i="17"/>
  <c r="B3806" i="17"/>
  <c r="B3807" i="17"/>
  <c r="B3808" i="17"/>
  <c r="B3809" i="17"/>
  <c r="B3810" i="17"/>
  <c r="B3811" i="17"/>
  <c r="B3812" i="17"/>
  <c r="B3813" i="17"/>
  <c r="B3814" i="17"/>
  <c r="B3815" i="17"/>
  <c r="B3816" i="17"/>
  <c r="B3817" i="17"/>
  <c r="B3818" i="17"/>
  <c r="B3819" i="17"/>
  <c r="B3820" i="17"/>
  <c r="B3821" i="17"/>
  <c r="B3822" i="17"/>
  <c r="B3823" i="17"/>
  <c r="B3824" i="17"/>
  <c r="B3825" i="17"/>
  <c r="B3826" i="17"/>
  <c r="B3827" i="17"/>
  <c r="B3828" i="17"/>
  <c r="B3829" i="17"/>
  <c r="B3830" i="17"/>
  <c r="B3831" i="17"/>
  <c r="B3832" i="17"/>
  <c r="B3833" i="17"/>
  <c r="B3834" i="17"/>
  <c r="B3835" i="17"/>
  <c r="B3836" i="17"/>
  <c r="B3837" i="17"/>
  <c r="B3838" i="17"/>
  <c r="B3839" i="17"/>
  <c r="B3840" i="17"/>
  <c r="B3841" i="17"/>
  <c r="B3842" i="17"/>
  <c r="B3843" i="17"/>
  <c r="B3844" i="17"/>
  <c r="B3845" i="17"/>
  <c r="B3846" i="17"/>
  <c r="B3847" i="17"/>
  <c r="B3848" i="17"/>
  <c r="B3849" i="17"/>
  <c r="B3850" i="17"/>
  <c r="B3851" i="17"/>
  <c r="B3852" i="17"/>
  <c r="B3853" i="17"/>
  <c r="B3854" i="17"/>
  <c r="B3855" i="17"/>
  <c r="B3856" i="17"/>
  <c r="B3857" i="17"/>
  <c r="B3858" i="17"/>
  <c r="B3859" i="17"/>
  <c r="B3860" i="17"/>
  <c r="B3861" i="17"/>
  <c r="B3862" i="17"/>
  <c r="B3863" i="17"/>
  <c r="B3864" i="17"/>
  <c r="B3865" i="17"/>
  <c r="B3866" i="17"/>
  <c r="B3867" i="17"/>
  <c r="B3868" i="17"/>
  <c r="B3869" i="17"/>
  <c r="B3870" i="17"/>
  <c r="B3871" i="17"/>
  <c r="B3872" i="17"/>
  <c r="B3873" i="17"/>
  <c r="B3874" i="17"/>
  <c r="B3875" i="17"/>
  <c r="B3876" i="17"/>
  <c r="B3877" i="17"/>
  <c r="B3878" i="17"/>
  <c r="B3879" i="17"/>
  <c r="B3880" i="17"/>
  <c r="B3881" i="17"/>
  <c r="B3882" i="17"/>
  <c r="B3883" i="17"/>
  <c r="B3884" i="17"/>
  <c r="B3885" i="17"/>
  <c r="B3886" i="17"/>
  <c r="B3887" i="17"/>
  <c r="B3888" i="17"/>
  <c r="B3889" i="17"/>
  <c r="B3890" i="17"/>
  <c r="B3891" i="17"/>
  <c r="B3892" i="17"/>
  <c r="B3893" i="17"/>
  <c r="B3894" i="17"/>
  <c r="B3895" i="17"/>
  <c r="B3896" i="17"/>
  <c r="B3897" i="17"/>
  <c r="B3898" i="17"/>
  <c r="B3899" i="17"/>
  <c r="B3900" i="17"/>
  <c r="B3901" i="17"/>
  <c r="B3902" i="17"/>
  <c r="B3903" i="17"/>
  <c r="B3904" i="17"/>
  <c r="B3905" i="17"/>
  <c r="B3906" i="17"/>
  <c r="B3907" i="17"/>
  <c r="B3908" i="17"/>
  <c r="B3909" i="17"/>
  <c r="B3910" i="17"/>
  <c r="B3911" i="17"/>
  <c r="B3912" i="17"/>
  <c r="B3913" i="17"/>
  <c r="B3914" i="17"/>
  <c r="B3915" i="17"/>
  <c r="B3916" i="17"/>
  <c r="B3917" i="17"/>
  <c r="B3918" i="17"/>
  <c r="B3919" i="17"/>
  <c r="B3920" i="17"/>
  <c r="B3921" i="17"/>
  <c r="B3922" i="17"/>
  <c r="B3923" i="17"/>
  <c r="B3924" i="17"/>
  <c r="B3925" i="17"/>
  <c r="B3926" i="17"/>
  <c r="B3927" i="17"/>
  <c r="B3928" i="17"/>
  <c r="B3929" i="17"/>
  <c r="B3930" i="17"/>
  <c r="B3931" i="17"/>
  <c r="B3932" i="17"/>
  <c r="B3933" i="17"/>
  <c r="B3934" i="17"/>
  <c r="B3935" i="17"/>
  <c r="B3936" i="17"/>
  <c r="B3937" i="17"/>
  <c r="B3938" i="17"/>
  <c r="B3939" i="17"/>
  <c r="B3940" i="17"/>
  <c r="B3941" i="17"/>
  <c r="B3942" i="17"/>
  <c r="B3943" i="17"/>
  <c r="B3944" i="17"/>
  <c r="B3945" i="17"/>
  <c r="B3946" i="17"/>
  <c r="B3947" i="17"/>
  <c r="B3948" i="17"/>
  <c r="B3949" i="17"/>
  <c r="B3950" i="17"/>
  <c r="B3951" i="17"/>
  <c r="B3952" i="17"/>
  <c r="B3953" i="17"/>
  <c r="B3954" i="17"/>
  <c r="B3955" i="17"/>
  <c r="B3956" i="17"/>
  <c r="B3957" i="17"/>
  <c r="B3958" i="17"/>
  <c r="B3959" i="17"/>
  <c r="B3960" i="17"/>
  <c r="B3961" i="17"/>
  <c r="B3962" i="17"/>
  <c r="B3963" i="17"/>
  <c r="B3964" i="17"/>
  <c r="B3965" i="17"/>
  <c r="B3966" i="17"/>
  <c r="B3967" i="17"/>
  <c r="B3968" i="17"/>
  <c r="B3969" i="17"/>
  <c r="B3970" i="17"/>
  <c r="B3971" i="17"/>
  <c r="B3972" i="17"/>
  <c r="B3973" i="17"/>
  <c r="B3974" i="17"/>
  <c r="B3975" i="17"/>
  <c r="B3976" i="17"/>
  <c r="B3977" i="17"/>
  <c r="B3978" i="17"/>
  <c r="B3979" i="17"/>
  <c r="B3980" i="17"/>
  <c r="B3981" i="17"/>
  <c r="B3982" i="17"/>
  <c r="B3983" i="17"/>
  <c r="B3984" i="17"/>
  <c r="B3985" i="17"/>
  <c r="B3986" i="17"/>
  <c r="B3987" i="17"/>
  <c r="B3988" i="17"/>
  <c r="B3989" i="17"/>
  <c r="B3990" i="17"/>
  <c r="B3991" i="17"/>
  <c r="B3992" i="17"/>
  <c r="B3993" i="17"/>
  <c r="B3994" i="17"/>
  <c r="B3995" i="17"/>
  <c r="B3996" i="17"/>
  <c r="B3997" i="17"/>
  <c r="B3998" i="17"/>
  <c r="B3999" i="17"/>
  <c r="B4000" i="17"/>
  <c r="B4001" i="17"/>
  <c r="B4002" i="17"/>
  <c r="B4003" i="17"/>
  <c r="B4004" i="17"/>
  <c r="B4005" i="17"/>
  <c r="B4006" i="17"/>
  <c r="B4007" i="17"/>
  <c r="B4008" i="17"/>
  <c r="B4009" i="17"/>
  <c r="B4010" i="17"/>
  <c r="B4011" i="17"/>
  <c r="B4012" i="17"/>
  <c r="B4013" i="17"/>
  <c r="B4014" i="17"/>
  <c r="B4015" i="17"/>
  <c r="B4016" i="17"/>
  <c r="B4017" i="17"/>
  <c r="B4018" i="17"/>
  <c r="B4019" i="17"/>
  <c r="B4020" i="17"/>
  <c r="B4021" i="17"/>
  <c r="B4022" i="17"/>
  <c r="B4023" i="17"/>
  <c r="B4024" i="17"/>
  <c r="B4025" i="17"/>
  <c r="B4026" i="17"/>
  <c r="B4027" i="17"/>
  <c r="B4028" i="17"/>
  <c r="B4029" i="17"/>
  <c r="B4030" i="17"/>
  <c r="B4031" i="17"/>
  <c r="B4032" i="17"/>
  <c r="B4033" i="17"/>
  <c r="B4034" i="17"/>
  <c r="B4035" i="17"/>
  <c r="B4036" i="17"/>
  <c r="B4037" i="17"/>
  <c r="B4038" i="17"/>
  <c r="B4039" i="17"/>
  <c r="B4040" i="17"/>
  <c r="B4041" i="17"/>
  <c r="B4042" i="17"/>
  <c r="B4043" i="17"/>
  <c r="B4044" i="17"/>
  <c r="B4045" i="17"/>
  <c r="B4046" i="17"/>
  <c r="B4047" i="17"/>
  <c r="B4048" i="17"/>
  <c r="B4049" i="17"/>
  <c r="B4050" i="17"/>
  <c r="B4051" i="17"/>
  <c r="B4052" i="17"/>
  <c r="B4053" i="17"/>
  <c r="B4054" i="17"/>
  <c r="B4055" i="17"/>
  <c r="B4056" i="17"/>
  <c r="B4057" i="17"/>
  <c r="B4058" i="17"/>
  <c r="B4059" i="17"/>
  <c r="B4060" i="17"/>
  <c r="B4061" i="17"/>
  <c r="B4062" i="17"/>
  <c r="B4063" i="17"/>
  <c r="B4064" i="17"/>
  <c r="B4065" i="17"/>
  <c r="B4066" i="17"/>
  <c r="B4067" i="17"/>
  <c r="B4068" i="17"/>
  <c r="B4069" i="17"/>
  <c r="B4070" i="17"/>
  <c r="B4071" i="17"/>
  <c r="B4072" i="17"/>
  <c r="B4073" i="17"/>
  <c r="B4074" i="17"/>
  <c r="B4075" i="17"/>
  <c r="B4076" i="17"/>
  <c r="B4077" i="17"/>
  <c r="B4078" i="17"/>
  <c r="B4079" i="17"/>
  <c r="B4080" i="17"/>
  <c r="B4081" i="17"/>
  <c r="B4082" i="17"/>
  <c r="B4083" i="17"/>
  <c r="B4084" i="17"/>
  <c r="B4085" i="17"/>
  <c r="B4086" i="17"/>
  <c r="B4087" i="17"/>
  <c r="B4088" i="17"/>
  <c r="B4089" i="17"/>
  <c r="B4090" i="17"/>
  <c r="B4091" i="17"/>
  <c r="B4092" i="17"/>
  <c r="B4093" i="17"/>
  <c r="B4094" i="17"/>
  <c r="B4095" i="17"/>
  <c r="B4096" i="17"/>
  <c r="B4097" i="17"/>
  <c r="B4098" i="17"/>
  <c r="B4099" i="17"/>
  <c r="B4100" i="17"/>
  <c r="B4101" i="17"/>
  <c r="B4102" i="17"/>
  <c r="B4103" i="17"/>
  <c r="B4104" i="17"/>
  <c r="B4105" i="17"/>
  <c r="B4106" i="17"/>
  <c r="B4107" i="17"/>
  <c r="B4108" i="17"/>
  <c r="B4109" i="17"/>
  <c r="B4110" i="17"/>
  <c r="B4111" i="17"/>
  <c r="B4112" i="17"/>
  <c r="B4113" i="17"/>
  <c r="B4114" i="17"/>
  <c r="B4115" i="17"/>
  <c r="B4116" i="17"/>
  <c r="B4117" i="17"/>
  <c r="B4118" i="17"/>
  <c r="B4119" i="17"/>
  <c r="B4120" i="17"/>
  <c r="B4121" i="17"/>
  <c r="B4122" i="17"/>
  <c r="B4123" i="17"/>
  <c r="B4124" i="17"/>
  <c r="B4125" i="17"/>
  <c r="B4126" i="17"/>
  <c r="B4127" i="17"/>
  <c r="B4128" i="17"/>
  <c r="B4129" i="17"/>
  <c r="B4130" i="17"/>
  <c r="B4131" i="17"/>
  <c r="B4132" i="17"/>
  <c r="B4133" i="17"/>
  <c r="B4134" i="17"/>
  <c r="B4135" i="17"/>
  <c r="B4136" i="17"/>
  <c r="B4137" i="17"/>
  <c r="B4138" i="17"/>
  <c r="B4139" i="17"/>
  <c r="B4140" i="17"/>
  <c r="B4141" i="17"/>
  <c r="B4142" i="17"/>
  <c r="B4143" i="17"/>
  <c r="B4144" i="17"/>
  <c r="B4145" i="17"/>
  <c r="B4146" i="17"/>
  <c r="B4147" i="17"/>
  <c r="B4148" i="17"/>
  <c r="B4149" i="17"/>
  <c r="B4150" i="17"/>
  <c r="B4151" i="17"/>
  <c r="B4152" i="17"/>
  <c r="B4153" i="17"/>
  <c r="B4154" i="17"/>
  <c r="B4155" i="17"/>
  <c r="B4156" i="17"/>
  <c r="B4157" i="17"/>
  <c r="B4158" i="17"/>
  <c r="B4159" i="17"/>
  <c r="B4160" i="17"/>
  <c r="B4161" i="17"/>
  <c r="B4162" i="17"/>
  <c r="B4163" i="17"/>
  <c r="B4164" i="17"/>
  <c r="B4165" i="17"/>
  <c r="B4166" i="17"/>
  <c r="B4167" i="17"/>
  <c r="B4168" i="17"/>
  <c r="B4169" i="17"/>
  <c r="B4170" i="17"/>
  <c r="B4171" i="17"/>
  <c r="B4172" i="17"/>
  <c r="B4173" i="17"/>
  <c r="B4174" i="17"/>
  <c r="B4175" i="17"/>
  <c r="B4176" i="17"/>
  <c r="B4177" i="17"/>
  <c r="B4178" i="17"/>
  <c r="B4179" i="17"/>
  <c r="B4180" i="17"/>
  <c r="B4181" i="17"/>
  <c r="B4182" i="17"/>
  <c r="B4183" i="17"/>
  <c r="B4184" i="17"/>
  <c r="B4185" i="17"/>
  <c r="B4186" i="17"/>
  <c r="B4187" i="17"/>
  <c r="B4188" i="17"/>
  <c r="B4189" i="17"/>
  <c r="B4190" i="17"/>
  <c r="B4191" i="17"/>
  <c r="B4192" i="17"/>
  <c r="B4193" i="17"/>
  <c r="B4194" i="17"/>
  <c r="B4195" i="17"/>
  <c r="B4196" i="17"/>
  <c r="B4197" i="17"/>
  <c r="B4198" i="17"/>
  <c r="B4199" i="17"/>
  <c r="B4200" i="17"/>
  <c r="B4201" i="17"/>
  <c r="B4202" i="17"/>
  <c r="B4203" i="17"/>
  <c r="B4204" i="17"/>
  <c r="B4205" i="17"/>
  <c r="B4206" i="17"/>
  <c r="B4207" i="17"/>
  <c r="B4208" i="17"/>
  <c r="B4209" i="17"/>
  <c r="B4210" i="17"/>
  <c r="B4211" i="17"/>
  <c r="B4212" i="17"/>
  <c r="B4213" i="17"/>
  <c r="B4214" i="17"/>
  <c r="B4215" i="17"/>
  <c r="B4216" i="17"/>
  <c r="B4217" i="17"/>
  <c r="B4218" i="17"/>
  <c r="B4219" i="17"/>
  <c r="B4220" i="17"/>
  <c r="B4221" i="17"/>
  <c r="B4222" i="17"/>
  <c r="B4223" i="17"/>
  <c r="B4224" i="17"/>
  <c r="B4225" i="17"/>
  <c r="B4226" i="17"/>
  <c r="B4227" i="17"/>
  <c r="B4228" i="17"/>
  <c r="B4229" i="17"/>
  <c r="B4230" i="17"/>
  <c r="B4231" i="17"/>
  <c r="B4232" i="17"/>
  <c r="B4233" i="17"/>
  <c r="B4234" i="17"/>
  <c r="B4235" i="17"/>
  <c r="B4236" i="17"/>
  <c r="B4237" i="17"/>
  <c r="B4238" i="17"/>
  <c r="B4239" i="17"/>
  <c r="B4240" i="17"/>
  <c r="B4241" i="17"/>
  <c r="B4242" i="17"/>
  <c r="B4243" i="17"/>
  <c r="B4244" i="17"/>
  <c r="B4245" i="17"/>
  <c r="B4246" i="17"/>
  <c r="B4247" i="17"/>
  <c r="B4248" i="17"/>
  <c r="B4249" i="17"/>
  <c r="B4250" i="17"/>
  <c r="B4251" i="17"/>
  <c r="B4252" i="17"/>
  <c r="B4253" i="17"/>
  <c r="B4254" i="17"/>
  <c r="B4255" i="17"/>
  <c r="B4256" i="17"/>
  <c r="B4257" i="17"/>
  <c r="B4258" i="17"/>
  <c r="B4259" i="17"/>
  <c r="B4260" i="17"/>
  <c r="B4261" i="17"/>
  <c r="B4262" i="17"/>
  <c r="B4263" i="17"/>
  <c r="B4264" i="17"/>
  <c r="B4265" i="17"/>
  <c r="B4266" i="17"/>
  <c r="B4267" i="17"/>
  <c r="B4268" i="17"/>
  <c r="B4269" i="17"/>
  <c r="B4270" i="17"/>
  <c r="B4271" i="17"/>
  <c r="B4272" i="17"/>
  <c r="B4273" i="17"/>
  <c r="B4274" i="17"/>
  <c r="B4275" i="17"/>
  <c r="B4276" i="17"/>
  <c r="B4277" i="17"/>
  <c r="B4278" i="17"/>
  <c r="B4279" i="17"/>
  <c r="B4280" i="17"/>
  <c r="B4281" i="17"/>
  <c r="B4282" i="17"/>
  <c r="B4283" i="17"/>
  <c r="B4284" i="17"/>
  <c r="B4285" i="17"/>
  <c r="B4286" i="17"/>
  <c r="B4287" i="17"/>
  <c r="B4288" i="17"/>
  <c r="B4289" i="17"/>
  <c r="B4290" i="17"/>
  <c r="B4291" i="17"/>
  <c r="B4292" i="17"/>
  <c r="B4293" i="17"/>
  <c r="B4294" i="17"/>
  <c r="B4295" i="17"/>
  <c r="B4296" i="17"/>
  <c r="B4297" i="17"/>
  <c r="B4298" i="17"/>
  <c r="B4299" i="17"/>
  <c r="B4300" i="17"/>
  <c r="B4301" i="17"/>
  <c r="B4302" i="17"/>
  <c r="B4303" i="17"/>
  <c r="B4304" i="17"/>
  <c r="B4305" i="17"/>
  <c r="B4306" i="17"/>
  <c r="B4307" i="17"/>
  <c r="B4308" i="17"/>
  <c r="B4309" i="17"/>
  <c r="B4310" i="17"/>
  <c r="B4311" i="17"/>
  <c r="B4312" i="17"/>
  <c r="B4313" i="17"/>
  <c r="B4314" i="17"/>
  <c r="B4315" i="17"/>
  <c r="B4316" i="17"/>
  <c r="B4317" i="17"/>
  <c r="B4318" i="17"/>
  <c r="B4319" i="17"/>
  <c r="B4320" i="17"/>
  <c r="B4321" i="17"/>
  <c r="B4322" i="17"/>
  <c r="B4323" i="17"/>
  <c r="B4324" i="17"/>
  <c r="B4325" i="17"/>
  <c r="B4326" i="17"/>
  <c r="B4327" i="17"/>
  <c r="B4328" i="17"/>
  <c r="B4329" i="17"/>
  <c r="B4330" i="17"/>
  <c r="B4331" i="17"/>
  <c r="B4332" i="17"/>
  <c r="B4333" i="17"/>
  <c r="B4334" i="17"/>
  <c r="B4335" i="17"/>
  <c r="B4336" i="17"/>
  <c r="B4337" i="17"/>
  <c r="B4338" i="17"/>
  <c r="B4339" i="17"/>
  <c r="B4340" i="17"/>
  <c r="B4341" i="17"/>
  <c r="B4342" i="17"/>
  <c r="B4343" i="17"/>
  <c r="B4344" i="17"/>
  <c r="B4345" i="17"/>
  <c r="B4346" i="17"/>
  <c r="B4347" i="17"/>
  <c r="B4348" i="17"/>
  <c r="B4349" i="17"/>
  <c r="B4350" i="17"/>
  <c r="B4351" i="17"/>
  <c r="B4352" i="17"/>
  <c r="B4353" i="17"/>
  <c r="B4354" i="17"/>
  <c r="B4355" i="17"/>
  <c r="B4356" i="17"/>
  <c r="B4357" i="17"/>
  <c r="B4358" i="17"/>
  <c r="B4359" i="17"/>
  <c r="B4360" i="17"/>
  <c r="B4361" i="17"/>
  <c r="B4362" i="17"/>
  <c r="B4363" i="17"/>
  <c r="B4364" i="17"/>
  <c r="B4365" i="17"/>
  <c r="B4366" i="17"/>
  <c r="B4367" i="17"/>
  <c r="B4368" i="17"/>
  <c r="B4369" i="17"/>
  <c r="B4370" i="17"/>
  <c r="B4371" i="17"/>
  <c r="B4372" i="17"/>
  <c r="B4373" i="17"/>
  <c r="B4374" i="17"/>
  <c r="B4375" i="17"/>
  <c r="B4376" i="17"/>
  <c r="B4377" i="17"/>
  <c r="B4378" i="17"/>
  <c r="B4379" i="17"/>
  <c r="B4380" i="17"/>
  <c r="B4381" i="17"/>
  <c r="B4382" i="17"/>
  <c r="B4383" i="17"/>
  <c r="B4384" i="17"/>
  <c r="B4385" i="17"/>
  <c r="B4386" i="17"/>
  <c r="B4387" i="17"/>
  <c r="B4388" i="17"/>
  <c r="B4389" i="17"/>
  <c r="B4390" i="17"/>
  <c r="B4391" i="17"/>
  <c r="B4392" i="17"/>
  <c r="B4393" i="17"/>
  <c r="B4394" i="17"/>
  <c r="B4395" i="17"/>
  <c r="B4396" i="17"/>
  <c r="B4397" i="17"/>
  <c r="B4398" i="17"/>
  <c r="B4399" i="17"/>
  <c r="B4400" i="17"/>
  <c r="B4401" i="17"/>
  <c r="B4402" i="17"/>
  <c r="B4403" i="17"/>
  <c r="B4404" i="17"/>
  <c r="B4405" i="17"/>
  <c r="B4406" i="17"/>
  <c r="B4407" i="17"/>
  <c r="B4408" i="17"/>
  <c r="B4409" i="17"/>
  <c r="B4410" i="17"/>
  <c r="B4411" i="17"/>
  <c r="B4412" i="17"/>
  <c r="B4413" i="17"/>
  <c r="B4414" i="17"/>
  <c r="B4415" i="17"/>
  <c r="B4416" i="17"/>
  <c r="B4417" i="17"/>
  <c r="B4418" i="17"/>
  <c r="B4419" i="17"/>
  <c r="B4420" i="17"/>
  <c r="B4421" i="17"/>
  <c r="B4422" i="17"/>
  <c r="B4423" i="17"/>
  <c r="B4424" i="17"/>
  <c r="B4425" i="17"/>
  <c r="B4426" i="17"/>
  <c r="B4427" i="17"/>
  <c r="B4428" i="17"/>
  <c r="B4429" i="17"/>
  <c r="B4430" i="17"/>
  <c r="B4431" i="17"/>
  <c r="B4432" i="17"/>
  <c r="B4433" i="17"/>
  <c r="B4434" i="17"/>
  <c r="B4435" i="17"/>
  <c r="B4436" i="17"/>
  <c r="B4437" i="17"/>
  <c r="B4438" i="17"/>
  <c r="B4439" i="17"/>
  <c r="B4440" i="17"/>
  <c r="B4441" i="17"/>
  <c r="B4442" i="17"/>
  <c r="B4443" i="17"/>
  <c r="B4444" i="17"/>
  <c r="B4445" i="17"/>
  <c r="B4446" i="17"/>
  <c r="B4447" i="17"/>
  <c r="B4448" i="17"/>
  <c r="B4449" i="17"/>
  <c r="B4450" i="17"/>
  <c r="B4451" i="17"/>
  <c r="B4452" i="17"/>
  <c r="B4453" i="17"/>
  <c r="B4454" i="17"/>
  <c r="B4455" i="17"/>
  <c r="B4456" i="17"/>
  <c r="B4457" i="17"/>
  <c r="B4458" i="17"/>
  <c r="B4459" i="17"/>
  <c r="B4460" i="17"/>
  <c r="B4461" i="17"/>
  <c r="B4462" i="17"/>
  <c r="B4463" i="17"/>
  <c r="B4464" i="17"/>
  <c r="B4465" i="17"/>
  <c r="B4466" i="17"/>
  <c r="B4467" i="17"/>
  <c r="B4468" i="17"/>
  <c r="B4469" i="17"/>
  <c r="B4470" i="17"/>
  <c r="B4471" i="17"/>
  <c r="B4472" i="17"/>
  <c r="B4473" i="17"/>
  <c r="B4474" i="17"/>
  <c r="B4475" i="17"/>
  <c r="B4476" i="17"/>
  <c r="B4477" i="17"/>
  <c r="B4478" i="17"/>
  <c r="B4479" i="17"/>
  <c r="B4480" i="17"/>
  <c r="B4481" i="17"/>
  <c r="B4482" i="17"/>
  <c r="B4483" i="17"/>
  <c r="B4484" i="17"/>
  <c r="B4485" i="17"/>
  <c r="B4486" i="17"/>
  <c r="B4487" i="17"/>
  <c r="B4488" i="17"/>
  <c r="B4489" i="17"/>
  <c r="B4490" i="17"/>
  <c r="B4491" i="17"/>
  <c r="B4492" i="17"/>
  <c r="B4493" i="17"/>
  <c r="B4494" i="17"/>
  <c r="B4495" i="17"/>
  <c r="B4496" i="17"/>
  <c r="B4497" i="17"/>
  <c r="B4498" i="17"/>
  <c r="B4499" i="17"/>
  <c r="B4500" i="17"/>
  <c r="B4501" i="17"/>
  <c r="B4502" i="17"/>
  <c r="B4503" i="17"/>
  <c r="B4504" i="17"/>
  <c r="B4505" i="17"/>
  <c r="B4506" i="17"/>
  <c r="B4507" i="17"/>
  <c r="B4508" i="17"/>
  <c r="B4509" i="17"/>
  <c r="B4510" i="17"/>
  <c r="B4511" i="17"/>
  <c r="B4512" i="17"/>
  <c r="B4513" i="17"/>
  <c r="B4514" i="17"/>
  <c r="B4515" i="17"/>
  <c r="B4516" i="17"/>
  <c r="B4517" i="17"/>
  <c r="B4518" i="17"/>
  <c r="B4519" i="17"/>
  <c r="B4520" i="17"/>
  <c r="B4521" i="17"/>
  <c r="B4522" i="17"/>
  <c r="B4523" i="17"/>
  <c r="B4524" i="17"/>
  <c r="B4525" i="17"/>
  <c r="B4526" i="17"/>
  <c r="B4527" i="17"/>
  <c r="B4528" i="17"/>
  <c r="B4529" i="17"/>
  <c r="B4530" i="17"/>
  <c r="B4531" i="17"/>
  <c r="B4532" i="17"/>
  <c r="B4533" i="17"/>
  <c r="B4534" i="17"/>
  <c r="B4535" i="17"/>
  <c r="B4536" i="17"/>
  <c r="B4537" i="17"/>
  <c r="B4538" i="17"/>
  <c r="B4539" i="17"/>
  <c r="B4540" i="17"/>
  <c r="B4541" i="17"/>
  <c r="B4542" i="17"/>
  <c r="B4543" i="17"/>
  <c r="B4544" i="17"/>
  <c r="B4545" i="17"/>
  <c r="B4546" i="17"/>
  <c r="B4547" i="17"/>
  <c r="B4548" i="17"/>
  <c r="B4549" i="17"/>
  <c r="B4550" i="17"/>
  <c r="B4551" i="17"/>
  <c r="B4552" i="17"/>
  <c r="B4553" i="17"/>
  <c r="B4554" i="17"/>
  <c r="B4555" i="17"/>
  <c r="B4556" i="17"/>
  <c r="B4557" i="17"/>
  <c r="B4558" i="17"/>
  <c r="B4559" i="17"/>
  <c r="B4560" i="17"/>
  <c r="B4561" i="17"/>
  <c r="B4562" i="17"/>
  <c r="B4563" i="17"/>
  <c r="B4564" i="17"/>
  <c r="B4565" i="17"/>
  <c r="B4566" i="17"/>
  <c r="B4567" i="17"/>
  <c r="B4568" i="17"/>
  <c r="B4569" i="17"/>
  <c r="B4570" i="17"/>
  <c r="B4571" i="17"/>
  <c r="B4572" i="17"/>
  <c r="B4573" i="17"/>
  <c r="B4574" i="17"/>
  <c r="B4575" i="17"/>
  <c r="B4576" i="17"/>
  <c r="B4577" i="17"/>
  <c r="B4578" i="17"/>
  <c r="B4579" i="17"/>
  <c r="B4580" i="17"/>
  <c r="B4581" i="17"/>
  <c r="B4582" i="17"/>
  <c r="B4583" i="17"/>
  <c r="B4584" i="17"/>
  <c r="B4585" i="17"/>
  <c r="B4586" i="17"/>
  <c r="B4587" i="17"/>
  <c r="B4588" i="17"/>
  <c r="B4589" i="17"/>
  <c r="B4590" i="17"/>
  <c r="B4591" i="17"/>
  <c r="B4592" i="17"/>
  <c r="B4593" i="17"/>
  <c r="B4594" i="17"/>
  <c r="B4595" i="17"/>
  <c r="B4596" i="17"/>
  <c r="B4597" i="17"/>
  <c r="B4598" i="17"/>
  <c r="B4599" i="17"/>
  <c r="B4600" i="17"/>
  <c r="B4601" i="17"/>
  <c r="B4602" i="17"/>
  <c r="B4603" i="17"/>
  <c r="B4604" i="17"/>
  <c r="B4605" i="17"/>
  <c r="B4606" i="17"/>
  <c r="B4607" i="17"/>
  <c r="B4608" i="17"/>
  <c r="B4609" i="17"/>
  <c r="B4610" i="17"/>
  <c r="B4611" i="17"/>
  <c r="B4612" i="17"/>
  <c r="B4613" i="17"/>
  <c r="B4614" i="17"/>
  <c r="B4615" i="17"/>
  <c r="B4616" i="17"/>
  <c r="B4617" i="17"/>
  <c r="B4618" i="17"/>
  <c r="B4619" i="17"/>
  <c r="B4620" i="17"/>
  <c r="B4621" i="17"/>
  <c r="B4622" i="17"/>
  <c r="B4623" i="17"/>
  <c r="B4624" i="17"/>
  <c r="B4625" i="17"/>
  <c r="B4626" i="17"/>
  <c r="B4627" i="17"/>
  <c r="B4628" i="17"/>
  <c r="B4629" i="17"/>
  <c r="B4630" i="17"/>
  <c r="B4631" i="17"/>
  <c r="B4632" i="17"/>
  <c r="B4633" i="17"/>
  <c r="B4634" i="17"/>
  <c r="B4635" i="17"/>
  <c r="B4636" i="17"/>
  <c r="B4637" i="17"/>
  <c r="B4638" i="17"/>
  <c r="B4639" i="17"/>
  <c r="B4640" i="17"/>
  <c r="B4641" i="17"/>
  <c r="B4642" i="17"/>
  <c r="B4643" i="17"/>
  <c r="B4644" i="17"/>
  <c r="B4645" i="17"/>
  <c r="B4646" i="17"/>
  <c r="B4647" i="17"/>
  <c r="B4648" i="17"/>
  <c r="B4649" i="17"/>
  <c r="B4650" i="17"/>
  <c r="B4651" i="17"/>
  <c r="B4652" i="17"/>
  <c r="B4653" i="17"/>
  <c r="B4654" i="17"/>
  <c r="B4655" i="17"/>
  <c r="B4656" i="17"/>
  <c r="B4657" i="17"/>
  <c r="B4658" i="17"/>
  <c r="B4659" i="17"/>
  <c r="B4660" i="17"/>
  <c r="B4661" i="17"/>
  <c r="B4662" i="17"/>
  <c r="B4663" i="17"/>
  <c r="B4664" i="17"/>
  <c r="B4665" i="17"/>
  <c r="B4666" i="17"/>
  <c r="B4667" i="17"/>
  <c r="B4668" i="17"/>
  <c r="B4669" i="17"/>
  <c r="B4670" i="17"/>
  <c r="B4671" i="17"/>
  <c r="B4672" i="17"/>
  <c r="B4673" i="17"/>
  <c r="B4674" i="17"/>
  <c r="B4675" i="17"/>
  <c r="B4676" i="17"/>
  <c r="B4677" i="17"/>
  <c r="B4678" i="17"/>
  <c r="B4679" i="17"/>
  <c r="B4680" i="17"/>
  <c r="B4681" i="17"/>
  <c r="B4682" i="17"/>
  <c r="B4683" i="17"/>
  <c r="B4684" i="17"/>
  <c r="B4685" i="17"/>
  <c r="B4686" i="17"/>
  <c r="B4687" i="17"/>
  <c r="B4688" i="17"/>
  <c r="B4689" i="17"/>
  <c r="B4690" i="17"/>
  <c r="B4691" i="17"/>
  <c r="B4692" i="17"/>
  <c r="B4693" i="17"/>
  <c r="B4694" i="17"/>
  <c r="B4695" i="17"/>
  <c r="B4696" i="17"/>
  <c r="B4697" i="17"/>
  <c r="B4698" i="17"/>
  <c r="B4699" i="17"/>
  <c r="B4700" i="17"/>
  <c r="B4701" i="17"/>
  <c r="B4702" i="17"/>
  <c r="B4703" i="17"/>
  <c r="B4704" i="17"/>
  <c r="B4705" i="17"/>
  <c r="B4706" i="17"/>
  <c r="B4707" i="17"/>
  <c r="B4708" i="17"/>
  <c r="B4709" i="17"/>
  <c r="B4710" i="17"/>
  <c r="B4711" i="17"/>
  <c r="B4712" i="17"/>
  <c r="B4713" i="17"/>
  <c r="B4714" i="17"/>
  <c r="B4715" i="17"/>
  <c r="B4716" i="17"/>
  <c r="B4717" i="17"/>
  <c r="B4718" i="17"/>
  <c r="B4719" i="17"/>
  <c r="B4720" i="17"/>
  <c r="B4721" i="17"/>
  <c r="B4722" i="17"/>
  <c r="B4723" i="17"/>
  <c r="B4724" i="17"/>
  <c r="B4725" i="17"/>
  <c r="B4726" i="17"/>
  <c r="B4727" i="17"/>
  <c r="B4728" i="17"/>
  <c r="B4729" i="17"/>
  <c r="B4730" i="17"/>
  <c r="B4731" i="17"/>
  <c r="B4732" i="17"/>
  <c r="B4733" i="17"/>
  <c r="B4734" i="17"/>
  <c r="B4735" i="17"/>
  <c r="B4736" i="17"/>
  <c r="B4737" i="17"/>
  <c r="B4738" i="17"/>
  <c r="B4739" i="17"/>
  <c r="B4740" i="17"/>
  <c r="B4741" i="17"/>
  <c r="B4742" i="17"/>
  <c r="B4743" i="17"/>
  <c r="B4744" i="17"/>
  <c r="B4745" i="17"/>
  <c r="B4746" i="17"/>
  <c r="B4747" i="17"/>
  <c r="B4748" i="17"/>
  <c r="B4749" i="17"/>
  <c r="B4750" i="17"/>
  <c r="B4751" i="17"/>
  <c r="B4752" i="17"/>
  <c r="B4753" i="17"/>
  <c r="B4754" i="17"/>
  <c r="B4755" i="17"/>
  <c r="B4756" i="17"/>
  <c r="B4757" i="17"/>
  <c r="B4758" i="17"/>
  <c r="B4759" i="17"/>
  <c r="B4760" i="17"/>
  <c r="B4761" i="17"/>
  <c r="B4762" i="17"/>
  <c r="B4763" i="17"/>
  <c r="B4764" i="17"/>
  <c r="B4765" i="17"/>
  <c r="B4766" i="17"/>
  <c r="B4767" i="17"/>
  <c r="B4768" i="17"/>
  <c r="B4769" i="17"/>
  <c r="B4770" i="17"/>
  <c r="B4771" i="17"/>
  <c r="B4772" i="17"/>
  <c r="B4773" i="17"/>
  <c r="B4774" i="17"/>
  <c r="B4775" i="17"/>
  <c r="B4776" i="17"/>
  <c r="B4777" i="17"/>
  <c r="B4778" i="17"/>
  <c r="B4779" i="17"/>
  <c r="B4780" i="17"/>
  <c r="B4781" i="17"/>
  <c r="B4782" i="17"/>
  <c r="B4783" i="17"/>
  <c r="B4784" i="17"/>
  <c r="B4785" i="17"/>
  <c r="B4786" i="17"/>
  <c r="B4787" i="17"/>
  <c r="B4788" i="17"/>
  <c r="B4789" i="17"/>
  <c r="B4790" i="17"/>
  <c r="B4791" i="17"/>
  <c r="B4792" i="17"/>
  <c r="B4793" i="17"/>
  <c r="B4794" i="17"/>
  <c r="B4795" i="17"/>
  <c r="B4796" i="17"/>
  <c r="B4797" i="17"/>
  <c r="B4798" i="17"/>
  <c r="B4799" i="17"/>
  <c r="B4800" i="17"/>
  <c r="B4801" i="17"/>
  <c r="B4802" i="17"/>
  <c r="B4803" i="17"/>
  <c r="B4804" i="17"/>
  <c r="B4805" i="17"/>
  <c r="B4806" i="17"/>
  <c r="B4807" i="17"/>
  <c r="B4808" i="17"/>
  <c r="B4809" i="17"/>
  <c r="B4810" i="17"/>
  <c r="B4811" i="17"/>
  <c r="B4812" i="17"/>
  <c r="B4813" i="17"/>
  <c r="B4814" i="17"/>
  <c r="B4815" i="17"/>
  <c r="B4816" i="17"/>
  <c r="B4817" i="17"/>
  <c r="B4818" i="17"/>
  <c r="B4819" i="17"/>
  <c r="B4820" i="17"/>
  <c r="B4821" i="17"/>
  <c r="B4822" i="17"/>
  <c r="B4823" i="17"/>
  <c r="B4824" i="17"/>
  <c r="B4825" i="17"/>
  <c r="B4826" i="17"/>
  <c r="B4827" i="17"/>
  <c r="B4828" i="17"/>
  <c r="B4829" i="17"/>
  <c r="B4830" i="17"/>
  <c r="B4831" i="17"/>
  <c r="B4832" i="17"/>
  <c r="B4833" i="17"/>
  <c r="B4834" i="17"/>
  <c r="B4835" i="17"/>
  <c r="B4836" i="17"/>
  <c r="B4837" i="17"/>
  <c r="B4838" i="17"/>
  <c r="B4839" i="17"/>
  <c r="B4840" i="17"/>
  <c r="B4841" i="17"/>
  <c r="B4842" i="17"/>
  <c r="B4843" i="17"/>
  <c r="B4844" i="17"/>
  <c r="B4845" i="17"/>
  <c r="B4846" i="17"/>
  <c r="B4847" i="17"/>
  <c r="B4848" i="17"/>
  <c r="B4849" i="17"/>
  <c r="B4850" i="17"/>
  <c r="B4851" i="17"/>
  <c r="B4852" i="17"/>
  <c r="B4853" i="17"/>
  <c r="B4854" i="17"/>
  <c r="B4855" i="17"/>
  <c r="B4856" i="17"/>
  <c r="B4857" i="17"/>
  <c r="B4858" i="17"/>
  <c r="B4859" i="17"/>
  <c r="B4860" i="17"/>
  <c r="B4861" i="17"/>
  <c r="B4862" i="17"/>
  <c r="B4863" i="17"/>
  <c r="B4864" i="17"/>
  <c r="B4865" i="17"/>
  <c r="B4866" i="17"/>
  <c r="B4867" i="17"/>
  <c r="B4868" i="17"/>
  <c r="B4869" i="17"/>
  <c r="B4870" i="17"/>
  <c r="B4871" i="17"/>
  <c r="B4872" i="17"/>
  <c r="B4873" i="17"/>
  <c r="B4874" i="17"/>
  <c r="B4875" i="17"/>
  <c r="B4876" i="17"/>
  <c r="B4877" i="17"/>
  <c r="B4878" i="17"/>
  <c r="B4879" i="17"/>
  <c r="B4880" i="17"/>
  <c r="B4881" i="17"/>
  <c r="B4882" i="17"/>
  <c r="B4883" i="17"/>
  <c r="B4884" i="17"/>
  <c r="B4885" i="17"/>
  <c r="B4886" i="17"/>
  <c r="B4887" i="17"/>
  <c r="B4888" i="17"/>
  <c r="B4889" i="17"/>
  <c r="B4890" i="17"/>
  <c r="B4891" i="17"/>
  <c r="B4892" i="17"/>
  <c r="B4893" i="17"/>
  <c r="B4894" i="17"/>
  <c r="B4895" i="17"/>
  <c r="B4896" i="17"/>
  <c r="B4897" i="17"/>
  <c r="B4898" i="17"/>
  <c r="B4899" i="17"/>
  <c r="B4900" i="17"/>
  <c r="B4901" i="17"/>
  <c r="B4902" i="17"/>
  <c r="B4903" i="17"/>
  <c r="B4904" i="17"/>
  <c r="B4905" i="17"/>
  <c r="B4906" i="17"/>
  <c r="B4907" i="17"/>
  <c r="B4908" i="17"/>
  <c r="B4909" i="17"/>
  <c r="B4910" i="17"/>
  <c r="B4911" i="17"/>
  <c r="B4912" i="17"/>
  <c r="B4913" i="17"/>
  <c r="B4914" i="17"/>
  <c r="B4915" i="17"/>
  <c r="B4916" i="17"/>
  <c r="B4917" i="17"/>
  <c r="B4918" i="17"/>
  <c r="B4919" i="17"/>
  <c r="B4920" i="17"/>
  <c r="B4921" i="17"/>
  <c r="B4922" i="17"/>
  <c r="B4923" i="17"/>
  <c r="B4924" i="17"/>
  <c r="B4925" i="17"/>
  <c r="B4926" i="17"/>
  <c r="B4927" i="17"/>
  <c r="B4928" i="17"/>
  <c r="B4929" i="17"/>
  <c r="B4930" i="17"/>
  <c r="B4931" i="17"/>
  <c r="B4932" i="17"/>
  <c r="B4933" i="17"/>
  <c r="B4934" i="17"/>
  <c r="B4935" i="17"/>
  <c r="B4936" i="17"/>
  <c r="B4937" i="17"/>
  <c r="B4938" i="17"/>
  <c r="B4939" i="17"/>
  <c r="B4940" i="17"/>
  <c r="B4941" i="17"/>
  <c r="B4942" i="17"/>
  <c r="B4943" i="17"/>
  <c r="B4944" i="17"/>
  <c r="B4945" i="17"/>
  <c r="B4946" i="17"/>
  <c r="B4947" i="17"/>
  <c r="B4948" i="17"/>
  <c r="B4949" i="17"/>
  <c r="B4950" i="17"/>
  <c r="B4951" i="17"/>
  <c r="B4952" i="17"/>
  <c r="B4953" i="17"/>
  <c r="B4954" i="17"/>
  <c r="B4955" i="17"/>
  <c r="B4956" i="17"/>
  <c r="B4957" i="17"/>
  <c r="B4958" i="17"/>
  <c r="B4959" i="17"/>
  <c r="B4960" i="17"/>
  <c r="B4961" i="17"/>
  <c r="B4962" i="17"/>
  <c r="B4963" i="17"/>
  <c r="B4964" i="17"/>
  <c r="B4965" i="17"/>
  <c r="B4966" i="17"/>
  <c r="B4967" i="17"/>
  <c r="B4968" i="17"/>
  <c r="B4969" i="17"/>
  <c r="B4970" i="17"/>
  <c r="B4971" i="17"/>
  <c r="B4972" i="17"/>
  <c r="B4973" i="17"/>
  <c r="B4974" i="17"/>
  <c r="B4975" i="17"/>
  <c r="B4976" i="17"/>
  <c r="B4977" i="17"/>
  <c r="B4978" i="17"/>
  <c r="B4979" i="17"/>
  <c r="B4980" i="17"/>
  <c r="B4981" i="17"/>
  <c r="B4982" i="17"/>
  <c r="B4983" i="17"/>
  <c r="B4984" i="17"/>
  <c r="B4985" i="17"/>
  <c r="B4986" i="17"/>
  <c r="B4987" i="17"/>
  <c r="B4988" i="17"/>
  <c r="B4989" i="17"/>
  <c r="B4990" i="17"/>
  <c r="B4991" i="17"/>
  <c r="B4992" i="17"/>
  <c r="B4993" i="17"/>
  <c r="B4994" i="17"/>
  <c r="B4995" i="17"/>
  <c r="B4996" i="17"/>
  <c r="B4997" i="17"/>
  <c r="B4998" i="17"/>
  <c r="B4999" i="17"/>
  <c r="B5000" i="17"/>
  <c r="B5001" i="17"/>
  <c r="B5002" i="17"/>
  <c r="B5003" i="17"/>
  <c r="B5004" i="17"/>
  <c r="B5005" i="17"/>
  <c r="B5006" i="17"/>
  <c r="B5007" i="17"/>
  <c r="B5008" i="17"/>
  <c r="B5009" i="17"/>
  <c r="B5010" i="17"/>
  <c r="B5011" i="17"/>
  <c r="B5012" i="17"/>
  <c r="B5013" i="17"/>
  <c r="B5014" i="17"/>
  <c r="B5015" i="17"/>
  <c r="B5016" i="17"/>
  <c r="B5017" i="17"/>
  <c r="B5018" i="17"/>
  <c r="B5019" i="17"/>
  <c r="B5020" i="17"/>
  <c r="B5021" i="17"/>
  <c r="B5022" i="17"/>
  <c r="B5023" i="17"/>
  <c r="B5024" i="17"/>
  <c r="B5025" i="17"/>
  <c r="B5026" i="17"/>
  <c r="B5027" i="17"/>
  <c r="B5028" i="17"/>
  <c r="B5029" i="17"/>
  <c r="B5030" i="17"/>
  <c r="B5031" i="17"/>
  <c r="B5032" i="17"/>
  <c r="B5033" i="17"/>
  <c r="B5034" i="17"/>
  <c r="B5035" i="17"/>
  <c r="B5036" i="17"/>
  <c r="B5037" i="17"/>
  <c r="B5038" i="17"/>
  <c r="B5039" i="17"/>
  <c r="B5040" i="17"/>
  <c r="B5041" i="17"/>
  <c r="B5042" i="17"/>
  <c r="B5043" i="17"/>
  <c r="B5044" i="17"/>
  <c r="B5045" i="17"/>
  <c r="B5046" i="17"/>
  <c r="B5047" i="17"/>
  <c r="B5048" i="17"/>
  <c r="B5049" i="17"/>
  <c r="B5050" i="17"/>
  <c r="B5051" i="17"/>
  <c r="B5052" i="17"/>
  <c r="B5053" i="17"/>
  <c r="B5054" i="17"/>
  <c r="B5055" i="17"/>
  <c r="B5056" i="17"/>
  <c r="B5057" i="17"/>
  <c r="B5058" i="17"/>
  <c r="B5059" i="17"/>
  <c r="B5060" i="17"/>
  <c r="B5061" i="17"/>
  <c r="B5062" i="17"/>
  <c r="B5063" i="17"/>
  <c r="B5064" i="17"/>
  <c r="B5065" i="17"/>
  <c r="B5066" i="17"/>
  <c r="B5067" i="17"/>
  <c r="B5068" i="17"/>
  <c r="B5069" i="17"/>
  <c r="B5070" i="17"/>
  <c r="B5071" i="17"/>
  <c r="B5072" i="17"/>
  <c r="B5073" i="17"/>
  <c r="B5074" i="17"/>
  <c r="B5075" i="17"/>
  <c r="B5076" i="17"/>
  <c r="B5077" i="17"/>
  <c r="B5078" i="17"/>
  <c r="B5079" i="17"/>
  <c r="B5104" i="17"/>
  <c r="B5094" i="17"/>
  <c r="B5119" i="17"/>
  <c r="B5086" i="17"/>
  <c r="B5111" i="17"/>
  <c r="B5082" i="17"/>
  <c r="B5100" i="17"/>
  <c r="B5106" i="17"/>
  <c r="B5091" i="17"/>
  <c r="B5101" i="17"/>
  <c r="B5103" i="17"/>
  <c r="B5084" i="17"/>
  <c r="B5102" i="17"/>
  <c r="B5121" i="17"/>
  <c r="B5087" i="17"/>
  <c r="B5089" i="17"/>
  <c r="B5092" i="17"/>
  <c r="B5085" i="17"/>
  <c r="B5113" i="17"/>
  <c r="B5083" i="17"/>
  <c r="B5107" i="17"/>
  <c r="B5112" i="17"/>
  <c r="B5109" i="17"/>
  <c r="B5099" i="17"/>
  <c r="B5110" i="17"/>
  <c r="B5095" i="17"/>
  <c r="B5116" i="17"/>
  <c r="B5117" i="17"/>
  <c r="B5098" i="17"/>
  <c r="B5097" i="17"/>
  <c r="B5120" i="17"/>
  <c r="B5096" i="17"/>
  <c r="B5114" i="17"/>
  <c r="B5093" i="17"/>
  <c r="B5090" i="17"/>
  <c r="B5115" i="17"/>
  <c r="B5108" i="17"/>
  <c r="B5105" i="17"/>
  <c r="B5088" i="17"/>
  <c r="B5118" i="17"/>
  <c r="B5123" i="17"/>
  <c r="B5127" i="17"/>
  <c r="B5124" i="17"/>
  <c r="B5125" i="17"/>
  <c r="B5126" i="17"/>
  <c r="B5128" i="17"/>
  <c r="B5129" i="17"/>
  <c r="B5130" i="17"/>
  <c r="B5131" i="17"/>
  <c r="B5132" i="17"/>
  <c r="B5133" i="17"/>
  <c r="B5148" i="17"/>
  <c r="B5134" i="17"/>
  <c r="B5135" i="17"/>
  <c r="B5136" i="17"/>
  <c r="B5137" i="17"/>
  <c r="B5138" i="17"/>
  <c r="B5164" i="17"/>
  <c r="B5139" i="17"/>
  <c r="B5140" i="17"/>
  <c r="B5144" i="17"/>
  <c r="B5165" i="17"/>
  <c r="B5141" i="17"/>
  <c r="B5142" i="17"/>
  <c r="B5143" i="17"/>
  <c r="B5145" i="17"/>
  <c r="B5146" i="17"/>
  <c r="B5147" i="17"/>
  <c r="B5149" i="17"/>
  <c r="B5166" i="17"/>
  <c r="B5150" i="17"/>
  <c r="B5151" i="17"/>
  <c r="B5152" i="17"/>
  <c r="B5153" i="17"/>
  <c r="B5154" i="17"/>
  <c r="B5155" i="17"/>
  <c r="B5156" i="17"/>
  <c r="B5157" i="17"/>
  <c r="B5158" i="17"/>
  <c r="B5159" i="17"/>
  <c r="B5160" i="17"/>
  <c r="B5161" i="17"/>
  <c r="B5162" i="17"/>
  <c r="B5163" i="17"/>
  <c r="B5167" i="17"/>
  <c r="B5168" i="17"/>
  <c r="B5169" i="17"/>
  <c r="B5188" i="17"/>
  <c r="B5197" i="17"/>
  <c r="B5187" i="17"/>
  <c r="B5175" i="17"/>
  <c r="B5173" i="17"/>
  <c r="B5180" i="17"/>
  <c r="B5177" i="17"/>
  <c r="B5172" i="17"/>
  <c r="B5189" i="17"/>
  <c r="B5205" i="17"/>
  <c r="B5193" i="17"/>
  <c r="B5190" i="17"/>
  <c r="B5203" i="17"/>
  <c r="B5171" i="17"/>
  <c r="B5174" i="17"/>
  <c r="B5202" i="17"/>
  <c r="B5179" i="17"/>
  <c r="B5194" i="17"/>
  <c r="B5178" i="17"/>
  <c r="B5186" i="17"/>
  <c r="B5198" i="17"/>
  <c r="B5195" i="17"/>
  <c r="B5199" i="17"/>
  <c r="B5204" i="17"/>
  <c r="B5196" i="17"/>
  <c r="B5182" i="17"/>
  <c r="B5200" i="17"/>
  <c r="B5181" i="17"/>
  <c r="B5184" i="17"/>
  <c r="B5201" i="17"/>
  <c r="B5176" i="17"/>
  <c r="B5183" i="17"/>
  <c r="B5191" i="17"/>
  <c r="B5185" i="17"/>
  <c r="B5192" i="17"/>
  <c r="B5247" i="17"/>
  <c r="B5240" i="17"/>
  <c r="B5210" i="17"/>
  <c r="B5242" i="17"/>
  <c r="B5229" i="17"/>
  <c r="B5213" i="17"/>
  <c r="B5225" i="17"/>
  <c r="B5207" i="17"/>
  <c r="B5232" i="17"/>
  <c r="B5230" i="17"/>
  <c r="B5212" i="17"/>
  <c r="B5234" i="17"/>
  <c r="B5226" i="17"/>
  <c r="B5220" i="17"/>
  <c r="B5248" i="17"/>
  <c r="B5208" i="17"/>
  <c r="B5233" i="17"/>
  <c r="B5216" i="17"/>
  <c r="B5227" i="17"/>
  <c r="B5219" i="17"/>
  <c r="B5223" i="17"/>
  <c r="B5235" i="17"/>
  <c r="B5243" i="17"/>
  <c r="B5246" i="17"/>
  <c r="B5239" i="17"/>
  <c r="B5211" i="17"/>
  <c r="B5236" i="17"/>
  <c r="B5244" i="17"/>
  <c r="B5221" i="17"/>
  <c r="B5224" i="17"/>
  <c r="B5209" i="17"/>
  <c r="B5215" i="17"/>
  <c r="B5228" i="17"/>
  <c r="B5237" i="17"/>
  <c r="B5231" i="17"/>
  <c r="B5245" i="17"/>
  <c r="B5222" i="17"/>
  <c r="B5238" i="17"/>
  <c r="B5241" i="17"/>
  <c r="B5217" i="17"/>
  <c r="B5249" i="17"/>
  <c r="B5290" i="17"/>
  <c r="B5291" i="17"/>
  <c r="B5292" i="17"/>
  <c r="B5293" i="17"/>
  <c r="B5294" i="17"/>
  <c r="B5295" i="17"/>
  <c r="B5296" i="17"/>
  <c r="B5297" i="17"/>
  <c r="B5298" i="17"/>
  <c r="B5299" i="17"/>
  <c r="B5300" i="17"/>
  <c r="B5301" i="17"/>
  <c r="B5302" i="17"/>
  <c r="B5303" i="17"/>
  <c r="B5304" i="17"/>
  <c r="B5305" i="17"/>
  <c r="B5306" i="17"/>
  <c r="B5307" i="17"/>
  <c r="B5308" i="17"/>
  <c r="B5309" i="17"/>
  <c r="B5310" i="17"/>
  <c r="B5311" i="17"/>
  <c r="B5312" i="17"/>
  <c r="B5313" i="17"/>
  <c r="B5314" i="17"/>
  <c r="B5315" i="17"/>
  <c r="B5316" i="17"/>
  <c r="B5317" i="17"/>
  <c r="B5318" i="17"/>
  <c r="B5319" i="17"/>
  <c r="B5320" i="17"/>
  <c r="B5321" i="17"/>
  <c r="B5322" i="17"/>
  <c r="B5323" i="17"/>
  <c r="B5324" i="17"/>
  <c r="B5325" i="17"/>
  <c r="B5326" i="17"/>
  <c r="B5327" i="17"/>
  <c r="B5328" i="17"/>
  <c r="B5329" i="17"/>
  <c r="B5330" i="17"/>
  <c r="B5331" i="17"/>
  <c r="B5332" i="17"/>
  <c r="B5333" i="17"/>
  <c r="B5334" i="17"/>
  <c r="B5335" i="17"/>
  <c r="B5336" i="17"/>
  <c r="B5337" i="17"/>
  <c r="B5338" i="17"/>
  <c r="B5339" i="17"/>
  <c r="B5340" i="17"/>
  <c r="B5341" i="17"/>
  <c r="B5342" i="17"/>
  <c r="B5343" i="17"/>
  <c r="B5344" i="17"/>
  <c r="B5345" i="17"/>
  <c r="B5346" i="17"/>
  <c r="B5347" i="17"/>
  <c r="B5348" i="17"/>
  <c r="B5349" i="17"/>
  <c r="B5350" i="17"/>
  <c r="B5351" i="17"/>
  <c r="B5352" i="17"/>
  <c r="B5353" i="17"/>
  <c r="B5354" i="17"/>
  <c r="B5355" i="17"/>
  <c r="B5356" i="17"/>
  <c r="B5357" i="17"/>
  <c r="B5358" i="17"/>
  <c r="B5359" i="17"/>
  <c r="B5360" i="17"/>
  <c r="B5361" i="17"/>
  <c r="B5362" i="17"/>
  <c r="B5363" i="17"/>
  <c r="B5364" i="17"/>
  <c r="B5365" i="17"/>
  <c r="B5366" i="17"/>
  <c r="B5367" i="17"/>
  <c r="B5368" i="17"/>
  <c r="B5369" i="17"/>
  <c r="B5370" i="17"/>
  <c r="B5371" i="17"/>
  <c r="B5372" i="17"/>
  <c r="B5373" i="17"/>
  <c r="B5374" i="17"/>
  <c r="B5375" i="17"/>
  <c r="B5376" i="17"/>
  <c r="B5377" i="17"/>
  <c r="B5378" i="17"/>
  <c r="B5379" i="17"/>
  <c r="B5380" i="17"/>
  <c r="B5381" i="17"/>
  <c r="B5382" i="17"/>
  <c r="B5383" i="17"/>
  <c r="B5384" i="17"/>
  <c r="B5385" i="17"/>
  <c r="B5386" i="17"/>
  <c r="B5387" i="17"/>
  <c r="B5388" i="17"/>
  <c r="B5389" i="17"/>
  <c r="B5390" i="17"/>
  <c r="B5391" i="17"/>
  <c r="B5392" i="17"/>
  <c r="B5393" i="17"/>
  <c r="B5394" i="17"/>
  <c r="B5395" i="17"/>
  <c r="B5396" i="17"/>
  <c r="B5397" i="17"/>
  <c r="B5398" i="17"/>
  <c r="B5399" i="17"/>
  <c r="B5400" i="17"/>
  <c r="B5401" i="17"/>
  <c r="B5402" i="17"/>
  <c r="B5403" i="17"/>
  <c r="B5404" i="17"/>
  <c r="B5405" i="17"/>
  <c r="B5406" i="17"/>
  <c r="B5407" i="17"/>
  <c r="B5408" i="17"/>
  <c r="B5409" i="17"/>
  <c r="B5410" i="17"/>
  <c r="B5411" i="17"/>
  <c r="B5412" i="17"/>
  <c r="B5413" i="17"/>
  <c r="B5414" i="17"/>
  <c r="B5415" i="17"/>
  <c r="B5416" i="17"/>
  <c r="B5417" i="17"/>
  <c r="B5418" i="17"/>
  <c r="B5419" i="17"/>
  <c r="B5420" i="17"/>
  <c r="B5421" i="17"/>
  <c r="B5422" i="17"/>
  <c r="B5423" i="17"/>
  <c r="B5424" i="17"/>
  <c r="B5425" i="17"/>
  <c r="B5426" i="17"/>
  <c r="B5427" i="17"/>
  <c r="B5428" i="17"/>
  <c r="B5429" i="17"/>
  <c r="B5430" i="17"/>
  <c r="B5431" i="17"/>
  <c r="B5432" i="17"/>
  <c r="B5433" i="17"/>
  <c r="B5434" i="17"/>
  <c r="B5435" i="17"/>
  <c r="B5436" i="17"/>
  <c r="B5437" i="17"/>
  <c r="B5438" i="17"/>
  <c r="B5439" i="17"/>
  <c r="B5440" i="17"/>
  <c r="B5441" i="17"/>
  <c r="B5442" i="17"/>
  <c r="B5443" i="17"/>
  <c r="B5444" i="17"/>
  <c r="B5445" i="17"/>
  <c r="B5446" i="17"/>
  <c r="B5447" i="17"/>
  <c r="B5448" i="17"/>
  <c r="B5449" i="17"/>
  <c r="B5450" i="17"/>
  <c r="B5451" i="17"/>
  <c r="B5452" i="17"/>
  <c r="B5453" i="17"/>
  <c r="B5454" i="17"/>
  <c r="B5455" i="17"/>
  <c r="B5456" i="17"/>
  <c r="B5457" i="17"/>
  <c r="B5458" i="17"/>
  <c r="B5459" i="17"/>
  <c r="B5460" i="17"/>
  <c r="B5461" i="17"/>
  <c r="B5462" i="17"/>
  <c r="B5463" i="17"/>
  <c r="B5464" i="17"/>
  <c r="B5465" i="17"/>
  <c r="B5466" i="17"/>
  <c r="B5467" i="17"/>
  <c r="B5468" i="17"/>
  <c r="B5469" i="17"/>
  <c r="B5470" i="17"/>
  <c r="B5471" i="17"/>
  <c r="B5472" i="17"/>
  <c r="B5473" i="17"/>
  <c r="B5474" i="17"/>
  <c r="B5475" i="17"/>
  <c r="B5476" i="17"/>
  <c r="B5477" i="17"/>
  <c r="B5478" i="17"/>
  <c r="B5479" i="17"/>
  <c r="B5480" i="17"/>
  <c r="B5481" i="17"/>
  <c r="B5482" i="17"/>
  <c r="B5483" i="17"/>
  <c r="B5484" i="17"/>
  <c r="B5485" i="17"/>
  <c r="B5486" i="17"/>
  <c r="B5487" i="17"/>
  <c r="B5488" i="17"/>
  <c r="B5489" i="17"/>
  <c r="B5490" i="17"/>
  <c r="B5491" i="17"/>
  <c r="B5492" i="17"/>
  <c r="B5493" i="17"/>
  <c r="B5494" i="17"/>
  <c r="B5495" i="17"/>
  <c r="B5496" i="17"/>
  <c r="B5497" i="17"/>
  <c r="B5499" i="17"/>
  <c r="B5498" i="17"/>
  <c r="B5500" i="17"/>
  <c r="B5501" i="17"/>
  <c r="B5503" i="17"/>
  <c r="B5504" i="17"/>
  <c r="B5505" i="17"/>
  <c r="B5506" i="17"/>
  <c r="B5507" i="17"/>
  <c r="B5508" i="17"/>
  <c r="B5509" i="17"/>
  <c r="B5510" i="17"/>
  <c r="B5511" i="17"/>
  <c r="B5512" i="17"/>
  <c r="B5513" i="17"/>
  <c r="B5514" i="17"/>
  <c r="B5515" i="17"/>
  <c r="B5516" i="17"/>
  <c r="B5517" i="17"/>
  <c r="B5518" i="17"/>
  <c r="B5519" i="17"/>
  <c r="B5520" i="17"/>
  <c r="B5521" i="17"/>
  <c r="B5522" i="17"/>
  <c r="B5523" i="17"/>
  <c r="B5524" i="17"/>
  <c r="B5525" i="17"/>
  <c r="B5526" i="17"/>
  <c r="B5527" i="17"/>
  <c r="B5528" i="17"/>
  <c r="B5529" i="17"/>
  <c r="B5530" i="17"/>
  <c r="B5531" i="17"/>
  <c r="B5532" i="17"/>
  <c r="B5533" i="17"/>
  <c r="B5534" i="17"/>
  <c r="B5535" i="17"/>
  <c r="B5536" i="17"/>
  <c r="B5537" i="17"/>
  <c r="B5538" i="17"/>
  <c r="B5539" i="17"/>
  <c r="B5540" i="17"/>
  <c r="B5541" i="17"/>
  <c r="B5542" i="17"/>
  <c r="B5543" i="17"/>
  <c r="B5544" i="17"/>
  <c r="B5545" i="17"/>
  <c r="B5546" i="17"/>
  <c r="B5547" i="17"/>
  <c r="B5548" i="17"/>
  <c r="B5549" i="17"/>
  <c r="B5550" i="17"/>
  <c r="B5551" i="17"/>
  <c r="B5552" i="17"/>
  <c r="B5553" i="17"/>
  <c r="B5554" i="17"/>
  <c r="B5555" i="17"/>
  <c r="B5556" i="17"/>
  <c r="B5557" i="17"/>
  <c r="B5558" i="17"/>
  <c r="B5559" i="17"/>
  <c r="B5560" i="17"/>
  <c r="B5561" i="17"/>
  <c r="B5562" i="17"/>
  <c r="B5563" i="17"/>
  <c r="B5564" i="17"/>
  <c r="B5565" i="17"/>
  <c r="B5566" i="17"/>
  <c r="B5567" i="17"/>
  <c r="B5568" i="17"/>
  <c r="B5569" i="17"/>
  <c r="B5570" i="17"/>
  <c r="B5571" i="17"/>
  <c r="B5572" i="17"/>
  <c r="B5573" i="17"/>
  <c r="B5574" i="17"/>
  <c r="B5575" i="17"/>
  <c r="B5576" i="17"/>
  <c r="B5577" i="17"/>
  <c r="B5578" i="17"/>
  <c r="B5579" i="17"/>
  <c r="B5580" i="17"/>
  <c r="B5581" i="17"/>
  <c r="B5582" i="17"/>
  <c r="B5583" i="17"/>
  <c r="B5584" i="17"/>
  <c r="B5585" i="17"/>
  <c r="B5586" i="17"/>
  <c r="B5587" i="17"/>
  <c r="B5588" i="17"/>
  <c r="B5589" i="17"/>
  <c r="B5590" i="17"/>
  <c r="B5591" i="17"/>
  <c r="B5592" i="17"/>
  <c r="B5593" i="17"/>
  <c r="B5594" i="17"/>
  <c r="B5595" i="17"/>
  <c r="B5596" i="17"/>
  <c r="B5597" i="17"/>
  <c r="B5598" i="17"/>
  <c r="B5599" i="17"/>
  <c r="B5600" i="17"/>
  <c r="B5601" i="17"/>
  <c r="B5602" i="17"/>
  <c r="B5603" i="17"/>
  <c r="B5604" i="17"/>
  <c r="B5605" i="17"/>
  <c r="B5606" i="17"/>
  <c r="B5607" i="17"/>
  <c r="B5608" i="17"/>
  <c r="B5609" i="17"/>
  <c r="B5610" i="17"/>
  <c r="B5611" i="17"/>
  <c r="B5612" i="17"/>
  <c r="B5613" i="17"/>
  <c r="B5614" i="17"/>
  <c r="B5615" i="17"/>
  <c r="B5616" i="17"/>
  <c r="B5617" i="17"/>
  <c r="B5618" i="17"/>
  <c r="B5619" i="17"/>
  <c r="B5620" i="17"/>
  <c r="B5621" i="17"/>
  <c r="B5622" i="17"/>
  <c r="B5623" i="17"/>
  <c r="B5624" i="17"/>
  <c r="B5625" i="17"/>
  <c r="B5626" i="17"/>
  <c r="B5627" i="17"/>
  <c r="B5628" i="17"/>
  <c r="B5629" i="17"/>
  <c r="B5630" i="17"/>
  <c r="B5631" i="17"/>
  <c r="B5632" i="17"/>
  <c r="B5633" i="17"/>
  <c r="B5634" i="17"/>
  <c r="B5635" i="17"/>
  <c r="B5636" i="17"/>
  <c r="B5637" i="17"/>
  <c r="B5638" i="17"/>
  <c r="B5639" i="17"/>
  <c r="B5640" i="17"/>
  <c r="B5641" i="17"/>
  <c r="B5642" i="17"/>
  <c r="B5643" i="17"/>
  <c r="B5644" i="17"/>
  <c r="B5645" i="17"/>
  <c r="B5646" i="17"/>
  <c r="B5647" i="17"/>
  <c r="B5648" i="17"/>
  <c r="B5649" i="17"/>
  <c r="B5650" i="17"/>
  <c r="B5651" i="17"/>
  <c r="B5652" i="17"/>
  <c r="B5653" i="17"/>
  <c r="B5654" i="17"/>
  <c r="B5655" i="17"/>
  <c r="B5656" i="17"/>
  <c r="B5657" i="17"/>
  <c r="B5658" i="17"/>
  <c r="B5659" i="17"/>
  <c r="B5660" i="17"/>
  <c r="B5661" i="17"/>
  <c r="B5662" i="17"/>
  <c r="B5663" i="17"/>
  <c r="B5664" i="17"/>
  <c r="B5665" i="17"/>
  <c r="B5666" i="17"/>
  <c r="B5667" i="17"/>
  <c r="B5668" i="17"/>
  <c r="B5669" i="17"/>
  <c r="B5670" i="17"/>
  <c r="B5671" i="17"/>
  <c r="B5672" i="17"/>
  <c r="B5673" i="17"/>
  <c r="B5674" i="17"/>
  <c r="B5675" i="17"/>
  <c r="B5676" i="17"/>
  <c r="B5677" i="17"/>
  <c r="B5678" i="17"/>
  <c r="B5679" i="17"/>
  <c r="B5680" i="17"/>
  <c r="B5681" i="17"/>
  <c r="B5682" i="17"/>
  <c r="B5683" i="17"/>
  <c r="B5684" i="17"/>
  <c r="B5685" i="17"/>
  <c r="B5686" i="17"/>
  <c r="B5687" i="17"/>
  <c r="B5688" i="17"/>
  <c r="B5689" i="17"/>
  <c r="B5690" i="17"/>
  <c r="B5691" i="17"/>
  <c r="B5692" i="17"/>
  <c r="B5693" i="17"/>
  <c r="B5694" i="17"/>
  <c r="B5695" i="17"/>
  <c r="B5696" i="17"/>
  <c r="B5697" i="17"/>
  <c r="B5698" i="17"/>
  <c r="B5699" i="17"/>
  <c r="B5700" i="17"/>
  <c r="B5701" i="17"/>
  <c r="B5702" i="17"/>
  <c r="B5703" i="17"/>
  <c r="B5704" i="17"/>
  <c r="B5705" i="17"/>
  <c r="B5706" i="17"/>
  <c r="B5707" i="17"/>
  <c r="B5708" i="17"/>
  <c r="B5709" i="17"/>
  <c r="B5710" i="17"/>
  <c r="B5711" i="17"/>
  <c r="B5712" i="17"/>
  <c r="B5713" i="17"/>
  <c r="B5714" i="17"/>
  <c r="B5715" i="17"/>
  <c r="B5716" i="17"/>
  <c r="B5717" i="17"/>
  <c r="B5718" i="17"/>
  <c r="B5719" i="17"/>
  <c r="B5720" i="17"/>
  <c r="B5721" i="17"/>
  <c r="B5722" i="17"/>
  <c r="B5723" i="17"/>
  <c r="B5724" i="17"/>
  <c r="B5725" i="17"/>
  <c r="B5726" i="17"/>
  <c r="B5727" i="17"/>
  <c r="B5728" i="17"/>
  <c r="B5729" i="17"/>
  <c r="B5730" i="17"/>
  <c r="B5731" i="17"/>
  <c r="B5732" i="17"/>
  <c r="B5733" i="17"/>
  <c r="B5734" i="17"/>
  <c r="B5735" i="17"/>
  <c r="B5736" i="17"/>
  <c r="B5737" i="17"/>
  <c r="B5738" i="17"/>
  <c r="B5739" i="17"/>
  <c r="B5740" i="17"/>
  <c r="B5741" i="17"/>
  <c r="B5742" i="17"/>
  <c r="B5743" i="17"/>
  <c r="B5744" i="17"/>
  <c r="B5745" i="17"/>
  <c r="B5746" i="17"/>
  <c r="B5747" i="17"/>
  <c r="B5748" i="17"/>
  <c r="B5749" i="17"/>
  <c r="B5750" i="17"/>
  <c r="B5751" i="17"/>
  <c r="B5752" i="17"/>
  <c r="B5753" i="17"/>
  <c r="B5754" i="17"/>
  <c r="B5755" i="17"/>
  <c r="B5756" i="17"/>
  <c r="B5757" i="17"/>
  <c r="B5758" i="17"/>
  <c r="B5759" i="17"/>
  <c r="B5760" i="17"/>
  <c r="B5761" i="17"/>
  <c r="B5762" i="17"/>
  <c r="B5763" i="17"/>
  <c r="B5764" i="17"/>
  <c r="B5765" i="17"/>
  <c r="B5766" i="17"/>
  <c r="B5767" i="17"/>
  <c r="B5768" i="17"/>
  <c r="B5769" i="17"/>
  <c r="B5770" i="17"/>
  <c r="B5771" i="17"/>
  <c r="B5772" i="17"/>
  <c r="B5773" i="17"/>
  <c r="B5774" i="17"/>
  <c r="B5775" i="17"/>
  <c r="B5776" i="17"/>
  <c r="B5777" i="17"/>
  <c r="B5778" i="17"/>
  <c r="B5779" i="17"/>
  <c r="B5780" i="17"/>
  <c r="B5781" i="17"/>
  <c r="B5782" i="17"/>
  <c r="B5783" i="17"/>
  <c r="B5784" i="17"/>
  <c r="B5785" i="17"/>
  <c r="B5786" i="17"/>
  <c r="B5787" i="17"/>
  <c r="B5788" i="17"/>
  <c r="B5789" i="17"/>
  <c r="B5790" i="17"/>
  <c r="B5791" i="17"/>
  <c r="B5792" i="17"/>
  <c r="B5793" i="17"/>
  <c r="B5794" i="17"/>
  <c r="B5795" i="17"/>
  <c r="B5796" i="17"/>
  <c r="B5797" i="17"/>
  <c r="B5798" i="17"/>
  <c r="B5799" i="17"/>
  <c r="B5800" i="17"/>
  <c r="B5801" i="17"/>
  <c r="B5802" i="17"/>
  <c r="B5803" i="17"/>
  <c r="B5804" i="17"/>
  <c r="B5805" i="17"/>
  <c r="B5806" i="17"/>
  <c r="B5807" i="17"/>
  <c r="B5808" i="17"/>
  <c r="B5809" i="17"/>
  <c r="B5810" i="17"/>
  <c r="B5811" i="17"/>
  <c r="B5812" i="17"/>
  <c r="B5813" i="17"/>
  <c r="B5814" i="17"/>
  <c r="B5815" i="17"/>
  <c r="B5816" i="17"/>
  <c r="B5817" i="17"/>
  <c r="B5818" i="17"/>
  <c r="B5819" i="17"/>
  <c r="B5820" i="17"/>
  <c r="B5821" i="17"/>
  <c r="B5822" i="17"/>
  <c r="B5823" i="17"/>
  <c r="B5824" i="17"/>
  <c r="B5825" i="17"/>
  <c r="B5826" i="17"/>
  <c r="B5827" i="17"/>
  <c r="B5828" i="17"/>
  <c r="B5829" i="17"/>
  <c r="B5830" i="17"/>
  <c r="B5831" i="17"/>
  <c r="B5832" i="17"/>
  <c r="B5833" i="17"/>
  <c r="B5834" i="17"/>
  <c r="B5835" i="17"/>
  <c r="B5836" i="17"/>
  <c r="B5837" i="17"/>
  <c r="B5838" i="17"/>
  <c r="B5839" i="17"/>
  <c r="B5840" i="17"/>
  <c r="B5841" i="17"/>
  <c r="B5842" i="17"/>
  <c r="B5843" i="17"/>
  <c r="B5844" i="17"/>
  <c r="B5845" i="17"/>
  <c r="B5846" i="17"/>
  <c r="B5847" i="17"/>
  <c r="B5848" i="17"/>
  <c r="B5849" i="17"/>
  <c r="B5850" i="17"/>
  <c r="B5851" i="17"/>
  <c r="B5852" i="17"/>
  <c r="B5853" i="17"/>
  <c r="B5854" i="17"/>
  <c r="B5855" i="17"/>
  <c r="B5856" i="17"/>
  <c r="B5857" i="17"/>
  <c r="B5858" i="17"/>
  <c r="B5859" i="17"/>
  <c r="B5860" i="17"/>
  <c r="B5861" i="17"/>
  <c r="B5862" i="17"/>
  <c r="B5863" i="17"/>
  <c r="B5864" i="17"/>
  <c r="B5865" i="17"/>
  <c r="B5866" i="17"/>
  <c r="B5867" i="17"/>
  <c r="B5868" i="17"/>
  <c r="B5869" i="17"/>
  <c r="B5870" i="17"/>
  <c r="B5871" i="17"/>
  <c r="B5872" i="17"/>
  <c r="B5873" i="17"/>
  <c r="B5874" i="17"/>
  <c r="B5875" i="17"/>
  <c r="B5876" i="17"/>
  <c r="B5877" i="17"/>
  <c r="B5878" i="17"/>
  <c r="B5879" i="17"/>
  <c r="B5880" i="17"/>
  <c r="B5881" i="17"/>
  <c r="B5882" i="17"/>
  <c r="B5883" i="17"/>
  <c r="B5884" i="17"/>
  <c r="B5885" i="17"/>
  <c r="B5886" i="17"/>
  <c r="B5887" i="17"/>
  <c r="B5888" i="17"/>
  <c r="B5889" i="17"/>
  <c r="B5890" i="17"/>
  <c r="B5891" i="17"/>
  <c r="B5892" i="17"/>
  <c r="B5893" i="17"/>
  <c r="B5894" i="17"/>
  <c r="B5895" i="17"/>
  <c r="B5896" i="17"/>
  <c r="B5897" i="17"/>
  <c r="B5898" i="17"/>
  <c r="B5899" i="17"/>
  <c r="B5900" i="17"/>
  <c r="B5901" i="17"/>
  <c r="B5902" i="17"/>
  <c r="B5903" i="17"/>
  <c r="B5904" i="17"/>
  <c r="B5905" i="17"/>
  <c r="B5906" i="17"/>
  <c r="B5907" i="17"/>
  <c r="B5908" i="17"/>
  <c r="B5909" i="17"/>
  <c r="B5910" i="17"/>
  <c r="B5911" i="17"/>
  <c r="B5912" i="17"/>
  <c r="B5913" i="17"/>
  <c r="B5914" i="17"/>
  <c r="B5915" i="17"/>
  <c r="B5916" i="17"/>
  <c r="B5917" i="17"/>
  <c r="B5918" i="17"/>
  <c r="B5919" i="17"/>
  <c r="B5920" i="17"/>
  <c r="B5921" i="17"/>
  <c r="B5922" i="17"/>
  <c r="B5923" i="17"/>
  <c r="B5924" i="17"/>
  <c r="B5925" i="17"/>
  <c r="B5926" i="17"/>
  <c r="B5927" i="17"/>
  <c r="B5928" i="17"/>
  <c r="B5929" i="17"/>
  <c r="B5930" i="17"/>
  <c r="B5931" i="17"/>
  <c r="B5932" i="17"/>
  <c r="B5933" i="17"/>
  <c r="B5934" i="17"/>
  <c r="B5935" i="17"/>
  <c r="B5936" i="17"/>
  <c r="B5937" i="17"/>
  <c r="B5938" i="17"/>
  <c r="B5939" i="17"/>
  <c r="B5940" i="17"/>
  <c r="B5941" i="17"/>
  <c r="B5942" i="17"/>
  <c r="B5943" i="17"/>
  <c r="B5944" i="17"/>
  <c r="B5945" i="17"/>
  <c r="B5946" i="17"/>
  <c r="B5947" i="17"/>
  <c r="B5948" i="17"/>
  <c r="B5949" i="17"/>
  <c r="B5950" i="17"/>
  <c r="B5951" i="17"/>
  <c r="B5952" i="17"/>
  <c r="B5953" i="17"/>
  <c r="B5954" i="17"/>
  <c r="B5955" i="17"/>
  <c r="B5956" i="17"/>
  <c r="B5957" i="17"/>
  <c r="B5958" i="17"/>
  <c r="B5959" i="17"/>
  <c r="B5960" i="17"/>
  <c r="B5961" i="17"/>
  <c r="B5962" i="17"/>
  <c r="B5963" i="17"/>
  <c r="B5964" i="17"/>
  <c r="B5965" i="17"/>
  <c r="B5966" i="17"/>
  <c r="B5967" i="17"/>
  <c r="B5968" i="17"/>
  <c r="B5969" i="17"/>
  <c r="B5970" i="17"/>
  <c r="B5971" i="17"/>
  <c r="B5972" i="17"/>
  <c r="B5973" i="17"/>
  <c r="B5974" i="17"/>
  <c r="B5975" i="17"/>
  <c r="B5976" i="17"/>
  <c r="B5977" i="17"/>
  <c r="B5978" i="17"/>
  <c r="B5979" i="17"/>
  <c r="B5980" i="17"/>
  <c r="B5981" i="17"/>
  <c r="B5982" i="17"/>
  <c r="B5983" i="17"/>
  <c r="B5984" i="17"/>
  <c r="B5985" i="17"/>
  <c r="B5986" i="17"/>
  <c r="B5987" i="17"/>
  <c r="B5988" i="17"/>
  <c r="B5989" i="17"/>
  <c r="B5990" i="17"/>
  <c r="B5991" i="17"/>
  <c r="B5992" i="17"/>
  <c r="B5993" i="17"/>
  <c r="B5994" i="17"/>
  <c r="B5995" i="17"/>
  <c r="B5996" i="17"/>
  <c r="B5997" i="17"/>
  <c r="B5998" i="17"/>
  <c r="B5999" i="17"/>
  <c r="B6000" i="17"/>
  <c r="B6001" i="17"/>
  <c r="B6002" i="17"/>
  <c r="B6003" i="17"/>
  <c r="B6004" i="17"/>
  <c r="B6005" i="17"/>
  <c r="B6006" i="17"/>
  <c r="B6007" i="17"/>
  <c r="B6008" i="17"/>
  <c r="B6009" i="17"/>
  <c r="B6010" i="17"/>
  <c r="B6011" i="17"/>
  <c r="B6012" i="17"/>
  <c r="B6013" i="17"/>
  <c r="B6014" i="17"/>
  <c r="B6015" i="17"/>
  <c r="B6016" i="17"/>
  <c r="B6017" i="17"/>
  <c r="B6018" i="17"/>
  <c r="B6019" i="17"/>
  <c r="B6020" i="17"/>
  <c r="B6021" i="17"/>
  <c r="B6022" i="17"/>
  <c r="B6023" i="17"/>
  <c r="B6024" i="17"/>
  <c r="B6025" i="17"/>
  <c r="B6026" i="17"/>
  <c r="B6027" i="17"/>
  <c r="B6028" i="17"/>
  <c r="B6029" i="17"/>
  <c r="B6030" i="17"/>
  <c r="B6031" i="17"/>
  <c r="B6032" i="17"/>
  <c r="B6033" i="17"/>
  <c r="B6034" i="17"/>
  <c r="B6035" i="17"/>
  <c r="B6036" i="17"/>
  <c r="B6037" i="17"/>
  <c r="B6038" i="17"/>
  <c r="B6039" i="17"/>
  <c r="B6040" i="17"/>
  <c r="B6041" i="17"/>
  <c r="B6042" i="17"/>
  <c r="B6043" i="17"/>
  <c r="B6044" i="17"/>
  <c r="B6045" i="17"/>
  <c r="B6046" i="17"/>
  <c r="B6047" i="17"/>
  <c r="B6048" i="17"/>
  <c r="B6049" i="17"/>
  <c r="B6050" i="17"/>
  <c r="B6051" i="17"/>
  <c r="B6052" i="17"/>
  <c r="B6053" i="17"/>
  <c r="B6054" i="17"/>
  <c r="B6055" i="17"/>
  <c r="B6056" i="17"/>
  <c r="B6057" i="17"/>
  <c r="B6058" i="17"/>
  <c r="B6059" i="17"/>
  <c r="B6060" i="17"/>
  <c r="B6061" i="17"/>
  <c r="B6062" i="17"/>
  <c r="B6063" i="17"/>
  <c r="B6064" i="17"/>
  <c r="B6065" i="17"/>
  <c r="B6066" i="17"/>
  <c r="B6067" i="17"/>
  <c r="B6068" i="17"/>
  <c r="B6069" i="17"/>
  <c r="B6070" i="17"/>
  <c r="B6071" i="17"/>
  <c r="B6072" i="17"/>
  <c r="B6073" i="17"/>
  <c r="B6074" i="17"/>
  <c r="B6075" i="17"/>
  <c r="B6076" i="17"/>
  <c r="B6077" i="17"/>
  <c r="B6078" i="17"/>
  <c r="B6079" i="17"/>
  <c r="B6080" i="17"/>
  <c r="B6081" i="17"/>
  <c r="B6082" i="17"/>
  <c r="B6083" i="17"/>
  <c r="B6084" i="17"/>
  <c r="B6085" i="17"/>
  <c r="B6086" i="17"/>
  <c r="B6087" i="17"/>
  <c r="B6088" i="17"/>
  <c r="B6089" i="17"/>
  <c r="B6090" i="17"/>
  <c r="B6091" i="17"/>
  <c r="B6092" i="17"/>
  <c r="B6093" i="17"/>
  <c r="B6094" i="17"/>
  <c r="B6095" i="17"/>
  <c r="B6096" i="17"/>
  <c r="B6097" i="17"/>
  <c r="B6098" i="17"/>
  <c r="B6099" i="17"/>
  <c r="B6100" i="17"/>
  <c r="B6101" i="17"/>
  <c r="B6102" i="17"/>
  <c r="B6103" i="17"/>
  <c r="B6104" i="17"/>
  <c r="B6105" i="17"/>
  <c r="B6106" i="17"/>
  <c r="B6107" i="17"/>
  <c r="B6108" i="17"/>
  <c r="B6109" i="17"/>
  <c r="B6110" i="17"/>
  <c r="B6111" i="17"/>
  <c r="B6112" i="17"/>
  <c r="B6113" i="17"/>
  <c r="B6114" i="17"/>
  <c r="B6115" i="17"/>
  <c r="B6116" i="17"/>
  <c r="B6117" i="17"/>
  <c r="B6118" i="17"/>
  <c r="B6119" i="17"/>
  <c r="B6120" i="17"/>
  <c r="B6121" i="17"/>
  <c r="B6122" i="17"/>
  <c r="B6123" i="17"/>
  <c r="B6124" i="17"/>
  <c r="B6125" i="17"/>
  <c r="B6126" i="17"/>
  <c r="B6127" i="17"/>
  <c r="B6128" i="17"/>
  <c r="B6129" i="17"/>
  <c r="B6130" i="17"/>
  <c r="B6131" i="17"/>
  <c r="B6132" i="17"/>
  <c r="B6133" i="17"/>
  <c r="B6134" i="17"/>
  <c r="B6135" i="17"/>
  <c r="B6136" i="17"/>
  <c r="B6137" i="17"/>
  <c r="B6138" i="17"/>
  <c r="B6139" i="17"/>
  <c r="B6140" i="17"/>
  <c r="B6141" i="17"/>
  <c r="B6142" i="17"/>
  <c r="B6143" i="17"/>
  <c r="B6144" i="17"/>
  <c r="B6145" i="17"/>
  <c r="B6146" i="17"/>
  <c r="B6147" i="17"/>
  <c r="B6148" i="17"/>
  <c r="B6149" i="17"/>
  <c r="B6150" i="17"/>
  <c r="B6151" i="17"/>
  <c r="B6152" i="17"/>
  <c r="B6153" i="17"/>
  <c r="B6154" i="17"/>
  <c r="B6155" i="17"/>
  <c r="B6156" i="17"/>
  <c r="B6157" i="17"/>
  <c r="B6158" i="17"/>
  <c r="B6159" i="17"/>
  <c r="B6160" i="17"/>
  <c r="B6161" i="17"/>
  <c r="B6162" i="17"/>
  <c r="B6163" i="17"/>
  <c r="B6164" i="17"/>
  <c r="B6165" i="17"/>
  <c r="B6166" i="17"/>
  <c r="B6167" i="17"/>
  <c r="B6168" i="17"/>
  <c r="B6169" i="17"/>
  <c r="B6170" i="17"/>
  <c r="B6171" i="17"/>
  <c r="B6172" i="17"/>
  <c r="B6173" i="17"/>
  <c r="B6174" i="17"/>
  <c r="B6175" i="17"/>
  <c r="B6176" i="17"/>
  <c r="B6177" i="17"/>
  <c r="B6178" i="17"/>
  <c r="B6179" i="17"/>
  <c r="B6180" i="17"/>
  <c r="B6181" i="17"/>
  <c r="B6182" i="17"/>
  <c r="B6183" i="17"/>
  <c r="B6184" i="17"/>
  <c r="B6185" i="17"/>
  <c r="B6186" i="17"/>
  <c r="B6187" i="17"/>
  <c r="B6188" i="17"/>
  <c r="B6189" i="17"/>
  <c r="B6190" i="17"/>
  <c r="B6191" i="17"/>
  <c r="B6192" i="17"/>
  <c r="B6193" i="17"/>
  <c r="B6194" i="17"/>
  <c r="B6195" i="17"/>
  <c r="B6196" i="17"/>
  <c r="B6197" i="17"/>
  <c r="B6198" i="17"/>
  <c r="B6199" i="17"/>
  <c r="B6200" i="17"/>
  <c r="B6201" i="17"/>
  <c r="B6202" i="17"/>
  <c r="B6203" i="17"/>
  <c r="B6204" i="17"/>
  <c r="B6205" i="17"/>
  <c r="B6206" i="17"/>
  <c r="B6207" i="17"/>
  <c r="B6208" i="17"/>
  <c r="B6209" i="17"/>
  <c r="B6210" i="17"/>
  <c r="B6211" i="17"/>
  <c r="B6212" i="17"/>
  <c r="B6213" i="17"/>
  <c r="B6214" i="17"/>
  <c r="B6215" i="17"/>
  <c r="B6216" i="17"/>
  <c r="B6217" i="17"/>
  <c r="B6218" i="17"/>
  <c r="B6219" i="17"/>
  <c r="B6220" i="17"/>
  <c r="B6221" i="17"/>
  <c r="B6222" i="17"/>
  <c r="B6223" i="17"/>
  <c r="B6224" i="17"/>
  <c r="B6225" i="17"/>
  <c r="B6226" i="17"/>
  <c r="B6227" i="17"/>
  <c r="B6228" i="17"/>
  <c r="B6229" i="17"/>
  <c r="B6230" i="17"/>
  <c r="B6231" i="17"/>
  <c r="B6232" i="17"/>
  <c r="B6233" i="17"/>
  <c r="B6234" i="17"/>
  <c r="B6235" i="17"/>
  <c r="B6236" i="17"/>
  <c r="B6237" i="17"/>
  <c r="B6238" i="17"/>
  <c r="B6239" i="17"/>
  <c r="B6240" i="17"/>
  <c r="B6241" i="17"/>
  <c r="B6242" i="17"/>
  <c r="B6243" i="17"/>
  <c r="B6244" i="17"/>
  <c r="B6245" i="17"/>
  <c r="B6246" i="17"/>
  <c r="B6247" i="17"/>
  <c r="B6248" i="17"/>
  <c r="B6249" i="17"/>
  <c r="B6250" i="17"/>
  <c r="B6251" i="17"/>
  <c r="B6252" i="17"/>
  <c r="B6253" i="17"/>
  <c r="B6254" i="17"/>
  <c r="B6255" i="17"/>
  <c r="B6256" i="17"/>
  <c r="B6257" i="17"/>
  <c r="B6258" i="17"/>
  <c r="B6259" i="17"/>
  <c r="B6260" i="17"/>
  <c r="B6261" i="17"/>
  <c r="B6262" i="17"/>
  <c r="B6263" i="17"/>
  <c r="B6264" i="17"/>
  <c r="B6265" i="17"/>
  <c r="B6266" i="17"/>
  <c r="B6267" i="17"/>
  <c r="B6268" i="17"/>
  <c r="B6269" i="17"/>
  <c r="B6270" i="17"/>
  <c r="B6271" i="17"/>
  <c r="B6272" i="17"/>
  <c r="B6273" i="17"/>
  <c r="B6274" i="17"/>
  <c r="B6275" i="17"/>
  <c r="B6276" i="17"/>
  <c r="B6277" i="17"/>
  <c r="B6278" i="17"/>
  <c r="B6279" i="17"/>
  <c r="B6280" i="17"/>
  <c r="B6281" i="17"/>
  <c r="B6282" i="17"/>
  <c r="B6283" i="17"/>
  <c r="B6284" i="17"/>
  <c r="B6285" i="17"/>
  <c r="B6286" i="17"/>
  <c r="B6287" i="17"/>
  <c r="B6288" i="17"/>
  <c r="B6289" i="17"/>
  <c r="B6290" i="17"/>
  <c r="B6291" i="17"/>
  <c r="B6292" i="17"/>
  <c r="B6293" i="17"/>
  <c r="B6294" i="17"/>
  <c r="B6295" i="17"/>
  <c r="B6296" i="17"/>
  <c r="B6297" i="17"/>
  <c r="B6298" i="17"/>
  <c r="B6299" i="17"/>
  <c r="B6300" i="17"/>
  <c r="B6301" i="17"/>
  <c r="B6302" i="17"/>
  <c r="B6303" i="17"/>
  <c r="B6304" i="17"/>
  <c r="B6305" i="17"/>
  <c r="B6306" i="17"/>
  <c r="B6307" i="17"/>
  <c r="B6308" i="17"/>
  <c r="B6309" i="17"/>
  <c r="B6310" i="17"/>
  <c r="B6311" i="17"/>
  <c r="B6312" i="17"/>
  <c r="B6313" i="17"/>
  <c r="B6314" i="17"/>
  <c r="B6315" i="17"/>
  <c r="B6316" i="17"/>
  <c r="B6317" i="17"/>
  <c r="B6318" i="17"/>
  <c r="B6319" i="17"/>
  <c r="B6320" i="17"/>
  <c r="B6321" i="17"/>
  <c r="B6322" i="17"/>
  <c r="B6323" i="17"/>
  <c r="B6324" i="17"/>
  <c r="B6325" i="17"/>
  <c r="B6326" i="17"/>
  <c r="B6327" i="17"/>
  <c r="B6328" i="17"/>
  <c r="B6329" i="17"/>
  <c r="B6330" i="17"/>
  <c r="B6331" i="17"/>
  <c r="B6332" i="17"/>
  <c r="B6333" i="17"/>
  <c r="B6334" i="17"/>
  <c r="B6335" i="17"/>
  <c r="B6336" i="17"/>
  <c r="B6337" i="17"/>
  <c r="B6338" i="17"/>
  <c r="B6339" i="17"/>
  <c r="B6340" i="17"/>
  <c r="B6341" i="17"/>
  <c r="B6342" i="17"/>
  <c r="B6343" i="17"/>
  <c r="B6344" i="17"/>
  <c r="B6345" i="17"/>
  <c r="B6346" i="17"/>
  <c r="B6347" i="17"/>
  <c r="B6348" i="17"/>
  <c r="B6349" i="17"/>
  <c r="B6350" i="17"/>
  <c r="B6351" i="17"/>
  <c r="B6352" i="17"/>
  <c r="B6353" i="17"/>
  <c r="B6354" i="17"/>
  <c r="B6355" i="17"/>
  <c r="B6356" i="17"/>
  <c r="B6357" i="17"/>
  <c r="B6358" i="17"/>
  <c r="B6359" i="17"/>
  <c r="B6360" i="17"/>
  <c r="B6361" i="17"/>
  <c r="B6362" i="17"/>
  <c r="B6363" i="17"/>
  <c r="B6364" i="17"/>
  <c r="B6365" i="17"/>
  <c r="B6366" i="17"/>
  <c r="B6367" i="17"/>
  <c r="B6368" i="17"/>
  <c r="B6369" i="17"/>
  <c r="B6370" i="17"/>
  <c r="B6371" i="17"/>
  <c r="B6372" i="17"/>
  <c r="B6373" i="17"/>
  <c r="B6374" i="17"/>
  <c r="B6375" i="17"/>
  <c r="B6376" i="17"/>
  <c r="B6377" i="17"/>
  <c r="B6378" i="17"/>
  <c r="B6379" i="17"/>
  <c r="B6380" i="17"/>
  <c r="B6381" i="17"/>
  <c r="B6382" i="17"/>
  <c r="B6383" i="17"/>
  <c r="B6384" i="17"/>
  <c r="B6385" i="17"/>
  <c r="B6386" i="17"/>
  <c r="B6387" i="17"/>
  <c r="B6388" i="17"/>
  <c r="B6389" i="17"/>
  <c r="B6390" i="17"/>
  <c r="B6391" i="17"/>
  <c r="B6392" i="17"/>
  <c r="B6393" i="17"/>
  <c r="B6394" i="17"/>
  <c r="B6395" i="17"/>
  <c r="B6396" i="17"/>
  <c r="B6397" i="17"/>
  <c r="B6398" i="17"/>
  <c r="B6399" i="17"/>
  <c r="B6400" i="17"/>
  <c r="B6401" i="17"/>
  <c r="B6402" i="17"/>
  <c r="B6403" i="17"/>
  <c r="B6404" i="17"/>
  <c r="B6405" i="17"/>
  <c r="B6406" i="17"/>
  <c r="B6407" i="17"/>
  <c r="B6408" i="17"/>
  <c r="B6409" i="17"/>
  <c r="B6410" i="17"/>
  <c r="B6411" i="17"/>
  <c r="B6412" i="17"/>
  <c r="B6413" i="17"/>
  <c r="B6414" i="17"/>
  <c r="B6415" i="17"/>
  <c r="B6416" i="17"/>
  <c r="B6417" i="17"/>
  <c r="B6418" i="17"/>
  <c r="B6419" i="17"/>
  <c r="B6420" i="17"/>
  <c r="B6421" i="17"/>
  <c r="B6422" i="17"/>
  <c r="B6423" i="17"/>
  <c r="B6424" i="17"/>
  <c r="B6425" i="17"/>
  <c r="B6426" i="17"/>
  <c r="B6427" i="17"/>
  <c r="B6428" i="17"/>
  <c r="B6429" i="17"/>
  <c r="B6430" i="17"/>
  <c r="B6431" i="17"/>
  <c r="B6432" i="17"/>
  <c r="B6433" i="17"/>
  <c r="B6434" i="17"/>
  <c r="B6435" i="17"/>
  <c r="B6436" i="17"/>
  <c r="B6437" i="17"/>
  <c r="B6438" i="17"/>
  <c r="B6439" i="17"/>
  <c r="B6440" i="17"/>
  <c r="B6441" i="17"/>
  <c r="B6442" i="17"/>
  <c r="B6443" i="17"/>
  <c r="B6444" i="17"/>
  <c r="B6445" i="17"/>
  <c r="B6446" i="17"/>
  <c r="B6447" i="17"/>
  <c r="B6448" i="17"/>
  <c r="B6449" i="17"/>
  <c r="B6450" i="17"/>
  <c r="B6451" i="17"/>
  <c r="B6452" i="17"/>
  <c r="B6453" i="17"/>
  <c r="B6454" i="17"/>
  <c r="B6455" i="17"/>
  <c r="B6456" i="17"/>
  <c r="B6457" i="17"/>
  <c r="B6458" i="17"/>
  <c r="B6459" i="17"/>
  <c r="B6460" i="17"/>
  <c r="B6461" i="17"/>
  <c r="B6462" i="17"/>
  <c r="B6463" i="17"/>
  <c r="B6464" i="17"/>
  <c r="B6465" i="17"/>
  <c r="B6466" i="17"/>
  <c r="B6467" i="17"/>
  <c r="B6468" i="17"/>
  <c r="B6469" i="17"/>
  <c r="B6470" i="17"/>
  <c r="B6471" i="17"/>
  <c r="B6472" i="17"/>
  <c r="B6473" i="17"/>
  <c r="B6474" i="17"/>
  <c r="B6475" i="17"/>
  <c r="B6476" i="17"/>
  <c r="B6477" i="17"/>
  <c r="B6478" i="17"/>
  <c r="B6479" i="17"/>
  <c r="B6480" i="17"/>
  <c r="B6481" i="17"/>
  <c r="B6482" i="17"/>
  <c r="B6483" i="17"/>
  <c r="B6484" i="17"/>
  <c r="B6485" i="17"/>
  <c r="B6486" i="17"/>
  <c r="B6487" i="17"/>
  <c r="B6488" i="17"/>
  <c r="B6489" i="17"/>
  <c r="B6490" i="17"/>
  <c r="B6491" i="17"/>
  <c r="B6492" i="17"/>
  <c r="B6493" i="17"/>
  <c r="B6494" i="17"/>
  <c r="B6495" i="17"/>
  <c r="B6496" i="17"/>
  <c r="B6497" i="17"/>
  <c r="B6498" i="17"/>
  <c r="B6499" i="17"/>
  <c r="B6500" i="17"/>
  <c r="B6501" i="17"/>
  <c r="B6502" i="17"/>
  <c r="B6503" i="17"/>
  <c r="B6504" i="17"/>
  <c r="B6505" i="17"/>
  <c r="B6506" i="17"/>
  <c r="B6507" i="17"/>
  <c r="B6508" i="17"/>
  <c r="B6509" i="17"/>
  <c r="B6510" i="17"/>
  <c r="B6511" i="17"/>
  <c r="B6512" i="17"/>
  <c r="B6513" i="17"/>
  <c r="B6514" i="17"/>
  <c r="B6515" i="17"/>
  <c r="B6516" i="17"/>
  <c r="B6517" i="17"/>
  <c r="B6518" i="17"/>
  <c r="B6519" i="17"/>
  <c r="B6520" i="17"/>
  <c r="B6521" i="17"/>
  <c r="B6522" i="17"/>
  <c r="B6523" i="17"/>
  <c r="B6524" i="17"/>
  <c r="B6525" i="17"/>
  <c r="B6526" i="17"/>
  <c r="B6527" i="17"/>
  <c r="B6528" i="17"/>
  <c r="B6529" i="17"/>
  <c r="B6530" i="17"/>
  <c r="B6531" i="17"/>
  <c r="B6532" i="17"/>
  <c r="B6533" i="17"/>
  <c r="B6534" i="17"/>
  <c r="B6535" i="17"/>
  <c r="B6536" i="17"/>
  <c r="B6537" i="17"/>
  <c r="B6538" i="17"/>
  <c r="B6539" i="17"/>
  <c r="B6540" i="17"/>
  <c r="B6541" i="17"/>
  <c r="B6542" i="17"/>
  <c r="B6543" i="17"/>
  <c r="B6544" i="17"/>
  <c r="B6545" i="17"/>
  <c r="B6546" i="17"/>
  <c r="B6547" i="17"/>
  <c r="B6548" i="17"/>
  <c r="B6549" i="17"/>
  <c r="B6550" i="17"/>
  <c r="B6551" i="17"/>
  <c r="B6552" i="17"/>
  <c r="B6553" i="17"/>
  <c r="B6554" i="17"/>
  <c r="B6555" i="17"/>
  <c r="B6556" i="17"/>
  <c r="B6557" i="17"/>
  <c r="B6558" i="17"/>
  <c r="B6559" i="17"/>
  <c r="B6560" i="17"/>
  <c r="B6561" i="17"/>
  <c r="B6562" i="17"/>
  <c r="B6563" i="17"/>
  <c r="B6564" i="17"/>
  <c r="B6565" i="17"/>
  <c r="B6566" i="17"/>
  <c r="B6567" i="17"/>
  <c r="B6568" i="17"/>
  <c r="B6569" i="17"/>
  <c r="B6570" i="17"/>
  <c r="B6571" i="17"/>
  <c r="B6572" i="17"/>
  <c r="B6573" i="17"/>
  <c r="B6574" i="17"/>
  <c r="B6575" i="17"/>
  <c r="B6576" i="17"/>
  <c r="B6577" i="17"/>
  <c r="B6578" i="17"/>
  <c r="B6579" i="17"/>
  <c r="B6580" i="17"/>
  <c r="B6581" i="17"/>
  <c r="B6582" i="17"/>
  <c r="B6583" i="17"/>
  <c r="B6584" i="17"/>
  <c r="B6585" i="17"/>
  <c r="B6586" i="17"/>
  <c r="B6587" i="17"/>
  <c r="B6588" i="17"/>
  <c r="B6589" i="17"/>
  <c r="B6590" i="17"/>
  <c r="B6591" i="17"/>
  <c r="B6592" i="17"/>
  <c r="B6593" i="17"/>
  <c r="B6594" i="17"/>
  <c r="B6595" i="17"/>
  <c r="B6596" i="17"/>
  <c r="B6597" i="17"/>
  <c r="B6598" i="17"/>
  <c r="B6599" i="17"/>
  <c r="B6600" i="17"/>
  <c r="B6601" i="17"/>
  <c r="B6602" i="17"/>
  <c r="B6603" i="17"/>
  <c r="B6604" i="17"/>
  <c r="B6605" i="17"/>
  <c r="B6606" i="17"/>
  <c r="B6607" i="17"/>
  <c r="B6608" i="17"/>
  <c r="B6609" i="17"/>
  <c r="B6610" i="17"/>
  <c r="B6611" i="17"/>
  <c r="B6612" i="17"/>
  <c r="B6613" i="17"/>
  <c r="B6614" i="17"/>
  <c r="B6615" i="17"/>
  <c r="B6616" i="17"/>
  <c r="B6617" i="17"/>
  <c r="B6618" i="17"/>
  <c r="B6619" i="17"/>
  <c r="B6620" i="17"/>
  <c r="B6621" i="17"/>
  <c r="B6622" i="17"/>
  <c r="B6623" i="17"/>
  <c r="B6624" i="17"/>
  <c r="B6625" i="17"/>
  <c r="B6626" i="17"/>
  <c r="B6627" i="17"/>
  <c r="B6628" i="17"/>
  <c r="B6629" i="17"/>
  <c r="B6630" i="17"/>
  <c r="B6631" i="17"/>
  <c r="B6632" i="17"/>
  <c r="B6633" i="17"/>
  <c r="B6634" i="17"/>
  <c r="B6635" i="17"/>
  <c r="B6636" i="17"/>
  <c r="B6637" i="17"/>
  <c r="B6638" i="17"/>
  <c r="B6639" i="17"/>
  <c r="B6640" i="17"/>
  <c r="B6641" i="17"/>
  <c r="B6642" i="17"/>
  <c r="B6643" i="17"/>
  <c r="B6644" i="17"/>
  <c r="B6645" i="17"/>
  <c r="B6646" i="17"/>
  <c r="B6647" i="17"/>
  <c r="B6648" i="17"/>
  <c r="B6649" i="17"/>
  <c r="B6650" i="17"/>
  <c r="B6651" i="17"/>
  <c r="B6652" i="17"/>
  <c r="B6653" i="17"/>
  <c r="B6654" i="17"/>
  <c r="B6655" i="17"/>
  <c r="B6656" i="17"/>
  <c r="B6657" i="17"/>
  <c r="B6658" i="17"/>
  <c r="B6659" i="17"/>
  <c r="B6660" i="17"/>
  <c r="B6661" i="17"/>
  <c r="B6662" i="17"/>
  <c r="B6663" i="17"/>
  <c r="B6664" i="17"/>
  <c r="B6665" i="17"/>
  <c r="B6666" i="17"/>
  <c r="B6667" i="17"/>
  <c r="B6668" i="17"/>
  <c r="B6669" i="17"/>
  <c r="B6670" i="17"/>
  <c r="B6671" i="17"/>
  <c r="B6672" i="17"/>
  <c r="B6673" i="17"/>
  <c r="B6674" i="17"/>
  <c r="B6675" i="17"/>
  <c r="B6676" i="17"/>
  <c r="B6677" i="17"/>
  <c r="B6678" i="17"/>
  <c r="B6679" i="17"/>
  <c r="B6680" i="17"/>
  <c r="B6681" i="17"/>
  <c r="B6682" i="17"/>
  <c r="B6683" i="17"/>
  <c r="B6684" i="17"/>
  <c r="B6685" i="17"/>
  <c r="B6686" i="17"/>
  <c r="B6687" i="17"/>
  <c r="B6688" i="17"/>
  <c r="B6689" i="17"/>
  <c r="B6690" i="17"/>
  <c r="B6691" i="17"/>
  <c r="B6692" i="17"/>
  <c r="B6693" i="17"/>
  <c r="B6694" i="17"/>
  <c r="B6695" i="17"/>
  <c r="B6696" i="17"/>
  <c r="B6697" i="17"/>
  <c r="B6698" i="17"/>
  <c r="B6699" i="17"/>
  <c r="B6700" i="17"/>
  <c r="B6701" i="17"/>
  <c r="B6702" i="17"/>
  <c r="B6703" i="17"/>
  <c r="B6704" i="17"/>
  <c r="B6705" i="17"/>
  <c r="B6706" i="17"/>
  <c r="B6707" i="17"/>
  <c r="B6708" i="17"/>
  <c r="B6709" i="17"/>
  <c r="B6710" i="17"/>
  <c r="B6711" i="17"/>
  <c r="B6712" i="17"/>
  <c r="B6713" i="17"/>
  <c r="B6714" i="17"/>
  <c r="B6715" i="17"/>
  <c r="B6716" i="17"/>
  <c r="B6717" i="17"/>
  <c r="B6718" i="17"/>
  <c r="B6719" i="17"/>
  <c r="B6720" i="17"/>
  <c r="B6721" i="17"/>
  <c r="B6722" i="17"/>
  <c r="B6723" i="17"/>
  <c r="B6724" i="17"/>
  <c r="B6725" i="17"/>
  <c r="B6726" i="17"/>
  <c r="B6727" i="17"/>
  <c r="B6728" i="17"/>
  <c r="B6729" i="17"/>
  <c r="B6730" i="17"/>
  <c r="B6731" i="17"/>
  <c r="B6732" i="17"/>
  <c r="B6733" i="17"/>
  <c r="B6734" i="17"/>
  <c r="B6735" i="17"/>
  <c r="B6736" i="17"/>
  <c r="B6737" i="17"/>
  <c r="B6738" i="17"/>
  <c r="B6739" i="17"/>
  <c r="B6740" i="17"/>
  <c r="B6741" i="17"/>
  <c r="B6742" i="17"/>
  <c r="B6743" i="17"/>
  <c r="B6744" i="17"/>
  <c r="B6745" i="17"/>
  <c r="B6746" i="17"/>
  <c r="B6747" i="17"/>
  <c r="B6748" i="17"/>
  <c r="B6749" i="17"/>
  <c r="B6750" i="17"/>
  <c r="B6751" i="17"/>
  <c r="B6752" i="17"/>
  <c r="B6753" i="17"/>
  <c r="B6754" i="17"/>
  <c r="B6755" i="17"/>
  <c r="B6756" i="17"/>
  <c r="B6757" i="17"/>
  <c r="B6758" i="17"/>
  <c r="B6759" i="17"/>
  <c r="B6760" i="17"/>
  <c r="B6761" i="17"/>
  <c r="B6762" i="17"/>
  <c r="B6763" i="17"/>
  <c r="B6764" i="17"/>
  <c r="B6765" i="17"/>
  <c r="B6766" i="17"/>
  <c r="B6767" i="17"/>
  <c r="B6768" i="17"/>
  <c r="B6769" i="17"/>
  <c r="B6770" i="17"/>
  <c r="B6771" i="17"/>
  <c r="B6772" i="17"/>
  <c r="B6773" i="17"/>
  <c r="B6774" i="17"/>
  <c r="B6775" i="17"/>
  <c r="B6776" i="17"/>
  <c r="B6777" i="17"/>
  <c r="B6778" i="17"/>
  <c r="B6779" i="17"/>
  <c r="B6780" i="17"/>
  <c r="B6781" i="17"/>
  <c r="B6782" i="17"/>
  <c r="B6783" i="17"/>
  <c r="B6784" i="17"/>
  <c r="B6785" i="17"/>
  <c r="B6786" i="17"/>
  <c r="B6787" i="17"/>
  <c r="B6788" i="17"/>
  <c r="B6789" i="17"/>
  <c r="B6790" i="17"/>
  <c r="B6791" i="17"/>
  <c r="B6792" i="17"/>
  <c r="B6793" i="17"/>
  <c r="B6794" i="17"/>
  <c r="B6795" i="17"/>
  <c r="B6796" i="17"/>
  <c r="B6797" i="17"/>
  <c r="B6798" i="17"/>
  <c r="B6799" i="17"/>
  <c r="B6800" i="17"/>
  <c r="B6801" i="17"/>
  <c r="B6802" i="17"/>
  <c r="B6803" i="17"/>
  <c r="B6804" i="17"/>
  <c r="B6805" i="17"/>
  <c r="B6806" i="17"/>
  <c r="B6807" i="17"/>
  <c r="B6808" i="17"/>
  <c r="B6809" i="17"/>
  <c r="B6810" i="17"/>
  <c r="B6811" i="17"/>
  <c r="B6812" i="17"/>
  <c r="B6813" i="17"/>
  <c r="B6814" i="17"/>
  <c r="B6815" i="17"/>
  <c r="B6816" i="17"/>
  <c r="B6817" i="17"/>
  <c r="B6818" i="17"/>
  <c r="B6819" i="17"/>
  <c r="B6820" i="17"/>
  <c r="B6821" i="17"/>
  <c r="B6822" i="17"/>
  <c r="B6823" i="17"/>
  <c r="B6824" i="17"/>
  <c r="B6825" i="17"/>
  <c r="B6826" i="17"/>
  <c r="B6827" i="17"/>
  <c r="B6828" i="17"/>
  <c r="B6829" i="17"/>
  <c r="B6830" i="17"/>
  <c r="B6831" i="17"/>
  <c r="B6832" i="17"/>
  <c r="B6833" i="17"/>
  <c r="B6834" i="17"/>
  <c r="B6835" i="17"/>
  <c r="B6836" i="17"/>
  <c r="B6837" i="17"/>
  <c r="B6838" i="17"/>
  <c r="B6839" i="17"/>
  <c r="B6840" i="17"/>
  <c r="B6841" i="17"/>
  <c r="B6842" i="17"/>
  <c r="B6843" i="17"/>
  <c r="B6844" i="17"/>
  <c r="B6845" i="17"/>
  <c r="B6846" i="17"/>
  <c r="B6847" i="17"/>
  <c r="B6848" i="17"/>
  <c r="B6849" i="17"/>
  <c r="B6850" i="17"/>
  <c r="B6851" i="17"/>
  <c r="B6852" i="17"/>
  <c r="B6853" i="17"/>
  <c r="B6854" i="17"/>
  <c r="B6855" i="17"/>
  <c r="B6856" i="17"/>
  <c r="B6857" i="17"/>
  <c r="B6858" i="17"/>
  <c r="B6859" i="17"/>
  <c r="B6860" i="17"/>
  <c r="B6861" i="17"/>
  <c r="B6862" i="17"/>
  <c r="B6863" i="17"/>
  <c r="B6864" i="17"/>
  <c r="B6865" i="17"/>
  <c r="B6866" i="17"/>
  <c r="B6867" i="17"/>
  <c r="B6868" i="17"/>
  <c r="B6869" i="17"/>
  <c r="B6870" i="17"/>
  <c r="B6871" i="17"/>
  <c r="B6872" i="17"/>
  <c r="B6873" i="17"/>
  <c r="B6874" i="17"/>
  <c r="B6875" i="17"/>
  <c r="B6876" i="17"/>
  <c r="B6877" i="17"/>
  <c r="B6878" i="17"/>
  <c r="B6879" i="17"/>
  <c r="B6880" i="17"/>
  <c r="B6881" i="17"/>
  <c r="B6882" i="17"/>
  <c r="B6883" i="17"/>
  <c r="B6884" i="17"/>
  <c r="B6885" i="17"/>
  <c r="B6886" i="17"/>
  <c r="B6887" i="17"/>
  <c r="B6888" i="17"/>
  <c r="B6889" i="17"/>
  <c r="B6890" i="17"/>
  <c r="B6891" i="17"/>
  <c r="B6892" i="17"/>
  <c r="B6893" i="17"/>
  <c r="B6894" i="17"/>
  <c r="B6895" i="17"/>
  <c r="B6896" i="17"/>
  <c r="B6897" i="17"/>
  <c r="B6898" i="17"/>
  <c r="B6899" i="17"/>
  <c r="B6900" i="17"/>
  <c r="B6901" i="17"/>
  <c r="B6902" i="17"/>
  <c r="B6903" i="17"/>
  <c r="B6904" i="17"/>
  <c r="B6905" i="17"/>
  <c r="B6906" i="17"/>
  <c r="B6907" i="17"/>
  <c r="B6908" i="17"/>
  <c r="B6909" i="17"/>
  <c r="B6910" i="17"/>
  <c r="B6911" i="17"/>
  <c r="B6912" i="17"/>
  <c r="B6913" i="17"/>
  <c r="B6914" i="17"/>
  <c r="B6915" i="17"/>
  <c r="B6916" i="17"/>
  <c r="B6917" i="17"/>
  <c r="B6918" i="17"/>
  <c r="B6919" i="17"/>
  <c r="B6920" i="17"/>
  <c r="B6921" i="17"/>
  <c r="B6922" i="17"/>
  <c r="B6923" i="17"/>
  <c r="B6924" i="17"/>
  <c r="B6925" i="17"/>
  <c r="B6926" i="17"/>
  <c r="B6927" i="17"/>
  <c r="B6928" i="17"/>
  <c r="B6929" i="17"/>
  <c r="B6930" i="17"/>
  <c r="B6931" i="17"/>
  <c r="B6932" i="17"/>
  <c r="B6933" i="17"/>
  <c r="B6934" i="17"/>
  <c r="B6935" i="17"/>
  <c r="B6936" i="17"/>
  <c r="B6937" i="17"/>
  <c r="B6938" i="17"/>
  <c r="B6939" i="17"/>
  <c r="B6940" i="17"/>
  <c r="B6941" i="17"/>
  <c r="B6942" i="17"/>
  <c r="B6943" i="17"/>
  <c r="B6944" i="17"/>
  <c r="B6945" i="17"/>
  <c r="B6946" i="17"/>
  <c r="B6947" i="17"/>
  <c r="B6948" i="17"/>
  <c r="B6949" i="17"/>
  <c r="B6950" i="17"/>
  <c r="B6951" i="17"/>
  <c r="B6952" i="17"/>
  <c r="B6953" i="17"/>
  <c r="B6954" i="17"/>
  <c r="B6955" i="17"/>
  <c r="B6956" i="17"/>
  <c r="B6957" i="17"/>
  <c r="B6958" i="17"/>
  <c r="B6959" i="17"/>
  <c r="B6960" i="17"/>
  <c r="B6961" i="17"/>
  <c r="B6962" i="17"/>
  <c r="B6963" i="17"/>
  <c r="B6964" i="17"/>
  <c r="B6965" i="17"/>
  <c r="B6966" i="17"/>
  <c r="B6967" i="17"/>
  <c r="B6968" i="17"/>
  <c r="B6969" i="17"/>
  <c r="B6970" i="17"/>
  <c r="B6971" i="17"/>
  <c r="B6972" i="17"/>
  <c r="B6973" i="17"/>
  <c r="B6974" i="17"/>
  <c r="B6975" i="17"/>
  <c r="B6976" i="17"/>
  <c r="B6977" i="17"/>
  <c r="B6978" i="17"/>
  <c r="B6979" i="17"/>
  <c r="B6980" i="17"/>
  <c r="B6981" i="17"/>
  <c r="B6982" i="17"/>
  <c r="B6983" i="17"/>
  <c r="B6984" i="17"/>
  <c r="B6985" i="17"/>
  <c r="B6986" i="17"/>
  <c r="B6987" i="17"/>
  <c r="B6988" i="17"/>
  <c r="B6989" i="17"/>
  <c r="B6990" i="17"/>
  <c r="B6991" i="17"/>
  <c r="B6992" i="17"/>
  <c r="B6993" i="17"/>
  <c r="B6994" i="17"/>
  <c r="B6995" i="17"/>
  <c r="B6996" i="17"/>
  <c r="B6997" i="17"/>
  <c r="B6998" i="17"/>
  <c r="B6999" i="17"/>
  <c r="B7000" i="17"/>
  <c r="B7001" i="17"/>
  <c r="B7002" i="17"/>
  <c r="B7003" i="17"/>
  <c r="B7004" i="17"/>
  <c r="B7005" i="17"/>
  <c r="B7006" i="17"/>
  <c r="B7007" i="17"/>
  <c r="B7008" i="17"/>
  <c r="B7009" i="17"/>
  <c r="B7010" i="17"/>
  <c r="B7011" i="17"/>
  <c r="B7012" i="17"/>
  <c r="B7013" i="17"/>
  <c r="B7014" i="17"/>
  <c r="B7015" i="17"/>
  <c r="B7016" i="17"/>
  <c r="B7017" i="17"/>
  <c r="B7018" i="17"/>
  <c r="B7019" i="17"/>
  <c r="B7020" i="17"/>
  <c r="B7021" i="17"/>
  <c r="B7022" i="17"/>
  <c r="B7023" i="17"/>
  <c r="B7024" i="17"/>
  <c r="B7025" i="17"/>
  <c r="B7026" i="17"/>
  <c r="B7027" i="17"/>
  <c r="B7028" i="17"/>
  <c r="B7029" i="17"/>
  <c r="B7030" i="17"/>
  <c r="B7031" i="17"/>
  <c r="B7032" i="17"/>
  <c r="B7033" i="17"/>
  <c r="B7034" i="17"/>
  <c r="B7035" i="17"/>
  <c r="B7036" i="17"/>
  <c r="B7037" i="17"/>
  <c r="B7038" i="17"/>
  <c r="B7039" i="17"/>
  <c r="B7040" i="17"/>
  <c r="B7041" i="17"/>
  <c r="B7042" i="17"/>
  <c r="B7043" i="17"/>
  <c r="B7044" i="17"/>
  <c r="B7045" i="17"/>
  <c r="B7046" i="17"/>
  <c r="B7047" i="17"/>
  <c r="B7048" i="17"/>
  <c r="B7049" i="17"/>
  <c r="B7050" i="17"/>
  <c r="B7051" i="17"/>
  <c r="B7052" i="17"/>
  <c r="B7053" i="17"/>
  <c r="B7054" i="17"/>
  <c r="B7055" i="17"/>
  <c r="B7056" i="17"/>
  <c r="B7057" i="17"/>
  <c r="B7058" i="17"/>
  <c r="B7059" i="17"/>
  <c r="B7060" i="17"/>
  <c r="B7061" i="17"/>
  <c r="B7062" i="17"/>
  <c r="B7063" i="17"/>
  <c r="B7064" i="17"/>
  <c r="B7065" i="17"/>
  <c r="B7066" i="17"/>
  <c r="B7067" i="17"/>
  <c r="B7068" i="17"/>
  <c r="B7069" i="17"/>
  <c r="B7070" i="17"/>
  <c r="B7071" i="17"/>
  <c r="B7072" i="17"/>
  <c r="B7073" i="17"/>
  <c r="B7074" i="17"/>
  <c r="B7075" i="17"/>
  <c r="B7076" i="17"/>
  <c r="B7077" i="17"/>
  <c r="B7078" i="17"/>
  <c r="B7079" i="17"/>
  <c r="B7080" i="17"/>
  <c r="B7081" i="17"/>
  <c r="B7082" i="17"/>
  <c r="B7083" i="17"/>
  <c r="B7084" i="17"/>
  <c r="B7085" i="17"/>
  <c r="B7086" i="17"/>
  <c r="B7087" i="17"/>
  <c r="B7088" i="17"/>
  <c r="B7089" i="17"/>
  <c r="B7090" i="17"/>
  <c r="B7091" i="17"/>
  <c r="B7092" i="17"/>
  <c r="B7093" i="17"/>
  <c r="B7094" i="17"/>
  <c r="B7095" i="17"/>
  <c r="B7096" i="17"/>
  <c r="B7097" i="17"/>
  <c r="B7098" i="17"/>
  <c r="B7099" i="17"/>
  <c r="B7100" i="17"/>
  <c r="B7101" i="17"/>
  <c r="B7102" i="17"/>
  <c r="B7103" i="17"/>
  <c r="B7104" i="17"/>
  <c r="B7105" i="17"/>
  <c r="B7106" i="17"/>
  <c r="B7107" i="17"/>
  <c r="B7108" i="17"/>
  <c r="B7109" i="17"/>
  <c r="B7110" i="17"/>
  <c r="B7111" i="17"/>
  <c r="B7112" i="17"/>
  <c r="B7113" i="17"/>
  <c r="B7114" i="17"/>
  <c r="B7115" i="17"/>
  <c r="B7116" i="17"/>
  <c r="B7117" i="17"/>
  <c r="B7118" i="17"/>
  <c r="B7119" i="17"/>
  <c r="B7120" i="17"/>
  <c r="B7121" i="17"/>
  <c r="B7122" i="17"/>
  <c r="B7123" i="17"/>
  <c r="B7124" i="17"/>
  <c r="B7125" i="17"/>
  <c r="B7126" i="17"/>
  <c r="B7127" i="17"/>
  <c r="B7128" i="17"/>
  <c r="B7129" i="17"/>
  <c r="B7130" i="17"/>
  <c r="B7131" i="17"/>
  <c r="B7132" i="17"/>
  <c r="B7133" i="17"/>
  <c r="B7134" i="17"/>
  <c r="B7135" i="17"/>
  <c r="B7136" i="17"/>
  <c r="B7137" i="17"/>
  <c r="B7138" i="17"/>
  <c r="B7139" i="17"/>
  <c r="B7140" i="17"/>
  <c r="B7141" i="17"/>
  <c r="B7142" i="17"/>
  <c r="B7143" i="17"/>
  <c r="B7144" i="17"/>
  <c r="B7145" i="17"/>
  <c r="B7146" i="17"/>
  <c r="B7147" i="17"/>
  <c r="B7148" i="17"/>
  <c r="B7149" i="17"/>
  <c r="B7150" i="17"/>
  <c r="B7151" i="17"/>
  <c r="B7152" i="17"/>
  <c r="B7153" i="17"/>
  <c r="B7154" i="17"/>
  <c r="B7155" i="17"/>
  <c r="B7156" i="17"/>
  <c r="B7157" i="17"/>
  <c r="B7158" i="17"/>
  <c r="B7159" i="17"/>
  <c r="B7160" i="17"/>
  <c r="B7161" i="17"/>
  <c r="B7162" i="17"/>
  <c r="B7163" i="17"/>
  <c r="B7164" i="17"/>
  <c r="B7165" i="17"/>
  <c r="B7166" i="17"/>
  <c r="B7167" i="17"/>
  <c r="B7168" i="17"/>
  <c r="B7169" i="17"/>
  <c r="B7170" i="17"/>
  <c r="B7171" i="17"/>
  <c r="B7172" i="17"/>
  <c r="B7173" i="17"/>
  <c r="B7174" i="17"/>
  <c r="B7175" i="17"/>
  <c r="B7176" i="17"/>
  <c r="B7177" i="17"/>
  <c r="B7178" i="17"/>
  <c r="B7179" i="17"/>
  <c r="B7180" i="17"/>
  <c r="B7181" i="17"/>
  <c r="B7182" i="17"/>
  <c r="B7183" i="17"/>
  <c r="B7184" i="17"/>
  <c r="B7185" i="17"/>
  <c r="B7186" i="17"/>
  <c r="B7187" i="17"/>
  <c r="B7188" i="17"/>
  <c r="B7189" i="17"/>
  <c r="B7190" i="17"/>
  <c r="B7191" i="17"/>
  <c r="B7192" i="17"/>
  <c r="B7193" i="17"/>
  <c r="B7194" i="17"/>
  <c r="B7195" i="17"/>
  <c r="B7196" i="17"/>
  <c r="B7197" i="17"/>
  <c r="B7198" i="17"/>
  <c r="B7199" i="17"/>
  <c r="B7200" i="17"/>
  <c r="B7201" i="17"/>
  <c r="B7202" i="17"/>
  <c r="B7203" i="17"/>
  <c r="B7204" i="17"/>
  <c r="B7205" i="17"/>
  <c r="B7206" i="17"/>
  <c r="B7207" i="17"/>
  <c r="B7208" i="17"/>
  <c r="B7209" i="17"/>
  <c r="B7210" i="17"/>
  <c r="B7211" i="17"/>
  <c r="B7212" i="17"/>
  <c r="B7213" i="17"/>
  <c r="B7214" i="17"/>
  <c r="B7215" i="17"/>
  <c r="B7216" i="17"/>
  <c r="B7217" i="17"/>
  <c r="B7218" i="17"/>
  <c r="B7219" i="17"/>
  <c r="B7220" i="17"/>
  <c r="B7221" i="17"/>
  <c r="B7222" i="17"/>
  <c r="B7223" i="17"/>
  <c r="B7224" i="17"/>
  <c r="B7225" i="17"/>
  <c r="B7226" i="17"/>
  <c r="B7227" i="17"/>
  <c r="B7228" i="17"/>
  <c r="B7229" i="17"/>
  <c r="B7230" i="17"/>
  <c r="B7231" i="17"/>
  <c r="B7232" i="17"/>
  <c r="B7233" i="17"/>
  <c r="B7234" i="17"/>
  <c r="B7235" i="17"/>
  <c r="B7236" i="17"/>
  <c r="B7237" i="17"/>
  <c r="B7238" i="17"/>
  <c r="B7239" i="17"/>
  <c r="B7240" i="17"/>
  <c r="B7241" i="17"/>
  <c r="B7242" i="17"/>
  <c r="B7243" i="17"/>
  <c r="B7244" i="17"/>
  <c r="B7245" i="17"/>
  <c r="B7246" i="17"/>
  <c r="B7247" i="17"/>
  <c r="B7248" i="17"/>
  <c r="B7249" i="17"/>
  <c r="B7250" i="17"/>
  <c r="B7251" i="17"/>
  <c r="B7252" i="17"/>
  <c r="B7253" i="17"/>
  <c r="B7254" i="17"/>
  <c r="B7255" i="17"/>
  <c r="B7256" i="17"/>
  <c r="B7257" i="17"/>
  <c r="B7258" i="17"/>
  <c r="B7259" i="17"/>
  <c r="B7260" i="17"/>
  <c r="B7261" i="17"/>
  <c r="B7262" i="17"/>
  <c r="B7263" i="17"/>
  <c r="B7264" i="17"/>
  <c r="B7265" i="17"/>
  <c r="B7266" i="17"/>
  <c r="B7267" i="17"/>
  <c r="B7268" i="17"/>
  <c r="B7269" i="17"/>
  <c r="B7270" i="17"/>
  <c r="B7271" i="17"/>
  <c r="B7272" i="17"/>
  <c r="B7273" i="17"/>
  <c r="B7274" i="17"/>
  <c r="B7275" i="17"/>
  <c r="B7276" i="17"/>
  <c r="B7277" i="17"/>
  <c r="B7278" i="17"/>
  <c r="B7279" i="17"/>
  <c r="B7280" i="17"/>
  <c r="B7281" i="17"/>
  <c r="B7282" i="17"/>
  <c r="B7283" i="17"/>
  <c r="B7284" i="17"/>
  <c r="B7285" i="17"/>
  <c r="B7286" i="17"/>
  <c r="B7287" i="17"/>
  <c r="B7288" i="17"/>
  <c r="B7289" i="17"/>
  <c r="B7290" i="17"/>
  <c r="B7291" i="17"/>
  <c r="B7292" i="17"/>
  <c r="B7293" i="17"/>
  <c r="B7294" i="17"/>
  <c r="B7295" i="17"/>
  <c r="B7296" i="17"/>
  <c r="B7297" i="17"/>
  <c r="B7298" i="17"/>
  <c r="B7299" i="17"/>
  <c r="B7300" i="17"/>
  <c r="B7301" i="17"/>
  <c r="B7302" i="17"/>
  <c r="B7303" i="17"/>
  <c r="B7304" i="17"/>
  <c r="B7305" i="17"/>
  <c r="B7306" i="17"/>
  <c r="B7307" i="17"/>
  <c r="B7308" i="17"/>
  <c r="B7309" i="17"/>
  <c r="B7310" i="17"/>
  <c r="B7311" i="17"/>
  <c r="B7312" i="17"/>
  <c r="B7313" i="17"/>
  <c r="B7314" i="17"/>
  <c r="B7315" i="17"/>
  <c r="B7316" i="17"/>
  <c r="B7317" i="17"/>
  <c r="B7318" i="17"/>
  <c r="B7319" i="17"/>
  <c r="B7320" i="17"/>
  <c r="B7321" i="17"/>
  <c r="B7322" i="17"/>
  <c r="B7323" i="17"/>
  <c r="B7324" i="17"/>
  <c r="B7325" i="17"/>
  <c r="B7326" i="17"/>
  <c r="B7327" i="17"/>
  <c r="B7328" i="17"/>
  <c r="B7329" i="17"/>
  <c r="B7330" i="17"/>
  <c r="B7331" i="17"/>
  <c r="B7332" i="17"/>
  <c r="B7333" i="17"/>
  <c r="B7334" i="17"/>
  <c r="B7335" i="17"/>
  <c r="B7336" i="17"/>
  <c r="B7337" i="17"/>
  <c r="B7338" i="17"/>
  <c r="B7339" i="17"/>
  <c r="B7340" i="17"/>
  <c r="B7341" i="17"/>
  <c r="B7342" i="17"/>
  <c r="B7343" i="17"/>
  <c r="B7344" i="17"/>
  <c r="B7345" i="17"/>
  <c r="B7346" i="17"/>
  <c r="B7347" i="17"/>
  <c r="B7348" i="17"/>
  <c r="B7349" i="17"/>
  <c r="B7350" i="17"/>
  <c r="B7351" i="17"/>
  <c r="B7352" i="17"/>
  <c r="B7353" i="17"/>
  <c r="B7354" i="17"/>
  <c r="B7355" i="17"/>
  <c r="B7356" i="17"/>
  <c r="B7357" i="17"/>
  <c r="B7358" i="17"/>
  <c r="B7359" i="17"/>
  <c r="B7360" i="17"/>
  <c r="B7361" i="17"/>
  <c r="B7362" i="17"/>
  <c r="B7363" i="17"/>
  <c r="B7364" i="17"/>
  <c r="B7365" i="17"/>
  <c r="B7366" i="17"/>
  <c r="B7367" i="17"/>
  <c r="B7368" i="17"/>
  <c r="B7369" i="17"/>
  <c r="B7370" i="17"/>
  <c r="B7371" i="17"/>
  <c r="B7372" i="17"/>
  <c r="B7373" i="17"/>
  <c r="B7374" i="17"/>
  <c r="B7375" i="17"/>
  <c r="B7376" i="17"/>
  <c r="B7377" i="17"/>
  <c r="B7378" i="17"/>
  <c r="B7379" i="17"/>
  <c r="B7380" i="17"/>
  <c r="B7381" i="17"/>
  <c r="B7382" i="17"/>
  <c r="B7383" i="17"/>
  <c r="B7384" i="17"/>
  <c r="B7385" i="17"/>
  <c r="B7386" i="17"/>
  <c r="B7387" i="17"/>
  <c r="B7388" i="17"/>
  <c r="B7389" i="17"/>
  <c r="B7390" i="17"/>
  <c r="B7391" i="17"/>
  <c r="B7392" i="17"/>
  <c r="B7393" i="17"/>
  <c r="B7394" i="17"/>
  <c r="B7395" i="17"/>
  <c r="B7396" i="17"/>
  <c r="B7397" i="17"/>
  <c r="B7398" i="17"/>
  <c r="B7399" i="17"/>
  <c r="B7400" i="17"/>
  <c r="B7401" i="17"/>
  <c r="B7402" i="17"/>
  <c r="B7403" i="17"/>
  <c r="B7404" i="17"/>
  <c r="B7405" i="17"/>
  <c r="B7406" i="17"/>
  <c r="B7407" i="17"/>
  <c r="B7408" i="17"/>
  <c r="B7409" i="17"/>
  <c r="B7410" i="17"/>
  <c r="B7411" i="17"/>
  <c r="B7412" i="17"/>
  <c r="B7413" i="17"/>
  <c r="B7414" i="17"/>
  <c r="B7415" i="17"/>
  <c r="B7416" i="17"/>
  <c r="B7417" i="17"/>
  <c r="B7418" i="17"/>
  <c r="B7419" i="17"/>
  <c r="B7420" i="17"/>
  <c r="B7421" i="17"/>
  <c r="B7422" i="17"/>
  <c r="B7423" i="17"/>
  <c r="B7424" i="17"/>
  <c r="B7425" i="17"/>
  <c r="B7426" i="17"/>
  <c r="B7427" i="17"/>
  <c r="B7428" i="17"/>
  <c r="B7429" i="17"/>
  <c r="B7430" i="17"/>
  <c r="B7431" i="17"/>
  <c r="B7432" i="17"/>
  <c r="B7433" i="17"/>
  <c r="B7434" i="17"/>
  <c r="B7435" i="17"/>
  <c r="B7436" i="17"/>
  <c r="B7437" i="17"/>
  <c r="B7438" i="17"/>
  <c r="B7439" i="17"/>
  <c r="B7440" i="17"/>
  <c r="B7441" i="17"/>
  <c r="B7442" i="17"/>
  <c r="B7443" i="17"/>
  <c r="B7444" i="17"/>
  <c r="B7445" i="17"/>
  <c r="B7446" i="17"/>
  <c r="B7447" i="17"/>
  <c r="B7448" i="17"/>
  <c r="B7449" i="17"/>
  <c r="B7450" i="17"/>
  <c r="B7451" i="17"/>
  <c r="B7452" i="17"/>
  <c r="B7453" i="17"/>
  <c r="B7454" i="17"/>
  <c r="B7455" i="17"/>
  <c r="B7456" i="17"/>
  <c r="B7457" i="17"/>
  <c r="B7458" i="17"/>
  <c r="B7459" i="17"/>
  <c r="B7460" i="17"/>
  <c r="B7461" i="17"/>
  <c r="B7462" i="17"/>
  <c r="B7463" i="17"/>
  <c r="B7464" i="17"/>
  <c r="B7465" i="17"/>
  <c r="B7466" i="17"/>
  <c r="B7467" i="17"/>
  <c r="B7468" i="17"/>
  <c r="B7469" i="17"/>
  <c r="B7470" i="17"/>
  <c r="B7471" i="17"/>
  <c r="B7472" i="17"/>
  <c r="B7473" i="17"/>
  <c r="B7474" i="17"/>
  <c r="B7475" i="17"/>
  <c r="B7476" i="17"/>
  <c r="B7477" i="17"/>
  <c r="B7478" i="17"/>
  <c r="B7479" i="17"/>
  <c r="B7480" i="17"/>
  <c r="B7481" i="17"/>
  <c r="B7482" i="17"/>
  <c r="B7483" i="17"/>
  <c r="B7484" i="17"/>
  <c r="B7485" i="17"/>
  <c r="B7486" i="17"/>
  <c r="B7487" i="17"/>
  <c r="B7488" i="17"/>
  <c r="B7489" i="17"/>
  <c r="B7490" i="17"/>
  <c r="B7491" i="17"/>
  <c r="B7492" i="17"/>
  <c r="B7493" i="17"/>
  <c r="B7494" i="17"/>
  <c r="B7495" i="17"/>
  <c r="B7496" i="17"/>
  <c r="B7497" i="17"/>
  <c r="B7498" i="17"/>
  <c r="B7499" i="17"/>
  <c r="B7500" i="17"/>
  <c r="B7501" i="17"/>
  <c r="B7502" i="17"/>
  <c r="B7503" i="17"/>
  <c r="B7504" i="17"/>
  <c r="B7505" i="17"/>
  <c r="B7506" i="17"/>
  <c r="B7507" i="17"/>
  <c r="B7508" i="17"/>
  <c r="B7509" i="17"/>
  <c r="B7510" i="17"/>
  <c r="B7511" i="17"/>
  <c r="B7512" i="17"/>
  <c r="B7513" i="17"/>
  <c r="B7514" i="17"/>
  <c r="B7515" i="17"/>
  <c r="B7516" i="17"/>
  <c r="B7517" i="17"/>
  <c r="B7518" i="17"/>
  <c r="B7519" i="17"/>
  <c r="B7520" i="17"/>
  <c r="B7521" i="17"/>
  <c r="B7522" i="17"/>
  <c r="B7523" i="17"/>
  <c r="B7524" i="17"/>
  <c r="B7525" i="17"/>
  <c r="B7526" i="17"/>
  <c r="B7527" i="17"/>
  <c r="B7528" i="17"/>
  <c r="B7529" i="17"/>
  <c r="B7530" i="17"/>
  <c r="B7531" i="17"/>
  <c r="B7532" i="17"/>
  <c r="B7533" i="17"/>
  <c r="B7534" i="17"/>
  <c r="B7535" i="17"/>
  <c r="B7536" i="17"/>
  <c r="B7537" i="17"/>
  <c r="B7538" i="17"/>
  <c r="B7539" i="17"/>
  <c r="B7540" i="17"/>
  <c r="B7541" i="17"/>
  <c r="B7542" i="17"/>
  <c r="B7543" i="17"/>
  <c r="B7544" i="17"/>
  <c r="B7545" i="17"/>
  <c r="B7546" i="17"/>
  <c r="B7547" i="17"/>
  <c r="B7548" i="17"/>
  <c r="B7549" i="17"/>
  <c r="B7550" i="17"/>
  <c r="B7551" i="17"/>
  <c r="B7552" i="17"/>
  <c r="B7553" i="17"/>
  <c r="B7554" i="17"/>
  <c r="B7555" i="17"/>
  <c r="B7556" i="17"/>
  <c r="B7557" i="17"/>
  <c r="B7558" i="17"/>
  <c r="B7559" i="17"/>
  <c r="B7560" i="17"/>
  <c r="B7561" i="17"/>
  <c r="B7562" i="17"/>
  <c r="B7563" i="17"/>
  <c r="B7564" i="17"/>
  <c r="B7565" i="17"/>
  <c r="B7566" i="17"/>
  <c r="B7567" i="17"/>
  <c r="B7568" i="17"/>
  <c r="B7569" i="17"/>
  <c r="B7570" i="17"/>
  <c r="B7571" i="17"/>
  <c r="B7572" i="17"/>
  <c r="B7573" i="17"/>
  <c r="B7574" i="17"/>
  <c r="B7575" i="17"/>
  <c r="B7576" i="17"/>
  <c r="B7577" i="17"/>
  <c r="B7578" i="17"/>
  <c r="B7579" i="17"/>
  <c r="B7580" i="17"/>
  <c r="B7581" i="17"/>
  <c r="B7582" i="17"/>
  <c r="B7583" i="17"/>
  <c r="B7584" i="17"/>
  <c r="B7585" i="17"/>
  <c r="B7586" i="17"/>
  <c r="B7587" i="17"/>
  <c r="B7588" i="17"/>
  <c r="B7589" i="17"/>
  <c r="B7590" i="17"/>
  <c r="B7591" i="17"/>
  <c r="B7592" i="17"/>
  <c r="B7593" i="17"/>
  <c r="B7594" i="17"/>
  <c r="B7595" i="17"/>
  <c r="B7596" i="17"/>
  <c r="B7597" i="17"/>
  <c r="B7598" i="17"/>
  <c r="B7599" i="17"/>
  <c r="B7600" i="17"/>
  <c r="B7601" i="17"/>
  <c r="B7602" i="17"/>
  <c r="B7603" i="17"/>
  <c r="B7604" i="17"/>
  <c r="B7605" i="17"/>
  <c r="B7606" i="17"/>
  <c r="B7607" i="17"/>
  <c r="B7608" i="17"/>
  <c r="B7609" i="17"/>
  <c r="B7610" i="17"/>
  <c r="B7611" i="17"/>
  <c r="B7612" i="17"/>
  <c r="B7613" i="17"/>
  <c r="B7614" i="17"/>
  <c r="B7615" i="17"/>
  <c r="B7616" i="17"/>
  <c r="B7617" i="17"/>
  <c r="B7618" i="17"/>
  <c r="B7619" i="17"/>
  <c r="B7620" i="17"/>
  <c r="B7621" i="17"/>
  <c r="B7622" i="17"/>
  <c r="B7623" i="17"/>
  <c r="B7624" i="17"/>
  <c r="B7625" i="17"/>
  <c r="B7626" i="17"/>
  <c r="B7627" i="17"/>
  <c r="B7628" i="17"/>
  <c r="B7629" i="17"/>
  <c r="B7630" i="17"/>
  <c r="B7631" i="17"/>
  <c r="B7632" i="17"/>
  <c r="B7633" i="17"/>
  <c r="B7634" i="17"/>
  <c r="B7635" i="17"/>
  <c r="B7636" i="17"/>
  <c r="B7637" i="17"/>
  <c r="B7638" i="17"/>
  <c r="B7639" i="17"/>
  <c r="B7640" i="17"/>
  <c r="B7641" i="17"/>
  <c r="B7642" i="17"/>
  <c r="B7643" i="17"/>
  <c r="B7644" i="17"/>
  <c r="B7645" i="17"/>
  <c r="B7646" i="17"/>
  <c r="B7647" i="17"/>
  <c r="B7648" i="17"/>
  <c r="B7649" i="17"/>
  <c r="B7650" i="17"/>
  <c r="B7651" i="17"/>
  <c r="B7652" i="17"/>
  <c r="B7653" i="17"/>
  <c r="B7654" i="17"/>
  <c r="B7655" i="17"/>
  <c r="B7656" i="17"/>
  <c r="B7657" i="17"/>
  <c r="B7658" i="17"/>
  <c r="B7659" i="17"/>
  <c r="B7660" i="17"/>
  <c r="B7661" i="17"/>
  <c r="B7662" i="17"/>
  <c r="B7663" i="17"/>
  <c r="B7664" i="17"/>
  <c r="B7665" i="17"/>
  <c r="B7666" i="17"/>
  <c r="B7667" i="17"/>
  <c r="B7668" i="17"/>
  <c r="B7669" i="17"/>
  <c r="B7670" i="17"/>
  <c r="B7671" i="17"/>
  <c r="B7672" i="17"/>
  <c r="B7673" i="17"/>
  <c r="B7674" i="17"/>
  <c r="B7675" i="17"/>
  <c r="B7676" i="17"/>
  <c r="B7677" i="17"/>
  <c r="B7678" i="17"/>
  <c r="B7679" i="17"/>
  <c r="B7680" i="17"/>
  <c r="B7681" i="17"/>
  <c r="B7682" i="17"/>
  <c r="B7683" i="17"/>
  <c r="B7684" i="17"/>
  <c r="B7685" i="17"/>
  <c r="B7686" i="17"/>
  <c r="B7687" i="17"/>
  <c r="B7688" i="17"/>
  <c r="B7689" i="17"/>
  <c r="B7690" i="17"/>
  <c r="B7691" i="17"/>
  <c r="B7692" i="17"/>
  <c r="B7693" i="17"/>
  <c r="B7694" i="17"/>
  <c r="B7695" i="17"/>
  <c r="B7696" i="17"/>
  <c r="B7697" i="17"/>
  <c r="B7698" i="17"/>
  <c r="B7699" i="17"/>
  <c r="B7700" i="17"/>
  <c r="B7701" i="17"/>
  <c r="B7702" i="17"/>
  <c r="B7703" i="17"/>
  <c r="B7704" i="17"/>
  <c r="B7705" i="17"/>
  <c r="B7706" i="17"/>
  <c r="B7707" i="17"/>
  <c r="B7708" i="17"/>
  <c r="B7709" i="17"/>
  <c r="B7710" i="17"/>
  <c r="B7711" i="17"/>
  <c r="B7712" i="17"/>
  <c r="B7713" i="17"/>
  <c r="B7714" i="17"/>
  <c r="B7715" i="17"/>
  <c r="B7716" i="17"/>
  <c r="B7717" i="17"/>
  <c r="B7718" i="17"/>
  <c r="B7719" i="17"/>
  <c r="B7720" i="17"/>
  <c r="B7721" i="17"/>
  <c r="B7722" i="17"/>
  <c r="B7723" i="17"/>
  <c r="B7724" i="17"/>
  <c r="B7725" i="17"/>
  <c r="B7726" i="17"/>
  <c r="B7727" i="17"/>
  <c r="B7728" i="17"/>
  <c r="B7729" i="17"/>
  <c r="B7730" i="17"/>
  <c r="B7731" i="17"/>
  <c r="B7732" i="17"/>
  <c r="B7733" i="17"/>
  <c r="B7734" i="17"/>
  <c r="B7735" i="17"/>
  <c r="B7736" i="17"/>
  <c r="B7737" i="17"/>
  <c r="B7738" i="17"/>
  <c r="B7739" i="17"/>
  <c r="B7740" i="17"/>
  <c r="B7741" i="17"/>
  <c r="B7742" i="17"/>
  <c r="B7743" i="17"/>
  <c r="B7744" i="17"/>
  <c r="B7745" i="17"/>
  <c r="B7746" i="17"/>
  <c r="B7747" i="17"/>
  <c r="B7748" i="17"/>
  <c r="B7749" i="17"/>
  <c r="B7750" i="17"/>
  <c r="B7751" i="17"/>
  <c r="B7752" i="17"/>
  <c r="B7753" i="17"/>
  <c r="B7754" i="17"/>
  <c r="B7755" i="17"/>
  <c r="B7756" i="17"/>
  <c r="B7757" i="17"/>
  <c r="B7758" i="17"/>
  <c r="B7759" i="17"/>
  <c r="B7760" i="17"/>
  <c r="B7761" i="17"/>
  <c r="B7762" i="17"/>
  <c r="B7763" i="17"/>
  <c r="B7764" i="17"/>
  <c r="B7765" i="17"/>
  <c r="B7766" i="17"/>
  <c r="B7767" i="17"/>
  <c r="B7768" i="17"/>
  <c r="B7769" i="17"/>
  <c r="B7770" i="17"/>
  <c r="B7771" i="17"/>
  <c r="B7772" i="17"/>
  <c r="B7773" i="17"/>
  <c r="B7774" i="17"/>
  <c r="B7775" i="17"/>
  <c r="B7776" i="17"/>
  <c r="B7777" i="17"/>
  <c r="B7778" i="17"/>
  <c r="B7779" i="17"/>
  <c r="B7780" i="17"/>
  <c r="B7781" i="17"/>
  <c r="B7782" i="17"/>
  <c r="B7783" i="17"/>
  <c r="B7784" i="17"/>
  <c r="B7785" i="17"/>
  <c r="B7786" i="17"/>
  <c r="B7787" i="17"/>
  <c r="B7788" i="17"/>
  <c r="B7789" i="17"/>
  <c r="B7790" i="17"/>
  <c r="B7791" i="17"/>
  <c r="B7792" i="17"/>
  <c r="B7793" i="17"/>
  <c r="B7794" i="17"/>
  <c r="B7795" i="17"/>
  <c r="B7796" i="17"/>
  <c r="B7797" i="17"/>
  <c r="B7798" i="17"/>
  <c r="B7799" i="17"/>
  <c r="B7800" i="17"/>
  <c r="B7801" i="17"/>
  <c r="B7802" i="17"/>
  <c r="B7803" i="17"/>
  <c r="B7804" i="17"/>
  <c r="B7805" i="17"/>
  <c r="B7806" i="17"/>
  <c r="B7807" i="17"/>
  <c r="B7808" i="17"/>
  <c r="B7809" i="17"/>
  <c r="B7810" i="17"/>
  <c r="B7811" i="17"/>
  <c r="B7812" i="17"/>
  <c r="B7813" i="17"/>
  <c r="B7814" i="17"/>
  <c r="B7815" i="17"/>
  <c r="B7816" i="17"/>
  <c r="B7817" i="17"/>
  <c r="B7818" i="17"/>
  <c r="B7819" i="17"/>
  <c r="B7820" i="17"/>
  <c r="B7821" i="17"/>
  <c r="B7822" i="17"/>
  <c r="B7823" i="17"/>
  <c r="B7824" i="17"/>
  <c r="B7825" i="17"/>
  <c r="B7826" i="17"/>
  <c r="B7827" i="17"/>
  <c r="B7828" i="17"/>
  <c r="B7829" i="17"/>
  <c r="B7830" i="17"/>
  <c r="B7831" i="17"/>
  <c r="B7832" i="17"/>
  <c r="B7833" i="17"/>
  <c r="B7834" i="17"/>
  <c r="B7835" i="17"/>
  <c r="B7836" i="17"/>
  <c r="B7837" i="17"/>
  <c r="B7838" i="17"/>
  <c r="B7839" i="17"/>
  <c r="B7840" i="17"/>
  <c r="B7841" i="17"/>
  <c r="B7842" i="17"/>
  <c r="B7843" i="17"/>
  <c r="B7844" i="17"/>
  <c r="B7845" i="17"/>
  <c r="B7846" i="17"/>
  <c r="B7847" i="17"/>
  <c r="B7848" i="17"/>
  <c r="B7849" i="17"/>
  <c r="B7850" i="17"/>
  <c r="B7851" i="17"/>
  <c r="B7852" i="17"/>
  <c r="B7853" i="17"/>
  <c r="B7854" i="17"/>
  <c r="B7855" i="17"/>
  <c r="B7856" i="17"/>
  <c r="B7857" i="17"/>
  <c r="B7858" i="17"/>
  <c r="B7859" i="17"/>
  <c r="B7860" i="17"/>
  <c r="B7861" i="17"/>
  <c r="B7862" i="17"/>
  <c r="B7863" i="17"/>
  <c r="B7864" i="17"/>
  <c r="B7865" i="17"/>
  <c r="B7866" i="17"/>
  <c r="B7867" i="17"/>
  <c r="B7868" i="17"/>
  <c r="B7869" i="17"/>
  <c r="B7870" i="17"/>
  <c r="B7871" i="17"/>
  <c r="B7872" i="17"/>
  <c r="B7873" i="17"/>
  <c r="B7874" i="17"/>
  <c r="B7875" i="17"/>
  <c r="B7876" i="17"/>
  <c r="B7877" i="17"/>
  <c r="B7878" i="17"/>
  <c r="B7879" i="17"/>
  <c r="B7880" i="17"/>
  <c r="B7881" i="17"/>
  <c r="B7882" i="17"/>
  <c r="B7883" i="17"/>
  <c r="B7884" i="17"/>
  <c r="B7885" i="17"/>
  <c r="B7886" i="17"/>
  <c r="B7887" i="17"/>
  <c r="B7888" i="17"/>
  <c r="B7889" i="17"/>
  <c r="B7890" i="17"/>
  <c r="B7891" i="17"/>
  <c r="B7892" i="17"/>
  <c r="B7893" i="17"/>
  <c r="B7894" i="17"/>
  <c r="B7895" i="17"/>
  <c r="B7896" i="17"/>
  <c r="B7897" i="17"/>
  <c r="B7898" i="17"/>
  <c r="B7899" i="17"/>
  <c r="B7900" i="17"/>
  <c r="B7901" i="17"/>
  <c r="B7902" i="17"/>
  <c r="B7903" i="17"/>
  <c r="B7904" i="17"/>
  <c r="B7905" i="17"/>
  <c r="B7906" i="17"/>
  <c r="B7907" i="17"/>
  <c r="B7908" i="17"/>
  <c r="B7909" i="17"/>
  <c r="B7910" i="17"/>
  <c r="B7911" i="17"/>
  <c r="B7912" i="17"/>
  <c r="B7913" i="17"/>
  <c r="B7914" i="17"/>
  <c r="B7915" i="17"/>
  <c r="B7916" i="17"/>
  <c r="B7917" i="17"/>
  <c r="B7918" i="17"/>
  <c r="B7919" i="17"/>
  <c r="B7920" i="17"/>
  <c r="B7921" i="17"/>
  <c r="B7922" i="17"/>
  <c r="B7923" i="17"/>
  <c r="B7924" i="17"/>
  <c r="B7925" i="17"/>
  <c r="B7926" i="17"/>
  <c r="B7927" i="17"/>
  <c r="B7928" i="17"/>
  <c r="B7929" i="17"/>
  <c r="B7930" i="17"/>
  <c r="B7931" i="17"/>
  <c r="B7932" i="17"/>
  <c r="B7933" i="17"/>
  <c r="B7934" i="17"/>
  <c r="B7935" i="17"/>
  <c r="B7936" i="17"/>
  <c r="B7937" i="17"/>
  <c r="B7938" i="17"/>
  <c r="B7939" i="17"/>
  <c r="B7940" i="17"/>
  <c r="B7941" i="17"/>
  <c r="B7942" i="17"/>
  <c r="B7943" i="17"/>
  <c r="B7944" i="17"/>
  <c r="B7945" i="17"/>
  <c r="B7946" i="17"/>
  <c r="B7947" i="17"/>
  <c r="B7948" i="17"/>
  <c r="B7949" i="17"/>
  <c r="B7950" i="17"/>
  <c r="B7951" i="17"/>
  <c r="B7952" i="17"/>
  <c r="B7953" i="17"/>
  <c r="B7954" i="17"/>
  <c r="B7955" i="17"/>
  <c r="B7956" i="17"/>
  <c r="B7957" i="17"/>
  <c r="B7958" i="17"/>
  <c r="B7959" i="17"/>
  <c r="B7960" i="17"/>
  <c r="B7961" i="17"/>
  <c r="B7962" i="17"/>
  <c r="B7963" i="17"/>
  <c r="B7964" i="17"/>
  <c r="B7965" i="17"/>
  <c r="B7966" i="17"/>
  <c r="B7967" i="17"/>
  <c r="B7968" i="17"/>
  <c r="B7969" i="17"/>
  <c r="B7970" i="17"/>
  <c r="B7971" i="17"/>
  <c r="B7972" i="17"/>
  <c r="B7973" i="17"/>
  <c r="B7974" i="17"/>
  <c r="B7975" i="17"/>
  <c r="B7976" i="17"/>
  <c r="B7977" i="17"/>
  <c r="B7978" i="17"/>
  <c r="B7979" i="17"/>
  <c r="B7980" i="17"/>
  <c r="B7981" i="17"/>
  <c r="B7982" i="17"/>
  <c r="B7983" i="17"/>
  <c r="B7984" i="17"/>
  <c r="B7985" i="17"/>
  <c r="B7986" i="17"/>
  <c r="B7987" i="17"/>
  <c r="B7988" i="17"/>
  <c r="B7989" i="17"/>
  <c r="B7990" i="17"/>
  <c r="B7991" i="17"/>
  <c r="B7992" i="17"/>
  <c r="B7993" i="17"/>
  <c r="B7994" i="17"/>
  <c r="B7995" i="17"/>
  <c r="B7996" i="17"/>
  <c r="B7997" i="17"/>
  <c r="B7998" i="17"/>
  <c r="B7999" i="17"/>
  <c r="B8000" i="17"/>
  <c r="B8001" i="17"/>
  <c r="B8002" i="17"/>
  <c r="B8003" i="17"/>
  <c r="B8004" i="17"/>
  <c r="B8005" i="17"/>
  <c r="B8006" i="17"/>
  <c r="B8007" i="17"/>
  <c r="B8008" i="17"/>
  <c r="B8009" i="17"/>
  <c r="B8010" i="17"/>
  <c r="B8011" i="17"/>
  <c r="B8012" i="17"/>
  <c r="B8013" i="17"/>
  <c r="B8014" i="17"/>
  <c r="B8015" i="17"/>
  <c r="B8016" i="17"/>
  <c r="B8017" i="17"/>
  <c r="B8018" i="17"/>
  <c r="B8019" i="17"/>
  <c r="B8020" i="17"/>
  <c r="B8021" i="17"/>
  <c r="B8022" i="17"/>
  <c r="B8023" i="17"/>
  <c r="B8024" i="17"/>
  <c r="B8025" i="17"/>
  <c r="B8026" i="17"/>
  <c r="B8027" i="17"/>
  <c r="B8028" i="17"/>
  <c r="B8029" i="17"/>
  <c r="B8030" i="17"/>
  <c r="B8031" i="17"/>
  <c r="B8032" i="17"/>
  <c r="B8033" i="17"/>
  <c r="B8034" i="17"/>
  <c r="B8035" i="17"/>
  <c r="B8036" i="17"/>
  <c r="B8037" i="17"/>
  <c r="B8038" i="17"/>
  <c r="B8039" i="17"/>
  <c r="B8040" i="17"/>
  <c r="B8041" i="17"/>
  <c r="B8042" i="17"/>
  <c r="B8043" i="17"/>
  <c r="B8044" i="17"/>
  <c r="B8045" i="17"/>
  <c r="B8046" i="17"/>
  <c r="B8047" i="17"/>
  <c r="B8048" i="17"/>
  <c r="B8049" i="17"/>
  <c r="B8050" i="17"/>
  <c r="B8051" i="17"/>
  <c r="B8052" i="17"/>
  <c r="B8053" i="17"/>
  <c r="B8054" i="17"/>
  <c r="B8055" i="17"/>
  <c r="B8056" i="17"/>
  <c r="B8057" i="17"/>
  <c r="B8058" i="17"/>
  <c r="B8059" i="17"/>
  <c r="B8060" i="17"/>
  <c r="B8061" i="17"/>
  <c r="B8062" i="17"/>
  <c r="B8063" i="17"/>
  <c r="B8064" i="17"/>
  <c r="B8065" i="17"/>
  <c r="B8066" i="17"/>
  <c r="B8067" i="17"/>
  <c r="B8068" i="17"/>
  <c r="B8069" i="17"/>
  <c r="B8070" i="17"/>
  <c r="B8071" i="17"/>
  <c r="B8072" i="17"/>
  <c r="B8073" i="17"/>
  <c r="B8074" i="17"/>
  <c r="B8075" i="17"/>
  <c r="B8076" i="17"/>
  <c r="B8077" i="17"/>
  <c r="B8078" i="17"/>
  <c r="B8079" i="17"/>
  <c r="B8080" i="17"/>
  <c r="B8081" i="17"/>
  <c r="B8082" i="17"/>
  <c r="B8083" i="17"/>
  <c r="B8084" i="17"/>
  <c r="B8085" i="17"/>
  <c r="B8086" i="17"/>
  <c r="B8087" i="17"/>
  <c r="B8088" i="17"/>
  <c r="B8089" i="17"/>
  <c r="B8090" i="17"/>
  <c r="B8091" i="17"/>
  <c r="B8092" i="17"/>
  <c r="B8093" i="17"/>
  <c r="B8094" i="17"/>
  <c r="B8095" i="17"/>
  <c r="B8096" i="17"/>
  <c r="B8097" i="17"/>
  <c r="B8098" i="17"/>
  <c r="B8099" i="17"/>
  <c r="B8100" i="17"/>
  <c r="B8101" i="17"/>
  <c r="B8102" i="17"/>
  <c r="B8103" i="17"/>
  <c r="B8104" i="17"/>
  <c r="B8105" i="17"/>
  <c r="B8106" i="17"/>
  <c r="B8107" i="17"/>
  <c r="B8108" i="17"/>
  <c r="B8109" i="17"/>
  <c r="B8110" i="17"/>
  <c r="B8111" i="17"/>
  <c r="B8112" i="17"/>
  <c r="B8113" i="17"/>
  <c r="B8114" i="17"/>
  <c r="B8115" i="17"/>
  <c r="B8116" i="17"/>
  <c r="B8117" i="17"/>
  <c r="B8118" i="17"/>
  <c r="B8119" i="17"/>
  <c r="B8120" i="17"/>
  <c r="B8121" i="17"/>
  <c r="B8122" i="17"/>
  <c r="B8123" i="17"/>
  <c r="B8124" i="17"/>
  <c r="B8125" i="17"/>
  <c r="B8126" i="17"/>
  <c r="B8127" i="17"/>
  <c r="B8128" i="17"/>
  <c r="B8129" i="17"/>
  <c r="B8130" i="17"/>
  <c r="B8131" i="17"/>
  <c r="B8132" i="17"/>
  <c r="B8133" i="17"/>
  <c r="B8134" i="17"/>
  <c r="B8135" i="17"/>
  <c r="B8136" i="17"/>
  <c r="B8137" i="17"/>
  <c r="B8138" i="17"/>
  <c r="B8139" i="17"/>
  <c r="B8140" i="17"/>
  <c r="B8141" i="17"/>
  <c r="B8142" i="17"/>
  <c r="B8143" i="17"/>
  <c r="B8144" i="17"/>
  <c r="B8145" i="17"/>
  <c r="B8146" i="17"/>
  <c r="B8147" i="17"/>
  <c r="B8148" i="17"/>
  <c r="B8149" i="17"/>
  <c r="B8150" i="17"/>
  <c r="B8151" i="17"/>
  <c r="B8152" i="17"/>
  <c r="B8153" i="17"/>
  <c r="B8154" i="17"/>
  <c r="B8155" i="17"/>
  <c r="B8156" i="17"/>
  <c r="B8157" i="17"/>
  <c r="B8158" i="17"/>
  <c r="B8159" i="17"/>
  <c r="B8160" i="17"/>
  <c r="B8161" i="17"/>
  <c r="B8162" i="17"/>
  <c r="B8163" i="17"/>
  <c r="B8164" i="17"/>
  <c r="B8165" i="17"/>
  <c r="B8166" i="17"/>
  <c r="B8167" i="17"/>
  <c r="B8168" i="17"/>
  <c r="B8169" i="17"/>
  <c r="B8170" i="17"/>
  <c r="B8171" i="17"/>
  <c r="B8172" i="17"/>
  <c r="B8173" i="17"/>
  <c r="B8174" i="17"/>
  <c r="B8175" i="17"/>
  <c r="B8176" i="17"/>
  <c r="B8177" i="17"/>
  <c r="B8178" i="17"/>
  <c r="B8179" i="17"/>
  <c r="B8180" i="17"/>
  <c r="B8181" i="17"/>
  <c r="B8182" i="17"/>
  <c r="B8183" i="17"/>
  <c r="B8184" i="17"/>
  <c r="B8185" i="17"/>
  <c r="B8186" i="17"/>
  <c r="B8187" i="17"/>
  <c r="B8188" i="17"/>
  <c r="B8189" i="17"/>
  <c r="B8190" i="17"/>
  <c r="B8191" i="17"/>
  <c r="B8192" i="17"/>
  <c r="B8193" i="17"/>
  <c r="B8194" i="17"/>
  <c r="B8195" i="17"/>
  <c r="B8196" i="17"/>
  <c r="B8197" i="17"/>
  <c r="B8198" i="17"/>
  <c r="B8199" i="17"/>
  <c r="B8200" i="17"/>
  <c r="B8201" i="17"/>
  <c r="B8202" i="17"/>
  <c r="B8203" i="17"/>
  <c r="B8204" i="17"/>
  <c r="B8205" i="17"/>
  <c r="B8206" i="17"/>
  <c r="B8207" i="17"/>
  <c r="B8208" i="17"/>
  <c r="B8209" i="17"/>
  <c r="B8210" i="17"/>
  <c r="B8211" i="17"/>
  <c r="B8212" i="17"/>
  <c r="B8213" i="17"/>
  <c r="B8214" i="17"/>
  <c r="B8215" i="17"/>
  <c r="B8216" i="17"/>
  <c r="B8217" i="17"/>
  <c r="B8218" i="17"/>
  <c r="B8219" i="17"/>
  <c r="B8220" i="17"/>
  <c r="B8221" i="17"/>
  <c r="B8222" i="17"/>
  <c r="B8223" i="17"/>
  <c r="B8224" i="17"/>
  <c r="B8225" i="17"/>
  <c r="B8226" i="17"/>
  <c r="B8227" i="17"/>
  <c r="B8228" i="17"/>
  <c r="B8229" i="17"/>
  <c r="B8230" i="17"/>
  <c r="B8231" i="17"/>
  <c r="B8232" i="17"/>
  <c r="B8233" i="17"/>
  <c r="B8234" i="17"/>
  <c r="B8235" i="17"/>
  <c r="B8236" i="17"/>
  <c r="B8237" i="17"/>
  <c r="B8238" i="17"/>
  <c r="B8239" i="17"/>
  <c r="B8240" i="17"/>
  <c r="B8241" i="17"/>
  <c r="B8242" i="17"/>
  <c r="B8243" i="17"/>
  <c r="B8244" i="17"/>
  <c r="B8245" i="17"/>
  <c r="B8246" i="17"/>
  <c r="B8247" i="17"/>
  <c r="B8248" i="17"/>
  <c r="B8249" i="17"/>
  <c r="B8250" i="17"/>
  <c r="B8251" i="17"/>
  <c r="B8252" i="17"/>
  <c r="B8253" i="17"/>
  <c r="B8254" i="17"/>
  <c r="B8255" i="17"/>
  <c r="B8256" i="17"/>
  <c r="B8257" i="17"/>
  <c r="B8258" i="17"/>
  <c r="B8259" i="17"/>
  <c r="B8260" i="17"/>
  <c r="B8261" i="17"/>
  <c r="B8262" i="17"/>
  <c r="B8263" i="17"/>
  <c r="B8264" i="17"/>
  <c r="B8265" i="17"/>
  <c r="B8266" i="17"/>
  <c r="B8267" i="17"/>
  <c r="B8268" i="17"/>
  <c r="B8269" i="17"/>
  <c r="B8270" i="17"/>
  <c r="B8271" i="17"/>
  <c r="B8272" i="17"/>
  <c r="B8273" i="17"/>
  <c r="B8274" i="17"/>
  <c r="B8275" i="17"/>
  <c r="B8276" i="17"/>
  <c r="B8277" i="17"/>
  <c r="B8278" i="17"/>
  <c r="B8279" i="17"/>
  <c r="B8280" i="17"/>
  <c r="B8281" i="17"/>
  <c r="B8282" i="17"/>
  <c r="B8283" i="17"/>
  <c r="B8284" i="17"/>
  <c r="B8285" i="17"/>
  <c r="B8286" i="17"/>
  <c r="B8287" i="17"/>
  <c r="B8288" i="17"/>
  <c r="B8289" i="17"/>
  <c r="B8290" i="17"/>
  <c r="B8291" i="17"/>
  <c r="B8292" i="17"/>
  <c r="B8293" i="17"/>
  <c r="B8294" i="17"/>
  <c r="B8295" i="17"/>
  <c r="B8296" i="17"/>
  <c r="B8297" i="17"/>
  <c r="B8298" i="17"/>
  <c r="B8299" i="17"/>
  <c r="B8300" i="17"/>
  <c r="B8301" i="17"/>
  <c r="B8302" i="17"/>
  <c r="B8303" i="17"/>
  <c r="B8304" i="17"/>
  <c r="B8305" i="17"/>
  <c r="B8306" i="17"/>
  <c r="B8307" i="17"/>
  <c r="B8308" i="17"/>
  <c r="B8309" i="17"/>
  <c r="B8310" i="17"/>
  <c r="B8311" i="17"/>
  <c r="B8312" i="17"/>
  <c r="B8313" i="17"/>
  <c r="B8314" i="17"/>
  <c r="B8315" i="17"/>
  <c r="B8316" i="17"/>
  <c r="B8317" i="17"/>
  <c r="B8318" i="17"/>
  <c r="B8319" i="17"/>
  <c r="B8320" i="17"/>
  <c r="B8321" i="17"/>
  <c r="B8322" i="17"/>
  <c r="B8323" i="17"/>
  <c r="B8324" i="17"/>
  <c r="B8325" i="17"/>
  <c r="B8326" i="17"/>
  <c r="B8327" i="17"/>
  <c r="B8328" i="17"/>
  <c r="B8329" i="17"/>
  <c r="B8330" i="17"/>
  <c r="B8331" i="17"/>
  <c r="B8332" i="17"/>
  <c r="B8333" i="17"/>
  <c r="B8334" i="17"/>
  <c r="B8335" i="17"/>
  <c r="B8336" i="17"/>
  <c r="B8337" i="17"/>
  <c r="B8338" i="17"/>
  <c r="B8339" i="17"/>
  <c r="B8340" i="17"/>
  <c r="B8341" i="17"/>
  <c r="B8342" i="17"/>
  <c r="B8343" i="17"/>
  <c r="B8344" i="17"/>
  <c r="B8345" i="17"/>
  <c r="B8346" i="17"/>
  <c r="B8347" i="17"/>
  <c r="B8348" i="17"/>
  <c r="B8349" i="17"/>
  <c r="B8350" i="17"/>
  <c r="B8351" i="17"/>
  <c r="B8352" i="17"/>
  <c r="B8353" i="17"/>
  <c r="B8354" i="17"/>
  <c r="B8355" i="17"/>
  <c r="B8356" i="17"/>
  <c r="B8357" i="17"/>
  <c r="B8358" i="17"/>
  <c r="B8359" i="17"/>
  <c r="B8360" i="17"/>
  <c r="B8361" i="17"/>
  <c r="B8362" i="17"/>
  <c r="B8363" i="17"/>
  <c r="B8364" i="17"/>
  <c r="B8365" i="17"/>
  <c r="B8366" i="17"/>
  <c r="B8367" i="17"/>
  <c r="B8368" i="17"/>
  <c r="B8369" i="17"/>
  <c r="B8370" i="17"/>
  <c r="B8371" i="17"/>
  <c r="B8372" i="17"/>
  <c r="B8373" i="17"/>
  <c r="B8374" i="17"/>
  <c r="B8375" i="17"/>
  <c r="B8376" i="17"/>
  <c r="B8377" i="17"/>
  <c r="B8378" i="17"/>
  <c r="B8379" i="17"/>
  <c r="B8380" i="17"/>
  <c r="B8381" i="17"/>
  <c r="B8382" i="17"/>
  <c r="B8383" i="17"/>
  <c r="B8384" i="17"/>
  <c r="B8385" i="17"/>
  <c r="B8386" i="17"/>
  <c r="B8387" i="17"/>
  <c r="B8388" i="17"/>
  <c r="B8389" i="17"/>
  <c r="B8390" i="17"/>
  <c r="B8391" i="17"/>
  <c r="B8392" i="17"/>
  <c r="B8393" i="17"/>
  <c r="B8394" i="17"/>
  <c r="B8395" i="17"/>
  <c r="B8396" i="17"/>
  <c r="B8397" i="17"/>
  <c r="B8398" i="17"/>
  <c r="B8399" i="17"/>
  <c r="B8400" i="17"/>
  <c r="B8401" i="17"/>
  <c r="B8402" i="17"/>
  <c r="B8403" i="17"/>
  <c r="B8404" i="17"/>
  <c r="B8405" i="17"/>
  <c r="B8406" i="17"/>
  <c r="B8407" i="17"/>
  <c r="B8408" i="17"/>
  <c r="B8409" i="17"/>
  <c r="B8410" i="17"/>
  <c r="B8411" i="17"/>
  <c r="B8412" i="17"/>
  <c r="B8413" i="17"/>
  <c r="B8414" i="17"/>
  <c r="B8415" i="17"/>
  <c r="B8416" i="17"/>
  <c r="B8417" i="17"/>
  <c r="B8418" i="17"/>
  <c r="B8419" i="17"/>
  <c r="B8420" i="17"/>
  <c r="B8421" i="17"/>
  <c r="B8422" i="17"/>
  <c r="B8423" i="17"/>
  <c r="B8424" i="17"/>
  <c r="B8425" i="17"/>
  <c r="B8426" i="17"/>
  <c r="B8427" i="17"/>
  <c r="B8428" i="17"/>
  <c r="B8429" i="17"/>
  <c r="B8430" i="17"/>
  <c r="B8431" i="17"/>
  <c r="B8432" i="17"/>
  <c r="B8433" i="17"/>
  <c r="B8434" i="17"/>
  <c r="B8435" i="17"/>
  <c r="B8436" i="17"/>
  <c r="B8437" i="17"/>
  <c r="B8438" i="17"/>
  <c r="B8439" i="17"/>
  <c r="B8440" i="17"/>
  <c r="B8441" i="17"/>
  <c r="B8442" i="17"/>
  <c r="B8443" i="17"/>
  <c r="B8444" i="17"/>
  <c r="B8445" i="17"/>
  <c r="B8446" i="17"/>
  <c r="B8447" i="17"/>
  <c r="B8448" i="17"/>
  <c r="B8449" i="17"/>
  <c r="B8450" i="17"/>
  <c r="B8451" i="17"/>
  <c r="B8452" i="17"/>
  <c r="B8453" i="17"/>
  <c r="B8454" i="17"/>
  <c r="B8455" i="17"/>
  <c r="B8456" i="17"/>
  <c r="B8457" i="17"/>
  <c r="B8458" i="17"/>
  <c r="B8459" i="17"/>
  <c r="B8460" i="17"/>
  <c r="B8461" i="17"/>
  <c r="B8462" i="17"/>
  <c r="B8463" i="17"/>
  <c r="B8464" i="17"/>
  <c r="B8465" i="17"/>
  <c r="B8466" i="17"/>
  <c r="B8467" i="17"/>
  <c r="B8468" i="17"/>
  <c r="B8469" i="17"/>
  <c r="B8470" i="17"/>
  <c r="B8471" i="17"/>
  <c r="B8472" i="17"/>
  <c r="B8473" i="17"/>
  <c r="B8474" i="17"/>
  <c r="B8475" i="17"/>
  <c r="B8476" i="17"/>
  <c r="B8477" i="17"/>
  <c r="B8478" i="17"/>
  <c r="B8479" i="17"/>
  <c r="B8480" i="17"/>
  <c r="B8481" i="17"/>
  <c r="B8482" i="17"/>
  <c r="B8483" i="17"/>
  <c r="B8484" i="17"/>
  <c r="B8485" i="17"/>
  <c r="B8486" i="17"/>
  <c r="B8487" i="17"/>
  <c r="B8488" i="17"/>
  <c r="B8489" i="17"/>
  <c r="B8490" i="17"/>
  <c r="B8491" i="17"/>
  <c r="B8492" i="17"/>
  <c r="B8493" i="17"/>
  <c r="B8494" i="17"/>
  <c r="B8495" i="17"/>
  <c r="B8496" i="17"/>
  <c r="B8497" i="17"/>
  <c r="B8498" i="17"/>
  <c r="B8499" i="17"/>
  <c r="B8500" i="17"/>
  <c r="B8501" i="17"/>
  <c r="B8502" i="17"/>
  <c r="B8503" i="17"/>
  <c r="B8504" i="17"/>
  <c r="B8505" i="17"/>
  <c r="B8506" i="17"/>
  <c r="B8507" i="17"/>
  <c r="B8508" i="17"/>
  <c r="B8509" i="17"/>
  <c r="B8510" i="17"/>
  <c r="B8511" i="17"/>
  <c r="B8512" i="17"/>
  <c r="B8513" i="17"/>
  <c r="B8514" i="17"/>
  <c r="B8515" i="17"/>
  <c r="B8516" i="17"/>
  <c r="B8517" i="17"/>
  <c r="B8518" i="17"/>
  <c r="B8519" i="17"/>
  <c r="B8520" i="17"/>
  <c r="B8521" i="17"/>
  <c r="B8522" i="17"/>
  <c r="B8523" i="17"/>
  <c r="B8524" i="17"/>
  <c r="B8525" i="17"/>
  <c r="B8526" i="17"/>
  <c r="B8527" i="17"/>
  <c r="B8528" i="17"/>
  <c r="B8529" i="17"/>
  <c r="B8530" i="17"/>
  <c r="B8531" i="17"/>
  <c r="B8532" i="17"/>
  <c r="B8533" i="17"/>
  <c r="B8534" i="17"/>
  <c r="B8535" i="17"/>
  <c r="B8536" i="17"/>
  <c r="B8537" i="17"/>
  <c r="B8538" i="17"/>
  <c r="B8539" i="17"/>
  <c r="B8540" i="17"/>
  <c r="B8541" i="17"/>
  <c r="B8542" i="17"/>
  <c r="B8543" i="17"/>
  <c r="B8544" i="17"/>
  <c r="B8545" i="17"/>
  <c r="B8546" i="17"/>
  <c r="B8547" i="17"/>
  <c r="B8548" i="17"/>
  <c r="B8549" i="17"/>
  <c r="B8550" i="17"/>
  <c r="B8551" i="17"/>
  <c r="B8552" i="17"/>
  <c r="B8553" i="17"/>
  <c r="B8554" i="17"/>
  <c r="B8555" i="17"/>
  <c r="B8556" i="17"/>
  <c r="B8557" i="17"/>
  <c r="B8558" i="17"/>
  <c r="B8559" i="17"/>
  <c r="B8560" i="17"/>
  <c r="B8561" i="17"/>
  <c r="B8562" i="17"/>
  <c r="B8563" i="17"/>
  <c r="B8564" i="17"/>
  <c r="B8565" i="17"/>
  <c r="B8566" i="17"/>
  <c r="B8567" i="17"/>
  <c r="B8568" i="17"/>
  <c r="B8569" i="17"/>
  <c r="B8570" i="17"/>
  <c r="B8571" i="17"/>
  <c r="B8572" i="17"/>
  <c r="B8573" i="17"/>
  <c r="B8574" i="17"/>
  <c r="B8575" i="17"/>
  <c r="B8576" i="17"/>
  <c r="B8577" i="17"/>
  <c r="B8578" i="17"/>
  <c r="B8579" i="17"/>
  <c r="B8580" i="17"/>
  <c r="B8581" i="17"/>
  <c r="B8582" i="17"/>
  <c r="B8583" i="17"/>
  <c r="B8584" i="17"/>
  <c r="B8585" i="17"/>
  <c r="B8586" i="17"/>
  <c r="B8587" i="17"/>
  <c r="B8588" i="17"/>
  <c r="B8589" i="17"/>
  <c r="B8590" i="17"/>
  <c r="B8591" i="17"/>
  <c r="B8592" i="17"/>
  <c r="B8593" i="17"/>
  <c r="B8594" i="17"/>
  <c r="B8595" i="17"/>
  <c r="B8596" i="17"/>
  <c r="B8597" i="17"/>
  <c r="B8598" i="17"/>
  <c r="B8599" i="17"/>
  <c r="B8600" i="17"/>
  <c r="B8601" i="17"/>
  <c r="B8602" i="17"/>
  <c r="B8603" i="17"/>
  <c r="B8604" i="17"/>
  <c r="B8605" i="17"/>
  <c r="B8606" i="17"/>
  <c r="B8607" i="17"/>
  <c r="B8608" i="17"/>
  <c r="B8609" i="17"/>
  <c r="B8610" i="17"/>
  <c r="B8611" i="17"/>
  <c r="B8612" i="17"/>
  <c r="B8613" i="17"/>
  <c r="B8614" i="17"/>
  <c r="B8615" i="17"/>
  <c r="B8616" i="17"/>
  <c r="B8617" i="17"/>
  <c r="B8618" i="17"/>
  <c r="B8619" i="17"/>
  <c r="B8620" i="17"/>
  <c r="B8621" i="17"/>
  <c r="B8622" i="17"/>
  <c r="B8623" i="17"/>
  <c r="B8624" i="17"/>
  <c r="B8625" i="17"/>
  <c r="B8626" i="17"/>
  <c r="B8627" i="17"/>
  <c r="B8628" i="17"/>
  <c r="B8629" i="17"/>
  <c r="B8630" i="17"/>
  <c r="B8631" i="17"/>
  <c r="B8632" i="17"/>
  <c r="B8633" i="17"/>
  <c r="B8634" i="17"/>
  <c r="B8635" i="17"/>
  <c r="B8636" i="17"/>
  <c r="B8637" i="17"/>
  <c r="B8638" i="17"/>
  <c r="B8639" i="17"/>
  <c r="B8640" i="17"/>
  <c r="B8641" i="17"/>
  <c r="B8642" i="17"/>
  <c r="B8643" i="17"/>
  <c r="B8644" i="17"/>
  <c r="B8645" i="17"/>
  <c r="B8646" i="17"/>
  <c r="B8647" i="17"/>
  <c r="B8648" i="17"/>
  <c r="B8649" i="17"/>
  <c r="B8650" i="17"/>
  <c r="B8651" i="17"/>
  <c r="B8652" i="17"/>
  <c r="B8653" i="17"/>
  <c r="B8654" i="17"/>
  <c r="B8655" i="17"/>
  <c r="B8656" i="17"/>
  <c r="B8657" i="17"/>
  <c r="B8658" i="17"/>
  <c r="B8659" i="17"/>
  <c r="B8660" i="17"/>
  <c r="B8661" i="17"/>
  <c r="B8662" i="17"/>
  <c r="B8663" i="17"/>
  <c r="B8664" i="17"/>
  <c r="B8665" i="17"/>
  <c r="B8666" i="17"/>
  <c r="B8667" i="17"/>
  <c r="B8668" i="17"/>
  <c r="B8669" i="17"/>
  <c r="B8670" i="17"/>
  <c r="B8671" i="17"/>
  <c r="B8672" i="17"/>
  <c r="B8673" i="17"/>
  <c r="B8674" i="17"/>
  <c r="B8675" i="17"/>
  <c r="B8676" i="17"/>
  <c r="B8677" i="17"/>
  <c r="B8678" i="17"/>
  <c r="B8679" i="17"/>
  <c r="B8680" i="17"/>
  <c r="B8681" i="17"/>
  <c r="B8682" i="17"/>
  <c r="B8683" i="17"/>
  <c r="B8684" i="17"/>
  <c r="B8685" i="17"/>
  <c r="B8686" i="17"/>
  <c r="B8687" i="17"/>
  <c r="B8688" i="17"/>
  <c r="B8689" i="17"/>
  <c r="B8690" i="17"/>
  <c r="B8691" i="17"/>
  <c r="B8692" i="17"/>
  <c r="B8693" i="17"/>
  <c r="B8694" i="17"/>
  <c r="B8695" i="17"/>
  <c r="B8696" i="17"/>
  <c r="B8697" i="17"/>
  <c r="B8698" i="17"/>
  <c r="B8699" i="17"/>
  <c r="B8700" i="17"/>
  <c r="B8701" i="17"/>
  <c r="B8702" i="17"/>
  <c r="B8703" i="17"/>
  <c r="B8704" i="17"/>
  <c r="B8705" i="17"/>
  <c r="B8706" i="17"/>
  <c r="B8707" i="17"/>
  <c r="B8708" i="17"/>
  <c r="B8709" i="17"/>
  <c r="B8710" i="17"/>
  <c r="B8711" i="17"/>
  <c r="B8712" i="17"/>
  <c r="B8713" i="17"/>
  <c r="B8714" i="17"/>
  <c r="B8715" i="17"/>
  <c r="B8716" i="17"/>
  <c r="B8717" i="17"/>
  <c r="B8718" i="17"/>
  <c r="B8719" i="17"/>
  <c r="B8720" i="17"/>
  <c r="B8721" i="17"/>
  <c r="B8722" i="17"/>
  <c r="B8723" i="17"/>
  <c r="B8724" i="17"/>
  <c r="B8725" i="17"/>
  <c r="B8726" i="17"/>
  <c r="B8727" i="17"/>
  <c r="B8728" i="17"/>
  <c r="B8729" i="17"/>
  <c r="B8730" i="17"/>
  <c r="B8731" i="17"/>
  <c r="B8732" i="17"/>
  <c r="B8733" i="17"/>
  <c r="B8734" i="17"/>
  <c r="B8735" i="17"/>
  <c r="B8736" i="17"/>
  <c r="B8737" i="17"/>
  <c r="B8738" i="17"/>
  <c r="B8739" i="17"/>
  <c r="B8740" i="17"/>
  <c r="B8741" i="17"/>
  <c r="B8742" i="17"/>
  <c r="B8743" i="17"/>
  <c r="B8744" i="17"/>
  <c r="B8745" i="17"/>
  <c r="B8746" i="17"/>
  <c r="B8747" i="17"/>
  <c r="B8748" i="17"/>
  <c r="B8749" i="17"/>
  <c r="B8750" i="17"/>
  <c r="B8751" i="17"/>
  <c r="B8752" i="17"/>
  <c r="B8753" i="17"/>
  <c r="B8754" i="17"/>
  <c r="B8755" i="17"/>
  <c r="B8756" i="17"/>
  <c r="B8757" i="17"/>
  <c r="B8758" i="17"/>
  <c r="B8759" i="17"/>
  <c r="B8760" i="17"/>
  <c r="B8761" i="17"/>
  <c r="B8762" i="17"/>
  <c r="B8763" i="17"/>
  <c r="B8764" i="17"/>
  <c r="B8765" i="17"/>
  <c r="B8766" i="17"/>
  <c r="B8767" i="17"/>
  <c r="B8768" i="17"/>
  <c r="B8769" i="17"/>
  <c r="B8770" i="17"/>
  <c r="B8771" i="17"/>
  <c r="B8772" i="17"/>
  <c r="B8773" i="17"/>
  <c r="B8774" i="17"/>
  <c r="B8775" i="17"/>
  <c r="B8776" i="17"/>
  <c r="B8777" i="17"/>
  <c r="B8778" i="17"/>
  <c r="B8779" i="17"/>
  <c r="B8780" i="17"/>
  <c r="B8781" i="17"/>
  <c r="B8782" i="17"/>
  <c r="B8783" i="17"/>
  <c r="B8784" i="17"/>
  <c r="B8785" i="17"/>
  <c r="B8786" i="17"/>
  <c r="B8787" i="17"/>
  <c r="B8788" i="17"/>
  <c r="B8789" i="17"/>
  <c r="B8790" i="17"/>
  <c r="B8791" i="17"/>
  <c r="B8792" i="17"/>
  <c r="B8793" i="17"/>
  <c r="B8794" i="17"/>
  <c r="B8795" i="17"/>
  <c r="B8796" i="17"/>
  <c r="B8797" i="17"/>
  <c r="B8798" i="17"/>
  <c r="B8799" i="17"/>
  <c r="B8800" i="17"/>
  <c r="B8801" i="17"/>
  <c r="B8802" i="17"/>
  <c r="B8803" i="17"/>
  <c r="B8804" i="17"/>
  <c r="B8805" i="17"/>
  <c r="B8806" i="17"/>
  <c r="B8807" i="17"/>
  <c r="B8808" i="17"/>
  <c r="B8809" i="17"/>
  <c r="B8810" i="17"/>
  <c r="B8811" i="17"/>
  <c r="B8812" i="17"/>
  <c r="B8813" i="17"/>
  <c r="B8814" i="17"/>
  <c r="B8815" i="17"/>
  <c r="B8816" i="17"/>
  <c r="B8817" i="17"/>
  <c r="B8818" i="17"/>
  <c r="B8819" i="17"/>
  <c r="B8820" i="17"/>
  <c r="B8821" i="17"/>
  <c r="B8822" i="17"/>
  <c r="B8823" i="17"/>
  <c r="B8824" i="17"/>
  <c r="B8825" i="17"/>
  <c r="B8826" i="17"/>
  <c r="B8827" i="17"/>
  <c r="B8828" i="17"/>
  <c r="B8829" i="17"/>
  <c r="B8830" i="17"/>
  <c r="B8831" i="17"/>
  <c r="B8832" i="17"/>
  <c r="B8833" i="17"/>
  <c r="B8834" i="17"/>
  <c r="B8835" i="17"/>
  <c r="B8836" i="17"/>
  <c r="B8837" i="17"/>
  <c r="B8838" i="17"/>
  <c r="B8839" i="17"/>
  <c r="B8840" i="17"/>
  <c r="B8841" i="17"/>
  <c r="B8842" i="17"/>
  <c r="B8843" i="17"/>
  <c r="B8844" i="17"/>
  <c r="B8845" i="17"/>
  <c r="B8846" i="17"/>
  <c r="B8847" i="17"/>
  <c r="B8848" i="17"/>
  <c r="B8849" i="17"/>
  <c r="B8850" i="17"/>
  <c r="B8851" i="17"/>
  <c r="B8852" i="17"/>
  <c r="B8853" i="17"/>
  <c r="B8854" i="17"/>
  <c r="B8855" i="17"/>
  <c r="B8856" i="17"/>
  <c r="B8857" i="17"/>
  <c r="B8858" i="17"/>
  <c r="B8859" i="17"/>
  <c r="B8860" i="17"/>
  <c r="B8861" i="17"/>
  <c r="B8862" i="17"/>
  <c r="B8863" i="17"/>
  <c r="B8864" i="17"/>
  <c r="B8865" i="17"/>
  <c r="B8866" i="17"/>
  <c r="B8867" i="17"/>
  <c r="B8868" i="17"/>
  <c r="B8869" i="17"/>
  <c r="B8870" i="17"/>
  <c r="B8871" i="17"/>
  <c r="B8872" i="17"/>
  <c r="B8873" i="17"/>
  <c r="B8874" i="17"/>
  <c r="B8875" i="17"/>
  <c r="B8876" i="17"/>
  <c r="B8877" i="17"/>
  <c r="B8878" i="17"/>
  <c r="B8879" i="17"/>
  <c r="B8880" i="17"/>
  <c r="B8881" i="17"/>
  <c r="B8882" i="17"/>
  <c r="B8883" i="17"/>
  <c r="B8884" i="17"/>
  <c r="B8885" i="17"/>
  <c r="B8886" i="17"/>
  <c r="B8887" i="17"/>
  <c r="B8888" i="17"/>
  <c r="B8889" i="17"/>
  <c r="B8890" i="17"/>
  <c r="B8891" i="17"/>
  <c r="B8892" i="17"/>
  <c r="B8893" i="17"/>
  <c r="B8894" i="17"/>
  <c r="B8895" i="17"/>
  <c r="B8896" i="17"/>
  <c r="B8897" i="17"/>
  <c r="B8898" i="17"/>
  <c r="B8899" i="17"/>
  <c r="B8900" i="17"/>
  <c r="B8901" i="17"/>
  <c r="B8902" i="17"/>
  <c r="B8903" i="17"/>
  <c r="B8904" i="17"/>
  <c r="B8905" i="17"/>
  <c r="B8906" i="17"/>
  <c r="B8907" i="17"/>
  <c r="B8908" i="17"/>
  <c r="B8909" i="17"/>
  <c r="B8910" i="17"/>
  <c r="B8911" i="17"/>
  <c r="B8912" i="17"/>
  <c r="B8913" i="17"/>
  <c r="B8914" i="17"/>
  <c r="B8915" i="17"/>
  <c r="B8916" i="17"/>
  <c r="B8917" i="17"/>
  <c r="B8918" i="17"/>
  <c r="B8919" i="17"/>
  <c r="B8920" i="17"/>
  <c r="B8921" i="17"/>
  <c r="B8922" i="17"/>
  <c r="B8923" i="17"/>
  <c r="B8924" i="17"/>
  <c r="B8925" i="17"/>
  <c r="B8926" i="17"/>
  <c r="B8927" i="17"/>
  <c r="B8928" i="17"/>
  <c r="B8929" i="17"/>
  <c r="B8930" i="17"/>
  <c r="B8931" i="17"/>
  <c r="B8932" i="17"/>
  <c r="B8933" i="17"/>
  <c r="B8934" i="17"/>
  <c r="B8935" i="17"/>
  <c r="B8936" i="17"/>
  <c r="B8937" i="17"/>
  <c r="B8938" i="17"/>
  <c r="B8939" i="17"/>
  <c r="B8940" i="17"/>
  <c r="B8941" i="17"/>
  <c r="B8942" i="17"/>
  <c r="B8943" i="17"/>
  <c r="B8944" i="17"/>
  <c r="B8945" i="17"/>
  <c r="B8946" i="17"/>
  <c r="B8947" i="17"/>
  <c r="B8948" i="17"/>
  <c r="B8949" i="17"/>
  <c r="B8950" i="17"/>
  <c r="B8951" i="17"/>
  <c r="B8952" i="17"/>
  <c r="B8953" i="17"/>
  <c r="B8954" i="17"/>
  <c r="B8955" i="17"/>
  <c r="B8956" i="17"/>
  <c r="B8957" i="17"/>
  <c r="B8958" i="17"/>
  <c r="B8959" i="17"/>
  <c r="B8960" i="17"/>
  <c r="B8961" i="17"/>
  <c r="B8962" i="17"/>
  <c r="B8963" i="17"/>
  <c r="B8964" i="17"/>
  <c r="B8965" i="17"/>
  <c r="B8966" i="17"/>
  <c r="B8967" i="17"/>
  <c r="B8968" i="17"/>
  <c r="B8969" i="17"/>
  <c r="B8970" i="17"/>
  <c r="B8971" i="17"/>
  <c r="B8972" i="17"/>
  <c r="B8973" i="17"/>
  <c r="B8974" i="17"/>
  <c r="B8975" i="17"/>
  <c r="B8976" i="17"/>
  <c r="B8977" i="17"/>
  <c r="B8978" i="17"/>
  <c r="B8979" i="17"/>
  <c r="B8980" i="17"/>
  <c r="B8981" i="17"/>
  <c r="B8982" i="17"/>
  <c r="B8983" i="17"/>
  <c r="B8984" i="17"/>
  <c r="B8985" i="17"/>
  <c r="B8986" i="17"/>
  <c r="B8987" i="17"/>
  <c r="B8988" i="17"/>
  <c r="B8989" i="17"/>
  <c r="B8990" i="17"/>
  <c r="B8991" i="17"/>
  <c r="B8992" i="17"/>
  <c r="B8993" i="17"/>
  <c r="B8994" i="17"/>
  <c r="B8995" i="17"/>
  <c r="B8996" i="17"/>
  <c r="B8997" i="17"/>
  <c r="B8998" i="17"/>
  <c r="B8999" i="17"/>
  <c r="B9000" i="17"/>
  <c r="B9001" i="17"/>
  <c r="B9002" i="17"/>
  <c r="B9003" i="17"/>
  <c r="B9004" i="17"/>
  <c r="B9005" i="17"/>
  <c r="B9006" i="17"/>
  <c r="B9007" i="17"/>
  <c r="B9008" i="17"/>
  <c r="B9009" i="17"/>
  <c r="B9010" i="17"/>
  <c r="B9011" i="17"/>
  <c r="B9012" i="17"/>
  <c r="B9013" i="17"/>
  <c r="B9014" i="17"/>
  <c r="B9015" i="17"/>
  <c r="B9016" i="17"/>
  <c r="B9017" i="17"/>
  <c r="B9018" i="17"/>
  <c r="B9019" i="17"/>
  <c r="B9020" i="17"/>
  <c r="B9021" i="17"/>
  <c r="B9022" i="17"/>
  <c r="B9023" i="17"/>
  <c r="B9024" i="17"/>
  <c r="B9025" i="17"/>
  <c r="B9026" i="17"/>
  <c r="B9027" i="17"/>
  <c r="B9028" i="17"/>
  <c r="B9029" i="17"/>
  <c r="B9030" i="17"/>
  <c r="B9031" i="17"/>
  <c r="B9032" i="17"/>
  <c r="B9033" i="17"/>
  <c r="B9034" i="17"/>
  <c r="B9035" i="17"/>
  <c r="B9036" i="17"/>
  <c r="B9037" i="17"/>
  <c r="B9038" i="17"/>
  <c r="B9039" i="17"/>
  <c r="B9040" i="17"/>
  <c r="B9041" i="17"/>
  <c r="B9042" i="17"/>
  <c r="B9043" i="17"/>
  <c r="B9044" i="17"/>
  <c r="B9045" i="17"/>
  <c r="B9046" i="17"/>
  <c r="B9047" i="17"/>
  <c r="B9048" i="17"/>
  <c r="B9049" i="17"/>
  <c r="B9050" i="17"/>
  <c r="B9051" i="17"/>
  <c r="B9052" i="17"/>
  <c r="B9053" i="17"/>
  <c r="B9054" i="17"/>
  <c r="B9055" i="17"/>
  <c r="B9056" i="17"/>
  <c r="B9057" i="17"/>
  <c r="B9058" i="17"/>
  <c r="B9059" i="17"/>
  <c r="B9060" i="17"/>
  <c r="B9061" i="17"/>
  <c r="B9062" i="17"/>
  <c r="B9063" i="17"/>
  <c r="B9064" i="17"/>
  <c r="B9065" i="17"/>
  <c r="B9066" i="17"/>
  <c r="B9067" i="17"/>
  <c r="B9068" i="17"/>
  <c r="B9069" i="17"/>
  <c r="B9070" i="17"/>
  <c r="B9071" i="17"/>
  <c r="B9072" i="17"/>
  <c r="B9073" i="17"/>
  <c r="B9074" i="17"/>
  <c r="B9075" i="17"/>
  <c r="B9076" i="17"/>
  <c r="B9077" i="17"/>
  <c r="B9078" i="17"/>
  <c r="B9079" i="17"/>
  <c r="B9080" i="17"/>
  <c r="B9081" i="17"/>
  <c r="B9082" i="17"/>
  <c r="B9083" i="17"/>
  <c r="B9084" i="17"/>
  <c r="B9085" i="17"/>
  <c r="B9086" i="17"/>
  <c r="B9087" i="17"/>
  <c r="B9088" i="17"/>
  <c r="B9089" i="17"/>
  <c r="B9090" i="17"/>
  <c r="B9091" i="17"/>
  <c r="B9092" i="17"/>
  <c r="B9093" i="17"/>
  <c r="B9094" i="17"/>
  <c r="B9095" i="17"/>
  <c r="B9096" i="17"/>
  <c r="B9097" i="17"/>
  <c r="B9098" i="17"/>
  <c r="B9099" i="17"/>
  <c r="B9100" i="17"/>
  <c r="B9101" i="17"/>
  <c r="B9102" i="17"/>
  <c r="B9103" i="17"/>
  <c r="B9104" i="17"/>
  <c r="B9105" i="17"/>
  <c r="B9106" i="17"/>
  <c r="B9107" i="17"/>
  <c r="B9108" i="17"/>
  <c r="B9109" i="17"/>
  <c r="B9110" i="17"/>
  <c r="B9111" i="17"/>
  <c r="B9112" i="17"/>
  <c r="B9113" i="17"/>
  <c r="B9114" i="17"/>
  <c r="B9115" i="17"/>
  <c r="B9116" i="17"/>
  <c r="B9117" i="17"/>
  <c r="B9118" i="17"/>
  <c r="B9119" i="17"/>
  <c r="B9120" i="17"/>
  <c r="B9121" i="17"/>
  <c r="B9122" i="17"/>
  <c r="B9123" i="17"/>
  <c r="B9124" i="17"/>
  <c r="B9125" i="17"/>
  <c r="B9126" i="17"/>
  <c r="B9127" i="17"/>
  <c r="B9128" i="17"/>
  <c r="B9129" i="17"/>
  <c r="B9130" i="17"/>
  <c r="B9131" i="17"/>
  <c r="B9132" i="17"/>
  <c r="B9133" i="17"/>
  <c r="B9134" i="17"/>
  <c r="B9135" i="17"/>
  <c r="B9136" i="17"/>
  <c r="B9137" i="17"/>
  <c r="B9138" i="17"/>
  <c r="B9139" i="17"/>
  <c r="B9140" i="17"/>
  <c r="B9141" i="17"/>
  <c r="B9142" i="17"/>
  <c r="B9143" i="17"/>
  <c r="B9144" i="17"/>
  <c r="B9145" i="17"/>
  <c r="B9146" i="17"/>
  <c r="B9147" i="17"/>
  <c r="B9148" i="17"/>
  <c r="B9149" i="17"/>
  <c r="B9150" i="17"/>
  <c r="B9151" i="17"/>
  <c r="B9152" i="17"/>
  <c r="B9153" i="17"/>
  <c r="B9154" i="17"/>
  <c r="B9155" i="17"/>
  <c r="B9156" i="17"/>
  <c r="B9157" i="17"/>
  <c r="B9158" i="17"/>
  <c r="B9159" i="17"/>
  <c r="B9160" i="17"/>
  <c r="B9161" i="17"/>
  <c r="B9162" i="17"/>
  <c r="B9163" i="17"/>
  <c r="B9164" i="17"/>
  <c r="B9165" i="17"/>
  <c r="B9166" i="17"/>
  <c r="B9167" i="17"/>
  <c r="B9168" i="17"/>
  <c r="B9169" i="17"/>
  <c r="B9170" i="17"/>
  <c r="B9171" i="17"/>
  <c r="B9172" i="17"/>
  <c r="B9173" i="17"/>
  <c r="B9174" i="17"/>
  <c r="B9175" i="17"/>
  <c r="B9176" i="17"/>
  <c r="B9177" i="17"/>
  <c r="B9178" i="17"/>
  <c r="B9179" i="17"/>
  <c r="B9180" i="17"/>
  <c r="B9181" i="17"/>
  <c r="B9182" i="17"/>
  <c r="B9183" i="17"/>
  <c r="B9184" i="17"/>
  <c r="B9185" i="17"/>
  <c r="B9186" i="17"/>
  <c r="B9187" i="17"/>
  <c r="B9188" i="17"/>
  <c r="B9189" i="17"/>
  <c r="B9190" i="17"/>
  <c r="B9191" i="17"/>
  <c r="B9192" i="17"/>
  <c r="B9193" i="17"/>
  <c r="B9194" i="17"/>
  <c r="B9195" i="17"/>
  <c r="B9196" i="17"/>
  <c r="B9197" i="17"/>
  <c r="B9198" i="17"/>
  <c r="B9199" i="17"/>
  <c r="B9200" i="17"/>
  <c r="B9201" i="17"/>
  <c r="B9202" i="17"/>
  <c r="B9203" i="17"/>
  <c r="B9204" i="17"/>
  <c r="B9205" i="17"/>
  <c r="B9206" i="17"/>
  <c r="B9207" i="17"/>
  <c r="B9208" i="17"/>
  <c r="B9209" i="17"/>
  <c r="B9210" i="17"/>
  <c r="B9211" i="17"/>
  <c r="B9212" i="17"/>
  <c r="B9213" i="17"/>
  <c r="B9214" i="17"/>
  <c r="B9215" i="17"/>
  <c r="B9216" i="17"/>
  <c r="B9217" i="17"/>
  <c r="B9218" i="17"/>
  <c r="B9219" i="17"/>
  <c r="B9220" i="17"/>
  <c r="B9221" i="17"/>
  <c r="B9222" i="17"/>
  <c r="B9223" i="17"/>
  <c r="B9224" i="17"/>
  <c r="B9225" i="17"/>
  <c r="B9226" i="17"/>
  <c r="B9227" i="17"/>
  <c r="B9228" i="17"/>
  <c r="B9229" i="17"/>
  <c r="B9230" i="17"/>
  <c r="B9231" i="17"/>
  <c r="B9232" i="17"/>
  <c r="B9233" i="17"/>
  <c r="B9234" i="17"/>
  <c r="B9235" i="17"/>
  <c r="B9236" i="17"/>
  <c r="B9237" i="17"/>
  <c r="B9238" i="17"/>
  <c r="B9239" i="17"/>
  <c r="B9240" i="17"/>
  <c r="B9241" i="17"/>
  <c r="B9242" i="17"/>
  <c r="B9243" i="17"/>
  <c r="B9244" i="17"/>
  <c r="B9245" i="17"/>
  <c r="B9246" i="17"/>
  <c r="B9247" i="17"/>
  <c r="B9248" i="17"/>
  <c r="B9249" i="17"/>
  <c r="B9250" i="17"/>
  <c r="B9251" i="17"/>
  <c r="B9252" i="17"/>
  <c r="B9253" i="17"/>
  <c r="B9254" i="17"/>
  <c r="B9255" i="17"/>
  <c r="B9256" i="17"/>
  <c r="B9257" i="17"/>
  <c r="B9258" i="17"/>
  <c r="B9259" i="17"/>
  <c r="B9260" i="17"/>
  <c r="B9261" i="17"/>
  <c r="B9262" i="17"/>
  <c r="B9263" i="17"/>
  <c r="B9264" i="17"/>
  <c r="B9265" i="17"/>
  <c r="B9266" i="17"/>
  <c r="B9267" i="17"/>
  <c r="B9268" i="17"/>
  <c r="B9269" i="17"/>
  <c r="B9270" i="17"/>
  <c r="B9271" i="17"/>
  <c r="B9272" i="17"/>
  <c r="B9273" i="17"/>
  <c r="B9274" i="17"/>
  <c r="B9275" i="17"/>
  <c r="B9276" i="17"/>
  <c r="B9277" i="17"/>
  <c r="B9278" i="17"/>
  <c r="B9279" i="17"/>
  <c r="B9280" i="17"/>
  <c r="B9281" i="17"/>
  <c r="B9282" i="17"/>
  <c r="B9283" i="17"/>
  <c r="B9284" i="17"/>
  <c r="B9285" i="17"/>
  <c r="B9286" i="17"/>
  <c r="B9287" i="17"/>
  <c r="B9288" i="17"/>
  <c r="B9289" i="17"/>
  <c r="B9290" i="17"/>
  <c r="B9291" i="17"/>
  <c r="B9292" i="17"/>
  <c r="B9293" i="17"/>
  <c r="B9294" i="17"/>
  <c r="B9295" i="17"/>
  <c r="B9296" i="17"/>
  <c r="B9297" i="17"/>
  <c r="B9298" i="17"/>
  <c r="B9299" i="17"/>
  <c r="B9300" i="17"/>
  <c r="B9301" i="17"/>
  <c r="B9302" i="17"/>
  <c r="B9303" i="17"/>
  <c r="B9304" i="17"/>
  <c r="B9305" i="17"/>
  <c r="B9306" i="17"/>
  <c r="B9307" i="17"/>
  <c r="B9308" i="17"/>
  <c r="B9309" i="17"/>
  <c r="B9310" i="17"/>
  <c r="B9311" i="17"/>
  <c r="B9312" i="17"/>
  <c r="B9313" i="17"/>
  <c r="B9314" i="17"/>
  <c r="B9315" i="17"/>
  <c r="B9316" i="17"/>
  <c r="B9317" i="17"/>
  <c r="B9318" i="17"/>
  <c r="B9319" i="17"/>
  <c r="B9320" i="17"/>
  <c r="B9321" i="17"/>
  <c r="B9322" i="17"/>
  <c r="B9323" i="17"/>
  <c r="B9324" i="17"/>
  <c r="B9325" i="17"/>
  <c r="B9326" i="17"/>
  <c r="B9327" i="17"/>
  <c r="B9328" i="17"/>
  <c r="B9329" i="17"/>
  <c r="B9330" i="17"/>
  <c r="B9331" i="17"/>
  <c r="B9332" i="17"/>
  <c r="B9333" i="17"/>
  <c r="B9334" i="17"/>
  <c r="B9335" i="17"/>
  <c r="B9336" i="17"/>
  <c r="B9337" i="17"/>
  <c r="B9338" i="17"/>
  <c r="B9339" i="17"/>
  <c r="B9340" i="17"/>
  <c r="B9341" i="17"/>
  <c r="B9342" i="17"/>
  <c r="B9343" i="17"/>
  <c r="B9344" i="17"/>
  <c r="B9345" i="17"/>
  <c r="B9346" i="17"/>
  <c r="B9347" i="17"/>
  <c r="B9348" i="17"/>
  <c r="B9349" i="17"/>
  <c r="B9350" i="17"/>
  <c r="B9351" i="17"/>
  <c r="B9352" i="17"/>
  <c r="B9353" i="17"/>
  <c r="B9354" i="17"/>
  <c r="B9355" i="17"/>
  <c r="B9356" i="17"/>
  <c r="B9357" i="17"/>
  <c r="B9358" i="17"/>
  <c r="B9359" i="17"/>
  <c r="B9360" i="17"/>
  <c r="B9361" i="17"/>
  <c r="B9362" i="17"/>
  <c r="B9363" i="17"/>
  <c r="B9364" i="17"/>
  <c r="B9365" i="17"/>
  <c r="B9366" i="17"/>
  <c r="B9367" i="17"/>
  <c r="B9368" i="17"/>
  <c r="B9369" i="17"/>
  <c r="B9370" i="17"/>
  <c r="B9371" i="17"/>
  <c r="B9372" i="17"/>
  <c r="B9373" i="17"/>
  <c r="B9374" i="17"/>
  <c r="B9375" i="17"/>
  <c r="B9376" i="17"/>
  <c r="B9377" i="17"/>
  <c r="B9378" i="17"/>
  <c r="B9379" i="17"/>
  <c r="B9380" i="17"/>
  <c r="B9381" i="17"/>
  <c r="B9382" i="17"/>
  <c r="B9383" i="17"/>
  <c r="B9384" i="17"/>
  <c r="B9385" i="17"/>
  <c r="B9386" i="17"/>
  <c r="B9387" i="17"/>
  <c r="B9388" i="17"/>
  <c r="B9389" i="17"/>
  <c r="B9390" i="17"/>
  <c r="B9391" i="17"/>
  <c r="B9392" i="17"/>
  <c r="B9393" i="17"/>
  <c r="B9394" i="17"/>
  <c r="B9395" i="17"/>
  <c r="B9396" i="17"/>
  <c r="B9397" i="17"/>
  <c r="B9398" i="17"/>
  <c r="B9399" i="17"/>
  <c r="B9400" i="17"/>
  <c r="B9401" i="17"/>
  <c r="B9402" i="17"/>
  <c r="B9403" i="17"/>
  <c r="B9404" i="17"/>
  <c r="B9405" i="17"/>
  <c r="B9406" i="17"/>
  <c r="B9407" i="17"/>
  <c r="B9408" i="17"/>
  <c r="B9409" i="17"/>
  <c r="B9410" i="17"/>
  <c r="B9411" i="17"/>
  <c r="B9412" i="17"/>
  <c r="B9413" i="17"/>
  <c r="B9414" i="17"/>
  <c r="B9415" i="17"/>
  <c r="B9416" i="17"/>
  <c r="B9417" i="17"/>
  <c r="B9418" i="17"/>
  <c r="B9419" i="17"/>
  <c r="B9420" i="17"/>
  <c r="B9421" i="17"/>
  <c r="B9422" i="17"/>
  <c r="B9423" i="17"/>
  <c r="B9424" i="17"/>
  <c r="B9425" i="17"/>
  <c r="B9426" i="17"/>
  <c r="B9427" i="17"/>
  <c r="B9428" i="17"/>
  <c r="B9429" i="17"/>
  <c r="B9430" i="17"/>
  <c r="B9431" i="17"/>
  <c r="B9432" i="17"/>
  <c r="B9433" i="17"/>
  <c r="B9434" i="17"/>
  <c r="B9435" i="17"/>
  <c r="B9436" i="17"/>
  <c r="B9437" i="17"/>
  <c r="B9438" i="17"/>
  <c r="B9439" i="17"/>
  <c r="B9440" i="17"/>
  <c r="B9441" i="17"/>
  <c r="B9442" i="17"/>
  <c r="B9443" i="17"/>
  <c r="B9444" i="17"/>
  <c r="B9445" i="17"/>
  <c r="B9446" i="17"/>
  <c r="B9447" i="17"/>
  <c r="B9448" i="17"/>
  <c r="B9449" i="17"/>
  <c r="B9450" i="17"/>
  <c r="B9451" i="17"/>
  <c r="B9452" i="17"/>
  <c r="B9453" i="17"/>
  <c r="B9454" i="17"/>
  <c r="B9455" i="17"/>
  <c r="B9456" i="17"/>
  <c r="B9457" i="17"/>
  <c r="B9458" i="17"/>
  <c r="B9459" i="17"/>
  <c r="B9460" i="17"/>
  <c r="B9461" i="17"/>
  <c r="B9462" i="17"/>
  <c r="B9463" i="17"/>
  <c r="B9464" i="17"/>
  <c r="B9465" i="17"/>
  <c r="B9466" i="17"/>
  <c r="B9467" i="17"/>
  <c r="B9468" i="17"/>
  <c r="B9469" i="17"/>
  <c r="B9470" i="17"/>
  <c r="B9471" i="17"/>
  <c r="B9472" i="17"/>
  <c r="B9473" i="17"/>
  <c r="B9474" i="17"/>
  <c r="B9475" i="17"/>
  <c r="B9476" i="17"/>
  <c r="B9477" i="17"/>
  <c r="B9478" i="17"/>
  <c r="B9479" i="17"/>
  <c r="B9480" i="17"/>
  <c r="B9481" i="17"/>
  <c r="B9482" i="17"/>
  <c r="B9483" i="17"/>
  <c r="B9484" i="17"/>
  <c r="B9485" i="17"/>
  <c r="B9486" i="17"/>
  <c r="B9487" i="17"/>
  <c r="B9488" i="17"/>
  <c r="B9489" i="17"/>
  <c r="B9490" i="17"/>
  <c r="B9491" i="17"/>
  <c r="B9492" i="17"/>
  <c r="B9493" i="17"/>
  <c r="B9494" i="17"/>
  <c r="B9495" i="17"/>
  <c r="B9496" i="17"/>
  <c r="B9497" i="17"/>
  <c r="B9498" i="17"/>
  <c r="B9499" i="17"/>
  <c r="B9500" i="17"/>
  <c r="B9501" i="17"/>
  <c r="B9502" i="17"/>
  <c r="B9503" i="17"/>
  <c r="B9504" i="17"/>
  <c r="B9505" i="17"/>
  <c r="B9506" i="17"/>
  <c r="B9507" i="17"/>
  <c r="B9508" i="17"/>
  <c r="B9509" i="17"/>
  <c r="B9510" i="17"/>
  <c r="B9511" i="17"/>
  <c r="B9512" i="17"/>
  <c r="B9513" i="17"/>
  <c r="B9514" i="17"/>
  <c r="B9515" i="17"/>
  <c r="B9516" i="17"/>
  <c r="B9517" i="17"/>
  <c r="B9518" i="17"/>
  <c r="B9519" i="17"/>
  <c r="B9520" i="17"/>
  <c r="B9521" i="17"/>
  <c r="B9522" i="17"/>
  <c r="B9523" i="17"/>
  <c r="B9524" i="17"/>
  <c r="B9525" i="17"/>
  <c r="B9526" i="17"/>
  <c r="B9527" i="17"/>
  <c r="B9528" i="17"/>
  <c r="B9529" i="17"/>
  <c r="B9530" i="17"/>
  <c r="B9531" i="17"/>
  <c r="B9532" i="17"/>
  <c r="B9533" i="17"/>
  <c r="B9534" i="17"/>
  <c r="B9535" i="17"/>
  <c r="B9536" i="17"/>
  <c r="B9537" i="17"/>
  <c r="B9538" i="17"/>
  <c r="B9539" i="17"/>
  <c r="B9540" i="17"/>
  <c r="B9541" i="17"/>
  <c r="B9542" i="17"/>
  <c r="B9543" i="17"/>
  <c r="B9544" i="17"/>
  <c r="B9545" i="17"/>
  <c r="B9546" i="17"/>
  <c r="B9547" i="17"/>
  <c r="B9548" i="17"/>
  <c r="B9549" i="17"/>
  <c r="B9550" i="17"/>
  <c r="B9551" i="17"/>
  <c r="B9552" i="17"/>
  <c r="B9553" i="17"/>
  <c r="B9554" i="17"/>
  <c r="B9555" i="17"/>
  <c r="B9556" i="17"/>
  <c r="B9557" i="17"/>
  <c r="B9558" i="17"/>
  <c r="B9559" i="17"/>
  <c r="B9560" i="17"/>
  <c r="B9561" i="17"/>
  <c r="B9562" i="17"/>
  <c r="B9563" i="17"/>
  <c r="B9564" i="17"/>
  <c r="B9565" i="17"/>
  <c r="B9566" i="17"/>
  <c r="B9567" i="17"/>
  <c r="B9568" i="17"/>
  <c r="B9569" i="17"/>
  <c r="B9570" i="17"/>
  <c r="B9571" i="17"/>
  <c r="B9572" i="17"/>
  <c r="B9573" i="17"/>
  <c r="B9574" i="17"/>
  <c r="B9575" i="17"/>
  <c r="B9576" i="17"/>
  <c r="B9577" i="17"/>
  <c r="B9578" i="17"/>
  <c r="B9579" i="17"/>
  <c r="B9580" i="17"/>
  <c r="B9581" i="17"/>
  <c r="B9582" i="17"/>
  <c r="B9583" i="17"/>
  <c r="B9584" i="17"/>
  <c r="B9585" i="17"/>
  <c r="B9586" i="17"/>
  <c r="B9587" i="17"/>
  <c r="B9588" i="17"/>
  <c r="B9589" i="17"/>
  <c r="B9590" i="17"/>
  <c r="B9591" i="17"/>
  <c r="B9592" i="17"/>
  <c r="B9593" i="17"/>
  <c r="B9594" i="17"/>
  <c r="B9595" i="17"/>
  <c r="B9596" i="17"/>
  <c r="B9597" i="17"/>
  <c r="B9598" i="17"/>
  <c r="B9599" i="17"/>
  <c r="B9600" i="17"/>
  <c r="B9601" i="17"/>
  <c r="B9602" i="17"/>
  <c r="B9603" i="17"/>
  <c r="B9604" i="17"/>
  <c r="B9605" i="17"/>
  <c r="B9606" i="17"/>
  <c r="B9607" i="17"/>
  <c r="B9608" i="17"/>
  <c r="B9609" i="17"/>
  <c r="B9610" i="17"/>
  <c r="B9611" i="17"/>
  <c r="B9612" i="17"/>
  <c r="B9613" i="17"/>
  <c r="B9614" i="17"/>
  <c r="B9615" i="17"/>
  <c r="B9616" i="17"/>
  <c r="B9617" i="17"/>
  <c r="B9618" i="17"/>
  <c r="B9619" i="17"/>
  <c r="B9620" i="17"/>
  <c r="B9621" i="17"/>
  <c r="B9622" i="17"/>
  <c r="B9623" i="17"/>
  <c r="B9624" i="17"/>
  <c r="B9625" i="17"/>
  <c r="B9626" i="17"/>
  <c r="B9627" i="17"/>
  <c r="B9628" i="17"/>
  <c r="B9629" i="17"/>
  <c r="B9630" i="17"/>
  <c r="B9631" i="17"/>
  <c r="B9632" i="17"/>
  <c r="B9633" i="17"/>
  <c r="B9634" i="17"/>
  <c r="B9635" i="17"/>
  <c r="B9636" i="17"/>
  <c r="B9637" i="17"/>
  <c r="B9638" i="17"/>
  <c r="B9639" i="17"/>
  <c r="B9640" i="17"/>
  <c r="B9641" i="17"/>
  <c r="B9642" i="17"/>
  <c r="B9643" i="17"/>
  <c r="B9644" i="17"/>
  <c r="B9645" i="17"/>
  <c r="B9646" i="17"/>
  <c r="B9647" i="17"/>
  <c r="B9648" i="17"/>
  <c r="B9649" i="17"/>
  <c r="B9650" i="17"/>
  <c r="B9651" i="17"/>
  <c r="B9652" i="17"/>
  <c r="B9653" i="17"/>
  <c r="B9654" i="17"/>
  <c r="B9655" i="17"/>
  <c r="B9656" i="17"/>
  <c r="B9657" i="17"/>
  <c r="B9658" i="17"/>
  <c r="B9659" i="17"/>
  <c r="B9660" i="17"/>
  <c r="B9661" i="17"/>
  <c r="B9662" i="17"/>
  <c r="B9663" i="17"/>
  <c r="B9664" i="17"/>
  <c r="B9665" i="17"/>
  <c r="B9666" i="17"/>
  <c r="B9667" i="17"/>
  <c r="B9668" i="17"/>
  <c r="B9669" i="17"/>
  <c r="B9670" i="17"/>
  <c r="B9671" i="17"/>
  <c r="B9672" i="17"/>
  <c r="B9673" i="17"/>
  <c r="B9674" i="17"/>
  <c r="B9675" i="17"/>
  <c r="B9676" i="17"/>
  <c r="B9677" i="17"/>
  <c r="B9678" i="17"/>
  <c r="B9679" i="17"/>
  <c r="B9680" i="17"/>
  <c r="B9681" i="17"/>
  <c r="B9682" i="17"/>
  <c r="B9683" i="17"/>
  <c r="B9684" i="17"/>
  <c r="B9685" i="17"/>
  <c r="B9686" i="17"/>
  <c r="B9687" i="17"/>
  <c r="B9688" i="17"/>
  <c r="B9689" i="17"/>
  <c r="B9690" i="17"/>
  <c r="B9691" i="17"/>
  <c r="B9692" i="17"/>
  <c r="B9693" i="17"/>
  <c r="B9694" i="17"/>
  <c r="B9695" i="17"/>
  <c r="B9696" i="17"/>
  <c r="B9697" i="17"/>
  <c r="B9698" i="17"/>
  <c r="B9699" i="17"/>
  <c r="B9700" i="17"/>
  <c r="B9701" i="17"/>
  <c r="B9702" i="17"/>
  <c r="B9703" i="17"/>
  <c r="B9704" i="17"/>
  <c r="B9705" i="17"/>
  <c r="B9706" i="17"/>
  <c r="B9707" i="17"/>
  <c r="B9708" i="17"/>
  <c r="B9709" i="17"/>
  <c r="B9710" i="17"/>
  <c r="B9711" i="17"/>
  <c r="B9712" i="17"/>
  <c r="B9713" i="17"/>
  <c r="B9714" i="17"/>
  <c r="B9715" i="17"/>
  <c r="B9716" i="17"/>
  <c r="B9717" i="17"/>
  <c r="B9718" i="17"/>
  <c r="B9719" i="17"/>
  <c r="B9720" i="17"/>
  <c r="B9721" i="17"/>
  <c r="B9722" i="17"/>
  <c r="B9723" i="17"/>
  <c r="B9724" i="17"/>
  <c r="B9725" i="17"/>
  <c r="B9726" i="17"/>
  <c r="B9727" i="17"/>
  <c r="B9728" i="17"/>
  <c r="B9729" i="17"/>
  <c r="B9730" i="17"/>
  <c r="B9731" i="17"/>
  <c r="B9732" i="17"/>
  <c r="B9733" i="17"/>
  <c r="B9734" i="17"/>
  <c r="B9735" i="17"/>
  <c r="B9736" i="17"/>
  <c r="B9737" i="17"/>
  <c r="B9738" i="17"/>
  <c r="B9739" i="17"/>
  <c r="B9740" i="17"/>
  <c r="B9741" i="17"/>
  <c r="B9742" i="17"/>
  <c r="B9743" i="17"/>
  <c r="B9744" i="17"/>
  <c r="B9745" i="17"/>
  <c r="B9746" i="17"/>
  <c r="B9747" i="17"/>
  <c r="B9748" i="17"/>
  <c r="B9749" i="17"/>
  <c r="B9750" i="17"/>
  <c r="B9751" i="17"/>
  <c r="B9752" i="17"/>
  <c r="B9753" i="17"/>
  <c r="B9754" i="17"/>
  <c r="B9755" i="17"/>
  <c r="B9756" i="17"/>
  <c r="B9757" i="17"/>
  <c r="B9758" i="17"/>
  <c r="B9759" i="17"/>
  <c r="B9760" i="17"/>
  <c r="B9761" i="17"/>
  <c r="B9762" i="17"/>
  <c r="B9763" i="17"/>
  <c r="B9764" i="17"/>
  <c r="B9765" i="17"/>
  <c r="B9766" i="17"/>
  <c r="B9767" i="17"/>
  <c r="B9768" i="17"/>
  <c r="B9769" i="17"/>
  <c r="B9770" i="17"/>
  <c r="B9771" i="17"/>
  <c r="B9772" i="17"/>
  <c r="B9773" i="17"/>
  <c r="B9774" i="17"/>
  <c r="B9775" i="17"/>
  <c r="B9776" i="17"/>
  <c r="B9777" i="17"/>
  <c r="B9778" i="17"/>
  <c r="B9779" i="17"/>
  <c r="B9780" i="17"/>
  <c r="B9781" i="17"/>
  <c r="B9782" i="17"/>
  <c r="B9783" i="17"/>
  <c r="B9784" i="17"/>
  <c r="B9785" i="17"/>
  <c r="B9786" i="17"/>
  <c r="B9787" i="17"/>
  <c r="B9788" i="17"/>
  <c r="B9789" i="17"/>
  <c r="B9790" i="17"/>
  <c r="B9791" i="17"/>
  <c r="B9792" i="17"/>
  <c r="B9793" i="17"/>
  <c r="B9794" i="17"/>
  <c r="B9795" i="17"/>
  <c r="B9796" i="17"/>
  <c r="B9797" i="17"/>
  <c r="B9798" i="17"/>
  <c r="B9799" i="17"/>
  <c r="B9800" i="17"/>
  <c r="B9801" i="17"/>
  <c r="B9802" i="17"/>
  <c r="B9803" i="17"/>
  <c r="B9804" i="17"/>
  <c r="B9805" i="17"/>
  <c r="B9806" i="17"/>
  <c r="B9807" i="17"/>
  <c r="B9808" i="17"/>
  <c r="B9809" i="17"/>
  <c r="B9810" i="17"/>
  <c r="B9811" i="17"/>
  <c r="B9812" i="17"/>
  <c r="B9813" i="17"/>
  <c r="B9814" i="17"/>
  <c r="B9815" i="17"/>
  <c r="B9816" i="17"/>
  <c r="B9817" i="17"/>
  <c r="B9818" i="17"/>
  <c r="B9819" i="17"/>
  <c r="B9820" i="17"/>
  <c r="B9821" i="17"/>
  <c r="B9822" i="17"/>
  <c r="B9823" i="17"/>
  <c r="B9824" i="17"/>
  <c r="B9825" i="17"/>
  <c r="B9826" i="17"/>
  <c r="B9827" i="17"/>
  <c r="B9828" i="17"/>
  <c r="B9829" i="17"/>
  <c r="B9830" i="17"/>
  <c r="B9831" i="17"/>
  <c r="B9832" i="17"/>
  <c r="B9833" i="17"/>
  <c r="B5288" i="17"/>
  <c r="B5287" i="17"/>
  <c r="B5286" i="17"/>
  <c r="B5285" i="17"/>
  <c r="B5284" i="17"/>
  <c r="B5283" i="17"/>
  <c r="B5282" i="17"/>
  <c r="B5281" i="17"/>
  <c r="B5280" i="17"/>
  <c r="B5279" i="17"/>
  <c r="B5278" i="17"/>
  <c r="B5277" i="17"/>
  <c r="B5276" i="17"/>
  <c r="B5275" i="17"/>
  <c r="B5274" i="17"/>
  <c r="B5273" i="17"/>
  <c r="B5272" i="17"/>
  <c r="B5271" i="17"/>
  <c r="B5270" i="17"/>
  <c r="B5269" i="17"/>
  <c r="B5268" i="17"/>
  <c r="B5267" i="17"/>
  <c r="B5266" i="17"/>
  <c r="B5265" i="17"/>
  <c r="B5264" i="17"/>
  <c r="B5263" i="17"/>
  <c r="B5262" i="17"/>
  <c r="B5261" i="17"/>
  <c r="B5260" i="17"/>
  <c r="B5259" i="17"/>
  <c r="B5258" i="17"/>
  <c r="B5257" i="17"/>
  <c r="B5256" i="17"/>
  <c r="B5255" i="17"/>
  <c r="B5254" i="17"/>
  <c r="B5253" i="17"/>
  <c r="B5252" i="17"/>
  <c r="B5251" i="17"/>
  <c r="B5250" i="17"/>
  <c r="B9883" i="17"/>
  <c r="B9882" i="17"/>
  <c r="B9881" i="17"/>
  <c r="B9880" i="17"/>
  <c r="B9879" i="17"/>
  <c r="B9878" i="17"/>
  <c r="B9877" i="17"/>
  <c r="B9876" i="17"/>
  <c r="B9875" i="17"/>
  <c r="B9874" i="17"/>
  <c r="B9873" i="17"/>
  <c r="B9872" i="17"/>
  <c r="B9871" i="17"/>
  <c r="B9870" i="17"/>
  <c r="B9869" i="17"/>
  <c r="B9868" i="17"/>
  <c r="B9867" i="17"/>
  <c r="B9866" i="17"/>
  <c r="B9865" i="17"/>
  <c r="B9864" i="17"/>
  <c r="B9863" i="17"/>
  <c r="B9862" i="17"/>
  <c r="B9861" i="17"/>
  <c r="B9860" i="17"/>
  <c r="B9859" i="17"/>
  <c r="B9858" i="17"/>
  <c r="B9857" i="17"/>
  <c r="B9856" i="17"/>
  <c r="B9855" i="17"/>
  <c r="B9854" i="17"/>
  <c r="B9853" i="17"/>
  <c r="B9852" i="17"/>
  <c r="B9851" i="17"/>
  <c r="B9850" i="17"/>
  <c r="B9849" i="17"/>
  <c r="B9848" i="17"/>
  <c r="B9847" i="17"/>
  <c r="B9846" i="17"/>
  <c r="B9845" i="17"/>
  <c r="B9844" i="17"/>
  <c r="B9843" i="17"/>
  <c r="B9842" i="17"/>
  <c r="B9841" i="17"/>
  <c r="B9840" i="17"/>
  <c r="B9839" i="17"/>
  <c r="B9838" i="17"/>
  <c r="B9837" i="17"/>
  <c r="B9836" i="17"/>
  <c r="B9835" i="17"/>
  <c r="B9834" i="17"/>
  <c r="K5504" i="17"/>
  <c r="L4886" i="17"/>
  <c r="F2649" i="17"/>
  <c r="B2649" i="17" s="1"/>
  <c r="N37" i="17"/>
  <c r="M37" i="17"/>
  <c r="G1705" i="3"/>
  <c r="H1705" i="3"/>
  <c r="O6340" i="17" l="1"/>
  <c r="O6300" i="17"/>
  <c r="O6156" i="17"/>
  <c r="O6072" i="17"/>
  <c r="O6024" i="17"/>
  <c r="O6221" i="17"/>
  <c r="O6114" i="17"/>
  <c r="O5436" i="17"/>
  <c r="O6155" i="17"/>
  <c r="O6113" i="17"/>
  <c r="O5969" i="17"/>
  <c r="O5865" i="17"/>
  <c r="O5458" i="17"/>
  <c r="O5437" i="17"/>
  <c r="O5382" i="17"/>
  <c r="O5350" i="17"/>
  <c r="O5334" i="17"/>
  <c r="O5318" i="17"/>
  <c r="O5435" i="17"/>
  <c r="O5383" i="17"/>
  <c r="O5351" i="17"/>
  <c r="O5335" i="17"/>
  <c r="O5319" i="17"/>
  <c r="O5292" i="17"/>
  <c r="O5171" i="17"/>
  <c r="O6265" i="17"/>
  <c r="O6073" i="17"/>
  <c r="O5381" i="17"/>
  <c r="O5144" i="17"/>
  <c r="O5913" i="17"/>
  <c r="O5385" i="17"/>
  <c r="O5208" i="17"/>
  <c r="O4645" i="17"/>
  <c r="O4113" i="17"/>
  <c r="O5384" i="17"/>
  <c r="O5085" i="17"/>
  <c r="O5380" i="17"/>
  <c r="O5305" i="17"/>
  <c r="O5459" i="17"/>
  <c r="O3640" i="17"/>
  <c r="O2856" i="17"/>
  <c r="O5304" i="17"/>
  <c r="O2759" i="17"/>
  <c r="O2127" i="17"/>
  <c r="O2418" i="17"/>
  <c r="O1870" i="17"/>
  <c r="O1657" i="17"/>
  <c r="O1377" i="17"/>
  <c r="O1102" i="17"/>
  <c r="O470" i="17"/>
  <c r="O354" i="17"/>
  <c r="O314" i="17"/>
  <c r="O110" i="17"/>
  <c r="O717" i="17"/>
  <c r="O517" i="17"/>
  <c r="O441" i="17"/>
  <c r="O157" i="17"/>
  <c r="O372" i="17"/>
  <c r="O1267" i="17"/>
  <c r="O847" i="17"/>
  <c r="O595" i="17"/>
  <c r="O371" i="17"/>
  <c r="O183" i="17"/>
  <c r="O63" i="17"/>
  <c r="C32" i="17"/>
  <c r="E32" i="17" s="1"/>
  <c r="G1716" i="3"/>
  <c r="O5277" i="17" s="1"/>
  <c r="G651" i="3"/>
  <c r="O5273" i="17" s="1"/>
  <c r="G599" i="3"/>
  <c r="O5272" i="17" s="1"/>
  <c r="G3429" i="3"/>
  <c r="O5264" i="17" s="1"/>
  <c r="G4266" i="3"/>
  <c r="O5068" i="17" s="1"/>
  <c r="G4257" i="3"/>
  <c r="O4579" i="17" s="1"/>
  <c r="G4201" i="3"/>
  <c r="O4547" i="17" s="1"/>
  <c r="G4200" i="3"/>
  <c r="O4944" i="17" s="1"/>
  <c r="G4196" i="3"/>
  <c r="O4585" i="17" s="1"/>
  <c r="G4191" i="3"/>
  <c r="O4520" i="17" s="1"/>
  <c r="G4171" i="3"/>
  <c r="O4915" i="17" s="1"/>
  <c r="G4165" i="3"/>
  <c r="O4354" i="17" s="1"/>
  <c r="G4133" i="3"/>
  <c r="O4455" i="17" s="1"/>
  <c r="G4108" i="3"/>
  <c r="O4525" i="17" s="1"/>
  <c r="G4100" i="3"/>
  <c r="O4570" i="17" s="1"/>
  <c r="G4097" i="3"/>
  <c r="O4440" i="17" s="1"/>
  <c r="G4073" i="3"/>
  <c r="O4390" i="17" s="1"/>
  <c r="G4067" i="3"/>
  <c r="O4829" i="17" s="1"/>
  <c r="G4057" i="3"/>
  <c r="O4896" i="17" s="1"/>
  <c r="G4055" i="3"/>
  <c r="O4839" i="17" s="1"/>
  <c r="G4036" i="3"/>
  <c r="O4687" i="17" s="1"/>
  <c r="G4014" i="3"/>
  <c r="O4616" i="17" s="1"/>
  <c r="G4003" i="3"/>
  <c r="O4654" i="17" s="1"/>
  <c r="G3993" i="3"/>
  <c r="O4825" i="17" s="1"/>
  <c r="G3987" i="3"/>
  <c r="O4695" i="17" s="1"/>
  <c r="G3970" i="3"/>
  <c r="O4748" i="17" s="1"/>
  <c r="G3959" i="3"/>
  <c r="O4491" i="17" s="1"/>
  <c r="G3772" i="3"/>
  <c r="O5039" i="17" s="1"/>
  <c r="G3761" i="3"/>
  <c r="O4708" i="17" s="1"/>
  <c r="G3736" i="3"/>
  <c r="O4924" i="17" s="1"/>
  <c r="G3732" i="3"/>
  <c r="O5031" i="17" s="1"/>
  <c r="G3729" i="3"/>
  <c r="O4976" i="17" s="1"/>
  <c r="G3695" i="3"/>
  <c r="O4716" i="17" s="1"/>
  <c r="G3687" i="3"/>
  <c r="O4697" i="17" s="1"/>
  <c r="G3648" i="3"/>
  <c r="O4899" i="17" s="1"/>
  <c r="G3636" i="3"/>
  <c r="O4913" i="17" s="1"/>
  <c r="G3622" i="3"/>
  <c r="O4959" i="17" s="1"/>
  <c r="G3621" i="3"/>
  <c r="O4731" i="17" s="1"/>
  <c r="G3616" i="3"/>
  <c r="O4578" i="17" s="1"/>
  <c r="G3593" i="3"/>
  <c r="O5051" i="17" s="1"/>
  <c r="G3563" i="3"/>
  <c r="O4681" i="17" s="1"/>
  <c r="G3553" i="3"/>
  <c r="O4490" i="17" s="1"/>
  <c r="G3547" i="3"/>
  <c r="O4497" i="17" s="1"/>
  <c r="G3545" i="3"/>
  <c r="O4391" i="17" s="1"/>
  <c r="G3523" i="3"/>
  <c r="O4446" i="17" s="1"/>
  <c r="G3515" i="3"/>
  <c r="O4717" i="17" s="1"/>
  <c r="G3513" i="3"/>
  <c r="O4320" i="17" s="1"/>
  <c r="G3509" i="3"/>
  <c r="O4991" i="17" s="1"/>
  <c r="G3503" i="3"/>
  <c r="O4605" i="17" s="1"/>
  <c r="G3502" i="3"/>
  <c r="G3492" i="3"/>
  <c r="O4693" i="17" s="1"/>
  <c r="G3462" i="3"/>
  <c r="O4785" i="17" s="1"/>
  <c r="G3436" i="3"/>
  <c r="O4656" i="17" s="1"/>
  <c r="G3435" i="3"/>
  <c r="O4728" i="17" s="1"/>
  <c r="G3427" i="3"/>
  <c r="O4319" i="17" s="1"/>
  <c r="G3422" i="3"/>
  <c r="O4854" i="17" s="1"/>
  <c r="G3404" i="3"/>
  <c r="O4431" i="17" s="1"/>
  <c r="G3396" i="3"/>
  <c r="O4595" i="17" s="1"/>
  <c r="G3390" i="3"/>
  <c r="O4889" i="17" s="1"/>
  <c r="G3388" i="3"/>
  <c r="O4409" i="17" s="1"/>
  <c r="G3378" i="3"/>
  <c r="O4676" i="17" s="1"/>
  <c r="G3364" i="3"/>
  <c r="O4965" i="17" s="1"/>
  <c r="G3362" i="3"/>
  <c r="O4851" i="17" s="1"/>
  <c r="G3350" i="3"/>
  <c r="O4911" i="17" s="1"/>
  <c r="G3334" i="3"/>
  <c r="O4312" i="17" s="1"/>
  <c r="G3330" i="3"/>
  <c r="O4796" i="17" s="1"/>
  <c r="G3327" i="3"/>
  <c r="O4985" i="17" s="1"/>
  <c r="G3325" i="3"/>
  <c r="O4653" i="17" s="1"/>
  <c r="G3312" i="3"/>
  <c r="O5046" i="17" s="1"/>
  <c r="G3303" i="3"/>
  <c r="G3302" i="3"/>
  <c r="O4766" i="17" s="1"/>
  <c r="G3298" i="3"/>
  <c r="O4524" i="17" s="1"/>
  <c r="G3295" i="3"/>
  <c r="O4963" i="17" s="1"/>
  <c r="G3256" i="3"/>
  <c r="G3208" i="3"/>
  <c r="O4791" i="17" s="1"/>
  <c r="G3168" i="3"/>
  <c r="O4870" i="17" s="1"/>
  <c r="G3162" i="3"/>
  <c r="O4395" i="17" s="1"/>
  <c r="G3151" i="3"/>
  <c r="O4367" i="17" s="1"/>
  <c r="G3141" i="3"/>
  <c r="O4307" i="17" s="1"/>
  <c r="G3134" i="3"/>
  <c r="O5069" i="17" s="1"/>
  <c r="G3126" i="3"/>
  <c r="O4567" i="17" s="1"/>
  <c r="G3122" i="3"/>
  <c r="O4631" i="17" s="1"/>
  <c r="G3113" i="3"/>
  <c r="O4474" i="17" s="1"/>
  <c r="G3111" i="3"/>
  <c r="O4894" i="17" s="1"/>
  <c r="G3101" i="3"/>
  <c r="O4449" i="17" s="1"/>
  <c r="G3082" i="3"/>
  <c r="O5079" i="17" s="1"/>
  <c r="G3061" i="3"/>
  <c r="O4501" i="17" s="1"/>
  <c r="G3058" i="3"/>
  <c r="O4950" i="17" s="1"/>
  <c r="G3043" i="3"/>
  <c r="O4532" i="17" s="1"/>
  <c r="G2994" i="3"/>
  <c r="O4761" i="17" s="1"/>
  <c r="G2987" i="3"/>
  <c r="O4543" i="17" s="1"/>
  <c r="G2986" i="3"/>
  <c r="O4647" i="17" s="1"/>
  <c r="G2982" i="3"/>
  <c r="O4371" i="17" s="1"/>
  <c r="G2980" i="3"/>
  <c r="O4502" i="17" s="1"/>
  <c r="G2947" i="3"/>
  <c r="O4427" i="17" s="1"/>
  <c r="G2946" i="3"/>
  <c r="O4317" i="17" s="1"/>
  <c r="G2935" i="3"/>
  <c r="O4517" i="17" s="1"/>
  <c r="G2927" i="3"/>
  <c r="O4373" i="17" s="1"/>
  <c r="G2925" i="3"/>
  <c r="O4672" i="17" s="1"/>
  <c r="G2924" i="3"/>
  <c r="O4952" i="17" s="1"/>
  <c r="G2903" i="3"/>
  <c r="O4990" i="17" s="1"/>
  <c r="G2897" i="3"/>
  <c r="O4548" i="17" s="1"/>
  <c r="G2878" i="3"/>
  <c r="O4573" i="17" s="1"/>
  <c r="G2867" i="3"/>
  <c r="O4453" i="17" s="1"/>
  <c r="G2810" i="3"/>
  <c r="O4818" i="17" s="1"/>
  <c r="G2807" i="3"/>
  <c r="O4994" i="17" s="1"/>
  <c r="G2802" i="3"/>
  <c r="O4673" i="17" s="1"/>
  <c r="G2800" i="3"/>
  <c r="O4661" i="17" s="1"/>
  <c r="G2776" i="3"/>
  <c r="O4379" i="17" s="1"/>
  <c r="G2769" i="3"/>
  <c r="O4564" i="17" s="1"/>
  <c r="G2737" i="3"/>
  <c r="O4867" i="17" s="1"/>
  <c r="G2735" i="3"/>
  <c r="O4769" i="17" s="1"/>
  <c r="G2730" i="3"/>
  <c r="O4459" i="17" s="1"/>
  <c r="G2729" i="3"/>
  <c r="O4823" i="17" s="1"/>
  <c r="G2668" i="3"/>
  <c r="O4378" i="17" s="1"/>
  <c r="G2659" i="3"/>
  <c r="O4521" i="17" s="1"/>
  <c r="G2655" i="3"/>
  <c r="O4882" i="17" s="1"/>
  <c r="G2653" i="3"/>
  <c r="O4688" i="17" s="1"/>
  <c r="G2648" i="3"/>
  <c r="O5042" i="17" s="1"/>
  <c r="G2621" i="3"/>
  <c r="O4745" i="17" s="1"/>
  <c r="G2620" i="3"/>
  <c r="O4667" i="17" s="1"/>
  <c r="G2587" i="3"/>
  <c r="O4385" i="17" s="1"/>
  <c r="G2585" i="3"/>
  <c r="O4558" i="17" s="1"/>
  <c r="G2553" i="3"/>
  <c r="O4583" i="17" s="1"/>
  <c r="G2542" i="3"/>
  <c r="O4920" i="17" s="1"/>
  <c r="G2539" i="3"/>
  <c r="O4351" i="17" s="1"/>
  <c r="G2533" i="3"/>
  <c r="O4790" i="17" s="1"/>
  <c r="G2529" i="3"/>
  <c r="O4574" i="17" s="1"/>
  <c r="G2489" i="3"/>
  <c r="O4441" i="17" s="1"/>
  <c r="G2480" i="3"/>
  <c r="O4480" i="17" s="1"/>
  <c r="G2473" i="3"/>
  <c r="O4973" i="17" s="1"/>
  <c r="G2472" i="3"/>
  <c r="O4418" i="17" s="1"/>
  <c r="G2467" i="3"/>
  <c r="O4394" i="17" s="1"/>
  <c r="G2461" i="3"/>
  <c r="O4469" i="17" s="1"/>
  <c r="G2456" i="3"/>
  <c r="O4719" i="17" s="1"/>
  <c r="G2455" i="3"/>
  <c r="O4972" i="17" s="1"/>
  <c r="G2453" i="3"/>
  <c r="O4903" i="17" s="1"/>
  <c r="G2448" i="3"/>
  <c r="O4399" i="17" s="1"/>
  <c r="G2447" i="3"/>
  <c r="O4527" i="17" s="1"/>
  <c r="G2429" i="3"/>
  <c r="O4463" i="17" s="1"/>
  <c r="G2417" i="3"/>
  <c r="O4584" i="17" s="1"/>
  <c r="G2413" i="3"/>
  <c r="O5063" i="17" s="1"/>
  <c r="G2404" i="3"/>
  <c r="O4452" i="17" s="1"/>
  <c r="G2393" i="3"/>
  <c r="O4551" i="17" s="1"/>
  <c r="G2383" i="3"/>
  <c r="O4600" i="17" s="1"/>
  <c r="G2382" i="3"/>
  <c r="O4428" i="17" s="1"/>
  <c r="G2377" i="3"/>
  <c r="O4606" i="17" s="1"/>
  <c r="G2337" i="3"/>
  <c r="O5029" i="17" s="1"/>
  <c r="G2323" i="3"/>
  <c r="O4846" i="17" s="1"/>
  <c r="G2270" i="3"/>
  <c r="O4658" i="17" s="1"/>
  <c r="G2232" i="3"/>
  <c r="O4572" i="17" s="1"/>
  <c r="G2230" i="3"/>
  <c r="O4770" i="17" s="1"/>
  <c r="G2221" i="3"/>
  <c r="O4800" i="17" s="1"/>
  <c r="G2214" i="3"/>
  <c r="O4566" i="17" s="1"/>
  <c r="G2213" i="3"/>
  <c r="O4518" i="17" s="1"/>
  <c r="G2203" i="3"/>
  <c r="O4674" i="17" s="1"/>
  <c r="G2180" i="3"/>
  <c r="O4921" i="17" s="1"/>
  <c r="G2169" i="3"/>
  <c r="O4375" i="17" s="1"/>
  <c r="G2153" i="3"/>
  <c r="O4890" i="17" s="1"/>
  <c r="G2131" i="3"/>
  <c r="O4758" i="17" s="1"/>
  <c r="G2128" i="3"/>
  <c r="O5009" i="17" s="1"/>
  <c r="G2124" i="3"/>
  <c r="O4747" i="17" s="1"/>
  <c r="G2085" i="3"/>
  <c r="O4618" i="17" s="1"/>
  <c r="G2064" i="3"/>
  <c r="O4362" i="17" s="1"/>
  <c r="G2056" i="3"/>
  <c r="O4444" i="17" s="1"/>
  <c r="G2040" i="3"/>
  <c r="O4426" i="17" s="1"/>
  <c r="G2034" i="3"/>
  <c r="O4381" i="17" s="1"/>
  <c r="G2032" i="3"/>
  <c r="O5048" i="17" s="1"/>
  <c r="G2024" i="3"/>
  <c r="O4336" i="17" s="1"/>
  <c r="G2014" i="3"/>
  <c r="O4914" i="17" s="1"/>
  <c r="G2009" i="3"/>
  <c r="O4624" i="17" s="1"/>
  <c r="G2006" i="3"/>
  <c r="O4461" i="17" s="1"/>
  <c r="G2005" i="3"/>
  <c r="O4408" i="17" s="1"/>
  <c r="G1994" i="3"/>
  <c r="O4531" i="17" s="1"/>
  <c r="G1990" i="3"/>
  <c r="O4797" i="17" s="1"/>
  <c r="G1982" i="3"/>
  <c r="O4533" i="17" s="1"/>
  <c r="G1979" i="3"/>
  <c r="O4765" i="17" s="1"/>
  <c r="G1966" i="3"/>
  <c r="O4684" i="17" s="1"/>
  <c r="G1909" i="3"/>
  <c r="O4928" i="17" s="1"/>
  <c r="G1902" i="3"/>
  <c r="O4869" i="17" s="1"/>
  <c r="G1861" i="3"/>
  <c r="O4762" i="17" s="1"/>
  <c r="G1853" i="3"/>
  <c r="O4361" i="17" s="1"/>
  <c r="G1833" i="3"/>
  <c r="O5014" i="17" s="1"/>
  <c r="G1832" i="3"/>
  <c r="O4734" i="17" s="1"/>
  <c r="G1827" i="3"/>
  <c r="O4415" i="17" s="1"/>
  <c r="G1726" i="3"/>
  <c r="O4777" i="17" s="1"/>
  <c r="G1725" i="3"/>
  <c r="O4582" i="17" s="1"/>
  <c r="G1700" i="3"/>
  <c r="O4352" i="17" s="1"/>
  <c r="G1699" i="3"/>
  <c r="O4754" i="17" s="1"/>
  <c r="G1690" i="3"/>
  <c r="O4392" i="17" s="1"/>
  <c r="G1684" i="3"/>
  <c r="O4781" i="17" s="1"/>
  <c r="G1673" i="3"/>
  <c r="O4898" i="17" s="1"/>
  <c r="G1670" i="3"/>
  <c r="O4917" i="17" s="1"/>
  <c r="G1668" i="3"/>
  <c r="O4727" i="17" s="1"/>
  <c r="G1665" i="3"/>
  <c r="O4995" i="17" s="1"/>
  <c r="G1657" i="3"/>
  <c r="O4773" i="17" s="1"/>
  <c r="G1648" i="3"/>
  <c r="O4836" i="17" s="1"/>
  <c r="G1647" i="3"/>
  <c r="O4465" i="17" s="1"/>
  <c r="G1636" i="3"/>
  <c r="O4732" i="17" s="1"/>
  <c r="G1621" i="3"/>
  <c r="O4611" i="17" s="1"/>
  <c r="G1585" i="3"/>
  <c r="O4535" i="17" s="1"/>
  <c r="G1577" i="3"/>
  <c r="O5019" i="17" s="1"/>
  <c r="G1563" i="3"/>
  <c r="G1539" i="3"/>
  <c r="O4662" i="17" s="1"/>
  <c r="G1536" i="3"/>
  <c r="O5065" i="17" s="1"/>
  <c r="G1531" i="3"/>
  <c r="G1518" i="3"/>
  <c r="O4639" i="17" s="1"/>
  <c r="G1515" i="3"/>
  <c r="O4510" i="17" s="1"/>
  <c r="G1489" i="3"/>
  <c r="O4443" i="17" s="1"/>
  <c r="G1476" i="3"/>
  <c r="O4978" i="17" s="1"/>
  <c r="G1473" i="3"/>
  <c r="G1468" i="3"/>
  <c r="G1467" i="3"/>
  <c r="O4705" i="17" s="1"/>
  <c r="G1466" i="3"/>
  <c r="O4620" i="17" s="1"/>
  <c r="G1459" i="3"/>
  <c r="O4821" i="17" s="1"/>
  <c r="G1450" i="3"/>
  <c r="O4632" i="17" s="1"/>
  <c r="G1448" i="3"/>
  <c r="O4884" i="17" s="1"/>
  <c r="G1435" i="3"/>
  <c r="O4744" i="17" s="1"/>
  <c r="G1433" i="3"/>
  <c r="O4711" i="17" s="1"/>
  <c r="G1420" i="3"/>
  <c r="O4580" i="17" s="1"/>
  <c r="G1418" i="3"/>
  <c r="O4776" i="17" s="1"/>
  <c r="G1416" i="3"/>
  <c r="O4970" i="17" s="1"/>
  <c r="G1413" i="3"/>
  <c r="O4360" i="17" s="1"/>
  <c r="G1411" i="3"/>
  <c r="O4614" i="17" s="1"/>
  <c r="G1401" i="3"/>
  <c r="O5056" i="17" s="1"/>
  <c r="G1381" i="3"/>
  <c r="O4479" i="17" s="1"/>
  <c r="G1353" i="3"/>
  <c r="O4812" i="17" s="1"/>
  <c r="G1350" i="3"/>
  <c r="O4423" i="17" s="1"/>
  <c r="G1335" i="3"/>
  <c r="O4484" i="17" s="1"/>
  <c r="G1301" i="3"/>
  <c r="O4724" i="17" s="1"/>
  <c r="G1298" i="3"/>
  <c r="O4861" i="17" s="1"/>
  <c r="G1297" i="3"/>
  <c r="O4974" i="17" s="1"/>
  <c r="G1288" i="3"/>
  <c r="O4420" i="17" s="1"/>
  <c r="G1261" i="3"/>
  <c r="O4806" i="17" s="1"/>
  <c r="G1255" i="3"/>
  <c r="O4594" i="17" s="1"/>
  <c r="G1210" i="3"/>
  <c r="O4735" i="17" s="1"/>
  <c r="G1202" i="3"/>
  <c r="O4651" i="17" s="1"/>
  <c r="G1171" i="3"/>
  <c r="O4902" i="17" s="1"/>
  <c r="G1167" i="3"/>
  <c r="O4989" i="17" s="1"/>
  <c r="G1154" i="3"/>
  <c r="O4486" i="17" s="1"/>
  <c r="G1149" i="3"/>
  <c r="O4357" i="17" s="1"/>
  <c r="G1143" i="3"/>
  <c r="O4402" i="17" s="1"/>
  <c r="G1127" i="3"/>
  <c r="O4493" i="17" s="1"/>
  <c r="G1123" i="3"/>
  <c r="O4601" i="17" s="1"/>
  <c r="G1107" i="3"/>
  <c r="O5037" i="17" s="1"/>
  <c r="G1099" i="3"/>
  <c r="O4775" i="17" s="1"/>
  <c r="G1043" i="3"/>
  <c r="O4424" i="17" s="1"/>
  <c r="G1030" i="3"/>
  <c r="O4931" i="17" s="1"/>
  <c r="G1020" i="3"/>
  <c r="O4879" i="17" s="1"/>
  <c r="G1016" i="3"/>
  <c r="O4499" i="17" s="1"/>
  <c r="G1001" i="3"/>
  <c r="O4982" i="17" s="1"/>
  <c r="G986" i="3"/>
  <c r="O4671" i="17" s="1"/>
  <c r="G974" i="3"/>
  <c r="O4516" i="17" s="1"/>
  <c r="G970" i="3"/>
  <c r="O4552" i="17" s="1"/>
  <c r="G958" i="3"/>
  <c r="O4310" i="17" s="1"/>
  <c r="G951" i="3"/>
  <c r="O4881" i="17" s="1"/>
  <c r="G950" i="3"/>
  <c r="O4364" i="17" s="1"/>
  <c r="G939" i="3"/>
  <c r="O5012" i="17" s="1"/>
  <c r="G924" i="3"/>
  <c r="O5033" i="17" s="1"/>
  <c r="G916" i="3"/>
  <c r="O4487" i="17" s="1"/>
  <c r="G876" i="3"/>
  <c r="O4565" i="17" s="1"/>
  <c r="G850" i="3"/>
  <c r="O4445" i="17" s="1"/>
  <c r="G849" i="3"/>
  <c r="O5022" i="17" s="1"/>
  <c r="G827" i="3"/>
  <c r="O4799" i="17" s="1"/>
  <c r="G817" i="3"/>
  <c r="O4478" i="17" s="1"/>
  <c r="G814" i="3"/>
  <c r="O5023" i="17" s="1"/>
  <c r="G813" i="3"/>
  <c r="G811" i="3"/>
  <c r="O4964" i="17" s="1"/>
  <c r="G776" i="3"/>
  <c r="O4999" i="17" s="1"/>
  <c r="G763" i="3"/>
  <c r="O4627" i="17" s="1"/>
  <c r="G761" i="3"/>
  <c r="G751" i="3"/>
  <c r="O4997" i="17" s="1"/>
  <c r="G748" i="3"/>
  <c r="O4363" i="17" s="1"/>
  <c r="G736" i="3"/>
  <c r="O4304" i="17" s="1"/>
  <c r="G710" i="3"/>
  <c r="O4417" i="17" s="1"/>
  <c r="G702" i="3"/>
  <c r="O4932" i="17" s="1"/>
  <c r="G687" i="3"/>
  <c r="O4576" i="17" s="1"/>
  <c r="G686" i="3"/>
  <c r="O4636" i="17" s="1"/>
  <c r="G650" i="3"/>
  <c r="O5008" i="17" s="1"/>
  <c r="G644" i="3"/>
  <c r="O4853" i="17" s="1"/>
  <c r="G640" i="3"/>
  <c r="O4416" i="17" s="1"/>
  <c r="G606" i="3"/>
  <c r="O4923" i="17" s="1"/>
  <c r="G605" i="3"/>
  <c r="O4503" i="17" s="1"/>
  <c r="G603" i="3"/>
  <c r="O4590" i="17" s="1"/>
  <c r="G598" i="3"/>
  <c r="O4904" i="17" s="1"/>
  <c r="G581" i="3"/>
  <c r="O4986" i="17" s="1"/>
  <c r="G562" i="3"/>
  <c r="O4841" i="17" s="1"/>
  <c r="G528" i="3"/>
  <c r="O4685" i="17" s="1"/>
  <c r="G521" i="3"/>
  <c r="O4607" i="17" s="1"/>
  <c r="G519" i="3"/>
  <c r="O4621" i="17" s="1"/>
  <c r="G517" i="3"/>
  <c r="O4454" i="17" s="1"/>
  <c r="G515" i="3"/>
  <c r="O4996" i="17" s="1"/>
  <c r="G510" i="3"/>
  <c r="O5027" i="17" s="1"/>
  <c r="G481" i="3"/>
  <c r="O4560" i="17" s="1"/>
  <c r="G479" i="3"/>
  <c r="O4794" i="17" s="1"/>
  <c r="G475" i="3"/>
  <c r="O4834" i="17" s="1"/>
  <c r="G473" i="3"/>
  <c r="O4692" i="17" s="1"/>
  <c r="G469" i="3"/>
  <c r="O4545" i="17" s="1"/>
  <c r="G461" i="3"/>
  <c r="O5040" i="17" s="1"/>
  <c r="G455" i="3"/>
  <c r="O4683" i="17" s="1"/>
  <c r="G444" i="3"/>
  <c r="O4425" i="17" s="1"/>
  <c r="G443" i="3"/>
  <c r="O4686" i="17" s="1"/>
  <c r="G439" i="3"/>
  <c r="O4365" i="17" s="1"/>
  <c r="G434" i="3"/>
  <c r="O4429" i="17" s="1"/>
  <c r="G424" i="3"/>
  <c r="O4941" i="17" s="1"/>
  <c r="G396" i="3"/>
  <c r="O4955" i="17" s="1"/>
  <c r="G389" i="3"/>
  <c r="O5007" i="17" s="1"/>
  <c r="G384" i="3"/>
  <c r="O5003" i="17" s="1"/>
  <c r="G378" i="3"/>
  <c r="O4608" i="17" s="1"/>
  <c r="G364" i="3"/>
  <c r="O4529" i="17" s="1"/>
  <c r="G344" i="3"/>
  <c r="O4888" i="17" s="1"/>
  <c r="G342" i="3"/>
  <c r="O4344" i="17" s="1"/>
  <c r="G341" i="3"/>
  <c r="O4471" i="17" s="1"/>
  <c r="G325" i="3"/>
  <c r="O4496" i="17" s="1"/>
  <c r="G319" i="3"/>
  <c r="O4346" i="17" s="1"/>
  <c r="G317" i="3"/>
  <c r="O4439" i="17" s="1"/>
  <c r="G305" i="3"/>
  <c r="O4783" i="17" s="1"/>
  <c r="G302" i="3"/>
  <c r="O4514" i="17" s="1"/>
  <c r="G269" i="3"/>
  <c r="O4698" i="17" s="1"/>
  <c r="G254" i="3"/>
  <c r="O4561" i="17" s="1"/>
  <c r="G235" i="3"/>
  <c r="O5028" i="17" s="1"/>
  <c r="G222" i="3"/>
  <c r="O4642" i="17" s="1"/>
  <c r="G214" i="3"/>
  <c r="O4660" i="17" s="1"/>
  <c r="G211" i="3"/>
  <c r="O4993" i="17" s="1"/>
  <c r="G189" i="3"/>
  <c r="O4335" i="17" s="1"/>
  <c r="G170" i="3"/>
  <c r="O4635" i="17" s="1"/>
  <c r="G158" i="3"/>
  <c r="O4774" i="17" s="1"/>
  <c r="G144" i="3"/>
  <c r="O4598" i="17" s="1"/>
  <c r="G132" i="3"/>
  <c r="O4528" i="17" s="1"/>
  <c r="G126" i="3"/>
  <c r="O4877" i="17" s="1"/>
  <c r="G122" i="3"/>
  <c r="O4633" i="17" s="1"/>
  <c r="G115" i="3"/>
  <c r="O5001" i="17" s="1"/>
  <c r="G90" i="3"/>
  <c r="O5015" i="17" s="1"/>
  <c r="G79" i="3"/>
  <c r="O4838" i="17" s="1"/>
  <c r="G4" i="3"/>
  <c r="O4807" i="17" s="1"/>
  <c r="G4245" i="3"/>
  <c r="G141" i="3"/>
  <c r="H3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80" i="3"/>
  <c r="H81" i="3"/>
  <c r="H82" i="3"/>
  <c r="H83" i="3"/>
  <c r="H84" i="3"/>
  <c r="H85" i="3"/>
  <c r="H86" i="3"/>
  <c r="H87" i="3"/>
  <c r="H89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6" i="3"/>
  <c r="H117" i="3"/>
  <c r="H118" i="3"/>
  <c r="H119" i="3"/>
  <c r="H120" i="3"/>
  <c r="H121" i="3"/>
  <c r="H123" i="3"/>
  <c r="H124" i="3"/>
  <c r="H125" i="3"/>
  <c r="H127" i="3"/>
  <c r="H128" i="3"/>
  <c r="H129" i="3"/>
  <c r="H130" i="3"/>
  <c r="H131" i="3"/>
  <c r="H133" i="3"/>
  <c r="H134" i="3"/>
  <c r="H135" i="3"/>
  <c r="H136" i="3"/>
  <c r="H139" i="3"/>
  <c r="H140" i="3"/>
  <c r="H141" i="3"/>
  <c r="H142" i="3"/>
  <c r="H143" i="3"/>
  <c r="H145" i="3"/>
  <c r="H146" i="3"/>
  <c r="H147" i="3"/>
  <c r="H148" i="3"/>
  <c r="H149" i="3"/>
  <c r="H150" i="3"/>
  <c r="H151" i="3"/>
  <c r="H152" i="3"/>
  <c r="H153" i="3"/>
  <c r="H154" i="3"/>
  <c r="H156" i="3"/>
  <c r="H157" i="3"/>
  <c r="H159" i="3"/>
  <c r="H160" i="3"/>
  <c r="H161" i="3"/>
  <c r="H162" i="3"/>
  <c r="H163" i="3"/>
  <c r="H164" i="3"/>
  <c r="H165" i="3"/>
  <c r="H166" i="3"/>
  <c r="H167" i="3"/>
  <c r="H168" i="3"/>
  <c r="H169" i="3"/>
  <c r="H171" i="3"/>
  <c r="H172" i="3"/>
  <c r="H173" i="3"/>
  <c r="H174" i="3"/>
  <c r="H175" i="3"/>
  <c r="H176" i="3"/>
  <c r="H177" i="3"/>
  <c r="H178" i="3"/>
  <c r="H180" i="3"/>
  <c r="H181" i="3"/>
  <c r="H183" i="3"/>
  <c r="H3901" i="3"/>
  <c r="H184" i="3"/>
  <c r="H187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2" i="3"/>
  <c r="H213" i="3"/>
  <c r="H215" i="3"/>
  <c r="H265" i="3"/>
  <c r="H216" i="3"/>
  <c r="H219" i="3"/>
  <c r="H220" i="3"/>
  <c r="H221" i="3"/>
  <c r="H223" i="3"/>
  <c r="H224" i="3"/>
  <c r="H225" i="3"/>
  <c r="H226" i="3"/>
  <c r="H227" i="3"/>
  <c r="H228" i="3"/>
  <c r="H231" i="3"/>
  <c r="H233" i="3"/>
  <c r="H234" i="3"/>
  <c r="H236" i="3"/>
  <c r="H237" i="3"/>
  <c r="H238" i="3"/>
  <c r="H239" i="3"/>
  <c r="H240" i="3"/>
  <c r="H241" i="3"/>
  <c r="H244" i="3"/>
  <c r="H243" i="3"/>
  <c r="H246" i="3"/>
  <c r="H247" i="3"/>
  <c r="H248" i="3"/>
  <c r="H249" i="3"/>
  <c r="H250" i="3"/>
  <c r="H251" i="3"/>
  <c r="H252" i="3"/>
  <c r="H253" i="3"/>
  <c r="H255" i="3"/>
  <c r="H256" i="3"/>
  <c r="H257" i="3"/>
  <c r="H258" i="3"/>
  <c r="H259" i="3"/>
  <c r="H260" i="3"/>
  <c r="H261" i="3"/>
  <c r="H262" i="3"/>
  <c r="H263" i="3"/>
  <c r="H264" i="3"/>
  <c r="H266" i="3"/>
  <c r="H267" i="3"/>
  <c r="H268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3" i="3"/>
  <c r="H304" i="3"/>
  <c r="H306" i="3"/>
  <c r="H307" i="3"/>
  <c r="H308" i="3"/>
  <c r="H309" i="3"/>
  <c r="H310" i="3"/>
  <c r="H311" i="3"/>
  <c r="H312" i="3"/>
  <c r="H313" i="3"/>
  <c r="H314" i="3"/>
  <c r="H316" i="3"/>
  <c r="H318" i="3"/>
  <c r="H320" i="3"/>
  <c r="H321" i="3"/>
  <c r="H322" i="3"/>
  <c r="H323" i="3"/>
  <c r="H324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3" i="3"/>
  <c r="H345" i="3"/>
  <c r="H346" i="3"/>
  <c r="H347" i="3"/>
  <c r="H348" i="3"/>
  <c r="H349" i="3"/>
  <c r="H350" i="3"/>
  <c r="H351" i="3"/>
  <c r="H3825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9" i="3"/>
  <c r="H380" i="3"/>
  <c r="H381" i="3"/>
  <c r="H382" i="3"/>
  <c r="H383" i="3"/>
  <c r="H385" i="3"/>
  <c r="H386" i="3"/>
  <c r="H387" i="3"/>
  <c r="H388" i="3"/>
  <c r="H390" i="3"/>
  <c r="H391" i="3"/>
  <c r="H392" i="3"/>
  <c r="H393" i="3"/>
  <c r="H394" i="3"/>
  <c r="H395" i="3"/>
  <c r="H397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5" i="3"/>
  <c r="H426" i="3"/>
  <c r="H427" i="3"/>
  <c r="H428" i="3"/>
  <c r="H429" i="3"/>
  <c r="H430" i="3"/>
  <c r="H431" i="3"/>
  <c r="H432" i="3"/>
  <c r="H3880" i="3"/>
  <c r="H433" i="3"/>
  <c r="H435" i="3"/>
  <c r="H436" i="3"/>
  <c r="H437" i="3"/>
  <c r="H438" i="3"/>
  <c r="H440" i="3"/>
  <c r="H441" i="3"/>
  <c r="H442" i="3"/>
  <c r="H445" i="3"/>
  <c r="H446" i="3"/>
  <c r="H447" i="3"/>
  <c r="H448" i="3"/>
  <c r="H449" i="3"/>
  <c r="H450" i="3"/>
  <c r="H451" i="3"/>
  <c r="H454" i="3"/>
  <c r="H456" i="3"/>
  <c r="H457" i="3"/>
  <c r="H458" i="3"/>
  <c r="H459" i="3"/>
  <c r="H460" i="3"/>
  <c r="H462" i="3"/>
  <c r="H463" i="3"/>
  <c r="H465" i="3"/>
  <c r="H466" i="3"/>
  <c r="H467" i="3"/>
  <c r="H468" i="3"/>
  <c r="H470" i="3"/>
  <c r="H471" i="3"/>
  <c r="H472" i="3"/>
  <c r="H474" i="3"/>
  <c r="H476" i="3"/>
  <c r="H477" i="3"/>
  <c r="H478" i="3"/>
  <c r="H480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2" i="3"/>
  <c r="H503" i="3"/>
  <c r="H504" i="3"/>
  <c r="H505" i="3"/>
  <c r="H506" i="3"/>
  <c r="H507" i="3"/>
  <c r="H509" i="3"/>
  <c r="H511" i="3"/>
  <c r="H512" i="3"/>
  <c r="H513" i="3"/>
  <c r="H514" i="3"/>
  <c r="H516" i="3"/>
  <c r="H518" i="3"/>
  <c r="H520" i="3"/>
  <c r="H522" i="3"/>
  <c r="H523" i="3"/>
  <c r="H524" i="3"/>
  <c r="H525" i="3"/>
  <c r="H526" i="3"/>
  <c r="H527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3" i="3"/>
  <c r="H564" i="3"/>
  <c r="H565" i="3"/>
  <c r="H566" i="3"/>
  <c r="H567" i="3"/>
  <c r="H569" i="3"/>
  <c r="H576" i="3"/>
  <c r="H577" i="3"/>
  <c r="H578" i="3"/>
  <c r="H579" i="3"/>
  <c r="H582" i="3"/>
  <c r="H4224" i="3"/>
  <c r="H583" i="3"/>
  <c r="H584" i="3"/>
  <c r="H585" i="3"/>
  <c r="H587" i="3"/>
  <c r="H588" i="3"/>
  <c r="H589" i="3"/>
  <c r="H590" i="3"/>
  <c r="H591" i="3"/>
  <c r="H592" i="3"/>
  <c r="H593" i="3"/>
  <c r="H594" i="3"/>
  <c r="H595" i="3"/>
  <c r="H596" i="3"/>
  <c r="H597" i="3"/>
  <c r="H600" i="3"/>
  <c r="H601" i="3"/>
  <c r="H602" i="3"/>
  <c r="H604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4" i="3"/>
  <c r="H635" i="3"/>
  <c r="H637" i="3"/>
  <c r="H638" i="3"/>
  <c r="H639" i="3"/>
  <c r="H3846" i="3"/>
  <c r="H641" i="3"/>
  <c r="H642" i="3"/>
  <c r="H643" i="3"/>
  <c r="H645" i="3"/>
  <c r="H646" i="3"/>
  <c r="H647" i="3"/>
  <c r="H648" i="3"/>
  <c r="H649" i="3"/>
  <c r="H652" i="3"/>
  <c r="H653" i="3"/>
  <c r="H654" i="3"/>
  <c r="H655" i="3"/>
  <c r="H656" i="3"/>
  <c r="H657" i="3"/>
  <c r="H658" i="3"/>
  <c r="H659" i="3"/>
  <c r="H660" i="3"/>
  <c r="H661" i="3"/>
  <c r="H662" i="3"/>
  <c r="H1360" i="3"/>
  <c r="H663" i="3"/>
  <c r="H664" i="3"/>
  <c r="H665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3" i="3"/>
  <c r="H704" i="3"/>
  <c r="H705" i="3"/>
  <c r="H706" i="3"/>
  <c r="H707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7" i="3"/>
  <c r="H738" i="3"/>
  <c r="H739" i="3"/>
  <c r="H744" i="3"/>
  <c r="H745" i="3"/>
  <c r="H746" i="3"/>
  <c r="H747" i="3"/>
  <c r="H749" i="3"/>
  <c r="H750" i="3"/>
  <c r="H752" i="3"/>
  <c r="H753" i="3"/>
  <c r="H754" i="3"/>
  <c r="H755" i="3"/>
  <c r="H756" i="3"/>
  <c r="H757" i="3"/>
  <c r="H758" i="3"/>
  <c r="H759" i="3"/>
  <c r="H760" i="3"/>
  <c r="H762" i="3"/>
  <c r="H764" i="3"/>
  <c r="H765" i="3"/>
  <c r="H767" i="3"/>
  <c r="H768" i="3"/>
  <c r="H769" i="3"/>
  <c r="H770" i="3"/>
  <c r="H771" i="3"/>
  <c r="H772" i="3"/>
  <c r="H775" i="3"/>
  <c r="H777" i="3"/>
  <c r="H778" i="3"/>
  <c r="H779" i="3"/>
  <c r="H780" i="3"/>
  <c r="H781" i="3"/>
  <c r="H782" i="3"/>
  <c r="H783" i="3"/>
  <c r="H785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3" i="3"/>
  <c r="H804" i="3"/>
  <c r="H805" i="3"/>
  <c r="H806" i="3"/>
  <c r="H807" i="3"/>
  <c r="H808" i="3"/>
  <c r="H809" i="3"/>
  <c r="H810" i="3"/>
  <c r="H812" i="3"/>
  <c r="H815" i="3"/>
  <c r="H816" i="3"/>
  <c r="H818" i="3"/>
  <c r="H819" i="3"/>
  <c r="H820" i="3"/>
  <c r="H821" i="3"/>
  <c r="H822" i="3"/>
  <c r="H823" i="3"/>
  <c r="H824" i="3"/>
  <c r="H825" i="3"/>
  <c r="H826" i="3"/>
  <c r="H828" i="3"/>
  <c r="H829" i="3"/>
  <c r="H830" i="3"/>
  <c r="H831" i="3"/>
  <c r="H832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7" i="3"/>
  <c r="H918" i="3"/>
  <c r="H919" i="3"/>
  <c r="H920" i="3"/>
  <c r="H921" i="3"/>
  <c r="H922" i="3"/>
  <c r="H923" i="3"/>
  <c r="H925" i="3"/>
  <c r="H926" i="3"/>
  <c r="H927" i="3"/>
  <c r="H928" i="3"/>
  <c r="H929" i="3"/>
  <c r="H930" i="3"/>
  <c r="H931" i="3"/>
  <c r="H932" i="3"/>
  <c r="H933" i="3"/>
  <c r="H934" i="3"/>
  <c r="H937" i="3"/>
  <c r="H938" i="3"/>
  <c r="H940" i="3"/>
  <c r="H941" i="3"/>
  <c r="H942" i="3"/>
  <c r="H943" i="3"/>
  <c r="H944" i="3"/>
  <c r="H945" i="3"/>
  <c r="H946" i="3"/>
  <c r="H947" i="3"/>
  <c r="H948" i="3"/>
  <c r="H949" i="3"/>
  <c r="H952" i="3"/>
  <c r="H953" i="3"/>
  <c r="H954" i="3"/>
  <c r="H955" i="3"/>
  <c r="H956" i="3"/>
  <c r="H957" i="3"/>
  <c r="H959" i="3"/>
  <c r="H960" i="3"/>
  <c r="H961" i="3"/>
  <c r="H962" i="3"/>
  <c r="H963" i="3"/>
  <c r="H964" i="3"/>
  <c r="H966" i="3"/>
  <c r="H967" i="3"/>
  <c r="H968" i="3"/>
  <c r="H969" i="3"/>
  <c r="H971" i="3"/>
  <c r="H972" i="3"/>
  <c r="H973" i="3"/>
  <c r="H975" i="3"/>
  <c r="H976" i="3"/>
  <c r="H977" i="3"/>
  <c r="H978" i="3"/>
  <c r="H979" i="3"/>
  <c r="H980" i="3"/>
  <c r="H981" i="3"/>
  <c r="H982" i="3"/>
  <c r="H983" i="3"/>
  <c r="H984" i="3"/>
  <c r="H985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7" i="3"/>
  <c r="H1018" i="3"/>
  <c r="H1019" i="3"/>
  <c r="H1021" i="3"/>
  <c r="H1022" i="3"/>
  <c r="H1023" i="3"/>
  <c r="H1024" i="3"/>
  <c r="H1025" i="3"/>
  <c r="H1026" i="3"/>
  <c r="H1027" i="3"/>
  <c r="H1028" i="3"/>
  <c r="H1029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3" i="3"/>
  <c r="H1094" i="3"/>
  <c r="H1095" i="3"/>
  <c r="H1096" i="3"/>
  <c r="H1097" i="3"/>
  <c r="H1098" i="3"/>
  <c r="H1100" i="3"/>
  <c r="H1101" i="3"/>
  <c r="H1102" i="3"/>
  <c r="H1103" i="3"/>
  <c r="H1104" i="3"/>
  <c r="H1105" i="3"/>
  <c r="H1106" i="3"/>
  <c r="H1108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4" i="3"/>
  <c r="H1125" i="3"/>
  <c r="H1126" i="3"/>
  <c r="H1128" i="3"/>
  <c r="H1129" i="3"/>
  <c r="H1130" i="3"/>
  <c r="H1132" i="3"/>
  <c r="H1133" i="3"/>
  <c r="H1134" i="3"/>
  <c r="H1135" i="3"/>
  <c r="H1136" i="3"/>
  <c r="H1138" i="3"/>
  <c r="H1139" i="3"/>
  <c r="H1140" i="3"/>
  <c r="H1141" i="3"/>
  <c r="H1142" i="3"/>
  <c r="H1144" i="3"/>
  <c r="H1145" i="3"/>
  <c r="H1146" i="3"/>
  <c r="H1147" i="3"/>
  <c r="H1148" i="3"/>
  <c r="H1150" i="3"/>
  <c r="H1151" i="3"/>
  <c r="H1152" i="3"/>
  <c r="H1153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8" i="3"/>
  <c r="H1169" i="3"/>
  <c r="H1170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9" i="3"/>
  <c r="H1200" i="3"/>
  <c r="H1201" i="3"/>
  <c r="H1203" i="3"/>
  <c r="H1204" i="3"/>
  <c r="H1205" i="3"/>
  <c r="H1206" i="3"/>
  <c r="H1207" i="3"/>
  <c r="H1208" i="3"/>
  <c r="H1209" i="3"/>
  <c r="H1211" i="3"/>
  <c r="H1212" i="3"/>
  <c r="H1213" i="3"/>
  <c r="H1214" i="3"/>
  <c r="H1215" i="3"/>
  <c r="H1216" i="3"/>
  <c r="H1217" i="3"/>
  <c r="H1218" i="3"/>
  <c r="H1219" i="3"/>
  <c r="H1220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7" i="3"/>
  <c r="H1240" i="3"/>
  <c r="H1241" i="3"/>
  <c r="H1244" i="3"/>
  <c r="H1245" i="3"/>
  <c r="H1246" i="3"/>
  <c r="H1247" i="3"/>
  <c r="H1249" i="3"/>
  <c r="H1250" i="3"/>
  <c r="H1251" i="3"/>
  <c r="H1252" i="3"/>
  <c r="H1253" i="3"/>
  <c r="H1254" i="3"/>
  <c r="H1256" i="3"/>
  <c r="H1257" i="3"/>
  <c r="H1258" i="3"/>
  <c r="H1259" i="3"/>
  <c r="H1260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9" i="3"/>
  <c r="H1290" i="3"/>
  <c r="H1291" i="3"/>
  <c r="H1292" i="3"/>
  <c r="H1293" i="3"/>
  <c r="H1294" i="3"/>
  <c r="H1295" i="3"/>
  <c r="H1296" i="3"/>
  <c r="H1299" i="3"/>
  <c r="H1300" i="3"/>
  <c r="H1302" i="3"/>
  <c r="H1303" i="3"/>
  <c r="H1304" i="3"/>
  <c r="H1305" i="3"/>
  <c r="H1306" i="3"/>
  <c r="H1307" i="3"/>
  <c r="H1308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1" i="3"/>
  <c r="H1352" i="3"/>
  <c r="H1354" i="3"/>
  <c r="H1355" i="3"/>
  <c r="H1356" i="3"/>
  <c r="H1357" i="3"/>
  <c r="H1358" i="3"/>
  <c r="H1359" i="3"/>
  <c r="H1365" i="3"/>
  <c r="H1366" i="3"/>
  <c r="H1367" i="3"/>
  <c r="H1368" i="3"/>
  <c r="H1369" i="3"/>
  <c r="H1371" i="3"/>
  <c r="H1372" i="3"/>
  <c r="H1373" i="3"/>
  <c r="H1374" i="3"/>
  <c r="H1377" i="3"/>
  <c r="H1380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2" i="3"/>
  <c r="H1403" i="3"/>
  <c r="H1404" i="3"/>
  <c r="H1405" i="3"/>
  <c r="H1406" i="3"/>
  <c r="H1407" i="3"/>
  <c r="H1408" i="3"/>
  <c r="H1409" i="3"/>
  <c r="H1410" i="3"/>
  <c r="H1412" i="3"/>
  <c r="H1414" i="3"/>
  <c r="H1415" i="3"/>
  <c r="H1417" i="3"/>
  <c r="H1421" i="3"/>
  <c r="H1424" i="3"/>
  <c r="H1425" i="3"/>
  <c r="H1426" i="3"/>
  <c r="H1427" i="3"/>
  <c r="H1428" i="3"/>
  <c r="H1429" i="3"/>
  <c r="H1430" i="3"/>
  <c r="H1431" i="3"/>
  <c r="H1432" i="3"/>
  <c r="H1434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9" i="3"/>
  <c r="H1451" i="3"/>
  <c r="H1452" i="3"/>
  <c r="H1453" i="3"/>
  <c r="H1454" i="3"/>
  <c r="H1455" i="3"/>
  <c r="H1456" i="3"/>
  <c r="H1457" i="3"/>
  <c r="H1458" i="3"/>
  <c r="H1460" i="3"/>
  <c r="H1461" i="3"/>
  <c r="H1462" i="3"/>
  <c r="H1463" i="3"/>
  <c r="H1464" i="3"/>
  <c r="H1465" i="3"/>
  <c r="H1469" i="3"/>
  <c r="H1470" i="3"/>
  <c r="H1471" i="3"/>
  <c r="H1472" i="3"/>
  <c r="H1475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6" i="3"/>
  <c r="H1517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2" i="3"/>
  <c r="H1533" i="3"/>
  <c r="H1534" i="3"/>
  <c r="H1535" i="3"/>
  <c r="H1537" i="3"/>
  <c r="H1538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5" i="3"/>
  <c r="H1556" i="3"/>
  <c r="H1557" i="3"/>
  <c r="H1558" i="3"/>
  <c r="H1559" i="3"/>
  <c r="H1560" i="3"/>
  <c r="H1561" i="3"/>
  <c r="H1562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8" i="3"/>
  <c r="H1579" i="3"/>
  <c r="H1580" i="3"/>
  <c r="H1581" i="3"/>
  <c r="H1582" i="3"/>
  <c r="H1583" i="3"/>
  <c r="H1584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7" i="3"/>
  <c r="H1638" i="3"/>
  <c r="H1639" i="3"/>
  <c r="H1640" i="3"/>
  <c r="H1641" i="3"/>
  <c r="H1642" i="3"/>
  <c r="H1643" i="3"/>
  <c r="H1644" i="3"/>
  <c r="H1645" i="3"/>
  <c r="H1646" i="3"/>
  <c r="H1649" i="3"/>
  <c r="H1650" i="3"/>
  <c r="H1651" i="3"/>
  <c r="H1652" i="3"/>
  <c r="H1653" i="3"/>
  <c r="H1654" i="3"/>
  <c r="H1655" i="3"/>
  <c r="H1656" i="3"/>
  <c r="H1658" i="3"/>
  <c r="H1659" i="3"/>
  <c r="H1660" i="3"/>
  <c r="H1661" i="3"/>
  <c r="H1662" i="3"/>
  <c r="H1663" i="3"/>
  <c r="H1664" i="3"/>
  <c r="H1666" i="3"/>
  <c r="H1667" i="3"/>
  <c r="H1669" i="3"/>
  <c r="H1671" i="3"/>
  <c r="H1672" i="3"/>
  <c r="H1674" i="3"/>
  <c r="H1675" i="3"/>
  <c r="H1676" i="3"/>
  <c r="H1677" i="3"/>
  <c r="H1678" i="3"/>
  <c r="H1679" i="3"/>
  <c r="H1680" i="3"/>
  <c r="H1681" i="3"/>
  <c r="H1682" i="3"/>
  <c r="H1683" i="3"/>
  <c r="H1685" i="3"/>
  <c r="H1686" i="3"/>
  <c r="H1688" i="3"/>
  <c r="H1689" i="3"/>
  <c r="H1691" i="3"/>
  <c r="H1692" i="3"/>
  <c r="H1693" i="3"/>
  <c r="H1694" i="3"/>
  <c r="H1701" i="3"/>
  <c r="H1702" i="3"/>
  <c r="H1703" i="3"/>
  <c r="H1704" i="3"/>
  <c r="H1707" i="3"/>
  <c r="H1708" i="3"/>
  <c r="H1709" i="3"/>
  <c r="H1710" i="3"/>
  <c r="H1711" i="3"/>
  <c r="H1712" i="3"/>
  <c r="H1713" i="3"/>
  <c r="H1714" i="3"/>
  <c r="H1715" i="3"/>
  <c r="H1717" i="3"/>
  <c r="H1718" i="3"/>
  <c r="H1719" i="3"/>
  <c r="H1720" i="3"/>
  <c r="H1721" i="3"/>
  <c r="H1722" i="3"/>
  <c r="H1723" i="3"/>
  <c r="H1724" i="3"/>
  <c r="H1727" i="3"/>
  <c r="H1728" i="3"/>
  <c r="H1729" i="3"/>
  <c r="H1730" i="3"/>
  <c r="H1731" i="3"/>
  <c r="H1733" i="3"/>
  <c r="H1734" i="3"/>
  <c r="H1735" i="3"/>
  <c r="H1736" i="3"/>
  <c r="H1737" i="3"/>
  <c r="H1738" i="3"/>
  <c r="H1739" i="3"/>
  <c r="H1740" i="3"/>
  <c r="H1741" i="3"/>
  <c r="H1742" i="3"/>
  <c r="H1698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4" i="3"/>
  <c r="H1825" i="3"/>
  <c r="H1826" i="3"/>
  <c r="H1828" i="3"/>
  <c r="H1829" i="3"/>
  <c r="H1830" i="3"/>
  <c r="H1831" i="3"/>
  <c r="H1834" i="3"/>
  <c r="H1835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4" i="3"/>
  <c r="H1855" i="3"/>
  <c r="H1856" i="3"/>
  <c r="H1857" i="3"/>
  <c r="H1858" i="3"/>
  <c r="H1859" i="3"/>
  <c r="H1860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9" i="3"/>
  <c r="H1880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3" i="3"/>
  <c r="H1904" i="3"/>
  <c r="H1905" i="3"/>
  <c r="H1906" i="3"/>
  <c r="H1907" i="3"/>
  <c r="H1908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7" i="3"/>
  <c r="H1968" i="3"/>
  <c r="H1969" i="3"/>
  <c r="H1970" i="3"/>
  <c r="H1971" i="3"/>
  <c r="H1972" i="3"/>
  <c r="H1973" i="3"/>
  <c r="H1974" i="3"/>
  <c r="H1976" i="3"/>
  <c r="H1977" i="3"/>
  <c r="H1978" i="3"/>
  <c r="H1980" i="3"/>
  <c r="H1981" i="3"/>
  <c r="H1983" i="3"/>
  <c r="H1984" i="3"/>
  <c r="H1985" i="3"/>
  <c r="H1986" i="3"/>
  <c r="H1987" i="3"/>
  <c r="H1988" i="3"/>
  <c r="H1989" i="3"/>
  <c r="H1991" i="3"/>
  <c r="H1992" i="3"/>
  <c r="H1993" i="3"/>
  <c r="H1995" i="3"/>
  <c r="H1996" i="3"/>
  <c r="H1997" i="3"/>
  <c r="H1998" i="3"/>
  <c r="H1999" i="3"/>
  <c r="H2000" i="3"/>
  <c r="H2001" i="3"/>
  <c r="H2007" i="3"/>
  <c r="H2008" i="3"/>
  <c r="H2010" i="3"/>
  <c r="H2011" i="3"/>
  <c r="H2012" i="3"/>
  <c r="H2013" i="3"/>
  <c r="H2015" i="3"/>
  <c r="H2016" i="3"/>
  <c r="H2017" i="3"/>
  <c r="H2018" i="3"/>
  <c r="H2019" i="3"/>
  <c r="H2020" i="3"/>
  <c r="H2021" i="3"/>
  <c r="H2022" i="3"/>
  <c r="H2023" i="3"/>
  <c r="H2025" i="3"/>
  <c r="H2026" i="3"/>
  <c r="H2027" i="3"/>
  <c r="H2028" i="3"/>
  <c r="H2029" i="3"/>
  <c r="H2030" i="3"/>
  <c r="H2031" i="3"/>
  <c r="H2033" i="3"/>
  <c r="H2035" i="3"/>
  <c r="H2036" i="3"/>
  <c r="H2037" i="3"/>
  <c r="H2038" i="3"/>
  <c r="H2039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7" i="3"/>
  <c r="H2058" i="3"/>
  <c r="H2059" i="3"/>
  <c r="H2060" i="3"/>
  <c r="H2061" i="3"/>
  <c r="H2062" i="3"/>
  <c r="H2063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5" i="3"/>
  <c r="H2126" i="3"/>
  <c r="H2127" i="3"/>
  <c r="H2129" i="3"/>
  <c r="H2130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70" i="3"/>
  <c r="H2171" i="3"/>
  <c r="H2172" i="3"/>
  <c r="H2173" i="3"/>
  <c r="H2174" i="3"/>
  <c r="H2175" i="3"/>
  <c r="H2176" i="3"/>
  <c r="H2177" i="3"/>
  <c r="H2178" i="3"/>
  <c r="H2179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4" i="3"/>
  <c r="H2205" i="3"/>
  <c r="H2206" i="3"/>
  <c r="H2207" i="3"/>
  <c r="H2208" i="3"/>
  <c r="H2209" i="3"/>
  <c r="H2210" i="3"/>
  <c r="H2211" i="3"/>
  <c r="H2212" i="3"/>
  <c r="H2215" i="3"/>
  <c r="H2216" i="3"/>
  <c r="H2217" i="3"/>
  <c r="H2218" i="3"/>
  <c r="H2219" i="3"/>
  <c r="H2220" i="3"/>
  <c r="H2222" i="3"/>
  <c r="H2223" i="3"/>
  <c r="H2224" i="3"/>
  <c r="H2225" i="3"/>
  <c r="H2226" i="3"/>
  <c r="H2227" i="3"/>
  <c r="H2228" i="3"/>
  <c r="H2229" i="3"/>
  <c r="H2231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50" i="3"/>
  <c r="H2251" i="3"/>
  <c r="H2252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8" i="3"/>
  <c r="H2379" i="3"/>
  <c r="H2380" i="3"/>
  <c r="H2381" i="3"/>
  <c r="H2384" i="3"/>
  <c r="H2385" i="3"/>
  <c r="H2386" i="3"/>
  <c r="H2387" i="3"/>
  <c r="H2388" i="3"/>
  <c r="H2389" i="3"/>
  <c r="H2390" i="3"/>
  <c r="H2392" i="3"/>
  <c r="H2394" i="3"/>
  <c r="H2395" i="3"/>
  <c r="H2396" i="3"/>
  <c r="H2397" i="3"/>
  <c r="H2398" i="3"/>
  <c r="H2399" i="3"/>
  <c r="H2400" i="3"/>
  <c r="H2401" i="3"/>
  <c r="H2402" i="3"/>
  <c r="H2403" i="3"/>
  <c r="H2405" i="3"/>
  <c r="H2406" i="3"/>
  <c r="H2407" i="3"/>
  <c r="H2408" i="3"/>
  <c r="H2409" i="3"/>
  <c r="H2410" i="3"/>
  <c r="H2411" i="3"/>
  <c r="H2412" i="3"/>
  <c r="H2414" i="3"/>
  <c r="H2415" i="3"/>
  <c r="H2416" i="3"/>
  <c r="H2418" i="3"/>
  <c r="H2419" i="3"/>
  <c r="H2420" i="3"/>
  <c r="H2421" i="3"/>
  <c r="H2422" i="3"/>
  <c r="H2423" i="3"/>
  <c r="H2424" i="3"/>
  <c r="H2425" i="3"/>
  <c r="H2426" i="3"/>
  <c r="H2427" i="3"/>
  <c r="H2428" i="3"/>
  <c r="H2430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9" i="3"/>
  <c r="H2451" i="3"/>
  <c r="H2452" i="3"/>
  <c r="H2454" i="3"/>
  <c r="H2457" i="3"/>
  <c r="H2458" i="3"/>
  <c r="H2459" i="3"/>
  <c r="H2460" i="3"/>
  <c r="H2462" i="3"/>
  <c r="H2463" i="3"/>
  <c r="H2464" i="3"/>
  <c r="H2465" i="3"/>
  <c r="H2466" i="3"/>
  <c r="H2468" i="3"/>
  <c r="H2469" i="3"/>
  <c r="H2470" i="3"/>
  <c r="H2471" i="3"/>
  <c r="H2474" i="3"/>
  <c r="H2475" i="3"/>
  <c r="H2476" i="3"/>
  <c r="H2477" i="3"/>
  <c r="H2478" i="3"/>
  <c r="H2479" i="3"/>
  <c r="H2481" i="3"/>
  <c r="H2482" i="3"/>
  <c r="H2483" i="3"/>
  <c r="H2484" i="3"/>
  <c r="H2485" i="3"/>
  <c r="H2486" i="3"/>
  <c r="H2487" i="3"/>
  <c r="H2488" i="3"/>
  <c r="H2490" i="3"/>
  <c r="H2491" i="3"/>
  <c r="H2492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30" i="3"/>
  <c r="H2531" i="3"/>
  <c r="H2532" i="3"/>
  <c r="H2534" i="3"/>
  <c r="H2535" i="3"/>
  <c r="H2536" i="3"/>
  <c r="H2537" i="3"/>
  <c r="H2538" i="3"/>
  <c r="H2541" i="3"/>
  <c r="H2543" i="3"/>
  <c r="H2544" i="3"/>
  <c r="H2546" i="3"/>
  <c r="H2547" i="3"/>
  <c r="H2548" i="3"/>
  <c r="H2549" i="3"/>
  <c r="H2550" i="3"/>
  <c r="H2551" i="3"/>
  <c r="H2552" i="3"/>
  <c r="H2554" i="3"/>
  <c r="H2555" i="3"/>
  <c r="H2556" i="3"/>
  <c r="H2557" i="3"/>
  <c r="H2558" i="3"/>
  <c r="H2559" i="3"/>
  <c r="H2560" i="3"/>
  <c r="H2561" i="3"/>
  <c r="H2562" i="3"/>
  <c r="H2563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6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9" i="3"/>
  <c r="H2650" i="3"/>
  <c r="H2651" i="3"/>
  <c r="H2652" i="3"/>
  <c r="H2654" i="3"/>
  <c r="H2656" i="3"/>
  <c r="H2657" i="3"/>
  <c r="H2658" i="3"/>
  <c r="H2660" i="3"/>
  <c r="H2661" i="3"/>
  <c r="H2662" i="3"/>
  <c r="H2663" i="3"/>
  <c r="H2664" i="3"/>
  <c r="H2665" i="3"/>
  <c r="H2666" i="3"/>
  <c r="H2667" i="3"/>
  <c r="H2669" i="3"/>
  <c r="H2670" i="3"/>
  <c r="H2671" i="3"/>
  <c r="H2672" i="3"/>
  <c r="H2673" i="3"/>
  <c r="H2674" i="3"/>
  <c r="H2675" i="3"/>
  <c r="H2676" i="3"/>
  <c r="H3274" i="3"/>
  <c r="H2678" i="3"/>
  <c r="H2679" i="3"/>
  <c r="H2680" i="3"/>
  <c r="H2681" i="3"/>
  <c r="H2682" i="3"/>
  <c r="H2741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9" i="3"/>
  <c r="H2710" i="3"/>
  <c r="H2711" i="3"/>
  <c r="H2713" i="3"/>
  <c r="H2714" i="3"/>
  <c r="H2715" i="3"/>
  <c r="H2716" i="3"/>
  <c r="H2718" i="3"/>
  <c r="H2719" i="3"/>
  <c r="H2720" i="3"/>
  <c r="H2721" i="3"/>
  <c r="H2722" i="3"/>
  <c r="H2723" i="3"/>
  <c r="H2724" i="3"/>
  <c r="H2725" i="3"/>
  <c r="H2726" i="3"/>
  <c r="H2727" i="3"/>
  <c r="H2728" i="3"/>
  <c r="H2731" i="3"/>
  <c r="H2732" i="3"/>
  <c r="H2733" i="3"/>
  <c r="H2734" i="3"/>
  <c r="H2736" i="3"/>
  <c r="H2738" i="3"/>
  <c r="H2739" i="3"/>
  <c r="H2740" i="3"/>
  <c r="H2743" i="3"/>
  <c r="H2744" i="3"/>
  <c r="H2747" i="3"/>
  <c r="H2748" i="3"/>
  <c r="H2750" i="3"/>
  <c r="H2752" i="3"/>
  <c r="H2753" i="3"/>
  <c r="H2755" i="3"/>
  <c r="H2756" i="3"/>
  <c r="H2757" i="3"/>
  <c r="H2759" i="3"/>
  <c r="H2761" i="3"/>
  <c r="H2766" i="3"/>
  <c r="H2767" i="3"/>
  <c r="H2768" i="3"/>
  <c r="H2770" i="3"/>
  <c r="H2771" i="3"/>
  <c r="H2772" i="3"/>
  <c r="H2773" i="3"/>
  <c r="H2774" i="3"/>
  <c r="H2775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2" i="3"/>
  <c r="H2794" i="3"/>
  <c r="H2795" i="3"/>
  <c r="H2796" i="3"/>
  <c r="H2797" i="3"/>
  <c r="H2799" i="3"/>
  <c r="H2801" i="3"/>
  <c r="H2803" i="3"/>
  <c r="H2804" i="3"/>
  <c r="H2805" i="3"/>
  <c r="H2806" i="3"/>
  <c r="H2808" i="3"/>
  <c r="H2809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8" i="3"/>
  <c r="H2869" i="3"/>
  <c r="H2870" i="3"/>
  <c r="H2871" i="3"/>
  <c r="H2872" i="3"/>
  <c r="H2873" i="3"/>
  <c r="H2874" i="3"/>
  <c r="H2875" i="3"/>
  <c r="H2876" i="3"/>
  <c r="H2877" i="3"/>
  <c r="H2879" i="3"/>
  <c r="H2880" i="3"/>
  <c r="H2881" i="3"/>
  <c r="H2882" i="3"/>
  <c r="H2883" i="3"/>
  <c r="H2884" i="3"/>
  <c r="H2885" i="3"/>
  <c r="H2886" i="3"/>
  <c r="H2887" i="3"/>
  <c r="H2888" i="3"/>
  <c r="H2889" i="3"/>
  <c r="H2892" i="3"/>
  <c r="H2893" i="3"/>
  <c r="H2894" i="3"/>
  <c r="H2895" i="3"/>
  <c r="H2896" i="3"/>
  <c r="H2898" i="3"/>
  <c r="H2899" i="3"/>
  <c r="H2900" i="3"/>
  <c r="H2901" i="3"/>
  <c r="H2902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6" i="3"/>
  <c r="H2928" i="3"/>
  <c r="H2929" i="3"/>
  <c r="H2930" i="3"/>
  <c r="H2931" i="3"/>
  <c r="H2932" i="3"/>
  <c r="H2933" i="3"/>
  <c r="H2934" i="3"/>
  <c r="H2970" i="3"/>
  <c r="H2936" i="3"/>
  <c r="H2937" i="3"/>
  <c r="H2938" i="3"/>
  <c r="H2939" i="3"/>
  <c r="H2940" i="3"/>
  <c r="H2941" i="3"/>
  <c r="H2942" i="3"/>
  <c r="H2943" i="3"/>
  <c r="H2944" i="3"/>
  <c r="H2945" i="3"/>
  <c r="H2948" i="3"/>
  <c r="H2949" i="3"/>
  <c r="H2950" i="3"/>
  <c r="H2951" i="3"/>
  <c r="H2952" i="3"/>
  <c r="H1554" i="3"/>
  <c r="H2953" i="3"/>
  <c r="H2954" i="3"/>
  <c r="H2955" i="3"/>
  <c r="H2956" i="3"/>
  <c r="H2957" i="3"/>
  <c r="H2958" i="3"/>
  <c r="H2959" i="3"/>
  <c r="H2961" i="3"/>
  <c r="H2962" i="3"/>
  <c r="H2963" i="3"/>
  <c r="H2964" i="3"/>
  <c r="H2965" i="3"/>
  <c r="H2966" i="3"/>
  <c r="H2967" i="3"/>
  <c r="H2968" i="3"/>
  <c r="H2969" i="3"/>
  <c r="H2973" i="3"/>
  <c r="H2974" i="3"/>
  <c r="H2975" i="3"/>
  <c r="H2976" i="3"/>
  <c r="H2977" i="3"/>
  <c r="H2979" i="3"/>
  <c r="H2981" i="3"/>
  <c r="H2983" i="3"/>
  <c r="H2984" i="3"/>
  <c r="H2988" i="3"/>
  <c r="H2989" i="3"/>
  <c r="H2990" i="3"/>
  <c r="H2991" i="3"/>
  <c r="H2992" i="3"/>
  <c r="H2993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9" i="3"/>
  <c r="H3060" i="3"/>
  <c r="H3062" i="3"/>
  <c r="H3063" i="3"/>
  <c r="H3064" i="3"/>
  <c r="H3065" i="3"/>
  <c r="H3066" i="3"/>
  <c r="H3067" i="3"/>
  <c r="H3068" i="3"/>
  <c r="H3069" i="3"/>
  <c r="H3935" i="3"/>
  <c r="H3070" i="3"/>
  <c r="H3071" i="3"/>
  <c r="H3072" i="3"/>
  <c r="H3073" i="3"/>
  <c r="H3074" i="3"/>
  <c r="H3075" i="3"/>
  <c r="H3076" i="3"/>
  <c r="H3801" i="3"/>
  <c r="H3829" i="3"/>
  <c r="H3871" i="3"/>
  <c r="H3077" i="3"/>
  <c r="H3078" i="3"/>
  <c r="H3079" i="3"/>
  <c r="H3080" i="3"/>
  <c r="H3081" i="3"/>
  <c r="H3083" i="3"/>
  <c r="H3084" i="3"/>
  <c r="H3085" i="3"/>
  <c r="H3086" i="3"/>
  <c r="H3505" i="3"/>
  <c r="H3087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2" i="3"/>
  <c r="H3103" i="3"/>
  <c r="H3104" i="3"/>
  <c r="H3105" i="3"/>
  <c r="H3106" i="3"/>
  <c r="H3107" i="3"/>
  <c r="H3108" i="3"/>
  <c r="H3109" i="3"/>
  <c r="H3110" i="3"/>
  <c r="H3112" i="3"/>
  <c r="H3114" i="3"/>
  <c r="H3115" i="3"/>
  <c r="H3116" i="3"/>
  <c r="H3117" i="3"/>
  <c r="H3118" i="3"/>
  <c r="H3119" i="3"/>
  <c r="H3120" i="3"/>
  <c r="H3121" i="3"/>
  <c r="H3123" i="3"/>
  <c r="H3124" i="3"/>
  <c r="H3125" i="3"/>
  <c r="H3127" i="3"/>
  <c r="H3128" i="3"/>
  <c r="H3129" i="3"/>
  <c r="H3130" i="3"/>
  <c r="H3131" i="3"/>
  <c r="H3132" i="3"/>
  <c r="H3133" i="3"/>
  <c r="H3135" i="3"/>
  <c r="H3136" i="3"/>
  <c r="H3137" i="3"/>
  <c r="H3138" i="3"/>
  <c r="H3139" i="3"/>
  <c r="H3140" i="3"/>
  <c r="H3142" i="3"/>
  <c r="H3143" i="3"/>
  <c r="H3144" i="3"/>
  <c r="H3145" i="3"/>
  <c r="H3146" i="3"/>
  <c r="H3147" i="3"/>
  <c r="H3148" i="3"/>
  <c r="H3149" i="3"/>
  <c r="H3150" i="3"/>
  <c r="H3152" i="3"/>
  <c r="H3153" i="3"/>
  <c r="H3154" i="3"/>
  <c r="H3155" i="3"/>
  <c r="H3156" i="3"/>
  <c r="H3157" i="3"/>
  <c r="H3158" i="3"/>
  <c r="H3159" i="3"/>
  <c r="H3160" i="3"/>
  <c r="H3161" i="3"/>
  <c r="H3163" i="3"/>
  <c r="H3164" i="3"/>
  <c r="H3165" i="3"/>
  <c r="H3166" i="3"/>
  <c r="H3167" i="3"/>
  <c r="H3169" i="3"/>
  <c r="H3170" i="3"/>
  <c r="H3171" i="3"/>
  <c r="H3172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6" i="3"/>
  <c r="H3277" i="3"/>
  <c r="H3278" i="3"/>
  <c r="H3279" i="3"/>
  <c r="H3280" i="3"/>
  <c r="H3281" i="3"/>
  <c r="H3284" i="3"/>
  <c r="H3285" i="3"/>
  <c r="H3286" i="3"/>
  <c r="H3287" i="3"/>
  <c r="H3288" i="3"/>
  <c r="H3289" i="3"/>
  <c r="H3290" i="3"/>
  <c r="H3291" i="3"/>
  <c r="H3292" i="3"/>
  <c r="H3293" i="3"/>
  <c r="H3294" i="3"/>
  <c r="H3296" i="3"/>
  <c r="H3297" i="3"/>
  <c r="H3299" i="3"/>
  <c r="H3300" i="3"/>
  <c r="H3301" i="3"/>
  <c r="H3304" i="3"/>
  <c r="H3305" i="3"/>
  <c r="H3306" i="3"/>
  <c r="H3307" i="3"/>
  <c r="H3308" i="3"/>
  <c r="H3309" i="3"/>
  <c r="H3310" i="3"/>
  <c r="H3311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6" i="3"/>
  <c r="H3328" i="3"/>
  <c r="H3329" i="3"/>
  <c r="H3331" i="3"/>
  <c r="H3332" i="3"/>
  <c r="H3333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1" i="3"/>
  <c r="H3352" i="3"/>
  <c r="H3353" i="3"/>
  <c r="H3354" i="3"/>
  <c r="H3355" i="3"/>
  <c r="H3356" i="3"/>
  <c r="H3357" i="3"/>
  <c r="H3358" i="3"/>
  <c r="H3359" i="3"/>
  <c r="H3360" i="3"/>
  <c r="H3361" i="3"/>
  <c r="H3363" i="3"/>
  <c r="H3365" i="3"/>
  <c r="H3366" i="3"/>
  <c r="H3368" i="3"/>
  <c r="H3369" i="3"/>
  <c r="H3370" i="3"/>
  <c r="H3371" i="3"/>
  <c r="H3372" i="3"/>
  <c r="H3373" i="3"/>
  <c r="H3374" i="3"/>
  <c r="H3375" i="3"/>
  <c r="H3376" i="3"/>
  <c r="H3377" i="3"/>
  <c r="H3379" i="3"/>
  <c r="H3380" i="3"/>
  <c r="H3381" i="3"/>
  <c r="H3382" i="3"/>
  <c r="H3383" i="3"/>
  <c r="H3384" i="3"/>
  <c r="H3385" i="3"/>
  <c r="H3386" i="3"/>
  <c r="H3387" i="3"/>
  <c r="H3389" i="3"/>
  <c r="H3391" i="3"/>
  <c r="H3392" i="3"/>
  <c r="H3393" i="3"/>
  <c r="H3394" i="3"/>
  <c r="H3395" i="3"/>
  <c r="H3397" i="3"/>
  <c r="H3398" i="3"/>
  <c r="H3399" i="3"/>
  <c r="H3400" i="3"/>
  <c r="H3401" i="3"/>
  <c r="H3402" i="3"/>
  <c r="H3403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1" i="3"/>
  <c r="H3423" i="3"/>
  <c r="H3424" i="3"/>
  <c r="H3425" i="3"/>
  <c r="H3426" i="3"/>
  <c r="H3428" i="3"/>
  <c r="H3430" i="3"/>
  <c r="H3431" i="3"/>
  <c r="H3432" i="3"/>
  <c r="H3433" i="3"/>
  <c r="H3434" i="3"/>
  <c r="H3437" i="3"/>
  <c r="H3438" i="3"/>
  <c r="H3439" i="3"/>
  <c r="H3440" i="3"/>
  <c r="H3442" i="3"/>
  <c r="H3443" i="3"/>
  <c r="H3444" i="3"/>
  <c r="H3445" i="3"/>
  <c r="H3446" i="3"/>
  <c r="H3448" i="3"/>
  <c r="H3452" i="3"/>
  <c r="H3453" i="3"/>
  <c r="H3454" i="3"/>
  <c r="H3456" i="3"/>
  <c r="H3457" i="3"/>
  <c r="H3458" i="3"/>
  <c r="H3459" i="3"/>
  <c r="H3460" i="3"/>
  <c r="H3461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80" i="3"/>
  <c r="H3481" i="3"/>
  <c r="H3482" i="3"/>
  <c r="H3483" i="3"/>
  <c r="H3484" i="3"/>
  <c r="H3487" i="3"/>
  <c r="H3488" i="3"/>
  <c r="H3490" i="3"/>
  <c r="H3491" i="3"/>
  <c r="H3493" i="3"/>
  <c r="H3494" i="3"/>
  <c r="H3495" i="3"/>
  <c r="H3496" i="3"/>
  <c r="H3497" i="3"/>
  <c r="H3498" i="3"/>
  <c r="H3501" i="3"/>
  <c r="H3504" i="3"/>
  <c r="H3510" i="3"/>
  <c r="H3511" i="3"/>
  <c r="H3512" i="3"/>
  <c r="H3514" i="3"/>
  <c r="H3516" i="3"/>
  <c r="H3517" i="3"/>
  <c r="H3518" i="3"/>
  <c r="H3519" i="3"/>
  <c r="H3520" i="3"/>
  <c r="H3521" i="3"/>
  <c r="H3522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6" i="3"/>
  <c r="H3548" i="3"/>
  <c r="H3549" i="3"/>
  <c r="H3550" i="3"/>
  <c r="H3551" i="3"/>
  <c r="H3552" i="3"/>
  <c r="H3554" i="3"/>
  <c r="H3555" i="3"/>
  <c r="H3556" i="3"/>
  <c r="H3557" i="3"/>
  <c r="H3558" i="3"/>
  <c r="H3559" i="3"/>
  <c r="H3560" i="3"/>
  <c r="H3561" i="3"/>
  <c r="H3562" i="3"/>
  <c r="H3564" i="3"/>
  <c r="H3565" i="3"/>
  <c r="H3566" i="3"/>
  <c r="H3567" i="3"/>
  <c r="H3568" i="3"/>
  <c r="H3569" i="3"/>
  <c r="H3570" i="3"/>
  <c r="H3572" i="3"/>
  <c r="H3573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7" i="3"/>
  <c r="H3618" i="3"/>
  <c r="H3619" i="3"/>
  <c r="H3620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7" i="3"/>
  <c r="H3638" i="3"/>
  <c r="H3639" i="3"/>
  <c r="H3640" i="3"/>
  <c r="H3641" i="3"/>
  <c r="H3642" i="3"/>
  <c r="H3643" i="3"/>
  <c r="H3644" i="3"/>
  <c r="H3646" i="3"/>
  <c r="H3647" i="3"/>
  <c r="H3649" i="3"/>
  <c r="H3650" i="3"/>
  <c r="H3652" i="3"/>
  <c r="H3654" i="3"/>
  <c r="H3655" i="3"/>
  <c r="H3656" i="3"/>
  <c r="H3657" i="3"/>
  <c r="H3658" i="3"/>
  <c r="H3946" i="3"/>
  <c r="H3844" i="3"/>
  <c r="H3659" i="3"/>
  <c r="H3660" i="3"/>
  <c r="H3661" i="3"/>
  <c r="H3662" i="3"/>
  <c r="H3663" i="3"/>
  <c r="H3664" i="3"/>
  <c r="H3665" i="3"/>
  <c r="H3666" i="3"/>
  <c r="H3668" i="3"/>
  <c r="H3669" i="3"/>
  <c r="H1474" i="3"/>
  <c r="H1419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869" i="3"/>
  <c r="H3684" i="3"/>
  <c r="H3685" i="3"/>
  <c r="H3686" i="3"/>
  <c r="H3688" i="3"/>
  <c r="H3689" i="3"/>
  <c r="H3690" i="3"/>
  <c r="H3691" i="3"/>
  <c r="H3257" i="3"/>
  <c r="H3866" i="3"/>
  <c r="H3692" i="3"/>
  <c r="H3693" i="3"/>
  <c r="H3694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30" i="3"/>
  <c r="H3731" i="3"/>
  <c r="H3733" i="3"/>
  <c r="H3734" i="3"/>
  <c r="H3735" i="3"/>
  <c r="H3737" i="3"/>
  <c r="H3738" i="3"/>
  <c r="H3739" i="3"/>
  <c r="H3740" i="3"/>
  <c r="H3741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452" i="3"/>
  <c r="H3903" i="3"/>
  <c r="H3762" i="3"/>
  <c r="H3902" i="3"/>
  <c r="H3760" i="3"/>
  <c r="H3763" i="3"/>
  <c r="H3764" i="3"/>
  <c r="H3765" i="3"/>
  <c r="H3766" i="3"/>
  <c r="H3767" i="3"/>
  <c r="H3768" i="3"/>
  <c r="H3769" i="3"/>
  <c r="H3770" i="3"/>
  <c r="H3799" i="3"/>
  <c r="H3800" i="3"/>
  <c r="H3771" i="3"/>
  <c r="H3773" i="3"/>
  <c r="H3774" i="3"/>
  <c r="H3775" i="3"/>
  <c r="H3776" i="3"/>
  <c r="H3777" i="3"/>
  <c r="H3778" i="3"/>
  <c r="H3780" i="3"/>
  <c r="H3781" i="3"/>
  <c r="H3788" i="3"/>
  <c r="H3793" i="3"/>
  <c r="H3795" i="3"/>
  <c r="H3821" i="3"/>
  <c r="H3828" i="3"/>
  <c r="H3833" i="3"/>
  <c r="H3834" i="3"/>
  <c r="H3835" i="3"/>
  <c r="H3836" i="3"/>
  <c r="H3837" i="3"/>
  <c r="H3838" i="3"/>
  <c r="H3839" i="3"/>
  <c r="H3840" i="3"/>
  <c r="H3841" i="3"/>
  <c r="H3842" i="3"/>
  <c r="H3843" i="3"/>
  <c r="H3845" i="3"/>
  <c r="H3850" i="3"/>
  <c r="H3852" i="3"/>
  <c r="H3853" i="3"/>
  <c r="H3856" i="3"/>
  <c r="H3858" i="3"/>
  <c r="H3859" i="3"/>
  <c r="H3860" i="3"/>
  <c r="H3862" i="3"/>
  <c r="H3867" i="3"/>
  <c r="H3868" i="3"/>
  <c r="H3875" i="3"/>
  <c r="H3876" i="3"/>
  <c r="H3884" i="3"/>
  <c r="H3888" i="3"/>
  <c r="H3889" i="3"/>
  <c r="H3890" i="3"/>
  <c r="H3891" i="3"/>
  <c r="H3892" i="3"/>
  <c r="H3898" i="3"/>
  <c r="H3899" i="3"/>
  <c r="H3900" i="3"/>
  <c r="H3905" i="3"/>
  <c r="H3906" i="3"/>
  <c r="H3907" i="3"/>
  <c r="H3909" i="3"/>
  <c r="H3910" i="3"/>
  <c r="H3911" i="3"/>
  <c r="H3912" i="3"/>
  <c r="H3913" i="3"/>
  <c r="H3914" i="3"/>
  <c r="H3915" i="3"/>
  <c r="H3916" i="3"/>
  <c r="H3917" i="3"/>
  <c r="H3918" i="3"/>
  <c r="H3921" i="3"/>
  <c r="H3930" i="3"/>
  <c r="H3931" i="3"/>
  <c r="H3932" i="3"/>
  <c r="H3941" i="3"/>
  <c r="H3943" i="3"/>
  <c r="H3944" i="3"/>
  <c r="H3945" i="3"/>
  <c r="H3953" i="3"/>
  <c r="H3954" i="3"/>
  <c r="H3955" i="3"/>
  <c r="H3956" i="3"/>
  <c r="H3957" i="3"/>
  <c r="H3958" i="3"/>
  <c r="H3960" i="3"/>
  <c r="H3961" i="3"/>
  <c r="H3964" i="3"/>
  <c r="H3965" i="3"/>
  <c r="H3966" i="3"/>
  <c r="H3967" i="3"/>
  <c r="H3968" i="3"/>
  <c r="H3969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4" i="3"/>
  <c r="H3985" i="3"/>
  <c r="H3986" i="3"/>
  <c r="H3988" i="3"/>
  <c r="H3989" i="3"/>
  <c r="H3990" i="3"/>
  <c r="H3991" i="3"/>
  <c r="H3992" i="3"/>
  <c r="H3994" i="3"/>
  <c r="H3995" i="3"/>
  <c r="H3996" i="3"/>
  <c r="H3997" i="3"/>
  <c r="H3998" i="3"/>
  <c r="H3999" i="3"/>
  <c r="H4001" i="3"/>
  <c r="H4002" i="3"/>
  <c r="H4004" i="3"/>
  <c r="H4005" i="3"/>
  <c r="H4006" i="3"/>
  <c r="H4007" i="3"/>
  <c r="H4008" i="3"/>
  <c r="H4009" i="3"/>
  <c r="H4010" i="3"/>
  <c r="H4011" i="3"/>
  <c r="H4012" i="3"/>
  <c r="H4013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7" i="3"/>
  <c r="H4038" i="3"/>
  <c r="H4039" i="3"/>
  <c r="H4040" i="3"/>
  <c r="H4041" i="3"/>
  <c r="H4042" i="3"/>
  <c r="H4043" i="3"/>
  <c r="H4045" i="3"/>
  <c r="H4046" i="3"/>
  <c r="H4047" i="3"/>
  <c r="H4048" i="3"/>
  <c r="H4049" i="3"/>
  <c r="H4052" i="3"/>
  <c r="H4053" i="3"/>
  <c r="H4054" i="3"/>
  <c r="H4056" i="3"/>
  <c r="H4058" i="3"/>
  <c r="H4059" i="3"/>
  <c r="H4060" i="3"/>
  <c r="H4061" i="3"/>
  <c r="H4062" i="3"/>
  <c r="H4063" i="3"/>
  <c r="H4064" i="3"/>
  <c r="H4065" i="3"/>
  <c r="H4066" i="3"/>
  <c r="H4068" i="3"/>
  <c r="H4069" i="3"/>
  <c r="H4070" i="3"/>
  <c r="H4071" i="3"/>
  <c r="H4072" i="3"/>
  <c r="H4074" i="3"/>
  <c r="H4075" i="3"/>
  <c r="H4076" i="3"/>
  <c r="H4077" i="3"/>
  <c r="H4078" i="3"/>
  <c r="H4079" i="3"/>
  <c r="H4080" i="3"/>
  <c r="H4081" i="3"/>
  <c r="H4082" i="3"/>
  <c r="H4084" i="3"/>
  <c r="H4085" i="3"/>
  <c r="H4087" i="3"/>
  <c r="H4088" i="3"/>
  <c r="H4089" i="3"/>
  <c r="H4090" i="3"/>
  <c r="H4092" i="3"/>
  <c r="H4095" i="3"/>
  <c r="H4096" i="3"/>
  <c r="H4098" i="3"/>
  <c r="H4099" i="3"/>
  <c r="H4101" i="3"/>
  <c r="H4102" i="3"/>
  <c r="H4103" i="3"/>
  <c r="H4104" i="3"/>
  <c r="H4105" i="3"/>
  <c r="H4106" i="3"/>
  <c r="H4107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9" i="3"/>
  <c r="H4131" i="3"/>
  <c r="H4132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6" i="3"/>
  <c r="H4167" i="3"/>
  <c r="H4168" i="3"/>
  <c r="H4169" i="3"/>
  <c r="H4170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2" i="3"/>
  <c r="H4193" i="3"/>
  <c r="H4194" i="3"/>
  <c r="H4195" i="3"/>
  <c r="H4197" i="3"/>
  <c r="H4198" i="3"/>
  <c r="H4199" i="3"/>
  <c r="H4202" i="3"/>
  <c r="H4203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30" i="3"/>
  <c r="H4231" i="3"/>
  <c r="H4232" i="3"/>
  <c r="H4233" i="3"/>
  <c r="H4234" i="3"/>
  <c r="H4235" i="3"/>
  <c r="H4236" i="3"/>
  <c r="H4237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8" i="3"/>
  <c r="H4259" i="3"/>
  <c r="H4260" i="3"/>
  <c r="H4261" i="3"/>
  <c r="H4262" i="3"/>
  <c r="H4263" i="3"/>
  <c r="H4264" i="3"/>
  <c r="H4265" i="3"/>
  <c r="H4267" i="3"/>
  <c r="H4268" i="3"/>
  <c r="H2450" i="3"/>
  <c r="H736" i="3"/>
  <c r="H3141" i="3"/>
  <c r="H958" i="3"/>
  <c r="H3334" i="3"/>
  <c r="H2946" i="3"/>
  <c r="H3427" i="3"/>
  <c r="H3513" i="3"/>
  <c r="H1473" i="3"/>
  <c r="H3455" i="3"/>
  <c r="H189" i="3"/>
  <c r="H2024" i="3"/>
  <c r="H342" i="3"/>
  <c r="H319" i="3"/>
  <c r="H3256" i="3"/>
  <c r="H2539" i="3"/>
  <c r="H1700" i="3"/>
  <c r="H4165" i="3"/>
  <c r="H1149" i="3"/>
  <c r="H1413" i="3"/>
  <c r="H1853" i="3"/>
  <c r="H2064" i="3"/>
  <c r="H748" i="3"/>
  <c r="H950" i="3"/>
  <c r="H439" i="3"/>
  <c r="H3151" i="3"/>
  <c r="H2982" i="3"/>
  <c r="H2927" i="3"/>
  <c r="H2169" i="3"/>
  <c r="H2668" i="3"/>
  <c r="H2776" i="3"/>
  <c r="H2034" i="3"/>
  <c r="H2587" i="3"/>
  <c r="H3779" i="3"/>
  <c r="H4073" i="3"/>
  <c r="H3545" i="3"/>
  <c r="H1690" i="3"/>
  <c r="H2467" i="3"/>
  <c r="H3162" i="3"/>
  <c r="H2540" i="3"/>
  <c r="H2448" i="3"/>
  <c r="H1143" i="3"/>
  <c r="H3819" i="3"/>
  <c r="H2005" i="3"/>
  <c r="H3388" i="3"/>
  <c r="H2359" i="3"/>
  <c r="H1827" i="3"/>
  <c r="H640" i="3"/>
  <c r="H710" i="3"/>
  <c r="H2472" i="3"/>
  <c r="H1288" i="3"/>
  <c r="H1563" i="3"/>
  <c r="H1350" i="3"/>
  <c r="H1043" i="3"/>
  <c r="H444" i="3"/>
  <c r="H2040" i="3"/>
  <c r="H2947" i="3"/>
  <c r="H2382" i="3"/>
  <c r="H434" i="3"/>
  <c r="H3404" i="3"/>
  <c r="H317" i="3"/>
  <c r="H4097" i="3"/>
  <c r="H2489" i="3"/>
  <c r="H580" i="3"/>
  <c r="H1489" i="3"/>
  <c r="H2056" i="3"/>
  <c r="H850" i="3"/>
  <c r="H3523" i="3"/>
  <c r="H3101" i="3"/>
  <c r="H2404" i="3"/>
  <c r="H2867" i="3"/>
  <c r="H517" i="3"/>
  <c r="H4133" i="3"/>
  <c r="H2730" i="3"/>
  <c r="H2006" i="3"/>
  <c r="H2429" i="3"/>
  <c r="H1647" i="3"/>
  <c r="H761" i="3"/>
  <c r="H1468" i="3"/>
  <c r="H2461" i="3"/>
  <c r="H341" i="3"/>
  <c r="H242" i="3"/>
  <c r="H3113" i="3"/>
  <c r="H817" i="3"/>
  <c r="H1381" i="3"/>
  <c r="H2480" i="3"/>
  <c r="H1335" i="3"/>
  <c r="H3502" i="3"/>
  <c r="H1154" i="3"/>
  <c r="H916" i="3"/>
  <c r="H3553" i="3"/>
  <c r="H3959" i="3"/>
  <c r="H1127" i="3"/>
  <c r="H325" i="3"/>
  <c r="H3547" i="3"/>
  <c r="H1016" i="3"/>
  <c r="H3061" i="3"/>
  <c r="H2980" i="3"/>
  <c r="H605" i="3"/>
  <c r="H1515" i="3"/>
  <c r="H88" i="3"/>
  <c r="H302" i="3"/>
  <c r="H974" i="3"/>
  <c r="H2935" i="3"/>
  <c r="H2213" i="3"/>
  <c r="H4191" i="3"/>
  <c r="H2659" i="3"/>
  <c r="H3574" i="3"/>
  <c r="H3298" i="3"/>
  <c r="H4108" i="3"/>
  <c r="H2447" i="3"/>
  <c r="H132" i="3"/>
  <c r="H364" i="3"/>
  <c r="H1531" i="3"/>
  <c r="H1994" i="3"/>
  <c r="H3043" i="3"/>
  <c r="H1982" i="3"/>
  <c r="H1585" i="3"/>
  <c r="H2987" i="3"/>
  <c r="H469" i="3"/>
  <c r="H4201" i="3"/>
  <c r="H2897" i="3"/>
  <c r="H2393" i="3"/>
  <c r="H970" i="3"/>
  <c r="H2585" i="3"/>
  <c r="H481" i="3"/>
  <c r="H254" i="3"/>
  <c r="H3820" i="3"/>
  <c r="H2769" i="3"/>
  <c r="H876" i="3"/>
  <c r="H2214" i="3"/>
  <c r="H3126" i="3"/>
  <c r="H4100" i="3"/>
  <c r="H2232" i="3"/>
  <c r="H2878" i="3"/>
  <c r="H2529" i="3"/>
  <c r="H687" i="3"/>
  <c r="H3447" i="3"/>
  <c r="H3616" i="3"/>
  <c r="H4257" i="3"/>
  <c r="H1420" i="3"/>
  <c r="H1725" i="3"/>
  <c r="H2553" i="3"/>
  <c r="H2417" i="3"/>
  <c r="H4196" i="3"/>
  <c r="H603" i="3"/>
  <c r="H4035" i="3"/>
  <c r="H1255" i="3"/>
  <c r="H3396" i="3"/>
  <c r="H144" i="3"/>
  <c r="H2383" i="3"/>
  <c r="H1123" i="3"/>
  <c r="H3503" i="3"/>
  <c r="H2377" i="3"/>
  <c r="H521" i="3"/>
  <c r="H378" i="3"/>
  <c r="H3486" i="3"/>
  <c r="H1621" i="3"/>
  <c r="H1411" i="3"/>
  <c r="H4014" i="3"/>
  <c r="H2085" i="3"/>
  <c r="H1466" i="3"/>
  <c r="H519" i="3"/>
  <c r="H2009" i="3"/>
  <c r="H763" i="3"/>
  <c r="H3122" i="3"/>
  <c r="H1450" i="3"/>
  <c r="H122" i="3"/>
  <c r="H170" i="3"/>
  <c r="H686" i="3"/>
  <c r="H1518" i="3"/>
  <c r="H3933" i="3"/>
  <c r="H222" i="3"/>
  <c r="H2986" i="3"/>
  <c r="H1202" i="3"/>
  <c r="H3325" i="3"/>
  <c r="H4003" i="3"/>
  <c r="H3436" i="3"/>
  <c r="H2270" i="3"/>
  <c r="H214" i="3"/>
  <c r="H2800" i="3"/>
  <c r="H1539" i="3"/>
  <c r="H2620" i="3"/>
  <c r="H986" i="3"/>
  <c r="H2925" i="3"/>
  <c r="H2802" i="3"/>
  <c r="H2203" i="3"/>
  <c r="H3378" i="3"/>
  <c r="H3563" i="3"/>
  <c r="H455" i="3"/>
  <c r="H1966" i="3"/>
  <c r="H528" i="3"/>
  <c r="H443" i="3"/>
  <c r="H4036" i="3"/>
  <c r="H2653" i="3"/>
  <c r="H1221" i="3"/>
  <c r="H2749" i="3"/>
  <c r="H473" i="3"/>
  <c r="H3492" i="3"/>
  <c r="H78" i="3"/>
  <c r="H3987" i="3"/>
  <c r="H232" i="3"/>
  <c r="H3687" i="3"/>
  <c r="H269" i="3"/>
  <c r="H3670" i="3"/>
  <c r="H1467" i="3"/>
  <c r="H3761" i="3"/>
  <c r="H1433" i="3"/>
  <c r="H3695" i="3"/>
  <c r="H3515" i="3"/>
  <c r="H2456" i="3"/>
  <c r="H3303" i="3"/>
  <c r="H1301" i="3"/>
  <c r="H1668" i="3"/>
  <c r="H3435" i="3"/>
  <c r="H3621" i="3"/>
  <c r="H1636" i="3"/>
  <c r="H1832" i="3"/>
  <c r="H1210" i="3"/>
  <c r="H2746" i="3"/>
  <c r="H784" i="3"/>
  <c r="H813" i="3"/>
  <c r="H1435" i="3"/>
  <c r="H2621" i="3"/>
  <c r="H2124" i="3"/>
  <c r="H3970" i="3"/>
  <c r="H1699" i="3"/>
  <c r="H2131" i="3"/>
  <c r="H2994" i="3"/>
  <c r="H1861" i="3"/>
  <c r="H1979" i="3"/>
  <c r="H3302" i="3"/>
  <c r="H2735" i="3"/>
  <c r="H2230" i="3"/>
  <c r="H1657" i="3"/>
  <c r="H158" i="3"/>
  <c r="H1099" i="3"/>
  <c r="H1418" i="3"/>
  <c r="H1726" i="3"/>
  <c r="H1684" i="3"/>
  <c r="H305" i="3"/>
  <c r="H3462" i="3"/>
  <c r="H2533" i="3"/>
  <c r="H3208" i="3"/>
  <c r="H479" i="3"/>
  <c r="H3330" i="3"/>
  <c r="H1990" i="3"/>
  <c r="H827" i="3"/>
  <c r="H2221" i="3"/>
  <c r="H3798" i="3"/>
  <c r="H1261" i="3"/>
  <c r="H4" i="3"/>
  <c r="H1353" i="3"/>
  <c r="H2810" i="3"/>
  <c r="H1459" i="3"/>
  <c r="H2729" i="3"/>
  <c r="H3993" i="3"/>
  <c r="H4067" i="3"/>
  <c r="H475" i="3"/>
  <c r="H4204" i="3"/>
  <c r="H1648" i="3"/>
  <c r="H79" i="3"/>
  <c r="H4055" i="3"/>
  <c r="H562" i="3"/>
  <c r="H2323" i="3"/>
  <c r="H1198" i="3"/>
  <c r="H3362" i="3"/>
  <c r="H644" i="3"/>
  <c r="H3422" i="3"/>
  <c r="H1298" i="3"/>
  <c r="H774" i="3"/>
  <c r="H2737" i="3"/>
  <c r="H1902" i="3"/>
  <c r="H3168" i="3"/>
  <c r="H3367" i="3"/>
  <c r="H126" i="3"/>
  <c r="H1020" i="3"/>
  <c r="H951" i="3"/>
  <c r="H2655" i="3"/>
  <c r="H1448" i="3"/>
  <c r="H344" i="3"/>
  <c r="H3390" i="3"/>
  <c r="H2153" i="3"/>
  <c r="H3111" i="3"/>
  <c r="H4057" i="3"/>
  <c r="H1673" i="3"/>
  <c r="H3648" i="3"/>
  <c r="H1171" i="3"/>
  <c r="H2453" i="3"/>
  <c r="H598" i="3"/>
  <c r="H3350" i="3"/>
  <c r="H3636" i="3"/>
  <c r="H2014" i="3"/>
  <c r="H4171" i="3"/>
  <c r="H1670" i="3"/>
  <c r="H2542" i="3"/>
  <c r="H2180" i="3"/>
  <c r="H606" i="3"/>
  <c r="H3736" i="3"/>
  <c r="H1909" i="3"/>
  <c r="H1030" i="3"/>
  <c r="H702" i="3"/>
  <c r="H424" i="3"/>
  <c r="H4200" i="3"/>
  <c r="H3058" i="3"/>
  <c r="H2924" i="3"/>
  <c r="H396" i="3"/>
  <c r="H3983" i="3"/>
  <c r="H3622" i="3"/>
  <c r="H3295" i="3"/>
  <c r="H811" i="3"/>
  <c r="H3364" i="3"/>
  <c r="H1416" i="3"/>
  <c r="H1239" i="3"/>
  <c r="H2455" i="3"/>
  <c r="H2473" i="3"/>
  <c r="H1297" i="3"/>
  <c r="H3908" i="3"/>
  <c r="H3729" i="3"/>
  <c r="H1476" i="3"/>
  <c r="H3934" i="3"/>
  <c r="H1001" i="3"/>
  <c r="H3327" i="3"/>
  <c r="H581" i="3"/>
  <c r="H1167" i="3"/>
  <c r="H2903" i="3"/>
  <c r="H3509" i="3"/>
  <c r="H211" i="3"/>
  <c r="H2807" i="3"/>
  <c r="H1665" i="3"/>
  <c r="H515" i="3"/>
  <c r="H751" i="3"/>
  <c r="H773" i="3"/>
  <c r="H776" i="3"/>
  <c r="H115" i="3"/>
  <c r="H384" i="3"/>
  <c r="H389" i="3"/>
  <c r="H650" i="3"/>
  <c r="H2128" i="3"/>
  <c r="H939" i="3"/>
  <c r="H1833" i="3"/>
  <c r="H90" i="3"/>
  <c r="H1577" i="3"/>
  <c r="H743" i="3"/>
  <c r="H849" i="3"/>
  <c r="H814" i="3"/>
  <c r="H1131" i="3"/>
  <c r="H510" i="3"/>
  <c r="H235" i="3"/>
  <c r="H2337" i="3"/>
  <c r="H3732" i="3"/>
  <c r="H924" i="3"/>
  <c r="H1107" i="3"/>
  <c r="H3772" i="3"/>
  <c r="H461" i="3"/>
  <c r="H2648" i="3"/>
  <c r="H3312" i="3"/>
  <c r="H2032" i="3"/>
  <c r="H3593" i="3"/>
  <c r="H1401" i="3"/>
  <c r="H2413" i="3"/>
  <c r="H1536" i="3"/>
  <c r="H2751" i="3"/>
  <c r="H4266" i="3"/>
  <c r="H3134" i="3"/>
  <c r="H3082" i="3"/>
  <c r="H2" i="3"/>
  <c r="O5656" i="17" l="1"/>
  <c r="O407" i="17"/>
  <c r="O4901" i="17"/>
  <c r="O4736" i="17"/>
  <c r="O4530" i="17"/>
  <c r="O5024" i="17"/>
  <c r="O4350" i="17"/>
  <c r="O5045" i="17"/>
  <c r="O4722" i="17"/>
  <c r="O4485" i="17"/>
  <c r="O4500" i="17"/>
  <c r="O8427" i="17"/>
  <c r="O9339" i="17"/>
  <c r="O8857" i="17"/>
  <c r="O9619" i="17"/>
  <c r="O9094" i="17"/>
  <c r="O8877" i="17"/>
  <c r="O8220" i="17"/>
  <c r="O6599" i="17"/>
  <c r="O6365" i="17"/>
  <c r="O6743" i="17"/>
  <c r="O5118" i="17"/>
  <c r="O8009" i="17"/>
  <c r="O1844" i="17"/>
  <c r="O1546" i="17"/>
  <c r="O454" i="17"/>
  <c r="O306" i="17"/>
  <c r="O657" i="17"/>
  <c r="O488" i="17"/>
  <c r="O364" i="17"/>
  <c r="O264" i="17"/>
  <c r="O427" i="17"/>
  <c r="O287" i="17"/>
  <c r="O4827" i="17"/>
  <c r="O4467" i="17"/>
  <c r="O4865" i="17"/>
  <c r="O4466" i="17"/>
  <c r="O5275" i="17"/>
  <c r="O4743" i="17"/>
  <c r="O4592" i="17"/>
  <c r="O4330" i="17"/>
  <c r="O4421" i="17"/>
  <c r="O4833" i="17"/>
  <c r="G4268" i="3"/>
  <c r="O9169" i="17" s="1"/>
  <c r="G4267" i="3"/>
  <c r="G4265" i="3"/>
  <c r="O3427" i="17" s="1"/>
  <c r="G4264" i="3"/>
  <c r="O2681" i="17" s="1"/>
  <c r="G4263" i="3"/>
  <c r="O2661" i="17" s="1"/>
  <c r="G4262" i="3"/>
  <c r="G4261" i="3"/>
  <c r="G4260" i="3"/>
  <c r="O7332" i="17" s="1"/>
  <c r="G4259" i="3"/>
  <c r="O3268" i="17" s="1"/>
  <c r="G4258" i="3"/>
  <c r="O3100" i="17" s="1"/>
  <c r="G4256" i="3"/>
  <c r="G4255" i="3"/>
  <c r="O1995" i="17" s="1"/>
  <c r="G4254" i="3"/>
  <c r="O2574" i="17" s="1"/>
  <c r="G4253" i="3"/>
  <c r="O2573" i="17" s="1"/>
  <c r="G4252" i="3"/>
  <c r="O9591" i="17" s="1"/>
  <c r="G4251" i="3"/>
  <c r="G4250" i="3"/>
  <c r="O9589" i="17" s="1"/>
  <c r="G4249" i="3"/>
  <c r="G4248" i="3"/>
  <c r="O3089" i="17" s="1"/>
  <c r="G4247" i="3"/>
  <c r="O9588" i="17" s="1"/>
  <c r="G4246" i="3"/>
  <c r="G4244" i="3"/>
  <c r="G4243" i="3"/>
  <c r="O3199" i="17" s="1"/>
  <c r="G4242" i="3"/>
  <c r="G4241" i="3"/>
  <c r="G4240" i="3"/>
  <c r="O6449" i="17" s="1"/>
  <c r="G4239" i="3"/>
  <c r="G4237" i="3"/>
  <c r="G4236" i="3"/>
  <c r="G4235" i="3"/>
  <c r="G4234" i="3"/>
  <c r="G4233" i="3"/>
  <c r="O7561" i="17" s="1"/>
  <c r="G4232" i="3"/>
  <c r="O1842" i="17" s="1"/>
  <c r="G4231" i="3"/>
  <c r="O2695" i="17" s="1"/>
  <c r="G4230" i="3"/>
  <c r="G4223" i="3"/>
  <c r="G4222" i="3"/>
  <c r="G4221" i="3"/>
  <c r="G4220" i="3"/>
  <c r="G4219" i="3"/>
  <c r="G4218" i="3"/>
  <c r="G4217" i="3"/>
  <c r="G4216" i="3"/>
  <c r="O225" i="17" s="1"/>
  <c r="G4215" i="3"/>
  <c r="O4034" i="17" s="1"/>
  <c r="G4214" i="3"/>
  <c r="O4236" i="17" s="1"/>
  <c r="G4213" i="3"/>
  <c r="O2896" i="17" s="1"/>
  <c r="G4212" i="3"/>
  <c r="G4211" i="3"/>
  <c r="O6869" i="17" s="1"/>
  <c r="G4210" i="3"/>
  <c r="O2571" i="17" s="1"/>
  <c r="G4209" i="3"/>
  <c r="O2570" i="17" s="1"/>
  <c r="G4208" i="3"/>
  <c r="O2569" i="17" s="1"/>
  <c r="G4207" i="3"/>
  <c r="O2568" i="17" s="1"/>
  <c r="G4206" i="3"/>
  <c r="G4205" i="3"/>
  <c r="O5241" i="17" s="1"/>
  <c r="G4203" i="3"/>
  <c r="O3599" i="17" s="1"/>
  <c r="G4202" i="3"/>
  <c r="O3203" i="17" s="1"/>
  <c r="G4199" i="3"/>
  <c r="O2985" i="17" s="1"/>
  <c r="G4198" i="3"/>
  <c r="O8956" i="17" s="1"/>
  <c r="G4197" i="3"/>
  <c r="O2768" i="17" s="1"/>
  <c r="G4195" i="3"/>
  <c r="O404" i="17" s="1"/>
  <c r="G4194" i="3"/>
  <c r="O6448" i="17" s="1"/>
  <c r="G4193" i="3"/>
  <c r="G4192" i="3"/>
  <c r="O6446" i="17" s="1"/>
  <c r="G4190" i="3"/>
  <c r="O2918" i="17" s="1"/>
  <c r="G4189" i="3"/>
  <c r="O7089" i="17" s="1"/>
  <c r="G4188" i="3"/>
  <c r="O2888" i="17" s="1"/>
  <c r="G4187" i="3"/>
  <c r="O6707" i="17" s="1"/>
  <c r="G4186" i="3"/>
  <c r="G4185" i="3"/>
  <c r="O6867" i="17" s="1"/>
  <c r="G4184" i="3"/>
  <c r="O3391" i="17" s="1"/>
  <c r="G4183" i="3"/>
  <c r="O8197" i="17" s="1"/>
  <c r="G4182" i="3"/>
  <c r="G4181" i="3"/>
  <c r="G4180" i="3"/>
  <c r="O831" i="17" s="1"/>
  <c r="G4179" i="3"/>
  <c r="G4178" i="3"/>
  <c r="G4177" i="3"/>
  <c r="O3695" i="17" s="1"/>
  <c r="G4176" i="3"/>
  <c r="O1027" i="17" s="1"/>
  <c r="G4175" i="3"/>
  <c r="O5168" i="17" s="1"/>
  <c r="G4174" i="3"/>
  <c r="G4173" i="3"/>
  <c r="G4172" i="3"/>
  <c r="O3983" i="17" s="1"/>
  <c r="G4170" i="3"/>
  <c r="G4169" i="3"/>
  <c r="G4168" i="3"/>
  <c r="O7088" i="17" s="1"/>
  <c r="G4167" i="3"/>
  <c r="G4166" i="3"/>
  <c r="O4102" i="17" s="1"/>
  <c r="G4164" i="3"/>
  <c r="O6444" i="17" s="1"/>
  <c r="G4163" i="3"/>
  <c r="G4162" i="3"/>
  <c r="O8994" i="17" s="1"/>
  <c r="G4161" i="3"/>
  <c r="G4160" i="3"/>
  <c r="G4159" i="3"/>
  <c r="G4158" i="3"/>
  <c r="O9273" i="17" s="1"/>
  <c r="G4157" i="3"/>
  <c r="O2612" i="17" s="1"/>
  <c r="G4156" i="3"/>
  <c r="G4155" i="3"/>
  <c r="G4154" i="3"/>
  <c r="G4153" i="3"/>
  <c r="O7555" i="17" s="1"/>
  <c r="G4152" i="3"/>
  <c r="G4151" i="3"/>
  <c r="O8398" i="17" s="1"/>
  <c r="G4150" i="3"/>
  <c r="O7328" i="17" s="1"/>
  <c r="G4149" i="3"/>
  <c r="G4148" i="3"/>
  <c r="O1999" i="17" s="1"/>
  <c r="G4147" i="3"/>
  <c r="O1994" i="17" s="1"/>
  <c r="G4146" i="3"/>
  <c r="O5421" i="17" s="1"/>
  <c r="G4145" i="3"/>
  <c r="O1249" i="17" s="1"/>
  <c r="G4144" i="3"/>
  <c r="G4143" i="3"/>
  <c r="G4142" i="3"/>
  <c r="G4141" i="3"/>
  <c r="O4171" i="17" s="1"/>
  <c r="G4140" i="3"/>
  <c r="G4139" i="3"/>
  <c r="G4138" i="3"/>
  <c r="G4137" i="3"/>
  <c r="O3071" i="17" s="1"/>
  <c r="G4136" i="3"/>
  <c r="G4135" i="3"/>
  <c r="O382" i="17" s="1"/>
  <c r="G4134" i="3"/>
  <c r="G4132" i="3"/>
  <c r="G4131" i="3"/>
  <c r="O7598" i="17" s="1"/>
  <c r="G4129" i="3"/>
  <c r="G4126" i="3"/>
  <c r="G4125" i="3"/>
  <c r="O6739" i="17" s="1"/>
  <c r="G4124" i="3"/>
  <c r="O5467" i="17" s="1"/>
  <c r="G4123" i="3"/>
  <c r="G4122" i="3"/>
  <c r="G4121" i="3"/>
  <c r="G4120" i="3"/>
  <c r="O7112" i="17" s="1"/>
  <c r="G4119" i="3"/>
  <c r="G4118" i="3"/>
  <c r="O6468" i="17" s="1"/>
  <c r="G4117" i="3"/>
  <c r="G4116" i="3"/>
  <c r="G4115" i="3"/>
  <c r="G4114" i="3"/>
  <c r="G4113" i="3"/>
  <c r="G4112" i="3"/>
  <c r="O2736" i="17" s="1"/>
  <c r="G4111" i="3"/>
  <c r="O3041" i="17" s="1"/>
  <c r="G4110" i="3"/>
  <c r="O3522" i="17" s="1"/>
  <c r="G4109" i="3"/>
  <c r="G4107" i="3"/>
  <c r="G4106" i="3"/>
  <c r="G4105" i="3"/>
  <c r="G4104" i="3"/>
  <c r="G4103" i="3"/>
  <c r="G4102" i="3"/>
  <c r="O1248" i="17" s="1"/>
  <c r="G4101" i="3"/>
  <c r="G4099" i="3"/>
  <c r="G4098" i="3"/>
  <c r="G4096" i="3"/>
  <c r="G4095" i="3"/>
  <c r="G4092" i="3"/>
  <c r="G4090" i="3"/>
  <c r="G4089" i="3"/>
  <c r="O656" i="17" s="1"/>
  <c r="G4088" i="3"/>
  <c r="O8622" i="17" s="1"/>
  <c r="G4087" i="3"/>
  <c r="G4085" i="3"/>
  <c r="G4084" i="3"/>
  <c r="G4082" i="3"/>
  <c r="O1536" i="17" s="1"/>
  <c r="G4081" i="3"/>
  <c r="O1538" i="17" s="1"/>
  <c r="G4080" i="3"/>
  <c r="G4079" i="3"/>
  <c r="G4078" i="3"/>
  <c r="G4077" i="3"/>
  <c r="O3294" i="17" s="1"/>
  <c r="G4076" i="3"/>
  <c r="O7769" i="17" s="1"/>
  <c r="G4075" i="3"/>
  <c r="O7770" i="17" s="1"/>
  <c r="G4074" i="3"/>
  <c r="G4072" i="3"/>
  <c r="G4071" i="3"/>
  <c r="O4068" i="17" s="1"/>
  <c r="G4070" i="3"/>
  <c r="O3772" i="17" s="1"/>
  <c r="G4069" i="3"/>
  <c r="G4068" i="3"/>
  <c r="O8192" i="17" s="1"/>
  <c r="G4066" i="3"/>
  <c r="G4065" i="3"/>
  <c r="G4064" i="3"/>
  <c r="G4063" i="3"/>
  <c r="O9156" i="17" s="1"/>
  <c r="G4062" i="3"/>
  <c r="G4061" i="3"/>
  <c r="O6860" i="17" s="1"/>
  <c r="G4060" i="3"/>
  <c r="G4059" i="3"/>
  <c r="O7320" i="17" s="1"/>
  <c r="G4058" i="3"/>
  <c r="O7319" i="17" s="1"/>
  <c r="G4056" i="3"/>
  <c r="O3940" i="17" s="1"/>
  <c r="G4054" i="3"/>
  <c r="O7318" i="17" s="1"/>
  <c r="G4053" i="3"/>
  <c r="O6701" i="17" s="1"/>
  <c r="G4052" i="3"/>
  <c r="G4049" i="3"/>
  <c r="O1238" i="17" s="1"/>
  <c r="G4048" i="3"/>
  <c r="O1287" i="17" s="1"/>
  <c r="G4047" i="3"/>
  <c r="G4046" i="3"/>
  <c r="G4045" i="3"/>
  <c r="O1533" i="17" s="1"/>
  <c r="G4043" i="3"/>
  <c r="G4042" i="3"/>
  <c r="O2936" i="17" s="1"/>
  <c r="G4041" i="3"/>
  <c r="O3438" i="17" s="1"/>
  <c r="G4040" i="3"/>
  <c r="G4039" i="3"/>
  <c r="O2794" i="17" s="1"/>
  <c r="G4038" i="3"/>
  <c r="G4037" i="3"/>
  <c r="G4034" i="3"/>
  <c r="O4146" i="17" s="1"/>
  <c r="G4033" i="3"/>
  <c r="O4063" i="17" s="1"/>
  <c r="G4032" i="3"/>
  <c r="G4031" i="3"/>
  <c r="G4030" i="3"/>
  <c r="G4029" i="3"/>
  <c r="O1993" i="17" s="1"/>
  <c r="G4028" i="3"/>
  <c r="G4027" i="3"/>
  <c r="O3456" i="17" s="1"/>
  <c r="G4026" i="3"/>
  <c r="O2305" i="17" s="1"/>
  <c r="G4025" i="3"/>
  <c r="O2799" i="17" s="1"/>
  <c r="G4024" i="3"/>
  <c r="G4023" i="3"/>
  <c r="G4022" i="3"/>
  <c r="G4021" i="3"/>
  <c r="O6564" i="17" s="1"/>
  <c r="G4020" i="3"/>
  <c r="O2567" i="17" s="1"/>
  <c r="G4019" i="3"/>
  <c r="O2566" i="17" s="1"/>
  <c r="G4018" i="3"/>
  <c r="O2565" i="17" s="1"/>
  <c r="G4017" i="3"/>
  <c r="O2564" i="17" s="1"/>
  <c r="G4016" i="3"/>
  <c r="O9869" i="17" s="1"/>
  <c r="G4015" i="3"/>
  <c r="O9868" i="17" s="1"/>
  <c r="G4013" i="3"/>
  <c r="O2959" i="17" s="1"/>
  <c r="G4012" i="3"/>
  <c r="G4011" i="3"/>
  <c r="G4010" i="3"/>
  <c r="O3443" i="17" s="1"/>
  <c r="G4009" i="3"/>
  <c r="G4008" i="3"/>
  <c r="O4041" i="17" s="1"/>
  <c r="G4007" i="3"/>
  <c r="O8620" i="17" s="1"/>
  <c r="G4006" i="3"/>
  <c r="O3954" i="17" s="1"/>
  <c r="G4005" i="3"/>
  <c r="O2821" i="17" s="1"/>
  <c r="G4004" i="3"/>
  <c r="O4145" i="17" s="1"/>
  <c r="G4002" i="3"/>
  <c r="G4001" i="3"/>
  <c r="O3710" i="17" s="1"/>
  <c r="G3999" i="3"/>
  <c r="G3998" i="3"/>
  <c r="G3997" i="3"/>
  <c r="O9146" i="17" s="1"/>
  <c r="G3996" i="3"/>
  <c r="G3995" i="3"/>
  <c r="O7765" i="17" s="1"/>
  <c r="G3994" i="3"/>
  <c r="G3992" i="3"/>
  <c r="G3991" i="3"/>
  <c r="G3990" i="3"/>
  <c r="O4140" i="17" s="1"/>
  <c r="G3989" i="3"/>
  <c r="G3988" i="3"/>
  <c r="O4129" i="17" s="1"/>
  <c r="G3986" i="3"/>
  <c r="O3258" i="17" s="1"/>
  <c r="G3985" i="3"/>
  <c r="O2990" i="17" s="1"/>
  <c r="G3984" i="3"/>
  <c r="O2909" i="17" s="1"/>
  <c r="G3982" i="3"/>
  <c r="O1529" i="17" s="1"/>
  <c r="G3981" i="3"/>
  <c r="G3980" i="3"/>
  <c r="G3979" i="3"/>
  <c r="O8190" i="17" s="1"/>
  <c r="G3978" i="3"/>
  <c r="G3977" i="3"/>
  <c r="O8189" i="17" s="1"/>
  <c r="G3976" i="3"/>
  <c r="O3036" i="17" s="1"/>
  <c r="G3975" i="3"/>
  <c r="G3974" i="3"/>
  <c r="G3973" i="3"/>
  <c r="O7761" i="17" s="1"/>
  <c r="G3972" i="3"/>
  <c r="O8391" i="17" s="1"/>
  <c r="G3971" i="3"/>
  <c r="G3969" i="3"/>
  <c r="G3968" i="3"/>
  <c r="O2715" i="17" s="1"/>
  <c r="G3967" i="3"/>
  <c r="O4031" i="17" s="1"/>
  <c r="G3966" i="3"/>
  <c r="O2562" i="17" s="1"/>
  <c r="G3965" i="3"/>
  <c r="O2561" i="17" s="1"/>
  <c r="G3964" i="3"/>
  <c r="G3961" i="3"/>
  <c r="G3960" i="3"/>
  <c r="O3453" i="17" s="1"/>
  <c r="G3958" i="3"/>
  <c r="G3957" i="3"/>
  <c r="O221" i="17" s="1"/>
  <c r="G3956" i="3"/>
  <c r="G3955" i="3"/>
  <c r="O2623" i="17" s="1"/>
  <c r="G3954" i="3"/>
  <c r="O3634" i="17" s="1"/>
  <c r="G3953" i="3"/>
  <c r="O821" i="17" s="1"/>
  <c r="G3945" i="3"/>
  <c r="G3944" i="3"/>
  <c r="G3943" i="3"/>
  <c r="G3941" i="3"/>
  <c r="G3932" i="3"/>
  <c r="O3400" i="17" s="1"/>
  <c r="G3931" i="3"/>
  <c r="G3930" i="3"/>
  <c r="O3787" i="17" s="1"/>
  <c r="G3921" i="3"/>
  <c r="G3918" i="3"/>
  <c r="G3917" i="3"/>
  <c r="G3916" i="3"/>
  <c r="G3915" i="3"/>
  <c r="G3914" i="3"/>
  <c r="G3913" i="3"/>
  <c r="O2863" i="17" s="1"/>
  <c r="G3912" i="3"/>
  <c r="G3911" i="3"/>
  <c r="O4118" i="17" s="1"/>
  <c r="G3910" i="3"/>
  <c r="G3909" i="3"/>
  <c r="G3907" i="3"/>
  <c r="G3906" i="3"/>
  <c r="G3905" i="3"/>
  <c r="G3900" i="3"/>
  <c r="G3899" i="3"/>
  <c r="G3898" i="3"/>
  <c r="G3892" i="3"/>
  <c r="G3891" i="3"/>
  <c r="O1001" i="17" s="1"/>
  <c r="G3890" i="3"/>
  <c r="G3889" i="3"/>
  <c r="O2280" i="17" s="1"/>
  <c r="G3888" i="3"/>
  <c r="G3884" i="3"/>
  <c r="O1216" i="17" s="1"/>
  <c r="G3876" i="3"/>
  <c r="G3875" i="3"/>
  <c r="G3868" i="3"/>
  <c r="O4127" i="17" s="1"/>
  <c r="G3867" i="3"/>
  <c r="G3862" i="3"/>
  <c r="G3860" i="3"/>
  <c r="G3859" i="3"/>
  <c r="O9585" i="17" s="1"/>
  <c r="G3858" i="3"/>
  <c r="G3856" i="3"/>
  <c r="G3853" i="3"/>
  <c r="G3852" i="3"/>
  <c r="G3850" i="3"/>
  <c r="G3845" i="3"/>
  <c r="O804" i="17" s="1"/>
  <c r="G3843" i="3"/>
  <c r="G3842" i="3"/>
  <c r="G3841" i="3"/>
  <c r="O2596" i="17" s="1"/>
  <c r="G3840" i="3"/>
  <c r="O1209" i="17" s="1"/>
  <c r="G3839" i="3"/>
  <c r="G3838" i="3"/>
  <c r="G3837" i="3"/>
  <c r="O1496" i="17" s="1"/>
  <c r="G3836" i="3"/>
  <c r="G3835" i="3"/>
  <c r="G3834" i="3"/>
  <c r="G3833" i="3"/>
  <c r="G3828" i="3"/>
  <c r="G3821" i="3"/>
  <c r="G3795" i="3"/>
  <c r="O3460" i="17" s="1"/>
  <c r="G3793" i="3"/>
  <c r="G3788" i="3"/>
  <c r="O1202" i="17" s="1"/>
  <c r="G3781" i="3"/>
  <c r="G3780" i="3"/>
  <c r="G3778" i="3"/>
  <c r="G3777" i="3"/>
  <c r="G3776" i="3"/>
  <c r="O6342" i="17" s="1"/>
  <c r="G3775" i="3"/>
  <c r="O6204" i="17" s="1"/>
  <c r="G3774" i="3"/>
  <c r="G3773" i="3"/>
  <c r="G3771" i="3"/>
  <c r="O3890" i="17" s="1"/>
  <c r="G3800" i="3"/>
  <c r="G3799" i="3"/>
  <c r="O791" i="17" s="1"/>
  <c r="G3770" i="3"/>
  <c r="G3769" i="3"/>
  <c r="O9586" i="17" s="1"/>
  <c r="G3768" i="3"/>
  <c r="O7075" i="17" s="1"/>
  <c r="G3767" i="3"/>
  <c r="O7311" i="17" s="1"/>
  <c r="G3766" i="3"/>
  <c r="O2258" i="17" s="1"/>
  <c r="G3765" i="3"/>
  <c r="O4096" i="17" s="1"/>
  <c r="G3764" i="3"/>
  <c r="O9100" i="17" s="1"/>
  <c r="G3763" i="3"/>
  <c r="G3760" i="3"/>
  <c r="G3902" i="3"/>
  <c r="O2257" i="17" s="1"/>
  <c r="G3762" i="3"/>
  <c r="G3903" i="3"/>
  <c r="G452" i="3"/>
  <c r="O3684" i="17" s="1"/>
  <c r="G3759" i="3"/>
  <c r="G3758" i="3"/>
  <c r="O3506" i="17" s="1"/>
  <c r="G3757" i="3"/>
  <c r="G3756" i="3"/>
  <c r="O9115" i="17" s="1"/>
  <c r="G3755" i="3"/>
  <c r="O3354" i="17" s="1"/>
  <c r="G3754" i="3"/>
  <c r="G3753" i="3"/>
  <c r="G3752" i="3"/>
  <c r="G3751" i="3"/>
  <c r="O3251" i="17" s="1"/>
  <c r="G3750" i="3"/>
  <c r="G3749" i="3"/>
  <c r="O8389" i="17" s="1"/>
  <c r="G3748" i="3"/>
  <c r="G3747" i="3"/>
  <c r="G3746" i="3"/>
  <c r="G3745" i="3"/>
  <c r="G3744" i="3"/>
  <c r="O1483" i="17" s="1"/>
  <c r="G3743" i="3"/>
  <c r="G3741" i="3"/>
  <c r="G3740" i="3"/>
  <c r="G3739" i="3"/>
  <c r="O2604" i="17" s="1"/>
  <c r="G3738" i="3"/>
  <c r="G3737" i="3"/>
  <c r="O3209" i="17" s="1"/>
  <c r="G3735" i="3"/>
  <c r="O3866" i="17" s="1"/>
  <c r="G3734" i="3"/>
  <c r="G3733" i="3"/>
  <c r="O2775" i="17" s="1"/>
  <c r="G3731" i="3"/>
  <c r="O3756" i="17" s="1"/>
  <c r="G3730" i="3"/>
  <c r="O2254" i="17" s="1"/>
  <c r="G3728" i="3"/>
  <c r="O7074" i="17" s="1"/>
  <c r="G3727" i="3"/>
  <c r="O1992" i="17" s="1"/>
  <c r="G3726" i="3"/>
  <c r="O3278" i="17" s="1"/>
  <c r="G3725" i="3"/>
  <c r="O220" i="17" s="1"/>
  <c r="G3724" i="3"/>
  <c r="O2583" i="17" s="1"/>
  <c r="G3723" i="3"/>
  <c r="O3108" i="17" s="1"/>
  <c r="G3722" i="3"/>
  <c r="O1991" i="17" s="1"/>
  <c r="G3721" i="3"/>
  <c r="O219" i="17" s="1"/>
  <c r="G3720" i="3"/>
  <c r="G3719" i="3"/>
  <c r="O4013" i="17" s="1"/>
  <c r="G3718" i="3"/>
  <c r="G3717" i="3"/>
  <c r="G3716" i="3"/>
  <c r="G3715" i="3"/>
  <c r="G3714" i="3"/>
  <c r="O3715" i="17" s="1"/>
  <c r="G3713" i="3"/>
  <c r="G3712" i="3"/>
  <c r="O2746" i="17" s="1"/>
  <c r="G3711" i="3"/>
  <c r="O304" i="17" s="1"/>
  <c r="G3710" i="3"/>
  <c r="O6697" i="17" s="1"/>
  <c r="G3709" i="3"/>
  <c r="O7073" i="17" s="1"/>
  <c r="G3708" i="3"/>
  <c r="O7072" i="17" s="1"/>
  <c r="G3707" i="3"/>
  <c r="O9158" i="17" s="1"/>
  <c r="G3706" i="3"/>
  <c r="O3042" i="17" s="1"/>
  <c r="G3705" i="3"/>
  <c r="G3704" i="3"/>
  <c r="G3703" i="3"/>
  <c r="O1990" i="17" s="1"/>
  <c r="G3702" i="3"/>
  <c r="O2253" i="17" s="1"/>
  <c r="G3701" i="3"/>
  <c r="O218" i="17" s="1"/>
  <c r="G3700" i="3"/>
  <c r="O5419" i="17" s="1"/>
  <c r="G3699" i="3"/>
  <c r="O3610" i="17" s="1"/>
  <c r="G3698" i="3"/>
  <c r="G3697" i="3"/>
  <c r="G3696" i="3"/>
  <c r="O1989" i="17" s="1"/>
  <c r="G3694" i="3"/>
  <c r="O3908" i="17" s="1"/>
  <c r="G3693" i="3"/>
  <c r="O1887" i="17" s="1"/>
  <c r="G3692" i="3"/>
  <c r="O3858" i="17" s="1"/>
  <c r="G3866" i="3"/>
  <c r="G3257" i="3"/>
  <c r="G3691" i="3"/>
  <c r="O1779" i="17" s="1"/>
  <c r="G3690" i="3"/>
  <c r="O3480" i="17" s="1"/>
  <c r="G3689" i="3"/>
  <c r="O5885" i="17" s="1"/>
  <c r="G3688" i="3"/>
  <c r="O3761" i="17" s="1"/>
  <c r="G3686" i="3"/>
  <c r="O3307" i="17" s="1"/>
  <c r="G3685" i="3"/>
  <c r="O3445" i="17" s="1"/>
  <c r="G3684" i="3"/>
  <c r="O976" i="17" s="1"/>
  <c r="G3869" i="3"/>
  <c r="G3683" i="3"/>
  <c r="O3424" i="17" s="1"/>
  <c r="G3682" i="3"/>
  <c r="G3681" i="3"/>
  <c r="G3680" i="3"/>
  <c r="O2938" i="17" s="1"/>
  <c r="G3679" i="3"/>
  <c r="G3678" i="3"/>
  <c r="O5940" i="17" s="1"/>
  <c r="G3677" i="3"/>
  <c r="G3676" i="3"/>
  <c r="O3622" i="17" s="1"/>
  <c r="G3675" i="3"/>
  <c r="G3674" i="3"/>
  <c r="G3673" i="3"/>
  <c r="O1481" i="17" s="1"/>
  <c r="G3672" i="3"/>
  <c r="O2560" i="17" s="1"/>
  <c r="G3671" i="3"/>
  <c r="O3103" i="17" s="1"/>
  <c r="G1419" i="3"/>
  <c r="O3193" i="17" s="1"/>
  <c r="G1474" i="3"/>
  <c r="G3669" i="3"/>
  <c r="G3668" i="3"/>
  <c r="G3666" i="3"/>
  <c r="O1192" i="17" s="1"/>
  <c r="G3665" i="3"/>
  <c r="G3664" i="3"/>
  <c r="G3663" i="3"/>
  <c r="G3662" i="3"/>
  <c r="O5721" i="17" s="1"/>
  <c r="G3661" i="3"/>
  <c r="G3660" i="3"/>
  <c r="O2556" i="17" s="1"/>
  <c r="G3659" i="3"/>
  <c r="O6201" i="17" s="1"/>
  <c r="G3844" i="3"/>
  <c r="G3946" i="3"/>
  <c r="O2243" i="17" s="1"/>
  <c r="G3658" i="3"/>
  <c r="O140" i="17" s="1"/>
  <c r="G3657" i="3"/>
  <c r="G3656" i="3"/>
  <c r="O2981" i="17" s="1"/>
  <c r="G3655" i="3"/>
  <c r="O2930" i="17" s="1"/>
  <c r="G3654" i="3"/>
  <c r="O7757" i="17" s="1"/>
  <c r="G3652" i="3"/>
  <c r="G3650" i="3"/>
  <c r="G3649" i="3"/>
  <c r="G3647" i="3"/>
  <c r="O5516" i="17" s="1"/>
  <c r="G3646" i="3"/>
  <c r="G3644" i="3"/>
  <c r="G3643" i="3"/>
  <c r="O7306" i="17" s="1"/>
  <c r="G3642" i="3"/>
  <c r="G3641" i="3"/>
  <c r="G3640" i="3"/>
  <c r="O2910" i="17" s="1"/>
  <c r="G3639" i="3"/>
  <c r="O8185" i="17" s="1"/>
  <c r="G3638" i="3"/>
  <c r="G3637" i="3"/>
  <c r="G3635" i="3"/>
  <c r="O5651" i="17" s="1"/>
  <c r="G3634" i="3"/>
  <c r="G3633" i="3"/>
  <c r="G3632" i="3"/>
  <c r="G3631" i="3"/>
  <c r="O9204" i="17" s="1"/>
  <c r="G3630" i="3"/>
  <c r="O7541" i="17" s="1"/>
  <c r="G3629" i="3"/>
  <c r="O8183" i="17" s="1"/>
  <c r="G3628" i="3"/>
  <c r="O8614" i="17" s="1"/>
  <c r="G3627" i="3"/>
  <c r="G3626" i="3"/>
  <c r="G3625" i="3"/>
  <c r="G3624" i="3"/>
  <c r="O2790" i="17" s="1"/>
  <c r="G3623" i="3"/>
  <c r="O1988" i="17" s="1"/>
  <c r="G3620" i="3"/>
  <c r="G3619" i="3"/>
  <c r="O3216" i="17" s="1"/>
  <c r="G3618" i="3"/>
  <c r="G3617" i="3"/>
  <c r="G3615" i="3"/>
  <c r="G3614" i="3"/>
  <c r="G3613" i="3"/>
  <c r="O2553" i="17" s="1"/>
  <c r="G3612" i="3"/>
  <c r="O2552" i="17" s="1"/>
  <c r="G3611" i="3"/>
  <c r="O2551" i="17" s="1"/>
  <c r="G3610" i="3"/>
  <c r="O2550" i="17" s="1"/>
  <c r="G3609" i="3"/>
  <c r="O2549" i="17" s="1"/>
  <c r="G3608" i="3"/>
  <c r="O2548" i="17" s="1"/>
  <c r="G3607" i="3"/>
  <c r="O2547" i="17" s="1"/>
  <c r="G3606" i="3"/>
  <c r="O2546" i="17" s="1"/>
  <c r="G3605" i="3"/>
  <c r="O2545" i="17" s="1"/>
  <c r="G3604" i="3"/>
  <c r="O2544" i="17" s="1"/>
  <c r="G3603" i="3"/>
  <c r="O2543" i="17" s="1"/>
  <c r="G3602" i="3"/>
  <c r="O9866" i="17" s="1"/>
  <c r="G3601" i="3"/>
  <c r="G3600" i="3"/>
  <c r="G3599" i="3"/>
  <c r="G3598" i="3"/>
  <c r="O9859" i="17" s="1"/>
  <c r="G3597" i="3"/>
  <c r="G3596" i="3"/>
  <c r="O9583" i="17" s="1"/>
  <c r="G3595" i="3"/>
  <c r="G3594" i="3"/>
  <c r="G3592" i="3"/>
  <c r="O3845" i="17" s="1"/>
  <c r="G3591" i="3"/>
  <c r="G3590" i="3"/>
  <c r="G3589" i="3"/>
  <c r="O3212" i="17" s="1"/>
  <c r="G3588" i="3"/>
  <c r="O3521" i="17" s="1"/>
  <c r="G3587" i="3"/>
  <c r="O4223" i="17" s="1"/>
  <c r="G3586" i="3"/>
  <c r="G3585" i="3"/>
  <c r="G3584" i="3"/>
  <c r="G3583" i="3"/>
  <c r="G3582" i="3"/>
  <c r="O6560" i="17" s="1"/>
  <c r="G3581" i="3"/>
  <c r="O3293" i="17" s="1"/>
  <c r="G3580" i="3"/>
  <c r="O3754" i="17" s="1"/>
  <c r="G3579" i="3"/>
  <c r="O7068" i="17" s="1"/>
  <c r="G3578" i="3"/>
  <c r="G3577" i="3"/>
  <c r="G3576" i="3"/>
  <c r="O3223" i="17" s="1"/>
  <c r="G3575" i="3"/>
  <c r="G3573" i="3"/>
  <c r="O7755" i="17" s="1"/>
  <c r="G3572" i="3"/>
  <c r="G3570" i="3"/>
  <c r="G3569" i="3"/>
  <c r="G3568" i="3"/>
  <c r="G3567" i="3"/>
  <c r="G3566" i="3"/>
  <c r="G3565" i="3"/>
  <c r="O7299" i="17" s="1"/>
  <c r="G3564" i="3"/>
  <c r="G3562" i="3"/>
  <c r="O9283" i="17" s="1"/>
  <c r="G3561" i="3"/>
  <c r="O4229" i="17" s="1"/>
  <c r="G3560" i="3"/>
  <c r="O2987" i="17" s="1"/>
  <c r="G3559" i="3"/>
  <c r="G3558" i="3"/>
  <c r="G3557" i="3"/>
  <c r="G3556" i="3"/>
  <c r="O7298" i="17" s="1"/>
  <c r="G3555" i="3"/>
  <c r="O3123" i="17" s="1"/>
  <c r="G3554" i="3"/>
  <c r="O3447" i="17" s="1"/>
  <c r="G3552" i="3"/>
  <c r="G3551" i="3"/>
  <c r="O4382" i="17" s="1"/>
  <c r="G3550" i="3"/>
  <c r="G3549" i="3"/>
  <c r="G3548" i="3"/>
  <c r="G3546" i="3"/>
  <c r="O7589" i="17" s="1"/>
  <c r="G3544" i="3"/>
  <c r="O3457" i="17" s="1"/>
  <c r="G3543" i="3"/>
  <c r="G3542" i="3"/>
  <c r="O3130" i="17" s="1"/>
  <c r="G3541" i="3"/>
  <c r="G3540" i="3"/>
  <c r="O2903" i="17" s="1"/>
  <c r="G3539" i="3"/>
  <c r="O782" i="17" s="1"/>
  <c r="G3538" i="3"/>
  <c r="G3537" i="3"/>
  <c r="G3536" i="3"/>
  <c r="G3535" i="3"/>
  <c r="O8609" i="17" s="1"/>
  <c r="G3534" i="3"/>
  <c r="O8788" i="17" s="1"/>
  <c r="G3533" i="3"/>
  <c r="G3532" i="3"/>
  <c r="G3531" i="3"/>
  <c r="O7064" i="17" s="1"/>
  <c r="G3530" i="3"/>
  <c r="O2954" i="17" s="1"/>
  <c r="G3529" i="3"/>
  <c r="O8382" i="17" s="1"/>
  <c r="G3528" i="3"/>
  <c r="G3527" i="3"/>
  <c r="O7296" i="17" s="1"/>
  <c r="G3526" i="3"/>
  <c r="O4202" i="17" s="1"/>
  <c r="G3525" i="3"/>
  <c r="G3524" i="3"/>
  <c r="O1987" i="17" s="1"/>
  <c r="G3522" i="3"/>
  <c r="G3521" i="3"/>
  <c r="G3520" i="3"/>
  <c r="G3519" i="3"/>
  <c r="O217" i="17" s="1"/>
  <c r="G3518" i="3"/>
  <c r="O216" i="17" s="1"/>
  <c r="G3517" i="3"/>
  <c r="G3516" i="3"/>
  <c r="O1182" i="17" s="1"/>
  <c r="G3514" i="3"/>
  <c r="O6557" i="17" s="1"/>
  <c r="G3512" i="3"/>
  <c r="G3511" i="3"/>
  <c r="O4077" i="17" s="1"/>
  <c r="G3510" i="3"/>
  <c r="G3504" i="3"/>
  <c r="G3501" i="3"/>
  <c r="G3498" i="3"/>
  <c r="G3497" i="3"/>
  <c r="O2897" i="17" s="1"/>
  <c r="G3496" i="3"/>
  <c r="O4222" i="17" s="1"/>
  <c r="G3495" i="3"/>
  <c r="G3494" i="3"/>
  <c r="O9183" i="17" s="1"/>
  <c r="G3493" i="3"/>
  <c r="G3491" i="3"/>
  <c r="G3490" i="3"/>
  <c r="O2537" i="17" s="1"/>
  <c r="G3488" i="3"/>
  <c r="O781" i="17" s="1"/>
  <c r="G3487" i="3"/>
  <c r="O1465" i="17" s="1"/>
  <c r="G3484" i="3"/>
  <c r="G3483" i="3"/>
  <c r="G3482" i="3"/>
  <c r="G3481" i="3"/>
  <c r="G3480" i="3"/>
  <c r="G3478" i="3"/>
  <c r="G3477" i="3"/>
  <c r="G3476" i="3"/>
  <c r="O1171" i="17" s="1"/>
  <c r="G3475" i="3"/>
  <c r="G3474" i="3"/>
  <c r="O2647" i="17" s="1"/>
  <c r="G3473" i="3"/>
  <c r="G3472" i="3"/>
  <c r="O3476" i="17" s="1"/>
  <c r="G3471" i="3"/>
  <c r="O4244" i="17" s="1"/>
  <c r="G3470" i="3"/>
  <c r="O3911" i="17" s="1"/>
  <c r="G3469" i="3"/>
  <c r="G3468" i="3"/>
  <c r="G3467" i="3"/>
  <c r="G3466" i="3"/>
  <c r="O7060" i="17" s="1"/>
  <c r="G3465" i="3"/>
  <c r="G3464" i="3"/>
  <c r="O9242" i="17" s="1"/>
  <c r="G3463" i="3"/>
  <c r="G3461" i="3"/>
  <c r="O5237" i="17" s="1"/>
  <c r="G3460" i="3"/>
  <c r="O3704" i="17" s="1"/>
  <c r="G3459" i="3"/>
  <c r="O1750" i="17" s="1"/>
  <c r="G3458" i="3"/>
  <c r="O3737" i="17" s="1"/>
  <c r="G3457" i="3"/>
  <c r="G3456" i="3"/>
  <c r="G3454" i="3"/>
  <c r="G3453" i="3"/>
  <c r="O3574" i="17" s="1"/>
  <c r="G3452" i="3"/>
  <c r="G3448" i="3"/>
  <c r="G3446" i="3"/>
  <c r="O1166" i="17" s="1"/>
  <c r="G3445" i="3"/>
  <c r="G3444" i="3"/>
  <c r="O962" i="17" s="1"/>
  <c r="G3443" i="3"/>
  <c r="G3442" i="3"/>
  <c r="O5937" i="17" s="1"/>
  <c r="G3440" i="3"/>
  <c r="G3439" i="3"/>
  <c r="G3438" i="3"/>
  <c r="O3045" i="17" s="1"/>
  <c r="G3437" i="3"/>
  <c r="O8993" i="17" s="1"/>
  <c r="G3434" i="3"/>
  <c r="O7966" i="17" s="1"/>
  <c r="G3433" i="3"/>
  <c r="G3432" i="3"/>
  <c r="O2841" i="17" s="1"/>
  <c r="G3431" i="3"/>
  <c r="O2906" i="17" s="1"/>
  <c r="G3430" i="3"/>
  <c r="G3428" i="3"/>
  <c r="G3426" i="3"/>
  <c r="O6039" i="17" s="1"/>
  <c r="G3425" i="3"/>
  <c r="O2988" i="17" s="1"/>
  <c r="G3424" i="3"/>
  <c r="O3762" i="17" s="1"/>
  <c r="G3423" i="3"/>
  <c r="G3421" i="3"/>
  <c r="G3419" i="3"/>
  <c r="G3418" i="3"/>
  <c r="G3417" i="3"/>
  <c r="G3416" i="3"/>
  <c r="G3415" i="3"/>
  <c r="O7290" i="17" s="1"/>
  <c r="G3414" i="3"/>
  <c r="O9218" i="17" s="1"/>
  <c r="G3413" i="3"/>
  <c r="O6437" i="17" s="1"/>
  <c r="G3412" i="3"/>
  <c r="O7058" i="17" s="1"/>
  <c r="G3411" i="3"/>
  <c r="G3410" i="3"/>
  <c r="G3409" i="3"/>
  <c r="O7289" i="17" s="1"/>
  <c r="G3408" i="3"/>
  <c r="O6554" i="17" s="1"/>
  <c r="G3407" i="3"/>
  <c r="G3406" i="3"/>
  <c r="G3405" i="3"/>
  <c r="O2832" i="17" s="1"/>
  <c r="G3403" i="3"/>
  <c r="O4282" i="17" s="1"/>
  <c r="G3402" i="3"/>
  <c r="G3401" i="3"/>
  <c r="G3400" i="3"/>
  <c r="G3399" i="3"/>
  <c r="O3013" i="17" s="1"/>
  <c r="G3398" i="3"/>
  <c r="G3397" i="3"/>
  <c r="G3395" i="3"/>
  <c r="O9241" i="17" s="1"/>
  <c r="G3394" i="3"/>
  <c r="O6436" i="17" s="1"/>
  <c r="G3393" i="3"/>
  <c r="O3778" i="17" s="1"/>
  <c r="G3392" i="3"/>
  <c r="O2783" i="17" s="1"/>
  <c r="G3391" i="3"/>
  <c r="O3229" i="17" s="1"/>
  <c r="G3389" i="3"/>
  <c r="G3387" i="3"/>
  <c r="O3651" i="17" s="1"/>
  <c r="G3386" i="3"/>
  <c r="O2748" i="17" s="1"/>
  <c r="G3385" i="3"/>
  <c r="O3623" i="17" s="1"/>
  <c r="G3384" i="3"/>
  <c r="G3383" i="3"/>
  <c r="O9274" i="17" s="1"/>
  <c r="G3382" i="3"/>
  <c r="O7528" i="17" s="1"/>
  <c r="G3381" i="3"/>
  <c r="O3014" i="17" s="1"/>
  <c r="G3380" i="3"/>
  <c r="O3714" i="17" s="1"/>
  <c r="G3379" i="3"/>
  <c r="O3799" i="17" s="1"/>
  <c r="G3377" i="3"/>
  <c r="O6848" i="17" s="1"/>
  <c r="G3376" i="3"/>
  <c r="O4220" i="17" s="1"/>
  <c r="G3375" i="3"/>
  <c r="O214" i="17" s="1"/>
  <c r="G3374" i="3"/>
  <c r="O6133" i="17" s="1"/>
  <c r="G3373" i="3"/>
  <c r="G3372" i="3"/>
  <c r="G3371" i="3"/>
  <c r="G3370" i="3"/>
  <c r="O6553" i="17" s="1"/>
  <c r="G3369" i="3"/>
  <c r="O6847" i="17" s="1"/>
  <c r="G3368" i="3"/>
  <c r="O3643" i="17" s="1"/>
  <c r="G3366" i="3"/>
  <c r="O1986" i="17" s="1"/>
  <c r="G3365" i="3"/>
  <c r="G3363" i="3"/>
  <c r="O4214" i="17" s="1"/>
  <c r="G3361" i="3"/>
  <c r="O3732" i="17" s="1"/>
  <c r="G3360" i="3"/>
  <c r="G3359" i="3"/>
  <c r="O9157" i="17" s="1"/>
  <c r="G3358" i="3"/>
  <c r="O3010" i="17" s="1"/>
  <c r="G3357" i="3"/>
  <c r="G3356" i="3"/>
  <c r="O9160" i="17" s="1"/>
  <c r="G3355" i="3"/>
  <c r="G3354" i="3"/>
  <c r="G3353" i="3"/>
  <c r="O6586" i="17" s="1"/>
  <c r="G3352" i="3"/>
  <c r="O9132" i="17" s="1"/>
  <c r="G3351" i="3"/>
  <c r="G3349" i="3"/>
  <c r="O6434" i="17" s="1"/>
  <c r="G3348" i="3"/>
  <c r="G3347" i="3"/>
  <c r="G3346" i="3"/>
  <c r="G3345" i="3"/>
  <c r="G3344" i="3"/>
  <c r="O6585" i="17" s="1"/>
  <c r="G3343" i="3"/>
  <c r="G3342" i="3"/>
  <c r="G3341" i="3"/>
  <c r="G3340" i="3"/>
  <c r="G3339" i="3"/>
  <c r="G3338" i="3"/>
  <c r="O3644" i="17" s="1"/>
  <c r="G3337" i="3"/>
  <c r="O5418" i="17" s="1"/>
  <c r="G3336" i="3"/>
  <c r="O4205" i="17" s="1"/>
  <c r="G3335" i="3"/>
  <c r="O6433" i="17" s="1"/>
  <c r="G3333" i="3"/>
  <c r="G3332" i="3"/>
  <c r="O5617" i="17" s="1"/>
  <c r="G3331" i="3"/>
  <c r="G3329" i="3"/>
  <c r="G3328" i="3"/>
  <c r="G3326" i="3"/>
  <c r="O8737" i="17" s="1"/>
  <c r="G3324" i="3"/>
  <c r="G3323" i="3"/>
  <c r="G3322" i="3"/>
  <c r="O3808" i="17" s="1"/>
  <c r="G3321" i="3"/>
  <c r="O3903" i="17" s="1"/>
  <c r="G3320" i="3"/>
  <c r="O8374" i="17" s="1"/>
  <c r="G3319" i="3"/>
  <c r="G3318" i="3"/>
  <c r="G3317" i="3"/>
  <c r="G3316" i="3"/>
  <c r="G3315" i="3"/>
  <c r="G3314" i="3"/>
  <c r="O3411" i="17" s="1"/>
  <c r="G3313" i="3"/>
  <c r="G3311" i="3"/>
  <c r="O9213" i="17" s="1"/>
  <c r="G3310" i="3"/>
  <c r="G3309" i="3"/>
  <c r="G3308" i="3"/>
  <c r="G3307" i="3"/>
  <c r="G3306" i="3"/>
  <c r="G3305" i="3"/>
  <c r="O2854" i="17" s="1"/>
  <c r="G3304" i="3"/>
  <c r="G3301" i="3"/>
  <c r="O3584" i="17" s="1"/>
  <c r="G3300" i="3"/>
  <c r="O7953" i="17" s="1"/>
  <c r="G3299" i="3"/>
  <c r="O6435" i="17" s="1"/>
  <c r="G3297" i="3"/>
  <c r="G3296" i="3"/>
  <c r="O4152" i="17" s="1"/>
  <c r="G3294" i="3"/>
  <c r="G3293" i="3"/>
  <c r="O1985" i="17" s="1"/>
  <c r="G3292" i="3"/>
  <c r="G3291" i="3"/>
  <c r="O1984" i="17" s="1"/>
  <c r="G3290" i="3"/>
  <c r="O481" i="17" s="1"/>
  <c r="G3289" i="3"/>
  <c r="G3288" i="3"/>
  <c r="G3287" i="3"/>
  <c r="G3286" i="3"/>
  <c r="O5417" i="17" s="1"/>
  <c r="G3285" i="3"/>
  <c r="O381" i="17" s="1"/>
  <c r="G3284" i="3"/>
  <c r="O2816" i="17" s="1"/>
  <c r="G3281" i="3"/>
  <c r="O770" i="17" s="1"/>
  <c r="G3280" i="3"/>
  <c r="O1743" i="17" s="1"/>
  <c r="G3279" i="3"/>
  <c r="O2213" i="17" s="1"/>
  <c r="G3278" i="3"/>
  <c r="G3277" i="3"/>
  <c r="G3276" i="3"/>
  <c r="G3273" i="3"/>
  <c r="O2777" i="17" s="1"/>
  <c r="G3272" i="3"/>
  <c r="O6240" i="17" s="1"/>
  <c r="G3271" i="3"/>
  <c r="O7952" i="17" s="1"/>
  <c r="G3270" i="3"/>
  <c r="O8167" i="17" s="1"/>
  <c r="G3269" i="3"/>
  <c r="G3268" i="3"/>
  <c r="G3267" i="3"/>
  <c r="O3769" i="17" s="1"/>
  <c r="G3266" i="3"/>
  <c r="O2957" i="17" s="1"/>
  <c r="G3265" i="3"/>
  <c r="O7736" i="17" s="1"/>
  <c r="G3264" i="3"/>
  <c r="O213" i="17" s="1"/>
  <c r="G3263" i="3"/>
  <c r="O3440" i="17" s="1"/>
  <c r="G3262" i="3"/>
  <c r="O2585" i="17" s="1"/>
  <c r="G3261" i="3"/>
  <c r="G3260" i="3"/>
  <c r="G3259" i="3"/>
  <c r="G3258" i="3"/>
  <c r="G3255" i="3"/>
  <c r="O3526" i="17" s="1"/>
  <c r="G3254" i="3"/>
  <c r="O2539" i="17" s="1"/>
  <c r="G3253" i="3"/>
  <c r="O2538" i="17" s="1"/>
  <c r="G3252" i="3"/>
  <c r="O2536" i="17" s="1"/>
  <c r="G3251" i="3"/>
  <c r="O2535" i="17" s="1"/>
  <c r="G3250" i="3"/>
  <c r="O2534" i="17" s="1"/>
  <c r="G3249" i="3"/>
  <c r="O2533" i="17" s="1"/>
  <c r="G3248" i="3"/>
  <c r="G3247" i="3"/>
  <c r="O2530" i="17" s="1"/>
  <c r="G3246" i="3"/>
  <c r="O2529" i="17" s="1"/>
  <c r="G3245" i="3"/>
  <c r="O2528" i="17" s="1"/>
  <c r="G3244" i="3"/>
  <c r="O2527" i="17" s="1"/>
  <c r="G3243" i="3"/>
  <c r="O9562" i="17" s="1"/>
  <c r="G3242" i="3"/>
  <c r="G3241" i="3"/>
  <c r="G3240" i="3"/>
  <c r="G3239" i="3"/>
  <c r="G3238" i="3"/>
  <c r="O9561" i="17" s="1"/>
  <c r="G3237" i="3"/>
  <c r="O9835" i="17" s="1"/>
  <c r="G3236" i="3"/>
  <c r="O9565" i="17" s="1"/>
  <c r="G3235" i="3"/>
  <c r="O9846" i="17" s="1"/>
  <c r="G3234" i="3"/>
  <c r="G3233" i="3"/>
  <c r="G3232" i="3"/>
  <c r="G3231" i="3"/>
  <c r="O9566" i="17" s="1"/>
  <c r="G3230" i="3"/>
  <c r="G3229" i="3"/>
  <c r="G3228" i="3"/>
  <c r="O9850" i="17" s="1"/>
  <c r="G3227" i="3"/>
  <c r="G3226" i="3"/>
  <c r="G3225" i="3"/>
  <c r="O9855" i="17" s="1"/>
  <c r="G3224" i="3"/>
  <c r="G3223" i="3"/>
  <c r="G3222" i="3"/>
  <c r="O9838" i="17" s="1"/>
  <c r="G3221" i="3"/>
  <c r="G3220" i="3"/>
  <c r="O9854" i="17" s="1"/>
  <c r="G3219" i="3"/>
  <c r="G3218" i="3"/>
  <c r="O9837" i="17" s="1"/>
  <c r="G3217" i="3"/>
  <c r="O9836" i="17" s="1"/>
  <c r="G3216" i="3"/>
  <c r="G3215" i="3"/>
  <c r="G3214" i="3"/>
  <c r="G3213" i="3"/>
  <c r="O1983" i="17" s="1"/>
  <c r="G3212" i="3"/>
  <c r="O2004" i="17" s="1"/>
  <c r="G3211" i="3"/>
  <c r="G3210" i="3"/>
  <c r="G3209" i="3"/>
  <c r="O2616" i="17" s="1"/>
  <c r="G3206" i="3"/>
  <c r="G3205" i="3"/>
  <c r="G3204" i="3"/>
  <c r="O1982" i="17" s="1"/>
  <c r="G3203" i="3"/>
  <c r="G3202" i="3"/>
  <c r="O2849" i="17" s="1"/>
  <c r="G3201" i="3"/>
  <c r="G3200" i="3"/>
  <c r="G3199" i="3"/>
  <c r="G3198" i="3"/>
  <c r="O4280" i="17" s="1"/>
  <c r="G3197" i="3"/>
  <c r="O3348" i="17" s="1"/>
  <c r="G3196" i="3"/>
  <c r="O2632" i="17" s="1"/>
  <c r="G3195" i="3"/>
  <c r="G3194" i="3"/>
  <c r="G3193" i="3"/>
  <c r="O8710" i="17" s="1"/>
  <c r="G3192" i="3"/>
  <c r="O8934" i="17" s="1"/>
  <c r="G3191" i="3"/>
  <c r="O1981" i="17" s="1"/>
  <c r="G3190" i="3"/>
  <c r="G3189" i="3"/>
  <c r="G3188" i="3"/>
  <c r="G3187" i="3"/>
  <c r="O1980" i="17" s="1"/>
  <c r="G3186" i="3"/>
  <c r="O3728" i="17" s="1"/>
  <c r="G3185" i="3"/>
  <c r="O3957" i="17" s="1"/>
  <c r="G3184" i="3"/>
  <c r="G3183" i="3"/>
  <c r="O9120" i="17" s="1"/>
  <c r="G3182" i="3"/>
  <c r="O7047" i="17" s="1"/>
  <c r="G3181" i="3"/>
  <c r="G3180" i="3"/>
  <c r="O4111" i="17" s="1"/>
  <c r="G3179" i="3"/>
  <c r="G3178" i="3"/>
  <c r="G3177" i="3"/>
  <c r="O2208" i="17" s="1"/>
  <c r="G3176" i="3"/>
  <c r="O3542" i="17" s="1"/>
  <c r="G3175" i="3"/>
  <c r="O6729" i="17" s="1"/>
  <c r="G3174" i="3"/>
  <c r="O3146" i="17" s="1"/>
  <c r="G3172" i="3"/>
  <c r="O764" i="17" s="1"/>
  <c r="G3171" i="3"/>
  <c r="O9259" i="17" s="1"/>
  <c r="G3170" i="3"/>
  <c r="G3169" i="3"/>
  <c r="O3796" i="17" s="1"/>
  <c r="G3167" i="3"/>
  <c r="O9167" i="17" s="1"/>
  <c r="G3166" i="3"/>
  <c r="G3165" i="3"/>
  <c r="O8941" i="17" s="1"/>
  <c r="G3164" i="3"/>
  <c r="G3163" i="3"/>
  <c r="O5934" i="17" s="1"/>
  <c r="G3161" i="3"/>
  <c r="G3160" i="3"/>
  <c r="O6549" i="17" s="1"/>
  <c r="G3159" i="3"/>
  <c r="G3158" i="3"/>
  <c r="O5933" i="17" s="1"/>
  <c r="G3157" i="3"/>
  <c r="G3156" i="3"/>
  <c r="O5416" i="17" s="1"/>
  <c r="G3155" i="3"/>
  <c r="G3154" i="3"/>
  <c r="G3153" i="3"/>
  <c r="O8162" i="17" s="1"/>
  <c r="G3152" i="3"/>
  <c r="G3150" i="3"/>
  <c r="O6430" i="17" s="1"/>
  <c r="G3149" i="3"/>
  <c r="G3148" i="3"/>
  <c r="G3147" i="3"/>
  <c r="G3146" i="3"/>
  <c r="G3145" i="3"/>
  <c r="G3144" i="3"/>
  <c r="O3970" i="17" s="1"/>
  <c r="G3143" i="3"/>
  <c r="G3142" i="3"/>
  <c r="G3140" i="3"/>
  <c r="O212" i="17" s="1"/>
  <c r="G3139" i="3"/>
  <c r="G3138" i="3"/>
  <c r="O7043" i="17" s="1"/>
  <c r="G3137" i="3"/>
  <c r="G3136" i="3"/>
  <c r="O4178" i="17" s="1"/>
  <c r="G3135" i="3"/>
  <c r="O5415" i="17" s="1"/>
  <c r="G3133" i="3"/>
  <c r="O1979" i="17" s="1"/>
  <c r="G3132" i="3"/>
  <c r="G3131" i="3"/>
  <c r="O5414" i="17" s="1"/>
  <c r="G3130" i="3"/>
  <c r="O302" i="17" s="1"/>
  <c r="G3129" i="3"/>
  <c r="O1978" i="17" s="1"/>
  <c r="G3128" i="3"/>
  <c r="O3988" i="17" s="1"/>
  <c r="G3127" i="3"/>
  <c r="G3125" i="3"/>
  <c r="G3124" i="3"/>
  <c r="O2660" i="17" s="1"/>
  <c r="G3123" i="3"/>
  <c r="G3121" i="3"/>
  <c r="O3280" i="17" s="1"/>
  <c r="G3120" i="3"/>
  <c r="G3119" i="3"/>
  <c r="O7273" i="17" s="1"/>
  <c r="G3118" i="3"/>
  <c r="G3117" i="3"/>
  <c r="O3329" i="17" s="1"/>
  <c r="G3116" i="3"/>
  <c r="O8935" i="17" s="1"/>
  <c r="G3115" i="3"/>
  <c r="O3419" i="17" s="1"/>
  <c r="G3114" i="3"/>
  <c r="G3112" i="3"/>
  <c r="G3110" i="3"/>
  <c r="G3109" i="3"/>
  <c r="G3108" i="3"/>
  <c r="O5413" i="17" s="1"/>
  <c r="G3107" i="3"/>
  <c r="G3106" i="3"/>
  <c r="O8596" i="17" s="1"/>
  <c r="G3105" i="3"/>
  <c r="G3104" i="3"/>
  <c r="O7726" i="17" s="1"/>
  <c r="G3103" i="3"/>
  <c r="G3102" i="3"/>
  <c r="G3100" i="3"/>
  <c r="O3964" i="17" s="1"/>
  <c r="G3099" i="3"/>
  <c r="O8632" i="17" s="1"/>
  <c r="G3098" i="3"/>
  <c r="O8800" i="17" s="1"/>
  <c r="G3097" i="3"/>
  <c r="O7942" i="17" s="1"/>
  <c r="G3096" i="3"/>
  <c r="O8160" i="17" s="1"/>
  <c r="G3095" i="3"/>
  <c r="O6835" i="17" s="1"/>
  <c r="G3094" i="3"/>
  <c r="G3093" i="3"/>
  <c r="O95" i="17" s="1"/>
  <c r="G3092" i="3"/>
  <c r="G3091" i="3"/>
  <c r="O329" i="17" s="1"/>
  <c r="G3090" i="3"/>
  <c r="G3089" i="3"/>
  <c r="O9198" i="17" s="1"/>
  <c r="G3087" i="3"/>
  <c r="G3505" i="3"/>
  <c r="G3086" i="3"/>
  <c r="G3085" i="3"/>
  <c r="G3084" i="3"/>
  <c r="O1728" i="17" s="1"/>
  <c r="G3083" i="3"/>
  <c r="G3081" i="3"/>
  <c r="O7040" i="17" s="1"/>
  <c r="G3080" i="3"/>
  <c r="G3079" i="3"/>
  <c r="G3078" i="3"/>
  <c r="O1977" i="17" s="1"/>
  <c r="G3077" i="3"/>
  <c r="O2638" i="17" s="1"/>
  <c r="G3871" i="3"/>
  <c r="G3829" i="3"/>
  <c r="O4121" i="17" s="1"/>
  <c r="G3801" i="3"/>
  <c r="O3826" i="17" s="1"/>
  <c r="G3076" i="3"/>
  <c r="G3075" i="3"/>
  <c r="G3074" i="3"/>
  <c r="G3073" i="3"/>
  <c r="G3072" i="3"/>
  <c r="O3264" i="17" s="1"/>
  <c r="G3071" i="3"/>
  <c r="G3070" i="3"/>
  <c r="O4108" i="17" s="1"/>
  <c r="G3935" i="3"/>
  <c r="G3069" i="3"/>
  <c r="G3068" i="3"/>
  <c r="O1976" i="17" s="1"/>
  <c r="G3067" i="3"/>
  <c r="O1975" i="17" s="1"/>
  <c r="G3066" i="3"/>
  <c r="O211" i="17" s="1"/>
  <c r="G3065" i="3"/>
  <c r="O2199" i="17" s="1"/>
  <c r="G3064" i="3"/>
  <c r="O400" i="17" s="1"/>
  <c r="G3063" i="3"/>
  <c r="G3062" i="3"/>
  <c r="G3060" i="3"/>
  <c r="O3459" i="17" s="1"/>
  <c r="G3059" i="3"/>
  <c r="G3057" i="3"/>
  <c r="O2697" i="17" s="1"/>
  <c r="G3056" i="3"/>
  <c r="G3055" i="3"/>
  <c r="G3054" i="3"/>
  <c r="G3053" i="3"/>
  <c r="G3052" i="3"/>
  <c r="G3051" i="3"/>
  <c r="O7265" i="17" s="1"/>
  <c r="G3050" i="3"/>
  <c r="O949" i="17" s="1"/>
  <c r="G3049" i="3"/>
  <c r="O8592" i="17" s="1"/>
  <c r="G3048" i="3"/>
  <c r="O399" i="17" s="1"/>
  <c r="G3047" i="3"/>
  <c r="G3046" i="3"/>
  <c r="G3045" i="3"/>
  <c r="O2969" i="17" s="1"/>
  <c r="G3044" i="3"/>
  <c r="G3042" i="3"/>
  <c r="G3041" i="3"/>
  <c r="G3040" i="3"/>
  <c r="G3039" i="3"/>
  <c r="O209" i="17" s="1"/>
  <c r="G3038" i="3"/>
  <c r="O7934" i="17" s="1"/>
  <c r="G3037" i="3"/>
  <c r="G3036" i="3"/>
  <c r="G3035" i="3"/>
  <c r="G3034" i="3"/>
  <c r="G3033" i="3"/>
  <c r="G3032" i="3"/>
  <c r="O1974" i="17" s="1"/>
  <c r="G3031" i="3"/>
  <c r="O7264" i="17" s="1"/>
  <c r="G3030" i="3"/>
  <c r="G3029" i="3"/>
  <c r="O6833" i="17" s="1"/>
  <c r="G3028" i="3"/>
  <c r="O1973" i="17" s="1"/>
  <c r="G3027" i="3"/>
  <c r="G3026" i="3"/>
  <c r="O2525" i="17" s="1"/>
  <c r="G3025" i="3"/>
  <c r="O2524" i="17" s="1"/>
  <c r="G3024" i="3"/>
  <c r="O2523" i="17" s="1"/>
  <c r="G3023" i="3"/>
  <c r="O2522" i="17" s="1"/>
  <c r="G3022" i="3"/>
  <c r="O2521" i="17" s="1"/>
  <c r="G3021" i="3"/>
  <c r="O2520" i="17" s="1"/>
  <c r="G3020" i="3"/>
  <c r="O2519" i="17" s="1"/>
  <c r="G3019" i="3"/>
  <c r="O2518" i="17" s="1"/>
  <c r="G3018" i="3"/>
  <c r="O2517" i="17" s="1"/>
  <c r="G3017" i="3"/>
  <c r="O2516" i="17" s="1"/>
  <c r="G3016" i="3"/>
  <c r="O2515" i="17" s="1"/>
  <c r="G3015" i="3"/>
  <c r="O9548" i="17" s="1"/>
  <c r="G3014" i="3"/>
  <c r="G3013" i="3"/>
  <c r="O9831" i="17" s="1"/>
  <c r="G3012" i="3"/>
  <c r="G3011" i="3"/>
  <c r="O9554" i="17" s="1"/>
  <c r="G3010" i="3"/>
  <c r="O9553" i="17" s="1"/>
  <c r="G3009" i="3"/>
  <c r="O9828" i="17" s="1"/>
  <c r="G3008" i="3"/>
  <c r="O9824" i="17" s="1"/>
  <c r="G3007" i="3"/>
  <c r="O9834" i="17" s="1"/>
  <c r="G3006" i="3"/>
  <c r="G3005" i="3"/>
  <c r="O9557" i="17" s="1"/>
  <c r="G3004" i="3"/>
  <c r="O9547" i="17" s="1"/>
  <c r="G3003" i="3"/>
  <c r="G3002" i="3"/>
  <c r="O9823" i="17" s="1"/>
  <c r="G3001" i="3"/>
  <c r="O9822" i="17" s="1"/>
  <c r="G3000" i="3"/>
  <c r="O9549" i="17" s="1"/>
  <c r="G2999" i="3"/>
  <c r="G2998" i="3"/>
  <c r="G2997" i="3"/>
  <c r="O9829" i="17" s="1"/>
  <c r="G2996" i="3"/>
  <c r="O9825" i="17" s="1"/>
  <c r="G2995" i="3"/>
  <c r="G2993" i="3"/>
  <c r="G2992" i="3"/>
  <c r="O4193" i="17" s="1"/>
  <c r="G2991" i="3"/>
  <c r="O2730" i="17" s="1"/>
  <c r="G2990" i="3"/>
  <c r="O3158" i="17" s="1"/>
  <c r="G2989" i="3"/>
  <c r="O2865" i="17" s="1"/>
  <c r="G2988" i="3"/>
  <c r="G2984" i="3"/>
  <c r="G2983" i="3"/>
  <c r="O6547" i="17" s="1"/>
  <c r="G2981" i="3"/>
  <c r="G2979" i="3"/>
  <c r="O4206" i="17" s="1"/>
  <c r="G2977" i="3"/>
  <c r="G2976" i="3"/>
  <c r="O4263" i="17" s="1"/>
  <c r="G2975" i="3"/>
  <c r="G2974" i="3"/>
  <c r="G2973" i="3"/>
  <c r="O6321" i="17" s="1"/>
  <c r="G2969" i="3"/>
  <c r="O2846" i="17" s="1"/>
  <c r="G2968" i="3"/>
  <c r="G2967" i="3"/>
  <c r="O6429" i="17" s="1"/>
  <c r="G2966" i="3"/>
  <c r="G2965" i="3"/>
  <c r="O2190" i="17" s="1"/>
  <c r="G2964" i="3"/>
  <c r="O3012" i="17" s="1"/>
  <c r="G2963" i="3"/>
  <c r="G2962" i="3"/>
  <c r="O2189" i="17" s="1"/>
  <c r="G2961" i="3"/>
  <c r="G2959" i="3"/>
  <c r="G2958" i="3"/>
  <c r="G2957" i="3"/>
  <c r="O6428" i="17" s="1"/>
  <c r="G2956" i="3"/>
  <c r="O6195" i="17" s="1"/>
  <c r="G2955" i="3"/>
  <c r="O1972" i="17" s="1"/>
  <c r="G2954" i="3"/>
  <c r="O8586" i="17" s="1"/>
  <c r="G2953" i="3"/>
  <c r="G1554" i="3"/>
  <c r="G2952" i="3"/>
  <c r="O7262" i="17" s="1"/>
  <c r="G2951" i="3"/>
  <c r="G2950" i="3"/>
  <c r="G2949" i="3"/>
  <c r="O4003" i="17" s="1"/>
  <c r="G2948" i="3"/>
  <c r="O3701" i="17" s="1"/>
  <c r="G2945" i="3"/>
  <c r="G2944" i="3"/>
  <c r="G2943" i="3"/>
  <c r="G2942" i="3"/>
  <c r="G2941" i="3"/>
  <c r="O3428" i="17" s="1"/>
  <c r="G2940" i="3"/>
  <c r="O3887" i="17" s="1"/>
  <c r="G2939" i="3"/>
  <c r="G2938" i="3"/>
  <c r="G2937" i="3"/>
  <c r="G2936" i="3"/>
  <c r="O3187" i="17" s="1"/>
  <c r="G2970" i="3"/>
  <c r="G2934" i="3"/>
  <c r="G2933" i="3"/>
  <c r="O3941" i="17" s="1"/>
  <c r="G2932" i="3"/>
  <c r="G2931" i="3"/>
  <c r="G2930" i="3"/>
  <c r="O7260" i="17" s="1"/>
  <c r="G2929" i="3"/>
  <c r="O7498" i="17" s="1"/>
  <c r="G2928" i="3"/>
  <c r="G2926" i="3"/>
  <c r="O8795" i="17" s="1"/>
  <c r="G2923" i="3"/>
  <c r="O9087" i="17" s="1"/>
  <c r="G2922" i="3"/>
  <c r="G2921" i="3"/>
  <c r="O3980" i="17" s="1"/>
  <c r="G2920" i="3"/>
  <c r="G2919" i="3"/>
  <c r="G2918" i="3"/>
  <c r="O8140" i="17" s="1"/>
  <c r="G2917" i="3"/>
  <c r="O3558" i="17" s="1"/>
  <c r="G2916" i="3"/>
  <c r="G2915" i="3"/>
  <c r="O1971" i="17" s="1"/>
  <c r="G2914" i="3"/>
  <c r="G2913" i="3"/>
  <c r="O7259" i="17" s="1"/>
  <c r="G2912" i="3"/>
  <c r="O9174" i="17" s="1"/>
  <c r="G2911" i="3"/>
  <c r="O756" i="17" s="1"/>
  <c r="G2910" i="3"/>
  <c r="G2909" i="3"/>
  <c r="O7258" i="17" s="1"/>
  <c r="G2908" i="3"/>
  <c r="G2907" i="3"/>
  <c r="O3856" i="17" s="1"/>
  <c r="G2906" i="3"/>
  <c r="O9230" i="17" s="1"/>
  <c r="G2905" i="3"/>
  <c r="O2991" i="17" s="1"/>
  <c r="G2904" i="3"/>
  <c r="G2902" i="3"/>
  <c r="O2964" i="17" s="1"/>
  <c r="G2901" i="3"/>
  <c r="O5410" i="17" s="1"/>
  <c r="G2900" i="3"/>
  <c r="G2899" i="3"/>
  <c r="O3406" i="17" s="1"/>
  <c r="G2898" i="3"/>
  <c r="G2896" i="3"/>
  <c r="O5927" i="17" s="1"/>
  <c r="G2895" i="3"/>
  <c r="G2894" i="3"/>
  <c r="O8577" i="17" s="1"/>
  <c r="G2893" i="3"/>
  <c r="G2892" i="3"/>
  <c r="O9239" i="17" s="1"/>
  <c r="G2889" i="3"/>
  <c r="G2888" i="3"/>
  <c r="O7497" i="17" s="1"/>
  <c r="G2887" i="3"/>
  <c r="G2886" i="3"/>
  <c r="G2885" i="3"/>
  <c r="O8421" i="17" s="1"/>
  <c r="G2884" i="3"/>
  <c r="O4082" i="17" s="1"/>
  <c r="G2883" i="3"/>
  <c r="O6678" i="17" s="1"/>
  <c r="G2882" i="3"/>
  <c r="G2881" i="3"/>
  <c r="O6426" i="17" s="1"/>
  <c r="G2880" i="3"/>
  <c r="G2879" i="3"/>
  <c r="G2877" i="3"/>
  <c r="G2876" i="3"/>
  <c r="O3472" i="17" s="1"/>
  <c r="G2875" i="3"/>
  <c r="O4084" i="17" s="1"/>
  <c r="G2874" i="3"/>
  <c r="O1970" i="17" s="1"/>
  <c r="G2873" i="3"/>
  <c r="G2872" i="3"/>
  <c r="O1969" i="17" s="1"/>
  <c r="G2871" i="3"/>
  <c r="G2870" i="3"/>
  <c r="O7495" i="17" s="1"/>
  <c r="G2869" i="3"/>
  <c r="G2868" i="3"/>
  <c r="O7712" i="17" s="1"/>
  <c r="G2866" i="3"/>
  <c r="O3722" i="17" s="1"/>
  <c r="G2865" i="3"/>
  <c r="G2864" i="3"/>
  <c r="O6172" i="17" s="1"/>
  <c r="G2863" i="3"/>
  <c r="G2862" i="3"/>
  <c r="G2861" i="3"/>
  <c r="O6543" i="17" s="1"/>
  <c r="G2860" i="3"/>
  <c r="O4123" i="17" s="1"/>
  <c r="G2859" i="3"/>
  <c r="O6093" i="17" s="1"/>
  <c r="G2858" i="3"/>
  <c r="O4135" i="17" s="1"/>
  <c r="G2857" i="3"/>
  <c r="O7254" i="17" s="1"/>
  <c r="G2856" i="3"/>
  <c r="O2802" i="17" s="1"/>
  <c r="G2855" i="3"/>
  <c r="G2854" i="3"/>
  <c r="O3167" i="17" s="1"/>
  <c r="G2853" i="3"/>
  <c r="O8698" i="17" s="1"/>
  <c r="G2852" i="3"/>
  <c r="G2851" i="3"/>
  <c r="O9615" i="17" s="1"/>
  <c r="G2850" i="3"/>
  <c r="G2849" i="3"/>
  <c r="G2848" i="3"/>
  <c r="G2847" i="3"/>
  <c r="O2940" i="17" s="1"/>
  <c r="G2846" i="3"/>
  <c r="O3144" i="17" s="1"/>
  <c r="G2845" i="3"/>
  <c r="O7253" i="17" s="1"/>
  <c r="G2844" i="3"/>
  <c r="O4198" i="17" s="1"/>
  <c r="G2843" i="3"/>
  <c r="G2842" i="3"/>
  <c r="G2841" i="3"/>
  <c r="G2840" i="3"/>
  <c r="O2512" i="17" s="1"/>
  <c r="G2839" i="3"/>
  <c r="O2511" i="17" s="1"/>
  <c r="G2838" i="3"/>
  <c r="O2510" i="17" s="1"/>
  <c r="G2837" i="3"/>
  <c r="O2509" i="17" s="1"/>
  <c r="G2836" i="3"/>
  <c r="O2508" i="17" s="1"/>
  <c r="G2835" i="3"/>
  <c r="O2507" i="17" s="1"/>
  <c r="G2834" i="3"/>
  <c r="O2506" i="17" s="1"/>
  <c r="G2833" i="3"/>
  <c r="O9545" i="17" s="1"/>
  <c r="G2832" i="3"/>
  <c r="G2831" i="3"/>
  <c r="G2830" i="3"/>
  <c r="O9814" i="17" s="1"/>
  <c r="G2829" i="3"/>
  <c r="G2828" i="3"/>
  <c r="G2827" i="3"/>
  <c r="O9542" i="17" s="1"/>
  <c r="G2826" i="3"/>
  <c r="G2825" i="3"/>
  <c r="G2824" i="3"/>
  <c r="G2823" i="3"/>
  <c r="O1717" i="17" s="1"/>
  <c r="G2822" i="3"/>
  <c r="O6676" i="17" s="1"/>
  <c r="G2821" i="3"/>
  <c r="G2820" i="3"/>
  <c r="G2819" i="3"/>
  <c r="O207" i="17" s="1"/>
  <c r="G2818" i="3"/>
  <c r="O2597" i="17" s="1"/>
  <c r="G2817" i="3"/>
  <c r="O9613" i="17" s="1"/>
  <c r="G2816" i="3"/>
  <c r="G2815" i="3"/>
  <c r="O3930" i="17" s="1"/>
  <c r="G2814" i="3"/>
  <c r="G2813" i="3"/>
  <c r="G2812" i="3"/>
  <c r="O6541" i="17" s="1"/>
  <c r="G2811" i="3"/>
  <c r="O6674" i="17" s="1"/>
  <c r="G2809" i="3"/>
  <c r="G2808" i="3"/>
  <c r="O2907" i="17" s="1"/>
  <c r="G2806" i="3"/>
  <c r="O6170" i="17" s="1"/>
  <c r="G2805" i="3"/>
  <c r="O1716" i="17" s="1"/>
  <c r="G2804" i="3"/>
  <c r="O3105" i="17" s="1"/>
  <c r="G2803" i="3"/>
  <c r="G2801" i="3"/>
  <c r="G2799" i="3"/>
  <c r="O2880" i="17" s="1"/>
  <c r="G2797" i="3"/>
  <c r="O1427" i="17" s="1"/>
  <c r="G2796" i="3"/>
  <c r="G2795" i="3"/>
  <c r="O1428" i="17" s="1"/>
  <c r="G2794" i="3"/>
  <c r="O3733" i="17" s="1"/>
  <c r="G2792" i="3"/>
  <c r="G2789" i="3"/>
  <c r="G2788" i="3"/>
  <c r="O4169" i="17" s="1"/>
  <c r="G2787" i="3"/>
  <c r="G2786" i="3"/>
  <c r="G2785" i="3"/>
  <c r="O750" i="17" s="1"/>
  <c r="G2784" i="3"/>
  <c r="O3484" i="17" s="1"/>
  <c r="G2783" i="3"/>
  <c r="O2817" i="17" s="1"/>
  <c r="G2782" i="3"/>
  <c r="O2937" i="17" s="1"/>
  <c r="G2781" i="3"/>
  <c r="O4071" i="17" s="1"/>
  <c r="G2780" i="3"/>
  <c r="G2779" i="3"/>
  <c r="O3852" i="17" s="1"/>
  <c r="G2778" i="3"/>
  <c r="G2777" i="3"/>
  <c r="O3430" i="17" s="1"/>
  <c r="G2775" i="3"/>
  <c r="G2774" i="3"/>
  <c r="O4173" i="17" s="1"/>
  <c r="G2773" i="3"/>
  <c r="O9811" i="17" s="1"/>
  <c r="G2772" i="3"/>
  <c r="G2771" i="3"/>
  <c r="G2770" i="3"/>
  <c r="O3746" i="17" s="1"/>
  <c r="G2768" i="3"/>
  <c r="O749" i="17" s="1"/>
  <c r="G2767" i="3"/>
  <c r="G2766" i="3"/>
  <c r="O3310" i="17" s="1"/>
  <c r="G2761" i="3"/>
  <c r="G2759" i="3"/>
  <c r="G2757" i="3"/>
  <c r="G2756" i="3"/>
  <c r="O1711" i="17" s="1"/>
  <c r="G2755" i="3"/>
  <c r="G2753" i="3"/>
  <c r="O1143" i="17" s="1"/>
  <c r="G2752" i="3"/>
  <c r="G2750" i="3"/>
  <c r="G2748" i="3"/>
  <c r="G2747" i="3"/>
  <c r="O745" i="17" s="1"/>
  <c r="G2744" i="3"/>
  <c r="O612" i="17" s="1"/>
  <c r="G2743" i="3"/>
  <c r="G2740" i="3"/>
  <c r="G2739" i="3"/>
  <c r="O5647" i="17" s="1"/>
  <c r="G2738" i="3"/>
  <c r="O2173" i="17" s="1"/>
  <c r="G2736" i="3"/>
  <c r="G2734" i="3"/>
  <c r="O3604" i="17" s="1"/>
  <c r="G2733" i="3"/>
  <c r="G2732" i="3"/>
  <c r="G2731" i="3"/>
  <c r="G2728" i="3"/>
  <c r="G2727" i="3"/>
  <c r="G2726" i="3"/>
  <c r="G2725" i="3"/>
  <c r="O4166" i="17" s="1"/>
  <c r="G2724" i="3"/>
  <c r="G2723" i="3"/>
  <c r="O7707" i="17" s="1"/>
  <c r="G2722" i="3"/>
  <c r="O9240" i="17" s="1"/>
  <c r="G2721" i="3"/>
  <c r="O3060" i="17" s="1"/>
  <c r="G2720" i="3"/>
  <c r="G2719" i="3"/>
  <c r="G2718" i="3"/>
  <c r="G2716" i="3"/>
  <c r="G2715" i="3"/>
  <c r="O7489" i="17" s="1"/>
  <c r="G2714" i="3"/>
  <c r="O6424" i="17" s="1"/>
  <c r="G2713" i="3"/>
  <c r="O3361" i="17" s="1"/>
  <c r="G2711" i="3"/>
  <c r="O3219" i="17" s="1"/>
  <c r="G2710" i="3"/>
  <c r="O7247" i="17" s="1"/>
  <c r="G2709" i="3"/>
  <c r="G2707" i="3"/>
  <c r="G2706" i="3"/>
  <c r="O529" i="17" s="1"/>
  <c r="G2705" i="3"/>
  <c r="G2704" i="3"/>
  <c r="O5985" i="17" s="1"/>
  <c r="G2703" i="3"/>
  <c r="G2702" i="3"/>
  <c r="O6328" i="17" s="1"/>
  <c r="G2701" i="3"/>
  <c r="G2700" i="3"/>
  <c r="G2699" i="3"/>
  <c r="O6320" i="17" s="1"/>
  <c r="G2698" i="3"/>
  <c r="G2697" i="3"/>
  <c r="G2696" i="3"/>
  <c r="G2695" i="3"/>
  <c r="G2694" i="3"/>
  <c r="G2693" i="3"/>
  <c r="O7027" i="17" s="1"/>
  <c r="G2692" i="3"/>
  <c r="G2691" i="3"/>
  <c r="G2690" i="3"/>
  <c r="G2689" i="3"/>
  <c r="G2688" i="3"/>
  <c r="O3527" i="17" s="1"/>
  <c r="G2687" i="3"/>
  <c r="O6423" i="17" s="1"/>
  <c r="G2686" i="3"/>
  <c r="G2685" i="3"/>
  <c r="G2684" i="3"/>
  <c r="G2741" i="3"/>
  <c r="O4024" i="17" s="1"/>
  <c r="G2682" i="3"/>
  <c r="O8001" i="17" s="1"/>
  <c r="G2681" i="3"/>
  <c r="G2680" i="3"/>
  <c r="G2679" i="3"/>
  <c r="O281" i="17" s="1"/>
  <c r="G2678" i="3"/>
  <c r="O7350" i="17" s="1"/>
  <c r="G3274" i="3"/>
  <c r="G2676" i="3"/>
  <c r="G2675" i="3"/>
  <c r="G2674" i="3"/>
  <c r="O245" i="17" s="1"/>
  <c r="G2673" i="3"/>
  <c r="G2672" i="3"/>
  <c r="O3788" i="17" s="1"/>
  <c r="G2671" i="3"/>
  <c r="O2749" i="17" s="1"/>
  <c r="G2670" i="3"/>
  <c r="G2669" i="3"/>
  <c r="O6724" i="17" s="1"/>
  <c r="G2667" i="3"/>
  <c r="G2666" i="3"/>
  <c r="O5487" i="17" s="1"/>
  <c r="G2665" i="3"/>
  <c r="O3390" i="17" s="1"/>
  <c r="G2664" i="3"/>
  <c r="G2663" i="3"/>
  <c r="O6324" i="17" s="1"/>
  <c r="G2662" i="3"/>
  <c r="O5713" i="17" s="1"/>
  <c r="G2661" i="3"/>
  <c r="G2660" i="3"/>
  <c r="O2170" i="17" s="1"/>
  <c r="G2658" i="3"/>
  <c r="O3874" i="17" s="1"/>
  <c r="G2657" i="3"/>
  <c r="O2003" i="17" s="1"/>
  <c r="G2656" i="3"/>
  <c r="O1968" i="17" s="1"/>
  <c r="G2654" i="3"/>
  <c r="O6539" i="17" s="1"/>
  <c r="G2652" i="3"/>
  <c r="G2651" i="3"/>
  <c r="O6166" i="17" s="1"/>
  <c r="G2650" i="3"/>
  <c r="O6193" i="17" s="1"/>
  <c r="G2649" i="3"/>
  <c r="O3077" i="17" s="1"/>
  <c r="G2647" i="3"/>
  <c r="O3629" i="17" s="1"/>
  <c r="G2646" i="3"/>
  <c r="O2501" i="17" s="1"/>
  <c r="G2645" i="3"/>
  <c r="O2500" i="17" s="1"/>
  <c r="G2644" i="3"/>
  <c r="O2499" i="17" s="1"/>
  <c r="G2643" i="3"/>
  <c r="O2498" i="17" s="1"/>
  <c r="G2642" i="3"/>
  <c r="O2497" i="17" s="1"/>
  <c r="G2641" i="3"/>
  <c r="O2496" i="17" s="1"/>
  <c r="G2640" i="3"/>
  <c r="O2495" i="17" s="1"/>
  <c r="G2639" i="3"/>
  <c r="O2494" i="17" s="1"/>
  <c r="G2638" i="3"/>
  <c r="O2493" i="17" s="1"/>
  <c r="G2637" i="3"/>
  <c r="O2492" i="17" s="1"/>
  <c r="G2636" i="3"/>
  <c r="O9806" i="17" s="1"/>
  <c r="G2635" i="3"/>
  <c r="G2634" i="3"/>
  <c r="O9805" i="17" s="1"/>
  <c r="G2633" i="3"/>
  <c r="G2632" i="3"/>
  <c r="G2631" i="3"/>
  <c r="O9807" i="17" s="1"/>
  <c r="G2630" i="3"/>
  <c r="O2662" i="17" s="1"/>
  <c r="G2629" i="3"/>
  <c r="O1703" i="17" s="1"/>
  <c r="G2628" i="3"/>
  <c r="G2627" i="3"/>
  <c r="G2626" i="3"/>
  <c r="O6192" i="17" s="1"/>
  <c r="G2625" i="3"/>
  <c r="G2624" i="3"/>
  <c r="G2623" i="3"/>
  <c r="G2622" i="3"/>
  <c r="G2619" i="3"/>
  <c r="G2618" i="3"/>
  <c r="G2617" i="3"/>
  <c r="G2616" i="3"/>
  <c r="G2615" i="3"/>
  <c r="G2614" i="3"/>
  <c r="O3592" i="17" s="1"/>
  <c r="G2613" i="3"/>
  <c r="O2763" i="17" s="1"/>
  <c r="G2612" i="3"/>
  <c r="O7915" i="17" s="1"/>
  <c r="G2611" i="3"/>
  <c r="O3960" i="17" s="1"/>
  <c r="G2610" i="3"/>
  <c r="O6421" i="17" s="1"/>
  <c r="G2609" i="3"/>
  <c r="O9179" i="17" s="1"/>
  <c r="G2608" i="3"/>
  <c r="G2607" i="3"/>
  <c r="G2606" i="3"/>
  <c r="G2605" i="3"/>
  <c r="O3846" i="17" s="1"/>
  <c r="G2604" i="3"/>
  <c r="G2603" i="3"/>
  <c r="O1135" i="17" s="1"/>
  <c r="G2602" i="3"/>
  <c r="G2601" i="3"/>
  <c r="O2776" i="17" s="1"/>
  <c r="G2600" i="3"/>
  <c r="O4218" i="17" s="1"/>
  <c r="G2599" i="3"/>
  <c r="G2598" i="3"/>
  <c r="G2597" i="3"/>
  <c r="O3976" i="17" s="1"/>
  <c r="G2596" i="3"/>
  <c r="G2595" i="3"/>
  <c r="G2594" i="3"/>
  <c r="O4197" i="17" s="1"/>
  <c r="G2593" i="3"/>
  <c r="O4245" i="17" s="1"/>
  <c r="G2592" i="3"/>
  <c r="G2591" i="3"/>
  <c r="G2590" i="3"/>
  <c r="G2589" i="3"/>
  <c r="G2588" i="3"/>
  <c r="O6420" i="17" s="1"/>
  <c r="G2586" i="3"/>
  <c r="O6419" i="17" s="1"/>
  <c r="G2584" i="3"/>
  <c r="O3992" i="17" s="1"/>
  <c r="G2583" i="3"/>
  <c r="G2582" i="3"/>
  <c r="G2581" i="3"/>
  <c r="O9148" i="17" s="1"/>
  <c r="G2580" i="3"/>
  <c r="O3632" i="17" s="1"/>
  <c r="G2579" i="3"/>
  <c r="O9300" i="17" s="1"/>
  <c r="G2578" i="3"/>
  <c r="O7911" i="17" s="1"/>
  <c r="G2577" i="3"/>
  <c r="O9244" i="17" s="1"/>
  <c r="G2576" i="3"/>
  <c r="O6822" i="17" s="1"/>
  <c r="G2575" i="3"/>
  <c r="G2574" i="3"/>
  <c r="G2573" i="3"/>
  <c r="G2572" i="3"/>
  <c r="O3895" i="17" s="1"/>
  <c r="G2571" i="3"/>
  <c r="O5680" i="17" s="1"/>
  <c r="G2570" i="3"/>
  <c r="O4052" i="17" s="1"/>
  <c r="G2569" i="3"/>
  <c r="O2743" i="17" s="1"/>
  <c r="G2563" i="3"/>
  <c r="G2562" i="3"/>
  <c r="O280" i="17" s="1"/>
  <c r="G2561" i="3"/>
  <c r="O9114" i="17" s="1"/>
  <c r="G2560" i="3"/>
  <c r="G2559" i="3"/>
  <c r="O3087" i="17" s="1"/>
  <c r="G2558" i="3"/>
  <c r="O9224" i="17" s="1"/>
  <c r="G2557" i="3"/>
  <c r="O8827" i="17" s="1"/>
  <c r="G2556" i="3"/>
  <c r="O3288" i="17" s="1"/>
  <c r="G2555" i="3"/>
  <c r="O9304" i="17" s="1"/>
  <c r="G2554" i="3"/>
  <c r="O7241" i="17" s="1"/>
  <c r="G2552" i="3"/>
  <c r="O3800" i="17" s="1"/>
  <c r="G2551" i="3"/>
  <c r="O3328" i="17" s="1"/>
  <c r="G2550" i="3"/>
  <c r="G2549" i="3"/>
  <c r="G2548" i="3"/>
  <c r="G2547" i="3"/>
  <c r="O3997" i="17" s="1"/>
  <c r="G2546" i="3"/>
  <c r="O3943" i="17" s="1"/>
  <c r="G2544" i="3"/>
  <c r="G2543" i="3"/>
  <c r="O2165" i="17" s="1"/>
  <c r="G2541" i="3"/>
  <c r="O4000" i="17" s="1"/>
  <c r="G2538" i="3"/>
  <c r="O9245" i="17" s="1"/>
  <c r="G2537" i="3"/>
  <c r="O7700" i="17" s="1"/>
  <c r="G2536" i="3"/>
  <c r="O3201" i="17" s="1"/>
  <c r="G2535" i="3"/>
  <c r="G2534" i="3"/>
  <c r="G2532" i="3"/>
  <c r="O3110" i="17" s="1"/>
  <c r="G2531" i="3"/>
  <c r="O4246" i="17" s="1"/>
  <c r="G2530" i="3"/>
  <c r="G2528" i="3"/>
  <c r="O412" i="17" s="1"/>
  <c r="G2527" i="3"/>
  <c r="O6670" i="17" s="1"/>
  <c r="G2526" i="3"/>
  <c r="O1406" i="17" s="1"/>
  <c r="G2525" i="3"/>
  <c r="O7240" i="17" s="1"/>
  <c r="G2524" i="3"/>
  <c r="O7021" i="17" s="1"/>
  <c r="G2523" i="3"/>
  <c r="O7020" i="17" s="1"/>
  <c r="G2522" i="3"/>
  <c r="O7019" i="17" s="1"/>
  <c r="G2521" i="3"/>
  <c r="G2520" i="3"/>
  <c r="G2519" i="3"/>
  <c r="O7239" i="17" s="1"/>
  <c r="G2518" i="3"/>
  <c r="G2517" i="3"/>
  <c r="G2516" i="3"/>
  <c r="G2515" i="3"/>
  <c r="G2514" i="3"/>
  <c r="O2709" i="17" s="1"/>
  <c r="G2513" i="3"/>
  <c r="G2512" i="3"/>
  <c r="O3650" i="17" s="1"/>
  <c r="G2511" i="3"/>
  <c r="G2510" i="3"/>
  <c r="G2509" i="3"/>
  <c r="G2506" i="3"/>
  <c r="G2505" i="3"/>
  <c r="G2504" i="3"/>
  <c r="G2503" i="3"/>
  <c r="O5407" i="17" s="1"/>
  <c r="G2502" i="3"/>
  <c r="G2501" i="3"/>
  <c r="O3585" i="17" s="1"/>
  <c r="G2500" i="3"/>
  <c r="O5406" i="17" s="1"/>
  <c r="G2499" i="3"/>
  <c r="O5405" i="17" s="1"/>
  <c r="G2498" i="3"/>
  <c r="O1967" i="17" s="1"/>
  <c r="G2497" i="3"/>
  <c r="O202" i="17" s="1"/>
  <c r="G2496" i="3"/>
  <c r="O4258" i="17" s="1"/>
  <c r="G2495" i="3"/>
  <c r="G2494" i="3"/>
  <c r="G2492" i="3"/>
  <c r="O525" i="17" s="1"/>
  <c r="G2491" i="3"/>
  <c r="G2490" i="3"/>
  <c r="O9219" i="17" s="1"/>
  <c r="G2488" i="3"/>
  <c r="O4272" i="17" s="1"/>
  <c r="G2487" i="3"/>
  <c r="G2486" i="3"/>
  <c r="G2485" i="3"/>
  <c r="O3498" i="17" s="1"/>
  <c r="G2484" i="3"/>
  <c r="O4293" i="17" s="1"/>
  <c r="G2483" i="3"/>
  <c r="O4097" i="17" s="1"/>
  <c r="G2482" i="3"/>
  <c r="O1127" i="17" s="1"/>
  <c r="G2481" i="3"/>
  <c r="G2479" i="3"/>
  <c r="G2478" i="3"/>
  <c r="G2477" i="3"/>
  <c r="O4251" i="17" s="1"/>
  <c r="G2476" i="3"/>
  <c r="G2475" i="3"/>
  <c r="G2474" i="3"/>
  <c r="O2731" i="17" s="1"/>
  <c r="G2471" i="3"/>
  <c r="O7479" i="17" s="1"/>
  <c r="G2470" i="3"/>
  <c r="O5404" i="17" s="1"/>
  <c r="G2469" i="3"/>
  <c r="O8706" i="17" s="1"/>
  <c r="G2468" i="3"/>
  <c r="G2466" i="3"/>
  <c r="O4047" i="17" s="1"/>
  <c r="G2465" i="3"/>
  <c r="G2464" i="3"/>
  <c r="O3044" i="17" s="1"/>
  <c r="G2463" i="3"/>
  <c r="O1966" i="17" s="1"/>
  <c r="G2462" i="3"/>
  <c r="O3393" i="17" s="1"/>
  <c r="G2460" i="3"/>
  <c r="O2699" i="17" s="1"/>
  <c r="G2459" i="3"/>
  <c r="G2458" i="3"/>
  <c r="G2457" i="3"/>
  <c r="O4279" i="17" s="1"/>
  <c r="G2454" i="3"/>
  <c r="O3815" i="17" s="1"/>
  <c r="G2452" i="3"/>
  <c r="O3052" i="17" s="1"/>
  <c r="G2451" i="3"/>
  <c r="G2449" i="3"/>
  <c r="G2446" i="3"/>
  <c r="O9106" i="17" s="1"/>
  <c r="G2445" i="3"/>
  <c r="O9102" i="17" s="1"/>
  <c r="G2444" i="3"/>
  <c r="O2006" i="17" s="1"/>
  <c r="G2443" i="3"/>
  <c r="G2442" i="3"/>
  <c r="O4153" i="17" s="1"/>
  <c r="G2441" i="3"/>
  <c r="G2440" i="3"/>
  <c r="G2439" i="3"/>
  <c r="G2438" i="3"/>
  <c r="G2437" i="3"/>
  <c r="O3533" i="17" s="1"/>
  <c r="G2436" i="3"/>
  <c r="O3677" i="17" s="1"/>
  <c r="G2435" i="3"/>
  <c r="G2434" i="3"/>
  <c r="O8120" i="17" s="1"/>
  <c r="G2433" i="3"/>
  <c r="G2432" i="3"/>
  <c r="G2430" i="3"/>
  <c r="G2428" i="3"/>
  <c r="G2427" i="3"/>
  <c r="O3143" i="17" s="1"/>
  <c r="G2426" i="3"/>
  <c r="O3250" i="17" s="1"/>
  <c r="G2425" i="3"/>
  <c r="G2424" i="3"/>
  <c r="G2423" i="3"/>
  <c r="O3099" i="17" s="1"/>
  <c r="G2422" i="3"/>
  <c r="G2421" i="3"/>
  <c r="O2682" i="17" s="1"/>
  <c r="G2420" i="3"/>
  <c r="G2419" i="3"/>
  <c r="G2418" i="3"/>
  <c r="O4075" i="17" s="1"/>
  <c r="G2416" i="3"/>
  <c r="G2415" i="3"/>
  <c r="G2414" i="3"/>
  <c r="G2412" i="3"/>
  <c r="O8835" i="17" s="1"/>
  <c r="G2411" i="3"/>
  <c r="O8562" i="17" s="1"/>
  <c r="G2410" i="3"/>
  <c r="G2409" i="3"/>
  <c r="G2408" i="3"/>
  <c r="O2726" i="17" s="1"/>
  <c r="G2407" i="3"/>
  <c r="G2406" i="3"/>
  <c r="O7898" i="17" s="1"/>
  <c r="G2405" i="3"/>
  <c r="O2877" i="17" s="1"/>
  <c r="G2403" i="3"/>
  <c r="O201" i="17" s="1"/>
  <c r="G2402" i="3"/>
  <c r="O9170" i="17" s="1"/>
  <c r="G2401" i="3"/>
  <c r="O1965" i="17" s="1"/>
  <c r="G2400" i="3"/>
  <c r="O1964" i="17" s="1"/>
  <c r="G2399" i="3"/>
  <c r="O2000" i="17" s="1"/>
  <c r="G2398" i="3"/>
  <c r="O3505" i="17" s="1"/>
  <c r="G2397" i="3"/>
  <c r="O5402" i="17" s="1"/>
  <c r="G2396" i="3"/>
  <c r="O200" i="17" s="1"/>
  <c r="G2395" i="3"/>
  <c r="O199" i="17" s="1"/>
  <c r="G2394" i="3"/>
  <c r="G2392" i="3"/>
  <c r="O2791" i="17" s="1"/>
  <c r="G2390" i="3"/>
  <c r="G2389" i="3"/>
  <c r="G2388" i="3"/>
  <c r="G2387" i="3"/>
  <c r="G2386" i="3"/>
  <c r="G2385" i="3"/>
  <c r="O7011" i="17" s="1"/>
  <c r="G2384" i="3"/>
  <c r="G2381" i="3"/>
  <c r="O2655" i="17" s="1"/>
  <c r="G2380" i="3"/>
  <c r="O6819" i="17" s="1"/>
  <c r="G2379" i="3"/>
  <c r="G2378" i="3"/>
  <c r="G2376" i="3"/>
  <c r="O7687" i="17" s="1"/>
  <c r="G2375" i="3"/>
  <c r="G2374" i="3"/>
  <c r="O2702" i="17" s="1"/>
  <c r="G2373" i="3"/>
  <c r="G2372" i="3"/>
  <c r="G2371" i="3"/>
  <c r="O3807" i="17" s="1"/>
  <c r="G2370" i="3"/>
  <c r="O6668" i="17" s="1"/>
  <c r="G2369" i="3"/>
  <c r="G2368" i="3"/>
  <c r="O3382" i="17" s="1"/>
  <c r="G2367" i="3"/>
  <c r="G2366" i="3"/>
  <c r="G2365" i="3"/>
  <c r="G2364" i="3"/>
  <c r="O6411" i="17" s="1"/>
  <c r="G2363" i="3"/>
  <c r="G2362" i="3"/>
  <c r="O9113" i="17" s="1"/>
  <c r="G2361" i="3"/>
  <c r="O198" i="17" s="1"/>
  <c r="G2360" i="3"/>
  <c r="O2491" i="17" s="1"/>
  <c r="G2358" i="3"/>
  <c r="O2002" i="17" s="1"/>
  <c r="G2357" i="3"/>
  <c r="O1963" i="17" s="1"/>
  <c r="G2356" i="3"/>
  <c r="O6410" i="17" s="1"/>
  <c r="G2355" i="3"/>
  <c r="G2354" i="3"/>
  <c r="G2353" i="3"/>
  <c r="O7242" i="17" s="1"/>
  <c r="G2352" i="3"/>
  <c r="O8111" i="17" s="1"/>
  <c r="G2351" i="3"/>
  <c r="G2350" i="3"/>
  <c r="G2349" i="3"/>
  <c r="O6191" i="17" s="1"/>
  <c r="G2348" i="3"/>
  <c r="O3508" i="17" s="1"/>
  <c r="G2347" i="3"/>
  <c r="O2967" i="17" s="1"/>
  <c r="G2346" i="3"/>
  <c r="O9286" i="17" s="1"/>
  <c r="G2345" i="3"/>
  <c r="O4139" i="17" s="1"/>
  <c r="G2344" i="3"/>
  <c r="O3716" i="17" s="1"/>
  <c r="G2343" i="3"/>
  <c r="G2342" i="3"/>
  <c r="G2341" i="3"/>
  <c r="G2340" i="3"/>
  <c r="O6818" i="17" s="1"/>
  <c r="G2339" i="3"/>
  <c r="O3639" i="17" s="1"/>
  <c r="G2338" i="3"/>
  <c r="O2581" i="17" s="1"/>
  <c r="G2336" i="3"/>
  <c r="O3682" i="17" s="1"/>
  <c r="G2335" i="3"/>
  <c r="O3358" i="17" s="1"/>
  <c r="G2334" i="3"/>
  <c r="G2333" i="3"/>
  <c r="G2332" i="3"/>
  <c r="O5117" i="17" s="1"/>
  <c r="G2331" i="3"/>
  <c r="G2330" i="3"/>
  <c r="G2329" i="3"/>
  <c r="O3803" i="17" s="1"/>
  <c r="G2328" i="3"/>
  <c r="O3696" i="17" s="1"/>
  <c r="G2327" i="3"/>
  <c r="O5401" i="17" s="1"/>
  <c r="G2326" i="3"/>
  <c r="O9264" i="17" s="1"/>
  <c r="G2325" i="3"/>
  <c r="O9270" i="17" s="1"/>
  <c r="G2324" i="3"/>
  <c r="O2724" i="17" s="1"/>
  <c r="G2322" i="3"/>
  <c r="G2321" i="3"/>
  <c r="O3539" i="17" s="1"/>
  <c r="G2320" i="3"/>
  <c r="G2319" i="3"/>
  <c r="O3364" i="17" s="1"/>
  <c r="G2318" i="3"/>
  <c r="O3864" i="17" s="1"/>
  <c r="G2317" i="3"/>
  <c r="G2316" i="3"/>
  <c r="O3183" i="17" s="1"/>
  <c r="G2315" i="3"/>
  <c r="O2489" i="17" s="1"/>
  <c r="G2314" i="3"/>
  <c r="O2488" i="17" s="1"/>
  <c r="G2313" i="3"/>
  <c r="O2487" i="17" s="1"/>
  <c r="G2312" i="3"/>
  <c r="O2486" i="17" s="1"/>
  <c r="G2311" i="3"/>
  <c r="O2485" i="17" s="1"/>
  <c r="G2310" i="3"/>
  <c r="O2484" i="17" s="1"/>
  <c r="G2309" i="3"/>
  <c r="O2483" i="17" s="1"/>
  <c r="G2308" i="3"/>
  <c r="O2482" i="17" s="1"/>
  <c r="G2307" i="3"/>
  <c r="O2481" i="17" s="1"/>
  <c r="G2306" i="3"/>
  <c r="O2480" i="17" s="1"/>
  <c r="G2305" i="3"/>
  <c r="O2479" i="17" s="1"/>
  <c r="G2304" i="3"/>
  <c r="O2478" i="17" s="1"/>
  <c r="G2303" i="3"/>
  <c r="O2477" i="17" s="1"/>
  <c r="G2302" i="3"/>
  <c r="O2476" i="17" s="1"/>
  <c r="G2301" i="3"/>
  <c r="O2475" i="17" s="1"/>
  <c r="G2300" i="3"/>
  <c r="O9518" i="17" s="1"/>
  <c r="G2299" i="3"/>
  <c r="O9792" i="17" s="1"/>
  <c r="G2298" i="3"/>
  <c r="O9513" i="17" s="1"/>
  <c r="G2297" i="3"/>
  <c r="G2296" i="3"/>
  <c r="G2295" i="3"/>
  <c r="G2294" i="3"/>
  <c r="G2293" i="3"/>
  <c r="O9528" i="17" s="1"/>
  <c r="G2292" i="3"/>
  <c r="O9785" i="17" s="1"/>
  <c r="G2291" i="3"/>
  <c r="G2290" i="3"/>
  <c r="O9787" i="17" s="1"/>
  <c r="G2289" i="3"/>
  <c r="G2288" i="3"/>
  <c r="G2287" i="3"/>
  <c r="G2286" i="3"/>
  <c r="O9796" i="17" s="1"/>
  <c r="G2285" i="3"/>
  <c r="G2284" i="3"/>
  <c r="O9529" i="17" s="1"/>
  <c r="G2283" i="3"/>
  <c r="G2282" i="3"/>
  <c r="G2281" i="3"/>
  <c r="O9519" i="17" s="1"/>
  <c r="G2280" i="3"/>
  <c r="O9521" i="17" s="1"/>
  <c r="G2279" i="3"/>
  <c r="G2278" i="3"/>
  <c r="O9510" i="17" s="1"/>
  <c r="G2277" i="3"/>
  <c r="O9525" i="17" s="1"/>
  <c r="G2276" i="3"/>
  <c r="O9520" i="17" s="1"/>
  <c r="G2275" i="3"/>
  <c r="O9794" i="17" s="1"/>
  <c r="G2274" i="3"/>
  <c r="G2273" i="3"/>
  <c r="O9793" i="17" s="1"/>
  <c r="G2272" i="3"/>
  <c r="O7683" i="17" s="1"/>
  <c r="G2271" i="3"/>
  <c r="G2269" i="3"/>
  <c r="O3546" i="17" s="1"/>
  <c r="G2268" i="3"/>
  <c r="O4150" i="17" s="1"/>
  <c r="G2267" i="3"/>
  <c r="G2266" i="3"/>
  <c r="G2265" i="3"/>
  <c r="O9202" i="17" s="1"/>
  <c r="G2264" i="3"/>
  <c r="O3971" i="17" s="1"/>
  <c r="G2263" i="3"/>
  <c r="G2262" i="3"/>
  <c r="G2261" i="3"/>
  <c r="O3410" i="17" s="1"/>
  <c r="G2260" i="3"/>
  <c r="O2152" i="17" s="1"/>
  <c r="G2259" i="3"/>
  <c r="O3151" i="17" s="1"/>
  <c r="G2258" i="3"/>
  <c r="O8108" i="17" s="1"/>
  <c r="G2257" i="3"/>
  <c r="O3758" i="17" s="1"/>
  <c r="G2256" i="3"/>
  <c r="O5979" i="17" s="1"/>
  <c r="G2255" i="3"/>
  <c r="G2252" i="3"/>
  <c r="G2251" i="3"/>
  <c r="O2633" i="17" s="1"/>
  <c r="G2250" i="3"/>
  <c r="O3810" i="17" s="1"/>
  <c r="G2248" i="3"/>
  <c r="O727" i="17" s="1"/>
  <c r="G2247" i="3"/>
  <c r="G2246" i="3"/>
  <c r="O4155" i="17" s="1"/>
  <c r="G2245" i="3"/>
  <c r="O6664" i="17" s="1"/>
  <c r="G2244" i="3"/>
  <c r="O3627" i="17" s="1"/>
  <c r="G2243" i="3"/>
  <c r="G2242" i="3"/>
  <c r="G2241" i="3"/>
  <c r="O3576" i="17" s="1"/>
  <c r="G2240" i="3"/>
  <c r="G2239" i="3"/>
  <c r="G2238" i="3"/>
  <c r="G2237" i="3"/>
  <c r="G2236" i="3"/>
  <c r="O3189" i="17" s="1"/>
  <c r="G2235" i="3"/>
  <c r="G2234" i="3"/>
  <c r="O4032" i="17" s="1"/>
  <c r="G2233" i="3"/>
  <c r="G2231" i="3"/>
  <c r="O4038" i="17" s="1"/>
  <c r="G2229" i="3"/>
  <c r="O3499" i="17" s="1"/>
  <c r="G2228" i="3"/>
  <c r="G2227" i="3"/>
  <c r="G2226" i="3"/>
  <c r="O4278" i="17" s="1"/>
  <c r="G2225" i="3"/>
  <c r="O8320" i="17" s="1"/>
  <c r="G2224" i="3"/>
  <c r="G2223" i="3"/>
  <c r="O7889" i="17" s="1"/>
  <c r="G2222" i="3"/>
  <c r="G2220" i="3"/>
  <c r="O3210" i="17" s="1"/>
  <c r="G2219" i="3"/>
  <c r="G2218" i="3"/>
  <c r="G2217" i="3"/>
  <c r="G2216" i="3"/>
  <c r="O3318" i="17" s="1"/>
  <c r="G2215" i="3"/>
  <c r="G2212" i="3"/>
  <c r="O7680" i="17" s="1"/>
  <c r="G2211" i="3"/>
  <c r="G2210" i="3"/>
  <c r="G2209" i="3"/>
  <c r="G2208" i="3"/>
  <c r="O1680" i="17" s="1"/>
  <c r="G2207" i="3"/>
  <c r="O3281" i="17" s="1"/>
  <c r="G2206" i="3"/>
  <c r="O4105" i="17" s="1"/>
  <c r="G2205" i="3"/>
  <c r="O197" i="17" s="1"/>
  <c r="G2204" i="3"/>
  <c r="O7006" i="17" s="1"/>
  <c r="G2202" i="3"/>
  <c r="G2201" i="3"/>
  <c r="G2200" i="3"/>
  <c r="O7679" i="17" s="1"/>
  <c r="G2199" i="3"/>
  <c r="O6651" i="17" s="1"/>
  <c r="G2198" i="3"/>
  <c r="G2197" i="3"/>
  <c r="G2196" i="3"/>
  <c r="G2195" i="3"/>
  <c r="G2194" i="3"/>
  <c r="G2193" i="3"/>
  <c r="G2192" i="3"/>
  <c r="G2191" i="3"/>
  <c r="G2190" i="3"/>
  <c r="G2189" i="3"/>
  <c r="O7467" i="17" s="1"/>
  <c r="G2188" i="3"/>
  <c r="G2187" i="3"/>
  <c r="O6407" i="17" s="1"/>
  <c r="G2186" i="3"/>
  <c r="O196" i="17" s="1"/>
  <c r="G2185" i="3"/>
  <c r="O3794" i="17" s="1"/>
  <c r="G2184" i="3"/>
  <c r="G2183" i="3"/>
  <c r="O3272" i="17" s="1"/>
  <c r="G2182" i="3"/>
  <c r="G2181" i="3"/>
  <c r="O4081" i="17" s="1"/>
  <c r="G2179" i="3"/>
  <c r="G2178" i="3"/>
  <c r="O8947" i="17" s="1"/>
  <c r="G2177" i="3"/>
  <c r="O3635" i="17" s="1"/>
  <c r="G2176" i="3"/>
  <c r="O3224" i="17" s="1"/>
  <c r="G2175" i="3"/>
  <c r="O9173" i="17" s="1"/>
  <c r="G2174" i="3"/>
  <c r="O3946" i="17" s="1"/>
  <c r="G2173" i="3"/>
  <c r="O9236" i="17" s="1"/>
  <c r="G2172" i="3"/>
  <c r="G2171" i="3"/>
  <c r="O2900" i="17" s="1"/>
  <c r="G2170" i="3"/>
  <c r="O7225" i="17" s="1"/>
  <c r="G2168" i="3"/>
  <c r="G2167" i="3"/>
  <c r="O6662" i="17" s="1"/>
  <c r="G2166" i="3"/>
  <c r="G2165" i="3"/>
  <c r="O8101" i="17" s="1"/>
  <c r="G2164" i="3"/>
  <c r="G2163" i="3"/>
  <c r="O6406" i="17" s="1"/>
  <c r="G2162" i="3"/>
  <c r="G2161" i="3"/>
  <c r="G2160" i="3"/>
  <c r="G2159" i="3"/>
  <c r="O1676" i="17" s="1"/>
  <c r="G2158" i="3"/>
  <c r="G2157" i="3"/>
  <c r="O3608" i="17" s="1"/>
  <c r="G2156" i="3"/>
  <c r="G2155" i="3"/>
  <c r="G2154" i="3"/>
  <c r="O3937" i="17" s="1"/>
  <c r="G2152" i="3"/>
  <c r="O4250" i="17" s="1"/>
  <c r="G2151" i="3"/>
  <c r="O4122" i="17" s="1"/>
  <c r="G2150" i="3"/>
  <c r="O8977" i="17" s="1"/>
  <c r="G2149" i="3"/>
  <c r="O4291" i="17" s="1"/>
  <c r="G2148" i="3"/>
  <c r="G2147" i="3"/>
  <c r="O1962" i="17" s="1"/>
  <c r="G2146" i="3"/>
  <c r="O7465" i="17" s="1"/>
  <c r="G2145" i="3"/>
  <c r="G2144" i="3"/>
  <c r="G2143" i="3"/>
  <c r="O7221" i="17" s="1"/>
  <c r="G2142" i="3"/>
  <c r="G2141" i="3"/>
  <c r="O6811" i="17" s="1"/>
  <c r="G2140" i="3"/>
  <c r="O6659" i="17" s="1"/>
  <c r="G2139" i="3"/>
  <c r="O7002" i="17" s="1"/>
  <c r="G2138" i="3"/>
  <c r="O3500" i="17" s="1"/>
  <c r="G2137" i="3"/>
  <c r="G2136" i="3"/>
  <c r="O1996" i="17" s="1"/>
  <c r="G2135" i="3"/>
  <c r="G2134" i="3"/>
  <c r="G2133" i="3"/>
  <c r="O2962" i="17" s="1"/>
  <c r="G2132" i="3"/>
  <c r="O112" i="17" s="1"/>
  <c r="G2130" i="3"/>
  <c r="O5400" i="17" s="1"/>
  <c r="G2129" i="3"/>
  <c r="O3056" i="17" s="1"/>
  <c r="G2127" i="3"/>
  <c r="O3504" i="17" s="1"/>
  <c r="G2126" i="3"/>
  <c r="G2125" i="3"/>
  <c r="G2123" i="3"/>
  <c r="G2122" i="3"/>
  <c r="G2121" i="3"/>
  <c r="G2120" i="3"/>
  <c r="G2119" i="3"/>
  <c r="O3663" i="17" s="1"/>
  <c r="G2118" i="3"/>
  <c r="O3552" i="17" s="1"/>
  <c r="G2117" i="3"/>
  <c r="O4011" i="17" s="1"/>
  <c r="G2116" i="3"/>
  <c r="O7464" i="17" s="1"/>
  <c r="G2115" i="3"/>
  <c r="G2114" i="3"/>
  <c r="O2928" i="17" s="1"/>
  <c r="G2113" i="3"/>
  <c r="O602" i="17" s="1"/>
  <c r="G2112" i="3"/>
  <c r="O3613" i="17" s="1"/>
  <c r="G2111" i="3"/>
  <c r="O3977" i="17" s="1"/>
  <c r="G2110" i="3"/>
  <c r="O195" i="17" s="1"/>
  <c r="G2109" i="3"/>
  <c r="G2108" i="3"/>
  <c r="O4235" i="17" s="1"/>
  <c r="G2107" i="3"/>
  <c r="O7000" i="17" s="1"/>
  <c r="G2105" i="3"/>
  <c r="O722" i="17" s="1"/>
  <c r="G2104" i="3"/>
  <c r="O2472" i="17" s="1"/>
  <c r="G2103" i="3"/>
  <c r="O2471" i="17" s="1"/>
  <c r="G2102" i="3"/>
  <c r="O2470" i="17" s="1"/>
  <c r="G2101" i="3"/>
  <c r="O2469" i="17" s="1"/>
  <c r="G2100" i="3"/>
  <c r="G2099" i="3"/>
  <c r="O9779" i="17" s="1"/>
  <c r="G2098" i="3"/>
  <c r="O9500" i="17" s="1"/>
  <c r="G2097" i="3"/>
  <c r="O9509" i="17" s="1"/>
  <c r="G2096" i="3"/>
  <c r="O9775" i="17" s="1"/>
  <c r="G2095" i="3"/>
  <c r="G2094" i="3"/>
  <c r="O9508" i="17" s="1"/>
  <c r="G2093" i="3"/>
  <c r="G2092" i="3"/>
  <c r="O9783" i="17" s="1"/>
  <c r="G2091" i="3"/>
  <c r="G2090" i="3"/>
  <c r="G2089" i="3"/>
  <c r="G2088" i="3"/>
  <c r="O9505" i="17" s="1"/>
  <c r="G2087" i="3"/>
  <c r="O9504" i="17" s="1"/>
  <c r="G2086" i="3"/>
  <c r="O9503" i="17" s="1"/>
  <c r="G2084" i="3"/>
  <c r="G2083" i="3"/>
  <c r="O3415" i="17" s="1"/>
  <c r="G2082" i="3"/>
  <c r="G2081" i="3"/>
  <c r="G2080" i="3"/>
  <c r="O7880" i="17" s="1"/>
  <c r="G2079" i="3"/>
  <c r="O6524" i="17" s="1"/>
  <c r="G2078" i="3"/>
  <c r="G2077" i="3"/>
  <c r="G2076" i="3"/>
  <c r="G2075" i="3"/>
  <c r="O9263" i="17" s="1"/>
  <c r="G2074" i="3"/>
  <c r="O7462" i="17" s="1"/>
  <c r="G2073" i="3"/>
  <c r="O3416" i="17" s="1"/>
  <c r="G2072" i="3"/>
  <c r="O5399" i="17" s="1"/>
  <c r="G2071" i="3"/>
  <c r="O5398" i="17" s="1"/>
  <c r="G2070" i="3"/>
  <c r="O8543" i="17" s="1"/>
  <c r="G2069" i="3"/>
  <c r="O9261" i="17" s="1"/>
  <c r="G2068" i="3"/>
  <c r="O6723" i="17" s="1"/>
  <c r="G2067" i="3"/>
  <c r="O2904" i="17" s="1"/>
  <c r="G2066" i="3"/>
  <c r="O7675" i="17" s="1"/>
  <c r="G2065" i="3"/>
  <c r="O6997" i="17" s="1"/>
  <c r="G2063" i="3"/>
  <c r="O2719" i="17" s="1"/>
  <c r="G2062" i="3"/>
  <c r="G2061" i="3"/>
  <c r="O9271" i="17" s="1"/>
  <c r="G2060" i="3"/>
  <c r="G2059" i="3"/>
  <c r="G2058" i="3"/>
  <c r="O4042" i="17" s="1"/>
  <c r="G2057" i="3"/>
  <c r="G2055" i="3"/>
  <c r="O194" i="17" s="1"/>
  <c r="G2054" i="3"/>
  <c r="O193" i="17" s="1"/>
  <c r="G2053" i="3"/>
  <c r="O2859" i="17" s="1"/>
  <c r="G2052" i="3"/>
  <c r="O4287" i="17" s="1"/>
  <c r="G2051" i="3"/>
  <c r="G2050" i="3"/>
  <c r="G2049" i="3"/>
  <c r="G2048" i="3"/>
  <c r="G2047" i="3"/>
  <c r="O9177" i="17" s="1"/>
  <c r="G2046" i="3"/>
  <c r="O3560" i="17" s="1"/>
  <c r="G2045" i="3"/>
  <c r="G2044" i="3"/>
  <c r="G2043" i="3"/>
  <c r="G2042" i="3"/>
  <c r="O9223" i="17" s="1"/>
  <c r="G2041" i="3"/>
  <c r="O3141" i="17" s="1"/>
  <c r="G2039" i="3"/>
  <c r="O3518" i="17" s="1"/>
  <c r="G2038" i="3"/>
  <c r="O2807" i="17" s="1"/>
  <c r="G2037" i="3"/>
  <c r="O3774" i="17" s="1"/>
  <c r="G2036" i="3"/>
  <c r="G2035" i="3"/>
  <c r="O3967" i="17" s="1"/>
  <c r="G2033" i="3"/>
  <c r="G2031" i="3"/>
  <c r="G2030" i="3"/>
  <c r="G2029" i="3"/>
  <c r="G2028" i="3"/>
  <c r="O8705" i="17" s="1"/>
  <c r="G2027" i="3"/>
  <c r="G2026" i="3"/>
  <c r="G2025" i="3"/>
  <c r="O3389" i="17" s="1"/>
  <c r="G2023" i="3"/>
  <c r="G2022" i="3"/>
  <c r="G2021" i="3"/>
  <c r="G2020" i="3"/>
  <c r="O6991" i="17" s="1"/>
  <c r="G2019" i="3"/>
  <c r="G2018" i="3"/>
  <c r="G2017" i="3"/>
  <c r="O4281" i="17" s="1"/>
  <c r="G2016" i="3"/>
  <c r="O6163" i="17" s="1"/>
  <c r="G2015" i="3"/>
  <c r="G2013" i="3"/>
  <c r="O2757" i="17" s="1"/>
  <c r="G2012" i="3"/>
  <c r="G2011" i="3"/>
  <c r="O7209" i="17" s="1"/>
  <c r="G2010" i="3"/>
  <c r="O3021" i="17" s="1"/>
  <c r="G2008" i="3"/>
  <c r="G2007" i="3"/>
  <c r="O4026" i="17" s="1"/>
  <c r="G2001" i="3"/>
  <c r="O1669" i="17" s="1"/>
  <c r="G2000" i="3"/>
  <c r="O5445" i="17" s="1"/>
  <c r="G1999" i="3"/>
  <c r="O3497" i="17" s="1"/>
  <c r="G1998" i="3"/>
  <c r="O6989" i="17" s="1"/>
  <c r="G1997" i="3"/>
  <c r="O3698" i="17" s="1"/>
  <c r="G1996" i="3"/>
  <c r="G1995" i="3"/>
  <c r="G1993" i="3"/>
  <c r="G1992" i="3"/>
  <c r="O3422" i="17" s="1"/>
  <c r="G1991" i="3"/>
  <c r="G1989" i="3"/>
  <c r="O4196" i="17" s="1"/>
  <c r="G1988" i="3"/>
  <c r="G1987" i="3"/>
  <c r="O6802" i="17" s="1"/>
  <c r="G1986" i="3"/>
  <c r="O7668" i="17" s="1"/>
  <c r="G1985" i="3"/>
  <c r="G1984" i="3"/>
  <c r="G1983" i="3"/>
  <c r="O2933" i="17" s="1"/>
  <c r="G1981" i="3"/>
  <c r="O2628" i="17" s="1"/>
  <c r="G1980" i="3"/>
  <c r="O4176" i="17" s="1"/>
  <c r="G1978" i="3"/>
  <c r="G1977" i="3"/>
  <c r="O192" i="17" s="1"/>
  <c r="G1976" i="3"/>
  <c r="G1974" i="3"/>
  <c r="O340" i="17" s="1"/>
  <c r="G1973" i="3"/>
  <c r="G1972" i="3"/>
  <c r="G1971" i="3"/>
  <c r="G1970" i="3"/>
  <c r="G1969" i="3"/>
  <c r="G1968" i="3"/>
  <c r="O6879" i="17" s="1"/>
  <c r="G1967" i="3"/>
  <c r="O6351" i="17" s="1"/>
  <c r="G1965" i="3"/>
  <c r="O3256" i="17" s="1"/>
  <c r="G1964" i="3"/>
  <c r="O2915" i="17" s="1"/>
  <c r="G1963" i="3"/>
  <c r="O9212" i="17" s="1"/>
  <c r="G1962" i="3"/>
  <c r="O6988" i="17" s="1"/>
  <c r="G1961" i="3"/>
  <c r="G1960" i="3"/>
  <c r="G1959" i="3"/>
  <c r="O6401" i="17" s="1"/>
  <c r="G1958" i="3"/>
  <c r="O9265" i="17" s="1"/>
  <c r="G1957" i="3"/>
  <c r="O9284" i="17" s="1"/>
  <c r="G1956" i="3"/>
  <c r="G1955" i="3"/>
  <c r="O2468" i="17" s="1"/>
  <c r="G1954" i="3"/>
  <c r="O2467" i="17" s="1"/>
  <c r="G1953" i="3"/>
  <c r="O2466" i="17" s="1"/>
  <c r="G1952" i="3"/>
  <c r="O2465" i="17" s="1"/>
  <c r="G1951" i="3"/>
  <c r="O2464" i="17" s="1"/>
  <c r="G1950" i="3"/>
  <c r="O2463" i="17" s="1"/>
  <c r="G1949" i="3"/>
  <c r="O2462" i="17" s="1"/>
  <c r="G1948" i="3"/>
  <c r="O2461" i="17" s="1"/>
  <c r="G1947" i="3"/>
  <c r="O2460" i="17" s="1"/>
  <c r="G1946" i="3"/>
  <c r="O9485" i="17" s="1"/>
  <c r="G1945" i="3"/>
  <c r="O9496" i="17" s="1"/>
  <c r="G1944" i="3"/>
  <c r="G1943" i="3"/>
  <c r="O9476" i="17" s="1"/>
  <c r="G1942" i="3"/>
  <c r="O9482" i="17" s="1"/>
  <c r="G1941" i="3"/>
  <c r="O9486" i="17" s="1"/>
  <c r="G1940" i="3"/>
  <c r="O9774" i="17" s="1"/>
  <c r="G1939" i="3"/>
  <c r="O9497" i="17" s="1"/>
  <c r="G1938" i="3"/>
  <c r="O9763" i="17" s="1"/>
  <c r="G1937" i="3"/>
  <c r="G1936" i="3"/>
  <c r="G1935" i="3"/>
  <c r="G1934" i="3"/>
  <c r="O9773" i="17" s="1"/>
  <c r="G1933" i="3"/>
  <c r="O9477" i="17" s="1"/>
  <c r="G1932" i="3"/>
  <c r="O9478" i="17" s="1"/>
  <c r="G1931" i="3"/>
  <c r="O9756" i="17" s="1"/>
  <c r="G1930" i="3"/>
  <c r="G1929" i="3"/>
  <c r="O9755" i="17" s="1"/>
  <c r="G1928" i="3"/>
  <c r="O9754" i="17" s="1"/>
  <c r="G1927" i="3"/>
  <c r="O9752" i="17" s="1"/>
  <c r="G1926" i="3"/>
  <c r="G1925" i="3"/>
  <c r="O9771" i="17" s="1"/>
  <c r="G1924" i="3"/>
  <c r="O9479" i="17" s="1"/>
  <c r="G1923" i="3"/>
  <c r="G1922" i="3"/>
  <c r="O9764" i="17" s="1"/>
  <c r="G1921" i="3"/>
  <c r="G1920" i="3"/>
  <c r="O9766" i="17" s="1"/>
  <c r="G1919" i="3"/>
  <c r="O9490" i="17" s="1"/>
  <c r="G1918" i="3"/>
  <c r="G1917" i="3"/>
  <c r="G1916" i="3"/>
  <c r="G1915" i="3"/>
  <c r="O9757" i="17" s="1"/>
  <c r="G1914" i="3"/>
  <c r="G1913" i="3"/>
  <c r="O1961" i="17" s="1"/>
  <c r="G1912" i="3"/>
  <c r="O3181" i="17" s="1"/>
  <c r="G1911" i="3"/>
  <c r="G1910" i="3"/>
  <c r="G1908" i="3"/>
  <c r="O1960" i="17" s="1"/>
  <c r="G1907" i="3"/>
  <c r="O1959" i="17" s="1"/>
  <c r="G1906" i="3"/>
  <c r="G1905" i="3"/>
  <c r="O2139" i="17" s="1"/>
  <c r="G1904" i="3"/>
  <c r="G1903" i="3"/>
  <c r="O7454" i="17" s="1"/>
  <c r="G1901" i="3"/>
  <c r="O3902" i="17" s="1"/>
  <c r="G1900" i="3"/>
  <c r="O5826" i="17" s="1"/>
  <c r="G1899" i="3"/>
  <c r="O1958" i="17" s="1"/>
  <c r="G1898" i="3"/>
  <c r="O1957" i="17" s="1"/>
  <c r="G1897" i="3"/>
  <c r="O1956" i="17" s="1"/>
  <c r="G1896" i="3"/>
  <c r="G1895" i="3"/>
  <c r="O1955" i="17" s="1"/>
  <c r="G1894" i="3"/>
  <c r="G1893" i="3"/>
  <c r="O6400" i="17" s="1"/>
  <c r="G1892" i="3"/>
  <c r="G1891" i="3"/>
  <c r="O9133" i="17" s="1"/>
  <c r="G1890" i="3"/>
  <c r="G1889" i="3"/>
  <c r="O1954" i="17" s="1"/>
  <c r="G1888" i="3"/>
  <c r="O3232" i="17" s="1"/>
  <c r="G1887" i="3"/>
  <c r="O8305" i="17" s="1"/>
  <c r="G1886" i="3"/>
  <c r="G1885" i="3"/>
  <c r="G1884" i="3"/>
  <c r="G1883" i="3"/>
  <c r="O9185" i="17" s="1"/>
  <c r="G1882" i="3"/>
  <c r="G1880" i="3"/>
  <c r="O1110" i="17" s="1"/>
  <c r="G1879" i="3"/>
  <c r="G1877" i="3"/>
  <c r="G1876" i="3"/>
  <c r="O600" i="17" s="1"/>
  <c r="G1875" i="3"/>
  <c r="G1874" i="3"/>
  <c r="O191" i="17" s="1"/>
  <c r="G1873" i="3"/>
  <c r="O190" i="17" s="1"/>
  <c r="G1872" i="3"/>
  <c r="G1871" i="3"/>
  <c r="G1870" i="3"/>
  <c r="O5395" i="17" s="1"/>
  <c r="G1869" i="3"/>
  <c r="O3115" i="17" s="1"/>
  <c r="G1868" i="3"/>
  <c r="G1867" i="3"/>
  <c r="O1953" i="17" s="1"/>
  <c r="G1866" i="3"/>
  <c r="O1952" i="17" s="1"/>
  <c r="G1865" i="3"/>
  <c r="O1951" i="17" s="1"/>
  <c r="G1864" i="3"/>
  <c r="O44" i="17" s="1"/>
  <c r="G1863" i="3"/>
  <c r="O5394" i="17" s="1"/>
  <c r="G1862" i="3"/>
  <c r="O189" i="17" s="1"/>
  <c r="G1860" i="3"/>
  <c r="O356" i="17" s="1"/>
  <c r="G1859" i="3"/>
  <c r="G1858" i="3"/>
  <c r="O1950" i="17" s="1"/>
  <c r="G1857" i="3"/>
  <c r="O1949" i="17" s="1"/>
  <c r="G1856" i="3"/>
  <c r="O2008" i="17" s="1"/>
  <c r="G1855" i="3"/>
  <c r="O2689" i="17" s="1"/>
  <c r="G1854" i="3"/>
  <c r="G1852" i="3"/>
  <c r="O188" i="17" s="1"/>
  <c r="G1851" i="3"/>
  <c r="O3703" i="17" s="1"/>
  <c r="G1850" i="3"/>
  <c r="G1849" i="3"/>
  <c r="O2672" i="17" s="1"/>
  <c r="G1848" i="3"/>
  <c r="O2001" i="17" s="1"/>
  <c r="G1847" i="3"/>
  <c r="G1846" i="3"/>
  <c r="O8080" i="17" s="1"/>
  <c r="G1845" i="3"/>
  <c r="O3910" i="17" s="1"/>
  <c r="G1844" i="3"/>
  <c r="G1843" i="3"/>
  <c r="O8960" i="17" s="1"/>
  <c r="G1842" i="3"/>
  <c r="G1841" i="3"/>
  <c r="G1840" i="3"/>
  <c r="G1839" i="3"/>
  <c r="G1838" i="3"/>
  <c r="O1948" i="17" s="1"/>
  <c r="G1837" i="3"/>
  <c r="G1835" i="3"/>
  <c r="G1834" i="3"/>
  <c r="G1831" i="3"/>
  <c r="O8815" i="17" s="1"/>
  <c r="G1830" i="3"/>
  <c r="G1829" i="3"/>
  <c r="O4241" i="17" s="1"/>
  <c r="G1828" i="3"/>
  <c r="O1947" i="17" s="1"/>
  <c r="G1826" i="3"/>
  <c r="O3931" i="17" s="1"/>
  <c r="G1825" i="3"/>
  <c r="O1946" i="17" s="1"/>
  <c r="G1824" i="3"/>
  <c r="G1822" i="3"/>
  <c r="O1662" i="17" s="1"/>
  <c r="G1821" i="3"/>
  <c r="O3002" i="17" s="1"/>
  <c r="G1820" i="3"/>
  <c r="G1819" i="3"/>
  <c r="O2459" i="17" s="1"/>
  <c r="G1818" i="3"/>
  <c r="O2458" i="17" s="1"/>
  <c r="G1817" i="3"/>
  <c r="O2457" i="17" s="1"/>
  <c r="G1816" i="3"/>
  <c r="O2456" i="17" s="1"/>
  <c r="G1815" i="3"/>
  <c r="O2455" i="17" s="1"/>
  <c r="G1814" i="3"/>
  <c r="O2454" i="17" s="1"/>
  <c r="G1813" i="3"/>
  <c r="O2453" i="17" s="1"/>
  <c r="G1812" i="3"/>
  <c r="O2452" i="17" s="1"/>
  <c r="G1811" i="3"/>
  <c r="O2451" i="17" s="1"/>
  <c r="G1810" i="3"/>
  <c r="O2450" i="17" s="1"/>
  <c r="G1809" i="3"/>
  <c r="O2449" i="17" s="1"/>
  <c r="G1808" i="3"/>
  <c r="O2448" i="17" s="1"/>
  <c r="G1807" i="3"/>
  <c r="O2447" i="17" s="1"/>
  <c r="G1806" i="3"/>
  <c r="O2446" i="17" s="1"/>
  <c r="G1805" i="3"/>
  <c r="O2445" i="17" s="1"/>
  <c r="G1804" i="3"/>
  <c r="O2444" i="17" s="1"/>
  <c r="G1803" i="3"/>
  <c r="O2443" i="17" s="1"/>
  <c r="G1802" i="3"/>
  <c r="O2442" i="17" s="1"/>
  <c r="G1801" i="3"/>
  <c r="O2441" i="17" s="1"/>
  <c r="G1800" i="3"/>
  <c r="O2440" i="17" s="1"/>
  <c r="G1799" i="3"/>
  <c r="O2439" i="17" s="1"/>
  <c r="G1798" i="3"/>
  <c r="O2438" i="17" s="1"/>
  <c r="G1797" i="3"/>
  <c r="O2437" i="17" s="1"/>
  <c r="G1796" i="3"/>
  <c r="O2436" i="17" s="1"/>
  <c r="G1795" i="3"/>
  <c r="O2435" i="17" s="1"/>
  <c r="G1794" i="3"/>
  <c r="O2434" i="17" s="1"/>
  <c r="G1793" i="3"/>
  <c r="O2433" i="17" s="1"/>
  <c r="G1792" i="3"/>
  <c r="O2432" i="17" s="1"/>
  <c r="G1791" i="3"/>
  <c r="O2431" i="17" s="1"/>
  <c r="G1790" i="3"/>
  <c r="O2430" i="17" s="1"/>
  <c r="G1789" i="3"/>
  <c r="O2429" i="17" s="1"/>
  <c r="G1788" i="3"/>
  <c r="O2428" i="17" s="1"/>
  <c r="G1787" i="3"/>
  <c r="O2427" i="17" s="1"/>
  <c r="G1786" i="3"/>
  <c r="O2426" i="17" s="1"/>
  <c r="G1785" i="3"/>
  <c r="O2425" i="17" s="1"/>
  <c r="G1784" i="3"/>
  <c r="O2424" i="17" s="1"/>
  <c r="G1783" i="3"/>
  <c r="O2423" i="17" s="1"/>
  <c r="G1782" i="3"/>
  <c r="O2422" i="17" s="1"/>
  <c r="G1781" i="3"/>
  <c r="O2421" i="17" s="1"/>
  <c r="G1780" i="3"/>
  <c r="G1779" i="3"/>
  <c r="O9471" i="17" s="1"/>
  <c r="G1778" i="3"/>
  <c r="O9733" i="17" s="1"/>
  <c r="G1777" i="3"/>
  <c r="O9453" i="17" s="1"/>
  <c r="G1776" i="3"/>
  <c r="G1775" i="3"/>
  <c r="G1774" i="3"/>
  <c r="O9468" i="17" s="1"/>
  <c r="G1773" i="3"/>
  <c r="G1772" i="3"/>
  <c r="O9452" i="17" s="1"/>
  <c r="G1771" i="3"/>
  <c r="O9735" i="17" s="1"/>
  <c r="G1770" i="3"/>
  <c r="G1769" i="3"/>
  <c r="O9747" i="17" s="1"/>
  <c r="G1768" i="3"/>
  <c r="G1767" i="3"/>
  <c r="O9750" i="17" s="1"/>
  <c r="G1766" i="3"/>
  <c r="O9749" i="17" s="1"/>
  <c r="G1765" i="3"/>
  <c r="O9730" i="17" s="1"/>
  <c r="G1764" i="3"/>
  <c r="O9451" i="17" s="1"/>
  <c r="G1763" i="3"/>
  <c r="O9467" i="17" s="1"/>
  <c r="G1762" i="3"/>
  <c r="G1761" i="3"/>
  <c r="O9450" i="17" s="1"/>
  <c r="G1760" i="3"/>
  <c r="G1759" i="3"/>
  <c r="O9748" i="17" s="1"/>
  <c r="G1758" i="3"/>
  <c r="O9465" i="17" s="1"/>
  <c r="G1757" i="3"/>
  <c r="O9464" i="17" s="1"/>
  <c r="G1756" i="3"/>
  <c r="O9470" i="17" s="1"/>
  <c r="G1755" i="3"/>
  <c r="G1754" i="3"/>
  <c r="G1753" i="3"/>
  <c r="G1752" i="3"/>
  <c r="O9469" i="17" s="1"/>
  <c r="G1751" i="3"/>
  <c r="G1750" i="3"/>
  <c r="G1749" i="3"/>
  <c r="O9738" i="17" s="1"/>
  <c r="G1748" i="3"/>
  <c r="O9472" i="17" s="1"/>
  <c r="G1747" i="3"/>
  <c r="O9474" i="17" s="1"/>
  <c r="G1746" i="3"/>
  <c r="O9745" i="17" s="1"/>
  <c r="G1745" i="3"/>
  <c r="O9475" i="17" s="1"/>
  <c r="G1744" i="3"/>
  <c r="O3688" i="17" s="1"/>
  <c r="G1743" i="3"/>
  <c r="O1945" i="17" s="1"/>
  <c r="G1698" i="3"/>
  <c r="O3008" i="17" s="1"/>
  <c r="G1742" i="3"/>
  <c r="O8297" i="17" s="1"/>
  <c r="G1741" i="3"/>
  <c r="G1740" i="3"/>
  <c r="O2823" i="17" s="1"/>
  <c r="G1739" i="3"/>
  <c r="G1738" i="3"/>
  <c r="O9029" i="17" s="1"/>
  <c r="G1737" i="3"/>
  <c r="O1944" i="17" s="1"/>
  <c r="G1736" i="3"/>
  <c r="O1943" i="17" s="1"/>
  <c r="G1735" i="3"/>
  <c r="G1734" i="3"/>
  <c r="O6516" i="17" s="1"/>
  <c r="G1733" i="3"/>
  <c r="O4224" i="17" s="1"/>
  <c r="G1731" i="3"/>
  <c r="G1730" i="3"/>
  <c r="O9443" i="17" s="1"/>
  <c r="G1729" i="3"/>
  <c r="G1728" i="3"/>
  <c r="O5677" i="17" s="1"/>
  <c r="G1727" i="3"/>
  <c r="G1724" i="3"/>
  <c r="G1723" i="3"/>
  <c r="G1722" i="3"/>
  <c r="G1721" i="3"/>
  <c r="O1658" i="17" s="1"/>
  <c r="G1720" i="3"/>
  <c r="O374" i="17" s="1"/>
  <c r="G1719" i="3"/>
  <c r="O6189" i="17" s="1"/>
  <c r="G1718" i="3"/>
  <c r="O5844" i="17" s="1"/>
  <c r="G1717" i="3"/>
  <c r="G1715" i="3"/>
  <c r="G1714" i="3"/>
  <c r="G1713" i="3"/>
  <c r="G1712" i="3"/>
  <c r="O1378" i="17" s="1"/>
  <c r="G1711" i="3"/>
  <c r="G1710" i="3"/>
  <c r="O5510" i="17" s="1"/>
  <c r="G1709" i="3"/>
  <c r="G1708" i="3"/>
  <c r="G1707" i="3"/>
  <c r="O42" i="17" s="1"/>
  <c r="G1704" i="3"/>
  <c r="G1703" i="3"/>
  <c r="G1702" i="3"/>
  <c r="G1701" i="3"/>
  <c r="O2605" i="17" s="1"/>
  <c r="G1694" i="3"/>
  <c r="G1693" i="3"/>
  <c r="G1692" i="3"/>
  <c r="G1691" i="3"/>
  <c r="G1689" i="3"/>
  <c r="G1688" i="3"/>
  <c r="O3611" i="17" s="1"/>
  <c r="G1686" i="3"/>
  <c r="G1685" i="3"/>
  <c r="G1683" i="3"/>
  <c r="O3836" i="17" s="1"/>
  <c r="G1682" i="3"/>
  <c r="O2415" i="17" s="1"/>
  <c r="G1681" i="3"/>
  <c r="O2414" i="17" s="1"/>
  <c r="G1680" i="3"/>
  <c r="O2413" i="17" s="1"/>
  <c r="G1679" i="3"/>
  <c r="G1678" i="3"/>
  <c r="G1677" i="3"/>
  <c r="O9447" i="17" s="1"/>
  <c r="G1676" i="3"/>
  <c r="G1675" i="3"/>
  <c r="O6515" i="17" s="1"/>
  <c r="G1674" i="3"/>
  <c r="G1672" i="3"/>
  <c r="O6798" i="17" s="1"/>
  <c r="G1671" i="3"/>
  <c r="O3885" i="17" s="1"/>
  <c r="G1669" i="3"/>
  <c r="G1667" i="3"/>
  <c r="O2812" i="17" s="1"/>
  <c r="G1666" i="3"/>
  <c r="G1664" i="3"/>
  <c r="G1663" i="3"/>
  <c r="O2650" i="17" s="1"/>
  <c r="G1662" i="3"/>
  <c r="O9165" i="17" s="1"/>
  <c r="G1661" i="3"/>
  <c r="O8923" i="17" s="1"/>
  <c r="G1660" i="3"/>
  <c r="O2669" i="17" s="1"/>
  <c r="G1659" i="3"/>
  <c r="O7204" i="17" s="1"/>
  <c r="G1658" i="3"/>
  <c r="O7450" i="17" s="1"/>
  <c r="G1656" i="3"/>
  <c r="G1655" i="3"/>
  <c r="G1654" i="3"/>
  <c r="G1653" i="3"/>
  <c r="O3315" i="17" s="1"/>
  <c r="G1652" i="3"/>
  <c r="O9152" i="17" s="1"/>
  <c r="G1651" i="3"/>
  <c r="O2996" i="17" s="1"/>
  <c r="G1650" i="3"/>
  <c r="G1649" i="3"/>
  <c r="O4204" i="17" s="1"/>
  <c r="G1646" i="3"/>
  <c r="O3587" i="17" s="1"/>
  <c r="G1645" i="3"/>
  <c r="O3276" i="17" s="1"/>
  <c r="G1644" i="3"/>
  <c r="G1643" i="3"/>
  <c r="G1642" i="3"/>
  <c r="O4203" i="17" s="1"/>
  <c r="G1641" i="3"/>
  <c r="G1640" i="3"/>
  <c r="G1639" i="3"/>
  <c r="O3557" i="17" s="1"/>
  <c r="G1638" i="3"/>
  <c r="G1637" i="3"/>
  <c r="G1635" i="3"/>
  <c r="O6075" i="17" s="1"/>
  <c r="G1634" i="3"/>
  <c r="O6980" i="17" s="1"/>
  <c r="G1633" i="3"/>
  <c r="O3309" i="17" s="1"/>
  <c r="G1632" i="3"/>
  <c r="O8641" i="17" s="1"/>
  <c r="G1631" i="3"/>
  <c r="O2670" i="17" s="1"/>
  <c r="G1630" i="3"/>
  <c r="G1629" i="3"/>
  <c r="G1628" i="3"/>
  <c r="G1627" i="3"/>
  <c r="G1626" i="3"/>
  <c r="O2119" i="17" s="1"/>
  <c r="G1625" i="3"/>
  <c r="O2737" i="17" s="1"/>
  <c r="G1624" i="3"/>
  <c r="G1623" i="3"/>
  <c r="G1622" i="3"/>
  <c r="G1620" i="3"/>
  <c r="O2848" i="17" s="1"/>
  <c r="G1619" i="3"/>
  <c r="O3566" i="17" s="1"/>
  <c r="G1618" i="3"/>
  <c r="O2622" i="17" s="1"/>
  <c r="G1617" i="3"/>
  <c r="O1650" i="17" s="1"/>
  <c r="G1616" i="3"/>
  <c r="G1615" i="3"/>
  <c r="G1614" i="3"/>
  <c r="O6645" i="17" s="1"/>
  <c r="G1613" i="3"/>
  <c r="G1612" i="3"/>
  <c r="G1611" i="3"/>
  <c r="G1610" i="3"/>
  <c r="G1609" i="3"/>
  <c r="O9104" i="17" s="1"/>
  <c r="G1608" i="3"/>
  <c r="G1607" i="3"/>
  <c r="O9251" i="17" s="1"/>
  <c r="G1606" i="3"/>
  <c r="G1605" i="3"/>
  <c r="G1604" i="3"/>
  <c r="G1603" i="3"/>
  <c r="O9189" i="17" s="1"/>
  <c r="G1602" i="3"/>
  <c r="G1601" i="3"/>
  <c r="G1600" i="3"/>
  <c r="G1599" i="3"/>
  <c r="O2778" i="17" s="1"/>
  <c r="G1598" i="3"/>
  <c r="O2804" i="17" s="1"/>
  <c r="G1597" i="3"/>
  <c r="O6978" i="17" s="1"/>
  <c r="G1596" i="3"/>
  <c r="O6977" i="17" s="1"/>
  <c r="G1595" i="3"/>
  <c r="G1594" i="3"/>
  <c r="G1593" i="3"/>
  <c r="O7657" i="17" s="1"/>
  <c r="G1592" i="3"/>
  <c r="O8702" i="17" s="1"/>
  <c r="G1591" i="3"/>
  <c r="G1590" i="3"/>
  <c r="G1589" i="3"/>
  <c r="G1588" i="3"/>
  <c r="G1587" i="3"/>
  <c r="G1586" i="3"/>
  <c r="O3207" i="17" s="1"/>
  <c r="G1584" i="3"/>
  <c r="G1583" i="3"/>
  <c r="O6117" i="17" s="1"/>
  <c r="G1582" i="3"/>
  <c r="O5506" i="17" s="1"/>
  <c r="G1581" i="3"/>
  <c r="O3674" i="17" s="1"/>
  <c r="G1580" i="3"/>
  <c r="G1579" i="3"/>
  <c r="O714" i="17" s="1"/>
  <c r="G1578" i="3"/>
  <c r="O3575" i="17" s="1"/>
  <c r="G1576" i="3"/>
  <c r="G1575" i="3"/>
  <c r="G1574" i="3"/>
  <c r="G1573" i="3"/>
  <c r="O4143" i="17" s="1"/>
  <c r="G1572" i="3"/>
  <c r="O6973" i="17" s="1"/>
  <c r="G1571" i="3"/>
  <c r="O6509" i="17" s="1"/>
  <c r="G1570" i="3"/>
  <c r="G1569" i="3"/>
  <c r="O4256" i="17" s="1"/>
  <c r="G1568" i="3"/>
  <c r="G1567" i="3"/>
  <c r="G1566" i="3"/>
  <c r="G1565" i="3"/>
  <c r="O9182" i="17" s="1"/>
  <c r="G1564" i="3"/>
  <c r="O2663" i="17" s="1"/>
  <c r="G1562" i="3"/>
  <c r="G1561" i="3"/>
  <c r="G1560" i="3"/>
  <c r="G1559" i="3"/>
  <c r="O4054" i="17" s="1"/>
  <c r="G1558" i="3"/>
  <c r="G1557" i="3"/>
  <c r="O3849" i="17" s="1"/>
  <c r="G1556" i="3"/>
  <c r="O2659" i="17" s="1"/>
  <c r="G1555" i="3"/>
  <c r="G1553" i="3"/>
  <c r="O2683" i="17" s="1"/>
  <c r="G1552" i="3"/>
  <c r="G1551" i="3"/>
  <c r="O1942" i="17" s="1"/>
  <c r="G1550" i="3"/>
  <c r="G1549" i="3"/>
  <c r="O6970" i="17" s="1"/>
  <c r="G1548" i="3"/>
  <c r="G1547" i="3"/>
  <c r="O6969" i="17" s="1"/>
  <c r="G1546" i="3"/>
  <c r="O8288" i="17" s="1"/>
  <c r="G1545" i="3"/>
  <c r="G1544" i="3"/>
  <c r="O8516" i="17" s="1"/>
  <c r="G1543" i="3"/>
  <c r="O3375" i="17" s="1"/>
  <c r="G1542" i="3"/>
  <c r="O3556" i="17" s="1"/>
  <c r="G1541" i="3"/>
  <c r="G1540" i="3"/>
  <c r="O9180" i="17" s="1"/>
  <c r="G1538" i="3"/>
  <c r="O3951" i="17" s="1"/>
  <c r="G1537" i="3"/>
  <c r="O6968" i="17" s="1"/>
  <c r="G1535" i="3"/>
  <c r="G1534" i="3"/>
  <c r="G1533" i="3"/>
  <c r="G1532" i="3"/>
  <c r="G1530" i="3"/>
  <c r="O3509" i="17" s="1"/>
  <c r="G1529" i="3"/>
  <c r="G1528" i="3"/>
  <c r="O3867" i="17" s="1"/>
  <c r="G1527" i="3"/>
  <c r="O3870" i="17" s="1"/>
  <c r="G1526" i="3"/>
  <c r="O1941" i="17" s="1"/>
  <c r="G1525" i="3"/>
  <c r="G1524" i="3"/>
  <c r="O1646" i="17" s="1"/>
  <c r="G1523" i="3"/>
  <c r="G1522" i="3"/>
  <c r="G1521" i="3"/>
  <c r="O7437" i="17" s="1"/>
  <c r="G1520" i="3"/>
  <c r="O7195" i="17" s="1"/>
  <c r="G1519" i="3"/>
  <c r="O8514" i="17" s="1"/>
  <c r="G1517" i="3"/>
  <c r="O2924" i="17" s="1"/>
  <c r="G1516" i="3"/>
  <c r="O7194" i="17" s="1"/>
  <c r="G1514" i="3"/>
  <c r="O1940" i="17" s="1"/>
  <c r="G1513" i="3"/>
  <c r="G1512" i="3"/>
  <c r="O4219" i="17" s="1"/>
  <c r="G1511" i="3"/>
  <c r="O4248" i="17" s="1"/>
  <c r="G1510" i="3"/>
  <c r="O7654" i="17" s="1"/>
  <c r="G1509" i="3"/>
  <c r="G1508" i="3"/>
  <c r="G1507" i="3"/>
  <c r="O3117" i="17" s="1"/>
  <c r="G1506" i="3"/>
  <c r="O2412" i="17" s="1"/>
  <c r="G1505" i="3"/>
  <c r="O2411" i="17" s="1"/>
  <c r="G1504" i="3"/>
  <c r="O9440" i="17" s="1"/>
  <c r="G1503" i="3"/>
  <c r="O9725" i="17" s="1"/>
  <c r="G1502" i="3"/>
  <c r="G1501" i="3"/>
  <c r="G1500" i="3"/>
  <c r="O9441" i="17" s="1"/>
  <c r="G1499" i="3"/>
  <c r="G1498" i="3"/>
  <c r="G1497" i="3"/>
  <c r="O9722" i="17" s="1"/>
  <c r="G1496" i="3"/>
  <c r="G1495" i="3"/>
  <c r="O9720" i="17" s="1"/>
  <c r="G1494" i="3"/>
  <c r="G1493" i="3"/>
  <c r="O8921" i="17" s="1"/>
  <c r="G1492" i="3"/>
  <c r="G1491" i="3"/>
  <c r="O3771" i="17" s="1"/>
  <c r="G1490" i="3"/>
  <c r="O6966" i="17" s="1"/>
  <c r="G1488" i="3"/>
  <c r="O4138" i="17" s="1"/>
  <c r="G1487" i="3"/>
  <c r="G1486" i="3"/>
  <c r="G1485" i="3"/>
  <c r="O3859" i="17" s="1"/>
  <c r="G1484" i="3"/>
  <c r="O4117" i="17" s="1"/>
  <c r="G1483" i="3"/>
  <c r="O3466" i="17" s="1"/>
  <c r="G1482" i="3"/>
  <c r="O4167" i="17" s="1"/>
  <c r="G1481" i="3"/>
  <c r="G1480" i="3"/>
  <c r="G1479" i="3"/>
  <c r="G1478" i="3"/>
  <c r="O3291" i="17" s="1"/>
  <c r="G1477" i="3"/>
  <c r="G1475" i="3"/>
  <c r="O86" i="17" s="1"/>
  <c r="G1472" i="3"/>
  <c r="O3011" i="17" s="1"/>
  <c r="G1471" i="3"/>
  <c r="O2688" i="17" s="1"/>
  <c r="G1470" i="3"/>
  <c r="G1469" i="3"/>
  <c r="O3351" i="17" s="1"/>
  <c r="G1465" i="3"/>
  <c r="O8789" i="17" s="1"/>
  <c r="G1464" i="3"/>
  <c r="G1463" i="3"/>
  <c r="G1462" i="3"/>
  <c r="O1939" i="17" s="1"/>
  <c r="G1461" i="3"/>
  <c r="G1460" i="3"/>
  <c r="O6394" i="17" s="1"/>
  <c r="G1458" i="3"/>
  <c r="O2789" i="17" s="1"/>
  <c r="G1457" i="3"/>
  <c r="O2110" i="17" s="1"/>
  <c r="G1456" i="3"/>
  <c r="G1455" i="3"/>
  <c r="G1454" i="3"/>
  <c r="G1453" i="3"/>
  <c r="O3469" i="17" s="1"/>
  <c r="G1452" i="3"/>
  <c r="O8283" i="17" s="1"/>
  <c r="G1451" i="3"/>
  <c r="O9282" i="17" s="1"/>
  <c r="G1449" i="3"/>
  <c r="O9228" i="17" s="1"/>
  <c r="G1447" i="3"/>
  <c r="O5165" i="17" s="1"/>
  <c r="G1446" i="3"/>
  <c r="O2851" i="17" s="1"/>
  <c r="G1445" i="3"/>
  <c r="G1444" i="3"/>
  <c r="G1443" i="3"/>
  <c r="G1442" i="3"/>
  <c r="O5389" i="17" s="1"/>
  <c r="G1441" i="3"/>
  <c r="G1440" i="3"/>
  <c r="O6025" i="17" s="1"/>
  <c r="G1439" i="3"/>
  <c r="O2837" i="17" s="1"/>
  <c r="G1438" i="3"/>
  <c r="G1437" i="3"/>
  <c r="G1436" i="3"/>
  <c r="O3470" i="17" s="1"/>
  <c r="G1434" i="3"/>
  <c r="G1432" i="3"/>
  <c r="G1431" i="3"/>
  <c r="G1430" i="3"/>
  <c r="O7188" i="17" s="1"/>
  <c r="G1429" i="3"/>
  <c r="G1428" i="3"/>
  <c r="G1427" i="3"/>
  <c r="G1426" i="3"/>
  <c r="G1425" i="3"/>
  <c r="O6392" i="17" s="1"/>
  <c r="G1424" i="3"/>
  <c r="G1421" i="3"/>
  <c r="G1417" i="3"/>
  <c r="G1415" i="3"/>
  <c r="O2701" i="17" s="1"/>
  <c r="G1414" i="3"/>
  <c r="O3889" i="17" s="1"/>
  <c r="G1412" i="3"/>
  <c r="G1410" i="3"/>
  <c r="G1409" i="3"/>
  <c r="O6116" i="17" s="1"/>
  <c r="G1408" i="3"/>
  <c r="G1407" i="3"/>
  <c r="G1406" i="3"/>
  <c r="G1405" i="3"/>
  <c r="O9134" i="17" s="1"/>
  <c r="G1404" i="3"/>
  <c r="G1403" i="3"/>
  <c r="G1402" i="3"/>
  <c r="G1400" i="3"/>
  <c r="G1399" i="3"/>
  <c r="G1398" i="3"/>
  <c r="O3721" i="17" s="1"/>
  <c r="G1397" i="3"/>
  <c r="G1396" i="3"/>
  <c r="G1395" i="3"/>
  <c r="G1394" i="3"/>
  <c r="G1393" i="3"/>
  <c r="O3510" i="17" s="1"/>
  <c r="G1392" i="3"/>
  <c r="O3739" i="17" s="1"/>
  <c r="G1391" i="3"/>
  <c r="G1390" i="3"/>
  <c r="G1389" i="3"/>
  <c r="G1388" i="3"/>
  <c r="G1387" i="3"/>
  <c r="O2643" i="17" s="1"/>
  <c r="G1386" i="3"/>
  <c r="G1385" i="3"/>
  <c r="O1938" i="17" s="1"/>
  <c r="G1384" i="3"/>
  <c r="O4016" i="17" s="1"/>
  <c r="G1383" i="3"/>
  <c r="O3656" i="17" s="1"/>
  <c r="G1382" i="3"/>
  <c r="G1380" i="3"/>
  <c r="O3302" i="17" s="1"/>
  <c r="G1377" i="3"/>
  <c r="G1374" i="3"/>
  <c r="G1373" i="3"/>
  <c r="G1372" i="3"/>
  <c r="O2106" i="17" s="1"/>
  <c r="G1371" i="3"/>
  <c r="G1369" i="3"/>
  <c r="G1368" i="3"/>
  <c r="G1367" i="3"/>
  <c r="G1366" i="3"/>
  <c r="G1365" i="3"/>
  <c r="O184" i="17" s="1"/>
  <c r="G1359" i="3"/>
  <c r="G1358" i="3"/>
  <c r="G1357" i="3"/>
  <c r="O2808" i="17" s="1"/>
  <c r="G1356" i="3"/>
  <c r="O1358" i="17" s="1"/>
  <c r="G1355" i="3"/>
  <c r="O5379" i="17" s="1"/>
  <c r="G1354" i="3"/>
  <c r="O2598" i="17" s="1"/>
  <c r="G1352" i="3"/>
  <c r="O8511" i="17" s="1"/>
  <c r="G1351" i="3"/>
  <c r="G1349" i="3"/>
  <c r="O8979" i="17" s="1"/>
  <c r="G1348" i="3"/>
  <c r="O8509" i="17" s="1"/>
  <c r="G1347" i="3"/>
  <c r="O6504" i="17" s="1"/>
  <c r="G1346" i="3"/>
  <c r="G1345" i="3"/>
  <c r="O6782" i="17" s="1"/>
  <c r="G1344" i="3"/>
  <c r="G1343" i="3"/>
  <c r="G1342" i="3"/>
  <c r="O1937" i="17" s="1"/>
  <c r="G1341" i="3"/>
  <c r="O4088" i="17" s="1"/>
  <c r="G1340" i="3"/>
  <c r="O9162" i="17" s="1"/>
  <c r="G1339" i="3"/>
  <c r="G1338" i="3"/>
  <c r="G1337" i="3"/>
  <c r="G1336" i="3"/>
  <c r="G1334" i="3"/>
  <c r="O6954" i="17" s="1"/>
  <c r="G1333" i="3"/>
  <c r="O352" i="17" s="1"/>
  <c r="G1332" i="3"/>
  <c r="O7178" i="17" s="1"/>
  <c r="G1331" i="3"/>
  <c r="O587" i="17" s="1"/>
  <c r="G1330" i="3"/>
  <c r="O1936" i="17" s="1"/>
  <c r="G1329" i="3"/>
  <c r="G1328" i="3"/>
  <c r="O2409" i="17" s="1"/>
  <c r="G1327" i="3"/>
  <c r="O2408" i="17" s="1"/>
  <c r="G1326" i="3"/>
  <c r="O2407" i="17" s="1"/>
  <c r="G1325" i="3"/>
  <c r="G1324" i="3"/>
  <c r="G1323" i="3"/>
  <c r="G1322" i="3"/>
  <c r="G1321" i="3"/>
  <c r="O9717" i="17" s="1"/>
  <c r="G1320" i="3"/>
  <c r="O9714" i="17" s="1"/>
  <c r="G1319" i="3"/>
  <c r="G1318" i="3"/>
  <c r="G1317" i="3"/>
  <c r="O7176" i="17" s="1"/>
  <c r="G1316" i="3"/>
  <c r="O7419" i="17" s="1"/>
  <c r="G1315" i="3"/>
  <c r="G1314" i="3"/>
  <c r="G1313" i="3"/>
  <c r="G1312" i="3"/>
  <c r="G1311" i="3"/>
  <c r="G1310" i="3"/>
  <c r="O2864" i="17" s="1"/>
  <c r="G1308" i="3"/>
  <c r="G1307" i="3"/>
  <c r="G1306" i="3"/>
  <c r="G1305" i="3"/>
  <c r="G1304" i="3"/>
  <c r="O1935" i="17" s="1"/>
  <c r="G1303" i="3"/>
  <c r="G1302" i="3"/>
  <c r="G1300" i="3"/>
  <c r="O6347" i="17" s="1"/>
  <c r="G1299" i="3"/>
  <c r="O8411" i="17" s="1"/>
  <c r="G1296" i="3"/>
  <c r="G1295" i="3"/>
  <c r="O4168" i="17" s="1"/>
  <c r="G1294" i="3"/>
  <c r="O3719" i="17" s="1"/>
  <c r="G1293" i="3"/>
  <c r="O3676" i="17" s="1"/>
  <c r="G1292" i="3"/>
  <c r="O510" i="17" s="1"/>
  <c r="G1291" i="3"/>
  <c r="G1290" i="3"/>
  <c r="O4231" i="17" s="1"/>
  <c r="G1289" i="3"/>
  <c r="G1287" i="3"/>
  <c r="G1286" i="3"/>
  <c r="O3879" i="17" s="1"/>
  <c r="G1285" i="3"/>
  <c r="O2711" i="17" s="1"/>
  <c r="G1284" i="3"/>
  <c r="G1283" i="3"/>
  <c r="O5457" i="17" s="1"/>
  <c r="G1282" i="3"/>
  <c r="G1281" i="3"/>
  <c r="O5633" i="17" s="1"/>
  <c r="G1280" i="3"/>
  <c r="G1279" i="3"/>
  <c r="G1278" i="3"/>
  <c r="G1277" i="3"/>
  <c r="O9136" i="17" s="1"/>
  <c r="G1276" i="3"/>
  <c r="G1275" i="3"/>
  <c r="G1274" i="3"/>
  <c r="O6390" i="17" s="1"/>
  <c r="G1273" i="3"/>
  <c r="G1272" i="3"/>
  <c r="O3985" i="17" s="1"/>
  <c r="G1271" i="3"/>
  <c r="O1934" i="17" s="1"/>
  <c r="G1270" i="3"/>
  <c r="G1269" i="3"/>
  <c r="G1268" i="3"/>
  <c r="O363" i="17" s="1"/>
  <c r="G1267" i="3"/>
  <c r="G1266" i="3"/>
  <c r="G1265" i="3"/>
  <c r="G1264" i="3"/>
  <c r="O271" i="17" s="1"/>
  <c r="G1263" i="3"/>
  <c r="O3637" i="17" s="1"/>
  <c r="G1262" i="3"/>
  <c r="G1260" i="3"/>
  <c r="G1259" i="3"/>
  <c r="O4142" i="17" s="1"/>
  <c r="G1258" i="3"/>
  <c r="G1257" i="3"/>
  <c r="O5840" i="17" s="1"/>
  <c r="G1256" i="3"/>
  <c r="O3486" i="17" s="1"/>
  <c r="G1254" i="3"/>
  <c r="O7640" i="17" s="1"/>
  <c r="G1253" i="3"/>
  <c r="O6951" i="17" s="1"/>
  <c r="G1252" i="3"/>
  <c r="O3405" i="17" s="1"/>
  <c r="G1251" i="3"/>
  <c r="G1250" i="3"/>
  <c r="G1249" i="3"/>
  <c r="O4114" i="17" s="1"/>
  <c r="G1247" i="3"/>
  <c r="O9598" i="17" s="1"/>
  <c r="G1246" i="3"/>
  <c r="O1933" i="17" s="1"/>
  <c r="G1245" i="3"/>
  <c r="O3602" i="17" s="1"/>
  <c r="G1244" i="3"/>
  <c r="G1241" i="3"/>
  <c r="G1240" i="3"/>
  <c r="G1237" i="3"/>
  <c r="G1235" i="3"/>
  <c r="G1234" i="3"/>
  <c r="O3221" i="17" s="1"/>
  <c r="G1233" i="3"/>
  <c r="G1232" i="3"/>
  <c r="G1231" i="3"/>
  <c r="O2884" i="17" s="1"/>
  <c r="G1230" i="3"/>
  <c r="O9279" i="17" s="1"/>
  <c r="G1229" i="3"/>
  <c r="O2086" i="17" s="1"/>
  <c r="G1228" i="3"/>
  <c r="G1227" i="3"/>
  <c r="O4189" i="17" s="1"/>
  <c r="G1226" i="3"/>
  <c r="G1225" i="3"/>
  <c r="G1224" i="3"/>
  <c r="O9306" i="17" s="1"/>
  <c r="G1223" i="3"/>
  <c r="O1932" i="17" s="1"/>
  <c r="G1222" i="3"/>
  <c r="O2732" i="17" s="1"/>
  <c r="G1220" i="3"/>
  <c r="G1219" i="3"/>
  <c r="G1218" i="3"/>
  <c r="G1217" i="3"/>
  <c r="G1216" i="3"/>
  <c r="G1215" i="3"/>
  <c r="G1214" i="3"/>
  <c r="O6389" i="17" s="1"/>
  <c r="G1213" i="3"/>
  <c r="G1212" i="3"/>
  <c r="G1211" i="3"/>
  <c r="O4226" i="17" s="1"/>
  <c r="G1209" i="3"/>
  <c r="O3530" i="17" s="1"/>
  <c r="G1208" i="3"/>
  <c r="G1207" i="3"/>
  <c r="O5852" i="17" s="1"/>
  <c r="G1206" i="3"/>
  <c r="G1205" i="3"/>
  <c r="G1204" i="3"/>
  <c r="G1203" i="3"/>
  <c r="G1201" i="3"/>
  <c r="G1200" i="3"/>
  <c r="O2852" i="17" s="1"/>
  <c r="G1199" i="3"/>
  <c r="G1197" i="3"/>
  <c r="O3855" i="17" s="1"/>
  <c r="G1196" i="3"/>
  <c r="O2770" i="17" s="1"/>
  <c r="G1195" i="3"/>
  <c r="G1194" i="3"/>
  <c r="G1193" i="3"/>
  <c r="O9298" i="17" s="1"/>
  <c r="G1192" i="3"/>
  <c r="G1191" i="3"/>
  <c r="O6070" i="17" s="1"/>
  <c r="G1190" i="3"/>
  <c r="G1189" i="3"/>
  <c r="O309" i="17" s="1"/>
  <c r="G1188" i="3"/>
  <c r="O7166" i="17" s="1"/>
  <c r="G1187" i="3"/>
  <c r="O3832" i="17" s="1"/>
  <c r="G1186" i="3"/>
  <c r="O1623" i="17" s="1"/>
  <c r="G1185" i="3"/>
  <c r="O2402" i="17" s="1"/>
  <c r="G1184" i="3"/>
  <c r="O2401" i="17" s="1"/>
  <c r="G1183" i="3"/>
  <c r="O9709" i="17" s="1"/>
  <c r="G1182" i="3"/>
  <c r="O9710" i="17" s="1"/>
  <c r="G1181" i="3"/>
  <c r="G1180" i="3"/>
  <c r="O6773" i="17" s="1"/>
  <c r="G1179" i="3"/>
  <c r="O2758" i="17" s="1"/>
  <c r="G1178" i="3"/>
  <c r="G1177" i="3"/>
  <c r="G1176" i="3"/>
  <c r="O4130" i="17" s="1"/>
  <c r="G1175" i="3"/>
  <c r="O1997" i="17" s="1"/>
  <c r="G1174" i="3"/>
  <c r="O1931" i="17" s="1"/>
  <c r="G1173" i="3"/>
  <c r="O3450" i="17" s="1"/>
  <c r="G1172" i="3"/>
  <c r="O9138" i="17" s="1"/>
  <c r="G1170" i="3"/>
  <c r="O1622" i="17" s="1"/>
  <c r="G1169" i="3"/>
  <c r="G1168" i="3"/>
  <c r="G1166" i="3"/>
  <c r="G1165" i="3"/>
  <c r="G1164" i="3"/>
  <c r="G1163" i="3"/>
  <c r="O1930" i="17" s="1"/>
  <c r="G1162" i="3"/>
  <c r="O1929" i="17" s="1"/>
  <c r="G1161" i="3"/>
  <c r="G1160" i="3"/>
  <c r="G1159" i="3"/>
  <c r="O2594" i="17" s="1"/>
  <c r="G1158" i="3"/>
  <c r="O7164" i="17" s="1"/>
  <c r="G1157" i="3"/>
  <c r="O3009" i="17" s="1"/>
  <c r="G1156" i="3"/>
  <c r="G1155" i="3"/>
  <c r="O7409" i="17" s="1"/>
  <c r="G1153" i="3"/>
  <c r="G1152" i="3"/>
  <c r="O1928" i="17" s="1"/>
  <c r="G1151" i="3"/>
  <c r="O5376" i="17" s="1"/>
  <c r="G1150" i="3"/>
  <c r="O176" i="17" s="1"/>
  <c r="G1148" i="3"/>
  <c r="G1147" i="3"/>
  <c r="O3449" i="17" s="1"/>
  <c r="G1146" i="3"/>
  <c r="O7783" i="17" s="1"/>
  <c r="G1145" i="3"/>
  <c r="O5838" i="17" s="1"/>
  <c r="G1144" i="3"/>
  <c r="G1142" i="3"/>
  <c r="G1141" i="3"/>
  <c r="G1140" i="3"/>
  <c r="G1139" i="3"/>
  <c r="G1138" i="3"/>
  <c r="G1136" i="3"/>
  <c r="O9597" i="17" s="1"/>
  <c r="G1135" i="3"/>
  <c r="G1134" i="3"/>
  <c r="G1133" i="3"/>
  <c r="O2005" i="17" s="1"/>
  <c r="G1132" i="3"/>
  <c r="G1130" i="3"/>
  <c r="O3407" i="17" s="1"/>
  <c r="G1129" i="3"/>
  <c r="G1128" i="3"/>
  <c r="O8497" i="17" s="1"/>
  <c r="G1126" i="3"/>
  <c r="G1125" i="3"/>
  <c r="G1124" i="3"/>
  <c r="O2869" i="17" s="1"/>
  <c r="G1122" i="3"/>
  <c r="O8496" i="17" s="1"/>
  <c r="G1121" i="3"/>
  <c r="G1120" i="3"/>
  <c r="O6626" i="17" s="1"/>
  <c r="G1119" i="3"/>
  <c r="O1927" i="17" s="1"/>
  <c r="G1118" i="3"/>
  <c r="G1117" i="3"/>
  <c r="O1926" i="17" s="1"/>
  <c r="G1116" i="3"/>
  <c r="G1115" i="3"/>
  <c r="O9147" i="17" s="1"/>
  <c r="G1114" i="3"/>
  <c r="G1113" i="3"/>
  <c r="O3248" i="17" s="1"/>
  <c r="G1112" i="3"/>
  <c r="O9305" i="17" s="1"/>
  <c r="G1111" i="3"/>
  <c r="O267" i="17" s="1"/>
  <c r="G1108" i="3"/>
  <c r="O6323" i="17" s="1"/>
  <c r="G1106" i="3"/>
  <c r="O1081" i="17" s="1"/>
  <c r="G1105" i="3"/>
  <c r="O4085" i="17" s="1"/>
  <c r="G1104" i="3"/>
  <c r="G1103" i="3"/>
  <c r="G1102" i="3"/>
  <c r="G1101" i="3"/>
  <c r="O8493" i="17" s="1"/>
  <c r="G1100" i="3"/>
  <c r="O3735" i="17" s="1"/>
  <c r="G1098" i="3"/>
  <c r="O6263" i="17" s="1"/>
  <c r="G1097" i="3"/>
  <c r="G1096" i="3"/>
  <c r="O7336" i="17" s="1"/>
  <c r="G1095" i="3"/>
  <c r="G1094" i="3"/>
  <c r="G1093" i="3"/>
  <c r="G1091" i="3"/>
  <c r="O3095" i="17" s="1"/>
  <c r="G1090" i="3"/>
  <c r="O1346" i="17" s="1"/>
  <c r="G1089" i="3"/>
  <c r="G1088" i="3"/>
  <c r="G1087" i="3"/>
  <c r="O2400" i="17" s="1"/>
  <c r="G1086" i="3"/>
  <c r="O2399" i="17" s="1"/>
  <c r="G1085" i="3"/>
  <c r="O2398" i="17" s="1"/>
  <c r="G1084" i="3"/>
  <c r="O2397" i="17" s="1"/>
  <c r="G1083" i="3"/>
  <c r="O2396" i="17" s="1"/>
  <c r="G1082" i="3"/>
  <c r="G1081" i="3"/>
  <c r="O9701" i="17" s="1"/>
  <c r="G1080" i="3"/>
  <c r="O9423" i="17" s="1"/>
  <c r="G1079" i="3"/>
  <c r="O9422" i="17" s="1"/>
  <c r="G1078" i="3"/>
  <c r="G1077" i="3"/>
  <c r="O9707" i="17" s="1"/>
  <c r="G1076" i="3"/>
  <c r="G1075" i="3"/>
  <c r="G1074" i="3"/>
  <c r="G1073" i="3"/>
  <c r="O9693" i="17" s="1"/>
  <c r="G1072" i="3"/>
  <c r="O9413" i="17" s="1"/>
  <c r="G1071" i="3"/>
  <c r="G1070" i="3"/>
  <c r="O9692" i="17" s="1"/>
  <c r="G1069" i="3"/>
  <c r="O9414" i="17" s="1"/>
  <c r="G1068" i="3"/>
  <c r="O9703" i="17" s="1"/>
  <c r="G1067" i="3"/>
  <c r="O9426" i="17" s="1"/>
  <c r="G1066" i="3"/>
  <c r="G1065" i="3"/>
  <c r="O9705" i="17" s="1"/>
  <c r="G1064" i="3"/>
  <c r="O9429" i="17" s="1"/>
  <c r="G1063" i="3"/>
  <c r="G1062" i="3"/>
  <c r="O9411" i="17" s="1"/>
  <c r="G1061" i="3"/>
  <c r="G1060" i="3"/>
  <c r="G1059" i="3"/>
  <c r="O9428" i="17" s="1"/>
  <c r="G1058" i="3"/>
  <c r="G1057" i="3"/>
  <c r="G1056" i="3"/>
  <c r="O9708" i="17" s="1"/>
  <c r="G1055" i="3"/>
  <c r="G1054" i="3"/>
  <c r="O9688" i="17" s="1"/>
  <c r="G1053" i="3"/>
  <c r="G1052" i="3"/>
  <c r="G1051" i="3"/>
  <c r="O7406" i="17" s="1"/>
  <c r="G1050" i="3"/>
  <c r="O9161" i="17" s="1"/>
  <c r="G1049" i="3"/>
  <c r="O2829" i="17" s="1"/>
  <c r="G1048" i="3"/>
  <c r="O3355" i="17" s="1"/>
  <c r="G1047" i="3"/>
  <c r="O3938" i="17" s="1"/>
  <c r="G1046" i="3"/>
  <c r="O9205" i="17" s="1"/>
  <c r="G1045" i="3"/>
  <c r="O1925" i="17" s="1"/>
  <c r="G1044" i="3"/>
  <c r="G1042" i="3"/>
  <c r="O3752" i="17" s="1"/>
  <c r="G1041" i="3"/>
  <c r="G1040" i="3"/>
  <c r="O3882" i="17" s="1"/>
  <c r="G1039" i="3"/>
  <c r="O6385" i="17" s="1"/>
  <c r="G1038" i="3"/>
  <c r="O8057" i="17" s="1"/>
  <c r="G1037" i="3"/>
  <c r="O9217" i="17" s="1"/>
  <c r="G1036" i="3"/>
  <c r="G1035" i="3"/>
  <c r="O1924" i="17" s="1"/>
  <c r="G1034" i="3"/>
  <c r="G1033" i="3"/>
  <c r="O8735" i="17" s="1"/>
  <c r="G1032" i="3"/>
  <c r="O8056" i="17" s="1"/>
  <c r="G1031" i="3"/>
  <c r="G1029" i="3"/>
  <c r="O3664" i="17" s="1"/>
  <c r="G1028" i="3"/>
  <c r="G1027" i="3"/>
  <c r="G1026" i="3"/>
  <c r="G1025" i="3"/>
  <c r="O2656" i="17" s="1"/>
  <c r="G1024" i="3"/>
  <c r="O3536" i="17" s="1"/>
  <c r="G1023" i="3"/>
  <c r="O7162" i="17" s="1"/>
  <c r="G1022" i="3"/>
  <c r="G1021" i="3"/>
  <c r="O6383" i="17" s="1"/>
  <c r="G1019" i="3"/>
  <c r="O3330" i="17" s="1"/>
  <c r="G1018" i="3"/>
  <c r="G1017" i="3"/>
  <c r="G1015" i="3"/>
  <c r="O3188" i="17" s="1"/>
  <c r="G1014" i="3"/>
  <c r="O3072" i="17" s="1"/>
  <c r="G1013" i="3"/>
  <c r="O3324" i="17" s="1"/>
  <c r="G1012" i="3"/>
  <c r="G1011" i="3"/>
  <c r="G1010" i="3"/>
  <c r="O8490" i="17" s="1"/>
  <c r="G1009" i="3"/>
  <c r="G1008" i="3"/>
  <c r="O1923" i="17" s="1"/>
  <c r="G1007" i="3"/>
  <c r="G1006" i="3"/>
  <c r="G1005" i="3"/>
  <c r="G1004" i="3"/>
  <c r="G1003" i="3"/>
  <c r="G1002" i="3"/>
  <c r="G1000" i="3"/>
  <c r="G999" i="3"/>
  <c r="O1922" i="17" s="1"/>
  <c r="G998" i="3"/>
  <c r="O3562" i="17" s="1"/>
  <c r="G997" i="3"/>
  <c r="G996" i="3"/>
  <c r="G995" i="3"/>
  <c r="O6489" i="17" s="1"/>
  <c r="G994" i="3"/>
  <c r="O3305" i="17" s="1"/>
  <c r="G993" i="3"/>
  <c r="O6382" i="17" s="1"/>
  <c r="G992" i="3"/>
  <c r="O6765" i="17" s="1"/>
  <c r="G991" i="3"/>
  <c r="O7401" i="17" s="1"/>
  <c r="G990" i="3"/>
  <c r="G989" i="3"/>
  <c r="O2872" i="17" s="1"/>
  <c r="G988" i="3"/>
  <c r="O9256" i="17" s="1"/>
  <c r="G987" i="3"/>
  <c r="O9195" i="17" s="1"/>
  <c r="G985" i="3"/>
  <c r="G984" i="3"/>
  <c r="O6338" i="17" s="1"/>
  <c r="G983" i="3"/>
  <c r="G982" i="3"/>
  <c r="O3926" i="17" s="1"/>
  <c r="G981" i="3"/>
  <c r="G980" i="3"/>
  <c r="G979" i="3"/>
  <c r="O3857" i="17" s="1"/>
  <c r="G978" i="3"/>
  <c r="G977" i="3"/>
  <c r="O6935" i="17" s="1"/>
  <c r="G976" i="3"/>
  <c r="G975" i="3"/>
  <c r="O8048" i="17" s="1"/>
  <c r="G973" i="3"/>
  <c r="O1921" i="17" s="1"/>
  <c r="G972" i="3"/>
  <c r="O3749" i="17" s="1"/>
  <c r="G971" i="3"/>
  <c r="O5375" i="17" s="1"/>
  <c r="G969" i="3"/>
  <c r="O9595" i="17" s="1"/>
  <c r="G968" i="3"/>
  <c r="G967" i="3"/>
  <c r="O4257" i="17" s="1"/>
  <c r="G966" i="3"/>
  <c r="O906" i="17" s="1"/>
  <c r="G964" i="3"/>
  <c r="O905" i="17" s="1"/>
  <c r="G963" i="3"/>
  <c r="G962" i="3"/>
  <c r="O3537" i="17" s="1"/>
  <c r="G961" i="3"/>
  <c r="G960" i="3"/>
  <c r="O8721" i="17" s="1"/>
  <c r="G959" i="3"/>
  <c r="O7399" i="17" s="1"/>
  <c r="G957" i="3"/>
  <c r="O2984" i="17" s="1"/>
  <c r="G956" i="3"/>
  <c r="G955" i="3"/>
  <c r="O3337" i="17" s="1"/>
  <c r="G954" i="3"/>
  <c r="G953" i="3"/>
  <c r="O2609" i="17" s="1"/>
  <c r="G952" i="3"/>
  <c r="G949" i="3"/>
  <c r="G948" i="3"/>
  <c r="O7626" i="17" s="1"/>
  <c r="G947" i="3"/>
  <c r="G946" i="3"/>
  <c r="G945" i="3"/>
  <c r="G944" i="3"/>
  <c r="O1998" i="17" s="1"/>
  <c r="G943" i="3"/>
  <c r="O1920" i="17" s="1"/>
  <c r="G942" i="3"/>
  <c r="O321" i="17" s="1"/>
  <c r="G941" i="3"/>
  <c r="O175" i="17" s="1"/>
  <c r="G940" i="3"/>
  <c r="O4039" i="17" s="1"/>
  <c r="G938" i="3"/>
  <c r="O3503" i="17" s="1"/>
  <c r="G937" i="3"/>
  <c r="O504" i="17" s="1"/>
  <c r="G934" i="3"/>
  <c r="G933" i="3"/>
  <c r="O2892" i="17" s="1"/>
  <c r="G932" i="3"/>
  <c r="O6381" i="17" s="1"/>
  <c r="G931" i="3"/>
  <c r="O6185" i="17" s="1"/>
  <c r="G930" i="3"/>
  <c r="O1919" i="17" s="1"/>
  <c r="G929" i="3"/>
  <c r="G928" i="3"/>
  <c r="O2950" i="17" s="1"/>
  <c r="G927" i="3"/>
  <c r="O1918" i="17" s="1"/>
  <c r="G926" i="3"/>
  <c r="G925" i="3"/>
  <c r="O3327" i="17" s="1"/>
  <c r="G923" i="3"/>
  <c r="G922" i="3"/>
  <c r="O1917" i="17" s="1"/>
  <c r="G921" i="3"/>
  <c r="O1916" i="17" s="1"/>
  <c r="G920" i="3"/>
  <c r="O5374" i="17" s="1"/>
  <c r="G919" i="3"/>
  <c r="O5373" i="17" s="1"/>
  <c r="G918" i="3"/>
  <c r="O1915" i="17" s="1"/>
  <c r="G917" i="3"/>
  <c r="G915" i="3"/>
  <c r="G914" i="3"/>
  <c r="G913" i="3"/>
  <c r="G912" i="3"/>
  <c r="G911" i="3"/>
  <c r="O3322" i="17" s="1"/>
  <c r="G910" i="3"/>
  <c r="O3363" i="17" s="1"/>
  <c r="G909" i="3"/>
  <c r="O3647" i="17" s="1"/>
  <c r="G908" i="3"/>
  <c r="O7840" i="17" s="1"/>
  <c r="G907" i="3"/>
  <c r="O2394" i="17" s="1"/>
  <c r="G906" i="3"/>
  <c r="O2393" i="17" s="1"/>
  <c r="G905" i="3"/>
  <c r="O2392" i="17" s="1"/>
  <c r="G904" i="3"/>
  <c r="O2391" i="17" s="1"/>
  <c r="G903" i="3"/>
  <c r="O2390" i="17" s="1"/>
  <c r="G902" i="3"/>
  <c r="O2389" i="17" s="1"/>
  <c r="G901" i="3"/>
  <c r="O2388" i="17" s="1"/>
  <c r="G900" i="3"/>
  <c r="O2387" i="17" s="1"/>
  <c r="G899" i="3"/>
  <c r="O2386" i="17" s="1"/>
  <c r="G898" i="3"/>
  <c r="O5372" i="17" s="1"/>
  <c r="G897" i="3"/>
  <c r="O2385" i="17" s="1"/>
  <c r="G896" i="3"/>
  <c r="O2384" i="17" s="1"/>
  <c r="G895" i="3"/>
  <c r="O2383" i="17" s="1"/>
  <c r="G894" i="3"/>
  <c r="O2382" i="17" s="1"/>
  <c r="G893" i="3"/>
  <c r="O2381" i="17" s="1"/>
  <c r="G892" i="3"/>
  <c r="O2380" i="17" s="1"/>
  <c r="G891" i="3"/>
  <c r="G890" i="3"/>
  <c r="O9408" i="17" s="1"/>
  <c r="G889" i="3"/>
  <c r="O9401" i="17" s="1"/>
  <c r="G888" i="3"/>
  <c r="O9405" i="17" s="1"/>
  <c r="G887" i="3"/>
  <c r="O9402" i="17" s="1"/>
  <c r="G886" i="3"/>
  <c r="O9686" i="17" s="1"/>
  <c r="G885" i="3"/>
  <c r="G884" i="3"/>
  <c r="G883" i="3"/>
  <c r="G882" i="3"/>
  <c r="O9684" i="17" s="1"/>
  <c r="G881" i="3"/>
  <c r="O9407" i="17" s="1"/>
  <c r="G880" i="3"/>
  <c r="O9403" i="17" s="1"/>
  <c r="G879" i="3"/>
  <c r="O3789" i="17" s="1"/>
  <c r="G878" i="3"/>
  <c r="G877" i="3"/>
  <c r="O3624" i="17" s="1"/>
  <c r="G875" i="3"/>
  <c r="O7396" i="17" s="1"/>
  <c r="G874" i="3"/>
  <c r="G873" i="3"/>
  <c r="G872" i="3"/>
  <c r="O3974" i="17" s="1"/>
  <c r="G871" i="3"/>
  <c r="G870" i="3"/>
  <c r="O2860" i="17" s="1"/>
  <c r="G869" i="3"/>
  <c r="G868" i="3"/>
  <c r="G867" i="3"/>
  <c r="O2720" i="17" s="1"/>
  <c r="G866" i="3"/>
  <c r="G865" i="3"/>
  <c r="O2626" i="17" s="1"/>
  <c r="G864" i="3"/>
  <c r="O2674" i="17" s="1"/>
  <c r="G863" i="3"/>
  <c r="G862" i="3"/>
  <c r="G861" i="3"/>
  <c r="G860" i="3"/>
  <c r="G859" i="3"/>
  <c r="O3667" i="17" s="1"/>
  <c r="G858" i="3"/>
  <c r="G857" i="3"/>
  <c r="G856" i="3"/>
  <c r="G855" i="3"/>
  <c r="O9181" i="17" s="1"/>
  <c r="G854" i="3"/>
  <c r="G853" i="3"/>
  <c r="G852" i="3"/>
  <c r="G851" i="3"/>
  <c r="O2646" i="17" s="1"/>
  <c r="G848" i="3"/>
  <c r="O8657" i="17" s="1"/>
  <c r="G847" i="3"/>
  <c r="O8474" i="17" s="1"/>
  <c r="G846" i="3"/>
  <c r="O6380" i="17" s="1"/>
  <c r="G845" i="3"/>
  <c r="G844" i="3"/>
  <c r="O8256" i="17" s="1"/>
  <c r="G843" i="3"/>
  <c r="G842" i="3"/>
  <c r="O6487" i="17" s="1"/>
  <c r="G841" i="3"/>
  <c r="G840" i="3"/>
  <c r="G839" i="3"/>
  <c r="O3093" i="17" s="1"/>
  <c r="G838" i="3"/>
  <c r="G837" i="3"/>
  <c r="O8409" i="17" s="1"/>
  <c r="G836" i="3"/>
  <c r="G835" i="3"/>
  <c r="O7836" i="17" s="1"/>
  <c r="G834" i="3"/>
  <c r="G832" i="3"/>
  <c r="O2073" i="17" s="1"/>
  <c r="G831" i="3"/>
  <c r="O1077" i="17" s="1"/>
  <c r="G830" i="3"/>
  <c r="G829" i="3"/>
  <c r="G828" i="3"/>
  <c r="G826" i="3"/>
  <c r="G825" i="3"/>
  <c r="O6931" i="17" s="1"/>
  <c r="G824" i="3"/>
  <c r="O9229" i="17" s="1"/>
  <c r="G823" i="3"/>
  <c r="O3413" i="17" s="1"/>
  <c r="G822" i="3"/>
  <c r="G821" i="3"/>
  <c r="G820" i="3"/>
  <c r="O8253" i="17" s="1"/>
  <c r="G819" i="3"/>
  <c r="G818" i="3"/>
  <c r="G816" i="3"/>
  <c r="O5629" i="17" s="1"/>
  <c r="G815" i="3"/>
  <c r="O5783" i="17" s="1"/>
  <c r="G812" i="3"/>
  <c r="O3444" i="17" s="1"/>
  <c r="G810" i="3"/>
  <c r="G809" i="3"/>
  <c r="O4185" i="17" s="1"/>
  <c r="G808" i="3"/>
  <c r="O1914" i="17" s="1"/>
  <c r="G807" i="3"/>
  <c r="O1913" i="17" s="1"/>
  <c r="G806" i="3"/>
  <c r="O4296" i="17" s="1"/>
  <c r="G805" i="3"/>
  <c r="O1076" i="17" s="1"/>
  <c r="G804" i="3"/>
  <c r="O4195" i="17" s="1"/>
  <c r="G803" i="3"/>
  <c r="O2899" i="17" s="1"/>
  <c r="G801" i="3"/>
  <c r="O3398" i="17" s="1"/>
  <c r="G800" i="3"/>
  <c r="O1340" i="17" s="1"/>
  <c r="G799" i="3"/>
  <c r="G798" i="3"/>
  <c r="G797" i="3"/>
  <c r="G796" i="3"/>
  <c r="O5957" i="17" s="1"/>
  <c r="G795" i="3"/>
  <c r="O3854" i="17" s="1"/>
  <c r="G794" i="3"/>
  <c r="G793" i="3"/>
  <c r="G792" i="3"/>
  <c r="O4112" i="17" s="1"/>
  <c r="G791" i="3"/>
  <c r="G790" i="3"/>
  <c r="G789" i="3"/>
  <c r="O8039" i="17" s="1"/>
  <c r="G788" i="3"/>
  <c r="G787" i="3"/>
  <c r="O7835" i="17" s="1"/>
  <c r="G785" i="3"/>
  <c r="G783" i="3"/>
  <c r="O693" i="17" s="1"/>
  <c r="G782" i="3"/>
  <c r="G781" i="3"/>
  <c r="G780" i="3"/>
  <c r="G779" i="3"/>
  <c r="G778" i="3"/>
  <c r="G777" i="3"/>
  <c r="G775" i="3"/>
  <c r="G772" i="3"/>
  <c r="G771" i="3"/>
  <c r="G770" i="3"/>
  <c r="G769" i="3"/>
  <c r="O2067" i="17" s="1"/>
  <c r="G768" i="3"/>
  <c r="G767" i="3"/>
  <c r="G765" i="3"/>
  <c r="G764" i="3"/>
  <c r="G762" i="3"/>
  <c r="O5370" i="17" s="1"/>
  <c r="G760" i="3"/>
  <c r="G759" i="3"/>
  <c r="O6615" i="17" s="1"/>
  <c r="G758" i="3"/>
  <c r="G757" i="3"/>
  <c r="O9103" i="17" s="1"/>
  <c r="G756" i="3"/>
  <c r="G755" i="3"/>
  <c r="G754" i="3"/>
  <c r="O8465" i="17" s="1"/>
  <c r="G753" i="3"/>
  <c r="G752" i="3"/>
  <c r="G750" i="3"/>
  <c r="G749" i="3"/>
  <c r="O3274" i="17" s="1"/>
  <c r="G747" i="3"/>
  <c r="G746" i="3"/>
  <c r="G745" i="3"/>
  <c r="G744" i="3"/>
  <c r="O9276" i="17" s="1"/>
  <c r="G739" i="3"/>
  <c r="G738" i="3"/>
  <c r="O6761" i="17" s="1"/>
  <c r="G737" i="3"/>
  <c r="G735" i="3"/>
  <c r="G734" i="3"/>
  <c r="O7149" i="17" s="1"/>
  <c r="G733" i="3"/>
  <c r="O3875" i="17" s="1"/>
  <c r="G732" i="3"/>
  <c r="O9302" i="17" s="1"/>
  <c r="G731" i="3"/>
  <c r="O9008" i="17" s="1"/>
  <c r="G730" i="3"/>
  <c r="G729" i="3"/>
  <c r="O6715" i="17" s="1"/>
  <c r="G728" i="3"/>
  <c r="O4170" i="17" s="1"/>
  <c r="G727" i="3"/>
  <c r="G726" i="3"/>
  <c r="O4237" i="17" s="1"/>
  <c r="G725" i="3"/>
  <c r="G724" i="3"/>
  <c r="G723" i="3"/>
  <c r="G722" i="3"/>
  <c r="G721" i="3"/>
  <c r="G720" i="3"/>
  <c r="G719" i="3"/>
  <c r="G718" i="3"/>
  <c r="O2700" i="17" s="1"/>
  <c r="G717" i="3"/>
  <c r="G716" i="3"/>
  <c r="O5346" i="17" s="1"/>
  <c r="G715" i="3"/>
  <c r="G714" i="3"/>
  <c r="G713" i="3"/>
  <c r="O1859" i="17" s="1"/>
  <c r="G712" i="3"/>
  <c r="O4007" i="17" s="1"/>
  <c r="G711" i="3"/>
  <c r="G707" i="3"/>
  <c r="G706" i="3"/>
  <c r="O5368" i="17" s="1"/>
  <c r="G705" i="3"/>
  <c r="O174" i="17" s="1"/>
  <c r="G704" i="3"/>
  <c r="O2944" i="17" s="1"/>
  <c r="G703" i="3"/>
  <c r="O5367" i="17" s="1"/>
  <c r="G701" i="3"/>
  <c r="O2377" i="17" s="1"/>
  <c r="G700" i="3"/>
  <c r="O5366" i="17" s="1"/>
  <c r="G699" i="3"/>
  <c r="G698" i="3"/>
  <c r="G697" i="3"/>
  <c r="G696" i="3"/>
  <c r="G695" i="3"/>
  <c r="O6316" i="17" s="1"/>
  <c r="G694" i="3"/>
  <c r="G693" i="3"/>
  <c r="G692" i="3"/>
  <c r="G691" i="3"/>
  <c r="O4067" i="17" s="1"/>
  <c r="G690" i="3"/>
  <c r="G689" i="3"/>
  <c r="G688" i="3"/>
  <c r="O9159" i="17" s="1"/>
  <c r="G685" i="3"/>
  <c r="O4005" i="17" s="1"/>
  <c r="G684" i="3"/>
  <c r="G683" i="3"/>
  <c r="G682" i="3"/>
  <c r="G681" i="3"/>
  <c r="G680" i="3"/>
  <c r="O4080" i="17" s="1"/>
  <c r="G679" i="3"/>
  <c r="G678" i="3"/>
  <c r="G677" i="3"/>
  <c r="O6926" i="17" s="1"/>
  <c r="G676" i="3"/>
  <c r="G675" i="3"/>
  <c r="G674" i="3"/>
  <c r="O7146" i="17" s="1"/>
  <c r="G673" i="3"/>
  <c r="G672" i="3"/>
  <c r="G671" i="3"/>
  <c r="O4062" i="17" s="1"/>
  <c r="G670" i="3"/>
  <c r="O3630" i="17" s="1"/>
  <c r="G669" i="3"/>
  <c r="O6570" i="17" s="1"/>
  <c r="G668" i="3"/>
  <c r="O8457" i="17" s="1"/>
  <c r="G667" i="3"/>
  <c r="O1595" i="17" s="1"/>
  <c r="G665" i="3"/>
  <c r="O1594" i="17" s="1"/>
  <c r="G664" i="3"/>
  <c r="O5498" i="17" s="1"/>
  <c r="G663" i="3"/>
  <c r="G1360" i="3"/>
  <c r="G662" i="3"/>
  <c r="O2057" i="17" s="1"/>
  <c r="G661" i="3"/>
  <c r="G660" i="3"/>
  <c r="G659" i="3"/>
  <c r="G658" i="3"/>
  <c r="G657" i="3"/>
  <c r="O3425" i="17" s="1"/>
  <c r="G656" i="3"/>
  <c r="O2055" i="17" s="1"/>
  <c r="G655" i="3"/>
  <c r="G654" i="3"/>
  <c r="O5475" i="17" s="1"/>
  <c r="G653" i="3"/>
  <c r="G652" i="3"/>
  <c r="G649" i="3"/>
  <c r="O569" i="17" s="1"/>
  <c r="G648" i="3"/>
  <c r="O1065" i="17" s="1"/>
  <c r="G647" i="3"/>
  <c r="G646" i="3"/>
  <c r="G645" i="3"/>
  <c r="G643" i="3"/>
  <c r="G642" i="3"/>
  <c r="G641" i="3"/>
  <c r="O3437" i="17" s="1"/>
  <c r="G3846" i="3"/>
  <c r="O6712" i="17" s="1"/>
  <c r="G639" i="3"/>
  <c r="G638" i="3"/>
  <c r="O3823" i="17" s="1"/>
  <c r="G637" i="3"/>
  <c r="G635" i="3"/>
  <c r="G634" i="3"/>
  <c r="G632" i="3"/>
  <c r="G631" i="3"/>
  <c r="O6711" i="17" s="1"/>
  <c r="G630" i="3"/>
  <c r="O6060" i="17" s="1"/>
  <c r="G629" i="3"/>
  <c r="O6923" i="17" s="1"/>
  <c r="G628" i="3"/>
  <c r="O2751" i="17" s="1"/>
  <c r="G627" i="3"/>
  <c r="G626" i="3"/>
  <c r="O1911" i="17" s="1"/>
  <c r="G625" i="3"/>
  <c r="O7388" i="17" s="1"/>
  <c r="G624" i="3"/>
  <c r="G623" i="3"/>
  <c r="G622" i="3"/>
  <c r="G621" i="3"/>
  <c r="G620" i="3"/>
  <c r="G619" i="3"/>
  <c r="O2049" i="17" s="1"/>
  <c r="G618" i="3"/>
  <c r="G617" i="3"/>
  <c r="O9108" i="17" s="1"/>
  <c r="G616" i="3"/>
  <c r="G615" i="3"/>
  <c r="G614" i="3"/>
  <c r="G613" i="3"/>
  <c r="O3316" i="17" s="1"/>
  <c r="G612" i="3"/>
  <c r="O3451" i="17" s="1"/>
  <c r="G611" i="3"/>
  <c r="G610" i="3"/>
  <c r="O1910" i="17" s="1"/>
  <c r="G609" i="3"/>
  <c r="O144" i="17" s="1"/>
  <c r="G608" i="3"/>
  <c r="O2629" i="17" s="1"/>
  <c r="G607" i="3"/>
  <c r="O893" i="17" s="1"/>
  <c r="G604" i="3"/>
  <c r="O3325" i="17" s="1"/>
  <c r="G602" i="3"/>
  <c r="G601" i="3"/>
  <c r="O2717" i="17" s="1"/>
  <c r="G600" i="3"/>
  <c r="O60" i="17" s="1"/>
  <c r="G597" i="3"/>
  <c r="G596" i="3"/>
  <c r="G595" i="3"/>
  <c r="G594" i="3"/>
  <c r="O3878" i="17" s="1"/>
  <c r="G593" i="3"/>
  <c r="G592" i="3"/>
  <c r="O6297" i="17" s="1"/>
  <c r="G591" i="3"/>
  <c r="O7385" i="17" s="1"/>
  <c r="G590" i="3"/>
  <c r="G589" i="3"/>
  <c r="G588" i="3"/>
  <c r="G587" i="3"/>
  <c r="G585" i="3"/>
  <c r="G584" i="3"/>
  <c r="O4128" i="17" s="1"/>
  <c r="G583" i="3"/>
  <c r="O9208" i="17" s="1"/>
  <c r="G4224" i="3"/>
  <c r="O7335" i="17" s="1"/>
  <c r="G582" i="3"/>
  <c r="G579" i="3"/>
  <c r="G578" i="3"/>
  <c r="G577" i="3"/>
  <c r="G576" i="3"/>
  <c r="O3226" i="17" s="1"/>
  <c r="G569" i="3"/>
  <c r="G567" i="3"/>
  <c r="O3835" i="17" s="1"/>
  <c r="G566" i="3"/>
  <c r="O3240" i="17" s="1"/>
  <c r="G565" i="3"/>
  <c r="O1909" i="17" s="1"/>
  <c r="G564" i="3"/>
  <c r="G563" i="3"/>
  <c r="O1912" i="17" s="1"/>
  <c r="G561" i="3"/>
  <c r="O2372" i="17" s="1"/>
  <c r="G560" i="3"/>
  <c r="O2371" i="17" s="1"/>
  <c r="G559" i="3"/>
  <c r="O2370" i="17" s="1"/>
  <c r="G558" i="3"/>
  <c r="O2369" i="17" s="1"/>
  <c r="G557" i="3"/>
  <c r="O2368" i="17" s="1"/>
  <c r="G556" i="3"/>
  <c r="O2367" i="17" s="1"/>
  <c r="G555" i="3"/>
  <c r="O2366" i="17" s="1"/>
  <c r="G554" i="3"/>
  <c r="O2365" i="17" s="1"/>
  <c r="G553" i="3"/>
  <c r="O2364" i="17" s="1"/>
  <c r="G552" i="3"/>
  <c r="O2363" i="17" s="1"/>
  <c r="G551" i="3"/>
  <c r="O9676" i="17" s="1"/>
  <c r="G550" i="3"/>
  <c r="O9675" i="17" s="1"/>
  <c r="G549" i="3"/>
  <c r="O9668" i="17" s="1"/>
  <c r="G548" i="3"/>
  <c r="O9666" i="17" s="1"/>
  <c r="G547" i="3"/>
  <c r="O9677" i="17" s="1"/>
  <c r="G546" i="3"/>
  <c r="O9394" i="17" s="1"/>
  <c r="G545" i="3"/>
  <c r="O9673" i="17" s="1"/>
  <c r="G544" i="3"/>
  <c r="G543" i="3"/>
  <c r="O9674" i="17" s="1"/>
  <c r="G542" i="3"/>
  <c r="O9389" i="17" s="1"/>
  <c r="G541" i="3"/>
  <c r="O9391" i="17" s="1"/>
  <c r="G540" i="3"/>
  <c r="G539" i="3"/>
  <c r="O9679" i="17" s="1"/>
  <c r="G538" i="3"/>
  <c r="G537" i="3"/>
  <c r="O9395" i="17" s="1"/>
  <c r="G536" i="3"/>
  <c r="G535" i="3"/>
  <c r="G534" i="3"/>
  <c r="O9393" i="17" s="1"/>
  <c r="G533" i="3"/>
  <c r="G532" i="3"/>
  <c r="G531" i="3"/>
  <c r="O9667" i="17" s="1"/>
  <c r="G530" i="3"/>
  <c r="G529" i="3"/>
  <c r="G527" i="3"/>
  <c r="O6918" i="17" s="1"/>
  <c r="G526" i="3"/>
  <c r="G525" i="3"/>
  <c r="O3211" i="17" s="1"/>
  <c r="G524" i="3"/>
  <c r="O3512" i="17" s="1"/>
  <c r="G523" i="3"/>
  <c r="G522" i="3"/>
  <c r="O3138" i="17" s="1"/>
  <c r="G520" i="3"/>
  <c r="O6375" i="17" s="1"/>
  <c r="G518" i="3"/>
  <c r="O2740" i="17" s="1"/>
  <c r="G516" i="3"/>
  <c r="O4014" i="17" s="1"/>
  <c r="G514" i="3"/>
  <c r="G513" i="3"/>
  <c r="G512" i="3"/>
  <c r="G511" i="3"/>
  <c r="O6481" i="17" s="1"/>
  <c r="G509" i="3"/>
  <c r="G507" i="3"/>
  <c r="G506" i="3"/>
  <c r="G505" i="3"/>
  <c r="O6914" i="17" s="1"/>
  <c r="G504" i="3"/>
  <c r="O3190" i="17" s="1"/>
  <c r="G503" i="3"/>
  <c r="G502" i="3"/>
  <c r="O7136" i="17" s="1"/>
  <c r="G500" i="3"/>
  <c r="G499" i="3"/>
  <c r="O9252" i="17" s="1"/>
  <c r="G498" i="3"/>
  <c r="G497" i="3"/>
  <c r="G496" i="3"/>
  <c r="O1315" i="17" s="1"/>
  <c r="G495" i="3"/>
  <c r="O6055" i="17" s="1"/>
  <c r="G494" i="3"/>
  <c r="G493" i="3"/>
  <c r="G492" i="3"/>
  <c r="G491" i="3"/>
  <c r="O5895" i="17" s="1"/>
  <c r="G490" i="3"/>
  <c r="G489" i="3"/>
  <c r="O6913" i="17" s="1"/>
  <c r="G488" i="3"/>
  <c r="O3104" i="17" s="1"/>
  <c r="G487" i="3"/>
  <c r="O3094" i="17" s="1"/>
  <c r="G486" i="3"/>
  <c r="O4268" i="17" s="1"/>
  <c r="G485" i="3"/>
  <c r="G484" i="3"/>
  <c r="O1908" i="17" s="1"/>
  <c r="G483" i="3"/>
  <c r="G482" i="3"/>
  <c r="O1907" i="17" s="1"/>
  <c r="G480" i="3"/>
  <c r="G478" i="3"/>
  <c r="O1906" i="17" s="1"/>
  <c r="G477" i="3"/>
  <c r="O1905" i="17" s="1"/>
  <c r="G476" i="3"/>
  <c r="O8878" i="17" s="1"/>
  <c r="G474" i="3"/>
  <c r="G472" i="3"/>
  <c r="O3022" i="17" s="1"/>
  <c r="G471" i="3"/>
  <c r="O3091" i="17" s="1"/>
  <c r="G470" i="3"/>
  <c r="O565" i="17" s="1"/>
  <c r="G468" i="3"/>
  <c r="G467" i="3"/>
  <c r="G466" i="3"/>
  <c r="O8026" i="17" s="1"/>
  <c r="G465" i="3"/>
  <c r="O3260" i="17" s="1"/>
  <c r="G463" i="3"/>
  <c r="G462" i="3"/>
  <c r="O7612" i="17" s="1"/>
  <c r="G460" i="3"/>
  <c r="O8747" i="17" s="1"/>
  <c r="G459" i="3"/>
  <c r="O2866" i="17" s="1"/>
  <c r="G458" i="3"/>
  <c r="O7824" i="17" s="1"/>
  <c r="G457" i="3"/>
  <c r="G456" i="3"/>
  <c r="G454" i="3"/>
  <c r="O6710" i="17" s="1"/>
  <c r="G451" i="3"/>
  <c r="G450" i="3"/>
  <c r="G449" i="3"/>
  <c r="G448" i="3"/>
  <c r="O3673" i="17" s="1"/>
  <c r="G447" i="3"/>
  <c r="G446" i="3"/>
  <c r="O2007" i="17" s="1"/>
  <c r="G445" i="3"/>
  <c r="O6373" i="17" s="1"/>
  <c r="G442" i="3"/>
  <c r="O2885" i="17" s="1"/>
  <c r="G441" i="3"/>
  <c r="G440" i="3"/>
  <c r="O9184" i="17" s="1"/>
  <c r="G438" i="3"/>
  <c r="G437" i="3"/>
  <c r="G436" i="3"/>
  <c r="G435" i="3"/>
  <c r="G433" i="3"/>
  <c r="G3880" i="3"/>
  <c r="O564" i="17" s="1"/>
  <c r="G432" i="3"/>
  <c r="O3685" i="17" s="1"/>
  <c r="G431" i="3"/>
  <c r="O874" i="17" s="1"/>
  <c r="G430" i="3"/>
  <c r="O4160" i="17" s="1"/>
  <c r="G429" i="3"/>
  <c r="O5856" i="17" s="1"/>
  <c r="G428" i="3"/>
  <c r="O2676" i="17" s="1"/>
  <c r="G427" i="3"/>
  <c r="G426" i="3"/>
  <c r="G425" i="3"/>
  <c r="G423" i="3"/>
  <c r="G422" i="3"/>
  <c r="G421" i="3"/>
  <c r="G420" i="3"/>
  <c r="O2979" i="17" s="1"/>
  <c r="G419" i="3"/>
  <c r="O6609" i="17" s="1"/>
  <c r="G418" i="3"/>
  <c r="O9292" i="17" s="1"/>
  <c r="G417" i="3"/>
  <c r="G416" i="3"/>
  <c r="O8231" i="17" s="1"/>
  <c r="G415" i="3"/>
  <c r="O3215" i="17" s="1"/>
  <c r="G414" i="3"/>
  <c r="O8731" i="17" s="1"/>
  <c r="G413" i="3"/>
  <c r="O3693" i="17" s="1"/>
  <c r="G412" i="3"/>
  <c r="G411" i="3"/>
  <c r="O2707" i="17" s="1"/>
  <c r="G410" i="3"/>
  <c r="O3619" i="17" s="1"/>
  <c r="G409" i="3"/>
  <c r="G408" i="3"/>
  <c r="O3136" i="17" s="1"/>
  <c r="G407" i="3"/>
  <c r="G406" i="3"/>
  <c r="O2986" i="17" s="1"/>
  <c r="G405" i="3"/>
  <c r="G404" i="3"/>
  <c r="G403" i="3"/>
  <c r="O3030" i="17" s="1"/>
  <c r="G402" i="3"/>
  <c r="G401" i="3"/>
  <c r="G400" i="3"/>
  <c r="G399" i="3"/>
  <c r="G397" i="3"/>
  <c r="G395" i="3"/>
  <c r="O3802" i="17" s="1"/>
  <c r="G394" i="3"/>
  <c r="O4230" i="17" s="1"/>
  <c r="G393" i="3"/>
  <c r="G392" i="3"/>
  <c r="G391" i="3"/>
  <c r="G390" i="3"/>
  <c r="O4165" i="17" s="1"/>
  <c r="G388" i="3"/>
  <c r="G387" i="3"/>
  <c r="O2727" i="17" s="1"/>
  <c r="G386" i="3"/>
  <c r="O2644" i="17" s="1"/>
  <c r="G385" i="3"/>
  <c r="G383" i="3"/>
  <c r="G382" i="3"/>
  <c r="G381" i="3"/>
  <c r="G380" i="3"/>
  <c r="G379" i="3"/>
  <c r="O1904" i="17" s="1"/>
  <c r="G377" i="3"/>
  <c r="O1903" i="17" s="1"/>
  <c r="G376" i="3"/>
  <c r="O1902" i="17" s="1"/>
  <c r="G375" i="3"/>
  <c r="O1901" i="17" s="1"/>
  <c r="G374" i="3"/>
  <c r="O3848" i="17" s="1"/>
  <c r="G373" i="3"/>
  <c r="O2857" i="17" s="1"/>
  <c r="G372" i="3"/>
  <c r="O9303" i="17" s="1"/>
  <c r="G371" i="3"/>
  <c r="O9233" i="17" s="1"/>
  <c r="G370" i="3"/>
  <c r="G369" i="3"/>
  <c r="O6606" i="17" s="1"/>
  <c r="G368" i="3"/>
  <c r="O9003" i="17" s="1"/>
  <c r="G367" i="3"/>
  <c r="G366" i="3"/>
  <c r="G365" i="3"/>
  <c r="O9124" i="17" s="1"/>
  <c r="G363" i="3"/>
  <c r="O2949" i="17" s="1"/>
  <c r="G362" i="3"/>
  <c r="G361" i="3"/>
  <c r="G360" i="3"/>
  <c r="O6907" i="17" s="1"/>
  <c r="G359" i="3"/>
  <c r="G358" i="3"/>
  <c r="O3341" i="17" s="1"/>
  <c r="G357" i="3"/>
  <c r="G356" i="3"/>
  <c r="O2761" i="17" s="1"/>
  <c r="G355" i="3"/>
  <c r="O3922" i="17" s="1"/>
  <c r="G354" i="3"/>
  <c r="O7607" i="17" s="1"/>
  <c r="G353" i="3"/>
  <c r="G352" i="3"/>
  <c r="G3825" i="3"/>
  <c r="G351" i="3"/>
  <c r="O2828" i="17" s="1"/>
  <c r="G350" i="3"/>
  <c r="G349" i="3"/>
  <c r="O2961" i="17" s="1"/>
  <c r="G348" i="3"/>
  <c r="G347" i="3"/>
  <c r="O3233" i="17" s="1"/>
  <c r="G346" i="3"/>
  <c r="O2917" i="17" s="1"/>
  <c r="G345" i="3"/>
  <c r="G343" i="3"/>
  <c r="G340" i="3"/>
  <c r="O9145" i="17" s="1"/>
  <c r="G339" i="3"/>
  <c r="G338" i="3"/>
  <c r="G337" i="3"/>
  <c r="G336" i="3"/>
  <c r="G335" i="3"/>
  <c r="G334" i="3"/>
  <c r="G333" i="3"/>
  <c r="O3040" i="17" s="1"/>
  <c r="G332" i="3"/>
  <c r="G331" i="3"/>
  <c r="O4225" i="17" s="1"/>
  <c r="G330" i="3"/>
  <c r="O3474" i="17" s="1"/>
  <c r="G329" i="3"/>
  <c r="G328" i="3"/>
  <c r="O6905" i="17" s="1"/>
  <c r="G327" i="3"/>
  <c r="O7130" i="17" s="1"/>
  <c r="G326" i="3"/>
  <c r="G324" i="3"/>
  <c r="O3880" i="17" s="1"/>
  <c r="G323" i="3"/>
  <c r="G322" i="3"/>
  <c r="G321" i="3"/>
  <c r="O3935" i="17" s="1"/>
  <c r="G320" i="3"/>
  <c r="O3171" i="17" s="1"/>
  <c r="G318" i="3"/>
  <c r="O8700" i="17" s="1"/>
  <c r="G316" i="3"/>
  <c r="G314" i="3"/>
  <c r="G313" i="3"/>
  <c r="G312" i="3"/>
  <c r="O2028" i="17" s="1"/>
  <c r="G311" i="3"/>
  <c r="G310" i="3"/>
  <c r="O2798" i="17" s="1"/>
  <c r="G309" i="3"/>
  <c r="G308" i="3"/>
  <c r="O6602" i="17" s="1"/>
  <c r="G307" i="3"/>
  <c r="G306" i="3"/>
  <c r="G304" i="3"/>
  <c r="O7128" i="17" s="1"/>
  <c r="G303" i="3"/>
  <c r="G301" i="3"/>
  <c r="G300" i="3"/>
  <c r="G299" i="3"/>
  <c r="G298" i="3"/>
  <c r="O2580" i="17" s="1"/>
  <c r="G297" i="3"/>
  <c r="G296" i="3"/>
  <c r="O2361" i="17" s="1"/>
  <c r="G295" i="3"/>
  <c r="O2360" i="17" s="1"/>
  <c r="G294" i="3"/>
  <c r="O2359" i="17" s="1"/>
  <c r="G293" i="3"/>
  <c r="O2358" i="17" s="1"/>
  <c r="G292" i="3"/>
  <c r="O2357" i="17" s="1"/>
  <c r="G291" i="3"/>
  <c r="O2356" i="17" s="1"/>
  <c r="G290" i="3"/>
  <c r="O2355" i="17" s="1"/>
  <c r="G289" i="3"/>
  <c r="O2354" i="17" s="1"/>
  <c r="G288" i="3"/>
  <c r="O2353" i="17" s="1"/>
  <c r="G287" i="3"/>
  <c r="O9374" i="17" s="1"/>
  <c r="G286" i="3"/>
  <c r="G285" i="3"/>
  <c r="O9381" i="17" s="1"/>
  <c r="G284" i="3"/>
  <c r="G283" i="3"/>
  <c r="O9373" i="17" s="1"/>
  <c r="G282" i="3"/>
  <c r="G281" i="3"/>
  <c r="O9380" i="17" s="1"/>
  <c r="G280" i="3"/>
  <c r="O9379" i="17" s="1"/>
  <c r="G279" i="3"/>
  <c r="O9660" i="17" s="1"/>
  <c r="G278" i="3"/>
  <c r="O9655" i="17" s="1"/>
  <c r="G277" i="3"/>
  <c r="O9661" i="17" s="1"/>
  <c r="G276" i="3"/>
  <c r="G275" i="3"/>
  <c r="O9376" i="17" s="1"/>
  <c r="G274" i="3"/>
  <c r="G273" i="3"/>
  <c r="G272" i="3"/>
  <c r="O9382" i="17" s="1"/>
  <c r="G271" i="3"/>
  <c r="G270" i="3"/>
  <c r="O4700" i="17" s="1"/>
  <c r="G268" i="3"/>
  <c r="O2787" i="17" s="1"/>
  <c r="G267" i="3"/>
  <c r="G266" i="3"/>
  <c r="O6901" i="17" s="1"/>
  <c r="G264" i="3"/>
  <c r="G263" i="3"/>
  <c r="G262" i="3"/>
  <c r="G261" i="3"/>
  <c r="O1900" i="17" s="1"/>
  <c r="G260" i="3"/>
  <c r="G259" i="3"/>
  <c r="G258" i="3"/>
  <c r="O492" i="17" s="1"/>
  <c r="G257" i="3"/>
  <c r="O3999" i="17" s="1"/>
  <c r="G256" i="3"/>
  <c r="G255" i="3"/>
  <c r="O5575" i="17" s="1"/>
  <c r="G253" i="3"/>
  <c r="O668" i="17" s="1"/>
  <c r="G252" i="3"/>
  <c r="O1043" i="17" s="1"/>
  <c r="G251" i="3"/>
  <c r="G250" i="3"/>
  <c r="G249" i="3"/>
  <c r="G248" i="3"/>
  <c r="G247" i="3"/>
  <c r="O3559" i="17" s="1"/>
  <c r="G246" i="3"/>
  <c r="O4136" i="17" s="1"/>
  <c r="G243" i="3"/>
  <c r="O4156" i="17" s="1"/>
  <c r="G244" i="3"/>
  <c r="G241" i="3"/>
  <c r="O3811" i="17" s="1"/>
  <c r="G240" i="3"/>
  <c r="O667" i="17" s="1"/>
  <c r="G239" i="3"/>
  <c r="O6450" i="17" s="1"/>
  <c r="G238" i="3"/>
  <c r="G237" i="3"/>
  <c r="O7127" i="17" s="1"/>
  <c r="G236" i="3"/>
  <c r="G234" i="3"/>
  <c r="O3423" i="17" s="1"/>
  <c r="G233" i="3"/>
  <c r="G231" i="3"/>
  <c r="O227" i="17" s="1"/>
  <c r="G228" i="3"/>
  <c r="G227" i="3"/>
  <c r="G226" i="3"/>
  <c r="G225" i="3"/>
  <c r="O3079" i="17" s="1"/>
  <c r="G224" i="3"/>
  <c r="O3254" i="17" s="1"/>
  <c r="G223" i="3"/>
  <c r="O2752" i="17" s="1"/>
  <c r="G221" i="3"/>
  <c r="O553" i="17" s="1"/>
  <c r="G220" i="3"/>
  <c r="G219" i="3"/>
  <c r="G216" i="3"/>
  <c r="O489" i="17" s="1"/>
  <c r="G265" i="3"/>
  <c r="G215" i="3"/>
  <c r="G213" i="3"/>
  <c r="O1899" i="17" s="1"/>
  <c r="G212" i="3"/>
  <c r="O3180" i="17" s="1"/>
  <c r="G210" i="3"/>
  <c r="O4289" i="17" s="1"/>
  <c r="G209" i="3"/>
  <c r="O1898" i="17" s="1"/>
  <c r="G208" i="3"/>
  <c r="O1897" i="17" s="1"/>
  <c r="G207" i="3"/>
  <c r="O4095" i="17" s="1"/>
  <c r="G206" i="3"/>
  <c r="O3514" i="17" s="1"/>
  <c r="G205" i="3"/>
  <c r="O6368" i="17" s="1"/>
  <c r="G204" i="3"/>
  <c r="G203" i="3"/>
  <c r="G202" i="3"/>
  <c r="O1896" i="17" s="1"/>
  <c r="G201" i="3"/>
  <c r="G200" i="3"/>
  <c r="O3969" i="17" s="1"/>
  <c r="G199" i="3"/>
  <c r="O6366" i="17" s="1"/>
  <c r="G198" i="3"/>
  <c r="O7813" i="17" s="1"/>
  <c r="G197" i="3"/>
  <c r="G196" i="3"/>
  <c r="O6899" i="17" s="1"/>
  <c r="G195" i="3"/>
  <c r="G194" i="3"/>
  <c r="O7125" i="17" s="1"/>
  <c r="G193" i="3"/>
  <c r="G192" i="3"/>
  <c r="G191" i="3"/>
  <c r="G190" i="3"/>
  <c r="O3047" i="17" s="1"/>
  <c r="G187" i="3"/>
  <c r="G184" i="3"/>
  <c r="G3901" i="3"/>
  <c r="G183" i="3"/>
  <c r="O3481" i="17" s="1"/>
  <c r="G181" i="3"/>
  <c r="G180" i="3"/>
  <c r="O3916" i="17" s="1"/>
  <c r="G178" i="3"/>
  <c r="O5773" i="17" s="1"/>
  <c r="G177" i="3"/>
  <c r="O4200" i="17" s="1"/>
  <c r="G176" i="3"/>
  <c r="O5947" i="17" s="1"/>
  <c r="G175" i="3"/>
  <c r="O6249" i="17" s="1"/>
  <c r="G174" i="3"/>
  <c r="O4267" i="17" s="1"/>
  <c r="G173" i="3"/>
  <c r="O347" i="17" s="1"/>
  <c r="G172" i="3"/>
  <c r="G171" i="3"/>
  <c r="G169" i="3"/>
  <c r="G168" i="3"/>
  <c r="G167" i="3"/>
  <c r="O2015" i="17" s="1"/>
  <c r="G166" i="3"/>
  <c r="G165" i="3"/>
  <c r="G164" i="3"/>
  <c r="O1558" i="17" s="1"/>
  <c r="G163" i="3"/>
  <c r="G162" i="3"/>
  <c r="G161" i="3"/>
  <c r="G160" i="3"/>
  <c r="O6100" i="17" s="1"/>
  <c r="G159" i="3"/>
  <c r="G157" i="3"/>
  <c r="O1895" i="17" s="1"/>
  <c r="G156" i="3"/>
  <c r="O4188" i="17" s="1"/>
  <c r="G154" i="3"/>
  <c r="G153" i="3"/>
  <c r="O8015" i="17" s="1"/>
  <c r="G152" i="3"/>
  <c r="G151" i="3"/>
  <c r="G150" i="3"/>
  <c r="G149" i="3"/>
  <c r="O6898" i="17" s="1"/>
  <c r="G148" i="3"/>
  <c r="O6897" i="17" s="1"/>
  <c r="G147" i="3"/>
  <c r="O3185" i="17" s="1"/>
  <c r="G146" i="3"/>
  <c r="G145" i="3"/>
  <c r="O4284" i="17" s="1"/>
  <c r="G143" i="3"/>
  <c r="O9226" i="17" s="1"/>
  <c r="G142" i="3"/>
  <c r="O1894" i="17" s="1"/>
  <c r="G140" i="3"/>
  <c r="G139" i="3"/>
  <c r="O9227" i="17" s="1"/>
  <c r="G136" i="3"/>
  <c r="G135" i="3"/>
  <c r="O3765" i="17" s="1"/>
  <c r="G134" i="3"/>
  <c r="O1557" i="17" s="1"/>
  <c r="G133" i="3"/>
  <c r="O2665" i="17" s="1"/>
  <c r="G131" i="3"/>
  <c r="O5469" i="17" s="1"/>
  <c r="G130" i="3"/>
  <c r="O8637" i="17" s="1"/>
  <c r="G129" i="3"/>
  <c r="G128" i="3"/>
  <c r="G127" i="3"/>
  <c r="G125" i="3"/>
  <c r="G124" i="3"/>
  <c r="O1893" i="17" s="1"/>
  <c r="G123" i="3"/>
  <c r="O3323" i="17" s="1"/>
  <c r="G121" i="3"/>
  <c r="G120" i="3"/>
  <c r="G119" i="3"/>
  <c r="O3683" i="17" s="1"/>
  <c r="G118" i="3"/>
  <c r="O1034" i="17" s="1"/>
  <c r="G117" i="3"/>
  <c r="O4036" i="17" s="1"/>
  <c r="G116" i="3"/>
  <c r="O3220" i="17" s="1"/>
  <c r="G114" i="3"/>
  <c r="G113" i="3"/>
  <c r="O7120" i="17" s="1"/>
  <c r="G112" i="3"/>
  <c r="G111" i="3"/>
  <c r="G110" i="3"/>
  <c r="O7365" i="17" s="1"/>
  <c r="G109" i="3"/>
  <c r="G108" i="3"/>
  <c r="G107" i="3"/>
  <c r="G106" i="3"/>
  <c r="G105" i="3"/>
  <c r="O6334" i="17" s="1"/>
  <c r="G104" i="3"/>
  <c r="O2982" i="17" s="1"/>
  <c r="G103" i="3"/>
  <c r="O78" i="17" s="1"/>
  <c r="G102" i="3"/>
  <c r="G101" i="3"/>
  <c r="O3606" i="17" s="1"/>
  <c r="G100" i="3"/>
  <c r="O4271" i="17" s="1"/>
  <c r="G99" i="3"/>
  <c r="G98" i="3"/>
  <c r="G97" i="3"/>
  <c r="O3657" i="17" s="1"/>
  <c r="G96" i="3"/>
  <c r="O37" i="17" s="1"/>
  <c r="G95" i="3"/>
  <c r="O5360" i="17" s="1"/>
  <c r="G94" i="3"/>
  <c r="O1892" i="17" s="1"/>
  <c r="G93" i="3"/>
  <c r="G92" i="3"/>
  <c r="O405" i="17" s="1"/>
  <c r="G91" i="3"/>
  <c r="O4126" i="17" s="1"/>
  <c r="G89" i="3"/>
  <c r="O5945" i="17" s="1"/>
  <c r="G87" i="3"/>
  <c r="G86" i="3"/>
  <c r="O3421" i="17" s="1"/>
  <c r="G85" i="3"/>
  <c r="O4020" i="17" s="1"/>
  <c r="G84" i="3"/>
  <c r="O3452" i="17" s="1"/>
  <c r="G83" i="3"/>
  <c r="O3821" i="17" s="1"/>
  <c r="G82" i="3"/>
  <c r="O7599" i="17" s="1"/>
  <c r="G81" i="3"/>
  <c r="G80" i="3"/>
  <c r="O1891" i="17" s="1"/>
  <c r="G77" i="3"/>
  <c r="G76" i="3"/>
  <c r="O1890" i="17" s="1"/>
  <c r="G75" i="3"/>
  <c r="G74" i="3"/>
  <c r="O2341" i="17" s="1"/>
  <c r="G73" i="3"/>
  <c r="O2340" i="17" s="1"/>
  <c r="G72" i="3"/>
  <c r="O2339" i="17" s="1"/>
  <c r="G71" i="3"/>
  <c r="O2338" i="17" s="1"/>
  <c r="G70" i="3"/>
  <c r="O2337" i="17" s="1"/>
  <c r="G69" i="3"/>
  <c r="O2336" i="17" s="1"/>
  <c r="G68" i="3"/>
  <c r="O2335" i="17" s="1"/>
  <c r="G67" i="3"/>
  <c r="O2334" i="17" s="1"/>
  <c r="G66" i="3"/>
  <c r="O2333" i="17" s="1"/>
  <c r="G65" i="3"/>
  <c r="O2332" i="17" s="1"/>
  <c r="G64" i="3"/>
  <c r="O2331" i="17" s="1"/>
  <c r="G63" i="3"/>
  <c r="O2330" i="17" s="1"/>
  <c r="G62" i="3"/>
  <c r="O2329" i="17" s="1"/>
  <c r="G61" i="3"/>
  <c r="O2328" i="17" s="1"/>
  <c r="G60" i="3"/>
  <c r="O2327" i="17" s="1"/>
  <c r="G59" i="3"/>
  <c r="O2326" i="17" s="1"/>
  <c r="G58" i="3"/>
  <c r="O2325" i="17" s="1"/>
  <c r="G57" i="3"/>
  <c r="O2324" i="17" s="1"/>
  <c r="G56" i="3"/>
  <c r="O2323" i="17" s="1"/>
  <c r="G55" i="3"/>
  <c r="O2322" i="17" s="1"/>
  <c r="G54" i="3"/>
  <c r="O2321" i="17" s="1"/>
  <c r="G53" i="3"/>
  <c r="O2320" i="17" s="1"/>
  <c r="G52" i="3"/>
  <c r="O2319" i="17" s="1"/>
  <c r="G51" i="3"/>
  <c r="O2318" i="17" s="1"/>
  <c r="G50" i="3"/>
  <c r="G49" i="3"/>
  <c r="O1289" i="17" s="1"/>
  <c r="G48" i="3"/>
  <c r="O9625" i="17" s="1"/>
  <c r="G47" i="3"/>
  <c r="O9345" i="17" s="1"/>
  <c r="G46" i="3"/>
  <c r="G45" i="3"/>
  <c r="G44" i="3"/>
  <c r="G43" i="3"/>
  <c r="O9633" i="17" s="1"/>
  <c r="G42" i="3"/>
  <c r="O9621" i="17" s="1"/>
  <c r="G41" i="3"/>
  <c r="O9370" i="17" s="1"/>
  <c r="G40" i="3"/>
  <c r="O9369" i="17" s="1"/>
  <c r="G39" i="3"/>
  <c r="G38" i="3"/>
  <c r="O9356" i="17" s="1"/>
  <c r="G37" i="3"/>
  <c r="G36" i="3"/>
  <c r="O9632" i="17" s="1"/>
  <c r="G35" i="3"/>
  <c r="G34" i="3"/>
  <c r="O9647" i="17" s="1"/>
  <c r="G33" i="3"/>
  <c r="G32" i="3"/>
  <c r="G31" i="3"/>
  <c r="O9620" i="17" s="1"/>
  <c r="G30" i="3"/>
  <c r="G29" i="3"/>
  <c r="O9353" i="17" s="1"/>
  <c r="G28" i="3"/>
  <c r="O9636" i="17" s="1"/>
  <c r="G27" i="3"/>
  <c r="G26" i="3"/>
  <c r="O9366" i="17" s="1"/>
  <c r="G25" i="3"/>
  <c r="O9367" i="17" s="1"/>
  <c r="G24" i="3"/>
  <c r="G23" i="3"/>
  <c r="O9642" i="17" s="1"/>
  <c r="G22" i="3"/>
  <c r="G21" i="3"/>
  <c r="O9651" i="17" s="1"/>
  <c r="G20" i="3"/>
  <c r="G19" i="3"/>
  <c r="O9650" i="17" s="1"/>
  <c r="G18" i="3"/>
  <c r="G17" i="3"/>
  <c r="O9652" i="17" s="1"/>
  <c r="G16" i="3"/>
  <c r="G15" i="3"/>
  <c r="O9358" i="17" s="1"/>
  <c r="G14" i="3"/>
  <c r="G13" i="3"/>
  <c r="O9368" i="17" s="1"/>
  <c r="G12" i="3"/>
  <c r="G11" i="3"/>
  <c r="O9653" i="17" s="1"/>
  <c r="G10" i="3"/>
  <c r="G9" i="3"/>
  <c r="O9343" i="17" s="1"/>
  <c r="G8" i="3"/>
  <c r="O9641" i="17" s="1"/>
  <c r="G7" i="3"/>
  <c r="O4228" i="17" s="1"/>
  <c r="G6" i="3"/>
  <c r="O9622" i="17" s="1"/>
  <c r="G5" i="3"/>
  <c r="G3" i="3"/>
  <c r="G2" i="3"/>
  <c r="O5104" i="17" s="1"/>
  <c r="O9654" i="17" l="1"/>
  <c r="O9371" i="17"/>
  <c r="O8011" i="17"/>
  <c r="O8221" i="17"/>
  <c r="O7809" i="17"/>
  <c r="O8428" i="17"/>
  <c r="O3102" i="17"/>
  <c r="O1293" i="17"/>
  <c r="O1035" i="17"/>
  <c r="O9125" i="17"/>
  <c r="O8651" i="17"/>
  <c r="O8901" i="17"/>
  <c r="O8222" i="17"/>
  <c r="O8429" i="17"/>
  <c r="O9354" i="17"/>
  <c r="O9637" i="17"/>
  <c r="O9350" i="17"/>
  <c r="O9312" i="17"/>
  <c r="O9592" i="17"/>
  <c r="O5776" i="17"/>
  <c r="O5799" i="17"/>
  <c r="O5725" i="17"/>
  <c r="O5210" i="17"/>
  <c r="O5086" i="17"/>
  <c r="O5834" i="17"/>
  <c r="O5817" i="17"/>
  <c r="O5471" i="17"/>
  <c r="O5775" i="17"/>
  <c r="O5175" i="17"/>
  <c r="O5574" i="17"/>
  <c r="O4065" i="17"/>
  <c r="O5423" i="17"/>
  <c r="O4939" i="17"/>
  <c r="O5125" i="17"/>
  <c r="O5251" i="17"/>
  <c r="O2017" i="17"/>
  <c r="O1560" i="17"/>
  <c r="O4002" i="17"/>
  <c r="O3127" i="17"/>
  <c r="O2939" i="17"/>
  <c r="O2347" i="17"/>
  <c r="O1847" i="17"/>
  <c r="O550" i="17"/>
  <c r="O330" i="17"/>
  <c r="O265" i="17"/>
  <c r="O1256" i="17"/>
  <c r="O288" i="17"/>
  <c r="O319" i="17"/>
  <c r="O307" i="17"/>
  <c r="O226" i="17"/>
  <c r="O100" i="17"/>
  <c r="O99" i="17"/>
  <c r="O4509" i="17"/>
  <c r="O4508" i="17"/>
  <c r="O4495" i="17"/>
  <c r="O3113" i="17"/>
  <c r="O4670" i="17"/>
  <c r="O3286" i="17"/>
  <c r="O3401" i="17"/>
  <c r="O2680" i="17"/>
  <c r="O4587" i="17"/>
  <c r="O3709" i="17"/>
  <c r="O2879" i="17"/>
  <c r="O2026" i="17"/>
  <c r="O9657" i="17"/>
  <c r="O9375" i="17"/>
  <c r="O7814" i="17"/>
  <c r="O7606" i="17"/>
  <c r="O8227" i="17"/>
  <c r="O8436" i="17"/>
  <c r="O6906" i="17"/>
  <c r="O7131" i="17"/>
  <c r="O869" i="17"/>
  <c r="O1051" i="17"/>
  <c r="O7818" i="17"/>
  <c r="O8020" i="17"/>
  <c r="O8234" i="17"/>
  <c r="O7821" i="17"/>
  <c r="O8446" i="17"/>
  <c r="O4669" i="17"/>
  <c r="O2767" i="17"/>
  <c r="O2039" i="17"/>
  <c r="O3814" i="17"/>
  <c r="O3655" i="17"/>
  <c r="O1582" i="17"/>
  <c r="O38" i="17"/>
  <c r="O58" i="17"/>
  <c r="O8452" i="17"/>
  <c r="O8240" i="17"/>
  <c r="O8828" i="17"/>
  <c r="O9099" i="17"/>
  <c r="O8883" i="17"/>
  <c r="O8636" i="17"/>
  <c r="O4659" i="17"/>
  <c r="O2041" i="17"/>
  <c r="O3818" i="17"/>
  <c r="O5693" i="17"/>
  <c r="O5623" i="17"/>
  <c r="O5597" i="17"/>
  <c r="O5598" i="17"/>
  <c r="O4885" i="17"/>
  <c r="O3101" i="17"/>
  <c r="O1584" i="17"/>
  <c r="O2043" i="17"/>
  <c r="O3738" i="17"/>
  <c r="O4784" i="17"/>
  <c r="O3745" i="17"/>
  <c r="O2045" i="17"/>
  <c r="O3107" i="17"/>
  <c r="O7138" i="17"/>
  <c r="O6755" i="17"/>
  <c r="O7379" i="17"/>
  <c r="O6915" i="17"/>
  <c r="O7142" i="17"/>
  <c r="O6919" i="17"/>
  <c r="O7383" i="17"/>
  <c r="O6184" i="17"/>
  <c r="O6148" i="17"/>
  <c r="O6214" i="17"/>
  <c r="O6107" i="17"/>
  <c r="O6059" i="17"/>
  <c r="O6058" i="17"/>
  <c r="O8750" i="17"/>
  <c r="O8245" i="17"/>
  <c r="O8032" i="17"/>
  <c r="O8456" i="17"/>
  <c r="O1324" i="17"/>
  <c r="O2050" i="17"/>
  <c r="O9150" i="17"/>
  <c r="O8929" i="17"/>
  <c r="O8684" i="17"/>
  <c r="O3768" i="17"/>
  <c r="O1773" i="17"/>
  <c r="O2911" i="17"/>
  <c r="O2051" i="17"/>
  <c r="O1475" i="17"/>
  <c r="O1189" i="17"/>
  <c r="O5230" i="17"/>
  <c r="O5103" i="17"/>
  <c r="O5189" i="17"/>
  <c r="O5132" i="17"/>
  <c r="O2921" i="17"/>
  <c r="O1857" i="17"/>
  <c r="O3520" i="17"/>
  <c r="O2376" i="17"/>
  <c r="O1261" i="17"/>
  <c r="O434" i="17"/>
  <c r="O386" i="17"/>
  <c r="O366" i="17"/>
  <c r="O461" i="17"/>
  <c r="O409" i="17"/>
  <c r="O289" i="17"/>
  <c r="O5731" i="17"/>
  <c r="O5803" i="17"/>
  <c r="O5819" i="17"/>
  <c r="O5781" i="17"/>
  <c r="O4377" i="17"/>
  <c r="O2678" i="17"/>
  <c r="O1593" i="17"/>
  <c r="O1066" i="17"/>
  <c r="O122" i="17"/>
  <c r="O145" i="17"/>
  <c r="O121" i="17"/>
  <c r="O5732" i="17"/>
  <c r="O5666" i="17"/>
  <c r="O5626" i="17"/>
  <c r="O6924" i="17"/>
  <c r="O6759" i="17"/>
  <c r="O4372" i="17"/>
  <c r="O3017" i="17"/>
  <c r="O3736" i="17"/>
  <c r="O1596" i="17"/>
  <c r="O2059" i="17"/>
  <c r="O682" i="17"/>
  <c r="O570" i="17"/>
  <c r="O1326" i="17"/>
  <c r="O1067" i="17"/>
  <c r="O895" i="17"/>
  <c r="O6928" i="17"/>
  <c r="O7148" i="17"/>
  <c r="O3824" i="17"/>
  <c r="O3357" i="17"/>
  <c r="O5901" i="17"/>
  <c r="O5902" i="17"/>
  <c r="O5102" i="17"/>
  <c r="O5148" i="17"/>
  <c r="O2136" i="17"/>
  <c r="O2610" i="17"/>
  <c r="O4813" i="17"/>
  <c r="O4048" i="17"/>
  <c r="O2608" i="17"/>
  <c r="O4934" i="17"/>
  <c r="O3791" i="17"/>
  <c r="O2774" i="17"/>
  <c r="O8807" i="17"/>
  <c r="O9042" i="17"/>
  <c r="O9278" i="17"/>
  <c r="O8890" i="17"/>
  <c r="O8640" i="17"/>
  <c r="O8466" i="17"/>
  <c r="O9112" i="17"/>
  <c r="O2708" i="17"/>
  <c r="O3535" i="17"/>
  <c r="O1605" i="17"/>
  <c r="O1334" i="17"/>
  <c r="O901" i="17"/>
  <c r="O689" i="17"/>
  <c r="O1860" i="17"/>
  <c r="O574" i="17"/>
  <c r="O8038" i="17"/>
  <c r="O7834" i="17"/>
  <c r="O7390" i="17"/>
  <c r="O7150" i="17"/>
  <c r="O7833" i="17"/>
  <c r="O4895" i="17"/>
  <c r="O2069" i="17"/>
  <c r="O2815" i="17"/>
  <c r="O3573" i="17"/>
  <c r="O2963" i="17"/>
  <c r="O9316" i="17"/>
  <c r="O9077" i="17"/>
  <c r="O8206" i="17"/>
  <c r="O7094" i="17"/>
  <c r="O7781" i="17"/>
  <c r="O8841" i="17"/>
  <c r="O6454" i="17"/>
  <c r="O6716" i="17"/>
  <c r="O6346" i="17"/>
  <c r="O8408" i="17"/>
  <c r="O6572" i="17"/>
  <c r="O6152" i="17"/>
  <c r="O6064" i="17"/>
  <c r="O5820" i="17"/>
  <c r="O5804" i="17"/>
  <c r="O5628" i="17"/>
  <c r="O5580" i="17"/>
  <c r="O5544" i="17"/>
  <c r="O5958" i="17"/>
  <c r="O6261" i="17"/>
  <c r="O6218" i="17"/>
  <c r="O6111" i="17"/>
  <c r="O5602" i="17"/>
  <c r="O5501" i="17"/>
  <c r="O5226" i="17"/>
  <c r="O5903" i="17"/>
  <c r="O5627" i="17"/>
  <c r="O5255" i="17"/>
  <c r="O6015" i="17"/>
  <c r="O5861" i="17"/>
  <c r="O5477" i="17"/>
  <c r="O5371" i="17"/>
  <c r="O5782" i="17"/>
  <c r="O5454" i="17"/>
  <c r="O4069" i="17"/>
  <c r="O5579" i="17"/>
  <c r="O5121" i="17"/>
  <c r="O5601" i="17"/>
  <c r="O5137" i="17"/>
  <c r="O2625" i="17"/>
  <c r="O3543" i="17"/>
  <c r="O2379" i="17"/>
  <c r="O5430" i="17"/>
  <c r="O2070" i="17"/>
  <c r="O1862" i="17"/>
  <c r="O3314" i="17"/>
  <c r="O1610" i="17"/>
  <c r="O1339" i="17"/>
  <c r="O1262" i="17"/>
  <c r="O82" i="17"/>
  <c r="O576" i="17"/>
  <c r="O1075" i="17"/>
  <c r="O123" i="17"/>
  <c r="O8964" i="17"/>
  <c r="O8722" i="17"/>
  <c r="O8470" i="17"/>
  <c r="O4006" i="17"/>
  <c r="O2072" i="17"/>
  <c r="O1611" i="17"/>
  <c r="O3066" i="17"/>
  <c r="O6486" i="17"/>
  <c r="O6379" i="17"/>
  <c r="O9069" i="17"/>
  <c r="O9307" i="17"/>
  <c r="O8044" i="17"/>
  <c r="O7837" i="17"/>
  <c r="O8476" i="17"/>
  <c r="O8259" i="17"/>
  <c r="O9011" i="17"/>
  <c r="O8773" i="17"/>
  <c r="O9250" i="17"/>
  <c r="O8478" i="17"/>
  <c r="O9682" i="17"/>
  <c r="O9399" i="17"/>
  <c r="O7397" i="17"/>
  <c r="O6932" i="17"/>
  <c r="O7624" i="17"/>
  <c r="O7155" i="17"/>
  <c r="O6016" i="17"/>
  <c r="O5904" i="17"/>
  <c r="O5959" i="17"/>
  <c r="O6065" i="17"/>
  <c r="O8480" i="17"/>
  <c r="O8261" i="17"/>
  <c r="O5431" i="17"/>
  <c r="O3563" i="17"/>
  <c r="O3078" i="17"/>
  <c r="O2078" i="17"/>
  <c r="O578" i="17"/>
  <c r="O1342" i="17"/>
  <c r="O904" i="17"/>
  <c r="O8262" i="17"/>
  <c r="O8481" i="17"/>
  <c r="O8692" i="17"/>
  <c r="O7398" i="17"/>
  <c r="O6934" i="17"/>
  <c r="O7625" i="17"/>
  <c r="O7156" i="17"/>
  <c r="O8266" i="17"/>
  <c r="O8050" i="17"/>
  <c r="O8748" i="17"/>
  <c r="O8486" i="17"/>
  <c r="O7402" i="17"/>
  <c r="O7158" i="17"/>
  <c r="O7628" i="17"/>
  <c r="O8727" i="17"/>
  <c r="O8487" i="17"/>
  <c r="O8267" i="17"/>
  <c r="O8051" i="17"/>
  <c r="O7403" i="17"/>
  <c r="O7844" i="17"/>
  <c r="O7160" i="17"/>
  <c r="O8053" i="17"/>
  <c r="O8489" i="17"/>
  <c r="O8269" i="17"/>
  <c r="O6938" i="17"/>
  <c r="O7161" i="17"/>
  <c r="O6384" i="17"/>
  <c r="O6494" i="17"/>
  <c r="O6623" i="17"/>
  <c r="O7631" i="17"/>
  <c r="O7405" i="17"/>
  <c r="O9188" i="17"/>
  <c r="O8953" i="17"/>
  <c r="O9418" i="17"/>
  <c r="O9697" i="17"/>
  <c r="O9690" i="17"/>
  <c r="O9410" i="17"/>
  <c r="O3589" i="17"/>
  <c r="O3073" i="17"/>
  <c r="O2080" i="17"/>
  <c r="O4912" i="17"/>
  <c r="O2993" i="17"/>
  <c r="O2081" i="17"/>
  <c r="O6497" i="17"/>
  <c r="O6387" i="17"/>
  <c r="O8059" i="17"/>
  <c r="O7847" i="17"/>
  <c r="O3034" i="17"/>
  <c r="O1617" i="17"/>
  <c r="O4090" i="17"/>
  <c r="O3321" i="17"/>
  <c r="O2083" i="17"/>
  <c r="O1082" i="17"/>
  <c r="O290" i="17"/>
  <c r="O4470" i="17"/>
  <c r="O3433" i="17"/>
  <c r="O7410" i="17"/>
  <c r="O7165" i="17"/>
  <c r="O6772" i="17"/>
  <c r="O6941" i="17"/>
  <c r="O9098" i="17"/>
  <c r="O8882" i="17"/>
  <c r="O8276" i="17"/>
  <c r="O8060" i="17"/>
  <c r="O4907" i="17"/>
  <c r="O3446" i="17"/>
  <c r="O1625" i="17"/>
  <c r="O7414" i="17"/>
  <c r="O7170" i="17"/>
  <c r="O7851" i="17"/>
  <c r="O7636" i="17"/>
  <c r="O1626" i="17"/>
  <c r="O1350" i="17"/>
  <c r="O7418" i="17"/>
  <c r="O7173" i="17"/>
  <c r="O4369" i="17"/>
  <c r="O2091" i="17"/>
  <c r="O1630" i="17"/>
  <c r="O293" i="17"/>
  <c r="O272" i="17"/>
  <c r="O255" i="17"/>
  <c r="O231" i="17"/>
  <c r="O7854" i="17"/>
  <c r="O8064" i="17"/>
  <c r="O8280" i="17"/>
  <c r="O8505" i="17"/>
  <c r="O369" i="17"/>
  <c r="O345" i="17"/>
  <c r="O312" i="17"/>
  <c r="O323" i="17"/>
  <c r="O4137" i="17"/>
  <c r="O2617" i="17"/>
  <c r="O615" i="17"/>
  <c r="O6632" i="17"/>
  <c r="O6502" i="17"/>
  <c r="O8959" i="17"/>
  <c r="O8716" i="17"/>
  <c r="O9192" i="17"/>
  <c r="O8282" i="17"/>
  <c r="O8065" i="17"/>
  <c r="O8508" i="17"/>
  <c r="O7855" i="17"/>
  <c r="O7175" i="17"/>
  <c r="O6952" i="17"/>
  <c r="O9712" i="17"/>
  <c r="O9431" i="17"/>
  <c r="O4164" i="17"/>
  <c r="O3157" i="17"/>
  <c r="O2098" i="17"/>
  <c r="O4305" i="17"/>
  <c r="O3963" i="17"/>
  <c r="O2100" i="17"/>
  <c r="O1360" i="17"/>
  <c r="O1637" i="17"/>
  <c r="O2750" i="17"/>
  <c r="O1089" i="17"/>
  <c r="O705" i="17"/>
  <c r="O911" i="17"/>
  <c r="O4353" i="17"/>
  <c r="O4148" i="17"/>
  <c r="O2103" i="17"/>
  <c r="O3074" i="17"/>
  <c r="O913" i="17"/>
  <c r="O5174" i="17"/>
  <c r="O5233" i="17"/>
  <c r="O3025" i="17"/>
  <c r="O2107" i="17"/>
  <c r="O860" i="17"/>
  <c r="O6958" i="17"/>
  <c r="O6635" i="17"/>
  <c r="O6783" i="17"/>
  <c r="O6505" i="17"/>
  <c r="O6391" i="17"/>
  <c r="O6506" i="17"/>
  <c r="O6636" i="17"/>
  <c r="O4059" i="17"/>
  <c r="O3020" i="17"/>
  <c r="O7182" i="17"/>
  <c r="O7643" i="17"/>
  <c r="O7423" i="17"/>
  <c r="O6784" i="17"/>
  <c r="O7427" i="17"/>
  <c r="O6637" i="17"/>
  <c r="O7429" i="17"/>
  <c r="O7649" i="17"/>
  <c r="O8936" i="17"/>
  <c r="O8689" i="17"/>
  <c r="O5202" i="17"/>
  <c r="O5216" i="17"/>
  <c r="O3132" i="17"/>
  <c r="O390" i="17"/>
  <c r="O443" i="17"/>
  <c r="O415" i="17"/>
  <c r="O6638" i="17"/>
  <c r="O6788" i="17"/>
  <c r="O4723" i="17"/>
  <c r="O4099" i="17"/>
  <c r="O8070" i="17"/>
  <c r="O7651" i="17"/>
  <c r="O7860" i="17"/>
  <c r="O7433" i="17"/>
  <c r="O7190" i="17"/>
  <c r="O6963" i="17"/>
  <c r="O158" i="17"/>
  <c r="O185" i="17"/>
  <c r="O7344" i="17"/>
  <c r="O7345" i="17"/>
  <c r="O7861" i="17"/>
  <c r="O8071" i="17"/>
  <c r="O8286" i="17"/>
  <c r="O7652" i="17"/>
  <c r="O6965" i="17"/>
  <c r="O7192" i="17"/>
  <c r="O9724" i="17"/>
  <c r="O9439" i="17"/>
  <c r="O4283" i="17"/>
  <c r="O3332" i="17"/>
  <c r="O713" i="17"/>
  <c r="O1095" i="17"/>
  <c r="O919" i="17"/>
  <c r="O9253" i="17"/>
  <c r="O9012" i="17"/>
  <c r="O6508" i="17"/>
  <c r="O6791" i="17"/>
  <c r="O6971" i="17"/>
  <c r="O7196" i="17"/>
  <c r="O7439" i="17"/>
  <c r="O6792" i="17"/>
  <c r="O8289" i="17"/>
  <c r="O8075" i="17"/>
  <c r="O8775" i="17"/>
  <c r="O8519" i="17"/>
  <c r="O9013" i="17"/>
  <c r="O6641" i="17"/>
  <c r="O6793" i="17"/>
  <c r="O7658" i="17"/>
  <c r="O7865" i="17"/>
  <c r="O7441" i="17"/>
  <c r="O7659" i="17"/>
  <c r="O7443" i="17"/>
  <c r="O7445" i="17"/>
  <c r="O7661" i="17"/>
  <c r="O3923" i="17"/>
  <c r="O3359" i="17"/>
  <c r="O7201" i="17"/>
  <c r="O7447" i="17"/>
  <c r="O4682" i="17"/>
  <c r="O3478" i="17"/>
  <c r="O6646" i="17"/>
  <c r="O6795" i="17"/>
  <c r="O6512" i="17"/>
  <c r="O6979" i="17"/>
  <c r="O9206" i="17"/>
  <c r="O8736" i="17"/>
  <c r="O8980" i="17"/>
  <c r="O8525" i="17"/>
  <c r="O6076" i="17"/>
  <c r="O5972" i="17"/>
  <c r="O5915" i="17"/>
  <c r="O5867" i="17"/>
  <c r="O6266" i="17"/>
  <c r="O6222" i="17"/>
  <c r="O6158" i="17"/>
  <c r="O6026" i="17"/>
  <c r="O6301" i="17"/>
  <c r="O6267" i="17"/>
  <c r="O5843" i="17"/>
  <c r="O5825" i="17"/>
  <c r="O5585" i="17"/>
  <c r="O4359" i="17"/>
  <c r="O7451" i="17"/>
  <c r="O7205" i="17"/>
  <c r="O6983" i="17"/>
  <c r="O6797" i="17"/>
  <c r="O6648" i="17"/>
  <c r="O4325" i="17"/>
  <c r="O3877" i="17"/>
  <c r="O3231" i="17"/>
  <c r="O2123" i="17"/>
  <c r="O1374" i="17"/>
  <c r="O6077" i="17"/>
  <c r="O6302" i="17"/>
  <c r="O5194" i="17"/>
  <c r="O6223" i="17"/>
  <c r="O6159" i="17"/>
  <c r="O5227" i="17"/>
  <c r="O3376" i="17"/>
  <c r="O4308" i="17"/>
  <c r="O4151" i="17"/>
  <c r="O3001" i="17"/>
  <c r="O6224" i="17"/>
  <c r="O6160" i="17"/>
  <c r="O6269" i="17"/>
  <c r="O6118" i="17"/>
  <c r="O6303" i="17"/>
  <c r="O6078" i="17"/>
  <c r="O5485" i="17"/>
  <c r="O5442" i="17"/>
  <c r="O5358" i="17"/>
  <c r="O5258" i="17"/>
  <c r="O5186" i="17"/>
  <c r="O5223" i="17"/>
  <c r="O5462" i="17"/>
  <c r="O5392" i="17"/>
  <c r="O5391" i="17"/>
  <c r="O4106" i="17"/>
  <c r="O5357" i="17"/>
  <c r="O2947" i="17"/>
  <c r="O2419" i="17"/>
  <c r="O1871" i="17"/>
  <c r="O5145" i="17"/>
  <c r="O338" i="17"/>
  <c r="O186" i="17"/>
  <c r="O6188" i="17"/>
  <c r="O6120" i="17"/>
  <c r="O6080" i="17"/>
  <c r="O6028" i="17"/>
  <c r="O5976" i="17"/>
  <c r="O6119" i="17"/>
  <c r="O6082" i="17"/>
  <c r="O6029" i="17"/>
  <c r="O5975" i="17"/>
  <c r="O5917" i="17"/>
  <c r="O5869" i="17"/>
  <c r="O6225" i="17"/>
  <c r="O6187" i="17"/>
  <c r="O6161" i="17"/>
  <c r="O6081" i="17"/>
  <c r="O5974" i="17"/>
  <c r="O6079" i="17"/>
  <c r="O6270" i="17"/>
  <c r="O5918" i="17"/>
  <c r="O5977" i="17"/>
  <c r="O5870" i="17"/>
  <c r="O298" i="17"/>
  <c r="O278" i="17"/>
  <c r="O417" i="17"/>
  <c r="O325" i="17"/>
  <c r="O355" i="17"/>
  <c r="O339" i="17"/>
  <c r="O315" i="17"/>
  <c r="O4811" i="17"/>
  <c r="O2781" i="17"/>
  <c r="O1660" i="17"/>
  <c r="O1380" i="17"/>
  <c r="O2130" i="17"/>
  <c r="O9739" i="17"/>
  <c r="O9458" i="17"/>
  <c r="O9740" i="17"/>
  <c r="O9459" i="17"/>
  <c r="O9473" i="17"/>
  <c r="O9751" i="17"/>
  <c r="O2132" i="17"/>
  <c r="O2978" i="17"/>
  <c r="O1381" i="17"/>
  <c r="O1664" i="17"/>
  <c r="O1106" i="17"/>
  <c r="O922" i="17"/>
  <c r="O1383" i="17"/>
  <c r="O8298" i="17"/>
  <c r="O8079" i="17"/>
  <c r="O8783" i="17"/>
  <c r="O8299" i="17"/>
  <c r="O9022" i="17"/>
  <c r="O8529" i="17"/>
  <c r="O4181" i="17"/>
  <c r="O3084" i="17"/>
  <c r="O4562" i="17"/>
  <c r="O4710" i="17"/>
  <c r="O2818" i="17"/>
  <c r="O3050" i="17"/>
  <c r="O8303" i="17"/>
  <c r="O8533" i="17"/>
  <c r="O8742" i="17"/>
  <c r="O6986" i="17"/>
  <c r="O7207" i="17"/>
  <c r="O3541" i="17"/>
  <c r="O3515" i="17"/>
  <c r="O3367" i="17"/>
  <c r="O4868" i="17"/>
  <c r="O3431" i="17"/>
  <c r="O9769" i="17"/>
  <c r="O9493" i="17"/>
  <c r="O9759" i="17"/>
  <c r="O9481" i="17"/>
  <c r="O9770" i="17"/>
  <c r="O9494" i="17"/>
  <c r="O9489" i="17"/>
  <c r="O9765" i="17"/>
  <c r="O7578" i="17"/>
  <c r="O8000" i="17"/>
  <c r="O6880" i="17"/>
  <c r="O5464" i="17"/>
  <c r="O5444" i="17"/>
  <c r="O5396" i="17"/>
  <c r="O7100" i="17"/>
  <c r="O5310" i="17"/>
  <c r="O5339" i="17"/>
  <c r="O5323" i="17"/>
  <c r="O5296" i="17"/>
  <c r="O5397" i="17"/>
  <c r="O5309" i="17"/>
  <c r="O346" i="17"/>
  <c r="O326" i="17"/>
  <c r="O162" i="17"/>
  <c r="O393" i="17"/>
  <c r="O357" i="17"/>
  <c r="O376" i="17"/>
  <c r="O316" i="17"/>
  <c r="O299" i="17"/>
  <c r="O243" i="17"/>
  <c r="O7582" i="17"/>
  <c r="O8417" i="17"/>
  <c r="O7797" i="17"/>
  <c r="O7349" i="17"/>
  <c r="O7999" i="17"/>
  <c r="O7796" i="17"/>
  <c r="O7581" i="17"/>
  <c r="O9197" i="17"/>
  <c r="O8970" i="17"/>
  <c r="O8311" i="17"/>
  <c r="O8090" i="17"/>
  <c r="O7670" i="17"/>
  <c r="O7872" i="17"/>
  <c r="O6520" i="17"/>
  <c r="O6403" i="17"/>
  <c r="O7210" i="17"/>
  <c r="O6990" i="17"/>
  <c r="O3439" i="17"/>
  <c r="O3270" i="17"/>
  <c r="O8093" i="17"/>
  <c r="O7673" i="17"/>
  <c r="O7876" i="17"/>
  <c r="O7459" i="17"/>
  <c r="O4874" i="17"/>
  <c r="O4072" i="17"/>
  <c r="O9063" i="17"/>
  <c r="O8822" i="17"/>
  <c r="O8541" i="17"/>
  <c r="O7879" i="17"/>
  <c r="O8095" i="17"/>
  <c r="O6656" i="17"/>
  <c r="O6404" i="17"/>
  <c r="O6523" i="17"/>
  <c r="O6998" i="17"/>
  <c r="O7216" i="17"/>
  <c r="O9777" i="17"/>
  <c r="O9499" i="17"/>
  <c r="O1672" i="17"/>
  <c r="O2611" i="17"/>
  <c r="O6658" i="17"/>
  <c r="O6809" i="17"/>
  <c r="O6810" i="17"/>
  <c r="O7001" i="17"/>
  <c r="O6812" i="17"/>
  <c r="O6660" i="17"/>
  <c r="O6526" i="17"/>
  <c r="O5708" i="17"/>
  <c r="O5709" i="17"/>
  <c r="O5640" i="17"/>
  <c r="O5246" i="17"/>
  <c r="O5845" i="17"/>
  <c r="O5611" i="17"/>
  <c r="O5280" i="17"/>
  <c r="O5149" i="17"/>
  <c r="O5610" i="17"/>
  <c r="O5095" i="17"/>
  <c r="O5199" i="17"/>
  <c r="O3779" i="17"/>
  <c r="O3032" i="17"/>
  <c r="O1874" i="17"/>
  <c r="O2474" i="17"/>
  <c r="O244" i="17"/>
  <c r="O1271" i="17"/>
  <c r="O9178" i="17"/>
  <c r="O8949" i="17"/>
  <c r="O8701" i="17"/>
  <c r="O8548" i="17"/>
  <c r="O2941" i="17"/>
  <c r="O4162" i="17"/>
  <c r="O1679" i="17"/>
  <c r="O1393" i="17"/>
  <c r="O7886" i="17"/>
  <c r="O8103" i="17"/>
  <c r="O7228" i="17"/>
  <c r="O7468" i="17"/>
  <c r="O7470" i="17"/>
  <c r="O7681" i="17"/>
  <c r="O8891" i="17"/>
  <c r="O8642" i="17"/>
  <c r="O9116" i="17"/>
  <c r="O8550" i="17"/>
  <c r="O8551" i="17"/>
  <c r="O8323" i="17"/>
  <c r="O8107" i="17"/>
  <c r="O7891" i="17"/>
  <c r="O7008" i="17"/>
  <c r="O7473" i="17"/>
  <c r="O7231" i="17"/>
  <c r="O1683" i="17"/>
  <c r="O522" i="17"/>
  <c r="O603" i="17"/>
  <c r="O8885" i="17"/>
  <c r="O9105" i="17"/>
  <c r="O8718" i="17"/>
  <c r="O8553" i="17"/>
  <c r="O8961" i="17"/>
  <c r="O6528" i="17"/>
  <c r="O6409" i="17"/>
  <c r="O6665" i="17"/>
  <c r="O9797" i="17"/>
  <c r="O9523" i="17"/>
  <c r="O9802" i="17"/>
  <c r="O9531" i="17"/>
  <c r="O9790" i="17"/>
  <c r="O9516" i="17"/>
  <c r="O9784" i="17"/>
  <c r="O9511" i="17"/>
  <c r="O9791" i="17"/>
  <c r="O9517" i="17"/>
  <c r="O4388" i="17"/>
  <c r="O3409" i="17"/>
  <c r="O2153" i="17"/>
  <c r="O1684" i="17"/>
  <c r="O2666" i="17"/>
  <c r="O605" i="17"/>
  <c r="O728" i="17"/>
  <c r="O855" i="17"/>
  <c r="O8327" i="17"/>
  <c r="O8558" i="17"/>
  <c r="O7895" i="17"/>
  <c r="O7688" i="17"/>
  <c r="O8113" i="17"/>
  <c r="O8330" i="17"/>
  <c r="O8770" i="17"/>
  <c r="O8116" i="17"/>
  <c r="O8561" i="17"/>
  <c r="O8938" i="17"/>
  <c r="O8690" i="17"/>
  <c r="O9164" i="17"/>
  <c r="O7013" i="17"/>
  <c r="O7233" i="17"/>
  <c r="O8121" i="17"/>
  <c r="O7903" i="17"/>
  <c r="O7693" i="17"/>
  <c r="O7476" i="17"/>
  <c r="O1690" i="17"/>
  <c r="O931" i="17"/>
  <c r="O5446" i="17"/>
  <c r="O5403" i="17"/>
  <c r="O134" i="17"/>
  <c r="O133" i="17"/>
  <c r="O4863" i="17"/>
  <c r="O2621" i="17"/>
  <c r="O9155" i="17"/>
  <c r="O8933" i="17"/>
  <c r="O8686" i="17"/>
  <c r="O4401" i="17"/>
  <c r="O1400" i="17"/>
  <c r="O2159" i="17"/>
  <c r="O1691" i="17"/>
  <c r="O3670" i="17"/>
  <c r="O606" i="17"/>
  <c r="O1129" i="17"/>
  <c r="O729" i="17"/>
  <c r="O524" i="17"/>
  <c r="O8971" i="17"/>
  <c r="O8726" i="17"/>
  <c r="O7238" i="17"/>
  <c r="O7018" i="17"/>
  <c r="O6821" i="17"/>
  <c r="O7697" i="17"/>
  <c r="O7481" i="17"/>
  <c r="O4177" i="17"/>
  <c r="O5016" i="17"/>
  <c r="O3225" i="17"/>
  <c r="O3668" i="17"/>
  <c r="O3206" i="17"/>
  <c r="O2166" i="17"/>
  <c r="O1697" i="17"/>
  <c r="O1407" i="17"/>
  <c r="O1133" i="17"/>
  <c r="O6418" i="17"/>
  <c r="O6671" i="17"/>
  <c r="O6537" i="17"/>
  <c r="O8126" i="17"/>
  <c r="O7910" i="17"/>
  <c r="O738" i="17"/>
  <c r="O1410" i="17"/>
  <c r="O8335" i="17"/>
  <c r="O7702" i="17"/>
  <c r="O8127" i="17"/>
  <c r="O7912" i="17"/>
  <c r="O7484" i="17"/>
  <c r="O3660" i="17"/>
  <c r="O2635" i="17"/>
  <c r="O6422" i="17"/>
  <c r="O6538" i="17"/>
  <c r="O5324" i="17"/>
  <c r="O5325" i="17"/>
  <c r="O9803" i="17"/>
  <c r="O9532" i="17"/>
  <c r="O4900" i="17"/>
  <c r="O3218" i="17"/>
  <c r="O5644" i="17"/>
  <c r="O5645" i="17"/>
  <c r="O5614" i="17"/>
  <c r="O5151" i="17"/>
  <c r="O3265" i="17"/>
  <c r="O1876" i="17"/>
  <c r="O2503" i="17"/>
  <c r="O1274" i="17"/>
  <c r="O5512" i="17"/>
  <c r="O5097" i="17"/>
  <c r="O5646" i="17"/>
  <c r="O5200" i="17"/>
  <c r="O4845" i="17"/>
  <c r="O5236" i="17"/>
  <c r="O4298" i="17"/>
  <c r="O1877" i="17"/>
  <c r="O2504" i="17"/>
  <c r="O5152" i="17"/>
  <c r="O3235" i="17"/>
  <c r="O3654" i="17"/>
  <c r="O528" i="17"/>
  <c r="O1275" i="17"/>
  <c r="O8663" i="17"/>
  <c r="O8570" i="17"/>
  <c r="O8913" i="17"/>
  <c r="O7026" i="17"/>
  <c r="O6540" i="17"/>
  <c r="O6825" i="17"/>
  <c r="O6673" i="17"/>
  <c r="O3717" i="17"/>
  <c r="O4646" i="17"/>
  <c r="O6032" i="17"/>
  <c r="O5876" i="17"/>
  <c r="O6089" i="17"/>
  <c r="O5982" i="17"/>
  <c r="O6277" i="17"/>
  <c r="O6127" i="17"/>
  <c r="O6169" i="17"/>
  <c r="O6233" i="17"/>
  <c r="O5923" i="17"/>
  <c r="O9611" i="17"/>
  <c r="O9332" i="17"/>
  <c r="O8869" i="17"/>
  <c r="O8002" i="17"/>
  <c r="O7798" i="17"/>
  <c r="O7586" i="17"/>
  <c r="O6882" i="17"/>
  <c r="O6726" i="17"/>
  <c r="O9612" i="17"/>
  <c r="O8850" i="17"/>
  <c r="O7104" i="17"/>
  <c r="O6581" i="17"/>
  <c r="O6460" i="17"/>
  <c r="O6352" i="17"/>
  <c r="O9331" i="17"/>
  <c r="O8215" i="17"/>
  <c r="O9086" i="17"/>
  <c r="O8420" i="17"/>
  <c r="O7352" i="17"/>
  <c r="O7103" i="17"/>
  <c r="O6883" i="17"/>
  <c r="O6727" i="17"/>
  <c r="O6461" i="17"/>
  <c r="O7585" i="17"/>
  <c r="O6353" i="17"/>
  <c r="O7799" i="17"/>
  <c r="O6580" i="17"/>
  <c r="O7490" i="17"/>
  <c r="O7248" i="17"/>
  <c r="O7028" i="17"/>
  <c r="O8341" i="17"/>
  <c r="O8134" i="17"/>
  <c r="O7709" i="17"/>
  <c r="O7919" i="17"/>
  <c r="O8136" i="17"/>
  <c r="O8342" i="17"/>
  <c r="O4037" i="17"/>
  <c r="O4852" i="17"/>
  <c r="O1424" i="17"/>
  <c r="O3086" i="17"/>
  <c r="O941" i="17"/>
  <c r="O1144" i="17"/>
  <c r="O531" i="17"/>
  <c r="O8573" i="17"/>
  <c r="O8344" i="17"/>
  <c r="O8137" i="17"/>
  <c r="O3759" i="17"/>
  <c r="O2179" i="17"/>
  <c r="O1713" i="17"/>
  <c r="O1148" i="17"/>
  <c r="O751" i="17"/>
  <c r="O8343" i="17"/>
  <c r="O8729" i="17"/>
  <c r="O8973" i="17"/>
  <c r="O8574" i="17"/>
  <c r="O7250" i="17"/>
  <c r="O7030" i="17"/>
  <c r="O7493" i="17"/>
  <c r="O6827" i="17"/>
  <c r="O9539" i="17"/>
  <c r="O9815" i="17"/>
  <c r="O6092" i="17"/>
  <c r="O5988" i="17"/>
  <c r="O5880" i="17"/>
  <c r="O5848" i="17"/>
  <c r="O5828" i="17"/>
  <c r="O5792" i="17"/>
  <c r="O6279" i="17"/>
  <c r="O5714" i="17"/>
  <c r="O5488" i="17"/>
  <c r="O6235" i="17"/>
  <c r="O6171" i="17"/>
  <c r="O6129" i="17"/>
  <c r="O5926" i="17"/>
  <c r="O6035" i="17"/>
  <c r="O5591" i="17"/>
  <c r="O5570" i="17"/>
  <c r="O5514" i="17"/>
  <c r="O6307" i="17"/>
  <c r="O5766" i="17"/>
  <c r="O5569" i="17"/>
  <c r="O6341" i="17"/>
  <c r="O5745" i="17"/>
  <c r="O5551" i="17"/>
  <c r="O5409" i="17"/>
  <c r="O4571" i="17"/>
  <c r="O3197" i="17"/>
  <c r="O2184" i="17"/>
  <c r="O1429" i="17"/>
  <c r="O378" i="17"/>
  <c r="O861" i="17"/>
  <c r="O421" i="17"/>
  <c r="O69" i="17"/>
  <c r="O68" i="17"/>
  <c r="O248" i="17"/>
  <c r="O136" i="17"/>
  <c r="O92" i="17"/>
  <c r="O395" i="17"/>
  <c r="O47" i="17"/>
  <c r="O9199" i="17"/>
  <c r="O8575" i="17"/>
  <c r="O8972" i="17"/>
  <c r="O8345" i="17"/>
  <c r="O8728" i="17"/>
  <c r="O4556" i="17"/>
  <c r="O3369" i="17"/>
  <c r="O4411" i="17"/>
  <c r="O3986" i="17"/>
  <c r="O7033" i="17"/>
  <c r="O7713" i="17"/>
  <c r="O7256" i="17"/>
  <c r="O7496" i="17"/>
  <c r="O8832" i="17"/>
  <c r="O9068" i="17"/>
  <c r="O5592" i="17"/>
  <c r="O5114" i="17"/>
  <c r="O5615" i="17"/>
  <c r="O1879" i="17"/>
  <c r="O754" i="17"/>
  <c r="O422" i="17"/>
  <c r="O342" i="17"/>
  <c r="O317" i="17"/>
  <c r="O301" i="17"/>
  <c r="O249" i="17"/>
  <c r="O1276" i="17"/>
  <c r="O476" i="17"/>
  <c r="O396" i="17"/>
  <c r="O328" i="17"/>
  <c r="O260" i="17"/>
  <c r="O208" i="17"/>
  <c r="O859" i="17"/>
  <c r="O619" i="17"/>
  <c r="O447" i="17"/>
  <c r="O283" i="17"/>
  <c r="O7034" i="17"/>
  <c r="O6832" i="17"/>
  <c r="O6308" i="17"/>
  <c r="O6280" i="17"/>
  <c r="O6236" i="17"/>
  <c r="O6173" i="17"/>
  <c r="O6130" i="17"/>
  <c r="O6094" i="17"/>
  <c r="O9172" i="17"/>
  <c r="O8581" i="17"/>
  <c r="O8349" i="17"/>
  <c r="O8945" i="17"/>
  <c r="O5616" i="17"/>
  <c r="O5715" i="17"/>
  <c r="O7035" i="17"/>
  <c r="O7261" i="17"/>
  <c r="O8675" i="17"/>
  <c r="O8146" i="17"/>
  <c r="O8353" i="17"/>
  <c r="O8585" i="17"/>
  <c r="O4061" i="17"/>
  <c r="O4376" i="17"/>
  <c r="O2649" i="17"/>
  <c r="O7929" i="17"/>
  <c r="O8147" i="17"/>
  <c r="O7719" i="17"/>
  <c r="O7500" i="17"/>
  <c r="O7263" i="17"/>
  <c r="O7036" i="17"/>
  <c r="O9830" i="17"/>
  <c r="O9552" i="17"/>
  <c r="O9551" i="17"/>
  <c r="O9827" i="17"/>
  <c r="O8150" i="17"/>
  <c r="O7932" i="17"/>
  <c r="O6356" i="17"/>
  <c r="O7353" i="17"/>
  <c r="O9285" i="17"/>
  <c r="O8810" i="17"/>
  <c r="O9046" i="17"/>
  <c r="O8704" i="17"/>
  <c r="O8593" i="17"/>
  <c r="O8361" i="17"/>
  <c r="O8363" i="17"/>
  <c r="O8155" i="17"/>
  <c r="O6196" i="17"/>
  <c r="O6036" i="17"/>
  <c r="O5992" i="17"/>
  <c r="O5932" i="17"/>
  <c r="O5928" i="17"/>
  <c r="O6237" i="17"/>
  <c r="O5991" i="17"/>
  <c r="O5767" i="17"/>
  <c r="O5648" i="17"/>
  <c r="O5552" i="17"/>
  <c r="O5412" i="17"/>
  <c r="O6310" i="17"/>
  <c r="O5990" i="17"/>
  <c r="O5931" i="17"/>
  <c r="O6282" i="17"/>
  <c r="O6175" i="17"/>
  <c r="O6281" i="17"/>
  <c r="O6174" i="17"/>
  <c r="O6131" i="17"/>
  <c r="O5993" i="17"/>
  <c r="O5929" i="17"/>
  <c r="O5829" i="17"/>
  <c r="O5793" i="17"/>
  <c r="O5682" i="17"/>
  <c r="O5490" i="17"/>
  <c r="O6309" i="17"/>
  <c r="O6095" i="17"/>
  <c r="O5989" i="17"/>
  <c r="O5571" i="17"/>
  <c r="O5465" i="17"/>
  <c r="O5181" i="17"/>
  <c r="O5930" i="17"/>
  <c r="O5155" i="17"/>
  <c r="O5882" i="17"/>
  <c r="O5849" i="17"/>
  <c r="O5830" i="17"/>
  <c r="O5717" i="17"/>
  <c r="O5093" i="17"/>
  <c r="O4412" i="17"/>
  <c r="O5881" i="17"/>
  <c r="O5515" i="17"/>
  <c r="O5263" i="17"/>
  <c r="O3669" i="17"/>
  <c r="O3053" i="17"/>
  <c r="O2925" i="17"/>
  <c r="O5209" i="17"/>
  <c r="O1880" i="17"/>
  <c r="O1436" i="17"/>
  <c r="O5537" i="17"/>
  <c r="O3718" i="17"/>
  <c r="O2198" i="17"/>
  <c r="O1725" i="17"/>
  <c r="O2526" i="17"/>
  <c r="O210" i="17"/>
  <c r="O94" i="17"/>
  <c r="O1277" i="17"/>
  <c r="O261" i="17"/>
  <c r="O93" i="17"/>
  <c r="O49" i="17"/>
  <c r="O72" i="17"/>
  <c r="O620" i="17"/>
  <c r="O139" i="17"/>
  <c r="O115" i="17"/>
  <c r="O4768" i="17"/>
  <c r="O3569" i="17"/>
  <c r="O7722" i="17"/>
  <c r="O7937" i="17"/>
  <c r="O8156" i="17"/>
  <c r="O8364" i="17"/>
  <c r="O8595" i="17"/>
  <c r="O8367" i="17"/>
  <c r="O7941" i="17"/>
  <c r="O8159" i="17"/>
  <c r="O2201" i="17"/>
  <c r="O4542" i="17"/>
  <c r="O1438" i="17"/>
  <c r="O3502" i="17"/>
  <c r="O2714" i="17"/>
  <c r="O8597" i="17"/>
  <c r="O8368" i="17"/>
  <c r="O8796" i="17"/>
  <c r="O9032" i="17"/>
  <c r="O8161" i="17"/>
  <c r="O7506" i="17"/>
  <c r="O7728" i="17"/>
  <c r="O7272" i="17"/>
  <c r="O5156" i="17"/>
  <c r="O5184" i="17"/>
  <c r="O4759" i="17"/>
  <c r="O2203" i="17"/>
  <c r="O1440" i="17"/>
  <c r="O1731" i="17"/>
  <c r="O3006" i="17"/>
  <c r="O762" i="17"/>
  <c r="O1157" i="17"/>
  <c r="O952" i="17"/>
  <c r="O7730" i="17"/>
  <c r="O7945" i="17"/>
  <c r="O6682" i="17"/>
  <c r="O6836" i="17"/>
  <c r="O6176" i="17"/>
  <c r="O6132" i="17"/>
  <c r="O6096" i="17"/>
  <c r="O6199" i="17"/>
  <c r="O6283" i="17"/>
  <c r="O6198" i="17"/>
  <c r="O6239" i="17"/>
  <c r="O6197" i="17"/>
  <c r="O6037" i="17"/>
  <c r="O6313" i="17"/>
  <c r="O6238" i="17"/>
  <c r="O5994" i="17"/>
  <c r="O7278" i="17"/>
  <c r="O6838" i="17"/>
  <c r="O7045" i="17"/>
  <c r="O6684" i="17"/>
  <c r="O2820" i="17"/>
  <c r="O3455" i="17"/>
  <c r="O2207" i="17"/>
  <c r="O1734" i="17"/>
  <c r="O1442" i="17"/>
  <c r="O1159" i="17"/>
  <c r="O8939" i="17"/>
  <c r="O9166" i="17"/>
  <c r="O7510" i="17"/>
  <c r="O7948" i="17"/>
  <c r="O7732" i="17"/>
  <c r="O7279" i="17"/>
  <c r="O7514" i="17"/>
  <c r="O7050" i="17"/>
  <c r="O7281" i="17"/>
  <c r="O8599" i="17"/>
  <c r="O8688" i="17"/>
  <c r="O8370" i="17"/>
  <c r="O1443" i="17"/>
  <c r="O1160" i="17"/>
  <c r="O9849" i="17"/>
  <c r="O9571" i="17"/>
  <c r="O9840" i="17"/>
  <c r="O9559" i="17"/>
  <c r="O9847" i="17"/>
  <c r="O9569" i="17"/>
  <c r="O9570" i="17"/>
  <c r="O9848" i="17"/>
  <c r="O2532" i="17"/>
  <c r="O2531" i="17"/>
  <c r="O4557" i="17"/>
  <c r="O3601" i="17"/>
  <c r="O4159" i="17"/>
  <c r="O1740" i="17"/>
  <c r="O3378" i="17"/>
  <c r="O4958" i="17"/>
  <c r="O5215" i="17"/>
  <c r="O3528" i="17"/>
  <c r="O3744" i="17"/>
  <c r="O2595" i="17"/>
  <c r="O7739" i="17"/>
  <c r="O7053" i="17"/>
  <c r="O7519" i="17"/>
  <c r="O8639" i="17"/>
  <c r="O8602" i="17"/>
  <c r="O8373" i="17"/>
  <c r="O8170" i="17"/>
  <c r="O9007" i="17"/>
  <c r="O8771" i="17"/>
  <c r="O8903" i="17"/>
  <c r="O8603" i="17"/>
  <c r="O8653" i="17"/>
  <c r="O3891" i="17"/>
  <c r="O2769" i="17"/>
  <c r="O7958" i="17"/>
  <c r="O7742" i="17"/>
  <c r="O7522" i="17"/>
  <c r="O7285" i="17"/>
  <c r="O6688" i="17"/>
  <c r="O6844" i="17"/>
  <c r="O7744" i="17"/>
  <c r="O7960" i="17"/>
  <c r="O7524" i="17"/>
  <c r="O7526" i="17"/>
  <c r="O7287" i="17"/>
  <c r="O7745" i="17"/>
  <c r="O8175" i="17"/>
  <c r="O7527" i="17"/>
  <c r="O8803" i="17"/>
  <c r="O9037" i="17"/>
  <c r="O9047" i="17"/>
  <c r="O8811" i="17"/>
  <c r="O8999" i="17"/>
  <c r="O8608" i="17"/>
  <c r="O8381" i="17"/>
  <c r="O8760" i="17"/>
  <c r="O9275" i="17"/>
  <c r="O9038" i="17"/>
  <c r="O6311" i="17"/>
  <c r="O6285" i="17"/>
  <c r="O6242" i="17"/>
  <c r="O6134" i="17"/>
  <c r="O1748" i="17"/>
  <c r="O1167" i="17"/>
  <c r="O1456" i="17"/>
  <c r="O964" i="17"/>
  <c r="O5017" i="17"/>
  <c r="O3956" i="17"/>
  <c r="O3282" i="17"/>
  <c r="O8985" i="17"/>
  <c r="O8744" i="17"/>
  <c r="O9214" i="17"/>
  <c r="O6850" i="17"/>
  <c r="O7061" i="17"/>
  <c r="O7293" i="17"/>
  <c r="O7532" i="17"/>
  <c r="O1752" i="17"/>
  <c r="O2223" i="17"/>
  <c r="O1172" i="17"/>
  <c r="O1458" i="17"/>
  <c r="O4505" i="17"/>
  <c r="O2225" i="17"/>
  <c r="O1756" i="17"/>
  <c r="O3063" i="17"/>
  <c r="O3982" i="17"/>
  <c r="O625" i="17"/>
  <c r="O1462" i="17"/>
  <c r="O1176" i="17"/>
  <c r="O968" i="17"/>
  <c r="O779" i="17"/>
  <c r="O3897" i="17"/>
  <c r="O2657" i="17"/>
  <c r="O4450" i="17"/>
  <c r="O4859" i="17"/>
  <c r="O3057" i="17"/>
  <c r="O1468" i="17"/>
  <c r="O3833" i="17"/>
  <c r="O2231" i="17"/>
  <c r="O1762" i="17"/>
  <c r="O1183" i="17"/>
  <c r="O971" i="17"/>
  <c r="O7295" i="17"/>
  <c r="O6852" i="17"/>
  <c r="O7063" i="17"/>
  <c r="O4380" i="17"/>
  <c r="O3534" i="17"/>
  <c r="O4803" i="17"/>
  <c r="O3806" i="17"/>
  <c r="O8384" i="17"/>
  <c r="O8612" i="17"/>
  <c r="O7969" i="17"/>
  <c r="O8180" i="17"/>
  <c r="O5245" i="17"/>
  <c r="O3850" i="17"/>
  <c r="O4847" i="17"/>
  <c r="O7536" i="17"/>
  <c r="O7300" i="17"/>
  <c r="O1882" i="17"/>
  <c r="O1280" i="17"/>
  <c r="O8182" i="17"/>
  <c r="O8386" i="17"/>
  <c r="O7972" i="17"/>
  <c r="O9865" i="17"/>
  <c r="O9584" i="17"/>
  <c r="O9582" i="17"/>
  <c r="O9864" i="17"/>
  <c r="O7070" i="17"/>
  <c r="O7540" i="17"/>
  <c r="O6856" i="17"/>
  <c r="O7305" i="17"/>
  <c r="O7973" i="17"/>
  <c r="O8184" i="17"/>
  <c r="O7756" i="17"/>
  <c r="O5214" i="17"/>
  <c r="O5162" i="17"/>
  <c r="O5191" i="17"/>
  <c r="O5108" i="17"/>
  <c r="O4089" i="17"/>
  <c r="O5267" i="17"/>
  <c r="O3816" i="17"/>
  <c r="O4787" i="17"/>
  <c r="O2577" i="17"/>
  <c r="O1884" i="17"/>
  <c r="O3299" i="17"/>
  <c r="O2555" i="17"/>
  <c r="O4704" i="17"/>
  <c r="O4212" i="17"/>
  <c r="O4322" i="17"/>
  <c r="O3567" i="17"/>
  <c r="O634" i="17"/>
  <c r="O4092" i="17"/>
  <c r="O1772" i="17"/>
  <c r="O2675" i="17"/>
  <c r="O2242" i="17"/>
  <c r="O1474" i="17"/>
  <c r="O6286" i="17"/>
  <c r="O6042" i="17"/>
  <c r="O5998" i="17"/>
  <c r="O3349" i="17"/>
  <c r="O2249" i="17"/>
  <c r="O1476" i="17"/>
  <c r="O1774" i="17"/>
  <c r="O1191" i="17"/>
  <c r="O975" i="17"/>
  <c r="O6135" i="17"/>
  <c r="O5938" i="17"/>
  <c r="O6043" i="17"/>
  <c r="O6136" i="17"/>
  <c r="O6044" i="17"/>
  <c r="O5884" i="17"/>
  <c r="O6178" i="17"/>
  <c r="O6203" i="17"/>
  <c r="O6177" i="17"/>
  <c r="O6097" i="17"/>
  <c r="O5939" i="17"/>
  <c r="O6202" i="17"/>
  <c r="O5999" i="17"/>
  <c r="O3149" i="17"/>
  <c r="O3764" i="17"/>
  <c r="O170" i="17"/>
  <c r="O285" i="17"/>
  <c r="O73" i="17"/>
  <c r="O51" i="17"/>
  <c r="O3671" i="17"/>
  <c r="O3191" i="17"/>
  <c r="O3238" i="17"/>
  <c r="O7974" i="17"/>
  <c r="O7758" i="17"/>
  <c r="O7309" i="17"/>
  <c r="O7543" i="17"/>
  <c r="O4055" i="17"/>
  <c r="O2850" i="17"/>
  <c r="O538" i="17"/>
  <c r="O7310" i="17"/>
  <c r="O7545" i="17"/>
  <c r="O4432" i="17"/>
  <c r="O3952" i="17"/>
  <c r="O7546" i="17"/>
  <c r="O7760" i="17"/>
  <c r="O7976" i="17"/>
  <c r="O4830" i="17"/>
  <c r="O3865" i="17"/>
  <c r="O3792" i="17"/>
  <c r="O2685" i="17"/>
  <c r="O4936" i="17"/>
  <c r="O980" i="17"/>
  <c r="O1199" i="17"/>
  <c r="O3819" i="17"/>
  <c r="O1548" i="17"/>
  <c r="O1488" i="17"/>
  <c r="O1201" i="17"/>
  <c r="O981" i="17"/>
  <c r="O4045" i="17"/>
  <c r="O1791" i="17"/>
  <c r="O2704" i="17"/>
  <c r="O1794" i="17"/>
  <c r="O2266" i="17"/>
  <c r="O3944" i="17"/>
  <c r="O2893" i="17"/>
  <c r="O2268" i="17"/>
  <c r="O1497" i="17"/>
  <c r="O993" i="17"/>
  <c r="O803" i="17"/>
  <c r="O74" i="17"/>
  <c r="O4285" i="17"/>
  <c r="O3179" i="17"/>
  <c r="O4961" i="17"/>
  <c r="O3904" i="17"/>
  <c r="O3019" i="17"/>
  <c r="O5081" i="17"/>
  <c r="O2282" i="17"/>
  <c r="O1218" i="17"/>
  <c r="O1808" i="17"/>
  <c r="O2286" i="17"/>
  <c r="O3016" i="17"/>
  <c r="O3783" i="17"/>
  <c r="O1223" i="17"/>
  <c r="O1812" i="17"/>
  <c r="O3638" i="17"/>
  <c r="O1005" i="17"/>
  <c r="O815" i="17"/>
  <c r="O4652" i="17"/>
  <c r="O4022" i="17"/>
  <c r="O1225" i="17"/>
  <c r="O3292" i="17"/>
  <c r="O3523" i="17"/>
  <c r="O4749" i="17"/>
  <c r="O4207" i="17"/>
  <c r="O4333" i="17"/>
  <c r="O2299" i="17"/>
  <c r="O1527" i="17"/>
  <c r="O1822" i="17"/>
  <c r="O2890" i="17"/>
  <c r="O862" i="17"/>
  <c r="O650" i="17"/>
  <c r="O485" i="17"/>
  <c r="O1016" i="17"/>
  <c r="O824" i="17"/>
  <c r="O544" i="17"/>
  <c r="O1235" i="17"/>
  <c r="O7313" i="17"/>
  <c r="O7548" i="17"/>
  <c r="O4689" i="17"/>
  <c r="O2303" i="17"/>
  <c r="O3342" i="17"/>
  <c r="O1530" i="17"/>
  <c r="O6859" i="17"/>
  <c r="O6563" i="17"/>
  <c r="O6442" i="17"/>
  <c r="O6700" i="17"/>
  <c r="O8395" i="17"/>
  <c r="O8734" i="17"/>
  <c r="O8621" i="17"/>
  <c r="O7982" i="17"/>
  <c r="O7550" i="17"/>
  <c r="O7768" i="17"/>
  <c r="O7315" i="17"/>
  <c r="O4009" i="17"/>
  <c r="O2945" i="17"/>
  <c r="O3743" i="17"/>
  <c r="O2867" i="17"/>
  <c r="O7983" i="17"/>
  <c r="O7553" i="17"/>
  <c r="O7325" i="17"/>
  <c r="O1833" i="17"/>
  <c r="O3408" i="17"/>
  <c r="O4462" i="17"/>
  <c r="O3259" i="17"/>
  <c r="O2311" i="17"/>
  <c r="O1537" i="17"/>
  <c r="O1242" i="17"/>
  <c r="O654" i="17"/>
  <c r="O1020" i="17"/>
  <c r="O4597" i="17"/>
  <c r="O4074" i="17"/>
  <c r="O8899" i="17"/>
  <c r="O9123" i="17"/>
  <c r="O8649" i="17"/>
  <c r="O8853" i="17"/>
  <c r="O6590" i="17"/>
  <c r="O9616" i="17"/>
  <c r="O6733" i="17"/>
  <c r="O6591" i="17"/>
  <c r="O7108" i="17"/>
  <c r="O6890" i="17"/>
  <c r="O286" i="17"/>
  <c r="O222" i="17"/>
  <c r="O142" i="17"/>
  <c r="O98" i="17"/>
  <c r="O141" i="17"/>
  <c r="O117" i="17"/>
  <c r="O77" i="17"/>
  <c r="O53" i="17"/>
  <c r="O252" i="17"/>
  <c r="O224" i="17"/>
  <c r="O172" i="17"/>
  <c r="O76" i="17"/>
  <c r="O263" i="17"/>
  <c r="O251" i="17"/>
  <c r="O223" i="17"/>
  <c r="O55" i="17"/>
  <c r="O54" i="17"/>
  <c r="O7114" i="17"/>
  <c r="O7595" i="17"/>
  <c r="O9338" i="17"/>
  <c r="O9093" i="17"/>
  <c r="O8426" i="17"/>
  <c r="O7806" i="17"/>
  <c r="O8219" i="17"/>
  <c r="O6741" i="17"/>
  <c r="O6597" i="17"/>
  <c r="O8876" i="17"/>
  <c r="O8856" i="17"/>
  <c r="O7116" i="17"/>
  <c r="O7082" i="17"/>
  <c r="O6864" i="17"/>
  <c r="O6704" i="17"/>
  <c r="O6705" i="17"/>
  <c r="O7084" i="17"/>
  <c r="O6865" i="17"/>
  <c r="O9051" i="17"/>
  <c r="O8814" i="17"/>
  <c r="O8625" i="17"/>
  <c r="O2827" i="17"/>
  <c r="O4046" i="17"/>
  <c r="O7330" i="17"/>
  <c r="O7557" i="17"/>
  <c r="O7987" i="17"/>
  <c r="O7773" i="17"/>
  <c r="O7087" i="17"/>
  <c r="O1840" i="17"/>
  <c r="O1543" i="17"/>
  <c r="O6180" i="17"/>
  <c r="O5944" i="17"/>
  <c r="O6098" i="17"/>
  <c r="O6002" i="17"/>
  <c r="O6289" i="17"/>
  <c r="O5889" i="17"/>
  <c r="O6047" i="17"/>
  <c r="O6245" i="17"/>
  <c r="O6138" i="17"/>
  <c r="O9309" i="17"/>
  <c r="O9072" i="17"/>
  <c r="O7558" i="17"/>
  <c r="O7988" i="17"/>
  <c r="O7990" i="17"/>
  <c r="O8199" i="17"/>
  <c r="O7560" i="17"/>
  <c r="O7775" i="17"/>
  <c r="O5752" i="17"/>
  <c r="O5468" i="17"/>
  <c r="O6246" i="17"/>
  <c r="O305" i="17"/>
  <c r="O487" i="17"/>
  <c r="O8403" i="17"/>
  <c r="O8630" i="17"/>
  <c r="O7776" i="17"/>
  <c r="O8200" i="17"/>
  <c r="O4946" i="17"/>
  <c r="O2970" i="17"/>
  <c r="O2343" i="17"/>
  <c r="O2342" i="17"/>
  <c r="O7117" i="17"/>
  <c r="O6893" i="17"/>
  <c r="O7808" i="17"/>
  <c r="O7601" i="17"/>
  <c r="O6894" i="17"/>
  <c r="O7364" i="17"/>
  <c r="O7603" i="17"/>
  <c r="O7119" i="17"/>
  <c r="O3365" i="17"/>
  <c r="O2009" i="17"/>
  <c r="O1554" i="17"/>
  <c r="O9357" i="17"/>
  <c r="O9639" i="17"/>
  <c r="O9341" i="17"/>
  <c r="O9624" i="17"/>
  <c r="O4019" i="17"/>
  <c r="O2588" i="17"/>
  <c r="O1294" i="17"/>
  <c r="O1036" i="17"/>
  <c r="O880" i="17"/>
  <c r="O659" i="17"/>
  <c r="O8647" i="17"/>
  <c r="O8896" i="17"/>
  <c r="O5119" i="17"/>
  <c r="O4559" i="17"/>
  <c r="O3707" i="17"/>
  <c r="O3263" i="17"/>
  <c r="O1559" i="17"/>
  <c r="O1846" i="17"/>
  <c r="O2014" i="17"/>
  <c r="O2346" i="17"/>
  <c r="O1038" i="17"/>
  <c r="O430" i="17"/>
  <c r="O1297" i="17"/>
  <c r="O868" i="17"/>
  <c r="O384" i="17"/>
  <c r="O1255" i="17"/>
  <c r="O3914" i="17"/>
  <c r="O3287" i="17"/>
  <c r="O8434" i="17"/>
  <c r="O8660" i="17"/>
  <c r="O8018" i="17"/>
  <c r="O8438" i="17"/>
  <c r="O8229" i="17"/>
  <c r="O7816" i="17"/>
  <c r="O4938" i="17"/>
  <c r="O1282" i="17"/>
  <c r="O559" i="17"/>
  <c r="O4275" i="17"/>
  <c r="O4050" i="17"/>
  <c r="O8951" i="17"/>
  <c r="O8707" i="17"/>
  <c r="O9186" i="17"/>
  <c r="O8440" i="17"/>
  <c r="O3925" i="17"/>
  <c r="O4943" i="17"/>
  <c r="O2618" i="17"/>
  <c r="O9871" i="17"/>
  <c r="O9593" i="17"/>
  <c r="O8407" i="17"/>
  <c r="O7994" i="17"/>
  <c r="O7334" i="17"/>
  <c r="O6709" i="17"/>
  <c r="O9076" i="17"/>
  <c r="O9872" i="17"/>
  <c r="O7780" i="17"/>
  <c r="O8840" i="17"/>
  <c r="O8205" i="17"/>
  <c r="O9314" i="17"/>
  <c r="O7565" i="17"/>
  <c r="O6294" i="17"/>
  <c r="O7091" i="17"/>
  <c r="O6871" i="17"/>
  <c r="O5130" i="17"/>
  <c r="O6255" i="17"/>
  <c r="O6339" i="17"/>
  <c r="O5225" i="17"/>
  <c r="O5177" i="17"/>
  <c r="O5091" i="17"/>
  <c r="O4407" i="17"/>
  <c r="O1853" i="17"/>
  <c r="O2036" i="17"/>
  <c r="O1312" i="17"/>
  <c r="O3463" i="17"/>
  <c r="O2835" i="17"/>
  <c r="O1579" i="17"/>
  <c r="O3142" i="17"/>
  <c r="O3454" i="17"/>
  <c r="O2362" i="17"/>
  <c r="O1054" i="17"/>
  <c r="O834" i="17"/>
  <c r="O385" i="17"/>
  <c r="O349" i="17"/>
  <c r="O1260" i="17"/>
  <c r="O676" i="17"/>
  <c r="O432" i="17"/>
  <c r="O408" i="17"/>
  <c r="O348" i="17"/>
  <c r="O332" i="17"/>
  <c r="O320" i="17"/>
  <c r="O563" i="17"/>
  <c r="O495" i="17"/>
  <c r="O459" i="17"/>
  <c r="O7134" i="17"/>
  <c r="O6754" i="17"/>
  <c r="O6610" i="17"/>
  <c r="O6911" i="17"/>
  <c r="O3757" i="17"/>
  <c r="O3169" i="17"/>
  <c r="O1316" i="17"/>
  <c r="O1585" i="17"/>
  <c r="O9626" i="17"/>
  <c r="O9342" i="17"/>
  <c r="O3435" i="17"/>
  <c r="O3275" i="17"/>
  <c r="O1555" i="17"/>
  <c r="O848" i="17"/>
  <c r="O1031" i="17"/>
  <c r="O4199" i="17"/>
  <c r="O3345" i="17"/>
  <c r="O2012" i="17"/>
  <c r="O1556" i="17"/>
  <c r="O1292" i="17"/>
  <c r="O5197" i="17"/>
  <c r="O5127" i="17"/>
  <c r="O3205" i="17"/>
  <c r="O3548" i="17"/>
  <c r="O2772" i="17"/>
  <c r="O2019" i="17"/>
  <c r="O2350" i="17"/>
  <c r="O1562" i="17"/>
  <c r="O1850" i="17"/>
  <c r="O1258" i="17"/>
  <c r="O1041" i="17"/>
  <c r="O873" i="17"/>
  <c r="O1300" i="17"/>
  <c r="O5250" i="17"/>
  <c r="O5094" i="17"/>
  <c r="O5187" i="17"/>
  <c r="O5240" i="17"/>
  <c r="O2345" i="17"/>
  <c r="O1845" i="17"/>
  <c r="O3600" i="17"/>
  <c r="O5124" i="17"/>
  <c r="O2642" i="17"/>
  <c r="O1254" i="17"/>
  <c r="O661" i="17"/>
  <c r="O549" i="17"/>
  <c r="O856" i="17"/>
  <c r="O6248" i="17"/>
  <c r="O6208" i="17"/>
  <c r="O6317" i="17"/>
  <c r="O6141" i="17"/>
  <c r="O6049" i="17"/>
  <c r="O6101" i="17"/>
  <c r="O6181" i="17"/>
  <c r="O5034" i="17"/>
  <c r="O4073" i="17"/>
  <c r="O2764" i="17"/>
  <c r="O2018" i="17"/>
  <c r="O552" i="17"/>
  <c r="O1299" i="17"/>
  <c r="O663" i="17"/>
  <c r="O5596" i="17"/>
  <c r="O5661" i="17"/>
  <c r="O5727" i="17"/>
  <c r="O5622" i="17"/>
  <c r="O4534" i="17"/>
  <c r="O3420" i="17"/>
  <c r="O2607" i="17"/>
  <c r="O6747" i="17"/>
  <c r="O6601" i="17"/>
  <c r="O6473" i="17"/>
  <c r="O2020" i="17"/>
  <c r="O1563" i="17"/>
  <c r="O664" i="17"/>
  <c r="O4887" i="17"/>
  <c r="O4172" i="17"/>
  <c r="O3145" i="17"/>
  <c r="O2578" i="17"/>
  <c r="O5066" i="17"/>
  <c r="O2696" i="17"/>
  <c r="O2023" i="17"/>
  <c r="O1042" i="17"/>
  <c r="O490" i="17"/>
  <c r="O1301" i="17"/>
  <c r="O665" i="17"/>
  <c r="O555" i="17"/>
  <c r="O455" i="17"/>
  <c r="O431" i="17"/>
  <c r="O5495" i="17"/>
  <c r="O5362" i="17"/>
  <c r="O5180" i="17"/>
  <c r="O5128" i="17"/>
  <c r="O5100" i="17"/>
  <c r="O4712" i="17"/>
  <c r="O5252" i="17"/>
  <c r="O5213" i="17"/>
  <c r="O3886" i="17"/>
  <c r="O2025" i="17"/>
  <c r="O1568" i="17"/>
  <c r="O3007" i="17"/>
  <c r="O2351" i="17"/>
  <c r="O1851" i="17"/>
  <c r="O2946" i="17"/>
  <c r="O3262" i="17"/>
  <c r="O1302" i="17"/>
  <c r="O429" i="17"/>
  <c r="O101" i="17"/>
  <c r="O57" i="17"/>
  <c r="O1044" i="17"/>
  <c r="O556" i="17"/>
  <c r="O456" i="17"/>
  <c r="O120" i="17"/>
  <c r="O1259" i="17"/>
  <c r="O491" i="17"/>
  <c r="O331" i="17"/>
  <c r="O143" i="17"/>
  <c r="O79" i="17"/>
  <c r="O8431" i="17"/>
  <c r="O8790" i="17"/>
  <c r="O9266" i="17"/>
  <c r="O9025" i="17"/>
  <c r="O3947" i="17"/>
  <c r="O1569" i="17"/>
  <c r="O5836" i="17"/>
  <c r="O5801" i="17"/>
  <c r="O5779" i="17"/>
  <c r="O5106" i="17"/>
  <c r="O5818" i="17"/>
  <c r="O5129" i="17"/>
  <c r="O3333" i="17"/>
  <c r="O2352" i="17"/>
  <c r="O1852" i="17"/>
  <c r="O1571" i="17"/>
  <c r="O9378" i="17"/>
  <c r="O9659" i="17"/>
  <c r="O9656" i="17"/>
  <c r="O9372" i="17"/>
  <c r="O9662" i="17"/>
  <c r="O9383" i="17"/>
  <c r="O6475" i="17"/>
  <c r="O6369" i="17"/>
  <c r="O6603" i="17"/>
  <c r="O6904" i="17"/>
  <c r="O6477" i="17"/>
  <c r="O6749" i="17"/>
  <c r="O5032" i="17"/>
  <c r="O3948" i="17"/>
  <c r="O2980" i="17"/>
  <c r="O1574" i="17"/>
  <c r="O2030" i="17"/>
  <c r="O558" i="17"/>
  <c r="O1306" i="17"/>
  <c r="O1048" i="17"/>
  <c r="O884" i="17"/>
  <c r="O671" i="17"/>
  <c r="O2031" i="17"/>
  <c r="O2858" i="17"/>
  <c r="O1307" i="17"/>
  <c r="O1049" i="17"/>
  <c r="O9070" i="17"/>
  <c r="O9308" i="17"/>
  <c r="O8833" i="17"/>
  <c r="O3377" i="17"/>
  <c r="O2033" i="17"/>
  <c r="O1576" i="17"/>
  <c r="O1050" i="17"/>
  <c r="O885" i="17"/>
  <c r="O673" i="17"/>
  <c r="O493" i="17"/>
  <c r="O457" i="17"/>
  <c r="O560" i="17"/>
  <c r="O1309" i="17"/>
  <c r="O8439" i="17"/>
  <c r="O9050" i="17"/>
  <c r="O9288" i="17"/>
  <c r="O8813" i="17"/>
  <c r="O8230" i="17"/>
  <c r="O8836" i="17"/>
  <c r="O8441" i="17"/>
  <c r="O6752" i="17"/>
  <c r="O6607" i="17"/>
  <c r="O6910" i="17"/>
  <c r="O6608" i="17"/>
  <c r="O6753" i="17"/>
  <c r="O4945" i="17"/>
  <c r="O4187" i="17"/>
  <c r="O1055" i="17"/>
  <c r="O9209" i="17"/>
  <c r="O8738" i="17"/>
  <c r="O8444" i="17"/>
  <c r="O8982" i="17"/>
  <c r="O4396" i="17"/>
  <c r="O3711" i="17"/>
  <c r="O2038" i="17"/>
  <c r="O3058" i="17"/>
  <c r="O1581" i="17"/>
  <c r="O677" i="17"/>
  <c r="O1056" i="17"/>
  <c r="O888" i="17"/>
  <c r="O1314" i="17"/>
  <c r="O8027" i="17"/>
  <c r="O8241" i="17"/>
  <c r="O7825" i="17"/>
  <c r="O7613" i="17"/>
  <c r="O7377" i="17"/>
  <c r="O5728" i="17"/>
  <c r="O5694" i="17"/>
  <c r="O5662" i="17"/>
  <c r="O6145" i="17"/>
  <c r="O6105" i="17"/>
  <c r="O7378" i="17"/>
  <c r="O7137" i="17"/>
  <c r="O5663" i="17"/>
  <c r="O5287" i="17"/>
  <c r="O3979" i="17"/>
  <c r="O2830" i="17"/>
  <c r="O497" i="17"/>
  <c r="O460" i="17"/>
  <c r="O567" i="17"/>
  <c r="O7826" i="17"/>
  <c r="O7614" i="17"/>
  <c r="O8028" i="17"/>
  <c r="O9672" i="17"/>
  <c r="O9392" i="17"/>
  <c r="O9670" i="17"/>
  <c r="O9388" i="17"/>
  <c r="O1588" i="17"/>
  <c r="O1322" i="17"/>
  <c r="O8741" i="17"/>
  <c r="O8453" i="17"/>
  <c r="O8242" i="17"/>
  <c r="O8029" i="17"/>
  <c r="O4643" i="17"/>
  <c r="O3061" i="17"/>
  <c r="O7386" i="17"/>
  <c r="O6758" i="17"/>
  <c r="O7144" i="17"/>
  <c r="O6921" i="17"/>
  <c r="O5047" i="17"/>
  <c r="O3340" i="17"/>
  <c r="O1590" i="17"/>
  <c r="O1062" i="17"/>
  <c r="O894" i="17"/>
  <c r="O6108" i="17"/>
  <c r="O6008" i="17"/>
  <c r="O5780" i="17"/>
  <c r="O5696" i="17"/>
  <c r="O6215" i="17"/>
  <c r="O6061" i="17"/>
  <c r="O6007" i="17"/>
  <c r="O5858" i="17"/>
  <c r="O5730" i="17"/>
  <c r="O5600" i="17"/>
  <c r="O5452" i="17"/>
  <c r="O5428" i="17"/>
  <c r="O6257" i="17"/>
  <c r="O5953" i="17"/>
  <c r="O5758" i="17"/>
  <c r="O5522" i="17"/>
  <c r="O5426" i="17"/>
  <c r="O5342" i="17"/>
  <c r="O5314" i="17"/>
  <c r="O5290" i="17"/>
  <c r="O5557" i="17"/>
  <c r="O5542" i="17"/>
  <c r="O5329" i="17"/>
  <c r="O5313" i="17"/>
  <c r="O5207" i="17"/>
  <c r="O5577" i="17"/>
  <c r="O5427" i="17"/>
  <c r="O5365" i="17"/>
  <c r="O5344" i="17"/>
  <c r="O5328" i="17"/>
  <c r="O5301" i="17"/>
  <c r="O5253" i="17"/>
  <c r="O6298" i="17"/>
  <c r="O6149" i="17"/>
  <c r="O5898" i="17"/>
  <c r="O5859" i="17"/>
  <c r="O5802" i="17"/>
  <c r="O5625" i="17"/>
  <c r="O5497" i="17"/>
  <c r="O5473" i="17"/>
  <c r="O5425" i="17"/>
  <c r="O5364" i="17"/>
  <c r="O5343" i="17"/>
  <c r="O5300" i="17"/>
  <c r="O5101" i="17"/>
  <c r="O4301" i="17"/>
  <c r="O5665" i="17"/>
  <c r="O5363" i="17"/>
  <c r="O5299" i="17"/>
  <c r="O5327" i="17"/>
  <c r="O5131" i="17"/>
  <c r="O2052" i="17"/>
  <c r="O5172" i="17"/>
  <c r="O3511" i="17"/>
  <c r="O2891" i="17"/>
  <c r="O1855" i="17"/>
  <c r="O1591" i="17"/>
  <c r="O2374" i="17"/>
  <c r="O2658" i="17"/>
  <c r="O498" i="17"/>
  <c r="O433" i="17"/>
  <c r="O1063" i="17"/>
  <c r="O39" i="17"/>
  <c r="O4720" i="17"/>
  <c r="O4288" i="17"/>
  <c r="O2053" i="17"/>
  <c r="O3184" i="17"/>
  <c r="O1592" i="17"/>
  <c r="O1064" i="17"/>
  <c r="O1325" i="17"/>
  <c r="O4309" i="17"/>
  <c r="O3653" i="17"/>
  <c r="O4832" i="17"/>
  <c r="O3577" i="17"/>
  <c r="O8893" i="17"/>
  <c r="O8644" i="17"/>
  <c r="O8460" i="17"/>
  <c r="O8247" i="17"/>
  <c r="O5212" i="17"/>
  <c r="O5133" i="17"/>
  <c r="O5084" i="17"/>
  <c r="O3953" i="17"/>
  <c r="O3039" i="17"/>
  <c r="O8249" i="17"/>
  <c r="O8461" i="17"/>
  <c r="O5050" i="17"/>
  <c r="O2965" i="17"/>
  <c r="O1600" i="17"/>
  <c r="O8034" i="17"/>
  <c r="O7829" i="17"/>
  <c r="O3853" i="17"/>
  <c r="O2960" i="17"/>
  <c r="O5274" i="17"/>
  <c r="O5234" i="17"/>
  <c r="O4262" i="17"/>
  <c r="O3350" i="17"/>
  <c r="O8463" i="17"/>
  <c r="O7830" i="17"/>
  <c r="O8251" i="17"/>
  <c r="O8035" i="17"/>
  <c r="O7620" i="17"/>
  <c r="O6260" i="17"/>
  <c r="O6151" i="17"/>
  <c r="O6337" i="17"/>
  <c r="O6217" i="17"/>
  <c r="O6110" i="17"/>
  <c r="O1606" i="17"/>
  <c r="O1073" i="17"/>
  <c r="O1335" i="17"/>
  <c r="O2636" i="17"/>
  <c r="O1337" i="17"/>
  <c r="O6762" i="17"/>
  <c r="O6929" i="17"/>
  <c r="O6616" i="17"/>
  <c r="O6485" i="17"/>
  <c r="O8791" i="17"/>
  <c r="O8468" i="17"/>
  <c r="O5134" i="17"/>
  <c r="O3353" i="17"/>
  <c r="O1861" i="17"/>
  <c r="O2378" i="17"/>
  <c r="O6930" i="17"/>
  <c r="O7151" i="17"/>
  <c r="O4331" i="17"/>
  <c r="O3230" i="17"/>
  <c r="O1612" i="17"/>
  <c r="O2706" i="17"/>
  <c r="O5837" i="17"/>
  <c r="O5821" i="17"/>
  <c r="O5805" i="17"/>
  <c r="O8475" i="17"/>
  <c r="O8042" i="17"/>
  <c r="O8257" i="17"/>
  <c r="O8820" i="17"/>
  <c r="O9021" i="17"/>
  <c r="O9260" i="17"/>
  <c r="O8782" i="17"/>
  <c r="O7153" i="17"/>
  <c r="O7393" i="17"/>
  <c r="O2753" i="17"/>
  <c r="O3120" i="17"/>
  <c r="O9404" i="17"/>
  <c r="O9685" i="17"/>
  <c r="O5190" i="17"/>
  <c r="O5138" i="17"/>
  <c r="O5087" i="17"/>
  <c r="O4940" i="17"/>
  <c r="O4100" i="17"/>
  <c r="O5220" i="17"/>
  <c r="O3753" i="17"/>
  <c r="O3297" i="17"/>
  <c r="O2077" i="17"/>
  <c r="O3691" i="17"/>
  <c r="O3055" i="17"/>
  <c r="O2395" i="17"/>
  <c r="O1863" i="17"/>
  <c r="O1614" i="17"/>
  <c r="O1341" i="17"/>
  <c r="O1263" i="17"/>
  <c r="O4339" i="17"/>
  <c r="O3257" i="17"/>
  <c r="O3491" i="17"/>
  <c r="O6488" i="17"/>
  <c r="O6764" i="17"/>
  <c r="O5478" i="17"/>
  <c r="O5455" i="17"/>
  <c r="O5525" i="17"/>
  <c r="O5502" i="17"/>
  <c r="O8483" i="17"/>
  <c r="O8046" i="17"/>
  <c r="O8263" i="17"/>
  <c r="O7841" i="17"/>
  <c r="O8485" i="17"/>
  <c r="O7842" i="17"/>
  <c r="O8049" i="17"/>
  <c r="O8265" i="17"/>
  <c r="O8967" i="17"/>
  <c r="O8725" i="17"/>
  <c r="O6766" i="17"/>
  <c r="O6618" i="17"/>
  <c r="O8488" i="17"/>
  <c r="O7843" i="17"/>
  <c r="O7629" i="17"/>
  <c r="O8268" i="17"/>
  <c r="O8052" i="17"/>
  <c r="O7630" i="17"/>
  <c r="O7845" i="17"/>
  <c r="O8055" i="17"/>
  <c r="O7404" i="17"/>
  <c r="O1345" i="17"/>
  <c r="O505" i="17"/>
  <c r="O1080" i="17"/>
  <c r="O908" i="17"/>
  <c r="O699" i="17"/>
  <c r="O579" i="17"/>
  <c r="O9689" i="17"/>
  <c r="O9409" i="17"/>
  <c r="O9412" i="17"/>
  <c r="O9691" i="17"/>
  <c r="O9698" i="17"/>
  <c r="O9419" i="17"/>
  <c r="O9700" i="17"/>
  <c r="O9421" i="17"/>
  <c r="O9702" i="17"/>
  <c r="O9424" i="17"/>
  <c r="O4323" i="17"/>
  <c r="O3594" i="17"/>
  <c r="O8272" i="17"/>
  <c r="O8058" i="17"/>
  <c r="O7846" i="17"/>
  <c r="O8494" i="17"/>
  <c r="O9295" i="17"/>
  <c r="O9057" i="17"/>
  <c r="O8817" i="17"/>
  <c r="O5004" i="17"/>
  <c r="O1620" i="17"/>
  <c r="O3283" i="17"/>
  <c r="O2082" i="17"/>
  <c r="O7632" i="17"/>
  <c r="O7848" i="17"/>
  <c r="O7407" i="17"/>
  <c r="O5733" i="17"/>
  <c r="O410" i="17"/>
  <c r="O334" i="17"/>
  <c r="O435" i="17"/>
  <c r="O387" i="17"/>
  <c r="O367" i="17"/>
  <c r="O6874" i="17"/>
  <c r="O6573" i="17"/>
  <c r="O7408" i="17"/>
  <c r="O7163" i="17"/>
  <c r="O6940" i="17"/>
  <c r="O6771" i="17"/>
  <c r="O5479" i="17"/>
  <c r="O5503" i="17"/>
  <c r="O5545" i="17"/>
  <c r="O1864" i="17"/>
  <c r="O8275" i="17"/>
  <c r="O9045" i="17"/>
  <c r="O8500" i="17"/>
  <c r="O8809" i="17"/>
  <c r="O6336" i="17"/>
  <c r="O5784" i="17"/>
  <c r="O5504" i="17"/>
  <c r="O5822" i="17"/>
  <c r="O5807" i="17"/>
  <c r="O5581" i="17"/>
  <c r="O5559" i="17"/>
  <c r="O5527" i="17"/>
  <c r="O5806" i="17"/>
  <c r="O5839" i="17"/>
  <c r="O5734" i="17"/>
  <c r="O5697" i="17"/>
  <c r="O5667" i="17"/>
  <c r="O5603" i="17"/>
  <c r="O5164" i="17"/>
  <c r="O5630" i="17"/>
  <c r="O5433" i="17"/>
  <c r="O3617" i="17"/>
  <c r="O2557" i="17"/>
  <c r="O2085" i="17"/>
  <c r="O1885" i="17"/>
  <c r="O1624" i="17"/>
  <c r="O4967" i="17"/>
  <c r="O2587" i="17"/>
  <c r="O2403" i="17"/>
  <c r="O3182" i="17"/>
  <c r="O506" i="17"/>
  <c r="O350" i="17"/>
  <c r="O310" i="17"/>
  <c r="O146" i="17"/>
  <c r="O1349" i="17"/>
  <c r="O269" i="17"/>
  <c r="O253" i="17"/>
  <c r="O229" i="17"/>
  <c r="O84" i="17"/>
  <c r="O580" i="17"/>
  <c r="O464" i="17"/>
  <c r="O436" i="17"/>
  <c r="O388" i="17"/>
  <c r="O368" i="17"/>
  <c r="O124" i="17"/>
  <c r="O1283" i="17"/>
  <c r="O411" i="17"/>
  <c r="O335" i="17"/>
  <c r="O291" i="17"/>
  <c r="O83" i="17"/>
  <c r="O4217" i="17"/>
  <c r="O4905" i="17"/>
  <c r="O2826" i="17"/>
  <c r="O5276" i="17"/>
  <c r="O4125" i="17"/>
  <c r="O4035" i="17"/>
  <c r="O2404" i="17"/>
  <c r="O3290" i="17"/>
  <c r="O9258" i="17"/>
  <c r="O8502" i="17"/>
  <c r="O9020" i="17"/>
  <c r="O8781" i="17"/>
  <c r="O6946" i="17"/>
  <c r="O6775" i="17"/>
  <c r="O6629" i="17"/>
  <c r="O6500" i="17"/>
  <c r="O6947" i="17"/>
  <c r="O6776" i="17"/>
  <c r="O2088" i="17"/>
  <c r="O1627" i="17"/>
  <c r="O910" i="17"/>
  <c r="O1351" i="17"/>
  <c r="O1083" i="17"/>
  <c r="O507" i="17"/>
  <c r="O6630" i="17"/>
  <c r="O6949" i="17"/>
  <c r="O6501" i="17"/>
  <c r="O6777" i="17"/>
  <c r="O9066" i="17"/>
  <c r="O8506" i="17"/>
  <c r="O8830" i="17"/>
  <c r="O5808" i="17"/>
  <c r="O5760" i="17"/>
  <c r="O5700" i="17"/>
  <c r="O5632" i="17"/>
  <c r="O5671" i="17"/>
  <c r="O5841" i="17"/>
  <c r="O5823" i="17"/>
  <c r="O1634" i="17"/>
  <c r="O1355" i="17"/>
  <c r="O2406" i="17"/>
  <c r="O1866" i="17"/>
  <c r="O3860" i="17"/>
  <c r="O4714" i="17"/>
  <c r="O5672" i="17"/>
  <c r="O5737" i="17"/>
  <c r="O5701" i="17"/>
  <c r="O5634" i="17"/>
  <c r="O1777" i="17"/>
  <c r="O4326" i="17"/>
  <c r="O3395" i="17"/>
  <c r="O2579" i="17"/>
  <c r="O1479" i="17"/>
  <c r="O2558" i="17"/>
  <c r="O1886" i="17"/>
  <c r="O2250" i="17"/>
  <c r="O586" i="17"/>
  <c r="O466" i="17"/>
  <c r="O1193" i="17"/>
  <c r="O437" i="17"/>
  <c r="O413" i="17"/>
  <c r="O1284" i="17"/>
  <c r="O336" i="17"/>
  <c r="O879" i="17"/>
  <c r="O787" i="17"/>
  <c r="O511" i="17"/>
  <c r="O351" i="17"/>
  <c r="O9432" i="17"/>
  <c r="O9713" i="17"/>
  <c r="O6779" i="17"/>
  <c r="O6953" i="17"/>
  <c r="O7177" i="17"/>
  <c r="O7179" i="17"/>
  <c r="O6955" i="17"/>
  <c r="O7420" i="17"/>
  <c r="O7642" i="17"/>
  <c r="O7422" i="17"/>
  <c r="O7181" i="17"/>
  <c r="O6957" i="17"/>
  <c r="O8510" i="17"/>
  <c r="O8284" i="17"/>
  <c r="O2104" i="17"/>
  <c r="O1640" i="17"/>
  <c r="O3119" i="17"/>
  <c r="O914" i="17"/>
  <c r="O708" i="17"/>
  <c r="O1364" i="17"/>
  <c r="O1642" i="17"/>
  <c r="O9321" i="17"/>
  <c r="O7790" i="17"/>
  <c r="O7574" i="17"/>
  <c r="O7342" i="17"/>
  <c r="O8844" i="17"/>
  <c r="O7573" i="17"/>
  <c r="O9601" i="17"/>
  <c r="O8413" i="17"/>
  <c r="O7996" i="17"/>
  <c r="O7572" i="17"/>
  <c r="O7791" i="17"/>
  <c r="O8209" i="17"/>
  <c r="O7789" i="17"/>
  <c r="O7341" i="17"/>
  <c r="O7340" i="17"/>
  <c r="O4201" i="17"/>
  <c r="O7424" i="17"/>
  <c r="O7644" i="17"/>
  <c r="O6959" i="17"/>
  <c r="O7183" i="17"/>
  <c r="O7858" i="17"/>
  <c r="O7426" i="17"/>
  <c r="O8068" i="17"/>
  <c r="O7647" i="17"/>
  <c r="O7648" i="17"/>
  <c r="O7428" i="17"/>
  <c r="O7185" i="17"/>
  <c r="O6960" i="17"/>
  <c r="O6785" i="17"/>
  <c r="O6962" i="17"/>
  <c r="O6787" i="17"/>
  <c r="O6577" i="17"/>
  <c r="O7343" i="17"/>
  <c r="O7575" i="17"/>
  <c r="O7097" i="17"/>
  <c r="O7650" i="17"/>
  <c r="O8069" i="17"/>
  <c r="O7189" i="17"/>
  <c r="O7859" i="17"/>
  <c r="O7432" i="17"/>
  <c r="O9163" i="17"/>
  <c r="O8937" i="17"/>
  <c r="O2916" i="17"/>
  <c r="O3362" i="17"/>
  <c r="O2679" i="17"/>
  <c r="O2111" i="17"/>
  <c r="O4436" i="17"/>
  <c r="O3326" i="17"/>
  <c r="O7862" i="17"/>
  <c r="O7653" i="17"/>
  <c r="O7435" i="17"/>
  <c r="O8072" i="17"/>
  <c r="O4763" i="17"/>
  <c r="O2113" i="17"/>
  <c r="O1644" i="17"/>
  <c r="O3767" i="17"/>
  <c r="O3170" i="17"/>
  <c r="O9721" i="17"/>
  <c r="O9437" i="17"/>
  <c r="O9215" i="17"/>
  <c r="O8986" i="17"/>
  <c r="O4767" i="17"/>
  <c r="O3516" i="17"/>
  <c r="O3343" i="17"/>
  <c r="O1647" i="17"/>
  <c r="O237" i="17"/>
  <c r="O295" i="17"/>
  <c r="O8515" i="17"/>
  <c r="O9296" i="17"/>
  <c r="O9058" i="17"/>
  <c r="O8818" i="17"/>
  <c r="O8287" i="17"/>
  <c r="O8517" i="17"/>
  <c r="O8074" i="17"/>
  <c r="O8708" i="17"/>
  <c r="O4227" i="17"/>
  <c r="O2641" i="17"/>
  <c r="O9071" i="17"/>
  <c r="O8834" i="17"/>
  <c r="O5390" i="17"/>
  <c r="O5529" i="17"/>
  <c r="O5505" i="17"/>
  <c r="O5482" i="17"/>
  <c r="O238" i="17"/>
  <c r="O257" i="17"/>
  <c r="O864" i="17"/>
  <c r="O64" i="17"/>
  <c r="O111" i="17"/>
  <c r="O87" i="17"/>
  <c r="O40" i="17"/>
  <c r="O8719" i="17"/>
  <c r="O8520" i="17"/>
  <c r="O8962" i="17"/>
  <c r="O8290" i="17"/>
  <c r="O9231" i="17"/>
  <c r="O8291" i="17"/>
  <c r="O8757" i="17"/>
  <c r="O8996" i="17"/>
  <c r="O8521" i="17"/>
  <c r="O7442" i="17"/>
  <c r="O7198" i="17"/>
  <c r="O6974" i="17"/>
  <c r="O6794" i="17"/>
  <c r="O6642" i="17"/>
  <c r="O2116" i="17"/>
  <c r="O1648" i="17"/>
  <c r="O3766" i="17"/>
  <c r="O1097" i="17"/>
  <c r="O1369" i="17"/>
  <c r="O7662" i="17"/>
  <c r="O7446" i="17"/>
  <c r="O6644" i="17"/>
  <c r="O6511" i="17"/>
  <c r="O8751" i="17"/>
  <c r="O8523" i="17"/>
  <c r="O8293" i="17"/>
  <c r="O8077" i="17"/>
  <c r="O3844" i="17"/>
  <c r="O5071" i="17"/>
  <c r="O2120" i="17"/>
  <c r="O1652" i="17"/>
  <c r="O3186" i="17"/>
  <c r="O1371" i="17"/>
  <c r="O8527" i="17"/>
  <c r="O8078" i="17"/>
  <c r="O8296" i="17"/>
  <c r="O7867" i="17"/>
  <c r="O3417" i="17"/>
  <c r="O2599" i="17"/>
  <c r="O9446" i="17"/>
  <c r="O9729" i="17"/>
  <c r="O5740" i="17"/>
  <c r="O5810" i="17"/>
  <c r="O5789" i="17"/>
  <c r="O5508" i="17"/>
  <c r="O5586" i="17"/>
  <c r="O5563" i="17"/>
  <c r="O5675" i="17"/>
  <c r="O5705" i="17"/>
  <c r="O1266" i="17"/>
  <c r="O5741" i="17"/>
  <c r="O5676" i="17"/>
  <c r="O5608" i="17"/>
  <c r="O5564" i="17"/>
  <c r="O5484" i="17"/>
  <c r="O5178" i="17"/>
  <c r="O5142" i="17"/>
  <c r="O5706" i="17"/>
  <c r="O5531" i="17"/>
  <c r="O5587" i="17"/>
  <c r="O5219" i="17"/>
  <c r="O5637" i="17"/>
  <c r="O5256" i="17"/>
  <c r="O5107" i="17"/>
  <c r="O3927" i="17"/>
  <c r="O3661" i="17"/>
  <c r="O2416" i="17"/>
  <c r="O1868" i="17"/>
  <c r="O3139" i="17"/>
  <c r="O3083" i="17"/>
  <c r="O5509" i="17"/>
  <c r="O1101" i="17"/>
  <c r="O131" i="17"/>
  <c r="O5443" i="17"/>
  <c r="O258" i="17"/>
  <c r="O3000" i="17"/>
  <c r="O3595" i="17"/>
  <c r="O5198" i="17"/>
  <c r="O5146" i="17"/>
  <c r="O5109" i="17"/>
  <c r="O5235" i="17"/>
  <c r="O3871" i="17"/>
  <c r="O3473" i="17"/>
  <c r="O2908" i="17"/>
  <c r="O2420" i="17"/>
  <c r="O1872" i="17"/>
  <c r="O6518" i="17"/>
  <c r="O6399" i="17"/>
  <c r="O9746" i="17"/>
  <c r="O9466" i="17"/>
  <c r="O9734" i="17"/>
  <c r="O9454" i="17"/>
  <c r="O9732" i="17"/>
  <c r="O9449" i="17"/>
  <c r="O9743" i="17"/>
  <c r="O9462" i="17"/>
  <c r="O4804" i="17"/>
  <c r="O3547" i="17"/>
  <c r="O1661" i="17"/>
  <c r="O718" i="17"/>
  <c r="O518" i="17"/>
  <c r="O837" i="17"/>
  <c r="O1268" i="17"/>
  <c r="O1104" i="17"/>
  <c r="O6984" i="17"/>
  <c r="O6799" i="17"/>
  <c r="O2134" i="17"/>
  <c r="O1665" i="17"/>
  <c r="O7206" i="17"/>
  <c r="O7452" i="17"/>
  <c r="O8082" i="17"/>
  <c r="O8772" i="17"/>
  <c r="O8301" i="17"/>
  <c r="O8532" i="17"/>
  <c r="O5549" i="17"/>
  <c r="O5278" i="17"/>
  <c r="O5678" i="17"/>
  <c r="O5534" i="17"/>
  <c r="O5638" i="17"/>
  <c r="O5589" i="17"/>
  <c r="O4819" i="17"/>
  <c r="O5609" i="17"/>
  <c r="O4064" i="17"/>
  <c r="O3829" i="17"/>
  <c r="O2698" i="17"/>
  <c r="O598" i="17"/>
  <c r="O242" i="17"/>
  <c r="O241" i="17"/>
  <c r="O1108" i="17"/>
  <c r="O279" i="17"/>
  <c r="O5639" i="17"/>
  <c r="O1668" i="17"/>
  <c r="O520" i="17"/>
  <c r="O599" i="17"/>
  <c r="O8304" i="17"/>
  <c r="O8084" i="17"/>
  <c r="O8534" i="17"/>
  <c r="O7868" i="17"/>
  <c r="O7666" i="17"/>
  <c r="O7869" i="17"/>
  <c r="O8887" i="17"/>
  <c r="O8307" i="17"/>
  <c r="O9109" i="17"/>
  <c r="O8536" i="17"/>
  <c r="O8638" i="17"/>
  <c r="O9772" i="17"/>
  <c r="O9495" i="17"/>
  <c r="O9758" i="17"/>
  <c r="O9480" i="17"/>
  <c r="O6881" i="17"/>
  <c r="O6458" i="17"/>
  <c r="O7458" i="17"/>
  <c r="O7212" i="17"/>
  <c r="O9326" i="17"/>
  <c r="O8848" i="17"/>
  <c r="O8213" i="17"/>
  <c r="O9084" i="17"/>
  <c r="O9607" i="17"/>
  <c r="O8866" i="17"/>
  <c r="O7793" i="17"/>
  <c r="O8418" i="17"/>
  <c r="O8094" i="17"/>
  <c r="O7877" i="17"/>
  <c r="O8540" i="17"/>
  <c r="O8313" i="17"/>
  <c r="O7218" i="17"/>
  <c r="O6995" i="17"/>
  <c r="O8643" i="17"/>
  <c r="O9117" i="17"/>
  <c r="O8892" i="17"/>
  <c r="O6999" i="17"/>
  <c r="O7463" i="17"/>
  <c r="O7220" i="17"/>
  <c r="O9778" i="17"/>
  <c r="O9501" i="17"/>
  <c r="O9781" i="17"/>
  <c r="O9506" i="17"/>
  <c r="O4739" i="17"/>
  <c r="O3126" i="17"/>
  <c r="O8723" i="17"/>
  <c r="O8315" i="17"/>
  <c r="O8965" i="17"/>
  <c r="O8544" i="17"/>
  <c r="O8096" i="17"/>
  <c r="O4679" i="17"/>
  <c r="O3284" i="17"/>
  <c r="O1675" i="17"/>
  <c r="O2146" i="17"/>
  <c r="O1116" i="17"/>
  <c r="O9191" i="17"/>
  <c r="O8957" i="17"/>
  <c r="O8667" i="17"/>
  <c r="O8547" i="17"/>
  <c r="O8100" i="17"/>
  <c r="O8318" i="17"/>
  <c r="O6814" i="17"/>
  <c r="O7224" i="17"/>
  <c r="O7004" i="17"/>
  <c r="O7226" i="17"/>
  <c r="O7005" i="17"/>
  <c r="O7678" i="17"/>
  <c r="O7227" i="17"/>
  <c r="O7884" i="17"/>
  <c r="O4609" i="17"/>
  <c r="O3404" i="17"/>
  <c r="O6272" i="17"/>
  <c r="O6164" i="17"/>
  <c r="O6226" i="17"/>
  <c r="O6121" i="17"/>
  <c r="O6083" i="17"/>
  <c r="O8549" i="17"/>
  <c r="O8321" i="17"/>
  <c r="O7887" i="17"/>
  <c r="O8104" i="17"/>
  <c r="O3760" i="17"/>
  <c r="O3356" i="17"/>
  <c r="O4730" i="17"/>
  <c r="O1681" i="17"/>
  <c r="O1120" i="17"/>
  <c r="O724" i="17"/>
  <c r="O1394" i="17"/>
  <c r="O1553" i="17"/>
  <c r="O926" i="17"/>
  <c r="O1682" i="17"/>
  <c r="O1395" i="17"/>
  <c r="O8106" i="17"/>
  <c r="O7890" i="17"/>
  <c r="O7682" i="17"/>
  <c r="O7472" i="17"/>
  <c r="O4892" i="17"/>
  <c r="O4253" i="17"/>
  <c r="O3289" i="17"/>
  <c r="O8552" i="17"/>
  <c r="O8324" i="17"/>
  <c r="O8774" i="17"/>
  <c r="O8978" i="17"/>
  <c r="O9203" i="17"/>
  <c r="O9788" i="17"/>
  <c r="O9514" i="17"/>
  <c r="O9798" i="17"/>
  <c r="O9524" i="17"/>
  <c r="O5166" i="17"/>
  <c r="O5116" i="17"/>
  <c r="O5204" i="17"/>
  <c r="O7892" i="17"/>
  <c r="O8109" i="17"/>
  <c r="O7684" i="17"/>
  <c r="O8755" i="17"/>
  <c r="O8110" i="17"/>
  <c r="O8556" i="17"/>
  <c r="O8326" i="17"/>
  <c r="O5612" i="17"/>
  <c r="O5921" i="17"/>
  <c r="O5873" i="17"/>
  <c r="O5150" i="17"/>
  <c r="O5098" i="17"/>
  <c r="O5535" i="17"/>
  <c r="O5260" i="17"/>
  <c r="O5239" i="17"/>
  <c r="O5710" i="17"/>
  <c r="O5641" i="17"/>
  <c r="O5196" i="17"/>
  <c r="O5811" i="17"/>
  <c r="O5763" i="17"/>
  <c r="O5567" i="17"/>
  <c r="O5742" i="17"/>
  <c r="O5846" i="17"/>
  <c r="O4507" i="17"/>
  <c r="O4115" i="17"/>
  <c r="O5827" i="17"/>
  <c r="O5679" i="17"/>
  <c r="O5790" i="17"/>
  <c r="O3227" i="17"/>
  <c r="O1875" i="17"/>
  <c r="O2690" i="17"/>
  <c r="O1685" i="17"/>
  <c r="O3434" i="17"/>
  <c r="O2490" i="17"/>
  <c r="O2154" i="17"/>
  <c r="O1397" i="17"/>
  <c r="O1272" i="17"/>
  <c r="O1123" i="17"/>
  <c r="O3568" i="17"/>
  <c r="O2868" i="17"/>
  <c r="O9149" i="17"/>
  <c r="O8683" i="17"/>
  <c r="O8928" i="17"/>
  <c r="O8557" i="17"/>
  <c r="O6412" i="17"/>
  <c r="O6529" i="17"/>
  <c r="O3820" i="17"/>
  <c r="O3387" i="17"/>
  <c r="O8671" i="17"/>
  <c r="O8329" i="17"/>
  <c r="O8115" i="17"/>
  <c r="O6228" i="17"/>
  <c r="O6084" i="17"/>
  <c r="O5980" i="17"/>
  <c r="O5981" i="17"/>
  <c r="O5922" i="17"/>
  <c r="O5874" i="17"/>
  <c r="O6165" i="17"/>
  <c r="O6122" i="17"/>
  <c r="O6030" i="17"/>
  <c r="O4342" i="17"/>
  <c r="O3712" i="17"/>
  <c r="O2156" i="17"/>
  <c r="O1687" i="17"/>
  <c r="O3090" i="17"/>
  <c r="O929" i="17"/>
  <c r="O1124" i="17"/>
  <c r="O928" i="17"/>
  <c r="O472" i="17"/>
  <c r="O735" i="17"/>
  <c r="O8117" i="17"/>
  <c r="O7899" i="17"/>
  <c r="O6415" i="17"/>
  <c r="O6533" i="17"/>
  <c r="O7691" i="17"/>
  <c r="O7901" i="17"/>
  <c r="O7475" i="17"/>
  <c r="O7692" i="17"/>
  <c r="O7694" i="17"/>
  <c r="O7234" i="17"/>
  <c r="O7014" i="17"/>
  <c r="O7477" i="17"/>
  <c r="O5764" i="17"/>
  <c r="O5743" i="17"/>
  <c r="O5711" i="17"/>
  <c r="O394" i="17"/>
  <c r="O9193" i="17"/>
  <c r="O8565" i="17"/>
  <c r="O8717" i="17"/>
  <c r="O9289" i="17"/>
  <c r="O9052" i="17"/>
  <c r="O4489" i="17"/>
  <c r="O2161" i="17"/>
  <c r="O1693" i="17"/>
  <c r="O1401" i="17"/>
  <c r="O7696" i="17"/>
  <c r="O7480" i="17"/>
  <c r="O7236" i="17"/>
  <c r="O7016" i="17"/>
  <c r="O3173" i="17"/>
  <c r="O2163" i="17"/>
  <c r="O1695" i="17"/>
  <c r="O4398" i="17"/>
  <c r="O934" i="17"/>
  <c r="O8122" i="17"/>
  <c r="O7905" i="17"/>
  <c r="O8333" i="17"/>
  <c r="O734" i="17"/>
  <c r="O936" i="17"/>
  <c r="O8768" i="17"/>
  <c r="O9243" i="17"/>
  <c r="O9005" i="17"/>
  <c r="O8567" i="17"/>
  <c r="O7908" i="17"/>
  <c r="O8334" i="17"/>
  <c r="O8124" i="17"/>
  <c r="O527" i="17"/>
  <c r="O475" i="17"/>
  <c r="O8336" i="17"/>
  <c r="O8128" i="17"/>
  <c r="O8568" i="17"/>
  <c r="O2793" i="17"/>
  <c r="O4414" i="17"/>
  <c r="O3394" i="17"/>
  <c r="O4120" i="17"/>
  <c r="O1700" i="17"/>
  <c r="O4366" i="17"/>
  <c r="O2167" i="17"/>
  <c r="O3194" i="17"/>
  <c r="O1411" i="17"/>
  <c r="O9127" i="17"/>
  <c r="O8904" i="17"/>
  <c r="O8130" i="17"/>
  <c r="O8338" i="17"/>
  <c r="O7916" i="17"/>
  <c r="O7705" i="17"/>
  <c r="O7706" i="17"/>
  <c r="O7488" i="17"/>
  <c r="O8131" i="17"/>
  <c r="O7917" i="17"/>
  <c r="O9610" i="17"/>
  <c r="O8419" i="17"/>
  <c r="O8214" i="17"/>
  <c r="O9330" i="17"/>
  <c r="O9085" i="17"/>
  <c r="O6725" i="17"/>
  <c r="O8868" i="17"/>
  <c r="O8849" i="17"/>
  <c r="O7101" i="17"/>
  <c r="O6459" i="17"/>
  <c r="O7583" i="17"/>
  <c r="O6579" i="17"/>
  <c r="O9808" i="17"/>
  <c r="O9534" i="17"/>
  <c r="O4321" i="17"/>
  <c r="O2994" i="17"/>
  <c r="O6276" i="17"/>
  <c r="O6231" i="17"/>
  <c r="O446" i="17"/>
  <c r="O359" i="17"/>
  <c r="O1550" i="17"/>
  <c r="O938" i="17"/>
  <c r="O610" i="17"/>
  <c r="O740" i="17"/>
  <c r="O7024" i="17"/>
  <c r="O7245" i="17"/>
  <c r="O6232" i="17"/>
  <c r="O6168" i="17"/>
  <c r="O6088" i="17"/>
  <c r="O6194" i="17"/>
  <c r="O6125" i="17"/>
  <c r="O5447" i="17"/>
  <c r="O6126" i="17"/>
  <c r="O282" i="17"/>
  <c r="O246" i="17"/>
  <c r="O206" i="17"/>
  <c r="O166" i="17"/>
  <c r="O341" i="17"/>
  <c r="O205" i="17"/>
  <c r="O165" i="17"/>
  <c r="O300" i="17"/>
  <c r="O204" i="17"/>
  <c r="O168" i="17"/>
  <c r="O164" i="17"/>
  <c r="O327" i="17"/>
  <c r="O247" i="17"/>
  <c r="O203" i="17"/>
  <c r="O167" i="17"/>
  <c r="O163" i="17"/>
  <c r="O90" i="17"/>
  <c r="O113" i="17"/>
  <c r="O5984" i="17"/>
  <c r="O5924" i="17"/>
  <c r="O5877" i="17"/>
  <c r="O5983" i="17"/>
  <c r="O5986" i="17"/>
  <c r="O6033" i="17"/>
  <c r="O5878" i="17"/>
  <c r="O8571" i="17"/>
  <c r="O8339" i="17"/>
  <c r="O8824" i="17"/>
  <c r="O7918" i="17"/>
  <c r="O8132" i="17"/>
  <c r="O7920" i="17"/>
  <c r="O8135" i="17"/>
  <c r="O7708" i="17"/>
  <c r="O7491" i="17"/>
  <c r="O4772" i="17"/>
  <c r="O2589" i="17"/>
  <c r="O3825" i="17"/>
  <c r="O1549" i="17"/>
  <c r="O1417" i="17"/>
  <c r="O2174" i="17"/>
  <c r="O1706" i="17"/>
  <c r="O1140" i="17"/>
  <c r="O940" i="17"/>
  <c r="O743" i="17"/>
  <c r="O3652" i="17"/>
  <c r="O2176" i="17"/>
  <c r="O1420" i="17"/>
  <c r="O4726" i="17"/>
  <c r="O1709" i="17"/>
  <c r="O2974" i="17"/>
  <c r="O1422" i="17"/>
  <c r="O1142" i="17"/>
  <c r="O4840" i="17"/>
  <c r="O3572" i="17"/>
  <c r="O748" i="17"/>
  <c r="O4213" i="17"/>
  <c r="O4925" i="17"/>
  <c r="O2180" i="17"/>
  <c r="O9813" i="17"/>
  <c r="O9538" i="17"/>
  <c r="O7252" i="17"/>
  <c r="O7031" i="17"/>
  <c r="O6828" i="17"/>
  <c r="O3920" i="17"/>
  <c r="O3096" i="17"/>
  <c r="O2614" i="17"/>
  <c r="O6677" i="17"/>
  <c r="O7032" i="17"/>
  <c r="O6829" i="17"/>
  <c r="O7255" i="17"/>
  <c r="O1719" i="17"/>
  <c r="O1150" i="17"/>
  <c r="O617" i="17"/>
  <c r="O1431" i="17"/>
  <c r="O532" i="17"/>
  <c r="O6831" i="17"/>
  <c r="O6545" i="17"/>
  <c r="O6679" i="17"/>
  <c r="O6546" i="17"/>
  <c r="O6427" i="17"/>
  <c r="O8580" i="17"/>
  <c r="O7925" i="17"/>
  <c r="O8348" i="17"/>
  <c r="O8141" i="17"/>
  <c r="O8142" i="17"/>
  <c r="O7926" i="17"/>
  <c r="O8582" i="17"/>
  <c r="O8350" i="17"/>
  <c r="O7718" i="17"/>
  <c r="O7928" i="17"/>
  <c r="O3092" i="17"/>
  <c r="O4290" i="17"/>
  <c r="O4435" i="17"/>
  <c r="O4134" i="17"/>
  <c r="O3795" i="17"/>
  <c r="O3035" i="17"/>
  <c r="O4649" i="17"/>
  <c r="O3116" i="17"/>
  <c r="O3285" i="17"/>
  <c r="O3790" i="17"/>
  <c r="O2194" i="17"/>
  <c r="O5262" i="17"/>
  <c r="O5224" i="17"/>
  <c r="O3805" i="17"/>
  <c r="O3135" i="17"/>
  <c r="O5057" i="17"/>
  <c r="O3750" i="17"/>
  <c r="O8357" i="17"/>
  <c r="O8151" i="17"/>
  <c r="O7933" i="17"/>
  <c r="O8589" i="17"/>
  <c r="O8787" i="17"/>
  <c r="O9024" i="17"/>
  <c r="O6548" i="17"/>
  <c r="O6680" i="17"/>
  <c r="O5077" i="17"/>
  <c r="O3081" i="17"/>
  <c r="O1726" i="17"/>
  <c r="O7938" i="17"/>
  <c r="O7723" i="17"/>
  <c r="O8157" i="17"/>
  <c r="O8365" i="17"/>
  <c r="O8158" i="17"/>
  <c r="O8366" i="17"/>
  <c r="O7724" i="17"/>
  <c r="O7939" i="17"/>
  <c r="O3991" i="17"/>
  <c r="O3253" i="17"/>
  <c r="O4504" i="17"/>
  <c r="O2992" i="17"/>
  <c r="O7944" i="17"/>
  <c r="O7727" i="17"/>
  <c r="O7271" i="17"/>
  <c r="O7505" i="17"/>
  <c r="O9262" i="17"/>
  <c r="O8786" i="17"/>
  <c r="O7275" i="17"/>
  <c r="O6837" i="17"/>
  <c r="O6683" i="17"/>
  <c r="O7044" i="17"/>
  <c r="O7946" i="17"/>
  <c r="O7731" i="17"/>
  <c r="O7508" i="17"/>
  <c r="O7276" i="17"/>
  <c r="O4637" i="17"/>
  <c r="O4481" i="17"/>
  <c r="O3109" i="17"/>
  <c r="O3148" i="17"/>
  <c r="O2582" i="17"/>
  <c r="O8634" i="17"/>
  <c r="O9097" i="17"/>
  <c r="O9248" i="17"/>
  <c r="O9009" i="17"/>
  <c r="O7950" i="17"/>
  <c r="O7734" i="17"/>
  <c r="O8165" i="17"/>
  <c r="O7515" i="17"/>
  <c r="O9129" i="17"/>
  <c r="O8906" i="17"/>
  <c r="O361" i="17"/>
  <c r="O343" i="17"/>
  <c r="O9572" i="17"/>
  <c r="O9851" i="17"/>
  <c r="O9845" i="17"/>
  <c r="O9568" i="17"/>
  <c r="O9576" i="17"/>
  <c r="O9857" i="17"/>
  <c r="O9858" i="17"/>
  <c r="O9577" i="17"/>
  <c r="O956" i="17"/>
  <c r="O767" i="17"/>
  <c r="O1741" i="17"/>
  <c r="O2211" i="17"/>
  <c r="O3490" i="17"/>
  <c r="O2958" i="17"/>
  <c r="O1447" i="17"/>
  <c r="O6842" i="17"/>
  <c r="O6550" i="17"/>
  <c r="O6687" i="17"/>
  <c r="O7954" i="17"/>
  <c r="O7738" i="17"/>
  <c r="O7518" i="17"/>
  <c r="O8168" i="17"/>
  <c r="O9220" i="17"/>
  <c r="O8601" i="17"/>
  <c r="O8745" i="17"/>
  <c r="O8988" i="17"/>
  <c r="O8375" i="17"/>
  <c r="O7957" i="17"/>
  <c r="O8172" i="17"/>
  <c r="O8604" i="17"/>
  <c r="O7741" i="17"/>
  <c r="O8976" i="17"/>
  <c r="O8605" i="17"/>
  <c r="O8376" i="17"/>
  <c r="O8733" i="17"/>
  <c r="O8377" i="17"/>
  <c r="O7959" i="17"/>
  <c r="O7743" i="17"/>
  <c r="O8173" i="17"/>
  <c r="O8378" i="17"/>
  <c r="O8174" i="17"/>
  <c r="O7525" i="17"/>
  <c r="O7961" i="17"/>
  <c r="O6846" i="17"/>
  <c r="O6689" i="17"/>
  <c r="O7057" i="17"/>
  <c r="O7962" i="17"/>
  <c r="O8176" i="17"/>
  <c r="O3495" i="17"/>
  <c r="O1165" i="17"/>
  <c r="O961" i="17"/>
  <c r="O773" i="17"/>
  <c r="O6690" i="17"/>
  <c r="O6555" i="17"/>
  <c r="O6438" i="17"/>
  <c r="O7965" i="17"/>
  <c r="O7747" i="17"/>
  <c r="O1452" i="17"/>
  <c r="O1747" i="17"/>
  <c r="O3154" i="17"/>
  <c r="O629" i="17"/>
  <c r="O6284" i="17"/>
  <c r="O6200" i="17"/>
  <c r="O6241" i="17"/>
  <c r="O4625" i="17"/>
  <c r="O3631" i="17"/>
  <c r="O4858" i="17"/>
  <c r="O2221" i="17"/>
  <c r="O1749" i="17"/>
  <c r="O2584" i="17"/>
  <c r="O3894" i="17"/>
  <c r="O838" i="17"/>
  <c r="O1455" i="17"/>
  <c r="O1169" i="17"/>
  <c r="O776" i="17"/>
  <c r="O3900" i="17"/>
  <c r="O1457" i="17"/>
  <c r="O3468" i="17"/>
  <c r="O534" i="17"/>
  <c r="O624" i="17"/>
  <c r="O3901" i="17"/>
  <c r="O4475" i="17"/>
  <c r="O2229" i="17"/>
  <c r="O1757" i="17"/>
  <c r="O1463" i="17"/>
  <c r="O626" i="17"/>
  <c r="O1177" i="17"/>
  <c r="O969" i="17"/>
  <c r="O780" i="17"/>
  <c r="O535" i="17"/>
  <c r="O479" i="17"/>
  <c r="O5043" i="17"/>
  <c r="O3706" i="17"/>
  <c r="O7294" i="17"/>
  <c r="O7062" i="17"/>
  <c r="O9153" i="17"/>
  <c r="O8931" i="17"/>
  <c r="O7357" i="17"/>
  <c r="O7105" i="17"/>
  <c r="O2232" i="17"/>
  <c r="O1763" i="17"/>
  <c r="O1184" i="17"/>
  <c r="O783" i="17"/>
  <c r="O8659" i="17"/>
  <c r="O8611" i="17"/>
  <c r="O8383" i="17"/>
  <c r="O8909" i="17"/>
  <c r="O5222" i="17"/>
  <c r="O5265" i="17"/>
  <c r="O3301" i="17"/>
  <c r="O2637" i="17"/>
  <c r="O2541" i="17"/>
  <c r="O5183" i="17"/>
  <c r="O5159" i="17"/>
  <c r="O3662" i="17"/>
  <c r="O2234" i="17"/>
  <c r="O878" i="17"/>
  <c r="O1185" i="17"/>
  <c r="O784" i="17"/>
  <c r="O1279" i="17"/>
  <c r="O631" i="17"/>
  <c r="O7066" i="17"/>
  <c r="O7301" i="17"/>
  <c r="O7752" i="17"/>
  <c r="O7537" i="17"/>
  <c r="O7754" i="17"/>
  <c r="O7538" i="17"/>
  <c r="O7302" i="17"/>
  <c r="O7971" i="17"/>
  <c r="O6694" i="17"/>
  <c r="O7067" i="17"/>
  <c r="O6853" i="17"/>
  <c r="O7303" i="17"/>
  <c r="O9281" i="17"/>
  <c r="O8613" i="17"/>
  <c r="O8808" i="17"/>
  <c r="O9044" i="17"/>
  <c r="O9581" i="17"/>
  <c r="O9863" i="17"/>
  <c r="O3590" i="17"/>
  <c r="O3346" i="17"/>
  <c r="O5768" i="17"/>
  <c r="O5748" i="17"/>
  <c r="O5794" i="17"/>
  <c r="O5719" i="17"/>
  <c r="O5650" i="17"/>
  <c r="O5618" i="17"/>
  <c r="O5685" i="17"/>
  <c r="O5813" i="17"/>
  <c r="O5115" i="17"/>
  <c r="O5161" i="17"/>
  <c r="O3372" i="17"/>
  <c r="O1768" i="17"/>
  <c r="O1883" i="17"/>
  <c r="O2554" i="17"/>
  <c r="O362" i="17"/>
  <c r="O1281" i="17"/>
  <c r="O633" i="17"/>
  <c r="O344" i="17"/>
  <c r="O9291" i="17"/>
  <c r="O9054" i="17"/>
  <c r="O4324" i="17"/>
  <c r="O3840" i="17"/>
  <c r="O4157" i="17"/>
  <c r="O4782" i="17"/>
  <c r="O4243" i="17"/>
  <c r="O3027" i="17"/>
  <c r="O4988" i="17"/>
  <c r="O3403" i="17"/>
  <c r="O3593" i="17"/>
  <c r="O2795" i="17"/>
  <c r="O4886" i="17"/>
  <c r="O3493" i="17"/>
  <c r="O5021" i="17"/>
  <c r="O3553" i="17"/>
  <c r="O2725" i="17"/>
  <c r="O1780" i="17"/>
  <c r="O977" i="17"/>
  <c r="O537" i="17"/>
  <c r="O1195" i="17"/>
  <c r="O635" i="17"/>
  <c r="O6562" i="17"/>
  <c r="O6699" i="17"/>
  <c r="O6441" i="17"/>
  <c r="O8616" i="17"/>
  <c r="O8388" i="17"/>
  <c r="O8187" i="17"/>
  <c r="O4553" i="17"/>
  <c r="O3784" i="17"/>
  <c r="O3124" i="17"/>
  <c r="O4311" i="17"/>
  <c r="O637" i="17"/>
  <c r="O3786" i="17"/>
  <c r="O1788" i="17"/>
  <c r="O2878" i="17"/>
  <c r="O989" i="17"/>
  <c r="O799" i="17"/>
  <c r="O1792" i="17"/>
  <c r="O4893" i="17"/>
  <c r="O1494" i="17"/>
  <c r="O1206" i="17"/>
  <c r="O801" i="17"/>
  <c r="O991" i="17"/>
  <c r="O3837" i="17"/>
  <c r="O3161" i="17"/>
  <c r="O4306" i="17"/>
  <c r="O2267" i="17"/>
  <c r="O1208" i="17"/>
  <c r="O3741" i="17"/>
  <c r="O2651" i="17"/>
  <c r="O3588" i="17"/>
  <c r="O1499" i="17"/>
  <c r="O4318" i="17"/>
  <c r="O2270" i="17"/>
  <c r="O806" i="17"/>
  <c r="O5038" i="17"/>
  <c r="O2272" i="17"/>
  <c r="O3479" i="17"/>
  <c r="O1800" i="17"/>
  <c r="O1504" i="17"/>
  <c r="O998" i="17"/>
  <c r="O1213" i="17"/>
  <c r="O4951" i="17"/>
  <c r="O1805" i="17"/>
  <c r="O3731" i="17"/>
  <c r="O2283" i="17"/>
  <c r="O3984" i="17"/>
  <c r="O2729" i="17"/>
  <c r="O1809" i="17"/>
  <c r="O2287" i="17"/>
  <c r="O1513" i="17"/>
  <c r="O822" i="17"/>
  <c r="O1221" i="17"/>
  <c r="O1003" i="17"/>
  <c r="O4626" i="17"/>
  <c r="O3690" i="17"/>
  <c r="O2292" i="17"/>
  <c r="O3723" i="17"/>
  <c r="O3106" i="17"/>
  <c r="O1517" i="17"/>
  <c r="O1006" i="17"/>
  <c r="O647" i="17"/>
  <c r="O1522" i="17"/>
  <c r="O818" i="17"/>
  <c r="O9867" i="17"/>
  <c r="O9587" i="17"/>
  <c r="O7314" i="17"/>
  <c r="O7979" i="17"/>
  <c r="O7764" i="17"/>
  <c r="O7549" i="17"/>
  <c r="O2721" i="17"/>
  <c r="O3492" i="17"/>
  <c r="O4729" i="17"/>
  <c r="O3645" i="17"/>
  <c r="O2844" i="17"/>
  <c r="O4057" i="17"/>
  <c r="O4612" i="17"/>
  <c r="O1825" i="17"/>
  <c r="O2304" i="17"/>
  <c r="O1532" i="17"/>
  <c r="O2631" i="17"/>
  <c r="O825" i="17"/>
  <c r="O653" i="17"/>
  <c r="O1236" i="17"/>
  <c r="O7551" i="17"/>
  <c r="O7316" i="17"/>
  <c r="O4356" i="17"/>
  <c r="O2786" i="17"/>
  <c r="O4948" i="17"/>
  <c r="O1827" i="17"/>
  <c r="O3202" i="17"/>
  <c r="O2306" i="17"/>
  <c r="O1237" i="17"/>
  <c r="O7317" i="17"/>
  <c r="O7077" i="17"/>
  <c r="O4060" i="17"/>
  <c r="O3517" i="17"/>
  <c r="O3659" i="17"/>
  <c r="O7078" i="17"/>
  <c r="O7321" i="17"/>
  <c r="O5061" i="17"/>
  <c r="O4091" i="17"/>
  <c r="O2931" i="17"/>
  <c r="O1831" i="17"/>
  <c r="O1535" i="17"/>
  <c r="O2310" i="17"/>
  <c r="O826" i="17"/>
  <c r="O1241" i="17"/>
  <c r="O1019" i="17"/>
  <c r="O4623" i="17"/>
  <c r="O3112" i="17"/>
  <c r="O2312" i="17"/>
  <c r="O1834" i="17"/>
  <c r="O1243" i="17"/>
  <c r="O3147" i="17"/>
  <c r="O1835" i="17"/>
  <c r="O1022" i="17"/>
  <c r="O1245" i="17"/>
  <c r="O3959" i="17"/>
  <c r="O1025" i="17"/>
  <c r="O6862" i="17"/>
  <c r="O6702" i="17"/>
  <c r="O6566" i="17"/>
  <c r="O6703" i="17"/>
  <c r="O6863" i="17"/>
  <c r="O8006" i="17"/>
  <c r="O7802" i="17"/>
  <c r="O7594" i="17"/>
  <c r="O7110" i="17"/>
  <c r="O6734" i="17"/>
  <c r="O6594" i="17"/>
  <c r="O8424" i="17"/>
  <c r="O8005" i="17"/>
  <c r="O7803" i="17"/>
  <c r="O7109" i="17"/>
  <c r="O6736" i="17"/>
  <c r="O6592" i="17"/>
  <c r="O6360" i="17"/>
  <c r="O9336" i="17"/>
  <c r="O9090" i="17"/>
  <c r="O9335" i="17"/>
  <c r="O8008" i="17"/>
  <c r="O8007" i="17"/>
  <c r="O8217" i="17"/>
  <c r="O8854" i="17"/>
  <c r="O7593" i="17"/>
  <c r="O6889" i="17"/>
  <c r="O6466" i="17"/>
  <c r="O5420" i="17"/>
  <c r="O7804" i="17"/>
  <c r="O7592" i="17"/>
  <c r="O6888" i="17"/>
  <c r="O6465" i="17"/>
  <c r="O8873" i="17"/>
  <c r="O6735" i="17"/>
  <c r="O6593" i="17"/>
  <c r="O6467" i="17"/>
  <c r="O3029" i="17"/>
  <c r="O4568" i="17"/>
  <c r="O3483" i="17"/>
  <c r="O7984" i="17"/>
  <c r="O7771" i="17"/>
  <c r="O8193" i="17"/>
  <c r="O6866" i="17"/>
  <c r="O6706" i="17"/>
  <c r="O7085" i="17"/>
  <c r="O6567" i="17"/>
  <c r="O7086" i="17"/>
  <c r="O7329" i="17"/>
  <c r="O8399" i="17"/>
  <c r="O8826" i="17"/>
  <c r="O8626" i="17"/>
  <c r="O8195" i="17"/>
  <c r="O8880" i="17"/>
  <c r="O9096" i="17"/>
  <c r="O2315" i="17"/>
  <c r="O1839" i="17"/>
  <c r="O1542" i="17"/>
  <c r="O1250" i="17"/>
  <c r="O830" i="17"/>
  <c r="O3621" i="17"/>
  <c r="O3277" i="17"/>
  <c r="O8650" i="17"/>
  <c r="O8900" i="17"/>
  <c r="O1841" i="17"/>
  <c r="O1544" i="17"/>
  <c r="O1251" i="17"/>
  <c r="O6445" i="17"/>
  <c r="O6568" i="17"/>
  <c r="O7774" i="17"/>
  <c r="O7989" i="17"/>
  <c r="O7559" i="17"/>
  <c r="O1252" i="17"/>
  <c r="O832" i="17"/>
  <c r="O5088" i="17"/>
  <c r="O2572" i="17"/>
  <c r="O3162" i="17"/>
  <c r="O1545" i="17"/>
  <c r="O1253" i="17"/>
  <c r="O1288" i="17"/>
  <c r="O7562" i="17"/>
  <c r="O7777" i="17"/>
  <c r="O7991" i="17"/>
  <c r="O8201" i="17"/>
  <c r="O9870" i="17"/>
  <c r="O9590" i="17"/>
  <c r="O9346" i="17"/>
  <c r="O9628" i="17"/>
  <c r="O9638" i="17"/>
  <c r="O9355" i="17"/>
  <c r="O9630" i="17"/>
  <c r="O9348" i="17"/>
  <c r="O9347" i="17"/>
  <c r="O9629" i="17"/>
  <c r="O9627" i="17"/>
  <c r="O9344" i="17"/>
  <c r="O7810" i="17"/>
  <c r="O7602" i="17"/>
  <c r="O7118" i="17"/>
  <c r="O8012" i="17"/>
  <c r="O7363" i="17"/>
  <c r="O8013" i="17"/>
  <c r="O7811" i="17"/>
  <c r="O7604" i="17"/>
  <c r="O7366" i="17"/>
  <c r="O6895" i="17"/>
  <c r="O7121" i="17"/>
  <c r="O5772" i="17"/>
  <c r="O5724" i="17"/>
  <c r="O5521" i="17"/>
  <c r="O5833" i="17"/>
  <c r="O5690" i="17"/>
  <c r="O5754" i="17"/>
  <c r="O5798" i="17"/>
  <c r="O5658" i="17"/>
  <c r="O2013" i="17"/>
  <c r="O1296" i="17"/>
  <c r="O7126" i="17"/>
  <c r="O7371" i="17"/>
  <c r="O6900" i="17"/>
  <c r="O4273" i="17"/>
  <c r="O2780" i="17"/>
  <c r="O2022" i="17"/>
  <c r="O1566" i="17"/>
  <c r="O8430" i="17"/>
  <c r="O8764" i="17"/>
  <c r="O8223" i="17"/>
  <c r="O4596" i="17"/>
  <c r="O2948" i="17"/>
  <c r="O1045" i="17"/>
  <c r="O1303" i="17"/>
  <c r="O8992" i="17"/>
  <c r="O8752" i="17"/>
  <c r="O8432" i="17"/>
  <c r="O8224" i="17"/>
  <c r="O6902" i="17"/>
  <c r="O6748" i="17"/>
  <c r="O6292" i="17"/>
  <c r="O6144" i="17"/>
  <c r="O6104" i="17"/>
  <c r="O6004" i="17"/>
  <c r="O5948" i="17"/>
  <c r="O5892" i="17"/>
  <c r="O6322" i="17"/>
  <c r="O6253" i="17"/>
  <c r="O6183" i="17"/>
  <c r="O5949" i="17"/>
  <c r="O6054" i="17"/>
  <c r="O5894" i="17"/>
  <c r="O6293" i="17"/>
  <c r="O5950" i="17"/>
  <c r="O6053" i="17"/>
  <c r="O5854" i="17"/>
  <c r="O5855" i="17"/>
  <c r="O6254" i="17"/>
  <c r="O5893" i="17"/>
  <c r="O6211" i="17"/>
  <c r="O7372" i="17"/>
  <c r="O7129" i="17"/>
  <c r="O6903" i="17"/>
  <c r="O7608" i="17"/>
  <c r="O7373" i="17"/>
  <c r="O6605" i="17"/>
  <c r="O6751" i="17"/>
  <c r="O9313" i="17"/>
  <c r="O9075" i="17"/>
  <c r="O8859" i="17"/>
  <c r="O8839" i="17"/>
  <c r="O8406" i="17"/>
  <c r="O1577" i="17"/>
  <c r="O8447" i="17"/>
  <c r="O8235" i="17"/>
  <c r="O8715" i="17"/>
  <c r="O8448" i="17"/>
  <c r="O8236" i="17"/>
  <c r="O8023" i="17"/>
  <c r="O8958" i="17"/>
  <c r="O6480" i="17"/>
  <c r="O6374" i="17"/>
  <c r="O9681" i="17"/>
  <c r="O9398" i="17"/>
  <c r="O9387" i="17"/>
  <c r="O9669" i="17"/>
  <c r="O7382" i="17"/>
  <c r="O7616" i="17"/>
  <c r="O7141" i="17"/>
  <c r="O7827" i="17"/>
  <c r="O9365" i="17"/>
  <c r="O9649" i="17"/>
  <c r="O9361" i="17"/>
  <c r="O9644" i="17"/>
  <c r="O9645" i="17"/>
  <c r="O9362" i="17"/>
  <c r="O9297" i="17"/>
  <c r="O9059" i="17"/>
  <c r="O7333" i="17"/>
  <c r="O5554" i="17"/>
  <c r="O4826" i="17"/>
  <c r="O5493" i="17"/>
  <c r="O5449" i="17"/>
  <c r="O5269" i="17"/>
  <c r="O5123" i="17"/>
  <c r="O5539" i="17"/>
  <c r="O5247" i="17"/>
  <c r="O5188" i="17"/>
  <c r="O5359" i="17"/>
  <c r="O2654" i="17"/>
  <c r="O2010" i="17"/>
  <c r="O1290" i="17"/>
  <c r="O658" i="17"/>
  <c r="O406" i="17"/>
  <c r="O118" i="17"/>
  <c r="O365" i="17"/>
  <c r="O173" i="17"/>
  <c r="O1032" i="17"/>
  <c r="O548" i="17"/>
  <c r="O428" i="17"/>
  <c r="O863" i="17"/>
  <c r="O383" i="17"/>
  <c r="O119" i="17"/>
  <c r="O7122" i="17"/>
  <c r="O6896" i="17"/>
  <c r="O7367" i="17"/>
  <c r="O9631" i="17"/>
  <c r="O9349" i="17"/>
  <c r="O9634" i="17"/>
  <c r="O9351" i="17"/>
  <c r="O9359" i="17"/>
  <c r="O9640" i="17"/>
  <c r="O9364" i="17"/>
  <c r="O9648" i="17"/>
  <c r="O9635" i="17"/>
  <c r="O9352" i="17"/>
  <c r="O9643" i="17"/>
  <c r="O9360" i="17"/>
  <c r="O9646" i="17"/>
  <c r="O9363" i="17"/>
  <c r="O9623" i="17"/>
  <c r="O9340" i="17"/>
  <c r="O7362" i="17"/>
  <c r="O7600" i="17"/>
  <c r="O4709" i="17"/>
  <c r="O3813" i="17"/>
  <c r="O3137" i="17"/>
  <c r="O2011" i="17"/>
  <c r="O1033" i="17"/>
  <c r="O1291" i="17"/>
  <c r="O6247" i="17"/>
  <c r="O6139" i="17"/>
  <c r="O6206" i="17"/>
  <c r="O6099" i="17"/>
  <c r="O6003" i="17"/>
  <c r="O5946" i="17"/>
  <c r="O4297" i="17"/>
  <c r="O3134" i="17"/>
  <c r="O8997" i="17"/>
  <c r="O8758" i="17"/>
  <c r="O9232" i="17"/>
  <c r="O8014" i="17"/>
  <c r="O7605" i="17"/>
  <c r="O7812" i="17"/>
  <c r="O7368" i="17"/>
  <c r="O1037" i="17"/>
  <c r="O881" i="17"/>
  <c r="O660" i="17"/>
  <c r="O1295" i="17"/>
  <c r="O7123" i="17"/>
  <c r="O7369" i="17"/>
  <c r="O6744" i="17"/>
  <c r="O6140" i="17"/>
  <c r="O6048" i="17"/>
  <c r="O6207" i="17"/>
  <c r="O3603" i="17"/>
  <c r="O3159" i="17"/>
  <c r="O4844" i="17"/>
  <c r="O4210" i="17"/>
  <c r="O2831" i="17"/>
  <c r="O3998" i="17"/>
  <c r="O1565" i="17"/>
  <c r="O4780" i="17"/>
  <c r="O882" i="17"/>
  <c r="O666" i="17"/>
  <c r="O5070" i="17"/>
  <c r="O3727" i="17"/>
  <c r="O4808" i="17"/>
  <c r="O4182" i="17"/>
  <c r="O6103" i="17"/>
  <c r="O6050" i="17"/>
  <c r="O6251" i="17"/>
  <c r="O6182" i="17"/>
  <c r="O6143" i="17"/>
  <c r="O6291" i="17"/>
  <c r="O5054" i="17"/>
  <c r="O6051" i="17"/>
  <c r="O4828" i="17"/>
  <c r="O3995" i="17"/>
  <c r="O3037" i="17"/>
  <c r="O1572" i="17"/>
  <c r="O1304" i="17"/>
  <c r="O2027" i="17"/>
  <c r="O1046" i="17"/>
  <c r="O669" i="17"/>
  <c r="O883" i="17"/>
  <c r="O3065" i="17"/>
  <c r="O5013" i="17"/>
  <c r="O9210" i="17"/>
  <c r="O8983" i="17"/>
  <c r="O8739" i="17"/>
  <c r="O6476" i="17"/>
  <c r="O6370" i="17"/>
  <c r="O8435" i="17"/>
  <c r="O8016" i="17"/>
  <c r="O8225" i="17"/>
  <c r="O7815" i="17"/>
  <c r="O9194" i="17"/>
  <c r="O8968" i="17"/>
  <c r="O5025" i="17"/>
  <c r="O2845" i="17"/>
  <c r="O2032" i="17"/>
  <c r="O1552" i="17"/>
  <c r="O1308" i="17"/>
  <c r="O1575" i="17"/>
  <c r="O3862" i="17"/>
  <c r="O672" i="17"/>
  <c r="O6750" i="17"/>
  <c r="O6604" i="17"/>
  <c r="O4340" i="17"/>
  <c r="O4144" i="17"/>
  <c r="O6478" i="17"/>
  <c r="O6371" i="17"/>
  <c r="O3842" i="17"/>
  <c r="O2922" i="17"/>
  <c r="O4482" i="17"/>
  <c r="O2968" i="17"/>
  <c r="O3467" i="17"/>
  <c r="O2034" i="17"/>
  <c r="O1578" i="17"/>
  <c r="O886" i="17"/>
  <c r="O674" i="17"/>
  <c r="O494" i="17"/>
  <c r="O458" i="17"/>
  <c r="O561" i="17"/>
  <c r="O1310" i="17"/>
  <c r="O1052" i="17"/>
  <c r="O6909" i="17"/>
  <c r="O7133" i="17"/>
  <c r="O6870" i="17"/>
  <c r="O6343" i="17"/>
  <c r="O6451" i="17"/>
  <c r="O4541" i="17"/>
  <c r="O2037" i="17"/>
  <c r="O1580" i="17"/>
  <c r="O3675" i="17"/>
  <c r="O2819" i="17"/>
  <c r="O1313" i="17"/>
  <c r="O8021" i="17"/>
  <c r="O7819" i="17"/>
  <c r="O8232" i="17"/>
  <c r="O8443" i="17"/>
  <c r="O8709" i="17"/>
  <c r="O9187" i="17"/>
  <c r="O8233" i="17"/>
  <c r="O8952" i="17"/>
  <c r="O9121" i="17"/>
  <c r="O8445" i="17"/>
  <c r="O8897" i="17"/>
  <c r="O8648" i="17"/>
  <c r="O6372" i="17"/>
  <c r="O6611" i="17"/>
  <c r="O6479" i="17"/>
  <c r="O7376" i="17"/>
  <c r="O6912" i="17"/>
  <c r="O7135" i="17"/>
  <c r="O8658" i="17"/>
  <c r="O8449" i="17"/>
  <c r="O7823" i="17"/>
  <c r="O8025" i="17"/>
  <c r="O3898" i="17"/>
  <c r="O4458" i="17"/>
  <c r="O1586" i="17"/>
  <c r="O1058" i="17"/>
  <c r="O890" i="17"/>
  <c r="O1317" i="17"/>
  <c r="O679" i="17"/>
  <c r="O7615" i="17"/>
  <c r="O7380" i="17"/>
  <c r="O7139" i="17"/>
  <c r="O6916" i="17"/>
  <c r="O6756" i="17"/>
  <c r="O7381" i="17"/>
  <c r="O6917" i="17"/>
  <c r="O6757" i="17"/>
  <c r="O7140" i="17"/>
  <c r="O9385" i="17"/>
  <c r="O9664" i="17"/>
  <c r="O4664" i="17"/>
  <c r="O4056" i="17"/>
  <c r="O4860" i="17"/>
  <c r="O1587" i="17"/>
  <c r="O3924" i="17"/>
  <c r="O3244" i="17"/>
  <c r="O2048" i="17"/>
  <c r="O7617" i="17"/>
  <c r="O6920" i="17"/>
  <c r="O7384" i="17"/>
  <c r="O7143" i="17"/>
  <c r="O8455" i="17"/>
  <c r="O8753" i="17"/>
  <c r="O5757" i="17"/>
  <c r="O5664" i="17"/>
  <c r="O5624" i="17"/>
  <c r="O5576" i="17"/>
  <c r="O5556" i="17"/>
  <c r="O5496" i="17"/>
  <c r="O5472" i="17"/>
  <c r="O5424" i="17"/>
  <c r="O5729" i="17"/>
  <c r="O5599" i="17"/>
  <c r="O5541" i="17"/>
  <c r="O3881" i="17"/>
  <c r="O5695" i="17"/>
  <c r="O5451" i="17"/>
  <c r="O2373" i="17"/>
  <c r="O2934" i="17"/>
  <c r="O1589" i="17"/>
  <c r="O1854" i="17"/>
  <c r="O870" i="17"/>
  <c r="O681" i="17"/>
  <c r="O81" i="17"/>
  <c r="O80" i="17"/>
  <c r="O59" i="17"/>
  <c r="O7618" i="17"/>
  <c r="O7387" i="17"/>
  <c r="O7828" i="17"/>
  <c r="O8244" i="17"/>
  <c r="O8031" i="17"/>
  <c r="O4628" i="17"/>
  <c r="O3114" i="17"/>
  <c r="O4786" i="17"/>
  <c r="O499" i="17"/>
  <c r="O3633" i="17"/>
  <c r="O1856" i="17"/>
  <c r="O2375" i="17"/>
  <c r="O2762" i="17"/>
  <c r="O4040" i="17"/>
  <c r="O2054" i="17"/>
  <c r="O5058" i="17"/>
  <c r="O3317" i="17"/>
  <c r="O4792" i="17"/>
  <c r="O3612" i="17"/>
  <c r="O5968" i="17"/>
  <c r="O5912" i="17"/>
  <c r="O6157" i="17"/>
  <c r="O6023" i="17"/>
  <c r="O5338" i="17"/>
  <c r="O5322" i="17"/>
  <c r="O6074" i="17"/>
  <c r="O5388" i="17"/>
  <c r="O5356" i="17"/>
  <c r="O5308" i="17"/>
  <c r="O6115" i="17"/>
  <c r="O5441" i="17"/>
  <c r="O5295" i="17"/>
  <c r="O182" i="17"/>
  <c r="O129" i="17"/>
  <c r="O109" i="17"/>
  <c r="O236" i="17"/>
  <c r="O156" i="17"/>
  <c r="O8458" i="17"/>
  <c r="O8246" i="17"/>
  <c r="O8673" i="17"/>
  <c r="O8459" i="17"/>
  <c r="O8248" i="17"/>
  <c r="O8033" i="17"/>
  <c r="O1858" i="17"/>
  <c r="O1028" i="17"/>
  <c r="O6614" i="17"/>
  <c r="O6484" i="17"/>
  <c r="O6378" i="17"/>
  <c r="O6714" i="17"/>
  <c r="O7093" i="17"/>
  <c r="O6873" i="17"/>
  <c r="O7147" i="17"/>
  <c r="O7389" i="17"/>
  <c r="O6927" i="17"/>
  <c r="O7619" i="17"/>
  <c r="O6332" i="17"/>
  <c r="O6333" i="17"/>
  <c r="O6327" i="17"/>
  <c r="O6331" i="17"/>
  <c r="O6326" i="17"/>
  <c r="O6325" i="17"/>
  <c r="O6330" i="17"/>
  <c r="O6329" i="17"/>
  <c r="O6319" i="17"/>
  <c r="O4918" i="17"/>
  <c r="O2063" i="17"/>
  <c r="O1601" i="17"/>
  <c r="O9027" i="17"/>
  <c r="O8793" i="17"/>
  <c r="O1604" i="17"/>
  <c r="O1333" i="17"/>
  <c r="O900" i="17"/>
  <c r="O688" i="17"/>
  <c r="O4053" i="17"/>
  <c r="O2576" i="17"/>
  <c r="O8881" i="17"/>
  <c r="O8036" i="17"/>
  <c r="O7831" i="17"/>
  <c r="O9002" i="17"/>
  <c r="O8766" i="17"/>
  <c r="O9238" i="17"/>
  <c r="O1336" i="17"/>
  <c r="O1607" i="17"/>
  <c r="O4969" i="17"/>
  <c r="O3932" i="17"/>
  <c r="O2613" i="17"/>
  <c r="O2068" i="17"/>
  <c r="O1608" i="17"/>
  <c r="O8467" i="17"/>
  <c r="O9235" i="17"/>
  <c r="O9000" i="17"/>
  <c r="O8761" i="17"/>
  <c r="O2745" i="17"/>
  <c r="O3448" i="17"/>
  <c r="O8469" i="17"/>
  <c r="O8252" i="17"/>
  <c r="O8888" i="17"/>
  <c r="O9110" i="17"/>
  <c r="O3839" i="17"/>
  <c r="O3339" i="17"/>
  <c r="O7621" i="17"/>
  <c r="O7391" i="17"/>
  <c r="O8837" i="17"/>
  <c r="O9310" i="17"/>
  <c r="O7622" i="17"/>
  <c r="O7392" i="17"/>
  <c r="O7152" i="17"/>
  <c r="O8258" i="17"/>
  <c r="O8043" i="17"/>
  <c r="O8477" i="17"/>
  <c r="O8664" i="17"/>
  <c r="O4992" i="17"/>
  <c r="O2076" i="17"/>
  <c r="O4795" i="17"/>
  <c r="O3990" i="17"/>
  <c r="O8045" i="17"/>
  <c r="O7839" i="17"/>
  <c r="O4103" i="17"/>
  <c r="O2713" i="17"/>
  <c r="O8479" i="17"/>
  <c r="O8260" i="17"/>
  <c r="O8677" i="17"/>
  <c r="O8482" i="17"/>
  <c r="O7627" i="17"/>
  <c r="O7157" i="17"/>
  <c r="O7400" i="17"/>
  <c r="O6936" i="17"/>
  <c r="O9293" i="17"/>
  <c r="O9055" i="17"/>
  <c r="O8927" i="17"/>
  <c r="O8682" i="17"/>
  <c r="O6619" i="17"/>
  <c r="O7159" i="17"/>
  <c r="O6937" i="17"/>
  <c r="O6767" i="17"/>
  <c r="O6490" i="17"/>
  <c r="O6492" i="17"/>
  <c r="O6769" i="17"/>
  <c r="O6621" i="17"/>
  <c r="O9877" i="17"/>
  <c r="O9875" i="17"/>
  <c r="O8271" i="17"/>
  <c r="O8492" i="17"/>
  <c r="O9417" i="17"/>
  <c r="O9696" i="17"/>
  <c r="O9695" i="17"/>
  <c r="O9416" i="17"/>
  <c r="O9706" i="17"/>
  <c r="O9427" i="17"/>
  <c r="O9694" i="17"/>
  <c r="O9415" i="17"/>
  <c r="O8495" i="17"/>
  <c r="O9036" i="17"/>
  <c r="O8801" i="17"/>
  <c r="O9317" i="17"/>
  <c r="O9596" i="17"/>
  <c r="O8842" i="17"/>
  <c r="O8410" i="17"/>
  <c r="O7566" i="17"/>
  <c r="O9078" i="17"/>
  <c r="O8207" i="17"/>
  <c r="O8860" i="17"/>
  <c r="O7337" i="17"/>
  <c r="O5526" i="17"/>
  <c r="O268" i="17"/>
  <c r="O4438" i="17"/>
  <c r="O3532" i="17"/>
  <c r="O2084" i="17"/>
  <c r="O3883" i="17"/>
  <c r="O3051" i="17"/>
  <c r="O9151" i="17"/>
  <c r="O8930" i="17"/>
  <c r="O9318" i="17"/>
  <c r="O6717" i="17"/>
  <c r="O4871" i="17"/>
  <c r="O4252" i="17"/>
  <c r="O6945" i="17"/>
  <c r="O7169" i="17"/>
  <c r="O3705" i="17"/>
  <c r="O2602" i="17"/>
  <c r="O8501" i="17"/>
  <c r="O8062" i="17"/>
  <c r="O7852" i="17"/>
  <c r="O8278" i="17"/>
  <c r="O7415" i="17"/>
  <c r="O7171" i="17"/>
  <c r="O7172" i="17"/>
  <c r="O7417" i="17"/>
  <c r="O6948" i="17"/>
  <c r="O7639" i="17"/>
  <c r="O4788" i="17"/>
  <c r="O4192" i="17"/>
  <c r="O3068" i="17"/>
  <c r="O1352" i="17"/>
  <c r="O1629" i="17"/>
  <c r="O7174" i="17"/>
  <c r="O6950" i="17"/>
  <c r="O6778" i="17"/>
  <c r="O6631" i="17"/>
  <c r="O5203" i="17"/>
  <c r="O5139" i="17"/>
  <c r="O4328" i="17"/>
  <c r="O3780" i="17"/>
  <c r="O5089" i="17"/>
  <c r="O1631" i="17"/>
  <c r="O322" i="17"/>
  <c r="O270" i="17"/>
  <c r="O254" i="17"/>
  <c r="O230" i="17"/>
  <c r="O125" i="17"/>
  <c r="O703" i="17"/>
  <c r="O583" i="17"/>
  <c r="O311" i="17"/>
  <c r="O103" i="17"/>
  <c r="O5735" i="17"/>
  <c r="O5698" i="17"/>
  <c r="O5668" i="17"/>
  <c r="O4942" i="17"/>
  <c r="O5669" i="17"/>
  <c r="O2673" i="17"/>
  <c r="O2093" i="17"/>
  <c r="O3616" i="17"/>
  <c r="O1632" i="17"/>
  <c r="O858" i="17"/>
  <c r="O1265" i="17"/>
  <c r="O1085" i="17"/>
  <c r="O700" i="17"/>
  <c r="O584" i="17"/>
  <c r="O508" i="17"/>
  <c r="O8279" i="17"/>
  <c r="O8765" i="17"/>
  <c r="O8504" i="17"/>
  <c r="O5092" i="17"/>
  <c r="O4468" i="17"/>
  <c r="O5140" i="17"/>
  <c r="O2405" i="17"/>
  <c r="O1865" i="17"/>
  <c r="O2912" i="17"/>
  <c r="O1264" i="17"/>
  <c r="O9196" i="17"/>
  <c r="O8969" i="17"/>
  <c r="O6576" i="17"/>
  <c r="O6350" i="17"/>
  <c r="O2097" i="17"/>
  <c r="O3841" i="17"/>
  <c r="O150" i="17"/>
  <c r="O126" i="17"/>
  <c r="O1088" i="17"/>
  <c r="O1357" i="17"/>
  <c r="O9433" i="17"/>
  <c r="O9715" i="17"/>
  <c r="O7180" i="17"/>
  <c r="O6956" i="17"/>
  <c r="O6634" i="17"/>
  <c r="O6503" i="17"/>
  <c r="O6781" i="17"/>
  <c r="O5053" i="17"/>
  <c r="O3540" i="17"/>
  <c r="O2712" i="17"/>
  <c r="O1867" i="17"/>
  <c r="O1639" i="17"/>
  <c r="O2102" i="17"/>
  <c r="O2410" i="17"/>
  <c r="O850" i="17"/>
  <c r="O912" i="17"/>
  <c r="O1362" i="17"/>
  <c r="O1091" i="17"/>
  <c r="O707" i="17"/>
  <c r="O4079" i="17"/>
  <c r="O2105" i="17"/>
  <c r="O1641" i="17"/>
  <c r="O1363" i="17"/>
  <c r="O2875" i="17"/>
  <c r="O3582" i="17"/>
  <c r="O9142" i="17"/>
  <c r="O8920" i="17"/>
  <c r="O7856" i="17"/>
  <c r="O7645" i="17"/>
  <c r="O8067" i="17"/>
  <c r="O5970" i="17"/>
  <c r="O5914" i="17"/>
  <c r="O4133" i="17"/>
  <c r="O3121" i="17"/>
  <c r="O6789" i="17"/>
  <c r="O6639" i="17"/>
  <c r="O6640" i="17"/>
  <c r="O6507" i="17"/>
  <c r="O6393" i="17"/>
  <c r="O8918" i="17"/>
  <c r="O8670" i="17"/>
  <c r="O9718" i="17"/>
  <c r="O9435" i="17"/>
  <c r="O3649" i="17"/>
  <c r="O5064" i="17"/>
  <c r="O3239" i="17"/>
  <c r="O7436" i="17"/>
  <c r="O7193" i="17"/>
  <c r="O6967" i="17"/>
  <c r="O4815" i="17"/>
  <c r="O3015" i="17"/>
  <c r="O2114" i="17"/>
  <c r="O1645" i="17"/>
  <c r="O1094" i="17"/>
  <c r="O918" i="17"/>
  <c r="O469" i="17"/>
  <c r="O712" i="17"/>
  <c r="O592" i="17"/>
  <c r="O1367" i="17"/>
  <c r="O515" i="17"/>
  <c r="O439" i="17"/>
  <c r="O9139" i="17"/>
  <c r="O8916" i="17"/>
  <c r="O8668" i="17"/>
  <c r="O7438" i="17"/>
  <c r="O7864" i="17"/>
  <c r="O7655" i="17"/>
  <c r="O5971" i="17"/>
  <c r="O4093" i="17"/>
  <c r="O4515" i="17"/>
  <c r="O1368" i="17"/>
  <c r="O2115" i="17"/>
  <c r="O3306" i="17"/>
  <c r="O1096" i="17"/>
  <c r="O296" i="17"/>
  <c r="O275" i="17"/>
  <c r="O159" i="17"/>
  <c r="O7440" i="17"/>
  <c r="O7656" i="17"/>
  <c r="O6972" i="17"/>
  <c r="O7197" i="17"/>
  <c r="O6395" i="17"/>
  <c r="O6510" i="17"/>
  <c r="O6975" i="17"/>
  <c r="O6643" i="17"/>
  <c r="O7866" i="17"/>
  <c r="O7660" i="17"/>
  <c r="O7444" i="17"/>
  <c r="O7199" i="17"/>
  <c r="O8522" i="17"/>
  <c r="O8633" i="17"/>
  <c r="O8292" i="17"/>
  <c r="O8076" i="17"/>
  <c r="O2117" i="17"/>
  <c r="O4546" i="17"/>
  <c r="O3571" i="17"/>
  <c r="O3242" i="17"/>
  <c r="O1649" i="17"/>
  <c r="O1098" i="17"/>
  <c r="O1370" i="17"/>
  <c r="O593" i="17"/>
  <c r="O920" i="17"/>
  <c r="O516" i="17"/>
  <c r="O715" i="17"/>
  <c r="O9254" i="17"/>
  <c r="O9014" i="17"/>
  <c r="O8776" i="17"/>
  <c r="O3981" i="17"/>
  <c r="O1651" i="17"/>
  <c r="O2118" i="17"/>
  <c r="O3936" i="17"/>
  <c r="O4622" i="17"/>
  <c r="O66" i="17"/>
  <c r="O9247" i="17"/>
  <c r="O8295" i="17"/>
  <c r="O8526" i="17"/>
  <c r="O6981" i="17"/>
  <c r="O6396" i="17"/>
  <c r="O6796" i="17"/>
  <c r="O6647" i="17"/>
  <c r="O6513" i="17"/>
  <c r="O6514" i="17"/>
  <c r="O6397" i="17"/>
  <c r="O8995" i="17"/>
  <c r="O8756" i="17"/>
  <c r="O4910" i="17"/>
  <c r="O3625" i="17"/>
  <c r="O9445" i="17"/>
  <c r="O9728" i="17"/>
  <c r="O7346" i="17"/>
  <c r="O6878" i="17"/>
  <c r="O7099" i="17"/>
  <c r="O6720" i="17"/>
  <c r="O7576" i="17"/>
  <c r="O6457" i="17"/>
  <c r="O4589" i="17"/>
  <c r="O2124" i="17"/>
  <c r="O3075" i="17"/>
  <c r="O594" i="17"/>
  <c r="O716" i="17"/>
  <c r="O1099" i="17"/>
  <c r="O5143" i="17"/>
  <c r="O5112" i="17"/>
  <c r="O2417" i="17"/>
  <c r="O1869" i="17"/>
  <c r="O1656" i="17"/>
  <c r="O2126" i="17"/>
  <c r="O5868" i="17"/>
  <c r="O5393" i="17"/>
  <c r="O132" i="17"/>
  <c r="O43" i="17"/>
  <c r="O5548" i="17"/>
  <c r="O5707" i="17"/>
  <c r="O5533" i="17"/>
  <c r="O5511" i="17"/>
  <c r="O5463" i="17"/>
  <c r="O4539" i="17"/>
  <c r="O392" i="17"/>
  <c r="O375" i="17"/>
  <c r="O2129" i="17"/>
  <c r="O1659" i="17"/>
  <c r="O1379" i="17"/>
  <c r="O1103" i="17"/>
  <c r="O9737" i="17"/>
  <c r="O9457" i="17"/>
  <c r="O9736" i="17"/>
  <c r="O9456" i="17"/>
  <c r="O7665" i="17"/>
  <c r="O7453" i="17"/>
  <c r="O8531" i="17"/>
  <c r="O9018" i="17"/>
  <c r="O8780" i="17"/>
  <c r="O4613" i="17"/>
  <c r="O2932" i="17"/>
  <c r="O4575" i="17"/>
  <c r="O1667" i="17"/>
  <c r="O1107" i="17"/>
  <c r="O4033" i="17"/>
  <c r="O2733" i="17"/>
  <c r="O4718" i="17"/>
  <c r="O8535" i="17"/>
  <c r="O8302" i="17"/>
  <c r="O8083" i="17"/>
  <c r="O6800" i="17"/>
  <c r="O6985" i="17"/>
  <c r="O6649" i="17"/>
  <c r="O4981" i="17"/>
  <c r="O3525" i="17"/>
  <c r="O6987" i="17"/>
  <c r="O7208" i="17"/>
  <c r="O9761" i="17"/>
  <c r="O9484" i="17"/>
  <c r="O9760" i="17"/>
  <c r="O9483" i="17"/>
  <c r="O9492" i="17"/>
  <c r="O9768" i="17"/>
  <c r="O6271" i="17"/>
  <c r="O6190" i="17"/>
  <c r="O8655" i="17"/>
  <c r="O8086" i="17"/>
  <c r="O8537" i="17"/>
  <c r="O8308" i="17"/>
  <c r="O7792" i="17"/>
  <c r="O6721" i="17"/>
  <c r="O5110" i="17"/>
  <c r="O5279" i="17"/>
  <c r="O1269" i="17"/>
  <c r="O6650" i="17"/>
  <c r="O6801" i="17"/>
  <c r="O9299" i="17"/>
  <c r="O9060" i="17"/>
  <c r="O6519" i="17"/>
  <c r="O6402" i="17"/>
  <c r="O4602" i="17"/>
  <c r="O3228" i="17"/>
  <c r="O8691" i="17"/>
  <c r="O8538" i="17"/>
  <c r="O6803" i="17"/>
  <c r="O6521" i="17"/>
  <c r="O7874" i="17"/>
  <c r="O7211" i="17"/>
  <c r="O7457" i="17"/>
  <c r="O7672" i="17"/>
  <c r="O4855" i="17"/>
  <c r="O4259" i="17"/>
  <c r="O1671" i="17"/>
  <c r="O3222" i="17"/>
  <c r="O2142" i="17"/>
  <c r="O6806" i="17"/>
  <c r="O6993" i="17"/>
  <c r="O6654" i="17"/>
  <c r="O6807" i="17"/>
  <c r="O8645" i="17"/>
  <c r="O7214" i="17"/>
  <c r="O6994" i="17"/>
  <c r="O9118" i="17"/>
  <c r="O8894" i="17"/>
  <c r="O7217" i="17"/>
  <c r="O7460" i="17"/>
  <c r="O8743" i="17"/>
  <c r="O8314" i="17"/>
  <c r="O8542" i="17"/>
  <c r="O9780" i="17"/>
  <c r="O9502" i="17"/>
  <c r="O5243" i="17"/>
  <c r="O2473" i="17"/>
  <c r="O1873" i="17"/>
  <c r="O3607" i="17"/>
  <c r="O2619" i="17"/>
  <c r="O4107" i="17"/>
  <c r="O4498" i="17"/>
  <c r="O2953" i="17"/>
  <c r="O2144" i="17"/>
  <c r="O1388" i="17"/>
  <c r="O1673" i="17"/>
  <c r="O1114" i="17"/>
  <c r="O925" i="17"/>
  <c r="O9023" i="17"/>
  <c r="O8784" i="17"/>
  <c r="O8545" i="17"/>
  <c r="O8316" i="17"/>
  <c r="O8097" i="17"/>
  <c r="O7881" i="17"/>
  <c r="O7882" i="17"/>
  <c r="O8099" i="17"/>
  <c r="O7676" i="17"/>
  <c r="O4292" i="17"/>
  <c r="O2773" i="17"/>
  <c r="O8319" i="17"/>
  <c r="O8102" i="17"/>
  <c r="O7885" i="17"/>
  <c r="O1678" i="17"/>
  <c r="O1118" i="17"/>
  <c r="O1391" i="17"/>
  <c r="O876" i="17"/>
  <c r="O3429" i="17"/>
  <c r="O2691" i="17"/>
  <c r="O7229" i="17"/>
  <c r="O7469" i="17"/>
  <c r="O3591" i="17"/>
  <c r="O2914" i="17"/>
  <c r="O5920" i="17"/>
  <c r="O5872" i="17"/>
  <c r="O3097" i="17"/>
  <c r="O2149" i="17"/>
  <c r="O4334" i="17"/>
  <c r="O1121" i="17"/>
  <c r="O9801" i="17"/>
  <c r="O9530" i="17"/>
  <c r="O9786" i="17"/>
  <c r="O9512" i="17"/>
  <c r="O9800" i="17"/>
  <c r="O9527" i="17"/>
  <c r="O8554" i="17"/>
  <c r="O8325" i="17"/>
  <c r="O9033" i="17"/>
  <c r="O8797" i="17"/>
  <c r="O6666" i="17"/>
  <c r="O6816" i="17"/>
  <c r="O7009" i="17"/>
  <c r="O9043" i="17"/>
  <c r="O9280" i="17"/>
  <c r="O9277" i="17"/>
  <c r="O9039" i="17"/>
  <c r="O8555" i="17"/>
  <c r="O8804" i="17"/>
  <c r="O5018" i="17"/>
  <c r="O2155" i="17"/>
  <c r="O1686" i="17"/>
  <c r="O8112" i="17"/>
  <c r="O7893" i="17"/>
  <c r="O7685" i="17"/>
  <c r="O7894" i="17"/>
  <c r="O7686" i="17"/>
  <c r="O8922" i="17"/>
  <c r="O8560" i="17"/>
  <c r="O9143" i="17"/>
  <c r="O8674" i="17"/>
  <c r="O7474" i="17"/>
  <c r="O7232" i="17"/>
  <c r="O7012" i="17"/>
  <c r="O6416" i="17"/>
  <c r="O6534" i="17"/>
  <c r="O6535" i="17"/>
  <c r="O6417" i="17"/>
  <c r="O8563" i="17"/>
  <c r="O8331" i="17"/>
  <c r="O8693" i="17"/>
  <c r="O7902" i="17"/>
  <c r="O8119" i="17"/>
  <c r="O4249" i="17"/>
  <c r="O3748" i="17"/>
  <c r="O8652" i="17"/>
  <c r="O8902" i="17"/>
  <c r="O9126" i="17"/>
  <c r="O7478" i="17"/>
  <c r="O7695" i="17"/>
  <c r="O7015" i="17"/>
  <c r="O7235" i="17"/>
  <c r="O6123" i="17"/>
  <c r="O6086" i="17"/>
  <c r="O6314" i="17"/>
  <c r="O5875" i="17"/>
  <c r="O6031" i="17"/>
  <c r="O6085" i="17"/>
  <c r="O9135" i="17"/>
  <c r="O8914" i="17"/>
  <c r="O8665" i="17"/>
  <c r="O9141" i="17"/>
  <c r="O8919" i="17"/>
  <c r="O8672" i="17"/>
  <c r="O733" i="17"/>
  <c r="O935" i="17"/>
  <c r="O4629" i="17"/>
  <c r="O4216" i="17"/>
  <c r="O1404" i="17"/>
  <c r="O3038" i="17"/>
  <c r="O7906" i="17"/>
  <c r="O7698" i="17"/>
  <c r="O7482" i="17"/>
  <c r="O8123" i="17"/>
  <c r="O4753" i="17"/>
  <c r="O2164" i="17"/>
  <c r="O1696" i="17"/>
  <c r="O3246" i="17"/>
  <c r="O1405" i="17"/>
  <c r="O8566" i="17"/>
  <c r="O9065" i="17"/>
  <c r="O8825" i="17"/>
  <c r="O7483" i="17"/>
  <c r="O7907" i="17"/>
  <c r="O7699" i="17"/>
  <c r="O7909" i="17"/>
  <c r="O7701" i="17"/>
  <c r="O8125" i="17"/>
  <c r="O4930" i="17"/>
  <c r="O4329" i="17"/>
  <c r="O3475" i="17"/>
  <c r="O4926" i="17"/>
  <c r="O2902" i="17"/>
  <c r="O3442" i="17"/>
  <c r="O2810" i="17"/>
  <c r="O8129" i="17"/>
  <c r="O7913" i="17"/>
  <c r="O7704" i="17"/>
  <c r="O8337" i="17"/>
  <c r="O8569" i="17"/>
  <c r="O5182" i="17"/>
  <c r="O5211" i="17"/>
  <c r="O4029" i="17"/>
  <c r="O4303" i="17"/>
  <c r="O1701" i="17"/>
  <c r="O9056" i="17"/>
  <c r="O9294" i="17"/>
  <c r="O8944" i="17"/>
  <c r="O8696" i="17"/>
  <c r="O8823" i="17"/>
  <c r="O9064" i="17"/>
  <c r="O9533" i="17"/>
  <c r="O9804" i="17"/>
  <c r="O6124" i="17"/>
  <c r="O5812" i="17"/>
  <c r="O5744" i="17"/>
  <c r="O5712" i="17"/>
  <c r="O6306" i="17"/>
  <c r="O6167" i="17"/>
  <c r="O6087" i="17"/>
  <c r="O5847" i="17"/>
  <c r="O5568" i="17"/>
  <c r="O5536" i="17"/>
  <c r="O5408" i="17"/>
  <c r="O6230" i="17"/>
  <c r="O5765" i="17"/>
  <c r="O5613" i="17"/>
  <c r="O5642" i="17"/>
  <c r="O5550" i="17"/>
  <c r="O5486" i="17"/>
  <c r="O5590" i="17"/>
  <c r="O5791" i="17"/>
  <c r="O5681" i="17"/>
  <c r="O6275" i="17"/>
  <c r="O5643" i="17"/>
  <c r="O3033" i="17"/>
  <c r="O1413" i="17"/>
  <c r="O1273" i="17"/>
  <c r="O89" i="17"/>
  <c r="O135" i="17"/>
  <c r="O46" i="17"/>
  <c r="O4756" i="17"/>
  <c r="O3681" i="17"/>
  <c r="O7246" i="17"/>
  <c r="O7025" i="17"/>
  <c r="O6823" i="17"/>
  <c r="O5244" i="17"/>
  <c r="O5120" i="17"/>
  <c r="O3919" i="17"/>
  <c r="O2505" i="17"/>
  <c r="O1704" i="17"/>
  <c r="O2811" i="17"/>
  <c r="O2171" i="17"/>
  <c r="O1878" i="17"/>
  <c r="O1414" i="17"/>
  <c r="O1138" i="17"/>
  <c r="O877" i="17"/>
  <c r="O741" i="17"/>
  <c r="O5221" i="17"/>
  <c r="O5153" i="17"/>
  <c r="O3236" i="17"/>
  <c r="O5261" i="17"/>
  <c r="O5096" i="17"/>
  <c r="O4393" i="17"/>
  <c r="O3296" i="17"/>
  <c r="O1416" i="17"/>
  <c r="O939" i="17"/>
  <c r="O3770" i="17"/>
  <c r="O3269" i="17"/>
  <c r="O7587" i="17"/>
  <c r="O7800" i="17"/>
  <c r="O4540" i="17"/>
  <c r="O3200" i="17"/>
  <c r="O1708" i="17"/>
  <c r="O2175" i="17"/>
  <c r="O3666" i="17"/>
  <c r="O1419" i="17"/>
  <c r="O4422" i="17"/>
  <c r="O530" i="17"/>
  <c r="O9810" i="17"/>
  <c r="O9536" i="17"/>
  <c r="O3834" i="17"/>
  <c r="O3798" i="17"/>
  <c r="O7710" i="17"/>
  <c r="O7921" i="17"/>
  <c r="O7492" i="17"/>
  <c r="O7249" i="17"/>
  <c r="O8699" i="17"/>
  <c r="O9176" i="17"/>
  <c r="O8948" i="17"/>
  <c r="O4522" i="17"/>
  <c r="O3700" i="17"/>
  <c r="O7922" i="17"/>
  <c r="O7494" i="17"/>
  <c r="O7711" i="17"/>
  <c r="O7251" i="17"/>
  <c r="O9817" i="17"/>
  <c r="O9541" i="17"/>
  <c r="O9818" i="17"/>
  <c r="O9812" i="17"/>
  <c r="O9537" i="17"/>
  <c r="O9816" i="17"/>
  <c r="O9540" i="17"/>
  <c r="O4473" i="17"/>
  <c r="O2792" i="17"/>
  <c r="O8687" i="17"/>
  <c r="O8576" i="17"/>
  <c r="O8346" i="17"/>
  <c r="O8138" i="17"/>
  <c r="O6544" i="17"/>
  <c r="O6425" i="17"/>
  <c r="O3237" i="17"/>
  <c r="O2185" i="17"/>
  <c r="O4750" i="17"/>
  <c r="O1718" i="17"/>
  <c r="O3554" i="17"/>
  <c r="O945" i="17"/>
  <c r="O1430" i="17"/>
  <c r="O4550" i="17"/>
  <c r="O3204" i="17"/>
  <c r="O9237" i="17"/>
  <c r="O8763" i="17"/>
  <c r="O9001" i="17"/>
  <c r="O7714" i="17"/>
  <c r="O8139" i="17"/>
  <c r="O7923" i="17"/>
  <c r="O4984" i="17"/>
  <c r="O3005" i="17"/>
  <c r="O4591" i="17"/>
  <c r="O3665" i="17"/>
  <c r="O8711" i="17"/>
  <c r="O8579" i="17"/>
  <c r="O8583" i="17"/>
  <c r="O8351" i="17"/>
  <c r="O8143" i="17"/>
  <c r="O7717" i="17"/>
  <c r="O7499" i="17"/>
  <c r="O2188" i="17"/>
  <c r="O1720" i="17"/>
  <c r="O3155" i="17"/>
  <c r="O757" i="17"/>
  <c r="O1152" i="17"/>
  <c r="O947" i="17"/>
  <c r="O9035" i="17"/>
  <c r="O8798" i="17"/>
  <c r="O4413" i="17"/>
  <c r="O2687" i="17"/>
  <c r="O2514" i="17"/>
  <c r="O5055" i="17"/>
  <c r="O2193" i="17"/>
  <c r="O1433" i="17"/>
  <c r="O1721" i="17"/>
  <c r="O758" i="17"/>
  <c r="O1153" i="17"/>
  <c r="O948" i="17"/>
  <c r="O9546" i="17"/>
  <c r="O9821" i="17"/>
  <c r="O8588" i="17"/>
  <c r="O8356" i="17"/>
  <c r="O8910" i="17"/>
  <c r="O9041" i="17"/>
  <c r="O8358" i="17"/>
  <c r="O8590" i="17"/>
  <c r="O8806" i="17"/>
  <c r="O8359" i="17"/>
  <c r="O8152" i="17"/>
  <c r="O8591" i="17"/>
  <c r="O8694" i="17"/>
  <c r="O8360" i="17"/>
  <c r="O8940" i="17"/>
  <c r="O8362" i="17"/>
  <c r="O8154" i="17"/>
  <c r="O8594" i="17"/>
  <c r="O7936" i="17"/>
  <c r="O4384" i="17"/>
  <c r="O4294" i="17"/>
  <c r="O4406" i="17"/>
  <c r="O3373" i="17"/>
  <c r="O3164" i="17"/>
  <c r="O3626" i="17"/>
  <c r="O2989" i="17"/>
  <c r="O4634" i="17"/>
  <c r="O4933" i="17"/>
  <c r="O4132" i="17"/>
  <c r="O2942" i="17"/>
  <c r="O7940" i="17"/>
  <c r="O7039" i="17"/>
  <c r="O7503" i="17"/>
  <c r="O7268" i="17"/>
  <c r="O7725" i="17"/>
  <c r="O9095" i="17"/>
  <c r="O8879" i="17"/>
  <c r="O4494" i="17"/>
  <c r="O3128" i="17"/>
  <c r="O2728" i="17"/>
  <c r="O3070" i="17"/>
  <c r="O4680" i="17"/>
  <c r="O4147" i="17"/>
  <c r="O2913" i="17"/>
  <c r="O3755" i="17"/>
  <c r="O7274" i="17"/>
  <c r="O7042" i="17"/>
  <c r="O7729" i="17"/>
  <c r="O7507" i="17"/>
  <c r="O5030" i="17"/>
  <c r="O3581" i="17"/>
  <c r="O1158" i="17"/>
  <c r="O622" i="17"/>
  <c r="O1441" i="17"/>
  <c r="O953" i="17"/>
  <c r="O763" i="17"/>
  <c r="O4261" i="17"/>
  <c r="O3295" i="17"/>
  <c r="O6839" i="17"/>
  <c r="O6685" i="17"/>
  <c r="O7947" i="17"/>
  <c r="O8369" i="17"/>
  <c r="O8163" i="17"/>
  <c r="O8598" i="17"/>
  <c r="O6840" i="17"/>
  <c r="O7048" i="17"/>
  <c r="O7733" i="17"/>
  <c r="O8164" i="17"/>
  <c r="O7949" i="17"/>
  <c r="O7512" i="17"/>
  <c r="O7282" i="17"/>
  <c r="O7951" i="17"/>
  <c r="O7516" i="17"/>
  <c r="O7735" i="17"/>
  <c r="O4239" i="17"/>
  <c r="O2754" i="17"/>
  <c r="O6686" i="17"/>
  <c r="O7051" i="17"/>
  <c r="O6841" i="17"/>
  <c r="O9564" i="17"/>
  <c r="O9843" i="17"/>
  <c r="O9560" i="17"/>
  <c r="O9841" i="17"/>
  <c r="O9852" i="17"/>
  <c r="O9573" i="17"/>
  <c r="O9844" i="17"/>
  <c r="O9567" i="17"/>
  <c r="O5995" i="17"/>
  <c r="O5935" i="17"/>
  <c r="O2995" i="17"/>
  <c r="O1738" i="17"/>
  <c r="O1162" i="17"/>
  <c r="O957" i="17"/>
  <c r="O1446" i="17"/>
  <c r="O5072" i="17"/>
  <c r="O2212" i="17"/>
  <c r="O1448" i="17"/>
  <c r="O2983" i="17"/>
  <c r="O1742" i="17"/>
  <c r="O3793" i="17"/>
  <c r="O958" i="17"/>
  <c r="O6551" i="17"/>
  <c r="O6431" i="17"/>
  <c r="O4313" i="17"/>
  <c r="O4104" i="17"/>
  <c r="O1744" i="17"/>
  <c r="O2215" i="17"/>
  <c r="O2822" i="17"/>
  <c r="O1449" i="17"/>
  <c r="O1163" i="17"/>
  <c r="O959" i="17"/>
  <c r="O771" i="17"/>
  <c r="O4919" i="17"/>
  <c r="O3687" i="17"/>
  <c r="O7737" i="17"/>
  <c r="O7517" i="17"/>
  <c r="O7283" i="17"/>
  <c r="O7055" i="17"/>
  <c r="O8169" i="17"/>
  <c r="O7955" i="17"/>
  <c r="O8372" i="17"/>
  <c r="O7054" i="17"/>
  <c r="O7520" i="17"/>
  <c r="O7284" i="17"/>
  <c r="O8171" i="17"/>
  <c r="O7956" i="17"/>
  <c r="O7740" i="17"/>
  <c r="O7521" i="17"/>
  <c r="O2216" i="17"/>
  <c r="O1450" i="17"/>
  <c r="O7056" i="17"/>
  <c r="O6845" i="17"/>
  <c r="O4184" i="17"/>
  <c r="O4511" i="17"/>
  <c r="O3133" i="17"/>
  <c r="O2217" i="17"/>
  <c r="O1745" i="17"/>
  <c r="O1164" i="17"/>
  <c r="O960" i="17"/>
  <c r="O772" i="17"/>
  <c r="O1451" i="17"/>
  <c r="O627" i="17"/>
  <c r="O9225" i="17"/>
  <c r="O8991" i="17"/>
  <c r="O8749" i="17"/>
  <c r="O7529" i="17"/>
  <c r="O7288" i="17"/>
  <c r="O4675" i="17"/>
  <c r="O3214" i="17"/>
  <c r="O8607" i="17"/>
  <c r="O8380" i="17"/>
  <c r="O9119" i="17"/>
  <c r="O8895" i="17"/>
  <c r="O8646" i="17"/>
  <c r="O7291" i="17"/>
  <c r="O7964" i="17"/>
  <c r="O6040" i="17"/>
  <c r="O5996" i="17"/>
  <c r="O5936" i="17"/>
  <c r="O5997" i="17"/>
  <c r="O5883" i="17"/>
  <c r="O5228" i="17"/>
  <c r="O5683" i="17"/>
  <c r="O4721" i="17"/>
  <c r="O3192" i="17"/>
  <c r="O4094" i="17"/>
  <c r="O7531" i="17"/>
  <c r="O6691" i="17"/>
  <c r="O7059" i="17"/>
  <c r="O7292" i="17"/>
  <c r="O6849" i="17"/>
  <c r="O6556" i="17"/>
  <c r="O6439" i="17"/>
  <c r="O2227" i="17"/>
  <c r="O1751" i="17"/>
  <c r="O1170" i="17"/>
  <c r="O965" i="17"/>
  <c r="O3917" i="17"/>
  <c r="O2228" i="17"/>
  <c r="O1460" i="17"/>
  <c r="O3347" i="17"/>
  <c r="O4856" i="17"/>
  <c r="O1754" i="17"/>
  <c r="O1174" i="17"/>
  <c r="O967" i="17"/>
  <c r="O4760" i="17"/>
  <c r="O1178" i="17"/>
  <c r="O6851" i="17"/>
  <c r="O6692" i="17"/>
  <c r="O5831" i="17"/>
  <c r="O5684" i="17"/>
  <c r="O5649" i="17"/>
  <c r="O5593" i="17"/>
  <c r="O5718" i="17"/>
  <c r="O5201" i="17"/>
  <c r="O5157" i="17"/>
  <c r="O5284" i="17"/>
  <c r="O1881" i="17"/>
  <c r="O2540" i="17"/>
  <c r="O3531" i="17"/>
  <c r="O2803" i="17"/>
  <c r="O1278" i="17"/>
  <c r="O1180" i="17"/>
  <c r="O8405" i="17"/>
  <c r="O8178" i="17"/>
  <c r="O7748" i="17"/>
  <c r="O7967" i="17"/>
  <c r="O7968" i="17"/>
  <c r="O7749" i="17"/>
  <c r="O8179" i="17"/>
  <c r="O7533" i="17"/>
  <c r="O8984" i="17"/>
  <c r="O9211" i="17"/>
  <c r="O8740" i="17"/>
  <c r="O6693" i="17"/>
  <c r="O6558" i="17"/>
  <c r="O7590" i="17"/>
  <c r="O7358" i="17"/>
  <c r="O7106" i="17"/>
  <c r="O7801" i="17"/>
  <c r="O6732" i="17"/>
  <c r="O6887" i="17"/>
  <c r="O6588" i="17"/>
  <c r="O5747" i="17"/>
  <c r="O450" i="17"/>
  <c r="O1765" i="17"/>
  <c r="O2235" i="17"/>
  <c r="O1469" i="17"/>
  <c r="O1186" i="17"/>
  <c r="O785" i="17"/>
  <c r="O972" i="17"/>
  <c r="O852" i="17"/>
  <c r="O632" i="17"/>
  <c r="O536" i="17"/>
  <c r="O483" i="17"/>
  <c r="O4028" i="17"/>
  <c r="O4131" i="17"/>
  <c r="O6854" i="17"/>
  <c r="O6440" i="17"/>
  <c r="O6559" i="17"/>
  <c r="O6695" i="17"/>
  <c r="O4343" i="17"/>
  <c r="O3397" i="17"/>
  <c r="O9614" i="17"/>
  <c r="O9333" i="17"/>
  <c r="O8851" i="17"/>
  <c r="O9088" i="17"/>
  <c r="O8870" i="17"/>
  <c r="O8422" i="17"/>
  <c r="O8004" i="17"/>
  <c r="O7359" i="17"/>
  <c r="O8216" i="17"/>
  <c r="O7591" i="17"/>
  <c r="O7107" i="17"/>
  <c r="O9578" i="17"/>
  <c r="O9860" i="17"/>
  <c r="O9861" i="17"/>
  <c r="O9579" i="17"/>
  <c r="O5266" i="17"/>
  <c r="O5238" i="17"/>
  <c r="O4960" i="17"/>
  <c r="O3994" i="17"/>
  <c r="O2237" i="17"/>
  <c r="O1767" i="17"/>
  <c r="O9311" i="17"/>
  <c r="O8838" i="17"/>
  <c r="O9073" i="17"/>
  <c r="O4355" i="17"/>
  <c r="O4247" i="17"/>
  <c r="O4186" i="17"/>
  <c r="O4831" i="17"/>
  <c r="O5720" i="17"/>
  <c r="O5652" i="17"/>
  <c r="O5850" i="17"/>
  <c r="O5814" i="17"/>
  <c r="O5538" i="17"/>
  <c r="O5517" i="17"/>
  <c r="O5769" i="17"/>
  <c r="O5749" i="17"/>
  <c r="O5795" i="17"/>
  <c r="O5285" i="17"/>
  <c r="O5185" i="17"/>
  <c r="O5076" i="17"/>
  <c r="O5163" i="17"/>
  <c r="O5686" i="17"/>
  <c r="O5105" i="17"/>
  <c r="O3513" i="17"/>
  <c r="O2240" i="17"/>
  <c r="O2771" i="17"/>
  <c r="O1770" i="17"/>
  <c r="O1473" i="17"/>
  <c r="O866" i="17"/>
  <c r="O426" i="17"/>
  <c r="O402" i="17"/>
  <c r="O451" i="17"/>
  <c r="O2248" i="17"/>
  <c r="O1190" i="17"/>
  <c r="O5006" i="17"/>
  <c r="O3432" i="17"/>
  <c r="O1775" i="17"/>
  <c r="O3098" i="17"/>
  <c r="O1776" i="17"/>
  <c r="O1478" i="17"/>
  <c r="O4703" i="17"/>
  <c r="O3561" i="17"/>
  <c r="O1482" i="17"/>
  <c r="O1286" i="17"/>
  <c r="O1194" i="17"/>
  <c r="O477" i="17"/>
  <c r="O397" i="17"/>
  <c r="O844" i="17"/>
  <c r="O448" i="17"/>
  <c r="O360" i="17"/>
  <c r="O871" i="17"/>
  <c r="O755" i="17"/>
  <c r="O423" i="17"/>
  <c r="O379" i="17"/>
  <c r="O3385" i="17"/>
  <c r="O3822" i="17"/>
  <c r="O7307" i="17"/>
  <c r="O7071" i="17"/>
  <c r="O7542" i="17"/>
  <c r="O7308" i="17"/>
  <c r="O2747" i="17"/>
  <c r="O4254" i="17"/>
  <c r="O3939" i="17"/>
  <c r="O3751" i="17"/>
  <c r="O8617" i="17"/>
  <c r="O8188" i="17"/>
  <c r="O7975" i="17"/>
  <c r="O4447" i="17"/>
  <c r="O2256" i="17"/>
  <c r="O1484" i="17"/>
  <c r="O1782" i="17"/>
  <c r="O3570" i="17"/>
  <c r="O978" i="17"/>
  <c r="O789" i="17"/>
  <c r="O1196" i="17"/>
  <c r="O636" i="17"/>
  <c r="O539" i="17"/>
  <c r="O2735" i="17"/>
  <c r="O4190" i="17"/>
  <c r="O6000" i="17"/>
  <c r="O5941" i="17"/>
  <c r="O5942" i="17"/>
  <c r="O5886" i="17"/>
  <c r="O3966" i="17"/>
  <c r="O1784" i="17"/>
  <c r="O2259" i="17"/>
  <c r="O1487" i="17"/>
  <c r="O1200" i="17"/>
  <c r="O4789" i="17"/>
  <c r="O4238" i="17"/>
  <c r="O2265" i="17"/>
  <c r="O1793" i="17"/>
  <c r="O1495" i="17"/>
  <c r="O802" i="17"/>
  <c r="O992" i="17"/>
  <c r="O1207" i="17"/>
  <c r="O1797" i="17"/>
  <c r="O1500" i="17"/>
  <c r="O807" i="17"/>
  <c r="O4209" i="17"/>
  <c r="O4456" i="17"/>
  <c r="O1211" i="17"/>
  <c r="O1505" i="17"/>
  <c r="O1214" i="17"/>
  <c r="O542" i="17"/>
  <c r="O4644" i="17"/>
  <c r="O2281" i="17"/>
  <c r="O3156" i="17"/>
  <c r="O1803" i="17"/>
  <c r="O1507" i="17"/>
  <c r="O4286" i="17"/>
  <c r="O1217" i="17"/>
  <c r="O4764" i="17"/>
  <c r="O3827" i="17"/>
  <c r="O2744" i="17"/>
  <c r="O2284" i="17"/>
  <c r="O1511" i="17"/>
  <c r="O1806" i="17"/>
  <c r="O812" i="17"/>
  <c r="O1219" i="17"/>
  <c r="O4820" i="17"/>
  <c r="O4070" i="17"/>
  <c r="O2671" i="17"/>
  <c r="O643" i="17"/>
  <c r="O4599" i="17"/>
  <c r="O2289" i="17"/>
  <c r="O3615" i="17"/>
  <c r="O1811" i="17"/>
  <c r="O1515" i="17"/>
  <c r="O3178" i="17"/>
  <c r="O645" i="17"/>
  <c r="O1224" i="17"/>
  <c r="O823" i="17"/>
  <c r="O1813" i="17"/>
  <c r="O543" i="17"/>
  <c r="O1819" i="17"/>
  <c r="O1229" i="17"/>
  <c r="O4741" i="17"/>
  <c r="O3708" i="17"/>
  <c r="O1526" i="17"/>
  <c r="O1234" i="17"/>
  <c r="O8778" i="17"/>
  <c r="O8618" i="17"/>
  <c r="O8390" i="17"/>
  <c r="O9016" i="17"/>
  <c r="O7762" i="17"/>
  <c r="O7977" i="17"/>
  <c r="O8392" i="17"/>
  <c r="O4001" i="17"/>
  <c r="O2834" i="17"/>
  <c r="O8619" i="17"/>
  <c r="O8393" i="17"/>
  <c r="O4927" i="17"/>
  <c r="O1531" i="17"/>
  <c r="O7766" i="17"/>
  <c r="O7980" i="17"/>
  <c r="O4536" i="17"/>
  <c r="O3177" i="17"/>
  <c r="O1826" i="17"/>
  <c r="O3441" i="17"/>
  <c r="O3049" i="17"/>
  <c r="O3352" i="17"/>
  <c r="O6565" i="17"/>
  <c r="O6443" i="17"/>
  <c r="O9048" i="17"/>
  <c r="O9287" i="17"/>
  <c r="O5796" i="17"/>
  <c r="O5815" i="17"/>
  <c r="O5751" i="17"/>
  <c r="O5688" i="17"/>
  <c r="O5620" i="17"/>
  <c r="O5572" i="17"/>
  <c r="O5722" i="17"/>
  <c r="O5654" i="17"/>
  <c r="O5518" i="17"/>
  <c r="O3933" i="17"/>
  <c r="O5770" i="17"/>
  <c r="O5594" i="17"/>
  <c r="O2973" i="17"/>
  <c r="O171" i="17"/>
  <c r="O7323" i="17"/>
  <c r="O7080" i="17"/>
  <c r="O9128" i="17"/>
  <c r="O8905" i="17"/>
  <c r="O8654" i="17"/>
  <c r="O4405" i="17"/>
  <c r="O2313" i="17"/>
  <c r="O1836" i="17"/>
  <c r="O1539" i="17"/>
  <c r="O1246" i="17"/>
  <c r="O6312" i="17"/>
  <c r="O5888" i="17"/>
  <c r="O6205" i="17"/>
  <c r="O5943" i="17"/>
  <c r="O6001" i="17"/>
  <c r="O6046" i="17"/>
  <c r="O6287" i="17"/>
  <c r="O6243" i="17"/>
  <c r="O6179" i="17"/>
  <c r="O6137" i="17"/>
  <c r="O7326" i="17"/>
  <c r="O7081" i="17"/>
  <c r="O6288" i="17"/>
  <c r="O6244" i="17"/>
  <c r="O3724" i="17"/>
  <c r="O829" i="17"/>
  <c r="O7360" i="17"/>
  <c r="O7111" i="17"/>
  <c r="O6737" i="17"/>
  <c r="O6738" i="17"/>
  <c r="O6891" i="17"/>
  <c r="O7113" i="17"/>
  <c r="O6595" i="17"/>
  <c r="O6469" i="17"/>
  <c r="O9175" i="17"/>
  <c r="O8946" i="17"/>
  <c r="O4004" i="17"/>
  <c r="O3580" i="17"/>
  <c r="O3458" i="17"/>
  <c r="O8627" i="17"/>
  <c r="O8400" i="17"/>
  <c r="O7986" i="17"/>
  <c r="O8196" i="17"/>
  <c r="O9154" i="17"/>
  <c r="O8932" i="17"/>
  <c r="O8685" i="17"/>
  <c r="O4538" i="17"/>
  <c r="O2813" i="17"/>
  <c r="O3672" i="17"/>
  <c r="O4876" i="17"/>
  <c r="O3461" i="17"/>
  <c r="O2316" i="17"/>
  <c r="O8402" i="17"/>
  <c r="O8628" i="17"/>
  <c r="O8981" i="17"/>
  <c r="O9207" i="17"/>
  <c r="O7090" i="17"/>
  <c r="O7331" i="17"/>
  <c r="O5218" i="17"/>
  <c r="O5035" i="17"/>
  <c r="O3485" i="17"/>
  <c r="O2824" i="17"/>
  <c r="O3830" i="17"/>
  <c r="O2590" i="17"/>
  <c r="O8202" i="17"/>
  <c r="O7778" i="17"/>
  <c r="O7563" i="17"/>
  <c r="O7992" i="17"/>
  <c r="O8631" i="17"/>
  <c r="O8203" i="17"/>
  <c r="O8754" i="17"/>
  <c r="O8404" i="17"/>
  <c r="O7370" i="17"/>
  <c r="O7124" i="17"/>
  <c r="O6745" i="17"/>
  <c r="O5657" i="17"/>
  <c r="O2344" i="17"/>
  <c r="O2943" i="17"/>
  <c r="O5853" i="17"/>
  <c r="O5891" i="17"/>
  <c r="O5691" i="17"/>
  <c r="O5755" i="17"/>
  <c r="O5774" i="17"/>
  <c r="O5659" i="17"/>
  <c r="O5286" i="17"/>
  <c r="O4706" i="17"/>
  <c r="O2016" i="17"/>
  <c r="O4098" i="17"/>
  <c r="O2575" i="17"/>
  <c r="O4233" i="17"/>
  <c r="O4883" i="17"/>
  <c r="O3386" i="17"/>
  <c r="O6290" i="17"/>
  <c r="O6209" i="17"/>
  <c r="O6102" i="17"/>
  <c r="O6335" i="17"/>
  <c r="O6250" i="17"/>
  <c r="O6142" i="17"/>
  <c r="O6746" i="17"/>
  <c r="O6600" i="17"/>
  <c r="O6474" i="17"/>
  <c r="O6367" i="17"/>
  <c r="O3913" i="17"/>
  <c r="O2935" i="17"/>
  <c r="O6252" i="17"/>
  <c r="O6052" i="17"/>
  <c r="O6210" i="17"/>
  <c r="O2997" i="17"/>
  <c r="O2800" i="17"/>
  <c r="O3388" i="17"/>
  <c r="O1570" i="17"/>
  <c r="O9658" i="17"/>
  <c r="O9377" i="17"/>
  <c r="O9663" i="17"/>
  <c r="O9384" i="17"/>
  <c r="O8635" i="17"/>
  <c r="O8433" i="17"/>
  <c r="O4058" i="17"/>
  <c r="O2620" i="17"/>
  <c r="O4751" i="17"/>
  <c r="O2029" i="17"/>
  <c r="O3360" i="17"/>
  <c r="O3399" i="17"/>
  <c r="O1573" i="17"/>
  <c r="O670" i="17"/>
  <c r="O557" i="17"/>
  <c r="O1305" i="17"/>
  <c r="O1047" i="17"/>
  <c r="O4699" i="17"/>
  <c r="O2895" i="17"/>
  <c r="O8226" i="17"/>
  <c r="O8017" i="17"/>
  <c r="O8911" i="17"/>
  <c r="O8661" i="17"/>
  <c r="O8437" i="17"/>
  <c r="O8228" i="17"/>
  <c r="O4922" i="17"/>
  <c r="O3544" i="17"/>
  <c r="O3023" i="17"/>
  <c r="O3646" i="17"/>
  <c r="O9131" i="17"/>
  <c r="O8908" i="17"/>
  <c r="O7374" i="17"/>
  <c r="O8019" i="17"/>
  <c r="O7817" i="17"/>
  <c r="O7609" i="17"/>
  <c r="O7132" i="17"/>
  <c r="O6908" i="17"/>
  <c r="O4866" i="17"/>
  <c r="O2035" i="17"/>
  <c r="O3366" i="17"/>
  <c r="O562" i="17"/>
  <c r="O1311" i="17"/>
  <c r="O1053" i="17"/>
  <c r="O887" i="17"/>
  <c r="O675" i="17"/>
  <c r="O9040" i="17"/>
  <c r="O8805" i="17"/>
  <c r="O8442" i="17"/>
  <c r="O7610" i="17"/>
  <c r="O7820" i="17"/>
  <c r="O7375" i="17"/>
  <c r="O8759" i="17"/>
  <c r="O9234" i="17"/>
  <c r="O8998" i="17"/>
  <c r="O8022" i="17"/>
  <c r="O7611" i="17"/>
  <c r="O7822" i="17"/>
  <c r="O8024" i="17"/>
  <c r="O8237" i="17"/>
  <c r="O8238" i="17"/>
  <c r="O8450" i="17"/>
  <c r="O8924" i="17"/>
  <c r="O8676" i="17"/>
  <c r="O8451" i="17"/>
  <c r="O8239" i="17"/>
  <c r="O1583" i="17"/>
  <c r="O2042" i="17"/>
  <c r="O4640" i="17"/>
  <c r="O2044" i="17"/>
  <c r="O2782" i="17"/>
  <c r="O4078" i="17"/>
  <c r="O678" i="17"/>
  <c r="O566" i="17"/>
  <c r="O1057" i="17"/>
  <c r="O889" i="17"/>
  <c r="O496" i="17"/>
  <c r="O6256" i="17"/>
  <c r="O6212" i="17"/>
  <c r="O6056" i="17"/>
  <c r="O5896" i="17"/>
  <c r="O6295" i="17"/>
  <c r="O6146" i="17"/>
  <c r="O6005" i="17"/>
  <c r="O5951" i="17"/>
  <c r="O9678" i="17"/>
  <c r="O9396" i="17"/>
  <c r="O9671" i="17"/>
  <c r="O9390" i="17"/>
  <c r="O9386" i="17"/>
  <c r="O9665" i="17"/>
  <c r="O9397" i="17"/>
  <c r="O9680" i="17"/>
  <c r="O6296" i="17"/>
  <c r="O5952" i="17"/>
  <c r="O6006" i="17"/>
  <c r="O6057" i="17"/>
  <c r="O5897" i="17"/>
  <c r="O5857" i="17"/>
  <c r="O6213" i="17"/>
  <c r="O6106" i="17"/>
  <c r="O6147" i="17"/>
  <c r="O892" i="17"/>
  <c r="O680" i="17"/>
  <c r="O568" i="17"/>
  <c r="O8030" i="17"/>
  <c r="O8454" i="17"/>
  <c r="O8243" i="17"/>
  <c r="O6376" i="17"/>
  <c r="O6612" i="17"/>
  <c r="O6482" i="17"/>
  <c r="O6922" i="17"/>
  <c r="O7145" i="17"/>
  <c r="O6613" i="17"/>
  <c r="O6483" i="17"/>
  <c r="O6377" i="17"/>
  <c r="O2779" i="17"/>
  <c r="O3550" i="17"/>
  <c r="O3565" i="17"/>
  <c r="O2722" i="17"/>
  <c r="O5474" i="17"/>
  <c r="O5499" i="17"/>
  <c r="O5523" i="17"/>
  <c r="O6452" i="17"/>
  <c r="O6344" i="17"/>
  <c r="O4897" i="17"/>
  <c r="O3950" i="17"/>
  <c r="O2056" i="17"/>
  <c r="O2247" i="17"/>
  <c r="O4242" i="17"/>
  <c r="O3046" i="17"/>
  <c r="O9594" i="17"/>
  <c r="O6571" i="17"/>
  <c r="O9315" i="17"/>
  <c r="O6872" i="17"/>
  <c r="O6453" i="17"/>
  <c r="O6713" i="17"/>
  <c r="O6345" i="17"/>
  <c r="O7092" i="17"/>
  <c r="O6925" i="17"/>
  <c r="O6760" i="17"/>
  <c r="O2972" i="17"/>
  <c r="O2060" i="17"/>
  <c r="O1597" i="17"/>
  <c r="O1327" i="17"/>
  <c r="O1068" i="17"/>
  <c r="O896" i="17"/>
  <c r="O683" i="17"/>
  <c r="O2061" i="17"/>
  <c r="O1328" i="17"/>
  <c r="O3062" i="17"/>
  <c r="O1598" i="17"/>
  <c r="O1069" i="17"/>
  <c r="O6258" i="17"/>
  <c r="O6062" i="17"/>
  <c r="O2855" i="17"/>
  <c r="O1329" i="17"/>
  <c r="O897" i="17"/>
  <c r="O684" i="17"/>
  <c r="O3255" i="17"/>
  <c r="O1599" i="17"/>
  <c r="O2062" i="17"/>
  <c r="O1070" i="17"/>
  <c r="O898" i="17"/>
  <c r="O1330" i="17"/>
  <c r="O6216" i="17"/>
  <c r="O6012" i="17"/>
  <c r="O5956" i="17"/>
  <c r="O5900" i="17"/>
  <c r="O5860" i="17"/>
  <c r="O6109" i="17"/>
  <c r="O6013" i="17"/>
  <c r="O5954" i="17"/>
  <c r="O5524" i="17"/>
  <c r="O5500" i="17"/>
  <c r="O5476" i="17"/>
  <c r="O6150" i="17"/>
  <c r="O6011" i="17"/>
  <c r="O5899" i="17"/>
  <c r="O6259" i="17"/>
  <c r="O6014" i="17"/>
  <c r="O5543" i="17"/>
  <c r="O5453" i="17"/>
  <c r="O5330" i="17"/>
  <c r="O5302" i="17"/>
  <c r="O5578" i="17"/>
  <c r="O5429" i="17"/>
  <c r="O5345" i="17"/>
  <c r="O5291" i="17"/>
  <c r="O6063" i="17"/>
  <c r="O6010" i="17"/>
  <c r="O5955" i="17"/>
  <c r="O5558" i="17"/>
  <c r="O6009" i="17"/>
  <c r="O5369" i="17"/>
  <c r="O5315" i="17"/>
  <c r="O102" i="17"/>
  <c r="O333" i="17"/>
  <c r="O228" i="17"/>
  <c r="O5073" i="17"/>
  <c r="O2064" i="17"/>
  <c r="O3426" i="17"/>
  <c r="O1602" i="17"/>
  <c r="O685" i="17"/>
  <c r="O1331" i="17"/>
  <c r="O1071" i="17"/>
  <c r="O899" i="17"/>
  <c r="O571" i="17"/>
  <c r="O8963" i="17"/>
  <c r="O8720" i="17"/>
  <c r="O8250" i="17"/>
  <c r="O8462" i="17"/>
  <c r="O5062" i="17"/>
  <c r="O4277" i="17"/>
  <c r="O2065" i="17"/>
  <c r="O1332" i="17"/>
  <c r="O3271" i="17"/>
  <c r="O1603" i="17"/>
  <c r="O686" i="17"/>
  <c r="O266" i="17"/>
  <c r="O572" i="17"/>
  <c r="O500" i="17"/>
  <c r="O308" i="17"/>
  <c r="O835" i="17"/>
  <c r="O3636" i="17"/>
  <c r="O3699" i="17"/>
  <c r="O8679" i="17"/>
  <c r="O8464" i="17"/>
  <c r="O4588" i="17"/>
  <c r="O3680" i="17"/>
  <c r="O691" i="17"/>
  <c r="O3828" i="17"/>
  <c r="O1609" i="17"/>
  <c r="O1074" i="17"/>
  <c r="O1338" i="17"/>
  <c r="O692" i="17"/>
  <c r="O903" i="17"/>
  <c r="O8037" i="17"/>
  <c r="O7832" i="17"/>
  <c r="O5135" i="17"/>
  <c r="O5205" i="17"/>
  <c r="O502" i="17"/>
  <c r="O867" i="17"/>
  <c r="O575" i="17"/>
  <c r="O463" i="17"/>
  <c r="O5136" i="17"/>
  <c r="O5193" i="17"/>
  <c r="O2976" i="17"/>
  <c r="O3578" i="17"/>
  <c r="O5060" i="17"/>
  <c r="O2741" i="17"/>
  <c r="O8471" i="17"/>
  <c r="O8730" i="17"/>
  <c r="O8254" i="17"/>
  <c r="O8472" i="17"/>
  <c r="O8697" i="17"/>
  <c r="O8040" i="17"/>
  <c r="O9101" i="17"/>
  <c r="O8884" i="17"/>
  <c r="O8473" i="17"/>
  <c r="O8678" i="17"/>
  <c r="O8255" i="17"/>
  <c r="O8041" i="17"/>
  <c r="O4457" i="17"/>
  <c r="O2075" i="17"/>
  <c r="O4270" i="17"/>
  <c r="O1613" i="17"/>
  <c r="O694" i="17"/>
  <c r="O577" i="17"/>
  <c r="O503" i="17"/>
  <c r="O7394" i="17"/>
  <c r="O7154" i="17"/>
  <c r="O7838" i="17"/>
  <c r="O7623" i="17"/>
  <c r="O7395" i="17"/>
  <c r="O9111" i="17"/>
  <c r="O8889" i="17"/>
  <c r="O9683" i="17"/>
  <c r="O9400" i="17"/>
  <c r="O9687" i="17"/>
  <c r="O9406" i="17"/>
  <c r="O4954" i="17"/>
  <c r="O3609" i="17"/>
  <c r="O6933" i="17"/>
  <c r="O6763" i="17"/>
  <c r="O6617" i="17"/>
  <c r="O5960" i="17"/>
  <c r="O6066" i="17"/>
  <c r="O5906" i="17"/>
  <c r="O5863" i="17"/>
  <c r="O6262" i="17"/>
  <c r="O6219" i="17"/>
  <c r="O6017" i="17"/>
  <c r="O5905" i="17"/>
  <c r="O6186" i="17"/>
  <c r="O6153" i="17"/>
  <c r="O5961" i="17"/>
  <c r="O5907" i="17"/>
  <c r="O5962" i="17"/>
  <c r="O5862" i="17"/>
  <c r="O4569" i="17"/>
  <c r="O3436" i="17"/>
  <c r="O8264" i="17"/>
  <c r="O8047" i="17"/>
  <c r="O8484" i="17"/>
  <c r="O4087" i="17"/>
  <c r="O3549" i="17"/>
  <c r="O6768" i="17"/>
  <c r="O6620" i="17"/>
  <c r="O6491" i="17"/>
  <c r="O9882" i="17"/>
  <c r="O9878" i="17"/>
  <c r="O9874" i="17"/>
  <c r="O9881" i="17"/>
  <c r="O9876" i="17"/>
  <c r="O9880" i="17"/>
  <c r="O9873" i="17"/>
  <c r="O9879" i="17"/>
  <c r="O9883" i="17"/>
  <c r="O4822" i="17"/>
  <c r="O4240" i="17"/>
  <c r="O2785" i="17"/>
  <c r="O2079" i="17"/>
  <c r="O1615" i="17"/>
  <c r="O2806" i="17"/>
  <c r="O1343" i="17"/>
  <c r="O857" i="17"/>
  <c r="O697" i="17"/>
  <c r="O1079" i="17"/>
  <c r="O875" i="17"/>
  <c r="O8491" i="17"/>
  <c r="O8054" i="17"/>
  <c r="O8829" i="17"/>
  <c r="O8270" i="17"/>
  <c r="O3725" i="17"/>
  <c r="O2833" i="17"/>
  <c r="O6622" i="17"/>
  <c r="O6493" i="17"/>
  <c r="O4349" i="17"/>
  <c r="O2645" i="17"/>
  <c r="O1616" i="17"/>
  <c r="O1344" i="17"/>
  <c r="O3487" i="17"/>
  <c r="O698" i="17"/>
  <c r="O907" i="17"/>
  <c r="O6624" i="17"/>
  <c r="O6386" i="17"/>
  <c r="O6495" i="17"/>
  <c r="O6770" i="17"/>
  <c r="O6939" i="17"/>
  <c r="O6496" i="17"/>
  <c r="O6625" i="17"/>
  <c r="O9425" i="17"/>
  <c r="O9704" i="17"/>
  <c r="O9699" i="17"/>
  <c r="O9420" i="17"/>
  <c r="O6068" i="17"/>
  <c r="O5908" i="17"/>
  <c r="O5864" i="17"/>
  <c r="O6018" i="17"/>
  <c r="O6067" i="17"/>
  <c r="O4617" i="17"/>
  <c r="O3781" i="17"/>
  <c r="O4299" i="17"/>
  <c r="O3335" i="17"/>
  <c r="O8943" i="17"/>
  <c r="O9171" i="17"/>
  <c r="O1618" i="17"/>
  <c r="O1347" i="17"/>
  <c r="O6388" i="17"/>
  <c r="O6498" i="17"/>
  <c r="O5248" i="17"/>
  <c r="O3747" i="17"/>
  <c r="O1619" i="17"/>
  <c r="O2966" i="17"/>
  <c r="O8767" i="17"/>
  <c r="O9004" i="17"/>
  <c r="O8273" i="17"/>
  <c r="O8498" i="17"/>
  <c r="O6627" i="17"/>
  <c r="O6499" i="17"/>
  <c r="O4017" i="17"/>
  <c r="O4650" i="17"/>
  <c r="O7411" i="17"/>
  <c r="O7633" i="17"/>
  <c r="O4757" i="17"/>
  <c r="O4141" i="17"/>
  <c r="O8499" i="17"/>
  <c r="O8954" i="17"/>
  <c r="O8274" i="17"/>
  <c r="O8712" i="17"/>
  <c r="O6264" i="17"/>
  <c r="O6220" i="17"/>
  <c r="O5432" i="17"/>
  <c r="O6299" i="17"/>
  <c r="O6069" i="17"/>
  <c r="O5377" i="17"/>
  <c r="O3847" i="17"/>
  <c r="O3111" i="17"/>
  <c r="O7634" i="17"/>
  <c r="O6942" i="17"/>
  <c r="O7167" i="17"/>
  <c r="O7412" i="17"/>
  <c r="O1348" i="17"/>
  <c r="O909" i="17"/>
  <c r="O7168" i="17"/>
  <c r="O6943" i="17"/>
  <c r="O6774" i="17"/>
  <c r="O6944" i="17"/>
  <c r="O6628" i="17"/>
  <c r="O7413" i="17"/>
  <c r="O7849" i="17"/>
  <c r="O8061" i="17"/>
  <c r="O7635" i="17"/>
  <c r="O8277" i="17"/>
  <c r="O7850" i="17"/>
  <c r="O7637" i="17"/>
  <c r="O7638" i="17"/>
  <c r="O8063" i="17"/>
  <c r="O7853" i="17"/>
  <c r="O7416" i="17"/>
  <c r="O4715" i="17"/>
  <c r="O2089" i="17"/>
  <c r="O1628" i="17"/>
  <c r="O2999" i="17"/>
  <c r="O702" i="17"/>
  <c r="O582" i="17"/>
  <c r="O849" i="17"/>
  <c r="O465" i="17"/>
  <c r="O1353" i="17"/>
  <c r="O1084" i="17"/>
  <c r="O2092" i="17"/>
  <c r="O1354" i="17"/>
  <c r="O5736" i="17"/>
  <c r="O5604" i="17"/>
  <c r="O5560" i="17"/>
  <c r="O5528" i="17"/>
  <c r="O5480" i="17"/>
  <c r="O5456" i="17"/>
  <c r="O5759" i="17"/>
  <c r="O5670" i="17"/>
  <c r="O5785" i="17"/>
  <c r="O5699" i="17"/>
  <c r="O5631" i="17"/>
  <c r="O5582" i="17"/>
  <c r="O5546" i="17"/>
  <c r="O177" i="17"/>
  <c r="O61" i="17"/>
  <c r="O292" i="17"/>
  <c r="O104" i="17"/>
  <c r="O147" i="17"/>
  <c r="O8819" i="17"/>
  <c r="O8503" i="17"/>
  <c r="O9061" i="17"/>
  <c r="O5750" i="17"/>
  <c r="O4842" i="17"/>
  <c r="O5434" i="17"/>
  <c r="O3729" i="17"/>
  <c r="O2668" i="17"/>
  <c r="O2094" i="17"/>
  <c r="O1633" i="17"/>
  <c r="O1086" i="17"/>
  <c r="O1029" i="17"/>
  <c r="O585" i="17"/>
  <c r="O509" i="17"/>
  <c r="O149" i="17"/>
  <c r="O704" i="17"/>
  <c r="O148" i="17"/>
  <c r="O1356" i="17"/>
  <c r="O1087" i="17"/>
  <c r="O4957" i="17"/>
  <c r="O2095" i="17"/>
  <c r="O1635" i="17"/>
  <c r="O3374" i="17"/>
  <c r="O3658" i="17"/>
  <c r="O9599" i="17"/>
  <c r="O9079" i="17"/>
  <c r="O8843" i="17"/>
  <c r="O9319" i="17"/>
  <c r="O7786" i="17"/>
  <c r="O7570" i="17"/>
  <c r="O7338" i="17"/>
  <c r="O6718" i="17"/>
  <c r="O6574" i="17"/>
  <c r="O9600" i="17"/>
  <c r="O9320" i="17"/>
  <c r="O8208" i="17"/>
  <c r="O7995" i="17"/>
  <c r="O7787" i="17"/>
  <c r="O7339" i="17"/>
  <c r="O6875" i="17"/>
  <c r="O6456" i="17"/>
  <c r="O6348" i="17"/>
  <c r="O7788" i="17"/>
  <c r="O8412" i="17"/>
  <c r="O7096" i="17"/>
  <c r="O6876" i="17"/>
  <c r="O6719" i="17"/>
  <c r="O6455" i="17"/>
  <c r="O6349" i="17"/>
  <c r="O7571" i="17"/>
  <c r="O7095" i="17"/>
  <c r="O6575" i="17"/>
  <c r="O7569" i="17"/>
  <c r="O8862" i="17"/>
  <c r="O5378" i="17"/>
  <c r="O5303" i="17"/>
  <c r="O5349" i="17"/>
  <c r="O5333" i="17"/>
  <c r="O5317" i="17"/>
  <c r="O5332" i="17"/>
  <c r="O5331" i="17"/>
  <c r="O5348" i="17"/>
  <c r="O5316" i="17"/>
  <c r="O5347" i="17"/>
  <c r="O8507" i="17"/>
  <c r="O8794" i="17"/>
  <c r="O8281" i="17"/>
  <c r="O9030" i="17"/>
  <c r="O8779" i="17"/>
  <c r="O9017" i="17"/>
  <c r="O9067" i="17"/>
  <c r="O8831" i="17"/>
  <c r="O9716" i="17"/>
  <c r="O9434" i="17"/>
  <c r="O9711" i="17"/>
  <c r="O9430" i="17"/>
  <c r="O6633" i="17"/>
  <c r="O6780" i="17"/>
  <c r="O7641" i="17"/>
  <c r="O7421" i="17"/>
  <c r="O5824" i="17"/>
  <c r="O5842" i="17"/>
  <c r="O5703" i="17"/>
  <c r="O5786" i="17"/>
  <c r="O5702" i="17"/>
  <c r="O5635" i="17"/>
  <c r="O5738" i="17"/>
  <c r="O5761" i="17"/>
  <c r="O2099" i="17"/>
  <c r="O1359" i="17"/>
  <c r="O9222" i="17"/>
  <c r="O8990" i="17"/>
  <c r="O8512" i="17"/>
  <c r="O8066" i="17"/>
  <c r="O8802" i="17"/>
  <c r="O8285" i="17"/>
  <c r="O7646" i="17"/>
  <c r="O7184" i="17"/>
  <c r="O7857" i="17"/>
  <c r="O7425" i="17"/>
  <c r="O2109" i="17"/>
  <c r="O590" i="17"/>
  <c r="O1365" i="17"/>
  <c r="O9200" i="17"/>
  <c r="O8974" i="17"/>
  <c r="O8732" i="17"/>
  <c r="O2664" i="17"/>
  <c r="O4066" i="17"/>
  <c r="O7430" i="17"/>
  <c r="O7186" i="17"/>
  <c r="O6786" i="17"/>
  <c r="O6961" i="17"/>
  <c r="O7431" i="17"/>
  <c r="O7187" i="17"/>
  <c r="O9006" i="17"/>
  <c r="O9246" i="17"/>
  <c r="O8513" i="17"/>
  <c r="O8769" i="17"/>
  <c r="O3396" i="17"/>
  <c r="O3300" i="17"/>
  <c r="O7434" i="17"/>
  <c r="O6790" i="17"/>
  <c r="O7191" i="17"/>
  <c r="O6964" i="17"/>
  <c r="O9603" i="17"/>
  <c r="O9081" i="17"/>
  <c r="O3961" i="17"/>
  <c r="O4603" i="17"/>
  <c r="O2112" i="17"/>
  <c r="O2887" i="17"/>
  <c r="O1643" i="17"/>
  <c r="O1366" i="17"/>
  <c r="O514" i="17"/>
  <c r="O438" i="17"/>
  <c r="O1093" i="17"/>
  <c r="O917" i="17"/>
  <c r="O468" i="17"/>
  <c r="O711" i="17"/>
  <c r="O591" i="17"/>
  <c r="O9201" i="17"/>
  <c r="O8975" i="17"/>
  <c r="O9719" i="17"/>
  <c r="O9436" i="17"/>
  <c r="O9723" i="17"/>
  <c r="O9438" i="17"/>
  <c r="O9726" i="17"/>
  <c r="O9442" i="17"/>
  <c r="O7863" i="17"/>
  <c r="O8073" i="17"/>
  <c r="O8680" i="17"/>
  <c r="O8926" i="17"/>
  <c r="O8518" i="17"/>
  <c r="O5788" i="17"/>
  <c r="O5704" i="17"/>
  <c r="O5762" i="17"/>
  <c r="O5636" i="17"/>
  <c r="O5584" i="17"/>
  <c r="O5739" i="17"/>
  <c r="O5606" i="17"/>
  <c r="O5507" i="17"/>
  <c r="O5851" i="17"/>
  <c r="O5605" i="17"/>
  <c r="O5583" i="17"/>
  <c r="O5562" i="17"/>
  <c r="O5483" i="17"/>
  <c r="O5561" i="17"/>
  <c r="O5673" i="17"/>
  <c r="O5530" i="17"/>
  <c r="O3869" i="17"/>
  <c r="O5809" i="17"/>
  <c r="O5288" i="17"/>
  <c r="O5461" i="17"/>
  <c r="O4666" i="17"/>
  <c r="O3978" i="17"/>
  <c r="O3125" i="17"/>
  <c r="O1480" i="17"/>
  <c r="O2923" i="17"/>
  <c r="O2559" i="17"/>
  <c r="O1778" i="17"/>
  <c r="O130" i="17"/>
  <c r="O1285" i="17"/>
  <c r="O65" i="17"/>
  <c r="O41" i="17"/>
  <c r="O276" i="17"/>
  <c r="O160" i="17"/>
  <c r="O239" i="17"/>
  <c r="O5000" i="17"/>
  <c r="O4018" i="17"/>
  <c r="O7200" i="17"/>
  <c r="O6976" i="17"/>
  <c r="O7098" i="17"/>
  <c r="O6877" i="17"/>
  <c r="O7202" i="17"/>
  <c r="O7448" i="17"/>
  <c r="O7663" i="17"/>
  <c r="O9140" i="17"/>
  <c r="O8917" i="17"/>
  <c r="O8669" i="17"/>
  <c r="O8912" i="17"/>
  <c r="O8524" i="17"/>
  <c r="O8662" i="17"/>
  <c r="O8294" i="17"/>
  <c r="O2121" i="17"/>
  <c r="O1372" i="17"/>
  <c r="O1653" i="17"/>
  <c r="O4771" i="17"/>
  <c r="O4194" i="17"/>
  <c r="O2739" i="17"/>
  <c r="O1654" i="17"/>
  <c r="O2122" i="17"/>
  <c r="O1373" i="17"/>
  <c r="O6982" i="17"/>
  <c r="O7664" i="17"/>
  <c r="O7203" i="17"/>
  <c r="O7449" i="17"/>
  <c r="O5916" i="17"/>
  <c r="O6027" i="17"/>
  <c r="O5973" i="17"/>
  <c r="O9727" i="17"/>
  <c r="O9444" i="17"/>
  <c r="O5179" i="17"/>
  <c r="O5141" i="17"/>
  <c r="O5083" i="17"/>
  <c r="O6268" i="17"/>
  <c r="O5607" i="17"/>
  <c r="O5674" i="17"/>
  <c r="O440" i="17"/>
  <c r="O416" i="17"/>
  <c r="O5588" i="17"/>
  <c r="O5532" i="17"/>
  <c r="O5565" i="17"/>
  <c r="O5547" i="17"/>
  <c r="O297" i="17"/>
  <c r="O277" i="17"/>
  <c r="O161" i="17"/>
  <c r="O240" i="17"/>
  <c r="O259" i="17"/>
  <c r="O187" i="17"/>
  <c r="O2128" i="17"/>
  <c r="O373" i="17"/>
  <c r="O391" i="17"/>
  <c r="O6304" i="17"/>
  <c r="O6162" i="17"/>
  <c r="O6517" i="17"/>
  <c r="O6398" i="17"/>
  <c r="O9301" i="17"/>
  <c r="O8821" i="17"/>
  <c r="O8528" i="17"/>
  <c r="O9062" i="17"/>
  <c r="O9731" i="17"/>
  <c r="O9448" i="17"/>
  <c r="O9455" i="17"/>
  <c r="O9463" i="17"/>
  <c r="O9744" i="17"/>
  <c r="O9460" i="17"/>
  <c r="O9741" i="17"/>
  <c r="O9742" i="17"/>
  <c r="O9461" i="17"/>
  <c r="O5195" i="17"/>
  <c r="O5147" i="17"/>
  <c r="O5099" i="17"/>
  <c r="O4778" i="17"/>
  <c r="O3605" i="17"/>
  <c r="O2133" i="17"/>
  <c r="O3319" i="17"/>
  <c r="O1663" i="17"/>
  <c r="O1382" i="17"/>
  <c r="O1105" i="17"/>
  <c r="O921" i="17"/>
  <c r="O720" i="17"/>
  <c r="O596" i="17"/>
  <c r="O519" i="17"/>
  <c r="O471" i="17"/>
  <c r="O4937" i="17"/>
  <c r="O3383" i="17"/>
  <c r="O2135" i="17"/>
  <c r="O1666" i="17"/>
  <c r="O8530" i="17"/>
  <c r="O8300" i="17"/>
  <c r="O8081" i="17"/>
  <c r="O4488" i="17"/>
  <c r="O2137" i="17"/>
  <c r="O3488" i="17"/>
  <c r="O1384" i="17"/>
  <c r="O3198" i="17"/>
  <c r="O1109" i="17"/>
  <c r="O923" i="17"/>
  <c r="O8085" i="17"/>
  <c r="O8306" i="17"/>
  <c r="O9762" i="17"/>
  <c r="O9488" i="17"/>
  <c r="O9753" i="17"/>
  <c r="O9487" i="17"/>
  <c r="O9767" i="17"/>
  <c r="O9491" i="17"/>
  <c r="O8309" i="17"/>
  <c r="O7870" i="17"/>
  <c r="O8087" i="17"/>
  <c r="O7667" i="17"/>
  <c r="O7455" i="17"/>
  <c r="O9604" i="17"/>
  <c r="O8415" i="17"/>
  <c r="O9082" i="17"/>
  <c r="O8864" i="17"/>
  <c r="O6722" i="17"/>
  <c r="O9323" i="17"/>
  <c r="O8211" i="17"/>
  <c r="O8846" i="17"/>
  <c r="O7577" i="17"/>
  <c r="O7347" i="17"/>
  <c r="O8310" i="17"/>
  <c r="O8088" i="17"/>
  <c r="O7669" i="17"/>
  <c r="O7871" i="17"/>
  <c r="O8089" i="17"/>
  <c r="O4655" i="17"/>
  <c r="O2141" i="17"/>
  <c r="O2847" i="17"/>
  <c r="O1670" i="17"/>
  <c r="O1387" i="17"/>
  <c r="O1112" i="17"/>
  <c r="O8091" i="17"/>
  <c r="O7456" i="17"/>
  <c r="O7873" i="17"/>
  <c r="O7671" i="17"/>
  <c r="O6804" i="17"/>
  <c r="O6652" i="17"/>
  <c r="O8539" i="17"/>
  <c r="O8312" i="17"/>
  <c r="O8092" i="17"/>
  <c r="O7875" i="17"/>
  <c r="O6992" i="17"/>
  <c r="O6805" i="17"/>
  <c r="O6653" i="17"/>
  <c r="O7213" i="17"/>
  <c r="O9137" i="17"/>
  <c r="O8915" i="17"/>
  <c r="O8666" i="17"/>
  <c r="O7878" i="17"/>
  <c r="O7674" i="17"/>
  <c r="O7461" i="17"/>
  <c r="O6996" i="17"/>
  <c r="O7215" i="17"/>
  <c r="O7219" i="17"/>
  <c r="O6655" i="17"/>
  <c r="O6522" i="17"/>
  <c r="O6808" i="17"/>
  <c r="O6525" i="17"/>
  <c r="O6657" i="17"/>
  <c r="O6405" i="17"/>
  <c r="O9498" i="17"/>
  <c r="O9776" i="17"/>
  <c r="O9782" i="17"/>
  <c r="O9507" i="17"/>
  <c r="O2145" i="17"/>
  <c r="O1674" i="17"/>
  <c r="O1389" i="17"/>
  <c r="O1115" i="17"/>
  <c r="O723" i="17"/>
  <c r="O4345" i="17"/>
  <c r="O2951" i="17"/>
  <c r="O8098" i="17"/>
  <c r="O8317" i="17"/>
  <c r="O8966" i="17"/>
  <c r="O8546" i="17"/>
  <c r="O8724" i="17"/>
  <c r="O7222" i="17"/>
  <c r="O7003" i="17"/>
  <c r="O6661" i="17"/>
  <c r="O6813" i="17"/>
  <c r="O4232" i="17"/>
  <c r="O4327" i="17"/>
  <c r="O3088" i="17"/>
  <c r="O2147" i="17"/>
  <c r="O1677" i="17"/>
  <c r="O1117" i="17"/>
  <c r="O1390" i="17"/>
  <c r="O7466" i="17"/>
  <c r="O7883" i="17"/>
  <c r="O7677" i="17"/>
  <c r="O7223" i="17"/>
  <c r="O3252" i="17"/>
  <c r="O4158" i="17"/>
  <c r="O4101" i="17"/>
  <c r="O4755" i="17"/>
  <c r="O3465" i="17"/>
  <c r="O5075" i="17"/>
  <c r="O2836" i="17"/>
  <c r="O3267" i="17"/>
  <c r="O5919" i="17"/>
  <c r="O5871" i="17"/>
  <c r="O5978" i="17"/>
  <c r="O45" i="17"/>
  <c r="O67" i="17"/>
  <c r="O1392" i="17"/>
  <c r="O1119" i="17"/>
  <c r="O4701" i="17"/>
  <c r="O2148" i="17"/>
  <c r="O3801" i="17"/>
  <c r="O2874" i="17"/>
  <c r="O7888" i="17"/>
  <c r="O8105" i="17"/>
  <c r="O8322" i="17"/>
  <c r="O6408" i="17"/>
  <c r="O6663" i="17"/>
  <c r="O6527" i="17"/>
  <c r="O6273" i="17"/>
  <c r="O6227" i="17"/>
  <c r="O2738" i="17"/>
  <c r="O3418" i="17"/>
  <c r="O7230" i="17"/>
  <c r="O7471" i="17"/>
  <c r="O6815" i="17"/>
  <c r="O7007" i="17"/>
  <c r="O9268" i="17"/>
  <c r="O9028" i="17"/>
  <c r="O9526" i="17"/>
  <c r="O9799" i="17"/>
  <c r="O9795" i="17"/>
  <c r="O9522" i="17"/>
  <c r="O9789" i="17"/>
  <c r="O9515" i="17"/>
  <c r="O5010" i="17"/>
  <c r="O5259" i="17"/>
  <c r="O4043" i="17"/>
  <c r="O5566" i="17"/>
  <c r="O2630" i="17"/>
  <c r="O3586" i="17"/>
  <c r="O418" i="17"/>
  <c r="O473" i="17"/>
  <c r="O604" i="17"/>
  <c r="O444" i="17"/>
  <c r="O7010" i="17"/>
  <c r="O6667" i="17"/>
  <c r="O6817" i="17"/>
  <c r="O9609" i="17"/>
  <c r="O9327" i="17"/>
  <c r="O9608" i="17"/>
  <c r="O9328" i="17"/>
  <c r="O3905" i="17"/>
  <c r="O4492" i="17"/>
  <c r="O9329" i="17"/>
  <c r="O8867" i="17"/>
  <c r="O6530" i="17"/>
  <c r="O6413" i="17"/>
  <c r="O6531" i="17"/>
  <c r="O8559" i="17"/>
  <c r="O8114" i="17"/>
  <c r="O8328" i="17"/>
  <c r="O7896" i="17"/>
  <c r="O7897" i="17"/>
  <c r="O7689" i="17"/>
  <c r="O9269" i="17"/>
  <c r="O9031" i="17"/>
  <c r="O6532" i="17"/>
  <c r="O6414" i="17"/>
  <c r="O8118" i="17"/>
  <c r="O7690" i="17"/>
  <c r="O7900" i="17"/>
  <c r="O9130" i="17"/>
  <c r="O8907" i="17"/>
  <c r="O8656" i="17"/>
  <c r="O8332" i="17"/>
  <c r="O8564" i="17"/>
  <c r="O3989" i="17"/>
  <c r="O5059" i="17"/>
  <c r="O2157" i="17"/>
  <c r="O1688" i="17"/>
  <c r="O2971" i="17"/>
  <c r="O1398" i="17"/>
  <c r="O1030" i="17"/>
  <c r="O1125" i="17"/>
  <c r="O6536" i="17"/>
  <c r="O6669" i="17"/>
  <c r="O6820" i="17"/>
  <c r="O8987" i="17"/>
  <c r="O9216" i="17"/>
  <c r="O4878" i="17"/>
  <c r="O2693" i="17"/>
  <c r="O2158" i="17"/>
  <c r="O1689" i="17"/>
  <c r="O1126" i="17"/>
  <c r="O930" i="17"/>
  <c r="O1399" i="17"/>
  <c r="O6274" i="17"/>
  <c r="O6305" i="17"/>
  <c r="O6229" i="17"/>
  <c r="O474" i="17"/>
  <c r="O358" i="17"/>
  <c r="O445" i="17"/>
  <c r="O377" i="17"/>
  <c r="O1128" i="17"/>
  <c r="O420" i="17"/>
  <c r="O523" i="17"/>
  <c r="O419" i="17"/>
  <c r="O2160" i="17"/>
  <c r="O1692" i="17"/>
  <c r="O4119" i="17"/>
  <c r="O3064" i="17"/>
  <c r="O1694" i="17"/>
  <c r="O2162" i="17"/>
  <c r="O526" i="17"/>
  <c r="O1402" i="17"/>
  <c r="O933" i="17"/>
  <c r="O732" i="17"/>
  <c r="O608" i="17"/>
  <c r="O1131" i="17"/>
  <c r="O7904" i="17"/>
  <c r="O7237" i="17"/>
  <c r="O7017" i="17"/>
  <c r="O9034" i="17"/>
  <c r="O9272" i="17"/>
  <c r="O4663" i="17"/>
  <c r="O3583" i="17"/>
  <c r="O4513" i="17"/>
  <c r="O4314" i="17"/>
  <c r="O3004" i="17"/>
  <c r="O9015" i="17"/>
  <c r="O9255" i="17"/>
  <c r="O8777" i="17"/>
  <c r="O7022" i="17"/>
  <c r="O7703" i="17"/>
  <c r="O7485" i="17"/>
  <c r="O7914" i="17"/>
  <c r="O7486" i="17"/>
  <c r="O7243" i="17"/>
  <c r="O7023" i="17"/>
  <c r="O4665" i="17"/>
  <c r="O2168" i="17"/>
  <c r="O9290" i="17"/>
  <c r="O8816" i="17"/>
  <c r="O9053" i="17"/>
  <c r="O7487" i="17"/>
  <c r="O7244" i="17"/>
  <c r="O4875" i="17"/>
  <c r="O2169" i="17"/>
  <c r="O3496" i="17"/>
  <c r="O2600" i="17"/>
  <c r="O1412" i="17"/>
  <c r="O1702" i="17"/>
  <c r="O1136" i="17"/>
  <c r="O5281" i="17"/>
  <c r="O3241" i="17"/>
  <c r="O3243" i="17"/>
  <c r="O2502" i="17"/>
  <c r="O739" i="17"/>
  <c r="O6672" i="17"/>
  <c r="O6824" i="17"/>
  <c r="O3804" i="17"/>
  <c r="O3273" i="17"/>
  <c r="O6128" i="17"/>
  <c r="O6278" i="17"/>
  <c r="O6091" i="17"/>
  <c r="O6090" i="17"/>
  <c r="O6034" i="17"/>
  <c r="O5879" i="17"/>
  <c r="O5987" i="17"/>
  <c r="O6234" i="17"/>
  <c r="O5925" i="17"/>
  <c r="O4935" i="17"/>
  <c r="O3873" i="17"/>
  <c r="O2172" i="17"/>
  <c r="O2870" i="17"/>
  <c r="O1705" i="17"/>
  <c r="O742" i="17"/>
  <c r="O1137" i="17"/>
  <c r="O1415" i="17"/>
  <c r="O851" i="17"/>
  <c r="O611" i="17"/>
  <c r="O91" i="17"/>
  <c r="O8925" i="17"/>
  <c r="O9144" i="17"/>
  <c r="O8133" i="17"/>
  <c r="O8340" i="17"/>
  <c r="O8572" i="17"/>
  <c r="O4437" i="17"/>
  <c r="O3129" i="17"/>
  <c r="O4433" i="17"/>
  <c r="O3915" i="17"/>
  <c r="O2883" i="17"/>
  <c r="O1710" i="17"/>
  <c r="O1421" i="17"/>
  <c r="O1141" i="17"/>
  <c r="O2825" i="17"/>
  <c r="O1712" i="17"/>
  <c r="O613" i="17"/>
  <c r="O4076" i="17"/>
  <c r="O4983" i="17"/>
  <c r="O2178" i="17"/>
  <c r="O9809" i="17"/>
  <c r="O9535" i="17"/>
  <c r="O3896" i="17"/>
  <c r="O1146" i="17"/>
  <c r="O3217" i="17"/>
  <c r="O2182" i="17"/>
  <c r="O6582" i="17"/>
  <c r="O6354" i="17"/>
  <c r="O6583" i="17"/>
  <c r="O6728" i="17"/>
  <c r="O6355" i="17"/>
  <c r="O6826" i="17"/>
  <c r="O7029" i="17"/>
  <c r="O6675" i="17"/>
  <c r="O6542" i="17"/>
  <c r="O4793" i="17"/>
  <c r="O3987" i="17"/>
  <c r="O9543" i="17"/>
  <c r="O9819" i="17"/>
  <c r="O9544" i="17"/>
  <c r="O9820" i="17"/>
  <c r="O5154" i="17"/>
  <c r="O5513" i="17"/>
  <c r="O3776" i="17"/>
  <c r="O2513" i="17"/>
  <c r="O5283" i="17"/>
  <c r="O3279" i="17"/>
  <c r="O3150" i="17"/>
  <c r="O137" i="17"/>
  <c r="O70" i="17"/>
  <c r="O9107" i="17"/>
  <c r="O8886" i="17"/>
  <c r="O4109" i="17"/>
  <c r="O2591" i="17"/>
  <c r="O6830" i="17"/>
  <c r="O7257" i="17"/>
  <c r="O3208" i="17"/>
  <c r="O4872" i="17"/>
  <c r="O2186" i="17"/>
  <c r="O618" i="17"/>
  <c r="O753" i="17"/>
  <c r="O1151" i="17"/>
  <c r="O8703" i="17"/>
  <c r="O8950" i="17"/>
  <c r="O8578" i="17"/>
  <c r="O8347" i="17"/>
  <c r="O7715" i="17"/>
  <c r="O7924" i="17"/>
  <c r="O3131" i="17"/>
  <c r="O2187" i="17"/>
  <c r="O8352" i="17"/>
  <c r="O8144" i="17"/>
  <c r="O8584" i="17"/>
  <c r="O7716" i="17"/>
  <c r="O7927" i="17"/>
  <c r="O8145" i="17"/>
  <c r="O4483" i="17"/>
  <c r="O3775" i="17"/>
  <c r="O2592" i="17"/>
  <c r="O4506" i="17"/>
  <c r="O2191" i="17"/>
  <c r="O4779" i="17"/>
  <c r="O3067" i="17"/>
  <c r="O8587" i="17"/>
  <c r="O7930" i="17"/>
  <c r="O8148" i="17"/>
  <c r="O8713" i="17"/>
  <c r="O8354" i="17"/>
  <c r="O8355" i="17"/>
  <c r="O8149" i="17"/>
  <c r="O7931" i="17"/>
  <c r="O9833" i="17"/>
  <c r="O9556" i="17"/>
  <c r="O9826" i="17"/>
  <c r="O9550" i="17"/>
  <c r="O9832" i="17"/>
  <c r="O9555" i="17"/>
  <c r="O4049" i="17"/>
  <c r="O4404" i="17"/>
  <c r="O2196" i="17"/>
  <c r="O1724" i="17"/>
  <c r="O2814" i="17"/>
  <c r="O1434" i="17"/>
  <c r="O7720" i="17"/>
  <c r="O7501" i="17"/>
  <c r="O4116" i="17"/>
  <c r="O2197" i="17"/>
  <c r="O3320" i="17"/>
  <c r="O1435" i="17"/>
  <c r="O1154" i="17"/>
  <c r="O7935" i="17"/>
  <c r="O8153" i="17"/>
  <c r="O7502" i="17"/>
  <c r="O7266" i="17"/>
  <c r="O7037" i="17"/>
  <c r="O7721" i="17"/>
  <c r="O7038" i="17"/>
  <c r="O7267" i="17"/>
  <c r="O5491" i="17"/>
  <c r="O4824" i="17"/>
  <c r="O2200" i="17"/>
  <c r="O2955" i="17"/>
  <c r="O1727" i="17"/>
  <c r="O950" i="17"/>
  <c r="O1155" i="17"/>
  <c r="O759" i="17"/>
  <c r="O1729" i="17"/>
  <c r="O1156" i="17"/>
  <c r="O1437" i="17"/>
  <c r="O3082" i="17"/>
  <c r="O2202" i="17"/>
  <c r="O6834" i="17"/>
  <c r="O7269" i="17"/>
  <c r="O6681" i="17"/>
  <c r="O7041" i="17"/>
  <c r="O7270" i="17"/>
  <c r="O7504" i="17"/>
  <c r="O7943" i="17"/>
  <c r="O478" i="17"/>
  <c r="O761" i="17"/>
  <c r="O621" i="17"/>
  <c r="O533" i="17"/>
  <c r="O951" i="17"/>
  <c r="O4906" i="17"/>
  <c r="O3955" i="17"/>
  <c r="O3597" i="17"/>
  <c r="O4949" i="17"/>
  <c r="O2601" i="17"/>
  <c r="O2204" i="17"/>
  <c r="O3763" i="17"/>
  <c r="O1730" i="17"/>
  <c r="O1439" i="17"/>
  <c r="O2205" i="17"/>
  <c r="O3168" i="17"/>
  <c r="O1732" i="17"/>
  <c r="O3579" i="17"/>
  <c r="O4909" i="17"/>
  <c r="O2652" i="17"/>
  <c r="O3958" i="17"/>
  <c r="O1733" i="17"/>
  <c r="O2206" i="17"/>
  <c r="O7509" i="17"/>
  <c r="O7277" i="17"/>
  <c r="O7046" i="17"/>
  <c r="O7511" i="17"/>
  <c r="O7280" i="17"/>
  <c r="O7513" i="17"/>
  <c r="O7049" i="17"/>
  <c r="O9257" i="17"/>
  <c r="O9019" i="17"/>
  <c r="O4358" i="17"/>
  <c r="O2209" i="17"/>
  <c r="O2624" i="17"/>
  <c r="O5002" i="17"/>
  <c r="O1736" i="17"/>
  <c r="O1444" i="17"/>
  <c r="O3247" i="17"/>
  <c r="O766" i="17"/>
  <c r="O1161" i="17"/>
  <c r="O955" i="17"/>
  <c r="O623" i="17"/>
  <c r="O8799" i="17"/>
  <c r="O8371" i="17"/>
  <c r="O8166" i="17"/>
  <c r="O8600" i="17"/>
  <c r="O9558" i="17"/>
  <c r="O9839" i="17"/>
  <c r="O9574" i="17"/>
  <c r="O9853" i="17"/>
  <c r="O9575" i="17"/>
  <c r="O9856" i="17"/>
  <c r="O9842" i="17"/>
  <c r="O9563" i="17"/>
  <c r="O4746" i="17"/>
  <c r="O1737" i="17"/>
  <c r="O2952" i="17"/>
  <c r="O2210" i="17"/>
  <c r="O3906" i="17"/>
  <c r="O1445" i="17"/>
  <c r="O4526" i="17"/>
  <c r="O3598" i="17"/>
  <c r="O768" i="17"/>
  <c r="O6843" i="17"/>
  <c r="O7052" i="17"/>
  <c r="O5049" i="17"/>
  <c r="O2765" i="17"/>
  <c r="O6552" i="17"/>
  <c r="O6432" i="17"/>
  <c r="O2977" i="17"/>
  <c r="O4798" i="17"/>
  <c r="O3334" i="17"/>
  <c r="O3384" i="17"/>
  <c r="O3734" i="17"/>
  <c r="O7286" i="17"/>
  <c r="O7523" i="17"/>
  <c r="O9122" i="17"/>
  <c r="O8898" i="17"/>
  <c r="O8379" i="17"/>
  <c r="O9049" i="17"/>
  <c r="O8812" i="17"/>
  <c r="O8606" i="17"/>
  <c r="O9221" i="17"/>
  <c r="O8746" i="17"/>
  <c r="O8989" i="17"/>
  <c r="O1746" i="17"/>
  <c r="O2218" i="17"/>
  <c r="O7746" i="17"/>
  <c r="O7530" i="17"/>
  <c r="O7963" i="17"/>
  <c r="O8177" i="17"/>
  <c r="O4908" i="17"/>
  <c r="O4274" i="17"/>
  <c r="O3195" i="17"/>
  <c r="O4010" i="17"/>
  <c r="O2842" i="17"/>
  <c r="O5005" i="17"/>
  <c r="O3080" i="17"/>
  <c r="O3551" i="17"/>
  <c r="O3402" i="17"/>
  <c r="O774" i="17"/>
  <c r="O482" i="17"/>
  <c r="O425" i="17"/>
  <c r="O628" i="17"/>
  <c r="O4519" i="17"/>
  <c r="O2876" i="17"/>
  <c r="O2222" i="17"/>
  <c r="O8955" i="17"/>
  <c r="O8714" i="17"/>
  <c r="O9190" i="17"/>
  <c r="O1755" i="17"/>
  <c r="O1461" i="17"/>
  <c r="O778" i="17"/>
  <c r="O1175" i="17"/>
  <c r="O6886" i="17"/>
  <c r="O6731" i="17"/>
  <c r="O6587" i="17"/>
  <c r="O6357" i="17"/>
  <c r="O318" i="17"/>
  <c r="O262" i="17"/>
  <c r="O250" i="17"/>
  <c r="O284" i="17"/>
  <c r="O303" i="17"/>
  <c r="O215" i="17"/>
  <c r="O4891" i="17"/>
  <c r="O3596" i="17"/>
  <c r="O4857" i="17"/>
  <c r="O3381" i="17"/>
  <c r="O3694" i="17"/>
  <c r="O8785" i="17"/>
  <c r="O8610" i="17"/>
  <c r="O7750" i="17"/>
  <c r="O7534" i="17"/>
  <c r="O7535" i="17"/>
  <c r="O7065" i="17"/>
  <c r="O7297" i="17"/>
  <c r="O7751" i="17"/>
  <c r="O5158" i="17"/>
  <c r="O5090" i="17"/>
  <c r="O5176" i="17"/>
  <c r="O2233" i="17"/>
  <c r="O1764" i="17"/>
  <c r="O5231" i="17"/>
  <c r="O2634" i="17"/>
  <c r="O7970" i="17"/>
  <c r="O8181" i="17"/>
  <c r="O8385" i="17"/>
  <c r="O7753" i="17"/>
  <c r="O3697" i="17"/>
  <c r="O3076" i="17"/>
  <c r="O2236" i="17"/>
  <c r="O1766" i="17"/>
  <c r="O6696" i="17"/>
  <c r="O6561" i="17"/>
  <c r="O4316" i="17"/>
  <c r="O4215" i="17"/>
  <c r="O2840" i="17"/>
  <c r="O1470" i="17"/>
  <c r="O9862" i="17"/>
  <c r="O9580" i="17"/>
  <c r="O6855" i="17"/>
  <c r="O7304" i="17"/>
  <c r="O7539" i="17"/>
  <c r="O7069" i="17"/>
  <c r="O4460" i="17"/>
  <c r="O2929" i="17"/>
  <c r="O3740" i="17"/>
  <c r="O3942" i="17"/>
  <c r="O3965" i="17"/>
  <c r="O4668" i="17"/>
  <c r="O4008" i="17"/>
  <c r="O3996" i="17"/>
  <c r="O3048" i="17"/>
  <c r="O1471" i="17"/>
  <c r="O2238" i="17"/>
  <c r="O973" i="17"/>
  <c r="O96" i="17"/>
  <c r="O1187" i="17"/>
  <c r="O50" i="17"/>
  <c r="O974" i="17"/>
  <c r="O1188" i="17"/>
  <c r="O2919" i="17"/>
  <c r="O2246" i="17"/>
  <c r="O4929" i="17"/>
  <c r="O3368" i="17"/>
  <c r="O2251" i="17"/>
  <c r="O3726" i="17"/>
  <c r="O601" i="17"/>
  <c r="O521" i="17"/>
  <c r="O788" i="17"/>
  <c r="O4814" i="17"/>
  <c r="O3679" i="17"/>
  <c r="O4987" i="17"/>
  <c r="O3501" i="17"/>
  <c r="O3872" i="17"/>
  <c r="O3165" i="17"/>
  <c r="O2927" i="17"/>
  <c r="O8615" i="17"/>
  <c r="O8387" i="17"/>
  <c r="O8762" i="17"/>
  <c r="O8186" i="17"/>
  <c r="O6698" i="17"/>
  <c r="O6857" i="17"/>
  <c r="O3876" i="17"/>
  <c r="O3163" i="17"/>
  <c r="O2742" i="17"/>
  <c r="O7759" i="17"/>
  <c r="O7544" i="17"/>
  <c r="O4083" i="17"/>
  <c r="O3245" i="17"/>
  <c r="O1551" i="17"/>
  <c r="O1485" i="17"/>
  <c r="O979" i="17"/>
  <c r="O1783" i="17"/>
  <c r="O1486" i="17"/>
  <c r="O790" i="17"/>
  <c r="O1197" i="17"/>
  <c r="O839" i="17"/>
  <c r="O4477" i="17"/>
  <c r="O3166" i="17"/>
  <c r="O4810" i="17"/>
  <c r="O1198" i="17"/>
  <c r="O4419" i="17"/>
  <c r="O2640" i="17"/>
  <c r="O4817" i="17"/>
  <c r="O2260" i="17"/>
  <c r="O4368" i="17"/>
  <c r="O3308" i="17"/>
  <c r="O3777" i="17"/>
  <c r="O2882" i="17"/>
  <c r="O1790" i="17"/>
  <c r="O990" i="17"/>
  <c r="O641" i="17"/>
  <c r="O800" i="17"/>
  <c r="O3812" i="17"/>
  <c r="O2269" i="17"/>
  <c r="O3152" i="17"/>
  <c r="O1795" i="17"/>
  <c r="O1498" i="17"/>
  <c r="O805" i="17"/>
  <c r="O3907" i="17"/>
  <c r="O2271" i="17"/>
  <c r="O2894" i="17"/>
  <c r="O1212" i="17"/>
  <c r="O996" i="17"/>
  <c r="O1807" i="17"/>
  <c r="O813" i="17"/>
  <c r="O1220" i="17"/>
  <c r="O4015" i="17"/>
  <c r="O2288" i="17"/>
  <c r="O1810" i="17"/>
  <c r="O1514" i="17"/>
  <c r="O1222" i="17"/>
  <c r="O814" i="17"/>
  <c r="O1004" i="17"/>
  <c r="O644" i="17"/>
  <c r="O2801" i="17"/>
  <c r="O1814" i="17"/>
  <c r="O2290" i="17"/>
  <c r="O4862" i="17"/>
  <c r="O4221" i="17"/>
  <c r="O1817" i="17"/>
  <c r="O2755" i="17"/>
  <c r="O1519" i="17"/>
  <c r="O1226" i="17"/>
  <c r="O1009" i="17"/>
  <c r="O1820" i="17"/>
  <c r="O1523" i="17"/>
  <c r="O1230" i="17"/>
  <c r="O1012" i="17"/>
  <c r="O819" i="17"/>
  <c r="O6858" i="17"/>
  <c r="O7312" i="17"/>
  <c r="O7076" i="17"/>
  <c r="O7978" i="17"/>
  <c r="O7547" i="17"/>
  <c r="O7763" i="17"/>
  <c r="O4549" i="17"/>
  <c r="O2300" i="17"/>
  <c r="O3026" i="17"/>
  <c r="O5192" i="17"/>
  <c r="O4025" i="17"/>
  <c r="O3892" i="17"/>
  <c r="O5167" i="17"/>
  <c r="O3249" i="17"/>
  <c r="O2301" i="17"/>
  <c r="O3160" i="17"/>
  <c r="O1888" i="17"/>
  <c r="O2563" i="17"/>
  <c r="O1823" i="17"/>
  <c r="O652" i="17"/>
  <c r="O3918" i="17"/>
  <c r="O2809" i="17"/>
  <c r="O1824" i="17"/>
  <c r="O2302" i="17"/>
  <c r="O8394" i="17"/>
  <c r="O7767" i="17"/>
  <c r="O8191" i="17"/>
  <c r="O7981" i="17"/>
  <c r="O6464" i="17"/>
  <c r="O6359" i="17"/>
  <c r="O6589" i="17"/>
  <c r="O4265" i="17"/>
  <c r="O4554" i="17"/>
  <c r="O3176" i="17"/>
  <c r="O2307" i="17"/>
  <c r="O4400" i="17"/>
  <c r="O3972" i="17"/>
  <c r="O1829" i="17"/>
  <c r="O2308" i="17"/>
  <c r="O1534" i="17"/>
  <c r="O2766" i="17"/>
  <c r="O1018" i="17"/>
  <c r="O1239" i="17"/>
  <c r="O7322" i="17"/>
  <c r="O6861" i="17"/>
  <c r="O7079" i="17"/>
  <c r="O4389" i="17"/>
  <c r="O3713" i="17"/>
  <c r="O2309" i="17"/>
  <c r="O2886" i="17"/>
  <c r="O1830" i="17"/>
  <c r="O1240" i="17"/>
  <c r="O7552" i="17"/>
  <c r="O7324" i="17"/>
  <c r="O4752" i="17"/>
  <c r="O1837" i="17"/>
  <c r="O1540" i="17"/>
  <c r="O2718" i="17"/>
  <c r="O2314" i="17"/>
  <c r="O1024" i="17"/>
  <c r="O4544" i="17"/>
  <c r="O1541" i="17"/>
  <c r="O1026" i="17"/>
  <c r="O1247" i="17"/>
  <c r="O3261" i="17"/>
  <c r="O2998" i="17"/>
  <c r="O8623" i="17"/>
  <c r="O8396" i="17"/>
  <c r="O9091" i="17"/>
  <c r="O8874" i="17"/>
  <c r="O9337" i="17"/>
  <c r="O9617" i="17"/>
  <c r="O8875" i="17"/>
  <c r="O8855" i="17"/>
  <c r="O8218" i="17"/>
  <c r="O9092" i="17"/>
  <c r="O7115" i="17"/>
  <c r="O8425" i="17"/>
  <c r="O7805" i="17"/>
  <c r="O6740" i="17"/>
  <c r="O6596" i="17"/>
  <c r="O6470" i="17"/>
  <c r="O7361" i="17"/>
  <c r="O6892" i="17"/>
  <c r="O7597" i="17"/>
  <c r="O7596" i="17"/>
  <c r="O5312" i="17"/>
  <c r="O6361" i="17"/>
  <c r="O56" i="17"/>
  <c r="O8624" i="17"/>
  <c r="O8397" i="17"/>
  <c r="O4451" i="17"/>
  <c r="O3863" i="17"/>
  <c r="O7554" i="17"/>
  <c r="O7083" i="17"/>
  <c r="O7327" i="17"/>
  <c r="O8194" i="17"/>
  <c r="O7985" i="17"/>
  <c r="O7556" i="17"/>
  <c r="O7772" i="17"/>
  <c r="O4448" i="17"/>
  <c r="O3414" i="17"/>
  <c r="O1838" i="17"/>
  <c r="O6868" i="17"/>
  <c r="O6569" i="17"/>
  <c r="O6708" i="17"/>
  <c r="O6447" i="17"/>
  <c r="O8629" i="17"/>
  <c r="O8198" i="17"/>
  <c r="O8681" i="17"/>
  <c r="O8401" i="17"/>
  <c r="O9026" i="17"/>
  <c r="O9267" i="17"/>
  <c r="O8792" i="17"/>
  <c r="O4021" i="17"/>
  <c r="O3945" i="17"/>
  <c r="O3648" i="17"/>
  <c r="O3234" i="17"/>
  <c r="O3564" i="17"/>
  <c r="O2920" i="17"/>
  <c r="O8695" i="17"/>
  <c r="O9168" i="17"/>
  <c r="O8942" i="17"/>
  <c r="O9249" i="17"/>
  <c r="O9010" i="17"/>
  <c r="O7993" i="17"/>
  <c r="O8204" i="17"/>
  <c r="O7779" i="17"/>
  <c r="O7564" i="17"/>
</calcChain>
</file>

<file path=xl/sharedStrings.xml><?xml version="1.0" encoding="utf-8"?>
<sst xmlns="http://schemas.openxmlformats.org/spreadsheetml/2006/main" count="69159" uniqueCount="4702">
  <si>
    <t>data_source</t>
  </si>
  <si>
    <t>recipient_name_990</t>
  </si>
  <si>
    <t>transaction_id</t>
  </si>
  <si>
    <t>donor_name</t>
  </si>
  <si>
    <t>recipient_name_overarching</t>
  </si>
  <si>
    <t>contribution</t>
  </si>
  <si>
    <t>year</t>
  </si>
  <si>
    <t>verified</t>
  </si>
  <si>
    <t>notes</t>
  </si>
  <si>
    <t>original_order</t>
  </si>
  <si>
    <t>individual_donation-scholarship</t>
  </si>
  <si>
    <t>university</t>
  </si>
  <si>
    <t>notable</t>
  </si>
  <si>
    <t>resource_url</t>
  </si>
  <si>
    <t>resource_type</t>
  </si>
  <si>
    <t>university/school</t>
  </si>
  <si>
    <t>1851 Center for Constitutional Law</t>
  </si>
  <si>
    <t/>
  </si>
  <si>
    <t>https://www.sourcewatch.org/index.php/1851_Center_for_Constitutional_Law</t>
  </si>
  <si>
    <t>Charles G. Koch Charitable Foundation</t>
  </si>
  <si>
    <t>A Better Chance</t>
  </si>
  <si>
    <t>added</t>
  </si>
  <si>
    <t>1889 Institute</t>
  </si>
  <si>
    <t>https://www.sourcewatch.org/index.php/1889_Institute</t>
  </si>
  <si>
    <t>A Barreda</t>
  </si>
  <si>
    <t>Y</t>
  </si>
  <si>
    <t>A Bauman</t>
  </si>
  <si>
    <t>N</t>
  </si>
  <si>
    <t>A Biddison</t>
  </si>
  <si>
    <t>A Brechbill</t>
  </si>
  <si>
    <t>Abrigo Ahumada</t>
  </si>
  <si>
    <t>Individual/Scholarship(?)</t>
  </si>
  <si>
    <t>A Brown</t>
  </si>
  <si>
    <t>A Buss</t>
  </si>
  <si>
    <t>A Carrillo</t>
  </si>
  <si>
    <t>A Cirmi</t>
  </si>
  <si>
    <t>A Cole</t>
  </si>
  <si>
    <t>A Cooke</t>
  </si>
  <si>
    <t>A Cotsoradis</t>
  </si>
  <si>
    <t>A Crimi</t>
  </si>
  <si>
    <t>Absher</t>
  </si>
  <si>
    <t>A Cunningham</t>
  </si>
  <si>
    <t>A Curtis</t>
  </si>
  <si>
    <t>A Dodson</t>
  </si>
  <si>
    <t>A Fox</t>
  </si>
  <si>
    <t>A Hinnen</t>
  </si>
  <si>
    <t>A Johnson</t>
  </si>
  <si>
    <t>A Kimpton</t>
  </si>
  <si>
    <t>A Kolar</t>
  </si>
  <si>
    <t>A Kubena</t>
  </si>
  <si>
    <t>Academy of Art University Foundation</t>
  </si>
  <si>
    <t>A Lindwall</t>
  </si>
  <si>
    <t>A Lukahrd</t>
  </si>
  <si>
    <t>A Lukhard</t>
  </si>
  <si>
    <t>A Marino</t>
  </si>
  <si>
    <t>A McCullough</t>
  </si>
  <si>
    <t>A McKinley</t>
  </si>
  <si>
    <t>Academy of Notre Dame de Namur</t>
  </si>
  <si>
    <t>A Monroe</t>
  </si>
  <si>
    <t>A Needs</t>
  </si>
  <si>
    <t>A Pass</t>
  </si>
  <si>
    <t>A Piszczek</t>
  </si>
  <si>
    <t>A Rafferty</t>
  </si>
  <si>
    <t>A Reyes</t>
  </si>
  <si>
    <t>A Rowlett</t>
  </si>
  <si>
    <t>A Ruiz</t>
  </si>
  <si>
    <t>A Smading</t>
  </si>
  <si>
    <t>A Stenzel</t>
  </si>
  <si>
    <t>A Stevenson</t>
  </si>
  <si>
    <t>A Taylor</t>
  </si>
  <si>
    <t>A Torres</t>
  </si>
  <si>
    <t>A Trotter</t>
  </si>
  <si>
    <t>Academy on Capitalism and Limited Government Foundation</t>
  </si>
  <si>
    <t>A Turgeon</t>
  </si>
  <si>
    <t>A Weed</t>
  </si>
  <si>
    <t>A Wider Circle</t>
  </si>
  <si>
    <t>A Wilson</t>
  </si>
  <si>
    <t>A. Adigun</t>
  </si>
  <si>
    <t>A. Ahmed</t>
  </si>
  <si>
    <t>A. Baca</t>
  </si>
  <si>
    <t>A. Brophy</t>
  </si>
  <si>
    <t>A. Butcher</t>
  </si>
  <si>
    <t>A. Demitraszek</t>
  </si>
  <si>
    <t>A. Dunetz</t>
  </si>
  <si>
    <t>Acton Academy Foundation</t>
  </si>
  <si>
    <t>A. Ellis</t>
  </si>
  <si>
    <t>A. Garretson</t>
  </si>
  <si>
    <t>A. Guernsey</t>
  </si>
  <si>
    <t>A. Hern</t>
  </si>
  <si>
    <t>A. Hudnall</t>
  </si>
  <si>
    <t>A. Humphrey</t>
  </si>
  <si>
    <t>A. Keen</t>
  </si>
  <si>
    <t>A. Kersey</t>
  </si>
  <si>
    <t>A. Klosner</t>
  </si>
  <si>
    <t>A. Murcia</t>
  </si>
  <si>
    <t>Adams</t>
  </si>
  <si>
    <t>A. Nix</t>
  </si>
  <si>
    <t>A. Osborn</t>
  </si>
  <si>
    <t>A. Patro</t>
  </si>
  <si>
    <t>A. Rooney</t>
  </si>
  <si>
    <t>A. Sanchez-Olvera</t>
  </si>
  <si>
    <t>A. Schaefer</t>
  </si>
  <si>
    <t>A. Weaver</t>
  </si>
  <si>
    <t>A. White</t>
  </si>
  <si>
    <t>Adomako</t>
  </si>
  <si>
    <t>Aaron Francis Reitz</t>
  </si>
  <si>
    <t>Abdelaziz, Suad</t>
  </si>
  <si>
    <t>Abir Mandal</t>
  </si>
  <si>
    <t>Abitz, Daniel</t>
  </si>
  <si>
    <t>Abrego, Zachary</t>
  </si>
  <si>
    <t>Acquired Immune Deficiency Syndrome Fund</t>
  </si>
  <si>
    <t>Acton Business School</t>
  </si>
  <si>
    <t>Acton Institute for the Study of Religion and Liberty</t>
  </si>
  <si>
    <t>https://www.desmogblog.com/acton-institute</t>
  </si>
  <si>
    <t>Adam Bartha</t>
  </si>
  <si>
    <t>Adrian College</t>
  </si>
  <si>
    <t>Adam Mackler</t>
  </si>
  <si>
    <t>Adam Smith Institute</t>
  </si>
  <si>
    <t>https://www.desmogblog.com/adam-smith-institute</t>
  </si>
  <si>
    <t>Adams, Delisa</t>
  </si>
  <si>
    <t>Adkinson, Joshua</t>
  </si>
  <si>
    <t>Advance Arkansas Institute</t>
  </si>
  <si>
    <t>https://www.sourcewatch.org/index.php/Advance_Arkansas_Institute</t>
  </si>
  <si>
    <t>Advocates for Self-Government</t>
  </si>
  <si>
    <t>Afghan</t>
  </si>
  <si>
    <t>African Ceremonies</t>
  </si>
  <si>
    <t>African Wildlife Foundation</t>
  </si>
  <si>
    <t>Agarwal, Shivani</t>
  </si>
  <si>
    <t>Agee, Dana</t>
  </si>
  <si>
    <t>Agora Institute for Civic Virtue &amp; The Common Good</t>
  </si>
  <si>
    <t>Agrawal,  Millie</t>
  </si>
  <si>
    <t>Agrawal, Amanda</t>
  </si>
  <si>
    <t>Agrawal, Millie</t>
  </si>
  <si>
    <t>Agrawal, Neena</t>
  </si>
  <si>
    <t>Ahmed</t>
  </si>
  <si>
    <t>Akey</t>
  </si>
  <si>
    <t>Alabama Agricultural and Mechanical University</t>
  </si>
  <si>
    <t>Alabama Policy Institute</t>
  </si>
  <si>
    <t>http://www.sourcewatch.org/index.php/Alabama_Policy_Institute</t>
  </si>
  <si>
    <t>Alban</t>
  </si>
  <si>
    <t>Albany State University Foundation</t>
  </si>
  <si>
    <t>Albert, Kristin</t>
  </si>
  <si>
    <t>Alden</t>
  </si>
  <si>
    <t>Alex Reibman</t>
  </si>
  <si>
    <t>Alex, Brandon</t>
  </si>
  <si>
    <t>Alexander Hamilton Institute for the Study of Western Civilization</t>
  </si>
  <si>
    <t>Alexander, Justin</t>
  </si>
  <si>
    <t>Alexander, Lexi</t>
  </si>
  <si>
    <t>Agora Institute for Civic Virtue &amp; the Common Good</t>
  </si>
  <si>
    <t>Alexandra, Slaten</t>
  </si>
  <si>
    <t>Alexis de Tocqueville Institution</t>
  </si>
  <si>
    <t>https://www.desmogblog.com/alexis-de-tocqueville-institution</t>
  </si>
  <si>
    <t>Alili</t>
  </si>
  <si>
    <t>Allegheny College</t>
  </si>
  <si>
    <t>Allen</t>
  </si>
  <si>
    <t>Allen House Foundation</t>
  </si>
  <si>
    <t>Allen Lambe House Foundation</t>
  </si>
  <si>
    <t>Allen-Lambe House Foundation</t>
  </si>
  <si>
    <t>Allen, Kirsten</t>
  </si>
  <si>
    <t>Allexan, Sarah</t>
  </si>
  <si>
    <t>Alliance for School Choice</t>
  </si>
  <si>
    <t>https://www.sourcewatch.org/index.php/Alliance_for_School_Choice</t>
  </si>
  <si>
    <t>Allison Daniel</t>
  </si>
  <si>
    <t>Allison, Kiara</t>
  </si>
  <si>
    <t>Allsides</t>
  </si>
  <si>
    <t>Alma College</t>
  </si>
  <si>
    <t>Alotorre</t>
  </si>
  <si>
    <t>Alvarnaz, Carly</t>
  </si>
  <si>
    <t>Alvarnaz, Lindzy</t>
  </si>
  <si>
    <t>Alvernaz, Carly</t>
  </si>
  <si>
    <t>Alvernaz, Linzy</t>
  </si>
  <si>
    <t>Alwert, Bailey</t>
  </si>
  <si>
    <t>Alwert, Garrett</t>
  </si>
  <si>
    <t>Alzheimer's Association</t>
  </si>
  <si>
    <t>Alzheimer's Disease and Related Disorders Association</t>
  </si>
  <si>
    <t>Amagi Productions</t>
  </si>
  <si>
    <t>Amanda Swysgood</t>
  </si>
  <si>
    <t>America's Future Foundation (AFF)</t>
  </si>
  <si>
    <t>http://www.sourcewatch.org/index.php/America's_Future_Foundation</t>
  </si>
  <si>
    <t>American Cancer Society</t>
  </si>
  <si>
    <t>American Conservative Union Foundation</t>
  </si>
  <si>
    <t>http://www.sourcewatch.org/index.php/American_Conservative_Union</t>
  </si>
  <si>
    <t>American Council for Capital Formation</t>
  </si>
  <si>
    <t>https://www.desmogblog.com/american-council-for-capital-formation</t>
  </si>
  <si>
    <t>American Council of Trustees and Alumni</t>
  </si>
  <si>
    <t>https://www.sourcewatch.org/index.php/American_Council_of_Trustees_and_Alumni</t>
  </si>
  <si>
    <t>American Council on Economics and Society</t>
  </si>
  <si>
    <t>American Council on Science and Health</t>
  </si>
  <si>
    <t>https://www.desmogblog.com/american-council-science-and-health</t>
  </si>
  <si>
    <t>American Enterprise Institute for Public Policy Research</t>
  </si>
  <si>
    <t>https://www.desmogblog.com/american-enterprise-institute</t>
  </si>
  <si>
    <t>American Foreign Policy Council</t>
  </si>
  <si>
    <t>https://www.sourcewatch.org/index.php/American_Foreign_Policy_Council</t>
  </si>
  <si>
    <t>American Heritage Education Foundation</t>
  </si>
  <si>
    <t>American Ideas Institute</t>
  </si>
  <si>
    <t>American Legislative Exchange Council</t>
  </si>
  <si>
    <t>https://www.desmogblog.com/american-legislative-exchange-council</t>
  </si>
  <si>
    <t>American Museum of Natural History</t>
  </si>
  <si>
    <t>American Prosecutors Research Institute</t>
  </si>
  <si>
    <t>American Public Square</t>
  </si>
  <si>
    <t>American Repertory Ballet</t>
  </si>
  <si>
    <t>American Research Center in Egypt</t>
  </si>
  <si>
    <t>American Society of News Editors Foundation</t>
  </si>
  <si>
    <t>American Spectator</t>
  </si>
  <si>
    <t>https://www.sourcewatch.org/index.php/American_Spectator</t>
  </si>
  <si>
    <t>American Spectator Foundation</t>
  </si>
  <si>
    <t>http://www.sourcewatch.org/index.php/American_Spectator</t>
  </si>
  <si>
    <t>American Transparency</t>
  </si>
  <si>
    <t>American University</t>
  </si>
  <si>
    <t>American University Department of Government</t>
  </si>
  <si>
    <t>American Watchdogs</t>
  </si>
  <si>
    <t>Americans for Oxford</t>
  </si>
  <si>
    <t>University of Oxford</t>
  </si>
  <si>
    <t>Americans for Prosperity</t>
  </si>
  <si>
    <t>https://www.desmogblog.com/americans-for-prosperity</t>
  </si>
  <si>
    <t>Americans for Prosperity Foundation (formerly CSE Foundation)</t>
  </si>
  <si>
    <t>Americans for Tax Reform</t>
  </si>
  <si>
    <t>https://www.desmogblog.com/americans-tax-reform</t>
  </si>
  <si>
    <t>Americans for Tax Reform Foundation</t>
  </si>
  <si>
    <t>Ancede</t>
  </si>
  <si>
    <t>Ancient Egypt Research Associates</t>
  </si>
  <si>
    <t>Anderson</t>
  </si>
  <si>
    <t>Anderson University</t>
  </si>
  <si>
    <t>Anderson, Carly</t>
  </si>
  <si>
    <t>Anderson, Erin</t>
  </si>
  <si>
    <t>Anderson, Gabriel</t>
  </si>
  <si>
    <t>Anderson, Gabrielle</t>
  </si>
  <si>
    <t>Anderson, Matthew</t>
  </si>
  <si>
    <t>Anderson, Melissa</t>
  </si>
  <si>
    <t>Andre</t>
  </si>
  <si>
    <t>Andrew College</t>
  </si>
  <si>
    <t>Andrew Welch</t>
  </si>
  <si>
    <t>Andrew, Heidi</t>
  </si>
  <si>
    <t>Andrew, Jill</t>
  </si>
  <si>
    <t>Andrew, Lisa</t>
  </si>
  <si>
    <t>Andzel</t>
  </si>
  <si>
    <t>Angell</t>
  </si>
  <si>
    <t>Angelo Curto</t>
  </si>
  <si>
    <t>Annica Benning</t>
  </si>
  <si>
    <t>Anoba</t>
  </si>
  <si>
    <t>Anthony</t>
  </si>
  <si>
    <t>Anthony E Traina</t>
  </si>
  <si>
    <t>Antram</t>
  </si>
  <si>
    <t>ANU Foundation USA</t>
  </si>
  <si>
    <t>Australian National University (ANU) USA</t>
  </si>
  <si>
    <t>Appalachian State</t>
  </si>
  <si>
    <t>Appalachian State University</t>
  </si>
  <si>
    <t>Appalachian State University ASU</t>
  </si>
  <si>
    <t>Appalachian State University Foundation</t>
  </si>
  <si>
    <t>Aquinas College</t>
  </si>
  <si>
    <t>Aquino</t>
  </si>
  <si>
    <t>Arch Foundation</t>
  </si>
  <si>
    <t>Archer</t>
  </si>
  <si>
    <t>Argosy University - Twin Cities</t>
  </si>
  <si>
    <t>Argosy University</t>
  </si>
  <si>
    <t>Arilomo</t>
  </si>
  <si>
    <t>Arizona Christian University</t>
  </si>
  <si>
    <t>Arizona Council on Economic Education</t>
  </si>
  <si>
    <t>Arizona State University Foundation</t>
  </si>
  <si>
    <t>Arizona State University</t>
  </si>
  <si>
    <t>Arkansas Policy Foundation</t>
  </si>
  <si>
    <t>https://www.sourcewatch.org/index.php/Arkansas_Policy_Foundation</t>
  </si>
  <si>
    <t>Arkansas Tech University</t>
  </si>
  <si>
    <t>Arms Control Association</t>
  </si>
  <si>
    <t>Arneson, Luke</t>
  </si>
  <si>
    <t>Arnette, Christopher</t>
  </si>
  <si>
    <t>Arnold</t>
  </si>
  <si>
    <t>Art Partners</t>
  </si>
  <si>
    <t>Arts &amp; Science Foundation</t>
  </si>
  <si>
    <t>Asbury University</t>
  </si>
  <si>
    <t>Ashbrook Center at Ashland University</t>
  </si>
  <si>
    <t>Ashland University</t>
  </si>
  <si>
    <t>Asher</t>
  </si>
  <si>
    <t>Ashton</t>
  </si>
  <si>
    <t>Asmus Institute</t>
  </si>
  <si>
    <t>Aspen Institute</t>
  </si>
  <si>
    <t>https://www.sourcewatch.org/index.php/Aspen_Institute_for_Humanistic_Studies</t>
  </si>
  <si>
    <t>Aspen Valley Medical Foundation</t>
  </si>
  <si>
    <t>Association for the Study of Free Institutions</t>
  </si>
  <si>
    <t>Association of Private Enterprise Education</t>
  </si>
  <si>
    <t>Assumption College</t>
  </si>
  <si>
    <t>ASU Foundation for a New American University</t>
  </si>
  <si>
    <t>Athens State University Foundation</t>
  </si>
  <si>
    <t>Athens State University</t>
  </si>
  <si>
    <t>Atlantic Legal Foundation</t>
  </si>
  <si>
    <t>https://www.desmogblog.com/atlantic-legal-foundation</t>
  </si>
  <si>
    <t>Atlas Economic Research Foundation</t>
  </si>
  <si>
    <t>https://www.desmogblog.com/atlas-economic-research-foundation</t>
  </si>
  <si>
    <t>Attias</t>
  </si>
  <si>
    <t>Auburn University</t>
  </si>
  <si>
    <t>Augustana College</t>
  </si>
  <si>
    <t>Aupperle, Patrick</t>
  </si>
  <si>
    <t>Aurora Hudson</t>
  </si>
  <si>
    <t>Austin</t>
  </si>
  <si>
    <t>Austin Institute for the Study of Family and Culture</t>
  </si>
  <si>
    <t>Austin Peay State University</t>
  </si>
  <si>
    <t>Austria, Marites</t>
  </si>
  <si>
    <t>Ave Maria University</t>
  </si>
  <si>
    <t>Avi</t>
  </si>
  <si>
    <t>Ayn Rand Institute (ARI)</t>
  </si>
  <si>
    <t>https://www.desmogblog.com/ayn-rand-institute</t>
  </si>
  <si>
    <t>Azusa Pacific University</t>
  </si>
  <si>
    <t>B Becker</t>
  </si>
  <si>
    <t>B Bell</t>
  </si>
  <si>
    <t>B Gilbert</t>
  </si>
  <si>
    <t>B McIntosh</t>
  </si>
  <si>
    <t>B Mousley</t>
  </si>
  <si>
    <t>B Noonan</t>
  </si>
  <si>
    <t>B Piccard</t>
  </si>
  <si>
    <t>B Polasek</t>
  </si>
  <si>
    <t>B Polaser</t>
  </si>
  <si>
    <t>B Rush</t>
  </si>
  <si>
    <t>B Sapet</t>
  </si>
  <si>
    <t>B Seiler</t>
  </si>
  <si>
    <t>B Short</t>
  </si>
  <si>
    <t>B Slicker</t>
  </si>
  <si>
    <t>B Sutherland</t>
  </si>
  <si>
    <t>B White</t>
  </si>
  <si>
    <t>B. Ashley</t>
  </si>
  <si>
    <t>B. Bedford</t>
  </si>
  <si>
    <t>B. Desnoes</t>
  </si>
  <si>
    <t>B. Kaahui</t>
  </si>
  <si>
    <t>B. Le</t>
  </si>
  <si>
    <t>B. Liu</t>
  </si>
  <si>
    <t>B. Poellot</t>
  </si>
  <si>
    <t>B. Walsh</t>
  </si>
  <si>
    <t>B. Wilson</t>
  </si>
  <si>
    <t>Baber, Kristen</t>
  </si>
  <si>
    <t>Baca</t>
  </si>
  <si>
    <t>Bachani</t>
  </si>
  <si>
    <t>Bachman, Alec</t>
  </si>
  <si>
    <t>Bachman, Annie</t>
  </si>
  <si>
    <t>Baher, Julie</t>
  </si>
  <si>
    <t>Bailey, Lauren</t>
  </si>
  <si>
    <t>Baker</t>
  </si>
  <si>
    <t>Baker, Caitlin</t>
  </si>
  <si>
    <t>Baker, Jillian</t>
  </si>
  <si>
    <t>Baker, Justin</t>
  </si>
  <si>
    <t>Baky</t>
  </si>
  <si>
    <t>Balbierz, Kathryn</t>
  </si>
  <si>
    <t>Baldwin-Wallace University</t>
  </si>
  <si>
    <t>Bales, Amanda</t>
  </si>
  <si>
    <t>Ball State University</t>
  </si>
  <si>
    <t>Ball State University Foundation</t>
  </si>
  <si>
    <t>Ballet Theatre Foundation</t>
  </si>
  <si>
    <t>Baltzer, Gilbert</t>
  </si>
  <si>
    <t>Bandoly</t>
  </si>
  <si>
    <t>Banna</t>
  </si>
  <si>
    <t>Barger, Rachel</t>
  </si>
  <si>
    <t>Barnaby, Kate</t>
  </si>
  <si>
    <t>Barnard</t>
  </si>
  <si>
    <t>Barnes</t>
  </si>
  <si>
    <t>Barnes, Brett</t>
  </si>
  <si>
    <t>Barnes, Jennifer</t>
  </si>
  <si>
    <t>Barnett, Don</t>
  </si>
  <si>
    <t>Barrios</t>
  </si>
  <si>
    <t>Barry</t>
  </si>
  <si>
    <t>Barton College</t>
  </si>
  <si>
    <t>Basley</t>
  </si>
  <si>
    <t>Basnight, Caitlin</t>
  </si>
  <si>
    <t>Bassiri, Troy</t>
  </si>
  <si>
    <t>Bastiat Society</t>
  </si>
  <si>
    <t>Baucom, Jessica</t>
  </si>
  <si>
    <t>Baukal, Caitlyn</t>
  </si>
  <si>
    <t>Baukal, Christine</t>
  </si>
  <si>
    <t>Baukal, Courtney</t>
  </si>
  <si>
    <t>Baylor University</t>
  </si>
  <si>
    <t>Beacon Center of Tennessee</t>
  </si>
  <si>
    <t>https://www.sourcewatch.org/index.php/Beacon_Center_of_Tennessee</t>
  </si>
  <si>
    <t>Beaird</t>
  </si>
  <si>
    <t>Beam</t>
  </si>
  <si>
    <t>Beattie, Amy</t>
  </si>
  <si>
    <t>Beaulac</t>
  </si>
  <si>
    <t>Bechstein, Kane</t>
  </si>
  <si>
    <t>Beck-Peter</t>
  </si>
  <si>
    <t>Becker Friedman Institute at the University of Chicago</t>
  </si>
  <si>
    <t>University of Chicago</t>
  </si>
  <si>
    <t>Becker, Brogan</t>
  </si>
  <si>
    <t>Becket Fund For Religious Liberty</t>
  </si>
  <si>
    <t>https://www.sourcewatch.org/index.php?title=Becket</t>
  </si>
  <si>
    <t>Beckey, Danielle</t>
  </si>
  <si>
    <t>Beddow</t>
  </si>
  <si>
    <t>Bedford</t>
  </si>
  <si>
    <t>Bedynek, Mary Katherine</t>
  </si>
  <si>
    <t>Beeson</t>
  </si>
  <si>
    <t>Behl, Ankur</t>
  </si>
  <si>
    <t>Behl, Nikhil</t>
  </si>
  <si>
    <t>Behr</t>
  </si>
  <si>
    <t>Belcher, Wallis</t>
  </si>
  <si>
    <t>Belhaven University</t>
  </si>
  <si>
    <t>Bell, Brandi</t>
  </si>
  <si>
    <t>Bell, Katie</t>
  </si>
  <si>
    <t>Beloit College</t>
  </si>
  <si>
    <t>Bender, Madelin</t>
  </si>
  <si>
    <t>Benedict, James</t>
  </si>
  <si>
    <t>Benedictine College</t>
  </si>
  <si>
    <t>Benes, Lia</t>
  </si>
  <si>
    <t>Benes, Tori</t>
  </si>
  <si>
    <t>Benitez</t>
  </si>
  <si>
    <t>Benjamin</t>
  </si>
  <si>
    <t>Benjamin Joseph Musachio</t>
  </si>
  <si>
    <t>Benjamin Kurtis</t>
  </si>
  <si>
    <t>Benjamin Mertens</t>
  </si>
  <si>
    <t>Bennett G Hampilos</t>
  </si>
  <si>
    <t>Bennett, Shericka</t>
  </si>
  <si>
    <t>Bensimon</t>
  </si>
  <si>
    <t>Berbert, Georgia</t>
  </si>
  <si>
    <t>Berdan, Holly</t>
  </si>
  <si>
    <t>Bergan, Zachary</t>
  </si>
  <si>
    <t>Bergida</t>
  </si>
  <si>
    <t>Berman</t>
  </si>
  <si>
    <t>Bernard Center</t>
  </si>
  <si>
    <t>Beronio</t>
  </si>
  <si>
    <t>Berry College</t>
  </si>
  <si>
    <t>Berry, Colleen</t>
  </si>
  <si>
    <t>Berry, William</t>
  </si>
  <si>
    <t>Berten</t>
  </si>
  <si>
    <t>Bertolotti</t>
  </si>
  <si>
    <t>Bethel College</t>
  </si>
  <si>
    <t>Bethel College - Kansas</t>
  </si>
  <si>
    <t>Bethlehem College &amp; Seminary</t>
  </si>
  <si>
    <t>Bever, Meagan</t>
  </si>
  <si>
    <t>Bever, Megan</t>
  </si>
  <si>
    <t>Bhakta, Saajan</t>
  </si>
  <si>
    <t>Bhatia</t>
  </si>
  <si>
    <t>Bheda, Purvi</t>
  </si>
  <si>
    <t>Big Brothers Big Sisters of Sedgwick County</t>
  </si>
  <si>
    <t>Bijak</t>
  </si>
  <si>
    <t>Bill of Rights Institute</t>
  </si>
  <si>
    <t>https://www.sourcewatch.org/index.php/Bill_of_Rights_Institute</t>
  </si>
  <si>
    <t>Billman</t>
  </si>
  <si>
    <t>Biola University</t>
  </si>
  <si>
    <t>Bipartisan Policy Center</t>
  </si>
  <si>
    <t>https://www.sourcewatch.org/index.php/Bipartisan_Policy_Center</t>
  </si>
  <si>
    <t>Birkofer</t>
  </si>
  <si>
    <t>Birmingham Southern College</t>
  </si>
  <si>
    <t>Birney</t>
  </si>
  <si>
    <t>Bisila, Jonathan</t>
  </si>
  <si>
    <t>Bisson</t>
  </si>
  <si>
    <t>Bitonte, Eben</t>
  </si>
  <si>
    <t>Bitonte, Kendall</t>
  </si>
  <si>
    <t>Blackburn, Sophie</t>
  </si>
  <si>
    <t>Blackwell, Kyleigh</t>
  </si>
  <si>
    <t>Blank</t>
  </si>
  <si>
    <t>Blankinship, Ian</t>
  </si>
  <si>
    <t>Blasi, Audra</t>
  </si>
  <si>
    <t>Blasi, Erin</t>
  </si>
  <si>
    <t>Blischak, Julianna</t>
  </si>
  <si>
    <t>Blizzard, Benjamin</t>
  </si>
  <si>
    <t>Blizzard, Lincoln</t>
  </si>
  <si>
    <t>Blomfield</t>
  </si>
  <si>
    <t>Blood Cancer Foundation</t>
  </si>
  <si>
    <t>Blow</t>
  </si>
  <si>
    <t>Bluegrass Institute for Public Policy Solutions</t>
  </si>
  <si>
    <t>https://www.sourcewatch.org/index.php/Bluegrass_Institute_for_Public_Policy_Solutions</t>
  </si>
  <si>
    <t>Blumenthal</t>
  </si>
  <si>
    <t>Board of Regents - University of Nebraska</t>
  </si>
  <si>
    <t>University of Nebraska</t>
  </si>
  <si>
    <t>Bock, Crystal</t>
  </si>
  <si>
    <t>Bohm, Carol-Ann</t>
  </si>
  <si>
    <t>Bohrn, Carol-Ann</t>
  </si>
  <si>
    <t>Boise State University Foundation</t>
  </si>
  <si>
    <t>Bolden, Brittany</t>
  </si>
  <si>
    <t>Boline, Hannah</t>
  </si>
  <si>
    <t>Bolmer, Elizabeth</t>
  </si>
  <si>
    <t>Bond</t>
  </si>
  <si>
    <t>Bonner, Bo</t>
  </si>
  <si>
    <t>Bonnie Villarreal</t>
  </si>
  <si>
    <t>Bonorden, James</t>
  </si>
  <si>
    <t>Bonsack</t>
  </si>
  <si>
    <t>Boriack, Brooke</t>
  </si>
  <si>
    <t>Bose, Priyanka</t>
  </si>
  <si>
    <t>Boston College</t>
  </si>
  <si>
    <t>Botanica</t>
  </si>
  <si>
    <t>Bouchouev, Vladislav</t>
  </si>
  <si>
    <t>Bourland, Connor</t>
  </si>
  <si>
    <t>Bourland, Jeffrey</t>
  </si>
  <si>
    <t>Bowden</t>
  </si>
  <si>
    <t>Bowen, Kendra</t>
  </si>
  <si>
    <t>Bowhay, Spenser</t>
  </si>
  <si>
    <t>Bowling Green State University</t>
  </si>
  <si>
    <t>Bowling Green State University Foundation</t>
  </si>
  <si>
    <t>Bowman</t>
  </si>
  <si>
    <t>Boyce, John</t>
  </si>
  <si>
    <t>Boyce, Maureen</t>
  </si>
  <si>
    <t>Boyd, Lindsey</t>
  </si>
  <si>
    <t>Boys &amp; Girls Clubs of South Central Kansas</t>
  </si>
  <si>
    <t>Braden</t>
  </si>
  <si>
    <t>Bradin</t>
  </si>
  <si>
    <t>Bradley, Tyler</t>
  </si>
  <si>
    <t>Brake, Aaron</t>
  </si>
  <si>
    <t>Brandon Hershey</t>
  </si>
  <si>
    <t>Brandon Rudolph Davis</t>
  </si>
  <si>
    <t>Brechbill, Alex</t>
  </si>
  <si>
    <t>Brennan Lee Mancil</t>
  </si>
  <si>
    <t>Brescia University</t>
  </si>
  <si>
    <t>Brian Joseph Hoops</t>
  </si>
  <si>
    <t>Brigham Young University</t>
  </si>
  <si>
    <t>Briskey</t>
  </si>
  <si>
    <t>Broadhurst</t>
  </si>
  <si>
    <t>Broadus</t>
  </si>
  <si>
    <t>Brock, Shelby</t>
  </si>
  <si>
    <t>Bromley, Chelsey</t>
  </si>
  <si>
    <t>Bronx Council of the Arts</t>
  </si>
  <si>
    <t>Brookfield Academy</t>
  </si>
  <si>
    <t>Brookings Institution</t>
  </si>
  <si>
    <t>https://www.sourcewatch.org/index.php/Brookings_Institution</t>
  </si>
  <si>
    <t>Brookings Joint Center/Regulatory Studies</t>
  </si>
  <si>
    <t>Brooklyn Academy of Music</t>
  </si>
  <si>
    <t>Brooklyn College Foundation</t>
  </si>
  <si>
    <t>Brooklyn College</t>
  </si>
  <si>
    <t>Brooklyn Law School</t>
  </si>
  <si>
    <t>Brooklyn Museum</t>
  </si>
  <si>
    <t>Brooks, Mica</t>
  </si>
  <si>
    <t>Brown University</t>
  </si>
  <si>
    <t>Brown, Carolyn</t>
  </si>
  <si>
    <t>Brown, Layle</t>
  </si>
  <si>
    <t>Brownstein</t>
  </si>
  <si>
    <t>Brunner, Ross</t>
  </si>
  <si>
    <t>Bryan College</t>
  </si>
  <si>
    <t>Buckeye Institute for Public Policy Solutions</t>
  </si>
  <si>
    <t>https://www.sourcewatch.org/index.php/The_Buckeye_Institute</t>
  </si>
  <si>
    <t>Buena Vista University</t>
  </si>
  <si>
    <t>Buhler, Cassandra</t>
  </si>
  <si>
    <t>Buhler, Russell</t>
  </si>
  <si>
    <t>Bullman, Brittany</t>
  </si>
  <si>
    <t>Bullman, Kristen</t>
  </si>
  <si>
    <t>Burger</t>
  </si>
  <si>
    <t>Burns</t>
  </si>
  <si>
    <t>Burton, Brandi</t>
  </si>
  <si>
    <t>Buse</t>
  </si>
  <si>
    <t>Business Executives for National Security</t>
  </si>
  <si>
    <t>https://www.sourcewatch.org/index.php/Business_Executives_for_National_Security</t>
  </si>
  <si>
    <t>Butherus</t>
  </si>
  <si>
    <t>Butler</t>
  </si>
  <si>
    <t>Butler, Margaret</t>
  </si>
  <si>
    <t>Butz, Amanda</t>
  </si>
  <si>
    <t>C Baukal</t>
  </si>
  <si>
    <t>C Brechbill</t>
  </si>
  <si>
    <t>C Chugg</t>
  </si>
  <si>
    <t>C Clayton</t>
  </si>
  <si>
    <t>C Engel</t>
  </si>
  <si>
    <t>C Evans</t>
  </si>
  <si>
    <t>C Fahey</t>
  </si>
  <si>
    <t>C Franz</t>
  </si>
  <si>
    <t>C Gibson</t>
  </si>
  <si>
    <t>C Go</t>
  </si>
  <si>
    <t>C Goffinet</t>
  </si>
  <si>
    <t>C Jones</t>
  </si>
  <si>
    <t>C Kolbeck</t>
  </si>
  <si>
    <t>C Menkes</t>
  </si>
  <si>
    <t>C Nguyen</t>
  </si>
  <si>
    <t>C Nichols</t>
  </si>
  <si>
    <t>C Noble</t>
  </si>
  <si>
    <t>C Ramos</t>
  </si>
  <si>
    <t>C Ramsey</t>
  </si>
  <si>
    <t>C Reyes</t>
  </si>
  <si>
    <t>C Rogers</t>
  </si>
  <si>
    <t>C Shaner</t>
  </si>
  <si>
    <t>C Tilley</t>
  </si>
  <si>
    <t>C. Bulman</t>
  </si>
  <si>
    <t>C. Butler</t>
  </si>
  <si>
    <t>C. Crews</t>
  </si>
  <si>
    <t>C. Garber</t>
  </si>
  <si>
    <t>C. Grover</t>
  </si>
  <si>
    <t>C. Katebi</t>
  </si>
  <si>
    <t>C. Konieczny</t>
  </si>
  <si>
    <t>C. Nyrud</t>
  </si>
  <si>
    <t>C. White</t>
  </si>
  <si>
    <t>C. Young</t>
  </si>
  <si>
    <t>Caesar E Castellon</t>
  </si>
  <si>
    <t>Cairn University</t>
  </si>
  <si>
    <t>Caleb Randall Trotter</t>
  </si>
  <si>
    <t>California Lutheran University</t>
  </si>
  <si>
    <t>California Policy Center</t>
  </si>
  <si>
    <t>California Public Policy Center</t>
  </si>
  <si>
    <t>https://www.sourcewatch.org/index.php/California_Policy_Center</t>
  </si>
  <si>
    <t>California State University</t>
  </si>
  <si>
    <t>California State University - Chico</t>
  </si>
  <si>
    <t>California State University - East Bay</t>
  </si>
  <si>
    <t>California State University - Fresno Foundation</t>
  </si>
  <si>
    <t>California State University East Bay Foundation</t>
  </si>
  <si>
    <t>California State University Northridge Foundation</t>
  </si>
  <si>
    <t>Calkins</t>
  </si>
  <si>
    <t>Call, Laura</t>
  </si>
  <si>
    <t>Calvin Coolidge Memorial Foundation</t>
  </si>
  <si>
    <t>Calvin Coolidge Presidential Foundation</t>
  </si>
  <si>
    <t>Cambridge College</t>
  </si>
  <si>
    <t>Camp Wood YMCA</t>
  </si>
  <si>
    <t>YMCA</t>
  </si>
  <si>
    <t>Camp, Julia</t>
  </si>
  <si>
    <t>Campbell</t>
  </si>
  <si>
    <t>Campbell University</t>
  </si>
  <si>
    <t>Campbell University Lundy Chair Offices</t>
  </si>
  <si>
    <t>Campbell, Christa</t>
  </si>
  <si>
    <t>Campbell, Kara</t>
  </si>
  <si>
    <t>Campbell, Kittie</t>
  </si>
  <si>
    <t>Camper, Tyrek</t>
  </si>
  <si>
    <t>Canaday, Dian</t>
  </si>
  <si>
    <t>Cancer Research Institute</t>
  </si>
  <si>
    <t>Cangiano, Kristen</t>
  </si>
  <si>
    <t>Cannon</t>
  </si>
  <si>
    <t>CaP CURE</t>
  </si>
  <si>
    <t>Capital Preparatory Schools</t>
  </si>
  <si>
    <t>Capital Research Center</t>
  </si>
  <si>
    <t>https://www.desmogblog.com/capital-research-center</t>
  </si>
  <si>
    <t>Carl Menger Institute</t>
  </si>
  <si>
    <t>Carleton University</t>
  </si>
  <si>
    <t>Carlson, Amanda</t>
  </si>
  <si>
    <t>Carmichael</t>
  </si>
  <si>
    <t>Carnegie Mellon University</t>
  </si>
  <si>
    <t>Carneglia</t>
  </si>
  <si>
    <t>Carolina Critic</t>
  </si>
  <si>
    <t>Carolyn Kate Farrar</t>
  </si>
  <si>
    <t>Carr, Douglas</t>
  </si>
  <si>
    <t>Carrero</t>
  </si>
  <si>
    <t>Carrier</t>
  </si>
  <si>
    <t>Carrier, Elizabeth</t>
  </si>
  <si>
    <t>Carrier, Jessie</t>
  </si>
  <si>
    <t>Carrier, Kimberly</t>
  </si>
  <si>
    <t>Carrillo, Amber</t>
  </si>
  <si>
    <t>Carroll</t>
  </si>
  <si>
    <t>Carroll College</t>
  </si>
  <si>
    <t>Carson Scholars Fund</t>
  </si>
  <si>
    <t>Carthage College</t>
  </si>
  <si>
    <t>Case Western Reserve University</t>
  </si>
  <si>
    <t>Casemore, Abby</t>
  </si>
  <si>
    <t>Casey, David</t>
  </si>
  <si>
    <t>Casner, Erin</t>
  </si>
  <si>
    <t>Cassandra Whalen</t>
  </si>
  <si>
    <t>Castro</t>
  </si>
  <si>
    <t>Castro-Cota</t>
  </si>
  <si>
    <t>Castro-Miller, Graham</t>
  </si>
  <si>
    <t>Cathedral of St. John the Divine</t>
  </si>
  <si>
    <t>Catholic Charities</t>
  </si>
  <si>
    <t>Catholic University of America</t>
  </si>
  <si>
    <t>Cato Institute</t>
  </si>
  <si>
    <t>https://www.desmogblog.com/cato-institute</t>
  </si>
  <si>
    <t>Cause of Action</t>
  </si>
  <si>
    <t>Cause of Action Institute</t>
  </si>
  <si>
    <t>https://www.sourcewatch.org/index.php/Cause_of_Action</t>
  </si>
  <si>
    <t>Causeumentary</t>
  </si>
  <si>
    <t>Caywood</t>
  </si>
  <si>
    <t>Cedarville University</t>
  </si>
  <si>
    <t>Center for Applied Economics at KU</t>
  </si>
  <si>
    <t>University of Kansas</t>
  </si>
  <si>
    <t>Center for Arms Control and Non-Proliferation</t>
  </si>
  <si>
    <t>Center for Competitive Politics</t>
  </si>
  <si>
    <t>https://www.desmogblog.com/topics/center-competitive-politics</t>
  </si>
  <si>
    <t>Center for Democracy &amp; Technology</t>
  </si>
  <si>
    <t>https://www.sourcewatch.org/index.php/Center_for_Democracy_and_Technology</t>
  </si>
  <si>
    <t>Center for Environmental Science Accuracy and Reliability</t>
  </si>
  <si>
    <t>https://polluterwatch.org/center-environmental-science-accuracy-reliability-cesar</t>
  </si>
  <si>
    <t>Center for Equal Opportunity</t>
  </si>
  <si>
    <t>https://www.sourcewatch.org/index.php/Center_for_Equal_Opportunity</t>
  </si>
  <si>
    <t>Center for Excellence in Education</t>
  </si>
  <si>
    <t>Center for Excellence in Higher Education</t>
  </si>
  <si>
    <t>Center for Freedom &amp; Prosperity Foundation</t>
  </si>
  <si>
    <t>http://www.sourcewatch.org/index.php/Center_for_Freedom_and_Prosperity</t>
  </si>
  <si>
    <t>Center for Health &amp; Wellness</t>
  </si>
  <si>
    <t>Center for Independent Thought</t>
  </si>
  <si>
    <t>https://www.desmogblog.com/john-stossel</t>
  </si>
  <si>
    <t>Center for Individual Rights</t>
  </si>
  <si>
    <t>https://www.sourcewatch.org/index.php/Center_for_Individual_Rights</t>
  </si>
  <si>
    <t>Center for International Policy</t>
  </si>
  <si>
    <t>https://www.sourcewatch.org/index.php/Center_for_International_Policy</t>
  </si>
  <si>
    <t>Center for Neighborhood Enterprise</t>
  </si>
  <si>
    <t>https://www.sourcewatch.org/index.php/National_Center_for_Neighborhood_Enterprise</t>
  </si>
  <si>
    <t>Center for Opportunity Urbanism</t>
  </si>
  <si>
    <t>Center for Science and Law</t>
  </si>
  <si>
    <t>Center for Strategic and International Studies</t>
  </si>
  <si>
    <t>https://www.sourcewatch.org/index.php/Center_for_Strategic_and_International_Studies</t>
  </si>
  <si>
    <t>Center for the National Interest</t>
  </si>
  <si>
    <t>https://www.greenpeace.org/usa/global-warming/climate-deniers/front-groups/center-for-the-national-interest-cftni/</t>
  </si>
  <si>
    <t>Center for the Study of Carbon Dioxide and Global Change</t>
  </si>
  <si>
    <t>https://www.desmogblog.com/center-study-carbon-dioxide-and-global-change</t>
  </si>
  <si>
    <t>Center for the Study of Government and the Individual</t>
  </si>
  <si>
    <t>Center for the Study of Market Processes (precursor to Mercatus)</t>
  </si>
  <si>
    <t>George Mason University</t>
  </si>
  <si>
    <t>Center for the Study of the Presidency &amp; Congress</t>
  </si>
  <si>
    <t>Center of the American Experiment</t>
  </si>
  <si>
    <t>https://www.desmogblog.com/center-american-experiment</t>
  </si>
  <si>
    <t>Central Carolina Community College</t>
  </si>
  <si>
    <t>Central Carolina Community College Foundation</t>
  </si>
  <si>
    <t>Central Michigan University</t>
  </si>
  <si>
    <t>Cera-Proulx, Katryna</t>
  </si>
  <si>
    <t>Cerebral Palsy Research Foundation</t>
  </si>
  <si>
    <t>Cerny</t>
  </si>
  <si>
    <t>CEVRO Institute</t>
  </si>
  <si>
    <t>Chamber Music at the Barn</t>
  </si>
  <si>
    <t>Chambers, Ashley</t>
  </si>
  <si>
    <t>Chan, Martha</t>
  </si>
  <si>
    <t>Chandler, Christine</t>
  </si>
  <si>
    <t>Chandler, Justin</t>
  </si>
  <si>
    <t>Chang, An-ni</t>
  </si>
  <si>
    <t>Chang, Ashley</t>
  </si>
  <si>
    <t>Chang, Gary</t>
  </si>
  <si>
    <t>Chaplia</t>
  </si>
  <si>
    <t>Chapman University</t>
  </si>
  <si>
    <t>Charles Koch Foundation</t>
  </si>
  <si>
    <t>https://www.sourcewatch.org/index.php/Koch_Family_Foundations</t>
  </si>
  <si>
    <t>Charles Koch Institute</t>
  </si>
  <si>
    <t>https://www.sourcewatch.org/index.php/Charles_Koch_Institute</t>
  </si>
  <si>
    <t>Charleston Southern University</t>
  </si>
  <si>
    <t>Chase</t>
  </si>
  <si>
    <t>Chen, Dorothy</t>
  </si>
  <si>
    <t>Cheney, Chris</t>
  </si>
  <si>
    <t>Chestnut Hill College</t>
  </si>
  <si>
    <t>Chicago Classical Academy</t>
  </si>
  <si>
    <t>Chicago Council on Global Affairs</t>
  </si>
  <si>
    <t>https://www.sourcewatch.org/index.php/Chicago_Council_on_Global_Affairs</t>
  </si>
  <si>
    <t>Children First CEO KS</t>
  </si>
  <si>
    <t>Children's Advocacy Center of Manhattan</t>
  </si>
  <si>
    <t>Children's Hospital Boston</t>
  </si>
  <si>
    <t>Childs, Allison</t>
  </si>
  <si>
    <t>Chinn, Jacquelyn</t>
  </si>
  <si>
    <t>Christendom College</t>
  </si>
  <si>
    <t>Christenson, David</t>
  </si>
  <si>
    <t>Christian I. Whitten</t>
  </si>
  <si>
    <t>Christian Legal Society</t>
  </si>
  <si>
    <t>Christine Caldwell</t>
  </si>
  <si>
    <t>Christo</t>
  </si>
  <si>
    <t>Christopher Dunn</t>
  </si>
  <si>
    <t>Christopher J. Nelson</t>
  </si>
  <si>
    <t>Christopher Newport University</t>
  </si>
  <si>
    <t>Christopher Newport University Education Foundation</t>
  </si>
  <si>
    <t>Christy</t>
  </si>
  <si>
    <t>Cieply</t>
  </si>
  <si>
    <t>Citizens Against Government Waste (CAGW)</t>
  </si>
  <si>
    <t>http://www.sourcewatch.org/index.php/Citizens_Against_Government_Waste</t>
  </si>
  <si>
    <t>Citizens for a Sound Economy (CSE)</t>
  </si>
  <si>
    <t>https://www.desmogblog.com/freedomworks</t>
  </si>
  <si>
    <t>Citizens for America Educational Foundation</t>
  </si>
  <si>
    <t>Citizens for Congressional Reform Foundation</t>
  </si>
  <si>
    <t>City Center of Music &amp; Drama</t>
  </si>
  <si>
    <t>"Atlas Network"</t>
  </si>
  <si>
    <t>City College Fund</t>
  </si>
  <si>
    <t>Civitas Institute, John William Pope</t>
  </si>
  <si>
    <t>http://www.sourcewatch.org/index.php/John_William_Pope_Civitas_Institute</t>
  </si>
  <si>
    <t>Claflin University</t>
  </si>
  <si>
    <t>Claremont Graduate University</t>
  </si>
  <si>
    <t>Claremont McKenna College</t>
  </si>
  <si>
    <t>Clark</t>
  </si>
  <si>
    <t>Clark, Benjamin</t>
  </si>
  <si>
    <t>Clark, Peter</t>
  </si>
  <si>
    <t>Clarke</t>
  </si>
  <si>
    <t>Clarkson University</t>
  </si>
  <si>
    <t>Clary</t>
  </si>
  <si>
    <t>Claude R. Lambe Foundation</t>
  </si>
  <si>
    <t>Clavelli, Jason</t>
  </si>
  <si>
    <t>Clavelli, Matthew</t>
  </si>
  <si>
    <t>Clavelli, Thomas</t>
  </si>
  <si>
    <t>Clay</t>
  </si>
  <si>
    <t>Clay, Natalie</t>
  </si>
  <si>
    <t>Clayton, Sara</t>
  </si>
  <si>
    <t>Cleary University</t>
  </si>
  <si>
    <t>Clement, Casey</t>
  </si>
  <si>
    <t>Clemson University</t>
  </si>
  <si>
    <t>Clemson University College of Business</t>
  </si>
  <si>
    <t>Clemson University Department of Economics</t>
  </si>
  <si>
    <t>Clemson University Foundation</t>
  </si>
  <si>
    <t>Clinton, Ryan</t>
  </si>
  <si>
    <t>CNU Education Foundation</t>
  </si>
  <si>
    <t>CO2 Coalition</t>
  </si>
  <si>
    <t>https://www.desmogblog.com/co2-coalition</t>
  </si>
  <si>
    <t>Coastal Carolina University</t>
  </si>
  <si>
    <t>Coastal Education Foundation</t>
  </si>
  <si>
    <t>Coates</t>
  </si>
  <si>
    <t>Coble, Joshua</t>
  </si>
  <si>
    <t>Cochrane</t>
  </si>
  <si>
    <t>Codoluto, Daniel</t>
  </si>
  <si>
    <t>Coffey, Kailey</t>
  </si>
  <si>
    <t>Cold Spring Harbor Laboratory</t>
  </si>
  <si>
    <t>Cole, Adam</t>
  </si>
  <si>
    <t>Cole, Alyssa</t>
  </si>
  <si>
    <t>Cole, Andrew</t>
  </si>
  <si>
    <t>Cole, Ashlea</t>
  </si>
  <si>
    <t>Cole, Mackenzie</t>
  </si>
  <si>
    <t>Colene Lind</t>
  </si>
  <si>
    <t>Colgate University</t>
  </si>
  <si>
    <t>College of Charleston</t>
  </si>
  <si>
    <t>College of Charleston Foundation</t>
  </si>
  <si>
    <t>College of Coastal Georgia Foundation</t>
  </si>
  <si>
    <t>College of Coastal Georgia</t>
  </si>
  <si>
    <t>College of New Jersey Foundation</t>
  </si>
  <si>
    <t>College of New Jersey</t>
  </si>
  <si>
    <t>College of Saint Rose</t>
  </si>
  <si>
    <t>College of the Holy Cross</t>
  </si>
  <si>
    <t>College of the Sequoias Foundation</t>
  </si>
  <si>
    <t>College of the Sequoias</t>
  </si>
  <si>
    <t>College of William &amp; Mary</t>
  </si>
  <si>
    <t>Collegians For A Constructive Tomorrow (CFACT Campus)</t>
  </si>
  <si>
    <t>https://www.greenpeace.org/usa/global-warming/climate-deniers/front-groups/collegians-for-a-constructive-tomorrow-cfact-campus/</t>
  </si>
  <si>
    <t>Collier, Andrew</t>
  </si>
  <si>
    <t>Colling, Lindsay</t>
  </si>
  <si>
    <t>Collins, Daniel</t>
  </si>
  <si>
    <t>Collins, Katherine</t>
  </si>
  <si>
    <t>Collins, Patrick</t>
  </si>
  <si>
    <t>Colorado Christian University</t>
  </si>
  <si>
    <t>Colorado College</t>
  </si>
  <si>
    <t>Columbia University</t>
  </si>
  <si>
    <t>Colven Jr, William</t>
  </si>
  <si>
    <t>Colven, Jr, Williams</t>
  </si>
  <si>
    <t>Colven, William</t>
  </si>
  <si>
    <t>Combs</t>
  </si>
  <si>
    <t>Committee For A Constructive Tomorrow (CFACT)</t>
  </si>
  <si>
    <t>https://www.desmogblog.com/committee-constructive-tomorrow</t>
  </si>
  <si>
    <t>Committee for a Responsible Federal Budget</t>
  </si>
  <si>
    <t>https://www.sourcewatch.org/index.php/Committee_for_a_Responsible_Federal_Budget</t>
  </si>
  <si>
    <t>Commonwealth Foundation for Public Policy Alternatives</t>
  </si>
  <si>
    <t>http://www.sourcewatch.org/index.php/Commonwealth_Foundation</t>
  </si>
  <si>
    <t>Communities in Schools</t>
  </si>
  <si>
    <t>Community Resources for Justice</t>
  </si>
  <si>
    <t>Community Service Society of NY</t>
  </si>
  <si>
    <t>Compact for America Educational Foundation</t>
  </si>
  <si>
    <t>https://www.sourcewatch.org/index.php/Compact_for_America_Educational_Foundation</t>
  </si>
  <si>
    <t>Competitive Enterprise Institute</t>
  </si>
  <si>
    <t>https://www.desmogblog.com/competitive-enterprise-institute</t>
  </si>
  <si>
    <t>Compston, Adriane</t>
  </si>
  <si>
    <t>Concordia College New York</t>
  </si>
  <si>
    <t>Concordia University - Irvine</t>
  </si>
  <si>
    <t>Concordia University</t>
  </si>
  <si>
    <t>Concordia University Wisconsin</t>
  </si>
  <si>
    <t>Condon</t>
  </si>
  <si>
    <t>Conerty</t>
  </si>
  <si>
    <t>Connecticut Association of Scholars</t>
  </si>
  <si>
    <t>Connochie</t>
  </si>
  <si>
    <t>Connor F Roth</t>
  </si>
  <si>
    <t>Conor Devine</t>
  </si>
  <si>
    <t>Conoshenti</t>
  </si>
  <si>
    <t>Conover</t>
  </si>
  <si>
    <t>Conservative Policy Leadership Institute</t>
  </si>
  <si>
    <t>ConSource</t>
  </si>
  <si>
    <t>Consumer Alert</t>
  </si>
  <si>
    <t>https://www.sourcewatch.org/index.php/Consumer_Alert</t>
  </si>
  <si>
    <t>Cook</t>
  </si>
  <si>
    <t>Cook, Jenna</t>
  </si>
  <si>
    <t>Cook, Lindsey</t>
  </si>
  <si>
    <t>Cooke, Amy</t>
  </si>
  <si>
    <t>Cooke, John</t>
  </si>
  <si>
    <t>Cooper</t>
  </si>
  <si>
    <t>Cooper, Lauren</t>
  </si>
  <si>
    <t>Cooper, Seth</t>
  </si>
  <si>
    <t>Copeland, Ethan</t>
  </si>
  <si>
    <t>Corban University</t>
  </si>
  <si>
    <t>Cordell</t>
  </si>
  <si>
    <t>Core Knowledge Foundation</t>
  </si>
  <si>
    <t>https://www.sourcewatch.org/index.php/Core_Knowledge_Foundation</t>
  </si>
  <si>
    <t>Cornell College</t>
  </si>
  <si>
    <t>Cornell Law School</t>
  </si>
  <si>
    <t>Cornell University</t>
  </si>
  <si>
    <t>Cornerstone Schools</t>
  </si>
  <si>
    <t>Cossel, Aaron</t>
  </si>
  <si>
    <t>Cotsoradis, Alicia</t>
  </si>
  <si>
    <t>Council for Economic Education</t>
  </si>
  <si>
    <t>Council for National Policy</t>
  </si>
  <si>
    <t>http://www.sourcewatch.org/index.php/Council_for_National_Policy</t>
  </si>
  <si>
    <t>Cournoyer</t>
  </si>
  <si>
    <t>Covelli, Curtis</t>
  </si>
  <si>
    <t>Covey, Brett</t>
  </si>
  <si>
    <t>Covey, Karah</t>
  </si>
  <si>
    <t>Covey, Kylie</t>
  </si>
  <si>
    <t>Cowart, Allison</t>
  </si>
  <si>
    <t>Cox, Utah</t>
  </si>
  <si>
    <t>Cracraft, Meredith</t>
  </si>
  <si>
    <t>Cramer, Broc</t>
  </si>
  <si>
    <t>Cramer, Bronc</t>
  </si>
  <si>
    <t>Crawford</t>
  </si>
  <si>
    <t>Crawshaw, Tate</t>
  </si>
  <si>
    <t>Creevan, Zachary</t>
  </si>
  <si>
    <t>Creighton University</t>
  </si>
  <si>
    <t>Creitz, Haley</t>
  </si>
  <si>
    <t>Crenshaw, Morgan</t>
  </si>
  <si>
    <t>Crews, Emily</t>
  </si>
  <si>
    <t>Critical Review Foundation</t>
  </si>
  <si>
    <t>Cronan</t>
  </si>
  <si>
    <t>Cross, Alicia</t>
  </si>
  <si>
    <t>Cross, Caroline</t>
  </si>
  <si>
    <t>Cross, Melissa</t>
  </si>
  <si>
    <t>Cross, Philip</t>
  </si>
  <si>
    <t>Crosser</t>
  </si>
  <si>
    <t>Crouse</t>
  </si>
  <si>
    <t>Crowder, Justin</t>
  </si>
  <si>
    <t>Crowe</t>
  </si>
  <si>
    <t>Crowley</t>
  </si>
  <si>
    <t>CSU Chico Foundation</t>
  </si>
  <si>
    <t>CTC Foundation</t>
  </si>
  <si>
    <t>Cukovic</t>
  </si>
  <si>
    <t>Culotta, McKenzie</t>
  </si>
  <si>
    <t>Cummings</t>
  </si>
  <si>
    <t>Cunningham</t>
  </si>
  <si>
    <t>Cunningham, Andie</t>
  </si>
  <si>
    <t>Cure, Vanna</t>
  </si>
  <si>
    <t>Curto</t>
  </si>
  <si>
    <t>Cuthbert, Alyssa</t>
  </si>
  <si>
    <t>Cutrer</t>
  </si>
  <si>
    <t>D Casey</t>
  </si>
  <si>
    <t>D Chen</t>
  </si>
  <si>
    <t>D Dickinson</t>
  </si>
  <si>
    <t>D Eggert</t>
  </si>
  <si>
    <t>D Engelbart</t>
  </si>
  <si>
    <t>D Ewers</t>
  </si>
  <si>
    <t>D Lencioni</t>
  </si>
  <si>
    <t>D Levesque</t>
  </si>
  <si>
    <t>D Menezes</t>
  </si>
  <si>
    <t>D Moran</t>
  </si>
  <si>
    <t>D Severson</t>
  </si>
  <si>
    <t>D Thompson</t>
  </si>
  <si>
    <t>D. Aisyah</t>
  </si>
  <si>
    <t>D. Bruggers</t>
  </si>
  <si>
    <t>D. Butler</t>
  </si>
  <si>
    <t>D. Cakert</t>
  </si>
  <si>
    <t>D. Elek</t>
  </si>
  <si>
    <t>D. Flemming</t>
  </si>
  <si>
    <t>D. Glenn Whitman</t>
  </si>
  <si>
    <t>D. Greenberg</t>
  </si>
  <si>
    <t>D. Hyland</t>
  </si>
  <si>
    <t>D. Kendrick</t>
  </si>
  <si>
    <t>D. Lewis</t>
  </si>
  <si>
    <t>D. Pittman</t>
  </si>
  <si>
    <t>D. Takash</t>
  </si>
  <si>
    <t>D. Tauzin</t>
  </si>
  <si>
    <t>D. White</t>
  </si>
  <si>
    <t>D. Young</t>
  </si>
  <si>
    <t>D'Allura, Megan</t>
  </si>
  <si>
    <t>Da Silva</t>
  </si>
  <si>
    <t>Dacey</t>
  </si>
  <si>
    <t>Dahl</t>
  </si>
  <si>
    <t>Dailey, Brynn</t>
  </si>
  <si>
    <t>Daily Caller News Foundation</t>
  </si>
  <si>
    <t>https://www.desmogblog.com/daily-caller</t>
  </si>
  <si>
    <t>Dakota Wesleyan University</t>
  </si>
  <si>
    <t>Dallas Baptist University</t>
  </si>
  <si>
    <t>Dance Theatre of Harlem</t>
  </si>
  <si>
    <t>Dane S Skorup</t>
  </si>
  <si>
    <t>Daniel A. Laguttuta</t>
  </si>
  <si>
    <t>Daniel F. Mcinnis</t>
  </si>
  <si>
    <t>Daniel Rothschild</t>
  </si>
  <si>
    <t>Daniel Thayer Woislaw</t>
  </si>
  <si>
    <t>Daniel, Hailey</t>
  </si>
  <si>
    <t>Danielson</t>
  </si>
  <si>
    <t>Danielson, Jeffrey</t>
  </si>
  <si>
    <t>Danjell Elgebrant</t>
  </si>
  <si>
    <t>Darbari</t>
  </si>
  <si>
    <t>Darden, Jamie</t>
  </si>
  <si>
    <t>Daren Nah</t>
  </si>
  <si>
    <t>Daring Project</t>
  </si>
  <si>
    <t>Dark, Jessica</t>
  </si>
  <si>
    <t>Darst</t>
  </si>
  <si>
    <t>Dartmouth College</t>
  </si>
  <si>
    <t>Dartmouth College Department of Economics</t>
  </si>
  <si>
    <t>Dartmouth University</t>
  </si>
  <si>
    <t>Darwin</t>
  </si>
  <si>
    <t>Dasinger</t>
  </si>
  <si>
    <t>David E. Foster</t>
  </si>
  <si>
    <t>David H. Koch Charitable Foundation</t>
  </si>
  <si>
    <t>David James Weisser</t>
  </si>
  <si>
    <t>David Mitch</t>
  </si>
  <si>
    <t>Davidson, Emily</t>
  </si>
  <si>
    <t>Davis</t>
  </si>
  <si>
    <t>Davis, Connor</t>
  </si>
  <si>
    <t>Davis, Jeffrey</t>
  </si>
  <si>
    <t>Davis, Megan</t>
  </si>
  <si>
    <t>Day, Emily</t>
  </si>
  <si>
    <t>DeBerry</t>
  </si>
  <si>
    <t>Deerfield Academy</t>
  </si>
  <si>
    <t>Deese</t>
  </si>
  <si>
    <t>Defenders of Property Rights</t>
  </si>
  <si>
    <t>https://www.sourcewatch.org/index.php/Defenders_of_Property_Rights</t>
  </si>
  <si>
    <t>Defy Ventures</t>
  </si>
  <si>
    <t>DeGarmo, Andrew</t>
  </si>
  <si>
    <t>Degarmo, Jason</t>
  </si>
  <si>
    <t>DeGarmo, Lydia</t>
  </si>
  <si>
    <t>Del Aguila</t>
  </si>
  <si>
    <t>Delaware Council on Economic Education</t>
  </si>
  <si>
    <t>Delaware State University</t>
  </si>
  <si>
    <t>Delaware State University Foundation</t>
  </si>
  <si>
    <t>Delta State University</t>
  </si>
  <si>
    <t>Dennis</t>
  </si>
  <si>
    <t>Denton, Andrew</t>
  </si>
  <si>
    <t>Depot Theatre Company</t>
  </si>
  <si>
    <t>Derek M. Rose</t>
  </si>
  <si>
    <t>Desimone</t>
  </si>
  <si>
    <t>Devon Beck</t>
  </si>
  <si>
    <t>DeWitt, Dane</t>
  </si>
  <si>
    <t>Dewitt, Katherine</t>
  </si>
  <si>
    <t>Dhere, Neelesh</t>
  </si>
  <si>
    <t>Di Giovanna</t>
  </si>
  <si>
    <t>Diaz</t>
  </si>
  <si>
    <t>Diaz, Jenny</t>
  </si>
  <si>
    <t>Dickerson, Laura</t>
  </si>
  <si>
    <t>Dickson</t>
  </si>
  <si>
    <t>Diehl, Kevin</t>
  </si>
  <si>
    <t>Dikembe Mutombo Foundation</t>
  </si>
  <si>
    <t>Dilkes, Stepan</t>
  </si>
  <si>
    <t>Ding, Jessica</t>
  </si>
  <si>
    <t>Ding, Michelle</t>
  </si>
  <si>
    <t>Dinh</t>
  </si>
  <si>
    <t>Dinsdale, Danielle</t>
  </si>
  <si>
    <t>Dinwiddie, Jennifer</t>
  </si>
  <si>
    <t>Dishman, Kevin</t>
  </si>
  <si>
    <t>Dishon, Stephanie</t>
  </si>
  <si>
    <t>Dixon</t>
  </si>
  <si>
    <t>Dixon, Andrew</t>
  </si>
  <si>
    <t>Dixon, Heather</t>
  </si>
  <si>
    <t>Dixon, Lindsey</t>
  </si>
  <si>
    <t>Diza</t>
  </si>
  <si>
    <t>Dmitry Vasischev</t>
  </si>
  <si>
    <t>Dodson, Jill</t>
  </si>
  <si>
    <t>Dolecheck, Deborah</t>
  </si>
  <si>
    <t>Dolecheck, Luke</t>
  </si>
  <si>
    <t>Dolecheck, Marcia</t>
  </si>
  <si>
    <t>Dolecheck, Mark</t>
  </si>
  <si>
    <t>Dolechek, Deborah</t>
  </si>
  <si>
    <t>Domokos, Andrea</t>
  </si>
  <si>
    <t>Dongping Jing</t>
  </si>
  <si>
    <t>Donnelly, Erin</t>
  </si>
  <si>
    <t>Donnelly, Sean</t>
  </si>
  <si>
    <t>Donors Capital Fund</t>
  </si>
  <si>
    <t>https://www.desmogblog.com/donors-capital-fund</t>
  </si>
  <si>
    <t>Donors Trust</t>
  </si>
  <si>
    <t>https://www.desmogblog.com/who-donors-trust</t>
  </si>
  <si>
    <t>Dorhout</t>
  </si>
  <si>
    <t>Dorminey</t>
  </si>
  <si>
    <t>Dorrill</t>
  </si>
  <si>
    <t>Dort, Tyler</t>
  </si>
  <si>
    <t>Doster, Shannon</t>
  </si>
  <si>
    <t>Downey</t>
  </si>
  <si>
    <t>Doyle, Jacob</t>
  </si>
  <si>
    <t>Dr Pepper Museum &amp; Free Enterprise Institute</t>
  </si>
  <si>
    <t>Draddy, Andrea</t>
  </si>
  <si>
    <t>Drall</t>
  </si>
  <si>
    <t>Drury University</t>
  </si>
  <si>
    <t>DuBose, JoAnna</t>
  </si>
  <si>
    <t>Dudley, John</t>
  </si>
  <si>
    <t>Duea, Sarah</t>
  </si>
  <si>
    <t>Duell</t>
  </si>
  <si>
    <t>Duke University</t>
  </si>
  <si>
    <t>Dula Jonathon</t>
  </si>
  <si>
    <t>Dula, Jonatha</t>
  </si>
  <si>
    <t>Dula, Jonathon</t>
  </si>
  <si>
    <t>Duncan Michael Edward Taylor</t>
  </si>
  <si>
    <t>Duncan, Cameron</t>
  </si>
  <si>
    <t>Duncan, Katie</t>
  </si>
  <si>
    <t>Dunlap, Jessica</t>
  </si>
  <si>
    <t>Dunn, Blake</t>
  </si>
  <si>
    <t>Duplessie</t>
  </si>
  <si>
    <t>Duquesne University</t>
  </si>
  <si>
    <t>Duren</t>
  </si>
  <si>
    <t>Durkin, Brendon</t>
  </si>
  <si>
    <t>Dustin R Lane</t>
  </si>
  <si>
    <t>Dutton, Joshua</t>
  </si>
  <si>
    <t>Duvall</t>
  </si>
  <si>
    <t>Dwinell</t>
  </si>
  <si>
    <t>Dwyer</t>
  </si>
  <si>
    <t>Dwyer, Elizabeth</t>
  </si>
  <si>
    <t>Dysle, Nicholas</t>
  </si>
  <si>
    <t>Dysle, Rahamiah</t>
  </si>
  <si>
    <t>Dyson, Ivey</t>
  </si>
  <si>
    <t>E Aikman</t>
  </si>
  <si>
    <t>E Clinton</t>
  </si>
  <si>
    <t>E Crenshaw</t>
  </si>
  <si>
    <t>E Cross</t>
  </si>
  <si>
    <t>E Dwyer</t>
  </si>
  <si>
    <t>E Edgerly</t>
  </si>
  <si>
    <t>E Ewers</t>
  </si>
  <si>
    <t>E Gardiner</t>
  </si>
  <si>
    <t>E Goentzel</t>
  </si>
  <si>
    <t>E Hayashi</t>
  </si>
  <si>
    <t>E Henrichs</t>
  </si>
  <si>
    <t>E Hi</t>
  </si>
  <si>
    <t>E Honnold</t>
  </si>
  <si>
    <t>E Hu</t>
  </si>
  <si>
    <t>E Karber</t>
  </si>
  <si>
    <t>E Laing</t>
  </si>
  <si>
    <t>E Machicek</t>
  </si>
  <si>
    <t>E Matthews</t>
  </si>
  <si>
    <t>E McDermott</t>
  </si>
  <si>
    <t>E Mines</t>
  </si>
  <si>
    <t>E Ramsey</t>
  </si>
  <si>
    <t>E Rohl</t>
  </si>
  <si>
    <t>E Rohleder</t>
  </si>
  <si>
    <t>E Vanhaute</t>
  </si>
  <si>
    <t>E Wurst</t>
  </si>
  <si>
    <t>E Xue</t>
  </si>
  <si>
    <t>E Yung</t>
  </si>
  <si>
    <t>E Zue</t>
  </si>
  <si>
    <t>E Zwick</t>
  </si>
  <si>
    <t>E. Dunks</t>
  </si>
  <si>
    <t>E. Garcia</t>
  </si>
  <si>
    <t>E. Greene</t>
  </si>
  <si>
    <t>E. Montealegre</t>
  </si>
  <si>
    <t>E. Rhorick</t>
  </si>
  <si>
    <t>Earthwatch Expeditions</t>
  </si>
  <si>
    <t>East Carolina University</t>
  </si>
  <si>
    <t>East Florida State College</t>
  </si>
  <si>
    <t>East Stroudsburg University of Pennsylvania</t>
  </si>
  <si>
    <t>East Tennessee State University</t>
  </si>
  <si>
    <t>Eastern Florida State College</t>
  </si>
  <si>
    <t>Eastern University</t>
  </si>
  <si>
    <t>Eastminster Presbyterian Church</t>
  </si>
  <si>
    <t>Ecclesia College</t>
  </si>
  <si>
    <t>Economic Security 2000</t>
  </si>
  <si>
    <t>Eddy</t>
  </si>
  <si>
    <t>Edgerly, Alex</t>
  </si>
  <si>
    <t>Edgerly, Erica</t>
  </si>
  <si>
    <t>Edgington, Lanette</t>
  </si>
  <si>
    <t>Edic, Heather</t>
  </si>
  <si>
    <t>Edikauskas</t>
  </si>
  <si>
    <t>Education Action Group Foundation</t>
  </si>
  <si>
    <t>Educational Broadcasting Corporation</t>
  </si>
  <si>
    <t>Educational Research Institute</t>
  </si>
  <si>
    <t>Edwards, Trenton</t>
  </si>
  <si>
    <t>Effrem</t>
  </si>
  <si>
    <t>Egerton, William</t>
  </si>
  <si>
    <t>Eggert, Daniel</t>
  </si>
  <si>
    <t>Ehrlich, Robert</t>
  </si>
  <si>
    <t>Elaina Waters</t>
  </si>
  <si>
    <t>Eleutheria Institute</t>
  </si>
  <si>
    <t>Elia Peterson</t>
  </si>
  <si>
    <t>Eliason, Kara</t>
  </si>
  <si>
    <t>Elizabethtown College</t>
  </si>
  <si>
    <t>Ellender, Claire</t>
  </si>
  <si>
    <t>Ellis</t>
  </si>
  <si>
    <t>Ellis Foundation</t>
  </si>
  <si>
    <t>Ellsworth, Elizabeth</t>
  </si>
  <si>
    <t>Elmber, Stephany</t>
  </si>
  <si>
    <t>Elmer, Stephany</t>
  </si>
  <si>
    <t>Elterich</t>
  </si>
  <si>
    <t>Emergent Order</t>
  </si>
  <si>
    <t>Emmett Steed</t>
  </si>
  <si>
    <t>Emory University</t>
  </si>
  <si>
    <t>Employment Policy Foundation</t>
  </si>
  <si>
    <t>https://www.sourcewatch.org/index.php/Employment_Policy_Foundation</t>
  </si>
  <si>
    <t>Emporia State University</t>
  </si>
  <si>
    <t>Emporia State University Foundation</t>
  </si>
  <si>
    <t>Encounter for Education and Culture</t>
  </si>
  <si>
    <t>http://www.sourcewatch.org/index.php/Encounter_for_Culture_and_Education</t>
  </si>
  <si>
    <t>Ender, Alexandra</t>
  </si>
  <si>
    <t>Energy Innovation Reform Project</t>
  </si>
  <si>
    <t>Engel, Madeline</t>
  </si>
  <si>
    <t>Engine Research Foundation</t>
  </si>
  <si>
    <t>Environmental Literacy Council</t>
  </si>
  <si>
    <t>http://www.sourcewatch.org/index.php/Environmental_Literacy_Council</t>
  </si>
  <si>
    <t>Environmental Sciences Independent Peer Review Institute</t>
  </si>
  <si>
    <t>Envision Foundation</t>
  </si>
  <si>
    <t>Enyenihi</t>
  </si>
  <si>
    <t>Episcopal Social Services/Venture House</t>
  </si>
  <si>
    <t>Eric A. Kleiin</t>
  </si>
  <si>
    <t>Erica E. Gum</t>
  </si>
  <si>
    <t>Erika Johnson</t>
  </si>
  <si>
    <t>Eringis, Holly</t>
  </si>
  <si>
    <t>Esclovon, Kaylan</t>
  </si>
  <si>
    <t>Escobedo, David</t>
  </si>
  <si>
    <t>Esneault</t>
  </si>
  <si>
    <t>Esparza, Michael</t>
  </si>
  <si>
    <t>Estancia Valley Classical Academy Foundation</t>
  </si>
  <si>
    <t>Estes</t>
  </si>
  <si>
    <t>ESU Foundation</t>
  </si>
  <si>
    <t>Etemadi, Mozziyar</t>
  </si>
  <si>
    <t>Ethan Roberts</t>
  </si>
  <si>
    <t>Ethan Rutledge</t>
  </si>
  <si>
    <t>Etheridge-Morgan, Patrieka</t>
  </si>
  <si>
    <t>Etheridge, Adriannte</t>
  </si>
  <si>
    <t>Ethics and Public Policy Center</t>
  </si>
  <si>
    <t>https://www.sourcewatch.org/index.php/Ethics_and_Public_Policy_Center</t>
  </si>
  <si>
    <t>Eubanks</t>
  </si>
  <si>
    <t>Eurasia Group Foundation</t>
  </si>
  <si>
    <t>https://www.sourcewatch.org/index.php/Eurasia_Group</t>
  </si>
  <si>
    <t>Eureka College</t>
  </si>
  <si>
    <t>Evans, Cathleen</t>
  </si>
  <si>
    <t>Evca Foundation</t>
  </si>
  <si>
    <t>Evert F Rummel</t>
  </si>
  <si>
    <t>Evgeniy Gentchev</t>
  </si>
  <si>
    <t>Ewen</t>
  </si>
  <si>
    <t>Ewers, David</t>
  </si>
  <si>
    <t>Ewers, Jacob</t>
  </si>
  <si>
    <t>Ewing</t>
  </si>
  <si>
    <t>Exline, Erin</t>
  </si>
  <si>
    <t>Exploration Place</t>
  </si>
  <si>
    <t>F Brisco</t>
  </si>
  <si>
    <t>F Moynihan</t>
  </si>
  <si>
    <t>F. Aubert</t>
  </si>
  <si>
    <t>F. McGrath</t>
  </si>
  <si>
    <t>Fab Lab Tulsa</t>
  </si>
  <si>
    <t>Fagerstrom</t>
  </si>
  <si>
    <t>Fagundes, Alison</t>
  </si>
  <si>
    <t>Fairfax Court-Appointed Special Advocates</t>
  </si>
  <si>
    <t>Families Against Mandatory Minimums</t>
  </si>
  <si>
    <t>https://www.sourcewatch.org/index.php/Families_Against_Mandatory_Minimums</t>
  </si>
  <si>
    <t>Family of Believers Church</t>
  </si>
  <si>
    <t>Fareed, Shaaz</t>
  </si>
  <si>
    <t>Fareed, Sunya</t>
  </si>
  <si>
    <t>Farmer, Ashley</t>
  </si>
  <si>
    <t>Farmer, Emily</t>
  </si>
  <si>
    <t>Farough</t>
  </si>
  <si>
    <t>Farrell</t>
  </si>
  <si>
    <t>Fayetteville State University</t>
  </si>
  <si>
    <t>Feccia</t>
  </si>
  <si>
    <t>Federalist Society for Law and Public Policy Studies</t>
  </si>
  <si>
    <t>http://www.sourcewatch.org/index.php/Federalist_Society_for_Law_and_Public_Policy_Studies</t>
  </si>
  <si>
    <t>Felton</t>
  </si>
  <si>
    <t>Fenwick, Janelle</t>
  </si>
  <si>
    <t>Ferris State University</t>
  </si>
  <si>
    <t>Fidelity Charitable</t>
  </si>
  <si>
    <t>Fidelity Investments Charitable Gift Fund</t>
  </si>
  <si>
    <t>Fiene, Blake</t>
  </si>
  <si>
    <t>Fignon</t>
  </si>
  <si>
    <t>Finl</t>
  </si>
  <si>
    <t>Finlen, Hillary</t>
  </si>
  <si>
    <t>Finlen, Ryan</t>
  </si>
  <si>
    <t>Finney, Erica</t>
  </si>
  <si>
    <t>First Amendment Partnership</t>
  </si>
  <si>
    <t>Fiscal Challenge</t>
  </si>
  <si>
    <t>Fischer, Amanda</t>
  </si>
  <si>
    <t>Fischer, Remington</t>
  </si>
  <si>
    <t>Fisher, Mikayla</t>
  </si>
  <si>
    <t>Fisher, Miranda</t>
  </si>
  <si>
    <t>Fitton</t>
  </si>
  <si>
    <t>Fiyinfoluwa Elegbede</t>
  </si>
  <si>
    <t>Flamini, Trevor</t>
  </si>
  <si>
    <t>Flanagan, Brett</t>
  </si>
  <si>
    <t>Flax, Caleb</t>
  </si>
  <si>
    <t>Fleck</t>
  </si>
  <si>
    <t>Fleck, Shawnell</t>
  </si>
  <si>
    <t>Flex Your Rights Foundation</t>
  </si>
  <si>
    <t>Flisikowski, Sarah</t>
  </si>
  <si>
    <t>Flitton</t>
  </si>
  <si>
    <t>Flohr, Nicole</t>
  </si>
  <si>
    <t>Flohr, Whitney</t>
  </si>
  <si>
    <t>Flood</t>
  </si>
  <si>
    <t>Florida Atlantic University</t>
  </si>
  <si>
    <t>Florida Atlantic University Foundation</t>
  </si>
  <si>
    <t>Florida Gulf Coast University</t>
  </si>
  <si>
    <t>Florida Gulf Coast University Foundation</t>
  </si>
  <si>
    <t>Florida Southern College</t>
  </si>
  <si>
    <t>Florida State University</t>
  </si>
  <si>
    <t>Florida State University Foundation</t>
  </si>
  <si>
    <t>Florida State University Research Foundation</t>
  </si>
  <si>
    <t>Fontenot, Andrew</t>
  </si>
  <si>
    <t>Foreign Policy Association</t>
  </si>
  <si>
    <t>https://www.sourcewatch.org/index.php/Foreign_Policy_Association</t>
  </si>
  <si>
    <t>Forrest G Barnwell</t>
  </si>
  <si>
    <t>Fort Hays State University</t>
  </si>
  <si>
    <t>Fort Hays State University Foundation</t>
  </si>
  <si>
    <t>Fortune II</t>
  </si>
  <si>
    <t>Foss, Chris</t>
  </si>
  <si>
    <t>Foss, Randy</t>
  </si>
  <si>
    <t>Foster</t>
  </si>
  <si>
    <t>Foster, Mendi</t>
  </si>
  <si>
    <t>Foster, Rudolph</t>
  </si>
  <si>
    <t>Foundation</t>
  </si>
  <si>
    <t>Foundation for American Studies</t>
  </si>
  <si>
    <t>Foundation for Constitutional Government</t>
  </si>
  <si>
    <t>https://www.sourcewatch.org/index.php/Fund_for_Constitutional_Government</t>
  </si>
  <si>
    <t>Foundation for Criminal Justice</t>
  </si>
  <si>
    <t>Foundation for Economic Education (FEE)</t>
  </si>
  <si>
    <t>http://www.sourcewatch.org/index.php/Foundation_for_Economic_Education</t>
  </si>
  <si>
    <t>Foundation for Free Enterprise</t>
  </si>
  <si>
    <t>Foundation for Government Accountability</t>
  </si>
  <si>
    <t>https://www.sourcewatch.org/index.php/Foundation_for_Government_Accountability</t>
  </si>
  <si>
    <t>Foundation for Human Development</t>
  </si>
  <si>
    <t>Foundation for Individual Rights in Education</t>
  </si>
  <si>
    <t>Foundation for Research on Economics and the Environment FREE</t>
  </si>
  <si>
    <t>http://www.sourcewatch.org/index.php/Foundation_for_Research_on_Economics_and_the_Environment</t>
  </si>
  <si>
    <t>Foundation for Teaching Economics</t>
  </si>
  <si>
    <t>Fox-Wolf Watershed Alliance</t>
  </si>
  <si>
    <t>Fox, Lynley</t>
  </si>
  <si>
    <t>Fox, Taryn</t>
  </si>
  <si>
    <t>Franco Galbo</t>
  </si>
  <si>
    <t>Francois</t>
  </si>
  <si>
    <t>Franklin Center for Government and Public Integrity</t>
  </si>
  <si>
    <t>http://www.sourcewatch.org/index.php/Franklin_Center_for_Government_and_Public_Integrity</t>
  </si>
  <si>
    <t>Franklin, Katie</t>
  </si>
  <si>
    <t>Franssen, Nicholas</t>
  </si>
  <si>
    <t>Franssen, Tyler</t>
  </si>
  <si>
    <t>Franz, Carter</t>
  </si>
  <si>
    <t>Fraser Institute, The</t>
  </si>
  <si>
    <t>https://www.desmogblog.com/fraser-institute</t>
  </si>
  <si>
    <t>Fred C and Mary R Koch Foundation</t>
  </si>
  <si>
    <t>https://www.sourcewatch.org/index.php/Fred_and_Mary_Koch_Foundation</t>
  </si>
  <si>
    <t>Free Congress Foundation</t>
  </si>
  <si>
    <t>https://www.sourcewatch.org/index.php/Free_Congress_Foundation</t>
  </si>
  <si>
    <t>Free Enterprise Education Institute</t>
  </si>
  <si>
    <t>https://www.sourcewatch.org/index.php/Free_Enterprise_Education_Institute</t>
  </si>
  <si>
    <t>Free Enterprise Foundation</t>
  </si>
  <si>
    <t>https://www.sourcewatch.org/index.php/Free_Enterprise_Foundation_(Australia)</t>
  </si>
  <si>
    <t>Free Enterprise Institute</t>
  </si>
  <si>
    <t>Free Market Environmental Law Clinic</t>
  </si>
  <si>
    <t>https://www.desmogblog.com/energy-environment-legal-institute</t>
  </si>
  <si>
    <t>Free State Project</t>
  </si>
  <si>
    <t>Free Think Media</t>
  </si>
  <si>
    <t>Free to Choose Network</t>
  </si>
  <si>
    <t>https://www.desmogblog.com/free-choose-network</t>
  </si>
  <si>
    <t>Freedom Foundation</t>
  </si>
  <si>
    <t>https://www.sourcewatch.org/index.php/Freedom_Foundation</t>
  </si>
  <si>
    <t>Freedom Foundation of Minnesota</t>
  </si>
  <si>
    <t>https://www.desmogblog.com/freedom-foundation-minnesota</t>
  </si>
  <si>
    <t>Freedom Trust</t>
  </si>
  <si>
    <t>Freedomfest</t>
  </si>
  <si>
    <t>Freitas Bento</t>
  </si>
  <si>
    <t>Frejlich</t>
  </si>
  <si>
    <t>Friend</t>
  </si>
  <si>
    <t>Friend, Erin</t>
  </si>
  <si>
    <t>Friends of the Great Plains Nature Center</t>
  </si>
  <si>
    <t>Friends of the Wichita Art Museum</t>
  </si>
  <si>
    <t>Friends University</t>
  </si>
  <si>
    <t>Frisbie, James</t>
  </si>
  <si>
    <t>Frits Henry Jonker</t>
  </si>
  <si>
    <t>Fritsche, Jessica</t>
  </si>
  <si>
    <t>Fritsche, Philip</t>
  </si>
  <si>
    <t>Fritz, Kailey</t>
  </si>
  <si>
    <t>Frontiers of Freedom</t>
  </si>
  <si>
    <t>https://www.desmogblog.com/frontiers-freedom</t>
  </si>
  <si>
    <t>Frontiers of Freedom Institute</t>
  </si>
  <si>
    <t>Frumkin</t>
  </si>
  <si>
    <t>Fultz, Michelle</t>
  </si>
  <si>
    <t>Funanage, Ryan</t>
  </si>
  <si>
    <t>Fund for American Studies</t>
  </si>
  <si>
    <t>https://www.sourcewatch.org/index.php/Fund_for_American_Studies</t>
  </si>
  <si>
    <t>Fundamental Learning Center</t>
  </si>
  <si>
    <t>Furgerson, Tyler</t>
  </si>
  <si>
    <t>Furr, III, Robert</t>
  </si>
  <si>
    <t>Furr, Robert</t>
  </si>
  <si>
    <t>Future of Freedom Foundation</t>
  </si>
  <si>
    <t>http://www.sourcewatch.org/index.php/Future_of_Freedom_Foundation</t>
  </si>
  <si>
    <t>G Blizzard</t>
  </si>
  <si>
    <t>G Duan</t>
  </si>
  <si>
    <t>G Hartman</t>
  </si>
  <si>
    <t>G Kohn</t>
  </si>
  <si>
    <t>G Lencioni</t>
  </si>
  <si>
    <t>G Phillips</t>
  </si>
  <si>
    <t>G Wiens</t>
  </si>
  <si>
    <t>G. Deese</t>
  </si>
  <si>
    <t>G. Fitton</t>
  </si>
  <si>
    <t>G. Sisco</t>
  </si>
  <si>
    <t>Gable, Katherine</t>
  </si>
  <si>
    <t>Gaetano Venezia</t>
  </si>
  <si>
    <t>Galen Institute</t>
  </si>
  <si>
    <t>https://www.sourcewatch.org/index.php/Galen_Institute</t>
  </si>
  <si>
    <t>Galindo, Carlos</t>
  </si>
  <si>
    <t>Gallatin Writers</t>
  </si>
  <si>
    <t>Gallinaro, Anna</t>
  </si>
  <si>
    <t>Gangemi, Diana</t>
  </si>
  <si>
    <t>Gannon University</t>
  </si>
  <si>
    <t>Garcia, Joel</t>
  </si>
  <si>
    <t>Garcia, Omar</t>
  </si>
  <si>
    <t>Gardiner, Elizabeth</t>
  </si>
  <si>
    <t>Garfield</t>
  </si>
  <si>
    <t>Garrett McMillan</t>
  </si>
  <si>
    <t>Gartner, Benjamin</t>
  </si>
  <si>
    <t>Gartner, David</t>
  </si>
  <si>
    <t>Gartner, Deegan</t>
  </si>
  <si>
    <t>Gartner, Keegan</t>
  </si>
  <si>
    <t>Garwood, Kyle</t>
  </si>
  <si>
    <t>Garza, Elizabeth</t>
  </si>
  <si>
    <t>Gathright, Joshua</t>
  </si>
  <si>
    <t>Gause, Haylee</t>
  </si>
  <si>
    <t>Gazaway, Jason</t>
  </si>
  <si>
    <t>Genc</t>
  </si>
  <si>
    <t>Gene Healy</t>
  </si>
  <si>
    <t>Geneva College</t>
  </si>
  <si>
    <t>Gentry</t>
  </si>
  <si>
    <t>George C. Marshall Institute</t>
  </si>
  <si>
    <t>https://www.desmogblog.com/george-c-marshall-institute</t>
  </si>
  <si>
    <t>George Fox University</t>
  </si>
  <si>
    <t>George Mason Law and Economics Center</t>
  </si>
  <si>
    <t>https://www.desmogblog.com/george-mason-university</t>
  </si>
  <si>
    <t>George Mason University Foundation</t>
  </si>
  <si>
    <t>George Mason University Law &amp; Economics Center</t>
  </si>
  <si>
    <t>George S. Wang</t>
  </si>
  <si>
    <t>George Washington University</t>
  </si>
  <si>
    <t>George, Kayley</t>
  </si>
  <si>
    <t>Georgetown University</t>
  </si>
  <si>
    <t>Georgia College &amp; State University</t>
  </si>
  <si>
    <t>Trustees of Boston University</t>
  </si>
  <si>
    <t>Boston University</t>
  </si>
  <si>
    <t>Georgia College &amp; State University Foundation</t>
  </si>
  <si>
    <t>Georgia Gwinnett College Foundation</t>
  </si>
  <si>
    <t>Georgia Justice Project</t>
  </si>
  <si>
    <t>Georgia Public Policy Foundation</t>
  </si>
  <si>
    <t>https://www.sourcewatch.org/index.php/Georgia_Public_Policy_Foundation</t>
  </si>
  <si>
    <t>Georgia State University</t>
  </si>
  <si>
    <t>Georgia State University Foundation</t>
  </si>
  <si>
    <t>Georgia State University Research Foundation</t>
  </si>
  <si>
    <t>Georgia Tech Foundation</t>
  </si>
  <si>
    <t>Georgia Tech</t>
  </si>
  <si>
    <t>Georgia Tech Research Corporation</t>
  </si>
  <si>
    <t>Georgia Tech Research Institute</t>
  </si>
  <si>
    <t>Gerard</t>
  </si>
  <si>
    <t>Gerrior, Devin</t>
  </si>
  <si>
    <t>Gers</t>
  </si>
  <si>
    <t>Gesese</t>
  </si>
  <si>
    <t>Ghanshyam Sharma</t>
  </si>
  <si>
    <t>Gibbens, Jennifer</t>
  </si>
  <si>
    <t>Gibson</t>
  </si>
  <si>
    <t>Gibson, Christopher</t>
  </si>
  <si>
    <t>Gibson, Robert</t>
  </si>
  <si>
    <t>Gilbert</t>
  </si>
  <si>
    <t>Gilder Lehrman Institute of American History</t>
  </si>
  <si>
    <t>Gill</t>
  </si>
  <si>
    <t>Gillespie</t>
  </si>
  <si>
    <t>Gilmore, Karla</t>
  </si>
  <si>
    <t>Gilpin, Meagan</t>
  </si>
  <si>
    <t>Ginther, Elizabeth</t>
  </si>
  <si>
    <t>Ginther, Nicholas</t>
  </si>
  <si>
    <t>Glasgow</t>
  </si>
  <si>
    <t>Glenn, Emily</t>
  </si>
  <si>
    <t>Globe Missionary Evangelism</t>
  </si>
  <si>
    <t>Gloucester Institute</t>
  </si>
  <si>
    <t>Glover, Aaron</t>
  </si>
  <si>
    <t>Glover, Rachel</t>
  </si>
  <si>
    <t>Go, Caroline</t>
  </si>
  <si>
    <t>Go, Jonathan</t>
  </si>
  <si>
    <t>Goad, Hope</t>
  </si>
  <si>
    <t>Gocke, Kelsey</t>
  </si>
  <si>
    <t>God's Love We Deliver</t>
  </si>
  <si>
    <t>Goda</t>
  </si>
  <si>
    <t>Goentzel, Elizabeth</t>
  </si>
  <si>
    <t>Goers</t>
  </si>
  <si>
    <t>Goff</t>
  </si>
  <si>
    <t>Gold, Jennifer</t>
  </si>
  <si>
    <t>Goldwater Institute</t>
  </si>
  <si>
    <t>http://www.sourcewatch.org/index.php/Goldwater_Institute</t>
  </si>
  <si>
    <t>Gonzales, Matthew</t>
  </si>
  <si>
    <t>Gonzales, Michael</t>
  </si>
  <si>
    <t>Gonzalez, Matthew</t>
  </si>
  <si>
    <t>Goodpaster, Mack</t>
  </si>
  <si>
    <t>Goodwill Industries</t>
  </si>
  <si>
    <t>Goodwin</t>
  </si>
  <si>
    <t>Gopalratnam, Arjun</t>
  </si>
  <si>
    <t>Gorby</t>
  </si>
  <si>
    <t>Gorcyca, Katherine</t>
  </si>
  <si>
    <t>Goss, Meredith</t>
  </si>
  <si>
    <t>Gowdy</t>
  </si>
  <si>
    <t>Graeff, Benjamin</t>
  </si>
  <si>
    <t>Graeff, Elizabeth</t>
  </si>
  <si>
    <t>Graham</t>
  </si>
  <si>
    <t>Graham-Windham</t>
  </si>
  <si>
    <t>Graham, Becky</t>
  </si>
  <si>
    <t>Grant Thompson</t>
  </si>
  <si>
    <t>Grant, Laura Beth</t>
  </si>
  <si>
    <t>Grant, Maria</t>
  </si>
  <si>
    <t>Granville Academy</t>
  </si>
  <si>
    <t>Grass</t>
  </si>
  <si>
    <t>Grassroots Institute of Hawaii</t>
  </si>
  <si>
    <t>http://www.sourcewatch.org/index.php/Grassroot_Institute_of_Hawaii</t>
  </si>
  <si>
    <t>Graves, Kristen</t>
  </si>
  <si>
    <t>Gray, Scott</t>
  </si>
  <si>
    <t>Graza, Elizabeth</t>
  </si>
  <si>
    <t>Grealy</t>
  </si>
  <si>
    <t>Great Hearts America</t>
  </si>
  <si>
    <t>Great Plains Nature Center</t>
  </si>
  <si>
    <t>Greater Wichita YMCA</t>
  </si>
  <si>
    <t>Green</t>
  </si>
  <si>
    <t>Green for All</t>
  </si>
  <si>
    <t>https://www.sourcewatch.org/index.php/Green_For_All</t>
  </si>
  <si>
    <t>Greenberg</t>
  </si>
  <si>
    <t>Greene, Cindi</t>
  </si>
  <si>
    <t>Greenlee School of Journalism &amp; Communication</t>
  </si>
  <si>
    <t>Greg Weeks</t>
  </si>
  <si>
    <t>Gregory, Emily</t>
  </si>
  <si>
    <t>Gregory, Logan</t>
  </si>
  <si>
    <t>Gregory, Paige</t>
  </si>
  <si>
    <t>Grimes</t>
  </si>
  <si>
    <t>Griots Storytelling Institute</t>
  </si>
  <si>
    <t>Grodnik</t>
  </si>
  <si>
    <t>Groenendal</t>
  </si>
  <si>
    <t>Groundswell USA</t>
  </si>
  <si>
    <t>Grove City College</t>
  </si>
  <si>
    <t>Grover</t>
  </si>
  <si>
    <t>Grund</t>
  </si>
  <si>
    <t>Grunewald, Chris</t>
  </si>
  <si>
    <t>Grunewald, Jonathan</t>
  </si>
  <si>
    <t>Guan</t>
  </si>
  <si>
    <t>Gudiel</t>
  </si>
  <si>
    <t>Guerra</t>
  </si>
  <si>
    <t>Gugliuzza</t>
  </si>
  <si>
    <t>Guillemette, Adriene</t>
  </si>
  <si>
    <t>Guillemette, Shayn</t>
  </si>
  <si>
    <t>Gumina</t>
  </si>
  <si>
    <t>Gusa, Heidi</t>
  </si>
  <si>
    <t>Gustafson</t>
  </si>
  <si>
    <t>Gustavus Adolphus College</t>
  </si>
  <si>
    <t>Gutierrez, Christopher</t>
  </si>
  <si>
    <t>H Anderson</t>
  </si>
  <si>
    <t>H Arneson</t>
  </si>
  <si>
    <t>H Boline</t>
  </si>
  <si>
    <t>H Brennen</t>
  </si>
  <si>
    <t>H Curry</t>
  </si>
  <si>
    <t>H Halepaska</t>
  </si>
  <si>
    <t>H Harrison</t>
  </si>
  <si>
    <t>H Letterman</t>
  </si>
  <si>
    <t>H Montgomery</t>
  </si>
  <si>
    <t>H Munson</t>
  </si>
  <si>
    <t>H Pere</t>
  </si>
  <si>
    <t>H. Rucker</t>
  </si>
  <si>
    <t>H. Thoms</t>
  </si>
  <si>
    <t>Hadden</t>
  </si>
  <si>
    <t>Haeska, Kathryn</t>
  </si>
  <si>
    <t>Haggerty</t>
  </si>
  <si>
    <t>Hairston, Amber</t>
  </si>
  <si>
    <t>Haji</t>
  </si>
  <si>
    <t>Hale</t>
  </si>
  <si>
    <t>Hale, Kyle</t>
  </si>
  <si>
    <t>Haley M Sinklair</t>
  </si>
  <si>
    <t>Hall, Daniel</t>
  </si>
  <si>
    <t>Haller</t>
  </si>
  <si>
    <t>Hamman, Chad</t>
  </si>
  <si>
    <t>Hamman, Rebeca</t>
  </si>
  <si>
    <t>Hammann, Rebeca</t>
  </si>
  <si>
    <t>Hammond</t>
  </si>
  <si>
    <t>Hampden-Sydney College</t>
  </si>
  <si>
    <t>Hampton University</t>
  </si>
  <si>
    <t>Haney</t>
  </si>
  <si>
    <t>Hang La</t>
  </si>
  <si>
    <t>Hanlon</t>
  </si>
  <si>
    <t>Hannibal-LaGrange University</t>
  </si>
  <si>
    <t>Hanover College</t>
  </si>
  <si>
    <t>Hansen</t>
  </si>
  <si>
    <t>Hardeman, Charles</t>
  </si>
  <si>
    <t>Hardeman, Matthew</t>
  </si>
  <si>
    <t>Hardeman, Michael</t>
  </si>
  <si>
    <t>Harding University</t>
  </si>
  <si>
    <t>Hardy, Kathryn</t>
  </si>
  <si>
    <t>Harkey</t>
  </si>
  <si>
    <t>Harmon, Graham</t>
  </si>
  <si>
    <t>Harms, Steven</t>
  </si>
  <si>
    <t>Harper</t>
  </si>
  <si>
    <t>Harris</t>
  </si>
  <si>
    <t>Harris, Benny</t>
  </si>
  <si>
    <t>Harris, Holly</t>
  </si>
  <si>
    <t>Harris, Jr, Benny</t>
  </si>
  <si>
    <t>Harris, Lindsey</t>
  </si>
  <si>
    <t>Harrison, Alissa</t>
  </si>
  <si>
    <t>Harrison, Kacey</t>
  </si>
  <si>
    <t>Harrison, Nicole</t>
  </si>
  <si>
    <t>Harry L Arnold</t>
  </si>
  <si>
    <t>Harsha, Chancie</t>
  </si>
  <si>
    <t>Hart</t>
  </si>
  <si>
    <t>Harvard University</t>
  </si>
  <si>
    <t>Harvey</t>
  </si>
  <si>
    <t>Harwood</t>
  </si>
  <si>
    <t>Hatley</t>
  </si>
  <si>
    <t>Haunschild</t>
  </si>
  <si>
    <t>Hawes, Daniel</t>
  </si>
  <si>
    <t>Hawes, David</t>
  </si>
  <si>
    <t>Haycook, William</t>
  </si>
  <si>
    <t>Hayhurst</t>
  </si>
  <si>
    <t>Hayhurst, Halle</t>
  </si>
  <si>
    <t>He, Michael</t>
  </si>
  <si>
    <t>Heartland Institute</t>
  </si>
  <si>
    <t>https://www.desmogblog.com/heartland-institute</t>
  </si>
  <si>
    <t>Hebbard, Carleigh</t>
  </si>
  <si>
    <t>Hebert</t>
  </si>
  <si>
    <t>Heckathorn, Rebecca</t>
  </si>
  <si>
    <t>Heinerman, Andrea</t>
  </si>
  <si>
    <t>Heinold, Chelsea</t>
  </si>
  <si>
    <t>Heldt</t>
  </si>
  <si>
    <t>Helfrich, Brianna</t>
  </si>
  <si>
    <t>Helfrich, Jared</t>
  </si>
  <si>
    <t>Helmer, Jennifer</t>
  </si>
  <si>
    <t>Henderson</t>
  </si>
  <si>
    <t>Henderson State University Foundation</t>
  </si>
  <si>
    <t>Henderson, Leah</t>
  </si>
  <si>
    <t>Henningsen</t>
  </si>
  <si>
    <t>Henry Hazlitt Foundation</t>
  </si>
  <si>
    <t>Henry Street Settlement</t>
  </si>
  <si>
    <t>Hensarling, Ryan</t>
  </si>
  <si>
    <t>Heritage</t>
  </si>
  <si>
    <t>Heritage Foundation, The</t>
  </si>
  <si>
    <t>https://www.desmogblog.com/heritage-foundation</t>
  </si>
  <si>
    <t>Herman, Bryan</t>
  </si>
  <si>
    <t>Herman, Matthew</t>
  </si>
  <si>
    <t>Hermann, Gregory</t>
  </si>
  <si>
    <t>Hernandez</t>
  </si>
  <si>
    <t>Herschlip, Greta</t>
  </si>
  <si>
    <t>Hertmeyer, David</t>
  </si>
  <si>
    <t>Herzog, Mary</t>
  </si>
  <si>
    <t>Hester, Emily</t>
  </si>
  <si>
    <t>Hester, Sarah</t>
  </si>
  <si>
    <t>Hewlett, Bradley</t>
  </si>
  <si>
    <t>Heyrich</t>
  </si>
  <si>
    <t>Hezel</t>
  </si>
  <si>
    <t>Higerd, Allison</t>
  </si>
  <si>
    <t>High Point University</t>
  </si>
  <si>
    <t>Highfill, Adam</t>
  </si>
  <si>
    <t>Highfill, Jacob</t>
  </si>
  <si>
    <t>Hill</t>
  </si>
  <si>
    <t>Hill, Margaret</t>
  </si>
  <si>
    <t>Hillsdale College</t>
  </si>
  <si>
    <t>Hilscher, Megan</t>
  </si>
  <si>
    <t>Hilton, Amanda</t>
  </si>
  <si>
    <t>Hinnen, Amanda</t>
  </si>
  <si>
    <t>Hinnen, Michael</t>
  </si>
  <si>
    <t>History Education Fund</t>
  </si>
  <si>
    <t>Hoarty</t>
  </si>
  <si>
    <t>Hobbs, Aaron</t>
  </si>
  <si>
    <t>Hobbs, Eric</t>
  </si>
  <si>
    <t>Hobbs, Katey</t>
  </si>
  <si>
    <t>Hobbs, Matthew</t>
  </si>
  <si>
    <t>Hofstra University</t>
  </si>
  <si>
    <t>Hoggle</t>
  </si>
  <si>
    <t>Holden</t>
  </si>
  <si>
    <t>Holden-Villars</t>
  </si>
  <si>
    <t>Holliman, Krista</t>
  </si>
  <si>
    <t>Hollins University</t>
  </si>
  <si>
    <t>Holloway, Charles</t>
  </si>
  <si>
    <t>Holt</t>
  </si>
  <si>
    <t>Holy Spirit International</t>
  </si>
  <si>
    <t>Hoover Institution on War Revolution and Peace</t>
  </si>
  <si>
    <t>https://www.desmogblog.com/hoover-institution</t>
  </si>
  <si>
    <t>Hoover, Caleb</t>
  </si>
  <si>
    <t>Hoover, Joshua</t>
  </si>
  <si>
    <t>Hope College</t>
  </si>
  <si>
    <t>Horn</t>
  </si>
  <si>
    <t>Horn, Anna</t>
  </si>
  <si>
    <t>Hornedo</t>
  </si>
  <si>
    <t>Horowitz, Jeffrey</t>
  </si>
  <si>
    <t>Hospital for Special Surgery</t>
  </si>
  <si>
    <t>Houghton College</t>
  </si>
  <si>
    <t>House Ear Institute</t>
  </si>
  <si>
    <t>Houser</t>
  </si>
  <si>
    <t>Housley, Marissa</t>
  </si>
  <si>
    <t>Houston Baptist University</t>
  </si>
  <si>
    <t>Howard</t>
  </si>
  <si>
    <t>Howard, Michael</t>
  </si>
  <si>
    <t>Howden, Sally</t>
  </si>
  <si>
    <t>Howell</t>
  </si>
  <si>
    <t>Howley</t>
  </si>
  <si>
    <t>Hroncich</t>
  </si>
  <si>
    <t>Hsu, Yung-Hsiang</t>
  </si>
  <si>
    <t>Hsuan</t>
  </si>
  <si>
    <t>Hu, David</t>
  </si>
  <si>
    <t>Hualde</t>
  </si>
  <si>
    <t>Huber, Lacey</t>
  </si>
  <si>
    <t>Hubin, Michelle</t>
  </si>
  <si>
    <t>Hudson Institute</t>
  </si>
  <si>
    <t>https://www.desmogblog.com/hudson-institute</t>
  </si>
  <si>
    <t>Huffer, Hillary</t>
  </si>
  <si>
    <t>Huffer, Sarah</t>
  </si>
  <si>
    <t>Hughes</t>
  </si>
  <si>
    <t>Hughes, Colton</t>
  </si>
  <si>
    <t>Hughes, Eliott</t>
  </si>
  <si>
    <t>Huisman</t>
  </si>
  <si>
    <t>Humane Studies Foundation</t>
  </si>
  <si>
    <t>Humphrey, Neal</t>
  </si>
  <si>
    <t>Hundley</t>
  </si>
  <si>
    <t>Huntington College</t>
  </si>
  <si>
    <t>Hussey</t>
  </si>
  <si>
    <t>Hutchins, Lori</t>
  </si>
  <si>
    <t>Hutton</t>
  </si>
  <si>
    <t>Hydrick, Kelli</t>
  </si>
  <si>
    <t>I Carrillo</t>
  </si>
  <si>
    <t>I Dyson</t>
  </si>
  <si>
    <t>I Longoria</t>
  </si>
  <si>
    <t>I Wilson</t>
  </si>
  <si>
    <t>I. Daily</t>
  </si>
  <si>
    <t>I. Duarte</t>
  </si>
  <si>
    <t>I. Glinski</t>
  </si>
  <si>
    <t>Idzik</t>
  </si>
  <si>
    <t>Illinois Policy Institute</t>
  </si>
  <si>
    <t>https://www.desmogblog.com/illinois-policy-institute</t>
  </si>
  <si>
    <t>Illinois State University</t>
  </si>
  <si>
    <t>Imam</t>
  </si>
  <si>
    <t>Immanuel Outreach Centre</t>
  </si>
  <si>
    <t>Independence Institute</t>
  </si>
  <si>
    <t>Independent Institute</t>
  </si>
  <si>
    <t>https://www.desmogblog.com/independent-institute</t>
  </si>
  <si>
    <t>Independent Women's Forum</t>
  </si>
  <si>
    <t>https://www.desmogblog.com/independent-women-s-forum</t>
  </si>
  <si>
    <t>Indiana University</t>
  </si>
  <si>
    <t>Indiana University - Indianapolis</t>
  </si>
  <si>
    <t>Indiana University Foundation</t>
  </si>
  <si>
    <t>Institute for American Values</t>
  </si>
  <si>
    <t>Institute for Economic Studies - Europe</t>
  </si>
  <si>
    <t>Institute for Energy Research</t>
  </si>
  <si>
    <t>https://www.desmogblog.com/institute-energy-research</t>
  </si>
  <si>
    <t>Institute for Faith, Work, and Economics</t>
  </si>
  <si>
    <t>https://www.sourcewatch.org/index.php/Talk:The_Institute_for_Faith,_Work_%26_Economics</t>
  </si>
  <si>
    <t>Institute for Humane Studies at George Mason University</t>
  </si>
  <si>
    <t>Institute for Independent Education</t>
  </si>
  <si>
    <t>Institute for Justice</t>
  </si>
  <si>
    <t>https://www.sourcewatch.org/index.php/Institute_for_Justice</t>
  </si>
  <si>
    <t>Institute for Objectivist Studies</t>
  </si>
  <si>
    <t>Institute for Policy Innovation</t>
  </si>
  <si>
    <t>https://www.sourcewatch.org/index.php/Institute_for_Policy_Innovation</t>
  </si>
  <si>
    <t>Institute for Political Economy</t>
  </si>
  <si>
    <t>Institute for Political History</t>
  </si>
  <si>
    <t>Institute for Principle Studies</t>
  </si>
  <si>
    <t>Institute for Research on the Economics of Taxation</t>
  </si>
  <si>
    <t>https://www.sourcewatch.org/index.php/Institute_for_Research_on_the_Economics_of_Taxation</t>
  </si>
  <si>
    <t>Institute for Responsible Citizenship</t>
  </si>
  <si>
    <t>Institute for the Study of Human Origins</t>
  </si>
  <si>
    <t>Institute for Truth in Accounting</t>
  </si>
  <si>
    <t>https://www.sourcewatch.org/index.php/Truth_in_Accounting</t>
  </si>
  <si>
    <t>Institute for Visual Services</t>
  </si>
  <si>
    <t>Institute of Spontaneous Order Economics</t>
  </si>
  <si>
    <t>Institute of World Politics</t>
  </si>
  <si>
    <t>http://www.sourcewatch.org/index.php/Institute_of_World_Politics</t>
  </si>
  <si>
    <t>Institute to Reduce Spending</t>
  </si>
  <si>
    <t>Intercollegiate Studies Institute</t>
  </si>
  <si>
    <t>https://www.sourcewatch.org/index.php/Intercollegiate_Studies_Institute</t>
  </si>
  <si>
    <t>Interfaith Center of New York</t>
  </si>
  <si>
    <t>https://www.sourcewatch.org/index.php/Interfaith_Center_of_New_York</t>
  </si>
  <si>
    <t>International Foundation for Research in Experimental Economics (IFREE)</t>
  </si>
  <si>
    <t>International Policy Network</t>
  </si>
  <si>
    <t>https://www.desmogblog.com/international-policy-network</t>
  </si>
  <si>
    <t>International Society for Individual Liberty</t>
  </si>
  <si>
    <t>Iowa Lakes Community College</t>
  </si>
  <si>
    <t>Iowa State University</t>
  </si>
  <si>
    <t>Iowa State University Foundation</t>
  </si>
  <si>
    <t>Irvine</t>
  </si>
  <si>
    <t>Irwin, Adam</t>
  </si>
  <si>
    <t>Irwin, Kendall</t>
  </si>
  <si>
    <t>Isaac Woodward</t>
  </si>
  <si>
    <t>Isabela Christo</t>
  </si>
  <si>
    <t>Isbell, Peyton</t>
  </si>
  <si>
    <t>Isbell, Taylor</t>
  </si>
  <si>
    <t>Isom</t>
  </si>
  <si>
    <t>Ison, Ian</t>
  </si>
  <si>
    <t>Iturbide, Rodriguez, Adriana</t>
  </si>
  <si>
    <t>IUPUI</t>
  </si>
  <si>
    <t>Indiana University-Purdue University Indianapolis</t>
  </si>
  <si>
    <t>Ivan Larsson</t>
  </si>
  <si>
    <t>Ives</t>
  </si>
  <si>
    <t>J Baker</t>
  </si>
  <si>
    <t>J Bayert</t>
  </si>
  <si>
    <t>J Blischak</t>
  </si>
  <si>
    <t>J Camp</t>
  </si>
  <si>
    <t>J Chapman</t>
  </si>
  <si>
    <t>J Chessmore</t>
  </si>
  <si>
    <t>J Ding</t>
  </si>
  <si>
    <t>J Dutton</t>
  </si>
  <si>
    <t>J Fisher</t>
  </si>
  <si>
    <t>J Frisbie</t>
  </si>
  <si>
    <t>J Fritsche</t>
  </si>
  <si>
    <t>J Gathright</t>
  </si>
  <si>
    <t>J Go</t>
  </si>
  <si>
    <t>J Grunewald</t>
  </si>
  <si>
    <t>J Hannum</t>
  </si>
  <si>
    <t>J Harry</t>
  </si>
  <si>
    <t>J Highill</t>
  </si>
  <si>
    <t>J Keever</t>
  </si>
  <si>
    <t>J Lund</t>
  </si>
  <si>
    <t>J Murray</t>
  </si>
  <si>
    <t>J Mustafa</t>
  </si>
  <si>
    <t>J Needs</t>
  </si>
  <si>
    <t>J Nomikos</t>
  </si>
  <si>
    <t>J Ray</t>
  </si>
  <si>
    <t>J Raylor</t>
  </si>
  <si>
    <t>J Resnick</t>
  </si>
  <si>
    <t>J Sackett</t>
  </si>
  <si>
    <t>J Spitz</t>
  </si>
  <si>
    <t>J Strate</t>
  </si>
  <si>
    <t>J Taylor</t>
  </si>
  <si>
    <t>J Tomtschik</t>
  </si>
  <si>
    <t>J Turnbaugh</t>
  </si>
  <si>
    <t>J Villella</t>
  </si>
  <si>
    <t>J Villenella</t>
  </si>
  <si>
    <t>J Yonkin</t>
  </si>
  <si>
    <t>J Zhang</t>
  </si>
  <si>
    <t>J. Ambrosio</t>
  </si>
  <si>
    <t>J. Ammons</t>
  </si>
  <si>
    <t>J. Barach</t>
  </si>
  <si>
    <t>J. Calcaterra</t>
  </si>
  <si>
    <t>J. Copeland</t>
  </si>
  <si>
    <t>J. Davis</t>
  </si>
  <si>
    <t>J. Delmore</t>
  </si>
  <si>
    <t>J. Evans</t>
  </si>
  <si>
    <t>J. Fogell</t>
  </si>
  <si>
    <t>J. Gill</t>
  </si>
  <si>
    <t>J. Goquiolay</t>
  </si>
  <si>
    <t>J. Grant</t>
  </si>
  <si>
    <t>J. Haglund</t>
  </si>
  <si>
    <t>J. Hammond</t>
  </si>
  <si>
    <t>J. Harris</t>
  </si>
  <si>
    <t>J. Hauenschild</t>
  </si>
  <si>
    <t>J. Hauser</t>
  </si>
  <si>
    <t>J. Hintlian</t>
  </si>
  <si>
    <t>J. Hitt</t>
  </si>
  <si>
    <t>J. Hughes</t>
  </si>
  <si>
    <t>J. Jares</t>
  </si>
  <si>
    <t>J. Jaye</t>
  </si>
  <si>
    <t>J. Kast</t>
  </si>
  <si>
    <t>J. Khan</t>
  </si>
  <si>
    <t>J. Kohlhepp</t>
  </si>
  <si>
    <t>J. Latshaw</t>
  </si>
  <si>
    <t>J. Lindley</t>
  </si>
  <si>
    <t>J. Lockwood</t>
  </si>
  <si>
    <t>J. Matt</t>
  </si>
  <si>
    <t>J. Meyer</t>
  </si>
  <si>
    <t>J. Reece</t>
  </si>
  <si>
    <t>J. Reed</t>
  </si>
  <si>
    <t>J. Reed III</t>
  </si>
  <si>
    <t>J. Richards</t>
  </si>
  <si>
    <t>J. Salmon</t>
  </si>
  <si>
    <t>J. Shaw</t>
  </si>
  <si>
    <t>J. Simionenko</t>
  </si>
  <si>
    <t>J. White</t>
  </si>
  <si>
    <t>J. Wren</t>
  </si>
  <si>
    <t>Jack Miller Center</t>
  </si>
  <si>
    <t>https://www.sourcewatch.org/index.php/Jack_Miller_Center</t>
  </si>
  <si>
    <t>Jackson</t>
  </si>
  <si>
    <t>Jacksonville State University</t>
  </si>
  <si>
    <t>Jacksonville State University Foundation</t>
  </si>
  <si>
    <t>Jacksonville University</t>
  </si>
  <si>
    <t>Jacob J Fishbeck</t>
  </si>
  <si>
    <t>Jacobs</t>
  </si>
  <si>
    <t>Jacqueline M Derks</t>
  </si>
  <si>
    <t>Jacques</t>
  </si>
  <si>
    <t>Jahnke, Nathan</t>
  </si>
  <si>
    <t>Jain, Shivangi</t>
  </si>
  <si>
    <t>James Madison Institute</t>
  </si>
  <si>
    <t>https://www.desmogblog.com/james-madison-institute</t>
  </si>
  <si>
    <t>James Madison University</t>
  </si>
  <si>
    <t>James Madison University Foundation</t>
  </si>
  <si>
    <t>James Sprunt Community College</t>
  </si>
  <si>
    <t>James Ward</t>
  </si>
  <si>
    <t>James Wilson Institute</t>
  </si>
  <si>
    <t>Jamison, Olivia</t>
  </si>
  <si>
    <t>Jamison, Whitney</t>
  </si>
  <si>
    <t>Janitz, Erika</t>
  </si>
  <si>
    <t>Jansen, James</t>
  </si>
  <si>
    <t>Jansen, Natalie</t>
  </si>
  <si>
    <t>Janson Q Prieb</t>
  </si>
  <si>
    <t>Janssens, Nicholas</t>
  </si>
  <si>
    <t>Jayakaran, Jacob</t>
  </si>
  <si>
    <t>Jayme Lemke</t>
  </si>
  <si>
    <t>Jeffers</t>
  </si>
  <si>
    <t>Jeng, Michelle</t>
  </si>
  <si>
    <t>Jenkins</t>
  </si>
  <si>
    <t>Jennifer R. Avery</t>
  </si>
  <si>
    <t>Jenny, Matthew</t>
  </si>
  <si>
    <t>Jensen</t>
  </si>
  <si>
    <t>Jeremy Kidd</t>
  </si>
  <si>
    <t>Jeremy Lerman</t>
  </si>
  <si>
    <t>Jesse D Backstrom</t>
  </si>
  <si>
    <t>JFA Institute</t>
  </si>
  <si>
    <t>JFK School of Government</t>
  </si>
  <si>
    <t>Jill E. Patterson</t>
  </si>
  <si>
    <t>Jim Carty</t>
  </si>
  <si>
    <t>Jimmie Heuga Center</t>
  </si>
  <si>
    <t>Joanna James Samuel</t>
  </si>
  <si>
    <t>Joe McKinney</t>
  </si>
  <si>
    <t>Johan Bennett</t>
  </si>
  <si>
    <t>John Brown University</t>
  </si>
  <si>
    <t>John Jay College Foundation</t>
  </si>
  <si>
    <t>John L. Berlau</t>
  </si>
  <si>
    <t>John Locke Foundation</t>
  </si>
  <si>
    <t>https://www.desmogblog.com/john-locke-foundation</t>
  </si>
  <si>
    <t>John Paul the Great Catholic University</t>
  </si>
  <si>
    <t>John Peter Frantz</t>
  </si>
  <si>
    <t>John S. Tottie</t>
  </si>
  <si>
    <t>John William Pope Center for Higher Education Policy</t>
  </si>
  <si>
    <t>John William Pope Foundation</t>
  </si>
  <si>
    <t>https://www.sourcewatch.org/index.php/John_William_Pope_Foundation</t>
  </si>
  <si>
    <t>Johns Hopkins University</t>
  </si>
  <si>
    <t>Johns Hopkins University Institute for Applied Economics, Global Health, and the Study of Business Enterprise</t>
  </si>
  <si>
    <t>Johnson</t>
  </si>
  <si>
    <t>Johnson and Wales University</t>
  </si>
  <si>
    <t>Johnson and Wales University - Charlotte</t>
  </si>
  <si>
    <t>Johnson, Anna</t>
  </si>
  <si>
    <t>Johnson, Hannah</t>
  </si>
  <si>
    <t>Johnson, Katherine</t>
  </si>
  <si>
    <t>Johnson, Kelly</t>
  </si>
  <si>
    <t>Johnson, McKiesha</t>
  </si>
  <si>
    <t>Johnson, Rhett</t>
  </si>
  <si>
    <t>Joler</t>
  </si>
  <si>
    <t>Jonathan R Nelson</t>
  </si>
  <si>
    <t>Jones</t>
  </si>
  <si>
    <t>Jones, Cameron</t>
  </si>
  <si>
    <t>Jones, Christi</t>
  </si>
  <si>
    <t>Jones, Chrysandra</t>
  </si>
  <si>
    <t>Jones, Tasheena</t>
  </si>
  <si>
    <t>Jordan Niji Yahiro</t>
  </si>
  <si>
    <t>Jorgenson</t>
  </si>
  <si>
    <t>Joseph Danaher</t>
  </si>
  <si>
    <t>Joseph W Kent</t>
  </si>
  <si>
    <t>Joshua D Waters</t>
  </si>
  <si>
    <t>Josiah Bartlett Center for Public Policy</t>
  </si>
  <si>
    <t>https://www.sourcewatch.org/index.php/Josiah_Bartlett_Center_for_Public_Policy</t>
  </si>
  <si>
    <t>Joslyn</t>
  </si>
  <si>
    <t>Juarez III, Leopoldo</t>
  </si>
  <si>
    <t>Juarez, Joseph</t>
  </si>
  <si>
    <t>Judson University</t>
  </si>
  <si>
    <t>"Center for Environmental Science"</t>
  </si>
  <si>
    <t>Juhnke, Jessica</t>
  </si>
  <si>
    <t>Julia Morriss</t>
  </si>
  <si>
    <t>Julia Norgaard</t>
  </si>
  <si>
    <t>Junior Achievement USA</t>
  </si>
  <si>
    <t>Jurgensen, Amber</t>
  </si>
  <si>
    <t>Justice</t>
  </si>
  <si>
    <t>Justin Bailey</t>
  </si>
  <si>
    <t>K Allen</t>
  </si>
  <si>
    <t>K Aupperle</t>
  </si>
  <si>
    <t>K Boren</t>
  </si>
  <si>
    <t>K Buxton</t>
  </si>
  <si>
    <t>K Duncan</t>
  </si>
  <si>
    <t>K Dwyer</t>
  </si>
  <si>
    <t>K Edwards</t>
  </si>
  <si>
    <t>K George</t>
  </si>
  <si>
    <t>K Gibson</t>
  </si>
  <si>
    <t>K Graves</t>
  </si>
  <si>
    <t>K Haeska</t>
  </si>
  <si>
    <t>K Holmstrom</t>
  </si>
  <si>
    <t>K Johnson</t>
  </si>
  <si>
    <t>K Jorgens</t>
  </si>
  <si>
    <t>K Kailass</t>
  </si>
  <si>
    <t>K Klasen</t>
  </si>
  <si>
    <t>K Kolbeck</t>
  </si>
  <si>
    <t>K Kolesieke</t>
  </si>
  <si>
    <t>K Kolosieke</t>
  </si>
  <si>
    <t>K McCarter</t>
  </si>
  <si>
    <t>K McGregor</t>
  </si>
  <si>
    <t>K McIntosh</t>
  </si>
  <si>
    <t>K Mesh</t>
  </si>
  <si>
    <t>K Monaco</t>
  </si>
  <si>
    <t>K Moorhouse</t>
  </si>
  <si>
    <t>K Resnick</t>
  </si>
  <si>
    <t>K Santos</t>
  </si>
  <si>
    <t>K Seurer</t>
  </si>
  <si>
    <t>K Smith</t>
  </si>
  <si>
    <t>K Stiles</t>
  </si>
  <si>
    <t>K Watkins</t>
  </si>
  <si>
    <t>K Wilson</t>
  </si>
  <si>
    <t>K Woolsey</t>
  </si>
  <si>
    <t>K. Balint</t>
  </si>
  <si>
    <t>K. Connolly</t>
  </si>
  <si>
    <t>K. Elsayed</t>
  </si>
  <si>
    <t>K. Garthus</t>
  </si>
  <si>
    <t>K. Hillman</t>
  </si>
  <si>
    <t>K. Martin</t>
  </si>
  <si>
    <t>K. Staudt</t>
  </si>
  <si>
    <t>K. Toth</t>
  </si>
  <si>
    <t>K. Woltz</t>
  </si>
  <si>
    <t>Kaatsbaan International Dance Center</t>
  </si>
  <si>
    <t>Kaggal, Serene</t>
  </si>
  <si>
    <t>Kahre, Parth</t>
  </si>
  <si>
    <t>Kailo, Jr, Bennett</t>
  </si>
  <si>
    <t>Kaiser, Brianna</t>
  </si>
  <si>
    <t>Kaiser, Katelyn</t>
  </si>
  <si>
    <t>Kaiser, Matthew</t>
  </si>
  <si>
    <t>Kaitlin, McCarter</t>
  </si>
  <si>
    <t>Kalbach</t>
  </si>
  <si>
    <t>Kalsson</t>
  </si>
  <si>
    <t>Kansas Agricultural Rural Leadership</t>
  </si>
  <si>
    <t>Kansas Chamber Foundation</t>
  </si>
  <si>
    <t>Kansas Cosmosphere &amp; Space Center</t>
  </si>
  <si>
    <t>Kansas Council on Economic Education</t>
  </si>
  <si>
    <t>Kansas Cultural Trust</t>
  </si>
  <si>
    <t>Kansas Foodbank Warehouse</t>
  </si>
  <si>
    <t>Kansas Policy Institute</t>
  </si>
  <si>
    <t>http://www.sourcewatch.org/index.php/Kansas_Policy_Institute</t>
  </si>
  <si>
    <t>Kansas State University</t>
  </si>
  <si>
    <t>Kansas State University Foundation</t>
  </si>
  <si>
    <t>Kansas University Endowment Association</t>
  </si>
  <si>
    <t>Kansas University</t>
  </si>
  <si>
    <t>Karen E. Manfield</t>
  </si>
  <si>
    <t>Karnick, Kristin</t>
  </si>
  <si>
    <t>Karsten</t>
  </si>
  <si>
    <t>Kastner</t>
  </si>
  <si>
    <t>Kaufman</t>
  </si>
  <si>
    <t>Kaufman, Sydney</t>
  </si>
  <si>
    <t>Kaufmann, Peter</t>
  </si>
  <si>
    <t>Kauk, Kallen</t>
  </si>
  <si>
    <t>Kauk, Kasey</t>
  </si>
  <si>
    <t>Kauk, Kyle</t>
  </si>
  <si>
    <t>Kavanagh</t>
  </si>
  <si>
    <t>Keever, Jessica</t>
  </si>
  <si>
    <t>Kehoe</t>
  </si>
  <si>
    <t>Kehr</t>
  </si>
  <si>
    <t>Keller, John</t>
  </si>
  <si>
    <t>Keller, Jordan</t>
  </si>
  <si>
    <t>Kelly</t>
  </si>
  <si>
    <t>Kenaley, Ryan</t>
  </si>
  <si>
    <t>Kennedy</t>
  </si>
  <si>
    <t>Kennesaw State College Foundation</t>
  </si>
  <si>
    <t>Kennesaw State College</t>
  </si>
  <si>
    <t>Kennesaw State University</t>
  </si>
  <si>
    <t>Kennesaw State University Foundation</t>
  </si>
  <si>
    <t>Kennesaw State University Research &amp; Service Foundation</t>
  </si>
  <si>
    <t>Kennesaw State University Research Service Foundation</t>
  </si>
  <si>
    <t>Kenyon</t>
  </si>
  <si>
    <t>Kenyon College</t>
  </si>
  <si>
    <t>Kersey</t>
  </si>
  <si>
    <t>Kerslake, Julie</t>
  </si>
  <si>
    <t>Ketter, Ellen</t>
  </si>
  <si>
    <t>Khan</t>
  </si>
  <si>
    <t>Kidd, Laura</t>
  </si>
  <si>
    <t>Cevro Institute</t>
  </si>
  <si>
    <t>Kids Stuff Foundation</t>
  </si>
  <si>
    <t>Kiely</t>
  </si>
  <si>
    <t>Kilburg, Tara</t>
  </si>
  <si>
    <t>Kilian, Annie</t>
  </si>
  <si>
    <t>Kilian, Kristen</t>
  </si>
  <si>
    <t>Killian, Annie</t>
  </si>
  <si>
    <t>Killian, Kristin</t>
  </si>
  <si>
    <t>Kim</t>
  </si>
  <si>
    <t>Kimmel</t>
  </si>
  <si>
    <t>Kimpton, Eric</t>
  </si>
  <si>
    <t>Kimpton, Kelly</t>
  </si>
  <si>
    <t>Kincaid, Hannah</t>
  </si>
  <si>
    <t>Kincaid, Jared</t>
  </si>
  <si>
    <t>King's College London</t>
  </si>
  <si>
    <t>Kirkham, Amy</t>
  </si>
  <si>
    <t>Kissick, Kyle</t>
  </si>
  <si>
    <t>Kjergaard</t>
  </si>
  <si>
    <t>Klager, Christopher</t>
  </si>
  <si>
    <t>Klimek</t>
  </si>
  <si>
    <t>Knetenann</t>
  </si>
  <si>
    <t>Knight</t>
  </si>
  <si>
    <t>Kobayashi</t>
  </si>
  <si>
    <t>Kobleck, Kennedy</t>
  </si>
  <si>
    <t>Koch</t>
  </si>
  <si>
    <t>Koch Cultural Trust</t>
  </si>
  <si>
    <t>Koehring, Travis</t>
  </si>
  <si>
    <t>Kohl</t>
  </si>
  <si>
    <t>Kohn, Grace</t>
  </si>
  <si>
    <t>Kohn, Taylor</t>
  </si>
  <si>
    <t>Kolar, Ashley</t>
  </si>
  <si>
    <t>Kolbeck, Casey</t>
  </si>
  <si>
    <t>Kolbeck, Taylor</t>
  </si>
  <si>
    <t>Konicki</t>
  </si>
  <si>
    <t>Konieczny</t>
  </si>
  <si>
    <t>Konrad S. Godleske</t>
  </si>
  <si>
    <t>Konstantine Kyros</t>
  </si>
  <si>
    <t>Koopman, Jaclyn</t>
  </si>
  <si>
    <t>Koperski</t>
  </si>
  <si>
    <t>Kopf, Kara</t>
  </si>
  <si>
    <t>Kopf, Kevin</t>
  </si>
  <si>
    <t>Korn, Rachel</t>
  </si>
  <si>
    <t>Korpi, Katherine</t>
  </si>
  <si>
    <t>Kosloff</t>
  </si>
  <si>
    <t>Koterwas, Jennifer</t>
  </si>
  <si>
    <t>Koterwas, Matthew</t>
  </si>
  <si>
    <t>Kotwick</t>
  </si>
  <si>
    <t>KPTS</t>
  </si>
  <si>
    <t>Krause, Morgan</t>
  </si>
  <si>
    <t>Krieger, Sara</t>
  </si>
  <si>
    <t>Kristen Krash</t>
  </si>
  <si>
    <t>Kristian M. Dahl</t>
  </si>
  <si>
    <t>Kristof</t>
  </si>
  <si>
    <t>Krunic, Tanja</t>
  </si>
  <si>
    <t>Kruse, Noah</t>
  </si>
  <si>
    <t>Krysiak, Amanda</t>
  </si>
  <si>
    <t>Krysiak, Holly Beth</t>
  </si>
  <si>
    <t>Kubena, Ariane</t>
  </si>
  <si>
    <t>Kuhns, William</t>
  </si>
  <si>
    <t>Kuipers, Jessica</t>
  </si>
  <si>
    <t>Kuipers, Mary</t>
  </si>
  <si>
    <t>Kulkarni, Aneesh</t>
  </si>
  <si>
    <t>Kumar</t>
  </si>
  <si>
    <t>Kumar, Sanjeev V</t>
  </si>
  <si>
    <t>L Alexander</t>
  </si>
  <si>
    <t>L Benes</t>
  </si>
  <si>
    <t>L Blizzard</t>
  </si>
  <si>
    <t>L Cooper</t>
  </si>
  <si>
    <t>L Dwyer</t>
  </si>
  <si>
    <t>L Garcia</t>
  </si>
  <si>
    <t>L Le Pottier</t>
  </si>
  <si>
    <t>L Lemaster</t>
  </si>
  <si>
    <t>L Lepottier</t>
  </si>
  <si>
    <t>L Miller</t>
  </si>
  <si>
    <t>L Mishell</t>
  </si>
  <si>
    <t>L Pedraza</t>
  </si>
  <si>
    <t>L Quam</t>
  </si>
  <si>
    <t>L Ragan</t>
  </si>
  <si>
    <t>L Rogers</t>
  </si>
  <si>
    <t>L. Malloy</t>
  </si>
  <si>
    <t>L. Peterson</t>
  </si>
  <si>
    <t>L. Plumer</t>
  </si>
  <si>
    <t>L. Sun</t>
  </si>
  <si>
    <t>La Sierra School of Business</t>
  </si>
  <si>
    <t>La Sierra University</t>
  </si>
  <si>
    <t>LaBonte', Emily</t>
  </si>
  <si>
    <t>Ladeji</t>
  </si>
  <si>
    <t>Ladies of Liberty Alliance</t>
  </si>
  <si>
    <t>Laeeth Is'Harc</t>
  </si>
  <si>
    <t>Lafave</t>
  </si>
  <si>
    <t>Lafayette College</t>
  </si>
  <si>
    <t>Laffer Center for Global Economic Growth</t>
  </si>
  <si>
    <t>Lagoudis</t>
  </si>
  <si>
    <t>LaGrange College</t>
  </si>
  <si>
    <t>Laing, Lauren</t>
  </si>
  <si>
    <t>Lair</t>
  </si>
  <si>
    <t>Lajoie</t>
  </si>
  <si>
    <t>Lake</t>
  </si>
  <si>
    <t>Lake Erie College</t>
  </si>
  <si>
    <t>Lake Forest College</t>
  </si>
  <si>
    <t>Lakeland College</t>
  </si>
  <si>
    <t>Lalani, Noorez</t>
  </si>
  <si>
    <t>Lambert, Jenna</t>
  </si>
  <si>
    <t>Lambert, Natalie</t>
  </si>
  <si>
    <t>Lamberto</t>
  </si>
  <si>
    <t>Lampman</t>
  </si>
  <si>
    <t>Lance C. Arney</t>
  </si>
  <si>
    <t>Landmark Legal Foundation</t>
  </si>
  <si>
    <t>https://www.sourcewatch.org/index.php/Landmark_Legal_Foundation</t>
  </si>
  <si>
    <t>Lang</t>
  </si>
  <si>
    <t>Lang, Kelly</t>
  </si>
  <si>
    <t>Lanier</t>
  </si>
  <si>
    <t>Lari Ryan</t>
  </si>
  <si>
    <t>Larosiere</t>
  </si>
  <si>
    <t>Larsen</t>
  </si>
  <si>
    <t>LaRue, Eric</t>
  </si>
  <si>
    <t>LaRue, Gregory</t>
  </si>
  <si>
    <t>Lasater, Malinda</t>
  </si>
  <si>
    <t>Lasater, Marta</t>
  </si>
  <si>
    <t>Latham, Timothy</t>
  </si>
  <si>
    <t>Latta, Amy</t>
  </si>
  <si>
    <t>Latta, Jennifer</t>
  </si>
  <si>
    <t>Laundsen, Kaitlin</t>
  </si>
  <si>
    <t>Lauren Prichard</t>
  </si>
  <si>
    <t>Lauridsen, Kaitlin</t>
  </si>
  <si>
    <t>Laursen</t>
  </si>
  <si>
    <t>Lavalle, Jonathon</t>
  </si>
  <si>
    <t>Lavalleye</t>
  </si>
  <si>
    <t>Lavoie</t>
  </si>
  <si>
    <t>Leach</t>
  </si>
  <si>
    <t>Leadership Institute</t>
  </si>
  <si>
    <t>https://www.desmogblog.com/leadership-institute</t>
  </si>
  <si>
    <t>Leadership Program of the Rockies</t>
  </si>
  <si>
    <t>League</t>
  </si>
  <si>
    <t>Learned, Erin</t>
  </si>
  <si>
    <t>Lebanon Valley College</t>
  </si>
  <si>
    <t>Leber, Jake</t>
  </si>
  <si>
    <t>Lee</t>
  </si>
  <si>
    <t>Lee University</t>
  </si>
  <si>
    <t>Lee, Cerin</t>
  </si>
  <si>
    <t>Lee, Charlene</t>
  </si>
  <si>
    <t>Lee, Daniel</t>
  </si>
  <si>
    <t>Lee, Jessica</t>
  </si>
  <si>
    <t>Lee, Keith</t>
  </si>
  <si>
    <t>Lee, Sydney</t>
  </si>
  <si>
    <t>Legge, Melissa</t>
  </si>
  <si>
    <t>Leif</t>
  </si>
  <si>
    <t>LeMaster, Grace</t>
  </si>
  <si>
    <t>Lemaster, Lindy</t>
  </si>
  <si>
    <t>Lemonides</t>
  </si>
  <si>
    <t>Lencioni, Gabrielle</t>
  </si>
  <si>
    <t>Lenzora</t>
  </si>
  <si>
    <t>Leon</t>
  </si>
  <si>
    <t>LeRock, Garrison</t>
  </si>
  <si>
    <t>Lester</t>
  </si>
  <si>
    <t>Leventhal</t>
  </si>
  <si>
    <t>Levere, Kimberly</t>
  </si>
  <si>
    <t>Levine-Ramirez</t>
  </si>
  <si>
    <t>Lewis</t>
  </si>
  <si>
    <t>Lewis Fortune II</t>
  </si>
  <si>
    <t>Lewis Saideman</t>
  </si>
  <si>
    <t>Lewis, Misty</t>
  </si>
  <si>
    <t>Li</t>
  </si>
  <si>
    <t>Lia, Wang</t>
  </si>
  <si>
    <t>Liao, Wang</t>
  </si>
  <si>
    <t>Liberatore, Anthony</t>
  </si>
  <si>
    <t>Libertarian Review Foundation</t>
  </si>
  <si>
    <t>Libertas Institute</t>
  </si>
  <si>
    <t>https://www.sourcewatch.org/index.php/Libertas_Institute</t>
  </si>
  <si>
    <t>Liberty International</t>
  </si>
  <si>
    <t>https://www.sourcewatch.org/index.php/Liberty_International_plc</t>
  </si>
  <si>
    <t>Liberty on the Rocks</t>
  </si>
  <si>
    <t>Liberty Source</t>
  </si>
  <si>
    <t>Liberty University</t>
  </si>
  <si>
    <t>Library of Congress</t>
  </si>
  <si>
    <t>Lidd, Laura</t>
  </si>
  <si>
    <t>Liddie, David</t>
  </si>
  <si>
    <t>Liddle, David</t>
  </si>
  <si>
    <t>Liddle, Peter</t>
  </si>
  <si>
    <t>Lien, Yuting</t>
  </si>
  <si>
    <t>Liliana Ivascu</t>
  </si>
  <si>
    <t>Lim</t>
  </si>
  <si>
    <t>Lincoln Institute of Public Opinion Research</t>
  </si>
  <si>
    <t>Lincoln Labs Action</t>
  </si>
  <si>
    <t>Lincoln Network</t>
  </si>
  <si>
    <t>https://www.sourcewatch.org/index.php/Lincoln_Network</t>
  </si>
  <si>
    <t>Lindeman, Matthew</t>
  </si>
  <si>
    <t>Lindenwood University</t>
  </si>
  <si>
    <t>Linderman, Matthew</t>
  </si>
  <si>
    <t>Lindwall, Tyler</t>
  </si>
  <si>
    <t>Linett</t>
  </si>
  <si>
    <t>Linfield College</t>
  </si>
  <si>
    <t>Linley</t>
  </si>
  <si>
    <t>Linton, April</t>
  </si>
  <si>
    <t>Linville</t>
  </si>
  <si>
    <t>Lipscomb University</t>
  </si>
  <si>
    <t>Litherland, Christopher</t>
  </si>
  <si>
    <t>Little Star</t>
  </si>
  <si>
    <t>Little, David</t>
  </si>
  <si>
    <t>Liu</t>
  </si>
  <si>
    <t>Liu, Wenxi</t>
  </si>
  <si>
    <t>Livengood</t>
  </si>
  <si>
    <t>Livingston</t>
  </si>
  <si>
    <t>Loayza</t>
  </si>
  <si>
    <t>Lock Haven University Foundation</t>
  </si>
  <si>
    <t>Logan</t>
  </si>
  <si>
    <t>Loney, Grant</t>
  </si>
  <si>
    <t>Long</t>
  </si>
  <si>
    <t>Long Island University</t>
  </si>
  <si>
    <t>Longoria, Aissa</t>
  </si>
  <si>
    <t>Longoria, Anthony</t>
  </si>
  <si>
    <t>Longoria, Joel</t>
  </si>
  <si>
    <t>Longstreet</t>
  </si>
  <si>
    <t>Loomis, Peter</t>
  </si>
  <si>
    <t>Loomis, Ryan</t>
  </si>
  <si>
    <t>Lopez</t>
  </si>
  <si>
    <t>Lopez, Erica</t>
  </si>
  <si>
    <t>Loras College</t>
  </si>
  <si>
    <t>Loredo, Christina</t>
  </si>
  <si>
    <t>Louisiana State University Foundation</t>
  </si>
  <si>
    <t>Louisiana State University</t>
  </si>
  <si>
    <t>Loveshe</t>
  </si>
  <si>
    <t>Lowrance</t>
  </si>
  <si>
    <t>Loyola University</t>
  </si>
  <si>
    <t>Loyola University - New Orleans</t>
  </si>
  <si>
    <t>Loyola University Chicago</t>
  </si>
  <si>
    <t>Lozano</t>
  </si>
  <si>
    <t>LSB Leakey Foundation for Research Related to Man's Origin</t>
  </si>
  <si>
    <t>LSU Foundation</t>
  </si>
  <si>
    <t>Luckenbaugh</t>
  </si>
  <si>
    <t>Luckhard, Melissa</t>
  </si>
  <si>
    <t>Ludovici</t>
  </si>
  <si>
    <t>Ludwig-Maximilians-Universitat Munchen</t>
  </si>
  <si>
    <t>Lueken</t>
  </si>
  <si>
    <t>Lukhard, Amanda</t>
  </si>
  <si>
    <t>Lukhard, Melissa</t>
  </si>
  <si>
    <t>Lumpkins</t>
  </si>
  <si>
    <t>Lund, Jordan</t>
  </si>
  <si>
    <t>Lundell, Jana</t>
  </si>
  <si>
    <t>Lundell, Jordan</t>
  </si>
  <si>
    <t>Lusk</t>
  </si>
  <si>
    <t>Lutack</t>
  </si>
  <si>
    <t>Ly, Stephen</t>
  </si>
  <si>
    <t>Lynch, Erin</t>
  </si>
  <si>
    <t>M Albrecht</t>
  </si>
  <si>
    <t>M Anaya</t>
  </si>
  <si>
    <t>M Berkstresser</t>
  </si>
  <si>
    <t>M Brooks</t>
  </si>
  <si>
    <t>M Cade</t>
  </si>
  <si>
    <t>M Cole</t>
  </si>
  <si>
    <t>M Ding</t>
  </si>
  <si>
    <t>M Hardeman</t>
  </si>
  <si>
    <t>M Hilscher</t>
  </si>
  <si>
    <t>M Hinnen</t>
  </si>
  <si>
    <t>M Khowaja</t>
  </si>
  <si>
    <t>M Krause</t>
  </si>
  <si>
    <t>M McCullough</t>
  </si>
  <si>
    <t>M McGreevy</t>
  </si>
  <si>
    <t>M Michniewicz</t>
  </si>
  <si>
    <t>M Moorhouse</t>
  </si>
  <si>
    <t>M Nicol</t>
  </si>
  <si>
    <t>M Orlowski</t>
  </si>
  <si>
    <t>M Penny</t>
  </si>
  <si>
    <t>M Purchase</t>
  </si>
  <si>
    <t>M Ronnenbaum</t>
  </si>
  <si>
    <t>M Rose</t>
  </si>
  <si>
    <t>M Rotundo</t>
  </si>
  <si>
    <t>M Rushing</t>
  </si>
  <si>
    <t>M Shurtz</t>
  </si>
  <si>
    <t>M Spencer</t>
  </si>
  <si>
    <t>M Stevenson</t>
  </si>
  <si>
    <t>M Zemanick</t>
  </si>
  <si>
    <t>M. Arnold</t>
  </si>
  <si>
    <t>M. Cox</t>
  </si>
  <si>
    <t>M. Feldmann</t>
  </si>
  <si>
    <t>M. Gaetskaya</t>
  </si>
  <si>
    <t>M. Garland</t>
  </si>
  <si>
    <t>M. Haymond</t>
  </si>
  <si>
    <t>M. Kosloff</t>
  </si>
  <si>
    <t>M. Lovetro Jr</t>
  </si>
  <si>
    <t>M. Manovich</t>
  </si>
  <si>
    <t>M. Owen</t>
  </si>
  <si>
    <t>M. Salazar</t>
  </si>
  <si>
    <t>M. Shindler</t>
  </si>
  <si>
    <t>M. Sy Jr</t>
  </si>
  <si>
    <t>M. Wasserman</t>
  </si>
  <si>
    <t>M. Weast</t>
  </si>
  <si>
    <t>Ma</t>
  </si>
  <si>
    <t>Macari, Rachel</t>
  </si>
  <si>
    <t>MacDonald-Laurier Institute</t>
  </si>
  <si>
    <t>Machold</t>
  </si>
  <si>
    <t>MacIver Institute for Public Policy</t>
  </si>
  <si>
    <t>http://www.sourcewatch.org/index.php/MacIver_Institute</t>
  </si>
  <si>
    <t>Mackenzie</t>
  </si>
  <si>
    <t>Mackinac Center for Public Policy</t>
  </si>
  <si>
    <t>https://www.desmogblog.com/mackinac-center-public-policy</t>
  </si>
  <si>
    <t>Macy</t>
  </si>
  <si>
    <t>Maetzold, Quinn</t>
  </si>
  <si>
    <t>Magnin, Paige</t>
  </si>
  <si>
    <t>Magnus Nilsson</t>
  </si>
  <si>
    <t>Maguire</t>
  </si>
  <si>
    <t>Mahmood</t>
  </si>
  <si>
    <t>Mahoney, Daniel</t>
  </si>
  <si>
    <t>Mahoney, Michael</t>
  </si>
  <si>
    <t>Maine Heritage Policy Center</t>
  </si>
  <si>
    <t>http://www.sourcewatch.org/index.php/Maine_Heritage_Policy_Center</t>
  </si>
  <si>
    <t>Mainz, Emilie</t>
  </si>
  <si>
    <t>Makin, Sarah</t>
  </si>
  <si>
    <t>Makrush</t>
  </si>
  <si>
    <t>Makuski</t>
  </si>
  <si>
    <t>Malek</t>
  </si>
  <si>
    <t>Maley</t>
  </si>
  <si>
    <t>Malloy, Jennifer</t>
  </si>
  <si>
    <t>Malone University</t>
  </si>
  <si>
    <t>Malone, Kyle</t>
  </si>
  <si>
    <t>Malone, Ryan</t>
  </si>
  <si>
    <t>Manchester</t>
  </si>
  <si>
    <t>Mandigora</t>
  </si>
  <si>
    <t>Manes, Shannon</t>
  </si>
  <si>
    <t>Manfrediz</t>
  </si>
  <si>
    <t>Manhattan College</t>
  </si>
  <si>
    <t>Manhattan Eye Ear and Throat Hospital</t>
  </si>
  <si>
    <t>Manhattan Institute for Policy Research</t>
  </si>
  <si>
    <t>https://www.desmogblog.com/manhattan-institute-policy-research</t>
  </si>
  <si>
    <t>Manhattanville College</t>
  </si>
  <si>
    <t>Manor, Gregory</t>
  </si>
  <si>
    <t>Maorris, Jason</t>
  </si>
  <si>
    <t>March</t>
  </si>
  <si>
    <t>Marcinkowski, Desmond, Dana</t>
  </si>
  <si>
    <t>Marcotte, Jarod</t>
  </si>
  <si>
    <t>Maria Luisa Iribarren</t>
  </si>
  <si>
    <t>Maria Paganelli</t>
  </si>
  <si>
    <t>Marijuana Policy Project Foundation</t>
  </si>
  <si>
    <t>https://www.sourcewatch.org/index.php/Marijuana_Policy_Project</t>
  </si>
  <si>
    <t>Marilyn C. Ho</t>
  </si>
  <si>
    <t>Marino, Andrew</t>
  </si>
  <si>
    <t>Marino, Danielle</t>
  </si>
  <si>
    <t>Marion, Angela</t>
  </si>
  <si>
    <t>Mark Arts</t>
  </si>
  <si>
    <t>Market Based Management Institute</t>
  </si>
  <si>
    <t>Marko, Scott</t>
  </si>
  <si>
    <t>Markovitch</t>
  </si>
  <si>
    <t>Marquette University</t>
  </si>
  <si>
    <t>Marrs, Cody</t>
  </si>
  <si>
    <t>Marsh</t>
  </si>
  <si>
    <t>Marsh, Addie</t>
  </si>
  <si>
    <t>Marshall County Arts Cooperative</t>
  </si>
  <si>
    <t>Marshall University Foundation</t>
  </si>
  <si>
    <t>Marshall-Wythe School of Law Foundation</t>
  </si>
  <si>
    <t>Martell, Kayli</t>
  </si>
  <si>
    <t>"Costal Education Foundation" in original</t>
  </si>
  <si>
    <t>Martin, Amy</t>
  </si>
  <si>
    <t>Martin, Kaitlin</t>
  </si>
  <si>
    <t>Martinets, Shelley</t>
  </si>
  <si>
    <t>Martinez</t>
  </si>
  <si>
    <t>Martyn, Matthew</t>
  </si>
  <si>
    <t>Mason, Cade</t>
  </si>
  <si>
    <t>Mason, Christa</t>
  </si>
  <si>
    <t>Mason, Christopher</t>
  </si>
  <si>
    <t>Mason, Jennifer</t>
  </si>
  <si>
    <t>Massa, Maria</t>
  </si>
  <si>
    <t>Massachusetts Institute of Technology</t>
  </si>
  <si>
    <t>Massey</t>
  </si>
  <si>
    <t>Masterson, Phillip</t>
  </si>
  <si>
    <t>Mathew H. Taylor</t>
  </si>
  <si>
    <t>Mathew R. Eastabrook</t>
  </si>
  <si>
    <t>Mathew S. Kaye</t>
  </si>
  <si>
    <t>"Coastal Education Foundation Incorporated"</t>
  </si>
  <si>
    <t>Matt</t>
  </si>
  <si>
    <t>Matt Rutherford</t>
  </si>
  <si>
    <t>Matthew Cannizzo</t>
  </si>
  <si>
    <t>Matthew Powers</t>
  </si>
  <si>
    <t>Matthews, Eric</t>
  </si>
  <si>
    <t>Max D. Isaacson</t>
  </si>
  <si>
    <t>May</t>
  </si>
  <si>
    <t>May, Michaela</t>
  </si>
  <si>
    <t>May, Ryan</t>
  </si>
  <si>
    <t>McAuliffe</t>
  </si>
  <si>
    <t>McCarthy, Shelsea</t>
  </si>
  <si>
    <t>McCauley, Sarah</t>
  </si>
  <si>
    <t>McClain, William</t>
  </si>
  <si>
    <t>McClain, William, III</t>
  </si>
  <si>
    <t>McClung, Amanda</t>
  </si>
  <si>
    <t>McClung, Matthew</t>
  </si>
  <si>
    <t>McClymont, Kaitlin</t>
  </si>
  <si>
    <t>McCook</t>
  </si>
  <si>
    <t>McCrary, Kathleen</t>
  </si>
  <si>
    <t>McDaniel, Christopher</t>
  </si>
  <si>
    <t>McDermott</t>
  </si>
  <si>
    <t>McDermott, Elizabeth</t>
  </si>
  <si>
    <t>McDonald</t>
  </si>
  <si>
    <t>McDonald, Emily</t>
  </si>
  <si>
    <t>McEachern, Brittany</t>
  </si>
  <si>
    <t>McFall</t>
  </si>
  <si>
    <t>McGarry</t>
  </si>
  <si>
    <t>McGary</t>
  </si>
  <si>
    <t>McGill University</t>
  </si>
  <si>
    <t>McGreeny, Joe</t>
  </si>
  <si>
    <t>McGreevy, Joe</t>
  </si>
  <si>
    <t>McGreevy, John</t>
  </si>
  <si>
    <t>McGreevy, Megan</t>
  </si>
  <si>
    <t>McGuire</t>
  </si>
  <si>
    <t>McIntosh</t>
  </si>
  <si>
    <t>McIntosh, Brandon</t>
  </si>
  <si>
    <t>McIntosh, Kathryn</t>
  </si>
  <si>
    <t>McIntosh, Kelsey</t>
  </si>
  <si>
    <t>McIntosh, Meghan</t>
  </si>
  <si>
    <t>McIntyre</t>
  </si>
  <si>
    <t>McKendree University</t>
  </si>
  <si>
    <t>McKenzie Rees</t>
  </si>
  <si>
    <t>McKinley, Allison</t>
  </si>
  <si>
    <t>McKinley, Amanda</t>
  </si>
  <si>
    <t>McMurray University</t>
  </si>
  <si>
    <t>McNeese State University</t>
  </si>
  <si>
    <t>McPeak</t>
  </si>
  <si>
    <t>Meadows</t>
  </si>
  <si>
    <t>Media Coalition Foundation</t>
  </si>
  <si>
    <t>Media Institute</t>
  </si>
  <si>
    <t>https://www.sourcewatch.org/index.php/The_Media_Institute</t>
  </si>
  <si>
    <t>Media Research Center</t>
  </si>
  <si>
    <t>https://www.desmogblog.com/media-research-center</t>
  </si>
  <si>
    <t>Mediate</t>
  </si>
  <si>
    <t>Medina</t>
  </si>
  <si>
    <t>Megan McAndrews</t>
  </si>
  <si>
    <t>Mehserie</t>
  </si>
  <si>
    <t>Meicke, Stephen</t>
  </si>
  <si>
    <t>Meiers</t>
  </si>
  <si>
    <t>Meleta</t>
  </si>
  <si>
    <t>Melia, Hannah</t>
  </si>
  <si>
    <t>Melissa L. English</t>
  </si>
  <si>
    <t>Mellinger, Molly</t>
  </si>
  <si>
    <t>Melton</t>
  </si>
  <si>
    <t>Melton, James</t>
  </si>
  <si>
    <t>Memorial Sloan-Kettering Cancer Center</t>
  </si>
  <si>
    <t>Mena</t>
  </si>
  <si>
    <t>Menezes, Dean</t>
  </si>
  <si>
    <t>Menezes, Simone</t>
  </si>
  <si>
    <t>Menkes, Caroline</t>
  </si>
  <si>
    <t>Menlo College</t>
  </si>
  <si>
    <t>Menon</t>
  </si>
  <si>
    <t>Mercadante</t>
  </si>
  <si>
    <t>Mercantonatos</t>
  </si>
  <si>
    <t>Mercatus Center, George Mason University</t>
  </si>
  <si>
    <t>Mercer University</t>
  </si>
  <si>
    <t>Mercury Radio Arts</t>
  </si>
  <si>
    <t>Mesh, Kayla</t>
  </si>
  <si>
    <t>Methodist University</t>
  </si>
  <si>
    <t>Metropolitan State College of Denver</t>
  </si>
  <si>
    <t>Metropolitan State College of Denver Foundation</t>
  </si>
  <si>
    <t>Metropolitan State University of Denver Foundation</t>
  </si>
  <si>
    <t>Metropolitan State University of Denver</t>
  </si>
  <si>
    <t>Meyer, Christina</t>
  </si>
  <si>
    <t>Miceli</t>
  </si>
  <si>
    <t>Michael A. Bast</t>
  </si>
  <si>
    <t>Michael Diltz Farren</t>
  </si>
  <si>
    <t>Michael P. Cole</t>
  </si>
  <si>
    <t>Michael R. Katchmark</t>
  </si>
  <si>
    <t>Michaud</t>
  </si>
  <si>
    <t>Michaud, Jessica</t>
  </si>
  <si>
    <t>Michelle Boardman</t>
  </si>
  <si>
    <t>Michigan State University</t>
  </si>
  <si>
    <t>Mickey, Jessica</t>
  </si>
  <si>
    <t>Middle Tennessee State University Foundation</t>
  </si>
  <si>
    <t>Middle Tennessee State University</t>
  </si>
  <si>
    <t>Middle Tennessee State University Foundation Wood-Stegall Center</t>
  </si>
  <si>
    <t>Middle Tennessee State University Wood-Stegall Center</t>
  </si>
  <si>
    <t>Midwestern State University Foundation</t>
  </si>
  <si>
    <t>Mielke, Anna</t>
  </si>
  <si>
    <t>Mielke, Heidi</t>
  </si>
  <si>
    <t>Mignanelli</t>
  </si>
  <si>
    <t>mikeroweWORKS Foundation</t>
  </si>
  <si>
    <t>Miles</t>
  </si>
  <si>
    <t>Miller</t>
  </si>
  <si>
    <t>Miller, Meagan</t>
  </si>
  <si>
    <t>Miller, Nathan</t>
  </si>
  <si>
    <t>Miller, Rachel</t>
  </si>
  <si>
    <t>Miller, Ryan</t>
  </si>
  <si>
    <t>Milligan College</t>
  </si>
  <si>
    <t>Millikin University</t>
  </si>
  <si>
    <t>Millman, Emma</t>
  </si>
  <si>
    <t>Mills, Erin</t>
  </si>
  <si>
    <t>Mills, Jamie</t>
  </si>
  <si>
    <t>Mills, Robert</t>
  </si>
  <si>
    <t>Millsaps College</t>
  </si>
  <si>
    <t>Milnes, Thomas</t>
  </si>
  <si>
    <t>Milton &amp; Rose D Friedman Foundation</t>
  </si>
  <si>
    <t>https://www.sourcewatch.org/index.php/EdChoice</t>
  </si>
  <si>
    <t>Ming, Thomas</t>
  </si>
  <si>
    <t>Minich</t>
  </si>
  <si>
    <t>Minjarez</t>
  </si>
  <si>
    <t>Minnich, Madison</t>
  </si>
  <si>
    <t>Minnihan, Heidi</t>
  </si>
  <si>
    <t>Mire</t>
  </si>
  <si>
    <t>Mishue, Melanie</t>
  </si>
  <si>
    <t>Miskin, Margaret</t>
  </si>
  <si>
    <t>Mississippi College School of Law</t>
  </si>
  <si>
    <t>Mississippi Industrial Heritage Museum</t>
  </si>
  <si>
    <t>Mississippi State University</t>
  </si>
  <si>
    <t>Trustees of Columbia University</t>
  </si>
  <si>
    <t>Mississippi State University Foundation</t>
  </si>
  <si>
    <t>Mississippi Valley State University</t>
  </si>
  <si>
    <t>Missouri State University</t>
  </si>
  <si>
    <t>MIT Athletic Department</t>
  </si>
  <si>
    <t>Mitchell</t>
  </si>
  <si>
    <t>Mitchell, Andrew J</t>
  </si>
  <si>
    <t>Mitchell, Kayla</t>
  </si>
  <si>
    <t>Mittermeier</t>
  </si>
  <si>
    <t>Moaz Al Nouri</t>
  </si>
  <si>
    <t>Mocella, Ashley</t>
  </si>
  <si>
    <t>Mock, Tori</t>
  </si>
  <si>
    <t>Mohammadi</t>
  </si>
  <si>
    <t>Molnoskey, Travis</t>
  </si>
  <si>
    <t>Monaco, Kevin</t>
  </si>
  <si>
    <t>Monreal</t>
  </si>
  <si>
    <t>Monroe, Alexandra</t>
  </si>
  <si>
    <t>Monroe, Andrew</t>
  </si>
  <si>
    <t>Mont Pelerin Society</t>
  </si>
  <si>
    <t>https://www.desmogblog.com/mont-pelerin-society</t>
  </si>
  <si>
    <t>Montana State</t>
  </si>
  <si>
    <t>Montana State University</t>
  </si>
  <si>
    <t>Montana State University - Bozeman</t>
  </si>
  <si>
    <t>Montana State University - Bozeman Dept of Agricultural Economics</t>
  </si>
  <si>
    <t>Montazzoli</t>
  </si>
  <si>
    <t>Montclair State University</t>
  </si>
  <si>
    <t>Montclair State University Foundation</t>
  </si>
  <si>
    <t>Montpelier Foundation</t>
  </si>
  <si>
    <t>Montreal Economic Institute</t>
  </si>
  <si>
    <t>Moon</t>
  </si>
  <si>
    <t>Mooney</t>
  </si>
  <si>
    <t>Moore</t>
  </si>
  <si>
    <t>Moore, David</t>
  </si>
  <si>
    <t>Moore, Sara</t>
  </si>
  <si>
    <t>Moorhouse, Makayla</t>
  </si>
  <si>
    <t>Morakis, John</t>
  </si>
  <si>
    <t>Morales, Sydney</t>
  </si>
  <si>
    <t>Moran</t>
  </si>
  <si>
    <t>Moran, Daniel</t>
  </si>
  <si>
    <t>Moran, Michael</t>
  </si>
  <si>
    <t>Morehead State University</t>
  </si>
  <si>
    <t>Morehouse College</t>
  </si>
  <si>
    <t>Moretich, James</t>
  </si>
  <si>
    <t>Morgan, Rachelle</t>
  </si>
  <si>
    <t>Morgan, Tessa</t>
  </si>
  <si>
    <t>Morgan, Tori</t>
  </si>
  <si>
    <t>Morris</t>
  </si>
  <si>
    <t>Morris, Jason</t>
  </si>
  <si>
    <t>Morrissette</t>
  </si>
  <si>
    <t>Morrow</t>
  </si>
  <si>
    <t>Mortimer, Melissa</t>
  </si>
  <si>
    <t>Mortimer, Samuel</t>
  </si>
  <si>
    <t>Morton</t>
  </si>
  <si>
    <t>Moses</t>
  </si>
  <si>
    <t>Moses, Holly</t>
  </si>
  <si>
    <t>Motte</t>
  </si>
  <si>
    <t>Mount</t>
  </si>
  <si>
    <t>Mount Holyoke College</t>
  </si>
  <si>
    <t>Mount St Mary's University</t>
  </si>
  <si>
    <t>Mountain States Legal Foundation</t>
  </si>
  <si>
    <t>https://www.sourcewatch.org/index.php/Mountain_States_Legal_Foundation</t>
  </si>
  <si>
    <t>Mountjoy</t>
  </si>
  <si>
    <t>Mousley, Brendan</t>
  </si>
  <si>
    <t>Moving Picture Institute</t>
  </si>
  <si>
    <t>https://www.sourcewatch.org/index.php/Moving_Picture_Institute</t>
  </si>
  <si>
    <t>Moynihan, Siobhan</t>
  </si>
  <si>
    <t>Mueller, Grace</t>
  </si>
  <si>
    <t>Muir, Melissa</t>
  </si>
  <si>
    <t>Mulka</t>
  </si>
  <si>
    <t>Mullet, Matthew</t>
  </si>
  <si>
    <t>Mullican</t>
  </si>
  <si>
    <t>Munsil</t>
  </si>
  <si>
    <t>Munson, Stephanie</t>
  </si>
  <si>
    <t>Murphree, Marcus</t>
  </si>
  <si>
    <t>Murphy</t>
  </si>
  <si>
    <t>Murphy, Christina</t>
  </si>
  <si>
    <t>Murphy, Erin</t>
  </si>
  <si>
    <t>Murray State University</t>
  </si>
  <si>
    <t>Murray, Lindsay</t>
  </si>
  <si>
    <t>Murray, Megan</t>
  </si>
  <si>
    <t>Murray, Taylor</t>
  </si>
  <si>
    <t>Museum of Television and Radio</t>
  </si>
  <si>
    <t>Music Theatre for Young People</t>
  </si>
  <si>
    <t>Music Theatre of Wichita</t>
  </si>
  <si>
    <t>Musical Elements</t>
  </si>
  <si>
    <t>Musser</t>
  </si>
  <si>
    <t>N Ajmera</t>
  </si>
  <si>
    <t>N Cote</t>
  </si>
  <si>
    <t>N Hunt</t>
  </si>
  <si>
    <t>N Needs</t>
  </si>
  <si>
    <t>N O'Malley</t>
  </si>
  <si>
    <t>N Schrantz</t>
  </si>
  <si>
    <t>N. Brinkman</t>
  </si>
  <si>
    <t>N. Goodman</t>
  </si>
  <si>
    <t>N. Holvik</t>
  </si>
  <si>
    <t>N. Ishankulov</t>
  </si>
  <si>
    <t>N. Jarman</t>
  </si>
  <si>
    <t>N. Kelley</t>
  </si>
  <si>
    <t>N. Mignanelli</t>
  </si>
  <si>
    <t>N. Miller</t>
  </si>
  <si>
    <t>N. Vatanshoeva</t>
  </si>
  <si>
    <t>N. Weinrich</t>
  </si>
  <si>
    <t>Naas</t>
  </si>
  <si>
    <t>Nagle</t>
  </si>
  <si>
    <t>Nancy Davis Foundation for Multiple Sclerosis</t>
  </si>
  <si>
    <t>Nantucket Maria Mitchell Association</t>
  </si>
  <si>
    <t>Narbe</t>
  </si>
  <si>
    <t>Nash, Desiree'</t>
  </si>
  <si>
    <t>Natalie deMacedo</t>
  </si>
  <si>
    <t>Nathan Ashby</t>
  </si>
  <si>
    <t>Nathan Garrett Hall</t>
  </si>
  <si>
    <t>National Association of Scholars</t>
  </si>
  <si>
    <t>https://www.sourcewatch.org/index.php/National_Association_of_Scholars</t>
  </si>
  <si>
    <t>National Center for Policy Analysis</t>
  </si>
  <si>
    <t>https://www.desmogblog.com/national-center-policy-analysis</t>
  </si>
  <si>
    <t>National Center for Readiness/Preparedness</t>
  </si>
  <si>
    <t>National Chamber Foundation</t>
  </si>
  <si>
    <t>National Constitution Center</t>
  </si>
  <si>
    <t>National Council on Teacher Quality</t>
  </si>
  <si>
    <t>https://www.sourcewatch.org/index.php/National_Council_on_Teacher_Quality</t>
  </si>
  <si>
    <t>National Environmental Policy Institute</t>
  </si>
  <si>
    <t>https://exxonsecrets.org/html/orgfactsheet.php?id=56</t>
  </si>
  <si>
    <t>National Federation of Independent Business Legal Foundation</t>
  </si>
  <si>
    <t>https://www.sourcewatch.org/index.php/National_Federation_of_Independent_Business</t>
  </si>
  <si>
    <t>National Foundation for Teaching Entrepreneurship</t>
  </si>
  <si>
    <t>https://www.sourcewatch.org/index.php/National_Foundation_for_Teaching_Entrepreneurship</t>
  </si>
  <si>
    <t>National Freedom of Information Coalition</t>
  </si>
  <si>
    <t>National Humanities Institute</t>
  </si>
  <si>
    <t>National Institute for Direct Instruction</t>
  </si>
  <si>
    <t>National Prostate Cancer Coalition</t>
  </si>
  <si>
    <t>National Results Council</t>
  </si>
  <si>
    <t>National Review Institute</t>
  </si>
  <si>
    <t>https://www.sourcewatch.org/index.php/National_Review_Institute</t>
  </si>
  <si>
    <t>National Right to Work Legal Defense and Education Foundation</t>
  </si>
  <si>
    <t>https://www.sourcewatch.org/index.php/National_Right_to_Work_Legal_Defense_Foundation</t>
  </si>
  <si>
    <t>National Salvation Army</t>
  </si>
  <si>
    <t>Salvation Army</t>
  </si>
  <si>
    <t>National Symphony Orchestra Association</t>
  </si>
  <si>
    <t>National Tax Limitation Foundation</t>
  </si>
  <si>
    <t>https://www.sourcewatch.org/index.php/National_Tax_Limitation_Committee</t>
  </si>
  <si>
    <t>National Taxpayers Union Foundation</t>
  </si>
  <si>
    <t>http://www.sourcewatch.org/index.php/National_Taxpayers_Union</t>
  </si>
  <si>
    <t>National University</t>
  </si>
  <si>
    <t>Nature Conservancy</t>
  </si>
  <si>
    <t>https://www.sourcewatch.org/index.php/The_Nature_Conservancy</t>
  </si>
  <si>
    <t>Nature Conservancy, Kansas Chapter</t>
  </si>
  <si>
    <t>ND State University Foundation &amp; Alumni Association</t>
  </si>
  <si>
    <t>North Dakota State University</t>
  </si>
  <si>
    <t>Nelson, Carly</t>
  </si>
  <si>
    <t>Nelson, Darren</t>
  </si>
  <si>
    <t>Nelson, Jessica</t>
  </si>
  <si>
    <t>Nesbitt, Amanda</t>
  </si>
  <si>
    <t>Nester</t>
  </si>
  <si>
    <t>Network for Teaching Entrepreneurship</t>
  </si>
  <si>
    <t>Network of Enlightened Women</t>
  </si>
  <si>
    <t>https://www.sourcewatch.org/index.php/Network_of_Enlightened_Women</t>
  </si>
  <si>
    <t>Neuerburg, Sarah</t>
  </si>
  <si>
    <t>Neujahr, Ashley</t>
  </si>
  <si>
    <t>Neumann, Zachary</t>
  </si>
  <si>
    <t>Nevada Policy Research Institute</t>
  </si>
  <si>
    <t>https://www.desmogblog.com/nevada-policy-research-institute</t>
  </si>
  <si>
    <t>New America Foundation</t>
  </si>
  <si>
    <t>https://www.sourcewatch.org/index.php/New_America_Foundation</t>
  </si>
  <si>
    <t>New Civil Liberties Alliance</t>
  </si>
  <si>
    <t>New England Deaconess Hospital</t>
  </si>
  <si>
    <t>New Orleans Baptist Theological Seminary</t>
  </si>
  <si>
    <t>New York - Presbyterian Hospital</t>
  </si>
  <si>
    <t>New York City Ballet</t>
  </si>
  <si>
    <t>New York City Mission Society</t>
  </si>
  <si>
    <t>New York City Opera</t>
  </si>
  <si>
    <t>New York Hospital</t>
  </si>
  <si>
    <t>New York Public Library</t>
  </si>
  <si>
    <t>New York School for Circus Arts/Big Apple Circus</t>
  </si>
  <si>
    <t>New York State University</t>
  </si>
  <si>
    <t>New York University</t>
  </si>
  <si>
    <t>New York University School of Law</t>
  </si>
  <si>
    <t>Newman University</t>
  </si>
  <si>
    <t>Newman, Zachary</t>
  </si>
  <si>
    <t>Newseum</t>
  </si>
  <si>
    <t>https://www.sourcewatch.org/index.php/Newseum</t>
  </si>
  <si>
    <t>Newseum Institute</t>
  </si>
  <si>
    <t>Nguyen</t>
  </si>
  <si>
    <t>Nguyen, Jim</t>
  </si>
  <si>
    <t>Nguyen, Melinda</t>
  </si>
  <si>
    <t>Nicholls State University</t>
  </si>
  <si>
    <t>Nicholls State University Picciola Hall</t>
  </si>
  <si>
    <t>Nichols, Cooper</t>
  </si>
  <si>
    <t>Nichols, Jessica</t>
  </si>
  <si>
    <t>Nichols, Taylor</t>
  </si>
  <si>
    <t>Nickols</t>
  </si>
  <si>
    <t>Nicol, Macy</t>
  </si>
  <si>
    <t>Niehaus, Erik</t>
  </si>
  <si>
    <t>Niehaus, Taylor</t>
  </si>
  <si>
    <t>Niehoff</t>
  </si>
  <si>
    <t>Niemtschk, Kelsey</t>
  </si>
  <si>
    <t>Nieuwoudt, Claudia</t>
  </si>
  <si>
    <t>Nieuwoudt, Stephan</t>
  </si>
  <si>
    <t>Nittany Theatre at the Barn</t>
  </si>
  <si>
    <t>Nix</t>
  </si>
  <si>
    <t>Nix, Anna</t>
  </si>
  <si>
    <t>Noble</t>
  </si>
  <si>
    <t>Nonprofit Chamber of Service</t>
  </si>
  <si>
    <t>North Carolina Council on Economic Education</t>
  </si>
  <si>
    <t>North Carolina Institute for Constitutional Law</t>
  </si>
  <si>
    <t>North Carolina State University</t>
  </si>
  <si>
    <t>North Park University</t>
  </si>
  <si>
    <t>Northeastern State University</t>
  </si>
  <si>
    <t>Northeastern State University Tahlequah</t>
  </si>
  <si>
    <t>Northern Illinois Research Foundation</t>
  </si>
  <si>
    <t>Northern Illinois University</t>
  </si>
  <si>
    <t>Northern Michigan University</t>
  </si>
  <si>
    <t>Northwest Nazarene University</t>
  </si>
  <si>
    <t>Northwest Oklahoma State University</t>
  </si>
  <si>
    <t>Northwest Oklahoma State University Foundation</t>
  </si>
  <si>
    <t>Northwest University</t>
  </si>
  <si>
    <t>Northwestern College - Iowa</t>
  </si>
  <si>
    <t>Northwestern College</t>
  </si>
  <si>
    <t>Northwestern Oklahoma State University</t>
  </si>
  <si>
    <t>Northwestern Oklahoma State University Foundation</t>
  </si>
  <si>
    <t>Northwestern University</t>
  </si>
  <si>
    <t>Northwestern University School of Law</t>
  </si>
  <si>
    <t>Northwood University</t>
  </si>
  <si>
    <t>Northwood University - Florida</t>
  </si>
  <si>
    <t>Northwood University - Michigan</t>
  </si>
  <si>
    <t>Northwood University - Texas Campus</t>
  </si>
  <si>
    <t>Northwood University University of the Aftermarket</t>
  </si>
  <si>
    <t>Nosko</t>
  </si>
  <si>
    <t>Notre Dame College</t>
  </si>
  <si>
    <t>Novim Group</t>
  </si>
  <si>
    <t>Nugent</t>
  </si>
  <si>
    <t>O Baalman</t>
  </si>
  <si>
    <t>O Serrano</t>
  </si>
  <si>
    <t>O Stoneking</t>
  </si>
  <si>
    <t>O'Connor</t>
  </si>
  <si>
    <t>O'Donnell</t>
  </si>
  <si>
    <t>O'Rourke Jr</t>
  </si>
  <si>
    <t>O'Sullivan, Tierney</t>
  </si>
  <si>
    <t>Oakdale Academy</t>
  </si>
  <si>
    <t>Oakes, Kathryn</t>
  </si>
  <si>
    <t>Oakland University</t>
  </si>
  <si>
    <t>Oboyle</t>
  </si>
  <si>
    <t>OBrien</t>
  </si>
  <si>
    <t>Oglesby</t>
  </si>
  <si>
    <t>Oglethorpe</t>
  </si>
  <si>
    <t>Oglethorpe University</t>
  </si>
  <si>
    <t>Ohio Christian University</t>
  </si>
  <si>
    <t>Ohio Northern University</t>
  </si>
  <si>
    <t>Ohio State University</t>
  </si>
  <si>
    <t>Ohio State University &amp; Foundation</t>
  </si>
  <si>
    <t>Ohio State University Foundation</t>
  </si>
  <si>
    <t>Ohio University</t>
  </si>
  <si>
    <t>Ohio University Foundation</t>
  </si>
  <si>
    <t>Okediran</t>
  </si>
  <si>
    <t>Okford College at Emory University</t>
  </si>
  <si>
    <t>Oklahoma Council of Public Affairs</t>
  </si>
  <si>
    <t>https://www.sourcewatch.org/index.php/Oklahoma_Council_of_Public_Affairs</t>
  </si>
  <si>
    <t>Oklahoma State University</t>
  </si>
  <si>
    <t>Oklahoma State University Foundation</t>
  </si>
  <si>
    <t>Oleah</t>
  </si>
  <si>
    <t>Olson, Gavin</t>
  </si>
  <si>
    <t>Opera Kansas</t>
  </si>
  <si>
    <t>Operation New Hope</t>
  </si>
  <si>
    <t>Opportunities Alternatives and Resources</t>
  </si>
  <si>
    <t>Orangutan Foundation International</t>
  </si>
  <si>
    <t>Orr</t>
  </si>
  <si>
    <t>Osborne, Joanna</t>
  </si>
  <si>
    <t>Osman, Kristin</t>
  </si>
  <si>
    <t>Osmun, Deborah</t>
  </si>
  <si>
    <t>Oswald, Erich</t>
  </si>
  <si>
    <t>Oswald, Hanna</t>
  </si>
  <si>
    <t>Otah State University</t>
  </si>
  <si>
    <t>Ott</t>
  </si>
  <si>
    <t>Ottawa University</t>
  </si>
  <si>
    <t>Otten</t>
  </si>
  <si>
    <t>Otto Giesenfeld</t>
  </si>
  <si>
    <t>Ouimet, Gabrielle</t>
  </si>
  <si>
    <t>Owens</t>
  </si>
  <si>
    <t>Owens, Andrew</t>
  </si>
  <si>
    <t>Oxford College at Emory University</t>
  </si>
  <si>
    <t>P Briggs</t>
  </si>
  <si>
    <t>P Isbell</t>
  </si>
  <si>
    <t>P Khare</t>
  </si>
  <si>
    <t>P Loomis</t>
  </si>
  <si>
    <t>P Magnin</t>
  </si>
  <si>
    <t>P Masterson</t>
  </si>
  <si>
    <t>P Razinobakht</t>
  </si>
  <si>
    <t>P Smading</t>
  </si>
  <si>
    <t>P Yerkes</t>
  </si>
  <si>
    <t>P Zhao</t>
  </si>
  <si>
    <t>P. Best</t>
  </si>
  <si>
    <t>P. Glazman</t>
  </si>
  <si>
    <t>P. Holland</t>
  </si>
  <si>
    <t>P. Kunze</t>
  </si>
  <si>
    <t>P. Lichlyter</t>
  </si>
  <si>
    <t>P. Ortiz Alatorre</t>
  </si>
  <si>
    <t>P. Schlosser</t>
  </si>
  <si>
    <t>Pacific Legal Foundation</t>
  </si>
  <si>
    <t>https://www.sourcewatch.org/index.php/Pacific_Legal_Foundation</t>
  </si>
  <si>
    <t>Pacific Research Institute for Public Policy</t>
  </si>
  <si>
    <t>https://www.desmogblog.com/pacific-research-institute</t>
  </si>
  <si>
    <t>Pagaduan, Richmond</t>
  </si>
  <si>
    <t>Page</t>
  </si>
  <si>
    <t>Pair, Jody</t>
  </si>
  <si>
    <t>Paladino</t>
  </si>
  <si>
    <t>Palm</t>
  </si>
  <si>
    <t>Palmer</t>
  </si>
  <si>
    <t>Palmer R. Chitester Fund</t>
  </si>
  <si>
    <t>Palski, Jill</t>
  </si>
  <si>
    <t>Pando Initiative</t>
  </si>
  <si>
    <t>Papadelis, Efstratios</t>
  </si>
  <si>
    <t>Papadelis, Evangelos</t>
  </si>
  <si>
    <t>Parish</t>
  </si>
  <si>
    <t>Parker</t>
  </si>
  <si>
    <t>Parma</t>
  </si>
  <si>
    <t>Parris, Jordan</t>
  </si>
  <si>
    <t>Parrish</t>
  </si>
  <si>
    <t>Parrish Art Museum</t>
  </si>
  <si>
    <t>Parrottino</t>
  </si>
  <si>
    <t>Parson, Jerod</t>
  </si>
  <si>
    <t>Parsons</t>
  </si>
  <si>
    <t>Parsons, Blake</t>
  </si>
  <si>
    <t>Partnership for America's Cup Technology Foundation</t>
  </si>
  <si>
    <t>Pass, Amanda</t>
  </si>
  <si>
    <t>Pastorius</t>
  </si>
  <si>
    <t>Patel, Ankita</t>
  </si>
  <si>
    <t>Patel, Nimit</t>
  </si>
  <si>
    <t>Patel, Rishad</t>
  </si>
  <si>
    <t>Patrick</t>
  </si>
  <si>
    <t>Patrick Hannaford</t>
  </si>
  <si>
    <t>Patrick Henry College</t>
  </si>
  <si>
    <t>Patrick Lewis Oetting</t>
  </si>
  <si>
    <t>Paxton</t>
  </si>
  <si>
    <t>Pcolar</t>
  </si>
  <si>
    <t>Peak</t>
  </si>
  <si>
    <t>Pearson</t>
  </si>
  <si>
    <t>Pechacek, Kallie</t>
  </si>
  <si>
    <t>Pechin, Pauline</t>
  </si>
  <si>
    <t>Pedraza, Jr, Luis</t>
  </si>
  <si>
    <t>Peltier, Kyle</t>
  </si>
  <si>
    <t>Pembroke College</t>
  </si>
  <si>
    <t>Pembroke Hill School</t>
  </si>
  <si>
    <t>Penciak, Matej</t>
  </si>
  <si>
    <t>Penciakova, Veronika</t>
  </si>
  <si>
    <t>Pendley, Kaitlin</t>
  </si>
  <si>
    <t>Pennsylvania State University</t>
  </si>
  <si>
    <t>Pennsylvania State University - Erie</t>
  </si>
  <si>
    <t>Pennsylvania State University - University Park</t>
  </si>
  <si>
    <t>Penny, Mackenzie</t>
  </si>
  <si>
    <t>Pepperdine University</t>
  </si>
  <si>
    <t>Pere, Jessica</t>
  </si>
  <si>
    <t>Perez, Lisbet</t>
  </si>
  <si>
    <t>Performing Artservices</t>
  </si>
  <si>
    <t>Permenter, Haley</t>
  </si>
  <si>
    <t>Perry</t>
  </si>
  <si>
    <t>Perser, Jana</t>
  </si>
  <si>
    <t>Peter M. Lee</t>
  </si>
  <si>
    <t>Petrosky</t>
  </si>
  <si>
    <t>Petter-McCauley, Tyler</t>
  </si>
  <si>
    <t>Pettit</t>
  </si>
  <si>
    <t>Pfeifer, Lauren</t>
  </si>
  <si>
    <t>Phelps</t>
  </si>
  <si>
    <t>Philanthropy Roundtable</t>
  </si>
  <si>
    <t>http://www.sourcewatch.org/index.php/Philanthropy_Roundtable</t>
  </si>
  <si>
    <t>Phillippi, Brian</t>
  </si>
  <si>
    <t>Phillips</t>
  </si>
  <si>
    <t>Phillips School of Business High Point University</t>
  </si>
  <si>
    <t>Phillips, Gabrielle</t>
  </si>
  <si>
    <t>Phillips, Shelby</t>
  </si>
  <si>
    <t>Pi Kappa Delta</t>
  </si>
  <si>
    <t>Pierre-Guy Veer</t>
  </si>
  <si>
    <t>Pinaire, Andrew</t>
  </si>
  <si>
    <t>Pine</t>
  </si>
  <si>
    <t>Pinnel, Anne</t>
  </si>
  <si>
    <t>Pinnell, Anne</t>
  </si>
  <si>
    <t>Pioneer Institute for Public Policy Research</t>
  </si>
  <si>
    <t>https://www.sourcewatch.org/index.php/Pioneer_Institute_for_Public_Policy_Research</t>
  </si>
  <si>
    <t>Piotrowski</t>
  </si>
  <si>
    <t>Piszczek, Jackie</t>
  </si>
  <si>
    <t>Pittsburg State University Foundation</t>
  </si>
  <si>
    <t>Pittsburg State University</t>
  </si>
  <si>
    <t>Poerter, Piritta</t>
  </si>
  <si>
    <t>Poinsatte, Joanna</t>
  </si>
  <si>
    <t>Poinsatte, Rachael</t>
  </si>
  <si>
    <t>Pointsatte, Rachael</t>
  </si>
  <si>
    <t>Polasek, Ervin</t>
  </si>
  <si>
    <t>Polasek, Sarah</t>
  </si>
  <si>
    <t>Police Executive Research Forum</t>
  </si>
  <si>
    <t>Police Foundation</t>
  </si>
  <si>
    <t>Political Economy Research Center</t>
  </si>
  <si>
    <t>Property and Environment Research Center</t>
  </si>
  <si>
    <t>https://www.desmogblog.com/property-and-environment-research-center</t>
  </si>
  <si>
    <t>Political Economy Research Foundation</t>
  </si>
  <si>
    <t>Political Theory Project</t>
  </si>
  <si>
    <t>Pomirchy</t>
  </si>
  <si>
    <t>Poole, Danielle</t>
  </si>
  <si>
    <t>Porter, Piritta</t>
  </si>
  <si>
    <t>Porter, Tyler</t>
  </si>
  <si>
    <t>Portland State University Foundation</t>
  </si>
  <si>
    <t>Postell</t>
  </si>
  <si>
    <t>Potcinske, Haley</t>
  </si>
  <si>
    <t>Potts, Claire</t>
  </si>
  <si>
    <t>Potts, Eric</t>
  </si>
  <si>
    <t>Potts, Jennifer</t>
  </si>
  <si>
    <t>Pradko</t>
  </si>
  <si>
    <t>Prasad</t>
  </si>
  <si>
    <t>Praxis Foundation</t>
  </si>
  <si>
    <t>Presbyterian College</t>
  </si>
  <si>
    <t>Prescott, Richard</t>
  </si>
  <si>
    <t>President and Fellows of Harvard College</t>
  </si>
  <si>
    <t>Harvard College</t>
  </si>
  <si>
    <t>Press</t>
  </si>
  <si>
    <t>Prest, Sara</t>
  </si>
  <si>
    <t>Preston Cooper</t>
  </si>
  <si>
    <t>Prevent Blindness America - NYC Division</t>
  </si>
  <si>
    <t>Price, Abbie</t>
  </si>
  <si>
    <t>Price, Rachel</t>
  </si>
  <si>
    <t>Princeton University</t>
  </si>
  <si>
    <t>Pringle, Jennifer</t>
  </si>
  <si>
    <t>Prison Entrepreneurship Program</t>
  </si>
  <si>
    <t>Prison Fellowship Ministries</t>
  </si>
  <si>
    <t>https://www.sourcewatch.org/index.php/Prison_Fellowship</t>
  </si>
  <si>
    <t>Prison Policy Initiative</t>
  </si>
  <si>
    <t>Prison University Project</t>
  </si>
  <si>
    <t>Pritchard</t>
  </si>
  <si>
    <t>Profit, Tiffany</t>
  </si>
  <si>
    <t>Project Liberty</t>
  </si>
  <si>
    <t>Project on Government Oversight</t>
  </si>
  <si>
    <t>https://www.sourcewatch.org/index.php/Project_On_Government_Oversight</t>
  </si>
  <si>
    <t>Prostate Cancer Foundation</t>
  </si>
  <si>
    <t>Providence College</t>
  </si>
  <si>
    <t>Providence SBCS</t>
  </si>
  <si>
    <t>Providence Santa Barbara Christian School</t>
  </si>
  <si>
    <t>Prushan</t>
  </si>
  <si>
    <t>Public Choice Society</t>
  </si>
  <si>
    <t>Public Choice Society Western Carolina University</t>
  </si>
  <si>
    <t>Public Utility Research Center</t>
  </si>
  <si>
    <t>Puetz, Jacob</t>
  </si>
  <si>
    <t>Punneo, Ashleigh</t>
  </si>
  <si>
    <t>Purdue Research Foundation</t>
  </si>
  <si>
    <t>Purdue University</t>
  </si>
  <si>
    <t>Q Maetzold</t>
  </si>
  <si>
    <t>Quatere</t>
  </si>
  <si>
    <t>Queen</t>
  </si>
  <si>
    <t>Quereshi</t>
  </si>
  <si>
    <t>Quinn</t>
  </si>
  <si>
    <t>Quinn, Molly</t>
  </si>
  <si>
    <t>Quon, Linda</t>
  </si>
  <si>
    <t>R Bence</t>
  </si>
  <si>
    <t>R Chen</t>
  </si>
  <si>
    <t>R Clinton</t>
  </si>
  <si>
    <t>R Dazzo</t>
  </si>
  <si>
    <t>R Hughes</t>
  </si>
  <si>
    <t>R Klimek</t>
  </si>
  <si>
    <t>R Lackey</t>
  </si>
  <si>
    <t>R Leber</t>
  </si>
  <si>
    <t>R Lee</t>
  </si>
  <si>
    <t>R Malone</t>
  </si>
  <si>
    <t>R Mousley</t>
  </si>
  <si>
    <t>R Palmer</t>
  </si>
  <si>
    <t>R Ramsey</t>
  </si>
  <si>
    <t>R Richard</t>
  </si>
  <si>
    <t>R Short</t>
  </si>
  <si>
    <t>R Stickland</t>
  </si>
  <si>
    <t>R Street Institute</t>
  </si>
  <si>
    <t>https://www.sourcewatch.org/index.php/R_Street_Institute</t>
  </si>
  <si>
    <t>R Strickland</t>
  </si>
  <si>
    <t>R Valleru</t>
  </si>
  <si>
    <t>R Willoughby</t>
  </si>
  <si>
    <t>R. Brown</t>
  </si>
  <si>
    <t>R. Cook</t>
  </si>
  <si>
    <t>R. Doogan</t>
  </si>
  <si>
    <t>R. Frodsham</t>
  </si>
  <si>
    <t>R. Gangan</t>
  </si>
  <si>
    <t>R. Halperin</t>
  </si>
  <si>
    <t>R. Harvey</t>
  </si>
  <si>
    <t>R. Orr</t>
  </si>
  <si>
    <t>R. Riebe</t>
  </si>
  <si>
    <t>R. Taylor</t>
  </si>
  <si>
    <t>R. Thomas</t>
  </si>
  <si>
    <t>Rach, Kayla</t>
  </si>
  <si>
    <t>Rachael Dobi</t>
  </si>
  <si>
    <t>Rader, Katie</t>
  </si>
  <si>
    <t>Radford University</t>
  </si>
  <si>
    <t>Raghavan, Vibha</t>
  </si>
  <si>
    <t>Raheem Williams</t>
  </si>
  <si>
    <t>Rahman, Bushra</t>
  </si>
  <si>
    <t>Rahman, Tawhid</t>
  </si>
  <si>
    <t>Rainbows United</t>
  </si>
  <si>
    <t>Rajendran, Dhevi</t>
  </si>
  <si>
    <t>Rajendran, Sakthi</t>
  </si>
  <si>
    <t>Rajendran, Vani</t>
  </si>
  <si>
    <t>Rajesh Yerasi</t>
  </si>
  <si>
    <t>Raman, Nishant</t>
  </si>
  <si>
    <t>Raman, Vineet</t>
  </si>
  <si>
    <t>Ramapo College Foundation</t>
  </si>
  <si>
    <t>Ramgoolam, Shalini</t>
  </si>
  <si>
    <t>Ramon</t>
  </si>
  <si>
    <t>Ramseyer, Emily</t>
  </si>
  <si>
    <t>Ramseyer, Ryan</t>
  </si>
  <si>
    <t>Rand Corporation</t>
  </si>
  <si>
    <t>https://www.sourcewatch.org/index.php/RAND_Corporation</t>
  </si>
  <si>
    <t>Randall, Andrew</t>
  </si>
  <si>
    <t>Randolph-Macon College</t>
  </si>
  <si>
    <t>Raney, Stephanie</t>
  </si>
  <si>
    <t>Rasp, Haley</t>
  </si>
  <si>
    <t>Ratliff, Jennifer</t>
  </si>
  <si>
    <t>Ratskoff, Benjamin</t>
  </si>
  <si>
    <t>Raulston, Nicole</t>
  </si>
  <si>
    <t>Ray, Caitlin</t>
  </si>
  <si>
    <t>Reade</t>
  </si>
  <si>
    <t>Reagan Thatcher Lecture Series Scholarship Fund</t>
  </si>
  <si>
    <t>Real Clear Politics</t>
  </si>
  <si>
    <t>https://www.sourcewatch.org/index.php/RealClearPolitics</t>
  </si>
  <si>
    <t>Reason Foundation</t>
  </si>
  <si>
    <t>https://www.desmogblog.com/reason-foundation</t>
  </si>
  <si>
    <t>Reason Individualism Freedom Institute</t>
  </si>
  <si>
    <t>Reason Public Policy Institute</t>
  </si>
  <si>
    <t>https://www.sourcewatch.org/index.php/Reason_Public_Policy_Institute</t>
  </si>
  <si>
    <t>Reason, IISM, Freedom Institute</t>
  </si>
  <si>
    <t>Rebecca M. Boggs</t>
  </si>
  <si>
    <t>Rebecca Schieber</t>
  </si>
  <si>
    <t>Rebecca T Harris</t>
  </si>
  <si>
    <t>Recalde, Melissa</t>
  </si>
  <si>
    <t>Rector and Visitors of the University of Virginia</t>
  </si>
  <si>
    <t>University of Virginia</t>
  </si>
  <si>
    <t>Red Edge</t>
  </si>
  <si>
    <t>Reed</t>
  </si>
  <si>
    <t>Reeder</t>
  </si>
  <si>
    <t>Reese, Todd</t>
  </si>
  <si>
    <t>Reese, Zachary</t>
  </si>
  <si>
    <t>Reeves</t>
  </si>
  <si>
    <t>Regent University</t>
  </si>
  <si>
    <t>Regents of the University of California - San Diego</t>
  </si>
  <si>
    <t>University of California</t>
  </si>
  <si>
    <t>Regents of the University of Colorado</t>
  </si>
  <si>
    <t>University of Colorado</t>
  </si>
  <si>
    <t>Regents of the University of Minnesota</t>
  </si>
  <si>
    <t>University of Minnesota</t>
  </si>
  <si>
    <t>Rehbein</t>
  </si>
  <si>
    <t>Rehoboth Keteman Gesese</t>
  </si>
  <si>
    <t>Reilly, Maegan</t>
  </si>
  <si>
    <t>Reimer, Jay</t>
  </si>
  <si>
    <t>Reimer, Jill</t>
  </si>
  <si>
    <t>Reinecke, Teneal</t>
  </si>
  <si>
    <t>Remnant Foundation</t>
  </si>
  <si>
    <t>Renner, Abigail</t>
  </si>
  <si>
    <t>Rensselaer Polytechnic Institute</t>
  </si>
  <si>
    <t>Research Foundation for the State University of New York</t>
  </si>
  <si>
    <t>State University of New York</t>
  </si>
  <si>
    <t>Research Foundation of CUNY</t>
  </si>
  <si>
    <t>Research Foundation of Cuny - Brooklyn College</t>
  </si>
  <si>
    <t>Research Foundation of the State University of New York</t>
  </si>
  <si>
    <t>Resnick, Jessica</t>
  </si>
  <si>
    <t>Resources First Foundation</t>
  </si>
  <si>
    <t>Resources for the Future</t>
  </si>
  <si>
    <t>https://www.sourcewatch.org/index.php/Resources_for_the_Future</t>
  </si>
  <si>
    <t>Responsive Education Solutions</t>
  </si>
  <si>
    <t>Results Educational Fund</t>
  </si>
  <si>
    <t>Rethwisch, Alison</t>
  </si>
  <si>
    <t>Rethwisch, Bryce</t>
  </si>
  <si>
    <t>Rethwisch, Samuel</t>
  </si>
  <si>
    <t>Rethwiscn, Samuel</t>
  </si>
  <si>
    <t>Returned Scholarship</t>
  </si>
  <si>
    <t>Returned Scholarships</t>
  </si>
  <si>
    <t>Rexroad</t>
  </si>
  <si>
    <t>Reynolds</t>
  </si>
  <si>
    <t>Reynolds, Jessica</t>
  </si>
  <si>
    <t>Reyolds, Jessica</t>
  </si>
  <si>
    <t>Rhoads, Caleb</t>
  </si>
  <si>
    <t>Rhoads, Kyla</t>
  </si>
  <si>
    <t>Rhodes College</t>
  </si>
  <si>
    <t>Rhonda D. Smith</t>
  </si>
  <si>
    <t>Rhyne, Nicholas</t>
  </si>
  <si>
    <t>Rice University</t>
  </si>
  <si>
    <t>Richards</t>
  </si>
  <si>
    <t>Richey, Preston</t>
  </si>
  <si>
    <t>Rider University</t>
  </si>
  <si>
    <t>Rieger, Eleena</t>
  </si>
  <si>
    <t>Rienzi</t>
  </si>
  <si>
    <t>Riera, Ana</t>
  </si>
  <si>
    <t>Riera, Mari</t>
  </si>
  <si>
    <t>Rierson</t>
  </si>
  <si>
    <t>Ries</t>
  </si>
  <si>
    <t>Rio Grande Foundation</t>
  </si>
  <si>
    <t>http://www.sourcewatch.org/index.php/Rio_Grande_Foundation</t>
  </si>
  <si>
    <t>Risinger</t>
  </si>
  <si>
    <t>Riter, Jennifer</t>
  </si>
  <si>
    <t>Roanoke College</t>
  </si>
  <si>
    <t>Roanoke-Chowan Community College</t>
  </si>
  <si>
    <t>Robert Hardy</t>
  </si>
  <si>
    <t>Robert J. Dole Federal Building</t>
  </si>
  <si>
    <t>Robert L. Pollack</t>
  </si>
  <si>
    <t>Robert Morris University</t>
  </si>
  <si>
    <t>Robert Panzerbeck</t>
  </si>
  <si>
    <t>Roberto Helquera</t>
  </si>
  <si>
    <t>Robertson</t>
  </si>
  <si>
    <t>Robertson, Blair</t>
  </si>
  <si>
    <t>Robertson, Lee</t>
  </si>
  <si>
    <t>Robillard</t>
  </si>
  <si>
    <t>Robin A. Hulsey</t>
  </si>
  <si>
    <t>Robison, Jessica</t>
  </si>
  <si>
    <t>Robles, Francisco</t>
  </si>
  <si>
    <t>Robson</t>
  </si>
  <si>
    <t>Rochester Institute of Technology</t>
  </si>
  <si>
    <t>Rockefeller University</t>
  </si>
  <si>
    <t>Rockett, Alison</t>
  </si>
  <si>
    <t>Rockford College</t>
  </si>
  <si>
    <t>Rockford University</t>
  </si>
  <si>
    <t>Roddy, Michelle</t>
  </si>
  <si>
    <t>Rodriguez</t>
  </si>
  <si>
    <t>Rodriguez, Adriana Iturbide</t>
  </si>
  <si>
    <t>Rodriguez, Gabriel</t>
  </si>
  <si>
    <t>Rodriguez, III, Martin</t>
  </si>
  <si>
    <t>Roger Bate</t>
  </si>
  <si>
    <t>Rogers</t>
  </si>
  <si>
    <t>Rogers Memorial Library</t>
  </si>
  <si>
    <t>Rogers State University Foundation</t>
  </si>
  <si>
    <t>Rogers, Brandon</t>
  </si>
  <si>
    <t>Rogers, Jeremy</t>
  </si>
  <si>
    <t>Rogosin Institute</t>
  </si>
  <si>
    <t>Rohl, Emelia</t>
  </si>
  <si>
    <t>Rohleder, Emily</t>
  </si>
  <si>
    <t>Rohleder, Joshua</t>
  </si>
  <si>
    <t>Rohlender, Emily</t>
  </si>
  <si>
    <t>Roloff</t>
  </si>
  <si>
    <t>Ronnebaum, Adam</t>
  </si>
  <si>
    <t>Ronnebaum, Monica</t>
  </si>
  <si>
    <t>Roosevelt</t>
  </si>
  <si>
    <t>Roosevelt University</t>
  </si>
  <si>
    <t>Root &amp; Rebound</t>
  </si>
  <si>
    <t>Roots &amp; Wings</t>
  </si>
  <si>
    <t>Rosario</t>
  </si>
  <si>
    <t>Rose-Hulman Institute of Technology</t>
  </si>
  <si>
    <t>Rosenberg, Russell</t>
  </si>
  <si>
    <t>Rotundo, Matthew</t>
  </si>
  <si>
    <t>Roush</t>
  </si>
  <si>
    <t>Roussel, Landon</t>
  </si>
  <si>
    <t>Routh, Jared</t>
  </si>
  <si>
    <t>Rowlett, Austin</t>
  </si>
  <si>
    <t>Rowlett, Christopher</t>
  </si>
  <si>
    <t>Roy</t>
  </si>
  <si>
    <t>Royal Institute for Advancement of Learning</t>
  </si>
  <si>
    <t>Rozmajzl</t>
  </si>
  <si>
    <t>Ruben A Pacheco</t>
  </si>
  <si>
    <t>Rudat, Alexander</t>
  </si>
  <si>
    <t>Rudat, Deirdre</t>
  </si>
  <si>
    <t>Rudat, Genevieve</t>
  </si>
  <si>
    <t>Rudy Takala</t>
  </si>
  <si>
    <t>Rudy, Dominic</t>
  </si>
  <si>
    <t>Ruggles, Jacinda</t>
  </si>
  <si>
    <t>Ruh, Elaine</t>
  </si>
  <si>
    <t>Ruiz, Sandra</t>
  </si>
  <si>
    <t>Rummel</t>
  </si>
  <si>
    <t>Ruper</t>
  </si>
  <si>
    <t>Ruschmeyer</t>
  </si>
  <si>
    <t>Rush, Bridget</t>
  </si>
  <si>
    <t>Rush, Cynthia</t>
  </si>
  <si>
    <t>Rushing, Mikaila</t>
  </si>
  <si>
    <t>Rusko</t>
  </si>
  <si>
    <t>Russell E Windsor Research Foundation</t>
  </si>
  <si>
    <t>Russell Hooper</t>
  </si>
  <si>
    <t>Rutgers The State University of New Jersey</t>
  </si>
  <si>
    <t>Rutgers University</t>
  </si>
  <si>
    <t>Rutgers University Foundation</t>
  </si>
  <si>
    <t>Rutigliano</t>
  </si>
  <si>
    <t>Ryan</t>
  </si>
  <si>
    <t>Ryan Foundation</t>
  </si>
  <si>
    <t>Ryan Israelsen</t>
  </si>
  <si>
    <t>Ryan Smith</t>
  </si>
  <si>
    <t>Ryans, Camille</t>
  </si>
  <si>
    <t>Rye, Rachel</t>
  </si>
  <si>
    <t>S Blackburn</t>
  </si>
  <si>
    <t>S Bonorden</t>
  </si>
  <si>
    <t>S Carmen</t>
  </si>
  <si>
    <t>S Clayton</t>
  </si>
  <si>
    <t>S Dahlfren</t>
  </si>
  <si>
    <t>S Dilkes</t>
  </si>
  <si>
    <t>S Ellison</t>
  </si>
  <si>
    <t>S Fareed</t>
  </si>
  <si>
    <t>S Flisikowksi</t>
  </si>
  <si>
    <t>S Hoover</t>
  </si>
  <si>
    <t>S Kaggal</t>
  </si>
  <si>
    <t>S Kaufman</t>
  </si>
  <si>
    <t>S Kraus</t>
  </si>
  <si>
    <t>S Maetzold</t>
  </si>
  <si>
    <t>S Makin</t>
  </si>
  <si>
    <t>S Maynes</t>
  </si>
  <si>
    <t>S Menezes</t>
  </si>
  <si>
    <t>S Morales</t>
  </si>
  <si>
    <t>S Munson</t>
  </si>
  <si>
    <t>S Rach</t>
  </si>
  <si>
    <t>S Ramgoolam</t>
  </si>
  <si>
    <t>S Rau</t>
  </si>
  <si>
    <t>S Schreiber</t>
  </si>
  <si>
    <t>S Subnaik</t>
  </si>
  <si>
    <t>S Taylor</t>
  </si>
  <si>
    <t>S Van Scyoc</t>
  </si>
  <si>
    <t>S Wang</t>
  </si>
  <si>
    <t>S Young</t>
  </si>
  <si>
    <t>S. Arumugam</t>
  </si>
  <si>
    <t>S. Bhargava</t>
  </si>
  <si>
    <t>S. Holdeman</t>
  </si>
  <si>
    <t>S. Hostetter</t>
  </si>
  <si>
    <t>S. Li</t>
  </si>
  <si>
    <t>S. Meiner</t>
  </si>
  <si>
    <t>S. Salzman</t>
  </si>
  <si>
    <t>S. Saunders</t>
  </si>
  <si>
    <t>S. Simunek</t>
  </si>
  <si>
    <t>S. Tonge</t>
  </si>
  <si>
    <t>S. Velimtrovic</t>
  </si>
  <si>
    <t>Sabes</t>
  </si>
  <si>
    <t>Sagamore Institute for Policy Research</t>
  </si>
  <si>
    <t>Saginaw Valley State University</t>
  </si>
  <si>
    <t>Sail America Foundation for International Understanding</t>
  </si>
  <si>
    <t>Saint Francis University</t>
  </si>
  <si>
    <t>Saint Katherine College</t>
  </si>
  <si>
    <t>Saint Louis University</t>
  </si>
  <si>
    <t>Saint Vincent College</t>
  </si>
  <si>
    <t>Salazar, D'Andrea</t>
  </si>
  <si>
    <t>Salcedo</t>
  </si>
  <si>
    <t>Saletta</t>
  </si>
  <si>
    <t>Salisbury University</t>
  </si>
  <si>
    <t>Salisbury University Foundation</t>
  </si>
  <si>
    <t>Salisbury, Jason</t>
  </si>
  <si>
    <t>Salisbury, Melesa</t>
  </si>
  <si>
    <t>Salk Institute for Biological Studies</t>
  </si>
  <si>
    <t>Salmon</t>
  </si>
  <si>
    <t>Sam Houston State University</t>
  </si>
  <si>
    <t>Samford University</t>
  </si>
  <si>
    <t>San Diego State University Research Foundation</t>
  </si>
  <si>
    <t>San Diego State University</t>
  </si>
  <si>
    <t>San Francisco Community Fund</t>
  </si>
  <si>
    <t>San Jacinto College</t>
  </si>
  <si>
    <t>San Jose State University</t>
  </si>
  <si>
    <t>San Jose State University Foundation</t>
  </si>
  <si>
    <t>San Jose State University Research Foundation</t>
  </si>
  <si>
    <t>Sanchez</t>
  </si>
  <si>
    <t>Sand County Foundation</t>
  </si>
  <si>
    <t>Sandeep S. Mangalmurti</t>
  </si>
  <si>
    <t>Sanders, Christine</t>
  </si>
  <si>
    <t>Sanfilippo, Toni Marie</t>
  </si>
  <si>
    <t>Sanford, Audrey</t>
  </si>
  <si>
    <t>Santa Clara University</t>
  </si>
  <si>
    <t>Sara Smith</t>
  </si>
  <si>
    <t>Sarah Lawrence College</t>
  </si>
  <si>
    <t>Sarah N Larson</t>
  </si>
  <si>
    <t>Saturday Evening Post Society</t>
  </si>
  <si>
    <t>Savings and Retirement Foundation</t>
  </si>
  <si>
    <t>Scala Foundation</t>
  </si>
  <si>
    <t>Scheck, Larissa</t>
  </si>
  <si>
    <t>Scheck, Stacie</t>
  </si>
  <si>
    <t>Scheib</t>
  </si>
  <si>
    <t>Schirmer, Kathleen</t>
  </si>
  <si>
    <t>Schlosser</t>
  </si>
  <si>
    <t>Schmid</t>
  </si>
  <si>
    <t>Schmidt, Caitlin</t>
  </si>
  <si>
    <t>Schmitt, Laura</t>
  </si>
  <si>
    <t>Schneider</t>
  </si>
  <si>
    <t>Schneider, Natalie</t>
  </si>
  <si>
    <t>Schoenbauer, Kaitlyn</t>
  </si>
  <si>
    <t>Schreiber, Katherine</t>
  </si>
  <si>
    <t>Schreiner</t>
  </si>
  <si>
    <t>Schroeder, Amy</t>
  </si>
  <si>
    <t>Schroeder, Kayla</t>
  </si>
  <si>
    <t>Schroeder, Thomas</t>
  </si>
  <si>
    <t>Schuckman, Carissa</t>
  </si>
  <si>
    <t>Schuett, Marissa</t>
  </si>
  <si>
    <t>Schuitze, Brandon</t>
  </si>
  <si>
    <t>Schulte</t>
  </si>
  <si>
    <t>Schultz</t>
  </si>
  <si>
    <t>Schultze, Brandon</t>
  </si>
  <si>
    <t>Schumann, Matthew</t>
  </si>
  <si>
    <t>Schwab, Joshua</t>
  </si>
  <si>
    <t>Schwartz</t>
  </si>
  <si>
    <t>Schwartzman</t>
  </si>
  <si>
    <t>Schwinn, Jonathan</t>
  </si>
  <si>
    <t>Science &amp; Environmental Policy Project</t>
  </si>
  <si>
    <t>https://www.desmogblog.com/science-and-environmental-policy-project</t>
  </si>
  <si>
    <t>Scoccimaro</t>
  </si>
  <si>
    <t>Scott, Megan</t>
  </si>
  <si>
    <t>Scripps College</t>
  </si>
  <si>
    <t>Sean P. Costello</t>
  </si>
  <si>
    <t>Searl</t>
  </si>
  <si>
    <t>Searle, Abigail</t>
  </si>
  <si>
    <t>Searle, Paul</t>
  </si>
  <si>
    <t>Seattle Pacific University</t>
  </si>
  <si>
    <t>Seay, William</t>
  </si>
  <si>
    <t>Sederstein, Brent</t>
  </si>
  <si>
    <t>Sedgwick County Zoo</t>
  </si>
  <si>
    <t>Seed, Stephen</t>
  </si>
  <si>
    <t>Seiler, Benjamin</t>
  </si>
  <si>
    <t>Seiler, Stephanie</t>
  </si>
  <si>
    <t>Selle, Christopher</t>
  </si>
  <si>
    <t>Selter, Emely</t>
  </si>
  <si>
    <t>Sementelli, Shelby</t>
  </si>
  <si>
    <t>Senior Callista</t>
  </si>
  <si>
    <t>Senior Services of Wichita</t>
  </si>
  <si>
    <t>Seton Hall University</t>
  </si>
  <si>
    <t>Seurer, Kaylene</t>
  </si>
  <si>
    <t>Severson, Dylan</t>
  </si>
  <si>
    <t>Shaad, Jason</t>
  </si>
  <si>
    <t>Shah</t>
  </si>
  <si>
    <t>Shah, Devanshi</t>
  </si>
  <si>
    <t>Shamas, Alec</t>
  </si>
  <si>
    <t>Shamblin</t>
  </si>
  <si>
    <t>Shannon</t>
  </si>
  <si>
    <t>Shasta College Foundation</t>
  </si>
  <si>
    <t>Shaun Gardiner</t>
  </si>
  <si>
    <t>Sheahan</t>
  </si>
  <si>
    <t>Sheck, Karilyn</t>
  </si>
  <si>
    <t>Sheck, Larissa</t>
  </si>
  <si>
    <t>Sheck, Stacie</t>
  </si>
  <si>
    <t>Shectman, Andrew</t>
  </si>
  <si>
    <t>Shectman, Kevin</t>
  </si>
  <si>
    <t>Shelburne Children's Center</t>
  </si>
  <si>
    <t>Shellie A. Yule</t>
  </si>
  <si>
    <t>Shelton</t>
  </si>
  <si>
    <t>Sheperd, Sarah</t>
  </si>
  <si>
    <t>Shields</t>
  </si>
  <si>
    <t>Shimer</t>
  </si>
  <si>
    <t>Shimshock</t>
  </si>
  <si>
    <t>Shivar, Shannon</t>
  </si>
  <si>
    <t>Short Robert</t>
  </si>
  <si>
    <t>Short, Robert</t>
  </si>
  <si>
    <t>Show-Me Institute</t>
  </si>
  <si>
    <t>https://www.sourcewatch.org/index.php/Show-Me_Institute</t>
  </si>
  <si>
    <t>Shumaker</t>
  </si>
  <si>
    <t>Shuster</t>
  </si>
  <si>
    <t>Siebken, Shane</t>
  </si>
  <si>
    <t>Sifert</t>
  </si>
  <si>
    <t>Sigaud</t>
  </si>
  <si>
    <t>Sigman</t>
  </si>
  <si>
    <t>Sills, James D</t>
  </si>
  <si>
    <t>Simko, Madeline</t>
  </si>
  <si>
    <t>Simonsen, Ben</t>
  </si>
  <si>
    <t>Simonsen, Kelsey</t>
  </si>
  <si>
    <t>Simpson</t>
  </si>
  <si>
    <t>Skidmore College</t>
  </si>
  <si>
    <t>Skiera</t>
  </si>
  <si>
    <t>SkillsUSA Foundation</t>
  </si>
  <si>
    <t>Skinner</t>
  </si>
  <si>
    <t>Sladick</t>
  </si>
  <si>
    <t>Slaten, Alexandra</t>
  </si>
  <si>
    <t>Slaven</t>
  </si>
  <si>
    <t>Slavik, Molly</t>
  </si>
  <si>
    <t>Slusser, Carolyn</t>
  </si>
  <si>
    <t>Smading, Aubrey</t>
  </si>
  <si>
    <t>Smith</t>
  </si>
  <si>
    <t>Smith, Austin</t>
  </si>
  <si>
    <t>Smith, Dana</t>
  </si>
  <si>
    <t>Smith, Katlyn</t>
  </si>
  <si>
    <t>Smith, Lauren</t>
  </si>
  <si>
    <t>Smith, Lindsay</t>
  </si>
  <si>
    <t>Smith, Matthew</t>
  </si>
  <si>
    <t>Smith, Samuel</t>
  </si>
  <si>
    <t>Smithsonian Institute Astrophysical Observatory (Willie Soon)</t>
  </si>
  <si>
    <t>Smithsonian Institution</t>
  </si>
  <si>
    <t>Smock, Robert</t>
  </si>
  <si>
    <t>Snipes, Amanda Owen</t>
  </si>
  <si>
    <t>Snoop Youth Football League Foundation</t>
  </si>
  <si>
    <t>Snowball</t>
  </si>
  <si>
    <t>Social Philosophy and Policy Foundation</t>
  </si>
  <si>
    <t>Society for the Development of Austrian Economics</t>
  </si>
  <si>
    <t>Society of the New York Hospital Fund</t>
  </si>
  <si>
    <t>Solis</t>
  </si>
  <si>
    <t>Solomon</t>
  </si>
  <si>
    <t>Solomon R. Guggenheim Foundation</t>
  </si>
  <si>
    <t>Sommer, Amy</t>
  </si>
  <si>
    <t>Sontheimer, Kristin</t>
  </si>
  <si>
    <t>Sorg</t>
  </si>
  <si>
    <t>Soto</t>
  </si>
  <si>
    <t>South Carolina Policy Council</t>
  </si>
  <si>
    <t>https://www.sourcewatch.org/index.php/South_Carolina_Policy_Council</t>
  </si>
  <si>
    <t>South Carolina Policy Council Education Foundation</t>
  </si>
  <si>
    <t>Southampton Fresh Air Home for Crippled Children</t>
  </si>
  <si>
    <t>Southampton Hospital</t>
  </si>
  <si>
    <t>Southeast Idaho Research Institute</t>
  </si>
  <si>
    <t>Southeast Missouri State University</t>
  </si>
  <si>
    <t>Southeastern Baptist Theological Seminary</t>
  </si>
  <si>
    <t>https://www.desmogblog.com/cornwall-alliance-stewardship-creation</t>
  </si>
  <si>
    <t>Southern Illinois University</t>
  </si>
  <si>
    <t>Southern Illinois University - Carbondale</t>
  </si>
  <si>
    <t>Southern Illinois University Foundation</t>
  </si>
  <si>
    <t>Southern Methodist University</t>
  </si>
  <si>
    <t>Southern New Hampshire University</t>
  </si>
  <si>
    <t>Southern University at New Orleans Foundation</t>
  </si>
  <si>
    <t>Southern Utah University</t>
  </si>
  <si>
    <t>Southern Virginia University</t>
  </si>
  <si>
    <t>Southwest Baptist University</t>
  </si>
  <si>
    <t>Southwestern Law School</t>
  </si>
  <si>
    <t>Spada</t>
  </si>
  <si>
    <t>Spark Freedom</t>
  </si>
  <si>
    <t>https://www.sourcewatch.org/index.php/Spark_Freedom</t>
  </si>
  <si>
    <t>Spencer, Julia</t>
  </si>
  <si>
    <t>Spencer, Madeline</t>
  </si>
  <si>
    <t>Spiked US</t>
  </si>
  <si>
    <t>https://www.sourcewatch.org/index.php/Spiked_Online</t>
  </si>
  <si>
    <t>Spinuzzi, Terra</t>
  </si>
  <si>
    <t>Spittler, Brooke</t>
  </si>
  <si>
    <t>Spitz, Jacob</t>
  </si>
  <si>
    <t>Spitz, Katherine</t>
  </si>
  <si>
    <t>Spitzwieser</t>
  </si>
  <si>
    <t>Spragens</t>
  </si>
  <si>
    <t>Srdanovic</t>
  </si>
  <si>
    <t>Srikrishnan, Rajkumar</t>
  </si>
  <si>
    <t>Sriraman</t>
  </si>
  <si>
    <t>St Ambrose University</t>
  </si>
  <si>
    <t>St Anselm College</t>
  </si>
  <si>
    <t>St Bonaventure University</t>
  </si>
  <si>
    <t>St Cloud State University</t>
  </si>
  <si>
    <t>St Cloud State University Foundation</t>
  </si>
  <si>
    <t>St Edwards University</t>
  </si>
  <si>
    <t>St John Fisher College</t>
  </si>
  <si>
    <t>St John's University</t>
  </si>
  <si>
    <t>St Lawrence University</t>
  </si>
  <si>
    <t>St Mary's College of Maryland</t>
  </si>
  <si>
    <t>St Mary's College of Maryland Foundation</t>
  </si>
  <si>
    <t>St Michael's College</t>
  </si>
  <si>
    <t>St Vincent</t>
  </si>
  <si>
    <t>St Vincent College</t>
  </si>
  <si>
    <t>St. Strosko</t>
  </si>
  <si>
    <t>Stach, Laurie</t>
  </si>
  <si>
    <t>Stage One</t>
  </si>
  <si>
    <t>Staib, Halle</t>
  </si>
  <si>
    <t>Stamper</t>
  </si>
  <si>
    <t>Standardswork</t>
  </si>
  <si>
    <t>Stanford</t>
  </si>
  <si>
    <t>Stanford Law School</t>
  </si>
  <si>
    <t>Stanford University</t>
  </si>
  <si>
    <t>Stanford University School of Medicine</t>
  </si>
  <si>
    <t>Stanley, Jennifer</t>
  </si>
  <si>
    <t>State Policy Network</t>
  </si>
  <si>
    <t>https://www.desmogblog.com/state-policy-network</t>
  </si>
  <si>
    <t>State University of New York - Plattsburgh</t>
  </si>
  <si>
    <t>Steadman Sports Medicine Foundation</t>
  </si>
  <si>
    <t>Stearns</t>
  </si>
  <si>
    <t>Steiner, David</t>
  </si>
  <si>
    <t>Stengl, Caroline</t>
  </si>
  <si>
    <t>LLC</t>
  </si>
  <si>
    <t>Step Up Ministry</t>
  </si>
  <si>
    <t>Stephen F Austin State University</t>
  </si>
  <si>
    <t>Stephen F. Swain</t>
  </si>
  <si>
    <t>Stephen S. Jamison</t>
  </si>
  <si>
    <t>Stephens</t>
  </si>
  <si>
    <t>Stephens, Alexander</t>
  </si>
  <si>
    <t>Stepstone</t>
  </si>
  <si>
    <t>Steven Gordon</t>
  </si>
  <si>
    <t>Stevens</t>
  </si>
  <si>
    <t>Stevens Institute of Technology</t>
  </si>
  <si>
    <t>Stevens, Ashley</t>
  </si>
  <si>
    <t>Stevens, Francis</t>
  </si>
  <si>
    <t>Stevens, Jeannelle</t>
  </si>
  <si>
    <t>Stewart</t>
  </si>
  <si>
    <t>Stewart, Lindsey</t>
  </si>
  <si>
    <t>Stewart, Michael</t>
  </si>
  <si>
    <t>Stewart, Nathan</t>
  </si>
  <si>
    <t>Stewart, Olivia</t>
  </si>
  <si>
    <t>Stewart, Savannah</t>
  </si>
  <si>
    <t>Stiles, Kailee</t>
  </si>
  <si>
    <t>Still, Michael</t>
  </si>
  <si>
    <t>Stillman</t>
  </si>
  <si>
    <t>Stillman College</t>
  </si>
  <si>
    <t>Stoffey</t>
  </si>
  <si>
    <t>Stolte, Meg</t>
  </si>
  <si>
    <t>Stone</t>
  </si>
  <si>
    <t>Stonehill College</t>
  </si>
  <si>
    <t>Story</t>
  </si>
  <si>
    <t>Storytelling Institute</t>
  </si>
  <si>
    <t>Stout University Foundation</t>
  </si>
  <si>
    <t>Stout, Bryce</t>
  </si>
  <si>
    <t>Strader, Lindsay</t>
  </si>
  <si>
    <t>Strata Policy, Inc</t>
  </si>
  <si>
    <t>Strate, Justin</t>
  </si>
  <si>
    <t>Strumpf</t>
  </si>
  <si>
    <t>Stuart</t>
  </si>
  <si>
    <t>Stuart, Laura</t>
  </si>
  <si>
    <t>Student Free Press Association</t>
  </si>
  <si>
    <t>Students for Liberty</t>
  </si>
  <si>
    <t>https://www.sourcewatch.org/index.php/Students_for_Liberty</t>
  </si>
  <si>
    <t>Students in Free Enterprise</t>
  </si>
  <si>
    <t>https://www.sourcewatch.org/index.php/Students_in_Free_Enterprise</t>
  </si>
  <si>
    <t>Stuhlsatz</t>
  </si>
  <si>
    <t>Suarez</t>
  </si>
  <si>
    <t>Subnaik, Selesha</t>
  </si>
  <si>
    <t>Suffolk University</t>
  </si>
  <si>
    <t>Suggs, Ashley</t>
  </si>
  <si>
    <t>Sullivan, Ryan</t>
  </si>
  <si>
    <t>Sumpter, Rosline</t>
  </si>
  <si>
    <t>Sun</t>
  </si>
  <si>
    <t>Sun, Sharon</t>
  </si>
  <si>
    <t>Sunshine Review</t>
  </si>
  <si>
    <t>https://www.sourcewatch.org/index.php/Sunshine_Review</t>
  </si>
  <si>
    <t>Sunshine Review DBA State Budget Solutions</t>
  </si>
  <si>
    <t>Surman, Alexandra</t>
  </si>
  <si>
    <t>Surman, Tyler</t>
  </si>
  <si>
    <t>Susquehanna University</t>
  </si>
  <si>
    <t>Suta</t>
  </si>
  <si>
    <t>Sutandar, Hollam</t>
  </si>
  <si>
    <t>Sutandar, Marilyn</t>
  </si>
  <si>
    <t>Sutander, Marilyn</t>
  </si>
  <si>
    <t>Sutkowski</t>
  </si>
  <si>
    <t>Sutter</t>
  </si>
  <si>
    <t>Sutton, Alyssa</t>
  </si>
  <si>
    <t>Swain, Dell</t>
  </si>
  <si>
    <t>Sweigart, Eric</t>
  </si>
  <si>
    <t>Sweigart, Sarah</t>
  </si>
  <si>
    <t>Swentkofske</t>
  </si>
  <si>
    <t>Swope</t>
  </si>
  <si>
    <t>Syed</t>
  </si>
  <si>
    <t>Sykes</t>
  </si>
  <si>
    <t>Symphony in the Flint Hills</t>
  </si>
  <si>
    <t>Syracuse University</t>
  </si>
  <si>
    <t>Szczypska</t>
  </si>
  <si>
    <t>T Benes</t>
  </si>
  <si>
    <t>T Clavelli</t>
  </si>
  <si>
    <t>T Edwards</t>
  </si>
  <si>
    <t>T Flamini</t>
  </si>
  <si>
    <t>T Kosboth</t>
  </si>
  <si>
    <t>T Masterson</t>
  </si>
  <si>
    <t>T Mickey</t>
  </si>
  <si>
    <t>T Mock</t>
  </si>
  <si>
    <t>T Scianna</t>
  </si>
  <si>
    <t>T. Boggs</t>
  </si>
  <si>
    <t>T. Fisher</t>
  </si>
  <si>
    <t>T. Jimah</t>
  </si>
  <si>
    <t>T. Mabikacheche</t>
  </si>
  <si>
    <t>T. Markatos</t>
  </si>
  <si>
    <t>T. McNeal</t>
  </si>
  <si>
    <t>T. Murphy</t>
  </si>
  <si>
    <t>T. Prochazka</t>
  </si>
  <si>
    <t>T. Simons</t>
  </si>
  <si>
    <t>T. Tullis</t>
  </si>
  <si>
    <t>T. Worthington</t>
  </si>
  <si>
    <t>Talent Market</t>
  </si>
  <si>
    <t>https://www.desmogblog.com/talent-market</t>
  </si>
  <si>
    <t>Taliesin Nexus</t>
  </si>
  <si>
    <t>Tanem, Jill</t>
  </si>
  <si>
    <t>Tanner, Robert</t>
  </si>
  <si>
    <t>Tanzer</t>
  </si>
  <si>
    <t>Tao, Zoe</t>
  </si>
  <si>
    <t>Tate Fegley</t>
  </si>
  <si>
    <t>Tauzin</t>
  </si>
  <si>
    <t>Tax Foundation</t>
  </si>
  <si>
    <t>http://www.sourcewatch.org/index.php/Tax_Foundation</t>
  </si>
  <si>
    <t>Taxpayers for Common Sense</t>
  </si>
  <si>
    <t>https://www.sourcewatch.org/index.php/Taxpayers_for_Common_Sense</t>
  </si>
  <si>
    <t>Taylor</t>
  </si>
  <si>
    <t>Taylor, Alexander</t>
  </si>
  <si>
    <t>Taylor, Allison</t>
  </si>
  <si>
    <t>Taylor, Emily</t>
  </si>
  <si>
    <t>Taylor, Jordan</t>
  </si>
  <si>
    <t>Taylor, Robert</t>
  </si>
  <si>
    <t>Taylor, Sloane</t>
  </si>
  <si>
    <t>Team Challenge Foundation Academy</t>
  </si>
  <si>
    <t>Tech Central Science Foundation</t>
  </si>
  <si>
    <t>https://www.desmogblog.com/tech-central-station</t>
  </si>
  <si>
    <t>TechFreedom</t>
  </si>
  <si>
    <t>Technology Policy Institute</t>
  </si>
  <si>
    <t>Teerlink, Christopher</t>
  </si>
  <si>
    <t>Tegge</t>
  </si>
  <si>
    <t>Tel Foundation</t>
  </si>
  <si>
    <t>Terry, Matthew</t>
  </si>
  <si>
    <t>Texas A&amp;M University</t>
  </si>
  <si>
    <t>Texas A&amp;M University Foundation</t>
  </si>
  <si>
    <t>Texas Christian University</t>
  </si>
  <si>
    <t>Texas Justice Foundation</t>
  </si>
  <si>
    <t>https://www.sourcewatch.org/index.php/The_Justice_Foundation</t>
  </si>
  <si>
    <t>Texas Public Policy Foundation</t>
  </si>
  <si>
    <t>https://www.desmogblog.com/texas-public-policy-foundation</t>
  </si>
  <si>
    <t>Texas State University</t>
  </si>
  <si>
    <t>Texas State University - San Marcos</t>
  </si>
  <si>
    <t>Texas Tech University Foundation</t>
  </si>
  <si>
    <t>Texas Tech University</t>
  </si>
  <si>
    <t>Teymourpour, Shayda</t>
  </si>
  <si>
    <t>Thackson</t>
  </si>
  <si>
    <t>The Aleph Institute</t>
  </si>
  <si>
    <t>The Armitage Foundation</t>
  </si>
  <si>
    <t>The Bartley Institute</t>
  </si>
  <si>
    <t>The Board of Regents of the University of Wisconsin</t>
  </si>
  <si>
    <t>University of Wisconsin</t>
  </si>
  <si>
    <t>The Board of Trustees of Illinois State University</t>
  </si>
  <si>
    <t>The Board of Trustees of Southern Illinois University</t>
  </si>
  <si>
    <t>The Board of Trustees of the University of Illinois</t>
  </si>
  <si>
    <t>University of Illinois</t>
  </si>
  <si>
    <t>The Boys' Club of New York</t>
  </si>
  <si>
    <t>The Center on National Labor Policy</t>
  </si>
  <si>
    <t>The Citadel Foundation</t>
  </si>
  <si>
    <t>The Claremont Institute</t>
  </si>
  <si>
    <t>https://www.sourcewatch.org/index.php/Claremont_Institute_for_the_Study_of_Statesmanship_and_Political_Philosophy</t>
  </si>
  <si>
    <t>The College of New Jersey</t>
  </si>
  <si>
    <t>The Corporation of Mercer University</t>
  </si>
  <si>
    <t>The Curators of the University of Missouri</t>
  </si>
  <si>
    <t>The Educational Reviewer</t>
  </si>
  <si>
    <t>The Educational Reviewer Foundation</t>
  </si>
  <si>
    <t>The Explorers Club</t>
  </si>
  <si>
    <t>The Foster Russell Family Foundation</t>
  </si>
  <si>
    <t>The Foundation for Grossmont &amp; Cuyamaca Colleges</t>
  </si>
  <si>
    <t>Grossmont &amp; Cuyamaca Colleges</t>
  </si>
  <si>
    <t>The Golden View Classical Academy Foundation</t>
  </si>
  <si>
    <t>Golden View Classical Academy</t>
  </si>
  <si>
    <t>The Henry L Stimson Center</t>
  </si>
  <si>
    <t>https://www.sourcewatch.org/index.php/Henry_L._Stimson_Center</t>
  </si>
  <si>
    <t>The Jack Kemp Foundation</t>
  </si>
  <si>
    <t>The John Adams Center for the Study of Faith, Philosophy, and Public Affairs</t>
  </si>
  <si>
    <t>The King's College</t>
  </si>
  <si>
    <t>The Metropolitan Museum of Art</t>
  </si>
  <si>
    <t>The Miles Foundation</t>
  </si>
  <si>
    <t>The Mill Series</t>
  </si>
  <si>
    <t>The Nature Conservancy</t>
  </si>
  <si>
    <t>The Philadelphia Society</t>
  </si>
  <si>
    <t>https://www.sourcewatch.org/index.php/Philadelphia_Society</t>
  </si>
  <si>
    <t>The Philanthropic Enterprise</t>
  </si>
  <si>
    <t>The Phillips Foundation</t>
  </si>
  <si>
    <t>https://www.sourcewatch.org/index.php/Phillips_Foundation</t>
  </si>
  <si>
    <t>The Poynter Institute</t>
  </si>
  <si>
    <t>The Public Media Lab</t>
  </si>
  <si>
    <t>The Regents of the University of California</t>
  </si>
  <si>
    <t>The Regents of the University of California - Irvine</t>
  </si>
  <si>
    <t>The Regents of the University of California - Santa Barbara Bren School of Environmental Science and Management</t>
  </si>
  <si>
    <t>The Regents of the University of California - Santa Cruz</t>
  </si>
  <si>
    <t>The Regents of the University of Michigan</t>
  </si>
  <si>
    <t>University of Michigan</t>
  </si>
  <si>
    <t>The Research Foundation</t>
  </si>
  <si>
    <t>The Responsiveed Foundation</t>
  </si>
  <si>
    <t>The School for Ethics and Global Leadership</t>
  </si>
  <si>
    <t>The Society of Classical Learning</t>
  </si>
  <si>
    <t>The Statue of Liberty - Ellis Island Foundation</t>
  </si>
  <si>
    <t>The Stemie Coalition</t>
  </si>
  <si>
    <t>The Trustees of Princeton University</t>
  </si>
  <si>
    <t>The Undercurrent TU Publications</t>
  </si>
  <si>
    <t>The University Foundation at Sacramento State</t>
  </si>
  <si>
    <t>Sacramento State University</t>
  </si>
  <si>
    <t>The University of Chicago Law School</t>
  </si>
  <si>
    <t>The University of Massachusetts Amherst</t>
  </si>
  <si>
    <t>University of Massachusetts</t>
  </si>
  <si>
    <t>The University of Toledo</t>
  </si>
  <si>
    <t>The Young American's Foundation</t>
  </si>
  <si>
    <t>TheBlaze</t>
  </si>
  <si>
    <t>Thiago Talzzia</t>
  </si>
  <si>
    <t>Thibault</t>
  </si>
  <si>
    <t>Thomas</t>
  </si>
  <si>
    <t>Thomas B Fordham Institute</t>
  </si>
  <si>
    <t>https://www.sourcewatch.org/index.php/Thomas_B._Fordham_Foundation</t>
  </si>
  <si>
    <t>Thomas D. Walls</t>
  </si>
  <si>
    <t>Thomas F. Harris</t>
  </si>
  <si>
    <t>Thomas Jefferson Institute for Public Policy</t>
  </si>
  <si>
    <t>https://www.desmogblog.com/thomas-jefferson-institute-public-policy</t>
  </si>
  <si>
    <t>Thomas Savidge</t>
  </si>
  <si>
    <t>Thomas, Khaleh</t>
  </si>
  <si>
    <t>Thompson</t>
  </si>
  <si>
    <t>Thompson-Kolar</t>
  </si>
  <si>
    <t>Thompson, Dillon</t>
  </si>
  <si>
    <t>Thompson, Jenna</t>
  </si>
  <si>
    <t>Thompson, Matthew</t>
  </si>
  <si>
    <t>Thompson, William</t>
  </si>
  <si>
    <t>Thoreau Institute</t>
  </si>
  <si>
    <t>Thorman</t>
  </si>
  <si>
    <t>Thraen, Linnea</t>
  </si>
  <si>
    <t>Three Rivers Endowment Trust</t>
  </si>
  <si>
    <t>Three Rivers College</t>
  </si>
  <si>
    <t>Thurgood Marshall College Fund</t>
  </si>
  <si>
    <t>Thurston, Jacob</t>
  </si>
  <si>
    <t>Thweatt, Steven</t>
  </si>
  <si>
    <t>Tian, Xiao</t>
  </si>
  <si>
    <t>Tibbitts</t>
  </si>
  <si>
    <t>Tierney</t>
  </si>
  <si>
    <t>Timothy W. Doyle</t>
  </si>
  <si>
    <t>Timothy Zimmer</t>
  </si>
  <si>
    <t>Tinetti</t>
  </si>
  <si>
    <t>Todd</t>
  </si>
  <si>
    <t>Todd R. Kice</t>
  </si>
  <si>
    <t>Todorov</t>
  </si>
  <si>
    <t>Toluwani Mary Johnson</t>
  </si>
  <si>
    <t>Tomanec, Kriston</t>
  </si>
  <si>
    <t>Tomorrows Cures Today Foundation</t>
  </si>
  <si>
    <t>Tongate</t>
  </si>
  <si>
    <t>Topcu</t>
  </si>
  <si>
    <t>Torounian</t>
  </si>
  <si>
    <t>Torres</t>
  </si>
  <si>
    <t>Tottser</t>
  </si>
  <si>
    <t>Tower Foundation of San Jose State University</t>
  </si>
  <si>
    <t>Town</t>
  </si>
  <si>
    <t>Townsend</t>
  </si>
  <si>
    <t>Towson University</t>
  </si>
  <si>
    <t>Towson University Foundation</t>
  </si>
  <si>
    <t>Tran, Tony</t>
  </si>
  <si>
    <t>Transylvania University</t>
  </si>
  <si>
    <t>Trau, Rachel</t>
  </si>
  <si>
    <t>Trau, Steven</t>
  </si>
  <si>
    <t>Treat, Meredith</t>
  </si>
  <si>
    <t>Trerotola, Tyler</t>
  </si>
  <si>
    <t>Trertola, Tyler</t>
  </si>
  <si>
    <t>Triana</t>
  </si>
  <si>
    <t>Trimels</t>
  </si>
  <si>
    <t>Trinity College</t>
  </si>
  <si>
    <t>Trinity University</t>
  </si>
  <si>
    <t>Trisler, JoHelen</t>
  </si>
  <si>
    <t>Trossbach</t>
  </si>
  <si>
    <t>Trotter, Andrew</t>
  </si>
  <si>
    <t>Troy University Foundation</t>
  </si>
  <si>
    <t>Truitt</t>
  </si>
  <si>
    <t>Truman State University</t>
  </si>
  <si>
    <t>Trustees of Indiana University</t>
  </si>
  <si>
    <t>Trustees of the University of Pennsylvania</t>
  </si>
  <si>
    <t>University of Pennsylvania</t>
  </si>
  <si>
    <t>Trustees of Tufts College</t>
  </si>
  <si>
    <t>Tufts College</t>
  </si>
  <si>
    <t>Trustees University of Pennsylvania</t>
  </si>
  <si>
    <t>Tschepik</t>
  </si>
  <si>
    <t>Tulane University</t>
  </si>
  <si>
    <t>Turgeon, Alexa</t>
  </si>
  <si>
    <t>Turinetti</t>
  </si>
  <si>
    <t>Tuskegee University</t>
  </si>
  <si>
    <t>Tuttle, Ashley</t>
  </si>
  <si>
    <t>Tyson, Eli</t>
  </si>
  <si>
    <t>U Cox</t>
  </si>
  <si>
    <t>U.S. Rugby Football Foundation</t>
  </si>
  <si>
    <t>UB Foundation Services</t>
  </si>
  <si>
    <t>University of Buffalo</t>
  </si>
  <si>
    <t>UC Regents</t>
  </si>
  <si>
    <t>UC Regents - Berkeley</t>
  </si>
  <si>
    <t>UCLA Foundation</t>
  </si>
  <si>
    <t>University of Califorina</t>
  </si>
  <si>
    <t>Umashev</t>
  </si>
  <si>
    <t>United Cerebral Palsy Research &amp; Educational Foundation</t>
  </si>
  <si>
    <t>United Negro College Fund</t>
  </si>
  <si>
    <t>United States Biathlon Association</t>
  </si>
  <si>
    <t>United States Olympic &amp; Paralympic Foundation</t>
  </si>
  <si>
    <t>University Enterprises Corporation</t>
  </si>
  <si>
    <t>University Foundation of CSU Chico</t>
  </si>
  <si>
    <t>University of Akron</t>
  </si>
  <si>
    <t>University of Alabama</t>
  </si>
  <si>
    <t>University of Alabama - Huntsville</t>
  </si>
  <si>
    <t>University of Alabama - Tuscaloosa</t>
  </si>
  <si>
    <t>University of Alabama at Birmingham</t>
  </si>
  <si>
    <t>University of Alabama Foundation</t>
  </si>
  <si>
    <t>University of Alabama Huntsville</t>
  </si>
  <si>
    <t>University of Alabama-Tuscaloosa</t>
  </si>
  <si>
    <t>University of Alaska</t>
  </si>
  <si>
    <t>University of Alaska - Anchorage</t>
  </si>
  <si>
    <t>University of Alaska - Fairbanks</t>
  </si>
  <si>
    <t>University of Alaska Fairbanks</t>
  </si>
  <si>
    <t>University of Alaska Foundation</t>
  </si>
  <si>
    <t>University of Arizona</t>
  </si>
  <si>
    <t>University of Arizona Foundation</t>
  </si>
  <si>
    <t>University of Arkansas</t>
  </si>
  <si>
    <t>University of Arkansas - Little Rock</t>
  </si>
  <si>
    <t>University of Arkansas Foundation</t>
  </si>
  <si>
    <t>University of California - Berkeley</t>
  </si>
  <si>
    <t>University of California - Davis</t>
  </si>
  <si>
    <t>University of California - Irvine</t>
  </si>
  <si>
    <t>University of California - Los Angeles</t>
  </si>
  <si>
    <t>University of California - Riverside Foundation</t>
  </si>
  <si>
    <t>University of California Berkeley</t>
  </si>
  <si>
    <t>University of California Irvine</t>
  </si>
  <si>
    <t>University of California Los Angeles Foundation</t>
  </si>
  <si>
    <t>University of California Regents</t>
  </si>
  <si>
    <t>University of Central Arkansas Foundation</t>
  </si>
  <si>
    <t>University of Central Arkansas</t>
  </si>
  <si>
    <t>University of Central Arkansas Foundation UCA</t>
  </si>
  <si>
    <t>University of Central Arkansas UCA</t>
  </si>
  <si>
    <t>University of Cincinnati</t>
  </si>
  <si>
    <t>University of Colorado - Colorado Springs</t>
  </si>
  <si>
    <t>University of Colorado Boulder</t>
  </si>
  <si>
    <t>University of Colorado Foundation</t>
  </si>
  <si>
    <t>University of Connecticut</t>
  </si>
  <si>
    <t>University of Dallas</t>
  </si>
  <si>
    <t>University of Dayton</t>
  </si>
  <si>
    <t>University of Delaware</t>
  </si>
  <si>
    <t>University of Georgia</t>
  </si>
  <si>
    <t>University of Georgia Foundation</t>
  </si>
  <si>
    <t>University of Hawaii</t>
  </si>
  <si>
    <t>University of Hong Kong</t>
  </si>
  <si>
    <t>University of Houston</t>
  </si>
  <si>
    <t>University of Idaho Foundation</t>
  </si>
  <si>
    <t>University of Illinois - Springfield</t>
  </si>
  <si>
    <t>University of Kansas Endowment Association</t>
  </si>
  <si>
    <t>University of Kansas School of Business</t>
  </si>
  <si>
    <t>University of Kentucky</t>
  </si>
  <si>
    <t>University of Kentucky Research Foundation</t>
  </si>
  <si>
    <t>University of Liechtenstein</t>
  </si>
  <si>
    <t>University of Louisville</t>
  </si>
  <si>
    <t>University of Louisville College of Business</t>
  </si>
  <si>
    <t>University of Louisville Department of Political Science</t>
  </si>
  <si>
    <t>University of Maine - Machias</t>
  </si>
  <si>
    <t>University of Maine</t>
  </si>
  <si>
    <t>University of Maine - Orono</t>
  </si>
  <si>
    <t>University of Manchester</t>
  </si>
  <si>
    <t>University of Manitoba</t>
  </si>
  <si>
    <t>University of Mary</t>
  </si>
  <si>
    <t>University of Mary Hardin-Baylor</t>
  </si>
  <si>
    <t>University of Maryland</t>
  </si>
  <si>
    <t>University of Maryland - Baltimore County</t>
  </si>
  <si>
    <t>University of Maryland - College Park</t>
  </si>
  <si>
    <t>University of Maryland College Park Foundation</t>
  </si>
  <si>
    <t>University of Memphis</t>
  </si>
  <si>
    <t>University of Miami</t>
  </si>
  <si>
    <t>University of Minnesota - Duluth</t>
  </si>
  <si>
    <t>University of Mississippi</t>
  </si>
  <si>
    <t>University of Missouri</t>
  </si>
  <si>
    <t>University of Missouri - Columbia</t>
  </si>
  <si>
    <t>University of Missouri - St Louis</t>
  </si>
  <si>
    <t>University of Missouri - Columbia Political Science Department</t>
  </si>
  <si>
    <t>University of Nebraska - Omaha</t>
  </si>
  <si>
    <t>University of Nebraska Foundation</t>
  </si>
  <si>
    <t>University of Nevada</t>
  </si>
  <si>
    <t>University of Nevada - Reno</t>
  </si>
  <si>
    <t>University of Nevada Reno Foundation</t>
  </si>
  <si>
    <t>University of New Hampshire</t>
  </si>
  <si>
    <t>University of New Haven</t>
  </si>
  <si>
    <t>University of New Orleans Foundation</t>
  </si>
  <si>
    <t>University of New Orleans</t>
  </si>
  <si>
    <t>University of North Alabama Foundation</t>
  </si>
  <si>
    <t>University of North Alabama</t>
  </si>
  <si>
    <t>University of North Carolina</t>
  </si>
  <si>
    <t>University of North Carolina - Chapel Hill</t>
  </si>
  <si>
    <t>University of North Carolina - Chapel Hill Arts Science Foundation</t>
  </si>
  <si>
    <t>University of North Carolina - Greensboro</t>
  </si>
  <si>
    <t>University of North Carolina - Pembroke</t>
  </si>
  <si>
    <t>University of North Texas</t>
  </si>
  <si>
    <t>University of Notre Dame</t>
  </si>
  <si>
    <t>University of Oklahoma</t>
  </si>
  <si>
    <t>University of Pittsburgh</t>
  </si>
  <si>
    <t>University of Richmond</t>
  </si>
  <si>
    <t>University of Rochester</t>
  </si>
  <si>
    <t>University of San Diego</t>
  </si>
  <si>
    <t>University of San Francisco</t>
  </si>
  <si>
    <t>University of Saskatchewan</t>
  </si>
  <si>
    <t>University of South Alabama</t>
  </si>
  <si>
    <t>University of South Dakota</t>
  </si>
  <si>
    <t>University of South Florida Foundation</t>
  </si>
  <si>
    <t>University of South Florida</t>
  </si>
  <si>
    <t>University of Southern California</t>
  </si>
  <si>
    <t>University of St Thomas</t>
  </si>
  <si>
    <t>University of Tampa</t>
  </si>
  <si>
    <t>University of Tennessee</t>
  </si>
  <si>
    <t>University of Tennessee - Knoxville</t>
  </si>
  <si>
    <t>University of Tennessee at Chattanooga</t>
  </si>
  <si>
    <t>University of Texas - Arlington</t>
  </si>
  <si>
    <t>University of Texas</t>
  </si>
  <si>
    <t>University of Texas - Austin</t>
  </si>
  <si>
    <t>University of Texas - Dallas</t>
  </si>
  <si>
    <t>University of Texas - El Paso</t>
  </si>
  <si>
    <t>University of Texas - Pan American Foundation</t>
  </si>
  <si>
    <t>University of Texas - Rio Grande Velley</t>
  </si>
  <si>
    <t>University of Texas - San Antonio</t>
  </si>
  <si>
    <t>University of Texas at Dallas</t>
  </si>
  <si>
    <t>University of Texas Pan American Foundation</t>
  </si>
  <si>
    <t>University of the Cumberlands</t>
  </si>
  <si>
    <t>University of Tulsa</t>
  </si>
  <si>
    <t>University of Utah</t>
  </si>
  <si>
    <t>University of Virginia Center for Politics</t>
  </si>
  <si>
    <t>University of Virginia Law School Foundation</t>
  </si>
  <si>
    <t>University of Virginia's College at Wise</t>
  </si>
  <si>
    <t>University of Virginia's College at Wise Foundation</t>
  </si>
  <si>
    <t>University of Washington</t>
  </si>
  <si>
    <t>University of Washington - Bothell</t>
  </si>
  <si>
    <t>University of Washington Campus</t>
  </si>
  <si>
    <t>University of West Florida Foundation</t>
  </si>
  <si>
    <t>University of West Georgia Foundation</t>
  </si>
  <si>
    <t>University of Wisconsin - Green Bay</t>
  </si>
  <si>
    <t>University of Wisconsin - LA Crosse</t>
  </si>
  <si>
    <t>University of Wisconsin Eau Claire</t>
  </si>
  <si>
    <t>University of Wisconsin Foundation</t>
  </si>
  <si>
    <t>University of Wisconsin Foundation - Eau Claire</t>
  </si>
  <si>
    <t>University of Wisconsin Madison</t>
  </si>
  <si>
    <t>University of Wyoming Foundation</t>
  </si>
  <si>
    <t>Unlocking DOORS</t>
  </si>
  <si>
    <t>UNLV Foundation</t>
  </si>
  <si>
    <t>Urban</t>
  </si>
  <si>
    <t>Urban League of Wichita</t>
  </si>
  <si>
    <t>Ursinus College</t>
  </si>
  <si>
    <t>USC Sol Price School of Public Policy</t>
  </si>
  <si>
    <t>Utah State University</t>
  </si>
  <si>
    <t>Utah State University Foundation</t>
  </si>
  <si>
    <t>Utah State University Institute for Political Economy</t>
  </si>
  <si>
    <t>V McDermott</t>
  </si>
  <si>
    <t>V. Collins</t>
  </si>
  <si>
    <t>V. Ratiu</t>
  </si>
  <si>
    <t>Vaida</t>
  </si>
  <si>
    <t>Vaitsblit</t>
  </si>
  <si>
    <t>Valdez, Michael</t>
  </si>
  <si>
    <t>Valle, Jake</t>
  </si>
  <si>
    <t>Valmont, Anique</t>
  </si>
  <si>
    <t>Valverde, Andrew</t>
  </si>
  <si>
    <t>Van Cleave, Kelley</t>
  </si>
  <si>
    <t>Van Dyke, Courtney</t>
  </si>
  <si>
    <t>Van Tuinen</t>
  </si>
  <si>
    <t>VanCleave, Kelly</t>
  </si>
  <si>
    <t>Vanderbilt University</t>
  </si>
  <si>
    <t>VanDyke, Courtney</t>
  </si>
  <si>
    <t>Vasavada, Needi</t>
  </si>
  <si>
    <t>Vasavada, Rhuju</t>
  </si>
  <si>
    <t>Vassar College</t>
  </si>
  <si>
    <t>Vayner</t>
  </si>
  <si>
    <t>Veazey</t>
  </si>
  <si>
    <t>Venezia</t>
  </si>
  <si>
    <t>Ventures Publishing International</t>
  </si>
  <si>
    <t>Vera Institute of Justice</t>
  </si>
  <si>
    <t>Verdell</t>
  </si>
  <si>
    <t>Veritas Forensics Association</t>
  </si>
  <si>
    <t>Vetalice, Nicole</t>
  </si>
  <si>
    <t>Victims of Communism Memorial Foundation</t>
  </si>
  <si>
    <t>https://www.sourcewatch.org/index.php/Victims_of_Communism_Memorial_Foundation</t>
  </si>
  <si>
    <t>Vigilius, Daniel</t>
  </si>
  <si>
    <t>Villanova University</t>
  </si>
  <si>
    <t>Vinyard, Dana</t>
  </si>
  <si>
    <t>Virginia Military Institute Foundation</t>
  </si>
  <si>
    <t>Virginia Military Institute</t>
  </si>
  <si>
    <t>https://www.sourcewatch.org/index.php/Virginia_Military_Institute</t>
  </si>
  <si>
    <t>Virginia Tech</t>
  </si>
  <si>
    <t>Virginia Tech Foundation</t>
  </si>
  <si>
    <t>Visnovsky</t>
  </si>
  <si>
    <t>VMI Research Laboratories</t>
  </si>
  <si>
    <t>Voechting</t>
  </si>
  <si>
    <t>Voell</t>
  </si>
  <si>
    <t>Vogel</t>
  </si>
  <si>
    <t>Vogt, Adam</t>
  </si>
  <si>
    <t>Voices</t>
  </si>
  <si>
    <t>Volk, Matthew</t>
  </si>
  <si>
    <t>Voorhis</t>
  </si>
  <si>
    <t>Vorce, Leslie</t>
  </si>
  <si>
    <t>Voth, anna</t>
  </si>
  <si>
    <t>Voyles</t>
  </si>
  <si>
    <t>W Anderson</t>
  </si>
  <si>
    <t>W McGregor</t>
  </si>
  <si>
    <t>W. Brady</t>
  </si>
  <si>
    <t>W. Stinson</t>
  </si>
  <si>
    <t>W. Watt</t>
  </si>
  <si>
    <t>W. Weitzel</t>
  </si>
  <si>
    <t>Wacheter, Heidi</t>
  </si>
  <si>
    <t>Waggett, Jonathan</t>
  </si>
  <si>
    <t>Wake Forest University</t>
  </si>
  <si>
    <t>Wake Technical Community College</t>
  </si>
  <si>
    <t>Walden</t>
  </si>
  <si>
    <t>Walden University</t>
  </si>
  <si>
    <t>Waldman</t>
  </si>
  <si>
    <t>Walker</t>
  </si>
  <si>
    <t>Walker CT Mulley</t>
  </si>
  <si>
    <t>Walker, Cassi</t>
  </si>
  <si>
    <t>Walker, Ellen</t>
  </si>
  <si>
    <t>Walker, Shanda</t>
  </si>
  <si>
    <t>Walls</t>
  </si>
  <si>
    <t>Walsh</t>
  </si>
  <si>
    <t>Wang</t>
  </si>
  <si>
    <t>Wang, Shannon</t>
  </si>
  <si>
    <t>Ward</t>
  </si>
  <si>
    <t>Warnke</t>
  </si>
  <si>
    <t>Warren</t>
  </si>
  <si>
    <t>Washburn</t>
  </si>
  <si>
    <t>Washburn University</t>
  </si>
  <si>
    <t>Washburn University Foundation</t>
  </si>
  <si>
    <t>Washington and Lee University</t>
  </si>
  <si>
    <t>Washington College</t>
  </si>
  <si>
    <t>Washington Legal Foundation</t>
  </si>
  <si>
    <t>https://www.desmogblog.com/washington-legal-foundation</t>
  </si>
  <si>
    <t>Washington Policy Center</t>
  </si>
  <si>
    <t>https://www.desmogblog.com/washington-policy-center-background-and-history</t>
  </si>
  <si>
    <t>Washington University</t>
  </si>
  <si>
    <t>Washington University - St Louis</t>
  </si>
  <si>
    <t>Washington University in St. Louis</t>
  </si>
  <si>
    <t>Wasilowski II, Thomas</t>
  </si>
  <si>
    <t>Watkins, Jessica</t>
  </si>
  <si>
    <t>Watkins, Lori</t>
  </si>
  <si>
    <t>Watson</t>
  </si>
  <si>
    <t>Watts, Jenny</t>
  </si>
  <si>
    <t>Watts, Matthew</t>
  </si>
  <si>
    <t>Waynesburg University</t>
  </si>
  <si>
    <t>Weathersby, Timothy</t>
  </si>
  <si>
    <t>Weaver</t>
  </si>
  <si>
    <t>Webb, Demario</t>
  </si>
  <si>
    <t>Webber International University</t>
  </si>
  <si>
    <t>Weber</t>
  </si>
  <si>
    <t>Weber, Tamber</t>
  </si>
  <si>
    <t>Weeks, Savannah</t>
  </si>
  <si>
    <t>Wegman, Nakina</t>
  </si>
  <si>
    <t>Weihs</t>
  </si>
  <si>
    <t>Weil</t>
  </si>
  <si>
    <t>Weinberg, Jenna</t>
  </si>
  <si>
    <t>Wellesley College</t>
  </si>
  <si>
    <t>Wemer, Thomas</t>
  </si>
  <si>
    <t>Wendel, Dustin</t>
  </si>
  <si>
    <t>Wendt</t>
  </si>
  <si>
    <t>Werner, John</t>
  </si>
  <si>
    <t>Werner, Thomas</t>
  </si>
  <si>
    <t>Wesleyan College</t>
  </si>
  <si>
    <t>West Carolina University AFIE Department</t>
  </si>
  <si>
    <t>West Carolina University</t>
  </si>
  <si>
    <t>West Liberty University</t>
  </si>
  <si>
    <t>West Liberty University Research Corporation</t>
  </si>
  <si>
    <t>West Texas A&amp;M University</t>
  </si>
  <si>
    <t>West Virginia University</t>
  </si>
  <si>
    <t>West Virginia University Foundation</t>
  </si>
  <si>
    <t>Westemeir, Brenna</t>
  </si>
  <si>
    <t>Westemeir, Kailey</t>
  </si>
  <si>
    <t>Western California University College of Business</t>
  </si>
  <si>
    <t>Western California University</t>
  </si>
  <si>
    <t>Western Carolina University</t>
  </si>
  <si>
    <t>Western Carolina University Foundation</t>
  </si>
  <si>
    <t>Western Kentucky University</t>
  </si>
  <si>
    <t>Western Kentucky University Foundation</t>
  </si>
  <si>
    <t>Western Kentucky University Research Foundation</t>
  </si>
  <si>
    <t>Western Michigan University</t>
  </si>
  <si>
    <t>Western Resources Legal Center</t>
  </si>
  <si>
    <t>Westmont College</t>
  </si>
  <si>
    <t>WGBH Educational Foundation</t>
  </si>
  <si>
    <t>Wheaton College</t>
  </si>
  <si>
    <t>Wheeling Jesuit University</t>
  </si>
  <si>
    <t>Whetstone, Penny</t>
  </si>
  <si>
    <t>1220 N Courthouse Rd, Alrington, VA 22201</t>
  </si>
  <si>
    <t>Whitaker, Jessica</t>
  </si>
  <si>
    <t>White</t>
  </si>
  <si>
    <t>White, Benjamin</t>
  </si>
  <si>
    <t>White, Kimberly</t>
  </si>
  <si>
    <t>Whitehead Institute</t>
  </si>
  <si>
    <t>Whiting</t>
  </si>
  <si>
    <t>Whitley</t>
  </si>
  <si>
    <t>Whitlow</t>
  </si>
  <si>
    <t>Whitman College</t>
  </si>
  <si>
    <t>Whitt, Elizabeth</t>
  </si>
  <si>
    <t>Wichita Art Museum</t>
  </si>
  <si>
    <t>Wichita Center for the Arts</t>
  </si>
  <si>
    <t>Wichita Children's Home</t>
  </si>
  <si>
    <t>Wichita Children's Threatre &amp; Dance Center</t>
  </si>
  <si>
    <t>Wichita Collegiate School</t>
  </si>
  <si>
    <t>Wichita Community Foundation</t>
  </si>
  <si>
    <t>Wichita Educational Foundation</t>
  </si>
  <si>
    <t>Wichita Festivals</t>
  </si>
  <si>
    <t>Wichita Grand Opera</t>
  </si>
  <si>
    <t>Wichita Park Alliance</t>
  </si>
  <si>
    <t>Wichita Public Library</t>
  </si>
  <si>
    <t>Wichita State University</t>
  </si>
  <si>
    <t>Wichita State University Endowment Association</t>
  </si>
  <si>
    <t>Wichita State University Foundation</t>
  </si>
  <si>
    <t>Wichita Symphony</t>
  </si>
  <si>
    <t>Wichita Symphony Society</t>
  </si>
  <si>
    <t>Wichita Wind Ensembles</t>
  </si>
  <si>
    <t>Wiens, Gabreille</t>
  </si>
  <si>
    <t>Wierman, Christopher</t>
  </si>
  <si>
    <t>Wildlife Habitat Council</t>
  </si>
  <si>
    <t>Wiley College</t>
  </si>
  <si>
    <t>Wilfod</t>
  </si>
  <si>
    <t>Wilford</t>
  </si>
  <si>
    <t>Wilkes, Abigail</t>
  </si>
  <si>
    <t>Wilkes, Katherine</t>
  </si>
  <si>
    <t>Wilkins</t>
  </si>
  <si>
    <t>Wilkins, Alison</t>
  </si>
  <si>
    <t>Wilkins, John</t>
  </si>
  <si>
    <t>Willard, Lori</t>
  </si>
  <si>
    <t>William Jewell College</t>
  </si>
  <si>
    <t>William Lauber</t>
  </si>
  <si>
    <t>William Richard Walker</t>
  </si>
  <si>
    <t>William Shaghart</t>
  </si>
  <si>
    <t>Williams</t>
  </si>
  <si>
    <t>Williams, Erin</t>
  </si>
  <si>
    <t>Williams, Jacob</t>
  </si>
  <si>
    <t>Williams, Michael</t>
  </si>
  <si>
    <t>Williams, Nolan</t>
  </si>
  <si>
    <t>Williams, Robert</t>
  </si>
  <si>
    <t>Williams, Sheron</t>
  </si>
  <si>
    <t>Williams, Thomas</t>
  </si>
  <si>
    <t>Willoughby</t>
  </si>
  <si>
    <t>Willoughby, Raylea</t>
  </si>
  <si>
    <t>Wilson</t>
  </si>
  <si>
    <t>Wilson, Abigail</t>
  </si>
  <si>
    <t>Wilson, Amanda</t>
  </si>
  <si>
    <t>Wilson, Kristin</t>
  </si>
  <si>
    <t>Wilson, Lindsey</t>
  </si>
  <si>
    <t>Wilson, Melissa</t>
  </si>
  <si>
    <t>Windrem</t>
  </si>
  <si>
    <t>Wingate University</t>
  </si>
  <si>
    <t>Wingo, Jana</t>
  </si>
  <si>
    <t>Winston-Salem State University</t>
  </si>
  <si>
    <t>Winter, Dayton</t>
  </si>
  <si>
    <t>Winterton</t>
  </si>
  <si>
    <t>Winthrop University</t>
  </si>
  <si>
    <t>Wirth</t>
  </si>
  <si>
    <t>Wisconsin Institute for Law &amp; Liberty</t>
  </si>
  <si>
    <t>https://www.sourcewatch.org/index.php/Wisconsin_Institute_for_Law_%26_Liberty</t>
  </si>
  <si>
    <t>Wisconsin Lutheran College</t>
  </si>
  <si>
    <t>Wisconsin Policy Research Institute</t>
  </si>
  <si>
    <t>Witcher, Bethany</t>
  </si>
  <si>
    <t>Witherspoon Institute</t>
  </si>
  <si>
    <t>https://en.wikipedia.org/wiki/Witherspoon_Institute</t>
  </si>
  <si>
    <t>WMU Foundation</t>
  </si>
  <si>
    <t>WNET/Thirteen Educational Broadcasting Network</t>
  </si>
  <si>
    <t>Wofford College</t>
  </si>
  <si>
    <t>Wofford, Ashley</t>
  </si>
  <si>
    <t>Woislaw</t>
  </si>
  <si>
    <t>Wolff, Anthony</t>
  </si>
  <si>
    <t>Wolff, Jamie</t>
  </si>
  <si>
    <t>Woltemath, Bryan</t>
  </si>
  <si>
    <t>Wong</t>
  </si>
  <si>
    <t>Wong, Melissa</t>
  </si>
  <si>
    <t>Wood</t>
  </si>
  <si>
    <t>Woodard, Christina</t>
  </si>
  <si>
    <t>Woodard, Sarah</t>
  </si>
  <si>
    <t>Woodman, Beth</t>
  </si>
  <si>
    <t>Woodrow Wilson Center</t>
  </si>
  <si>
    <t>https://www.sourcewatch.org/index.php/Woodrow_Wilson_International_Center_for_Scholars</t>
  </si>
  <si>
    <t>Woolridge</t>
  </si>
  <si>
    <t>Woolsey, Jacob</t>
  </si>
  <si>
    <t>Workfirst Foundation</t>
  </si>
  <si>
    <t>Wright State University Foundation</t>
  </si>
  <si>
    <t>Wyatt</t>
  </si>
  <si>
    <t>Wyoming Liberty Group</t>
  </si>
  <si>
    <t>https://www.sourcewatch.org/index.php/Wyoming_Liberty_Group</t>
  </si>
  <si>
    <t>Xia Yin, Yue</t>
  </si>
  <si>
    <t>Y. Liu</t>
  </si>
  <si>
    <t>Y. Mao</t>
  </si>
  <si>
    <t>Y. Ping</t>
  </si>
  <si>
    <t>Y. Wang</t>
  </si>
  <si>
    <t>Yacubowicz, Shirley</t>
  </si>
  <si>
    <t>Yale University</t>
  </si>
  <si>
    <t>Yan</t>
  </si>
  <si>
    <t>Yao</t>
  </si>
  <si>
    <t>Yarborough</t>
  </si>
  <si>
    <t>Yen Trac</t>
  </si>
  <si>
    <t>Yerkes, Daniel</t>
  </si>
  <si>
    <t>Yerkes, Jennifer</t>
  </si>
  <si>
    <t>Yerkes, John</t>
  </si>
  <si>
    <t>Yerkes, Michael</t>
  </si>
  <si>
    <t>Yerkes, Patrick</t>
  </si>
  <si>
    <t>Yerkes, Theresa</t>
  </si>
  <si>
    <t>Yeshiva University</t>
  </si>
  <si>
    <t>YMCA of Greater Charlotte</t>
  </si>
  <si>
    <t>YMCA of South Hampton Roads</t>
  </si>
  <si>
    <t>YMCA of the Triangle Area</t>
  </si>
  <si>
    <t>Yonkin, Joshua</t>
  </si>
  <si>
    <t>Yoo</t>
  </si>
  <si>
    <t>York College of Pennsylvania</t>
  </si>
  <si>
    <t>York, Daniel</t>
  </si>
  <si>
    <t>Youell, Nancy</t>
  </si>
  <si>
    <t>Young</t>
  </si>
  <si>
    <t>Young America's Foundation</t>
  </si>
  <si>
    <t>https://www.sourcewatch.org/index.php/Young_America's_Foundation</t>
  </si>
  <si>
    <t>Young Americans for Liberty</t>
  </si>
  <si>
    <t>https://www.sourcewatch.org/index.php/Young_Americans_for_Liberty</t>
  </si>
  <si>
    <t>Young Americans for Liberty Foundation</t>
  </si>
  <si>
    <t>Young Voices</t>
  </si>
  <si>
    <t>https://www.sourcewatch.org/index.php/Young_Voices</t>
  </si>
  <si>
    <t>Young, Jackie</t>
  </si>
  <si>
    <t>Young, Kevin</t>
  </si>
  <si>
    <t>Young, Shannon</t>
  </si>
  <si>
    <t>Youngblood</t>
  </si>
  <si>
    <t>Youth Entrepreneurs Foundation</t>
  </si>
  <si>
    <t>Youth Entrepreneurs of Kansas</t>
  </si>
  <si>
    <t>Yuan</t>
  </si>
  <si>
    <t>Yue Yin Xia</t>
  </si>
  <si>
    <t>Yukawa</t>
  </si>
  <si>
    <t>Yung, Emily</t>
  </si>
  <si>
    <t>Z Creevan</t>
  </si>
  <si>
    <t>Z Litzenberg</t>
  </si>
  <si>
    <t>Z Tao</t>
  </si>
  <si>
    <t>Z. Pruitt</t>
  </si>
  <si>
    <t>Z. Silverman</t>
  </si>
  <si>
    <t>Zachary Dawes</t>
  </si>
  <si>
    <t>Zakrewsky, Michael</t>
  </si>
  <si>
    <t>Zavala</t>
  </si>
  <si>
    <t>Zaychik</t>
  </si>
  <si>
    <t>Zeller, Sarah</t>
  </si>
  <si>
    <t>Zemanick,  Kristen</t>
  </si>
  <si>
    <t>Zemanick, Matthew</t>
  </si>
  <si>
    <t>Zhao</t>
  </si>
  <si>
    <t>Zhu</t>
  </si>
  <si>
    <t>Zhukov</t>
  </si>
  <si>
    <t>Zuiss, Edward</t>
  </si>
  <si>
    <t>Zwick, Emily</t>
  </si>
  <si>
    <t>GP2017</t>
  </si>
  <si>
    <t>Claude R. Lambe Charitable Foundation</t>
  </si>
  <si>
    <t>cancer research</t>
  </si>
  <si>
    <t>Campaign for free enterprise</t>
  </si>
  <si>
    <t>CT2019</t>
  </si>
  <si>
    <t>Fred C. and Mary R. Koch Foundation</t>
  </si>
  <si>
    <t>Individual/Scholarship</t>
  </si>
  <si>
    <t>Scholarship program</t>
  </si>
  <si>
    <t>Investigative Science Program</t>
  </si>
  <si>
    <t>"Krysiak, Holly"</t>
  </si>
  <si>
    <t>"Kumar, Sanjeev"</t>
  </si>
  <si>
    <t>"Mitchell, Andrew"</t>
  </si>
  <si>
    <t>"Sanfilippo, Toni"</t>
  </si>
  <si>
    <t>"Grant, Laura"</t>
  </si>
  <si>
    <t>Mitchell, Andrew</t>
  </si>
  <si>
    <t>"Keviin"?</t>
  </si>
  <si>
    <t>Gabriel or Gabrielle?</t>
  </si>
  <si>
    <t>Megan or Meaghan?</t>
  </si>
  <si>
    <t>Killian or Kilian? (YoY differs)</t>
  </si>
  <si>
    <t>"Communities in Schools" in original</t>
  </si>
  <si>
    <t>Goodwill industries</t>
  </si>
  <si>
    <t>"Reagan Thatcher Lecture Series Scholarship Fund, I"</t>
  </si>
  <si>
    <t>"Rodriguez, Martin"</t>
  </si>
  <si>
    <t>Research Foundation of Cuny</t>
  </si>
  <si>
    <t>"Wasilowski, Thomas"</t>
  </si>
  <si>
    <t>"Carrier, Beth"</t>
  </si>
  <si>
    <t>"Srikrishnan, Raj"</t>
  </si>
  <si>
    <t>"Bedynek, Mary Catherine"</t>
  </si>
  <si>
    <t>"Bullman, Kristin"</t>
  </si>
  <si>
    <t>Skillsusa Foundation</t>
  </si>
  <si>
    <t>Duplicate?</t>
  </si>
  <si>
    <t>"Nieuwoudt, Stephan"</t>
  </si>
  <si>
    <t>Voth, Anna</t>
  </si>
  <si>
    <t>Cuthbert, alyssa</t>
  </si>
  <si>
    <t>"Colven William"</t>
  </si>
  <si>
    <t>Center for the Philosphy of Freedom</t>
  </si>
  <si>
    <t>The Regents of the University of California - Sant Donald Bren School of Environmental Science and Ma</t>
  </si>
  <si>
    <t>Lemaster, Grace</t>
  </si>
  <si>
    <t>University of Wisconsin - La Crosse</t>
  </si>
  <si>
    <t>"Ventures Publishing International, New Africa Medi"</t>
  </si>
  <si>
    <t>"Western Kentucky University Research Foundation in" - presumably "in Bowling Green"</t>
  </si>
  <si>
    <t>Network For Teaching Entrepreneurship</t>
  </si>
  <si>
    <t>Knowledge and Progress Fund</t>
  </si>
  <si>
    <t>No "alumni" in original</t>
  </si>
  <si>
    <t>Tax foundation</t>
  </si>
  <si>
    <t>"The John K MacIver Institute"</t>
  </si>
  <si>
    <t>"Strata"</t>
  </si>
  <si>
    <t>"Barry Goldwater Institute for Public Policy Resear"</t>
  </si>
  <si>
    <t>"A California Public Benefit"</t>
  </si>
  <si>
    <t>Typo in original "Wolfe"</t>
  </si>
  <si>
    <t>GP wording = Association of Private Enterprise in Education</t>
  </si>
  <si>
    <t>"Education" Not in name, but listed as same address for Foundation for Individual Rights in Education</t>
  </si>
  <si>
    <t>"John William Pope Center" in original. Deduced from other entries</t>
  </si>
  <si>
    <t>"University of Texas - Pan America" in original</t>
  </si>
  <si>
    <t>"The Becket Fund"</t>
  </si>
  <si>
    <t>Smithsonian Institution Astrophysical Observatory</t>
  </si>
  <si>
    <t>Society of Dev Austrian Economic</t>
  </si>
  <si>
    <t xml:space="preserve"> - Columbia</t>
  </si>
  <si>
    <t>Misspelled "eduation"</t>
  </si>
  <si>
    <t>"Lakeland" assuming college</t>
  </si>
  <si>
    <t>"Lindenwood" - Presumabley University</t>
  </si>
  <si>
    <t>Individual/Scholarship(?) *Unconfirmed*</t>
  </si>
  <si>
    <t>McGill</t>
  </si>
  <si>
    <t>"Smithsonian Institute Astrophysical Observatory" in original</t>
  </si>
  <si>
    <t>Presumably College</t>
  </si>
  <si>
    <t>University of Texas at el paso</t>
  </si>
  <si>
    <t>"Wesleyan" (no college) original wording</t>
  </si>
  <si>
    <t>990 wording doesn't include "education" but address matches 990s for that year</t>
  </si>
  <si>
    <t>Seems to be separate org from Center for Excellence in Education</t>
  </si>
  <si>
    <t>Original wording "Leaderhip program of the rock" -- address matched Leadership program of the Rockies</t>
  </si>
  <si>
    <t>C/o UVA Office of Sponsored Program</t>
  </si>
  <si>
    <t>"ATTN Michael Deshaies"</t>
  </si>
  <si>
    <t>"ATTN Dave Trabert"</t>
  </si>
  <si>
    <t>"ATTN Dann Mead Smith"</t>
  </si>
  <si>
    <t>center for policy research</t>
  </si>
  <si>
    <t>Research sponsored programs</t>
  </si>
  <si>
    <t>C/O UVA OFFICE OF SPONSORED PROGRAM</t>
  </si>
  <si>
    <t>Mispelled Reasearch</t>
  </si>
  <si>
    <t>Mispelled Univeristy</t>
  </si>
  <si>
    <t>"ATTN Cash Receipts"</t>
  </si>
  <si>
    <t>Grants Contracts Administration</t>
  </si>
  <si>
    <t>Festival</t>
  </si>
  <si>
    <t>Office of Advancement</t>
  </si>
  <si>
    <t>Director of Corporate Fdn Relations</t>
  </si>
  <si>
    <t>"Dept"</t>
  </si>
  <si>
    <t>"Northwestern Oklahoma State" in original</t>
  </si>
  <si>
    <t>center for</t>
  </si>
  <si>
    <t>located in University of Colorado - Colorado Springs</t>
  </si>
  <si>
    <t>Misspelled "Frasier Institute"</t>
  </si>
  <si>
    <t>JOHN WILLIAM POPE CIVITAS INSTITUTE, INC.</t>
  </si>
  <si>
    <t>"Institutional Advancement"</t>
  </si>
  <si>
    <t>fr</t>
  </si>
  <si>
    <t>Added "Foundation</t>
  </si>
  <si>
    <t>Center for the Philosophy of Freedom</t>
  </si>
  <si>
    <t>"JHI for Applied Economics Global Health and the Stud"</t>
  </si>
  <si>
    <t>Center for Environmental Science</t>
  </si>
  <si>
    <t>Becket Fund for Religious Liberty</t>
  </si>
  <si>
    <t>Sum of contribution</t>
  </si>
  <si>
    <t>Grand Total</t>
  </si>
  <si>
    <t>University of California Los Angeles</t>
  </si>
  <si>
    <t>Center for Policy Research (Council on Capital Formation = GP wording)</t>
  </si>
  <si>
    <t>"American Council for Science and Health" in 990</t>
  </si>
  <si>
    <t>"Carbon Dioxide &amp; Global Change Center"</t>
  </si>
  <si>
    <t>UK</t>
  </si>
  <si>
    <t>"NFIB Legal Foundation"</t>
  </si>
  <si>
    <t>Institute for Humane Studies</t>
  </si>
  <si>
    <t>https://www.desmogblog.com/institute-humane-studies-george-mason-university</t>
  </si>
  <si>
    <t>N/A</t>
  </si>
  <si>
    <t>"Jimmy" in original from cT</t>
  </si>
  <si>
    <t>modified to "Institute for Humane Studies at George Mason University" based on Greenpeace Totals</t>
  </si>
  <si>
    <t>Modified based on entry at GP (best avail info)</t>
  </si>
  <si>
    <t>Modified from GMU to IHS, based on Greenpeace Value</t>
  </si>
  <si>
    <t>"Musical Theatre"</t>
  </si>
  <si>
    <t>Cleary</t>
  </si>
  <si>
    <t>Robinson</t>
  </si>
  <si>
    <t>Degaramo</t>
  </si>
  <si>
    <t>Scott</t>
  </si>
  <si>
    <t>Powell</t>
  </si>
  <si>
    <t>Social Science Research Council</t>
  </si>
  <si>
    <t>Steinmeyer</t>
  </si>
  <si>
    <t>Gross</t>
  </si>
  <si>
    <t>Southern University Law Center</t>
  </si>
  <si>
    <t>Kimbrell</t>
  </si>
  <si>
    <t>Catholic University</t>
  </si>
  <si>
    <t>Baxter</t>
  </si>
  <si>
    <t>Bamgbose</t>
  </si>
  <si>
    <t>Sachs</t>
  </si>
  <si>
    <t>Mississippi Center for Public Policy</t>
  </si>
  <si>
    <t>Instauratio Magna Foundation</t>
  </si>
  <si>
    <t>Wilt</t>
  </si>
  <si>
    <t>Eppig</t>
  </si>
  <si>
    <t>Goerke</t>
  </si>
  <si>
    <t>Jennings</t>
  </si>
  <si>
    <t>Kosnak</t>
  </si>
  <si>
    <t>Coastal Educational Foundation</t>
  </si>
  <si>
    <t>Dawson</t>
  </si>
  <si>
    <t>Bolger</t>
  </si>
  <si>
    <t>Rodgers</t>
  </si>
  <si>
    <t>Pugliano</t>
  </si>
  <si>
    <t>Pohida</t>
  </si>
  <si>
    <t>Legatum Institute Foundation</t>
  </si>
  <si>
    <t>National Foundation for American Policy</t>
  </si>
  <si>
    <t>O'Mara</t>
  </si>
  <si>
    <t>Kitchings</t>
  </si>
  <si>
    <t>Morgan</t>
  </si>
  <si>
    <t>University New Mexico</t>
  </si>
  <si>
    <t>Weinstein</t>
  </si>
  <si>
    <t>Story Corp</t>
  </si>
  <si>
    <t>INC</t>
  </si>
  <si>
    <t>Mekus</t>
  </si>
  <si>
    <t>Roginska</t>
  </si>
  <si>
    <t>Boise State University</t>
  </si>
  <si>
    <t>Mississippi College</t>
  </si>
  <si>
    <t>McLaughlin</t>
  </si>
  <si>
    <t>English</t>
  </si>
  <si>
    <t>Kent</t>
  </si>
  <si>
    <t>Sidhu</t>
  </si>
  <si>
    <t>Marian University</t>
  </si>
  <si>
    <t>Jacoby</t>
  </si>
  <si>
    <t>Center for a New American Security</t>
  </si>
  <si>
    <t>Christopherson</t>
  </si>
  <si>
    <t>Mellusi</t>
  </si>
  <si>
    <t>Freedom Forum Institute</t>
  </si>
  <si>
    <t>Hayden</t>
  </si>
  <si>
    <t>Gaul</t>
  </si>
  <si>
    <t>Durham</t>
  </si>
  <si>
    <t>Bonifield</t>
  </si>
  <si>
    <t>Knudson</t>
  </si>
  <si>
    <t>Powers</t>
  </si>
  <si>
    <t>Martino</t>
  </si>
  <si>
    <t>Bohanon</t>
  </si>
  <si>
    <t>Slabinski</t>
  </si>
  <si>
    <t>Texas Tech University - Foundation</t>
  </si>
  <si>
    <t>Balmes</t>
  </si>
  <si>
    <t>Westling</t>
  </si>
  <si>
    <t>Merryman</t>
  </si>
  <si>
    <t>Calvin Coolridge University</t>
  </si>
  <si>
    <t>Gunathilake</t>
  </si>
  <si>
    <t>Koontz</t>
  </si>
  <si>
    <t>Craven</t>
  </si>
  <si>
    <t>Stetzel</t>
  </si>
  <si>
    <t>Reyes</t>
  </si>
  <si>
    <t>Maxwell</t>
  </si>
  <si>
    <t>Patel</t>
  </si>
  <si>
    <t>Burkhart</t>
  </si>
  <si>
    <t>Wierenga</t>
  </si>
  <si>
    <t>(All)</t>
  </si>
  <si>
    <t>Year</t>
  </si>
  <si>
    <t>Amudson</t>
  </si>
  <si>
    <t>Legatum Institute</t>
  </si>
  <si>
    <t>University of California Berkeley Foundation</t>
  </si>
  <si>
    <t>Ninivaggi</t>
  </si>
  <si>
    <t>Kentfield</t>
  </si>
  <si>
    <t>McGee</t>
  </si>
  <si>
    <t>Howman</t>
  </si>
  <si>
    <t>Coleman</t>
  </si>
  <si>
    <t>Griffin</t>
  </si>
  <si>
    <t>Mediator's Foundation</t>
  </si>
  <si>
    <t>Bautista</t>
  </si>
  <si>
    <t>Ashbury University</t>
  </si>
  <si>
    <t>Richardson</t>
  </si>
  <si>
    <t>Barry Goldwater Institute for Public Policy Research</t>
  </si>
  <si>
    <t>Contu</t>
  </si>
  <si>
    <t>Gerig</t>
  </si>
  <si>
    <t>Mengden</t>
  </si>
  <si>
    <t>Gallo</t>
  </si>
  <si>
    <t>Stark</t>
  </si>
  <si>
    <t>Ernst</t>
  </si>
  <si>
    <t>Damstra</t>
  </si>
  <si>
    <t>Strider</t>
  </si>
  <si>
    <t>USAFA Endowment</t>
  </si>
  <si>
    <t>Elm Institute</t>
  </si>
  <si>
    <t>Barnas</t>
  </si>
  <si>
    <t>Stoub</t>
  </si>
  <si>
    <t>Dorroh</t>
  </si>
  <si>
    <t>RealClear Foundation</t>
  </si>
  <si>
    <t>Puckett</t>
  </si>
  <si>
    <t>Carmody</t>
  </si>
  <si>
    <t>Hall</t>
  </si>
  <si>
    <t>Ackerman</t>
  </si>
  <si>
    <t>Badger Institute</t>
  </si>
  <si>
    <t>Dewitt</t>
  </si>
  <si>
    <t>Polumbo</t>
  </si>
  <si>
    <t>Lindquist</t>
  </si>
  <si>
    <t>Woodall</t>
  </si>
  <si>
    <t>National Alliance for Public Charter Schools</t>
  </si>
  <si>
    <t>Susqehanna University</t>
  </si>
  <si>
    <t>Scattergood</t>
  </si>
  <si>
    <t>Whitehead</t>
  </si>
  <si>
    <t>McKinney</t>
  </si>
  <si>
    <t>Alford</t>
  </si>
  <si>
    <t>Bell</t>
  </si>
  <si>
    <t>Hanson</t>
  </si>
  <si>
    <t>Keimach</t>
  </si>
  <si>
    <t>Ramesh</t>
  </si>
  <si>
    <t>Kathawa</t>
  </si>
  <si>
    <t>Herchenbach</t>
  </si>
  <si>
    <t>Pybas</t>
  </si>
  <si>
    <t>Boyer</t>
  </si>
  <si>
    <t>Wren</t>
  </si>
  <si>
    <t>Permann</t>
  </si>
  <si>
    <t>Massucci</t>
  </si>
  <si>
    <t>Deprisco</t>
  </si>
  <si>
    <t>The Buckeye Institute</t>
  </si>
  <si>
    <t>Morehouse School of Medicine</t>
  </si>
  <si>
    <t>Brennan</t>
  </si>
  <si>
    <t>Atkinson</t>
  </si>
  <si>
    <t>The Regents of the University of California Los Angeles</t>
  </si>
  <si>
    <t>Noyes</t>
  </si>
  <si>
    <t>Curriki</t>
  </si>
  <si>
    <t>Lindsey</t>
  </si>
  <si>
    <t>Rivett</t>
  </si>
  <si>
    <t>Whalen</t>
  </si>
  <si>
    <t>Lobb</t>
  </si>
  <si>
    <t>Pearl</t>
  </si>
  <si>
    <t>Minerva Institute for Research and Scholarship</t>
  </si>
  <si>
    <t>Chavez</t>
  </si>
  <si>
    <t>Southern Baptist University</t>
  </si>
  <si>
    <t>Talley</t>
  </si>
  <si>
    <t>Zalewsi</t>
  </si>
  <si>
    <t>Goldsmith</t>
  </si>
  <si>
    <t>International Crisis Group</t>
  </si>
  <si>
    <t>Mobley</t>
  </si>
  <si>
    <t>McCollum</t>
  </si>
  <si>
    <t>Woolly</t>
  </si>
  <si>
    <t>Carmack</t>
  </si>
  <si>
    <t>Walsh University</t>
  </si>
  <si>
    <t>Foti</t>
  </si>
  <si>
    <t>Simonetti</t>
  </si>
  <si>
    <t>Allman</t>
  </si>
  <si>
    <t>Martins</t>
  </si>
  <si>
    <t>Elliott Raia</t>
  </si>
  <si>
    <t>Starr</t>
  </si>
  <si>
    <t>Martin</t>
  </si>
  <si>
    <t>Busby</t>
  </si>
  <si>
    <t>Bennett</t>
  </si>
  <si>
    <t>St Mary's University</t>
  </si>
  <si>
    <t>Holliday</t>
  </si>
  <si>
    <t>Goeckel</t>
  </si>
  <si>
    <t>Vukovits</t>
  </si>
  <si>
    <t>Kurt Vonnegut Memorial Library</t>
  </si>
  <si>
    <t>Griego</t>
  </si>
  <si>
    <t>Burrola</t>
  </si>
  <si>
    <t>Kergo</t>
  </si>
  <si>
    <t>Coley</t>
  </si>
  <si>
    <t>Riethmiller</t>
  </si>
  <si>
    <t>Gray</t>
  </si>
  <si>
    <t>Albritton</t>
  </si>
  <si>
    <t>American Institute for Economic Research</t>
  </si>
  <si>
    <t>Chau</t>
  </si>
  <si>
    <t>Hamlett</t>
  </si>
  <si>
    <t>University of Utah - San Antonio</t>
  </si>
  <si>
    <t>Archbridge Institute</t>
  </si>
  <si>
    <t>Pusok</t>
  </si>
  <si>
    <t>Fehler</t>
  </si>
  <si>
    <t>Schuster</t>
  </si>
  <si>
    <t>Vo</t>
  </si>
  <si>
    <t>Sommerville</t>
  </si>
  <si>
    <t>Ly</t>
  </si>
  <si>
    <t>Anti-Defamation League</t>
  </si>
  <si>
    <t>Olivett</t>
  </si>
  <si>
    <t>Harleson</t>
  </si>
  <si>
    <t>Murrary</t>
  </si>
  <si>
    <t>Diloreto</t>
  </si>
  <si>
    <t>Pocius</t>
  </si>
  <si>
    <t>Oostenbrugge</t>
  </si>
  <si>
    <t>Liebel</t>
  </si>
  <si>
    <t>Shera</t>
  </si>
  <si>
    <t>Suchyta</t>
  </si>
  <si>
    <t>Bouboulis</t>
  </si>
  <si>
    <t>Kane</t>
  </si>
  <si>
    <t>Buzzard</t>
  </si>
  <si>
    <t>Bondi</t>
  </si>
  <si>
    <t>Walters</t>
  </si>
  <si>
    <t>Narrative4</t>
  </si>
  <si>
    <t>Fisk University</t>
  </si>
  <si>
    <t>Northern Kentucky University Foundation</t>
  </si>
  <si>
    <t>Northern Kentucky University</t>
  </si>
  <si>
    <t>Bradley</t>
  </si>
  <si>
    <t>Stafford</t>
  </si>
  <si>
    <t>Abel</t>
  </si>
  <si>
    <t>Ventura</t>
  </si>
  <si>
    <t>Arkansas State University Foundation</t>
  </si>
  <si>
    <t>The Society for Classical Learning</t>
  </si>
  <si>
    <t>Aycock</t>
  </si>
  <si>
    <t>The Hebrew University of Jerusalem</t>
  </si>
  <si>
    <t>Grifferty</t>
  </si>
  <si>
    <t>Tucker</t>
  </si>
  <si>
    <t>Gorecki</t>
  </si>
  <si>
    <t>Themea</t>
  </si>
  <si>
    <t>Step Up for Students</t>
  </si>
  <si>
    <t>Measure for Justice</t>
  </si>
  <si>
    <t>Scherer</t>
  </si>
  <si>
    <t>Friends of Universidad Francisco Foundation</t>
  </si>
  <si>
    <t>Hungar</t>
  </si>
  <si>
    <t>Sommers</t>
  </si>
  <si>
    <t>Task and Purpose</t>
  </si>
  <si>
    <t>Hough</t>
  </si>
  <si>
    <t>Jakubowski</t>
  </si>
  <si>
    <t>Filby</t>
  </si>
  <si>
    <t>Northeastern University</t>
  </si>
  <si>
    <t>University of Minnesota Foundation</t>
  </si>
  <si>
    <t>Columbia College</t>
  </si>
  <si>
    <t>Conservatives for Criminal Justice Reform</t>
  </si>
  <si>
    <t>Gould</t>
  </si>
  <si>
    <t>Murray</t>
  </si>
  <si>
    <t>Lambermont</t>
  </si>
  <si>
    <t>Valentine</t>
  </si>
  <si>
    <t>Information Technology &amp; Innovation Foundation</t>
  </si>
  <si>
    <t>Land Conservation Assistance Network</t>
  </si>
  <si>
    <t>Quinones</t>
  </si>
  <si>
    <t>JFS Productions</t>
  </si>
  <si>
    <t>Karns</t>
  </si>
  <si>
    <t>Schemenaur</t>
  </si>
  <si>
    <t>Noe</t>
  </si>
  <si>
    <t>Lloyd</t>
  </si>
  <si>
    <t>Huffer</t>
  </si>
  <si>
    <t>Ame</t>
  </si>
  <si>
    <t>Economics 21</t>
  </si>
  <si>
    <t>Goldberg</t>
  </si>
  <si>
    <t>International Foundation for Research in Economics</t>
  </si>
  <si>
    <t>Ignitus Worldwide</t>
  </si>
  <si>
    <t>Bain</t>
  </si>
  <si>
    <t>Spaunburgh</t>
  </si>
  <si>
    <t>Techfreedom</t>
  </si>
  <si>
    <t>Minnetian</t>
  </si>
  <si>
    <t>Rutherford Institute</t>
  </si>
  <si>
    <t>Brandt</t>
  </si>
  <si>
    <t>Schwertfeger</t>
  </si>
  <si>
    <t>Kazenoff</t>
  </si>
  <si>
    <t>Copus</t>
  </si>
  <si>
    <t>Lipina</t>
  </si>
  <si>
    <t>University of British Columbia</t>
  </si>
  <si>
    <t>University of North Carolina at Wilmington</t>
  </si>
  <si>
    <t>Foundation for Excellence in Education</t>
  </si>
  <si>
    <t>50Can</t>
  </si>
  <si>
    <t>Gehlhausen</t>
  </si>
  <si>
    <t>Osgood</t>
  </si>
  <si>
    <t>Greene</t>
  </si>
  <si>
    <t>Nightengale</t>
  </si>
  <si>
    <t>Vicenzi</t>
  </si>
  <si>
    <t>Webster</t>
  </si>
  <si>
    <t>Brady</t>
  </si>
  <si>
    <t>Wyoming Catholic College</t>
  </si>
  <si>
    <t>Hoyt</t>
  </si>
  <si>
    <t>Abigail Adams Institute</t>
  </si>
  <si>
    <t>Watney</t>
  </si>
  <si>
    <t>Cady</t>
  </si>
  <si>
    <t>Macwan</t>
  </si>
  <si>
    <t>Faulkner University</t>
  </si>
  <si>
    <t>University of California - San Diego</t>
  </si>
  <si>
    <t>Shanahan</t>
  </si>
  <si>
    <t>Snell</t>
  </si>
  <si>
    <t>Friends of Index</t>
  </si>
  <si>
    <t>College Unbound</t>
  </si>
  <si>
    <t>Noon</t>
  </si>
  <si>
    <t>Joyce</t>
  </si>
  <si>
    <t>Rolling</t>
  </si>
  <si>
    <t>Shawnee State University Development Foundation</t>
  </si>
  <si>
    <t>Alexander</t>
  </si>
  <si>
    <t>Dowzicky</t>
  </si>
  <si>
    <t>Day</t>
  </si>
  <si>
    <t>Nastasi</t>
  </si>
  <si>
    <t>Graves</t>
  </si>
  <si>
    <t>Baysal</t>
  </si>
  <si>
    <t>Siegel</t>
  </si>
  <si>
    <t>Lavrovskyi</t>
  </si>
  <si>
    <t>Rich</t>
  </si>
  <si>
    <t>Watts</t>
  </si>
  <si>
    <t>Hutchison</t>
  </si>
  <si>
    <t>Texas Justice Initiative</t>
  </si>
  <si>
    <t>Evans</t>
  </si>
  <si>
    <t>McPherson</t>
  </si>
  <si>
    <t>Capodilupo</t>
  </si>
  <si>
    <t>SEM</t>
  </si>
  <si>
    <t>Tech4America</t>
  </si>
  <si>
    <t>Khurana</t>
  </si>
  <si>
    <t>Winters</t>
  </si>
  <si>
    <t>Huntzinger</t>
  </si>
  <si>
    <t>Mississippi Council on Economic Education</t>
  </si>
  <si>
    <t>Levenson</t>
  </si>
  <si>
    <t>Carnegie Endowment for International Peace</t>
  </si>
  <si>
    <t>Toth</t>
  </si>
  <si>
    <t>Jung</t>
  </si>
  <si>
    <t>Duijn</t>
  </si>
  <si>
    <t>Christiansen</t>
  </si>
  <si>
    <t>Bledsoe</t>
  </si>
  <si>
    <t>World Affairs Institute</t>
  </si>
  <si>
    <t>Reader</t>
  </si>
  <si>
    <t>Plott</t>
  </si>
  <si>
    <t>Beth Israel Deaconess Medical Center</t>
  </si>
  <si>
    <t>Taske</t>
  </si>
  <si>
    <t>Vaughn College of Aeronautics and Technology</t>
  </si>
  <si>
    <t>Saul</t>
  </si>
  <si>
    <t>Conrad</t>
  </si>
  <si>
    <t>Shapiro</t>
  </si>
  <si>
    <t>Florida International University Foundation</t>
  </si>
  <si>
    <t>Florida International University</t>
  </si>
  <si>
    <t>Mealey</t>
  </si>
  <si>
    <t>Goforth</t>
  </si>
  <si>
    <t>Melo</t>
  </si>
  <si>
    <t>Friends of Cevro Institute</t>
  </si>
  <si>
    <t>University of Saint Katherine</t>
  </si>
  <si>
    <t>Tomlinson</t>
  </si>
  <si>
    <t>Grove</t>
  </si>
  <si>
    <t>University of Vienna</t>
  </si>
  <si>
    <t>McMurry University</t>
  </si>
  <si>
    <t>Doerr</t>
  </si>
  <si>
    <t>Schwalback</t>
  </si>
  <si>
    <t>Camacho</t>
  </si>
  <si>
    <t>Etzel</t>
  </si>
  <si>
    <t>Petrullo</t>
  </si>
  <si>
    <t>Staudt</t>
  </si>
  <si>
    <t>Ansloan</t>
  </si>
  <si>
    <t>Ordway</t>
  </si>
  <si>
    <t>Humphrey</t>
  </si>
  <si>
    <t>Buonantony</t>
  </si>
  <si>
    <t>Cochran</t>
  </si>
  <si>
    <t>College of William and Mary</t>
  </si>
  <si>
    <t>Collier</t>
  </si>
  <si>
    <t>Ahumada</t>
  </si>
  <si>
    <t>Berens</t>
  </si>
  <si>
    <t>Bernhard</t>
  </si>
  <si>
    <t>Center for Freedom and Prosperity Foundation</t>
  </si>
  <si>
    <t>Lammers</t>
  </si>
  <si>
    <t>Dasilva</t>
  </si>
  <si>
    <t>James G Martin Center for Academic Renewal</t>
  </si>
  <si>
    <t>Action Academy Foundation</t>
  </si>
  <si>
    <t>Helstrom</t>
  </si>
  <si>
    <t>Cleveland State University</t>
  </si>
  <si>
    <t>Crandall</t>
  </si>
  <si>
    <t>Consolini</t>
  </si>
  <si>
    <t>Embry-Riddle Aeronautical University</t>
  </si>
  <si>
    <t>Bugay</t>
  </si>
  <si>
    <t>Armstrong</t>
  </si>
  <si>
    <t>Malamet</t>
  </si>
  <si>
    <t>Top</t>
  </si>
  <si>
    <t>Daniels</t>
  </si>
  <si>
    <t>Education Next Institute</t>
  </si>
  <si>
    <t>UNC School of Government Foundation</t>
  </si>
  <si>
    <t>Bowers</t>
  </si>
  <si>
    <t>Nadeau</t>
  </si>
  <si>
    <t>Schofield</t>
  </si>
  <si>
    <t>Kiselica</t>
  </si>
  <si>
    <t>Szwarcberg</t>
  </si>
  <si>
    <t>Glock</t>
  </si>
  <si>
    <t>McClallen</t>
  </si>
  <si>
    <t>Hardman</t>
  </si>
  <si>
    <t>Northern State University Foundation</t>
  </si>
  <si>
    <t>Zimmer</t>
  </si>
  <si>
    <t>Northern State University</t>
  </si>
  <si>
    <t>Roberti</t>
  </si>
  <si>
    <t>Trustees of Dartmouth College</t>
  </si>
  <si>
    <t>Rein</t>
  </si>
  <si>
    <t>Len</t>
  </si>
  <si>
    <t>New (2020 Sweep)</t>
  </si>
  <si>
    <t>Donor</t>
  </si>
  <si>
    <t>https://www.sourcewatch.org/index.php/Badger_Institute</t>
  </si>
  <si>
    <t>https://www.sourcewatch.org/index.php/Carnegie_Endowment_for_International_Peace</t>
  </si>
  <si>
    <t>https://www.sourcewatch.org/index.php/Center_for_a_New_American_Security</t>
  </si>
  <si>
    <t>https://www.sourcewatch.org/index.php/Center_for_Freedom_and_Prosperity</t>
  </si>
  <si>
    <t>https://www.sourcewatch.org/index.php/Education_Next</t>
  </si>
  <si>
    <t>https://www.sourcewatch.org/index.php/Foundation_for_Excellence_in_Education</t>
  </si>
  <si>
    <t>https://www.sourcewatch.org/index.php/Friends_of_Universidad_Francisco_Marroqu%C3%Adn</t>
  </si>
  <si>
    <t>https://www.sourcewatch.org/index.php/Goldwater_Institute</t>
  </si>
  <si>
    <t>https://www.sourcewatch.org/index.php/International_Crisis_Group</t>
  </si>
  <si>
    <t>https://www.sourcewatch.org/index.php/James_G._Martin_Center_for_Academic_Renewal</t>
  </si>
  <si>
    <t>https://www.desmogblog.com/legatum-institute</t>
  </si>
  <si>
    <t>https://www.sourcewatch.org/index.php/Mississippi_Center_for_Public_Policy</t>
  </si>
  <si>
    <t>https://www.sourcewatch.org/index.php/National_Alliance_for_Public_Charter_Schools</t>
  </si>
  <si>
    <t>https://www.sourcewatch.org/index.php/National_Foundation_for_American_Policy</t>
  </si>
  <si>
    <t>https://www.sourcewatch.org/index.php/Rutherford_Institute</t>
  </si>
  <si>
    <t>https://www.sourcewatch.org/index.php/Social_Science_Research_Council</t>
  </si>
  <si>
    <t>Society of Professional Journalists</t>
  </si>
  <si>
    <t>Americans for Prosperity Foundation</t>
  </si>
  <si>
    <t>Barry Goldwater Institute for Public Policy</t>
  </si>
  <si>
    <t>Cardinal Institute for West VA Public Policy</t>
  </si>
  <si>
    <t>Center for Growth And Opportunity</t>
  </si>
  <si>
    <t>Institute for Spending Reform</t>
  </si>
  <si>
    <t>National Right to Work Legal Defense Foundation</t>
  </si>
  <si>
    <t>https://www.sourcewatch.org/index.php/Society_of_Professional_Journalists</t>
  </si>
  <si>
    <t>Desmog Total</t>
  </si>
  <si>
    <t>990 Total (If Listed)</t>
  </si>
  <si>
    <t>Difference</t>
  </si>
  <si>
    <t>NA</t>
  </si>
  <si>
    <t>Charles Koch Institute_Indiana University Foundation201330000</t>
  </si>
  <si>
    <t>Charles Koch Institute_University of North Carolina201322500</t>
  </si>
  <si>
    <t>Verification</t>
  </si>
  <si>
    <t>modified</t>
  </si>
  <si>
    <t>RPPI, not Reason Foundation</t>
  </si>
  <si>
    <t>$22,500 not $22,000</t>
  </si>
  <si>
    <t>Educational Grants</t>
  </si>
  <si>
    <t>Educational Grants (Not Itemized)</t>
  </si>
  <si>
    <t>Law and Economics Center</t>
  </si>
  <si>
    <t>Koch Foundations Funding</t>
  </si>
  <si>
    <t>Data last modified</t>
  </si>
  <si>
    <t>desmogblog.com/koch-family-foundations</t>
  </si>
  <si>
    <t>Resource URL</t>
  </si>
  <si>
    <t xml:space="preserve"> </t>
  </si>
  <si>
    <t>Recipient and Year</t>
  </si>
  <si>
    <t>Funding (Universities)</t>
  </si>
  <si>
    <t>All Funding (Excluding Universities)</t>
  </si>
  <si>
    <t>Scholarships</t>
  </si>
  <si>
    <t>Teneo, Inc.</t>
  </si>
  <si>
    <t>**Click on recipient name below to expand donations by year</t>
  </si>
  <si>
    <t>https://www.desmogblog.com/independence-institute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</si>
</sst>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&quot;$&quot;#,##0.00"/>
    <numFmt numFmtId="166" formatCode="yyyy\-mm\-dd;@"/>
  </numFmts>
  <fonts count="14" x14ac:knownFonts="1">
    <font>
      <sz val="12"/>
      <color theme="1"/>
      <name val="Arial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u/>
      <sz val="12"/>
      <color rgb="FF0000FF"/>
      <name val="Arial"/>
      <family val="2"/>
    </font>
    <font>
      <b/>
      <sz val="28"/>
      <color theme="1"/>
      <name val="Arial"/>
      <family val="2"/>
    </font>
    <font>
      <b/>
      <sz val="26"/>
      <color theme="1"/>
      <name val="Arial"/>
      <family val="2"/>
    </font>
    <font>
      <sz val="16"/>
      <color theme="1"/>
      <name val="Arial"/>
      <family val="2"/>
    </font>
    <font>
      <u/>
      <sz val="12"/>
      <color theme="10"/>
      <name val="Arial"/>
      <family val="2"/>
    </font>
    <font>
      <u/>
      <sz val="20"/>
      <color theme="10"/>
      <name val="Arial"/>
      <family val="2"/>
    </font>
    <font>
      <b/>
      <sz val="12"/>
      <color theme="1"/>
      <name val="Arial"/>
    </font>
    <font>
      <b/>
      <sz val="12"/>
      <color theme="1"/>
      <name val="Arial"/>
      <family val="2"/>
    </font>
    <font>
      <b/>
      <sz val="2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7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164" fontId="0" fillId="0" borderId="0" xfId="0" applyNumberFormat="1" applyFont="1" applyAlignment="1"/>
    <xf numFmtId="0" fontId="2" fillId="0" borderId="0" xfId="0" applyFont="1" applyAlignment="1"/>
    <xf numFmtId="0" fontId="4" fillId="0" borderId="0" xfId="0" applyFont="1" applyAlignment="1"/>
    <xf numFmtId="164" fontId="2" fillId="0" borderId="0" xfId="0" applyNumberFormat="1" applyFont="1"/>
    <xf numFmtId="164" fontId="2" fillId="0" borderId="0" xfId="0" applyNumberFormat="1" applyFont="1" applyAlignment="1"/>
    <xf numFmtId="0" fontId="1" fillId="0" borderId="0" xfId="0" applyFont="1" applyAlignment="1"/>
    <xf numFmtId="0" fontId="2" fillId="0" borderId="0" xfId="0" applyFont="1" applyFill="1" applyAlignment="1"/>
    <xf numFmtId="0" fontId="0" fillId="0" borderId="0" xfId="0" applyFont="1" applyFill="1" applyAlignment="1"/>
    <xf numFmtId="0" fontId="1" fillId="0" borderId="0" xfId="0" applyFont="1" applyFill="1" applyAlignment="1"/>
    <xf numFmtId="165" fontId="0" fillId="0" borderId="0" xfId="0" applyNumberFormat="1" applyFont="1" applyAlignment="1"/>
    <xf numFmtId="0" fontId="0" fillId="4" borderId="0" xfId="0" applyFont="1" applyFill="1" applyAlignment="1"/>
    <xf numFmtId="0" fontId="2" fillId="4" borderId="0" xfId="0" applyFont="1" applyFill="1" applyAlignment="1"/>
    <xf numFmtId="0" fontId="4" fillId="4" borderId="0" xfId="0" applyFont="1" applyFill="1" applyAlignment="1"/>
    <xf numFmtId="164" fontId="2" fillId="4" borderId="0" xfId="0" applyNumberFormat="1" applyFont="1" applyFill="1" applyAlignment="1"/>
    <xf numFmtId="0" fontId="7" fillId="0" borderId="0" xfId="0" applyFont="1" applyAlignment="1"/>
    <xf numFmtId="0" fontId="8" fillId="0" borderId="0" xfId="0" applyFont="1" applyAlignment="1"/>
    <xf numFmtId="166" fontId="8" fillId="0" borderId="0" xfId="0" applyNumberFormat="1" applyFont="1" applyAlignment="1"/>
    <xf numFmtId="0" fontId="10" fillId="0" borderId="0" xfId="1" applyFont="1" applyAlignment="1"/>
    <xf numFmtId="0" fontId="11" fillId="5" borderId="1" xfId="0" applyFont="1" applyFill="1" applyBorder="1" applyAlignment="1"/>
    <xf numFmtId="0" fontId="1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6" fillId="4" borderId="0" xfId="0" applyFont="1" applyFill="1" applyAlignment="1">
      <alignment vertical="center" textRotation="255"/>
    </xf>
    <xf numFmtId="0" fontId="6" fillId="0" borderId="0" xfId="0" applyFont="1" applyAlignment="1">
      <alignment vertical="center" textRotation="255"/>
    </xf>
    <xf numFmtId="0" fontId="2" fillId="0" borderId="0" xfId="0" applyFont="1" applyFill="1"/>
    <xf numFmtId="0" fontId="13" fillId="0" borderId="0" xfId="0" applyFont="1" applyAlignment="1"/>
    <xf numFmtId="0" fontId="12" fillId="6" borderId="0" xfId="0" applyFont="1" applyFill="1" applyAlignment="1"/>
  </cellXfs>
  <cellStyles count="2">
    <cellStyle name="Hyperlink" xfId="1" builtinId="8"/>
    <cellStyle name="Normal" xfId="0" builtinId="0"/>
  </cellStyles>
  <dxfs count="59"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24" Type="http://schemas.openxmlformats.org/officeDocument/2006/relationships/calcChain" Target="calcChain.xml"/><Relationship Id="rId23" Type="http://schemas.openxmlformats.org/officeDocument/2006/relationships/sharedStrings" Target="sharedStrings.xml"/><Relationship Id="rId4" Type="http://schemas.openxmlformats.org/officeDocument/2006/relationships/pivotCacheDefinition" Target="pivotCache/pivotCacheDefinition1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3901.73095138889" createdVersion="6" refreshedVersion="6" minRefreshableVersion="3" recordCount="9840" xr:uid="{4AE9DF6B-3DAD-734D-BD7C-F50A988C6B63}">
  <cacheSource type="worksheet">
    <worksheetSource ref="A36:O9876" sheet="Data &amp; Verification"/>
  </cacheSource>
  <cacheFields count="15">
    <cacheField name="data_source" numFmtId="0">
      <sharedItems containsMixedTypes="1" containsNumber="1" containsInteger="1" minValue="990" maxValue="990"/>
    </cacheField>
    <cacheField name="transaction_id" numFmtId="0">
      <sharedItems/>
    </cacheField>
    <cacheField name="donor_name" numFmtId="0">
      <sharedItems count="6">
        <s v="Charles G. Koch Charitable Foundation"/>
        <s v="Charles Koch Institute"/>
        <s v="Claude R. Lambe Charitable Foundation"/>
        <s v="David H. Koch Charitable Foundation"/>
        <s v="Fred C. and Mary R. Koch Foundation"/>
        <s v="Knowledge and Progress Fund"/>
      </sharedItems>
    </cacheField>
    <cacheField name="recipient_name_990" numFmtId="0">
      <sharedItems/>
    </cacheField>
    <cacheField name="recipient_name_overarching" numFmtId="0">
      <sharedItems count="4018">
        <s v="Adam Smith Institute"/>
        <s v="Bowling Green State University"/>
        <s v="Cato Institute"/>
        <s v="Heartland Institute"/>
        <s v="Heritage Foundation, The"/>
        <s v="Institute for Independent Education"/>
        <s v="Institute for Research on the Economics of Taxation"/>
        <s v="Jimmie Heuga Center"/>
        <s v="Libertarian Review Foundation"/>
        <s v="National Center for Policy Analysis"/>
        <s v="Pacific Research Institute for Public Policy"/>
        <s v="Property and Environment Research Center"/>
        <s v="Reason Foundation"/>
        <s v="Texas A&amp;M University"/>
        <s v="The Philadelphia Society"/>
        <s v="Washington University"/>
        <s v="Wichita Collegiate School"/>
        <s v="Wichita State University"/>
        <s v="Atlas Economic Research Foundation"/>
        <s v="Capital Research Center"/>
        <s v="Carl Menger Institute"/>
        <s v="Foundation for Research on Economics and the Environment FREE"/>
        <s v="George Mason University"/>
        <s v="Institute for Humane Studies"/>
        <s v="Hoover Institution on War Revolution and Peace"/>
        <s v="Palmer R. Chitester Fund"/>
        <s v="University of Houston"/>
        <s v="Advocates for Self-Government"/>
        <s v="Competitive Enterprise Institute"/>
        <s v="Federalist Society for Law and Public Policy Studies"/>
        <s v="Groundswell USA"/>
        <s v="Loyola University"/>
        <s v="New England Deaconess Hospital"/>
        <s v="New York University"/>
        <s v="Results Educational Fund"/>
        <s v="University of Kansas"/>
        <s v="Americans for Prosperity"/>
        <s v="Citizens for a Sound Economy (CSE)"/>
        <s v="Foundation for Economic Education (FEE)"/>
        <s v="Landmark Legal Foundation"/>
        <s v="Acton Institute for the Study of Religion and Liberty"/>
        <s v="Center for Independent Thought"/>
        <s v="Future of Freedom Foundation"/>
        <s v="Institute for Energy Research"/>
        <s v="Media Institute"/>
        <s v="The Bartley Institute"/>
        <s v="Carolina Critic"/>
        <s v="Fraser Institute, The"/>
        <s v="Granville Academy"/>
        <s v="Harvard University"/>
        <s v="Institute for Political Economy"/>
        <s v="Kansas Cultural Trust"/>
        <s v="Network for Teaching Entrepreneurship"/>
        <s v="Washington Legal Foundation"/>
        <s v="Christopher Dunn"/>
        <s v="David E. Foster"/>
        <s v="Eric A. Kleiin"/>
        <s v="George S. Wang"/>
        <s v="Institute for Justice"/>
        <s v="Jennifer R. Avery"/>
        <s v="Jill E. Patterson"/>
        <s v="John Peter Frantz"/>
        <s v="John S. Tottie"/>
        <s v="Karen E. Manfield"/>
        <s v="Konrad S. Godleske"/>
        <s v="Konstantine Kyros"/>
        <s v="Laeeth Is'Harc"/>
        <s v="Lewis Saideman"/>
        <s v="Liliana Ivascu"/>
        <s v="Marilyn C. Ho"/>
        <s v="Mathew H. Taylor"/>
        <s v="Mathew R. Eastabrook"/>
        <s v="Max D. Isaacson"/>
        <s v="Michael A. Bast"/>
        <s v="Otto Giesenfeld"/>
        <s v="Philanthropy Roundtable"/>
        <s v="Rajesh Yerasi"/>
        <s v="Rebecca M. Boggs"/>
        <s v="Robin A. Hulsey"/>
        <s v="Saint Vincent College"/>
        <s v="Shellie A. Yule"/>
        <s v="Steadman Sports Medicine Foundation"/>
        <s v="Stephen F. Swain"/>
        <s v="Stephen S. Jamison"/>
        <s v="Thomas F. Harris"/>
        <s v="Timothy W. Doyle"/>
        <s v="Todd R. Kice"/>
        <s v="Urban League of Wichita"/>
        <s v="Yen Trac"/>
        <s v="Arkansas Policy Foundation"/>
        <s v="Foundation for Teaching Economics"/>
        <s v="Harding University"/>
        <s v="John Locke Foundation"/>
        <s v="Leadership Institute"/>
        <s v="National Results Council"/>
        <s v="Institute for Objectivist Studies"/>
        <s v="Youth Entrepreneurs of Kansas"/>
        <s v="American Legislative Exchange Council"/>
        <s v="Clemson University"/>
        <s v="Educational Research Institute"/>
        <s v="Employment Policy Foundation"/>
        <s v="Foundation for Human Development"/>
        <s v="International Foundation for Research in Experimental Economics (IFREE)"/>
        <s v="Mont Pelerin Society"/>
        <s v="National Tax Limitation Foundation"/>
        <s v="Center for Excellence in Education"/>
        <s v="Encounter for Education and Culture"/>
        <s v="Robert J. Dole Federal Building"/>
        <s v="Thoreau Institute"/>
        <s v="Young America's Foundation"/>
        <s v="Fairfax Court-Appointed Special Advocates"/>
        <s v="Fred C and Mary R Koch Foundation"/>
        <s v="Bill of Rights Institute"/>
        <s v="David H. Koch Charitable Foundation"/>
        <s v="Resources for the Future"/>
        <s v="Environmental Literacy Council"/>
        <s v="Fund for American Studies"/>
        <s v="Kansas State University"/>
        <s v="Russell E Windsor Research Foundation"/>
        <s v="Tax Foundation"/>
        <s v="American Prosecutors Research Institute"/>
        <s v="Gallatin Writers"/>
        <s v="JFK School of Government"/>
        <s v="Mercatus Center, George Mason University"/>
        <s v="Salvation Army"/>
        <s v="The Phillips Foundation"/>
        <s v="Fox-Wolf Watershed Alliance"/>
        <s v="Institute for Responsible Citizenship"/>
        <s v="Institute of Spontaneous Order Economics"/>
        <s v="Intercollegiate Studies Institute"/>
        <s v="Sand County Foundation"/>
        <s v="Wildlife Habitat Council"/>
        <s v="American Enterprise Institute for Public Policy Research"/>
        <s v="Goldwater Institute"/>
        <s v="Media Research Center"/>
        <s v="Rand Corporation"/>
        <s v="Reason Public Policy Institute"/>
        <s v="San Jose State University"/>
        <s v="Texas Public Policy Foundation"/>
        <s v="University of Texas"/>
        <s v="Woodrow Wilson Center"/>
        <s v="Acton Business School"/>
        <s v="Alliance for School Choice"/>
        <s v="Milton &amp; Rose D Friedman Foundation"/>
        <s v="Independence Institute"/>
        <s v="Mackinac Center for Public Policy"/>
        <s v="Smithsonian Institution"/>
        <s v="Association of Private Enterprise Education"/>
        <s v="Grove City College"/>
        <s v="Hampden-Sydney College"/>
        <s v="Students in Free Enterprise"/>
        <s v="West Virginia University"/>
        <s v="Beloit College"/>
        <s v="Berry College"/>
        <s v="Buckeye Institute for Public Policy Solutions"/>
        <s v="Commonwealth Foundation for Public Policy Alternatives"/>
        <s v="Florida State University"/>
        <s v="James Madison Institute"/>
        <s v="Massachusetts Institute of Technology"/>
        <s v="Montana State University"/>
        <s v="Rhodes College"/>
        <s v="St Lawrence University"/>
        <s v="Santa Clara University"/>
        <s v="Suffolk University"/>
        <s v="Utah State University"/>
        <s v="Appalachian State University"/>
        <s v="Auburn University"/>
        <s v="Brown University"/>
        <s v="Case Western Reserve University"/>
        <s v="College of Charleston"/>
        <s v="Critical Review Foundation"/>
        <s v="Dartmouth University"/>
        <s v="Duquesne University"/>
        <s v="Florida Gulf Coast University"/>
        <s v="Foundation for Individual Rights in Education"/>
        <s v="Freedomfest"/>
        <s v="Hillsdale College"/>
        <s v="Jack Miller Center"/>
        <s v="John William Pope Center for Higher Education Policy"/>
        <s v="The King's College"/>
        <s v="Mercer University"/>
        <s v="Metropolitan State College of Denver"/>
        <s v="Michigan State University"/>
        <s v="National Taxpayers Union Foundation"/>
        <s v="New York State University"/>
        <s v="Northern Michigan University"/>
        <s v="Northwestern University"/>
        <s v="Pennsylvania State University"/>
        <s v="St Cloud State University"/>
        <s v="Tower Foundation of San Jose State University"/>
        <s v="Towson University"/>
        <s v="Trinity College"/>
        <s v="University of Alaska"/>
        <s v="University of Missouri"/>
        <s v="University of St Thomas"/>
        <s v="American Council of Trustees and Alumni"/>
        <s v="American University"/>
        <s v="Arch Foundation"/>
        <s v="Ashland University"/>
        <s v="Ball State University"/>
        <s v="Barton College"/>
        <s v="Becket Fund For Religious Liberty"/>
        <s v="Bethel College"/>
        <s v="University of Nebraska"/>
        <s v="Boys &amp; Girls Clubs of South Central Kansas"/>
        <s v="Campbell University"/>
        <s v="Center for Freedom &amp; Prosperity Foundation"/>
        <s v="Chapman University"/>
        <s v="Claremont McKenna College"/>
        <s v="Collegians For A Constructive Tomorrow (CFACT Campus)"/>
        <s v="Dartmouth College"/>
        <s v="Galen Institute"/>
        <s v="Georgia State University"/>
        <s v="Gloucester Institute"/>
        <s v="Indiana University"/>
        <s v="James Madison University"/>
        <s v="John William Pope Foundation"/>
        <s v="Laffer Center for Global Economic Growth"/>
        <s v="Market Based Management Institute"/>
        <s v="National University"/>
        <s v="Northeastern State University"/>
        <s v="Northwestern Oklahoma State University"/>
        <s v="Free to Choose Network"/>
        <s v="Pepperdine University"/>
        <s v="Rockford College"/>
        <s v="Ryan Foundation"/>
        <s v="St John's University"/>
        <s v="Seton Hall University"/>
        <s v="Society for the Development of Austrian Economics"/>
        <s v="South Carolina Policy Council"/>
        <s v="Students for Liberty"/>
        <s v="Texas Christian University"/>
        <s v="University of Alabama"/>
        <s v="University of Arizona"/>
        <s v="University of California"/>
        <s v="University of Colorado Foundation"/>
        <s v="University of Rochester"/>
        <s v="University of San Diego"/>
        <s v="University of South Alabama"/>
        <s v="Victims of Communism Memorial Foundation"/>
        <s v="Wake Forest University"/>
        <s v="West Texas A&amp;M University"/>
        <s v="Western California University"/>
        <s v="Alexander Hamilton Institute for the Study of Western Civilization"/>
        <s v="Alma College"/>
        <s v="American Spectator"/>
        <s v="Andrew College"/>
        <s v="Arkansas Tech University"/>
        <s v="Arts &amp; Science Foundation"/>
        <s v="Athens State University"/>
        <s v="Azusa Pacific University"/>
        <s v="Baylor University"/>
        <s v="Boise State University"/>
        <s v="Buena Vista University"/>
        <s v="Charleston Southern University"/>
        <s v="Christendom College"/>
        <s v="Christopher Newport University"/>
        <s v="Coastal Carolina University"/>
        <s v="Colgate University"/>
        <s v="College of New Jersey"/>
        <s v="College of William &amp; Mary"/>
        <s v="Colorado College"/>
        <s v="California State University"/>
        <s v="Delaware State University"/>
        <s v="Donors Trust"/>
        <s v="Duke University"/>
        <s v="George Fox University"/>
        <s v="George Washington University"/>
        <s v="Georgia College &amp; State University"/>
        <s v="Georgia Tech"/>
        <s v="Hanover College"/>
        <s v="Henderson State University Foundation"/>
        <s v="Jacksonville State University"/>
        <s v="La Sierra University"/>
        <s v="Lakeland College"/>
        <s v="Lindenwood University"/>
        <s v="Louisiana State University"/>
        <s v="University of Michigan"/>
        <s v="Midwestern State University Foundation"/>
        <s v="Milligan College"/>
        <s v="Morehead State University"/>
        <s v="National Review Institute"/>
        <s v="Network of Enlightened Women"/>
        <s v="North Carolina State University"/>
        <s v="Northern Illinois Research Foundation"/>
        <s v="Northwest Oklahoma State University"/>
        <s v="Northwood University"/>
        <s v="Novim Group"/>
        <s v="Oglethorpe"/>
        <s v="Ohio University"/>
        <s v="Phillips School of Business High Point University"/>
        <s v="Presbyterian College"/>
        <s v="Providence College"/>
        <s v="Regent University"/>
        <s v="State University of New York"/>
        <s v="Robert Morris University"/>
        <s v="Roosevelt University"/>
        <s v="McGill University"/>
        <s v="Saginaw Valley State University"/>
        <s v="Salisbury University Foundation"/>
        <s v="Sarah Lawrence College"/>
        <s v="Skidmore College"/>
        <s v="Southern Illinois University"/>
        <s v="Southern Methodist University"/>
        <s v="St John Fisher College"/>
        <s v="St Vincent College"/>
        <s v="Stillman College"/>
        <s v="Stonehill College"/>
        <s v="Texas State University"/>
        <s v="Troy University Foundation"/>
        <s v="University of Buffalo"/>
        <s v="University of Arkansas"/>
        <s v="University of Central Arkansas"/>
        <s v="University of Dallas"/>
        <s v="University of Dayton"/>
        <s v="University of Illinois - Springfield"/>
        <s v="University of Kentucky"/>
        <s v="University of Louisville"/>
        <s v="University of Maine"/>
        <s v="University of North Carolina"/>
        <s v="University of Nevada"/>
        <s v="University of Notre Dame"/>
        <s v="University of Oklahoma"/>
        <s v="University of South Florida"/>
        <s v="University of Washington"/>
        <s v="University of West Florida Foundation"/>
        <s v="University of Wisconsin"/>
        <s v="University of Wisconsin Madison"/>
        <s v="University of Richmond"/>
        <s v="Wesleyan College"/>
        <s v="Western Kentucky University"/>
        <s v="Whitman College"/>
        <s v="Winston-Salem State University"/>
        <s v="WMU Foundation"/>
        <s v="Yeshiva University"/>
        <s v="YMCA"/>
        <s v="Academy on Capitalism and Limited Government Foundation"/>
        <s v="Georgia Public Policy Foundation"/>
        <s v="Bernard Center"/>
        <s v="America's Future Foundation (AFF)"/>
        <s v="Bluegrass Institute for Public Policy Solutions"/>
        <s v="Liberty on the Rocks"/>
        <s v="Carnegie Mellon University"/>
        <s v="Carthage College"/>
        <s v="Delta State University"/>
        <s v="Fayetteville State University"/>
        <s v="Georgetown University"/>
        <s v="Johns Hopkins University"/>
        <s v="Lake Forest College"/>
        <s v="Linfield College"/>
        <s v="McKendree University"/>
        <s v="McNeese State University"/>
        <s v="Middle Tennessee State University"/>
        <s v="Nicholls State University"/>
        <s v="Oklahoma State University"/>
        <s v="Patrick Henry College"/>
        <s v="Randolph-Macon College"/>
        <s v="Salisbury University"/>
        <s v="San Diego State University"/>
        <s v="Southeast Idaho Research Institute"/>
        <s v="Southern Utah University"/>
        <s v="St Ambrose University"/>
        <s v="St Edwards University"/>
        <s v="Stephen F Austin State University"/>
        <s v="The College of New Jersey"/>
        <s v="The Research Foundation"/>
        <s v="Trinity University"/>
        <s v="University of Akron"/>
        <s v="University of Maryland"/>
        <s v="University of Memphis"/>
        <s v="University of Mississippi"/>
        <s v="University of North Alabama"/>
        <s v="University of Tulsa"/>
        <s v="University of Virginia"/>
        <s v="Webber International University"/>
        <s v="Western Carolina University"/>
        <s v="Western Michigan University"/>
        <s v="Westmont College"/>
        <s v="Wheaton College"/>
        <s v="Wisconsin Lutheran College"/>
        <s v="Charles Koch Institute"/>
        <s v="Advance Arkansas Institute"/>
        <s v="Alabama Policy Institute"/>
        <s v="Albany State University Foundation"/>
        <s v="Assumption College"/>
        <s v="Augustana College"/>
        <s v="Bastiat Society"/>
        <s v="Birmingham Southern College"/>
        <s v="California Public Policy Center"/>
        <s v="Cedarville University"/>
        <s v="Center for Excellence in Higher Education"/>
        <s v="Chestnut Hill College"/>
        <s v="Connecticut Association of Scholars"/>
        <s v="Cornell College"/>
        <s v="Education Action Group Foundation"/>
        <s v="Free Enterprise Foundation"/>
        <s v="High Point University"/>
        <s v="International Society for Individual Liberty"/>
        <s v="John Brown University"/>
        <s v="Johnson and Wales University"/>
        <s v="Kennesaw State University"/>
        <s v="Kenyon College"/>
        <s v="Leadership Program of the Rockies"/>
        <s v="Lee University"/>
        <s v="Liberty Source"/>
        <s v="Long Island University"/>
        <s v="Manhattan Institute for Policy Research"/>
        <s v="Menlo College"/>
        <s v="Mississippi State University"/>
        <s v="Mount St Mary's University"/>
        <s v="Murray State University"/>
        <s v="Northwest Nazarene University"/>
        <s v="Northwest University"/>
        <s v="Ohio State University"/>
        <s v="Ramapo College Foundation"/>
        <s v="Rensselaer Polytechnic Institute"/>
        <s v="Rogers State University Foundation"/>
        <s v="Rutgers University"/>
        <s v="Southeastern Baptist Theological Seminary"/>
        <s v="St Anselm College"/>
        <s v="St Bonaventure University"/>
        <s v="St Mary's College of Maryland"/>
        <s v="State Policy Network"/>
        <s v="Step Up Ministry"/>
        <s v="Catholic University of America"/>
        <s v="The Citadel Foundation"/>
        <s v="The Educational Reviewer"/>
        <s v="Tulane University"/>
        <s v="University Enterprises Corporation"/>
        <s v="University of Colorado"/>
        <s v="University of Georgia Foundation"/>
        <s v="University of Hawaii"/>
        <s v="University of New Orleans"/>
        <s v="University of San Francisco"/>
        <s v="University of Tennessee"/>
        <s v="University of Washington Campus"/>
        <s v="Ursinus College"/>
        <s v="Washington College"/>
        <s v="Wellesley College"/>
        <s v="Wheeling Jesuit University"/>
        <s v="William Jewell College"/>
        <s v="Wofford College"/>
        <s v="Young Americans for Liberty"/>
        <s v="Center for Competitive Politics"/>
        <s v="Daily Caller News Foundation"/>
        <s v="Franklin Center for Government and Public Integrity"/>
        <s v="Independent Women's Forum"/>
        <s v="Kansas Policy Institute"/>
        <s v="National Right to Work Legal Defense and Education Foundation"/>
        <s v="Sunshine Review"/>
        <s v="Washington Policy Center"/>
        <s v="A Wider Circle"/>
        <s v="Agora Institute for Civic Virtue &amp; The Common Good"/>
        <s v="American Council for Capital Formation"/>
        <s v="Biola University"/>
        <s v="Brooklyn College"/>
        <s v="Brooklyn Law School"/>
        <s v="Calvin Coolidge Memorial Foundation"/>
        <s v="Carson Scholars Fund"/>
        <s v="College of Coastal Georgia"/>
        <s v="College of the Holy Cross"/>
        <s v="Concordia College New York"/>
        <s v="East Florida State College"/>
        <s v="Elizabethtown College"/>
        <s v="Florida Atlantic University"/>
        <s v="Florida Southern College"/>
        <s v="Foundation for Free Enterprise"/>
        <s v="Free Congress Foundation"/>
        <s v="Geneva College"/>
        <s v="George C. Marshall Institute"/>
        <s v="Georgia Gwinnett College Foundation"/>
        <s v="Hope College"/>
        <s v="Houghton College"/>
        <s v="Houston Baptist University"/>
        <s v="Illinois State University"/>
        <s v="Institute for Political History"/>
        <s v="Iowa State University"/>
        <s v="Jacksonville University"/>
        <s v="Liberty University"/>
        <s v="Lipscomb University"/>
        <s v="Metropolitan State University of Denver"/>
        <s v="mikeroweWORKS Foundation"/>
        <s v="Millikin University"/>
        <s v="Millsaps College"/>
        <s v="Mount Holyoke College"/>
        <s v="North Dakota State University"/>
        <s v="North Park University"/>
        <s v="Northern Illinois University"/>
        <s v="Okford College at Emory University"/>
        <s v="Radford University"/>
        <s v="Roanoke College"/>
        <s v="Saint Francis University"/>
        <s v="Samford University"/>
        <s v="Seattle Pacific University"/>
        <s v="Southern Virginia University"/>
        <s v="St Michael's College"/>
        <s v="Syracuse University"/>
        <s v="Texas Tech University"/>
        <s v="Grossmont &amp; Cuyamaca Colleges"/>
        <s v="The John Adams Center for the Study of Faith, Philosophy, and Public Affairs"/>
        <s v="Transylvania University"/>
        <s v="University of Delaware"/>
        <s v="University of Pennsylvania"/>
        <s v="Vassar College"/>
        <s v="Virginia Tech"/>
        <s v="VMI Research Laboratories"/>
        <s v="Washington and Lee University"/>
        <s v="West Liberty University"/>
        <s v="West Carolina University"/>
        <s v="Winthrop University"/>
        <s v="1889 Institute"/>
        <s v="Allegheny College"/>
        <s v="American Council on Economics and Society"/>
        <s v="Arizona Christian University"/>
        <s v="Arizona State University"/>
        <s v="Austin Peay State University"/>
        <s v="Ave Maria University"/>
        <s v="Ayn Rand Institute (ARI)"/>
        <s v="Benedictine College"/>
        <s v="Brookfield Academy"/>
        <s v="Brookings Institution"/>
        <s v="Central Carolina Community College"/>
        <s v="Central Michigan University"/>
        <s v="Claflin University"/>
        <s v="Claremont Graduate University"/>
        <s v="College of the Sequoias"/>
        <s v="Corban University"/>
        <s v="Cornerstone Schools"/>
        <s v="Creighton University"/>
        <s v="Eleutheria Institute"/>
        <s v="Emergent Order"/>
        <s v="Emory University"/>
        <s v="Emporia State University"/>
        <s v="Eureka College"/>
        <s v="Fab Lab Tulsa"/>
        <s v="Ferris State University"/>
        <s v="Foundation for Constitutional Government"/>
        <s v="Freedom Trust"/>
        <s v="Frontiers of Freedom"/>
        <s v="Gustavus Adolphus College"/>
        <s v="Hampton University"/>
        <s v="Hofstra University"/>
        <s v="Hollins University"/>
        <s v="Institute for Faith, Work, and Economics"/>
        <s v="Institute of World Politics"/>
        <s v="James Sprunt Community College"/>
        <s v="James Wilson Institute"/>
        <s v="King's College London"/>
        <s v="LaGrange College"/>
        <s v="Lebanon Valley College"/>
        <s v="Lincoln Labs Action"/>
        <s v="Malone University"/>
        <s v="Manhattanville College"/>
        <s v="Methodist University"/>
        <s v="Moving Picture Institute"/>
        <s v="Musical Elements"/>
        <s v="Northwestern College"/>
        <s v="Oglethorpe University"/>
        <s v="Opportunities Alternatives and Resources"/>
        <s v="Oxford College at Emory University"/>
        <s v="Public Choice Society"/>
        <s v="Purdue University"/>
        <s v="Reason Individualism Freedom Institute"/>
        <s v="Remnant Foundation"/>
        <s v="Rochester Institute of Technology"/>
        <s v="Rockford University"/>
        <s v="Sam Houston State University"/>
        <s v="San Jacinto College"/>
        <s v="Shasta College Foundation"/>
        <s v="Southwestern Law School"/>
        <s v="Stanford University"/>
        <s v="Strata Policy, Inc"/>
        <s v="Susquehanna University"/>
        <s v="Taliesin Nexus"/>
        <s v="The Curators of the University of Missouri"/>
        <s v="The Undercurrent TU Publications"/>
        <s v="University of Chicago"/>
        <s v="University of Connecticut"/>
        <s v="University of Georgia"/>
        <s v="University of Minnesota"/>
        <s v="University of North Texas"/>
        <s v="University of Pittsburgh"/>
        <s v="University of Tampa"/>
        <s v="Virginia Military Institute"/>
        <s v="Wake Technical Community College"/>
        <s v="Wingate University"/>
        <s v="York College of Pennsylvania"/>
        <s v="Cause of Action Institute"/>
        <s v="Citizens Against Government Waste (CAGW)"/>
        <s v="Committee For A Constructive Tomorrow (CFACT)"/>
        <s v="Ethics and Public Policy Center"/>
        <s v="Free Market Environmental Law Clinic"/>
        <s v="Institute to Reduce Spending"/>
        <s v="Ladies of Liberty Alliance"/>
        <s v="TechFreedom"/>
        <s v="The Young American's Foundation"/>
        <s v="Aaron Francis Reitz"/>
        <s v="Abir Mandal"/>
        <s v="Adam Bartha"/>
        <s v="Alex Reibman"/>
        <s v="Allison Daniel"/>
        <s v="Amanda Swysgood"/>
        <s v="Andrew Welch"/>
        <s v="Angelo Curto"/>
        <s v="Annica Benning"/>
        <s v="Anthony E Traina"/>
        <s v="Aurora Hudson"/>
        <s v="Benjamin Joseph Musachio"/>
        <s v="Benjamin Kurtis"/>
        <s v="Benjamin Mertens"/>
        <s v="Bennett G Hampilos"/>
        <s v="Brandon Hershey"/>
        <s v="Brandon Rudolph Davis"/>
        <s v="Brennan Lee Mancil"/>
        <s v="Brian Joseph Hoops"/>
        <s v="Caleb Randall Trotter"/>
        <s v="Carolyn Kate Farrar"/>
        <s v="Cassandra Whalen"/>
        <s v="Caesar E Castellon"/>
        <s v="Connor F Roth"/>
        <s v="Conor Devine"/>
        <s v="Dane S Skorup"/>
        <s v="Daniel Rothschild"/>
        <s v="Daniel Thayer Woislaw"/>
        <s v="Danjell Elgebrant"/>
        <s v="Daren Nah"/>
        <s v="David James Weisser"/>
        <s v="Devon Beck"/>
        <s v="Dmitry Vasischev"/>
        <s v="Dongping Jing"/>
        <s v="Duncan Michael Edward Taylor"/>
        <s v="Dustin R Lane"/>
        <s v="Elaina Waters"/>
        <s v="Elia Peterson"/>
        <s v="Erika Johnson"/>
        <s v="Ethan Roberts"/>
        <s v="Ethan Rutledge"/>
        <s v="Evert F Rummel"/>
        <s v="Fiyinfoluwa Elegbede"/>
        <s v="Forrest G Barnwell"/>
        <s v="Franco Galbo"/>
        <s v="Frits Henry Jonker"/>
        <s v="Gaetano Venezia"/>
        <s v="Garrett McMillan"/>
        <s v="Ghanshyam Sharma"/>
        <s v="Greg Weeks"/>
        <s v="Haley M Sinklair"/>
        <s v="Hang La"/>
        <s v="Harry L Arnold"/>
        <s v="Isaac Woodward"/>
        <s v="Isabela Christo"/>
        <s v="Ivan Larsson"/>
        <s v="Jacob J Fishbeck"/>
        <s v="Jacqueline M Derks"/>
        <s v="James Ward"/>
        <s v="Jeremy Lerman"/>
        <s v="Jesse D Backstrom"/>
        <s v="Joanna James Samuel"/>
        <s v="Joe McKinney"/>
        <s v="Johan Bennett"/>
        <s v="Jonathan R Nelson"/>
        <s v="Jordan Niji Yahiro"/>
        <s v="Joseph Danaher"/>
        <s v="Joseph W Kent"/>
        <s v="Joshua D Waters"/>
        <s v="Julia Morriss"/>
        <s v="Julia Norgaard"/>
        <s v="Justin Bailey"/>
        <s v="Lauren Prichard"/>
        <s v="Maria Luisa Iribarren"/>
        <s v="Matthew Cannizzo"/>
        <s v="Matthew Powers"/>
        <s v="Megan McAndrews"/>
        <s v="Michael Diltz Farren"/>
        <s v="Natalie deMacedo"/>
        <s v="Patrick Hannaford"/>
        <s v="Patrick Lewis Oetting"/>
        <s v="Pierre-Guy Veer"/>
        <s v="Preston Cooper"/>
        <s v="Rachael Dobi"/>
        <s v="Raheem Williams"/>
        <s v="Rebecca Schieber"/>
        <s v="Rebecca T Harris"/>
        <s v="Rehoboth Keteman Gesese"/>
        <s v="Robert Hardy"/>
        <s v="Robert Panzerbeck"/>
        <s v="Ruben A Pacheco"/>
        <s v="Rudy Takala"/>
        <s v="Russell Hooper"/>
        <s v="Ryan Smith"/>
        <s v="Sara Smith"/>
        <s v="Sarah N Larson"/>
        <s v="Shaun Gardiner"/>
        <s v="Steven Gordon"/>
        <s v="Tate Fegley"/>
        <s v="Thiago Talzzia"/>
        <s v="Thomas Savidge"/>
        <s v="Timothy Zimmer"/>
        <s v="Toluwani Mary Johnson"/>
        <s v="Walker CT Mulley"/>
        <s v="William Richard Walker"/>
        <s v="Zachary Dawes"/>
        <s v="Lari Ryan"/>
        <s v="Evgeniy Gentchev"/>
        <s v="David Mitch"/>
        <s v="William Shaghart"/>
        <s v="Matt Rutherford"/>
        <s v="Jayme Lemke"/>
        <s v="Maria Paganelli"/>
        <s v="Nathan Ashby"/>
        <s v="Ryan Israelsen"/>
        <s v="Emmett Steed"/>
        <s v="McKenzie Rees"/>
        <s v="Bonnie Villarreal"/>
        <s v="Jeremy Kidd"/>
        <s v="American Foreign Policy Council"/>
        <s v="American Ideas Institute"/>
        <s v="Austin Institute for the Study of Family and Culture"/>
        <s v="Baldwin-Wallace University"/>
        <s v="Boston College"/>
        <s v="Brigham Young University"/>
        <s v="Bryan College"/>
        <s v="Calvin Coolidge Presidential Foundation"/>
        <s v="Carroll College"/>
        <s v="Center for Environmental Science Accuracy and Reliability"/>
        <s v="Center for Neighborhood Enterprise"/>
        <s v="Center for the National Interest"/>
        <s v="Center for the Study of Government and the Individual"/>
        <s v="College of Saint Rose"/>
        <s v="Columbia University"/>
        <s v="Concordia University"/>
        <s v="Cornell University"/>
        <s v="CTC Foundation"/>
        <s v="East Carolina University"/>
        <s v="Eastern Florida State College"/>
        <s v="Energy Innovation Reform Project"/>
        <s v="Flex Your Rights Foundation"/>
        <s v="Gannon University"/>
        <s v="Georgia Justice Project"/>
        <s v="Green for All"/>
        <s v="Greenlee School of Journalism &amp; Communication"/>
        <s v="Holy Spirit International"/>
        <s v="Civitas Institute, John William Pope"/>
        <s v="Judson University"/>
        <s v="Lincoln Network"/>
        <s v="Ludwig-Maximilians-Universitat Munchen"/>
        <s v="Mississippi Industrial Heritage Museum"/>
        <s v="Mountain States Legal Foundation"/>
        <s v="National Association of Scholars"/>
        <s v="North Carolina Council on Economic Education"/>
        <s v="Notre Dame College"/>
        <s v="Ohio Christian University"/>
        <s v="Oklahoma Council of Public Affairs"/>
        <s v="Police Foundation"/>
        <s v="Prison Entrepreneurship Program"/>
        <s v="Prison University Project"/>
        <s v="Project Liberty"/>
        <s v="Reason, IISM, Freedom Institute"/>
        <s v="Resources First Foundation"/>
        <s v="Rio Grande Foundation"/>
        <s v="Rose-Hulman Institute of Technology"/>
        <s v="Rutgers The State University of New Jersey"/>
        <s v="San Francisco Community Fund"/>
        <s v="Southern University at New Orleans Foundation"/>
        <s v="University of Illinois"/>
        <s v="Princeton University"/>
        <s v="Thomas Jefferson Institute for Public Policy"/>
        <s v="Tomorrows Cures Today Foundation"/>
        <s v="Tuskegee University"/>
        <s v="University Foundation of CSU Chico"/>
        <s v="University of Manchester"/>
        <s v="University of Mary"/>
        <s v="University of Mary Hardin-Baylor"/>
        <s v="University of New Haven"/>
        <s v="Vera Institute of Justice"/>
        <s v="Walden University"/>
        <s v="Waynesburg University"/>
        <s v="Yale University"/>
        <s v="A. Adigun"/>
        <s v="A. Ahmed"/>
        <s v="A. Baca"/>
        <s v="A. Brophy"/>
        <s v="A. Butcher"/>
        <s v="A. Demitraszek"/>
        <s v="A. Dunetz"/>
        <s v="A. Ellis"/>
        <s v="A. Garretson"/>
        <s v="A. Guernsey"/>
        <s v="A. Hern"/>
        <s v="A. Hudnall"/>
        <s v="A. Humphrey"/>
        <s v="A. Keen"/>
        <s v="A. Kersey"/>
        <s v="A. Klosner"/>
        <s v="A. Murcia"/>
        <s v="A. Nix"/>
        <s v="A. Osborn"/>
        <s v="A. Patro"/>
        <s v="A. Rooney"/>
        <s v="A. Sanchez-Olvera"/>
        <s v="A. Schaefer"/>
        <s v="A. Weaver"/>
        <s v="A. White"/>
        <s v="American Conservative Union Foundation"/>
        <s v="B. Ashley"/>
        <s v="B. Bedford"/>
        <s v="B. Desnoes"/>
        <s v="B. Kaahui"/>
        <s v="B. Le"/>
        <s v="B. Liu"/>
        <s v="B. Poellot"/>
        <s v="B. Walsh"/>
        <s v="B. Wilson"/>
        <s v="C. Bulman"/>
        <s v="C. Butler"/>
        <s v="C. Crews"/>
        <s v="C. Garber"/>
        <s v="C. Grover"/>
        <s v="C. Katebi"/>
        <s v="C. Konieczny"/>
        <s v="C. Nyrud"/>
        <s v="C. White"/>
        <s v="C. Young"/>
        <s v="Christian Legal Society"/>
        <s v="D. Aisyah"/>
        <s v="D. Bruggers"/>
        <s v="D. Butler"/>
        <s v="D. Cakert"/>
        <s v="D. Elek"/>
        <s v="D. Flemming"/>
        <s v="D. Greenberg"/>
        <s v="D. Hyland"/>
        <s v="D. Kendrick"/>
        <s v="D. Lewis"/>
        <s v="D. Pittman"/>
        <s v="D. Takash"/>
        <s v="D. Tauzin"/>
        <s v="D. White"/>
        <s v="D. Young"/>
        <s v="E. Dunks"/>
        <s v="E. Garcia"/>
        <s v="E. Greene"/>
        <s v="E. Montealegre"/>
        <s v="E. Rhorick"/>
        <s v="F. Aubert"/>
        <s v="F. McGrath"/>
        <s v="First Amendment Partnership"/>
        <s v="G. Deese"/>
        <s v="G. Fitton"/>
        <s v="G. Sisco"/>
        <s v="H. Rucker"/>
        <s v="H. Thoms"/>
        <s v="I. Daily"/>
        <s v="I. Duarte"/>
        <s v="I. Glinski"/>
        <s v="J. Ambrosio"/>
        <s v="J. Ammons"/>
        <s v="J. Barach"/>
        <s v="J. Calcaterra"/>
        <s v="J. Copeland"/>
        <s v="J. Davis"/>
        <s v="J. Delmore"/>
        <s v="J. Evans"/>
        <s v="J. Fogell"/>
        <s v="J. Gill"/>
        <s v="J. Goquiolay"/>
        <s v="J. Grant"/>
        <s v="J. Haglund"/>
        <s v="J. Hammond"/>
        <s v="J. Harris"/>
        <s v="J. Hauenschild"/>
        <s v="J. Hauser"/>
        <s v="J. Hintlian"/>
        <s v="J. Hitt"/>
        <s v="J. Hughes"/>
        <s v="J. Jares"/>
        <s v="J. Jaye"/>
        <s v="J. Kast"/>
        <s v="J. Khan"/>
        <s v="J. Kohlhepp"/>
        <s v="J. Latshaw"/>
        <s v="J. Lindley"/>
        <s v="J. Lockwood"/>
        <s v="J. Matt"/>
        <s v="J. Meyer"/>
        <s v="J. Reece"/>
        <s v="J. Reed"/>
        <s v="J. Reed III"/>
        <s v="J. Richards"/>
        <s v="J. Salmon"/>
        <s v="J. Shaw"/>
        <s v="J. Simionenko"/>
        <s v="J. White"/>
        <s v="J. Wren"/>
        <s v="K. Balint"/>
        <s v="K. Connolly"/>
        <s v="K. Elsayed"/>
        <s v="K. Garthus"/>
        <s v="K. Hillman"/>
        <s v="K. Martin"/>
        <s v="K. Staudt"/>
        <s v="K. Toth"/>
        <s v="K. Woltz"/>
        <s v="L. Malloy"/>
        <s v="L. Peterson"/>
        <s v="L. Plumer"/>
        <s v="L. Sun"/>
        <s v="M. Arnold"/>
        <s v="M. Cox"/>
        <s v="M. Feldmann"/>
        <s v="M. Gaetskaya"/>
        <s v="M. Garland"/>
        <s v="M. Haymond"/>
        <s v="M. Kosloff"/>
        <s v="M. Lovetro Jr"/>
        <s v="M. Manovich"/>
        <s v="M. Owen"/>
        <s v="M. Salazar"/>
        <s v="M. Shindler"/>
        <s v="M. Sy Jr"/>
        <s v="M. Wasserman"/>
        <s v="M. Weast"/>
        <s v="Marijuana Policy Project Foundation"/>
        <s v="N. Brinkman"/>
        <s v="N. Goodman"/>
        <s v="N. Holvik"/>
        <s v="N. Ishankulov"/>
        <s v="N. Jarman"/>
        <s v="N. Kelley"/>
        <s v="N. Mignanelli"/>
        <s v="N. Miller"/>
        <s v="N. Vatanshoeva"/>
        <s v="N. Weinrich"/>
        <s v="P. Best"/>
        <s v="P. Glazman"/>
        <s v="P. Holland"/>
        <s v="P. Kunze"/>
        <s v="P. Lichlyter"/>
        <s v="P. Ortiz Alatorre"/>
        <s v="P. Schlosser"/>
        <s v="Pacific Legal Foundation"/>
        <s v="Prison Fellowship Ministries"/>
        <s v="R. Brown"/>
        <s v="R. Cook"/>
        <s v="R. Doogan"/>
        <s v="R. Frodsham"/>
        <s v="R. Gangan"/>
        <s v="R. Halperin"/>
        <s v="R. Harvey"/>
        <s v="R. Orr"/>
        <s v="R. Riebe"/>
        <s v="R. Taylor"/>
        <s v="R. Thomas"/>
        <s v="S. Arumugam"/>
        <s v="S. Bhargava"/>
        <s v="S. Holdeman"/>
        <s v="S. Hostetter"/>
        <s v="S. Li"/>
        <s v="S. Meiner"/>
        <s v="S. Salzman"/>
        <s v="S. Saunders"/>
        <s v="S. Simunek"/>
        <s v="St. Strosko"/>
        <s v="S. Tonge"/>
        <s v="S. Velimtrovic"/>
        <s v="T. Boggs"/>
        <s v="T. Fisher"/>
        <s v="T. Jimah"/>
        <s v="T. Mabikacheche"/>
        <s v="T. Markatos"/>
        <s v="T. McNeal"/>
        <s v="T. Murphy"/>
        <s v="T. Prochazka"/>
        <s v="T. Simons"/>
        <s v="T. Tullis"/>
        <s v="T. Worthington"/>
        <s v="The Center on National Labor Policy"/>
        <s v="The Jack Kemp Foundation"/>
        <s v="V. Collins"/>
        <s v="V. Ratiu"/>
        <s v="W. Brady"/>
        <s v="W. Stinson"/>
        <s v="W. Watt"/>
        <s v="W. Weitzel"/>
        <s v="Y. Liu"/>
        <s v="Y. Mao"/>
        <s v="Y. Ping"/>
        <s v="Y. Wang"/>
        <s v="Z. Pruitt"/>
        <s v="Z. Silverman"/>
        <s v="Cochrane"/>
        <s v="Aquino"/>
        <s v="Baca"/>
        <s v="Malek"/>
        <s v="Rodriguez"/>
        <s v="Todd"/>
        <s v="Saint Katherine College"/>
        <s v="Young Voices"/>
        <s v="Pearson"/>
        <s v="Estancia Valley Classical Academy Foundation"/>
        <s v="Schmid"/>
        <s v="University of Hong Kong"/>
        <s v="Otten"/>
        <s v="Genc"/>
        <s v="Hutton"/>
        <s v="Fiscal Challenge"/>
        <s v="Town"/>
        <s v="Institute for American Values"/>
        <s v="Anderson University"/>
        <s v="Clark"/>
        <s v="DeBerry"/>
        <s v="Willoughby"/>
        <s v="Parker"/>
        <s v="Rutigliano"/>
        <s v="Bethlehem College &amp; Seminary"/>
        <s v="Baker"/>
        <s v="Meleta"/>
        <s v="Hoggle"/>
        <s v="Unlocking DOORS"/>
        <s v="Crouse"/>
        <s v="Kastner"/>
        <s v="Carneglia"/>
        <s v="Rummel"/>
        <s v="Lowrance"/>
        <s v="Murphy"/>
        <s v="Rehbein"/>
        <s v="United Negro College Fund"/>
        <s v="Hatley"/>
        <s v="Gibson"/>
        <s v="Bergida"/>
        <s v="Crawford"/>
        <s v="Sriraman"/>
        <s v="Harvard College"/>
        <s v="Huisman"/>
        <s v="University of Idaho Foundation"/>
        <s v="Martinez"/>
        <s v="Drury University"/>
        <s v="Harvey"/>
        <s v="Risinger"/>
        <s v="Zhao"/>
        <s v="Musser"/>
        <s v="Hayhurst"/>
        <s v="Goda"/>
        <s v="Alili"/>
        <s v="Hughes"/>
        <s v="Horn"/>
        <s v="Jeffers"/>
        <s v="Crosser"/>
        <s v="Blomfield"/>
        <s v="Aquinas College"/>
        <s v="Zhu"/>
        <s v="McDermott"/>
        <s v="Hart"/>
        <s v="Grodnik"/>
        <s v="Jensen"/>
        <s v="Linley"/>
        <s v="Yoo"/>
        <s v="Reade"/>
        <s v="Mediate"/>
        <s v="City College Fund"/>
        <s v="Goff"/>
        <s v="Marshall University Foundation"/>
        <s v="Birkofer"/>
        <s v="Miles"/>
        <s v="Free State Project"/>
        <s v="Dakota Wesleyan University"/>
        <s v="Vaitsblit"/>
        <s v="Carleton University"/>
        <s v="Kosloff"/>
        <s v="Crowe"/>
        <s v="Veritas Forensics Association"/>
        <s v="Causeumentary"/>
        <s v="Macy"/>
        <s v="McAuliffe"/>
        <s v="Berman"/>
        <s v="Reynolds"/>
        <s v="Quereshi"/>
        <s v="Melton"/>
        <s v="Fitton"/>
        <s v="John Paul the Great Catholic University"/>
        <s v="Tschepik"/>
        <s v="Whitlow"/>
        <s v="Holt"/>
        <s v="Livengood"/>
        <s v="Burns"/>
        <s v="Cook"/>
        <s v="Townsend"/>
        <s v="Montazzoli"/>
        <s v="Colorado Christian University"/>
        <s v="Thorman"/>
        <s v="Tierney"/>
        <s v="Shumaker"/>
        <s v="National Humanities Institute"/>
        <s v="Castro-Cota"/>
        <s v="Archer"/>
        <s v="Crowley"/>
        <s v="Ryan"/>
        <s v="Khan"/>
        <s v="Ewing"/>
        <s v="Bedford"/>
        <s v="Mullican"/>
        <s v="Schneider"/>
        <s v="Woolridge"/>
        <s v="Schwartzman"/>
        <s v="Farough"/>
        <s v="Lee"/>
        <s v="Clarkson University"/>
        <s v="Topcu"/>
        <s v="Mount"/>
        <s v="Salmon"/>
        <s v="Hezel"/>
        <s v="Castro"/>
        <s v="Sigaud"/>
        <s v="Wang"/>
        <s v="Avi"/>
        <s v="Greenberg"/>
        <s v="Tauzin"/>
        <s v="Massey"/>
        <s v="Palmer"/>
        <s v="Moses"/>
        <s v="Ward"/>
        <s v="Baky"/>
        <s v="Walden"/>
        <s v="Austin"/>
        <s v="Parma"/>
        <s v="Heyrich"/>
        <s v="Knetenann"/>
        <s v="Gentry"/>
        <s v="Morris"/>
        <s v="Hundley"/>
        <s v="Witherspoon Institute"/>
        <s v="Sanchez"/>
        <s v="OBrien"/>
        <s v="Johnson"/>
        <s v="Voell"/>
        <s v="Isom"/>
        <s v="Fidelity Charitable"/>
        <s v="Wilson"/>
        <s v="Beck-Peter"/>
        <s v="Dwyer"/>
        <s v="Sladick"/>
        <s v="Dr Pepper Museum &amp; Free Enterprise Institute"/>
        <s v="Vanderbilt University"/>
        <s v="Li"/>
        <s v="Graham"/>
        <s v="Solomon"/>
        <s v="Slaven"/>
        <s v="Villanova University"/>
        <s v="Project on Government Oversight"/>
        <s v="Holden-Villars"/>
        <s v="Rusko"/>
        <s v="Grass"/>
        <s v="Feccia"/>
        <s v="Fort Hays State University"/>
        <s v="Schlosser"/>
        <s v="Benitez"/>
        <s v="Konieczny"/>
        <s v="Cukovic"/>
        <s v="University of South Dakota"/>
        <s v="Frumkin"/>
        <s v="Quatere"/>
        <s v="Bowden"/>
        <s v="Weber"/>
        <s v="March"/>
        <s v="Ellis"/>
        <s v="Dinh"/>
        <s v="May"/>
        <s v="Oleah"/>
        <s v="Flitton"/>
        <s v="Bond"/>
        <s v="Wong"/>
        <s v="Darst"/>
        <s v="Barnes"/>
        <s v="Yan"/>
        <s v="Stanford"/>
        <s v="Condon"/>
        <s v="Leif"/>
        <s v="Stoffey"/>
        <s v="Kotwick"/>
        <s v="Solis"/>
        <s v="Orr"/>
        <s v="Vayner"/>
        <s v="Tegge"/>
        <s v="Rierson"/>
        <s v="Lock Haven University Foundation"/>
        <s v="Kalbach"/>
        <s v="Green"/>
        <s v="Beaird"/>
        <s v="Wood"/>
        <s v="Youth Entrepreneurs Foundation"/>
        <s v="Bensimon"/>
        <s v="Haller"/>
        <s v="Thompson"/>
        <s v="Lagoudis"/>
        <s v="Taylor"/>
        <s v="Thackson"/>
        <s v="JFA Institute"/>
        <s v="Kaufman"/>
        <s v="Arizona Council on Economic Education"/>
        <s v="Washburn"/>
        <s v="Oboyle"/>
        <s v="The Philanthropic Enterprise"/>
        <s v="Palm"/>
        <s v="Libertas Institute"/>
        <s v="Christo"/>
        <s v="Warnke"/>
        <s v="Belhaven University"/>
        <s v="Darbari"/>
        <s v="Larosiere"/>
        <s v="Stewart"/>
        <s v="Salcedo"/>
        <s v="Voyles"/>
        <s v="Cleary University"/>
        <s v="Beaulac"/>
        <s v="Lang"/>
        <s v="Combs"/>
        <s v="Petrosky"/>
        <s v="Manfrediz"/>
        <s v="Ramon"/>
        <s v="Yuan"/>
        <s v="Conover"/>
        <s v="Schwartz"/>
        <s v="Blank"/>
        <s v="The Aleph Institute"/>
        <s v="Afghan"/>
        <s v="Defy Ventures"/>
        <s v="Workfirst Foundation"/>
        <s v="Bijak"/>
        <s v="Stuhlsatz"/>
        <s v="Snowball"/>
        <s v="Reeves"/>
        <s v="Veazey"/>
        <s v="Pettit"/>
        <s v="Responsive Education Solutions"/>
        <s v="National Constitution Center"/>
        <s v="Hsuan"/>
        <s v="White"/>
        <s v="Institute for Principle Studies"/>
        <s v="Institute for Economic Studies - Europe"/>
        <s v="Jackson"/>
        <s v="Moore"/>
        <s v="Phillips"/>
        <s v="Indiana University-Purdue University Indianapolis"/>
        <s v="Esneault"/>
        <s v="Shah"/>
        <s v="Groenendal"/>
        <s v="Prison Policy Initiative"/>
        <s v="Simpson"/>
        <s v="Shimshock"/>
        <s v="University of New Hampshire"/>
        <s v="Gilbert"/>
        <s v="Kersey"/>
        <s v="Bradin"/>
        <s v="Beacon Center of Tennessee"/>
        <s v="The Corporation of Mercer University"/>
        <s v="Wichita Center for the Arts"/>
        <s v="Bhatia"/>
        <s v="Pritchard"/>
        <s v="Van Tuinen"/>
        <s v="Chicago Council on Global Affairs"/>
        <s v="Basley"/>
        <s v="Whitley"/>
        <s v="Thompson-Kolar"/>
        <s v="Mehserie"/>
        <s v="Sorg"/>
        <s v="Center for the Study of the Presidency &amp; Congress"/>
        <s v="Ancede"/>
        <s v="Walker"/>
        <s v="Eubanks"/>
        <s v="McPeak"/>
        <s v="Lampman"/>
        <s v="Nickols"/>
        <s v="Capital Preparatory Schools"/>
        <s v="Bachani"/>
        <s v="Providence Santa Barbara Christian School"/>
        <s v="Wilfod"/>
        <s v="Dorminey"/>
        <s v="Nagle"/>
        <s v="Arilomo"/>
        <s v="Smith"/>
        <s v="Monreal"/>
        <s v="Yukawa"/>
        <s v="Braden"/>
        <s v="Praxis Foundation"/>
        <s v="Cournoyer"/>
        <s v="Broadhurst"/>
        <s v="East Stroudsburg University of Pennsylvania"/>
        <s v="McDonald"/>
        <s v="Zavala"/>
        <s v="The Henry L Stimson Center"/>
        <s v="Broadus"/>
        <s v="Operation New Hope"/>
        <s v="Tinetti"/>
        <s v="Minjarez"/>
        <s v="Families Against Mandatory Minimums"/>
        <s v="Anderson"/>
        <s v="Carroll"/>
        <s v="John Jay College Foundation"/>
        <s v="Hadden"/>
        <s v="Goodwin"/>
        <s v="Stuart"/>
        <s v="Truman State University"/>
        <s v="Lake Erie College"/>
        <s v="Nix"/>
        <s v="Stone"/>
        <s v="Ahmed"/>
        <s v="R Street Institute"/>
        <s v="Billman"/>
        <s v="Buse"/>
        <s v="Kobayashi"/>
        <s v="McGarry"/>
        <s v="Paladino"/>
        <s v="Root &amp; Rebound"/>
        <s v="Ludovici"/>
        <s v="Queen"/>
        <s v="American Heritage Education Foundation"/>
        <s v="Reed"/>
        <s v="Parish"/>
        <s v="Bandoly"/>
        <s v="University of Liechtenstein"/>
        <s v="Anthony"/>
        <s v="Justice"/>
        <s v="Ma"/>
        <s v="Alotorre"/>
        <s v="Pomirchy"/>
        <s v="Dorrill"/>
        <s v="Long"/>
        <s v="Brownstein"/>
        <s v="Thomas"/>
        <s v="Southeast Missouri State University"/>
        <s v="Golden View Classical Academy"/>
        <s v="SkillsUSA Foundation"/>
        <s v="Youngblood"/>
        <s v="Mire"/>
        <s v="Wright State University Foundation"/>
        <s v="Peak"/>
        <s v="Miller"/>
        <s v="Heritage"/>
        <s v="Tottser"/>
        <s v="Linville"/>
        <s v="Butler"/>
        <s v="Sykes"/>
        <s v="Skiera"/>
        <s v="Bisson"/>
        <s v="Tanzer"/>
        <s v="Narbe"/>
        <s v="Newseum"/>
        <s v="Akey"/>
        <s v="Flood"/>
        <s v="Suta"/>
        <s v="Lenzora"/>
        <s v="Calkins"/>
        <s v="Kehr"/>
        <s v="Sifert"/>
        <s v="Cordell"/>
        <s v="Joler"/>
        <s v="Beam"/>
        <s v="Young"/>
        <s v="Nevada Policy Research Institute"/>
        <s v="Haggerty"/>
        <s v="California Lutheran University"/>
        <s v="Effrem"/>
        <s v="McFall"/>
        <s v="Trimels"/>
        <s v="Lester"/>
        <s v="Research Foundation of CUNY"/>
        <s v="Argosy University"/>
        <s v="Kalsson"/>
        <s v="Davis"/>
        <s v="Venezia"/>
        <s v="Bowman"/>
        <s v="Reeder"/>
        <s v="Zaychik"/>
        <s v="Nittany Theatre at the Barn"/>
        <s v="Kim"/>
        <s v="Levine-Ramirez"/>
        <s v="New America Foundation"/>
        <s v="Coates"/>
        <s v="Howell"/>
        <s v="Wirth"/>
        <s v="Todorov"/>
        <s v="Ries"/>
        <s v="Lincoln Institute of Public Opinion Research"/>
        <s v="Spiked US"/>
        <s v="Lanier"/>
        <s v="Association for the Study of Free Institutions"/>
        <s v="Mohammadi"/>
        <s v="Lozano"/>
        <s v="Grover"/>
        <s v="University of West Georgia Foundation"/>
        <s v="Sutter"/>
        <s v="Wendt"/>
        <s v="Rogers"/>
        <s v="New Orleans Baptist Theological Seminary"/>
        <s v="Great Hearts America"/>
        <s v="Gerard"/>
        <s v="Americans for Tax Reform"/>
        <s v="Dixon"/>
        <s v="The School for Ethics and Global Leadership"/>
        <s v="Hornedo"/>
        <s v="Nosko"/>
        <s v="Hualde"/>
        <s v="Carrier"/>
        <s v="Center for International Policy"/>
        <s v="Linett"/>
        <s v="Dahl"/>
        <s v="Alden"/>
        <s v="Dorhout"/>
        <s v="Carmichael"/>
        <s v="Grund"/>
        <s v="Danielson"/>
        <s v="Mittermeier"/>
        <s v="Rienzi"/>
        <s v="Downey"/>
        <s v="Haney"/>
        <s v="Ecclesia College"/>
        <s v="Deese"/>
        <s v="Core Knowledge Foundation"/>
        <s v="Beeson"/>
        <s v="Hammond"/>
        <s v="Talent Market"/>
        <s v="Ruper"/>
        <s v="CO2 Coalition"/>
        <s v="Grimes"/>
        <s v="Trossbach"/>
        <s v="Dwinell"/>
        <s v="Christy"/>
        <s v="Makrush"/>
        <s v="Hill"/>
        <s v="Nguyen"/>
        <s v="Dacey"/>
        <s v="Machold"/>
        <s v="Jorgenson"/>
        <s v="Parsons"/>
        <s v="Harris"/>
        <s v="Independent Institute"/>
        <s v="Stevens"/>
        <s v="Markovitch"/>
        <s v="Scoccimaro"/>
        <s v="University of Massachusetts"/>
        <s v="University of Oxford"/>
        <s v="Marshall-Wythe School of Law Foundation"/>
        <s v="Kimmel"/>
        <s v="National Council on Teacher Quality"/>
        <s v="Woislaw"/>
        <s v="Medina"/>
        <s v="Swentkofske"/>
        <s v="University of Utah"/>
        <s v="The Foster Russell Family Foundation"/>
        <s v="Liberty International"/>
        <s v="Foster"/>
        <s v="Perry"/>
        <s v="Elterich"/>
        <s v="Lueken"/>
        <s v="Schreiner"/>
        <s v="Cooper"/>
        <s v="Kumar"/>
        <s v="Kristof"/>
        <s v="Rider University"/>
        <s v="Academy of Notre Dame de Namur"/>
        <s v="Kehoe"/>
        <s v="Arms Control Association"/>
        <s v="The Public Media Lab"/>
        <s v="Center for Opportunity Urbanism"/>
        <s v="Zhukov"/>
        <s v="Postell"/>
        <s v="O'Rourke Jr"/>
        <s v="Junior Achievement USA"/>
        <s v="Engine Research Foundation"/>
        <s v="Delaware Council on Economic Education"/>
        <s v="Center for Arms Control and Non-Proliferation"/>
        <s v="Warren"/>
        <s v="Saint Louis University"/>
        <s v="Voorhis"/>
        <s v="Conservative Policy Leadership Institute"/>
        <s v="The Responsiveed Foundation"/>
        <s v="Strumpf"/>
        <s v="Enyenihi"/>
        <s v="Evca Foundation"/>
        <s v="Carrero"/>
        <s v="Absher"/>
        <s v="USC Sol Price School of Public Policy"/>
        <s v="Waldman"/>
        <s v="Story"/>
        <s v="Williams"/>
        <s v="Real Clear Politics"/>
        <s v="Lewis"/>
        <s v="Gudiel"/>
        <s v="Grealy"/>
        <s v="Gowdy"/>
        <s v="Pcolar"/>
        <s v="Barrios"/>
        <s v="Mooney"/>
        <s v="Srdanovic"/>
        <s v="Hoarty"/>
        <s v="The Stemie Coalition"/>
        <s v="American Watchdogs"/>
        <s v="Wiley College"/>
        <s v="Oglesby"/>
        <s v="Foundation"/>
        <s v="Sacramento State University"/>
        <s v="Kennedy"/>
        <s v="Mercantonatos"/>
        <s v="Livingston"/>
        <s v="Larsen"/>
        <s v="Thibault"/>
        <s v="Darwin"/>
        <s v="Lamberto"/>
        <s v="Matt"/>
        <s v="Truitt"/>
        <s v="Manhattan College"/>
        <s v="Hansen"/>
        <s v="Gillespie"/>
        <s v="Butherus"/>
        <s v="Andzel"/>
        <s v="Weaver"/>
        <s v="Knight"/>
        <s v="Syed"/>
        <s v="Whiting"/>
        <s v="Jones"/>
        <s v="Sabes"/>
        <s v="Nester"/>
        <s v="Saturday Evening Post Society"/>
        <s v="Fignon"/>
        <s v="McIntosh"/>
        <s v="Stillman"/>
        <s v="Drall"/>
        <s v="Del Aguila"/>
        <s v="Mackenzie"/>
        <s v="Rosario"/>
        <s v="Lutack"/>
        <s v="Di Giovanna"/>
        <s v="Lajoie"/>
        <s v="Thurgood Marshall College Fund"/>
        <s v="Harper"/>
        <s v="Houser"/>
        <s v="Pine"/>
        <s v="Asmus Institute"/>
        <s v="Kohl"/>
        <s v="The Mill Series"/>
        <s v="Diza"/>
        <s v="Holden"/>
        <s v="Southern New Hampshire University"/>
        <s v="Henderson"/>
        <s v="Longstreet"/>
        <s v="Center for Science and Law"/>
        <s v="Robillard"/>
        <s v="Mitchell"/>
        <s v="Scheib"/>
        <s v="Michaud"/>
        <s v="Howley"/>
        <s v="Munsil"/>
        <s v="Eastern University"/>
        <s v="Stephens"/>
        <s v="Richards"/>
        <s v="Wyatt"/>
        <s v="Sagamore Institute for Policy Research"/>
        <s v="Foreign Policy Association"/>
        <s v="Noble"/>
        <s v="Adrian College"/>
        <s v="League"/>
        <s v="Dallas Baptist University"/>
        <s v="Thomas B Fordham Institute"/>
        <s v="Imam"/>
        <s v="Center for Strategic and International Studies"/>
        <s v="Lafayette College"/>
        <s v="Bipartisan Policy Center"/>
        <s v="The Miles Foundation"/>
        <s v="Show-Me Institute"/>
        <s v="Curto"/>
        <s v="Huntington College"/>
        <s v="Lopez"/>
        <s v="Naas"/>
        <s v="Cerny"/>
        <s v="Soto"/>
        <s v="Moran"/>
        <s v="University of Wyoming Foundation"/>
        <s v="Leon"/>
        <s v="Coastal Educational Foundation"/>
        <s v="Foundation for Government Accountability"/>
        <s v="Maley"/>
        <s v="Sheahan"/>
        <s v="Searl"/>
        <s v="Da Silva"/>
        <s v="Mignanelli"/>
        <s v="Shuster"/>
        <s v="Center for Democracy &amp; Technology"/>
        <s v="Gers"/>
        <s v="Adams"/>
        <s v="Lake"/>
        <s v="Duell"/>
        <s v="Pi Kappa Delta"/>
        <s v="Cronan"/>
        <s v="Bonsack"/>
        <s v="Henningsen"/>
        <s v="Freitas Bento"/>
        <s v="McGuire"/>
        <s v="The Poynter Institute"/>
        <s v="National Freedom of Information Coalition"/>
        <s v="Makuski"/>
        <s v="Alban"/>
        <s v="Boston University"/>
        <s v="Blumenthal"/>
        <s v="Scala Foundation"/>
        <s v="Ives"/>
        <s v="University of Southern California"/>
        <s v="Birney"/>
        <s v="Wisconsin Policy Research Institute"/>
        <s v="Maguire"/>
        <s v="Kelly"/>
        <s v="Ott"/>
        <s v="Pradko"/>
        <s v="Jenkins"/>
        <s v="Spada"/>
        <s v="Stamper"/>
        <s v="Visnovsky"/>
        <s v="Shimer"/>
        <s v="Three Rivers College"/>
        <s v="Manchester"/>
        <s v="New Civil Liberties Alliance"/>
        <s v="Frejlich"/>
        <s v="Glasgow"/>
        <s v="Pastorius"/>
        <s v="Arnold"/>
        <s v="Rozmajzl"/>
        <s v="Shamblin"/>
        <s v="Okediran"/>
        <s v="Eddy"/>
        <s v="Southwest Baptist University"/>
        <s v="Gill"/>
        <s v="Nugent"/>
        <s v="McGary"/>
        <s v="Desimone"/>
        <s v="Torounian"/>
        <s v="Duren"/>
        <s v="Sutkowski"/>
        <s v="Tongate"/>
        <s v="Luckenbaugh"/>
        <s v="The Society of Classical Learning"/>
        <s v="Snoop Youth Football League Foundation"/>
        <s v="Allen"/>
        <s v="Saletta"/>
        <s v="Gustafson"/>
        <s v="Weihs"/>
        <s v="Klimek"/>
        <s v="Sigman"/>
        <s v="East Tennessee State University"/>
        <s v="University of the Cumberlands"/>
        <s v="National Institute for Direct Instruction"/>
        <s v="Cutrer"/>
        <s v="Lewis Fortune II"/>
        <s v="Roloff"/>
        <s v="O'Donnell"/>
        <s v="Shields"/>
        <s v="Moaz Al Nouri"/>
        <s v="Bertolotti"/>
        <s v="Mahmood"/>
        <s v="Stout University Foundation"/>
        <s v="Marsh"/>
        <s v="Schultz"/>
        <s v="Loveshe"/>
        <s v="Asbury University"/>
        <s v="Meadows"/>
        <s v="Abrigo Ahumada"/>
        <s v="Caywood"/>
        <s v="Fagerstrom"/>
        <s v="Idzik"/>
        <s v="Technology Policy Institute"/>
        <s v="Szczypska"/>
        <s v="Mountjoy"/>
        <s v="Benjamin"/>
        <s v="Harwood"/>
        <s v="Student Free Press Association"/>
        <s v="Oakdale Academy"/>
        <s v="Community Resources for Justice"/>
        <s v="Farrell"/>
        <s v="Phelps"/>
        <s v="Diaz"/>
        <s v="The University of Toledo"/>
        <s v="Gugliuzza"/>
        <s v="Freedom Foundation"/>
        <s v="Wilford"/>
        <s v="MacDonald-Laurier Institute"/>
        <s v="Tufts College"/>
        <s v="Torres"/>
        <s v="Hannibal-LaGrange University"/>
        <s v="Hanlon"/>
        <s v="Nathan Garrett Hall"/>
        <s v="Clay"/>
        <s v="Cannon"/>
        <s v="Free Think Media"/>
        <s v="Barnard"/>
        <s v="Duplessie"/>
        <s v="Hussey"/>
        <s v="Portland State University Foundation"/>
        <s v="Goers"/>
        <s v="Umashev"/>
        <s v="Moon"/>
        <s v="Brescia University"/>
        <s v="Joslyn"/>
        <s v="Schulte"/>
        <s v="Marquette University"/>
        <s v="TheBlaze"/>
        <s v="Janson Q Prieb"/>
        <s v="Spitzwieser"/>
        <s v="American Transparency"/>
        <s v="Beddow"/>
        <s v="Dickson"/>
        <s v="Otah State University"/>
        <s v="Jacobs"/>
        <s v="Banna"/>
        <s v="Leach"/>
        <s v="Duvall"/>
        <s v="Watson"/>
        <s v="Police Executive Research Forum"/>
        <s v="Mississippi Valley State University"/>
        <s v="Lemonides"/>
        <s v="Harkey"/>
        <s v="Triana"/>
        <s v="Vogel"/>
        <s v="Roy"/>
        <s v="Mulka"/>
        <s v="Rexroad"/>
        <s v="Kjergaard"/>
        <s v="Andre"/>
        <s v="Robson"/>
        <s v="Lumpkins"/>
        <s v="Cummings"/>
        <s v="McMurry University"/>
        <s v="Morton"/>
        <s v="Lafave"/>
        <s v="Piotrowski"/>
        <s v="Winterton"/>
        <s v="Francois"/>
        <s v="Patrick"/>
        <s v="Owens"/>
        <s v="Roanoke-Chowan Community College"/>
        <s v="Cunningham"/>
        <s v="Morehouse College"/>
        <s v="Missouri State University"/>
        <s v="Attias"/>
        <s v="Mississippi College School of Law"/>
        <s v="Prasad"/>
        <s v="Chase"/>
        <s v="Cieply"/>
        <s v="Lair"/>
        <s v="Tibbitts"/>
        <s v="Burger"/>
        <s v="Gesese"/>
        <s v="Estes"/>
        <s v="Hernandez"/>
        <s v="Academy of Art University Foundation"/>
        <s v="Kenyon"/>
        <s v="Sun"/>
        <s v="Vaida"/>
        <s v="Logan"/>
        <s v="Yarborough"/>
        <s v="Alabama Agricultural and Mechanical University"/>
        <s v="Loayza"/>
        <s v="Dasinger"/>
        <s v="Voices"/>
        <s v="Koperski"/>
        <s v="Meiers"/>
        <s v="Behr"/>
        <s v="Montpelier Foundation"/>
        <s v="Haunschild"/>
        <s v="Cairn University"/>
        <s v="CEVRO Institute"/>
        <s v="Walls"/>
        <s v="Chicago Classical Academy"/>
        <s v="Weil"/>
        <s v="Oakland University"/>
        <s v="Koch"/>
        <s v="Western Resources Legal Center"/>
        <s v="McCook"/>
        <s v="Stearns"/>
        <s v="Chaplia"/>
        <s v="Leventhal"/>
        <s v="Pembroke College"/>
        <s v="Paxton"/>
        <s v="Edikauskas"/>
        <s v="Garfield"/>
        <s v="Angell"/>
        <s v="Turinetti"/>
        <s v="Menon"/>
        <s v="Gorby"/>
        <s v="Windrem"/>
        <s v="Lim"/>
        <s v="Red Edge"/>
        <s v="Roush"/>
        <s v="Committee for a Responsible Federal Budget"/>
        <s v="Fortune II"/>
        <s v="Guerra"/>
        <s v="University of Saskatchewan"/>
        <s v="Lavalleye"/>
        <s v="Parrottino"/>
        <s v="Acton Academy Foundation"/>
        <s v="University of Miami"/>
        <s v="Campbell"/>
        <s v="Ventures Publishing International"/>
        <s v="Ewen"/>
        <s v="Press"/>
        <s v="Parrish"/>
        <s v="Ashton"/>
        <s v="Gumina"/>
        <s v="Mandigora"/>
        <s v="Verdell"/>
        <s v="Eurasia Group Foundation"/>
        <s v="Foundation for Criminal Justice"/>
        <s v="Heldt"/>
        <s v="Voechting"/>
        <s v="Walsh"/>
        <s v="Rice University"/>
        <s v="Lusk"/>
        <s v="Savings and Retirement Foundation"/>
        <s v="McIntyre"/>
        <s v="Loras College"/>
        <s v="Asher"/>
        <s v="Teneo, Inc."/>
        <s v="Blow"/>
        <s v="Beronio"/>
        <s v="Niehoff"/>
        <s v="Guan"/>
        <s v="Friend"/>
        <s v="Ohio Northern University"/>
        <s v="Clary"/>
        <s v="Wilkins"/>
        <s v="Antram"/>
        <s v="O'Connor"/>
        <s v="Karsten"/>
        <s v="Robertson"/>
        <s v="Conoshenti"/>
        <s v="Team Challenge Foundation Academy"/>
        <s v="Amagi Productions"/>
        <s v="Fleck"/>
        <s v="Quinn"/>
        <s v="Conerty"/>
        <s v="Kavanagh"/>
        <s v="Morrow"/>
        <s v="Page"/>
        <s v="American Society of News Editors Foundation"/>
        <s v="Gilder Lehrman Institute of American History"/>
        <s v="Stevens Institute of Technology"/>
        <s v="Howard"/>
        <s v="Hroncich"/>
        <s v="Scripps College"/>
        <s v="Public Utility Research Center"/>
        <s v="Urban"/>
        <s v="Australian National University (ANU) USA"/>
        <s v="Tel Foundation"/>
        <s v="Shannon"/>
        <s v="Motte"/>
        <s v="Hale"/>
        <s v="Shelton"/>
        <s v="Standardswork"/>
        <s v="Swope"/>
        <s v="Irvine"/>
        <s v="Barry"/>
        <s v="Finl"/>
        <s v="A Better Chance"/>
        <s v="Suarez"/>
        <s v="Berten"/>
        <s v="Freedom Foundation of Minnesota"/>
        <s v="Ladeji"/>
        <s v="Yao"/>
        <s v="Clarke"/>
        <s v="University of Cincinnati"/>
        <s v="Jacques"/>
        <s v="Spragens"/>
        <s v="Morrissette"/>
        <s v="Minich"/>
        <s v="Taxpayers for Common Sense"/>
        <s v="Haji"/>
        <s v="Lavoie"/>
        <s v="Mena"/>
        <s v="Felton"/>
        <s v="Hebert"/>
        <s v="Dennis"/>
        <s v="Miceli"/>
        <s v="Prushan"/>
        <s v="American Public Square"/>
        <s v="Briskey"/>
        <s v="Adomako"/>
        <s v="Mercury Radio Arts"/>
        <s v="Liu"/>
        <s v="Media Coalition Foundation"/>
        <s v="Ruschmeyer"/>
        <s v="Kiely"/>
        <s v="Skinner"/>
        <s v="Allsides"/>
        <s v="Konicki"/>
        <s v="Anoba"/>
        <s v="Laursen"/>
        <s v="Mercadante"/>
        <s v="Reagan Thatcher Lecture Series Scholarship Fund"/>
        <s v="Connochie"/>
        <s v="Cleary"/>
        <s v="Robinson"/>
        <s v="Degaramo"/>
        <s v="Scott"/>
        <s v="Powell"/>
        <s v="Social Science Research Council"/>
        <s v="Steinmeyer"/>
        <s v="Gross"/>
        <s v="Southern University Law Center"/>
        <s v="Amudson"/>
        <s v="Kimbrell"/>
        <s v="Baxter"/>
        <s v="Bamgbose"/>
        <s v="Sachs"/>
        <s v="Mississippi Center for Public Policy"/>
        <s v="Instauratio Magna Foundation"/>
        <s v="Wilt"/>
        <s v="Eppig"/>
        <s v="Hudson Institute"/>
        <s v="Goerke"/>
        <s v="Jennings"/>
        <s v="Kosnak"/>
        <s v="Dawson"/>
        <s v="Bolger"/>
        <s v="Rodgers"/>
        <s v="Pugliano"/>
        <s v="Pohida"/>
        <s v="Legatum Institute"/>
        <s v="National Foundation for American Policy"/>
        <s v="O'Mara"/>
        <s v="Kitchings"/>
        <s v="Morgan"/>
        <s v="University New Mexico"/>
        <s v="Weinstein"/>
        <s v="Story Corp"/>
        <s v="INC"/>
        <s v="Mekus"/>
        <s v="Roginska"/>
        <s v="Mississippi College"/>
        <s v="McLaughlin"/>
        <s v="English"/>
        <s v="University of California Berkeley"/>
        <s v="Kent"/>
        <s v="Sidhu"/>
        <s v="Marian University"/>
        <s v="Jacoby"/>
        <s v="Center for a New American Security"/>
        <s v="Christopherson"/>
        <s v="Mellusi"/>
        <s v="Freedom Forum Institute"/>
        <s v="Hayden"/>
        <s v="Gaul"/>
        <s v="Durham"/>
        <s v="Bonifield"/>
        <s v="Knudson"/>
        <s v="Powers"/>
        <s v="Martino"/>
        <s v="Bohanon"/>
        <s v="Slabinski"/>
        <s v="Balmes"/>
        <s v="Westling"/>
        <s v="Merryman"/>
        <s v="Calvin Coolridge University"/>
        <s v="Gunathilake"/>
        <s v="Koontz"/>
        <s v="Craven"/>
        <s v="Stetzel"/>
        <s v="Reyes"/>
        <s v="Maxwell"/>
        <s v="Patel"/>
        <s v="Burkhart"/>
        <s v="Wierenga"/>
        <s v="Ninivaggi"/>
        <s v="Kentfield"/>
        <s v="McGee"/>
        <s v="Howman"/>
        <s v="Coleman"/>
        <s v="Griffin"/>
        <s v="Mediator's Foundation"/>
        <s v="Bautista"/>
        <s v="Ashbury University"/>
        <s v="Richardson"/>
        <s v="Contu"/>
        <s v="Gerig"/>
        <s v="Mengden"/>
        <s v="Gallo"/>
        <s v="Stark"/>
        <s v="Ernst"/>
        <s v="Damstra"/>
        <s v="Strider"/>
        <s v="USAFA Endowment"/>
        <s v="Elm Institute"/>
        <s v="Barnas"/>
        <s v="Stoub"/>
        <s v="Dorroh"/>
        <s v="RealClear Foundation"/>
        <s v="Puckett"/>
        <s v="Carmody"/>
        <s v="Hall"/>
        <s v="Ackerman"/>
        <s v="Badger Institute"/>
        <s v="Dewitt"/>
        <s v="Polumbo"/>
        <s v="Lindquist"/>
        <s v="Woodall"/>
        <s v="National Alliance for Public Charter Schools"/>
        <s v="Susqehanna University"/>
        <s v="Scattergood"/>
        <s v="Whitehead"/>
        <s v="McKinney"/>
        <s v="Alford"/>
        <s v="Bell"/>
        <s v="Hanson"/>
        <s v="Keimach"/>
        <s v="Ramesh"/>
        <s v="Kathawa"/>
        <s v="Herchenbach"/>
        <s v="Pybas"/>
        <s v="Boyer"/>
        <s v="Wren"/>
        <s v="Permann"/>
        <s v="Massucci"/>
        <s v="Deprisco"/>
        <s v="Morehouse School of Medicine"/>
        <s v="Brennan"/>
        <s v="Atkinson"/>
        <s v="University of California Los Angeles"/>
        <s v="Noyes"/>
        <s v="Curriki"/>
        <s v="Lindsey"/>
        <s v="Rivett"/>
        <s v="Whalen"/>
        <s v="Lobb"/>
        <s v="Pearl"/>
        <s v="Minerva Institute for Research and Scholarship"/>
        <s v="Chavez"/>
        <s v="Southern Baptist University"/>
        <s v="Talley"/>
        <s v="Zalewsi"/>
        <s v="Goldsmith"/>
        <s v="International Crisis Group"/>
        <s v="Mobley"/>
        <s v="McCollum"/>
        <s v="Woolly"/>
        <s v="Carmack"/>
        <s v="Walsh University"/>
        <s v="Foti"/>
        <s v="Simonetti"/>
        <s v="Allman"/>
        <s v="Martins"/>
        <s v="Elliott Raia"/>
        <s v="Starr"/>
        <s v="Martin"/>
        <s v="Busby"/>
        <s v="Bennett"/>
        <s v="St Mary's University"/>
        <s v="Holliday"/>
        <s v="Goeckel"/>
        <s v="Vukovits"/>
        <s v="Kurt Vonnegut Memorial Library"/>
        <s v="Griego"/>
        <s v="Burrola"/>
        <s v="Kergo"/>
        <s v="Coley"/>
        <s v="Riethmiller"/>
        <s v="Gray"/>
        <s v="Albritton"/>
        <s v="American Institute for Economic Research"/>
        <s v="Chau"/>
        <s v="Hamlett"/>
        <s v="University of Utah - San Antonio"/>
        <s v="Archbridge Institute"/>
        <s v="Pusok"/>
        <s v="Fehler"/>
        <s v="Schuster"/>
        <s v="Vo"/>
        <s v="Sommerville"/>
        <s v="Ly"/>
        <s v="Anti-Defamation League"/>
        <s v="Olivett"/>
        <s v="Harleson"/>
        <s v="Murrary"/>
        <s v="Diloreto"/>
        <s v="Pocius"/>
        <s v="Oostenbrugge"/>
        <s v="Liebel"/>
        <s v="Shera"/>
        <s v="Suchyta"/>
        <s v="Bouboulis"/>
        <s v="Kane"/>
        <s v="Buzzard"/>
        <s v="Bondi"/>
        <s v="Walters"/>
        <s v="Narrative4"/>
        <s v="Fisk University"/>
        <s v="Northern Kentucky University"/>
        <s v="Bradley"/>
        <s v="Stafford"/>
        <s v="Abel"/>
        <s v="Ventura"/>
        <s v="Arkansas State University Foundation"/>
        <s v="The Society for Classical Learning"/>
        <s v="Aycock"/>
        <s v="The Hebrew University of Jerusalem"/>
        <s v="Grifferty"/>
        <s v="Tucker"/>
        <s v="Gorecki"/>
        <s v="Themea"/>
        <s v="Step Up for Students"/>
        <s v="Measure for Justice"/>
        <s v="Scherer"/>
        <s v="Friends of Universidad Francisco Foundation"/>
        <s v="Hungar"/>
        <s v="Sommers"/>
        <s v="Task and Purpose"/>
        <s v="Hough"/>
        <s v="Jakubowski"/>
        <s v="Filby"/>
        <s v="Northeastern University"/>
        <s v="Columbia College"/>
        <s v="Conservatives for Criminal Justice Reform"/>
        <s v="Gould"/>
        <s v="Murray"/>
        <s v="Lambermont"/>
        <s v="Valentine"/>
        <s v="Information Technology &amp; Innovation Foundation"/>
        <s v="Land Conservation Assistance Network"/>
        <s v="Quinones"/>
        <s v="JFS Productions"/>
        <s v="Karns"/>
        <s v="Schemenaur"/>
        <s v="Noe"/>
        <s v="Lloyd"/>
        <s v="Huffer"/>
        <s v="Ame"/>
        <s v="Economics 21"/>
        <s v="Goldberg"/>
        <s v="International Foundation for Research in Economics"/>
        <s v="Ignitus Worldwide"/>
        <s v="Bain"/>
        <s v="Spaunburgh"/>
        <s v="Minnetian"/>
        <s v="Rutherford Institute"/>
        <s v="Brandt"/>
        <s v="Schwertfeger"/>
        <s v="Kazenoff"/>
        <s v="Copus"/>
        <s v="Lipina"/>
        <s v="University of British Columbia"/>
        <s v="Foundation for Excellence in Education"/>
        <s v="50Can"/>
        <s v="Gehlhausen"/>
        <s v="Osgood"/>
        <s v="Greene"/>
        <s v="Nightengale"/>
        <s v="Vicenzi"/>
        <s v="Webster"/>
        <s v="Brady"/>
        <s v="Wyoming Catholic College"/>
        <s v="Hoyt"/>
        <s v="Abigail Adams Institute"/>
        <s v="Watney"/>
        <s v="Cady"/>
        <s v="Macwan"/>
        <s v="Faulkner University"/>
        <s v="Shanahan"/>
        <s v="Center for Environmental Science"/>
        <s v="Snell"/>
        <s v="Friends of Index"/>
        <s v="College Unbound"/>
        <s v="Noon"/>
        <s v="Joyce"/>
        <s v="Rolling"/>
        <s v="Shawnee State University Development Foundation"/>
        <s v="Alexander"/>
        <s v="Dowzicky"/>
        <s v="Day"/>
        <s v="Nastasi"/>
        <s v="Graves"/>
        <s v="Baysal"/>
        <s v="Siegel"/>
        <s v="Lavrovskyi"/>
        <s v="Rich"/>
        <s v="Watts"/>
        <s v="Hutchison"/>
        <s v="Texas Justice Initiative"/>
        <s v="Evans"/>
        <s v="McPherson"/>
        <s v="Capodilupo"/>
        <s v="SEM"/>
        <s v="Tech4America"/>
        <s v="Khurana"/>
        <s v="Winters"/>
        <s v="Huntzinger"/>
        <s v="Mississippi Council on Economic Education"/>
        <s v="Levenson"/>
        <s v="Carnegie Endowment for International Peace"/>
        <s v="Toth"/>
        <s v="Jung"/>
        <s v="Duijn"/>
        <s v="Christiansen"/>
        <s v="Bledsoe"/>
        <s v="World Affairs Institute"/>
        <s v="Reader"/>
        <s v="Plott"/>
        <s v="Beth Israel Deaconess Medical Center"/>
        <s v="Vaughn College of Aeronautics and Technology"/>
        <s v="Taske"/>
        <s v="Saul"/>
        <s v="Conrad"/>
        <s v="Shapiro"/>
        <s v="Goforth"/>
        <s v="Florida International University"/>
        <s v="Mealey"/>
        <s v="Melo"/>
        <s v="Friends of Cevro Institute"/>
        <s v="University of Saint Katherine"/>
        <s v="Tomlinson"/>
        <s v="Grove"/>
        <s v="University of Vienna"/>
        <s v="Doerr"/>
        <s v="Schwalback"/>
        <s v="Camacho"/>
        <s v="Etzel"/>
        <s v="Petrullo"/>
        <s v="Staudt"/>
        <s v="Ansloan"/>
        <s v="Ordway"/>
        <s v="Humphrey"/>
        <s v="Buonantony"/>
        <s v="Cochran"/>
        <s v="College of William and Mary"/>
        <s v="Collier"/>
        <s v="Ahumada"/>
        <s v="Berens"/>
        <s v="Bernhard"/>
        <s v="Center for Freedom and Prosperity Foundation"/>
        <s v="Lammers"/>
        <s v="Dasilva"/>
        <s v="James G Martin Center for Academic Renewal"/>
        <s v="Action Academy Foundation"/>
        <s v="Helstrom"/>
        <s v="Cleveland State University"/>
        <s v="Crandall"/>
        <s v="Consolini"/>
        <s v="Embry-Riddle Aeronautical University"/>
        <s v="Bugay"/>
        <s v="Armstrong"/>
        <s v="Malamet"/>
        <s v="Top"/>
        <s v="Daniels"/>
        <s v="Education Next Institute"/>
        <s v="UNC School of Government Foundation"/>
        <s v="Bowers"/>
        <s v="Nadeau"/>
        <s v="Schofield"/>
        <s v="Kiselica"/>
        <s v="Szwarcberg"/>
        <s v="Aspen Institute"/>
        <s v="Glock"/>
        <s v="McClallen"/>
        <s v="Hardman"/>
        <s v="Northern State University"/>
        <s v="Zimmer"/>
        <s v="Roberti"/>
        <s v="Rein"/>
        <s v="Illinois Policy Institute"/>
        <s v="Charles Koch Foundation"/>
        <s v="1851 Center for Constitutional Law"/>
        <s v="MacIver Institute for Public Policy"/>
        <s v="Maine Heritage Policy Center"/>
        <s v="Educational Grants (Not Itemized)"/>
        <s v="Compact for America Educational Foundation"/>
        <s v="Grassroots Institute of Hawaii"/>
        <s v="Wisconsin Institute for Law &amp; Liberty"/>
        <s v="Spark Freedom"/>
        <s v="Wyoming Liberty Group"/>
        <s v="Society of Professional Journalists"/>
        <s v="Cardinal Institute for West VA Public Policy"/>
        <s v="Center for Growth And Opportunity"/>
        <s v="Institute for Spending Reform"/>
        <s v="Wichita Symphony"/>
        <s v="Friends University"/>
        <s v="Music Theatre for Young People"/>
        <s v="Allen House Foundation"/>
        <s v="Citizens for Congressional Reform Foundation"/>
        <s v="Adam Mackler"/>
        <s v="Christian I. Whitten"/>
        <s v="Christine Caldwell"/>
        <s v="Christopher J. Nelson"/>
        <s v="Colene Lind"/>
        <s v="D. Glenn Whitman"/>
        <s v="Daniel A. Laguttuta"/>
        <s v="Daniel F. Mcinnis"/>
        <s v="Derek M. Rose"/>
        <s v="Erica E. Gum"/>
        <s v="Gene Healy"/>
        <s v="Grant Thompson"/>
        <s v="Jim Carty"/>
        <s v="John L. Berlau"/>
        <s v="Kristen Krash"/>
        <s v="Kristian M. Dahl"/>
        <s v="Lance C. Arney"/>
        <s v="Magnus Nilsson"/>
        <s v="Mathew S. Kaye"/>
        <s v="Melissa L. English"/>
        <s v="Michael P. Cole"/>
        <s v="Michael R. Katchmark"/>
        <s v="Michelle Boardman"/>
        <s v="Peter M. Lee"/>
        <s v="Rhonda D. Smith"/>
        <s v="Robert L. Pollack"/>
        <s v="Roberto Helquera"/>
        <s v="Roger Bate"/>
        <s v="Sandeep S. Mangalmurti"/>
        <s v="Sean P. Costello"/>
        <s v="Thomas D. Walls"/>
        <s v="William Lauber"/>
        <s v="Kennesaw State College"/>
        <s v="Defenders of Property Rights"/>
        <s v="Free Enterprise Institute"/>
        <s v="Wichita Park Alliance"/>
        <s v="Alexis de Tocqueville Institution"/>
        <s v="Center for Equal Opportunity"/>
        <s v="Center for Individual Rights"/>
        <s v="National Environmental Policy Institute"/>
        <s v="Center of the American Experiment"/>
        <s v="Henry Hazlitt Foundation"/>
        <s v="Institute for Policy Innovation"/>
        <s v="Texas Justice Foundation"/>
        <s v="Atlantic Legal Foundation"/>
        <s v="National Federation of Independent Business Legal Foundation"/>
        <s v="Science &amp; Environmental Policy Project"/>
        <s v="Center for the Study of Carbon Dioxide and Global Change"/>
        <s v="Consumer Alert"/>
        <s v="Free Enterprise Education Institute"/>
        <s v="North Carolina Institute for Constitutional Law"/>
        <s v="Tech Central Science Foundation"/>
        <s v="American Council on Science and Health"/>
        <s v="Brookings Joint Center/Regulatory Studies"/>
        <s v="International Policy Network"/>
        <s v="Montreal Economic Institute"/>
        <s v="National Center for Readiness/Preparedness"/>
        <s v="The Claremont Institute"/>
        <s v="ConSource"/>
        <s v="Council for National Policy"/>
        <s v="Josiah Bartlett Center for Public Policy"/>
        <s v="Environmental Sciences Independent Peer Review Institute"/>
        <s v="Foundation for American Studies"/>
        <s v="Institute for Truth in Accounting"/>
        <s v="Fidelity Investments Charitable Gift Fund"/>
        <s v="Ballet Theatre Foundation"/>
        <s v="Blood Cancer Foundation"/>
        <s v="Cambridge College"/>
        <s v="Deerfield Academy"/>
        <s v="Earthwatch Expeditions"/>
        <s v="House Ear Institute"/>
        <s v="Institute for the Study of Human Origins"/>
        <s v="Memorial Sloan-Kettering Cancer Center"/>
        <s v="New York City Ballet"/>
        <s v="New York City Mission Society"/>
        <s v="New York School for Circus Arts/Big Apple Circus"/>
        <s v="Society of the New York Hospital Fund"/>
        <s v="The Metropolitan Museum of Art"/>
        <s v="The Statue of Liberty - Ellis Island Foundation"/>
        <s v="United Cerebral Palsy Research &amp; Educational Foundation"/>
        <s v="WGBH Educational Foundation"/>
        <s v="WNET/Thirteen Educational Broadcasting Network"/>
        <s v="Alzheimer's Association"/>
        <s v="Bronx Council of the Arts"/>
        <s v="Business Executives for National Security"/>
        <s v="Citizens for America Educational Foundation"/>
        <s v="Dance Theatre of Harlem"/>
        <s v="Globe Missionary Evangelism"/>
        <s v="Humane Studies Foundation"/>
        <s v="Performing Artservices"/>
        <s v="Rogers Memorial Library"/>
        <s v="Rogosin Institute"/>
        <s v="Sail America Foundation for International Understanding"/>
        <s v="Southampton Fresh Air Home for Crippled Children"/>
        <s v="The Explorers Club"/>
        <s v="The Nature Conservancy"/>
        <s v="U.S. Rugby Football Foundation"/>
        <s v="Acquired Immune Deficiency Syndrome Fund"/>
        <s v="African Wildlife Foundation"/>
        <s v="American Research Center in Egypt"/>
        <s v="Community Service Society of NY"/>
        <s v="LSB Leakey Foundation for Research Related to Man's Origin"/>
        <s v="New York Public Library"/>
        <s v="Rockefeller University"/>
        <s v="The Armitage Foundation"/>
        <s v="Graham-Windham"/>
        <s v="Social Philosophy and Policy Foundation"/>
        <s v="American Museum of Natural History"/>
        <s v="Aspen Valley Medical Foundation"/>
        <s v="Brooklyn Academy of Music"/>
        <s v="CaP CURE"/>
        <s v="Cathedral of St. John the Divine"/>
        <s v="Children's Advocacy Center of Manhattan"/>
        <s v="Family of Believers Church"/>
        <s v="Hospital for Special Surgery"/>
        <s v="Library of Congress"/>
        <s v="New York Hospital"/>
        <s v="Parrish Art Museum"/>
        <s v="Pioneer Institute for Public Policy Research"/>
        <s v="American Cancer Society"/>
        <s v="Ancient Egypt Research Associates"/>
        <s v="Brooklyn Museum"/>
        <s v="Cold Spring Harbor Laboratory"/>
        <s v="God's Love We Deliver"/>
        <s v="Henry Street Settlement"/>
        <s v="Shelburne Children's Center"/>
        <s v="Southampton Hospital"/>
        <s v="Interfaith Center of New York"/>
        <s v="Kids Stuff Foundation"/>
        <s v="Nantucket Maria Mitchell Association"/>
        <s v="Orangutan Foundation International"/>
        <s v="Partnership for America's Cup Technology Foundation"/>
        <s v="Daring Project"/>
        <s v="Institute for Visual Services"/>
        <s v="Kaatsbaan International Dance Center"/>
        <s v="Manhattan Eye Ear and Throat Hospital"/>
        <s v="Museum of Television and Radio"/>
        <s v="Nancy Davis Foundation for Multiple Sclerosis"/>
        <s v="Prevent Blindness America - NYC Division"/>
        <s v="Solomon R. Guggenheim Foundation"/>
        <s v="The Boys' Club of New York"/>
        <s v="United States Biathlon Association"/>
        <s v="Little Star"/>
        <s v="National Prostate Cancer Coalition"/>
        <s v="Salk Institute for Biological Studies"/>
        <s v="Whitehead Institute"/>
        <s v="American Repertory Ballet"/>
        <s v="Economic Security 2000"/>
        <s v="Cancer Research Institute"/>
        <s v="Children's Hospital Boston"/>
        <s v="City Center of Music &amp; Drama"/>
        <s v="New York - Presbyterian Hospital"/>
        <s v="Prostate Cancer Foundation"/>
        <s v="Educational Broadcasting Corporation"/>
        <s v="National Chamber Foundation"/>
        <s v="New York City Opera"/>
        <s v="African Ceremonies"/>
        <s v="Dikembe Mutombo Foundation"/>
        <s v="United States Olympic &amp; Paralympic Foundation"/>
        <s v="Big Brothers Big Sisters of Sedgwick County"/>
        <s v="Center for Health &amp; Wellness"/>
        <s v="Chamber Music at the Barn"/>
        <s v="Communities in Schools"/>
        <s v="Friends of the Wichita Art Museum"/>
        <s v="Fundamental Learning Center"/>
        <s v="Kansas Agricultural Rural Leadership"/>
        <s v="Newman University"/>
        <s v="Opera Kansas"/>
        <s v="Rainbows United"/>
        <s v="Stage One"/>
        <s v="Washburn University"/>
        <s v="Anderson, Melissa"/>
        <s v="Andrew, Heidi"/>
        <s v="Andrew, Lisa"/>
        <s v="Baher, Julie"/>
        <s v="Bales, Amanda"/>
        <s v="Behl, Ankur"/>
        <s v="Bock, Crystal"/>
        <s v="Bonner, Bo"/>
        <s v="Boyd, Lindsey"/>
        <s v="Burton, Brandi"/>
        <s v="Carr, Douglas"/>
        <s v="Casemore, Abby"/>
        <s v="Cheney, Chris"/>
        <s v="Covey, Brett"/>
        <s v="Cracraft, Meredith"/>
        <s v="Dark, Jessica"/>
        <s v="Dishon, Stephanie"/>
        <s v="Doyle, Jacob"/>
        <s v="Dudley, John"/>
        <s v="Dunn, Blake"/>
        <s v="Durkin, Brendon"/>
        <s v="Edgington, Lanette"/>
        <s v="Ellsworth, Elizabeth"/>
        <s v="Finney, Erica"/>
        <s v="Franklin, Katie"/>
        <s v="Gibbens, Jennifer"/>
        <s v="Gonzales, Michael"/>
        <s v="Grant, Laura Beth"/>
        <s v="Greene, Cindi"/>
        <s v="Helmer, Jennifer"/>
        <s v="Howden, Sally"/>
        <s v="Hsu, Yung-Hsiang"/>
        <s v="Irwin, Kendall"/>
        <s v="Ison, Ian"/>
        <s v="Jones, Chrysandra"/>
        <s v="Kailo, Jr, Bennett"/>
        <s v="Kauk, Kyle"/>
        <s v="Kidd, Laura"/>
        <s v="Krysiak, Holly Beth"/>
        <s v="Kumar, Sanjeev V"/>
        <s v="Lee, Cerin"/>
        <s v="Lewis, Misty"/>
        <s v="Linton, April"/>
        <s v="Ly, Stephen"/>
        <s v="Marcotte, Jarod"/>
        <s v="Marion, Angela"/>
        <s v="Marko, Scott"/>
        <s v="Martin, Amy"/>
        <s v="May, Ryan"/>
        <s v="McClung, Amanda"/>
        <s v="McClung, Matthew"/>
        <s v="McDaniel, Christopher"/>
        <s v="Mitchell, Andrew J"/>
        <s v="Moretich, James"/>
        <s v="Morgan, Rachelle"/>
        <s v="Muir, Melissa"/>
        <s v="Murray, Lindsay"/>
        <s v="Nesbitt, Amanda"/>
        <s v="Nguyen, Jim"/>
        <s v="Patel, Nimit"/>
        <s v="Pechin, Pauline"/>
        <s v="Perser, Jana"/>
        <s v="Price, Abbie"/>
        <s v="Profit, Tiffany"/>
        <s v="Roddy, Michelle"/>
        <s v="Sanfilippo, Toni Marie"/>
        <s v="Schuckman, Carissa"/>
        <s v="Scott, Megan"/>
        <s v="Selter, Emely"/>
        <s v="Scheck, Larissa"/>
        <s v="Sills, James D"/>
        <s v="Smith, Dana"/>
        <s v="Smith, Matthew"/>
        <s v="Spittler, Brooke"/>
        <s v="Sutandar, Marilyn"/>
        <s v="Tran, Tony"/>
        <s v="Volk, Matthew"/>
        <s v="Walker, Shanda"/>
        <s v="Wilson, Melissa"/>
        <s v="Wolff, Jamie"/>
        <s v="Woodard, Christina"/>
        <s v="Woodard, Sarah"/>
        <s v="Woodman, Beth"/>
        <s v="Young, Jackie"/>
        <s v="Art Partners"/>
        <s v="Immanuel Outreach Centre"/>
        <s v="Kansas Foodbank Warehouse"/>
        <s v="Music Theatre of Wichita"/>
        <s v="Wichita Children's Threatre &amp; Dance Center"/>
        <s v="Wichita Educational Foundation"/>
        <s v="Anderson, Gabrielle"/>
        <s v="Barnaby, Kate"/>
        <s v="Buhler, Cassandra"/>
        <s v="Collier, Andrew"/>
        <s v="Covey, Karah"/>
        <s v="Day, Emily"/>
        <s v="Dixon, Andrew"/>
        <s v="Dolecheck, Luke"/>
        <s v="Dolecheck, Marcia"/>
        <s v="Domokos, Andrea"/>
        <s v="DuBose, JoAnna"/>
        <s v="Dysle, Rahamiah"/>
        <s v="Escobedo, David"/>
        <s v="Flohr, Nicole"/>
        <s v="Foss, Chris"/>
        <s v="Friend, Erin"/>
        <s v="Gartner, Benjamin"/>
        <s v="Garwood, Kyle"/>
        <s v="Gerrior, Devin"/>
        <s v="Harrison, Alissa"/>
        <s v="Heinerman, Andrea"/>
        <s v="Hobbs, Aaron"/>
        <s v="Hobbs, Matthew"/>
        <s v="Hydrick, Kelli"/>
        <s v="Irwin, Adam"/>
        <s v="Killian, Annie"/>
        <s v="Krysiak, Amanda"/>
        <s v="Kuhns, William"/>
        <s v="Lasater, Marta"/>
        <s v="McGreevy, Megan"/>
        <s v="Nash, Desiree'"/>
        <s v="Neujahr, Ashley"/>
        <s v="Osmun, Deborah"/>
        <s v="Oswald, Erich"/>
        <s v="Parson, Jerod"/>
        <s v="Perez, Lisbet"/>
        <s v="Punneo, Ashleigh"/>
        <s v="Ratliff, Jennifer"/>
        <s v="Rogers, Brandon"/>
        <s v="Sanders, Christine"/>
        <s v="Sheck, Larissa"/>
        <s v="Slavik, Molly"/>
        <s v="Stengl, Caroline"/>
        <s v="Strader, Lindsay"/>
        <s v="Sutton, Alyssa"/>
        <s v="Swain, Dell"/>
        <s v="Wacheter, Heidi"/>
        <s v="White, Kimberly"/>
        <s v="Willard, Lori"/>
        <s v="Cerebral Palsy Research Foundation"/>
        <s v="Episcopal Social Services/Venture House"/>
        <s v="Goodwill Industries"/>
        <s v="Sedgwick County Zoo"/>
        <s v="Senior Services of Wichita"/>
        <s v="Wichita Art Museum"/>
        <s v="Anderson, Erin"/>
        <s v="Baker, Jillian"/>
        <s v="Beattie, Amy"/>
        <s v="Bell, Katie"/>
        <s v="Benedict, James"/>
        <s v="Bever, Meagan"/>
        <s v="Bheda, Purvi"/>
        <s v="Blackwell, Kyleigh"/>
        <s v="Blasi, Erin"/>
        <s v="Cole, Ashlea"/>
        <s v="Darden, Jamie"/>
        <s v="Dixon, Lindsey"/>
        <s v="Eliason, Kara"/>
        <s v="Fiene, Blake"/>
        <s v="Foss, Randy"/>
        <s v="Gangemi, Diana"/>
        <s v="Glover, Aaron"/>
        <s v="Goodpaster, Mack"/>
        <s v="Goss, Meredith"/>
        <s v="Heckathorn, Rebecca"/>
        <s v="Herman, Matthew"/>
        <s v="Hermann, Gregory"/>
        <s v="Hobbs, Eric"/>
        <s v="Humphrey, Neal"/>
        <s v="Johnson, McKiesha"/>
        <s v="Karnick, Kristin"/>
        <s v="Lidd, Laura"/>
        <s v="Killian, Kristin"/>
        <s v="Kirkham, Amy"/>
        <s v="Koehring, Travis"/>
        <s v="Lalani, Noorez"/>
        <s v="LaRue, Gregory"/>
        <s v="Learned, Erin"/>
        <s v="Lee, Keith"/>
        <s v="Lopez, Erica"/>
        <s v="Mahoney, Daniel"/>
        <s v="Mahoney, Michael"/>
        <s v="Marrs, Cody"/>
        <s v="Milnes, Thomas"/>
        <s v="Neuerburg, Sarah"/>
        <s v="Osman, Kristin"/>
        <s v="Owens, Andrew"/>
        <s v="Parsons, Blake"/>
        <s v="Peltier, Kyle"/>
        <s v="Rethwisch, Alison"/>
        <s v="Robison, Jessica"/>
        <s v="Robles, Francisco"/>
        <s v="Rodriguez, III, Martin"/>
        <s v="Rogers, Jeremy"/>
        <s v="Ryans, Camille"/>
        <s v="Sederstein, Brent"/>
        <s v="Shaad, Jason"/>
        <s v="Spencer, Julia"/>
        <s v="Stach, Laurie"/>
        <s v="Sutandar, Hollam"/>
        <s v="Thompson, William"/>
        <s v="Thweatt, Steven"/>
        <s v="Watkins, Jessica"/>
        <s v="Whetstone, Penny"/>
        <s v="Wilkes, Abigail"/>
        <s v="Wilkins, John"/>
        <s v="Woltemath, Bryan"/>
        <s v="Botanica"/>
        <s v="Catholic Charities"/>
        <s v="Children First CEO KS"/>
        <s v="Claude R. Lambe Foundation"/>
        <s v="Exploration Place"/>
        <s v="Kansas Cosmosphere &amp; Space Center"/>
        <s v="Kansas Council on Economic Education"/>
        <s v="KPTS"/>
        <s v="National Foundation for Teaching Entrepreneurship"/>
        <s v="Roots &amp; Wings"/>
        <s v="Wichita Children's Home"/>
        <s v="Wichita Public Library"/>
        <s v="Alvernaz, Carly"/>
        <s v="Alvernaz, Linzy"/>
        <s v="Balbierz, Kathryn"/>
        <s v="Buhler, Russell"/>
        <s v="Bullman, Kristen"/>
        <s v="Butler, Margaret"/>
        <s v="Carlson, Amanda"/>
        <s v="Chambers, Ashley"/>
        <s v="Chandler, Justin"/>
        <s v="Clement, Casey"/>
        <s v="Dishman, Kevin"/>
        <s v="Eringis, Holly"/>
        <s v="Etemadi, Mozziyar"/>
        <s v="Exline, Erin"/>
        <s v="Fleck, Shawnell"/>
        <s v="Gable, Katherine"/>
        <s v="Gartner, Deegan"/>
        <s v="Gocke, Kelsey"/>
        <s v="Gold, Jennifer"/>
        <s v="Gonzales, Matthew"/>
        <s v="Gregory, Emily"/>
        <s v="Harsha, Chancie"/>
        <s v="Hutchins, Lori"/>
        <s v="Jahnke, Nathan"/>
        <s v="Kauk, Kasey"/>
        <s v="Klager, Christopher"/>
        <s v="Lang, Kelly"/>
        <s v="Lasater, Malinda"/>
        <s v="Lee, Sydney"/>
        <s v="Longoria, Aissa"/>
        <s v="Malloy, Jennifer"/>
        <s v="Martinets, Shelley"/>
        <s v="Mielke, Heidi"/>
        <s v="Moore, Sara"/>
        <s v="Nelson, Jessica"/>
        <s v="Oswald, Hanna"/>
        <s v="Pagaduan, Richmond"/>
        <s v="Penciakova, Veronika"/>
        <s v="Pinaire, Andrew"/>
        <s v="Rader, Katie"/>
        <s v="Rethwisch, Bryce"/>
        <s v="Rowlett, Christopher"/>
        <s v="Sanford, Audrey"/>
        <s v="Seed, Stephen"/>
        <s v="Sheck, Karilyn"/>
        <s v="Sheperd, Sarah"/>
        <s v="Srikrishnan, Rajkumar"/>
        <s v="Stephens, Alexander"/>
        <s v="Tanem, Jill"/>
        <s v="Tanner, Robert"/>
        <s v="Valle, Jake"/>
        <s v="Weathersby, Timothy"/>
        <s v="Wegman, Nakina"/>
        <s v="Wolff, Anthony"/>
        <s v="Yacubowicz, Shirley"/>
        <s v="History Education Fund"/>
        <s v="Kansas Chamber Foundation"/>
        <s v="Abitz, Daniel"/>
        <s v="Agrawal, Amanda"/>
        <s v="Albert, Kristin"/>
        <s v="Alexander, Justin"/>
        <s v="Alvarnaz, Carly"/>
        <s v="Alvarnaz, Lindzy"/>
        <s v="Anderson, Gabriel"/>
        <s v="Andrew, Jill"/>
        <s v="Austria, Marites"/>
        <s v="Barger, Rachel"/>
        <s v="Barnes, Jennifer"/>
        <s v="Bechstein, Kane"/>
        <s v="Behl, Nikhil"/>
        <s v="Berry, Colleen"/>
        <s v="Bever, Megan"/>
        <s v="Bolden, Brittany"/>
        <s v="Brock, Shelby"/>
        <s v="Brunner, Ross"/>
        <s v="Butz, Amanda"/>
        <s v="Campbell, Christa"/>
        <s v="Campbell, Kittie"/>
        <s v="Carrier, Jessie"/>
        <s v="Castro-Miller, Graham"/>
        <s v="Chang, An-ni"/>
        <s v="Chinn, Jacquelyn"/>
        <s v="Christenson, David"/>
        <s v="Compston, Adriane"/>
        <s v="Cooper, Seth"/>
        <s v="Dailey, Brynn"/>
        <s v="Davis, Megan"/>
        <s v="Dhere, Neelesh"/>
        <s v="Dickerson, Laura"/>
        <s v="Doster, Shannon"/>
        <s v="Farmer, Ashley"/>
        <s v="Fenwick, Janelle"/>
        <s v="Finlen, Hillary"/>
        <s v="Flohr, Whitney"/>
        <s v="Foster, Mendi"/>
        <s v="Funanage, Ryan"/>
        <s v="Gallinaro, Anna"/>
        <s v="Garcia, Joel"/>
        <s v="Garcia, Omar"/>
        <s v="Gartner, Keegan"/>
        <s v="Gilpin, Meagan"/>
        <s v="Graham, Becky"/>
        <s v="Guillemette, Adriene"/>
        <s v="Gusa, Heidi"/>
        <s v="Hale, Kyle"/>
        <s v="Hardy, Kathryn"/>
        <s v="Harris, Lindsey"/>
        <s v="Harrison, Kacey"/>
        <s v="Hebbard, Carleigh"/>
        <s v="Heinold, Chelsea"/>
        <s v="Hensarling, Ryan"/>
        <s v="Hester, Emily"/>
        <s v="Hester, Sarah"/>
        <s v="Hewlett, Bradley"/>
        <s v="Horowitz, Jeffrey"/>
        <s v="Hubin, Michelle"/>
        <s v="Jones, Christi"/>
        <s v="Jones, Tasheena"/>
        <s v="Kaiser, Matthew"/>
        <s v="Kenaley, Ryan"/>
        <s v="Kilian, Annie"/>
        <s v="Kilian, Kristen"/>
        <s v="Kolar, Ashley"/>
        <s v="Koopman, Jaclyn"/>
        <s v="Kopf, Kara"/>
        <s v="Koterwas, Jennifer"/>
        <s v="Kuipers, Mary"/>
        <s v="Kulkarni, Aneesh"/>
        <s v="LaBonte', Emily"/>
        <s v="LaRue, Eric"/>
        <s v="Levere, Kimberly"/>
        <s v="Lien, Yuting"/>
        <s v="Loredo, Christina"/>
        <s v="Mason, Cade"/>
        <s v="McCauley, Sarah"/>
        <s v="McGreeny, Joe"/>
        <s v="McIntosh, Meghan"/>
        <s v="Meicke, Stephen"/>
        <s v="Michaud, Jessica"/>
        <s v="Mielke, Anna"/>
        <s v="Millman, Emma"/>
        <s v="Mills, Erin"/>
        <s v="Mills, Jamie"/>
        <s v="Morris, Jason"/>
        <s v="Mortimer, Samuel"/>
        <s v="Nelson, Darren"/>
        <s v="Neumann, Zachary"/>
        <s v="Nichols, Jessica"/>
        <s v="Pechacek, Kallie"/>
        <s v="Porter, Tyler"/>
        <s v="Quon, Linda"/>
        <s v="Raulston, Nicole"/>
        <s v="Recalde, Melissa"/>
        <s v="Reimer, Jay"/>
        <s v="Reimer, Jill"/>
        <s v="Riter, Jennifer"/>
        <s v="Robertson, Lee"/>
        <s v="Roussel, Landon"/>
        <s v="Routh, Jared"/>
        <s v="Rudat, Deirdre"/>
        <s v="Rudat, Genevieve"/>
        <s v="Schneider, Natalie"/>
        <s v="Schreiber, Katherine"/>
        <s v="Schirmer, Kathleen"/>
        <s v="Smith, Austin"/>
        <s v="Spinuzzi, Terra"/>
        <s v="Stanley, Jennifer"/>
        <s v="Stewart, Lindsey"/>
        <s v="Stolte, Meg"/>
        <s v="Sumpter, Rosline"/>
        <s v="Sutander, Marilyn"/>
        <s v="Thomas, Khaleh"/>
        <s v="Thompson, Jenna"/>
        <s v="Thompson, Matthew"/>
        <s v="Tomanec, Kriston"/>
        <s v="Tyson, Eli"/>
        <s v="Wasilowski II, Thomas"/>
        <s v="Weber, Tamber"/>
        <s v="Weinberg, Jenna"/>
        <s v="Whitaker, Jessica"/>
        <s v="Wilkins, Alison"/>
        <s v="Williams, Michael"/>
        <s v="Wilson, Lindsey"/>
        <s v="Wingo, Jana"/>
        <s v="Wong, Melissa"/>
        <s v="Youell, Nancy"/>
        <s v="Nature Conservancy"/>
        <s v="Stepstone"/>
        <s v="Symphony in the Flint Hills"/>
        <s v="Wichita Community Foundation"/>
        <s v="Wichita Grand Opera"/>
        <s v="Agee, Dana"/>
        <s v="Agrawal, Neena"/>
        <s v="Anderson, Carly"/>
        <s v="Arnette, Christopher"/>
        <s v="Bailey, Lauren"/>
        <s v="Barnes, Brett"/>
        <s v="Brown, Carolyn"/>
        <s v="Brown, Layle"/>
        <s v="Call, Laura"/>
        <s v="Chan, Martha"/>
        <s v="Clay, Natalie"/>
        <s v="Collins, Katherine"/>
        <s v="Crews, Emily"/>
        <s v="Cross, Alicia"/>
        <s v="Cross, Melissa"/>
        <s v="Dixon, Heather"/>
        <s v="Dolecheck, Mark"/>
        <s v="Draddy, Andrea"/>
        <s v="Esparza, Michael"/>
        <s v="Fagundes, Alison"/>
        <s v="Fischer, Remington"/>
        <s v="Flanagan, Brett"/>
        <s v="Fontenot, Andrew"/>
        <s v="Furr, Robert"/>
        <s v="Galindo, Carlos"/>
        <s v="Gilmore, Karla"/>
        <s v="Ginther, Nicholas"/>
        <s v="Glover, Rachel"/>
        <s v="Gonzalez, Matthew"/>
        <s v="Gopalratnam, Arjun"/>
        <s v="Gorcyca, Katherine"/>
        <s v="Hall, Daniel"/>
        <s v="Hamman, Rebeca"/>
        <s v="Herzog, Mary"/>
        <s v="Hilton, Amanda"/>
        <s v="Hobbs, Katey"/>
        <s v="Huffer, Sarah"/>
        <s v="Jamison, Whitney"/>
        <s v="Kerslake, Julie"/>
        <s v="Kimpton, Eric"/>
        <s v="Kincaid, Jared"/>
        <s v="Latham, Timothy"/>
        <s v="Lee, Jessica"/>
        <s v="Legge, Melissa"/>
        <s v="Liao, Wang"/>
        <s v="Lindeman, Matthew"/>
        <s v="Liu, Wenxi"/>
        <s v="Miller, Ryan"/>
        <s v="Mills, Robert"/>
        <s v="Mocella, Ashley"/>
        <s v="Maorris, Jason"/>
        <s v="Murphree, Marcus"/>
        <s v="Newman, Zachary"/>
        <s v="Oakes, Kathryn"/>
        <s v="Ouimet, Gabrielle"/>
        <s v="Pair, Jody"/>
        <s v="Parris, Jordan"/>
        <s v="Phillippi, Brian"/>
        <s v="Phillips, Shelby"/>
        <s v="Pointsatte, Rachael"/>
        <s v="Prescott, Richard"/>
        <s v="Raghavan, Vibha"/>
        <s v="Raney, Stephanie"/>
        <s v="Reynolds, Jessica"/>
        <s v="Rhoads, Caleb"/>
        <s v="Riera, Ana"/>
        <s v="Riera, Mari"/>
        <s v="Rockett, Alison"/>
        <s v="Rodriguez, Gabriel"/>
        <s v="Rosenberg, Russell"/>
        <s v="Rush, Cynthia"/>
        <s v="Searle, Abigail"/>
        <s v="Seay, William"/>
        <s v="Shamas, Alec"/>
        <s v="Simonsen, Ben"/>
        <s v="Slusser, Carolyn"/>
        <s v="Smith, Lauren"/>
        <s v="Smith, Samuel"/>
        <s v="Stevens, Ashley"/>
        <s v="Stuart, Laura"/>
        <s v="Suggs, Ashley"/>
        <s v="Sullivan, Ryan"/>
        <s v="Surman, Alexandra"/>
        <s v="Terry, Matthew"/>
        <s v="Thurston, Jacob"/>
        <s v="Tian, Xiao"/>
        <s v="Trau, Steven"/>
        <s v="Tuttle, Ashley"/>
        <s v="Vasavada, Needi"/>
        <s v="Vasavada, Rhuju"/>
        <s v="Walker, Cassi"/>
        <s v="Walker, Ellen"/>
        <s v="Watkins, Lori"/>
        <s v="Watts, Jenny"/>
        <s v="Watts, Matthew"/>
        <s v="Werner, John"/>
        <s v="Werner, Thomas"/>
        <s v="Williams, Erin"/>
        <s v="Zeller, Sarah"/>
        <s v="Eastminster Presbyterian Church"/>
        <s v="Ellis Foundation"/>
        <s v="Great Plains Nature Center"/>
        <s v="Kansas University"/>
        <s v="National Symphony Orchestra Association"/>
        <s v="Adams, Delisa"/>
        <s v="Agrawal,  Millie"/>
        <s v="Allexan, Sarah"/>
        <s v="Bedynek, Mary Katherine"/>
        <s v="Berbert, Georgia"/>
        <s v="Blasi, Audra"/>
        <s v="Bromley, Chelsey"/>
        <s v="Canaday, Dian"/>
        <s v="Carrier, Elizabeth"/>
        <s v="Casner, Erin"/>
        <s v="Covey, Kylie"/>
        <s v="Crowder, Justin"/>
        <s v="Cure, Vanna"/>
        <s v="DeGarmo, Andrew"/>
        <s v="Dinwiddie, Jennifer"/>
        <s v="Duea, Sarah"/>
        <s v="Duncan, Cameron"/>
        <s v="Dysle, Nicholas"/>
        <s v="Ender, Alexandra"/>
        <s v="Esclovon, Kaylan"/>
        <s v="Etheridge-Morgan, Patrieka"/>
        <s v="Finlen, Ryan"/>
        <s v="Flax, Caleb"/>
        <s v="Furr, III, Robert"/>
        <s v="Gartner, David"/>
        <s v="Glenn, Emily"/>
        <s v="Goad, Hope"/>
        <s v="Graeff, Benjamin"/>
        <s v="Guillemette, Shayn"/>
        <s v="Hammann, Rebeca"/>
        <s v="Harrison, Nicole"/>
        <s v="Helfrich, Brianna"/>
        <s v="Herman, Bryan"/>
        <s v="Higerd, Allison"/>
        <s v="Hill, Margaret"/>
        <s v="Huffer, Hillary"/>
        <s v="Janitz, Erika"/>
        <s v="Juarez III, Leopoldo"/>
        <s v="Kaiser, Katelyn"/>
        <s v="Kilburg, Tara"/>
        <s v="Kissick, Kyle"/>
        <s v="Krunic, Tanja"/>
        <s v="Laing, Lauren"/>
        <s v="Laundsen, Kaitlin"/>
        <s v="Lia, Wang"/>
        <s v="Loney, Grant"/>
        <s v="Longoria, Joel"/>
        <s v="McGreevy, Joe"/>
        <s v="McIntosh, Kelsey"/>
        <s v="Mellinger, Molly"/>
        <s v="Miller, Nathan"/>
        <s v="Minnihan, Heidi"/>
        <s v="Morgan, Tessa"/>
        <s v="Murray, Megan"/>
        <s v="Nguyen, Melinda"/>
        <s v="Nieuwoudt, Stephan"/>
        <s v="Patel, Rishad"/>
        <s v="Pendley, Kaitlin"/>
        <s v="Poinsatte, Rachael"/>
        <s v="Potts, Jennifer"/>
        <s v="Pringle, Jennifer"/>
        <s v="Rahman, Tawhid"/>
        <s v="Rudat, Alexander"/>
        <s v="Ruiz, Sandra"/>
        <s v="Schmidt, Caitlin"/>
        <s v="Schroeder, Thomas"/>
        <s v="Seiler, Stephanie"/>
        <s v="Selle, Christopher"/>
        <s v="Sheck, Stacie"/>
        <s v="Shivar, Shannon"/>
        <s v="Simonsen, Kelsey"/>
        <s v="Stewart, Michael"/>
        <s v="Still, Michael"/>
        <s v="Taylor, Emily"/>
        <s v="Trau, Rachel"/>
        <s v="Trisler, JoHelen"/>
        <s v="Van Dyke, Courtney"/>
        <s v="Williams, Nolan"/>
        <s v="Williams, Robert"/>
        <s v="Yerkes, Jennifer"/>
        <s v="Yerkes, John"/>
        <s v="Yerkes, Theresa"/>
        <s v="York, Daniel"/>
        <s v="Young, Shannon"/>
        <s v="Zakrewsky, Michael"/>
        <s v="Zuiss, Edward"/>
        <s v="Nonprofit Chamber of Service"/>
        <s v="Storytelling Institute"/>
        <s v="Wichita Wind Ensembles"/>
        <s v="Abrego, Zachary"/>
        <s v="Adkinson, Joshua"/>
        <s v="Agrawal, Millie"/>
        <s v="Bachman, Annie"/>
        <s v="Beckey, Danielle"/>
        <s v="Bohm, Carol-Ann"/>
        <s v="Bowhay, Spenser"/>
        <s v="Bullman, Brittany"/>
        <s v="Coble, Joshua"/>
        <s v="Davis, Jeffrey"/>
        <s v="Dolecheck, Deborah"/>
        <s v="Fischer, Amanda"/>
        <s v="Foster, Rudolph"/>
        <s v="Ginther, Elizabeth"/>
        <s v="Gregory, Logan"/>
        <s v="Hairston, Amber"/>
        <s v="Hertmeyer, David"/>
        <s v="Juhnke, Jessica"/>
        <s v="Kauk, Kallen"/>
        <s v="Keller, John"/>
        <s v="Keller, Jordan"/>
        <s v="Koterwas, Matthew"/>
        <s v="Lauridsen, Kaitlin"/>
        <s v="Liddie, David"/>
        <s v="Linderman, Matthew"/>
        <s v="Lynch, Erin"/>
        <s v="Mainz, Emilie"/>
        <s v="Marcinkowski, Desmond, Dana"/>
        <s v="Marsh, Addie"/>
        <s v="Martell, Kayli"/>
        <s v="Martin, Kaitlin"/>
        <s v="Mason, Jennifer"/>
        <s v="McClymont, Kaitlin"/>
        <s v="McCrary, Kathleen"/>
        <s v="Mishue, Melanie"/>
        <s v="Monroe, Alexandra"/>
        <s v="Mortimer, Melissa"/>
        <s v="Murphy, Christina"/>
        <s v="Niehaus, Erik"/>
        <s v="Nieuwoudt, Claudia"/>
        <s v="Patel, Ankita"/>
        <s v="Penciak, Matej"/>
        <s v="Pinnell, Anne"/>
        <s v="Potcinske, Haley"/>
        <s v="Potts, Eric"/>
        <s v="Reese, Todd"/>
        <s v="Reese, Zachary"/>
        <s v="Reilly, Maegan"/>
        <s v="Reyolds, Jessica"/>
        <s v="Robertson, Blair"/>
        <s v="Salazar, D'Andrea"/>
        <s v="Schumann, Matthew"/>
        <s v="Searle, Paul"/>
        <s v="Snipes, Amanda Owen"/>
        <s v="Stevens, Francis"/>
        <s v="Sun, Sharon"/>
        <s v="Surman, Tyler"/>
        <s v="Taylor, Robert"/>
        <s v="Teymourpour, Shayda"/>
        <s v="Valverde, Andrew"/>
        <s v="Van Cleave, Kelley"/>
        <s v="Vigilius, Daniel"/>
        <s v="Vorce, Leslie"/>
        <s v="Voth, anna"/>
        <s v="Wendel, Dustin"/>
        <s v="Wemer, Thomas"/>
        <s v="Wilkes, Katherine"/>
        <s v="Young, Kevin"/>
        <s v="Envision Foundation"/>
        <s v="Koch Cultural Trust"/>
        <s v="Agarwal, Shivani"/>
        <s v="Anderson, Matthew"/>
        <s v="Barnett, Don"/>
        <s v="Baukal, Christine"/>
        <s v="Berry, William"/>
        <s v="Bitonte, Kendall"/>
        <s v="Bohrn, Carol-Ann"/>
        <s v="Bose, Priyanka"/>
        <s v="Bouchouev, Vladislav"/>
        <s v="Bourland, Jeffrey"/>
        <s v="Clark, Benjamin"/>
        <s v="Cole, Adam"/>
        <s v="Collins, Daniel"/>
        <s v="Colven Jr, William"/>
        <s v="Cossel, Aaron"/>
        <s v="Cross, Philip"/>
        <s v="Cuthbert, Alyssa"/>
        <s v="D'Allura, Megan"/>
        <s v="DeGarmo, Lydia"/>
        <s v="Dewitt, Katherine"/>
        <s v="Edic, Heather"/>
        <s v="Egerton, William"/>
        <s v="Fisher, Miranda"/>
        <s v="Franssen, Nicholas"/>
        <s v="Fritz, Kailey"/>
        <s v="Hardeman, Matthew"/>
        <s v="Howard, Michael"/>
        <s v="Johnson, Kelly"/>
        <s v="Kimpton, Kelly"/>
        <s v="Kohn, Taylor"/>
        <s v="Kopf, Kevin"/>
        <s v="Kuipers, Jessica"/>
        <s v="Latta, Amy"/>
        <s v="Liberatore, Anthony"/>
        <s v="Liddle, David"/>
        <s v="Liddle, Peter"/>
        <s v="Lindwall, Tyler"/>
        <s v="Litherland, Christopher"/>
        <s v="Loomis, Ryan"/>
        <s v="Martyn, Matthew"/>
        <s v="May, Michaela"/>
        <s v="McCarthy, Shelsea"/>
        <s v="McDonald, Emily"/>
        <s v="Miller, Meagan"/>
        <s v="Mitchell, Kayla"/>
        <s v="Moore, David"/>
        <s v="Morakis, John"/>
        <s v="Mullet, Matthew"/>
        <s v="Niehaus, Taylor"/>
        <s v="Poinsatte, Joanna"/>
        <s v="Polasek, Sarah"/>
        <s v="Puetz, Jacob"/>
        <s v="Quinn, Molly"/>
        <s v="Rach, Kayla"/>
        <s v="Rajendran, Dhevi"/>
        <s v="Rajendran, Vani"/>
        <s v="Ramseyer, Ryan"/>
        <s v="Ratskoff, Benjamin"/>
        <s v="Reinecke, Teneal"/>
        <s v="Rethwiscn, Samuel"/>
        <s v="Rohleder, Joshua"/>
        <s v="Salisbury, Melesa"/>
        <s v="Scheck, Stacie"/>
        <s v="Schmitt, Laura"/>
        <s v="Shectman, Andrew"/>
        <s v="Sommer, Amy"/>
        <s v="Strate, Justin"/>
        <s v="Sweigart, Eric"/>
        <s v="Trerotola, Tyler"/>
        <s v="Wilson, Amanda"/>
        <s v="Alwert, Garrett"/>
        <s v="Basnight, Caitlin"/>
        <s v="Bonorden, James"/>
        <s v="Boyce, John"/>
        <s v="Campbell, Kara"/>
        <s v="Camper, Tyrek"/>
        <s v="Carrier, Kimberly"/>
        <s v="Chang, Gary"/>
        <s v="Colven, William"/>
        <s v="Copeland, Ethan"/>
        <s v="Covelli, Curtis"/>
        <s v="Crawshaw, Tate"/>
        <s v="Cross, Caroline"/>
        <s v="Denton, Andrew"/>
        <s v="DeWitt, Dane"/>
        <s v="Diehl, Kevin"/>
        <s v="Dodson, Jill"/>
        <s v="Dolechek, Deborah"/>
        <s v="Donnelly, Erin"/>
        <s v="Dort, Tyler"/>
        <s v="Dula Jonathon"/>
        <s v="Dunlap, Jessica"/>
        <s v="Farmer, Emily"/>
        <s v="Gibson, Robert"/>
        <s v="Harris, Holly"/>
        <s v="Hawes, David"/>
        <s v="Highfill, Adam"/>
        <s v="Holliman, Krista"/>
        <s v="Jamison, Olivia"/>
        <s v="Janssens, Nicholas"/>
        <s v="Jayakaran, Jacob"/>
        <s v="Jenny, Matthew"/>
        <s v="Johnson, Anna"/>
        <s v="Juarez, Joseph"/>
        <s v="Kaiser, Brianna"/>
        <s v="Kaufmann, Peter"/>
        <s v="Lambert, Jenna"/>
        <s v="Latta, Jennifer"/>
        <s v="Lee, Charlene"/>
        <s v="Lee, Daniel"/>
        <s v="Luckhard, Melissa"/>
        <s v="Malone, Kyle"/>
        <s v="Manor, Gregory"/>
        <s v="Mason, Christa"/>
        <s v="Massa, Maria"/>
        <s v="McGreevy, John"/>
        <s v="Morgan, Tori"/>
        <s v="Niemtschk, Kelsey"/>
        <s v="Nix, Anna"/>
        <s v="O'Sullivan, Tierney"/>
        <s v="Papadelis, Efstratios"/>
        <s v="Pinnel, Anne"/>
        <s v="Poole, Danielle"/>
        <s v="Porter, Piritta"/>
        <s v="Potts, Claire"/>
        <s v="Raman, Vineet"/>
        <s v="Ray, Caitlin"/>
        <s v="Rethwisch, Samuel"/>
        <s v="Richey, Preston"/>
        <s v="Rodriguez, Adriana Iturbide"/>
        <s v="Rye, Rachel"/>
        <s v="Salisbury, Jason"/>
        <s v="Schroeder, Amy"/>
        <s v="Taylor, Allison"/>
        <s v="Teerlink, Christopher"/>
        <s v="Thraen, Linnea"/>
        <s v="Treat, Meredith"/>
        <s v="VanCleave, Kelly"/>
        <s v="VanDyke, Courtney"/>
        <s v="Weeks, Savannah"/>
        <s v="Williams, Thomas"/>
        <s v="Wofford, Ashley"/>
        <s v="Yerkes, Daniel"/>
        <s v="Zemanick,  Kristen"/>
        <s v="Alex, Brandon"/>
        <s v="Arneson, Luke"/>
        <s v="Baber, Kristen"/>
        <s v="Bassiri, Troy"/>
        <s v="Baukal, Caitlyn"/>
        <s v="Bergan, Zachary"/>
        <s v="Bitonte, Eben"/>
        <s v="Blankinship, Ian"/>
        <s v="Bolmer, Elizabeth"/>
        <s v="Bourland, Connor"/>
        <s v="Boyce, Maureen"/>
        <s v="Bradley, Tyler"/>
        <s v="Chandler, Christine"/>
        <s v="Chang, Ashley"/>
        <s v="Childs, Allison"/>
        <s v="Clavelli, Jason"/>
        <s v="Colven, Jr, Williams"/>
        <s v="Cook, Lindsey"/>
        <s v="Cowart, Allison"/>
        <s v="Daniel, Hailey"/>
        <s v="Danielson, Jeffrey"/>
        <s v="Davidson, Emily"/>
        <s v="Dula, Jonathon"/>
        <s v="Engel, Madeline"/>
        <s v="Ewers, Jacob"/>
        <s v="Fareed, Shaaz"/>
        <s v="Fox, Lynley"/>
        <s v="Fritsche, Philip"/>
        <s v="Graza, Elizabeth"/>
        <s v="Gause, Haylee"/>
        <s v="Harris, Jr, Benny"/>
        <s v="Helfrich, Jared"/>
        <s v="Henderson, Leah"/>
        <s v="Hoover, Caleb"/>
        <s v="Housley, Marissa"/>
        <s v="Iturbide, Rodriguez, Adriana"/>
        <s v="Jansen, Natalie"/>
        <s v="Johnson, Katherine"/>
        <s v="Johnson, Rhett"/>
        <s v="Jurgensen, Amber"/>
        <s v="Korpi, Katherine"/>
        <s v="Lambert, Natalie"/>
        <s v="Little, David"/>
        <s v="Lukhard, Melissa"/>
        <s v="Macari, Rachel"/>
        <s v="McEachern, Brittany"/>
        <s v="Moses, Holly"/>
        <s v="Nichols, Taylor"/>
        <s v="Osborne, Joanna"/>
        <s v="Palski, Jill"/>
        <s v="Polasek, Ervin"/>
        <s v="Rahman, Bushra"/>
        <s v="Rajendran, Sakthi"/>
        <s v="Ramseyer, Emily"/>
        <s v="Rasp, Haley"/>
        <s v="Ruh, Elaine"/>
        <s v="Schuitze, Brandon"/>
        <s v="Schwinn, Jonathan"/>
        <s v="Sementelli, Shelby"/>
        <s v="Slaten, Alexandra"/>
        <s v="Smith, Lindsay"/>
        <s v="Stevens, Jeannelle"/>
        <s v="Stout, Bryce"/>
        <s v="Trertola, Tyler"/>
        <s v="Valdez, Michael"/>
        <s v="Valmont, Anique"/>
        <s v="Vetalice, Nicole"/>
        <s v="Waggett, Jonathan"/>
        <s v="Whitt, Elizabeth"/>
        <s v="Wierman, Christopher"/>
        <s v="Williams, Jacob"/>
        <s v="Yerkes, Michael"/>
        <s v="Council for Economic Education"/>
        <s v="Friends of the Great Plains Nature Center"/>
        <s v="Pembroke Hill School"/>
        <s v="Aupperle, Patrick"/>
        <s v="Bachman, Alec"/>
        <s v="Baker, Caitlin"/>
        <s v="Bennett, Shericka"/>
        <s v="Berdan, Holly"/>
        <s v="Bhakta, Saajan"/>
        <s v="Blischak, Julianna"/>
        <s v="Blizzard, Benjamin"/>
        <s v="Boriack, Brooke"/>
        <s v="Cangiano, Kristen"/>
        <s v="Cera-Proulx, Katryna"/>
        <s v="Codoluto, Daniel"/>
        <s v="Coffey, Kailey"/>
        <s v="Cole, Andrew"/>
        <s v="Colling, Lindsay"/>
        <s v="Collins, Patrick"/>
        <s v="Cook, Jenna"/>
        <s v="Cooke, John"/>
        <s v="Cramer, Broc"/>
        <s v="Culotta, McKenzie"/>
        <s v="Davis, Connor"/>
        <s v="Donnelly, Sean"/>
        <s v="Edgerly, Alex"/>
        <s v="Ehrlich, Robert"/>
        <s v="Ellender, Claire"/>
        <s v="Elmber, Stephany"/>
        <s v="Fisher, Mikayla"/>
        <s v="Fox, Taryn"/>
        <s v="Franssen, Tyler"/>
        <s v="Garza, Elizabeth"/>
        <s v="Gazaway, Jason"/>
        <s v="Grant, Maria"/>
        <s v="Hamman, Chad"/>
        <s v="Harms, Steven"/>
        <s v="Harris, Benny"/>
        <s v="Hawes, Daniel"/>
        <s v="He, Michael"/>
        <s v="Hoover, Joshua"/>
        <s v="Isbell, Taylor"/>
        <s v="Jeng, Michelle"/>
        <s v="Ketter, Ellen"/>
        <s v="Kolbeck, Taylor"/>
        <s v="Krieger, Sara"/>
        <s v="LeMaster, Grace"/>
        <s v="Longoria, Anthony"/>
        <s v="Lundell, Jana"/>
        <s v="Malone, Ryan"/>
        <s v="Marino, Danielle"/>
        <s v="Mason, Christopher"/>
        <s v="McClain, William"/>
        <s v="Melton, James"/>
        <s v="Ming, Thomas"/>
        <s v="Nelson, Carly"/>
        <s v="Pere, Jessica"/>
        <s v="Permenter, Haley"/>
        <s v="Piszczek, Jackie"/>
        <s v="Prest, Sara"/>
        <s v="Randall, Andrew"/>
        <s v="Rhoads, Kyla"/>
        <s v="Schroeder, Kayla"/>
        <s v="Schultze, Brandon"/>
        <s v="Stewart, Savannah"/>
        <s v="Stewart, Nathan"/>
        <s v="Sweigart, Sarah"/>
        <s v="Taylor, Alexander"/>
        <s v="Vogt, Adam"/>
        <s v="Westemeir, Kailey"/>
        <s v="Williams, Sheron"/>
        <s v="Returned Scholarships"/>
        <s v="Ronnebaum, Adam"/>
        <s v="Brechbill, Alex"/>
        <s v="Alexandra, Slaten"/>
        <s v="Horn, Anna"/>
        <s v="Kubena, Ariane"/>
        <s v="Smading, Aubrey"/>
        <s v="Alwert, Bailey"/>
        <s v="White, Benjamin"/>
        <s v="Witcher, Bethany"/>
        <s v="McIntosh, Brandon"/>
        <s v="Westemeir, Brenna"/>
        <s v="Cramer, Bronc"/>
        <s v="Menkes, Caroline"/>
        <s v="Kolbeck, Casey"/>
        <s v="Hardeman, Charles"/>
        <s v="Holloway, Charles"/>
        <s v="Grunewald, Chris"/>
        <s v="Meyer, Christina"/>
        <s v="Dinsdale, Danielle"/>
        <s v="Casey, David"/>
        <s v="Winter, Dayton"/>
        <s v="Menezes, Dean"/>
        <s v="Goentzel, Elizabeth"/>
        <s v="McDermott, Elizabeth"/>
        <s v="Yung, Emily"/>
        <s v="Murphy, Erin"/>
        <s v="Papadelis, Evangelos"/>
        <s v="Olson, Gavin"/>
        <s v="Baltzer, Gilbert"/>
        <s v="Herschlip, Greta"/>
        <s v="Kincaid, Hannah"/>
        <s v="Melia, Hannah"/>
        <s v="Ruggles, Jacinda"/>
        <s v="Spitz, Jacob"/>
        <s v="Frisbie, James"/>
        <s v="Degarmo, Jason"/>
        <s v="Diaz, Jenny"/>
        <s v="Mickey, Jessica"/>
        <s v="Bisila, Jonathan"/>
        <s v="Go, Jonathan"/>
        <s v="Dula, Jonatha"/>
        <s v="Schwab, Joshua"/>
        <s v="Baker, Justin"/>
        <s v="Stiles, Kailee"/>
        <s v="Spitz, Katherine"/>
        <s v="Seurer, Kaylene"/>
        <s v="Bowen, Kendra"/>
        <s v="Shectman, Kevin"/>
        <s v="Huber, Lacey"/>
        <s v="Alexander, Lexi"/>
        <s v="Blizzard, Lincoln"/>
        <s v="Pedraza, Jr, Luis"/>
        <s v="Cole, Mackenzie"/>
        <s v="Minnich, Madison"/>
        <s v="Schuett, Marissa"/>
        <s v="Hinnen, Michael"/>
        <s v="Moran, Michael"/>
        <s v="Fultz, Michelle"/>
        <s v="Crenshaw, Morgan"/>
        <s v="Rhyne, Nicholas"/>
        <s v="Raman, Nishant"/>
        <s v="Stewart, Olivia"/>
        <s v="Gregory, Paige"/>
        <s v="Yerkes, Patrick"/>
        <s v="Clark, Peter"/>
        <s v="Poerter, Piritta"/>
        <s v="Price, Rachel"/>
        <s v="Returned Scholarship"/>
        <s v="Short, Robert"/>
        <s v="Clayton, Sara"/>
        <s v="Ramgoolam, Shalini"/>
        <s v="Siebken, Shane"/>
        <s v="Jain, Shivangi"/>
        <s v="Moynihan, Siobhan"/>
        <s v="Elmer, Stephany"/>
        <s v="Murray, Taylor"/>
        <s v="Molnoskey, Travis"/>
        <s v="Furgerson, Tyler"/>
        <s v="Petter-McCauley, Tyler"/>
        <s v="Belcher, Wallis"/>
        <s v="Haycook, William"/>
        <s v="McClain, William, III"/>
        <s v="Creevan, Zachary"/>
        <s v="Tao, Zoe"/>
        <s v="Marshall County Arts Cooperative"/>
        <s v="Wichita Festivals"/>
        <s v="Brake, Aaron"/>
        <s v="Renner, Abigail"/>
        <s v="Wilson, Abigail"/>
        <s v="Etheridge, Adriannte"/>
        <s v="Cotsoradis, Alicia"/>
        <s v="Lukhard, Amanda"/>
        <s v="Pass, Amanda"/>
        <s v="Cooke, Amy"/>
        <s v="Cunningham, Andie"/>
        <s v="Seiler, Benjamin"/>
        <s v="Mousley, Brendan"/>
        <s v="Rush, Bridget"/>
        <s v="Becker, Brogan"/>
        <s v="Gibson, Christopher"/>
        <s v="Gutierrez, Christopher"/>
        <s v="Hughes, Colton"/>
        <s v="Nichols, Cooper"/>
        <s v="Ewers, David"/>
        <s v="Steiner, David"/>
        <s v="Rudy, Dominic"/>
        <s v="Rieger, Eleena"/>
        <s v="Graeff, Elizabeth"/>
        <s v="Rohl, Emelia"/>
        <s v="Rohleder, Emily"/>
        <s v="Edgerly, Erica"/>
        <s v="Wiens, Gabreille"/>
        <s v="LeRock, Garrison"/>
        <s v="Dyson, Ivey"/>
        <s v="Woolsey, Jacob"/>
        <s v="Leber, Jake"/>
        <s v="Jansen, James"/>
        <s v="Baucom, Jessica"/>
        <s v="Fritsche, Jessica"/>
        <s v="Keever, Jessica"/>
        <s v="Grunewald, Jonathan"/>
        <s v="Lavalle, Jonathon"/>
        <s v="Lundell, Jordan"/>
        <s v="Gathright, Joshua"/>
        <s v="Yonkin, Joshua"/>
        <s v="Haeska, Kathryn"/>
        <s v="McIntosh, Kathryn"/>
        <s v="George, Kayley"/>
        <s v="Sontheimer, Kristin"/>
        <s v="Wilson, Kristin"/>
        <s v="Bender, Madelin"/>
        <s v="Clavelli, Matthew"/>
        <s v="Rotundo, Matthew"/>
        <s v="Zemanick, Matthew"/>
        <s v="Hardeman, Michael"/>
        <s v="Rushing, Mikaila"/>
        <s v="Loomis, Peter"/>
        <s v="Isbell, Peyton"/>
        <s v="Masterson, Phillip"/>
        <s v="Miller, Rachel"/>
        <s v="Smock, Robert"/>
        <s v="Makin, Sarah"/>
        <s v="Wang, Shannon"/>
        <s v="Menezes, Simone"/>
        <s v="Taylor, Sloane"/>
        <s v="Dilkes, Stepan"/>
        <s v="Munson, Stephanie"/>
        <s v="Abdelaziz, Suad"/>
        <s v="Kaufman, Sydney"/>
        <s v="Cox, Utah"/>
        <s v="Xia Yin, Yue"/>
        <s v="Griots Storytelling Institute"/>
        <s v="Pittsburg State University"/>
        <s v="Turgeon, Alexa"/>
        <s v="McKinley, Allison"/>
        <s v="Cole, Alyssa"/>
        <s v="Hinnen, Amanda"/>
        <s v="McKinley, Amanda"/>
        <s v="Carrillo, Amber"/>
        <s v="Marino, Andrew"/>
        <s v="Monroe, Andrew"/>
        <s v="Trotter, Andrew"/>
        <s v="Rowlett, Austin"/>
        <s v="Bell, Brandi"/>
        <s v="Senior Callista"/>
        <s v="Jones, Cameron"/>
        <s v="Go, Caroline"/>
        <s v="Franz, Carter"/>
        <s v="Evans, Cathleen"/>
        <s v="Baukal, Courtney"/>
        <s v="Vinyard, Dana"/>
        <s v="Eggert, Daniel"/>
        <s v="Moran, Daniel"/>
        <s v="Hu, David"/>
        <s v="Webb, Demario"/>
        <s v="Shah, Devanshi"/>
        <s v="Thompson, Dillon"/>
        <s v="Chen, Dorothy"/>
        <s v="Severson, Dylan"/>
        <s v="Dwyer, Elizabeth"/>
        <s v="Gardiner, Elizabeth"/>
        <s v="Hughes, Eliott"/>
        <s v="Rohlender, Emily"/>
        <s v="Zwick, Emily"/>
        <s v="Matthews, Eric"/>
        <s v="Lencioni, Gabrielle"/>
        <s v="Phillips, Gabrielle"/>
        <s v="Kohn, Grace"/>
        <s v="Mueller, Grace"/>
        <s v="Harmon, Graham"/>
        <s v="Creitz, Haley"/>
        <s v="Hayhurst, Halle"/>
        <s v="Staib, Halle"/>
        <s v="Boline, Hannah"/>
        <s v="Johnson, Hannah"/>
        <s v="Highfill, Jacob"/>
        <s v="Ding, Jessica"/>
        <s v="Resnick, Jessica"/>
        <s v="Lund, Jordan"/>
        <s v="Taylor, Jordan"/>
        <s v="Dutton, Joshua"/>
        <s v="Camp, Julia"/>
        <s v="Kaitlin, McCarter"/>
        <s v="Schoenbauer, Kaitlyn"/>
        <s v="Duncan, Katie"/>
        <s v="Smith, Katlyn"/>
        <s v="Mesh, Kayla"/>
        <s v="Kobleck, Kennedy"/>
        <s v="Monaco, Kevin"/>
        <s v="Allison, Kiara"/>
        <s v="Allen, Kirsten"/>
        <s v="Graves, Kristen"/>
        <s v="Cooper, Lauren"/>
        <s v="Pfeifer, Lauren"/>
        <s v="Benes, Lia"/>
        <s v="Lemaster, Lindy"/>
        <s v="Penny, Mackenzie"/>
        <s v="Nicol, Macy"/>
        <s v="Simko, Madeline"/>
        <s v="Spencer, Madeline"/>
        <s v="Moorhouse, Makayla"/>
        <s v="Miskin, Margaret"/>
        <s v="Hilscher, Megan"/>
        <s v="Brooks, Mica"/>
        <s v="Ding, Michelle"/>
        <s v="Ronnebaum, Monica"/>
        <s v="Krause, Morgan"/>
        <s v="Kruse, Noah"/>
        <s v="Magnin, Paige"/>
        <s v="Kahre, Parth"/>
        <s v="Maetzold, Quinn"/>
        <s v="Korn, Rachel"/>
        <s v="Willoughby, Raylea"/>
        <s v="Short Robert"/>
        <s v="Clinton, Ryan"/>
        <s v="Flisikowski, Sarah"/>
        <s v="Gray, Scott"/>
        <s v="Subnaik, Selesha"/>
        <s v="Kaggal, Serene"/>
        <s v="Manes, Shannon"/>
        <s v="Blackburn, Sophie"/>
        <s v="Fareed, Sunya"/>
        <s v="Morales, Sydney"/>
        <s v="Clavelli, Thomas"/>
        <s v="Benes, Tori"/>
        <s v="Mock, Tori"/>
        <s v="Edwards, Trenton"/>
        <s v="Flamini, Trevor"/>
        <s v="Mark Arts"/>
        <s v="A Wilson"/>
        <s v="A Dodson"/>
        <s v="A Torres"/>
        <s v="A Brechbill"/>
        <s v="A Taylor"/>
        <s v="A Turgeon"/>
        <s v="A Lindwall"/>
        <s v="A Kimpton"/>
        <s v="A Cotsoradis"/>
        <s v="A Brown"/>
        <s v="A McKinley"/>
        <s v="A Cole"/>
        <s v="A Hinnen"/>
        <s v="A Lukhard"/>
        <s v="A Pass"/>
        <s v="A Reyes"/>
        <s v="A Carrillo"/>
        <s v="A Cooke"/>
        <s v="A Cunningham"/>
        <s v="A Marino"/>
        <s v="A Monroe"/>
        <s v="A Rafferty"/>
        <s v="A Trotter"/>
        <s v="A Barreda"/>
        <s v="A Kubena"/>
        <s v="A Kolar"/>
        <s v="A Cirmi"/>
        <s v="A Ruiz"/>
        <s v="A Smading"/>
        <s v="A Rowlett"/>
        <s v="B Sapet"/>
        <s v="B Seiler"/>
        <s v="B White"/>
        <s v="B Bell"/>
        <s v="B McIntosh"/>
        <s v="B Mousley"/>
        <s v="B Gilbert"/>
        <s v="B Polaser"/>
        <s v="B Rush"/>
        <s v="B Slicker"/>
        <s v="B Becker"/>
        <s v="B Sutherland"/>
        <s v="B Short"/>
        <s v="C Fahey"/>
        <s v="C Jones"/>
        <s v="C Engel"/>
        <s v="C Go"/>
        <s v="C Menkes"/>
        <s v="C Franz"/>
        <s v="C Kolbeck"/>
        <s v="C Brechbill"/>
        <s v="C Evans"/>
        <s v="C Ramos"/>
        <s v="C Gibson"/>
        <s v="C Clayton"/>
        <s v="C Nichols"/>
        <s v="C Baukal"/>
        <s v="D Engelbart"/>
        <s v="D Eggert"/>
        <s v="D Moran"/>
        <s v="D Levesque"/>
        <s v="D Casey"/>
        <s v="D Ewers"/>
        <s v="D Menezes"/>
        <s v="D Thompson"/>
        <s v="D Chen"/>
        <s v="D Severson"/>
        <s v="E Dwyer"/>
        <s v="E Gardiner"/>
        <s v="E Goentzel"/>
        <s v="E Honnold"/>
        <s v="E McDermott"/>
        <s v="E Laing"/>
        <s v="E Rohl"/>
        <s v="E Hayashi"/>
        <s v="E Clinton"/>
        <s v="E Cross"/>
        <s v="E Ramsey"/>
        <s v="E Rohleder"/>
        <s v="E Wurst"/>
        <s v="E Xue"/>
        <s v="E Yung"/>
        <s v="E Zwick"/>
        <s v="E Ewers"/>
        <s v="E Hu"/>
        <s v="E Matthews"/>
        <s v="E Edgerly"/>
        <s v="E Henrichs"/>
        <s v="G Lencioni"/>
        <s v="G Phillips"/>
        <s v="G Wiens"/>
        <s v="G Kohn"/>
        <s v="G Blizzard"/>
        <s v="H Letterman"/>
        <s v="H Anderson"/>
        <s v="H Boline"/>
        <s v="H Curry"/>
        <s v="H Halepaska"/>
        <s v="H Pere"/>
        <s v="H Harrison"/>
        <s v="H Montgomery"/>
        <s v="Iowa Lakes Community College"/>
        <s v="I Carrillo"/>
        <s v="I Wilson"/>
        <s v="I Longoria"/>
        <s v="I Dyson"/>
        <s v="J Chessmore"/>
        <s v="J Turnbaugh"/>
        <s v="J Highill"/>
        <s v="J Murray"/>
        <s v="J Spitz"/>
        <s v="J Villella"/>
        <s v="J Ray"/>
        <s v="J Frisbie"/>
        <s v="J Strate"/>
        <s v="J Fisher"/>
        <s v="J Ding"/>
        <s v="J Fritsche"/>
        <s v="J Keever"/>
        <s v="J Resnick"/>
        <s v="J Zhang"/>
        <s v="J Go"/>
        <s v="J Grunewald"/>
        <s v="J Harry"/>
        <s v="J Lund"/>
        <s v="J Taylor"/>
        <s v="J Dutton"/>
        <s v="J Gathright"/>
        <s v="J Yonkin"/>
        <s v="J Camp"/>
        <s v="J Tomtschik"/>
        <s v="J Blischak"/>
        <s v="J Baker"/>
        <s v="K Stiles"/>
        <s v="K McCarter"/>
        <s v="K Kolosieke"/>
        <s v="K Haeska"/>
        <s v="K McIntosh"/>
        <s v="K Duncan"/>
        <s v="K Smith"/>
        <s v="K Mesh"/>
        <s v="K Boren"/>
        <s v="K Woolsey"/>
        <s v="K Seurer"/>
        <s v="K George"/>
        <s v="K Buxton"/>
        <s v="K Kolbeck"/>
        <s v="K Dwyer"/>
        <s v="K Monaco"/>
        <s v="K Watkins"/>
        <s v="K Allen"/>
        <s v="K Johnson"/>
        <s v="K Graves"/>
        <s v="K Wilson"/>
        <s v="K Resnick"/>
        <s v="L Cooper"/>
        <s v="L Dwyer"/>
        <s v="L Quam"/>
        <s v="L Garcia"/>
        <s v="L Rogers"/>
        <s v="L Alexander"/>
        <s v="L Benes"/>
        <s v="L Blizzard"/>
        <s v="L Miller"/>
        <s v="L Lemaster"/>
        <s v="L Lepottier"/>
        <s v="L Pedraza"/>
        <s v="M Cole"/>
        <s v="M Penny"/>
        <s v="M Nicol"/>
        <s v="M Spencer"/>
        <s v="M Moorhouse"/>
        <s v="M Rose"/>
        <s v="M Michniewicz"/>
        <s v="M Rotundo"/>
        <s v="M Zemanick"/>
        <s v="M Hilscher"/>
        <s v="M Brooks"/>
        <s v="M Hardeman"/>
        <s v="M Hinnen"/>
        <s v="M Ding"/>
        <s v="M Rushing"/>
        <s v="M Cade"/>
        <s v="M Anaya"/>
        <s v="M Shurtz"/>
        <s v="M Ronnenbaum"/>
        <s v="M Krause"/>
        <s v="M McCullough"/>
        <s v="M Khowaja"/>
        <s v="N O'Malley"/>
        <s v="N Hunt"/>
        <s v="N Cote"/>
        <s v="O Serrano"/>
        <s v="O Baalman"/>
        <s v="P Magnin"/>
        <s v="P Smading"/>
        <s v="P Khare"/>
        <s v="P Yerkes"/>
        <s v="P Briggs"/>
        <s v="P Loomis"/>
        <s v="P Isbell"/>
        <s v="P Masterson"/>
        <s v="P Zhao"/>
        <s v="Q Maetzold"/>
        <s v="R Lee"/>
        <s v="R Willoughby"/>
        <s v="R Hughes"/>
        <s v="R Mousley"/>
        <s v="R Leber"/>
        <s v="R Dazzo"/>
        <s v="R Short"/>
        <s v="R Stickland"/>
        <s v="R Valleru"/>
        <s v="R Clinton"/>
        <s v="R Malone"/>
        <s v="S Clayton"/>
        <s v="S Flisikowksi"/>
        <s v="S Makin"/>
        <s v="S Schreiber"/>
        <s v="S Young"/>
        <s v="S Subnaik"/>
        <s v="S Kaggal"/>
        <s v="S Ramgoolam"/>
        <s v="S Maynes"/>
        <s v="S Wang"/>
        <s v="S Maetzold"/>
        <s v="S Menezes"/>
        <s v="S Taylor"/>
        <s v="S Blackburn"/>
        <s v="S Dilkes"/>
        <s v="S Munson"/>
        <s v="S Fareed"/>
        <s v="S Kaufman"/>
        <s v="S Morales"/>
        <s v="S Van Scyoc"/>
        <s v="T Clavelli"/>
        <s v="T Masterson"/>
        <s v="T Mickey"/>
        <s v="T Benes"/>
        <s v="T Mock"/>
        <s v="T Edwards"/>
        <s v="T Flamini"/>
        <s v="University of Manitoba"/>
        <s v="U Cox"/>
        <s v="V McDermott"/>
        <s v="Yue Yin Xia"/>
        <s v="Z Creevan"/>
        <s v="Z Litzenberg"/>
        <s v="Z Tao"/>
        <s v="Depot Theatre Company"/>
        <s v="Ottawa University"/>
        <s v="Pando Initiative"/>
        <s v="A McCullough"/>
        <s v="A Stenzel"/>
        <s v="A Bauman"/>
        <s v="A Weed"/>
        <s v="A Piszczek"/>
        <s v="A Stevenson"/>
        <s v="A Lukahrd"/>
        <s v="A Biddison"/>
        <s v="A Johnson"/>
        <s v="A Needs"/>
        <s v="A Curtis"/>
        <s v="A Fox"/>
        <s v="A Crimi"/>
        <s v="A Buss"/>
        <s v="B Piccard"/>
        <s v="B Polasek"/>
        <s v="B Noonan"/>
        <s v="C Reyes"/>
        <s v="C Chugg"/>
        <s v="C Rogers"/>
        <s v="C Noble"/>
        <s v="C Nguyen"/>
        <s v="C Shaner"/>
        <s v="C Tilley"/>
        <s v="C Ramsey"/>
        <s v="C Goffinet"/>
        <s v="D Dickinson"/>
        <s v="D Lencioni"/>
        <s v="E Aikman"/>
        <s v="E Machicek"/>
        <s v="E Mines"/>
        <s v="E Zue"/>
        <s v="E Karber"/>
        <s v="E Hi"/>
        <s v="E Vanhaute"/>
        <s v="E Crenshaw"/>
        <s v="F Moynihan"/>
        <s v="F Brisco"/>
        <s v="G Duan"/>
        <s v="G Hartman"/>
        <s v="H Arneson"/>
        <s v="H Brennen"/>
        <s v="H Munson"/>
        <s v="J Mustafa"/>
        <s v="J Villenella"/>
        <s v="J Sackett"/>
        <s v="J Chapman"/>
        <s v="J Bayert"/>
        <s v="J Raylor"/>
        <s v="J Hannum"/>
        <s v="J Needs"/>
        <s v="J Nomikos"/>
        <s v="K Jorgens"/>
        <s v="K Kailass"/>
        <s v="K Klasen"/>
        <s v="K Kolesieke"/>
        <s v="K Aupperle"/>
        <s v="K Moorhouse"/>
        <s v="K Gibson"/>
        <s v="K Edwards"/>
        <s v="K Holmstrom"/>
        <s v="K McGregor"/>
        <s v="K Santos"/>
        <s v="L Mishell"/>
        <s v="L Ragan"/>
        <s v="L Le Pottier"/>
        <s v="M Purchase"/>
        <s v="M Orlowski"/>
        <s v="M Stevenson"/>
        <s v="M Albrecht"/>
        <s v="M Berkstresser"/>
        <s v="M McGreevy"/>
        <s v="N Needs"/>
        <s v="N Schrantz"/>
        <s v="N Ajmera"/>
        <s v="O Stoneking"/>
        <s v="P Razinobakht"/>
        <s v="R Klimek"/>
        <s v="R Lackey"/>
        <s v="R Ramsey"/>
        <s v="R Bence"/>
        <s v="R Richard"/>
        <s v="R Chen"/>
        <s v="R Strickland"/>
        <s v="R Palmer"/>
        <s v="S Rau"/>
        <s v="S Bonorden"/>
        <s v="S Carmen"/>
        <s v="S Ellison"/>
        <s v="S Rach"/>
        <s v="S Kraus"/>
        <s v="S Dahlfren"/>
        <s v="S Hoover"/>
        <s v="T Kosboth"/>
        <s v="T Scianna"/>
        <s v="W Anderson"/>
        <s v="W McGregor"/>
        <s v="Donors Capital Fund"/>
        <s v="Ayn Rand Institute" u="1"/>
        <s v="Teneo" u="1"/>
        <s v="Coastal Education Foundation" u="1"/>
        <s v="ennsylvania" u="1"/>
        <s v="Strata Policy" u="1"/>
      </sharedItems>
    </cacheField>
    <cacheField name="contribution" numFmtId="164">
      <sharedItems containsSemiMixedTypes="0" containsString="0" containsNumber="1" containsInteger="1" minValue="-30000" maxValue="15687900"/>
    </cacheField>
    <cacheField name="year" numFmtId="0">
      <sharedItems containsSemiMixedTypes="0" containsString="0" containsNumber="1" containsInteger="1" minValue="1986" maxValue="2018" count="32">
        <n v="1986"/>
        <n v="1987"/>
        <n v="1988"/>
        <n v="1989"/>
        <n v="1991"/>
        <n v="1992"/>
        <n v="1993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1990"/>
      </sharedItems>
    </cacheField>
    <cacheField name="verified" numFmtId="0">
      <sharedItems containsBlank="1" count="5">
        <s v="N/A"/>
        <s v="verified"/>
        <s v="added"/>
        <m/>
        <s v="modified"/>
      </sharedItems>
    </cacheField>
    <cacheField name="notes" numFmtId="0">
      <sharedItems containsBlank="1"/>
    </cacheField>
    <cacheField name="original_order" numFmtId="0">
      <sharedItems containsString="0" containsBlank="1" containsNumber="1" containsInteger="1" minValue="1" maxValue="912"/>
    </cacheField>
    <cacheField name="individual_donation-scholarship" numFmtId="0">
      <sharedItems containsBlank="1" count="4">
        <s v=""/>
        <s v="Y"/>
        <m u="1"/>
        <e v="#N/A" u="1"/>
      </sharedItems>
    </cacheField>
    <cacheField name="university" numFmtId="0">
      <sharedItems containsBlank="1" count="4">
        <s v=""/>
        <s v="Y"/>
        <m u="1"/>
        <e v="#N/A" u="1"/>
      </sharedItems>
    </cacheField>
    <cacheField name="notable" numFmtId="0">
      <sharedItems containsBlank="1" count="4">
        <s v=""/>
        <s v="N"/>
        <m u="1"/>
        <e v="#N/A" u="1"/>
      </sharedItems>
    </cacheField>
    <cacheField name="resource_url" numFmtId="0">
      <sharedItems/>
    </cacheField>
    <cacheField name="resource_type" numFmtId="0">
      <sharedItems containsBlank="1" count="9">
        <s v="Desmog"/>
        <s v=""/>
        <s v="Sourcewatch"/>
        <s v="Greenpeace"/>
        <s v="Polluterwatch"/>
        <s v="Wikipedia"/>
        <s v="Exxonsecrets"/>
        <m u="1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40">
  <r>
    <s v="CT2019"/>
    <s v="Charles G. Koch Charitable Foundation_Adam Smith Institute19861000"/>
    <x v="0"/>
    <s v="Adam Smith Institute"/>
    <x v="0"/>
    <n v="1000"/>
    <x v="0"/>
    <x v="0"/>
    <m/>
    <m/>
    <x v="0"/>
    <x v="0"/>
    <x v="0"/>
    <s v="https://www.desmogblog.com/adam-smith-institute"/>
    <x v="0"/>
  </r>
  <r>
    <s v="CT2019"/>
    <s v="Charles G. Koch Charitable Foundation_Bowling Green State University19862500"/>
    <x v="0"/>
    <s v="Bowling Green State University"/>
    <x v="1"/>
    <n v="2500"/>
    <x v="0"/>
    <x v="0"/>
    <m/>
    <m/>
    <x v="0"/>
    <x v="1"/>
    <x v="0"/>
    <s v=""/>
    <x v="1"/>
  </r>
  <r>
    <s v="CT2019"/>
    <s v="Charles G. Koch Charitable Foundation_Cato Institute19866000"/>
    <x v="0"/>
    <s v="Cato Institute"/>
    <x v="2"/>
    <n v="6000"/>
    <x v="0"/>
    <x v="0"/>
    <m/>
    <m/>
    <x v="0"/>
    <x v="0"/>
    <x v="0"/>
    <s v="https://www.desmogblog.com/cato-institute"/>
    <x v="0"/>
  </r>
  <r>
    <s v="CT2019"/>
    <s v="Charles G. Koch Charitable Foundation_Heartland Institute19862578"/>
    <x v="0"/>
    <s v="Heartland Institute"/>
    <x v="3"/>
    <n v="2578"/>
    <x v="0"/>
    <x v="0"/>
    <m/>
    <m/>
    <x v="0"/>
    <x v="0"/>
    <x v="0"/>
    <s v="https://www.desmogblog.com/heartland-institute"/>
    <x v="0"/>
  </r>
  <r>
    <s v="CT2019"/>
    <s v="Charles G. Koch Charitable Foundation_Heritage Foundation, The19865000"/>
    <x v="0"/>
    <s v="Heritage Foundation, The"/>
    <x v="4"/>
    <n v="5000"/>
    <x v="0"/>
    <x v="0"/>
    <m/>
    <m/>
    <x v="0"/>
    <x v="0"/>
    <x v="0"/>
    <s v="https://www.desmogblog.com/heritage-foundation"/>
    <x v="0"/>
  </r>
  <r>
    <s v="CT2019"/>
    <s v="Charles G. Koch Charitable Foundation_Institute for Independent Education19862500"/>
    <x v="0"/>
    <s v="Institute for Independent Education"/>
    <x v="5"/>
    <n v="2500"/>
    <x v="0"/>
    <x v="0"/>
    <m/>
    <m/>
    <x v="0"/>
    <x v="0"/>
    <x v="0"/>
    <s v=""/>
    <x v="1"/>
  </r>
  <r>
    <s v="CT2019"/>
    <s v="Charles G. Koch Charitable Foundation_Institute for Research on the Economics of Taxation198625000"/>
    <x v="0"/>
    <s v="Institute for Research on the Economics of Taxation"/>
    <x v="6"/>
    <n v="25000"/>
    <x v="0"/>
    <x v="0"/>
    <m/>
    <m/>
    <x v="0"/>
    <x v="0"/>
    <x v="0"/>
    <s v="https://www.sourcewatch.org/index.php/Institute_for_Research_on_the_Economics_of_Taxation"/>
    <x v="2"/>
  </r>
  <r>
    <s v="CT2019"/>
    <s v="Charles G. Koch Charitable Foundation_Jimmie Heuga Center1986500"/>
    <x v="0"/>
    <s v="Jimmie Heuga Center"/>
    <x v="7"/>
    <n v="500"/>
    <x v="0"/>
    <x v="0"/>
    <s v="&quot;Jimmy&quot; in original from cT"/>
    <m/>
    <x v="0"/>
    <x v="0"/>
    <x v="1"/>
    <s v=""/>
    <x v="1"/>
  </r>
  <r>
    <s v="CT2019"/>
    <s v="Charles G. Koch Charitable Foundation_Libertarian Review Foundation198612500"/>
    <x v="0"/>
    <s v="Libertarian Review Foundation"/>
    <x v="8"/>
    <n v="12500"/>
    <x v="0"/>
    <x v="0"/>
    <m/>
    <m/>
    <x v="0"/>
    <x v="0"/>
    <x v="0"/>
    <s v=""/>
    <x v="1"/>
  </r>
  <r>
    <s v="CT2019"/>
    <s v="Charles G. Koch Charitable Foundation_National Center for Policy Analysis19861000"/>
    <x v="0"/>
    <s v="National Center for Policy Analysis"/>
    <x v="9"/>
    <n v="1000"/>
    <x v="0"/>
    <x v="0"/>
    <m/>
    <m/>
    <x v="0"/>
    <x v="0"/>
    <x v="0"/>
    <s v="https://www.desmogblog.com/national-center-policy-analysis"/>
    <x v="0"/>
  </r>
  <r>
    <s v="CT2019"/>
    <s v="Charles G. Koch Charitable Foundation_Pacific Research Institute for Public Policy198610000"/>
    <x v="0"/>
    <s v="Pacific Research Institute for Public Policy"/>
    <x v="10"/>
    <n v="10000"/>
    <x v="0"/>
    <x v="0"/>
    <m/>
    <m/>
    <x v="0"/>
    <x v="0"/>
    <x v="0"/>
    <s v="https://www.desmogblog.com/pacific-research-institute"/>
    <x v="0"/>
  </r>
  <r>
    <s v="CT2019"/>
    <s v="Charles G. Koch Charitable Foundation_Property and Environment Research Center19865000"/>
    <x v="0"/>
    <s v="Property and Environment Research Center"/>
    <x v="11"/>
    <n v="5000"/>
    <x v="0"/>
    <x v="0"/>
    <m/>
    <m/>
    <x v="0"/>
    <x v="0"/>
    <x v="0"/>
    <s v="https://www.desmogblog.com/property-and-environment-research-center"/>
    <x v="0"/>
  </r>
  <r>
    <s v="CT2019"/>
    <s v="Charles G. Koch Charitable Foundation_Reason Foundation19865000"/>
    <x v="0"/>
    <s v="Reason Foundation"/>
    <x v="12"/>
    <n v="5000"/>
    <x v="0"/>
    <x v="0"/>
    <m/>
    <m/>
    <x v="0"/>
    <x v="0"/>
    <x v="0"/>
    <s v="https://www.desmogblog.com/reason-foundation"/>
    <x v="0"/>
  </r>
  <r>
    <s v="CT2019"/>
    <s v="Charles G. Koch Charitable Foundation_Texas A&amp;M University19865000"/>
    <x v="0"/>
    <s v="Texas A&amp;M University"/>
    <x v="13"/>
    <n v="5000"/>
    <x v="0"/>
    <x v="0"/>
    <m/>
    <m/>
    <x v="0"/>
    <x v="1"/>
    <x v="0"/>
    <s v=""/>
    <x v="1"/>
  </r>
  <r>
    <s v="CT2019"/>
    <s v="Charles G. Koch Charitable Foundation_The Philadelphia Society198650"/>
    <x v="0"/>
    <s v="The Philadelphia Society"/>
    <x v="14"/>
    <n v="50"/>
    <x v="0"/>
    <x v="0"/>
    <m/>
    <m/>
    <x v="0"/>
    <x v="0"/>
    <x v="0"/>
    <s v="https://www.sourcewatch.org/index.php/Philadelphia_Society"/>
    <x v="2"/>
  </r>
  <r>
    <s v="CT2019"/>
    <s v="Charles G. Koch Charitable Foundation_Washington University - St Louis19861000"/>
    <x v="0"/>
    <s v="Washington University - St Louis"/>
    <x v="15"/>
    <n v="1000"/>
    <x v="0"/>
    <x v="0"/>
    <m/>
    <m/>
    <x v="0"/>
    <x v="1"/>
    <x v="0"/>
    <s v=""/>
    <x v="1"/>
  </r>
  <r>
    <s v="CT2019"/>
    <s v="Charles G. Koch Charitable Foundation_Wichita Collegiate School1986300000"/>
    <x v="0"/>
    <s v="Wichita Collegiate School"/>
    <x v="16"/>
    <n v="300000"/>
    <x v="0"/>
    <x v="0"/>
    <m/>
    <m/>
    <x v="0"/>
    <x v="1"/>
    <x v="0"/>
    <s v=""/>
    <x v="1"/>
  </r>
  <r>
    <s v="CT2019"/>
    <s v="Charles G. Koch Charitable Foundation_Wichita Collegiate School19866000"/>
    <x v="0"/>
    <s v="Wichita Collegiate School"/>
    <x v="16"/>
    <n v="6000"/>
    <x v="0"/>
    <x v="0"/>
    <m/>
    <m/>
    <x v="0"/>
    <x v="1"/>
    <x v="0"/>
    <s v=""/>
    <x v="1"/>
  </r>
  <r>
    <s v="CT2019"/>
    <s v="Charles G. Koch Charitable Foundation_Wichita Collegiate School1986841"/>
    <x v="0"/>
    <s v="Wichita Collegiate School"/>
    <x v="16"/>
    <n v="841"/>
    <x v="0"/>
    <x v="0"/>
    <m/>
    <m/>
    <x v="0"/>
    <x v="1"/>
    <x v="0"/>
    <s v=""/>
    <x v="1"/>
  </r>
  <r>
    <s v="CT2019"/>
    <s v="Charles G. Koch Charitable Foundation_Wichita State University198610000"/>
    <x v="0"/>
    <s v="Wichita State University"/>
    <x v="17"/>
    <n v="10000"/>
    <x v="0"/>
    <x v="0"/>
    <m/>
    <m/>
    <x v="0"/>
    <x v="1"/>
    <x v="0"/>
    <s v=""/>
    <x v="1"/>
  </r>
  <r>
    <s v="CT2019"/>
    <s v="Charles G. Koch Charitable Foundation_Atlas Economic Research Foundation19872500"/>
    <x v="0"/>
    <s v="Atlas Economic Research Foundation"/>
    <x v="18"/>
    <n v="2500"/>
    <x v="1"/>
    <x v="0"/>
    <m/>
    <m/>
    <x v="0"/>
    <x v="0"/>
    <x v="0"/>
    <s v="https://www.desmogblog.com/atlas-economic-research-foundation"/>
    <x v="0"/>
  </r>
  <r>
    <s v="CT2019"/>
    <s v="Charles G. Koch Charitable Foundation_Bowling Green State University19872500"/>
    <x v="0"/>
    <s v="Bowling Green State University"/>
    <x v="1"/>
    <n v="2500"/>
    <x v="1"/>
    <x v="0"/>
    <m/>
    <m/>
    <x v="0"/>
    <x v="1"/>
    <x v="0"/>
    <s v=""/>
    <x v="1"/>
  </r>
  <r>
    <s v="CT2019"/>
    <s v="Charles G. Koch Charitable Foundation_Capital Research Center19875000"/>
    <x v="0"/>
    <s v="Capital Research Center"/>
    <x v="19"/>
    <n v="5000"/>
    <x v="1"/>
    <x v="0"/>
    <m/>
    <m/>
    <x v="0"/>
    <x v="0"/>
    <x v="0"/>
    <s v="https://www.desmogblog.com/capital-research-center"/>
    <x v="0"/>
  </r>
  <r>
    <s v="CT2019"/>
    <s v="Charles G. Koch Charitable Foundation_Carl Menger Institute19872500"/>
    <x v="0"/>
    <s v="Carl Menger Institute"/>
    <x v="20"/>
    <n v="2500"/>
    <x v="1"/>
    <x v="0"/>
    <m/>
    <m/>
    <x v="0"/>
    <x v="0"/>
    <x v="0"/>
    <s v=""/>
    <x v="1"/>
  </r>
  <r>
    <s v="CT2019"/>
    <s v="Charles G. Koch Charitable Foundation_Foundation for Research on Economics and the Environment FREE19872500"/>
    <x v="0"/>
    <s v="Foundation for Research on Economics and the Environment FREE"/>
    <x v="21"/>
    <n v="2500"/>
    <x v="1"/>
    <x v="0"/>
    <m/>
    <m/>
    <x v="0"/>
    <x v="0"/>
    <x v="0"/>
    <s v="http://www.sourcewatch.org/index.php/Foundation_for_Research_on_Economics_and_the_Environment"/>
    <x v="2"/>
  </r>
  <r>
    <s v="CT2019"/>
    <s v="Charles G. Koch Charitable Foundation_George Mason University19878308"/>
    <x v="0"/>
    <s v="George Mason University"/>
    <x v="22"/>
    <n v="8308"/>
    <x v="1"/>
    <x v="0"/>
    <m/>
    <m/>
    <x v="0"/>
    <x v="1"/>
    <x v="0"/>
    <s v=""/>
    <x v="1"/>
  </r>
  <r>
    <s v="GP2017"/>
    <s v="Charles G. Koch Charitable Foundation_Institute for Humane Studies at George Mason University19878308"/>
    <x v="0"/>
    <s v="Institute for Humane Studies at George Mason University"/>
    <x v="23"/>
    <n v="8308"/>
    <x v="1"/>
    <x v="0"/>
    <m/>
    <m/>
    <x v="0"/>
    <x v="1"/>
    <x v="0"/>
    <s v="https://www.desmogblog.com/institute-humane-studies-george-mason-university"/>
    <x v="0"/>
  </r>
  <r>
    <s v="CT2019"/>
    <s v="Charles G. Koch Charitable Foundation_Heartland Institute19875000"/>
    <x v="0"/>
    <s v="Heartland Institute"/>
    <x v="3"/>
    <n v="5000"/>
    <x v="1"/>
    <x v="0"/>
    <m/>
    <m/>
    <x v="0"/>
    <x v="0"/>
    <x v="0"/>
    <s v="https://www.desmogblog.com/heartland-institute"/>
    <x v="0"/>
  </r>
  <r>
    <s v="CT2019"/>
    <s v="Charles G. Koch Charitable Foundation_Heritage Foundation, The19875000"/>
    <x v="0"/>
    <s v="Heritage Foundation, The"/>
    <x v="4"/>
    <n v="5000"/>
    <x v="1"/>
    <x v="0"/>
    <m/>
    <m/>
    <x v="0"/>
    <x v="0"/>
    <x v="0"/>
    <s v="https://www.desmogblog.com/heritage-foundation"/>
    <x v="0"/>
  </r>
  <r>
    <s v="CT2019"/>
    <s v="Charles G. Koch Charitable Foundation_Hoover Institution on War Revolution and Peace19875000"/>
    <x v="0"/>
    <s v="Hoover Institution on War Revolution and Peace"/>
    <x v="24"/>
    <n v="5000"/>
    <x v="1"/>
    <x v="0"/>
    <m/>
    <m/>
    <x v="0"/>
    <x v="0"/>
    <x v="0"/>
    <s v="https://www.desmogblog.com/hoover-institution"/>
    <x v="0"/>
  </r>
  <r>
    <s v="CT2019"/>
    <s v="Charles G. Koch Charitable Foundation_Libertarian Review Foundation198712500"/>
    <x v="0"/>
    <s v="Libertarian Review Foundation"/>
    <x v="8"/>
    <n v="12500"/>
    <x v="1"/>
    <x v="0"/>
    <m/>
    <m/>
    <x v="0"/>
    <x v="0"/>
    <x v="0"/>
    <s v=""/>
    <x v="1"/>
  </r>
  <r>
    <s v="CT2019"/>
    <s v="Charles G. Koch Charitable Foundation_Pacific Research Institute for Public Policy19875000"/>
    <x v="0"/>
    <s v="Pacific Research Institute for Public Policy"/>
    <x v="10"/>
    <n v="5000"/>
    <x v="1"/>
    <x v="0"/>
    <m/>
    <m/>
    <x v="0"/>
    <x v="0"/>
    <x v="0"/>
    <s v="https://www.desmogblog.com/pacific-research-institute"/>
    <x v="0"/>
  </r>
  <r>
    <s v="CT2019"/>
    <s v="Charles G. Koch Charitable Foundation_Pacific Research Institute for Public Policy19875000"/>
    <x v="0"/>
    <s v="Pacific Research Institute for Public Policy"/>
    <x v="10"/>
    <n v="5000"/>
    <x v="1"/>
    <x v="0"/>
    <m/>
    <m/>
    <x v="0"/>
    <x v="0"/>
    <x v="0"/>
    <s v="https://www.desmogblog.com/pacific-research-institute"/>
    <x v="0"/>
  </r>
  <r>
    <s v="CT2019"/>
    <s v="Charles G. Koch Charitable Foundation_Palmer R. Chitester Fund19872500"/>
    <x v="0"/>
    <s v="Palmer R. Chitester Fund"/>
    <x v="25"/>
    <n v="2500"/>
    <x v="1"/>
    <x v="0"/>
    <m/>
    <m/>
    <x v="0"/>
    <x v="0"/>
    <x v="0"/>
    <s v=""/>
    <x v="1"/>
  </r>
  <r>
    <s v="CT2019"/>
    <s v="Charles G. Koch Charitable Foundation_Property and Environment Research Center19875000"/>
    <x v="0"/>
    <s v="Property and Environment Research Center"/>
    <x v="11"/>
    <n v="5000"/>
    <x v="1"/>
    <x v="0"/>
    <m/>
    <m/>
    <x v="0"/>
    <x v="0"/>
    <x v="0"/>
    <s v="https://www.desmogblog.com/property-and-environment-research-center"/>
    <x v="0"/>
  </r>
  <r>
    <s v="CT2019"/>
    <s v="Charles G. Koch Charitable Foundation_Reason Foundation198710000"/>
    <x v="0"/>
    <s v="Reason Foundation"/>
    <x v="12"/>
    <n v="10000"/>
    <x v="1"/>
    <x v="0"/>
    <m/>
    <m/>
    <x v="0"/>
    <x v="0"/>
    <x v="0"/>
    <s v="https://www.desmogblog.com/reason-foundation"/>
    <x v="0"/>
  </r>
  <r>
    <s v="CT2019"/>
    <s v="Charles G. Koch Charitable Foundation_The Philadelphia Society198750"/>
    <x v="0"/>
    <s v="The Philadelphia Society"/>
    <x v="14"/>
    <n v="50"/>
    <x v="1"/>
    <x v="0"/>
    <m/>
    <m/>
    <x v="0"/>
    <x v="0"/>
    <x v="0"/>
    <s v="https://www.sourcewatch.org/index.php/Philadelphia_Society"/>
    <x v="2"/>
  </r>
  <r>
    <s v="CT2019"/>
    <s v="Charles G. Koch Charitable Foundation_University of Houston19875000"/>
    <x v="0"/>
    <s v="University of Houston"/>
    <x v="26"/>
    <n v="5000"/>
    <x v="1"/>
    <x v="0"/>
    <m/>
    <m/>
    <x v="0"/>
    <x v="1"/>
    <x v="0"/>
    <s v=""/>
    <x v="1"/>
  </r>
  <r>
    <s v="CT2019"/>
    <s v="Charles G. Koch Charitable Foundation_Washington University - St Louis19871000"/>
    <x v="0"/>
    <s v="Washington University - St Louis"/>
    <x v="15"/>
    <n v="1000"/>
    <x v="1"/>
    <x v="0"/>
    <m/>
    <m/>
    <x v="0"/>
    <x v="1"/>
    <x v="0"/>
    <s v=""/>
    <x v="1"/>
  </r>
  <r>
    <s v="CT2019"/>
    <s v="Charles G. Koch Charitable Foundation_Wichita Collegiate School1987150000"/>
    <x v="0"/>
    <s v="Wichita Collegiate School"/>
    <x v="16"/>
    <n v="150000"/>
    <x v="1"/>
    <x v="0"/>
    <m/>
    <m/>
    <x v="0"/>
    <x v="1"/>
    <x v="0"/>
    <s v=""/>
    <x v="1"/>
  </r>
  <r>
    <s v="CT2019"/>
    <s v="Charles G. Koch Charitable Foundation_Wichita Collegiate School1987350000"/>
    <x v="0"/>
    <s v="Wichita Collegiate School"/>
    <x v="16"/>
    <n v="350000"/>
    <x v="1"/>
    <x v="0"/>
    <m/>
    <m/>
    <x v="0"/>
    <x v="1"/>
    <x v="0"/>
    <s v=""/>
    <x v="1"/>
  </r>
  <r>
    <s v="CT2019"/>
    <s v="Charles G. Koch Charitable Foundation_Advocates for Self-Government19882500"/>
    <x v="0"/>
    <s v="Advocates for Self-Government"/>
    <x v="27"/>
    <n v="2500"/>
    <x v="2"/>
    <x v="0"/>
    <m/>
    <m/>
    <x v="0"/>
    <x v="0"/>
    <x v="0"/>
    <s v=""/>
    <x v="1"/>
  </r>
  <r>
    <s v="CT2019"/>
    <s v="Charles G. Koch Charitable Foundation_Atlas Economic Research Foundation19885000"/>
    <x v="0"/>
    <s v="Atlas Economic Research Foundation"/>
    <x v="18"/>
    <n v="5000"/>
    <x v="2"/>
    <x v="0"/>
    <m/>
    <m/>
    <x v="0"/>
    <x v="0"/>
    <x v="0"/>
    <s v="https://www.desmogblog.com/atlas-economic-research-foundation"/>
    <x v="0"/>
  </r>
  <r>
    <s v="CT2019"/>
    <s v="Charles G. Koch Charitable Foundation_Capital Research Center19885000"/>
    <x v="0"/>
    <s v="Capital Research Center"/>
    <x v="19"/>
    <n v="5000"/>
    <x v="2"/>
    <x v="0"/>
    <m/>
    <m/>
    <x v="0"/>
    <x v="0"/>
    <x v="0"/>
    <s v="https://www.desmogblog.com/capital-research-center"/>
    <x v="0"/>
  </r>
  <r>
    <s v="CT2019"/>
    <s v="Charles G. Koch Charitable Foundation_Capital Research Center19885000"/>
    <x v="0"/>
    <s v="Capital Research Center"/>
    <x v="19"/>
    <n v="5000"/>
    <x v="2"/>
    <x v="0"/>
    <m/>
    <m/>
    <x v="0"/>
    <x v="0"/>
    <x v="0"/>
    <s v="https://www.desmogblog.com/capital-research-center"/>
    <x v="0"/>
  </r>
  <r>
    <s v="CT2019"/>
    <s v="Charles G. Koch Charitable Foundation_Competitive Enterprise Institute19885000"/>
    <x v="0"/>
    <s v="Competitive Enterprise Institute"/>
    <x v="28"/>
    <n v="5000"/>
    <x v="2"/>
    <x v="0"/>
    <m/>
    <m/>
    <x v="0"/>
    <x v="0"/>
    <x v="0"/>
    <s v="https://www.desmogblog.com/competitive-enterprise-institute"/>
    <x v="0"/>
  </r>
  <r>
    <s v="CT2019"/>
    <s v="Charles G. Koch Charitable Foundation_Federalist Society for Law and Public Policy Studies19882000"/>
    <x v="0"/>
    <s v="Federalist Society for Law and Public Policy Studies"/>
    <x v="29"/>
    <n v="2000"/>
    <x v="2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ederalist Society for Law and Public Policy Studies19882000"/>
    <x v="0"/>
    <s v="Federalist Society for Law and Public Policy Studies"/>
    <x v="29"/>
    <n v="2000"/>
    <x v="2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George Mason University19885000"/>
    <x v="0"/>
    <s v="George Mason University"/>
    <x v="22"/>
    <n v="5000"/>
    <x v="2"/>
    <x v="0"/>
    <m/>
    <m/>
    <x v="0"/>
    <x v="1"/>
    <x v="0"/>
    <s v=""/>
    <x v="1"/>
  </r>
  <r>
    <s v="CT2019"/>
    <s v="Charles G. Koch Charitable Foundation_Groundswell USA19885000"/>
    <x v="0"/>
    <s v="Groundswell USA"/>
    <x v="30"/>
    <n v="5000"/>
    <x v="2"/>
    <x v="0"/>
    <m/>
    <m/>
    <x v="0"/>
    <x v="0"/>
    <x v="0"/>
    <s v=""/>
    <x v="1"/>
  </r>
  <r>
    <s v="CT2019"/>
    <s v="Charles G. Koch Charitable Foundation_Heartland Institute19885000"/>
    <x v="0"/>
    <s v="Heartland Institute"/>
    <x v="3"/>
    <n v="5000"/>
    <x v="2"/>
    <x v="0"/>
    <m/>
    <m/>
    <x v="0"/>
    <x v="0"/>
    <x v="0"/>
    <s v="https://www.desmogblog.com/heartland-institute"/>
    <x v="0"/>
  </r>
  <r>
    <s v="CT2019"/>
    <s v="Charles G. Koch Charitable Foundation_Loyola University - New Orleans19881000"/>
    <x v="0"/>
    <s v="Loyola University - New Orleans"/>
    <x v="31"/>
    <n v="1000"/>
    <x v="2"/>
    <x v="0"/>
    <m/>
    <m/>
    <x v="0"/>
    <x v="1"/>
    <x v="0"/>
    <s v=""/>
    <x v="1"/>
  </r>
  <r>
    <s v="CT2019"/>
    <s v="Charles G. Koch Charitable Foundation_National Center for Policy Analysis19881000"/>
    <x v="0"/>
    <s v="National Center for Policy Analysis"/>
    <x v="9"/>
    <n v="1000"/>
    <x v="2"/>
    <x v="0"/>
    <m/>
    <m/>
    <x v="0"/>
    <x v="0"/>
    <x v="0"/>
    <s v="https://www.desmogblog.com/national-center-policy-analysis"/>
    <x v="0"/>
  </r>
  <r>
    <s v="CT2019"/>
    <s v="Charles G. Koch Charitable Foundation_New England Deaconess Hospital198815000"/>
    <x v="0"/>
    <s v="New England Deaconess Hospital"/>
    <x v="32"/>
    <n v="15000"/>
    <x v="2"/>
    <x v="0"/>
    <m/>
    <m/>
    <x v="0"/>
    <x v="0"/>
    <x v="1"/>
    <s v=""/>
    <x v="1"/>
  </r>
  <r>
    <s v="CT2019"/>
    <s v="Charles G. Koch Charitable Foundation_New York University198810000"/>
    <x v="0"/>
    <s v="New York University"/>
    <x v="33"/>
    <n v="10000"/>
    <x v="2"/>
    <x v="0"/>
    <m/>
    <m/>
    <x v="0"/>
    <x v="1"/>
    <x v="0"/>
    <s v=""/>
    <x v="1"/>
  </r>
  <r>
    <s v="CT2019"/>
    <s v="Charles G. Koch Charitable Foundation_Pacific Research Institute for Public Policy198810000"/>
    <x v="0"/>
    <s v="Pacific Research Institute for Public Policy"/>
    <x v="10"/>
    <n v="10000"/>
    <x v="2"/>
    <x v="0"/>
    <m/>
    <m/>
    <x v="0"/>
    <x v="0"/>
    <x v="0"/>
    <s v="https://www.desmogblog.com/pacific-research-institute"/>
    <x v="0"/>
  </r>
  <r>
    <s v="CT2019"/>
    <s v="Charles G. Koch Charitable Foundation_Reason Foundation198810000"/>
    <x v="0"/>
    <s v="Reason Foundation"/>
    <x v="12"/>
    <n v="10000"/>
    <x v="2"/>
    <x v="0"/>
    <m/>
    <m/>
    <x v="0"/>
    <x v="0"/>
    <x v="0"/>
    <s v="https://www.desmogblog.com/reason-foundation"/>
    <x v="0"/>
  </r>
  <r>
    <s v="CT2019"/>
    <s v="Charles G. Koch Charitable Foundation_Reason Foundation19882500"/>
    <x v="0"/>
    <s v="Reason Foundation"/>
    <x v="12"/>
    <n v="2500"/>
    <x v="2"/>
    <x v="0"/>
    <m/>
    <m/>
    <x v="0"/>
    <x v="0"/>
    <x v="0"/>
    <s v="https://www.desmogblog.com/reason-foundation"/>
    <x v="0"/>
  </r>
  <r>
    <s v="CT2019"/>
    <s v="Charles G. Koch Charitable Foundation_Results Educational Fund19885000"/>
    <x v="0"/>
    <s v="Results Educational Fund"/>
    <x v="34"/>
    <n v="5000"/>
    <x v="2"/>
    <x v="0"/>
    <m/>
    <m/>
    <x v="0"/>
    <x v="0"/>
    <x v="1"/>
    <s v=""/>
    <x v="1"/>
  </r>
  <r>
    <s v="CT2019"/>
    <s v="Charles G. Koch Charitable Foundation_Texas A&amp;M University19881500"/>
    <x v="0"/>
    <s v="Texas A&amp;M University"/>
    <x v="13"/>
    <n v="1500"/>
    <x v="2"/>
    <x v="0"/>
    <m/>
    <m/>
    <x v="0"/>
    <x v="1"/>
    <x v="0"/>
    <s v=""/>
    <x v="1"/>
  </r>
  <r>
    <s v="CT2019"/>
    <s v="Charles G. Koch Charitable Foundation_University of Kansas19885000"/>
    <x v="0"/>
    <s v="University of Kansas"/>
    <x v="35"/>
    <n v="5000"/>
    <x v="2"/>
    <x v="0"/>
    <m/>
    <m/>
    <x v="0"/>
    <x v="1"/>
    <x v="0"/>
    <s v=""/>
    <x v="1"/>
  </r>
  <r>
    <s v="CT2019"/>
    <s v="Charles G. Koch Charitable Foundation_Wichita Collegiate School1988500000"/>
    <x v="0"/>
    <s v="Wichita Collegiate School"/>
    <x v="16"/>
    <n v="500000"/>
    <x v="2"/>
    <x v="0"/>
    <m/>
    <m/>
    <x v="0"/>
    <x v="1"/>
    <x v="0"/>
    <s v=""/>
    <x v="1"/>
  </r>
  <r>
    <s v="CT2019"/>
    <s v="Charles G. Koch Charitable Foundation_Americans for Prosperity1989150000"/>
    <x v="0"/>
    <s v="Americans for Prosperity"/>
    <x v="36"/>
    <n v="150000"/>
    <x v="3"/>
    <x v="0"/>
    <m/>
    <m/>
    <x v="0"/>
    <x v="0"/>
    <x v="0"/>
    <s v="https://www.desmogblog.com/americans-for-prosperity"/>
    <x v="0"/>
  </r>
  <r>
    <s v="CT2019"/>
    <s v="Charles G. Koch Charitable Foundation_Americans for Prosperity198950000"/>
    <x v="0"/>
    <s v="Americans for Prosperity"/>
    <x v="36"/>
    <n v="50000"/>
    <x v="3"/>
    <x v="0"/>
    <m/>
    <m/>
    <x v="0"/>
    <x v="0"/>
    <x v="0"/>
    <s v="https://www.desmogblog.com/americans-for-prosperity"/>
    <x v="0"/>
  </r>
  <r>
    <s v="CT2019"/>
    <s v="Charles G. Koch Charitable Foundation_Atlas Economic Research Foundation198920000"/>
    <x v="0"/>
    <s v="Atlas Economic Research Foundation"/>
    <x v="18"/>
    <n v="20000"/>
    <x v="3"/>
    <x v="0"/>
    <m/>
    <m/>
    <x v="0"/>
    <x v="0"/>
    <x v="0"/>
    <s v="https://www.desmogblog.com/atlas-economic-research-foundation"/>
    <x v="0"/>
  </r>
  <r>
    <s v="GP2017"/>
    <s v="Charles G. Koch Charitable Foundation_Citizens for a Sound Economy (CSE)1989200000"/>
    <x v="0"/>
    <s v="Citizens for a Sound Economy (CSE)"/>
    <x v="37"/>
    <n v="200000"/>
    <x v="3"/>
    <x v="0"/>
    <m/>
    <m/>
    <x v="0"/>
    <x v="0"/>
    <x v="0"/>
    <s v="https://www.desmogblog.com/freedomworks"/>
    <x v="0"/>
  </r>
  <r>
    <s v="CT2019"/>
    <s v="Charles G. Koch Charitable Foundation_Foundation for Economic Education (FEE)19891000"/>
    <x v="0"/>
    <s v="Foundation for Economic Education (FEE)"/>
    <x v="38"/>
    <n v="1000"/>
    <x v="3"/>
    <x v="0"/>
    <m/>
    <m/>
    <x v="0"/>
    <x v="0"/>
    <x v="0"/>
    <s v="http://www.sourcewatch.org/index.php/Foundation_for_Economic_Education"/>
    <x v="2"/>
  </r>
  <r>
    <s v="CT2019"/>
    <s v="Charles G. Koch Charitable Foundation_Foundation for Research on Economics and the Environment FREE19895000"/>
    <x v="0"/>
    <s v="Foundation for Research on Economics and the Environment FREE"/>
    <x v="21"/>
    <n v="5000"/>
    <x v="3"/>
    <x v="0"/>
    <m/>
    <m/>
    <x v="0"/>
    <x v="0"/>
    <x v="0"/>
    <s v="http://www.sourcewatch.org/index.php/Foundation_for_Research_on_Economics_and_the_Environment"/>
    <x v="2"/>
  </r>
  <r>
    <s v="CT2019"/>
    <s v="Charles G. Koch Charitable Foundation_George Mason University1989100000"/>
    <x v="0"/>
    <s v="George Mason University"/>
    <x v="22"/>
    <n v="100000"/>
    <x v="3"/>
    <x v="0"/>
    <m/>
    <m/>
    <x v="0"/>
    <x v="1"/>
    <x v="0"/>
    <s v=""/>
    <x v="1"/>
  </r>
  <r>
    <s v="CT2019"/>
    <s v="Charles G. Koch Charitable Foundation_George Mason University198915000"/>
    <x v="0"/>
    <s v="George Mason University"/>
    <x v="22"/>
    <n v="15000"/>
    <x v="3"/>
    <x v="0"/>
    <m/>
    <m/>
    <x v="0"/>
    <x v="1"/>
    <x v="0"/>
    <s v=""/>
    <x v="1"/>
  </r>
  <r>
    <s v="CT2019"/>
    <s v="Charles G. Koch Charitable Foundation_George Mason University198950400"/>
    <x v="0"/>
    <s v="George Mason University"/>
    <x v="22"/>
    <n v="50400"/>
    <x v="3"/>
    <x v="0"/>
    <m/>
    <m/>
    <x v="0"/>
    <x v="1"/>
    <x v="0"/>
    <s v=""/>
    <x v="1"/>
  </r>
  <r>
    <s v="CT2019"/>
    <s v="Charles G. Koch Charitable Foundation_George Mason University198921000"/>
    <x v="0"/>
    <s v="George Mason University"/>
    <x v="22"/>
    <n v="21000"/>
    <x v="3"/>
    <x v="0"/>
    <m/>
    <m/>
    <x v="0"/>
    <x v="1"/>
    <x v="0"/>
    <s v=""/>
    <x v="1"/>
  </r>
  <r>
    <s v="GP2017"/>
    <s v="Charles G. Koch Charitable Foundation_Center for the Study of Market Processes (precursor to Mercatus)198971400"/>
    <x v="0"/>
    <s v="Center for the Study of Market Processes (precursor to Mercatus)"/>
    <x v="22"/>
    <n v="71400"/>
    <x v="3"/>
    <x v="0"/>
    <m/>
    <m/>
    <x v="0"/>
    <x v="1"/>
    <x v="0"/>
    <s v=""/>
    <x v="1"/>
  </r>
  <r>
    <s v="GP2017"/>
    <s v="Charles G. Koch Charitable Foundation_Institute for Humane Studies at George Mason University1989115000"/>
    <x v="0"/>
    <s v="Institute for Humane Studies at George Mason University"/>
    <x v="23"/>
    <n v="115000"/>
    <x v="3"/>
    <x v="0"/>
    <m/>
    <m/>
    <x v="0"/>
    <x v="1"/>
    <x v="0"/>
    <s v="https://www.desmogblog.com/institute-humane-studies-george-mason-university"/>
    <x v="0"/>
  </r>
  <r>
    <s v="CT2019"/>
    <s v="Charles G. Koch Charitable Foundation_Heartland Institute19895000"/>
    <x v="0"/>
    <s v="Heartland Institute"/>
    <x v="3"/>
    <n v="5000"/>
    <x v="3"/>
    <x v="0"/>
    <m/>
    <m/>
    <x v="0"/>
    <x v="0"/>
    <x v="0"/>
    <s v="https://www.desmogblog.com/heartland-institute"/>
    <x v="0"/>
  </r>
  <r>
    <s v="CT2019"/>
    <s v="Charles G. Koch Charitable Foundation_Landmark Legal Foundation19895000"/>
    <x v="0"/>
    <s v="Landmark Legal Foundation"/>
    <x v="39"/>
    <n v="5000"/>
    <x v="3"/>
    <x v="0"/>
    <m/>
    <m/>
    <x v="0"/>
    <x v="0"/>
    <x v="0"/>
    <s v="https://www.sourcewatch.org/index.php/Landmark_Legal_Foundation"/>
    <x v="2"/>
  </r>
  <r>
    <s v="CT2019"/>
    <s v="Charles G. Koch Charitable Foundation_New England Deaconess Hospital19895000"/>
    <x v="0"/>
    <s v="New England Deaconess Hospital"/>
    <x v="32"/>
    <n v="5000"/>
    <x v="3"/>
    <x v="0"/>
    <m/>
    <m/>
    <x v="0"/>
    <x v="0"/>
    <x v="1"/>
    <s v=""/>
    <x v="1"/>
  </r>
  <r>
    <s v="CT2019"/>
    <s v="Charles G. Koch Charitable Foundation_Property and Environment Research Center19895000"/>
    <x v="0"/>
    <s v="Property and Environment Research Center"/>
    <x v="11"/>
    <n v="5000"/>
    <x v="3"/>
    <x v="0"/>
    <m/>
    <m/>
    <x v="0"/>
    <x v="0"/>
    <x v="0"/>
    <s v="https://www.desmogblog.com/property-and-environment-research-center"/>
    <x v="0"/>
  </r>
  <r>
    <s v="CT2019"/>
    <s v="Charles G. Koch Charitable Foundation_Reason Foundation19892500"/>
    <x v="0"/>
    <s v="Reason Foundation"/>
    <x v="12"/>
    <n v="2500"/>
    <x v="3"/>
    <x v="0"/>
    <m/>
    <m/>
    <x v="0"/>
    <x v="0"/>
    <x v="0"/>
    <s v="https://www.desmogblog.com/reason-foundation"/>
    <x v="0"/>
  </r>
  <r>
    <s v="CT2019"/>
    <s v="Charles G. Koch Charitable Foundation_Washington University - St Louis19891000"/>
    <x v="0"/>
    <s v="Washington University - St Louis"/>
    <x v="15"/>
    <n v="1000"/>
    <x v="3"/>
    <x v="0"/>
    <m/>
    <m/>
    <x v="0"/>
    <x v="1"/>
    <x v="0"/>
    <s v=""/>
    <x v="1"/>
  </r>
  <r>
    <s v="CT2019"/>
    <s v="Charles G. Koch Charitable Foundation_Wichita Collegiate School1989200000"/>
    <x v="0"/>
    <s v="Wichita Collegiate School"/>
    <x v="16"/>
    <n v="200000"/>
    <x v="3"/>
    <x v="0"/>
    <m/>
    <m/>
    <x v="0"/>
    <x v="1"/>
    <x v="0"/>
    <s v=""/>
    <x v="1"/>
  </r>
  <r>
    <s v="CT2019"/>
    <s v="Charles G. Koch Charitable Foundation_Acton Institute for the Study of Religion and Liberty199110000"/>
    <x v="0"/>
    <s v="Acton Institute for the Study of Religion and Liberty"/>
    <x v="40"/>
    <n v="10000"/>
    <x v="4"/>
    <x v="0"/>
    <m/>
    <m/>
    <x v="0"/>
    <x v="0"/>
    <x v="0"/>
    <s v="https://www.desmogblog.com/acton-institute"/>
    <x v="0"/>
  </r>
  <r>
    <s v="CT2019"/>
    <s v="Charles G. Koch Charitable Foundation_Acton Institute for the Study of Religion and Liberty19911000"/>
    <x v="0"/>
    <s v="Acton Institute for the Study of Religion and Liberty"/>
    <x v="40"/>
    <n v="1000"/>
    <x v="4"/>
    <x v="0"/>
    <m/>
    <m/>
    <x v="0"/>
    <x v="0"/>
    <x v="0"/>
    <s v="https://www.desmogblog.com/acton-institute"/>
    <x v="0"/>
  </r>
  <r>
    <s v="CT2019"/>
    <s v="Charles G. Koch Charitable Foundation_Atlas Economic Research Foundation19915000"/>
    <x v="0"/>
    <s v="Atlas Economic Research Foundation"/>
    <x v="18"/>
    <n v="5000"/>
    <x v="4"/>
    <x v="0"/>
    <m/>
    <m/>
    <x v="0"/>
    <x v="0"/>
    <x v="0"/>
    <s v="https://www.desmogblog.com/atlas-economic-research-foundation"/>
    <x v="0"/>
  </r>
  <r>
    <s v="CT2019"/>
    <s v="Charles G. Koch Charitable Foundation_Center for Independent Thought19912500"/>
    <x v="0"/>
    <s v="Center for Independent Thought"/>
    <x v="41"/>
    <n v="2500"/>
    <x v="4"/>
    <x v="0"/>
    <m/>
    <m/>
    <x v="0"/>
    <x v="0"/>
    <x v="0"/>
    <s v="https://www.desmogblog.com/john-stossel"/>
    <x v="0"/>
  </r>
  <r>
    <s v="CT2019"/>
    <s v="Charles G. Koch Charitable Foundation_Center for Independent Thought199110000"/>
    <x v="0"/>
    <s v="Center for Independent Thought"/>
    <x v="41"/>
    <n v="10000"/>
    <x v="4"/>
    <x v="0"/>
    <m/>
    <m/>
    <x v="0"/>
    <x v="0"/>
    <x v="0"/>
    <s v="https://www.desmogblog.com/john-stossel"/>
    <x v="0"/>
  </r>
  <r>
    <s v="CT2019"/>
    <s v="Charles G. Koch Charitable Foundation_Competitive Enterprise Institute199110000"/>
    <x v="0"/>
    <s v="Competitive Enterprise Institute"/>
    <x v="28"/>
    <n v="10000"/>
    <x v="4"/>
    <x v="0"/>
    <m/>
    <m/>
    <x v="0"/>
    <x v="0"/>
    <x v="0"/>
    <s v="https://www.desmogblog.com/competitive-enterprise-institute"/>
    <x v="0"/>
  </r>
  <r>
    <s v="CT2019"/>
    <s v="Charles G. Koch Charitable Foundation_Federalist Society for Law and Public Policy Studies19912500"/>
    <x v="0"/>
    <s v="Federalist Society for Law and Public Policy Studies"/>
    <x v="29"/>
    <n v="2500"/>
    <x v="4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Economic Education (FEE)19911000"/>
    <x v="0"/>
    <s v="Foundation for Economic Education (FEE)"/>
    <x v="38"/>
    <n v="1000"/>
    <x v="4"/>
    <x v="0"/>
    <m/>
    <m/>
    <x v="0"/>
    <x v="0"/>
    <x v="0"/>
    <s v="http://www.sourcewatch.org/index.php/Foundation_for_Economic_Education"/>
    <x v="2"/>
  </r>
  <r>
    <s v="CT2019"/>
    <s v="Charles G. Koch Charitable Foundation_Future of Freedom Foundation19915000"/>
    <x v="0"/>
    <s v="Future of Freedom Foundation"/>
    <x v="42"/>
    <n v="5000"/>
    <x v="4"/>
    <x v="0"/>
    <m/>
    <m/>
    <x v="0"/>
    <x v="0"/>
    <x v="0"/>
    <s v="http://www.sourcewatch.org/index.php/Future_of_Freedom_Foundation"/>
    <x v="2"/>
  </r>
  <r>
    <s v="CT2019"/>
    <s v="Charles G. Koch Charitable Foundation_George Mason University19914000"/>
    <x v="0"/>
    <s v="George Mason University"/>
    <x v="22"/>
    <n v="4000"/>
    <x v="4"/>
    <x v="0"/>
    <m/>
    <m/>
    <x v="0"/>
    <x v="1"/>
    <x v="0"/>
    <s v=""/>
    <x v="1"/>
  </r>
  <r>
    <s v="CT2019"/>
    <s v="Charles G. Koch Charitable Foundation_George Mason University19915300"/>
    <x v="0"/>
    <s v="George Mason University"/>
    <x v="22"/>
    <n v="5300"/>
    <x v="4"/>
    <x v="0"/>
    <m/>
    <m/>
    <x v="0"/>
    <x v="1"/>
    <x v="0"/>
    <s v=""/>
    <x v="1"/>
  </r>
  <r>
    <s v="GP2017"/>
    <s v="Charles G. Koch Charitable Foundation_Center for the Study of Market Processes (precursor to Mercatus)19919300"/>
    <x v="0"/>
    <s v="Center for the Study of Market Processes (precursor to Mercatus)"/>
    <x v="22"/>
    <n v="9300"/>
    <x v="4"/>
    <x v="0"/>
    <m/>
    <m/>
    <x v="0"/>
    <x v="1"/>
    <x v="0"/>
    <s v=""/>
    <x v="1"/>
  </r>
  <r>
    <s v="CT2019"/>
    <s v="Charles G. Koch Charitable Foundation_Heritage Foundation, The19915000"/>
    <x v="0"/>
    <s v="Heritage Foundation, The"/>
    <x v="4"/>
    <n v="5000"/>
    <x v="4"/>
    <x v="0"/>
    <m/>
    <m/>
    <x v="0"/>
    <x v="0"/>
    <x v="0"/>
    <s v="https://www.desmogblog.com/heritage-foundation"/>
    <x v="0"/>
  </r>
  <r>
    <s v="CT2019"/>
    <s v="Charles G. Koch Charitable Foundation_Institute for Energy Research19912000"/>
    <x v="0"/>
    <s v="Institute for Energy Research"/>
    <x v="43"/>
    <n v="2000"/>
    <x v="4"/>
    <x v="0"/>
    <m/>
    <m/>
    <x v="0"/>
    <x v="0"/>
    <x v="0"/>
    <s v="https://www.desmogblog.com/institute-energy-research"/>
    <x v="0"/>
  </r>
  <r>
    <s v="CT2019"/>
    <s v="Charles G. Koch Charitable Foundation_Institute for Research on the Economics of Taxation199110000"/>
    <x v="0"/>
    <s v="Institute for Research on the Economics of Taxation"/>
    <x v="6"/>
    <n v="10000"/>
    <x v="4"/>
    <x v="0"/>
    <m/>
    <m/>
    <x v="0"/>
    <x v="0"/>
    <x v="0"/>
    <s v="https://www.sourcewatch.org/index.php/Institute_for_Research_on_the_Economics_of_Taxation"/>
    <x v="2"/>
  </r>
  <r>
    <s v="CT2019"/>
    <s v="Charles G. Koch Charitable Foundation_Media Institute199110000"/>
    <x v="0"/>
    <s v="Media Institute"/>
    <x v="44"/>
    <n v="10000"/>
    <x v="4"/>
    <x v="0"/>
    <m/>
    <m/>
    <x v="0"/>
    <x v="0"/>
    <x v="0"/>
    <s v="https://www.sourcewatch.org/index.php/The_Media_Institute"/>
    <x v="2"/>
  </r>
  <r>
    <s v="CT2019"/>
    <s v="Charles G. Koch Charitable Foundation_Media Institute199110000"/>
    <x v="0"/>
    <s v="Media Institute"/>
    <x v="44"/>
    <n v="10000"/>
    <x v="4"/>
    <x v="0"/>
    <m/>
    <m/>
    <x v="0"/>
    <x v="0"/>
    <x v="0"/>
    <s v="https://www.sourcewatch.org/index.php/The_Media_Institute"/>
    <x v="2"/>
  </r>
  <r>
    <s v="CT2019"/>
    <s v="Charles G. Koch Charitable Foundation_National Center for Policy Analysis19915000"/>
    <x v="0"/>
    <s v="National Center for Policy Analysis"/>
    <x v="9"/>
    <n v="5000"/>
    <x v="4"/>
    <x v="0"/>
    <m/>
    <m/>
    <x v="0"/>
    <x v="0"/>
    <x v="0"/>
    <s v="https://www.desmogblog.com/national-center-policy-analysis"/>
    <x v="0"/>
  </r>
  <r>
    <s v="CT2019"/>
    <s v="Charles G. Koch Charitable Foundation_Pacific Research Institute for Public Policy199125000"/>
    <x v="0"/>
    <s v="Pacific Research Institute for Public Policy"/>
    <x v="10"/>
    <n v="25000"/>
    <x v="4"/>
    <x v="0"/>
    <m/>
    <m/>
    <x v="0"/>
    <x v="0"/>
    <x v="0"/>
    <s v="https://www.desmogblog.com/pacific-research-institute"/>
    <x v="0"/>
  </r>
  <r>
    <s v="CT2019"/>
    <s v="Charles G. Koch Charitable Foundation_Palmer R. Chitester Fund199110000"/>
    <x v="0"/>
    <s v="Palmer R. Chitester Fund"/>
    <x v="25"/>
    <n v="10000"/>
    <x v="4"/>
    <x v="0"/>
    <m/>
    <m/>
    <x v="0"/>
    <x v="0"/>
    <x v="0"/>
    <s v=""/>
    <x v="1"/>
  </r>
  <r>
    <s v="CT2019"/>
    <s v="Charles G. Koch Charitable Foundation_Property and Environment Research Center19915000"/>
    <x v="0"/>
    <s v="Property and Environment Research Center"/>
    <x v="11"/>
    <n v="5000"/>
    <x v="4"/>
    <x v="0"/>
    <m/>
    <m/>
    <x v="0"/>
    <x v="0"/>
    <x v="0"/>
    <s v="https://www.desmogblog.com/property-and-environment-research-center"/>
    <x v="0"/>
  </r>
  <r>
    <s v="CT2019"/>
    <s v="Charles G. Koch Charitable Foundation_Reason Foundation199110000"/>
    <x v="0"/>
    <s v="Reason Foundation"/>
    <x v="12"/>
    <n v="10000"/>
    <x v="4"/>
    <x v="0"/>
    <m/>
    <m/>
    <x v="0"/>
    <x v="0"/>
    <x v="0"/>
    <s v="https://www.desmogblog.com/reason-foundation"/>
    <x v="0"/>
  </r>
  <r>
    <s v="CT2019"/>
    <s v="Charles G. Koch Charitable Foundation_The Bartley Institute199115000"/>
    <x v="0"/>
    <s v="The Bartley Institute"/>
    <x v="45"/>
    <n v="15000"/>
    <x v="4"/>
    <x v="0"/>
    <m/>
    <m/>
    <x v="0"/>
    <x v="0"/>
    <x v="0"/>
    <s v=""/>
    <x v="1"/>
  </r>
  <r>
    <s v="CT2019"/>
    <s v="Charles G. Koch Charitable Foundation_Wichita Collegiate School1991200000"/>
    <x v="0"/>
    <s v="Wichita Collegiate School"/>
    <x v="16"/>
    <n v="200000"/>
    <x v="4"/>
    <x v="0"/>
    <m/>
    <m/>
    <x v="0"/>
    <x v="1"/>
    <x v="0"/>
    <s v=""/>
    <x v="1"/>
  </r>
  <r>
    <s v="CT2019"/>
    <s v="Charles G. Koch Charitable Foundation_Wichita Collegiate School1991300000"/>
    <x v="0"/>
    <s v="Wichita Collegiate School"/>
    <x v="16"/>
    <n v="300000"/>
    <x v="4"/>
    <x v="0"/>
    <m/>
    <m/>
    <x v="0"/>
    <x v="1"/>
    <x v="0"/>
    <s v=""/>
    <x v="1"/>
  </r>
  <r>
    <s v="CT2019"/>
    <s v="Charles G. Koch Charitable Foundation_Atlas Economic Research Foundation19922500"/>
    <x v="0"/>
    <s v="Atlas Economic Research Foundation"/>
    <x v="18"/>
    <n v="2500"/>
    <x v="5"/>
    <x v="0"/>
    <m/>
    <m/>
    <x v="0"/>
    <x v="0"/>
    <x v="0"/>
    <s v="https://www.desmogblog.com/atlas-economic-research-foundation"/>
    <x v="0"/>
  </r>
  <r>
    <s v="CT2019"/>
    <s v="Charles G. Koch Charitable Foundation_Carolina Critic19923000"/>
    <x v="0"/>
    <s v="Carolina Critic"/>
    <x v="46"/>
    <n v="3000"/>
    <x v="5"/>
    <x v="0"/>
    <m/>
    <m/>
    <x v="0"/>
    <x v="0"/>
    <x v="0"/>
    <s v=""/>
    <x v="1"/>
  </r>
  <r>
    <s v="CT2019"/>
    <s v="Charles G. Koch Charitable Foundation_Center for Independent Thought199220000"/>
    <x v="0"/>
    <s v="Center for Independent Thought"/>
    <x v="41"/>
    <n v="20000"/>
    <x v="5"/>
    <x v="0"/>
    <m/>
    <m/>
    <x v="0"/>
    <x v="0"/>
    <x v="0"/>
    <s v="https://www.desmogblog.com/john-stossel"/>
    <x v="0"/>
  </r>
  <r>
    <s v="CT2019"/>
    <s v="Charles G. Koch Charitable Foundation_Federalist Society for Law and Public Policy Studies19922500"/>
    <x v="0"/>
    <s v="Federalist Society for Law and Public Policy Studies"/>
    <x v="29"/>
    <n v="2500"/>
    <x v="5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Research on Economics and the Environment FREE199213000"/>
    <x v="0"/>
    <s v="Foundation for Research on Economics and the Environment FREE"/>
    <x v="21"/>
    <n v="13000"/>
    <x v="5"/>
    <x v="0"/>
    <m/>
    <m/>
    <x v="0"/>
    <x v="0"/>
    <x v="0"/>
    <s v="http://www.sourcewatch.org/index.php/Foundation_for_Research_on_Economics_and_the_Environment"/>
    <x v="2"/>
  </r>
  <r>
    <s v="CT2019"/>
    <s v="Charles G. Koch Charitable Foundation_Fraser Institute, The19923221"/>
    <x v="0"/>
    <s v="Fraser Institute, The"/>
    <x v="47"/>
    <n v="3221"/>
    <x v="5"/>
    <x v="0"/>
    <m/>
    <m/>
    <x v="0"/>
    <x v="0"/>
    <x v="0"/>
    <s v="https://www.desmogblog.com/fraser-institute"/>
    <x v="0"/>
  </r>
  <r>
    <s v="CT2019"/>
    <s v="Charles G. Koch Charitable Foundation_Fraser Institute, The199215000"/>
    <x v="0"/>
    <s v="Fraser Institute, The"/>
    <x v="47"/>
    <n v="15000"/>
    <x v="5"/>
    <x v="0"/>
    <m/>
    <m/>
    <x v="0"/>
    <x v="0"/>
    <x v="0"/>
    <s v="https://www.desmogblog.com/fraser-institute"/>
    <x v="0"/>
  </r>
  <r>
    <s v="CT2019"/>
    <s v="Charles G. Koch Charitable Foundation_Future of Freedom Foundation19925000"/>
    <x v="0"/>
    <s v="Future of Freedom Foundation"/>
    <x v="42"/>
    <n v="5000"/>
    <x v="5"/>
    <x v="0"/>
    <m/>
    <m/>
    <x v="0"/>
    <x v="0"/>
    <x v="0"/>
    <s v="http://www.sourcewatch.org/index.php/Future_of_Freedom_Foundation"/>
    <x v="2"/>
  </r>
  <r>
    <s v="CT2019"/>
    <s v="Charles G. Koch Charitable Foundation_George Mason University199250000"/>
    <x v="0"/>
    <s v="George Mason University"/>
    <x v="22"/>
    <n v="50000"/>
    <x v="5"/>
    <x v="0"/>
    <m/>
    <m/>
    <x v="0"/>
    <x v="1"/>
    <x v="0"/>
    <s v=""/>
    <x v="1"/>
  </r>
  <r>
    <s v="CT2019"/>
    <s v="Charles G. Koch Charitable Foundation_George Mason University199296000"/>
    <x v="0"/>
    <s v="George Mason University"/>
    <x v="22"/>
    <n v="96000"/>
    <x v="5"/>
    <x v="0"/>
    <m/>
    <m/>
    <x v="0"/>
    <x v="1"/>
    <x v="0"/>
    <s v=""/>
    <x v="1"/>
  </r>
  <r>
    <s v="CT2019"/>
    <s v="Charles G. Koch Charitable Foundation_George Mason University1992160000"/>
    <x v="0"/>
    <s v="George Mason University"/>
    <x v="22"/>
    <n v="160000"/>
    <x v="5"/>
    <x v="0"/>
    <m/>
    <m/>
    <x v="0"/>
    <x v="1"/>
    <x v="0"/>
    <s v=""/>
    <x v="1"/>
  </r>
  <r>
    <s v="CT2019"/>
    <s v="Charles G. Koch Charitable Foundation_George Mason University199215000"/>
    <x v="0"/>
    <s v="George Mason University"/>
    <x v="22"/>
    <n v="15000"/>
    <x v="5"/>
    <x v="0"/>
    <m/>
    <m/>
    <x v="0"/>
    <x v="1"/>
    <x v="0"/>
    <s v=""/>
    <x v="1"/>
  </r>
  <r>
    <s v="CT2019"/>
    <s v="Charles G. Koch Charitable Foundation_George Mason University199210000"/>
    <x v="0"/>
    <s v="George Mason University"/>
    <x v="22"/>
    <n v="10000"/>
    <x v="5"/>
    <x v="0"/>
    <m/>
    <m/>
    <x v="0"/>
    <x v="1"/>
    <x v="0"/>
    <s v=""/>
    <x v="1"/>
  </r>
  <r>
    <s v="GP2017"/>
    <s v="Charles G. Koch Charitable Foundation_Center for the Study of Market Processes (precursor to Mercatus)1992271000"/>
    <x v="0"/>
    <s v="Center for the Study of Market Processes (precursor to Mercatus)"/>
    <x v="22"/>
    <n v="271000"/>
    <x v="5"/>
    <x v="0"/>
    <m/>
    <m/>
    <x v="0"/>
    <x v="1"/>
    <x v="0"/>
    <s v=""/>
    <x v="1"/>
  </r>
  <r>
    <s v="GP2017"/>
    <s v="Charles G. Koch Charitable Foundation_Institute for Humane Studies at George Mason University199250000"/>
    <x v="0"/>
    <s v="Institute for Humane Studies at George Mason University"/>
    <x v="23"/>
    <n v="50000"/>
    <x v="5"/>
    <x v="0"/>
    <m/>
    <m/>
    <x v="0"/>
    <x v="1"/>
    <x v="0"/>
    <s v="https://www.desmogblog.com/institute-humane-studies-george-mason-university"/>
    <x v="0"/>
  </r>
  <r>
    <s v="CT2019"/>
    <s v="Charles G. Koch Charitable Foundation_Granville Academy199210000"/>
    <x v="0"/>
    <s v="Granville Academy"/>
    <x v="48"/>
    <n v="10000"/>
    <x v="5"/>
    <x v="0"/>
    <m/>
    <m/>
    <x v="0"/>
    <x v="1"/>
    <x v="0"/>
    <s v=""/>
    <x v="1"/>
  </r>
  <r>
    <s v="CT2019"/>
    <s v="Charles G. Koch Charitable Foundation_Harvard University199225000"/>
    <x v="0"/>
    <s v="Harvard University"/>
    <x v="49"/>
    <n v="25000"/>
    <x v="5"/>
    <x v="0"/>
    <m/>
    <m/>
    <x v="0"/>
    <x v="1"/>
    <x v="0"/>
    <s v=""/>
    <x v="1"/>
  </r>
  <r>
    <s v="CT2019"/>
    <s v="Charles G. Koch Charitable Foundation_Heritage Foundation, The199210000"/>
    <x v="0"/>
    <s v="Heritage Foundation, The"/>
    <x v="4"/>
    <n v="10000"/>
    <x v="5"/>
    <x v="0"/>
    <m/>
    <m/>
    <x v="0"/>
    <x v="0"/>
    <x v="0"/>
    <s v="https://www.desmogblog.com/heritage-foundation"/>
    <x v="0"/>
  </r>
  <r>
    <s v="CT2019"/>
    <s v="Charles G. Koch Charitable Foundation_Institute for Political Economy19922000"/>
    <x v="0"/>
    <s v="Institute for Political Economy"/>
    <x v="50"/>
    <n v="2000"/>
    <x v="5"/>
    <x v="0"/>
    <m/>
    <m/>
    <x v="0"/>
    <x v="0"/>
    <x v="0"/>
    <s v=""/>
    <x v="1"/>
  </r>
  <r>
    <s v="CT2019"/>
    <s v="Charles G. Koch Charitable Foundation_Kansas Cultural Trust199285000"/>
    <x v="0"/>
    <s v="Kansas Cultural Trust"/>
    <x v="51"/>
    <n v="85000"/>
    <x v="5"/>
    <x v="0"/>
    <m/>
    <m/>
    <x v="0"/>
    <x v="0"/>
    <x v="0"/>
    <s v=""/>
    <x v="1"/>
  </r>
  <r>
    <s v="CT2019"/>
    <s v="Charles G. Koch Charitable Foundation_Network For Teaching Entrepreneurship199261100"/>
    <x v="0"/>
    <s v="Network For Teaching Entrepreneurship"/>
    <x v="52"/>
    <n v="61100"/>
    <x v="5"/>
    <x v="0"/>
    <m/>
    <m/>
    <x v="0"/>
    <x v="0"/>
    <x v="0"/>
    <s v=""/>
    <x v="1"/>
  </r>
  <r>
    <s v="CT2019"/>
    <s v="Charles G. Koch Charitable Foundation_Network For Teaching Entrepreneurship1992128900"/>
    <x v="0"/>
    <s v="Network For Teaching Entrepreneurship"/>
    <x v="52"/>
    <n v="128900"/>
    <x v="5"/>
    <x v="0"/>
    <m/>
    <m/>
    <x v="0"/>
    <x v="0"/>
    <x v="0"/>
    <s v=""/>
    <x v="1"/>
  </r>
  <r>
    <s v="CT2019"/>
    <s v="Charles G. Koch Charitable Foundation_Network For Teaching Entrepreneurship199240000"/>
    <x v="0"/>
    <s v="Network For Teaching Entrepreneurship"/>
    <x v="52"/>
    <n v="40000"/>
    <x v="5"/>
    <x v="0"/>
    <m/>
    <m/>
    <x v="0"/>
    <x v="0"/>
    <x v="0"/>
    <s v=""/>
    <x v="1"/>
  </r>
  <r>
    <s v="CT2019"/>
    <s v="Charles G. Koch Charitable Foundation_Network For Teaching Entrepreneurship199220000"/>
    <x v="0"/>
    <s v="Network For Teaching Entrepreneurship"/>
    <x v="52"/>
    <n v="20000"/>
    <x v="5"/>
    <x v="0"/>
    <m/>
    <m/>
    <x v="0"/>
    <x v="0"/>
    <x v="0"/>
    <s v=""/>
    <x v="1"/>
  </r>
  <r>
    <s v="CT2019"/>
    <s v="Charles G. Koch Charitable Foundation_Network For Teaching Entrepreneurship199258050"/>
    <x v="0"/>
    <s v="Network For Teaching Entrepreneurship"/>
    <x v="52"/>
    <n v="58050"/>
    <x v="5"/>
    <x v="0"/>
    <m/>
    <m/>
    <x v="0"/>
    <x v="0"/>
    <x v="0"/>
    <s v=""/>
    <x v="1"/>
  </r>
  <r>
    <s v="CT2019"/>
    <s v="Charles G. Koch Charitable Foundation_Network For Teaching Entrepreneurship1992141950"/>
    <x v="0"/>
    <s v="Network For Teaching Entrepreneurship"/>
    <x v="52"/>
    <n v="141950"/>
    <x v="5"/>
    <x v="0"/>
    <m/>
    <m/>
    <x v="0"/>
    <x v="0"/>
    <x v="0"/>
    <s v=""/>
    <x v="1"/>
  </r>
  <r>
    <s v="CT2019"/>
    <s v="Charles G. Koch Charitable Foundation_Property and Environment Research Center19925000"/>
    <x v="0"/>
    <s v="Property and Environment Research Center"/>
    <x v="11"/>
    <n v="5000"/>
    <x v="5"/>
    <x v="0"/>
    <m/>
    <m/>
    <x v="0"/>
    <x v="0"/>
    <x v="0"/>
    <s v="https://www.desmogblog.com/property-and-environment-research-center"/>
    <x v="0"/>
  </r>
  <r>
    <s v="CT2019"/>
    <s v="Charles G. Koch Charitable Foundation_The Philadelphia Society19927500"/>
    <x v="0"/>
    <s v="The Philadelphia Society"/>
    <x v="14"/>
    <n v="7500"/>
    <x v="5"/>
    <x v="0"/>
    <m/>
    <m/>
    <x v="0"/>
    <x v="0"/>
    <x v="0"/>
    <s v="https://www.sourcewatch.org/index.php/Philadelphia_Society"/>
    <x v="2"/>
  </r>
  <r>
    <s v="CT2019"/>
    <s v="Charles G. Koch Charitable Foundation_Washington Legal Foundation19922500"/>
    <x v="0"/>
    <s v="Washington Legal Foundation"/>
    <x v="53"/>
    <n v="2500"/>
    <x v="5"/>
    <x v="0"/>
    <m/>
    <m/>
    <x v="0"/>
    <x v="0"/>
    <x v="0"/>
    <s v="https://www.desmogblog.com/washington-legal-foundation"/>
    <x v="0"/>
  </r>
  <r>
    <s v="CT2019"/>
    <s v="Charles G. Koch Charitable Foundation_Wichita Collegiate School1992500000"/>
    <x v="0"/>
    <s v="Wichita Collegiate School"/>
    <x v="16"/>
    <n v="500000"/>
    <x v="5"/>
    <x v="0"/>
    <m/>
    <m/>
    <x v="0"/>
    <x v="1"/>
    <x v="0"/>
    <s v=""/>
    <x v="1"/>
  </r>
  <r>
    <s v="CT2019"/>
    <s v="Charles G. Koch Charitable Foundation_Acton Institute for the Study of Religion and Liberty19931500"/>
    <x v="0"/>
    <s v="Acton Institute for the Study of Religion and Liberty"/>
    <x v="40"/>
    <n v="1500"/>
    <x v="6"/>
    <x v="0"/>
    <m/>
    <m/>
    <x v="0"/>
    <x v="0"/>
    <x v="0"/>
    <s v="https://www.desmogblog.com/acton-institute"/>
    <x v="0"/>
  </r>
  <r>
    <s v="CT2019"/>
    <s v="Charles G. Koch Charitable Foundation_Christopher Dunn19932302"/>
    <x v="0"/>
    <s v="Christopher Dunn"/>
    <x v="54"/>
    <n v="2302"/>
    <x v="6"/>
    <x v="0"/>
    <m/>
    <m/>
    <x v="1"/>
    <x v="0"/>
    <x v="0"/>
    <s v=""/>
    <x v="1"/>
  </r>
  <r>
    <s v="CT2019"/>
    <s v="Charles G. Koch Charitable Foundation_David E. Foster19931911"/>
    <x v="0"/>
    <s v="David E. Foster"/>
    <x v="55"/>
    <n v="1911"/>
    <x v="6"/>
    <x v="0"/>
    <s v="Individual/Scholarship(?)"/>
    <m/>
    <x v="1"/>
    <x v="0"/>
    <x v="0"/>
    <s v=""/>
    <x v="1"/>
  </r>
  <r>
    <s v="CT2019"/>
    <s v="Charles G. Koch Charitable Foundation_Eric A. Kleiin19932191"/>
    <x v="0"/>
    <s v="Eric A. Kleiin"/>
    <x v="56"/>
    <n v="2191"/>
    <x v="6"/>
    <x v="0"/>
    <s v="Individual/Scholarship(?)"/>
    <m/>
    <x v="1"/>
    <x v="0"/>
    <x v="0"/>
    <s v=""/>
    <x v="1"/>
  </r>
  <r>
    <s v="CT2019"/>
    <s v="Charles G. Koch Charitable Foundation_Foundation for Research on Economics and the Environment FREE199315000"/>
    <x v="0"/>
    <s v="Foundation for Research on Economics and the Environment FREE"/>
    <x v="21"/>
    <n v="15000"/>
    <x v="6"/>
    <x v="0"/>
    <m/>
    <m/>
    <x v="0"/>
    <x v="0"/>
    <x v="0"/>
    <s v="http://www.sourcewatch.org/index.php/Foundation_for_Research_on_Economics_and_the_Environment"/>
    <x v="2"/>
  </r>
  <r>
    <s v="CT2019"/>
    <s v="Charles G. Koch Charitable Foundation_George Mason University19938400"/>
    <x v="0"/>
    <s v="George Mason University"/>
    <x v="22"/>
    <n v="8400"/>
    <x v="6"/>
    <x v="0"/>
    <m/>
    <m/>
    <x v="0"/>
    <x v="1"/>
    <x v="0"/>
    <s v=""/>
    <x v="1"/>
  </r>
  <r>
    <s v="CT2019"/>
    <s v="Charles G. Koch Charitable Foundation_George Mason University199326950"/>
    <x v="0"/>
    <s v="George Mason University"/>
    <x v="22"/>
    <n v="26950"/>
    <x v="6"/>
    <x v="0"/>
    <m/>
    <m/>
    <x v="0"/>
    <x v="1"/>
    <x v="0"/>
    <s v=""/>
    <x v="1"/>
  </r>
  <r>
    <s v="CT2019"/>
    <s v="Charles G. Koch Charitable Foundation_George Mason University1993118597"/>
    <x v="0"/>
    <s v="George Mason University"/>
    <x v="22"/>
    <n v="118597"/>
    <x v="6"/>
    <x v="0"/>
    <m/>
    <m/>
    <x v="0"/>
    <x v="1"/>
    <x v="0"/>
    <s v=""/>
    <x v="1"/>
  </r>
  <r>
    <s v="CT2019"/>
    <s v="Charles G. Koch Charitable Foundation_George Mason University199318650"/>
    <x v="0"/>
    <s v="George Mason University"/>
    <x v="22"/>
    <n v="18650"/>
    <x v="6"/>
    <x v="0"/>
    <m/>
    <m/>
    <x v="0"/>
    <x v="1"/>
    <x v="0"/>
    <s v=""/>
    <x v="1"/>
  </r>
  <r>
    <s v="GP2017"/>
    <s v="Charles G. Koch Charitable Foundation_Center for the Study of Market Processes (precursor to Mercatus)1993118597"/>
    <x v="0"/>
    <s v="Center for the Study of Market Processes (precursor to Mercatus)"/>
    <x v="22"/>
    <n v="118597"/>
    <x v="6"/>
    <x v="0"/>
    <m/>
    <m/>
    <x v="0"/>
    <x v="1"/>
    <x v="0"/>
    <s v=""/>
    <x v="1"/>
  </r>
  <r>
    <s v="GP2017"/>
    <s v="Charles G. Koch Charitable Foundation_Institute for Humane Studies at George Mason University199345600"/>
    <x v="0"/>
    <s v="Institute for Humane Studies at George Mason University"/>
    <x v="23"/>
    <n v="45600"/>
    <x v="6"/>
    <x v="0"/>
    <m/>
    <m/>
    <x v="0"/>
    <x v="1"/>
    <x v="0"/>
    <s v="https://www.desmogblog.com/institute-humane-studies-george-mason-university"/>
    <x v="0"/>
  </r>
  <r>
    <s v="CT2019"/>
    <s v="Charles G. Koch Charitable Foundation_George S. Wang19931868"/>
    <x v="0"/>
    <s v="George S. Wang"/>
    <x v="57"/>
    <n v="1868"/>
    <x v="6"/>
    <x v="0"/>
    <s v="Individual/Scholarship(?)"/>
    <m/>
    <x v="1"/>
    <x v="0"/>
    <x v="0"/>
    <s v=""/>
    <x v="1"/>
  </r>
  <r>
    <s v="CT2019"/>
    <s v="Charles G. Koch Charitable Foundation_Granville Academy19935000"/>
    <x v="0"/>
    <s v="Granville Academy"/>
    <x v="48"/>
    <n v="5000"/>
    <x v="6"/>
    <x v="0"/>
    <m/>
    <m/>
    <x v="0"/>
    <x v="1"/>
    <x v="0"/>
    <s v=""/>
    <x v="1"/>
  </r>
  <r>
    <s v="CT2019"/>
    <s v="Charles G. Koch Charitable Foundation_Institute for Justice1993250000"/>
    <x v="0"/>
    <s v="Institute for Justice"/>
    <x v="58"/>
    <n v="250000"/>
    <x v="6"/>
    <x v="0"/>
    <m/>
    <m/>
    <x v="0"/>
    <x v="0"/>
    <x v="0"/>
    <s v="https://www.sourcewatch.org/index.php/Institute_for_Justice"/>
    <x v="2"/>
  </r>
  <r>
    <s v="CT2019"/>
    <s v="Charles G. Koch Charitable Foundation_Institute for Political Economy19932000"/>
    <x v="0"/>
    <s v="Institute for Political Economy"/>
    <x v="50"/>
    <n v="2000"/>
    <x v="6"/>
    <x v="0"/>
    <m/>
    <m/>
    <x v="0"/>
    <x v="0"/>
    <x v="0"/>
    <s v=""/>
    <x v="1"/>
  </r>
  <r>
    <s v="CT2019"/>
    <s v="Charles G. Koch Charitable Foundation_Jennifer R. Avery19932108"/>
    <x v="0"/>
    <s v="Jennifer R. Avery"/>
    <x v="59"/>
    <n v="2108"/>
    <x v="6"/>
    <x v="0"/>
    <s v="Individual/Scholarship(?)"/>
    <m/>
    <x v="1"/>
    <x v="0"/>
    <x v="0"/>
    <s v=""/>
    <x v="1"/>
  </r>
  <r>
    <s v="CT2019"/>
    <s v="Charles G. Koch Charitable Foundation_Jill E. Patterson19932205"/>
    <x v="0"/>
    <s v="Jill E. Patterson"/>
    <x v="60"/>
    <n v="2205"/>
    <x v="6"/>
    <x v="0"/>
    <s v="Individual/Scholarship(?)"/>
    <m/>
    <x v="1"/>
    <x v="0"/>
    <x v="0"/>
    <s v=""/>
    <x v="1"/>
  </r>
  <r>
    <s v="CT2019"/>
    <s v="Charles G. Koch Charitable Foundation_John Peter Frantz19932317"/>
    <x v="0"/>
    <s v="John Peter Frantz"/>
    <x v="61"/>
    <n v="2317"/>
    <x v="6"/>
    <x v="0"/>
    <m/>
    <m/>
    <x v="1"/>
    <x v="0"/>
    <x v="0"/>
    <s v=""/>
    <x v="1"/>
  </r>
  <r>
    <s v="CT2019"/>
    <s v="Charles G. Koch Charitable Foundation_John S. Tottie19933312"/>
    <x v="0"/>
    <s v="John S. Tottie"/>
    <x v="62"/>
    <n v="3312"/>
    <x v="6"/>
    <x v="0"/>
    <s v="Individual/Scholarship(?)"/>
    <m/>
    <x v="1"/>
    <x v="0"/>
    <x v="0"/>
    <s v=""/>
    <x v="1"/>
  </r>
  <r>
    <s v="CT2019"/>
    <s v="Charles G. Koch Charitable Foundation_Karen E. Manfield19932191"/>
    <x v="0"/>
    <s v="Karen E. Manfield"/>
    <x v="63"/>
    <n v="2191"/>
    <x v="6"/>
    <x v="0"/>
    <s v="Individual/Scholarship(?)"/>
    <m/>
    <x v="1"/>
    <x v="0"/>
    <x v="0"/>
    <s v=""/>
    <x v="1"/>
  </r>
  <r>
    <s v="CT2019"/>
    <s v="Charles G. Koch Charitable Foundation_Konrad S. Godleske19932032"/>
    <x v="0"/>
    <s v="Konrad S. Godleske"/>
    <x v="64"/>
    <n v="2032"/>
    <x v="6"/>
    <x v="0"/>
    <s v="Individual/Scholarship(?)"/>
    <m/>
    <x v="1"/>
    <x v="0"/>
    <x v="0"/>
    <s v=""/>
    <x v="1"/>
  </r>
  <r>
    <s v="CT2019"/>
    <s v="Charles G. Koch Charitable Foundation_Konstantine Kyros19931959"/>
    <x v="0"/>
    <s v="Konstantine Kyros"/>
    <x v="65"/>
    <n v="1959"/>
    <x v="6"/>
    <x v="0"/>
    <s v="Individual/Scholarship(?)"/>
    <m/>
    <x v="1"/>
    <x v="0"/>
    <x v="0"/>
    <s v=""/>
    <x v="1"/>
  </r>
  <r>
    <s v="CT2019"/>
    <s v="Charles G. Koch Charitable Foundation_Laeeth Is'Harc19933597"/>
    <x v="0"/>
    <s v="Laeeth Is'Harc"/>
    <x v="66"/>
    <n v="3597"/>
    <x v="6"/>
    <x v="0"/>
    <s v="Individual/Scholarship(?)"/>
    <m/>
    <x v="1"/>
    <x v="0"/>
    <x v="0"/>
    <s v=""/>
    <x v="1"/>
  </r>
  <r>
    <s v="CT2019"/>
    <s v="Charles G. Koch Charitable Foundation_Lewis Saideman19931941"/>
    <x v="0"/>
    <s v="Lewis Saideman"/>
    <x v="67"/>
    <n v="1941"/>
    <x v="6"/>
    <x v="0"/>
    <s v="Individual/Scholarship(?)"/>
    <m/>
    <x v="1"/>
    <x v="0"/>
    <x v="0"/>
    <s v=""/>
    <x v="1"/>
  </r>
  <r>
    <s v="CT2019"/>
    <s v="Charles G. Koch Charitable Foundation_Liliana Ivascu19934057"/>
    <x v="0"/>
    <s v="Liliana Ivascu"/>
    <x v="68"/>
    <n v="4057"/>
    <x v="6"/>
    <x v="0"/>
    <s v="Individual/Scholarship(?)"/>
    <m/>
    <x v="1"/>
    <x v="0"/>
    <x v="0"/>
    <s v=""/>
    <x v="1"/>
  </r>
  <r>
    <s v="CT2019"/>
    <s v="Charles G. Koch Charitable Foundation_Marilyn C. Ho19932287"/>
    <x v="0"/>
    <s v="Marilyn C. Ho"/>
    <x v="69"/>
    <n v="2287"/>
    <x v="6"/>
    <x v="0"/>
    <s v="Individual/Scholarship(?)"/>
    <m/>
    <x v="1"/>
    <x v="0"/>
    <x v="0"/>
    <s v=""/>
    <x v="1"/>
  </r>
  <r>
    <s v="CT2019"/>
    <s v="Charles G. Koch Charitable Foundation_Mathew H. Taylor19931851"/>
    <x v="0"/>
    <s v="Mathew H. Taylor"/>
    <x v="70"/>
    <n v="1851"/>
    <x v="6"/>
    <x v="0"/>
    <s v="Individual/Scholarship(?)"/>
    <m/>
    <x v="1"/>
    <x v="0"/>
    <x v="0"/>
    <s v=""/>
    <x v="1"/>
  </r>
  <r>
    <s v="CT2019"/>
    <s v="Charles G. Koch Charitable Foundation_Mathew R. Eastabrook19931906"/>
    <x v="0"/>
    <s v="Mathew R. Eastabrook"/>
    <x v="71"/>
    <n v="1906"/>
    <x v="6"/>
    <x v="0"/>
    <s v="Individual/Scholarship(?)"/>
    <m/>
    <x v="1"/>
    <x v="0"/>
    <x v="0"/>
    <s v=""/>
    <x v="1"/>
  </r>
  <r>
    <s v="CT2019"/>
    <s v="Charles G. Koch Charitable Foundation_Max D. Isaacson19932288"/>
    <x v="0"/>
    <s v="Max D. Isaacson"/>
    <x v="72"/>
    <n v="2288"/>
    <x v="6"/>
    <x v="0"/>
    <s v="Individual/Scholarship(?)"/>
    <m/>
    <x v="1"/>
    <x v="0"/>
    <x v="0"/>
    <s v=""/>
    <x v="1"/>
  </r>
  <r>
    <s v="CT2019"/>
    <s v="Charles G. Koch Charitable Foundation_Michael A. Bast19932057"/>
    <x v="0"/>
    <s v="Michael A. Bast"/>
    <x v="73"/>
    <n v="2057"/>
    <x v="6"/>
    <x v="0"/>
    <s v="Individual/Scholarship(?)"/>
    <m/>
    <x v="1"/>
    <x v="0"/>
    <x v="0"/>
    <s v=""/>
    <x v="1"/>
  </r>
  <r>
    <s v="CT2019"/>
    <s v="Charles G. Koch Charitable Foundation_Network For Teaching Entrepreneurship1993150000"/>
    <x v="0"/>
    <s v="Network For Teaching Entrepreneurship"/>
    <x v="52"/>
    <n v="150000"/>
    <x v="6"/>
    <x v="0"/>
    <m/>
    <m/>
    <x v="0"/>
    <x v="0"/>
    <x v="0"/>
    <s v=""/>
    <x v="1"/>
  </r>
  <r>
    <s v="CT2019"/>
    <s v="Charles G. Koch Charitable Foundation_Network For Teaching Entrepreneurship19936025"/>
    <x v="0"/>
    <s v="Network For Teaching Entrepreneurship"/>
    <x v="52"/>
    <n v="6025"/>
    <x v="6"/>
    <x v="0"/>
    <m/>
    <m/>
    <x v="0"/>
    <x v="0"/>
    <x v="0"/>
    <s v=""/>
    <x v="1"/>
  </r>
  <r>
    <s v="CT2019"/>
    <s v="Charles G. Koch Charitable Foundation_Network For Teaching Entrepreneurship1993175000"/>
    <x v="0"/>
    <s v="Network For Teaching Entrepreneurship"/>
    <x v="52"/>
    <n v="175000"/>
    <x v="6"/>
    <x v="0"/>
    <m/>
    <m/>
    <x v="0"/>
    <x v="0"/>
    <x v="0"/>
    <s v=""/>
    <x v="1"/>
  </r>
  <r>
    <s v="CT2019"/>
    <s v="Charles G. Koch Charitable Foundation_Network For Teaching Entrepreneurship1993225000"/>
    <x v="0"/>
    <s v="Network For Teaching Entrepreneurship"/>
    <x v="52"/>
    <n v="225000"/>
    <x v="6"/>
    <x v="0"/>
    <m/>
    <m/>
    <x v="0"/>
    <x v="0"/>
    <x v="0"/>
    <s v=""/>
    <x v="1"/>
  </r>
  <r>
    <s v="CT2019"/>
    <s v="Charles G. Koch Charitable Foundation_Otto Giesenfeld19933939"/>
    <x v="0"/>
    <s v="Otto Giesenfeld"/>
    <x v="74"/>
    <n v="3939"/>
    <x v="6"/>
    <x v="0"/>
    <s v="Individual/Scholarship(?)"/>
    <m/>
    <x v="1"/>
    <x v="0"/>
    <x v="0"/>
    <s v=""/>
    <x v="1"/>
  </r>
  <r>
    <s v="CT2019"/>
    <s v="Charles G. Koch Charitable Foundation_Philanthropy Roundtable19931000"/>
    <x v="0"/>
    <s v="Philanthropy Roundtable"/>
    <x v="75"/>
    <n v="1000"/>
    <x v="6"/>
    <x v="0"/>
    <m/>
    <m/>
    <x v="0"/>
    <x v="0"/>
    <x v="0"/>
    <s v="http://www.sourcewatch.org/index.php/Philanthropy_Roundtable"/>
    <x v="2"/>
  </r>
  <r>
    <s v="CT2019"/>
    <s v="Charles G. Koch Charitable Foundation_Rajesh Yerasi19931879"/>
    <x v="0"/>
    <s v="Rajesh Yerasi"/>
    <x v="76"/>
    <n v="1879"/>
    <x v="6"/>
    <x v="0"/>
    <s v="Individual/Scholarship(?)"/>
    <m/>
    <x v="1"/>
    <x v="0"/>
    <x v="0"/>
    <s v=""/>
    <x v="1"/>
  </r>
  <r>
    <s v="CT2019"/>
    <s v="Charles G. Koch Charitable Foundation_Reason Foundation19932000"/>
    <x v="0"/>
    <s v="Reason Foundation"/>
    <x v="12"/>
    <n v="2000"/>
    <x v="6"/>
    <x v="0"/>
    <m/>
    <m/>
    <x v="0"/>
    <x v="0"/>
    <x v="0"/>
    <s v="https://www.desmogblog.com/reason-foundation"/>
    <x v="0"/>
  </r>
  <r>
    <s v="CT2019"/>
    <s v="Charles G. Koch Charitable Foundation_Rebecca M. Boggs19932047"/>
    <x v="0"/>
    <s v="Rebecca M. Boggs"/>
    <x v="77"/>
    <n v="2047"/>
    <x v="6"/>
    <x v="0"/>
    <s v="Individual/Scholarship(?)"/>
    <m/>
    <x v="1"/>
    <x v="0"/>
    <x v="0"/>
    <s v=""/>
    <x v="1"/>
  </r>
  <r>
    <s v="CT2019"/>
    <s v="Charles G. Koch Charitable Foundation_Robin A. Hulsey19932227"/>
    <x v="0"/>
    <s v="Robin A. Hulsey"/>
    <x v="78"/>
    <n v="2227"/>
    <x v="6"/>
    <x v="0"/>
    <s v="Individual/Scholarship(?)"/>
    <m/>
    <x v="1"/>
    <x v="0"/>
    <x v="0"/>
    <s v=""/>
    <x v="1"/>
  </r>
  <r>
    <s v="CT2019"/>
    <s v="Charles G. Koch Charitable Foundation_Saint Vincent College19932000"/>
    <x v="0"/>
    <s v="Saint Vincent College"/>
    <x v="79"/>
    <n v="2000"/>
    <x v="6"/>
    <x v="0"/>
    <m/>
    <m/>
    <x v="0"/>
    <x v="1"/>
    <x v="0"/>
    <s v=""/>
    <x v="1"/>
  </r>
  <r>
    <s v="CT2019"/>
    <s v="Charles G. Koch Charitable Foundation_Shellie A. Yule19931961"/>
    <x v="0"/>
    <s v="Shellie A. Yule"/>
    <x v="80"/>
    <n v="1961"/>
    <x v="6"/>
    <x v="0"/>
    <s v="Individual/Scholarship(?)"/>
    <m/>
    <x v="1"/>
    <x v="0"/>
    <x v="0"/>
    <s v=""/>
    <x v="1"/>
  </r>
  <r>
    <s v="CT2019"/>
    <s v="Charles G. Koch Charitable Foundation_Steadman Sports Medicine Foundation199320000"/>
    <x v="0"/>
    <s v="Steadman Sports Medicine Foundation"/>
    <x v="81"/>
    <n v="20000"/>
    <x v="6"/>
    <x v="0"/>
    <m/>
    <m/>
    <x v="0"/>
    <x v="0"/>
    <x v="1"/>
    <s v=""/>
    <x v="1"/>
  </r>
  <r>
    <s v="CT2019"/>
    <s v="Charles G. Koch Charitable Foundation_Stephen F. Swain19932287"/>
    <x v="0"/>
    <s v="Stephen F. Swain"/>
    <x v="82"/>
    <n v="2287"/>
    <x v="6"/>
    <x v="0"/>
    <s v="Individual/Scholarship(?)"/>
    <m/>
    <x v="1"/>
    <x v="0"/>
    <x v="0"/>
    <s v=""/>
    <x v="1"/>
  </r>
  <r>
    <s v="CT2019"/>
    <s v="Charles G. Koch Charitable Foundation_Stephen S. Jamison19931905"/>
    <x v="0"/>
    <s v="Stephen S. Jamison"/>
    <x v="83"/>
    <n v="1905"/>
    <x v="6"/>
    <x v="0"/>
    <s v="Individual/Scholarship(?)"/>
    <m/>
    <x v="1"/>
    <x v="0"/>
    <x v="0"/>
    <s v=""/>
    <x v="1"/>
  </r>
  <r>
    <s v="CT2019"/>
    <s v="Charles G. Koch Charitable Foundation_Thomas F. Harris19932187"/>
    <x v="0"/>
    <s v="Thomas F. Harris"/>
    <x v="84"/>
    <n v="2187"/>
    <x v="6"/>
    <x v="0"/>
    <s v="Individual/Scholarship(?)"/>
    <m/>
    <x v="1"/>
    <x v="0"/>
    <x v="0"/>
    <s v=""/>
    <x v="1"/>
  </r>
  <r>
    <s v="CT2019"/>
    <s v="Charles G. Koch Charitable Foundation_Timothy W. Doyle19933329"/>
    <x v="0"/>
    <s v="Timothy W. Doyle"/>
    <x v="85"/>
    <n v="3329"/>
    <x v="6"/>
    <x v="0"/>
    <s v="Individual/Scholarship(?)"/>
    <m/>
    <x v="1"/>
    <x v="0"/>
    <x v="0"/>
    <s v=""/>
    <x v="1"/>
  </r>
  <r>
    <s v="CT2019"/>
    <s v="Charles G. Koch Charitable Foundation_Todd R. Kice19931611"/>
    <x v="0"/>
    <s v="Todd R. Kice"/>
    <x v="86"/>
    <n v="1611"/>
    <x v="6"/>
    <x v="0"/>
    <s v="Individual/Scholarship(?)"/>
    <m/>
    <x v="1"/>
    <x v="0"/>
    <x v="0"/>
    <s v=""/>
    <x v="1"/>
  </r>
  <r>
    <s v="CT2019"/>
    <s v="Charles G. Koch Charitable Foundation_Urban League of Wichita1993350"/>
    <x v="0"/>
    <s v="Urban League of Wichita"/>
    <x v="87"/>
    <n v="350"/>
    <x v="6"/>
    <x v="0"/>
    <m/>
    <m/>
    <x v="0"/>
    <x v="0"/>
    <x v="1"/>
    <s v=""/>
    <x v="1"/>
  </r>
  <r>
    <s v="CT2019"/>
    <s v="Charles G. Koch Charitable Foundation_Wichita Collegiate School19937500"/>
    <x v="0"/>
    <s v="Wichita Collegiate School"/>
    <x v="16"/>
    <n v="7500"/>
    <x v="6"/>
    <x v="0"/>
    <m/>
    <m/>
    <x v="0"/>
    <x v="1"/>
    <x v="0"/>
    <s v=""/>
    <x v="1"/>
  </r>
  <r>
    <s v="CT2019"/>
    <s v="Charles G. Koch Charitable Foundation_Wichita Collegiate School1993500000"/>
    <x v="0"/>
    <s v="Wichita Collegiate School"/>
    <x v="16"/>
    <n v="500000"/>
    <x v="6"/>
    <x v="0"/>
    <m/>
    <m/>
    <x v="0"/>
    <x v="1"/>
    <x v="0"/>
    <s v=""/>
    <x v="1"/>
  </r>
  <r>
    <s v="CT2019"/>
    <s v="Charles G. Koch Charitable Foundation_Wichita Collegiate School199349200"/>
    <x v="0"/>
    <s v="Wichita Collegiate School"/>
    <x v="16"/>
    <n v="49200"/>
    <x v="6"/>
    <x v="0"/>
    <m/>
    <m/>
    <x v="0"/>
    <x v="1"/>
    <x v="0"/>
    <s v=""/>
    <x v="1"/>
  </r>
  <r>
    <s v="CT2019"/>
    <s v="Charles G. Koch Charitable Foundation_Yen Trac19932191"/>
    <x v="0"/>
    <s v="Yen Trac"/>
    <x v="88"/>
    <n v="2191"/>
    <x v="6"/>
    <x v="0"/>
    <s v="Individual/Scholarship(?)"/>
    <m/>
    <x v="1"/>
    <x v="0"/>
    <x v="0"/>
    <s v=""/>
    <x v="1"/>
  </r>
  <r>
    <s v="CT2019"/>
    <s v="Charles G. Koch Charitable Foundation_Americans for Prosperity199524484"/>
    <x v="0"/>
    <s v="Americans for Prosperity"/>
    <x v="36"/>
    <n v="24484"/>
    <x v="7"/>
    <x v="0"/>
    <m/>
    <m/>
    <x v="0"/>
    <x v="0"/>
    <x v="0"/>
    <s v="https://www.desmogblog.com/americans-for-prosperity"/>
    <x v="0"/>
  </r>
  <r>
    <s v="CT2019"/>
    <s v="Charles G. Koch Charitable Foundation_Arkansas Policy Foundation19951000"/>
    <x v="0"/>
    <s v="Arkansas Policy Foundation"/>
    <x v="89"/>
    <n v="1000"/>
    <x v="7"/>
    <x v="0"/>
    <m/>
    <m/>
    <x v="0"/>
    <x v="0"/>
    <x v="0"/>
    <s v="https://www.sourcewatch.org/index.php/Arkansas_Policy_Foundation"/>
    <x v="2"/>
  </r>
  <r>
    <s v="GP2017"/>
    <s v="Charles G. Koch Charitable Foundation_Citizens for a Sound Economy (CSE)199524484"/>
    <x v="0"/>
    <s v="Citizens for a Sound Economy (CSE)"/>
    <x v="37"/>
    <n v="24484"/>
    <x v="7"/>
    <x v="0"/>
    <m/>
    <m/>
    <x v="0"/>
    <x v="0"/>
    <x v="0"/>
    <s v="https://www.desmogblog.com/freedomworks"/>
    <x v="0"/>
  </r>
  <r>
    <s v="CT2019"/>
    <s v="Charles G. Koch Charitable Foundation_Federalist Society for Law and Public Policy Studies199510000"/>
    <x v="0"/>
    <s v="Federalist Society for Law and Public Policy Studies"/>
    <x v="29"/>
    <n v="10000"/>
    <x v="7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Economic Education (FEE)19951000"/>
    <x v="0"/>
    <s v="Foundation for Economic Education (FEE)"/>
    <x v="38"/>
    <n v="1000"/>
    <x v="7"/>
    <x v="0"/>
    <m/>
    <m/>
    <x v="0"/>
    <x v="0"/>
    <x v="0"/>
    <s v="http://www.sourcewatch.org/index.php/Foundation_for_Economic_Education"/>
    <x v="2"/>
  </r>
  <r>
    <s v="CT2019"/>
    <s v="Charles G. Koch Charitable Foundation_Foundation for Teaching Economics19955000"/>
    <x v="0"/>
    <s v="Foundation for Teaching Economics"/>
    <x v="90"/>
    <n v="5000"/>
    <x v="7"/>
    <x v="0"/>
    <m/>
    <m/>
    <x v="0"/>
    <x v="0"/>
    <x v="0"/>
    <s v=""/>
    <x v="1"/>
  </r>
  <r>
    <s v="CT2019"/>
    <s v="Charles G. Koch Charitable Foundation_George Mason University19955000"/>
    <x v="0"/>
    <s v="George Mason University"/>
    <x v="22"/>
    <n v="5000"/>
    <x v="7"/>
    <x v="0"/>
    <m/>
    <m/>
    <x v="0"/>
    <x v="1"/>
    <x v="0"/>
    <s v=""/>
    <x v="1"/>
  </r>
  <r>
    <s v="CT2019"/>
    <s v="Charles G. Koch Charitable Foundation_George Mason University1995150000"/>
    <x v="0"/>
    <s v="George Mason University"/>
    <x v="22"/>
    <n v="150000"/>
    <x v="7"/>
    <x v="0"/>
    <m/>
    <m/>
    <x v="0"/>
    <x v="1"/>
    <x v="0"/>
    <s v=""/>
    <x v="1"/>
  </r>
  <r>
    <s v="CT2019"/>
    <s v="Charles G. Koch Charitable Foundation_George Mason University1995225000"/>
    <x v="0"/>
    <s v="George Mason University"/>
    <x v="22"/>
    <n v="225000"/>
    <x v="7"/>
    <x v="0"/>
    <m/>
    <m/>
    <x v="0"/>
    <x v="1"/>
    <x v="0"/>
    <s v=""/>
    <x v="1"/>
  </r>
  <r>
    <s v="CT2019"/>
    <s v="Charles G. Koch Charitable Foundation_George Mason University1995250000"/>
    <x v="0"/>
    <s v="George Mason University"/>
    <x v="22"/>
    <n v="250000"/>
    <x v="7"/>
    <x v="0"/>
    <m/>
    <m/>
    <x v="0"/>
    <x v="1"/>
    <x v="0"/>
    <s v=""/>
    <x v="1"/>
  </r>
  <r>
    <s v="GP2017"/>
    <s v="Charles G. Koch Charitable Foundation_Center for the Study of Market Processes (precursor to Mercatus)1995625000"/>
    <x v="0"/>
    <s v="Center for the Study of Market Processes (precursor to Mercatus)"/>
    <x v="22"/>
    <n v="625000"/>
    <x v="7"/>
    <x v="0"/>
    <m/>
    <m/>
    <x v="0"/>
    <x v="1"/>
    <x v="0"/>
    <s v=""/>
    <x v="1"/>
  </r>
  <r>
    <s v="CT2019"/>
    <s v="Charles G. Koch Charitable Foundation_Harding University199510000"/>
    <x v="0"/>
    <s v="Harding University"/>
    <x v="91"/>
    <n v="10000"/>
    <x v="7"/>
    <x v="0"/>
    <m/>
    <m/>
    <x v="0"/>
    <x v="1"/>
    <x v="0"/>
    <s v=""/>
    <x v="1"/>
  </r>
  <r>
    <s v="CT2019"/>
    <s v="Charles G. Koch Charitable Foundation_Heartland Institute199510000"/>
    <x v="0"/>
    <s v="Heartland Institute"/>
    <x v="3"/>
    <n v="10000"/>
    <x v="7"/>
    <x v="0"/>
    <m/>
    <m/>
    <x v="0"/>
    <x v="0"/>
    <x v="0"/>
    <s v="https://www.desmogblog.com/heartland-institute"/>
    <x v="0"/>
  </r>
  <r>
    <s v="CT2019"/>
    <s v="Charles G. Koch Charitable Foundation_Heritage Foundation, The199550000"/>
    <x v="0"/>
    <s v="Heritage Foundation, The"/>
    <x v="4"/>
    <n v="50000"/>
    <x v="7"/>
    <x v="0"/>
    <m/>
    <m/>
    <x v="0"/>
    <x v="0"/>
    <x v="0"/>
    <s v="https://www.desmogblog.com/heritage-foundation"/>
    <x v="0"/>
  </r>
  <r>
    <s v="CT2019"/>
    <s v="Charles G. Koch Charitable Foundation_Institute for Political Economy19952000"/>
    <x v="0"/>
    <s v="Institute for Political Economy"/>
    <x v="50"/>
    <n v="2000"/>
    <x v="7"/>
    <x v="0"/>
    <m/>
    <m/>
    <x v="0"/>
    <x v="0"/>
    <x v="0"/>
    <s v=""/>
    <x v="1"/>
  </r>
  <r>
    <s v="CT2019"/>
    <s v="Charles G. Koch Charitable Foundation_John Locke Foundation19957000"/>
    <x v="0"/>
    <s v="John Locke Foundation"/>
    <x v="92"/>
    <n v="7000"/>
    <x v="7"/>
    <x v="0"/>
    <m/>
    <m/>
    <x v="0"/>
    <x v="0"/>
    <x v="0"/>
    <s v="https://www.desmogblog.com/john-locke-foundation"/>
    <x v="0"/>
  </r>
  <r>
    <s v="CT2019"/>
    <s v="Charles G. Koch Charitable Foundation_John Locke Foundation19955000"/>
    <x v="0"/>
    <s v="John Locke Foundation"/>
    <x v="92"/>
    <n v="5000"/>
    <x v="7"/>
    <x v="0"/>
    <m/>
    <m/>
    <x v="0"/>
    <x v="0"/>
    <x v="0"/>
    <s v="https://www.desmogblog.com/john-locke-foundation"/>
    <x v="0"/>
  </r>
  <r>
    <s v="CT2019"/>
    <s v="Charles G. Koch Charitable Foundation_Kansas Cultural Trust1995150000"/>
    <x v="0"/>
    <s v="Kansas Cultural Trust"/>
    <x v="51"/>
    <n v="150000"/>
    <x v="7"/>
    <x v="0"/>
    <m/>
    <m/>
    <x v="0"/>
    <x v="0"/>
    <x v="0"/>
    <s v=""/>
    <x v="1"/>
  </r>
  <r>
    <s v="CT2019"/>
    <s v="Charles G. Koch Charitable Foundation_Leadership Institute199512000"/>
    <x v="0"/>
    <s v="Leadership Institute"/>
    <x v="93"/>
    <n v="12000"/>
    <x v="7"/>
    <x v="0"/>
    <m/>
    <m/>
    <x v="0"/>
    <x v="0"/>
    <x v="0"/>
    <s v="https://www.desmogblog.com/leadership-institute"/>
    <x v="0"/>
  </r>
  <r>
    <s v="CT2019"/>
    <s v="Charles G. Koch Charitable Foundation_National Results Council199525000"/>
    <x v="0"/>
    <s v="National Results Council"/>
    <x v="94"/>
    <n v="25000"/>
    <x v="7"/>
    <x v="0"/>
    <m/>
    <m/>
    <x v="0"/>
    <x v="0"/>
    <x v="0"/>
    <s v=""/>
    <x v="1"/>
  </r>
  <r>
    <s v="CT2019"/>
    <s v="Charles G. Koch Charitable Foundation_Network For Teaching Entrepreneurship1995200000"/>
    <x v="0"/>
    <s v="Network For Teaching Entrepreneurship"/>
    <x v="52"/>
    <n v="200000"/>
    <x v="7"/>
    <x v="0"/>
    <m/>
    <m/>
    <x v="0"/>
    <x v="0"/>
    <x v="0"/>
    <s v=""/>
    <x v="1"/>
  </r>
  <r>
    <s v="CT2019"/>
    <s v="Charles G. Koch Charitable Foundation_Network For Teaching Entrepreneurship1995111"/>
    <x v="0"/>
    <s v="Network For Teaching Entrepreneurship"/>
    <x v="52"/>
    <n v="111"/>
    <x v="7"/>
    <x v="0"/>
    <m/>
    <m/>
    <x v="0"/>
    <x v="0"/>
    <x v="0"/>
    <s v=""/>
    <x v="1"/>
  </r>
  <r>
    <s v="CT2019"/>
    <s v="Charles G. Koch Charitable Foundation_Pacific Research Institute for Public Policy199550000"/>
    <x v="0"/>
    <s v="Pacific Research Institute for Public Policy"/>
    <x v="10"/>
    <n v="50000"/>
    <x v="7"/>
    <x v="0"/>
    <m/>
    <m/>
    <x v="0"/>
    <x v="0"/>
    <x v="0"/>
    <s v="https://www.desmogblog.com/pacific-research-institute"/>
    <x v="0"/>
  </r>
  <r>
    <s v="CT2019"/>
    <s v="Charles G. Koch Charitable Foundation_Philanthropy Roundtable199516000"/>
    <x v="0"/>
    <s v="Philanthropy Roundtable"/>
    <x v="75"/>
    <n v="16000"/>
    <x v="7"/>
    <x v="0"/>
    <m/>
    <m/>
    <x v="0"/>
    <x v="0"/>
    <x v="0"/>
    <s v="http://www.sourcewatch.org/index.php/Philanthropy_Roundtable"/>
    <x v="2"/>
  </r>
  <r>
    <s v="CT2019"/>
    <s v="Charles G. Koch Charitable Foundation_Steadman Sports Medicine Foundation199520000"/>
    <x v="0"/>
    <s v="Steadman Sports Medicine Foundation"/>
    <x v="81"/>
    <n v="20000"/>
    <x v="7"/>
    <x v="0"/>
    <m/>
    <m/>
    <x v="0"/>
    <x v="0"/>
    <x v="1"/>
    <s v=""/>
    <x v="1"/>
  </r>
  <r>
    <s v="CT2019"/>
    <s v="Charles G. Koch Charitable Foundation_Wichita Collegiate School1995200000"/>
    <x v="0"/>
    <s v="Wichita Collegiate School"/>
    <x v="16"/>
    <n v="200000"/>
    <x v="7"/>
    <x v="0"/>
    <m/>
    <m/>
    <x v="0"/>
    <x v="1"/>
    <x v="0"/>
    <s v=""/>
    <x v="1"/>
  </r>
  <r>
    <s v="CT2019"/>
    <s v="Charles G. Koch Charitable Foundation_Wichita Collegiate School199510000"/>
    <x v="0"/>
    <s v="Wichita Collegiate School"/>
    <x v="16"/>
    <n v="10000"/>
    <x v="7"/>
    <x v="0"/>
    <m/>
    <m/>
    <x v="0"/>
    <x v="1"/>
    <x v="0"/>
    <s v=""/>
    <x v="1"/>
  </r>
  <r>
    <s v="CT2019"/>
    <s v="Charles G. Koch Charitable Foundation_Federalist Society for Law and Public Policy Studies199625000"/>
    <x v="0"/>
    <s v="Federalist Society for Law and Public Policy Studies"/>
    <x v="29"/>
    <n v="25000"/>
    <x v="8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Economic Education (FEE)19964000"/>
    <x v="0"/>
    <s v="Foundation for Economic Education (FEE)"/>
    <x v="38"/>
    <n v="4000"/>
    <x v="8"/>
    <x v="0"/>
    <m/>
    <m/>
    <x v="0"/>
    <x v="0"/>
    <x v="0"/>
    <s v="http://www.sourcewatch.org/index.php/Foundation_for_Economic_Education"/>
    <x v="2"/>
  </r>
  <r>
    <s v="CT2019"/>
    <s v="Charles G. Koch Charitable Foundation_Foundation for Teaching Economics19965000"/>
    <x v="0"/>
    <s v="Foundation for Teaching Economics"/>
    <x v="90"/>
    <n v="5000"/>
    <x v="8"/>
    <x v="0"/>
    <m/>
    <m/>
    <x v="0"/>
    <x v="0"/>
    <x v="0"/>
    <s v=""/>
    <x v="1"/>
  </r>
  <r>
    <s v="CT2019"/>
    <s v="Charles G. Koch Charitable Foundation_George Mason University1996430600"/>
    <x v="0"/>
    <s v="George Mason University"/>
    <x v="22"/>
    <n v="430600"/>
    <x v="8"/>
    <x v="0"/>
    <m/>
    <m/>
    <x v="0"/>
    <x v="1"/>
    <x v="0"/>
    <s v=""/>
    <x v="1"/>
  </r>
  <r>
    <s v="CT2019"/>
    <s v="Charles G. Koch Charitable Foundation_Heartland Institute199610000"/>
    <x v="0"/>
    <s v="Heartland Institute"/>
    <x v="3"/>
    <n v="10000"/>
    <x v="8"/>
    <x v="0"/>
    <m/>
    <m/>
    <x v="0"/>
    <x v="0"/>
    <x v="0"/>
    <s v="https://www.desmogblog.com/heartland-institute"/>
    <x v="0"/>
  </r>
  <r>
    <s v="CT2019"/>
    <s v="Charles G. Koch Charitable Foundation_Institute for Objectivist Studies19962000"/>
    <x v="0"/>
    <s v="Institute for Objectivist Studies"/>
    <x v="95"/>
    <n v="2000"/>
    <x v="8"/>
    <x v="0"/>
    <m/>
    <m/>
    <x v="0"/>
    <x v="0"/>
    <x v="0"/>
    <s v=""/>
    <x v="1"/>
  </r>
  <r>
    <s v="CT2019"/>
    <s v="Charles G. Koch Charitable Foundation_Institute for Political Economy19962000"/>
    <x v="0"/>
    <s v="Institute for Political Economy"/>
    <x v="50"/>
    <n v="2000"/>
    <x v="8"/>
    <x v="0"/>
    <m/>
    <m/>
    <x v="0"/>
    <x v="0"/>
    <x v="0"/>
    <s v=""/>
    <x v="1"/>
  </r>
  <r>
    <s v="CT2019"/>
    <s v="Charles G. Koch Charitable Foundation_Philanthropy Roundtable19962500"/>
    <x v="0"/>
    <s v="Philanthropy Roundtable"/>
    <x v="75"/>
    <n v="2500"/>
    <x v="8"/>
    <x v="0"/>
    <m/>
    <m/>
    <x v="0"/>
    <x v="0"/>
    <x v="0"/>
    <s v="http://www.sourcewatch.org/index.php/Philanthropy_Roundtable"/>
    <x v="2"/>
  </r>
  <r>
    <s v="CT2019"/>
    <s v="Charles G. Koch Charitable Foundation_Reason Foundation199615000"/>
    <x v="0"/>
    <s v="Reason Foundation"/>
    <x v="12"/>
    <n v="15000"/>
    <x v="8"/>
    <x v="0"/>
    <m/>
    <m/>
    <x v="0"/>
    <x v="0"/>
    <x v="0"/>
    <s v="https://www.desmogblog.com/reason-foundation"/>
    <x v="0"/>
  </r>
  <r>
    <s v="CT2019"/>
    <s v="Charles G. Koch Charitable Foundation_Steadman Sports Medicine Foundation199620000"/>
    <x v="0"/>
    <s v="Steadman Sports Medicine Foundation"/>
    <x v="81"/>
    <n v="20000"/>
    <x v="8"/>
    <x v="0"/>
    <m/>
    <m/>
    <x v="0"/>
    <x v="0"/>
    <x v="1"/>
    <s v=""/>
    <x v="1"/>
  </r>
  <r>
    <s v="CT2019"/>
    <s v="Charles G. Koch Charitable Foundation_Wichita Collegiate School199644806"/>
    <x v="0"/>
    <s v="Wichita Collegiate School"/>
    <x v="16"/>
    <n v="44806"/>
    <x v="8"/>
    <x v="0"/>
    <m/>
    <m/>
    <x v="0"/>
    <x v="1"/>
    <x v="0"/>
    <s v=""/>
    <x v="1"/>
  </r>
  <r>
    <s v="CT2019"/>
    <s v="Charles G. Koch Charitable Foundation_Youth Entrepreneurs of Kansas1996172528"/>
    <x v="0"/>
    <s v="Youth Entrepreneurs of Kansas"/>
    <x v="96"/>
    <n v="172528"/>
    <x v="8"/>
    <x v="0"/>
    <m/>
    <m/>
    <x v="0"/>
    <x v="0"/>
    <x v="0"/>
    <s v=""/>
    <x v="1"/>
  </r>
  <r>
    <s v="CT2019"/>
    <s v="Charles G. Koch Charitable Foundation_American Legislative Exchange Council199730000"/>
    <x v="0"/>
    <s v="American Legislative Exchange Council"/>
    <x v="97"/>
    <n v="30000"/>
    <x v="9"/>
    <x v="0"/>
    <m/>
    <m/>
    <x v="0"/>
    <x v="0"/>
    <x v="0"/>
    <s v="https://www.desmogblog.com/american-legislative-exchange-council"/>
    <x v="0"/>
  </r>
  <r>
    <s v="CT2019"/>
    <s v="Charles G. Koch Charitable Foundation_Clemson University19975000"/>
    <x v="0"/>
    <s v="Clemson University"/>
    <x v="98"/>
    <n v="5000"/>
    <x v="9"/>
    <x v="0"/>
    <m/>
    <m/>
    <x v="0"/>
    <x v="1"/>
    <x v="0"/>
    <s v=""/>
    <x v="1"/>
  </r>
  <r>
    <s v="CT2019"/>
    <s v="Charles G. Koch Charitable Foundation_Educational Research Institute199750000"/>
    <x v="0"/>
    <s v="Educational Research Institute"/>
    <x v="99"/>
    <n v="50000"/>
    <x v="9"/>
    <x v="0"/>
    <m/>
    <m/>
    <x v="0"/>
    <x v="0"/>
    <x v="0"/>
    <s v=""/>
    <x v="1"/>
  </r>
  <r>
    <s v="CT2019"/>
    <s v="Charles G. Koch Charitable Foundation_Employment Policy Foundation19972500"/>
    <x v="0"/>
    <s v="Employment Policy Foundation"/>
    <x v="100"/>
    <n v="2500"/>
    <x v="9"/>
    <x v="0"/>
    <m/>
    <m/>
    <x v="0"/>
    <x v="0"/>
    <x v="0"/>
    <s v="https://www.sourcewatch.org/index.php/Employment_Policy_Foundation"/>
    <x v="2"/>
  </r>
  <r>
    <s v="CT2019"/>
    <s v="Charles G. Koch Charitable Foundation_Federalist Society for Law and Public Policy Studies1997108000"/>
    <x v="0"/>
    <s v="Federalist Society for Law and Public Policy Studies"/>
    <x v="29"/>
    <n v="108000"/>
    <x v="9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Economic Education (FEE)19972500"/>
    <x v="0"/>
    <s v="Foundation for Economic Education (FEE)"/>
    <x v="38"/>
    <n v="2500"/>
    <x v="9"/>
    <x v="0"/>
    <m/>
    <m/>
    <x v="0"/>
    <x v="0"/>
    <x v="0"/>
    <s v="http://www.sourcewatch.org/index.php/Foundation_for_Economic_Education"/>
    <x v="2"/>
  </r>
  <r>
    <s v="CT2019"/>
    <s v="Charles G. Koch Charitable Foundation_Foundation for Human Development19975000"/>
    <x v="0"/>
    <s v="Foundation for Human Development"/>
    <x v="101"/>
    <n v="5000"/>
    <x v="9"/>
    <x v="0"/>
    <m/>
    <m/>
    <x v="0"/>
    <x v="0"/>
    <x v="0"/>
    <s v=""/>
    <x v="1"/>
  </r>
  <r>
    <s v="CT2019"/>
    <s v="Charles G. Koch Charitable Foundation_Foundation for Teaching Economics19975000"/>
    <x v="0"/>
    <s v="Foundation for Teaching Economics"/>
    <x v="90"/>
    <n v="5000"/>
    <x v="9"/>
    <x v="0"/>
    <m/>
    <m/>
    <x v="0"/>
    <x v="0"/>
    <x v="0"/>
    <s v=""/>
    <x v="1"/>
  </r>
  <r>
    <s v="CT2019"/>
    <s v="Charles G. Koch Charitable Foundation_George Mason University19973141000"/>
    <x v="0"/>
    <s v="George Mason University"/>
    <x v="22"/>
    <n v="3141000"/>
    <x v="9"/>
    <x v="0"/>
    <m/>
    <m/>
    <x v="0"/>
    <x v="1"/>
    <x v="0"/>
    <s v=""/>
    <x v="1"/>
  </r>
  <r>
    <s v="CT2019"/>
    <s v="Charles G. Koch Charitable Foundation_George Mason University19975000"/>
    <x v="0"/>
    <s v="George Mason University"/>
    <x v="22"/>
    <n v="5000"/>
    <x v="9"/>
    <x v="0"/>
    <m/>
    <m/>
    <x v="0"/>
    <x v="1"/>
    <x v="0"/>
    <s v=""/>
    <x v="1"/>
  </r>
  <r>
    <s v="CT2019"/>
    <s v="Charles G. Koch Charitable Foundation_Harvard University199720000"/>
    <x v="0"/>
    <s v="Harvard University"/>
    <x v="49"/>
    <n v="20000"/>
    <x v="9"/>
    <x v="0"/>
    <m/>
    <m/>
    <x v="0"/>
    <x v="1"/>
    <x v="0"/>
    <s v=""/>
    <x v="1"/>
  </r>
  <r>
    <s v="CT2019"/>
    <s v="Charles G. Koch Charitable Foundation_Heritage Foundation, The19973000"/>
    <x v="0"/>
    <s v="Heritage Foundation, The"/>
    <x v="4"/>
    <n v="3000"/>
    <x v="9"/>
    <x v="0"/>
    <m/>
    <m/>
    <x v="0"/>
    <x v="0"/>
    <x v="0"/>
    <s v="https://www.desmogblog.com/heritage-foundation"/>
    <x v="0"/>
  </r>
  <r>
    <s v="CT2019"/>
    <s v="Charles G. Koch Charitable Foundation_Institute for Political Economy19972000"/>
    <x v="0"/>
    <s v="Institute for Political Economy"/>
    <x v="50"/>
    <n v="2000"/>
    <x v="9"/>
    <x v="0"/>
    <m/>
    <m/>
    <x v="0"/>
    <x v="0"/>
    <x v="0"/>
    <s v=""/>
    <x v="1"/>
  </r>
  <r>
    <s v="CT2019"/>
    <s v="Charles G. Koch Charitable Foundation_International Foundation for Research in Experimental Economics (IFREE)199710000"/>
    <x v="0"/>
    <s v="International Foundation for Research in Experimental Economics (IFREE)"/>
    <x v="102"/>
    <n v="10000"/>
    <x v="9"/>
    <x v="0"/>
    <m/>
    <m/>
    <x v="0"/>
    <x v="0"/>
    <x v="0"/>
    <s v=""/>
    <x v="1"/>
  </r>
  <r>
    <s v="CT2019"/>
    <s v="Charles G. Koch Charitable Foundation_John Locke Foundation19975000"/>
    <x v="0"/>
    <s v="John Locke Foundation"/>
    <x v="92"/>
    <n v="5000"/>
    <x v="9"/>
    <x v="0"/>
    <m/>
    <m/>
    <x v="0"/>
    <x v="0"/>
    <x v="0"/>
    <s v="https://www.desmogblog.com/john-locke-foundation"/>
    <x v="0"/>
  </r>
  <r>
    <s v="CT2019"/>
    <s v="Charles G. Koch Charitable Foundation_Mont Pelerin Society19971000"/>
    <x v="0"/>
    <s v="Mont Pelerin Society"/>
    <x v="103"/>
    <n v="1000"/>
    <x v="9"/>
    <x v="0"/>
    <m/>
    <m/>
    <x v="0"/>
    <x v="0"/>
    <x v="0"/>
    <s v="https://www.desmogblog.com/mont-pelerin-society"/>
    <x v="0"/>
  </r>
  <r>
    <s v="CT2019"/>
    <s v="Charles G. Koch Charitable Foundation_National Tax Limitation Foundation199750000"/>
    <x v="0"/>
    <s v="National Tax Limitation Foundation"/>
    <x v="104"/>
    <n v="50000"/>
    <x v="9"/>
    <x v="0"/>
    <m/>
    <m/>
    <x v="0"/>
    <x v="0"/>
    <x v="0"/>
    <s v="https://www.sourcewatch.org/index.php/National_Tax_Limitation_Committee"/>
    <x v="2"/>
  </r>
  <r>
    <s v="CT2019"/>
    <s v="Charles G. Koch Charitable Foundation_Network For Teaching Entrepreneurship1997250"/>
    <x v="0"/>
    <s v="Network For Teaching Entrepreneurship"/>
    <x v="52"/>
    <n v="250"/>
    <x v="9"/>
    <x v="0"/>
    <m/>
    <m/>
    <x v="0"/>
    <x v="0"/>
    <x v="0"/>
    <s v=""/>
    <x v="1"/>
  </r>
  <r>
    <s v="CT2019"/>
    <s v="Charles G. Koch Charitable Foundation_Philanthropy Roundtable19975000"/>
    <x v="0"/>
    <s v="Philanthropy Roundtable"/>
    <x v="75"/>
    <n v="5000"/>
    <x v="9"/>
    <x v="0"/>
    <m/>
    <m/>
    <x v="0"/>
    <x v="0"/>
    <x v="0"/>
    <s v="http://www.sourcewatch.org/index.php/Philanthropy_Roundtable"/>
    <x v="2"/>
  </r>
  <r>
    <s v="CT2019"/>
    <s v="Charles G. Koch Charitable Foundation_Steadman Sports Medicine Foundation1997130000"/>
    <x v="0"/>
    <s v="Steadman Sports Medicine Foundation"/>
    <x v="81"/>
    <n v="130000"/>
    <x v="9"/>
    <x v="0"/>
    <m/>
    <m/>
    <x v="0"/>
    <x v="0"/>
    <x v="1"/>
    <s v=""/>
    <x v="1"/>
  </r>
  <r>
    <s v="CT2019"/>
    <s v="Charles G. Koch Charitable Foundation_The Philadelphia Society199725000"/>
    <x v="0"/>
    <s v="The Philadelphia Society"/>
    <x v="14"/>
    <n v="25000"/>
    <x v="9"/>
    <x v="0"/>
    <m/>
    <m/>
    <x v="0"/>
    <x v="0"/>
    <x v="0"/>
    <s v="https://www.sourcewatch.org/index.php/Philadelphia_Society"/>
    <x v="2"/>
  </r>
  <r>
    <s v="CT2019"/>
    <s v="Charles G. Koch Charitable Foundation_Wichita Collegiate School199725000"/>
    <x v="0"/>
    <s v="Wichita Collegiate School"/>
    <x v="16"/>
    <n v="25000"/>
    <x v="9"/>
    <x v="0"/>
    <m/>
    <m/>
    <x v="0"/>
    <x v="1"/>
    <x v="0"/>
    <s v=""/>
    <x v="1"/>
  </r>
  <r>
    <s v="CT2019"/>
    <s v="Charles G. Koch Charitable Foundation_Youth Entrepreneurs of Kansas1997363589"/>
    <x v="0"/>
    <s v="Youth Entrepreneurs of Kansas"/>
    <x v="96"/>
    <n v="363589"/>
    <x v="9"/>
    <x v="0"/>
    <m/>
    <m/>
    <x v="0"/>
    <x v="0"/>
    <x v="0"/>
    <s v=""/>
    <x v="1"/>
  </r>
  <r>
    <s v="CT2019"/>
    <s v="Charles G. Koch Charitable Foundation_American Legislative Exchange Council199870000"/>
    <x v="0"/>
    <s v="American Legislative Exchange Council"/>
    <x v="97"/>
    <n v="70000"/>
    <x v="10"/>
    <x v="0"/>
    <m/>
    <m/>
    <x v="0"/>
    <x v="0"/>
    <x v="0"/>
    <s v="https://www.desmogblog.com/american-legislative-exchange-council"/>
    <x v="0"/>
  </r>
  <r>
    <s v="CT2019"/>
    <s v="Charles G. Koch Charitable Foundation_Center for Excellence in Education19981250"/>
    <x v="0"/>
    <s v="Center for Excellence in Education"/>
    <x v="105"/>
    <n v="1250"/>
    <x v="10"/>
    <x v="0"/>
    <m/>
    <m/>
    <x v="0"/>
    <x v="0"/>
    <x v="0"/>
    <s v=""/>
    <x v="1"/>
  </r>
  <r>
    <s v="CT2019"/>
    <s v="Charles G. Koch Charitable Foundation_Encounter for Education and Culture19985000"/>
    <x v="0"/>
    <s v="Encounter for Education and Culture"/>
    <x v="106"/>
    <n v="5000"/>
    <x v="10"/>
    <x v="0"/>
    <m/>
    <m/>
    <x v="0"/>
    <x v="0"/>
    <x v="0"/>
    <s v="http://www.sourcewatch.org/index.php/Encounter_for_Culture_and_Education"/>
    <x v="2"/>
  </r>
  <r>
    <s v="CT2019"/>
    <s v="Charles G. Koch Charitable Foundation_Federalist Society for Law and Public Policy Studies1998130000"/>
    <x v="0"/>
    <s v="Federalist Society for Law and Public Policy Studies"/>
    <x v="29"/>
    <n v="130000"/>
    <x v="10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Research on Economics and the Environment FREE199875000"/>
    <x v="0"/>
    <s v="Foundation for Research on Economics and the Environment FREE"/>
    <x v="21"/>
    <n v="75000"/>
    <x v="10"/>
    <x v="0"/>
    <m/>
    <m/>
    <x v="0"/>
    <x v="0"/>
    <x v="0"/>
    <s v="http://www.sourcewatch.org/index.php/Foundation_for_Research_on_Economics_and_the_Environment"/>
    <x v="2"/>
  </r>
  <r>
    <s v="CT2019"/>
    <s v="Charles G. Koch Charitable Foundation_Foundation for Teaching Economics199865000"/>
    <x v="0"/>
    <s v="Foundation for Teaching Economics"/>
    <x v="90"/>
    <n v="65000"/>
    <x v="10"/>
    <x v="0"/>
    <m/>
    <m/>
    <x v="0"/>
    <x v="0"/>
    <x v="0"/>
    <s v=""/>
    <x v="1"/>
  </r>
  <r>
    <s v="CT2019"/>
    <s v="Charles G. Koch Charitable Foundation_George Mason University19982030000"/>
    <x v="0"/>
    <s v="George Mason University"/>
    <x v="22"/>
    <n v="2030000"/>
    <x v="10"/>
    <x v="0"/>
    <m/>
    <m/>
    <x v="0"/>
    <x v="1"/>
    <x v="0"/>
    <s v=""/>
    <x v="1"/>
  </r>
  <r>
    <s v="CT2019"/>
    <s v="Charles G. Koch Charitable Foundation_Harding University199810000"/>
    <x v="0"/>
    <s v="Harding University"/>
    <x v="91"/>
    <n v="10000"/>
    <x v="10"/>
    <x v="0"/>
    <m/>
    <m/>
    <x v="0"/>
    <x v="1"/>
    <x v="0"/>
    <s v=""/>
    <x v="1"/>
  </r>
  <r>
    <s v="CT2019"/>
    <s v="Charles G. Koch Charitable Foundation_Harvard University199880000"/>
    <x v="0"/>
    <s v="Harvard University"/>
    <x v="49"/>
    <n v="80000"/>
    <x v="10"/>
    <x v="0"/>
    <m/>
    <m/>
    <x v="0"/>
    <x v="1"/>
    <x v="0"/>
    <s v=""/>
    <x v="1"/>
  </r>
  <r>
    <s v="CT2019"/>
    <s v="Charles G. Koch Charitable Foundation_Institute for Political Economy19982000"/>
    <x v="0"/>
    <s v="Institute for Political Economy"/>
    <x v="50"/>
    <n v="2000"/>
    <x v="10"/>
    <x v="0"/>
    <m/>
    <m/>
    <x v="0"/>
    <x v="0"/>
    <x v="0"/>
    <s v=""/>
    <x v="1"/>
  </r>
  <r>
    <s v="CT2019"/>
    <s v="Charles G. Koch Charitable Foundation_International Foundation for Research in Experimental Economics (IFREE)199810000"/>
    <x v="0"/>
    <s v="International Foundation for Research in Experimental Economics (IFREE)"/>
    <x v="102"/>
    <n v="10000"/>
    <x v="10"/>
    <x v="0"/>
    <m/>
    <m/>
    <x v="0"/>
    <x v="0"/>
    <x v="0"/>
    <s v=""/>
    <x v="1"/>
  </r>
  <r>
    <s v="CT2019"/>
    <s v="Charles G. Koch Charitable Foundation_Kansas Cultural Trust199895000"/>
    <x v="0"/>
    <s v="Kansas Cultural Trust"/>
    <x v="51"/>
    <n v="95000"/>
    <x v="10"/>
    <x v="0"/>
    <m/>
    <m/>
    <x v="0"/>
    <x v="0"/>
    <x v="0"/>
    <s v=""/>
    <x v="1"/>
  </r>
  <r>
    <s v="CT2019"/>
    <s v="Charles G. Koch Charitable Foundation_Network For Teaching Entrepreneurship199880000"/>
    <x v="0"/>
    <s v="Network For Teaching Entrepreneurship"/>
    <x v="52"/>
    <n v="80000"/>
    <x v="10"/>
    <x v="0"/>
    <m/>
    <m/>
    <x v="0"/>
    <x v="0"/>
    <x v="0"/>
    <s v=""/>
    <x v="1"/>
  </r>
  <r>
    <s v="CT2019"/>
    <s v="Charles G. Koch Charitable Foundation_Philanthropy Roundtable19985000"/>
    <x v="0"/>
    <s v="Philanthropy Roundtable"/>
    <x v="75"/>
    <n v="5000"/>
    <x v="10"/>
    <x v="0"/>
    <m/>
    <m/>
    <x v="0"/>
    <x v="0"/>
    <x v="0"/>
    <s v="http://www.sourcewatch.org/index.php/Philanthropy_Roundtable"/>
    <x v="2"/>
  </r>
  <r>
    <s v="CT2019"/>
    <s v="Charles G. Koch Charitable Foundation_Robert J. Dole Federal Building19983036"/>
    <x v="0"/>
    <s v="Robert J. Dole Federal Building"/>
    <x v="107"/>
    <n v="3036"/>
    <x v="10"/>
    <x v="0"/>
    <m/>
    <m/>
    <x v="0"/>
    <x v="0"/>
    <x v="1"/>
    <s v=""/>
    <x v="1"/>
  </r>
  <r>
    <s v="CT2019"/>
    <s v="Charles G. Koch Charitable Foundation_Steadman Sports Medicine Foundation1998110000"/>
    <x v="0"/>
    <s v="Steadman Sports Medicine Foundation"/>
    <x v="81"/>
    <n v="110000"/>
    <x v="10"/>
    <x v="0"/>
    <m/>
    <m/>
    <x v="0"/>
    <x v="0"/>
    <x v="1"/>
    <s v=""/>
    <x v="1"/>
  </r>
  <r>
    <s v="CT2019"/>
    <s v="Charles G. Koch Charitable Foundation_Thoreau Institute199850000"/>
    <x v="0"/>
    <s v="Thoreau Institute"/>
    <x v="108"/>
    <n v="50000"/>
    <x v="10"/>
    <x v="0"/>
    <m/>
    <m/>
    <x v="0"/>
    <x v="0"/>
    <x v="1"/>
    <s v=""/>
    <x v="1"/>
  </r>
  <r>
    <s v="CT2019"/>
    <s v="Charles G. Koch Charitable Foundation_Young America's Foundation199810000"/>
    <x v="0"/>
    <s v="Young America's Foundation"/>
    <x v="109"/>
    <n v="10000"/>
    <x v="10"/>
    <x v="0"/>
    <m/>
    <m/>
    <x v="0"/>
    <x v="0"/>
    <x v="0"/>
    <s v="https://www.sourcewatch.org/index.php/Young_America's_Foundation"/>
    <x v="2"/>
  </r>
  <r>
    <s v="CT2019"/>
    <s v="Charles G. Koch Charitable Foundation_Youth Entrepreneurs of Kansas1998340000"/>
    <x v="0"/>
    <s v="Youth Entrepreneurs of Kansas"/>
    <x v="96"/>
    <n v="340000"/>
    <x v="10"/>
    <x v="0"/>
    <m/>
    <m/>
    <x v="0"/>
    <x v="0"/>
    <x v="0"/>
    <s v=""/>
    <x v="1"/>
  </r>
  <r>
    <s v="CT2019"/>
    <s v="Charles G. Koch Charitable Foundation_American Legislative Exchange Council199913000"/>
    <x v="0"/>
    <s v="American Legislative Exchange Council"/>
    <x v="97"/>
    <n v="13000"/>
    <x v="11"/>
    <x v="0"/>
    <m/>
    <m/>
    <x v="0"/>
    <x v="0"/>
    <x v="0"/>
    <s v="https://www.desmogblog.com/american-legislative-exchange-council"/>
    <x v="0"/>
  </r>
  <r>
    <s v="CT2019"/>
    <s v="Charles G. Koch Charitable Foundation_Clemson University199910000"/>
    <x v="0"/>
    <s v="Clemson University"/>
    <x v="98"/>
    <n v="10000"/>
    <x v="11"/>
    <x v="0"/>
    <m/>
    <m/>
    <x v="0"/>
    <x v="1"/>
    <x v="0"/>
    <s v=""/>
    <x v="1"/>
  </r>
  <r>
    <s v="CT2019"/>
    <s v="Charles G. Koch Charitable Foundation_Fairfax Court-Appointed Special Advocates19992500"/>
    <x v="0"/>
    <s v="Fairfax Court-Appointed Special Advocates"/>
    <x v="110"/>
    <n v="2500"/>
    <x v="11"/>
    <x v="0"/>
    <m/>
    <m/>
    <x v="0"/>
    <x v="0"/>
    <x v="0"/>
    <s v=""/>
    <x v="1"/>
  </r>
  <r>
    <s v="CT2019"/>
    <s v="Charles G. Koch Charitable Foundation_Federalist Society for Law and Public Policy Studies199935000"/>
    <x v="0"/>
    <s v="Federalist Society for Law and Public Policy Studies"/>
    <x v="29"/>
    <n v="35000"/>
    <x v="11"/>
    <x v="0"/>
    <m/>
    <m/>
    <x v="0"/>
    <x v="0"/>
    <x v="0"/>
    <s v="http://www.sourcewatch.org/index.php/Federalist_Society_for_Law_and_Public_Policy_Studies"/>
    <x v="2"/>
  </r>
  <r>
    <s v="CT2019"/>
    <s v="Charles G. Koch Charitable Foundation_Foundation for Economic Education (FEE)19995000"/>
    <x v="0"/>
    <s v="Foundation for Economic Education (FEE)"/>
    <x v="38"/>
    <n v="5000"/>
    <x v="11"/>
    <x v="0"/>
    <m/>
    <m/>
    <x v="0"/>
    <x v="0"/>
    <x v="0"/>
    <s v="http://www.sourcewatch.org/index.php/Foundation_for_Economic_Education"/>
    <x v="2"/>
  </r>
  <r>
    <s v="CT2019"/>
    <s v="Charles G. Koch Charitable Foundation_Fred C and Mary R Koch Foundation1999400000"/>
    <x v="0"/>
    <s v="Fred C and Mary R Koch Foundation"/>
    <x v="111"/>
    <n v="400000"/>
    <x v="11"/>
    <x v="0"/>
    <m/>
    <m/>
    <x v="0"/>
    <x v="0"/>
    <x v="0"/>
    <s v="https://www.sourcewatch.org/index.php/Fred_and_Mary_Koch_Foundation"/>
    <x v="2"/>
  </r>
  <r>
    <s v="CT2019"/>
    <s v="Charles G. Koch Charitable Foundation_George Mason University19992080000"/>
    <x v="0"/>
    <s v="George Mason University"/>
    <x v="22"/>
    <n v="2080000"/>
    <x v="11"/>
    <x v="0"/>
    <m/>
    <m/>
    <x v="0"/>
    <x v="1"/>
    <x v="0"/>
    <s v=""/>
    <x v="1"/>
  </r>
  <r>
    <s v="CT2019"/>
    <s v="Charles G. Koch Charitable Foundation_Institute for Humane Studies at George Mason University1999200000"/>
    <x v="0"/>
    <s v="Institute for Humane Studies at George Mason University"/>
    <x v="23"/>
    <n v="200000"/>
    <x v="11"/>
    <x v="0"/>
    <m/>
    <m/>
    <x v="0"/>
    <x v="1"/>
    <x v="0"/>
    <s v="https://www.desmogblog.com/institute-humane-studies-george-mason-university"/>
    <x v="0"/>
  </r>
  <r>
    <s v="CT2019"/>
    <s v="Charles G. Koch Charitable Foundation_International Foundation for Research in Experimental Economics (IFREE)199910000"/>
    <x v="0"/>
    <s v="International Foundation for Research in Experimental Economics (IFREE)"/>
    <x v="102"/>
    <n v="10000"/>
    <x v="11"/>
    <x v="0"/>
    <m/>
    <m/>
    <x v="0"/>
    <x v="0"/>
    <x v="0"/>
    <s v=""/>
    <x v="1"/>
  </r>
  <r>
    <s v="CT2019"/>
    <s v="Charles G. Koch Charitable Foundation_Kansas Cultural Trust199985000"/>
    <x v="0"/>
    <s v="Kansas Cultural Trust"/>
    <x v="51"/>
    <n v="85000"/>
    <x v="11"/>
    <x v="0"/>
    <m/>
    <m/>
    <x v="0"/>
    <x v="0"/>
    <x v="0"/>
    <s v=""/>
    <x v="1"/>
  </r>
  <r>
    <s v="CT2019"/>
    <s v="Charles G. Koch Charitable Foundation_Philanthropy Roundtable19995000"/>
    <x v="0"/>
    <s v="Philanthropy Roundtable"/>
    <x v="75"/>
    <n v="5000"/>
    <x v="11"/>
    <x v="0"/>
    <m/>
    <m/>
    <x v="0"/>
    <x v="0"/>
    <x v="0"/>
    <s v="http://www.sourcewatch.org/index.php/Philanthropy_Roundtable"/>
    <x v="2"/>
  </r>
  <r>
    <s v="CT2019"/>
    <s v="Charles G. Koch Charitable Foundation_Steadman Sports Medicine Foundation1999110000"/>
    <x v="0"/>
    <s v="Steadman Sports Medicine Foundation"/>
    <x v="81"/>
    <n v="110000"/>
    <x v="11"/>
    <x v="0"/>
    <m/>
    <m/>
    <x v="0"/>
    <x v="0"/>
    <x v="1"/>
    <s v=""/>
    <x v="1"/>
  </r>
  <r>
    <s v="CT2019"/>
    <s v="Charles G. Koch Charitable Foundation_American Legislative Exchange Council200085000"/>
    <x v="0"/>
    <s v="American Legislative Exchange Council"/>
    <x v="97"/>
    <n v="85000"/>
    <x v="12"/>
    <x v="0"/>
    <m/>
    <m/>
    <x v="0"/>
    <x v="0"/>
    <x v="0"/>
    <s v="https://www.desmogblog.com/american-legislative-exchange-council"/>
    <x v="0"/>
  </r>
  <r>
    <s v="CT2019"/>
    <s v="Charles G. Koch Charitable Foundation_Bill of Rights Institute2000200000"/>
    <x v="0"/>
    <s v="Bill of Rights Institute"/>
    <x v="112"/>
    <n v="200000"/>
    <x v="12"/>
    <x v="0"/>
    <m/>
    <m/>
    <x v="0"/>
    <x v="0"/>
    <x v="0"/>
    <s v="https://www.sourcewatch.org/index.php/Bill_of_Rights_Institute"/>
    <x v="2"/>
  </r>
  <r>
    <s v="CT2019"/>
    <s v="Charles G. Koch Charitable Foundation_David H. Koch Charitable Foundation20002000000"/>
    <x v="0"/>
    <s v="David H. Koch Charitable Foundation"/>
    <x v="113"/>
    <n v="2000000"/>
    <x v="12"/>
    <x v="0"/>
    <m/>
    <m/>
    <x v="0"/>
    <x v="0"/>
    <x v="0"/>
    <s v="https://www.sourcewatch.org/index.php/Koch_Family_Foundations"/>
    <x v="2"/>
  </r>
  <r>
    <s v="CT2019"/>
    <s v="Charles G. Koch Charitable Foundation_Foundation for Economic Education (FEE)20008000"/>
    <x v="0"/>
    <s v="Foundation for Economic Education (FEE)"/>
    <x v="38"/>
    <n v="8000"/>
    <x v="12"/>
    <x v="0"/>
    <m/>
    <m/>
    <x v="0"/>
    <x v="0"/>
    <x v="0"/>
    <s v="http://www.sourcewatch.org/index.php/Foundation_for_Economic_Education"/>
    <x v="2"/>
  </r>
  <r>
    <s v="CT2019"/>
    <s v="Charles G. Koch Charitable Foundation_Fred C and Mary R Koch Foundation2000300000"/>
    <x v="0"/>
    <s v="Fred C and Mary R Koch Foundation"/>
    <x v="111"/>
    <n v="300000"/>
    <x v="12"/>
    <x v="0"/>
    <m/>
    <m/>
    <x v="0"/>
    <x v="0"/>
    <x v="0"/>
    <s v="https://www.sourcewatch.org/index.php/Fred_and_Mary_Koch_Foundation"/>
    <x v="2"/>
  </r>
  <r>
    <s v="CT2019"/>
    <s v="Charles G. Koch Charitable Foundation_George Mason University20002080000"/>
    <x v="0"/>
    <s v="George Mason University"/>
    <x v="22"/>
    <n v="2080000"/>
    <x v="12"/>
    <x v="0"/>
    <m/>
    <m/>
    <x v="0"/>
    <x v="1"/>
    <x v="0"/>
    <s v=""/>
    <x v="1"/>
  </r>
  <r>
    <s v="CT2019"/>
    <s v="Charles G. Koch Charitable Foundation_International Foundation for Research in Experimental Economics (IFREE)200010000"/>
    <x v="0"/>
    <s v="International Foundation for Research in Experimental Economics (IFREE)"/>
    <x v="102"/>
    <n v="10000"/>
    <x v="12"/>
    <x v="0"/>
    <m/>
    <m/>
    <x v="0"/>
    <x v="0"/>
    <x v="0"/>
    <s v=""/>
    <x v="1"/>
  </r>
  <r>
    <s v="CT2019"/>
    <s v="Charles G. Koch Charitable Foundation_Kansas Cultural Trust2000105475"/>
    <x v="0"/>
    <s v="Kansas Cultural Trust"/>
    <x v="51"/>
    <n v="105475"/>
    <x v="12"/>
    <x v="0"/>
    <m/>
    <m/>
    <x v="0"/>
    <x v="0"/>
    <x v="0"/>
    <s v=""/>
    <x v="1"/>
  </r>
  <r>
    <s v="CT2019"/>
    <s v="Charles G. Koch Charitable Foundation_Network For Teaching Entrepreneurship20005000"/>
    <x v="0"/>
    <s v="Network For Teaching Entrepreneurship"/>
    <x v="52"/>
    <n v="5000"/>
    <x v="12"/>
    <x v="0"/>
    <m/>
    <m/>
    <x v="0"/>
    <x v="0"/>
    <x v="0"/>
    <s v=""/>
    <x v="1"/>
  </r>
  <r>
    <s v="CT2019"/>
    <s v="Charles G. Koch Charitable Foundation_Philanthropy Roundtable20005000"/>
    <x v="0"/>
    <s v="Philanthropy Roundtable"/>
    <x v="75"/>
    <n v="5000"/>
    <x v="12"/>
    <x v="0"/>
    <m/>
    <m/>
    <x v="0"/>
    <x v="0"/>
    <x v="0"/>
    <s v="http://www.sourcewatch.org/index.php/Philanthropy_Roundtable"/>
    <x v="2"/>
  </r>
  <r>
    <s v="CT2019"/>
    <s v="Charles G. Koch Charitable Foundation_Resources for the Future200090000"/>
    <x v="0"/>
    <s v="Resources for the Future"/>
    <x v="114"/>
    <n v="90000"/>
    <x v="12"/>
    <x v="0"/>
    <m/>
    <m/>
    <x v="0"/>
    <x v="0"/>
    <x v="0"/>
    <s v="https://www.sourcewatch.org/index.php/Resources_for_the_Future"/>
    <x v="2"/>
  </r>
  <r>
    <s v="CT2019"/>
    <s v="Charles G. Koch Charitable Foundation_American Legislative Exchange Council200175000"/>
    <x v="0"/>
    <s v="American Legislative Exchange Council"/>
    <x v="97"/>
    <n v="75000"/>
    <x v="13"/>
    <x v="1"/>
    <m/>
    <n v="1"/>
    <x v="0"/>
    <x v="0"/>
    <x v="0"/>
    <s v="https://www.desmogblog.com/american-legislative-exchange-council"/>
    <x v="0"/>
  </r>
  <r>
    <s v="CT2019"/>
    <s v="Charles G. Koch Charitable Foundation_Atlas Economic Research Foundation20015000"/>
    <x v="0"/>
    <s v="Atlas Economic Research Foundation"/>
    <x v="18"/>
    <n v="5000"/>
    <x v="13"/>
    <x v="1"/>
    <m/>
    <n v="2"/>
    <x v="0"/>
    <x v="0"/>
    <x v="0"/>
    <s v="https://www.desmogblog.com/atlas-economic-research-foundation"/>
    <x v="0"/>
  </r>
  <r>
    <s v="CT2019"/>
    <s v="Charles G. Koch Charitable Foundation_Bill of Rights Institute2001300000"/>
    <x v="0"/>
    <s v="Bill of Rights Institute"/>
    <x v="112"/>
    <n v="300000"/>
    <x v="13"/>
    <x v="1"/>
    <m/>
    <n v="3"/>
    <x v="0"/>
    <x v="0"/>
    <x v="0"/>
    <s v="https://www.sourcewatch.org/index.php/Bill_of_Rights_Institute"/>
    <x v="2"/>
  </r>
  <r>
    <s v="GP2017"/>
    <s v="Charles G. Koch Charitable Foundation_Citizens for a Sound Economy (CSE)2001450000"/>
    <x v="0"/>
    <s v="Citizens for a Sound Economy (CSE)"/>
    <x v="37"/>
    <n v="450000"/>
    <x v="13"/>
    <x v="1"/>
    <m/>
    <n v="4"/>
    <x v="0"/>
    <x v="0"/>
    <x v="0"/>
    <s v="https://www.desmogblog.com/freedomworks"/>
    <x v="0"/>
  </r>
  <r>
    <s v="CT2019"/>
    <s v="Charles G. Koch Charitable Foundation_Environmental Literacy Council200130000"/>
    <x v="0"/>
    <s v="Environmental Literacy Council"/>
    <x v="115"/>
    <n v="30000"/>
    <x v="13"/>
    <x v="1"/>
    <m/>
    <n v="5"/>
    <x v="0"/>
    <x v="0"/>
    <x v="0"/>
    <s v="http://www.sourcewatch.org/index.php/Environmental_Literacy_Council"/>
    <x v="2"/>
  </r>
  <r>
    <s v="CT2019"/>
    <s v="Charles G. Koch Charitable Foundation_Federalist Society for Law and Public Policy Studies200145000"/>
    <x v="0"/>
    <s v="Federalist Society for Law and Public Policy Studies"/>
    <x v="29"/>
    <n v="45000"/>
    <x v="13"/>
    <x v="1"/>
    <m/>
    <n v="6"/>
    <x v="0"/>
    <x v="0"/>
    <x v="0"/>
    <s v="http://www.sourcewatch.org/index.php/Federalist_Society_for_Law_and_Public_Policy_Studies"/>
    <x v="2"/>
  </r>
  <r>
    <s v="CT2019"/>
    <s v="Charles G. Koch Charitable Foundation_Fund for American Studies20015000"/>
    <x v="0"/>
    <s v="Fund for American Studies"/>
    <x v="116"/>
    <n v="5000"/>
    <x v="13"/>
    <x v="1"/>
    <m/>
    <n v="7"/>
    <x v="0"/>
    <x v="0"/>
    <x v="0"/>
    <s v="https://www.sourcewatch.org/index.php/Fund_for_American_Studies"/>
    <x v="2"/>
  </r>
  <r>
    <s v="CT2019"/>
    <s v="Charles G. Koch Charitable Foundation_George Mason University20013030250"/>
    <x v="0"/>
    <s v="George Mason University"/>
    <x v="22"/>
    <n v="3030250"/>
    <x v="13"/>
    <x v="1"/>
    <m/>
    <n v="8"/>
    <x v="0"/>
    <x v="1"/>
    <x v="0"/>
    <s v=""/>
    <x v="1"/>
  </r>
  <r>
    <s v="CT2019"/>
    <s v="Charles G. Koch Charitable Foundation_Institute for Justice200115000"/>
    <x v="0"/>
    <s v="Institute for Justice"/>
    <x v="58"/>
    <n v="15000"/>
    <x v="13"/>
    <x v="1"/>
    <m/>
    <n v="9"/>
    <x v="0"/>
    <x v="0"/>
    <x v="0"/>
    <s v="https://www.sourcewatch.org/index.php/Institute_for_Justice"/>
    <x v="2"/>
  </r>
  <r>
    <s v="CT2019"/>
    <s v="Charles G. Koch Charitable Foundation_International Foundation for Research in Experimental Economics (IFREE)200110000"/>
    <x v="0"/>
    <s v="International Foundation for Research in Experimental Economics (IFREE)"/>
    <x v="102"/>
    <n v="10000"/>
    <x v="13"/>
    <x v="1"/>
    <m/>
    <n v="10"/>
    <x v="0"/>
    <x v="0"/>
    <x v="0"/>
    <s v=""/>
    <x v="1"/>
  </r>
  <r>
    <s v="CT2019"/>
    <s v="Charles G. Koch Charitable Foundation_Kansas State University200125000"/>
    <x v="0"/>
    <s v="Kansas State University"/>
    <x v="117"/>
    <n v="25000"/>
    <x v="13"/>
    <x v="1"/>
    <m/>
    <n v="11"/>
    <x v="0"/>
    <x v="1"/>
    <x v="0"/>
    <s v=""/>
    <x v="1"/>
  </r>
  <r>
    <s v="CT2019"/>
    <s v="Charles G. Koch Charitable Foundation_Network for Teaching Entrepreneurship200150000"/>
    <x v="0"/>
    <s v="Network for Teaching Entrepreneurship"/>
    <x v="52"/>
    <n v="50000"/>
    <x v="13"/>
    <x v="1"/>
    <s v="National Foundation for Teaching Entrepreneurship"/>
    <n v="12"/>
    <x v="0"/>
    <x v="0"/>
    <x v="0"/>
    <s v=""/>
    <x v="1"/>
  </r>
  <r>
    <s v="CT2019"/>
    <s v="Charles G. Koch Charitable Foundation_Philanthropy Roundtable20015000"/>
    <x v="0"/>
    <s v="Philanthropy Roundtable"/>
    <x v="75"/>
    <n v="5000"/>
    <x v="13"/>
    <x v="1"/>
    <m/>
    <n v="13"/>
    <x v="0"/>
    <x v="0"/>
    <x v="0"/>
    <s v="http://www.sourcewatch.org/index.php/Philanthropy_Roundtable"/>
    <x v="2"/>
  </r>
  <r>
    <s v="CT2019"/>
    <s v="Charles G. Koch Charitable Foundation_Russell E Windsor Research Foundation200110000"/>
    <x v="0"/>
    <s v="Russell E Windsor Research Foundation"/>
    <x v="118"/>
    <n v="10000"/>
    <x v="13"/>
    <x v="1"/>
    <m/>
    <n v="14"/>
    <x v="0"/>
    <x v="0"/>
    <x v="1"/>
    <s v=""/>
    <x v="1"/>
  </r>
  <r>
    <s v="CT2019"/>
    <s v="Charles G. Koch Charitable Foundation_Tax Foundation200150000"/>
    <x v="0"/>
    <s v="Tax Foundation"/>
    <x v="119"/>
    <n v="50000"/>
    <x v="13"/>
    <x v="1"/>
    <m/>
    <n v="15"/>
    <x v="0"/>
    <x v="0"/>
    <x v="0"/>
    <s v="http://www.sourcewatch.org/index.php/Tax_Foundation"/>
    <x v="2"/>
  </r>
  <r>
    <s v="CT2019"/>
    <s v="Charles G. Koch Charitable Foundation_Fred C and Mary R Koch Foundation2001397000"/>
    <x v="0"/>
    <s v="Fred C and Mary R Koch Foundation"/>
    <x v="111"/>
    <n v="397000"/>
    <x v="13"/>
    <x v="1"/>
    <m/>
    <n v="16"/>
    <x v="0"/>
    <x v="0"/>
    <x v="0"/>
    <s v="https://www.sourcewatch.org/index.php/Fred_and_Mary_Koch_Foundation"/>
    <x v="2"/>
  </r>
  <r>
    <s v="CT2019"/>
    <s v="Charles G. Koch Charitable Foundation_Kansas Cultural Trust200187575"/>
    <x v="0"/>
    <s v="Kansas Cultural Trust"/>
    <x v="51"/>
    <n v="87575"/>
    <x v="13"/>
    <x v="1"/>
    <m/>
    <n v="17"/>
    <x v="0"/>
    <x v="0"/>
    <x v="0"/>
    <s v=""/>
    <x v="1"/>
  </r>
  <r>
    <n v="990"/>
    <s v="Charles G. Koch Charitable Foundation_American Prosecutors Research Institute200267000"/>
    <x v="0"/>
    <s v="American Prosecutors Research Institute"/>
    <x v="120"/>
    <n v="67000"/>
    <x v="14"/>
    <x v="2"/>
    <m/>
    <n v="1"/>
    <x v="0"/>
    <x v="0"/>
    <x v="0"/>
    <s v=""/>
    <x v="1"/>
  </r>
  <r>
    <n v="990"/>
    <s v="Charles G. Koch Charitable Foundation_Bill of Rights Institute2002350000"/>
    <x v="0"/>
    <s v="Bill of Rights Institute"/>
    <x v="112"/>
    <n v="350000"/>
    <x v="14"/>
    <x v="2"/>
    <m/>
    <n v="2"/>
    <x v="0"/>
    <x v="0"/>
    <x v="0"/>
    <s v="https://www.sourcewatch.org/index.php/Bill_of_Rights_Institute"/>
    <x v="2"/>
  </r>
  <r>
    <n v="990"/>
    <s v="Charles G. Koch Charitable Foundation_Bill of Rights Institute2002142000"/>
    <x v="0"/>
    <s v="Bill of Rights Institute"/>
    <x v="112"/>
    <n v="142000"/>
    <x v="14"/>
    <x v="2"/>
    <m/>
    <n v="3"/>
    <x v="0"/>
    <x v="0"/>
    <x v="0"/>
    <s v="https://www.sourcewatch.org/index.php/Bill_of_Rights_Institute"/>
    <x v="2"/>
  </r>
  <r>
    <n v="990"/>
    <s v="Charles G. Koch Charitable Foundation_Federalist Society for Law and Public Policy Studies200250000"/>
    <x v="0"/>
    <s v="Federalist Society for Law and Public Policy Studies"/>
    <x v="29"/>
    <n v="50000"/>
    <x v="14"/>
    <x v="2"/>
    <m/>
    <n v="4"/>
    <x v="0"/>
    <x v="0"/>
    <x v="0"/>
    <s v="http://www.sourcewatch.org/index.php/Federalist_Society_for_Law_and_Public_Policy_Studies"/>
    <x v="2"/>
  </r>
  <r>
    <n v="990"/>
    <s v="Charles G. Koch Charitable Foundation_Fund for American Studies200225000"/>
    <x v="0"/>
    <s v="Fund for American Studies"/>
    <x v="116"/>
    <n v="25000"/>
    <x v="14"/>
    <x v="2"/>
    <m/>
    <n v="5"/>
    <x v="0"/>
    <x v="0"/>
    <x v="0"/>
    <s v="https://www.sourcewatch.org/index.php/Fund_for_American_Studies"/>
    <x v="2"/>
  </r>
  <r>
    <n v="990"/>
    <s v="Charles G. Koch Charitable Foundation_Gallatin Writers200215000"/>
    <x v="0"/>
    <s v="Gallatin Writers"/>
    <x v="121"/>
    <n v="15000"/>
    <x v="14"/>
    <x v="2"/>
    <m/>
    <n v="6"/>
    <x v="0"/>
    <x v="0"/>
    <x v="0"/>
    <s v=""/>
    <x v="1"/>
  </r>
  <r>
    <n v="990"/>
    <s v="Charles G. Koch Charitable Foundation_George Mason University Foundation2002952000"/>
    <x v="0"/>
    <s v="George Mason University Foundation"/>
    <x v="22"/>
    <n v="952000"/>
    <x v="14"/>
    <x v="2"/>
    <m/>
    <n v="7"/>
    <x v="0"/>
    <x v="1"/>
    <x v="0"/>
    <s v=""/>
    <x v="1"/>
  </r>
  <r>
    <n v="990"/>
    <s v="Charles G. Koch Charitable Foundation_Institute for Humane Studies at George Mason University2002334000"/>
    <x v="0"/>
    <s v="Institute for Humane Studies at George Mason University"/>
    <x v="23"/>
    <n v="334000"/>
    <x v="14"/>
    <x v="2"/>
    <m/>
    <n v="8"/>
    <x v="0"/>
    <x v="1"/>
    <x v="0"/>
    <s v="https://www.desmogblog.com/institute-humane-studies-george-mason-university"/>
    <x v="0"/>
  </r>
  <r>
    <n v="990"/>
    <s v="Charles G. Koch Charitable Foundation_International Foundation for Research in Experimental Economics (IFREE)200210000"/>
    <x v="0"/>
    <s v="International Foundation for Research in Experimental Economics (IFREE)"/>
    <x v="102"/>
    <n v="10000"/>
    <x v="14"/>
    <x v="2"/>
    <m/>
    <n v="9"/>
    <x v="0"/>
    <x v="0"/>
    <x v="0"/>
    <s v=""/>
    <x v="1"/>
  </r>
  <r>
    <n v="990"/>
    <s v="Charles G. Koch Charitable Foundation_JFK School of Government200255000"/>
    <x v="0"/>
    <s v="JFK School of Government"/>
    <x v="122"/>
    <n v="55000"/>
    <x v="14"/>
    <x v="2"/>
    <m/>
    <n v="10"/>
    <x v="0"/>
    <x v="1"/>
    <x v="0"/>
    <s v=""/>
    <x v="1"/>
  </r>
  <r>
    <n v="990"/>
    <s v="Charles G. Koch Charitable Foundation_Kansas Cultural Trust2002103000"/>
    <x v="0"/>
    <s v="Kansas Cultural Trust"/>
    <x v="51"/>
    <n v="103000"/>
    <x v="14"/>
    <x v="2"/>
    <m/>
    <n v="11"/>
    <x v="0"/>
    <x v="0"/>
    <x v="0"/>
    <s v=""/>
    <x v="1"/>
  </r>
  <r>
    <n v="990"/>
    <s v="Charles G. Koch Charitable Foundation_Mercatus Center, George Mason University2002400000"/>
    <x v="0"/>
    <s v="Mercatus Center, George Mason University"/>
    <x v="123"/>
    <n v="400000"/>
    <x v="14"/>
    <x v="2"/>
    <m/>
    <n v="12"/>
    <x v="0"/>
    <x v="1"/>
    <x v="0"/>
    <s v=""/>
    <x v="1"/>
  </r>
  <r>
    <n v="990"/>
    <s v="Charles G. Koch Charitable Foundation_National Salvation Army2002100000"/>
    <x v="0"/>
    <s v="National Salvation Army"/>
    <x v="124"/>
    <n v="100000"/>
    <x v="14"/>
    <x v="2"/>
    <m/>
    <n v="13"/>
    <x v="0"/>
    <x v="0"/>
    <x v="1"/>
    <s v=""/>
    <x v="1"/>
  </r>
  <r>
    <n v="990"/>
    <s v="Charles G. Koch Charitable Foundation_The Phillips Foundation200225000"/>
    <x v="0"/>
    <s v="The Phillips Foundation"/>
    <x v="125"/>
    <n v="25000"/>
    <x v="14"/>
    <x v="2"/>
    <m/>
    <n v="14"/>
    <x v="0"/>
    <x v="0"/>
    <x v="0"/>
    <s v="https://www.sourcewatch.org/index.php/Phillips_Foundation"/>
    <x v="2"/>
  </r>
  <r>
    <n v="990"/>
    <s v="Charles G. Koch Charitable Foundation_Russell E Windsor Research Foundation200210000"/>
    <x v="0"/>
    <s v="Russell E Windsor Research Foundation"/>
    <x v="118"/>
    <n v="10000"/>
    <x v="14"/>
    <x v="2"/>
    <m/>
    <n v="15"/>
    <x v="0"/>
    <x v="0"/>
    <x v="1"/>
    <s v=""/>
    <x v="1"/>
  </r>
  <r>
    <n v="990"/>
    <s v="Charles G. Koch Charitable Foundation_Tax Foundation200250000"/>
    <x v="0"/>
    <s v="Tax Foundation"/>
    <x v="119"/>
    <n v="50000"/>
    <x v="14"/>
    <x v="2"/>
    <m/>
    <n v="16"/>
    <x v="0"/>
    <x v="0"/>
    <x v="0"/>
    <s v="http://www.sourcewatch.org/index.php/Tax_Foundation"/>
    <x v="2"/>
  </r>
  <r>
    <n v="990"/>
    <s v="Charles G. Koch Charitable Foundation_Fox-Wolf Watershed Alliance200220000"/>
    <x v="0"/>
    <s v="Fox-Wolf Watershed Alliance"/>
    <x v="126"/>
    <n v="20000"/>
    <x v="14"/>
    <x v="2"/>
    <s v="Typo in original &quot;Wolfe&quot;"/>
    <n v="17"/>
    <x v="0"/>
    <x v="0"/>
    <x v="1"/>
    <s v=""/>
    <x v="1"/>
  </r>
  <r>
    <n v="990"/>
    <s v="Charles G. Koch Charitable Foundation_Youth Entrepreneurs of Kansas2002300000"/>
    <x v="0"/>
    <s v="Youth Entrepreneurs of Kansas"/>
    <x v="96"/>
    <n v="300000"/>
    <x v="14"/>
    <x v="2"/>
    <m/>
    <n v="18"/>
    <x v="0"/>
    <x v="0"/>
    <x v="0"/>
    <s v=""/>
    <x v="1"/>
  </r>
  <r>
    <n v="990"/>
    <s v="Charles G. Koch Charitable Foundation_Acton Institute for the Study of Religion and Liberty200325000"/>
    <x v="0"/>
    <s v="Acton Institute for the Study of Religion and Liberty"/>
    <x v="40"/>
    <n v="25000"/>
    <x v="15"/>
    <x v="2"/>
    <m/>
    <n v="1"/>
    <x v="0"/>
    <x v="0"/>
    <x v="0"/>
    <s v="https://www.desmogblog.com/acton-institute"/>
    <x v="0"/>
  </r>
  <r>
    <n v="990"/>
    <s v="Charles G. Koch Charitable Foundation_Center for Excellence in Education20035000"/>
    <x v="0"/>
    <s v="Center for Excellence in Education"/>
    <x v="105"/>
    <n v="5000"/>
    <x v="15"/>
    <x v="2"/>
    <m/>
    <n v="2"/>
    <x v="0"/>
    <x v="0"/>
    <x v="0"/>
    <s v=""/>
    <x v="1"/>
  </r>
  <r>
    <n v="990"/>
    <s v="Charles G. Koch Charitable Foundation_Environmental Literacy Council200357516"/>
    <x v="0"/>
    <s v="Environmental Literacy Council"/>
    <x v="115"/>
    <n v="57516"/>
    <x v="15"/>
    <x v="2"/>
    <m/>
    <n v="3"/>
    <x v="0"/>
    <x v="0"/>
    <x v="0"/>
    <s v="http://www.sourcewatch.org/index.php/Environmental_Literacy_Council"/>
    <x v="2"/>
  </r>
  <r>
    <n v="990"/>
    <s v="Charles G. Koch Charitable Foundation_Federalist Society for Law and Public Policy Studies200371200"/>
    <x v="0"/>
    <s v="Federalist Society for Law and Public Policy Studies"/>
    <x v="29"/>
    <n v="71200"/>
    <x v="15"/>
    <x v="2"/>
    <m/>
    <n v="4"/>
    <x v="0"/>
    <x v="0"/>
    <x v="0"/>
    <s v="http://www.sourcewatch.org/index.php/Federalist_Society_for_Law_and_Public_Policy_Studies"/>
    <x v="2"/>
  </r>
  <r>
    <n v="990"/>
    <s v="Charles G. Koch Charitable Foundation_Fred C and Mary R Koch Foundation2003460000"/>
    <x v="0"/>
    <s v="Fred C and Mary R Koch Foundation"/>
    <x v="111"/>
    <n v="460000"/>
    <x v="15"/>
    <x v="2"/>
    <m/>
    <n v="5"/>
    <x v="0"/>
    <x v="0"/>
    <x v="0"/>
    <s v="https://www.sourcewatch.org/index.php/Fred_and_Mary_Koch_Foundation"/>
    <x v="2"/>
  </r>
  <r>
    <n v="990"/>
    <s v="Charles G. Koch Charitable Foundation_George Mason University Foundation20031943400"/>
    <x v="0"/>
    <s v="George Mason University Foundation"/>
    <x v="22"/>
    <n v="1943400"/>
    <x v="15"/>
    <x v="2"/>
    <m/>
    <n v="6"/>
    <x v="0"/>
    <x v="1"/>
    <x v="0"/>
    <s v=""/>
    <x v="1"/>
  </r>
  <r>
    <n v="990"/>
    <s v="Charles G. Koch Charitable Foundation_Institute for Humane Studies at George Mason University200315000"/>
    <x v="0"/>
    <s v="Institute for Humane Studies at George Mason University"/>
    <x v="23"/>
    <n v="15000"/>
    <x v="15"/>
    <x v="2"/>
    <m/>
    <n v="7"/>
    <x v="0"/>
    <x v="1"/>
    <x v="0"/>
    <s v="https://www.desmogblog.com/institute-humane-studies-george-mason-university"/>
    <x v="0"/>
  </r>
  <r>
    <n v="990"/>
    <s v="Charles G. Koch Charitable Foundation_Institute for Humane Studies at George Mason University20037457"/>
    <x v="0"/>
    <s v="Institute for Humane Studies at George Mason University"/>
    <x v="23"/>
    <n v="7457"/>
    <x v="15"/>
    <x v="2"/>
    <m/>
    <n v="8"/>
    <x v="0"/>
    <x v="1"/>
    <x v="0"/>
    <s v="https://www.desmogblog.com/institute-humane-studies-george-mason-university"/>
    <x v="0"/>
  </r>
  <r>
    <n v="990"/>
    <s v="Charles G. Koch Charitable Foundation_Institute for Responsible Citizenship200310000"/>
    <x v="0"/>
    <s v="Institute for Responsible Citizenship"/>
    <x v="127"/>
    <n v="10000"/>
    <x v="15"/>
    <x v="2"/>
    <m/>
    <n v="9"/>
    <x v="0"/>
    <x v="0"/>
    <x v="0"/>
    <s v=""/>
    <x v="1"/>
  </r>
  <r>
    <n v="990"/>
    <s v="Charles G. Koch Charitable Foundation_Institute of Spontaneous Order Economics20037500"/>
    <x v="0"/>
    <s v="Institute of Spontaneous Order Economics"/>
    <x v="128"/>
    <n v="7500"/>
    <x v="15"/>
    <x v="2"/>
    <m/>
    <n v="10"/>
    <x v="0"/>
    <x v="0"/>
    <x v="0"/>
    <s v=""/>
    <x v="1"/>
  </r>
  <r>
    <n v="990"/>
    <s v="Charles G. Koch Charitable Foundation_Intercollegiate Studies Institute20031250"/>
    <x v="0"/>
    <s v="Intercollegiate Studies Institute"/>
    <x v="129"/>
    <n v="1250"/>
    <x v="15"/>
    <x v="2"/>
    <m/>
    <n v="11"/>
    <x v="0"/>
    <x v="0"/>
    <x v="0"/>
    <s v="https://www.sourcewatch.org/index.php/Intercollegiate_Studies_Institute"/>
    <x v="2"/>
  </r>
  <r>
    <n v="990"/>
    <s v="Charles G. Koch Charitable Foundation_Kansas Cultural Trust2003112955"/>
    <x v="0"/>
    <s v="Kansas Cultural Trust"/>
    <x v="51"/>
    <n v="112955"/>
    <x v="15"/>
    <x v="2"/>
    <m/>
    <n v="12"/>
    <x v="0"/>
    <x v="0"/>
    <x v="0"/>
    <s v=""/>
    <x v="1"/>
  </r>
  <r>
    <n v="990"/>
    <s v="Charles G. Koch Charitable Foundation_Mercatus Center, George Mason University200327000"/>
    <x v="0"/>
    <s v="Mercatus Center, George Mason University"/>
    <x v="123"/>
    <n v="27000"/>
    <x v="15"/>
    <x v="2"/>
    <m/>
    <n v="13"/>
    <x v="0"/>
    <x v="1"/>
    <x v="0"/>
    <s v=""/>
    <x v="1"/>
  </r>
  <r>
    <n v="990"/>
    <s v="Charles G. Koch Charitable Foundation_Pacific Research Institute for Public Policy200390000"/>
    <x v="0"/>
    <s v="Pacific Research Institute for Public Policy"/>
    <x v="10"/>
    <n v="90000"/>
    <x v="15"/>
    <x v="2"/>
    <m/>
    <n v="14"/>
    <x v="0"/>
    <x v="0"/>
    <x v="0"/>
    <s v="https://www.desmogblog.com/pacific-research-institute"/>
    <x v="0"/>
  </r>
  <r>
    <n v="990"/>
    <s v="Charles G. Koch Charitable Foundation_The Phillips Foundation200325000"/>
    <x v="0"/>
    <s v="The Phillips Foundation"/>
    <x v="125"/>
    <n v="25000"/>
    <x v="15"/>
    <x v="2"/>
    <m/>
    <n v="15"/>
    <x v="0"/>
    <x v="0"/>
    <x v="0"/>
    <s v="https://www.sourcewatch.org/index.php/Phillips_Foundation"/>
    <x v="2"/>
  </r>
  <r>
    <n v="990"/>
    <s v="Charles G. Koch Charitable Foundation_Political Economy Research Foundation200314500"/>
    <x v="0"/>
    <s v="Political Economy Research Foundation"/>
    <x v="11"/>
    <n v="14500"/>
    <x v="15"/>
    <x v="2"/>
    <m/>
    <n v="16"/>
    <x v="0"/>
    <x v="0"/>
    <x v="0"/>
    <s v="https://www.desmogblog.com/property-and-environment-research-center"/>
    <x v="0"/>
  </r>
  <r>
    <n v="990"/>
    <s v="Charles G. Koch Charitable Foundation_Sand County Foundation200346750"/>
    <x v="0"/>
    <s v="Sand County Foundation"/>
    <x v="130"/>
    <n v="46750"/>
    <x v="15"/>
    <x v="2"/>
    <m/>
    <n v="17"/>
    <x v="0"/>
    <x v="0"/>
    <x v="1"/>
    <s v=""/>
    <x v="1"/>
  </r>
  <r>
    <n v="990"/>
    <s v="Charles G. Koch Charitable Foundation_Wildlife Habitat Council200315000"/>
    <x v="0"/>
    <s v="Wildlife Habitat Council"/>
    <x v="131"/>
    <n v="15000"/>
    <x v="15"/>
    <x v="2"/>
    <m/>
    <n v="18"/>
    <x v="0"/>
    <x v="0"/>
    <x v="1"/>
    <s v=""/>
    <x v="1"/>
  </r>
  <r>
    <n v="990"/>
    <s v="Charles G. Koch Charitable Foundation_Acton Institute for the Study of Religion and Liberty200460000"/>
    <x v="0"/>
    <s v="Acton Institute for the Study of Religion and Liberty"/>
    <x v="40"/>
    <n v="60000"/>
    <x v="16"/>
    <x v="2"/>
    <m/>
    <n v="1"/>
    <x v="0"/>
    <x v="0"/>
    <x v="0"/>
    <s v="https://www.desmogblog.com/acton-institute"/>
    <x v="0"/>
  </r>
  <r>
    <n v="990"/>
    <s v="Charles G. Koch Charitable Foundation_American Enterprise Institute for Public Policy Research200450000"/>
    <x v="0"/>
    <s v="American Enterprise Institute for Public Policy Research"/>
    <x v="132"/>
    <n v="50000"/>
    <x v="16"/>
    <x v="2"/>
    <m/>
    <n v="2"/>
    <x v="0"/>
    <x v="0"/>
    <x v="0"/>
    <s v="https://www.desmogblog.com/american-enterprise-institute"/>
    <x v="0"/>
  </r>
  <r>
    <n v="990"/>
    <s v="Charles G. Koch Charitable Foundation_Bill of Rights Institute2004275000"/>
    <x v="0"/>
    <s v="Bill of Rights Institute"/>
    <x v="112"/>
    <n v="275000"/>
    <x v="16"/>
    <x v="2"/>
    <m/>
    <n v="3"/>
    <x v="0"/>
    <x v="0"/>
    <x v="0"/>
    <s v="https://www.sourcewatch.org/index.php/Bill_of_Rights_Institute"/>
    <x v="2"/>
  </r>
  <r>
    <n v="990"/>
    <s v="Charles G. Koch Charitable Foundation_Center for Excellence in Education20046250"/>
    <x v="0"/>
    <s v="Center for Excellence in Education"/>
    <x v="105"/>
    <n v="6250"/>
    <x v="16"/>
    <x v="2"/>
    <m/>
    <n v="4"/>
    <x v="0"/>
    <x v="0"/>
    <x v="0"/>
    <s v=""/>
    <x v="1"/>
  </r>
  <r>
    <n v="990"/>
    <s v="Charles G. Koch Charitable Foundation_Environmental Literacy Council200450000"/>
    <x v="0"/>
    <s v="Environmental Literacy Council"/>
    <x v="115"/>
    <n v="50000"/>
    <x v="16"/>
    <x v="2"/>
    <m/>
    <n v="5"/>
    <x v="0"/>
    <x v="0"/>
    <x v="0"/>
    <s v="http://www.sourcewatch.org/index.php/Environmental_Literacy_Council"/>
    <x v="2"/>
  </r>
  <r>
    <n v="990"/>
    <s v="Charles G. Koch Charitable Foundation_Federalist Society for Law and Public Policy Studies200475000"/>
    <x v="0"/>
    <s v="Federalist Society for Law and Public Policy Studies"/>
    <x v="29"/>
    <n v="75000"/>
    <x v="16"/>
    <x v="2"/>
    <m/>
    <n v="6"/>
    <x v="0"/>
    <x v="0"/>
    <x v="0"/>
    <s v="http://www.sourcewatch.org/index.php/Federalist_Society_for_Law_and_Public_Policy_Studies"/>
    <x v="2"/>
  </r>
  <r>
    <n v="990"/>
    <s v="Charles G. Koch Charitable Foundation_George Mason University Foundation2004777500"/>
    <x v="0"/>
    <s v="George Mason University Foundation"/>
    <x v="22"/>
    <n v="777500"/>
    <x v="16"/>
    <x v="2"/>
    <m/>
    <n v="7"/>
    <x v="0"/>
    <x v="1"/>
    <x v="0"/>
    <s v=""/>
    <x v="1"/>
  </r>
  <r>
    <n v="990"/>
    <s v="Charles G. Koch Charitable Foundation_Goldwater Institute20044573"/>
    <x v="0"/>
    <s v="Goldwater Institute"/>
    <x v="133"/>
    <n v="4573"/>
    <x v="16"/>
    <x v="2"/>
    <m/>
    <n v="8"/>
    <x v="0"/>
    <x v="0"/>
    <x v="0"/>
    <s v="http://www.sourcewatch.org/index.php/Goldwater_Institute"/>
    <x v="2"/>
  </r>
  <r>
    <n v="990"/>
    <s v="Charles G. Koch Charitable Foundation_Institute for Responsible Citizenship200415000"/>
    <x v="0"/>
    <s v="Institute for Responsible Citizenship"/>
    <x v="127"/>
    <n v="15000"/>
    <x v="16"/>
    <x v="2"/>
    <m/>
    <n v="9"/>
    <x v="0"/>
    <x v="0"/>
    <x v="0"/>
    <s v=""/>
    <x v="1"/>
  </r>
  <r>
    <n v="990"/>
    <s v="Charles G. Koch Charitable Foundation_Intercollegiate Studies Institute2004280000"/>
    <x v="0"/>
    <s v="Intercollegiate Studies Institute"/>
    <x v="129"/>
    <n v="280000"/>
    <x v="16"/>
    <x v="2"/>
    <m/>
    <n v="10"/>
    <x v="0"/>
    <x v="0"/>
    <x v="0"/>
    <s v="https://www.sourcewatch.org/index.php/Intercollegiate_Studies_Institute"/>
    <x v="2"/>
  </r>
  <r>
    <n v="990"/>
    <s v="Charles G. Koch Charitable Foundation_Kansas Cultural Trust2004158855"/>
    <x v="0"/>
    <s v="Kansas Cultural Trust"/>
    <x v="51"/>
    <n v="158855"/>
    <x v="16"/>
    <x v="2"/>
    <m/>
    <n v="11"/>
    <x v="0"/>
    <x v="0"/>
    <x v="0"/>
    <s v=""/>
    <x v="1"/>
  </r>
  <r>
    <n v="990"/>
    <s v="Charles G. Koch Charitable Foundation_Media Research Center2004975"/>
    <x v="0"/>
    <s v="Media Research Center"/>
    <x v="134"/>
    <n v="975"/>
    <x v="16"/>
    <x v="2"/>
    <m/>
    <n v="12"/>
    <x v="0"/>
    <x v="0"/>
    <x v="0"/>
    <s v="https://www.desmogblog.com/media-research-center"/>
    <x v="0"/>
  </r>
  <r>
    <n v="990"/>
    <s v="Charles G. Koch Charitable Foundation_Pacific Research Institute for Public Policy200490000"/>
    <x v="0"/>
    <s v="Pacific Research Institute for Public Policy"/>
    <x v="10"/>
    <n v="90000"/>
    <x v="16"/>
    <x v="2"/>
    <m/>
    <n v="13"/>
    <x v="0"/>
    <x v="0"/>
    <x v="0"/>
    <s v="https://www.desmogblog.com/pacific-research-institute"/>
    <x v="0"/>
  </r>
  <r>
    <n v="990"/>
    <s v="Charles G. Koch Charitable Foundation_Philanthropy Roundtable200425000"/>
    <x v="0"/>
    <s v="Philanthropy Roundtable"/>
    <x v="75"/>
    <n v="25000"/>
    <x v="16"/>
    <x v="2"/>
    <m/>
    <n v="14"/>
    <x v="0"/>
    <x v="0"/>
    <x v="0"/>
    <s v="http://www.sourcewatch.org/index.php/Philanthropy_Roundtable"/>
    <x v="2"/>
  </r>
  <r>
    <n v="990"/>
    <s v="Charles G. Koch Charitable Foundation_The Phillips Foundation200420000"/>
    <x v="0"/>
    <s v="The Phillips Foundation"/>
    <x v="125"/>
    <n v="20000"/>
    <x v="16"/>
    <x v="2"/>
    <m/>
    <n v="15"/>
    <x v="0"/>
    <x v="0"/>
    <x v="0"/>
    <s v="https://www.sourcewatch.org/index.php/Phillips_Foundation"/>
    <x v="2"/>
  </r>
  <r>
    <n v="990"/>
    <s v="Charles G. Koch Charitable Foundation_Property and Environment Research Center200420000"/>
    <x v="0"/>
    <s v="Property and Environment Research Center"/>
    <x v="11"/>
    <n v="20000"/>
    <x v="16"/>
    <x v="2"/>
    <m/>
    <n v="16"/>
    <x v="0"/>
    <x v="0"/>
    <x v="0"/>
    <s v="https://www.desmogblog.com/property-and-environment-research-center"/>
    <x v="0"/>
  </r>
  <r>
    <n v="990"/>
    <s v="Charles G. Koch Charitable Foundation_Rand Corporation2004100000"/>
    <x v="0"/>
    <s v="Rand Corporation"/>
    <x v="135"/>
    <n v="100000"/>
    <x v="16"/>
    <x v="2"/>
    <m/>
    <n v="17"/>
    <x v="0"/>
    <x v="0"/>
    <x v="0"/>
    <s v="https://www.sourcewatch.org/index.php/RAND_Corporation"/>
    <x v="2"/>
  </r>
  <r>
    <n v="990"/>
    <s v="Charles G. Koch Charitable Foundation_Reason Public Policy Institute200425000"/>
    <x v="0"/>
    <s v="Reason Public Policy Institute"/>
    <x v="136"/>
    <n v="25000"/>
    <x v="16"/>
    <x v="2"/>
    <m/>
    <n v="18"/>
    <x v="0"/>
    <x v="0"/>
    <x v="0"/>
    <s v="https://www.sourcewatch.org/index.php/Reason_Public_Policy_Institute"/>
    <x v="2"/>
  </r>
  <r>
    <n v="990"/>
    <s v="Charles G. Koch Charitable Foundation_San Jose State University Foundation200425000"/>
    <x v="0"/>
    <s v="San Jose State University Foundation"/>
    <x v="137"/>
    <n v="25000"/>
    <x v="16"/>
    <x v="2"/>
    <m/>
    <n v="19"/>
    <x v="0"/>
    <x v="1"/>
    <x v="0"/>
    <s v=""/>
    <x v="1"/>
  </r>
  <r>
    <n v="990"/>
    <s v="Charles G. Koch Charitable Foundation_Texas Public Policy Foundation200416374"/>
    <x v="0"/>
    <s v="Texas Public Policy Foundation"/>
    <x v="138"/>
    <n v="16374"/>
    <x v="16"/>
    <x v="2"/>
    <m/>
    <n v="20"/>
    <x v="0"/>
    <x v="0"/>
    <x v="0"/>
    <s v="https://www.desmogblog.com/texas-public-policy-foundation"/>
    <x v="0"/>
  </r>
  <r>
    <n v="990"/>
    <s v="Charles G. Koch Charitable Foundation_University of Texas at Dallas200420000"/>
    <x v="0"/>
    <s v="University of Texas at Dallas"/>
    <x v="139"/>
    <n v="20000"/>
    <x v="16"/>
    <x v="2"/>
    <m/>
    <n v="21"/>
    <x v="0"/>
    <x v="1"/>
    <x v="0"/>
    <s v=""/>
    <x v="1"/>
  </r>
  <r>
    <n v="990"/>
    <s v="Charles G. Koch Charitable Foundation_Woodrow Wilson Center20048500"/>
    <x v="0"/>
    <s v="Woodrow Wilson Center"/>
    <x v="140"/>
    <n v="8500"/>
    <x v="16"/>
    <x v="2"/>
    <m/>
    <n v="22"/>
    <x v="0"/>
    <x v="0"/>
    <x v="0"/>
    <s v="https://www.sourcewatch.org/index.php/Woodrow_Wilson_International_Center_for_Scholars"/>
    <x v="2"/>
  </r>
  <r>
    <n v="990"/>
    <s v="Charles G. Koch Charitable Foundation_Acton Business School2005100000"/>
    <x v="0"/>
    <s v="Acton Business School"/>
    <x v="141"/>
    <n v="100000"/>
    <x v="17"/>
    <x v="2"/>
    <m/>
    <n v="1"/>
    <x v="0"/>
    <x v="1"/>
    <x v="0"/>
    <s v=""/>
    <x v="1"/>
  </r>
  <r>
    <n v="990"/>
    <s v="Charles G. Koch Charitable Foundation_Acton Institute for the Study of Religion and Liberty200525000"/>
    <x v="0"/>
    <s v="Acton Institute for the Study of Religion and Liberty"/>
    <x v="40"/>
    <n v="25000"/>
    <x v="17"/>
    <x v="2"/>
    <m/>
    <n v="2"/>
    <x v="0"/>
    <x v="0"/>
    <x v="0"/>
    <s v="https://www.desmogblog.com/acton-institute"/>
    <x v="0"/>
  </r>
  <r>
    <n v="990"/>
    <s v="Charles G. Koch Charitable Foundation_Alliance for School Choice200510000"/>
    <x v="0"/>
    <s v="Alliance for School Choice"/>
    <x v="142"/>
    <n v="10000"/>
    <x v="17"/>
    <x v="2"/>
    <m/>
    <n v="3"/>
    <x v="0"/>
    <x v="0"/>
    <x v="0"/>
    <s v="https://www.sourcewatch.org/index.php/Alliance_for_School_Choice"/>
    <x v="2"/>
  </r>
  <r>
    <n v="990"/>
    <s v="Charles G. Koch Charitable Foundation_Bill of Rights Institute2005300000"/>
    <x v="0"/>
    <s v="Bill of Rights Institute"/>
    <x v="112"/>
    <n v="300000"/>
    <x v="17"/>
    <x v="2"/>
    <m/>
    <n v="4"/>
    <x v="0"/>
    <x v="0"/>
    <x v="0"/>
    <s v="https://www.sourcewatch.org/index.php/Bill_of_Rights_Institute"/>
    <x v="2"/>
  </r>
  <r>
    <n v="990"/>
    <s v="Charles G. Koch Charitable Foundation_Center for Excellence in Education20055000"/>
    <x v="0"/>
    <s v="Center for Excellence in Education"/>
    <x v="105"/>
    <n v="5000"/>
    <x v="17"/>
    <x v="2"/>
    <m/>
    <n v="5"/>
    <x v="0"/>
    <x v="0"/>
    <x v="0"/>
    <s v=""/>
    <x v="1"/>
  </r>
  <r>
    <n v="990"/>
    <s v="Charles G. Koch Charitable Foundation_Environmental Literacy Council200550000"/>
    <x v="0"/>
    <s v="Environmental Literacy Council"/>
    <x v="115"/>
    <n v="50000"/>
    <x v="17"/>
    <x v="2"/>
    <m/>
    <n v="6"/>
    <x v="0"/>
    <x v="0"/>
    <x v="0"/>
    <s v="http://www.sourcewatch.org/index.php/Environmental_Literacy_Council"/>
    <x v="2"/>
  </r>
  <r>
    <n v="990"/>
    <s v="Charles G. Koch Charitable Foundation_Federalist Society for Law and Public Policy Studies200575000"/>
    <x v="0"/>
    <s v="Federalist Society for Law and Public Policy Studies"/>
    <x v="29"/>
    <n v="75000"/>
    <x v="17"/>
    <x v="2"/>
    <m/>
    <n v="7"/>
    <x v="0"/>
    <x v="0"/>
    <x v="0"/>
    <s v="http://www.sourcewatch.org/index.php/Federalist_Society_for_Law_and_Public_Policy_Studies"/>
    <x v="2"/>
  </r>
  <r>
    <n v="990"/>
    <s v="Charles G. Koch Charitable Foundation_Milton &amp; Rose D Friedman Foundation200515000"/>
    <x v="0"/>
    <s v="Milton &amp; Rose D Friedman Foundation"/>
    <x v="143"/>
    <n v="15000"/>
    <x v="17"/>
    <x v="2"/>
    <m/>
    <n v="8"/>
    <x v="0"/>
    <x v="0"/>
    <x v="0"/>
    <s v="https://www.sourcewatch.org/index.php/EdChoice"/>
    <x v="2"/>
  </r>
  <r>
    <n v="990"/>
    <s v="Charles G. Koch Charitable Foundation_Fund for American Studies200530000"/>
    <x v="0"/>
    <s v="Fund for American Studies"/>
    <x v="116"/>
    <n v="30000"/>
    <x v="17"/>
    <x v="2"/>
    <m/>
    <n v="9"/>
    <x v="0"/>
    <x v="0"/>
    <x v="0"/>
    <s v="https://www.sourcewatch.org/index.php/Fund_for_American_Studies"/>
    <x v="2"/>
  </r>
  <r>
    <n v="990"/>
    <s v="Charles G. Koch Charitable Foundation_George Mason University Foundation20051102500"/>
    <x v="0"/>
    <s v="George Mason University Foundation"/>
    <x v="22"/>
    <n v="1102500"/>
    <x v="17"/>
    <x v="2"/>
    <m/>
    <n v="10"/>
    <x v="0"/>
    <x v="1"/>
    <x v="0"/>
    <s v=""/>
    <x v="1"/>
  </r>
  <r>
    <n v="990"/>
    <s v="Charles G. Koch Charitable Foundation_Goldwater Institute200543647"/>
    <x v="0"/>
    <s v="Goldwater Institute"/>
    <x v="133"/>
    <n v="43647"/>
    <x v="17"/>
    <x v="2"/>
    <m/>
    <n v="11"/>
    <x v="0"/>
    <x v="0"/>
    <x v="0"/>
    <s v="http://www.sourcewatch.org/index.php/Goldwater_Institute"/>
    <x v="2"/>
  </r>
  <r>
    <n v="990"/>
    <s v="Charles G. Koch Charitable Foundation_Independence Institute200556661"/>
    <x v="0"/>
    <s v="Independence Institute"/>
    <x v="144"/>
    <n v="56661"/>
    <x v="17"/>
    <x v="2"/>
    <m/>
    <n v="12"/>
    <x v="0"/>
    <x v="0"/>
    <x v="0"/>
    <s v="http://www.sourcewatch.org/index.php/Independent_Institute"/>
    <x v="2"/>
  </r>
  <r>
    <n v="990"/>
    <s v="Charles G. Koch Charitable Foundation_International Foundation for Research in Experimental Economics (IFREE)2005380000"/>
    <x v="0"/>
    <s v="International Foundation for Research in Experimental Economics (IFREE)"/>
    <x v="102"/>
    <n v="380000"/>
    <x v="17"/>
    <x v="2"/>
    <m/>
    <n v="13"/>
    <x v="0"/>
    <x v="0"/>
    <x v="0"/>
    <s v=""/>
    <x v="1"/>
  </r>
  <r>
    <n v="990"/>
    <s v="Charles G. Koch Charitable Foundation_Mackinac Center for Public Policy200510000"/>
    <x v="0"/>
    <s v="Mackinac Center for Public Policy"/>
    <x v="145"/>
    <n v="10000"/>
    <x v="17"/>
    <x v="2"/>
    <m/>
    <n v="14"/>
    <x v="0"/>
    <x v="0"/>
    <x v="0"/>
    <s v="https://www.desmogblog.com/mackinac-center-public-policy"/>
    <x v="0"/>
  </r>
  <r>
    <n v="990"/>
    <s v="Charles G. Koch Charitable Foundation_Mercatus Center, George Mason University2005800000"/>
    <x v="0"/>
    <s v="Mercatus Center, George Mason University"/>
    <x v="123"/>
    <n v="800000"/>
    <x v="17"/>
    <x v="2"/>
    <m/>
    <n v="15"/>
    <x v="0"/>
    <x v="1"/>
    <x v="0"/>
    <s v=""/>
    <x v="1"/>
  </r>
  <r>
    <n v="990"/>
    <s v="Charles G. Koch Charitable Foundation_Mercatus Center, George Mason University2005215000"/>
    <x v="0"/>
    <s v="Mercatus Center, George Mason University"/>
    <x v="123"/>
    <n v="215000"/>
    <x v="17"/>
    <x v="2"/>
    <m/>
    <n v="16"/>
    <x v="0"/>
    <x v="1"/>
    <x v="0"/>
    <s v=""/>
    <x v="1"/>
  </r>
  <r>
    <n v="990"/>
    <s v="Charles G. Koch Charitable Foundation_Pacific Research Institute for Public Policy200590000"/>
    <x v="0"/>
    <s v="Pacific Research Institute for Public Policy"/>
    <x v="10"/>
    <n v="90000"/>
    <x v="17"/>
    <x v="2"/>
    <m/>
    <n v="17"/>
    <x v="0"/>
    <x v="0"/>
    <x v="0"/>
    <s v="https://www.desmogblog.com/pacific-research-institute"/>
    <x v="0"/>
  </r>
  <r>
    <n v="990"/>
    <s v="Charles G. Koch Charitable Foundation_Philanthropy Roundtable200525000"/>
    <x v="0"/>
    <s v="Philanthropy Roundtable"/>
    <x v="75"/>
    <n v="25000"/>
    <x v="17"/>
    <x v="2"/>
    <m/>
    <n v="18"/>
    <x v="0"/>
    <x v="0"/>
    <x v="0"/>
    <s v="http://www.sourcewatch.org/index.php/Philanthropy_Roundtable"/>
    <x v="2"/>
  </r>
  <r>
    <n v="990"/>
    <s v="Charles G. Koch Charitable Foundation_The Phillips Foundation200537500"/>
    <x v="0"/>
    <s v="The Phillips Foundation"/>
    <x v="125"/>
    <n v="37500"/>
    <x v="17"/>
    <x v="2"/>
    <m/>
    <n v="19"/>
    <x v="0"/>
    <x v="0"/>
    <x v="0"/>
    <s v="https://www.sourcewatch.org/index.php/Phillips_Foundation"/>
    <x v="2"/>
  </r>
  <r>
    <n v="990"/>
    <s v="Charles G. Koch Charitable Foundation_San Jose State University Foundation200525000"/>
    <x v="0"/>
    <s v="San Jose State University Foundation"/>
    <x v="137"/>
    <n v="25000"/>
    <x v="17"/>
    <x v="2"/>
    <m/>
    <n v="20"/>
    <x v="0"/>
    <x v="1"/>
    <x v="0"/>
    <s v=""/>
    <x v="1"/>
  </r>
  <r>
    <n v="990"/>
    <s v="Charles G. Koch Charitable Foundation_Smithsonian Institute Astrophysical Observatory (Willie Soon)200555000"/>
    <x v="0"/>
    <s v="Smithsonian Institute Astrophysical Observatory (Willie Soon)"/>
    <x v="146"/>
    <n v="55000"/>
    <x v="17"/>
    <x v="2"/>
    <s v="Smithsonian Institution"/>
    <n v="21"/>
    <x v="0"/>
    <x v="1"/>
    <x v="0"/>
    <s v=""/>
    <x v="1"/>
  </r>
  <r>
    <n v="990"/>
    <s v="Charles G. Koch Charitable Foundation_Texas Public Policy Foundation200535642"/>
    <x v="0"/>
    <s v="Texas Public Policy Foundation"/>
    <x v="138"/>
    <n v="35642"/>
    <x v="17"/>
    <x v="2"/>
    <m/>
    <n v="22"/>
    <x v="0"/>
    <x v="0"/>
    <x v="0"/>
    <s v="https://www.desmogblog.com/texas-public-policy-foundation"/>
    <x v="0"/>
  </r>
  <r>
    <n v="990"/>
    <s v="Charles G. Koch Charitable Foundation_Youth Entrepreneurs of Kansas2005300000"/>
    <x v="0"/>
    <s v="Youth Entrepreneurs of Kansas"/>
    <x v="96"/>
    <n v="300000"/>
    <x v="17"/>
    <x v="2"/>
    <m/>
    <n v="23"/>
    <x v="0"/>
    <x v="0"/>
    <x v="0"/>
    <s v=""/>
    <x v="1"/>
  </r>
  <r>
    <n v="990"/>
    <s v="Charles G. Koch Charitable Foundation_Acton Institute for the Study of Religion and Liberty200625000"/>
    <x v="0"/>
    <s v="Acton Institute for the Study of Religion and Liberty"/>
    <x v="40"/>
    <n v="25000"/>
    <x v="18"/>
    <x v="2"/>
    <m/>
    <n v="1"/>
    <x v="0"/>
    <x v="0"/>
    <x v="0"/>
    <s v="https://www.desmogblog.com/acton-institute"/>
    <x v="0"/>
  </r>
  <r>
    <n v="990"/>
    <s v="Charles G. Koch Charitable Foundation_Atlas Economic Research Foundation20063800"/>
    <x v="0"/>
    <s v="Atlas Economic Research Foundation"/>
    <x v="18"/>
    <n v="3800"/>
    <x v="18"/>
    <x v="2"/>
    <m/>
    <n v="2"/>
    <x v="0"/>
    <x v="0"/>
    <x v="0"/>
    <s v="https://www.desmogblog.com/atlas-economic-research-foundation"/>
    <x v="0"/>
  </r>
  <r>
    <n v="990"/>
    <s v="Charles G. Koch Charitable Foundation_American Enterprise Institute for Public Policy Research2006100000"/>
    <x v="0"/>
    <s v="American Enterprise Institute for Public Policy Research"/>
    <x v="132"/>
    <n v="100000"/>
    <x v="18"/>
    <x v="2"/>
    <m/>
    <n v="3"/>
    <x v="0"/>
    <x v="0"/>
    <x v="0"/>
    <s v="https://www.desmogblog.com/american-enterprise-institute"/>
    <x v="0"/>
  </r>
  <r>
    <n v="990"/>
    <s v="Charles G. Koch Charitable Foundation_Association of Private Enterprise Education200610000"/>
    <x v="0"/>
    <s v="Association of Private Enterprise Education"/>
    <x v="147"/>
    <n v="10000"/>
    <x v="18"/>
    <x v="2"/>
    <s v="GP wording = Association of Private Enterprise in Education"/>
    <n v="4"/>
    <x v="0"/>
    <x v="0"/>
    <x v="0"/>
    <s v=""/>
    <x v="1"/>
  </r>
  <r>
    <n v="990"/>
    <s v="Charles G. Koch Charitable Foundation_Bill of Rights Institute2006300000"/>
    <x v="0"/>
    <s v="Bill of Rights Institute"/>
    <x v="112"/>
    <n v="300000"/>
    <x v="18"/>
    <x v="2"/>
    <m/>
    <n v="5"/>
    <x v="0"/>
    <x v="0"/>
    <x v="0"/>
    <s v="https://www.sourcewatch.org/index.php/Bill_of_Rights_Institute"/>
    <x v="2"/>
  </r>
  <r>
    <n v="990"/>
    <s v="Charles G. Koch Charitable Foundation_Cato Institute20068400"/>
    <x v="0"/>
    <s v="Cato Institute"/>
    <x v="2"/>
    <n v="8400"/>
    <x v="18"/>
    <x v="2"/>
    <m/>
    <n v="6"/>
    <x v="0"/>
    <x v="0"/>
    <x v="0"/>
    <s v="https://www.desmogblog.com/cato-institute"/>
    <x v="0"/>
  </r>
  <r>
    <n v="990"/>
    <s v="Charles G. Koch Charitable Foundation_Center for Excellence in Education20065000"/>
    <x v="0"/>
    <s v="Center for Excellence in Education"/>
    <x v="105"/>
    <n v="5000"/>
    <x v="18"/>
    <x v="2"/>
    <m/>
    <n v="7"/>
    <x v="0"/>
    <x v="0"/>
    <x v="0"/>
    <s v=""/>
    <x v="1"/>
  </r>
  <r>
    <n v="990"/>
    <s v="Charles G. Koch Charitable Foundation_Environmental Literacy Council200650000"/>
    <x v="0"/>
    <s v="Environmental Literacy Council"/>
    <x v="115"/>
    <n v="50000"/>
    <x v="18"/>
    <x v="2"/>
    <m/>
    <n v="8"/>
    <x v="0"/>
    <x v="0"/>
    <x v="0"/>
    <s v="http://www.sourcewatch.org/index.php/Environmental_Literacy_Council"/>
    <x v="2"/>
  </r>
  <r>
    <n v="990"/>
    <s v="Charles G. Koch Charitable Foundation_Federalist Society for Law and Public Policy Studies200675000"/>
    <x v="0"/>
    <s v="Federalist Society for Law and Public Policy Studies"/>
    <x v="29"/>
    <n v="75000"/>
    <x v="18"/>
    <x v="2"/>
    <m/>
    <n v="9"/>
    <x v="0"/>
    <x v="0"/>
    <x v="0"/>
    <s v="http://www.sourcewatch.org/index.php/Federalist_Society_for_Law_and_Public_Policy_Studies"/>
    <x v="2"/>
  </r>
  <r>
    <n v="990"/>
    <s v="Charles G. Koch Charitable Foundation_Fund for American Studies200625000"/>
    <x v="0"/>
    <s v="Fund for American Studies"/>
    <x v="116"/>
    <n v="25000"/>
    <x v="18"/>
    <x v="2"/>
    <m/>
    <n v="10"/>
    <x v="0"/>
    <x v="0"/>
    <x v="0"/>
    <s v="https://www.sourcewatch.org/index.php/Fund_for_American_Studies"/>
    <x v="2"/>
  </r>
  <r>
    <n v="990"/>
    <s v="Charles G. Koch Charitable Foundation_Grove City College200620000"/>
    <x v="0"/>
    <s v="Grove City College"/>
    <x v="148"/>
    <n v="20000"/>
    <x v="18"/>
    <x v="2"/>
    <m/>
    <n v="11"/>
    <x v="0"/>
    <x v="1"/>
    <x v="0"/>
    <s v=""/>
    <x v="1"/>
  </r>
  <r>
    <n v="990"/>
    <s v="Charles G. Koch Charitable Foundation_Hampden-Sydney College200625000"/>
    <x v="0"/>
    <s v="Hampden-Sydney College"/>
    <x v="149"/>
    <n v="25000"/>
    <x v="18"/>
    <x v="2"/>
    <m/>
    <n v="12"/>
    <x v="0"/>
    <x v="1"/>
    <x v="0"/>
    <s v=""/>
    <x v="1"/>
  </r>
  <r>
    <n v="990"/>
    <s v="Charles G. Koch Charitable Foundation_Independence Institute200618339"/>
    <x v="0"/>
    <s v="Independence Institute"/>
    <x v="144"/>
    <n v="18339"/>
    <x v="18"/>
    <x v="2"/>
    <m/>
    <n v="13"/>
    <x v="0"/>
    <x v="0"/>
    <x v="0"/>
    <s v="http://www.sourcewatch.org/index.php/Independent_Institute"/>
    <x v="2"/>
  </r>
  <r>
    <n v="990"/>
    <s v="Charles G. Koch Charitable Foundation_Institute for Humane Studies at George Mason University20061082000"/>
    <x v="0"/>
    <s v="Institute for Humane Studies at George Mason University"/>
    <x v="23"/>
    <n v="1082000"/>
    <x v="18"/>
    <x v="2"/>
    <m/>
    <n v="14"/>
    <x v="0"/>
    <x v="1"/>
    <x v="0"/>
    <s v="https://www.desmogblog.com/institute-humane-studies-george-mason-university"/>
    <x v="0"/>
  </r>
  <r>
    <n v="990"/>
    <s v="Charles G. Koch Charitable Foundation_George Mason University Foundation2006350000"/>
    <x v="0"/>
    <s v="George Mason University Foundation"/>
    <x v="22"/>
    <n v="350000"/>
    <x v="18"/>
    <x v="2"/>
    <m/>
    <n v="15"/>
    <x v="0"/>
    <x v="1"/>
    <x v="0"/>
    <s v=""/>
    <x v="1"/>
  </r>
  <r>
    <n v="990"/>
    <s v="Charles G. Koch Charitable Foundation_Goldwater Institute200626780"/>
    <x v="0"/>
    <s v="Goldwater Institute"/>
    <x v="133"/>
    <n v="26780"/>
    <x v="18"/>
    <x v="2"/>
    <m/>
    <n v="16"/>
    <x v="0"/>
    <x v="0"/>
    <x v="0"/>
    <s v="http://www.sourcewatch.org/index.php/Goldwater_Institute"/>
    <x v="2"/>
  </r>
  <r>
    <n v="990"/>
    <s v="Charles G. Koch Charitable Foundation_Mackinac Center for Public Policy200610000"/>
    <x v="0"/>
    <s v="Mackinac Center for Public Policy"/>
    <x v="145"/>
    <n v="10000"/>
    <x v="18"/>
    <x v="2"/>
    <m/>
    <n v="17"/>
    <x v="0"/>
    <x v="0"/>
    <x v="0"/>
    <s v="https://www.desmogblog.com/mackinac-center-public-policy"/>
    <x v="0"/>
  </r>
  <r>
    <n v="990"/>
    <s v="Charles G. Koch Charitable Foundation_Mercatus Center, George Mason University20063900000"/>
    <x v="0"/>
    <s v="Mercatus Center, George Mason University"/>
    <x v="123"/>
    <n v="3900000"/>
    <x v="18"/>
    <x v="2"/>
    <m/>
    <n v="18"/>
    <x v="0"/>
    <x v="1"/>
    <x v="0"/>
    <s v=""/>
    <x v="1"/>
  </r>
  <r>
    <n v="990"/>
    <s v="Charles G. Koch Charitable Foundation_National Salvation Army2006100000"/>
    <x v="0"/>
    <s v="National Salvation Army"/>
    <x v="124"/>
    <n v="100000"/>
    <x v="18"/>
    <x v="2"/>
    <m/>
    <n v="19"/>
    <x v="0"/>
    <x v="0"/>
    <x v="1"/>
    <s v=""/>
    <x v="1"/>
  </r>
  <r>
    <n v="990"/>
    <s v="Charles G. Koch Charitable Foundation_Philanthropy Roundtable2006100000"/>
    <x v="0"/>
    <s v="Philanthropy Roundtable"/>
    <x v="75"/>
    <n v="100000"/>
    <x v="18"/>
    <x v="2"/>
    <m/>
    <n v="20"/>
    <x v="0"/>
    <x v="0"/>
    <x v="0"/>
    <s v="http://www.sourcewatch.org/index.php/Philanthropy_Roundtable"/>
    <x v="2"/>
  </r>
  <r>
    <n v="990"/>
    <s v="Charles G. Koch Charitable Foundation_The Phillips Foundation200637500"/>
    <x v="0"/>
    <s v="The Phillips Foundation"/>
    <x v="125"/>
    <n v="37500"/>
    <x v="18"/>
    <x v="2"/>
    <m/>
    <n v="21"/>
    <x v="0"/>
    <x v="0"/>
    <x v="0"/>
    <s v="https://www.sourcewatch.org/index.php/Phillips_Foundation"/>
    <x v="2"/>
  </r>
  <r>
    <n v="990"/>
    <s v="Charles G. Koch Charitable Foundation_San Jose State University Foundation200625000"/>
    <x v="0"/>
    <s v="San Jose State University Foundation"/>
    <x v="137"/>
    <n v="25000"/>
    <x v="18"/>
    <x v="2"/>
    <m/>
    <n v="22"/>
    <x v="0"/>
    <x v="1"/>
    <x v="0"/>
    <s v=""/>
    <x v="1"/>
  </r>
  <r>
    <n v="990"/>
    <s v="Charles G. Koch Charitable Foundation_Students in Free Enterprise200615000"/>
    <x v="0"/>
    <s v="Students in Free Enterprise"/>
    <x v="150"/>
    <n v="15000"/>
    <x v="18"/>
    <x v="2"/>
    <m/>
    <n v="23"/>
    <x v="0"/>
    <x v="0"/>
    <x v="0"/>
    <s v="https://www.sourcewatch.org/index.php/Students_in_Free_Enterprise"/>
    <x v="2"/>
  </r>
  <r>
    <n v="990"/>
    <s v="Charles G. Koch Charitable Foundation_Texas Public Policy Foundation200622983"/>
    <x v="0"/>
    <s v="Texas Public Policy Foundation"/>
    <x v="138"/>
    <n v="22983"/>
    <x v="18"/>
    <x v="2"/>
    <m/>
    <n v="24"/>
    <x v="0"/>
    <x v="0"/>
    <x v="0"/>
    <s v="https://www.desmogblog.com/texas-public-policy-foundation"/>
    <x v="0"/>
  </r>
  <r>
    <n v="990"/>
    <s v="Charles G. Koch Charitable Foundation_University of Kansas School of Business200625000"/>
    <x v="0"/>
    <s v="University of Kansas School of Business"/>
    <x v="35"/>
    <n v="25000"/>
    <x v="18"/>
    <x v="2"/>
    <m/>
    <n v="25"/>
    <x v="0"/>
    <x v="1"/>
    <x v="0"/>
    <s v=""/>
    <x v="1"/>
  </r>
  <r>
    <n v="990"/>
    <s v="Charles G. Koch Charitable Foundation_West Virginia University Foundation200615000"/>
    <x v="0"/>
    <s v="West Virginia University Foundation"/>
    <x v="151"/>
    <n v="15000"/>
    <x v="18"/>
    <x v="2"/>
    <m/>
    <n v="26"/>
    <x v="0"/>
    <x v="1"/>
    <x v="0"/>
    <s v=""/>
    <x v="1"/>
  </r>
  <r>
    <n v="990"/>
    <s v="Charles G. Koch Charitable Foundation_Youth Entrepreneurs of Kansas2006300000"/>
    <x v="0"/>
    <s v="Youth Entrepreneurs of Kansas"/>
    <x v="96"/>
    <n v="300000"/>
    <x v="18"/>
    <x v="2"/>
    <m/>
    <n v="27"/>
    <x v="0"/>
    <x v="0"/>
    <x v="0"/>
    <s v=""/>
    <x v="1"/>
  </r>
  <r>
    <n v="990"/>
    <s v="Charles G. Koch Charitable Foundation_Association of Private Enterprise Education200720000"/>
    <x v="0"/>
    <s v="Association of Private Enterprise Education"/>
    <x v="147"/>
    <n v="20000"/>
    <x v="19"/>
    <x v="2"/>
    <s v="GP wording = Association of Private Enterprise in Education"/>
    <n v="1"/>
    <x v="0"/>
    <x v="0"/>
    <x v="0"/>
    <s v=""/>
    <x v="1"/>
  </r>
  <r>
    <n v="990"/>
    <s v="Charles G. Koch Charitable Foundation_Atlas Economic Research Foundation200725000"/>
    <x v="0"/>
    <s v="Atlas Economic Research Foundation"/>
    <x v="18"/>
    <n v="25000"/>
    <x v="19"/>
    <x v="2"/>
    <m/>
    <n v="2"/>
    <x v="0"/>
    <x v="0"/>
    <x v="0"/>
    <s v="https://www.desmogblog.com/atlas-economic-research-foundation"/>
    <x v="0"/>
  </r>
  <r>
    <n v="990"/>
    <s v="Charles G. Koch Charitable Foundation_Beloit College200740000"/>
    <x v="0"/>
    <s v="Beloit College"/>
    <x v="152"/>
    <n v="40000"/>
    <x v="19"/>
    <x v="2"/>
    <m/>
    <n v="3"/>
    <x v="0"/>
    <x v="1"/>
    <x v="0"/>
    <s v=""/>
    <x v="1"/>
  </r>
  <r>
    <n v="990"/>
    <s v="Charles G. Koch Charitable Foundation_Berry College200732000"/>
    <x v="0"/>
    <s v="Berry College"/>
    <x v="153"/>
    <n v="32000"/>
    <x v="19"/>
    <x v="2"/>
    <m/>
    <n v="4"/>
    <x v="0"/>
    <x v="1"/>
    <x v="0"/>
    <s v=""/>
    <x v="1"/>
  </r>
  <r>
    <n v="990"/>
    <s v="Charles G. Koch Charitable Foundation_Bill of Rights Institute2007200000"/>
    <x v="0"/>
    <s v="Bill of Rights Institute"/>
    <x v="112"/>
    <n v="200000"/>
    <x v="19"/>
    <x v="2"/>
    <m/>
    <n v="5"/>
    <x v="0"/>
    <x v="0"/>
    <x v="0"/>
    <s v="https://www.sourcewatch.org/index.php/Bill_of_Rights_Institute"/>
    <x v="2"/>
  </r>
  <r>
    <n v="990"/>
    <s v="Charles G. Koch Charitable Foundation_Buckeye Institute for Public Policy Solutions200712668"/>
    <x v="0"/>
    <s v="Buckeye Institute for Public Policy Solutions"/>
    <x v="154"/>
    <n v="12668"/>
    <x v="19"/>
    <x v="2"/>
    <m/>
    <n v="6"/>
    <x v="0"/>
    <x v="0"/>
    <x v="0"/>
    <s v="https://www.sourcewatch.org/index.php/The_Buckeye_Institute"/>
    <x v="2"/>
  </r>
  <r>
    <n v="990"/>
    <s v="Charles G. Koch Charitable Foundation_Center for Excellence in Education20075000"/>
    <x v="0"/>
    <s v="Center for Excellence in Education"/>
    <x v="105"/>
    <n v="5000"/>
    <x v="19"/>
    <x v="2"/>
    <m/>
    <n v="7"/>
    <x v="0"/>
    <x v="0"/>
    <x v="0"/>
    <s v=""/>
    <x v="1"/>
  </r>
  <r>
    <n v="990"/>
    <s v="Charles G. Koch Charitable Foundation_Clemson University Department of Economics200752400"/>
    <x v="0"/>
    <s v="Clemson University Department of Economics"/>
    <x v="98"/>
    <n v="52400"/>
    <x v="19"/>
    <x v="2"/>
    <m/>
    <n v="8"/>
    <x v="0"/>
    <x v="1"/>
    <x v="0"/>
    <s v=""/>
    <x v="1"/>
  </r>
  <r>
    <n v="990"/>
    <s v="Charles G. Koch Charitable Foundation_Commonwealth Foundation for Public Policy Alternatives20079134"/>
    <x v="0"/>
    <s v="Commonwealth Foundation for Public Policy Alternatives"/>
    <x v="155"/>
    <n v="9134"/>
    <x v="19"/>
    <x v="2"/>
    <m/>
    <n v="9"/>
    <x v="0"/>
    <x v="0"/>
    <x v="0"/>
    <s v="http://www.sourcewatch.org/index.php/Commonwealth_Foundation"/>
    <x v="2"/>
  </r>
  <r>
    <n v="990"/>
    <s v="Charles G. Koch Charitable Foundation_Federalist Society for Law and Public Policy Studies200775000"/>
    <x v="0"/>
    <s v="Federalist Society for Law and Public Policy Studies"/>
    <x v="29"/>
    <n v="75000"/>
    <x v="19"/>
    <x v="2"/>
    <m/>
    <n v="10"/>
    <x v="0"/>
    <x v="0"/>
    <x v="0"/>
    <s v="http://www.sourcewatch.org/index.php/Federalist_Society_for_Law_and_Public_Policy_Studies"/>
    <x v="2"/>
  </r>
  <r>
    <n v="990"/>
    <s v="Charles G. Koch Charitable Foundation_Florida State University200750000"/>
    <x v="0"/>
    <s v="Florida State University"/>
    <x v="156"/>
    <n v="50000"/>
    <x v="19"/>
    <x v="2"/>
    <m/>
    <n v="11"/>
    <x v="0"/>
    <x v="1"/>
    <x v="0"/>
    <s v=""/>
    <x v="1"/>
  </r>
  <r>
    <n v="990"/>
    <s v="Charles G. Koch Charitable Foundation_Fund for American Studies200728650"/>
    <x v="0"/>
    <s v="Fund for American Studies"/>
    <x v="116"/>
    <n v="28650"/>
    <x v="19"/>
    <x v="2"/>
    <m/>
    <n v="12"/>
    <x v="0"/>
    <x v="0"/>
    <x v="0"/>
    <s v="https://www.sourcewatch.org/index.php/Fund_for_American_Studies"/>
    <x v="2"/>
  </r>
  <r>
    <n v="990"/>
    <s v="Charles G. Koch Charitable Foundation_George Mason University Foundation2007408000"/>
    <x v="0"/>
    <s v="George Mason University Foundation"/>
    <x v="22"/>
    <n v="408000"/>
    <x v="19"/>
    <x v="2"/>
    <m/>
    <n v="13"/>
    <x v="0"/>
    <x v="1"/>
    <x v="0"/>
    <s v=""/>
    <x v="1"/>
  </r>
  <r>
    <n v="990"/>
    <s v="Charles G. Koch Charitable Foundation_Grove City College200728700"/>
    <x v="0"/>
    <s v="Grove City College"/>
    <x v="148"/>
    <n v="28700"/>
    <x v="19"/>
    <x v="2"/>
    <m/>
    <n v="14"/>
    <x v="0"/>
    <x v="1"/>
    <x v="0"/>
    <s v=""/>
    <x v="1"/>
  </r>
  <r>
    <n v="990"/>
    <s v="Charles G. Koch Charitable Foundation_Hampden-Sydney College200725000"/>
    <x v="0"/>
    <s v="Hampden-Sydney College"/>
    <x v="149"/>
    <n v="25000"/>
    <x v="19"/>
    <x v="2"/>
    <m/>
    <n v="15"/>
    <x v="0"/>
    <x v="1"/>
    <x v="0"/>
    <s v=""/>
    <x v="1"/>
  </r>
  <r>
    <n v="990"/>
    <s v="Charles G. Koch Charitable Foundation_Institute for Humane Studies at George Mason University2007885000"/>
    <x v="0"/>
    <s v="Institute for Humane Studies at George Mason University"/>
    <x v="23"/>
    <n v="885000"/>
    <x v="19"/>
    <x v="2"/>
    <m/>
    <n v="16"/>
    <x v="0"/>
    <x v="1"/>
    <x v="0"/>
    <s v="https://www.desmogblog.com/institute-humane-studies-george-mason-university"/>
    <x v="0"/>
  </r>
  <r>
    <n v="990"/>
    <s v="Charles G. Koch Charitable Foundation_James Madison Institute20076850"/>
    <x v="0"/>
    <s v="James Madison Institute"/>
    <x v="157"/>
    <n v="6850"/>
    <x v="19"/>
    <x v="2"/>
    <m/>
    <n v="17"/>
    <x v="0"/>
    <x v="0"/>
    <x v="0"/>
    <s v="https://www.desmogblog.com/james-madison-institute"/>
    <x v="0"/>
  </r>
  <r>
    <n v="990"/>
    <s v="Charles G. Koch Charitable Foundation_Massachusetts Institute of Technology2007250000"/>
    <x v="0"/>
    <s v="Massachusetts Institute of Technology"/>
    <x v="158"/>
    <n v="250000"/>
    <x v="19"/>
    <x v="2"/>
    <m/>
    <n v="18"/>
    <x v="0"/>
    <x v="1"/>
    <x v="0"/>
    <s v=""/>
    <x v="1"/>
  </r>
  <r>
    <n v="990"/>
    <s v="Charles G. Koch Charitable Foundation_Mackinac Center for Public Policy200740000"/>
    <x v="0"/>
    <s v="Mackinac Center for Public Policy"/>
    <x v="145"/>
    <n v="40000"/>
    <x v="19"/>
    <x v="2"/>
    <m/>
    <n v="19"/>
    <x v="0"/>
    <x v="0"/>
    <x v="0"/>
    <s v="https://www.desmogblog.com/mackinac-center-public-policy"/>
    <x v="0"/>
  </r>
  <r>
    <n v="990"/>
    <s v="Charles G. Koch Charitable Foundation_Mercatus Center, George Mason University20072682500"/>
    <x v="0"/>
    <s v="Mercatus Center, George Mason University"/>
    <x v="123"/>
    <n v="2682500"/>
    <x v="19"/>
    <x v="2"/>
    <m/>
    <n v="20"/>
    <x v="0"/>
    <x v="1"/>
    <x v="0"/>
    <s v=""/>
    <x v="1"/>
  </r>
  <r>
    <n v="990"/>
    <s v="Charles G. Koch Charitable Foundation_Montana State200711000"/>
    <x v="0"/>
    <s v="Montana State"/>
    <x v="159"/>
    <n v="11000"/>
    <x v="19"/>
    <x v="2"/>
    <m/>
    <n v="21"/>
    <x v="0"/>
    <x v="1"/>
    <x v="0"/>
    <s v=""/>
    <x v="1"/>
  </r>
  <r>
    <n v="990"/>
    <s v="Charles G. Koch Charitable Foundation_Philanthropy Roundtable200725000"/>
    <x v="0"/>
    <s v="Philanthropy Roundtable"/>
    <x v="75"/>
    <n v="25000"/>
    <x v="19"/>
    <x v="2"/>
    <m/>
    <n v="22"/>
    <x v="0"/>
    <x v="0"/>
    <x v="0"/>
    <s v="http://www.sourcewatch.org/index.php/Philanthropy_Roundtable"/>
    <x v="2"/>
  </r>
  <r>
    <n v="990"/>
    <s v="Charles G. Koch Charitable Foundation_The Phillips Foundation200720000"/>
    <x v="0"/>
    <s v="The Phillips Foundation"/>
    <x v="125"/>
    <n v="20000"/>
    <x v="19"/>
    <x v="2"/>
    <m/>
    <n v="23"/>
    <x v="0"/>
    <x v="0"/>
    <x v="0"/>
    <s v="https://www.sourcewatch.org/index.php/Phillips_Foundation"/>
    <x v="2"/>
  </r>
  <r>
    <n v="990"/>
    <s v="Charles G. Koch Charitable Foundation_Rhodes College20075500"/>
    <x v="0"/>
    <s v="Rhodes College"/>
    <x v="160"/>
    <n v="5500"/>
    <x v="19"/>
    <x v="2"/>
    <m/>
    <n v="24"/>
    <x v="0"/>
    <x v="1"/>
    <x v="0"/>
    <s v=""/>
    <x v="1"/>
  </r>
  <r>
    <n v="990"/>
    <s v="Charles G. Koch Charitable Foundation_St Lawrence University200712000"/>
    <x v="0"/>
    <s v="St Lawrence University"/>
    <x v="161"/>
    <n v="12000"/>
    <x v="19"/>
    <x v="2"/>
    <m/>
    <n v="25"/>
    <x v="0"/>
    <x v="1"/>
    <x v="0"/>
    <s v=""/>
    <x v="1"/>
  </r>
  <r>
    <n v="990"/>
    <s v="Charles G. Koch Charitable Foundation_San Jose State University Foundation200711900"/>
    <x v="0"/>
    <s v="San Jose State University Foundation"/>
    <x v="137"/>
    <n v="11900"/>
    <x v="19"/>
    <x v="2"/>
    <m/>
    <n v="26"/>
    <x v="0"/>
    <x v="1"/>
    <x v="0"/>
    <s v=""/>
    <x v="1"/>
  </r>
  <r>
    <n v="990"/>
    <s v="Charles G. Koch Charitable Foundation_Santa Clara University20075000"/>
    <x v="0"/>
    <s v="Santa Clara University"/>
    <x v="162"/>
    <n v="5000"/>
    <x v="19"/>
    <x v="2"/>
    <m/>
    <n v="27"/>
    <x v="0"/>
    <x v="1"/>
    <x v="0"/>
    <s v=""/>
    <x v="1"/>
  </r>
  <r>
    <n v="990"/>
    <s v="Charles G. Koch Charitable Foundation_Smithsonian Institute Astrophysical Observatory (Willie Soon)200755000"/>
    <x v="0"/>
    <s v="Smithsonian Institute Astrophysical Observatory (Willie Soon)"/>
    <x v="146"/>
    <n v="55000"/>
    <x v="19"/>
    <x v="2"/>
    <s v="Smithsonian Institution"/>
    <n v="28"/>
    <x v="0"/>
    <x v="1"/>
    <x v="0"/>
    <s v=""/>
    <x v="1"/>
  </r>
  <r>
    <n v="990"/>
    <s v="Charles G. Koch Charitable Foundation_Suffolk University2007375198"/>
    <x v="0"/>
    <s v="Suffolk University"/>
    <x v="163"/>
    <n v="375198"/>
    <x v="19"/>
    <x v="2"/>
    <m/>
    <n v="29"/>
    <x v="0"/>
    <x v="1"/>
    <x v="0"/>
    <s v=""/>
    <x v="1"/>
  </r>
  <r>
    <n v="990"/>
    <s v="Charles G. Koch Charitable Foundation_University of Kansas School of Business200725000"/>
    <x v="0"/>
    <s v="University of Kansas School of Business"/>
    <x v="35"/>
    <n v="25000"/>
    <x v="19"/>
    <x v="2"/>
    <m/>
    <n v="30"/>
    <x v="0"/>
    <x v="1"/>
    <x v="0"/>
    <s v=""/>
    <x v="1"/>
  </r>
  <r>
    <n v="990"/>
    <s v="Charles G. Koch Charitable Foundation_Utah State University200732500"/>
    <x v="0"/>
    <s v="Utah State University"/>
    <x v="164"/>
    <n v="32500"/>
    <x v="19"/>
    <x v="2"/>
    <m/>
    <n v="31"/>
    <x v="0"/>
    <x v="1"/>
    <x v="0"/>
    <s v=""/>
    <x v="1"/>
  </r>
  <r>
    <n v="990"/>
    <s v="Charles G. Koch Charitable Foundation_West Virginia University Foundation2007155000"/>
    <x v="0"/>
    <s v="West Virginia University Foundation"/>
    <x v="151"/>
    <n v="155000"/>
    <x v="19"/>
    <x v="2"/>
    <m/>
    <n v="32"/>
    <x v="0"/>
    <x v="1"/>
    <x v="0"/>
    <s v=""/>
    <x v="1"/>
  </r>
  <r>
    <n v="990"/>
    <s v="Charles G. Koch Charitable Foundation_Young America's Foundation200710000"/>
    <x v="0"/>
    <s v="Young America's Foundation"/>
    <x v="109"/>
    <n v="10000"/>
    <x v="19"/>
    <x v="2"/>
    <m/>
    <n v="33"/>
    <x v="0"/>
    <x v="0"/>
    <x v="0"/>
    <s v="https://www.sourcewatch.org/index.php/Young_America's_Foundation"/>
    <x v="2"/>
  </r>
  <r>
    <n v="990"/>
    <s v="Charles G. Koch Charitable Foundation_Youth Entrepreneurs of Kansas2007375000"/>
    <x v="0"/>
    <s v="Youth Entrepreneurs of Kansas"/>
    <x v="96"/>
    <n v="375000"/>
    <x v="19"/>
    <x v="2"/>
    <m/>
    <n v="34"/>
    <x v="0"/>
    <x v="0"/>
    <x v="0"/>
    <s v=""/>
    <x v="1"/>
  </r>
  <r>
    <n v="990"/>
    <s v="Charles G. Koch Charitable Foundation_Appalachian State200817000"/>
    <x v="0"/>
    <s v="Appalachian State"/>
    <x v="165"/>
    <n v="17000"/>
    <x v="20"/>
    <x v="2"/>
    <m/>
    <n v="1"/>
    <x v="0"/>
    <x v="1"/>
    <x v="0"/>
    <s v=""/>
    <x v="1"/>
  </r>
  <r>
    <n v="990"/>
    <s v="Charles G. Koch Charitable Foundation_Association of Private Enterprise Education200818500"/>
    <x v="0"/>
    <s v="Association of Private Enterprise Education"/>
    <x v="147"/>
    <n v="18500"/>
    <x v="20"/>
    <x v="2"/>
    <m/>
    <n v="2"/>
    <x v="0"/>
    <x v="0"/>
    <x v="0"/>
    <s v=""/>
    <x v="1"/>
  </r>
  <r>
    <n v="990"/>
    <s v="Charles G. Koch Charitable Foundation_Atlas Economic Research Foundation200835000"/>
    <x v="0"/>
    <s v="Atlas Economic Research Foundation"/>
    <x v="18"/>
    <n v="35000"/>
    <x v="20"/>
    <x v="2"/>
    <m/>
    <n v="3"/>
    <x v="0"/>
    <x v="0"/>
    <x v="0"/>
    <s v="https://www.desmogblog.com/atlas-economic-research-foundation"/>
    <x v="0"/>
  </r>
  <r>
    <n v="990"/>
    <s v="Charles G. Koch Charitable Foundation_Auburn University2008300000"/>
    <x v="0"/>
    <s v="Auburn University"/>
    <x v="166"/>
    <n v="300000"/>
    <x v="20"/>
    <x v="2"/>
    <m/>
    <n v="4"/>
    <x v="0"/>
    <x v="1"/>
    <x v="0"/>
    <s v=""/>
    <x v="1"/>
  </r>
  <r>
    <n v="990"/>
    <s v="Charles G. Koch Charitable Foundation_Beloit College200831000"/>
    <x v="0"/>
    <s v="Beloit College"/>
    <x v="152"/>
    <n v="31000"/>
    <x v="20"/>
    <x v="2"/>
    <m/>
    <n v="5"/>
    <x v="0"/>
    <x v="1"/>
    <x v="0"/>
    <s v=""/>
    <x v="1"/>
  </r>
  <r>
    <n v="990"/>
    <s v="Charles G. Koch Charitable Foundation_Berry College200810800"/>
    <x v="0"/>
    <s v="Berry College"/>
    <x v="153"/>
    <n v="10800"/>
    <x v="20"/>
    <x v="2"/>
    <m/>
    <n v="6"/>
    <x v="0"/>
    <x v="1"/>
    <x v="0"/>
    <s v=""/>
    <x v="1"/>
  </r>
  <r>
    <n v="990"/>
    <s v="Charles G. Koch Charitable Foundation_Bill of Rights Institute2008300000"/>
    <x v="0"/>
    <s v="Bill of Rights Institute"/>
    <x v="112"/>
    <n v="300000"/>
    <x v="20"/>
    <x v="2"/>
    <m/>
    <n v="7"/>
    <x v="0"/>
    <x v="0"/>
    <x v="0"/>
    <s v="https://www.sourcewatch.org/index.php/Bill_of_Rights_Institute"/>
    <x v="2"/>
  </r>
  <r>
    <n v="990"/>
    <s v="Charles G. Koch Charitable Foundation_Brown University2008136050"/>
    <x v="0"/>
    <s v="Brown University"/>
    <x v="167"/>
    <n v="136050"/>
    <x v="20"/>
    <x v="2"/>
    <m/>
    <n v="8"/>
    <x v="0"/>
    <x v="1"/>
    <x v="0"/>
    <s v=""/>
    <x v="1"/>
  </r>
  <r>
    <n v="990"/>
    <s v="Charles G. Koch Charitable Foundation_Buckeye Institute for Public Policy Solutions200812613"/>
    <x v="0"/>
    <s v="Buckeye Institute for Public Policy Solutions"/>
    <x v="154"/>
    <n v="12613"/>
    <x v="20"/>
    <x v="2"/>
    <m/>
    <n v="9"/>
    <x v="0"/>
    <x v="0"/>
    <x v="0"/>
    <s v="https://www.sourcewatch.org/index.php/The_Buckeye_Institute"/>
    <x v="2"/>
  </r>
  <r>
    <n v="990"/>
    <s v="Charles G. Koch Charitable Foundation_Cato Institute200810000"/>
    <x v="0"/>
    <s v="Cato Institute"/>
    <x v="2"/>
    <n v="10000"/>
    <x v="20"/>
    <x v="2"/>
    <m/>
    <n v="10"/>
    <x v="0"/>
    <x v="0"/>
    <x v="0"/>
    <s v="https://www.desmogblog.com/cato-institute"/>
    <x v="0"/>
  </r>
  <r>
    <n v="990"/>
    <s v="Charles G. Koch Charitable Foundation_Case Western Reserve University200825000"/>
    <x v="0"/>
    <s v="Case Western Reserve University"/>
    <x v="168"/>
    <n v="25000"/>
    <x v="20"/>
    <x v="2"/>
    <m/>
    <n v="11"/>
    <x v="0"/>
    <x v="1"/>
    <x v="0"/>
    <s v=""/>
    <x v="1"/>
  </r>
  <r>
    <n v="990"/>
    <s v="Charles G. Koch Charitable Foundation_Clemson University2008130116"/>
    <x v="0"/>
    <s v="Clemson University"/>
    <x v="98"/>
    <n v="130116"/>
    <x v="20"/>
    <x v="2"/>
    <m/>
    <n v="12"/>
    <x v="0"/>
    <x v="1"/>
    <x v="0"/>
    <s v=""/>
    <x v="1"/>
  </r>
  <r>
    <n v="990"/>
    <s v="Charles G. Koch Charitable Foundation_College of Charleston Foundation200819745"/>
    <x v="0"/>
    <s v="College of Charleston Foundation"/>
    <x v="169"/>
    <n v="19745"/>
    <x v="20"/>
    <x v="2"/>
    <m/>
    <n v="13"/>
    <x v="0"/>
    <x v="1"/>
    <x v="0"/>
    <s v=""/>
    <x v="1"/>
  </r>
  <r>
    <n v="990"/>
    <s v="Charles G. Koch Charitable Foundation_Commonwealth Foundation for Public Policy Alternatives20089371"/>
    <x v="0"/>
    <s v="Commonwealth Foundation for Public Policy Alternatives"/>
    <x v="155"/>
    <n v="9371"/>
    <x v="20"/>
    <x v="2"/>
    <m/>
    <n v="14"/>
    <x v="0"/>
    <x v="0"/>
    <x v="0"/>
    <s v="http://www.sourcewatch.org/index.php/Commonwealth_Foundation"/>
    <x v="2"/>
  </r>
  <r>
    <n v="990"/>
    <s v="Charles G. Koch Charitable Foundation_Critical Review Foundation20088500"/>
    <x v="0"/>
    <s v="Critical Review Foundation"/>
    <x v="170"/>
    <n v="8500"/>
    <x v="20"/>
    <x v="2"/>
    <m/>
    <n v="15"/>
    <x v="0"/>
    <x v="0"/>
    <x v="0"/>
    <s v=""/>
    <x v="1"/>
  </r>
  <r>
    <n v="990"/>
    <s v="Charles G. Koch Charitable Foundation_Dartmouth University200822000"/>
    <x v="0"/>
    <s v="Dartmouth University"/>
    <x v="171"/>
    <n v="22000"/>
    <x v="20"/>
    <x v="2"/>
    <m/>
    <n v="16"/>
    <x v="0"/>
    <x v="1"/>
    <x v="0"/>
    <s v=""/>
    <x v="1"/>
  </r>
  <r>
    <n v="990"/>
    <s v="Charles G. Koch Charitable Foundation_Duquesne University200818000"/>
    <x v="0"/>
    <s v="Duquesne University"/>
    <x v="172"/>
    <n v="18000"/>
    <x v="20"/>
    <x v="2"/>
    <m/>
    <n v="17"/>
    <x v="0"/>
    <x v="1"/>
    <x v="0"/>
    <s v=""/>
    <x v="1"/>
  </r>
  <r>
    <n v="990"/>
    <s v="Charles G. Koch Charitable Foundation_Federalist Society for Law and Public Policy Studies200875000"/>
    <x v="0"/>
    <s v="Federalist Society for Law and Public Policy Studies"/>
    <x v="29"/>
    <n v="75000"/>
    <x v="20"/>
    <x v="2"/>
    <m/>
    <n v="18"/>
    <x v="0"/>
    <x v="0"/>
    <x v="0"/>
    <s v="http://www.sourcewatch.org/index.php/Federalist_Society_for_Law_and_Public_Policy_Studies"/>
    <x v="2"/>
  </r>
  <r>
    <n v="990"/>
    <s v="Charles G. Koch Charitable Foundation_Florida Gulf Coast University200816000"/>
    <x v="0"/>
    <s v="Florida Gulf Coast University"/>
    <x v="173"/>
    <n v="16000"/>
    <x v="20"/>
    <x v="2"/>
    <m/>
    <n v="19"/>
    <x v="0"/>
    <x v="1"/>
    <x v="0"/>
    <s v=""/>
    <x v="1"/>
  </r>
  <r>
    <n v="990"/>
    <s v="Charles G. Koch Charitable Foundation_Foundation for Individual Rights in Education2008300000"/>
    <x v="0"/>
    <s v="Foundation for Individual Rights in Education"/>
    <x v="174"/>
    <n v="300000"/>
    <x v="20"/>
    <x v="2"/>
    <s v="&quot;Education&quot; Not in name, but listed as same address for Foundation for Individual Rights in Education"/>
    <n v="20"/>
    <x v="0"/>
    <x v="0"/>
    <x v="0"/>
    <s v=""/>
    <x v="1"/>
  </r>
  <r>
    <n v="990"/>
    <s v="Charles G. Koch Charitable Foundation_Fraser Institute, The2008150000"/>
    <x v="0"/>
    <s v="Fraser Institute, The"/>
    <x v="47"/>
    <n v="150000"/>
    <x v="20"/>
    <x v="2"/>
    <m/>
    <n v="21"/>
    <x v="0"/>
    <x v="0"/>
    <x v="0"/>
    <s v="https://www.desmogblog.com/fraser-institute"/>
    <x v="0"/>
  </r>
  <r>
    <n v="990"/>
    <s v="Charles G. Koch Charitable Foundation_Freedomfest20085000"/>
    <x v="0"/>
    <s v="Freedomfest"/>
    <x v="175"/>
    <n v="5000"/>
    <x v="20"/>
    <x v="2"/>
    <m/>
    <n v="22"/>
    <x v="0"/>
    <x v="0"/>
    <x v="0"/>
    <s v=""/>
    <x v="1"/>
  </r>
  <r>
    <n v="990"/>
    <s v="Charles G. Koch Charitable Foundation_Fund for American Studies20083000"/>
    <x v="0"/>
    <s v="Fund for American Studies"/>
    <x v="116"/>
    <n v="3000"/>
    <x v="20"/>
    <x v="2"/>
    <m/>
    <n v="23"/>
    <x v="0"/>
    <x v="0"/>
    <x v="0"/>
    <s v="https://www.sourcewatch.org/index.php/Fund_for_American_Studies"/>
    <x v="2"/>
  </r>
  <r>
    <n v="990"/>
    <s v="Charles G. Koch Charitable Foundation_George Mason University200891500"/>
    <x v="0"/>
    <s v="George Mason University"/>
    <x v="22"/>
    <n v="91500"/>
    <x v="20"/>
    <x v="2"/>
    <m/>
    <n v="24"/>
    <x v="0"/>
    <x v="1"/>
    <x v="0"/>
    <s v=""/>
    <x v="1"/>
  </r>
  <r>
    <n v="990"/>
    <s v="Charles G. Koch Charitable Foundation_George Mason University Foundation20082781500"/>
    <x v="0"/>
    <s v="George Mason University Foundation"/>
    <x v="22"/>
    <n v="2781500"/>
    <x v="20"/>
    <x v="2"/>
    <m/>
    <n v="25"/>
    <x v="0"/>
    <x v="1"/>
    <x v="0"/>
    <s v=""/>
    <x v="1"/>
  </r>
  <r>
    <n v="990"/>
    <s v="Charles G. Koch Charitable Foundation_Grove City College200846600"/>
    <x v="0"/>
    <s v="Grove City College"/>
    <x v="148"/>
    <n v="46600"/>
    <x v="20"/>
    <x v="2"/>
    <m/>
    <n v="26"/>
    <x v="0"/>
    <x v="1"/>
    <x v="0"/>
    <s v=""/>
    <x v="1"/>
  </r>
  <r>
    <n v="990"/>
    <s v="Charles G. Koch Charitable Foundation_Hampden-Sydney College200818500"/>
    <x v="0"/>
    <s v="Hampden-Sydney College"/>
    <x v="149"/>
    <n v="18500"/>
    <x v="20"/>
    <x v="2"/>
    <m/>
    <n v="27"/>
    <x v="0"/>
    <x v="1"/>
    <x v="0"/>
    <s v=""/>
    <x v="1"/>
  </r>
  <r>
    <n v="990"/>
    <s v="Charles G. Koch Charitable Foundation_Hillsdale College200833000"/>
    <x v="0"/>
    <s v="Hillsdale College"/>
    <x v="176"/>
    <n v="33000"/>
    <x v="20"/>
    <x v="2"/>
    <m/>
    <n v="28"/>
    <x v="0"/>
    <x v="1"/>
    <x v="0"/>
    <s v=""/>
    <x v="1"/>
  </r>
  <r>
    <n v="990"/>
    <s v="Charles G. Koch Charitable Foundation_Institute for Humane Studies at George Mason University20081169000"/>
    <x v="0"/>
    <s v="Institute for Humane Studies at George Mason University"/>
    <x v="23"/>
    <n v="1169000"/>
    <x v="20"/>
    <x v="2"/>
    <m/>
    <n v="29"/>
    <x v="0"/>
    <x v="1"/>
    <x v="0"/>
    <s v="https://www.desmogblog.com/institute-humane-studies-george-mason-university"/>
    <x v="0"/>
  </r>
  <r>
    <n v="990"/>
    <s v="Charles G. Koch Charitable Foundation_Jack Miller Center2008212000"/>
    <x v="0"/>
    <s v="Jack Miller Center"/>
    <x v="177"/>
    <n v="212000"/>
    <x v="20"/>
    <x v="2"/>
    <m/>
    <n v="30"/>
    <x v="0"/>
    <x v="0"/>
    <x v="0"/>
    <s v="https://www.sourcewatch.org/index.php/Jack_Miller_Center"/>
    <x v="2"/>
  </r>
  <r>
    <n v="990"/>
    <s v="Charles G. Koch Charitable Foundation_James Madison Institute200839462"/>
    <x v="0"/>
    <s v="James Madison Institute"/>
    <x v="157"/>
    <n v="39462"/>
    <x v="20"/>
    <x v="2"/>
    <m/>
    <n v="31"/>
    <x v="0"/>
    <x v="0"/>
    <x v="0"/>
    <s v="https://www.desmogblog.com/james-madison-institute"/>
    <x v="0"/>
  </r>
  <r>
    <n v="990"/>
    <s v="Charles G. Koch Charitable Foundation_John William Pope Center for Higher Education Policy200815000"/>
    <x v="0"/>
    <s v="John William Pope Center for Higher Education Policy"/>
    <x v="178"/>
    <n v="15000"/>
    <x v="20"/>
    <x v="2"/>
    <s v="&quot;John William Pope Center&quot; in original. Deduced from other entries"/>
    <n v="32"/>
    <x v="0"/>
    <x v="0"/>
    <x v="0"/>
    <s v=""/>
    <x v="1"/>
  </r>
  <r>
    <n v="990"/>
    <s v="Charles G. Koch Charitable Foundation_The King's College200812000"/>
    <x v="0"/>
    <s v="The King's College"/>
    <x v="179"/>
    <n v="12000"/>
    <x v="20"/>
    <x v="2"/>
    <m/>
    <n v="33"/>
    <x v="0"/>
    <x v="1"/>
    <x v="0"/>
    <s v=""/>
    <x v="1"/>
  </r>
  <r>
    <n v="990"/>
    <s v="Charles G. Koch Charitable Foundation_Loyola University200875000"/>
    <x v="0"/>
    <s v="Loyola University"/>
    <x v="31"/>
    <n v="75000"/>
    <x v="20"/>
    <x v="2"/>
    <m/>
    <n v="34"/>
    <x v="0"/>
    <x v="1"/>
    <x v="0"/>
    <s v=""/>
    <x v="1"/>
  </r>
  <r>
    <n v="990"/>
    <s v="Charles G. Koch Charitable Foundation_Mercatus Center, George Mason University20081050000"/>
    <x v="0"/>
    <s v="Mercatus Center, George Mason University"/>
    <x v="123"/>
    <n v="1050000"/>
    <x v="20"/>
    <x v="2"/>
    <m/>
    <n v="35"/>
    <x v="0"/>
    <x v="1"/>
    <x v="0"/>
    <s v=""/>
    <x v="1"/>
  </r>
  <r>
    <n v="990"/>
    <s v="Charles G. Koch Charitable Foundation_Mercer University200816000"/>
    <x v="0"/>
    <s v="Mercer University"/>
    <x v="180"/>
    <n v="16000"/>
    <x v="20"/>
    <x v="2"/>
    <m/>
    <n v="36"/>
    <x v="0"/>
    <x v="1"/>
    <x v="0"/>
    <s v=""/>
    <x v="1"/>
  </r>
  <r>
    <n v="990"/>
    <s v="Charles G. Koch Charitable Foundation_Metropolitan State College of Denver200817000"/>
    <x v="0"/>
    <s v="Metropolitan State College of Denver"/>
    <x v="181"/>
    <n v="17000"/>
    <x v="20"/>
    <x v="2"/>
    <m/>
    <n v="37"/>
    <x v="0"/>
    <x v="1"/>
    <x v="0"/>
    <s v=""/>
    <x v="1"/>
  </r>
  <r>
    <n v="990"/>
    <s v="Charles G. Koch Charitable Foundation_Michigan State University200815360"/>
    <x v="0"/>
    <s v="Michigan State University"/>
    <x v="182"/>
    <n v="15360"/>
    <x v="20"/>
    <x v="2"/>
    <m/>
    <n v="38"/>
    <x v="0"/>
    <x v="1"/>
    <x v="0"/>
    <s v=""/>
    <x v="1"/>
  </r>
  <r>
    <n v="990"/>
    <s v="Charles G. Koch Charitable Foundation_Montana State200824000"/>
    <x v="0"/>
    <s v="Montana State"/>
    <x v="159"/>
    <n v="24000"/>
    <x v="20"/>
    <x v="2"/>
    <m/>
    <n v="39"/>
    <x v="0"/>
    <x v="1"/>
    <x v="0"/>
    <s v=""/>
    <x v="1"/>
  </r>
  <r>
    <n v="990"/>
    <s v="Charles G. Koch Charitable Foundation_National Taxpayers Union Foundation20085000"/>
    <x v="0"/>
    <s v="National Taxpayers Union Foundation"/>
    <x v="183"/>
    <n v="5000"/>
    <x v="20"/>
    <x v="2"/>
    <m/>
    <n v="40"/>
    <x v="0"/>
    <x v="0"/>
    <x v="0"/>
    <s v="http://www.sourcewatch.org/index.php/National_Taxpayers_Union"/>
    <x v="2"/>
  </r>
  <r>
    <n v="990"/>
    <s v="Charles G. Koch Charitable Foundation_New York State University200826000"/>
    <x v="0"/>
    <s v="New York State University"/>
    <x v="184"/>
    <n v="26000"/>
    <x v="20"/>
    <x v="2"/>
    <m/>
    <n v="41"/>
    <x v="0"/>
    <x v="1"/>
    <x v="0"/>
    <s v=""/>
    <x v="1"/>
  </r>
  <r>
    <n v="990"/>
    <s v="Charles G. Koch Charitable Foundation_Northern Michigan University20081000"/>
    <x v="0"/>
    <s v="Northern Michigan University"/>
    <x v="185"/>
    <n v="1000"/>
    <x v="20"/>
    <x v="2"/>
    <m/>
    <n v="42"/>
    <x v="0"/>
    <x v="1"/>
    <x v="0"/>
    <s v=""/>
    <x v="1"/>
  </r>
  <r>
    <n v="990"/>
    <s v="Charles G. Koch Charitable Foundation_Northwestern University2008200000"/>
    <x v="0"/>
    <s v="Northwestern University"/>
    <x v="186"/>
    <n v="200000"/>
    <x v="20"/>
    <x v="2"/>
    <m/>
    <n v="43"/>
    <x v="0"/>
    <x v="1"/>
    <x v="0"/>
    <s v=""/>
    <x v="1"/>
  </r>
  <r>
    <n v="990"/>
    <s v="Charles G. Koch Charitable Foundation_Pennsylvania State University200818000"/>
    <x v="0"/>
    <s v="Pennsylvania State University"/>
    <x v="187"/>
    <n v="18000"/>
    <x v="20"/>
    <x v="2"/>
    <m/>
    <n v="44"/>
    <x v="0"/>
    <x v="1"/>
    <x v="0"/>
    <s v=""/>
    <x v="1"/>
  </r>
  <r>
    <n v="990"/>
    <s v="Charles G. Koch Charitable Foundation_Rhodes College200815300"/>
    <x v="0"/>
    <s v="Rhodes College"/>
    <x v="160"/>
    <n v="15300"/>
    <x v="20"/>
    <x v="2"/>
    <m/>
    <n v="45"/>
    <x v="0"/>
    <x v="1"/>
    <x v="0"/>
    <s v=""/>
    <x v="1"/>
  </r>
  <r>
    <n v="990"/>
    <s v="Charles G. Koch Charitable Foundation_St Cloud State University20084000"/>
    <x v="0"/>
    <s v="St Cloud State University"/>
    <x v="188"/>
    <n v="4000"/>
    <x v="20"/>
    <x v="2"/>
    <m/>
    <n v="46"/>
    <x v="0"/>
    <x v="1"/>
    <x v="0"/>
    <s v=""/>
    <x v="1"/>
  </r>
  <r>
    <n v="990"/>
    <s v="Charles G. Koch Charitable Foundation_St Lawrence University20084000"/>
    <x v="0"/>
    <s v="St Lawrence University"/>
    <x v="161"/>
    <n v="4000"/>
    <x v="20"/>
    <x v="2"/>
    <m/>
    <n v="47"/>
    <x v="0"/>
    <x v="1"/>
    <x v="0"/>
    <s v=""/>
    <x v="1"/>
  </r>
  <r>
    <n v="990"/>
    <s v="Charles G. Koch Charitable Foundation_Suffolk University200897236"/>
    <x v="0"/>
    <s v="Suffolk University"/>
    <x v="163"/>
    <n v="97236"/>
    <x v="20"/>
    <x v="2"/>
    <m/>
    <n v="48"/>
    <x v="0"/>
    <x v="1"/>
    <x v="0"/>
    <s v=""/>
    <x v="1"/>
  </r>
  <r>
    <n v="990"/>
    <s v="Charles G. Koch Charitable Foundation_Tower Foundation of San Jose State University200815000"/>
    <x v="0"/>
    <s v="Tower Foundation of San Jose State University"/>
    <x v="189"/>
    <n v="15000"/>
    <x v="20"/>
    <x v="2"/>
    <m/>
    <n v="49"/>
    <x v="0"/>
    <x v="1"/>
    <x v="0"/>
    <s v=""/>
    <x v="1"/>
  </r>
  <r>
    <n v="990"/>
    <s v="Charles G. Koch Charitable Foundation_Towson University20084650"/>
    <x v="0"/>
    <s v="Towson University"/>
    <x v="190"/>
    <n v="4650"/>
    <x v="20"/>
    <x v="2"/>
    <m/>
    <n v="50"/>
    <x v="0"/>
    <x v="1"/>
    <x v="0"/>
    <s v=""/>
    <x v="1"/>
  </r>
  <r>
    <n v="990"/>
    <s v="Charles G. Koch Charitable Foundation_Trinity College200820000"/>
    <x v="0"/>
    <s v="Trinity College"/>
    <x v="191"/>
    <n v="20000"/>
    <x v="20"/>
    <x v="2"/>
    <m/>
    <n v="51"/>
    <x v="0"/>
    <x v="1"/>
    <x v="0"/>
    <s v=""/>
    <x v="1"/>
  </r>
  <r>
    <n v="990"/>
    <s v="Charles G. Koch Charitable Foundation_University of Alaska Fairbanks200815500"/>
    <x v="0"/>
    <s v="University of Alaska Fairbanks"/>
    <x v="192"/>
    <n v="15500"/>
    <x v="20"/>
    <x v="2"/>
    <m/>
    <n v="52"/>
    <x v="0"/>
    <x v="1"/>
    <x v="0"/>
    <s v=""/>
    <x v="1"/>
  </r>
  <r>
    <n v="990"/>
    <s v="Charles G. Koch Charitable Foundation_University of Kansas200825000"/>
    <x v="0"/>
    <s v="University of Kansas"/>
    <x v="35"/>
    <n v="25000"/>
    <x v="20"/>
    <x v="2"/>
    <m/>
    <n v="53"/>
    <x v="0"/>
    <x v="1"/>
    <x v="0"/>
    <s v=""/>
    <x v="1"/>
  </r>
  <r>
    <n v="990"/>
    <s v="Charles G. Koch Charitable Foundation_University of Missouri200817500"/>
    <x v="0"/>
    <s v="University of Missouri"/>
    <x v="193"/>
    <n v="17500"/>
    <x v="20"/>
    <x v="2"/>
    <m/>
    <n v="54"/>
    <x v="0"/>
    <x v="1"/>
    <x v="0"/>
    <s v=""/>
    <x v="1"/>
  </r>
  <r>
    <n v="990"/>
    <s v="Charles G. Koch Charitable Foundation_University of St Thomas200830000"/>
    <x v="0"/>
    <s v="University of St Thomas"/>
    <x v="194"/>
    <n v="30000"/>
    <x v="20"/>
    <x v="2"/>
    <m/>
    <n v="55"/>
    <x v="0"/>
    <x v="1"/>
    <x v="0"/>
    <s v=""/>
    <x v="1"/>
  </r>
  <r>
    <n v="990"/>
    <s v="Charles G. Koch Charitable Foundation_Utah State University200874000"/>
    <x v="0"/>
    <s v="Utah State University"/>
    <x v="164"/>
    <n v="74000"/>
    <x v="20"/>
    <x v="2"/>
    <m/>
    <n v="56"/>
    <x v="0"/>
    <x v="1"/>
    <x v="0"/>
    <s v=""/>
    <x v="1"/>
  </r>
  <r>
    <n v="990"/>
    <s v="Charles G. Koch Charitable Foundation_Utah State University Institute for Political Economy200815000"/>
    <x v="0"/>
    <s v="Utah State University Institute for Political Economy"/>
    <x v="164"/>
    <n v="15000"/>
    <x v="20"/>
    <x v="2"/>
    <m/>
    <n v="57"/>
    <x v="0"/>
    <x v="1"/>
    <x v="0"/>
    <s v=""/>
    <x v="1"/>
  </r>
  <r>
    <n v="990"/>
    <s v="Charles G. Koch Charitable Foundation_University of Texas - Pan American Foundation200820600"/>
    <x v="0"/>
    <s v="University of Texas - Pan American Foundation"/>
    <x v="139"/>
    <n v="20600"/>
    <x v="20"/>
    <x v="2"/>
    <s v="&quot;University of Texas - Pan America&quot; in original"/>
    <n v="58"/>
    <x v="0"/>
    <x v="1"/>
    <x v="0"/>
    <s v=""/>
    <x v="1"/>
  </r>
  <r>
    <n v="990"/>
    <s v="Charles G. Koch Charitable Foundation_West Virginia University Foundation200855000"/>
    <x v="0"/>
    <s v="West Virginia University Foundation"/>
    <x v="151"/>
    <n v="55000"/>
    <x v="20"/>
    <x v="2"/>
    <m/>
    <n v="59"/>
    <x v="0"/>
    <x v="1"/>
    <x v="0"/>
    <s v=""/>
    <x v="1"/>
  </r>
  <r>
    <n v="990"/>
    <s v="Charles G. Koch Charitable Foundation_Acton Institute for the Study of Religion and Liberty2009153750"/>
    <x v="0"/>
    <s v="Acton Institute for the Study of Religion and Liberty"/>
    <x v="40"/>
    <n v="153750"/>
    <x v="21"/>
    <x v="2"/>
    <m/>
    <n v="1"/>
    <x v="0"/>
    <x v="0"/>
    <x v="0"/>
    <s v="https://www.desmogblog.com/acton-institute"/>
    <x v="0"/>
  </r>
  <r>
    <n v="990"/>
    <s v="Charles G. Koch Charitable Foundation_American Council of Trustees and Alumni200922912"/>
    <x v="0"/>
    <s v="American Council of Trustees and Alumni"/>
    <x v="195"/>
    <n v="22912"/>
    <x v="21"/>
    <x v="2"/>
    <m/>
    <n v="2"/>
    <x v="0"/>
    <x v="0"/>
    <x v="0"/>
    <s v="https://www.sourcewatch.org/index.php/American_Council_of_Trustees_and_Alumni"/>
    <x v="2"/>
  </r>
  <r>
    <n v="990"/>
    <s v="Charles G. Koch Charitable Foundation_American Legislative Exchange Council200975858"/>
    <x v="0"/>
    <s v="American Legislative Exchange Council"/>
    <x v="97"/>
    <n v="75858"/>
    <x v="21"/>
    <x v="2"/>
    <m/>
    <n v="3"/>
    <x v="0"/>
    <x v="0"/>
    <x v="0"/>
    <s v="https://www.desmogblog.com/american-legislative-exchange-council"/>
    <x v="0"/>
  </r>
  <r>
    <n v="990"/>
    <s v="Charles G. Koch Charitable Foundation_Americans for Prosperity Foundation (formerly CSE Foundation)200967556"/>
    <x v="0"/>
    <s v="Americans for Prosperity Foundation (formerly CSE Foundation)"/>
    <x v="36"/>
    <n v="67556"/>
    <x v="21"/>
    <x v="2"/>
    <m/>
    <n v="4"/>
    <x v="0"/>
    <x v="0"/>
    <x v="0"/>
    <s v="https://www.desmogblog.com/americans-for-prosperity"/>
    <x v="0"/>
  </r>
  <r>
    <n v="990"/>
    <s v="Charles G. Koch Charitable Foundation_American University20097500"/>
    <x v="0"/>
    <s v="American University"/>
    <x v="196"/>
    <n v="7500"/>
    <x v="21"/>
    <x v="2"/>
    <m/>
    <n v="5"/>
    <x v="0"/>
    <x v="1"/>
    <x v="0"/>
    <s v=""/>
    <x v="1"/>
  </r>
  <r>
    <n v="990"/>
    <s v="Charles G. Koch Charitable Foundation_Arch Foundation20092600"/>
    <x v="0"/>
    <s v="Arch Foundation"/>
    <x v="197"/>
    <n v="2600"/>
    <x v="21"/>
    <x v="2"/>
    <m/>
    <n v="6"/>
    <x v="0"/>
    <x v="0"/>
    <x v="0"/>
    <s v=""/>
    <x v="1"/>
  </r>
  <r>
    <n v="990"/>
    <s v="Charles G. Koch Charitable Foundation_Ashland University200920000"/>
    <x v="0"/>
    <s v="Ashland University"/>
    <x v="198"/>
    <n v="20000"/>
    <x v="21"/>
    <x v="2"/>
    <m/>
    <n v="7"/>
    <x v="0"/>
    <x v="1"/>
    <x v="0"/>
    <s v=""/>
    <x v="1"/>
  </r>
  <r>
    <n v="990"/>
    <s v="Charles G. Koch Charitable Foundation_Association of Private Enterprise Education200960000"/>
    <x v="0"/>
    <s v="Association of Private Enterprise Education"/>
    <x v="147"/>
    <n v="60000"/>
    <x v="21"/>
    <x v="2"/>
    <m/>
    <n v="8"/>
    <x v="0"/>
    <x v="0"/>
    <x v="0"/>
    <s v=""/>
    <x v="1"/>
  </r>
  <r>
    <n v="990"/>
    <s v="Charles G. Koch Charitable Foundation_Atlas Economic Research Foundation200938800"/>
    <x v="0"/>
    <s v="Atlas Economic Research Foundation"/>
    <x v="18"/>
    <n v="38800"/>
    <x v="21"/>
    <x v="2"/>
    <m/>
    <n v="9"/>
    <x v="0"/>
    <x v="0"/>
    <x v="0"/>
    <s v="https://www.desmogblog.com/atlas-economic-research-foundation"/>
    <x v="0"/>
  </r>
  <r>
    <n v="990"/>
    <s v="Charles G. Koch Charitable Foundation_Ball State University20098300"/>
    <x v="0"/>
    <s v="Ball State University"/>
    <x v="199"/>
    <n v="8300"/>
    <x v="21"/>
    <x v="2"/>
    <m/>
    <n v="10"/>
    <x v="0"/>
    <x v="1"/>
    <x v="0"/>
    <s v=""/>
    <x v="1"/>
  </r>
  <r>
    <n v="990"/>
    <s v="Charles G. Koch Charitable Foundation_Barton College20094320"/>
    <x v="0"/>
    <s v="Barton College"/>
    <x v="200"/>
    <n v="4320"/>
    <x v="21"/>
    <x v="2"/>
    <m/>
    <n v="11"/>
    <x v="0"/>
    <x v="1"/>
    <x v="0"/>
    <s v=""/>
    <x v="1"/>
  </r>
  <r>
    <n v="990"/>
    <s v="Charles G. Koch Charitable Foundation_Becket Fund For Religious Liberty200920538"/>
    <x v="0"/>
    <s v="Becket Fund For Religious Liberty"/>
    <x v="201"/>
    <n v="20538"/>
    <x v="21"/>
    <x v="2"/>
    <s v="&quot;The Becket Fund&quot;"/>
    <n v="12"/>
    <x v="0"/>
    <x v="0"/>
    <x v="0"/>
    <s v="https://www.sourcewatch.org/index.php?title=Becket"/>
    <x v="2"/>
  </r>
  <r>
    <n v="990"/>
    <s v="Charles G. Koch Charitable Foundation_Beloit College200932000"/>
    <x v="0"/>
    <s v="Beloit College"/>
    <x v="152"/>
    <n v="32000"/>
    <x v="21"/>
    <x v="2"/>
    <m/>
    <n v="13"/>
    <x v="0"/>
    <x v="1"/>
    <x v="0"/>
    <s v=""/>
    <x v="1"/>
  </r>
  <r>
    <n v="990"/>
    <s v="Charles G. Koch Charitable Foundation_Berry College200912100"/>
    <x v="0"/>
    <s v="Berry College"/>
    <x v="153"/>
    <n v="12100"/>
    <x v="21"/>
    <x v="2"/>
    <m/>
    <n v="14"/>
    <x v="0"/>
    <x v="1"/>
    <x v="0"/>
    <s v=""/>
    <x v="1"/>
  </r>
  <r>
    <n v="990"/>
    <s v="Charles G. Koch Charitable Foundation_Bethel College20095000"/>
    <x v="0"/>
    <s v="Bethel College"/>
    <x v="202"/>
    <n v="5000"/>
    <x v="21"/>
    <x v="2"/>
    <m/>
    <n v="15"/>
    <x v="0"/>
    <x v="1"/>
    <x v="0"/>
    <s v=""/>
    <x v="1"/>
  </r>
  <r>
    <n v="990"/>
    <s v="Charles G. Koch Charitable Foundation_Bill of Rights Institute2009303909"/>
    <x v="0"/>
    <s v="Bill of Rights Institute"/>
    <x v="112"/>
    <n v="303909"/>
    <x v="21"/>
    <x v="2"/>
    <m/>
    <n v="16"/>
    <x v="0"/>
    <x v="0"/>
    <x v="0"/>
    <s v="https://www.sourcewatch.org/index.php/Bill_of_Rights_Institute"/>
    <x v="2"/>
  </r>
  <r>
    <n v="990"/>
    <s v="Charles G. Koch Charitable Foundation_Board of Regents - University of Nebraska200910000"/>
    <x v="0"/>
    <s v="Board of Regents - University of Nebraska"/>
    <x v="203"/>
    <n v="10000"/>
    <x v="21"/>
    <x v="2"/>
    <m/>
    <n v="17"/>
    <x v="0"/>
    <x v="1"/>
    <x v="0"/>
    <s v=""/>
    <x v="1"/>
  </r>
  <r>
    <n v="990"/>
    <s v="Charles G. Koch Charitable Foundation_Boys &amp; Girls Clubs of South Central Kansas20095229"/>
    <x v="0"/>
    <s v="Boys &amp; Girls Clubs of South Central Kansas"/>
    <x v="204"/>
    <n v="5229"/>
    <x v="21"/>
    <x v="2"/>
    <m/>
    <n v="18"/>
    <x v="0"/>
    <x v="0"/>
    <x v="1"/>
    <s v=""/>
    <x v="1"/>
  </r>
  <r>
    <n v="990"/>
    <s v="Charles G. Koch Charitable Foundation_Brown University2009147154"/>
    <x v="0"/>
    <s v="Brown University"/>
    <x v="167"/>
    <n v="147154"/>
    <x v="21"/>
    <x v="2"/>
    <m/>
    <n v="19"/>
    <x v="0"/>
    <x v="1"/>
    <x v="0"/>
    <s v=""/>
    <x v="1"/>
  </r>
  <r>
    <n v="990"/>
    <s v="Charles G. Koch Charitable Foundation_Buckeye Institute for Public Policy Solutions20093000"/>
    <x v="0"/>
    <s v="Buckeye Institute for Public Policy Solutions"/>
    <x v="154"/>
    <n v="3000"/>
    <x v="21"/>
    <x v="2"/>
    <m/>
    <n v="20"/>
    <x v="0"/>
    <x v="0"/>
    <x v="0"/>
    <s v="https://www.sourcewatch.org/index.php/The_Buckeye_Institute"/>
    <x v="2"/>
  </r>
  <r>
    <n v="990"/>
    <s v="Charles G. Koch Charitable Foundation_Campbell University20097000"/>
    <x v="0"/>
    <s v="Campbell University"/>
    <x v="205"/>
    <n v="7000"/>
    <x v="21"/>
    <x v="2"/>
    <m/>
    <n v="21"/>
    <x v="0"/>
    <x v="1"/>
    <x v="0"/>
    <s v=""/>
    <x v="1"/>
  </r>
  <r>
    <n v="990"/>
    <s v="Charles G. Koch Charitable Foundation_Center for Freedom &amp; Prosperity Foundation200954266"/>
    <x v="0"/>
    <s v="Center for Freedom &amp; Prosperity Foundation"/>
    <x v="206"/>
    <n v="54266"/>
    <x v="21"/>
    <x v="2"/>
    <m/>
    <n v="22"/>
    <x v="0"/>
    <x v="0"/>
    <x v="0"/>
    <s v="http://www.sourcewatch.org/index.php/Center_for_Freedom_and_Prosperity"/>
    <x v="2"/>
  </r>
  <r>
    <n v="990"/>
    <s v="Charles G. Koch Charitable Foundation_Chapman University200925000"/>
    <x v="0"/>
    <s v="Chapman University"/>
    <x v="207"/>
    <n v="25000"/>
    <x v="21"/>
    <x v="2"/>
    <m/>
    <n v="23"/>
    <x v="0"/>
    <x v="1"/>
    <x v="0"/>
    <s v=""/>
    <x v="1"/>
  </r>
  <r>
    <n v="990"/>
    <s v="Charles G. Koch Charitable Foundation_Claremont McKenna College200922000"/>
    <x v="0"/>
    <s v="Claremont McKenna College"/>
    <x v="208"/>
    <n v="22000"/>
    <x v="21"/>
    <x v="2"/>
    <m/>
    <n v="24"/>
    <x v="0"/>
    <x v="1"/>
    <x v="0"/>
    <s v=""/>
    <x v="1"/>
  </r>
  <r>
    <n v="990"/>
    <s v="Charles G. Koch Charitable Foundation_Clemson University2009250000"/>
    <x v="0"/>
    <s v="Clemson University"/>
    <x v="98"/>
    <n v="250000"/>
    <x v="21"/>
    <x v="2"/>
    <m/>
    <n v="25"/>
    <x v="0"/>
    <x v="1"/>
    <x v="0"/>
    <s v=""/>
    <x v="1"/>
  </r>
  <r>
    <n v="990"/>
    <s v="Charles G. Koch Charitable Foundation_College of Charleston Foundation200932160"/>
    <x v="0"/>
    <s v="College of Charleston Foundation"/>
    <x v="169"/>
    <n v="32160"/>
    <x v="21"/>
    <x v="2"/>
    <m/>
    <n v="26"/>
    <x v="0"/>
    <x v="1"/>
    <x v="0"/>
    <s v=""/>
    <x v="1"/>
  </r>
  <r>
    <n v="990"/>
    <s v="Charles G. Koch Charitable Foundation_Collegians For A Constructive Tomorrow (CFACT Campus)200912285"/>
    <x v="0"/>
    <s v="Collegians For A Constructive Tomorrow (CFACT Campus)"/>
    <x v="209"/>
    <n v="12285"/>
    <x v="21"/>
    <x v="2"/>
    <m/>
    <n v="27"/>
    <x v="0"/>
    <x v="0"/>
    <x v="0"/>
    <s v="https://www.greenpeace.org/usa/global-warming/climate-deniers/front-groups/collegians-for-a-constructive-tomorrow-cfact-campus/"/>
    <x v="3"/>
  </r>
  <r>
    <n v="990"/>
    <s v="Charles G. Koch Charitable Foundation_Commonwealth Foundation for Public Policy Alternatives200941828"/>
    <x v="0"/>
    <s v="Commonwealth Foundation for Public Policy Alternatives"/>
    <x v="155"/>
    <n v="41828"/>
    <x v="21"/>
    <x v="2"/>
    <m/>
    <n v="28"/>
    <x v="0"/>
    <x v="0"/>
    <x v="0"/>
    <s v="http://www.sourcewatch.org/index.php/Commonwealth_Foundation"/>
    <x v="2"/>
  </r>
  <r>
    <n v="990"/>
    <s v="Charles G. Koch Charitable Foundation_Competitive Enterprise Institute200924079"/>
    <x v="0"/>
    <s v="Competitive Enterprise Institute"/>
    <x v="28"/>
    <n v="24079"/>
    <x v="21"/>
    <x v="2"/>
    <m/>
    <n v="29"/>
    <x v="0"/>
    <x v="0"/>
    <x v="0"/>
    <s v="https://www.desmogblog.com/competitive-enterprise-institute"/>
    <x v="0"/>
  </r>
  <r>
    <n v="990"/>
    <s v="Charles G. Koch Charitable Foundation_Critical Review Foundation200916000"/>
    <x v="0"/>
    <s v="Critical Review Foundation"/>
    <x v="170"/>
    <n v="16000"/>
    <x v="21"/>
    <x v="2"/>
    <m/>
    <n v="30"/>
    <x v="0"/>
    <x v="0"/>
    <x v="0"/>
    <s v=""/>
    <x v="1"/>
  </r>
  <r>
    <n v="990"/>
    <s v="Charles G. Koch Charitable Foundation_Dartmouth College200910000"/>
    <x v="0"/>
    <s v="Dartmouth College"/>
    <x v="210"/>
    <n v="10000"/>
    <x v="21"/>
    <x v="2"/>
    <m/>
    <n v="31"/>
    <x v="0"/>
    <x v="1"/>
    <x v="0"/>
    <s v=""/>
    <x v="1"/>
  </r>
  <r>
    <n v="990"/>
    <s v="Charles G. Koch Charitable Foundation_Duquesne University200920000"/>
    <x v="0"/>
    <s v="Duquesne University"/>
    <x v="172"/>
    <n v="20000"/>
    <x v="21"/>
    <x v="2"/>
    <m/>
    <n v="32"/>
    <x v="0"/>
    <x v="1"/>
    <x v="0"/>
    <s v=""/>
    <x v="1"/>
  </r>
  <r>
    <n v="990"/>
    <s v="Charles G. Koch Charitable Foundation_Federalist Society for Law and Public Policy Studies20096299"/>
    <x v="0"/>
    <s v="Federalist Society for Law and Public Policy Studies"/>
    <x v="29"/>
    <n v="6299"/>
    <x v="21"/>
    <x v="2"/>
    <m/>
    <n v="33"/>
    <x v="0"/>
    <x v="0"/>
    <x v="0"/>
    <s v="http://www.sourcewatch.org/index.php/Federalist_Society_for_Law_and_Public_Policy_Studies"/>
    <x v="2"/>
  </r>
  <r>
    <n v="990"/>
    <s v="Charles G. Koch Charitable Foundation_Florida Gulf Coast University Foundation20098900"/>
    <x v="0"/>
    <s v="Florida Gulf Coast University Foundation"/>
    <x v="173"/>
    <n v="8900"/>
    <x v="21"/>
    <x v="2"/>
    <m/>
    <n v="34"/>
    <x v="0"/>
    <x v="1"/>
    <x v="0"/>
    <s v=""/>
    <x v="1"/>
  </r>
  <r>
    <n v="990"/>
    <s v="Charles G. Koch Charitable Foundation_Florida State University2009289150"/>
    <x v="0"/>
    <s v="Florida State University"/>
    <x v="156"/>
    <n v="289150"/>
    <x v="21"/>
    <x v="2"/>
    <m/>
    <n v="35"/>
    <x v="0"/>
    <x v="1"/>
    <x v="0"/>
    <s v=""/>
    <x v="1"/>
  </r>
  <r>
    <n v="990"/>
    <s v="Charles G. Koch Charitable Foundation_Foundation for Economic Education (FEE)200915767"/>
    <x v="0"/>
    <s v="Foundation for Economic Education (FEE)"/>
    <x v="38"/>
    <n v="15767"/>
    <x v="21"/>
    <x v="2"/>
    <m/>
    <n v="36"/>
    <x v="0"/>
    <x v="0"/>
    <x v="0"/>
    <s v="http://www.sourcewatch.org/index.php/Foundation_for_Economic_Education"/>
    <x v="2"/>
  </r>
  <r>
    <n v="990"/>
    <s v="Charles G. Koch Charitable Foundation_Foundation for Individual Rights in Education2009250000"/>
    <x v="0"/>
    <s v="Foundation for Individual Rights in Education"/>
    <x v="174"/>
    <n v="250000"/>
    <x v="21"/>
    <x v="2"/>
    <m/>
    <n v="37"/>
    <x v="0"/>
    <x v="0"/>
    <x v="0"/>
    <s v=""/>
    <x v="1"/>
  </r>
  <r>
    <n v="990"/>
    <s v="Charles G. Koch Charitable Foundation_Fraser Institute, The2009175500"/>
    <x v="0"/>
    <s v="Fraser Institute, The"/>
    <x v="47"/>
    <n v="175500"/>
    <x v="21"/>
    <x v="2"/>
    <m/>
    <n v="38"/>
    <x v="0"/>
    <x v="0"/>
    <x v="0"/>
    <s v="https://www.desmogblog.com/fraser-institute"/>
    <x v="0"/>
  </r>
  <r>
    <n v="990"/>
    <s v="Charles G. Koch Charitable Foundation_Fund for American Studies200920000"/>
    <x v="0"/>
    <s v="Fund for American Studies"/>
    <x v="116"/>
    <n v="20000"/>
    <x v="21"/>
    <x v="2"/>
    <m/>
    <n v="39"/>
    <x v="0"/>
    <x v="0"/>
    <x v="0"/>
    <s v="https://www.sourcewatch.org/index.php/Fund_for_American_Studies"/>
    <x v="2"/>
  </r>
  <r>
    <n v="990"/>
    <s v="Charles G. Koch Charitable Foundation_Galen Institute20093590"/>
    <x v="0"/>
    <s v="Galen Institute"/>
    <x v="211"/>
    <n v="3590"/>
    <x v="21"/>
    <x v="2"/>
    <m/>
    <n v="40"/>
    <x v="0"/>
    <x v="0"/>
    <x v="0"/>
    <s v="https://www.sourcewatch.org/index.php/Galen_Institute"/>
    <x v="2"/>
  </r>
  <r>
    <n v="990"/>
    <s v="Charles G. Koch Charitable Foundation_George Mason University Foundation20094998800"/>
    <x v="0"/>
    <s v="George Mason University Foundation"/>
    <x v="22"/>
    <n v="4998800"/>
    <x v="21"/>
    <x v="2"/>
    <m/>
    <n v="41"/>
    <x v="0"/>
    <x v="1"/>
    <x v="0"/>
    <s v=""/>
    <x v="1"/>
  </r>
  <r>
    <n v="990"/>
    <s v="Charles G. Koch Charitable Foundation_Georgia State University Foundation20099000"/>
    <x v="0"/>
    <s v="Georgia State University Foundation"/>
    <x v="212"/>
    <n v="9000"/>
    <x v="21"/>
    <x v="2"/>
    <m/>
    <n v="42"/>
    <x v="0"/>
    <x v="1"/>
    <x v="0"/>
    <s v=""/>
    <x v="1"/>
  </r>
  <r>
    <n v="990"/>
    <s v="Charles G. Koch Charitable Foundation_Gloucester Institute200915000"/>
    <x v="0"/>
    <s v="Gloucester Institute"/>
    <x v="213"/>
    <n v="15000"/>
    <x v="21"/>
    <x v="2"/>
    <m/>
    <n v="43"/>
    <x v="0"/>
    <x v="0"/>
    <x v="0"/>
    <s v=""/>
    <x v="1"/>
  </r>
  <r>
    <n v="990"/>
    <s v="Charles G. Koch Charitable Foundation_Grove City College200937335"/>
    <x v="0"/>
    <s v="Grove City College"/>
    <x v="148"/>
    <n v="37335"/>
    <x v="21"/>
    <x v="2"/>
    <m/>
    <n v="44"/>
    <x v="0"/>
    <x v="1"/>
    <x v="0"/>
    <s v=""/>
    <x v="1"/>
  </r>
  <r>
    <n v="990"/>
    <s v="Charles G. Koch Charitable Foundation_Hampden-Sydney College200914000"/>
    <x v="0"/>
    <s v="Hampden-Sydney College"/>
    <x v="149"/>
    <n v="14000"/>
    <x v="21"/>
    <x v="2"/>
    <m/>
    <n v="45"/>
    <x v="0"/>
    <x v="1"/>
    <x v="0"/>
    <s v=""/>
    <x v="1"/>
  </r>
  <r>
    <n v="990"/>
    <s v="Charles G. Koch Charitable Foundation_Hillsdale College200928000"/>
    <x v="0"/>
    <s v="Hillsdale College"/>
    <x v="176"/>
    <n v="28000"/>
    <x v="21"/>
    <x v="2"/>
    <m/>
    <n v="46"/>
    <x v="0"/>
    <x v="1"/>
    <x v="0"/>
    <s v=""/>
    <x v="1"/>
  </r>
  <r>
    <n v="990"/>
    <s v="Charles G. Koch Charitable Foundation_Indiana University200910000"/>
    <x v="0"/>
    <s v="Indiana University"/>
    <x v="214"/>
    <n v="10000"/>
    <x v="21"/>
    <x v="2"/>
    <m/>
    <n v="47"/>
    <x v="0"/>
    <x v="1"/>
    <x v="0"/>
    <s v=""/>
    <x v="1"/>
  </r>
  <r>
    <n v="990"/>
    <s v="Charles G. Koch Charitable Foundation_Institute for Humane Studies at George Mason University20092461091"/>
    <x v="0"/>
    <s v="Institute for Humane Studies at George Mason University"/>
    <x v="23"/>
    <n v="2461091"/>
    <x v="21"/>
    <x v="2"/>
    <m/>
    <n v="48"/>
    <x v="0"/>
    <x v="1"/>
    <x v="0"/>
    <s v="https://www.desmogblog.com/institute-humane-studies-george-mason-university"/>
    <x v="0"/>
  </r>
  <r>
    <n v="990"/>
    <s v="Charles G. Koch Charitable Foundation_James Madison Institute20099667"/>
    <x v="0"/>
    <s v="James Madison Institute"/>
    <x v="157"/>
    <n v="9667"/>
    <x v="21"/>
    <x v="2"/>
    <m/>
    <n v="49"/>
    <x v="0"/>
    <x v="0"/>
    <x v="0"/>
    <s v="https://www.desmogblog.com/james-madison-institute"/>
    <x v="0"/>
  </r>
  <r>
    <n v="990"/>
    <s v="Charles G. Koch Charitable Foundation_James Madison University Foundation200920000"/>
    <x v="0"/>
    <s v="James Madison University Foundation"/>
    <x v="215"/>
    <n v="20000"/>
    <x v="21"/>
    <x v="2"/>
    <m/>
    <n v="50"/>
    <x v="0"/>
    <x v="1"/>
    <x v="0"/>
    <s v=""/>
    <x v="1"/>
  </r>
  <r>
    <n v="990"/>
    <s v="Charles G. Koch Charitable Foundation_John Locke Foundation200937472"/>
    <x v="0"/>
    <s v="John Locke Foundation"/>
    <x v="92"/>
    <n v="37472"/>
    <x v="21"/>
    <x v="2"/>
    <m/>
    <n v="51"/>
    <x v="0"/>
    <x v="0"/>
    <x v="0"/>
    <s v="https://www.desmogblog.com/john-locke-foundation"/>
    <x v="0"/>
  </r>
  <r>
    <n v="990"/>
    <s v="Charles G. Koch Charitable Foundation_John William Pope Center for Higher Education Policy200921107"/>
    <x v="0"/>
    <s v="John William Pope Center for Higher Education Policy"/>
    <x v="178"/>
    <n v="21107"/>
    <x v="21"/>
    <x v="2"/>
    <m/>
    <n v="52"/>
    <x v="0"/>
    <x v="0"/>
    <x v="0"/>
    <s v=""/>
    <x v="1"/>
  </r>
  <r>
    <n v="990"/>
    <s v="Charles G. Koch Charitable Foundation_John William Pope Foundation200918979"/>
    <x v="0"/>
    <s v="John William Pope Foundation"/>
    <x v="216"/>
    <n v="18979"/>
    <x v="21"/>
    <x v="2"/>
    <m/>
    <n v="53"/>
    <x v="0"/>
    <x v="0"/>
    <x v="0"/>
    <s v="https://www.sourcewatch.org/index.php/John_William_Pope_Foundation"/>
    <x v="2"/>
  </r>
  <r>
    <n v="990"/>
    <s v="Charles G. Koch Charitable Foundation_The King's College200913500"/>
    <x v="0"/>
    <s v="The King's College"/>
    <x v="179"/>
    <n v="13500"/>
    <x v="21"/>
    <x v="2"/>
    <m/>
    <n v="54"/>
    <x v="0"/>
    <x v="1"/>
    <x v="0"/>
    <s v=""/>
    <x v="1"/>
  </r>
  <r>
    <n v="990"/>
    <s v="Charles G. Koch Charitable Foundation_Laffer Center for Global Economic Growth2009100000"/>
    <x v="0"/>
    <s v="Laffer Center for Global Economic Growth"/>
    <x v="217"/>
    <n v="100000"/>
    <x v="21"/>
    <x v="2"/>
    <m/>
    <n v="55"/>
    <x v="0"/>
    <x v="0"/>
    <x v="0"/>
    <s v=""/>
    <x v="1"/>
  </r>
  <r>
    <n v="990"/>
    <s v="Charles G. Koch Charitable Foundation_Loyola University20098500"/>
    <x v="0"/>
    <s v="Loyola University"/>
    <x v="31"/>
    <n v="8500"/>
    <x v="21"/>
    <x v="2"/>
    <m/>
    <n v="56"/>
    <x v="0"/>
    <x v="1"/>
    <x v="0"/>
    <s v=""/>
    <x v="1"/>
  </r>
  <r>
    <n v="990"/>
    <s v="Charles G. Koch Charitable Foundation_Mackinac Center for Public Policy200919151"/>
    <x v="0"/>
    <s v="Mackinac Center for Public Policy"/>
    <x v="145"/>
    <n v="19151"/>
    <x v="21"/>
    <x v="2"/>
    <m/>
    <n v="57"/>
    <x v="0"/>
    <x v="0"/>
    <x v="0"/>
    <s v="https://www.desmogblog.com/mackinac-center-public-policy"/>
    <x v="0"/>
  </r>
  <r>
    <n v="990"/>
    <s v="Charles G. Koch Charitable Foundation_Market Based Management Institute200982500"/>
    <x v="0"/>
    <s v="Market Based Management Institute"/>
    <x v="218"/>
    <n v="82500"/>
    <x v="21"/>
    <x v="2"/>
    <m/>
    <n v="58"/>
    <x v="0"/>
    <x v="0"/>
    <x v="0"/>
    <s v=""/>
    <x v="1"/>
  </r>
  <r>
    <n v="990"/>
    <s v="Charles G. Koch Charitable Foundation_Mercer University200916000"/>
    <x v="0"/>
    <s v="Mercer University"/>
    <x v="180"/>
    <n v="16000"/>
    <x v="21"/>
    <x v="2"/>
    <m/>
    <n v="59"/>
    <x v="0"/>
    <x v="1"/>
    <x v="0"/>
    <s v=""/>
    <x v="1"/>
  </r>
  <r>
    <n v="990"/>
    <s v="Charles G. Koch Charitable Foundation_Metropolitan State College of Denver Foundation200912000"/>
    <x v="0"/>
    <s v="Metropolitan State College of Denver Foundation"/>
    <x v="181"/>
    <n v="12000"/>
    <x v="21"/>
    <x v="2"/>
    <m/>
    <n v="60"/>
    <x v="0"/>
    <x v="1"/>
    <x v="0"/>
    <s v=""/>
    <x v="1"/>
  </r>
  <r>
    <n v="990"/>
    <s v="Charles G. Koch Charitable Foundation_Michigan State University20098720"/>
    <x v="0"/>
    <s v="Michigan State University"/>
    <x v="182"/>
    <n v="8720"/>
    <x v="21"/>
    <x v="2"/>
    <m/>
    <n v="61"/>
    <x v="0"/>
    <x v="1"/>
    <x v="0"/>
    <s v=""/>
    <x v="1"/>
  </r>
  <r>
    <n v="990"/>
    <s v="Charles G. Koch Charitable Foundation_Montana State University20094500"/>
    <x v="0"/>
    <s v="Montana State University"/>
    <x v="159"/>
    <n v="4500"/>
    <x v="21"/>
    <x v="2"/>
    <m/>
    <n v="62"/>
    <x v="0"/>
    <x v="1"/>
    <x v="0"/>
    <s v=""/>
    <x v="1"/>
  </r>
  <r>
    <n v="990"/>
    <s v="Charles G. Koch Charitable Foundation_National University200911208"/>
    <x v="0"/>
    <s v="National University"/>
    <x v="219"/>
    <n v="11208"/>
    <x v="21"/>
    <x v="2"/>
    <m/>
    <n v="63"/>
    <x v="0"/>
    <x v="1"/>
    <x v="0"/>
    <s v=""/>
    <x v="1"/>
  </r>
  <r>
    <n v="990"/>
    <s v="Charles G. Koch Charitable Foundation_New York University200997000"/>
    <x v="0"/>
    <s v="New York University"/>
    <x v="33"/>
    <n v="97000"/>
    <x v="21"/>
    <x v="2"/>
    <m/>
    <n v="64"/>
    <x v="0"/>
    <x v="1"/>
    <x v="0"/>
    <s v=""/>
    <x v="1"/>
  </r>
  <r>
    <n v="990"/>
    <s v="Charles G. Koch Charitable Foundation_Northeastern State University200913200"/>
    <x v="0"/>
    <s v="Northeastern State University"/>
    <x v="220"/>
    <n v="13200"/>
    <x v="21"/>
    <x v="2"/>
    <m/>
    <n v="65"/>
    <x v="0"/>
    <x v="1"/>
    <x v="0"/>
    <s v=""/>
    <x v="1"/>
  </r>
  <r>
    <n v="990"/>
    <s v="Charles G. Koch Charitable Foundation_Northwestern Oklahoma State University20094250"/>
    <x v="0"/>
    <s v="Northwestern Oklahoma State University"/>
    <x v="221"/>
    <n v="4250"/>
    <x v="21"/>
    <x v="2"/>
    <m/>
    <n v="66"/>
    <x v="0"/>
    <x v="1"/>
    <x v="0"/>
    <s v=""/>
    <x v="1"/>
  </r>
  <r>
    <n v="990"/>
    <s v="Charles G. Koch Charitable Foundation_Northwestern University School of Law2009250000"/>
    <x v="0"/>
    <s v="Northwestern University School of Law"/>
    <x v="186"/>
    <n v="250000"/>
    <x v="21"/>
    <x v="2"/>
    <m/>
    <n v="67"/>
    <x v="0"/>
    <x v="1"/>
    <x v="0"/>
    <s v=""/>
    <x v="1"/>
  </r>
  <r>
    <n v="990"/>
    <s v="Charles G. Koch Charitable Foundation_Free to Choose Network200910058"/>
    <x v="0"/>
    <s v="Free to Choose Network"/>
    <x v="222"/>
    <n v="10058"/>
    <x v="21"/>
    <x v="2"/>
    <m/>
    <n v="68"/>
    <x v="0"/>
    <x v="0"/>
    <x v="0"/>
    <s v="https://www.desmogblog.com/free-choose-network"/>
    <x v="0"/>
  </r>
  <r>
    <n v="990"/>
    <s v="Charles G. Koch Charitable Foundation_Property and Environment Research Center200938644"/>
    <x v="0"/>
    <s v="Property and Environment Research Center"/>
    <x v="11"/>
    <n v="38644"/>
    <x v="21"/>
    <x v="2"/>
    <m/>
    <n v="69"/>
    <x v="0"/>
    <x v="0"/>
    <x v="0"/>
    <s v="https://www.desmogblog.com/property-and-environment-research-center"/>
    <x v="0"/>
  </r>
  <r>
    <n v="990"/>
    <s v="Charles G. Koch Charitable Foundation_Pennsylvania State University200927500"/>
    <x v="0"/>
    <s v="Pennsylvania State University"/>
    <x v="187"/>
    <n v="27500"/>
    <x v="21"/>
    <x v="2"/>
    <m/>
    <n v="70"/>
    <x v="0"/>
    <x v="1"/>
    <x v="0"/>
    <s v=""/>
    <x v="1"/>
  </r>
  <r>
    <n v="990"/>
    <s v="Charles G. Koch Charitable Foundation_Pepperdine University200913200"/>
    <x v="0"/>
    <s v="Pepperdine University"/>
    <x v="223"/>
    <n v="13200"/>
    <x v="21"/>
    <x v="2"/>
    <m/>
    <n v="71"/>
    <x v="0"/>
    <x v="1"/>
    <x v="0"/>
    <s v=""/>
    <x v="1"/>
  </r>
  <r>
    <n v="990"/>
    <s v="Charles G. Koch Charitable Foundation_Philanthropy Roundtable200943968"/>
    <x v="0"/>
    <s v="Philanthropy Roundtable"/>
    <x v="75"/>
    <n v="43968"/>
    <x v="21"/>
    <x v="2"/>
    <m/>
    <n v="72"/>
    <x v="0"/>
    <x v="0"/>
    <x v="0"/>
    <s v="http://www.sourcewatch.org/index.php/Philanthropy_Roundtable"/>
    <x v="2"/>
  </r>
  <r>
    <n v="990"/>
    <s v="Charles G. Koch Charitable Foundation_Reason Foundation200930309"/>
    <x v="0"/>
    <s v="Reason Foundation"/>
    <x v="12"/>
    <n v="30309"/>
    <x v="21"/>
    <x v="2"/>
    <m/>
    <n v="73"/>
    <x v="0"/>
    <x v="0"/>
    <x v="0"/>
    <s v="https://www.desmogblog.com/reason-foundation"/>
    <x v="0"/>
  </r>
  <r>
    <n v="990"/>
    <s v="Charles G. Koch Charitable Foundation_Rhodes College200925500"/>
    <x v="0"/>
    <s v="Rhodes College"/>
    <x v="160"/>
    <n v="25500"/>
    <x v="21"/>
    <x v="2"/>
    <m/>
    <n v="74"/>
    <x v="0"/>
    <x v="1"/>
    <x v="0"/>
    <s v=""/>
    <x v="1"/>
  </r>
  <r>
    <n v="990"/>
    <s v="Charles G. Koch Charitable Foundation_Rockford College200913150"/>
    <x v="0"/>
    <s v="Rockford College"/>
    <x v="224"/>
    <n v="13150"/>
    <x v="21"/>
    <x v="2"/>
    <m/>
    <n v="75"/>
    <x v="0"/>
    <x v="1"/>
    <x v="0"/>
    <s v=""/>
    <x v="1"/>
  </r>
  <r>
    <n v="990"/>
    <s v="Charles G. Koch Charitable Foundation_Ryan Foundation20093500"/>
    <x v="0"/>
    <s v="Ryan Foundation"/>
    <x v="225"/>
    <n v="3500"/>
    <x v="21"/>
    <x v="2"/>
    <m/>
    <n v="76"/>
    <x v="0"/>
    <x v="0"/>
    <x v="0"/>
    <s v=""/>
    <x v="1"/>
  </r>
  <r>
    <n v="990"/>
    <s v="Charles G. Koch Charitable Foundation_St Cloud State University20095200"/>
    <x v="0"/>
    <s v="St Cloud State University"/>
    <x v="188"/>
    <n v="5200"/>
    <x v="21"/>
    <x v="2"/>
    <m/>
    <n v="77"/>
    <x v="0"/>
    <x v="1"/>
    <x v="0"/>
    <s v=""/>
    <x v="1"/>
  </r>
  <r>
    <n v="990"/>
    <s v="Charles G. Koch Charitable Foundation_St John's University20096000"/>
    <x v="0"/>
    <s v="St John's University"/>
    <x v="226"/>
    <n v="6000"/>
    <x v="21"/>
    <x v="2"/>
    <m/>
    <n v="78"/>
    <x v="0"/>
    <x v="1"/>
    <x v="0"/>
    <s v=""/>
    <x v="1"/>
  </r>
  <r>
    <n v="990"/>
    <s v="Charles G. Koch Charitable Foundation_St Lawrence University200910000"/>
    <x v="0"/>
    <s v="St Lawrence University"/>
    <x v="161"/>
    <n v="10000"/>
    <x v="21"/>
    <x v="2"/>
    <m/>
    <n v="79"/>
    <x v="0"/>
    <x v="1"/>
    <x v="0"/>
    <s v=""/>
    <x v="1"/>
  </r>
  <r>
    <n v="990"/>
    <s v="Charles G. Koch Charitable Foundation_Seton Hall University200911000"/>
    <x v="0"/>
    <s v="Seton Hall University"/>
    <x v="227"/>
    <n v="11000"/>
    <x v="21"/>
    <x v="2"/>
    <m/>
    <n v="80"/>
    <x v="0"/>
    <x v="1"/>
    <x v="0"/>
    <s v=""/>
    <x v="1"/>
  </r>
  <r>
    <n v="990"/>
    <s v="Charles G. Koch Charitable Foundation_Smithsonian Institute Astrophysical Observatory (Willie Soon)200965000"/>
    <x v="0"/>
    <s v="Smithsonian Institute Astrophysical Observatory (Willie Soon)"/>
    <x v="146"/>
    <n v="65000"/>
    <x v="21"/>
    <x v="2"/>
    <s v="Smithsonian Institution Astrophysical Observatory"/>
    <n v="81"/>
    <x v="0"/>
    <x v="1"/>
    <x v="0"/>
    <s v=""/>
    <x v="1"/>
  </r>
  <r>
    <n v="990"/>
    <s v="Charles G. Koch Charitable Foundation_Society for the Development of Austrian Economics200910000"/>
    <x v="0"/>
    <s v="Society for the Development of Austrian Economics"/>
    <x v="228"/>
    <n v="10000"/>
    <x v="21"/>
    <x v="2"/>
    <s v="Society of Dev Austrian Economic"/>
    <n v="82"/>
    <x v="0"/>
    <x v="0"/>
    <x v="0"/>
    <s v=""/>
    <x v="1"/>
  </r>
  <r>
    <n v="990"/>
    <s v="Charles G. Koch Charitable Foundation_South Carolina Policy Council Education Foundation200940000"/>
    <x v="0"/>
    <s v="South Carolina Policy Council Education Foundation"/>
    <x v="229"/>
    <n v="40000"/>
    <x v="21"/>
    <x v="2"/>
    <m/>
    <n v="83"/>
    <x v="0"/>
    <x v="0"/>
    <x v="0"/>
    <s v=""/>
    <x v="1"/>
  </r>
  <r>
    <n v="990"/>
    <s v="Charles G. Koch Charitable Foundation_Students for Liberty20093500"/>
    <x v="0"/>
    <s v="Students for Liberty"/>
    <x v="230"/>
    <n v="3500"/>
    <x v="21"/>
    <x v="2"/>
    <m/>
    <n v="84"/>
    <x v="0"/>
    <x v="0"/>
    <x v="0"/>
    <s v="https://www.sourcewatch.org/index.php/Students_for_Liberty"/>
    <x v="2"/>
  </r>
  <r>
    <n v="990"/>
    <s v="Charles G. Koch Charitable Foundation_Suffolk University2009136771"/>
    <x v="0"/>
    <s v="Suffolk University"/>
    <x v="163"/>
    <n v="136771"/>
    <x v="21"/>
    <x v="2"/>
    <m/>
    <n v="85"/>
    <x v="0"/>
    <x v="1"/>
    <x v="0"/>
    <s v=""/>
    <x v="1"/>
  </r>
  <r>
    <n v="990"/>
    <s v="Charles G. Koch Charitable Foundation_Tax Foundation200962369"/>
    <x v="0"/>
    <s v="Tax Foundation"/>
    <x v="119"/>
    <n v="62369"/>
    <x v="21"/>
    <x v="2"/>
    <m/>
    <n v="86"/>
    <x v="0"/>
    <x v="0"/>
    <x v="0"/>
    <s v="http://www.sourcewatch.org/index.php/Tax_Foundation"/>
    <x v="2"/>
  </r>
  <r>
    <n v="990"/>
    <s v="Charles G. Koch Charitable Foundation_Texas Christian University20097500"/>
    <x v="0"/>
    <s v="Texas Christian University"/>
    <x v="231"/>
    <n v="7500"/>
    <x v="21"/>
    <x v="2"/>
    <m/>
    <n v="87"/>
    <x v="0"/>
    <x v="1"/>
    <x v="0"/>
    <s v=""/>
    <x v="1"/>
  </r>
  <r>
    <n v="990"/>
    <s v="Charles G. Koch Charitable Foundation_Tower Foundation of San Jose State University200919500"/>
    <x v="0"/>
    <s v="Tower Foundation of San Jose State University"/>
    <x v="189"/>
    <n v="19500"/>
    <x v="21"/>
    <x v="2"/>
    <m/>
    <n v="88"/>
    <x v="0"/>
    <x v="1"/>
    <x v="0"/>
    <s v=""/>
    <x v="1"/>
  </r>
  <r>
    <n v="990"/>
    <s v="Charles G. Koch Charitable Foundation_Trinity College200930000"/>
    <x v="0"/>
    <s v="Trinity College"/>
    <x v="191"/>
    <n v="30000"/>
    <x v="21"/>
    <x v="2"/>
    <m/>
    <n v="89"/>
    <x v="0"/>
    <x v="1"/>
    <x v="0"/>
    <s v=""/>
    <x v="1"/>
  </r>
  <r>
    <n v="990"/>
    <s v="Charles G. Koch Charitable Foundation_University of Alabama200922950"/>
    <x v="0"/>
    <s v="University of Alabama"/>
    <x v="232"/>
    <n v="22950"/>
    <x v="21"/>
    <x v="2"/>
    <m/>
    <n v="90"/>
    <x v="0"/>
    <x v="1"/>
    <x v="0"/>
    <s v=""/>
    <x v="1"/>
  </r>
  <r>
    <n v="990"/>
    <s v="Charles G. Koch Charitable Foundation_University of Alaska Foundation200915000"/>
    <x v="0"/>
    <s v="University of Alaska Foundation"/>
    <x v="192"/>
    <n v="15000"/>
    <x v="21"/>
    <x v="2"/>
    <m/>
    <n v="91"/>
    <x v="0"/>
    <x v="1"/>
    <x v="0"/>
    <s v=""/>
    <x v="1"/>
  </r>
  <r>
    <n v="990"/>
    <s v="Charles G. Koch Charitable Foundation_University of Arizona Foundation200913500"/>
    <x v="0"/>
    <s v="University of Arizona Foundation"/>
    <x v="233"/>
    <n v="13500"/>
    <x v="21"/>
    <x v="2"/>
    <m/>
    <n v="92"/>
    <x v="0"/>
    <x v="1"/>
    <x v="0"/>
    <s v=""/>
    <x v="1"/>
  </r>
  <r>
    <n v="990"/>
    <s v="Charles G. Koch Charitable Foundation_University of California Los Angeles Foundation200914926"/>
    <x v="0"/>
    <s v="University of California Los Angeles Foundation"/>
    <x v="234"/>
    <n v="14926"/>
    <x v="21"/>
    <x v="2"/>
    <m/>
    <n v="93"/>
    <x v="0"/>
    <x v="1"/>
    <x v="0"/>
    <s v=""/>
    <x v="1"/>
  </r>
  <r>
    <n v="990"/>
    <s v="Charles G. Koch Charitable Foundation_University of Colorado Foundation200923000"/>
    <x v="0"/>
    <s v="University of Colorado Foundation"/>
    <x v="235"/>
    <n v="23000"/>
    <x v="21"/>
    <x v="2"/>
    <m/>
    <n v="94"/>
    <x v="0"/>
    <x v="1"/>
    <x v="0"/>
    <s v=""/>
    <x v="1"/>
  </r>
  <r>
    <n v="990"/>
    <s v="Charles G. Koch Charitable Foundation_University of Missouri - Columbia200914000"/>
    <x v="0"/>
    <s v="University of Missouri - Columbia"/>
    <x v="193"/>
    <n v="14000"/>
    <x v="21"/>
    <x v="2"/>
    <s v=" - Columbia"/>
    <n v="95"/>
    <x v="0"/>
    <x v="1"/>
    <x v="0"/>
    <s v=""/>
    <x v="1"/>
  </r>
  <r>
    <n v="990"/>
    <s v="Charles G. Koch Charitable Foundation_University of Rochester20099000"/>
    <x v="0"/>
    <s v="University of Rochester"/>
    <x v="236"/>
    <n v="9000"/>
    <x v="21"/>
    <x v="2"/>
    <m/>
    <n v="96"/>
    <x v="0"/>
    <x v="1"/>
    <x v="0"/>
    <s v=""/>
    <x v="1"/>
  </r>
  <r>
    <n v="990"/>
    <s v="Charles G. Koch Charitable Foundation_University of San Diego20094000"/>
    <x v="0"/>
    <s v="University of San Diego"/>
    <x v="237"/>
    <n v="4000"/>
    <x v="21"/>
    <x v="2"/>
    <m/>
    <n v="97"/>
    <x v="0"/>
    <x v="1"/>
    <x v="0"/>
    <s v=""/>
    <x v="1"/>
  </r>
  <r>
    <n v="990"/>
    <s v="Charles G. Koch Charitable Foundation_University of South Alabama20095735"/>
    <x v="0"/>
    <s v="University of South Alabama"/>
    <x v="238"/>
    <n v="5735"/>
    <x v="21"/>
    <x v="2"/>
    <m/>
    <n v="98"/>
    <x v="0"/>
    <x v="1"/>
    <x v="0"/>
    <s v=""/>
    <x v="1"/>
  </r>
  <r>
    <n v="990"/>
    <s v="Charles G. Koch Charitable Foundation_University of Texas - Pan American Foundation200920400"/>
    <x v="0"/>
    <s v="University of Texas - Pan American Foundation"/>
    <x v="139"/>
    <n v="20400"/>
    <x v="21"/>
    <x v="2"/>
    <m/>
    <n v="99"/>
    <x v="0"/>
    <x v="1"/>
    <x v="0"/>
    <s v=""/>
    <x v="1"/>
  </r>
  <r>
    <n v="990"/>
    <s v="Charles G. Koch Charitable Foundation_University of Texas - Arlington200911500"/>
    <x v="0"/>
    <s v="University of Texas - Arlington"/>
    <x v="139"/>
    <n v="11500"/>
    <x v="21"/>
    <x v="2"/>
    <m/>
    <n v="100"/>
    <x v="0"/>
    <x v="1"/>
    <x v="0"/>
    <s v=""/>
    <x v="1"/>
  </r>
  <r>
    <n v="990"/>
    <s v="Charles G. Koch Charitable Foundation_University of Texas - Austin20092400"/>
    <x v="0"/>
    <s v="University of Texas - Austin"/>
    <x v="139"/>
    <n v="2400"/>
    <x v="21"/>
    <x v="2"/>
    <m/>
    <n v="101"/>
    <x v="0"/>
    <x v="1"/>
    <x v="0"/>
    <s v=""/>
    <x v="1"/>
  </r>
  <r>
    <n v="990"/>
    <s v="Charles G. Koch Charitable Foundation_University of Texas - El Paso200910500"/>
    <x v="0"/>
    <s v="University of Texas - El Paso"/>
    <x v="139"/>
    <n v="10500"/>
    <x v="21"/>
    <x v="2"/>
    <m/>
    <n v="102"/>
    <x v="0"/>
    <x v="1"/>
    <x v="0"/>
    <s v=""/>
    <x v="1"/>
  </r>
  <r>
    <n v="990"/>
    <s v="Charles G. Koch Charitable Foundation_Utah State University200947000"/>
    <x v="0"/>
    <s v="Utah State University"/>
    <x v="164"/>
    <n v="47000"/>
    <x v="21"/>
    <x v="2"/>
    <m/>
    <n v="103"/>
    <x v="0"/>
    <x v="1"/>
    <x v="0"/>
    <s v=""/>
    <x v="1"/>
  </r>
  <r>
    <n v="990"/>
    <s v="Charles G. Koch Charitable Foundation_Utah State University Foundation2009125000"/>
    <x v="0"/>
    <s v="Utah State University Foundation"/>
    <x v="164"/>
    <n v="125000"/>
    <x v="21"/>
    <x v="2"/>
    <m/>
    <n v="104"/>
    <x v="0"/>
    <x v="1"/>
    <x v="0"/>
    <s v=""/>
    <x v="1"/>
  </r>
  <r>
    <n v="990"/>
    <s v="Charles G. Koch Charitable Foundation_Victims of Communism Memorial Foundation20098004"/>
    <x v="0"/>
    <s v="Victims of Communism Memorial Foundation"/>
    <x v="239"/>
    <n v="8004"/>
    <x v="21"/>
    <x v="2"/>
    <m/>
    <n v="105"/>
    <x v="0"/>
    <x v="0"/>
    <x v="0"/>
    <s v="https://www.sourcewatch.org/index.php/Victims_of_Communism_Memorial_Foundation"/>
    <x v="2"/>
  </r>
  <r>
    <n v="990"/>
    <s v="Charles G. Koch Charitable Foundation_Wake Forest University20097500"/>
    <x v="0"/>
    <s v="Wake Forest University"/>
    <x v="240"/>
    <n v="7500"/>
    <x v="21"/>
    <x v="2"/>
    <m/>
    <n v="106"/>
    <x v="0"/>
    <x v="1"/>
    <x v="0"/>
    <s v=""/>
    <x v="1"/>
  </r>
  <r>
    <n v="990"/>
    <s v="Charles G. Koch Charitable Foundation_West Texas A&amp;M University20096500"/>
    <x v="0"/>
    <s v="West Texas A&amp;M University"/>
    <x v="241"/>
    <n v="6500"/>
    <x v="21"/>
    <x v="2"/>
    <m/>
    <n v="107"/>
    <x v="0"/>
    <x v="1"/>
    <x v="0"/>
    <s v=""/>
    <x v="1"/>
  </r>
  <r>
    <n v="990"/>
    <s v="Charles G. Koch Charitable Foundation_West Virginia University Foundation2009200000"/>
    <x v="0"/>
    <s v="West Virginia University Foundation"/>
    <x v="151"/>
    <n v="200000"/>
    <x v="21"/>
    <x v="2"/>
    <m/>
    <n v="108"/>
    <x v="0"/>
    <x v="1"/>
    <x v="0"/>
    <s v=""/>
    <x v="1"/>
  </r>
  <r>
    <n v="990"/>
    <s v="Charles G. Koch Charitable Foundation_Western California University College of Business200912000"/>
    <x v="0"/>
    <s v="Western California University College of Business"/>
    <x v="242"/>
    <n v="12000"/>
    <x v="21"/>
    <x v="2"/>
    <m/>
    <n v="109"/>
    <x v="0"/>
    <x v="1"/>
    <x v="0"/>
    <s v=""/>
    <x v="1"/>
  </r>
  <r>
    <n v="990"/>
    <s v="Charles G. Koch Charitable Foundation_Youth Entrepreneurs of Kansas2009466725"/>
    <x v="0"/>
    <s v="Youth Entrepreneurs of Kansas"/>
    <x v="96"/>
    <n v="466725"/>
    <x v="21"/>
    <x v="2"/>
    <m/>
    <n v="110"/>
    <x v="0"/>
    <x v="0"/>
    <x v="0"/>
    <s v=""/>
    <x v="1"/>
  </r>
  <r>
    <n v="990"/>
    <s v="Charles G. Koch Charitable Foundation_Acton Institute for the Study of Religion and Liberty201025000"/>
    <x v="0"/>
    <s v="Acton Institute for the Study of Religion and Liberty"/>
    <x v="40"/>
    <n v="25000"/>
    <x v="22"/>
    <x v="2"/>
    <m/>
    <n v="1"/>
    <x v="0"/>
    <x v="0"/>
    <x v="0"/>
    <s v="https://www.desmogblog.com/acton-institute"/>
    <x v="0"/>
  </r>
  <r>
    <n v="990"/>
    <s v="Charles G. Koch Charitable Foundation_Alexander Hamilton Institute for the Study of Western Civilization201014160"/>
    <x v="0"/>
    <s v="Alexander Hamilton Institute for the Study of Western Civilization"/>
    <x v="243"/>
    <n v="14160"/>
    <x v="22"/>
    <x v="2"/>
    <m/>
    <n v="2"/>
    <x v="0"/>
    <x v="0"/>
    <x v="0"/>
    <s v=""/>
    <x v="1"/>
  </r>
  <r>
    <n v="990"/>
    <s v="Charles G. Koch Charitable Foundation_Alma College20107175"/>
    <x v="0"/>
    <s v="Alma College"/>
    <x v="244"/>
    <n v="7175"/>
    <x v="22"/>
    <x v="2"/>
    <m/>
    <n v="3"/>
    <x v="0"/>
    <x v="1"/>
    <x v="0"/>
    <s v=""/>
    <x v="1"/>
  </r>
  <r>
    <n v="990"/>
    <s v="Charles G. Koch Charitable Foundation_American Council of Trustees and Alumni20105000"/>
    <x v="0"/>
    <s v="American Council of Trustees and Alumni"/>
    <x v="195"/>
    <n v="5000"/>
    <x v="22"/>
    <x v="2"/>
    <m/>
    <n v="4"/>
    <x v="0"/>
    <x v="0"/>
    <x v="0"/>
    <s v="https://www.sourcewatch.org/index.php/American_Council_of_Trustees_and_Alumni"/>
    <x v="2"/>
  </r>
  <r>
    <n v="990"/>
    <s v="Charles G. Koch Charitable Foundation_American Spectator Foundation201010000"/>
    <x v="0"/>
    <s v="American Spectator Foundation"/>
    <x v="245"/>
    <n v="10000"/>
    <x v="22"/>
    <x v="2"/>
    <m/>
    <n v="5"/>
    <x v="0"/>
    <x v="0"/>
    <x v="0"/>
    <s v="http://www.sourcewatch.org/index.php/American_Spectator"/>
    <x v="2"/>
  </r>
  <r>
    <n v="990"/>
    <s v="Charles G. Koch Charitable Foundation_American University201010000"/>
    <x v="0"/>
    <s v="American University"/>
    <x v="196"/>
    <n v="10000"/>
    <x v="22"/>
    <x v="2"/>
    <m/>
    <n v="6"/>
    <x v="0"/>
    <x v="1"/>
    <x v="0"/>
    <s v=""/>
    <x v="1"/>
  </r>
  <r>
    <n v="990"/>
    <s v="Charles G. Koch Charitable Foundation_Andrew College20102500"/>
    <x v="0"/>
    <s v="Andrew College"/>
    <x v="246"/>
    <n v="2500"/>
    <x v="22"/>
    <x v="2"/>
    <m/>
    <n v="7"/>
    <x v="0"/>
    <x v="1"/>
    <x v="0"/>
    <s v=""/>
    <x v="1"/>
  </r>
  <r>
    <n v="990"/>
    <s v="Charles G. Koch Charitable Foundation_Association of Private Enterprise Education201022000"/>
    <x v="0"/>
    <s v="Association of Private Enterprise Education"/>
    <x v="147"/>
    <n v="22000"/>
    <x v="22"/>
    <x v="2"/>
    <s v="Misspelled &quot;eduation&quot;"/>
    <n v="8"/>
    <x v="0"/>
    <x v="0"/>
    <x v="0"/>
    <s v=""/>
    <x v="1"/>
  </r>
  <r>
    <n v="990"/>
    <s v="Charles G. Koch Charitable Foundation_Arkansas Tech University20108500"/>
    <x v="0"/>
    <s v="Arkansas Tech University"/>
    <x v="247"/>
    <n v="8500"/>
    <x v="22"/>
    <x v="2"/>
    <m/>
    <n v="9"/>
    <x v="0"/>
    <x v="1"/>
    <x v="0"/>
    <s v=""/>
    <x v="1"/>
  </r>
  <r>
    <n v="990"/>
    <s v="Charles G. Koch Charitable Foundation_Arts &amp; Science Foundation2010150000"/>
    <x v="0"/>
    <s v="Arts &amp; Science Foundation"/>
    <x v="248"/>
    <n v="150000"/>
    <x v="22"/>
    <x v="2"/>
    <m/>
    <n v="10"/>
    <x v="0"/>
    <x v="0"/>
    <x v="1"/>
    <s v=""/>
    <x v="1"/>
  </r>
  <r>
    <n v="990"/>
    <s v="Charles G. Koch Charitable Foundation_Athens State University Foundation20107000"/>
    <x v="0"/>
    <s v="Athens State University Foundation"/>
    <x v="249"/>
    <n v="7000"/>
    <x v="22"/>
    <x v="2"/>
    <m/>
    <n v="11"/>
    <x v="0"/>
    <x v="1"/>
    <x v="0"/>
    <s v=""/>
    <x v="1"/>
  </r>
  <r>
    <n v="990"/>
    <s v="Charles G. Koch Charitable Foundation_Azusa Pacific University201022000"/>
    <x v="0"/>
    <s v="Azusa Pacific University"/>
    <x v="250"/>
    <n v="22000"/>
    <x v="22"/>
    <x v="2"/>
    <m/>
    <n v="12"/>
    <x v="0"/>
    <x v="1"/>
    <x v="0"/>
    <s v=""/>
    <x v="1"/>
  </r>
  <r>
    <n v="990"/>
    <s v="Charles G. Koch Charitable Foundation_Ball State University201016300"/>
    <x v="0"/>
    <s v="Ball State University"/>
    <x v="199"/>
    <n v="16300"/>
    <x v="22"/>
    <x v="2"/>
    <m/>
    <n v="13"/>
    <x v="0"/>
    <x v="1"/>
    <x v="0"/>
    <s v=""/>
    <x v="1"/>
  </r>
  <r>
    <n v="990"/>
    <s v="Charles G. Koch Charitable Foundation_Barton College20103360"/>
    <x v="0"/>
    <s v="Barton College"/>
    <x v="200"/>
    <n v="3360"/>
    <x v="22"/>
    <x v="2"/>
    <m/>
    <n v="14"/>
    <x v="0"/>
    <x v="1"/>
    <x v="0"/>
    <s v=""/>
    <x v="1"/>
  </r>
  <r>
    <n v="990"/>
    <s v="Charles G. Koch Charitable Foundation_Baylor University20106000"/>
    <x v="0"/>
    <s v="Baylor University"/>
    <x v="251"/>
    <n v="6000"/>
    <x v="22"/>
    <x v="2"/>
    <m/>
    <n v="15"/>
    <x v="0"/>
    <x v="1"/>
    <x v="0"/>
    <s v=""/>
    <x v="1"/>
  </r>
  <r>
    <n v="990"/>
    <s v="Charles G. Koch Charitable Foundation_Beloit College201032000"/>
    <x v="0"/>
    <s v="Beloit College"/>
    <x v="152"/>
    <n v="32000"/>
    <x v="22"/>
    <x v="2"/>
    <m/>
    <n v="16"/>
    <x v="0"/>
    <x v="1"/>
    <x v="0"/>
    <s v=""/>
    <x v="1"/>
  </r>
  <r>
    <n v="990"/>
    <s v="Charles G. Koch Charitable Foundation_Berry College20109600"/>
    <x v="0"/>
    <s v="Berry College"/>
    <x v="153"/>
    <n v="9600"/>
    <x v="22"/>
    <x v="2"/>
    <m/>
    <n v="17"/>
    <x v="0"/>
    <x v="1"/>
    <x v="0"/>
    <s v=""/>
    <x v="1"/>
  </r>
  <r>
    <n v="990"/>
    <s v="Charles G. Koch Charitable Foundation_Bethel College20108505"/>
    <x v="0"/>
    <s v="Bethel College"/>
    <x v="202"/>
    <n v="8505"/>
    <x v="22"/>
    <x v="2"/>
    <m/>
    <n v="18"/>
    <x v="0"/>
    <x v="1"/>
    <x v="0"/>
    <s v=""/>
    <x v="1"/>
  </r>
  <r>
    <n v="990"/>
    <s v="Charles G. Koch Charitable Foundation_Bill of Rights Institute2010300000"/>
    <x v="0"/>
    <s v="Bill of Rights Institute"/>
    <x v="112"/>
    <n v="300000"/>
    <x v="22"/>
    <x v="2"/>
    <m/>
    <n v="19"/>
    <x v="0"/>
    <x v="0"/>
    <x v="0"/>
    <s v="https://www.sourcewatch.org/index.php/Bill_of_Rights_Institute"/>
    <x v="2"/>
  </r>
  <r>
    <n v="990"/>
    <s v="Charles G. Koch Charitable Foundation_Boise State University Foundation20107550"/>
    <x v="0"/>
    <s v="Boise State University Foundation"/>
    <x v="252"/>
    <n v="7550"/>
    <x v="22"/>
    <x v="2"/>
    <m/>
    <n v="20"/>
    <x v="0"/>
    <x v="1"/>
    <x v="0"/>
    <s v=""/>
    <x v="1"/>
  </r>
  <r>
    <n v="990"/>
    <s v="Charles G. Koch Charitable Foundation_Brown University2010116978"/>
    <x v="0"/>
    <s v="Brown University"/>
    <x v="167"/>
    <n v="116978"/>
    <x v="22"/>
    <x v="2"/>
    <m/>
    <n v="21"/>
    <x v="0"/>
    <x v="1"/>
    <x v="0"/>
    <s v=""/>
    <x v="1"/>
  </r>
  <r>
    <n v="990"/>
    <s v="Charles G. Koch Charitable Foundation_Buena Vista University20101000"/>
    <x v="0"/>
    <s v="Buena Vista University"/>
    <x v="253"/>
    <n v="1000"/>
    <x v="22"/>
    <x v="2"/>
    <m/>
    <n v="22"/>
    <x v="0"/>
    <x v="1"/>
    <x v="0"/>
    <s v=""/>
    <x v="1"/>
  </r>
  <r>
    <n v="990"/>
    <s v="Charles G. Koch Charitable Foundation_Campbell University201013600"/>
    <x v="0"/>
    <s v="Campbell University"/>
    <x v="205"/>
    <n v="13600"/>
    <x v="22"/>
    <x v="2"/>
    <m/>
    <n v="23"/>
    <x v="0"/>
    <x v="1"/>
    <x v="0"/>
    <s v=""/>
    <x v="1"/>
  </r>
  <r>
    <n v="990"/>
    <s v="Charles G. Koch Charitable Foundation_Capital Research Center201020000"/>
    <x v="0"/>
    <s v="Capital Research Center"/>
    <x v="19"/>
    <n v="20000"/>
    <x v="22"/>
    <x v="2"/>
    <m/>
    <n v="24"/>
    <x v="0"/>
    <x v="0"/>
    <x v="0"/>
    <s v="https://www.desmogblog.com/capital-research-center"/>
    <x v="0"/>
  </r>
  <r>
    <n v="990"/>
    <s v="Charles G. Koch Charitable Foundation_Chapman University201040000"/>
    <x v="0"/>
    <s v="Chapman University"/>
    <x v="207"/>
    <n v="40000"/>
    <x v="22"/>
    <x v="2"/>
    <m/>
    <n v="25"/>
    <x v="0"/>
    <x v="1"/>
    <x v="0"/>
    <s v=""/>
    <x v="1"/>
  </r>
  <r>
    <n v="990"/>
    <s v="Charles G. Koch Charitable Foundation_Charleston Southern University20107200"/>
    <x v="0"/>
    <s v="Charleston Southern University"/>
    <x v="254"/>
    <n v="7200"/>
    <x v="22"/>
    <x v="2"/>
    <m/>
    <n v="26"/>
    <x v="0"/>
    <x v="1"/>
    <x v="0"/>
    <s v=""/>
    <x v="1"/>
  </r>
  <r>
    <n v="990"/>
    <s v="Charles G. Koch Charitable Foundation_Christendom College20105100"/>
    <x v="0"/>
    <s v="Christendom College"/>
    <x v="255"/>
    <n v="5100"/>
    <x v="22"/>
    <x v="2"/>
    <m/>
    <n v="27"/>
    <x v="0"/>
    <x v="1"/>
    <x v="0"/>
    <s v=""/>
    <x v="1"/>
  </r>
  <r>
    <n v="990"/>
    <s v="Charles G. Koch Charitable Foundation_Claremont McKenna College201014000"/>
    <x v="0"/>
    <s v="Claremont McKenna College"/>
    <x v="208"/>
    <n v="14000"/>
    <x v="22"/>
    <x v="2"/>
    <m/>
    <n v="28"/>
    <x v="0"/>
    <x v="1"/>
    <x v="0"/>
    <s v=""/>
    <x v="1"/>
  </r>
  <r>
    <n v="990"/>
    <s v="Charles G. Koch Charitable Foundation_Clemson University2010250000"/>
    <x v="0"/>
    <s v="Clemson University"/>
    <x v="98"/>
    <n v="250000"/>
    <x v="22"/>
    <x v="2"/>
    <m/>
    <n v="29"/>
    <x v="0"/>
    <x v="1"/>
    <x v="0"/>
    <s v=""/>
    <x v="1"/>
  </r>
  <r>
    <n v="990"/>
    <s v="Charles G. Koch Charitable Foundation_Christopher Newport University Education Foundation20106000"/>
    <x v="0"/>
    <s v="Christopher Newport University Education Foundation"/>
    <x v="256"/>
    <n v="6000"/>
    <x v="22"/>
    <x v="2"/>
    <m/>
    <n v="30"/>
    <x v="0"/>
    <x v="1"/>
    <x v="0"/>
    <s v=""/>
    <x v="1"/>
  </r>
  <r>
    <n v="990"/>
    <s v="Charles G. Koch Charitable Foundation_Coastal Carolina University20106300"/>
    <x v="0"/>
    <s v="Coastal Carolina University"/>
    <x v="257"/>
    <n v="6300"/>
    <x v="22"/>
    <x v="2"/>
    <m/>
    <n v="31"/>
    <x v="0"/>
    <x v="1"/>
    <x v="0"/>
    <s v=""/>
    <x v="1"/>
  </r>
  <r>
    <n v="990"/>
    <s v="Charles G. Koch Charitable Foundation_Colgate University20105972"/>
    <x v="0"/>
    <s v="Colgate University"/>
    <x v="258"/>
    <n v="5972"/>
    <x v="22"/>
    <x v="2"/>
    <m/>
    <n v="32"/>
    <x v="0"/>
    <x v="1"/>
    <x v="0"/>
    <s v=""/>
    <x v="1"/>
  </r>
  <r>
    <n v="990"/>
    <s v="Charles G. Koch Charitable Foundation_College of Charleston Foundation201029919"/>
    <x v="0"/>
    <s v="College of Charleston Foundation"/>
    <x v="169"/>
    <n v="29919"/>
    <x v="22"/>
    <x v="2"/>
    <m/>
    <n v="33"/>
    <x v="0"/>
    <x v="1"/>
    <x v="0"/>
    <s v=""/>
    <x v="1"/>
  </r>
  <r>
    <n v="990"/>
    <s v="Charles G. Koch Charitable Foundation_College of New Jersey Foundation201015310"/>
    <x v="0"/>
    <s v="College of New Jersey Foundation"/>
    <x v="259"/>
    <n v="15310"/>
    <x v="22"/>
    <x v="2"/>
    <m/>
    <n v="34"/>
    <x v="0"/>
    <x v="1"/>
    <x v="0"/>
    <s v=""/>
    <x v="1"/>
  </r>
  <r>
    <n v="990"/>
    <s v="Charles G. Koch Charitable Foundation_College of William &amp; Mary20104800"/>
    <x v="0"/>
    <s v="College of William &amp; Mary"/>
    <x v="260"/>
    <n v="4800"/>
    <x v="22"/>
    <x v="2"/>
    <m/>
    <n v="35"/>
    <x v="0"/>
    <x v="1"/>
    <x v="0"/>
    <s v=""/>
    <x v="1"/>
  </r>
  <r>
    <n v="990"/>
    <s v="Charles G. Koch Charitable Foundation_Colorado College20109000"/>
    <x v="0"/>
    <s v="Colorado College"/>
    <x v="261"/>
    <n v="9000"/>
    <x v="22"/>
    <x v="2"/>
    <m/>
    <n v="36"/>
    <x v="0"/>
    <x v="1"/>
    <x v="0"/>
    <s v=""/>
    <x v="1"/>
  </r>
  <r>
    <n v="990"/>
    <s v="Charles G. Koch Charitable Foundation_Critical Review Foundation20108000"/>
    <x v="0"/>
    <s v="Critical Review Foundation"/>
    <x v="170"/>
    <n v="8000"/>
    <x v="22"/>
    <x v="2"/>
    <m/>
    <n v="37"/>
    <x v="0"/>
    <x v="0"/>
    <x v="0"/>
    <s v=""/>
    <x v="1"/>
  </r>
  <r>
    <n v="990"/>
    <s v="Charles G. Koch Charitable Foundation_California State University - East Bay20107000"/>
    <x v="0"/>
    <s v="California State University - East Bay"/>
    <x v="262"/>
    <n v="7000"/>
    <x v="22"/>
    <x v="2"/>
    <m/>
    <n v="38"/>
    <x v="0"/>
    <x v="1"/>
    <x v="0"/>
    <s v=""/>
    <x v="1"/>
  </r>
  <r>
    <n v="990"/>
    <s v="Charles G. Koch Charitable Foundation_Delaware State University Foundation20107250"/>
    <x v="0"/>
    <s v="Delaware State University Foundation"/>
    <x v="263"/>
    <n v="7250"/>
    <x v="22"/>
    <x v="2"/>
    <m/>
    <n v="39"/>
    <x v="0"/>
    <x v="1"/>
    <x v="0"/>
    <s v=""/>
    <x v="1"/>
  </r>
  <r>
    <n v="990"/>
    <s v="Charles G. Koch Charitable Foundation_Donors Trust201025000"/>
    <x v="0"/>
    <s v="Donors Trust"/>
    <x v="264"/>
    <n v="25000"/>
    <x v="22"/>
    <x v="2"/>
    <m/>
    <n v="40"/>
    <x v="0"/>
    <x v="0"/>
    <x v="0"/>
    <s v="https://www.desmogblog.com/who-donors-trust"/>
    <x v="0"/>
  </r>
  <r>
    <n v="990"/>
    <s v="Charles G. Koch Charitable Foundation_Duke University201011500"/>
    <x v="0"/>
    <s v="Duke University"/>
    <x v="265"/>
    <n v="11500"/>
    <x v="22"/>
    <x v="2"/>
    <m/>
    <n v="41"/>
    <x v="0"/>
    <x v="1"/>
    <x v="0"/>
    <s v=""/>
    <x v="1"/>
  </r>
  <r>
    <n v="990"/>
    <s v="Charles G. Koch Charitable Foundation_Duquesne University201017000"/>
    <x v="0"/>
    <s v="Duquesne University"/>
    <x v="172"/>
    <n v="17000"/>
    <x v="22"/>
    <x v="2"/>
    <m/>
    <n v="42"/>
    <x v="0"/>
    <x v="1"/>
    <x v="0"/>
    <s v=""/>
    <x v="1"/>
  </r>
  <r>
    <n v="990"/>
    <s v="Charles G. Koch Charitable Foundation_Foundation for Individual Rights in Education2010175000"/>
    <x v="0"/>
    <s v="Foundation for Individual Rights in Education"/>
    <x v="174"/>
    <n v="175000"/>
    <x v="22"/>
    <x v="2"/>
    <m/>
    <n v="43"/>
    <x v="0"/>
    <x v="0"/>
    <x v="0"/>
    <s v=""/>
    <x v="1"/>
  </r>
  <r>
    <n v="990"/>
    <s v="Charles G. Koch Charitable Foundation_Florida Gulf Coast University Foundation201036246"/>
    <x v="0"/>
    <s v="Florida Gulf Coast University Foundation"/>
    <x v="173"/>
    <n v="36246"/>
    <x v="22"/>
    <x v="2"/>
    <m/>
    <n v="44"/>
    <x v="0"/>
    <x v="1"/>
    <x v="0"/>
    <s v=""/>
    <x v="1"/>
  </r>
  <r>
    <n v="990"/>
    <s v="Charles G. Koch Charitable Foundation_Florida State University2010350544"/>
    <x v="0"/>
    <s v="Florida State University"/>
    <x v="156"/>
    <n v="350544"/>
    <x v="22"/>
    <x v="2"/>
    <m/>
    <n v="45"/>
    <x v="0"/>
    <x v="1"/>
    <x v="0"/>
    <s v=""/>
    <x v="1"/>
  </r>
  <r>
    <n v="990"/>
    <s v="Charles G. Koch Charitable Foundation_Foundation for Economic Education (FEE)20107000"/>
    <x v="0"/>
    <s v="Foundation for Economic Education (FEE)"/>
    <x v="38"/>
    <n v="7000"/>
    <x v="22"/>
    <x v="2"/>
    <m/>
    <n v="46"/>
    <x v="0"/>
    <x v="0"/>
    <x v="0"/>
    <s v="http://www.sourcewatch.org/index.php/Foundation_for_Economic_Education"/>
    <x v="2"/>
  </r>
  <r>
    <n v="990"/>
    <s v="Charles G. Koch Charitable Foundation_Fraser Institute, The2010150000"/>
    <x v="0"/>
    <s v="Fraser Institute, The"/>
    <x v="47"/>
    <n v="150000"/>
    <x v="22"/>
    <x v="2"/>
    <m/>
    <n v="47"/>
    <x v="0"/>
    <x v="0"/>
    <x v="0"/>
    <s v="https://www.desmogblog.com/fraser-institute"/>
    <x v="0"/>
  </r>
  <r>
    <n v="990"/>
    <s v="Charles G. Koch Charitable Foundation_George Fox University20106500"/>
    <x v="0"/>
    <s v="George Fox University"/>
    <x v="266"/>
    <n v="6500"/>
    <x v="22"/>
    <x v="2"/>
    <m/>
    <n v="48"/>
    <x v="0"/>
    <x v="1"/>
    <x v="0"/>
    <s v=""/>
    <x v="1"/>
  </r>
  <r>
    <n v="990"/>
    <s v="Charles G. Koch Charitable Foundation_George Mason University Foundation20103667144"/>
    <x v="0"/>
    <s v="George Mason University Foundation"/>
    <x v="22"/>
    <n v="3667144"/>
    <x v="22"/>
    <x v="2"/>
    <m/>
    <n v="49"/>
    <x v="0"/>
    <x v="1"/>
    <x v="0"/>
    <s v=""/>
    <x v="1"/>
  </r>
  <r>
    <n v="990"/>
    <s v="Charles G. Koch Charitable Foundation_George Washington University201015000"/>
    <x v="0"/>
    <s v="George Washington University"/>
    <x v="267"/>
    <n v="15000"/>
    <x v="22"/>
    <x v="2"/>
    <m/>
    <n v="50"/>
    <x v="0"/>
    <x v="1"/>
    <x v="0"/>
    <s v=""/>
    <x v="1"/>
  </r>
  <r>
    <n v="990"/>
    <s v="Charles G. Koch Charitable Foundation_Georgia College &amp; State University201010000"/>
    <x v="0"/>
    <s v="Georgia College &amp; State University"/>
    <x v="268"/>
    <n v="10000"/>
    <x v="22"/>
    <x v="2"/>
    <m/>
    <n v="51"/>
    <x v="0"/>
    <x v="1"/>
    <x v="0"/>
    <s v=""/>
    <x v="1"/>
  </r>
  <r>
    <n v="990"/>
    <s v="Charles G. Koch Charitable Foundation_Georgia State University Foundation201010000"/>
    <x v="0"/>
    <s v="Georgia State University Foundation"/>
    <x v="212"/>
    <n v="10000"/>
    <x v="22"/>
    <x v="2"/>
    <m/>
    <n v="52"/>
    <x v="0"/>
    <x v="1"/>
    <x v="0"/>
    <s v=""/>
    <x v="1"/>
  </r>
  <r>
    <n v="990"/>
    <s v="Charles G. Koch Charitable Foundation_Georgia Tech Research Corporation201015000"/>
    <x v="0"/>
    <s v="Georgia Tech Research Corporation"/>
    <x v="269"/>
    <n v="15000"/>
    <x v="22"/>
    <x v="2"/>
    <m/>
    <n v="53"/>
    <x v="0"/>
    <x v="1"/>
    <x v="0"/>
    <s v=""/>
    <x v="1"/>
  </r>
  <r>
    <n v="990"/>
    <s v="Charles G. Koch Charitable Foundation_Grove City College201032214"/>
    <x v="0"/>
    <s v="Grove City College"/>
    <x v="148"/>
    <n v="32214"/>
    <x v="22"/>
    <x v="2"/>
    <m/>
    <n v="54"/>
    <x v="0"/>
    <x v="1"/>
    <x v="0"/>
    <s v=""/>
    <x v="1"/>
  </r>
  <r>
    <n v="990"/>
    <s v="Charles G. Koch Charitable Foundation_Hampden-Sydney College201016000"/>
    <x v="0"/>
    <s v="Hampden-Sydney College"/>
    <x v="149"/>
    <n v="16000"/>
    <x v="22"/>
    <x v="2"/>
    <m/>
    <n v="55"/>
    <x v="0"/>
    <x v="1"/>
    <x v="0"/>
    <s v=""/>
    <x v="1"/>
  </r>
  <r>
    <n v="990"/>
    <s v="Charles G. Koch Charitable Foundation_Hanover College20105500"/>
    <x v="0"/>
    <s v="Hanover College"/>
    <x v="270"/>
    <n v="5500"/>
    <x v="22"/>
    <x v="2"/>
    <m/>
    <n v="56"/>
    <x v="0"/>
    <x v="1"/>
    <x v="0"/>
    <s v=""/>
    <x v="1"/>
  </r>
  <r>
    <n v="990"/>
    <s v="Charles G. Koch Charitable Foundation_Henderson State University Foundation20106515"/>
    <x v="0"/>
    <s v="Henderson State University Foundation"/>
    <x v="271"/>
    <n v="6515"/>
    <x v="22"/>
    <x v="2"/>
    <m/>
    <n v="57"/>
    <x v="0"/>
    <x v="1"/>
    <x v="0"/>
    <s v=""/>
    <x v="1"/>
  </r>
  <r>
    <n v="990"/>
    <s v="Charles G. Koch Charitable Foundation_Hillsdale College201026000"/>
    <x v="0"/>
    <s v="Hillsdale College"/>
    <x v="176"/>
    <n v="26000"/>
    <x v="22"/>
    <x v="2"/>
    <m/>
    <n v="58"/>
    <x v="0"/>
    <x v="1"/>
    <x v="0"/>
    <s v=""/>
    <x v="1"/>
  </r>
  <r>
    <n v="990"/>
    <s v="Charles G. Koch Charitable Foundation_Indiana University2010-2400"/>
    <x v="0"/>
    <s v="Indiana University"/>
    <x v="214"/>
    <n v="-2400"/>
    <x v="22"/>
    <x v="2"/>
    <m/>
    <n v="59"/>
    <x v="0"/>
    <x v="1"/>
    <x v="0"/>
    <s v=""/>
    <x v="1"/>
  </r>
  <r>
    <n v="990"/>
    <s v="Charles G. Koch Charitable Foundation_Institute for Humane Studies at George Mason University20102159500"/>
    <x v="0"/>
    <s v="Institute for Humane Studies at George Mason University"/>
    <x v="23"/>
    <n v="2159500"/>
    <x v="22"/>
    <x v="2"/>
    <m/>
    <n v="60"/>
    <x v="0"/>
    <x v="1"/>
    <x v="0"/>
    <s v="https://www.desmogblog.com/institute-humane-studies-george-mason-university"/>
    <x v="0"/>
  </r>
  <r>
    <n v="990"/>
    <s v="Charles G. Koch Charitable Foundation_Jack Miller Center2010250000"/>
    <x v="0"/>
    <s v="Jack Miller Center"/>
    <x v="177"/>
    <n v="250000"/>
    <x v="22"/>
    <x v="2"/>
    <m/>
    <n v="61"/>
    <x v="0"/>
    <x v="0"/>
    <x v="0"/>
    <s v="https://www.sourcewatch.org/index.php/Jack_Miller_Center"/>
    <x v="2"/>
  </r>
  <r>
    <n v="990"/>
    <s v="Charles G. Koch Charitable Foundation_Jacksonville State University Foundation20106000"/>
    <x v="0"/>
    <s v="Jacksonville State University Foundation"/>
    <x v="272"/>
    <n v="6000"/>
    <x v="22"/>
    <x v="2"/>
    <m/>
    <n v="62"/>
    <x v="0"/>
    <x v="1"/>
    <x v="0"/>
    <s v=""/>
    <x v="1"/>
  </r>
  <r>
    <n v="990"/>
    <s v="Charles G. Koch Charitable Foundation_James Madison Institute20107500"/>
    <x v="0"/>
    <s v="James Madison Institute"/>
    <x v="157"/>
    <n v="7500"/>
    <x v="22"/>
    <x v="2"/>
    <m/>
    <n v="63"/>
    <x v="0"/>
    <x v="0"/>
    <x v="0"/>
    <s v="https://www.desmogblog.com/james-madison-institute"/>
    <x v="0"/>
  </r>
  <r>
    <n v="990"/>
    <s v="Charles G. Koch Charitable Foundation_James Madison University Foundation201012705"/>
    <x v="0"/>
    <s v="James Madison University Foundation"/>
    <x v="215"/>
    <n v="12705"/>
    <x v="22"/>
    <x v="2"/>
    <m/>
    <n v="64"/>
    <x v="0"/>
    <x v="1"/>
    <x v="0"/>
    <s v=""/>
    <x v="1"/>
  </r>
  <r>
    <n v="990"/>
    <s v="Charles G. Koch Charitable Foundation_La Sierra School of Business20107500"/>
    <x v="0"/>
    <s v="La Sierra School of Business"/>
    <x v="273"/>
    <n v="7500"/>
    <x v="22"/>
    <x v="2"/>
    <m/>
    <n v="65"/>
    <x v="0"/>
    <x v="1"/>
    <x v="0"/>
    <s v=""/>
    <x v="1"/>
  </r>
  <r>
    <n v="990"/>
    <s v="Charles G. Koch Charitable Foundation_Lakeland College20107000"/>
    <x v="0"/>
    <s v="Lakeland College"/>
    <x v="274"/>
    <n v="7000"/>
    <x v="22"/>
    <x v="2"/>
    <s v="&quot;Lakeland&quot; assuming college"/>
    <n v="66"/>
    <x v="0"/>
    <x v="1"/>
    <x v="0"/>
    <s v=""/>
    <x v="1"/>
  </r>
  <r>
    <n v="990"/>
    <s v="Charles G. Koch Charitable Foundation_Lindenwood University20105000"/>
    <x v="0"/>
    <s v="Lindenwood University"/>
    <x v="275"/>
    <n v="5000"/>
    <x v="22"/>
    <x v="2"/>
    <s v="&quot;Lindenwood&quot; - Presumabley University"/>
    <n v="67"/>
    <x v="0"/>
    <x v="1"/>
    <x v="0"/>
    <s v=""/>
    <x v="1"/>
  </r>
  <r>
    <n v="990"/>
    <s v="Charles G. Koch Charitable Foundation_Loyola University Chicago2010-1316"/>
    <x v="0"/>
    <s v="Loyola University Chicago"/>
    <x v="31"/>
    <n v="-1316"/>
    <x v="22"/>
    <x v="2"/>
    <m/>
    <n v="68"/>
    <x v="0"/>
    <x v="1"/>
    <x v="0"/>
    <s v=""/>
    <x v="1"/>
  </r>
  <r>
    <n v="990"/>
    <s v="Charles G. Koch Charitable Foundation_Loyola University - New Orleans201020000"/>
    <x v="0"/>
    <s v="Loyola University - New Orleans"/>
    <x v="31"/>
    <n v="20000"/>
    <x v="22"/>
    <x v="2"/>
    <m/>
    <n v="69"/>
    <x v="0"/>
    <x v="1"/>
    <x v="0"/>
    <s v=""/>
    <x v="1"/>
  </r>
  <r>
    <n v="990"/>
    <s v="Charles G. Koch Charitable Foundation_Louisiana State University Foundation201011340"/>
    <x v="0"/>
    <s v="Louisiana State University Foundation"/>
    <x v="276"/>
    <n v="11340"/>
    <x v="22"/>
    <x v="2"/>
    <m/>
    <n v="70"/>
    <x v="0"/>
    <x v="1"/>
    <x v="0"/>
    <s v=""/>
    <x v="1"/>
  </r>
  <r>
    <n v="990"/>
    <s v="Charles G. Koch Charitable Foundation_Market Based Management Institute2010145000"/>
    <x v="0"/>
    <s v="Market Based Management Institute"/>
    <x v="218"/>
    <n v="145000"/>
    <x v="22"/>
    <x v="2"/>
    <m/>
    <n v="71"/>
    <x v="0"/>
    <x v="0"/>
    <x v="0"/>
    <s v=""/>
    <x v="1"/>
  </r>
  <r>
    <n v="990"/>
    <s v="Charles G. Koch Charitable Foundation_Mercer University201010500"/>
    <x v="0"/>
    <s v="Mercer University"/>
    <x v="180"/>
    <n v="10500"/>
    <x v="22"/>
    <x v="2"/>
    <m/>
    <n v="72"/>
    <x v="0"/>
    <x v="1"/>
    <x v="0"/>
    <s v=""/>
    <x v="1"/>
  </r>
  <r>
    <n v="990"/>
    <s v="Charles G. Koch Charitable Foundation_Metropolitan State College of Denver Foundation201015340"/>
    <x v="0"/>
    <s v="Metropolitan State College of Denver Foundation"/>
    <x v="181"/>
    <n v="15340"/>
    <x v="22"/>
    <x v="2"/>
    <m/>
    <n v="73"/>
    <x v="0"/>
    <x v="1"/>
    <x v="0"/>
    <s v=""/>
    <x v="1"/>
  </r>
  <r>
    <n v="990"/>
    <s v="Charles G. Koch Charitable Foundation_University of Michigan201011607"/>
    <x v="0"/>
    <s v="University of Michigan"/>
    <x v="277"/>
    <n v="11607"/>
    <x v="22"/>
    <x v="2"/>
    <m/>
    <n v="74"/>
    <x v="0"/>
    <x v="1"/>
    <x v="0"/>
    <s v=""/>
    <x v="1"/>
  </r>
  <r>
    <n v="990"/>
    <s v="Charles G. Koch Charitable Foundation_Michigan State University201010650"/>
    <x v="0"/>
    <s v="Michigan State University"/>
    <x v="182"/>
    <n v="10650"/>
    <x v="22"/>
    <x v="2"/>
    <m/>
    <n v="75"/>
    <x v="0"/>
    <x v="1"/>
    <x v="0"/>
    <s v=""/>
    <x v="1"/>
  </r>
  <r>
    <n v="990"/>
    <s v="Charles G. Koch Charitable Foundation_Midwestern State University Foundation20105800"/>
    <x v="0"/>
    <s v="Midwestern State University Foundation"/>
    <x v="278"/>
    <n v="5800"/>
    <x v="22"/>
    <x v="2"/>
    <m/>
    <n v="76"/>
    <x v="0"/>
    <x v="1"/>
    <x v="0"/>
    <s v=""/>
    <x v="1"/>
  </r>
  <r>
    <n v="990"/>
    <s v="Charles G. Koch Charitable Foundation_Milligan College20103000"/>
    <x v="0"/>
    <s v="Milligan College"/>
    <x v="279"/>
    <n v="3000"/>
    <x v="22"/>
    <x v="2"/>
    <m/>
    <n v="77"/>
    <x v="0"/>
    <x v="1"/>
    <x v="0"/>
    <s v=""/>
    <x v="1"/>
  </r>
  <r>
    <n v="990"/>
    <s v="Charles G. Koch Charitable Foundation_Massachusetts Institute of Technology201045480"/>
    <x v="0"/>
    <s v="Massachusetts Institute of Technology"/>
    <x v="158"/>
    <n v="45480"/>
    <x v="22"/>
    <x v="2"/>
    <m/>
    <n v="78"/>
    <x v="0"/>
    <x v="1"/>
    <x v="0"/>
    <s v=""/>
    <x v="1"/>
  </r>
  <r>
    <n v="990"/>
    <s v="Charles G. Koch Charitable Foundation_Montana State University201018000"/>
    <x v="0"/>
    <s v="Montana State University"/>
    <x v="159"/>
    <n v="18000"/>
    <x v="22"/>
    <x v="2"/>
    <m/>
    <n v="79"/>
    <x v="0"/>
    <x v="1"/>
    <x v="0"/>
    <s v=""/>
    <x v="1"/>
  </r>
  <r>
    <n v="990"/>
    <s v="Charles G. Koch Charitable Foundation_Montclair State University20108000"/>
    <x v="0"/>
    <s v="Montclair State University"/>
    <x v="159"/>
    <n v="8000"/>
    <x v="22"/>
    <x v="2"/>
    <m/>
    <n v="80"/>
    <x v="0"/>
    <x v="1"/>
    <x v="0"/>
    <s v=""/>
    <x v="1"/>
  </r>
  <r>
    <n v="990"/>
    <s v="Charles G. Koch Charitable Foundation_Morehead State University20109300"/>
    <x v="0"/>
    <s v="Morehead State University"/>
    <x v="280"/>
    <n v="9300"/>
    <x v="22"/>
    <x v="2"/>
    <m/>
    <n v="81"/>
    <x v="0"/>
    <x v="1"/>
    <x v="0"/>
    <s v=""/>
    <x v="1"/>
  </r>
  <r>
    <n v="990"/>
    <s v="Charles G. Koch Charitable Foundation_National Review Institute201010000"/>
    <x v="0"/>
    <s v="National Review Institute"/>
    <x v="281"/>
    <n v="10000"/>
    <x v="22"/>
    <x v="2"/>
    <m/>
    <n v="82"/>
    <x v="0"/>
    <x v="0"/>
    <x v="0"/>
    <s v="https://www.sourcewatch.org/index.php/National_Review_Institute"/>
    <x v="2"/>
  </r>
  <r>
    <n v="990"/>
    <s v="Charles G. Koch Charitable Foundation_National University201010500"/>
    <x v="0"/>
    <s v="National University"/>
    <x v="219"/>
    <n v="10500"/>
    <x v="22"/>
    <x v="2"/>
    <m/>
    <n v="83"/>
    <x v="0"/>
    <x v="1"/>
    <x v="0"/>
    <s v=""/>
    <x v="1"/>
  </r>
  <r>
    <n v="990"/>
    <s v="Charles G. Koch Charitable Foundation_Network of Enlightened Women20102500"/>
    <x v="0"/>
    <s v="Network of Enlightened Women"/>
    <x v="282"/>
    <n v="2500"/>
    <x v="22"/>
    <x v="2"/>
    <m/>
    <n v="84"/>
    <x v="0"/>
    <x v="0"/>
    <x v="0"/>
    <s v="https://www.sourcewatch.org/index.php/Network_of_Enlightened_Women"/>
    <x v="2"/>
  </r>
  <r>
    <n v="990"/>
    <s v="Charles G. Koch Charitable Foundation_New York University201010000"/>
    <x v="0"/>
    <s v="New York University"/>
    <x v="33"/>
    <n v="10000"/>
    <x v="22"/>
    <x v="2"/>
    <m/>
    <n v="85"/>
    <x v="0"/>
    <x v="1"/>
    <x v="0"/>
    <s v=""/>
    <x v="1"/>
  </r>
  <r>
    <n v="990"/>
    <s v="Charles G. Koch Charitable Foundation_North Carolina State University20104000"/>
    <x v="0"/>
    <s v="North Carolina State University"/>
    <x v="283"/>
    <n v="4000"/>
    <x v="22"/>
    <x v="2"/>
    <m/>
    <n v="86"/>
    <x v="0"/>
    <x v="1"/>
    <x v="0"/>
    <s v=""/>
    <x v="1"/>
  </r>
  <r>
    <n v="990"/>
    <s v="Charles G. Koch Charitable Foundation_Northeastern State University Tahlequah20108400"/>
    <x v="0"/>
    <s v="Northeastern State University Tahlequah"/>
    <x v="220"/>
    <n v="8400"/>
    <x v="22"/>
    <x v="2"/>
    <m/>
    <n v="87"/>
    <x v="0"/>
    <x v="1"/>
    <x v="0"/>
    <s v=""/>
    <x v="1"/>
  </r>
  <r>
    <n v="990"/>
    <s v="Charles G. Koch Charitable Foundation_Northern Illinois Research Foundation20105000"/>
    <x v="0"/>
    <s v="Northern Illinois Research Foundation"/>
    <x v="284"/>
    <n v="5000"/>
    <x v="22"/>
    <x v="2"/>
    <m/>
    <n v="88"/>
    <x v="0"/>
    <x v="0"/>
    <x v="0"/>
    <s v=""/>
    <x v="1"/>
  </r>
  <r>
    <n v="990"/>
    <s v="Charles G. Koch Charitable Foundation_Northwest Oklahoma State University Foundation20103000"/>
    <x v="0"/>
    <s v="Northwest Oklahoma State University Foundation"/>
    <x v="285"/>
    <n v="3000"/>
    <x v="22"/>
    <x v="2"/>
    <m/>
    <n v="89"/>
    <x v="0"/>
    <x v="1"/>
    <x v="0"/>
    <s v=""/>
    <x v="1"/>
  </r>
  <r>
    <n v="990"/>
    <s v="Charles G. Koch Charitable Foundation_Northwood University - Texas Campus20108000"/>
    <x v="0"/>
    <s v="Northwood University - Texas Campus"/>
    <x v="286"/>
    <n v="8000"/>
    <x v="22"/>
    <x v="2"/>
    <m/>
    <n v="90"/>
    <x v="0"/>
    <x v="1"/>
    <x v="0"/>
    <s v=""/>
    <x v="1"/>
  </r>
  <r>
    <n v="990"/>
    <s v="Charles G. Koch Charitable Foundation_Northwood University201040000"/>
    <x v="0"/>
    <s v="Northwood University"/>
    <x v="286"/>
    <n v="40000"/>
    <x v="22"/>
    <x v="2"/>
    <m/>
    <n v="91"/>
    <x v="0"/>
    <x v="1"/>
    <x v="0"/>
    <s v=""/>
    <x v="1"/>
  </r>
  <r>
    <n v="990"/>
    <s v="Charles G. Koch Charitable Foundation_Novim Group2010150000"/>
    <x v="0"/>
    <s v="Novim Group"/>
    <x v="287"/>
    <n v="150000"/>
    <x v="22"/>
    <x v="2"/>
    <m/>
    <n v="92"/>
    <x v="0"/>
    <x v="0"/>
    <x v="0"/>
    <s v=""/>
    <x v="1"/>
  </r>
  <r>
    <n v="990"/>
    <s v="Charles G. Koch Charitable Foundation_Oglethorpe20105000"/>
    <x v="0"/>
    <s v="Oglethorpe"/>
    <x v="288"/>
    <n v="5000"/>
    <x v="22"/>
    <x v="2"/>
    <s v="Individual/Scholarship(?) *Unconfirmed*"/>
    <n v="93"/>
    <x v="1"/>
    <x v="0"/>
    <x v="0"/>
    <s v=""/>
    <x v="1"/>
  </r>
  <r>
    <n v="990"/>
    <s v="Charles G. Koch Charitable Foundation_Ohio University20105000"/>
    <x v="0"/>
    <s v="Ohio University"/>
    <x v="289"/>
    <n v="5000"/>
    <x v="22"/>
    <x v="2"/>
    <m/>
    <n v="94"/>
    <x v="0"/>
    <x v="1"/>
    <x v="0"/>
    <s v=""/>
    <x v="1"/>
  </r>
  <r>
    <n v="990"/>
    <s v="Charles G. Koch Charitable Foundation_Ohio University Foundation201014000"/>
    <x v="0"/>
    <s v="Ohio University Foundation"/>
    <x v="289"/>
    <n v="14000"/>
    <x v="22"/>
    <x v="2"/>
    <m/>
    <n v="95"/>
    <x v="0"/>
    <x v="1"/>
    <x v="0"/>
    <s v=""/>
    <x v="1"/>
  </r>
  <r>
    <n v="990"/>
    <s v="Charles G. Koch Charitable Foundation_Pepperdine University201018950"/>
    <x v="0"/>
    <s v="Pepperdine University"/>
    <x v="223"/>
    <n v="18950"/>
    <x v="22"/>
    <x v="2"/>
    <m/>
    <n v="96"/>
    <x v="0"/>
    <x v="1"/>
    <x v="0"/>
    <s v=""/>
    <x v="1"/>
  </r>
  <r>
    <n v="990"/>
    <s v="Charles G. Koch Charitable Foundation_Philanthropy Roundtable201025000"/>
    <x v="0"/>
    <s v="Philanthropy Roundtable"/>
    <x v="75"/>
    <n v="25000"/>
    <x v="22"/>
    <x v="2"/>
    <m/>
    <n v="97"/>
    <x v="0"/>
    <x v="0"/>
    <x v="0"/>
    <s v="http://www.sourcewatch.org/index.php/Philanthropy_Roundtable"/>
    <x v="2"/>
  </r>
  <r>
    <n v="990"/>
    <s v="Charles G. Koch Charitable Foundation_The Phillips Foundation201025000"/>
    <x v="0"/>
    <s v="The Phillips Foundation"/>
    <x v="125"/>
    <n v="25000"/>
    <x v="22"/>
    <x v="2"/>
    <m/>
    <n v="98"/>
    <x v="0"/>
    <x v="0"/>
    <x v="0"/>
    <s v="https://www.sourcewatch.org/index.php/Phillips_Foundation"/>
    <x v="2"/>
  </r>
  <r>
    <n v="990"/>
    <s v="Charles G. Koch Charitable Foundation_Phillips School of Business High Point University20102000"/>
    <x v="0"/>
    <s v="Phillips School of Business High Point University"/>
    <x v="290"/>
    <n v="2000"/>
    <x v="22"/>
    <x v="2"/>
    <m/>
    <n v="99"/>
    <x v="0"/>
    <x v="1"/>
    <x v="0"/>
    <s v=""/>
    <x v="1"/>
  </r>
  <r>
    <n v="990"/>
    <s v="Charles G. Koch Charitable Foundation_Presbyterian College20102200"/>
    <x v="0"/>
    <s v="Presbyterian College"/>
    <x v="291"/>
    <n v="2200"/>
    <x v="22"/>
    <x v="2"/>
    <m/>
    <n v="100"/>
    <x v="0"/>
    <x v="1"/>
    <x v="0"/>
    <s v=""/>
    <x v="1"/>
  </r>
  <r>
    <n v="990"/>
    <s v="Charles G. Koch Charitable Foundation_Providence College20105250"/>
    <x v="0"/>
    <s v="Providence College"/>
    <x v="292"/>
    <n v="5250"/>
    <x v="22"/>
    <x v="2"/>
    <m/>
    <n v="101"/>
    <x v="0"/>
    <x v="1"/>
    <x v="0"/>
    <s v=""/>
    <x v="1"/>
  </r>
  <r>
    <n v="990"/>
    <s v="Charles G. Koch Charitable Foundation_Regent University20107500"/>
    <x v="0"/>
    <s v="Regent University"/>
    <x v="293"/>
    <n v="7500"/>
    <x v="22"/>
    <x v="2"/>
    <m/>
    <n v="102"/>
    <x v="0"/>
    <x v="1"/>
    <x v="0"/>
    <s v=""/>
    <x v="1"/>
  </r>
  <r>
    <n v="990"/>
    <s v="Charles G. Koch Charitable Foundation_Research Foundation of the State University of New York201012000"/>
    <x v="0"/>
    <s v="Research Foundation of the State University of New York"/>
    <x v="294"/>
    <n v="12000"/>
    <x v="22"/>
    <x v="2"/>
    <m/>
    <n v="103"/>
    <x v="0"/>
    <x v="1"/>
    <x v="0"/>
    <s v=""/>
    <x v="1"/>
  </r>
  <r>
    <n v="990"/>
    <s v="Charles G. Koch Charitable Foundation_Rhodes College201028000"/>
    <x v="0"/>
    <s v="Rhodes College"/>
    <x v="160"/>
    <n v="28000"/>
    <x v="22"/>
    <x v="2"/>
    <m/>
    <n v="104"/>
    <x v="0"/>
    <x v="1"/>
    <x v="0"/>
    <s v=""/>
    <x v="1"/>
  </r>
  <r>
    <n v="990"/>
    <s v="Charles G. Koch Charitable Foundation_Robert Morris University20101500"/>
    <x v="0"/>
    <s v="Robert Morris University"/>
    <x v="295"/>
    <n v="1500"/>
    <x v="22"/>
    <x v="2"/>
    <m/>
    <n v="105"/>
    <x v="0"/>
    <x v="1"/>
    <x v="0"/>
    <s v=""/>
    <x v="1"/>
  </r>
  <r>
    <n v="990"/>
    <s v="Charles G. Koch Charitable Foundation_Rockford College20107500"/>
    <x v="0"/>
    <s v="Rockford College"/>
    <x v="224"/>
    <n v="7500"/>
    <x v="22"/>
    <x v="2"/>
    <m/>
    <n v="106"/>
    <x v="0"/>
    <x v="1"/>
    <x v="0"/>
    <s v=""/>
    <x v="1"/>
  </r>
  <r>
    <n v="990"/>
    <s v="Charles G. Koch Charitable Foundation_Roosevelt20107950"/>
    <x v="0"/>
    <s v="Roosevelt"/>
    <x v="296"/>
    <n v="7950"/>
    <x v="22"/>
    <x v="2"/>
    <m/>
    <n v="107"/>
    <x v="0"/>
    <x v="1"/>
    <x v="0"/>
    <s v=""/>
    <x v="1"/>
  </r>
  <r>
    <n v="990"/>
    <s v="Charles G. Koch Charitable Foundation_Royal Institute for Advancement of Learning20106000"/>
    <x v="0"/>
    <s v="Royal Institute for Advancement of Learning"/>
    <x v="297"/>
    <n v="6000"/>
    <x v="22"/>
    <x v="2"/>
    <s v="McGill"/>
    <n v="108"/>
    <x v="0"/>
    <x v="1"/>
    <x v="0"/>
    <s v=""/>
    <x v="1"/>
  </r>
  <r>
    <n v="990"/>
    <s v="Charles G. Koch Charitable Foundation_Ryan Foundation20104500"/>
    <x v="0"/>
    <s v="Ryan Foundation"/>
    <x v="225"/>
    <n v="4500"/>
    <x v="22"/>
    <x v="2"/>
    <m/>
    <n v="109"/>
    <x v="0"/>
    <x v="0"/>
    <x v="0"/>
    <s v=""/>
    <x v="1"/>
  </r>
  <r>
    <n v="990"/>
    <s v="Charles G. Koch Charitable Foundation_Saginaw Valley State University20104940"/>
    <x v="0"/>
    <s v="Saginaw Valley State University"/>
    <x v="298"/>
    <n v="4940"/>
    <x v="22"/>
    <x v="2"/>
    <m/>
    <n v="110"/>
    <x v="0"/>
    <x v="1"/>
    <x v="0"/>
    <s v=""/>
    <x v="1"/>
  </r>
  <r>
    <n v="990"/>
    <s v="Charles G. Koch Charitable Foundation_Salisbury University Foundation201012000"/>
    <x v="0"/>
    <s v="Salisbury University Foundation"/>
    <x v="299"/>
    <n v="12000"/>
    <x v="22"/>
    <x v="2"/>
    <m/>
    <n v="111"/>
    <x v="0"/>
    <x v="1"/>
    <x v="0"/>
    <s v=""/>
    <x v="1"/>
  </r>
  <r>
    <n v="990"/>
    <s v="Charles G. Koch Charitable Foundation_Salvation Army201050000"/>
    <x v="0"/>
    <s v="Salvation Army"/>
    <x v="124"/>
    <n v="50000"/>
    <x v="22"/>
    <x v="2"/>
    <m/>
    <n v="112"/>
    <x v="0"/>
    <x v="0"/>
    <x v="1"/>
    <s v=""/>
    <x v="1"/>
  </r>
  <r>
    <n v="990"/>
    <s v="Charles G. Koch Charitable Foundation_San Jose State University201016500"/>
    <x v="0"/>
    <s v="San Jose State University"/>
    <x v="137"/>
    <n v="16500"/>
    <x v="22"/>
    <x v="2"/>
    <m/>
    <n v="113"/>
    <x v="0"/>
    <x v="1"/>
    <x v="0"/>
    <s v=""/>
    <x v="1"/>
  </r>
  <r>
    <n v="990"/>
    <s v="Charles G. Koch Charitable Foundation_Sarah Lawrence College20109000"/>
    <x v="0"/>
    <s v="Sarah Lawrence College"/>
    <x v="300"/>
    <n v="9000"/>
    <x v="22"/>
    <x v="2"/>
    <m/>
    <n v="114"/>
    <x v="0"/>
    <x v="1"/>
    <x v="0"/>
    <s v=""/>
    <x v="1"/>
  </r>
  <r>
    <n v="990"/>
    <s v="Charles G. Koch Charitable Foundation_Seton Hall University201010131"/>
    <x v="0"/>
    <s v="Seton Hall University"/>
    <x v="227"/>
    <n v="10131"/>
    <x v="22"/>
    <x v="2"/>
    <m/>
    <n v="115"/>
    <x v="0"/>
    <x v="1"/>
    <x v="0"/>
    <s v=""/>
    <x v="1"/>
  </r>
  <r>
    <n v="990"/>
    <s v="Charles G. Koch Charitable Foundation_Skidmore College20103800"/>
    <x v="0"/>
    <s v="Skidmore College"/>
    <x v="301"/>
    <n v="3800"/>
    <x v="22"/>
    <x v="2"/>
    <m/>
    <n v="116"/>
    <x v="0"/>
    <x v="1"/>
    <x v="0"/>
    <s v=""/>
    <x v="1"/>
  </r>
  <r>
    <n v="990"/>
    <s v="Charles G. Koch Charitable Foundation_Smithsonian Institute Astrophysical Observatory (Willie Soon)201055000"/>
    <x v="0"/>
    <s v="Smithsonian Institute Astrophysical Observatory (Willie Soon)"/>
    <x v="146"/>
    <n v="55000"/>
    <x v="22"/>
    <x v="2"/>
    <s v="&quot;Smithsonian Institute Astrophysical Observatory&quot; in original"/>
    <n v="117"/>
    <x v="0"/>
    <x v="1"/>
    <x v="0"/>
    <s v=""/>
    <x v="1"/>
  </r>
  <r>
    <n v="990"/>
    <s v="Charles G. Koch Charitable Foundation_Southern Illinois University Foundation201014976"/>
    <x v="0"/>
    <s v="Southern Illinois University Foundation"/>
    <x v="302"/>
    <n v="14976"/>
    <x v="22"/>
    <x v="2"/>
    <m/>
    <n v="118"/>
    <x v="0"/>
    <x v="1"/>
    <x v="0"/>
    <s v=""/>
    <x v="1"/>
  </r>
  <r>
    <n v="990"/>
    <s v="Charles G. Koch Charitable Foundation_Southern Methodist University2010800"/>
    <x v="0"/>
    <s v="Southern Methodist University"/>
    <x v="303"/>
    <n v="800"/>
    <x v="22"/>
    <x v="2"/>
    <m/>
    <n v="119"/>
    <x v="0"/>
    <x v="1"/>
    <x v="0"/>
    <s v=""/>
    <x v="1"/>
  </r>
  <r>
    <n v="990"/>
    <s v="Charles G. Koch Charitable Foundation_St Cloud State University Foundation20105500"/>
    <x v="0"/>
    <s v="St Cloud State University Foundation"/>
    <x v="188"/>
    <n v="5500"/>
    <x v="22"/>
    <x v="2"/>
    <m/>
    <n v="120"/>
    <x v="0"/>
    <x v="1"/>
    <x v="0"/>
    <s v=""/>
    <x v="1"/>
  </r>
  <r>
    <n v="990"/>
    <s v="Charles G. Koch Charitable Foundation_St John Fisher College20108000"/>
    <x v="0"/>
    <s v="St John Fisher College"/>
    <x v="304"/>
    <n v="8000"/>
    <x v="22"/>
    <x v="2"/>
    <m/>
    <n v="121"/>
    <x v="0"/>
    <x v="1"/>
    <x v="0"/>
    <s v=""/>
    <x v="1"/>
  </r>
  <r>
    <n v="990"/>
    <s v="Charles G. Koch Charitable Foundation_St John's University201022000"/>
    <x v="0"/>
    <s v="St John's University"/>
    <x v="226"/>
    <n v="22000"/>
    <x v="22"/>
    <x v="2"/>
    <m/>
    <n v="122"/>
    <x v="0"/>
    <x v="1"/>
    <x v="0"/>
    <s v=""/>
    <x v="1"/>
  </r>
  <r>
    <n v="990"/>
    <s v="Charles G. Koch Charitable Foundation_St Lawrence University201010000"/>
    <x v="0"/>
    <s v="St Lawrence University"/>
    <x v="161"/>
    <n v="10000"/>
    <x v="22"/>
    <x v="2"/>
    <m/>
    <n v="123"/>
    <x v="0"/>
    <x v="1"/>
    <x v="0"/>
    <s v=""/>
    <x v="1"/>
  </r>
  <r>
    <n v="990"/>
    <s v="Charles G. Koch Charitable Foundation_St Vincent20107500"/>
    <x v="0"/>
    <s v="St Vincent"/>
    <x v="305"/>
    <n v="7500"/>
    <x v="22"/>
    <x v="2"/>
    <s v="Presumably College"/>
    <n v="124"/>
    <x v="0"/>
    <x v="1"/>
    <x v="0"/>
    <s v=""/>
    <x v="1"/>
  </r>
  <r>
    <n v="990"/>
    <s v="Charles G. Koch Charitable Foundation_Stillman College20107500"/>
    <x v="0"/>
    <s v="Stillman College"/>
    <x v="306"/>
    <n v="7500"/>
    <x v="22"/>
    <x v="2"/>
    <m/>
    <n v="125"/>
    <x v="0"/>
    <x v="1"/>
    <x v="0"/>
    <s v=""/>
    <x v="1"/>
  </r>
  <r>
    <n v="990"/>
    <s v="Charles G. Koch Charitable Foundation_Stonehill College201013494"/>
    <x v="0"/>
    <s v="Stonehill College"/>
    <x v="307"/>
    <n v="13494"/>
    <x v="22"/>
    <x v="2"/>
    <m/>
    <n v="126"/>
    <x v="0"/>
    <x v="1"/>
    <x v="0"/>
    <s v=""/>
    <x v="1"/>
  </r>
  <r>
    <n v="990"/>
    <s v="Charles G. Koch Charitable Foundation_Students for Liberty201020000"/>
    <x v="0"/>
    <s v="Students for Liberty"/>
    <x v="230"/>
    <n v="20000"/>
    <x v="22"/>
    <x v="2"/>
    <m/>
    <n v="127"/>
    <x v="0"/>
    <x v="0"/>
    <x v="0"/>
    <s v="https://www.sourcewatch.org/index.php/Students_for_Liberty"/>
    <x v="2"/>
  </r>
  <r>
    <n v="990"/>
    <s v="Charles G. Koch Charitable Foundation_Suffolk University2010209697"/>
    <x v="0"/>
    <s v="Suffolk University"/>
    <x v="163"/>
    <n v="209697"/>
    <x v="22"/>
    <x v="2"/>
    <m/>
    <n v="128"/>
    <x v="0"/>
    <x v="1"/>
    <x v="0"/>
    <s v=""/>
    <x v="1"/>
  </r>
  <r>
    <n v="990"/>
    <s v="Charles G. Koch Charitable Foundation_Texas State University - San Marcos20107500"/>
    <x v="0"/>
    <s v="Texas State University - San Marcos"/>
    <x v="308"/>
    <n v="7500"/>
    <x v="22"/>
    <x v="2"/>
    <m/>
    <n v="129"/>
    <x v="0"/>
    <x v="1"/>
    <x v="0"/>
    <s v=""/>
    <x v="1"/>
  </r>
  <r>
    <n v="990"/>
    <s v="Charles G. Koch Charitable Foundation_Fund for American Studies201080000"/>
    <x v="0"/>
    <s v="Fund for American Studies"/>
    <x v="116"/>
    <n v="80000"/>
    <x v="22"/>
    <x v="2"/>
    <m/>
    <n v="130"/>
    <x v="0"/>
    <x v="0"/>
    <x v="0"/>
    <s v="https://www.sourcewatch.org/index.php/Fund_for_American_Studies"/>
    <x v="2"/>
  </r>
  <r>
    <n v="990"/>
    <s v="Charles G. Koch Charitable Foundation_The King's College201010000"/>
    <x v="0"/>
    <s v="The King's College"/>
    <x v="179"/>
    <n v="10000"/>
    <x v="22"/>
    <x v="2"/>
    <m/>
    <n v="131"/>
    <x v="0"/>
    <x v="1"/>
    <x v="0"/>
    <s v=""/>
    <x v="1"/>
  </r>
  <r>
    <n v="990"/>
    <s v="Charles G. Koch Charitable Foundation_Trinity College201011053"/>
    <x v="0"/>
    <s v="Trinity College"/>
    <x v="191"/>
    <n v="11053"/>
    <x v="22"/>
    <x v="2"/>
    <m/>
    <n v="132"/>
    <x v="0"/>
    <x v="1"/>
    <x v="0"/>
    <s v=""/>
    <x v="1"/>
  </r>
  <r>
    <n v="990"/>
    <s v="Charles G. Koch Charitable Foundation_Troy University Foundation2010240000"/>
    <x v="0"/>
    <s v="Troy University Foundation"/>
    <x v="309"/>
    <n v="240000"/>
    <x v="22"/>
    <x v="2"/>
    <m/>
    <n v="133"/>
    <x v="0"/>
    <x v="1"/>
    <x v="0"/>
    <s v=""/>
    <x v="1"/>
  </r>
  <r>
    <n v="990"/>
    <s v="Charles G. Koch Charitable Foundation_UB Foundation Services20107960"/>
    <x v="0"/>
    <s v="UB Foundation Services"/>
    <x v="310"/>
    <n v="7960"/>
    <x v="22"/>
    <x v="2"/>
    <m/>
    <n v="134"/>
    <x v="0"/>
    <x v="1"/>
    <x v="0"/>
    <s v=""/>
    <x v="1"/>
  </r>
  <r>
    <n v="990"/>
    <s v="Charles G. Koch Charitable Foundation_University of Alabama Huntsville20108000"/>
    <x v="0"/>
    <s v="University of Alabama Huntsville"/>
    <x v="232"/>
    <n v="8000"/>
    <x v="22"/>
    <x v="2"/>
    <m/>
    <n v="135"/>
    <x v="0"/>
    <x v="1"/>
    <x v="0"/>
    <s v=""/>
    <x v="1"/>
  </r>
  <r>
    <n v="990"/>
    <s v="Charles G. Koch Charitable Foundation_University of Alaska Fairbanks201011500"/>
    <x v="0"/>
    <s v="University of Alaska Fairbanks"/>
    <x v="192"/>
    <n v="11500"/>
    <x v="22"/>
    <x v="2"/>
    <m/>
    <n v="136"/>
    <x v="0"/>
    <x v="1"/>
    <x v="0"/>
    <s v=""/>
    <x v="1"/>
  </r>
  <r>
    <n v="990"/>
    <s v="Charles G. Koch Charitable Foundation_University of Arizona Foundation2010512445"/>
    <x v="0"/>
    <s v="University of Arizona Foundation"/>
    <x v="233"/>
    <n v="512445"/>
    <x v="22"/>
    <x v="2"/>
    <m/>
    <n v="137"/>
    <x v="0"/>
    <x v="1"/>
    <x v="0"/>
    <s v=""/>
    <x v="1"/>
  </r>
  <r>
    <n v="990"/>
    <s v="Charles G. Koch Charitable Foundation_University of Arkansas - Little Rock20106855"/>
    <x v="0"/>
    <s v="University of Arkansas - Little Rock"/>
    <x v="311"/>
    <n v="6855"/>
    <x v="22"/>
    <x v="2"/>
    <m/>
    <n v="138"/>
    <x v="0"/>
    <x v="1"/>
    <x v="0"/>
    <s v=""/>
    <x v="1"/>
  </r>
  <r>
    <n v="990"/>
    <s v="Charles G. Koch Charitable Foundation_University of California - Davis20106000"/>
    <x v="0"/>
    <s v="University of California - Davis"/>
    <x v="234"/>
    <n v="6000"/>
    <x v="22"/>
    <x v="2"/>
    <m/>
    <n v="139"/>
    <x v="0"/>
    <x v="1"/>
    <x v="0"/>
    <s v=""/>
    <x v="1"/>
  </r>
  <r>
    <n v="990"/>
    <s v="Charles G. Koch Charitable Foundation_University of California - Los Angeles20108500"/>
    <x v="0"/>
    <s v="University of California - Los Angeles"/>
    <x v="234"/>
    <n v="8500"/>
    <x v="22"/>
    <x v="2"/>
    <m/>
    <n v="140"/>
    <x v="0"/>
    <x v="1"/>
    <x v="0"/>
    <s v=""/>
    <x v="1"/>
  </r>
  <r>
    <n v="990"/>
    <s v="Charles G. Koch Charitable Foundation_University of California - Riverside Foundation201015000"/>
    <x v="0"/>
    <s v="University of California - Riverside Foundation"/>
    <x v="234"/>
    <n v="15000"/>
    <x v="22"/>
    <x v="2"/>
    <m/>
    <n v="141"/>
    <x v="0"/>
    <x v="1"/>
    <x v="0"/>
    <s v=""/>
    <x v="1"/>
  </r>
  <r>
    <n v="990"/>
    <s v="Charles G. Koch Charitable Foundation_University of Central Arkansas Foundation20105175"/>
    <x v="0"/>
    <s v="University of Central Arkansas Foundation"/>
    <x v="312"/>
    <n v="5175"/>
    <x v="22"/>
    <x v="2"/>
    <m/>
    <n v="142"/>
    <x v="0"/>
    <x v="1"/>
    <x v="0"/>
    <s v=""/>
    <x v="1"/>
  </r>
  <r>
    <n v="990"/>
    <s v="Charles G. Koch Charitable Foundation_University of Colorado Foundation201020000"/>
    <x v="0"/>
    <s v="University of Colorado Foundation"/>
    <x v="235"/>
    <n v="20000"/>
    <x v="22"/>
    <x v="2"/>
    <m/>
    <n v="143"/>
    <x v="0"/>
    <x v="1"/>
    <x v="0"/>
    <s v=""/>
    <x v="1"/>
  </r>
  <r>
    <n v="990"/>
    <s v="Charles G. Koch Charitable Foundation_University of Dallas201016000"/>
    <x v="0"/>
    <s v="University of Dallas"/>
    <x v="313"/>
    <n v="16000"/>
    <x v="22"/>
    <x v="2"/>
    <m/>
    <n v="144"/>
    <x v="0"/>
    <x v="1"/>
    <x v="0"/>
    <s v=""/>
    <x v="1"/>
  </r>
  <r>
    <n v="990"/>
    <s v="Charles G. Koch Charitable Foundation_University of Dayton201015000"/>
    <x v="0"/>
    <s v="University of Dayton"/>
    <x v="314"/>
    <n v="15000"/>
    <x v="22"/>
    <x v="2"/>
    <m/>
    <n v="145"/>
    <x v="0"/>
    <x v="1"/>
    <x v="0"/>
    <s v=""/>
    <x v="1"/>
  </r>
  <r>
    <n v="990"/>
    <s v="Charles G. Koch Charitable Foundation_University of Houston201010000"/>
    <x v="0"/>
    <s v="University of Houston"/>
    <x v="26"/>
    <n v="10000"/>
    <x v="22"/>
    <x v="2"/>
    <m/>
    <n v="146"/>
    <x v="0"/>
    <x v="1"/>
    <x v="0"/>
    <s v=""/>
    <x v="1"/>
  </r>
  <r>
    <n v="990"/>
    <s v="Charles G. Koch Charitable Foundation_University of Illinois - Springfield201010375"/>
    <x v="0"/>
    <s v="University of Illinois - Springfield"/>
    <x v="315"/>
    <n v="10375"/>
    <x v="22"/>
    <x v="2"/>
    <m/>
    <n v="147"/>
    <x v="0"/>
    <x v="1"/>
    <x v="0"/>
    <s v=""/>
    <x v="1"/>
  </r>
  <r>
    <n v="990"/>
    <s v="Charles G. Koch Charitable Foundation_University of Kentucky20102000"/>
    <x v="0"/>
    <s v="University of Kentucky"/>
    <x v="316"/>
    <n v="2000"/>
    <x v="22"/>
    <x v="2"/>
    <m/>
    <n v="148"/>
    <x v="0"/>
    <x v="1"/>
    <x v="0"/>
    <s v=""/>
    <x v="1"/>
  </r>
  <r>
    <n v="990"/>
    <s v="Charles G. Koch Charitable Foundation_University of Louisville201031055"/>
    <x v="0"/>
    <s v="University of Louisville"/>
    <x v="317"/>
    <n v="31055"/>
    <x v="22"/>
    <x v="2"/>
    <m/>
    <n v="149"/>
    <x v="0"/>
    <x v="1"/>
    <x v="0"/>
    <s v=""/>
    <x v="1"/>
  </r>
  <r>
    <n v="990"/>
    <s v="Charles G. Koch Charitable Foundation_University of Maine - Machias20106000"/>
    <x v="0"/>
    <s v="University of Maine - Machias"/>
    <x v="318"/>
    <n v="6000"/>
    <x v="22"/>
    <x v="2"/>
    <m/>
    <n v="150"/>
    <x v="0"/>
    <x v="1"/>
    <x v="0"/>
    <s v=""/>
    <x v="1"/>
  </r>
  <r>
    <n v="990"/>
    <s v="Charles G. Koch Charitable Foundation_University of Missouri - Columbia201014000"/>
    <x v="0"/>
    <s v="University of Missouri - Columbia"/>
    <x v="193"/>
    <n v="14000"/>
    <x v="22"/>
    <x v="2"/>
    <m/>
    <n v="151"/>
    <x v="0"/>
    <x v="1"/>
    <x v="0"/>
    <s v=""/>
    <x v="1"/>
  </r>
  <r>
    <n v="990"/>
    <s v="Charles G. Koch Charitable Foundation_University of North Carolina - Chapel Hill20105000"/>
    <x v="0"/>
    <s v="University of North Carolina - Chapel Hill"/>
    <x v="319"/>
    <n v="5000"/>
    <x v="22"/>
    <x v="2"/>
    <m/>
    <n v="152"/>
    <x v="0"/>
    <x v="1"/>
    <x v="0"/>
    <s v=""/>
    <x v="1"/>
  </r>
  <r>
    <n v="990"/>
    <s v="Charles G. Koch Charitable Foundation_University of Nebraska - Omaha201010000"/>
    <x v="0"/>
    <s v="University of Nebraska - Omaha"/>
    <x v="203"/>
    <n v="10000"/>
    <x v="22"/>
    <x v="2"/>
    <m/>
    <n v="153"/>
    <x v="0"/>
    <x v="1"/>
    <x v="0"/>
    <s v=""/>
    <x v="1"/>
  </r>
  <r>
    <n v="990"/>
    <s v="Charles G. Koch Charitable Foundation_University of Nevada Reno Foundation20108000"/>
    <x v="0"/>
    <s v="University of Nevada Reno Foundation"/>
    <x v="320"/>
    <n v="8000"/>
    <x v="22"/>
    <x v="2"/>
    <m/>
    <n v="154"/>
    <x v="0"/>
    <x v="1"/>
    <x v="0"/>
    <s v=""/>
    <x v="1"/>
  </r>
  <r>
    <n v="990"/>
    <s v="Charles G. Koch Charitable Foundation_University of Notre Dame20109650"/>
    <x v="0"/>
    <s v="University of Notre Dame"/>
    <x v="321"/>
    <n v="9650"/>
    <x v="22"/>
    <x v="2"/>
    <m/>
    <n v="155"/>
    <x v="0"/>
    <x v="1"/>
    <x v="0"/>
    <s v=""/>
    <x v="1"/>
  </r>
  <r>
    <n v="990"/>
    <s v="Charles G. Koch Charitable Foundation_University of Oklahoma20103000"/>
    <x v="0"/>
    <s v="University of Oklahoma"/>
    <x v="322"/>
    <n v="3000"/>
    <x v="22"/>
    <x v="2"/>
    <m/>
    <n v="156"/>
    <x v="0"/>
    <x v="1"/>
    <x v="0"/>
    <s v=""/>
    <x v="1"/>
  </r>
  <r>
    <n v="990"/>
    <s v="Charles G. Koch Charitable Foundation_University of San Diego20109317"/>
    <x v="0"/>
    <s v="University of San Diego"/>
    <x v="237"/>
    <n v="9317"/>
    <x v="22"/>
    <x v="2"/>
    <m/>
    <n v="157"/>
    <x v="0"/>
    <x v="1"/>
    <x v="0"/>
    <s v=""/>
    <x v="1"/>
  </r>
  <r>
    <n v="990"/>
    <s v="Charles G. Koch Charitable Foundation_University of South Florida Foundation20105000"/>
    <x v="0"/>
    <s v="University of South Florida Foundation"/>
    <x v="323"/>
    <n v="5000"/>
    <x v="22"/>
    <x v="2"/>
    <m/>
    <n v="158"/>
    <x v="0"/>
    <x v="1"/>
    <x v="0"/>
    <s v=""/>
    <x v="1"/>
  </r>
  <r>
    <n v="990"/>
    <s v="Charles G. Koch Charitable Foundation_University of Texas - El Paso201011475"/>
    <x v="0"/>
    <s v="University of Texas - El Paso"/>
    <x v="139"/>
    <n v="11475"/>
    <x v="22"/>
    <x v="2"/>
    <s v="University of Texas at el paso"/>
    <n v="159"/>
    <x v="0"/>
    <x v="1"/>
    <x v="0"/>
    <s v=""/>
    <x v="1"/>
  </r>
  <r>
    <n v="990"/>
    <s v="Charles G. Koch Charitable Foundation_University of Texas Pan American Foundation201018300"/>
    <x v="0"/>
    <s v="University of Texas Pan American Foundation"/>
    <x v="139"/>
    <n v="18300"/>
    <x v="22"/>
    <x v="2"/>
    <m/>
    <n v="160"/>
    <x v="0"/>
    <x v="1"/>
    <x v="0"/>
    <s v=""/>
    <x v="1"/>
  </r>
  <r>
    <n v="990"/>
    <s v="Charles G. Koch Charitable Foundation_University of Washington20107000"/>
    <x v="0"/>
    <s v="University of Washington"/>
    <x v="324"/>
    <n v="7000"/>
    <x v="22"/>
    <x v="2"/>
    <m/>
    <n v="161"/>
    <x v="0"/>
    <x v="1"/>
    <x v="0"/>
    <s v=""/>
    <x v="1"/>
  </r>
  <r>
    <n v="990"/>
    <s v="Charles G. Koch Charitable Foundation_University of West Florida Foundation20107500"/>
    <x v="0"/>
    <s v="University of West Florida Foundation"/>
    <x v="325"/>
    <n v="7500"/>
    <x v="22"/>
    <x v="2"/>
    <m/>
    <n v="162"/>
    <x v="0"/>
    <x v="1"/>
    <x v="0"/>
    <s v=""/>
    <x v="1"/>
  </r>
  <r>
    <n v="990"/>
    <s v="Charles G. Koch Charitable Foundation_University of Wisconsin Eau Claire20108500"/>
    <x v="0"/>
    <s v="University of Wisconsin Eau Claire"/>
    <x v="326"/>
    <n v="8500"/>
    <x v="22"/>
    <x v="2"/>
    <m/>
    <n v="163"/>
    <x v="0"/>
    <x v="1"/>
    <x v="0"/>
    <s v=""/>
    <x v="1"/>
  </r>
  <r>
    <n v="990"/>
    <s v="Charles G. Koch Charitable Foundation_University of Wisconsin Madison20105400"/>
    <x v="0"/>
    <s v="University of Wisconsin Madison"/>
    <x v="327"/>
    <n v="5400"/>
    <x v="22"/>
    <x v="2"/>
    <m/>
    <n v="164"/>
    <x v="0"/>
    <x v="1"/>
    <x v="0"/>
    <s v=""/>
    <x v="1"/>
  </r>
  <r>
    <n v="990"/>
    <s v="Charles G. Koch Charitable Foundation_University of Richmond201011675"/>
    <x v="0"/>
    <s v="University of Richmond"/>
    <x v="328"/>
    <n v="11675"/>
    <x v="22"/>
    <x v="2"/>
    <m/>
    <n v="165"/>
    <x v="0"/>
    <x v="1"/>
    <x v="0"/>
    <s v=""/>
    <x v="1"/>
  </r>
  <r>
    <n v="990"/>
    <s v="Charles G. Koch Charitable Foundation_University of South Alabama20109851"/>
    <x v="0"/>
    <s v="University of South Alabama"/>
    <x v="238"/>
    <n v="9851"/>
    <x v="22"/>
    <x v="2"/>
    <m/>
    <n v="166"/>
    <x v="0"/>
    <x v="1"/>
    <x v="0"/>
    <s v=""/>
    <x v="1"/>
  </r>
  <r>
    <n v="990"/>
    <s v="Charles G. Koch Charitable Foundation_Utah State University2010170000"/>
    <x v="0"/>
    <s v="Utah State University"/>
    <x v="164"/>
    <n v="170000"/>
    <x v="22"/>
    <x v="2"/>
    <m/>
    <n v="167"/>
    <x v="0"/>
    <x v="1"/>
    <x v="0"/>
    <s v=""/>
    <x v="1"/>
  </r>
  <r>
    <n v="990"/>
    <s v="Charles G. Koch Charitable Foundation_Wake Forest University20106810"/>
    <x v="0"/>
    <s v="Wake Forest University"/>
    <x v="240"/>
    <n v="6810"/>
    <x v="22"/>
    <x v="2"/>
    <m/>
    <n v="168"/>
    <x v="0"/>
    <x v="1"/>
    <x v="0"/>
    <s v=""/>
    <x v="1"/>
  </r>
  <r>
    <n v="990"/>
    <s v="Charles G. Koch Charitable Foundation_Wesleyan College20109000"/>
    <x v="0"/>
    <s v="Wesleyan College"/>
    <x v="329"/>
    <n v="9000"/>
    <x v="22"/>
    <x v="2"/>
    <s v="&quot;Wesleyan&quot; (no college) original wording"/>
    <n v="169"/>
    <x v="0"/>
    <x v="1"/>
    <x v="0"/>
    <s v=""/>
    <x v="1"/>
  </r>
  <r>
    <n v="990"/>
    <s v="Charles G. Koch Charitable Foundation_West Virginia University Foundation2010272100"/>
    <x v="0"/>
    <s v="West Virginia University Foundation"/>
    <x v="151"/>
    <n v="272100"/>
    <x v="22"/>
    <x v="2"/>
    <m/>
    <n v="170"/>
    <x v="0"/>
    <x v="1"/>
    <x v="0"/>
    <s v=""/>
    <x v="1"/>
  </r>
  <r>
    <n v="990"/>
    <s v="Charles G. Koch Charitable Foundation_Western Kentucky University Foundation20106000"/>
    <x v="0"/>
    <s v="Western Kentucky University Foundation"/>
    <x v="330"/>
    <n v="6000"/>
    <x v="22"/>
    <x v="2"/>
    <m/>
    <n v="171"/>
    <x v="0"/>
    <x v="1"/>
    <x v="0"/>
    <s v=""/>
    <x v="1"/>
  </r>
  <r>
    <n v="990"/>
    <s v="Charles G. Koch Charitable Foundation_Whitman College20106000"/>
    <x v="0"/>
    <s v="Whitman College"/>
    <x v="331"/>
    <n v="6000"/>
    <x v="22"/>
    <x v="2"/>
    <m/>
    <n v="172"/>
    <x v="0"/>
    <x v="1"/>
    <x v="0"/>
    <s v=""/>
    <x v="1"/>
  </r>
  <r>
    <n v="990"/>
    <s v="Charles G. Koch Charitable Foundation_Winston-Salem State University20108500"/>
    <x v="0"/>
    <s v="Winston-Salem State University"/>
    <x v="332"/>
    <n v="8500"/>
    <x v="22"/>
    <x v="2"/>
    <m/>
    <n v="173"/>
    <x v="0"/>
    <x v="1"/>
    <x v="0"/>
    <s v=""/>
    <x v="1"/>
  </r>
  <r>
    <n v="990"/>
    <s v="Charles G. Koch Charitable Foundation_WMU Foundation201014090"/>
    <x v="0"/>
    <s v="WMU Foundation"/>
    <x v="333"/>
    <n v="14090"/>
    <x v="22"/>
    <x v="2"/>
    <m/>
    <n v="174"/>
    <x v="0"/>
    <x v="0"/>
    <x v="0"/>
    <s v=""/>
    <x v="1"/>
  </r>
  <r>
    <n v="990"/>
    <s v="Charles G. Koch Charitable Foundation_Yeshiva University201020000"/>
    <x v="0"/>
    <s v="Yeshiva University"/>
    <x v="334"/>
    <n v="20000"/>
    <x v="22"/>
    <x v="2"/>
    <m/>
    <n v="175"/>
    <x v="0"/>
    <x v="1"/>
    <x v="0"/>
    <s v=""/>
    <x v="1"/>
  </r>
  <r>
    <n v="990"/>
    <s v="Charles G. Koch Charitable Foundation_Greater Wichita YMCA20105000"/>
    <x v="0"/>
    <s v="Greater Wichita YMCA"/>
    <x v="335"/>
    <n v="5000"/>
    <x v="22"/>
    <x v="2"/>
    <m/>
    <n v="176"/>
    <x v="0"/>
    <x v="0"/>
    <x v="1"/>
    <s v=""/>
    <x v="1"/>
  </r>
  <r>
    <n v="990"/>
    <s v="Charles G. Koch Charitable Foundation_Bill of Rights Institute2011350000"/>
    <x v="0"/>
    <s v="Bill of Rights Institute"/>
    <x v="112"/>
    <n v="350000"/>
    <x v="23"/>
    <x v="2"/>
    <m/>
    <n v="1"/>
    <x v="0"/>
    <x v="0"/>
    <x v="0"/>
    <s v="https://www.sourcewatch.org/index.php/Bill_of_Rights_Institute"/>
    <x v="2"/>
  </r>
  <r>
    <n v="990"/>
    <s v="Charles G. Koch Charitable Foundation_Clemson University2011250000"/>
    <x v="0"/>
    <s v="Clemson University"/>
    <x v="98"/>
    <n v="250000"/>
    <x v="23"/>
    <x v="2"/>
    <m/>
    <n v="2"/>
    <x v="0"/>
    <x v="1"/>
    <x v="0"/>
    <s v=""/>
    <x v="1"/>
  </r>
  <r>
    <n v="990"/>
    <s v="Charles G. Koch Charitable Foundation_Florida State University Foundation2011250000"/>
    <x v="0"/>
    <s v="Florida State University Foundation"/>
    <x v="156"/>
    <n v="250000"/>
    <x v="23"/>
    <x v="2"/>
    <m/>
    <n v="3"/>
    <x v="0"/>
    <x v="1"/>
    <x v="0"/>
    <s v=""/>
    <x v="1"/>
  </r>
  <r>
    <n v="990"/>
    <s v="Charles G. Koch Charitable Foundation_Jack Miller Center2011250000"/>
    <x v="0"/>
    <s v="Jack Miller Center"/>
    <x v="177"/>
    <n v="250000"/>
    <x v="23"/>
    <x v="2"/>
    <m/>
    <n v="4"/>
    <x v="0"/>
    <x v="0"/>
    <x v="0"/>
    <s v="https://www.sourcewatch.org/index.php/Jack_Miller_Center"/>
    <x v="2"/>
  </r>
  <r>
    <n v="990"/>
    <s v="Charles G. Koch Charitable Foundation_Southern Methodist University2011101000"/>
    <x v="0"/>
    <s v="Southern Methodist University"/>
    <x v="303"/>
    <n v="101000"/>
    <x v="23"/>
    <x v="2"/>
    <m/>
    <n v="5"/>
    <x v="0"/>
    <x v="1"/>
    <x v="0"/>
    <s v=""/>
    <x v="1"/>
  </r>
  <r>
    <n v="990"/>
    <s v="Charles G. Koch Charitable Foundation_Troy University Foundation2011240000"/>
    <x v="0"/>
    <s v="Troy University Foundation"/>
    <x v="309"/>
    <n v="240000"/>
    <x v="23"/>
    <x v="2"/>
    <m/>
    <n v="6"/>
    <x v="0"/>
    <x v="1"/>
    <x v="0"/>
    <s v=""/>
    <x v="1"/>
  </r>
  <r>
    <n v="990"/>
    <s v="Charles G. Koch Charitable Foundation_University of Alabama Foundation2011200000"/>
    <x v="0"/>
    <s v="University of Alabama Foundation"/>
    <x v="232"/>
    <n v="200000"/>
    <x v="23"/>
    <x v="2"/>
    <m/>
    <n v="7"/>
    <x v="0"/>
    <x v="1"/>
    <x v="0"/>
    <s v=""/>
    <x v="1"/>
  </r>
  <r>
    <n v="990"/>
    <s v="Charles G. Koch Charitable Foundation_Utah State University Foundation2011125000"/>
    <x v="0"/>
    <s v="Utah State University Foundation"/>
    <x v="164"/>
    <n v="125000"/>
    <x v="23"/>
    <x v="2"/>
    <m/>
    <n v="8"/>
    <x v="0"/>
    <x v="1"/>
    <x v="0"/>
    <s v=""/>
    <x v="1"/>
  </r>
  <r>
    <n v="990"/>
    <s v="Charles G. Koch Charitable Foundation_West Virginia University Foundation2011200000"/>
    <x v="0"/>
    <s v="West Virginia University Foundation"/>
    <x v="151"/>
    <n v="200000"/>
    <x v="23"/>
    <x v="2"/>
    <m/>
    <n v="9"/>
    <x v="0"/>
    <x v="1"/>
    <x v="0"/>
    <s v=""/>
    <x v="1"/>
  </r>
  <r>
    <n v="990"/>
    <s v="Charles G. Koch Charitable Foundation_Salvation Army201135000"/>
    <x v="0"/>
    <s v="Salvation Army"/>
    <x v="124"/>
    <n v="35000"/>
    <x v="23"/>
    <x v="2"/>
    <m/>
    <n v="10"/>
    <x v="0"/>
    <x v="0"/>
    <x v="1"/>
    <s v=""/>
    <x v="1"/>
  </r>
  <r>
    <n v="990"/>
    <s v="Charles G. Koch Charitable Foundation_The Phillips Foundation20114600"/>
    <x v="0"/>
    <s v="The Phillips Foundation"/>
    <x v="125"/>
    <n v="4600"/>
    <x v="23"/>
    <x v="2"/>
    <m/>
    <n v="11"/>
    <x v="0"/>
    <x v="0"/>
    <x v="0"/>
    <s v="https://www.sourcewatch.org/index.php/Phillips_Foundation"/>
    <x v="2"/>
  </r>
  <r>
    <n v="990"/>
    <s v="Charles G. Koch Charitable Foundation_Greater Wichita YMCA20115000"/>
    <x v="0"/>
    <s v="Greater Wichita YMCA"/>
    <x v="335"/>
    <n v="5000"/>
    <x v="23"/>
    <x v="2"/>
    <m/>
    <n v="12"/>
    <x v="0"/>
    <x v="0"/>
    <x v="1"/>
    <s v=""/>
    <x v="1"/>
  </r>
  <r>
    <n v="990"/>
    <s v="Charles G. Koch Charitable Foundation_George Mason University Foundation20114157548"/>
    <x v="0"/>
    <s v="George Mason University Foundation"/>
    <x v="22"/>
    <n v="4157548"/>
    <x v="23"/>
    <x v="2"/>
    <m/>
    <n v="13"/>
    <x v="0"/>
    <x v="1"/>
    <x v="0"/>
    <s v=""/>
    <x v="1"/>
  </r>
  <r>
    <n v="990"/>
    <s v="Charles G. Koch Charitable Foundation_Institute for Humane Studies at George Mason University20113671500"/>
    <x v="0"/>
    <s v="Institute for Humane Studies at George Mason University"/>
    <x v="23"/>
    <n v="3671500"/>
    <x v="23"/>
    <x v="2"/>
    <m/>
    <n v="14"/>
    <x v="0"/>
    <x v="1"/>
    <x v="0"/>
    <s v="https://www.desmogblog.com/institute-humane-studies-george-mason-university"/>
    <x v="0"/>
  </r>
  <r>
    <n v="990"/>
    <s v="Charles G. Koch Charitable Foundation_Academy on Capitalism and Limited Government Foundation201180000"/>
    <x v="0"/>
    <s v="Academy on Capitalism and Limited Government Foundation"/>
    <x v="336"/>
    <n v="80000"/>
    <x v="23"/>
    <x v="2"/>
    <m/>
    <n v="15"/>
    <x v="0"/>
    <x v="1"/>
    <x v="0"/>
    <s v=""/>
    <x v="1"/>
  </r>
  <r>
    <n v="990"/>
    <s v="Charles G. Koch Charitable Foundation_Florida State University2011123765"/>
    <x v="0"/>
    <s v="Florida State University"/>
    <x v="156"/>
    <n v="123765"/>
    <x v="23"/>
    <x v="2"/>
    <m/>
    <n v="16"/>
    <x v="0"/>
    <x v="1"/>
    <x v="0"/>
    <s v=""/>
    <x v="1"/>
  </r>
  <r>
    <n v="990"/>
    <s v="Charles G. Koch Charitable Foundation_George Washington University20114500"/>
    <x v="0"/>
    <s v="George Washington University"/>
    <x v="267"/>
    <n v="4500"/>
    <x v="23"/>
    <x v="2"/>
    <m/>
    <n v="17"/>
    <x v="0"/>
    <x v="1"/>
    <x v="0"/>
    <s v=""/>
    <x v="1"/>
  </r>
  <r>
    <n v="990"/>
    <s v="Charles G. Koch Charitable Foundation_New York University201135500"/>
    <x v="0"/>
    <s v="New York University"/>
    <x v="33"/>
    <n v="35500"/>
    <x v="23"/>
    <x v="2"/>
    <m/>
    <n v="18"/>
    <x v="0"/>
    <x v="1"/>
    <x v="0"/>
    <s v=""/>
    <x v="1"/>
  </r>
  <r>
    <n v="990"/>
    <s v="Charles G. Koch Charitable Foundation_Suffolk University201191692"/>
    <x v="0"/>
    <s v="Suffolk University"/>
    <x v="163"/>
    <n v="91692"/>
    <x v="23"/>
    <x v="2"/>
    <m/>
    <n v="19"/>
    <x v="0"/>
    <x v="1"/>
    <x v="0"/>
    <s v=""/>
    <x v="1"/>
  </r>
  <r>
    <n v="990"/>
    <s v="Charles G. Koch Charitable Foundation_University of North Carolina - Chapel Hill2011100000"/>
    <x v="0"/>
    <s v="University of North Carolina - Chapel Hill"/>
    <x v="319"/>
    <n v="100000"/>
    <x v="23"/>
    <x v="2"/>
    <m/>
    <n v="20"/>
    <x v="0"/>
    <x v="1"/>
    <x v="0"/>
    <s v=""/>
    <x v="1"/>
  </r>
  <r>
    <n v="990"/>
    <s v="Charles G. Koch Charitable Foundation_West Virginia University Foundation201172100"/>
    <x v="0"/>
    <s v="West Virginia University Foundation"/>
    <x v="151"/>
    <n v="72100"/>
    <x v="23"/>
    <x v="2"/>
    <m/>
    <n v="21"/>
    <x v="0"/>
    <x v="1"/>
    <x v="0"/>
    <s v=""/>
    <x v="1"/>
  </r>
  <r>
    <n v="990"/>
    <s v="Charles G. Koch Charitable Foundation_Market Based Management Institute2011185000"/>
    <x v="0"/>
    <s v="Market Based Management Institute"/>
    <x v="218"/>
    <n v="185000"/>
    <x v="23"/>
    <x v="2"/>
    <m/>
    <n v="22"/>
    <x v="0"/>
    <x v="0"/>
    <x v="0"/>
    <s v=""/>
    <x v="1"/>
  </r>
  <r>
    <n v="990"/>
    <s v="Charles G. Koch Charitable Foundation_American Council of Trustees and Alumni201125000"/>
    <x v="0"/>
    <s v="American Council of Trustees and Alumni"/>
    <x v="195"/>
    <n v="25000"/>
    <x v="23"/>
    <x v="2"/>
    <m/>
    <n v="23"/>
    <x v="0"/>
    <x v="0"/>
    <x v="0"/>
    <s v="https://www.sourcewatch.org/index.php/American_Council_of_Trustees_and_Alumni"/>
    <x v="2"/>
  </r>
  <r>
    <n v="990"/>
    <s v="Charles G. Koch Charitable Foundation_Donors Trust201150000"/>
    <x v="0"/>
    <s v="Donors Trust"/>
    <x v="264"/>
    <n v="50000"/>
    <x v="23"/>
    <x v="2"/>
    <m/>
    <n v="24"/>
    <x v="0"/>
    <x v="0"/>
    <x v="0"/>
    <s v="https://www.desmogblog.com/who-donors-trust"/>
    <x v="0"/>
  </r>
  <r>
    <n v="990"/>
    <s v="Charles G. Koch Charitable Foundation_Foundation for Individual Rights in Education201175000"/>
    <x v="0"/>
    <s v="Foundation for Individual Rights in Education"/>
    <x v="174"/>
    <n v="75000"/>
    <x v="23"/>
    <x v="2"/>
    <m/>
    <n v="25"/>
    <x v="0"/>
    <x v="0"/>
    <x v="0"/>
    <s v=""/>
    <x v="1"/>
  </r>
  <r>
    <n v="990"/>
    <s v="Charles G. Koch Charitable Foundation_Philanthropy Roundtable201125000"/>
    <x v="0"/>
    <s v="Philanthropy Roundtable"/>
    <x v="75"/>
    <n v="25000"/>
    <x v="23"/>
    <x v="2"/>
    <m/>
    <n v="26"/>
    <x v="0"/>
    <x v="0"/>
    <x v="0"/>
    <s v="http://www.sourcewatch.org/index.php/Philanthropy_Roundtable"/>
    <x v="2"/>
  </r>
  <r>
    <n v="990"/>
    <s v="Charles G. Koch Charitable Foundation_Georgia Public Policy Foundation20111750"/>
    <x v="0"/>
    <s v="Georgia Public Policy Foundation"/>
    <x v="337"/>
    <n v="1750"/>
    <x v="23"/>
    <x v="2"/>
    <m/>
    <n v="27"/>
    <x v="0"/>
    <x v="0"/>
    <x v="0"/>
    <s v="https://www.sourcewatch.org/index.php/Georgia_Public_Policy_Foundation"/>
    <x v="2"/>
  </r>
  <r>
    <n v="990"/>
    <s v="Charles G. Koch Charitable Foundation_Pacific Research Institute for Public Policy20112000"/>
    <x v="0"/>
    <s v="Pacific Research Institute for Public Policy"/>
    <x v="10"/>
    <n v="2000"/>
    <x v="23"/>
    <x v="2"/>
    <m/>
    <n v="28"/>
    <x v="0"/>
    <x v="0"/>
    <x v="0"/>
    <s v="https://www.desmogblog.com/pacific-research-institute"/>
    <x v="0"/>
  </r>
  <r>
    <n v="990"/>
    <s v="Charles G. Koch Charitable Foundation_Utah State University201135000"/>
    <x v="0"/>
    <s v="Utah State University"/>
    <x v="164"/>
    <n v="35000"/>
    <x v="23"/>
    <x v="2"/>
    <m/>
    <n v="29"/>
    <x v="0"/>
    <x v="1"/>
    <x v="0"/>
    <s v=""/>
    <x v="1"/>
  </r>
  <r>
    <n v="990"/>
    <s v="Charles G. Koch Charitable Foundation_Acton Institute for the Study of Religion and Liberty201150000"/>
    <x v="0"/>
    <s v="Acton Institute for the Study of Religion and Liberty"/>
    <x v="40"/>
    <n v="50000"/>
    <x v="23"/>
    <x v="2"/>
    <m/>
    <n v="30"/>
    <x v="0"/>
    <x v="0"/>
    <x v="0"/>
    <s v="https://www.desmogblog.com/acton-institute"/>
    <x v="0"/>
  </r>
  <r>
    <n v="990"/>
    <s v="Charles G. Koch Charitable Foundation_Heartland Institute201125000"/>
    <x v="0"/>
    <s v="Heartland Institute"/>
    <x v="3"/>
    <n v="25000"/>
    <x v="23"/>
    <x v="2"/>
    <m/>
    <n v="31"/>
    <x v="0"/>
    <x v="0"/>
    <x v="0"/>
    <s v="https://www.desmogblog.com/heartland-institute"/>
    <x v="0"/>
  </r>
  <r>
    <n v="990"/>
    <s v="Charles G. Koch Charitable Foundation_George Mason University Foundation2011250000"/>
    <x v="0"/>
    <s v="George Mason University Foundation"/>
    <x v="22"/>
    <n v="250000"/>
    <x v="23"/>
    <x v="2"/>
    <m/>
    <n v="32"/>
    <x v="0"/>
    <x v="1"/>
    <x v="0"/>
    <s v=""/>
    <x v="1"/>
  </r>
  <r>
    <n v="990"/>
    <s v="Charles G. Koch Charitable Foundation_Texas Public Policy Foundation201130000"/>
    <x v="0"/>
    <s v="Texas Public Policy Foundation"/>
    <x v="138"/>
    <n v="30000"/>
    <x v="23"/>
    <x v="2"/>
    <m/>
    <n v="33"/>
    <x v="0"/>
    <x v="0"/>
    <x v="0"/>
    <s v="https://www.desmogblog.com/texas-public-policy-foundation"/>
    <x v="0"/>
  </r>
  <r>
    <n v="990"/>
    <s v="Charles G. Koch Charitable Foundation_Commonwealth Foundation for Public Policy Alternatives20115583"/>
    <x v="0"/>
    <s v="Commonwealth Foundation for Public Policy Alternatives"/>
    <x v="155"/>
    <n v="5583"/>
    <x v="23"/>
    <x v="2"/>
    <m/>
    <n v="34"/>
    <x v="0"/>
    <x v="0"/>
    <x v="0"/>
    <s v="http://www.sourcewatch.org/index.php/Commonwealth_Foundation"/>
    <x v="2"/>
  </r>
  <r>
    <n v="990"/>
    <s v="Charles G. Koch Charitable Foundation_American Enterprise Institute for Public Policy Research2011200000"/>
    <x v="0"/>
    <s v="American Enterprise Institute for Public Policy Research"/>
    <x v="132"/>
    <n v="200000"/>
    <x v="23"/>
    <x v="2"/>
    <m/>
    <n v="35"/>
    <x v="0"/>
    <x v="0"/>
    <x v="0"/>
    <s v="https://www.desmogblog.com/american-enterprise-institute"/>
    <x v="0"/>
  </r>
  <r>
    <n v="990"/>
    <s v="Charles G. Koch Charitable Foundation_Bernard Center201125000"/>
    <x v="0"/>
    <s v="Bernard Center"/>
    <x v="338"/>
    <n v="25000"/>
    <x v="23"/>
    <x v="2"/>
    <m/>
    <n v="36"/>
    <x v="0"/>
    <x v="0"/>
    <x v="0"/>
    <s v=""/>
    <x v="1"/>
  </r>
  <r>
    <n v="990"/>
    <s v="Charles G. Koch Charitable Foundation_Capital Research Center201110000"/>
    <x v="0"/>
    <s v="Capital Research Center"/>
    <x v="19"/>
    <n v="10000"/>
    <x v="23"/>
    <x v="2"/>
    <m/>
    <n v="37"/>
    <x v="0"/>
    <x v="0"/>
    <x v="0"/>
    <s v="https://www.desmogblog.com/capital-research-center"/>
    <x v="0"/>
  </r>
  <r>
    <n v="990"/>
    <s v="Charles G. Koch Charitable Foundation_The Phillips Foundation201125000"/>
    <x v="0"/>
    <s v="The Phillips Foundation"/>
    <x v="125"/>
    <n v="25000"/>
    <x v="23"/>
    <x v="2"/>
    <m/>
    <n v="38"/>
    <x v="0"/>
    <x v="0"/>
    <x v="0"/>
    <s v="https://www.sourcewatch.org/index.php/Phillips_Foundation"/>
    <x v="2"/>
  </r>
  <r>
    <n v="990"/>
    <s v="Charles G. Koch Charitable Foundation_American Spectator Foundation201110000"/>
    <x v="0"/>
    <s v="American Spectator Foundation"/>
    <x v="245"/>
    <n v="10000"/>
    <x v="23"/>
    <x v="2"/>
    <m/>
    <n v="39"/>
    <x v="0"/>
    <x v="0"/>
    <x v="0"/>
    <s v="http://www.sourcewatch.org/index.php/American_Spectator"/>
    <x v="2"/>
  </r>
  <r>
    <n v="990"/>
    <s v="Charles G. Koch Charitable Foundation_America's Future Foundation (AFF)2011700"/>
    <x v="0"/>
    <s v="America's Future Foundation (AFF)"/>
    <x v="339"/>
    <n v="700"/>
    <x v="23"/>
    <x v="2"/>
    <m/>
    <n v="40"/>
    <x v="0"/>
    <x v="0"/>
    <x v="0"/>
    <s v="http://www.sourcewatch.org/index.php/America's_Future_Foundation"/>
    <x v="2"/>
  </r>
  <r>
    <n v="990"/>
    <s v="Charles G. Koch Charitable Foundation_Bluegrass Institute for Public Policy Solutions20115200"/>
    <x v="0"/>
    <s v="Bluegrass Institute for Public Policy Solutions"/>
    <x v="340"/>
    <n v="5200"/>
    <x v="23"/>
    <x v="2"/>
    <m/>
    <n v="41"/>
    <x v="0"/>
    <x v="0"/>
    <x v="0"/>
    <s v="https://www.sourcewatch.org/index.php/Bluegrass_Institute_for_Public_Policy_Solutions"/>
    <x v="2"/>
  </r>
  <r>
    <n v="990"/>
    <s v="Charles G. Koch Charitable Foundation_Donors Trust201125000"/>
    <x v="0"/>
    <s v="Donors Trust"/>
    <x v="264"/>
    <n v="25000"/>
    <x v="23"/>
    <x v="2"/>
    <m/>
    <n v="42"/>
    <x v="0"/>
    <x v="0"/>
    <x v="0"/>
    <s v="https://www.desmogblog.com/who-donors-trust"/>
    <x v="0"/>
  </r>
  <r>
    <n v="990"/>
    <s v="Charles G. Koch Charitable Foundation_Liberty on the Rocks2011300"/>
    <x v="0"/>
    <s v="Liberty on the Rocks"/>
    <x v="341"/>
    <n v="300"/>
    <x v="23"/>
    <x v="2"/>
    <m/>
    <n v="43"/>
    <x v="0"/>
    <x v="0"/>
    <x v="0"/>
    <s v=""/>
    <x v="1"/>
  </r>
  <r>
    <n v="990"/>
    <s v="Charles G. Koch Charitable Foundation_Network of Enlightened Women20113000"/>
    <x v="0"/>
    <s v="Network of Enlightened Women"/>
    <x v="282"/>
    <n v="3000"/>
    <x v="23"/>
    <x v="2"/>
    <m/>
    <n v="44"/>
    <x v="0"/>
    <x v="0"/>
    <x v="0"/>
    <s v="https://www.sourcewatch.org/index.php/Network_of_Enlightened_Women"/>
    <x v="2"/>
  </r>
  <r>
    <n v="990"/>
    <s v="Charles G. Koch Charitable Foundation_Students for Liberty201125000"/>
    <x v="0"/>
    <s v="Students for Liberty"/>
    <x v="230"/>
    <n v="25000"/>
    <x v="23"/>
    <x v="2"/>
    <m/>
    <n v="45"/>
    <x v="0"/>
    <x v="0"/>
    <x v="0"/>
    <s v="https://www.sourcewatch.org/index.php/Students_for_Liberty"/>
    <x v="2"/>
  </r>
  <r>
    <n v="990"/>
    <s v="Charles G. Koch Charitable Foundation_Fund for American Studies201115000"/>
    <x v="0"/>
    <s v="Fund for American Studies"/>
    <x v="116"/>
    <n v="15000"/>
    <x v="23"/>
    <x v="2"/>
    <m/>
    <n v="46"/>
    <x v="0"/>
    <x v="0"/>
    <x v="0"/>
    <s v="https://www.sourcewatch.org/index.php/Fund_for_American_Studies"/>
    <x v="2"/>
  </r>
  <r>
    <n v="990"/>
    <s v="Charles G. Koch Charitable Foundation_Alexander Hamilton Institute for the Study of Western Civilization20119000"/>
    <x v="0"/>
    <s v="Alexander Hamilton Institute for the Study of Western Civilization"/>
    <x v="243"/>
    <n v="9000"/>
    <x v="23"/>
    <x v="2"/>
    <m/>
    <n v="47"/>
    <x v="0"/>
    <x v="0"/>
    <x v="0"/>
    <s v=""/>
    <x v="1"/>
  </r>
  <r>
    <n v="990"/>
    <s v="Charles G. Koch Charitable Foundation_Alma College20118000"/>
    <x v="0"/>
    <s v="Alma College"/>
    <x v="244"/>
    <n v="8000"/>
    <x v="23"/>
    <x v="2"/>
    <m/>
    <n v="48"/>
    <x v="0"/>
    <x v="1"/>
    <x v="0"/>
    <s v=""/>
    <x v="1"/>
  </r>
  <r>
    <n v="990"/>
    <s v="Charles G. Koch Charitable Foundation_Arkansas Tech University201112500"/>
    <x v="0"/>
    <s v="Arkansas Tech University"/>
    <x v="247"/>
    <n v="12500"/>
    <x v="23"/>
    <x v="2"/>
    <m/>
    <n v="49"/>
    <x v="0"/>
    <x v="1"/>
    <x v="0"/>
    <s v=""/>
    <x v="1"/>
  </r>
  <r>
    <n v="990"/>
    <s v="Charles G. Koch Charitable Foundation_Azusa Pacific University201123500"/>
    <x v="0"/>
    <s v="Azusa Pacific University"/>
    <x v="250"/>
    <n v="23500"/>
    <x v="23"/>
    <x v="2"/>
    <m/>
    <n v="50"/>
    <x v="0"/>
    <x v="1"/>
    <x v="0"/>
    <s v=""/>
    <x v="1"/>
  </r>
  <r>
    <n v="990"/>
    <s v="Charles G. Koch Charitable Foundation_Barton College20115000"/>
    <x v="0"/>
    <s v="Barton College"/>
    <x v="200"/>
    <n v="5000"/>
    <x v="23"/>
    <x v="2"/>
    <m/>
    <n v="51"/>
    <x v="0"/>
    <x v="1"/>
    <x v="0"/>
    <s v=""/>
    <x v="1"/>
  </r>
  <r>
    <n v="990"/>
    <s v="Charles G. Koch Charitable Foundation_Beloit College201132000"/>
    <x v="0"/>
    <s v="Beloit College"/>
    <x v="152"/>
    <n v="32000"/>
    <x v="23"/>
    <x v="2"/>
    <m/>
    <n v="52"/>
    <x v="0"/>
    <x v="1"/>
    <x v="0"/>
    <s v=""/>
    <x v="1"/>
  </r>
  <r>
    <n v="990"/>
    <s v="Charles G. Koch Charitable Foundation_Berry College201115000"/>
    <x v="0"/>
    <s v="Berry College"/>
    <x v="153"/>
    <n v="15000"/>
    <x v="23"/>
    <x v="2"/>
    <m/>
    <n v="53"/>
    <x v="0"/>
    <x v="1"/>
    <x v="0"/>
    <s v=""/>
    <x v="1"/>
  </r>
  <r>
    <n v="990"/>
    <s v="Charles G. Koch Charitable Foundation_Bethel College20119600"/>
    <x v="0"/>
    <s v="Bethel College"/>
    <x v="202"/>
    <n v="9600"/>
    <x v="23"/>
    <x v="2"/>
    <m/>
    <n v="54"/>
    <x v="0"/>
    <x v="1"/>
    <x v="0"/>
    <s v=""/>
    <x v="1"/>
  </r>
  <r>
    <n v="990"/>
    <s v="Charles G. Koch Charitable Foundation_Boise State University Foundation20117470"/>
    <x v="0"/>
    <s v="Boise State University Foundation"/>
    <x v="252"/>
    <n v="7470"/>
    <x v="23"/>
    <x v="2"/>
    <m/>
    <n v="55"/>
    <x v="0"/>
    <x v="1"/>
    <x v="0"/>
    <s v=""/>
    <x v="1"/>
  </r>
  <r>
    <n v="990"/>
    <s v="Charles G. Koch Charitable Foundation_Brown University201137500"/>
    <x v="0"/>
    <s v="Brown University"/>
    <x v="167"/>
    <n v="37500"/>
    <x v="23"/>
    <x v="2"/>
    <m/>
    <n v="56"/>
    <x v="0"/>
    <x v="1"/>
    <x v="0"/>
    <s v=""/>
    <x v="1"/>
  </r>
  <r>
    <n v="990"/>
    <s v="Charles G. Koch Charitable Foundation_Buena Vista University20111000"/>
    <x v="0"/>
    <s v="Buena Vista University"/>
    <x v="253"/>
    <n v="1000"/>
    <x v="23"/>
    <x v="2"/>
    <m/>
    <n v="57"/>
    <x v="0"/>
    <x v="1"/>
    <x v="0"/>
    <s v=""/>
    <x v="1"/>
  </r>
  <r>
    <n v="990"/>
    <s v="Charles G. Koch Charitable Foundation_California State University East Bay Foundation20117000"/>
    <x v="0"/>
    <s v="California State University East Bay Foundation"/>
    <x v="262"/>
    <n v="7000"/>
    <x v="23"/>
    <x v="2"/>
    <m/>
    <n v="58"/>
    <x v="0"/>
    <x v="1"/>
    <x v="0"/>
    <s v=""/>
    <x v="1"/>
  </r>
  <r>
    <n v="990"/>
    <s v="Charles G. Koch Charitable Foundation_Campbell University201116093"/>
    <x v="0"/>
    <s v="Campbell University"/>
    <x v="205"/>
    <n v="16093"/>
    <x v="23"/>
    <x v="2"/>
    <m/>
    <n v="59"/>
    <x v="0"/>
    <x v="1"/>
    <x v="0"/>
    <s v=""/>
    <x v="1"/>
  </r>
  <r>
    <n v="990"/>
    <s v="Charles G. Koch Charitable Foundation_Carnegie Mellon University20115850"/>
    <x v="0"/>
    <s v="Carnegie Mellon University"/>
    <x v="342"/>
    <n v="5850"/>
    <x v="23"/>
    <x v="2"/>
    <m/>
    <n v="60"/>
    <x v="0"/>
    <x v="1"/>
    <x v="0"/>
    <s v=""/>
    <x v="1"/>
  </r>
  <r>
    <n v="990"/>
    <s v="Charles G. Koch Charitable Foundation_Carthage College20116500"/>
    <x v="0"/>
    <s v="Carthage College"/>
    <x v="343"/>
    <n v="6500"/>
    <x v="23"/>
    <x v="2"/>
    <m/>
    <n v="61"/>
    <x v="0"/>
    <x v="1"/>
    <x v="0"/>
    <s v=""/>
    <x v="1"/>
  </r>
  <r>
    <n v="990"/>
    <s v="Charles G. Koch Charitable Foundation_Chapman University201124000"/>
    <x v="0"/>
    <s v="Chapman University"/>
    <x v="207"/>
    <n v="24000"/>
    <x v="23"/>
    <x v="2"/>
    <m/>
    <n v="62"/>
    <x v="0"/>
    <x v="1"/>
    <x v="0"/>
    <s v=""/>
    <x v="1"/>
  </r>
  <r>
    <n v="990"/>
    <s v="Charles G. Koch Charitable Foundation_Charleston Southern University201110000"/>
    <x v="0"/>
    <s v="Charleston Southern University"/>
    <x v="254"/>
    <n v="10000"/>
    <x v="23"/>
    <x v="2"/>
    <m/>
    <n v="63"/>
    <x v="0"/>
    <x v="1"/>
    <x v="0"/>
    <s v=""/>
    <x v="1"/>
  </r>
  <r>
    <n v="990"/>
    <s v="Charles G. Koch Charitable Foundation_Christendom College20115100"/>
    <x v="0"/>
    <s v="Christendom College"/>
    <x v="255"/>
    <n v="5100"/>
    <x v="23"/>
    <x v="2"/>
    <m/>
    <n v="64"/>
    <x v="0"/>
    <x v="1"/>
    <x v="0"/>
    <s v=""/>
    <x v="1"/>
  </r>
  <r>
    <n v="990"/>
    <s v="Charles G. Koch Charitable Foundation_Christopher Newport University20118000"/>
    <x v="0"/>
    <s v="Christopher Newport University"/>
    <x v="256"/>
    <n v="8000"/>
    <x v="23"/>
    <x v="2"/>
    <m/>
    <n v="65"/>
    <x v="0"/>
    <x v="1"/>
    <x v="0"/>
    <s v=""/>
    <x v="1"/>
  </r>
  <r>
    <n v="990"/>
    <s v="Charles G. Koch Charitable Foundation_Claremont McKenna College201114000"/>
    <x v="0"/>
    <s v="Claremont McKenna College"/>
    <x v="208"/>
    <n v="14000"/>
    <x v="23"/>
    <x v="2"/>
    <m/>
    <n v="66"/>
    <x v="0"/>
    <x v="1"/>
    <x v="0"/>
    <s v=""/>
    <x v="1"/>
  </r>
  <r>
    <n v="990"/>
    <s v="Charles G. Koch Charitable Foundation_Coastal Carolina University201115000"/>
    <x v="0"/>
    <s v="Coastal Carolina University"/>
    <x v="257"/>
    <n v="15000"/>
    <x v="23"/>
    <x v="2"/>
    <m/>
    <n v="67"/>
    <x v="0"/>
    <x v="1"/>
    <x v="0"/>
    <s v=""/>
    <x v="1"/>
  </r>
  <r>
    <n v="990"/>
    <s v="Charles G. Koch Charitable Foundation_Colgate University2011-1041"/>
    <x v="0"/>
    <s v="Colgate University"/>
    <x v="258"/>
    <n v="-1041"/>
    <x v="23"/>
    <x v="2"/>
    <m/>
    <n v="68"/>
    <x v="0"/>
    <x v="1"/>
    <x v="0"/>
    <s v=""/>
    <x v="1"/>
  </r>
  <r>
    <n v="990"/>
    <s v="Charles G. Koch Charitable Foundation_College of Charleston Foundation201136731"/>
    <x v="0"/>
    <s v="College of Charleston Foundation"/>
    <x v="169"/>
    <n v="36731"/>
    <x v="23"/>
    <x v="2"/>
    <m/>
    <n v="69"/>
    <x v="0"/>
    <x v="1"/>
    <x v="0"/>
    <s v=""/>
    <x v="1"/>
  </r>
  <r>
    <n v="990"/>
    <s v="Charles G. Koch Charitable Foundation_College of William &amp; Mary20117500"/>
    <x v="0"/>
    <s v="College of William &amp; Mary"/>
    <x v="260"/>
    <n v="7500"/>
    <x v="23"/>
    <x v="2"/>
    <m/>
    <n v="70"/>
    <x v="0"/>
    <x v="1"/>
    <x v="0"/>
    <s v=""/>
    <x v="1"/>
  </r>
  <r>
    <n v="990"/>
    <s v="Charles G. Koch Charitable Foundation_Dartmouth College201115000"/>
    <x v="0"/>
    <s v="Dartmouth College"/>
    <x v="210"/>
    <n v="15000"/>
    <x v="23"/>
    <x v="2"/>
    <m/>
    <n v="71"/>
    <x v="0"/>
    <x v="1"/>
    <x v="0"/>
    <s v=""/>
    <x v="1"/>
  </r>
  <r>
    <n v="990"/>
    <s v="Charles G. Koch Charitable Foundation_Delaware State University20118172"/>
    <x v="0"/>
    <s v="Delaware State University"/>
    <x v="263"/>
    <n v="8172"/>
    <x v="23"/>
    <x v="2"/>
    <m/>
    <n v="72"/>
    <x v="0"/>
    <x v="1"/>
    <x v="0"/>
    <s v=""/>
    <x v="1"/>
  </r>
  <r>
    <n v="990"/>
    <s v="Charles G. Koch Charitable Foundation_Delta State University20118000"/>
    <x v="0"/>
    <s v="Delta State University"/>
    <x v="344"/>
    <n v="8000"/>
    <x v="23"/>
    <x v="2"/>
    <m/>
    <n v="73"/>
    <x v="0"/>
    <x v="1"/>
    <x v="0"/>
    <s v=""/>
    <x v="1"/>
  </r>
  <r>
    <n v="990"/>
    <s v="Charles G. Koch Charitable Foundation_Duke University201116281"/>
    <x v="0"/>
    <s v="Duke University"/>
    <x v="265"/>
    <n v="16281"/>
    <x v="23"/>
    <x v="2"/>
    <m/>
    <n v="74"/>
    <x v="0"/>
    <x v="1"/>
    <x v="0"/>
    <s v=""/>
    <x v="1"/>
  </r>
  <r>
    <n v="990"/>
    <s v="Charles G. Koch Charitable Foundation_Duquesne University201125000"/>
    <x v="0"/>
    <s v="Duquesne University"/>
    <x v="172"/>
    <n v="25000"/>
    <x v="23"/>
    <x v="2"/>
    <m/>
    <n v="75"/>
    <x v="0"/>
    <x v="1"/>
    <x v="0"/>
    <s v=""/>
    <x v="1"/>
  </r>
  <r>
    <n v="990"/>
    <s v="Charles G. Koch Charitable Foundation_Fayetteville State University20117000"/>
    <x v="0"/>
    <s v="Fayetteville State University"/>
    <x v="345"/>
    <n v="7000"/>
    <x v="23"/>
    <x v="2"/>
    <m/>
    <n v="76"/>
    <x v="0"/>
    <x v="1"/>
    <x v="0"/>
    <s v=""/>
    <x v="1"/>
  </r>
  <r>
    <n v="990"/>
    <s v="Charles G. Koch Charitable Foundation_Florida Gulf Coast University201126000"/>
    <x v="0"/>
    <s v="Florida Gulf Coast University"/>
    <x v="173"/>
    <n v="26000"/>
    <x v="23"/>
    <x v="2"/>
    <m/>
    <n v="77"/>
    <x v="0"/>
    <x v="1"/>
    <x v="0"/>
    <s v=""/>
    <x v="1"/>
  </r>
  <r>
    <n v="990"/>
    <s v="Charles G. Koch Charitable Foundation_George Fox University201110892"/>
    <x v="0"/>
    <s v="George Fox University"/>
    <x v="266"/>
    <n v="10892"/>
    <x v="23"/>
    <x v="2"/>
    <m/>
    <n v="78"/>
    <x v="0"/>
    <x v="1"/>
    <x v="0"/>
    <s v=""/>
    <x v="1"/>
  </r>
  <r>
    <n v="990"/>
    <s v="Charles G. Koch Charitable Foundation_George Washington University201186120"/>
    <x v="0"/>
    <s v="George Washington University"/>
    <x v="267"/>
    <n v="86120"/>
    <x v="23"/>
    <x v="2"/>
    <m/>
    <n v="79"/>
    <x v="0"/>
    <x v="1"/>
    <x v="0"/>
    <s v=""/>
    <x v="1"/>
  </r>
  <r>
    <n v="990"/>
    <s v="Charles G. Koch Charitable Foundation_Georgetown University201114000"/>
    <x v="0"/>
    <s v="Georgetown University"/>
    <x v="346"/>
    <n v="14000"/>
    <x v="23"/>
    <x v="2"/>
    <m/>
    <n v="80"/>
    <x v="0"/>
    <x v="1"/>
    <x v="0"/>
    <s v=""/>
    <x v="1"/>
  </r>
  <r>
    <n v="990"/>
    <s v="Charles G. Koch Charitable Foundation_Georgia College &amp; State University20118830"/>
    <x v="0"/>
    <s v="Georgia College &amp; State University"/>
    <x v="268"/>
    <n v="8830"/>
    <x v="23"/>
    <x v="2"/>
    <m/>
    <n v="81"/>
    <x v="0"/>
    <x v="1"/>
    <x v="0"/>
    <s v=""/>
    <x v="1"/>
  </r>
  <r>
    <n v="990"/>
    <s v="Charles G. Koch Charitable Foundation_Georgia State University Foundation20116000"/>
    <x v="0"/>
    <s v="Georgia State University Foundation"/>
    <x v="212"/>
    <n v="6000"/>
    <x v="23"/>
    <x v="2"/>
    <m/>
    <n v="82"/>
    <x v="0"/>
    <x v="1"/>
    <x v="0"/>
    <s v=""/>
    <x v="1"/>
  </r>
  <r>
    <n v="990"/>
    <s v="Charles G. Koch Charitable Foundation_Georgia Tech Research Corporation201115000"/>
    <x v="0"/>
    <s v="Georgia Tech Research Corporation"/>
    <x v="269"/>
    <n v="15000"/>
    <x v="23"/>
    <x v="2"/>
    <m/>
    <n v="83"/>
    <x v="0"/>
    <x v="1"/>
    <x v="0"/>
    <s v=""/>
    <x v="1"/>
  </r>
  <r>
    <n v="990"/>
    <s v="Charles G. Koch Charitable Foundation_Grove City College201138100"/>
    <x v="0"/>
    <s v="Grove City College"/>
    <x v="148"/>
    <n v="38100"/>
    <x v="23"/>
    <x v="2"/>
    <m/>
    <n v="84"/>
    <x v="0"/>
    <x v="1"/>
    <x v="0"/>
    <s v=""/>
    <x v="1"/>
  </r>
  <r>
    <n v="990"/>
    <s v="Charles G. Koch Charitable Foundation_Hampden-Sydney College201135000"/>
    <x v="0"/>
    <s v="Hampden-Sydney College"/>
    <x v="149"/>
    <n v="35000"/>
    <x v="23"/>
    <x v="2"/>
    <m/>
    <n v="85"/>
    <x v="0"/>
    <x v="1"/>
    <x v="0"/>
    <s v=""/>
    <x v="1"/>
  </r>
  <r>
    <n v="990"/>
    <s v="Charles G. Koch Charitable Foundation_Hanover College20115000"/>
    <x v="0"/>
    <s v="Hanover College"/>
    <x v="270"/>
    <n v="5000"/>
    <x v="23"/>
    <x v="2"/>
    <m/>
    <n v="86"/>
    <x v="0"/>
    <x v="1"/>
    <x v="0"/>
    <s v=""/>
    <x v="1"/>
  </r>
  <r>
    <n v="990"/>
    <s v="Charles G. Koch Charitable Foundation_Hillsdale College201123423"/>
    <x v="0"/>
    <s v="Hillsdale College"/>
    <x v="176"/>
    <n v="23423"/>
    <x v="23"/>
    <x v="2"/>
    <m/>
    <n v="87"/>
    <x v="0"/>
    <x v="1"/>
    <x v="0"/>
    <s v=""/>
    <x v="1"/>
  </r>
  <r>
    <n v="990"/>
    <s v="Charles G. Koch Charitable Foundation_James Madison Institute201120000"/>
    <x v="0"/>
    <s v="James Madison Institute"/>
    <x v="157"/>
    <n v="20000"/>
    <x v="23"/>
    <x v="2"/>
    <m/>
    <n v="88"/>
    <x v="0"/>
    <x v="0"/>
    <x v="0"/>
    <s v="https://www.desmogblog.com/james-madison-institute"/>
    <x v="0"/>
  </r>
  <r>
    <n v="990"/>
    <s v="Charles G. Koch Charitable Foundation_James Madison University201119000"/>
    <x v="0"/>
    <s v="James Madison University"/>
    <x v="215"/>
    <n v="19000"/>
    <x v="23"/>
    <x v="2"/>
    <m/>
    <n v="89"/>
    <x v="0"/>
    <x v="1"/>
    <x v="0"/>
    <s v=""/>
    <x v="1"/>
  </r>
  <r>
    <n v="990"/>
    <s v="Charles G. Koch Charitable Foundation_Johns Hopkins University20119000"/>
    <x v="0"/>
    <s v="Johns Hopkins University"/>
    <x v="347"/>
    <n v="9000"/>
    <x v="23"/>
    <x v="2"/>
    <m/>
    <n v="90"/>
    <x v="0"/>
    <x v="1"/>
    <x v="0"/>
    <s v=""/>
    <x v="1"/>
  </r>
  <r>
    <n v="990"/>
    <s v="Charles G. Koch Charitable Foundation_La Sierra University201110000"/>
    <x v="0"/>
    <s v="La Sierra University"/>
    <x v="273"/>
    <n v="10000"/>
    <x v="23"/>
    <x v="2"/>
    <m/>
    <n v="91"/>
    <x v="0"/>
    <x v="1"/>
    <x v="0"/>
    <s v=""/>
    <x v="1"/>
  </r>
  <r>
    <n v="990"/>
    <s v="Charles G. Koch Charitable Foundation_Lake Forest College20117500"/>
    <x v="0"/>
    <s v="Lake Forest College"/>
    <x v="348"/>
    <n v="7500"/>
    <x v="23"/>
    <x v="2"/>
    <m/>
    <n v="92"/>
    <x v="0"/>
    <x v="1"/>
    <x v="0"/>
    <s v=""/>
    <x v="1"/>
  </r>
  <r>
    <n v="990"/>
    <s v="Charles G. Koch Charitable Foundation_Linfield College201111500"/>
    <x v="0"/>
    <s v="Linfield College"/>
    <x v="349"/>
    <n v="11500"/>
    <x v="23"/>
    <x v="2"/>
    <m/>
    <n v="93"/>
    <x v="0"/>
    <x v="1"/>
    <x v="0"/>
    <s v=""/>
    <x v="1"/>
  </r>
  <r>
    <n v="990"/>
    <s v="Charles G. Koch Charitable Foundation_Loyola University - New Orleans201125000"/>
    <x v="0"/>
    <s v="Loyola University - New Orleans"/>
    <x v="31"/>
    <n v="25000"/>
    <x v="23"/>
    <x v="2"/>
    <m/>
    <n v="94"/>
    <x v="0"/>
    <x v="1"/>
    <x v="0"/>
    <s v=""/>
    <x v="1"/>
  </r>
  <r>
    <n v="990"/>
    <s v="Charles G. Koch Charitable Foundation_Massachusetts Institute of Technology201125000"/>
    <x v="0"/>
    <s v="Massachusetts Institute of Technology"/>
    <x v="158"/>
    <n v="25000"/>
    <x v="23"/>
    <x v="2"/>
    <m/>
    <n v="95"/>
    <x v="0"/>
    <x v="1"/>
    <x v="0"/>
    <s v=""/>
    <x v="1"/>
  </r>
  <r>
    <n v="990"/>
    <s v="Charles G. Koch Charitable Foundation_Massachusetts Institute of Technology2011-492"/>
    <x v="0"/>
    <s v="Massachusetts Institute of Technology"/>
    <x v="158"/>
    <n v="-492"/>
    <x v="23"/>
    <x v="2"/>
    <m/>
    <n v="96"/>
    <x v="0"/>
    <x v="1"/>
    <x v="0"/>
    <s v=""/>
    <x v="1"/>
  </r>
  <r>
    <n v="990"/>
    <s v="Charles G. Koch Charitable Foundation_McKendree University20117000"/>
    <x v="0"/>
    <s v="McKendree University"/>
    <x v="350"/>
    <n v="7000"/>
    <x v="23"/>
    <x v="2"/>
    <m/>
    <n v="97"/>
    <x v="0"/>
    <x v="1"/>
    <x v="0"/>
    <s v=""/>
    <x v="1"/>
  </r>
  <r>
    <n v="990"/>
    <s v="Charles G. Koch Charitable Foundation_McNeese State University20114500"/>
    <x v="0"/>
    <s v="McNeese State University"/>
    <x v="351"/>
    <n v="4500"/>
    <x v="23"/>
    <x v="2"/>
    <m/>
    <n v="98"/>
    <x v="0"/>
    <x v="1"/>
    <x v="0"/>
    <s v=""/>
    <x v="1"/>
  </r>
  <r>
    <n v="990"/>
    <s v="Charles G. Koch Charitable Foundation_Metropolitan State College of Denver Foundation201115500"/>
    <x v="0"/>
    <s v="Metropolitan State College of Denver Foundation"/>
    <x v="181"/>
    <n v="15500"/>
    <x v="23"/>
    <x v="2"/>
    <m/>
    <n v="99"/>
    <x v="0"/>
    <x v="1"/>
    <x v="0"/>
    <s v=""/>
    <x v="1"/>
  </r>
  <r>
    <n v="990"/>
    <s v="Charles G. Koch Charitable Foundation_Michigan State University201115000"/>
    <x v="0"/>
    <s v="Michigan State University"/>
    <x v="182"/>
    <n v="15000"/>
    <x v="23"/>
    <x v="2"/>
    <m/>
    <n v="100"/>
    <x v="0"/>
    <x v="1"/>
    <x v="0"/>
    <s v=""/>
    <x v="1"/>
  </r>
  <r>
    <n v="990"/>
    <s v="Charles G. Koch Charitable Foundation_Middle Tennessee State University Foundation20118000"/>
    <x v="0"/>
    <s v="Middle Tennessee State University Foundation"/>
    <x v="352"/>
    <n v="8000"/>
    <x v="23"/>
    <x v="2"/>
    <m/>
    <n v="101"/>
    <x v="0"/>
    <x v="1"/>
    <x v="0"/>
    <s v=""/>
    <x v="1"/>
  </r>
  <r>
    <n v="990"/>
    <s v="Charles G. Koch Charitable Foundation_Midwestern State University Foundation20114000"/>
    <x v="0"/>
    <s v="Midwestern State University Foundation"/>
    <x v="278"/>
    <n v="4000"/>
    <x v="23"/>
    <x v="2"/>
    <m/>
    <n v="102"/>
    <x v="0"/>
    <x v="1"/>
    <x v="0"/>
    <s v=""/>
    <x v="1"/>
  </r>
  <r>
    <n v="990"/>
    <s v="Charles G. Koch Charitable Foundation_Milligan College20115800"/>
    <x v="0"/>
    <s v="Milligan College"/>
    <x v="279"/>
    <n v="5800"/>
    <x v="23"/>
    <x v="2"/>
    <m/>
    <n v="103"/>
    <x v="0"/>
    <x v="1"/>
    <x v="0"/>
    <s v=""/>
    <x v="1"/>
  </r>
  <r>
    <n v="990"/>
    <s v="Charles G. Koch Charitable Foundation_Montclair State University Foundation2011-2729"/>
    <x v="0"/>
    <s v="Montclair State University Foundation"/>
    <x v="159"/>
    <n v="-2729"/>
    <x v="23"/>
    <x v="2"/>
    <m/>
    <n v="104"/>
    <x v="0"/>
    <x v="1"/>
    <x v="0"/>
    <s v=""/>
    <x v="1"/>
  </r>
  <r>
    <n v="990"/>
    <s v="Charles G. Koch Charitable Foundation_National University201110000"/>
    <x v="0"/>
    <s v="National University"/>
    <x v="219"/>
    <n v="10000"/>
    <x v="23"/>
    <x v="2"/>
    <m/>
    <n v="105"/>
    <x v="0"/>
    <x v="1"/>
    <x v="0"/>
    <s v=""/>
    <x v="1"/>
  </r>
  <r>
    <n v="990"/>
    <s v="Charles G. Koch Charitable Foundation_Nicholls State University20114200"/>
    <x v="0"/>
    <s v="Nicholls State University"/>
    <x v="353"/>
    <n v="4200"/>
    <x v="23"/>
    <x v="2"/>
    <m/>
    <n v="106"/>
    <x v="0"/>
    <x v="1"/>
    <x v="0"/>
    <s v=""/>
    <x v="1"/>
  </r>
  <r>
    <n v="990"/>
    <s v="Charles G. Koch Charitable Foundation_North Carolina State University20119000"/>
    <x v="0"/>
    <s v="North Carolina State University"/>
    <x v="283"/>
    <n v="9000"/>
    <x v="23"/>
    <x v="2"/>
    <m/>
    <n v="107"/>
    <x v="0"/>
    <x v="1"/>
    <x v="0"/>
    <s v=""/>
    <x v="1"/>
  </r>
  <r>
    <n v="990"/>
    <s v="Charles G. Koch Charitable Foundation_Northwestern University2011750"/>
    <x v="0"/>
    <s v="Northwestern University"/>
    <x v="186"/>
    <n v="750"/>
    <x v="23"/>
    <x v="2"/>
    <m/>
    <n v="108"/>
    <x v="0"/>
    <x v="1"/>
    <x v="0"/>
    <s v=""/>
    <x v="1"/>
  </r>
  <r>
    <n v="990"/>
    <s v="Charles G. Koch Charitable Foundation_Northwood University - Florida20116000"/>
    <x v="0"/>
    <s v="Northwood University - Florida"/>
    <x v="286"/>
    <n v="6000"/>
    <x v="23"/>
    <x v="2"/>
    <m/>
    <n v="109"/>
    <x v="0"/>
    <x v="1"/>
    <x v="0"/>
    <s v=""/>
    <x v="1"/>
  </r>
  <r>
    <n v="990"/>
    <s v="Charles G. Koch Charitable Foundation_Ohio University Foundation201114000"/>
    <x v="0"/>
    <s v="Ohio University Foundation"/>
    <x v="289"/>
    <n v="14000"/>
    <x v="23"/>
    <x v="2"/>
    <m/>
    <n v="110"/>
    <x v="0"/>
    <x v="1"/>
    <x v="0"/>
    <s v=""/>
    <x v="1"/>
  </r>
  <r>
    <n v="990"/>
    <s v="Charles G. Koch Charitable Foundation_Oklahoma State University Foundation201136400"/>
    <x v="0"/>
    <s v="Oklahoma State University Foundation"/>
    <x v="354"/>
    <n v="36400"/>
    <x v="23"/>
    <x v="2"/>
    <m/>
    <n v="111"/>
    <x v="0"/>
    <x v="1"/>
    <x v="0"/>
    <s v=""/>
    <x v="1"/>
  </r>
  <r>
    <n v="990"/>
    <s v="Charles G. Koch Charitable Foundation_Patrick Henry College20118000"/>
    <x v="0"/>
    <s v="Patrick Henry College"/>
    <x v="355"/>
    <n v="8000"/>
    <x v="23"/>
    <x v="2"/>
    <m/>
    <n v="112"/>
    <x v="0"/>
    <x v="1"/>
    <x v="0"/>
    <s v=""/>
    <x v="1"/>
  </r>
  <r>
    <n v="990"/>
    <s v="Charles G. Koch Charitable Foundation_Pennsylvania State University - Erie201114500"/>
    <x v="0"/>
    <s v="Pennsylvania State University - Erie"/>
    <x v="187"/>
    <n v="14500"/>
    <x v="23"/>
    <x v="2"/>
    <m/>
    <n v="113"/>
    <x v="0"/>
    <x v="1"/>
    <x v="0"/>
    <s v=""/>
    <x v="1"/>
  </r>
  <r>
    <n v="990"/>
    <s v="Charles G. Koch Charitable Foundation_Presbyterian College20112043"/>
    <x v="0"/>
    <s v="Presbyterian College"/>
    <x v="291"/>
    <n v="2043"/>
    <x v="23"/>
    <x v="2"/>
    <m/>
    <n v="114"/>
    <x v="0"/>
    <x v="1"/>
    <x v="0"/>
    <s v=""/>
    <x v="1"/>
  </r>
  <r>
    <n v="990"/>
    <s v="Charles G. Koch Charitable Foundation_Providence College20118400"/>
    <x v="0"/>
    <s v="Providence College"/>
    <x v="292"/>
    <n v="8400"/>
    <x v="23"/>
    <x v="2"/>
    <m/>
    <n v="115"/>
    <x v="0"/>
    <x v="1"/>
    <x v="0"/>
    <s v=""/>
    <x v="1"/>
  </r>
  <r>
    <n v="990"/>
    <s v="Charles G. Koch Charitable Foundation_Randolph-Macon College20119000"/>
    <x v="0"/>
    <s v="Randolph-Macon College"/>
    <x v="356"/>
    <n v="9000"/>
    <x v="23"/>
    <x v="2"/>
    <m/>
    <n v="116"/>
    <x v="0"/>
    <x v="1"/>
    <x v="0"/>
    <s v=""/>
    <x v="1"/>
  </r>
  <r>
    <n v="990"/>
    <s v="Charles G. Koch Charitable Foundation_Regent University201110000"/>
    <x v="0"/>
    <s v="Regent University"/>
    <x v="293"/>
    <n v="10000"/>
    <x v="23"/>
    <x v="2"/>
    <m/>
    <n v="117"/>
    <x v="0"/>
    <x v="1"/>
    <x v="0"/>
    <s v=""/>
    <x v="1"/>
  </r>
  <r>
    <n v="990"/>
    <s v="Charles G. Koch Charitable Foundation_Rhodes College201115000"/>
    <x v="0"/>
    <s v="Rhodes College"/>
    <x v="160"/>
    <n v="15000"/>
    <x v="23"/>
    <x v="2"/>
    <m/>
    <n v="118"/>
    <x v="0"/>
    <x v="1"/>
    <x v="0"/>
    <s v=""/>
    <x v="1"/>
  </r>
  <r>
    <n v="990"/>
    <s v="Charles G. Koch Charitable Foundation_Robert Morris University20115500"/>
    <x v="0"/>
    <s v="Robert Morris University"/>
    <x v="295"/>
    <n v="5500"/>
    <x v="23"/>
    <x v="2"/>
    <m/>
    <n v="119"/>
    <x v="0"/>
    <x v="1"/>
    <x v="0"/>
    <s v=""/>
    <x v="1"/>
  </r>
  <r>
    <n v="990"/>
    <s v="Charles G. Koch Charitable Foundation_Rockford College201111700"/>
    <x v="0"/>
    <s v="Rockford College"/>
    <x v="224"/>
    <n v="11700"/>
    <x v="23"/>
    <x v="2"/>
    <m/>
    <n v="120"/>
    <x v="0"/>
    <x v="1"/>
    <x v="0"/>
    <s v=""/>
    <x v="1"/>
  </r>
  <r>
    <n v="990"/>
    <s v="Charles G. Koch Charitable Foundation_Roosevelt University20118400"/>
    <x v="0"/>
    <s v="Roosevelt University"/>
    <x v="296"/>
    <n v="8400"/>
    <x v="23"/>
    <x v="2"/>
    <m/>
    <n v="121"/>
    <x v="0"/>
    <x v="1"/>
    <x v="0"/>
    <s v=""/>
    <x v="1"/>
  </r>
  <r>
    <n v="990"/>
    <s v="Charles G. Koch Charitable Foundation_Ryan Foundation201115000"/>
    <x v="0"/>
    <s v="Ryan Foundation"/>
    <x v="225"/>
    <n v="15000"/>
    <x v="23"/>
    <x v="2"/>
    <m/>
    <n v="122"/>
    <x v="0"/>
    <x v="0"/>
    <x v="0"/>
    <s v=""/>
    <x v="1"/>
  </r>
  <r>
    <n v="990"/>
    <s v="Charles G. Koch Charitable Foundation_Saginaw Valley State University20113650"/>
    <x v="0"/>
    <s v="Saginaw Valley State University"/>
    <x v="298"/>
    <n v="3650"/>
    <x v="23"/>
    <x v="2"/>
    <m/>
    <n v="123"/>
    <x v="0"/>
    <x v="1"/>
    <x v="0"/>
    <s v=""/>
    <x v="1"/>
  </r>
  <r>
    <n v="990"/>
    <s v="Charles G. Koch Charitable Foundation_Salisbury University201112000"/>
    <x v="0"/>
    <s v="Salisbury University"/>
    <x v="357"/>
    <n v="12000"/>
    <x v="23"/>
    <x v="2"/>
    <m/>
    <n v="124"/>
    <x v="0"/>
    <x v="1"/>
    <x v="0"/>
    <s v=""/>
    <x v="1"/>
  </r>
  <r>
    <n v="990"/>
    <s v="Charles G. Koch Charitable Foundation_San Diego State University Research Foundation20115500"/>
    <x v="0"/>
    <s v="San Diego State University Research Foundation"/>
    <x v="358"/>
    <n v="5500"/>
    <x v="23"/>
    <x v="2"/>
    <m/>
    <n v="125"/>
    <x v="0"/>
    <x v="1"/>
    <x v="0"/>
    <s v=""/>
    <x v="1"/>
  </r>
  <r>
    <n v="990"/>
    <s v="Charles G. Koch Charitable Foundation_Sarah Lawrence College20118000"/>
    <x v="0"/>
    <s v="Sarah Lawrence College"/>
    <x v="300"/>
    <n v="8000"/>
    <x v="23"/>
    <x v="2"/>
    <m/>
    <n v="126"/>
    <x v="0"/>
    <x v="1"/>
    <x v="0"/>
    <s v=""/>
    <x v="1"/>
  </r>
  <r>
    <n v="990"/>
    <s v="Charles G. Koch Charitable Foundation_Seton Hall University201110780"/>
    <x v="0"/>
    <s v="Seton Hall University"/>
    <x v="227"/>
    <n v="10780"/>
    <x v="23"/>
    <x v="2"/>
    <m/>
    <n v="127"/>
    <x v="0"/>
    <x v="1"/>
    <x v="0"/>
    <s v=""/>
    <x v="1"/>
  </r>
  <r>
    <n v="990"/>
    <s v="Charles G. Koch Charitable Foundation_Skidmore College20114200"/>
    <x v="0"/>
    <s v="Skidmore College"/>
    <x v="301"/>
    <n v="4200"/>
    <x v="23"/>
    <x v="2"/>
    <m/>
    <n v="128"/>
    <x v="0"/>
    <x v="1"/>
    <x v="0"/>
    <s v=""/>
    <x v="1"/>
  </r>
  <r>
    <n v="990"/>
    <s v="Charles G. Koch Charitable Foundation_Southeast Idaho Research Institute20117500"/>
    <x v="0"/>
    <s v="Southeast Idaho Research Institute"/>
    <x v="359"/>
    <n v="7500"/>
    <x v="23"/>
    <x v="2"/>
    <m/>
    <n v="129"/>
    <x v="0"/>
    <x v="0"/>
    <x v="0"/>
    <s v=""/>
    <x v="1"/>
  </r>
  <r>
    <n v="990"/>
    <s v="Charles G. Koch Charitable Foundation_Southern Illinois University - Carbondale201117000"/>
    <x v="0"/>
    <s v="Southern Illinois University - Carbondale"/>
    <x v="302"/>
    <n v="17000"/>
    <x v="23"/>
    <x v="2"/>
    <m/>
    <n v="130"/>
    <x v="0"/>
    <x v="1"/>
    <x v="0"/>
    <s v=""/>
    <x v="1"/>
  </r>
  <r>
    <n v="990"/>
    <s v="Charles G. Koch Charitable Foundation_Southern Utah University20119200"/>
    <x v="0"/>
    <s v="Southern Utah University"/>
    <x v="360"/>
    <n v="9200"/>
    <x v="23"/>
    <x v="2"/>
    <m/>
    <n v="131"/>
    <x v="0"/>
    <x v="1"/>
    <x v="0"/>
    <s v=""/>
    <x v="1"/>
  </r>
  <r>
    <n v="990"/>
    <s v="Charles G. Koch Charitable Foundation_St Ambrose University20115400"/>
    <x v="0"/>
    <s v="St Ambrose University"/>
    <x v="361"/>
    <n v="5400"/>
    <x v="23"/>
    <x v="2"/>
    <m/>
    <n v="132"/>
    <x v="0"/>
    <x v="1"/>
    <x v="0"/>
    <s v=""/>
    <x v="1"/>
  </r>
  <r>
    <n v="990"/>
    <s v="Charles G. Koch Charitable Foundation_St Cloud State University Foundation20116000"/>
    <x v="0"/>
    <s v="St Cloud State University Foundation"/>
    <x v="188"/>
    <n v="6000"/>
    <x v="23"/>
    <x v="2"/>
    <m/>
    <n v="133"/>
    <x v="0"/>
    <x v="1"/>
    <x v="0"/>
    <s v=""/>
    <x v="1"/>
  </r>
  <r>
    <n v="990"/>
    <s v="Charles G. Koch Charitable Foundation_St Edwards University20117000"/>
    <x v="0"/>
    <s v="St Edwards University"/>
    <x v="362"/>
    <n v="7000"/>
    <x v="23"/>
    <x v="2"/>
    <m/>
    <n v="134"/>
    <x v="0"/>
    <x v="1"/>
    <x v="0"/>
    <s v=""/>
    <x v="1"/>
  </r>
  <r>
    <n v="990"/>
    <s v="Charles G. Koch Charitable Foundation_St John's University201129562"/>
    <x v="0"/>
    <s v="St John's University"/>
    <x v="226"/>
    <n v="29562"/>
    <x v="23"/>
    <x v="2"/>
    <m/>
    <n v="135"/>
    <x v="0"/>
    <x v="1"/>
    <x v="0"/>
    <s v=""/>
    <x v="1"/>
  </r>
  <r>
    <n v="990"/>
    <s v="Charles G. Koch Charitable Foundation_St Lawrence University201114000"/>
    <x v="0"/>
    <s v="St Lawrence University"/>
    <x v="161"/>
    <n v="14000"/>
    <x v="23"/>
    <x v="2"/>
    <m/>
    <n v="136"/>
    <x v="0"/>
    <x v="1"/>
    <x v="0"/>
    <s v=""/>
    <x v="1"/>
  </r>
  <r>
    <n v="990"/>
    <s v="Charles G. Koch Charitable Foundation_State University of New York - Plattsburgh20117500"/>
    <x v="0"/>
    <s v="State University of New York - Plattsburgh"/>
    <x v="294"/>
    <n v="7500"/>
    <x v="23"/>
    <x v="2"/>
    <m/>
    <n v="137"/>
    <x v="0"/>
    <x v="1"/>
    <x v="0"/>
    <s v=""/>
    <x v="1"/>
  </r>
  <r>
    <n v="990"/>
    <s v="Charles G. Koch Charitable Foundation_Stephen F Austin State University20117000"/>
    <x v="0"/>
    <s v="Stephen F Austin State University"/>
    <x v="363"/>
    <n v="7000"/>
    <x v="23"/>
    <x v="2"/>
    <m/>
    <n v="138"/>
    <x v="0"/>
    <x v="1"/>
    <x v="0"/>
    <s v=""/>
    <x v="1"/>
  </r>
  <r>
    <n v="990"/>
    <s v="Charles G. Koch Charitable Foundation_Suffolk University201119000"/>
    <x v="0"/>
    <s v="Suffolk University"/>
    <x v="163"/>
    <n v="19000"/>
    <x v="23"/>
    <x v="2"/>
    <m/>
    <n v="139"/>
    <x v="0"/>
    <x v="1"/>
    <x v="0"/>
    <s v=""/>
    <x v="1"/>
  </r>
  <r>
    <n v="990"/>
    <s v="Charles G. Koch Charitable Foundation_Texas A&amp;M University20119000"/>
    <x v="0"/>
    <s v="Texas A&amp;M University"/>
    <x v="13"/>
    <n v="9000"/>
    <x v="23"/>
    <x v="2"/>
    <m/>
    <n v="140"/>
    <x v="0"/>
    <x v="1"/>
    <x v="0"/>
    <s v=""/>
    <x v="1"/>
  </r>
  <r>
    <n v="990"/>
    <s v="Charles G. Koch Charitable Foundation_Texas State University2011-954"/>
    <x v="0"/>
    <s v="Texas State University"/>
    <x v="308"/>
    <n v="-954"/>
    <x v="23"/>
    <x v="2"/>
    <m/>
    <n v="141"/>
    <x v="0"/>
    <x v="1"/>
    <x v="0"/>
    <s v=""/>
    <x v="1"/>
  </r>
  <r>
    <n v="990"/>
    <s v="Charles G. Koch Charitable Foundation_The College of New Jersey201111900"/>
    <x v="0"/>
    <s v="The College of New Jersey"/>
    <x v="364"/>
    <n v="11900"/>
    <x v="23"/>
    <x v="2"/>
    <m/>
    <n v="142"/>
    <x v="0"/>
    <x v="1"/>
    <x v="0"/>
    <s v=""/>
    <x v="1"/>
  </r>
  <r>
    <n v="990"/>
    <s v="Charles G. Koch Charitable Foundation_The Research Foundation2011-219"/>
    <x v="0"/>
    <s v="The Research Foundation"/>
    <x v="365"/>
    <n v="-219"/>
    <x v="23"/>
    <x v="2"/>
    <m/>
    <n v="143"/>
    <x v="0"/>
    <x v="0"/>
    <x v="0"/>
    <s v=""/>
    <x v="1"/>
  </r>
  <r>
    <n v="990"/>
    <s v="Charles G. Koch Charitable Foundation_Tower Foundation of San Jose State University201125000"/>
    <x v="0"/>
    <s v="Tower Foundation of San Jose State University"/>
    <x v="189"/>
    <n v="25000"/>
    <x v="23"/>
    <x v="2"/>
    <m/>
    <n v="144"/>
    <x v="0"/>
    <x v="1"/>
    <x v="0"/>
    <s v=""/>
    <x v="1"/>
  </r>
  <r>
    <n v="990"/>
    <s v="Charles G. Koch Charitable Foundation_Trinity College201111200"/>
    <x v="0"/>
    <s v="Trinity College"/>
    <x v="191"/>
    <n v="11200"/>
    <x v="23"/>
    <x v="2"/>
    <m/>
    <n v="145"/>
    <x v="0"/>
    <x v="1"/>
    <x v="0"/>
    <s v=""/>
    <x v="1"/>
  </r>
  <r>
    <n v="990"/>
    <s v="Charles G. Koch Charitable Foundation_Trinity University20118000"/>
    <x v="0"/>
    <s v="Trinity University"/>
    <x v="366"/>
    <n v="8000"/>
    <x v="23"/>
    <x v="2"/>
    <m/>
    <n v="146"/>
    <x v="0"/>
    <x v="1"/>
    <x v="0"/>
    <s v=""/>
    <x v="1"/>
  </r>
  <r>
    <n v="990"/>
    <s v="Charles G. Koch Charitable Foundation_UCLA Foundation20119000"/>
    <x v="0"/>
    <s v="UCLA Foundation"/>
    <x v="234"/>
    <n v="9000"/>
    <x v="23"/>
    <x v="2"/>
    <m/>
    <n v="147"/>
    <x v="0"/>
    <x v="1"/>
    <x v="0"/>
    <s v=""/>
    <x v="1"/>
  </r>
  <r>
    <n v="990"/>
    <s v="Charles G. Koch Charitable Foundation_University of Akron20119500"/>
    <x v="0"/>
    <s v="University of Akron"/>
    <x v="367"/>
    <n v="9500"/>
    <x v="23"/>
    <x v="2"/>
    <m/>
    <n v="148"/>
    <x v="0"/>
    <x v="1"/>
    <x v="0"/>
    <s v=""/>
    <x v="1"/>
  </r>
  <r>
    <n v="990"/>
    <s v="Charles G. Koch Charitable Foundation_University of Alabama - Huntsville2011-26"/>
    <x v="0"/>
    <s v="University of Alabama - Huntsville"/>
    <x v="232"/>
    <n v="-26"/>
    <x v="23"/>
    <x v="2"/>
    <m/>
    <n v="149"/>
    <x v="0"/>
    <x v="1"/>
    <x v="0"/>
    <s v=""/>
    <x v="1"/>
  </r>
  <r>
    <n v="990"/>
    <s v="Charles G. Koch Charitable Foundation_University of Alabama - Huntsville20117000"/>
    <x v="0"/>
    <s v="University of Alabama - Huntsville"/>
    <x v="232"/>
    <n v="7000"/>
    <x v="23"/>
    <x v="2"/>
    <m/>
    <n v="150"/>
    <x v="0"/>
    <x v="1"/>
    <x v="0"/>
    <s v=""/>
    <x v="1"/>
  </r>
  <r>
    <n v="990"/>
    <s v="Charles G. Koch Charitable Foundation_University of Alabama at Birmingham20114874"/>
    <x v="0"/>
    <s v="University of Alabama at Birmingham"/>
    <x v="232"/>
    <n v="4874"/>
    <x v="23"/>
    <x v="2"/>
    <m/>
    <n v="151"/>
    <x v="0"/>
    <x v="1"/>
    <x v="0"/>
    <s v=""/>
    <x v="1"/>
  </r>
  <r>
    <n v="990"/>
    <s v="Charles G. Koch Charitable Foundation_University of Alaska Fairbanks201114800"/>
    <x v="0"/>
    <s v="University of Alaska Fairbanks"/>
    <x v="192"/>
    <n v="14800"/>
    <x v="23"/>
    <x v="2"/>
    <m/>
    <n v="152"/>
    <x v="0"/>
    <x v="1"/>
    <x v="0"/>
    <s v=""/>
    <x v="1"/>
  </r>
  <r>
    <n v="990"/>
    <s v="Charles G. Koch Charitable Foundation_University of Arkansas Foundation2011-3826"/>
    <x v="0"/>
    <s v="University of Arkansas Foundation"/>
    <x v="311"/>
    <n v="-3826"/>
    <x v="23"/>
    <x v="2"/>
    <m/>
    <n v="153"/>
    <x v="0"/>
    <x v="1"/>
    <x v="0"/>
    <s v=""/>
    <x v="1"/>
  </r>
  <r>
    <n v="990"/>
    <s v="Charles G. Koch Charitable Foundation_University of Arkansas - Little Rock201115000"/>
    <x v="0"/>
    <s v="University of Arkansas - Little Rock"/>
    <x v="311"/>
    <n v="15000"/>
    <x v="23"/>
    <x v="2"/>
    <m/>
    <n v="154"/>
    <x v="0"/>
    <x v="1"/>
    <x v="0"/>
    <s v=""/>
    <x v="1"/>
  </r>
  <r>
    <n v="990"/>
    <s v="Charles G. Koch Charitable Foundation_University of California2011-439"/>
    <x v="0"/>
    <s v="University of California"/>
    <x v="234"/>
    <n v="-439"/>
    <x v="23"/>
    <x v="2"/>
    <m/>
    <n v="155"/>
    <x v="0"/>
    <x v="1"/>
    <x v="0"/>
    <s v=""/>
    <x v="1"/>
  </r>
  <r>
    <n v="990"/>
    <s v="Charles G. Koch Charitable Foundation_University of Central Arkansas Foundation201110200"/>
    <x v="0"/>
    <s v="University of Central Arkansas Foundation"/>
    <x v="312"/>
    <n v="10200"/>
    <x v="23"/>
    <x v="2"/>
    <m/>
    <n v="156"/>
    <x v="0"/>
    <x v="1"/>
    <x v="0"/>
    <s v=""/>
    <x v="1"/>
  </r>
  <r>
    <n v="990"/>
    <s v="Charles G. Koch Charitable Foundation_University of Colorado Foundation201112000"/>
    <x v="0"/>
    <s v="University of Colorado Foundation"/>
    <x v="235"/>
    <n v="12000"/>
    <x v="23"/>
    <x v="2"/>
    <m/>
    <n v="157"/>
    <x v="0"/>
    <x v="1"/>
    <x v="0"/>
    <s v=""/>
    <x v="1"/>
  </r>
  <r>
    <n v="990"/>
    <s v="Charles G. Koch Charitable Foundation_University of Dallas201126000"/>
    <x v="0"/>
    <s v="University of Dallas"/>
    <x v="313"/>
    <n v="26000"/>
    <x v="23"/>
    <x v="2"/>
    <m/>
    <n v="158"/>
    <x v="0"/>
    <x v="1"/>
    <x v="0"/>
    <s v=""/>
    <x v="1"/>
  </r>
  <r>
    <n v="990"/>
    <s v="Charles G. Koch Charitable Foundation_University of Dayton201115500"/>
    <x v="0"/>
    <s v="University of Dayton"/>
    <x v="314"/>
    <n v="15500"/>
    <x v="23"/>
    <x v="2"/>
    <m/>
    <n v="159"/>
    <x v="0"/>
    <x v="1"/>
    <x v="0"/>
    <s v=""/>
    <x v="1"/>
  </r>
  <r>
    <n v="990"/>
    <s v="Charles G. Koch Charitable Foundation_University of Houston201110000"/>
    <x v="0"/>
    <s v="University of Houston"/>
    <x v="26"/>
    <n v="10000"/>
    <x v="23"/>
    <x v="2"/>
    <m/>
    <n v="160"/>
    <x v="0"/>
    <x v="1"/>
    <x v="0"/>
    <s v=""/>
    <x v="1"/>
  </r>
  <r>
    <n v="990"/>
    <s v="Charles G. Koch Charitable Foundation_University of Maine - Orono20113200"/>
    <x v="0"/>
    <s v="University of Maine - Orono"/>
    <x v="318"/>
    <n v="3200"/>
    <x v="23"/>
    <x v="2"/>
    <m/>
    <n v="161"/>
    <x v="0"/>
    <x v="1"/>
    <x v="0"/>
    <s v=""/>
    <x v="1"/>
  </r>
  <r>
    <n v="990"/>
    <s v="Charles G. Koch Charitable Foundation_University of Maryland - Baltimore County20117400"/>
    <x v="0"/>
    <s v="University of Maryland - Baltimore County"/>
    <x v="368"/>
    <n v="7400"/>
    <x v="23"/>
    <x v="2"/>
    <m/>
    <n v="162"/>
    <x v="0"/>
    <x v="1"/>
    <x v="0"/>
    <s v=""/>
    <x v="1"/>
  </r>
  <r>
    <n v="990"/>
    <s v="Charles G. Koch Charitable Foundation_University of Memphis20115900"/>
    <x v="0"/>
    <s v="University of Memphis"/>
    <x v="369"/>
    <n v="5900"/>
    <x v="23"/>
    <x v="2"/>
    <m/>
    <n v="163"/>
    <x v="0"/>
    <x v="1"/>
    <x v="0"/>
    <s v=""/>
    <x v="1"/>
  </r>
  <r>
    <n v="990"/>
    <s v="Charles G. Koch Charitable Foundation_University of Michigan20117000"/>
    <x v="0"/>
    <s v="University of Michigan"/>
    <x v="277"/>
    <n v="7000"/>
    <x v="23"/>
    <x v="2"/>
    <m/>
    <n v="164"/>
    <x v="0"/>
    <x v="1"/>
    <x v="0"/>
    <s v=""/>
    <x v="1"/>
  </r>
  <r>
    <n v="990"/>
    <s v="Charles G. Koch Charitable Foundation_University of Mississippi20117000"/>
    <x v="0"/>
    <s v="University of Mississippi"/>
    <x v="370"/>
    <n v="7000"/>
    <x v="23"/>
    <x v="2"/>
    <m/>
    <n v="165"/>
    <x v="0"/>
    <x v="1"/>
    <x v="0"/>
    <s v=""/>
    <x v="1"/>
  </r>
  <r>
    <n v="990"/>
    <s v="Charles G. Koch Charitable Foundation_University of Missouri - Columbia201134500"/>
    <x v="0"/>
    <s v="University of Missouri - Columbia"/>
    <x v="193"/>
    <n v="34500"/>
    <x v="23"/>
    <x v="2"/>
    <m/>
    <n v="166"/>
    <x v="0"/>
    <x v="1"/>
    <x v="0"/>
    <s v=""/>
    <x v="1"/>
  </r>
  <r>
    <n v="990"/>
    <s v="Charles G. Koch Charitable Foundation_University of Nebraska - Omaha201110000"/>
    <x v="0"/>
    <s v="University of Nebraska - Omaha"/>
    <x v="203"/>
    <n v="10000"/>
    <x v="23"/>
    <x v="2"/>
    <m/>
    <n v="167"/>
    <x v="0"/>
    <x v="1"/>
    <x v="0"/>
    <s v=""/>
    <x v="1"/>
  </r>
  <r>
    <n v="990"/>
    <s v="Charles G. Koch Charitable Foundation_University of North Alabama Foundation20117000"/>
    <x v="0"/>
    <s v="University of North Alabama Foundation"/>
    <x v="371"/>
    <n v="7000"/>
    <x v="23"/>
    <x v="2"/>
    <m/>
    <n v="168"/>
    <x v="0"/>
    <x v="1"/>
    <x v="0"/>
    <s v=""/>
    <x v="1"/>
  </r>
  <r>
    <n v="990"/>
    <s v="Charles G. Koch Charitable Foundation_University of North Carolina - Greensboro20117500"/>
    <x v="0"/>
    <s v="University of North Carolina - Greensboro"/>
    <x v="319"/>
    <n v="7500"/>
    <x v="23"/>
    <x v="2"/>
    <m/>
    <n v="169"/>
    <x v="0"/>
    <x v="1"/>
    <x v="0"/>
    <s v=""/>
    <x v="1"/>
  </r>
  <r>
    <n v="990"/>
    <s v="Charles G. Koch Charitable Foundation_University of Richmond201114000"/>
    <x v="0"/>
    <s v="University of Richmond"/>
    <x v="328"/>
    <n v="14000"/>
    <x v="23"/>
    <x v="2"/>
    <m/>
    <n v="170"/>
    <x v="0"/>
    <x v="1"/>
    <x v="0"/>
    <s v=""/>
    <x v="1"/>
  </r>
  <r>
    <n v="990"/>
    <s v="Charles G. Koch Charitable Foundation_University of San Diego201110303"/>
    <x v="0"/>
    <s v="University of San Diego"/>
    <x v="237"/>
    <n v="10303"/>
    <x v="23"/>
    <x v="2"/>
    <m/>
    <n v="171"/>
    <x v="0"/>
    <x v="1"/>
    <x v="0"/>
    <s v=""/>
    <x v="1"/>
  </r>
  <r>
    <n v="990"/>
    <s v="Charles G. Koch Charitable Foundation_University of South Florida Foundation20112500"/>
    <x v="0"/>
    <s v="University of South Florida Foundation"/>
    <x v="323"/>
    <n v="2500"/>
    <x v="23"/>
    <x v="2"/>
    <m/>
    <n v="172"/>
    <x v="0"/>
    <x v="1"/>
    <x v="0"/>
    <s v=""/>
    <x v="1"/>
  </r>
  <r>
    <n v="990"/>
    <s v="Charles G. Koch Charitable Foundation_University of Texas - Arlington20118000"/>
    <x v="0"/>
    <s v="University of Texas - Arlington"/>
    <x v="139"/>
    <n v="8000"/>
    <x v="23"/>
    <x v="2"/>
    <m/>
    <n v="173"/>
    <x v="0"/>
    <x v="1"/>
    <x v="0"/>
    <s v=""/>
    <x v="1"/>
  </r>
  <r>
    <n v="990"/>
    <s v="Charles G. Koch Charitable Foundation_University of Texas - Austin20119000"/>
    <x v="0"/>
    <s v="University of Texas - Austin"/>
    <x v="139"/>
    <n v="9000"/>
    <x v="23"/>
    <x v="2"/>
    <m/>
    <n v="174"/>
    <x v="0"/>
    <x v="1"/>
    <x v="0"/>
    <s v=""/>
    <x v="1"/>
  </r>
  <r>
    <n v="990"/>
    <s v="Charles G. Koch Charitable Foundation_University of Texas - San Antonio201111500"/>
    <x v="0"/>
    <s v="University of Texas - San Antonio"/>
    <x v="139"/>
    <n v="11500"/>
    <x v="23"/>
    <x v="2"/>
    <m/>
    <n v="175"/>
    <x v="0"/>
    <x v="1"/>
    <x v="0"/>
    <s v=""/>
    <x v="1"/>
  </r>
  <r>
    <n v="990"/>
    <s v="Charles G. Koch Charitable Foundation_University of Tulsa20115000"/>
    <x v="0"/>
    <s v="University of Tulsa"/>
    <x v="372"/>
    <n v="5000"/>
    <x v="23"/>
    <x v="2"/>
    <m/>
    <n v="176"/>
    <x v="0"/>
    <x v="1"/>
    <x v="0"/>
    <s v=""/>
    <x v="1"/>
  </r>
  <r>
    <n v="990"/>
    <s v="Charles G. Koch Charitable Foundation_University of Virginia201123000"/>
    <x v="0"/>
    <s v="University of Virginia"/>
    <x v="373"/>
    <n v="23000"/>
    <x v="23"/>
    <x v="2"/>
    <m/>
    <n v="177"/>
    <x v="0"/>
    <x v="1"/>
    <x v="0"/>
    <s v=""/>
    <x v="1"/>
  </r>
  <r>
    <n v="990"/>
    <s v="Charles G. Koch Charitable Foundation_University of Virginia's College at Wise20116000"/>
    <x v="0"/>
    <s v="University of Virginia's College at Wise"/>
    <x v="373"/>
    <n v="6000"/>
    <x v="23"/>
    <x v="2"/>
    <m/>
    <n v="178"/>
    <x v="0"/>
    <x v="1"/>
    <x v="0"/>
    <s v=""/>
    <x v="1"/>
  </r>
  <r>
    <n v="990"/>
    <s v="Charles G. Koch Charitable Foundation_University of West Florida Foundation201112500"/>
    <x v="0"/>
    <s v="University of West Florida Foundation"/>
    <x v="325"/>
    <n v="12500"/>
    <x v="23"/>
    <x v="2"/>
    <m/>
    <n v="179"/>
    <x v="0"/>
    <x v="1"/>
    <x v="0"/>
    <s v=""/>
    <x v="1"/>
  </r>
  <r>
    <n v="990"/>
    <s v="Charles G. Koch Charitable Foundation_University of Wisconsin Foundation - Eau Claire2011-1418"/>
    <x v="0"/>
    <s v="University of Wisconsin Foundation - Eau Claire"/>
    <x v="326"/>
    <n v="-1418"/>
    <x v="23"/>
    <x v="2"/>
    <m/>
    <n v="180"/>
    <x v="0"/>
    <x v="1"/>
    <x v="0"/>
    <s v=""/>
    <x v="1"/>
  </r>
  <r>
    <n v="990"/>
    <s v="Charles G. Koch Charitable Foundation_University of Wisconsin Foundation20117000"/>
    <x v="0"/>
    <s v="University of Wisconsin Foundation"/>
    <x v="326"/>
    <n v="7000"/>
    <x v="23"/>
    <x v="2"/>
    <m/>
    <n v="181"/>
    <x v="0"/>
    <x v="1"/>
    <x v="0"/>
    <s v=""/>
    <x v="1"/>
  </r>
  <r>
    <n v="990"/>
    <s v="Charles G. Koch Charitable Foundation_UNLV Foundation201110000"/>
    <x v="0"/>
    <s v="UNLV Foundation"/>
    <x v="320"/>
    <n v="10000"/>
    <x v="23"/>
    <x v="2"/>
    <m/>
    <n v="182"/>
    <x v="0"/>
    <x v="1"/>
    <x v="0"/>
    <s v=""/>
    <x v="1"/>
  </r>
  <r>
    <n v="990"/>
    <s v="Charles G. Koch Charitable Foundation_Utah State University201145000"/>
    <x v="0"/>
    <s v="Utah State University"/>
    <x v="164"/>
    <n v="45000"/>
    <x v="23"/>
    <x v="2"/>
    <m/>
    <n v="183"/>
    <x v="0"/>
    <x v="1"/>
    <x v="0"/>
    <s v=""/>
    <x v="1"/>
  </r>
  <r>
    <n v="990"/>
    <s v="Charles G. Koch Charitable Foundation_Washington University - St Louis20116000"/>
    <x v="0"/>
    <s v="Washington University - St Louis"/>
    <x v="15"/>
    <n v="6000"/>
    <x v="23"/>
    <x v="2"/>
    <m/>
    <n v="184"/>
    <x v="0"/>
    <x v="1"/>
    <x v="0"/>
    <s v=""/>
    <x v="1"/>
  </r>
  <r>
    <n v="990"/>
    <s v="Charles G. Koch Charitable Foundation_Webber International University20113000"/>
    <x v="0"/>
    <s v="Webber International University"/>
    <x v="374"/>
    <n v="3000"/>
    <x v="23"/>
    <x v="2"/>
    <m/>
    <n v="185"/>
    <x v="0"/>
    <x v="1"/>
    <x v="0"/>
    <s v=""/>
    <x v="1"/>
  </r>
  <r>
    <n v="990"/>
    <s v="Charles G. Koch Charitable Foundation_Wesleyan College20116300"/>
    <x v="0"/>
    <s v="Wesleyan College"/>
    <x v="329"/>
    <n v="6300"/>
    <x v="23"/>
    <x v="2"/>
    <m/>
    <n v="186"/>
    <x v="0"/>
    <x v="1"/>
    <x v="0"/>
    <s v=""/>
    <x v="1"/>
  </r>
  <r>
    <n v="990"/>
    <s v="Charles G. Koch Charitable Foundation_West Texas A&amp;M University20112000"/>
    <x v="0"/>
    <s v="West Texas A&amp;M University"/>
    <x v="241"/>
    <n v="2000"/>
    <x v="23"/>
    <x v="2"/>
    <m/>
    <n v="187"/>
    <x v="0"/>
    <x v="1"/>
    <x v="0"/>
    <s v=""/>
    <x v="1"/>
  </r>
  <r>
    <n v="990"/>
    <s v="Charles G. Koch Charitable Foundation_West Virginia University Foundation201111000"/>
    <x v="0"/>
    <s v="West Virginia University Foundation"/>
    <x v="151"/>
    <n v="11000"/>
    <x v="23"/>
    <x v="2"/>
    <m/>
    <n v="188"/>
    <x v="0"/>
    <x v="1"/>
    <x v="0"/>
    <s v=""/>
    <x v="1"/>
  </r>
  <r>
    <n v="990"/>
    <s v="Charles G. Koch Charitable Foundation_Western Carolina University201112000"/>
    <x v="0"/>
    <s v="Western Carolina University"/>
    <x v="375"/>
    <n v="12000"/>
    <x v="23"/>
    <x v="2"/>
    <m/>
    <n v="189"/>
    <x v="0"/>
    <x v="1"/>
    <x v="0"/>
    <s v=""/>
    <x v="1"/>
  </r>
  <r>
    <n v="990"/>
    <s v="Charles G. Koch Charitable Foundation_Western Kentucky University Research Foundation201111700"/>
    <x v="0"/>
    <s v="Western Kentucky University Research Foundation"/>
    <x v="330"/>
    <n v="11700"/>
    <x v="23"/>
    <x v="2"/>
    <m/>
    <n v="190"/>
    <x v="0"/>
    <x v="1"/>
    <x v="0"/>
    <s v=""/>
    <x v="1"/>
  </r>
  <r>
    <n v="990"/>
    <s v="Charles G. Koch Charitable Foundation_Western Michigan University201114100"/>
    <x v="0"/>
    <s v="Western Michigan University"/>
    <x v="376"/>
    <n v="14100"/>
    <x v="23"/>
    <x v="2"/>
    <m/>
    <n v="191"/>
    <x v="0"/>
    <x v="1"/>
    <x v="0"/>
    <s v=""/>
    <x v="1"/>
  </r>
  <r>
    <n v="990"/>
    <s v="Charles G. Koch Charitable Foundation_Westmont College20113000"/>
    <x v="0"/>
    <s v="Westmont College"/>
    <x v="377"/>
    <n v="3000"/>
    <x v="23"/>
    <x v="2"/>
    <m/>
    <n v="192"/>
    <x v="0"/>
    <x v="1"/>
    <x v="0"/>
    <s v=""/>
    <x v="1"/>
  </r>
  <r>
    <n v="990"/>
    <s v="Charles G. Koch Charitable Foundation_Wheaton College20117300"/>
    <x v="0"/>
    <s v="Wheaton College"/>
    <x v="378"/>
    <n v="7300"/>
    <x v="23"/>
    <x v="2"/>
    <m/>
    <n v="193"/>
    <x v="0"/>
    <x v="1"/>
    <x v="0"/>
    <s v=""/>
    <x v="1"/>
  </r>
  <r>
    <n v="990"/>
    <s v="Charles G. Koch Charitable Foundation_Wisconsin Lutheran College20117500"/>
    <x v="0"/>
    <s v="Wisconsin Lutheran College"/>
    <x v="379"/>
    <n v="7500"/>
    <x v="23"/>
    <x v="2"/>
    <m/>
    <n v="194"/>
    <x v="0"/>
    <x v="1"/>
    <x v="0"/>
    <s v=""/>
    <x v="1"/>
  </r>
  <r>
    <n v="990"/>
    <s v="Charles G. Koch Charitable Foundation_Charles Koch Institute20112800000"/>
    <x v="0"/>
    <s v="Charles Koch Institute"/>
    <x v="380"/>
    <n v="2800000"/>
    <x v="23"/>
    <x v="2"/>
    <m/>
    <n v="195"/>
    <x v="0"/>
    <x v="0"/>
    <x v="0"/>
    <s v="https://www.sourcewatch.org/index.php/Charles_Koch_Institute"/>
    <x v="2"/>
  </r>
  <r>
    <n v="990"/>
    <s v="Charles G. Koch Charitable Foundation_Fraser Institute, The2011150000"/>
    <x v="0"/>
    <s v="Fraser Institute, The"/>
    <x v="47"/>
    <n v="150000"/>
    <x v="23"/>
    <x v="2"/>
    <m/>
    <n v="196"/>
    <x v="0"/>
    <x v="0"/>
    <x v="0"/>
    <s v="https://www.desmogblog.com/fraser-institute"/>
    <x v="0"/>
  </r>
  <r>
    <n v="990"/>
    <s v="Charles G. Koch Charitable Foundation_McGill University20118000"/>
    <x v="0"/>
    <s v="McGill University"/>
    <x v="297"/>
    <n v="8000"/>
    <x v="23"/>
    <x v="2"/>
    <m/>
    <n v="197"/>
    <x v="0"/>
    <x v="1"/>
    <x v="0"/>
    <s v=""/>
    <x v="1"/>
  </r>
  <r>
    <n v="990"/>
    <s v="Charles G. Koch Charitable Foundation_Academy on Capitalism and Limited Government Foundation201225000"/>
    <x v="0"/>
    <s v="Academy on Capitalism and Limited Government Foundation"/>
    <x v="336"/>
    <n v="25000"/>
    <x v="24"/>
    <x v="2"/>
    <m/>
    <n v="1"/>
    <x v="0"/>
    <x v="1"/>
    <x v="0"/>
    <s v=""/>
    <x v="1"/>
  </r>
  <r>
    <n v="990"/>
    <s v="Charles G. Koch Charitable Foundation_Acton Institute for the Study of Religion and Liberty201210000"/>
    <x v="0"/>
    <s v="Acton Institute for the Study of Religion and Liberty"/>
    <x v="40"/>
    <n v="10000"/>
    <x v="24"/>
    <x v="2"/>
    <m/>
    <n v="2"/>
    <x v="0"/>
    <x v="0"/>
    <x v="0"/>
    <s v="https://www.desmogblog.com/acton-institute"/>
    <x v="0"/>
  </r>
  <r>
    <n v="990"/>
    <s v="Charles G. Koch Charitable Foundation_Advance Arkansas Institute20125500"/>
    <x v="0"/>
    <s v="Advance Arkansas Institute"/>
    <x v="381"/>
    <n v="5500"/>
    <x v="24"/>
    <x v="2"/>
    <m/>
    <n v="3"/>
    <x v="0"/>
    <x v="0"/>
    <x v="0"/>
    <s v="https://www.sourcewatch.org/index.php/Advance_Arkansas_Institute"/>
    <x v="2"/>
  </r>
  <r>
    <n v="990"/>
    <s v="Charles G. Koch Charitable Foundation_Alabama Policy Institute201214000"/>
    <x v="0"/>
    <s v="Alabama Policy Institute"/>
    <x v="382"/>
    <n v="14000"/>
    <x v="24"/>
    <x v="2"/>
    <m/>
    <n v="4"/>
    <x v="0"/>
    <x v="0"/>
    <x v="0"/>
    <s v="http://www.sourcewatch.org/index.php/Alabama_Policy_Institute"/>
    <x v="2"/>
  </r>
  <r>
    <n v="990"/>
    <s v="Charles G. Koch Charitable Foundation_Albany State University Foundation201211000"/>
    <x v="0"/>
    <s v="Albany State University Foundation"/>
    <x v="383"/>
    <n v="11000"/>
    <x v="24"/>
    <x v="2"/>
    <m/>
    <n v="5"/>
    <x v="0"/>
    <x v="1"/>
    <x v="0"/>
    <s v=""/>
    <x v="1"/>
  </r>
  <r>
    <n v="990"/>
    <s v="Charles G. Koch Charitable Foundation_Alexander Hamilton Institute for the Study of Western Civilization201227800"/>
    <x v="0"/>
    <s v="Alexander Hamilton Institute for the Study of Western Civilization"/>
    <x v="243"/>
    <n v="27800"/>
    <x v="24"/>
    <x v="2"/>
    <s v="Alexander Hamilton Institute for the Study of Western Civilization"/>
    <n v="6"/>
    <x v="0"/>
    <x v="0"/>
    <x v="0"/>
    <s v=""/>
    <x v="1"/>
  </r>
  <r>
    <n v="990"/>
    <s v="Charles G. Koch Charitable Foundation_Alma College20128500"/>
    <x v="0"/>
    <s v="Alma College"/>
    <x v="244"/>
    <n v="8500"/>
    <x v="24"/>
    <x v="2"/>
    <m/>
    <n v="7"/>
    <x v="0"/>
    <x v="1"/>
    <x v="0"/>
    <s v=""/>
    <x v="1"/>
  </r>
  <r>
    <n v="990"/>
    <s v="Charles G. Koch Charitable Foundation_American Enterprise Institute for Public Policy Research2012510000"/>
    <x v="0"/>
    <s v="American Enterprise Institute for Public Policy Research"/>
    <x v="132"/>
    <n v="510000"/>
    <x v="24"/>
    <x v="2"/>
    <m/>
    <n v="8"/>
    <x v="0"/>
    <x v="0"/>
    <x v="0"/>
    <s v="https://www.desmogblog.com/american-enterprise-institute"/>
    <x v="0"/>
  </r>
  <r>
    <n v="990"/>
    <s v="Charles G. Koch Charitable Foundation_American Spectator Foundation201210000"/>
    <x v="0"/>
    <s v="American Spectator Foundation"/>
    <x v="245"/>
    <n v="10000"/>
    <x v="24"/>
    <x v="2"/>
    <m/>
    <n v="9"/>
    <x v="0"/>
    <x v="0"/>
    <x v="0"/>
    <s v="http://www.sourcewatch.org/index.php/American_Spectator"/>
    <x v="2"/>
  </r>
  <r>
    <n v="990"/>
    <s v="Charles G. Koch Charitable Foundation_American University Department of Government201215000"/>
    <x v="0"/>
    <s v="American University Department of Government"/>
    <x v="196"/>
    <n v="15000"/>
    <x v="24"/>
    <x v="2"/>
    <m/>
    <n v="10"/>
    <x v="0"/>
    <x v="1"/>
    <x v="0"/>
    <s v=""/>
    <x v="1"/>
  </r>
  <r>
    <n v="990"/>
    <s v="Charles G. Koch Charitable Foundation_America's Future Foundation (AFF)201212000"/>
    <x v="0"/>
    <s v="America's Future Foundation (AFF)"/>
    <x v="339"/>
    <n v="12000"/>
    <x v="24"/>
    <x v="2"/>
    <m/>
    <n v="11"/>
    <x v="0"/>
    <x v="0"/>
    <x v="0"/>
    <s v="http://www.sourcewatch.org/index.php/America's_Future_Foundation"/>
    <x v="2"/>
  </r>
  <r>
    <n v="990"/>
    <s v="Charles G. Koch Charitable Foundation_Association of Private Enterprise Education201260000"/>
    <x v="0"/>
    <s v="Association of Private Enterprise Education"/>
    <x v="147"/>
    <n v="60000"/>
    <x v="24"/>
    <x v="2"/>
    <s v="990 wording doesn't include &quot;education&quot; but address matches 990s for that year"/>
    <n v="12"/>
    <x v="0"/>
    <x v="0"/>
    <x v="0"/>
    <s v=""/>
    <x v="1"/>
  </r>
  <r>
    <n v="990"/>
    <s v="Charles G. Koch Charitable Foundation_Assumption College20126000"/>
    <x v="0"/>
    <s v="Assumption College"/>
    <x v="384"/>
    <n v="6000"/>
    <x v="24"/>
    <x v="2"/>
    <m/>
    <n v="13"/>
    <x v="0"/>
    <x v="1"/>
    <x v="0"/>
    <s v=""/>
    <x v="1"/>
  </r>
  <r>
    <n v="990"/>
    <s v="Charles G. Koch Charitable Foundation_Atlas Economic Research Foundation201220000"/>
    <x v="0"/>
    <s v="Atlas Economic Research Foundation"/>
    <x v="18"/>
    <n v="20000"/>
    <x v="24"/>
    <x v="2"/>
    <m/>
    <n v="14"/>
    <x v="0"/>
    <x v="0"/>
    <x v="0"/>
    <s v="https://www.desmogblog.com/atlas-economic-research-foundation"/>
    <x v="0"/>
  </r>
  <r>
    <n v="990"/>
    <s v="Charles G. Koch Charitable Foundation_Augustana College20125000"/>
    <x v="0"/>
    <s v="Augustana College"/>
    <x v="385"/>
    <n v="5000"/>
    <x v="24"/>
    <x v="2"/>
    <m/>
    <n v="15"/>
    <x v="0"/>
    <x v="1"/>
    <x v="0"/>
    <s v=""/>
    <x v="1"/>
  </r>
  <r>
    <n v="990"/>
    <s v="Charles G. Koch Charitable Foundation_Azusa Pacific University201215000"/>
    <x v="0"/>
    <s v="Azusa Pacific University"/>
    <x v="250"/>
    <n v="15000"/>
    <x v="24"/>
    <x v="2"/>
    <m/>
    <n v="16"/>
    <x v="0"/>
    <x v="1"/>
    <x v="0"/>
    <s v=""/>
    <x v="1"/>
  </r>
  <r>
    <n v="990"/>
    <s v="Charles G. Koch Charitable Foundation_Ball State University20123000"/>
    <x v="0"/>
    <s v="Ball State University"/>
    <x v="199"/>
    <n v="3000"/>
    <x v="24"/>
    <x v="2"/>
    <m/>
    <n v="17"/>
    <x v="0"/>
    <x v="1"/>
    <x v="0"/>
    <s v=""/>
    <x v="1"/>
  </r>
  <r>
    <n v="990"/>
    <s v="Charles G. Koch Charitable Foundation_Barton College20129300"/>
    <x v="0"/>
    <s v="Barton College"/>
    <x v="200"/>
    <n v="9300"/>
    <x v="24"/>
    <x v="2"/>
    <m/>
    <n v="18"/>
    <x v="0"/>
    <x v="1"/>
    <x v="0"/>
    <s v=""/>
    <x v="1"/>
  </r>
  <r>
    <n v="990"/>
    <s v="Charles G. Koch Charitable Foundation_Bastiat Society20128000"/>
    <x v="0"/>
    <s v="Bastiat Society"/>
    <x v="386"/>
    <n v="8000"/>
    <x v="24"/>
    <x v="2"/>
    <m/>
    <n v="19"/>
    <x v="0"/>
    <x v="0"/>
    <x v="0"/>
    <s v=""/>
    <x v="1"/>
  </r>
  <r>
    <n v="990"/>
    <s v="Charles G. Koch Charitable Foundation_Beloit College20126000"/>
    <x v="0"/>
    <s v="Beloit College"/>
    <x v="152"/>
    <n v="6000"/>
    <x v="24"/>
    <x v="2"/>
    <m/>
    <n v="20"/>
    <x v="0"/>
    <x v="1"/>
    <x v="0"/>
    <s v=""/>
    <x v="1"/>
  </r>
  <r>
    <n v="990"/>
    <s v="Charles G. Koch Charitable Foundation_Bernard Center201240000"/>
    <x v="0"/>
    <s v="Bernard Center"/>
    <x v="338"/>
    <n v="40000"/>
    <x v="24"/>
    <x v="2"/>
    <m/>
    <n v="21"/>
    <x v="0"/>
    <x v="0"/>
    <x v="0"/>
    <s v=""/>
    <x v="1"/>
  </r>
  <r>
    <n v="990"/>
    <s v="Charles G. Koch Charitable Foundation_Berry College201211900"/>
    <x v="0"/>
    <s v="Berry College"/>
    <x v="153"/>
    <n v="11900"/>
    <x v="24"/>
    <x v="2"/>
    <m/>
    <n v="22"/>
    <x v="0"/>
    <x v="1"/>
    <x v="0"/>
    <s v=""/>
    <x v="1"/>
  </r>
  <r>
    <n v="990"/>
    <s v="Charles G. Koch Charitable Foundation_Bethel College201212100"/>
    <x v="0"/>
    <s v="Bethel College"/>
    <x v="202"/>
    <n v="12100"/>
    <x v="24"/>
    <x v="2"/>
    <m/>
    <n v="23"/>
    <x v="0"/>
    <x v="1"/>
    <x v="0"/>
    <s v=""/>
    <x v="1"/>
  </r>
  <r>
    <n v="990"/>
    <s v="Charles G. Koch Charitable Foundation_Bill of Rights Institute2012300000"/>
    <x v="0"/>
    <s v="Bill of Rights Institute"/>
    <x v="112"/>
    <n v="300000"/>
    <x v="24"/>
    <x v="2"/>
    <m/>
    <n v="24"/>
    <x v="0"/>
    <x v="0"/>
    <x v="0"/>
    <s v="https://www.sourcewatch.org/index.php/Bill_of_Rights_Institute"/>
    <x v="2"/>
  </r>
  <r>
    <n v="990"/>
    <s v="Charles G. Koch Charitable Foundation_Birmingham Southern College20126500"/>
    <x v="0"/>
    <s v="Birmingham Southern College"/>
    <x v="387"/>
    <n v="6500"/>
    <x v="24"/>
    <x v="2"/>
    <m/>
    <n v="25"/>
    <x v="0"/>
    <x v="1"/>
    <x v="0"/>
    <s v=""/>
    <x v="1"/>
  </r>
  <r>
    <n v="990"/>
    <s v="Charles G. Koch Charitable Foundation_Boise State University Foundation20127800"/>
    <x v="0"/>
    <s v="Boise State University Foundation"/>
    <x v="252"/>
    <n v="7800"/>
    <x v="24"/>
    <x v="2"/>
    <m/>
    <n v="26"/>
    <x v="0"/>
    <x v="1"/>
    <x v="0"/>
    <s v=""/>
    <x v="1"/>
  </r>
  <r>
    <n v="990"/>
    <s v="Charles G. Koch Charitable Foundation_Brown University201213000"/>
    <x v="0"/>
    <s v="Brown University"/>
    <x v="167"/>
    <n v="13000"/>
    <x v="24"/>
    <x v="2"/>
    <m/>
    <n v="27"/>
    <x v="0"/>
    <x v="1"/>
    <x v="0"/>
    <s v=""/>
    <x v="1"/>
  </r>
  <r>
    <n v="990"/>
    <s v="Charles G. Koch Charitable Foundation_Buena Vista University2012500"/>
    <x v="0"/>
    <s v="Buena Vista University"/>
    <x v="253"/>
    <n v="500"/>
    <x v="24"/>
    <x v="2"/>
    <m/>
    <n v="28"/>
    <x v="0"/>
    <x v="1"/>
    <x v="0"/>
    <s v=""/>
    <x v="1"/>
  </r>
  <r>
    <n v="990"/>
    <s v="Charles G. Koch Charitable Foundation_California Public Policy Center201225000"/>
    <x v="0"/>
    <s v="California Public Policy Center"/>
    <x v="388"/>
    <n v="25000"/>
    <x v="24"/>
    <x v="2"/>
    <m/>
    <n v="29"/>
    <x v="0"/>
    <x v="0"/>
    <x v="0"/>
    <s v="https://www.sourcewatch.org/index.php/California_Policy_Center"/>
    <x v="2"/>
  </r>
  <r>
    <n v="990"/>
    <s v="Charles G. Koch Charitable Foundation_California State University East Bay Foundation201227000"/>
    <x v="0"/>
    <s v="California State University East Bay Foundation"/>
    <x v="262"/>
    <n v="27000"/>
    <x v="24"/>
    <x v="2"/>
    <m/>
    <n v="30"/>
    <x v="0"/>
    <x v="1"/>
    <x v="0"/>
    <s v=""/>
    <x v="1"/>
  </r>
  <r>
    <n v="990"/>
    <s v="Charles G. Koch Charitable Foundation_Campbell University Lundy Chair Offices201224000"/>
    <x v="0"/>
    <s v="Campbell University Lundy Chair Offices"/>
    <x v="205"/>
    <n v="24000"/>
    <x v="24"/>
    <x v="2"/>
    <m/>
    <n v="31"/>
    <x v="0"/>
    <x v="1"/>
    <x v="0"/>
    <s v=""/>
    <x v="1"/>
  </r>
  <r>
    <n v="990"/>
    <s v="Charles G. Koch Charitable Foundation_Carthage College20129500"/>
    <x v="0"/>
    <s v="Carthage College"/>
    <x v="343"/>
    <n v="9500"/>
    <x v="24"/>
    <x v="2"/>
    <m/>
    <n v="32"/>
    <x v="0"/>
    <x v="1"/>
    <x v="0"/>
    <s v=""/>
    <x v="1"/>
  </r>
  <r>
    <n v="990"/>
    <s v="Charles G. Koch Charitable Foundation_Cato Institute201210000"/>
    <x v="0"/>
    <s v="Cato Institute"/>
    <x v="2"/>
    <n v="10000"/>
    <x v="24"/>
    <x v="2"/>
    <m/>
    <n v="33"/>
    <x v="0"/>
    <x v="0"/>
    <x v="0"/>
    <s v="https://www.desmogblog.com/cato-institute"/>
    <x v="0"/>
  </r>
  <r>
    <n v="990"/>
    <s v="Charles G. Koch Charitable Foundation_Cedarville University20129000"/>
    <x v="0"/>
    <s v="Cedarville University"/>
    <x v="389"/>
    <n v="9000"/>
    <x v="24"/>
    <x v="2"/>
    <m/>
    <n v="34"/>
    <x v="0"/>
    <x v="1"/>
    <x v="0"/>
    <s v=""/>
    <x v="1"/>
  </r>
  <r>
    <n v="990"/>
    <s v="Charles G. Koch Charitable Foundation_Center for Excellence in Higher Education20128000"/>
    <x v="0"/>
    <s v="Center for Excellence in Higher Education"/>
    <x v="390"/>
    <n v="8000"/>
    <x v="24"/>
    <x v="2"/>
    <s v="Seems to be separate org from Center for Excellence in Education"/>
    <n v="35"/>
    <x v="0"/>
    <x v="0"/>
    <x v="0"/>
    <s v=""/>
    <x v="1"/>
  </r>
  <r>
    <n v="990"/>
    <s v="Charles G. Koch Charitable Foundation_Center for Independent Thought201215000"/>
    <x v="0"/>
    <s v="Center for Independent Thought"/>
    <x v="41"/>
    <n v="15000"/>
    <x v="24"/>
    <x v="2"/>
    <m/>
    <n v="36"/>
    <x v="0"/>
    <x v="0"/>
    <x v="0"/>
    <s v="https://www.desmogblog.com/john-stossel"/>
    <x v="0"/>
  </r>
  <r>
    <n v="990"/>
    <s v="Charles G. Koch Charitable Foundation_Chapman University201218000"/>
    <x v="0"/>
    <s v="Chapman University"/>
    <x v="207"/>
    <n v="18000"/>
    <x v="24"/>
    <x v="2"/>
    <m/>
    <n v="37"/>
    <x v="0"/>
    <x v="1"/>
    <x v="0"/>
    <s v=""/>
    <x v="1"/>
  </r>
  <r>
    <n v="990"/>
    <s v="Charles G. Koch Charitable Foundation_Charleston Southern University20127500"/>
    <x v="0"/>
    <s v="Charleston Southern University"/>
    <x v="254"/>
    <n v="7500"/>
    <x v="24"/>
    <x v="2"/>
    <m/>
    <n v="38"/>
    <x v="0"/>
    <x v="1"/>
    <x v="0"/>
    <s v=""/>
    <x v="1"/>
  </r>
  <r>
    <n v="990"/>
    <s v="Charles G. Koch Charitable Foundation_Chestnut Hill College20126000"/>
    <x v="0"/>
    <s v="Chestnut Hill College"/>
    <x v="391"/>
    <n v="6000"/>
    <x v="24"/>
    <x v="2"/>
    <m/>
    <n v="39"/>
    <x v="0"/>
    <x v="1"/>
    <x v="0"/>
    <s v=""/>
    <x v="1"/>
  </r>
  <r>
    <n v="990"/>
    <s v="Charles G. Koch Charitable Foundation_Christopher Newport University201214000"/>
    <x v="0"/>
    <s v="Christopher Newport University"/>
    <x v="256"/>
    <n v="14000"/>
    <x v="24"/>
    <x v="2"/>
    <m/>
    <n v="40"/>
    <x v="0"/>
    <x v="1"/>
    <x v="0"/>
    <s v=""/>
    <x v="1"/>
  </r>
  <r>
    <n v="990"/>
    <s v="Charles G. Koch Charitable Foundation_Claremont McKenna College201229400"/>
    <x v="0"/>
    <s v="Claremont McKenna College"/>
    <x v="208"/>
    <n v="29400"/>
    <x v="24"/>
    <x v="2"/>
    <m/>
    <n v="41"/>
    <x v="0"/>
    <x v="1"/>
    <x v="0"/>
    <s v=""/>
    <x v="1"/>
  </r>
  <r>
    <n v="990"/>
    <s v="Charles G. Koch Charitable Foundation_Clemson University College of Business2012165000"/>
    <x v="0"/>
    <s v="Clemson University College of Business"/>
    <x v="98"/>
    <n v="165000"/>
    <x v="24"/>
    <x v="2"/>
    <m/>
    <n v="42"/>
    <x v="0"/>
    <x v="1"/>
    <x v="0"/>
    <s v=""/>
    <x v="1"/>
  </r>
  <r>
    <n v="990"/>
    <s v="Charles G. Koch Charitable Foundation_College of Charleston201240000"/>
    <x v="0"/>
    <s v="College of Charleston"/>
    <x v="169"/>
    <n v="40000"/>
    <x v="24"/>
    <x v="2"/>
    <m/>
    <n v="43"/>
    <x v="0"/>
    <x v="1"/>
    <x v="0"/>
    <s v=""/>
    <x v="1"/>
  </r>
  <r>
    <n v="990"/>
    <s v="Charles G. Koch Charitable Foundation_College of William &amp; Mary20122500"/>
    <x v="0"/>
    <s v="College of William &amp; Mary"/>
    <x v="260"/>
    <n v="2500"/>
    <x v="24"/>
    <x v="2"/>
    <m/>
    <n v="44"/>
    <x v="0"/>
    <x v="1"/>
    <x v="0"/>
    <s v=""/>
    <x v="1"/>
  </r>
  <r>
    <n v="990"/>
    <s v="Charles G. Koch Charitable Foundation_Competitive Enterprise Institute201210000"/>
    <x v="0"/>
    <s v="Competitive Enterprise Institute"/>
    <x v="28"/>
    <n v="10000"/>
    <x v="24"/>
    <x v="2"/>
    <m/>
    <n v="45"/>
    <x v="0"/>
    <x v="0"/>
    <x v="0"/>
    <s v="https://www.desmogblog.com/competitive-enterprise-institute"/>
    <x v="0"/>
  </r>
  <r>
    <n v="990"/>
    <s v="Charles G. Koch Charitable Foundation_Connecticut Association of Scholars20126000"/>
    <x v="0"/>
    <s v="Connecticut Association of Scholars"/>
    <x v="392"/>
    <n v="6000"/>
    <x v="24"/>
    <x v="2"/>
    <m/>
    <n v="46"/>
    <x v="0"/>
    <x v="0"/>
    <x v="0"/>
    <s v=""/>
    <x v="1"/>
  </r>
  <r>
    <n v="990"/>
    <s v="Charles G. Koch Charitable Foundation_Cornell College20123000"/>
    <x v="0"/>
    <s v="Cornell College"/>
    <x v="393"/>
    <n v="3000"/>
    <x v="24"/>
    <x v="2"/>
    <m/>
    <n v="47"/>
    <x v="0"/>
    <x v="1"/>
    <x v="0"/>
    <s v=""/>
    <x v="1"/>
  </r>
  <r>
    <n v="990"/>
    <s v="Charles G. Koch Charitable Foundation_Dartmouth College Department of Economics201210000"/>
    <x v="0"/>
    <s v="Dartmouth College Department of Economics"/>
    <x v="210"/>
    <n v="10000"/>
    <x v="24"/>
    <x v="2"/>
    <m/>
    <n v="48"/>
    <x v="0"/>
    <x v="1"/>
    <x v="0"/>
    <s v=""/>
    <x v="1"/>
  </r>
  <r>
    <n v="990"/>
    <s v="Charles G. Koch Charitable Foundation_Donors Trust201225000"/>
    <x v="0"/>
    <s v="Donors Trust"/>
    <x v="264"/>
    <n v="25000"/>
    <x v="24"/>
    <x v="2"/>
    <m/>
    <n v="49"/>
    <x v="0"/>
    <x v="0"/>
    <x v="0"/>
    <s v="https://www.desmogblog.com/who-donors-trust"/>
    <x v="0"/>
  </r>
  <r>
    <n v="990"/>
    <s v="Charles G. Koch Charitable Foundation_Duquesne University201222000"/>
    <x v="0"/>
    <s v="Duquesne University"/>
    <x v="172"/>
    <n v="22000"/>
    <x v="24"/>
    <x v="2"/>
    <m/>
    <n v="50"/>
    <x v="0"/>
    <x v="1"/>
    <x v="0"/>
    <s v=""/>
    <x v="1"/>
  </r>
  <r>
    <n v="990"/>
    <s v="Charles G. Koch Charitable Foundation_Education Action Group Foundation201245000"/>
    <x v="0"/>
    <s v="Education Action Group Foundation"/>
    <x v="394"/>
    <n v="45000"/>
    <x v="24"/>
    <x v="2"/>
    <m/>
    <n v="51"/>
    <x v="0"/>
    <x v="0"/>
    <x v="0"/>
    <s v=""/>
    <x v="1"/>
  </r>
  <r>
    <n v="990"/>
    <s v="Charles G. Koch Charitable Foundation_Encounter for Education and Culture201250000"/>
    <x v="0"/>
    <s v="Encounter for Education and Culture"/>
    <x v="106"/>
    <n v="50000"/>
    <x v="24"/>
    <x v="2"/>
    <m/>
    <n v="52"/>
    <x v="0"/>
    <x v="0"/>
    <x v="0"/>
    <s v="http://www.sourcewatch.org/index.php/Encounter_for_Culture_and_Education"/>
    <x v="2"/>
  </r>
  <r>
    <n v="990"/>
    <s v="Charles G. Koch Charitable Foundation_Florida Gulf Coast University201237500"/>
    <x v="0"/>
    <s v="Florida Gulf Coast University"/>
    <x v="173"/>
    <n v="37500"/>
    <x v="24"/>
    <x v="2"/>
    <m/>
    <n v="53"/>
    <x v="0"/>
    <x v="1"/>
    <x v="0"/>
    <s v=""/>
    <x v="1"/>
  </r>
  <r>
    <n v="990"/>
    <s v="Charles G. Koch Charitable Foundation_Florida State University2012297341"/>
    <x v="0"/>
    <s v="Florida State University"/>
    <x v="156"/>
    <n v="297341"/>
    <x v="24"/>
    <x v="2"/>
    <m/>
    <n v="54"/>
    <x v="0"/>
    <x v="1"/>
    <x v="0"/>
    <s v=""/>
    <x v="1"/>
  </r>
  <r>
    <n v="990"/>
    <s v="Charles G. Koch Charitable Foundation_Foundation for Individual Rights in Education201275000"/>
    <x v="0"/>
    <s v="Foundation for Individual Rights in Education"/>
    <x v="174"/>
    <n v="75000"/>
    <x v="24"/>
    <x v="2"/>
    <m/>
    <n v="55"/>
    <x v="0"/>
    <x v="0"/>
    <x v="0"/>
    <s v=""/>
    <x v="1"/>
  </r>
  <r>
    <n v="990"/>
    <s v="Charles G. Koch Charitable Foundation_Fraser Institute, The2012115000"/>
    <x v="0"/>
    <s v="Fraser Institute, The"/>
    <x v="47"/>
    <n v="115000"/>
    <x v="24"/>
    <x v="2"/>
    <m/>
    <n v="56"/>
    <x v="0"/>
    <x v="0"/>
    <x v="0"/>
    <s v="https://www.desmogblog.com/fraser-institute"/>
    <x v="0"/>
  </r>
  <r>
    <n v="990"/>
    <s v="Charles G. Koch Charitable Foundation_Free Enterprise Foundation201220000"/>
    <x v="0"/>
    <s v="Free Enterprise Foundation"/>
    <x v="395"/>
    <n v="20000"/>
    <x v="24"/>
    <x v="2"/>
    <m/>
    <n v="57"/>
    <x v="0"/>
    <x v="0"/>
    <x v="0"/>
    <s v="https://www.sourcewatch.org/index.php/Free_Enterprise_Foundation_(Australia)"/>
    <x v="2"/>
  </r>
  <r>
    <n v="990"/>
    <s v="Charles G. Koch Charitable Foundation_Future of Freedom Foundation20125000"/>
    <x v="0"/>
    <s v="Future of Freedom Foundation"/>
    <x v="42"/>
    <n v="5000"/>
    <x v="24"/>
    <x v="2"/>
    <m/>
    <n v="58"/>
    <x v="0"/>
    <x v="0"/>
    <x v="0"/>
    <s v="http://www.sourcewatch.org/index.php/Future_of_Freedom_Foundation"/>
    <x v="2"/>
  </r>
  <r>
    <n v="990"/>
    <s v="Charles G. Koch Charitable Foundation_George Fox University201212650"/>
    <x v="0"/>
    <s v="George Fox University"/>
    <x v="266"/>
    <n v="12650"/>
    <x v="24"/>
    <x v="2"/>
    <m/>
    <n v="59"/>
    <x v="0"/>
    <x v="1"/>
    <x v="0"/>
    <s v=""/>
    <x v="1"/>
  </r>
  <r>
    <n v="990"/>
    <s v="Charles G. Koch Charitable Foundation_George Mason University Foundation20125455000"/>
    <x v="0"/>
    <s v="George Mason University Foundation"/>
    <x v="22"/>
    <n v="5455000"/>
    <x v="24"/>
    <x v="2"/>
    <m/>
    <n v="60"/>
    <x v="0"/>
    <x v="1"/>
    <x v="0"/>
    <s v=""/>
    <x v="1"/>
  </r>
  <r>
    <n v="990"/>
    <s v="Charles G. Koch Charitable Foundation_George Washington University2012116000"/>
    <x v="0"/>
    <s v="George Washington University"/>
    <x v="267"/>
    <n v="116000"/>
    <x v="24"/>
    <x v="2"/>
    <m/>
    <n v="61"/>
    <x v="0"/>
    <x v="1"/>
    <x v="0"/>
    <s v=""/>
    <x v="1"/>
  </r>
  <r>
    <n v="990"/>
    <s v="Charles G. Koch Charitable Foundation_Georgia State University Foundation20129000"/>
    <x v="0"/>
    <s v="Georgia State University Foundation"/>
    <x v="212"/>
    <n v="9000"/>
    <x v="24"/>
    <x v="2"/>
    <m/>
    <n v="62"/>
    <x v="0"/>
    <x v="1"/>
    <x v="0"/>
    <s v=""/>
    <x v="1"/>
  </r>
  <r>
    <n v="990"/>
    <s v="Charles G. Koch Charitable Foundation_Grove City College201232800"/>
    <x v="0"/>
    <s v="Grove City College"/>
    <x v="148"/>
    <n v="32800"/>
    <x v="24"/>
    <x v="2"/>
    <m/>
    <n v="63"/>
    <x v="0"/>
    <x v="1"/>
    <x v="0"/>
    <s v=""/>
    <x v="1"/>
  </r>
  <r>
    <n v="990"/>
    <s v="Charles G. Koch Charitable Foundation_Hampden-Sydney College201230600"/>
    <x v="0"/>
    <s v="Hampden-Sydney College"/>
    <x v="149"/>
    <n v="30600"/>
    <x v="24"/>
    <x v="2"/>
    <m/>
    <n v="64"/>
    <x v="0"/>
    <x v="1"/>
    <x v="0"/>
    <s v=""/>
    <x v="1"/>
  </r>
  <r>
    <n v="990"/>
    <s v="Charles G. Koch Charitable Foundation_Hanover College20123800"/>
    <x v="0"/>
    <s v="Hanover College"/>
    <x v="270"/>
    <n v="3800"/>
    <x v="24"/>
    <x v="2"/>
    <m/>
    <n v="65"/>
    <x v="0"/>
    <x v="1"/>
    <x v="0"/>
    <s v=""/>
    <x v="1"/>
  </r>
  <r>
    <n v="990"/>
    <s v="Charles G. Koch Charitable Foundation_Harvard University20127500"/>
    <x v="0"/>
    <s v="Harvard University"/>
    <x v="49"/>
    <n v="7500"/>
    <x v="24"/>
    <x v="2"/>
    <m/>
    <n v="66"/>
    <x v="0"/>
    <x v="1"/>
    <x v="0"/>
    <s v=""/>
    <x v="1"/>
  </r>
  <r>
    <n v="990"/>
    <s v="Charles G. Koch Charitable Foundation_High Point University20126000"/>
    <x v="0"/>
    <s v="High Point University"/>
    <x v="396"/>
    <n v="6000"/>
    <x v="24"/>
    <x v="2"/>
    <m/>
    <n v="67"/>
    <x v="0"/>
    <x v="1"/>
    <x v="0"/>
    <s v=""/>
    <x v="1"/>
  </r>
  <r>
    <n v="990"/>
    <s v="Charles G. Koch Charitable Foundation_Hillsdale College201234000"/>
    <x v="0"/>
    <s v="Hillsdale College"/>
    <x v="176"/>
    <n v="34000"/>
    <x v="24"/>
    <x v="2"/>
    <m/>
    <n v="68"/>
    <x v="0"/>
    <x v="1"/>
    <x v="0"/>
    <s v=""/>
    <x v="1"/>
  </r>
  <r>
    <n v="990"/>
    <s v="Charles G. Koch Charitable Foundation_Indiana University20128000"/>
    <x v="0"/>
    <s v="Indiana University"/>
    <x v="214"/>
    <n v="8000"/>
    <x v="24"/>
    <x v="2"/>
    <m/>
    <n v="69"/>
    <x v="0"/>
    <x v="1"/>
    <x v="0"/>
    <s v=""/>
    <x v="1"/>
  </r>
  <r>
    <n v="990"/>
    <s v="Charles G. Koch Charitable Foundation_Indiana University Foundation201226000"/>
    <x v="0"/>
    <s v="Indiana University Foundation"/>
    <x v="214"/>
    <n v="26000"/>
    <x v="24"/>
    <x v="2"/>
    <m/>
    <n v="70"/>
    <x v="0"/>
    <x v="1"/>
    <x v="0"/>
    <s v=""/>
    <x v="1"/>
  </r>
  <r>
    <n v="990"/>
    <s v="Charles G. Koch Charitable Foundation_Institute for Energy Research20125000"/>
    <x v="0"/>
    <s v="Institute for Energy Research"/>
    <x v="43"/>
    <n v="5000"/>
    <x v="24"/>
    <x v="2"/>
    <m/>
    <n v="71"/>
    <x v="0"/>
    <x v="0"/>
    <x v="0"/>
    <s v="https://www.desmogblog.com/institute-energy-research"/>
    <x v="0"/>
  </r>
  <r>
    <n v="990"/>
    <s v="Charles G. Koch Charitable Foundation_Institute for Humane Studies at George Mason University20122947500"/>
    <x v="0"/>
    <s v="Institute for Humane Studies at George Mason University"/>
    <x v="23"/>
    <n v="2947500"/>
    <x v="24"/>
    <x v="2"/>
    <m/>
    <n v="72"/>
    <x v="0"/>
    <x v="1"/>
    <x v="0"/>
    <s v="https://www.desmogblog.com/institute-humane-studies-george-mason-university"/>
    <x v="0"/>
  </r>
  <r>
    <n v="990"/>
    <s v="Charles G. Koch Charitable Foundation_International Society for Individual Liberty20127000"/>
    <x v="0"/>
    <s v="International Society for Individual Liberty"/>
    <x v="397"/>
    <n v="7000"/>
    <x v="24"/>
    <x v="2"/>
    <m/>
    <n v="73"/>
    <x v="0"/>
    <x v="0"/>
    <x v="0"/>
    <s v=""/>
    <x v="1"/>
  </r>
  <r>
    <n v="990"/>
    <s v="Charles G. Koch Charitable Foundation_Jack Miller Center2012250000"/>
    <x v="0"/>
    <s v="Jack Miller Center"/>
    <x v="177"/>
    <n v="250000"/>
    <x v="24"/>
    <x v="2"/>
    <m/>
    <n v="74"/>
    <x v="0"/>
    <x v="0"/>
    <x v="0"/>
    <s v="https://www.sourcewatch.org/index.php/Jack_Miller_Center"/>
    <x v="2"/>
  </r>
  <r>
    <n v="990"/>
    <s v="Charles G. Koch Charitable Foundation_James Madison Institute201225000"/>
    <x v="0"/>
    <s v="James Madison Institute"/>
    <x v="157"/>
    <n v="25000"/>
    <x v="24"/>
    <x v="2"/>
    <m/>
    <n v="75"/>
    <x v="0"/>
    <x v="0"/>
    <x v="0"/>
    <s v="https://www.desmogblog.com/james-madison-institute"/>
    <x v="0"/>
  </r>
  <r>
    <n v="990"/>
    <s v="Charles G. Koch Charitable Foundation_James Madison University201221200"/>
    <x v="0"/>
    <s v="James Madison University"/>
    <x v="215"/>
    <n v="21200"/>
    <x v="24"/>
    <x v="2"/>
    <m/>
    <n v="76"/>
    <x v="0"/>
    <x v="1"/>
    <x v="0"/>
    <s v=""/>
    <x v="1"/>
  </r>
  <r>
    <n v="990"/>
    <s v="Charles G. Koch Charitable Foundation_John Brown University20123000"/>
    <x v="0"/>
    <s v="John Brown University"/>
    <x v="398"/>
    <n v="3000"/>
    <x v="24"/>
    <x v="2"/>
    <m/>
    <n v="77"/>
    <x v="0"/>
    <x v="1"/>
    <x v="0"/>
    <s v=""/>
    <x v="1"/>
  </r>
  <r>
    <n v="990"/>
    <s v="Charles G. Koch Charitable Foundation_John Locke Foundation201225000"/>
    <x v="0"/>
    <s v="John Locke Foundation"/>
    <x v="92"/>
    <n v="25000"/>
    <x v="24"/>
    <x v="2"/>
    <m/>
    <n v="78"/>
    <x v="0"/>
    <x v="0"/>
    <x v="0"/>
    <s v="https://www.desmogblog.com/john-locke-foundation"/>
    <x v="0"/>
  </r>
  <r>
    <n v="990"/>
    <s v="Charles G. Koch Charitable Foundation_Johns Hopkins University201210000"/>
    <x v="0"/>
    <s v="Johns Hopkins University"/>
    <x v="347"/>
    <n v="10000"/>
    <x v="24"/>
    <x v="2"/>
    <m/>
    <n v="79"/>
    <x v="0"/>
    <x v="1"/>
    <x v="0"/>
    <s v=""/>
    <x v="1"/>
  </r>
  <r>
    <n v="990"/>
    <s v="Charles G. Koch Charitable Foundation_Johnson and Wales University20128000"/>
    <x v="0"/>
    <s v="Johnson and Wales University"/>
    <x v="399"/>
    <n v="8000"/>
    <x v="24"/>
    <x v="2"/>
    <m/>
    <n v="80"/>
    <x v="0"/>
    <x v="1"/>
    <x v="0"/>
    <s v=""/>
    <x v="1"/>
  </r>
  <r>
    <n v="990"/>
    <s v="Charles G. Koch Charitable Foundation_Kennesaw State University Research Service Foundation20122500"/>
    <x v="0"/>
    <s v="Kennesaw State University Research Service Foundation"/>
    <x v="400"/>
    <n v="2500"/>
    <x v="24"/>
    <x v="2"/>
    <m/>
    <n v="81"/>
    <x v="0"/>
    <x v="1"/>
    <x v="0"/>
    <s v=""/>
    <x v="1"/>
  </r>
  <r>
    <n v="990"/>
    <s v="Charles G. Koch Charitable Foundation_Kenyon College20122000"/>
    <x v="0"/>
    <s v="Kenyon College"/>
    <x v="401"/>
    <n v="2000"/>
    <x v="24"/>
    <x v="2"/>
    <m/>
    <n v="82"/>
    <x v="0"/>
    <x v="1"/>
    <x v="0"/>
    <s v=""/>
    <x v="1"/>
  </r>
  <r>
    <n v="990"/>
    <s v="Charles G. Koch Charitable Foundation_La Sierra University20127500"/>
    <x v="0"/>
    <s v="La Sierra University"/>
    <x v="273"/>
    <n v="7500"/>
    <x v="24"/>
    <x v="2"/>
    <m/>
    <n v="83"/>
    <x v="0"/>
    <x v="1"/>
    <x v="0"/>
    <s v=""/>
    <x v="1"/>
  </r>
  <r>
    <n v="990"/>
    <s v="Charles G. Koch Charitable Foundation_Lake Forest College20127000"/>
    <x v="0"/>
    <s v="Lake Forest College"/>
    <x v="348"/>
    <n v="7000"/>
    <x v="24"/>
    <x v="2"/>
    <m/>
    <n v="84"/>
    <x v="0"/>
    <x v="1"/>
    <x v="0"/>
    <s v=""/>
    <x v="1"/>
  </r>
  <r>
    <n v="990"/>
    <s v="Charles G. Koch Charitable Foundation_Lakeland College20127000"/>
    <x v="0"/>
    <s v="Lakeland College"/>
    <x v="274"/>
    <n v="7000"/>
    <x v="24"/>
    <x v="2"/>
    <m/>
    <n v="85"/>
    <x v="0"/>
    <x v="1"/>
    <x v="0"/>
    <s v=""/>
    <x v="1"/>
  </r>
  <r>
    <n v="990"/>
    <s v="Charles G. Koch Charitable Foundation_Leadership Program of the Rockies20125000"/>
    <x v="0"/>
    <s v="Leadership Program of the Rockies"/>
    <x v="402"/>
    <n v="5000"/>
    <x v="24"/>
    <x v="2"/>
    <s v="Original wording &quot;Leaderhip program of the rock&quot; -- address matched Leadership program of the Rockies"/>
    <n v="86"/>
    <x v="0"/>
    <x v="0"/>
    <x v="0"/>
    <s v=""/>
    <x v="1"/>
  </r>
  <r>
    <n v="990"/>
    <s v="Charles G. Koch Charitable Foundation_Lee University20126500"/>
    <x v="0"/>
    <s v="Lee University"/>
    <x v="403"/>
    <n v="6500"/>
    <x v="24"/>
    <x v="2"/>
    <m/>
    <n v="87"/>
    <x v="0"/>
    <x v="1"/>
    <x v="0"/>
    <s v=""/>
    <x v="1"/>
  </r>
  <r>
    <n v="990"/>
    <s v="Charles G. Koch Charitable Foundation_Liberty on the Rocks201210000"/>
    <x v="0"/>
    <s v="Liberty on the Rocks"/>
    <x v="341"/>
    <n v="10000"/>
    <x v="24"/>
    <x v="2"/>
    <m/>
    <n v="88"/>
    <x v="0"/>
    <x v="0"/>
    <x v="0"/>
    <s v=""/>
    <x v="1"/>
  </r>
  <r>
    <n v="990"/>
    <s v="Charles G. Koch Charitable Foundation_Liberty Source2012177500"/>
    <x v="0"/>
    <s v="Liberty Source"/>
    <x v="404"/>
    <n v="177500"/>
    <x v="24"/>
    <x v="2"/>
    <m/>
    <n v="89"/>
    <x v="0"/>
    <x v="0"/>
    <x v="0"/>
    <s v=""/>
    <x v="1"/>
  </r>
  <r>
    <n v="990"/>
    <s v="Charles G. Koch Charitable Foundation_Lindenwood University20126000"/>
    <x v="0"/>
    <s v="Lindenwood University"/>
    <x v="275"/>
    <n v="6000"/>
    <x v="24"/>
    <x v="2"/>
    <m/>
    <n v="90"/>
    <x v="0"/>
    <x v="1"/>
    <x v="0"/>
    <s v=""/>
    <x v="1"/>
  </r>
  <r>
    <n v="990"/>
    <s v="Charles G. Koch Charitable Foundation_Long Island University20128000"/>
    <x v="0"/>
    <s v="Long Island University"/>
    <x v="405"/>
    <n v="8000"/>
    <x v="24"/>
    <x v="2"/>
    <m/>
    <n v="91"/>
    <x v="0"/>
    <x v="1"/>
    <x v="0"/>
    <s v=""/>
    <x v="1"/>
  </r>
  <r>
    <n v="990"/>
    <s v="Charles G. Koch Charitable Foundation_Loyola University - New Orleans201242000"/>
    <x v="0"/>
    <s v="Loyola University - New Orleans"/>
    <x v="31"/>
    <n v="42000"/>
    <x v="24"/>
    <x v="2"/>
    <m/>
    <n v="92"/>
    <x v="0"/>
    <x v="1"/>
    <x v="0"/>
    <s v=""/>
    <x v="1"/>
  </r>
  <r>
    <n v="990"/>
    <s v="Charles G. Koch Charitable Foundation_Manhattan Institute for Policy Research201295000"/>
    <x v="0"/>
    <s v="Manhattan Institute for Policy Research"/>
    <x v="406"/>
    <n v="95000"/>
    <x v="24"/>
    <x v="2"/>
    <m/>
    <n v="93"/>
    <x v="0"/>
    <x v="0"/>
    <x v="0"/>
    <s v="https://www.desmogblog.com/manhattan-institute-policy-research"/>
    <x v="0"/>
  </r>
  <r>
    <n v="990"/>
    <s v="Charles G. Koch Charitable Foundation_Massachusetts Institute of Technology201225000"/>
    <x v="0"/>
    <s v="Massachusetts Institute of Technology"/>
    <x v="158"/>
    <n v="25000"/>
    <x v="24"/>
    <x v="2"/>
    <m/>
    <n v="94"/>
    <x v="0"/>
    <x v="1"/>
    <x v="0"/>
    <s v=""/>
    <x v="1"/>
  </r>
  <r>
    <n v="990"/>
    <s v="Charles G. Koch Charitable Foundation_McGill University201210000"/>
    <x v="0"/>
    <s v="McGill University"/>
    <x v="297"/>
    <n v="10000"/>
    <x v="24"/>
    <x v="2"/>
    <m/>
    <n v="95"/>
    <x v="0"/>
    <x v="1"/>
    <x v="0"/>
    <s v=""/>
    <x v="1"/>
  </r>
  <r>
    <n v="990"/>
    <s v="Charles G. Koch Charitable Foundation_McKendree University20127000"/>
    <x v="0"/>
    <s v="McKendree University"/>
    <x v="350"/>
    <n v="7000"/>
    <x v="24"/>
    <x v="2"/>
    <m/>
    <n v="96"/>
    <x v="0"/>
    <x v="1"/>
    <x v="0"/>
    <s v=""/>
    <x v="1"/>
  </r>
  <r>
    <n v="990"/>
    <s v="Charles G. Koch Charitable Foundation_Menlo College20122000"/>
    <x v="0"/>
    <s v="Menlo College"/>
    <x v="407"/>
    <n v="2000"/>
    <x v="24"/>
    <x v="2"/>
    <m/>
    <n v="97"/>
    <x v="0"/>
    <x v="1"/>
    <x v="0"/>
    <s v=""/>
    <x v="1"/>
  </r>
  <r>
    <n v="990"/>
    <s v="Charles G. Koch Charitable Foundation_Mercatus Center, George Mason University201211000"/>
    <x v="0"/>
    <s v="Mercatus Center, George Mason University"/>
    <x v="123"/>
    <n v="11000"/>
    <x v="24"/>
    <x v="2"/>
    <m/>
    <n v="98"/>
    <x v="0"/>
    <x v="1"/>
    <x v="0"/>
    <s v=""/>
    <x v="1"/>
  </r>
  <r>
    <n v="990"/>
    <s v="Charles G. Koch Charitable Foundation_Mercer University201221300"/>
    <x v="0"/>
    <s v="Mercer University"/>
    <x v="180"/>
    <n v="21300"/>
    <x v="24"/>
    <x v="2"/>
    <m/>
    <n v="99"/>
    <x v="0"/>
    <x v="1"/>
    <x v="0"/>
    <s v=""/>
    <x v="1"/>
  </r>
  <r>
    <n v="990"/>
    <s v="Charles G. Koch Charitable Foundation_Metropolitan State College of Denver Foundation201218000"/>
    <x v="0"/>
    <s v="Metropolitan State College of Denver Foundation"/>
    <x v="181"/>
    <n v="18000"/>
    <x v="24"/>
    <x v="2"/>
    <m/>
    <n v="100"/>
    <x v="0"/>
    <x v="1"/>
    <x v="0"/>
    <s v=""/>
    <x v="1"/>
  </r>
  <r>
    <n v="990"/>
    <s v="Charles G. Koch Charitable Foundation_Michigan State University201220000"/>
    <x v="0"/>
    <s v="Michigan State University"/>
    <x v="182"/>
    <n v="20000"/>
    <x v="24"/>
    <x v="2"/>
    <m/>
    <n v="101"/>
    <x v="0"/>
    <x v="1"/>
    <x v="0"/>
    <s v=""/>
    <x v="1"/>
  </r>
  <r>
    <n v="990"/>
    <s v="Charles G. Koch Charitable Foundation_Middle Tennessee State University Wood-Stegall Center201210000"/>
    <x v="0"/>
    <s v="Middle Tennessee State University Wood-Stegall Center"/>
    <x v="352"/>
    <n v="10000"/>
    <x v="24"/>
    <x v="2"/>
    <m/>
    <n v="102"/>
    <x v="0"/>
    <x v="1"/>
    <x v="0"/>
    <s v=""/>
    <x v="1"/>
  </r>
  <r>
    <n v="990"/>
    <s v="Charles G. Koch Charitable Foundation_Mississippi State University201210000"/>
    <x v="0"/>
    <s v="Mississippi State University"/>
    <x v="408"/>
    <n v="10000"/>
    <x v="24"/>
    <x v="2"/>
    <m/>
    <n v="103"/>
    <x v="0"/>
    <x v="1"/>
    <x v="0"/>
    <s v=""/>
    <x v="1"/>
  </r>
  <r>
    <n v="990"/>
    <s v="Charles G. Koch Charitable Foundation_Montana State University20125500"/>
    <x v="0"/>
    <s v="Montana State University"/>
    <x v="159"/>
    <n v="5500"/>
    <x v="24"/>
    <x v="2"/>
    <m/>
    <n v="104"/>
    <x v="0"/>
    <x v="1"/>
    <x v="0"/>
    <s v=""/>
    <x v="1"/>
  </r>
  <r>
    <n v="990"/>
    <s v="Charles G. Koch Charitable Foundation_Mount St Mary's University20121800"/>
    <x v="0"/>
    <s v="Mount St Mary's University"/>
    <x v="409"/>
    <n v="1800"/>
    <x v="24"/>
    <x v="2"/>
    <m/>
    <n v="105"/>
    <x v="0"/>
    <x v="1"/>
    <x v="0"/>
    <s v=""/>
    <x v="1"/>
  </r>
  <r>
    <n v="990"/>
    <s v="Charles G. Koch Charitable Foundation_Murray State University20127500"/>
    <x v="0"/>
    <s v="Murray State University"/>
    <x v="410"/>
    <n v="7500"/>
    <x v="24"/>
    <x v="2"/>
    <m/>
    <n v="106"/>
    <x v="0"/>
    <x v="1"/>
    <x v="0"/>
    <s v=""/>
    <x v="1"/>
  </r>
  <r>
    <n v="990"/>
    <s v="Charles G. Koch Charitable Foundation_New York University201235500"/>
    <x v="0"/>
    <s v="New York University"/>
    <x v="33"/>
    <n v="35500"/>
    <x v="24"/>
    <x v="2"/>
    <m/>
    <n v="107"/>
    <x v="0"/>
    <x v="1"/>
    <x v="0"/>
    <s v=""/>
    <x v="1"/>
  </r>
  <r>
    <n v="990"/>
    <s v="Charles G. Koch Charitable Foundation_Network of Enlightened Women20124000"/>
    <x v="0"/>
    <s v="Network of Enlightened Women"/>
    <x v="282"/>
    <n v="4000"/>
    <x v="24"/>
    <x v="2"/>
    <m/>
    <n v="108"/>
    <x v="0"/>
    <x v="0"/>
    <x v="0"/>
    <s v="https://www.sourcewatch.org/index.php/Network_of_Enlightened_Women"/>
    <x v="2"/>
  </r>
  <r>
    <n v="990"/>
    <s v="Charles G. Koch Charitable Foundation_Nicholls State University Picciola Hall2012-395"/>
    <x v="0"/>
    <s v="Nicholls State University Picciola Hall"/>
    <x v="353"/>
    <n v="-395"/>
    <x v="24"/>
    <x v="2"/>
    <m/>
    <n v="109"/>
    <x v="0"/>
    <x v="1"/>
    <x v="0"/>
    <s v=""/>
    <x v="1"/>
  </r>
  <r>
    <n v="990"/>
    <s v="Charles G. Koch Charitable Foundation_North Carolina State University20129000"/>
    <x v="0"/>
    <s v="North Carolina State University"/>
    <x v="283"/>
    <n v="9000"/>
    <x v="24"/>
    <x v="2"/>
    <m/>
    <n v="110"/>
    <x v="0"/>
    <x v="1"/>
    <x v="0"/>
    <s v=""/>
    <x v="1"/>
  </r>
  <r>
    <n v="990"/>
    <s v="Charles G. Koch Charitable Foundation_Northwest Nazarene University20125500"/>
    <x v="0"/>
    <s v="Northwest Nazarene University"/>
    <x v="411"/>
    <n v="5500"/>
    <x v="24"/>
    <x v="2"/>
    <m/>
    <n v="111"/>
    <x v="0"/>
    <x v="1"/>
    <x v="0"/>
    <s v=""/>
    <x v="1"/>
  </r>
  <r>
    <n v="990"/>
    <s v="Charles G. Koch Charitable Foundation_Northwest University20128000"/>
    <x v="0"/>
    <s v="Northwest University"/>
    <x v="412"/>
    <n v="8000"/>
    <x v="24"/>
    <x v="2"/>
    <m/>
    <n v="112"/>
    <x v="0"/>
    <x v="1"/>
    <x v="0"/>
    <s v=""/>
    <x v="1"/>
  </r>
  <r>
    <n v="990"/>
    <s v="Charles G. Koch Charitable Foundation_Northwest Oklahoma State University20123500"/>
    <x v="0"/>
    <s v="Northwest Oklahoma State University"/>
    <x v="285"/>
    <n v="3500"/>
    <x v="24"/>
    <x v="2"/>
    <m/>
    <n v="113"/>
    <x v="0"/>
    <x v="1"/>
    <x v="0"/>
    <s v=""/>
    <x v="1"/>
  </r>
  <r>
    <n v="990"/>
    <s v="Charles G. Koch Charitable Foundation_Northwestern University2012404"/>
    <x v="0"/>
    <s v="Northwestern University"/>
    <x v="186"/>
    <n v="404"/>
    <x v="24"/>
    <x v="2"/>
    <m/>
    <n v="114"/>
    <x v="0"/>
    <x v="1"/>
    <x v="0"/>
    <s v=""/>
    <x v="1"/>
  </r>
  <r>
    <n v="990"/>
    <s v="Charles G. Koch Charitable Foundation_Northwood University University of the Aftermarket201234000"/>
    <x v="0"/>
    <s v="Northwood University University of the Aftermarket"/>
    <x v="286"/>
    <n v="34000"/>
    <x v="24"/>
    <x v="2"/>
    <m/>
    <n v="115"/>
    <x v="0"/>
    <x v="1"/>
    <x v="0"/>
    <s v=""/>
    <x v="1"/>
  </r>
  <r>
    <n v="990"/>
    <s v="Charles G. Koch Charitable Foundation_Ohio State University201212000"/>
    <x v="0"/>
    <s v="Ohio State University"/>
    <x v="413"/>
    <n v="12000"/>
    <x v="24"/>
    <x v="2"/>
    <m/>
    <n v="116"/>
    <x v="0"/>
    <x v="1"/>
    <x v="0"/>
    <s v=""/>
    <x v="1"/>
  </r>
  <r>
    <n v="990"/>
    <s v="Charles G. Koch Charitable Foundation_Ohio State University Foundation2012100000"/>
    <x v="0"/>
    <s v="Ohio State University Foundation"/>
    <x v="413"/>
    <n v="100000"/>
    <x v="24"/>
    <x v="2"/>
    <m/>
    <n v="117"/>
    <x v="0"/>
    <x v="1"/>
    <x v="0"/>
    <s v=""/>
    <x v="1"/>
  </r>
  <r>
    <n v="990"/>
    <s v="Charles G. Koch Charitable Foundation_Ohio University20124400"/>
    <x v="0"/>
    <s v="Ohio University"/>
    <x v="289"/>
    <n v="4400"/>
    <x v="24"/>
    <x v="2"/>
    <m/>
    <n v="118"/>
    <x v="0"/>
    <x v="1"/>
    <x v="0"/>
    <s v=""/>
    <x v="1"/>
  </r>
  <r>
    <n v="990"/>
    <s v="Charles G. Koch Charitable Foundation_Ohio University Foundation201237500"/>
    <x v="0"/>
    <s v="Ohio University Foundation"/>
    <x v="289"/>
    <n v="37500"/>
    <x v="24"/>
    <x v="2"/>
    <m/>
    <n v="119"/>
    <x v="0"/>
    <x v="1"/>
    <x v="0"/>
    <s v=""/>
    <x v="1"/>
  </r>
  <r>
    <n v="990"/>
    <s v="Charles G. Koch Charitable Foundation_Pennsylvania State University201214500"/>
    <x v="0"/>
    <s v="Pennsylvania State University"/>
    <x v="187"/>
    <n v="14500"/>
    <x v="24"/>
    <x v="2"/>
    <m/>
    <n v="120"/>
    <x v="0"/>
    <x v="1"/>
    <x v="0"/>
    <s v=""/>
    <x v="1"/>
  </r>
  <r>
    <n v="990"/>
    <s v="Charles G. Koch Charitable Foundation_Pepperdine University201217500"/>
    <x v="0"/>
    <s v="Pepperdine University"/>
    <x v="223"/>
    <n v="17500"/>
    <x v="24"/>
    <x v="2"/>
    <m/>
    <n v="121"/>
    <x v="0"/>
    <x v="1"/>
    <x v="0"/>
    <s v=""/>
    <x v="1"/>
  </r>
  <r>
    <n v="990"/>
    <s v="Charles G. Koch Charitable Foundation_Presbyterian College20122500"/>
    <x v="0"/>
    <s v="Presbyterian College"/>
    <x v="291"/>
    <n v="2500"/>
    <x v="24"/>
    <x v="2"/>
    <m/>
    <n v="122"/>
    <x v="0"/>
    <x v="1"/>
    <x v="0"/>
    <s v=""/>
    <x v="1"/>
  </r>
  <r>
    <n v="990"/>
    <s v="Charles G. Koch Charitable Foundation_Providence College20127700"/>
    <x v="0"/>
    <s v="Providence College"/>
    <x v="292"/>
    <n v="7700"/>
    <x v="24"/>
    <x v="2"/>
    <m/>
    <n v="123"/>
    <x v="0"/>
    <x v="1"/>
    <x v="0"/>
    <s v=""/>
    <x v="1"/>
  </r>
  <r>
    <n v="990"/>
    <s v="Charles G. Koch Charitable Foundation_Ramapo College Foundation20128000"/>
    <x v="0"/>
    <s v="Ramapo College Foundation"/>
    <x v="414"/>
    <n v="8000"/>
    <x v="24"/>
    <x v="2"/>
    <m/>
    <n v="124"/>
    <x v="0"/>
    <x v="1"/>
    <x v="0"/>
    <s v=""/>
    <x v="1"/>
  </r>
  <r>
    <n v="990"/>
    <s v="Charles G. Koch Charitable Foundation_Regent University201223000"/>
    <x v="0"/>
    <s v="Regent University"/>
    <x v="293"/>
    <n v="23000"/>
    <x v="24"/>
    <x v="2"/>
    <m/>
    <n v="125"/>
    <x v="0"/>
    <x v="1"/>
    <x v="0"/>
    <s v=""/>
    <x v="1"/>
  </r>
  <r>
    <n v="990"/>
    <s v="Charles G. Koch Charitable Foundation_Rensselaer Polytechnic Institute20128000"/>
    <x v="0"/>
    <s v="Rensselaer Polytechnic Institute"/>
    <x v="415"/>
    <n v="8000"/>
    <x v="24"/>
    <x v="2"/>
    <m/>
    <n v="126"/>
    <x v="0"/>
    <x v="1"/>
    <x v="0"/>
    <s v=""/>
    <x v="1"/>
  </r>
  <r>
    <n v="990"/>
    <s v="Charles G. Koch Charitable Foundation_Robert Morris University20128000"/>
    <x v="0"/>
    <s v="Robert Morris University"/>
    <x v="295"/>
    <n v="8000"/>
    <x v="24"/>
    <x v="2"/>
    <m/>
    <n v="127"/>
    <x v="0"/>
    <x v="1"/>
    <x v="0"/>
    <s v=""/>
    <x v="1"/>
  </r>
  <r>
    <n v="990"/>
    <s v="Charles G. Koch Charitable Foundation_Rockford College201214000"/>
    <x v="0"/>
    <s v="Rockford College"/>
    <x v="224"/>
    <n v="14000"/>
    <x v="24"/>
    <x v="2"/>
    <m/>
    <n v="128"/>
    <x v="0"/>
    <x v="1"/>
    <x v="0"/>
    <s v=""/>
    <x v="1"/>
  </r>
  <r>
    <n v="990"/>
    <s v="Charles G. Koch Charitable Foundation_Rogers State University Foundation20128000"/>
    <x v="0"/>
    <s v="Rogers State University Foundation"/>
    <x v="416"/>
    <n v="8000"/>
    <x v="24"/>
    <x v="2"/>
    <m/>
    <n v="129"/>
    <x v="0"/>
    <x v="1"/>
    <x v="0"/>
    <s v=""/>
    <x v="1"/>
  </r>
  <r>
    <n v="990"/>
    <s v="Charles G. Koch Charitable Foundation_Rutgers University201213500"/>
    <x v="0"/>
    <s v="Rutgers University"/>
    <x v="417"/>
    <n v="13500"/>
    <x v="24"/>
    <x v="2"/>
    <m/>
    <n v="130"/>
    <x v="0"/>
    <x v="1"/>
    <x v="0"/>
    <s v=""/>
    <x v="1"/>
  </r>
  <r>
    <n v="990"/>
    <s v="Charles G. Koch Charitable Foundation_Ryan Foundation201217500"/>
    <x v="0"/>
    <s v="Ryan Foundation"/>
    <x v="225"/>
    <n v="17500"/>
    <x v="24"/>
    <x v="2"/>
    <m/>
    <n v="131"/>
    <x v="0"/>
    <x v="0"/>
    <x v="0"/>
    <s v=""/>
    <x v="1"/>
  </r>
  <r>
    <n v="990"/>
    <s v="Charles G. Koch Charitable Foundation_Salisbury University201212000"/>
    <x v="0"/>
    <s v="Salisbury University"/>
    <x v="357"/>
    <n v="12000"/>
    <x v="24"/>
    <x v="2"/>
    <m/>
    <n v="132"/>
    <x v="0"/>
    <x v="1"/>
    <x v="0"/>
    <s v=""/>
    <x v="1"/>
  </r>
  <r>
    <n v="990"/>
    <s v="Charles G. Koch Charitable Foundation_Sarah Lawrence College20125500"/>
    <x v="0"/>
    <s v="Sarah Lawrence College"/>
    <x v="300"/>
    <n v="5500"/>
    <x v="24"/>
    <x v="2"/>
    <m/>
    <n v="133"/>
    <x v="0"/>
    <x v="1"/>
    <x v="0"/>
    <s v=""/>
    <x v="1"/>
  </r>
  <r>
    <n v="990"/>
    <s v="Charles G. Koch Charitable Foundation_Seton Hall University201212000"/>
    <x v="0"/>
    <s v="Seton Hall University"/>
    <x v="227"/>
    <n v="12000"/>
    <x v="24"/>
    <x v="2"/>
    <m/>
    <n v="134"/>
    <x v="0"/>
    <x v="1"/>
    <x v="0"/>
    <s v=""/>
    <x v="1"/>
  </r>
  <r>
    <n v="990"/>
    <s v="Charles G. Koch Charitable Foundation_Skidmore College20124600"/>
    <x v="0"/>
    <s v="Skidmore College"/>
    <x v="301"/>
    <n v="4600"/>
    <x v="24"/>
    <x v="2"/>
    <m/>
    <n v="135"/>
    <x v="0"/>
    <x v="1"/>
    <x v="0"/>
    <s v=""/>
    <x v="1"/>
  </r>
  <r>
    <n v="990"/>
    <s v="Charles G. Koch Charitable Foundation_Southeastern Baptist Theological Seminary20128000"/>
    <x v="0"/>
    <s v="Southeastern Baptist Theological Seminary"/>
    <x v="418"/>
    <n v="8000"/>
    <x v="24"/>
    <x v="2"/>
    <m/>
    <n v="136"/>
    <x v="0"/>
    <x v="0"/>
    <x v="0"/>
    <s v="https://www.desmogblog.com/cornwall-alliance-stewardship-creation"/>
    <x v="0"/>
  </r>
  <r>
    <n v="990"/>
    <s v="Charles G. Koch Charitable Foundation_Southern Illinois University201214300"/>
    <x v="0"/>
    <s v="Southern Illinois University"/>
    <x v="302"/>
    <n v="14300"/>
    <x v="24"/>
    <x v="2"/>
    <m/>
    <n v="137"/>
    <x v="0"/>
    <x v="1"/>
    <x v="0"/>
    <s v=""/>
    <x v="1"/>
  </r>
  <r>
    <n v="990"/>
    <s v="Charles G. Koch Charitable Foundation_Southern Illinois University Foundation20126000"/>
    <x v="0"/>
    <s v="Southern Illinois University Foundation"/>
    <x v="302"/>
    <n v="6000"/>
    <x v="24"/>
    <x v="2"/>
    <m/>
    <n v="138"/>
    <x v="0"/>
    <x v="1"/>
    <x v="0"/>
    <s v=""/>
    <x v="1"/>
  </r>
  <r>
    <n v="990"/>
    <s v="Charles G. Koch Charitable Foundation_Southern Methodist University2012100000"/>
    <x v="0"/>
    <s v="Southern Methodist University"/>
    <x v="303"/>
    <n v="100000"/>
    <x v="24"/>
    <x v="2"/>
    <m/>
    <n v="139"/>
    <x v="0"/>
    <x v="1"/>
    <x v="0"/>
    <s v=""/>
    <x v="1"/>
  </r>
  <r>
    <n v="990"/>
    <s v="Charles G. Koch Charitable Foundation_St Ambrose University201215000"/>
    <x v="0"/>
    <s v="St Ambrose University"/>
    <x v="361"/>
    <n v="15000"/>
    <x v="24"/>
    <x v="2"/>
    <m/>
    <n v="140"/>
    <x v="0"/>
    <x v="1"/>
    <x v="0"/>
    <s v=""/>
    <x v="1"/>
  </r>
  <r>
    <n v="990"/>
    <s v="Charles G. Koch Charitable Foundation_St Anselm College20123000"/>
    <x v="0"/>
    <s v="St Anselm College"/>
    <x v="419"/>
    <n v="3000"/>
    <x v="24"/>
    <x v="2"/>
    <m/>
    <n v="141"/>
    <x v="0"/>
    <x v="1"/>
    <x v="0"/>
    <s v=""/>
    <x v="1"/>
  </r>
  <r>
    <n v="990"/>
    <s v="Charles G. Koch Charitable Foundation_St Bonaventure University20125000"/>
    <x v="0"/>
    <s v="St Bonaventure University"/>
    <x v="420"/>
    <n v="5000"/>
    <x v="24"/>
    <x v="2"/>
    <m/>
    <n v="142"/>
    <x v="0"/>
    <x v="1"/>
    <x v="0"/>
    <s v=""/>
    <x v="1"/>
  </r>
  <r>
    <n v="990"/>
    <s v="Charles G. Koch Charitable Foundation_St Cloud State University Foundation20126000"/>
    <x v="0"/>
    <s v="St Cloud State University Foundation"/>
    <x v="188"/>
    <n v="6000"/>
    <x v="24"/>
    <x v="2"/>
    <m/>
    <n v="143"/>
    <x v="0"/>
    <x v="1"/>
    <x v="0"/>
    <s v=""/>
    <x v="1"/>
  </r>
  <r>
    <n v="990"/>
    <s v="Charles G. Koch Charitable Foundation_St Edwards University20124000"/>
    <x v="0"/>
    <s v="St Edwards University"/>
    <x v="362"/>
    <n v="4000"/>
    <x v="24"/>
    <x v="2"/>
    <m/>
    <n v="144"/>
    <x v="0"/>
    <x v="1"/>
    <x v="0"/>
    <s v=""/>
    <x v="1"/>
  </r>
  <r>
    <n v="990"/>
    <s v="Charles G. Koch Charitable Foundation_St John Fisher College201215500"/>
    <x v="0"/>
    <s v="St John Fisher College"/>
    <x v="304"/>
    <n v="15500"/>
    <x v="24"/>
    <x v="2"/>
    <m/>
    <n v="145"/>
    <x v="0"/>
    <x v="1"/>
    <x v="0"/>
    <s v=""/>
    <x v="1"/>
  </r>
  <r>
    <n v="990"/>
    <s v="Charles G. Koch Charitable Foundation_St John's University201232000"/>
    <x v="0"/>
    <s v="St John's University"/>
    <x v="226"/>
    <n v="32000"/>
    <x v="24"/>
    <x v="2"/>
    <m/>
    <n v="146"/>
    <x v="0"/>
    <x v="1"/>
    <x v="0"/>
    <s v=""/>
    <x v="1"/>
  </r>
  <r>
    <n v="990"/>
    <s v="Charles G. Koch Charitable Foundation_St Lawrence University201215200"/>
    <x v="0"/>
    <s v="St Lawrence University"/>
    <x v="161"/>
    <n v="15200"/>
    <x v="24"/>
    <x v="2"/>
    <m/>
    <n v="147"/>
    <x v="0"/>
    <x v="1"/>
    <x v="0"/>
    <s v=""/>
    <x v="1"/>
  </r>
  <r>
    <n v="990"/>
    <s v="Charles G. Koch Charitable Foundation_St Mary's College of Maryland20127000"/>
    <x v="0"/>
    <s v="St Mary's College of Maryland"/>
    <x v="421"/>
    <n v="7000"/>
    <x v="24"/>
    <x v="2"/>
    <m/>
    <n v="148"/>
    <x v="0"/>
    <x v="1"/>
    <x v="0"/>
    <s v=""/>
    <x v="1"/>
  </r>
  <r>
    <n v="990"/>
    <s v="Charles G. Koch Charitable Foundation_St Vincent College201210000"/>
    <x v="0"/>
    <s v="St Vincent College"/>
    <x v="305"/>
    <n v="10000"/>
    <x v="24"/>
    <x v="2"/>
    <m/>
    <n v="149"/>
    <x v="0"/>
    <x v="1"/>
    <x v="0"/>
    <s v=""/>
    <x v="1"/>
  </r>
  <r>
    <n v="990"/>
    <s v="Charles G. Koch Charitable Foundation_State Policy Network20121000"/>
    <x v="0"/>
    <s v="State Policy Network"/>
    <x v="422"/>
    <n v="1000"/>
    <x v="24"/>
    <x v="2"/>
    <m/>
    <n v="150"/>
    <x v="0"/>
    <x v="0"/>
    <x v="0"/>
    <s v="https://www.desmogblog.com/state-policy-network"/>
    <x v="0"/>
  </r>
  <r>
    <n v="990"/>
    <s v="Charles G. Koch Charitable Foundation_State University of New York20127500"/>
    <x v="0"/>
    <s v="State University of New York"/>
    <x v="294"/>
    <n v="7500"/>
    <x v="24"/>
    <x v="2"/>
    <m/>
    <n v="151"/>
    <x v="0"/>
    <x v="1"/>
    <x v="0"/>
    <s v=""/>
    <x v="1"/>
  </r>
  <r>
    <n v="990"/>
    <s v="Charles G. Koch Charitable Foundation_Step Up Ministry201225000"/>
    <x v="0"/>
    <s v="Step Up Ministry"/>
    <x v="423"/>
    <n v="25000"/>
    <x v="24"/>
    <x v="2"/>
    <m/>
    <n v="152"/>
    <x v="0"/>
    <x v="0"/>
    <x v="1"/>
    <s v=""/>
    <x v="1"/>
  </r>
  <r>
    <n v="990"/>
    <s v="Charles G. Koch Charitable Foundation_Stephen F Austin State University201220100"/>
    <x v="0"/>
    <s v="Stephen F Austin State University"/>
    <x v="363"/>
    <n v="20100"/>
    <x v="24"/>
    <x v="2"/>
    <m/>
    <n v="153"/>
    <x v="0"/>
    <x v="1"/>
    <x v="0"/>
    <s v=""/>
    <x v="1"/>
  </r>
  <r>
    <n v="990"/>
    <s v="Charles G. Koch Charitable Foundation_Stonehill College201214000"/>
    <x v="0"/>
    <s v="Stonehill College"/>
    <x v="307"/>
    <n v="14000"/>
    <x v="24"/>
    <x v="2"/>
    <m/>
    <n v="154"/>
    <x v="0"/>
    <x v="1"/>
    <x v="0"/>
    <s v=""/>
    <x v="1"/>
  </r>
  <r>
    <n v="990"/>
    <s v="Charles G. Koch Charitable Foundation_Students for Liberty201250000"/>
    <x v="0"/>
    <s v="Students for Liberty"/>
    <x v="230"/>
    <n v="50000"/>
    <x v="24"/>
    <x v="2"/>
    <m/>
    <n v="155"/>
    <x v="0"/>
    <x v="0"/>
    <x v="0"/>
    <s v="https://www.sourcewatch.org/index.php/Students_for_Liberty"/>
    <x v="2"/>
  </r>
  <r>
    <n v="990"/>
    <s v="Charles G. Koch Charitable Foundation_Suffolk University201244734"/>
    <x v="0"/>
    <s v="Suffolk University"/>
    <x v="163"/>
    <n v="44734"/>
    <x v="24"/>
    <x v="2"/>
    <m/>
    <n v="156"/>
    <x v="0"/>
    <x v="1"/>
    <x v="0"/>
    <s v=""/>
    <x v="1"/>
  </r>
  <r>
    <n v="990"/>
    <s v="Charles G. Koch Charitable Foundation_Texas A&amp;M University201216700"/>
    <x v="0"/>
    <s v="Texas A&amp;M University"/>
    <x v="13"/>
    <n v="16700"/>
    <x v="24"/>
    <x v="2"/>
    <m/>
    <n v="157"/>
    <x v="0"/>
    <x v="1"/>
    <x v="0"/>
    <s v=""/>
    <x v="1"/>
  </r>
  <r>
    <n v="990"/>
    <s v="Charles G. Koch Charitable Foundation_Texas State University201210750"/>
    <x v="0"/>
    <s v="Texas State University"/>
    <x v="308"/>
    <n v="10750"/>
    <x v="24"/>
    <x v="2"/>
    <m/>
    <n v="158"/>
    <x v="0"/>
    <x v="1"/>
    <x v="0"/>
    <s v=""/>
    <x v="1"/>
  </r>
  <r>
    <n v="990"/>
    <s v="Charles G. Koch Charitable Foundation_Catholic University of America20128000"/>
    <x v="0"/>
    <s v="Catholic University of America"/>
    <x v="424"/>
    <n v="8000"/>
    <x v="24"/>
    <x v="2"/>
    <m/>
    <n v="159"/>
    <x v="0"/>
    <x v="1"/>
    <x v="0"/>
    <s v=""/>
    <x v="1"/>
  </r>
  <r>
    <n v="990"/>
    <s v="Charles G. Koch Charitable Foundation_The Citadel Foundation20124500"/>
    <x v="0"/>
    <s v="The Citadel Foundation"/>
    <x v="425"/>
    <n v="4500"/>
    <x v="24"/>
    <x v="2"/>
    <m/>
    <n v="160"/>
    <x v="0"/>
    <x v="1"/>
    <x v="0"/>
    <s v=""/>
    <x v="1"/>
  </r>
  <r>
    <n v="990"/>
    <s v="Charles G. Koch Charitable Foundation_The College of New Jersey201218200"/>
    <x v="0"/>
    <s v="The College of New Jersey"/>
    <x v="364"/>
    <n v="18200"/>
    <x v="24"/>
    <x v="2"/>
    <m/>
    <n v="161"/>
    <x v="0"/>
    <x v="1"/>
    <x v="0"/>
    <s v=""/>
    <x v="1"/>
  </r>
  <r>
    <n v="990"/>
    <s v="Charles G. Koch Charitable Foundation_The Educational Reviewer20124000"/>
    <x v="0"/>
    <s v="The Educational Reviewer"/>
    <x v="426"/>
    <n v="4000"/>
    <x v="24"/>
    <x v="2"/>
    <m/>
    <n v="162"/>
    <x v="0"/>
    <x v="0"/>
    <x v="0"/>
    <s v=""/>
    <x v="1"/>
  </r>
  <r>
    <n v="990"/>
    <s v="Charles G. Koch Charitable Foundation_Fund for American Studies201248000"/>
    <x v="0"/>
    <s v="Fund for American Studies"/>
    <x v="116"/>
    <n v="48000"/>
    <x v="24"/>
    <x v="2"/>
    <m/>
    <n v="163"/>
    <x v="0"/>
    <x v="0"/>
    <x v="0"/>
    <s v="https://www.sourcewatch.org/index.php/Fund_for_American_Studies"/>
    <x v="2"/>
  </r>
  <r>
    <n v="990"/>
    <s v="Charles G. Koch Charitable Foundation_The Phillips Foundation201255000"/>
    <x v="0"/>
    <s v="The Phillips Foundation"/>
    <x v="125"/>
    <n v="55000"/>
    <x v="24"/>
    <x v="2"/>
    <m/>
    <n v="164"/>
    <x v="0"/>
    <x v="0"/>
    <x v="0"/>
    <s v="https://www.sourcewatch.org/index.php/Phillips_Foundation"/>
    <x v="2"/>
  </r>
  <r>
    <n v="990"/>
    <s v="Charles G. Koch Charitable Foundation_Tower Foundation of San Jose State University201225000"/>
    <x v="0"/>
    <s v="Tower Foundation of San Jose State University"/>
    <x v="189"/>
    <n v="25000"/>
    <x v="24"/>
    <x v="2"/>
    <m/>
    <n v="165"/>
    <x v="0"/>
    <x v="1"/>
    <x v="0"/>
    <s v=""/>
    <x v="1"/>
  </r>
  <r>
    <n v="990"/>
    <s v="Charles G. Koch Charitable Foundation_Trinity College201210000"/>
    <x v="0"/>
    <s v="Trinity College"/>
    <x v="191"/>
    <n v="10000"/>
    <x v="24"/>
    <x v="2"/>
    <m/>
    <n v="166"/>
    <x v="0"/>
    <x v="1"/>
    <x v="0"/>
    <s v=""/>
    <x v="1"/>
  </r>
  <r>
    <n v="990"/>
    <s v="Charles G. Koch Charitable Foundation_Troy University Foundation2012274500"/>
    <x v="0"/>
    <s v="Troy University Foundation"/>
    <x v="309"/>
    <n v="274500"/>
    <x v="24"/>
    <x v="2"/>
    <m/>
    <n v="167"/>
    <x v="0"/>
    <x v="1"/>
    <x v="0"/>
    <s v=""/>
    <x v="1"/>
  </r>
  <r>
    <n v="990"/>
    <s v="Charles G. Koch Charitable Foundation_Tulane University20126000"/>
    <x v="0"/>
    <s v="Tulane University"/>
    <x v="427"/>
    <n v="6000"/>
    <x v="24"/>
    <x v="2"/>
    <m/>
    <n v="168"/>
    <x v="0"/>
    <x v="1"/>
    <x v="0"/>
    <s v=""/>
    <x v="1"/>
  </r>
  <r>
    <n v="990"/>
    <s v="Charles G. Koch Charitable Foundation_UCLA Foundation20129000"/>
    <x v="0"/>
    <s v="UCLA Foundation"/>
    <x v="234"/>
    <n v="9000"/>
    <x v="24"/>
    <x v="2"/>
    <m/>
    <n v="169"/>
    <x v="0"/>
    <x v="1"/>
    <x v="0"/>
    <s v=""/>
    <x v="1"/>
  </r>
  <r>
    <n v="990"/>
    <s v="Charles G. Koch Charitable Foundation_University Enterprises Corporation20127000"/>
    <x v="0"/>
    <s v="University Enterprises Corporation"/>
    <x v="428"/>
    <n v="7000"/>
    <x v="24"/>
    <x v="2"/>
    <m/>
    <n v="170"/>
    <x v="0"/>
    <x v="1"/>
    <x v="0"/>
    <s v=""/>
    <x v="1"/>
  </r>
  <r>
    <n v="990"/>
    <s v="Charles G. Koch Charitable Foundation_University of Akron201216750"/>
    <x v="0"/>
    <s v="University of Akron"/>
    <x v="367"/>
    <n v="16750"/>
    <x v="24"/>
    <x v="2"/>
    <m/>
    <n v="171"/>
    <x v="0"/>
    <x v="1"/>
    <x v="0"/>
    <s v=""/>
    <x v="1"/>
  </r>
  <r>
    <n v="990"/>
    <s v="Charles G. Koch Charitable Foundation_University of Alaska201215000"/>
    <x v="0"/>
    <s v="University of Alaska"/>
    <x v="192"/>
    <n v="15000"/>
    <x v="24"/>
    <x v="2"/>
    <m/>
    <n v="172"/>
    <x v="0"/>
    <x v="1"/>
    <x v="0"/>
    <s v=""/>
    <x v="1"/>
  </r>
  <r>
    <n v="990"/>
    <s v="Charles G. Koch Charitable Foundation_University of Arizona Foundation2012249520"/>
    <x v="0"/>
    <s v="University of Arizona Foundation"/>
    <x v="233"/>
    <n v="249520"/>
    <x v="24"/>
    <x v="2"/>
    <m/>
    <n v="173"/>
    <x v="0"/>
    <x v="1"/>
    <x v="0"/>
    <s v=""/>
    <x v="1"/>
  </r>
  <r>
    <n v="990"/>
    <s v="Charles G. Koch Charitable Foundation_University of Central Arkansas UCA201215000"/>
    <x v="0"/>
    <s v="University of Central Arkansas UCA"/>
    <x v="312"/>
    <n v="15000"/>
    <x v="24"/>
    <x v="2"/>
    <m/>
    <n v="174"/>
    <x v="0"/>
    <x v="1"/>
    <x v="0"/>
    <s v=""/>
    <x v="1"/>
  </r>
  <r>
    <n v="990"/>
    <s v="Charles G. Koch Charitable Foundation_University of Colorado20123000"/>
    <x v="0"/>
    <s v="University of Colorado"/>
    <x v="429"/>
    <n v="3000"/>
    <x v="24"/>
    <x v="2"/>
    <m/>
    <n v="175"/>
    <x v="0"/>
    <x v="1"/>
    <x v="0"/>
    <s v=""/>
    <x v="1"/>
  </r>
  <r>
    <n v="990"/>
    <s v="Charles G. Koch Charitable Foundation_University of Dallas201221000"/>
    <x v="0"/>
    <s v="University of Dallas"/>
    <x v="313"/>
    <n v="21000"/>
    <x v="24"/>
    <x v="2"/>
    <m/>
    <n v="176"/>
    <x v="0"/>
    <x v="1"/>
    <x v="0"/>
    <s v=""/>
    <x v="1"/>
  </r>
  <r>
    <n v="990"/>
    <s v="Charles G. Koch Charitable Foundation_University of Dayton201215750"/>
    <x v="0"/>
    <s v="University of Dayton"/>
    <x v="314"/>
    <n v="15750"/>
    <x v="24"/>
    <x v="2"/>
    <m/>
    <n v="177"/>
    <x v="0"/>
    <x v="1"/>
    <x v="0"/>
    <s v=""/>
    <x v="1"/>
  </r>
  <r>
    <n v="990"/>
    <s v="Charles G. Koch Charitable Foundation_University of Georgia Foundation20123800"/>
    <x v="0"/>
    <s v="University of Georgia Foundation"/>
    <x v="430"/>
    <n v="3800"/>
    <x v="24"/>
    <x v="2"/>
    <m/>
    <n v="178"/>
    <x v="0"/>
    <x v="1"/>
    <x v="0"/>
    <s v=""/>
    <x v="1"/>
  </r>
  <r>
    <n v="990"/>
    <s v="Charles G. Koch Charitable Foundation_University of Hawaii20127500"/>
    <x v="0"/>
    <s v="University of Hawaii"/>
    <x v="431"/>
    <n v="7500"/>
    <x v="24"/>
    <x v="2"/>
    <m/>
    <n v="179"/>
    <x v="0"/>
    <x v="1"/>
    <x v="0"/>
    <s v=""/>
    <x v="1"/>
  </r>
  <r>
    <n v="990"/>
    <s v="Charles G. Koch Charitable Foundation_University of Louisville Department of Political Science201214000"/>
    <x v="0"/>
    <s v="University of Louisville Department of Political Science"/>
    <x v="317"/>
    <n v="14000"/>
    <x v="24"/>
    <x v="2"/>
    <m/>
    <n v="180"/>
    <x v="0"/>
    <x v="1"/>
    <x v="0"/>
    <s v=""/>
    <x v="1"/>
  </r>
  <r>
    <n v="990"/>
    <s v="Charles G. Koch Charitable Foundation_University of Maryland20125700"/>
    <x v="0"/>
    <s v="University of Maryland"/>
    <x v="368"/>
    <n v="5700"/>
    <x v="24"/>
    <x v="2"/>
    <m/>
    <n v="181"/>
    <x v="0"/>
    <x v="1"/>
    <x v="0"/>
    <s v=""/>
    <x v="1"/>
  </r>
  <r>
    <n v="990"/>
    <s v="Charles G. Koch Charitable Foundation_University of Memphis20126000"/>
    <x v="0"/>
    <s v="University of Memphis"/>
    <x v="369"/>
    <n v="6000"/>
    <x v="24"/>
    <x v="2"/>
    <m/>
    <n v="182"/>
    <x v="0"/>
    <x v="1"/>
    <x v="0"/>
    <s v=""/>
    <x v="1"/>
  </r>
  <r>
    <n v="990"/>
    <s v="Charles G. Koch Charitable Foundation_University of Mississippi20128500"/>
    <x v="0"/>
    <s v="University of Mississippi"/>
    <x v="370"/>
    <n v="8500"/>
    <x v="24"/>
    <x v="2"/>
    <m/>
    <n v="183"/>
    <x v="0"/>
    <x v="1"/>
    <x v="0"/>
    <s v=""/>
    <x v="1"/>
  </r>
  <r>
    <n v="990"/>
    <s v="Charles G. Koch Charitable Foundation_University of Missouri201227000"/>
    <x v="0"/>
    <s v="University of Missouri"/>
    <x v="193"/>
    <n v="27000"/>
    <x v="24"/>
    <x v="2"/>
    <m/>
    <n v="184"/>
    <x v="0"/>
    <x v="1"/>
    <x v="0"/>
    <s v=""/>
    <x v="1"/>
  </r>
  <r>
    <n v="990"/>
    <s v="Charles G. Koch Charitable Foundation_University of Nebraska20129949"/>
    <x v="0"/>
    <s v="University of Nebraska"/>
    <x v="203"/>
    <n v="9949"/>
    <x v="24"/>
    <x v="2"/>
    <m/>
    <n v="185"/>
    <x v="0"/>
    <x v="1"/>
    <x v="0"/>
    <s v=""/>
    <x v="1"/>
  </r>
  <r>
    <n v="990"/>
    <s v="Charles G. Koch Charitable Foundation_University of Nevada20127000"/>
    <x v="0"/>
    <s v="University of Nevada"/>
    <x v="320"/>
    <n v="7000"/>
    <x v="24"/>
    <x v="2"/>
    <m/>
    <n v="186"/>
    <x v="0"/>
    <x v="1"/>
    <x v="0"/>
    <s v=""/>
    <x v="1"/>
  </r>
  <r>
    <n v="990"/>
    <s v="Charles G. Koch Charitable Foundation_University of New Orleans Foundation20126000"/>
    <x v="0"/>
    <s v="University of New Orleans Foundation"/>
    <x v="432"/>
    <n v="6000"/>
    <x v="24"/>
    <x v="2"/>
    <m/>
    <n v="187"/>
    <x v="0"/>
    <x v="1"/>
    <x v="0"/>
    <s v=""/>
    <x v="1"/>
  </r>
  <r>
    <n v="990"/>
    <s v="Charles G. Koch Charitable Foundation_University of North Carolina2012116800"/>
    <x v="0"/>
    <s v="University of North Carolina"/>
    <x v="319"/>
    <n v="116800"/>
    <x v="24"/>
    <x v="2"/>
    <m/>
    <n v="188"/>
    <x v="0"/>
    <x v="1"/>
    <x v="0"/>
    <s v=""/>
    <x v="1"/>
  </r>
  <r>
    <n v="990"/>
    <s v="Charles G. Koch Charitable Foundation_University of Notre Dame201218000"/>
    <x v="0"/>
    <s v="University of Notre Dame"/>
    <x v="321"/>
    <n v="18000"/>
    <x v="24"/>
    <x v="2"/>
    <m/>
    <n v="189"/>
    <x v="0"/>
    <x v="1"/>
    <x v="0"/>
    <s v=""/>
    <x v="1"/>
  </r>
  <r>
    <n v="990"/>
    <s v="Charles G. Koch Charitable Foundation_University of Oklahoma20123000"/>
    <x v="0"/>
    <s v="University of Oklahoma"/>
    <x v="322"/>
    <n v="3000"/>
    <x v="24"/>
    <x v="2"/>
    <m/>
    <n v="190"/>
    <x v="0"/>
    <x v="1"/>
    <x v="0"/>
    <s v=""/>
    <x v="1"/>
  </r>
  <r>
    <n v="990"/>
    <s v="Charles G. Koch Charitable Foundation_University of Richmond201215500"/>
    <x v="0"/>
    <s v="University of Richmond"/>
    <x v="328"/>
    <n v="15500"/>
    <x v="24"/>
    <x v="2"/>
    <m/>
    <n v="191"/>
    <x v="0"/>
    <x v="1"/>
    <x v="0"/>
    <s v=""/>
    <x v="1"/>
  </r>
  <r>
    <n v="990"/>
    <s v="Charles G. Koch Charitable Foundation_University of San Diego201211000"/>
    <x v="0"/>
    <s v="University of San Diego"/>
    <x v="237"/>
    <n v="11000"/>
    <x v="24"/>
    <x v="2"/>
    <m/>
    <n v="192"/>
    <x v="0"/>
    <x v="1"/>
    <x v="0"/>
    <s v=""/>
    <x v="1"/>
  </r>
  <r>
    <n v="990"/>
    <s v="Charles G. Koch Charitable Foundation_University of San Francisco20128000"/>
    <x v="0"/>
    <s v="University of San Francisco"/>
    <x v="433"/>
    <n v="8000"/>
    <x v="24"/>
    <x v="2"/>
    <m/>
    <n v="193"/>
    <x v="0"/>
    <x v="1"/>
    <x v="0"/>
    <s v=""/>
    <x v="1"/>
  </r>
  <r>
    <n v="990"/>
    <s v="Charles G. Koch Charitable Foundation_University of South Alabama20126500"/>
    <x v="0"/>
    <s v="University of South Alabama"/>
    <x v="238"/>
    <n v="6500"/>
    <x v="24"/>
    <x v="2"/>
    <m/>
    <n v="194"/>
    <x v="0"/>
    <x v="1"/>
    <x v="0"/>
    <s v=""/>
    <x v="1"/>
  </r>
  <r>
    <n v="990"/>
    <s v="Charles G. Koch Charitable Foundation_University of Tennessee201227000"/>
    <x v="0"/>
    <s v="University of Tennessee"/>
    <x v="434"/>
    <n v="27000"/>
    <x v="24"/>
    <x v="2"/>
    <m/>
    <n v="195"/>
    <x v="0"/>
    <x v="1"/>
    <x v="0"/>
    <s v=""/>
    <x v="1"/>
  </r>
  <r>
    <n v="990"/>
    <s v="Charles G. Koch Charitable Foundation_University of Tulsa201210000"/>
    <x v="0"/>
    <s v="University of Tulsa"/>
    <x v="372"/>
    <n v="10000"/>
    <x v="24"/>
    <x v="2"/>
    <m/>
    <n v="196"/>
    <x v="0"/>
    <x v="1"/>
    <x v="0"/>
    <s v=""/>
    <x v="1"/>
  </r>
  <r>
    <n v="990"/>
    <s v="Charles G. Koch Charitable Foundation_University of Virginia20125000"/>
    <x v="0"/>
    <s v="University of Virginia"/>
    <x v="373"/>
    <n v="5000"/>
    <x v="24"/>
    <x v="2"/>
    <s v="C/o UVA Office of Sponsored Program"/>
    <n v="197"/>
    <x v="0"/>
    <x v="1"/>
    <x v="0"/>
    <s v=""/>
    <x v="1"/>
  </r>
  <r>
    <n v="990"/>
    <s v="Charles G. Koch Charitable Foundation_University of Virginia's College at Wise20125000"/>
    <x v="0"/>
    <s v="University of Virginia's College at Wise"/>
    <x v="373"/>
    <n v="5000"/>
    <x v="24"/>
    <x v="2"/>
    <m/>
    <n v="198"/>
    <x v="0"/>
    <x v="1"/>
    <x v="0"/>
    <s v=""/>
    <x v="1"/>
  </r>
  <r>
    <n v="990"/>
    <s v="Charles G. Koch Charitable Foundation_University of Washington Campus20127000"/>
    <x v="0"/>
    <s v="University of Washington Campus"/>
    <x v="435"/>
    <n v="7000"/>
    <x v="24"/>
    <x v="2"/>
    <m/>
    <n v="199"/>
    <x v="0"/>
    <x v="1"/>
    <x v="0"/>
    <s v=""/>
    <x v="1"/>
  </r>
  <r>
    <n v="990"/>
    <s v="Charles G. Koch Charitable Foundation_University of West Florida Foundation201210000"/>
    <x v="0"/>
    <s v="University of West Florida Foundation"/>
    <x v="325"/>
    <n v="10000"/>
    <x v="24"/>
    <x v="2"/>
    <m/>
    <n v="200"/>
    <x v="0"/>
    <x v="1"/>
    <x v="0"/>
    <s v=""/>
    <x v="1"/>
  </r>
  <r>
    <n v="990"/>
    <s v="Charles G. Koch Charitable Foundation_University of Wisconsin20129500"/>
    <x v="0"/>
    <s v="University of Wisconsin"/>
    <x v="326"/>
    <n v="9500"/>
    <x v="24"/>
    <x v="2"/>
    <m/>
    <n v="201"/>
    <x v="0"/>
    <x v="1"/>
    <x v="0"/>
    <s v=""/>
    <x v="1"/>
  </r>
  <r>
    <n v="990"/>
    <s v="Charles G. Koch Charitable Foundation_University of Wisconsin Foundation201211000"/>
    <x v="0"/>
    <s v="University of Wisconsin Foundation"/>
    <x v="326"/>
    <n v="11000"/>
    <x v="24"/>
    <x v="2"/>
    <m/>
    <n v="202"/>
    <x v="0"/>
    <x v="1"/>
    <x v="0"/>
    <s v=""/>
    <x v="1"/>
  </r>
  <r>
    <n v="990"/>
    <s v="Charles G. Koch Charitable Foundation_UNLV Foundation20125000"/>
    <x v="0"/>
    <s v="UNLV Foundation"/>
    <x v="320"/>
    <n v="5000"/>
    <x v="24"/>
    <x v="2"/>
    <m/>
    <n v="203"/>
    <x v="0"/>
    <x v="1"/>
    <x v="0"/>
    <s v=""/>
    <x v="1"/>
  </r>
  <r>
    <n v="990"/>
    <s v="Charles G. Koch Charitable Foundation_Ursinus College20128000"/>
    <x v="0"/>
    <s v="Ursinus College"/>
    <x v="436"/>
    <n v="8000"/>
    <x v="24"/>
    <x v="2"/>
    <m/>
    <n v="204"/>
    <x v="0"/>
    <x v="1"/>
    <x v="0"/>
    <s v=""/>
    <x v="1"/>
  </r>
  <r>
    <n v="990"/>
    <s v="Charles G. Koch Charitable Foundation_Utah State University2012170000"/>
    <x v="0"/>
    <s v="Utah State University"/>
    <x v="164"/>
    <n v="170000"/>
    <x v="24"/>
    <x v="2"/>
    <m/>
    <n v="205"/>
    <x v="0"/>
    <x v="1"/>
    <x v="0"/>
    <s v=""/>
    <x v="1"/>
  </r>
  <r>
    <n v="990"/>
    <s v="Charles G. Koch Charitable Foundation_Wake Forest University20128000"/>
    <x v="0"/>
    <s v="Wake Forest University"/>
    <x v="240"/>
    <n v="8000"/>
    <x v="24"/>
    <x v="2"/>
    <m/>
    <n v="206"/>
    <x v="0"/>
    <x v="1"/>
    <x v="0"/>
    <s v=""/>
    <x v="1"/>
  </r>
  <r>
    <n v="990"/>
    <s v="Charles G. Koch Charitable Foundation_Washington College20128000"/>
    <x v="0"/>
    <s v="Washington College"/>
    <x v="437"/>
    <n v="8000"/>
    <x v="24"/>
    <x v="2"/>
    <m/>
    <n v="207"/>
    <x v="0"/>
    <x v="1"/>
    <x v="0"/>
    <s v=""/>
    <x v="1"/>
  </r>
  <r>
    <n v="990"/>
    <s v="Charles G. Koch Charitable Foundation_Washington University201215000"/>
    <x v="0"/>
    <s v="Washington University"/>
    <x v="15"/>
    <n v="15000"/>
    <x v="24"/>
    <x v="2"/>
    <m/>
    <n v="208"/>
    <x v="0"/>
    <x v="1"/>
    <x v="0"/>
    <s v=""/>
    <x v="1"/>
  </r>
  <r>
    <n v="990"/>
    <s v="Charles G. Koch Charitable Foundation_Webber International University20124500"/>
    <x v="0"/>
    <s v="Webber International University"/>
    <x v="374"/>
    <n v="4500"/>
    <x v="24"/>
    <x v="2"/>
    <m/>
    <n v="209"/>
    <x v="0"/>
    <x v="1"/>
    <x v="0"/>
    <s v=""/>
    <x v="1"/>
  </r>
  <r>
    <n v="990"/>
    <s v="Charles G. Koch Charitable Foundation_Wellesley College20128000"/>
    <x v="0"/>
    <s v="Wellesley College"/>
    <x v="438"/>
    <n v="8000"/>
    <x v="24"/>
    <x v="2"/>
    <m/>
    <n v="210"/>
    <x v="0"/>
    <x v="1"/>
    <x v="0"/>
    <s v=""/>
    <x v="1"/>
  </r>
  <r>
    <n v="990"/>
    <s v="Charles G. Koch Charitable Foundation_Wesleyan College20129000"/>
    <x v="0"/>
    <s v="Wesleyan College"/>
    <x v="329"/>
    <n v="9000"/>
    <x v="24"/>
    <x v="2"/>
    <m/>
    <n v="211"/>
    <x v="0"/>
    <x v="1"/>
    <x v="0"/>
    <s v=""/>
    <x v="1"/>
  </r>
  <r>
    <n v="990"/>
    <s v="Charles G. Koch Charitable Foundation_West Texas A&amp;M University201212500"/>
    <x v="0"/>
    <s v="West Texas A&amp;M University"/>
    <x v="241"/>
    <n v="12500"/>
    <x v="24"/>
    <x v="2"/>
    <m/>
    <n v="212"/>
    <x v="0"/>
    <x v="1"/>
    <x v="0"/>
    <s v=""/>
    <x v="1"/>
  </r>
  <r>
    <n v="990"/>
    <s v="Charles G. Koch Charitable Foundation_West Virginia University201246200"/>
    <x v="0"/>
    <s v="West Virginia University"/>
    <x v="151"/>
    <n v="46200"/>
    <x v="24"/>
    <x v="2"/>
    <m/>
    <n v="213"/>
    <x v="0"/>
    <x v="1"/>
    <x v="0"/>
    <s v=""/>
    <x v="1"/>
  </r>
  <r>
    <n v="990"/>
    <s v="Charles G. Koch Charitable Foundation_West Virginia University Foundation201272100"/>
    <x v="0"/>
    <s v="West Virginia University Foundation"/>
    <x v="151"/>
    <n v="72100"/>
    <x v="24"/>
    <x v="2"/>
    <m/>
    <n v="214"/>
    <x v="0"/>
    <x v="1"/>
    <x v="0"/>
    <s v=""/>
    <x v="1"/>
  </r>
  <r>
    <n v="990"/>
    <s v="Charles G. Koch Charitable Foundation_Western Carolina University201214000"/>
    <x v="0"/>
    <s v="Western Carolina University"/>
    <x v="375"/>
    <n v="14000"/>
    <x v="24"/>
    <x v="2"/>
    <m/>
    <n v="215"/>
    <x v="0"/>
    <x v="1"/>
    <x v="0"/>
    <s v=""/>
    <x v="1"/>
  </r>
  <r>
    <n v="990"/>
    <s v="Charles G. Koch Charitable Foundation_Western Kentucky University201215000"/>
    <x v="0"/>
    <s v="Western Kentucky University"/>
    <x v="330"/>
    <n v="15000"/>
    <x v="24"/>
    <x v="2"/>
    <m/>
    <n v="216"/>
    <x v="0"/>
    <x v="1"/>
    <x v="0"/>
    <s v=""/>
    <x v="1"/>
  </r>
  <r>
    <n v="990"/>
    <s v="Charles G. Koch Charitable Foundation_Wheaton College20126600"/>
    <x v="0"/>
    <s v="Wheaton College"/>
    <x v="378"/>
    <n v="6600"/>
    <x v="24"/>
    <x v="2"/>
    <m/>
    <n v="217"/>
    <x v="0"/>
    <x v="1"/>
    <x v="0"/>
    <s v=""/>
    <x v="1"/>
  </r>
  <r>
    <n v="990"/>
    <s v="Charles G. Koch Charitable Foundation_Wheeling Jesuit University20128000"/>
    <x v="0"/>
    <s v="Wheeling Jesuit University"/>
    <x v="439"/>
    <n v="8000"/>
    <x v="24"/>
    <x v="2"/>
    <m/>
    <n v="218"/>
    <x v="0"/>
    <x v="1"/>
    <x v="0"/>
    <s v=""/>
    <x v="1"/>
  </r>
  <r>
    <n v="990"/>
    <s v="Charles G. Koch Charitable Foundation_William Jewell College20125100"/>
    <x v="0"/>
    <s v="William Jewell College"/>
    <x v="440"/>
    <n v="5100"/>
    <x v="24"/>
    <x v="2"/>
    <m/>
    <n v="219"/>
    <x v="0"/>
    <x v="1"/>
    <x v="0"/>
    <s v=""/>
    <x v="1"/>
  </r>
  <r>
    <n v="990"/>
    <s v="Charles G. Koch Charitable Foundation_Winston-Salem State University20128600"/>
    <x v="0"/>
    <s v="Winston-Salem State University"/>
    <x v="332"/>
    <n v="8600"/>
    <x v="24"/>
    <x v="2"/>
    <m/>
    <n v="220"/>
    <x v="0"/>
    <x v="1"/>
    <x v="0"/>
    <s v=""/>
    <x v="1"/>
  </r>
  <r>
    <n v="990"/>
    <s v="Charles G. Koch Charitable Foundation_Wofford College20127500"/>
    <x v="0"/>
    <s v="Wofford College"/>
    <x v="441"/>
    <n v="7500"/>
    <x v="24"/>
    <x v="2"/>
    <m/>
    <n v="221"/>
    <x v="0"/>
    <x v="1"/>
    <x v="0"/>
    <s v=""/>
    <x v="1"/>
  </r>
  <r>
    <n v="990"/>
    <s v="Charles G. Koch Charitable Foundation_Yeshiva University20123000"/>
    <x v="0"/>
    <s v="Yeshiva University"/>
    <x v="334"/>
    <n v="3000"/>
    <x v="24"/>
    <x v="2"/>
    <m/>
    <n v="222"/>
    <x v="0"/>
    <x v="1"/>
    <x v="0"/>
    <s v=""/>
    <x v="1"/>
  </r>
  <r>
    <n v="990"/>
    <s v="Charles G. Koch Charitable Foundation_Young Americans for Liberty201217000"/>
    <x v="0"/>
    <s v="Young Americans for Liberty"/>
    <x v="442"/>
    <n v="17000"/>
    <x v="24"/>
    <x v="2"/>
    <m/>
    <n v="223"/>
    <x v="0"/>
    <x v="0"/>
    <x v="0"/>
    <s v="https://www.sourcewatch.org/index.php/Young_Americans_for_Liberty"/>
    <x v="2"/>
  </r>
  <r>
    <n v="990"/>
    <s v="Charles G. Koch Charitable Foundation_American Council of Trustees and Alumni201241250"/>
    <x v="0"/>
    <s v="American Council of Trustees and Alumni"/>
    <x v="195"/>
    <n v="41250"/>
    <x v="24"/>
    <x v="2"/>
    <m/>
    <n v="224"/>
    <x v="0"/>
    <x v="0"/>
    <x v="0"/>
    <s v="https://www.sourcewatch.org/index.php/American_Council_of_Trustees_and_Alumni"/>
    <x v="2"/>
  </r>
  <r>
    <n v="990"/>
    <s v="Charles G. Koch Charitable Foundation_American Enterprise Institute for Public Policy Research20127289"/>
    <x v="0"/>
    <s v="American Enterprise Institute for Public Policy Research"/>
    <x v="132"/>
    <n v="7289"/>
    <x v="24"/>
    <x v="2"/>
    <m/>
    <n v="225"/>
    <x v="0"/>
    <x v="0"/>
    <x v="0"/>
    <s v="https://www.desmogblog.com/american-enterprise-institute"/>
    <x v="0"/>
  </r>
  <r>
    <n v="990"/>
    <s v="Charles G. Koch Charitable Foundation_American Legislative Exchange Council201271100"/>
    <x v="0"/>
    <s v="American Legislative Exchange Council"/>
    <x v="97"/>
    <n v="71100"/>
    <x v="24"/>
    <x v="2"/>
    <m/>
    <n v="226"/>
    <x v="0"/>
    <x v="0"/>
    <x v="0"/>
    <s v="https://www.desmogblog.com/american-legislative-exchange-council"/>
    <x v="0"/>
  </r>
  <r>
    <n v="990"/>
    <s v="Charles G. Koch Charitable Foundation_Americans for Prosperity Foundation (formerly CSE Foundation)201243373"/>
    <x v="0"/>
    <s v="Americans for Prosperity Foundation (formerly CSE Foundation)"/>
    <x v="36"/>
    <n v="43373"/>
    <x v="24"/>
    <x v="2"/>
    <m/>
    <n v="227"/>
    <x v="0"/>
    <x v="0"/>
    <x v="0"/>
    <s v="https://www.desmogblog.com/americans-for-prosperity"/>
    <x v="0"/>
  </r>
  <r>
    <n v="990"/>
    <s v="Charles G. Koch Charitable Foundation_America's Future Foundation (AFF)201221723"/>
    <x v="0"/>
    <s v="America's Future Foundation (AFF)"/>
    <x v="339"/>
    <n v="21723"/>
    <x v="24"/>
    <x v="2"/>
    <m/>
    <n v="228"/>
    <x v="0"/>
    <x v="0"/>
    <x v="0"/>
    <s v="http://www.sourcewatch.org/index.php/America's_Future_Foundation"/>
    <x v="2"/>
  </r>
  <r>
    <n v="990"/>
    <s v="Charles G. Koch Charitable Foundation_Atlas Economic Research Foundation20128522"/>
    <x v="0"/>
    <s v="Atlas Economic Research Foundation"/>
    <x v="18"/>
    <n v="8522"/>
    <x v="24"/>
    <x v="2"/>
    <m/>
    <n v="229"/>
    <x v="0"/>
    <x v="0"/>
    <x v="0"/>
    <s v="https://www.desmogblog.com/atlas-economic-research-foundation"/>
    <x v="0"/>
  </r>
  <r>
    <n v="990"/>
    <s v="Charles G. Koch Charitable Foundation_Bill of Rights Institute201215785"/>
    <x v="0"/>
    <s v="Bill of Rights Institute"/>
    <x v="112"/>
    <n v="15785"/>
    <x v="24"/>
    <x v="2"/>
    <m/>
    <n v="230"/>
    <x v="0"/>
    <x v="0"/>
    <x v="0"/>
    <s v="https://www.sourcewatch.org/index.php/Bill_of_Rights_Institute"/>
    <x v="2"/>
  </r>
  <r>
    <n v="990"/>
    <s v="Charles G. Koch Charitable Foundation_Center for Competitive Politics201234828"/>
    <x v="0"/>
    <s v="Center for Competitive Politics"/>
    <x v="443"/>
    <n v="34828"/>
    <x v="24"/>
    <x v="2"/>
    <m/>
    <n v="231"/>
    <x v="0"/>
    <x v="0"/>
    <x v="0"/>
    <s v="https://www.desmogblog.com/topics/center-competitive-politics"/>
    <x v="0"/>
  </r>
  <r>
    <n v="990"/>
    <s v="Charles G. Koch Charitable Foundation_Competitive Enterprise Institute20126700"/>
    <x v="0"/>
    <s v="Competitive Enterprise Institute"/>
    <x v="28"/>
    <n v="6700"/>
    <x v="24"/>
    <x v="2"/>
    <m/>
    <n v="232"/>
    <x v="0"/>
    <x v="0"/>
    <x v="0"/>
    <s v="https://www.desmogblog.com/competitive-enterprise-institute"/>
    <x v="0"/>
  </r>
  <r>
    <n v="990"/>
    <s v="Charles G. Koch Charitable Foundation_Daily Caller News Foundation201211064"/>
    <x v="0"/>
    <s v="Daily Caller News Foundation"/>
    <x v="444"/>
    <n v="11064"/>
    <x v="24"/>
    <x v="2"/>
    <m/>
    <n v="233"/>
    <x v="0"/>
    <x v="0"/>
    <x v="0"/>
    <s v="https://www.desmogblog.com/daily-caller"/>
    <x v="0"/>
  </r>
  <r>
    <n v="990"/>
    <s v="Charles G. Koch Charitable Foundation_Franklin Center for Government and Public Integrity20128702"/>
    <x v="0"/>
    <s v="Franklin Center for Government and Public Integrity"/>
    <x v="445"/>
    <n v="8702"/>
    <x v="24"/>
    <x v="2"/>
    <m/>
    <n v="234"/>
    <x v="0"/>
    <x v="0"/>
    <x v="0"/>
    <s v="http://www.sourcewatch.org/index.php/Franklin_Center_for_Government_and_Public_Integrity"/>
    <x v="2"/>
  </r>
  <r>
    <n v="990"/>
    <s v="Charles G. Koch Charitable Foundation_Foundation for Individual Rights in Education20125561"/>
    <x v="0"/>
    <s v="Foundation for Individual Rights in Education"/>
    <x v="174"/>
    <n v="5561"/>
    <x v="24"/>
    <x v="2"/>
    <m/>
    <n v="235"/>
    <x v="0"/>
    <x v="0"/>
    <x v="0"/>
    <s v=""/>
    <x v="1"/>
  </r>
  <r>
    <n v="990"/>
    <s v="Charles G. Koch Charitable Foundation_Independent Women's Forum20129115"/>
    <x v="0"/>
    <s v="Independent Women's Forum"/>
    <x v="446"/>
    <n v="9115"/>
    <x v="24"/>
    <x v="2"/>
    <m/>
    <n v="236"/>
    <x v="0"/>
    <x v="0"/>
    <x v="0"/>
    <s v="https://www.desmogblog.com/independent-women-s-forum"/>
    <x v="0"/>
  </r>
  <r>
    <n v="990"/>
    <s v="Charles G. Koch Charitable Foundation_Institute for Humane Studies at George Mason University201231270"/>
    <x v="0"/>
    <s v="Institute for Humane Studies at George Mason University"/>
    <x v="23"/>
    <n v="31270"/>
    <x v="24"/>
    <x v="2"/>
    <m/>
    <n v="237"/>
    <x v="0"/>
    <x v="1"/>
    <x v="0"/>
    <s v="https://www.desmogblog.com/institute-humane-studies-george-mason-university"/>
    <x v="0"/>
  </r>
  <r>
    <n v="990"/>
    <s v="Charles G. Koch Charitable Foundation_Jack Miller Center20122500"/>
    <x v="0"/>
    <s v="Jack Miller Center"/>
    <x v="177"/>
    <n v="2500"/>
    <x v="24"/>
    <x v="2"/>
    <s v="&quot;ATTN Michael Deshaies&quot;"/>
    <n v="238"/>
    <x v="0"/>
    <x v="0"/>
    <x v="0"/>
    <s v="https://www.sourcewatch.org/index.php/Jack_Miller_Center"/>
    <x v="2"/>
  </r>
  <r>
    <n v="990"/>
    <s v="Charles G. Koch Charitable Foundation_Kansas Policy Institute20125000"/>
    <x v="0"/>
    <s v="Kansas Policy Institute"/>
    <x v="447"/>
    <n v="5000"/>
    <x v="24"/>
    <x v="2"/>
    <s v="&quot;ATTN Dave Trabert&quot;"/>
    <n v="239"/>
    <x v="0"/>
    <x v="0"/>
    <x v="0"/>
    <s v="http://www.sourcewatch.org/index.php/Kansas_Policy_Institute"/>
    <x v="2"/>
  </r>
  <r>
    <n v="990"/>
    <s v="Charles G. Koch Charitable Foundation_George Mason University Law &amp; Economics Center201251572"/>
    <x v="0"/>
    <s v="George Mason University Law &amp; Economics Center"/>
    <x v="22"/>
    <n v="51572"/>
    <x v="24"/>
    <x v="2"/>
    <m/>
    <n v="240"/>
    <x v="0"/>
    <x v="1"/>
    <x v="0"/>
    <s v=""/>
    <x v="1"/>
  </r>
  <r>
    <n v="990"/>
    <s v="Charles G. Koch Charitable Foundation_Leadership Institute20127199"/>
    <x v="0"/>
    <s v="Leadership Institute"/>
    <x v="93"/>
    <n v="7199"/>
    <x v="24"/>
    <x v="2"/>
    <m/>
    <n v="241"/>
    <x v="0"/>
    <x v="0"/>
    <x v="0"/>
    <s v="https://www.desmogblog.com/leadership-institute"/>
    <x v="0"/>
  </r>
  <r>
    <n v="990"/>
    <s v="Charles G. Koch Charitable Foundation_Manhattan Institute for Policy Research20125000"/>
    <x v="0"/>
    <s v="Manhattan Institute for Policy Research"/>
    <x v="406"/>
    <n v="5000"/>
    <x v="24"/>
    <x v="2"/>
    <m/>
    <n v="242"/>
    <x v="0"/>
    <x v="0"/>
    <x v="0"/>
    <s v="https://www.desmogblog.com/manhattan-institute-policy-research"/>
    <x v="0"/>
  </r>
  <r>
    <n v="990"/>
    <s v="Charles G. Koch Charitable Foundation_National Center for Policy Analysis20124674"/>
    <x v="0"/>
    <s v="National Center for Policy Analysis"/>
    <x v="9"/>
    <n v="4674"/>
    <x v="24"/>
    <x v="2"/>
    <m/>
    <n v="243"/>
    <x v="0"/>
    <x v="0"/>
    <x v="0"/>
    <s v="https://www.desmogblog.com/national-center-policy-analysis"/>
    <x v="0"/>
  </r>
  <r>
    <n v="990"/>
    <s v="Charles G. Koch Charitable Foundation_National Right to Work Legal Defense and Education Foundation201215065"/>
    <x v="0"/>
    <s v="National Right to Work Legal Defense and Education Foundation"/>
    <x v="448"/>
    <n v="15065"/>
    <x v="24"/>
    <x v="2"/>
    <m/>
    <n v="244"/>
    <x v="0"/>
    <x v="0"/>
    <x v="0"/>
    <s v="https://www.sourcewatch.org/index.php/National_Right_to_Work_Legal_Defense_Foundation"/>
    <x v="2"/>
  </r>
  <r>
    <n v="990"/>
    <s v="Charles G. Koch Charitable Foundation_National Taxpayers Union Foundation20126811"/>
    <x v="0"/>
    <s v="National Taxpayers Union Foundation"/>
    <x v="183"/>
    <n v="6811"/>
    <x v="24"/>
    <x v="2"/>
    <m/>
    <n v="245"/>
    <x v="0"/>
    <x v="0"/>
    <x v="0"/>
    <s v="http://www.sourcewatch.org/index.php/National_Taxpayers_Union"/>
    <x v="2"/>
  </r>
  <r>
    <n v="990"/>
    <s v="Charles G. Koch Charitable Foundation_Philanthropy Roundtable20125777"/>
    <x v="0"/>
    <s v="Philanthropy Roundtable"/>
    <x v="75"/>
    <n v="5777"/>
    <x v="24"/>
    <x v="2"/>
    <m/>
    <n v="246"/>
    <x v="0"/>
    <x v="0"/>
    <x v="0"/>
    <s v="http://www.sourcewatch.org/index.php/Philanthropy_Roundtable"/>
    <x v="2"/>
  </r>
  <r>
    <n v="990"/>
    <s v="Charles G. Koch Charitable Foundation_Reason Foundation201230749"/>
    <x v="0"/>
    <s v="Reason Foundation"/>
    <x v="12"/>
    <n v="30749"/>
    <x v="24"/>
    <x v="2"/>
    <m/>
    <n v="247"/>
    <x v="0"/>
    <x v="0"/>
    <x v="0"/>
    <s v="https://www.desmogblog.com/reason-foundation"/>
    <x v="0"/>
  </r>
  <r>
    <n v="990"/>
    <s v="Charles G. Koch Charitable Foundation_State Policy Network201214223"/>
    <x v="0"/>
    <s v="State Policy Network"/>
    <x v="422"/>
    <n v="14223"/>
    <x v="24"/>
    <x v="2"/>
    <m/>
    <n v="248"/>
    <x v="0"/>
    <x v="0"/>
    <x v="0"/>
    <s v="https://www.desmogblog.com/state-policy-network"/>
    <x v="0"/>
  </r>
  <r>
    <n v="990"/>
    <s v="Charles G. Koch Charitable Foundation_Students for Liberty20126828"/>
    <x v="0"/>
    <s v="Students for Liberty"/>
    <x v="230"/>
    <n v="6828"/>
    <x v="24"/>
    <x v="2"/>
    <m/>
    <n v="249"/>
    <x v="0"/>
    <x v="0"/>
    <x v="0"/>
    <s v="https://www.sourcewatch.org/index.php/Students_for_Liberty"/>
    <x v="2"/>
  </r>
  <r>
    <n v="990"/>
    <s v="Charles G. Koch Charitable Foundation_Sunshine Review201226223"/>
    <x v="0"/>
    <s v="Sunshine Review"/>
    <x v="449"/>
    <n v="26223"/>
    <x v="24"/>
    <x v="2"/>
    <m/>
    <n v="250"/>
    <x v="0"/>
    <x v="0"/>
    <x v="0"/>
    <s v="https://www.sourcewatch.org/index.php/Sunshine_Review"/>
    <x v="2"/>
  </r>
  <r>
    <n v="990"/>
    <s v="Charles G. Koch Charitable Foundation_Tax Foundation201219731"/>
    <x v="0"/>
    <s v="Tax Foundation"/>
    <x v="119"/>
    <n v="19731"/>
    <x v="24"/>
    <x v="2"/>
    <m/>
    <n v="251"/>
    <x v="0"/>
    <x v="0"/>
    <x v="0"/>
    <s v="http://www.sourcewatch.org/index.php/Tax_Foundation"/>
    <x v="2"/>
  </r>
  <r>
    <n v="990"/>
    <s v="Charles G. Koch Charitable Foundation_Becket Fund For Religious Liberty20126644"/>
    <x v="0"/>
    <s v="Becket Fund For Religious Liberty"/>
    <x v="201"/>
    <n v="6644"/>
    <x v="24"/>
    <x v="2"/>
    <s v="&quot;The Becket Fund&quot;"/>
    <n v="252"/>
    <x v="0"/>
    <x v="0"/>
    <x v="0"/>
    <s v="https://www.sourcewatch.org/index.php?title=Becket"/>
    <x v="2"/>
  </r>
  <r>
    <n v="990"/>
    <s v="Charles G. Koch Charitable Foundation_Federalist Society for Law and Public Policy Studies20124836"/>
    <x v="0"/>
    <s v="Federalist Society for Law and Public Policy Studies"/>
    <x v="29"/>
    <n v="4836"/>
    <x v="24"/>
    <x v="2"/>
    <m/>
    <n v="253"/>
    <x v="0"/>
    <x v="0"/>
    <x v="0"/>
    <s v="http://www.sourcewatch.org/index.php/Federalist_Society_for_Law_and_Public_Policy_Studies"/>
    <x v="2"/>
  </r>
  <r>
    <n v="990"/>
    <s v="Charles G. Koch Charitable Foundation_Fund for American Studies201213949"/>
    <x v="0"/>
    <s v="Fund for American Studies"/>
    <x v="116"/>
    <n v="13949"/>
    <x v="24"/>
    <x v="2"/>
    <m/>
    <n v="254"/>
    <x v="0"/>
    <x v="0"/>
    <x v="0"/>
    <s v="https://www.sourcewatch.org/index.php/Fund_for_American_Studies"/>
    <x v="2"/>
  </r>
  <r>
    <n v="990"/>
    <s v="Charles G. Koch Charitable Foundation_Heritage Foundation, The201211274"/>
    <x v="0"/>
    <s v="Heritage Foundation, The"/>
    <x v="4"/>
    <n v="11274"/>
    <x v="24"/>
    <x v="2"/>
    <m/>
    <n v="255"/>
    <x v="0"/>
    <x v="0"/>
    <x v="0"/>
    <s v="https://www.desmogblog.com/heritage-foundation"/>
    <x v="0"/>
  </r>
  <r>
    <n v="990"/>
    <s v="Charles G. Koch Charitable Foundation_The Phillips Foundation20128073"/>
    <x v="0"/>
    <s v="The Phillips Foundation"/>
    <x v="125"/>
    <n v="8073"/>
    <x v="24"/>
    <x v="2"/>
    <m/>
    <n v="256"/>
    <x v="0"/>
    <x v="0"/>
    <x v="0"/>
    <s v="https://www.sourcewatch.org/index.php/Phillips_Foundation"/>
    <x v="2"/>
  </r>
  <r>
    <n v="990"/>
    <s v="Charles G. Koch Charitable Foundation_Washington Policy Center20125000"/>
    <x v="0"/>
    <s v="Washington Policy Center"/>
    <x v="450"/>
    <n v="5000"/>
    <x v="24"/>
    <x v="2"/>
    <s v="&quot;ATTN Dann Mead Smith&quot;"/>
    <n v="257"/>
    <x v="0"/>
    <x v="0"/>
    <x v="0"/>
    <s v="https://www.desmogblog.com/washington-policy-center-background-and-history"/>
    <x v="0"/>
  </r>
  <r>
    <n v="990"/>
    <s v="Charles G. Koch Charitable Foundation_Young Americans for Liberty20125685"/>
    <x v="0"/>
    <s v="Young Americans for Liberty"/>
    <x v="442"/>
    <n v="5685"/>
    <x v="24"/>
    <x v="2"/>
    <m/>
    <n v="258"/>
    <x v="0"/>
    <x v="0"/>
    <x v="0"/>
    <s v="https://www.sourcewatch.org/index.php/Young_Americans_for_Liberty"/>
    <x v="2"/>
  </r>
  <r>
    <n v="990"/>
    <s v="Charles G. Koch Charitable Foundation_A Wider Circle20132500"/>
    <x v="0"/>
    <s v="A Wider Circle"/>
    <x v="451"/>
    <n v="2500"/>
    <x v="25"/>
    <x v="2"/>
    <m/>
    <n v="1"/>
    <x v="0"/>
    <x v="0"/>
    <x v="0"/>
    <s v=""/>
    <x v="1"/>
  </r>
  <r>
    <n v="990"/>
    <s v="Charles G. Koch Charitable Foundation_Acton Institute for the Study of Religion and Liberty201350000"/>
    <x v="0"/>
    <s v="Acton Institute for the Study of Religion and Liberty"/>
    <x v="40"/>
    <n v="50000"/>
    <x v="25"/>
    <x v="2"/>
    <m/>
    <n v="2"/>
    <x v="0"/>
    <x v="0"/>
    <x v="0"/>
    <s v="https://www.desmogblog.com/acton-institute"/>
    <x v="0"/>
  </r>
  <r>
    <n v="990"/>
    <s v="Charles G. Koch Charitable Foundation_Advance Arkansas Institute201383800"/>
    <x v="0"/>
    <s v="Advance Arkansas Institute"/>
    <x v="381"/>
    <n v="83800"/>
    <x v="25"/>
    <x v="2"/>
    <m/>
    <n v="3"/>
    <x v="0"/>
    <x v="0"/>
    <x v="0"/>
    <s v="https://www.sourcewatch.org/index.php/Advance_Arkansas_Institute"/>
    <x v="2"/>
  </r>
  <r>
    <n v="990"/>
    <s v="Charles G. Koch Charitable Foundation_Agora Institute for Civic Virtue &amp; The Common Good201312800"/>
    <x v="0"/>
    <s v="Agora Institute for Civic Virtue &amp; The Common Good"/>
    <x v="452"/>
    <n v="12800"/>
    <x v="25"/>
    <x v="2"/>
    <m/>
    <n v="4"/>
    <x v="0"/>
    <x v="0"/>
    <x v="0"/>
    <s v=""/>
    <x v="1"/>
  </r>
  <r>
    <n v="990"/>
    <s v="Charles G. Koch Charitable Foundation_Albany State University Foundation201315000"/>
    <x v="0"/>
    <s v="Albany State University Foundation"/>
    <x v="383"/>
    <n v="15000"/>
    <x v="25"/>
    <x v="2"/>
    <m/>
    <n v="5"/>
    <x v="0"/>
    <x v="1"/>
    <x v="0"/>
    <s v=""/>
    <x v="1"/>
  </r>
  <r>
    <n v="990"/>
    <s v="Charles G. Koch Charitable Foundation_Alexander Hamilton Institute for the Study of Western Civilization201320000"/>
    <x v="0"/>
    <s v="Alexander Hamilton Institute for the Study of Western Civilization"/>
    <x v="243"/>
    <n v="20000"/>
    <x v="25"/>
    <x v="2"/>
    <m/>
    <n v="6"/>
    <x v="0"/>
    <x v="0"/>
    <x v="0"/>
    <s v=""/>
    <x v="1"/>
  </r>
  <r>
    <n v="990"/>
    <s v="Charles G. Koch Charitable Foundation_Alma College20132500"/>
    <x v="0"/>
    <s v="Alma College"/>
    <x v="244"/>
    <n v="2500"/>
    <x v="25"/>
    <x v="2"/>
    <m/>
    <n v="7"/>
    <x v="0"/>
    <x v="1"/>
    <x v="0"/>
    <s v=""/>
    <x v="1"/>
  </r>
  <r>
    <n v="990"/>
    <s v="Charles G. Koch Charitable Foundation_American Council for Capital Formation201375000"/>
    <x v="0"/>
    <s v="American Council for Capital Formation"/>
    <x v="453"/>
    <n v="75000"/>
    <x v="25"/>
    <x v="2"/>
    <s v="center for policy research"/>
    <n v="8"/>
    <x v="0"/>
    <x v="0"/>
    <x v="0"/>
    <s v="https://www.desmogblog.com/american-council-for-capital-formation"/>
    <x v="0"/>
  </r>
  <r>
    <n v="990"/>
    <s v="Charles G. Koch Charitable Foundation_American Enterprise Institute for Public Policy Research2013910000"/>
    <x v="0"/>
    <s v="American Enterprise Institute for Public Policy Research"/>
    <x v="132"/>
    <n v="910000"/>
    <x v="25"/>
    <x v="2"/>
    <m/>
    <n v="9"/>
    <x v="0"/>
    <x v="0"/>
    <x v="0"/>
    <s v="https://www.desmogblog.com/american-enterprise-institute"/>
    <x v="0"/>
  </r>
  <r>
    <n v="990"/>
    <s v="Charles G. Koch Charitable Foundation_American Spectator Foundation201310000"/>
    <x v="0"/>
    <s v="American Spectator Foundation"/>
    <x v="245"/>
    <n v="10000"/>
    <x v="25"/>
    <x v="2"/>
    <m/>
    <n v="10"/>
    <x v="0"/>
    <x v="0"/>
    <x v="0"/>
    <s v="http://www.sourcewatch.org/index.php/American_Spectator"/>
    <x v="2"/>
  </r>
  <r>
    <n v="990"/>
    <s v="Charles G. Koch Charitable Foundation_American University20134500"/>
    <x v="0"/>
    <s v="American University"/>
    <x v="196"/>
    <n v="4500"/>
    <x v="25"/>
    <x v="2"/>
    <m/>
    <n v="11"/>
    <x v="0"/>
    <x v="1"/>
    <x v="0"/>
    <s v=""/>
    <x v="1"/>
  </r>
  <r>
    <n v="990"/>
    <s v="Charles G. Koch Charitable Foundation_America's Future Foundation (AFF)201313000"/>
    <x v="0"/>
    <s v="America's Future Foundation (AFF)"/>
    <x v="339"/>
    <n v="13000"/>
    <x v="25"/>
    <x v="2"/>
    <m/>
    <n v="12"/>
    <x v="0"/>
    <x v="0"/>
    <x v="0"/>
    <s v="http://www.sourcewatch.org/index.php/America's_Future_Foundation"/>
    <x v="2"/>
  </r>
  <r>
    <n v="990"/>
    <s v="Charles G. Koch Charitable Foundation_Association of Private Enterprise Education201330000"/>
    <x v="0"/>
    <s v="Association of Private Enterprise Education"/>
    <x v="147"/>
    <n v="30000"/>
    <x v="25"/>
    <x v="2"/>
    <m/>
    <n v="13"/>
    <x v="0"/>
    <x v="0"/>
    <x v="0"/>
    <s v=""/>
    <x v="1"/>
  </r>
  <r>
    <n v="990"/>
    <s v="Charles G. Koch Charitable Foundation_Atlas Economic Research Foundation201325000"/>
    <x v="0"/>
    <s v="Atlas Economic Research Foundation"/>
    <x v="18"/>
    <n v="25000"/>
    <x v="25"/>
    <x v="2"/>
    <m/>
    <n v="14"/>
    <x v="0"/>
    <x v="0"/>
    <x v="0"/>
    <s v="https://www.desmogblog.com/atlas-economic-research-foundation"/>
    <x v="0"/>
  </r>
  <r>
    <n v="990"/>
    <s v="Charles G. Koch Charitable Foundation_Augustana College20135000"/>
    <x v="0"/>
    <s v="Augustana College"/>
    <x v="385"/>
    <n v="5000"/>
    <x v="25"/>
    <x v="2"/>
    <m/>
    <n v="15"/>
    <x v="0"/>
    <x v="1"/>
    <x v="0"/>
    <s v=""/>
    <x v="1"/>
  </r>
  <r>
    <n v="990"/>
    <s v="Charles G. Koch Charitable Foundation_Azusa Pacific University201315000"/>
    <x v="0"/>
    <s v="Azusa Pacific University"/>
    <x v="250"/>
    <n v="15000"/>
    <x v="25"/>
    <x v="2"/>
    <m/>
    <n v="16"/>
    <x v="0"/>
    <x v="1"/>
    <x v="0"/>
    <s v=""/>
    <x v="1"/>
  </r>
  <r>
    <n v="990"/>
    <s v="Charles G. Koch Charitable Foundation_Ball State University20132000"/>
    <x v="0"/>
    <s v="Ball State University"/>
    <x v="199"/>
    <n v="2000"/>
    <x v="25"/>
    <x v="2"/>
    <m/>
    <n v="17"/>
    <x v="0"/>
    <x v="1"/>
    <x v="0"/>
    <s v=""/>
    <x v="1"/>
  </r>
  <r>
    <n v="990"/>
    <s v="Charles G. Koch Charitable Foundation_Barton College201310500"/>
    <x v="0"/>
    <s v="Barton College"/>
    <x v="200"/>
    <n v="10500"/>
    <x v="25"/>
    <x v="2"/>
    <m/>
    <n v="18"/>
    <x v="0"/>
    <x v="1"/>
    <x v="0"/>
    <s v=""/>
    <x v="1"/>
  </r>
  <r>
    <n v="990"/>
    <s v="Charles G. Koch Charitable Foundation_Bastiat Society201310000"/>
    <x v="0"/>
    <s v="Bastiat Society"/>
    <x v="386"/>
    <n v="10000"/>
    <x v="25"/>
    <x v="2"/>
    <m/>
    <n v="19"/>
    <x v="0"/>
    <x v="0"/>
    <x v="0"/>
    <s v=""/>
    <x v="1"/>
  </r>
  <r>
    <n v="990"/>
    <s v="Charles G. Koch Charitable Foundation_Baylor University2013171500"/>
    <x v="0"/>
    <s v="Baylor University"/>
    <x v="251"/>
    <n v="171500"/>
    <x v="25"/>
    <x v="2"/>
    <m/>
    <n v="20"/>
    <x v="0"/>
    <x v="1"/>
    <x v="0"/>
    <s v=""/>
    <x v="1"/>
  </r>
  <r>
    <n v="990"/>
    <s v="Charles G. Koch Charitable Foundation_Beloit College20134500"/>
    <x v="0"/>
    <s v="Beloit College"/>
    <x v="152"/>
    <n v="4500"/>
    <x v="25"/>
    <x v="2"/>
    <m/>
    <n v="21"/>
    <x v="0"/>
    <x v="1"/>
    <x v="0"/>
    <s v=""/>
    <x v="1"/>
  </r>
  <r>
    <n v="990"/>
    <s v="Charles G. Koch Charitable Foundation_Berry College201310800"/>
    <x v="0"/>
    <s v="Berry College"/>
    <x v="153"/>
    <n v="10800"/>
    <x v="25"/>
    <x v="2"/>
    <m/>
    <n v="22"/>
    <x v="0"/>
    <x v="1"/>
    <x v="0"/>
    <s v=""/>
    <x v="1"/>
  </r>
  <r>
    <n v="990"/>
    <s v="Charles G. Koch Charitable Foundation_Bethel College201322000"/>
    <x v="0"/>
    <s v="Bethel College"/>
    <x v="202"/>
    <n v="22000"/>
    <x v="25"/>
    <x v="2"/>
    <m/>
    <n v="23"/>
    <x v="0"/>
    <x v="1"/>
    <x v="0"/>
    <s v=""/>
    <x v="1"/>
  </r>
  <r>
    <n v="990"/>
    <s v="Charles G. Koch Charitable Foundation_Bill of Rights Institute2013350000"/>
    <x v="0"/>
    <s v="Bill of Rights Institute"/>
    <x v="112"/>
    <n v="350000"/>
    <x v="25"/>
    <x v="2"/>
    <m/>
    <n v="24"/>
    <x v="0"/>
    <x v="0"/>
    <x v="0"/>
    <s v="https://www.sourcewatch.org/index.php/Bill_of_Rights_Institute"/>
    <x v="2"/>
  </r>
  <r>
    <n v="990"/>
    <s v="Charles G. Koch Charitable Foundation_Biola University20137000"/>
    <x v="0"/>
    <s v="Biola University"/>
    <x v="454"/>
    <n v="7000"/>
    <x v="25"/>
    <x v="2"/>
    <m/>
    <n v="25"/>
    <x v="0"/>
    <x v="1"/>
    <x v="0"/>
    <s v=""/>
    <x v="1"/>
  </r>
  <r>
    <n v="990"/>
    <s v="Charles G. Koch Charitable Foundation_Boise State University Foundation201314500"/>
    <x v="0"/>
    <s v="Boise State University Foundation"/>
    <x v="252"/>
    <n v="14500"/>
    <x v="25"/>
    <x v="2"/>
    <m/>
    <n v="26"/>
    <x v="0"/>
    <x v="1"/>
    <x v="0"/>
    <s v=""/>
    <x v="1"/>
  </r>
  <r>
    <n v="990"/>
    <s v="Charles G. Koch Charitable Foundation_Brooklyn College Foundation20135000"/>
    <x v="0"/>
    <s v="Brooklyn College Foundation"/>
    <x v="455"/>
    <n v="5000"/>
    <x v="25"/>
    <x v="2"/>
    <m/>
    <n v="27"/>
    <x v="0"/>
    <x v="1"/>
    <x v="0"/>
    <s v=""/>
    <x v="1"/>
  </r>
  <r>
    <n v="990"/>
    <s v="Charles G. Koch Charitable Foundation_Brooklyn Law School2013100000"/>
    <x v="0"/>
    <s v="Brooklyn Law School"/>
    <x v="456"/>
    <n v="100000"/>
    <x v="25"/>
    <x v="2"/>
    <m/>
    <n v="28"/>
    <x v="0"/>
    <x v="1"/>
    <x v="0"/>
    <s v=""/>
    <x v="1"/>
  </r>
  <r>
    <n v="990"/>
    <s v="Charles G. Koch Charitable Foundation_Buena Vista University20132000"/>
    <x v="0"/>
    <s v="Buena Vista University"/>
    <x v="253"/>
    <n v="2000"/>
    <x v="25"/>
    <x v="2"/>
    <m/>
    <n v="29"/>
    <x v="0"/>
    <x v="1"/>
    <x v="0"/>
    <s v=""/>
    <x v="1"/>
  </r>
  <r>
    <n v="990"/>
    <s v="Charles G. Koch Charitable Foundation_California State University - Chico20133000"/>
    <x v="0"/>
    <s v="California State University - Chico"/>
    <x v="262"/>
    <n v="3000"/>
    <x v="25"/>
    <x v="2"/>
    <m/>
    <n v="30"/>
    <x v="0"/>
    <x v="1"/>
    <x v="0"/>
    <s v=""/>
    <x v="1"/>
  </r>
  <r>
    <n v="990"/>
    <s v="Charles G. Koch Charitable Foundation_California State University East Bay Foundation20136000"/>
    <x v="0"/>
    <s v="California State University East Bay Foundation"/>
    <x v="262"/>
    <n v="6000"/>
    <x v="25"/>
    <x v="2"/>
    <m/>
    <n v="31"/>
    <x v="0"/>
    <x v="1"/>
    <x v="0"/>
    <s v=""/>
    <x v="1"/>
  </r>
  <r>
    <n v="990"/>
    <s v="Charles G. Koch Charitable Foundation_California State University - Fresno Foundation20137500"/>
    <x v="0"/>
    <s v="California State University - Fresno Foundation"/>
    <x v="262"/>
    <n v="7500"/>
    <x v="25"/>
    <x v="2"/>
    <m/>
    <n v="32"/>
    <x v="0"/>
    <x v="1"/>
    <x v="0"/>
    <s v=""/>
    <x v="1"/>
  </r>
  <r>
    <n v="990"/>
    <s v="Charles G. Koch Charitable Foundation_California State University Northridge Foundation20135000"/>
    <x v="0"/>
    <s v="California State University Northridge Foundation"/>
    <x v="262"/>
    <n v="5000"/>
    <x v="25"/>
    <x v="2"/>
    <m/>
    <n v="33"/>
    <x v="0"/>
    <x v="1"/>
    <x v="0"/>
    <s v=""/>
    <x v="1"/>
  </r>
  <r>
    <n v="990"/>
    <s v="Charles G. Koch Charitable Foundation_Calvin Coolidge Memorial Foundation201325000"/>
    <x v="0"/>
    <s v="Calvin Coolidge Memorial Foundation"/>
    <x v="457"/>
    <n v="25000"/>
    <x v="25"/>
    <x v="2"/>
    <m/>
    <n v="34"/>
    <x v="0"/>
    <x v="0"/>
    <x v="0"/>
    <s v=""/>
    <x v="1"/>
  </r>
  <r>
    <n v="990"/>
    <s v="Charles G. Koch Charitable Foundation_Campbell University Lundy Chair Offices201310000"/>
    <x v="0"/>
    <s v="Campbell University Lundy Chair Offices"/>
    <x v="205"/>
    <n v="10000"/>
    <x v="25"/>
    <x v="2"/>
    <m/>
    <n v="35"/>
    <x v="0"/>
    <x v="1"/>
    <x v="0"/>
    <s v=""/>
    <x v="1"/>
  </r>
  <r>
    <n v="990"/>
    <s v="Charles G. Koch Charitable Foundation_Carson Scholars Fund201325000"/>
    <x v="0"/>
    <s v="Carson Scholars Fund"/>
    <x v="458"/>
    <n v="25000"/>
    <x v="25"/>
    <x v="2"/>
    <m/>
    <n v="36"/>
    <x v="0"/>
    <x v="0"/>
    <x v="0"/>
    <s v=""/>
    <x v="1"/>
  </r>
  <r>
    <n v="990"/>
    <s v="Charles G. Koch Charitable Foundation_Cedarville University20133000"/>
    <x v="0"/>
    <s v="Cedarville University"/>
    <x v="389"/>
    <n v="3000"/>
    <x v="25"/>
    <x v="2"/>
    <m/>
    <n v="37"/>
    <x v="0"/>
    <x v="1"/>
    <x v="0"/>
    <s v=""/>
    <x v="1"/>
  </r>
  <r>
    <n v="990"/>
    <s v="Charles G. Koch Charitable Foundation_Chapman University201315000"/>
    <x v="0"/>
    <s v="Chapman University"/>
    <x v="207"/>
    <n v="15000"/>
    <x v="25"/>
    <x v="2"/>
    <m/>
    <n v="38"/>
    <x v="0"/>
    <x v="1"/>
    <x v="0"/>
    <s v=""/>
    <x v="1"/>
  </r>
  <r>
    <n v="990"/>
    <s v="Charles G. Koch Charitable Foundation_Charleston Southern University20136000"/>
    <x v="0"/>
    <s v="Charleston Southern University"/>
    <x v="254"/>
    <n v="6000"/>
    <x v="25"/>
    <x v="2"/>
    <m/>
    <n v="39"/>
    <x v="0"/>
    <x v="1"/>
    <x v="0"/>
    <s v=""/>
    <x v="1"/>
  </r>
  <r>
    <n v="990"/>
    <s v="Charles G. Koch Charitable Foundation_Chestnut Hill College20133000"/>
    <x v="0"/>
    <s v="Chestnut Hill College"/>
    <x v="391"/>
    <n v="3000"/>
    <x v="25"/>
    <x v="2"/>
    <m/>
    <n v="40"/>
    <x v="0"/>
    <x v="1"/>
    <x v="0"/>
    <s v=""/>
    <x v="1"/>
  </r>
  <r>
    <n v="990"/>
    <s v="Charles G. Koch Charitable Foundation_Christendom College20135000"/>
    <x v="0"/>
    <s v="Christendom College"/>
    <x v="255"/>
    <n v="5000"/>
    <x v="25"/>
    <x v="2"/>
    <m/>
    <n v="41"/>
    <x v="0"/>
    <x v="1"/>
    <x v="0"/>
    <s v=""/>
    <x v="1"/>
  </r>
  <r>
    <n v="990"/>
    <s v="Charles G. Koch Charitable Foundation_Christopher Newport University201312000"/>
    <x v="0"/>
    <s v="Christopher Newport University"/>
    <x v="256"/>
    <n v="12000"/>
    <x v="25"/>
    <x v="2"/>
    <m/>
    <n v="42"/>
    <x v="0"/>
    <x v="1"/>
    <x v="0"/>
    <s v=""/>
    <x v="1"/>
  </r>
  <r>
    <n v="990"/>
    <s v="Charles G. Koch Charitable Foundation_Claremont McKenna College201314000"/>
    <x v="0"/>
    <s v="Claremont McKenna College"/>
    <x v="208"/>
    <n v="14000"/>
    <x v="25"/>
    <x v="2"/>
    <m/>
    <n v="43"/>
    <x v="0"/>
    <x v="1"/>
    <x v="0"/>
    <s v=""/>
    <x v="1"/>
  </r>
  <r>
    <n v="990"/>
    <s v="Charles G. Koch Charitable Foundation_Clemson University2013140000"/>
    <x v="0"/>
    <s v="Clemson University"/>
    <x v="98"/>
    <n v="140000"/>
    <x v="25"/>
    <x v="2"/>
    <m/>
    <n v="44"/>
    <x v="0"/>
    <x v="1"/>
    <x v="0"/>
    <s v=""/>
    <x v="1"/>
  </r>
  <r>
    <n v="990"/>
    <s v="Charles G. Koch Charitable Foundation_Coastal Carolina University20138000"/>
    <x v="0"/>
    <s v="Coastal Carolina University"/>
    <x v="257"/>
    <n v="8000"/>
    <x v="25"/>
    <x v="2"/>
    <m/>
    <n v="45"/>
    <x v="0"/>
    <x v="1"/>
    <x v="0"/>
    <s v=""/>
    <x v="1"/>
  </r>
  <r>
    <n v="990"/>
    <s v="Charles G. Koch Charitable Foundation_Colgate University20132200"/>
    <x v="0"/>
    <s v="Colgate University"/>
    <x v="258"/>
    <n v="2200"/>
    <x v="25"/>
    <x v="2"/>
    <m/>
    <n v="46"/>
    <x v="0"/>
    <x v="1"/>
    <x v="0"/>
    <s v=""/>
    <x v="1"/>
  </r>
  <r>
    <n v="990"/>
    <s v="Charles G. Koch Charitable Foundation_College of Charleston201352000"/>
    <x v="0"/>
    <s v="College of Charleston"/>
    <x v="169"/>
    <n v="52000"/>
    <x v="25"/>
    <x v="2"/>
    <m/>
    <n v="47"/>
    <x v="0"/>
    <x v="1"/>
    <x v="0"/>
    <s v=""/>
    <x v="1"/>
  </r>
  <r>
    <n v="990"/>
    <s v="Charles G. Koch Charitable Foundation_College of Coastal Georgia Foundation20135000"/>
    <x v="0"/>
    <s v="College of Coastal Georgia Foundation"/>
    <x v="459"/>
    <n v="5000"/>
    <x v="25"/>
    <x v="2"/>
    <m/>
    <n v="48"/>
    <x v="0"/>
    <x v="1"/>
    <x v="0"/>
    <s v=""/>
    <x v="1"/>
  </r>
  <r>
    <n v="990"/>
    <s v="Charles G. Koch Charitable Foundation_College of the Holy Cross20137300"/>
    <x v="0"/>
    <s v="College of the Holy Cross"/>
    <x v="460"/>
    <n v="7300"/>
    <x v="25"/>
    <x v="2"/>
    <m/>
    <n v="49"/>
    <x v="0"/>
    <x v="1"/>
    <x v="0"/>
    <s v=""/>
    <x v="1"/>
  </r>
  <r>
    <n v="990"/>
    <s v="Charles G. Koch Charitable Foundation_College of William &amp; Mary20137500"/>
    <x v="0"/>
    <s v="College of William &amp; Mary"/>
    <x v="260"/>
    <n v="7500"/>
    <x v="25"/>
    <x v="2"/>
    <m/>
    <n v="50"/>
    <x v="0"/>
    <x v="1"/>
    <x v="0"/>
    <s v=""/>
    <x v="1"/>
  </r>
  <r>
    <n v="990"/>
    <s v="Charles G. Koch Charitable Foundation_Competitive Enterprise Institute201310000"/>
    <x v="0"/>
    <s v="Competitive Enterprise Institute"/>
    <x v="28"/>
    <n v="10000"/>
    <x v="25"/>
    <x v="2"/>
    <m/>
    <n v="51"/>
    <x v="0"/>
    <x v="0"/>
    <x v="0"/>
    <s v="https://www.desmogblog.com/competitive-enterprise-institute"/>
    <x v="0"/>
  </r>
  <r>
    <n v="990"/>
    <s v="Charles G. Koch Charitable Foundation_Concordia College New York20136000"/>
    <x v="0"/>
    <s v="Concordia College New York"/>
    <x v="461"/>
    <n v="6000"/>
    <x v="25"/>
    <x v="2"/>
    <m/>
    <n v="52"/>
    <x v="0"/>
    <x v="1"/>
    <x v="0"/>
    <s v=""/>
    <x v="1"/>
  </r>
  <r>
    <n v="990"/>
    <s v="Charles G. Koch Charitable Foundation_Daily Caller News Foundation201350000"/>
    <x v="0"/>
    <s v="Daily Caller News Foundation"/>
    <x v="444"/>
    <n v="50000"/>
    <x v="25"/>
    <x v="2"/>
    <m/>
    <n v="53"/>
    <x v="0"/>
    <x v="0"/>
    <x v="0"/>
    <s v="https://www.desmogblog.com/daily-caller"/>
    <x v="0"/>
  </r>
  <r>
    <n v="990"/>
    <s v="Charles G. Koch Charitable Foundation_Dartmouth College20136000"/>
    <x v="0"/>
    <s v="Dartmouth College"/>
    <x v="210"/>
    <n v="6000"/>
    <x v="25"/>
    <x v="2"/>
    <m/>
    <n v="54"/>
    <x v="0"/>
    <x v="1"/>
    <x v="0"/>
    <s v=""/>
    <x v="1"/>
  </r>
  <r>
    <n v="990"/>
    <s v="Charles G. Koch Charitable Foundation_Donors Trust201325000"/>
    <x v="0"/>
    <s v="Donors Trust"/>
    <x v="264"/>
    <n v="25000"/>
    <x v="25"/>
    <x v="2"/>
    <m/>
    <n v="55"/>
    <x v="0"/>
    <x v="0"/>
    <x v="0"/>
    <s v="https://www.desmogblog.com/who-donors-trust"/>
    <x v="0"/>
  </r>
  <r>
    <n v="990"/>
    <s v="Charles G. Koch Charitable Foundation_Duke University201337000"/>
    <x v="0"/>
    <s v="Duke University"/>
    <x v="265"/>
    <n v="37000"/>
    <x v="25"/>
    <x v="2"/>
    <m/>
    <n v="56"/>
    <x v="0"/>
    <x v="1"/>
    <x v="0"/>
    <s v=""/>
    <x v="1"/>
  </r>
  <r>
    <n v="990"/>
    <s v="Charles G. Koch Charitable Foundation_Duquesne University201323500"/>
    <x v="0"/>
    <s v="Duquesne University"/>
    <x v="172"/>
    <n v="23500"/>
    <x v="25"/>
    <x v="2"/>
    <m/>
    <n v="57"/>
    <x v="0"/>
    <x v="1"/>
    <x v="0"/>
    <s v=""/>
    <x v="1"/>
  </r>
  <r>
    <n v="990"/>
    <s v="Charles G. Koch Charitable Foundation_East Florida State College20135000"/>
    <x v="0"/>
    <s v="East Florida State College"/>
    <x v="462"/>
    <n v="5000"/>
    <x v="25"/>
    <x v="2"/>
    <m/>
    <n v="58"/>
    <x v="0"/>
    <x v="1"/>
    <x v="0"/>
    <s v=""/>
    <x v="1"/>
  </r>
  <r>
    <n v="990"/>
    <s v="Charles G. Koch Charitable Foundation_Elizabethtown College20133000"/>
    <x v="0"/>
    <s v="Elizabethtown College"/>
    <x v="463"/>
    <n v="3000"/>
    <x v="25"/>
    <x v="2"/>
    <m/>
    <n v="59"/>
    <x v="0"/>
    <x v="1"/>
    <x v="0"/>
    <s v=""/>
    <x v="1"/>
  </r>
  <r>
    <n v="990"/>
    <s v="Charles G. Koch Charitable Foundation_Fayetteville State University201320000"/>
    <x v="0"/>
    <s v="Fayetteville State University"/>
    <x v="345"/>
    <n v="20000"/>
    <x v="25"/>
    <x v="2"/>
    <m/>
    <n v="60"/>
    <x v="0"/>
    <x v="1"/>
    <x v="0"/>
    <s v=""/>
    <x v="1"/>
  </r>
  <r>
    <n v="990"/>
    <s v="Charles G. Koch Charitable Foundation_Federalist Society for Law and Public Policy Studies2013265000"/>
    <x v="0"/>
    <s v="Federalist Society for Law and Public Policy Studies"/>
    <x v="29"/>
    <n v="265000"/>
    <x v="25"/>
    <x v="2"/>
    <m/>
    <n v="61"/>
    <x v="0"/>
    <x v="0"/>
    <x v="0"/>
    <s v="http://www.sourcewatch.org/index.php/Federalist_Society_for_Law_and_Public_Policy_Studies"/>
    <x v="2"/>
  </r>
  <r>
    <n v="990"/>
    <s v="Charles G. Koch Charitable Foundation_Florida Atlantic University20135000"/>
    <x v="0"/>
    <s v="Florida Atlantic University"/>
    <x v="464"/>
    <n v="5000"/>
    <x v="25"/>
    <x v="2"/>
    <m/>
    <n v="62"/>
    <x v="0"/>
    <x v="1"/>
    <x v="0"/>
    <s v=""/>
    <x v="1"/>
  </r>
  <r>
    <n v="990"/>
    <s v="Charles G. Koch Charitable Foundation_Florida Gulf Coast University201336000"/>
    <x v="0"/>
    <s v="Florida Gulf Coast University"/>
    <x v="173"/>
    <n v="36000"/>
    <x v="25"/>
    <x v="2"/>
    <m/>
    <n v="63"/>
    <x v="0"/>
    <x v="1"/>
    <x v="0"/>
    <s v=""/>
    <x v="1"/>
  </r>
  <r>
    <n v="990"/>
    <s v="Charles G. Koch Charitable Foundation_Florida Southern College2013400000"/>
    <x v="0"/>
    <s v="Florida Southern College"/>
    <x v="465"/>
    <n v="400000"/>
    <x v="25"/>
    <x v="2"/>
    <m/>
    <n v="64"/>
    <x v="0"/>
    <x v="1"/>
    <x v="0"/>
    <s v=""/>
    <x v="1"/>
  </r>
  <r>
    <n v="990"/>
    <s v="Charles G. Koch Charitable Foundation_Florida State University2013358140"/>
    <x v="0"/>
    <s v="Florida State University"/>
    <x v="156"/>
    <n v="358140"/>
    <x v="25"/>
    <x v="2"/>
    <m/>
    <n v="65"/>
    <x v="0"/>
    <x v="1"/>
    <x v="0"/>
    <s v=""/>
    <x v="1"/>
  </r>
  <r>
    <n v="990"/>
    <s v="Charles G. Koch Charitable Foundation_Foundation for Free Enterprise20135000"/>
    <x v="0"/>
    <s v="Foundation for Free Enterprise"/>
    <x v="466"/>
    <n v="5000"/>
    <x v="25"/>
    <x v="2"/>
    <m/>
    <n v="66"/>
    <x v="0"/>
    <x v="0"/>
    <x v="0"/>
    <s v=""/>
    <x v="1"/>
  </r>
  <r>
    <n v="990"/>
    <s v="Charles G. Koch Charitable Foundation_Free Congress Foundation201325000"/>
    <x v="0"/>
    <s v="Free Congress Foundation"/>
    <x v="467"/>
    <n v="25000"/>
    <x v="25"/>
    <x v="2"/>
    <m/>
    <n v="67"/>
    <x v="0"/>
    <x v="0"/>
    <x v="0"/>
    <s v="https://www.sourcewatch.org/index.php/Free_Congress_Foundation"/>
    <x v="2"/>
  </r>
  <r>
    <n v="990"/>
    <s v="Charles G. Koch Charitable Foundation_Free Enterprise Foundation201315000"/>
    <x v="0"/>
    <s v="Free Enterprise Foundation"/>
    <x v="395"/>
    <n v="15000"/>
    <x v="25"/>
    <x v="2"/>
    <m/>
    <n v="68"/>
    <x v="0"/>
    <x v="0"/>
    <x v="0"/>
    <s v="https://www.sourcewatch.org/index.php/Free_Enterprise_Foundation_(Australia)"/>
    <x v="2"/>
  </r>
  <r>
    <n v="990"/>
    <s v="Charles G. Koch Charitable Foundation_Future of Freedom Foundation201310000"/>
    <x v="0"/>
    <s v="Future of Freedom Foundation"/>
    <x v="42"/>
    <n v="10000"/>
    <x v="25"/>
    <x v="2"/>
    <m/>
    <n v="69"/>
    <x v="0"/>
    <x v="0"/>
    <x v="0"/>
    <s v="http://www.sourcewatch.org/index.php/Future_of_Freedom_Foundation"/>
    <x v="2"/>
  </r>
  <r>
    <n v="990"/>
    <s v="Charles G. Koch Charitable Foundation_Geneva College20135000"/>
    <x v="0"/>
    <s v="Geneva College"/>
    <x v="468"/>
    <n v="5000"/>
    <x v="25"/>
    <x v="2"/>
    <m/>
    <n v="70"/>
    <x v="0"/>
    <x v="1"/>
    <x v="0"/>
    <s v=""/>
    <x v="1"/>
  </r>
  <r>
    <n v="990"/>
    <s v="Charles G. Koch Charitable Foundation_George C. Marshall Institute201375000"/>
    <x v="0"/>
    <s v="George C. Marshall Institute"/>
    <x v="469"/>
    <n v="75000"/>
    <x v="25"/>
    <x v="2"/>
    <m/>
    <n v="71"/>
    <x v="0"/>
    <x v="0"/>
    <x v="0"/>
    <s v="https://www.desmogblog.com/george-c-marshall-institute"/>
    <x v="0"/>
  </r>
  <r>
    <n v="990"/>
    <s v="Charles G. Koch Charitable Foundation_George Fox University20137500"/>
    <x v="0"/>
    <s v="George Fox University"/>
    <x v="266"/>
    <n v="7500"/>
    <x v="25"/>
    <x v="2"/>
    <m/>
    <n v="72"/>
    <x v="0"/>
    <x v="1"/>
    <x v="0"/>
    <s v=""/>
    <x v="1"/>
  </r>
  <r>
    <n v="990"/>
    <s v="Charles G. Koch Charitable Foundation_George Mason University Foundation201310437000"/>
    <x v="0"/>
    <s v="George Mason University Foundation"/>
    <x v="22"/>
    <n v="10437000"/>
    <x v="25"/>
    <x v="2"/>
    <m/>
    <n v="73"/>
    <x v="0"/>
    <x v="1"/>
    <x v="0"/>
    <s v=""/>
    <x v="1"/>
  </r>
  <r>
    <n v="990"/>
    <s v="Charles G. Koch Charitable Foundation_George Washington University201362000"/>
    <x v="0"/>
    <s v="George Washington University"/>
    <x v="267"/>
    <n v="62000"/>
    <x v="25"/>
    <x v="2"/>
    <m/>
    <n v="74"/>
    <x v="0"/>
    <x v="1"/>
    <x v="0"/>
    <s v=""/>
    <x v="1"/>
  </r>
  <r>
    <n v="990"/>
    <s v="Charles G. Koch Charitable Foundation_Georgia Gwinnett College Foundation20135500"/>
    <x v="0"/>
    <s v="Georgia Gwinnett College Foundation"/>
    <x v="470"/>
    <n v="5500"/>
    <x v="25"/>
    <x v="2"/>
    <m/>
    <n v="75"/>
    <x v="0"/>
    <x v="1"/>
    <x v="0"/>
    <s v=""/>
    <x v="1"/>
  </r>
  <r>
    <n v="990"/>
    <s v="Charles G. Koch Charitable Foundation_Georgia State University201321500"/>
    <x v="0"/>
    <s v="Georgia State University"/>
    <x v="212"/>
    <n v="21500"/>
    <x v="25"/>
    <x v="2"/>
    <m/>
    <n v="76"/>
    <x v="0"/>
    <x v="1"/>
    <x v="0"/>
    <s v=""/>
    <x v="1"/>
  </r>
  <r>
    <n v="990"/>
    <s v="Charles G. Koch Charitable Foundation_Gloucester Institute201310000"/>
    <x v="0"/>
    <s v="Gloucester Institute"/>
    <x v="213"/>
    <n v="10000"/>
    <x v="25"/>
    <x v="2"/>
    <m/>
    <n v="77"/>
    <x v="0"/>
    <x v="0"/>
    <x v="0"/>
    <s v=""/>
    <x v="1"/>
  </r>
  <r>
    <n v="990"/>
    <s v="Charles G. Koch Charitable Foundation_Grove City College201334000"/>
    <x v="0"/>
    <s v="Grove City College"/>
    <x v="148"/>
    <n v="34000"/>
    <x v="25"/>
    <x v="2"/>
    <m/>
    <n v="78"/>
    <x v="0"/>
    <x v="1"/>
    <x v="0"/>
    <s v=""/>
    <x v="1"/>
  </r>
  <r>
    <n v="990"/>
    <s v="Charles G. Koch Charitable Foundation_Hampden-Sydney College201314000"/>
    <x v="0"/>
    <s v="Hampden-Sydney College"/>
    <x v="149"/>
    <n v="14000"/>
    <x v="25"/>
    <x v="2"/>
    <m/>
    <n v="79"/>
    <x v="0"/>
    <x v="1"/>
    <x v="0"/>
    <s v=""/>
    <x v="1"/>
  </r>
  <r>
    <n v="990"/>
    <s v="Charles G. Koch Charitable Foundation_Harvard University201340000"/>
    <x v="0"/>
    <s v="Harvard University"/>
    <x v="49"/>
    <n v="40000"/>
    <x v="25"/>
    <x v="2"/>
    <m/>
    <n v="80"/>
    <x v="0"/>
    <x v="1"/>
    <x v="0"/>
    <s v=""/>
    <x v="1"/>
  </r>
  <r>
    <n v="990"/>
    <s v="Charles G. Koch Charitable Foundation_High Point University201310500"/>
    <x v="0"/>
    <s v="High Point University"/>
    <x v="396"/>
    <n v="10500"/>
    <x v="25"/>
    <x v="2"/>
    <m/>
    <n v="81"/>
    <x v="0"/>
    <x v="1"/>
    <x v="0"/>
    <s v=""/>
    <x v="1"/>
  </r>
  <r>
    <n v="990"/>
    <s v="Charles G. Koch Charitable Foundation_Hillsdale College201332000"/>
    <x v="0"/>
    <s v="Hillsdale College"/>
    <x v="176"/>
    <n v="32000"/>
    <x v="25"/>
    <x v="2"/>
    <m/>
    <n v="82"/>
    <x v="0"/>
    <x v="1"/>
    <x v="0"/>
    <s v=""/>
    <x v="1"/>
  </r>
  <r>
    <n v="990"/>
    <s v="Charles G. Koch Charitable Foundation_Hope College201310000"/>
    <x v="0"/>
    <s v="Hope College"/>
    <x v="471"/>
    <n v="10000"/>
    <x v="25"/>
    <x v="2"/>
    <m/>
    <n v="83"/>
    <x v="0"/>
    <x v="1"/>
    <x v="0"/>
    <s v=""/>
    <x v="1"/>
  </r>
  <r>
    <n v="990"/>
    <s v="Charles G. Koch Charitable Foundation_Houghton College20135000"/>
    <x v="0"/>
    <s v="Houghton College"/>
    <x v="472"/>
    <n v="5000"/>
    <x v="25"/>
    <x v="2"/>
    <m/>
    <n v="84"/>
    <x v="0"/>
    <x v="1"/>
    <x v="0"/>
    <s v=""/>
    <x v="1"/>
  </r>
  <r>
    <n v="990"/>
    <s v="Charles G. Koch Charitable Foundation_Houston Baptist University20138000"/>
    <x v="0"/>
    <s v="Houston Baptist University"/>
    <x v="473"/>
    <n v="8000"/>
    <x v="25"/>
    <x v="2"/>
    <m/>
    <n v="85"/>
    <x v="0"/>
    <x v="1"/>
    <x v="0"/>
    <s v=""/>
    <x v="1"/>
  </r>
  <r>
    <n v="990"/>
    <s v="Charles G. Koch Charitable Foundation_Illinois State University20135000"/>
    <x v="0"/>
    <s v="Illinois State University"/>
    <x v="474"/>
    <n v="5000"/>
    <x v="25"/>
    <x v="2"/>
    <s v="Research sponsored programs"/>
    <n v="86"/>
    <x v="0"/>
    <x v="1"/>
    <x v="0"/>
    <s v=""/>
    <x v="1"/>
  </r>
  <r>
    <n v="990"/>
    <s v="Charles G. Koch Charitable Foundation_Indiana University - Indianapolis201392500"/>
    <x v="0"/>
    <s v="Indiana University - Indianapolis"/>
    <x v="214"/>
    <n v="92500"/>
    <x v="25"/>
    <x v="2"/>
    <m/>
    <n v="87"/>
    <x v="0"/>
    <x v="1"/>
    <x v="0"/>
    <s v=""/>
    <x v="1"/>
  </r>
  <r>
    <n v="990"/>
    <s v="Charles G. Koch Charitable Foundation_Indiana University Foundation201315000"/>
    <x v="0"/>
    <s v="Indiana University Foundation"/>
    <x v="214"/>
    <n v="15000"/>
    <x v="25"/>
    <x v="2"/>
    <m/>
    <n v="88"/>
    <x v="0"/>
    <x v="1"/>
    <x v="0"/>
    <s v=""/>
    <x v="1"/>
  </r>
  <r>
    <n v="990"/>
    <s v="Charles G. Koch Charitable Foundation_Institute for Humane Studies at George Mason University20134050000"/>
    <x v="0"/>
    <s v="Institute for Humane Studies at George Mason University"/>
    <x v="23"/>
    <n v="4050000"/>
    <x v="25"/>
    <x v="2"/>
    <m/>
    <n v="89"/>
    <x v="0"/>
    <x v="1"/>
    <x v="0"/>
    <s v="https://www.desmogblog.com/institute-humane-studies-george-mason-university"/>
    <x v="0"/>
  </r>
  <r>
    <n v="990"/>
    <s v="Charles G. Koch Charitable Foundation_Institute for Political History20139300"/>
    <x v="0"/>
    <s v="Institute for Political History"/>
    <x v="475"/>
    <n v="9300"/>
    <x v="25"/>
    <x v="2"/>
    <m/>
    <n v="90"/>
    <x v="0"/>
    <x v="0"/>
    <x v="0"/>
    <s v=""/>
    <x v="1"/>
  </r>
  <r>
    <n v="990"/>
    <s v="Charles G. Koch Charitable Foundation_International Society for Individual Liberty20137000"/>
    <x v="0"/>
    <s v="International Society for Individual Liberty"/>
    <x v="397"/>
    <n v="7000"/>
    <x v="25"/>
    <x v="2"/>
    <m/>
    <n v="91"/>
    <x v="0"/>
    <x v="0"/>
    <x v="0"/>
    <s v=""/>
    <x v="1"/>
  </r>
  <r>
    <n v="990"/>
    <s v="Charles G. Koch Charitable Foundation_Iowa State University20136500"/>
    <x v="0"/>
    <s v="Iowa State University"/>
    <x v="476"/>
    <n v="6500"/>
    <x v="25"/>
    <x v="2"/>
    <m/>
    <n v="92"/>
    <x v="0"/>
    <x v="1"/>
    <x v="0"/>
    <s v=""/>
    <x v="1"/>
  </r>
  <r>
    <n v="990"/>
    <s v="Charles G. Koch Charitable Foundation_Jacksonville University20135000"/>
    <x v="0"/>
    <s v="Jacksonville University"/>
    <x v="477"/>
    <n v="5000"/>
    <x v="25"/>
    <x v="2"/>
    <m/>
    <n v="93"/>
    <x v="0"/>
    <x v="1"/>
    <x v="0"/>
    <s v=""/>
    <x v="1"/>
  </r>
  <r>
    <n v="990"/>
    <s v="Charles G. Koch Charitable Foundation_James Madison Institute201340000"/>
    <x v="0"/>
    <s v="James Madison Institute"/>
    <x v="157"/>
    <n v="40000"/>
    <x v="25"/>
    <x v="2"/>
    <m/>
    <n v="94"/>
    <x v="0"/>
    <x v="0"/>
    <x v="0"/>
    <s v="https://www.desmogblog.com/james-madison-institute"/>
    <x v="0"/>
  </r>
  <r>
    <n v="990"/>
    <s v="Charles G. Koch Charitable Foundation_James Madison University201318000"/>
    <x v="0"/>
    <s v="James Madison University"/>
    <x v="215"/>
    <n v="18000"/>
    <x v="25"/>
    <x v="2"/>
    <m/>
    <n v="95"/>
    <x v="0"/>
    <x v="1"/>
    <x v="0"/>
    <s v=""/>
    <x v="1"/>
  </r>
  <r>
    <n v="990"/>
    <s v="Charles G. Koch Charitable Foundation_Johns Hopkins University20135000"/>
    <x v="0"/>
    <s v="Johns Hopkins University"/>
    <x v="347"/>
    <n v="5000"/>
    <x v="25"/>
    <x v="2"/>
    <m/>
    <n v="96"/>
    <x v="0"/>
    <x v="1"/>
    <x v="0"/>
    <s v=""/>
    <x v="1"/>
  </r>
  <r>
    <n v="990"/>
    <s v="Charles G. Koch Charitable Foundation_Kennesaw State University Research Service Foundation201315000"/>
    <x v="0"/>
    <s v="Kennesaw State University Research Service Foundation"/>
    <x v="400"/>
    <n v="15000"/>
    <x v="25"/>
    <x v="2"/>
    <m/>
    <n v="97"/>
    <x v="0"/>
    <x v="1"/>
    <x v="0"/>
    <s v=""/>
    <x v="1"/>
  </r>
  <r>
    <n v="990"/>
    <s v="Charles G. Koch Charitable Foundation_Kennesaw State University Foundation20135000"/>
    <x v="0"/>
    <s v="Kennesaw State University Foundation"/>
    <x v="400"/>
    <n v="5000"/>
    <x v="25"/>
    <x v="2"/>
    <m/>
    <n v="98"/>
    <x v="0"/>
    <x v="1"/>
    <x v="0"/>
    <s v=""/>
    <x v="1"/>
  </r>
  <r>
    <n v="990"/>
    <s v="Charles G. Koch Charitable Foundation_Kenyon College201313000"/>
    <x v="0"/>
    <s v="Kenyon College"/>
    <x v="401"/>
    <n v="13000"/>
    <x v="25"/>
    <x v="2"/>
    <m/>
    <n v="99"/>
    <x v="0"/>
    <x v="1"/>
    <x v="0"/>
    <s v=""/>
    <x v="1"/>
  </r>
  <r>
    <n v="990"/>
    <s v="Charles G. Koch Charitable Foundation_Lake Forest College20137500"/>
    <x v="0"/>
    <s v="Lake Forest College"/>
    <x v="348"/>
    <n v="7500"/>
    <x v="25"/>
    <x v="2"/>
    <m/>
    <n v="100"/>
    <x v="0"/>
    <x v="1"/>
    <x v="0"/>
    <s v=""/>
    <x v="1"/>
  </r>
  <r>
    <n v="990"/>
    <s v="Charles G. Koch Charitable Foundation_Lakeland College20135000"/>
    <x v="0"/>
    <s v="Lakeland College"/>
    <x v="274"/>
    <n v="5000"/>
    <x v="25"/>
    <x v="2"/>
    <m/>
    <n v="101"/>
    <x v="0"/>
    <x v="1"/>
    <x v="0"/>
    <s v=""/>
    <x v="1"/>
  </r>
  <r>
    <n v="990"/>
    <s v="Charles G. Koch Charitable Foundation_Lee University20137500"/>
    <x v="0"/>
    <s v="Lee University"/>
    <x v="403"/>
    <n v="7500"/>
    <x v="25"/>
    <x v="2"/>
    <m/>
    <n v="102"/>
    <x v="0"/>
    <x v="1"/>
    <x v="0"/>
    <s v=""/>
    <x v="1"/>
  </r>
  <r>
    <n v="990"/>
    <s v="Charles G. Koch Charitable Foundation_Liberty on the Rocks201315000"/>
    <x v="0"/>
    <s v="Liberty on the Rocks"/>
    <x v="341"/>
    <n v="15000"/>
    <x v="25"/>
    <x v="2"/>
    <m/>
    <n v="103"/>
    <x v="0"/>
    <x v="0"/>
    <x v="0"/>
    <s v=""/>
    <x v="1"/>
  </r>
  <r>
    <n v="990"/>
    <s v="Charles G. Koch Charitable Foundation_Liberty Source2013653000"/>
    <x v="0"/>
    <s v="Liberty Source"/>
    <x v="404"/>
    <n v="653000"/>
    <x v="25"/>
    <x v="2"/>
    <m/>
    <n v="104"/>
    <x v="0"/>
    <x v="0"/>
    <x v="0"/>
    <s v=""/>
    <x v="1"/>
  </r>
  <r>
    <n v="990"/>
    <s v="Charles G. Koch Charitable Foundation_Liberty University20138000"/>
    <x v="0"/>
    <s v="Liberty University"/>
    <x v="478"/>
    <n v="8000"/>
    <x v="25"/>
    <x v="2"/>
    <m/>
    <n v="105"/>
    <x v="0"/>
    <x v="1"/>
    <x v="0"/>
    <s v=""/>
    <x v="1"/>
  </r>
  <r>
    <n v="990"/>
    <s v="Charles G. Koch Charitable Foundation_Lindenwood University201313500"/>
    <x v="0"/>
    <s v="Lindenwood University"/>
    <x v="275"/>
    <n v="13500"/>
    <x v="25"/>
    <x v="2"/>
    <m/>
    <n v="106"/>
    <x v="0"/>
    <x v="1"/>
    <x v="0"/>
    <s v=""/>
    <x v="1"/>
  </r>
  <r>
    <n v="990"/>
    <s v="Charles G. Koch Charitable Foundation_Lipscomb University20134400"/>
    <x v="0"/>
    <s v="Lipscomb University"/>
    <x v="479"/>
    <n v="4400"/>
    <x v="25"/>
    <x v="2"/>
    <m/>
    <n v="107"/>
    <x v="0"/>
    <x v="1"/>
    <x v="0"/>
    <s v=""/>
    <x v="1"/>
  </r>
  <r>
    <n v="990"/>
    <s v="Charles G. Koch Charitable Foundation_Loyola University - New Orleans201342000"/>
    <x v="0"/>
    <s v="Loyola University - New Orleans"/>
    <x v="31"/>
    <n v="42000"/>
    <x v="25"/>
    <x v="2"/>
    <m/>
    <n v="108"/>
    <x v="0"/>
    <x v="1"/>
    <x v="0"/>
    <s v=""/>
    <x v="1"/>
  </r>
  <r>
    <n v="990"/>
    <s v="Charles G. Koch Charitable Foundation_Manhattan Institute for Policy Research2013198000"/>
    <x v="0"/>
    <s v="Manhattan Institute for Policy Research"/>
    <x v="406"/>
    <n v="198000"/>
    <x v="25"/>
    <x v="2"/>
    <m/>
    <n v="109"/>
    <x v="0"/>
    <x v="0"/>
    <x v="0"/>
    <s v="https://www.desmogblog.com/manhattan-institute-policy-research"/>
    <x v="0"/>
  </r>
  <r>
    <n v="990"/>
    <s v="Charles G. Koch Charitable Foundation_McGill University201310000"/>
    <x v="0"/>
    <s v="McGill University"/>
    <x v="297"/>
    <n v="10000"/>
    <x v="25"/>
    <x v="2"/>
    <m/>
    <n v="110"/>
    <x v="0"/>
    <x v="1"/>
    <x v="0"/>
    <s v=""/>
    <x v="1"/>
  </r>
  <r>
    <n v="990"/>
    <s v="Charles G. Koch Charitable Foundation_McKendree University20137000"/>
    <x v="0"/>
    <s v="McKendree University"/>
    <x v="350"/>
    <n v="7000"/>
    <x v="25"/>
    <x v="2"/>
    <m/>
    <n v="111"/>
    <x v="0"/>
    <x v="1"/>
    <x v="0"/>
    <s v=""/>
    <x v="1"/>
  </r>
  <r>
    <n v="990"/>
    <s v="Charles G. Koch Charitable Foundation_Mercer University201315200"/>
    <x v="0"/>
    <s v="Mercer University"/>
    <x v="180"/>
    <n v="15200"/>
    <x v="25"/>
    <x v="2"/>
    <m/>
    <n v="112"/>
    <x v="0"/>
    <x v="1"/>
    <x v="0"/>
    <s v=""/>
    <x v="1"/>
  </r>
  <r>
    <n v="990"/>
    <s v="Charles G. Koch Charitable Foundation_Metropolitan State University of Denver Foundation201315000"/>
    <x v="0"/>
    <s v="Metropolitan State University of Denver Foundation"/>
    <x v="480"/>
    <n v="15000"/>
    <x v="25"/>
    <x v="2"/>
    <m/>
    <n v="113"/>
    <x v="0"/>
    <x v="1"/>
    <x v="0"/>
    <s v=""/>
    <x v="1"/>
  </r>
  <r>
    <n v="990"/>
    <s v="Charles G. Koch Charitable Foundation_Michigan State University201322500"/>
    <x v="0"/>
    <s v="Michigan State University"/>
    <x v="182"/>
    <n v="22500"/>
    <x v="25"/>
    <x v="2"/>
    <m/>
    <n v="114"/>
    <x v="0"/>
    <x v="1"/>
    <x v="0"/>
    <s v=""/>
    <x v="1"/>
  </r>
  <r>
    <n v="990"/>
    <s v="Charles G. Koch Charitable Foundation_Middle Tennessee State University Foundation Wood-Stegall Center20137000"/>
    <x v="0"/>
    <s v="Middle Tennessee State University Foundation Wood-Stegall Center"/>
    <x v="352"/>
    <n v="7000"/>
    <x v="25"/>
    <x v="2"/>
    <m/>
    <n v="115"/>
    <x v="0"/>
    <x v="1"/>
    <x v="0"/>
    <s v=""/>
    <x v="1"/>
  </r>
  <r>
    <n v="990"/>
    <s v="Charles G. Koch Charitable Foundation_mikeroweWORKS Foundation201350000"/>
    <x v="0"/>
    <s v="mikeroweWORKS Foundation"/>
    <x v="481"/>
    <n v="50000"/>
    <x v="25"/>
    <x v="2"/>
    <m/>
    <n v="116"/>
    <x v="0"/>
    <x v="0"/>
    <x v="0"/>
    <s v=""/>
    <x v="1"/>
  </r>
  <r>
    <n v="990"/>
    <s v="Charles G. Koch Charitable Foundation_Millikin University20135000"/>
    <x v="0"/>
    <s v="Millikin University"/>
    <x v="482"/>
    <n v="5000"/>
    <x v="25"/>
    <x v="2"/>
    <m/>
    <n v="117"/>
    <x v="0"/>
    <x v="1"/>
    <x v="0"/>
    <s v=""/>
    <x v="1"/>
  </r>
  <r>
    <n v="990"/>
    <s v="Charles G. Koch Charitable Foundation_Millsaps College20135000"/>
    <x v="0"/>
    <s v="Millsaps College"/>
    <x v="483"/>
    <n v="5000"/>
    <x v="25"/>
    <x v="2"/>
    <m/>
    <n v="118"/>
    <x v="0"/>
    <x v="1"/>
    <x v="0"/>
    <s v=""/>
    <x v="1"/>
  </r>
  <r>
    <n v="990"/>
    <s v="Charles G. Koch Charitable Foundation_Mississippi State University201320000"/>
    <x v="0"/>
    <s v="Mississippi State University"/>
    <x v="408"/>
    <n v="20000"/>
    <x v="25"/>
    <x v="2"/>
    <m/>
    <n v="119"/>
    <x v="0"/>
    <x v="1"/>
    <x v="0"/>
    <s v=""/>
    <x v="1"/>
  </r>
  <r>
    <n v="990"/>
    <s v="Charles G. Koch Charitable Foundation_Montana State University - Bozeman Dept of Agricultural Economics20139000"/>
    <x v="0"/>
    <s v="Montana State University - Bozeman Dept of Agricultural Economics"/>
    <x v="159"/>
    <n v="9000"/>
    <x v="25"/>
    <x v="2"/>
    <m/>
    <n v="120"/>
    <x v="0"/>
    <x v="1"/>
    <x v="0"/>
    <s v=""/>
    <x v="1"/>
  </r>
  <r>
    <n v="990"/>
    <s v="Charles G. Koch Charitable Foundation_Montclair State University Foundation201315000"/>
    <x v="0"/>
    <s v="Montclair State University Foundation"/>
    <x v="159"/>
    <n v="15000"/>
    <x v="25"/>
    <x v="2"/>
    <m/>
    <n v="121"/>
    <x v="0"/>
    <x v="1"/>
    <x v="0"/>
    <s v=""/>
    <x v="1"/>
  </r>
  <r>
    <n v="990"/>
    <s v="Charles G. Koch Charitable Foundation_Morehead State University201315000"/>
    <x v="0"/>
    <s v="Morehead State University"/>
    <x v="280"/>
    <n v="15000"/>
    <x v="25"/>
    <x v="2"/>
    <m/>
    <n v="122"/>
    <x v="0"/>
    <x v="1"/>
    <x v="0"/>
    <s v=""/>
    <x v="1"/>
  </r>
  <r>
    <n v="990"/>
    <s v="Charles G. Koch Charitable Foundation_Mount Holyoke College20135000"/>
    <x v="0"/>
    <s v="Mount Holyoke College"/>
    <x v="484"/>
    <n v="5000"/>
    <x v="25"/>
    <x v="2"/>
    <m/>
    <n v="123"/>
    <x v="0"/>
    <x v="1"/>
    <x v="0"/>
    <s v=""/>
    <x v="1"/>
  </r>
  <r>
    <n v="990"/>
    <s v="Charles G. Koch Charitable Foundation_Murray State University20139000"/>
    <x v="0"/>
    <s v="Murray State University"/>
    <x v="410"/>
    <n v="9000"/>
    <x v="25"/>
    <x v="2"/>
    <m/>
    <n v="124"/>
    <x v="0"/>
    <x v="1"/>
    <x v="0"/>
    <s v=""/>
    <x v="1"/>
  </r>
  <r>
    <n v="990"/>
    <s v="Charles G. Koch Charitable Foundation_National Center for Policy Analysis201340000"/>
    <x v="0"/>
    <s v="National Center for Policy Analysis"/>
    <x v="9"/>
    <n v="40000"/>
    <x v="25"/>
    <x v="2"/>
    <m/>
    <n v="125"/>
    <x v="0"/>
    <x v="0"/>
    <x v="0"/>
    <s v="https://www.desmogblog.com/national-center-policy-analysis"/>
    <x v="0"/>
  </r>
  <r>
    <n v="990"/>
    <s v="Charles G. Koch Charitable Foundation_Network of Enlightened Women20134000"/>
    <x v="0"/>
    <s v="Network of Enlightened Women"/>
    <x v="282"/>
    <n v="4000"/>
    <x v="25"/>
    <x v="2"/>
    <m/>
    <n v="126"/>
    <x v="0"/>
    <x v="0"/>
    <x v="0"/>
    <s v="https://www.sourcewatch.org/index.php/Network_of_Enlightened_Women"/>
    <x v="2"/>
  </r>
  <r>
    <n v="990"/>
    <s v="Charles G. Koch Charitable Foundation_New York University201335500"/>
    <x v="0"/>
    <s v="New York University"/>
    <x v="33"/>
    <n v="35500"/>
    <x v="25"/>
    <x v="2"/>
    <m/>
    <n v="127"/>
    <x v="0"/>
    <x v="1"/>
    <x v="0"/>
    <s v=""/>
    <x v="1"/>
  </r>
  <r>
    <n v="990"/>
    <s v="Charles G. Koch Charitable Foundation_Nicholls State University20135000"/>
    <x v="0"/>
    <s v="Nicholls State University"/>
    <x v="353"/>
    <n v="5000"/>
    <x v="25"/>
    <x v="2"/>
    <m/>
    <n v="128"/>
    <x v="0"/>
    <x v="1"/>
    <x v="0"/>
    <s v=""/>
    <x v="1"/>
  </r>
  <r>
    <n v="990"/>
    <s v="Charles G. Koch Charitable Foundation_North Carolina State University201318000"/>
    <x v="0"/>
    <s v="North Carolina State University"/>
    <x v="283"/>
    <n v="18000"/>
    <x v="25"/>
    <x v="2"/>
    <m/>
    <n v="129"/>
    <x v="0"/>
    <x v="1"/>
    <x v="0"/>
    <s v=""/>
    <x v="1"/>
  </r>
  <r>
    <n v="990"/>
    <s v="Charles G. Koch Charitable Foundation_North Dakota State University20135000"/>
    <x v="0"/>
    <s v="North Dakota State University"/>
    <x v="485"/>
    <n v="5000"/>
    <x v="25"/>
    <x v="2"/>
    <m/>
    <n v="130"/>
    <x v="0"/>
    <x v="1"/>
    <x v="0"/>
    <s v=""/>
    <x v="1"/>
  </r>
  <r>
    <n v="990"/>
    <s v="Charles G. Koch Charitable Foundation_North Park University20135700"/>
    <x v="0"/>
    <s v="North Park University"/>
    <x v="486"/>
    <n v="5700"/>
    <x v="25"/>
    <x v="2"/>
    <m/>
    <n v="131"/>
    <x v="0"/>
    <x v="1"/>
    <x v="0"/>
    <s v=""/>
    <x v="1"/>
  </r>
  <r>
    <n v="990"/>
    <s v="Charles G. Koch Charitable Foundation_Northern Illinois University20134000"/>
    <x v="0"/>
    <s v="Northern Illinois University"/>
    <x v="487"/>
    <n v="4000"/>
    <x v="25"/>
    <x v="2"/>
    <m/>
    <n v="132"/>
    <x v="0"/>
    <x v="1"/>
    <x v="0"/>
    <s v=""/>
    <x v="1"/>
  </r>
  <r>
    <n v="990"/>
    <s v="Charles G. Koch Charitable Foundation_Northwest Nazarene University20135500"/>
    <x v="0"/>
    <s v="Northwest Nazarene University"/>
    <x v="411"/>
    <n v="5500"/>
    <x v="25"/>
    <x v="2"/>
    <m/>
    <n v="133"/>
    <x v="0"/>
    <x v="1"/>
    <x v="0"/>
    <s v=""/>
    <x v="1"/>
  </r>
  <r>
    <n v="990"/>
    <s v="Charles G. Koch Charitable Foundation_Northwest University201320000"/>
    <x v="0"/>
    <s v="Northwest University"/>
    <x v="412"/>
    <n v="20000"/>
    <x v="25"/>
    <x v="2"/>
    <m/>
    <n v="134"/>
    <x v="0"/>
    <x v="1"/>
    <x v="0"/>
    <s v=""/>
    <x v="1"/>
  </r>
  <r>
    <n v="990"/>
    <s v="Charles G. Koch Charitable Foundation_Northwestern Oklahoma State University Foundation20135000"/>
    <x v="0"/>
    <s v="Northwestern Oklahoma State University Foundation"/>
    <x v="221"/>
    <n v="5000"/>
    <x v="25"/>
    <x v="2"/>
    <m/>
    <n v="135"/>
    <x v="0"/>
    <x v="1"/>
    <x v="0"/>
    <s v=""/>
    <x v="1"/>
  </r>
  <r>
    <n v="990"/>
    <s v="Charles G. Koch Charitable Foundation_Northwestern University20138800"/>
    <x v="0"/>
    <s v="Northwestern University"/>
    <x v="186"/>
    <n v="8800"/>
    <x v="25"/>
    <x v="2"/>
    <m/>
    <n v="136"/>
    <x v="0"/>
    <x v="1"/>
    <x v="0"/>
    <s v=""/>
    <x v="1"/>
  </r>
  <r>
    <n v="990"/>
    <s v="Charles G. Koch Charitable Foundation_Ohio State University &amp; Foundation2013130000"/>
    <x v="0"/>
    <s v="Ohio State University &amp; Foundation"/>
    <x v="413"/>
    <n v="130000"/>
    <x v="25"/>
    <x v="2"/>
    <m/>
    <n v="137"/>
    <x v="0"/>
    <x v="1"/>
    <x v="0"/>
    <s v=""/>
    <x v="1"/>
  </r>
  <r>
    <n v="990"/>
    <s v="Charles G. Koch Charitable Foundation_Ohio University Foundation201350000"/>
    <x v="0"/>
    <s v="Ohio University Foundation"/>
    <x v="289"/>
    <n v="50000"/>
    <x v="25"/>
    <x v="2"/>
    <m/>
    <n v="138"/>
    <x v="0"/>
    <x v="1"/>
    <x v="0"/>
    <s v=""/>
    <x v="1"/>
  </r>
  <r>
    <n v="990"/>
    <s v="Charles G. Koch Charitable Foundation_Oklahoma State University201369000"/>
    <x v="0"/>
    <s v="Oklahoma State University"/>
    <x v="354"/>
    <n v="69000"/>
    <x v="25"/>
    <x v="2"/>
    <m/>
    <n v="139"/>
    <x v="0"/>
    <x v="1"/>
    <x v="0"/>
    <s v=""/>
    <x v="1"/>
  </r>
  <r>
    <n v="990"/>
    <s v="Charles G. Koch Charitable Foundation_Okford College at Emory University201311000"/>
    <x v="0"/>
    <s v="Okford College at Emory University"/>
    <x v="488"/>
    <n v="11000"/>
    <x v="25"/>
    <x v="2"/>
    <m/>
    <n v="140"/>
    <x v="0"/>
    <x v="1"/>
    <x v="0"/>
    <s v=""/>
    <x v="1"/>
  </r>
  <r>
    <n v="990"/>
    <s v="Charles G. Koch Charitable Foundation_Pacific Research Institute for Public Policy201350000"/>
    <x v="0"/>
    <s v="Pacific Research Institute for Public Policy"/>
    <x v="10"/>
    <n v="50000"/>
    <x v="25"/>
    <x v="2"/>
    <m/>
    <n v="141"/>
    <x v="0"/>
    <x v="0"/>
    <x v="0"/>
    <s v="https://www.desmogblog.com/pacific-research-institute"/>
    <x v="0"/>
  </r>
  <r>
    <n v="990"/>
    <s v="Charles G. Koch Charitable Foundation_Patrick Henry College20134000"/>
    <x v="0"/>
    <s v="Patrick Henry College"/>
    <x v="355"/>
    <n v="4000"/>
    <x v="25"/>
    <x v="2"/>
    <m/>
    <n v="142"/>
    <x v="0"/>
    <x v="1"/>
    <x v="0"/>
    <s v=""/>
    <x v="1"/>
  </r>
  <r>
    <n v="990"/>
    <s v="Charles G. Koch Charitable Foundation_Pennsylvania State University20135000"/>
    <x v="0"/>
    <s v="Pennsylvania State University"/>
    <x v="187"/>
    <n v="5000"/>
    <x v="25"/>
    <x v="2"/>
    <m/>
    <n v="143"/>
    <x v="0"/>
    <x v="1"/>
    <x v="0"/>
    <s v=""/>
    <x v="1"/>
  </r>
  <r>
    <n v="990"/>
    <s v="Charles G. Koch Charitable Foundation_Property and Environment Research Center201325000"/>
    <x v="0"/>
    <s v="Property and Environment Research Center"/>
    <x v="11"/>
    <n v="25000"/>
    <x v="25"/>
    <x v="2"/>
    <m/>
    <n v="144"/>
    <x v="0"/>
    <x v="0"/>
    <x v="0"/>
    <s v="https://www.desmogblog.com/property-and-environment-research-center"/>
    <x v="0"/>
  </r>
  <r>
    <n v="990"/>
    <s v="Charles G. Koch Charitable Foundation_Providence College20139500"/>
    <x v="0"/>
    <s v="Providence College"/>
    <x v="292"/>
    <n v="9500"/>
    <x v="25"/>
    <x v="2"/>
    <m/>
    <n v="145"/>
    <x v="0"/>
    <x v="1"/>
    <x v="0"/>
    <s v=""/>
    <x v="1"/>
  </r>
  <r>
    <n v="990"/>
    <s v="Charles G. Koch Charitable Foundation_Radford University20136500"/>
    <x v="0"/>
    <s v="Radford University"/>
    <x v="489"/>
    <n v="6500"/>
    <x v="25"/>
    <x v="2"/>
    <m/>
    <n v="146"/>
    <x v="0"/>
    <x v="1"/>
    <x v="0"/>
    <s v=""/>
    <x v="1"/>
  </r>
  <r>
    <n v="990"/>
    <s v="Charles G. Koch Charitable Foundation_Ramapo College Foundation20137000"/>
    <x v="0"/>
    <s v="Ramapo College Foundation"/>
    <x v="414"/>
    <n v="7000"/>
    <x v="25"/>
    <x v="2"/>
    <m/>
    <n v="147"/>
    <x v="0"/>
    <x v="1"/>
    <x v="0"/>
    <s v=""/>
    <x v="1"/>
  </r>
  <r>
    <n v="990"/>
    <s v="Charles G. Koch Charitable Foundation_Reason Foundation201360000"/>
    <x v="0"/>
    <s v="Reason Foundation"/>
    <x v="12"/>
    <n v="60000"/>
    <x v="25"/>
    <x v="2"/>
    <m/>
    <n v="148"/>
    <x v="0"/>
    <x v="0"/>
    <x v="0"/>
    <s v="https://www.desmogblog.com/reason-foundation"/>
    <x v="0"/>
  </r>
  <r>
    <n v="990"/>
    <s v="Charles G. Koch Charitable Foundation_Rensselaer Polytechnic Institute201310000"/>
    <x v="0"/>
    <s v="Rensselaer Polytechnic Institute"/>
    <x v="415"/>
    <n v="10000"/>
    <x v="25"/>
    <x v="2"/>
    <m/>
    <n v="149"/>
    <x v="0"/>
    <x v="1"/>
    <x v="0"/>
    <s v=""/>
    <x v="1"/>
  </r>
  <r>
    <n v="990"/>
    <s v="Charles G. Koch Charitable Foundation_Research Foundation for the State University of New York20135000"/>
    <x v="0"/>
    <s v="Research Foundation for the State University of New York"/>
    <x v="294"/>
    <n v="5000"/>
    <x v="25"/>
    <x v="2"/>
    <m/>
    <n v="150"/>
    <x v="0"/>
    <x v="1"/>
    <x v="0"/>
    <s v=""/>
    <x v="1"/>
  </r>
  <r>
    <n v="990"/>
    <s v="Charles G. Koch Charitable Foundation_Roanoke College20131200"/>
    <x v="0"/>
    <s v="Roanoke College"/>
    <x v="490"/>
    <n v="1200"/>
    <x v="25"/>
    <x v="2"/>
    <m/>
    <n v="151"/>
    <x v="0"/>
    <x v="1"/>
    <x v="0"/>
    <s v=""/>
    <x v="1"/>
  </r>
  <r>
    <n v="990"/>
    <s v="Charles G. Koch Charitable Foundation_Robert Morris University20138000"/>
    <x v="0"/>
    <s v="Robert Morris University"/>
    <x v="295"/>
    <n v="8000"/>
    <x v="25"/>
    <x v="2"/>
    <m/>
    <n v="152"/>
    <x v="0"/>
    <x v="1"/>
    <x v="0"/>
    <s v=""/>
    <x v="1"/>
  </r>
  <r>
    <n v="990"/>
    <s v="Charles G. Koch Charitable Foundation_Rockford College201314000"/>
    <x v="0"/>
    <s v="Rockford College"/>
    <x v="224"/>
    <n v="14000"/>
    <x v="25"/>
    <x v="2"/>
    <m/>
    <n v="153"/>
    <x v="0"/>
    <x v="1"/>
    <x v="0"/>
    <s v=""/>
    <x v="1"/>
  </r>
  <r>
    <n v="990"/>
    <s v="Charles G. Koch Charitable Foundation_Rogers State University Foundation20138000"/>
    <x v="0"/>
    <s v="Rogers State University Foundation"/>
    <x v="416"/>
    <n v="8000"/>
    <x v="25"/>
    <x v="2"/>
    <m/>
    <n v="154"/>
    <x v="0"/>
    <x v="1"/>
    <x v="0"/>
    <s v=""/>
    <x v="1"/>
  </r>
  <r>
    <n v="990"/>
    <s v="Charles G. Koch Charitable Foundation_Rutgers University20137500"/>
    <x v="0"/>
    <s v="Rutgers University"/>
    <x v="417"/>
    <n v="7500"/>
    <x v="25"/>
    <x v="2"/>
    <m/>
    <n v="155"/>
    <x v="0"/>
    <x v="1"/>
    <x v="0"/>
    <s v=""/>
    <x v="1"/>
  </r>
  <r>
    <n v="990"/>
    <s v="Charles G. Koch Charitable Foundation_Ryan Foundation201325000"/>
    <x v="0"/>
    <s v="Ryan Foundation"/>
    <x v="225"/>
    <n v="25000"/>
    <x v="25"/>
    <x v="2"/>
    <m/>
    <n v="156"/>
    <x v="0"/>
    <x v="0"/>
    <x v="0"/>
    <s v=""/>
    <x v="1"/>
  </r>
  <r>
    <n v="990"/>
    <s v="Charles G. Koch Charitable Foundation_Saint Francis University20139500"/>
    <x v="0"/>
    <s v="Saint Francis University"/>
    <x v="491"/>
    <n v="9500"/>
    <x v="25"/>
    <x v="2"/>
    <m/>
    <n v="157"/>
    <x v="0"/>
    <x v="1"/>
    <x v="0"/>
    <s v=""/>
    <x v="1"/>
  </r>
  <r>
    <n v="990"/>
    <s v="Charles G. Koch Charitable Foundation_Salisbury University201322000"/>
    <x v="0"/>
    <s v="Salisbury University"/>
    <x v="357"/>
    <n v="22000"/>
    <x v="25"/>
    <x v="2"/>
    <m/>
    <n v="158"/>
    <x v="0"/>
    <x v="1"/>
    <x v="0"/>
    <s v=""/>
    <x v="1"/>
  </r>
  <r>
    <n v="990"/>
    <s v="Charles G. Koch Charitable Foundation_Samford University201330000"/>
    <x v="0"/>
    <s v="Samford University"/>
    <x v="492"/>
    <n v="30000"/>
    <x v="25"/>
    <x v="2"/>
    <m/>
    <n v="159"/>
    <x v="0"/>
    <x v="1"/>
    <x v="0"/>
    <s v=""/>
    <x v="1"/>
  </r>
  <r>
    <n v="990"/>
    <s v="Charles G. Koch Charitable Foundation_San Diego State University Research Foundation20136200"/>
    <x v="0"/>
    <s v="San Diego State University Research Foundation"/>
    <x v="358"/>
    <n v="6200"/>
    <x v="25"/>
    <x v="2"/>
    <m/>
    <n v="160"/>
    <x v="0"/>
    <x v="1"/>
    <x v="0"/>
    <s v=""/>
    <x v="1"/>
  </r>
  <r>
    <n v="990"/>
    <s v="Charles G. Koch Charitable Foundation_Sarah Lawrence College201311000"/>
    <x v="0"/>
    <s v="Sarah Lawrence College"/>
    <x v="300"/>
    <n v="11000"/>
    <x v="25"/>
    <x v="2"/>
    <m/>
    <n v="161"/>
    <x v="0"/>
    <x v="1"/>
    <x v="0"/>
    <s v=""/>
    <x v="1"/>
  </r>
  <r>
    <n v="990"/>
    <s v="Charles G. Koch Charitable Foundation_Seattle Pacific University20135500"/>
    <x v="0"/>
    <s v="Seattle Pacific University"/>
    <x v="493"/>
    <n v="5500"/>
    <x v="25"/>
    <x v="2"/>
    <m/>
    <n v="162"/>
    <x v="0"/>
    <x v="1"/>
    <x v="0"/>
    <s v=""/>
    <x v="1"/>
  </r>
  <r>
    <n v="990"/>
    <s v="Charles G. Koch Charitable Foundation_Seton Hall University201310000"/>
    <x v="0"/>
    <s v="Seton Hall University"/>
    <x v="227"/>
    <n v="10000"/>
    <x v="25"/>
    <x v="2"/>
    <m/>
    <n v="163"/>
    <x v="0"/>
    <x v="1"/>
    <x v="0"/>
    <s v=""/>
    <x v="1"/>
  </r>
  <r>
    <n v="990"/>
    <s v="Charles G. Koch Charitable Foundation_Society for the Development of Austrian Economics20133500"/>
    <x v="0"/>
    <s v="Society for the Development of Austrian Economics"/>
    <x v="228"/>
    <n v="3500"/>
    <x v="25"/>
    <x v="2"/>
    <m/>
    <n v="164"/>
    <x v="0"/>
    <x v="0"/>
    <x v="0"/>
    <s v=""/>
    <x v="1"/>
  </r>
  <r>
    <n v="990"/>
    <s v="Charles G. Koch Charitable Foundation_Southern Illinois University - Carbondale20135500"/>
    <x v="0"/>
    <s v="Southern Illinois University - Carbondale"/>
    <x v="302"/>
    <n v="5500"/>
    <x v="25"/>
    <x v="2"/>
    <m/>
    <n v="165"/>
    <x v="0"/>
    <x v="1"/>
    <x v="0"/>
    <s v=""/>
    <x v="1"/>
  </r>
  <r>
    <n v="990"/>
    <s v="Charles G. Koch Charitable Foundation_Southern Illinois University Foundation201315000"/>
    <x v="0"/>
    <s v="Southern Illinois University Foundation"/>
    <x v="302"/>
    <n v="15000"/>
    <x v="25"/>
    <x v="2"/>
    <m/>
    <n v="166"/>
    <x v="0"/>
    <x v="1"/>
    <x v="0"/>
    <s v=""/>
    <x v="1"/>
  </r>
  <r>
    <n v="990"/>
    <s v="Charles G. Koch Charitable Foundation_Southern Methodist University2013192000"/>
    <x v="0"/>
    <s v="Southern Methodist University"/>
    <x v="303"/>
    <n v="192000"/>
    <x v="25"/>
    <x v="2"/>
    <m/>
    <n v="167"/>
    <x v="0"/>
    <x v="1"/>
    <x v="0"/>
    <s v=""/>
    <x v="1"/>
  </r>
  <r>
    <n v="990"/>
    <s v="Charles G. Koch Charitable Foundation_Southern Utah University201318400"/>
    <x v="0"/>
    <s v="Southern Utah University"/>
    <x v="360"/>
    <n v="18400"/>
    <x v="25"/>
    <x v="2"/>
    <m/>
    <n v="168"/>
    <x v="0"/>
    <x v="1"/>
    <x v="0"/>
    <s v=""/>
    <x v="1"/>
  </r>
  <r>
    <n v="990"/>
    <s v="Charles G. Koch Charitable Foundation_Southern Virginia University20135000"/>
    <x v="0"/>
    <s v="Southern Virginia University"/>
    <x v="494"/>
    <n v="5000"/>
    <x v="25"/>
    <x v="2"/>
    <m/>
    <n v="169"/>
    <x v="0"/>
    <x v="1"/>
    <x v="0"/>
    <s v=""/>
    <x v="1"/>
  </r>
  <r>
    <n v="990"/>
    <s v="Charles G. Koch Charitable Foundation_St Bonaventure University20136000"/>
    <x v="0"/>
    <s v="St Bonaventure University"/>
    <x v="420"/>
    <n v="6000"/>
    <x v="25"/>
    <x v="2"/>
    <m/>
    <n v="170"/>
    <x v="0"/>
    <x v="1"/>
    <x v="0"/>
    <s v=""/>
    <x v="1"/>
  </r>
  <r>
    <n v="990"/>
    <s v="Charles G. Koch Charitable Foundation_St Cloud State University Foundation20134000"/>
    <x v="0"/>
    <s v="St Cloud State University Foundation"/>
    <x v="188"/>
    <n v="4000"/>
    <x v="25"/>
    <x v="2"/>
    <m/>
    <n v="171"/>
    <x v="0"/>
    <x v="1"/>
    <x v="0"/>
    <s v=""/>
    <x v="1"/>
  </r>
  <r>
    <n v="990"/>
    <s v="Charles G. Koch Charitable Foundation_St Edwards University20134500"/>
    <x v="0"/>
    <s v="St Edwards University"/>
    <x v="362"/>
    <n v="4500"/>
    <x v="25"/>
    <x v="2"/>
    <m/>
    <n v="172"/>
    <x v="0"/>
    <x v="1"/>
    <x v="0"/>
    <s v=""/>
    <x v="1"/>
  </r>
  <r>
    <n v="990"/>
    <s v="Charles G. Koch Charitable Foundation_St John Fisher College20135000"/>
    <x v="0"/>
    <s v="St John Fisher College"/>
    <x v="304"/>
    <n v="5000"/>
    <x v="25"/>
    <x v="2"/>
    <m/>
    <n v="173"/>
    <x v="0"/>
    <x v="1"/>
    <x v="0"/>
    <s v=""/>
    <x v="1"/>
  </r>
  <r>
    <n v="990"/>
    <s v="Charles G. Koch Charitable Foundation_St John's University201329500"/>
    <x v="0"/>
    <s v="St John's University"/>
    <x v="226"/>
    <n v="29500"/>
    <x v="25"/>
    <x v="2"/>
    <m/>
    <n v="174"/>
    <x v="0"/>
    <x v="1"/>
    <x v="0"/>
    <s v=""/>
    <x v="1"/>
  </r>
  <r>
    <n v="990"/>
    <s v="Charles G. Koch Charitable Foundation_St Lawrence University201315000"/>
    <x v="0"/>
    <s v="St Lawrence University"/>
    <x v="161"/>
    <n v="15000"/>
    <x v="25"/>
    <x v="2"/>
    <m/>
    <n v="175"/>
    <x v="0"/>
    <x v="1"/>
    <x v="0"/>
    <s v=""/>
    <x v="1"/>
  </r>
  <r>
    <n v="990"/>
    <s v="Charles G. Koch Charitable Foundation_St Mary's College of Maryland Foundation20136000"/>
    <x v="0"/>
    <s v="St Mary's College of Maryland Foundation"/>
    <x v="421"/>
    <n v="6000"/>
    <x v="25"/>
    <x v="2"/>
    <m/>
    <n v="176"/>
    <x v="0"/>
    <x v="1"/>
    <x v="0"/>
    <s v=""/>
    <x v="1"/>
  </r>
  <r>
    <n v="990"/>
    <s v="Charles G. Koch Charitable Foundation_St Michael's College20136000"/>
    <x v="0"/>
    <s v="St Michael's College"/>
    <x v="495"/>
    <n v="6000"/>
    <x v="25"/>
    <x v="2"/>
    <m/>
    <n v="177"/>
    <x v="0"/>
    <x v="1"/>
    <x v="0"/>
    <s v=""/>
    <x v="1"/>
  </r>
  <r>
    <n v="990"/>
    <s v="Charles G. Koch Charitable Foundation_St Vincent College201310000"/>
    <x v="0"/>
    <s v="St Vincent College"/>
    <x v="305"/>
    <n v="10000"/>
    <x v="25"/>
    <x v="2"/>
    <m/>
    <n v="178"/>
    <x v="0"/>
    <x v="1"/>
    <x v="0"/>
    <s v=""/>
    <x v="1"/>
  </r>
  <r>
    <n v="990"/>
    <s v="Charles G. Koch Charitable Foundation_State University of New York - Plattsburgh201317500"/>
    <x v="0"/>
    <s v="State University of New York - Plattsburgh"/>
    <x v="294"/>
    <n v="17500"/>
    <x v="25"/>
    <x v="2"/>
    <m/>
    <n v="179"/>
    <x v="0"/>
    <x v="1"/>
    <x v="0"/>
    <s v=""/>
    <x v="1"/>
  </r>
  <r>
    <n v="990"/>
    <s v="Charles G. Koch Charitable Foundation_Stephen F Austin State University201313500"/>
    <x v="0"/>
    <s v="Stephen F Austin State University"/>
    <x v="363"/>
    <n v="13500"/>
    <x v="25"/>
    <x v="2"/>
    <m/>
    <n v="180"/>
    <x v="0"/>
    <x v="1"/>
    <x v="0"/>
    <s v=""/>
    <x v="1"/>
  </r>
  <r>
    <n v="990"/>
    <s v="Charles G. Koch Charitable Foundation_Suffolk University201317000"/>
    <x v="0"/>
    <s v="Suffolk University"/>
    <x v="163"/>
    <n v="17000"/>
    <x v="25"/>
    <x v="2"/>
    <m/>
    <n v="181"/>
    <x v="0"/>
    <x v="1"/>
    <x v="0"/>
    <s v=""/>
    <x v="1"/>
  </r>
  <r>
    <n v="990"/>
    <s v="Charles G. Koch Charitable Foundation_Syracuse University20135000"/>
    <x v="0"/>
    <s v="Syracuse University"/>
    <x v="496"/>
    <n v="5000"/>
    <x v="25"/>
    <x v="2"/>
    <m/>
    <n v="182"/>
    <x v="0"/>
    <x v="1"/>
    <x v="0"/>
    <s v=""/>
    <x v="1"/>
  </r>
  <r>
    <n v="990"/>
    <s v="Charles G. Koch Charitable Foundation_Texas A&amp;M University201323000"/>
    <x v="0"/>
    <s v="Texas A&amp;M University"/>
    <x v="13"/>
    <n v="23000"/>
    <x v="25"/>
    <x v="2"/>
    <m/>
    <n v="183"/>
    <x v="0"/>
    <x v="1"/>
    <x v="0"/>
    <s v=""/>
    <x v="1"/>
  </r>
  <r>
    <n v="990"/>
    <s v="Charles G. Koch Charitable Foundation_Texas A&amp;M University Foundation2013230000"/>
    <x v="0"/>
    <s v="Texas A&amp;M University Foundation"/>
    <x v="13"/>
    <n v="230000"/>
    <x v="25"/>
    <x v="2"/>
    <m/>
    <n v="184"/>
    <x v="0"/>
    <x v="1"/>
    <x v="0"/>
    <s v=""/>
    <x v="1"/>
  </r>
  <r>
    <n v="990"/>
    <s v="Charles G. Koch Charitable Foundation_Texas Public Policy Foundation201345000"/>
    <x v="0"/>
    <s v="Texas Public Policy Foundation"/>
    <x v="138"/>
    <n v="45000"/>
    <x v="25"/>
    <x v="2"/>
    <m/>
    <n v="185"/>
    <x v="0"/>
    <x v="0"/>
    <x v="0"/>
    <s v="https://www.desmogblog.com/texas-public-policy-foundation"/>
    <x v="0"/>
  </r>
  <r>
    <n v="990"/>
    <s v="Charles G. Koch Charitable Foundation_Texas Tech University Foundation2013109000"/>
    <x v="0"/>
    <s v="Texas Tech University Foundation"/>
    <x v="497"/>
    <n v="109000"/>
    <x v="25"/>
    <x v="2"/>
    <m/>
    <n v="186"/>
    <x v="0"/>
    <x v="1"/>
    <x v="0"/>
    <s v=""/>
    <x v="1"/>
  </r>
  <r>
    <n v="990"/>
    <s v="Charles G. Koch Charitable Foundation_Catholic University of America2013215000"/>
    <x v="0"/>
    <s v="Catholic University of America"/>
    <x v="424"/>
    <n v="215000"/>
    <x v="25"/>
    <x v="2"/>
    <m/>
    <n v="187"/>
    <x v="0"/>
    <x v="1"/>
    <x v="0"/>
    <s v=""/>
    <x v="1"/>
  </r>
  <r>
    <n v="990"/>
    <s v="Charles G. Koch Charitable Foundation_The College of New Jersey201315000"/>
    <x v="0"/>
    <s v="The College of New Jersey"/>
    <x v="364"/>
    <n v="15000"/>
    <x v="25"/>
    <x v="2"/>
    <m/>
    <n v="188"/>
    <x v="0"/>
    <x v="1"/>
    <x v="0"/>
    <s v=""/>
    <x v="1"/>
  </r>
  <r>
    <n v="990"/>
    <s v="Charles G. Koch Charitable Foundation_The Educational Reviewer Foundation201317900"/>
    <x v="0"/>
    <s v="The Educational Reviewer Foundation"/>
    <x v="426"/>
    <n v="17900"/>
    <x v="25"/>
    <x v="2"/>
    <m/>
    <n v="189"/>
    <x v="0"/>
    <x v="0"/>
    <x v="0"/>
    <s v=""/>
    <x v="1"/>
  </r>
  <r>
    <n v="990"/>
    <s v="Charles G. Koch Charitable Foundation_The Foundation for Grossmont &amp; Cuyamaca Colleges20135000"/>
    <x v="0"/>
    <s v="The Foundation for Grossmont &amp; Cuyamaca Colleges"/>
    <x v="498"/>
    <n v="5000"/>
    <x v="25"/>
    <x v="2"/>
    <m/>
    <n v="190"/>
    <x v="0"/>
    <x v="1"/>
    <x v="0"/>
    <s v=""/>
    <x v="1"/>
  </r>
  <r>
    <n v="990"/>
    <s v="Charles G. Koch Charitable Foundation_Fund for American Studies201326000"/>
    <x v="0"/>
    <s v="Fund for American Studies"/>
    <x v="116"/>
    <n v="26000"/>
    <x v="25"/>
    <x v="2"/>
    <m/>
    <n v="191"/>
    <x v="0"/>
    <x v="0"/>
    <x v="0"/>
    <s v="https://www.sourcewatch.org/index.php/Fund_for_American_Studies"/>
    <x v="2"/>
  </r>
  <r>
    <n v="990"/>
    <s v="Charles G. Koch Charitable Foundation_Heritage Foundation, The2013300000"/>
    <x v="0"/>
    <s v="Heritage Foundation, The"/>
    <x v="4"/>
    <n v="300000"/>
    <x v="25"/>
    <x v="2"/>
    <m/>
    <n v="192"/>
    <x v="0"/>
    <x v="0"/>
    <x v="0"/>
    <s v="https://www.desmogblog.com/heritage-foundation"/>
    <x v="0"/>
  </r>
  <r>
    <n v="990"/>
    <s v="Charles G. Koch Charitable Foundation_The John Adams Center for the Study of Faith, Philosophy, and Public Affairs20137500"/>
    <x v="0"/>
    <s v="The John Adams Center for the Study of Faith, Philosophy, and Public Affairs"/>
    <x v="499"/>
    <n v="7500"/>
    <x v="25"/>
    <x v="2"/>
    <m/>
    <n v="193"/>
    <x v="0"/>
    <x v="0"/>
    <x v="0"/>
    <s v=""/>
    <x v="1"/>
  </r>
  <r>
    <n v="990"/>
    <s v="Charles G. Koch Charitable Foundation_The Phillips Foundation20135000"/>
    <x v="0"/>
    <s v="The Phillips Foundation"/>
    <x v="125"/>
    <n v="5000"/>
    <x v="25"/>
    <x v="2"/>
    <m/>
    <n v="194"/>
    <x v="0"/>
    <x v="0"/>
    <x v="0"/>
    <s v="https://www.sourcewatch.org/index.php/Phillips_Foundation"/>
    <x v="2"/>
  </r>
  <r>
    <n v="990"/>
    <s v="Charles G. Koch Charitable Foundation_Transylvania University20139000"/>
    <x v="0"/>
    <s v="Transylvania University"/>
    <x v="500"/>
    <n v="9000"/>
    <x v="25"/>
    <x v="2"/>
    <m/>
    <n v="195"/>
    <x v="0"/>
    <x v="1"/>
    <x v="0"/>
    <s v=""/>
    <x v="1"/>
  </r>
  <r>
    <n v="990"/>
    <s v="Charles G. Koch Charitable Foundation_Trinity College20137500"/>
    <x v="0"/>
    <s v="Trinity College"/>
    <x v="191"/>
    <n v="7500"/>
    <x v="25"/>
    <x v="2"/>
    <m/>
    <n v="196"/>
    <x v="0"/>
    <x v="1"/>
    <x v="0"/>
    <s v=""/>
    <x v="1"/>
  </r>
  <r>
    <n v="990"/>
    <s v="Charles G. Koch Charitable Foundation_Trinity University20135000"/>
    <x v="0"/>
    <s v="Trinity University"/>
    <x v="366"/>
    <n v="5000"/>
    <x v="25"/>
    <x v="2"/>
    <m/>
    <n v="197"/>
    <x v="0"/>
    <x v="1"/>
    <x v="0"/>
    <s v=""/>
    <x v="1"/>
  </r>
  <r>
    <n v="990"/>
    <s v="Charles G. Koch Charitable Foundation_Troy University Foundation201350000"/>
    <x v="0"/>
    <s v="Troy University Foundation"/>
    <x v="309"/>
    <n v="50000"/>
    <x v="25"/>
    <x v="2"/>
    <m/>
    <n v="198"/>
    <x v="0"/>
    <x v="1"/>
    <x v="0"/>
    <s v=""/>
    <x v="1"/>
  </r>
  <r>
    <n v="990"/>
    <s v="Charles G. Koch Charitable Foundation_University Enterprises Corporation20136500"/>
    <x v="0"/>
    <s v="University Enterprises Corporation"/>
    <x v="428"/>
    <n v="6500"/>
    <x v="25"/>
    <x v="2"/>
    <m/>
    <n v="199"/>
    <x v="0"/>
    <x v="1"/>
    <x v="0"/>
    <s v=""/>
    <x v="1"/>
  </r>
  <r>
    <n v="990"/>
    <s v="Charles G. Koch Charitable Foundation_University of Akron20139000"/>
    <x v="0"/>
    <s v="University of Akron"/>
    <x v="367"/>
    <n v="9000"/>
    <x v="25"/>
    <x v="2"/>
    <m/>
    <n v="200"/>
    <x v="0"/>
    <x v="1"/>
    <x v="0"/>
    <s v=""/>
    <x v="1"/>
  </r>
  <r>
    <n v="990"/>
    <s v="Charles G. Koch Charitable Foundation_University of Alaska Fairbanks201315000"/>
    <x v="0"/>
    <s v="University of Alaska Fairbanks"/>
    <x v="192"/>
    <n v="15000"/>
    <x v="25"/>
    <x v="2"/>
    <m/>
    <n v="201"/>
    <x v="0"/>
    <x v="1"/>
    <x v="0"/>
    <s v=""/>
    <x v="1"/>
  </r>
  <r>
    <n v="990"/>
    <s v="Charles G. Koch Charitable Foundation_University of Arizona Foundation201340000"/>
    <x v="0"/>
    <s v="University of Arizona Foundation"/>
    <x v="233"/>
    <n v="40000"/>
    <x v="25"/>
    <x v="2"/>
    <m/>
    <n v="202"/>
    <x v="0"/>
    <x v="1"/>
    <x v="0"/>
    <s v=""/>
    <x v="1"/>
  </r>
  <r>
    <n v="990"/>
    <s v="Charles G. Koch Charitable Foundation_University of Arkansas Foundation201312000"/>
    <x v="0"/>
    <s v="University of Arkansas Foundation"/>
    <x v="311"/>
    <n v="12000"/>
    <x v="25"/>
    <x v="2"/>
    <m/>
    <n v="203"/>
    <x v="0"/>
    <x v="1"/>
    <x v="0"/>
    <s v=""/>
    <x v="1"/>
  </r>
  <r>
    <n v="990"/>
    <s v="Charles G. Koch Charitable Foundation_University of Central Arkansas Foundation UCA201340000"/>
    <x v="0"/>
    <s v="University of Central Arkansas Foundation UCA"/>
    <x v="312"/>
    <n v="40000"/>
    <x v="25"/>
    <x v="2"/>
    <m/>
    <n v="204"/>
    <x v="0"/>
    <x v="1"/>
    <x v="0"/>
    <s v=""/>
    <x v="1"/>
  </r>
  <r>
    <n v="990"/>
    <s v="Charles G. Koch Charitable Foundation_University of Colorado - Colorado Springs20135000"/>
    <x v="0"/>
    <s v="University of Colorado - Colorado Springs"/>
    <x v="429"/>
    <n v="5000"/>
    <x v="25"/>
    <x v="2"/>
    <m/>
    <n v="205"/>
    <x v="0"/>
    <x v="1"/>
    <x v="0"/>
    <s v=""/>
    <x v="1"/>
  </r>
  <r>
    <n v="990"/>
    <s v="Charles G. Koch Charitable Foundation_University of Dallas201319000"/>
    <x v="0"/>
    <s v="University of Dallas"/>
    <x v="313"/>
    <n v="19000"/>
    <x v="25"/>
    <x v="2"/>
    <m/>
    <n v="206"/>
    <x v="0"/>
    <x v="1"/>
    <x v="0"/>
    <s v=""/>
    <x v="1"/>
  </r>
  <r>
    <n v="990"/>
    <s v="Charles G. Koch Charitable Foundation_University of Dayton201312000"/>
    <x v="0"/>
    <s v="University of Dayton"/>
    <x v="314"/>
    <n v="12000"/>
    <x v="25"/>
    <x v="2"/>
    <m/>
    <n v="207"/>
    <x v="0"/>
    <x v="1"/>
    <x v="0"/>
    <s v=""/>
    <x v="1"/>
  </r>
  <r>
    <n v="990"/>
    <s v="Charles G. Koch Charitable Foundation_University of Delaware20135700"/>
    <x v="0"/>
    <s v="University of Delaware"/>
    <x v="501"/>
    <n v="5700"/>
    <x v="25"/>
    <x v="2"/>
    <m/>
    <n v="208"/>
    <x v="0"/>
    <x v="1"/>
    <x v="0"/>
    <s v=""/>
    <x v="1"/>
  </r>
  <r>
    <n v="990"/>
    <s v="Charles G. Koch Charitable Foundation_University of Houston201316000"/>
    <x v="0"/>
    <s v="University of Houston"/>
    <x v="26"/>
    <n v="16000"/>
    <x v="25"/>
    <x v="2"/>
    <m/>
    <n v="209"/>
    <x v="0"/>
    <x v="1"/>
    <x v="0"/>
    <s v=""/>
    <x v="1"/>
  </r>
  <r>
    <n v="990"/>
    <s v="Charles G. Koch Charitable Foundation_University of Kentucky201333000"/>
    <x v="0"/>
    <s v="University of Kentucky"/>
    <x v="316"/>
    <n v="33000"/>
    <x v="25"/>
    <x v="2"/>
    <m/>
    <n v="210"/>
    <x v="0"/>
    <x v="1"/>
    <x v="0"/>
    <s v=""/>
    <x v="1"/>
  </r>
  <r>
    <n v="990"/>
    <s v="Charles G. Koch Charitable Foundation_University of Louisville201320500"/>
    <x v="0"/>
    <s v="University of Louisville"/>
    <x v="317"/>
    <n v="20500"/>
    <x v="25"/>
    <x v="2"/>
    <m/>
    <n v="211"/>
    <x v="0"/>
    <x v="1"/>
    <x v="0"/>
    <s v=""/>
    <x v="1"/>
  </r>
  <r>
    <n v="990"/>
    <s v="Charles G. Koch Charitable Foundation_University of Maine - Machias20135000"/>
    <x v="0"/>
    <s v="University of Maine - Machias"/>
    <x v="318"/>
    <n v="5000"/>
    <x v="25"/>
    <x v="2"/>
    <m/>
    <n v="212"/>
    <x v="0"/>
    <x v="1"/>
    <x v="0"/>
    <s v=""/>
    <x v="1"/>
  </r>
  <r>
    <n v="990"/>
    <s v="Charles G. Koch Charitable Foundation_University of Maine - Orono20132600"/>
    <x v="0"/>
    <s v="University of Maine - Orono"/>
    <x v="318"/>
    <n v="2600"/>
    <x v="25"/>
    <x v="2"/>
    <m/>
    <n v="213"/>
    <x v="0"/>
    <x v="1"/>
    <x v="0"/>
    <s v=""/>
    <x v="1"/>
  </r>
  <r>
    <n v="990"/>
    <s v="Charles G. Koch Charitable Foundation_University of Maryland - Baltimore County20136000"/>
    <x v="0"/>
    <s v="University of Maryland - Baltimore County"/>
    <x v="368"/>
    <n v="6000"/>
    <x v="25"/>
    <x v="2"/>
    <m/>
    <n v="214"/>
    <x v="0"/>
    <x v="1"/>
    <x v="0"/>
    <s v=""/>
    <x v="1"/>
  </r>
  <r>
    <n v="990"/>
    <s v="Charles G. Koch Charitable Foundation_University of Maryland - College Park20136500"/>
    <x v="0"/>
    <s v="University of Maryland - College Park"/>
    <x v="368"/>
    <n v="6500"/>
    <x v="25"/>
    <x v="2"/>
    <m/>
    <n v="215"/>
    <x v="0"/>
    <x v="1"/>
    <x v="0"/>
    <s v=""/>
    <x v="1"/>
  </r>
  <r>
    <n v="990"/>
    <s v="Charles G. Koch Charitable Foundation_University of Mississippi20135000"/>
    <x v="0"/>
    <s v="University of Mississippi"/>
    <x v="370"/>
    <n v="5000"/>
    <x v="25"/>
    <x v="2"/>
    <m/>
    <n v="216"/>
    <x v="0"/>
    <x v="1"/>
    <x v="0"/>
    <s v=""/>
    <x v="1"/>
  </r>
  <r>
    <n v="990"/>
    <s v="Charles G. Koch Charitable Foundation_University of Missouri201333000"/>
    <x v="0"/>
    <s v="University of Missouri"/>
    <x v="193"/>
    <n v="33000"/>
    <x v="25"/>
    <x v="2"/>
    <m/>
    <n v="217"/>
    <x v="0"/>
    <x v="1"/>
    <x v="0"/>
    <s v=""/>
    <x v="1"/>
  </r>
  <r>
    <n v="990"/>
    <s v="Charles G. Koch Charitable Foundation_University of Nebraska - Omaha201310000"/>
    <x v="0"/>
    <s v="University of Nebraska - Omaha"/>
    <x v="203"/>
    <n v="10000"/>
    <x v="25"/>
    <x v="2"/>
    <m/>
    <n v="218"/>
    <x v="0"/>
    <x v="1"/>
    <x v="0"/>
    <s v=""/>
    <x v="1"/>
  </r>
  <r>
    <n v="990"/>
    <s v="Charles G. Koch Charitable Foundation_University of New Orleans Foundation201322000"/>
    <x v="0"/>
    <s v="University of New Orleans Foundation"/>
    <x v="432"/>
    <n v="22000"/>
    <x v="25"/>
    <x v="2"/>
    <m/>
    <n v="219"/>
    <x v="0"/>
    <x v="1"/>
    <x v="0"/>
    <s v=""/>
    <x v="1"/>
  </r>
  <r>
    <n v="990"/>
    <s v="Charles G. Koch Charitable Foundation_University of North Carolina - Chapel Hill Arts Science Foundation2013115000"/>
    <x v="0"/>
    <s v="University of North Carolina - Chapel Hill Arts Science Foundation"/>
    <x v="319"/>
    <n v="115000"/>
    <x v="25"/>
    <x v="2"/>
    <m/>
    <n v="220"/>
    <x v="0"/>
    <x v="1"/>
    <x v="0"/>
    <s v=""/>
    <x v="1"/>
  </r>
  <r>
    <n v="990"/>
    <s v="Charles G. Koch Charitable Foundation_University of North Carolina - Greensboro20136800"/>
    <x v="0"/>
    <s v="University of North Carolina - Greensboro"/>
    <x v="319"/>
    <n v="6800"/>
    <x v="25"/>
    <x v="2"/>
    <m/>
    <n v="221"/>
    <x v="0"/>
    <x v="1"/>
    <x v="0"/>
    <s v=""/>
    <x v="1"/>
  </r>
  <r>
    <n v="990"/>
    <s v="Charles G. Koch Charitable Foundation_University of North Carolina - Pembroke20135000"/>
    <x v="0"/>
    <s v="University of North Carolina - Pembroke"/>
    <x v="319"/>
    <n v="5000"/>
    <x v="25"/>
    <x v="2"/>
    <m/>
    <n v="222"/>
    <x v="0"/>
    <x v="1"/>
    <x v="0"/>
    <s v=""/>
    <x v="1"/>
  </r>
  <r>
    <n v="990"/>
    <s v="Charles G. Koch Charitable Foundation_University of Notre Dame201312000"/>
    <x v="0"/>
    <s v="University of Notre Dame"/>
    <x v="321"/>
    <n v="12000"/>
    <x v="25"/>
    <x v="2"/>
    <m/>
    <n v="223"/>
    <x v="0"/>
    <x v="1"/>
    <x v="0"/>
    <s v=""/>
    <x v="1"/>
  </r>
  <r>
    <n v="990"/>
    <s v="Charles G. Koch Charitable Foundation_University of Pennsylvania20135000"/>
    <x v="0"/>
    <s v="University of Pennsylvania"/>
    <x v="502"/>
    <n v="5000"/>
    <x v="25"/>
    <x v="2"/>
    <m/>
    <n v="224"/>
    <x v="0"/>
    <x v="1"/>
    <x v="0"/>
    <s v=""/>
    <x v="1"/>
  </r>
  <r>
    <n v="990"/>
    <s v="Charles G. Koch Charitable Foundation_University of Richmond201315000"/>
    <x v="0"/>
    <s v="University of Richmond"/>
    <x v="328"/>
    <n v="15000"/>
    <x v="25"/>
    <x v="2"/>
    <m/>
    <n v="225"/>
    <x v="0"/>
    <x v="1"/>
    <x v="0"/>
    <s v=""/>
    <x v="1"/>
  </r>
  <r>
    <n v="990"/>
    <s v="Charles G. Koch Charitable Foundation_University of San Diego201312500"/>
    <x v="0"/>
    <s v="University of San Diego"/>
    <x v="237"/>
    <n v="12500"/>
    <x v="25"/>
    <x v="2"/>
    <m/>
    <n v="226"/>
    <x v="0"/>
    <x v="1"/>
    <x v="0"/>
    <s v=""/>
    <x v="1"/>
  </r>
  <r>
    <n v="990"/>
    <s v="Charles G. Koch Charitable Foundation_University of South Alabama20136500"/>
    <x v="0"/>
    <s v="University of South Alabama"/>
    <x v="238"/>
    <n v="6500"/>
    <x v="25"/>
    <x v="2"/>
    <m/>
    <n v="227"/>
    <x v="0"/>
    <x v="1"/>
    <x v="0"/>
    <s v=""/>
    <x v="1"/>
  </r>
  <r>
    <n v="990"/>
    <s v="Charles G. Koch Charitable Foundation_University of Tennessee - Knoxville20132000"/>
    <x v="0"/>
    <s v="University of Tennessee - Knoxville"/>
    <x v="434"/>
    <n v="2000"/>
    <x v="25"/>
    <x v="2"/>
    <m/>
    <n v="228"/>
    <x v="0"/>
    <x v="1"/>
    <x v="0"/>
    <s v=""/>
    <x v="1"/>
  </r>
  <r>
    <n v="990"/>
    <s v="Charles G. Koch Charitable Foundation_University of Texas - Arlington20135000"/>
    <x v="0"/>
    <s v="University of Texas - Arlington"/>
    <x v="139"/>
    <n v="5000"/>
    <x v="25"/>
    <x v="2"/>
    <m/>
    <n v="229"/>
    <x v="0"/>
    <x v="1"/>
    <x v="0"/>
    <s v=""/>
    <x v="1"/>
  </r>
  <r>
    <n v="990"/>
    <s v="Charles G. Koch Charitable Foundation_University of Texas - Austin20137000"/>
    <x v="0"/>
    <s v="University of Texas - Austin"/>
    <x v="139"/>
    <n v="7000"/>
    <x v="25"/>
    <x v="2"/>
    <m/>
    <n v="230"/>
    <x v="0"/>
    <x v="1"/>
    <x v="0"/>
    <s v=""/>
    <x v="1"/>
  </r>
  <r>
    <n v="990"/>
    <s v="Charles G. Koch Charitable Foundation_University of Tulsa201310000"/>
    <x v="0"/>
    <s v="University of Tulsa"/>
    <x v="372"/>
    <n v="10000"/>
    <x v="25"/>
    <x v="2"/>
    <m/>
    <n v="231"/>
    <x v="0"/>
    <x v="1"/>
    <x v="0"/>
    <s v=""/>
    <x v="1"/>
  </r>
  <r>
    <n v="990"/>
    <s v="Charles G. Koch Charitable Foundation_University of Virginia20138000"/>
    <x v="0"/>
    <s v="University of Virginia"/>
    <x v="373"/>
    <n v="8000"/>
    <x v="25"/>
    <x v="2"/>
    <s v="C/O UVA OFFICE OF SPONSORED PROGRAM"/>
    <n v="232"/>
    <x v="0"/>
    <x v="1"/>
    <x v="0"/>
    <s v=""/>
    <x v="1"/>
  </r>
  <r>
    <n v="990"/>
    <s v="Charles G. Koch Charitable Foundation_University of Virginia's College at Wise20135000"/>
    <x v="0"/>
    <s v="University of Virginia's College at Wise"/>
    <x v="373"/>
    <n v="5000"/>
    <x v="25"/>
    <x v="2"/>
    <m/>
    <n v="233"/>
    <x v="0"/>
    <x v="1"/>
    <x v="0"/>
    <s v=""/>
    <x v="1"/>
  </r>
  <r>
    <n v="990"/>
    <s v="Charles G. Koch Charitable Foundation_University of Washington20135000"/>
    <x v="0"/>
    <s v="University of Washington"/>
    <x v="324"/>
    <n v="5000"/>
    <x v="25"/>
    <x v="2"/>
    <m/>
    <n v="234"/>
    <x v="0"/>
    <x v="1"/>
    <x v="0"/>
    <s v=""/>
    <x v="1"/>
  </r>
  <r>
    <n v="990"/>
    <s v="Charles G. Koch Charitable Foundation_University of West Florida Foundation201311000"/>
    <x v="0"/>
    <s v="University of West Florida Foundation"/>
    <x v="325"/>
    <n v="11000"/>
    <x v="25"/>
    <x v="2"/>
    <m/>
    <n v="235"/>
    <x v="0"/>
    <x v="1"/>
    <x v="0"/>
    <s v=""/>
    <x v="1"/>
  </r>
  <r>
    <n v="990"/>
    <s v="Charles G. Koch Charitable Foundation_University of Wisconsin - LA Crosse201312500"/>
    <x v="0"/>
    <s v="University of Wisconsin - LA Crosse"/>
    <x v="326"/>
    <n v="12500"/>
    <x v="25"/>
    <x v="2"/>
    <m/>
    <n v="236"/>
    <x v="0"/>
    <x v="1"/>
    <x v="0"/>
    <s v=""/>
    <x v="1"/>
  </r>
  <r>
    <n v="990"/>
    <s v="Charles G. Koch Charitable Foundation_University of Wisconsin Foundation201311000"/>
    <x v="0"/>
    <s v="University of Wisconsin Foundation"/>
    <x v="326"/>
    <n v="11000"/>
    <x v="25"/>
    <x v="2"/>
    <m/>
    <n v="237"/>
    <x v="0"/>
    <x v="1"/>
    <x v="0"/>
    <s v=""/>
    <x v="1"/>
  </r>
  <r>
    <n v="990"/>
    <s v="Charles G. Koch Charitable Foundation_Ursinus College20136000"/>
    <x v="0"/>
    <s v="Ursinus College"/>
    <x v="436"/>
    <n v="6000"/>
    <x v="25"/>
    <x v="2"/>
    <m/>
    <n v="238"/>
    <x v="0"/>
    <x v="1"/>
    <x v="0"/>
    <s v=""/>
    <x v="1"/>
  </r>
  <r>
    <n v="990"/>
    <s v="Charles G. Koch Charitable Foundation_Utah State University201345000"/>
    <x v="0"/>
    <s v="Utah State University"/>
    <x v="164"/>
    <n v="45000"/>
    <x v="25"/>
    <x v="2"/>
    <m/>
    <n v="239"/>
    <x v="0"/>
    <x v="1"/>
    <x v="0"/>
    <s v=""/>
    <x v="1"/>
  </r>
  <r>
    <n v="990"/>
    <s v="Charles G. Koch Charitable Foundation_Utah State University Foundation2013100000"/>
    <x v="0"/>
    <s v="Utah State University Foundation"/>
    <x v="164"/>
    <n v="100000"/>
    <x v="25"/>
    <x v="2"/>
    <m/>
    <n v="240"/>
    <x v="0"/>
    <x v="1"/>
    <x v="0"/>
    <s v=""/>
    <x v="1"/>
  </r>
  <r>
    <n v="990"/>
    <s v="Charles G. Koch Charitable Foundation_Vassar College20135000"/>
    <x v="0"/>
    <s v="Vassar College"/>
    <x v="503"/>
    <n v="5000"/>
    <x v="25"/>
    <x v="2"/>
    <m/>
    <n v="241"/>
    <x v="0"/>
    <x v="1"/>
    <x v="0"/>
    <s v=""/>
    <x v="1"/>
  </r>
  <r>
    <n v="990"/>
    <s v="Charles G. Koch Charitable Foundation_Virginia Tech20135000"/>
    <x v="0"/>
    <s v="Virginia Tech"/>
    <x v="504"/>
    <n v="5000"/>
    <x v="25"/>
    <x v="2"/>
    <m/>
    <n v="242"/>
    <x v="0"/>
    <x v="1"/>
    <x v="0"/>
    <s v=""/>
    <x v="1"/>
  </r>
  <r>
    <n v="990"/>
    <s v="Charles G. Koch Charitable Foundation_VMI Research Laboratories201310000"/>
    <x v="0"/>
    <s v="VMI Research Laboratories"/>
    <x v="505"/>
    <n v="10000"/>
    <x v="25"/>
    <x v="2"/>
    <m/>
    <n v="243"/>
    <x v="0"/>
    <x v="1"/>
    <x v="0"/>
    <s v=""/>
    <x v="1"/>
  </r>
  <r>
    <n v="990"/>
    <s v="Charles G. Koch Charitable Foundation_Wake Forest University20135000"/>
    <x v="0"/>
    <s v="Wake Forest University"/>
    <x v="240"/>
    <n v="5000"/>
    <x v="25"/>
    <x v="2"/>
    <m/>
    <n v="244"/>
    <x v="0"/>
    <x v="1"/>
    <x v="0"/>
    <s v=""/>
    <x v="1"/>
  </r>
  <r>
    <n v="990"/>
    <s v="Charles G. Koch Charitable Foundation_Washington and Lee University20135000"/>
    <x v="0"/>
    <s v="Washington and Lee University"/>
    <x v="506"/>
    <n v="5000"/>
    <x v="25"/>
    <x v="2"/>
    <m/>
    <n v="245"/>
    <x v="0"/>
    <x v="1"/>
    <x v="0"/>
    <s v=""/>
    <x v="1"/>
  </r>
  <r>
    <n v="990"/>
    <s v="Charles G. Koch Charitable Foundation_Webber International University20134000"/>
    <x v="0"/>
    <s v="Webber International University"/>
    <x v="374"/>
    <n v="4000"/>
    <x v="25"/>
    <x v="2"/>
    <m/>
    <n v="246"/>
    <x v="0"/>
    <x v="1"/>
    <x v="0"/>
    <s v=""/>
    <x v="1"/>
  </r>
  <r>
    <n v="990"/>
    <s v="Charles G. Koch Charitable Foundation_Wesleyan College20139000"/>
    <x v="0"/>
    <s v="Wesleyan College"/>
    <x v="329"/>
    <n v="9000"/>
    <x v="25"/>
    <x v="2"/>
    <m/>
    <n v="247"/>
    <x v="0"/>
    <x v="1"/>
    <x v="0"/>
    <s v=""/>
    <x v="1"/>
  </r>
  <r>
    <n v="990"/>
    <s v="Charles G. Koch Charitable Foundation_West Liberty University20135000"/>
    <x v="0"/>
    <s v="West Liberty University"/>
    <x v="507"/>
    <n v="5000"/>
    <x v="25"/>
    <x v="2"/>
    <m/>
    <n v="248"/>
    <x v="0"/>
    <x v="1"/>
    <x v="0"/>
    <s v=""/>
    <x v="1"/>
  </r>
  <r>
    <n v="990"/>
    <s v="Charles G. Koch Charitable Foundation_West Texas A&amp;M University201312000"/>
    <x v="0"/>
    <s v="West Texas A&amp;M University"/>
    <x v="241"/>
    <n v="12000"/>
    <x v="25"/>
    <x v="2"/>
    <m/>
    <n v="249"/>
    <x v="0"/>
    <x v="1"/>
    <x v="0"/>
    <s v=""/>
    <x v="1"/>
  </r>
  <r>
    <n v="990"/>
    <s v="Charles G. Koch Charitable Foundation_West Carolina University AFIE Department201312000"/>
    <x v="0"/>
    <s v="West Carolina University AFIE Department"/>
    <x v="508"/>
    <n v="12000"/>
    <x v="25"/>
    <x v="2"/>
    <m/>
    <n v="250"/>
    <x v="0"/>
    <x v="1"/>
    <x v="0"/>
    <s v=""/>
    <x v="1"/>
  </r>
  <r>
    <n v="990"/>
    <s v="Charles G. Koch Charitable Foundation_Western Kentucky University201312000"/>
    <x v="0"/>
    <s v="Western Kentucky University"/>
    <x v="330"/>
    <n v="12000"/>
    <x v="25"/>
    <x v="2"/>
    <m/>
    <n v="251"/>
    <x v="0"/>
    <x v="1"/>
    <x v="0"/>
    <s v=""/>
    <x v="1"/>
  </r>
  <r>
    <n v="990"/>
    <s v="Charles G. Koch Charitable Foundation_Western Michigan University201314550"/>
    <x v="0"/>
    <s v="Western Michigan University"/>
    <x v="376"/>
    <n v="14550"/>
    <x v="25"/>
    <x v="2"/>
    <m/>
    <n v="252"/>
    <x v="0"/>
    <x v="1"/>
    <x v="0"/>
    <s v=""/>
    <x v="1"/>
  </r>
  <r>
    <n v="990"/>
    <s v="Charles G. Koch Charitable Foundation_Wheaton College20135000"/>
    <x v="0"/>
    <s v="Wheaton College"/>
    <x v="378"/>
    <n v="5000"/>
    <x v="25"/>
    <x v="2"/>
    <m/>
    <n v="253"/>
    <x v="0"/>
    <x v="1"/>
    <x v="0"/>
    <s v=""/>
    <x v="1"/>
  </r>
  <r>
    <n v="990"/>
    <s v="Charles G. Koch Charitable Foundation_Winston-Salem State University20135000"/>
    <x v="0"/>
    <s v="Winston-Salem State University"/>
    <x v="332"/>
    <n v="5000"/>
    <x v="25"/>
    <x v="2"/>
    <m/>
    <n v="254"/>
    <x v="0"/>
    <x v="1"/>
    <x v="0"/>
    <s v=""/>
    <x v="1"/>
  </r>
  <r>
    <n v="990"/>
    <s v="Charles G. Koch Charitable Foundation_Winthrop University20135000"/>
    <x v="0"/>
    <s v="Winthrop University"/>
    <x v="509"/>
    <n v="5000"/>
    <x v="25"/>
    <x v="2"/>
    <m/>
    <n v="255"/>
    <x v="0"/>
    <x v="1"/>
    <x v="0"/>
    <s v=""/>
    <x v="1"/>
  </r>
  <r>
    <n v="990"/>
    <s v="Charles G. Koch Charitable Foundation_Wofford College20137500"/>
    <x v="0"/>
    <s v="Wofford College"/>
    <x v="441"/>
    <n v="7500"/>
    <x v="25"/>
    <x v="2"/>
    <m/>
    <n v="256"/>
    <x v="0"/>
    <x v="1"/>
    <x v="0"/>
    <s v=""/>
    <x v="1"/>
  </r>
  <r>
    <n v="990"/>
    <s v="Charles G. Koch Charitable Foundation_Young Americans for Liberty201370825"/>
    <x v="0"/>
    <s v="Young Americans for Liberty"/>
    <x v="442"/>
    <n v="70825"/>
    <x v="25"/>
    <x v="2"/>
    <m/>
    <n v="257"/>
    <x v="0"/>
    <x v="0"/>
    <x v="0"/>
    <s v="https://www.sourcewatch.org/index.php/Young_Americans_for_Liberty"/>
    <x v="2"/>
  </r>
  <r>
    <n v="990"/>
    <s v="Charles G. Koch Charitable Foundation_Youth Entrepreneurs of Kansas2013100000"/>
    <x v="0"/>
    <s v="Youth Entrepreneurs of Kansas"/>
    <x v="96"/>
    <n v="100000"/>
    <x v="25"/>
    <x v="2"/>
    <m/>
    <n v="258"/>
    <x v="0"/>
    <x v="0"/>
    <x v="0"/>
    <s v=""/>
    <x v="1"/>
  </r>
  <r>
    <n v="990"/>
    <s v="Charles G. Koch Charitable Foundation_Georgia Tech Research Institute2013-282"/>
    <x v="0"/>
    <s v="Georgia Tech Research Institute"/>
    <x v="269"/>
    <n v="-282"/>
    <x v="25"/>
    <x v="2"/>
    <s v="Mispelled Reasearch"/>
    <n v="259"/>
    <x v="0"/>
    <x v="1"/>
    <x v="0"/>
    <s v=""/>
    <x v="1"/>
  </r>
  <r>
    <n v="990"/>
    <s v="Charles G. Koch Charitable Foundation_University of Akron2013-1"/>
    <x v="0"/>
    <s v="University of Akron"/>
    <x v="367"/>
    <n v="-1"/>
    <x v="25"/>
    <x v="2"/>
    <m/>
    <n v="260"/>
    <x v="0"/>
    <x v="1"/>
    <x v="0"/>
    <s v=""/>
    <x v="1"/>
  </r>
  <r>
    <n v="990"/>
    <s v="Charles G. Koch Charitable Foundation_North Carolina State University2013-1898"/>
    <x v="0"/>
    <s v="North Carolina State University"/>
    <x v="283"/>
    <n v="-1898"/>
    <x v="25"/>
    <x v="2"/>
    <m/>
    <n v="261"/>
    <x v="0"/>
    <x v="1"/>
    <x v="0"/>
    <s v=""/>
    <x v="1"/>
  </r>
  <r>
    <n v="990"/>
    <s v="Charles G. Koch Charitable Foundation_National University2013-473"/>
    <x v="0"/>
    <s v="National University"/>
    <x v="219"/>
    <n v="-473"/>
    <x v="25"/>
    <x v="2"/>
    <s v="Mispelled Univeristy"/>
    <n v="262"/>
    <x v="0"/>
    <x v="1"/>
    <x v="0"/>
    <s v=""/>
    <x v="1"/>
  </r>
  <r>
    <n v="990"/>
    <s v="Charles G. Koch Charitable Foundation_Trinity University2013-2163"/>
    <x v="0"/>
    <s v="Trinity University"/>
    <x v="366"/>
    <n v="-2163"/>
    <x v="25"/>
    <x v="2"/>
    <m/>
    <n v="263"/>
    <x v="0"/>
    <x v="1"/>
    <x v="0"/>
    <s v=""/>
    <x v="1"/>
  </r>
  <r>
    <n v="990"/>
    <s v="Charles G. Koch Charitable Foundation_Baylor University2013-237"/>
    <x v="0"/>
    <s v="Baylor University"/>
    <x v="251"/>
    <n v="-237"/>
    <x v="25"/>
    <x v="2"/>
    <m/>
    <n v="264"/>
    <x v="0"/>
    <x v="1"/>
    <x v="0"/>
    <s v=""/>
    <x v="1"/>
  </r>
  <r>
    <n v="990"/>
    <s v="Charles G. Koch Charitable Foundation_Linfield College2013-1073"/>
    <x v="0"/>
    <s v="Linfield College"/>
    <x v="349"/>
    <n v="-1073"/>
    <x v="25"/>
    <x v="2"/>
    <m/>
    <n v="265"/>
    <x v="0"/>
    <x v="1"/>
    <x v="0"/>
    <s v=""/>
    <x v="1"/>
  </r>
  <r>
    <n v="990"/>
    <s v="Charles G. Koch Charitable Foundation_1889 Institute201460000"/>
    <x v="0"/>
    <s v="1889 Institute"/>
    <x v="510"/>
    <n v="60000"/>
    <x v="26"/>
    <x v="2"/>
    <m/>
    <n v="1"/>
    <x v="0"/>
    <x v="0"/>
    <x v="0"/>
    <s v="https://www.sourcewatch.org/index.php/1889_Institute"/>
    <x v="2"/>
  </r>
  <r>
    <n v="990"/>
    <s v="Charles G. Koch Charitable Foundation_Academy on Capitalism and Limited Government Foundation201425000"/>
    <x v="0"/>
    <s v="Academy on Capitalism and Limited Government Foundation"/>
    <x v="336"/>
    <n v="25000"/>
    <x v="26"/>
    <x v="2"/>
    <m/>
    <n v="2"/>
    <x v="0"/>
    <x v="1"/>
    <x v="0"/>
    <s v=""/>
    <x v="1"/>
  </r>
  <r>
    <n v="990"/>
    <s v="Charles G. Koch Charitable Foundation_Agora Institute for Civic Virtue &amp; The Common Good201412500"/>
    <x v="0"/>
    <s v="Agora Institute for Civic Virtue &amp; The Common Good"/>
    <x v="452"/>
    <n v="12500"/>
    <x v="26"/>
    <x v="2"/>
    <m/>
    <n v="3"/>
    <x v="0"/>
    <x v="0"/>
    <x v="0"/>
    <s v=""/>
    <x v="1"/>
  </r>
  <r>
    <n v="990"/>
    <s v="Charles G. Koch Charitable Foundation_Allegheny College20146000"/>
    <x v="0"/>
    <s v="Allegheny College"/>
    <x v="511"/>
    <n v="6000"/>
    <x v="26"/>
    <x v="2"/>
    <m/>
    <n v="4"/>
    <x v="0"/>
    <x v="1"/>
    <x v="0"/>
    <s v=""/>
    <x v="1"/>
  </r>
  <r>
    <n v="990"/>
    <s v="Charles G. Koch Charitable Foundation_American Council on Economics and Society20144000"/>
    <x v="0"/>
    <s v="American Council on Economics and Society"/>
    <x v="512"/>
    <n v="4000"/>
    <x v="26"/>
    <x v="2"/>
    <m/>
    <n v="5"/>
    <x v="0"/>
    <x v="0"/>
    <x v="0"/>
    <s v=""/>
    <x v="1"/>
  </r>
  <r>
    <n v="990"/>
    <s v="Charles G. Koch Charitable Foundation_American Enterprise Institute for Public Policy Research201410000"/>
    <x v="0"/>
    <s v="American Enterprise Institute for Public Policy Research"/>
    <x v="132"/>
    <n v="10000"/>
    <x v="26"/>
    <x v="2"/>
    <m/>
    <n v="6"/>
    <x v="0"/>
    <x v="0"/>
    <x v="0"/>
    <s v="https://www.desmogblog.com/american-enterprise-institute"/>
    <x v="0"/>
  </r>
  <r>
    <n v="990"/>
    <s v="Charles G. Koch Charitable Foundation_American Legislative Exchange Council2014150000"/>
    <x v="0"/>
    <s v="American Legislative Exchange Council"/>
    <x v="97"/>
    <n v="150000"/>
    <x v="26"/>
    <x v="2"/>
    <m/>
    <n v="7"/>
    <x v="0"/>
    <x v="0"/>
    <x v="0"/>
    <s v="https://www.desmogblog.com/american-legislative-exchange-council"/>
    <x v="0"/>
  </r>
  <r>
    <n v="990"/>
    <s v="Charles G. Koch Charitable Foundation_American University Department of Government20149000"/>
    <x v="0"/>
    <s v="American University Department of Government"/>
    <x v="196"/>
    <n v="9000"/>
    <x v="26"/>
    <x v="2"/>
    <m/>
    <n v="8"/>
    <x v="0"/>
    <x v="1"/>
    <x v="0"/>
    <s v=""/>
    <x v="1"/>
  </r>
  <r>
    <n v="990"/>
    <s v="Charles G. Koch Charitable Foundation_America's Future Foundation (AFF)20142980"/>
    <x v="0"/>
    <s v="America's Future Foundation (AFF)"/>
    <x v="339"/>
    <n v="2980"/>
    <x v="26"/>
    <x v="2"/>
    <m/>
    <n v="9"/>
    <x v="0"/>
    <x v="0"/>
    <x v="0"/>
    <s v="http://www.sourcewatch.org/index.php/America's_Future_Foundation"/>
    <x v="2"/>
  </r>
  <r>
    <n v="990"/>
    <s v="Charles G. Koch Charitable Foundation_Andrew College20146000"/>
    <x v="0"/>
    <s v="Andrew College"/>
    <x v="246"/>
    <n v="6000"/>
    <x v="26"/>
    <x v="2"/>
    <m/>
    <n v="10"/>
    <x v="0"/>
    <x v="1"/>
    <x v="0"/>
    <s v=""/>
    <x v="1"/>
  </r>
  <r>
    <n v="990"/>
    <s v="Charles G. Koch Charitable Foundation_Appalachian State University ASU2014500"/>
    <x v="0"/>
    <s v="Appalachian State University ASU"/>
    <x v="165"/>
    <n v="500"/>
    <x v="26"/>
    <x v="2"/>
    <m/>
    <n v="11"/>
    <x v="0"/>
    <x v="1"/>
    <x v="0"/>
    <s v=""/>
    <x v="1"/>
  </r>
  <r>
    <n v="990"/>
    <s v="Charles G. Koch Charitable Foundation_Arizona Christian University20147000"/>
    <x v="0"/>
    <s v="Arizona Christian University"/>
    <x v="513"/>
    <n v="7000"/>
    <x v="26"/>
    <x v="2"/>
    <m/>
    <n v="12"/>
    <x v="0"/>
    <x v="1"/>
    <x v="0"/>
    <s v=""/>
    <x v="1"/>
  </r>
  <r>
    <n v="990"/>
    <s v="Charles G. Koch Charitable Foundation_Arizona State University Foundation2014230700"/>
    <x v="0"/>
    <s v="Arizona State University Foundation"/>
    <x v="514"/>
    <n v="230700"/>
    <x v="26"/>
    <x v="2"/>
    <s v="&quot;ATTN Cash Receipts&quot;"/>
    <n v="13"/>
    <x v="0"/>
    <x v="1"/>
    <x v="0"/>
    <s v=""/>
    <x v="1"/>
  </r>
  <r>
    <n v="990"/>
    <s v="Charles G. Koch Charitable Foundation_Ashland University201420000"/>
    <x v="0"/>
    <s v="Ashland University"/>
    <x v="198"/>
    <n v="20000"/>
    <x v="26"/>
    <x v="2"/>
    <m/>
    <n v="14"/>
    <x v="0"/>
    <x v="1"/>
    <x v="0"/>
    <s v=""/>
    <x v="1"/>
  </r>
  <r>
    <n v="990"/>
    <s v="Charles G. Koch Charitable Foundation_Atlas Economic Research Foundation201425000"/>
    <x v="0"/>
    <s v="Atlas Economic Research Foundation"/>
    <x v="18"/>
    <n v="25000"/>
    <x v="26"/>
    <x v="2"/>
    <m/>
    <n v="15"/>
    <x v="0"/>
    <x v="0"/>
    <x v="0"/>
    <s v="https://www.desmogblog.com/atlas-economic-research-foundation"/>
    <x v="0"/>
  </r>
  <r>
    <n v="990"/>
    <s v="Charles G. Koch Charitable Foundation_Austin Peay State University20141200"/>
    <x v="0"/>
    <s v="Austin Peay State University"/>
    <x v="515"/>
    <n v="1200"/>
    <x v="26"/>
    <x v="2"/>
    <m/>
    <n v="16"/>
    <x v="0"/>
    <x v="1"/>
    <x v="0"/>
    <s v=""/>
    <x v="1"/>
  </r>
  <r>
    <n v="990"/>
    <s v="Charles G. Koch Charitable Foundation_Ave Maria University20146500"/>
    <x v="0"/>
    <s v="Ave Maria University"/>
    <x v="516"/>
    <n v="6500"/>
    <x v="26"/>
    <x v="2"/>
    <m/>
    <n v="17"/>
    <x v="0"/>
    <x v="1"/>
    <x v="0"/>
    <s v=""/>
    <x v="1"/>
  </r>
  <r>
    <n v="990"/>
    <s v="Charles G. Koch Charitable Foundation_Ayn Rand Institute (ARI)201433000"/>
    <x v="0"/>
    <s v="Ayn Rand Institute (ARI)"/>
    <x v="517"/>
    <n v="33000"/>
    <x v="26"/>
    <x v="2"/>
    <m/>
    <n v="18"/>
    <x v="0"/>
    <x v="0"/>
    <x v="0"/>
    <s v="https://www.desmogblog.com/ayn-rand-institute"/>
    <x v="0"/>
  </r>
  <r>
    <n v="990"/>
    <s v="Charles G. Koch Charitable Foundation_Azusa Pacific University201418000"/>
    <x v="0"/>
    <s v="Azusa Pacific University"/>
    <x v="250"/>
    <n v="18000"/>
    <x v="26"/>
    <x v="2"/>
    <m/>
    <n v="19"/>
    <x v="0"/>
    <x v="1"/>
    <x v="0"/>
    <s v=""/>
    <x v="1"/>
  </r>
  <r>
    <n v="990"/>
    <s v="Charles G. Koch Charitable Foundation_Ball State University20149000"/>
    <x v="0"/>
    <s v="Ball State University"/>
    <x v="199"/>
    <n v="9000"/>
    <x v="26"/>
    <x v="2"/>
    <m/>
    <n v="20"/>
    <x v="0"/>
    <x v="1"/>
    <x v="0"/>
    <s v=""/>
    <x v="1"/>
  </r>
  <r>
    <n v="990"/>
    <s v="Charles G. Koch Charitable Foundation_Barton College20146000"/>
    <x v="0"/>
    <s v="Barton College"/>
    <x v="200"/>
    <n v="6000"/>
    <x v="26"/>
    <x v="2"/>
    <m/>
    <n v="21"/>
    <x v="0"/>
    <x v="1"/>
    <x v="0"/>
    <s v=""/>
    <x v="1"/>
  </r>
  <r>
    <n v="990"/>
    <s v="Charles G. Koch Charitable Foundation_Baylor University201412500"/>
    <x v="0"/>
    <s v="Baylor University"/>
    <x v="251"/>
    <n v="12500"/>
    <x v="26"/>
    <x v="2"/>
    <m/>
    <n v="22"/>
    <x v="0"/>
    <x v="1"/>
    <x v="0"/>
    <s v=""/>
    <x v="1"/>
  </r>
  <r>
    <n v="990"/>
    <s v="Charles G. Koch Charitable Foundation_Beloit College20147000"/>
    <x v="0"/>
    <s v="Beloit College"/>
    <x v="152"/>
    <n v="7000"/>
    <x v="26"/>
    <x v="2"/>
    <m/>
    <n v="23"/>
    <x v="0"/>
    <x v="1"/>
    <x v="0"/>
    <s v=""/>
    <x v="1"/>
  </r>
  <r>
    <n v="990"/>
    <s v="Charles G. Koch Charitable Foundation_Benedictine College20149500"/>
    <x v="0"/>
    <s v="Benedictine College"/>
    <x v="518"/>
    <n v="9500"/>
    <x v="26"/>
    <x v="2"/>
    <m/>
    <n v="24"/>
    <x v="0"/>
    <x v="1"/>
    <x v="0"/>
    <s v=""/>
    <x v="1"/>
  </r>
  <r>
    <n v="990"/>
    <s v="Charles G. Koch Charitable Foundation_Berry College20146800"/>
    <x v="0"/>
    <s v="Berry College"/>
    <x v="153"/>
    <n v="6800"/>
    <x v="26"/>
    <x v="2"/>
    <m/>
    <n v="25"/>
    <x v="0"/>
    <x v="1"/>
    <x v="0"/>
    <s v=""/>
    <x v="1"/>
  </r>
  <r>
    <n v="990"/>
    <s v="Charles G. Koch Charitable Foundation_Bill of Rights Institute2014380000"/>
    <x v="0"/>
    <s v="Bill of Rights Institute"/>
    <x v="112"/>
    <n v="380000"/>
    <x v="26"/>
    <x v="2"/>
    <m/>
    <n v="26"/>
    <x v="0"/>
    <x v="0"/>
    <x v="0"/>
    <s v="https://www.sourcewatch.org/index.php/Bill_of_Rights_Institute"/>
    <x v="2"/>
  </r>
  <r>
    <n v="990"/>
    <s v="Charles G. Koch Charitable Foundation_Biola University20147500"/>
    <x v="0"/>
    <s v="Biola University"/>
    <x v="454"/>
    <n v="7500"/>
    <x v="26"/>
    <x v="2"/>
    <m/>
    <n v="27"/>
    <x v="0"/>
    <x v="1"/>
    <x v="0"/>
    <s v=""/>
    <x v="1"/>
  </r>
  <r>
    <n v="990"/>
    <s v="Charles G. Koch Charitable Foundation_Boise State University Foundation201415000"/>
    <x v="0"/>
    <s v="Boise State University Foundation"/>
    <x v="252"/>
    <n v="15000"/>
    <x v="26"/>
    <x v="2"/>
    <m/>
    <n v="28"/>
    <x v="0"/>
    <x v="1"/>
    <x v="0"/>
    <s v=""/>
    <x v="1"/>
  </r>
  <r>
    <n v="990"/>
    <s v="Charles G. Koch Charitable Foundation_Bowling Green State University20148000"/>
    <x v="0"/>
    <s v="Bowling Green State University"/>
    <x v="1"/>
    <n v="8000"/>
    <x v="26"/>
    <x v="2"/>
    <m/>
    <n v="29"/>
    <x v="0"/>
    <x v="1"/>
    <x v="0"/>
    <s v=""/>
    <x v="1"/>
  </r>
  <r>
    <n v="990"/>
    <s v="Charles G. Koch Charitable Foundation_Brookfield Academy20145000"/>
    <x v="0"/>
    <s v="Brookfield Academy"/>
    <x v="519"/>
    <n v="5000"/>
    <x v="26"/>
    <x v="2"/>
    <m/>
    <n v="30"/>
    <x v="0"/>
    <x v="1"/>
    <x v="0"/>
    <s v=""/>
    <x v="1"/>
  </r>
  <r>
    <n v="990"/>
    <s v="Charles G. Koch Charitable Foundation_Brookings Institution2014100000"/>
    <x v="0"/>
    <s v="Brookings Institution"/>
    <x v="520"/>
    <n v="100000"/>
    <x v="26"/>
    <x v="2"/>
    <m/>
    <n v="31"/>
    <x v="0"/>
    <x v="0"/>
    <x v="0"/>
    <s v="https://www.sourcewatch.org/index.php/Brookings_Institution"/>
    <x v="2"/>
  </r>
  <r>
    <n v="990"/>
    <s v="Charles G. Koch Charitable Foundation_Brooklyn Law School2014150000"/>
    <x v="0"/>
    <s v="Brooklyn Law School"/>
    <x v="456"/>
    <n v="150000"/>
    <x v="26"/>
    <x v="2"/>
    <m/>
    <n v="32"/>
    <x v="0"/>
    <x v="1"/>
    <x v="0"/>
    <s v=""/>
    <x v="1"/>
  </r>
  <r>
    <n v="990"/>
    <s v="Charles G. Koch Charitable Foundation_Buena Vista University20142500"/>
    <x v="0"/>
    <s v="Buena Vista University"/>
    <x v="253"/>
    <n v="2500"/>
    <x v="26"/>
    <x v="2"/>
    <m/>
    <n v="33"/>
    <x v="0"/>
    <x v="1"/>
    <x v="0"/>
    <s v=""/>
    <x v="1"/>
  </r>
  <r>
    <n v="990"/>
    <s v="Charles G. Koch Charitable Foundation_California State University201441000"/>
    <x v="0"/>
    <s v="California State University"/>
    <x v="262"/>
    <n v="41000"/>
    <x v="26"/>
    <x v="2"/>
    <m/>
    <n v="34"/>
    <x v="0"/>
    <x v="1"/>
    <x v="0"/>
    <s v=""/>
    <x v="1"/>
  </r>
  <r>
    <n v="990"/>
    <s v="Charles G. Koch Charitable Foundation_Calvin Coolidge Memorial Foundation201425000"/>
    <x v="0"/>
    <s v="Calvin Coolidge Memorial Foundation"/>
    <x v="457"/>
    <n v="25000"/>
    <x v="26"/>
    <x v="2"/>
    <m/>
    <n v="35"/>
    <x v="0"/>
    <x v="0"/>
    <x v="0"/>
    <s v=""/>
    <x v="1"/>
  </r>
  <r>
    <n v="990"/>
    <s v="Charles G. Koch Charitable Foundation_Capital Research Center201410000"/>
    <x v="0"/>
    <s v="Capital Research Center"/>
    <x v="19"/>
    <n v="10000"/>
    <x v="26"/>
    <x v="2"/>
    <m/>
    <n v="36"/>
    <x v="0"/>
    <x v="0"/>
    <x v="0"/>
    <s v="https://www.desmogblog.com/capital-research-center"/>
    <x v="0"/>
  </r>
  <r>
    <n v="990"/>
    <s v="Charles G. Koch Charitable Foundation_Carthage College201414000"/>
    <x v="0"/>
    <s v="Carthage College"/>
    <x v="343"/>
    <n v="14000"/>
    <x v="26"/>
    <x v="2"/>
    <m/>
    <n v="37"/>
    <x v="0"/>
    <x v="1"/>
    <x v="0"/>
    <s v=""/>
    <x v="1"/>
  </r>
  <r>
    <n v="990"/>
    <s v="Charles G. Koch Charitable Foundation_Cato Institute20141110000"/>
    <x v="0"/>
    <s v="Cato Institute"/>
    <x v="2"/>
    <n v="1110000"/>
    <x v="26"/>
    <x v="2"/>
    <m/>
    <n v="38"/>
    <x v="0"/>
    <x v="0"/>
    <x v="0"/>
    <s v="https://www.desmogblog.com/cato-institute"/>
    <x v="0"/>
  </r>
  <r>
    <n v="990"/>
    <s v="Charles G. Koch Charitable Foundation_Cedarville University201412500"/>
    <x v="0"/>
    <s v="Cedarville University"/>
    <x v="389"/>
    <n v="12500"/>
    <x v="26"/>
    <x v="2"/>
    <m/>
    <n v="39"/>
    <x v="0"/>
    <x v="1"/>
    <x v="0"/>
    <s v=""/>
    <x v="1"/>
  </r>
  <r>
    <n v="990"/>
    <s v="Charles G. Koch Charitable Foundation_Center for Independent Thought201480000"/>
    <x v="0"/>
    <s v="Center for Independent Thought"/>
    <x v="41"/>
    <n v="80000"/>
    <x v="26"/>
    <x v="2"/>
    <m/>
    <n v="40"/>
    <x v="0"/>
    <x v="0"/>
    <x v="0"/>
    <s v="https://www.desmogblog.com/john-stossel"/>
    <x v="0"/>
  </r>
  <r>
    <n v="990"/>
    <s v="Charles G. Koch Charitable Foundation_Central Carolina Community College20145000"/>
    <x v="0"/>
    <s v="Central Carolina Community College"/>
    <x v="521"/>
    <n v="5000"/>
    <x v="26"/>
    <x v="2"/>
    <m/>
    <n v="41"/>
    <x v="0"/>
    <x v="1"/>
    <x v="0"/>
    <s v=""/>
    <x v="1"/>
  </r>
  <r>
    <n v="990"/>
    <s v="Charles G. Koch Charitable Foundation_Central Michigan University20142000"/>
    <x v="0"/>
    <s v="Central Michigan University"/>
    <x v="522"/>
    <n v="2000"/>
    <x v="26"/>
    <x v="2"/>
    <m/>
    <n v="42"/>
    <x v="0"/>
    <x v="1"/>
    <x v="0"/>
    <s v=""/>
    <x v="1"/>
  </r>
  <r>
    <n v="990"/>
    <s v="Charles G. Koch Charitable Foundation_Chapman University201410000"/>
    <x v="0"/>
    <s v="Chapman University"/>
    <x v="207"/>
    <n v="10000"/>
    <x v="26"/>
    <x v="2"/>
    <m/>
    <n v="43"/>
    <x v="0"/>
    <x v="1"/>
    <x v="0"/>
    <s v=""/>
    <x v="1"/>
  </r>
  <r>
    <n v="990"/>
    <s v="Charles G. Koch Charitable Foundation_Charleston Southern University20148000"/>
    <x v="0"/>
    <s v="Charleston Southern University"/>
    <x v="254"/>
    <n v="8000"/>
    <x v="26"/>
    <x v="2"/>
    <m/>
    <n v="44"/>
    <x v="0"/>
    <x v="1"/>
    <x v="0"/>
    <s v=""/>
    <x v="1"/>
  </r>
  <r>
    <n v="990"/>
    <s v="Charles G. Koch Charitable Foundation_Chestnut Hill College20145000"/>
    <x v="0"/>
    <s v="Chestnut Hill College"/>
    <x v="391"/>
    <n v="5000"/>
    <x v="26"/>
    <x v="2"/>
    <m/>
    <n v="45"/>
    <x v="0"/>
    <x v="1"/>
    <x v="0"/>
    <s v=""/>
    <x v="1"/>
  </r>
  <r>
    <n v="990"/>
    <s v="Charles G. Koch Charitable Foundation_Christopher Newport University201427000"/>
    <x v="0"/>
    <s v="Christopher Newport University"/>
    <x v="256"/>
    <n v="27000"/>
    <x v="26"/>
    <x v="2"/>
    <m/>
    <n v="46"/>
    <x v="0"/>
    <x v="1"/>
    <x v="0"/>
    <s v=""/>
    <x v="1"/>
  </r>
  <r>
    <n v="990"/>
    <s v="Charles G. Koch Charitable Foundation_Claflin University20146500"/>
    <x v="0"/>
    <s v="Claflin University"/>
    <x v="523"/>
    <n v="6500"/>
    <x v="26"/>
    <x v="2"/>
    <m/>
    <n v="47"/>
    <x v="0"/>
    <x v="1"/>
    <x v="0"/>
    <s v=""/>
    <x v="1"/>
  </r>
  <r>
    <n v="990"/>
    <s v="Charles G. Koch Charitable Foundation_Claremont Graduate University201470000"/>
    <x v="0"/>
    <s v="Claremont Graduate University"/>
    <x v="524"/>
    <n v="70000"/>
    <x v="26"/>
    <x v="2"/>
    <m/>
    <n v="48"/>
    <x v="0"/>
    <x v="1"/>
    <x v="0"/>
    <s v=""/>
    <x v="1"/>
  </r>
  <r>
    <n v="990"/>
    <s v="Charles G. Koch Charitable Foundation_Claremont McKenna College201427000"/>
    <x v="0"/>
    <s v="Claremont McKenna College"/>
    <x v="208"/>
    <n v="27000"/>
    <x v="26"/>
    <x v="2"/>
    <m/>
    <n v="49"/>
    <x v="0"/>
    <x v="1"/>
    <x v="0"/>
    <s v=""/>
    <x v="1"/>
  </r>
  <r>
    <n v="990"/>
    <s v="Charles G. Koch Charitable Foundation_Clemson University201455000"/>
    <x v="0"/>
    <s v="Clemson University"/>
    <x v="98"/>
    <n v="55000"/>
    <x v="26"/>
    <x v="2"/>
    <s v="Grants Contracts Administration"/>
    <n v="50"/>
    <x v="0"/>
    <x v="1"/>
    <x v="0"/>
    <s v=""/>
    <x v="1"/>
  </r>
  <r>
    <n v="990"/>
    <s v="Charles G. Koch Charitable Foundation_Coastal Carolina University201415000"/>
    <x v="0"/>
    <s v="Coastal Carolina University"/>
    <x v="257"/>
    <n v="15000"/>
    <x v="26"/>
    <x v="2"/>
    <m/>
    <n v="51"/>
    <x v="0"/>
    <x v="1"/>
    <x v="0"/>
    <s v=""/>
    <x v="1"/>
  </r>
  <r>
    <n v="990"/>
    <s v="Charles G. Koch Charitable Foundation_Colgate University20142200"/>
    <x v="0"/>
    <s v="Colgate University"/>
    <x v="258"/>
    <n v="2200"/>
    <x v="26"/>
    <x v="2"/>
    <m/>
    <n v="52"/>
    <x v="0"/>
    <x v="1"/>
    <x v="0"/>
    <s v=""/>
    <x v="1"/>
  </r>
  <r>
    <n v="990"/>
    <s v="Charles G. Koch Charitable Foundation_College of Charleston201440000"/>
    <x v="0"/>
    <s v="College of Charleston"/>
    <x v="169"/>
    <n v="40000"/>
    <x v="26"/>
    <x v="2"/>
    <m/>
    <n v="53"/>
    <x v="0"/>
    <x v="1"/>
    <x v="0"/>
    <s v=""/>
    <x v="1"/>
  </r>
  <r>
    <n v="990"/>
    <s v="Charles G. Koch Charitable Foundation_College of Coastal Georgia Foundation20144000"/>
    <x v="0"/>
    <s v="College of Coastal Georgia Foundation"/>
    <x v="459"/>
    <n v="4000"/>
    <x v="26"/>
    <x v="2"/>
    <m/>
    <n v="54"/>
    <x v="0"/>
    <x v="1"/>
    <x v="0"/>
    <s v=""/>
    <x v="1"/>
  </r>
  <r>
    <n v="990"/>
    <s v="Charles G. Koch Charitable Foundation_College of the Sequoias Foundation20146000"/>
    <x v="0"/>
    <s v="College of the Sequoias Foundation"/>
    <x v="525"/>
    <n v="6000"/>
    <x v="26"/>
    <x v="2"/>
    <m/>
    <n v="55"/>
    <x v="0"/>
    <x v="1"/>
    <x v="0"/>
    <s v=""/>
    <x v="1"/>
  </r>
  <r>
    <n v="990"/>
    <s v="Charles G. Koch Charitable Foundation_College of William &amp; Mary201429960"/>
    <x v="0"/>
    <s v="College of William &amp; Mary"/>
    <x v="260"/>
    <n v="29960"/>
    <x v="26"/>
    <x v="2"/>
    <m/>
    <n v="56"/>
    <x v="0"/>
    <x v="1"/>
    <x v="0"/>
    <s v=""/>
    <x v="1"/>
  </r>
  <r>
    <n v="990"/>
    <s v="Charles G. Koch Charitable Foundation_Competitive Enterprise Institute201435000"/>
    <x v="0"/>
    <s v="Competitive Enterprise Institute"/>
    <x v="28"/>
    <n v="35000"/>
    <x v="26"/>
    <x v="2"/>
    <m/>
    <n v="57"/>
    <x v="0"/>
    <x v="0"/>
    <x v="0"/>
    <s v="https://www.desmogblog.com/competitive-enterprise-institute"/>
    <x v="0"/>
  </r>
  <r>
    <n v="990"/>
    <s v="Charles G. Koch Charitable Foundation_Corban University20144000"/>
    <x v="0"/>
    <s v="Corban University"/>
    <x v="526"/>
    <n v="4000"/>
    <x v="26"/>
    <x v="2"/>
    <m/>
    <n v="58"/>
    <x v="0"/>
    <x v="1"/>
    <x v="0"/>
    <s v=""/>
    <x v="1"/>
  </r>
  <r>
    <n v="990"/>
    <s v="Charles G. Koch Charitable Foundation_Cornerstone Schools201410000"/>
    <x v="0"/>
    <s v="Cornerstone Schools"/>
    <x v="527"/>
    <n v="10000"/>
    <x v="26"/>
    <x v="2"/>
    <m/>
    <n v="59"/>
    <x v="0"/>
    <x v="1"/>
    <x v="0"/>
    <s v=""/>
    <x v="1"/>
  </r>
  <r>
    <n v="990"/>
    <s v="Charles G. Koch Charitable Foundation_Creighton University2014300000"/>
    <x v="0"/>
    <s v="Creighton University"/>
    <x v="528"/>
    <n v="300000"/>
    <x v="26"/>
    <x v="2"/>
    <m/>
    <n v="60"/>
    <x v="0"/>
    <x v="1"/>
    <x v="0"/>
    <s v=""/>
    <x v="1"/>
  </r>
  <r>
    <n v="990"/>
    <s v="Charles G. Koch Charitable Foundation_Daily Caller News Foundation201480000"/>
    <x v="0"/>
    <s v="Daily Caller News Foundation"/>
    <x v="444"/>
    <n v="80000"/>
    <x v="26"/>
    <x v="2"/>
    <m/>
    <n v="61"/>
    <x v="0"/>
    <x v="0"/>
    <x v="0"/>
    <s v="https://www.desmogblog.com/daily-caller"/>
    <x v="0"/>
  </r>
  <r>
    <n v="990"/>
    <s v="Charles G. Koch Charitable Foundation_Donors Trust201450000"/>
    <x v="0"/>
    <s v="Donors Trust"/>
    <x v="264"/>
    <n v="50000"/>
    <x v="26"/>
    <x v="2"/>
    <m/>
    <n v="62"/>
    <x v="0"/>
    <x v="0"/>
    <x v="0"/>
    <s v="https://www.desmogblog.com/who-donors-trust"/>
    <x v="0"/>
  </r>
  <r>
    <n v="990"/>
    <s v="Charles G. Koch Charitable Foundation_Duke University201440000"/>
    <x v="0"/>
    <s v="Duke University"/>
    <x v="265"/>
    <n v="40000"/>
    <x v="26"/>
    <x v="2"/>
    <m/>
    <n v="63"/>
    <x v="0"/>
    <x v="1"/>
    <x v="0"/>
    <s v=""/>
    <x v="1"/>
  </r>
  <r>
    <n v="990"/>
    <s v="Charles G. Koch Charitable Foundation_Eleutheria Institute201418000"/>
    <x v="0"/>
    <s v="Eleutheria Institute"/>
    <x v="529"/>
    <n v="18000"/>
    <x v="26"/>
    <x v="2"/>
    <m/>
    <n v="64"/>
    <x v="0"/>
    <x v="0"/>
    <x v="0"/>
    <s v=""/>
    <x v="1"/>
  </r>
  <r>
    <n v="990"/>
    <s v="Charles G. Koch Charitable Foundation_Elizabethtown College20143000"/>
    <x v="0"/>
    <s v="Elizabethtown College"/>
    <x v="463"/>
    <n v="3000"/>
    <x v="26"/>
    <x v="2"/>
    <m/>
    <n v="65"/>
    <x v="0"/>
    <x v="1"/>
    <x v="0"/>
    <s v=""/>
    <x v="1"/>
  </r>
  <r>
    <n v="990"/>
    <s v="Charles G. Koch Charitable Foundation_Emergent Order2014500000"/>
    <x v="0"/>
    <s v="Emergent Order"/>
    <x v="530"/>
    <n v="500000"/>
    <x v="26"/>
    <x v="2"/>
    <m/>
    <n v="66"/>
    <x v="0"/>
    <x v="0"/>
    <x v="0"/>
    <s v=""/>
    <x v="1"/>
  </r>
  <r>
    <n v="990"/>
    <s v="Charles G. Koch Charitable Foundation_Emory University20146000"/>
    <x v="0"/>
    <s v="Emory University"/>
    <x v="531"/>
    <n v="6000"/>
    <x v="26"/>
    <x v="2"/>
    <m/>
    <n v="67"/>
    <x v="0"/>
    <x v="1"/>
    <x v="0"/>
    <s v=""/>
    <x v="1"/>
  </r>
  <r>
    <n v="990"/>
    <s v="Charles G. Koch Charitable Foundation_Emporia State University Foundation20144500"/>
    <x v="0"/>
    <s v="Emporia State University Foundation"/>
    <x v="532"/>
    <n v="4500"/>
    <x v="26"/>
    <x v="2"/>
    <m/>
    <n v="68"/>
    <x v="0"/>
    <x v="1"/>
    <x v="0"/>
    <s v=""/>
    <x v="1"/>
  </r>
  <r>
    <n v="990"/>
    <s v="Charles G. Koch Charitable Foundation_Eureka College20145000"/>
    <x v="0"/>
    <s v="Eureka College"/>
    <x v="533"/>
    <n v="5000"/>
    <x v="26"/>
    <x v="2"/>
    <m/>
    <n v="69"/>
    <x v="0"/>
    <x v="1"/>
    <x v="0"/>
    <s v=""/>
    <x v="1"/>
  </r>
  <r>
    <n v="990"/>
    <s v="Charles G. Koch Charitable Foundation_Fab Lab Tulsa20148000"/>
    <x v="0"/>
    <s v="Fab Lab Tulsa"/>
    <x v="534"/>
    <n v="8000"/>
    <x v="26"/>
    <x v="2"/>
    <m/>
    <n v="70"/>
    <x v="0"/>
    <x v="0"/>
    <x v="0"/>
    <s v=""/>
    <x v="1"/>
  </r>
  <r>
    <n v="990"/>
    <s v="Charles G. Koch Charitable Foundation_Federalist Society for Law and Public Policy Studies2014265000"/>
    <x v="0"/>
    <s v="Federalist Society for Law and Public Policy Studies"/>
    <x v="29"/>
    <n v="265000"/>
    <x v="26"/>
    <x v="2"/>
    <m/>
    <n v="71"/>
    <x v="0"/>
    <x v="0"/>
    <x v="0"/>
    <s v="http://www.sourcewatch.org/index.php/Federalist_Society_for_Law_and_Public_Policy_Studies"/>
    <x v="2"/>
  </r>
  <r>
    <n v="990"/>
    <s v="Charles G. Koch Charitable Foundation_Ferris State University20145000"/>
    <x v="0"/>
    <s v="Ferris State University"/>
    <x v="535"/>
    <n v="5000"/>
    <x v="26"/>
    <x v="2"/>
    <m/>
    <n v="72"/>
    <x v="0"/>
    <x v="1"/>
    <x v="0"/>
    <s v=""/>
    <x v="1"/>
  </r>
  <r>
    <n v="990"/>
    <s v="Charles G. Koch Charitable Foundation_Florida Atlantic University20146000"/>
    <x v="0"/>
    <s v="Florida Atlantic University"/>
    <x v="464"/>
    <n v="6000"/>
    <x v="26"/>
    <x v="2"/>
    <m/>
    <n v="73"/>
    <x v="0"/>
    <x v="1"/>
    <x v="0"/>
    <s v=""/>
    <x v="1"/>
  </r>
  <r>
    <n v="990"/>
    <s v="Charles G. Koch Charitable Foundation_Florida Gulf Coast University201442000"/>
    <x v="0"/>
    <s v="Florida Gulf Coast University"/>
    <x v="173"/>
    <n v="42000"/>
    <x v="26"/>
    <x v="2"/>
    <m/>
    <n v="74"/>
    <x v="0"/>
    <x v="1"/>
    <x v="0"/>
    <s v=""/>
    <x v="1"/>
  </r>
  <r>
    <n v="990"/>
    <s v="Charles G. Koch Charitable Foundation_Florida State University2014626247"/>
    <x v="0"/>
    <s v="Florida State University"/>
    <x v="156"/>
    <n v="626247"/>
    <x v="26"/>
    <x v="2"/>
    <m/>
    <n v="75"/>
    <x v="0"/>
    <x v="1"/>
    <x v="0"/>
    <s v=""/>
    <x v="1"/>
  </r>
  <r>
    <n v="990"/>
    <s v="Charles G. Koch Charitable Foundation_Florida Southern College2014200000"/>
    <x v="0"/>
    <s v="Florida Southern College"/>
    <x v="465"/>
    <n v="200000"/>
    <x v="26"/>
    <x v="2"/>
    <m/>
    <n v="76"/>
    <x v="0"/>
    <x v="1"/>
    <x v="0"/>
    <s v=""/>
    <x v="1"/>
  </r>
  <r>
    <n v="990"/>
    <s v="Charles G. Koch Charitable Foundation_Foundation for Constitutional Government2014300000"/>
    <x v="0"/>
    <s v="Foundation for Constitutional Government"/>
    <x v="536"/>
    <n v="300000"/>
    <x v="26"/>
    <x v="2"/>
    <m/>
    <n v="77"/>
    <x v="0"/>
    <x v="0"/>
    <x v="0"/>
    <s v="https://www.sourcewatch.org/index.php/Fund_for_Constitutional_Government"/>
    <x v="2"/>
  </r>
  <r>
    <n v="990"/>
    <s v="Charles G. Koch Charitable Foundation_Foundation for Economic Education (FEE)201431000"/>
    <x v="0"/>
    <s v="Foundation for Economic Education (FEE)"/>
    <x v="38"/>
    <n v="31000"/>
    <x v="26"/>
    <x v="2"/>
    <m/>
    <n v="78"/>
    <x v="0"/>
    <x v="0"/>
    <x v="0"/>
    <s v="http://www.sourcewatch.org/index.php/Foundation_for_Economic_Education"/>
    <x v="2"/>
  </r>
  <r>
    <n v="990"/>
    <s v="Charles G. Koch Charitable Foundation_Foundation for Individual Rights in Education201475000"/>
    <x v="0"/>
    <s v="Foundation for Individual Rights in Education"/>
    <x v="174"/>
    <n v="75000"/>
    <x v="26"/>
    <x v="2"/>
    <m/>
    <n v="79"/>
    <x v="0"/>
    <x v="0"/>
    <x v="0"/>
    <s v=""/>
    <x v="1"/>
  </r>
  <r>
    <n v="990"/>
    <s v="Charles G. Koch Charitable Foundation_Fraser Institute, The2014300000"/>
    <x v="0"/>
    <s v="Fraser Institute, The"/>
    <x v="47"/>
    <n v="300000"/>
    <x v="26"/>
    <x v="2"/>
    <m/>
    <n v="80"/>
    <x v="0"/>
    <x v="0"/>
    <x v="0"/>
    <s v="https://www.desmogblog.com/fraser-institute"/>
    <x v="0"/>
  </r>
  <r>
    <n v="990"/>
    <s v="Charles G. Koch Charitable Foundation_Free Congress Foundation201425000"/>
    <x v="0"/>
    <s v="Free Congress Foundation"/>
    <x v="467"/>
    <n v="25000"/>
    <x v="26"/>
    <x v="2"/>
    <m/>
    <n v="81"/>
    <x v="0"/>
    <x v="0"/>
    <x v="0"/>
    <s v="https://www.sourcewatch.org/index.php/Free_Congress_Foundation"/>
    <x v="2"/>
  </r>
  <r>
    <n v="990"/>
    <s v="Charles G. Koch Charitable Foundation_Freedom Trust201426000"/>
    <x v="0"/>
    <s v="Freedom Trust"/>
    <x v="537"/>
    <n v="26000"/>
    <x v="26"/>
    <x v="2"/>
    <m/>
    <n v="82"/>
    <x v="0"/>
    <x v="0"/>
    <x v="0"/>
    <s v=""/>
    <x v="1"/>
  </r>
  <r>
    <n v="990"/>
    <s v="Charles G. Koch Charitable Foundation_Frontiers of Freedom Institute201475000"/>
    <x v="0"/>
    <s v="Frontiers of Freedom Institute"/>
    <x v="538"/>
    <n v="75000"/>
    <x v="26"/>
    <x v="2"/>
    <m/>
    <n v="83"/>
    <x v="0"/>
    <x v="0"/>
    <x v="0"/>
    <s v="https://www.desmogblog.com/frontiers-freedom"/>
    <x v="0"/>
  </r>
  <r>
    <n v="990"/>
    <s v="Charles G. Koch Charitable Foundation_George Fox University201410000"/>
    <x v="0"/>
    <s v="George Fox University"/>
    <x v="266"/>
    <n v="10000"/>
    <x v="26"/>
    <x v="2"/>
    <m/>
    <n v="84"/>
    <x v="0"/>
    <x v="1"/>
    <x v="0"/>
    <s v=""/>
    <x v="1"/>
  </r>
  <r>
    <n v="990"/>
    <s v="Charles G. Koch Charitable Foundation_George Mason University Foundation201411831161"/>
    <x v="0"/>
    <s v="George Mason University Foundation"/>
    <x v="22"/>
    <n v="11831161"/>
    <x v="26"/>
    <x v="2"/>
    <m/>
    <n v="85"/>
    <x v="0"/>
    <x v="1"/>
    <x v="0"/>
    <s v=""/>
    <x v="1"/>
  </r>
  <r>
    <n v="990"/>
    <s v="Charles G. Koch Charitable Foundation_George Washington University201460000"/>
    <x v="0"/>
    <s v="George Washington University"/>
    <x v="267"/>
    <n v="60000"/>
    <x v="26"/>
    <x v="2"/>
    <m/>
    <n v="86"/>
    <x v="0"/>
    <x v="1"/>
    <x v="0"/>
    <s v=""/>
    <x v="1"/>
  </r>
  <r>
    <n v="990"/>
    <s v="Charles G. Koch Charitable Foundation_Georgia College &amp; State University201424500"/>
    <x v="0"/>
    <s v="Georgia College &amp; State University"/>
    <x v="268"/>
    <n v="24500"/>
    <x v="26"/>
    <x v="2"/>
    <m/>
    <n v="87"/>
    <x v="0"/>
    <x v="1"/>
    <x v="0"/>
    <s v=""/>
    <x v="1"/>
  </r>
  <r>
    <n v="990"/>
    <s v="Charles G. Koch Charitable Foundation_Georgia Gwinnett College Foundation20147000"/>
    <x v="0"/>
    <s v="Georgia Gwinnett College Foundation"/>
    <x v="470"/>
    <n v="7000"/>
    <x v="26"/>
    <x v="2"/>
    <m/>
    <n v="88"/>
    <x v="0"/>
    <x v="1"/>
    <x v="0"/>
    <s v=""/>
    <x v="1"/>
  </r>
  <r>
    <n v="990"/>
    <s v="Charles G. Koch Charitable Foundation_Georgia State University201421000"/>
    <x v="0"/>
    <s v="Georgia State University"/>
    <x v="212"/>
    <n v="21000"/>
    <x v="26"/>
    <x v="2"/>
    <m/>
    <n v="89"/>
    <x v="0"/>
    <x v="1"/>
    <x v="0"/>
    <s v=""/>
    <x v="1"/>
  </r>
  <r>
    <n v="990"/>
    <s v="Charles G. Koch Charitable Foundation_Grove City College201436500"/>
    <x v="0"/>
    <s v="Grove City College"/>
    <x v="148"/>
    <n v="36500"/>
    <x v="26"/>
    <x v="2"/>
    <m/>
    <n v="90"/>
    <x v="0"/>
    <x v="1"/>
    <x v="0"/>
    <s v=""/>
    <x v="1"/>
  </r>
  <r>
    <n v="990"/>
    <s v="Charles G. Koch Charitable Foundation_Gustavus Adolphus College20147000"/>
    <x v="0"/>
    <s v="Gustavus Adolphus College"/>
    <x v="539"/>
    <n v="7000"/>
    <x v="26"/>
    <x v="2"/>
    <m/>
    <n v="91"/>
    <x v="0"/>
    <x v="1"/>
    <x v="0"/>
    <s v=""/>
    <x v="1"/>
  </r>
  <r>
    <n v="990"/>
    <s v="Charles G. Koch Charitable Foundation_Hampden-Sydney College201421000"/>
    <x v="0"/>
    <s v="Hampden-Sydney College"/>
    <x v="149"/>
    <n v="21000"/>
    <x v="26"/>
    <x v="2"/>
    <m/>
    <n v="92"/>
    <x v="0"/>
    <x v="1"/>
    <x v="0"/>
    <s v=""/>
    <x v="1"/>
  </r>
  <r>
    <n v="990"/>
    <s v="Charles G. Koch Charitable Foundation_Hampton University20148000"/>
    <x v="0"/>
    <s v="Hampton University"/>
    <x v="540"/>
    <n v="8000"/>
    <x v="26"/>
    <x v="2"/>
    <m/>
    <n v="93"/>
    <x v="0"/>
    <x v="1"/>
    <x v="0"/>
    <s v=""/>
    <x v="1"/>
  </r>
  <r>
    <n v="990"/>
    <s v="Charles G. Koch Charitable Foundation_Harding University20145000"/>
    <x v="0"/>
    <s v="Harding University"/>
    <x v="91"/>
    <n v="5000"/>
    <x v="26"/>
    <x v="2"/>
    <m/>
    <n v="94"/>
    <x v="0"/>
    <x v="1"/>
    <x v="0"/>
    <s v=""/>
    <x v="1"/>
  </r>
  <r>
    <n v="990"/>
    <s v="Charles G. Koch Charitable Foundation_High Point University20148000"/>
    <x v="0"/>
    <s v="High Point University"/>
    <x v="396"/>
    <n v="8000"/>
    <x v="26"/>
    <x v="2"/>
    <m/>
    <n v="95"/>
    <x v="0"/>
    <x v="1"/>
    <x v="0"/>
    <s v=""/>
    <x v="1"/>
  </r>
  <r>
    <n v="990"/>
    <s v="Charles G. Koch Charitable Foundation_Hillsdale College201435000"/>
    <x v="0"/>
    <s v="Hillsdale College"/>
    <x v="176"/>
    <n v="35000"/>
    <x v="26"/>
    <x v="2"/>
    <m/>
    <n v="96"/>
    <x v="0"/>
    <x v="1"/>
    <x v="0"/>
    <s v=""/>
    <x v="1"/>
  </r>
  <r>
    <n v="990"/>
    <s v="Charles G. Koch Charitable Foundation_Hofstra University20143000"/>
    <x v="0"/>
    <s v="Hofstra University"/>
    <x v="541"/>
    <n v="3000"/>
    <x v="26"/>
    <x v="2"/>
    <m/>
    <n v="97"/>
    <x v="0"/>
    <x v="1"/>
    <x v="0"/>
    <s v=""/>
    <x v="1"/>
  </r>
  <r>
    <n v="990"/>
    <s v="Charles G. Koch Charitable Foundation_Hollins University20146000"/>
    <x v="0"/>
    <s v="Hollins University"/>
    <x v="542"/>
    <n v="6000"/>
    <x v="26"/>
    <x v="2"/>
    <m/>
    <n v="98"/>
    <x v="0"/>
    <x v="1"/>
    <x v="0"/>
    <s v=""/>
    <x v="1"/>
  </r>
  <r>
    <n v="990"/>
    <s v="Charles G. Koch Charitable Foundation_Hope College201417000"/>
    <x v="0"/>
    <s v="Hope College"/>
    <x v="471"/>
    <n v="17000"/>
    <x v="26"/>
    <x v="2"/>
    <m/>
    <n v="99"/>
    <x v="0"/>
    <x v="1"/>
    <x v="0"/>
    <s v=""/>
    <x v="1"/>
  </r>
  <r>
    <n v="990"/>
    <s v="Charles G. Koch Charitable Foundation_Houghton College20146700"/>
    <x v="0"/>
    <s v="Houghton College"/>
    <x v="472"/>
    <n v="6700"/>
    <x v="26"/>
    <x v="2"/>
    <m/>
    <n v="100"/>
    <x v="0"/>
    <x v="1"/>
    <x v="0"/>
    <s v=""/>
    <x v="1"/>
  </r>
  <r>
    <n v="990"/>
    <s v="Charles G. Koch Charitable Foundation_Houston Baptist University20145000"/>
    <x v="0"/>
    <s v="Houston Baptist University"/>
    <x v="473"/>
    <n v="5000"/>
    <x v="26"/>
    <x v="2"/>
    <m/>
    <n v="101"/>
    <x v="0"/>
    <x v="1"/>
    <x v="0"/>
    <s v=""/>
    <x v="1"/>
  </r>
  <r>
    <n v="990"/>
    <s v="Charles G. Koch Charitable Foundation_Indiana University Foundation2014291500"/>
    <x v="0"/>
    <s v="Indiana University Foundation"/>
    <x v="214"/>
    <n v="291500"/>
    <x v="26"/>
    <x v="2"/>
    <m/>
    <n v="102"/>
    <x v="0"/>
    <x v="1"/>
    <x v="0"/>
    <s v=""/>
    <x v="1"/>
  </r>
  <r>
    <n v="990"/>
    <s v="Charles G. Koch Charitable Foundation_Institute for Faith, Work, and Economics201413500"/>
    <x v="0"/>
    <s v="Institute for Faith, Work, and Economics"/>
    <x v="543"/>
    <n v="13500"/>
    <x v="26"/>
    <x v="2"/>
    <m/>
    <n v="103"/>
    <x v="0"/>
    <x v="0"/>
    <x v="0"/>
    <s v="https://www.sourcewatch.org/index.php/Talk:The_Institute_for_Faith,_Work_%26_Economics"/>
    <x v="2"/>
  </r>
  <r>
    <n v="990"/>
    <s v="Charles G. Koch Charitable Foundation_Institute for Humane Studies at George Mason University20144866000"/>
    <x v="0"/>
    <s v="Institute for Humane Studies at George Mason University"/>
    <x v="23"/>
    <n v="4866000"/>
    <x v="26"/>
    <x v="2"/>
    <m/>
    <n v="104"/>
    <x v="0"/>
    <x v="1"/>
    <x v="0"/>
    <s v="https://www.desmogblog.com/institute-humane-studies-george-mason-university"/>
    <x v="0"/>
  </r>
  <r>
    <n v="990"/>
    <s v="Charles G. Koch Charitable Foundation_Institute of World Politics201425000"/>
    <x v="0"/>
    <s v="Institute of World Politics"/>
    <x v="544"/>
    <n v="25000"/>
    <x v="26"/>
    <x v="2"/>
    <m/>
    <n v="105"/>
    <x v="0"/>
    <x v="0"/>
    <x v="0"/>
    <s v="http://www.sourcewatch.org/index.php/Institute_of_World_Politics"/>
    <x v="2"/>
  </r>
  <r>
    <n v="990"/>
    <s v="Charles G. Koch Charitable Foundation_International Society for Individual Liberty20147000"/>
    <x v="0"/>
    <s v="International Society for Individual Liberty"/>
    <x v="397"/>
    <n v="7000"/>
    <x v="26"/>
    <x v="2"/>
    <m/>
    <n v="106"/>
    <x v="0"/>
    <x v="0"/>
    <x v="0"/>
    <s v=""/>
    <x v="1"/>
  </r>
  <r>
    <n v="990"/>
    <s v="Charles G. Koch Charitable Foundation_Iowa State University201423000"/>
    <x v="0"/>
    <s v="Iowa State University"/>
    <x v="476"/>
    <n v="23000"/>
    <x v="26"/>
    <x v="2"/>
    <m/>
    <n v="107"/>
    <x v="0"/>
    <x v="1"/>
    <x v="0"/>
    <s v=""/>
    <x v="1"/>
  </r>
  <r>
    <n v="990"/>
    <s v="Charles G. Koch Charitable Foundation_Jack Miller Center201440000"/>
    <x v="0"/>
    <s v="Jack Miller Center"/>
    <x v="177"/>
    <n v="40000"/>
    <x v="26"/>
    <x v="2"/>
    <m/>
    <n v="108"/>
    <x v="0"/>
    <x v="0"/>
    <x v="0"/>
    <s v="https://www.sourcewatch.org/index.php/Jack_Miller_Center"/>
    <x v="2"/>
  </r>
  <r>
    <n v="990"/>
    <s v="Charles G. Koch Charitable Foundation_Jacksonville State University20147000"/>
    <x v="0"/>
    <s v="Jacksonville State University"/>
    <x v="272"/>
    <n v="7000"/>
    <x v="26"/>
    <x v="2"/>
    <m/>
    <n v="109"/>
    <x v="0"/>
    <x v="1"/>
    <x v="0"/>
    <s v=""/>
    <x v="1"/>
  </r>
  <r>
    <n v="990"/>
    <s v="Charles G. Koch Charitable Foundation_James Madison Institute201440000"/>
    <x v="0"/>
    <s v="James Madison Institute"/>
    <x v="157"/>
    <n v="40000"/>
    <x v="26"/>
    <x v="2"/>
    <m/>
    <n v="110"/>
    <x v="0"/>
    <x v="0"/>
    <x v="0"/>
    <s v="https://www.desmogblog.com/james-madison-institute"/>
    <x v="0"/>
  </r>
  <r>
    <n v="990"/>
    <s v="Charles G. Koch Charitable Foundation_James Madison University201426000"/>
    <x v="0"/>
    <s v="James Madison University"/>
    <x v="215"/>
    <n v="26000"/>
    <x v="26"/>
    <x v="2"/>
    <s v="Festival"/>
    <n v="111"/>
    <x v="0"/>
    <x v="1"/>
    <x v="0"/>
    <s v=""/>
    <x v="1"/>
  </r>
  <r>
    <n v="990"/>
    <s v="Charles G. Koch Charitable Foundation_James Sprunt Community College201418000"/>
    <x v="0"/>
    <s v="James Sprunt Community College"/>
    <x v="545"/>
    <n v="18000"/>
    <x v="26"/>
    <x v="2"/>
    <m/>
    <n v="112"/>
    <x v="0"/>
    <x v="1"/>
    <x v="0"/>
    <s v=""/>
    <x v="1"/>
  </r>
  <r>
    <n v="990"/>
    <s v="Charles G. Koch Charitable Foundation_James Wilson Institute20145000"/>
    <x v="0"/>
    <s v="James Wilson Institute"/>
    <x v="546"/>
    <n v="5000"/>
    <x v="26"/>
    <x v="2"/>
    <m/>
    <n v="113"/>
    <x v="0"/>
    <x v="0"/>
    <x v="0"/>
    <s v=""/>
    <x v="1"/>
  </r>
  <r>
    <n v="990"/>
    <s v="Charles G. Koch Charitable Foundation_John Brown University20146000"/>
    <x v="0"/>
    <s v="John Brown University"/>
    <x v="398"/>
    <n v="6000"/>
    <x v="26"/>
    <x v="2"/>
    <m/>
    <n v="114"/>
    <x v="0"/>
    <x v="1"/>
    <x v="0"/>
    <s v=""/>
    <x v="1"/>
  </r>
  <r>
    <n v="990"/>
    <s v="Charles G. Koch Charitable Foundation_John William Pope Center for Higher Education Policy201410000"/>
    <x v="0"/>
    <s v="John William Pope Center for Higher Education Policy"/>
    <x v="178"/>
    <n v="10000"/>
    <x v="26"/>
    <x v="2"/>
    <m/>
    <n v="115"/>
    <x v="0"/>
    <x v="0"/>
    <x v="0"/>
    <s v=""/>
    <x v="1"/>
  </r>
  <r>
    <n v="990"/>
    <s v="Charles G. Koch Charitable Foundation_Kennesaw State University20148000"/>
    <x v="0"/>
    <s v="Kennesaw State University"/>
    <x v="400"/>
    <n v="8000"/>
    <x v="26"/>
    <x v="2"/>
    <m/>
    <n v="116"/>
    <x v="0"/>
    <x v="1"/>
    <x v="0"/>
    <s v=""/>
    <x v="1"/>
  </r>
  <r>
    <n v="990"/>
    <s v="Charles G. Koch Charitable Foundation_Kenyon College201412000"/>
    <x v="0"/>
    <s v="Kenyon College"/>
    <x v="401"/>
    <n v="12000"/>
    <x v="26"/>
    <x v="2"/>
    <m/>
    <n v="117"/>
    <x v="0"/>
    <x v="1"/>
    <x v="0"/>
    <s v=""/>
    <x v="1"/>
  </r>
  <r>
    <n v="990"/>
    <s v="Charles G. Koch Charitable Foundation_King's College London20145000"/>
    <x v="0"/>
    <s v="King's College London"/>
    <x v="547"/>
    <n v="5000"/>
    <x v="26"/>
    <x v="2"/>
    <m/>
    <n v="118"/>
    <x v="0"/>
    <x v="1"/>
    <x v="0"/>
    <s v=""/>
    <x v="1"/>
  </r>
  <r>
    <n v="990"/>
    <s v="Charles G. Koch Charitable Foundation_LaGrange College20145000"/>
    <x v="0"/>
    <s v="LaGrange College"/>
    <x v="548"/>
    <n v="5000"/>
    <x v="26"/>
    <x v="2"/>
    <m/>
    <n v="119"/>
    <x v="0"/>
    <x v="1"/>
    <x v="0"/>
    <s v=""/>
    <x v="1"/>
  </r>
  <r>
    <n v="990"/>
    <s v="Charles G. Koch Charitable Foundation_Lake Forest College20149000"/>
    <x v="0"/>
    <s v="Lake Forest College"/>
    <x v="348"/>
    <n v="9000"/>
    <x v="26"/>
    <x v="2"/>
    <m/>
    <n v="120"/>
    <x v="0"/>
    <x v="1"/>
    <x v="0"/>
    <s v=""/>
    <x v="1"/>
  </r>
  <r>
    <n v="990"/>
    <s v="Charles G. Koch Charitable Foundation_Lakeland College20143000"/>
    <x v="0"/>
    <s v="Lakeland College"/>
    <x v="274"/>
    <n v="3000"/>
    <x v="26"/>
    <x v="2"/>
    <m/>
    <n v="121"/>
    <x v="0"/>
    <x v="1"/>
    <x v="0"/>
    <s v=""/>
    <x v="1"/>
  </r>
  <r>
    <n v="990"/>
    <s v="Charles G. Koch Charitable Foundation_Leadership Program of the Rockies20141500"/>
    <x v="0"/>
    <s v="Leadership Program of the Rockies"/>
    <x v="402"/>
    <n v="1500"/>
    <x v="26"/>
    <x v="2"/>
    <m/>
    <n v="122"/>
    <x v="0"/>
    <x v="0"/>
    <x v="0"/>
    <s v=""/>
    <x v="1"/>
  </r>
  <r>
    <n v="990"/>
    <s v="Charles G. Koch Charitable Foundation_Lebanon Valley College20145500"/>
    <x v="0"/>
    <s v="Lebanon Valley College"/>
    <x v="549"/>
    <n v="5500"/>
    <x v="26"/>
    <x v="2"/>
    <s v="Office of Advancement"/>
    <n v="123"/>
    <x v="0"/>
    <x v="1"/>
    <x v="0"/>
    <s v=""/>
    <x v="1"/>
  </r>
  <r>
    <n v="990"/>
    <s v="Charles G. Koch Charitable Foundation_Lee University20148500"/>
    <x v="0"/>
    <s v="Lee University"/>
    <x v="403"/>
    <n v="8500"/>
    <x v="26"/>
    <x v="2"/>
    <m/>
    <n v="124"/>
    <x v="0"/>
    <x v="1"/>
    <x v="0"/>
    <s v=""/>
    <x v="1"/>
  </r>
  <r>
    <n v="990"/>
    <s v="Charles G. Koch Charitable Foundation_Liberty on the Rocks201415000"/>
    <x v="0"/>
    <s v="Liberty on the Rocks"/>
    <x v="341"/>
    <n v="15000"/>
    <x v="26"/>
    <x v="2"/>
    <m/>
    <n v="125"/>
    <x v="0"/>
    <x v="0"/>
    <x v="0"/>
    <s v=""/>
    <x v="1"/>
  </r>
  <r>
    <n v="990"/>
    <s v="Charles G. Koch Charitable Foundation_Liberty University201412000"/>
    <x v="0"/>
    <s v="Liberty University"/>
    <x v="478"/>
    <n v="12000"/>
    <x v="26"/>
    <x v="2"/>
    <m/>
    <n v="126"/>
    <x v="0"/>
    <x v="1"/>
    <x v="0"/>
    <s v=""/>
    <x v="1"/>
  </r>
  <r>
    <n v="990"/>
    <s v="Charles G. Koch Charitable Foundation_Lincoln Labs Action2014180000"/>
    <x v="0"/>
    <s v="Lincoln Labs Action"/>
    <x v="550"/>
    <n v="180000"/>
    <x v="26"/>
    <x v="2"/>
    <m/>
    <n v="127"/>
    <x v="0"/>
    <x v="0"/>
    <x v="0"/>
    <s v=""/>
    <x v="1"/>
  </r>
  <r>
    <n v="990"/>
    <s v="Charles G. Koch Charitable Foundation_Lindenwood University201410000"/>
    <x v="0"/>
    <s v="Lindenwood University"/>
    <x v="275"/>
    <n v="10000"/>
    <x v="26"/>
    <x v="2"/>
    <m/>
    <n v="128"/>
    <x v="0"/>
    <x v="1"/>
    <x v="0"/>
    <s v=""/>
    <x v="1"/>
  </r>
  <r>
    <n v="990"/>
    <s v="Charles G. Koch Charitable Foundation_Lipscomb University20144000"/>
    <x v="0"/>
    <s v="Lipscomb University"/>
    <x v="479"/>
    <n v="4000"/>
    <x v="26"/>
    <x v="2"/>
    <m/>
    <n v="129"/>
    <x v="0"/>
    <x v="1"/>
    <x v="0"/>
    <s v=""/>
    <x v="1"/>
  </r>
  <r>
    <n v="990"/>
    <s v="Charles G. Koch Charitable Foundation_Loyola University201423068"/>
    <x v="0"/>
    <s v="Loyola University"/>
    <x v="31"/>
    <n v="23068"/>
    <x v="26"/>
    <x v="2"/>
    <m/>
    <n v="130"/>
    <x v="0"/>
    <x v="1"/>
    <x v="0"/>
    <s v=""/>
    <x v="1"/>
  </r>
  <r>
    <n v="990"/>
    <s v="Charles G. Koch Charitable Foundation_Malone University20144500"/>
    <x v="0"/>
    <s v="Malone University"/>
    <x v="551"/>
    <n v="4500"/>
    <x v="26"/>
    <x v="2"/>
    <m/>
    <n v="131"/>
    <x v="0"/>
    <x v="1"/>
    <x v="0"/>
    <s v=""/>
    <x v="1"/>
  </r>
  <r>
    <n v="990"/>
    <s v="Charles G. Koch Charitable Foundation_Manhattan Institute for Policy Research2014155000"/>
    <x v="0"/>
    <s v="Manhattan Institute for Policy Research"/>
    <x v="406"/>
    <n v="155000"/>
    <x v="26"/>
    <x v="2"/>
    <m/>
    <n v="132"/>
    <x v="0"/>
    <x v="0"/>
    <x v="0"/>
    <s v="https://www.desmogblog.com/manhattan-institute-policy-research"/>
    <x v="0"/>
  </r>
  <r>
    <n v="990"/>
    <s v="Charles G. Koch Charitable Foundation_Manhattanville College20146500"/>
    <x v="0"/>
    <s v="Manhattanville College"/>
    <x v="552"/>
    <n v="6500"/>
    <x v="26"/>
    <x v="2"/>
    <m/>
    <n v="133"/>
    <x v="0"/>
    <x v="1"/>
    <x v="0"/>
    <s v=""/>
    <x v="1"/>
  </r>
  <r>
    <n v="990"/>
    <s v="Charles G. Koch Charitable Foundation_Massachusetts Institute of Technology201449990"/>
    <x v="0"/>
    <s v="Massachusetts Institute of Technology"/>
    <x v="158"/>
    <n v="49990"/>
    <x v="26"/>
    <x v="2"/>
    <m/>
    <n v="134"/>
    <x v="0"/>
    <x v="1"/>
    <x v="0"/>
    <s v=""/>
    <x v="1"/>
  </r>
  <r>
    <n v="990"/>
    <s v="Charles G. Koch Charitable Foundation_McGill University201492700"/>
    <x v="0"/>
    <s v="McGill University"/>
    <x v="297"/>
    <n v="92700"/>
    <x v="26"/>
    <x v="2"/>
    <m/>
    <n v="135"/>
    <x v="0"/>
    <x v="1"/>
    <x v="0"/>
    <s v=""/>
    <x v="1"/>
  </r>
  <r>
    <n v="990"/>
    <s v="Charles G. Koch Charitable Foundation_McKendree University20148000"/>
    <x v="0"/>
    <s v="McKendree University"/>
    <x v="350"/>
    <n v="8000"/>
    <x v="26"/>
    <x v="2"/>
    <m/>
    <n v="136"/>
    <x v="0"/>
    <x v="1"/>
    <x v="0"/>
    <s v=""/>
    <x v="1"/>
  </r>
  <r>
    <n v="990"/>
    <s v="Charles G. Koch Charitable Foundation_McNeese State University2014-1300"/>
    <x v="0"/>
    <s v="McNeese State University"/>
    <x v="351"/>
    <n v="-1300"/>
    <x v="26"/>
    <x v="2"/>
    <m/>
    <n v="137"/>
    <x v="0"/>
    <x v="1"/>
    <x v="0"/>
    <s v=""/>
    <x v="1"/>
  </r>
  <r>
    <n v="990"/>
    <s v="Charles G. Koch Charitable Foundation_Mercer University201420500"/>
    <x v="0"/>
    <s v="Mercer University"/>
    <x v="180"/>
    <n v="20500"/>
    <x v="26"/>
    <x v="2"/>
    <m/>
    <n v="138"/>
    <x v="0"/>
    <x v="1"/>
    <x v="0"/>
    <s v=""/>
    <x v="1"/>
  </r>
  <r>
    <n v="990"/>
    <s v="Charles G. Koch Charitable Foundation_Methodist University20145000"/>
    <x v="0"/>
    <s v="Methodist University"/>
    <x v="553"/>
    <n v="5000"/>
    <x v="26"/>
    <x v="2"/>
    <m/>
    <n v="139"/>
    <x v="0"/>
    <x v="1"/>
    <x v="0"/>
    <s v=""/>
    <x v="1"/>
  </r>
  <r>
    <n v="990"/>
    <s v="Charles G. Koch Charitable Foundation_Metropolitan State University of Denver Foundation201415000"/>
    <x v="0"/>
    <s v="Metropolitan State University of Denver Foundation"/>
    <x v="480"/>
    <n v="15000"/>
    <x v="26"/>
    <x v="2"/>
    <m/>
    <n v="140"/>
    <x v="0"/>
    <x v="1"/>
    <x v="0"/>
    <s v=""/>
    <x v="1"/>
  </r>
  <r>
    <n v="990"/>
    <s v="Charles G. Koch Charitable Foundation_Michigan State University201420000"/>
    <x v="0"/>
    <s v="Michigan State University"/>
    <x v="182"/>
    <n v="20000"/>
    <x v="26"/>
    <x v="2"/>
    <m/>
    <n v="141"/>
    <x v="0"/>
    <x v="1"/>
    <x v="0"/>
    <s v=""/>
    <x v="1"/>
  </r>
  <r>
    <n v="990"/>
    <s v="Charles G. Koch Charitable Foundation_Middle Tennessee State University Foundation20149550"/>
    <x v="0"/>
    <s v="Middle Tennessee State University Foundation"/>
    <x v="352"/>
    <n v="9550"/>
    <x v="26"/>
    <x v="2"/>
    <m/>
    <n v="142"/>
    <x v="0"/>
    <x v="1"/>
    <x v="0"/>
    <s v=""/>
    <x v="1"/>
  </r>
  <r>
    <n v="990"/>
    <s v="Charles G. Koch Charitable Foundation_Millikin University20149000"/>
    <x v="0"/>
    <s v="Millikin University"/>
    <x v="482"/>
    <n v="9000"/>
    <x v="26"/>
    <x v="2"/>
    <m/>
    <n v="143"/>
    <x v="0"/>
    <x v="1"/>
    <x v="0"/>
    <s v=""/>
    <x v="1"/>
  </r>
  <r>
    <n v="990"/>
    <s v="Charles G. Koch Charitable Foundation_Mississippi State University201422000"/>
    <x v="0"/>
    <s v="Mississippi State University"/>
    <x v="408"/>
    <n v="22000"/>
    <x v="26"/>
    <x v="2"/>
    <m/>
    <n v="144"/>
    <x v="0"/>
    <x v="1"/>
    <x v="0"/>
    <s v=""/>
    <x v="1"/>
  </r>
  <r>
    <n v="990"/>
    <s v="Charles G. Koch Charitable Foundation_Montana State University - Bozeman Dept of Agricultural Economics201414500"/>
    <x v="0"/>
    <s v="Montana State University - Bozeman Dept of Agricultural Economics"/>
    <x v="159"/>
    <n v="14500"/>
    <x v="26"/>
    <x v="2"/>
    <m/>
    <n v="145"/>
    <x v="0"/>
    <x v="1"/>
    <x v="0"/>
    <s v=""/>
    <x v="1"/>
  </r>
  <r>
    <n v="990"/>
    <s v="Charles G. Koch Charitable Foundation_Montclair State University Foundation201413000"/>
    <x v="0"/>
    <s v="Montclair State University Foundation"/>
    <x v="159"/>
    <n v="13000"/>
    <x v="26"/>
    <x v="2"/>
    <m/>
    <n v="146"/>
    <x v="0"/>
    <x v="1"/>
    <x v="0"/>
    <s v=""/>
    <x v="1"/>
  </r>
  <r>
    <n v="990"/>
    <s v="Charles G. Koch Charitable Foundation_Mount Holyoke College20145000"/>
    <x v="0"/>
    <s v="Mount Holyoke College"/>
    <x v="484"/>
    <n v="5000"/>
    <x v="26"/>
    <x v="2"/>
    <m/>
    <n v="147"/>
    <x v="0"/>
    <x v="1"/>
    <x v="0"/>
    <s v=""/>
    <x v="1"/>
  </r>
  <r>
    <n v="990"/>
    <s v="Charles G. Koch Charitable Foundation_Moving Picture Institute20146500"/>
    <x v="0"/>
    <s v="Moving Picture Institute"/>
    <x v="554"/>
    <n v="6500"/>
    <x v="26"/>
    <x v="2"/>
    <m/>
    <n v="148"/>
    <x v="0"/>
    <x v="0"/>
    <x v="0"/>
    <s v="https://www.sourcewatch.org/index.php/Moving_Picture_Institute"/>
    <x v="2"/>
  </r>
  <r>
    <n v="990"/>
    <s v="Charles G. Koch Charitable Foundation_Murray State University20149942"/>
    <x v="0"/>
    <s v="Murray State University"/>
    <x v="410"/>
    <n v="9942"/>
    <x v="26"/>
    <x v="2"/>
    <m/>
    <n v="149"/>
    <x v="0"/>
    <x v="1"/>
    <x v="0"/>
    <s v=""/>
    <x v="1"/>
  </r>
  <r>
    <n v="990"/>
    <s v="Charles G. Koch Charitable Foundation_Musical Elements201420000"/>
    <x v="0"/>
    <s v="Musical Elements"/>
    <x v="555"/>
    <n v="20000"/>
    <x v="26"/>
    <x v="2"/>
    <m/>
    <n v="150"/>
    <x v="0"/>
    <x v="0"/>
    <x v="1"/>
    <s v=""/>
    <x v="1"/>
  </r>
  <r>
    <n v="990"/>
    <s v="Charles G. Koch Charitable Foundation_Network of Enlightened Women20144000"/>
    <x v="0"/>
    <s v="Network of Enlightened Women"/>
    <x v="282"/>
    <n v="4000"/>
    <x v="26"/>
    <x v="2"/>
    <m/>
    <n v="151"/>
    <x v="0"/>
    <x v="0"/>
    <x v="0"/>
    <s v="https://www.sourcewatch.org/index.php/Network_of_Enlightened_Women"/>
    <x v="2"/>
  </r>
  <r>
    <n v="990"/>
    <s v="Charles G. Koch Charitable Foundation_New York University201435500"/>
    <x v="0"/>
    <s v="New York University"/>
    <x v="33"/>
    <n v="35500"/>
    <x v="26"/>
    <x v="2"/>
    <m/>
    <n v="152"/>
    <x v="0"/>
    <x v="1"/>
    <x v="0"/>
    <s v=""/>
    <x v="1"/>
  </r>
  <r>
    <n v="990"/>
    <s v="Charles G. Koch Charitable Foundation_North Carolina State University201417579"/>
    <x v="0"/>
    <s v="North Carolina State University"/>
    <x v="283"/>
    <n v="17579"/>
    <x v="26"/>
    <x v="2"/>
    <s v="Director of Corporate Fdn Relations"/>
    <n v="153"/>
    <x v="0"/>
    <x v="1"/>
    <x v="0"/>
    <s v=""/>
    <x v="1"/>
  </r>
  <r>
    <n v="990"/>
    <s v="Charles G. Koch Charitable Foundation_North Dakota State University201427500"/>
    <x v="0"/>
    <s v="North Dakota State University"/>
    <x v="485"/>
    <n v="27500"/>
    <x v="26"/>
    <x v="2"/>
    <s v="&quot;Dept&quot;"/>
    <n v="154"/>
    <x v="0"/>
    <x v="1"/>
    <x v="0"/>
    <s v=""/>
    <x v="1"/>
  </r>
  <r>
    <n v="990"/>
    <s v="Charles G. Koch Charitable Foundation_North Park University201417000"/>
    <x v="0"/>
    <s v="North Park University"/>
    <x v="486"/>
    <n v="17000"/>
    <x v="26"/>
    <x v="2"/>
    <m/>
    <n v="155"/>
    <x v="0"/>
    <x v="1"/>
    <x v="0"/>
    <s v=""/>
    <x v="1"/>
  </r>
  <r>
    <n v="990"/>
    <s v="Charles G. Koch Charitable Foundation_Northern Illinois University201411000"/>
    <x v="0"/>
    <s v="Northern Illinois University"/>
    <x v="487"/>
    <n v="11000"/>
    <x v="26"/>
    <x v="2"/>
    <m/>
    <n v="156"/>
    <x v="0"/>
    <x v="1"/>
    <x v="0"/>
    <s v=""/>
    <x v="1"/>
  </r>
  <r>
    <n v="990"/>
    <s v="Charles G. Koch Charitable Foundation_Northwest Nazarene University20148000"/>
    <x v="0"/>
    <s v="Northwest Nazarene University"/>
    <x v="411"/>
    <n v="8000"/>
    <x v="26"/>
    <x v="2"/>
    <m/>
    <n v="157"/>
    <x v="0"/>
    <x v="1"/>
    <x v="0"/>
    <s v=""/>
    <x v="1"/>
  </r>
  <r>
    <n v="990"/>
    <s v="Charles G. Koch Charitable Foundation_Northwestern College - Iowa201410000"/>
    <x v="0"/>
    <s v="Northwestern College - Iowa"/>
    <x v="556"/>
    <n v="10000"/>
    <x v="26"/>
    <x v="2"/>
    <m/>
    <n v="158"/>
    <x v="0"/>
    <x v="1"/>
    <x v="0"/>
    <s v=""/>
    <x v="1"/>
  </r>
  <r>
    <n v="990"/>
    <s v="Charles G. Koch Charitable Foundation_Northwestern Oklahoma State University20145000"/>
    <x v="0"/>
    <s v="Northwestern Oklahoma State University"/>
    <x v="221"/>
    <n v="5000"/>
    <x v="26"/>
    <x v="2"/>
    <s v="&quot;Northwestern Oklahoma State&quot; in original"/>
    <n v="159"/>
    <x v="0"/>
    <x v="1"/>
    <x v="0"/>
    <s v=""/>
    <x v="1"/>
  </r>
  <r>
    <n v="990"/>
    <s v="Charles G. Koch Charitable Foundation_Oglethorpe University20145000"/>
    <x v="0"/>
    <s v="Oglethorpe University"/>
    <x v="557"/>
    <n v="5000"/>
    <x v="26"/>
    <x v="2"/>
    <m/>
    <n v="160"/>
    <x v="0"/>
    <x v="1"/>
    <x v="0"/>
    <s v=""/>
    <x v="1"/>
  </r>
  <r>
    <n v="990"/>
    <s v="Charles G. Koch Charitable Foundation_Ohio State University &amp; Foundation2014132000"/>
    <x v="0"/>
    <s v="Ohio State University &amp; Foundation"/>
    <x v="413"/>
    <n v="132000"/>
    <x v="26"/>
    <x v="2"/>
    <m/>
    <n v="161"/>
    <x v="0"/>
    <x v="1"/>
    <x v="0"/>
    <s v=""/>
    <x v="1"/>
  </r>
  <r>
    <n v="990"/>
    <s v="Charles G. Koch Charitable Foundation_Ohio University Foundation201452228"/>
    <x v="0"/>
    <s v="Ohio University Foundation"/>
    <x v="289"/>
    <n v="52228"/>
    <x v="26"/>
    <x v="2"/>
    <m/>
    <n v="162"/>
    <x v="0"/>
    <x v="1"/>
    <x v="0"/>
    <s v=""/>
    <x v="1"/>
  </r>
  <r>
    <n v="990"/>
    <s v="Charles G. Koch Charitable Foundation_Opportunities Alternatives and Resources20144633"/>
    <x v="0"/>
    <s v="Opportunities Alternatives and Resources"/>
    <x v="558"/>
    <n v="4633"/>
    <x v="26"/>
    <x v="2"/>
    <m/>
    <n v="163"/>
    <x v="0"/>
    <x v="0"/>
    <x v="0"/>
    <s v=""/>
    <x v="1"/>
  </r>
  <r>
    <n v="990"/>
    <s v="Charles G. Koch Charitable Foundation_Oxford College at Emory University20145000"/>
    <x v="0"/>
    <s v="Oxford College at Emory University"/>
    <x v="559"/>
    <n v="5000"/>
    <x v="26"/>
    <x v="2"/>
    <m/>
    <n v="164"/>
    <x v="0"/>
    <x v="1"/>
    <x v="0"/>
    <s v=""/>
    <x v="1"/>
  </r>
  <r>
    <n v="990"/>
    <s v="Charles G. Koch Charitable Foundation_Patrick Henry College201468500"/>
    <x v="0"/>
    <s v="Patrick Henry College"/>
    <x v="355"/>
    <n v="68500"/>
    <x v="26"/>
    <x v="2"/>
    <m/>
    <n v="165"/>
    <x v="0"/>
    <x v="1"/>
    <x v="0"/>
    <s v=""/>
    <x v="1"/>
  </r>
  <r>
    <n v="990"/>
    <s v="Charles G. Koch Charitable Foundation_Pennsylvania State University201410000"/>
    <x v="0"/>
    <s v="Pennsylvania State University"/>
    <x v="187"/>
    <n v="10000"/>
    <x v="26"/>
    <x v="2"/>
    <m/>
    <n v="166"/>
    <x v="0"/>
    <x v="1"/>
    <x v="0"/>
    <s v=""/>
    <x v="1"/>
  </r>
  <r>
    <n v="990"/>
    <s v="Charles G. Koch Charitable Foundation_Presbyterian College20143000"/>
    <x v="0"/>
    <s v="Presbyterian College"/>
    <x v="291"/>
    <n v="3000"/>
    <x v="26"/>
    <x v="2"/>
    <m/>
    <n v="167"/>
    <x v="0"/>
    <x v="1"/>
    <x v="0"/>
    <s v=""/>
    <x v="1"/>
  </r>
  <r>
    <n v="990"/>
    <s v="Charles G. Koch Charitable Foundation_Providence College201412500"/>
    <x v="0"/>
    <s v="Providence College"/>
    <x v="292"/>
    <n v="12500"/>
    <x v="26"/>
    <x v="2"/>
    <m/>
    <n v="168"/>
    <x v="0"/>
    <x v="1"/>
    <x v="0"/>
    <s v=""/>
    <x v="1"/>
  </r>
  <r>
    <n v="990"/>
    <s v="Charles G. Koch Charitable Foundation_Public Choice Society Western Carolina University201410500"/>
    <x v="0"/>
    <s v="Public Choice Society Western Carolina University"/>
    <x v="560"/>
    <n v="10500"/>
    <x v="26"/>
    <x v="2"/>
    <m/>
    <n v="169"/>
    <x v="0"/>
    <x v="1"/>
    <x v="0"/>
    <s v=""/>
    <x v="1"/>
  </r>
  <r>
    <n v="990"/>
    <s v="Charles G. Koch Charitable Foundation_Purdue University201484000"/>
    <x v="0"/>
    <s v="Purdue University"/>
    <x v="561"/>
    <n v="84000"/>
    <x v="26"/>
    <x v="2"/>
    <m/>
    <n v="170"/>
    <x v="0"/>
    <x v="1"/>
    <x v="0"/>
    <s v=""/>
    <x v="1"/>
  </r>
  <r>
    <n v="990"/>
    <s v="Charles G. Koch Charitable Foundation_Radford University20147500"/>
    <x v="0"/>
    <s v="Radford University"/>
    <x v="489"/>
    <n v="7500"/>
    <x v="26"/>
    <x v="2"/>
    <m/>
    <n v="171"/>
    <x v="0"/>
    <x v="1"/>
    <x v="0"/>
    <s v=""/>
    <x v="1"/>
  </r>
  <r>
    <n v="990"/>
    <s v="Charles G. Koch Charitable Foundation_Reason Foundation201410000"/>
    <x v="0"/>
    <s v="Reason Foundation"/>
    <x v="12"/>
    <n v="10000"/>
    <x v="26"/>
    <x v="2"/>
    <m/>
    <n v="172"/>
    <x v="0"/>
    <x v="0"/>
    <x v="0"/>
    <s v="https://www.desmogblog.com/reason-foundation"/>
    <x v="0"/>
  </r>
  <r>
    <n v="990"/>
    <s v="Charles G. Koch Charitable Foundation_Reason Individualism Freedom Institute20142000"/>
    <x v="0"/>
    <s v="Reason Individualism Freedom Institute"/>
    <x v="562"/>
    <n v="2000"/>
    <x v="26"/>
    <x v="2"/>
    <m/>
    <n v="173"/>
    <x v="0"/>
    <x v="0"/>
    <x v="0"/>
    <s v=""/>
    <x v="1"/>
  </r>
  <r>
    <n v="990"/>
    <s v="Charles G. Koch Charitable Foundation_Regent University201445500"/>
    <x v="0"/>
    <s v="Regent University"/>
    <x v="293"/>
    <n v="45500"/>
    <x v="26"/>
    <x v="2"/>
    <m/>
    <n v="174"/>
    <x v="0"/>
    <x v="1"/>
    <x v="0"/>
    <s v=""/>
    <x v="1"/>
  </r>
  <r>
    <n v="990"/>
    <s v="Charles G. Koch Charitable Foundation_Remnant Foundation201415000"/>
    <x v="0"/>
    <s v="Remnant Foundation"/>
    <x v="563"/>
    <n v="15000"/>
    <x v="26"/>
    <x v="2"/>
    <m/>
    <n v="175"/>
    <x v="0"/>
    <x v="0"/>
    <x v="0"/>
    <s v=""/>
    <x v="1"/>
  </r>
  <r>
    <n v="990"/>
    <s v="Charles G. Koch Charitable Foundation_Rensselaer Polytechnic Institute201420000"/>
    <x v="0"/>
    <s v="Rensselaer Polytechnic Institute"/>
    <x v="415"/>
    <n v="20000"/>
    <x v="26"/>
    <x v="2"/>
    <m/>
    <n v="176"/>
    <x v="0"/>
    <x v="1"/>
    <x v="0"/>
    <s v=""/>
    <x v="1"/>
  </r>
  <r>
    <n v="990"/>
    <s v="Charles G. Koch Charitable Foundation_Roanoke College20143500"/>
    <x v="0"/>
    <s v="Roanoke College"/>
    <x v="490"/>
    <n v="3500"/>
    <x v="26"/>
    <x v="2"/>
    <m/>
    <n v="177"/>
    <x v="0"/>
    <x v="1"/>
    <x v="0"/>
    <s v=""/>
    <x v="1"/>
  </r>
  <r>
    <n v="990"/>
    <s v="Charles G. Koch Charitable Foundation_Robert Morris University20149000"/>
    <x v="0"/>
    <s v="Robert Morris University"/>
    <x v="295"/>
    <n v="9000"/>
    <x v="26"/>
    <x v="2"/>
    <m/>
    <n v="178"/>
    <x v="0"/>
    <x v="1"/>
    <x v="0"/>
    <s v=""/>
    <x v="1"/>
  </r>
  <r>
    <n v="990"/>
    <s v="Charles G. Koch Charitable Foundation_Rochester Institute of Technology20145000"/>
    <x v="0"/>
    <s v="Rochester Institute of Technology"/>
    <x v="564"/>
    <n v="5000"/>
    <x v="26"/>
    <x v="2"/>
    <m/>
    <n v="179"/>
    <x v="0"/>
    <x v="0"/>
    <x v="0"/>
    <s v=""/>
    <x v="1"/>
  </r>
  <r>
    <n v="990"/>
    <s v="Charles G. Koch Charitable Foundation_Rockford University201411000"/>
    <x v="0"/>
    <s v="Rockford University"/>
    <x v="565"/>
    <n v="11000"/>
    <x v="26"/>
    <x v="2"/>
    <m/>
    <n v="180"/>
    <x v="0"/>
    <x v="1"/>
    <x v="0"/>
    <s v=""/>
    <x v="1"/>
  </r>
  <r>
    <n v="990"/>
    <s v="Charles G. Koch Charitable Foundation_Rogers State University Foundation20146500"/>
    <x v="0"/>
    <s v="Rogers State University Foundation"/>
    <x v="416"/>
    <n v="6500"/>
    <x v="26"/>
    <x v="2"/>
    <m/>
    <n v="181"/>
    <x v="0"/>
    <x v="1"/>
    <x v="0"/>
    <s v=""/>
    <x v="1"/>
  </r>
  <r>
    <n v="990"/>
    <s v="Charles G. Koch Charitable Foundation_Rutgers University Foundation20146000"/>
    <x v="0"/>
    <s v="Rutgers University Foundation"/>
    <x v="417"/>
    <n v="6000"/>
    <x v="26"/>
    <x v="2"/>
    <m/>
    <n v="182"/>
    <x v="0"/>
    <x v="1"/>
    <x v="0"/>
    <s v=""/>
    <x v="1"/>
  </r>
  <r>
    <n v="990"/>
    <s v="Charles G. Koch Charitable Foundation_Ryan Foundation201430000"/>
    <x v="0"/>
    <s v="Ryan Foundation"/>
    <x v="225"/>
    <n v="30000"/>
    <x v="26"/>
    <x v="2"/>
    <m/>
    <n v="183"/>
    <x v="0"/>
    <x v="0"/>
    <x v="0"/>
    <s v=""/>
    <x v="1"/>
  </r>
  <r>
    <n v="990"/>
    <s v="Charles G. Koch Charitable Foundation_Saint Francis University20145000"/>
    <x v="0"/>
    <s v="Saint Francis University"/>
    <x v="491"/>
    <n v="5000"/>
    <x v="26"/>
    <x v="2"/>
    <m/>
    <n v="184"/>
    <x v="0"/>
    <x v="1"/>
    <x v="0"/>
    <s v=""/>
    <x v="1"/>
  </r>
  <r>
    <n v="990"/>
    <s v="Charles G. Koch Charitable Foundation_Salisbury University201423000"/>
    <x v="0"/>
    <s v="Salisbury University"/>
    <x v="357"/>
    <n v="23000"/>
    <x v="26"/>
    <x v="2"/>
    <m/>
    <n v="185"/>
    <x v="0"/>
    <x v="1"/>
    <x v="0"/>
    <s v=""/>
    <x v="1"/>
  </r>
  <r>
    <n v="990"/>
    <s v="Charles G. Koch Charitable Foundation_Salvation Army20142000"/>
    <x v="0"/>
    <s v="Salvation Army"/>
    <x v="124"/>
    <n v="2000"/>
    <x v="26"/>
    <x v="2"/>
    <m/>
    <n v="186"/>
    <x v="0"/>
    <x v="0"/>
    <x v="1"/>
    <s v=""/>
    <x v="1"/>
  </r>
  <r>
    <n v="990"/>
    <s v="Charles G. Koch Charitable Foundation_Sam Houston State University20146500"/>
    <x v="0"/>
    <s v="Sam Houston State University"/>
    <x v="566"/>
    <n v="6500"/>
    <x v="26"/>
    <x v="2"/>
    <m/>
    <n v="187"/>
    <x v="0"/>
    <x v="1"/>
    <x v="0"/>
    <s v=""/>
    <x v="1"/>
  </r>
  <r>
    <n v="990"/>
    <s v="Charles G. Koch Charitable Foundation_Samford University201410000"/>
    <x v="0"/>
    <s v="Samford University"/>
    <x v="492"/>
    <n v="10000"/>
    <x v="26"/>
    <x v="2"/>
    <m/>
    <n v="188"/>
    <x v="0"/>
    <x v="1"/>
    <x v="0"/>
    <s v=""/>
    <x v="1"/>
  </r>
  <r>
    <n v="990"/>
    <s v="Charles G. Koch Charitable Foundation_San Diego State University Research Foundation201414000"/>
    <x v="0"/>
    <s v="San Diego State University Research Foundation"/>
    <x v="358"/>
    <n v="14000"/>
    <x v="26"/>
    <x v="2"/>
    <m/>
    <n v="189"/>
    <x v="0"/>
    <x v="1"/>
    <x v="0"/>
    <s v=""/>
    <x v="1"/>
  </r>
  <r>
    <n v="990"/>
    <s v="Charles G. Koch Charitable Foundation_San Jacinto College20143000"/>
    <x v="0"/>
    <s v="San Jacinto College"/>
    <x v="567"/>
    <n v="3000"/>
    <x v="26"/>
    <x v="2"/>
    <m/>
    <n v="190"/>
    <x v="0"/>
    <x v="1"/>
    <x v="0"/>
    <s v=""/>
    <x v="1"/>
  </r>
  <r>
    <n v="990"/>
    <s v="Charles G. Koch Charitable Foundation_Sarah Lawrence College201415000"/>
    <x v="0"/>
    <s v="Sarah Lawrence College"/>
    <x v="300"/>
    <n v="15000"/>
    <x v="26"/>
    <x v="2"/>
    <m/>
    <n v="191"/>
    <x v="0"/>
    <x v="1"/>
    <x v="0"/>
    <s v=""/>
    <x v="1"/>
  </r>
  <r>
    <n v="990"/>
    <s v="Charles G. Koch Charitable Foundation_Seton Hall University201411000"/>
    <x v="0"/>
    <s v="Seton Hall University"/>
    <x v="227"/>
    <n v="11000"/>
    <x v="26"/>
    <x v="2"/>
    <m/>
    <n v="192"/>
    <x v="0"/>
    <x v="1"/>
    <x v="0"/>
    <s v=""/>
    <x v="1"/>
  </r>
  <r>
    <n v="990"/>
    <s v="Charles G. Koch Charitable Foundation_Shasta College Foundation201410000"/>
    <x v="0"/>
    <s v="Shasta College Foundation"/>
    <x v="568"/>
    <n v="10000"/>
    <x v="26"/>
    <x v="2"/>
    <m/>
    <n v="193"/>
    <x v="0"/>
    <x v="1"/>
    <x v="0"/>
    <s v=""/>
    <x v="1"/>
  </r>
  <r>
    <n v="990"/>
    <s v="Charles G. Koch Charitable Foundation_Society for the Development of Austrian Economics20143500"/>
    <x v="0"/>
    <s v="Society for the Development of Austrian Economics"/>
    <x v="228"/>
    <n v="3500"/>
    <x v="26"/>
    <x v="2"/>
    <m/>
    <n v="194"/>
    <x v="0"/>
    <x v="0"/>
    <x v="0"/>
    <s v=""/>
    <x v="1"/>
  </r>
  <r>
    <n v="990"/>
    <s v="Charles G. Koch Charitable Foundation_Southern Illinois University201414750"/>
    <x v="0"/>
    <s v="Southern Illinois University"/>
    <x v="302"/>
    <n v="14750"/>
    <x v="26"/>
    <x v="2"/>
    <m/>
    <n v="195"/>
    <x v="0"/>
    <x v="1"/>
    <x v="0"/>
    <s v=""/>
    <x v="1"/>
  </r>
  <r>
    <n v="990"/>
    <s v="Charles G. Koch Charitable Foundation_Southern Methodist University2014192000"/>
    <x v="0"/>
    <s v="Southern Methodist University"/>
    <x v="303"/>
    <n v="192000"/>
    <x v="26"/>
    <x v="2"/>
    <m/>
    <n v="196"/>
    <x v="0"/>
    <x v="1"/>
    <x v="0"/>
    <s v=""/>
    <x v="1"/>
  </r>
  <r>
    <n v="990"/>
    <s v="Charles G. Koch Charitable Foundation_Southwestern Law School20144000"/>
    <x v="0"/>
    <s v="Southwestern Law School"/>
    <x v="569"/>
    <n v="4000"/>
    <x v="26"/>
    <x v="2"/>
    <m/>
    <n v="197"/>
    <x v="0"/>
    <x v="1"/>
    <x v="0"/>
    <s v=""/>
    <x v="1"/>
  </r>
  <r>
    <n v="990"/>
    <s v="Charles G. Koch Charitable Foundation_St Ambrose University201412000"/>
    <x v="0"/>
    <s v="St Ambrose University"/>
    <x v="361"/>
    <n v="12000"/>
    <x v="26"/>
    <x v="2"/>
    <m/>
    <n v="198"/>
    <x v="0"/>
    <x v="1"/>
    <x v="0"/>
    <s v=""/>
    <x v="1"/>
  </r>
  <r>
    <n v="990"/>
    <s v="Charles G. Koch Charitable Foundation_St Bonaventure University20148000"/>
    <x v="0"/>
    <s v="St Bonaventure University"/>
    <x v="420"/>
    <n v="8000"/>
    <x v="26"/>
    <x v="2"/>
    <m/>
    <n v="199"/>
    <x v="0"/>
    <x v="1"/>
    <x v="0"/>
    <s v=""/>
    <x v="1"/>
  </r>
  <r>
    <n v="990"/>
    <s v="Charles G. Koch Charitable Foundation_St Cloud State University Foundation20146000"/>
    <x v="0"/>
    <s v="St Cloud State University Foundation"/>
    <x v="188"/>
    <n v="6000"/>
    <x v="26"/>
    <x v="2"/>
    <m/>
    <n v="200"/>
    <x v="0"/>
    <x v="1"/>
    <x v="0"/>
    <s v=""/>
    <x v="1"/>
  </r>
  <r>
    <n v="990"/>
    <s v="Charles G. Koch Charitable Foundation_St Edwards University20145500"/>
    <x v="0"/>
    <s v="St Edwards University"/>
    <x v="362"/>
    <n v="5500"/>
    <x v="26"/>
    <x v="2"/>
    <m/>
    <n v="201"/>
    <x v="0"/>
    <x v="1"/>
    <x v="0"/>
    <s v=""/>
    <x v="1"/>
  </r>
  <r>
    <n v="990"/>
    <s v="Charles G. Koch Charitable Foundation_St John Fisher College20147000"/>
    <x v="0"/>
    <s v="St John Fisher College"/>
    <x v="304"/>
    <n v="7000"/>
    <x v="26"/>
    <x v="2"/>
    <m/>
    <n v="202"/>
    <x v="0"/>
    <x v="1"/>
    <x v="0"/>
    <s v=""/>
    <x v="1"/>
  </r>
  <r>
    <n v="990"/>
    <s v="Charles G. Koch Charitable Foundation_St John's University201446500"/>
    <x v="0"/>
    <s v="St John's University"/>
    <x v="226"/>
    <n v="46500"/>
    <x v="26"/>
    <x v="2"/>
    <m/>
    <n v="203"/>
    <x v="0"/>
    <x v="1"/>
    <x v="0"/>
    <s v=""/>
    <x v="1"/>
  </r>
  <r>
    <n v="990"/>
    <s v="Charles G. Koch Charitable Foundation_St Lawrence University201415300"/>
    <x v="0"/>
    <s v="St Lawrence University"/>
    <x v="161"/>
    <n v="15300"/>
    <x v="26"/>
    <x v="2"/>
    <m/>
    <n v="204"/>
    <x v="0"/>
    <x v="1"/>
    <x v="0"/>
    <s v=""/>
    <x v="1"/>
  </r>
  <r>
    <n v="990"/>
    <s v="Charles G. Koch Charitable Foundation_St Mary's College of Maryland Foundation20144500"/>
    <x v="0"/>
    <s v="St Mary's College of Maryland Foundation"/>
    <x v="421"/>
    <n v="4500"/>
    <x v="26"/>
    <x v="2"/>
    <m/>
    <n v="205"/>
    <x v="0"/>
    <x v="1"/>
    <x v="0"/>
    <s v=""/>
    <x v="1"/>
  </r>
  <r>
    <n v="990"/>
    <s v="Charles G. Koch Charitable Foundation_St Vincent College201415000"/>
    <x v="0"/>
    <s v="St Vincent College"/>
    <x v="305"/>
    <n v="15000"/>
    <x v="26"/>
    <x v="2"/>
    <m/>
    <n v="206"/>
    <x v="0"/>
    <x v="1"/>
    <x v="0"/>
    <s v=""/>
    <x v="1"/>
  </r>
  <r>
    <n v="990"/>
    <s v="Charles G. Koch Charitable Foundation_Stanford University201440000"/>
    <x v="0"/>
    <s v="Stanford University"/>
    <x v="570"/>
    <n v="40000"/>
    <x v="26"/>
    <x v="2"/>
    <m/>
    <n v="207"/>
    <x v="0"/>
    <x v="1"/>
    <x v="0"/>
    <s v=""/>
    <x v="1"/>
  </r>
  <r>
    <n v="990"/>
    <s v="Charles G. Koch Charitable Foundation_State University of New York - Plattsburgh201414000"/>
    <x v="0"/>
    <s v="State University of New York - Plattsburgh"/>
    <x v="294"/>
    <n v="14000"/>
    <x v="26"/>
    <x v="2"/>
    <m/>
    <n v="208"/>
    <x v="0"/>
    <x v="1"/>
    <x v="0"/>
    <s v=""/>
    <x v="1"/>
  </r>
  <r>
    <n v="990"/>
    <s v="Charles G. Koch Charitable Foundation_Stephen F Austin State University201424000"/>
    <x v="0"/>
    <s v="Stephen F Austin State University"/>
    <x v="363"/>
    <n v="24000"/>
    <x v="26"/>
    <x v="2"/>
    <m/>
    <n v="209"/>
    <x v="0"/>
    <x v="1"/>
    <x v="0"/>
    <s v=""/>
    <x v="1"/>
  </r>
  <r>
    <n v="990"/>
    <s v="Charles G. Koch Charitable Foundation_Stonehill College201420000"/>
    <x v="0"/>
    <s v="Stonehill College"/>
    <x v="307"/>
    <n v="20000"/>
    <x v="26"/>
    <x v="2"/>
    <m/>
    <n v="210"/>
    <x v="0"/>
    <x v="1"/>
    <x v="0"/>
    <s v=""/>
    <x v="1"/>
  </r>
  <r>
    <n v="990"/>
    <s v="Charles G. Koch Charitable Foundation_Strata Policy, Inc20141120000"/>
    <x v="0"/>
    <s v="Strata Policy, Inc"/>
    <x v="571"/>
    <n v="1120000"/>
    <x v="26"/>
    <x v="2"/>
    <m/>
    <n v="211"/>
    <x v="0"/>
    <x v="0"/>
    <x v="0"/>
    <s v=""/>
    <x v="1"/>
  </r>
  <r>
    <n v="990"/>
    <s v="Charles G. Koch Charitable Foundation_Suffolk University20145000"/>
    <x v="0"/>
    <s v="Suffolk University"/>
    <x v="163"/>
    <n v="5000"/>
    <x v="26"/>
    <x v="2"/>
    <m/>
    <n v="212"/>
    <x v="0"/>
    <x v="1"/>
    <x v="0"/>
    <s v=""/>
    <x v="1"/>
  </r>
  <r>
    <n v="990"/>
    <s v="Charles G. Koch Charitable Foundation_Susquehanna University20147000"/>
    <x v="0"/>
    <s v="Susquehanna University"/>
    <x v="572"/>
    <n v="7000"/>
    <x v="26"/>
    <x v="2"/>
    <m/>
    <n v="213"/>
    <x v="0"/>
    <x v="1"/>
    <x v="0"/>
    <s v=""/>
    <x v="1"/>
  </r>
  <r>
    <n v="990"/>
    <s v="Charles G. Koch Charitable Foundation_Taliesin Nexus2014100000"/>
    <x v="0"/>
    <s v="Taliesin Nexus"/>
    <x v="573"/>
    <n v="100000"/>
    <x v="26"/>
    <x v="2"/>
    <m/>
    <n v="214"/>
    <x v="0"/>
    <x v="0"/>
    <x v="0"/>
    <s v=""/>
    <x v="1"/>
  </r>
  <r>
    <n v="990"/>
    <s v="Charles G. Koch Charitable Foundation_Tax Foundation2014425000"/>
    <x v="0"/>
    <s v="Tax Foundation"/>
    <x v="119"/>
    <n v="425000"/>
    <x v="26"/>
    <x v="2"/>
    <m/>
    <n v="215"/>
    <x v="0"/>
    <x v="0"/>
    <x v="0"/>
    <s v="http://www.sourcewatch.org/index.php/Tax_Foundation"/>
    <x v="2"/>
  </r>
  <r>
    <n v="990"/>
    <s v="Charles G. Koch Charitable Foundation_Texas A&amp;M University Foundation201484000"/>
    <x v="0"/>
    <s v="Texas A&amp;M University Foundation"/>
    <x v="13"/>
    <n v="84000"/>
    <x v="26"/>
    <x v="2"/>
    <m/>
    <n v="216"/>
    <x v="0"/>
    <x v="1"/>
    <x v="0"/>
    <s v=""/>
    <x v="1"/>
  </r>
  <r>
    <n v="990"/>
    <s v="Charles G. Koch Charitable Foundation_Texas Public Policy Foundation2014200000"/>
    <x v="0"/>
    <s v="Texas Public Policy Foundation"/>
    <x v="138"/>
    <n v="200000"/>
    <x v="26"/>
    <x v="2"/>
    <m/>
    <n v="217"/>
    <x v="0"/>
    <x v="0"/>
    <x v="0"/>
    <s v="https://www.desmogblog.com/texas-public-policy-foundation"/>
    <x v="0"/>
  </r>
  <r>
    <n v="990"/>
    <s v="Charles G. Koch Charitable Foundation_Texas State University - San Marcos20148000"/>
    <x v="0"/>
    <s v="Texas State University - San Marcos"/>
    <x v="308"/>
    <n v="8000"/>
    <x v="26"/>
    <x v="2"/>
    <m/>
    <n v="218"/>
    <x v="0"/>
    <x v="1"/>
    <x v="0"/>
    <s v=""/>
    <x v="1"/>
  </r>
  <r>
    <n v="990"/>
    <s v="Charles G. Koch Charitable Foundation_Texas Tech University Foundation201416000"/>
    <x v="0"/>
    <s v="Texas Tech University Foundation"/>
    <x v="497"/>
    <n v="16000"/>
    <x v="26"/>
    <x v="2"/>
    <m/>
    <n v="219"/>
    <x v="0"/>
    <x v="1"/>
    <x v="0"/>
    <s v=""/>
    <x v="1"/>
  </r>
  <r>
    <n v="990"/>
    <s v="Charles G. Koch Charitable Foundation_Catholic University of America2014610000"/>
    <x v="0"/>
    <s v="Catholic University of America"/>
    <x v="424"/>
    <n v="610000"/>
    <x v="26"/>
    <x v="2"/>
    <m/>
    <n v="220"/>
    <x v="0"/>
    <x v="1"/>
    <x v="0"/>
    <s v=""/>
    <x v="1"/>
  </r>
  <r>
    <n v="990"/>
    <s v="Charles G. Koch Charitable Foundation_The College of New Jersey201416000"/>
    <x v="0"/>
    <s v="The College of New Jersey"/>
    <x v="364"/>
    <n v="16000"/>
    <x v="26"/>
    <x v="2"/>
    <m/>
    <n v="221"/>
    <x v="0"/>
    <x v="1"/>
    <x v="0"/>
    <s v=""/>
    <x v="1"/>
  </r>
  <r>
    <n v="990"/>
    <s v="Charles G. Koch Charitable Foundation_The Curators of the University of Missouri20145000"/>
    <x v="0"/>
    <s v="The Curators of the University of Missouri"/>
    <x v="574"/>
    <n v="5000"/>
    <x v="26"/>
    <x v="2"/>
    <m/>
    <n v="222"/>
    <x v="0"/>
    <x v="1"/>
    <x v="0"/>
    <s v=""/>
    <x v="1"/>
  </r>
  <r>
    <n v="990"/>
    <s v="Charles G. Koch Charitable Foundation_The Foundation for Grossmont &amp; Cuyamaca Colleges20145000"/>
    <x v="0"/>
    <s v="The Foundation for Grossmont &amp; Cuyamaca Colleges"/>
    <x v="498"/>
    <n v="5000"/>
    <x v="26"/>
    <x v="2"/>
    <m/>
    <n v="223"/>
    <x v="0"/>
    <x v="1"/>
    <x v="0"/>
    <s v=""/>
    <x v="1"/>
  </r>
  <r>
    <n v="990"/>
    <s v="Charles G. Koch Charitable Foundation_Fund for American Studies201430000"/>
    <x v="0"/>
    <s v="Fund for American Studies"/>
    <x v="116"/>
    <n v="30000"/>
    <x v="26"/>
    <x v="2"/>
    <m/>
    <n v="224"/>
    <x v="0"/>
    <x v="0"/>
    <x v="0"/>
    <s v="https://www.sourcewatch.org/index.php/Fund_for_American_Studies"/>
    <x v="2"/>
  </r>
  <r>
    <n v="990"/>
    <s v="Charles G. Koch Charitable Foundation_Heritage Foundation, The2014200000"/>
    <x v="0"/>
    <s v="Heritage Foundation, The"/>
    <x v="4"/>
    <n v="200000"/>
    <x v="26"/>
    <x v="2"/>
    <m/>
    <n v="225"/>
    <x v="0"/>
    <x v="0"/>
    <x v="0"/>
    <s v="https://www.desmogblog.com/heritage-foundation"/>
    <x v="0"/>
  </r>
  <r>
    <n v="990"/>
    <s v="Charles G. Koch Charitable Foundation_The Undercurrent TU Publications201414000"/>
    <x v="0"/>
    <s v="The Undercurrent TU Publications"/>
    <x v="575"/>
    <n v="14000"/>
    <x v="26"/>
    <x v="2"/>
    <m/>
    <n v="226"/>
    <x v="0"/>
    <x v="0"/>
    <x v="0"/>
    <s v=""/>
    <x v="1"/>
  </r>
  <r>
    <n v="990"/>
    <s v="Charles G. Koch Charitable Foundation_Tower Foundation of San Jose State University201430000"/>
    <x v="0"/>
    <s v="Tower Foundation of San Jose State University"/>
    <x v="189"/>
    <n v="30000"/>
    <x v="26"/>
    <x v="2"/>
    <m/>
    <n v="227"/>
    <x v="0"/>
    <x v="1"/>
    <x v="0"/>
    <s v=""/>
    <x v="1"/>
  </r>
  <r>
    <n v="990"/>
    <s v="Charles G. Koch Charitable Foundation_Towson University Foundation20146000"/>
    <x v="0"/>
    <s v="Towson University Foundation"/>
    <x v="190"/>
    <n v="6000"/>
    <x v="26"/>
    <x v="2"/>
    <m/>
    <n v="228"/>
    <x v="0"/>
    <x v="1"/>
    <x v="0"/>
    <s v=""/>
    <x v="1"/>
  </r>
  <r>
    <n v="990"/>
    <s v="Charles G. Koch Charitable Foundation_Trinity College201413000"/>
    <x v="0"/>
    <s v="Trinity College"/>
    <x v="191"/>
    <n v="13000"/>
    <x v="26"/>
    <x v="2"/>
    <m/>
    <n v="229"/>
    <x v="0"/>
    <x v="1"/>
    <x v="0"/>
    <s v=""/>
    <x v="1"/>
  </r>
  <r>
    <n v="990"/>
    <s v="Charles G. Koch Charitable Foundation_Troy University Foundation2014298500"/>
    <x v="0"/>
    <s v="Troy University Foundation"/>
    <x v="309"/>
    <n v="298500"/>
    <x v="26"/>
    <x v="2"/>
    <m/>
    <n v="230"/>
    <x v="0"/>
    <x v="1"/>
    <x v="0"/>
    <s v=""/>
    <x v="1"/>
  </r>
  <r>
    <n v="990"/>
    <s v="Charles G. Koch Charitable Foundation_University Enterprises Corporation201410500"/>
    <x v="0"/>
    <s v="University Enterprises Corporation"/>
    <x v="428"/>
    <n v="10500"/>
    <x v="26"/>
    <x v="2"/>
    <m/>
    <n v="231"/>
    <x v="0"/>
    <x v="1"/>
    <x v="0"/>
    <s v=""/>
    <x v="1"/>
  </r>
  <r>
    <n v="990"/>
    <s v="Charles G. Koch Charitable Foundation_University of Arizona Foundation201423500"/>
    <x v="0"/>
    <s v="University of Arizona Foundation"/>
    <x v="233"/>
    <n v="23500"/>
    <x v="26"/>
    <x v="2"/>
    <m/>
    <n v="232"/>
    <x v="0"/>
    <x v="1"/>
    <x v="0"/>
    <s v=""/>
    <x v="1"/>
  </r>
  <r>
    <n v="990"/>
    <s v="Charles G. Koch Charitable Foundation_University of Arkansas Foundation201430000"/>
    <x v="0"/>
    <s v="University of Arkansas Foundation"/>
    <x v="311"/>
    <n v="30000"/>
    <x v="26"/>
    <x v="2"/>
    <m/>
    <n v="233"/>
    <x v="0"/>
    <x v="1"/>
    <x v="0"/>
    <s v=""/>
    <x v="1"/>
  </r>
  <r>
    <n v="990"/>
    <s v="Charles G. Koch Charitable Foundation_University of California - Irvine201410000"/>
    <x v="0"/>
    <s v="University of California - Irvine"/>
    <x v="234"/>
    <n v="10000"/>
    <x v="26"/>
    <x v="2"/>
    <m/>
    <n v="234"/>
    <x v="0"/>
    <x v="1"/>
    <x v="0"/>
    <s v=""/>
    <x v="1"/>
  </r>
  <r>
    <n v="990"/>
    <s v="Charles G. Koch Charitable Foundation_University of Central Arkansas Foundation20146500"/>
    <x v="0"/>
    <s v="University of Central Arkansas Foundation"/>
    <x v="312"/>
    <n v="6500"/>
    <x v="26"/>
    <x v="2"/>
    <m/>
    <n v="235"/>
    <x v="0"/>
    <x v="1"/>
    <x v="0"/>
    <s v=""/>
    <x v="1"/>
  </r>
  <r>
    <n v="990"/>
    <s v="Charles G. Koch Charitable Foundation_University of Chicago20145000"/>
    <x v="0"/>
    <s v="University of Chicago"/>
    <x v="576"/>
    <n v="5000"/>
    <x v="26"/>
    <x v="2"/>
    <m/>
    <n v="236"/>
    <x v="0"/>
    <x v="1"/>
    <x v="0"/>
    <s v=""/>
    <x v="1"/>
  </r>
  <r>
    <n v="990"/>
    <s v="Charles G. Koch Charitable Foundation_University of Colorado Foundation20146000"/>
    <x v="0"/>
    <s v="University of Colorado Foundation"/>
    <x v="235"/>
    <n v="6000"/>
    <x v="26"/>
    <x v="2"/>
    <m/>
    <n v="237"/>
    <x v="0"/>
    <x v="1"/>
    <x v="0"/>
    <s v=""/>
    <x v="1"/>
  </r>
  <r>
    <n v="990"/>
    <s v="Charles G. Koch Charitable Foundation_University of Connecticut20142500"/>
    <x v="0"/>
    <s v="University of Connecticut"/>
    <x v="577"/>
    <n v="2500"/>
    <x v="26"/>
    <x v="2"/>
    <m/>
    <n v="238"/>
    <x v="0"/>
    <x v="1"/>
    <x v="0"/>
    <s v=""/>
    <x v="1"/>
  </r>
  <r>
    <n v="990"/>
    <s v="Charles G. Koch Charitable Foundation_University of Dallas201416000"/>
    <x v="0"/>
    <s v="University of Dallas"/>
    <x v="313"/>
    <n v="16000"/>
    <x v="26"/>
    <x v="2"/>
    <m/>
    <n v="239"/>
    <x v="0"/>
    <x v="1"/>
    <x v="0"/>
    <s v=""/>
    <x v="1"/>
  </r>
  <r>
    <n v="990"/>
    <s v="Charles G. Koch Charitable Foundation_University of Dayton201420000"/>
    <x v="0"/>
    <s v="University of Dayton"/>
    <x v="314"/>
    <n v="20000"/>
    <x v="26"/>
    <x v="2"/>
    <m/>
    <n v="240"/>
    <x v="0"/>
    <x v="1"/>
    <x v="0"/>
    <s v=""/>
    <x v="1"/>
  </r>
  <r>
    <n v="990"/>
    <s v="Charles G. Koch Charitable Foundation_University of Georgia20149000"/>
    <x v="0"/>
    <s v="University of Georgia"/>
    <x v="578"/>
    <n v="9000"/>
    <x v="26"/>
    <x v="2"/>
    <m/>
    <n v="241"/>
    <x v="0"/>
    <x v="1"/>
    <x v="0"/>
    <s v=""/>
    <x v="1"/>
  </r>
  <r>
    <n v="990"/>
    <s v="Charles G. Koch Charitable Foundation_University of Kentucky2014119500"/>
    <x v="0"/>
    <s v="University of Kentucky"/>
    <x v="316"/>
    <n v="119500"/>
    <x v="26"/>
    <x v="2"/>
    <m/>
    <n v="242"/>
    <x v="0"/>
    <x v="1"/>
    <x v="0"/>
    <s v=""/>
    <x v="1"/>
  </r>
  <r>
    <n v="990"/>
    <s v="Charles G. Koch Charitable Foundation_University of Louisville College of Business201418500"/>
    <x v="0"/>
    <s v="University of Louisville College of Business"/>
    <x v="317"/>
    <n v="18500"/>
    <x v="26"/>
    <x v="2"/>
    <m/>
    <n v="243"/>
    <x v="0"/>
    <x v="1"/>
    <x v="0"/>
    <s v=""/>
    <x v="1"/>
  </r>
  <r>
    <n v="990"/>
    <s v="Charles G. Koch Charitable Foundation_University of Maine - Machias20145000"/>
    <x v="0"/>
    <s v="University of Maine - Machias"/>
    <x v="318"/>
    <n v="5000"/>
    <x v="26"/>
    <x v="2"/>
    <m/>
    <n v="244"/>
    <x v="0"/>
    <x v="1"/>
    <x v="0"/>
    <s v=""/>
    <x v="1"/>
  </r>
  <r>
    <n v="990"/>
    <s v="Charles G. Koch Charitable Foundation_University of Maryland - Baltimore County201413500"/>
    <x v="0"/>
    <s v="University of Maryland - Baltimore County"/>
    <x v="368"/>
    <n v="13500"/>
    <x v="26"/>
    <x v="2"/>
    <m/>
    <n v="245"/>
    <x v="0"/>
    <x v="1"/>
    <x v="0"/>
    <s v=""/>
    <x v="1"/>
  </r>
  <r>
    <n v="990"/>
    <s v="Charles G. Koch Charitable Foundation_University of Minnesota - Duluth20146500"/>
    <x v="0"/>
    <s v="University of Minnesota - Duluth"/>
    <x v="579"/>
    <n v="6500"/>
    <x v="26"/>
    <x v="2"/>
    <m/>
    <n v="246"/>
    <x v="0"/>
    <x v="1"/>
    <x v="0"/>
    <s v=""/>
    <x v="1"/>
  </r>
  <r>
    <n v="990"/>
    <s v="Charles G. Koch Charitable Foundation_University of Mississippi2014-4136"/>
    <x v="0"/>
    <s v="University of Mississippi"/>
    <x v="370"/>
    <n v="-4136"/>
    <x v="26"/>
    <x v="2"/>
    <m/>
    <n v="247"/>
    <x v="0"/>
    <x v="1"/>
    <x v="0"/>
    <s v=""/>
    <x v="1"/>
  </r>
  <r>
    <n v="990"/>
    <s v="Charles G. Koch Charitable Foundation_University of Missouri - Columbia Political Science Department201436000"/>
    <x v="0"/>
    <s v="University of Missouri - Columbia Political Science Department"/>
    <x v="193"/>
    <n v="36000"/>
    <x v="26"/>
    <x v="2"/>
    <m/>
    <n v="248"/>
    <x v="0"/>
    <x v="1"/>
    <x v="0"/>
    <s v=""/>
    <x v="1"/>
  </r>
  <r>
    <n v="990"/>
    <s v="Charles G. Koch Charitable Foundation_University of Nevada - Reno20146000"/>
    <x v="0"/>
    <s v="University of Nevada - Reno"/>
    <x v="320"/>
    <n v="6000"/>
    <x v="26"/>
    <x v="2"/>
    <m/>
    <n v="249"/>
    <x v="0"/>
    <x v="1"/>
    <x v="0"/>
    <s v=""/>
    <x v="1"/>
  </r>
  <r>
    <n v="990"/>
    <s v="Charles G. Koch Charitable Foundation_University of New Orleans Foundation201415000"/>
    <x v="0"/>
    <s v="University of New Orleans Foundation"/>
    <x v="432"/>
    <n v="15000"/>
    <x v="26"/>
    <x v="2"/>
    <m/>
    <n v="250"/>
    <x v="0"/>
    <x v="1"/>
    <x v="0"/>
    <s v=""/>
    <x v="1"/>
  </r>
  <r>
    <n v="990"/>
    <s v="Charles G. Koch Charitable Foundation_University of North Carolina - Chapel Hill2014139100"/>
    <x v="0"/>
    <s v="University of North Carolina - Chapel Hill"/>
    <x v="319"/>
    <n v="139100"/>
    <x v="26"/>
    <x v="2"/>
    <m/>
    <n v="251"/>
    <x v="0"/>
    <x v="1"/>
    <x v="0"/>
    <s v=""/>
    <x v="1"/>
  </r>
  <r>
    <n v="990"/>
    <s v="Charles G. Koch Charitable Foundation_University of North Texas20143000"/>
    <x v="0"/>
    <s v="University of North Texas"/>
    <x v="580"/>
    <n v="3000"/>
    <x v="26"/>
    <x v="2"/>
    <m/>
    <n v="252"/>
    <x v="0"/>
    <x v="1"/>
    <x v="0"/>
    <s v=""/>
    <x v="1"/>
  </r>
  <r>
    <n v="990"/>
    <s v="Charles G. Koch Charitable Foundation_University of Notre Dame201460000"/>
    <x v="0"/>
    <s v="University of Notre Dame"/>
    <x v="321"/>
    <n v="60000"/>
    <x v="26"/>
    <x v="2"/>
    <m/>
    <n v="253"/>
    <x v="0"/>
    <x v="1"/>
    <x v="0"/>
    <s v=""/>
    <x v="1"/>
  </r>
  <r>
    <n v="990"/>
    <s v="Charles G. Koch Charitable Foundation_University of Oklahoma20143000"/>
    <x v="0"/>
    <s v="University of Oklahoma"/>
    <x v="322"/>
    <n v="3000"/>
    <x v="26"/>
    <x v="2"/>
    <m/>
    <n v="254"/>
    <x v="0"/>
    <x v="1"/>
    <x v="0"/>
    <s v=""/>
    <x v="1"/>
  </r>
  <r>
    <n v="990"/>
    <s v="Charles G. Koch Charitable Foundation_University of Pittsburgh20145000"/>
    <x v="0"/>
    <s v="University of Pittsburgh"/>
    <x v="581"/>
    <n v="5000"/>
    <x v="26"/>
    <x v="2"/>
    <m/>
    <n v="255"/>
    <x v="0"/>
    <x v="1"/>
    <x v="0"/>
    <s v=""/>
    <x v="1"/>
  </r>
  <r>
    <n v="990"/>
    <s v="Charles G. Koch Charitable Foundation_University of Richmond201412300"/>
    <x v="0"/>
    <s v="University of Richmond"/>
    <x v="328"/>
    <n v="12300"/>
    <x v="26"/>
    <x v="2"/>
    <m/>
    <n v="256"/>
    <x v="0"/>
    <x v="1"/>
    <x v="0"/>
    <s v=""/>
    <x v="1"/>
  </r>
  <r>
    <n v="990"/>
    <s v="Charles G. Koch Charitable Foundation_University of San Diego201414200"/>
    <x v="0"/>
    <s v="University of San Diego"/>
    <x v="237"/>
    <n v="14200"/>
    <x v="26"/>
    <x v="2"/>
    <m/>
    <n v="257"/>
    <x v="0"/>
    <x v="1"/>
    <x v="0"/>
    <s v=""/>
    <x v="1"/>
  </r>
  <r>
    <n v="990"/>
    <s v="Charles G. Koch Charitable Foundation_University of South Alabama20147000"/>
    <x v="0"/>
    <s v="University of South Alabama"/>
    <x v="238"/>
    <n v="7000"/>
    <x v="26"/>
    <x v="2"/>
    <m/>
    <n v="258"/>
    <x v="0"/>
    <x v="1"/>
    <x v="0"/>
    <s v=""/>
    <x v="1"/>
  </r>
  <r>
    <n v="990"/>
    <s v="Charles G. Koch Charitable Foundation_University of South Florida Foundation20143200"/>
    <x v="0"/>
    <s v="University of South Florida Foundation"/>
    <x v="323"/>
    <n v="3200"/>
    <x v="26"/>
    <x v="2"/>
    <m/>
    <n v="259"/>
    <x v="0"/>
    <x v="1"/>
    <x v="0"/>
    <s v=""/>
    <x v="1"/>
  </r>
  <r>
    <n v="990"/>
    <s v="Charles G. Koch Charitable Foundation_University of St Thomas20146000"/>
    <x v="0"/>
    <s v="University of St Thomas"/>
    <x v="194"/>
    <n v="6000"/>
    <x v="26"/>
    <x v="2"/>
    <m/>
    <n v="260"/>
    <x v="0"/>
    <x v="1"/>
    <x v="0"/>
    <s v=""/>
    <x v="1"/>
  </r>
  <r>
    <n v="990"/>
    <s v="Charles G. Koch Charitable Foundation_University of Tampa20147000"/>
    <x v="0"/>
    <s v="University of Tampa"/>
    <x v="582"/>
    <n v="7000"/>
    <x v="26"/>
    <x v="2"/>
    <m/>
    <n v="261"/>
    <x v="0"/>
    <x v="1"/>
    <x v="0"/>
    <s v=""/>
    <x v="1"/>
  </r>
  <r>
    <n v="990"/>
    <s v="Charles G. Koch Charitable Foundation_University of Tennessee - Knoxville20148000"/>
    <x v="0"/>
    <s v="University of Tennessee - Knoxville"/>
    <x v="434"/>
    <n v="8000"/>
    <x v="26"/>
    <x v="2"/>
    <m/>
    <n v="262"/>
    <x v="0"/>
    <x v="1"/>
    <x v="0"/>
    <s v=""/>
    <x v="1"/>
  </r>
  <r>
    <n v="990"/>
    <s v="Charles G. Koch Charitable Foundation_University of Texas - Austin20149208"/>
    <x v="0"/>
    <s v="University of Texas - Austin"/>
    <x v="139"/>
    <n v="9208"/>
    <x v="26"/>
    <x v="2"/>
    <m/>
    <n v="263"/>
    <x v="0"/>
    <x v="1"/>
    <x v="0"/>
    <s v=""/>
    <x v="1"/>
  </r>
  <r>
    <n v="990"/>
    <s v="Charles G. Koch Charitable Foundation_University of Tulsa20145000"/>
    <x v="0"/>
    <s v="University of Tulsa"/>
    <x v="372"/>
    <n v="5000"/>
    <x v="26"/>
    <x v="2"/>
    <m/>
    <n v="264"/>
    <x v="0"/>
    <x v="1"/>
    <x v="0"/>
    <s v=""/>
    <x v="1"/>
  </r>
  <r>
    <n v="990"/>
    <s v="Charles G. Koch Charitable Foundation_University of Virginia20145000"/>
    <x v="0"/>
    <s v="University of Virginia"/>
    <x v="373"/>
    <n v="5000"/>
    <x v="26"/>
    <x v="2"/>
    <m/>
    <n v="265"/>
    <x v="0"/>
    <x v="1"/>
    <x v="0"/>
    <s v=""/>
    <x v="1"/>
  </r>
  <r>
    <n v="990"/>
    <s v="Charles G. Koch Charitable Foundation_University of Washington Campus2014-2003"/>
    <x v="0"/>
    <s v="University of Washington Campus"/>
    <x v="435"/>
    <n v="-2003"/>
    <x v="26"/>
    <x v="2"/>
    <m/>
    <n v="266"/>
    <x v="0"/>
    <x v="1"/>
    <x v="0"/>
    <s v=""/>
    <x v="1"/>
  </r>
  <r>
    <n v="990"/>
    <s v="Charles G. Koch Charitable Foundation_University of West Florida Foundation20148000"/>
    <x v="0"/>
    <s v="University of West Florida Foundation"/>
    <x v="325"/>
    <n v="8000"/>
    <x v="26"/>
    <x v="2"/>
    <m/>
    <n v="267"/>
    <x v="0"/>
    <x v="1"/>
    <x v="0"/>
    <s v=""/>
    <x v="1"/>
  </r>
  <r>
    <n v="990"/>
    <s v="Charles G. Koch Charitable Foundation_University of Wisconsin Foundation201499000"/>
    <x v="0"/>
    <s v="University of Wisconsin Foundation"/>
    <x v="326"/>
    <n v="99000"/>
    <x v="26"/>
    <x v="2"/>
    <m/>
    <n v="268"/>
    <x v="0"/>
    <x v="1"/>
    <x v="0"/>
    <s v=""/>
    <x v="1"/>
  </r>
  <r>
    <n v="990"/>
    <s v="Charles G. Koch Charitable Foundation_Utah State University201465000"/>
    <x v="0"/>
    <s v="Utah State University"/>
    <x v="164"/>
    <n v="65000"/>
    <x v="26"/>
    <x v="2"/>
    <m/>
    <n v="269"/>
    <x v="0"/>
    <x v="1"/>
    <x v="0"/>
    <s v=""/>
    <x v="1"/>
  </r>
  <r>
    <n v="990"/>
    <s v="Charles G. Koch Charitable Foundation_Victims of Communism Memorial Foundation201465905"/>
    <x v="0"/>
    <s v="Victims of Communism Memorial Foundation"/>
    <x v="239"/>
    <n v="65905"/>
    <x v="26"/>
    <x v="2"/>
    <m/>
    <n v="270"/>
    <x v="0"/>
    <x v="0"/>
    <x v="0"/>
    <s v="https://www.sourcewatch.org/index.php/Victims_of_Communism_Memorial_Foundation"/>
    <x v="2"/>
  </r>
  <r>
    <n v="990"/>
    <s v="Charles G. Koch Charitable Foundation_Virginia Military Institute Foundation201410500"/>
    <x v="0"/>
    <s v="Virginia Military Institute Foundation"/>
    <x v="583"/>
    <n v="10500"/>
    <x v="26"/>
    <x v="2"/>
    <m/>
    <n v="271"/>
    <x v="0"/>
    <x v="1"/>
    <x v="0"/>
    <s v="https://www.sourcewatch.org/index.php/Virginia_Military_Institute"/>
    <x v="2"/>
  </r>
  <r>
    <n v="990"/>
    <s v="Charles G. Koch Charitable Foundation_Wake Forest University201487000"/>
    <x v="0"/>
    <s v="Wake Forest University"/>
    <x v="240"/>
    <n v="87000"/>
    <x v="26"/>
    <x v="2"/>
    <m/>
    <n v="272"/>
    <x v="0"/>
    <x v="1"/>
    <x v="0"/>
    <s v=""/>
    <x v="1"/>
  </r>
  <r>
    <n v="990"/>
    <s v="Charles G. Koch Charitable Foundation_Wake Technical Community College20145000"/>
    <x v="0"/>
    <s v="Wake Technical Community College"/>
    <x v="584"/>
    <n v="5000"/>
    <x v="26"/>
    <x v="2"/>
    <m/>
    <n v="273"/>
    <x v="0"/>
    <x v="1"/>
    <x v="0"/>
    <s v=""/>
    <x v="1"/>
  </r>
  <r>
    <n v="990"/>
    <s v="Charles G. Koch Charitable Foundation_Washington College201410000"/>
    <x v="0"/>
    <s v="Washington College"/>
    <x v="437"/>
    <n v="10000"/>
    <x v="26"/>
    <x v="2"/>
    <m/>
    <n v="274"/>
    <x v="0"/>
    <x v="1"/>
    <x v="0"/>
    <s v=""/>
    <x v="1"/>
  </r>
  <r>
    <n v="990"/>
    <s v="Charles G. Koch Charitable Foundation_Washington University - St Louis2014-2671"/>
    <x v="0"/>
    <s v="Washington University - St Louis"/>
    <x v="15"/>
    <n v="-2671"/>
    <x v="26"/>
    <x v="2"/>
    <m/>
    <n v="275"/>
    <x v="0"/>
    <x v="1"/>
    <x v="0"/>
    <s v=""/>
    <x v="1"/>
  </r>
  <r>
    <n v="990"/>
    <s v="Charles G. Koch Charitable Foundation_Webber International University20146000"/>
    <x v="0"/>
    <s v="Webber International University"/>
    <x v="374"/>
    <n v="6000"/>
    <x v="26"/>
    <x v="2"/>
    <m/>
    <n v="276"/>
    <x v="0"/>
    <x v="1"/>
    <x v="0"/>
    <s v=""/>
    <x v="1"/>
  </r>
  <r>
    <n v="990"/>
    <s v="Charles G. Koch Charitable Foundation_Wellesley College20147000"/>
    <x v="0"/>
    <s v="Wellesley College"/>
    <x v="438"/>
    <n v="7000"/>
    <x v="26"/>
    <x v="2"/>
    <m/>
    <n v="277"/>
    <x v="0"/>
    <x v="1"/>
    <x v="0"/>
    <s v=""/>
    <x v="1"/>
  </r>
  <r>
    <n v="990"/>
    <s v="Charles G. Koch Charitable Foundation_Wesleyan College20149000"/>
    <x v="0"/>
    <s v="Wesleyan College"/>
    <x v="329"/>
    <n v="9000"/>
    <x v="26"/>
    <x v="2"/>
    <m/>
    <n v="278"/>
    <x v="0"/>
    <x v="1"/>
    <x v="0"/>
    <s v=""/>
    <x v="1"/>
  </r>
  <r>
    <n v="990"/>
    <s v="Charles G. Koch Charitable Foundation_West Liberty University Research Corporation201410000"/>
    <x v="0"/>
    <s v="West Liberty University Research Corporation"/>
    <x v="507"/>
    <n v="10000"/>
    <x v="26"/>
    <x v="2"/>
    <m/>
    <n v="279"/>
    <x v="0"/>
    <x v="1"/>
    <x v="0"/>
    <s v=""/>
    <x v="1"/>
  </r>
  <r>
    <n v="990"/>
    <s v="Charles G. Koch Charitable Foundation_West Texas A&amp;M University201414500"/>
    <x v="0"/>
    <s v="West Texas A&amp;M University"/>
    <x v="241"/>
    <n v="14500"/>
    <x v="26"/>
    <x v="2"/>
    <m/>
    <n v="280"/>
    <x v="0"/>
    <x v="1"/>
    <x v="0"/>
    <s v=""/>
    <x v="1"/>
  </r>
  <r>
    <n v="990"/>
    <s v="Charles G. Koch Charitable Foundation_West Virginia University2014239025"/>
    <x v="0"/>
    <s v="West Virginia University"/>
    <x v="151"/>
    <n v="239025"/>
    <x v="26"/>
    <x v="2"/>
    <m/>
    <n v="281"/>
    <x v="0"/>
    <x v="1"/>
    <x v="0"/>
    <s v=""/>
    <x v="1"/>
  </r>
  <r>
    <n v="990"/>
    <s v="Charles G. Koch Charitable Foundation_Western Carolina University201416000"/>
    <x v="0"/>
    <s v="Western Carolina University"/>
    <x v="375"/>
    <n v="16000"/>
    <x v="26"/>
    <x v="2"/>
    <m/>
    <n v="282"/>
    <x v="0"/>
    <x v="1"/>
    <x v="0"/>
    <s v=""/>
    <x v="1"/>
  </r>
  <r>
    <n v="990"/>
    <s v="Charles G. Koch Charitable Foundation_Western Kentucky University201415000"/>
    <x v="0"/>
    <s v="Western Kentucky University"/>
    <x v="330"/>
    <n v="15000"/>
    <x v="26"/>
    <x v="2"/>
    <m/>
    <n v="283"/>
    <x v="0"/>
    <x v="1"/>
    <x v="0"/>
    <s v=""/>
    <x v="1"/>
  </r>
  <r>
    <n v="990"/>
    <s v="Charles G. Koch Charitable Foundation_Western Michigan University20147000"/>
    <x v="0"/>
    <s v="Western Michigan University"/>
    <x v="376"/>
    <n v="7000"/>
    <x v="26"/>
    <x v="2"/>
    <m/>
    <n v="284"/>
    <x v="0"/>
    <x v="1"/>
    <x v="0"/>
    <s v=""/>
    <x v="1"/>
  </r>
  <r>
    <n v="990"/>
    <s v="Charles G. Koch Charitable Foundation_Wingate University20143000"/>
    <x v="0"/>
    <s v="Wingate University"/>
    <x v="585"/>
    <n v="3000"/>
    <x v="26"/>
    <x v="2"/>
    <m/>
    <n v="285"/>
    <x v="0"/>
    <x v="1"/>
    <x v="0"/>
    <s v=""/>
    <x v="1"/>
  </r>
  <r>
    <n v="990"/>
    <s v="Charles G. Koch Charitable Foundation_Winston-Salem State University201411800"/>
    <x v="0"/>
    <s v="Winston-Salem State University"/>
    <x v="332"/>
    <n v="11800"/>
    <x v="26"/>
    <x v="2"/>
    <m/>
    <n v="286"/>
    <x v="0"/>
    <x v="1"/>
    <x v="0"/>
    <s v=""/>
    <x v="1"/>
  </r>
  <r>
    <n v="990"/>
    <s v="Charles G. Koch Charitable Foundation_Winthrop University20144500"/>
    <x v="0"/>
    <s v="Winthrop University"/>
    <x v="509"/>
    <n v="4500"/>
    <x v="26"/>
    <x v="2"/>
    <m/>
    <n v="287"/>
    <x v="0"/>
    <x v="1"/>
    <x v="0"/>
    <s v=""/>
    <x v="1"/>
  </r>
  <r>
    <n v="990"/>
    <s v="Charles G. Koch Charitable Foundation_Wofford College20146500"/>
    <x v="0"/>
    <s v="Wofford College"/>
    <x v="441"/>
    <n v="6500"/>
    <x v="26"/>
    <x v="2"/>
    <m/>
    <n v="288"/>
    <x v="0"/>
    <x v="1"/>
    <x v="0"/>
    <s v=""/>
    <x v="1"/>
  </r>
  <r>
    <n v="990"/>
    <s v="Charles G. Koch Charitable Foundation_York College of Pennsylvania20142000"/>
    <x v="0"/>
    <s v="York College of Pennsylvania"/>
    <x v="586"/>
    <n v="2000"/>
    <x v="26"/>
    <x v="2"/>
    <m/>
    <n v="289"/>
    <x v="0"/>
    <x v="1"/>
    <x v="0"/>
    <s v=""/>
    <x v="1"/>
  </r>
  <r>
    <n v="990"/>
    <s v="Charles G. Koch Charitable Foundation_Young Americans for Liberty Foundation2014192350"/>
    <x v="0"/>
    <s v="Young Americans for Liberty Foundation"/>
    <x v="442"/>
    <n v="192350"/>
    <x v="26"/>
    <x v="2"/>
    <m/>
    <n v="290"/>
    <x v="0"/>
    <x v="0"/>
    <x v="0"/>
    <s v="https://www.sourcewatch.org/index.php/Young_Americans_for_Liberty"/>
    <x v="2"/>
  </r>
  <r>
    <n v="990"/>
    <s v="Charles G. Koch Charitable Foundation_Youth Entrepreneurs of Kansas2014100000"/>
    <x v="0"/>
    <s v="Youth Entrepreneurs of Kansas"/>
    <x v="96"/>
    <n v="100000"/>
    <x v="26"/>
    <x v="2"/>
    <m/>
    <n v="291"/>
    <x v="0"/>
    <x v="0"/>
    <x v="0"/>
    <s v=""/>
    <x v="1"/>
  </r>
  <r>
    <n v="990"/>
    <s v="Charles G. Koch Charitable Foundation_American Council of Trustees and Alumni201434495"/>
    <x v="0"/>
    <s v="American Council of Trustees and Alumni"/>
    <x v="195"/>
    <n v="34495"/>
    <x v="26"/>
    <x v="2"/>
    <m/>
    <n v="292"/>
    <x v="0"/>
    <x v="0"/>
    <x v="0"/>
    <s v="https://www.sourcewatch.org/index.php/American_Council_of_Trustees_and_Alumni"/>
    <x v="2"/>
  </r>
  <r>
    <n v="990"/>
    <s v="Charles G. Koch Charitable Foundation_American Enterprise Institute for Public Policy Research201420710"/>
    <x v="0"/>
    <s v="American Enterprise Institute for Public Policy Research"/>
    <x v="132"/>
    <n v="20710"/>
    <x v="26"/>
    <x v="2"/>
    <m/>
    <n v="293"/>
    <x v="0"/>
    <x v="0"/>
    <x v="0"/>
    <s v="https://www.desmogblog.com/american-enterprise-institute"/>
    <x v="0"/>
  </r>
  <r>
    <n v="990"/>
    <s v="Charles G. Koch Charitable Foundation_American Legislative Exchange Council2014130640"/>
    <x v="0"/>
    <s v="American Legislative Exchange Council"/>
    <x v="97"/>
    <n v="130640"/>
    <x v="26"/>
    <x v="2"/>
    <m/>
    <n v="294"/>
    <x v="0"/>
    <x v="0"/>
    <x v="0"/>
    <s v="https://www.desmogblog.com/american-legislative-exchange-council"/>
    <x v="0"/>
  </r>
  <r>
    <n v="990"/>
    <s v="Charles G. Koch Charitable Foundation_American Spectator Foundation201416470"/>
    <x v="0"/>
    <s v="American Spectator Foundation"/>
    <x v="245"/>
    <n v="16470"/>
    <x v="26"/>
    <x v="2"/>
    <m/>
    <n v="295"/>
    <x v="0"/>
    <x v="0"/>
    <x v="0"/>
    <s v="http://www.sourcewatch.org/index.php/American_Spectator"/>
    <x v="2"/>
  </r>
  <r>
    <n v="990"/>
    <s v="Charles G. Koch Charitable Foundation_Americans for Prosperity Foundation (formerly CSE Foundation)2014123984"/>
    <x v="0"/>
    <s v="Americans for Prosperity Foundation (formerly CSE Foundation)"/>
    <x v="36"/>
    <n v="123984"/>
    <x v="26"/>
    <x v="2"/>
    <m/>
    <n v="296"/>
    <x v="0"/>
    <x v="0"/>
    <x v="0"/>
    <s v="https://www.desmogblog.com/americans-for-prosperity"/>
    <x v="0"/>
  </r>
  <r>
    <n v="990"/>
    <s v="Charles G. Koch Charitable Foundation_America's Future Foundation (AFF)20146000"/>
    <x v="0"/>
    <s v="America's Future Foundation (AFF)"/>
    <x v="339"/>
    <n v="6000"/>
    <x v="26"/>
    <x v="2"/>
    <m/>
    <n v="297"/>
    <x v="0"/>
    <x v="0"/>
    <x v="0"/>
    <s v="http://www.sourcewatch.org/index.php/America's_Future_Foundation"/>
    <x v="2"/>
  </r>
  <r>
    <n v="990"/>
    <s v="Charles G. Koch Charitable Foundation_Atlas Economic Research Foundation201439912"/>
    <x v="0"/>
    <s v="Atlas Economic Research Foundation"/>
    <x v="18"/>
    <n v="39912"/>
    <x v="26"/>
    <x v="2"/>
    <m/>
    <n v="298"/>
    <x v="0"/>
    <x v="0"/>
    <x v="0"/>
    <s v="https://www.desmogblog.com/atlas-economic-research-foundation"/>
    <x v="0"/>
  </r>
  <r>
    <n v="990"/>
    <s v="Charles G. Koch Charitable Foundation_Ayn Rand Institute (ARI)20149600"/>
    <x v="0"/>
    <s v="Ayn Rand Institute (ARI)"/>
    <x v="517"/>
    <n v="9600"/>
    <x v="26"/>
    <x v="2"/>
    <m/>
    <n v="299"/>
    <x v="0"/>
    <x v="0"/>
    <x v="0"/>
    <s v="https://www.desmogblog.com/ayn-rand-institute"/>
    <x v="0"/>
  </r>
  <r>
    <n v="990"/>
    <s v="Charles G. Koch Charitable Foundation_Bill of Rights Institute201467028"/>
    <x v="0"/>
    <s v="Bill of Rights Institute"/>
    <x v="112"/>
    <n v="67028"/>
    <x v="26"/>
    <x v="2"/>
    <m/>
    <n v="300"/>
    <x v="0"/>
    <x v="0"/>
    <x v="0"/>
    <s v="https://www.sourcewatch.org/index.php/Bill_of_Rights_Institute"/>
    <x v="2"/>
  </r>
  <r>
    <n v="990"/>
    <s v="Charles G. Koch Charitable Foundation_Capital Research Center20144800"/>
    <x v="0"/>
    <s v="Capital Research Center"/>
    <x v="19"/>
    <n v="4800"/>
    <x v="26"/>
    <x v="2"/>
    <m/>
    <n v="301"/>
    <x v="0"/>
    <x v="0"/>
    <x v="0"/>
    <s v="https://www.desmogblog.com/capital-research-center"/>
    <x v="0"/>
  </r>
  <r>
    <n v="990"/>
    <s v="Charles G. Koch Charitable Foundation_Cato Institute201434390"/>
    <x v="0"/>
    <s v="Cato Institute"/>
    <x v="2"/>
    <n v="34390"/>
    <x v="26"/>
    <x v="2"/>
    <m/>
    <n v="302"/>
    <x v="0"/>
    <x v="0"/>
    <x v="0"/>
    <s v="https://www.desmogblog.com/cato-institute"/>
    <x v="0"/>
  </r>
  <r>
    <n v="990"/>
    <s v="Charles G. Koch Charitable Foundation_Cause of Action20149600"/>
    <x v="0"/>
    <s v="Cause of Action"/>
    <x v="587"/>
    <n v="9600"/>
    <x v="26"/>
    <x v="2"/>
    <m/>
    <n v="303"/>
    <x v="0"/>
    <x v="0"/>
    <x v="0"/>
    <s v="https://www.sourcewatch.org/index.php/Cause_of_Action"/>
    <x v="2"/>
  </r>
  <r>
    <n v="990"/>
    <s v="Charles G. Koch Charitable Foundation_Center for Competitive Politics20149941"/>
    <x v="0"/>
    <s v="Center for Competitive Politics"/>
    <x v="443"/>
    <n v="9941"/>
    <x v="26"/>
    <x v="2"/>
    <m/>
    <n v="304"/>
    <x v="0"/>
    <x v="0"/>
    <x v="0"/>
    <s v="https://www.desmogblog.com/topics/center-competitive-politics"/>
    <x v="0"/>
  </r>
  <r>
    <n v="990"/>
    <s v="Charles G. Koch Charitable Foundation_Charles Koch Institute2014301"/>
    <x v="0"/>
    <s v="Charles Koch Institute"/>
    <x v="380"/>
    <n v="301"/>
    <x v="26"/>
    <x v="2"/>
    <m/>
    <n v="305"/>
    <x v="0"/>
    <x v="0"/>
    <x v="0"/>
    <s v="https://www.sourcewatch.org/index.php/Charles_Koch_Institute"/>
    <x v="2"/>
  </r>
  <r>
    <n v="990"/>
    <s v="Charles G. Koch Charitable Foundation_Citizens Against Government Waste (CAGW)20144800"/>
    <x v="0"/>
    <s v="Citizens Against Government Waste (CAGW)"/>
    <x v="588"/>
    <n v="4800"/>
    <x v="26"/>
    <x v="2"/>
    <m/>
    <n v="306"/>
    <x v="0"/>
    <x v="0"/>
    <x v="0"/>
    <s v="http://www.sourcewatch.org/index.php/Citizens_Against_Government_Waste"/>
    <x v="2"/>
  </r>
  <r>
    <n v="990"/>
    <s v="Charles G. Koch Charitable Foundation_Collegians For A Constructive Tomorrow (CFACT Campus)20143812"/>
    <x v="0"/>
    <s v="Collegians For A Constructive Tomorrow (CFACT Campus)"/>
    <x v="209"/>
    <n v="3812"/>
    <x v="26"/>
    <x v="2"/>
    <m/>
    <n v="307"/>
    <x v="0"/>
    <x v="0"/>
    <x v="0"/>
    <s v="https://www.greenpeace.org/usa/global-warming/climate-deniers/front-groups/collegians-for-a-constructive-tomorrow-cfact-campus/"/>
    <x v="3"/>
  </r>
  <r>
    <n v="990"/>
    <s v="Charles G. Koch Charitable Foundation_Committee For A Constructive Tomorrow (CFACT)20145376"/>
    <x v="0"/>
    <s v="Committee For A Constructive Tomorrow (CFACT)"/>
    <x v="589"/>
    <n v="5376"/>
    <x v="26"/>
    <x v="2"/>
    <m/>
    <n v="308"/>
    <x v="0"/>
    <x v="0"/>
    <x v="0"/>
    <s v="https://www.desmogblog.com/committee-constructive-tomorrow"/>
    <x v="0"/>
  </r>
  <r>
    <n v="990"/>
    <s v="Charles G. Koch Charitable Foundation_Competitive Enterprise Institute201418924"/>
    <x v="0"/>
    <s v="Competitive Enterprise Institute"/>
    <x v="28"/>
    <n v="18924"/>
    <x v="26"/>
    <x v="2"/>
    <m/>
    <n v="309"/>
    <x v="0"/>
    <x v="0"/>
    <x v="0"/>
    <s v="https://www.desmogblog.com/competitive-enterprise-institute"/>
    <x v="0"/>
  </r>
  <r>
    <n v="990"/>
    <s v="Charles G. Koch Charitable Foundation_Daily Caller News Foundation201426248"/>
    <x v="0"/>
    <s v="Daily Caller News Foundation"/>
    <x v="444"/>
    <n v="26248"/>
    <x v="26"/>
    <x v="2"/>
    <m/>
    <n v="310"/>
    <x v="0"/>
    <x v="0"/>
    <x v="0"/>
    <s v="https://www.desmogblog.com/daily-caller"/>
    <x v="0"/>
  </r>
  <r>
    <n v="990"/>
    <s v="Charles G. Koch Charitable Foundation_Ethics and Public Policy Center20149124"/>
    <x v="0"/>
    <s v="Ethics and Public Policy Center"/>
    <x v="590"/>
    <n v="9124"/>
    <x v="26"/>
    <x v="2"/>
    <m/>
    <n v="311"/>
    <x v="0"/>
    <x v="0"/>
    <x v="0"/>
    <s v="https://www.sourcewatch.org/index.php/Ethics_and_Public_Policy_Center"/>
    <x v="2"/>
  </r>
  <r>
    <n v="990"/>
    <s v="Charles G. Koch Charitable Foundation_Franklin Center for Government and Public Integrity201459129"/>
    <x v="0"/>
    <s v="Franklin Center for Government and Public Integrity"/>
    <x v="445"/>
    <n v="59129"/>
    <x v="26"/>
    <x v="2"/>
    <m/>
    <n v="312"/>
    <x v="0"/>
    <x v="0"/>
    <x v="0"/>
    <s v="http://www.sourcewatch.org/index.php/Franklin_Center_for_Government_and_Public_Integrity"/>
    <x v="2"/>
  </r>
  <r>
    <n v="990"/>
    <s v="Charles G. Koch Charitable Foundation_Free Market Environmental Law Clinic201413188"/>
    <x v="0"/>
    <s v="Free Market Environmental Law Clinic"/>
    <x v="591"/>
    <n v="13188"/>
    <x v="26"/>
    <x v="2"/>
    <m/>
    <n v="313"/>
    <x v="0"/>
    <x v="0"/>
    <x v="0"/>
    <s v="https://www.desmogblog.com/energy-environment-legal-institute"/>
    <x v="0"/>
  </r>
  <r>
    <n v="990"/>
    <s v="Charles G. Koch Charitable Foundation_George Washington University201410062"/>
    <x v="0"/>
    <s v="George Washington University"/>
    <x v="267"/>
    <n v="10062"/>
    <x v="26"/>
    <x v="2"/>
    <m/>
    <n v="314"/>
    <x v="0"/>
    <x v="1"/>
    <x v="0"/>
    <s v=""/>
    <x v="1"/>
  </r>
  <r>
    <n v="990"/>
    <s v="Charles G. Koch Charitable Foundation_Institute for Energy Research201423628"/>
    <x v="0"/>
    <s v="Institute for Energy Research"/>
    <x v="43"/>
    <n v="23628"/>
    <x v="26"/>
    <x v="2"/>
    <m/>
    <n v="315"/>
    <x v="0"/>
    <x v="0"/>
    <x v="0"/>
    <s v="https://www.desmogblog.com/institute-energy-research"/>
    <x v="0"/>
  </r>
  <r>
    <n v="990"/>
    <s v="Charles G. Koch Charitable Foundation_Institute for Faith, Work, and Economics201423464"/>
    <x v="0"/>
    <s v="Institute for Faith, Work, and Economics"/>
    <x v="543"/>
    <n v="23464"/>
    <x v="26"/>
    <x v="2"/>
    <m/>
    <n v="316"/>
    <x v="0"/>
    <x v="0"/>
    <x v="0"/>
    <s v="https://www.sourcewatch.org/index.php/Talk:The_Institute_for_Faith,_Work_%26_Economics"/>
    <x v="2"/>
  </r>
  <r>
    <n v="990"/>
    <s v="Charles G. Koch Charitable Foundation_Institute for Humane Studies at George Mason University201464169"/>
    <x v="0"/>
    <s v="Institute for Humane Studies at George Mason University"/>
    <x v="23"/>
    <n v="64169"/>
    <x v="26"/>
    <x v="2"/>
    <m/>
    <n v="317"/>
    <x v="0"/>
    <x v="1"/>
    <x v="0"/>
    <s v="https://www.desmogblog.com/institute-humane-studies-george-mason-university"/>
    <x v="0"/>
  </r>
  <r>
    <n v="990"/>
    <s v="Charles G. Koch Charitable Foundation_Institute for Justice20144800"/>
    <x v="0"/>
    <s v="Institute for Justice"/>
    <x v="58"/>
    <n v="4800"/>
    <x v="26"/>
    <x v="2"/>
    <m/>
    <n v="318"/>
    <x v="0"/>
    <x v="0"/>
    <x v="0"/>
    <s v="https://www.sourcewatch.org/index.php/Institute_for_Justice"/>
    <x v="2"/>
  </r>
  <r>
    <n v="990"/>
    <s v="Charles G. Koch Charitable Foundation_Institute to Reduce Spending201424100"/>
    <x v="0"/>
    <s v="Institute to Reduce Spending"/>
    <x v="592"/>
    <n v="24100"/>
    <x v="26"/>
    <x v="2"/>
    <m/>
    <n v="319"/>
    <x v="0"/>
    <x v="0"/>
    <x v="0"/>
    <s v=""/>
    <x v="1"/>
  </r>
  <r>
    <n v="990"/>
    <s v="Charles G. Koch Charitable Foundation_Ladies of Liberty Alliance20144800"/>
    <x v="0"/>
    <s v="Ladies of Liberty Alliance"/>
    <x v="593"/>
    <n v="4800"/>
    <x v="26"/>
    <x v="2"/>
    <m/>
    <n v="320"/>
    <x v="0"/>
    <x v="0"/>
    <x v="0"/>
    <s v=""/>
    <x v="1"/>
  </r>
  <r>
    <n v="990"/>
    <s v="Charles G. Koch Charitable Foundation_Leadership Institute201452112"/>
    <x v="0"/>
    <s v="Leadership Institute"/>
    <x v="93"/>
    <n v="52112"/>
    <x v="26"/>
    <x v="2"/>
    <m/>
    <n v="321"/>
    <x v="0"/>
    <x v="0"/>
    <x v="0"/>
    <s v="https://www.desmogblog.com/leadership-institute"/>
    <x v="0"/>
  </r>
  <r>
    <n v="990"/>
    <s v="Charles G. Koch Charitable Foundation_Manhattan Institute for Policy Research201411300"/>
    <x v="0"/>
    <s v="Manhattan Institute for Policy Research"/>
    <x v="406"/>
    <n v="11300"/>
    <x v="26"/>
    <x v="2"/>
    <m/>
    <n v="322"/>
    <x v="0"/>
    <x v="0"/>
    <x v="0"/>
    <s v="https://www.desmogblog.com/manhattan-institute-policy-research"/>
    <x v="0"/>
  </r>
  <r>
    <n v="990"/>
    <s v="Charles G. Koch Charitable Foundation_National Right to Work Legal Defense and Education Foundation20146365"/>
    <x v="0"/>
    <s v="National Right to Work Legal Defense and Education Foundation"/>
    <x v="448"/>
    <n v="6365"/>
    <x v="26"/>
    <x v="2"/>
    <m/>
    <n v="323"/>
    <x v="0"/>
    <x v="0"/>
    <x v="0"/>
    <s v="https://www.sourcewatch.org/index.php/National_Right_to_Work_Legal_Defense_Foundation"/>
    <x v="2"/>
  </r>
  <r>
    <n v="990"/>
    <s v="Charles G. Koch Charitable Foundation_National Taxpayers Union Foundation201456152"/>
    <x v="0"/>
    <s v="National Taxpayers Union Foundation"/>
    <x v="183"/>
    <n v="56152"/>
    <x v="26"/>
    <x v="2"/>
    <m/>
    <n v="324"/>
    <x v="0"/>
    <x v="0"/>
    <x v="0"/>
    <s v="http://www.sourcewatch.org/index.php/National_Taxpayers_Union"/>
    <x v="2"/>
  </r>
  <r>
    <n v="990"/>
    <s v="Charles G. Koch Charitable Foundation_Network of Enlightened Women201415600"/>
    <x v="0"/>
    <s v="Network of Enlightened Women"/>
    <x v="282"/>
    <n v="15600"/>
    <x v="26"/>
    <x v="2"/>
    <m/>
    <n v="325"/>
    <x v="0"/>
    <x v="0"/>
    <x v="0"/>
    <s v="https://www.sourcewatch.org/index.php/Network_of_Enlightened_Women"/>
    <x v="2"/>
  </r>
  <r>
    <n v="990"/>
    <s v="Charles G. Koch Charitable Foundation_Philanthropy Roundtable201414209"/>
    <x v="0"/>
    <s v="Philanthropy Roundtable"/>
    <x v="75"/>
    <n v="14209"/>
    <x v="26"/>
    <x v="2"/>
    <m/>
    <n v="326"/>
    <x v="0"/>
    <x v="0"/>
    <x v="0"/>
    <s v="http://www.sourcewatch.org/index.php/Philanthropy_Roundtable"/>
    <x v="2"/>
  </r>
  <r>
    <n v="990"/>
    <s v="Charles G. Koch Charitable Foundation_Reason Foundation201434174"/>
    <x v="0"/>
    <s v="Reason Foundation"/>
    <x v="12"/>
    <n v="34174"/>
    <x v="26"/>
    <x v="2"/>
    <m/>
    <n v="327"/>
    <x v="0"/>
    <x v="0"/>
    <x v="0"/>
    <s v="https://www.desmogblog.com/reason-foundation"/>
    <x v="0"/>
  </r>
  <r>
    <n v="990"/>
    <s v="Charles G. Koch Charitable Foundation_State Policy Network201419200"/>
    <x v="0"/>
    <s v="State Policy Network"/>
    <x v="422"/>
    <n v="19200"/>
    <x v="26"/>
    <x v="2"/>
    <m/>
    <n v="328"/>
    <x v="0"/>
    <x v="0"/>
    <x v="0"/>
    <s v="https://www.desmogblog.com/state-policy-network"/>
    <x v="0"/>
  </r>
  <r>
    <n v="990"/>
    <s v="Charles G. Koch Charitable Foundation_Sunshine Review201414400"/>
    <x v="0"/>
    <s v="Sunshine Review"/>
    <x v="449"/>
    <n v="14400"/>
    <x v="26"/>
    <x v="2"/>
    <m/>
    <n v="329"/>
    <x v="0"/>
    <x v="0"/>
    <x v="0"/>
    <s v="https://www.sourcewatch.org/index.php/Sunshine_Review"/>
    <x v="2"/>
  </r>
  <r>
    <n v="990"/>
    <s v="Charles G. Koch Charitable Foundation_Tax Foundation201425400"/>
    <x v="0"/>
    <s v="Tax Foundation"/>
    <x v="119"/>
    <n v="25400"/>
    <x v="26"/>
    <x v="2"/>
    <m/>
    <n v="330"/>
    <x v="0"/>
    <x v="0"/>
    <x v="0"/>
    <s v="http://www.sourcewatch.org/index.php/Tax_Foundation"/>
    <x v="2"/>
  </r>
  <r>
    <n v="990"/>
    <s v="Charles G. Koch Charitable Foundation_TechFreedom201424250"/>
    <x v="0"/>
    <s v="TechFreedom"/>
    <x v="594"/>
    <n v="24250"/>
    <x v="26"/>
    <x v="2"/>
    <m/>
    <n v="331"/>
    <x v="0"/>
    <x v="0"/>
    <x v="0"/>
    <s v=""/>
    <x v="1"/>
  </r>
  <r>
    <n v="990"/>
    <s v="Charles G. Koch Charitable Foundation_Federalist Society for Law and Public Policy Studies20146312"/>
    <x v="0"/>
    <s v="Federalist Society for Law and Public Policy Studies"/>
    <x v="29"/>
    <n v="6312"/>
    <x v="26"/>
    <x v="2"/>
    <m/>
    <n v="332"/>
    <x v="0"/>
    <x v="0"/>
    <x v="0"/>
    <s v="http://www.sourcewatch.org/index.php/Federalist_Society_for_Law_and_Public_Policy_Studies"/>
    <x v="2"/>
  </r>
  <r>
    <n v="990"/>
    <s v="Charles G. Koch Charitable Foundation_Fund for American Studies20149600"/>
    <x v="0"/>
    <s v="Fund for American Studies"/>
    <x v="116"/>
    <n v="9600"/>
    <x v="26"/>
    <x v="2"/>
    <m/>
    <n v="333"/>
    <x v="0"/>
    <x v="0"/>
    <x v="0"/>
    <s v="https://www.sourcewatch.org/index.php/Fund_for_American_Studies"/>
    <x v="2"/>
  </r>
  <r>
    <n v="990"/>
    <s v="Charles G. Koch Charitable Foundation_The Young American's Foundation20144800"/>
    <x v="0"/>
    <s v="The Young American's Foundation"/>
    <x v="595"/>
    <n v="4800"/>
    <x v="26"/>
    <x v="2"/>
    <m/>
    <n v="334"/>
    <x v="0"/>
    <x v="0"/>
    <x v="0"/>
    <s v=""/>
    <x v="1"/>
  </r>
  <r>
    <n v="990"/>
    <s v="Charles G. Koch Charitable Foundation_Victims of Communism Memorial Foundation20144800"/>
    <x v="0"/>
    <s v="Victims of Communism Memorial Foundation"/>
    <x v="239"/>
    <n v="4800"/>
    <x v="26"/>
    <x v="2"/>
    <m/>
    <n v="335"/>
    <x v="0"/>
    <x v="0"/>
    <x v="0"/>
    <s v="https://www.sourcewatch.org/index.php/Victims_of_Communism_Memorial_Foundation"/>
    <x v="2"/>
  </r>
  <r>
    <n v="990"/>
    <s v="Charles G. Koch Charitable Foundation_Young Americans for Liberty Foundation201464470"/>
    <x v="0"/>
    <s v="Young Americans for Liberty Foundation"/>
    <x v="442"/>
    <n v="64470"/>
    <x v="26"/>
    <x v="2"/>
    <m/>
    <n v="336"/>
    <x v="0"/>
    <x v="0"/>
    <x v="0"/>
    <s v="https://www.sourcewatch.org/index.php/Young_Americans_for_Liberty"/>
    <x v="2"/>
  </r>
  <r>
    <n v="990"/>
    <s v="Charles G. Koch Charitable Foundation_Aaron Francis Reitz20143600"/>
    <x v="0"/>
    <s v="Aaron Francis Reitz"/>
    <x v="596"/>
    <n v="3600"/>
    <x v="26"/>
    <x v="2"/>
    <s v="Individual/Scholarship(?)"/>
    <n v="337"/>
    <x v="1"/>
    <x v="0"/>
    <x v="0"/>
    <s v=""/>
    <x v="1"/>
  </r>
  <r>
    <n v="990"/>
    <s v="Charles G. Koch Charitable Foundation_Abir Mandal20143600"/>
    <x v="0"/>
    <s v="Abir Mandal"/>
    <x v="597"/>
    <n v="3600"/>
    <x v="26"/>
    <x v="2"/>
    <s v="Individual/Scholarship(?)"/>
    <n v="338"/>
    <x v="1"/>
    <x v="0"/>
    <x v="0"/>
    <s v=""/>
    <x v="1"/>
  </r>
  <r>
    <n v="990"/>
    <s v="Charles G. Koch Charitable Foundation_Adam Bartha20143600"/>
    <x v="0"/>
    <s v="Adam Bartha"/>
    <x v="598"/>
    <n v="3600"/>
    <x v="26"/>
    <x v="2"/>
    <s v="Individual/Scholarship(?)"/>
    <n v="339"/>
    <x v="1"/>
    <x v="0"/>
    <x v="0"/>
    <s v=""/>
    <x v="1"/>
  </r>
  <r>
    <n v="990"/>
    <s v="Charles G. Koch Charitable Foundation_Alex Reibman20143600"/>
    <x v="0"/>
    <s v="Alex Reibman"/>
    <x v="599"/>
    <n v="3600"/>
    <x v="26"/>
    <x v="2"/>
    <s v="Individual/Scholarship(?)"/>
    <n v="340"/>
    <x v="1"/>
    <x v="0"/>
    <x v="0"/>
    <s v=""/>
    <x v="1"/>
  </r>
  <r>
    <n v="990"/>
    <s v="Charles G. Koch Charitable Foundation_Allison Daniel20143600"/>
    <x v="0"/>
    <s v="Allison Daniel"/>
    <x v="600"/>
    <n v="3600"/>
    <x v="26"/>
    <x v="2"/>
    <s v="Individual/Scholarship(?)"/>
    <n v="341"/>
    <x v="1"/>
    <x v="0"/>
    <x v="0"/>
    <s v=""/>
    <x v="1"/>
  </r>
  <r>
    <n v="990"/>
    <s v="Charles G. Koch Charitable Foundation_Amanda Swysgood20143600"/>
    <x v="0"/>
    <s v="Amanda Swysgood"/>
    <x v="601"/>
    <n v="3600"/>
    <x v="26"/>
    <x v="2"/>
    <s v="Individual/Scholarship(?)"/>
    <n v="342"/>
    <x v="1"/>
    <x v="0"/>
    <x v="0"/>
    <s v=""/>
    <x v="1"/>
  </r>
  <r>
    <n v="990"/>
    <s v="Charles G. Koch Charitable Foundation_Andrew Welch20143600"/>
    <x v="0"/>
    <s v="Andrew Welch"/>
    <x v="602"/>
    <n v="3600"/>
    <x v="26"/>
    <x v="2"/>
    <s v="Individual/Scholarship(?)"/>
    <n v="343"/>
    <x v="1"/>
    <x v="0"/>
    <x v="0"/>
    <s v=""/>
    <x v="1"/>
  </r>
  <r>
    <n v="990"/>
    <s v="Charles G. Koch Charitable Foundation_Angelo Curto20143600"/>
    <x v="0"/>
    <s v="Angelo Curto"/>
    <x v="603"/>
    <n v="3600"/>
    <x v="26"/>
    <x v="2"/>
    <s v="Individual/Scholarship(?)"/>
    <n v="344"/>
    <x v="1"/>
    <x v="0"/>
    <x v="0"/>
    <s v=""/>
    <x v="1"/>
  </r>
  <r>
    <n v="990"/>
    <s v="Charles G. Koch Charitable Foundation_Annica Benning20142400"/>
    <x v="0"/>
    <s v="Annica Benning"/>
    <x v="604"/>
    <n v="2400"/>
    <x v="26"/>
    <x v="2"/>
    <s v="Individual/Scholarship(?)"/>
    <n v="345"/>
    <x v="1"/>
    <x v="0"/>
    <x v="0"/>
    <s v=""/>
    <x v="1"/>
  </r>
  <r>
    <n v="990"/>
    <s v="Charles G. Koch Charitable Foundation_Anthony E Traina20143000"/>
    <x v="0"/>
    <s v="Anthony E Traina"/>
    <x v="605"/>
    <n v="3000"/>
    <x v="26"/>
    <x v="2"/>
    <s v="Individual/Scholarship(?)"/>
    <n v="346"/>
    <x v="1"/>
    <x v="0"/>
    <x v="0"/>
    <s v=""/>
    <x v="1"/>
  </r>
  <r>
    <n v="990"/>
    <s v="Charles G. Koch Charitable Foundation_Aurora Hudson20143600"/>
    <x v="0"/>
    <s v="Aurora Hudson"/>
    <x v="606"/>
    <n v="3600"/>
    <x v="26"/>
    <x v="2"/>
    <s v="Individual/Scholarship(?)"/>
    <n v="347"/>
    <x v="1"/>
    <x v="0"/>
    <x v="0"/>
    <s v=""/>
    <x v="1"/>
  </r>
  <r>
    <n v="990"/>
    <s v="Charles G. Koch Charitable Foundation_Benjamin Joseph Musachio20143600"/>
    <x v="0"/>
    <s v="Benjamin Joseph Musachio"/>
    <x v="607"/>
    <n v="3600"/>
    <x v="26"/>
    <x v="2"/>
    <s v="Individual/Scholarship(?)"/>
    <n v="348"/>
    <x v="1"/>
    <x v="0"/>
    <x v="0"/>
    <s v=""/>
    <x v="1"/>
  </r>
  <r>
    <n v="990"/>
    <s v="Charles G. Koch Charitable Foundation_Benjamin Kurtis20143600"/>
    <x v="0"/>
    <s v="Benjamin Kurtis"/>
    <x v="608"/>
    <n v="3600"/>
    <x v="26"/>
    <x v="2"/>
    <s v="Individual/Scholarship(?)"/>
    <n v="349"/>
    <x v="1"/>
    <x v="0"/>
    <x v="0"/>
    <s v=""/>
    <x v="1"/>
  </r>
  <r>
    <n v="990"/>
    <s v="Charles G. Koch Charitable Foundation_Benjamin Mertens20143600"/>
    <x v="0"/>
    <s v="Benjamin Mertens"/>
    <x v="609"/>
    <n v="3600"/>
    <x v="26"/>
    <x v="2"/>
    <s v="Individual/Scholarship(?)"/>
    <n v="350"/>
    <x v="1"/>
    <x v="0"/>
    <x v="0"/>
    <s v=""/>
    <x v="1"/>
  </r>
  <r>
    <n v="990"/>
    <s v="Charles G. Koch Charitable Foundation_Bennett G Hampilos20143600"/>
    <x v="0"/>
    <s v="Bennett G Hampilos"/>
    <x v="610"/>
    <n v="3600"/>
    <x v="26"/>
    <x v="2"/>
    <s v="Individual/Scholarship(?)"/>
    <n v="351"/>
    <x v="1"/>
    <x v="0"/>
    <x v="0"/>
    <s v=""/>
    <x v="1"/>
  </r>
  <r>
    <n v="990"/>
    <s v="Charles G. Koch Charitable Foundation_Brandon Hershey20143600"/>
    <x v="0"/>
    <s v="Brandon Hershey"/>
    <x v="611"/>
    <n v="3600"/>
    <x v="26"/>
    <x v="2"/>
    <s v="Individual/Scholarship(?)"/>
    <n v="352"/>
    <x v="1"/>
    <x v="0"/>
    <x v="0"/>
    <s v=""/>
    <x v="1"/>
  </r>
  <r>
    <n v="990"/>
    <s v="Charles G. Koch Charitable Foundation_Brandon Rudolph Davis20143600"/>
    <x v="0"/>
    <s v="Brandon Rudolph Davis"/>
    <x v="612"/>
    <n v="3600"/>
    <x v="26"/>
    <x v="2"/>
    <s v="Individual/Scholarship(?)"/>
    <n v="353"/>
    <x v="1"/>
    <x v="0"/>
    <x v="0"/>
    <s v=""/>
    <x v="1"/>
  </r>
  <r>
    <n v="990"/>
    <s v="Charles G. Koch Charitable Foundation_Brennan Lee Mancil20143600"/>
    <x v="0"/>
    <s v="Brennan Lee Mancil"/>
    <x v="613"/>
    <n v="3600"/>
    <x v="26"/>
    <x v="2"/>
    <s v="Individual/Scholarship(?)"/>
    <n v="354"/>
    <x v="1"/>
    <x v="0"/>
    <x v="0"/>
    <s v=""/>
    <x v="1"/>
  </r>
  <r>
    <n v="990"/>
    <s v="Charles G. Koch Charitable Foundation_Brian Joseph Hoops20143600"/>
    <x v="0"/>
    <s v="Brian Joseph Hoops"/>
    <x v="614"/>
    <n v="3600"/>
    <x v="26"/>
    <x v="2"/>
    <s v="Individual/Scholarship(?)"/>
    <n v="355"/>
    <x v="1"/>
    <x v="0"/>
    <x v="0"/>
    <s v=""/>
    <x v="1"/>
  </r>
  <r>
    <n v="990"/>
    <s v="Charles G. Koch Charitable Foundation_Caleb Randall Trotter20143600"/>
    <x v="0"/>
    <s v="Caleb Randall Trotter"/>
    <x v="615"/>
    <n v="3600"/>
    <x v="26"/>
    <x v="2"/>
    <s v="Individual/Scholarship(?)"/>
    <n v="356"/>
    <x v="1"/>
    <x v="0"/>
    <x v="0"/>
    <s v=""/>
    <x v="1"/>
  </r>
  <r>
    <n v="990"/>
    <s v="Charles G. Koch Charitable Foundation_Carolyn Kate Farrar20143600"/>
    <x v="0"/>
    <s v="Carolyn Kate Farrar"/>
    <x v="616"/>
    <n v="3600"/>
    <x v="26"/>
    <x v="2"/>
    <s v="Individual/Scholarship(?)"/>
    <n v="357"/>
    <x v="1"/>
    <x v="0"/>
    <x v="0"/>
    <s v=""/>
    <x v="1"/>
  </r>
  <r>
    <n v="990"/>
    <s v="Charles G. Koch Charitable Foundation_Cassandra Whalen20143600"/>
    <x v="0"/>
    <s v="Cassandra Whalen"/>
    <x v="617"/>
    <n v="3600"/>
    <x v="26"/>
    <x v="2"/>
    <s v="Individual/Scholarship(?)"/>
    <n v="358"/>
    <x v="1"/>
    <x v="0"/>
    <x v="0"/>
    <s v=""/>
    <x v="1"/>
  </r>
  <r>
    <n v="990"/>
    <s v="Charles G. Koch Charitable Foundation_Caesar E Castellon20143600"/>
    <x v="0"/>
    <s v="Caesar E Castellon"/>
    <x v="618"/>
    <n v="3600"/>
    <x v="26"/>
    <x v="2"/>
    <s v="Individual/Scholarship(?)"/>
    <n v="359"/>
    <x v="1"/>
    <x v="0"/>
    <x v="0"/>
    <s v=""/>
    <x v="1"/>
  </r>
  <r>
    <n v="990"/>
    <s v="Charles G. Koch Charitable Foundation_Connor F Roth20143600"/>
    <x v="0"/>
    <s v="Connor F Roth"/>
    <x v="619"/>
    <n v="3600"/>
    <x v="26"/>
    <x v="2"/>
    <s v="Individual/Scholarship(?)"/>
    <n v="360"/>
    <x v="1"/>
    <x v="0"/>
    <x v="0"/>
    <s v=""/>
    <x v="1"/>
  </r>
  <r>
    <n v="990"/>
    <s v="Charles G. Koch Charitable Foundation_Conor Devine20143600"/>
    <x v="0"/>
    <s v="Conor Devine"/>
    <x v="620"/>
    <n v="3600"/>
    <x v="26"/>
    <x v="2"/>
    <s v="Individual/Scholarship(?)"/>
    <n v="361"/>
    <x v="1"/>
    <x v="0"/>
    <x v="0"/>
    <s v=""/>
    <x v="1"/>
  </r>
  <r>
    <n v="990"/>
    <s v="Charles G. Koch Charitable Foundation_Dane S Skorup20143600"/>
    <x v="0"/>
    <s v="Dane S Skorup"/>
    <x v="621"/>
    <n v="3600"/>
    <x v="26"/>
    <x v="2"/>
    <s v="Individual/Scholarship(?)"/>
    <n v="362"/>
    <x v="1"/>
    <x v="0"/>
    <x v="0"/>
    <s v=""/>
    <x v="1"/>
  </r>
  <r>
    <n v="990"/>
    <s v="Charles G. Koch Charitable Foundation_Daniel Rothschild20143600"/>
    <x v="0"/>
    <s v="Daniel Rothschild"/>
    <x v="622"/>
    <n v="3600"/>
    <x v="26"/>
    <x v="2"/>
    <s v="Individual/Scholarship(?)"/>
    <n v="363"/>
    <x v="1"/>
    <x v="0"/>
    <x v="0"/>
    <s v=""/>
    <x v="1"/>
  </r>
  <r>
    <n v="990"/>
    <s v="Charles G. Koch Charitable Foundation_Daniel Thayer Woislaw20143600"/>
    <x v="0"/>
    <s v="Daniel Thayer Woislaw"/>
    <x v="623"/>
    <n v="3600"/>
    <x v="26"/>
    <x v="2"/>
    <s v="Individual/Scholarship(?)"/>
    <n v="364"/>
    <x v="1"/>
    <x v="0"/>
    <x v="0"/>
    <s v=""/>
    <x v="1"/>
  </r>
  <r>
    <n v="990"/>
    <s v="Charles G. Koch Charitable Foundation_Danjell Elgebrant20143600"/>
    <x v="0"/>
    <s v="Danjell Elgebrant"/>
    <x v="624"/>
    <n v="3600"/>
    <x v="26"/>
    <x v="2"/>
    <s v="Individual/Scholarship(?)"/>
    <n v="365"/>
    <x v="1"/>
    <x v="0"/>
    <x v="0"/>
    <s v=""/>
    <x v="1"/>
  </r>
  <r>
    <n v="990"/>
    <s v="Charles G. Koch Charitable Foundation_Daren Nah20143600"/>
    <x v="0"/>
    <s v="Daren Nah"/>
    <x v="625"/>
    <n v="3600"/>
    <x v="26"/>
    <x v="2"/>
    <s v="Individual/Scholarship(?)"/>
    <n v="366"/>
    <x v="1"/>
    <x v="0"/>
    <x v="0"/>
    <s v=""/>
    <x v="1"/>
  </r>
  <r>
    <n v="990"/>
    <s v="Charles G. Koch Charitable Foundation_David James Weisser20143600"/>
    <x v="0"/>
    <s v="David James Weisser"/>
    <x v="626"/>
    <n v="3600"/>
    <x v="26"/>
    <x v="2"/>
    <s v="Individual/Scholarship(?)"/>
    <n v="367"/>
    <x v="1"/>
    <x v="0"/>
    <x v="0"/>
    <s v=""/>
    <x v="1"/>
  </r>
  <r>
    <n v="990"/>
    <s v="Charles G. Koch Charitable Foundation_Devon Beck20143600"/>
    <x v="0"/>
    <s v="Devon Beck"/>
    <x v="627"/>
    <n v="3600"/>
    <x v="26"/>
    <x v="2"/>
    <s v="Individual/Scholarship(?)"/>
    <n v="368"/>
    <x v="1"/>
    <x v="0"/>
    <x v="0"/>
    <s v=""/>
    <x v="1"/>
  </r>
  <r>
    <n v="990"/>
    <s v="Charles G. Koch Charitable Foundation_Dmitry Vasischev20143600"/>
    <x v="0"/>
    <s v="Dmitry Vasischev"/>
    <x v="628"/>
    <n v="3600"/>
    <x v="26"/>
    <x v="2"/>
    <s v="Individual/Scholarship(?)"/>
    <n v="369"/>
    <x v="1"/>
    <x v="0"/>
    <x v="0"/>
    <s v=""/>
    <x v="1"/>
  </r>
  <r>
    <n v="990"/>
    <s v="Charles G. Koch Charitable Foundation_Dongping Jing20143600"/>
    <x v="0"/>
    <s v="Dongping Jing"/>
    <x v="629"/>
    <n v="3600"/>
    <x v="26"/>
    <x v="2"/>
    <s v="Individual/Scholarship(?)"/>
    <n v="370"/>
    <x v="1"/>
    <x v="0"/>
    <x v="0"/>
    <s v=""/>
    <x v="1"/>
  </r>
  <r>
    <n v="990"/>
    <s v="Charles G. Koch Charitable Foundation_Duncan Michael Edward Taylor20143600"/>
    <x v="0"/>
    <s v="Duncan Michael Edward Taylor"/>
    <x v="630"/>
    <n v="3600"/>
    <x v="26"/>
    <x v="2"/>
    <s v="Individual/Scholarship(?)"/>
    <n v="371"/>
    <x v="1"/>
    <x v="0"/>
    <x v="0"/>
    <s v=""/>
    <x v="1"/>
  </r>
  <r>
    <n v="990"/>
    <s v="Charles G. Koch Charitable Foundation_Dustin R Lane20143600"/>
    <x v="0"/>
    <s v="Dustin R Lane"/>
    <x v="631"/>
    <n v="3600"/>
    <x v="26"/>
    <x v="2"/>
    <s v="Individual/Scholarship(?)"/>
    <n v="372"/>
    <x v="1"/>
    <x v="0"/>
    <x v="0"/>
    <s v=""/>
    <x v="1"/>
  </r>
  <r>
    <n v="990"/>
    <s v="Charles G. Koch Charitable Foundation_Elaina Waters20143600"/>
    <x v="0"/>
    <s v="Elaina Waters"/>
    <x v="632"/>
    <n v="3600"/>
    <x v="26"/>
    <x v="2"/>
    <s v="Individual/Scholarship(?)"/>
    <n v="373"/>
    <x v="1"/>
    <x v="0"/>
    <x v="0"/>
    <s v=""/>
    <x v="1"/>
  </r>
  <r>
    <n v="990"/>
    <s v="Charles G. Koch Charitable Foundation_Elia Peterson20143600"/>
    <x v="0"/>
    <s v="Elia Peterson"/>
    <x v="633"/>
    <n v="3600"/>
    <x v="26"/>
    <x v="2"/>
    <s v="Individual/Scholarship(?)"/>
    <n v="374"/>
    <x v="1"/>
    <x v="0"/>
    <x v="0"/>
    <s v=""/>
    <x v="1"/>
  </r>
  <r>
    <n v="990"/>
    <s v="Charles G. Koch Charitable Foundation_Erika Johnson20143600"/>
    <x v="0"/>
    <s v="Erika Johnson"/>
    <x v="634"/>
    <n v="3600"/>
    <x v="26"/>
    <x v="2"/>
    <s v="Individual/Scholarship(?)"/>
    <n v="375"/>
    <x v="1"/>
    <x v="0"/>
    <x v="0"/>
    <s v=""/>
    <x v="1"/>
  </r>
  <r>
    <n v="990"/>
    <s v="Charles G. Koch Charitable Foundation_Ethan Roberts20143600"/>
    <x v="0"/>
    <s v="Ethan Roberts"/>
    <x v="635"/>
    <n v="3600"/>
    <x v="26"/>
    <x v="2"/>
    <s v="Individual/Scholarship(?)"/>
    <n v="376"/>
    <x v="1"/>
    <x v="0"/>
    <x v="0"/>
    <s v=""/>
    <x v="1"/>
  </r>
  <r>
    <n v="990"/>
    <s v="Charles G. Koch Charitable Foundation_Ethan Rutledge20143600"/>
    <x v="0"/>
    <s v="Ethan Rutledge"/>
    <x v="636"/>
    <n v="3600"/>
    <x v="26"/>
    <x v="2"/>
    <s v="Individual/Scholarship(?)"/>
    <n v="377"/>
    <x v="1"/>
    <x v="0"/>
    <x v="0"/>
    <s v=""/>
    <x v="1"/>
  </r>
  <r>
    <n v="990"/>
    <s v="Charles G. Koch Charitable Foundation_Evert F Rummel20143600"/>
    <x v="0"/>
    <s v="Evert F Rummel"/>
    <x v="637"/>
    <n v="3600"/>
    <x v="26"/>
    <x v="2"/>
    <s v="Individual/Scholarship(?)"/>
    <n v="378"/>
    <x v="1"/>
    <x v="0"/>
    <x v="0"/>
    <s v=""/>
    <x v="1"/>
  </r>
  <r>
    <n v="990"/>
    <s v="Charles G. Koch Charitable Foundation_Fiyinfoluwa Elegbede20143600"/>
    <x v="0"/>
    <s v="Fiyinfoluwa Elegbede"/>
    <x v="638"/>
    <n v="3600"/>
    <x v="26"/>
    <x v="2"/>
    <s v="Individual/Scholarship(?)"/>
    <n v="379"/>
    <x v="1"/>
    <x v="0"/>
    <x v="0"/>
    <s v=""/>
    <x v="1"/>
  </r>
  <r>
    <n v="990"/>
    <s v="Charles G. Koch Charitable Foundation_Forrest G Barnwell20143600"/>
    <x v="0"/>
    <s v="Forrest G Barnwell"/>
    <x v="639"/>
    <n v="3600"/>
    <x v="26"/>
    <x v="2"/>
    <s v="Individual/Scholarship(?)"/>
    <n v="380"/>
    <x v="1"/>
    <x v="0"/>
    <x v="0"/>
    <s v=""/>
    <x v="1"/>
  </r>
  <r>
    <n v="990"/>
    <s v="Charles G. Koch Charitable Foundation_Franco Galbo20143600"/>
    <x v="0"/>
    <s v="Franco Galbo"/>
    <x v="640"/>
    <n v="3600"/>
    <x v="26"/>
    <x v="2"/>
    <s v="Individual/Scholarship(?)"/>
    <n v="381"/>
    <x v="1"/>
    <x v="0"/>
    <x v="0"/>
    <s v=""/>
    <x v="1"/>
  </r>
  <r>
    <n v="990"/>
    <s v="Charles G. Koch Charitable Foundation_Frits Henry Jonker20143600"/>
    <x v="0"/>
    <s v="Frits Henry Jonker"/>
    <x v="641"/>
    <n v="3600"/>
    <x v="26"/>
    <x v="2"/>
    <s v="Individual/Scholarship(?)"/>
    <n v="382"/>
    <x v="1"/>
    <x v="0"/>
    <x v="0"/>
    <s v=""/>
    <x v="1"/>
  </r>
  <r>
    <n v="990"/>
    <s v="Charles G. Koch Charitable Foundation_Gaetano Venezia20143600"/>
    <x v="0"/>
    <s v="Gaetano Venezia"/>
    <x v="642"/>
    <n v="3600"/>
    <x v="26"/>
    <x v="2"/>
    <s v="Individual/Scholarship(?)"/>
    <n v="383"/>
    <x v="1"/>
    <x v="0"/>
    <x v="0"/>
    <s v=""/>
    <x v="1"/>
  </r>
  <r>
    <n v="990"/>
    <s v="Charles G. Koch Charitable Foundation_Garrett McMillan20143600"/>
    <x v="0"/>
    <s v="Garrett McMillan"/>
    <x v="643"/>
    <n v="3600"/>
    <x v="26"/>
    <x v="2"/>
    <s v="Individual/Scholarship(?)"/>
    <n v="384"/>
    <x v="1"/>
    <x v="0"/>
    <x v="0"/>
    <s v=""/>
    <x v="1"/>
  </r>
  <r>
    <n v="990"/>
    <s v="Charles G. Koch Charitable Foundation_Ghanshyam Sharma20143600"/>
    <x v="0"/>
    <s v="Ghanshyam Sharma"/>
    <x v="644"/>
    <n v="3600"/>
    <x v="26"/>
    <x v="2"/>
    <s v="Individual/Scholarship(?)"/>
    <n v="385"/>
    <x v="1"/>
    <x v="0"/>
    <x v="0"/>
    <s v=""/>
    <x v="1"/>
  </r>
  <r>
    <n v="990"/>
    <s v="Charles G. Koch Charitable Foundation_Greg Weeks20143600"/>
    <x v="0"/>
    <s v="Greg Weeks"/>
    <x v="645"/>
    <n v="3600"/>
    <x v="26"/>
    <x v="2"/>
    <s v="Individual/Scholarship(?)"/>
    <n v="386"/>
    <x v="1"/>
    <x v="0"/>
    <x v="0"/>
    <s v=""/>
    <x v="1"/>
  </r>
  <r>
    <n v="990"/>
    <s v="Charles G. Koch Charitable Foundation_Haley M Sinklair20143600"/>
    <x v="0"/>
    <s v="Haley M Sinklair"/>
    <x v="646"/>
    <n v="3600"/>
    <x v="26"/>
    <x v="2"/>
    <s v="Individual/Scholarship(?)"/>
    <n v="387"/>
    <x v="1"/>
    <x v="0"/>
    <x v="0"/>
    <s v=""/>
    <x v="1"/>
  </r>
  <r>
    <n v="990"/>
    <s v="Charles G. Koch Charitable Foundation_Hang La20143600"/>
    <x v="0"/>
    <s v="Hang La"/>
    <x v="647"/>
    <n v="3600"/>
    <x v="26"/>
    <x v="2"/>
    <s v="Individual/Scholarship(?)"/>
    <n v="388"/>
    <x v="1"/>
    <x v="0"/>
    <x v="0"/>
    <s v=""/>
    <x v="1"/>
  </r>
  <r>
    <n v="990"/>
    <s v="Charles G. Koch Charitable Foundation_Harry L Arnold20143600"/>
    <x v="0"/>
    <s v="Harry L Arnold"/>
    <x v="648"/>
    <n v="3600"/>
    <x v="26"/>
    <x v="2"/>
    <s v="Individual/Scholarship(?)"/>
    <n v="389"/>
    <x v="1"/>
    <x v="0"/>
    <x v="0"/>
    <s v=""/>
    <x v="1"/>
  </r>
  <r>
    <n v="990"/>
    <s v="Charles G. Koch Charitable Foundation_Isaac Woodward20143600"/>
    <x v="0"/>
    <s v="Isaac Woodward"/>
    <x v="649"/>
    <n v="3600"/>
    <x v="26"/>
    <x v="2"/>
    <s v="Individual/Scholarship(?)"/>
    <n v="390"/>
    <x v="1"/>
    <x v="0"/>
    <x v="0"/>
    <s v=""/>
    <x v="1"/>
  </r>
  <r>
    <n v="990"/>
    <s v="Charles G. Koch Charitable Foundation_Isabela Christo20143600"/>
    <x v="0"/>
    <s v="Isabela Christo"/>
    <x v="650"/>
    <n v="3600"/>
    <x v="26"/>
    <x v="2"/>
    <s v="Individual/Scholarship(?)"/>
    <n v="391"/>
    <x v="1"/>
    <x v="0"/>
    <x v="0"/>
    <s v=""/>
    <x v="1"/>
  </r>
  <r>
    <n v="990"/>
    <s v="Charles G. Koch Charitable Foundation_Ivan Larsson20143600"/>
    <x v="0"/>
    <s v="Ivan Larsson"/>
    <x v="651"/>
    <n v="3600"/>
    <x v="26"/>
    <x v="2"/>
    <s v="Individual/Scholarship(?)"/>
    <n v="392"/>
    <x v="1"/>
    <x v="0"/>
    <x v="0"/>
    <s v=""/>
    <x v="1"/>
  </r>
  <r>
    <n v="990"/>
    <s v="Charles G. Koch Charitable Foundation_Jacob J Fishbeck20143600"/>
    <x v="0"/>
    <s v="Jacob J Fishbeck"/>
    <x v="652"/>
    <n v="3600"/>
    <x v="26"/>
    <x v="2"/>
    <s v="Individual/Scholarship(?)"/>
    <n v="393"/>
    <x v="1"/>
    <x v="0"/>
    <x v="0"/>
    <s v=""/>
    <x v="1"/>
  </r>
  <r>
    <n v="990"/>
    <s v="Charles G. Koch Charitable Foundation_Jacqueline M Derks20143600"/>
    <x v="0"/>
    <s v="Jacqueline M Derks"/>
    <x v="653"/>
    <n v="3600"/>
    <x v="26"/>
    <x v="2"/>
    <s v="Individual/Scholarship(?)"/>
    <n v="394"/>
    <x v="1"/>
    <x v="0"/>
    <x v="0"/>
    <s v=""/>
    <x v="1"/>
  </r>
  <r>
    <n v="990"/>
    <s v="Charles G. Koch Charitable Foundation_James Ward20143600"/>
    <x v="0"/>
    <s v="James Ward"/>
    <x v="654"/>
    <n v="3600"/>
    <x v="26"/>
    <x v="2"/>
    <s v="Individual/Scholarship(?)"/>
    <n v="395"/>
    <x v="1"/>
    <x v="0"/>
    <x v="0"/>
    <s v=""/>
    <x v="1"/>
  </r>
  <r>
    <n v="990"/>
    <s v="Charles G. Koch Charitable Foundation_Jeremy Lerman20143600"/>
    <x v="0"/>
    <s v="Jeremy Lerman"/>
    <x v="655"/>
    <n v="3600"/>
    <x v="26"/>
    <x v="2"/>
    <s v="Individual/Scholarship(?)"/>
    <n v="396"/>
    <x v="1"/>
    <x v="0"/>
    <x v="0"/>
    <s v=""/>
    <x v="1"/>
  </r>
  <r>
    <n v="990"/>
    <s v="Charles G. Koch Charitable Foundation_Jesse D Backstrom20143600"/>
    <x v="0"/>
    <s v="Jesse D Backstrom"/>
    <x v="656"/>
    <n v="3600"/>
    <x v="26"/>
    <x v="2"/>
    <s v="Individual/Scholarship(?)"/>
    <n v="397"/>
    <x v="1"/>
    <x v="0"/>
    <x v="0"/>
    <s v=""/>
    <x v="1"/>
  </r>
  <r>
    <n v="990"/>
    <s v="Charles G. Koch Charitable Foundation_Joanna James Samuel20143600"/>
    <x v="0"/>
    <s v="Joanna James Samuel"/>
    <x v="657"/>
    <n v="3600"/>
    <x v="26"/>
    <x v="2"/>
    <s v="Individual/Scholarship(?)"/>
    <n v="398"/>
    <x v="1"/>
    <x v="0"/>
    <x v="0"/>
    <s v=""/>
    <x v="1"/>
  </r>
  <r>
    <n v="990"/>
    <s v="Charles G. Koch Charitable Foundation_Joe McKinney20143600"/>
    <x v="0"/>
    <s v="Joe McKinney"/>
    <x v="658"/>
    <n v="3600"/>
    <x v="26"/>
    <x v="2"/>
    <s v="Individual/Scholarship(?)"/>
    <n v="399"/>
    <x v="1"/>
    <x v="0"/>
    <x v="0"/>
    <s v=""/>
    <x v="1"/>
  </r>
  <r>
    <n v="990"/>
    <s v="Charles G. Koch Charitable Foundation_Johan Bennett20143600"/>
    <x v="0"/>
    <s v="Johan Bennett"/>
    <x v="659"/>
    <n v="3600"/>
    <x v="26"/>
    <x v="2"/>
    <s v="Individual/Scholarship(?)"/>
    <n v="400"/>
    <x v="1"/>
    <x v="0"/>
    <x v="0"/>
    <s v=""/>
    <x v="1"/>
  </r>
  <r>
    <n v="990"/>
    <s v="Charles G. Koch Charitable Foundation_Jonathan R Nelson20143000"/>
    <x v="0"/>
    <s v="Jonathan R Nelson"/>
    <x v="660"/>
    <n v="3000"/>
    <x v="26"/>
    <x v="2"/>
    <s v="Individual/Scholarship(?)"/>
    <n v="401"/>
    <x v="1"/>
    <x v="0"/>
    <x v="0"/>
    <s v=""/>
    <x v="1"/>
  </r>
  <r>
    <n v="990"/>
    <s v="Charles G. Koch Charitable Foundation_Jordan Niji Yahiro20143600"/>
    <x v="0"/>
    <s v="Jordan Niji Yahiro"/>
    <x v="661"/>
    <n v="3600"/>
    <x v="26"/>
    <x v="2"/>
    <s v="Individual/Scholarship(?)"/>
    <n v="402"/>
    <x v="1"/>
    <x v="0"/>
    <x v="0"/>
    <s v=""/>
    <x v="1"/>
  </r>
  <r>
    <n v="990"/>
    <s v="Charles G. Koch Charitable Foundation_Joseph Danaher20143600"/>
    <x v="0"/>
    <s v="Joseph Danaher"/>
    <x v="662"/>
    <n v="3600"/>
    <x v="26"/>
    <x v="2"/>
    <s v="Individual/Scholarship(?)"/>
    <n v="403"/>
    <x v="1"/>
    <x v="0"/>
    <x v="0"/>
    <s v=""/>
    <x v="1"/>
  </r>
  <r>
    <n v="990"/>
    <s v="Charles G. Koch Charitable Foundation_Joseph W Kent20143600"/>
    <x v="0"/>
    <s v="Joseph W Kent"/>
    <x v="663"/>
    <n v="3600"/>
    <x v="26"/>
    <x v="2"/>
    <s v="Individual/Scholarship(?)"/>
    <n v="404"/>
    <x v="1"/>
    <x v="0"/>
    <x v="0"/>
    <s v=""/>
    <x v="1"/>
  </r>
  <r>
    <n v="990"/>
    <s v="Charles G. Koch Charitable Foundation_Joshua D Waters20143600"/>
    <x v="0"/>
    <s v="Joshua D Waters"/>
    <x v="664"/>
    <n v="3600"/>
    <x v="26"/>
    <x v="2"/>
    <s v="Individual/Scholarship(?)"/>
    <n v="405"/>
    <x v="1"/>
    <x v="0"/>
    <x v="0"/>
    <s v=""/>
    <x v="1"/>
  </r>
  <r>
    <n v="990"/>
    <s v="Charles G. Koch Charitable Foundation_Julia Morriss20143600"/>
    <x v="0"/>
    <s v="Julia Morriss"/>
    <x v="665"/>
    <n v="3600"/>
    <x v="26"/>
    <x v="2"/>
    <s v="Individual/Scholarship(?)"/>
    <n v="406"/>
    <x v="1"/>
    <x v="0"/>
    <x v="0"/>
    <s v=""/>
    <x v="1"/>
  </r>
  <r>
    <n v="990"/>
    <s v="Charles G. Koch Charitable Foundation_Julia Norgaard20143600"/>
    <x v="0"/>
    <s v="Julia Norgaard"/>
    <x v="666"/>
    <n v="3600"/>
    <x v="26"/>
    <x v="2"/>
    <s v="Individual/Scholarship(?)"/>
    <n v="407"/>
    <x v="1"/>
    <x v="0"/>
    <x v="0"/>
    <s v=""/>
    <x v="1"/>
  </r>
  <r>
    <n v="990"/>
    <s v="Charles G. Koch Charitable Foundation_Justin Bailey20143600"/>
    <x v="0"/>
    <s v="Justin Bailey"/>
    <x v="667"/>
    <n v="3600"/>
    <x v="26"/>
    <x v="2"/>
    <s v="Individual/Scholarship(?)"/>
    <n v="408"/>
    <x v="1"/>
    <x v="0"/>
    <x v="0"/>
    <s v=""/>
    <x v="1"/>
  </r>
  <r>
    <n v="990"/>
    <s v="Charles G. Koch Charitable Foundation_Lauren Prichard20143600"/>
    <x v="0"/>
    <s v="Lauren Prichard"/>
    <x v="668"/>
    <n v="3600"/>
    <x v="26"/>
    <x v="2"/>
    <s v="Individual/Scholarship(?)"/>
    <n v="409"/>
    <x v="1"/>
    <x v="0"/>
    <x v="0"/>
    <s v=""/>
    <x v="1"/>
  </r>
  <r>
    <n v="990"/>
    <s v="Charles G. Koch Charitable Foundation_Maria Luisa Iribarren20143600"/>
    <x v="0"/>
    <s v="Maria Luisa Iribarren"/>
    <x v="669"/>
    <n v="3600"/>
    <x v="26"/>
    <x v="2"/>
    <s v="Individual/Scholarship(?)"/>
    <n v="410"/>
    <x v="1"/>
    <x v="0"/>
    <x v="0"/>
    <s v=""/>
    <x v="1"/>
  </r>
  <r>
    <n v="990"/>
    <s v="Charles G. Koch Charitable Foundation_Matthew Cannizzo20143600"/>
    <x v="0"/>
    <s v="Matthew Cannizzo"/>
    <x v="670"/>
    <n v="3600"/>
    <x v="26"/>
    <x v="2"/>
    <s v="Individual/Scholarship(?)"/>
    <n v="411"/>
    <x v="1"/>
    <x v="0"/>
    <x v="0"/>
    <s v=""/>
    <x v="1"/>
  </r>
  <r>
    <n v="990"/>
    <s v="Charles G. Koch Charitable Foundation_Matthew Powers20143600"/>
    <x v="0"/>
    <s v="Matthew Powers"/>
    <x v="671"/>
    <n v="3600"/>
    <x v="26"/>
    <x v="2"/>
    <s v="Individual/Scholarship(?)"/>
    <n v="412"/>
    <x v="1"/>
    <x v="0"/>
    <x v="0"/>
    <s v=""/>
    <x v="1"/>
  </r>
  <r>
    <n v="990"/>
    <s v="Charles G. Koch Charitable Foundation_Megan McAndrews20143600"/>
    <x v="0"/>
    <s v="Megan McAndrews"/>
    <x v="672"/>
    <n v="3600"/>
    <x v="26"/>
    <x v="2"/>
    <s v="Individual/Scholarship(?)"/>
    <n v="413"/>
    <x v="1"/>
    <x v="0"/>
    <x v="0"/>
    <s v=""/>
    <x v="1"/>
  </r>
  <r>
    <n v="990"/>
    <s v="Charles G. Koch Charitable Foundation_Michael Diltz Farren20143600"/>
    <x v="0"/>
    <s v="Michael Diltz Farren"/>
    <x v="673"/>
    <n v="3600"/>
    <x v="26"/>
    <x v="2"/>
    <s v="Individual/Scholarship(?)"/>
    <n v="414"/>
    <x v="1"/>
    <x v="0"/>
    <x v="0"/>
    <s v=""/>
    <x v="1"/>
  </r>
  <r>
    <n v="990"/>
    <s v="Charles G. Koch Charitable Foundation_Natalie deMacedo20143600"/>
    <x v="0"/>
    <s v="Natalie deMacedo"/>
    <x v="674"/>
    <n v="3600"/>
    <x v="26"/>
    <x v="2"/>
    <s v="Individual/Scholarship(?)"/>
    <n v="415"/>
    <x v="1"/>
    <x v="0"/>
    <x v="0"/>
    <s v=""/>
    <x v="1"/>
  </r>
  <r>
    <n v="990"/>
    <s v="Charles G. Koch Charitable Foundation_Patrick Hannaford20143600"/>
    <x v="0"/>
    <s v="Patrick Hannaford"/>
    <x v="675"/>
    <n v="3600"/>
    <x v="26"/>
    <x v="2"/>
    <s v="Individual/Scholarship(?)"/>
    <n v="416"/>
    <x v="1"/>
    <x v="0"/>
    <x v="0"/>
    <s v=""/>
    <x v="1"/>
  </r>
  <r>
    <n v="990"/>
    <s v="Charles G. Koch Charitable Foundation_Patrick Lewis Oetting20143600"/>
    <x v="0"/>
    <s v="Patrick Lewis Oetting"/>
    <x v="676"/>
    <n v="3600"/>
    <x v="26"/>
    <x v="2"/>
    <s v="Individual/Scholarship(?)"/>
    <n v="417"/>
    <x v="1"/>
    <x v="0"/>
    <x v="0"/>
    <s v=""/>
    <x v="1"/>
  </r>
  <r>
    <n v="990"/>
    <s v="Charles G. Koch Charitable Foundation_Pierre-Guy Veer20143600"/>
    <x v="0"/>
    <s v="Pierre-Guy Veer"/>
    <x v="677"/>
    <n v="3600"/>
    <x v="26"/>
    <x v="2"/>
    <s v="Individual/Scholarship(?)"/>
    <n v="418"/>
    <x v="1"/>
    <x v="0"/>
    <x v="0"/>
    <s v=""/>
    <x v="1"/>
  </r>
  <r>
    <n v="990"/>
    <s v="Charles G. Koch Charitable Foundation_Preston Cooper20143600"/>
    <x v="0"/>
    <s v="Preston Cooper"/>
    <x v="678"/>
    <n v="3600"/>
    <x v="26"/>
    <x v="2"/>
    <s v="Individual/Scholarship(?)"/>
    <n v="419"/>
    <x v="1"/>
    <x v="0"/>
    <x v="0"/>
    <s v=""/>
    <x v="1"/>
  </r>
  <r>
    <n v="990"/>
    <s v="Charles G. Koch Charitable Foundation_Rachael Dobi20143600"/>
    <x v="0"/>
    <s v="Rachael Dobi"/>
    <x v="679"/>
    <n v="3600"/>
    <x v="26"/>
    <x v="2"/>
    <s v="Individual/Scholarship(?)"/>
    <n v="420"/>
    <x v="1"/>
    <x v="0"/>
    <x v="0"/>
    <s v=""/>
    <x v="1"/>
  </r>
  <r>
    <n v="990"/>
    <s v="Charles G. Koch Charitable Foundation_Raheem Williams20143600"/>
    <x v="0"/>
    <s v="Raheem Williams"/>
    <x v="680"/>
    <n v="3600"/>
    <x v="26"/>
    <x v="2"/>
    <s v="Individual/Scholarship(?)"/>
    <n v="421"/>
    <x v="1"/>
    <x v="0"/>
    <x v="0"/>
    <s v=""/>
    <x v="1"/>
  </r>
  <r>
    <n v="990"/>
    <s v="Charles G. Koch Charitable Foundation_Rebecca Schieber20143600"/>
    <x v="0"/>
    <s v="Rebecca Schieber"/>
    <x v="681"/>
    <n v="3600"/>
    <x v="26"/>
    <x v="2"/>
    <s v="Individual/Scholarship(?)"/>
    <n v="422"/>
    <x v="1"/>
    <x v="0"/>
    <x v="0"/>
    <s v=""/>
    <x v="1"/>
  </r>
  <r>
    <n v="990"/>
    <s v="Charles G. Koch Charitable Foundation_Rebecca T Harris20143600"/>
    <x v="0"/>
    <s v="Rebecca T Harris"/>
    <x v="682"/>
    <n v="3600"/>
    <x v="26"/>
    <x v="2"/>
    <s v="Individual/Scholarship(?)"/>
    <n v="423"/>
    <x v="1"/>
    <x v="0"/>
    <x v="0"/>
    <s v=""/>
    <x v="1"/>
  </r>
  <r>
    <n v="990"/>
    <s v="Charles G. Koch Charitable Foundation_Rehoboth Keteman Gesese20143600"/>
    <x v="0"/>
    <s v="Rehoboth Keteman Gesese"/>
    <x v="683"/>
    <n v="3600"/>
    <x v="26"/>
    <x v="2"/>
    <s v="Individual/Scholarship(?)"/>
    <n v="424"/>
    <x v="1"/>
    <x v="0"/>
    <x v="0"/>
    <s v=""/>
    <x v="1"/>
  </r>
  <r>
    <n v="990"/>
    <s v="Charles G. Koch Charitable Foundation_Robert Hardy20143600"/>
    <x v="0"/>
    <s v="Robert Hardy"/>
    <x v="684"/>
    <n v="3600"/>
    <x v="26"/>
    <x v="2"/>
    <s v="Individual/Scholarship(?)"/>
    <n v="425"/>
    <x v="1"/>
    <x v="0"/>
    <x v="0"/>
    <s v=""/>
    <x v="1"/>
  </r>
  <r>
    <n v="990"/>
    <s v="Charles G. Koch Charitable Foundation_Robert Panzerbeck20143600"/>
    <x v="0"/>
    <s v="Robert Panzerbeck"/>
    <x v="685"/>
    <n v="3600"/>
    <x v="26"/>
    <x v="2"/>
    <s v="Individual/Scholarship(?)"/>
    <n v="426"/>
    <x v="1"/>
    <x v="0"/>
    <x v="0"/>
    <s v=""/>
    <x v="1"/>
  </r>
  <r>
    <n v="990"/>
    <s v="Charles G. Koch Charitable Foundation_Ruben A Pacheco20143600"/>
    <x v="0"/>
    <s v="Ruben A Pacheco"/>
    <x v="686"/>
    <n v="3600"/>
    <x v="26"/>
    <x v="2"/>
    <s v="Individual/Scholarship(?)"/>
    <n v="427"/>
    <x v="1"/>
    <x v="0"/>
    <x v="0"/>
    <s v=""/>
    <x v="1"/>
  </r>
  <r>
    <n v="990"/>
    <s v="Charles G. Koch Charitable Foundation_Rudy Takala20143600"/>
    <x v="0"/>
    <s v="Rudy Takala"/>
    <x v="687"/>
    <n v="3600"/>
    <x v="26"/>
    <x v="2"/>
    <s v="Individual/Scholarship(?)"/>
    <n v="428"/>
    <x v="1"/>
    <x v="0"/>
    <x v="0"/>
    <s v=""/>
    <x v="1"/>
  </r>
  <r>
    <n v="990"/>
    <s v="Charles G. Koch Charitable Foundation_Russell Hooper20143600"/>
    <x v="0"/>
    <s v="Russell Hooper"/>
    <x v="688"/>
    <n v="3600"/>
    <x v="26"/>
    <x v="2"/>
    <s v="Individual/Scholarship(?)"/>
    <n v="429"/>
    <x v="1"/>
    <x v="0"/>
    <x v="0"/>
    <s v=""/>
    <x v="1"/>
  </r>
  <r>
    <n v="990"/>
    <s v="Charles G. Koch Charitable Foundation_Ryan Smith20143600"/>
    <x v="0"/>
    <s v="Ryan Smith"/>
    <x v="689"/>
    <n v="3600"/>
    <x v="26"/>
    <x v="2"/>
    <s v="Individual/Scholarship(?)"/>
    <n v="430"/>
    <x v="1"/>
    <x v="0"/>
    <x v="0"/>
    <s v=""/>
    <x v="1"/>
  </r>
  <r>
    <n v="990"/>
    <s v="Charles G. Koch Charitable Foundation_Sara Smith20143600"/>
    <x v="0"/>
    <s v="Sara Smith"/>
    <x v="690"/>
    <n v="3600"/>
    <x v="26"/>
    <x v="2"/>
    <s v="Individual/Scholarship(?)"/>
    <n v="431"/>
    <x v="1"/>
    <x v="0"/>
    <x v="0"/>
    <s v=""/>
    <x v="1"/>
  </r>
  <r>
    <n v="990"/>
    <s v="Charles G. Koch Charitable Foundation_Sarah N Larson20143600"/>
    <x v="0"/>
    <s v="Sarah N Larson"/>
    <x v="691"/>
    <n v="3600"/>
    <x v="26"/>
    <x v="2"/>
    <s v="Individual/Scholarship(?)"/>
    <n v="432"/>
    <x v="1"/>
    <x v="0"/>
    <x v="0"/>
    <s v=""/>
    <x v="1"/>
  </r>
  <r>
    <n v="990"/>
    <s v="Charles G. Koch Charitable Foundation_Shaun Gardiner20143600"/>
    <x v="0"/>
    <s v="Shaun Gardiner"/>
    <x v="692"/>
    <n v="3600"/>
    <x v="26"/>
    <x v="2"/>
    <s v="Individual/Scholarship(?)"/>
    <n v="433"/>
    <x v="1"/>
    <x v="0"/>
    <x v="0"/>
    <s v=""/>
    <x v="1"/>
  </r>
  <r>
    <n v="990"/>
    <s v="Charles G. Koch Charitable Foundation_Steven Gordon20143600"/>
    <x v="0"/>
    <s v="Steven Gordon"/>
    <x v="693"/>
    <n v="3600"/>
    <x v="26"/>
    <x v="2"/>
    <s v="Individual/Scholarship(?)"/>
    <n v="434"/>
    <x v="1"/>
    <x v="0"/>
    <x v="0"/>
    <s v=""/>
    <x v="1"/>
  </r>
  <r>
    <n v="990"/>
    <s v="Charles G. Koch Charitable Foundation_Tate Fegley20143600"/>
    <x v="0"/>
    <s v="Tate Fegley"/>
    <x v="694"/>
    <n v="3600"/>
    <x v="26"/>
    <x v="2"/>
    <s v="Individual/Scholarship(?)"/>
    <n v="435"/>
    <x v="1"/>
    <x v="0"/>
    <x v="0"/>
    <s v=""/>
    <x v="1"/>
  </r>
  <r>
    <n v="990"/>
    <s v="Charles G. Koch Charitable Foundation_Thiago Talzzia20143600"/>
    <x v="0"/>
    <s v="Thiago Talzzia"/>
    <x v="695"/>
    <n v="3600"/>
    <x v="26"/>
    <x v="2"/>
    <s v="Individual/Scholarship(?)"/>
    <n v="436"/>
    <x v="1"/>
    <x v="0"/>
    <x v="0"/>
    <s v=""/>
    <x v="1"/>
  </r>
  <r>
    <n v="990"/>
    <s v="Charles G. Koch Charitable Foundation_Thomas Savidge20143600"/>
    <x v="0"/>
    <s v="Thomas Savidge"/>
    <x v="696"/>
    <n v="3600"/>
    <x v="26"/>
    <x v="2"/>
    <s v="Individual/Scholarship(?)"/>
    <n v="437"/>
    <x v="1"/>
    <x v="0"/>
    <x v="0"/>
    <s v=""/>
    <x v="1"/>
  </r>
  <r>
    <n v="990"/>
    <s v="Charles G. Koch Charitable Foundation_Timothy Zimmer20143600"/>
    <x v="0"/>
    <s v="Timothy Zimmer"/>
    <x v="697"/>
    <n v="3600"/>
    <x v="26"/>
    <x v="2"/>
    <s v="Individual/Scholarship(?)"/>
    <n v="438"/>
    <x v="1"/>
    <x v="0"/>
    <x v="0"/>
    <s v=""/>
    <x v="1"/>
  </r>
  <r>
    <n v="990"/>
    <s v="Charles G. Koch Charitable Foundation_Toluwani Mary Johnson20143600"/>
    <x v="0"/>
    <s v="Toluwani Mary Johnson"/>
    <x v="698"/>
    <n v="3600"/>
    <x v="26"/>
    <x v="2"/>
    <s v="Individual/Scholarship(?)"/>
    <n v="439"/>
    <x v="1"/>
    <x v="0"/>
    <x v="0"/>
    <s v=""/>
    <x v="1"/>
  </r>
  <r>
    <n v="990"/>
    <s v="Charles G. Koch Charitable Foundation_Walker CT Mulley20143600"/>
    <x v="0"/>
    <s v="Walker CT Mulley"/>
    <x v="699"/>
    <n v="3600"/>
    <x v="26"/>
    <x v="2"/>
    <s v="Individual/Scholarship(?)"/>
    <n v="440"/>
    <x v="1"/>
    <x v="0"/>
    <x v="0"/>
    <s v=""/>
    <x v="1"/>
  </r>
  <r>
    <n v="990"/>
    <s v="Charles G. Koch Charitable Foundation_William Richard Walker20143600"/>
    <x v="0"/>
    <s v="William Richard Walker"/>
    <x v="700"/>
    <n v="3600"/>
    <x v="26"/>
    <x v="2"/>
    <s v="Individual/Scholarship(?)"/>
    <n v="441"/>
    <x v="1"/>
    <x v="0"/>
    <x v="0"/>
    <s v=""/>
    <x v="1"/>
  </r>
  <r>
    <n v="990"/>
    <s v="Charles G. Koch Charitable Foundation_Zachary Dawes20143600"/>
    <x v="0"/>
    <s v="Zachary Dawes"/>
    <x v="701"/>
    <n v="3600"/>
    <x v="26"/>
    <x v="2"/>
    <s v="Individual/Scholarship(?)"/>
    <n v="442"/>
    <x v="1"/>
    <x v="0"/>
    <x v="0"/>
    <s v=""/>
    <x v="1"/>
  </r>
  <r>
    <n v="990"/>
    <s v="Charles G. Koch Charitable Foundation_Lari Ryan2014900"/>
    <x v="0"/>
    <s v="Lari Ryan"/>
    <x v="702"/>
    <n v="900"/>
    <x v="26"/>
    <x v="2"/>
    <s v="Individual/Scholarship(?)"/>
    <n v="443"/>
    <x v="1"/>
    <x v="0"/>
    <x v="0"/>
    <s v=""/>
    <x v="1"/>
  </r>
  <r>
    <n v="990"/>
    <s v="Charles G. Koch Charitable Foundation_Evgeniy Gentchev2014900"/>
    <x v="0"/>
    <s v="Evgeniy Gentchev"/>
    <x v="703"/>
    <n v="900"/>
    <x v="26"/>
    <x v="2"/>
    <s v="Individual/Scholarship(?)"/>
    <n v="444"/>
    <x v="1"/>
    <x v="0"/>
    <x v="0"/>
    <s v=""/>
    <x v="1"/>
  </r>
  <r>
    <n v="990"/>
    <s v="Charles G. Koch Charitable Foundation_David Mitch2014900"/>
    <x v="0"/>
    <s v="David Mitch"/>
    <x v="704"/>
    <n v="900"/>
    <x v="26"/>
    <x v="2"/>
    <s v="Individual/Scholarship(?)"/>
    <n v="445"/>
    <x v="1"/>
    <x v="0"/>
    <x v="0"/>
    <s v=""/>
    <x v="1"/>
  </r>
  <r>
    <n v="990"/>
    <s v="Charles G. Koch Charitable Foundation_William Shaghart2014900"/>
    <x v="0"/>
    <s v="William Shaghart"/>
    <x v="705"/>
    <n v="900"/>
    <x v="26"/>
    <x v="2"/>
    <s v="Individual/Scholarship(?)"/>
    <n v="446"/>
    <x v="1"/>
    <x v="0"/>
    <x v="0"/>
    <s v=""/>
    <x v="1"/>
  </r>
  <r>
    <n v="990"/>
    <s v="Charles G. Koch Charitable Foundation_Matt Rutherford2014900"/>
    <x v="0"/>
    <s v="Matt Rutherford"/>
    <x v="706"/>
    <n v="900"/>
    <x v="26"/>
    <x v="2"/>
    <s v="Individual/Scholarship(?)"/>
    <n v="447"/>
    <x v="1"/>
    <x v="0"/>
    <x v="0"/>
    <s v=""/>
    <x v="1"/>
  </r>
  <r>
    <n v="990"/>
    <s v="Charles G. Koch Charitable Foundation_Jayme Lemke2014900"/>
    <x v="0"/>
    <s v="Jayme Lemke"/>
    <x v="707"/>
    <n v="900"/>
    <x v="26"/>
    <x v="2"/>
    <s v="Individual/Scholarship(?)"/>
    <n v="448"/>
    <x v="1"/>
    <x v="0"/>
    <x v="0"/>
    <s v=""/>
    <x v="1"/>
  </r>
  <r>
    <n v="990"/>
    <s v="Charles G. Koch Charitable Foundation_Maria Paganelli2014900"/>
    <x v="0"/>
    <s v="Maria Paganelli"/>
    <x v="708"/>
    <n v="900"/>
    <x v="26"/>
    <x v="2"/>
    <s v="Individual/Scholarship(?)"/>
    <n v="449"/>
    <x v="1"/>
    <x v="0"/>
    <x v="0"/>
    <s v=""/>
    <x v="1"/>
  </r>
  <r>
    <n v="990"/>
    <s v="Charles G. Koch Charitable Foundation_Nathan Ashby2014900"/>
    <x v="0"/>
    <s v="Nathan Ashby"/>
    <x v="709"/>
    <n v="900"/>
    <x v="26"/>
    <x v="2"/>
    <s v="Individual/Scholarship(?)"/>
    <n v="450"/>
    <x v="1"/>
    <x v="0"/>
    <x v="0"/>
    <s v=""/>
    <x v="1"/>
  </r>
  <r>
    <n v="990"/>
    <s v="Charles G. Koch Charitable Foundation_Ryan Israelsen2014900"/>
    <x v="0"/>
    <s v="Ryan Israelsen"/>
    <x v="710"/>
    <n v="900"/>
    <x v="26"/>
    <x v="2"/>
    <s v="Individual/Scholarship(?)"/>
    <n v="451"/>
    <x v="1"/>
    <x v="0"/>
    <x v="0"/>
    <s v=""/>
    <x v="1"/>
  </r>
  <r>
    <n v="990"/>
    <s v="Charles G. Koch Charitable Foundation_Emmett Steed2014900"/>
    <x v="0"/>
    <s v="Emmett Steed"/>
    <x v="711"/>
    <n v="900"/>
    <x v="26"/>
    <x v="2"/>
    <s v="Individual/Scholarship(?)"/>
    <n v="452"/>
    <x v="1"/>
    <x v="0"/>
    <x v="0"/>
    <s v=""/>
    <x v="1"/>
  </r>
  <r>
    <n v="990"/>
    <s v="Charles G. Koch Charitable Foundation_McKenzie Rees2014900"/>
    <x v="0"/>
    <s v="McKenzie Rees"/>
    <x v="712"/>
    <n v="900"/>
    <x v="26"/>
    <x v="2"/>
    <s v="Individual/Scholarship(?)"/>
    <n v="453"/>
    <x v="1"/>
    <x v="0"/>
    <x v="0"/>
    <s v=""/>
    <x v="1"/>
  </r>
  <r>
    <n v="990"/>
    <s v="Charles G. Koch Charitable Foundation_Bonnie Villarreal2014900"/>
    <x v="0"/>
    <s v="Bonnie Villarreal"/>
    <x v="713"/>
    <n v="900"/>
    <x v="26"/>
    <x v="2"/>
    <s v="Individual/Scholarship(?)"/>
    <n v="454"/>
    <x v="1"/>
    <x v="0"/>
    <x v="0"/>
    <s v=""/>
    <x v="1"/>
  </r>
  <r>
    <n v="990"/>
    <s v="Charles G. Koch Charitable Foundation_Jeremy Kidd2014900"/>
    <x v="0"/>
    <s v="Jeremy Kidd"/>
    <x v="714"/>
    <n v="900"/>
    <x v="26"/>
    <x v="2"/>
    <s v="Individual/Scholarship(?)"/>
    <n v="455"/>
    <x v="1"/>
    <x v="0"/>
    <x v="0"/>
    <s v=""/>
    <x v="1"/>
  </r>
  <r>
    <n v="990"/>
    <s v="Charles G. Koch Charitable Foundation_1889 Institute2015214000"/>
    <x v="0"/>
    <s v="1889 Institute"/>
    <x v="510"/>
    <n v="214000"/>
    <x v="27"/>
    <x v="2"/>
    <m/>
    <n v="1"/>
    <x v="0"/>
    <x v="0"/>
    <x v="0"/>
    <s v="https://www.sourcewatch.org/index.php/1889_Institute"/>
    <x v="2"/>
  </r>
  <r>
    <n v="990"/>
    <s v="Charles G. Koch Charitable Foundation_Acton Institute for the Study of Religion and Liberty2015150000"/>
    <x v="0"/>
    <s v="Acton Institute for the Study of Religion and Liberty"/>
    <x v="40"/>
    <n v="150000"/>
    <x v="27"/>
    <x v="2"/>
    <m/>
    <n v="2"/>
    <x v="0"/>
    <x v="0"/>
    <x v="0"/>
    <s v="https://www.desmogblog.com/acton-institute"/>
    <x v="0"/>
  </r>
  <r>
    <n v="990"/>
    <s v="Charles G. Koch Charitable Foundation_Advance Arkansas Institute201522000"/>
    <x v="0"/>
    <s v="Advance Arkansas Institute"/>
    <x v="381"/>
    <n v="22000"/>
    <x v="27"/>
    <x v="2"/>
    <m/>
    <n v="3"/>
    <x v="0"/>
    <x v="0"/>
    <x v="0"/>
    <s v="https://www.sourcewatch.org/index.php/Advance_Arkansas_Institute"/>
    <x v="2"/>
  </r>
  <r>
    <n v="990"/>
    <s v="Charles G. Koch Charitable Foundation_Agora Institute for Civic Virtue &amp; The Common Good201517200"/>
    <x v="0"/>
    <s v="Agora Institute for Civic Virtue &amp; The Common Good"/>
    <x v="452"/>
    <n v="17200"/>
    <x v="27"/>
    <x v="2"/>
    <m/>
    <n v="4"/>
    <x v="0"/>
    <x v="0"/>
    <x v="0"/>
    <s v=""/>
    <x v="1"/>
  </r>
  <r>
    <n v="990"/>
    <s v="Charles G. Koch Charitable Foundation_American Council for Capital Formation201550000"/>
    <x v="0"/>
    <s v="American Council for Capital Formation"/>
    <x v="453"/>
    <n v="50000"/>
    <x v="27"/>
    <x v="2"/>
    <s v="center for"/>
    <n v="5"/>
    <x v="0"/>
    <x v="0"/>
    <x v="0"/>
    <s v="https://www.desmogblog.com/american-council-for-capital-formation"/>
    <x v="0"/>
  </r>
  <r>
    <n v="990"/>
    <s v="Charles G. Koch Charitable Foundation_American Enterprise Institute for Public Policy Research201510000"/>
    <x v="0"/>
    <s v="American Enterprise Institute for Public Policy Research"/>
    <x v="132"/>
    <n v="10000"/>
    <x v="27"/>
    <x v="2"/>
    <m/>
    <n v="6"/>
    <x v="0"/>
    <x v="0"/>
    <x v="0"/>
    <s v="https://www.desmogblog.com/american-enterprise-institute"/>
    <x v="0"/>
  </r>
  <r>
    <n v="990"/>
    <s v="Charles G. Koch Charitable Foundation_American Foreign Policy Council201540000"/>
    <x v="0"/>
    <s v="American Foreign Policy Council"/>
    <x v="715"/>
    <n v="40000"/>
    <x v="27"/>
    <x v="2"/>
    <m/>
    <n v="7"/>
    <x v="0"/>
    <x v="0"/>
    <x v="0"/>
    <s v="https://www.sourcewatch.org/index.php/American_Foreign_Policy_Council"/>
    <x v="2"/>
  </r>
  <r>
    <n v="990"/>
    <s v="Charles G. Koch Charitable Foundation_American Ideas Institute201595000"/>
    <x v="0"/>
    <s v="American Ideas Institute"/>
    <x v="716"/>
    <n v="95000"/>
    <x v="27"/>
    <x v="2"/>
    <m/>
    <n v="8"/>
    <x v="0"/>
    <x v="0"/>
    <x v="0"/>
    <s v=""/>
    <x v="1"/>
  </r>
  <r>
    <n v="990"/>
    <s v="Charles G. Koch Charitable Foundation_American Legislative Exchange Council2015350000"/>
    <x v="0"/>
    <s v="American Legislative Exchange Council"/>
    <x v="97"/>
    <n v="350000"/>
    <x v="27"/>
    <x v="2"/>
    <m/>
    <n v="9"/>
    <x v="0"/>
    <x v="0"/>
    <x v="0"/>
    <s v="https://www.desmogblog.com/american-legislative-exchange-council"/>
    <x v="0"/>
  </r>
  <r>
    <n v="990"/>
    <s v="Charles G. Koch Charitable Foundation_American University201515500"/>
    <x v="0"/>
    <s v="American University"/>
    <x v="196"/>
    <n v="15500"/>
    <x v="27"/>
    <x v="2"/>
    <m/>
    <n v="10"/>
    <x v="0"/>
    <x v="1"/>
    <x v="0"/>
    <s v=""/>
    <x v="1"/>
  </r>
  <r>
    <n v="990"/>
    <s v="Charles G. Koch Charitable Foundation_America's Future Foundation (AFF)20155000"/>
    <x v="0"/>
    <s v="America's Future Foundation (AFF)"/>
    <x v="339"/>
    <n v="5000"/>
    <x v="27"/>
    <x v="2"/>
    <m/>
    <n v="11"/>
    <x v="0"/>
    <x v="0"/>
    <x v="0"/>
    <s v="http://www.sourcewatch.org/index.php/America's_Future_Foundation"/>
    <x v="2"/>
  </r>
  <r>
    <n v="990"/>
    <s v="Charles G. Koch Charitable Foundation_Andrew College20153300"/>
    <x v="0"/>
    <s v="Andrew College"/>
    <x v="246"/>
    <n v="3300"/>
    <x v="27"/>
    <x v="2"/>
    <m/>
    <n v="12"/>
    <x v="0"/>
    <x v="1"/>
    <x v="0"/>
    <s v=""/>
    <x v="1"/>
  </r>
  <r>
    <n v="990"/>
    <s v="Charles G. Koch Charitable Foundation_Appalachian State University ASU20152000"/>
    <x v="0"/>
    <s v="Appalachian State University ASU"/>
    <x v="165"/>
    <n v="2000"/>
    <x v="27"/>
    <x v="2"/>
    <m/>
    <n v="13"/>
    <x v="0"/>
    <x v="1"/>
    <x v="0"/>
    <s v=""/>
    <x v="1"/>
  </r>
  <r>
    <n v="990"/>
    <s v="Charles G. Koch Charitable Foundation_Arizona State University Foundation2015917227"/>
    <x v="0"/>
    <s v="Arizona State University Foundation"/>
    <x v="514"/>
    <n v="917227"/>
    <x v="27"/>
    <x v="2"/>
    <m/>
    <n v="14"/>
    <x v="0"/>
    <x v="1"/>
    <x v="0"/>
    <s v=""/>
    <x v="1"/>
  </r>
  <r>
    <n v="990"/>
    <s v="Charles G. Koch Charitable Foundation_Association of Private Enterprise Education201550000"/>
    <x v="0"/>
    <s v="Association of Private Enterprise Education"/>
    <x v="147"/>
    <n v="50000"/>
    <x v="27"/>
    <x v="2"/>
    <m/>
    <n v="15"/>
    <x v="0"/>
    <x v="0"/>
    <x v="0"/>
    <s v=""/>
    <x v="1"/>
  </r>
  <r>
    <n v="990"/>
    <s v="Charles G. Koch Charitable Foundation_ASU Foundation for a New American University201525000"/>
    <x v="0"/>
    <s v="ASU Foundation for a New American University"/>
    <x v="514"/>
    <n v="25000"/>
    <x v="27"/>
    <x v="2"/>
    <m/>
    <n v="16"/>
    <x v="0"/>
    <x v="1"/>
    <x v="0"/>
    <s v=""/>
    <x v="1"/>
  </r>
  <r>
    <n v="990"/>
    <s v="Charles G. Koch Charitable Foundation_Atlas Economic Research Foundation201530000"/>
    <x v="0"/>
    <s v="Atlas Economic Research Foundation"/>
    <x v="18"/>
    <n v="30000"/>
    <x v="27"/>
    <x v="2"/>
    <m/>
    <n v="17"/>
    <x v="0"/>
    <x v="0"/>
    <x v="0"/>
    <s v="https://www.desmogblog.com/atlas-economic-research-foundation"/>
    <x v="0"/>
  </r>
  <r>
    <n v="990"/>
    <s v="Charles G. Koch Charitable Foundation_Austin Institute for the Study of Family and Culture201540000"/>
    <x v="0"/>
    <s v="Austin Institute for the Study of Family and Culture"/>
    <x v="717"/>
    <n v="40000"/>
    <x v="27"/>
    <x v="2"/>
    <m/>
    <n v="18"/>
    <x v="0"/>
    <x v="0"/>
    <x v="0"/>
    <s v=""/>
    <x v="1"/>
  </r>
  <r>
    <n v="990"/>
    <s v="Charles G. Koch Charitable Foundation_Azusa Pacific University201518000"/>
    <x v="0"/>
    <s v="Azusa Pacific University"/>
    <x v="250"/>
    <n v="18000"/>
    <x v="27"/>
    <x v="2"/>
    <m/>
    <n v="19"/>
    <x v="0"/>
    <x v="1"/>
    <x v="0"/>
    <s v=""/>
    <x v="1"/>
  </r>
  <r>
    <n v="990"/>
    <s v="Charles G. Koch Charitable Foundation_Baldwin-Wallace University20154500"/>
    <x v="0"/>
    <s v="Baldwin-Wallace University"/>
    <x v="718"/>
    <n v="4500"/>
    <x v="27"/>
    <x v="2"/>
    <m/>
    <n v="20"/>
    <x v="0"/>
    <x v="1"/>
    <x v="0"/>
    <s v=""/>
    <x v="1"/>
  </r>
  <r>
    <n v="990"/>
    <s v="Charles G. Koch Charitable Foundation_Ball State University201520000"/>
    <x v="0"/>
    <s v="Ball State University"/>
    <x v="199"/>
    <n v="20000"/>
    <x v="27"/>
    <x v="2"/>
    <m/>
    <n v="21"/>
    <x v="0"/>
    <x v="1"/>
    <x v="0"/>
    <s v=""/>
    <x v="1"/>
  </r>
  <r>
    <n v="990"/>
    <s v="Charles G. Koch Charitable Foundation_Barton College20157000"/>
    <x v="0"/>
    <s v="Barton College"/>
    <x v="200"/>
    <n v="7000"/>
    <x v="27"/>
    <x v="2"/>
    <m/>
    <n v="22"/>
    <x v="0"/>
    <x v="1"/>
    <x v="0"/>
    <s v=""/>
    <x v="1"/>
  </r>
  <r>
    <n v="990"/>
    <s v="Charles G. Koch Charitable Foundation_Bastiat Society201520000"/>
    <x v="0"/>
    <s v="Bastiat Society"/>
    <x v="386"/>
    <n v="20000"/>
    <x v="27"/>
    <x v="2"/>
    <m/>
    <n v="23"/>
    <x v="0"/>
    <x v="0"/>
    <x v="0"/>
    <s v=""/>
    <x v="1"/>
  </r>
  <r>
    <n v="990"/>
    <s v="Charles G. Koch Charitable Foundation_Baylor University2015253500"/>
    <x v="0"/>
    <s v="Baylor University"/>
    <x v="251"/>
    <n v="253500"/>
    <x v="27"/>
    <x v="2"/>
    <m/>
    <n v="24"/>
    <x v="0"/>
    <x v="1"/>
    <x v="0"/>
    <s v=""/>
    <x v="1"/>
  </r>
  <r>
    <n v="990"/>
    <s v="Charles G. Koch Charitable Foundation_Beloit College20157000"/>
    <x v="0"/>
    <s v="Beloit College"/>
    <x v="152"/>
    <n v="7000"/>
    <x v="27"/>
    <x v="2"/>
    <m/>
    <n v="25"/>
    <x v="0"/>
    <x v="1"/>
    <x v="0"/>
    <s v=""/>
    <x v="1"/>
  </r>
  <r>
    <n v="990"/>
    <s v="Charles G. Koch Charitable Foundation_Berry College20158600"/>
    <x v="0"/>
    <s v="Berry College"/>
    <x v="153"/>
    <n v="8600"/>
    <x v="27"/>
    <x v="2"/>
    <m/>
    <n v="26"/>
    <x v="0"/>
    <x v="1"/>
    <x v="0"/>
    <s v=""/>
    <x v="1"/>
  </r>
  <r>
    <n v="990"/>
    <s v="Charles G. Koch Charitable Foundation_Bethel College20158500"/>
    <x v="0"/>
    <s v="Bethel College"/>
    <x v="202"/>
    <n v="8500"/>
    <x v="27"/>
    <x v="2"/>
    <m/>
    <n v="27"/>
    <x v="0"/>
    <x v="1"/>
    <x v="0"/>
    <s v=""/>
    <x v="1"/>
  </r>
  <r>
    <n v="990"/>
    <s v="Charles G. Koch Charitable Foundation_Bill of Rights Institute2015805000"/>
    <x v="0"/>
    <s v="Bill of Rights Institute"/>
    <x v="112"/>
    <n v="805000"/>
    <x v="27"/>
    <x v="2"/>
    <m/>
    <n v="28"/>
    <x v="0"/>
    <x v="0"/>
    <x v="0"/>
    <s v="https://www.sourcewatch.org/index.php/Bill_of_Rights_Institute"/>
    <x v="2"/>
  </r>
  <r>
    <n v="990"/>
    <s v="Charles G. Koch Charitable Foundation_Biola University201536760"/>
    <x v="0"/>
    <s v="Biola University"/>
    <x v="454"/>
    <n v="36760"/>
    <x v="27"/>
    <x v="2"/>
    <m/>
    <n v="29"/>
    <x v="0"/>
    <x v="1"/>
    <x v="0"/>
    <s v=""/>
    <x v="1"/>
  </r>
  <r>
    <n v="990"/>
    <s v="Charles G. Koch Charitable Foundation_Boise State University Foundation20159000"/>
    <x v="0"/>
    <s v="Boise State University Foundation"/>
    <x v="252"/>
    <n v="9000"/>
    <x v="27"/>
    <x v="2"/>
    <m/>
    <n v="30"/>
    <x v="0"/>
    <x v="1"/>
    <x v="0"/>
    <s v=""/>
    <x v="1"/>
  </r>
  <r>
    <n v="990"/>
    <s v="Charles G. Koch Charitable Foundation_Boston College20155000"/>
    <x v="0"/>
    <s v="Boston College"/>
    <x v="719"/>
    <n v="5000"/>
    <x v="27"/>
    <x v="2"/>
    <m/>
    <n v="31"/>
    <x v="0"/>
    <x v="1"/>
    <x v="0"/>
    <s v=""/>
    <x v="1"/>
  </r>
  <r>
    <n v="990"/>
    <s v="Charles G. Koch Charitable Foundation_Bowling Green State University Foundation201511000"/>
    <x v="0"/>
    <s v="Bowling Green State University Foundation"/>
    <x v="1"/>
    <n v="11000"/>
    <x v="27"/>
    <x v="2"/>
    <m/>
    <n v="32"/>
    <x v="0"/>
    <x v="1"/>
    <x v="0"/>
    <s v=""/>
    <x v="1"/>
  </r>
  <r>
    <n v="990"/>
    <s v="Charles G. Koch Charitable Foundation_Brigham Young University20152000"/>
    <x v="0"/>
    <s v="Brigham Young University"/>
    <x v="720"/>
    <n v="2000"/>
    <x v="27"/>
    <x v="2"/>
    <m/>
    <n v="33"/>
    <x v="0"/>
    <x v="1"/>
    <x v="0"/>
    <s v=""/>
    <x v="1"/>
  </r>
  <r>
    <n v="990"/>
    <s v="Charles G. Koch Charitable Foundation_Brookfield Academy20158000"/>
    <x v="0"/>
    <s v="Brookfield Academy"/>
    <x v="519"/>
    <n v="8000"/>
    <x v="27"/>
    <x v="2"/>
    <m/>
    <n v="34"/>
    <x v="0"/>
    <x v="1"/>
    <x v="0"/>
    <s v=""/>
    <x v="1"/>
  </r>
  <r>
    <n v="990"/>
    <s v="Charles G. Koch Charitable Foundation_Brookings Institution2015280000"/>
    <x v="0"/>
    <s v="Brookings Institution"/>
    <x v="520"/>
    <n v="280000"/>
    <x v="27"/>
    <x v="2"/>
    <m/>
    <n v="35"/>
    <x v="0"/>
    <x v="0"/>
    <x v="0"/>
    <s v="https://www.sourcewatch.org/index.php/Brookings_Institution"/>
    <x v="2"/>
  </r>
  <r>
    <n v="990"/>
    <s v="Charles G. Koch Charitable Foundation_Brown University2015377674"/>
    <x v="0"/>
    <s v="Brown University"/>
    <x v="167"/>
    <n v="377674"/>
    <x v="27"/>
    <x v="2"/>
    <m/>
    <n v="36"/>
    <x v="0"/>
    <x v="1"/>
    <x v="0"/>
    <s v=""/>
    <x v="1"/>
  </r>
  <r>
    <n v="990"/>
    <s v="Charles G. Koch Charitable Foundation_Bryan College20154800"/>
    <x v="0"/>
    <s v="Bryan College"/>
    <x v="721"/>
    <n v="4800"/>
    <x v="27"/>
    <x v="2"/>
    <m/>
    <n v="37"/>
    <x v="0"/>
    <x v="1"/>
    <x v="0"/>
    <s v=""/>
    <x v="1"/>
  </r>
  <r>
    <n v="990"/>
    <s v="Charles G. Koch Charitable Foundation_California State University - Chico20152832"/>
    <x v="0"/>
    <s v="California State University - Chico"/>
    <x v="262"/>
    <n v="2832"/>
    <x v="27"/>
    <x v="2"/>
    <m/>
    <n v="38"/>
    <x v="0"/>
    <x v="1"/>
    <x v="0"/>
    <s v=""/>
    <x v="1"/>
  </r>
  <r>
    <n v="990"/>
    <s v="Charles G. Koch Charitable Foundation_California State University - Fresno Foundation201515000"/>
    <x v="0"/>
    <s v="California State University - Fresno Foundation"/>
    <x v="262"/>
    <n v="15000"/>
    <x v="27"/>
    <x v="2"/>
    <m/>
    <n v="39"/>
    <x v="0"/>
    <x v="1"/>
    <x v="0"/>
    <s v=""/>
    <x v="1"/>
  </r>
  <r>
    <n v="990"/>
    <s v="Charles G. Koch Charitable Foundation_Calvin Coolidge Presidential Foundation201540000"/>
    <x v="0"/>
    <s v="Calvin Coolidge Presidential Foundation"/>
    <x v="722"/>
    <n v="40000"/>
    <x v="27"/>
    <x v="2"/>
    <m/>
    <n v="40"/>
    <x v="0"/>
    <x v="0"/>
    <x v="0"/>
    <s v=""/>
    <x v="1"/>
  </r>
  <r>
    <n v="990"/>
    <s v="Charles G. Koch Charitable Foundation_Carroll College20159600"/>
    <x v="0"/>
    <s v="Carroll College"/>
    <x v="723"/>
    <n v="9600"/>
    <x v="27"/>
    <x v="2"/>
    <m/>
    <n v="41"/>
    <x v="0"/>
    <x v="1"/>
    <x v="0"/>
    <s v=""/>
    <x v="1"/>
  </r>
  <r>
    <n v="990"/>
    <s v="Charles G. Koch Charitable Foundation_Carson Scholars Fund201525000"/>
    <x v="0"/>
    <s v="Carson Scholars Fund"/>
    <x v="458"/>
    <n v="25000"/>
    <x v="27"/>
    <x v="2"/>
    <m/>
    <n v="42"/>
    <x v="0"/>
    <x v="0"/>
    <x v="0"/>
    <s v=""/>
    <x v="1"/>
  </r>
  <r>
    <n v="990"/>
    <s v="Charles G. Koch Charitable Foundation_Catholic University of America2015212500"/>
    <x v="0"/>
    <s v="Catholic University of America"/>
    <x v="424"/>
    <n v="212500"/>
    <x v="27"/>
    <x v="2"/>
    <m/>
    <n v="43"/>
    <x v="0"/>
    <x v="1"/>
    <x v="0"/>
    <s v=""/>
    <x v="1"/>
  </r>
  <r>
    <n v="990"/>
    <s v="Charles G. Koch Charitable Foundation_Cato Institute20152170000"/>
    <x v="0"/>
    <s v="Cato Institute"/>
    <x v="2"/>
    <n v="2170000"/>
    <x v="27"/>
    <x v="2"/>
    <m/>
    <n v="44"/>
    <x v="0"/>
    <x v="0"/>
    <x v="0"/>
    <s v="https://www.desmogblog.com/cato-institute"/>
    <x v="0"/>
  </r>
  <r>
    <n v="990"/>
    <s v="Charles G. Koch Charitable Foundation_Cedarville University201523500"/>
    <x v="0"/>
    <s v="Cedarville University"/>
    <x v="389"/>
    <n v="23500"/>
    <x v="27"/>
    <x v="2"/>
    <m/>
    <n v="45"/>
    <x v="0"/>
    <x v="1"/>
    <x v="0"/>
    <s v=""/>
    <x v="1"/>
  </r>
  <r>
    <n v="990"/>
    <s v="Charles G. Koch Charitable Foundation_Center for Environmental Science Accuracy and Reliability201525000"/>
    <x v="0"/>
    <s v="Center for Environmental Science Accuracy and Reliability"/>
    <x v="724"/>
    <n v="25000"/>
    <x v="27"/>
    <x v="2"/>
    <m/>
    <n v="46"/>
    <x v="0"/>
    <x v="0"/>
    <x v="0"/>
    <s v="https://polluterwatch.org/center-environmental-science-accuracy-reliability-cesar"/>
    <x v="4"/>
  </r>
  <r>
    <n v="990"/>
    <s v="Charles G. Koch Charitable Foundation_Center for Neighborhood Enterprise20153040"/>
    <x v="0"/>
    <s v="Center for Neighborhood Enterprise"/>
    <x v="725"/>
    <n v="3040"/>
    <x v="27"/>
    <x v="2"/>
    <m/>
    <n v="47"/>
    <x v="0"/>
    <x v="0"/>
    <x v="0"/>
    <s v="https://www.sourcewatch.org/index.php/National_Center_for_Neighborhood_Enterprise"/>
    <x v="2"/>
  </r>
  <r>
    <n v="990"/>
    <s v="Charles G. Koch Charitable Foundation_Center for the National Interest201550000"/>
    <x v="0"/>
    <s v="Center for the National Interest"/>
    <x v="726"/>
    <n v="50000"/>
    <x v="27"/>
    <x v="2"/>
    <m/>
    <n v="48"/>
    <x v="0"/>
    <x v="0"/>
    <x v="0"/>
    <s v="https://www.greenpeace.org/usa/global-warming/climate-deniers/front-groups/center-for-the-national-interest-cftni/"/>
    <x v="3"/>
  </r>
  <r>
    <n v="990"/>
    <s v="Charles G. Koch Charitable Foundation_Center for the Study of Government and the Individual201512500"/>
    <x v="0"/>
    <s v="Center for the Study of Government and the Individual"/>
    <x v="727"/>
    <n v="12500"/>
    <x v="27"/>
    <x v="2"/>
    <s v="located in University of Colorado - Colorado Springs"/>
    <n v="49"/>
    <x v="0"/>
    <x v="0"/>
    <x v="0"/>
    <s v=""/>
    <x v="1"/>
  </r>
  <r>
    <n v="990"/>
    <s v="Charles G. Koch Charitable Foundation_Central Carolina Community College Foundation20155000"/>
    <x v="0"/>
    <s v="Central Carolina Community College Foundation"/>
    <x v="521"/>
    <n v="5000"/>
    <x v="27"/>
    <x v="2"/>
    <m/>
    <n v="50"/>
    <x v="0"/>
    <x v="1"/>
    <x v="0"/>
    <s v=""/>
    <x v="1"/>
  </r>
  <r>
    <n v="990"/>
    <s v="Charles G. Koch Charitable Foundation_Chapman University201545000"/>
    <x v="0"/>
    <s v="Chapman University"/>
    <x v="207"/>
    <n v="45000"/>
    <x v="27"/>
    <x v="2"/>
    <m/>
    <n v="51"/>
    <x v="0"/>
    <x v="1"/>
    <x v="0"/>
    <s v=""/>
    <x v="1"/>
  </r>
  <r>
    <n v="990"/>
    <s v="Charles G. Koch Charitable Foundation_Charleston Southern University20159800"/>
    <x v="0"/>
    <s v="Charleston Southern University"/>
    <x v="254"/>
    <n v="9800"/>
    <x v="27"/>
    <x v="2"/>
    <m/>
    <n v="52"/>
    <x v="0"/>
    <x v="1"/>
    <x v="0"/>
    <s v=""/>
    <x v="1"/>
  </r>
  <r>
    <n v="990"/>
    <s v="Charles G. Koch Charitable Foundation_Chestnut Hill College20153500"/>
    <x v="0"/>
    <s v="Chestnut Hill College"/>
    <x v="391"/>
    <n v="3500"/>
    <x v="27"/>
    <x v="2"/>
    <m/>
    <n v="53"/>
    <x v="0"/>
    <x v="1"/>
    <x v="0"/>
    <s v=""/>
    <x v="1"/>
  </r>
  <r>
    <n v="990"/>
    <s v="Charles G. Koch Charitable Foundation_Christopher Newport University201522000"/>
    <x v="0"/>
    <s v="Christopher Newport University"/>
    <x v="256"/>
    <n v="22000"/>
    <x v="27"/>
    <x v="2"/>
    <m/>
    <n v="54"/>
    <x v="0"/>
    <x v="1"/>
    <x v="0"/>
    <s v=""/>
    <x v="1"/>
  </r>
  <r>
    <n v="990"/>
    <s v="Charles G. Koch Charitable Foundation_Claremont Graduate University201575000"/>
    <x v="0"/>
    <s v="Claremont Graduate University"/>
    <x v="524"/>
    <n v="75000"/>
    <x v="27"/>
    <x v="2"/>
    <m/>
    <n v="55"/>
    <x v="0"/>
    <x v="1"/>
    <x v="0"/>
    <s v=""/>
    <x v="1"/>
  </r>
  <r>
    <n v="990"/>
    <s v="Charles G. Koch Charitable Foundation_Claremont McKenna College201527000"/>
    <x v="0"/>
    <s v="Claremont McKenna College"/>
    <x v="208"/>
    <n v="27000"/>
    <x v="27"/>
    <x v="2"/>
    <m/>
    <n v="56"/>
    <x v="0"/>
    <x v="1"/>
    <x v="0"/>
    <s v=""/>
    <x v="1"/>
  </r>
  <r>
    <n v="990"/>
    <s v="Charles G. Koch Charitable Foundation_Clemson University2015234940"/>
    <x v="0"/>
    <s v="Clemson University"/>
    <x v="98"/>
    <n v="234940"/>
    <x v="27"/>
    <x v="2"/>
    <m/>
    <n v="57"/>
    <x v="0"/>
    <x v="1"/>
    <x v="0"/>
    <s v=""/>
    <x v="1"/>
  </r>
  <r>
    <n v="990"/>
    <s v="Charles G. Koch Charitable Foundation_College of Charleston Foundation20158000"/>
    <x v="0"/>
    <s v="College of Charleston Foundation"/>
    <x v="169"/>
    <n v="8000"/>
    <x v="27"/>
    <x v="2"/>
    <m/>
    <n v="58"/>
    <x v="0"/>
    <x v="1"/>
    <x v="0"/>
    <s v=""/>
    <x v="1"/>
  </r>
  <r>
    <n v="990"/>
    <s v="Charles G. Koch Charitable Foundation_College of Saint Rose20153150"/>
    <x v="0"/>
    <s v="College of Saint Rose"/>
    <x v="728"/>
    <n v="3150"/>
    <x v="27"/>
    <x v="2"/>
    <m/>
    <n v="59"/>
    <x v="0"/>
    <x v="1"/>
    <x v="0"/>
    <s v=""/>
    <x v="1"/>
  </r>
  <r>
    <n v="990"/>
    <s v="Charles G. Koch Charitable Foundation_College of the Sequoias Foundation20156000"/>
    <x v="0"/>
    <s v="College of the Sequoias Foundation"/>
    <x v="525"/>
    <n v="6000"/>
    <x v="27"/>
    <x v="2"/>
    <m/>
    <n v="60"/>
    <x v="0"/>
    <x v="1"/>
    <x v="0"/>
    <s v=""/>
    <x v="1"/>
  </r>
  <r>
    <n v="990"/>
    <s v="Charles G. Koch Charitable Foundation_Columbia University20155000"/>
    <x v="0"/>
    <s v="Columbia University"/>
    <x v="729"/>
    <n v="5000"/>
    <x v="27"/>
    <x v="2"/>
    <m/>
    <n v="61"/>
    <x v="0"/>
    <x v="1"/>
    <x v="0"/>
    <s v=""/>
    <x v="1"/>
  </r>
  <r>
    <n v="990"/>
    <s v="Charles G. Koch Charitable Foundation_Competitive Enterprise Institute201510000"/>
    <x v="0"/>
    <s v="Competitive Enterprise Institute"/>
    <x v="28"/>
    <n v="10000"/>
    <x v="27"/>
    <x v="2"/>
    <m/>
    <n v="62"/>
    <x v="0"/>
    <x v="0"/>
    <x v="0"/>
    <s v="https://www.desmogblog.com/competitive-enterprise-institute"/>
    <x v="0"/>
  </r>
  <r>
    <n v="990"/>
    <s v="Charles G. Koch Charitable Foundation_Concordia University Wisconsin20157000"/>
    <x v="0"/>
    <s v="Concordia University Wisconsin"/>
    <x v="730"/>
    <n v="7000"/>
    <x v="27"/>
    <x v="2"/>
    <m/>
    <n v="63"/>
    <x v="0"/>
    <x v="1"/>
    <x v="0"/>
    <s v=""/>
    <x v="1"/>
  </r>
  <r>
    <n v="990"/>
    <s v="Charles G. Koch Charitable Foundation_Corban University20158000"/>
    <x v="0"/>
    <s v="Corban University"/>
    <x v="526"/>
    <n v="8000"/>
    <x v="27"/>
    <x v="2"/>
    <m/>
    <n v="64"/>
    <x v="0"/>
    <x v="1"/>
    <x v="0"/>
    <s v=""/>
    <x v="1"/>
  </r>
  <r>
    <n v="990"/>
    <s v="Charles G. Koch Charitable Foundation_Cornell Law School20158000"/>
    <x v="0"/>
    <s v="Cornell Law School"/>
    <x v="731"/>
    <n v="8000"/>
    <x v="27"/>
    <x v="2"/>
    <m/>
    <n v="65"/>
    <x v="0"/>
    <x v="1"/>
    <x v="0"/>
    <s v=""/>
    <x v="1"/>
  </r>
  <r>
    <n v="990"/>
    <s v="Charles G. Koch Charitable Foundation_Cornell University20155000"/>
    <x v="0"/>
    <s v="Cornell University"/>
    <x v="731"/>
    <n v="5000"/>
    <x v="27"/>
    <x v="2"/>
    <m/>
    <n v="66"/>
    <x v="0"/>
    <x v="1"/>
    <x v="0"/>
    <s v=""/>
    <x v="1"/>
  </r>
  <r>
    <n v="990"/>
    <s v="Charles G. Koch Charitable Foundation_Creighton University2015294000"/>
    <x v="0"/>
    <s v="Creighton University"/>
    <x v="528"/>
    <n v="294000"/>
    <x v="27"/>
    <x v="2"/>
    <m/>
    <n v="67"/>
    <x v="0"/>
    <x v="1"/>
    <x v="0"/>
    <s v=""/>
    <x v="1"/>
  </r>
  <r>
    <n v="990"/>
    <s v="Charles G. Koch Charitable Foundation_CTC Foundation201550000"/>
    <x v="0"/>
    <s v="CTC Foundation"/>
    <x v="732"/>
    <n v="50000"/>
    <x v="27"/>
    <x v="2"/>
    <m/>
    <n v="68"/>
    <x v="0"/>
    <x v="0"/>
    <x v="0"/>
    <s v=""/>
    <x v="1"/>
  </r>
  <r>
    <n v="990"/>
    <s v="Charles G. Koch Charitable Foundation_Daily Caller News Foundation2015590000"/>
    <x v="0"/>
    <s v="Daily Caller News Foundation"/>
    <x v="444"/>
    <n v="590000"/>
    <x v="27"/>
    <x v="2"/>
    <m/>
    <n v="69"/>
    <x v="0"/>
    <x v="0"/>
    <x v="0"/>
    <s v="https://www.desmogblog.com/daily-caller"/>
    <x v="0"/>
  </r>
  <r>
    <n v="990"/>
    <s v="Charles G. Koch Charitable Foundation_Dartmouth College20152000"/>
    <x v="0"/>
    <s v="Dartmouth College"/>
    <x v="210"/>
    <n v="2000"/>
    <x v="27"/>
    <x v="2"/>
    <m/>
    <n v="70"/>
    <x v="0"/>
    <x v="1"/>
    <x v="0"/>
    <s v=""/>
    <x v="1"/>
  </r>
  <r>
    <n v="990"/>
    <s v="Charles G. Koch Charitable Foundation_Donors Trust2015115000"/>
    <x v="0"/>
    <s v="Donors Trust"/>
    <x v="264"/>
    <n v="115000"/>
    <x v="27"/>
    <x v="2"/>
    <m/>
    <n v="71"/>
    <x v="0"/>
    <x v="0"/>
    <x v="0"/>
    <s v="https://www.desmogblog.com/who-donors-trust"/>
    <x v="0"/>
  </r>
  <r>
    <n v="990"/>
    <s v="Charles G. Koch Charitable Foundation_East Carolina University201511113"/>
    <x v="0"/>
    <s v="East Carolina University"/>
    <x v="733"/>
    <n v="11113"/>
    <x v="27"/>
    <x v="2"/>
    <m/>
    <n v="72"/>
    <x v="0"/>
    <x v="1"/>
    <x v="0"/>
    <s v=""/>
    <x v="1"/>
  </r>
  <r>
    <n v="990"/>
    <s v="Charles G. Koch Charitable Foundation_Eastern Florida State College201512000"/>
    <x v="0"/>
    <s v="Eastern Florida State College"/>
    <x v="734"/>
    <n v="12000"/>
    <x v="27"/>
    <x v="2"/>
    <m/>
    <n v="73"/>
    <x v="0"/>
    <x v="1"/>
    <x v="0"/>
    <s v=""/>
    <x v="1"/>
  </r>
  <r>
    <n v="990"/>
    <s v="Charles G. Koch Charitable Foundation_Emory University201511000"/>
    <x v="0"/>
    <s v="Emory University"/>
    <x v="531"/>
    <n v="11000"/>
    <x v="27"/>
    <x v="2"/>
    <m/>
    <n v="74"/>
    <x v="0"/>
    <x v="1"/>
    <x v="0"/>
    <s v=""/>
    <x v="1"/>
  </r>
  <r>
    <n v="990"/>
    <s v="Charles G. Koch Charitable Foundation_Encounter for Education and Culture201575000"/>
    <x v="0"/>
    <s v="Encounter for Education and Culture"/>
    <x v="106"/>
    <n v="75000"/>
    <x v="27"/>
    <x v="2"/>
    <m/>
    <n v="75"/>
    <x v="0"/>
    <x v="0"/>
    <x v="0"/>
    <s v="http://www.sourcewatch.org/index.php/Encounter_for_Culture_and_Education"/>
    <x v="2"/>
  </r>
  <r>
    <n v="990"/>
    <s v="Charles G. Koch Charitable Foundation_Energy Innovation Reform Project201550000"/>
    <x v="0"/>
    <s v="Energy Innovation Reform Project"/>
    <x v="735"/>
    <n v="50000"/>
    <x v="27"/>
    <x v="2"/>
    <m/>
    <n v="76"/>
    <x v="0"/>
    <x v="0"/>
    <x v="0"/>
    <s v=""/>
    <x v="1"/>
  </r>
  <r>
    <n v="990"/>
    <s v="Charles G. Koch Charitable Foundation_Federalist Society for Law and Public Policy Studies2015365000"/>
    <x v="0"/>
    <s v="Federalist Society for Law and Public Policy Studies"/>
    <x v="29"/>
    <n v="365000"/>
    <x v="27"/>
    <x v="2"/>
    <m/>
    <n v="77"/>
    <x v="0"/>
    <x v="0"/>
    <x v="0"/>
    <s v="http://www.sourcewatch.org/index.php/Federalist_Society_for_Law_and_Public_Policy_Studies"/>
    <x v="2"/>
  </r>
  <r>
    <n v="990"/>
    <s v="Charles G. Koch Charitable Foundation_Flex Your Rights Foundation201510000"/>
    <x v="0"/>
    <s v="Flex Your Rights Foundation"/>
    <x v="736"/>
    <n v="10000"/>
    <x v="27"/>
    <x v="2"/>
    <m/>
    <n v="78"/>
    <x v="0"/>
    <x v="0"/>
    <x v="0"/>
    <s v=""/>
    <x v="1"/>
  </r>
  <r>
    <n v="990"/>
    <s v="Charles G. Koch Charitable Foundation_Florida Atlantic University Foundation20158000"/>
    <x v="0"/>
    <s v="Florida Atlantic University Foundation"/>
    <x v="464"/>
    <n v="8000"/>
    <x v="27"/>
    <x v="2"/>
    <m/>
    <n v="79"/>
    <x v="0"/>
    <x v="1"/>
    <x v="0"/>
    <s v=""/>
    <x v="1"/>
  </r>
  <r>
    <n v="990"/>
    <s v="Charles G. Koch Charitable Foundation_Florida Gulf Coast University201527900"/>
    <x v="0"/>
    <s v="Florida Gulf Coast University"/>
    <x v="173"/>
    <n v="27900"/>
    <x v="27"/>
    <x v="2"/>
    <m/>
    <n v="80"/>
    <x v="0"/>
    <x v="1"/>
    <x v="0"/>
    <s v=""/>
    <x v="1"/>
  </r>
  <r>
    <n v="990"/>
    <s v="Charles G. Koch Charitable Foundation_Florida State University20154500"/>
    <x v="0"/>
    <s v="Florida State University"/>
    <x v="156"/>
    <n v="4500"/>
    <x v="27"/>
    <x v="2"/>
    <m/>
    <n v="81"/>
    <x v="0"/>
    <x v="1"/>
    <x v="0"/>
    <s v=""/>
    <x v="1"/>
  </r>
  <r>
    <n v="990"/>
    <s v="Charles G. Koch Charitable Foundation_Florida State University Foundation201542000"/>
    <x v="0"/>
    <s v="Florida State University Foundation"/>
    <x v="156"/>
    <n v="42000"/>
    <x v="27"/>
    <x v="2"/>
    <m/>
    <n v="82"/>
    <x v="0"/>
    <x v="1"/>
    <x v="0"/>
    <s v=""/>
    <x v="1"/>
  </r>
  <r>
    <n v="990"/>
    <s v="Charles G. Koch Charitable Foundation_Foundation for Constitutional Government201575000"/>
    <x v="0"/>
    <s v="Foundation for Constitutional Government"/>
    <x v="536"/>
    <n v="75000"/>
    <x v="27"/>
    <x v="2"/>
    <m/>
    <n v="83"/>
    <x v="0"/>
    <x v="0"/>
    <x v="0"/>
    <s v="https://www.sourcewatch.org/index.php/Fund_for_Constitutional_Government"/>
    <x v="2"/>
  </r>
  <r>
    <n v="990"/>
    <s v="Charles G. Koch Charitable Foundation_Foundation for Free Enterprise20155000"/>
    <x v="0"/>
    <s v="Foundation for Free Enterprise"/>
    <x v="466"/>
    <n v="5000"/>
    <x v="27"/>
    <x v="2"/>
    <m/>
    <n v="84"/>
    <x v="0"/>
    <x v="0"/>
    <x v="0"/>
    <s v=""/>
    <x v="1"/>
  </r>
  <r>
    <n v="990"/>
    <s v="Charles G. Koch Charitable Foundation_Foundation for Individual Rights in Education2015370000"/>
    <x v="0"/>
    <s v="Foundation for Individual Rights in Education"/>
    <x v="174"/>
    <n v="370000"/>
    <x v="27"/>
    <x v="2"/>
    <m/>
    <n v="85"/>
    <x v="0"/>
    <x v="0"/>
    <x v="0"/>
    <s v=""/>
    <x v="1"/>
  </r>
  <r>
    <n v="990"/>
    <s v="Charles G. Koch Charitable Foundation_Fraser Institute, The201526000"/>
    <x v="0"/>
    <s v="Fraser Institute, The"/>
    <x v="47"/>
    <n v="26000"/>
    <x v="27"/>
    <x v="2"/>
    <s v="Misspelled &quot;Frasier Institute&quot;"/>
    <n v="86"/>
    <x v="0"/>
    <x v="0"/>
    <x v="0"/>
    <s v="https://www.desmogblog.com/fraser-institute"/>
    <x v="0"/>
  </r>
  <r>
    <n v="990"/>
    <s v="Charles G. Koch Charitable Foundation_Freedom Trust201525000"/>
    <x v="0"/>
    <s v="Freedom Trust"/>
    <x v="537"/>
    <n v="25000"/>
    <x v="27"/>
    <x v="2"/>
    <m/>
    <n v="87"/>
    <x v="0"/>
    <x v="0"/>
    <x v="0"/>
    <s v=""/>
    <x v="1"/>
  </r>
  <r>
    <n v="990"/>
    <s v="Charles G. Koch Charitable Foundation_Frontiers of Freedom Institute201585000"/>
    <x v="0"/>
    <s v="Frontiers of Freedom Institute"/>
    <x v="538"/>
    <n v="85000"/>
    <x v="27"/>
    <x v="2"/>
    <m/>
    <n v="88"/>
    <x v="0"/>
    <x v="0"/>
    <x v="0"/>
    <s v="https://www.desmogblog.com/frontiers-freedom"/>
    <x v="0"/>
  </r>
  <r>
    <n v="990"/>
    <s v="Charles G. Koch Charitable Foundation_Future of Freedom Foundation201510000"/>
    <x v="0"/>
    <s v="Future of Freedom Foundation"/>
    <x v="42"/>
    <n v="10000"/>
    <x v="27"/>
    <x v="2"/>
    <m/>
    <n v="89"/>
    <x v="0"/>
    <x v="0"/>
    <x v="0"/>
    <s v="http://www.sourcewatch.org/index.php/Future_of_Freedom_Foundation"/>
    <x v="2"/>
  </r>
  <r>
    <n v="990"/>
    <s v="Charles G. Koch Charitable Foundation_Gannon University20155000"/>
    <x v="0"/>
    <s v="Gannon University"/>
    <x v="737"/>
    <n v="5000"/>
    <x v="27"/>
    <x v="2"/>
    <m/>
    <n v="90"/>
    <x v="0"/>
    <x v="1"/>
    <x v="0"/>
    <s v=""/>
    <x v="1"/>
  </r>
  <r>
    <n v="990"/>
    <s v="Charles G. Koch Charitable Foundation_George C. Marshall Institute2015125000"/>
    <x v="0"/>
    <s v="George C. Marshall Institute"/>
    <x v="469"/>
    <n v="125000"/>
    <x v="27"/>
    <x v="2"/>
    <m/>
    <n v="91"/>
    <x v="0"/>
    <x v="0"/>
    <x v="0"/>
    <s v="https://www.desmogblog.com/george-c-marshall-institute"/>
    <x v="0"/>
  </r>
  <r>
    <n v="990"/>
    <s v="Charles G. Koch Charitable Foundation_George Fox University201511300"/>
    <x v="0"/>
    <s v="George Fox University"/>
    <x v="266"/>
    <n v="11300"/>
    <x v="27"/>
    <x v="2"/>
    <m/>
    <n v="92"/>
    <x v="0"/>
    <x v="1"/>
    <x v="0"/>
    <s v=""/>
    <x v="1"/>
  </r>
  <r>
    <n v="990"/>
    <s v="Charles G. Koch Charitable Foundation_George Mason University Foundation201513269401"/>
    <x v="0"/>
    <s v="George Mason University Foundation"/>
    <x v="22"/>
    <n v="13269401"/>
    <x v="27"/>
    <x v="2"/>
    <m/>
    <n v="93"/>
    <x v="0"/>
    <x v="1"/>
    <x v="0"/>
    <s v=""/>
    <x v="1"/>
  </r>
  <r>
    <n v="990"/>
    <s v="Charles G. Koch Charitable Foundation_George Washington University2015417335"/>
    <x v="0"/>
    <s v="George Washington University"/>
    <x v="267"/>
    <n v="417335"/>
    <x v="27"/>
    <x v="2"/>
    <m/>
    <n v="94"/>
    <x v="0"/>
    <x v="1"/>
    <x v="0"/>
    <s v=""/>
    <x v="1"/>
  </r>
  <r>
    <n v="990"/>
    <s v="Charles G. Koch Charitable Foundation_Georgetown University2015657000"/>
    <x v="0"/>
    <s v="Georgetown University"/>
    <x v="346"/>
    <n v="657000"/>
    <x v="27"/>
    <x v="2"/>
    <m/>
    <n v="95"/>
    <x v="0"/>
    <x v="1"/>
    <x v="0"/>
    <s v=""/>
    <x v="1"/>
  </r>
  <r>
    <n v="990"/>
    <s v="Charles G. Koch Charitable Foundation_Georgia College &amp; State University201510000"/>
    <x v="0"/>
    <s v="Georgia College &amp; State University"/>
    <x v="268"/>
    <n v="10000"/>
    <x v="27"/>
    <x v="2"/>
    <m/>
    <n v="96"/>
    <x v="0"/>
    <x v="1"/>
    <x v="0"/>
    <s v=""/>
    <x v="1"/>
  </r>
  <r>
    <n v="990"/>
    <s v="Charles G. Koch Charitable Foundation_Georgia Gwinnett College Foundation201512000"/>
    <x v="0"/>
    <s v="Georgia Gwinnett College Foundation"/>
    <x v="470"/>
    <n v="12000"/>
    <x v="27"/>
    <x v="2"/>
    <m/>
    <n v="97"/>
    <x v="0"/>
    <x v="1"/>
    <x v="0"/>
    <s v=""/>
    <x v="1"/>
  </r>
  <r>
    <n v="990"/>
    <s v="Charles G. Koch Charitable Foundation_Georgia Justice Project201510000"/>
    <x v="0"/>
    <s v="Georgia Justice Project"/>
    <x v="738"/>
    <n v="10000"/>
    <x v="27"/>
    <x v="2"/>
    <m/>
    <n v="98"/>
    <x v="0"/>
    <x v="0"/>
    <x v="1"/>
    <s v=""/>
    <x v="1"/>
  </r>
  <r>
    <n v="990"/>
    <s v="Charles G. Koch Charitable Foundation_Georgia Public Policy Foundation20154000"/>
    <x v="0"/>
    <s v="Georgia Public Policy Foundation"/>
    <x v="337"/>
    <n v="4000"/>
    <x v="27"/>
    <x v="2"/>
    <m/>
    <n v="99"/>
    <x v="0"/>
    <x v="0"/>
    <x v="0"/>
    <s v="https://www.sourcewatch.org/index.php/Georgia_Public_Policy_Foundation"/>
    <x v="2"/>
  </r>
  <r>
    <n v="990"/>
    <s v="Charles G. Koch Charitable Foundation_Georgia State University Foundation201550800"/>
    <x v="0"/>
    <s v="Georgia State University Foundation"/>
    <x v="212"/>
    <n v="50800"/>
    <x v="27"/>
    <x v="2"/>
    <m/>
    <n v="100"/>
    <x v="0"/>
    <x v="1"/>
    <x v="0"/>
    <s v=""/>
    <x v="1"/>
  </r>
  <r>
    <n v="990"/>
    <s v="Charles G. Koch Charitable Foundation_Gloucester Institute201510000"/>
    <x v="0"/>
    <s v="Gloucester Institute"/>
    <x v="213"/>
    <n v="10000"/>
    <x v="27"/>
    <x v="2"/>
    <m/>
    <n v="101"/>
    <x v="0"/>
    <x v="0"/>
    <x v="0"/>
    <s v=""/>
    <x v="1"/>
  </r>
  <r>
    <n v="990"/>
    <s v="Charles G. Koch Charitable Foundation_Green for All20155000"/>
    <x v="0"/>
    <s v="Green for All"/>
    <x v="739"/>
    <n v="5000"/>
    <x v="27"/>
    <x v="2"/>
    <m/>
    <n v="102"/>
    <x v="0"/>
    <x v="0"/>
    <x v="0"/>
    <s v="https://www.sourcewatch.org/index.php/Green_For_All"/>
    <x v="2"/>
  </r>
  <r>
    <n v="990"/>
    <s v="Charles G. Koch Charitable Foundation_Greenlee School of Journalism &amp; Communication20155500"/>
    <x v="0"/>
    <s v="Greenlee School of Journalism &amp; Communication"/>
    <x v="740"/>
    <n v="5500"/>
    <x v="27"/>
    <x v="2"/>
    <m/>
    <n v="103"/>
    <x v="0"/>
    <x v="1"/>
    <x v="0"/>
    <s v=""/>
    <x v="1"/>
  </r>
  <r>
    <n v="990"/>
    <s v="Charles G. Koch Charitable Foundation_Grove City College201548075"/>
    <x v="0"/>
    <s v="Grove City College"/>
    <x v="148"/>
    <n v="48075"/>
    <x v="27"/>
    <x v="2"/>
    <m/>
    <n v="104"/>
    <x v="0"/>
    <x v="1"/>
    <x v="0"/>
    <s v=""/>
    <x v="1"/>
  </r>
  <r>
    <n v="990"/>
    <s v="Charles G. Koch Charitable Foundation_Gustavus Adolphus College20156000"/>
    <x v="0"/>
    <s v="Gustavus Adolphus College"/>
    <x v="539"/>
    <n v="6000"/>
    <x v="27"/>
    <x v="2"/>
    <m/>
    <n v="105"/>
    <x v="0"/>
    <x v="1"/>
    <x v="0"/>
    <s v=""/>
    <x v="1"/>
  </r>
  <r>
    <n v="990"/>
    <s v="Charles G. Koch Charitable Foundation_Hampden-Sydney College201530000"/>
    <x v="0"/>
    <s v="Hampden-Sydney College"/>
    <x v="149"/>
    <n v="30000"/>
    <x v="27"/>
    <x v="2"/>
    <m/>
    <n v="106"/>
    <x v="0"/>
    <x v="1"/>
    <x v="0"/>
    <s v=""/>
    <x v="1"/>
  </r>
  <r>
    <n v="990"/>
    <s v="Charles G. Koch Charitable Foundation_Harvard University2015115000"/>
    <x v="0"/>
    <s v="Harvard University"/>
    <x v="49"/>
    <n v="115000"/>
    <x v="27"/>
    <x v="2"/>
    <m/>
    <n v="107"/>
    <x v="0"/>
    <x v="1"/>
    <x v="0"/>
    <s v=""/>
    <x v="1"/>
  </r>
  <r>
    <n v="990"/>
    <s v="Charles G. Koch Charitable Foundation_High Point University20153300"/>
    <x v="0"/>
    <s v="High Point University"/>
    <x v="396"/>
    <n v="3300"/>
    <x v="27"/>
    <x v="2"/>
    <m/>
    <n v="108"/>
    <x v="0"/>
    <x v="1"/>
    <x v="0"/>
    <s v=""/>
    <x v="1"/>
  </r>
  <r>
    <n v="990"/>
    <s v="Charles G. Koch Charitable Foundation_Hillsdale College201539140"/>
    <x v="0"/>
    <s v="Hillsdale College"/>
    <x v="176"/>
    <n v="39140"/>
    <x v="27"/>
    <x v="2"/>
    <m/>
    <n v="109"/>
    <x v="0"/>
    <x v="1"/>
    <x v="0"/>
    <s v=""/>
    <x v="1"/>
  </r>
  <r>
    <n v="990"/>
    <s v="Charles G. Koch Charitable Foundation_Hollins University20152100"/>
    <x v="0"/>
    <s v="Hollins University"/>
    <x v="542"/>
    <n v="2100"/>
    <x v="27"/>
    <x v="2"/>
    <m/>
    <n v="110"/>
    <x v="0"/>
    <x v="1"/>
    <x v="0"/>
    <s v=""/>
    <x v="1"/>
  </r>
  <r>
    <n v="990"/>
    <s v="Charles G. Koch Charitable Foundation_Holy Spirit International201515000"/>
    <x v="0"/>
    <s v="Holy Spirit International"/>
    <x v="741"/>
    <n v="15000"/>
    <x v="27"/>
    <x v="2"/>
    <m/>
    <n v="111"/>
    <x v="0"/>
    <x v="0"/>
    <x v="1"/>
    <s v=""/>
    <x v="1"/>
  </r>
  <r>
    <n v="990"/>
    <s v="Charles G. Koch Charitable Foundation_Hope College201531500"/>
    <x v="0"/>
    <s v="Hope College"/>
    <x v="471"/>
    <n v="31500"/>
    <x v="27"/>
    <x v="2"/>
    <m/>
    <n v="112"/>
    <x v="0"/>
    <x v="1"/>
    <x v="0"/>
    <s v=""/>
    <x v="1"/>
  </r>
  <r>
    <n v="990"/>
    <s v="Charles G. Koch Charitable Foundation_Houghton College201519000"/>
    <x v="0"/>
    <s v="Houghton College"/>
    <x v="472"/>
    <n v="19000"/>
    <x v="27"/>
    <x v="2"/>
    <m/>
    <n v="113"/>
    <x v="0"/>
    <x v="1"/>
    <x v="0"/>
    <s v=""/>
    <x v="1"/>
  </r>
  <r>
    <n v="990"/>
    <s v="Charles G. Koch Charitable Foundation_Houston Baptist University20157500"/>
    <x v="0"/>
    <s v="Houston Baptist University"/>
    <x v="473"/>
    <n v="7500"/>
    <x v="27"/>
    <x v="2"/>
    <m/>
    <n v="114"/>
    <x v="0"/>
    <x v="1"/>
    <x v="0"/>
    <s v=""/>
    <x v="1"/>
  </r>
  <r>
    <n v="990"/>
    <s v="Charles G. Koch Charitable Foundation_Illinois State University201545000"/>
    <x v="0"/>
    <s v="Illinois State University"/>
    <x v="474"/>
    <n v="45000"/>
    <x v="27"/>
    <x v="2"/>
    <m/>
    <n v="115"/>
    <x v="0"/>
    <x v="1"/>
    <x v="0"/>
    <s v=""/>
    <x v="1"/>
  </r>
  <r>
    <n v="990"/>
    <s v="Charles G. Koch Charitable Foundation_Indiana University2015215000"/>
    <x v="0"/>
    <s v="Indiana University"/>
    <x v="214"/>
    <n v="215000"/>
    <x v="27"/>
    <x v="2"/>
    <m/>
    <n v="116"/>
    <x v="0"/>
    <x v="1"/>
    <x v="0"/>
    <s v=""/>
    <x v="1"/>
  </r>
  <r>
    <n v="990"/>
    <s v="Charles G. Koch Charitable Foundation_Indiana University Foundation201516000"/>
    <x v="0"/>
    <s v="Indiana University Foundation"/>
    <x v="214"/>
    <n v="16000"/>
    <x v="27"/>
    <x v="2"/>
    <m/>
    <n v="117"/>
    <x v="0"/>
    <x v="1"/>
    <x v="0"/>
    <s v=""/>
    <x v="1"/>
  </r>
  <r>
    <n v="990"/>
    <s v="Charles G. Koch Charitable Foundation_Institute for Faith, Work, and Economics201552500"/>
    <x v="0"/>
    <s v="Institute for Faith, Work, and Economics"/>
    <x v="543"/>
    <n v="52500"/>
    <x v="27"/>
    <x v="2"/>
    <m/>
    <n v="118"/>
    <x v="0"/>
    <x v="0"/>
    <x v="0"/>
    <s v="https://www.sourcewatch.org/index.php/Talk:The_Institute_for_Faith,_Work_%26_Economics"/>
    <x v="2"/>
  </r>
  <r>
    <n v="990"/>
    <s v="Charles G. Koch Charitable Foundation_Institute for Humane Studies at George Mason University20154428000"/>
    <x v="0"/>
    <s v="Institute for Humane Studies at George Mason University"/>
    <x v="23"/>
    <n v="4428000"/>
    <x v="27"/>
    <x v="2"/>
    <m/>
    <n v="119"/>
    <x v="0"/>
    <x v="1"/>
    <x v="0"/>
    <s v="https://www.desmogblog.com/institute-humane-studies-george-mason-university"/>
    <x v="0"/>
  </r>
  <r>
    <n v="990"/>
    <s v="Charles G. Koch Charitable Foundation_Institute for Responsible Citizenship201520000"/>
    <x v="0"/>
    <s v="Institute for Responsible Citizenship"/>
    <x v="127"/>
    <n v="20000"/>
    <x v="27"/>
    <x v="2"/>
    <m/>
    <n v="120"/>
    <x v="0"/>
    <x v="0"/>
    <x v="0"/>
    <s v=""/>
    <x v="1"/>
  </r>
  <r>
    <n v="990"/>
    <s v="Charles G. Koch Charitable Foundation_International Society for Individual Liberty20159000"/>
    <x v="0"/>
    <s v="International Society for Individual Liberty"/>
    <x v="397"/>
    <n v="9000"/>
    <x v="27"/>
    <x v="2"/>
    <m/>
    <n v="121"/>
    <x v="0"/>
    <x v="0"/>
    <x v="0"/>
    <s v=""/>
    <x v="1"/>
  </r>
  <r>
    <n v="990"/>
    <s v="Charles G. Koch Charitable Foundation_Iowa State University20151652"/>
    <x v="0"/>
    <s v="Iowa State University"/>
    <x v="476"/>
    <n v="1652"/>
    <x v="27"/>
    <x v="2"/>
    <m/>
    <n v="122"/>
    <x v="0"/>
    <x v="1"/>
    <x v="0"/>
    <s v=""/>
    <x v="1"/>
  </r>
  <r>
    <n v="990"/>
    <s v="Charles G. Koch Charitable Foundation_Jacksonville State University Foundation20159000"/>
    <x v="0"/>
    <s v="Jacksonville State University Foundation"/>
    <x v="272"/>
    <n v="9000"/>
    <x v="27"/>
    <x v="2"/>
    <m/>
    <n v="123"/>
    <x v="0"/>
    <x v="1"/>
    <x v="0"/>
    <s v=""/>
    <x v="1"/>
  </r>
  <r>
    <n v="990"/>
    <s v="Charles G. Koch Charitable Foundation_Jacksonville University20155000"/>
    <x v="0"/>
    <s v="Jacksonville University"/>
    <x v="477"/>
    <n v="5000"/>
    <x v="27"/>
    <x v="2"/>
    <m/>
    <n v="124"/>
    <x v="0"/>
    <x v="1"/>
    <x v="0"/>
    <s v=""/>
    <x v="1"/>
  </r>
  <r>
    <n v="990"/>
    <s v="Charles G. Koch Charitable Foundation_James Madison Institute201565000"/>
    <x v="0"/>
    <s v="James Madison Institute"/>
    <x v="157"/>
    <n v="65000"/>
    <x v="27"/>
    <x v="2"/>
    <m/>
    <n v="125"/>
    <x v="0"/>
    <x v="0"/>
    <x v="0"/>
    <s v="https://www.desmogblog.com/james-madison-institute"/>
    <x v="0"/>
  </r>
  <r>
    <n v="990"/>
    <s v="Charles G. Koch Charitable Foundation_James Sprunt Community College201518000"/>
    <x v="0"/>
    <s v="James Sprunt Community College"/>
    <x v="545"/>
    <n v="18000"/>
    <x v="27"/>
    <x v="2"/>
    <m/>
    <n v="126"/>
    <x v="0"/>
    <x v="1"/>
    <x v="0"/>
    <s v=""/>
    <x v="1"/>
  </r>
  <r>
    <n v="990"/>
    <s v="Charles G. Koch Charitable Foundation_James Wilson Institute201510000"/>
    <x v="0"/>
    <s v="James Wilson Institute"/>
    <x v="546"/>
    <n v="10000"/>
    <x v="27"/>
    <x v="2"/>
    <m/>
    <n v="127"/>
    <x v="0"/>
    <x v="0"/>
    <x v="0"/>
    <s v=""/>
    <x v="1"/>
  </r>
  <r>
    <n v="990"/>
    <s v="Charles G. Koch Charitable Foundation_Civitas Institute, John William Pope20152500"/>
    <x v="0"/>
    <s v="Civitas Institute, John William Pope"/>
    <x v="742"/>
    <n v="2500"/>
    <x v="27"/>
    <x v="2"/>
    <s v="JOHN WILLIAM POPE CIVITAS INSTITUTE, INC."/>
    <n v="128"/>
    <x v="0"/>
    <x v="0"/>
    <x v="0"/>
    <s v="http://www.sourcewatch.org/index.php/John_William_Pope_Civitas_Institute"/>
    <x v="2"/>
  </r>
  <r>
    <n v="990"/>
    <s v="Charles G. Koch Charitable Foundation_Johns Hopkins University201510000"/>
    <x v="0"/>
    <s v="Johns Hopkins University"/>
    <x v="347"/>
    <n v="10000"/>
    <x v="27"/>
    <x v="2"/>
    <m/>
    <n v="129"/>
    <x v="0"/>
    <x v="1"/>
    <x v="0"/>
    <s v=""/>
    <x v="1"/>
  </r>
  <r>
    <n v="990"/>
    <s v="Charles G. Koch Charitable Foundation_Johnson and Wales University - Charlotte2015170000"/>
    <x v="0"/>
    <s v="Johnson and Wales University - Charlotte"/>
    <x v="399"/>
    <n v="170000"/>
    <x v="27"/>
    <x v="2"/>
    <m/>
    <n v="130"/>
    <x v="0"/>
    <x v="1"/>
    <x v="0"/>
    <s v=""/>
    <x v="1"/>
  </r>
  <r>
    <n v="990"/>
    <s v="Charles G. Koch Charitable Foundation_Judson University20158500"/>
    <x v="0"/>
    <s v="Judson University"/>
    <x v="743"/>
    <n v="8500"/>
    <x v="27"/>
    <x v="2"/>
    <m/>
    <n v="131"/>
    <x v="0"/>
    <x v="1"/>
    <x v="0"/>
    <s v=""/>
    <x v="1"/>
  </r>
  <r>
    <n v="990"/>
    <s v="Charles G. Koch Charitable Foundation_Kennesaw State University Foundation201518000"/>
    <x v="0"/>
    <s v="Kennesaw State University Foundation"/>
    <x v="400"/>
    <n v="18000"/>
    <x v="27"/>
    <x v="2"/>
    <m/>
    <n v="132"/>
    <x v="0"/>
    <x v="1"/>
    <x v="0"/>
    <s v=""/>
    <x v="1"/>
  </r>
  <r>
    <n v="990"/>
    <s v="Charles G. Koch Charitable Foundation_Kenyon College201515500"/>
    <x v="0"/>
    <s v="Kenyon College"/>
    <x v="401"/>
    <n v="15500"/>
    <x v="27"/>
    <x v="2"/>
    <m/>
    <n v="133"/>
    <x v="0"/>
    <x v="1"/>
    <x v="0"/>
    <s v=""/>
    <x v="1"/>
  </r>
  <r>
    <n v="990"/>
    <s v="Charles G. Koch Charitable Foundation_King's College London201510000"/>
    <x v="0"/>
    <s v="King's College London"/>
    <x v="547"/>
    <n v="10000"/>
    <x v="27"/>
    <x v="2"/>
    <m/>
    <n v="134"/>
    <x v="0"/>
    <x v="1"/>
    <x v="0"/>
    <s v=""/>
    <x v="1"/>
  </r>
  <r>
    <n v="990"/>
    <s v="Charles G. Koch Charitable Foundation_La Sierra University201515000"/>
    <x v="0"/>
    <s v="La Sierra University"/>
    <x v="273"/>
    <n v="15000"/>
    <x v="27"/>
    <x v="2"/>
    <m/>
    <n v="135"/>
    <x v="0"/>
    <x v="1"/>
    <x v="0"/>
    <s v=""/>
    <x v="1"/>
  </r>
  <r>
    <n v="990"/>
    <s v="Charles G. Koch Charitable Foundation_Lake Forest College201510000"/>
    <x v="0"/>
    <s v="Lake Forest College"/>
    <x v="348"/>
    <n v="10000"/>
    <x v="27"/>
    <x v="2"/>
    <m/>
    <n v="136"/>
    <x v="0"/>
    <x v="1"/>
    <x v="0"/>
    <s v=""/>
    <x v="1"/>
  </r>
  <r>
    <n v="990"/>
    <s v="Charles G. Koch Charitable Foundation_Lakeland College20153000"/>
    <x v="0"/>
    <s v="Lakeland College"/>
    <x v="274"/>
    <n v="3000"/>
    <x v="27"/>
    <x v="2"/>
    <m/>
    <n v="137"/>
    <x v="0"/>
    <x v="1"/>
    <x v="0"/>
    <s v=""/>
    <x v="1"/>
  </r>
  <r>
    <n v="990"/>
    <s v="Charles G. Koch Charitable Foundation_Leadership Program of the Rockies20151500"/>
    <x v="0"/>
    <s v="Leadership Program of the Rockies"/>
    <x v="402"/>
    <n v="1500"/>
    <x v="27"/>
    <x v="2"/>
    <m/>
    <n v="138"/>
    <x v="0"/>
    <x v="0"/>
    <x v="0"/>
    <s v=""/>
    <x v="1"/>
  </r>
  <r>
    <n v="990"/>
    <s v="Charles G. Koch Charitable Foundation_Lee University20157500"/>
    <x v="0"/>
    <s v="Lee University"/>
    <x v="403"/>
    <n v="7500"/>
    <x v="27"/>
    <x v="2"/>
    <m/>
    <n v="139"/>
    <x v="0"/>
    <x v="1"/>
    <x v="0"/>
    <s v=""/>
    <x v="1"/>
  </r>
  <r>
    <n v="990"/>
    <s v="Charles G. Koch Charitable Foundation_Lincoln Network2015250000"/>
    <x v="0"/>
    <s v="Lincoln Network"/>
    <x v="744"/>
    <n v="250000"/>
    <x v="27"/>
    <x v="2"/>
    <m/>
    <n v="140"/>
    <x v="0"/>
    <x v="0"/>
    <x v="0"/>
    <s v="https://www.sourcewatch.org/index.php/Lincoln_Network"/>
    <x v="2"/>
  </r>
  <r>
    <n v="990"/>
    <s v="Charles G. Koch Charitable Foundation_Long Island University201518000"/>
    <x v="0"/>
    <s v="Long Island University"/>
    <x v="405"/>
    <n v="18000"/>
    <x v="27"/>
    <x v="2"/>
    <m/>
    <n v="141"/>
    <x v="0"/>
    <x v="1"/>
    <x v="0"/>
    <s v=""/>
    <x v="1"/>
  </r>
  <r>
    <n v="990"/>
    <s v="Charles G. Koch Charitable Foundation_Loyola University - New Orleans201524000"/>
    <x v="0"/>
    <s v="Loyola University - New Orleans"/>
    <x v="31"/>
    <n v="24000"/>
    <x v="27"/>
    <x v="2"/>
    <m/>
    <n v="142"/>
    <x v="0"/>
    <x v="1"/>
    <x v="0"/>
    <s v=""/>
    <x v="1"/>
  </r>
  <r>
    <n v="990"/>
    <s v="Charles G. Koch Charitable Foundation_LSU Foundation201512000"/>
    <x v="0"/>
    <s v="LSU Foundation"/>
    <x v="276"/>
    <n v="12000"/>
    <x v="27"/>
    <x v="2"/>
    <m/>
    <n v="143"/>
    <x v="0"/>
    <x v="1"/>
    <x v="0"/>
    <s v=""/>
    <x v="1"/>
  </r>
  <r>
    <n v="990"/>
    <s v="Charles G. Koch Charitable Foundation_Ludwig-Maximilians-Universitat Munchen20155000"/>
    <x v="0"/>
    <s v="Ludwig-Maximilians-Universitat Munchen"/>
    <x v="745"/>
    <n v="5000"/>
    <x v="27"/>
    <x v="2"/>
    <m/>
    <n v="144"/>
    <x v="0"/>
    <x v="1"/>
    <x v="0"/>
    <s v=""/>
    <x v="1"/>
  </r>
  <r>
    <n v="990"/>
    <s v="Charles G. Koch Charitable Foundation_Malone University201510480"/>
    <x v="0"/>
    <s v="Malone University"/>
    <x v="551"/>
    <n v="10480"/>
    <x v="27"/>
    <x v="2"/>
    <m/>
    <n v="145"/>
    <x v="0"/>
    <x v="1"/>
    <x v="0"/>
    <s v=""/>
    <x v="1"/>
  </r>
  <r>
    <n v="990"/>
    <s v="Charles G. Koch Charitable Foundation_Manhattan Institute for Policy Research201535000"/>
    <x v="0"/>
    <s v="Manhattan Institute for Policy Research"/>
    <x v="406"/>
    <n v="35000"/>
    <x v="27"/>
    <x v="2"/>
    <m/>
    <n v="146"/>
    <x v="0"/>
    <x v="0"/>
    <x v="0"/>
    <s v="https://www.desmogblog.com/manhattan-institute-policy-research"/>
    <x v="0"/>
  </r>
  <r>
    <n v="990"/>
    <s v="Charles G. Koch Charitable Foundation_Manhattanville College201512000"/>
    <x v="0"/>
    <s v="Manhattanville College"/>
    <x v="552"/>
    <n v="12000"/>
    <x v="27"/>
    <x v="2"/>
    <m/>
    <n v="147"/>
    <x v="0"/>
    <x v="1"/>
    <x v="0"/>
    <s v=""/>
    <x v="1"/>
  </r>
  <r>
    <n v="990"/>
    <s v="Charles G. Koch Charitable Foundation_Massachusetts Institute of Technology201511000"/>
    <x v="0"/>
    <s v="Massachusetts Institute of Technology"/>
    <x v="158"/>
    <n v="11000"/>
    <x v="27"/>
    <x v="2"/>
    <m/>
    <n v="148"/>
    <x v="0"/>
    <x v="1"/>
    <x v="0"/>
    <s v=""/>
    <x v="1"/>
  </r>
  <r>
    <n v="990"/>
    <s v="Charles G. Koch Charitable Foundation_McGill University2015126400"/>
    <x v="0"/>
    <s v="McGill University"/>
    <x v="297"/>
    <n v="126400"/>
    <x v="27"/>
    <x v="2"/>
    <m/>
    <n v="149"/>
    <x v="0"/>
    <x v="1"/>
    <x v="0"/>
    <s v=""/>
    <x v="1"/>
  </r>
  <r>
    <n v="990"/>
    <s v="Charles G. Koch Charitable Foundation_McKendree University20158000"/>
    <x v="0"/>
    <s v="McKendree University"/>
    <x v="350"/>
    <n v="8000"/>
    <x v="27"/>
    <x v="2"/>
    <m/>
    <n v="150"/>
    <x v="0"/>
    <x v="1"/>
    <x v="0"/>
    <s v=""/>
    <x v="1"/>
  </r>
  <r>
    <n v="990"/>
    <s v="Charles G. Koch Charitable Foundation_Mercer University20153024"/>
    <x v="0"/>
    <s v="Mercer University"/>
    <x v="180"/>
    <n v="3024"/>
    <x v="27"/>
    <x v="2"/>
    <m/>
    <n v="151"/>
    <x v="0"/>
    <x v="1"/>
    <x v="0"/>
    <s v=""/>
    <x v="1"/>
  </r>
  <r>
    <n v="990"/>
    <s v="Charles G. Koch Charitable Foundation_Methodist University201510000"/>
    <x v="0"/>
    <s v="Methodist University"/>
    <x v="553"/>
    <n v="10000"/>
    <x v="27"/>
    <x v="2"/>
    <m/>
    <n v="152"/>
    <x v="0"/>
    <x v="1"/>
    <x v="0"/>
    <s v=""/>
    <x v="1"/>
  </r>
  <r>
    <n v="990"/>
    <s v="Charles G. Koch Charitable Foundation_Metropolitan State University of Denver Foundation201520000"/>
    <x v="0"/>
    <s v="Metropolitan State University of Denver Foundation"/>
    <x v="480"/>
    <n v="20000"/>
    <x v="27"/>
    <x v="2"/>
    <m/>
    <n v="153"/>
    <x v="0"/>
    <x v="1"/>
    <x v="0"/>
    <s v=""/>
    <x v="1"/>
  </r>
  <r>
    <n v="990"/>
    <s v="Charles G. Koch Charitable Foundation_Michigan State University201524000"/>
    <x v="0"/>
    <s v="Michigan State University"/>
    <x v="182"/>
    <n v="24000"/>
    <x v="27"/>
    <x v="2"/>
    <m/>
    <n v="154"/>
    <x v="0"/>
    <x v="1"/>
    <x v="0"/>
    <s v=""/>
    <x v="1"/>
  </r>
  <r>
    <n v="990"/>
    <s v="Charles G. Koch Charitable Foundation_Middle Tennessee State University Foundation20159000"/>
    <x v="0"/>
    <s v="Middle Tennessee State University Foundation"/>
    <x v="352"/>
    <n v="9000"/>
    <x v="27"/>
    <x v="2"/>
    <m/>
    <n v="155"/>
    <x v="0"/>
    <x v="1"/>
    <x v="0"/>
    <s v=""/>
    <x v="1"/>
  </r>
  <r>
    <n v="990"/>
    <s v="Charles G. Koch Charitable Foundation_Millikin University201513000"/>
    <x v="0"/>
    <s v="Millikin University"/>
    <x v="482"/>
    <n v="13000"/>
    <x v="27"/>
    <x v="2"/>
    <m/>
    <n v="156"/>
    <x v="0"/>
    <x v="1"/>
    <x v="0"/>
    <s v=""/>
    <x v="1"/>
  </r>
  <r>
    <n v="990"/>
    <s v="Charles G. Koch Charitable Foundation_Mississippi Industrial Heritage Museum201512000"/>
    <x v="0"/>
    <s v="Mississippi Industrial Heritage Museum"/>
    <x v="746"/>
    <n v="12000"/>
    <x v="27"/>
    <x v="2"/>
    <m/>
    <n v="157"/>
    <x v="0"/>
    <x v="0"/>
    <x v="1"/>
    <s v=""/>
    <x v="1"/>
  </r>
  <r>
    <n v="990"/>
    <s v="Charles G. Koch Charitable Foundation_Mississippi State University2015177335"/>
    <x v="0"/>
    <s v="Mississippi State University"/>
    <x v="408"/>
    <n v="177335"/>
    <x v="27"/>
    <x v="2"/>
    <m/>
    <n v="158"/>
    <x v="0"/>
    <x v="1"/>
    <x v="0"/>
    <s v=""/>
    <x v="1"/>
  </r>
  <r>
    <n v="990"/>
    <s v="Charles G. Koch Charitable Foundation_Mount Holyoke College20156055"/>
    <x v="0"/>
    <s v="Mount Holyoke College"/>
    <x v="484"/>
    <n v="6055"/>
    <x v="27"/>
    <x v="2"/>
    <m/>
    <n v="159"/>
    <x v="0"/>
    <x v="1"/>
    <x v="0"/>
    <s v=""/>
    <x v="1"/>
  </r>
  <r>
    <n v="990"/>
    <s v="Charles G. Koch Charitable Foundation_Mountain States Legal Foundation201525000"/>
    <x v="0"/>
    <s v="Mountain States Legal Foundation"/>
    <x v="747"/>
    <n v="25000"/>
    <x v="27"/>
    <x v="2"/>
    <m/>
    <n v="160"/>
    <x v="0"/>
    <x v="0"/>
    <x v="0"/>
    <s v="https://www.sourcewatch.org/index.php/Mountain_States_Legal_Foundation"/>
    <x v="2"/>
  </r>
  <r>
    <n v="990"/>
    <s v="Charles G. Koch Charitable Foundation_Murray State University201512000"/>
    <x v="0"/>
    <s v="Murray State University"/>
    <x v="410"/>
    <n v="12000"/>
    <x v="27"/>
    <x v="2"/>
    <m/>
    <n v="161"/>
    <x v="0"/>
    <x v="1"/>
    <x v="0"/>
    <s v=""/>
    <x v="1"/>
  </r>
  <r>
    <n v="990"/>
    <s v="Charles G. Koch Charitable Foundation_National Association of Scholars201560000"/>
    <x v="0"/>
    <s v="National Association of Scholars"/>
    <x v="748"/>
    <n v="60000"/>
    <x v="27"/>
    <x v="2"/>
    <m/>
    <n v="162"/>
    <x v="0"/>
    <x v="0"/>
    <x v="0"/>
    <s v="https://www.sourcewatch.org/index.php/National_Association_of_Scholars"/>
    <x v="2"/>
  </r>
  <r>
    <n v="990"/>
    <s v="Charles G. Koch Charitable Foundation_Network of Enlightened Women201514000"/>
    <x v="0"/>
    <s v="Network of Enlightened Women"/>
    <x v="282"/>
    <n v="14000"/>
    <x v="27"/>
    <x v="2"/>
    <m/>
    <n v="163"/>
    <x v="0"/>
    <x v="0"/>
    <x v="0"/>
    <s v="https://www.sourcewatch.org/index.php/Network_of_Enlightened_Women"/>
    <x v="2"/>
  </r>
  <r>
    <n v="990"/>
    <s v="Charles G. Koch Charitable Foundation_New York University201595000"/>
    <x v="0"/>
    <s v="New York University"/>
    <x v="33"/>
    <n v="95000"/>
    <x v="27"/>
    <x v="2"/>
    <m/>
    <n v="164"/>
    <x v="0"/>
    <x v="1"/>
    <x v="0"/>
    <s v=""/>
    <x v="1"/>
  </r>
  <r>
    <n v="990"/>
    <s v="Charles G. Koch Charitable Foundation_North Carolina Council on Economic Education20158600"/>
    <x v="0"/>
    <s v="North Carolina Council on Economic Education"/>
    <x v="749"/>
    <n v="8600"/>
    <x v="27"/>
    <x v="2"/>
    <m/>
    <n v="165"/>
    <x v="0"/>
    <x v="0"/>
    <x v="0"/>
    <s v=""/>
    <x v="1"/>
  </r>
  <r>
    <n v="990"/>
    <s v="Charles G. Koch Charitable Foundation_North Carolina State University201513031"/>
    <x v="0"/>
    <s v="North Carolina State University"/>
    <x v="283"/>
    <n v="13031"/>
    <x v="27"/>
    <x v="2"/>
    <m/>
    <n v="166"/>
    <x v="0"/>
    <x v="1"/>
    <x v="0"/>
    <s v=""/>
    <x v="1"/>
  </r>
  <r>
    <n v="990"/>
    <s v="Charles G. Koch Charitable Foundation_North Park University201520000"/>
    <x v="0"/>
    <s v="North Park University"/>
    <x v="486"/>
    <n v="20000"/>
    <x v="27"/>
    <x v="2"/>
    <m/>
    <n v="167"/>
    <x v="0"/>
    <x v="1"/>
    <x v="0"/>
    <s v=""/>
    <x v="1"/>
  </r>
  <r>
    <n v="990"/>
    <s v="Charles G. Koch Charitable Foundation_Northern Illinois University201525000"/>
    <x v="0"/>
    <s v="Northern Illinois University"/>
    <x v="487"/>
    <n v="25000"/>
    <x v="27"/>
    <x v="2"/>
    <m/>
    <n v="168"/>
    <x v="0"/>
    <x v="1"/>
    <x v="0"/>
    <s v=""/>
    <x v="1"/>
  </r>
  <r>
    <n v="990"/>
    <s v="Charles G. Koch Charitable Foundation_Northwestern Oklahoma State University Foundation201510000"/>
    <x v="0"/>
    <s v="Northwestern Oklahoma State University Foundation"/>
    <x v="221"/>
    <n v="10000"/>
    <x v="27"/>
    <x v="2"/>
    <m/>
    <n v="169"/>
    <x v="0"/>
    <x v="1"/>
    <x v="0"/>
    <s v=""/>
    <x v="1"/>
  </r>
  <r>
    <n v="990"/>
    <s v="Charles G. Koch Charitable Foundation_Notre Dame College201523000"/>
    <x v="0"/>
    <s v="Notre Dame College"/>
    <x v="750"/>
    <n v="23000"/>
    <x v="27"/>
    <x v="2"/>
    <m/>
    <n v="170"/>
    <x v="0"/>
    <x v="1"/>
    <x v="0"/>
    <s v=""/>
    <x v="1"/>
  </r>
  <r>
    <n v="990"/>
    <s v="Charles G. Koch Charitable Foundation_Oglethorpe University20155000"/>
    <x v="0"/>
    <s v="Oglethorpe University"/>
    <x v="557"/>
    <n v="5000"/>
    <x v="27"/>
    <x v="2"/>
    <m/>
    <n v="171"/>
    <x v="0"/>
    <x v="1"/>
    <x v="0"/>
    <s v=""/>
    <x v="1"/>
  </r>
  <r>
    <n v="990"/>
    <s v="Charles G. Koch Charitable Foundation_Ohio Christian University20156000"/>
    <x v="0"/>
    <s v="Ohio Christian University"/>
    <x v="751"/>
    <n v="6000"/>
    <x v="27"/>
    <x v="2"/>
    <m/>
    <n v="172"/>
    <x v="0"/>
    <x v="1"/>
    <x v="0"/>
    <s v=""/>
    <x v="1"/>
  </r>
  <r>
    <n v="990"/>
    <s v="Charles G. Koch Charitable Foundation_Ohio University Foundation201560000"/>
    <x v="0"/>
    <s v="Ohio University Foundation"/>
    <x v="289"/>
    <n v="60000"/>
    <x v="27"/>
    <x v="2"/>
    <m/>
    <n v="173"/>
    <x v="0"/>
    <x v="1"/>
    <x v="0"/>
    <s v=""/>
    <x v="1"/>
  </r>
  <r>
    <n v="990"/>
    <s v="Charles G. Koch Charitable Foundation_Oklahoma Council of Public Affairs201551000"/>
    <x v="0"/>
    <s v="Oklahoma Council of Public Affairs"/>
    <x v="752"/>
    <n v="51000"/>
    <x v="27"/>
    <x v="2"/>
    <m/>
    <n v="174"/>
    <x v="0"/>
    <x v="0"/>
    <x v="0"/>
    <s v="https://www.sourcewatch.org/index.php/Oklahoma_Council_of_Public_Affairs"/>
    <x v="2"/>
  </r>
  <r>
    <n v="990"/>
    <s v="Charles G. Koch Charitable Foundation_Oklahoma State University Foundation2015137000"/>
    <x v="0"/>
    <s v="Oklahoma State University Foundation"/>
    <x v="354"/>
    <n v="137000"/>
    <x v="27"/>
    <x v="2"/>
    <m/>
    <n v="175"/>
    <x v="0"/>
    <x v="1"/>
    <x v="0"/>
    <s v=""/>
    <x v="1"/>
  </r>
  <r>
    <n v="990"/>
    <s v="Charles G. Koch Charitable Foundation_Pacific Research Institute for Public Policy201550000"/>
    <x v="0"/>
    <s v="Pacific Research Institute for Public Policy"/>
    <x v="10"/>
    <n v="50000"/>
    <x v="27"/>
    <x v="2"/>
    <m/>
    <n v="176"/>
    <x v="0"/>
    <x v="0"/>
    <x v="0"/>
    <s v="https://www.desmogblog.com/pacific-research-institute"/>
    <x v="0"/>
  </r>
  <r>
    <n v="990"/>
    <s v="Charles G. Koch Charitable Foundation_Patrick Henry College201519400"/>
    <x v="0"/>
    <s v="Patrick Henry College"/>
    <x v="355"/>
    <n v="19400"/>
    <x v="27"/>
    <x v="2"/>
    <m/>
    <n v="177"/>
    <x v="0"/>
    <x v="1"/>
    <x v="0"/>
    <s v=""/>
    <x v="1"/>
  </r>
  <r>
    <n v="990"/>
    <s v="Charles G. Koch Charitable Foundation_Pepperdine University201514000"/>
    <x v="0"/>
    <s v="Pepperdine University"/>
    <x v="223"/>
    <n v="14000"/>
    <x v="27"/>
    <x v="2"/>
    <m/>
    <n v="178"/>
    <x v="0"/>
    <x v="1"/>
    <x v="0"/>
    <s v=""/>
    <x v="1"/>
  </r>
  <r>
    <n v="990"/>
    <s v="Charles G. Koch Charitable Foundation_Police Foundation201544000"/>
    <x v="0"/>
    <s v="Police Foundation"/>
    <x v="753"/>
    <n v="44000"/>
    <x v="27"/>
    <x v="2"/>
    <m/>
    <n v="179"/>
    <x v="0"/>
    <x v="0"/>
    <x v="0"/>
    <s v=""/>
    <x v="1"/>
  </r>
  <r>
    <n v="990"/>
    <s v="Charles G. Koch Charitable Foundation_Presbyterian College20156500"/>
    <x v="0"/>
    <s v="Presbyterian College"/>
    <x v="291"/>
    <n v="6500"/>
    <x v="27"/>
    <x v="2"/>
    <m/>
    <n v="180"/>
    <x v="0"/>
    <x v="1"/>
    <x v="0"/>
    <s v=""/>
    <x v="1"/>
  </r>
  <r>
    <n v="990"/>
    <s v="Charles G. Koch Charitable Foundation_Prison Entrepreneurship Program20155000"/>
    <x v="0"/>
    <s v="Prison Entrepreneurship Program"/>
    <x v="754"/>
    <n v="5000"/>
    <x v="27"/>
    <x v="2"/>
    <m/>
    <n v="181"/>
    <x v="0"/>
    <x v="0"/>
    <x v="0"/>
    <s v=""/>
    <x v="1"/>
  </r>
  <r>
    <n v="990"/>
    <s v="Charles G. Koch Charitable Foundation_Prison University Project20155000"/>
    <x v="0"/>
    <s v="Prison University Project"/>
    <x v="755"/>
    <n v="5000"/>
    <x v="27"/>
    <x v="2"/>
    <m/>
    <n v="182"/>
    <x v="0"/>
    <x v="1"/>
    <x v="0"/>
    <s v=""/>
    <x v="1"/>
  </r>
  <r>
    <n v="990"/>
    <s v="Charles G. Koch Charitable Foundation_Project Liberty201525000"/>
    <x v="0"/>
    <s v="Project Liberty"/>
    <x v="756"/>
    <n v="25000"/>
    <x v="27"/>
    <x v="2"/>
    <m/>
    <n v="183"/>
    <x v="0"/>
    <x v="0"/>
    <x v="0"/>
    <s v=""/>
    <x v="1"/>
  </r>
  <r>
    <n v="990"/>
    <s v="Charles G. Koch Charitable Foundation_Property and Environment Research Center2015150000"/>
    <x v="0"/>
    <s v="Property and Environment Research Center"/>
    <x v="11"/>
    <n v="150000"/>
    <x v="27"/>
    <x v="2"/>
    <m/>
    <n v="184"/>
    <x v="0"/>
    <x v="0"/>
    <x v="0"/>
    <s v="https://www.desmogblog.com/property-and-environment-research-center"/>
    <x v="0"/>
  </r>
  <r>
    <n v="990"/>
    <s v="Charles G. Koch Charitable Foundation_Providence College2015867"/>
    <x v="0"/>
    <s v="Providence College"/>
    <x v="292"/>
    <n v="867"/>
    <x v="27"/>
    <x v="2"/>
    <m/>
    <n v="185"/>
    <x v="0"/>
    <x v="1"/>
    <x v="0"/>
    <s v=""/>
    <x v="1"/>
  </r>
  <r>
    <n v="990"/>
    <s v="Charles G. Koch Charitable Foundation_Purdue Research Foundation2015624000"/>
    <x v="0"/>
    <s v="Purdue Research Foundation"/>
    <x v="561"/>
    <n v="624000"/>
    <x v="27"/>
    <x v="2"/>
    <m/>
    <n v="186"/>
    <x v="0"/>
    <x v="1"/>
    <x v="0"/>
    <s v=""/>
    <x v="1"/>
  </r>
  <r>
    <n v="990"/>
    <s v="Charles G. Koch Charitable Foundation_Purdue University201546000"/>
    <x v="0"/>
    <s v="Purdue University"/>
    <x v="561"/>
    <n v="46000"/>
    <x v="27"/>
    <x v="2"/>
    <m/>
    <n v="187"/>
    <x v="0"/>
    <x v="1"/>
    <x v="0"/>
    <s v=""/>
    <x v="1"/>
  </r>
  <r>
    <n v="990"/>
    <s v="Charles G. Koch Charitable Foundation_Radford University201510000"/>
    <x v="0"/>
    <s v="Radford University"/>
    <x v="489"/>
    <n v="10000"/>
    <x v="27"/>
    <x v="2"/>
    <m/>
    <n v="188"/>
    <x v="0"/>
    <x v="1"/>
    <x v="0"/>
    <s v=""/>
    <x v="1"/>
  </r>
  <r>
    <n v="990"/>
    <s v="Charles G. Koch Charitable Foundation_Ramapo College Foundation201511300"/>
    <x v="0"/>
    <s v="Ramapo College Foundation"/>
    <x v="414"/>
    <n v="11300"/>
    <x v="27"/>
    <x v="2"/>
    <m/>
    <n v="189"/>
    <x v="0"/>
    <x v="1"/>
    <x v="0"/>
    <s v=""/>
    <x v="1"/>
  </r>
  <r>
    <n v="990"/>
    <s v="Charles G. Koch Charitable Foundation_Reason Foundation2015110000"/>
    <x v="0"/>
    <s v="Reason Foundation"/>
    <x v="12"/>
    <n v="110000"/>
    <x v="27"/>
    <x v="2"/>
    <m/>
    <n v="190"/>
    <x v="0"/>
    <x v="0"/>
    <x v="0"/>
    <s v="https://www.desmogblog.com/reason-foundation"/>
    <x v="0"/>
  </r>
  <r>
    <n v="990"/>
    <s v="Charles G. Koch Charitable Foundation_Reason, IISM, Freedom Institute201510000"/>
    <x v="0"/>
    <s v="Reason, IISM, Freedom Institute"/>
    <x v="757"/>
    <n v="10000"/>
    <x v="27"/>
    <x v="2"/>
    <m/>
    <n v="191"/>
    <x v="0"/>
    <x v="0"/>
    <x v="0"/>
    <s v=""/>
    <x v="1"/>
  </r>
  <r>
    <n v="990"/>
    <s v="Charles G. Koch Charitable Foundation_Regent University201525000"/>
    <x v="0"/>
    <s v="Regent University"/>
    <x v="293"/>
    <n v="25000"/>
    <x v="27"/>
    <x v="2"/>
    <m/>
    <n v="192"/>
    <x v="0"/>
    <x v="1"/>
    <x v="0"/>
    <s v=""/>
    <x v="1"/>
  </r>
  <r>
    <n v="990"/>
    <s v="Charles G. Koch Charitable Foundation_Research Foundation for the State University of New York201530610"/>
    <x v="0"/>
    <s v="Research Foundation for the State University of New York"/>
    <x v="294"/>
    <n v="30610"/>
    <x v="27"/>
    <x v="2"/>
    <m/>
    <n v="193"/>
    <x v="0"/>
    <x v="1"/>
    <x v="0"/>
    <s v=""/>
    <x v="1"/>
  </r>
  <r>
    <n v="990"/>
    <s v="Charles G. Koch Charitable Foundation_Resources First Foundation201550000"/>
    <x v="0"/>
    <s v="Resources First Foundation"/>
    <x v="758"/>
    <n v="50000"/>
    <x v="27"/>
    <x v="2"/>
    <m/>
    <n v="194"/>
    <x v="0"/>
    <x v="0"/>
    <x v="0"/>
    <s v=""/>
    <x v="1"/>
  </r>
  <r>
    <n v="990"/>
    <s v="Charles G. Koch Charitable Foundation_Rio Grande Foundation201530000"/>
    <x v="0"/>
    <s v="Rio Grande Foundation"/>
    <x v="759"/>
    <n v="30000"/>
    <x v="27"/>
    <x v="2"/>
    <m/>
    <n v="195"/>
    <x v="0"/>
    <x v="0"/>
    <x v="0"/>
    <s v="http://www.sourcewatch.org/index.php/Rio_Grande_Foundation"/>
    <x v="2"/>
  </r>
  <r>
    <n v="990"/>
    <s v="Charles G. Koch Charitable Foundation_Roanoke College20152200"/>
    <x v="0"/>
    <s v="Roanoke College"/>
    <x v="490"/>
    <n v="2200"/>
    <x v="27"/>
    <x v="2"/>
    <m/>
    <n v="196"/>
    <x v="0"/>
    <x v="1"/>
    <x v="0"/>
    <s v=""/>
    <x v="1"/>
  </r>
  <r>
    <n v="990"/>
    <s v="Charles G. Koch Charitable Foundation_Rochester Institute of Technology20155500"/>
    <x v="0"/>
    <s v="Rochester Institute of Technology"/>
    <x v="564"/>
    <n v="5500"/>
    <x v="27"/>
    <x v="2"/>
    <m/>
    <n v="197"/>
    <x v="0"/>
    <x v="0"/>
    <x v="0"/>
    <s v=""/>
    <x v="1"/>
  </r>
  <r>
    <n v="990"/>
    <s v="Charles G. Koch Charitable Foundation_Rockford University201512000"/>
    <x v="0"/>
    <s v="Rockford University"/>
    <x v="565"/>
    <n v="12000"/>
    <x v="27"/>
    <x v="2"/>
    <m/>
    <n v="198"/>
    <x v="0"/>
    <x v="1"/>
    <x v="0"/>
    <s v=""/>
    <x v="1"/>
  </r>
  <r>
    <n v="990"/>
    <s v="Charles G. Koch Charitable Foundation_Rogers State University Foundation20156500"/>
    <x v="0"/>
    <s v="Rogers State University Foundation"/>
    <x v="416"/>
    <n v="6500"/>
    <x v="27"/>
    <x v="2"/>
    <m/>
    <n v="199"/>
    <x v="0"/>
    <x v="1"/>
    <x v="0"/>
    <s v=""/>
    <x v="1"/>
  </r>
  <r>
    <n v="990"/>
    <s v="Charles G. Koch Charitable Foundation_Rose-Hulman Institute of Technology20158000"/>
    <x v="0"/>
    <s v="Rose-Hulman Institute of Technology"/>
    <x v="760"/>
    <n v="8000"/>
    <x v="27"/>
    <x v="2"/>
    <m/>
    <n v="200"/>
    <x v="0"/>
    <x v="1"/>
    <x v="0"/>
    <s v=""/>
    <x v="1"/>
  </r>
  <r>
    <n v="990"/>
    <s v="Charles G. Koch Charitable Foundation_Rutgers The State University of New Jersey20154074"/>
    <x v="0"/>
    <s v="Rutgers The State University of New Jersey"/>
    <x v="761"/>
    <n v="4074"/>
    <x v="27"/>
    <x v="2"/>
    <m/>
    <n v="201"/>
    <x v="0"/>
    <x v="1"/>
    <x v="0"/>
    <s v=""/>
    <x v="1"/>
  </r>
  <r>
    <n v="990"/>
    <s v="Charles G. Koch Charitable Foundation_Saint Francis University20158000"/>
    <x v="0"/>
    <s v="Saint Francis University"/>
    <x v="491"/>
    <n v="8000"/>
    <x v="27"/>
    <x v="2"/>
    <m/>
    <n v="202"/>
    <x v="0"/>
    <x v="1"/>
    <x v="0"/>
    <s v=""/>
    <x v="1"/>
  </r>
  <r>
    <n v="990"/>
    <s v="Charles G. Koch Charitable Foundation_Samford University201515000"/>
    <x v="0"/>
    <s v="Samford University"/>
    <x v="492"/>
    <n v="15000"/>
    <x v="27"/>
    <x v="2"/>
    <m/>
    <n v="203"/>
    <x v="0"/>
    <x v="1"/>
    <x v="0"/>
    <s v=""/>
    <x v="1"/>
  </r>
  <r>
    <n v="990"/>
    <s v="Charles G. Koch Charitable Foundation_San Diego State University Research Foundation201566500"/>
    <x v="0"/>
    <s v="San Diego State University Research Foundation"/>
    <x v="358"/>
    <n v="66500"/>
    <x v="27"/>
    <x v="2"/>
    <m/>
    <n v="204"/>
    <x v="0"/>
    <x v="1"/>
    <x v="0"/>
    <s v=""/>
    <x v="1"/>
  </r>
  <r>
    <n v="990"/>
    <s v="Charles G. Koch Charitable Foundation_San Francisco Community Fund201550000"/>
    <x v="0"/>
    <s v="San Francisco Community Fund"/>
    <x v="762"/>
    <n v="50000"/>
    <x v="27"/>
    <x v="2"/>
    <m/>
    <n v="205"/>
    <x v="0"/>
    <x v="0"/>
    <x v="1"/>
    <s v=""/>
    <x v="1"/>
  </r>
  <r>
    <n v="990"/>
    <s v="Charles G. Koch Charitable Foundation_San Jose State University Research Foundation201554000"/>
    <x v="0"/>
    <s v="San Jose State University Research Foundation"/>
    <x v="137"/>
    <n v="54000"/>
    <x v="27"/>
    <x v="2"/>
    <m/>
    <n v="206"/>
    <x v="0"/>
    <x v="1"/>
    <x v="0"/>
    <s v=""/>
    <x v="1"/>
  </r>
  <r>
    <n v="990"/>
    <s v="Charles G. Koch Charitable Foundation_Sarah Lawrence College201515000"/>
    <x v="0"/>
    <s v="Sarah Lawrence College"/>
    <x v="300"/>
    <n v="15000"/>
    <x v="27"/>
    <x v="2"/>
    <m/>
    <n v="207"/>
    <x v="0"/>
    <x v="1"/>
    <x v="0"/>
    <s v=""/>
    <x v="1"/>
  </r>
  <r>
    <n v="990"/>
    <s v="Charles G. Koch Charitable Foundation_Seattle Pacific University20158000"/>
    <x v="0"/>
    <s v="Seattle Pacific University"/>
    <x v="493"/>
    <n v="8000"/>
    <x v="27"/>
    <x v="2"/>
    <m/>
    <n v="208"/>
    <x v="0"/>
    <x v="1"/>
    <x v="0"/>
    <s v=""/>
    <x v="1"/>
  </r>
  <r>
    <n v="990"/>
    <s v="Charles G. Koch Charitable Foundation_Seton Hall University201510105"/>
    <x v="0"/>
    <s v="Seton Hall University"/>
    <x v="227"/>
    <n v="10105"/>
    <x v="27"/>
    <x v="2"/>
    <m/>
    <n v="209"/>
    <x v="0"/>
    <x v="1"/>
    <x v="0"/>
    <s v=""/>
    <x v="1"/>
  </r>
  <r>
    <n v="990"/>
    <s v="Charles G. Koch Charitable Foundation_Shasta College Foundation201510000"/>
    <x v="0"/>
    <s v="Shasta College Foundation"/>
    <x v="568"/>
    <n v="10000"/>
    <x v="27"/>
    <x v="2"/>
    <m/>
    <n v="210"/>
    <x v="0"/>
    <x v="1"/>
    <x v="0"/>
    <s v=""/>
    <x v="1"/>
  </r>
  <r>
    <n v="990"/>
    <s v="Charles G. Koch Charitable Foundation_Southern Illinois University - Carbondale201550979"/>
    <x v="0"/>
    <s v="Southern Illinois University - Carbondale"/>
    <x v="302"/>
    <n v="50979"/>
    <x v="27"/>
    <x v="2"/>
    <m/>
    <n v="211"/>
    <x v="0"/>
    <x v="1"/>
    <x v="0"/>
    <s v=""/>
    <x v="1"/>
  </r>
  <r>
    <n v="990"/>
    <s v="Charles G. Koch Charitable Foundation_Southern Illinois University Foundation20159000"/>
    <x v="0"/>
    <s v="Southern Illinois University Foundation"/>
    <x v="302"/>
    <n v="9000"/>
    <x v="27"/>
    <x v="2"/>
    <m/>
    <n v="212"/>
    <x v="0"/>
    <x v="1"/>
    <x v="0"/>
    <s v=""/>
    <x v="1"/>
  </r>
  <r>
    <n v="990"/>
    <s v="Charles G. Koch Charitable Foundation_Southern Methodist University2015636000"/>
    <x v="0"/>
    <s v="Southern Methodist University"/>
    <x v="303"/>
    <n v="636000"/>
    <x v="27"/>
    <x v="2"/>
    <m/>
    <n v="213"/>
    <x v="0"/>
    <x v="1"/>
    <x v="0"/>
    <s v=""/>
    <x v="1"/>
  </r>
  <r>
    <n v="990"/>
    <s v="Charles G. Koch Charitable Foundation_Southern University at New Orleans Foundation201510100"/>
    <x v="0"/>
    <s v="Southern University at New Orleans Foundation"/>
    <x v="763"/>
    <n v="10100"/>
    <x v="27"/>
    <x v="2"/>
    <m/>
    <n v="214"/>
    <x v="0"/>
    <x v="1"/>
    <x v="0"/>
    <s v=""/>
    <x v="1"/>
  </r>
  <r>
    <n v="990"/>
    <s v="Charles G. Koch Charitable Foundation_St Bonaventure University20158000"/>
    <x v="0"/>
    <s v="St Bonaventure University"/>
    <x v="420"/>
    <n v="8000"/>
    <x v="27"/>
    <x v="2"/>
    <m/>
    <n v="215"/>
    <x v="0"/>
    <x v="1"/>
    <x v="0"/>
    <s v=""/>
    <x v="1"/>
  </r>
  <r>
    <n v="990"/>
    <s v="Charles G. Koch Charitable Foundation_St Cloud State University Foundation20158000"/>
    <x v="0"/>
    <s v="St Cloud State University Foundation"/>
    <x v="188"/>
    <n v="8000"/>
    <x v="27"/>
    <x v="2"/>
    <m/>
    <n v="216"/>
    <x v="0"/>
    <x v="1"/>
    <x v="0"/>
    <s v=""/>
    <x v="1"/>
  </r>
  <r>
    <n v="990"/>
    <s v="Charles G. Koch Charitable Foundation_St John's University201539000"/>
    <x v="0"/>
    <s v="St John's University"/>
    <x v="226"/>
    <n v="39000"/>
    <x v="27"/>
    <x v="2"/>
    <m/>
    <n v="217"/>
    <x v="0"/>
    <x v="1"/>
    <x v="0"/>
    <s v=""/>
    <x v="1"/>
  </r>
  <r>
    <n v="990"/>
    <s v="Charles G. Koch Charitable Foundation_St Vincent College201515000"/>
    <x v="0"/>
    <s v="St Vincent College"/>
    <x v="305"/>
    <n v="15000"/>
    <x v="27"/>
    <x v="2"/>
    <m/>
    <n v="218"/>
    <x v="0"/>
    <x v="1"/>
    <x v="0"/>
    <s v=""/>
    <x v="1"/>
  </r>
  <r>
    <n v="990"/>
    <s v="Charles G. Koch Charitable Foundation_St Ambrose University20159000"/>
    <x v="0"/>
    <s v="St Ambrose University"/>
    <x v="361"/>
    <n v="9000"/>
    <x v="27"/>
    <x v="2"/>
    <m/>
    <n v="219"/>
    <x v="0"/>
    <x v="1"/>
    <x v="0"/>
    <s v=""/>
    <x v="1"/>
  </r>
  <r>
    <n v="990"/>
    <s v="Charles G. Koch Charitable Foundation_St Edwards University20155250"/>
    <x v="0"/>
    <s v="St Edwards University"/>
    <x v="362"/>
    <n v="5250"/>
    <x v="27"/>
    <x v="2"/>
    <m/>
    <n v="220"/>
    <x v="0"/>
    <x v="1"/>
    <x v="0"/>
    <s v=""/>
    <x v="1"/>
  </r>
  <r>
    <n v="990"/>
    <s v="Charles G. Koch Charitable Foundation_St Lawrence University201516000"/>
    <x v="0"/>
    <s v="St Lawrence University"/>
    <x v="161"/>
    <n v="16000"/>
    <x v="27"/>
    <x v="2"/>
    <m/>
    <n v="221"/>
    <x v="0"/>
    <x v="1"/>
    <x v="0"/>
    <s v=""/>
    <x v="1"/>
  </r>
  <r>
    <n v="990"/>
    <s v="Charles G. Koch Charitable Foundation_Stanford University201575000"/>
    <x v="0"/>
    <s v="Stanford University"/>
    <x v="570"/>
    <n v="75000"/>
    <x v="27"/>
    <x v="2"/>
    <m/>
    <n v="222"/>
    <x v="0"/>
    <x v="1"/>
    <x v="0"/>
    <s v=""/>
    <x v="1"/>
  </r>
  <r>
    <n v="990"/>
    <s v="Charles G. Koch Charitable Foundation_Stephen F Austin State University201515049"/>
    <x v="0"/>
    <s v="Stephen F Austin State University"/>
    <x v="363"/>
    <n v="15049"/>
    <x v="27"/>
    <x v="2"/>
    <m/>
    <n v="223"/>
    <x v="0"/>
    <x v="1"/>
    <x v="0"/>
    <s v=""/>
    <x v="1"/>
  </r>
  <r>
    <n v="990"/>
    <s v="Charles G. Koch Charitable Foundation_Stonehill College20152000"/>
    <x v="0"/>
    <s v="Stonehill College"/>
    <x v="307"/>
    <n v="2000"/>
    <x v="27"/>
    <x v="2"/>
    <m/>
    <n v="224"/>
    <x v="0"/>
    <x v="1"/>
    <x v="0"/>
    <s v=""/>
    <x v="1"/>
  </r>
  <r>
    <n v="990"/>
    <s v="Charles G. Koch Charitable Foundation_Strata Policy, Inc2015310000"/>
    <x v="0"/>
    <s v="Strata Policy, Inc"/>
    <x v="571"/>
    <n v="310000"/>
    <x v="27"/>
    <x v="2"/>
    <m/>
    <n v="225"/>
    <x v="0"/>
    <x v="0"/>
    <x v="0"/>
    <s v=""/>
    <x v="1"/>
  </r>
  <r>
    <n v="990"/>
    <s v="Charles G. Koch Charitable Foundation_Students for Liberty201555000"/>
    <x v="0"/>
    <s v="Students for Liberty"/>
    <x v="230"/>
    <n v="55000"/>
    <x v="27"/>
    <x v="2"/>
    <m/>
    <n v="226"/>
    <x v="0"/>
    <x v="0"/>
    <x v="0"/>
    <s v="https://www.sourcewatch.org/index.php/Students_for_Liberty"/>
    <x v="2"/>
  </r>
  <r>
    <n v="990"/>
    <s v="Charles G. Koch Charitable Foundation_Suffolk University20159000"/>
    <x v="0"/>
    <s v="Suffolk University"/>
    <x v="163"/>
    <n v="9000"/>
    <x v="27"/>
    <x v="2"/>
    <m/>
    <n v="227"/>
    <x v="0"/>
    <x v="1"/>
    <x v="0"/>
    <s v=""/>
    <x v="1"/>
  </r>
  <r>
    <n v="990"/>
    <s v="Charles G. Koch Charitable Foundation_Susquehanna University20158700"/>
    <x v="0"/>
    <s v="Susquehanna University"/>
    <x v="572"/>
    <n v="8700"/>
    <x v="27"/>
    <x v="2"/>
    <m/>
    <n v="228"/>
    <x v="0"/>
    <x v="1"/>
    <x v="0"/>
    <s v=""/>
    <x v="1"/>
  </r>
  <r>
    <n v="990"/>
    <s v="Charles G. Koch Charitable Foundation_Taliesin Nexus2015230000"/>
    <x v="0"/>
    <s v="Taliesin Nexus"/>
    <x v="573"/>
    <n v="230000"/>
    <x v="27"/>
    <x v="2"/>
    <m/>
    <n v="229"/>
    <x v="0"/>
    <x v="0"/>
    <x v="0"/>
    <s v=""/>
    <x v="1"/>
  </r>
  <r>
    <n v="990"/>
    <s v="Charles G. Koch Charitable Foundation_Texas A&amp;M University201535500"/>
    <x v="0"/>
    <s v="Texas A&amp;M University"/>
    <x v="13"/>
    <n v="35500"/>
    <x v="27"/>
    <x v="2"/>
    <m/>
    <n v="230"/>
    <x v="0"/>
    <x v="1"/>
    <x v="0"/>
    <s v=""/>
    <x v="1"/>
  </r>
  <r>
    <n v="990"/>
    <s v="Charles G. Koch Charitable Foundation_Texas A&amp;M University Foundation2015147361"/>
    <x v="0"/>
    <s v="Texas A&amp;M University Foundation"/>
    <x v="13"/>
    <n v="147361"/>
    <x v="27"/>
    <x v="2"/>
    <m/>
    <n v="231"/>
    <x v="0"/>
    <x v="1"/>
    <x v="0"/>
    <s v=""/>
    <x v="1"/>
  </r>
  <r>
    <n v="990"/>
    <s v="Charles G. Koch Charitable Foundation_Texas Public Policy Foundation2015175375"/>
    <x v="0"/>
    <s v="Texas Public Policy Foundation"/>
    <x v="138"/>
    <n v="175375"/>
    <x v="27"/>
    <x v="2"/>
    <m/>
    <n v="232"/>
    <x v="0"/>
    <x v="0"/>
    <x v="0"/>
    <s v="https://www.desmogblog.com/texas-public-policy-foundation"/>
    <x v="0"/>
  </r>
  <r>
    <n v="990"/>
    <s v="Charles G. Koch Charitable Foundation_Texas State University - San Marcos20151500"/>
    <x v="0"/>
    <s v="Texas State University - San Marcos"/>
    <x v="308"/>
    <n v="1500"/>
    <x v="27"/>
    <x v="2"/>
    <m/>
    <n v="233"/>
    <x v="0"/>
    <x v="1"/>
    <x v="0"/>
    <s v=""/>
    <x v="1"/>
  </r>
  <r>
    <n v="990"/>
    <s v="Charles G. Koch Charitable Foundation_Texas Tech University Foundation20152034500"/>
    <x v="0"/>
    <s v="Texas Tech University Foundation"/>
    <x v="497"/>
    <n v="2034500"/>
    <x v="27"/>
    <x v="2"/>
    <s v="&quot;Institutional Advancement&quot;"/>
    <n v="234"/>
    <x v="0"/>
    <x v="1"/>
    <x v="0"/>
    <s v=""/>
    <x v="1"/>
  </r>
  <r>
    <n v="990"/>
    <s v="Charles G. Koch Charitable Foundation_The Board of Regents of the University of Wisconsin20155000"/>
    <x v="0"/>
    <s v="The Board of Regents of the University of Wisconsin"/>
    <x v="326"/>
    <n v="5000"/>
    <x v="27"/>
    <x v="2"/>
    <m/>
    <n v="235"/>
    <x v="0"/>
    <x v="1"/>
    <x v="0"/>
    <s v=""/>
    <x v="1"/>
  </r>
  <r>
    <n v="990"/>
    <s v="Charles G. Koch Charitable Foundation_The Board of Trustees of Illinois State University20155000"/>
    <x v="0"/>
    <s v="The Board of Trustees of Illinois State University"/>
    <x v="474"/>
    <n v="5000"/>
    <x v="27"/>
    <x v="2"/>
    <m/>
    <n v="236"/>
    <x v="0"/>
    <x v="1"/>
    <x v="0"/>
    <s v=""/>
    <x v="1"/>
  </r>
  <r>
    <n v="990"/>
    <s v="Charles G. Koch Charitable Foundation_The Board of Trustees of Southern Illinois University20159500"/>
    <x v="0"/>
    <s v="The Board of Trustees of Southern Illinois University"/>
    <x v="302"/>
    <n v="9500"/>
    <x v="27"/>
    <x v="2"/>
    <m/>
    <n v="237"/>
    <x v="0"/>
    <x v="1"/>
    <x v="0"/>
    <s v=""/>
    <x v="1"/>
  </r>
  <r>
    <n v="990"/>
    <s v="Charles G. Koch Charitable Foundation_The Board of Trustees of the University of Illinois20155000"/>
    <x v="0"/>
    <s v="The Board of Trustees of the University of Illinois"/>
    <x v="764"/>
    <n v="5000"/>
    <x v="27"/>
    <x v="2"/>
    <m/>
    <n v="238"/>
    <x v="0"/>
    <x v="1"/>
    <x v="0"/>
    <s v=""/>
    <x v="1"/>
  </r>
  <r>
    <n v="990"/>
    <s v="Charles G. Koch Charitable Foundation_Center for the National Interest2015340000"/>
    <x v="0"/>
    <s v="Center for the National Interest"/>
    <x v="726"/>
    <n v="340000"/>
    <x v="27"/>
    <x v="2"/>
    <m/>
    <n v="239"/>
    <x v="0"/>
    <x v="0"/>
    <x v="0"/>
    <s v="https://www.greenpeace.org/usa/global-warming/climate-deniers/front-groups/center-for-the-national-interest-cftni/"/>
    <x v="3"/>
  </r>
  <r>
    <n v="990"/>
    <s v="Charles G. Koch Charitable Foundation_The Citadel Foundation20151500"/>
    <x v="0"/>
    <s v="The Citadel Foundation"/>
    <x v="425"/>
    <n v="1500"/>
    <x v="27"/>
    <x v="2"/>
    <m/>
    <n v="240"/>
    <x v="0"/>
    <x v="1"/>
    <x v="0"/>
    <s v=""/>
    <x v="1"/>
  </r>
  <r>
    <n v="990"/>
    <s v="Charles G. Koch Charitable Foundation_The College of New Jersey201514000"/>
    <x v="0"/>
    <s v="The College of New Jersey"/>
    <x v="364"/>
    <n v="14000"/>
    <x v="27"/>
    <x v="2"/>
    <m/>
    <n v="241"/>
    <x v="0"/>
    <x v="1"/>
    <x v="0"/>
    <s v=""/>
    <x v="1"/>
  </r>
  <r>
    <n v="990"/>
    <s v="Charles G. Koch Charitable Foundation_Fund for American Studies201510000"/>
    <x v="0"/>
    <s v="Fund for American Studies"/>
    <x v="116"/>
    <n v="10000"/>
    <x v="27"/>
    <x v="2"/>
    <m/>
    <n v="242"/>
    <x v="0"/>
    <x v="0"/>
    <x v="0"/>
    <s v="https://www.sourcewatch.org/index.php/Fund_for_American_Studies"/>
    <x v="2"/>
  </r>
  <r>
    <n v="990"/>
    <s v="Charles G. Koch Charitable Foundation_The King's College201518670"/>
    <x v="0"/>
    <s v="The King's College"/>
    <x v="179"/>
    <n v="18670"/>
    <x v="27"/>
    <x v="2"/>
    <m/>
    <n v="243"/>
    <x v="0"/>
    <x v="1"/>
    <x v="0"/>
    <s v=""/>
    <x v="1"/>
  </r>
  <r>
    <n v="990"/>
    <s v="Charles G. Koch Charitable Foundation_The Trustees of Princeton University201560000"/>
    <x v="0"/>
    <s v="The Trustees of Princeton University"/>
    <x v="765"/>
    <n v="60000"/>
    <x v="27"/>
    <x v="2"/>
    <m/>
    <n v="244"/>
    <x v="0"/>
    <x v="1"/>
    <x v="0"/>
    <s v=""/>
    <x v="1"/>
  </r>
  <r>
    <n v="990"/>
    <s v="Charles G. Koch Charitable Foundation_Thomas Jefferson Institute for Public Policy20152500"/>
    <x v="0"/>
    <s v="Thomas Jefferson Institute for Public Policy"/>
    <x v="766"/>
    <n v="2500"/>
    <x v="27"/>
    <x v="2"/>
    <m/>
    <n v="245"/>
    <x v="0"/>
    <x v="0"/>
    <x v="0"/>
    <s v="https://www.desmogblog.com/thomas-jefferson-institute-public-policy"/>
    <x v="0"/>
  </r>
  <r>
    <n v="990"/>
    <s v="Charles G. Koch Charitable Foundation_Tomorrows Cures Today Foundation201545000"/>
    <x v="0"/>
    <s v="Tomorrows Cures Today Foundation"/>
    <x v="767"/>
    <n v="45000"/>
    <x v="27"/>
    <x v="2"/>
    <m/>
    <n v="246"/>
    <x v="0"/>
    <x v="0"/>
    <x v="0"/>
    <s v=""/>
    <x v="1"/>
  </r>
  <r>
    <n v="990"/>
    <s v="Charles G. Koch Charitable Foundation_Towson University Foundation20156000"/>
    <x v="0"/>
    <s v="Towson University Foundation"/>
    <x v="190"/>
    <n v="6000"/>
    <x v="27"/>
    <x v="2"/>
    <m/>
    <n v="247"/>
    <x v="0"/>
    <x v="1"/>
    <x v="0"/>
    <s v=""/>
    <x v="1"/>
  </r>
  <r>
    <n v="990"/>
    <s v="Charles G. Koch Charitable Foundation_Trinity College201510000"/>
    <x v="0"/>
    <s v="Trinity College"/>
    <x v="191"/>
    <n v="10000"/>
    <x v="27"/>
    <x v="2"/>
    <m/>
    <n v="248"/>
    <x v="0"/>
    <x v="1"/>
    <x v="0"/>
    <s v=""/>
    <x v="1"/>
  </r>
  <r>
    <n v="990"/>
    <s v="Charles G. Koch Charitable Foundation_Trustees University of Pennsylvania20155000"/>
    <x v="0"/>
    <s v="Trustees University of Pennsylvania"/>
    <x v="502"/>
    <n v="5000"/>
    <x v="27"/>
    <x v="2"/>
    <m/>
    <n v="249"/>
    <x v="0"/>
    <x v="1"/>
    <x v="0"/>
    <s v=""/>
    <x v="1"/>
  </r>
  <r>
    <n v="990"/>
    <s v="Charles G. Koch Charitable Foundation_Tuskegee University2015525"/>
    <x v="0"/>
    <s v="Tuskegee University"/>
    <x v="768"/>
    <n v="525"/>
    <x v="27"/>
    <x v="2"/>
    <m/>
    <n v="250"/>
    <x v="0"/>
    <x v="1"/>
    <x v="0"/>
    <s v=""/>
    <x v="1"/>
  </r>
  <r>
    <n v="990"/>
    <s v="Charles G. Koch Charitable Foundation_University Enterprises Corporation20159200"/>
    <x v="0"/>
    <s v="University Enterprises Corporation"/>
    <x v="428"/>
    <n v="9200"/>
    <x v="27"/>
    <x v="2"/>
    <m/>
    <n v="251"/>
    <x v="0"/>
    <x v="1"/>
    <x v="0"/>
    <s v=""/>
    <x v="1"/>
  </r>
  <r>
    <n v="990"/>
    <s v="Charles G. Koch Charitable Foundation_University Foundation of CSU Chico201515000"/>
    <x v="0"/>
    <s v="University Foundation of CSU Chico"/>
    <x v="769"/>
    <n v="15000"/>
    <x v="27"/>
    <x v="2"/>
    <m/>
    <n v="252"/>
    <x v="0"/>
    <x v="1"/>
    <x v="0"/>
    <s v=""/>
    <x v="1"/>
  </r>
  <r>
    <n v="990"/>
    <s v="Charles G. Koch Charitable Foundation_University of Alabama-Tuscaloosa201510000"/>
    <x v="0"/>
    <s v="University of Alabama-Tuscaloosa"/>
    <x v="232"/>
    <n v="10000"/>
    <x v="27"/>
    <x v="2"/>
    <m/>
    <n v="253"/>
    <x v="0"/>
    <x v="1"/>
    <x v="0"/>
    <s v=""/>
    <x v="1"/>
  </r>
  <r>
    <n v="990"/>
    <s v="Charles G. Koch Charitable Foundation_University of Arizona Foundation2015116600"/>
    <x v="0"/>
    <s v="University of Arizona Foundation"/>
    <x v="233"/>
    <n v="116600"/>
    <x v="27"/>
    <x v="2"/>
    <m/>
    <n v="254"/>
    <x v="0"/>
    <x v="1"/>
    <x v="0"/>
    <s v=""/>
    <x v="1"/>
  </r>
  <r>
    <n v="990"/>
    <s v="Charles G. Koch Charitable Foundation_University of California - Irvine20155000"/>
    <x v="0"/>
    <s v="University of California - Irvine"/>
    <x v="234"/>
    <n v="5000"/>
    <x v="27"/>
    <x v="2"/>
    <m/>
    <n v="255"/>
    <x v="0"/>
    <x v="1"/>
    <x v="0"/>
    <s v=""/>
    <x v="1"/>
  </r>
  <r>
    <n v="990"/>
    <s v="Charles G. Koch Charitable Foundation_University of Chicago2015455000"/>
    <x v="0"/>
    <s v="University of Chicago"/>
    <x v="576"/>
    <n v="455000"/>
    <x v="27"/>
    <x v="2"/>
    <m/>
    <n v="256"/>
    <x v="0"/>
    <x v="1"/>
    <x v="0"/>
    <s v=""/>
    <x v="1"/>
  </r>
  <r>
    <n v="990"/>
    <s v="Charles G. Koch Charitable Foundation_University of Dayton201515000"/>
    <x v="0"/>
    <s v="University of Dayton"/>
    <x v="314"/>
    <n v="15000"/>
    <x v="27"/>
    <x v="2"/>
    <m/>
    <n v="257"/>
    <x v="0"/>
    <x v="1"/>
    <x v="0"/>
    <s v=""/>
    <x v="1"/>
  </r>
  <r>
    <n v="990"/>
    <s v="Charles G. Koch Charitable Foundation_University of Georgia201511800"/>
    <x v="0"/>
    <s v="University of Georgia"/>
    <x v="578"/>
    <n v="11800"/>
    <x v="27"/>
    <x v="2"/>
    <m/>
    <n v="258"/>
    <x v="0"/>
    <x v="1"/>
    <x v="0"/>
    <s v=""/>
    <x v="1"/>
  </r>
  <r>
    <n v="990"/>
    <s v="Charles G. Koch Charitable Foundation_University of Georgia Foundation2015106500"/>
    <x v="0"/>
    <s v="University of Georgia Foundation"/>
    <x v="430"/>
    <n v="106500"/>
    <x v="27"/>
    <x v="2"/>
    <m/>
    <n v="259"/>
    <x v="0"/>
    <x v="1"/>
    <x v="0"/>
    <s v=""/>
    <x v="1"/>
  </r>
  <r>
    <n v="990"/>
    <s v="Charles G. Koch Charitable Foundation_University of Houston201517500"/>
    <x v="0"/>
    <s v="University of Houston"/>
    <x v="26"/>
    <n v="17500"/>
    <x v="27"/>
    <x v="2"/>
    <m/>
    <n v="260"/>
    <x v="0"/>
    <x v="1"/>
    <x v="0"/>
    <s v=""/>
    <x v="1"/>
  </r>
  <r>
    <n v="990"/>
    <s v="Charles G. Koch Charitable Foundation_University of Kentucky201528000"/>
    <x v="0"/>
    <s v="University of Kentucky"/>
    <x v="316"/>
    <n v="28000"/>
    <x v="27"/>
    <x v="2"/>
    <m/>
    <n v="261"/>
    <x v="0"/>
    <x v="1"/>
    <x v="0"/>
    <s v=""/>
    <x v="1"/>
  </r>
  <r>
    <n v="990"/>
    <s v="Charles G. Koch Charitable Foundation_University of Louisville2015620800"/>
    <x v="0"/>
    <s v="University of Louisville"/>
    <x v="317"/>
    <n v="620800"/>
    <x v="27"/>
    <x v="2"/>
    <m/>
    <n v="262"/>
    <x v="0"/>
    <x v="1"/>
    <x v="0"/>
    <s v=""/>
    <x v="1"/>
  </r>
  <r>
    <n v="990"/>
    <s v="Charles G. Koch Charitable Foundation_University of Manchester20155000"/>
    <x v="0"/>
    <s v="University of Manchester"/>
    <x v="770"/>
    <n v="5000"/>
    <x v="27"/>
    <x v="2"/>
    <m/>
    <n v="263"/>
    <x v="0"/>
    <x v="1"/>
    <x v="0"/>
    <s v=""/>
    <x v="1"/>
  </r>
  <r>
    <n v="990"/>
    <s v="Charles G. Koch Charitable Foundation_University of Mary20152400"/>
    <x v="0"/>
    <s v="University of Mary"/>
    <x v="771"/>
    <n v="2400"/>
    <x v="27"/>
    <x v="2"/>
    <m/>
    <n v="264"/>
    <x v="0"/>
    <x v="1"/>
    <x v="0"/>
    <s v=""/>
    <x v="1"/>
  </r>
  <r>
    <n v="990"/>
    <s v="Charles G. Koch Charitable Foundation_University of Mary Hardin-Baylor20156000"/>
    <x v="0"/>
    <s v="University of Mary Hardin-Baylor"/>
    <x v="772"/>
    <n v="6000"/>
    <x v="27"/>
    <x v="2"/>
    <m/>
    <n v="265"/>
    <x v="0"/>
    <x v="1"/>
    <x v="0"/>
    <s v=""/>
    <x v="1"/>
  </r>
  <r>
    <n v="990"/>
    <s v="Charles G. Koch Charitable Foundation_University of Maryland - Baltimore County20152000"/>
    <x v="0"/>
    <s v="University of Maryland - Baltimore County"/>
    <x v="368"/>
    <n v="2000"/>
    <x v="27"/>
    <x v="2"/>
    <m/>
    <n v="266"/>
    <x v="0"/>
    <x v="1"/>
    <x v="0"/>
    <s v=""/>
    <x v="1"/>
  </r>
  <r>
    <n v="990"/>
    <s v="Charles G. Koch Charitable Foundation_University of Maryland College Park Foundation201558383"/>
    <x v="0"/>
    <s v="University of Maryland College Park Foundation"/>
    <x v="368"/>
    <n v="58383"/>
    <x v="27"/>
    <x v="2"/>
    <m/>
    <n v="267"/>
    <x v="0"/>
    <x v="1"/>
    <x v="0"/>
    <s v=""/>
    <x v="1"/>
  </r>
  <r>
    <n v="990"/>
    <s v="Charles G. Koch Charitable Foundation_University of Michigan201574000"/>
    <x v="0"/>
    <s v="University of Michigan"/>
    <x v="277"/>
    <n v="74000"/>
    <x v="27"/>
    <x v="2"/>
    <m/>
    <n v="268"/>
    <x v="0"/>
    <x v="1"/>
    <x v="0"/>
    <s v=""/>
    <x v="1"/>
  </r>
  <r>
    <n v="990"/>
    <s v="Charles G. Koch Charitable Foundation_University of Minnesota - Duluth201514600"/>
    <x v="0"/>
    <s v="University of Minnesota - Duluth"/>
    <x v="579"/>
    <n v="14600"/>
    <x v="27"/>
    <x v="2"/>
    <m/>
    <n v="269"/>
    <x v="0"/>
    <x v="1"/>
    <x v="0"/>
    <s v=""/>
    <x v="1"/>
  </r>
  <r>
    <n v="990"/>
    <s v="Charles G. Koch Charitable Foundation_University of Missouri - Columbia201511118"/>
    <x v="0"/>
    <s v="University of Missouri - Columbia"/>
    <x v="193"/>
    <n v="11118"/>
    <x v="27"/>
    <x v="2"/>
    <m/>
    <n v="270"/>
    <x v="0"/>
    <x v="1"/>
    <x v="0"/>
    <s v=""/>
    <x v="1"/>
  </r>
  <r>
    <n v="990"/>
    <s v="Charles G. Koch Charitable Foundation_University of Nebraska - Omaha201510000"/>
    <x v="0"/>
    <s v="University of Nebraska - Omaha"/>
    <x v="203"/>
    <n v="10000"/>
    <x v="27"/>
    <x v="2"/>
    <m/>
    <n v="271"/>
    <x v="0"/>
    <x v="1"/>
    <x v="0"/>
    <s v=""/>
    <x v="1"/>
  </r>
  <r>
    <n v="990"/>
    <s v="Charles G. Koch Charitable Foundation_University of New Haven201511000"/>
    <x v="0"/>
    <s v="University of New Haven"/>
    <x v="773"/>
    <n v="11000"/>
    <x v="27"/>
    <x v="2"/>
    <m/>
    <n v="272"/>
    <x v="0"/>
    <x v="1"/>
    <x v="0"/>
    <s v=""/>
    <x v="1"/>
  </r>
  <r>
    <n v="990"/>
    <s v="Charles G. Koch Charitable Foundation_University of New Orleans Foundation201526500"/>
    <x v="0"/>
    <s v="University of New Orleans Foundation"/>
    <x v="432"/>
    <n v="26500"/>
    <x v="27"/>
    <x v="2"/>
    <m/>
    <n v="273"/>
    <x v="0"/>
    <x v="1"/>
    <x v="0"/>
    <s v=""/>
    <x v="1"/>
  </r>
  <r>
    <n v="990"/>
    <s v="Charles G. Koch Charitable Foundation_University of North Carolina2015131900"/>
    <x v="0"/>
    <s v="University of North Carolina"/>
    <x v="319"/>
    <n v="131900"/>
    <x v="27"/>
    <x v="2"/>
    <m/>
    <n v="274"/>
    <x v="0"/>
    <x v="1"/>
    <x v="0"/>
    <s v=""/>
    <x v="1"/>
  </r>
  <r>
    <n v="990"/>
    <s v="Charles G. Koch Charitable Foundation_University of North Texas20154000"/>
    <x v="0"/>
    <s v="University of North Texas"/>
    <x v="580"/>
    <n v="4000"/>
    <x v="27"/>
    <x v="2"/>
    <m/>
    <n v="275"/>
    <x v="0"/>
    <x v="1"/>
    <x v="0"/>
    <s v=""/>
    <x v="1"/>
  </r>
  <r>
    <n v="990"/>
    <s v="Charles G. Koch Charitable Foundation_University of Notre Dame2015120000"/>
    <x v="0"/>
    <s v="University of Notre Dame"/>
    <x v="321"/>
    <n v="120000"/>
    <x v="27"/>
    <x v="2"/>
    <m/>
    <n v="276"/>
    <x v="0"/>
    <x v="1"/>
    <x v="0"/>
    <s v=""/>
    <x v="1"/>
  </r>
  <r>
    <n v="990"/>
    <s v="Charles G. Koch Charitable Foundation_University of Pennsylvania20155000"/>
    <x v="0"/>
    <s v="University of Pennsylvania"/>
    <x v="502"/>
    <n v="5000"/>
    <x v="27"/>
    <x v="2"/>
    <m/>
    <n v="277"/>
    <x v="0"/>
    <x v="1"/>
    <x v="0"/>
    <s v=""/>
    <x v="1"/>
  </r>
  <r>
    <n v="990"/>
    <s v="Charles G. Koch Charitable Foundation_University of Pittsburgh20151500"/>
    <x v="0"/>
    <s v="University of Pittsburgh"/>
    <x v="581"/>
    <n v="1500"/>
    <x v="27"/>
    <x v="2"/>
    <m/>
    <n v="278"/>
    <x v="0"/>
    <x v="1"/>
    <x v="0"/>
    <s v=""/>
    <x v="1"/>
  </r>
  <r>
    <n v="990"/>
    <s v="Charles G. Koch Charitable Foundation_University of Richmond201517000"/>
    <x v="0"/>
    <s v="University of Richmond"/>
    <x v="328"/>
    <n v="17000"/>
    <x v="27"/>
    <x v="2"/>
    <m/>
    <n v="279"/>
    <x v="0"/>
    <x v="1"/>
    <x v="0"/>
    <s v=""/>
    <x v="1"/>
  </r>
  <r>
    <n v="990"/>
    <s v="Charles G. Koch Charitable Foundation_University of San Diego201523000"/>
    <x v="0"/>
    <s v="University of San Diego"/>
    <x v="237"/>
    <n v="23000"/>
    <x v="27"/>
    <x v="2"/>
    <m/>
    <n v="280"/>
    <x v="0"/>
    <x v="1"/>
    <x v="0"/>
    <s v=""/>
    <x v="1"/>
  </r>
  <r>
    <n v="990"/>
    <s v="Charles G. Koch Charitable Foundation_University of South Alabama20156995"/>
    <x v="0"/>
    <s v="University of South Alabama"/>
    <x v="238"/>
    <n v="6995"/>
    <x v="27"/>
    <x v="2"/>
    <m/>
    <n v="281"/>
    <x v="0"/>
    <x v="1"/>
    <x v="0"/>
    <s v=""/>
    <x v="1"/>
  </r>
  <r>
    <n v="990"/>
    <s v="Charles G. Koch Charitable Foundation_University of Tampa20157000"/>
    <x v="0"/>
    <s v="University of Tampa"/>
    <x v="582"/>
    <n v="7000"/>
    <x v="27"/>
    <x v="2"/>
    <m/>
    <n v="282"/>
    <x v="0"/>
    <x v="1"/>
    <x v="0"/>
    <s v=""/>
    <x v="1"/>
  </r>
  <r>
    <n v="990"/>
    <s v="Charles G. Koch Charitable Foundation_University of Tennessee - Knoxville201515000"/>
    <x v="0"/>
    <s v="University of Tennessee - Knoxville"/>
    <x v="434"/>
    <n v="15000"/>
    <x v="27"/>
    <x v="2"/>
    <m/>
    <n v="283"/>
    <x v="0"/>
    <x v="1"/>
    <x v="0"/>
    <s v=""/>
    <x v="1"/>
  </r>
  <r>
    <n v="990"/>
    <s v="Charles G. Koch Charitable Foundation_University of Texas - Arlington20155000"/>
    <x v="0"/>
    <s v="University of Texas - Arlington"/>
    <x v="139"/>
    <n v="5000"/>
    <x v="27"/>
    <x v="2"/>
    <m/>
    <n v="284"/>
    <x v="0"/>
    <x v="1"/>
    <x v="0"/>
    <s v=""/>
    <x v="1"/>
  </r>
  <r>
    <n v="990"/>
    <s v="Charles G. Koch Charitable Foundation_University of Texas - Austin20151360000"/>
    <x v="0"/>
    <s v="University of Texas - Austin"/>
    <x v="139"/>
    <n v="1360000"/>
    <x v="27"/>
    <x v="2"/>
    <m/>
    <n v="285"/>
    <x v="0"/>
    <x v="1"/>
    <x v="0"/>
    <s v=""/>
    <x v="1"/>
  </r>
  <r>
    <n v="990"/>
    <s v="Charles G. Koch Charitable Foundation_University of Texas Pan American Foundation201510000"/>
    <x v="0"/>
    <s v="University of Texas Pan American Foundation"/>
    <x v="139"/>
    <n v="10000"/>
    <x v="27"/>
    <x v="2"/>
    <m/>
    <n v="286"/>
    <x v="0"/>
    <x v="1"/>
    <x v="0"/>
    <s v=""/>
    <x v="1"/>
  </r>
  <r>
    <n v="990"/>
    <s v="Charles G. Koch Charitable Foundation_University of Virginia20158600"/>
    <x v="0"/>
    <s v="University of Virginia"/>
    <x v="373"/>
    <n v="8600"/>
    <x v="27"/>
    <x v="2"/>
    <m/>
    <n v="287"/>
    <x v="0"/>
    <x v="1"/>
    <x v="0"/>
    <s v=""/>
    <x v="1"/>
  </r>
  <r>
    <n v="990"/>
    <s v="Charles G. Koch Charitable Foundation_University of Virginia's College at Wise Foundation20155000"/>
    <x v="0"/>
    <s v="University of Virginia's College at Wise Foundation"/>
    <x v="373"/>
    <n v="5000"/>
    <x v="27"/>
    <x v="2"/>
    <m/>
    <n v="288"/>
    <x v="0"/>
    <x v="1"/>
    <x v="0"/>
    <s v=""/>
    <x v="1"/>
  </r>
  <r>
    <n v="990"/>
    <s v="Charles G. Koch Charitable Foundation_University of Wisconsin - La Crosse201520000"/>
    <x v="0"/>
    <s v="University of Wisconsin - La Crosse"/>
    <x v="326"/>
    <n v="20000"/>
    <x v="27"/>
    <x v="2"/>
    <m/>
    <n v="289"/>
    <x v="0"/>
    <x v="1"/>
    <x v="0"/>
    <s v=""/>
    <x v="1"/>
  </r>
  <r>
    <n v="990"/>
    <s v="Charles G. Koch Charitable Foundation_University of Wisconsin Foundation2015172658"/>
    <x v="0"/>
    <s v="University of Wisconsin Foundation"/>
    <x v="326"/>
    <n v="172658"/>
    <x v="27"/>
    <x v="2"/>
    <m/>
    <n v="290"/>
    <x v="0"/>
    <x v="1"/>
    <x v="0"/>
    <s v=""/>
    <x v="1"/>
  </r>
  <r>
    <n v="990"/>
    <s v="Charles G. Koch Charitable Foundation_Utah State University20151000000"/>
    <x v="0"/>
    <s v="Utah State University"/>
    <x v="164"/>
    <n v="1000000"/>
    <x v="27"/>
    <x v="2"/>
    <m/>
    <n v="291"/>
    <x v="0"/>
    <x v="1"/>
    <x v="0"/>
    <s v=""/>
    <x v="1"/>
  </r>
  <r>
    <n v="990"/>
    <s v="Charles G. Koch Charitable Foundation_Vera Institute of Justice20155000"/>
    <x v="0"/>
    <s v="Vera Institute of Justice"/>
    <x v="774"/>
    <n v="5000"/>
    <x v="27"/>
    <x v="2"/>
    <m/>
    <n v="292"/>
    <x v="0"/>
    <x v="0"/>
    <x v="0"/>
    <s v=""/>
    <x v="1"/>
  </r>
  <r>
    <n v="990"/>
    <s v="Charles G. Koch Charitable Foundation_Victims of Communism Memorial Foundation201545735"/>
    <x v="0"/>
    <s v="Victims of Communism Memorial Foundation"/>
    <x v="239"/>
    <n v="45735"/>
    <x v="27"/>
    <x v="2"/>
    <m/>
    <n v="293"/>
    <x v="0"/>
    <x v="0"/>
    <x v="0"/>
    <s v="https://www.sourcewatch.org/index.php/Victims_of_Communism_Memorial_Foundation"/>
    <x v="2"/>
  </r>
  <r>
    <n v="990"/>
    <s v="Charles G. Koch Charitable Foundation_Virginia Military Institute Foundation201528000"/>
    <x v="0"/>
    <s v="Virginia Military Institute Foundation"/>
    <x v="583"/>
    <n v="28000"/>
    <x v="27"/>
    <x v="2"/>
    <m/>
    <n v="294"/>
    <x v="0"/>
    <x v="1"/>
    <x v="0"/>
    <s v="https://www.sourcewatch.org/index.php/Virginia_Military_Institute"/>
    <x v="2"/>
  </r>
  <r>
    <n v="990"/>
    <s v="Charles G. Koch Charitable Foundation_Virginia Tech20158400"/>
    <x v="0"/>
    <s v="Virginia Tech"/>
    <x v="504"/>
    <n v="8400"/>
    <x v="27"/>
    <x v="2"/>
    <m/>
    <n v="295"/>
    <x v="0"/>
    <x v="1"/>
    <x v="0"/>
    <s v=""/>
    <x v="1"/>
  </r>
  <r>
    <n v="990"/>
    <s v="Charles G. Koch Charitable Foundation_Wake Forest University201510000"/>
    <x v="0"/>
    <s v="Wake Forest University"/>
    <x v="240"/>
    <n v="10000"/>
    <x v="27"/>
    <x v="2"/>
    <m/>
    <n v="296"/>
    <x v="0"/>
    <x v="1"/>
    <x v="0"/>
    <s v=""/>
    <x v="1"/>
  </r>
  <r>
    <n v="990"/>
    <s v="Charles G. Koch Charitable Foundation_Walden University20155000"/>
    <x v="0"/>
    <s v="Walden University"/>
    <x v="775"/>
    <n v="5000"/>
    <x v="27"/>
    <x v="2"/>
    <m/>
    <n v="297"/>
    <x v="0"/>
    <x v="1"/>
    <x v="0"/>
    <s v=""/>
    <x v="1"/>
  </r>
  <r>
    <n v="990"/>
    <s v="Charles G. Koch Charitable Foundation_Washington College201518000"/>
    <x v="0"/>
    <s v="Washington College"/>
    <x v="437"/>
    <n v="18000"/>
    <x v="27"/>
    <x v="2"/>
    <m/>
    <n v="298"/>
    <x v="0"/>
    <x v="1"/>
    <x v="0"/>
    <s v=""/>
    <x v="1"/>
  </r>
  <r>
    <n v="990"/>
    <s v="Charles G. Koch Charitable Foundation_Waynesburg University20156000"/>
    <x v="0"/>
    <s v="Waynesburg University"/>
    <x v="776"/>
    <n v="6000"/>
    <x v="27"/>
    <x v="2"/>
    <m/>
    <n v="299"/>
    <x v="0"/>
    <x v="1"/>
    <x v="0"/>
    <s v=""/>
    <x v="1"/>
  </r>
  <r>
    <n v="990"/>
    <s v="Charles G. Koch Charitable Foundation_Webber International University20156600"/>
    <x v="0"/>
    <s v="Webber International University"/>
    <x v="374"/>
    <n v="6600"/>
    <x v="27"/>
    <x v="2"/>
    <m/>
    <n v="300"/>
    <x v="0"/>
    <x v="1"/>
    <x v="0"/>
    <s v=""/>
    <x v="1"/>
  </r>
  <r>
    <n v="990"/>
    <s v="Charles G. Koch Charitable Foundation_Wellesley College20157000"/>
    <x v="0"/>
    <s v="Wellesley College"/>
    <x v="438"/>
    <n v="7000"/>
    <x v="27"/>
    <x v="2"/>
    <m/>
    <n v="301"/>
    <x v="0"/>
    <x v="1"/>
    <x v="0"/>
    <s v=""/>
    <x v="1"/>
  </r>
  <r>
    <n v="990"/>
    <s v="Charles G. Koch Charitable Foundation_Wesleyan College20157700"/>
    <x v="0"/>
    <s v="Wesleyan College"/>
    <x v="329"/>
    <n v="7700"/>
    <x v="27"/>
    <x v="2"/>
    <m/>
    <n v="302"/>
    <x v="0"/>
    <x v="1"/>
    <x v="0"/>
    <s v=""/>
    <x v="1"/>
  </r>
  <r>
    <n v="990"/>
    <s v="Charles G. Koch Charitable Foundation_West Texas A&amp;M University201515500"/>
    <x v="0"/>
    <s v="West Texas A&amp;M University"/>
    <x v="241"/>
    <n v="15500"/>
    <x v="27"/>
    <x v="2"/>
    <m/>
    <n v="303"/>
    <x v="0"/>
    <x v="1"/>
    <x v="0"/>
    <s v=""/>
    <x v="1"/>
  </r>
  <r>
    <n v="990"/>
    <s v="Charles G. Koch Charitable Foundation_West Virginia University2015258625"/>
    <x v="0"/>
    <s v="West Virginia University"/>
    <x v="151"/>
    <n v="258625"/>
    <x v="27"/>
    <x v="2"/>
    <m/>
    <n v="304"/>
    <x v="0"/>
    <x v="1"/>
    <x v="0"/>
    <s v=""/>
    <x v="1"/>
  </r>
  <r>
    <n v="990"/>
    <s v="Charles G. Koch Charitable Foundation_Western Kentucky University201514000"/>
    <x v="0"/>
    <s v="Western Kentucky University"/>
    <x v="330"/>
    <n v="14000"/>
    <x v="27"/>
    <x v="2"/>
    <m/>
    <n v="305"/>
    <x v="0"/>
    <x v="1"/>
    <x v="0"/>
    <s v=""/>
    <x v="1"/>
  </r>
  <r>
    <n v="990"/>
    <s v="Charles G. Koch Charitable Foundation_Western Michigan University201533771"/>
    <x v="0"/>
    <s v="Western Michigan University"/>
    <x v="376"/>
    <n v="33771"/>
    <x v="27"/>
    <x v="2"/>
    <m/>
    <n v="306"/>
    <x v="0"/>
    <x v="1"/>
    <x v="0"/>
    <s v=""/>
    <x v="1"/>
  </r>
  <r>
    <n v="990"/>
    <s v="Charles G. Koch Charitable Foundation_Winston-Salem State University201511800"/>
    <x v="0"/>
    <s v="Winston-Salem State University"/>
    <x v="332"/>
    <n v="11800"/>
    <x v="27"/>
    <x v="2"/>
    <m/>
    <n v="307"/>
    <x v="0"/>
    <x v="1"/>
    <x v="0"/>
    <s v=""/>
    <x v="1"/>
  </r>
  <r>
    <n v="990"/>
    <s v="Charles G. Koch Charitable Foundation_Yale University20155000"/>
    <x v="0"/>
    <s v="Yale University"/>
    <x v="777"/>
    <n v="5000"/>
    <x v="27"/>
    <x v="2"/>
    <m/>
    <n v="308"/>
    <x v="0"/>
    <x v="1"/>
    <x v="0"/>
    <s v=""/>
    <x v="1"/>
  </r>
  <r>
    <n v="990"/>
    <s v="Charles G. Koch Charitable Foundation_Young Americans for Liberty Foundation2015280000"/>
    <x v="0"/>
    <s v="Young Americans for Liberty Foundation"/>
    <x v="442"/>
    <n v="280000"/>
    <x v="27"/>
    <x v="2"/>
    <m/>
    <n v="309"/>
    <x v="0"/>
    <x v="0"/>
    <x v="0"/>
    <s v="https://www.sourcewatch.org/index.php/Young_Americans_for_Liberty"/>
    <x v="2"/>
  </r>
  <r>
    <n v="990"/>
    <s v="Charles G. Koch Charitable Foundation_A. Adigun20153750"/>
    <x v="0"/>
    <s v="A. Adigun"/>
    <x v="778"/>
    <n v="3750"/>
    <x v="27"/>
    <x v="2"/>
    <s v="Individual/Scholarship(?)"/>
    <n v="310"/>
    <x v="1"/>
    <x v="0"/>
    <x v="0"/>
    <s v=""/>
    <x v="1"/>
  </r>
  <r>
    <n v="990"/>
    <s v="Charles G. Koch Charitable Foundation_A. Ahmed20154200"/>
    <x v="0"/>
    <s v="A. Ahmed"/>
    <x v="779"/>
    <n v="4200"/>
    <x v="27"/>
    <x v="2"/>
    <s v="Individual/Scholarship(?)"/>
    <n v="311"/>
    <x v="1"/>
    <x v="0"/>
    <x v="0"/>
    <s v=""/>
    <x v="1"/>
  </r>
  <r>
    <n v="990"/>
    <s v="Charles G. Koch Charitable Foundation_A. Baca20154500"/>
    <x v="0"/>
    <s v="A. Baca"/>
    <x v="780"/>
    <n v="4500"/>
    <x v="27"/>
    <x v="2"/>
    <s v="Individual/Scholarship(?)"/>
    <n v="312"/>
    <x v="1"/>
    <x v="0"/>
    <x v="0"/>
    <s v=""/>
    <x v="1"/>
  </r>
  <r>
    <n v="990"/>
    <s v="Charles G. Koch Charitable Foundation_A. Brophy20153750"/>
    <x v="0"/>
    <s v="A. Brophy"/>
    <x v="781"/>
    <n v="3750"/>
    <x v="27"/>
    <x v="2"/>
    <s v="Individual/Scholarship(?)"/>
    <n v="313"/>
    <x v="1"/>
    <x v="0"/>
    <x v="0"/>
    <s v=""/>
    <x v="1"/>
  </r>
  <r>
    <n v="990"/>
    <s v="Charles G. Koch Charitable Foundation_A. Butcher20153750"/>
    <x v="0"/>
    <s v="A. Butcher"/>
    <x v="782"/>
    <n v="3750"/>
    <x v="27"/>
    <x v="2"/>
    <s v="Individual/Scholarship(?)"/>
    <n v="314"/>
    <x v="1"/>
    <x v="0"/>
    <x v="0"/>
    <s v=""/>
    <x v="1"/>
  </r>
  <r>
    <n v="990"/>
    <s v="Charles G. Koch Charitable Foundation_A. Demitraszek20153750"/>
    <x v="0"/>
    <s v="A. Demitraszek"/>
    <x v="783"/>
    <n v="3750"/>
    <x v="27"/>
    <x v="2"/>
    <s v="Individual/Scholarship(?)"/>
    <n v="315"/>
    <x v="1"/>
    <x v="0"/>
    <x v="0"/>
    <s v=""/>
    <x v="1"/>
  </r>
  <r>
    <n v="990"/>
    <s v="Charles G. Koch Charitable Foundation_A. Dunetz20153750"/>
    <x v="0"/>
    <s v="A. Dunetz"/>
    <x v="784"/>
    <n v="3750"/>
    <x v="27"/>
    <x v="2"/>
    <s v="Individual/Scholarship(?)"/>
    <n v="316"/>
    <x v="1"/>
    <x v="0"/>
    <x v="0"/>
    <s v=""/>
    <x v="1"/>
  </r>
  <r>
    <n v="990"/>
    <s v="Charles G. Koch Charitable Foundation_A. Ellis20154200"/>
    <x v="0"/>
    <s v="A. Ellis"/>
    <x v="785"/>
    <n v="4200"/>
    <x v="27"/>
    <x v="2"/>
    <s v="Individual/Scholarship(?)"/>
    <n v="317"/>
    <x v="1"/>
    <x v="0"/>
    <x v="0"/>
    <s v=""/>
    <x v="1"/>
  </r>
  <r>
    <n v="990"/>
    <s v="Charles G. Koch Charitable Foundation_A. Garretson20153750"/>
    <x v="0"/>
    <s v="A. Garretson"/>
    <x v="786"/>
    <n v="3750"/>
    <x v="27"/>
    <x v="2"/>
    <s v="Individual/Scholarship(?)"/>
    <n v="318"/>
    <x v="1"/>
    <x v="0"/>
    <x v="0"/>
    <s v=""/>
    <x v="1"/>
  </r>
  <r>
    <n v="990"/>
    <s v="Charles G. Koch Charitable Foundation_A. Guernsey20153750"/>
    <x v="0"/>
    <s v="A. Guernsey"/>
    <x v="787"/>
    <n v="3750"/>
    <x v="27"/>
    <x v="2"/>
    <s v="Individual/Scholarship(?)"/>
    <n v="319"/>
    <x v="1"/>
    <x v="0"/>
    <x v="0"/>
    <s v=""/>
    <x v="1"/>
  </r>
  <r>
    <n v="990"/>
    <s v="Charles G. Koch Charitable Foundation_A. Hern20154500"/>
    <x v="0"/>
    <s v="A. Hern"/>
    <x v="788"/>
    <n v="4500"/>
    <x v="27"/>
    <x v="2"/>
    <s v="Individual/Scholarship(?)"/>
    <n v="320"/>
    <x v="1"/>
    <x v="0"/>
    <x v="0"/>
    <s v=""/>
    <x v="1"/>
  </r>
  <r>
    <n v="990"/>
    <s v="Charles G. Koch Charitable Foundation_A. Hudnall20153750"/>
    <x v="0"/>
    <s v="A. Hudnall"/>
    <x v="789"/>
    <n v="3750"/>
    <x v="27"/>
    <x v="2"/>
    <s v="Individual/Scholarship(?)"/>
    <n v="321"/>
    <x v="1"/>
    <x v="0"/>
    <x v="0"/>
    <s v=""/>
    <x v="1"/>
  </r>
  <r>
    <n v="990"/>
    <s v="Charles G. Koch Charitable Foundation_A. Humphrey20153750"/>
    <x v="0"/>
    <s v="A. Humphrey"/>
    <x v="790"/>
    <n v="3750"/>
    <x v="27"/>
    <x v="2"/>
    <s v="Individual/Scholarship(?)"/>
    <n v="322"/>
    <x v="1"/>
    <x v="0"/>
    <x v="0"/>
    <s v=""/>
    <x v="1"/>
  </r>
  <r>
    <n v="990"/>
    <s v="Charles G. Koch Charitable Foundation_A. Keen20155250"/>
    <x v="0"/>
    <s v="A. Keen"/>
    <x v="791"/>
    <n v="5250"/>
    <x v="27"/>
    <x v="2"/>
    <s v="Individual/Scholarship(?)"/>
    <n v="323"/>
    <x v="1"/>
    <x v="0"/>
    <x v="0"/>
    <s v=""/>
    <x v="1"/>
  </r>
  <r>
    <n v="990"/>
    <s v="Charles G. Koch Charitable Foundation_A. Kersey20153750"/>
    <x v="0"/>
    <s v="A. Kersey"/>
    <x v="792"/>
    <n v="3750"/>
    <x v="27"/>
    <x v="2"/>
    <s v="Individual/Scholarship(?)"/>
    <n v="324"/>
    <x v="1"/>
    <x v="0"/>
    <x v="0"/>
    <s v=""/>
    <x v="1"/>
  </r>
  <r>
    <n v="990"/>
    <s v="Charles G. Koch Charitable Foundation_A. Klosner20153750"/>
    <x v="0"/>
    <s v="A. Klosner"/>
    <x v="793"/>
    <n v="3750"/>
    <x v="27"/>
    <x v="2"/>
    <s v="Individual/Scholarship(?)"/>
    <n v="325"/>
    <x v="1"/>
    <x v="0"/>
    <x v="0"/>
    <s v=""/>
    <x v="1"/>
  </r>
  <r>
    <n v="990"/>
    <s v="Charles G. Koch Charitable Foundation_A. Murcia20154500"/>
    <x v="0"/>
    <s v="A. Murcia"/>
    <x v="794"/>
    <n v="4500"/>
    <x v="27"/>
    <x v="2"/>
    <s v="Individual/Scholarship(?)"/>
    <n v="326"/>
    <x v="1"/>
    <x v="0"/>
    <x v="0"/>
    <s v=""/>
    <x v="1"/>
  </r>
  <r>
    <n v="990"/>
    <s v="Charles G. Koch Charitable Foundation_A. Nix20153750"/>
    <x v="0"/>
    <s v="A. Nix"/>
    <x v="795"/>
    <n v="3750"/>
    <x v="27"/>
    <x v="2"/>
    <s v="Individual/Scholarship(?)"/>
    <n v="327"/>
    <x v="1"/>
    <x v="0"/>
    <x v="0"/>
    <s v=""/>
    <x v="1"/>
  </r>
  <r>
    <n v="990"/>
    <s v="Charles G. Koch Charitable Foundation_A. Osborn20154500"/>
    <x v="0"/>
    <s v="A. Osborn"/>
    <x v="796"/>
    <n v="4500"/>
    <x v="27"/>
    <x v="2"/>
    <s v="Individual/Scholarship(?)"/>
    <n v="328"/>
    <x v="1"/>
    <x v="0"/>
    <x v="0"/>
    <s v=""/>
    <x v="1"/>
  </r>
  <r>
    <n v="990"/>
    <s v="Charles G. Koch Charitable Foundation_A. Patro20154200"/>
    <x v="0"/>
    <s v="A. Patro"/>
    <x v="797"/>
    <n v="4200"/>
    <x v="27"/>
    <x v="2"/>
    <s v="Individual/Scholarship(?)"/>
    <n v="329"/>
    <x v="1"/>
    <x v="0"/>
    <x v="0"/>
    <s v=""/>
    <x v="1"/>
  </r>
  <r>
    <n v="990"/>
    <s v="Charles G. Koch Charitable Foundation_A. Rooney20153750"/>
    <x v="0"/>
    <s v="A. Rooney"/>
    <x v="798"/>
    <n v="3750"/>
    <x v="27"/>
    <x v="2"/>
    <s v="Individual/Scholarship(?)"/>
    <n v="330"/>
    <x v="1"/>
    <x v="0"/>
    <x v="0"/>
    <s v=""/>
    <x v="1"/>
  </r>
  <r>
    <n v="990"/>
    <s v="Charles G. Koch Charitable Foundation_A. Sanchez-Olvera20154500"/>
    <x v="0"/>
    <s v="A. Sanchez-Olvera"/>
    <x v="799"/>
    <n v="4500"/>
    <x v="27"/>
    <x v="2"/>
    <s v="Individual/Scholarship(?)"/>
    <n v="331"/>
    <x v="1"/>
    <x v="0"/>
    <x v="0"/>
    <s v=""/>
    <x v="1"/>
  </r>
  <r>
    <n v="990"/>
    <s v="Charles G. Koch Charitable Foundation_A. Schaefer20153750"/>
    <x v="0"/>
    <s v="A. Schaefer"/>
    <x v="800"/>
    <n v="3750"/>
    <x v="27"/>
    <x v="2"/>
    <s v="Individual/Scholarship(?)"/>
    <n v="332"/>
    <x v="1"/>
    <x v="0"/>
    <x v="0"/>
    <s v=""/>
    <x v="1"/>
  </r>
  <r>
    <n v="990"/>
    <s v="Charles G. Koch Charitable Foundation_A. Weaver20158700"/>
    <x v="0"/>
    <s v="A. Weaver"/>
    <x v="801"/>
    <n v="8700"/>
    <x v="27"/>
    <x v="2"/>
    <s v="Individual/Scholarship(?)"/>
    <n v="333"/>
    <x v="1"/>
    <x v="0"/>
    <x v="0"/>
    <s v=""/>
    <x v="1"/>
  </r>
  <r>
    <n v="990"/>
    <s v="Charles G. Koch Charitable Foundation_A. White20156000"/>
    <x v="0"/>
    <s v="A. White"/>
    <x v="802"/>
    <n v="6000"/>
    <x v="27"/>
    <x v="2"/>
    <s v="Individual/Scholarship(?)"/>
    <n v="334"/>
    <x v="1"/>
    <x v="0"/>
    <x v="0"/>
    <s v=""/>
    <x v="1"/>
  </r>
  <r>
    <n v="990"/>
    <s v="Charles G. Koch Charitable Foundation_A. White20154200"/>
    <x v="0"/>
    <s v="A. White"/>
    <x v="802"/>
    <n v="4200"/>
    <x v="27"/>
    <x v="2"/>
    <s v="Individual/Scholarship(?)"/>
    <n v="335"/>
    <x v="1"/>
    <x v="0"/>
    <x v="0"/>
    <s v=""/>
    <x v="1"/>
  </r>
  <r>
    <n v="990"/>
    <s v="Charles G. Koch Charitable Foundation_American Conservative Union Foundation20153000"/>
    <x v="0"/>
    <s v="American Conservative Union Foundation"/>
    <x v="803"/>
    <n v="3000"/>
    <x v="27"/>
    <x v="2"/>
    <m/>
    <n v="336"/>
    <x v="0"/>
    <x v="0"/>
    <x v="0"/>
    <s v="http://www.sourcewatch.org/index.php/American_Conservative_Union"/>
    <x v="2"/>
  </r>
  <r>
    <n v="990"/>
    <s v="Charles G. Koch Charitable Foundation_American Council of Trustees and Alumni201542513"/>
    <x v="0"/>
    <s v="American Council of Trustees and Alumni"/>
    <x v="195"/>
    <n v="42513"/>
    <x v="27"/>
    <x v="2"/>
    <m/>
    <n v="337"/>
    <x v="0"/>
    <x v="0"/>
    <x v="0"/>
    <s v="https://www.sourcewatch.org/index.php/American_Council_of_Trustees_and_Alumni"/>
    <x v="2"/>
  </r>
  <r>
    <n v="990"/>
    <s v="Charles G. Koch Charitable Foundation_American Enterprise Institute for Public Policy Research201513257"/>
    <x v="0"/>
    <s v="American Enterprise Institute for Public Policy Research"/>
    <x v="132"/>
    <n v="13257"/>
    <x v="27"/>
    <x v="2"/>
    <m/>
    <n v="338"/>
    <x v="0"/>
    <x v="0"/>
    <x v="0"/>
    <s v="https://www.desmogblog.com/american-enterprise-institute"/>
    <x v="0"/>
  </r>
  <r>
    <n v="990"/>
    <s v="Charles G. Koch Charitable Foundation_American Legislative Exchange Council201599114"/>
    <x v="0"/>
    <s v="American Legislative Exchange Council"/>
    <x v="97"/>
    <n v="99114"/>
    <x v="27"/>
    <x v="2"/>
    <m/>
    <n v="339"/>
    <x v="0"/>
    <x v="0"/>
    <x v="0"/>
    <s v="https://www.desmogblog.com/american-legislative-exchange-council"/>
    <x v="0"/>
  </r>
  <r>
    <n v="990"/>
    <s v="Charles G. Koch Charitable Foundation_American Spectator Foundation20154800"/>
    <x v="0"/>
    <s v="American Spectator Foundation"/>
    <x v="245"/>
    <n v="4800"/>
    <x v="27"/>
    <x v="2"/>
    <m/>
    <n v="340"/>
    <x v="0"/>
    <x v="0"/>
    <x v="0"/>
    <s v="http://www.sourcewatch.org/index.php/American_Spectator"/>
    <x v="2"/>
  </r>
  <r>
    <n v="990"/>
    <s v="Charles G. Koch Charitable Foundation_Americans for Prosperity Foundation (formerly CSE Foundation)2015130528"/>
    <x v="0"/>
    <s v="Americans for Prosperity Foundation (formerly CSE Foundation)"/>
    <x v="36"/>
    <n v="130528"/>
    <x v="27"/>
    <x v="2"/>
    <m/>
    <n v="341"/>
    <x v="0"/>
    <x v="0"/>
    <x v="0"/>
    <s v="https://www.desmogblog.com/americans-for-prosperity"/>
    <x v="0"/>
  </r>
  <r>
    <n v="990"/>
    <s v="Charles G. Koch Charitable Foundation_America's Future Foundation (AFF)201518940"/>
    <x v="0"/>
    <s v="America's Future Foundation (AFF)"/>
    <x v="339"/>
    <n v="18940"/>
    <x v="27"/>
    <x v="2"/>
    <m/>
    <n v="342"/>
    <x v="0"/>
    <x v="0"/>
    <x v="0"/>
    <s v="http://www.sourcewatch.org/index.php/America's_Future_Foundation"/>
    <x v="2"/>
  </r>
  <r>
    <n v="990"/>
    <s v="Charles G. Koch Charitable Foundation_Atlas Economic Research Foundation201552426"/>
    <x v="0"/>
    <s v="Atlas Economic Research Foundation"/>
    <x v="18"/>
    <n v="52426"/>
    <x v="27"/>
    <x v="2"/>
    <m/>
    <n v="343"/>
    <x v="0"/>
    <x v="0"/>
    <x v="0"/>
    <s v="https://www.desmogblog.com/atlas-economic-research-foundation"/>
    <x v="0"/>
  </r>
  <r>
    <n v="990"/>
    <s v="Charles G. Koch Charitable Foundation_Ayn Rand Institute (ARI)20154800"/>
    <x v="0"/>
    <s v="Ayn Rand Institute (ARI)"/>
    <x v="517"/>
    <n v="4800"/>
    <x v="27"/>
    <x v="2"/>
    <m/>
    <n v="344"/>
    <x v="0"/>
    <x v="0"/>
    <x v="0"/>
    <s v="https://www.desmogblog.com/ayn-rand-institute"/>
    <x v="0"/>
  </r>
  <r>
    <n v="990"/>
    <s v="Charles G. Koch Charitable Foundation_B. Ashley20154200"/>
    <x v="0"/>
    <s v="B. Ashley"/>
    <x v="804"/>
    <n v="4200"/>
    <x v="27"/>
    <x v="2"/>
    <s v="Individual/Scholarship(?)"/>
    <n v="345"/>
    <x v="1"/>
    <x v="0"/>
    <x v="0"/>
    <s v=""/>
    <x v="1"/>
  </r>
  <r>
    <n v="990"/>
    <s v="Charles G. Koch Charitable Foundation_B. Bedford20155250"/>
    <x v="0"/>
    <s v="B. Bedford"/>
    <x v="805"/>
    <n v="5250"/>
    <x v="27"/>
    <x v="2"/>
    <s v="Individual/Scholarship(?)"/>
    <n v="346"/>
    <x v="1"/>
    <x v="0"/>
    <x v="0"/>
    <s v=""/>
    <x v="1"/>
  </r>
  <r>
    <n v="990"/>
    <s v="Charles G. Koch Charitable Foundation_B. Desnoes20153750"/>
    <x v="0"/>
    <s v="B. Desnoes"/>
    <x v="806"/>
    <n v="3750"/>
    <x v="27"/>
    <x v="2"/>
    <s v="Individual/Scholarship(?)"/>
    <n v="347"/>
    <x v="1"/>
    <x v="0"/>
    <x v="0"/>
    <s v=""/>
    <x v="1"/>
  </r>
  <r>
    <n v="990"/>
    <s v="Charles G. Koch Charitable Foundation_B. Kaahui2015625"/>
    <x v="0"/>
    <s v="B. Kaahui"/>
    <x v="807"/>
    <n v="625"/>
    <x v="27"/>
    <x v="2"/>
    <s v="Individual/Scholarship(?)"/>
    <n v="348"/>
    <x v="1"/>
    <x v="0"/>
    <x v="0"/>
    <s v=""/>
    <x v="1"/>
  </r>
  <r>
    <n v="990"/>
    <s v="Charles G. Koch Charitable Foundation_B. Le20153750"/>
    <x v="0"/>
    <s v="B. Le"/>
    <x v="808"/>
    <n v="3750"/>
    <x v="27"/>
    <x v="2"/>
    <s v="Individual/Scholarship(?)"/>
    <n v="349"/>
    <x v="1"/>
    <x v="0"/>
    <x v="0"/>
    <s v=""/>
    <x v="1"/>
  </r>
  <r>
    <n v="990"/>
    <s v="Charles G. Koch Charitable Foundation_B. Liu20154500"/>
    <x v="0"/>
    <s v="B. Liu"/>
    <x v="809"/>
    <n v="4500"/>
    <x v="27"/>
    <x v="2"/>
    <s v="Individual/Scholarship(?)"/>
    <n v="350"/>
    <x v="1"/>
    <x v="0"/>
    <x v="0"/>
    <s v=""/>
    <x v="1"/>
  </r>
  <r>
    <n v="990"/>
    <s v="Charles G. Koch Charitable Foundation_B. Poellot20153750"/>
    <x v="0"/>
    <s v="B. Poellot"/>
    <x v="810"/>
    <n v="3750"/>
    <x v="27"/>
    <x v="2"/>
    <s v="Individual/Scholarship(?)"/>
    <n v="351"/>
    <x v="1"/>
    <x v="0"/>
    <x v="0"/>
    <s v=""/>
    <x v="1"/>
  </r>
  <r>
    <n v="990"/>
    <s v="Charles G. Koch Charitable Foundation_B. Walsh20154500"/>
    <x v="0"/>
    <s v="B. Walsh"/>
    <x v="811"/>
    <n v="4500"/>
    <x v="27"/>
    <x v="2"/>
    <s v="Individual/Scholarship(?)"/>
    <n v="352"/>
    <x v="1"/>
    <x v="0"/>
    <x v="0"/>
    <s v=""/>
    <x v="1"/>
  </r>
  <r>
    <n v="990"/>
    <s v="Charles G. Koch Charitable Foundation_B. Wilson20153750"/>
    <x v="0"/>
    <s v="B. Wilson"/>
    <x v="812"/>
    <n v="3750"/>
    <x v="27"/>
    <x v="2"/>
    <s v="Individual/Scholarship(?)"/>
    <n v="353"/>
    <x v="1"/>
    <x v="0"/>
    <x v="0"/>
    <s v=""/>
    <x v="1"/>
  </r>
  <r>
    <n v="990"/>
    <s v="Charles G. Koch Charitable Foundation_Bill of Rights Institute201557610"/>
    <x v="0"/>
    <s v="Bill of Rights Institute"/>
    <x v="112"/>
    <n v="57610"/>
    <x v="27"/>
    <x v="2"/>
    <m/>
    <n v="354"/>
    <x v="0"/>
    <x v="0"/>
    <x v="0"/>
    <s v="https://www.sourcewatch.org/index.php/Bill_of_Rights_Institute"/>
    <x v="2"/>
  </r>
  <r>
    <n v="990"/>
    <s v="Charles G. Koch Charitable Foundation_C. Bulman20153750"/>
    <x v="0"/>
    <s v="C. Bulman"/>
    <x v="813"/>
    <n v="3750"/>
    <x v="27"/>
    <x v="2"/>
    <s v="Individual/Scholarship(?)"/>
    <n v="355"/>
    <x v="1"/>
    <x v="0"/>
    <x v="0"/>
    <s v=""/>
    <x v="1"/>
  </r>
  <r>
    <n v="990"/>
    <s v="Charles G. Koch Charitable Foundation_C. Butler20153750"/>
    <x v="0"/>
    <s v="C. Butler"/>
    <x v="814"/>
    <n v="3750"/>
    <x v="27"/>
    <x v="2"/>
    <s v="Individual/Scholarship(?)"/>
    <n v="356"/>
    <x v="1"/>
    <x v="0"/>
    <x v="0"/>
    <s v=""/>
    <x v="1"/>
  </r>
  <r>
    <n v="990"/>
    <s v="Charles G. Koch Charitable Foundation_C. Crews20154500"/>
    <x v="0"/>
    <s v="C. Crews"/>
    <x v="815"/>
    <n v="4500"/>
    <x v="27"/>
    <x v="2"/>
    <s v="Individual/Scholarship(?)"/>
    <n v="357"/>
    <x v="1"/>
    <x v="0"/>
    <x v="0"/>
    <s v=""/>
    <x v="1"/>
  </r>
  <r>
    <n v="990"/>
    <s v="Charles G. Koch Charitable Foundation_C. Garber20153750"/>
    <x v="0"/>
    <s v="C. Garber"/>
    <x v="816"/>
    <n v="3750"/>
    <x v="27"/>
    <x v="2"/>
    <s v="Individual/Scholarship(?)"/>
    <n v="358"/>
    <x v="1"/>
    <x v="0"/>
    <x v="0"/>
    <s v=""/>
    <x v="1"/>
  </r>
  <r>
    <n v="990"/>
    <s v="Charles G. Koch Charitable Foundation_C. Grover20153750"/>
    <x v="0"/>
    <s v="C. Grover"/>
    <x v="817"/>
    <n v="3750"/>
    <x v="27"/>
    <x v="2"/>
    <s v="Individual/Scholarship(?)"/>
    <n v="359"/>
    <x v="1"/>
    <x v="0"/>
    <x v="0"/>
    <s v=""/>
    <x v="1"/>
  </r>
  <r>
    <n v="990"/>
    <s v="Charles G. Koch Charitable Foundation_C. Katebi2015750"/>
    <x v="0"/>
    <s v="C. Katebi"/>
    <x v="818"/>
    <n v="750"/>
    <x v="27"/>
    <x v="2"/>
    <s v="Individual/Scholarship(?)"/>
    <n v="360"/>
    <x v="1"/>
    <x v="0"/>
    <x v="0"/>
    <s v=""/>
    <x v="1"/>
  </r>
  <r>
    <n v="990"/>
    <s v="Charles G. Koch Charitable Foundation_C. Konieczny20153150"/>
    <x v="0"/>
    <s v="C. Konieczny"/>
    <x v="819"/>
    <n v="3150"/>
    <x v="27"/>
    <x v="2"/>
    <s v="Individual/Scholarship(?)"/>
    <n v="361"/>
    <x v="1"/>
    <x v="0"/>
    <x v="0"/>
    <s v=""/>
    <x v="1"/>
  </r>
  <r>
    <n v="990"/>
    <s v="Charles G. Koch Charitable Foundation_C. Nyrud20155300"/>
    <x v="0"/>
    <s v="C. Nyrud"/>
    <x v="820"/>
    <n v="5300"/>
    <x v="27"/>
    <x v="2"/>
    <s v="Individual/Scholarship(?)"/>
    <n v="362"/>
    <x v="1"/>
    <x v="0"/>
    <x v="0"/>
    <s v=""/>
    <x v="1"/>
  </r>
  <r>
    <n v="990"/>
    <s v="Charles G. Koch Charitable Foundation_C. White20153750"/>
    <x v="0"/>
    <s v="C. White"/>
    <x v="821"/>
    <n v="3750"/>
    <x v="27"/>
    <x v="2"/>
    <s v="Individual/Scholarship(?)"/>
    <n v="363"/>
    <x v="1"/>
    <x v="0"/>
    <x v="0"/>
    <s v=""/>
    <x v="1"/>
  </r>
  <r>
    <n v="990"/>
    <s v="Charles G. Koch Charitable Foundation_C. Young20153750"/>
    <x v="0"/>
    <s v="C. Young"/>
    <x v="822"/>
    <n v="3750"/>
    <x v="27"/>
    <x v="2"/>
    <s v="Individual/Scholarship(?)"/>
    <n v="364"/>
    <x v="1"/>
    <x v="0"/>
    <x v="0"/>
    <s v=""/>
    <x v="1"/>
  </r>
  <r>
    <n v="990"/>
    <s v="Charles G. Koch Charitable Foundation_Capital Research Center201514400"/>
    <x v="0"/>
    <s v="Capital Research Center"/>
    <x v="19"/>
    <n v="14400"/>
    <x v="27"/>
    <x v="2"/>
    <m/>
    <n v="365"/>
    <x v="0"/>
    <x v="0"/>
    <x v="0"/>
    <s v="https://www.desmogblog.com/capital-research-center"/>
    <x v="0"/>
  </r>
  <r>
    <n v="990"/>
    <s v="Charles G. Koch Charitable Foundation_Cato Institute201548670"/>
    <x v="0"/>
    <s v="Cato Institute"/>
    <x v="2"/>
    <n v="48670"/>
    <x v="27"/>
    <x v="2"/>
    <m/>
    <n v="366"/>
    <x v="0"/>
    <x v="0"/>
    <x v="0"/>
    <s v="https://www.desmogblog.com/cato-institute"/>
    <x v="0"/>
  </r>
  <r>
    <n v="990"/>
    <s v="Charles G. Koch Charitable Foundation_Cause of Action201517876"/>
    <x v="0"/>
    <s v="Cause of Action"/>
    <x v="587"/>
    <n v="17876"/>
    <x v="27"/>
    <x v="2"/>
    <m/>
    <n v="367"/>
    <x v="0"/>
    <x v="0"/>
    <x v="0"/>
    <s v="https://www.sourcewatch.org/index.php/Cause_of_Action"/>
    <x v="2"/>
  </r>
  <r>
    <n v="990"/>
    <s v="Charles G. Koch Charitable Foundation_Center for Competitive Politics201512468"/>
    <x v="0"/>
    <s v="Center for Competitive Politics"/>
    <x v="443"/>
    <n v="12468"/>
    <x v="27"/>
    <x v="2"/>
    <m/>
    <n v="368"/>
    <x v="0"/>
    <x v="0"/>
    <x v="0"/>
    <s v="https://www.desmogblog.com/topics/center-competitive-politics"/>
    <x v="0"/>
  </r>
  <r>
    <n v="990"/>
    <s v="Charles G. Koch Charitable Foundation_Christian Legal Society20159600"/>
    <x v="0"/>
    <s v="Christian Legal Society"/>
    <x v="823"/>
    <n v="9600"/>
    <x v="27"/>
    <x v="2"/>
    <m/>
    <n v="369"/>
    <x v="0"/>
    <x v="0"/>
    <x v="0"/>
    <s v=""/>
    <x v="1"/>
  </r>
  <r>
    <n v="990"/>
    <s v="Charles G. Koch Charitable Foundation_Committee For A Constructive Tomorrow (CFACT)201513876"/>
    <x v="0"/>
    <s v="Committee For A Constructive Tomorrow (CFACT)"/>
    <x v="589"/>
    <n v="13876"/>
    <x v="27"/>
    <x v="2"/>
    <m/>
    <n v="370"/>
    <x v="0"/>
    <x v="0"/>
    <x v="0"/>
    <s v="https://www.desmogblog.com/committee-constructive-tomorrow"/>
    <x v="0"/>
  </r>
  <r>
    <n v="990"/>
    <s v="Charles G. Koch Charitable Foundation_Competitive Enterprise Institute201519200"/>
    <x v="0"/>
    <s v="Competitive Enterprise Institute"/>
    <x v="28"/>
    <n v="19200"/>
    <x v="27"/>
    <x v="2"/>
    <m/>
    <n v="371"/>
    <x v="0"/>
    <x v="0"/>
    <x v="0"/>
    <s v="https://www.desmogblog.com/competitive-enterprise-institute"/>
    <x v="0"/>
  </r>
  <r>
    <n v="990"/>
    <s v="Charles G. Koch Charitable Foundation_D. Aisyah20154500"/>
    <x v="0"/>
    <s v="D. Aisyah"/>
    <x v="824"/>
    <n v="4500"/>
    <x v="27"/>
    <x v="2"/>
    <s v="Individual/Scholarship(?)"/>
    <n v="372"/>
    <x v="1"/>
    <x v="0"/>
    <x v="0"/>
    <s v=""/>
    <x v="1"/>
  </r>
  <r>
    <n v="990"/>
    <s v="Charles G. Koch Charitable Foundation_D. Bruggers20154500"/>
    <x v="0"/>
    <s v="D. Bruggers"/>
    <x v="825"/>
    <n v="4500"/>
    <x v="27"/>
    <x v="2"/>
    <s v="Individual/Scholarship(?)"/>
    <n v="373"/>
    <x v="1"/>
    <x v="0"/>
    <x v="0"/>
    <s v=""/>
    <x v="1"/>
  </r>
  <r>
    <n v="990"/>
    <s v="Charles G. Koch Charitable Foundation_D. Butler20153750"/>
    <x v="0"/>
    <s v="D. Butler"/>
    <x v="826"/>
    <n v="3750"/>
    <x v="27"/>
    <x v="2"/>
    <s v="Individual/Scholarship(?)"/>
    <n v="374"/>
    <x v="1"/>
    <x v="0"/>
    <x v="0"/>
    <s v=""/>
    <x v="1"/>
  </r>
  <r>
    <n v="990"/>
    <s v="Charles G. Koch Charitable Foundation_D. Cakert20154200"/>
    <x v="0"/>
    <s v="D. Cakert"/>
    <x v="827"/>
    <n v="4200"/>
    <x v="27"/>
    <x v="2"/>
    <s v="Individual/Scholarship(?)"/>
    <n v="375"/>
    <x v="1"/>
    <x v="0"/>
    <x v="0"/>
    <s v=""/>
    <x v="1"/>
  </r>
  <r>
    <n v="990"/>
    <s v="Charles G. Koch Charitable Foundation_D. Elek20154200"/>
    <x v="0"/>
    <s v="D. Elek"/>
    <x v="828"/>
    <n v="4200"/>
    <x v="27"/>
    <x v="2"/>
    <s v="Individual/Scholarship(?)"/>
    <n v="376"/>
    <x v="1"/>
    <x v="0"/>
    <x v="0"/>
    <s v=""/>
    <x v="1"/>
  </r>
  <r>
    <n v="990"/>
    <s v="Charles G. Koch Charitable Foundation_D. Flemming20153750"/>
    <x v="0"/>
    <s v="D. Flemming"/>
    <x v="829"/>
    <n v="3750"/>
    <x v="27"/>
    <x v="2"/>
    <s v="Individual/Scholarship(?)"/>
    <n v="377"/>
    <x v="1"/>
    <x v="0"/>
    <x v="0"/>
    <s v=""/>
    <x v="1"/>
  </r>
  <r>
    <n v="990"/>
    <s v="Charles G. Koch Charitable Foundation_D. Greenberg20153750"/>
    <x v="0"/>
    <s v="D. Greenberg"/>
    <x v="830"/>
    <n v="3750"/>
    <x v="27"/>
    <x v="2"/>
    <s v="Individual/Scholarship(?)"/>
    <n v="378"/>
    <x v="1"/>
    <x v="0"/>
    <x v="0"/>
    <s v=""/>
    <x v="1"/>
  </r>
  <r>
    <n v="990"/>
    <s v="Charles G. Koch Charitable Foundation_D. Hyland20153750"/>
    <x v="0"/>
    <s v="D. Hyland"/>
    <x v="831"/>
    <n v="3750"/>
    <x v="27"/>
    <x v="2"/>
    <s v="Individual/Scholarship(?)"/>
    <n v="379"/>
    <x v="1"/>
    <x v="0"/>
    <x v="0"/>
    <s v=""/>
    <x v="1"/>
  </r>
  <r>
    <n v="990"/>
    <s v="Charles G. Koch Charitable Foundation_D. Kendrick20153750"/>
    <x v="0"/>
    <s v="D. Kendrick"/>
    <x v="832"/>
    <n v="3750"/>
    <x v="27"/>
    <x v="2"/>
    <s v="Individual/Scholarship(?)"/>
    <n v="380"/>
    <x v="1"/>
    <x v="0"/>
    <x v="0"/>
    <s v=""/>
    <x v="1"/>
  </r>
  <r>
    <n v="990"/>
    <s v="Charles G. Koch Charitable Foundation_D. Lewis20153750"/>
    <x v="0"/>
    <s v="D. Lewis"/>
    <x v="833"/>
    <n v="3750"/>
    <x v="27"/>
    <x v="2"/>
    <s v="Individual/Scholarship(?)"/>
    <n v="381"/>
    <x v="1"/>
    <x v="0"/>
    <x v="0"/>
    <s v=""/>
    <x v="1"/>
  </r>
  <r>
    <n v="990"/>
    <s v="Charles G. Koch Charitable Foundation_D. Pittman20154200"/>
    <x v="0"/>
    <s v="D. Pittman"/>
    <x v="834"/>
    <n v="4200"/>
    <x v="27"/>
    <x v="2"/>
    <s v="Individual/Scholarship(?)"/>
    <n v="382"/>
    <x v="1"/>
    <x v="0"/>
    <x v="0"/>
    <s v=""/>
    <x v="1"/>
  </r>
  <r>
    <n v="990"/>
    <s v="Charles G. Koch Charitable Foundation_D. Takash20153750"/>
    <x v="0"/>
    <s v="D. Takash"/>
    <x v="835"/>
    <n v="3750"/>
    <x v="27"/>
    <x v="2"/>
    <s v="Individual/Scholarship(?)"/>
    <n v="383"/>
    <x v="1"/>
    <x v="0"/>
    <x v="0"/>
    <s v=""/>
    <x v="1"/>
  </r>
  <r>
    <n v="990"/>
    <s v="Charles G. Koch Charitable Foundation_D. Tauzin20153750"/>
    <x v="0"/>
    <s v="D. Tauzin"/>
    <x v="836"/>
    <n v="3750"/>
    <x v="27"/>
    <x v="2"/>
    <s v="Individual/Scholarship(?)"/>
    <n v="384"/>
    <x v="1"/>
    <x v="0"/>
    <x v="0"/>
    <s v=""/>
    <x v="1"/>
  </r>
  <r>
    <n v="990"/>
    <s v="Charles G. Koch Charitable Foundation_D. White20154200"/>
    <x v="0"/>
    <s v="D. White"/>
    <x v="837"/>
    <n v="4200"/>
    <x v="27"/>
    <x v="2"/>
    <s v="Individual/Scholarship(?)"/>
    <n v="385"/>
    <x v="1"/>
    <x v="0"/>
    <x v="0"/>
    <s v=""/>
    <x v="1"/>
  </r>
  <r>
    <n v="990"/>
    <s v="Charles G. Koch Charitable Foundation_D. Young20154650"/>
    <x v="0"/>
    <s v="D. Young"/>
    <x v="838"/>
    <n v="4650"/>
    <x v="27"/>
    <x v="2"/>
    <s v="Individual/Scholarship(?)"/>
    <n v="386"/>
    <x v="1"/>
    <x v="0"/>
    <x v="0"/>
    <s v=""/>
    <x v="1"/>
  </r>
  <r>
    <n v="990"/>
    <s v="Charles G. Koch Charitable Foundation_Daily Caller News Foundation201520302"/>
    <x v="0"/>
    <s v="Daily Caller News Foundation"/>
    <x v="444"/>
    <n v="20302"/>
    <x v="27"/>
    <x v="2"/>
    <m/>
    <n v="387"/>
    <x v="0"/>
    <x v="0"/>
    <x v="0"/>
    <s v="https://www.desmogblog.com/daily-caller"/>
    <x v="0"/>
  </r>
  <r>
    <n v="990"/>
    <s v="Charles G. Koch Charitable Foundation_E. Dunks20153750"/>
    <x v="0"/>
    <s v="E. Dunks"/>
    <x v="839"/>
    <n v="3750"/>
    <x v="27"/>
    <x v="2"/>
    <s v="Individual/Scholarship(?)"/>
    <n v="388"/>
    <x v="1"/>
    <x v="0"/>
    <x v="0"/>
    <s v=""/>
    <x v="1"/>
  </r>
  <r>
    <n v="990"/>
    <s v="Charles G. Koch Charitable Foundation_E. Garcia20153750"/>
    <x v="0"/>
    <s v="E. Garcia"/>
    <x v="840"/>
    <n v="3750"/>
    <x v="27"/>
    <x v="2"/>
    <s v="Individual/Scholarship(?)"/>
    <n v="389"/>
    <x v="1"/>
    <x v="0"/>
    <x v="0"/>
    <s v=""/>
    <x v="1"/>
  </r>
  <r>
    <n v="990"/>
    <s v="Charles G. Koch Charitable Foundation_E. Greene20153750"/>
    <x v="0"/>
    <s v="E. Greene"/>
    <x v="841"/>
    <n v="3750"/>
    <x v="27"/>
    <x v="2"/>
    <s v="Individual/Scholarship(?)"/>
    <n v="390"/>
    <x v="1"/>
    <x v="0"/>
    <x v="0"/>
    <s v=""/>
    <x v="1"/>
  </r>
  <r>
    <n v="990"/>
    <s v="Charles G. Koch Charitable Foundation_E. Montealegre20153750"/>
    <x v="0"/>
    <s v="E. Montealegre"/>
    <x v="842"/>
    <n v="3750"/>
    <x v="27"/>
    <x v="2"/>
    <s v="Individual/Scholarship(?)"/>
    <n v="391"/>
    <x v="1"/>
    <x v="0"/>
    <x v="0"/>
    <s v=""/>
    <x v="1"/>
  </r>
  <r>
    <n v="990"/>
    <s v="Charles G. Koch Charitable Foundation_E. Rhorick20153750"/>
    <x v="0"/>
    <s v="E. Rhorick"/>
    <x v="843"/>
    <n v="3750"/>
    <x v="27"/>
    <x v="2"/>
    <s v="Individual/Scholarship(?)"/>
    <n v="392"/>
    <x v="1"/>
    <x v="0"/>
    <x v="0"/>
    <s v=""/>
    <x v="1"/>
  </r>
  <r>
    <n v="990"/>
    <s v="Charles G. Koch Charitable Foundation_F. Aubert20154013"/>
    <x v="0"/>
    <s v="F. Aubert"/>
    <x v="844"/>
    <n v="4013"/>
    <x v="27"/>
    <x v="2"/>
    <s v="Individual/Scholarship(?)"/>
    <n v="393"/>
    <x v="1"/>
    <x v="0"/>
    <x v="0"/>
    <s v=""/>
    <x v="1"/>
  </r>
  <r>
    <n v="990"/>
    <s v="Charles G. Koch Charitable Foundation_F. McGrath20154500"/>
    <x v="0"/>
    <s v="F. McGrath"/>
    <x v="845"/>
    <n v="4500"/>
    <x v="27"/>
    <x v="2"/>
    <s v="Individual/Scholarship(?)"/>
    <n v="394"/>
    <x v="1"/>
    <x v="0"/>
    <x v="0"/>
    <s v=""/>
    <x v="1"/>
  </r>
  <r>
    <n v="990"/>
    <s v="Charles G. Koch Charitable Foundation_Federalist Society for Law and Public Policy Studies20152400"/>
    <x v="0"/>
    <s v="Federalist Society for Law and Public Policy Studies"/>
    <x v="29"/>
    <n v="2400"/>
    <x v="27"/>
    <x v="2"/>
    <m/>
    <n v="395"/>
    <x v="0"/>
    <x v="0"/>
    <x v="0"/>
    <s v="http://www.sourcewatch.org/index.php/Federalist_Society_for_Law_and_Public_Policy_Studies"/>
    <x v="2"/>
  </r>
  <r>
    <n v="990"/>
    <s v="Charles G. Koch Charitable Foundation_First Amendment Partnership20154800"/>
    <x v="0"/>
    <s v="First Amendment Partnership"/>
    <x v="846"/>
    <n v="4800"/>
    <x v="27"/>
    <x v="2"/>
    <m/>
    <n v="396"/>
    <x v="0"/>
    <x v="0"/>
    <x v="0"/>
    <s v=""/>
    <x v="1"/>
  </r>
  <r>
    <n v="990"/>
    <s v="Charles G. Koch Charitable Foundation_Franklin Center for Government and Public Integrity201528276"/>
    <x v="0"/>
    <s v="Franklin Center for Government and Public Integrity"/>
    <x v="445"/>
    <n v="28276"/>
    <x v="27"/>
    <x v="2"/>
    <m/>
    <n v="397"/>
    <x v="0"/>
    <x v="0"/>
    <x v="0"/>
    <s v="http://www.sourcewatch.org/index.php/Franklin_Center_for_Government_and_Public_Integrity"/>
    <x v="2"/>
  </r>
  <r>
    <n v="990"/>
    <s v="Charles G. Koch Charitable Foundation_Free Market Environmental Law Clinic20152997"/>
    <x v="0"/>
    <s v="Free Market Environmental Law Clinic"/>
    <x v="591"/>
    <n v="2997"/>
    <x v="27"/>
    <x v="2"/>
    <m/>
    <n v="398"/>
    <x v="0"/>
    <x v="0"/>
    <x v="0"/>
    <s v="https://www.desmogblog.com/energy-environment-legal-institute"/>
    <x v="0"/>
  </r>
  <r>
    <n v="990"/>
    <s v="Charles G. Koch Charitable Foundation_G. Deese20154500"/>
    <x v="0"/>
    <s v="G. Deese"/>
    <x v="847"/>
    <n v="4500"/>
    <x v="27"/>
    <x v="2"/>
    <s v="Individual/Scholarship(?)"/>
    <n v="399"/>
    <x v="1"/>
    <x v="0"/>
    <x v="0"/>
    <s v=""/>
    <x v="1"/>
  </r>
  <r>
    <n v="990"/>
    <s v="Charles G. Koch Charitable Foundation_G. Fitton20154200"/>
    <x v="0"/>
    <s v="G. Fitton"/>
    <x v="848"/>
    <n v="4200"/>
    <x v="27"/>
    <x v="2"/>
    <s v="Individual/Scholarship(?)"/>
    <n v="400"/>
    <x v="1"/>
    <x v="0"/>
    <x v="0"/>
    <s v=""/>
    <x v="1"/>
  </r>
  <r>
    <n v="990"/>
    <s v="Charles G. Koch Charitable Foundation_G. Sisco20154500"/>
    <x v="0"/>
    <s v="G. Sisco"/>
    <x v="849"/>
    <n v="4500"/>
    <x v="27"/>
    <x v="2"/>
    <s v="Individual/Scholarship(?)"/>
    <n v="401"/>
    <x v="1"/>
    <x v="0"/>
    <x v="0"/>
    <s v=""/>
    <x v="1"/>
  </r>
  <r>
    <n v="990"/>
    <s v="Charles G. Koch Charitable Foundation_George Washington University20154116"/>
    <x v="0"/>
    <s v="George Washington University"/>
    <x v="267"/>
    <n v="4116"/>
    <x v="27"/>
    <x v="2"/>
    <m/>
    <n v="402"/>
    <x v="0"/>
    <x v="1"/>
    <x v="0"/>
    <s v=""/>
    <x v="1"/>
  </r>
  <r>
    <n v="990"/>
    <s v="Charles G. Koch Charitable Foundation_H. Rucker20153750"/>
    <x v="0"/>
    <s v="H. Rucker"/>
    <x v="850"/>
    <n v="3750"/>
    <x v="27"/>
    <x v="2"/>
    <s v="Individual/Scholarship(?)"/>
    <n v="403"/>
    <x v="1"/>
    <x v="0"/>
    <x v="0"/>
    <s v=""/>
    <x v="1"/>
  </r>
  <r>
    <n v="990"/>
    <s v="Charles G. Koch Charitable Foundation_H. Thoms20154200"/>
    <x v="0"/>
    <s v="H. Thoms"/>
    <x v="851"/>
    <n v="4200"/>
    <x v="27"/>
    <x v="2"/>
    <s v="Individual/Scholarship(?)"/>
    <n v="404"/>
    <x v="1"/>
    <x v="0"/>
    <x v="0"/>
    <s v=""/>
    <x v="1"/>
  </r>
  <r>
    <n v="990"/>
    <s v="Charles G. Koch Charitable Foundation_I. Daily20153750"/>
    <x v="0"/>
    <s v="I. Daily"/>
    <x v="852"/>
    <n v="3750"/>
    <x v="27"/>
    <x v="2"/>
    <s v="Individual/Scholarship(?)"/>
    <n v="405"/>
    <x v="1"/>
    <x v="0"/>
    <x v="0"/>
    <s v=""/>
    <x v="1"/>
  </r>
  <r>
    <n v="990"/>
    <s v="Charles G. Koch Charitable Foundation_I. Duarte20154500"/>
    <x v="0"/>
    <s v="I. Duarte"/>
    <x v="853"/>
    <n v="4500"/>
    <x v="27"/>
    <x v="2"/>
    <s v="Individual/Scholarship(?)"/>
    <n v="406"/>
    <x v="1"/>
    <x v="0"/>
    <x v="0"/>
    <s v=""/>
    <x v="1"/>
  </r>
  <r>
    <n v="990"/>
    <s v="Charles G. Koch Charitable Foundation_I. Glinski20153750"/>
    <x v="0"/>
    <s v="I. Glinski"/>
    <x v="854"/>
    <n v="3750"/>
    <x v="27"/>
    <x v="2"/>
    <s v="Individual/Scholarship(?)"/>
    <n v="407"/>
    <x v="1"/>
    <x v="0"/>
    <x v="0"/>
    <s v=""/>
    <x v="1"/>
  </r>
  <r>
    <n v="990"/>
    <s v="Charles G. Koch Charitable Foundation_Institute for Energy Research201566404"/>
    <x v="0"/>
    <s v="Institute for Energy Research"/>
    <x v="43"/>
    <n v="66404"/>
    <x v="27"/>
    <x v="2"/>
    <m/>
    <n v="408"/>
    <x v="0"/>
    <x v="0"/>
    <x v="0"/>
    <s v="https://www.desmogblog.com/institute-energy-research"/>
    <x v="0"/>
  </r>
  <r>
    <n v="990"/>
    <s v="Charles G. Koch Charitable Foundation_Institute for Faith, Work, and Economics201521064"/>
    <x v="0"/>
    <s v="Institute for Faith, Work, and Economics"/>
    <x v="543"/>
    <n v="21064"/>
    <x v="27"/>
    <x v="2"/>
    <m/>
    <n v="409"/>
    <x v="0"/>
    <x v="0"/>
    <x v="0"/>
    <s v="https://www.sourcewatch.org/index.php/Talk:The_Institute_for_Faith,_Work_%26_Economics"/>
    <x v="2"/>
  </r>
  <r>
    <n v="990"/>
    <s v="Charles G. Koch Charitable Foundation_Institute for Humane Studies at George Mason University2015144182"/>
    <x v="0"/>
    <s v="Institute for Humane Studies at George Mason University"/>
    <x v="23"/>
    <n v="144182"/>
    <x v="27"/>
    <x v="2"/>
    <m/>
    <n v="410"/>
    <x v="0"/>
    <x v="1"/>
    <x v="0"/>
    <s v="https://www.desmogblog.com/institute-humane-studies-george-mason-university"/>
    <x v="0"/>
  </r>
  <r>
    <n v="990"/>
    <s v="Charles G. Koch Charitable Foundation_Institute for Justice20154800"/>
    <x v="0"/>
    <s v="Institute for Justice"/>
    <x v="58"/>
    <n v="4800"/>
    <x v="27"/>
    <x v="2"/>
    <m/>
    <n v="411"/>
    <x v="0"/>
    <x v="0"/>
    <x v="0"/>
    <s v="https://www.sourcewatch.org/index.php/Institute_for_Justice"/>
    <x v="2"/>
  </r>
  <r>
    <n v="990"/>
    <s v="Charles G. Koch Charitable Foundation_Institute to Reduce Spending201536598"/>
    <x v="0"/>
    <s v="Institute to Reduce Spending"/>
    <x v="592"/>
    <n v="36598"/>
    <x v="27"/>
    <x v="2"/>
    <m/>
    <n v="412"/>
    <x v="0"/>
    <x v="0"/>
    <x v="0"/>
    <s v=""/>
    <x v="1"/>
  </r>
  <r>
    <n v="990"/>
    <s v="Charles G. Koch Charitable Foundation_J. Ambrosio20153750"/>
    <x v="0"/>
    <s v="J. Ambrosio"/>
    <x v="855"/>
    <n v="3750"/>
    <x v="27"/>
    <x v="2"/>
    <s v="Individual/Scholarship(?)"/>
    <n v="413"/>
    <x v="1"/>
    <x v="0"/>
    <x v="0"/>
    <s v=""/>
    <x v="1"/>
  </r>
  <r>
    <n v="990"/>
    <s v="Charles G. Koch Charitable Foundation_J. Ammons20153750"/>
    <x v="0"/>
    <s v="J. Ammons"/>
    <x v="856"/>
    <n v="3750"/>
    <x v="27"/>
    <x v="2"/>
    <s v="Individual/Scholarship(?)"/>
    <n v="414"/>
    <x v="1"/>
    <x v="0"/>
    <x v="0"/>
    <s v=""/>
    <x v="1"/>
  </r>
  <r>
    <n v="990"/>
    <s v="Charles G. Koch Charitable Foundation_J. Barach20155250"/>
    <x v="0"/>
    <s v="J. Barach"/>
    <x v="857"/>
    <n v="5250"/>
    <x v="27"/>
    <x v="2"/>
    <s v="Individual/Scholarship(?)"/>
    <n v="415"/>
    <x v="1"/>
    <x v="0"/>
    <x v="0"/>
    <s v=""/>
    <x v="1"/>
  </r>
  <r>
    <n v="990"/>
    <s v="Charles G. Koch Charitable Foundation_J. Calcaterra20153750"/>
    <x v="0"/>
    <s v="J. Calcaterra"/>
    <x v="858"/>
    <n v="3750"/>
    <x v="27"/>
    <x v="2"/>
    <s v="Individual/Scholarship(?)"/>
    <n v="416"/>
    <x v="1"/>
    <x v="0"/>
    <x v="0"/>
    <s v=""/>
    <x v="1"/>
  </r>
  <r>
    <n v="990"/>
    <s v="Charles G. Koch Charitable Foundation_J. Copeland20154500"/>
    <x v="0"/>
    <s v="J. Copeland"/>
    <x v="859"/>
    <n v="4500"/>
    <x v="27"/>
    <x v="2"/>
    <s v="Individual/Scholarship(?)"/>
    <n v="417"/>
    <x v="1"/>
    <x v="0"/>
    <x v="0"/>
    <s v=""/>
    <x v="1"/>
  </r>
  <r>
    <n v="990"/>
    <s v="Charles G. Koch Charitable Foundation_J. Davis20154500"/>
    <x v="0"/>
    <s v="J. Davis"/>
    <x v="860"/>
    <n v="4500"/>
    <x v="27"/>
    <x v="2"/>
    <s v="Individual/Scholarship(?)"/>
    <n v="418"/>
    <x v="1"/>
    <x v="0"/>
    <x v="0"/>
    <s v=""/>
    <x v="1"/>
  </r>
  <r>
    <n v="990"/>
    <s v="Charles G. Koch Charitable Foundation_J. Delmore20154500"/>
    <x v="0"/>
    <s v="J. Delmore"/>
    <x v="861"/>
    <n v="4500"/>
    <x v="27"/>
    <x v="2"/>
    <s v="Individual/Scholarship(?)"/>
    <n v="419"/>
    <x v="1"/>
    <x v="0"/>
    <x v="0"/>
    <s v=""/>
    <x v="1"/>
  </r>
  <r>
    <n v="990"/>
    <s v="Charles G. Koch Charitable Foundation_J. Evans20153750"/>
    <x v="0"/>
    <s v="J. Evans"/>
    <x v="862"/>
    <n v="3750"/>
    <x v="27"/>
    <x v="2"/>
    <s v="Individual/Scholarship(?)"/>
    <n v="420"/>
    <x v="1"/>
    <x v="0"/>
    <x v="0"/>
    <s v=""/>
    <x v="1"/>
  </r>
  <r>
    <n v="990"/>
    <s v="Charles G. Koch Charitable Foundation_J. Fogell20154200"/>
    <x v="0"/>
    <s v="J. Fogell"/>
    <x v="863"/>
    <n v="4200"/>
    <x v="27"/>
    <x v="2"/>
    <s v="Individual/Scholarship(?)"/>
    <n v="421"/>
    <x v="1"/>
    <x v="0"/>
    <x v="0"/>
    <s v=""/>
    <x v="1"/>
  </r>
  <r>
    <n v="990"/>
    <s v="Charles G. Koch Charitable Foundation_J. Gill20154200"/>
    <x v="0"/>
    <s v="J. Gill"/>
    <x v="864"/>
    <n v="4200"/>
    <x v="27"/>
    <x v="2"/>
    <s v="Individual/Scholarship(?)"/>
    <n v="422"/>
    <x v="1"/>
    <x v="0"/>
    <x v="0"/>
    <s v=""/>
    <x v="1"/>
  </r>
  <r>
    <n v="990"/>
    <s v="Charles G. Koch Charitable Foundation_J. Goquiolay20154200"/>
    <x v="0"/>
    <s v="J. Goquiolay"/>
    <x v="865"/>
    <n v="4200"/>
    <x v="27"/>
    <x v="2"/>
    <s v="Individual/Scholarship(?)"/>
    <n v="423"/>
    <x v="1"/>
    <x v="0"/>
    <x v="0"/>
    <s v=""/>
    <x v="1"/>
  </r>
  <r>
    <n v="990"/>
    <s v="Charles G. Koch Charitable Foundation_J. Grant20154500"/>
    <x v="0"/>
    <s v="J. Grant"/>
    <x v="866"/>
    <n v="4500"/>
    <x v="27"/>
    <x v="2"/>
    <s v="Individual/Scholarship(?)"/>
    <n v="424"/>
    <x v="1"/>
    <x v="0"/>
    <x v="0"/>
    <s v=""/>
    <x v="1"/>
  </r>
  <r>
    <n v="990"/>
    <s v="Charles G. Koch Charitable Foundation_J. Haglund20154200"/>
    <x v="0"/>
    <s v="J. Haglund"/>
    <x v="867"/>
    <n v="4200"/>
    <x v="27"/>
    <x v="2"/>
    <s v="Individual/Scholarship(?)"/>
    <n v="425"/>
    <x v="1"/>
    <x v="0"/>
    <x v="0"/>
    <s v=""/>
    <x v="1"/>
  </r>
  <r>
    <n v="990"/>
    <s v="Charles G. Koch Charitable Foundation_J. Hammond20154500"/>
    <x v="0"/>
    <s v="J. Hammond"/>
    <x v="868"/>
    <n v="4500"/>
    <x v="27"/>
    <x v="2"/>
    <s v="Individual/Scholarship(?)"/>
    <n v="426"/>
    <x v="1"/>
    <x v="0"/>
    <x v="0"/>
    <s v=""/>
    <x v="1"/>
  </r>
  <r>
    <n v="990"/>
    <s v="Charles G. Koch Charitable Foundation_J. Harris20154500"/>
    <x v="0"/>
    <s v="J. Harris"/>
    <x v="869"/>
    <n v="4500"/>
    <x v="27"/>
    <x v="2"/>
    <s v="Individual/Scholarship(?)"/>
    <n v="427"/>
    <x v="1"/>
    <x v="0"/>
    <x v="0"/>
    <s v=""/>
    <x v="1"/>
  </r>
  <r>
    <n v="990"/>
    <s v="Charles G. Koch Charitable Foundation_J. Hauenschild20154500"/>
    <x v="0"/>
    <s v="J. Hauenschild"/>
    <x v="870"/>
    <n v="4500"/>
    <x v="27"/>
    <x v="2"/>
    <s v="Individual/Scholarship(?)"/>
    <n v="428"/>
    <x v="1"/>
    <x v="0"/>
    <x v="0"/>
    <s v=""/>
    <x v="1"/>
  </r>
  <r>
    <n v="990"/>
    <s v="Charles G. Koch Charitable Foundation_J. Hauser20153750"/>
    <x v="0"/>
    <s v="J. Hauser"/>
    <x v="871"/>
    <n v="3750"/>
    <x v="27"/>
    <x v="2"/>
    <s v="Individual/Scholarship(?)"/>
    <n v="429"/>
    <x v="1"/>
    <x v="0"/>
    <x v="0"/>
    <s v=""/>
    <x v="1"/>
  </r>
  <r>
    <n v="990"/>
    <s v="Charles G. Koch Charitable Foundation_J. Hintlian20153750"/>
    <x v="0"/>
    <s v="J. Hintlian"/>
    <x v="872"/>
    <n v="3750"/>
    <x v="27"/>
    <x v="2"/>
    <s v="Individual/Scholarship(?)"/>
    <n v="430"/>
    <x v="1"/>
    <x v="0"/>
    <x v="0"/>
    <s v=""/>
    <x v="1"/>
  </r>
  <r>
    <n v="990"/>
    <s v="Charles G. Koch Charitable Foundation_J. Hitt20154500"/>
    <x v="0"/>
    <s v="J. Hitt"/>
    <x v="873"/>
    <n v="4500"/>
    <x v="27"/>
    <x v="2"/>
    <s v="Individual/Scholarship(?)"/>
    <n v="431"/>
    <x v="1"/>
    <x v="0"/>
    <x v="0"/>
    <s v=""/>
    <x v="1"/>
  </r>
  <r>
    <n v="990"/>
    <s v="Charles G. Koch Charitable Foundation_J. Hughes20154500"/>
    <x v="0"/>
    <s v="J. Hughes"/>
    <x v="874"/>
    <n v="4500"/>
    <x v="27"/>
    <x v="2"/>
    <s v="Individual/Scholarship(?)"/>
    <n v="432"/>
    <x v="1"/>
    <x v="0"/>
    <x v="0"/>
    <s v=""/>
    <x v="1"/>
  </r>
  <r>
    <n v="990"/>
    <s v="Charles G. Koch Charitable Foundation_J. Jares20153750"/>
    <x v="0"/>
    <s v="J. Jares"/>
    <x v="875"/>
    <n v="3750"/>
    <x v="27"/>
    <x v="2"/>
    <s v="Individual/Scholarship(?)"/>
    <n v="433"/>
    <x v="1"/>
    <x v="0"/>
    <x v="0"/>
    <s v=""/>
    <x v="1"/>
  </r>
  <r>
    <n v="990"/>
    <s v="Charles G. Koch Charitable Foundation_J. Jaye20153750"/>
    <x v="0"/>
    <s v="J. Jaye"/>
    <x v="876"/>
    <n v="3750"/>
    <x v="27"/>
    <x v="2"/>
    <s v="Individual/Scholarship(?)"/>
    <n v="434"/>
    <x v="1"/>
    <x v="0"/>
    <x v="0"/>
    <s v=""/>
    <x v="1"/>
  </r>
  <r>
    <n v="990"/>
    <s v="Charles G. Koch Charitable Foundation_J. Kast20153750"/>
    <x v="0"/>
    <s v="J. Kast"/>
    <x v="877"/>
    <n v="3750"/>
    <x v="27"/>
    <x v="2"/>
    <s v="Individual/Scholarship(?)"/>
    <n v="435"/>
    <x v="1"/>
    <x v="0"/>
    <x v="0"/>
    <s v=""/>
    <x v="1"/>
  </r>
  <r>
    <n v="990"/>
    <s v="Charles G. Koch Charitable Foundation_J. Khan20153750"/>
    <x v="0"/>
    <s v="J. Khan"/>
    <x v="878"/>
    <n v="3750"/>
    <x v="27"/>
    <x v="2"/>
    <s v="Individual/Scholarship(?)"/>
    <n v="436"/>
    <x v="1"/>
    <x v="0"/>
    <x v="0"/>
    <s v=""/>
    <x v="1"/>
  </r>
  <r>
    <n v="990"/>
    <s v="Charles G. Koch Charitable Foundation_J. Kohlhepp20153750"/>
    <x v="0"/>
    <s v="J. Kohlhepp"/>
    <x v="879"/>
    <n v="3750"/>
    <x v="27"/>
    <x v="2"/>
    <s v="Individual/Scholarship(?)"/>
    <n v="437"/>
    <x v="1"/>
    <x v="0"/>
    <x v="0"/>
    <s v=""/>
    <x v="1"/>
  </r>
  <r>
    <n v="990"/>
    <s v="Charles G. Koch Charitable Foundation_J. Latshaw20153750"/>
    <x v="0"/>
    <s v="J. Latshaw"/>
    <x v="880"/>
    <n v="3750"/>
    <x v="27"/>
    <x v="2"/>
    <s v="Individual/Scholarship(?)"/>
    <n v="438"/>
    <x v="1"/>
    <x v="0"/>
    <x v="0"/>
    <s v=""/>
    <x v="1"/>
  </r>
  <r>
    <n v="990"/>
    <s v="Charles G. Koch Charitable Foundation_J. Lindley20154200"/>
    <x v="0"/>
    <s v="J. Lindley"/>
    <x v="881"/>
    <n v="4200"/>
    <x v="27"/>
    <x v="2"/>
    <s v="Individual/Scholarship(?)"/>
    <n v="439"/>
    <x v="1"/>
    <x v="0"/>
    <x v="0"/>
    <s v=""/>
    <x v="1"/>
  </r>
  <r>
    <n v="990"/>
    <s v="Charles G. Koch Charitable Foundation_J. Lockwood2015625"/>
    <x v="0"/>
    <s v="J. Lockwood"/>
    <x v="882"/>
    <n v="625"/>
    <x v="27"/>
    <x v="2"/>
    <s v="Individual/Scholarship(?)"/>
    <n v="440"/>
    <x v="1"/>
    <x v="0"/>
    <x v="0"/>
    <s v=""/>
    <x v="1"/>
  </r>
  <r>
    <n v="990"/>
    <s v="Charles G. Koch Charitable Foundation_J. Matt20153750"/>
    <x v="0"/>
    <s v="J. Matt"/>
    <x v="883"/>
    <n v="3750"/>
    <x v="27"/>
    <x v="2"/>
    <s v="Individual/Scholarship(?)"/>
    <n v="441"/>
    <x v="1"/>
    <x v="0"/>
    <x v="0"/>
    <s v=""/>
    <x v="1"/>
  </r>
  <r>
    <n v="990"/>
    <s v="Charles G. Koch Charitable Foundation_J. Meyer2015625"/>
    <x v="0"/>
    <s v="J. Meyer"/>
    <x v="884"/>
    <n v="625"/>
    <x v="27"/>
    <x v="2"/>
    <s v="Individual/Scholarship(?)"/>
    <n v="442"/>
    <x v="1"/>
    <x v="0"/>
    <x v="0"/>
    <s v=""/>
    <x v="1"/>
  </r>
  <r>
    <n v="990"/>
    <s v="Charles G. Koch Charitable Foundation_J. Reece20154200"/>
    <x v="0"/>
    <s v="J. Reece"/>
    <x v="885"/>
    <n v="4200"/>
    <x v="27"/>
    <x v="2"/>
    <s v="Individual/Scholarship(?)"/>
    <n v="443"/>
    <x v="1"/>
    <x v="0"/>
    <x v="0"/>
    <s v=""/>
    <x v="1"/>
  </r>
  <r>
    <n v="990"/>
    <s v="Charles G. Koch Charitable Foundation_J. Reed20154500"/>
    <x v="0"/>
    <s v="J. Reed"/>
    <x v="886"/>
    <n v="4500"/>
    <x v="27"/>
    <x v="2"/>
    <s v="Individual/Scholarship(?)"/>
    <n v="444"/>
    <x v="1"/>
    <x v="0"/>
    <x v="0"/>
    <s v=""/>
    <x v="1"/>
  </r>
  <r>
    <n v="990"/>
    <s v="Charles G. Koch Charitable Foundation_J. Reed III20153750"/>
    <x v="0"/>
    <s v="J. Reed III"/>
    <x v="887"/>
    <n v="3750"/>
    <x v="27"/>
    <x v="2"/>
    <s v="Individual/Scholarship(?)"/>
    <n v="445"/>
    <x v="1"/>
    <x v="0"/>
    <x v="0"/>
    <s v=""/>
    <x v="1"/>
  </r>
  <r>
    <n v="990"/>
    <s v="Charles G. Koch Charitable Foundation_J. Richards20153750"/>
    <x v="0"/>
    <s v="J. Richards"/>
    <x v="888"/>
    <n v="3750"/>
    <x v="27"/>
    <x v="2"/>
    <s v="Individual/Scholarship(?)"/>
    <n v="446"/>
    <x v="1"/>
    <x v="0"/>
    <x v="0"/>
    <s v=""/>
    <x v="1"/>
  </r>
  <r>
    <n v="990"/>
    <s v="Charles G. Koch Charitable Foundation_J. Salmon20154200"/>
    <x v="0"/>
    <s v="J. Salmon"/>
    <x v="889"/>
    <n v="4200"/>
    <x v="27"/>
    <x v="2"/>
    <s v="Individual/Scholarship(?)"/>
    <n v="447"/>
    <x v="1"/>
    <x v="0"/>
    <x v="0"/>
    <s v=""/>
    <x v="1"/>
  </r>
  <r>
    <n v="990"/>
    <s v="Charles G. Koch Charitable Foundation_J. Shaw20153750"/>
    <x v="0"/>
    <s v="J. Shaw"/>
    <x v="890"/>
    <n v="3750"/>
    <x v="27"/>
    <x v="2"/>
    <s v="Individual/Scholarship(?)"/>
    <n v="448"/>
    <x v="1"/>
    <x v="0"/>
    <x v="0"/>
    <s v=""/>
    <x v="1"/>
  </r>
  <r>
    <n v="990"/>
    <s v="Charles G. Koch Charitable Foundation_J. Simionenko20154500"/>
    <x v="0"/>
    <s v="J. Simionenko"/>
    <x v="891"/>
    <n v="4500"/>
    <x v="27"/>
    <x v="2"/>
    <s v="Individual/Scholarship(?)"/>
    <n v="449"/>
    <x v="1"/>
    <x v="0"/>
    <x v="0"/>
    <s v=""/>
    <x v="1"/>
  </r>
  <r>
    <n v="990"/>
    <s v="Charles G. Koch Charitable Foundation_J. White20154500"/>
    <x v="0"/>
    <s v="J. White"/>
    <x v="892"/>
    <n v="4500"/>
    <x v="27"/>
    <x v="2"/>
    <s v="Individual/Scholarship(?)"/>
    <n v="450"/>
    <x v="1"/>
    <x v="0"/>
    <x v="0"/>
    <s v=""/>
    <x v="1"/>
  </r>
  <r>
    <n v="990"/>
    <s v="Charles G. Koch Charitable Foundation_J. Wren20154500"/>
    <x v="0"/>
    <s v="J. Wren"/>
    <x v="893"/>
    <n v="4500"/>
    <x v="27"/>
    <x v="2"/>
    <s v="Individual/Scholarship(?)"/>
    <n v="451"/>
    <x v="1"/>
    <x v="0"/>
    <x v="0"/>
    <s v=""/>
    <x v="1"/>
  </r>
  <r>
    <n v="990"/>
    <s v="Charles G. Koch Charitable Foundation_K. Balint20153750"/>
    <x v="0"/>
    <s v="K. Balint"/>
    <x v="894"/>
    <n v="3750"/>
    <x v="27"/>
    <x v="2"/>
    <s v="Individual/Scholarship(?)"/>
    <n v="452"/>
    <x v="1"/>
    <x v="0"/>
    <x v="0"/>
    <s v=""/>
    <x v="1"/>
  </r>
  <r>
    <n v="990"/>
    <s v="Charles G. Koch Charitable Foundation_K. Connolly20155250"/>
    <x v="0"/>
    <s v="K. Connolly"/>
    <x v="895"/>
    <n v="5250"/>
    <x v="27"/>
    <x v="2"/>
    <s v="Individual/Scholarship(?)"/>
    <n v="453"/>
    <x v="1"/>
    <x v="0"/>
    <x v="0"/>
    <s v=""/>
    <x v="1"/>
  </r>
  <r>
    <n v="990"/>
    <s v="Charles G. Koch Charitable Foundation_K. Elsayed20154500"/>
    <x v="0"/>
    <s v="K. Elsayed"/>
    <x v="896"/>
    <n v="4500"/>
    <x v="27"/>
    <x v="2"/>
    <s v="Individual/Scholarship(?)"/>
    <n v="454"/>
    <x v="1"/>
    <x v="0"/>
    <x v="0"/>
    <s v=""/>
    <x v="1"/>
  </r>
  <r>
    <n v="990"/>
    <s v="Charles G. Koch Charitable Foundation_K. Garthus20154200"/>
    <x v="0"/>
    <s v="K. Garthus"/>
    <x v="897"/>
    <n v="4200"/>
    <x v="27"/>
    <x v="2"/>
    <s v="Individual/Scholarship(?)"/>
    <n v="455"/>
    <x v="1"/>
    <x v="0"/>
    <x v="0"/>
    <s v=""/>
    <x v="1"/>
  </r>
  <r>
    <n v="990"/>
    <s v="Charles G. Koch Charitable Foundation_K. Hillman20154200"/>
    <x v="0"/>
    <s v="K. Hillman"/>
    <x v="898"/>
    <n v="4200"/>
    <x v="27"/>
    <x v="2"/>
    <s v="Individual/Scholarship(?)"/>
    <n v="456"/>
    <x v="1"/>
    <x v="0"/>
    <x v="0"/>
    <s v=""/>
    <x v="1"/>
  </r>
  <r>
    <n v="990"/>
    <s v="Charles G. Koch Charitable Foundation_K. Martin20153750"/>
    <x v="0"/>
    <s v="K. Martin"/>
    <x v="899"/>
    <n v="3750"/>
    <x v="27"/>
    <x v="2"/>
    <s v="Individual/Scholarship(?)"/>
    <n v="457"/>
    <x v="1"/>
    <x v="0"/>
    <x v="0"/>
    <s v=""/>
    <x v="1"/>
  </r>
  <r>
    <n v="990"/>
    <s v="Charles G. Koch Charitable Foundation_K. Staudt20155250"/>
    <x v="0"/>
    <s v="K. Staudt"/>
    <x v="900"/>
    <n v="5250"/>
    <x v="27"/>
    <x v="2"/>
    <s v="Individual/Scholarship(?)"/>
    <n v="458"/>
    <x v="1"/>
    <x v="0"/>
    <x v="0"/>
    <s v=""/>
    <x v="1"/>
  </r>
  <r>
    <n v="990"/>
    <s v="Charles G. Koch Charitable Foundation_K. Toth20153750"/>
    <x v="0"/>
    <s v="K. Toth"/>
    <x v="901"/>
    <n v="3750"/>
    <x v="27"/>
    <x v="2"/>
    <s v="Individual/Scholarship(?)"/>
    <n v="459"/>
    <x v="1"/>
    <x v="0"/>
    <x v="0"/>
    <s v=""/>
    <x v="1"/>
  </r>
  <r>
    <n v="990"/>
    <s v="Charles G. Koch Charitable Foundation_K. Woltz20153750"/>
    <x v="0"/>
    <s v="K. Woltz"/>
    <x v="902"/>
    <n v="3750"/>
    <x v="27"/>
    <x v="2"/>
    <s v="Individual/Scholarship(?)"/>
    <n v="460"/>
    <x v="1"/>
    <x v="0"/>
    <x v="0"/>
    <s v=""/>
    <x v="1"/>
  </r>
  <r>
    <n v="990"/>
    <s v="Charles G. Koch Charitable Foundation_L. Malloy20153750"/>
    <x v="0"/>
    <s v="L. Malloy"/>
    <x v="903"/>
    <n v="3750"/>
    <x v="27"/>
    <x v="2"/>
    <s v="Individual/Scholarship(?)"/>
    <n v="461"/>
    <x v="1"/>
    <x v="0"/>
    <x v="0"/>
    <s v=""/>
    <x v="1"/>
  </r>
  <r>
    <n v="990"/>
    <s v="Charles G. Koch Charitable Foundation_L. Peterson20153750"/>
    <x v="0"/>
    <s v="L. Peterson"/>
    <x v="904"/>
    <n v="3750"/>
    <x v="27"/>
    <x v="2"/>
    <s v="Individual/Scholarship(?)"/>
    <n v="462"/>
    <x v="1"/>
    <x v="0"/>
    <x v="0"/>
    <s v=""/>
    <x v="1"/>
  </r>
  <r>
    <n v="990"/>
    <s v="Charles G. Koch Charitable Foundation_L. Plumer20153750"/>
    <x v="0"/>
    <s v="L. Plumer"/>
    <x v="905"/>
    <n v="3750"/>
    <x v="27"/>
    <x v="2"/>
    <s v="Individual/Scholarship(?)"/>
    <n v="463"/>
    <x v="1"/>
    <x v="0"/>
    <x v="0"/>
    <s v=""/>
    <x v="1"/>
  </r>
  <r>
    <n v="990"/>
    <s v="Charles G. Koch Charitable Foundation_L. Sun20153750"/>
    <x v="0"/>
    <s v="L. Sun"/>
    <x v="906"/>
    <n v="3750"/>
    <x v="27"/>
    <x v="2"/>
    <s v="Individual/Scholarship(?)"/>
    <n v="464"/>
    <x v="1"/>
    <x v="0"/>
    <x v="0"/>
    <s v=""/>
    <x v="1"/>
  </r>
  <r>
    <n v="990"/>
    <s v="Charles G. Koch Charitable Foundation_Ladies of Liberty Alliance20153469"/>
    <x v="0"/>
    <s v="Ladies of Liberty Alliance"/>
    <x v="593"/>
    <n v="3469"/>
    <x v="27"/>
    <x v="2"/>
    <m/>
    <n v="465"/>
    <x v="0"/>
    <x v="0"/>
    <x v="0"/>
    <s v=""/>
    <x v="1"/>
  </r>
  <r>
    <n v="990"/>
    <s v="Charles G. Koch Charitable Foundation_Leadership Institute201539979"/>
    <x v="0"/>
    <s v="Leadership Institute"/>
    <x v="93"/>
    <n v="39979"/>
    <x v="27"/>
    <x v="2"/>
    <m/>
    <n v="466"/>
    <x v="0"/>
    <x v="0"/>
    <x v="0"/>
    <s v="https://www.desmogblog.com/leadership-institute"/>
    <x v="0"/>
  </r>
  <r>
    <n v="990"/>
    <s v="Charles G. Koch Charitable Foundation_M. Arnold20154200"/>
    <x v="0"/>
    <s v="M. Arnold"/>
    <x v="907"/>
    <n v="4200"/>
    <x v="27"/>
    <x v="2"/>
    <s v="Individual/Scholarship(?)"/>
    <n v="467"/>
    <x v="1"/>
    <x v="0"/>
    <x v="0"/>
    <s v=""/>
    <x v="1"/>
  </r>
  <r>
    <n v="990"/>
    <s v="Charles G. Koch Charitable Foundation_M. Cox20154500"/>
    <x v="0"/>
    <s v="M. Cox"/>
    <x v="908"/>
    <n v="4500"/>
    <x v="27"/>
    <x v="2"/>
    <s v="Individual/Scholarship(?)"/>
    <n v="468"/>
    <x v="1"/>
    <x v="0"/>
    <x v="0"/>
    <s v=""/>
    <x v="1"/>
  </r>
  <r>
    <n v="990"/>
    <s v="Charles G. Koch Charitable Foundation_M. Feldmann20154200"/>
    <x v="0"/>
    <s v="M. Feldmann"/>
    <x v="909"/>
    <n v="4200"/>
    <x v="27"/>
    <x v="2"/>
    <s v="Individual/Scholarship(?)"/>
    <n v="469"/>
    <x v="1"/>
    <x v="0"/>
    <x v="0"/>
    <s v=""/>
    <x v="1"/>
  </r>
  <r>
    <n v="990"/>
    <s v="Charles G. Koch Charitable Foundation_M. Gaetskaya20158700"/>
    <x v="0"/>
    <s v="M. Gaetskaya"/>
    <x v="910"/>
    <n v="8700"/>
    <x v="27"/>
    <x v="2"/>
    <s v="Individual/Scholarship(?)"/>
    <n v="470"/>
    <x v="1"/>
    <x v="0"/>
    <x v="0"/>
    <s v=""/>
    <x v="1"/>
  </r>
  <r>
    <n v="990"/>
    <s v="Charles G. Koch Charitable Foundation_M. Garland20154500"/>
    <x v="0"/>
    <s v="M. Garland"/>
    <x v="911"/>
    <n v="4500"/>
    <x v="27"/>
    <x v="2"/>
    <s v="Individual/Scholarship(?)"/>
    <n v="471"/>
    <x v="1"/>
    <x v="0"/>
    <x v="0"/>
    <s v=""/>
    <x v="1"/>
  </r>
  <r>
    <n v="990"/>
    <s v="Charles G. Koch Charitable Foundation_M. Haymond20154200"/>
    <x v="0"/>
    <s v="M. Haymond"/>
    <x v="912"/>
    <n v="4200"/>
    <x v="27"/>
    <x v="2"/>
    <s v="Individual/Scholarship(?)"/>
    <n v="472"/>
    <x v="1"/>
    <x v="0"/>
    <x v="0"/>
    <s v=""/>
    <x v="1"/>
  </r>
  <r>
    <n v="990"/>
    <s v="Charles G. Koch Charitable Foundation_M. Kosloff20154500"/>
    <x v="0"/>
    <s v="M. Kosloff"/>
    <x v="913"/>
    <n v="4500"/>
    <x v="27"/>
    <x v="2"/>
    <s v="Individual/Scholarship(?)"/>
    <n v="473"/>
    <x v="1"/>
    <x v="0"/>
    <x v="0"/>
    <s v=""/>
    <x v="1"/>
  </r>
  <r>
    <n v="990"/>
    <s v="Charles G. Koch Charitable Foundation_M. Lovetro Jr20153750"/>
    <x v="0"/>
    <s v="M. Lovetro Jr"/>
    <x v="914"/>
    <n v="3750"/>
    <x v="27"/>
    <x v="2"/>
    <s v="Individual/Scholarship(?)"/>
    <n v="474"/>
    <x v="1"/>
    <x v="0"/>
    <x v="0"/>
    <s v=""/>
    <x v="1"/>
  </r>
  <r>
    <n v="990"/>
    <s v="Charles G. Koch Charitable Foundation_M. Manovich20153750"/>
    <x v="0"/>
    <s v="M. Manovich"/>
    <x v="915"/>
    <n v="3750"/>
    <x v="27"/>
    <x v="2"/>
    <s v="Individual/Scholarship(?)"/>
    <n v="475"/>
    <x v="1"/>
    <x v="0"/>
    <x v="0"/>
    <s v=""/>
    <x v="1"/>
  </r>
  <r>
    <n v="990"/>
    <s v="Charles G. Koch Charitable Foundation_M. Owen20154200"/>
    <x v="0"/>
    <s v="M. Owen"/>
    <x v="916"/>
    <n v="4200"/>
    <x v="27"/>
    <x v="2"/>
    <s v="Individual/Scholarship(?)"/>
    <n v="476"/>
    <x v="1"/>
    <x v="0"/>
    <x v="0"/>
    <s v=""/>
    <x v="1"/>
  </r>
  <r>
    <n v="990"/>
    <s v="Charles G. Koch Charitable Foundation_M. Salazar20153750"/>
    <x v="0"/>
    <s v="M. Salazar"/>
    <x v="917"/>
    <n v="3750"/>
    <x v="27"/>
    <x v="2"/>
    <s v="Individual/Scholarship(?)"/>
    <n v="477"/>
    <x v="1"/>
    <x v="0"/>
    <x v="0"/>
    <s v=""/>
    <x v="1"/>
  </r>
  <r>
    <n v="990"/>
    <s v="Charles G. Koch Charitable Foundation_M. Shindler20154500"/>
    <x v="0"/>
    <s v="M. Shindler"/>
    <x v="918"/>
    <n v="4500"/>
    <x v="27"/>
    <x v="2"/>
    <s v="Individual/Scholarship(?)"/>
    <n v="478"/>
    <x v="1"/>
    <x v="0"/>
    <x v="0"/>
    <s v=""/>
    <x v="1"/>
  </r>
  <r>
    <n v="990"/>
    <s v="Charles G. Koch Charitable Foundation_M. Sy Jr20155300"/>
    <x v="0"/>
    <s v="M. Sy Jr"/>
    <x v="919"/>
    <n v="5300"/>
    <x v="27"/>
    <x v="2"/>
    <s v="Individual/Scholarship(?)"/>
    <n v="479"/>
    <x v="1"/>
    <x v="0"/>
    <x v="0"/>
    <s v=""/>
    <x v="1"/>
  </r>
  <r>
    <n v="990"/>
    <s v="Charles G. Koch Charitable Foundation_M. Wasserman20154500"/>
    <x v="0"/>
    <s v="M. Wasserman"/>
    <x v="920"/>
    <n v="4500"/>
    <x v="27"/>
    <x v="2"/>
    <s v="Individual/Scholarship(?)"/>
    <n v="480"/>
    <x v="1"/>
    <x v="0"/>
    <x v="0"/>
    <s v=""/>
    <x v="1"/>
  </r>
  <r>
    <n v="990"/>
    <s v="Charles G. Koch Charitable Foundation_M. Weast20153750"/>
    <x v="0"/>
    <s v="M. Weast"/>
    <x v="921"/>
    <n v="3750"/>
    <x v="27"/>
    <x v="2"/>
    <s v="Individual/Scholarship(?)"/>
    <n v="481"/>
    <x v="1"/>
    <x v="0"/>
    <x v="0"/>
    <s v=""/>
    <x v="1"/>
  </r>
  <r>
    <n v="990"/>
    <s v="Charles G. Koch Charitable Foundation_Manhattan Institute for Policy Research201521362"/>
    <x v="0"/>
    <s v="Manhattan Institute for Policy Research"/>
    <x v="406"/>
    <n v="21362"/>
    <x v="27"/>
    <x v="2"/>
    <m/>
    <n v="482"/>
    <x v="0"/>
    <x v="0"/>
    <x v="0"/>
    <s v="https://www.desmogblog.com/manhattan-institute-policy-research"/>
    <x v="0"/>
  </r>
  <r>
    <n v="990"/>
    <s v="Charles G. Koch Charitable Foundation_Marijuana Policy Project Foundation20154800"/>
    <x v="0"/>
    <s v="Marijuana Policy Project Foundation"/>
    <x v="922"/>
    <n v="4800"/>
    <x v="27"/>
    <x v="2"/>
    <m/>
    <n v="483"/>
    <x v="0"/>
    <x v="0"/>
    <x v="0"/>
    <s v="https://www.sourcewatch.org/index.php/Marijuana_Policy_Project"/>
    <x v="2"/>
  </r>
  <r>
    <n v="990"/>
    <s v="Charles G. Koch Charitable Foundation_N. Brinkman20153750"/>
    <x v="0"/>
    <s v="N. Brinkman"/>
    <x v="923"/>
    <n v="3750"/>
    <x v="27"/>
    <x v="2"/>
    <s v="Individual/Scholarship(?)"/>
    <n v="484"/>
    <x v="1"/>
    <x v="0"/>
    <x v="0"/>
    <s v=""/>
    <x v="1"/>
  </r>
  <r>
    <n v="990"/>
    <s v="Charles G. Koch Charitable Foundation_N. Goodman20157950"/>
    <x v="0"/>
    <s v="N. Goodman"/>
    <x v="924"/>
    <n v="7950"/>
    <x v="27"/>
    <x v="2"/>
    <s v="Individual/Scholarship(?)"/>
    <n v="485"/>
    <x v="1"/>
    <x v="0"/>
    <x v="0"/>
    <s v=""/>
    <x v="1"/>
  </r>
  <r>
    <n v="990"/>
    <s v="Charles G. Koch Charitable Foundation_N. Holvik20155300"/>
    <x v="0"/>
    <s v="N. Holvik"/>
    <x v="925"/>
    <n v="5300"/>
    <x v="27"/>
    <x v="2"/>
    <s v="Individual/Scholarship(?)"/>
    <n v="486"/>
    <x v="1"/>
    <x v="0"/>
    <x v="0"/>
    <s v=""/>
    <x v="1"/>
  </r>
  <r>
    <n v="990"/>
    <s v="Charles G. Koch Charitable Foundation_N. Ishankulov20154500"/>
    <x v="0"/>
    <s v="N. Ishankulov"/>
    <x v="926"/>
    <n v="4500"/>
    <x v="27"/>
    <x v="2"/>
    <s v="Individual/Scholarship(?)"/>
    <n v="487"/>
    <x v="1"/>
    <x v="0"/>
    <x v="0"/>
    <s v=""/>
    <x v="1"/>
  </r>
  <r>
    <n v="990"/>
    <s v="Charles G. Koch Charitable Foundation_N. Jarman20153750"/>
    <x v="0"/>
    <s v="N. Jarman"/>
    <x v="927"/>
    <n v="3750"/>
    <x v="27"/>
    <x v="2"/>
    <s v="Individual/Scholarship(?)"/>
    <n v="488"/>
    <x v="1"/>
    <x v="0"/>
    <x v="0"/>
    <s v=""/>
    <x v="1"/>
  </r>
  <r>
    <n v="990"/>
    <s v="Charles G. Koch Charitable Foundation_N. Kelley20153750"/>
    <x v="0"/>
    <s v="N. Kelley"/>
    <x v="928"/>
    <n v="3750"/>
    <x v="27"/>
    <x v="2"/>
    <s v="Individual/Scholarship(?)"/>
    <n v="489"/>
    <x v="1"/>
    <x v="0"/>
    <x v="0"/>
    <s v=""/>
    <x v="1"/>
  </r>
  <r>
    <n v="990"/>
    <s v="Charles G. Koch Charitable Foundation_N. Mignanelli20153750"/>
    <x v="0"/>
    <s v="N. Mignanelli"/>
    <x v="929"/>
    <n v="3750"/>
    <x v="27"/>
    <x v="2"/>
    <s v="Individual/Scholarship(?)"/>
    <n v="490"/>
    <x v="1"/>
    <x v="0"/>
    <x v="0"/>
    <s v=""/>
    <x v="1"/>
  </r>
  <r>
    <n v="990"/>
    <s v="Charles G. Koch Charitable Foundation_N. Miller20153750"/>
    <x v="0"/>
    <s v="N. Miller"/>
    <x v="930"/>
    <n v="3750"/>
    <x v="27"/>
    <x v="2"/>
    <s v="Individual/Scholarship(?)"/>
    <n v="491"/>
    <x v="1"/>
    <x v="0"/>
    <x v="0"/>
    <s v=""/>
    <x v="1"/>
  </r>
  <r>
    <n v="990"/>
    <s v="Charles G. Koch Charitable Foundation_N. Vatanshoeva20153750"/>
    <x v="0"/>
    <s v="N. Vatanshoeva"/>
    <x v="931"/>
    <n v="3750"/>
    <x v="27"/>
    <x v="2"/>
    <s v="Individual/Scholarship(?)"/>
    <n v="492"/>
    <x v="1"/>
    <x v="0"/>
    <x v="0"/>
    <s v=""/>
    <x v="1"/>
  </r>
  <r>
    <n v="990"/>
    <s v="Charles G. Koch Charitable Foundation_N. Weinrich20153750"/>
    <x v="0"/>
    <s v="N. Weinrich"/>
    <x v="932"/>
    <n v="3750"/>
    <x v="27"/>
    <x v="2"/>
    <s v="Individual/Scholarship(?)"/>
    <n v="493"/>
    <x v="1"/>
    <x v="0"/>
    <x v="0"/>
    <s v=""/>
    <x v="1"/>
  </r>
  <r>
    <n v="990"/>
    <s v="Charles G. Koch Charitable Foundation_National Review Institute201511626"/>
    <x v="0"/>
    <s v="National Review Institute"/>
    <x v="281"/>
    <n v="11626"/>
    <x v="27"/>
    <x v="2"/>
    <m/>
    <n v="494"/>
    <x v="0"/>
    <x v="0"/>
    <x v="0"/>
    <s v="https://www.sourcewatch.org/index.php/National_Review_Institute"/>
    <x v="2"/>
  </r>
  <r>
    <n v="990"/>
    <s v="Charles G. Koch Charitable Foundation_National Right to Work Legal Defense and Education Foundation201522060"/>
    <x v="0"/>
    <s v="National Right to Work Legal Defense and Education Foundation"/>
    <x v="448"/>
    <n v="22060"/>
    <x v="27"/>
    <x v="2"/>
    <m/>
    <n v="495"/>
    <x v="0"/>
    <x v="0"/>
    <x v="0"/>
    <s v="https://www.sourcewatch.org/index.php/National_Right_to_Work_Legal_Defense_Foundation"/>
    <x v="2"/>
  </r>
  <r>
    <n v="990"/>
    <s v="Charles G. Koch Charitable Foundation_National Taxpayers Union Foundation201541626"/>
    <x v="0"/>
    <s v="National Taxpayers Union Foundation"/>
    <x v="183"/>
    <n v="41626"/>
    <x v="27"/>
    <x v="2"/>
    <m/>
    <n v="496"/>
    <x v="0"/>
    <x v="0"/>
    <x v="0"/>
    <s v="http://www.sourcewatch.org/index.php/National_Taxpayers_Union"/>
    <x v="2"/>
  </r>
  <r>
    <n v="990"/>
    <s v="Charles G. Koch Charitable Foundation_Network of Enlightened Women201513533"/>
    <x v="0"/>
    <s v="Network of Enlightened Women"/>
    <x v="282"/>
    <n v="13533"/>
    <x v="27"/>
    <x v="2"/>
    <m/>
    <n v="497"/>
    <x v="0"/>
    <x v="0"/>
    <x v="0"/>
    <s v="https://www.sourcewatch.org/index.php/Network_of_Enlightened_Women"/>
    <x v="2"/>
  </r>
  <r>
    <n v="990"/>
    <s v="Charles G. Koch Charitable Foundation_P. Best20153750"/>
    <x v="0"/>
    <s v="P. Best"/>
    <x v="933"/>
    <n v="3750"/>
    <x v="27"/>
    <x v="2"/>
    <s v="Individual/Scholarship(?)"/>
    <n v="498"/>
    <x v="1"/>
    <x v="0"/>
    <x v="0"/>
    <s v=""/>
    <x v="1"/>
  </r>
  <r>
    <n v="990"/>
    <s v="Charles G. Koch Charitable Foundation_P. Glazman20153750"/>
    <x v="0"/>
    <s v="P. Glazman"/>
    <x v="934"/>
    <n v="3750"/>
    <x v="27"/>
    <x v="2"/>
    <s v="Individual/Scholarship(?)"/>
    <n v="499"/>
    <x v="1"/>
    <x v="0"/>
    <x v="0"/>
    <s v=""/>
    <x v="1"/>
  </r>
  <r>
    <n v="990"/>
    <s v="Charles G. Koch Charitable Foundation_P. Holland20153750"/>
    <x v="0"/>
    <s v="P. Holland"/>
    <x v="935"/>
    <n v="3750"/>
    <x v="27"/>
    <x v="2"/>
    <s v="Individual/Scholarship(?)"/>
    <n v="500"/>
    <x v="1"/>
    <x v="0"/>
    <x v="0"/>
    <s v=""/>
    <x v="1"/>
  </r>
  <r>
    <n v="990"/>
    <s v="Charles G. Koch Charitable Foundation_P. Kunze20154500"/>
    <x v="0"/>
    <s v="P. Kunze"/>
    <x v="936"/>
    <n v="4500"/>
    <x v="27"/>
    <x v="2"/>
    <s v="Individual/Scholarship(?)"/>
    <n v="501"/>
    <x v="1"/>
    <x v="0"/>
    <x v="0"/>
    <s v=""/>
    <x v="1"/>
  </r>
  <r>
    <n v="990"/>
    <s v="Charles G. Koch Charitable Foundation_P. Lichlyter20153750"/>
    <x v="0"/>
    <s v="P. Lichlyter"/>
    <x v="937"/>
    <n v="3750"/>
    <x v="27"/>
    <x v="2"/>
    <s v="Individual/Scholarship(?)"/>
    <n v="502"/>
    <x v="1"/>
    <x v="0"/>
    <x v="0"/>
    <s v=""/>
    <x v="1"/>
  </r>
  <r>
    <n v="990"/>
    <s v="Charles G. Koch Charitable Foundation_P. Ortiz Alatorre20153750"/>
    <x v="0"/>
    <s v="P. Ortiz Alatorre"/>
    <x v="938"/>
    <n v="3750"/>
    <x v="27"/>
    <x v="2"/>
    <s v="Individual/Scholarship(?)"/>
    <n v="503"/>
    <x v="1"/>
    <x v="0"/>
    <x v="0"/>
    <s v=""/>
    <x v="1"/>
  </r>
  <r>
    <n v="990"/>
    <s v="Charles G. Koch Charitable Foundation_P. Schlosser20153125"/>
    <x v="0"/>
    <s v="P. Schlosser"/>
    <x v="939"/>
    <n v="3125"/>
    <x v="27"/>
    <x v="2"/>
    <s v="Individual/Scholarship(?)"/>
    <n v="504"/>
    <x v="1"/>
    <x v="0"/>
    <x v="0"/>
    <s v=""/>
    <x v="1"/>
  </r>
  <r>
    <n v="990"/>
    <s v="Charles G. Koch Charitable Foundation_Pacific Legal Foundation201528812"/>
    <x v="0"/>
    <s v="Pacific Legal Foundation"/>
    <x v="940"/>
    <n v="28812"/>
    <x v="27"/>
    <x v="2"/>
    <m/>
    <n v="505"/>
    <x v="0"/>
    <x v="0"/>
    <x v="0"/>
    <s v="https://www.sourcewatch.org/index.php/Pacific_Legal_Foundation"/>
    <x v="2"/>
  </r>
  <r>
    <n v="990"/>
    <s v="Charles G. Koch Charitable Foundation_Prison Fellowship Ministries201514400"/>
    <x v="0"/>
    <s v="Prison Fellowship Ministries"/>
    <x v="941"/>
    <n v="14400"/>
    <x v="27"/>
    <x v="2"/>
    <m/>
    <n v="506"/>
    <x v="0"/>
    <x v="0"/>
    <x v="0"/>
    <s v="https://www.sourcewatch.org/index.php/Prison_Fellowship"/>
    <x v="2"/>
  </r>
  <r>
    <n v="990"/>
    <s v="Charles G. Koch Charitable Foundation_R. Brown20153750"/>
    <x v="0"/>
    <s v="R. Brown"/>
    <x v="942"/>
    <n v="3750"/>
    <x v="27"/>
    <x v="2"/>
    <s v="Individual/Scholarship(?)"/>
    <n v="507"/>
    <x v="1"/>
    <x v="0"/>
    <x v="0"/>
    <s v=""/>
    <x v="1"/>
  </r>
  <r>
    <n v="990"/>
    <s v="Charles G. Koch Charitable Foundation_R. Cook20152520"/>
    <x v="0"/>
    <s v="R. Cook"/>
    <x v="943"/>
    <n v="2520"/>
    <x v="27"/>
    <x v="2"/>
    <s v="Individual/Scholarship(?)"/>
    <n v="508"/>
    <x v="1"/>
    <x v="0"/>
    <x v="0"/>
    <s v=""/>
    <x v="1"/>
  </r>
  <r>
    <n v="990"/>
    <s v="Charles G. Koch Charitable Foundation_R. Doogan20154200"/>
    <x v="0"/>
    <s v="R. Doogan"/>
    <x v="944"/>
    <n v="4200"/>
    <x v="27"/>
    <x v="2"/>
    <s v="Individual/Scholarship(?)"/>
    <n v="509"/>
    <x v="1"/>
    <x v="0"/>
    <x v="0"/>
    <s v=""/>
    <x v="1"/>
  </r>
  <r>
    <n v="990"/>
    <s v="Charles G. Koch Charitable Foundation_R. Frodsham20153750"/>
    <x v="0"/>
    <s v="R. Frodsham"/>
    <x v="945"/>
    <n v="3750"/>
    <x v="27"/>
    <x v="2"/>
    <s v="Individual/Scholarship(?)"/>
    <n v="510"/>
    <x v="1"/>
    <x v="0"/>
    <x v="0"/>
    <s v=""/>
    <x v="1"/>
  </r>
  <r>
    <n v="990"/>
    <s v="Charles G. Koch Charitable Foundation_R. Gangan20154200"/>
    <x v="0"/>
    <s v="R. Gangan"/>
    <x v="946"/>
    <n v="4200"/>
    <x v="27"/>
    <x v="2"/>
    <s v="Individual/Scholarship(?)"/>
    <n v="511"/>
    <x v="1"/>
    <x v="0"/>
    <x v="0"/>
    <s v=""/>
    <x v="1"/>
  </r>
  <r>
    <n v="990"/>
    <s v="Charles G. Koch Charitable Foundation_R. Halperin20154500"/>
    <x v="0"/>
    <s v="R. Halperin"/>
    <x v="947"/>
    <n v="4500"/>
    <x v="27"/>
    <x v="2"/>
    <s v="Individual/Scholarship(?)"/>
    <n v="512"/>
    <x v="1"/>
    <x v="0"/>
    <x v="0"/>
    <s v=""/>
    <x v="1"/>
  </r>
  <r>
    <n v="990"/>
    <s v="Charles G. Koch Charitable Foundation_R. Harvey20153750"/>
    <x v="0"/>
    <s v="R. Harvey"/>
    <x v="948"/>
    <n v="3750"/>
    <x v="27"/>
    <x v="2"/>
    <s v="Individual/Scholarship(?)"/>
    <n v="513"/>
    <x v="1"/>
    <x v="0"/>
    <x v="0"/>
    <s v=""/>
    <x v="1"/>
  </r>
  <r>
    <n v="990"/>
    <s v="Charles G. Koch Charitable Foundation_R. Orr20154500"/>
    <x v="0"/>
    <s v="R. Orr"/>
    <x v="949"/>
    <n v="4500"/>
    <x v="27"/>
    <x v="2"/>
    <s v="Individual/Scholarship(?)"/>
    <n v="514"/>
    <x v="1"/>
    <x v="0"/>
    <x v="0"/>
    <s v=""/>
    <x v="1"/>
  </r>
  <r>
    <n v="990"/>
    <s v="Charles G. Koch Charitable Foundation_R. Riebe20153750"/>
    <x v="0"/>
    <s v="R. Riebe"/>
    <x v="950"/>
    <n v="3750"/>
    <x v="27"/>
    <x v="2"/>
    <s v="Individual/Scholarship(?)"/>
    <n v="515"/>
    <x v="1"/>
    <x v="0"/>
    <x v="0"/>
    <s v=""/>
    <x v="1"/>
  </r>
  <r>
    <n v="990"/>
    <s v="Charles G. Koch Charitable Foundation_R. Taylor20153750"/>
    <x v="0"/>
    <s v="R. Taylor"/>
    <x v="951"/>
    <n v="3750"/>
    <x v="27"/>
    <x v="2"/>
    <s v="Individual/Scholarship(?)"/>
    <n v="516"/>
    <x v="1"/>
    <x v="0"/>
    <x v="0"/>
    <s v=""/>
    <x v="1"/>
  </r>
  <r>
    <n v="990"/>
    <s v="Charles G. Koch Charitable Foundation_R. Thomas20153150"/>
    <x v="0"/>
    <s v="R. Thomas"/>
    <x v="952"/>
    <n v="3150"/>
    <x v="27"/>
    <x v="2"/>
    <s v="Individual/Scholarship(?)"/>
    <n v="517"/>
    <x v="1"/>
    <x v="0"/>
    <x v="0"/>
    <s v=""/>
    <x v="1"/>
  </r>
  <r>
    <n v="990"/>
    <s v="Charles G. Koch Charitable Foundation_Reason Foundation201512926"/>
    <x v="0"/>
    <s v="Reason Foundation"/>
    <x v="12"/>
    <n v="12926"/>
    <x v="27"/>
    <x v="2"/>
    <m/>
    <n v="518"/>
    <x v="0"/>
    <x v="0"/>
    <x v="0"/>
    <s v="https://www.desmogblog.com/reason-foundation"/>
    <x v="0"/>
  </r>
  <r>
    <n v="990"/>
    <s v="Charles G. Koch Charitable Foundation_S. Arumugam20153750"/>
    <x v="0"/>
    <s v="S. Arumugam"/>
    <x v="953"/>
    <n v="3750"/>
    <x v="27"/>
    <x v="2"/>
    <s v="Individual/Scholarship(?)"/>
    <n v="519"/>
    <x v="1"/>
    <x v="0"/>
    <x v="0"/>
    <s v=""/>
    <x v="1"/>
  </r>
  <r>
    <n v="990"/>
    <s v="Charles G. Koch Charitable Foundation_S. Bhargava20153750"/>
    <x v="0"/>
    <s v="S. Bhargava"/>
    <x v="954"/>
    <n v="3750"/>
    <x v="27"/>
    <x v="2"/>
    <s v="Individual/Scholarship(?)"/>
    <n v="520"/>
    <x v="1"/>
    <x v="0"/>
    <x v="0"/>
    <s v=""/>
    <x v="1"/>
  </r>
  <r>
    <n v="990"/>
    <s v="Charles G. Koch Charitable Foundation_S. Holdeman20153750"/>
    <x v="0"/>
    <s v="S. Holdeman"/>
    <x v="955"/>
    <n v="3750"/>
    <x v="27"/>
    <x v="2"/>
    <s v="Individual/Scholarship(?)"/>
    <n v="521"/>
    <x v="1"/>
    <x v="0"/>
    <x v="0"/>
    <s v=""/>
    <x v="1"/>
  </r>
  <r>
    <n v="990"/>
    <s v="Charles G. Koch Charitable Foundation_S. Hostetter20155250"/>
    <x v="0"/>
    <s v="S. Hostetter"/>
    <x v="956"/>
    <n v="5250"/>
    <x v="27"/>
    <x v="2"/>
    <s v="Individual/Scholarship(?)"/>
    <n v="522"/>
    <x v="1"/>
    <x v="0"/>
    <x v="0"/>
    <s v=""/>
    <x v="1"/>
  </r>
  <r>
    <n v="990"/>
    <s v="Charles G. Koch Charitable Foundation_S. Li20153750"/>
    <x v="0"/>
    <s v="S. Li"/>
    <x v="957"/>
    <n v="3750"/>
    <x v="27"/>
    <x v="2"/>
    <s v="Individual/Scholarship(?)"/>
    <n v="523"/>
    <x v="1"/>
    <x v="0"/>
    <x v="0"/>
    <s v=""/>
    <x v="1"/>
  </r>
  <r>
    <n v="990"/>
    <s v="Charles G. Koch Charitable Foundation_S. Li2015750"/>
    <x v="0"/>
    <s v="S. Li"/>
    <x v="957"/>
    <n v="750"/>
    <x v="27"/>
    <x v="2"/>
    <s v="Individual/Scholarship(?)"/>
    <n v="524"/>
    <x v="1"/>
    <x v="0"/>
    <x v="0"/>
    <s v=""/>
    <x v="1"/>
  </r>
  <r>
    <n v="990"/>
    <s v="Charles G. Koch Charitable Foundation_S. Meiner20154500"/>
    <x v="0"/>
    <s v="S. Meiner"/>
    <x v="958"/>
    <n v="4500"/>
    <x v="27"/>
    <x v="2"/>
    <s v="Individual/Scholarship(?)"/>
    <n v="525"/>
    <x v="1"/>
    <x v="0"/>
    <x v="0"/>
    <s v=""/>
    <x v="1"/>
  </r>
  <r>
    <n v="990"/>
    <s v="Charles G. Koch Charitable Foundation_S. Salzman20153750"/>
    <x v="0"/>
    <s v="S. Salzman"/>
    <x v="959"/>
    <n v="3750"/>
    <x v="27"/>
    <x v="2"/>
    <s v="Individual/Scholarship(?)"/>
    <n v="526"/>
    <x v="1"/>
    <x v="0"/>
    <x v="0"/>
    <s v=""/>
    <x v="1"/>
  </r>
  <r>
    <n v="990"/>
    <s v="Charles G. Koch Charitable Foundation_S. Saunders20153750"/>
    <x v="0"/>
    <s v="S. Saunders"/>
    <x v="960"/>
    <n v="3750"/>
    <x v="27"/>
    <x v="2"/>
    <s v="Individual/Scholarship(?)"/>
    <n v="527"/>
    <x v="1"/>
    <x v="0"/>
    <x v="0"/>
    <s v=""/>
    <x v="1"/>
  </r>
  <r>
    <n v="990"/>
    <s v="Charles G. Koch Charitable Foundation_S. Simunek20154500"/>
    <x v="0"/>
    <s v="S. Simunek"/>
    <x v="961"/>
    <n v="4500"/>
    <x v="27"/>
    <x v="2"/>
    <s v="Individual/Scholarship(?)"/>
    <n v="528"/>
    <x v="1"/>
    <x v="0"/>
    <x v="0"/>
    <s v=""/>
    <x v="1"/>
  </r>
  <r>
    <n v="990"/>
    <s v="Charles G. Koch Charitable Foundation_St. Strosko20153750"/>
    <x v="0"/>
    <s v="St. Strosko"/>
    <x v="962"/>
    <n v="3750"/>
    <x v="27"/>
    <x v="2"/>
    <s v="Individual/Scholarship(?)"/>
    <n v="529"/>
    <x v="1"/>
    <x v="0"/>
    <x v="0"/>
    <s v=""/>
    <x v="1"/>
  </r>
  <r>
    <n v="990"/>
    <s v="Charles G. Koch Charitable Foundation_S. Tonge20154500"/>
    <x v="0"/>
    <s v="S. Tonge"/>
    <x v="963"/>
    <n v="4500"/>
    <x v="27"/>
    <x v="2"/>
    <s v="Individual/Scholarship(?)"/>
    <n v="530"/>
    <x v="1"/>
    <x v="0"/>
    <x v="0"/>
    <s v=""/>
    <x v="1"/>
  </r>
  <r>
    <n v="990"/>
    <s v="Charles G. Koch Charitable Foundation_S. Velimtrovic20153750"/>
    <x v="0"/>
    <s v="S. Velimtrovic"/>
    <x v="964"/>
    <n v="3750"/>
    <x v="27"/>
    <x v="2"/>
    <s v="Individual/Scholarship(?)"/>
    <n v="531"/>
    <x v="1"/>
    <x v="0"/>
    <x v="0"/>
    <s v=""/>
    <x v="1"/>
  </r>
  <r>
    <n v="990"/>
    <s v="Charles G. Koch Charitable Foundation_State Policy Network201511738"/>
    <x v="0"/>
    <s v="State Policy Network"/>
    <x v="422"/>
    <n v="11738"/>
    <x v="27"/>
    <x v="2"/>
    <m/>
    <n v="532"/>
    <x v="0"/>
    <x v="0"/>
    <x v="0"/>
    <s v="https://www.desmogblog.com/state-policy-network"/>
    <x v="0"/>
  </r>
  <r>
    <n v="990"/>
    <s v="Charles G. Koch Charitable Foundation_Students for Liberty201530107"/>
    <x v="0"/>
    <s v="Students for Liberty"/>
    <x v="230"/>
    <n v="30107"/>
    <x v="27"/>
    <x v="2"/>
    <m/>
    <n v="533"/>
    <x v="0"/>
    <x v="0"/>
    <x v="0"/>
    <s v="https://www.sourcewatch.org/index.php/Students_for_Liberty"/>
    <x v="2"/>
  </r>
  <r>
    <n v="990"/>
    <s v="Charles G. Koch Charitable Foundation_Sunshine Review DBA State Budget Solutions201513826"/>
    <x v="0"/>
    <s v="Sunshine Review DBA State Budget Solutions"/>
    <x v="449"/>
    <n v="13826"/>
    <x v="27"/>
    <x v="2"/>
    <m/>
    <n v="534"/>
    <x v="0"/>
    <x v="0"/>
    <x v="0"/>
    <s v="https://www.sourcewatch.org/index.php/Sunshine_Review"/>
    <x v="2"/>
  </r>
  <r>
    <n v="990"/>
    <s v="Charles G. Koch Charitable Foundation_T. Boggs20153750"/>
    <x v="0"/>
    <s v="T. Boggs"/>
    <x v="965"/>
    <n v="3750"/>
    <x v="27"/>
    <x v="2"/>
    <s v="Individual/Scholarship(?)"/>
    <n v="535"/>
    <x v="1"/>
    <x v="0"/>
    <x v="0"/>
    <s v=""/>
    <x v="1"/>
  </r>
  <r>
    <n v="990"/>
    <s v="Charles G. Koch Charitable Foundation_T. Fisher20153750"/>
    <x v="0"/>
    <s v="T. Fisher"/>
    <x v="966"/>
    <n v="3750"/>
    <x v="27"/>
    <x v="2"/>
    <s v="Individual/Scholarship(?)"/>
    <n v="536"/>
    <x v="1"/>
    <x v="0"/>
    <x v="0"/>
    <s v=""/>
    <x v="1"/>
  </r>
  <r>
    <n v="990"/>
    <s v="Charles G. Koch Charitable Foundation_T. Jimah20153750"/>
    <x v="0"/>
    <s v="T. Jimah"/>
    <x v="967"/>
    <n v="3750"/>
    <x v="27"/>
    <x v="2"/>
    <s v="Individual/Scholarship(?)"/>
    <n v="537"/>
    <x v="1"/>
    <x v="0"/>
    <x v="0"/>
    <s v=""/>
    <x v="1"/>
  </r>
  <r>
    <n v="990"/>
    <s v="Charles G. Koch Charitable Foundation_T. Mabikacheche20154500"/>
    <x v="0"/>
    <s v="T. Mabikacheche"/>
    <x v="968"/>
    <n v="4500"/>
    <x v="27"/>
    <x v="2"/>
    <s v="Individual/Scholarship(?)"/>
    <n v="538"/>
    <x v="1"/>
    <x v="0"/>
    <x v="0"/>
    <s v=""/>
    <x v="1"/>
  </r>
  <r>
    <n v="990"/>
    <s v="Charles G. Koch Charitable Foundation_T. Markatos20153750"/>
    <x v="0"/>
    <s v="T. Markatos"/>
    <x v="969"/>
    <n v="3750"/>
    <x v="27"/>
    <x v="2"/>
    <s v="Individual/Scholarship(?)"/>
    <n v="539"/>
    <x v="1"/>
    <x v="0"/>
    <x v="0"/>
    <s v=""/>
    <x v="1"/>
  </r>
  <r>
    <n v="990"/>
    <s v="Charles G. Koch Charitable Foundation_T. McNeal20153750"/>
    <x v="0"/>
    <s v="T. McNeal"/>
    <x v="970"/>
    <n v="3750"/>
    <x v="27"/>
    <x v="2"/>
    <s v="Individual/Scholarship(?)"/>
    <n v="540"/>
    <x v="1"/>
    <x v="0"/>
    <x v="0"/>
    <s v=""/>
    <x v="1"/>
  </r>
  <r>
    <n v="990"/>
    <s v="Charles G. Koch Charitable Foundation_T. Murphy20153750"/>
    <x v="0"/>
    <s v="T. Murphy"/>
    <x v="971"/>
    <n v="3750"/>
    <x v="27"/>
    <x v="2"/>
    <s v="Individual/Scholarship(?)"/>
    <n v="541"/>
    <x v="1"/>
    <x v="0"/>
    <x v="0"/>
    <s v=""/>
    <x v="1"/>
  </r>
  <r>
    <n v="990"/>
    <s v="Charles G. Koch Charitable Foundation_T. Prochazka20153750"/>
    <x v="0"/>
    <s v="T. Prochazka"/>
    <x v="972"/>
    <n v="3750"/>
    <x v="27"/>
    <x v="2"/>
    <s v="Individual/Scholarship(?)"/>
    <n v="542"/>
    <x v="1"/>
    <x v="0"/>
    <x v="0"/>
    <s v=""/>
    <x v="1"/>
  </r>
  <r>
    <n v="990"/>
    <s v="Charles G. Koch Charitable Foundation_T. Simons20153750"/>
    <x v="0"/>
    <s v="T. Simons"/>
    <x v="973"/>
    <n v="3750"/>
    <x v="27"/>
    <x v="2"/>
    <s v="Individual/Scholarship(?)"/>
    <n v="543"/>
    <x v="1"/>
    <x v="0"/>
    <x v="0"/>
    <s v=""/>
    <x v="1"/>
  </r>
  <r>
    <n v="990"/>
    <s v="Charles G. Koch Charitable Foundation_T. Tullis20153750"/>
    <x v="0"/>
    <s v="T. Tullis"/>
    <x v="974"/>
    <n v="3750"/>
    <x v="27"/>
    <x v="2"/>
    <s v="Individual/Scholarship(?)"/>
    <n v="544"/>
    <x v="1"/>
    <x v="0"/>
    <x v="0"/>
    <s v=""/>
    <x v="1"/>
  </r>
  <r>
    <n v="990"/>
    <s v="Charles G. Koch Charitable Foundation_T. Worthington20153750"/>
    <x v="0"/>
    <s v="T. Worthington"/>
    <x v="975"/>
    <n v="3750"/>
    <x v="27"/>
    <x v="2"/>
    <s v="Individual/Scholarship(?)"/>
    <n v="545"/>
    <x v="1"/>
    <x v="0"/>
    <x v="0"/>
    <s v=""/>
    <x v="1"/>
  </r>
  <r>
    <n v="990"/>
    <s v="Charles G. Koch Charitable Foundation_Tax Foundation20154800"/>
    <x v="0"/>
    <s v="Tax Foundation"/>
    <x v="119"/>
    <n v="4800"/>
    <x v="27"/>
    <x v="2"/>
    <s v="Individual/Scholarship(?)"/>
    <n v="546"/>
    <x v="0"/>
    <x v="0"/>
    <x v="0"/>
    <s v="http://www.sourcewatch.org/index.php/Tax_Foundation"/>
    <x v="2"/>
  </r>
  <r>
    <n v="990"/>
    <s v="Charles G. Koch Charitable Foundation_TechFreedom201534676"/>
    <x v="0"/>
    <s v="TechFreedom"/>
    <x v="594"/>
    <n v="34676"/>
    <x v="27"/>
    <x v="2"/>
    <m/>
    <n v="547"/>
    <x v="0"/>
    <x v="0"/>
    <x v="0"/>
    <s v=""/>
    <x v="1"/>
  </r>
  <r>
    <n v="990"/>
    <s v="Charles G. Koch Charitable Foundation_The Center on National Labor Policy20159600"/>
    <x v="0"/>
    <s v="The Center on National Labor Policy"/>
    <x v="976"/>
    <n v="9600"/>
    <x v="27"/>
    <x v="2"/>
    <m/>
    <n v="548"/>
    <x v="0"/>
    <x v="0"/>
    <x v="0"/>
    <s v=""/>
    <x v="1"/>
  </r>
  <r>
    <n v="990"/>
    <s v="Charles G. Koch Charitable Foundation_Federalist Society for Law and Public Policy Studies201512676"/>
    <x v="0"/>
    <s v="Federalist Society for Law and Public Policy Studies"/>
    <x v="29"/>
    <n v="12676"/>
    <x v="27"/>
    <x v="2"/>
    <m/>
    <n v="549"/>
    <x v="0"/>
    <x v="0"/>
    <x v="0"/>
    <s v="http://www.sourcewatch.org/index.php/Federalist_Society_for_Law_and_Public_Policy_Studies"/>
    <x v="2"/>
  </r>
  <r>
    <n v="990"/>
    <s v="Charles G. Koch Charitable Foundation_Fund for American Studies20159600"/>
    <x v="0"/>
    <s v="Fund for American Studies"/>
    <x v="116"/>
    <n v="9600"/>
    <x v="27"/>
    <x v="2"/>
    <m/>
    <n v="550"/>
    <x v="0"/>
    <x v="0"/>
    <x v="0"/>
    <s v="https://www.sourcewatch.org/index.php/Fund_for_American_Studies"/>
    <x v="2"/>
  </r>
  <r>
    <n v="990"/>
    <s v="Charles G. Koch Charitable Foundation_Heritage Foundation, The20153480"/>
    <x v="0"/>
    <s v="Heritage Foundation, The"/>
    <x v="4"/>
    <n v="3480"/>
    <x v="27"/>
    <x v="2"/>
    <m/>
    <n v="551"/>
    <x v="0"/>
    <x v="0"/>
    <x v="0"/>
    <s v="https://www.desmogblog.com/heritage-foundation"/>
    <x v="0"/>
  </r>
  <r>
    <n v="990"/>
    <s v="Charles G. Koch Charitable Foundation_The Jack Kemp Foundation20154800"/>
    <x v="0"/>
    <s v="The Jack Kemp Foundation"/>
    <x v="977"/>
    <n v="4800"/>
    <x v="27"/>
    <x v="2"/>
    <m/>
    <n v="552"/>
    <x v="0"/>
    <x v="0"/>
    <x v="0"/>
    <s v=""/>
    <x v="1"/>
  </r>
  <r>
    <n v="990"/>
    <s v="Charles G. Koch Charitable Foundation_V. Collins20153750"/>
    <x v="0"/>
    <s v="V. Collins"/>
    <x v="978"/>
    <n v="3750"/>
    <x v="27"/>
    <x v="2"/>
    <s v="Individual/Scholarship(?)"/>
    <n v="553"/>
    <x v="1"/>
    <x v="0"/>
    <x v="0"/>
    <s v=""/>
    <x v="1"/>
  </r>
  <r>
    <n v="990"/>
    <s v="Charles G. Koch Charitable Foundation_V. Ratiu20153750"/>
    <x v="0"/>
    <s v="V. Ratiu"/>
    <x v="979"/>
    <n v="3750"/>
    <x v="27"/>
    <x v="2"/>
    <s v="Individual/Scholarship(?)"/>
    <n v="554"/>
    <x v="1"/>
    <x v="0"/>
    <x v="0"/>
    <s v=""/>
    <x v="1"/>
  </r>
  <r>
    <n v="990"/>
    <s v="Charles G. Koch Charitable Foundation_Victims of Communism Memorial Foundation201527962"/>
    <x v="0"/>
    <s v="Victims of Communism Memorial Foundation"/>
    <x v="239"/>
    <n v="27962"/>
    <x v="27"/>
    <x v="2"/>
    <m/>
    <n v="555"/>
    <x v="0"/>
    <x v="0"/>
    <x v="0"/>
    <s v="https://www.sourcewatch.org/index.php/Victims_of_Communism_Memorial_Foundation"/>
    <x v="2"/>
  </r>
  <r>
    <n v="990"/>
    <s v="Charles G. Koch Charitable Foundation_W. Brady20155500"/>
    <x v="0"/>
    <s v="W. Brady"/>
    <x v="980"/>
    <n v="5500"/>
    <x v="27"/>
    <x v="2"/>
    <s v="Individual/Scholarship(?)"/>
    <n v="556"/>
    <x v="1"/>
    <x v="0"/>
    <x v="0"/>
    <s v=""/>
    <x v="1"/>
  </r>
  <r>
    <n v="990"/>
    <s v="Charles G. Koch Charitable Foundation_W. Stinson20154200"/>
    <x v="0"/>
    <s v="W. Stinson"/>
    <x v="981"/>
    <n v="4200"/>
    <x v="27"/>
    <x v="2"/>
    <s v="Individual/Scholarship(?)"/>
    <n v="557"/>
    <x v="1"/>
    <x v="0"/>
    <x v="0"/>
    <s v=""/>
    <x v="1"/>
  </r>
  <r>
    <n v="990"/>
    <s v="Charles G. Koch Charitable Foundation_W. Watt20154500"/>
    <x v="0"/>
    <s v="W. Watt"/>
    <x v="982"/>
    <n v="4500"/>
    <x v="27"/>
    <x v="2"/>
    <s v="Individual/Scholarship(?)"/>
    <n v="558"/>
    <x v="1"/>
    <x v="0"/>
    <x v="0"/>
    <s v=""/>
    <x v="1"/>
  </r>
  <r>
    <n v="990"/>
    <s v="Charles G. Koch Charitable Foundation_W. Weitzel20153150"/>
    <x v="0"/>
    <s v="W. Weitzel"/>
    <x v="983"/>
    <n v="3150"/>
    <x v="27"/>
    <x v="2"/>
    <s v="Individual/Scholarship(?)"/>
    <n v="559"/>
    <x v="1"/>
    <x v="0"/>
    <x v="0"/>
    <s v=""/>
    <x v="1"/>
  </r>
  <r>
    <n v="990"/>
    <s v="Charles G. Koch Charitable Foundation_Y. Liu20154500"/>
    <x v="0"/>
    <s v="Y. Liu"/>
    <x v="984"/>
    <n v="4500"/>
    <x v="27"/>
    <x v="2"/>
    <s v="Individual/Scholarship(?)"/>
    <n v="560"/>
    <x v="1"/>
    <x v="0"/>
    <x v="0"/>
    <s v=""/>
    <x v="1"/>
  </r>
  <r>
    <n v="990"/>
    <s v="Charles G. Koch Charitable Foundation_Y. Mao20153750"/>
    <x v="0"/>
    <s v="Y. Mao"/>
    <x v="985"/>
    <n v="3750"/>
    <x v="27"/>
    <x v="2"/>
    <s v="Individual/Scholarship(?)"/>
    <n v="561"/>
    <x v="1"/>
    <x v="0"/>
    <x v="0"/>
    <s v=""/>
    <x v="1"/>
  </r>
  <r>
    <n v="990"/>
    <s v="Charles G. Koch Charitable Foundation_Y. Ping20154500"/>
    <x v="0"/>
    <s v="Y. Ping"/>
    <x v="986"/>
    <n v="4500"/>
    <x v="27"/>
    <x v="2"/>
    <s v="Individual/Scholarship(?)"/>
    <n v="562"/>
    <x v="1"/>
    <x v="0"/>
    <x v="0"/>
    <s v=""/>
    <x v="1"/>
  </r>
  <r>
    <n v="990"/>
    <s v="Charles G. Koch Charitable Foundation_Y. Wang20153750"/>
    <x v="0"/>
    <s v="Y. Wang"/>
    <x v="987"/>
    <n v="3750"/>
    <x v="27"/>
    <x v="2"/>
    <s v="Individual/Scholarship(?)"/>
    <n v="563"/>
    <x v="1"/>
    <x v="0"/>
    <x v="0"/>
    <s v=""/>
    <x v="1"/>
  </r>
  <r>
    <n v="990"/>
    <s v="Charles G. Koch Charitable Foundation_Young Americans for Liberty201546200"/>
    <x v="0"/>
    <s v="Young Americans for Liberty"/>
    <x v="442"/>
    <n v="46200"/>
    <x v="27"/>
    <x v="2"/>
    <m/>
    <n v="564"/>
    <x v="0"/>
    <x v="0"/>
    <x v="0"/>
    <s v="https://www.sourcewatch.org/index.php/Young_Americans_for_Liberty"/>
    <x v="2"/>
  </r>
  <r>
    <n v="990"/>
    <s v="Charles G. Koch Charitable Foundation_Z. Pruitt20153750"/>
    <x v="0"/>
    <s v="Z. Pruitt"/>
    <x v="988"/>
    <n v="3750"/>
    <x v="27"/>
    <x v="2"/>
    <s v="Individual/Scholarship(?)"/>
    <n v="565"/>
    <x v="1"/>
    <x v="0"/>
    <x v="0"/>
    <s v=""/>
    <x v="1"/>
  </r>
  <r>
    <n v="990"/>
    <s v="Charles G. Koch Charitable Foundation_Z. Silverman20153750"/>
    <x v="0"/>
    <s v="Z. Silverman"/>
    <x v="989"/>
    <n v="3750"/>
    <x v="27"/>
    <x v="2"/>
    <s v="Individual/Scholarship(?)"/>
    <n v="566"/>
    <x v="1"/>
    <x v="0"/>
    <x v="0"/>
    <s v=""/>
    <x v="1"/>
  </r>
  <r>
    <n v="990"/>
    <s v="Charles G. Koch Charitable Foundation_American Ideas Institute2016138750"/>
    <x v="0"/>
    <s v="American Ideas Institute"/>
    <x v="716"/>
    <n v="138750"/>
    <x v="28"/>
    <x v="2"/>
    <m/>
    <n v="1"/>
    <x v="0"/>
    <x v="0"/>
    <x v="0"/>
    <s v=""/>
    <x v="1"/>
  </r>
  <r>
    <n v="990"/>
    <s v="Charles G. Koch Charitable Foundation_Cochrane20163060"/>
    <x v="0"/>
    <s v="Cochrane"/>
    <x v="990"/>
    <n v="3060"/>
    <x v="28"/>
    <x v="2"/>
    <s v="Individual/Scholarship(?)"/>
    <n v="2"/>
    <x v="1"/>
    <x v="0"/>
    <x v="0"/>
    <s v=""/>
    <x v="1"/>
  </r>
  <r>
    <n v="990"/>
    <s v="Charles G. Koch Charitable Foundation_TechFreedom201636672"/>
    <x v="0"/>
    <s v="TechFreedom"/>
    <x v="594"/>
    <n v="36672"/>
    <x v="28"/>
    <x v="2"/>
    <m/>
    <n v="3"/>
    <x v="0"/>
    <x v="0"/>
    <x v="0"/>
    <s v=""/>
    <x v="1"/>
  </r>
  <r>
    <n v="990"/>
    <s v="Charles G. Koch Charitable Foundation_Aquino20165135"/>
    <x v="0"/>
    <s v="Aquino"/>
    <x v="991"/>
    <n v="5135"/>
    <x v="28"/>
    <x v="2"/>
    <s v="Individual/Scholarship(?)"/>
    <n v="4"/>
    <x v="1"/>
    <x v="0"/>
    <x v="0"/>
    <s v=""/>
    <x v="1"/>
  </r>
  <r>
    <n v="990"/>
    <s v="Charles G. Koch Charitable Foundation_Fund for American Studies201634750"/>
    <x v="0"/>
    <s v="Fund for American Studies"/>
    <x v="116"/>
    <n v="34750"/>
    <x v="28"/>
    <x v="2"/>
    <m/>
    <n v="5"/>
    <x v="0"/>
    <x v="0"/>
    <x v="0"/>
    <s v="https://www.sourcewatch.org/index.php/Fund_for_American_Studies"/>
    <x v="2"/>
  </r>
  <r>
    <n v="990"/>
    <s v="Charles G. Koch Charitable Foundation_Baca20165418"/>
    <x v="0"/>
    <s v="Baca"/>
    <x v="992"/>
    <n v="5418"/>
    <x v="28"/>
    <x v="2"/>
    <s v="Individual/Scholarship(?)"/>
    <n v="6"/>
    <x v="1"/>
    <x v="0"/>
    <x v="0"/>
    <s v=""/>
    <x v="1"/>
  </r>
  <r>
    <n v="990"/>
    <s v="Charles G. Koch Charitable Foundation_Malek20164914"/>
    <x v="0"/>
    <s v="Malek"/>
    <x v="993"/>
    <n v="4914"/>
    <x v="28"/>
    <x v="2"/>
    <s v="Individual/Scholarship(?)"/>
    <n v="7"/>
    <x v="1"/>
    <x v="0"/>
    <x v="0"/>
    <s v=""/>
    <x v="1"/>
  </r>
  <r>
    <n v="990"/>
    <s v="Charles G. Koch Charitable Foundation_Rodriguez20165135"/>
    <x v="0"/>
    <s v="Rodriguez"/>
    <x v="994"/>
    <n v="5135"/>
    <x v="28"/>
    <x v="2"/>
    <s v="Individual/Scholarship(?)"/>
    <n v="8"/>
    <x v="1"/>
    <x v="0"/>
    <x v="0"/>
    <s v=""/>
    <x v="1"/>
  </r>
  <r>
    <n v="990"/>
    <s v="Charles G. Koch Charitable Foundation_Todd20163060"/>
    <x v="0"/>
    <s v="Todd"/>
    <x v="995"/>
    <n v="3060"/>
    <x v="28"/>
    <x v="2"/>
    <s v="Individual/Scholarship(?)"/>
    <n v="9"/>
    <x v="1"/>
    <x v="0"/>
    <x v="0"/>
    <s v=""/>
    <x v="1"/>
  </r>
  <r>
    <n v="990"/>
    <s v="Charles G. Koch Charitable Foundation_Southern Methodist University2016107500"/>
    <x v="0"/>
    <s v="Southern Methodist University"/>
    <x v="303"/>
    <n v="107500"/>
    <x v="28"/>
    <x v="2"/>
    <m/>
    <n v="10"/>
    <x v="0"/>
    <x v="1"/>
    <x v="0"/>
    <s v=""/>
    <x v="1"/>
  </r>
  <r>
    <n v="990"/>
    <s v="Charles G. Koch Charitable Foundation_Saint Katherine College20168000"/>
    <x v="0"/>
    <s v="Saint Katherine College"/>
    <x v="996"/>
    <n v="8000"/>
    <x v="28"/>
    <x v="2"/>
    <m/>
    <n v="11"/>
    <x v="0"/>
    <x v="1"/>
    <x v="0"/>
    <s v=""/>
    <x v="1"/>
  </r>
  <r>
    <n v="990"/>
    <s v="Charles G. Koch Charitable Foundation_University of Missouri - Columbia201610000"/>
    <x v="0"/>
    <s v="University of Missouri - Columbia"/>
    <x v="193"/>
    <n v="10000"/>
    <x v="28"/>
    <x v="2"/>
    <m/>
    <n v="12"/>
    <x v="0"/>
    <x v="1"/>
    <x v="0"/>
    <s v=""/>
    <x v="1"/>
  </r>
  <r>
    <n v="990"/>
    <s v="Charles G. Koch Charitable Foundation_Federalist Society for Law and Public Policy Studies2016365000"/>
    <x v="0"/>
    <s v="Federalist Society for Law and Public Policy Studies"/>
    <x v="29"/>
    <n v="365000"/>
    <x v="28"/>
    <x v="2"/>
    <m/>
    <n v="13"/>
    <x v="0"/>
    <x v="0"/>
    <x v="0"/>
    <s v="http://www.sourcewatch.org/index.php/Federalist_Society_for_Law_and_Public_Policy_Studies"/>
    <x v="2"/>
  </r>
  <r>
    <n v="990"/>
    <s v="Charles G. Koch Charitable Foundation_Alexander Hamilton Institute for the Study of Western Civilization201622000"/>
    <x v="0"/>
    <s v="Alexander Hamilton Institute for the Study of Western Civilization"/>
    <x v="243"/>
    <n v="22000"/>
    <x v="28"/>
    <x v="2"/>
    <m/>
    <n v="14"/>
    <x v="0"/>
    <x v="0"/>
    <x v="0"/>
    <s v=""/>
    <x v="1"/>
  </r>
  <r>
    <n v="990"/>
    <s v="Charles G. Koch Charitable Foundation_North Carolina State University201652664"/>
    <x v="0"/>
    <s v="North Carolina State University"/>
    <x v="283"/>
    <n v="52664"/>
    <x v="28"/>
    <x v="2"/>
    <m/>
    <n v="15"/>
    <x v="0"/>
    <x v="1"/>
    <x v="0"/>
    <s v=""/>
    <x v="1"/>
  </r>
  <r>
    <n v="990"/>
    <s v="Charles G. Koch Charitable Foundation_Young Voices20165000"/>
    <x v="0"/>
    <s v="Young Voices"/>
    <x v="997"/>
    <n v="5000"/>
    <x v="28"/>
    <x v="2"/>
    <m/>
    <n v="16"/>
    <x v="0"/>
    <x v="0"/>
    <x v="0"/>
    <s v="https://www.sourcewatch.org/index.php/Young_Voices"/>
    <x v="2"/>
  </r>
  <r>
    <n v="990"/>
    <s v="Charles G. Koch Charitable Foundation_Pearson20163060"/>
    <x v="0"/>
    <s v="Pearson"/>
    <x v="998"/>
    <n v="3060"/>
    <x v="28"/>
    <x v="2"/>
    <s v="Individual/Scholarship(?)"/>
    <n v="17"/>
    <x v="1"/>
    <x v="0"/>
    <x v="0"/>
    <s v=""/>
    <x v="1"/>
  </r>
  <r>
    <n v="990"/>
    <s v="Charles G. Koch Charitable Foundation_Princeton University20163600"/>
    <x v="0"/>
    <s v="Princeton University"/>
    <x v="765"/>
    <n v="3600"/>
    <x v="28"/>
    <x v="2"/>
    <m/>
    <n v="18"/>
    <x v="0"/>
    <x v="1"/>
    <x v="0"/>
    <s v=""/>
    <x v="1"/>
  </r>
  <r>
    <n v="990"/>
    <s v="Charles G. Koch Charitable Foundation_University of Missouri - St Louis201630000"/>
    <x v="0"/>
    <s v="University of Missouri - St Louis"/>
    <x v="193"/>
    <n v="30000"/>
    <x v="28"/>
    <x v="2"/>
    <m/>
    <n v="19"/>
    <x v="0"/>
    <x v="1"/>
    <x v="0"/>
    <s v=""/>
    <x v="1"/>
  </r>
  <r>
    <n v="990"/>
    <s v="Charles G. Koch Charitable Foundation_Estancia Valley Classical Academy Foundation201621199"/>
    <x v="0"/>
    <s v="Estancia Valley Classical Academy Foundation"/>
    <x v="999"/>
    <n v="21199"/>
    <x v="28"/>
    <x v="2"/>
    <m/>
    <n v="20"/>
    <x v="0"/>
    <x v="1"/>
    <x v="0"/>
    <s v=""/>
    <x v="1"/>
  </r>
  <r>
    <n v="990"/>
    <s v="Charles G. Koch Charitable Foundation_Schmid20163060"/>
    <x v="0"/>
    <s v="Schmid"/>
    <x v="1000"/>
    <n v="3060"/>
    <x v="28"/>
    <x v="2"/>
    <s v="Individual/Scholarship(?)"/>
    <n v="21"/>
    <x v="1"/>
    <x v="0"/>
    <x v="0"/>
    <s v=""/>
    <x v="1"/>
  </r>
  <r>
    <n v="990"/>
    <s v="Charles G. Koch Charitable Foundation_University of Hong Kong201655000"/>
    <x v="0"/>
    <s v="University of Hong Kong"/>
    <x v="1001"/>
    <n v="55000"/>
    <x v="28"/>
    <x v="2"/>
    <m/>
    <n v="22"/>
    <x v="0"/>
    <x v="1"/>
    <x v="0"/>
    <s v=""/>
    <x v="1"/>
  </r>
  <r>
    <n v="990"/>
    <s v="Charles G. Koch Charitable Foundation_Otten20162835"/>
    <x v="0"/>
    <s v="Otten"/>
    <x v="1002"/>
    <n v="2835"/>
    <x v="28"/>
    <x v="2"/>
    <s v="Individual/Scholarship(?)"/>
    <n v="23"/>
    <x v="1"/>
    <x v="0"/>
    <x v="0"/>
    <s v=""/>
    <x v="1"/>
  </r>
  <r>
    <n v="990"/>
    <s v="Charles G. Koch Charitable Foundation_Genc20165229"/>
    <x v="0"/>
    <s v="Genc"/>
    <x v="1003"/>
    <n v="5229"/>
    <x v="28"/>
    <x v="2"/>
    <s v="Individual/Scholarship(?)"/>
    <n v="24"/>
    <x v="1"/>
    <x v="0"/>
    <x v="0"/>
    <s v=""/>
    <x v="1"/>
  </r>
  <r>
    <n v="990"/>
    <s v="Charles G. Koch Charitable Foundation_Hutton20165293"/>
    <x v="0"/>
    <s v="Hutton"/>
    <x v="1004"/>
    <n v="5293"/>
    <x v="28"/>
    <x v="2"/>
    <s v="Individual/Scholarship(?)"/>
    <n v="25"/>
    <x v="1"/>
    <x v="0"/>
    <x v="0"/>
    <s v=""/>
    <x v="1"/>
  </r>
  <r>
    <n v="990"/>
    <s v="Charles G. Koch Charitable Foundation_Murray State University20169266"/>
    <x v="0"/>
    <s v="Murray State University"/>
    <x v="410"/>
    <n v="9266"/>
    <x v="28"/>
    <x v="2"/>
    <m/>
    <n v="26"/>
    <x v="0"/>
    <x v="1"/>
    <x v="0"/>
    <s v=""/>
    <x v="1"/>
  </r>
  <r>
    <n v="990"/>
    <s v="Charles G. Koch Charitable Foundation_Roanoke College20164600"/>
    <x v="0"/>
    <s v="Roanoke College"/>
    <x v="490"/>
    <n v="4600"/>
    <x v="28"/>
    <x v="2"/>
    <m/>
    <n v="27"/>
    <x v="0"/>
    <x v="1"/>
    <x v="0"/>
    <s v=""/>
    <x v="1"/>
  </r>
  <r>
    <n v="990"/>
    <s v="Charles G. Koch Charitable Foundation_Fiscal Challenge201626000"/>
    <x v="0"/>
    <s v="Fiscal Challenge"/>
    <x v="1005"/>
    <n v="26000"/>
    <x v="28"/>
    <x v="2"/>
    <m/>
    <n v="28"/>
    <x v="0"/>
    <x v="0"/>
    <x v="0"/>
    <s v=""/>
    <x v="1"/>
  </r>
  <r>
    <n v="990"/>
    <s v="Charles G. Koch Charitable Foundation_University of Texas - Austin2016114000"/>
    <x v="0"/>
    <s v="University of Texas - Austin"/>
    <x v="139"/>
    <n v="114000"/>
    <x v="28"/>
    <x v="2"/>
    <m/>
    <n v="29"/>
    <x v="0"/>
    <x v="1"/>
    <x v="0"/>
    <s v=""/>
    <x v="1"/>
  </r>
  <r>
    <n v="990"/>
    <s v="Charles G. Koch Charitable Foundation_Town20163251"/>
    <x v="0"/>
    <s v="Town"/>
    <x v="1006"/>
    <n v="3251"/>
    <x v="28"/>
    <x v="2"/>
    <s v="Individual/Scholarship(?)"/>
    <n v="30"/>
    <x v="1"/>
    <x v="0"/>
    <x v="0"/>
    <s v=""/>
    <x v="1"/>
  </r>
  <r>
    <n v="990"/>
    <s v="Charles G. Koch Charitable Foundation_Institute for American Values201610000"/>
    <x v="0"/>
    <s v="Institute for American Values"/>
    <x v="1007"/>
    <n v="10000"/>
    <x v="28"/>
    <x v="2"/>
    <m/>
    <n v="31"/>
    <x v="0"/>
    <x v="0"/>
    <x v="0"/>
    <s v=""/>
    <x v="1"/>
  </r>
  <r>
    <n v="990"/>
    <s v="Charles G. Koch Charitable Foundation_St Mary's College of Maryland Foundation201614500"/>
    <x v="0"/>
    <s v="St Mary's College of Maryland Foundation"/>
    <x v="421"/>
    <n v="14500"/>
    <x v="28"/>
    <x v="2"/>
    <m/>
    <n v="32"/>
    <x v="0"/>
    <x v="1"/>
    <x v="0"/>
    <s v=""/>
    <x v="1"/>
  </r>
  <r>
    <n v="990"/>
    <s v="Charles G. Koch Charitable Foundation_Anderson University20168400"/>
    <x v="0"/>
    <s v="Anderson University"/>
    <x v="1008"/>
    <n v="8400"/>
    <x v="28"/>
    <x v="2"/>
    <m/>
    <n v="33"/>
    <x v="0"/>
    <x v="1"/>
    <x v="0"/>
    <s v=""/>
    <x v="1"/>
  </r>
  <r>
    <n v="990"/>
    <s v="Charles G. Koch Charitable Foundation_Clark20165135"/>
    <x v="0"/>
    <s v="Clark"/>
    <x v="1009"/>
    <n v="5135"/>
    <x v="28"/>
    <x v="2"/>
    <s v="Individual/Scholarship(?)"/>
    <n v="34"/>
    <x v="1"/>
    <x v="0"/>
    <x v="0"/>
    <s v=""/>
    <x v="1"/>
  </r>
  <r>
    <n v="990"/>
    <s v="Charles G. Koch Charitable Foundation_DeBerry20165355"/>
    <x v="0"/>
    <s v="DeBerry"/>
    <x v="1010"/>
    <n v="5355"/>
    <x v="28"/>
    <x v="2"/>
    <s v="Individual/Scholarship(?)"/>
    <n v="35"/>
    <x v="1"/>
    <x v="0"/>
    <x v="0"/>
    <s v=""/>
    <x v="1"/>
  </r>
  <r>
    <n v="990"/>
    <s v="Charles G. Koch Charitable Foundation_Civitas Institute, John William Pope201610000"/>
    <x v="0"/>
    <s v="Civitas Institute, John William Pope"/>
    <x v="742"/>
    <n v="10000"/>
    <x v="28"/>
    <x v="2"/>
    <m/>
    <n v="36"/>
    <x v="0"/>
    <x v="0"/>
    <x v="0"/>
    <s v="http://www.sourcewatch.org/index.php/John_William_Pope_Civitas_Institute"/>
    <x v="2"/>
  </r>
  <r>
    <n v="990"/>
    <s v="Charles G. Koch Charitable Foundation_LaGrange College20161000"/>
    <x v="0"/>
    <s v="LaGrange College"/>
    <x v="548"/>
    <n v="1000"/>
    <x v="28"/>
    <x v="2"/>
    <m/>
    <n v="37"/>
    <x v="0"/>
    <x v="1"/>
    <x v="0"/>
    <s v=""/>
    <x v="1"/>
  </r>
  <r>
    <n v="990"/>
    <s v="Charles G. Koch Charitable Foundation_Willoughby20163060"/>
    <x v="0"/>
    <s v="Willoughby"/>
    <x v="1011"/>
    <n v="3060"/>
    <x v="28"/>
    <x v="2"/>
    <s v="Individual/Scholarship(?)"/>
    <n v="38"/>
    <x v="1"/>
    <x v="0"/>
    <x v="0"/>
    <s v=""/>
    <x v="1"/>
  </r>
  <r>
    <n v="990"/>
    <s v="Charles G. Koch Charitable Foundation_College of the Sequoias Foundation20166000"/>
    <x v="0"/>
    <s v="College of the Sequoias Foundation"/>
    <x v="525"/>
    <n v="6000"/>
    <x v="28"/>
    <x v="2"/>
    <m/>
    <n v="39"/>
    <x v="0"/>
    <x v="1"/>
    <x v="0"/>
    <s v=""/>
    <x v="1"/>
  </r>
  <r>
    <n v="990"/>
    <s v="Charles G. Koch Charitable Foundation_Parker20164005"/>
    <x v="0"/>
    <s v="Parker"/>
    <x v="1012"/>
    <n v="4005"/>
    <x v="28"/>
    <x v="2"/>
    <s v="Individual/Scholarship(?)"/>
    <n v="40"/>
    <x v="1"/>
    <x v="0"/>
    <x v="0"/>
    <s v=""/>
    <x v="1"/>
  </r>
  <r>
    <n v="990"/>
    <s v="Charles G. Koch Charitable Foundation_George Mason University Foundation201613399270"/>
    <x v="0"/>
    <s v="George Mason University Foundation"/>
    <x v="22"/>
    <n v="13399270"/>
    <x v="28"/>
    <x v="2"/>
    <m/>
    <n v="41"/>
    <x v="0"/>
    <x v="1"/>
    <x v="0"/>
    <s v=""/>
    <x v="1"/>
  </r>
  <r>
    <n v="990"/>
    <s v="Charles G. Koch Charitable Foundation_Rutigliano20163232"/>
    <x v="0"/>
    <s v="Rutigliano"/>
    <x v="1013"/>
    <n v="3232"/>
    <x v="28"/>
    <x v="2"/>
    <s v="Individual/Scholarship(?)"/>
    <n v="42"/>
    <x v="1"/>
    <x v="0"/>
    <x v="0"/>
    <s v=""/>
    <x v="1"/>
  </r>
  <r>
    <n v="990"/>
    <s v="Charles G. Koch Charitable Foundation_Free to Choose Network201633000"/>
    <x v="0"/>
    <s v="Free to Choose Network"/>
    <x v="222"/>
    <n v="33000"/>
    <x v="28"/>
    <x v="2"/>
    <m/>
    <n v="43"/>
    <x v="0"/>
    <x v="0"/>
    <x v="0"/>
    <s v="https://www.desmogblog.com/free-choose-network"/>
    <x v="0"/>
  </r>
  <r>
    <n v="990"/>
    <s v="Charles G. Koch Charitable Foundation_Bethlehem College &amp; Seminary20163250"/>
    <x v="0"/>
    <s v="Bethlehem College &amp; Seminary"/>
    <x v="1014"/>
    <n v="3250"/>
    <x v="28"/>
    <x v="2"/>
    <m/>
    <n v="44"/>
    <x v="0"/>
    <x v="1"/>
    <x v="0"/>
    <s v=""/>
    <x v="1"/>
  </r>
  <r>
    <n v="990"/>
    <s v="Charles G. Koch Charitable Foundation_Ladies of Liberty Alliance20163469"/>
    <x v="0"/>
    <s v="Ladies of Liberty Alliance"/>
    <x v="593"/>
    <n v="3469"/>
    <x v="28"/>
    <x v="2"/>
    <m/>
    <n v="45"/>
    <x v="0"/>
    <x v="0"/>
    <x v="0"/>
    <s v=""/>
    <x v="1"/>
  </r>
  <r>
    <n v="990"/>
    <s v="Charles G. Koch Charitable Foundation_Baker20164005"/>
    <x v="0"/>
    <s v="Baker"/>
    <x v="1015"/>
    <n v="4005"/>
    <x v="28"/>
    <x v="2"/>
    <s v="Individual/Scholarship(?)"/>
    <n v="46"/>
    <x v="1"/>
    <x v="0"/>
    <x v="0"/>
    <s v=""/>
    <x v="1"/>
  </r>
  <r>
    <n v="990"/>
    <s v="Charles G. Koch Charitable Foundation_Meleta20163060"/>
    <x v="0"/>
    <s v="Meleta"/>
    <x v="1016"/>
    <n v="3060"/>
    <x v="28"/>
    <x v="2"/>
    <s v="Individual/Scholarship(?)"/>
    <n v="47"/>
    <x v="1"/>
    <x v="0"/>
    <x v="0"/>
    <s v=""/>
    <x v="1"/>
  </r>
  <r>
    <n v="990"/>
    <s v="Charles G. Koch Charitable Foundation_Hoggle20165418"/>
    <x v="0"/>
    <s v="Hoggle"/>
    <x v="1017"/>
    <n v="5418"/>
    <x v="28"/>
    <x v="2"/>
    <s v="Individual/Scholarship(?)"/>
    <n v="48"/>
    <x v="1"/>
    <x v="0"/>
    <x v="0"/>
    <s v=""/>
    <x v="1"/>
  </r>
  <r>
    <n v="990"/>
    <s v="Charles G. Koch Charitable Foundation_Unlocking DOORS201630000"/>
    <x v="0"/>
    <s v="Unlocking DOORS"/>
    <x v="1018"/>
    <n v="30000"/>
    <x v="28"/>
    <x v="2"/>
    <m/>
    <n v="49"/>
    <x v="0"/>
    <x v="0"/>
    <x v="0"/>
    <s v=""/>
    <x v="1"/>
  </r>
  <r>
    <n v="990"/>
    <s v="Charles G. Koch Charitable Foundation_Rutgers The State University of New Jersey2016100000"/>
    <x v="0"/>
    <s v="Rutgers The State University of New Jersey"/>
    <x v="761"/>
    <n v="100000"/>
    <x v="28"/>
    <x v="2"/>
    <m/>
    <n v="50"/>
    <x v="0"/>
    <x v="1"/>
    <x v="0"/>
    <s v=""/>
    <x v="1"/>
  </r>
  <r>
    <n v="990"/>
    <s v="Charles G. Koch Charitable Foundation_Competitive Enterprise Institute201611500"/>
    <x v="0"/>
    <s v="Competitive Enterprise Institute"/>
    <x v="28"/>
    <n v="11500"/>
    <x v="28"/>
    <x v="2"/>
    <m/>
    <n v="51"/>
    <x v="0"/>
    <x v="0"/>
    <x v="0"/>
    <s v="https://www.desmogblog.com/competitive-enterprise-institute"/>
    <x v="0"/>
  </r>
  <r>
    <n v="990"/>
    <s v="Charles G. Koch Charitable Foundation_Crouse20163060"/>
    <x v="0"/>
    <s v="Crouse"/>
    <x v="1019"/>
    <n v="3060"/>
    <x v="28"/>
    <x v="2"/>
    <s v="Individual/Scholarship(?)"/>
    <n v="52"/>
    <x v="1"/>
    <x v="0"/>
    <x v="0"/>
    <s v=""/>
    <x v="1"/>
  </r>
  <r>
    <n v="990"/>
    <s v="Charles G. Koch Charitable Foundation_North Dakota State University2016367000"/>
    <x v="0"/>
    <s v="North Dakota State University"/>
    <x v="485"/>
    <n v="367000"/>
    <x v="28"/>
    <x v="2"/>
    <m/>
    <n v="53"/>
    <x v="0"/>
    <x v="1"/>
    <x v="0"/>
    <s v=""/>
    <x v="1"/>
  </r>
  <r>
    <n v="990"/>
    <s v="Charles G. Koch Charitable Foundation_Kastner20165293"/>
    <x v="0"/>
    <s v="Kastner"/>
    <x v="1020"/>
    <n v="5293"/>
    <x v="28"/>
    <x v="2"/>
    <s v="Individual/Scholarship(?)"/>
    <n v="54"/>
    <x v="1"/>
    <x v="0"/>
    <x v="0"/>
    <s v=""/>
    <x v="1"/>
  </r>
  <r>
    <n v="990"/>
    <s v="Charles G. Koch Charitable Foundation_Carneglia20162835"/>
    <x v="0"/>
    <s v="Carneglia"/>
    <x v="1021"/>
    <n v="2835"/>
    <x v="28"/>
    <x v="2"/>
    <s v="Individual/Scholarship(?)"/>
    <n v="55"/>
    <x v="1"/>
    <x v="0"/>
    <x v="0"/>
    <s v=""/>
    <x v="1"/>
  </r>
  <r>
    <n v="990"/>
    <s v="Charles G. Koch Charitable Foundation_Mackinac Center for Public Policy2016105000"/>
    <x v="0"/>
    <s v="Mackinac Center for Public Policy"/>
    <x v="145"/>
    <n v="105000"/>
    <x v="28"/>
    <x v="2"/>
    <m/>
    <n v="56"/>
    <x v="0"/>
    <x v="0"/>
    <x v="0"/>
    <s v="https://www.desmogblog.com/mackinac-center-public-policy"/>
    <x v="0"/>
  </r>
  <r>
    <n v="990"/>
    <s v="Charles G. Koch Charitable Foundation_Wake Forest University2016316600"/>
    <x v="0"/>
    <s v="Wake Forest University"/>
    <x v="240"/>
    <n v="316600"/>
    <x v="28"/>
    <x v="2"/>
    <m/>
    <n v="57"/>
    <x v="0"/>
    <x v="1"/>
    <x v="0"/>
    <s v=""/>
    <x v="1"/>
  </r>
  <r>
    <n v="990"/>
    <s v="Charles G. Koch Charitable Foundation_Rummel20163213"/>
    <x v="0"/>
    <s v="Rummel"/>
    <x v="1022"/>
    <n v="3213"/>
    <x v="28"/>
    <x v="2"/>
    <s v="Individual/Scholarship(?)"/>
    <n v="58"/>
    <x v="1"/>
    <x v="0"/>
    <x v="0"/>
    <s v=""/>
    <x v="1"/>
  </r>
  <r>
    <n v="990"/>
    <s v="Charles G. Koch Charitable Foundation_Lowrance20163060"/>
    <x v="0"/>
    <s v="Lowrance"/>
    <x v="1023"/>
    <n v="3060"/>
    <x v="28"/>
    <x v="2"/>
    <s v="Individual/Scholarship(?)"/>
    <n v="59"/>
    <x v="1"/>
    <x v="0"/>
    <x v="0"/>
    <s v=""/>
    <x v="1"/>
  </r>
  <r>
    <n v="990"/>
    <s v="Charles G. Koch Charitable Foundation_Strata Policy, Inc20161677500"/>
    <x v="0"/>
    <s v="Strata Policy, Inc"/>
    <x v="571"/>
    <n v="1677500"/>
    <x v="28"/>
    <x v="2"/>
    <m/>
    <n v="60"/>
    <x v="0"/>
    <x v="0"/>
    <x v="0"/>
    <s v=""/>
    <x v="1"/>
  </r>
  <r>
    <n v="990"/>
    <s v="Charles G. Koch Charitable Foundation_Murphy20168222"/>
    <x v="0"/>
    <s v="Murphy"/>
    <x v="1024"/>
    <n v="8222"/>
    <x v="28"/>
    <x v="2"/>
    <s v="Individual/Scholarship(?)"/>
    <n v="61"/>
    <x v="1"/>
    <x v="0"/>
    <x v="0"/>
    <s v=""/>
    <x v="1"/>
  </r>
  <r>
    <n v="990"/>
    <s v="Charles G. Koch Charitable Foundation_College of the Holy Cross201611000"/>
    <x v="0"/>
    <s v="College of the Holy Cross"/>
    <x v="460"/>
    <n v="11000"/>
    <x v="28"/>
    <x v="2"/>
    <m/>
    <n v="62"/>
    <x v="0"/>
    <x v="1"/>
    <x v="0"/>
    <s v=""/>
    <x v="1"/>
  </r>
  <r>
    <n v="990"/>
    <s v="Charles G. Koch Charitable Foundation_Students for Liberty201618653"/>
    <x v="0"/>
    <s v="Students for Liberty"/>
    <x v="230"/>
    <n v="18653"/>
    <x v="28"/>
    <x v="2"/>
    <m/>
    <n v="63"/>
    <x v="0"/>
    <x v="0"/>
    <x v="0"/>
    <s v="https://www.sourcewatch.org/index.php/Students_for_Liberty"/>
    <x v="2"/>
  </r>
  <r>
    <n v="990"/>
    <s v="Charles G. Koch Charitable Foundation_Rehbein20165418"/>
    <x v="0"/>
    <s v="Rehbein"/>
    <x v="1025"/>
    <n v="5418"/>
    <x v="28"/>
    <x v="2"/>
    <s v="Individual/Scholarship(?)"/>
    <n v="64"/>
    <x v="1"/>
    <x v="0"/>
    <x v="0"/>
    <s v=""/>
    <x v="1"/>
  </r>
  <r>
    <n v="990"/>
    <s v="Charles G. Koch Charitable Foundation_St Vincent College201658500"/>
    <x v="0"/>
    <s v="St Vincent College"/>
    <x v="305"/>
    <n v="58500"/>
    <x v="28"/>
    <x v="2"/>
    <m/>
    <n v="65"/>
    <x v="0"/>
    <x v="1"/>
    <x v="0"/>
    <s v=""/>
    <x v="1"/>
  </r>
  <r>
    <n v="990"/>
    <s v="Charles G. Koch Charitable Foundation_United Negro College Fund2016204000"/>
    <x v="0"/>
    <s v="United Negro College Fund"/>
    <x v="1026"/>
    <n v="204000"/>
    <x v="28"/>
    <x v="2"/>
    <m/>
    <n v="66"/>
    <x v="0"/>
    <x v="1"/>
    <x v="0"/>
    <s v=""/>
    <x v="1"/>
  </r>
  <r>
    <n v="990"/>
    <s v="Charles G. Koch Charitable Foundation_Hatley20163060"/>
    <x v="0"/>
    <s v="Hatley"/>
    <x v="1027"/>
    <n v="3060"/>
    <x v="28"/>
    <x v="2"/>
    <s v="Individual/Scholarship(?)"/>
    <n v="67"/>
    <x v="1"/>
    <x v="0"/>
    <x v="0"/>
    <s v=""/>
    <x v="1"/>
  </r>
  <r>
    <n v="990"/>
    <s v="Charles G. Koch Charitable Foundation_American Council of Trustees and Alumni201628832"/>
    <x v="0"/>
    <s v="American Council of Trustees and Alumni"/>
    <x v="195"/>
    <n v="28832"/>
    <x v="28"/>
    <x v="2"/>
    <m/>
    <n v="68"/>
    <x v="0"/>
    <x v="0"/>
    <x v="0"/>
    <s v="https://www.sourcewatch.org/index.php/American_Council_of_Trustees_and_Alumni"/>
    <x v="2"/>
  </r>
  <r>
    <n v="990"/>
    <s v="Charles G. Koch Charitable Foundation_Gibson2016540"/>
    <x v="0"/>
    <s v="Gibson"/>
    <x v="1028"/>
    <n v="540"/>
    <x v="28"/>
    <x v="2"/>
    <s v="Individual/Scholarship(?)"/>
    <n v="69"/>
    <x v="1"/>
    <x v="0"/>
    <x v="0"/>
    <s v=""/>
    <x v="1"/>
  </r>
  <r>
    <n v="990"/>
    <s v="Charles G. Koch Charitable Foundation_Bergida20164914"/>
    <x v="0"/>
    <s v="Bergida"/>
    <x v="1029"/>
    <n v="4914"/>
    <x v="28"/>
    <x v="2"/>
    <s v="Individual/Scholarship(?)"/>
    <n v="70"/>
    <x v="1"/>
    <x v="0"/>
    <x v="0"/>
    <s v=""/>
    <x v="1"/>
  </r>
  <r>
    <n v="990"/>
    <s v="Charles G. Koch Charitable Foundation_Duke University2016185796"/>
    <x v="0"/>
    <s v="Duke University"/>
    <x v="265"/>
    <n v="185796"/>
    <x v="28"/>
    <x v="2"/>
    <m/>
    <n v="71"/>
    <x v="0"/>
    <x v="1"/>
    <x v="0"/>
    <s v=""/>
    <x v="1"/>
  </r>
  <r>
    <n v="990"/>
    <s v="Charles G. Koch Charitable Foundation_Crawford20164005"/>
    <x v="0"/>
    <s v="Crawford"/>
    <x v="1030"/>
    <n v="4005"/>
    <x v="28"/>
    <x v="2"/>
    <s v="Individual/Scholarship(?)"/>
    <n v="72"/>
    <x v="1"/>
    <x v="0"/>
    <x v="0"/>
    <s v=""/>
    <x v="1"/>
  </r>
  <r>
    <n v="990"/>
    <s v="Charles G. Koch Charitable Foundation_Sriraman20163060"/>
    <x v="0"/>
    <s v="Sriraman"/>
    <x v="1031"/>
    <n v="3060"/>
    <x v="28"/>
    <x v="2"/>
    <s v="Individual/Scholarship(?)"/>
    <n v="73"/>
    <x v="1"/>
    <x v="0"/>
    <x v="0"/>
    <s v=""/>
    <x v="1"/>
  </r>
  <r>
    <n v="990"/>
    <s v="Charles G. Koch Charitable Foundation_Southern Illinois University - Carbondale201611500"/>
    <x v="0"/>
    <s v="Southern Illinois University - Carbondale"/>
    <x v="302"/>
    <n v="11500"/>
    <x v="28"/>
    <x v="2"/>
    <m/>
    <n v="74"/>
    <x v="0"/>
    <x v="1"/>
    <x v="0"/>
    <s v=""/>
    <x v="1"/>
  </r>
  <r>
    <n v="990"/>
    <s v="Charles G. Koch Charitable Foundation_President and Fellows of Harvard College2016162540"/>
    <x v="0"/>
    <s v="President and Fellows of Harvard College"/>
    <x v="1032"/>
    <n v="162540"/>
    <x v="28"/>
    <x v="2"/>
    <m/>
    <n v="75"/>
    <x v="0"/>
    <x v="1"/>
    <x v="0"/>
    <s v=""/>
    <x v="1"/>
  </r>
  <r>
    <n v="990"/>
    <s v="Charles G. Koch Charitable Foundation_Huisman20163138"/>
    <x v="0"/>
    <s v="Huisman"/>
    <x v="1033"/>
    <n v="3138"/>
    <x v="28"/>
    <x v="2"/>
    <s v="Individual/Scholarship(?)"/>
    <n v="76"/>
    <x v="1"/>
    <x v="0"/>
    <x v="0"/>
    <s v=""/>
    <x v="1"/>
  </r>
  <r>
    <n v="990"/>
    <s v="Charles G. Koch Charitable Foundation_University of Idaho Foundation201674000"/>
    <x v="0"/>
    <s v="University of Idaho Foundation"/>
    <x v="1034"/>
    <n v="74000"/>
    <x v="28"/>
    <x v="2"/>
    <m/>
    <n v="77"/>
    <x v="0"/>
    <x v="1"/>
    <x v="0"/>
    <s v=""/>
    <x v="1"/>
  </r>
  <r>
    <n v="990"/>
    <s v="Charles G. Koch Charitable Foundation_Rockford University201614000"/>
    <x v="0"/>
    <s v="Rockford University"/>
    <x v="565"/>
    <n v="14000"/>
    <x v="28"/>
    <x v="2"/>
    <m/>
    <n v="78"/>
    <x v="0"/>
    <x v="1"/>
    <x v="0"/>
    <s v=""/>
    <x v="1"/>
  </r>
  <r>
    <n v="990"/>
    <s v="Charles G. Koch Charitable Foundation_Florida Atlantic University Foundation201632000"/>
    <x v="0"/>
    <s v="Florida Atlantic University Foundation"/>
    <x v="464"/>
    <n v="32000"/>
    <x v="28"/>
    <x v="2"/>
    <m/>
    <n v="79"/>
    <x v="0"/>
    <x v="1"/>
    <x v="0"/>
    <s v=""/>
    <x v="1"/>
  </r>
  <r>
    <n v="990"/>
    <s v="Charles G. Koch Charitable Foundation_Acton Institute for the Study of Religion and Liberty2016191000"/>
    <x v="0"/>
    <s v="Acton Institute for the Study of Religion and Liberty"/>
    <x v="40"/>
    <n v="191000"/>
    <x v="28"/>
    <x v="2"/>
    <m/>
    <n v="80"/>
    <x v="0"/>
    <x v="0"/>
    <x v="0"/>
    <s v="https://www.desmogblog.com/acton-institute"/>
    <x v="0"/>
  </r>
  <r>
    <n v="990"/>
    <s v="Charles G. Koch Charitable Foundation_Martinez20165418"/>
    <x v="0"/>
    <s v="Martinez"/>
    <x v="1035"/>
    <n v="5418"/>
    <x v="28"/>
    <x v="2"/>
    <s v="Individual/Scholarship(?)"/>
    <n v="81"/>
    <x v="1"/>
    <x v="0"/>
    <x v="0"/>
    <s v=""/>
    <x v="1"/>
  </r>
  <r>
    <n v="990"/>
    <s v="Charles G. Koch Charitable Foundation_Drury University201614000"/>
    <x v="0"/>
    <s v="Drury University"/>
    <x v="1036"/>
    <n v="14000"/>
    <x v="28"/>
    <x v="2"/>
    <m/>
    <n v="82"/>
    <x v="0"/>
    <x v="1"/>
    <x v="0"/>
    <s v=""/>
    <x v="1"/>
  </r>
  <r>
    <n v="990"/>
    <s v="Charles G. Koch Charitable Foundation_Stanford Law School201690000"/>
    <x v="0"/>
    <s v="Stanford Law School"/>
    <x v="570"/>
    <n v="90000"/>
    <x v="28"/>
    <x v="2"/>
    <m/>
    <n v="83"/>
    <x v="0"/>
    <x v="1"/>
    <x v="0"/>
    <s v=""/>
    <x v="1"/>
  </r>
  <r>
    <n v="990"/>
    <s v="Charles G. Koch Charitable Foundation_Cato Institute20162480000"/>
    <x v="0"/>
    <s v="Cato Institute"/>
    <x v="2"/>
    <n v="2480000"/>
    <x v="28"/>
    <x v="2"/>
    <m/>
    <n v="84"/>
    <x v="0"/>
    <x v="0"/>
    <x v="0"/>
    <s v="https://www.desmogblog.com/cato-institute"/>
    <x v="0"/>
  </r>
  <r>
    <n v="990"/>
    <s v="Charles G. Koch Charitable Foundation_Harvey20164005"/>
    <x v="0"/>
    <s v="Harvey"/>
    <x v="1037"/>
    <n v="4005"/>
    <x v="28"/>
    <x v="2"/>
    <s v="Individual/Scholarship(?)"/>
    <n v="85"/>
    <x v="1"/>
    <x v="0"/>
    <x v="0"/>
    <s v=""/>
    <x v="1"/>
  </r>
  <r>
    <n v="990"/>
    <s v="Charles G. Koch Charitable Foundation_Risinger20163060"/>
    <x v="0"/>
    <s v="Risinger"/>
    <x v="1038"/>
    <n v="3060"/>
    <x v="28"/>
    <x v="2"/>
    <s v="Individual/Scholarship(?)"/>
    <n v="86"/>
    <x v="1"/>
    <x v="0"/>
    <x v="0"/>
    <s v=""/>
    <x v="1"/>
  </r>
  <r>
    <n v="990"/>
    <s v="Charles G. Koch Charitable Foundation_Zhao2016390"/>
    <x v="0"/>
    <s v="Zhao"/>
    <x v="1039"/>
    <n v="390"/>
    <x v="28"/>
    <x v="2"/>
    <s v="Individual/Scholarship(?)"/>
    <n v="87"/>
    <x v="1"/>
    <x v="0"/>
    <x v="0"/>
    <s v=""/>
    <x v="1"/>
  </r>
  <r>
    <n v="990"/>
    <s v="Charles G. Koch Charitable Foundation_Musser20162835"/>
    <x v="0"/>
    <s v="Musser"/>
    <x v="1040"/>
    <n v="2835"/>
    <x v="28"/>
    <x v="2"/>
    <s v="Individual/Scholarship(?)"/>
    <n v="88"/>
    <x v="1"/>
    <x v="0"/>
    <x v="0"/>
    <s v=""/>
    <x v="1"/>
  </r>
  <r>
    <n v="990"/>
    <s v="Charles G. Koch Charitable Foundation_Hayhurst2016540"/>
    <x v="0"/>
    <s v="Hayhurst"/>
    <x v="1041"/>
    <n v="540"/>
    <x v="28"/>
    <x v="2"/>
    <s v="Individual/Scholarship(?)"/>
    <n v="89"/>
    <x v="1"/>
    <x v="0"/>
    <x v="0"/>
    <s v=""/>
    <x v="1"/>
  </r>
  <r>
    <n v="990"/>
    <s v="Charles G. Koch Charitable Foundation_Goda20163060"/>
    <x v="0"/>
    <s v="Goda"/>
    <x v="1042"/>
    <n v="3060"/>
    <x v="28"/>
    <x v="2"/>
    <s v="Individual/Scholarship(?)"/>
    <n v="90"/>
    <x v="1"/>
    <x v="0"/>
    <x v="0"/>
    <s v=""/>
    <x v="1"/>
  </r>
  <r>
    <n v="990"/>
    <s v="Charles G. Koch Charitable Foundation_Alili20165135"/>
    <x v="0"/>
    <s v="Alili"/>
    <x v="1043"/>
    <n v="5135"/>
    <x v="28"/>
    <x v="2"/>
    <s v="Individual/Scholarship(?)"/>
    <n v="91"/>
    <x v="1"/>
    <x v="0"/>
    <x v="0"/>
    <s v=""/>
    <x v="1"/>
  </r>
  <r>
    <n v="990"/>
    <s v="Charles G. Koch Charitable Foundation_Malone University201611000"/>
    <x v="0"/>
    <s v="Malone University"/>
    <x v="551"/>
    <n v="11000"/>
    <x v="28"/>
    <x v="2"/>
    <m/>
    <n v="92"/>
    <x v="0"/>
    <x v="1"/>
    <x v="0"/>
    <s v=""/>
    <x v="1"/>
  </r>
  <r>
    <n v="990"/>
    <s v="Charles G. Koch Charitable Foundation_University of Arizona Foundation2016103000"/>
    <x v="0"/>
    <s v="University of Arizona Foundation"/>
    <x v="233"/>
    <n v="103000"/>
    <x v="28"/>
    <x v="2"/>
    <m/>
    <n v="93"/>
    <x v="0"/>
    <x v="1"/>
    <x v="0"/>
    <s v=""/>
    <x v="1"/>
  </r>
  <r>
    <n v="990"/>
    <s v="Charles G. Koch Charitable Foundation_Fraser Institute, The2016200000"/>
    <x v="0"/>
    <s v="Fraser Institute, The"/>
    <x v="47"/>
    <n v="200000"/>
    <x v="28"/>
    <x v="2"/>
    <m/>
    <n v="94"/>
    <x v="0"/>
    <x v="0"/>
    <x v="0"/>
    <s v="https://www.desmogblog.com/fraser-institute"/>
    <x v="0"/>
  </r>
  <r>
    <n v="990"/>
    <s v="Charles G. Koch Charitable Foundation_Hughes20164914"/>
    <x v="0"/>
    <s v="Hughes"/>
    <x v="1044"/>
    <n v="4914"/>
    <x v="28"/>
    <x v="2"/>
    <s v="Individual/Scholarship(?)"/>
    <n v="95"/>
    <x v="1"/>
    <x v="0"/>
    <x v="0"/>
    <s v=""/>
    <x v="1"/>
  </r>
  <r>
    <n v="990"/>
    <s v="Charles G. Koch Charitable Foundation_Horn20163232"/>
    <x v="0"/>
    <s v="Horn"/>
    <x v="1045"/>
    <n v="3232"/>
    <x v="28"/>
    <x v="2"/>
    <s v="Individual/Scholarship(?)"/>
    <n v="96"/>
    <x v="1"/>
    <x v="0"/>
    <x v="0"/>
    <s v=""/>
    <x v="1"/>
  </r>
  <r>
    <n v="990"/>
    <s v="Charles G. Koch Charitable Foundation_University of Rochester20165000"/>
    <x v="0"/>
    <s v="University of Rochester"/>
    <x v="236"/>
    <n v="5000"/>
    <x v="28"/>
    <x v="2"/>
    <m/>
    <n v="97"/>
    <x v="0"/>
    <x v="1"/>
    <x v="0"/>
    <s v=""/>
    <x v="1"/>
  </r>
  <r>
    <n v="990"/>
    <s v="Charles G. Koch Charitable Foundation_Jeffers20162835"/>
    <x v="0"/>
    <s v="Jeffers"/>
    <x v="1046"/>
    <n v="2835"/>
    <x v="28"/>
    <x v="2"/>
    <s v="Individual/Scholarship(?)"/>
    <n v="98"/>
    <x v="1"/>
    <x v="0"/>
    <x v="0"/>
    <s v=""/>
    <x v="1"/>
  </r>
  <r>
    <n v="990"/>
    <s v="Charles G. Koch Charitable Foundation_Foundation for Individual Rights in Education2016600000"/>
    <x v="0"/>
    <s v="Foundation for Individual Rights in Education"/>
    <x v="174"/>
    <n v="600000"/>
    <x v="28"/>
    <x v="2"/>
    <m/>
    <n v="99"/>
    <x v="0"/>
    <x v="0"/>
    <x v="0"/>
    <s v=""/>
    <x v="1"/>
  </r>
  <r>
    <n v="990"/>
    <s v="Charles G. Koch Charitable Foundation_Crosser20163060"/>
    <x v="0"/>
    <s v="Crosser"/>
    <x v="1047"/>
    <n v="3060"/>
    <x v="28"/>
    <x v="2"/>
    <s v="Individual/Scholarship(?)"/>
    <n v="100"/>
    <x v="1"/>
    <x v="0"/>
    <x v="0"/>
    <s v=""/>
    <x v="1"/>
  </r>
  <r>
    <n v="990"/>
    <s v="Charles G. Koch Charitable Foundation_Texas Tech University Foundation20163364000"/>
    <x v="0"/>
    <s v="Texas Tech University Foundation"/>
    <x v="497"/>
    <n v="3364000"/>
    <x v="28"/>
    <x v="2"/>
    <m/>
    <n v="101"/>
    <x v="0"/>
    <x v="1"/>
    <x v="0"/>
    <s v=""/>
    <x v="1"/>
  </r>
  <r>
    <n v="990"/>
    <s v="Charles G. Koch Charitable Foundation_Blomfield20165135"/>
    <x v="0"/>
    <s v="Blomfield"/>
    <x v="1048"/>
    <n v="5135"/>
    <x v="28"/>
    <x v="2"/>
    <s v="Individual/Scholarship(?)"/>
    <n v="102"/>
    <x v="1"/>
    <x v="0"/>
    <x v="0"/>
    <s v=""/>
    <x v="1"/>
  </r>
  <r>
    <n v="990"/>
    <s v="Charles G. Koch Charitable Foundation_University of Virginia's College at Wise Foundation201612000"/>
    <x v="0"/>
    <s v="University of Virginia's College at Wise Foundation"/>
    <x v="373"/>
    <n v="12000"/>
    <x v="28"/>
    <x v="2"/>
    <m/>
    <n v="103"/>
    <x v="0"/>
    <x v="1"/>
    <x v="0"/>
    <s v=""/>
    <x v="1"/>
  </r>
  <r>
    <n v="990"/>
    <s v="Charles G. Koch Charitable Foundation_Center for Independent Thought201640000"/>
    <x v="0"/>
    <s v="Center for Independent Thought"/>
    <x v="41"/>
    <n v="40000"/>
    <x v="28"/>
    <x v="2"/>
    <m/>
    <n v="104"/>
    <x v="0"/>
    <x v="0"/>
    <x v="0"/>
    <s v="https://www.desmogblog.com/john-stossel"/>
    <x v="0"/>
  </r>
  <r>
    <n v="990"/>
    <s v="Charles G. Koch Charitable Foundation_Greenlee School of Journalism &amp; Communication20168100"/>
    <x v="0"/>
    <s v="Greenlee School of Journalism &amp; Communication"/>
    <x v="740"/>
    <n v="8100"/>
    <x v="28"/>
    <x v="2"/>
    <m/>
    <n v="105"/>
    <x v="0"/>
    <x v="1"/>
    <x v="0"/>
    <s v=""/>
    <x v="1"/>
  </r>
  <r>
    <n v="990"/>
    <s v="Charles G. Koch Charitable Foundation_Aquinas College20162000"/>
    <x v="0"/>
    <s v="Aquinas College"/>
    <x v="1049"/>
    <n v="2000"/>
    <x v="28"/>
    <x v="2"/>
    <m/>
    <n v="106"/>
    <x v="0"/>
    <x v="1"/>
    <x v="0"/>
    <s v=""/>
    <x v="1"/>
  </r>
  <r>
    <n v="990"/>
    <s v="Charles G. Koch Charitable Foundation_Zhu20167749"/>
    <x v="0"/>
    <s v="Zhu"/>
    <x v="1050"/>
    <n v="7749"/>
    <x v="28"/>
    <x v="2"/>
    <s v="Individual/Scholarship(?)"/>
    <n v="107"/>
    <x v="1"/>
    <x v="0"/>
    <x v="0"/>
    <s v=""/>
    <x v="1"/>
  </r>
  <r>
    <n v="990"/>
    <s v="Charles G. Koch Charitable Foundation_McDermott20163060"/>
    <x v="0"/>
    <s v="McDermott"/>
    <x v="1051"/>
    <n v="3060"/>
    <x v="28"/>
    <x v="2"/>
    <s v="Individual/Scholarship(?)"/>
    <n v="108"/>
    <x v="1"/>
    <x v="0"/>
    <x v="0"/>
    <s v=""/>
    <x v="1"/>
  </r>
  <r>
    <n v="990"/>
    <s v="Charles G. Koch Charitable Foundation_Hart20163060"/>
    <x v="0"/>
    <s v="Hart"/>
    <x v="1052"/>
    <n v="3060"/>
    <x v="28"/>
    <x v="2"/>
    <s v="Individual/Scholarship(?)"/>
    <n v="109"/>
    <x v="1"/>
    <x v="0"/>
    <x v="0"/>
    <s v=""/>
    <x v="1"/>
  </r>
  <r>
    <n v="990"/>
    <s v="Charles G. Koch Charitable Foundation_California State University - Fresno Foundation20167500"/>
    <x v="0"/>
    <s v="California State University - Fresno Foundation"/>
    <x v="262"/>
    <n v="7500"/>
    <x v="28"/>
    <x v="2"/>
    <m/>
    <n v="110"/>
    <x v="0"/>
    <x v="1"/>
    <x v="0"/>
    <s v=""/>
    <x v="1"/>
  </r>
  <r>
    <n v="990"/>
    <s v="Charles G. Koch Charitable Foundation_UCLA Foundation201615000"/>
    <x v="0"/>
    <s v="UCLA Foundation"/>
    <x v="234"/>
    <n v="15000"/>
    <x v="28"/>
    <x v="2"/>
    <m/>
    <n v="111"/>
    <x v="0"/>
    <x v="1"/>
    <x v="0"/>
    <s v=""/>
    <x v="1"/>
  </r>
  <r>
    <n v="990"/>
    <s v="Charles G. Koch Charitable Foundation_Kennesaw State University Research &amp; Service Foundation20167500"/>
    <x v="0"/>
    <s v="Kennesaw State University Research &amp; Service Foundation"/>
    <x v="400"/>
    <n v="7500"/>
    <x v="28"/>
    <x v="2"/>
    <m/>
    <n v="112"/>
    <x v="0"/>
    <x v="1"/>
    <x v="0"/>
    <s v=""/>
    <x v="1"/>
  </r>
  <r>
    <n v="990"/>
    <s v="Charles G. Koch Charitable Foundation_Prison Fellowship Ministries2016100000"/>
    <x v="0"/>
    <s v="Prison Fellowship Ministries"/>
    <x v="941"/>
    <n v="100000"/>
    <x v="28"/>
    <x v="2"/>
    <m/>
    <n v="113"/>
    <x v="0"/>
    <x v="0"/>
    <x v="0"/>
    <s v="https://www.sourcewatch.org/index.php/Prison_Fellowship"/>
    <x v="2"/>
  </r>
  <r>
    <n v="990"/>
    <s v="Charles G. Koch Charitable Foundation_Grodnik20163278"/>
    <x v="0"/>
    <s v="Grodnik"/>
    <x v="1053"/>
    <n v="3278"/>
    <x v="28"/>
    <x v="2"/>
    <s v="Individual/Scholarship(?)"/>
    <n v="114"/>
    <x v="1"/>
    <x v="0"/>
    <x v="0"/>
    <s v=""/>
    <x v="1"/>
  </r>
  <r>
    <n v="990"/>
    <s v="Charles G. Koch Charitable Foundation_Jensen20162835"/>
    <x v="0"/>
    <s v="Jensen"/>
    <x v="1054"/>
    <n v="2835"/>
    <x v="28"/>
    <x v="2"/>
    <s v="Individual/Scholarship(?)"/>
    <n v="115"/>
    <x v="1"/>
    <x v="0"/>
    <x v="0"/>
    <s v=""/>
    <x v="1"/>
  </r>
  <r>
    <n v="990"/>
    <s v="Charles G. Koch Charitable Foundation_Manhattan Institute for Policy Research2016225000"/>
    <x v="0"/>
    <s v="Manhattan Institute for Policy Research"/>
    <x v="406"/>
    <n v="225000"/>
    <x v="28"/>
    <x v="2"/>
    <m/>
    <n v="116"/>
    <x v="0"/>
    <x v="0"/>
    <x v="0"/>
    <s v="https://www.desmogblog.com/manhattan-institute-policy-research"/>
    <x v="0"/>
  </r>
  <r>
    <n v="990"/>
    <s v="Charles G. Koch Charitable Foundation_Linley20164005"/>
    <x v="0"/>
    <s v="Linley"/>
    <x v="1055"/>
    <n v="4005"/>
    <x v="28"/>
    <x v="2"/>
    <s v="Individual/Scholarship(?)"/>
    <n v="117"/>
    <x v="1"/>
    <x v="0"/>
    <x v="0"/>
    <s v=""/>
    <x v="1"/>
  </r>
  <r>
    <n v="990"/>
    <s v="Charles G. Koch Charitable Foundation_Montana State University2016793380"/>
    <x v="0"/>
    <s v="Montana State University"/>
    <x v="159"/>
    <n v="793380"/>
    <x v="28"/>
    <x v="2"/>
    <m/>
    <n v="118"/>
    <x v="0"/>
    <x v="1"/>
    <x v="0"/>
    <s v=""/>
    <x v="1"/>
  </r>
  <r>
    <n v="990"/>
    <s v="Charles G. Koch Charitable Foundation_McKendree University201614000"/>
    <x v="0"/>
    <s v="McKendree University"/>
    <x v="350"/>
    <n v="14000"/>
    <x v="28"/>
    <x v="2"/>
    <m/>
    <n v="119"/>
    <x v="0"/>
    <x v="1"/>
    <x v="0"/>
    <s v=""/>
    <x v="1"/>
  </r>
  <r>
    <n v="990"/>
    <s v="Charles G. Koch Charitable Foundation_Ohio University Foundation2016117600"/>
    <x v="0"/>
    <s v="Ohio University Foundation"/>
    <x v="289"/>
    <n v="117600"/>
    <x v="28"/>
    <x v="2"/>
    <m/>
    <n v="120"/>
    <x v="0"/>
    <x v="1"/>
    <x v="0"/>
    <s v=""/>
    <x v="1"/>
  </r>
  <r>
    <n v="990"/>
    <s v="Charles G. Koch Charitable Foundation_Yoo20164005"/>
    <x v="0"/>
    <s v="Yoo"/>
    <x v="1056"/>
    <n v="4005"/>
    <x v="28"/>
    <x v="2"/>
    <s v="Individual/Scholarship(?)"/>
    <n v="121"/>
    <x v="1"/>
    <x v="0"/>
    <x v="0"/>
    <s v=""/>
    <x v="1"/>
  </r>
  <r>
    <n v="990"/>
    <s v="Charles G. Koch Charitable Foundation_Association of Private Enterprise Education201660000"/>
    <x v="0"/>
    <s v="Association of Private Enterprise Education"/>
    <x v="147"/>
    <n v="60000"/>
    <x v="28"/>
    <x v="2"/>
    <m/>
    <n v="122"/>
    <x v="0"/>
    <x v="0"/>
    <x v="0"/>
    <s v=""/>
    <x v="1"/>
  </r>
  <r>
    <n v="990"/>
    <s v="Charles G. Koch Charitable Foundation_Reade20164005"/>
    <x v="0"/>
    <s v="Reade"/>
    <x v="1057"/>
    <n v="4005"/>
    <x v="28"/>
    <x v="2"/>
    <s v="Individual/Scholarship(?)"/>
    <n v="123"/>
    <x v="1"/>
    <x v="0"/>
    <x v="0"/>
    <s v=""/>
    <x v="1"/>
  </r>
  <r>
    <n v="990"/>
    <s v="Charles G. Koch Charitable Foundation_John Locke Foundation201630000"/>
    <x v="0"/>
    <s v="John Locke Foundation"/>
    <x v="92"/>
    <n v="30000"/>
    <x v="28"/>
    <x v="2"/>
    <m/>
    <n v="124"/>
    <x v="0"/>
    <x v="0"/>
    <x v="0"/>
    <s v="https://www.desmogblog.com/john-locke-foundation"/>
    <x v="0"/>
  </r>
  <r>
    <n v="990"/>
    <s v="Charles G. Koch Charitable Foundation_Mediate20163555"/>
    <x v="0"/>
    <s v="Mediate"/>
    <x v="1058"/>
    <n v="3555"/>
    <x v="28"/>
    <x v="2"/>
    <s v="Individual/Scholarship(?)"/>
    <n v="125"/>
    <x v="1"/>
    <x v="0"/>
    <x v="0"/>
    <s v=""/>
    <x v="1"/>
  </r>
  <r>
    <n v="990"/>
    <s v="Charles G. Koch Charitable Foundation_City College Fund201615000"/>
    <x v="0"/>
    <s v="City College Fund"/>
    <x v="1059"/>
    <n v="15000"/>
    <x v="28"/>
    <x v="2"/>
    <m/>
    <n v="126"/>
    <x v="0"/>
    <x v="1"/>
    <x v="0"/>
    <s v=""/>
    <x v="1"/>
  </r>
  <r>
    <n v="990"/>
    <s v="Charles G. Koch Charitable Foundation_Goff20162835"/>
    <x v="0"/>
    <s v="Goff"/>
    <x v="1060"/>
    <n v="2835"/>
    <x v="28"/>
    <x v="2"/>
    <s v="Individual/Scholarship(?)"/>
    <n v="127"/>
    <x v="1"/>
    <x v="0"/>
    <x v="0"/>
    <s v=""/>
    <x v="1"/>
  </r>
  <r>
    <n v="990"/>
    <s v="Charles G. Koch Charitable Foundation_Marshall University Foundation20167000"/>
    <x v="0"/>
    <s v="Marshall University Foundation"/>
    <x v="1061"/>
    <n v="7000"/>
    <x v="28"/>
    <x v="2"/>
    <m/>
    <n v="128"/>
    <x v="0"/>
    <x v="1"/>
    <x v="0"/>
    <s v=""/>
    <x v="1"/>
  </r>
  <r>
    <n v="990"/>
    <s v="Charles G. Koch Charitable Foundation_Florida State University Foundation2016819136"/>
    <x v="0"/>
    <s v="Florida State University Foundation"/>
    <x v="156"/>
    <n v="819136"/>
    <x v="28"/>
    <x v="2"/>
    <m/>
    <n v="129"/>
    <x v="0"/>
    <x v="1"/>
    <x v="0"/>
    <s v=""/>
    <x v="1"/>
  </r>
  <r>
    <n v="990"/>
    <s v="Charles G. Koch Charitable Foundation_University of Georgia201610700"/>
    <x v="0"/>
    <s v="University of Georgia"/>
    <x v="578"/>
    <n v="10700"/>
    <x v="28"/>
    <x v="2"/>
    <m/>
    <n v="130"/>
    <x v="0"/>
    <x v="1"/>
    <x v="0"/>
    <s v=""/>
    <x v="1"/>
  </r>
  <r>
    <n v="990"/>
    <s v="Charles G. Koch Charitable Foundation_Bowling Green State University Foundation201644760"/>
    <x v="0"/>
    <s v="Bowling Green State University Foundation"/>
    <x v="1"/>
    <n v="44760"/>
    <x v="28"/>
    <x v="2"/>
    <m/>
    <n v="131"/>
    <x v="0"/>
    <x v="1"/>
    <x v="0"/>
    <s v=""/>
    <x v="1"/>
  </r>
  <r>
    <n v="990"/>
    <s v="Charles G. Koch Charitable Foundation_Cornerstone Schools201625000"/>
    <x v="0"/>
    <s v="Cornerstone Schools"/>
    <x v="527"/>
    <n v="25000"/>
    <x v="28"/>
    <x v="2"/>
    <m/>
    <n v="132"/>
    <x v="0"/>
    <x v="1"/>
    <x v="0"/>
    <s v=""/>
    <x v="1"/>
  </r>
  <r>
    <n v="990"/>
    <s v="Charles G. Koch Charitable Foundation_Birkofer20163060"/>
    <x v="0"/>
    <s v="Birkofer"/>
    <x v="1062"/>
    <n v="3060"/>
    <x v="28"/>
    <x v="2"/>
    <s v="Individual/Scholarship(?)"/>
    <n v="133"/>
    <x v="1"/>
    <x v="0"/>
    <x v="0"/>
    <s v=""/>
    <x v="1"/>
  </r>
  <r>
    <n v="990"/>
    <s v="Charles G. Koch Charitable Foundation_Colgate University20164800"/>
    <x v="0"/>
    <s v="Colgate University"/>
    <x v="258"/>
    <n v="4800"/>
    <x v="28"/>
    <x v="2"/>
    <m/>
    <n v="134"/>
    <x v="0"/>
    <x v="1"/>
    <x v="0"/>
    <s v=""/>
    <x v="1"/>
  </r>
  <r>
    <n v="990"/>
    <s v="Charles G. Koch Charitable Foundation_Miles20163060"/>
    <x v="0"/>
    <s v="Miles"/>
    <x v="1063"/>
    <n v="3060"/>
    <x v="28"/>
    <x v="2"/>
    <s v="Individual/Scholarship(?)"/>
    <n v="135"/>
    <x v="1"/>
    <x v="0"/>
    <x v="0"/>
    <s v=""/>
    <x v="1"/>
  </r>
  <r>
    <n v="990"/>
    <s v="Charles G. Koch Charitable Foundation_University of North Carolina - Greensboro20167500"/>
    <x v="0"/>
    <s v="University of North Carolina - Greensboro"/>
    <x v="319"/>
    <n v="7500"/>
    <x v="28"/>
    <x v="2"/>
    <m/>
    <n v="136"/>
    <x v="0"/>
    <x v="1"/>
    <x v="0"/>
    <s v=""/>
    <x v="1"/>
  </r>
  <r>
    <n v="990"/>
    <s v="Charles G. Koch Charitable Foundation_Free State Project20165000"/>
    <x v="0"/>
    <s v="Free State Project"/>
    <x v="1064"/>
    <n v="5000"/>
    <x v="28"/>
    <x v="2"/>
    <m/>
    <n v="137"/>
    <x v="0"/>
    <x v="0"/>
    <x v="0"/>
    <s v=""/>
    <x v="1"/>
  </r>
  <r>
    <n v="990"/>
    <s v="Charles G. Koch Charitable Foundation_George Washington University2016322035"/>
    <x v="0"/>
    <s v="George Washington University"/>
    <x v="267"/>
    <n v="322035"/>
    <x v="28"/>
    <x v="2"/>
    <m/>
    <n v="138"/>
    <x v="0"/>
    <x v="1"/>
    <x v="0"/>
    <s v=""/>
    <x v="1"/>
  </r>
  <r>
    <n v="990"/>
    <s v="Charles G. Koch Charitable Foundation_Dakota Wesleyan University201623000"/>
    <x v="0"/>
    <s v="Dakota Wesleyan University"/>
    <x v="1065"/>
    <n v="23000"/>
    <x v="28"/>
    <x v="2"/>
    <m/>
    <n v="139"/>
    <x v="0"/>
    <x v="1"/>
    <x v="0"/>
    <s v=""/>
    <x v="1"/>
  </r>
  <r>
    <n v="990"/>
    <s v="Charles G. Koch Charitable Foundation_Research Foundation for the State University of New York201638390"/>
    <x v="0"/>
    <s v="Research Foundation for the State University of New York"/>
    <x v="294"/>
    <n v="38390"/>
    <x v="28"/>
    <x v="2"/>
    <m/>
    <n v="140"/>
    <x v="0"/>
    <x v="1"/>
    <x v="0"/>
    <s v=""/>
    <x v="1"/>
  </r>
  <r>
    <n v="990"/>
    <s v="Charles G. Koch Charitable Foundation_Vaitsblit20163251"/>
    <x v="0"/>
    <s v="Vaitsblit"/>
    <x v="1066"/>
    <n v="3251"/>
    <x v="28"/>
    <x v="2"/>
    <s v="Individual/Scholarship(?)"/>
    <n v="141"/>
    <x v="1"/>
    <x v="0"/>
    <x v="0"/>
    <s v=""/>
    <x v="1"/>
  </r>
  <r>
    <n v="990"/>
    <s v="Charles G. Koch Charitable Foundation_University of Colorado - Colorado Springs2016310000"/>
    <x v="0"/>
    <s v="University of Colorado - Colorado Springs"/>
    <x v="429"/>
    <n v="310000"/>
    <x v="28"/>
    <x v="2"/>
    <m/>
    <n v="142"/>
    <x v="0"/>
    <x v="1"/>
    <x v="0"/>
    <s v=""/>
    <x v="1"/>
  </r>
  <r>
    <n v="990"/>
    <s v="Charles G. Koch Charitable Foundation_Carleton University20165000"/>
    <x v="0"/>
    <s v="Carleton University"/>
    <x v="1067"/>
    <n v="5000"/>
    <x v="28"/>
    <x v="2"/>
    <m/>
    <n v="143"/>
    <x v="0"/>
    <x v="1"/>
    <x v="0"/>
    <s v=""/>
    <x v="1"/>
  </r>
  <r>
    <n v="990"/>
    <s v="Charles G. Koch Charitable Foundation_Western Michigan University201614193"/>
    <x v="0"/>
    <s v="Western Michigan University"/>
    <x v="376"/>
    <n v="14193"/>
    <x v="28"/>
    <x v="2"/>
    <m/>
    <n v="144"/>
    <x v="0"/>
    <x v="1"/>
    <x v="0"/>
    <s v=""/>
    <x v="1"/>
  </r>
  <r>
    <n v="990"/>
    <s v="Charles G. Koch Charitable Foundation_Kosloff20164914"/>
    <x v="0"/>
    <s v="Kosloff"/>
    <x v="1068"/>
    <n v="4914"/>
    <x v="28"/>
    <x v="2"/>
    <s v="Individual/Scholarship(?)"/>
    <n v="145"/>
    <x v="1"/>
    <x v="0"/>
    <x v="0"/>
    <s v=""/>
    <x v="1"/>
  </r>
  <r>
    <n v="990"/>
    <s v="Charles G. Koch Charitable Foundation_Crowe20165355"/>
    <x v="0"/>
    <s v="Crowe"/>
    <x v="1069"/>
    <n v="5355"/>
    <x v="28"/>
    <x v="2"/>
    <s v="Individual/Scholarship(?)"/>
    <n v="146"/>
    <x v="1"/>
    <x v="0"/>
    <x v="0"/>
    <s v=""/>
    <x v="1"/>
  </r>
  <r>
    <n v="990"/>
    <s v="Charles G. Koch Charitable Foundation_Veritas Forensics Association201622000"/>
    <x v="0"/>
    <s v="Veritas Forensics Association"/>
    <x v="1070"/>
    <n v="22000"/>
    <x v="28"/>
    <x v="2"/>
    <m/>
    <n v="147"/>
    <x v="0"/>
    <x v="0"/>
    <x v="0"/>
    <s v=""/>
    <x v="1"/>
  </r>
  <r>
    <n v="990"/>
    <s v="Charles G. Koch Charitable Foundation_Causeumentary201654000"/>
    <x v="0"/>
    <s v="Causeumentary"/>
    <x v="1071"/>
    <n v="54000"/>
    <x v="28"/>
    <x v="2"/>
    <m/>
    <n v="148"/>
    <x v="0"/>
    <x v="0"/>
    <x v="0"/>
    <s v=""/>
    <x v="1"/>
  </r>
  <r>
    <n v="990"/>
    <s v="Charles G. Koch Charitable Foundation_Jacksonville State University Foundation201610200"/>
    <x v="0"/>
    <s v="Jacksonville State University Foundation"/>
    <x v="272"/>
    <n v="10200"/>
    <x v="28"/>
    <x v="2"/>
    <m/>
    <n v="149"/>
    <x v="0"/>
    <x v="1"/>
    <x v="0"/>
    <s v=""/>
    <x v="1"/>
  </r>
  <r>
    <n v="990"/>
    <s v="Charles G. Koch Charitable Foundation_Macy20164005"/>
    <x v="0"/>
    <s v="Macy"/>
    <x v="1072"/>
    <n v="4005"/>
    <x v="28"/>
    <x v="2"/>
    <s v="Individual/Scholarship(?)"/>
    <n v="150"/>
    <x v="1"/>
    <x v="0"/>
    <x v="0"/>
    <s v=""/>
    <x v="1"/>
  </r>
  <r>
    <n v="990"/>
    <s v="Charles G. Koch Charitable Foundation_Tower Foundation of San Jose State University2016100000"/>
    <x v="0"/>
    <s v="Tower Foundation of San Jose State University"/>
    <x v="189"/>
    <n v="100000"/>
    <x v="28"/>
    <x v="2"/>
    <m/>
    <n v="151"/>
    <x v="0"/>
    <x v="1"/>
    <x v="0"/>
    <s v=""/>
    <x v="1"/>
  </r>
  <r>
    <n v="990"/>
    <s v="Charles G. Koch Charitable Foundation_McAuliffe20163213"/>
    <x v="0"/>
    <s v="McAuliffe"/>
    <x v="1073"/>
    <n v="3213"/>
    <x v="28"/>
    <x v="2"/>
    <s v="Individual/Scholarship(?)"/>
    <n v="152"/>
    <x v="1"/>
    <x v="0"/>
    <x v="0"/>
    <s v=""/>
    <x v="1"/>
  </r>
  <r>
    <n v="990"/>
    <s v="Charles G. Koch Charitable Foundation_Berman20163060"/>
    <x v="0"/>
    <s v="Berman"/>
    <x v="1074"/>
    <n v="3060"/>
    <x v="28"/>
    <x v="2"/>
    <s v="Individual/Scholarship(?)"/>
    <n v="153"/>
    <x v="1"/>
    <x v="0"/>
    <x v="0"/>
    <s v=""/>
    <x v="1"/>
  </r>
  <r>
    <n v="990"/>
    <s v="Charles G. Koch Charitable Foundation_Reynolds20163060"/>
    <x v="0"/>
    <s v="Reynolds"/>
    <x v="1075"/>
    <n v="3060"/>
    <x v="28"/>
    <x v="2"/>
    <s v="Individual/Scholarship(?)"/>
    <n v="154"/>
    <x v="1"/>
    <x v="0"/>
    <x v="0"/>
    <s v=""/>
    <x v="1"/>
  </r>
  <r>
    <n v="990"/>
    <s v="Charles G. Koch Charitable Foundation_University of Richmond201617400"/>
    <x v="0"/>
    <s v="University of Richmond"/>
    <x v="328"/>
    <n v="17400"/>
    <x v="28"/>
    <x v="2"/>
    <m/>
    <n v="155"/>
    <x v="0"/>
    <x v="1"/>
    <x v="0"/>
    <s v=""/>
    <x v="1"/>
  </r>
  <r>
    <n v="990"/>
    <s v="Charles G. Koch Charitable Foundation_Quereshi20163176"/>
    <x v="0"/>
    <s v="Quereshi"/>
    <x v="1076"/>
    <n v="3176"/>
    <x v="28"/>
    <x v="2"/>
    <s v="Individual/Scholarship(?)"/>
    <n v="156"/>
    <x v="1"/>
    <x v="0"/>
    <x v="0"/>
    <s v=""/>
    <x v="1"/>
  </r>
  <r>
    <n v="990"/>
    <s v="Charles G. Koch Charitable Foundation_Melton20163060"/>
    <x v="0"/>
    <s v="Melton"/>
    <x v="1077"/>
    <n v="3060"/>
    <x v="28"/>
    <x v="2"/>
    <s v="Individual/Scholarship(?)"/>
    <n v="157"/>
    <x v="1"/>
    <x v="0"/>
    <x v="0"/>
    <s v=""/>
    <x v="1"/>
  </r>
  <r>
    <n v="990"/>
    <s v="Charles G. Koch Charitable Foundation_Fitton20165229"/>
    <x v="0"/>
    <s v="Fitton"/>
    <x v="1078"/>
    <n v="5229"/>
    <x v="28"/>
    <x v="2"/>
    <s v="Individual/Scholarship(?)"/>
    <n v="158"/>
    <x v="1"/>
    <x v="0"/>
    <x v="0"/>
    <s v=""/>
    <x v="1"/>
  </r>
  <r>
    <n v="990"/>
    <s v="Charles G. Koch Charitable Foundation_John Paul the Great Catholic University20163000"/>
    <x v="0"/>
    <s v="John Paul the Great Catholic University"/>
    <x v="1079"/>
    <n v="3000"/>
    <x v="28"/>
    <x v="2"/>
    <m/>
    <n v="159"/>
    <x v="0"/>
    <x v="1"/>
    <x v="0"/>
    <s v=""/>
    <x v="1"/>
  </r>
  <r>
    <n v="990"/>
    <s v="Charles G. Koch Charitable Foundation_University of Mary Hardin-Baylor201610000"/>
    <x v="0"/>
    <s v="University of Mary Hardin-Baylor"/>
    <x v="772"/>
    <n v="10000"/>
    <x v="28"/>
    <x v="2"/>
    <m/>
    <n v="160"/>
    <x v="0"/>
    <x v="1"/>
    <x v="0"/>
    <s v=""/>
    <x v="1"/>
  </r>
  <r>
    <n v="990"/>
    <s v="Charles G. Koch Charitable Foundation_Tschepik20162835"/>
    <x v="0"/>
    <s v="Tschepik"/>
    <x v="1080"/>
    <n v="2835"/>
    <x v="28"/>
    <x v="2"/>
    <s v="Individual/Scholarship(?)"/>
    <n v="161"/>
    <x v="1"/>
    <x v="0"/>
    <x v="0"/>
    <s v=""/>
    <x v="1"/>
  </r>
  <r>
    <n v="990"/>
    <s v="Charles G. Koch Charitable Foundation_Whitlow20165135"/>
    <x v="0"/>
    <s v="Whitlow"/>
    <x v="1081"/>
    <n v="5135"/>
    <x v="28"/>
    <x v="2"/>
    <s v="Individual/Scholarship(?)"/>
    <n v="162"/>
    <x v="1"/>
    <x v="0"/>
    <x v="0"/>
    <s v=""/>
    <x v="1"/>
  </r>
  <r>
    <n v="990"/>
    <s v="Charles G. Koch Charitable Foundation_Holt20161103"/>
    <x v="0"/>
    <s v="Holt"/>
    <x v="1082"/>
    <n v="1103"/>
    <x v="28"/>
    <x v="2"/>
    <s v="Individual/Scholarship(?)"/>
    <n v="163"/>
    <x v="1"/>
    <x v="0"/>
    <x v="0"/>
    <s v=""/>
    <x v="1"/>
  </r>
  <r>
    <n v="990"/>
    <s v="Charles G. Koch Charitable Foundation_Livengood20163060"/>
    <x v="0"/>
    <s v="Livengood"/>
    <x v="1083"/>
    <n v="3060"/>
    <x v="28"/>
    <x v="2"/>
    <s v="Individual/Scholarship(?)"/>
    <n v="164"/>
    <x v="1"/>
    <x v="0"/>
    <x v="0"/>
    <s v=""/>
    <x v="1"/>
  </r>
  <r>
    <n v="990"/>
    <s v="Charles G. Koch Charitable Foundation_Houston Baptist University20168000"/>
    <x v="0"/>
    <s v="Houston Baptist University"/>
    <x v="473"/>
    <n v="8000"/>
    <x v="28"/>
    <x v="2"/>
    <m/>
    <n v="165"/>
    <x v="0"/>
    <x v="1"/>
    <x v="0"/>
    <s v=""/>
    <x v="1"/>
  </r>
  <r>
    <n v="990"/>
    <s v="Charles G. Koch Charitable Foundation_Burns20164005"/>
    <x v="0"/>
    <s v="Burns"/>
    <x v="1084"/>
    <n v="4005"/>
    <x v="28"/>
    <x v="2"/>
    <s v="Individual/Scholarship(?)"/>
    <n v="166"/>
    <x v="1"/>
    <x v="0"/>
    <x v="0"/>
    <s v=""/>
    <x v="1"/>
  </r>
  <r>
    <n v="990"/>
    <s v="Charles G. Koch Charitable Foundation_Cook20163555"/>
    <x v="0"/>
    <s v="Cook"/>
    <x v="1085"/>
    <n v="3555"/>
    <x v="28"/>
    <x v="2"/>
    <s v="Individual/Scholarship(?)"/>
    <n v="167"/>
    <x v="1"/>
    <x v="0"/>
    <x v="0"/>
    <s v=""/>
    <x v="1"/>
  </r>
  <r>
    <n v="990"/>
    <s v="Charles G. Koch Charitable Foundation_Townsend20164005"/>
    <x v="0"/>
    <s v="Townsend"/>
    <x v="1086"/>
    <n v="4005"/>
    <x v="28"/>
    <x v="2"/>
    <s v="Individual/Scholarship(?)"/>
    <n v="168"/>
    <x v="1"/>
    <x v="0"/>
    <x v="0"/>
    <s v=""/>
    <x v="1"/>
  </r>
  <r>
    <n v="990"/>
    <s v="Charles G. Koch Charitable Foundation_Montazzoli20163060"/>
    <x v="0"/>
    <s v="Montazzoli"/>
    <x v="1087"/>
    <n v="3060"/>
    <x v="28"/>
    <x v="2"/>
    <s v="Individual/Scholarship(?)"/>
    <n v="169"/>
    <x v="1"/>
    <x v="0"/>
    <x v="0"/>
    <s v=""/>
    <x v="1"/>
  </r>
  <r>
    <n v="990"/>
    <s v="Charles G. Koch Charitable Foundation_University of Notre Dame2016876000"/>
    <x v="0"/>
    <s v="University of Notre Dame"/>
    <x v="321"/>
    <n v="876000"/>
    <x v="28"/>
    <x v="2"/>
    <m/>
    <n v="170"/>
    <x v="0"/>
    <x v="1"/>
    <x v="0"/>
    <s v=""/>
    <x v="1"/>
  </r>
  <r>
    <n v="990"/>
    <s v="Charles G. Koch Charitable Foundation_Colorado Christian University201659900"/>
    <x v="0"/>
    <s v="Colorado Christian University"/>
    <x v="1088"/>
    <n v="59900"/>
    <x v="28"/>
    <x v="2"/>
    <m/>
    <n v="171"/>
    <x v="0"/>
    <x v="1"/>
    <x v="0"/>
    <s v=""/>
    <x v="1"/>
  </r>
  <r>
    <n v="990"/>
    <s v="Charles G. Koch Charitable Foundation_Thorman20165293"/>
    <x v="0"/>
    <s v="Thorman"/>
    <x v="1089"/>
    <n v="5293"/>
    <x v="28"/>
    <x v="2"/>
    <s v="Individual/Scholarship(?)"/>
    <n v="172"/>
    <x v="1"/>
    <x v="0"/>
    <x v="0"/>
    <s v=""/>
    <x v="1"/>
  </r>
  <r>
    <n v="990"/>
    <s v="Charles G. Koch Charitable Foundation_Tierney20164005"/>
    <x v="0"/>
    <s v="Tierney"/>
    <x v="1090"/>
    <n v="4005"/>
    <x v="28"/>
    <x v="2"/>
    <s v="Individual/Scholarship(?)"/>
    <n v="173"/>
    <x v="1"/>
    <x v="0"/>
    <x v="0"/>
    <s v=""/>
    <x v="1"/>
  </r>
  <r>
    <n v="990"/>
    <s v="Charles G. Koch Charitable Foundation_Shumaker20162835"/>
    <x v="0"/>
    <s v="Shumaker"/>
    <x v="1091"/>
    <n v="2835"/>
    <x v="28"/>
    <x v="2"/>
    <s v="Individual/Scholarship(?)"/>
    <n v="174"/>
    <x v="1"/>
    <x v="0"/>
    <x v="0"/>
    <s v=""/>
    <x v="1"/>
  </r>
  <r>
    <n v="990"/>
    <s v="Charles G. Koch Charitable Foundation_National Humanities Institute201616000"/>
    <x v="0"/>
    <s v="National Humanities Institute"/>
    <x v="1092"/>
    <n v="16000"/>
    <x v="28"/>
    <x v="2"/>
    <m/>
    <n v="175"/>
    <x v="0"/>
    <x v="0"/>
    <x v="0"/>
    <s v=""/>
    <x v="1"/>
  </r>
  <r>
    <n v="990"/>
    <s v="Charles G. Koch Charitable Foundation_George Fox University201637290"/>
    <x v="0"/>
    <s v="George Fox University"/>
    <x v="266"/>
    <n v="37290"/>
    <x v="28"/>
    <x v="2"/>
    <m/>
    <n v="176"/>
    <x v="0"/>
    <x v="1"/>
    <x v="0"/>
    <s v=""/>
    <x v="1"/>
  </r>
  <r>
    <n v="990"/>
    <s v="Charles G. Koch Charitable Foundation_Castro-Cota20165387"/>
    <x v="0"/>
    <s v="Castro-Cota"/>
    <x v="1093"/>
    <n v="5387"/>
    <x v="28"/>
    <x v="2"/>
    <s v="Individual/Scholarship(?)"/>
    <n v="177"/>
    <x v="1"/>
    <x v="0"/>
    <x v="0"/>
    <s v=""/>
    <x v="1"/>
  </r>
  <r>
    <n v="990"/>
    <s v="Charles G. Koch Charitable Foundation_Archer20162835"/>
    <x v="0"/>
    <s v="Archer"/>
    <x v="1094"/>
    <n v="2835"/>
    <x v="28"/>
    <x v="2"/>
    <s v="Individual/Scholarship(?)"/>
    <n v="178"/>
    <x v="1"/>
    <x v="0"/>
    <x v="0"/>
    <s v=""/>
    <x v="1"/>
  </r>
  <r>
    <n v="990"/>
    <s v="Charles G. Koch Charitable Foundation_Crowley20163060"/>
    <x v="0"/>
    <s v="Crowley"/>
    <x v="1095"/>
    <n v="3060"/>
    <x v="28"/>
    <x v="2"/>
    <s v="Individual/Scholarship(?)"/>
    <n v="179"/>
    <x v="1"/>
    <x v="0"/>
    <x v="0"/>
    <s v=""/>
    <x v="1"/>
  </r>
  <r>
    <n v="990"/>
    <s v="Charles G. Koch Charitable Foundation_Ryan20163555"/>
    <x v="0"/>
    <s v="Ryan"/>
    <x v="1096"/>
    <n v="3555"/>
    <x v="28"/>
    <x v="2"/>
    <s v="Individual/Scholarship(?)"/>
    <n v="180"/>
    <x v="1"/>
    <x v="0"/>
    <x v="0"/>
    <s v=""/>
    <x v="1"/>
  </r>
  <r>
    <n v="990"/>
    <s v="Charles G. Koch Charitable Foundation_University of Tulsa201635000"/>
    <x v="0"/>
    <s v="University of Tulsa"/>
    <x v="372"/>
    <n v="35000"/>
    <x v="28"/>
    <x v="2"/>
    <m/>
    <n v="181"/>
    <x v="0"/>
    <x v="1"/>
    <x v="0"/>
    <s v=""/>
    <x v="1"/>
  </r>
  <r>
    <n v="990"/>
    <s v="Charles G. Koch Charitable Foundation_New York University School of Law201692400"/>
    <x v="0"/>
    <s v="New York University School of Law"/>
    <x v="33"/>
    <n v="92400"/>
    <x v="28"/>
    <x v="2"/>
    <m/>
    <n v="182"/>
    <x v="0"/>
    <x v="1"/>
    <x v="0"/>
    <s v=""/>
    <x v="1"/>
  </r>
  <r>
    <n v="990"/>
    <s v="Charles G. Koch Charitable Foundation_Khan20163555"/>
    <x v="0"/>
    <s v="Khan"/>
    <x v="1097"/>
    <n v="3555"/>
    <x v="28"/>
    <x v="2"/>
    <s v="Individual/Scholarship(?)"/>
    <n v="183"/>
    <x v="1"/>
    <x v="0"/>
    <x v="0"/>
    <s v=""/>
    <x v="1"/>
  </r>
  <r>
    <n v="990"/>
    <s v="Charles G. Koch Charitable Foundation_Ewing20162835"/>
    <x v="0"/>
    <s v="Ewing"/>
    <x v="1098"/>
    <n v="2835"/>
    <x v="28"/>
    <x v="2"/>
    <s v="Individual/Scholarship(?)"/>
    <n v="184"/>
    <x v="1"/>
    <x v="0"/>
    <x v="0"/>
    <s v=""/>
    <x v="1"/>
  </r>
  <r>
    <n v="990"/>
    <s v="Charles G. Koch Charitable Foundation_Institute for Humane Studies at George Mason University2016145212"/>
    <x v="0"/>
    <s v="Institute for Humane Studies at George Mason University"/>
    <x v="23"/>
    <n v="145212"/>
    <x v="28"/>
    <x v="2"/>
    <m/>
    <n v="185"/>
    <x v="0"/>
    <x v="1"/>
    <x v="0"/>
    <s v="https://www.desmogblog.com/institute-humane-studies-george-mason-university"/>
    <x v="0"/>
  </r>
  <r>
    <n v="990"/>
    <s v="Charles G. Koch Charitable Foundation_University of Washington - Bothell20165700"/>
    <x v="0"/>
    <s v="University of Washington - Bothell"/>
    <x v="324"/>
    <n v="5700"/>
    <x v="28"/>
    <x v="2"/>
    <m/>
    <n v="186"/>
    <x v="0"/>
    <x v="1"/>
    <x v="0"/>
    <s v=""/>
    <x v="1"/>
  </r>
  <r>
    <n v="990"/>
    <s v="Charles G. Koch Charitable Foundation_Bedford20165229"/>
    <x v="0"/>
    <s v="Bedford"/>
    <x v="1099"/>
    <n v="5229"/>
    <x v="28"/>
    <x v="2"/>
    <s v="Individual/Scholarship(?)"/>
    <n v="187"/>
    <x v="1"/>
    <x v="0"/>
    <x v="0"/>
    <s v=""/>
    <x v="1"/>
  </r>
  <r>
    <n v="990"/>
    <s v="Charles G. Koch Charitable Foundation_Cause of Action201617876"/>
    <x v="0"/>
    <s v="Cause of Action"/>
    <x v="587"/>
    <n v="17876"/>
    <x v="28"/>
    <x v="2"/>
    <m/>
    <n v="188"/>
    <x v="0"/>
    <x v="0"/>
    <x v="0"/>
    <s v="https://www.sourcewatch.org/index.php/Cause_of_Action"/>
    <x v="2"/>
  </r>
  <r>
    <n v="990"/>
    <s v="Charles G. Koch Charitable Foundation_Mullican20163060"/>
    <x v="0"/>
    <s v="Mullican"/>
    <x v="1100"/>
    <n v="3060"/>
    <x v="28"/>
    <x v="2"/>
    <s v="Individual/Scholarship(?)"/>
    <n v="189"/>
    <x v="1"/>
    <x v="0"/>
    <x v="0"/>
    <s v=""/>
    <x v="1"/>
  </r>
  <r>
    <n v="990"/>
    <s v="Charles G. Koch Charitable Foundation_American University201615500"/>
    <x v="0"/>
    <s v="American University"/>
    <x v="196"/>
    <n v="15500"/>
    <x v="28"/>
    <x v="2"/>
    <m/>
    <n v="190"/>
    <x v="0"/>
    <x v="1"/>
    <x v="0"/>
    <s v=""/>
    <x v="1"/>
  </r>
  <r>
    <n v="990"/>
    <s v="Charles G. Koch Charitable Foundation_Schneider20162835"/>
    <x v="0"/>
    <s v="Schneider"/>
    <x v="1101"/>
    <n v="2835"/>
    <x v="28"/>
    <x v="2"/>
    <s v="Individual/Scholarship(?)"/>
    <n v="191"/>
    <x v="1"/>
    <x v="0"/>
    <x v="0"/>
    <s v=""/>
    <x v="1"/>
  </r>
  <r>
    <n v="990"/>
    <s v="Charles G. Koch Charitable Foundation_Webber International University20166600"/>
    <x v="0"/>
    <s v="Webber International University"/>
    <x v="374"/>
    <n v="6600"/>
    <x v="28"/>
    <x v="2"/>
    <m/>
    <n v="192"/>
    <x v="0"/>
    <x v="1"/>
    <x v="0"/>
    <s v=""/>
    <x v="1"/>
  </r>
  <r>
    <n v="990"/>
    <s v="Charles G. Koch Charitable Foundation_Boston College20165000"/>
    <x v="0"/>
    <s v="Boston College"/>
    <x v="719"/>
    <n v="5000"/>
    <x v="28"/>
    <x v="2"/>
    <m/>
    <n v="193"/>
    <x v="0"/>
    <x v="1"/>
    <x v="0"/>
    <s v=""/>
    <x v="1"/>
  </r>
  <r>
    <n v="990"/>
    <s v="Charles G. Koch Charitable Foundation_Woolridge20163060"/>
    <x v="0"/>
    <s v="Woolridge"/>
    <x v="1102"/>
    <n v="3060"/>
    <x v="28"/>
    <x v="2"/>
    <s v="Individual/Scholarship(?)"/>
    <n v="194"/>
    <x v="1"/>
    <x v="0"/>
    <x v="0"/>
    <s v=""/>
    <x v="1"/>
  </r>
  <r>
    <n v="990"/>
    <s v="Charles G. Koch Charitable Foundation_Schwartzman20164005"/>
    <x v="0"/>
    <s v="Schwartzman"/>
    <x v="1103"/>
    <n v="4005"/>
    <x v="28"/>
    <x v="2"/>
    <s v="Individual/Scholarship(?)"/>
    <n v="195"/>
    <x v="1"/>
    <x v="0"/>
    <x v="0"/>
    <s v=""/>
    <x v="1"/>
  </r>
  <r>
    <n v="990"/>
    <s v="Charles G. Koch Charitable Foundation_Farough20162835"/>
    <x v="0"/>
    <s v="Farough"/>
    <x v="1104"/>
    <n v="2835"/>
    <x v="28"/>
    <x v="2"/>
    <s v="Individual/Scholarship(?)"/>
    <n v="196"/>
    <x v="1"/>
    <x v="0"/>
    <x v="0"/>
    <s v=""/>
    <x v="1"/>
  </r>
  <r>
    <n v="990"/>
    <s v="Charles G. Koch Charitable Foundation_Texas Public Policy Foundation2016612250"/>
    <x v="0"/>
    <s v="Texas Public Policy Foundation"/>
    <x v="138"/>
    <n v="612250"/>
    <x v="28"/>
    <x v="2"/>
    <m/>
    <n v="197"/>
    <x v="0"/>
    <x v="0"/>
    <x v="0"/>
    <s v="https://www.desmogblog.com/texas-public-policy-foundation"/>
    <x v="0"/>
  </r>
  <r>
    <n v="990"/>
    <s v="Charles G. Koch Charitable Foundation_America's Future Foundation (AFF)201614578"/>
    <x v="0"/>
    <s v="America's Future Foundation (AFF)"/>
    <x v="339"/>
    <n v="14578"/>
    <x v="28"/>
    <x v="2"/>
    <m/>
    <n v="198"/>
    <x v="0"/>
    <x v="0"/>
    <x v="0"/>
    <s v="http://www.sourcewatch.org/index.php/America's_Future_Foundation"/>
    <x v="2"/>
  </r>
  <r>
    <n v="990"/>
    <s v="Charles G. Koch Charitable Foundation_Lee20163176"/>
    <x v="0"/>
    <s v="Lee"/>
    <x v="1105"/>
    <n v="3176"/>
    <x v="28"/>
    <x v="2"/>
    <s v="Individual/Scholarship(?)"/>
    <n v="199"/>
    <x v="1"/>
    <x v="0"/>
    <x v="0"/>
    <s v=""/>
    <x v="1"/>
  </r>
  <r>
    <n v="990"/>
    <s v="Charles G. Koch Charitable Foundation_Clarkson University20168000"/>
    <x v="0"/>
    <s v="Clarkson University"/>
    <x v="1106"/>
    <n v="8000"/>
    <x v="28"/>
    <x v="2"/>
    <m/>
    <n v="200"/>
    <x v="0"/>
    <x v="1"/>
    <x v="0"/>
    <s v=""/>
    <x v="1"/>
  </r>
  <r>
    <n v="990"/>
    <s v="Charles G. Koch Charitable Foundation_Topcu20163060"/>
    <x v="0"/>
    <s v="Topcu"/>
    <x v="1107"/>
    <n v="3060"/>
    <x v="28"/>
    <x v="2"/>
    <s v="Individual/Scholarship(?)"/>
    <n v="201"/>
    <x v="1"/>
    <x v="0"/>
    <x v="0"/>
    <s v=""/>
    <x v="1"/>
  </r>
  <r>
    <n v="990"/>
    <s v="Charles G. Koch Charitable Foundation_Mount20163060"/>
    <x v="0"/>
    <s v="Mount"/>
    <x v="1108"/>
    <n v="3060"/>
    <x v="28"/>
    <x v="2"/>
    <s v="Individual/Scholarship(?)"/>
    <n v="202"/>
    <x v="1"/>
    <x v="0"/>
    <x v="0"/>
    <s v=""/>
    <x v="1"/>
  </r>
  <r>
    <n v="990"/>
    <s v="Charles G. Koch Charitable Foundation_Salmon20165229"/>
    <x v="0"/>
    <s v="Salmon"/>
    <x v="1109"/>
    <n v="5229"/>
    <x v="28"/>
    <x v="2"/>
    <s v="Individual/Scholarship(?)"/>
    <n v="203"/>
    <x v="1"/>
    <x v="0"/>
    <x v="0"/>
    <s v=""/>
    <x v="1"/>
  </r>
  <r>
    <n v="990"/>
    <s v="Charles G. Koch Charitable Foundation_Hezel20161103"/>
    <x v="0"/>
    <s v="Hezel"/>
    <x v="1110"/>
    <n v="1103"/>
    <x v="28"/>
    <x v="2"/>
    <s v="Individual/Scholarship(?)"/>
    <n v="204"/>
    <x v="1"/>
    <x v="0"/>
    <x v="0"/>
    <s v=""/>
    <x v="1"/>
  </r>
  <r>
    <n v="990"/>
    <s v="Charles G. Koch Charitable Foundation_Castro20163221"/>
    <x v="0"/>
    <s v="Castro"/>
    <x v="1111"/>
    <n v="3221"/>
    <x v="28"/>
    <x v="2"/>
    <s v="Individual/Scholarship(?)"/>
    <n v="205"/>
    <x v="1"/>
    <x v="0"/>
    <x v="0"/>
    <s v=""/>
    <x v="1"/>
  </r>
  <r>
    <n v="990"/>
    <s v="Charles G. Koch Charitable Foundation_Arizona State University Foundation2016800450"/>
    <x v="0"/>
    <s v="Arizona State University Foundation"/>
    <x v="514"/>
    <n v="800450"/>
    <x v="28"/>
    <x v="2"/>
    <m/>
    <n v="206"/>
    <x v="0"/>
    <x v="1"/>
    <x v="0"/>
    <s v=""/>
    <x v="1"/>
  </r>
  <r>
    <n v="990"/>
    <s v="Charles G. Koch Charitable Foundation_Iowa State University201681463"/>
    <x v="0"/>
    <s v="Iowa State University"/>
    <x v="476"/>
    <n v="81463"/>
    <x v="28"/>
    <x v="2"/>
    <m/>
    <n v="207"/>
    <x v="0"/>
    <x v="1"/>
    <x v="0"/>
    <s v=""/>
    <x v="1"/>
  </r>
  <r>
    <n v="990"/>
    <s v="Charles G. Koch Charitable Foundation_Brown University201678000"/>
    <x v="0"/>
    <s v="Brown University"/>
    <x v="167"/>
    <n v="78000"/>
    <x v="28"/>
    <x v="2"/>
    <m/>
    <n v="208"/>
    <x v="0"/>
    <x v="1"/>
    <x v="0"/>
    <s v=""/>
    <x v="1"/>
  </r>
  <r>
    <n v="990"/>
    <s v="Charles G. Koch Charitable Foundation_Sigaud20162835"/>
    <x v="0"/>
    <s v="Sigaud"/>
    <x v="1112"/>
    <n v="2835"/>
    <x v="28"/>
    <x v="2"/>
    <s v="Individual/Scholarship(?)"/>
    <n v="209"/>
    <x v="1"/>
    <x v="0"/>
    <x v="0"/>
    <s v=""/>
    <x v="1"/>
  </r>
  <r>
    <n v="990"/>
    <s v="Charles G. Koch Charitable Foundation_Indiana University Foundation201623000"/>
    <x v="0"/>
    <s v="Indiana University Foundation"/>
    <x v="214"/>
    <n v="23000"/>
    <x v="28"/>
    <x v="2"/>
    <m/>
    <n v="210"/>
    <x v="0"/>
    <x v="1"/>
    <x v="0"/>
    <s v=""/>
    <x v="1"/>
  </r>
  <r>
    <n v="990"/>
    <s v="Charles G. Koch Charitable Foundation_Donors Trust2016700000"/>
    <x v="0"/>
    <s v="Donors Trust"/>
    <x v="264"/>
    <n v="700000"/>
    <x v="28"/>
    <x v="2"/>
    <m/>
    <n v="211"/>
    <x v="0"/>
    <x v="0"/>
    <x v="0"/>
    <s v="https://www.desmogblog.com/who-donors-trust"/>
    <x v="0"/>
  </r>
  <r>
    <n v="990"/>
    <s v="Charles G. Koch Charitable Foundation_Wang20163060"/>
    <x v="0"/>
    <s v="Wang"/>
    <x v="1113"/>
    <n v="3060"/>
    <x v="28"/>
    <x v="2"/>
    <s v="Individual/Scholarship(?)"/>
    <n v="212"/>
    <x v="1"/>
    <x v="0"/>
    <x v="0"/>
    <s v=""/>
    <x v="1"/>
  </r>
  <r>
    <n v="990"/>
    <s v="Charles G. Koch Charitable Foundation_Avi20164005"/>
    <x v="0"/>
    <s v="Avi"/>
    <x v="1114"/>
    <n v="4005"/>
    <x v="28"/>
    <x v="2"/>
    <s v="Individual/Scholarship(?)"/>
    <n v="213"/>
    <x v="1"/>
    <x v="0"/>
    <x v="0"/>
    <s v=""/>
    <x v="1"/>
  </r>
  <r>
    <n v="990"/>
    <s v="Charles G. Koch Charitable Foundation_University of Wisconsin - La Crosse2016200000"/>
    <x v="0"/>
    <s v="University of Wisconsin - La Crosse"/>
    <x v="326"/>
    <n v="200000"/>
    <x v="28"/>
    <x v="2"/>
    <m/>
    <n v="214"/>
    <x v="0"/>
    <x v="1"/>
    <x v="0"/>
    <s v=""/>
    <x v="1"/>
  </r>
  <r>
    <n v="990"/>
    <s v="Charles G. Koch Charitable Foundation_Greenberg20165229"/>
    <x v="0"/>
    <s v="Greenberg"/>
    <x v="1115"/>
    <n v="5229"/>
    <x v="28"/>
    <x v="2"/>
    <s v="Individual/Scholarship(?)"/>
    <n v="215"/>
    <x v="1"/>
    <x v="0"/>
    <x v="0"/>
    <s v=""/>
    <x v="1"/>
  </r>
  <r>
    <n v="990"/>
    <s v="Charles G. Koch Charitable Foundation_Tauzin20164253"/>
    <x v="0"/>
    <s v="Tauzin"/>
    <x v="1116"/>
    <n v="4253"/>
    <x v="28"/>
    <x v="2"/>
    <s v="Individual/Scholarship(?)"/>
    <n v="216"/>
    <x v="1"/>
    <x v="0"/>
    <x v="0"/>
    <s v=""/>
    <x v="1"/>
  </r>
  <r>
    <n v="990"/>
    <s v="Charles G. Koch Charitable Foundation_Massey20164005"/>
    <x v="0"/>
    <s v="Massey"/>
    <x v="1117"/>
    <n v="4005"/>
    <x v="28"/>
    <x v="2"/>
    <s v="Individual/Scholarship(?)"/>
    <n v="217"/>
    <x v="1"/>
    <x v="0"/>
    <x v="0"/>
    <s v=""/>
    <x v="1"/>
  </r>
  <r>
    <n v="990"/>
    <s v="Charles G. Koch Charitable Foundation_Palmer20164005"/>
    <x v="0"/>
    <s v="Palmer"/>
    <x v="1118"/>
    <n v="4005"/>
    <x v="28"/>
    <x v="2"/>
    <s v="Individual/Scholarship(?)"/>
    <n v="218"/>
    <x v="1"/>
    <x v="0"/>
    <x v="0"/>
    <s v=""/>
    <x v="1"/>
  </r>
  <r>
    <n v="990"/>
    <s v="Charles G. Koch Charitable Foundation_Moses20165387"/>
    <x v="0"/>
    <s v="Moses"/>
    <x v="1119"/>
    <n v="5387"/>
    <x v="28"/>
    <x v="2"/>
    <s v="Individual/Scholarship(?)"/>
    <n v="219"/>
    <x v="1"/>
    <x v="0"/>
    <x v="0"/>
    <s v=""/>
    <x v="1"/>
  </r>
  <r>
    <n v="990"/>
    <s v="Charles G. Koch Charitable Foundation_Ward20162970"/>
    <x v="0"/>
    <s v="Ward"/>
    <x v="1120"/>
    <n v="2970"/>
    <x v="28"/>
    <x v="2"/>
    <s v="Individual/Scholarship(?)"/>
    <n v="220"/>
    <x v="1"/>
    <x v="0"/>
    <x v="0"/>
    <s v=""/>
    <x v="1"/>
  </r>
  <r>
    <n v="990"/>
    <s v="Charles G. Koch Charitable Foundation_The Regents of the University of Michigan20169000"/>
    <x v="0"/>
    <s v="The Regents of the University of Michigan"/>
    <x v="277"/>
    <n v="9000"/>
    <x v="28"/>
    <x v="2"/>
    <m/>
    <n v="221"/>
    <x v="0"/>
    <x v="1"/>
    <x v="0"/>
    <s v=""/>
    <x v="1"/>
  </r>
  <r>
    <n v="990"/>
    <s v="Charles G. Koch Charitable Foundation_Montclair State University Foundation201615450"/>
    <x v="0"/>
    <s v="Montclair State University Foundation"/>
    <x v="159"/>
    <n v="15450"/>
    <x v="28"/>
    <x v="2"/>
    <m/>
    <n v="222"/>
    <x v="0"/>
    <x v="1"/>
    <x v="0"/>
    <s v=""/>
    <x v="1"/>
  </r>
  <r>
    <n v="990"/>
    <s v="Charles G. Koch Charitable Foundation_University of Tennessee at Chattanooga201624844"/>
    <x v="0"/>
    <s v="University of Tennessee at Chattanooga"/>
    <x v="434"/>
    <n v="24844"/>
    <x v="28"/>
    <x v="2"/>
    <m/>
    <n v="223"/>
    <x v="0"/>
    <x v="1"/>
    <x v="0"/>
    <s v=""/>
    <x v="1"/>
  </r>
  <r>
    <n v="990"/>
    <s v="Charles G. Koch Charitable Foundation_Baky20163060"/>
    <x v="0"/>
    <s v="Baky"/>
    <x v="1121"/>
    <n v="3060"/>
    <x v="28"/>
    <x v="2"/>
    <s v="Individual/Scholarship(?)"/>
    <n v="224"/>
    <x v="1"/>
    <x v="0"/>
    <x v="0"/>
    <s v=""/>
    <x v="1"/>
  </r>
  <r>
    <n v="990"/>
    <s v="Charles G. Koch Charitable Foundation_Walden20162835"/>
    <x v="0"/>
    <s v="Walden"/>
    <x v="1122"/>
    <n v="2835"/>
    <x v="28"/>
    <x v="2"/>
    <s v="Individual/Scholarship(?)"/>
    <n v="225"/>
    <x v="1"/>
    <x v="0"/>
    <x v="0"/>
    <s v=""/>
    <x v="1"/>
  </r>
  <r>
    <n v="990"/>
    <s v="Charles G. Koch Charitable Foundation_Austin20164005"/>
    <x v="0"/>
    <s v="Austin"/>
    <x v="1123"/>
    <n v="4005"/>
    <x v="28"/>
    <x v="2"/>
    <s v="Individual/Scholarship(?)"/>
    <n v="226"/>
    <x v="1"/>
    <x v="0"/>
    <x v="0"/>
    <s v=""/>
    <x v="1"/>
  </r>
  <r>
    <n v="990"/>
    <s v="Charles G. Koch Charitable Foundation_University of Tampa20165000"/>
    <x v="0"/>
    <s v="University of Tampa"/>
    <x v="582"/>
    <n v="5000"/>
    <x v="28"/>
    <x v="2"/>
    <m/>
    <n v="227"/>
    <x v="0"/>
    <x v="1"/>
    <x v="0"/>
    <s v=""/>
    <x v="1"/>
  </r>
  <r>
    <n v="990"/>
    <s v="Charles G. Koch Charitable Foundation_Parma20162835"/>
    <x v="0"/>
    <s v="Parma"/>
    <x v="1124"/>
    <n v="2835"/>
    <x v="28"/>
    <x v="2"/>
    <s v="Individual/Scholarship(?)"/>
    <n v="228"/>
    <x v="1"/>
    <x v="0"/>
    <x v="0"/>
    <s v=""/>
    <x v="1"/>
  </r>
  <r>
    <n v="990"/>
    <s v="Charles G. Koch Charitable Foundation_State Policy Network201613564"/>
    <x v="0"/>
    <s v="State Policy Network"/>
    <x v="422"/>
    <n v="13564"/>
    <x v="28"/>
    <x v="2"/>
    <m/>
    <n v="229"/>
    <x v="0"/>
    <x v="0"/>
    <x v="0"/>
    <s v="https://www.desmogblog.com/state-policy-network"/>
    <x v="0"/>
  </r>
  <r>
    <n v="990"/>
    <s v="Charles G. Koch Charitable Foundation_Heyrich20163060"/>
    <x v="0"/>
    <s v="Heyrich"/>
    <x v="1125"/>
    <n v="3060"/>
    <x v="28"/>
    <x v="2"/>
    <s v="Individual/Scholarship(?)"/>
    <n v="230"/>
    <x v="1"/>
    <x v="0"/>
    <x v="0"/>
    <s v=""/>
    <x v="1"/>
  </r>
  <r>
    <n v="990"/>
    <s v="Charles G. Koch Charitable Foundation_Florida State University Research Foundation201660000"/>
    <x v="0"/>
    <s v="Florida State University Research Foundation"/>
    <x v="156"/>
    <n v="60000"/>
    <x v="28"/>
    <x v="2"/>
    <m/>
    <n v="231"/>
    <x v="0"/>
    <x v="1"/>
    <x v="0"/>
    <s v=""/>
    <x v="1"/>
  </r>
  <r>
    <n v="990"/>
    <s v="Charles G. Koch Charitable Foundation_Donors Trust20167562"/>
    <x v="0"/>
    <s v="Donors Trust"/>
    <x v="264"/>
    <n v="7562"/>
    <x v="28"/>
    <x v="2"/>
    <m/>
    <n v="232"/>
    <x v="0"/>
    <x v="0"/>
    <x v="0"/>
    <s v="https://www.desmogblog.com/who-donors-trust"/>
    <x v="0"/>
  </r>
  <r>
    <n v="990"/>
    <s v="Charles G. Koch Charitable Foundation_Knetenann20162835"/>
    <x v="0"/>
    <s v="Knetenann"/>
    <x v="1126"/>
    <n v="2835"/>
    <x v="28"/>
    <x v="2"/>
    <s v="Individual/Scholarship(?)"/>
    <n v="233"/>
    <x v="1"/>
    <x v="0"/>
    <x v="0"/>
    <s v=""/>
    <x v="1"/>
  </r>
  <r>
    <n v="990"/>
    <s v="Charles G. Koch Charitable Foundation_Gentry20161800"/>
    <x v="0"/>
    <s v="Gentry"/>
    <x v="1127"/>
    <n v="1800"/>
    <x v="28"/>
    <x v="2"/>
    <s v="Individual/Scholarship(?)"/>
    <n v="234"/>
    <x v="1"/>
    <x v="0"/>
    <x v="0"/>
    <s v=""/>
    <x v="1"/>
  </r>
  <r>
    <n v="990"/>
    <s v="Charles G. Koch Charitable Foundation_Virginia Military Institute Foundation201626300"/>
    <x v="0"/>
    <s v="Virginia Military Institute Foundation"/>
    <x v="583"/>
    <n v="26300"/>
    <x v="28"/>
    <x v="2"/>
    <m/>
    <n v="235"/>
    <x v="0"/>
    <x v="1"/>
    <x v="0"/>
    <s v="https://www.sourcewatch.org/index.php/Virginia_Military_Institute"/>
    <x v="2"/>
  </r>
  <r>
    <n v="990"/>
    <s v="Charles G. Koch Charitable Foundation_Morris20164005"/>
    <x v="0"/>
    <s v="Morris"/>
    <x v="1128"/>
    <n v="4005"/>
    <x v="28"/>
    <x v="2"/>
    <s v="Individual/Scholarship(?)"/>
    <n v="236"/>
    <x v="1"/>
    <x v="0"/>
    <x v="0"/>
    <s v=""/>
    <x v="1"/>
  </r>
  <r>
    <n v="990"/>
    <s v="Charles G. Koch Charitable Foundation_Network of Enlightened Women20162000"/>
    <x v="0"/>
    <s v="Network of Enlightened Women"/>
    <x v="282"/>
    <n v="2000"/>
    <x v="28"/>
    <x v="2"/>
    <m/>
    <n v="237"/>
    <x v="0"/>
    <x v="0"/>
    <x v="0"/>
    <s v="https://www.sourcewatch.org/index.php/Network_of_Enlightened_Women"/>
    <x v="2"/>
  </r>
  <r>
    <n v="990"/>
    <s v="Charles G. Koch Charitable Foundation_Hundley20162213"/>
    <x v="0"/>
    <s v="Hundley"/>
    <x v="1129"/>
    <n v="2213"/>
    <x v="28"/>
    <x v="2"/>
    <s v="Individual/Scholarship(?)"/>
    <n v="238"/>
    <x v="1"/>
    <x v="0"/>
    <x v="0"/>
    <s v=""/>
    <x v="1"/>
  </r>
  <r>
    <n v="990"/>
    <s v="Charles G. Koch Charitable Foundation_Witherspoon Institute201610670"/>
    <x v="0"/>
    <s v="Witherspoon Institute"/>
    <x v="1130"/>
    <n v="10670"/>
    <x v="28"/>
    <x v="2"/>
    <m/>
    <n v="239"/>
    <x v="0"/>
    <x v="0"/>
    <x v="0"/>
    <s v="https://en.wikipedia.org/wiki/Witherspoon_Institute"/>
    <x v="5"/>
  </r>
  <r>
    <n v="990"/>
    <s v="Charles G. Koch Charitable Foundation_Radford University20167352"/>
    <x v="0"/>
    <s v="Radford University"/>
    <x v="489"/>
    <n v="7352"/>
    <x v="28"/>
    <x v="2"/>
    <m/>
    <n v="240"/>
    <x v="0"/>
    <x v="1"/>
    <x v="0"/>
    <s v=""/>
    <x v="1"/>
  </r>
  <r>
    <n v="990"/>
    <s v="Charles G. Koch Charitable Foundation_Columbia University20165000"/>
    <x v="0"/>
    <s v="Columbia University"/>
    <x v="729"/>
    <n v="5000"/>
    <x v="28"/>
    <x v="2"/>
    <m/>
    <n v="241"/>
    <x v="0"/>
    <x v="1"/>
    <x v="0"/>
    <s v=""/>
    <x v="1"/>
  </r>
  <r>
    <n v="990"/>
    <s v="Charles G. Koch Charitable Foundation_Sanchez20163060"/>
    <x v="0"/>
    <s v="Sanchez"/>
    <x v="1131"/>
    <n v="3060"/>
    <x v="28"/>
    <x v="2"/>
    <s v="Individual/Scholarship(?)"/>
    <n v="242"/>
    <x v="1"/>
    <x v="0"/>
    <x v="0"/>
    <s v=""/>
    <x v="1"/>
  </r>
  <r>
    <n v="990"/>
    <s v="Charles G. Koch Charitable Foundation_OBrien20163060"/>
    <x v="0"/>
    <s v="OBrien"/>
    <x v="1132"/>
    <n v="3060"/>
    <x v="28"/>
    <x v="2"/>
    <s v="Individual/Scholarship(?)"/>
    <n v="243"/>
    <x v="1"/>
    <x v="0"/>
    <x v="0"/>
    <s v=""/>
    <x v="1"/>
  </r>
  <r>
    <n v="990"/>
    <s v="Charles G. Koch Charitable Foundation_Johnson20163213"/>
    <x v="0"/>
    <s v="Johnson"/>
    <x v="1133"/>
    <n v="3213"/>
    <x v="28"/>
    <x v="2"/>
    <s v="Individual/Scholarship(?)"/>
    <n v="244"/>
    <x v="1"/>
    <x v="0"/>
    <x v="0"/>
    <s v=""/>
    <x v="1"/>
  </r>
  <r>
    <n v="990"/>
    <s v="Charles G. Koch Charitable Foundation_Biola University201626000"/>
    <x v="0"/>
    <s v="Biola University"/>
    <x v="454"/>
    <n v="26000"/>
    <x v="28"/>
    <x v="2"/>
    <m/>
    <n v="245"/>
    <x v="0"/>
    <x v="1"/>
    <x v="0"/>
    <s v=""/>
    <x v="1"/>
  </r>
  <r>
    <n v="990"/>
    <s v="Charles G. Koch Charitable Foundation_Rogers State University Foundation20169000"/>
    <x v="0"/>
    <s v="Rogers State University Foundation"/>
    <x v="416"/>
    <n v="9000"/>
    <x v="28"/>
    <x v="2"/>
    <m/>
    <n v="246"/>
    <x v="0"/>
    <x v="1"/>
    <x v="0"/>
    <s v=""/>
    <x v="1"/>
  </r>
  <r>
    <n v="990"/>
    <s v="Charles G. Koch Charitable Foundation_Voell20162835"/>
    <x v="0"/>
    <s v="Voell"/>
    <x v="1134"/>
    <n v="2835"/>
    <x v="28"/>
    <x v="2"/>
    <s v="Individual/Scholarship(?)"/>
    <n v="247"/>
    <x v="1"/>
    <x v="0"/>
    <x v="0"/>
    <s v=""/>
    <x v="1"/>
  </r>
  <r>
    <n v="990"/>
    <s v="Charles G. Koch Charitable Foundation_Sarah Lawrence College201612000"/>
    <x v="0"/>
    <s v="Sarah Lawrence College"/>
    <x v="300"/>
    <n v="12000"/>
    <x v="28"/>
    <x v="2"/>
    <m/>
    <n v="248"/>
    <x v="0"/>
    <x v="1"/>
    <x v="0"/>
    <s v=""/>
    <x v="1"/>
  </r>
  <r>
    <n v="990"/>
    <s v="Charles G. Koch Charitable Foundation_Isom20162835"/>
    <x v="0"/>
    <s v="Isom"/>
    <x v="1135"/>
    <n v="2835"/>
    <x v="28"/>
    <x v="2"/>
    <s v="Individual/Scholarship(?)"/>
    <n v="249"/>
    <x v="1"/>
    <x v="0"/>
    <x v="0"/>
    <s v=""/>
    <x v="1"/>
  </r>
  <r>
    <n v="990"/>
    <s v="Charles G. Koch Charitable Foundation_Young Voices201616626"/>
    <x v="0"/>
    <s v="Young Voices"/>
    <x v="997"/>
    <n v="16626"/>
    <x v="28"/>
    <x v="2"/>
    <m/>
    <n v="250"/>
    <x v="0"/>
    <x v="0"/>
    <x v="0"/>
    <s v="https://www.sourcewatch.org/index.php/Young_Voices"/>
    <x v="2"/>
  </r>
  <r>
    <n v="990"/>
    <s v="Charles G. Koch Charitable Foundation_Northwestern Oklahoma State University201622000"/>
    <x v="0"/>
    <s v="Northwestern Oklahoma State University"/>
    <x v="221"/>
    <n v="22000"/>
    <x v="28"/>
    <x v="2"/>
    <m/>
    <n v="251"/>
    <x v="0"/>
    <x v="1"/>
    <x v="0"/>
    <s v=""/>
    <x v="1"/>
  </r>
  <r>
    <n v="990"/>
    <s v="Charles G. Koch Charitable Foundation_Fidelity Charitable20163354530"/>
    <x v="0"/>
    <s v="Fidelity Charitable"/>
    <x v="1136"/>
    <n v="3354530"/>
    <x v="28"/>
    <x v="2"/>
    <m/>
    <n v="252"/>
    <x v="0"/>
    <x v="0"/>
    <x v="0"/>
    <s v=""/>
    <x v="1"/>
  </r>
  <r>
    <n v="990"/>
    <s v="Charles G. Koch Charitable Foundation_Wilson20165135"/>
    <x v="0"/>
    <s v="Wilson"/>
    <x v="1137"/>
    <n v="5135"/>
    <x v="28"/>
    <x v="2"/>
    <s v="Individual/Scholarship(?)"/>
    <n v="253"/>
    <x v="1"/>
    <x v="0"/>
    <x v="0"/>
    <s v=""/>
    <x v="1"/>
  </r>
  <r>
    <n v="990"/>
    <s v="Charles G. Koch Charitable Foundation_Beck-Peter20165387"/>
    <x v="0"/>
    <s v="Beck-Peter"/>
    <x v="1138"/>
    <n v="5387"/>
    <x v="28"/>
    <x v="2"/>
    <s v="Individual/Scholarship(?)"/>
    <n v="254"/>
    <x v="1"/>
    <x v="0"/>
    <x v="0"/>
    <s v=""/>
    <x v="1"/>
  </r>
  <r>
    <n v="990"/>
    <s v="Charles G. Koch Charitable Foundation_Dwyer20165387"/>
    <x v="0"/>
    <s v="Dwyer"/>
    <x v="1139"/>
    <n v="5387"/>
    <x v="28"/>
    <x v="2"/>
    <s v="Individual/Scholarship(?)"/>
    <n v="255"/>
    <x v="1"/>
    <x v="0"/>
    <x v="0"/>
    <s v=""/>
    <x v="1"/>
  </r>
  <r>
    <n v="990"/>
    <s v="Charles G. Koch Charitable Foundation_Buckeye Institute for Public Policy Solutions2016143000"/>
    <x v="0"/>
    <s v="Buckeye Institute for Public Policy Solutions"/>
    <x v="154"/>
    <n v="143000"/>
    <x v="28"/>
    <x v="2"/>
    <m/>
    <n v="256"/>
    <x v="0"/>
    <x v="0"/>
    <x v="0"/>
    <s v="https://www.sourcewatch.org/index.php/The_Buckeye_Institute"/>
    <x v="2"/>
  </r>
  <r>
    <n v="990"/>
    <s v="Charles G. Koch Charitable Foundation_Arizona Christian University201610000"/>
    <x v="0"/>
    <s v="Arizona Christian University"/>
    <x v="513"/>
    <n v="10000"/>
    <x v="28"/>
    <x v="2"/>
    <m/>
    <n v="257"/>
    <x v="0"/>
    <x v="1"/>
    <x v="0"/>
    <s v=""/>
    <x v="1"/>
  </r>
  <r>
    <n v="990"/>
    <s v="Charles G. Koch Charitable Foundation_Sladick20165135"/>
    <x v="0"/>
    <s v="Sladick"/>
    <x v="1140"/>
    <n v="5135"/>
    <x v="28"/>
    <x v="2"/>
    <s v="Individual/Scholarship(?)"/>
    <n v="258"/>
    <x v="1"/>
    <x v="0"/>
    <x v="0"/>
    <s v=""/>
    <x v="1"/>
  </r>
  <r>
    <n v="990"/>
    <s v="Charles G. Koch Charitable Foundation_Dr Pepper Museum &amp; Free Enterprise Institute201616000"/>
    <x v="0"/>
    <s v="Dr Pepper Museum &amp; Free Enterprise Institute"/>
    <x v="1141"/>
    <n v="16000"/>
    <x v="28"/>
    <x v="2"/>
    <m/>
    <n v="259"/>
    <x v="0"/>
    <x v="0"/>
    <x v="0"/>
    <s v=""/>
    <x v="1"/>
  </r>
  <r>
    <n v="990"/>
    <s v="Charles G. Koch Charitable Foundation_Vanderbilt University201665000"/>
    <x v="0"/>
    <s v="Vanderbilt University"/>
    <x v="1142"/>
    <n v="65000"/>
    <x v="28"/>
    <x v="2"/>
    <m/>
    <n v="260"/>
    <x v="0"/>
    <x v="1"/>
    <x v="0"/>
    <s v=""/>
    <x v="1"/>
  </r>
  <r>
    <n v="990"/>
    <s v="Charles G. Koch Charitable Foundation_Bill of Rights Institute201648531"/>
    <x v="0"/>
    <s v="Bill of Rights Institute"/>
    <x v="112"/>
    <n v="48531"/>
    <x v="28"/>
    <x v="2"/>
    <m/>
    <n v="261"/>
    <x v="0"/>
    <x v="0"/>
    <x v="0"/>
    <s v="https://www.sourcewatch.org/index.php/Bill_of_Rights_Institute"/>
    <x v="2"/>
  </r>
  <r>
    <n v="990"/>
    <s v="Charles G. Koch Charitable Foundation_Li20165418"/>
    <x v="0"/>
    <s v="Li"/>
    <x v="1143"/>
    <n v="5418"/>
    <x v="28"/>
    <x v="2"/>
    <s v="Individual/Scholarship(?)"/>
    <n v="262"/>
    <x v="1"/>
    <x v="0"/>
    <x v="0"/>
    <s v=""/>
    <x v="1"/>
  </r>
  <r>
    <n v="990"/>
    <s v="Charles G. Koch Charitable Foundation_Graham20165135"/>
    <x v="0"/>
    <s v="Graham"/>
    <x v="1144"/>
    <n v="5135"/>
    <x v="28"/>
    <x v="2"/>
    <s v="Individual/Scholarship(?)"/>
    <n v="263"/>
    <x v="1"/>
    <x v="0"/>
    <x v="0"/>
    <s v=""/>
    <x v="1"/>
  </r>
  <r>
    <n v="990"/>
    <s v="Charles G. Koch Charitable Foundation_University of Virginia2016184087"/>
    <x v="0"/>
    <s v="University of Virginia"/>
    <x v="373"/>
    <n v="184087"/>
    <x v="28"/>
    <x v="2"/>
    <m/>
    <n v="264"/>
    <x v="0"/>
    <x v="1"/>
    <x v="0"/>
    <s v=""/>
    <x v="1"/>
  </r>
  <r>
    <n v="990"/>
    <s v="Charles G. Koch Charitable Foundation_College of Charleston Foundation201684500"/>
    <x v="0"/>
    <s v="College of Charleston Foundation"/>
    <x v="169"/>
    <n v="84500"/>
    <x v="28"/>
    <x v="2"/>
    <m/>
    <n v="265"/>
    <x v="0"/>
    <x v="1"/>
    <x v="0"/>
    <s v=""/>
    <x v="1"/>
  </r>
  <r>
    <n v="990"/>
    <s v="Charles G. Koch Charitable Foundation_Syracuse University2016403508"/>
    <x v="0"/>
    <s v="Syracuse University"/>
    <x v="496"/>
    <n v="403508"/>
    <x v="28"/>
    <x v="2"/>
    <m/>
    <n v="266"/>
    <x v="0"/>
    <x v="1"/>
    <x v="0"/>
    <s v=""/>
    <x v="1"/>
  </r>
  <r>
    <n v="990"/>
    <s v="Charles G. Koch Charitable Foundation_Solomon20163060"/>
    <x v="0"/>
    <s v="Solomon"/>
    <x v="1145"/>
    <n v="3060"/>
    <x v="28"/>
    <x v="2"/>
    <s v="Individual/Scholarship(?)"/>
    <n v="267"/>
    <x v="1"/>
    <x v="0"/>
    <x v="0"/>
    <s v=""/>
    <x v="1"/>
  </r>
  <r>
    <n v="990"/>
    <s v="Charles G. Koch Charitable Foundation_Slaven20164005"/>
    <x v="0"/>
    <s v="Slaven"/>
    <x v="1146"/>
    <n v="4005"/>
    <x v="28"/>
    <x v="2"/>
    <s v="Individual/Scholarship(?)"/>
    <n v="268"/>
    <x v="1"/>
    <x v="0"/>
    <x v="0"/>
    <s v=""/>
    <x v="1"/>
  </r>
  <r>
    <n v="990"/>
    <s v="Charles G. Koch Charitable Foundation_University of Chicago2016156500"/>
    <x v="0"/>
    <s v="University of Chicago"/>
    <x v="576"/>
    <n v="156500"/>
    <x v="28"/>
    <x v="2"/>
    <m/>
    <n v="269"/>
    <x v="0"/>
    <x v="1"/>
    <x v="0"/>
    <s v=""/>
    <x v="1"/>
  </r>
  <r>
    <n v="990"/>
    <s v="Charles G. Koch Charitable Foundation_Villanova University2016676000"/>
    <x v="0"/>
    <s v="Villanova University"/>
    <x v="1147"/>
    <n v="676000"/>
    <x v="28"/>
    <x v="2"/>
    <m/>
    <n v="270"/>
    <x v="0"/>
    <x v="1"/>
    <x v="0"/>
    <s v=""/>
    <x v="1"/>
  </r>
  <r>
    <n v="990"/>
    <s v="Charles G. Koch Charitable Foundation_Baylor University2016398830"/>
    <x v="0"/>
    <s v="Baylor University"/>
    <x v="251"/>
    <n v="398830"/>
    <x v="28"/>
    <x v="2"/>
    <m/>
    <n v="271"/>
    <x v="0"/>
    <x v="1"/>
    <x v="0"/>
    <s v=""/>
    <x v="1"/>
  </r>
  <r>
    <n v="990"/>
    <s v="Charles G. Koch Charitable Foundation_Project on Government Oversight201635000"/>
    <x v="0"/>
    <s v="Project on Government Oversight"/>
    <x v="1148"/>
    <n v="35000"/>
    <x v="28"/>
    <x v="2"/>
    <m/>
    <n v="272"/>
    <x v="0"/>
    <x v="0"/>
    <x v="0"/>
    <s v="https://www.sourcewatch.org/index.php/Project_On_Government_Oversight"/>
    <x v="2"/>
  </r>
  <r>
    <n v="990"/>
    <s v="Charles G. Koch Charitable Foundation_Kenyon College201623000"/>
    <x v="0"/>
    <s v="Kenyon College"/>
    <x v="401"/>
    <n v="23000"/>
    <x v="28"/>
    <x v="2"/>
    <m/>
    <n v="273"/>
    <x v="0"/>
    <x v="1"/>
    <x v="0"/>
    <s v=""/>
    <x v="1"/>
  </r>
  <r>
    <n v="990"/>
    <s v="Charles G. Koch Charitable Foundation_Holden-Villars20163060"/>
    <x v="0"/>
    <s v="Holden-Villars"/>
    <x v="1149"/>
    <n v="3060"/>
    <x v="28"/>
    <x v="2"/>
    <s v="Individual/Scholarship(?)"/>
    <n v="274"/>
    <x v="1"/>
    <x v="0"/>
    <x v="0"/>
    <s v=""/>
    <x v="1"/>
  </r>
  <r>
    <n v="990"/>
    <s v="Charles G. Koch Charitable Foundation_Rusko20162835"/>
    <x v="0"/>
    <s v="Rusko"/>
    <x v="1150"/>
    <n v="2835"/>
    <x v="28"/>
    <x v="2"/>
    <s v="Individual/Scholarship(?)"/>
    <n v="275"/>
    <x v="1"/>
    <x v="0"/>
    <x v="0"/>
    <s v=""/>
    <x v="1"/>
  </r>
  <r>
    <n v="990"/>
    <s v="Charles G. Koch Charitable Foundation_Towson University20163200"/>
    <x v="0"/>
    <s v="Towson University"/>
    <x v="190"/>
    <n v="3200"/>
    <x v="28"/>
    <x v="2"/>
    <m/>
    <n v="276"/>
    <x v="0"/>
    <x v="1"/>
    <x v="0"/>
    <s v=""/>
    <x v="1"/>
  </r>
  <r>
    <n v="990"/>
    <s v="Charles G. Koch Charitable Foundation_Grass20161613"/>
    <x v="0"/>
    <s v="Grass"/>
    <x v="1151"/>
    <n v="1613"/>
    <x v="28"/>
    <x v="2"/>
    <s v="Individual/Scholarship(?)"/>
    <n v="277"/>
    <x v="1"/>
    <x v="0"/>
    <x v="0"/>
    <s v=""/>
    <x v="1"/>
  </r>
  <r>
    <n v="990"/>
    <s v="Charles G. Koch Charitable Foundation_Feccia20167820"/>
    <x v="0"/>
    <s v="Feccia"/>
    <x v="1152"/>
    <n v="7820"/>
    <x v="28"/>
    <x v="2"/>
    <s v="Individual/Scholarship(?)"/>
    <n v="278"/>
    <x v="1"/>
    <x v="0"/>
    <x v="0"/>
    <s v=""/>
    <x v="1"/>
  </r>
  <r>
    <n v="990"/>
    <s v="Charles G. Koch Charitable Foundation_Fort Hays State University Foundation20164500"/>
    <x v="0"/>
    <s v="Fort Hays State University Foundation"/>
    <x v="1153"/>
    <n v="4500"/>
    <x v="28"/>
    <x v="2"/>
    <m/>
    <n v="279"/>
    <x v="0"/>
    <x v="1"/>
    <x v="0"/>
    <s v=""/>
    <x v="1"/>
  </r>
  <r>
    <n v="990"/>
    <s v="Charles G. Koch Charitable Foundation_Schlosser20162430"/>
    <x v="0"/>
    <s v="Schlosser"/>
    <x v="1154"/>
    <n v="2430"/>
    <x v="28"/>
    <x v="2"/>
    <s v="Individual/Scholarship(?)"/>
    <n v="280"/>
    <x v="1"/>
    <x v="0"/>
    <x v="0"/>
    <s v=""/>
    <x v="1"/>
  </r>
  <r>
    <n v="990"/>
    <s v="Charles G. Koch Charitable Foundation_Christendom College20164800"/>
    <x v="0"/>
    <s v="Christendom College"/>
    <x v="255"/>
    <n v="4800"/>
    <x v="28"/>
    <x v="2"/>
    <m/>
    <n v="281"/>
    <x v="0"/>
    <x v="1"/>
    <x v="0"/>
    <s v=""/>
    <x v="1"/>
  </r>
  <r>
    <n v="990"/>
    <s v="Charles G. Koch Charitable Foundation_Institute for Humane Studies at George Mason University20165691250"/>
    <x v="0"/>
    <s v="Institute for Humane Studies at George Mason University"/>
    <x v="23"/>
    <n v="5691250"/>
    <x v="28"/>
    <x v="2"/>
    <m/>
    <n v="282"/>
    <x v="0"/>
    <x v="1"/>
    <x v="0"/>
    <s v="https://www.desmogblog.com/institute-humane-studies-george-mason-university"/>
    <x v="0"/>
  </r>
  <r>
    <n v="990"/>
    <s v="Charles G. Koch Charitable Foundation_Benitez20164005"/>
    <x v="0"/>
    <s v="Benitez"/>
    <x v="1155"/>
    <n v="4005"/>
    <x v="28"/>
    <x v="2"/>
    <s v="Individual/Scholarship(?)"/>
    <n v="283"/>
    <x v="1"/>
    <x v="0"/>
    <x v="0"/>
    <s v=""/>
    <x v="1"/>
  </r>
  <r>
    <n v="990"/>
    <s v="Charles G. Koch Charitable Foundation_Bastiat Society201623000"/>
    <x v="0"/>
    <s v="Bastiat Society"/>
    <x v="386"/>
    <n v="23000"/>
    <x v="28"/>
    <x v="2"/>
    <m/>
    <n v="284"/>
    <x v="0"/>
    <x v="0"/>
    <x v="0"/>
    <s v=""/>
    <x v="1"/>
  </r>
  <r>
    <n v="990"/>
    <s v="Charles G. Koch Charitable Foundation_Konieczny20165229"/>
    <x v="0"/>
    <s v="Konieczny"/>
    <x v="1156"/>
    <n v="5229"/>
    <x v="28"/>
    <x v="2"/>
    <s v="Individual/Scholarship(?)"/>
    <n v="285"/>
    <x v="1"/>
    <x v="0"/>
    <x v="0"/>
    <s v=""/>
    <x v="1"/>
  </r>
  <r>
    <n v="990"/>
    <s v="Charles G. Koch Charitable Foundation_Cukovic20162632"/>
    <x v="0"/>
    <s v="Cukovic"/>
    <x v="1157"/>
    <n v="2632"/>
    <x v="28"/>
    <x v="2"/>
    <s v="Individual/Scholarship(?)"/>
    <n v="286"/>
    <x v="1"/>
    <x v="0"/>
    <x v="0"/>
    <s v=""/>
    <x v="1"/>
  </r>
  <r>
    <n v="990"/>
    <s v="Charles G. Koch Charitable Foundation_Americans for Prosperity Foundation (formerly CSE Foundation)201661799"/>
    <x v="0"/>
    <s v="Americans for Prosperity Foundation (formerly CSE Foundation)"/>
    <x v="36"/>
    <n v="61799"/>
    <x v="28"/>
    <x v="2"/>
    <m/>
    <n v="287"/>
    <x v="0"/>
    <x v="0"/>
    <x v="0"/>
    <s v="https://www.desmogblog.com/americans-for-prosperity"/>
    <x v="0"/>
  </r>
  <r>
    <n v="990"/>
    <s v="Charles G. Koch Charitable Foundation_University of California - Los Angeles2016158534"/>
    <x v="0"/>
    <s v="University of California - Los Angeles"/>
    <x v="234"/>
    <n v="158534"/>
    <x v="28"/>
    <x v="2"/>
    <m/>
    <n v="288"/>
    <x v="0"/>
    <x v="1"/>
    <x v="0"/>
    <s v=""/>
    <x v="1"/>
  </r>
  <r>
    <n v="990"/>
    <s v="Charles G. Koch Charitable Foundation_University of South Dakota201610000"/>
    <x v="0"/>
    <s v="University of South Dakota"/>
    <x v="1158"/>
    <n v="10000"/>
    <x v="28"/>
    <x v="2"/>
    <m/>
    <n v="289"/>
    <x v="0"/>
    <x v="1"/>
    <x v="0"/>
    <s v=""/>
    <x v="1"/>
  </r>
  <r>
    <n v="990"/>
    <s v="Charles G. Koch Charitable Foundation_Frumkin20163176"/>
    <x v="0"/>
    <s v="Frumkin"/>
    <x v="1159"/>
    <n v="3176"/>
    <x v="28"/>
    <x v="2"/>
    <s v="Individual/Scholarship(?)"/>
    <n v="290"/>
    <x v="1"/>
    <x v="0"/>
    <x v="0"/>
    <s v=""/>
    <x v="1"/>
  </r>
  <r>
    <n v="990"/>
    <s v="Charles G. Koch Charitable Foundation_Quatere201625000"/>
    <x v="0"/>
    <s v="Quatere"/>
    <x v="1160"/>
    <n v="25000"/>
    <x v="28"/>
    <x v="2"/>
    <s v="Individual/Scholarship(?)"/>
    <n v="291"/>
    <x v="1"/>
    <x v="0"/>
    <x v="0"/>
    <s v=""/>
    <x v="1"/>
  </r>
  <r>
    <n v="990"/>
    <s v="Charles G. Koch Charitable Foundation_Bowden20162745"/>
    <x v="0"/>
    <s v="Bowden"/>
    <x v="1161"/>
    <n v="2745"/>
    <x v="28"/>
    <x v="2"/>
    <s v="Individual/Scholarship(?)"/>
    <n v="292"/>
    <x v="1"/>
    <x v="0"/>
    <x v="0"/>
    <s v=""/>
    <x v="1"/>
  </r>
  <r>
    <n v="990"/>
    <s v="Charles G. Koch Charitable Foundation_Weber20163060"/>
    <x v="0"/>
    <s v="Weber"/>
    <x v="1162"/>
    <n v="3060"/>
    <x v="28"/>
    <x v="2"/>
    <s v="Individual/Scholarship(?)"/>
    <n v="293"/>
    <x v="1"/>
    <x v="0"/>
    <x v="0"/>
    <s v=""/>
    <x v="1"/>
  </r>
  <r>
    <n v="990"/>
    <s v="Charles G. Koch Charitable Foundation_March20165387"/>
    <x v="0"/>
    <s v="March"/>
    <x v="1163"/>
    <n v="5387"/>
    <x v="28"/>
    <x v="2"/>
    <s v="Individual/Scholarship(?)"/>
    <n v="294"/>
    <x v="1"/>
    <x v="0"/>
    <x v="0"/>
    <s v=""/>
    <x v="1"/>
  </r>
  <r>
    <n v="990"/>
    <s v="Charles G. Koch Charitable Foundation_Ellis20164914"/>
    <x v="0"/>
    <s v="Ellis"/>
    <x v="1164"/>
    <n v="4914"/>
    <x v="28"/>
    <x v="2"/>
    <s v="Individual/Scholarship(?)"/>
    <n v="295"/>
    <x v="1"/>
    <x v="0"/>
    <x v="0"/>
    <s v=""/>
    <x v="1"/>
  </r>
  <r>
    <n v="990"/>
    <s v="Charles G. Koch Charitable Foundation_New York University2016488400"/>
    <x v="0"/>
    <s v="New York University"/>
    <x v="33"/>
    <n v="488400"/>
    <x v="28"/>
    <x v="2"/>
    <m/>
    <n v="296"/>
    <x v="0"/>
    <x v="1"/>
    <x v="0"/>
    <s v=""/>
    <x v="1"/>
  </r>
  <r>
    <n v="990"/>
    <s v="Charles G. Koch Charitable Foundation_University of Kentucky Research Foundation201619657"/>
    <x v="0"/>
    <s v="University of Kentucky Research Foundation"/>
    <x v="316"/>
    <n v="19657"/>
    <x v="28"/>
    <x v="2"/>
    <m/>
    <n v="297"/>
    <x v="0"/>
    <x v="1"/>
    <x v="0"/>
    <s v=""/>
    <x v="1"/>
  </r>
  <r>
    <n v="990"/>
    <s v="Charles G. Koch Charitable Foundation_Dinh20162438"/>
    <x v="0"/>
    <s v="Dinh"/>
    <x v="1165"/>
    <n v="2438"/>
    <x v="28"/>
    <x v="2"/>
    <s v="Individual/Scholarship(?)"/>
    <n v="298"/>
    <x v="1"/>
    <x v="0"/>
    <x v="0"/>
    <s v=""/>
    <x v="1"/>
  </r>
  <r>
    <n v="990"/>
    <s v="Charles G. Koch Charitable Foundation_Stanford University2016166600"/>
    <x v="0"/>
    <s v="Stanford University"/>
    <x v="570"/>
    <n v="166600"/>
    <x v="28"/>
    <x v="2"/>
    <m/>
    <n v="299"/>
    <x v="0"/>
    <x v="1"/>
    <x v="0"/>
    <s v=""/>
    <x v="1"/>
  </r>
  <r>
    <n v="990"/>
    <s v="Charles G. Koch Charitable Foundation_Lincoln Network2016219680"/>
    <x v="0"/>
    <s v="Lincoln Network"/>
    <x v="744"/>
    <n v="219680"/>
    <x v="28"/>
    <x v="2"/>
    <m/>
    <n v="300"/>
    <x v="0"/>
    <x v="0"/>
    <x v="0"/>
    <s v="https://www.sourcewatch.org/index.php/Lincoln_Network"/>
    <x v="2"/>
  </r>
  <r>
    <n v="990"/>
    <s v="Charles G. Koch Charitable Foundation_Georgia Tech Foundation201670000"/>
    <x v="0"/>
    <s v="Georgia Tech Foundation"/>
    <x v="269"/>
    <n v="70000"/>
    <x v="28"/>
    <x v="2"/>
    <m/>
    <n v="301"/>
    <x v="0"/>
    <x v="1"/>
    <x v="0"/>
    <s v=""/>
    <x v="1"/>
  </r>
  <r>
    <n v="990"/>
    <s v="Charles G. Koch Charitable Foundation_Southern University at New Orleans Foundation201610000"/>
    <x v="0"/>
    <s v="Southern University at New Orleans Foundation"/>
    <x v="763"/>
    <n v="10000"/>
    <x v="28"/>
    <x v="2"/>
    <m/>
    <n v="302"/>
    <x v="0"/>
    <x v="1"/>
    <x v="0"/>
    <s v=""/>
    <x v="1"/>
  </r>
  <r>
    <n v="990"/>
    <s v="Charles G. Koch Charitable Foundation_May20164005"/>
    <x v="0"/>
    <s v="May"/>
    <x v="1166"/>
    <n v="4005"/>
    <x v="28"/>
    <x v="2"/>
    <s v="Individual/Scholarship(?)"/>
    <n v="303"/>
    <x v="1"/>
    <x v="0"/>
    <x v="0"/>
    <s v=""/>
    <x v="1"/>
  </r>
  <r>
    <n v="990"/>
    <s v="Charles G. Koch Charitable Foundation_University of Central Arkansas Foundation201616000"/>
    <x v="0"/>
    <s v="University of Central Arkansas Foundation"/>
    <x v="312"/>
    <n v="16000"/>
    <x v="28"/>
    <x v="2"/>
    <m/>
    <n v="304"/>
    <x v="0"/>
    <x v="1"/>
    <x v="0"/>
    <s v=""/>
    <x v="1"/>
  </r>
  <r>
    <n v="990"/>
    <s v="Charles G. Koch Charitable Foundation_Austin Institute for the Study of Family and Culture201684400"/>
    <x v="0"/>
    <s v="Austin Institute for the Study of Family and Culture"/>
    <x v="717"/>
    <n v="84400"/>
    <x v="28"/>
    <x v="2"/>
    <m/>
    <n v="305"/>
    <x v="0"/>
    <x v="0"/>
    <x v="0"/>
    <s v=""/>
    <x v="1"/>
  </r>
  <r>
    <n v="990"/>
    <s v="Charles G. Koch Charitable Foundation_Oleah20164005"/>
    <x v="0"/>
    <s v="Oleah"/>
    <x v="1167"/>
    <n v="4005"/>
    <x v="28"/>
    <x v="2"/>
    <s v="Individual/Scholarship(?)"/>
    <n v="306"/>
    <x v="1"/>
    <x v="0"/>
    <x v="0"/>
    <s v=""/>
    <x v="1"/>
  </r>
  <r>
    <n v="990"/>
    <s v="Charles G. Koch Charitable Foundation_University of California - Berkeley201663200"/>
    <x v="0"/>
    <s v="University of California - Berkeley"/>
    <x v="234"/>
    <n v="63200"/>
    <x v="28"/>
    <x v="2"/>
    <m/>
    <n v="307"/>
    <x v="0"/>
    <x v="1"/>
    <x v="0"/>
    <s v=""/>
    <x v="1"/>
  </r>
  <r>
    <n v="990"/>
    <s v="Charles G. Koch Charitable Foundation_University of Colorado Foundation201625000"/>
    <x v="0"/>
    <s v="University of Colorado Foundation"/>
    <x v="235"/>
    <n v="25000"/>
    <x v="28"/>
    <x v="2"/>
    <m/>
    <n v="308"/>
    <x v="0"/>
    <x v="1"/>
    <x v="0"/>
    <s v=""/>
    <x v="1"/>
  </r>
  <r>
    <n v="990"/>
    <s v="Charles G. Koch Charitable Foundation_Northwest Nazarene University20168000"/>
    <x v="0"/>
    <s v="Northwest Nazarene University"/>
    <x v="411"/>
    <n v="8000"/>
    <x v="28"/>
    <x v="2"/>
    <m/>
    <n v="309"/>
    <x v="0"/>
    <x v="1"/>
    <x v="0"/>
    <s v=""/>
    <x v="1"/>
  </r>
  <r>
    <n v="990"/>
    <s v="Charles G. Koch Charitable Foundation_Flitton20165355"/>
    <x v="0"/>
    <s v="Flitton"/>
    <x v="1168"/>
    <n v="5355"/>
    <x v="28"/>
    <x v="2"/>
    <s v="Individual/Scholarship(?)"/>
    <n v="310"/>
    <x v="1"/>
    <x v="0"/>
    <x v="0"/>
    <s v=""/>
    <x v="1"/>
  </r>
  <r>
    <n v="990"/>
    <s v="Charles G. Koch Charitable Foundation_Bond20161800"/>
    <x v="0"/>
    <s v="Bond"/>
    <x v="1169"/>
    <n v="1800"/>
    <x v="28"/>
    <x v="2"/>
    <s v="Individual/Scholarship(?)"/>
    <n v="311"/>
    <x v="1"/>
    <x v="0"/>
    <x v="0"/>
    <s v=""/>
    <x v="1"/>
  </r>
  <r>
    <n v="990"/>
    <s v="Charles G. Koch Charitable Foundation_Wellesley College2016250000"/>
    <x v="0"/>
    <s v="Wellesley College"/>
    <x v="438"/>
    <n v="250000"/>
    <x v="28"/>
    <x v="2"/>
    <m/>
    <n v="312"/>
    <x v="0"/>
    <x v="1"/>
    <x v="0"/>
    <s v=""/>
    <x v="1"/>
  </r>
  <r>
    <n v="990"/>
    <s v="Charles G. Koch Charitable Foundation_Grove City College201656600"/>
    <x v="0"/>
    <s v="Grove City College"/>
    <x v="148"/>
    <n v="56600"/>
    <x v="28"/>
    <x v="2"/>
    <m/>
    <n v="313"/>
    <x v="0"/>
    <x v="1"/>
    <x v="0"/>
    <s v=""/>
    <x v="1"/>
  </r>
  <r>
    <n v="990"/>
    <s v="Charles G. Koch Charitable Foundation_Wong20165293"/>
    <x v="0"/>
    <s v="Wong"/>
    <x v="1170"/>
    <n v="5293"/>
    <x v="28"/>
    <x v="2"/>
    <s v="Individual/Scholarship(?)"/>
    <n v="314"/>
    <x v="1"/>
    <x v="0"/>
    <x v="0"/>
    <s v=""/>
    <x v="1"/>
  </r>
  <r>
    <n v="990"/>
    <s v="Charles G. Koch Charitable Foundation_YMCA of South Hampton Roads201650000"/>
    <x v="0"/>
    <s v="YMCA of South Hampton Roads"/>
    <x v="335"/>
    <n v="50000"/>
    <x v="28"/>
    <x v="2"/>
    <m/>
    <n v="315"/>
    <x v="0"/>
    <x v="0"/>
    <x v="1"/>
    <s v=""/>
    <x v="1"/>
  </r>
  <r>
    <n v="990"/>
    <s v="Charles G. Koch Charitable Foundation_Utah State University2016288000"/>
    <x v="0"/>
    <s v="Utah State University"/>
    <x v="164"/>
    <n v="288000"/>
    <x v="28"/>
    <x v="2"/>
    <m/>
    <n v="316"/>
    <x v="0"/>
    <x v="1"/>
    <x v="0"/>
    <s v=""/>
    <x v="1"/>
  </r>
  <r>
    <n v="990"/>
    <s v="Charles G. Koch Charitable Foundation_Cato Institute2016105691"/>
    <x v="0"/>
    <s v="Cato Institute"/>
    <x v="2"/>
    <n v="105691"/>
    <x v="28"/>
    <x v="2"/>
    <m/>
    <n v="317"/>
    <x v="0"/>
    <x v="0"/>
    <x v="0"/>
    <s v="https://www.desmogblog.com/cato-institute"/>
    <x v="0"/>
  </r>
  <r>
    <n v="990"/>
    <s v="Charles G. Koch Charitable Foundation_Darst20165135"/>
    <x v="0"/>
    <s v="Darst"/>
    <x v="1171"/>
    <n v="5135"/>
    <x v="28"/>
    <x v="2"/>
    <s v="Individual/Scholarship(?)"/>
    <n v="318"/>
    <x v="1"/>
    <x v="0"/>
    <x v="0"/>
    <s v=""/>
    <x v="1"/>
  </r>
  <r>
    <n v="990"/>
    <s v="Charles G. Koch Charitable Foundation_University of Houston201612800"/>
    <x v="0"/>
    <s v="University of Houston"/>
    <x v="26"/>
    <n v="12800"/>
    <x v="28"/>
    <x v="2"/>
    <m/>
    <n v="319"/>
    <x v="0"/>
    <x v="1"/>
    <x v="0"/>
    <s v=""/>
    <x v="1"/>
  </r>
  <r>
    <n v="990"/>
    <s v="Charles G. Koch Charitable Foundation_University of Manchester20161500"/>
    <x v="0"/>
    <s v="University of Manchester"/>
    <x v="770"/>
    <n v="1500"/>
    <x v="28"/>
    <x v="2"/>
    <m/>
    <n v="320"/>
    <x v="0"/>
    <x v="1"/>
    <x v="0"/>
    <s v=""/>
    <x v="1"/>
  </r>
  <r>
    <n v="990"/>
    <s v="Charles G. Koch Charitable Foundation_Barnes20163060"/>
    <x v="0"/>
    <s v="Barnes"/>
    <x v="1172"/>
    <n v="3060"/>
    <x v="28"/>
    <x v="2"/>
    <s v="Individual/Scholarship(?)"/>
    <n v="321"/>
    <x v="1"/>
    <x v="0"/>
    <x v="0"/>
    <s v=""/>
    <x v="1"/>
  </r>
  <r>
    <n v="990"/>
    <s v="Charles G. Koch Charitable Foundation_Yan201610269"/>
    <x v="0"/>
    <s v="Yan"/>
    <x v="1173"/>
    <n v="10269"/>
    <x v="28"/>
    <x v="2"/>
    <s v="Individual/Scholarship(?)"/>
    <n v="322"/>
    <x v="1"/>
    <x v="0"/>
    <x v="0"/>
    <s v=""/>
    <x v="1"/>
  </r>
  <r>
    <n v="990"/>
    <s v="Charles G. Koch Charitable Foundation_Stanford20163176"/>
    <x v="0"/>
    <s v="Stanford"/>
    <x v="1174"/>
    <n v="3176"/>
    <x v="28"/>
    <x v="2"/>
    <s v="Individual/Scholarship(?)"/>
    <n v="323"/>
    <x v="1"/>
    <x v="0"/>
    <x v="0"/>
    <s v=""/>
    <x v="1"/>
  </r>
  <r>
    <n v="990"/>
    <s v="Charles G. Koch Charitable Foundation_University of Minnesota201632500"/>
    <x v="0"/>
    <s v="University of Minnesota"/>
    <x v="579"/>
    <n v="32500"/>
    <x v="28"/>
    <x v="2"/>
    <m/>
    <n v="324"/>
    <x v="0"/>
    <x v="1"/>
    <x v="0"/>
    <s v=""/>
    <x v="1"/>
  </r>
  <r>
    <n v="990"/>
    <s v="Charles G. Koch Charitable Foundation_Condon20162403"/>
    <x v="0"/>
    <s v="Condon"/>
    <x v="1175"/>
    <n v="2403"/>
    <x v="28"/>
    <x v="2"/>
    <s v="Individual/Scholarship(?)"/>
    <n v="325"/>
    <x v="1"/>
    <x v="0"/>
    <x v="0"/>
    <s v=""/>
    <x v="1"/>
  </r>
  <r>
    <n v="990"/>
    <s v="Charles G. Koch Charitable Foundation_Leif20164005"/>
    <x v="0"/>
    <s v="Leif"/>
    <x v="1176"/>
    <n v="4005"/>
    <x v="28"/>
    <x v="2"/>
    <s v="Individual/Scholarship(?)"/>
    <n v="326"/>
    <x v="1"/>
    <x v="0"/>
    <x v="0"/>
    <s v=""/>
    <x v="1"/>
  </r>
  <r>
    <n v="990"/>
    <s v="Charles G. Koch Charitable Foundation_Texas A&amp;M University Foundation2016100000"/>
    <x v="0"/>
    <s v="Texas A&amp;M University Foundation"/>
    <x v="13"/>
    <n v="100000"/>
    <x v="28"/>
    <x v="2"/>
    <m/>
    <n v="327"/>
    <x v="0"/>
    <x v="1"/>
    <x v="0"/>
    <s v=""/>
    <x v="1"/>
  </r>
  <r>
    <n v="990"/>
    <s v="Charles G. Koch Charitable Foundation_Morris20163555"/>
    <x v="0"/>
    <s v="Morris"/>
    <x v="1128"/>
    <n v="3555"/>
    <x v="28"/>
    <x v="2"/>
    <s v="Individual/Scholarship(?)"/>
    <n v="328"/>
    <x v="1"/>
    <x v="0"/>
    <x v="0"/>
    <s v=""/>
    <x v="1"/>
  </r>
  <r>
    <n v="990"/>
    <s v="Charles G. Koch Charitable Foundation_Stoffey201615000"/>
    <x v="0"/>
    <s v="Stoffey"/>
    <x v="1177"/>
    <n v="15000"/>
    <x v="28"/>
    <x v="2"/>
    <s v="Individual/Scholarship(?)"/>
    <n v="329"/>
    <x v="1"/>
    <x v="0"/>
    <x v="0"/>
    <s v=""/>
    <x v="1"/>
  </r>
  <r>
    <n v="990"/>
    <s v="Charles G. Koch Charitable Foundation_Kotwick20168190"/>
    <x v="0"/>
    <s v="Kotwick"/>
    <x v="1178"/>
    <n v="8190"/>
    <x v="28"/>
    <x v="2"/>
    <s v="Individual/Scholarship(?)"/>
    <n v="330"/>
    <x v="1"/>
    <x v="0"/>
    <x v="0"/>
    <s v=""/>
    <x v="1"/>
  </r>
  <r>
    <n v="990"/>
    <s v="Charles G. Koch Charitable Foundation_University of Wisconsin Foundation2016692360"/>
    <x v="0"/>
    <s v="University of Wisconsin Foundation"/>
    <x v="326"/>
    <n v="692360"/>
    <x v="28"/>
    <x v="2"/>
    <m/>
    <n v="331"/>
    <x v="0"/>
    <x v="1"/>
    <x v="0"/>
    <s v=""/>
    <x v="1"/>
  </r>
  <r>
    <n v="990"/>
    <s v="Charles G. Koch Charitable Foundation_Solis20163060"/>
    <x v="0"/>
    <s v="Solis"/>
    <x v="1179"/>
    <n v="3060"/>
    <x v="28"/>
    <x v="2"/>
    <s v="Individual/Scholarship(?)"/>
    <n v="332"/>
    <x v="1"/>
    <x v="0"/>
    <x v="0"/>
    <s v=""/>
    <x v="1"/>
  </r>
  <r>
    <n v="990"/>
    <s v="Charles G. Koch Charitable Foundation_Orr20164005"/>
    <x v="0"/>
    <s v="Orr"/>
    <x v="1180"/>
    <n v="4005"/>
    <x v="28"/>
    <x v="2"/>
    <s v="Individual/Scholarship(?)"/>
    <n v="333"/>
    <x v="1"/>
    <x v="0"/>
    <x v="0"/>
    <s v=""/>
    <x v="1"/>
  </r>
  <r>
    <n v="990"/>
    <s v="Charles G. Koch Charitable Foundation_Institute to Reduce Spending201614500"/>
    <x v="0"/>
    <s v="Institute to Reduce Spending"/>
    <x v="592"/>
    <n v="14500"/>
    <x v="28"/>
    <x v="2"/>
    <m/>
    <n v="334"/>
    <x v="0"/>
    <x v="0"/>
    <x v="0"/>
    <s v=""/>
    <x v="1"/>
  </r>
  <r>
    <n v="990"/>
    <s v="Charles G. Koch Charitable Foundation_Vayner20165293"/>
    <x v="0"/>
    <s v="Vayner"/>
    <x v="1181"/>
    <n v="5293"/>
    <x v="28"/>
    <x v="2"/>
    <s v="Individual/Scholarship(?)"/>
    <n v="335"/>
    <x v="1"/>
    <x v="0"/>
    <x v="0"/>
    <s v=""/>
    <x v="1"/>
  </r>
  <r>
    <n v="990"/>
    <s v="Charles G. Koch Charitable Foundation_Tegge20169360"/>
    <x v="0"/>
    <s v="Tegge"/>
    <x v="1182"/>
    <n v="9360"/>
    <x v="28"/>
    <x v="2"/>
    <s v="Individual/Scholarship(?)"/>
    <n v="336"/>
    <x v="1"/>
    <x v="0"/>
    <x v="0"/>
    <s v=""/>
    <x v="1"/>
  </r>
  <r>
    <n v="990"/>
    <s v="Charles G. Koch Charitable Foundation_Catholic University of America20162172500"/>
    <x v="0"/>
    <s v="Catholic University of America"/>
    <x v="424"/>
    <n v="2172500"/>
    <x v="28"/>
    <x v="2"/>
    <m/>
    <n v="337"/>
    <x v="0"/>
    <x v="1"/>
    <x v="0"/>
    <s v=""/>
    <x v="1"/>
  </r>
  <r>
    <n v="990"/>
    <s v="Charles G. Koch Charitable Foundation_Franklin Center for Government and Public Integrity2016202500"/>
    <x v="0"/>
    <s v="Franklin Center for Government and Public Integrity"/>
    <x v="445"/>
    <n v="202500"/>
    <x v="28"/>
    <x v="2"/>
    <m/>
    <n v="338"/>
    <x v="0"/>
    <x v="0"/>
    <x v="0"/>
    <s v="http://www.sourcewatch.org/index.php/Franklin_Center_for_Government_and_Public_Integrity"/>
    <x v="2"/>
  </r>
  <r>
    <n v="990"/>
    <s v="Charles G. Koch Charitable Foundation_Rierson20163060"/>
    <x v="0"/>
    <s v="Rierson"/>
    <x v="1183"/>
    <n v="3060"/>
    <x v="28"/>
    <x v="2"/>
    <s v="Individual/Scholarship(?)"/>
    <n v="339"/>
    <x v="1"/>
    <x v="0"/>
    <x v="0"/>
    <s v=""/>
    <x v="1"/>
  </r>
  <r>
    <n v="990"/>
    <s v="Charles G. Koch Charitable Foundation_Lock Haven University Foundation201610190"/>
    <x v="0"/>
    <s v="Lock Haven University Foundation"/>
    <x v="1184"/>
    <n v="10190"/>
    <x v="28"/>
    <x v="2"/>
    <m/>
    <n v="340"/>
    <x v="0"/>
    <x v="1"/>
    <x v="0"/>
    <s v=""/>
    <x v="1"/>
  </r>
  <r>
    <n v="990"/>
    <s v="Charles G. Koch Charitable Foundation_Kalbach20161103"/>
    <x v="0"/>
    <s v="Kalbach"/>
    <x v="1185"/>
    <n v="1103"/>
    <x v="28"/>
    <x v="2"/>
    <s v="Individual/Scholarship(?)"/>
    <n v="341"/>
    <x v="1"/>
    <x v="0"/>
    <x v="0"/>
    <s v=""/>
    <x v="1"/>
  </r>
  <r>
    <n v="990"/>
    <s v="Charles G. Koch Charitable Foundation_Green20163060"/>
    <x v="0"/>
    <s v="Green"/>
    <x v="1186"/>
    <n v="3060"/>
    <x v="28"/>
    <x v="2"/>
    <s v="Individual/Scholarship(?)"/>
    <n v="342"/>
    <x v="1"/>
    <x v="0"/>
    <x v="0"/>
    <s v=""/>
    <x v="1"/>
  </r>
  <r>
    <n v="990"/>
    <s v="Charles G. Koch Charitable Foundation_Beaird20164005"/>
    <x v="0"/>
    <s v="Beaird"/>
    <x v="1187"/>
    <n v="4005"/>
    <x v="28"/>
    <x v="2"/>
    <s v="Individual/Scholarship(?)"/>
    <n v="343"/>
    <x v="1"/>
    <x v="0"/>
    <x v="0"/>
    <s v=""/>
    <x v="1"/>
  </r>
  <r>
    <n v="990"/>
    <s v="Charles G. Koch Charitable Foundation_Wood20165135"/>
    <x v="0"/>
    <s v="Wood"/>
    <x v="1188"/>
    <n v="5135"/>
    <x v="28"/>
    <x v="2"/>
    <s v="Individual/Scholarship(?)"/>
    <n v="344"/>
    <x v="1"/>
    <x v="0"/>
    <x v="0"/>
    <s v=""/>
    <x v="1"/>
  </r>
  <r>
    <n v="990"/>
    <s v="Charles G. Koch Charitable Foundation_The Board of Trustees of the University of Illinois20161335"/>
    <x v="0"/>
    <s v="The Board of Trustees of the University of Illinois"/>
    <x v="764"/>
    <n v="1335"/>
    <x v="28"/>
    <x v="2"/>
    <m/>
    <n v="345"/>
    <x v="0"/>
    <x v="1"/>
    <x v="0"/>
    <s v=""/>
    <x v="1"/>
  </r>
  <r>
    <n v="990"/>
    <s v="Charles G. Koch Charitable Foundation_Youth Entrepreneurs Foundation2016250000"/>
    <x v="0"/>
    <s v="Youth Entrepreneurs Foundation"/>
    <x v="1189"/>
    <n v="250000"/>
    <x v="28"/>
    <x v="2"/>
    <m/>
    <n v="346"/>
    <x v="0"/>
    <x v="0"/>
    <x v="0"/>
    <s v=""/>
    <x v="1"/>
  </r>
  <r>
    <n v="990"/>
    <s v="Charles G. Koch Charitable Foundation_Center for Competitive Politics201620421"/>
    <x v="0"/>
    <s v="Center for Competitive Politics"/>
    <x v="443"/>
    <n v="20421"/>
    <x v="28"/>
    <x v="2"/>
    <m/>
    <n v="347"/>
    <x v="0"/>
    <x v="0"/>
    <x v="0"/>
    <s v="https://www.desmogblog.com/topics/center-competitive-politics"/>
    <x v="0"/>
  </r>
  <r>
    <n v="990"/>
    <s v="Charles G. Koch Charitable Foundation_Bensimon20166236"/>
    <x v="0"/>
    <s v="Bensimon"/>
    <x v="1190"/>
    <n v="6236"/>
    <x v="28"/>
    <x v="2"/>
    <s v="Individual/Scholarship(?)"/>
    <n v="348"/>
    <x v="1"/>
    <x v="0"/>
    <x v="0"/>
    <s v=""/>
    <x v="1"/>
  </r>
  <r>
    <n v="990"/>
    <s v="Charles G. Koch Charitable Foundation_Heritage Foundation, The2016200000"/>
    <x v="0"/>
    <s v="Heritage Foundation, The"/>
    <x v="4"/>
    <n v="200000"/>
    <x v="28"/>
    <x v="2"/>
    <m/>
    <n v="349"/>
    <x v="0"/>
    <x v="0"/>
    <x v="0"/>
    <s v="https://www.desmogblog.com/heritage-foundation"/>
    <x v="0"/>
  </r>
  <r>
    <n v="990"/>
    <s v="Charles G. Koch Charitable Foundation_Haller20164005"/>
    <x v="0"/>
    <s v="Haller"/>
    <x v="1191"/>
    <n v="4005"/>
    <x v="28"/>
    <x v="2"/>
    <s v="Individual/Scholarship(?)"/>
    <n v="350"/>
    <x v="1"/>
    <x v="0"/>
    <x v="0"/>
    <s v=""/>
    <x v="1"/>
  </r>
  <r>
    <n v="990"/>
    <s v="Charles G. Koch Charitable Foundation_Reason Foundation2016712500"/>
    <x v="0"/>
    <s v="Reason Foundation"/>
    <x v="12"/>
    <n v="712500"/>
    <x v="28"/>
    <x v="2"/>
    <m/>
    <n v="351"/>
    <x v="0"/>
    <x v="0"/>
    <x v="0"/>
    <s v="https://www.desmogblog.com/reason-foundation"/>
    <x v="0"/>
  </r>
  <r>
    <n v="990"/>
    <s v="Charles G. Koch Charitable Foundation_Western Kentucky University Research Foundation201615000"/>
    <x v="0"/>
    <s v="Western Kentucky University Research Foundation"/>
    <x v="330"/>
    <n v="15000"/>
    <x v="28"/>
    <x v="2"/>
    <m/>
    <n v="352"/>
    <x v="0"/>
    <x v="1"/>
    <x v="0"/>
    <s v=""/>
    <x v="1"/>
  </r>
  <r>
    <n v="990"/>
    <s v="Charles G. Koch Charitable Foundation_Thompson20165229"/>
    <x v="0"/>
    <s v="Thompson"/>
    <x v="1192"/>
    <n v="5229"/>
    <x v="28"/>
    <x v="2"/>
    <s v="Individual/Scholarship(?)"/>
    <n v="353"/>
    <x v="1"/>
    <x v="0"/>
    <x v="0"/>
    <s v=""/>
    <x v="1"/>
  </r>
  <r>
    <n v="990"/>
    <s v="Charles G. Koch Charitable Foundation_Lagoudis20163060"/>
    <x v="0"/>
    <s v="Lagoudis"/>
    <x v="1193"/>
    <n v="3060"/>
    <x v="28"/>
    <x v="2"/>
    <s v="Individual/Scholarship(?)"/>
    <n v="354"/>
    <x v="1"/>
    <x v="0"/>
    <x v="0"/>
    <s v=""/>
    <x v="1"/>
  </r>
  <r>
    <n v="990"/>
    <s v="Charles G. Koch Charitable Foundation_Taylor20165418"/>
    <x v="0"/>
    <s v="Taylor"/>
    <x v="1194"/>
    <n v="5418"/>
    <x v="28"/>
    <x v="2"/>
    <s v="Individual/Scholarship(?)"/>
    <n v="355"/>
    <x v="1"/>
    <x v="0"/>
    <x v="0"/>
    <s v=""/>
    <x v="1"/>
  </r>
  <r>
    <n v="990"/>
    <s v="Charles G. Koch Charitable Foundation_Thackson2016540"/>
    <x v="0"/>
    <s v="Thackson"/>
    <x v="1195"/>
    <n v="540"/>
    <x v="28"/>
    <x v="2"/>
    <s v="Individual/Scholarship(?)"/>
    <n v="356"/>
    <x v="1"/>
    <x v="0"/>
    <x v="0"/>
    <s v=""/>
    <x v="1"/>
  </r>
  <r>
    <n v="990"/>
    <s v="Charles G. Koch Charitable Foundation_Wesleyan College201618000"/>
    <x v="0"/>
    <s v="Wesleyan College"/>
    <x v="329"/>
    <n v="18000"/>
    <x v="28"/>
    <x v="2"/>
    <m/>
    <n v="357"/>
    <x v="0"/>
    <x v="1"/>
    <x v="0"/>
    <s v=""/>
    <x v="1"/>
  </r>
  <r>
    <n v="990"/>
    <s v="Charles G. Koch Charitable Foundation_JFA Institute201699000"/>
    <x v="0"/>
    <s v="JFA Institute"/>
    <x v="1196"/>
    <n v="99000"/>
    <x v="28"/>
    <x v="2"/>
    <m/>
    <n v="358"/>
    <x v="0"/>
    <x v="0"/>
    <x v="0"/>
    <s v=""/>
    <x v="1"/>
  </r>
  <r>
    <n v="990"/>
    <s v="Charles G. Koch Charitable Foundation_Kaufman20163555"/>
    <x v="0"/>
    <s v="Kaufman"/>
    <x v="1197"/>
    <n v="3555"/>
    <x v="28"/>
    <x v="2"/>
    <s v="Individual/Scholarship(?)"/>
    <n v="359"/>
    <x v="1"/>
    <x v="0"/>
    <x v="0"/>
    <s v=""/>
    <x v="1"/>
  </r>
  <r>
    <n v="990"/>
    <s v="Charles G. Koch Charitable Foundation_Capital Research Center201610844"/>
    <x v="0"/>
    <s v="Capital Research Center"/>
    <x v="19"/>
    <n v="10844"/>
    <x v="28"/>
    <x v="2"/>
    <m/>
    <n v="360"/>
    <x v="0"/>
    <x v="0"/>
    <x v="0"/>
    <s v="https://www.desmogblog.com/capital-research-center"/>
    <x v="0"/>
  </r>
  <r>
    <n v="990"/>
    <s v="Charles G. Koch Charitable Foundation_Arizona Council on Economic Education20167600"/>
    <x v="0"/>
    <s v="Arizona Council on Economic Education"/>
    <x v="1198"/>
    <n v="7600"/>
    <x v="28"/>
    <x v="2"/>
    <m/>
    <n v="361"/>
    <x v="0"/>
    <x v="0"/>
    <x v="0"/>
    <s v=""/>
    <x v="1"/>
  </r>
  <r>
    <n v="990"/>
    <s v="Charles G. Koch Charitable Foundation_Washburn20163060"/>
    <x v="0"/>
    <s v="Washburn"/>
    <x v="1199"/>
    <n v="3060"/>
    <x v="28"/>
    <x v="2"/>
    <s v="Individual/Scholarship(?)"/>
    <n v="362"/>
    <x v="1"/>
    <x v="0"/>
    <x v="0"/>
    <s v=""/>
    <x v="1"/>
  </r>
  <r>
    <n v="990"/>
    <s v="Charles G. Koch Charitable Foundation_Oboyle20164005"/>
    <x v="0"/>
    <s v="Oboyle"/>
    <x v="1200"/>
    <n v="4005"/>
    <x v="28"/>
    <x v="2"/>
    <s v="Individual/Scholarship(?)"/>
    <n v="363"/>
    <x v="1"/>
    <x v="0"/>
    <x v="0"/>
    <s v=""/>
    <x v="1"/>
  </r>
  <r>
    <n v="990"/>
    <s v="Charles G. Koch Charitable Foundation_The Philanthropic Enterprise2016100000"/>
    <x v="0"/>
    <s v="The Philanthropic Enterprise"/>
    <x v="1201"/>
    <n v="100000"/>
    <x v="28"/>
    <x v="2"/>
    <m/>
    <n v="364"/>
    <x v="0"/>
    <x v="0"/>
    <x v="0"/>
    <s v=""/>
    <x v="1"/>
  </r>
  <r>
    <n v="990"/>
    <s v="Charles G. Koch Charitable Foundation_American Legislative Exchange Council2016496000"/>
    <x v="0"/>
    <s v="American Legislative Exchange Council"/>
    <x v="97"/>
    <n v="496000"/>
    <x v="28"/>
    <x v="2"/>
    <m/>
    <n v="365"/>
    <x v="0"/>
    <x v="0"/>
    <x v="0"/>
    <s v="https://www.desmogblog.com/american-legislative-exchange-council"/>
    <x v="0"/>
  </r>
  <r>
    <n v="990"/>
    <s v="Charles G. Koch Charitable Foundation_Palm20163232"/>
    <x v="0"/>
    <s v="Palm"/>
    <x v="1202"/>
    <n v="3232"/>
    <x v="28"/>
    <x v="2"/>
    <s v="Individual/Scholarship(?)"/>
    <n v="366"/>
    <x v="1"/>
    <x v="0"/>
    <x v="0"/>
    <s v=""/>
    <x v="1"/>
  </r>
  <r>
    <n v="990"/>
    <s v="Charles G. Koch Charitable Foundation_Libertas Institute201623000"/>
    <x v="0"/>
    <s v="Libertas Institute"/>
    <x v="1203"/>
    <n v="23000"/>
    <x v="28"/>
    <x v="2"/>
    <m/>
    <n v="367"/>
    <x v="0"/>
    <x v="0"/>
    <x v="0"/>
    <s v="https://www.sourcewatch.org/index.php/Libertas_Institute"/>
    <x v="2"/>
  </r>
  <r>
    <n v="990"/>
    <s v="Charles G. Koch Charitable Foundation_Regents of the University of Minnesota20165000"/>
    <x v="0"/>
    <s v="Regents of the University of Minnesota"/>
    <x v="579"/>
    <n v="5000"/>
    <x v="28"/>
    <x v="2"/>
    <m/>
    <n v="368"/>
    <x v="0"/>
    <x v="1"/>
    <x v="0"/>
    <s v=""/>
    <x v="1"/>
  </r>
  <r>
    <n v="990"/>
    <s v="Charles G. Koch Charitable Foundation_American Conservative Union Foundation20166000"/>
    <x v="0"/>
    <s v="American Conservative Union Foundation"/>
    <x v="803"/>
    <n v="6000"/>
    <x v="28"/>
    <x v="2"/>
    <m/>
    <n v="369"/>
    <x v="0"/>
    <x v="0"/>
    <x v="0"/>
    <s v="http://www.sourcewatch.org/index.php/American_Conservative_Union"/>
    <x v="2"/>
  </r>
  <r>
    <n v="990"/>
    <s v="Charles G. Koch Charitable Foundation_Christo20164791"/>
    <x v="0"/>
    <s v="Christo"/>
    <x v="1204"/>
    <n v="4791"/>
    <x v="28"/>
    <x v="2"/>
    <s v="Individual/Scholarship(?)"/>
    <n v="370"/>
    <x v="1"/>
    <x v="0"/>
    <x v="0"/>
    <s v=""/>
    <x v="1"/>
  </r>
  <r>
    <n v="990"/>
    <s v="Charles G. Koch Charitable Foundation_Warnke20163060"/>
    <x v="0"/>
    <s v="Warnke"/>
    <x v="1205"/>
    <n v="3060"/>
    <x v="28"/>
    <x v="2"/>
    <s v="Individual/Scholarship(?)"/>
    <n v="371"/>
    <x v="1"/>
    <x v="0"/>
    <x v="0"/>
    <s v=""/>
    <x v="1"/>
  </r>
  <r>
    <n v="990"/>
    <s v="Charles G. Koch Charitable Foundation_Atlas Economic Research Foundation201636658"/>
    <x v="0"/>
    <s v="Atlas Economic Research Foundation"/>
    <x v="18"/>
    <n v="36658"/>
    <x v="28"/>
    <x v="2"/>
    <s v="&quot;Atlas Network&quot;"/>
    <n v="372"/>
    <x v="0"/>
    <x v="0"/>
    <x v="0"/>
    <s v="https://www.desmogblog.com/atlas-economic-research-foundation"/>
    <x v="0"/>
  </r>
  <r>
    <n v="990"/>
    <s v="Charles G. Koch Charitable Foundation_Institute for Justice201613076"/>
    <x v="0"/>
    <s v="Institute for Justice"/>
    <x v="58"/>
    <n v="13076"/>
    <x v="28"/>
    <x v="2"/>
    <m/>
    <n v="373"/>
    <x v="0"/>
    <x v="0"/>
    <x v="0"/>
    <s v="https://www.sourcewatch.org/index.php/Institute_for_Justice"/>
    <x v="2"/>
  </r>
  <r>
    <n v="990"/>
    <s v="Charles G. Koch Charitable Foundation_Augustana College20165000"/>
    <x v="0"/>
    <s v="Augustana College"/>
    <x v="385"/>
    <n v="5000"/>
    <x v="28"/>
    <x v="2"/>
    <m/>
    <n v="374"/>
    <x v="0"/>
    <x v="1"/>
    <x v="0"/>
    <s v=""/>
    <x v="1"/>
  </r>
  <r>
    <n v="990"/>
    <s v="Charles G. Koch Charitable Foundation_Belhaven University20161924"/>
    <x v="0"/>
    <s v="Belhaven University"/>
    <x v="1206"/>
    <n v="1924"/>
    <x v="28"/>
    <x v="2"/>
    <m/>
    <n v="375"/>
    <x v="0"/>
    <x v="1"/>
    <x v="0"/>
    <s v=""/>
    <x v="1"/>
  </r>
  <r>
    <n v="990"/>
    <s v="Charles G. Koch Charitable Foundation_Darbari20162835"/>
    <x v="0"/>
    <s v="Darbari"/>
    <x v="1207"/>
    <n v="2835"/>
    <x v="28"/>
    <x v="2"/>
    <s v="Individual/Scholarship(?)"/>
    <n v="376"/>
    <x v="1"/>
    <x v="0"/>
    <x v="0"/>
    <s v=""/>
    <x v="1"/>
  </r>
  <r>
    <n v="990"/>
    <s v="Charles G. Koch Charitable Foundation_Larosiere20162835"/>
    <x v="0"/>
    <s v="Larosiere"/>
    <x v="1208"/>
    <n v="2835"/>
    <x v="28"/>
    <x v="2"/>
    <s v="Individual/Scholarship(?)"/>
    <n v="377"/>
    <x v="1"/>
    <x v="0"/>
    <x v="0"/>
    <s v=""/>
    <x v="1"/>
  </r>
  <r>
    <n v="990"/>
    <s v="Charles G. Koch Charitable Foundation_Saint Francis University2016428200"/>
    <x v="0"/>
    <s v="Saint Francis University"/>
    <x v="491"/>
    <n v="428200"/>
    <x v="28"/>
    <x v="2"/>
    <m/>
    <n v="378"/>
    <x v="0"/>
    <x v="1"/>
    <x v="0"/>
    <s v=""/>
    <x v="1"/>
  </r>
  <r>
    <n v="990"/>
    <s v="Charles G. Koch Charitable Foundation_Lake Forest College201619000"/>
    <x v="0"/>
    <s v="Lake Forest College"/>
    <x v="348"/>
    <n v="19000"/>
    <x v="28"/>
    <x v="2"/>
    <m/>
    <n v="379"/>
    <x v="0"/>
    <x v="1"/>
    <x v="0"/>
    <s v=""/>
    <x v="1"/>
  </r>
  <r>
    <n v="990"/>
    <s v="Charles G. Koch Charitable Foundation_Stewart20163060"/>
    <x v="0"/>
    <s v="Stewart"/>
    <x v="1209"/>
    <n v="3060"/>
    <x v="28"/>
    <x v="2"/>
    <s v="Individual/Scholarship(?)"/>
    <n v="380"/>
    <x v="1"/>
    <x v="0"/>
    <x v="0"/>
    <s v=""/>
    <x v="1"/>
  </r>
  <r>
    <n v="990"/>
    <s v="Charles G. Koch Charitable Foundation_Regent University201674600"/>
    <x v="0"/>
    <s v="Regent University"/>
    <x v="293"/>
    <n v="74600"/>
    <x v="28"/>
    <x v="2"/>
    <m/>
    <n v="381"/>
    <x v="0"/>
    <x v="1"/>
    <x v="0"/>
    <s v=""/>
    <x v="1"/>
  </r>
  <r>
    <n v="990"/>
    <s v="Charles G. Koch Charitable Foundation_Pennsylvania State University - University Park201667740"/>
    <x v="0"/>
    <s v="Pennsylvania State University - University Park"/>
    <x v="187"/>
    <n v="67740"/>
    <x v="28"/>
    <x v="2"/>
    <m/>
    <n v="382"/>
    <x v="0"/>
    <x v="1"/>
    <x v="0"/>
    <s v=""/>
    <x v="1"/>
  </r>
  <r>
    <n v="990"/>
    <s v="Charles G. Koch Charitable Foundation_Salcedo20163555"/>
    <x v="0"/>
    <s v="Salcedo"/>
    <x v="1210"/>
    <n v="3555"/>
    <x v="28"/>
    <x v="2"/>
    <s v="Individual/Scholarship(?)"/>
    <n v="383"/>
    <x v="1"/>
    <x v="0"/>
    <x v="0"/>
    <s v=""/>
    <x v="1"/>
  </r>
  <r>
    <n v="990"/>
    <s v="Charles G. Koch Charitable Foundation_Samford University201642000"/>
    <x v="0"/>
    <s v="Samford University"/>
    <x v="492"/>
    <n v="42000"/>
    <x v="28"/>
    <x v="2"/>
    <m/>
    <n v="384"/>
    <x v="0"/>
    <x v="1"/>
    <x v="0"/>
    <s v=""/>
    <x v="1"/>
  </r>
  <r>
    <n v="990"/>
    <s v="Charles G. Koch Charitable Foundation_Voyles20162835"/>
    <x v="0"/>
    <s v="Voyles"/>
    <x v="1211"/>
    <n v="2835"/>
    <x v="28"/>
    <x v="2"/>
    <s v="Individual/Scholarship(?)"/>
    <n v="385"/>
    <x v="1"/>
    <x v="0"/>
    <x v="0"/>
    <s v=""/>
    <x v="1"/>
  </r>
  <r>
    <n v="990"/>
    <s v="Charles G. Koch Charitable Foundation_Cleary University201644000"/>
    <x v="0"/>
    <s v="Cleary University"/>
    <x v="1212"/>
    <n v="44000"/>
    <x v="28"/>
    <x v="2"/>
    <m/>
    <n v="386"/>
    <x v="0"/>
    <x v="1"/>
    <x v="0"/>
    <s v=""/>
    <x v="1"/>
  </r>
  <r>
    <n v="990"/>
    <s v="Charles G. Koch Charitable Foundation_Beaulac20165135"/>
    <x v="0"/>
    <s v="Beaulac"/>
    <x v="1213"/>
    <n v="5135"/>
    <x v="28"/>
    <x v="2"/>
    <s v="Individual/Scholarship(?)"/>
    <n v="387"/>
    <x v="1"/>
    <x v="0"/>
    <x v="0"/>
    <s v=""/>
    <x v="1"/>
  </r>
  <r>
    <n v="990"/>
    <s v="Charles G. Koch Charitable Foundation_Lang20163555"/>
    <x v="0"/>
    <s v="Lang"/>
    <x v="1214"/>
    <n v="3555"/>
    <x v="28"/>
    <x v="2"/>
    <s v="Individual/Scholarship(?)"/>
    <n v="388"/>
    <x v="1"/>
    <x v="0"/>
    <x v="0"/>
    <s v=""/>
    <x v="1"/>
  </r>
  <r>
    <n v="990"/>
    <s v="Charles G. Koch Charitable Foundation_Combs20162835"/>
    <x v="0"/>
    <s v="Combs"/>
    <x v="1215"/>
    <n v="2835"/>
    <x v="28"/>
    <x v="2"/>
    <s v="Individual/Scholarship(?)"/>
    <n v="389"/>
    <x v="1"/>
    <x v="0"/>
    <x v="0"/>
    <s v=""/>
    <x v="1"/>
  </r>
  <r>
    <n v="990"/>
    <s v="Charles G. Koch Charitable Foundation_Petrosky20163060"/>
    <x v="0"/>
    <s v="Petrosky"/>
    <x v="1216"/>
    <n v="3060"/>
    <x v="28"/>
    <x v="2"/>
    <s v="Individual/Scholarship(?)"/>
    <n v="390"/>
    <x v="1"/>
    <x v="0"/>
    <x v="0"/>
    <s v=""/>
    <x v="1"/>
  </r>
  <r>
    <n v="990"/>
    <s v="Charles G. Koch Charitable Foundation_Claflin University201612400"/>
    <x v="0"/>
    <s v="Claflin University"/>
    <x v="523"/>
    <n v="12400"/>
    <x v="28"/>
    <x v="2"/>
    <m/>
    <n v="391"/>
    <x v="0"/>
    <x v="1"/>
    <x v="0"/>
    <s v=""/>
    <x v="1"/>
  </r>
  <r>
    <n v="990"/>
    <s v="Charles G. Koch Charitable Foundation_Emergent Order2016890000"/>
    <x v="0"/>
    <s v="Emergent Order"/>
    <x v="530"/>
    <n v="890000"/>
    <x v="28"/>
    <x v="2"/>
    <m/>
    <n v="392"/>
    <x v="0"/>
    <x v="0"/>
    <x v="0"/>
    <s v=""/>
    <x v="1"/>
  </r>
  <r>
    <n v="990"/>
    <s v="Charles G. Koch Charitable Foundation_Manfrediz20165387"/>
    <x v="0"/>
    <s v="Manfrediz"/>
    <x v="1217"/>
    <n v="5387"/>
    <x v="28"/>
    <x v="2"/>
    <s v="Individual/Scholarship(?)"/>
    <n v="393"/>
    <x v="1"/>
    <x v="0"/>
    <x v="0"/>
    <s v=""/>
    <x v="1"/>
  </r>
  <r>
    <n v="990"/>
    <s v="Charles G. Koch Charitable Foundation_Berry College201612000"/>
    <x v="0"/>
    <s v="Berry College"/>
    <x v="153"/>
    <n v="12000"/>
    <x v="28"/>
    <x v="2"/>
    <m/>
    <n v="394"/>
    <x v="0"/>
    <x v="1"/>
    <x v="0"/>
    <s v=""/>
    <x v="1"/>
  </r>
  <r>
    <n v="990"/>
    <s v="Charles G. Koch Charitable Foundation_Ramon20162835"/>
    <x v="0"/>
    <s v="Ramon"/>
    <x v="1218"/>
    <n v="2835"/>
    <x v="28"/>
    <x v="2"/>
    <s v="Individual/Scholarship(?)"/>
    <n v="395"/>
    <x v="1"/>
    <x v="0"/>
    <x v="0"/>
    <s v=""/>
    <x v="1"/>
  </r>
  <r>
    <n v="990"/>
    <s v="Charles G. Koch Charitable Foundation_Yuan20165293"/>
    <x v="0"/>
    <s v="Yuan"/>
    <x v="1219"/>
    <n v="5293"/>
    <x v="28"/>
    <x v="2"/>
    <s v="Individual/Scholarship(?)"/>
    <n v="396"/>
    <x v="1"/>
    <x v="0"/>
    <x v="0"/>
    <s v=""/>
    <x v="1"/>
  </r>
  <r>
    <n v="990"/>
    <s v="Charles G. Koch Charitable Foundation_McGill University2016107600"/>
    <x v="0"/>
    <s v="McGill University"/>
    <x v="297"/>
    <n v="107600"/>
    <x v="28"/>
    <x v="2"/>
    <m/>
    <n v="397"/>
    <x v="0"/>
    <x v="1"/>
    <x v="0"/>
    <s v=""/>
    <x v="1"/>
  </r>
  <r>
    <n v="990"/>
    <s v="Charles G. Koch Charitable Foundation_Charleston Southern University201611300"/>
    <x v="0"/>
    <s v="Charleston Southern University"/>
    <x v="254"/>
    <n v="11300"/>
    <x v="28"/>
    <x v="2"/>
    <m/>
    <n v="398"/>
    <x v="0"/>
    <x v="1"/>
    <x v="0"/>
    <s v=""/>
    <x v="1"/>
  </r>
  <r>
    <n v="990"/>
    <s v="Charles G. Koch Charitable Foundation_Washington Legal Foundation201610062"/>
    <x v="0"/>
    <s v="Washington Legal Foundation"/>
    <x v="53"/>
    <n v="10062"/>
    <x v="28"/>
    <x v="2"/>
    <m/>
    <n v="399"/>
    <x v="0"/>
    <x v="0"/>
    <x v="0"/>
    <s v="https://www.desmogblog.com/washington-legal-foundation"/>
    <x v="0"/>
  </r>
  <r>
    <n v="990"/>
    <s v="Charles G. Koch Charitable Foundation_Northern Illinois University201618000"/>
    <x v="0"/>
    <s v="Northern Illinois University"/>
    <x v="487"/>
    <n v="18000"/>
    <x v="28"/>
    <x v="2"/>
    <m/>
    <n v="400"/>
    <x v="0"/>
    <x v="1"/>
    <x v="0"/>
    <s v=""/>
    <x v="1"/>
  </r>
  <r>
    <n v="990"/>
    <s v="Charles G. Koch Charitable Foundation_La Sierra University201614000"/>
    <x v="0"/>
    <s v="La Sierra University"/>
    <x v="273"/>
    <n v="14000"/>
    <x v="28"/>
    <x v="2"/>
    <m/>
    <n v="401"/>
    <x v="0"/>
    <x v="1"/>
    <x v="0"/>
    <s v=""/>
    <x v="1"/>
  </r>
  <r>
    <n v="990"/>
    <s v="Charles G. Koch Charitable Foundation_Conover20164005"/>
    <x v="0"/>
    <s v="Conover"/>
    <x v="1220"/>
    <n v="4005"/>
    <x v="28"/>
    <x v="2"/>
    <s v="Individual/Scholarship(?)"/>
    <n v="402"/>
    <x v="1"/>
    <x v="0"/>
    <x v="0"/>
    <s v=""/>
    <x v="1"/>
  </r>
  <r>
    <n v="990"/>
    <s v="Charles G. Koch Charitable Foundation_Schwartz20164914"/>
    <x v="0"/>
    <s v="Schwartz"/>
    <x v="1221"/>
    <n v="4914"/>
    <x v="28"/>
    <x v="2"/>
    <s v="Individual/Scholarship(?)"/>
    <n v="403"/>
    <x v="1"/>
    <x v="0"/>
    <x v="0"/>
    <s v=""/>
    <x v="1"/>
  </r>
  <r>
    <n v="990"/>
    <s v="Charles G. Koch Charitable Foundation_Jacksonville University20165000"/>
    <x v="0"/>
    <s v="Jacksonville University"/>
    <x v="477"/>
    <n v="5000"/>
    <x v="28"/>
    <x v="2"/>
    <m/>
    <n v="404"/>
    <x v="0"/>
    <x v="1"/>
    <x v="0"/>
    <s v=""/>
    <x v="1"/>
  </r>
  <r>
    <n v="990"/>
    <s v="Charles G. Koch Charitable Foundation_Blank20164005"/>
    <x v="0"/>
    <s v="Blank"/>
    <x v="1222"/>
    <n v="4005"/>
    <x v="28"/>
    <x v="2"/>
    <s v="Individual/Scholarship(?)"/>
    <n v="405"/>
    <x v="1"/>
    <x v="0"/>
    <x v="0"/>
    <s v=""/>
    <x v="1"/>
  </r>
  <r>
    <n v="990"/>
    <s v="Charles G. Koch Charitable Foundation_Barton College20165000"/>
    <x v="0"/>
    <s v="Barton College"/>
    <x v="200"/>
    <n v="5000"/>
    <x v="28"/>
    <x v="2"/>
    <m/>
    <n v="406"/>
    <x v="0"/>
    <x v="1"/>
    <x v="0"/>
    <s v=""/>
    <x v="1"/>
  </r>
  <r>
    <n v="990"/>
    <s v="Charles G. Koch Charitable Foundation_The Aleph Institute20165000"/>
    <x v="0"/>
    <s v="The Aleph Institute"/>
    <x v="1223"/>
    <n v="5000"/>
    <x v="28"/>
    <x v="2"/>
    <m/>
    <n v="407"/>
    <x v="0"/>
    <x v="0"/>
    <x v="1"/>
    <s v=""/>
    <x v="1"/>
  </r>
  <r>
    <n v="990"/>
    <s v="Charles G. Koch Charitable Foundation_Afghan20162632"/>
    <x v="0"/>
    <s v="Afghan"/>
    <x v="1224"/>
    <n v="2632"/>
    <x v="28"/>
    <x v="2"/>
    <s v="Individual/Scholarship(?)"/>
    <n v="408"/>
    <x v="1"/>
    <x v="0"/>
    <x v="0"/>
    <s v=""/>
    <x v="1"/>
  </r>
  <r>
    <n v="990"/>
    <s v="Charles G. Koch Charitable Foundation_San Diego State University Research Foundation20161000"/>
    <x v="0"/>
    <s v="San Diego State University Research Foundation"/>
    <x v="358"/>
    <n v="1000"/>
    <x v="28"/>
    <x v="2"/>
    <m/>
    <n v="409"/>
    <x v="0"/>
    <x v="1"/>
    <x v="0"/>
    <s v=""/>
    <x v="1"/>
  </r>
  <r>
    <n v="990"/>
    <s v="Charles G. Koch Charitable Foundation_Defy Ventures201610000"/>
    <x v="0"/>
    <s v="Defy Ventures"/>
    <x v="1225"/>
    <n v="10000"/>
    <x v="28"/>
    <x v="2"/>
    <m/>
    <n v="410"/>
    <x v="0"/>
    <x v="0"/>
    <x v="0"/>
    <s v=""/>
    <x v="1"/>
  </r>
  <r>
    <n v="990"/>
    <s v="Charles G. Koch Charitable Foundation_Workfirst Foundation2016100000"/>
    <x v="0"/>
    <s v="Workfirst Foundation"/>
    <x v="1226"/>
    <n v="100000"/>
    <x v="28"/>
    <x v="2"/>
    <m/>
    <n v="411"/>
    <x v="0"/>
    <x v="0"/>
    <x v="0"/>
    <s v=""/>
    <x v="1"/>
  </r>
  <r>
    <n v="990"/>
    <s v="Charles G. Koch Charitable Foundation_Bijak20163060"/>
    <x v="0"/>
    <s v="Bijak"/>
    <x v="1227"/>
    <n v="3060"/>
    <x v="28"/>
    <x v="2"/>
    <s v="Individual/Scholarship(?)"/>
    <n v="412"/>
    <x v="1"/>
    <x v="0"/>
    <x v="0"/>
    <s v=""/>
    <x v="1"/>
  </r>
  <r>
    <n v="990"/>
    <s v="Charles G. Koch Charitable Foundation_Stuhlsatz20162835"/>
    <x v="0"/>
    <s v="Stuhlsatz"/>
    <x v="1228"/>
    <n v="2835"/>
    <x v="28"/>
    <x v="2"/>
    <s v="Individual/Scholarship(?)"/>
    <n v="413"/>
    <x v="1"/>
    <x v="0"/>
    <x v="0"/>
    <s v=""/>
    <x v="1"/>
  </r>
  <r>
    <n v="990"/>
    <s v="Charles G. Koch Charitable Foundation_Snowball20162835"/>
    <x v="0"/>
    <s v="Snowball"/>
    <x v="1229"/>
    <n v="2835"/>
    <x v="28"/>
    <x v="2"/>
    <s v="Individual/Scholarship(?)"/>
    <n v="414"/>
    <x v="1"/>
    <x v="0"/>
    <x v="0"/>
    <s v=""/>
    <x v="1"/>
  </r>
  <r>
    <n v="990"/>
    <s v="Charles G. Koch Charitable Foundation_Reeves20164005"/>
    <x v="0"/>
    <s v="Reeves"/>
    <x v="1230"/>
    <n v="4005"/>
    <x v="28"/>
    <x v="2"/>
    <s v="Individual/Scholarship(?)"/>
    <n v="415"/>
    <x v="1"/>
    <x v="0"/>
    <x v="0"/>
    <s v=""/>
    <x v="1"/>
  </r>
  <r>
    <n v="990"/>
    <s v="Charles G. Koch Charitable Foundation_Veazey20162835"/>
    <x v="0"/>
    <s v="Veazey"/>
    <x v="1231"/>
    <n v="2835"/>
    <x v="28"/>
    <x v="2"/>
    <s v="Individual/Scholarship(?)"/>
    <n v="416"/>
    <x v="1"/>
    <x v="0"/>
    <x v="0"/>
    <s v=""/>
    <x v="1"/>
  </r>
  <r>
    <n v="990"/>
    <s v="Charles G. Koch Charitable Foundation_Pettit20165783"/>
    <x v="0"/>
    <s v="Pettit"/>
    <x v="1232"/>
    <n v="5783"/>
    <x v="28"/>
    <x v="2"/>
    <s v="Individual/Scholarship(?)"/>
    <n v="417"/>
    <x v="1"/>
    <x v="0"/>
    <x v="0"/>
    <s v=""/>
    <x v="1"/>
  </r>
  <r>
    <n v="990"/>
    <s v="Charles G. Koch Charitable Foundation_Responsive Education Solutions201623000"/>
    <x v="0"/>
    <s v="Responsive Education Solutions"/>
    <x v="1233"/>
    <n v="23000"/>
    <x v="28"/>
    <x v="2"/>
    <m/>
    <n v="418"/>
    <x v="0"/>
    <x v="1"/>
    <x v="0"/>
    <s v=""/>
    <x v="1"/>
  </r>
  <r>
    <n v="990"/>
    <s v="Charles G. Koch Charitable Foundation_Eastern Florida State College201611950"/>
    <x v="0"/>
    <s v="Eastern Florida State College"/>
    <x v="734"/>
    <n v="11950"/>
    <x v="28"/>
    <x v="2"/>
    <m/>
    <n v="419"/>
    <x v="0"/>
    <x v="1"/>
    <x v="0"/>
    <s v=""/>
    <x v="1"/>
  </r>
  <r>
    <n v="990"/>
    <s v="Charles G. Koch Charitable Foundation_National Constitution Center2016150000"/>
    <x v="0"/>
    <s v="National Constitution Center"/>
    <x v="1234"/>
    <n v="150000"/>
    <x v="28"/>
    <x v="2"/>
    <m/>
    <n v="420"/>
    <x v="0"/>
    <x v="0"/>
    <x v="0"/>
    <s v=""/>
    <x v="1"/>
  </r>
  <r>
    <n v="990"/>
    <s v="Charles G. Koch Charitable Foundation_Salisbury University201636000"/>
    <x v="0"/>
    <s v="Salisbury University"/>
    <x v="357"/>
    <n v="36000"/>
    <x v="28"/>
    <x v="2"/>
    <m/>
    <n v="421"/>
    <x v="0"/>
    <x v="1"/>
    <x v="0"/>
    <s v=""/>
    <x v="1"/>
  </r>
  <r>
    <n v="990"/>
    <s v="Charles G. Koch Charitable Foundation_Hsuan20164005"/>
    <x v="0"/>
    <s v="Hsuan"/>
    <x v="1235"/>
    <n v="4005"/>
    <x v="28"/>
    <x v="2"/>
    <s v="Individual/Scholarship(?)"/>
    <n v="422"/>
    <x v="1"/>
    <x v="0"/>
    <x v="0"/>
    <s v=""/>
    <x v="1"/>
  </r>
  <r>
    <n v="990"/>
    <s v="Charles G. Koch Charitable Foundation_Austin20163555"/>
    <x v="0"/>
    <s v="Austin"/>
    <x v="1123"/>
    <n v="3555"/>
    <x v="28"/>
    <x v="2"/>
    <s v="Individual/Scholarship(?)"/>
    <n v="423"/>
    <x v="1"/>
    <x v="0"/>
    <x v="0"/>
    <s v=""/>
    <x v="1"/>
  </r>
  <r>
    <n v="990"/>
    <s v="Charles G. Koch Charitable Foundation_White20163555"/>
    <x v="0"/>
    <s v="White"/>
    <x v="1236"/>
    <n v="3555"/>
    <x v="28"/>
    <x v="2"/>
    <s v="Individual/Scholarship(?)"/>
    <n v="424"/>
    <x v="1"/>
    <x v="0"/>
    <x v="0"/>
    <s v=""/>
    <x v="1"/>
  </r>
  <r>
    <n v="990"/>
    <s v="Charles G. Koch Charitable Foundation_Florida State University2016125000"/>
    <x v="0"/>
    <s v="Florida State University"/>
    <x v="156"/>
    <n v="125000"/>
    <x v="28"/>
    <x v="2"/>
    <m/>
    <n v="425"/>
    <x v="0"/>
    <x v="1"/>
    <x v="0"/>
    <s v=""/>
    <x v="1"/>
  </r>
  <r>
    <n v="990"/>
    <s v="Charles G. Koch Charitable Foundation_Institute for Principle Studies201615000"/>
    <x v="0"/>
    <s v="Institute for Principle Studies"/>
    <x v="1237"/>
    <n v="15000"/>
    <x v="28"/>
    <x v="2"/>
    <m/>
    <n v="426"/>
    <x v="0"/>
    <x v="0"/>
    <x v="0"/>
    <s v=""/>
    <x v="1"/>
  </r>
  <r>
    <n v="990"/>
    <s v="Charles G. Koch Charitable Foundation_Institute for Economic Studies - Europe201634000"/>
    <x v="0"/>
    <s v="Institute for Economic Studies - Europe"/>
    <x v="1238"/>
    <n v="34000"/>
    <x v="28"/>
    <x v="2"/>
    <m/>
    <n v="427"/>
    <x v="0"/>
    <x v="0"/>
    <x v="0"/>
    <s v=""/>
    <x v="1"/>
  </r>
  <r>
    <n v="990"/>
    <s v="Charles G. Koch Charitable Foundation_Jackson20164914"/>
    <x v="0"/>
    <s v="Jackson"/>
    <x v="1239"/>
    <n v="4914"/>
    <x v="28"/>
    <x v="2"/>
    <s v="Individual/Scholarship(?)"/>
    <n v="428"/>
    <x v="1"/>
    <x v="0"/>
    <x v="0"/>
    <s v=""/>
    <x v="1"/>
  </r>
  <r>
    <n v="990"/>
    <s v="Charles G. Koch Charitable Foundation_Oklahoma State University Foundation201668500"/>
    <x v="0"/>
    <s v="Oklahoma State University Foundation"/>
    <x v="354"/>
    <n v="68500"/>
    <x v="28"/>
    <x v="2"/>
    <m/>
    <n v="429"/>
    <x v="0"/>
    <x v="1"/>
    <x v="0"/>
    <s v=""/>
    <x v="1"/>
  </r>
  <r>
    <n v="990"/>
    <s v="Charles G. Koch Charitable Foundation_Moore20165418"/>
    <x v="0"/>
    <s v="Moore"/>
    <x v="1240"/>
    <n v="5418"/>
    <x v="28"/>
    <x v="2"/>
    <s v="Individual/Scholarship(?)"/>
    <n v="430"/>
    <x v="1"/>
    <x v="0"/>
    <x v="0"/>
    <s v=""/>
    <x v="1"/>
  </r>
  <r>
    <n v="990"/>
    <s v="Charles G. Koch Charitable Foundation_Phillips201613000"/>
    <x v="0"/>
    <s v="Phillips"/>
    <x v="1241"/>
    <n v="13000"/>
    <x v="28"/>
    <x v="2"/>
    <s v="Individual/Scholarship(?)"/>
    <n v="431"/>
    <x v="1"/>
    <x v="0"/>
    <x v="0"/>
    <s v=""/>
    <x v="1"/>
  </r>
  <r>
    <n v="990"/>
    <s v="Charles G. Koch Charitable Foundation_Robert Morris University20163000"/>
    <x v="0"/>
    <s v="Robert Morris University"/>
    <x v="295"/>
    <n v="3000"/>
    <x v="28"/>
    <x v="2"/>
    <m/>
    <n v="432"/>
    <x v="0"/>
    <x v="1"/>
    <x v="0"/>
    <s v=""/>
    <x v="1"/>
  </r>
  <r>
    <n v="990"/>
    <s v="Charles G. Koch Charitable Foundation_Atlas Economic Research Foundation201635000"/>
    <x v="0"/>
    <s v="Atlas Economic Research Foundation"/>
    <x v="18"/>
    <n v="35000"/>
    <x v="28"/>
    <x v="2"/>
    <m/>
    <n v="433"/>
    <x v="0"/>
    <x v="0"/>
    <x v="0"/>
    <s v="https://www.desmogblog.com/atlas-economic-research-foundation"/>
    <x v="0"/>
  </r>
  <r>
    <n v="990"/>
    <s v="Charles G. Koch Charitable Foundation_IUPUI2016112000"/>
    <x v="0"/>
    <s v="IUPUI"/>
    <x v="1242"/>
    <n v="112000"/>
    <x v="28"/>
    <x v="2"/>
    <m/>
    <n v="434"/>
    <x v="0"/>
    <x v="1"/>
    <x v="0"/>
    <s v=""/>
    <x v="1"/>
  </r>
  <r>
    <n v="990"/>
    <s v="Charles G. Koch Charitable Foundation_Esneault20163060"/>
    <x v="0"/>
    <s v="Esneault"/>
    <x v="1243"/>
    <n v="3060"/>
    <x v="28"/>
    <x v="2"/>
    <s v="Individual/Scholarship(?)"/>
    <n v="435"/>
    <x v="1"/>
    <x v="0"/>
    <x v="0"/>
    <s v=""/>
    <x v="1"/>
  </r>
  <r>
    <n v="990"/>
    <s v="Charles G. Koch Charitable Foundation_Shah20163060"/>
    <x v="0"/>
    <s v="Shah"/>
    <x v="1244"/>
    <n v="3060"/>
    <x v="28"/>
    <x v="2"/>
    <s v="Individual/Scholarship(?)"/>
    <n v="436"/>
    <x v="1"/>
    <x v="0"/>
    <x v="0"/>
    <s v=""/>
    <x v="1"/>
  </r>
  <r>
    <n v="990"/>
    <s v="Charles G. Koch Charitable Foundation_Groenendal20164005"/>
    <x v="0"/>
    <s v="Groenendal"/>
    <x v="1245"/>
    <n v="4005"/>
    <x v="28"/>
    <x v="2"/>
    <s v="Individual/Scholarship(?)"/>
    <n v="437"/>
    <x v="1"/>
    <x v="0"/>
    <x v="0"/>
    <s v=""/>
    <x v="1"/>
  </r>
  <r>
    <n v="990"/>
    <s v="Charles G. Koch Charitable Foundation_Prison Policy Initiative201675000"/>
    <x v="0"/>
    <s v="Prison Policy Initiative"/>
    <x v="1246"/>
    <n v="75000"/>
    <x v="28"/>
    <x v="2"/>
    <m/>
    <n v="438"/>
    <x v="0"/>
    <x v="0"/>
    <x v="0"/>
    <s v=""/>
    <x v="1"/>
  </r>
  <r>
    <n v="990"/>
    <s v="Charles G. Koch Charitable Foundation_Simpson20163232"/>
    <x v="0"/>
    <s v="Simpson"/>
    <x v="1247"/>
    <n v="3232"/>
    <x v="28"/>
    <x v="2"/>
    <s v="Individual/Scholarship(?)"/>
    <n v="439"/>
    <x v="1"/>
    <x v="0"/>
    <x v="0"/>
    <s v=""/>
    <x v="1"/>
  </r>
  <r>
    <n v="990"/>
    <s v="Charles G. Koch Charitable Foundation_Shimshock20163060"/>
    <x v="0"/>
    <s v="Shimshock"/>
    <x v="1248"/>
    <n v="3060"/>
    <x v="28"/>
    <x v="2"/>
    <s v="Individual/Scholarship(?)"/>
    <n v="440"/>
    <x v="1"/>
    <x v="0"/>
    <x v="0"/>
    <s v=""/>
    <x v="1"/>
  </r>
  <r>
    <n v="990"/>
    <s v="Charles G. Koch Charitable Foundation_Hampden-Sydney College201628000"/>
    <x v="0"/>
    <s v="Hampden-Sydney College"/>
    <x v="149"/>
    <n v="28000"/>
    <x v="28"/>
    <x v="2"/>
    <m/>
    <n v="441"/>
    <x v="0"/>
    <x v="1"/>
    <x v="0"/>
    <s v=""/>
    <x v="1"/>
  </r>
  <r>
    <n v="990"/>
    <s v="Charles G. Koch Charitable Foundation_University of San Francisco201614000"/>
    <x v="0"/>
    <s v="University of San Francisco"/>
    <x v="433"/>
    <n v="14000"/>
    <x v="28"/>
    <x v="2"/>
    <m/>
    <n v="442"/>
    <x v="0"/>
    <x v="1"/>
    <x v="0"/>
    <s v=""/>
    <x v="1"/>
  </r>
  <r>
    <n v="990"/>
    <s v="Charles G. Koch Charitable Foundation_Chapman University2016225000"/>
    <x v="0"/>
    <s v="Chapman University"/>
    <x v="207"/>
    <n v="225000"/>
    <x v="28"/>
    <x v="2"/>
    <m/>
    <n v="443"/>
    <x v="0"/>
    <x v="1"/>
    <x v="0"/>
    <s v=""/>
    <x v="1"/>
  </r>
  <r>
    <n v="990"/>
    <s v="Charles G. Koch Charitable Foundation_University of Maryland - Baltimore County201639000"/>
    <x v="0"/>
    <s v="University of Maryland - Baltimore County"/>
    <x v="368"/>
    <n v="39000"/>
    <x v="28"/>
    <x v="2"/>
    <m/>
    <n v="444"/>
    <x v="0"/>
    <x v="1"/>
    <x v="0"/>
    <s v=""/>
    <x v="1"/>
  </r>
  <r>
    <n v="990"/>
    <s v="Charles G. Koch Charitable Foundation_University of New Hampshire2016233040"/>
    <x v="0"/>
    <s v="University of New Hampshire"/>
    <x v="1249"/>
    <n v="233040"/>
    <x v="28"/>
    <x v="2"/>
    <m/>
    <n v="445"/>
    <x v="0"/>
    <x v="1"/>
    <x v="0"/>
    <s v=""/>
    <x v="1"/>
  </r>
  <r>
    <n v="990"/>
    <s v="Charles G. Koch Charitable Foundation_Gilbert20164005"/>
    <x v="0"/>
    <s v="Gilbert"/>
    <x v="1250"/>
    <n v="4005"/>
    <x v="28"/>
    <x v="2"/>
    <s v="Individual/Scholarship(?)"/>
    <n v="446"/>
    <x v="1"/>
    <x v="0"/>
    <x v="0"/>
    <s v=""/>
    <x v="1"/>
  </r>
  <r>
    <n v="990"/>
    <s v="Charles G. Koch Charitable Foundation_Kersey20163555"/>
    <x v="0"/>
    <s v="Kersey"/>
    <x v="1251"/>
    <n v="3555"/>
    <x v="28"/>
    <x v="2"/>
    <s v="Individual/Scholarship(?)"/>
    <n v="447"/>
    <x v="1"/>
    <x v="0"/>
    <x v="0"/>
    <s v=""/>
    <x v="1"/>
  </r>
  <r>
    <n v="990"/>
    <s v="Charles G. Koch Charitable Foundation_Bradin20164005"/>
    <x v="0"/>
    <s v="Bradin"/>
    <x v="1252"/>
    <n v="4005"/>
    <x v="28"/>
    <x v="2"/>
    <s v="Individual/Scholarship(?)"/>
    <n v="448"/>
    <x v="1"/>
    <x v="0"/>
    <x v="0"/>
    <s v=""/>
    <x v="1"/>
  </r>
  <r>
    <n v="990"/>
    <s v="Charles G. Koch Charitable Foundation_Beacon Center of Tennessee201657500"/>
    <x v="0"/>
    <s v="Beacon Center of Tennessee"/>
    <x v="1253"/>
    <n v="57500"/>
    <x v="28"/>
    <x v="2"/>
    <m/>
    <n v="449"/>
    <x v="0"/>
    <x v="0"/>
    <x v="0"/>
    <s v="https://www.sourcewatch.org/index.php/Beacon_Center_of_Tennessee"/>
    <x v="2"/>
  </r>
  <r>
    <n v="990"/>
    <s v="Charles G. Koch Charitable Foundation_Ohio State University &amp; Foundation2016288000"/>
    <x v="0"/>
    <s v="Ohio State University &amp; Foundation"/>
    <x v="413"/>
    <n v="288000"/>
    <x v="28"/>
    <x v="2"/>
    <m/>
    <n v="450"/>
    <x v="0"/>
    <x v="1"/>
    <x v="0"/>
    <s v=""/>
    <x v="1"/>
  </r>
  <r>
    <n v="990"/>
    <s v="Charles G. Koch Charitable Foundation_Georgia Public Policy Foundation20165000"/>
    <x v="0"/>
    <s v="Georgia Public Policy Foundation"/>
    <x v="337"/>
    <n v="5000"/>
    <x v="28"/>
    <x v="2"/>
    <m/>
    <n v="451"/>
    <x v="0"/>
    <x v="0"/>
    <x v="0"/>
    <s v="https://www.sourcewatch.org/index.php/Georgia_Public_Policy_Foundation"/>
    <x v="2"/>
  </r>
  <r>
    <n v="990"/>
    <s v="Charles G. Koch Charitable Foundation_Vera Institute of Justice201675000"/>
    <x v="0"/>
    <s v="Vera Institute of Justice"/>
    <x v="774"/>
    <n v="75000"/>
    <x v="28"/>
    <x v="2"/>
    <m/>
    <n v="452"/>
    <x v="0"/>
    <x v="0"/>
    <x v="0"/>
    <s v=""/>
    <x v="1"/>
  </r>
  <r>
    <n v="990"/>
    <s v="Charles G. Koch Charitable Foundation_The Corporation of Mercer University201619400"/>
    <x v="0"/>
    <s v="The Corporation of Mercer University"/>
    <x v="1254"/>
    <n v="19400"/>
    <x v="28"/>
    <x v="2"/>
    <m/>
    <n v="453"/>
    <x v="0"/>
    <x v="1"/>
    <x v="0"/>
    <s v=""/>
    <x v="1"/>
  </r>
  <r>
    <n v="990"/>
    <s v="Charles G. Koch Charitable Foundation_Central Carolina Community College Foundation20165000"/>
    <x v="0"/>
    <s v="Central Carolina Community College Foundation"/>
    <x v="521"/>
    <n v="5000"/>
    <x v="28"/>
    <x v="2"/>
    <m/>
    <n v="454"/>
    <x v="0"/>
    <x v="1"/>
    <x v="0"/>
    <s v=""/>
    <x v="1"/>
  </r>
  <r>
    <n v="990"/>
    <s v="Charles G. Koch Charitable Foundation_Wichita Center for the Arts20162100480"/>
    <x v="0"/>
    <s v="Wichita Center for the Arts"/>
    <x v="1255"/>
    <n v="2100480"/>
    <x v="28"/>
    <x v="2"/>
    <m/>
    <n v="455"/>
    <x v="0"/>
    <x v="0"/>
    <x v="1"/>
    <s v=""/>
    <x v="1"/>
  </r>
  <r>
    <n v="990"/>
    <s v="Charles G. Koch Charitable Foundation_Bhatia20163060"/>
    <x v="0"/>
    <s v="Bhatia"/>
    <x v="1256"/>
    <n v="3060"/>
    <x v="28"/>
    <x v="2"/>
    <s v="Individual/Scholarship(?)"/>
    <n v="456"/>
    <x v="1"/>
    <x v="0"/>
    <x v="0"/>
    <s v=""/>
    <x v="1"/>
  </r>
  <r>
    <n v="990"/>
    <s v="Charles G. Koch Charitable Foundation_Sunshine Review DBA State Budget Solutions20163313"/>
    <x v="0"/>
    <s v="Sunshine Review DBA State Budget Solutions"/>
    <x v="449"/>
    <n v="3313"/>
    <x v="28"/>
    <x v="2"/>
    <m/>
    <n v="457"/>
    <x v="0"/>
    <x v="0"/>
    <x v="0"/>
    <s v="https://www.sourcewatch.org/index.php/Sunshine_Review"/>
    <x v="2"/>
  </r>
  <r>
    <n v="990"/>
    <s v="Charles G. Koch Charitable Foundation_Leadership Institute201614812"/>
    <x v="0"/>
    <s v="Leadership Institute"/>
    <x v="93"/>
    <n v="14812"/>
    <x v="28"/>
    <x v="2"/>
    <m/>
    <n v="458"/>
    <x v="0"/>
    <x v="0"/>
    <x v="0"/>
    <s v="https://www.desmogblog.com/leadership-institute"/>
    <x v="0"/>
  </r>
  <r>
    <n v="990"/>
    <s v="Charles G. Koch Charitable Foundation_National Center for Policy Analysis201625000"/>
    <x v="0"/>
    <s v="National Center for Policy Analysis"/>
    <x v="9"/>
    <n v="25000"/>
    <x v="28"/>
    <x v="2"/>
    <m/>
    <n v="459"/>
    <x v="0"/>
    <x v="0"/>
    <x v="0"/>
    <s v="https://www.desmogblog.com/national-center-policy-analysis"/>
    <x v="0"/>
  </r>
  <r>
    <n v="990"/>
    <s v="Charles G. Koch Charitable Foundation_Eleutheria Institute201623387"/>
    <x v="0"/>
    <s v="Eleutheria Institute"/>
    <x v="529"/>
    <n v="23387"/>
    <x v="28"/>
    <x v="2"/>
    <m/>
    <n v="460"/>
    <x v="0"/>
    <x v="0"/>
    <x v="0"/>
    <s v=""/>
    <x v="1"/>
  </r>
  <r>
    <n v="990"/>
    <s v="Charles G. Koch Charitable Foundation_Pritchard20163060"/>
    <x v="0"/>
    <s v="Pritchard"/>
    <x v="1257"/>
    <n v="3060"/>
    <x v="28"/>
    <x v="2"/>
    <s v="Individual/Scholarship(?)"/>
    <n v="461"/>
    <x v="1"/>
    <x v="0"/>
    <x v="0"/>
    <s v=""/>
    <x v="1"/>
  </r>
  <r>
    <n v="990"/>
    <s v="Charles G. Koch Charitable Foundation_Van Tuinen20163232"/>
    <x v="0"/>
    <s v="Van Tuinen"/>
    <x v="1258"/>
    <n v="3232"/>
    <x v="28"/>
    <x v="2"/>
    <s v="Individual/Scholarship(?)"/>
    <n v="462"/>
    <x v="1"/>
    <x v="0"/>
    <x v="0"/>
    <s v=""/>
    <x v="1"/>
  </r>
  <r>
    <n v="990"/>
    <s v="Charles G. Koch Charitable Foundation_Azusa Pacific University201624000"/>
    <x v="0"/>
    <s v="Azusa Pacific University"/>
    <x v="250"/>
    <n v="24000"/>
    <x v="28"/>
    <x v="2"/>
    <m/>
    <n v="463"/>
    <x v="0"/>
    <x v="1"/>
    <x v="0"/>
    <s v=""/>
    <x v="1"/>
  </r>
  <r>
    <n v="990"/>
    <s v="Charles G. Koch Charitable Foundation_mikeroweWORKS Foundation2016225000"/>
    <x v="0"/>
    <s v="mikeroweWORKS Foundation"/>
    <x v="481"/>
    <n v="225000"/>
    <x v="28"/>
    <x v="2"/>
    <m/>
    <n v="464"/>
    <x v="0"/>
    <x v="0"/>
    <x v="0"/>
    <s v=""/>
    <x v="1"/>
  </r>
  <r>
    <n v="990"/>
    <s v="Charles G. Koch Charitable Foundation_Chicago Council on Global Affairs2016180000"/>
    <x v="0"/>
    <s v="Chicago Council on Global Affairs"/>
    <x v="1259"/>
    <n v="180000"/>
    <x v="28"/>
    <x v="2"/>
    <m/>
    <n v="465"/>
    <x v="0"/>
    <x v="0"/>
    <x v="0"/>
    <s v="https://www.sourcewatch.org/index.php/Chicago_Council_on_Global_Affairs"/>
    <x v="2"/>
  </r>
  <r>
    <n v="990"/>
    <s v="Charles G. Koch Charitable Foundation_Basley20165355"/>
    <x v="0"/>
    <s v="Basley"/>
    <x v="1260"/>
    <n v="5355"/>
    <x v="28"/>
    <x v="2"/>
    <s v="Individual/Scholarship(?)"/>
    <n v="466"/>
    <x v="1"/>
    <x v="0"/>
    <x v="0"/>
    <s v=""/>
    <x v="1"/>
  </r>
  <r>
    <n v="990"/>
    <s v="Charles G. Koch Charitable Foundation_Whitley20164005"/>
    <x v="0"/>
    <s v="Whitley"/>
    <x v="1261"/>
    <n v="4005"/>
    <x v="28"/>
    <x v="2"/>
    <s v="Individual/Scholarship(?)"/>
    <n v="467"/>
    <x v="1"/>
    <x v="0"/>
    <x v="0"/>
    <s v=""/>
    <x v="1"/>
  </r>
  <r>
    <n v="990"/>
    <s v="Charles G. Koch Charitable Foundation_Thompson-Kolar20164005"/>
    <x v="0"/>
    <s v="Thompson-Kolar"/>
    <x v="1262"/>
    <n v="4005"/>
    <x v="28"/>
    <x v="2"/>
    <s v="Individual/Scholarship(?)"/>
    <n v="468"/>
    <x v="1"/>
    <x v="0"/>
    <x v="0"/>
    <s v=""/>
    <x v="1"/>
  </r>
  <r>
    <n v="990"/>
    <s v="Charles G. Koch Charitable Foundation_Georgia State University Research Foundation2016176070"/>
    <x v="0"/>
    <s v="Georgia State University Research Foundation"/>
    <x v="212"/>
    <n v="176070"/>
    <x v="28"/>
    <x v="2"/>
    <m/>
    <n v="469"/>
    <x v="0"/>
    <x v="1"/>
    <x v="0"/>
    <s v=""/>
    <x v="1"/>
  </r>
  <r>
    <n v="990"/>
    <s v="Charles G. Koch Charitable Foundation_Mehserie20164005"/>
    <x v="0"/>
    <s v="Mehserie"/>
    <x v="1263"/>
    <n v="4005"/>
    <x v="28"/>
    <x v="2"/>
    <s v="Individual/Scholarship(?)"/>
    <n v="470"/>
    <x v="1"/>
    <x v="0"/>
    <x v="0"/>
    <s v=""/>
    <x v="1"/>
  </r>
  <r>
    <n v="990"/>
    <s v="Charles G. Koch Charitable Foundation_Sorg20162709"/>
    <x v="0"/>
    <s v="Sorg"/>
    <x v="1264"/>
    <n v="2709"/>
    <x v="28"/>
    <x v="2"/>
    <s v="Individual/Scholarship(?)"/>
    <n v="471"/>
    <x v="1"/>
    <x v="0"/>
    <x v="0"/>
    <s v=""/>
    <x v="1"/>
  </r>
  <r>
    <n v="990"/>
    <s v="Charles G. Koch Charitable Foundation_Center for the Study of the Presidency &amp; Congress201640000"/>
    <x v="0"/>
    <s v="Center for the Study of the Presidency &amp; Congress"/>
    <x v="1265"/>
    <n v="40000"/>
    <x v="28"/>
    <x v="2"/>
    <m/>
    <n v="472"/>
    <x v="0"/>
    <x v="0"/>
    <x v="0"/>
    <s v=""/>
    <x v="1"/>
  </r>
  <r>
    <n v="990"/>
    <s v="Charles G. Koch Charitable Foundation_Ancede20165135"/>
    <x v="0"/>
    <s v="Ancede"/>
    <x v="1266"/>
    <n v="5135"/>
    <x v="28"/>
    <x v="2"/>
    <s v="Individual/Scholarship(?)"/>
    <n v="473"/>
    <x v="1"/>
    <x v="0"/>
    <x v="0"/>
    <s v=""/>
    <x v="1"/>
  </r>
  <r>
    <n v="990"/>
    <s v="Charles G. Koch Charitable Foundation_Texas A&amp;M University2016537000"/>
    <x v="0"/>
    <s v="Texas A&amp;M University"/>
    <x v="13"/>
    <n v="537000"/>
    <x v="28"/>
    <x v="2"/>
    <m/>
    <n v="474"/>
    <x v="0"/>
    <x v="1"/>
    <x v="0"/>
    <s v=""/>
    <x v="1"/>
  </r>
  <r>
    <n v="990"/>
    <s v="Charles G. Koch Charitable Foundation_Walker20165293"/>
    <x v="0"/>
    <s v="Walker"/>
    <x v="1267"/>
    <n v="5293"/>
    <x v="28"/>
    <x v="2"/>
    <s v="Individual/Scholarship(?)"/>
    <n v="475"/>
    <x v="1"/>
    <x v="0"/>
    <x v="0"/>
    <s v=""/>
    <x v="1"/>
  </r>
  <r>
    <n v="990"/>
    <s v="Charles G. Koch Charitable Foundation_Johnson20161613"/>
    <x v="0"/>
    <s v="Johnson"/>
    <x v="1133"/>
    <n v="1613"/>
    <x v="28"/>
    <x v="2"/>
    <s v="Individual/Scholarship(?)"/>
    <n v="476"/>
    <x v="1"/>
    <x v="0"/>
    <x v="0"/>
    <s v=""/>
    <x v="1"/>
  </r>
  <r>
    <n v="990"/>
    <s v="Charles G. Koch Charitable Foundation_Eubanks20165387"/>
    <x v="0"/>
    <s v="Eubanks"/>
    <x v="1268"/>
    <n v="5387"/>
    <x v="28"/>
    <x v="2"/>
    <s v="Individual/Scholarship(?)"/>
    <n v="477"/>
    <x v="1"/>
    <x v="0"/>
    <x v="0"/>
    <s v=""/>
    <x v="1"/>
  </r>
  <r>
    <n v="990"/>
    <s v="Charles G. Koch Charitable Foundation_McPeak20163555"/>
    <x v="0"/>
    <s v="McPeak"/>
    <x v="1269"/>
    <n v="3555"/>
    <x v="28"/>
    <x v="2"/>
    <s v="Individual/Scholarship(?)"/>
    <n v="478"/>
    <x v="1"/>
    <x v="0"/>
    <x v="0"/>
    <s v=""/>
    <x v="1"/>
  </r>
  <r>
    <n v="990"/>
    <s v="Charles G. Koch Charitable Foundation_Reason Foundation201632376"/>
    <x v="0"/>
    <s v="Reason Foundation"/>
    <x v="12"/>
    <n v="32376"/>
    <x v="28"/>
    <x v="2"/>
    <m/>
    <n v="479"/>
    <x v="0"/>
    <x v="0"/>
    <x v="0"/>
    <s v="https://www.desmogblog.com/reason-foundation"/>
    <x v="0"/>
  </r>
  <r>
    <n v="990"/>
    <s v="Charles G. Koch Charitable Foundation_Property and Environment Research Center2016100000"/>
    <x v="0"/>
    <s v="Property and Environment Research Center"/>
    <x v="11"/>
    <n v="100000"/>
    <x v="28"/>
    <x v="2"/>
    <m/>
    <n v="480"/>
    <x v="0"/>
    <x v="0"/>
    <x v="0"/>
    <s v="https://www.desmogblog.com/property-and-environment-research-center"/>
    <x v="0"/>
  </r>
  <r>
    <n v="990"/>
    <s v="Charles G. Koch Charitable Foundation_Daily Caller News Foundation2016930000"/>
    <x v="0"/>
    <s v="Daily Caller News Foundation"/>
    <x v="444"/>
    <n v="930000"/>
    <x v="28"/>
    <x v="2"/>
    <m/>
    <n v="481"/>
    <x v="0"/>
    <x v="0"/>
    <x v="0"/>
    <s v="https://www.desmogblog.com/daily-caller"/>
    <x v="0"/>
  </r>
  <r>
    <n v="990"/>
    <s v="Charles G. Koch Charitable Foundation_Lampman20162835"/>
    <x v="0"/>
    <s v="Lampman"/>
    <x v="1270"/>
    <n v="2835"/>
    <x v="28"/>
    <x v="2"/>
    <s v="Individual/Scholarship(?)"/>
    <n v="482"/>
    <x v="1"/>
    <x v="0"/>
    <x v="0"/>
    <s v=""/>
    <x v="1"/>
  </r>
  <r>
    <n v="990"/>
    <s v="Charles G. Koch Charitable Foundation_Stephen F Austin State University201619500"/>
    <x v="0"/>
    <s v="Stephen F Austin State University"/>
    <x v="363"/>
    <n v="19500"/>
    <x v="28"/>
    <x v="2"/>
    <m/>
    <n v="483"/>
    <x v="0"/>
    <x v="1"/>
    <x v="0"/>
    <s v=""/>
    <x v="1"/>
  </r>
  <r>
    <n v="990"/>
    <s v="Charles G. Koch Charitable Foundation_Boise State University Foundation20164500"/>
    <x v="0"/>
    <s v="Boise State University Foundation"/>
    <x v="252"/>
    <n v="4500"/>
    <x v="28"/>
    <x v="2"/>
    <m/>
    <n v="484"/>
    <x v="0"/>
    <x v="1"/>
    <x v="0"/>
    <s v=""/>
    <x v="1"/>
  </r>
  <r>
    <n v="990"/>
    <s v="Charles G. Koch Charitable Foundation_Northwood University - Michigan201624550"/>
    <x v="0"/>
    <s v="Northwood University - Michigan"/>
    <x v="286"/>
    <n v="24550"/>
    <x v="28"/>
    <x v="2"/>
    <m/>
    <n v="485"/>
    <x v="0"/>
    <x v="1"/>
    <x v="0"/>
    <s v=""/>
    <x v="1"/>
  </r>
  <r>
    <n v="990"/>
    <s v="Charles G. Koch Charitable Foundation_Nickols20164005"/>
    <x v="0"/>
    <s v="Nickols"/>
    <x v="1271"/>
    <n v="4005"/>
    <x v="28"/>
    <x v="2"/>
    <s v="Individual/Scholarship(?)"/>
    <n v="486"/>
    <x v="1"/>
    <x v="0"/>
    <x v="0"/>
    <s v=""/>
    <x v="1"/>
  </r>
  <r>
    <n v="990"/>
    <s v="Charles G. Koch Charitable Foundation_Capital Preparatory Schools2016300000"/>
    <x v="0"/>
    <s v="Capital Preparatory Schools"/>
    <x v="1272"/>
    <n v="300000"/>
    <x v="28"/>
    <x v="2"/>
    <m/>
    <n v="487"/>
    <x v="0"/>
    <x v="1"/>
    <x v="0"/>
    <s v=""/>
    <x v="1"/>
  </r>
  <r>
    <n v="990"/>
    <s v="Charles G. Koch Charitable Foundation_Chestnut Hill College20161000"/>
    <x v="0"/>
    <s v="Chestnut Hill College"/>
    <x v="391"/>
    <n v="1000"/>
    <x v="28"/>
    <x v="2"/>
    <m/>
    <n v="488"/>
    <x v="0"/>
    <x v="1"/>
    <x v="0"/>
    <s v=""/>
    <x v="1"/>
  </r>
  <r>
    <n v="990"/>
    <s v="Charles G. Koch Charitable Foundation_St John's University201659643"/>
    <x v="0"/>
    <s v="St John's University"/>
    <x v="226"/>
    <n v="59643"/>
    <x v="28"/>
    <x v="2"/>
    <m/>
    <n v="489"/>
    <x v="0"/>
    <x v="1"/>
    <x v="0"/>
    <s v=""/>
    <x v="1"/>
  </r>
  <r>
    <n v="990"/>
    <s v="Charles G. Koch Charitable Foundation_Michigan State University201663000"/>
    <x v="0"/>
    <s v="Michigan State University"/>
    <x v="182"/>
    <n v="63000"/>
    <x v="28"/>
    <x v="2"/>
    <m/>
    <n v="490"/>
    <x v="0"/>
    <x v="1"/>
    <x v="0"/>
    <s v=""/>
    <x v="1"/>
  </r>
  <r>
    <n v="990"/>
    <s v="Charles G. Koch Charitable Foundation_Bachani20169234"/>
    <x v="0"/>
    <s v="Bachani"/>
    <x v="1273"/>
    <n v="9234"/>
    <x v="28"/>
    <x v="2"/>
    <s v="Individual/Scholarship(?)"/>
    <n v="491"/>
    <x v="1"/>
    <x v="0"/>
    <x v="0"/>
    <s v=""/>
    <x v="1"/>
  </r>
  <r>
    <n v="990"/>
    <s v="Charles G. Koch Charitable Foundation_Corban University201613500"/>
    <x v="0"/>
    <s v="Corban University"/>
    <x v="526"/>
    <n v="13500"/>
    <x v="28"/>
    <x v="2"/>
    <m/>
    <n v="492"/>
    <x v="0"/>
    <x v="1"/>
    <x v="0"/>
    <s v=""/>
    <x v="1"/>
  </r>
  <r>
    <n v="990"/>
    <s v="Charles G. Koch Charitable Foundation_Providence SBCS201617036"/>
    <x v="0"/>
    <s v="Providence SBCS"/>
    <x v="1274"/>
    <n v="17036"/>
    <x v="28"/>
    <x v="2"/>
    <m/>
    <n v="493"/>
    <x v="0"/>
    <x v="1"/>
    <x v="0"/>
    <s v=""/>
    <x v="1"/>
  </r>
  <r>
    <n v="990"/>
    <s v="Charles G. Koch Charitable Foundation_Florida Southern College2016200000"/>
    <x v="0"/>
    <s v="Florida Southern College"/>
    <x v="465"/>
    <n v="200000"/>
    <x v="28"/>
    <x v="2"/>
    <m/>
    <n v="494"/>
    <x v="0"/>
    <x v="1"/>
    <x v="0"/>
    <s v=""/>
    <x v="1"/>
  </r>
  <r>
    <n v="990"/>
    <s v="Charles G. Koch Charitable Foundation_Southern Illinois University Foundation201624600"/>
    <x v="0"/>
    <s v="Southern Illinois University Foundation"/>
    <x v="302"/>
    <n v="24600"/>
    <x v="28"/>
    <x v="2"/>
    <m/>
    <n v="495"/>
    <x v="0"/>
    <x v="1"/>
    <x v="0"/>
    <s v=""/>
    <x v="1"/>
  </r>
  <r>
    <n v="990"/>
    <s v="Charles G. Koch Charitable Foundation_Reynolds20165418"/>
    <x v="0"/>
    <s v="Reynolds"/>
    <x v="1075"/>
    <n v="5418"/>
    <x v="28"/>
    <x v="2"/>
    <s v="Individual/Scholarship(?)"/>
    <n v="496"/>
    <x v="1"/>
    <x v="0"/>
    <x v="0"/>
    <s v=""/>
    <x v="1"/>
  </r>
  <r>
    <n v="990"/>
    <s v="Charles G. Koch Charitable Foundation_Wilfod20165293"/>
    <x v="0"/>
    <s v="Wilfod"/>
    <x v="1275"/>
    <n v="5293"/>
    <x v="28"/>
    <x v="2"/>
    <s v="Individual/Scholarship(?)"/>
    <n v="497"/>
    <x v="1"/>
    <x v="0"/>
    <x v="0"/>
    <s v=""/>
    <x v="1"/>
  </r>
  <r>
    <n v="990"/>
    <s v="Charles G. Koch Charitable Foundation_Dorminey20165229"/>
    <x v="0"/>
    <s v="Dorminey"/>
    <x v="1276"/>
    <n v="5229"/>
    <x v="28"/>
    <x v="2"/>
    <s v="Individual/Scholarship(?)"/>
    <n v="498"/>
    <x v="1"/>
    <x v="0"/>
    <x v="0"/>
    <s v=""/>
    <x v="1"/>
  </r>
  <r>
    <n v="990"/>
    <s v="Charles G. Koch Charitable Foundation_East Carolina University20165200"/>
    <x v="0"/>
    <s v="East Carolina University"/>
    <x v="733"/>
    <n v="5200"/>
    <x v="28"/>
    <x v="2"/>
    <m/>
    <n v="499"/>
    <x v="0"/>
    <x v="1"/>
    <x v="0"/>
    <s v=""/>
    <x v="1"/>
  </r>
  <r>
    <n v="990"/>
    <s v="Charles G. Koch Charitable Foundation_Georgetown University2016545000"/>
    <x v="0"/>
    <s v="Georgetown University"/>
    <x v="346"/>
    <n v="545000"/>
    <x v="28"/>
    <x v="2"/>
    <m/>
    <n v="500"/>
    <x v="0"/>
    <x v="1"/>
    <x v="0"/>
    <s v=""/>
    <x v="1"/>
  </r>
  <r>
    <n v="990"/>
    <s v="Charles G. Koch Charitable Foundation_Indiana University2016239925"/>
    <x v="0"/>
    <s v="Indiana University"/>
    <x v="214"/>
    <n v="239925"/>
    <x v="28"/>
    <x v="2"/>
    <m/>
    <n v="501"/>
    <x v="0"/>
    <x v="1"/>
    <x v="0"/>
    <s v=""/>
    <x v="1"/>
  </r>
  <r>
    <n v="990"/>
    <s v="Charles G. Koch Charitable Foundation_Susquehanna University201612000"/>
    <x v="0"/>
    <s v="Susquehanna University"/>
    <x v="572"/>
    <n v="12000"/>
    <x v="28"/>
    <x v="2"/>
    <m/>
    <n v="502"/>
    <x v="0"/>
    <x v="1"/>
    <x v="0"/>
    <s v=""/>
    <x v="1"/>
  </r>
  <r>
    <n v="990"/>
    <s v="Charles G. Koch Charitable Foundation_Nagle20164005"/>
    <x v="0"/>
    <s v="Nagle"/>
    <x v="1277"/>
    <n v="4005"/>
    <x v="28"/>
    <x v="2"/>
    <s v="Individual/Scholarship(?)"/>
    <n v="503"/>
    <x v="1"/>
    <x v="0"/>
    <x v="0"/>
    <s v=""/>
    <x v="1"/>
  </r>
  <r>
    <n v="990"/>
    <s v="Charles G. Koch Charitable Foundation_Dartmouth College20169500"/>
    <x v="0"/>
    <s v="Dartmouth College"/>
    <x v="210"/>
    <n v="9500"/>
    <x v="28"/>
    <x v="2"/>
    <m/>
    <n v="504"/>
    <x v="0"/>
    <x v="1"/>
    <x v="0"/>
    <s v=""/>
    <x v="1"/>
  </r>
  <r>
    <n v="990"/>
    <s v="Charles G. Koch Charitable Foundation_Arilomo20163718"/>
    <x v="0"/>
    <s v="Arilomo"/>
    <x v="1278"/>
    <n v="3718"/>
    <x v="28"/>
    <x v="2"/>
    <s v="Individual/Scholarship(?)"/>
    <n v="505"/>
    <x v="1"/>
    <x v="0"/>
    <x v="0"/>
    <s v=""/>
    <x v="1"/>
  </r>
  <r>
    <n v="990"/>
    <s v="Charles G. Koch Charitable Foundation_Smith20162835"/>
    <x v="0"/>
    <s v="Smith"/>
    <x v="1279"/>
    <n v="2835"/>
    <x v="28"/>
    <x v="2"/>
    <s v="Individual/Scholarship(?)"/>
    <n v="506"/>
    <x v="1"/>
    <x v="0"/>
    <x v="0"/>
    <s v=""/>
    <x v="1"/>
  </r>
  <r>
    <n v="990"/>
    <s v="Charles G. Koch Charitable Foundation_Reason Individualism Freedom Institute201617160"/>
    <x v="0"/>
    <s v="Reason Individualism Freedom Institute"/>
    <x v="562"/>
    <n v="17160"/>
    <x v="28"/>
    <x v="2"/>
    <m/>
    <n v="507"/>
    <x v="0"/>
    <x v="0"/>
    <x v="0"/>
    <s v=""/>
    <x v="1"/>
  </r>
  <r>
    <n v="990"/>
    <s v="Charles G. Koch Charitable Foundation_Resources First Foundation201650000"/>
    <x v="0"/>
    <s v="Resources First Foundation"/>
    <x v="758"/>
    <n v="50000"/>
    <x v="28"/>
    <x v="2"/>
    <m/>
    <n v="508"/>
    <x v="0"/>
    <x v="0"/>
    <x v="0"/>
    <s v=""/>
    <x v="1"/>
  </r>
  <r>
    <n v="990"/>
    <s v="Charles G. Koch Charitable Foundation_Institute for Energy Research201653380"/>
    <x v="0"/>
    <s v="Institute for Energy Research"/>
    <x v="43"/>
    <n v="53380"/>
    <x v="28"/>
    <x v="2"/>
    <m/>
    <n v="509"/>
    <x v="0"/>
    <x v="0"/>
    <x v="0"/>
    <s v="https://www.desmogblog.com/institute-energy-research"/>
    <x v="0"/>
  </r>
  <r>
    <n v="990"/>
    <s v="Charles G. Koch Charitable Foundation_Johnson20163213"/>
    <x v="0"/>
    <s v="Johnson"/>
    <x v="1133"/>
    <n v="3213"/>
    <x v="28"/>
    <x v="2"/>
    <s v="Individual/Scholarship(?)"/>
    <n v="510"/>
    <x v="1"/>
    <x v="0"/>
    <x v="0"/>
    <s v=""/>
    <x v="1"/>
  </r>
  <r>
    <n v="990"/>
    <s v="Charles G. Koch Charitable Foundation_The Board of Trustees of Illinois State University20167000"/>
    <x v="0"/>
    <s v="The Board of Trustees of Illinois State University"/>
    <x v="474"/>
    <n v="7000"/>
    <x v="28"/>
    <x v="2"/>
    <m/>
    <n v="511"/>
    <x v="0"/>
    <x v="1"/>
    <x v="0"/>
    <s v=""/>
    <x v="1"/>
  </r>
  <r>
    <n v="990"/>
    <s v="Charles G. Koch Charitable Foundation_Northwestern University201673068"/>
    <x v="0"/>
    <s v="Northwestern University"/>
    <x v="186"/>
    <n v="73068"/>
    <x v="28"/>
    <x v="2"/>
    <m/>
    <n v="512"/>
    <x v="0"/>
    <x v="1"/>
    <x v="0"/>
    <s v=""/>
    <x v="1"/>
  </r>
  <r>
    <n v="990"/>
    <s v="Charles G. Koch Charitable Foundation_Monreal20168469"/>
    <x v="0"/>
    <s v="Monreal"/>
    <x v="1280"/>
    <n v="8469"/>
    <x v="28"/>
    <x v="2"/>
    <s v="Individual/Scholarship(?)"/>
    <n v="513"/>
    <x v="1"/>
    <x v="0"/>
    <x v="0"/>
    <s v=""/>
    <x v="1"/>
  </r>
  <r>
    <n v="990"/>
    <s v="Charles G. Koch Charitable Foundation_Lee University201610800"/>
    <x v="0"/>
    <s v="Lee University"/>
    <x v="403"/>
    <n v="10800"/>
    <x v="28"/>
    <x v="2"/>
    <m/>
    <n v="514"/>
    <x v="0"/>
    <x v="1"/>
    <x v="0"/>
    <s v=""/>
    <x v="1"/>
  </r>
  <r>
    <n v="990"/>
    <s v="Charles G. Koch Charitable Foundation_Yukawa20163060"/>
    <x v="0"/>
    <s v="Yukawa"/>
    <x v="1281"/>
    <n v="3060"/>
    <x v="28"/>
    <x v="2"/>
    <s v="Individual/Scholarship(?)"/>
    <n v="515"/>
    <x v="1"/>
    <x v="0"/>
    <x v="0"/>
    <s v=""/>
    <x v="1"/>
  </r>
  <r>
    <n v="990"/>
    <s v="Charles G. Koch Charitable Foundation_Massachusetts Institute of Technology2016104207"/>
    <x v="0"/>
    <s v="Massachusetts Institute of Technology"/>
    <x v="158"/>
    <n v="104207"/>
    <x v="28"/>
    <x v="2"/>
    <m/>
    <n v="516"/>
    <x v="0"/>
    <x v="1"/>
    <x v="0"/>
    <s v=""/>
    <x v="1"/>
  </r>
  <r>
    <n v="990"/>
    <s v="Charles G. Koch Charitable Foundation_Braden20163060"/>
    <x v="0"/>
    <s v="Braden"/>
    <x v="1282"/>
    <n v="3060"/>
    <x v="28"/>
    <x v="2"/>
    <s v="Individual/Scholarship(?)"/>
    <n v="517"/>
    <x v="1"/>
    <x v="0"/>
    <x v="0"/>
    <s v=""/>
    <x v="1"/>
  </r>
  <r>
    <n v="990"/>
    <s v="Charles G. Koch Charitable Foundation_Praxis Foundation201640000"/>
    <x v="0"/>
    <s v="Praxis Foundation"/>
    <x v="1283"/>
    <n v="40000"/>
    <x v="28"/>
    <x v="2"/>
    <m/>
    <n v="518"/>
    <x v="0"/>
    <x v="0"/>
    <x v="0"/>
    <s v=""/>
    <x v="1"/>
  </r>
  <r>
    <n v="990"/>
    <s v="Charles G. Koch Charitable Foundation_Cournoyer20163060"/>
    <x v="0"/>
    <s v="Cournoyer"/>
    <x v="1284"/>
    <n v="3060"/>
    <x v="28"/>
    <x v="2"/>
    <s v="Individual/Scholarship(?)"/>
    <n v="519"/>
    <x v="1"/>
    <x v="0"/>
    <x v="0"/>
    <s v=""/>
    <x v="1"/>
  </r>
  <r>
    <n v="990"/>
    <s v="Charles G. Koch Charitable Foundation_Broadhurst20163060"/>
    <x v="0"/>
    <s v="Broadhurst"/>
    <x v="1285"/>
    <n v="3060"/>
    <x v="28"/>
    <x v="2"/>
    <s v="Individual/Scholarship(?)"/>
    <n v="520"/>
    <x v="1"/>
    <x v="0"/>
    <x v="0"/>
    <s v=""/>
    <x v="1"/>
  </r>
  <r>
    <n v="990"/>
    <s v="Charles G. Koch Charitable Foundation_East Stroudsburg University of Pennsylvania20165000"/>
    <x v="0"/>
    <s v="East Stroudsburg University of Pennsylvania"/>
    <x v="1286"/>
    <n v="5000"/>
    <x v="28"/>
    <x v="2"/>
    <m/>
    <n v="521"/>
    <x v="0"/>
    <x v="1"/>
    <x v="0"/>
    <s v=""/>
    <x v="1"/>
  </r>
  <r>
    <n v="990"/>
    <s v="Charles G. Koch Charitable Foundation_Parker20163060"/>
    <x v="0"/>
    <s v="Parker"/>
    <x v="1012"/>
    <n v="3060"/>
    <x v="28"/>
    <x v="2"/>
    <s v="Individual/Scholarship(?)"/>
    <n v="522"/>
    <x v="1"/>
    <x v="0"/>
    <x v="0"/>
    <s v=""/>
    <x v="1"/>
  </r>
  <r>
    <n v="990"/>
    <s v="Charles G. Koch Charitable Foundation_Long Island University201647500"/>
    <x v="0"/>
    <s v="Long Island University"/>
    <x v="405"/>
    <n v="47500"/>
    <x v="28"/>
    <x v="2"/>
    <m/>
    <n v="523"/>
    <x v="0"/>
    <x v="1"/>
    <x v="0"/>
    <s v=""/>
    <x v="1"/>
  </r>
  <r>
    <n v="990"/>
    <s v="Charles G. Koch Charitable Foundation_The Curators of the University of Missouri201611000"/>
    <x v="0"/>
    <s v="The Curators of the University of Missouri"/>
    <x v="574"/>
    <n v="11000"/>
    <x v="28"/>
    <x v="2"/>
    <m/>
    <n v="524"/>
    <x v="0"/>
    <x v="1"/>
    <x v="0"/>
    <s v=""/>
    <x v="1"/>
  </r>
  <r>
    <n v="990"/>
    <s v="Charles G. Koch Charitable Foundation_McDonald20162835"/>
    <x v="0"/>
    <s v="McDonald"/>
    <x v="1287"/>
    <n v="2835"/>
    <x v="28"/>
    <x v="2"/>
    <s v="Individual/Scholarship(?)"/>
    <n v="525"/>
    <x v="1"/>
    <x v="0"/>
    <x v="0"/>
    <s v=""/>
    <x v="1"/>
  </r>
  <r>
    <n v="990"/>
    <s v="Charles G. Koch Charitable Foundation_Zavala20163176"/>
    <x v="0"/>
    <s v="Zavala"/>
    <x v="1288"/>
    <n v="3176"/>
    <x v="28"/>
    <x v="2"/>
    <s v="Individual/Scholarship(?)"/>
    <n v="526"/>
    <x v="1"/>
    <x v="0"/>
    <x v="0"/>
    <s v=""/>
    <x v="1"/>
  </r>
  <r>
    <n v="990"/>
    <s v="Charles G. Koch Charitable Foundation_Brookings Institution2016180000"/>
    <x v="0"/>
    <s v="Brookings Institution"/>
    <x v="520"/>
    <n v="180000"/>
    <x v="28"/>
    <x v="2"/>
    <m/>
    <n v="527"/>
    <x v="0"/>
    <x v="0"/>
    <x v="0"/>
    <s v="https://www.sourcewatch.org/index.php/Brookings_Institution"/>
    <x v="2"/>
  </r>
  <r>
    <n v="990"/>
    <s v="Charles G. Koch Charitable Foundation_Albany State University Foundation201632000"/>
    <x v="0"/>
    <s v="Albany State University Foundation"/>
    <x v="383"/>
    <n v="32000"/>
    <x v="28"/>
    <x v="2"/>
    <m/>
    <n v="528"/>
    <x v="0"/>
    <x v="1"/>
    <x v="0"/>
    <s v=""/>
    <x v="1"/>
  </r>
  <r>
    <n v="990"/>
    <s v="Charles G. Koch Charitable Foundation_The Henry L Stimson Center201660000"/>
    <x v="0"/>
    <s v="The Henry L Stimson Center"/>
    <x v="1289"/>
    <n v="60000"/>
    <x v="28"/>
    <x v="2"/>
    <m/>
    <n v="529"/>
    <x v="0"/>
    <x v="0"/>
    <x v="0"/>
    <s v="https://www.sourcewatch.org/index.php/Henry_L._Stimson_Center"/>
    <x v="2"/>
  </r>
  <r>
    <n v="990"/>
    <s v="Charles G. Koch Charitable Foundation_Broadus2016540"/>
    <x v="0"/>
    <s v="Broadus"/>
    <x v="1290"/>
    <n v="540"/>
    <x v="28"/>
    <x v="2"/>
    <s v="Individual/Scholarship(?)"/>
    <n v="530"/>
    <x v="1"/>
    <x v="0"/>
    <x v="0"/>
    <s v=""/>
    <x v="1"/>
  </r>
  <r>
    <n v="990"/>
    <s v="Charles G. Koch Charitable Foundation_Operation New Hope20162500"/>
    <x v="0"/>
    <s v="Operation New Hope"/>
    <x v="1291"/>
    <n v="2500"/>
    <x v="28"/>
    <x v="2"/>
    <m/>
    <n v="531"/>
    <x v="0"/>
    <x v="0"/>
    <x v="0"/>
    <s v=""/>
    <x v="1"/>
  </r>
  <r>
    <n v="990"/>
    <s v="Charles G. Koch Charitable Foundation_University of Texas - Arlington20164000"/>
    <x v="0"/>
    <s v="University of Texas - Arlington"/>
    <x v="139"/>
    <n v="4000"/>
    <x v="28"/>
    <x v="2"/>
    <m/>
    <n v="532"/>
    <x v="0"/>
    <x v="1"/>
    <x v="0"/>
    <s v=""/>
    <x v="1"/>
  </r>
  <r>
    <n v="990"/>
    <s v="Charles G. Koch Charitable Foundation_Bryan College201625525"/>
    <x v="0"/>
    <s v="Bryan College"/>
    <x v="721"/>
    <n v="25525"/>
    <x v="28"/>
    <x v="2"/>
    <m/>
    <n v="533"/>
    <x v="0"/>
    <x v="1"/>
    <x v="0"/>
    <s v=""/>
    <x v="1"/>
  </r>
  <r>
    <n v="990"/>
    <s v="Charles G. Koch Charitable Foundation_Tinetti20162835"/>
    <x v="0"/>
    <s v="Tinetti"/>
    <x v="1292"/>
    <n v="2835"/>
    <x v="28"/>
    <x v="2"/>
    <s v="Individual/Scholarship(?)"/>
    <n v="534"/>
    <x v="1"/>
    <x v="0"/>
    <x v="0"/>
    <s v=""/>
    <x v="1"/>
  </r>
  <r>
    <n v="990"/>
    <s v="Charles G. Koch Charitable Foundation_Rodriguez20163060"/>
    <x v="0"/>
    <s v="Rodriguez"/>
    <x v="994"/>
    <n v="3060"/>
    <x v="28"/>
    <x v="2"/>
    <s v="Individual/Scholarship(?)"/>
    <n v="535"/>
    <x v="1"/>
    <x v="0"/>
    <x v="0"/>
    <s v=""/>
    <x v="1"/>
  </r>
  <r>
    <n v="990"/>
    <s v="Charles G. Koch Charitable Foundation_Minjarez20162835"/>
    <x v="0"/>
    <s v="Minjarez"/>
    <x v="1293"/>
    <n v="2835"/>
    <x v="28"/>
    <x v="2"/>
    <s v="Individual/Scholarship(?)"/>
    <n v="536"/>
    <x v="1"/>
    <x v="0"/>
    <x v="0"/>
    <s v=""/>
    <x v="1"/>
  </r>
  <r>
    <n v="990"/>
    <s v="Charles G. Koch Charitable Foundation_Families Against Mandatory Minimums20162500"/>
    <x v="0"/>
    <s v="Families Against Mandatory Minimums"/>
    <x v="1294"/>
    <n v="2500"/>
    <x v="28"/>
    <x v="2"/>
    <m/>
    <n v="537"/>
    <x v="0"/>
    <x v="0"/>
    <x v="0"/>
    <s v="https://www.sourcewatch.org/index.php/Families_Against_Mandatory_Minimums"/>
    <x v="2"/>
  </r>
  <r>
    <n v="990"/>
    <s v="Charles G. Koch Charitable Foundation_West Virginia University2016462374"/>
    <x v="0"/>
    <s v="West Virginia University"/>
    <x v="151"/>
    <n v="462374"/>
    <x v="28"/>
    <x v="2"/>
    <m/>
    <n v="538"/>
    <x v="0"/>
    <x v="1"/>
    <x v="0"/>
    <s v=""/>
    <x v="1"/>
  </r>
  <r>
    <n v="990"/>
    <s v="Charles G. Koch Charitable Foundation_Anderson20163060"/>
    <x v="0"/>
    <s v="Anderson"/>
    <x v="1295"/>
    <n v="3060"/>
    <x v="28"/>
    <x v="2"/>
    <s v="Individual/Scholarship(?)"/>
    <n v="539"/>
    <x v="1"/>
    <x v="0"/>
    <x v="0"/>
    <s v=""/>
    <x v="1"/>
  </r>
  <r>
    <n v="990"/>
    <s v="Charles G. Koch Charitable Foundation_Carroll20162835"/>
    <x v="0"/>
    <s v="Carroll"/>
    <x v="1296"/>
    <n v="2835"/>
    <x v="28"/>
    <x v="2"/>
    <s v="Individual/Scholarship(?)"/>
    <n v="540"/>
    <x v="1"/>
    <x v="0"/>
    <x v="0"/>
    <s v=""/>
    <x v="1"/>
  </r>
  <r>
    <n v="990"/>
    <s v="Charles G. Koch Charitable Foundation_John Jay College Foundation20165000"/>
    <x v="0"/>
    <s v="John Jay College Foundation"/>
    <x v="1297"/>
    <n v="5000"/>
    <x v="28"/>
    <x v="2"/>
    <m/>
    <n v="541"/>
    <x v="0"/>
    <x v="1"/>
    <x v="0"/>
    <s v=""/>
    <x v="1"/>
  </r>
  <r>
    <n v="990"/>
    <s v="Charles G. Koch Charitable Foundation_Public Choice Society201633425"/>
    <x v="0"/>
    <s v="Public Choice Society"/>
    <x v="560"/>
    <n v="33425"/>
    <x v="28"/>
    <x v="2"/>
    <m/>
    <n v="542"/>
    <x v="0"/>
    <x v="1"/>
    <x v="0"/>
    <s v=""/>
    <x v="1"/>
  </r>
  <r>
    <n v="990"/>
    <s v="Charles G. Koch Charitable Foundation_Hadden20163232"/>
    <x v="0"/>
    <s v="Hadden"/>
    <x v="1298"/>
    <n v="3232"/>
    <x v="28"/>
    <x v="2"/>
    <s v="Individual/Scholarship(?)"/>
    <n v="543"/>
    <x v="1"/>
    <x v="0"/>
    <x v="0"/>
    <s v=""/>
    <x v="1"/>
  </r>
  <r>
    <n v="990"/>
    <s v="Charles G. Koch Charitable Foundation_University of Alaska - Anchorage201615700"/>
    <x v="0"/>
    <s v="University of Alaska - Anchorage"/>
    <x v="192"/>
    <n v="15700"/>
    <x v="28"/>
    <x v="2"/>
    <m/>
    <n v="544"/>
    <x v="0"/>
    <x v="1"/>
    <x v="0"/>
    <s v=""/>
    <x v="1"/>
  </r>
  <r>
    <n v="990"/>
    <s v="Charles G. Koch Charitable Foundation_Georgia College &amp; State University20166883"/>
    <x v="0"/>
    <s v="Georgia College &amp; State University"/>
    <x v="268"/>
    <n v="6883"/>
    <x v="28"/>
    <x v="2"/>
    <m/>
    <n v="545"/>
    <x v="0"/>
    <x v="1"/>
    <x v="0"/>
    <s v=""/>
    <x v="1"/>
  </r>
  <r>
    <n v="990"/>
    <s v="Charles G. Koch Charitable Foundation_Crowley20163060"/>
    <x v="0"/>
    <s v="Crowley"/>
    <x v="1095"/>
    <n v="3060"/>
    <x v="28"/>
    <x v="2"/>
    <s v="Individual/Scholarship(?)"/>
    <n v="546"/>
    <x v="1"/>
    <x v="0"/>
    <x v="0"/>
    <s v=""/>
    <x v="1"/>
  </r>
  <r>
    <n v="990"/>
    <s v="Charles G. Koch Charitable Foundation_Goodwin20163555"/>
    <x v="0"/>
    <s v="Goodwin"/>
    <x v="1299"/>
    <n v="3555"/>
    <x v="28"/>
    <x v="2"/>
    <s v="Individual/Scholarship(?)"/>
    <n v="547"/>
    <x v="1"/>
    <x v="0"/>
    <x v="0"/>
    <s v=""/>
    <x v="1"/>
  </r>
  <r>
    <n v="990"/>
    <s v="Charles G. Koch Charitable Foundation_University of Maine - Orono201610000"/>
    <x v="0"/>
    <s v="University of Maine - Orono"/>
    <x v="318"/>
    <n v="10000"/>
    <x v="28"/>
    <x v="2"/>
    <m/>
    <n v="548"/>
    <x v="0"/>
    <x v="1"/>
    <x v="0"/>
    <s v=""/>
    <x v="1"/>
  </r>
  <r>
    <n v="990"/>
    <s v="Charles G. Koch Charitable Foundation_Stuart20165229"/>
    <x v="0"/>
    <s v="Stuart"/>
    <x v="1300"/>
    <n v="5229"/>
    <x v="28"/>
    <x v="2"/>
    <s v="Individual/Scholarship(?)"/>
    <n v="549"/>
    <x v="1"/>
    <x v="0"/>
    <x v="0"/>
    <s v=""/>
    <x v="1"/>
  </r>
  <r>
    <n v="990"/>
    <s v="Charles G. Koch Charitable Foundation_Truman State University201613000"/>
    <x v="0"/>
    <s v="Truman State University"/>
    <x v="1301"/>
    <n v="13000"/>
    <x v="28"/>
    <x v="2"/>
    <m/>
    <n v="550"/>
    <x v="0"/>
    <x v="1"/>
    <x v="0"/>
    <s v=""/>
    <x v="1"/>
  </r>
  <r>
    <n v="990"/>
    <s v="Charles G. Koch Charitable Foundation_Heritage Foundation, The20166938"/>
    <x v="0"/>
    <s v="Heritage Foundation, The"/>
    <x v="4"/>
    <n v="6938"/>
    <x v="28"/>
    <x v="2"/>
    <m/>
    <n v="551"/>
    <x v="0"/>
    <x v="0"/>
    <x v="0"/>
    <s v="https://www.desmogblog.com/heritage-foundation"/>
    <x v="0"/>
  </r>
  <r>
    <n v="990"/>
    <s v="Charles G. Koch Charitable Foundation_Lake Erie College20166900"/>
    <x v="0"/>
    <s v="Lake Erie College"/>
    <x v="1302"/>
    <n v="6900"/>
    <x v="28"/>
    <x v="2"/>
    <m/>
    <n v="552"/>
    <x v="0"/>
    <x v="1"/>
    <x v="0"/>
    <s v=""/>
    <x v="1"/>
  </r>
  <r>
    <n v="990"/>
    <s v="Charles G. Koch Charitable Foundation_American Legislative Exchange Council201655751"/>
    <x v="0"/>
    <s v="American Legislative Exchange Council"/>
    <x v="97"/>
    <n v="55751"/>
    <x v="28"/>
    <x v="2"/>
    <m/>
    <n v="553"/>
    <x v="0"/>
    <x v="0"/>
    <x v="0"/>
    <s v="https://www.desmogblog.com/american-legislative-exchange-council"/>
    <x v="0"/>
  </r>
  <r>
    <n v="990"/>
    <s v="Charles G. Koch Charitable Foundation_Reynolds20163060"/>
    <x v="0"/>
    <s v="Reynolds"/>
    <x v="1075"/>
    <n v="3060"/>
    <x v="28"/>
    <x v="2"/>
    <s v="Individual/Scholarship(?)"/>
    <n v="554"/>
    <x v="1"/>
    <x v="0"/>
    <x v="0"/>
    <s v=""/>
    <x v="1"/>
  </r>
  <r>
    <n v="990"/>
    <s v="Charles G. Koch Charitable Foundation_Nix20163060"/>
    <x v="0"/>
    <s v="Nix"/>
    <x v="1303"/>
    <n v="3060"/>
    <x v="28"/>
    <x v="2"/>
    <s v="Individual/Scholarship(?)"/>
    <n v="555"/>
    <x v="1"/>
    <x v="0"/>
    <x v="0"/>
    <s v=""/>
    <x v="1"/>
  </r>
  <r>
    <n v="990"/>
    <s v="Charles G. Koch Charitable Foundation_Stone20163060"/>
    <x v="0"/>
    <s v="Stone"/>
    <x v="1304"/>
    <n v="3060"/>
    <x v="28"/>
    <x v="2"/>
    <s v="Individual/Scholarship(?)"/>
    <n v="556"/>
    <x v="1"/>
    <x v="0"/>
    <x v="0"/>
    <s v=""/>
    <x v="1"/>
  </r>
  <r>
    <n v="990"/>
    <s v="Charles G. Koch Charitable Foundation_Police Foundation201612000"/>
    <x v="0"/>
    <s v="Police Foundation"/>
    <x v="753"/>
    <n v="12000"/>
    <x v="28"/>
    <x v="2"/>
    <m/>
    <n v="557"/>
    <x v="0"/>
    <x v="0"/>
    <x v="0"/>
    <s v=""/>
    <x v="1"/>
  </r>
  <r>
    <n v="990"/>
    <s v="Charles G. Koch Charitable Foundation_Goldwater Institute2016100000"/>
    <x v="0"/>
    <s v="Goldwater Institute"/>
    <x v="133"/>
    <n v="100000"/>
    <x v="28"/>
    <x v="2"/>
    <m/>
    <n v="558"/>
    <x v="0"/>
    <x v="0"/>
    <x v="0"/>
    <s v="http://www.sourcewatch.org/index.php/Goldwater_Institute"/>
    <x v="2"/>
  </r>
  <r>
    <n v="990"/>
    <s v="Charles G. Koch Charitable Foundation_Seton Hall University201612500"/>
    <x v="0"/>
    <s v="Seton Hall University"/>
    <x v="227"/>
    <n v="12500"/>
    <x v="28"/>
    <x v="2"/>
    <m/>
    <n v="559"/>
    <x v="0"/>
    <x v="1"/>
    <x v="0"/>
    <s v=""/>
    <x v="1"/>
  </r>
  <r>
    <n v="990"/>
    <s v="Charles G. Koch Charitable Foundation_Ahmed20162835"/>
    <x v="0"/>
    <s v="Ahmed"/>
    <x v="1305"/>
    <n v="2835"/>
    <x v="28"/>
    <x v="2"/>
    <s v="Individual/Scholarship(?)"/>
    <n v="560"/>
    <x v="1"/>
    <x v="0"/>
    <x v="0"/>
    <s v=""/>
    <x v="1"/>
  </r>
  <r>
    <n v="990"/>
    <s v="Charles G. Koch Charitable Foundation_R Street Institute201625000"/>
    <x v="0"/>
    <s v="R Street Institute"/>
    <x v="1306"/>
    <n v="25000"/>
    <x v="28"/>
    <x v="2"/>
    <m/>
    <n v="561"/>
    <x v="0"/>
    <x v="0"/>
    <x v="0"/>
    <s v="https://www.sourcewatch.org/index.php/R_Street_Institute"/>
    <x v="2"/>
  </r>
  <r>
    <n v="990"/>
    <s v="Charles G. Koch Charitable Foundation_Billman20164914"/>
    <x v="0"/>
    <s v="Billman"/>
    <x v="1307"/>
    <n v="4914"/>
    <x v="28"/>
    <x v="2"/>
    <s v="Individual/Scholarship(?)"/>
    <n v="562"/>
    <x v="1"/>
    <x v="0"/>
    <x v="0"/>
    <s v=""/>
    <x v="1"/>
  </r>
  <r>
    <n v="990"/>
    <s v="Charles G. Koch Charitable Foundation_Advance Arkansas Institute201620000"/>
    <x v="0"/>
    <s v="Advance Arkansas Institute"/>
    <x v="381"/>
    <n v="20000"/>
    <x v="28"/>
    <x v="2"/>
    <m/>
    <n v="563"/>
    <x v="0"/>
    <x v="0"/>
    <x v="0"/>
    <s v="https://www.sourcewatch.org/index.php/Advance_Arkansas_Institute"/>
    <x v="2"/>
  </r>
  <r>
    <n v="990"/>
    <s v="Charles G. Koch Charitable Foundation_Buse20164005"/>
    <x v="0"/>
    <s v="Buse"/>
    <x v="1308"/>
    <n v="4005"/>
    <x v="28"/>
    <x v="2"/>
    <s v="Individual/Scholarship(?)"/>
    <n v="564"/>
    <x v="1"/>
    <x v="0"/>
    <x v="0"/>
    <s v=""/>
    <x v="1"/>
  </r>
  <r>
    <n v="990"/>
    <s v="Charles G. Koch Charitable Foundation_Institute for Energy Research2016120000"/>
    <x v="0"/>
    <s v="Institute for Energy Research"/>
    <x v="43"/>
    <n v="120000"/>
    <x v="28"/>
    <x v="2"/>
    <m/>
    <n v="565"/>
    <x v="0"/>
    <x v="0"/>
    <x v="0"/>
    <s v="https://www.desmogblog.com/institute-energy-research"/>
    <x v="0"/>
  </r>
  <r>
    <n v="990"/>
    <s v="Charles G. Koch Charitable Foundation_University of North Carolina - Chapel Hill2016263288"/>
    <x v="0"/>
    <s v="University of North Carolina - Chapel Hill"/>
    <x v="319"/>
    <n v="263288"/>
    <x v="28"/>
    <x v="2"/>
    <m/>
    <n v="566"/>
    <x v="0"/>
    <x v="1"/>
    <x v="0"/>
    <s v=""/>
    <x v="1"/>
  </r>
  <r>
    <n v="990"/>
    <s v="Charles G. Koch Charitable Foundation_Kobayashi20163060"/>
    <x v="0"/>
    <s v="Kobayashi"/>
    <x v="1309"/>
    <n v="3060"/>
    <x v="28"/>
    <x v="2"/>
    <s v="Individual/Scholarship(?)"/>
    <n v="567"/>
    <x v="1"/>
    <x v="0"/>
    <x v="0"/>
    <s v=""/>
    <x v="1"/>
  </r>
  <r>
    <n v="990"/>
    <s v="Charles G. Koch Charitable Foundation_Bill of Rights Institute2016943677"/>
    <x v="0"/>
    <s v="Bill of Rights Institute"/>
    <x v="112"/>
    <n v="943677"/>
    <x v="28"/>
    <x v="2"/>
    <m/>
    <n v="568"/>
    <x v="0"/>
    <x v="0"/>
    <x v="0"/>
    <s v="https://www.sourcewatch.org/index.php/Bill_of_Rights_Institute"/>
    <x v="2"/>
  </r>
  <r>
    <n v="990"/>
    <s v="Charles G. Koch Charitable Foundation_McGarry20165387"/>
    <x v="0"/>
    <s v="McGarry"/>
    <x v="1310"/>
    <n v="5387"/>
    <x v="28"/>
    <x v="2"/>
    <s v="Individual/Scholarship(?)"/>
    <n v="569"/>
    <x v="1"/>
    <x v="0"/>
    <x v="0"/>
    <s v=""/>
    <x v="1"/>
  </r>
  <r>
    <n v="990"/>
    <s v="Charles G. Koch Charitable Foundation_Paladino20164005"/>
    <x v="0"/>
    <s v="Paladino"/>
    <x v="1311"/>
    <n v="4005"/>
    <x v="28"/>
    <x v="2"/>
    <s v="Individual/Scholarship(?)"/>
    <n v="570"/>
    <x v="1"/>
    <x v="0"/>
    <x v="0"/>
    <s v=""/>
    <x v="1"/>
  </r>
  <r>
    <n v="990"/>
    <s v="Charles G. Koch Charitable Foundation_Aquino20165135"/>
    <x v="0"/>
    <s v="Aquino"/>
    <x v="991"/>
    <n v="5135"/>
    <x v="28"/>
    <x v="2"/>
    <s v="Individual/Scholarship(?)"/>
    <n v="571"/>
    <x v="1"/>
    <x v="0"/>
    <x v="0"/>
    <s v=""/>
    <x v="1"/>
  </r>
  <r>
    <n v="990"/>
    <s v="Charles G. Koch Charitable Foundation_Root &amp; Rebound201610000"/>
    <x v="0"/>
    <s v="Root &amp; Rebound"/>
    <x v="1312"/>
    <n v="10000"/>
    <x v="28"/>
    <x v="2"/>
    <m/>
    <n v="572"/>
    <x v="0"/>
    <x v="0"/>
    <x v="1"/>
    <s v=""/>
    <x v="1"/>
  </r>
  <r>
    <n v="990"/>
    <s v="Charles G. Koch Charitable Foundation_Western Carolina University2016378000"/>
    <x v="0"/>
    <s v="Western Carolina University"/>
    <x v="375"/>
    <n v="378000"/>
    <x v="28"/>
    <x v="2"/>
    <m/>
    <n v="573"/>
    <x v="0"/>
    <x v="1"/>
    <x v="0"/>
    <s v=""/>
    <x v="1"/>
  </r>
  <r>
    <n v="990"/>
    <s v="Charles G. Koch Charitable Foundation_Rodriguez20165229"/>
    <x v="0"/>
    <s v="Rodriguez"/>
    <x v="994"/>
    <n v="5229"/>
    <x v="28"/>
    <x v="2"/>
    <s v="Individual/Scholarship(?)"/>
    <n v="574"/>
    <x v="1"/>
    <x v="0"/>
    <x v="0"/>
    <s v=""/>
    <x v="1"/>
  </r>
  <r>
    <n v="990"/>
    <s v="Charles G. Koch Charitable Foundation_The Philadelphia Society201619000"/>
    <x v="0"/>
    <s v="The Philadelphia Society"/>
    <x v="14"/>
    <n v="19000"/>
    <x v="28"/>
    <x v="2"/>
    <m/>
    <n v="575"/>
    <x v="0"/>
    <x v="0"/>
    <x v="0"/>
    <s v="https://www.sourcewatch.org/index.php/Philadelphia_Society"/>
    <x v="2"/>
  </r>
  <r>
    <n v="990"/>
    <s v="Charles G. Koch Charitable Foundation_Pacific Legal Foundation201610000"/>
    <x v="0"/>
    <s v="Pacific Legal Foundation"/>
    <x v="940"/>
    <n v="10000"/>
    <x v="28"/>
    <x v="2"/>
    <m/>
    <n v="576"/>
    <x v="0"/>
    <x v="0"/>
    <x v="0"/>
    <s v="https://www.sourcewatch.org/index.php/Pacific_Legal_Foundation"/>
    <x v="2"/>
  </r>
  <r>
    <n v="990"/>
    <s v="Charles G. Koch Charitable Foundation_Ludovici20165135"/>
    <x v="0"/>
    <s v="Ludovici"/>
    <x v="1313"/>
    <n v="5135"/>
    <x v="28"/>
    <x v="2"/>
    <s v="Individual/Scholarship(?)"/>
    <n v="577"/>
    <x v="1"/>
    <x v="0"/>
    <x v="0"/>
    <s v=""/>
    <x v="1"/>
  </r>
  <r>
    <n v="990"/>
    <s v="Charles G. Koch Charitable Foundation_University of Kentucky2016453485"/>
    <x v="0"/>
    <s v="University of Kentucky"/>
    <x v="316"/>
    <n v="453485"/>
    <x v="28"/>
    <x v="2"/>
    <m/>
    <n v="578"/>
    <x v="0"/>
    <x v="1"/>
    <x v="0"/>
    <s v=""/>
    <x v="1"/>
  </r>
  <r>
    <n v="990"/>
    <s v="Charles G. Koch Charitable Foundation_Loyola University - New Orleans201648000"/>
    <x v="0"/>
    <s v="Loyola University - New Orleans"/>
    <x v="31"/>
    <n v="48000"/>
    <x v="28"/>
    <x v="2"/>
    <m/>
    <n v="579"/>
    <x v="0"/>
    <x v="1"/>
    <x v="0"/>
    <s v=""/>
    <x v="1"/>
  </r>
  <r>
    <n v="990"/>
    <s v="Charles G. Koch Charitable Foundation_Society for the Development of Austrian Economics20163900"/>
    <x v="0"/>
    <s v="Society for the Development of Austrian Economics"/>
    <x v="228"/>
    <n v="3900"/>
    <x v="28"/>
    <x v="2"/>
    <m/>
    <n v="580"/>
    <x v="0"/>
    <x v="0"/>
    <x v="0"/>
    <s v=""/>
    <x v="1"/>
  </r>
  <r>
    <n v="990"/>
    <s v="Charles G. Koch Charitable Foundation_Presbyterian College20163400"/>
    <x v="0"/>
    <s v="Presbyterian College"/>
    <x v="291"/>
    <n v="3400"/>
    <x v="28"/>
    <x v="2"/>
    <m/>
    <n v="581"/>
    <x v="0"/>
    <x v="1"/>
    <x v="0"/>
    <s v=""/>
    <x v="1"/>
  </r>
  <r>
    <n v="990"/>
    <s v="Charles G. Koch Charitable Foundation_University of New Orleans Foundation2016119350"/>
    <x v="0"/>
    <s v="University of New Orleans Foundation"/>
    <x v="432"/>
    <n v="119350"/>
    <x v="28"/>
    <x v="2"/>
    <m/>
    <n v="582"/>
    <x v="0"/>
    <x v="1"/>
    <x v="0"/>
    <s v=""/>
    <x v="1"/>
  </r>
  <r>
    <n v="990"/>
    <s v="Charles G. Koch Charitable Foundation_Gannon University201610000"/>
    <x v="0"/>
    <s v="Gannon University"/>
    <x v="737"/>
    <n v="10000"/>
    <x v="28"/>
    <x v="2"/>
    <m/>
    <n v="583"/>
    <x v="0"/>
    <x v="1"/>
    <x v="0"/>
    <s v=""/>
    <x v="1"/>
  </r>
  <r>
    <n v="990"/>
    <s v="Charles G. Koch Charitable Foundation_Queen20168942"/>
    <x v="0"/>
    <s v="Queen"/>
    <x v="1314"/>
    <n v="8942"/>
    <x v="28"/>
    <x v="2"/>
    <s v="Individual/Scholarship(?)"/>
    <n v="584"/>
    <x v="1"/>
    <x v="0"/>
    <x v="0"/>
    <s v=""/>
    <x v="1"/>
  </r>
  <r>
    <n v="990"/>
    <s v="Charles G. Koch Charitable Foundation_American Heritage Education Foundation201610000"/>
    <x v="0"/>
    <s v="American Heritage Education Foundation"/>
    <x v="1315"/>
    <n v="10000"/>
    <x v="28"/>
    <x v="2"/>
    <m/>
    <n v="585"/>
    <x v="0"/>
    <x v="0"/>
    <x v="0"/>
    <s v=""/>
    <x v="1"/>
  </r>
  <r>
    <n v="990"/>
    <s v="Charles G. Koch Charitable Foundation_Victims of Communism Memorial Foundation2016125000"/>
    <x v="0"/>
    <s v="Victims of Communism Memorial Foundation"/>
    <x v="239"/>
    <n v="125000"/>
    <x v="28"/>
    <x v="2"/>
    <m/>
    <n v="586"/>
    <x v="0"/>
    <x v="0"/>
    <x v="0"/>
    <s v="https://www.sourcewatch.org/index.php/Victims_of_Communism_Memorial_Foundation"/>
    <x v="2"/>
  </r>
  <r>
    <n v="990"/>
    <s v="Charles G. Koch Charitable Foundation_University of Georgia Foundation201630088"/>
    <x v="0"/>
    <s v="University of Georgia Foundation"/>
    <x v="430"/>
    <n v="30088"/>
    <x v="28"/>
    <x v="2"/>
    <m/>
    <n v="587"/>
    <x v="0"/>
    <x v="1"/>
    <x v="0"/>
    <s v=""/>
    <x v="1"/>
  </r>
  <r>
    <n v="990"/>
    <s v="Charles G. Koch Charitable Foundation_Young Americans for Liberty201621000"/>
    <x v="0"/>
    <s v="Young Americans for Liberty"/>
    <x v="442"/>
    <n v="21000"/>
    <x v="28"/>
    <x v="2"/>
    <m/>
    <n v="588"/>
    <x v="0"/>
    <x v="0"/>
    <x v="0"/>
    <s v="https://www.sourcewatch.org/index.php/Young_Americans_for_Liberty"/>
    <x v="2"/>
  </r>
  <r>
    <n v="990"/>
    <s v="Charles G. Koch Charitable Foundation_Townsend20165135"/>
    <x v="0"/>
    <s v="Townsend"/>
    <x v="1086"/>
    <n v="5135"/>
    <x v="28"/>
    <x v="2"/>
    <s v="Individual/Scholarship(?)"/>
    <n v="589"/>
    <x v="1"/>
    <x v="0"/>
    <x v="0"/>
    <s v=""/>
    <x v="1"/>
  </r>
  <r>
    <n v="990"/>
    <s v="Charles G. Koch Charitable Foundation_Reed20164005"/>
    <x v="0"/>
    <s v="Reed"/>
    <x v="1316"/>
    <n v="4005"/>
    <x v="28"/>
    <x v="2"/>
    <s v="Individual/Scholarship(?)"/>
    <n v="590"/>
    <x v="1"/>
    <x v="0"/>
    <x v="0"/>
    <s v=""/>
    <x v="1"/>
  </r>
  <r>
    <n v="990"/>
    <s v="Charles G. Koch Charitable Foundation_Thompson20164005"/>
    <x v="0"/>
    <s v="Thompson"/>
    <x v="1192"/>
    <n v="4005"/>
    <x v="28"/>
    <x v="2"/>
    <s v="Individual/Scholarship(?)"/>
    <n v="591"/>
    <x v="1"/>
    <x v="0"/>
    <x v="0"/>
    <s v=""/>
    <x v="1"/>
  </r>
  <r>
    <n v="990"/>
    <s v="Charles G. Koch Charitable Foundation_Trustees of the University of Pennsylvania2016540000"/>
    <x v="0"/>
    <s v="Trustees of the University of Pennsylvania"/>
    <x v="502"/>
    <n v="540000"/>
    <x v="28"/>
    <x v="2"/>
    <m/>
    <n v="592"/>
    <x v="0"/>
    <x v="1"/>
    <x v="0"/>
    <s v=""/>
    <x v="1"/>
  </r>
  <r>
    <n v="990"/>
    <s v="Charles G. Koch Charitable Foundation_Parish20164914"/>
    <x v="0"/>
    <s v="Parish"/>
    <x v="1317"/>
    <n v="4914"/>
    <x v="28"/>
    <x v="2"/>
    <s v="Individual/Scholarship(?)"/>
    <n v="593"/>
    <x v="1"/>
    <x v="0"/>
    <x v="0"/>
    <s v=""/>
    <x v="1"/>
  </r>
  <r>
    <n v="990"/>
    <s v="Charles G. Koch Charitable Foundation_Rochester Institute of Technology201641700"/>
    <x v="0"/>
    <s v="Rochester Institute of Technology"/>
    <x v="564"/>
    <n v="41700"/>
    <x v="28"/>
    <x v="2"/>
    <m/>
    <n v="594"/>
    <x v="0"/>
    <x v="0"/>
    <x v="0"/>
    <s v=""/>
    <x v="1"/>
  </r>
  <r>
    <n v="990"/>
    <s v="Charles G. Koch Charitable Foundation_Brooklyn Law School2016150000"/>
    <x v="0"/>
    <s v="Brooklyn Law School"/>
    <x v="456"/>
    <n v="150000"/>
    <x v="28"/>
    <x v="2"/>
    <m/>
    <n v="595"/>
    <x v="0"/>
    <x v="1"/>
    <x v="0"/>
    <s v=""/>
    <x v="1"/>
  </r>
  <r>
    <n v="990"/>
    <s v="Charles G. Koch Charitable Foundation_Gustavus Adolphus College20163000"/>
    <x v="0"/>
    <s v="Gustavus Adolphus College"/>
    <x v="539"/>
    <n v="3000"/>
    <x v="28"/>
    <x v="2"/>
    <m/>
    <n v="596"/>
    <x v="0"/>
    <x v="1"/>
    <x v="0"/>
    <s v=""/>
    <x v="1"/>
  </r>
  <r>
    <n v="990"/>
    <s v="Charles G. Koch Charitable Foundation_Bandoly20164005"/>
    <x v="0"/>
    <s v="Bandoly"/>
    <x v="1318"/>
    <n v="4005"/>
    <x v="28"/>
    <x v="2"/>
    <s v="Individual/Scholarship(?)"/>
    <n v="597"/>
    <x v="1"/>
    <x v="0"/>
    <x v="0"/>
    <s v=""/>
    <x v="1"/>
  </r>
  <r>
    <n v="990"/>
    <s v="Charles G. Koch Charitable Foundation_University of Texas - Dallas20165000"/>
    <x v="0"/>
    <s v="University of Texas - Dallas"/>
    <x v="139"/>
    <n v="5000"/>
    <x v="28"/>
    <x v="2"/>
    <m/>
    <n v="598"/>
    <x v="0"/>
    <x v="1"/>
    <x v="0"/>
    <s v=""/>
    <x v="1"/>
  </r>
  <r>
    <n v="990"/>
    <s v="Charles G. Koch Charitable Foundation_Middle Tennessee State University Foundation2016446550"/>
    <x v="0"/>
    <s v="Middle Tennessee State University Foundation"/>
    <x v="352"/>
    <n v="446550"/>
    <x v="28"/>
    <x v="2"/>
    <m/>
    <n v="599"/>
    <x v="0"/>
    <x v="1"/>
    <x v="0"/>
    <s v=""/>
    <x v="1"/>
  </r>
  <r>
    <n v="990"/>
    <s v="Charles G. Koch Charitable Foundation_Young Americans for Liberty Foundation2016717000"/>
    <x v="0"/>
    <s v="Young Americans for Liberty Foundation"/>
    <x v="442"/>
    <n v="717000"/>
    <x v="28"/>
    <x v="2"/>
    <m/>
    <n v="600"/>
    <x v="0"/>
    <x v="0"/>
    <x v="0"/>
    <s v="https://www.sourcewatch.org/index.php/Young_Americans_for_Liberty"/>
    <x v="2"/>
  </r>
  <r>
    <n v="990"/>
    <s v="Charles G. Koch Charitable Foundation_Cornell University201639000"/>
    <x v="0"/>
    <s v="Cornell University"/>
    <x v="731"/>
    <n v="39000"/>
    <x v="28"/>
    <x v="2"/>
    <m/>
    <n v="601"/>
    <x v="0"/>
    <x v="1"/>
    <x v="0"/>
    <s v=""/>
    <x v="1"/>
  </r>
  <r>
    <n v="990"/>
    <s v="Charles G. Koch Charitable Foundation_Waynesburg University20169600"/>
    <x v="0"/>
    <s v="Waynesburg University"/>
    <x v="776"/>
    <n v="9600"/>
    <x v="28"/>
    <x v="2"/>
    <m/>
    <n v="602"/>
    <x v="0"/>
    <x v="1"/>
    <x v="0"/>
    <s v=""/>
    <x v="1"/>
  </r>
  <r>
    <n v="990"/>
    <s v="Charles G. Koch Charitable Foundation_Wake Technical Community College201612250"/>
    <x v="0"/>
    <s v="Wake Technical Community College"/>
    <x v="584"/>
    <n v="12250"/>
    <x v="28"/>
    <x v="2"/>
    <m/>
    <n v="603"/>
    <x v="0"/>
    <x v="1"/>
    <x v="0"/>
    <s v=""/>
    <x v="1"/>
  </r>
  <r>
    <n v="990"/>
    <s v="Charles G. Koch Charitable Foundation_University of South Alabama201622899"/>
    <x v="0"/>
    <s v="University of South Alabama"/>
    <x v="238"/>
    <n v="22899"/>
    <x v="28"/>
    <x v="2"/>
    <m/>
    <n v="604"/>
    <x v="0"/>
    <x v="1"/>
    <x v="0"/>
    <s v=""/>
    <x v="1"/>
  </r>
  <r>
    <n v="990"/>
    <s v="Charles G. Koch Charitable Foundation_University of Liechtenstein20165000"/>
    <x v="0"/>
    <s v="University of Liechtenstein"/>
    <x v="1319"/>
    <n v="5000"/>
    <x v="28"/>
    <x v="2"/>
    <m/>
    <n v="605"/>
    <x v="0"/>
    <x v="1"/>
    <x v="0"/>
    <s v=""/>
    <x v="1"/>
  </r>
  <r>
    <n v="990"/>
    <s v="Charles G. Koch Charitable Foundation_Anthony20163060"/>
    <x v="0"/>
    <s v="Anthony"/>
    <x v="1320"/>
    <n v="3060"/>
    <x v="28"/>
    <x v="2"/>
    <s v="Individual/Scholarship(?)"/>
    <n v="606"/>
    <x v="1"/>
    <x v="0"/>
    <x v="0"/>
    <s v=""/>
    <x v="1"/>
  </r>
  <r>
    <n v="990"/>
    <s v="Charles G. Koch Charitable Foundation_Justice20164005"/>
    <x v="0"/>
    <s v="Justice"/>
    <x v="1321"/>
    <n v="4005"/>
    <x v="28"/>
    <x v="2"/>
    <s v="Individual/Scholarship(?)"/>
    <n v="607"/>
    <x v="1"/>
    <x v="0"/>
    <x v="0"/>
    <s v=""/>
    <x v="1"/>
  </r>
  <r>
    <n v="990"/>
    <s v="Charles G. Koch Charitable Foundation_Federalist Society for Law and Public Policy Studies20167876"/>
    <x v="0"/>
    <s v="Federalist Society for Law and Public Policy Studies"/>
    <x v="29"/>
    <n v="7876"/>
    <x v="28"/>
    <x v="2"/>
    <m/>
    <n v="608"/>
    <x v="0"/>
    <x v="0"/>
    <x v="0"/>
    <s v="http://www.sourcewatch.org/index.php/Federalist_Society_for_Law_and_Public_Policy_Studies"/>
    <x v="2"/>
  </r>
  <r>
    <n v="990"/>
    <s v="Charles G. Koch Charitable Foundation_Ma20161800"/>
    <x v="0"/>
    <s v="Ma"/>
    <x v="1322"/>
    <n v="1800"/>
    <x v="28"/>
    <x v="2"/>
    <s v="Individual/Scholarship(?)"/>
    <n v="609"/>
    <x v="1"/>
    <x v="0"/>
    <x v="0"/>
    <s v=""/>
    <x v="1"/>
  </r>
  <r>
    <n v="990"/>
    <s v="Charles G. Koch Charitable Foundation_Cedarville University201610000"/>
    <x v="0"/>
    <s v="Cedarville University"/>
    <x v="389"/>
    <n v="10000"/>
    <x v="28"/>
    <x v="2"/>
    <m/>
    <n v="610"/>
    <x v="0"/>
    <x v="1"/>
    <x v="0"/>
    <s v=""/>
    <x v="1"/>
  </r>
  <r>
    <n v="990"/>
    <s v="Charles G. Koch Charitable Foundation_Alotorre20163060"/>
    <x v="0"/>
    <s v="Alotorre"/>
    <x v="1323"/>
    <n v="3060"/>
    <x v="28"/>
    <x v="2"/>
    <s v="Individual/Scholarship(?)"/>
    <n v="611"/>
    <x v="1"/>
    <x v="0"/>
    <x v="0"/>
    <s v=""/>
    <x v="1"/>
  </r>
  <r>
    <n v="990"/>
    <s v="Charles G. Koch Charitable Foundation_Hope College201650770"/>
    <x v="0"/>
    <s v="Hope College"/>
    <x v="471"/>
    <n v="50770"/>
    <x v="28"/>
    <x v="2"/>
    <m/>
    <n v="612"/>
    <x v="0"/>
    <x v="1"/>
    <x v="0"/>
    <s v=""/>
    <x v="1"/>
  </r>
  <r>
    <n v="990"/>
    <s v="Charles G. Koch Charitable Foundation_Pomirchy20164190"/>
    <x v="0"/>
    <s v="Pomirchy"/>
    <x v="1324"/>
    <n v="4190"/>
    <x v="28"/>
    <x v="2"/>
    <s v="Individual/Scholarship(?)"/>
    <n v="613"/>
    <x v="1"/>
    <x v="0"/>
    <x v="0"/>
    <s v=""/>
    <x v="1"/>
  </r>
  <r>
    <n v="990"/>
    <s v="Charles G. Koch Charitable Foundation_Dorrill20163060"/>
    <x v="0"/>
    <s v="Dorrill"/>
    <x v="1325"/>
    <n v="3060"/>
    <x v="28"/>
    <x v="2"/>
    <s v="Individual/Scholarship(?)"/>
    <n v="614"/>
    <x v="1"/>
    <x v="0"/>
    <x v="0"/>
    <s v=""/>
    <x v="1"/>
  </r>
  <r>
    <n v="990"/>
    <s v="Charles G. Koch Charitable Foundation_Long20162835"/>
    <x v="0"/>
    <s v="Long"/>
    <x v="1326"/>
    <n v="2835"/>
    <x v="28"/>
    <x v="2"/>
    <s v="Individual/Scholarship(?)"/>
    <n v="615"/>
    <x v="1"/>
    <x v="0"/>
    <x v="0"/>
    <s v=""/>
    <x v="1"/>
  </r>
  <r>
    <n v="990"/>
    <s v="Charles G. Koch Charitable Foundation_Brownstein20161701"/>
    <x v="0"/>
    <s v="Brownstein"/>
    <x v="1327"/>
    <n v="1701"/>
    <x v="28"/>
    <x v="2"/>
    <s v="Individual/Scholarship(?)"/>
    <n v="616"/>
    <x v="1"/>
    <x v="0"/>
    <x v="0"/>
    <s v=""/>
    <x v="1"/>
  </r>
  <r>
    <n v="990"/>
    <s v="Charles G. Koch Charitable Foundation_Thomas20163555"/>
    <x v="0"/>
    <s v="Thomas"/>
    <x v="1328"/>
    <n v="3555"/>
    <x v="28"/>
    <x v="2"/>
    <s v="Individual/Scholarship(?)"/>
    <n v="617"/>
    <x v="1"/>
    <x v="0"/>
    <x v="0"/>
    <s v=""/>
    <x v="1"/>
  </r>
  <r>
    <n v="990"/>
    <s v="Charles G. Koch Charitable Foundation_Southeast Missouri State University201618171"/>
    <x v="0"/>
    <s v="Southeast Missouri State University"/>
    <x v="1329"/>
    <n v="18171"/>
    <x v="28"/>
    <x v="2"/>
    <m/>
    <n v="618"/>
    <x v="0"/>
    <x v="1"/>
    <x v="0"/>
    <s v=""/>
    <x v="1"/>
  </r>
  <r>
    <n v="990"/>
    <s v="Charles G. Koch Charitable Foundation_The Golden View Classical Academy Foundation201610000"/>
    <x v="0"/>
    <s v="The Golden View Classical Academy Foundation"/>
    <x v="1330"/>
    <n v="10000"/>
    <x v="28"/>
    <x v="2"/>
    <m/>
    <n v="619"/>
    <x v="0"/>
    <x v="1"/>
    <x v="0"/>
    <s v=""/>
    <x v="1"/>
  </r>
  <r>
    <n v="990"/>
    <s v="Charles G. Koch Charitable Foundation_Mount Holyoke College20166100"/>
    <x v="0"/>
    <s v="Mount Holyoke College"/>
    <x v="484"/>
    <n v="6100"/>
    <x v="28"/>
    <x v="2"/>
    <m/>
    <n v="620"/>
    <x v="0"/>
    <x v="1"/>
    <x v="0"/>
    <s v=""/>
    <x v="1"/>
  </r>
  <r>
    <n v="990"/>
    <s v="Charles G. Koch Charitable Foundation_SkillsUSA Foundation201625000"/>
    <x v="0"/>
    <s v="SkillsUSA Foundation"/>
    <x v="1331"/>
    <n v="25000"/>
    <x v="28"/>
    <x v="2"/>
    <m/>
    <n v="621"/>
    <x v="0"/>
    <x v="0"/>
    <x v="0"/>
    <s v=""/>
    <x v="1"/>
  </r>
  <r>
    <n v="990"/>
    <s v="Charles G. Koch Charitable Foundation_University of North Carolina - Pembroke201631900"/>
    <x v="0"/>
    <s v="University of North Carolina - Pembroke"/>
    <x v="319"/>
    <n v="31900"/>
    <x v="28"/>
    <x v="2"/>
    <m/>
    <n v="622"/>
    <x v="0"/>
    <x v="1"/>
    <x v="0"/>
    <s v=""/>
    <x v="1"/>
  </r>
  <r>
    <n v="990"/>
    <s v="Charles G. Koch Charitable Foundation_Pacific Research Institute for Public Policy201650000"/>
    <x v="0"/>
    <s v="Pacific Research Institute for Public Policy"/>
    <x v="10"/>
    <n v="50000"/>
    <x v="28"/>
    <x v="2"/>
    <m/>
    <n v="623"/>
    <x v="0"/>
    <x v="0"/>
    <x v="0"/>
    <s v="https://www.desmogblog.com/pacific-research-institute"/>
    <x v="0"/>
  </r>
  <r>
    <n v="990"/>
    <s v="Charles G. Koch Charitable Foundation_Johns Hopkins University20165000"/>
    <x v="0"/>
    <s v="Johns Hopkins University"/>
    <x v="347"/>
    <n v="5000"/>
    <x v="28"/>
    <x v="2"/>
    <m/>
    <n v="624"/>
    <x v="0"/>
    <x v="1"/>
    <x v="0"/>
    <s v=""/>
    <x v="1"/>
  </r>
  <r>
    <n v="990"/>
    <s v="Charles G. Koch Charitable Foundation_Youngblood20163060"/>
    <x v="0"/>
    <s v="Youngblood"/>
    <x v="1332"/>
    <n v="3060"/>
    <x v="28"/>
    <x v="2"/>
    <s v="Individual/Scholarship(?)"/>
    <n v="625"/>
    <x v="1"/>
    <x v="0"/>
    <x v="0"/>
    <s v=""/>
    <x v="1"/>
  </r>
  <r>
    <n v="990"/>
    <s v="Charles G. Koch Charitable Foundation_North Park University201625000"/>
    <x v="0"/>
    <s v="North Park University"/>
    <x v="486"/>
    <n v="25000"/>
    <x v="28"/>
    <x v="2"/>
    <m/>
    <n v="626"/>
    <x v="0"/>
    <x v="1"/>
    <x v="0"/>
    <s v=""/>
    <x v="1"/>
  </r>
  <r>
    <n v="990"/>
    <s v="Charles G. Koch Charitable Foundation_Mire20165418"/>
    <x v="0"/>
    <s v="Mire"/>
    <x v="1333"/>
    <n v="5418"/>
    <x v="28"/>
    <x v="2"/>
    <s v="Individual/Scholarship(?)"/>
    <n v="627"/>
    <x v="1"/>
    <x v="0"/>
    <x v="0"/>
    <s v=""/>
    <x v="1"/>
  </r>
  <r>
    <n v="990"/>
    <s v="Charles G. Koch Charitable Foundation_Washington College201662500"/>
    <x v="0"/>
    <s v="Washington College"/>
    <x v="437"/>
    <n v="62500"/>
    <x v="28"/>
    <x v="2"/>
    <m/>
    <n v="628"/>
    <x v="0"/>
    <x v="1"/>
    <x v="0"/>
    <s v=""/>
    <x v="1"/>
  </r>
  <r>
    <n v="990"/>
    <s v="Charles G. Koch Charitable Foundation_Wright State University Foundation20166000"/>
    <x v="0"/>
    <s v="Wright State University Foundation"/>
    <x v="1334"/>
    <n v="6000"/>
    <x v="28"/>
    <x v="2"/>
    <m/>
    <n v="629"/>
    <x v="0"/>
    <x v="1"/>
    <x v="0"/>
    <s v=""/>
    <x v="1"/>
  </r>
  <r>
    <n v="990"/>
    <s v="Charles G. Koch Charitable Foundation_Peak20165293"/>
    <x v="0"/>
    <s v="Peak"/>
    <x v="1335"/>
    <n v="5293"/>
    <x v="28"/>
    <x v="2"/>
    <s v="Individual/Scholarship(?)"/>
    <n v="630"/>
    <x v="1"/>
    <x v="0"/>
    <x v="0"/>
    <s v=""/>
    <x v="1"/>
  </r>
  <r>
    <n v="990"/>
    <s v="Charles G. Koch Charitable Foundation_America's Future Foundation (AFF)20165000"/>
    <x v="0"/>
    <s v="America's Future Foundation (AFF)"/>
    <x v="339"/>
    <n v="5000"/>
    <x v="28"/>
    <x v="2"/>
    <m/>
    <n v="631"/>
    <x v="0"/>
    <x v="0"/>
    <x v="0"/>
    <s v="http://www.sourcewatch.org/index.php/America's_Future_Foundation"/>
    <x v="2"/>
  </r>
  <r>
    <n v="990"/>
    <s v="Charles G. Koch Charitable Foundation_Miller20164005"/>
    <x v="0"/>
    <s v="Miller"/>
    <x v="1336"/>
    <n v="4005"/>
    <x v="28"/>
    <x v="2"/>
    <s v="Individual/Scholarship(?)"/>
    <n v="632"/>
    <x v="1"/>
    <x v="0"/>
    <x v="0"/>
    <s v=""/>
    <x v="1"/>
  </r>
  <r>
    <n v="990"/>
    <s v="Charles G. Koch Charitable Foundation_Heritage20165293"/>
    <x v="0"/>
    <s v="Heritage"/>
    <x v="1337"/>
    <n v="5293"/>
    <x v="28"/>
    <x v="2"/>
    <s v="Individual/Scholarship(?)"/>
    <n v="633"/>
    <x v="1"/>
    <x v="0"/>
    <x v="0"/>
    <s v=""/>
    <x v="1"/>
  </r>
  <r>
    <n v="990"/>
    <s v="Charles G. Koch Charitable Foundation_Pepperdine University201666500"/>
    <x v="0"/>
    <s v="Pepperdine University"/>
    <x v="223"/>
    <n v="66500"/>
    <x v="28"/>
    <x v="2"/>
    <m/>
    <n v="634"/>
    <x v="0"/>
    <x v="1"/>
    <x v="0"/>
    <s v=""/>
    <x v="1"/>
  </r>
  <r>
    <n v="990"/>
    <s v="Charles G. Koch Charitable Foundation_Tottser20164005"/>
    <x v="0"/>
    <s v="Tottser"/>
    <x v="1338"/>
    <n v="4005"/>
    <x v="28"/>
    <x v="2"/>
    <s v="Individual/Scholarship(?)"/>
    <n v="635"/>
    <x v="1"/>
    <x v="0"/>
    <x v="0"/>
    <s v=""/>
    <x v="1"/>
  </r>
  <r>
    <n v="990"/>
    <s v="Charles G. Koch Charitable Foundation_Linville20163060"/>
    <x v="0"/>
    <s v="Linville"/>
    <x v="1339"/>
    <n v="3060"/>
    <x v="28"/>
    <x v="2"/>
    <s v="Individual/Scholarship(?)"/>
    <n v="636"/>
    <x v="1"/>
    <x v="0"/>
    <x v="0"/>
    <s v=""/>
    <x v="1"/>
  </r>
  <r>
    <n v="990"/>
    <s v="Charles G. Koch Charitable Foundation_Butler20164005"/>
    <x v="0"/>
    <s v="Butler"/>
    <x v="1340"/>
    <n v="4005"/>
    <x v="28"/>
    <x v="2"/>
    <s v="Individual/Scholarship(?)"/>
    <n v="637"/>
    <x v="1"/>
    <x v="0"/>
    <x v="0"/>
    <s v=""/>
    <x v="1"/>
  </r>
  <r>
    <n v="990"/>
    <s v="Charles G. Koch Charitable Foundation_Sykes20165293"/>
    <x v="0"/>
    <s v="Sykes"/>
    <x v="1341"/>
    <n v="5293"/>
    <x v="28"/>
    <x v="2"/>
    <s v="Individual/Scholarship(?)"/>
    <n v="638"/>
    <x v="1"/>
    <x v="0"/>
    <x v="0"/>
    <s v=""/>
    <x v="1"/>
  </r>
  <r>
    <n v="990"/>
    <s v="Charles G. Koch Charitable Foundation_Purdue University2016530000"/>
    <x v="0"/>
    <s v="Purdue University"/>
    <x v="561"/>
    <n v="530000"/>
    <x v="28"/>
    <x v="2"/>
    <m/>
    <n v="639"/>
    <x v="0"/>
    <x v="1"/>
    <x v="0"/>
    <s v=""/>
    <x v="1"/>
  </r>
  <r>
    <n v="990"/>
    <s v="Charles G. Koch Charitable Foundation_Skiera20166273"/>
    <x v="0"/>
    <s v="Skiera"/>
    <x v="1342"/>
    <n v="6273"/>
    <x v="28"/>
    <x v="2"/>
    <s v="Individual/Scholarship(?)"/>
    <n v="640"/>
    <x v="1"/>
    <x v="0"/>
    <x v="0"/>
    <s v=""/>
    <x v="1"/>
  </r>
  <r>
    <n v="990"/>
    <s v="Charles G. Koch Charitable Foundation_Bisson20164005"/>
    <x v="0"/>
    <s v="Bisson"/>
    <x v="1343"/>
    <n v="4005"/>
    <x v="28"/>
    <x v="2"/>
    <s v="Individual/Scholarship(?)"/>
    <n v="641"/>
    <x v="1"/>
    <x v="0"/>
    <x v="0"/>
    <s v=""/>
    <x v="1"/>
  </r>
  <r>
    <n v="990"/>
    <s v="Charles G. Koch Charitable Foundation_Tanzer20162835"/>
    <x v="0"/>
    <s v="Tanzer"/>
    <x v="1344"/>
    <n v="2835"/>
    <x v="28"/>
    <x v="2"/>
    <s v="Individual/Scholarship(?)"/>
    <n v="642"/>
    <x v="1"/>
    <x v="0"/>
    <x v="0"/>
    <s v=""/>
    <x v="1"/>
  </r>
  <r>
    <n v="990"/>
    <s v="Charles G. Koch Charitable Foundation_Oklahoma Council of Public Affairs20162500"/>
    <x v="0"/>
    <s v="Oklahoma Council of Public Affairs"/>
    <x v="752"/>
    <n v="2500"/>
    <x v="28"/>
    <x v="2"/>
    <m/>
    <n v="643"/>
    <x v="0"/>
    <x v="0"/>
    <x v="0"/>
    <s v="https://www.sourcewatch.org/index.php/Oklahoma_Council_of_Public_Affairs"/>
    <x v="2"/>
  </r>
  <r>
    <n v="990"/>
    <s v="Charles G. Koch Charitable Foundation_Narbe20163060"/>
    <x v="0"/>
    <s v="Narbe"/>
    <x v="1345"/>
    <n v="3060"/>
    <x v="28"/>
    <x v="2"/>
    <s v="Individual/Scholarship(?)"/>
    <n v="644"/>
    <x v="1"/>
    <x v="0"/>
    <x v="0"/>
    <s v=""/>
    <x v="1"/>
  </r>
  <r>
    <n v="990"/>
    <s v="Charles G. Koch Charitable Foundation_Newseum201650000"/>
    <x v="0"/>
    <s v="Newseum"/>
    <x v="1346"/>
    <n v="50000"/>
    <x v="28"/>
    <x v="2"/>
    <m/>
    <n v="645"/>
    <x v="0"/>
    <x v="0"/>
    <x v="0"/>
    <s v="https://www.sourcewatch.org/index.php/Newseum"/>
    <x v="2"/>
  </r>
  <r>
    <n v="990"/>
    <s v="Charles G. Koch Charitable Foundation_Akey20161103"/>
    <x v="0"/>
    <s v="Akey"/>
    <x v="1347"/>
    <n v="1103"/>
    <x v="28"/>
    <x v="2"/>
    <s v="Individual/Scholarship(?)"/>
    <n v="646"/>
    <x v="1"/>
    <x v="0"/>
    <x v="0"/>
    <s v=""/>
    <x v="1"/>
  </r>
  <r>
    <n v="990"/>
    <s v="Charles G. Koch Charitable Foundation_Flood20163060"/>
    <x v="0"/>
    <s v="Flood"/>
    <x v="1348"/>
    <n v="3060"/>
    <x v="28"/>
    <x v="2"/>
    <s v="Individual/Scholarship(?)"/>
    <n v="647"/>
    <x v="1"/>
    <x v="0"/>
    <x v="0"/>
    <s v=""/>
    <x v="1"/>
  </r>
  <r>
    <n v="990"/>
    <s v="Charles G. Koch Charitable Foundation_King's College London201616200"/>
    <x v="0"/>
    <s v="King's College London"/>
    <x v="547"/>
    <n v="16200"/>
    <x v="28"/>
    <x v="2"/>
    <m/>
    <n v="648"/>
    <x v="0"/>
    <x v="1"/>
    <x v="0"/>
    <s v=""/>
    <x v="1"/>
  </r>
  <r>
    <n v="990"/>
    <s v="Charles G. Koch Charitable Foundation_Suta20163555"/>
    <x v="0"/>
    <s v="Suta"/>
    <x v="1349"/>
    <n v="3555"/>
    <x v="28"/>
    <x v="2"/>
    <s v="Individual/Scholarship(?)"/>
    <n v="649"/>
    <x v="1"/>
    <x v="0"/>
    <x v="0"/>
    <s v=""/>
    <x v="1"/>
  </r>
  <r>
    <n v="990"/>
    <s v="Charles G. Koch Charitable Foundation_Lenzora20163555"/>
    <x v="0"/>
    <s v="Lenzora"/>
    <x v="1350"/>
    <n v="3555"/>
    <x v="28"/>
    <x v="2"/>
    <s v="Individual/Scholarship(?)"/>
    <n v="650"/>
    <x v="1"/>
    <x v="0"/>
    <x v="0"/>
    <s v=""/>
    <x v="1"/>
  </r>
  <r>
    <n v="990"/>
    <s v="Charles G. Koch Charitable Foundation_Miller20164914"/>
    <x v="0"/>
    <s v="Miller"/>
    <x v="1336"/>
    <n v="4914"/>
    <x v="28"/>
    <x v="2"/>
    <s v="Individual/Scholarship(?)"/>
    <n v="651"/>
    <x v="1"/>
    <x v="0"/>
    <x v="0"/>
    <s v=""/>
    <x v="1"/>
  </r>
  <r>
    <n v="990"/>
    <s v="Charles G. Koch Charitable Foundation_Calkins20162835"/>
    <x v="0"/>
    <s v="Calkins"/>
    <x v="1351"/>
    <n v="2835"/>
    <x v="28"/>
    <x v="2"/>
    <s v="Individual/Scholarship(?)"/>
    <n v="652"/>
    <x v="1"/>
    <x v="0"/>
    <x v="0"/>
    <s v=""/>
    <x v="1"/>
  </r>
  <r>
    <n v="990"/>
    <s v="Charles G. Koch Charitable Foundation_Manhattan Institute for Policy Research201610062"/>
    <x v="0"/>
    <s v="Manhattan Institute for Policy Research"/>
    <x v="406"/>
    <n v="10062"/>
    <x v="28"/>
    <x v="2"/>
    <m/>
    <n v="653"/>
    <x v="0"/>
    <x v="0"/>
    <x v="0"/>
    <s v="https://www.desmogblog.com/manhattan-institute-policy-research"/>
    <x v="0"/>
  </r>
  <r>
    <n v="990"/>
    <s v="Charles G. Koch Charitable Foundation_Kehr20163060"/>
    <x v="0"/>
    <s v="Kehr"/>
    <x v="1352"/>
    <n v="3060"/>
    <x v="28"/>
    <x v="2"/>
    <s v="Individual/Scholarship(?)"/>
    <n v="654"/>
    <x v="1"/>
    <x v="0"/>
    <x v="0"/>
    <s v=""/>
    <x v="1"/>
  </r>
  <r>
    <n v="990"/>
    <s v="Charles G. Koch Charitable Foundation_Sifert20165229"/>
    <x v="0"/>
    <s v="Sifert"/>
    <x v="1353"/>
    <n v="5229"/>
    <x v="28"/>
    <x v="2"/>
    <s v="Individual/Scholarship(?)"/>
    <n v="655"/>
    <x v="1"/>
    <x v="0"/>
    <x v="0"/>
    <s v=""/>
    <x v="1"/>
  </r>
  <r>
    <n v="990"/>
    <s v="Charles G. Koch Charitable Foundation_Cordell20163060"/>
    <x v="0"/>
    <s v="Cordell"/>
    <x v="1354"/>
    <n v="3060"/>
    <x v="28"/>
    <x v="2"/>
    <s v="Individual/Scholarship(?)"/>
    <n v="656"/>
    <x v="1"/>
    <x v="0"/>
    <x v="0"/>
    <s v=""/>
    <x v="1"/>
  </r>
  <r>
    <n v="990"/>
    <s v="Charles G. Koch Charitable Foundation_Illinois State University2016226100"/>
    <x v="0"/>
    <s v="Illinois State University"/>
    <x v="474"/>
    <n v="226100"/>
    <x v="28"/>
    <x v="2"/>
    <m/>
    <n v="657"/>
    <x v="0"/>
    <x v="1"/>
    <x v="0"/>
    <s v=""/>
    <x v="1"/>
  </r>
  <r>
    <n v="990"/>
    <s v="Charles G. Koch Charitable Foundation_Joler20163060"/>
    <x v="0"/>
    <s v="Joler"/>
    <x v="1355"/>
    <n v="3060"/>
    <x v="28"/>
    <x v="2"/>
    <s v="Individual/Scholarship(?)"/>
    <n v="658"/>
    <x v="1"/>
    <x v="0"/>
    <x v="0"/>
    <s v=""/>
    <x v="1"/>
  </r>
  <r>
    <n v="990"/>
    <s v="Charles G. Koch Charitable Foundation_Beam20165418"/>
    <x v="0"/>
    <s v="Beam"/>
    <x v="1356"/>
    <n v="5418"/>
    <x v="28"/>
    <x v="2"/>
    <s v="Individual/Scholarship(?)"/>
    <n v="659"/>
    <x v="1"/>
    <x v="0"/>
    <x v="0"/>
    <s v=""/>
    <x v="1"/>
  </r>
  <r>
    <n v="990"/>
    <s v="Charles G. Koch Charitable Foundation_Young20162835"/>
    <x v="0"/>
    <s v="Young"/>
    <x v="1357"/>
    <n v="2835"/>
    <x v="28"/>
    <x v="2"/>
    <s v="Individual/Scholarship(?)"/>
    <n v="660"/>
    <x v="1"/>
    <x v="0"/>
    <x v="0"/>
    <s v=""/>
    <x v="1"/>
  </r>
  <r>
    <n v="990"/>
    <s v="Charles G. Koch Charitable Foundation_National Taxpayers Union Foundation201616376"/>
    <x v="0"/>
    <s v="National Taxpayers Union Foundation"/>
    <x v="183"/>
    <n v="16376"/>
    <x v="28"/>
    <x v="2"/>
    <m/>
    <n v="661"/>
    <x v="0"/>
    <x v="0"/>
    <x v="0"/>
    <s v="http://www.sourcewatch.org/index.php/National_Taxpayers_Union"/>
    <x v="2"/>
  </r>
  <r>
    <n v="990"/>
    <s v="Charles G. Koch Charitable Foundation_Nevada Policy Research Institute201638500"/>
    <x v="0"/>
    <s v="Nevada Policy Research Institute"/>
    <x v="1358"/>
    <n v="38500"/>
    <x v="28"/>
    <x v="2"/>
    <m/>
    <n v="662"/>
    <x v="0"/>
    <x v="0"/>
    <x v="0"/>
    <s v="https://www.desmogblog.com/nevada-policy-research-institute"/>
    <x v="0"/>
  </r>
  <r>
    <n v="990"/>
    <s v="Charles G. Koch Charitable Foundation_Patrick Henry College20165300"/>
    <x v="0"/>
    <s v="Patrick Henry College"/>
    <x v="355"/>
    <n v="5300"/>
    <x v="28"/>
    <x v="2"/>
    <m/>
    <n v="663"/>
    <x v="0"/>
    <x v="1"/>
    <x v="0"/>
    <s v=""/>
    <x v="1"/>
  </r>
  <r>
    <n v="990"/>
    <s v="Charles G. Koch Charitable Foundation_Thomas20163555"/>
    <x v="0"/>
    <s v="Thomas"/>
    <x v="1328"/>
    <n v="3555"/>
    <x v="28"/>
    <x v="2"/>
    <s v="Individual/Scholarship(?)"/>
    <n v="664"/>
    <x v="1"/>
    <x v="0"/>
    <x v="0"/>
    <s v=""/>
    <x v="1"/>
  </r>
  <r>
    <n v="990"/>
    <s v="Charles G. Koch Charitable Foundation_Haggerty20163060"/>
    <x v="0"/>
    <s v="Haggerty"/>
    <x v="1359"/>
    <n v="3060"/>
    <x v="28"/>
    <x v="2"/>
    <s v="Individual/Scholarship(?)"/>
    <n v="665"/>
    <x v="1"/>
    <x v="0"/>
    <x v="0"/>
    <s v=""/>
    <x v="1"/>
  </r>
  <r>
    <n v="990"/>
    <s v="Charles G. Koch Charitable Foundation_California Lutheran University201612000"/>
    <x v="0"/>
    <s v="California Lutheran University"/>
    <x v="1360"/>
    <n v="12000"/>
    <x v="28"/>
    <x v="2"/>
    <m/>
    <n v="666"/>
    <x v="0"/>
    <x v="1"/>
    <x v="0"/>
    <s v=""/>
    <x v="1"/>
  </r>
  <r>
    <n v="990"/>
    <s v="Charles G. Koch Charitable Foundation_National Review Institute201611626"/>
    <x v="0"/>
    <s v="National Review Institute"/>
    <x v="281"/>
    <n v="11626"/>
    <x v="28"/>
    <x v="2"/>
    <m/>
    <n v="667"/>
    <x v="0"/>
    <x v="0"/>
    <x v="0"/>
    <s v="https://www.sourcewatch.org/index.php/National_Review_Institute"/>
    <x v="2"/>
  </r>
  <r>
    <n v="990"/>
    <s v="Charles G. Koch Charitable Foundation_Hillsdale College201670200"/>
    <x v="0"/>
    <s v="Hillsdale College"/>
    <x v="176"/>
    <n v="70200"/>
    <x v="28"/>
    <x v="2"/>
    <m/>
    <n v="668"/>
    <x v="0"/>
    <x v="1"/>
    <x v="0"/>
    <s v=""/>
    <x v="1"/>
  </r>
  <r>
    <n v="990"/>
    <s v="Charles G. Koch Charitable Foundation_National Review Institute20165000"/>
    <x v="0"/>
    <s v="National Review Institute"/>
    <x v="281"/>
    <n v="5000"/>
    <x v="28"/>
    <x v="2"/>
    <m/>
    <n v="669"/>
    <x v="0"/>
    <x v="0"/>
    <x v="0"/>
    <s v="https://www.sourcewatch.org/index.php/National_Review_Institute"/>
    <x v="2"/>
  </r>
  <r>
    <n v="990"/>
    <s v="Charles G. Koch Charitable Foundation_Calvin Coolidge Presidential Foundation201660000"/>
    <x v="0"/>
    <s v="Calvin Coolidge Presidential Foundation"/>
    <x v="722"/>
    <n v="60000"/>
    <x v="28"/>
    <x v="2"/>
    <m/>
    <n v="670"/>
    <x v="0"/>
    <x v="0"/>
    <x v="0"/>
    <s v=""/>
    <x v="1"/>
  </r>
  <r>
    <n v="990"/>
    <s v="Charles G. Koch Charitable Foundation_Trinity University201615000"/>
    <x v="0"/>
    <s v="Trinity University"/>
    <x v="366"/>
    <n v="15000"/>
    <x v="28"/>
    <x v="2"/>
    <m/>
    <n v="671"/>
    <x v="0"/>
    <x v="1"/>
    <x v="0"/>
    <s v=""/>
    <x v="1"/>
  </r>
  <r>
    <n v="990"/>
    <s v="Charles G. Koch Charitable Foundation_Millikin University201619000"/>
    <x v="0"/>
    <s v="Millikin University"/>
    <x v="482"/>
    <n v="19000"/>
    <x v="28"/>
    <x v="2"/>
    <m/>
    <n v="672"/>
    <x v="0"/>
    <x v="1"/>
    <x v="0"/>
    <s v=""/>
    <x v="1"/>
  </r>
  <r>
    <n v="990"/>
    <s v="Charles G. Koch Charitable Foundation_Ryan Foundation201682100"/>
    <x v="0"/>
    <s v="Ryan Foundation"/>
    <x v="225"/>
    <n v="82100"/>
    <x v="28"/>
    <x v="2"/>
    <m/>
    <n v="673"/>
    <x v="0"/>
    <x v="0"/>
    <x v="0"/>
    <s v=""/>
    <x v="1"/>
  </r>
  <r>
    <n v="990"/>
    <s v="Charles G. Koch Charitable Foundation_Effrem20163060"/>
    <x v="0"/>
    <s v="Effrem"/>
    <x v="1361"/>
    <n v="3060"/>
    <x v="28"/>
    <x v="2"/>
    <s v="Individual/Scholarship(?)"/>
    <n v="674"/>
    <x v="1"/>
    <x v="0"/>
    <x v="0"/>
    <s v=""/>
    <x v="1"/>
  </r>
  <r>
    <n v="990"/>
    <s v="Charles G. Koch Charitable Foundation_Victims of Communism Memorial Foundation201620500"/>
    <x v="0"/>
    <s v="Victims of Communism Memorial Foundation"/>
    <x v="239"/>
    <n v="20500"/>
    <x v="28"/>
    <x v="2"/>
    <m/>
    <n v="675"/>
    <x v="0"/>
    <x v="0"/>
    <x v="0"/>
    <s v="https://www.sourcewatch.org/index.php/Victims_of_Communism_Memorial_Foundation"/>
    <x v="2"/>
  </r>
  <r>
    <n v="990"/>
    <s v="Charles G. Koch Charitable Foundation_McFall20163060"/>
    <x v="0"/>
    <s v="McFall"/>
    <x v="1362"/>
    <n v="3060"/>
    <x v="28"/>
    <x v="2"/>
    <s v="Individual/Scholarship(?)"/>
    <n v="676"/>
    <x v="1"/>
    <x v="0"/>
    <x v="0"/>
    <s v=""/>
    <x v="1"/>
  </r>
  <r>
    <n v="990"/>
    <s v="Charles G. Koch Charitable Foundation_Trimels20163060"/>
    <x v="0"/>
    <s v="Trimels"/>
    <x v="1363"/>
    <n v="3060"/>
    <x v="28"/>
    <x v="2"/>
    <s v="Individual/Scholarship(?)"/>
    <n v="677"/>
    <x v="1"/>
    <x v="0"/>
    <x v="0"/>
    <s v=""/>
    <x v="1"/>
  </r>
  <r>
    <n v="990"/>
    <s v="Charles G. Koch Charitable Foundation_Lester20164005"/>
    <x v="0"/>
    <s v="Lester"/>
    <x v="1364"/>
    <n v="4005"/>
    <x v="28"/>
    <x v="2"/>
    <s v="Individual/Scholarship(?)"/>
    <n v="678"/>
    <x v="1"/>
    <x v="0"/>
    <x v="0"/>
    <s v=""/>
    <x v="1"/>
  </r>
  <r>
    <n v="990"/>
    <s v="Charles G. Koch Charitable Foundation_Research Foundation of CUNY201656900"/>
    <x v="0"/>
    <s v="Research Foundation of CUNY"/>
    <x v="1365"/>
    <n v="56900"/>
    <x v="28"/>
    <x v="2"/>
    <m/>
    <n v="679"/>
    <x v="0"/>
    <x v="1"/>
    <x v="0"/>
    <s v=""/>
    <x v="1"/>
  </r>
  <r>
    <n v="990"/>
    <s v="Charles G. Koch Charitable Foundation_Argosy University - Twin Cities20161000"/>
    <x v="0"/>
    <s v="Argosy University - Twin Cities"/>
    <x v="1366"/>
    <n v="1000"/>
    <x v="28"/>
    <x v="2"/>
    <m/>
    <n v="680"/>
    <x v="0"/>
    <x v="1"/>
    <x v="0"/>
    <s v=""/>
    <x v="1"/>
  </r>
  <r>
    <n v="990"/>
    <s v="Charles G. Koch Charitable Foundation_Christopher Newport University201643000"/>
    <x v="0"/>
    <s v="Christopher Newport University"/>
    <x v="256"/>
    <n v="43000"/>
    <x v="28"/>
    <x v="2"/>
    <m/>
    <n v="681"/>
    <x v="0"/>
    <x v="1"/>
    <x v="0"/>
    <s v=""/>
    <x v="1"/>
  </r>
  <r>
    <n v="990"/>
    <s v="Charles G. Koch Charitable Foundation_Kalsson20164005"/>
    <x v="0"/>
    <s v="Kalsson"/>
    <x v="1367"/>
    <n v="4005"/>
    <x v="28"/>
    <x v="2"/>
    <s v="Individual/Scholarship(?)"/>
    <n v="682"/>
    <x v="1"/>
    <x v="0"/>
    <x v="0"/>
    <s v=""/>
    <x v="1"/>
  </r>
  <r>
    <n v="990"/>
    <s v="Charles G. Koch Charitable Foundation_Davis20163060"/>
    <x v="0"/>
    <s v="Davis"/>
    <x v="1368"/>
    <n v="3060"/>
    <x v="28"/>
    <x v="2"/>
    <s v="Individual/Scholarship(?)"/>
    <n v="683"/>
    <x v="1"/>
    <x v="0"/>
    <x v="0"/>
    <s v=""/>
    <x v="1"/>
  </r>
  <r>
    <n v="990"/>
    <s v="Charles G. Koch Charitable Foundation_Venezia20164005"/>
    <x v="0"/>
    <s v="Venezia"/>
    <x v="1369"/>
    <n v="4005"/>
    <x v="28"/>
    <x v="2"/>
    <s v="Individual/Scholarship(?)"/>
    <n v="684"/>
    <x v="1"/>
    <x v="0"/>
    <x v="0"/>
    <s v=""/>
    <x v="1"/>
  </r>
  <r>
    <n v="990"/>
    <s v="Charles G. Koch Charitable Foundation_West Texas A&amp;M University201614000"/>
    <x v="0"/>
    <s v="West Texas A&amp;M University"/>
    <x v="241"/>
    <n v="14000"/>
    <x v="28"/>
    <x v="2"/>
    <m/>
    <n v="685"/>
    <x v="0"/>
    <x v="1"/>
    <x v="0"/>
    <s v=""/>
    <x v="1"/>
  </r>
  <r>
    <n v="990"/>
    <s v="Charles G. Koch Charitable Foundation_Bowman20163213"/>
    <x v="0"/>
    <s v="Bowman"/>
    <x v="1370"/>
    <n v="3213"/>
    <x v="28"/>
    <x v="2"/>
    <s v="Individual/Scholarship(?)"/>
    <n v="686"/>
    <x v="1"/>
    <x v="0"/>
    <x v="0"/>
    <s v=""/>
    <x v="1"/>
  </r>
  <r>
    <n v="990"/>
    <s v="Charles G. Koch Charitable Foundation_White20164005"/>
    <x v="0"/>
    <s v="White"/>
    <x v="1236"/>
    <n v="4005"/>
    <x v="28"/>
    <x v="2"/>
    <s v="Individual/Scholarship(?)"/>
    <n v="687"/>
    <x v="1"/>
    <x v="0"/>
    <x v="0"/>
    <s v=""/>
    <x v="1"/>
  </r>
  <r>
    <n v="990"/>
    <s v="Charles G. Koch Charitable Foundation_Atlas Economic Research Foundation201630000"/>
    <x v="0"/>
    <s v="Atlas Economic Research Foundation"/>
    <x v="18"/>
    <n v="30000"/>
    <x v="28"/>
    <x v="2"/>
    <s v="&quot;Atlas Network&quot;"/>
    <n v="688"/>
    <x v="0"/>
    <x v="0"/>
    <x v="0"/>
    <s v="https://www.desmogblog.com/atlas-economic-research-foundation"/>
    <x v="0"/>
  </r>
  <r>
    <n v="990"/>
    <s v="Charles G. Koch Charitable Foundation_American Enterprise Institute for Public Policy Research201615000"/>
    <x v="0"/>
    <s v="American Enterprise Institute for Public Policy Research"/>
    <x v="132"/>
    <n v="15000"/>
    <x v="28"/>
    <x v="2"/>
    <m/>
    <n v="689"/>
    <x v="0"/>
    <x v="0"/>
    <x v="0"/>
    <s v="https://www.desmogblog.com/american-enterprise-institute"/>
    <x v="0"/>
  </r>
  <r>
    <n v="990"/>
    <s v="Charles G. Koch Charitable Foundation_Reeder20163555"/>
    <x v="0"/>
    <s v="Reeder"/>
    <x v="1371"/>
    <n v="3555"/>
    <x v="28"/>
    <x v="2"/>
    <s v="Individual/Scholarship(?)"/>
    <n v="690"/>
    <x v="1"/>
    <x v="0"/>
    <x v="0"/>
    <s v=""/>
    <x v="1"/>
  </r>
  <r>
    <n v="990"/>
    <s v="Charles G. Koch Charitable Foundation_National Right to Work Legal Defense and Education Foundation20169126"/>
    <x v="0"/>
    <s v="National Right to Work Legal Defense and Education Foundation"/>
    <x v="448"/>
    <n v="9126"/>
    <x v="28"/>
    <x v="2"/>
    <s v="Added &quot;Foundation"/>
    <n v="691"/>
    <x v="0"/>
    <x v="0"/>
    <x v="0"/>
    <s v="https://www.sourcewatch.org/index.php/National_Right_to_Work_Legal_Defense_Foundation"/>
    <x v="2"/>
  </r>
  <r>
    <n v="990"/>
    <s v="Charles G. Koch Charitable Foundation_Political Theory Project2016653442"/>
    <x v="0"/>
    <s v="Political Theory Project"/>
    <x v="167"/>
    <n v="653442"/>
    <x v="28"/>
    <x v="2"/>
    <m/>
    <n v="692"/>
    <x v="0"/>
    <x v="1"/>
    <x v="0"/>
    <s v=""/>
    <x v="1"/>
  </r>
  <r>
    <n v="990"/>
    <s v="Charles G. Koch Charitable Foundation_Li20164005"/>
    <x v="0"/>
    <s v="Li"/>
    <x v="1143"/>
    <n v="4005"/>
    <x v="28"/>
    <x v="2"/>
    <s v="Individual/Scholarship(?)"/>
    <n v="693"/>
    <x v="1"/>
    <x v="0"/>
    <x v="0"/>
    <s v=""/>
    <x v="1"/>
  </r>
  <r>
    <n v="990"/>
    <s v="Charles G. Koch Charitable Foundation_Zaychik20162835"/>
    <x v="0"/>
    <s v="Zaychik"/>
    <x v="1372"/>
    <n v="2835"/>
    <x v="28"/>
    <x v="2"/>
    <s v="Individual/Scholarship(?)"/>
    <n v="694"/>
    <x v="1"/>
    <x v="0"/>
    <x v="0"/>
    <s v=""/>
    <x v="1"/>
  </r>
  <r>
    <n v="990"/>
    <s v="Charles G. Koch Charitable Foundation_Nittany Theatre at the Barn201635000"/>
    <x v="0"/>
    <s v="Nittany Theatre at the Barn"/>
    <x v="1373"/>
    <n v="35000"/>
    <x v="28"/>
    <x v="2"/>
    <m/>
    <n v="695"/>
    <x v="0"/>
    <x v="0"/>
    <x v="1"/>
    <s v=""/>
    <x v="1"/>
  </r>
  <r>
    <n v="990"/>
    <s v="Charles G. Koch Charitable Foundation_Kim20163060"/>
    <x v="0"/>
    <s v="Kim"/>
    <x v="1374"/>
    <n v="3060"/>
    <x v="28"/>
    <x v="2"/>
    <s v="Individual/Scholarship(?)"/>
    <n v="696"/>
    <x v="1"/>
    <x v="0"/>
    <x v="0"/>
    <s v=""/>
    <x v="1"/>
  </r>
  <r>
    <n v="990"/>
    <s v="Charles G. Koch Charitable Foundation_Clemson University2016419742"/>
    <x v="0"/>
    <s v="Clemson University"/>
    <x v="98"/>
    <n v="419742"/>
    <x v="28"/>
    <x v="2"/>
    <m/>
    <n v="697"/>
    <x v="0"/>
    <x v="1"/>
    <x v="0"/>
    <s v=""/>
    <x v="1"/>
  </r>
  <r>
    <n v="990"/>
    <s v="Charles G. Koch Charitable Foundation_Levine-Ramirez20163555"/>
    <x v="0"/>
    <s v="Levine-Ramirez"/>
    <x v="1375"/>
    <n v="3555"/>
    <x v="28"/>
    <x v="2"/>
    <s v="Individual/Scholarship(?)"/>
    <n v="698"/>
    <x v="1"/>
    <x v="0"/>
    <x v="0"/>
    <s v=""/>
    <x v="1"/>
  </r>
  <r>
    <n v="990"/>
    <s v="Charles G. Koch Charitable Foundation_New America Foundation2016120000"/>
    <x v="0"/>
    <s v="New America Foundation"/>
    <x v="1376"/>
    <n v="120000"/>
    <x v="28"/>
    <x v="2"/>
    <m/>
    <n v="699"/>
    <x v="0"/>
    <x v="0"/>
    <x v="0"/>
    <s v="https://www.sourcewatch.org/index.php/New_America_Foundation"/>
    <x v="2"/>
  </r>
  <r>
    <n v="990"/>
    <s v="Charles G. Koch Charitable Foundation_Coates20167749"/>
    <x v="0"/>
    <s v="Coates"/>
    <x v="1377"/>
    <n v="7749"/>
    <x v="28"/>
    <x v="2"/>
    <s v="Individual/Scholarship(?)"/>
    <n v="700"/>
    <x v="1"/>
    <x v="0"/>
    <x v="0"/>
    <s v=""/>
    <x v="1"/>
  </r>
  <r>
    <n v="990"/>
    <s v="Charles G. Koch Charitable Foundation_Academy on Capitalism and Limited Government Foundation201690000"/>
    <x v="0"/>
    <s v="Academy on Capitalism and Limited Government Foundation"/>
    <x v="336"/>
    <n v="90000"/>
    <x v="28"/>
    <x v="2"/>
    <m/>
    <n v="701"/>
    <x v="0"/>
    <x v="1"/>
    <x v="0"/>
    <s v=""/>
    <x v="1"/>
  </r>
  <r>
    <n v="990"/>
    <s v="Charles G. Koch Charitable Foundation_Howell20165135"/>
    <x v="0"/>
    <s v="Howell"/>
    <x v="1378"/>
    <n v="5135"/>
    <x v="28"/>
    <x v="2"/>
    <s v="Individual/Scholarship(?)"/>
    <n v="702"/>
    <x v="1"/>
    <x v="0"/>
    <x v="0"/>
    <s v=""/>
    <x v="1"/>
  </r>
  <r>
    <n v="990"/>
    <s v="Charles G. Koch Charitable Foundation_Wirth20165293"/>
    <x v="0"/>
    <s v="Wirth"/>
    <x v="1379"/>
    <n v="5293"/>
    <x v="28"/>
    <x v="2"/>
    <s v="Individual/Scholarship(?)"/>
    <n v="703"/>
    <x v="1"/>
    <x v="0"/>
    <x v="0"/>
    <s v=""/>
    <x v="1"/>
  </r>
  <r>
    <n v="990"/>
    <s v="Charles G. Koch Charitable Foundation_Todorov20165229"/>
    <x v="0"/>
    <s v="Todorov"/>
    <x v="1380"/>
    <n v="5229"/>
    <x v="28"/>
    <x v="2"/>
    <s v="Individual/Scholarship(?)"/>
    <n v="704"/>
    <x v="1"/>
    <x v="0"/>
    <x v="0"/>
    <s v=""/>
    <x v="1"/>
  </r>
  <r>
    <n v="990"/>
    <s v="Charles G. Koch Charitable Foundation_Pacific Legal Foundation201628812"/>
    <x v="0"/>
    <s v="Pacific Legal Foundation"/>
    <x v="940"/>
    <n v="28812"/>
    <x v="28"/>
    <x v="2"/>
    <m/>
    <n v="705"/>
    <x v="0"/>
    <x v="0"/>
    <x v="0"/>
    <s v="https://www.sourcewatch.org/index.php/Pacific_Legal_Foundation"/>
    <x v="2"/>
  </r>
  <r>
    <n v="990"/>
    <s v="Charles G. Koch Charitable Foundation_Ries20166636"/>
    <x v="0"/>
    <s v="Ries"/>
    <x v="1381"/>
    <n v="6636"/>
    <x v="28"/>
    <x v="2"/>
    <s v="Individual/Scholarship(?)"/>
    <n v="706"/>
    <x v="1"/>
    <x v="0"/>
    <x v="0"/>
    <s v=""/>
    <x v="1"/>
  </r>
  <r>
    <n v="990"/>
    <s v="Charles G. Koch Charitable Foundation_Lincoln Institute of Public Opinion Research201620000"/>
    <x v="0"/>
    <s v="Lincoln Institute of Public Opinion Research"/>
    <x v="1382"/>
    <n v="20000"/>
    <x v="28"/>
    <x v="2"/>
    <m/>
    <n v="707"/>
    <x v="0"/>
    <x v="0"/>
    <x v="0"/>
    <s v=""/>
    <x v="1"/>
  </r>
  <r>
    <n v="990"/>
    <s v="Charles G. Koch Charitable Foundation_Spiked US2016130000"/>
    <x v="0"/>
    <s v="Spiked US"/>
    <x v="1383"/>
    <n v="130000"/>
    <x v="28"/>
    <x v="2"/>
    <m/>
    <n v="708"/>
    <x v="0"/>
    <x v="0"/>
    <x v="0"/>
    <s v="https://www.sourcewatch.org/index.php/Spiked_Online"/>
    <x v="2"/>
  </r>
  <r>
    <n v="990"/>
    <s v="Charles G. Koch Charitable Foundation_Emory University20161000"/>
    <x v="0"/>
    <s v="Emory University"/>
    <x v="531"/>
    <n v="1000"/>
    <x v="28"/>
    <x v="2"/>
    <m/>
    <n v="709"/>
    <x v="0"/>
    <x v="1"/>
    <x v="0"/>
    <s v=""/>
    <x v="1"/>
  </r>
  <r>
    <n v="990"/>
    <s v="Charles G. Koch Charitable Foundation_Lanier20164005"/>
    <x v="0"/>
    <s v="Lanier"/>
    <x v="1384"/>
    <n v="4005"/>
    <x v="28"/>
    <x v="2"/>
    <s v="Individual/Scholarship(?)"/>
    <n v="710"/>
    <x v="1"/>
    <x v="0"/>
    <x v="0"/>
    <s v=""/>
    <x v="1"/>
  </r>
  <r>
    <n v="990"/>
    <s v="Charles G. Koch Charitable Foundation_Purdue Research Foundation2016559000"/>
    <x v="0"/>
    <s v="Purdue Research Foundation"/>
    <x v="561"/>
    <n v="559000"/>
    <x v="28"/>
    <x v="2"/>
    <m/>
    <n v="711"/>
    <x v="0"/>
    <x v="1"/>
    <x v="0"/>
    <s v=""/>
    <x v="1"/>
  </r>
  <r>
    <n v="990"/>
    <s v="Charles G. Koch Charitable Foundation_Anderson20163060"/>
    <x v="0"/>
    <s v="Anderson"/>
    <x v="1295"/>
    <n v="3060"/>
    <x v="28"/>
    <x v="2"/>
    <s v="Individual/Scholarship(?)"/>
    <n v="712"/>
    <x v="1"/>
    <x v="0"/>
    <x v="0"/>
    <s v=""/>
    <x v="1"/>
  </r>
  <r>
    <n v="990"/>
    <s v="Charles G. Koch Charitable Foundation_Association for the Study of Free Institutions201620000"/>
    <x v="0"/>
    <s v="Association for the Study of Free Institutions"/>
    <x v="1385"/>
    <n v="20000"/>
    <x v="28"/>
    <x v="2"/>
    <m/>
    <n v="713"/>
    <x v="0"/>
    <x v="0"/>
    <x v="0"/>
    <s v=""/>
    <x v="1"/>
  </r>
  <r>
    <n v="990"/>
    <s v="Charles G. Koch Charitable Foundation_Mohammadi20164005"/>
    <x v="0"/>
    <s v="Mohammadi"/>
    <x v="1386"/>
    <n v="4005"/>
    <x v="28"/>
    <x v="2"/>
    <s v="Individual/Scholarship(?)"/>
    <n v="714"/>
    <x v="1"/>
    <x v="0"/>
    <x v="0"/>
    <s v=""/>
    <x v="1"/>
  </r>
  <r>
    <n v="990"/>
    <s v="Charles G. Koch Charitable Foundation_Lozano20163060"/>
    <x v="0"/>
    <s v="Lozano"/>
    <x v="1387"/>
    <n v="3060"/>
    <x v="28"/>
    <x v="2"/>
    <s v="Individual/Scholarship(?)"/>
    <n v="715"/>
    <x v="1"/>
    <x v="0"/>
    <x v="0"/>
    <s v=""/>
    <x v="1"/>
  </r>
  <r>
    <n v="990"/>
    <s v="Charles G. Koch Charitable Foundation_First Amendment Partnership201614750"/>
    <x v="0"/>
    <s v="First Amendment Partnership"/>
    <x v="846"/>
    <n v="14750"/>
    <x v="28"/>
    <x v="2"/>
    <m/>
    <n v="716"/>
    <x v="0"/>
    <x v="0"/>
    <x v="0"/>
    <s v=""/>
    <x v="1"/>
  </r>
  <r>
    <n v="990"/>
    <s v="Charles G. Koch Charitable Foundation_Grover20163251"/>
    <x v="0"/>
    <s v="Grover"/>
    <x v="1388"/>
    <n v="3251"/>
    <x v="28"/>
    <x v="2"/>
    <s v="Individual/Scholarship(?)"/>
    <n v="717"/>
    <x v="1"/>
    <x v="0"/>
    <x v="0"/>
    <s v=""/>
    <x v="1"/>
  </r>
  <r>
    <n v="990"/>
    <s v="Charles G. Koch Charitable Foundation_University of West Georgia Foundation201620000"/>
    <x v="0"/>
    <s v="University of West Georgia Foundation"/>
    <x v="1389"/>
    <n v="20000"/>
    <x v="28"/>
    <x v="2"/>
    <m/>
    <n v="718"/>
    <x v="0"/>
    <x v="1"/>
    <x v="0"/>
    <s v=""/>
    <x v="1"/>
  </r>
  <r>
    <n v="990"/>
    <s v="Charles G. Koch Charitable Foundation_Sutter20161925"/>
    <x v="0"/>
    <s v="Sutter"/>
    <x v="1390"/>
    <n v="1925"/>
    <x v="28"/>
    <x v="2"/>
    <s v="Individual/Scholarship(?)"/>
    <n v="719"/>
    <x v="1"/>
    <x v="0"/>
    <x v="0"/>
    <s v=""/>
    <x v="1"/>
  </r>
  <r>
    <n v="990"/>
    <s v="Charles G. Koch Charitable Foundation_Wendt20161607"/>
    <x v="0"/>
    <s v="Wendt"/>
    <x v="1391"/>
    <n v="1607"/>
    <x v="28"/>
    <x v="2"/>
    <s v="Individual/Scholarship(?)"/>
    <n v="720"/>
    <x v="1"/>
    <x v="0"/>
    <x v="0"/>
    <s v=""/>
    <x v="1"/>
  </r>
  <r>
    <n v="990"/>
    <s v="Charles G. Koch Charitable Foundation_Rogers20164005"/>
    <x v="0"/>
    <s v="Rogers"/>
    <x v="1392"/>
    <n v="4005"/>
    <x v="28"/>
    <x v="2"/>
    <s v="Individual/Scholarship(?)"/>
    <n v="721"/>
    <x v="1"/>
    <x v="0"/>
    <x v="0"/>
    <s v=""/>
    <x v="1"/>
  </r>
  <r>
    <n v="990"/>
    <s v="Charles G. Koch Charitable Foundation_New Orleans Baptist Theological Seminary201620000"/>
    <x v="0"/>
    <s v="New Orleans Baptist Theological Seminary"/>
    <x v="1393"/>
    <n v="20000"/>
    <x v="28"/>
    <x v="2"/>
    <m/>
    <n v="722"/>
    <x v="0"/>
    <x v="0"/>
    <x v="1"/>
    <s v=""/>
    <x v="1"/>
  </r>
  <r>
    <n v="990"/>
    <s v="Charles G. Koch Charitable Foundation_Daily Caller News Foundation201616127"/>
    <x v="0"/>
    <s v="Daily Caller News Foundation"/>
    <x v="444"/>
    <n v="16127"/>
    <x v="28"/>
    <x v="2"/>
    <m/>
    <n v="723"/>
    <x v="0"/>
    <x v="0"/>
    <x v="0"/>
    <s v="https://www.desmogblog.com/daily-caller"/>
    <x v="0"/>
  </r>
  <r>
    <n v="990"/>
    <s v="Charles G. Koch Charitable Foundation_YMCA of the Triangle Area201650000"/>
    <x v="0"/>
    <s v="YMCA of the Triangle Area"/>
    <x v="335"/>
    <n v="50000"/>
    <x v="28"/>
    <x v="2"/>
    <m/>
    <n v="724"/>
    <x v="0"/>
    <x v="0"/>
    <x v="1"/>
    <s v=""/>
    <x v="1"/>
  </r>
  <r>
    <n v="990"/>
    <s v="Charles G. Koch Charitable Foundation_TechFreedom201610000"/>
    <x v="0"/>
    <s v="TechFreedom"/>
    <x v="594"/>
    <n v="10000"/>
    <x v="28"/>
    <x v="2"/>
    <m/>
    <n v="725"/>
    <x v="0"/>
    <x v="0"/>
    <x v="0"/>
    <s v=""/>
    <x v="1"/>
  </r>
  <r>
    <n v="990"/>
    <s v="Charles G. Koch Charitable Foundation_Great Hearts America201650000"/>
    <x v="0"/>
    <s v="Great Hearts America"/>
    <x v="1394"/>
    <n v="50000"/>
    <x v="28"/>
    <x v="2"/>
    <m/>
    <n v="726"/>
    <x v="0"/>
    <x v="1"/>
    <x v="0"/>
    <s v=""/>
    <x v="1"/>
  </r>
  <r>
    <n v="990"/>
    <s v="Charles G. Koch Charitable Foundation_Students for Liberty2016425000"/>
    <x v="0"/>
    <s v="Students for Liberty"/>
    <x v="230"/>
    <n v="425000"/>
    <x v="28"/>
    <x v="2"/>
    <m/>
    <n v="727"/>
    <x v="0"/>
    <x v="0"/>
    <x v="0"/>
    <s v="https://www.sourcewatch.org/index.php/Students_for_Liberty"/>
    <x v="2"/>
  </r>
  <r>
    <n v="990"/>
    <s v="Charles G. Koch Charitable Foundation_Gerard20165135"/>
    <x v="0"/>
    <s v="Gerard"/>
    <x v="1395"/>
    <n v="5135"/>
    <x v="28"/>
    <x v="2"/>
    <s v="Individual/Scholarship(?)"/>
    <n v="728"/>
    <x v="1"/>
    <x v="0"/>
    <x v="0"/>
    <s v=""/>
    <x v="1"/>
  </r>
  <r>
    <n v="990"/>
    <s v="Charles G. Koch Charitable Foundation_Americans for Tax Reform Foundation20167250"/>
    <x v="0"/>
    <s v="Americans for Tax Reform Foundation"/>
    <x v="1396"/>
    <n v="7250"/>
    <x v="28"/>
    <x v="2"/>
    <m/>
    <n v="729"/>
    <x v="0"/>
    <x v="0"/>
    <x v="0"/>
    <s v="https://www.desmogblog.com/americans-tax-reform"/>
    <x v="0"/>
  </r>
  <r>
    <n v="990"/>
    <s v="Charles G. Koch Charitable Foundation_The Trustees of Princeton University201670000"/>
    <x v="0"/>
    <s v="The Trustees of Princeton University"/>
    <x v="765"/>
    <n v="70000"/>
    <x v="28"/>
    <x v="2"/>
    <m/>
    <n v="730"/>
    <x v="0"/>
    <x v="1"/>
    <x v="0"/>
    <s v=""/>
    <x v="1"/>
  </r>
  <r>
    <n v="990"/>
    <s v="Charles G. Koch Charitable Foundation_Dixon20164005"/>
    <x v="0"/>
    <s v="Dixon"/>
    <x v="1397"/>
    <n v="4005"/>
    <x v="28"/>
    <x v="2"/>
    <s v="Individual/Scholarship(?)"/>
    <n v="731"/>
    <x v="1"/>
    <x v="0"/>
    <x v="0"/>
    <s v=""/>
    <x v="1"/>
  </r>
  <r>
    <n v="990"/>
    <s v="Charles G. Koch Charitable Foundation_Harvard University2016610000"/>
    <x v="0"/>
    <s v="Harvard University"/>
    <x v="49"/>
    <n v="610000"/>
    <x v="28"/>
    <x v="2"/>
    <m/>
    <n v="732"/>
    <x v="0"/>
    <x v="1"/>
    <x v="0"/>
    <s v=""/>
    <x v="1"/>
  </r>
  <r>
    <n v="990"/>
    <s v="Charles G. Koch Charitable Foundation_The School for Ethics and Global Leadership201610000"/>
    <x v="0"/>
    <s v="The School for Ethics and Global Leadership"/>
    <x v="1398"/>
    <n v="10000"/>
    <x v="28"/>
    <x v="2"/>
    <m/>
    <n v="733"/>
    <x v="0"/>
    <x v="1"/>
    <x v="0"/>
    <s v=""/>
    <x v="1"/>
  </r>
  <r>
    <n v="990"/>
    <s v="Charles G. Koch Charitable Foundation_University of Arizona201611330"/>
    <x v="0"/>
    <s v="University of Arizona"/>
    <x v="233"/>
    <n v="11330"/>
    <x v="28"/>
    <x v="2"/>
    <s v="Center for the Philosophy of Freedom"/>
    <n v="734"/>
    <x v="0"/>
    <x v="1"/>
    <x v="0"/>
    <s v=""/>
    <x v="1"/>
  </r>
  <r>
    <n v="990"/>
    <s v="Charles G. Koch Charitable Foundation_Hornedo20165135"/>
    <x v="0"/>
    <s v="Hornedo"/>
    <x v="1399"/>
    <n v="5135"/>
    <x v="28"/>
    <x v="2"/>
    <s v="Individual/Scholarship(?)"/>
    <n v="735"/>
    <x v="1"/>
    <x v="0"/>
    <x v="0"/>
    <s v=""/>
    <x v="1"/>
  </r>
  <r>
    <n v="990"/>
    <s v="Charles G. Koch Charitable Foundation_Nosko20163060"/>
    <x v="0"/>
    <s v="Nosko"/>
    <x v="1400"/>
    <n v="3060"/>
    <x v="28"/>
    <x v="2"/>
    <s v="Individual/Scholarship(?)"/>
    <n v="736"/>
    <x v="1"/>
    <x v="0"/>
    <x v="0"/>
    <s v=""/>
    <x v="1"/>
  </r>
  <r>
    <n v="990"/>
    <s v="Charles G. Koch Charitable Foundation_University of Alabama - Tuscaloosa201631116"/>
    <x v="0"/>
    <s v="University of Alabama - Tuscaloosa"/>
    <x v="232"/>
    <n v="31116"/>
    <x v="28"/>
    <x v="2"/>
    <m/>
    <n v="737"/>
    <x v="0"/>
    <x v="1"/>
    <x v="0"/>
    <s v=""/>
    <x v="1"/>
  </r>
  <r>
    <n v="990"/>
    <s v="Charles G. Koch Charitable Foundation_University of Nebraska - Omaha201640000"/>
    <x v="0"/>
    <s v="University of Nebraska - Omaha"/>
    <x v="203"/>
    <n v="40000"/>
    <x v="28"/>
    <x v="2"/>
    <m/>
    <n v="738"/>
    <x v="0"/>
    <x v="1"/>
    <x v="0"/>
    <s v=""/>
    <x v="1"/>
  </r>
  <r>
    <n v="990"/>
    <s v="Charles G. Koch Charitable Foundation_University of Michigan2016106315"/>
    <x v="0"/>
    <s v="University of Michigan"/>
    <x v="277"/>
    <n v="106315"/>
    <x v="28"/>
    <x v="2"/>
    <m/>
    <n v="739"/>
    <x v="0"/>
    <x v="1"/>
    <x v="0"/>
    <s v=""/>
    <x v="1"/>
  </r>
  <r>
    <n v="990"/>
    <s v="Charles G. Koch Charitable Foundation_Competitive Enterprise Institute20167250"/>
    <x v="0"/>
    <s v="Competitive Enterprise Institute"/>
    <x v="28"/>
    <n v="7250"/>
    <x v="28"/>
    <x v="2"/>
    <m/>
    <n v="740"/>
    <x v="0"/>
    <x v="0"/>
    <x v="0"/>
    <s v="https://www.desmogblog.com/competitive-enterprise-institute"/>
    <x v="0"/>
  </r>
  <r>
    <n v="990"/>
    <s v="Charles G. Koch Charitable Foundation_Hualde20163060"/>
    <x v="0"/>
    <s v="Hualde"/>
    <x v="1401"/>
    <n v="3060"/>
    <x v="28"/>
    <x v="2"/>
    <s v="Individual/Scholarship(?)"/>
    <n v="741"/>
    <x v="1"/>
    <x v="0"/>
    <x v="0"/>
    <s v=""/>
    <x v="1"/>
  </r>
  <r>
    <n v="990"/>
    <s v="Charles G. Koch Charitable Foundation_Carrier20162835"/>
    <x v="0"/>
    <s v="Carrier"/>
    <x v="1402"/>
    <n v="2835"/>
    <x v="28"/>
    <x v="2"/>
    <s v="Individual/Scholarship(?)"/>
    <n v="742"/>
    <x v="1"/>
    <x v="0"/>
    <x v="0"/>
    <s v=""/>
    <x v="1"/>
  </r>
  <r>
    <n v="990"/>
    <s v="Charles G. Koch Charitable Foundation_Center for International Policy201645000"/>
    <x v="0"/>
    <s v="Center for International Policy"/>
    <x v="1403"/>
    <n v="45000"/>
    <x v="28"/>
    <x v="2"/>
    <m/>
    <n v="743"/>
    <x v="0"/>
    <x v="0"/>
    <x v="0"/>
    <s v="https://www.sourcewatch.org/index.php/Center_for_International_Policy"/>
    <x v="2"/>
  </r>
  <r>
    <n v="990"/>
    <s v="Charles G. Koch Charitable Foundation_Linett20163060"/>
    <x v="0"/>
    <s v="Linett"/>
    <x v="1404"/>
    <n v="3060"/>
    <x v="28"/>
    <x v="2"/>
    <s v="Individual/Scholarship(?)"/>
    <n v="744"/>
    <x v="1"/>
    <x v="0"/>
    <x v="0"/>
    <s v=""/>
    <x v="1"/>
  </r>
  <r>
    <n v="990"/>
    <s v="Charles G. Koch Charitable Foundation_James Madison Institute2016226000"/>
    <x v="0"/>
    <s v="James Madison Institute"/>
    <x v="157"/>
    <n v="226000"/>
    <x v="28"/>
    <x v="2"/>
    <m/>
    <n v="745"/>
    <x v="0"/>
    <x v="0"/>
    <x v="0"/>
    <s v="https://www.desmogblog.com/james-madison-institute"/>
    <x v="0"/>
  </r>
  <r>
    <n v="990"/>
    <s v="Charles G. Koch Charitable Foundation_Ramapo College Foundation201627000"/>
    <x v="0"/>
    <s v="Ramapo College Foundation"/>
    <x v="414"/>
    <n v="27000"/>
    <x v="28"/>
    <x v="2"/>
    <m/>
    <n v="746"/>
    <x v="0"/>
    <x v="1"/>
    <x v="0"/>
    <s v=""/>
    <x v="1"/>
  </r>
  <r>
    <n v="990"/>
    <s v="Charles G. Koch Charitable Foundation_Encounter for Education and Culture201675000"/>
    <x v="0"/>
    <s v="Encounter for Education and Culture"/>
    <x v="106"/>
    <n v="75000"/>
    <x v="28"/>
    <x v="2"/>
    <m/>
    <n v="747"/>
    <x v="0"/>
    <x v="0"/>
    <x v="0"/>
    <s v="http://www.sourcewatch.org/index.php/Encounter_for_Culture_and_Education"/>
    <x v="2"/>
  </r>
  <r>
    <n v="990"/>
    <s v="Charles G. Koch Charitable Foundation_Dahl20162835"/>
    <x v="0"/>
    <s v="Dahl"/>
    <x v="1405"/>
    <n v="2835"/>
    <x v="28"/>
    <x v="2"/>
    <s v="Individual/Scholarship(?)"/>
    <n v="748"/>
    <x v="1"/>
    <x v="0"/>
    <x v="0"/>
    <s v=""/>
    <x v="1"/>
  </r>
  <r>
    <n v="990"/>
    <s v="Charles G. Koch Charitable Foundation_Alden20163060"/>
    <x v="0"/>
    <s v="Alden"/>
    <x v="1406"/>
    <n v="3060"/>
    <x v="28"/>
    <x v="2"/>
    <s v="Individual/Scholarship(?)"/>
    <n v="749"/>
    <x v="1"/>
    <x v="0"/>
    <x v="0"/>
    <s v=""/>
    <x v="1"/>
  </r>
  <r>
    <n v="990"/>
    <s v="Charles G. Koch Charitable Foundation_Dorhout20164253"/>
    <x v="0"/>
    <s v="Dorhout"/>
    <x v="1407"/>
    <n v="4253"/>
    <x v="28"/>
    <x v="2"/>
    <s v="Individual/Scholarship(?)"/>
    <n v="750"/>
    <x v="1"/>
    <x v="0"/>
    <x v="0"/>
    <s v=""/>
    <x v="1"/>
  </r>
  <r>
    <n v="990"/>
    <s v="Charles G. Koch Charitable Foundation_Carmichael20165135"/>
    <x v="0"/>
    <s v="Carmichael"/>
    <x v="1408"/>
    <n v="5135"/>
    <x v="28"/>
    <x v="2"/>
    <s v="Individual/Scholarship(?)"/>
    <n v="751"/>
    <x v="1"/>
    <x v="0"/>
    <x v="0"/>
    <s v=""/>
    <x v="1"/>
  </r>
  <r>
    <n v="990"/>
    <s v="Charles G. Koch Charitable Foundation_Grund20163060"/>
    <x v="0"/>
    <s v="Grund"/>
    <x v="1409"/>
    <n v="3060"/>
    <x v="28"/>
    <x v="2"/>
    <s v="Individual/Scholarship(?)"/>
    <n v="752"/>
    <x v="1"/>
    <x v="0"/>
    <x v="0"/>
    <s v=""/>
    <x v="1"/>
  </r>
  <r>
    <n v="990"/>
    <s v="Charles G. Koch Charitable Foundation_Danielson20165135"/>
    <x v="0"/>
    <s v="Danielson"/>
    <x v="1410"/>
    <n v="5135"/>
    <x v="28"/>
    <x v="2"/>
    <s v="Individual/Scholarship(?)"/>
    <n v="753"/>
    <x v="1"/>
    <x v="0"/>
    <x v="0"/>
    <s v=""/>
    <x v="1"/>
  </r>
  <r>
    <n v="990"/>
    <s v="Charles G. Koch Charitable Foundation_Mittermeier20162835"/>
    <x v="0"/>
    <s v="Mittermeier"/>
    <x v="1411"/>
    <n v="2835"/>
    <x v="28"/>
    <x v="2"/>
    <s v="Individual/Scholarship(?)"/>
    <n v="754"/>
    <x v="1"/>
    <x v="0"/>
    <x v="0"/>
    <s v=""/>
    <x v="1"/>
  </r>
  <r>
    <n v="990"/>
    <s v="Charles G. Koch Charitable Foundation_Rienzi20163081"/>
    <x v="0"/>
    <s v="Rienzi"/>
    <x v="1412"/>
    <n v="3081"/>
    <x v="28"/>
    <x v="2"/>
    <s v="Individual/Scholarship(?)"/>
    <n v="755"/>
    <x v="1"/>
    <x v="0"/>
    <x v="0"/>
    <s v=""/>
    <x v="1"/>
  </r>
  <r>
    <n v="990"/>
    <s v="Charles G. Koch Charitable Foundation_Downey20162835"/>
    <x v="0"/>
    <s v="Downey"/>
    <x v="1413"/>
    <n v="2835"/>
    <x v="28"/>
    <x v="2"/>
    <s v="Individual/Scholarship(?)"/>
    <n v="756"/>
    <x v="1"/>
    <x v="0"/>
    <x v="0"/>
    <s v=""/>
    <x v="1"/>
  </r>
  <r>
    <n v="990"/>
    <s v="Charles G. Koch Charitable Foundation_Johns Hopkins University Institute for Applied Economics, Global Health, and the Study of Business Enterprise201610000"/>
    <x v="0"/>
    <s v="Johns Hopkins University Institute for Applied Economics, Global Health, and the Study of Business Enterprise"/>
    <x v="347"/>
    <n v="10000"/>
    <x v="28"/>
    <x v="2"/>
    <s v="&quot;JHI for Applied Economics Global Health and the Stud&quot;"/>
    <n v="757"/>
    <x v="0"/>
    <x v="1"/>
    <x v="0"/>
    <s v=""/>
    <x v="1"/>
  </r>
  <r>
    <n v="990"/>
    <s v="Charles G. Koch Charitable Foundation_Haney2016540"/>
    <x v="0"/>
    <s v="Haney"/>
    <x v="1414"/>
    <n v="540"/>
    <x v="28"/>
    <x v="2"/>
    <s v="Individual/Scholarship(?)"/>
    <n v="758"/>
    <x v="1"/>
    <x v="0"/>
    <x v="0"/>
    <s v=""/>
    <x v="1"/>
  </r>
  <r>
    <n v="990"/>
    <s v="Charles G. Koch Charitable Foundation_Ayn Rand Institute (ARI)2016174500"/>
    <x v="0"/>
    <s v="Ayn Rand Institute (ARI)"/>
    <x v="517"/>
    <n v="174500"/>
    <x v="28"/>
    <x v="2"/>
    <m/>
    <n v="759"/>
    <x v="0"/>
    <x v="0"/>
    <x v="0"/>
    <s v="https://www.desmogblog.com/ayn-rand-institute"/>
    <x v="0"/>
  </r>
  <r>
    <n v="990"/>
    <s v="Charles G. Koch Charitable Foundation_Schwartz20165135"/>
    <x v="0"/>
    <s v="Schwartz"/>
    <x v="1221"/>
    <n v="5135"/>
    <x v="28"/>
    <x v="2"/>
    <s v="Individual/Scholarship(?)"/>
    <n v="760"/>
    <x v="1"/>
    <x v="0"/>
    <x v="0"/>
    <s v=""/>
    <x v="1"/>
  </r>
  <r>
    <n v="990"/>
    <s v="Charles G. Koch Charitable Foundation_Ecclesia College20166600"/>
    <x v="0"/>
    <s v="Ecclesia College"/>
    <x v="1415"/>
    <n v="6600"/>
    <x v="28"/>
    <x v="2"/>
    <m/>
    <n v="761"/>
    <x v="0"/>
    <x v="1"/>
    <x v="0"/>
    <s v=""/>
    <x v="1"/>
  </r>
  <r>
    <n v="990"/>
    <s v="Charles G. Koch Charitable Foundation_University of Tennessee - Knoxville201612850"/>
    <x v="0"/>
    <s v="University of Tennessee - Knoxville"/>
    <x v="434"/>
    <n v="12850"/>
    <x v="28"/>
    <x v="2"/>
    <m/>
    <n v="762"/>
    <x v="0"/>
    <x v="1"/>
    <x v="0"/>
    <s v=""/>
    <x v="1"/>
  </r>
  <r>
    <n v="990"/>
    <s v="Charles G. Koch Charitable Foundation_Deese20164005"/>
    <x v="0"/>
    <s v="Deese"/>
    <x v="1416"/>
    <n v="4005"/>
    <x v="28"/>
    <x v="2"/>
    <s v="Individual/Scholarship(?)"/>
    <n v="763"/>
    <x v="1"/>
    <x v="0"/>
    <x v="0"/>
    <s v=""/>
    <x v="1"/>
  </r>
  <r>
    <n v="990"/>
    <s v="Charles G. Koch Charitable Foundation_University of Texas - San Antonio201647000"/>
    <x v="0"/>
    <s v="University of Texas - San Antonio"/>
    <x v="139"/>
    <n v="47000"/>
    <x v="28"/>
    <x v="2"/>
    <m/>
    <n v="764"/>
    <x v="0"/>
    <x v="1"/>
    <x v="0"/>
    <s v=""/>
    <x v="1"/>
  </r>
  <r>
    <n v="990"/>
    <s v="Charles G. Koch Charitable Foundation_Core Knowledge Foundation2016270000"/>
    <x v="0"/>
    <s v="Core Knowledge Foundation"/>
    <x v="1417"/>
    <n v="270000"/>
    <x v="28"/>
    <x v="2"/>
    <m/>
    <n v="765"/>
    <x v="0"/>
    <x v="0"/>
    <x v="0"/>
    <s v="https://www.sourcewatch.org/index.php/Core_Knowledge_Foundation"/>
    <x v="2"/>
  </r>
  <r>
    <n v="990"/>
    <s v="Charles G. Koch Charitable Foundation_Carthage College20168500"/>
    <x v="0"/>
    <s v="Carthage College"/>
    <x v="343"/>
    <n v="8500"/>
    <x v="28"/>
    <x v="2"/>
    <m/>
    <n v="766"/>
    <x v="0"/>
    <x v="1"/>
    <x v="0"/>
    <s v=""/>
    <x v="1"/>
  </r>
  <r>
    <n v="990"/>
    <s v="Charles G. Koch Charitable Foundation_Beeson20165135"/>
    <x v="0"/>
    <s v="Beeson"/>
    <x v="1418"/>
    <n v="5135"/>
    <x v="28"/>
    <x v="2"/>
    <s v="Individual/Scholarship(?)"/>
    <n v="767"/>
    <x v="1"/>
    <x v="0"/>
    <x v="0"/>
    <s v=""/>
    <x v="1"/>
  </r>
  <r>
    <n v="990"/>
    <s v="Charles G. Koch Charitable Foundation_Virginia Tech201612000"/>
    <x v="0"/>
    <s v="Virginia Tech"/>
    <x v="504"/>
    <n v="12000"/>
    <x v="28"/>
    <x v="2"/>
    <m/>
    <n v="768"/>
    <x v="0"/>
    <x v="1"/>
    <x v="0"/>
    <s v=""/>
    <x v="1"/>
  </r>
  <r>
    <n v="990"/>
    <s v="Charles G. Koch Charitable Foundation_Hammond20162632"/>
    <x v="0"/>
    <s v="Hammond"/>
    <x v="1419"/>
    <n v="2632"/>
    <x v="28"/>
    <x v="2"/>
    <s v="Individual/Scholarship(?)"/>
    <n v="769"/>
    <x v="1"/>
    <x v="0"/>
    <x v="0"/>
    <s v=""/>
    <x v="1"/>
  </r>
  <r>
    <n v="990"/>
    <s v="Charles G. Koch Charitable Foundation_University of Maryland College Park Foundation2016353000"/>
    <x v="0"/>
    <s v="University of Maryland College Park Foundation"/>
    <x v="368"/>
    <n v="353000"/>
    <x v="28"/>
    <x v="2"/>
    <m/>
    <n v="770"/>
    <x v="0"/>
    <x v="1"/>
    <x v="0"/>
    <s v=""/>
    <x v="1"/>
  </r>
  <r>
    <n v="990"/>
    <s v="Charles G. Koch Charitable Foundation_Agora Institute for Civic Virtue &amp; The Common Good201620555"/>
    <x v="0"/>
    <s v="Agora Institute for Civic Virtue &amp; The Common Good"/>
    <x v="452"/>
    <n v="20555"/>
    <x v="28"/>
    <x v="2"/>
    <m/>
    <n v="771"/>
    <x v="0"/>
    <x v="0"/>
    <x v="0"/>
    <s v=""/>
    <x v="1"/>
  </r>
  <r>
    <n v="990"/>
    <s v="Charles G. Koch Charitable Foundation_Talent Market201650000"/>
    <x v="0"/>
    <s v="Talent Market"/>
    <x v="1420"/>
    <n v="50000"/>
    <x v="28"/>
    <x v="2"/>
    <m/>
    <n v="772"/>
    <x v="0"/>
    <x v="0"/>
    <x v="0"/>
    <s v="https://www.desmogblog.com/talent-market"/>
    <x v="0"/>
  </r>
  <r>
    <n v="990"/>
    <s v="Charles G. Koch Charitable Foundation_St Edwards University201611150"/>
    <x v="0"/>
    <s v="St Edwards University"/>
    <x v="362"/>
    <n v="11150"/>
    <x v="28"/>
    <x v="2"/>
    <m/>
    <n v="773"/>
    <x v="0"/>
    <x v="1"/>
    <x v="0"/>
    <s v=""/>
    <x v="1"/>
  </r>
  <r>
    <n v="990"/>
    <s v="Charles G. Koch Charitable Foundation_Ruper20168784"/>
    <x v="0"/>
    <s v="Ruper"/>
    <x v="1421"/>
    <n v="8784"/>
    <x v="28"/>
    <x v="2"/>
    <s v="Individual/Scholarship(?)"/>
    <n v="774"/>
    <x v="1"/>
    <x v="0"/>
    <x v="0"/>
    <s v=""/>
    <x v="1"/>
  </r>
  <r>
    <n v="990"/>
    <s v="Charles G. Koch Charitable Foundation_The College of New Jersey201626000"/>
    <x v="0"/>
    <s v="The College of New Jersey"/>
    <x v="364"/>
    <n v="26000"/>
    <x v="28"/>
    <x v="2"/>
    <m/>
    <n v="775"/>
    <x v="0"/>
    <x v="1"/>
    <x v="0"/>
    <s v=""/>
    <x v="1"/>
  </r>
  <r>
    <n v="990"/>
    <s v="Charles G. Koch Charitable Foundation_CO2 Coalition20169126"/>
    <x v="0"/>
    <s v="CO2 Coalition"/>
    <x v="1422"/>
    <n v="9126"/>
    <x v="28"/>
    <x v="2"/>
    <m/>
    <n v="776"/>
    <x v="0"/>
    <x v="0"/>
    <x v="0"/>
    <s v="https://www.desmogblog.com/co2-coalition"/>
    <x v="0"/>
  </r>
  <r>
    <n v="990"/>
    <s v="Charles G. Koch Charitable Foundation_Grimes20162133"/>
    <x v="0"/>
    <s v="Grimes"/>
    <x v="1423"/>
    <n v="2133"/>
    <x v="28"/>
    <x v="2"/>
    <s v="Individual/Scholarship(?)"/>
    <n v="777"/>
    <x v="1"/>
    <x v="0"/>
    <x v="0"/>
    <s v=""/>
    <x v="1"/>
  </r>
  <r>
    <n v="990"/>
    <s v="Charles G. Koch Charitable Foundation_Walker20163060"/>
    <x v="0"/>
    <s v="Walker"/>
    <x v="1267"/>
    <n v="3060"/>
    <x v="28"/>
    <x v="2"/>
    <s v="Individual/Scholarship(?)"/>
    <n v="778"/>
    <x v="1"/>
    <x v="0"/>
    <x v="0"/>
    <s v=""/>
    <x v="1"/>
  </r>
  <r>
    <n v="990"/>
    <s v="Charles G. Koch Charitable Foundation_Committee For A Constructive Tomorrow (CFACT)20168500"/>
    <x v="0"/>
    <s v="Committee For A Constructive Tomorrow (CFACT)"/>
    <x v="589"/>
    <n v="8500"/>
    <x v="28"/>
    <x v="2"/>
    <m/>
    <n v="779"/>
    <x v="0"/>
    <x v="0"/>
    <x v="0"/>
    <s v="https://www.desmogblog.com/committee-constructive-tomorrow"/>
    <x v="0"/>
  </r>
  <r>
    <n v="990"/>
    <s v="Charles G. Koch Charitable Foundation_Trossbach20164005"/>
    <x v="0"/>
    <s v="Trossbach"/>
    <x v="1424"/>
    <n v="4005"/>
    <x v="28"/>
    <x v="2"/>
    <s v="Individual/Scholarship(?)"/>
    <n v="780"/>
    <x v="1"/>
    <x v="0"/>
    <x v="0"/>
    <s v=""/>
    <x v="1"/>
  </r>
  <r>
    <n v="990"/>
    <s v="Charles G. Koch Charitable Foundation_Dwinell20162835"/>
    <x v="0"/>
    <s v="Dwinell"/>
    <x v="1425"/>
    <n v="2835"/>
    <x v="28"/>
    <x v="2"/>
    <s v="Individual/Scholarship(?)"/>
    <n v="781"/>
    <x v="1"/>
    <x v="0"/>
    <x v="0"/>
    <s v=""/>
    <x v="1"/>
  </r>
  <r>
    <n v="990"/>
    <s v="Charles G. Koch Charitable Foundation_Lindenwood University2016565400"/>
    <x v="0"/>
    <s v="Lindenwood University"/>
    <x v="275"/>
    <n v="565400"/>
    <x v="28"/>
    <x v="2"/>
    <m/>
    <n v="782"/>
    <x v="0"/>
    <x v="1"/>
    <x v="0"/>
    <s v=""/>
    <x v="1"/>
  </r>
  <r>
    <n v="990"/>
    <s v="Charles G. Koch Charitable Foundation_Christy20161103"/>
    <x v="0"/>
    <s v="Christy"/>
    <x v="1426"/>
    <n v="1103"/>
    <x v="28"/>
    <x v="2"/>
    <s v="Individual/Scholarship(?)"/>
    <n v="783"/>
    <x v="1"/>
    <x v="0"/>
    <x v="0"/>
    <s v=""/>
    <x v="1"/>
  </r>
  <r>
    <n v="990"/>
    <s v="Charles G. Koch Charitable Foundation_Makrush20164800"/>
    <x v="0"/>
    <s v="Makrush"/>
    <x v="1427"/>
    <n v="4800"/>
    <x v="28"/>
    <x v="2"/>
    <s v="Individual/Scholarship(?)"/>
    <n v="784"/>
    <x v="1"/>
    <x v="0"/>
    <x v="0"/>
    <s v=""/>
    <x v="1"/>
  </r>
  <r>
    <n v="990"/>
    <s v="Charles G. Koch Charitable Foundation_Hill20165418"/>
    <x v="0"/>
    <s v="Hill"/>
    <x v="1428"/>
    <n v="5418"/>
    <x v="28"/>
    <x v="2"/>
    <s v="Individual/Scholarship(?)"/>
    <n v="785"/>
    <x v="1"/>
    <x v="0"/>
    <x v="0"/>
    <s v=""/>
    <x v="1"/>
  </r>
  <r>
    <n v="990"/>
    <s v="Charles G. Koch Charitable Foundation_Ball State University2016239250"/>
    <x v="0"/>
    <s v="Ball State University"/>
    <x v="199"/>
    <n v="239250"/>
    <x v="28"/>
    <x v="2"/>
    <m/>
    <n v="786"/>
    <x v="0"/>
    <x v="1"/>
    <x v="0"/>
    <s v=""/>
    <x v="1"/>
  </r>
  <r>
    <n v="990"/>
    <s v="Charles G. Koch Charitable Foundation_Nguyen20165387"/>
    <x v="0"/>
    <s v="Nguyen"/>
    <x v="1429"/>
    <n v="5387"/>
    <x v="28"/>
    <x v="2"/>
    <s v="Individual/Scholarship(?)"/>
    <n v="787"/>
    <x v="1"/>
    <x v="0"/>
    <x v="0"/>
    <s v=""/>
    <x v="1"/>
  </r>
  <r>
    <n v="990"/>
    <s v="Charles G. Koch Charitable Foundation_Green20163060"/>
    <x v="0"/>
    <s v="Green"/>
    <x v="1186"/>
    <n v="3060"/>
    <x v="28"/>
    <x v="2"/>
    <s v="Individual/Scholarship(?)"/>
    <n v="788"/>
    <x v="1"/>
    <x v="0"/>
    <x v="0"/>
    <s v=""/>
    <x v="1"/>
  </r>
  <r>
    <n v="990"/>
    <s v="Charles G. Koch Charitable Foundation_Dacey20164005"/>
    <x v="0"/>
    <s v="Dacey"/>
    <x v="1430"/>
    <n v="4005"/>
    <x v="28"/>
    <x v="2"/>
    <s v="Individual/Scholarship(?)"/>
    <n v="789"/>
    <x v="1"/>
    <x v="0"/>
    <x v="0"/>
    <s v=""/>
    <x v="1"/>
  </r>
  <r>
    <n v="990"/>
    <s v="Charles G. Koch Charitable Foundation_Machold20162835"/>
    <x v="0"/>
    <s v="Machold"/>
    <x v="1431"/>
    <n v="2835"/>
    <x v="28"/>
    <x v="2"/>
    <s v="Individual/Scholarship(?)"/>
    <n v="790"/>
    <x v="1"/>
    <x v="0"/>
    <x v="0"/>
    <s v=""/>
    <x v="1"/>
  </r>
  <r>
    <n v="990"/>
    <s v="Charles G. Koch Charitable Foundation_1889 Institute2016364000"/>
    <x v="0"/>
    <s v="1889 Institute"/>
    <x v="510"/>
    <n v="364000"/>
    <x v="28"/>
    <x v="2"/>
    <m/>
    <n v="791"/>
    <x v="0"/>
    <x v="0"/>
    <x v="0"/>
    <s v="https://www.sourcewatch.org/index.php/1889_Institute"/>
    <x v="2"/>
  </r>
  <r>
    <n v="990"/>
    <s v="Charles G. Koch Charitable Foundation_Bethel College20165500"/>
    <x v="0"/>
    <s v="Bethel College"/>
    <x v="202"/>
    <n v="5500"/>
    <x v="28"/>
    <x v="2"/>
    <m/>
    <n v="792"/>
    <x v="0"/>
    <x v="1"/>
    <x v="0"/>
    <s v=""/>
    <x v="1"/>
  </r>
  <r>
    <n v="990"/>
    <s v="Charles G. Koch Charitable Foundation_Jorgenson20165355"/>
    <x v="0"/>
    <s v="Jorgenson"/>
    <x v="1432"/>
    <n v="5355"/>
    <x v="28"/>
    <x v="2"/>
    <s v="Individual/Scholarship(?)"/>
    <n v="793"/>
    <x v="1"/>
    <x v="0"/>
    <x v="0"/>
    <s v=""/>
    <x v="1"/>
  </r>
  <r>
    <n v="990"/>
    <s v="Charles G. Koch Charitable Foundation_The King's College201631800"/>
    <x v="0"/>
    <s v="The King's College"/>
    <x v="179"/>
    <n v="31800"/>
    <x v="28"/>
    <x v="2"/>
    <m/>
    <n v="794"/>
    <x v="0"/>
    <x v="1"/>
    <x v="0"/>
    <s v=""/>
    <x v="1"/>
  </r>
  <r>
    <n v="990"/>
    <s v="Charles G. Koch Charitable Foundation_Parsons20162835"/>
    <x v="0"/>
    <s v="Parsons"/>
    <x v="1433"/>
    <n v="2835"/>
    <x v="28"/>
    <x v="2"/>
    <s v="Individual/Scholarship(?)"/>
    <n v="795"/>
    <x v="1"/>
    <x v="0"/>
    <x v="0"/>
    <s v=""/>
    <x v="1"/>
  </r>
  <r>
    <n v="990"/>
    <s v="Charles G. Koch Charitable Foundation_Ashland University201641500"/>
    <x v="0"/>
    <s v="Ashland University"/>
    <x v="198"/>
    <n v="41500"/>
    <x v="28"/>
    <x v="2"/>
    <m/>
    <n v="796"/>
    <x v="0"/>
    <x v="1"/>
    <x v="0"/>
    <s v=""/>
    <x v="1"/>
  </r>
  <r>
    <n v="990"/>
    <s v="Charles G. Koch Charitable Foundation_LSU Foundation201697000"/>
    <x v="0"/>
    <s v="LSU Foundation"/>
    <x v="276"/>
    <n v="97000"/>
    <x v="28"/>
    <x v="2"/>
    <m/>
    <n v="797"/>
    <x v="0"/>
    <x v="1"/>
    <x v="0"/>
    <s v=""/>
    <x v="1"/>
  </r>
  <r>
    <n v="990"/>
    <s v="Charles G. Koch Charitable Foundation_Tax Foundation2016270000"/>
    <x v="0"/>
    <s v="Tax Foundation"/>
    <x v="119"/>
    <n v="270000"/>
    <x v="28"/>
    <x v="2"/>
    <m/>
    <n v="798"/>
    <x v="0"/>
    <x v="0"/>
    <x v="0"/>
    <s v="http://www.sourcewatch.org/index.php/Tax_Foundation"/>
    <x v="2"/>
  </r>
  <r>
    <n v="990"/>
    <s v="Charles G. Koch Charitable Foundation_Reed20162835"/>
    <x v="0"/>
    <s v="Reed"/>
    <x v="1316"/>
    <n v="2835"/>
    <x v="28"/>
    <x v="2"/>
    <s v="Individual/Scholarship(?)"/>
    <n v="799"/>
    <x v="1"/>
    <x v="0"/>
    <x v="0"/>
    <s v=""/>
    <x v="1"/>
  </r>
  <r>
    <n v="990"/>
    <s v="Charles G. Koch Charitable Foundation_Freedom Trust2016149500"/>
    <x v="0"/>
    <s v="Freedom Trust"/>
    <x v="537"/>
    <n v="149500"/>
    <x v="28"/>
    <x v="2"/>
    <s v="fr"/>
    <n v="800"/>
    <x v="0"/>
    <x v="0"/>
    <x v="0"/>
    <s v=""/>
    <x v="1"/>
  </r>
  <r>
    <n v="990"/>
    <s v="Charles G. Koch Charitable Foundation_Harris20169360"/>
    <x v="0"/>
    <s v="Harris"/>
    <x v="1434"/>
    <n v="9360"/>
    <x v="28"/>
    <x v="2"/>
    <s v="Individual/Scholarship(?)"/>
    <n v="801"/>
    <x v="1"/>
    <x v="0"/>
    <x v="0"/>
    <s v=""/>
    <x v="1"/>
  </r>
  <r>
    <n v="990"/>
    <s v="Charles G. Koch Charitable Foundation_Independent Institute201625000"/>
    <x v="0"/>
    <s v="Independent Institute"/>
    <x v="1435"/>
    <n v="25000"/>
    <x v="28"/>
    <x v="2"/>
    <m/>
    <n v="802"/>
    <x v="0"/>
    <x v="0"/>
    <x v="0"/>
    <s v="https://www.desmogblog.com/independent-institute"/>
    <x v="0"/>
  </r>
  <r>
    <n v="990"/>
    <s v="Charles G. Koch Charitable Foundation_Beloit College20167000"/>
    <x v="0"/>
    <s v="Beloit College"/>
    <x v="152"/>
    <n v="7000"/>
    <x v="28"/>
    <x v="2"/>
    <m/>
    <n v="803"/>
    <x v="0"/>
    <x v="1"/>
    <x v="0"/>
    <s v=""/>
    <x v="1"/>
  </r>
  <r>
    <n v="990"/>
    <s v="Charles G. Koch Charitable Foundation_Sam Houston State University20165000"/>
    <x v="0"/>
    <s v="Sam Houston State University"/>
    <x v="566"/>
    <n v="5000"/>
    <x v="28"/>
    <x v="2"/>
    <m/>
    <n v="804"/>
    <x v="0"/>
    <x v="1"/>
    <x v="0"/>
    <s v=""/>
    <x v="1"/>
  </r>
  <r>
    <n v="990"/>
    <s v="Charles G. Koch Charitable Foundation_University of Alaska - Fairbanks201615800"/>
    <x v="0"/>
    <s v="University of Alaska - Fairbanks"/>
    <x v="192"/>
    <n v="15800"/>
    <x v="28"/>
    <x v="2"/>
    <m/>
    <n v="805"/>
    <x v="0"/>
    <x v="1"/>
    <x v="0"/>
    <s v=""/>
    <x v="1"/>
  </r>
  <r>
    <n v="990"/>
    <s v="Charles G. Koch Charitable Foundation_ASU Foundation for a New American University20165000"/>
    <x v="0"/>
    <s v="ASU Foundation for a New American University"/>
    <x v="514"/>
    <n v="5000"/>
    <x v="28"/>
    <x v="2"/>
    <m/>
    <n v="806"/>
    <x v="0"/>
    <x v="1"/>
    <x v="0"/>
    <s v=""/>
    <x v="1"/>
  </r>
  <r>
    <n v="990"/>
    <s v="Charles G. Koch Charitable Foundation_Stevens20167749"/>
    <x v="0"/>
    <s v="Stevens"/>
    <x v="1436"/>
    <n v="7749"/>
    <x v="28"/>
    <x v="2"/>
    <s v="Individual/Scholarship(?)"/>
    <n v="807"/>
    <x v="1"/>
    <x v="0"/>
    <x v="0"/>
    <s v=""/>
    <x v="1"/>
  </r>
  <r>
    <n v="990"/>
    <s v="Charles G. Koch Charitable Foundation_Markovitch20163060"/>
    <x v="0"/>
    <s v="Markovitch"/>
    <x v="1437"/>
    <n v="3060"/>
    <x v="28"/>
    <x v="2"/>
    <s v="Individual/Scholarship(?)"/>
    <n v="808"/>
    <x v="1"/>
    <x v="0"/>
    <x v="0"/>
    <s v=""/>
    <x v="1"/>
  </r>
  <r>
    <n v="990"/>
    <s v="Charles G. Koch Charitable Foundation_James Wilson Institute20167500"/>
    <x v="0"/>
    <s v="James Wilson Institute"/>
    <x v="546"/>
    <n v="7500"/>
    <x v="28"/>
    <x v="2"/>
    <m/>
    <n v="809"/>
    <x v="0"/>
    <x v="0"/>
    <x v="0"/>
    <s v=""/>
    <x v="1"/>
  </r>
  <r>
    <n v="990"/>
    <s v="Charles G. Koch Charitable Foundation_Scoccimaro20164005"/>
    <x v="0"/>
    <s v="Scoccimaro"/>
    <x v="1438"/>
    <n v="4005"/>
    <x v="28"/>
    <x v="2"/>
    <s v="Individual/Scholarship(?)"/>
    <n v="810"/>
    <x v="1"/>
    <x v="0"/>
    <x v="0"/>
    <s v=""/>
    <x v="1"/>
  </r>
  <r>
    <n v="990"/>
    <s v="Charles G. Koch Charitable Foundation_The University of Massachusetts Amherst20168100"/>
    <x v="0"/>
    <s v="The University of Massachusetts Amherst"/>
    <x v="1439"/>
    <n v="8100"/>
    <x v="28"/>
    <x v="2"/>
    <m/>
    <n v="811"/>
    <x v="0"/>
    <x v="1"/>
    <x v="0"/>
    <s v=""/>
    <x v="1"/>
  </r>
  <r>
    <n v="990"/>
    <s v="Charles G. Koch Charitable Foundation_Americans for Oxford201681500"/>
    <x v="0"/>
    <s v="Americans for Oxford"/>
    <x v="1440"/>
    <n v="81500"/>
    <x v="28"/>
    <x v="2"/>
    <m/>
    <n v="812"/>
    <x v="0"/>
    <x v="1"/>
    <x v="0"/>
    <s v=""/>
    <x v="1"/>
  </r>
  <r>
    <n v="990"/>
    <s v="Charles G. Koch Charitable Foundation_Marshall-Wythe School of Law Foundation201650000"/>
    <x v="0"/>
    <s v="Marshall-Wythe School of Law Foundation"/>
    <x v="1441"/>
    <n v="50000"/>
    <x v="28"/>
    <x v="2"/>
    <m/>
    <n v="813"/>
    <x v="0"/>
    <x v="1"/>
    <x v="0"/>
    <s v=""/>
    <x v="1"/>
  </r>
  <r>
    <n v="990"/>
    <s v="Charles G. Koch Charitable Foundation_Ave Maria University201619000"/>
    <x v="0"/>
    <s v="Ave Maria University"/>
    <x v="516"/>
    <n v="19000"/>
    <x v="28"/>
    <x v="2"/>
    <m/>
    <n v="814"/>
    <x v="0"/>
    <x v="1"/>
    <x v="0"/>
    <s v=""/>
    <x v="1"/>
  </r>
  <r>
    <n v="990"/>
    <s v="Charles G. Koch Charitable Foundation_Kimmel20173825"/>
    <x v="0"/>
    <s v="Kimmel"/>
    <x v="1442"/>
    <n v="3825"/>
    <x v="29"/>
    <x v="2"/>
    <s v="Individual/Scholarship(?)"/>
    <n v="1"/>
    <x v="1"/>
    <x v="0"/>
    <x v="0"/>
    <s v=""/>
    <x v="1"/>
  </r>
  <r>
    <n v="990"/>
    <s v="Charles G. Koch Charitable Foundation_National Council on Teacher Quality201720000"/>
    <x v="0"/>
    <s v="National Council on Teacher Quality"/>
    <x v="1443"/>
    <n v="20000"/>
    <x v="29"/>
    <x v="2"/>
    <m/>
    <n v="2"/>
    <x v="0"/>
    <x v="0"/>
    <x v="0"/>
    <s v="https://www.sourcewatch.org/index.php/National_Council_on_Teacher_Quality"/>
    <x v="2"/>
  </r>
  <r>
    <n v="990"/>
    <s v="Charles G. Koch Charitable Foundation_Woislaw20173150"/>
    <x v="0"/>
    <s v="Woislaw"/>
    <x v="1444"/>
    <n v="3150"/>
    <x v="29"/>
    <x v="2"/>
    <s v="Individual/Scholarship(?)"/>
    <n v="3"/>
    <x v="1"/>
    <x v="0"/>
    <x v="0"/>
    <s v=""/>
    <x v="1"/>
  </r>
  <r>
    <n v="990"/>
    <s v="Charles G. Koch Charitable Foundation_Property and Environment Research Center201790000"/>
    <x v="0"/>
    <s v="Property and Environment Research Center"/>
    <x v="11"/>
    <n v="90000"/>
    <x v="29"/>
    <x v="2"/>
    <m/>
    <n v="4"/>
    <x v="0"/>
    <x v="0"/>
    <x v="0"/>
    <s v="https://www.desmogblog.com/property-and-environment-research-center"/>
    <x v="0"/>
  </r>
  <r>
    <n v="990"/>
    <s v="Charles G. Koch Charitable Foundation_Medina20179936"/>
    <x v="0"/>
    <s v="Medina"/>
    <x v="1445"/>
    <n v="9936"/>
    <x v="29"/>
    <x v="2"/>
    <s v="Individual/Scholarship(?)"/>
    <n v="5"/>
    <x v="1"/>
    <x v="0"/>
    <x v="0"/>
    <s v=""/>
    <x v="1"/>
  </r>
  <r>
    <n v="990"/>
    <s v="Charles G. Koch Charitable Foundation_Moses20175229"/>
    <x v="0"/>
    <s v="Moses"/>
    <x v="1119"/>
    <n v="5229"/>
    <x v="29"/>
    <x v="2"/>
    <s v="Individual/Scholarship(?)"/>
    <n v="6"/>
    <x v="1"/>
    <x v="0"/>
    <x v="0"/>
    <s v=""/>
    <x v="1"/>
  </r>
  <r>
    <n v="990"/>
    <s v="Charles G. Koch Charitable Foundation_Fund for American Studies201753000"/>
    <x v="0"/>
    <s v="Fund for American Studies"/>
    <x v="116"/>
    <n v="53000"/>
    <x v="29"/>
    <x v="2"/>
    <m/>
    <n v="7"/>
    <x v="0"/>
    <x v="0"/>
    <x v="0"/>
    <s v="https://www.sourcewatch.org/index.php/Fund_for_American_Studies"/>
    <x v="2"/>
  </r>
  <r>
    <n v="990"/>
    <s v="Charles G. Koch Charitable Foundation_Great Hearts America201774000"/>
    <x v="0"/>
    <s v="Great Hearts America"/>
    <x v="1394"/>
    <n v="74000"/>
    <x v="29"/>
    <x v="2"/>
    <m/>
    <n v="8"/>
    <x v="0"/>
    <x v="1"/>
    <x v="0"/>
    <s v=""/>
    <x v="1"/>
  </r>
  <r>
    <n v="990"/>
    <s v="Charles G. Koch Charitable Foundation_Swentkofske20173150"/>
    <x v="0"/>
    <s v="Swentkofske"/>
    <x v="1446"/>
    <n v="3150"/>
    <x v="29"/>
    <x v="2"/>
    <s v="Individual/Scholarship(?)"/>
    <n v="9"/>
    <x v="1"/>
    <x v="0"/>
    <x v="0"/>
    <s v=""/>
    <x v="1"/>
  </r>
  <r>
    <n v="990"/>
    <s v="Charles G. Koch Charitable Foundation_Concordia University - Irvine201710000"/>
    <x v="0"/>
    <s v="Concordia University - Irvine"/>
    <x v="730"/>
    <n v="10000"/>
    <x v="29"/>
    <x v="2"/>
    <m/>
    <n v="10"/>
    <x v="0"/>
    <x v="1"/>
    <x v="0"/>
    <s v=""/>
    <x v="1"/>
  </r>
  <r>
    <n v="990"/>
    <s v="Charles G. Koch Charitable Foundation_Ball State University201747000"/>
    <x v="0"/>
    <s v="Ball State University"/>
    <x v="199"/>
    <n v="47000"/>
    <x v="29"/>
    <x v="2"/>
    <m/>
    <n v="11"/>
    <x v="0"/>
    <x v="1"/>
    <x v="0"/>
    <s v=""/>
    <x v="1"/>
  </r>
  <r>
    <n v="990"/>
    <s v="Charles G. Koch Charitable Foundation_University of Utah20171250000"/>
    <x v="0"/>
    <s v="University of Utah"/>
    <x v="1447"/>
    <n v="1250000"/>
    <x v="29"/>
    <x v="2"/>
    <m/>
    <n v="12"/>
    <x v="0"/>
    <x v="1"/>
    <x v="0"/>
    <s v=""/>
    <x v="1"/>
  </r>
  <r>
    <n v="990"/>
    <s v="Charles G. Koch Charitable Foundation_Aquinas College20172000"/>
    <x v="0"/>
    <s v="Aquinas College"/>
    <x v="1049"/>
    <n v="2000"/>
    <x v="29"/>
    <x v="2"/>
    <m/>
    <n v="13"/>
    <x v="0"/>
    <x v="1"/>
    <x v="0"/>
    <s v=""/>
    <x v="1"/>
  </r>
  <r>
    <n v="990"/>
    <s v="Charles G. Koch Charitable Foundation_Smith20172646"/>
    <x v="0"/>
    <s v="Smith"/>
    <x v="1279"/>
    <n v="2646"/>
    <x v="29"/>
    <x v="2"/>
    <s v="Individual/Scholarship(?)"/>
    <n v="14"/>
    <x v="1"/>
    <x v="0"/>
    <x v="0"/>
    <s v=""/>
    <x v="1"/>
  </r>
  <r>
    <n v="990"/>
    <s v="Charles G. Koch Charitable Foundation_The Foster Russell Family Foundation2017295000"/>
    <x v="0"/>
    <s v="The Foster Russell Family Foundation"/>
    <x v="1448"/>
    <n v="295000"/>
    <x v="29"/>
    <x v="2"/>
    <m/>
    <n v="15"/>
    <x v="0"/>
    <x v="0"/>
    <x v="0"/>
    <s v=""/>
    <x v="1"/>
  </r>
  <r>
    <n v="990"/>
    <s v="Charles G. Koch Charitable Foundation_Liberty International20177500"/>
    <x v="0"/>
    <s v="Liberty International"/>
    <x v="1449"/>
    <n v="7500"/>
    <x v="29"/>
    <x v="2"/>
    <m/>
    <n v="16"/>
    <x v="0"/>
    <x v="0"/>
    <x v="0"/>
    <s v="https://www.sourcewatch.org/index.php/Liberty_International_plc"/>
    <x v="2"/>
  </r>
  <r>
    <n v="990"/>
    <s v="Charles G. Koch Charitable Foundation_Foster20174725"/>
    <x v="0"/>
    <s v="Foster"/>
    <x v="1450"/>
    <n v="4725"/>
    <x v="29"/>
    <x v="2"/>
    <s v="Individual/Scholarship(?)"/>
    <n v="17"/>
    <x v="1"/>
    <x v="0"/>
    <x v="0"/>
    <s v=""/>
    <x v="1"/>
  </r>
  <r>
    <n v="990"/>
    <s v="Charles G. Koch Charitable Foundation_Perry20173150"/>
    <x v="0"/>
    <s v="Perry"/>
    <x v="1451"/>
    <n v="3150"/>
    <x v="29"/>
    <x v="2"/>
    <s v="Individual/Scholarship(?)"/>
    <n v="18"/>
    <x v="1"/>
    <x v="0"/>
    <x v="0"/>
    <s v=""/>
    <x v="1"/>
  </r>
  <r>
    <n v="990"/>
    <s v="Charles G. Koch Charitable Foundation_Elterich20173150"/>
    <x v="0"/>
    <s v="Elterich"/>
    <x v="1452"/>
    <n v="3150"/>
    <x v="29"/>
    <x v="2"/>
    <s v="Individual/Scholarship(?)"/>
    <n v="19"/>
    <x v="1"/>
    <x v="0"/>
    <x v="0"/>
    <s v=""/>
    <x v="1"/>
  </r>
  <r>
    <n v="990"/>
    <s v="Charles G. Koch Charitable Foundation_West Texas A&amp;M University201714000"/>
    <x v="0"/>
    <s v="West Texas A&amp;M University"/>
    <x v="241"/>
    <n v="14000"/>
    <x v="29"/>
    <x v="2"/>
    <m/>
    <n v="20"/>
    <x v="0"/>
    <x v="1"/>
    <x v="0"/>
    <s v=""/>
    <x v="1"/>
  </r>
  <r>
    <n v="990"/>
    <s v="Charles G. Koch Charitable Foundation_Malone University20178900"/>
    <x v="0"/>
    <s v="Malone University"/>
    <x v="551"/>
    <n v="8900"/>
    <x v="29"/>
    <x v="2"/>
    <m/>
    <n v="21"/>
    <x v="0"/>
    <x v="1"/>
    <x v="0"/>
    <s v=""/>
    <x v="1"/>
  </r>
  <r>
    <n v="990"/>
    <s v="Charles G. Koch Charitable Foundation_Lueken20173150"/>
    <x v="0"/>
    <s v="Lueken"/>
    <x v="1453"/>
    <n v="3150"/>
    <x v="29"/>
    <x v="2"/>
    <s v="Individual/Scholarship(?)"/>
    <n v="22"/>
    <x v="1"/>
    <x v="0"/>
    <x v="0"/>
    <s v=""/>
    <x v="1"/>
  </r>
  <r>
    <n v="990"/>
    <s v="Charles G. Koch Charitable Foundation_Schreiner20172646"/>
    <x v="0"/>
    <s v="Schreiner"/>
    <x v="1454"/>
    <n v="2646"/>
    <x v="29"/>
    <x v="2"/>
    <s v="Individual/Scholarship(?)"/>
    <n v="23"/>
    <x v="1"/>
    <x v="0"/>
    <x v="0"/>
    <s v=""/>
    <x v="1"/>
  </r>
  <r>
    <n v="990"/>
    <s v="Charles G. Koch Charitable Foundation_University of Michigan201711000"/>
    <x v="0"/>
    <s v="University of Michigan"/>
    <x v="277"/>
    <n v="11000"/>
    <x v="29"/>
    <x v="2"/>
    <m/>
    <n v="24"/>
    <x v="0"/>
    <x v="1"/>
    <x v="0"/>
    <s v=""/>
    <x v="1"/>
  </r>
  <r>
    <n v="990"/>
    <s v="Charles G. Koch Charitable Foundation_Cooper20174914"/>
    <x v="0"/>
    <s v="Cooper"/>
    <x v="1455"/>
    <n v="4914"/>
    <x v="29"/>
    <x v="2"/>
    <s v="Individual/Scholarship(?)"/>
    <n v="25"/>
    <x v="1"/>
    <x v="0"/>
    <x v="0"/>
    <s v=""/>
    <x v="1"/>
  </r>
  <r>
    <n v="990"/>
    <s v="Charles G. Koch Charitable Foundation_Wingate University201735000"/>
    <x v="0"/>
    <s v="Wingate University"/>
    <x v="585"/>
    <n v="35000"/>
    <x v="29"/>
    <x v="2"/>
    <m/>
    <n v="26"/>
    <x v="0"/>
    <x v="1"/>
    <x v="0"/>
    <s v=""/>
    <x v="1"/>
  </r>
  <r>
    <n v="990"/>
    <s v="Charles G. Koch Charitable Foundation_Kumar20175355"/>
    <x v="0"/>
    <s v="Kumar"/>
    <x v="1456"/>
    <n v="5355"/>
    <x v="29"/>
    <x v="2"/>
    <s v="Individual/Scholarship(?)"/>
    <n v="27"/>
    <x v="1"/>
    <x v="0"/>
    <x v="0"/>
    <s v=""/>
    <x v="1"/>
  </r>
  <r>
    <n v="990"/>
    <s v="Charles G. Koch Charitable Foundation_Kristof20173825"/>
    <x v="0"/>
    <s v="Kristof"/>
    <x v="1457"/>
    <n v="3825"/>
    <x v="29"/>
    <x v="2"/>
    <s v="Individual/Scholarship(?)"/>
    <n v="28"/>
    <x v="1"/>
    <x v="0"/>
    <x v="0"/>
    <s v=""/>
    <x v="1"/>
  </r>
  <r>
    <n v="990"/>
    <s v="Charles G. Koch Charitable Foundation_Hutton20175418"/>
    <x v="0"/>
    <s v="Hutton"/>
    <x v="1004"/>
    <n v="5418"/>
    <x v="29"/>
    <x v="2"/>
    <s v="Individual/Scholarship(?)"/>
    <n v="29"/>
    <x v="1"/>
    <x v="0"/>
    <x v="0"/>
    <s v=""/>
    <x v="1"/>
  </r>
  <r>
    <n v="990"/>
    <s v="Charles G. Koch Charitable Foundation_Livengood20173600"/>
    <x v="0"/>
    <s v="Livengood"/>
    <x v="1083"/>
    <n v="3600"/>
    <x v="29"/>
    <x v="2"/>
    <s v="Individual/Scholarship(?)"/>
    <n v="30"/>
    <x v="1"/>
    <x v="0"/>
    <x v="0"/>
    <s v=""/>
    <x v="1"/>
  </r>
  <r>
    <n v="990"/>
    <s v="Charles G. Koch Charitable Foundation_Rider University201744270"/>
    <x v="0"/>
    <s v="Rider University"/>
    <x v="1458"/>
    <n v="44270"/>
    <x v="29"/>
    <x v="2"/>
    <m/>
    <n v="31"/>
    <x v="0"/>
    <x v="1"/>
    <x v="0"/>
    <s v=""/>
    <x v="1"/>
  </r>
  <r>
    <n v="990"/>
    <s v="Charles G. Koch Charitable Foundation_Anderson University20175000"/>
    <x v="0"/>
    <s v="Anderson University"/>
    <x v="1008"/>
    <n v="5000"/>
    <x v="29"/>
    <x v="2"/>
    <m/>
    <n v="32"/>
    <x v="0"/>
    <x v="1"/>
    <x v="0"/>
    <s v=""/>
    <x v="1"/>
  </r>
  <r>
    <n v="990"/>
    <s v="Charles G. Koch Charitable Foundation_Academy of Notre Dame de Namur201718000"/>
    <x v="0"/>
    <s v="Academy of Notre Dame de Namur"/>
    <x v="1459"/>
    <n v="18000"/>
    <x v="29"/>
    <x v="2"/>
    <m/>
    <n v="33"/>
    <x v="0"/>
    <x v="1"/>
    <x v="1"/>
    <s v=""/>
    <x v="1"/>
  </r>
  <r>
    <n v="990"/>
    <s v="Charles G. Koch Charitable Foundation_Kehoe20173150"/>
    <x v="0"/>
    <s v="Kehoe"/>
    <x v="1460"/>
    <n v="3150"/>
    <x v="29"/>
    <x v="2"/>
    <s v="Individual/Scholarship(?)"/>
    <n v="34"/>
    <x v="1"/>
    <x v="0"/>
    <x v="0"/>
    <s v=""/>
    <x v="1"/>
  </r>
  <r>
    <n v="990"/>
    <s v="Charles G. Koch Charitable Foundation_Arms Control Association201774500"/>
    <x v="0"/>
    <s v="Arms Control Association"/>
    <x v="1461"/>
    <n v="74500"/>
    <x v="29"/>
    <x v="2"/>
    <m/>
    <n v="35"/>
    <x v="0"/>
    <x v="0"/>
    <x v="0"/>
    <s v=""/>
    <x v="1"/>
  </r>
  <r>
    <n v="990"/>
    <s v="Charles G. Koch Charitable Foundation_The Public Media Lab2017250000"/>
    <x v="0"/>
    <s v="The Public Media Lab"/>
    <x v="1462"/>
    <n v="250000"/>
    <x v="29"/>
    <x v="2"/>
    <m/>
    <n v="36"/>
    <x v="0"/>
    <x v="0"/>
    <x v="0"/>
    <s v=""/>
    <x v="1"/>
  </r>
  <r>
    <n v="990"/>
    <s v="Charles G. Koch Charitable Foundation_Center for Opportunity Urbanism201720000"/>
    <x v="0"/>
    <s v="Center for Opportunity Urbanism"/>
    <x v="1463"/>
    <n v="20000"/>
    <x v="29"/>
    <x v="2"/>
    <m/>
    <n v="37"/>
    <x v="0"/>
    <x v="0"/>
    <x v="1"/>
    <s v=""/>
    <x v="1"/>
  </r>
  <r>
    <n v="990"/>
    <s v="Charles G. Koch Charitable Foundation_Claremont McKenna College201750000"/>
    <x v="0"/>
    <s v="Claremont McKenna College"/>
    <x v="208"/>
    <n v="50000"/>
    <x v="29"/>
    <x v="2"/>
    <m/>
    <n v="38"/>
    <x v="0"/>
    <x v="1"/>
    <x v="0"/>
    <s v=""/>
    <x v="1"/>
  </r>
  <r>
    <n v="990"/>
    <s v="Charles G. Koch Charitable Foundation_Zhukov20173150"/>
    <x v="0"/>
    <s v="Zhukov"/>
    <x v="1464"/>
    <n v="3150"/>
    <x v="29"/>
    <x v="2"/>
    <s v="Individual/Scholarship(?)"/>
    <n v="39"/>
    <x v="1"/>
    <x v="0"/>
    <x v="0"/>
    <s v=""/>
    <x v="1"/>
  </r>
  <r>
    <n v="990"/>
    <s v="Charles G. Koch Charitable Foundation_Postell20173600"/>
    <x v="0"/>
    <s v="Postell"/>
    <x v="1465"/>
    <n v="3600"/>
    <x v="29"/>
    <x v="2"/>
    <s v="Individual/Scholarship(?)"/>
    <n v="40"/>
    <x v="1"/>
    <x v="0"/>
    <x v="0"/>
    <s v=""/>
    <x v="1"/>
  </r>
  <r>
    <n v="990"/>
    <s v="Charles G. Koch Charitable Foundation_Linley20175229"/>
    <x v="0"/>
    <s v="Linley"/>
    <x v="1055"/>
    <n v="5229"/>
    <x v="29"/>
    <x v="2"/>
    <s v="Individual/Scholarship(?)"/>
    <n v="41"/>
    <x v="1"/>
    <x v="0"/>
    <x v="0"/>
    <s v=""/>
    <x v="1"/>
  </r>
  <r>
    <n v="990"/>
    <s v="Charles G. Koch Charitable Foundation_O'Rourke Jr20173150"/>
    <x v="0"/>
    <s v="O'Rourke Jr"/>
    <x v="1466"/>
    <n v="3150"/>
    <x v="29"/>
    <x v="2"/>
    <s v="Individual/Scholarship(?)"/>
    <n v="42"/>
    <x v="1"/>
    <x v="0"/>
    <x v="0"/>
    <s v=""/>
    <x v="1"/>
  </r>
  <r>
    <n v="990"/>
    <s v="Charles G. Koch Charitable Foundation_Junior Achievement USA2017600050"/>
    <x v="0"/>
    <s v="Junior Achievement USA"/>
    <x v="1467"/>
    <n v="600050"/>
    <x v="29"/>
    <x v="2"/>
    <m/>
    <n v="43"/>
    <x v="0"/>
    <x v="0"/>
    <x v="0"/>
    <s v=""/>
    <x v="1"/>
  </r>
  <r>
    <n v="990"/>
    <s v="Charles G. Koch Charitable Foundation_The Curators of the University of Missouri201710800"/>
    <x v="0"/>
    <s v="The Curators of the University of Missouri"/>
    <x v="574"/>
    <n v="10800"/>
    <x v="29"/>
    <x v="2"/>
    <m/>
    <n v="44"/>
    <x v="0"/>
    <x v="1"/>
    <x v="0"/>
    <s v=""/>
    <x v="1"/>
  </r>
  <r>
    <n v="990"/>
    <s v="Charles G. Koch Charitable Foundation_Engine Research Foundation201712500"/>
    <x v="0"/>
    <s v="Engine Research Foundation"/>
    <x v="1468"/>
    <n v="12500"/>
    <x v="29"/>
    <x v="2"/>
    <m/>
    <n v="45"/>
    <x v="0"/>
    <x v="0"/>
    <x v="0"/>
    <s v=""/>
    <x v="1"/>
  </r>
  <r>
    <n v="990"/>
    <s v="Charles G. Koch Charitable Foundation_Manhattan Institute for Policy Research201715093"/>
    <x v="0"/>
    <s v="Manhattan Institute for Policy Research"/>
    <x v="406"/>
    <n v="15093"/>
    <x v="29"/>
    <x v="2"/>
    <m/>
    <n v="46"/>
    <x v="0"/>
    <x v="0"/>
    <x v="0"/>
    <s v="https://www.desmogblog.com/manhattan-institute-policy-research"/>
    <x v="0"/>
  </r>
  <r>
    <n v="990"/>
    <s v="Charles G. Koch Charitable Foundation_Academy on Capitalism and Limited Government Foundation201790000"/>
    <x v="0"/>
    <s v="Academy on Capitalism and Limited Government Foundation"/>
    <x v="336"/>
    <n v="90000"/>
    <x v="29"/>
    <x v="2"/>
    <m/>
    <n v="47"/>
    <x v="0"/>
    <x v="1"/>
    <x v="0"/>
    <s v=""/>
    <x v="1"/>
  </r>
  <r>
    <n v="990"/>
    <s v="Charles G. Koch Charitable Foundation_Delaware Council on Economic Education201760000"/>
    <x v="0"/>
    <s v="Delaware Council on Economic Education"/>
    <x v="1469"/>
    <n v="60000"/>
    <x v="29"/>
    <x v="2"/>
    <m/>
    <n v="48"/>
    <x v="0"/>
    <x v="0"/>
    <x v="0"/>
    <s v=""/>
    <x v="1"/>
  </r>
  <r>
    <n v="990"/>
    <s v="Charles G. Koch Charitable Foundation_Center for Arms Control and Non-Proliferation201743500"/>
    <x v="0"/>
    <s v="Center for Arms Control and Non-Proliferation"/>
    <x v="1470"/>
    <n v="43500"/>
    <x v="29"/>
    <x v="2"/>
    <m/>
    <n v="49"/>
    <x v="0"/>
    <x v="0"/>
    <x v="0"/>
    <s v=""/>
    <x v="1"/>
  </r>
  <r>
    <n v="990"/>
    <s v="Charles G. Koch Charitable Foundation_Warren20173600"/>
    <x v="0"/>
    <s v="Warren"/>
    <x v="1471"/>
    <n v="3600"/>
    <x v="29"/>
    <x v="2"/>
    <s v="Individual/Scholarship(?)"/>
    <n v="50"/>
    <x v="1"/>
    <x v="0"/>
    <x v="0"/>
    <s v=""/>
    <x v="1"/>
  </r>
  <r>
    <n v="990"/>
    <s v="Charles G. Koch Charitable Foundation_Kim20176111"/>
    <x v="0"/>
    <s v="Kim"/>
    <x v="1374"/>
    <n v="6111"/>
    <x v="29"/>
    <x v="2"/>
    <s v="Individual/Scholarship(?)"/>
    <n v="51"/>
    <x v="1"/>
    <x v="0"/>
    <x v="0"/>
    <s v=""/>
    <x v="1"/>
  </r>
  <r>
    <n v="990"/>
    <s v="Charles G. Koch Charitable Foundation_Saint Louis University20171000"/>
    <x v="0"/>
    <s v="Saint Louis University"/>
    <x v="1472"/>
    <n v="1000"/>
    <x v="29"/>
    <x v="2"/>
    <m/>
    <n v="52"/>
    <x v="0"/>
    <x v="1"/>
    <x v="0"/>
    <s v=""/>
    <x v="1"/>
  </r>
  <r>
    <n v="990"/>
    <s v="Charles G. Koch Charitable Foundation_Walker20175418"/>
    <x v="0"/>
    <s v="Walker"/>
    <x v="1267"/>
    <n v="5418"/>
    <x v="29"/>
    <x v="2"/>
    <s v="Individual/Scholarship(?)"/>
    <n v="53"/>
    <x v="1"/>
    <x v="0"/>
    <x v="0"/>
    <s v=""/>
    <x v="1"/>
  </r>
  <r>
    <n v="990"/>
    <s v="Charles G. Koch Charitable Foundation_Morris20173150"/>
    <x v="0"/>
    <s v="Morris"/>
    <x v="1128"/>
    <n v="3150"/>
    <x v="29"/>
    <x v="2"/>
    <s v="Individual/Scholarship(?)"/>
    <n v="54"/>
    <x v="1"/>
    <x v="0"/>
    <x v="0"/>
    <s v=""/>
    <x v="1"/>
  </r>
  <r>
    <n v="990"/>
    <s v="Charles G. Koch Charitable Foundation_Voorhis20173825"/>
    <x v="0"/>
    <s v="Voorhis"/>
    <x v="1473"/>
    <n v="3825"/>
    <x v="29"/>
    <x v="2"/>
    <s v="Individual/Scholarship(?)"/>
    <n v="55"/>
    <x v="1"/>
    <x v="0"/>
    <x v="0"/>
    <s v=""/>
    <x v="1"/>
  </r>
  <r>
    <n v="990"/>
    <s v="Charles G. Koch Charitable Foundation_Conservative Policy Leadership Institute201710000"/>
    <x v="0"/>
    <s v="Conservative Policy Leadership Institute"/>
    <x v="1474"/>
    <n v="10000"/>
    <x v="29"/>
    <x v="2"/>
    <m/>
    <n v="56"/>
    <x v="0"/>
    <x v="0"/>
    <x v="0"/>
    <s v=""/>
    <x v="1"/>
  </r>
  <r>
    <n v="990"/>
    <s v="Charles G. Koch Charitable Foundation_The Responsiveed Foundation201750000"/>
    <x v="0"/>
    <s v="The Responsiveed Foundation"/>
    <x v="1475"/>
    <n v="50000"/>
    <x v="29"/>
    <x v="2"/>
    <m/>
    <n v="57"/>
    <x v="0"/>
    <x v="1"/>
    <x v="0"/>
    <s v=""/>
    <x v="1"/>
  </r>
  <r>
    <n v="990"/>
    <s v="Charles G. Koch Charitable Foundation_Ferris State University201749300"/>
    <x v="0"/>
    <s v="Ferris State University"/>
    <x v="535"/>
    <n v="49300"/>
    <x v="29"/>
    <x v="2"/>
    <m/>
    <n v="58"/>
    <x v="0"/>
    <x v="1"/>
    <x v="0"/>
    <s v=""/>
    <x v="1"/>
  </r>
  <r>
    <n v="990"/>
    <s v="Charles G. Koch Charitable Foundation_Strumpf20173825"/>
    <x v="0"/>
    <s v="Strumpf"/>
    <x v="1476"/>
    <n v="3825"/>
    <x v="29"/>
    <x v="2"/>
    <s v="Individual/Scholarship(?)"/>
    <n v="59"/>
    <x v="1"/>
    <x v="0"/>
    <x v="0"/>
    <s v=""/>
    <x v="1"/>
  </r>
  <r>
    <n v="990"/>
    <s v="Charles G. Koch Charitable Foundation_Colorado Christian University20177000"/>
    <x v="0"/>
    <s v="Colorado Christian University"/>
    <x v="1088"/>
    <n v="7000"/>
    <x v="29"/>
    <x v="2"/>
    <m/>
    <n v="60"/>
    <x v="0"/>
    <x v="1"/>
    <x v="0"/>
    <s v=""/>
    <x v="1"/>
  </r>
  <r>
    <n v="990"/>
    <s v="Charles G. Koch Charitable Foundation_Enyenihi20173825"/>
    <x v="0"/>
    <s v="Enyenihi"/>
    <x v="1477"/>
    <n v="3825"/>
    <x v="29"/>
    <x v="2"/>
    <s v="Individual/Scholarship(?)"/>
    <n v="61"/>
    <x v="1"/>
    <x v="0"/>
    <x v="0"/>
    <s v=""/>
    <x v="1"/>
  </r>
  <r>
    <n v="990"/>
    <s v="Charles G. Koch Charitable Foundation_Evca Foundation201725000"/>
    <x v="0"/>
    <s v="Evca Foundation"/>
    <x v="1478"/>
    <n v="25000"/>
    <x v="29"/>
    <x v="2"/>
    <m/>
    <n v="62"/>
    <x v="0"/>
    <x v="0"/>
    <x v="0"/>
    <s v=""/>
    <x v="1"/>
  </r>
  <r>
    <n v="990"/>
    <s v="Charles G. Koch Charitable Foundation_Carrero20173600"/>
    <x v="0"/>
    <s v="Carrero"/>
    <x v="1479"/>
    <n v="3600"/>
    <x v="29"/>
    <x v="2"/>
    <s v="Individual/Scholarship(?)"/>
    <n v="63"/>
    <x v="1"/>
    <x v="0"/>
    <x v="0"/>
    <s v=""/>
    <x v="1"/>
  </r>
  <r>
    <n v="990"/>
    <s v="Charles G. Koch Charitable Foundation_Absher20173150"/>
    <x v="0"/>
    <s v="Absher"/>
    <x v="1480"/>
    <n v="3150"/>
    <x v="29"/>
    <x v="2"/>
    <s v="Individual/Scholarship(?)"/>
    <n v="64"/>
    <x v="1"/>
    <x v="0"/>
    <x v="0"/>
    <s v=""/>
    <x v="1"/>
  </r>
  <r>
    <n v="990"/>
    <s v="Charles G. Koch Charitable Foundation_USC Sol Price School of Public Policy201713705"/>
    <x v="0"/>
    <s v="USC Sol Price School of Public Policy"/>
    <x v="1481"/>
    <n v="13705"/>
    <x v="29"/>
    <x v="2"/>
    <m/>
    <n v="65"/>
    <x v="0"/>
    <x v="1"/>
    <x v="0"/>
    <s v=""/>
    <x v="1"/>
  </r>
  <r>
    <n v="990"/>
    <s v="Charles G. Koch Charitable Foundation_Bill of Rights Institute201730406"/>
    <x v="0"/>
    <s v="Bill of Rights Institute"/>
    <x v="112"/>
    <n v="30406"/>
    <x v="29"/>
    <x v="2"/>
    <m/>
    <n v="66"/>
    <x v="0"/>
    <x v="0"/>
    <x v="0"/>
    <s v="https://www.sourcewatch.org/index.php/Bill_of_Rights_Institute"/>
    <x v="2"/>
  </r>
  <r>
    <n v="990"/>
    <s v="Charles G. Koch Charitable Foundation_Rogers State University Foundation201715500"/>
    <x v="0"/>
    <s v="Rogers State University Foundation"/>
    <x v="416"/>
    <n v="15500"/>
    <x v="29"/>
    <x v="2"/>
    <m/>
    <n v="67"/>
    <x v="0"/>
    <x v="1"/>
    <x v="0"/>
    <s v=""/>
    <x v="1"/>
  </r>
  <r>
    <n v="990"/>
    <s v="Charles G. Koch Charitable Foundation_Waldman20173150"/>
    <x v="0"/>
    <s v="Waldman"/>
    <x v="1482"/>
    <n v="3150"/>
    <x v="29"/>
    <x v="2"/>
    <s v="Individual/Scholarship(?)"/>
    <n v="68"/>
    <x v="1"/>
    <x v="0"/>
    <x v="0"/>
    <s v=""/>
    <x v="1"/>
  </r>
  <r>
    <n v="990"/>
    <s v="Charles G. Koch Charitable Foundation_Story20173825"/>
    <x v="0"/>
    <s v="Story"/>
    <x v="1483"/>
    <n v="3825"/>
    <x v="29"/>
    <x v="2"/>
    <s v="Individual/Scholarship(?)"/>
    <n v="69"/>
    <x v="1"/>
    <x v="0"/>
    <x v="0"/>
    <s v=""/>
    <x v="1"/>
  </r>
  <r>
    <n v="990"/>
    <s v="Charles G. Koch Charitable Foundation_Williams20174725"/>
    <x v="0"/>
    <s v="Williams"/>
    <x v="1484"/>
    <n v="4725"/>
    <x v="29"/>
    <x v="2"/>
    <s v="Individual/Scholarship(?)"/>
    <n v="70"/>
    <x v="1"/>
    <x v="0"/>
    <x v="0"/>
    <s v=""/>
    <x v="1"/>
  </r>
  <r>
    <n v="990"/>
    <s v="Charles G. Koch Charitable Foundation_Real Clear Politics20178000"/>
    <x v="0"/>
    <s v="Real Clear Politics"/>
    <x v="1485"/>
    <n v="8000"/>
    <x v="29"/>
    <x v="2"/>
    <m/>
    <n v="71"/>
    <x v="0"/>
    <x v="0"/>
    <x v="0"/>
    <s v="https://www.sourcewatch.org/index.php/RealClearPolitics"/>
    <x v="2"/>
  </r>
  <r>
    <n v="990"/>
    <s v="Charles G. Koch Charitable Foundation_University of Arkansas201716800"/>
    <x v="0"/>
    <s v="University of Arkansas"/>
    <x v="311"/>
    <n v="16800"/>
    <x v="29"/>
    <x v="2"/>
    <m/>
    <n v="72"/>
    <x v="0"/>
    <x v="1"/>
    <x v="0"/>
    <s v=""/>
    <x v="1"/>
  </r>
  <r>
    <n v="990"/>
    <s v="Charles G. Koch Charitable Foundation_Yale University201780618"/>
    <x v="0"/>
    <s v="Yale University"/>
    <x v="777"/>
    <n v="80618"/>
    <x v="29"/>
    <x v="2"/>
    <m/>
    <n v="73"/>
    <x v="0"/>
    <x v="1"/>
    <x v="0"/>
    <s v=""/>
    <x v="1"/>
  </r>
  <r>
    <n v="990"/>
    <s v="Charles G. Koch Charitable Foundation_George Mason University Foundation201713468800"/>
    <x v="0"/>
    <s v="George Mason University Foundation"/>
    <x v="22"/>
    <n v="13468800"/>
    <x v="29"/>
    <x v="2"/>
    <m/>
    <n v="74"/>
    <x v="0"/>
    <x v="1"/>
    <x v="0"/>
    <s v=""/>
    <x v="1"/>
  </r>
  <r>
    <n v="990"/>
    <s v="Charles G. Koch Charitable Foundation_Bill of Rights Institute20171235000"/>
    <x v="0"/>
    <s v="Bill of Rights Institute"/>
    <x v="112"/>
    <n v="1235000"/>
    <x v="29"/>
    <x v="2"/>
    <m/>
    <n v="75"/>
    <x v="0"/>
    <x v="0"/>
    <x v="0"/>
    <s v="https://www.sourcewatch.org/index.php/Bill_of_Rights_Institute"/>
    <x v="2"/>
  </r>
  <r>
    <n v="990"/>
    <s v="Charles G. Koch Charitable Foundation_LSU Foundation201778800"/>
    <x v="0"/>
    <s v="LSU Foundation"/>
    <x v="276"/>
    <n v="78800"/>
    <x v="29"/>
    <x v="2"/>
    <m/>
    <n v="76"/>
    <x v="0"/>
    <x v="1"/>
    <x v="0"/>
    <s v=""/>
    <x v="1"/>
  </r>
  <r>
    <n v="990"/>
    <s v="Charles G. Koch Charitable Foundation_Lewis20175040"/>
    <x v="0"/>
    <s v="Lewis"/>
    <x v="1486"/>
    <n v="5040"/>
    <x v="29"/>
    <x v="2"/>
    <s v="Individual/Scholarship(?)"/>
    <n v="77"/>
    <x v="1"/>
    <x v="0"/>
    <x v="0"/>
    <s v=""/>
    <x v="1"/>
  </r>
  <r>
    <n v="990"/>
    <s v="Charles G. Koch Charitable Foundation_Gudiel20173600"/>
    <x v="0"/>
    <s v="Gudiel"/>
    <x v="1487"/>
    <n v="3600"/>
    <x v="29"/>
    <x v="2"/>
    <s v="Individual/Scholarship(?)"/>
    <n v="78"/>
    <x v="1"/>
    <x v="0"/>
    <x v="0"/>
    <s v=""/>
    <x v="1"/>
  </r>
  <r>
    <n v="990"/>
    <s v="Charles G. Koch Charitable Foundation_Berry College201714000"/>
    <x v="0"/>
    <s v="Berry College"/>
    <x v="153"/>
    <n v="14000"/>
    <x v="29"/>
    <x v="2"/>
    <m/>
    <n v="79"/>
    <x v="0"/>
    <x v="1"/>
    <x v="0"/>
    <s v=""/>
    <x v="1"/>
  </r>
  <r>
    <n v="990"/>
    <s v="Charles G. Koch Charitable Foundation_St Cloud State University201710000"/>
    <x v="0"/>
    <s v="St Cloud State University"/>
    <x v="188"/>
    <n v="10000"/>
    <x v="29"/>
    <x v="2"/>
    <m/>
    <n v="80"/>
    <x v="0"/>
    <x v="1"/>
    <x v="0"/>
    <s v=""/>
    <x v="1"/>
  </r>
  <r>
    <n v="990"/>
    <s v="Charles G. Koch Charitable Foundation_Grealy20175418"/>
    <x v="0"/>
    <s v="Grealy"/>
    <x v="1488"/>
    <n v="5418"/>
    <x v="29"/>
    <x v="2"/>
    <s v="Individual/Scholarship(?)"/>
    <n v="81"/>
    <x v="1"/>
    <x v="0"/>
    <x v="0"/>
    <s v=""/>
    <x v="1"/>
  </r>
  <r>
    <n v="990"/>
    <s v="Charles G. Koch Charitable Foundation_Gowdy20172952"/>
    <x v="0"/>
    <s v="Gowdy"/>
    <x v="1489"/>
    <n v="2952"/>
    <x v="29"/>
    <x v="2"/>
    <s v="Individual/Scholarship(?)"/>
    <n v="82"/>
    <x v="1"/>
    <x v="0"/>
    <x v="0"/>
    <s v=""/>
    <x v="1"/>
  </r>
  <r>
    <n v="990"/>
    <s v="Charles G. Koch Charitable Foundation_University of Wisconsin - La Crosse2017200000"/>
    <x v="0"/>
    <s v="University of Wisconsin - La Crosse"/>
    <x v="326"/>
    <n v="200000"/>
    <x v="29"/>
    <x v="2"/>
    <m/>
    <n v="83"/>
    <x v="0"/>
    <x v="1"/>
    <x v="0"/>
    <s v=""/>
    <x v="1"/>
  </r>
  <r>
    <n v="990"/>
    <s v="Charles G. Koch Charitable Foundation_Pcolar20173825"/>
    <x v="0"/>
    <s v="Pcolar"/>
    <x v="1490"/>
    <n v="3825"/>
    <x v="29"/>
    <x v="2"/>
    <s v="Individual/Scholarship(?)"/>
    <n v="84"/>
    <x v="1"/>
    <x v="0"/>
    <x v="0"/>
    <s v=""/>
    <x v="1"/>
  </r>
  <r>
    <n v="990"/>
    <s v="Charles G. Koch Charitable Foundation_Institute to Reduce Spending201720000"/>
    <x v="0"/>
    <s v="Institute to Reduce Spending"/>
    <x v="592"/>
    <n v="20000"/>
    <x v="29"/>
    <x v="2"/>
    <m/>
    <n v="85"/>
    <x v="0"/>
    <x v="0"/>
    <x v="0"/>
    <s v=""/>
    <x v="1"/>
  </r>
  <r>
    <n v="990"/>
    <s v="Charles G. Koch Charitable Foundation_Barrios20173150"/>
    <x v="0"/>
    <s v="Barrios"/>
    <x v="1491"/>
    <n v="3150"/>
    <x v="29"/>
    <x v="2"/>
    <s v="Individual/Scholarship(?)"/>
    <n v="86"/>
    <x v="1"/>
    <x v="0"/>
    <x v="0"/>
    <s v=""/>
    <x v="1"/>
  </r>
  <r>
    <n v="990"/>
    <s v="Charles G. Koch Charitable Foundation_Mooney20173150"/>
    <x v="0"/>
    <s v="Mooney"/>
    <x v="1492"/>
    <n v="3150"/>
    <x v="29"/>
    <x v="2"/>
    <s v="Individual/Scholarship(?)"/>
    <n v="87"/>
    <x v="1"/>
    <x v="0"/>
    <x v="0"/>
    <s v=""/>
    <x v="1"/>
  </r>
  <r>
    <n v="990"/>
    <s v="Charles G. Koch Charitable Foundation_Srdanovic20173150"/>
    <x v="0"/>
    <s v="Srdanovic"/>
    <x v="1493"/>
    <n v="3150"/>
    <x v="29"/>
    <x v="2"/>
    <s v="Individual/Scholarship(?)"/>
    <n v="88"/>
    <x v="1"/>
    <x v="0"/>
    <x v="0"/>
    <s v=""/>
    <x v="1"/>
  </r>
  <r>
    <n v="990"/>
    <s v="Charles G. Koch Charitable Foundation_Iowa State University Foundation2017781000"/>
    <x v="0"/>
    <s v="Iowa State University Foundation"/>
    <x v="476"/>
    <n v="781000"/>
    <x v="29"/>
    <x v="2"/>
    <m/>
    <n v="89"/>
    <x v="0"/>
    <x v="1"/>
    <x v="0"/>
    <s v=""/>
    <x v="1"/>
  </r>
  <r>
    <n v="990"/>
    <s v="Charles G. Koch Charitable Foundation_Hoarty20174914"/>
    <x v="0"/>
    <s v="Hoarty"/>
    <x v="1494"/>
    <n v="4914"/>
    <x v="29"/>
    <x v="2"/>
    <s v="Individual/Scholarship(?)"/>
    <n v="90"/>
    <x v="1"/>
    <x v="0"/>
    <x v="0"/>
    <s v=""/>
    <x v="1"/>
  </r>
  <r>
    <n v="990"/>
    <s v="Charles G. Koch Charitable Foundation_University of Mary201711000"/>
    <x v="0"/>
    <s v="University of Mary"/>
    <x v="771"/>
    <n v="11000"/>
    <x v="29"/>
    <x v="2"/>
    <m/>
    <n v="91"/>
    <x v="0"/>
    <x v="1"/>
    <x v="0"/>
    <s v=""/>
    <x v="1"/>
  </r>
  <r>
    <n v="990"/>
    <s v="Charles G. Koch Charitable Foundation_The Stemie Coalition201745000"/>
    <x v="0"/>
    <s v="The Stemie Coalition"/>
    <x v="1495"/>
    <n v="45000"/>
    <x v="29"/>
    <x v="2"/>
    <m/>
    <n v="92"/>
    <x v="0"/>
    <x v="0"/>
    <x v="0"/>
    <s v=""/>
    <x v="1"/>
  </r>
  <r>
    <n v="990"/>
    <s v="Charles G. Koch Charitable Foundation_American Watchdogs20171400"/>
    <x v="0"/>
    <s v="American Watchdogs"/>
    <x v="1496"/>
    <n v="1400"/>
    <x v="29"/>
    <x v="2"/>
    <m/>
    <n v="93"/>
    <x v="0"/>
    <x v="0"/>
    <x v="0"/>
    <s v=""/>
    <x v="1"/>
  </r>
  <r>
    <n v="990"/>
    <s v="Charles G. Koch Charitable Foundation_Indiana University Foundation201719500"/>
    <x v="0"/>
    <s v="Indiana University Foundation"/>
    <x v="214"/>
    <n v="19500"/>
    <x v="29"/>
    <x v="2"/>
    <m/>
    <n v="94"/>
    <x v="0"/>
    <x v="1"/>
    <x v="0"/>
    <s v=""/>
    <x v="1"/>
  </r>
  <r>
    <n v="990"/>
    <s v="Charles G. Koch Charitable Foundation_Wiley College201783000"/>
    <x v="0"/>
    <s v="Wiley College"/>
    <x v="1497"/>
    <n v="83000"/>
    <x v="29"/>
    <x v="2"/>
    <m/>
    <n v="95"/>
    <x v="0"/>
    <x v="1"/>
    <x v="0"/>
    <s v=""/>
    <x v="1"/>
  </r>
  <r>
    <n v="990"/>
    <s v="Charles G. Koch Charitable Foundation_Oglesby20178514"/>
    <x v="0"/>
    <s v="Oglesby"/>
    <x v="1498"/>
    <n v="8514"/>
    <x v="29"/>
    <x v="2"/>
    <s v="Individual/Scholarship(?)"/>
    <n v="96"/>
    <x v="1"/>
    <x v="0"/>
    <x v="0"/>
    <s v=""/>
    <x v="1"/>
  </r>
  <r>
    <n v="990"/>
    <s v="Charles G. Koch Charitable Foundation_Young Voices201729000"/>
    <x v="0"/>
    <s v="Young Voices"/>
    <x v="997"/>
    <n v="29000"/>
    <x v="29"/>
    <x v="2"/>
    <m/>
    <n v="97"/>
    <x v="0"/>
    <x v="0"/>
    <x v="0"/>
    <s v="https://www.sourcewatch.org/index.php/Young_Voices"/>
    <x v="2"/>
  </r>
  <r>
    <n v="990"/>
    <s v="Charles G. Koch Charitable Foundation_Foundation201754000"/>
    <x v="0"/>
    <s v="Foundation"/>
    <x v="1499"/>
    <n v="54000"/>
    <x v="29"/>
    <x v="2"/>
    <s v="1220 N Courthouse Rd, Alrington, VA 22201"/>
    <n v="98"/>
    <x v="0"/>
    <x v="0"/>
    <x v="0"/>
    <s v=""/>
    <x v="1"/>
  </r>
  <r>
    <n v="990"/>
    <s v="Charles G. Koch Charitable Foundation_Duke University2017208500"/>
    <x v="0"/>
    <s v="Duke University"/>
    <x v="265"/>
    <n v="208500"/>
    <x v="29"/>
    <x v="2"/>
    <m/>
    <n v="99"/>
    <x v="0"/>
    <x v="1"/>
    <x v="0"/>
    <s v=""/>
    <x v="1"/>
  </r>
  <r>
    <n v="990"/>
    <s v="Charles G. Koch Charitable Foundation_Johns Hopkins University201753000"/>
    <x v="0"/>
    <s v="Johns Hopkins University"/>
    <x v="347"/>
    <n v="53000"/>
    <x v="29"/>
    <x v="2"/>
    <m/>
    <n v="100"/>
    <x v="0"/>
    <x v="1"/>
    <x v="0"/>
    <s v=""/>
    <x v="1"/>
  </r>
  <r>
    <n v="990"/>
    <s v="Charles G. Koch Charitable Foundation_The Regents of the University of California - Santa Barbara Bren School of Environmental Science and Management20175000"/>
    <x v="0"/>
    <s v="The Regents of the University of California - Santa Barbara Bren School of Environmental Science and Management"/>
    <x v="234"/>
    <n v="5000"/>
    <x v="29"/>
    <x v="2"/>
    <s v="The Regents of the University of California - Sant Donald Bren School of Environmental Science and Ma"/>
    <n v="101"/>
    <x v="0"/>
    <x v="1"/>
    <x v="0"/>
    <s v=""/>
    <x v="1"/>
  </r>
  <r>
    <n v="990"/>
    <s v="Charles G. Koch Charitable Foundation_Samford University201755100"/>
    <x v="0"/>
    <s v="Samford University"/>
    <x v="492"/>
    <n v="55100"/>
    <x v="29"/>
    <x v="2"/>
    <m/>
    <n v="102"/>
    <x v="0"/>
    <x v="1"/>
    <x v="0"/>
    <s v=""/>
    <x v="1"/>
  </r>
  <r>
    <n v="990"/>
    <s v="Charles G. Koch Charitable Foundation_Davis20173600"/>
    <x v="0"/>
    <s v="Davis"/>
    <x v="1368"/>
    <n v="3600"/>
    <x v="29"/>
    <x v="2"/>
    <s v="Individual/Scholarship(?)"/>
    <n v="103"/>
    <x v="1"/>
    <x v="0"/>
    <x v="0"/>
    <s v=""/>
    <x v="1"/>
  </r>
  <r>
    <n v="990"/>
    <s v="Charles G. Koch Charitable Foundation_Veritas Forensics Association201710000"/>
    <x v="0"/>
    <s v="Veritas Forensics Association"/>
    <x v="1070"/>
    <n v="10000"/>
    <x v="29"/>
    <x v="2"/>
    <m/>
    <n v="104"/>
    <x v="0"/>
    <x v="0"/>
    <x v="0"/>
    <s v=""/>
    <x v="1"/>
  </r>
  <r>
    <n v="990"/>
    <s v="Charles G. Koch Charitable Foundation_The University Foundation at Sacramento State201721500"/>
    <x v="0"/>
    <s v="The University Foundation at Sacramento State"/>
    <x v="1500"/>
    <n v="21500"/>
    <x v="29"/>
    <x v="2"/>
    <m/>
    <n v="105"/>
    <x v="0"/>
    <x v="1"/>
    <x v="0"/>
    <s v=""/>
    <x v="1"/>
  </r>
  <r>
    <n v="990"/>
    <s v="Charles G. Koch Charitable Foundation_YMCA of Greater Charlotte201750000"/>
    <x v="0"/>
    <s v="YMCA of Greater Charlotte"/>
    <x v="335"/>
    <n v="50000"/>
    <x v="29"/>
    <x v="2"/>
    <m/>
    <n v="106"/>
    <x v="0"/>
    <x v="0"/>
    <x v="1"/>
    <s v=""/>
    <x v="1"/>
  </r>
  <r>
    <n v="990"/>
    <s v="Charles G. Koch Charitable Foundation_Skidmore College20174800"/>
    <x v="0"/>
    <s v="Skidmore College"/>
    <x v="301"/>
    <n v="4800"/>
    <x v="29"/>
    <x v="2"/>
    <m/>
    <n v="107"/>
    <x v="0"/>
    <x v="1"/>
    <x v="0"/>
    <s v=""/>
    <x v="1"/>
  </r>
  <r>
    <n v="990"/>
    <s v="Charles G. Koch Charitable Foundation_Murray State University201711100"/>
    <x v="0"/>
    <s v="Murray State University"/>
    <x v="410"/>
    <n v="11100"/>
    <x v="29"/>
    <x v="2"/>
    <m/>
    <n v="108"/>
    <x v="0"/>
    <x v="1"/>
    <x v="0"/>
    <s v=""/>
    <x v="1"/>
  </r>
  <r>
    <n v="990"/>
    <s v="Charles G. Koch Charitable Foundation_Kennedy20175355"/>
    <x v="0"/>
    <s v="Kennedy"/>
    <x v="1501"/>
    <n v="5355"/>
    <x v="29"/>
    <x v="2"/>
    <s v="Individual/Scholarship(?)"/>
    <n v="109"/>
    <x v="1"/>
    <x v="0"/>
    <x v="0"/>
    <s v=""/>
    <x v="1"/>
  </r>
  <r>
    <n v="990"/>
    <s v="Charles G. Koch Charitable Foundation_Mercantonatos20176111"/>
    <x v="0"/>
    <s v="Mercantonatos"/>
    <x v="1502"/>
    <n v="6111"/>
    <x v="29"/>
    <x v="2"/>
    <s v="Individual/Scholarship(?)"/>
    <n v="110"/>
    <x v="1"/>
    <x v="0"/>
    <x v="0"/>
    <s v=""/>
    <x v="1"/>
  </r>
  <r>
    <n v="990"/>
    <s v="Charles G. Koch Charitable Foundation_Livingston20173600"/>
    <x v="0"/>
    <s v="Livingston"/>
    <x v="1503"/>
    <n v="3600"/>
    <x v="29"/>
    <x v="2"/>
    <s v="Individual/Scholarship(?)"/>
    <n v="111"/>
    <x v="1"/>
    <x v="0"/>
    <x v="0"/>
    <s v=""/>
    <x v="1"/>
  </r>
  <r>
    <n v="990"/>
    <s v="Charles G. Koch Charitable Foundation_Larsen20173150"/>
    <x v="0"/>
    <s v="Larsen"/>
    <x v="1504"/>
    <n v="3150"/>
    <x v="29"/>
    <x v="2"/>
    <s v="Individual/Scholarship(?)"/>
    <n v="112"/>
    <x v="1"/>
    <x v="0"/>
    <x v="0"/>
    <s v=""/>
    <x v="1"/>
  </r>
  <r>
    <n v="990"/>
    <s v="Charles G. Koch Charitable Foundation_Thibault20173150"/>
    <x v="0"/>
    <s v="Thibault"/>
    <x v="1505"/>
    <n v="3150"/>
    <x v="29"/>
    <x v="2"/>
    <s v="Individual/Scholarship(?)"/>
    <n v="113"/>
    <x v="1"/>
    <x v="0"/>
    <x v="0"/>
    <s v=""/>
    <x v="1"/>
  </r>
  <r>
    <n v="990"/>
    <s v="Charles G. Koch Charitable Foundation_Research Foundation for the State University of New York2017100800"/>
    <x v="0"/>
    <s v="Research Foundation for the State University of New York"/>
    <x v="294"/>
    <n v="100800"/>
    <x v="29"/>
    <x v="2"/>
    <m/>
    <n v="114"/>
    <x v="0"/>
    <x v="1"/>
    <x v="0"/>
    <s v=""/>
    <x v="1"/>
  </r>
  <r>
    <n v="990"/>
    <s v="Charles G. Koch Charitable Foundation_Darwin20173825"/>
    <x v="0"/>
    <s v="Darwin"/>
    <x v="1506"/>
    <n v="3825"/>
    <x v="29"/>
    <x v="2"/>
    <s v="Individual/Scholarship(?)"/>
    <n v="115"/>
    <x v="1"/>
    <x v="0"/>
    <x v="0"/>
    <s v=""/>
    <x v="1"/>
  </r>
  <r>
    <n v="990"/>
    <s v="Charles G. Koch Charitable Foundation_Lamberto20175418"/>
    <x v="0"/>
    <s v="Lamberto"/>
    <x v="1507"/>
    <n v="5418"/>
    <x v="29"/>
    <x v="2"/>
    <s v="Individual/Scholarship(?)"/>
    <n v="116"/>
    <x v="1"/>
    <x v="0"/>
    <x v="0"/>
    <s v=""/>
    <x v="1"/>
  </r>
  <r>
    <n v="990"/>
    <s v="Charles G. Koch Charitable Foundation_Matt20173150"/>
    <x v="0"/>
    <s v="Matt"/>
    <x v="1508"/>
    <n v="3150"/>
    <x v="29"/>
    <x v="2"/>
    <s v="Individual/Scholarship(?)"/>
    <n v="117"/>
    <x v="1"/>
    <x v="0"/>
    <x v="0"/>
    <s v=""/>
    <x v="1"/>
  </r>
  <r>
    <n v="990"/>
    <s v="Charles G. Koch Charitable Foundation_Truitt20174914"/>
    <x v="0"/>
    <s v="Truitt"/>
    <x v="1509"/>
    <n v="4914"/>
    <x v="29"/>
    <x v="2"/>
    <s v="Individual/Scholarship(?)"/>
    <n v="118"/>
    <x v="1"/>
    <x v="0"/>
    <x v="0"/>
    <s v=""/>
    <x v="1"/>
  </r>
  <r>
    <n v="990"/>
    <s v="Charles G. Koch Charitable Foundation_Appalachian State University Foundation2017500"/>
    <x v="0"/>
    <s v="Appalachian State University Foundation"/>
    <x v="165"/>
    <n v="500"/>
    <x v="29"/>
    <x v="2"/>
    <m/>
    <n v="119"/>
    <x v="0"/>
    <x v="1"/>
    <x v="0"/>
    <s v=""/>
    <x v="1"/>
  </r>
  <r>
    <n v="990"/>
    <s v="Charles G. Koch Charitable Foundation_Manhattan College201736900"/>
    <x v="0"/>
    <s v="Manhattan College"/>
    <x v="1510"/>
    <n v="36900"/>
    <x v="29"/>
    <x v="2"/>
    <m/>
    <n v="120"/>
    <x v="0"/>
    <x v="1"/>
    <x v="0"/>
    <s v=""/>
    <x v="1"/>
  </r>
  <r>
    <n v="990"/>
    <s v="Charles G. Koch Charitable Foundation_Hansen20175355"/>
    <x v="0"/>
    <s v="Hansen"/>
    <x v="1511"/>
    <n v="5355"/>
    <x v="29"/>
    <x v="2"/>
    <s v="Individual/Scholarship(?)"/>
    <n v="121"/>
    <x v="1"/>
    <x v="0"/>
    <x v="0"/>
    <s v=""/>
    <x v="1"/>
  </r>
  <r>
    <n v="990"/>
    <s v="Charles G. Koch Charitable Foundation_Gillespie20173024"/>
    <x v="0"/>
    <s v="Gillespie"/>
    <x v="1512"/>
    <n v="3024"/>
    <x v="29"/>
    <x v="2"/>
    <s v="Individual/Scholarship(?)"/>
    <n v="122"/>
    <x v="1"/>
    <x v="0"/>
    <x v="0"/>
    <s v=""/>
    <x v="1"/>
  </r>
  <r>
    <n v="990"/>
    <s v="Charles G. Koch Charitable Foundation_Cato Institute2017224317"/>
    <x v="0"/>
    <s v="Cato Institute"/>
    <x v="2"/>
    <n v="224317"/>
    <x v="29"/>
    <x v="2"/>
    <m/>
    <n v="123"/>
    <x v="0"/>
    <x v="0"/>
    <x v="0"/>
    <s v="https://www.desmogblog.com/cato-institute"/>
    <x v="0"/>
  </r>
  <r>
    <n v="990"/>
    <s v="Charles G. Koch Charitable Foundation_Butherus20178865"/>
    <x v="0"/>
    <s v="Butherus"/>
    <x v="1513"/>
    <n v="8865"/>
    <x v="29"/>
    <x v="2"/>
    <s v="Individual/Scholarship(?)"/>
    <n v="124"/>
    <x v="1"/>
    <x v="0"/>
    <x v="0"/>
    <s v=""/>
    <x v="1"/>
  </r>
  <r>
    <n v="990"/>
    <s v="Charles G. Koch Charitable Foundation_Texas Public Policy Foundation20171885000"/>
    <x v="0"/>
    <s v="Texas Public Policy Foundation"/>
    <x v="138"/>
    <n v="1885000"/>
    <x v="29"/>
    <x v="2"/>
    <m/>
    <n v="125"/>
    <x v="0"/>
    <x v="0"/>
    <x v="0"/>
    <s v="https://www.desmogblog.com/texas-public-policy-foundation"/>
    <x v="0"/>
  </r>
  <r>
    <n v="990"/>
    <s v="Charles G. Koch Charitable Foundation_Andzel20175040"/>
    <x v="0"/>
    <s v="Andzel"/>
    <x v="1514"/>
    <n v="5040"/>
    <x v="29"/>
    <x v="2"/>
    <s v="Individual/Scholarship(?)"/>
    <n v="126"/>
    <x v="1"/>
    <x v="0"/>
    <x v="0"/>
    <s v=""/>
    <x v="1"/>
  </r>
  <r>
    <n v="990"/>
    <s v="Charles G. Koch Charitable Foundation_Jorgenson20175418"/>
    <x v="0"/>
    <s v="Jorgenson"/>
    <x v="1432"/>
    <n v="5418"/>
    <x v="29"/>
    <x v="2"/>
    <s v="Individual/Scholarship(?)"/>
    <n v="127"/>
    <x v="1"/>
    <x v="0"/>
    <x v="0"/>
    <s v=""/>
    <x v="1"/>
  </r>
  <r>
    <n v="990"/>
    <s v="Charles G. Koch Charitable Foundation_Hammond20175040"/>
    <x v="0"/>
    <s v="Hammond"/>
    <x v="1419"/>
    <n v="5040"/>
    <x v="29"/>
    <x v="2"/>
    <s v="Individual/Scholarship(?)"/>
    <n v="128"/>
    <x v="1"/>
    <x v="0"/>
    <x v="0"/>
    <s v=""/>
    <x v="1"/>
  </r>
  <r>
    <n v="990"/>
    <s v="Charles G. Koch Charitable Foundation_Weaver20173825"/>
    <x v="0"/>
    <s v="Weaver"/>
    <x v="1515"/>
    <n v="3825"/>
    <x v="29"/>
    <x v="2"/>
    <s v="Individual/Scholarship(?)"/>
    <n v="129"/>
    <x v="1"/>
    <x v="0"/>
    <x v="0"/>
    <s v=""/>
    <x v="1"/>
  </r>
  <r>
    <n v="990"/>
    <s v="Charles G. Koch Charitable Foundation_Knight20175418"/>
    <x v="0"/>
    <s v="Knight"/>
    <x v="1516"/>
    <n v="5418"/>
    <x v="29"/>
    <x v="2"/>
    <s v="Individual/Scholarship(?)"/>
    <n v="130"/>
    <x v="1"/>
    <x v="0"/>
    <x v="0"/>
    <s v=""/>
    <x v="1"/>
  </r>
  <r>
    <n v="990"/>
    <s v="Charles G. Koch Charitable Foundation_University of Nebraska Foundation201716800"/>
    <x v="0"/>
    <s v="University of Nebraska Foundation"/>
    <x v="203"/>
    <n v="16800"/>
    <x v="29"/>
    <x v="2"/>
    <m/>
    <n v="131"/>
    <x v="0"/>
    <x v="1"/>
    <x v="0"/>
    <s v=""/>
    <x v="1"/>
  </r>
  <r>
    <n v="990"/>
    <s v="Charles G. Koch Charitable Foundation_Center for Competitive Politics201724907"/>
    <x v="0"/>
    <s v="Center for Competitive Politics"/>
    <x v="443"/>
    <n v="24907"/>
    <x v="29"/>
    <x v="2"/>
    <m/>
    <n v="132"/>
    <x v="0"/>
    <x v="0"/>
    <x v="0"/>
    <s v="https://www.desmogblog.com/topics/center-competitive-politics"/>
    <x v="0"/>
  </r>
  <r>
    <n v="990"/>
    <s v="Charles G. Koch Charitable Foundation_Syed20173825"/>
    <x v="0"/>
    <s v="Syed"/>
    <x v="1517"/>
    <n v="3825"/>
    <x v="29"/>
    <x v="2"/>
    <s v="Individual/Scholarship(?)"/>
    <n v="133"/>
    <x v="1"/>
    <x v="0"/>
    <x v="0"/>
    <s v=""/>
    <x v="1"/>
  </r>
  <r>
    <n v="990"/>
    <s v="Charles G. Koch Charitable Foundation_Whiting20175040"/>
    <x v="0"/>
    <s v="Whiting"/>
    <x v="1518"/>
    <n v="5040"/>
    <x v="29"/>
    <x v="2"/>
    <s v="Individual/Scholarship(?)"/>
    <n v="134"/>
    <x v="1"/>
    <x v="0"/>
    <x v="0"/>
    <s v=""/>
    <x v="1"/>
  </r>
  <r>
    <n v="990"/>
    <s v="Charles G. Koch Charitable Foundation_University of West Georgia Foundation20179500"/>
    <x v="0"/>
    <s v="University of West Georgia Foundation"/>
    <x v="1389"/>
    <n v="9500"/>
    <x v="29"/>
    <x v="2"/>
    <m/>
    <n v="135"/>
    <x v="0"/>
    <x v="1"/>
    <x v="0"/>
    <s v=""/>
    <x v="1"/>
  </r>
  <r>
    <n v="990"/>
    <s v="Charles G. Koch Charitable Foundation_West Virginia University Foundation2017553162"/>
    <x v="0"/>
    <s v="West Virginia University Foundation"/>
    <x v="151"/>
    <n v="553162"/>
    <x v="29"/>
    <x v="2"/>
    <m/>
    <n v="136"/>
    <x v="0"/>
    <x v="1"/>
    <x v="0"/>
    <s v=""/>
    <x v="1"/>
  </r>
  <r>
    <n v="990"/>
    <s v="Charles G. Koch Charitable Foundation_Jones20173825"/>
    <x v="0"/>
    <s v="Jones"/>
    <x v="1519"/>
    <n v="3825"/>
    <x v="29"/>
    <x v="2"/>
    <s v="Individual/Scholarship(?)"/>
    <n v="137"/>
    <x v="1"/>
    <x v="0"/>
    <x v="0"/>
    <s v=""/>
    <x v="1"/>
  </r>
  <r>
    <n v="990"/>
    <s v="Charles G. Koch Charitable Foundation_Sabes20173150"/>
    <x v="0"/>
    <s v="Sabes"/>
    <x v="1520"/>
    <n v="3150"/>
    <x v="29"/>
    <x v="2"/>
    <s v="Individual/Scholarship(?)"/>
    <n v="138"/>
    <x v="1"/>
    <x v="0"/>
    <x v="0"/>
    <s v=""/>
    <x v="1"/>
  </r>
  <r>
    <n v="990"/>
    <s v="Charles G. Koch Charitable Foundation_Nester20173825"/>
    <x v="0"/>
    <s v="Nester"/>
    <x v="1521"/>
    <n v="3825"/>
    <x v="29"/>
    <x v="2"/>
    <s v="Individual/Scholarship(?)"/>
    <n v="139"/>
    <x v="1"/>
    <x v="0"/>
    <x v="0"/>
    <s v=""/>
    <x v="1"/>
  </r>
  <r>
    <n v="990"/>
    <s v="Charles G. Koch Charitable Foundation_Saturday Evening Post Society201771400"/>
    <x v="0"/>
    <s v="Saturday Evening Post Society"/>
    <x v="1522"/>
    <n v="71400"/>
    <x v="29"/>
    <x v="2"/>
    <m/>
    <n v="140"/>
    <x v="0"/>
    <x v="0"/>
    <x v="0"/>
    <s v=""/>
    <x v="1"/>
  </r>
  <r>
    <n v="990"/>
    <s v="Charles G. Koch Charitable Foundation_Young Americans for Liberty Foundation201750157"/>
    <x v="0"/>
    <s v="Young Americans for Liberty Foundation"/>
    <x v="442"/>
    <n v="50157"/>
    <x v="29"/>
    <x v="2"/>
    <m/>
    <n v="141"/>
    <x v="0"/>
    <x v="0"/>
    <x v="0"/>
    <s v="https://www.sourcewatch.org/index.php/Young_Americans_for_Liberty"/>
    <x v="2"/>
  </r>
  <r>
    <n v="990"/>
    <s v="Charles G. Koch Charitable Foundation_Fignon20178865"/>
    <x v="0"/>
    <s v="Fignon"/>
    <x v="1523"/>
    <n v="8865"/>
    <x v="29"/>
    <x v="2"/>
    <s v="Individual/Scholarship(?)"/>
    <n v="142"/>
    <x v="1"/>
    <x v="0"/>
    <x v="0"/>
    <s v=""/>
    <x v="1"/>
  </r>
  <r>
    <n v="990"/>
    <s v="Charles G. Koch Charitable Foundation_State Policy Network20176626"/>
    <x v="0"/>
    <s v="State Policy Network"/>
    <x v="422"/>
    <n v="6626"/>
    <x v="29"/>
    <x v="2"/>
    <m/>
    <n v="143"/>
    <x v="0"/>
    <x v="0"/>
    <x v="0"/>
    <s v="https://www.desmogblog.com/state-policy-network"/>
    <x v="0"/>
  </r>
  <r>
    <n v="990"/>
    <s v="Charles G. Koch Charitable Foundation_Energy Innovation Reform Project201750000"/>
    <x v="0"/>
    <s v="Energy Innovation Reform Project"/>
    <x v="735"/>
    <n v="50000"/>
    <x v="29"/>
    <x v="2"/>
    <m/>
    <n v="144"/>
    <x v="0"/>
    <x v="0"/>
    <x v="0"/>
    <s v=""/>
    <x v="1"/>
  </r>
  <r>
    <n v="990"/>
    <s v="Charles G. Koch Charitable Foundation_McIntosh20173488"/>
    <x v="0"/>
    <s v="McIntosh"/>
    <x v="1524"/>
    <n v="3488"/>
    <x v="29"/>
    <x v="2"/>
    <s v="Individual/Scholarship(?)"/>
    <n v="145"/>
    <x v="1"/>
    <x v="0"/>
    <x v="0"/>
    <s v=""/>
    <x v="1"/>
  </r>
  <r>
    <n v="990"/>
    <s v="Charles G. Koch Charitable Foundation_Stillman20174914"/>
    <x v="0"/>
    <s v="Stillman"/>
    <x v="1525"/>
    <n v="4914"/>
    <x v="29"/>
    <x v="2"/>
    <s v="Individual/Scholarship(?)"/>
    <n v="146"/>
    <x v="1"/>
    <x v="0"/>
    <x v="0"/>
    <s v=""/>
    <x v="1"/>
  </r>
  <r>
    <n v="990"/>
    <s v="Charles G. Koch Charitable Foundation_Colgate University201712000"/>
    <x v="0"/>
    <s v="Colgate University"/>
    <x v="258"/>
    <n v="12000"/>
    <x v="29"/>
    <x v="2"/>
    <m/>
    <n v="147"/>
    <x v="0"/>
    <x v="1"/>
    <x v="0"/>
    <s v=""/>
    <x v="1"/>
  </r>
  <r>
    <n v="990"/>
    <s v="Charles G. Koch Charitable Foundation_Drall20173600"/>
    <x v="0"/>
    <s v="Drall"/>
    <x v="1526"/>
    <n v="3600"/>
    <x v="29"/>
    <x v="2"/>
    <s v="Individual/Scholarship(?)"/>
    <n v="148"/>
    <x v="1"/>
    <x v="0"/>
    <x v="0"/>
    <s v=""/>
    <x v="1"/>
  </r>
  <r>
    <n v="990"/>
    <s v="Charles G. Koch Charitable Foundation_Del Aguila20173600"/>
    <x v="0"/>
    <s v="Del Aguila"/>
    <x v="1527"/>
    <n v="3600"/>
    <x v="29"/>
    <x v="2"/>
    <s v="Individual/Scholarship(?)"/>
    <n v="149"/>
    <x v="1"/>
    <x v="0"/>
    <x v="0"/>
    <s v=""/>
    <x v="1"/>
  </r>
  <r>
    <n v="990"/>
    <s v="Charles G. Koch Charitable Foundation_Cornell University2017160000"/>
    <x v="0"/>
    <s v="Cornell University"/>
    <x v="731"/>
    <n v="160000"/>
    <x v="29"/>
    <x v="2"/>
    <m/>
    <n v="150"/>
    <x v="0"/>
    <x v="1"/>
    <x v="0"/>
    <s v=""/>
    <x v="1"/>
  </r>
  <r>
    <n v="990"/>
    <s v="Charles G. Koch Charitable Foundation_Mackenzie20173600"/>
    <x v="0"/>
    <s v="Mackenzie"/>
    <x v="1528"/>
    <n v="3600"/>
    <x v="29"/>
    <x v="2"/>
    <s v="Individual/Scholarship(?)"/>
    <n v="151"/>
    <x v="1"/>
    <x v="0"/>
    <x v="0"/>
    <s v=""/>
    <x v="1"/>
  </r>
  <r>
    <n v="990"/>
    <s v="Charles G. Koch Charitable Foundation_George Washington University2017132035"/>
    <x v="0"/>
    <s v="George Washington University"/>
    <x v="267"/>
    <n v="132035"/>
    <x v="29"/>
    <x v="2"/>
    <m/>
    <n v="152"/>
    <x v="0"/>
    <x v="1"/>
    <x v="0"/>
    <s v=""/>
    <x v="1"/>
  </r>
  <r>
    <n v="990"/>
    <s v="Charles G. Koch Charitable Foundation_Jorgenson20173600"/>
    <x v="0"/>
    <s v="Jorgenson"/>
    <x v="1432"/>
    <n v="3600"/>
    <x v="29"/>
    <x v="2"/>
    <s v="Individual/Scholarship(?)"/>
    <n v="153"/>
    <x v="1"/>
    <x v="0"/>
    <x v="0"/>
    <s v=""/>
    <x v="1"/>
  </r>
  <r>
    <n v="990"/>
    <s v="Charles G. Koch Charitable Foundation_Rosario20174725"/>
    <x v="0"/>
    <s v="Rosario"/>
    <x v="1529"/>
    <n v="4725"/>
    <x v="29"/>
    <x v="2"/>
    <s v="Individual/Scholarship(?)"/>
    <n v="154"/>
    <x v="1"/>
    <x v="0"/>
    <x v="0"/>
    <s v=""/>
    <x v="1"/>
  </r>
  <r>
    <n v="990"/>
    <s v="Charles G. Koch Charitable Foundation_Competitive Enterprise Institute201728766"/>
    <x v="0"/>
    <s v="Competitive Enterprise Institute"/>
    <x v="28"/>
    <n v="28766"/>
    <x v="29"/>
    <x v="2"/>
    <m/>
    <n v="155"/>
    <x v="0"/>
    <x v="0"/>
    <x v="0"/>
    <s v="https://www.desmogblog.com/competitive-enterprise-institute"/>
    <x v="0"/>
  </r>
  <r>
    <n v="990"/>
    <s v="Charles G. Koch Charitable Foundation_Beacon Center of Tennessee201750000"/>
    <x v="0"/>
    <s v="Beacon Center of Tennessee"/>
    <x v="1253"/>
    <n v="50000"/>
    <x v="29"/>
    <x v="2"/>
    <m/>
    <n v="156"/>
    <x v="0"/>
    <x v="0"/>
    <x v="0"/>
    <s v="https://www.sourcewatch.org/index.php/Beacon_Center_of_Tennessee"/>
    <x v="2"/>
  </r>
  <r>
    <n v="990"/>
    <s v="Charles G. Koch Charitable Foundation_American Spectator Foundation201772000"/>
    <x v="0"/>
    <s v="American Spectator Foundation"/>
    <x v="245"/>
    <n v="72000"/>
    <x v="29"/>
    <x v="2"/>
    <m/>
    <n v="157"/>
    <x v="0"/>
    <x v="0"/>
    <x v="0"/>
    <s v="http://www.sourcewatch.org/index.php/American_Spectator"/>
    <x v="2"/>
  </r>
  <r>
    <n v="990"/>
    <s v="Charles G. Koch Charitable Foundation_Lutack20173251"/>
    <x v="0"/>
    <s v="Lutack"/>
    <x v="1530"/>
    <n v="3251"/>
    <x v="29"/>
    <x v="2"/>
    <s v="Individual/Scholarship(?)"/>
    <n v="158"/>
    <x v="1"/>
    <x v="0"/>
    <x v="0"/>
    <s v=""/>
    <x v="1"/>
  </r>
  <r>
    <n v="990"/>
    <s v="Charles G. Koch Charitable Foundation_Jack Miller Center201790000"/>
    <x v="0"/>
    <s v="Jack Miller Center"/>
    <x v="177"/>
    <n v="90000"/>
    <x v="29"/>
    <x v="2"/>
    <m/>
    <n v="159"/>
    <x v="0"/>
    <x v="0"/>
    <x v="0"/>
    <s v="https://www.sourcewatch.org/index.php/Jack_Miller_Center"/>
    <x v="2"/>
  </r>
  <r>
    <n v="990"/>
    <s v="Charles G. Koch Charitable Foundation_America's Future Foundation (AFF)20178250"/>
    <x v="0"/>
    <s v="America's Future Foundation (AFF)"/>
    <x v="339"/>
    <n v="8250"/>
    <x v="29"/>
    <x v="2"/>
    <m/>
    <n v="160"/>
    <x v="0"/>
    <x v="0"/>
    <x v="0"/>
    <s v="http://www.sourcewatch.org/index.php/America's_Future_Foundation"/>
    <x v="2"/>
  </r>
  <r>
    <n v="990"/>
    <s v="Charles G. Koch Charitable Foundation_Di Giovanna20175418"/>
    <x v="0"/>
    <s v="Di Giovanna"/>
    <x v="1531"/>
    <n v="5418"/>
    <x v="29"/>
    <x v="2"/>
    <s v="Individual/Scholarship(?)"/>
    <n v="161"/>
    <x v="1"/>
    <x v="0"/>
    <x v="0"/>
    <s v=""/>
    <x v="1"/>
  </r>
  <r>
    <n v="990"/>
    <s v="Charles G. Koch Charitable Foundation_Castro20174760"/>
    <x v="0"/>
    <s v="Castro"/>
    <x v="1111"/>
    <n v="4760"/>
    <x v="29"/>
    <x v="2"/>
    <s v="Individual/Scholarship(?)"/>
    <n v="162"/>
    <x v="1"/>
    <x v="0"/>
    <x v="0"/>
    <s v=""/>
    <x v="1"/>
  </r>
  <r>
    <n v="990"/>
    <s v="Charles G. Koch Charitable Foundation_Smith20173600"/>
    <x v="0"/>
    <s v="Smith"/>
    <x v="1279"/>
    <n v="3600"/>
    <x v="29"/>
    <x v="2"/>
    <s v="Individual/Scholarship(?)"/>
    <n v="163"/>
    <x v="1"/>
    <x v="0"/>
    <x v="0"/>
    <s v=""/>
    <x v="1"/>
  </r>
  <r>
    <n v="990"/>
    <s v="Charles G. Koch Charitable Foundation_Lajoie20174032"/>
    <x v="0"/>
    <s v="Lajoie"/>
    <x v="1532"/>
    <n v="4032"/>
    <x v="29"/>
    <x v="2"/>
    <s v="Individual/Scholarship(?)"/>
    <n v="164"/>
    <x v="1"/>
    <x v="0"/>
    <x v="0"/>
    <s v=""/>
    <x v="1"/>
  </r>
  <r>
    <n v="990"/>
    <s v="Charles G. Koch Charitable Foundation_Thurgood Marshall College Fund20176627250"/>
    <x v="0"/>
    <s v="Thurgood Marshall College Fund"/>
    <x v="1533"/>
    <n v="6627250"/>
    <x v="29"/>
    <x v="2"/>
    <m/>
    <n v="165"/>
    <x v="0"/>
    <x v="1"/>
    <x v="0"/>
    <s v=""/>
    <x v="1"/>
  </r>
  <r>
    <n v="990"/>
    <s v="Charles G. Koch Charitable Foundation_Patrick Henry College20179000"/>
    <x v="0"/>
    <s v="Patrick Henry College"/>
    <x v="355"/>
    <n v="9000"/>
    <x v="29"/>
    <x v="2"/>
    <m/>
    <n v="166"/>
    <x v="0"/>
    <x v="1"/>
    <x v="0"/>
    <s v=""/>
    <x v="1"/>
  </r>
  <r>
    <n v="990"/>
    <s v="Charles G. Koch Charitable Foundation_Americans for Tax Reform Foundation20177250"/>
    <x v="0"/>
    <s v="Americans for Tax Reform Foundation"/>
    <x v="1396"/>
    <n v="7250"/>
    <x v="29"/>
    <x v="2"/>
    <m/>
    <n v="167"/>
    <x v="0"/>
    <x v="0"/>
    <x v="0"/>
    <s v="https://www.desmogblog.com/americans-tax-reform"/>
    <x v="0"/>
  </r>
  <r>
    <n v="990"/>
    <s v="Charles G. Koch Charitable Foundation_Harper20173600"/>
    <x v="0"/>
    <s v="Harper"/>
    <x v="1534"/>
    <n v="3600"/>
    <x v="29"/>
    <x v="2"/>
    <s v="Individual/Scholarship(?)"/>
    <n v="168"/>
    <x v="1"/>
    <x v="0"/>
    <x v="0"/>
    <s v=""/>
    <x v="1"/>
  </r>
  <r>
    <n v="990"/>
    <s v="Charles G. Koch Charitable Foundation_Houser20175355"/>
    <x v="0"/>
    <s v="Houser"/>
    <x v="1535"/>
    <n v="5355"/>
    <x v="29"/>
    <x v="2"/>
    <s v="Individual/Scholarship(?)"/>
    <n v="169"/>
    <x v="1"/>
    <x v="0"/>
    <x v="0"/>
    <s v=""/>
    <x v="1"/>
  </r>
  <r>
    <n v="990"/>
    <s v="Charles G. Koch Charitable Foundation_Pine20175418"/>
    <x v="0"/>
    <s v="Pine"/>
    <x v="1536"/>
    <n v="5418"/>
    <x v="29"/>
    <x v="2"/>
    <s v="Individual/Scholarship(?)"/>
    <n v="170"/>
    <x v="1"/>
    <x v="0"/>
    <x v="0"/>
    <s v=""/>
    <x v="1"/>
  </r>
  <r>
    <n v="990"/>
    <s v="Charles G. Koch Charitable Foundation_Asmus Institute201714750"/>
    <x v="0"/>
    <s v="Asmus Institute"/>
    <x v="1537"/>
    <n v="14750"/>
    <x v="29"/>
    <x v="2"/>
    <m/>
    <n v="171"/>
    <x v="0"/>
    <x v="0"/>
    <x v="0"/>
    <s v=""/>
    <x v="1"/>
  </r>
  <r>
    <n v="990"/>
    <s v="Charles G. Koch Charitable Foundation_Kohl20175229"/>
    <x v="0"/>
    <s v="Kohl"/>
    <x v="1538"/>
    <n v="5229"/>
    <x v="29"/>
    <x v="2"/>
    <s v="Individual/Scholarship(?)"/>
    <n v="172"/>
    <x v="1"/>
    <x v="0"/>
    <x v="0"/>
    <s v=""/>
    <x v="1"/>
  </r>
  <r>
    <n v="990"/>
    <s v="Charles G. Koch Charitable Foundation_The Mill Series201710500"/>
    <x v="0"/>
    <s v="The Mill Series"/>
    <x v="1539"/>
    <n v="10500"/>
    <x v="29"/>
    <x v="2"/>
    <m/>
    <n v="173"/>
    <x v="0"/>
    <x v="0"/>
    <x v="0"/>
    <s v=""/>
    <x v="1"/>
  </r>
  <r>
    <n v="990"/>
    <s v="Charles G. Koch Charitable Foundation_Diza20173825"/>
    <x v="0"/>
    <s v="Diza"/>
    <x v="1540"/>
    <n v="3825"/>
    <x v="29"/>
    <x v="2"/>
    <s v="Individual/Scholarship(?)"/>
    <n v="174"/>
    <x v="1"/>
    <x v="0"/>
    <x v="0"/>
    <s v=""/>
    <x v="1"/>
  </r>
  <r>
    <n v="990"/>
    <s v="Charles G. Koch Charitable Foundation_Dartmouth College201758500"/>
    <x v="0"/>
    <s v="Dartmouth College"/>
    <x v="210"/>
    <n v="58500"/>
    <x v="29"/>
    <x v="2"/>
    <m/>
    <n v="175"/>
    <x v="0"/>
    <x v="1"/>
    <x v="0"/>
    <s v=""/>
    <x v="1"/>
  </r>
  <r>
    <n v="990"/>
    <s v="Charles G. Koch Charitable Foundation_Youth Entrepreneurs Foundation2017325000"/>
    <x v="0"/>
    <s v="Youth Entrepreneurs Foundation"/>
    <x v="1189"/>
    <n v="325000"/>
    <x v="29"/>
    <x v="2"/>
    <m/>
    <n v="176"/>
    <x v="0"/>
    <x v="0"/>
    <x v="0"/>
    <s v=""/>
    <x v="1"/>
  </r>
  <r>
    <n v="990"/>
    <s v="Charles G. Koch Charitable Foundation_Causeumentary201727333"/>
    <x v="0"/>
    <s v="Causeumentary"/>
    <x v="1071"/>
    <n v="27333"/>
    <x v="29"/>
    <x v="2"/>
    <m/>
    <n v="177"/>
    <x v="0"/>
    <x v="0"/>
    <x v="0"/>
    <s v=""/>
    <x v="1"/>
  </r>
  <r>
    <n v="990"/>
    <s v="Charles G. Koch Charitable Foundation_Holden20175355"/>
    <x v="0"/>
    <s v="Holden"/>
    <x v="1541"/>
    <n v="5355"/>
    <x v="29"/>
    <x v="2"/>
    <s v="Individual/Scholarship(?)"/>
    <n v="178"/>
    <x v="1"/>
    <x v="0"/>
    <x v="0"/>
    <s v=""/>
    <x v="1"/>
  </r>
  <r>
    <n v="990"/>
    <s v="Charles G. Koch Charitable Foundation_Texas Christian University20173800"/>
    <x v="0"/>
    <s v="Texas Christian University"/>
    <x v="231"/>
    <n v="3800"/>
    <x v="29"/>
    <x v="2"/>
    <m/>
    <n v="179"/>
    <x v="0"/>
    <x v="1"/>
    <x v="0"/>
    <s v=""/>
    <x v="1"/>
  </r>
  <r>
    <n v="990"/>
    <s v="Charles G. Koch Charitable Foundation_March20175355"/>
    <x v="0"/>
    <s v="March"/>
    <x v="1163"/>
    <n v="5355"/>
    <x v="29"/>
    <x v="2"/>
    <s v="Individual/Scholarship(?)"/>
    <n v="180"/>
    <x v="1"/>
    <x v="0"/>
    <x v="0"/>
    <s v=""/>
    <x v="1"/>
  </r>
  <r>
    <n v="990"/>
    <s v="Charles G. Koch Charitable Foundation_Rector and Visitors of the University of Virginia20175000"/>
    <x v="0"/>
    <s v="Rector and Visitors of the University of Virginia"/>
    <x v="373"/>
    <n v="5000"/>
    <x v="29"/>
    <x v="2"/>
    <m/>
    <n v="181"/>
    <x v="0"/>
    <x v="1"/>
    <x v="0"/>
    <s v=""/>
    <x v="1"/>
  </r>
  <r>
    <n v="990"/>
    <s v="Charles G. Koch Charitable Foundation_Trinity College201726000"/>
    <x v="0"/>
    <s v="Trinity College"/>
    <x v="191"/>
    <n v="26000"/>
    <x v="29"/>
    <x v="2"/>
    <m/>
    <n v="182"/>
    <x v="0"/>
    <x v="1"/>
    <x v="0"/>
    <s v=""/>
    <x v="1"/>
  </r>
  <r>
    <n v="990"/>
    <s v="Charles G. Koch Charitable Foundation_Hillsdale College201748200"/>
    <x v="0"/>
    <s v="Hillsdale College"/>
    <x v="176"/>
    <n v="48200"/>
    <x v="29"/>
    <x v="2"/>
    <m/>
    <n v="183"/>
    <x v="0"/>
    <x v="1"/>
    <x v="0"/>
    <s v=""/>
    <x v="1"/>
  </r>
  <r>
    <n v="990"/>
    <s v="Charles G. Koch Charitable Foundation_Northwood University2017650"/>
    <x v="0"/>
    <s v="Northwood University"/>
    <x v="286"/>
    <n v="650"/>
    <x v="29"/>
    <x v="2"/>
    <m/>
    <n v="184"/>
    <x v="0"/>
    <x v="1"/>
    <x v="0"/>
    <s v=""/>
    <x v="1"/>
  </r>
  <r>
    <n v="990"/>
    <s v="Charles G. Koch Charitable Foundation_Combs20174725"/>
    <x v="0"/>
    <s v="Combs"/>
    <x v="1215"/>
    <n v="4725"/>
    <x v="29"/>
    <x v="2"/>
    <s v="Individual/Scholarship(?)"/>
    <n v="185"/>
    <x v="1"/>
    <x v="0"/>
    <x v="0"/>
    <s v=""/>
    <x v="1"/>
  </r>
  <r>
    <n v="990"/>
    <s v="Charles G. Koch Charitable Foundation_Southern New Hampshire University201730000"/>
    <x v="0"/>
    <s v="Southern New Hampshire University"/>
    <x v="1542"/>
    <n v="30000"/>
    <x v="29"/>
    <x v="2"/>
    <m/>
    <n v="186"/>
    <x v="0"/>
    <x v="1"/>
    <x v="0"/>
    <s v=""/>
    <x v="1"/>
  </r>
  <r>
    <n v="990"/>
    <s v="Charles G. Koch Charitable Foundation_Henderson20173150"/>
    <x v="0"/>
    <s v="Henderson"/>
    <x v="1543"/>
    <n v="3150"/>
    <x v="29"/>
    <x v="2"/>
    <s v="Individual/Scholarship(?)"/>
    <n v="187"/>
    <x v="1"/>
    <x v="0"/>
    <x v="0"/>
    <s v=""/>
    <x v="1"/>
  </r>
  <r>
    <n v="990"/>
    <s v="Charles G. Koch Charitable Foundation_Longstreet20173600"/>
    <x v="0"/>
    <s v="Longstreet"/>
    <x v="1544"/>
    <n v="3600"/>
    <x v="29"/>
    <x v="2"/>
    <s v="Individual/Scholarship(?)"/>
    <n v="188"/>
    <x v="1"/>
    <x v="0"/>
    <x v="0"/>
    <s v=""/>
    <x v="1"/>
  </r>
  <r>
    <n v="990"/>
    <s v="Charles G. Koch Charitable Foundation_Center for Science and Law2017125000"/>
    <x v="0"/>
    <s v="Center for Science and Law"/>
    <x v="1545"/>
    <n v="125000"/>
    <x v="29"/>
    <x v="2"/>
    <m/>
    <n v="189"/>
    <x v="0"/>
    <x v="0"/>
    <x v="0"/>
    <s v=""/>
    <x v="1"/>
  </r>
  <r>
    <n v="990"/>
    <s v="Charles G. Koch Charitable Foundation_Conover20173600"/>
    <x v="0"/>
    <s v="Conover"/>
    <x v="1220"/>
    <n v="3600"/>
    <x v="29"/>
    <x v="2"/>
    <s v="Individual/Scholarship(?)"/>
    <n v="190"/>
    <x v="1"/>
    <x v="0"/>
    <x v="0"/>
    <s v=""/>
    <x v="1"/>
  </r>
  <r>
    <n v="990"/>
    <s v="Charles G. Koch Charitable Foundation_Rochester Institute of Technology201758285"/>
    <x v="0"/>
    <s v="Rochester Institute of Technology"/>
    <x v="564"/>
    <n v="58285"/>
    <x v="29"/>
    <x v="2"/>
    <m/>
    <n v="191"/>
    <x v="0"/>
    <x v="0"/>
    <x v="0"/>
    <s v=""/>
    <x v="1"/>
  </r>
  <r>
    <n v="990"/>
    <s v="Charles G. Koch Charitable Foundation_Williams20174725"/>
    <x v="0"/>
    <s v="Williams"/>
    <x v="1484"/>
    <n v="4725"/>
    <x v="29"/>
    <x v="2"/>
    <s v="Individual/Scholarship(?)"/>
    <n v="192"/>
    <x v="1"/>
    <x v="0"/>
    <x v="0"/>
    <s v=""/>
    <x v="1"/>
  </r>
  <r>
    <n v="990"/>
    <s v="Charles G. Koch Charitable Foundation_Robillard20173150"/>
    <x v="0"/>
    <s v="Robillard"/>
    <x v="1546"/>
    <n v="3150"/>
    <x v="29"/>
    <x v="2"/>
    <s v="Individual/Scholarship(?)"/>
    <n v="193"/>
    <x v="1"/>
    <x v="0"/>
    <x v="0"/>
    <s v=""/>
    <x v="1"/>
  </r>
  <r>
    <n v="990"/>
    <s v="Charles G. Koch Charitable Foundation_Georgia Tech Foundation2017141000"/>
    <x v="0"/>
    <s v="Georgia Tech Foundation"/>
    <x v="269"/>
    <n v="141000"/>
    <x v="29"/>
    <x v="2"/>
    <m/>
    <n v="194"/>
    <x v="0"/>
    <x v="1"/>
    <x v="0"/>
    <s v=""/>
    <x v="1"/>
  </r>
  <r>
    <n v="990"/>
    <s v="Charles G. Koch Charitable Foundation_Mitchell20173150"/>
    <x v="0"/>
    <s v="Mitchell"/>
    <x v="1547"/>
    <n v="3150"/>
    <x v="29"/>
    <x v="2"/>
    <s v="Individual/Scholarship(?)"/>
    <n v="195"/>
    <x v="1"/>
    <x v="0"/>
    <x v="0"/>
    <s v=""/>
    <x v="1"/>
  </r>
  <r>
    <n v="990"/>
    <s v="Charles G. Koch Charitable Foundation_Scheib20174914"/>
    <x v="0"/>
    <s v="Scheib"/>
    <x v="1548"/>
    <n v="4914"/>
    <x v="29"/>
    <x v="2"/>
    <s v="Individual/Scholarship(?)"/>
    <n v="196"/>
    <x v="1"/>
    <x v="0"/>
    <x v="0"/>
    <s v=""/>
    <x v="1"/>
  </r>
  <r>
    <n v="990"/>
    <s v="Charles G. Koch Charitable Foundation_Michaud2017567"/>
    <x v="0"/>
    <s v="Michaud"/>
    <x v="1549"/>
    <n v="567"/>
    <x v="29"/>
    <x v="2"/>
    <s v="Individual/Scholarship(?)"/>
    <n v="197"/>
    <x v="1"/>
    <x v="0"/>
    <x v="0"/>
    <s v=""/>
    <x v="1"/>
  </r>
  <r>
    <n v="990"/>
    <s v="Charles G. Koch Charitable Foundation_Mackinac Center for Public Policy201761000"/>
    <x v="0"/>
    <s v="Mackinac Center for Public Policy"/>
    <x v="145"/>
    <n v="61000"/>
    <x v="29"/>
    <x v="2"/>
    <m/>
    <n v="198"/>
    <x v="0"/>
    <x v="0"/>
    <x v="0"/>
    <s v="https://www.desmogblog.com/mackinac-center-public-policy"/>
    <x v="0"/>
  </r>
  <r>
    <n v="990"/>
    <s v="Charles G. Koch Charitable Foundation_Howley20175229"/>
    <x v="0"/>
    <s v="Howley"/>
    <x v="1550"/>
    <n v="5229"/>
    <x v="29"/>
    <x v="2"/>
    <s v="Individual/Scholarship(?)"/>
    <n v="199"/>
    <x v="1"/>
    <x v="0"/>
    <x v="0"/>
    <s v=""/>
    <x v="1"/>
  </r>
  <r>
    <n v="990"/>
    <s v="Charles G. Koch Charitable Foundation_University of Louisville2017171257"/>
    <x v="0"/>
    <s v="University of Louisville"/>
    <x v="317"/>
    <n v="171257"/>
    <x v="29"/>
    <x v="2"/>
    <m/>
    <n v="200"/>
    <x v="0"/>
    <x v="1"/>
    <x v="0"/>
    <s v=""/>
    <x v="1"/>
  </r>
  <r>
    <n v="990"/>
    <s v="Charles G. Koch Charitable Foundation_East Carolina University20179750"/>
    <x v="0"/>
    <s v="East Carolina University"/>
    <x v="733"/>
    <n v="9750"/>
    <x v="29"/>
    <x v="2"/>
    <m/>
    <n v="201"/>
    <x v="0"/>
    <x v="1"/>
    <x v="0"/>
    <s v=""/>
    <x v="1"/>
  </r>
  <r>
    <n v="990"/>
    <s v="Charles G. Koch Charitable Foundation_Talent Market201750000"/>
    <x v="0"/>
    <s v="Talent Market"/>
    <x v="1420"/>
    <n v="50000"/>
    <x v="29"/>
    <x v="2"/>
    <m/>
    <n v="202"/>
    <x v="0"/>
    <x v="0"/>
    <x v="0"/>
    <s v="https://www.desmogblog.com/talent-market"/>
    <x v="0"/>
  </r>
  <r>
    <n v="990"/>
    <s v="Charles G. Koch Charitable Foundation_Lock Haven University Foundation201710800"/>
    <x v="0"/>
    <s v="Lock Haven University Foundation"/>
    <x v="1184"/>
    <n v="10800"/>
    <x v="29"/>
    <x v="2"/>
    <m/>
    <n v="203"/>
    <x v="0"/>
    <x v="1"/>
    <x v="0"/>
    <s v=""/>
    <x v="1"/>
  </r>
  <r>
    <n v="990"/>
    <s v="Charles G. Koch Charitable Foundation_Munsil20178865"/>
    <x v="0"/>
    <s v="Munsil"/>
    <x v="1551"/>
    <n v="8865"/>
    <x v="29"/>
    <x v="2"/>
    <s v="Individual/Scholarship(?)"/>
    <n v="204"/>
    <x v="1"/>
    <x v="0"/>
    <x v="0"/>
    <s v=""/>
    <x v="1"/>
  </r>
  <r>
    <n v="990"/>
    <s v="Charles G. Koch Charitable Foundation_The Regents of the University of Michigan201744000"/>
    <x v="0"/>
    <s v="The Regents of the University of Michigan"/>
    <x v="277"/>
    <n v="44000"/>
    <x v="29"/>
    <x v="2"/>
    <m/>
    <n v="205"/>
    <x v="0"/>
    <x v="1"/>
    <x v="0"/>
    <s v=""/>
    <x v="1"/>
  </r>
  <r>
    <n v="990"/>
    <s v="Charles G. Koch Charitable Foundation_Eastern University201720000"/>
    <x v="0"/>
    <s v="Eastern University"/>
    <x v="1552"/>
    <n v="20000"/>
    <x v="29"/>
    <x v="2"/>
    <m/>
    <n v="206"/>
    <x v="0"/>
    <x v="1"/>
    <x v="0"/>
    <s v=""/>
    <x v="1"/>
  </r>
  <r>
    <n v="990"/>
    <s v="Charles G. Koch Charitable Foundation_Institute for Principle Studies201725000"/>
    <x v="0"/>
    <s v="Institute for Principle Studies"/>
    <x v="1237"/>
    <n v="25000"/>
    <x v="29"/>
    <x v="2"/>
    <m/>
    <n v="207"/>
    <x v="0"/>
    <x v="0"/>
    <x v="0"/>
    <s v=""/>
    <x v="1"/>
  </r>
  <r>
    <n v="990"/>
    <s v="Charles G. Koch Charitable Foundation_Stephens20173150"/>
    <x v="0"/>
    <s v="Stephens"/>
    <x v="1553"/>
    <n v="3150"/>
    <x v="29"/>
    <x v="2"/>
    <s v="Individual/Scholarship(?)"/>
    <n v="208"/>
    <x v="1"/>
    <x v="0"/>
    <x v="0"/>
    <s v=""/>
    <x v="1"/>
  </r>
  <r>
    <n v="990"/>
    <s v="Charles G. Koch Charitable Foundation_Richards20174914"/>
    <x v="0"/>
    <s v="Richards"/>
    <x v="1554"/>
    <n v="4914"/>
    <x v="29"/>
    <x v="2"/>
    <s v="Individual/Scholarship(?)"/>
    <n v="209"/>
    <x v="1"/>
    <x v="0"/>
    <x v="0"/>
    <s v=""/>
    <x v="1"/>
  </r>
  <r>
    <n v="990"/>
    <s v="Charles G. Koch Charitable Foundation_Salisbury University Foundation201716000"/>
    <x v="0"/>
    <s v="Salisbury University Foundation"/>
    <x v="299"/>
    <n v="16000"/>
    <x v="29"/>
    <x v="2"/>
    <m/>
    <n v="210"/>
    <x v="0"/>
    <x v="1"/>
    <x v="0"/>
    <s v=""/>
    <x v="1"/>
  </r>
  <r>
    <n v="990"/>
    <s v="Charles G. Koch Charitable Foundation_Wyatt20173150"/>
    <x v="0"/>
    <s v="Wyatt"/>
    <x v="1555"/>
    <n v="3150"/>
    <x v="29"/>
    <x v="2"/>
    <s v="Individual/Scholarship(?)"/>
    <n v="211"/>
    <x v="1"/>
    <x v="0"/>
    <x v="0"/>
    <s v=""/>
    <x v="1"/>
  </r>
  <r>
    <n v="990"/>
    <s v="Charles G. Koch Charitable Foundation_American Council of Trustees and Alumni201716610"/>
    <x v="0"/>
    <s v="American Council of Trustees and Alumni"/>
    <x v="195"/>
    <n v="16610"/>
    <x v="29"/>
    <x v="2"/>
    <m/>
    <n v="212"/>
    <x v="0"/>
    <x v="0"/>
    <x v="0"/>
    <s v="https://www.sourcewatch.org/index.php/American_Council_of_Trustees_and_Alumni"/>
    <x v="2"/>
  </r>
  <r>
    <n v="990"/>
    <s v="Charles G. Koch Charitable Foundation_Sagamore Institute for Policy Research201790000"/>
    <x v="0"/>
    <s v="Sagamore Institute for Policy Research"/>
    <x v="1556"/>
    <n v="90000"/>
    <x v="29"/>
    <x v="2"/>
    <m/>
    <n v="213"/>
    <x v="0"/>
    <x v="0"/>
    <x v="0"/>
    <s v=""/>
    <x v="1"/>
  </r>
  <r>
    <n v="990"/>
    <s v="Charles G. Koch Charitable Foundation_Foreign Policy Association2017155000"/>
    <x v="0"/>
    <s v="Foreign Policy Association"/>
    <x v="1557"/>
    <n v="155000"/>
    <x v="29"/>
    <x v="2"/>
    <m/>
    <n v="214"/>
    <x v="0"/>
    <x v="0"/>
    <x v="0"/>
    <s v="https://www.sourcewatch.org/index.php/Foreign_Policy_Association"/>
    <x v="2"/>
  </r>
  <r>
    <n v="990"/>
    <s v="Charles G. Koch Charitable Foundation_American Heritage Education Foundation201710000"/>
    <x v="0"/>
    <s v="American Heritage Education Foundation"/>
    <x v="1315"/>
    <n v="10000"/>
    <x v="29"/>
    <x v="2"/>
    <m/>
    <n v="215"/>
    <x v="0"/>
    <x v="0"/>
    <x v="0"/>
    <s v=""/>
    <x v="1"/>
  </r>
  <r>
    <n v="990"/>
    <s v="Charles G. Koch Charitable Foundation_Noble20173150"/>
    <x v="0"/>
    <s v="Noble"/>
    <x v="1558"/>
    <n v="3150"/>
    <x v="29"/>
    <x v="2"/>
    <s v="Individual/Scholarship(?)"/>
    <n v="216"/>
    <x v="1"/>
    <x v="0"/>
    <x v="0"/>
    <s v=""/>
    <x v="1"/>
  </r>
  <r>
    <n v="990"/>
    <s v="Charles G. Koch Charitable Foundation_James Madison Institute2017166000"/>
    <x v="0"/>
    <s v="James Madison Institute"/>
    <x v="157"/>
    <n v="166000"/>
    <x v="29"/>
    <x v="2"/>
    <m/>
    <n v="217"/>
    <x v="0"/>
    <x v="0"/>
    <x v="0"/>
    <s v="https://www.desmogblog.com/james-madison-institute"/>
    <x v="0"/>
  </r>
  <r>
    <n v="990"/>
    <s v="Charles G. Koch Charitable Foundation_Adrian College20173250"/>
    <x v="0"/>
    <s v="Adrian College"/>
    <x v="1559"/>
    <n v="3250"/>
    <x v="29"/>
    <x v="2"/>
    <m/>
    <n v="218"/>
    <x v="0"/>
    <x v="1"/>
    <x v="0"/>
    <s v=""/>
    <x v="1"/>
  </r>
  <r>
    <n v="990"/>
    <s v="Charles G. Koch Charitable Foundation_Ladies of Liberty Alliance20178064"/>
    <x v="0"/>
    <s v="Ladies of Liberty Alliance"/>
    <x v="593"/>
    <n v="8064"/>
    <x v="29"/>
    <x v="2"/>
    <m/>
    <n v="219"/>
    <x v="0"/>
    <x v="0"/>
    <x v="0"/>
    <s v=""/>
    <x v="1"/>
  </r>
  <r>
    <n v="990"/>
    <s v="Charles G. Koch Charitable Foundation_League20173150"/>
    <x v="0"/>
    <s v="League"/>
    <x v="1560"/>
    <n v="3150"/>
    <x v="29"/>
    <x v="2"/>
    <s v="Individual/Scholarship(?)"/>
    <n v="220"/>
    <x v="1"/>
    <x v="0"/>
    <x v="0"/>
    <s v=""/>
    <x v="1"/>
  </r>
  <r>
    <n v="990"/>
    <s v="Charles G. Koch Charitable Foundation_Dallas Baptist University20171600"/>
    <x v="0"/>
    <s v="Dallas Baptist University"/>
    <x v="1561"/>
    <n v="1600"/>
    <x v="29"/>
    <x v="2"/>
    <m/>
    <n v="221"/>
    <x v="0"/>
    <x v="1"/>
    <x v="0"/>
    <s v=""/>
    <x v="1"/>
  </r>
  <r>
    <n v="990"/>
    <s v="Charles G. Koch Charitable Foundation_Thomas B Fordham Institute201725000"/>
    <x v="0"/>
    <s v="Thomas B Fordham Institute"/>
    <x v="1562"/>
    <n v="25000"/>
    <x v="29"/>
    <x v="2"/>
    <m/>
    <n v="222"/>
    <x v="0"/>
    <x v="0"/>
    <x v="0"/>
    <s v="https://www.sourcewatch.org/index.php/Thomas_B._Fordham_Foundation"/>
    <x v="2"/>
  </r>
  <r>
    <n v="990"/>
    <s v="Charles G. Koch Charitable Foundation_Imam20173600"/>
    <x v="0"/>
    <s v="Imam"/>
    <x v="1563"/>
    <n v="3600"/>
    <x v="29"/>
    <x v="2"/>
    <s v="Individual/Scholarship(?)"/>
    <n v="223"/>
    <x v="1"/>
    <x v="0"/>
    <x v="0"/>
    <s v=""/>
    <x v="1"/>
  </r>
  <r>
    <n v="990"/>
    <s v="Charles G. Koch Charitable Foundation_Center for Strategic and International Studies2017525000"/>
    <x v="0"/>
    <s v="Center for Strategic and International Studies"/>
    <x v="1564"/>
    <n v="525000"/>
    <x v="29"/>
    <x v="2"/>
    <m/>
    <n v="224"/>
    <x v="0"/>
    <x v="0"/>
    <x v="0"/>
    <s v="https://www.sourcewatch.org/index.php/Center_for_Strategic_and_International_Studies"/>
    <x v="2"/>
  </r>
  <r>
    <n v="990"/>
    <s v="Charles G. Koch Charitable Foundation_Lafayette College201740000"/>
    <x v="0"/>
    <s v="Lafayette College"/>
    <x v="1565"/>
    <n v="40000"/>
    <x v="29"/>
    <x v="2"/>
    <m/>
    <n v="225"/>
    <x v="0"/>
    <x v="1"/>
    <x v="0"/>
    <s v=""/>
    <x v="1"/>
  </r>
  <r>
    <n v="990"/>
    <s v="Charles G. Koch Charitable Foundation_University of Texas - Austin201772850"/>
    <x v="0"/>
    <s v="University of Texas - Austin"/>
    <x v="139"/>
    <n v="72850"/>
    <x v="29"/>
    <x v="2"/>
    <m/>
    <n v="226"/>
    <x v="0"/>
    <x v="1"/>
    <x v="0"/>
    <s v=""/>
    <x v="1"/>
  </r>
  <r>
    <n v="990"/>
    <s v="Charles G. Koch Charitable Foundation_University of South Alabama201710000"/>
    <x v="0"/>
    <s v="University of South Alabama"/>
    <x v="238"/>
    <n v="10000"/>
    <x v="29"/>
    <x v="2"/>
    <m/>
    <n v="227"/>
    <x v="0"/>
    <x v="1"/>
    <x v="0"/>
    <s v=""/>
    <x v="1"/>
  </r>
  <r>
    <n v="990"/>
    <s v="Charles G. Koch Charitable Foundation_Foundation for Individual Rights in Education2017872000"/>
    <x v="0"/>
    <s v="Foundation for Individual Rights in Education"/>
    <x v="174"/>
    <n v="872000"/>
    <x v="29"/>
    <x v="2"/>
    <m/>
    <n v="228"/>
    <x v="0"/>
    <x v="0"/>
    <x v="0"/>
    <s v=""/>
    <x v="1"/>
  </r>
  <r>
    <n v="990"/>
    <s v="Charles G. Koch Charitable Foundation_Federalist Society for Law and Public Policy Studies2017627000"/>
    <x v="0"/>
    <s v="Federalist Society for Law and Public Policy Studies"/>
    <x v="29"/>
    <n v="627000"/>
    <x v="29"/>
    <x v="2"/>
    <m/>
    <n v="229"/>
    <x v="0"/>
    <x v="0"/>
    <x v="0"/>
    <s v="http://www.sourcewatch.org/index.php/Federalist_Society_for_Law_and_Public_Policy_Studies"/>
    <x v="2"/>
  </r>
  <r>
    <n v="990"/>
    <s v="Charles G. Koch Charitable Foundation_Stanford University201777000"/>
    <x v="0"/>
    <s v="Stanford University"/>
    <x v="570"/>
    <n v="77000"/>
    <x v="29"/>
    <x v="2"/>
    <m/>
    <n v="230"/>
    <x v="0"/>
    <x v="1"/>
    <x v="0"/>
    <s v=""/>
    <x v="1"/>
  </r>
  <r>
    <n v="990"/>
    <s v="Charles G. Koch Charitable Foundation_Bipartisan Policy Center201760000"/>
    <x v="0"/>
    <s v="Bipartisan Policy Center"/>
    <x v="1566"/>
    <n v="60000"/>
    <x v="29"/>
    <x v="2"/>
    <m/>
    <n v="231"/>
    <x v="0"/>
    <x v="0"/>
    <x v="0"/>
    <s v="https://www.sourcewatch.org/index.php/Bipartisan_Policy_Center"/>
    <x v="2"/>
  </r>
  <r>
    <n v="990"/>
    <s v="Charles G. Koch Charitable Foundation_University of Arkansas - Little Rock201715000"/>
    <x v="0"/>
    <s v="University of Arkansas - Little Rock"/>
    <x v="311"/>
    <n v="15000"/>
    <x v="29"/>
    <x v="2"/>
    <m/>
    <n v="232"/>
    <x v="0"/>
    <x v="1"/>
    <x v="0"/>
    <s v=""/>
    <x v="1"/>
  </r>
  <r>
    <n v="990"/>
    <s v="Charles G. Koch Charitable Foundation_Wirth20175355"/>
    <x v="0"/>
    <s v="Wirth"/>
    <x v="1379"/>
    <n v="5355"/>
    <x v="29"/>
    <x v="2"/>
    <s v="Individual/Scholarship(?)"/>
    <n v="233"/>
    <x v="1"/>
    <x v="0"/>
    <x v="0"/>
    <s v=""/>
    <x v="1"/>
  </r>
  <r>
    <n v="990"/>
    <s v="Charles G. Koch Charitable Foundation_The Miles Foundation201725000"/>
    <x v="0"/>
    <s v="The Miles Foundation"/>
    <x v="1567"/>
    <n v="25000"/>
    <x v="29"/>
    <x v="2"/>
    <m/>
    <n v="234"/>
    <x v="0"/>
    <x v="0"/>
    <x v="0"/>
    <s v=""/>
    <x v="1"/>
  </r>
  <r>
    <n v="990"/>
    <s v="Charles G. Koch Charitable Foundation_Show-Me Institute201739500"/>
    <x v="0"/>
    <s v="Show-Me Institute"/>
    <x v="1568"/>
    <n v="39500"/>
    <x v="29"/>
    <x v="2"/>
    <m/>
    <n v="235"/>
    <x v="0"/>
    <x v="0"/>
    <x v="0"/>
    <s v="https://www.sourcewatch.org/index.php/Show-Me_Institute"/>
    <x v="2"/>
  </r>
  <r>
    <n v="990"/>
    <s v="Charles G. Koch Charitable Foundation_Curto20173600"/>
    <x v="0"/>
    <s v="Curto"/>
    <x v="1569"/>
    <n v="3600"/>
    <x v="29"/>
    <x v="2"/>
    <s v="Individual/Scholarship(?)"/>
    <n v="236"/>
    <x v="1"/>
    <x v="0"/>
    <x v="0"/>
    <s v=""/>
    <x v="1"/>
  </r>
  <r>
    <n v="990"/>
    <s v="Charles G. Koch Charitable Foundation_Huntington College20171600"/>
    <x v="0"/>
    <s v="Huntington College"/>
    <x v="1570"/>
    <n v="1600"/>
    <x v="29"/>
    <x v="2"/>
    <m/>
    <n v="237"/>
    <x v="0"/>
    <x v="1"/>
    <x v="0"/>
    <s v=""/>
    <x v="1"/>
  </r>
  <r>
    <n v="990"/>
    <s v="Charles G. Koch Charitable Foundation_Reed20173825"/>
    <x v="0"/>
    <s v="Reed"/>
    <x v="1316"/>
    <n v="3825"/>
    <x v="29"/>
    <x v="2"/>
    <s v="Individual/Scholarship(?)"/>
    <n v="238"/>
    <x v="1"/>
    <x v="0"/>
    <x v="0"/>
    <s v=""/>
    <x v="1"/>
  </r>
  <r>
    <n v="990"/>
    <s v="Charles G. Koch Charitable Foundation_Lopez20172025"/>
    <x v="0"/>
    <s v="Lopez"/>
    <x v="1571"/>
    <n v="2025"/>
    <x v="29"/>
    <x v="2"/>
    <s v="Individual/Scholarship(?)"/>
    <n v="239"/>
    <x v="1"/>
    <x v="0"/>
    <x v="0"/>
    <s v=""/>
    <x v="1"/>
  </r>
  <r>
    <n v="990"/>
    <s v="Charles G. Koch Charitable Foundation_University of Texas - Rio Grande Velley201713000"/>
    <x v="0"/>
    <s v="University of Texas - Rio Grande Velley"/>
    <x v="139"/>
    <n v="13000"/>
    <x v="29"/>
    <x v="2"/>
    <m/>
    <n v="240"/>
    <x v="0"/>
    <x v="1"/>
    <x v="0"/>
    <s v=""/>
    <x v="1"/>
  </r>
  <r>
    <n v="990"/>
    <s v="Charles G. Koch Charitable Foundation_Naas20173600"/>
    <x v="0"/>
    <s v="Naas"/>
    <x v="1572"/>
    <n v="3600"/>
    <x v="29"/>
    <x v="2"/>
    <s v="Individual/Scholarship(?)"/>
    <n v="241"/>
    <x v="1"/>
    <x v="0"/>
    <x v="0"/>
    <s v=""/>
    <x v="1"/>
  </r>
  <r>
    <n v="990"/>
    <s v="Charles G. Koch Charitable Foundation_Cerny20173825"/>
    <x v="0"/>
    <s v="Cerny"/>
    <x v="1573"/>
    <n v="3825"/>
    <x v="29"/>
    <x v="2"/>
    <s v="Individual/Scholarship(?)"/>
    <n v="242"/>
    <x v="1"/>
    <x v="0"/>
    <x v="0"/>
    <s v=""/>
    <x v="1"/>
  </r>
  <r>
    <n v="990"/>
    <s v="Charles G. Koch Charitable Foundation_Soto20173150"/>
    <x v="0"/>
    <s v="Soto"/>
    <x v="1574"/>
    <n v="3150"/>
    <x v="29"/>
    <x v="2"/>
    <s v="Individual/Scholarship(?)"/>
    <n v="243"/>
    <x v="1"/>
    <x v="0"/>
    <x v="0"/>
    <s v=""/>
    <x v="1"/>
  </r>
  <r>
    <n v="990"/>
    <s v="Charles G. Koch Charitable Foundation_Moran20174725"/>
    <x v="0"/>
    <s v="Moran"/>
    <x v="1575"/>
    <n v="4725"/>
    <x v="29"/>
    <x v="2"/>
    <s v="Individual/Scholarship(?)"/>
    <n v="244"/>
    <x v="1"/>
    <x v="0"/>
    <x v="0"/>
    <s v=""/>
    <x v="1"/>
  </r>
  <r>
    <n v="990"/>
    <s v="Charles G. Koch Charitable Foundation_Cause of Action201727000"/>
    <x v="0"/>
    <s v="Cause of Action"/>
    <x v="587"/>
    <n v="27000"/>
    <x v="29"/>
    <x v="2"/>
    <m/>
    <n v="245"/>
    <x v="0"/>
    <x v="0"/>
    <x v="0"/>
    <s v="https://www.sourcewatch.org/index.php/Cause_of_Action"/>
    <x v="2"/>
  </r>
  <r>
    <n v="990"/>
    <s v="Charles G. Koch Charitable Foundation_University of Wyoming Foundation2017200000"/>
    <x v="0"/>
    <s v="University of Wyoming Foundation"/>
    <x v="1576"/>
    <n v="200000"/>
    <x v="29"/>
    <x v="2"/>
    <m/>
    <n v="246"/>
    <x v="0"/>
    <x v="1"/>
    <x v="0"/>
    <s v=""/>
    <x v="1"/>
  </r>
  <r>
    <n v="990"/>
    <s v="Charles G. Koch Charitable Foundation_Leon20173150"/>
    <x v="0"/>
    <s v="Leon"/>
    <x v="1577"/>
    <n v="3150"/>
    <x v="29"/>
    <x v="2"/>
    <s v="Individual/Scholarship(?)"/>
    <n v="247"/>
    <x v="1"/>
    <x v="0"/>
    <x v="0"/>
    <s v=""/>
    <x v="1"/>
  </r>
  <r>
    <n v="990"/>
    <s v="Charles G. Koch Charitable Foundation_Coastal Education Foundation20179000"/>
    <x v="0"/>
    <s v="Coastal Education Foundation"/>
    <x v="1578"/>
    <n v="9000"/>
    <x v="29"/>
    <x v="2"/>
    <s v="&quot;Costal Education Foundation&quot; in original"/>
    <n v="248"/>
    <x v="0"/>
    <x v="0"/>
    <x v="0"/>
    <s v=""/>
    <x v="1"/>
  </r>
  <r>
    <n v="990"/>
    <s v="Charles G. Koch Charitable Foundation_Foundation for Government Accountability20173300"/>
    <x v="0"/>
    <s v="Foundation for Government Accountability"/>
    <x v="1579"/>
    <n v="3300"/>
    <x v="29"/>
    <x v="2"/>
    <m/>
    <n v="249"/>
    <x v="0"/>
    <x v="0"/>
    <x v="0"/>
    <s v="https://www.sourcewatch.org/index.php/Foundation_for_Government_Accountability"/>
    <x v="2"/>
  </r>
  <r>
    <n v="990"/>
    <s v="Charles G. Koch Charitable Foundation_University of South Florida Foundation201745000"/>
    <x v="0"/>
    <s v="University of South Florida Foundation"/>
    <x v="323"/>
    <n v="45000"/>
    <x v="29"/>
    <x v="2"/>
    <m/>
    <n v="250"/>
    <x v="0"/>
    <x v="1"/>
    <x v="0"/>
    <s v=""/>
    <x v="1"/>
  </r>
  <r>
    <n v="990"/>
    <s v="Charles G. Koch Charitable Foundation_Maley20173150"/>
    <x v="0"/>
    <s v="Maley"/>
    <x v="1580"/>
    <n v="3150"/>
    <x v="29"/>
    <x v="2"/>
    <s v="Individual/Scholarship(?)"/>
    <n v="251"/>
    <x v="1"/>
    <x v="0"/>
    <x v="0"/>
    <s v=""/>
    <x v="1"/>
  </r>
  <r>
    <n v="990"/>
    <s v="Charles G. Koch Charitable Foundation_Institute for Humane Studies at George Mason University2017138803"/>
    <x v="0"/>
    <s v="Institute for Humane Studies at George Mason University"/>
    <x v="23"/>
    <n v="138803"/>
    <x v="29"/>
    <x v="2"/>
    <m/>
    <n v="252"/>
    <x v="0"/>
    <x v="1"/>
    <x v="0"/>
    <s v="https://www.desmogblog.com/institute-humane-studies-george-mason-university"/>
    <x v="0"/>
  </r>
  <r>
    <n v="990"/>
    <s v="Charles G. Koch Charitable Foundation_University of Alabama - Tuscaloosa201744016"/>
    <x v="0"/>
    <s v="University of Alabama - Tuscaloosa"/>
    <x v="232"/>
    <n v="44016"/>
    <x v="29"/>
    <x v="2"/>
    <m/>
    <n v="253"/>
    <x v="0"/>
    <x v="1"/>
    <x v="0"/>
    <s v=""/>
    <x v="1"/>
  </r>
  <r>
    <n v="990"/>
    <s v="Charles G. Koch Charitable Foundation_UNLV Foundation201754200"/>
    <x v="0"/>
    <s v="UNLV Foundation"/>
    <x v="320"/>
    <n v="54200"/>
    <x v="29"/>
    <x v="2"/>
    <m/>
    <n v="254"/>
    <x v="0"/>
    <x v="1"/>
    <x v="0"/>
    <s v=""/>
    <x v="1"/>
  </r>
  <r>
    <n v="990"/>
    <s v="Charles G. Koch Charitable Foundation_Sheahan20173825"/>
    <x v="0"/>
    <s v="Sheahan"/>
    <x v="1581"/>
    <n v="3825"/>
    <x v="29"/>
    <x v="2"/>
    <s v="Individual/Scholarship(?)"/>
    <n v="255"/>
    <x v="1"/>
    <x v="0"/>
    <x v="0"/>
    <s v=""/>
    <x v="1"/>
  </r>
  <r>
    <n v="990"/>
    <s v="Charles G. Koch Charitable Foundation_Searl20173825"/>
    <x v="0"/>
    <s v="Searl"/>
    <x v="1582"/>
    <n v="3825"/>
    <x v="29"/>
    <x v="2"/>
    <s v="Individual/Scholarship(?)"/>
    <n v="256"/>
    <x v="1"/>
    <x v="0"/>
    <x v="0"/>
    <s v=""/>
    <x v="1"/>
  </r>
  <r>
    <n v="990"/>
    <s v="Charles G. Koch Charitable Foundation_Villanova University2017255000"/>
    <x v="0"/>
    <s v="Villanova University"/>
    <x v="1147"/>
    <n v="255000"/>
    <x v="29"/>
    <x v="2"/>
    <m/>
    <n v="257"/>
    <x v="0"/>
    <x v="1"/>
    <x v="0"/>
    <s v=""/>
    <x v="1"/>
  </r>
  <r>
    <n v="990"/>
    <s v="Charles G. Koch Charitable Foundation_Beacon Center of Tennessee201796500"/>
    <x v="0"/>
    <s v="Beacon Center of Tennessee"/>
    <x v="1253"/>
    <n v="96500"/>
    <x v="29"/>
    <x v="2"/>
    <m/>
    <n v="258"/>
    <x v="0"/>
    <x v="0"/>
    <x v="0"/>
    <s v="https://www.sourcewatch.org/index.php/Beacon_Center_of_Tennessee"/>
    <x v="2"/>
  </r>
  <r>
    <n v="990"/>
    <s v="Charles G. Koch Charitable Foundation_Da Silva20174447"/>
    <x v="0"/>
    <s v="Da Silva"/>
    <x v="1583"/>
    <n v="4447"/>
    <x v="29"/>
    <x v="2"/>
    <s v="Individual/Scholarship(?)"/>
    <n v="259"/>
    <x v="1"/>
    <x v="0"/>
    <x v="0"/>
    <s v=""/>
    <x v="1"/>
  </r>
  <r>
    <n v="990"/>
    <s v="Charles G. Koch Charitable Foundation_Young20173150"/>
    <x v="0"/>
    <s v="Young"/>
    <x v="1357"/>
    <n v="3150"/>
    <x v="29"/>
    <x v="2"/>
    <s v="Individual/Scholarship(?)"/>
    <n v="260"/>
    <x v="1"/>
    <x v="0"/>
    <x v="0"/>
    <s v=""/>
    <x v="1"/>
  </r>
  <r>
    <n v="990"/>
    <s v="Charles G. Koch Charitable Foundation_Haggerty20175229"/>
    <x v="0"/>
    <s v="Haggerty"/>
    <x v="1359"/>
    <n v="5229"/>
    <x v="29"/>
    <x v="2"/>
    <s v="Individual/Scholarship(?)"/>
    <n v="261"/>
    <x v="1"/>
    <x v="0"/>
    <x v="0"/>
    <s v=""/>
    <x v="1"/>
  </r>
  <r>
    <n v="990"/>
    <s v="Charles G. Koch Charitable Foundation_Mignanelli20171755"/>
    <x v="0"/>
    <s v="Mignanelli"/>
    <x v="1584"/>
    <n v="1755"/>
    <x v="29"/>
    <x v="2"/>
    <s v="Individual/Scholarship(?)"/>
    <n v="262"/>
    <x v="1"/>
    <x v="0"/>
    <x v="0"/>
    <s v=""/>
    <x v="1"/>
  </r>
  <r>
    <n v="990"/>
    <s v="Charles G. Koch Charitable Foundation_Shuster20173825"/>
    <x v="0"/>
    <s v="Shuster"/>
    <x v="1585"/>
    <n v="3825"/>
    <x v="29"/>
    <x v="2"/>
    <s v="Individual/Scholarship(?)"/>
    <n v="263"/>
    <x v="1"/>
    <x v="0"/>
    <x v="0"/>
    <s v=""/>
    <x v="1"/>
  </r>
  <r>
    <n v="990"/>
    <s v="Charles G. Koch Charitable Foundation_Northern Illinois University201724700"/>
    <x v="0"/>
    <s v="Northern Illinois University"/>
    <x v="487"/>
    <n v="24700"/>
    <x v="29"/>
    <x v="2"/>
    <m/>
    <n v="264"/>
    <x v="0"/>
    <x v="1"/>
    <x v="0"/>
    <s v=""/>
    <x v="1"/>
  </r>
  <r>
    <n v="990"/>
    <s v="Charles G. Koch Charitable Foundation_Center for Democracy &amp; Technology2017111000"/>
    <x v="0"/>
    <s v="Center for Democracy &amp; Technology"/>
    <x v="1586"/>
    <n v="111000"/>
    <x v="29"/>
    <x v="2"/>
    <m/>
    <n v="265"/>
    <x v="0"/>
    <x v="0"/>
    <x v="0"/>
    <s v="https://www.sourcewatch.org/index.php/Center_for_Democracy_and_Technology"/>
    <x v="2"/>
  </r>
  <r>
    <n v="990"/>
    <s v="Charles G. Koch Charitable Foundation_National Taxpayers Union Foundation201740000"/>
    <x v="0"/>
    <s v="National Taxpayers Union Foundation"/>
    <x v="183"/>
    <n v="40000"/>
    <x v="29"/>
    <x v="2"/>
    <m/>
    <n v="266"/>
    <x v="0"/>
    <x v="0"/>
    <x v="0"/>
    <s v="http://www.sourcewatch.org/index.php/National_Taxpayers_Union"/>
    <x v="2"/>
  </r>
  <r>
    <n v="990"/>
    <s v="Charles G. Koch Charitable Foundation_Bowling Green State University201786900"/>
    <x v="0"/>
    <s v="Bowling Green State University"/>
    <x v="1"/>
    <n v="86900"/>
    <x v="29"/>
    <x v="2"/>
    <m/>
    <n v="267"/>
    <x v="0"/>
    <x v="1"/>
    <x v="0"/>
    <s v=""/>
    <x v="1"/>
  </r>
  <r>
    <n v="990"/>
    <s v="Charles G. Koch Charitable Foundation_Gers20173150"/>
    <x v="0"/>
    <s v="Gers"/>
    <x v="1587"/>
    <n v="3150"/>
    <x v="29"/>
    <x v="2"/>
    <s v="Individual/Scholarship(?)"/>
    <n v="268"/>
    <x v="1"/>
    <x v="0"/>
    <x v="0"/>
    <s v=""/>
    <x v="1"/>
  </r>
  <r>
    <n v="990"/>
    <s v="Charles G. Koch Charitable Foundation_Adams20173825"/>
    <x v="0"/>
    <s v="Adams"/>
    <x v="1588"/>
    <n v="3825"/>
    <x v="29"/>
    <x v="2"/>
    <s v="Individual/Scholarship(?)"/>
    <n v="269"/>
    <x v="1"/>
    <x v="0"/>
    <x v="0"/>
    <s v=""/>
    <x v="1"/>
  </r>
  <r>
    <n v="990"/>
    <s v="Charles G. Koch Charitable Foundation_Freedom Trust201781500"/>
    <x v="0"/>
    <s v="Freedom Trust"/>
    <x v="537"/>
    <n v="81500"/>
    <x v="29"/>
    <x v="2"/>
    <m/>
    <n v="270"/>
    <x v="0"/>
    <x v="0"/>
    <x v="0"/>
    <s v=""/>
    <x v="1"/>
  </r>
  <r>
    <n v="990"/>
    <s v="Charles G. Koch Charitable Foundation_Weaver20173825"/>
    <x v="0"/>
    <s v="Weaver"/>
    <x v="1515"/>
    <n v="3825"/>
    <x v="29"/>
    <x v="2"/>
    <s v="Individual/Scholarship(?)"/>
    <n v="271"/>
    <x v="1"/>
    <x v="0"/>
    <x v="0"/>
    <s v=""/>
    <x v="1"/>
  </r>
  <r>
    <n v="990"/>
    <s v="Charles G. Koch Charitable Foundation_Murphy20173251"/>
    <x v="0"/>
    <s v="Murphy"/>
    <x v="1024"/>
    <n v="3251"/>
    <x v="29"/>
    <x v="2"/>
    <s v="Individual/Scholarship(?)"/>
    <n v="272"/>
    <x v="1"/>
    <x v="0"/>
    <x v="0"/>
    <s v=""/>
    <x v="1"/>
  </r>
  <r>
    <n v="990"/>
    <s v="Charles G. Koch Charitable Foundation_Institute for Energy Research201750000"/>
    <x v="0"/>
    <s v="Institute for Energy Research"/>
    <x v="43"/>
    <n v="50000"/>
    <x v="29"/>
    <x v="2"/>
    <m/>
    <n v="273"/>
    <x v="0"/>
    <x v="0"/>
    <x v="0"/>
    <s v="https://www.desmogblog.com/institute-energy-research"/>
    <x v="0"/>
  </r>
  <r>
    <n v="990"/>
    <s v="Charles G. Koch Charitable Foundation_Students for Liberty201720001"/>
    <x v="0"/>
    <s v="Students for Liberty"/>
    <x v="230"/>
    <n v="20001"/>
    <x v="29"/>
    <x v="2"/>
    <m/>
    <n v="274"/>
    <x v="0"/>
    <x v="0"/>
    <x v="0"/>
    <s v="https://www.sourcewatch.org/index.php/Students_for_Liberty"/>
    <x v="2"/>
  </r>
  <r>
    <n v="990"/>
    <s v="Charles G. Koch Charitable Foundation_Lake20173825"/>
    <x v="0"/>
    <s v="Lake"/>
    <x v="1589"/>
    <n v="3825"/>
    <x v="29"/>
    <x v="2"/>
    <s v="Individual/Scholarship(?)"/>
    <n v="275"/>
    <x v="1"/>
    <x v="0"/>
    <x v="0"/>
    <s v=""/>
    <x v="1"/>
  </r>
  <r>
    <n v="990"/>
    <s v="Charles G. Koch Charitable Foundation_Duell20173600"/>
    <x v="0"/>
    <s v="Duell"/>
    <x v="1590"/>
    <n v="3600"/>
    <x v="29"/>
    <x v="2"/>
    <s v="Individual/Scholarship(?)"/>
    <n v="276"/>
    <x v="1"/>
    <x v="0"/>
    <x v="0"/>
    <s v=""/>
    <x v="1"/>
  </r>
  <r>
    <n v="990"/>
    <s v="Charles G. Koch Charitable Foundation_Pi Kappa Delta201798000"/>
    <x v="0"/>
    <s v="Pi Kappa Delta"/>
    <x v="1591"/>
    <n v="98000"/>
    <x v="29"/>
    <x v="2"/>
    <m/>
    <n v="277"/>
    <x v="0"/>
    <x v="1"/>
    <x v="0"/>
    <s v=""/>
    <x v="1"/>
  </r>
  <r>
    <n v="990"/>
    <s v="Charles G. Koch Charitable Foundation_North Park University201745000"/>
    <x v="0"/>
    <s v="North Park University"/>
    <x v="486"/>
    <n v="45000"/>
    <x v="29"/>
    <x v="2"/>
    <m/>
    <n v="278"/>
    <x v="0"/>
    <x v="1"/>
    <x v="0"/>
    <s v=""/>
    <x v="1"/>
  </r>
  <r>
    <n v="990"/>
    <s v="Charles G. Koch Charitable Foundation_Cronan20175418"/>
    <x v="0"/>
    <s v="Cronan"/>
    <x v="1592"/>
    <n v="5418"/>
    <x v="29"/>
    <x v="2"/>
    <s v="Individual/Scholarship(?)"/>
    <n v="279"/>
    <x v="1"/>
    <x v="0"/>
    <x v="0"/>
    <s v=""/>
    <x v="1"/>
  </r>
  <r>
    <n v="990"/>
    <s v="Charles G. Koch Charitable Foundation_Miller20175229"/>
    <x v="0"/>
    <s v="Miller"/>
    <x v="1336"/>
    <n v="5229"/>
    <x v="29"/>
    <x v="2"/>
    <s v="Individual/Scholarship(?)"/>
    <n v="280"/>
    <x v="1"/>
    <x v="0"/>
    <x v="0"/>
    <s v=""/>
    <x v="1"/>
  </r>
  <r>
    <n v="990"/>
    <s v="Charles G. Koch Charitable Foundation_Reason Foundation2017115375"/>
    <x v="0"/>
    <s v="Reason Foundation"/>
    <x v="12"/>
    <n v="115375"/>
    <x v="29"/>
    <x v="2"/>
    <m/>
    <n v="281"/>
    <x v="0"/>
    <x v="0"/>
    <x v="0"/>
    <s v="https://www.desmogblog.com/reason-foundation"/>
    <x v="0"/>
  </r>
  <r>
    <n v="990"/>
    <s v="Charles G. Koch Charitable Foundation_Mercer University201714600"/>
    <x v="0"/>
    <s v="Mercer University"/>
    <x v="180"/>
    <n v="14600"/>
    <x v="29"/>
    <x v="2"/>
    <m/>
    <n v="282"/>
    <x v="0"/>
    <x v="1"/>
    <x v="0"/>
    <s v=""/>
    <x v="1"/>
  </r>
  <r>
    <n v="990"/>
    <s v="Charles G. Koch Charitable Foundation_Thomas20175229"/>
    <x v="0"/>
    <s v="Thomas"/>
    <x v="1328"/>
    <n v="5229"/>
    <x v="29"/>
    <x v="2"/>
    <s v="Individual/Scholarship(?)"/>
    <n v="283"/>
    <x v="1"/>
    <x v="0"/>
    <x v="0"/>
    <s v=""/>
    <x v="1"/>
  </r>
  <r>
    <n v="990"/>
    <s v="Charles G. Koch Charitable Foundation_Witherspoon Institute201739000"/>
    <x v="0"/>
    <s v="Witherspoon Institute"/>
    <x v="1130"/>
    <n v="39000"/>
    <x v="29"/>
    <x v="2"/>
    <m/>
    <n v="284"/>
    <x v="0"/>
    <x v="0"/>
    <x v="0"/>
    <s v="https://en.wikipedia.org/wiki/Witherspoon_Institute"/>
    <x v="5"/>
  </r>
  <r>
    <n v="990"/>
    <s v="Charles G. Koch Charitable Foundation_Bonsack20175418"/>
    <x v="0"/>
    <s v="Bonsack"/>
    <x v="1593"/>
    <n v="5418"/>
    <x v="29"/>
    <x v="2"/>
    <s v="Individual/Scholarship(?)"/>
    <n v="285"/>
    <x v="1"/>
    <x v="0"/>
    <x v="0"/>
    <s v=""/>
    <x v="1"/>
  </r>
  <r>
    <n v="990"/>
    <s v="Charles G. Koch Charitable Foundation_Henningsen20175418"/>
    <x v="0"/>
    <s v="Henningsen"/>
    <x v="1594"/>
    <n v="5418"/>
    <x v="29"/>
    <x v="2"/>
    <s v="Individual/Scholarship(?)"/>
    <n v="286"/>
    <x v="1"/>
    <x v="0"/>
    <x v="0"/>
    <s v=""/>
    <x v="1"/>
  </r>
  <r>
    <n v="990"/>
    <s v="Charles G. Koch Charitable Foundation_Biola University201735000"/>
    <x v="0"/>
    <s v="Biola University"/>
    <x v="454"/>
    <n v="35000"/>
    <x v="29"/>
    <x v="2"/>
    <m/>
    <n v="287"/>
    <x v="0"/>
    <x v="1"/>
    <x v="0"/>
    <s v=""/>
    <x v="1"/>
  </r>
  <r>
    <n v="990"/>
    <s v="Charles G. Koch Charitable Foundation_Freitas Bento20175229"/>
    <x v="0"/>
    <s v="Freitas Bento"/>
    <x v="1595"/>
    <n v="5229"/>
    <x v="29"/>
    <x v="2"/>
    <s v="Individual/Scholarship(?)"/>
    <n v="288"/>
    <x v="1"/>
    <x v="0"/>
    <x v="0"/>
    <s v=""/>
    <x v="1"/>
  </r>
  <r>
    <n v="990"/>
    <s v="Charles G. Koch Charitable Foundation_McGuire20173600"/>
    <x v="0"/>
    <s v="McGuire"/>
    <x v="1596"/>
    <n v="3600"/>
    <x v="29"/>
    <x v="2"/>
    <s v="Individual/Scholarship(?)"/>
    <n v="289"/>
    <x v="1"/>
    <x v="0"/>
    <x v="0"/>
    <s v=""/>
    <x v="1"/>
  </r>
  <r>
    <n v="990"/>
    <s v="Charles G. Koch Charitable Foundation_University of North Carolina - Greensboro20175000"/>
    <x v="0"/>
    <s v="University of North Carolina - Greensboro"/>
    <x v="319"/>
    <n v="5000"/>
    <x v="29"/>
    <x v="2"/>
    <m/>
    <n v="290"/>
    <x v="0"/>
    <x v="1"/>
    <x v="0"/>
    <s v=""/>
    <x v="1"/>
  </r>
  <r>
    <n v="990"/>
    <s v="Charles G. Koch Charitable Foundation_The Poynter Institute201770000"/>
    <x v="0"/>
    <s v="The Poynter Institute"/>
    <x v="1597"/>
    <n v="70000"/>
    <x v="29"/>
    <x v="2"/>
    <m/>
    <n v="291"/>
    <x v="0"/>
    <x v="0"/>
    <x v="0"/>
    <s v=""/>
    <x v="1"/>
  </r>
  <r>
    <n v="990"/>
    <s v="Charles G. Koch Charitable Foundation_College of New Jersey Foundation201724000"/>
    <x v="0"/>
    <s v="College of New Jersey Foundation"/>
    <x v="259"/>
    <n v="24000"/>
    <x v="29"/>
    <x v="2"/>
    <m/>
    <n v="292"/>
    <x v="0"/>
    <x v="1"/>
    <x v="0"/>
    <s v=""/>
    <x v="1"/>
  </r>
  <r>
    <n v="990"/>
    <s v="Charles G. Koch Charitable Foundation_National Freedom of Information Coalition201710000"/>
    <x v="0"/>
    <s v="National Freedom of Information Coalition"/>
    <x v="1598"/>
    <n v="10000"/>
    <x v="29"/>
    <x v="2"/>
    <m/>
    <n v="293"/>
    <x v="0"/>
    <x v="0"/>
    <x v="0"/>
    <s v=""/>
    <x v="1"/>
  </r>
  <r>
    <n v="990"/>
    <s v="Charles G. Koch Charitable Foundation_Makuski20173825"/>
    <x v="0"/>
    <s v="Makuski"/>
    <x v="1599"/>
    <n v="3825"/>
    <x v="29"/>
    <x v="2"/>
    <s v="Individual/Scholarship(?)"/>
    <n v="294"/>
    <x v="1"/>
    <x v="0"/>
    <x v="0"/>
    <s v=""/>
    <x v="1"/>
  </r>
  <r>
    <n v="990"/>
    <s v="Charles G. Koch Charitable Foundation_Alban20173150"/>
    <x v="0"/>
    <s v="Alban"/>
    <x v="1600"/>
    <n v="3150"/>
    <x v="29"/>
    <x v="2"/>
    <s v="Individual/Scholarship(?)"/>
    <n v="295"/>
    <x v="1"/>
    <x v="0"/>
    <x v="0"/>
    <s v=""/>
    <x v="1"/>
  </r>
  <r>
    <n v="990"/>
    <s v="Charles G. Koch Charitable Foundation_Trustees of Boston University2017350000"/>
    <x v="0"/>
    <s v="Trustees of Boston University"/>
    <x v="1601"/>
    <n v="350000"/>
    <x v="29"/>
    <x v="2"/>
    <m/>
    <n v="296"/>
    <x v="0"/>
    <x v="1"/>
    <x v="0"/>
    <s v=""/>
    <x v="1"/>
  </r>
  <r>
    <n v="990"/>
    <s v="Charles G. Koch Charitable Foundation_Blumenthal20173251"/>
    <x v="0"/>
    <s v="Blumenthal"/>
    <x v="1602"/>
    <n v="3251"/>
    <x v="29"/>
    <x v="2"/>
    <s v="Individual/Scholarship(?)"/>
    <n v="297"/>
    <x v="1"/>
    <x v="0"/>
    <x v="0"/>
    <s v=""/>
    <x v="1"/>
  </r>
  <r>
    <n v="990"/>
    <s v="Charles G. Koch Charitable Foundation_University of Tennessee at Chattanooga201775214"/>
    <x v="0"/>
    <s v="University of Tennessee at Chattanooga"/>
    <x v="434"/>
    <n v="75214"/>
    <x v="29"/>
    <x v="2"/>
    <m/>
    <n v="298"/>
    <x v="0"/>
    <x v="1"/>
    <x v="0"/>
    <s v=""/>
    <x v="1"/>
  </r>
  <r>
    <n v="990"/>
    <s v="Charles G. Koch Charitable Foundation_Scala Foundation201769450"/>
    <x v="0"/>
    <s v="Scala Foundation"/>
    <x v="1603"/>
    <n v="69450"/>
    <x v="29"/>
    <x v="2"/>
    <m/>
    <n v="299"/>
    <x v="0"/>
    <x v="0"/>
    <x v="0"/>
    <s v=""/>
    <x v="1"/>
  </r>
  <r>
    <n v="990"/>
    <s v="Charles G. Koch Charitable Foundation_Ives20178514"/>
    <x v="0"/>
    <s v="Ives"/>
    <x v="1604"/>
    <n v="8514"/>
    <x v="29"/>
    <x v="2"/>
    <s v="Individual/Scholarship(?)"/>
    <n v="300"/>
    <x v="1"/>
    <x v="0"/>
    <x v="0"/>
    <s v=""/>
    <x v="1"/>
  </r>
  <r>
    <n v="990"/>
    <s v="Charles G. Koch Charitable Foundation_University of North Carolina - Pembroke201771650"/>
    <x v="0"/>
    <s v="University of North Carolina - Pembroke"/>
    <x v="319"/>
    <n v="71650"/>
    <x v="29"/>
    <x v="2"/>
    <m/>
    <n v="301"/>
    <x v="0"/>
    <x v="1"/>
    <x v="0"/>
    <s v=""/>
    <x v="1"/>
  </r>
  <r>
    <n v="990"/>
    <s v="Charles G. Koch Charitable Foundation_University of Southern California2017688000"/>
    <x v="0"/>
    <s v="University of Southern California"/>
    <x v="1605"/>
    <n v="688000"/>
    <x v="29"/>
    <x v="2"/>
    <m/>
    <n v="302"/>
    <x v="0"/>
    <x v="1"/>
    <x v="0"/>
    <s v=""/>
    <x v="1"/>
  </r>
  <r>
    <n v="990"/>
    <s v="Charles G. Koch Charitable Foundation_Daily Caller News Foundation2017900000"/>
    <x v="0"/>
    <s v="Daily Caller News Foundation"/>
    <x v="444"/>
    <n v="900000"/>
    <x v="29"/>
    <x v="2"/>
    <m/>
    <n v="303"/>
    <x v="0"/>
    <x v="0"/>
    <x v="0"/>
    <s v="https://www.desmogblog.com/daily-caller"/>
    <x v="0"/>
  </r>
  <r>
    <n v="990"/>
    <s v="Charles G. Koch Charitable Foundation_University of California Irvine2017251000"/>
    <x v="0"/>
    <s v="University of California Irvine"/>
    <x v="234"/>
    <n v="251000"/>
    <x v="29"/>
    <x v="2"/>
    <m/>
    <n v="304"/>
    <x v="0"/>
    <x v="1"/>
    <x v="0"/>
    <s v=""/>
    <x v="1"/>
  </r>
  <r>
    <n v="990"/>
    <s v="Charles G. Koch Charitable Foundation_Birney20173251"/>
    <x v="0"/>
    <s v="Birney"/>
    <x v="1606"/>
    <n v="3251"/>
    <x v="29"/>
    <x v="2"/>
    <s v="Individual/Scholarship(?)"/>
    <n v="305"/>
    <x v="1"/>
    <x v="0"/>
    <x v="0"/>
    <s v=""/>
    <x v="1"/>
  </r>
  <r>
    <n v="990"/>
    <s v="Charles G. Koch Charitable Foundation_Stevens20175355"/>
    <x v="0"/>
    <s v="Stevens"/>
    <x v="1436"/>
    <n v="5355"/>
    <x v="29"/>
    <x v="2"/>
    <s v="Individual/Scholarship(?)"/>
    <n v="306"/>
    <x v="1"/>
    <x v="0"/>
    <x v="0"/>
    <s v=""/>
    <x v="1"/>
  </r>
  <r>
    <n v="990"/>
    <s v="Charles G. Koch Charitable Foundation_Wisconsin Policy Research Institute201750000"/>
    <x v="0"/>
    <s v="Wisconsin Policy Research Institute"/>
    <x v="1607"/>
    <n v="50000"/>
    <x v="29"/>
    <x v="2"/>
    <m/>
    <n v="307"/>
    <x v="0"/>
    <x v="0"/>
    <x v="0"/>
    <s v=""/>
    <x v="1"/>
  </r>
  <r>
    <n v="990"/>
    <s v="Charles G. Koch Charitable Foundation_Maguire20173150"/>
    <x v="0"/>
    <s v="Maguire"/>
    <x v="1608"/>
    <n v="3150"/>
    <x v="29"/>
    <x v="2"/>
    <s v="Individual/Scholarship(?)"/>
    <n v="308"/>
    <x v="1"/>
    <x v="0"/>
    <x v="0"/>
    <s v=""/>
    <x v="1"/>
  </r>
  <r>
    <n v="990"/>
    <s v="Charles G. Koch Charitable Foundation_Susquehanna University201715000"/>
    <x v="0"/>
    <s v="Susquehanna University"/>
    <x v="572"/>
    <n v="15000"/>
    <x v="29"/>
    <x v="2"/>
    <m/>
    <n v="309"/>
    <x v="0"/>
    <x v="1"/>
    <x v="0"/>
    <s v=""/>
    <x v="1"/>
  </r>
  <r>
    <n v="990"/>
    <s v="Charles G. Koch Charitable Foundation_Kelly20173150"/>
    <x v="0"/>
    <s v="Kelly"/>
    <x v="1609"/>
    <n v="3150"/>
    <x v="29"/>
    <x v="2"/>
    <s v="Individual/Scholarship(?)"/>
    <n v="310"/>
    <x v="1"/>
    <x v="0"/>
    <x v="0"/>
    <s v=""/>
    <x v="1"/>
  </r>
  <r>
    <n v="990"/>
    <s v="Charles G. Koch Charitable Foundation_Coastal Education Foundation20176000"/>
    <x v="0"/>
    <s v="Coastal Education Foundation"/>
    <x v="1578"/>
    <n v="6000"/>
    <x v="29"/>
    <x v="2"/>
    <s v="&quot;Coastal Education Foundation Incorporated&quot;"/>
    <n v="311"/>
    <x v="0"/>
    <x v="0"/>
    <x v="0"/>
    <s v=""/>
    <x v="1"/>
  </r>
  <r>
    <n v="990"/>
    <s v="Charles G. Koch Charitable Foundation_Ott20173825"/>
    <x v="0"/>
    <s v="Ott"/>
    <x v="1610"/>
    <n v="3825"/>
    <x v="29"/>
    <x v="2"/>
    <s v="Individual/Scholarship(?)"/>
    <n v="312"/>
    <x v="1"/>
    <x v="0"/>
    <x v="0"/>
    <s v=""/>
    <x v="1"/>
  </r>
  <r>
    <n v="990"/>
    <s v="Charles G. Koch Charitable Foundation_Pradko20171913"/>
    <x v="0"/>
    <s v="Pradko"/>
    <x v="1611"/>
    <n v="1913"/>
    <x v="29"/>
    <x v="2"/>
    <s v="Individual/Scholarship(?)"/>
    <n v="313"/>
    <x v="1"/>
    <x v="0"/>
    <x v="0"/>
    <s v=""/>
    <x v="1"/>
  </r>
  <r>
    <n v="990"/>
    <s v="Charles G. Koch Charitable Foundation_UC Regents2017942000"/>
    <x v="0"/>
    <s v="UC Regents"/>
    <x v="234"/>
    <n v="942000"/>
    <x v="29"/>
    <x v="2"/>
    <m/>
    <n v="314"/>
    <x v="0"/>
    <x v="1"/>
    <x v="0"/>
    <s v=""/>
    <x v="1"/>
  </r>
  <r>
    <n v="990"/>
    <s v="Charles G. Koch Charitable Foundation_Jenkins20173150"/>
    <x v="0"/>
    <s v="Jenkins"/>
    <x v="1612"/>
    <n v="3150"/>
    <x v="29"/>
    <x v="2"/>
    <s v="Individual/Scholarship(?)"/>
    <n v="315"/>
    <x v="1"/>
    <x v="0"/>
    <x v="0"/>
    <s v=""/>
    <x v="1"/>
  </r>
  <r>
    <n v="990"/>
    <s v="Charles G. Koch Charitable Foundation_Spada20173150"/>
    <x v="0"/>
    <s v="Spada"/>
    <x v="1613"/>
    <n v="3150"/>
    <x v="29"/>
    <x v="2"/>
    <s v="Individual/Scholarship(?)"/>
    <n v="316"/>
    <x v="1"/>
    <x v="0"/>
    <x v="0"/>
    <s v=""/>
    <x v="1"/>
  </r>
  <r>
    <n v="990"/>
    <s v="Charles G. Koch Charitable Foundation_Fiscal Challenge201720000"/>
    <x v="0"/>
    <s v="Fiscal Challenge"/>
    <x v="1005"/>
    <n v="20000"/>
    <x v="29"/>
    <x v="2"/>
    <m/>
    <n v="317"/>
    <x v="0"/>
    <x v="0"/>
    <x v="0"/>
    <s v=""/>
    <x v="1"/>
  </r>
  <r>
    <n v="990"/>
    <s v="Charles G. Koch Charitable Foundation_Stamper20178514"/>
    <x v="0"/>
    <s v="Stamper"/>
    <x v="1614"/>
    <n v="8514"/>
    <x v="29"/>
    <x v="2"/>
    <s v="Individual/Scholarship(?)"/>
    <n v="318"/>
    <x v="1"/>
    <x v="0"/>
    <x v="0"/>
    <s v=""/>
    <x v="1"/>
  </r>
  <r>
    <n v="990"/>
    <s v="Charles G. Koch Charitable Foundation_American Enterprise Institute for Public Policy Research2017317500"/>
    <x v="0"/>
    <s v="American Enterprise Institute for Public Policy Research"/>
    <x v="132"/>
    <n v="317500"/>
    <x v="29"/>
    <x v="2"/>
    <m/>
    <n v="319"/>
    <x v="0"/>
    <x v="0"/>
    <x v="0"/>
    <s v="https://www.desmogblog.com/american-enterprise-institute"/>
    <x v="0"/>
  </r>
  <r>
    <n v="990"/>
    <s v="Charles G. Koch Charitable Foundation_Ursinus College201719500"/>
    <x v="0"/>
    <s v="Ursinus College"/>
    <x v="436"/>
    <n v="19500"/>
    <x v="29"/>
    <x v="2"/>
    <m/>
    <n v="320"/>
    <x v="0"/>
    <x v="1"/>
    <x v="0"/>
    <s v=""/>
    <x v="1"/>
  </r>
  <r>
    <n v="990"/>
    <s v="Charles G. Koch Charitable Foundation_Austin Institute for the Study of Family and Culture201797500"/>
    <x v="0"/>
    <s v="Austin Institute for the Study of Family and Culture"/>
    <x v="717"/>
    <n v="97500"/>
    <x v="29"/>
    <x v="2"/>
    <m/>
    <n v="321"/>
    <x v="0"/>
    <x v="0"/>
    <x v="0"/>
    <s v=""/>
    <x v="1"/>
  </r>
  <r>
    <n v="990"/>
    <s v="Charles G. Koch Charitable Foundation_Visnovsky20179936"/>
    <x v="0"/>
    <s v="Visnovsky"/>
    <x v="1615"/>
    <n v="9936"/>
    <x v="29"/>
    <x v="2"/>
    <s v="Individual/Scholarship(?)"/>
    <n v="322"/>
    <x v="1"/>
    <x v="0"/>
    <x v="0"/>
    <s v=""/>
    <x v="1"/>
  </r>
  <r>
    <n v="990"/>
    <s v="Charles G. Koch Charitable Foundation_Boise State University Foundation20177500"/>
    <x v="0"/>
    <s v="Boise State University Foundation"/>
    <x v="252"/>
    <n v="7500"/>
    <x v="29"/>
    <x v="2"/>
    <m/>
    <n v="323"/>
    <x v="0"/>
    <x v="1"/>
    <x v="0"/>
    <s v=""/>
    <x v="1"/>
  </r>
  <r>
    <n v="990"/>
    <s v="Charles G. Koch Charitable Foundation_Massachusetts Institute of Technology2017534200"/>
    <x v="0"/>
    <s v="Massachusetts Institute of Technology"/>
    <x v="158"/>
    <n v="534200"/>
    <x v="29"/>
    <x v="2"/>
    <m/>
    <n v="324"/>
    <x v="0"/>
    <x v="1"/>
    <x v="0"/>
    <s v=""/>
    <x v="1"/>
  </r>
  <r>
    <n v="990"/>
    <s v="Charles G. Koch Charitable Foundation_Wellesley College2017250000"/>
    <x v="0"/>
    <s v="Wellesley College"/>
    <x v="438"/>
    <n v="250000"/>
    <x v="29"/>
    <x v="2"/>
    <m/>
    <n v="325"/>
    <x v="0"/>
    <x v="1"/>
    <x v="0"/>
    <s v=""/>
    <x v="1"/>
  </r>
  <r>
    <n v="990"/>
    <s v="Charles G. Koch Charitable Foundation_Shimer20173600"/>
    <x v="0"/>
    <s v="Shimer"/>
    <x v="1616"/>
    <n v="3600"/>
    <x v="29"/>
    <x v="2"/>
    <s v="Individual/Scholarship(?)"/>
    <n v="326"/>
    <x v="1"/>
    <x v="0"/>
    <x v="0"/>
    <s v=""/>
    <x v="1"/>
  </r>
  <r>
    <n v="990"/>
    <s v="Charles G. Koch Charitable Foundation_Three Rivers Endowment Trust20173000"/>
    <x v="0"/>
    <s v="Three Rivers Endowment Trust"/>
    <x v="1617"/>
    <n v="3000"/>
    <x v="29"/>
    <x v="2"/>
    <m/>
    <n v="327"/>
    <x v="0"/>
    <x v="0"/>
    <x v="0"/>
    <s v=""/>
    <x v="1"/>
  </r>
  <r>
    <n v="990"/>
    <s v="Charles G. Koch Charitable Foundation_Manchester20173150"/>
    <x v="0"/>
    <s v="Manchester"/>
    <x v="1618"/>
    <n v="3150"/>
    <x v="29"/>
    <x v="2"/>
    <s v="Individual/Scholarship(?)"/>
    <n v="328"/>
    <x v="1"/>
    <x v="0"/>
    <x v="0"/>
    <s v=""/>
    <x v="1"/>
  </r>
  <r>
    <n v="990"/>
    <s v="Charles G. Koch Charitable Foundation_New Civil Liberties Alliance20171000000"/>
    <x v="0"/>
    <s v="New Civil Liberties Alliance"/>
    <x v="1619"/>
    <n v="1000000"/>
    <x v="29"/>
    <x v="2"/>
    <m/>
    <n v="329"/>
    <x v="0"/>
    <x v="0"/>
    <x v="0"/>
    <s v=""/>
    <x v="1"/>
  </r>
  <r>
    <n v="990"/>
    <s v="Charles G. Koch Charitable Foundation_Reason Foundation2017152500"/>
    <x v="0"/>
    <s v="Reason Foundation"/>
    <x v="12"/>
    <n v="152500"/>
    <x v="29"/>
    <x v="2"/>
    <m/>
    <n v="330"/>
    <x v="0"/>
    <x v="0"/>
    <x v="0"/>
    <s v="https://www.desmogblog.com/reason-foundation"/>
    <x v="0"/>
  </r>
  <r>
    <n v="990"/>
    <s v="Charles G. Koch Charitable Foundation_Frejlich20173825"/>
    <x v="0"/>
    <s v="Frejlich"/>
    <x v="1620"/>
    <n v="3825"/>
    <x v="29"/>
    <x v="2"/>
    <s v="Individual/Scholarship(?)"/>
    <n v="331"/>
    <x v="1"/>
    <x v="0"/>
    <x v="0"/>
    <s v=""/>
    <x v="1"/>
  </r>
  <r>
    <n v="990"/>
    <s v="Charles G. Koch Charitable Foundation_Georgia College &amp; State University Foundation201728000"/>
    <x v="0"/>
    <s v="Georgia College &amp; State University Foundation"/>
    <x v="268"/>
    <n v="28000"/>
    <x v="29"/>
    <x v="2"/>
    <m/>
    <n v="332"/>
    <x v="0"/>
    <x v="1"/>
    <x v="0"/>
    <s v=""/>
    <x v="1"/>
  </r>
  <r>
    <n v="990"/>
    <s v="Charles G. Koch Charitable Foundation_Glasgow20173825"/>
    <x v="0"/>
    <s v="Glasgow"/>
    <x v="1621"/>
    <n v="3825"/>
    <x v="29"/>
    <x v="2"/>
    <s v="Individual/Scholarship(?)"/>
    <n v="333"/>
    <x v="1"/>
    <x v="0"/>
    <x v="0"/>
    <s v=""/>
    <x v="1"/>
  </r>
  <r>
    <n v="990"/>
    <s v="Charles G. Koch Charitable Foundation_Pastorius20174914"/>
    <x v="0"/>
    <s v="Pastorius"/>
    <x v="1622"/>
    <n v="4914"/>
    <x v="29"/>
    <x v="2"/>
    <s v="Individual/Scholarship(?)"/>
    <n v="334"/>
    <x v="1"/>
    <x v="0"/>
    <x v="0"/>
    <s v=""/>
    <x v="1"/>
  </r>
  <r>
    <n v="990"/>
    <s v="Charles G. Koch Charitable Foundation_University of Texas - Arlington201721875"/>
    <x v="0"/>
    <s v="University of Texas - Arlington"/>
    <x v="139"/>
    <n v="21875"/>
    <x v="29"/>
    <x v="2"/>
    <m/>
    <n v="335"/>
    <x v="0"/>
    <x v="1"/>
    <x v="0"/>
    <s v=""/>
    <x v="1"/>
  </r>
  <r>
    <n v="990"/>
    <s v="Charles G. Koch Charitable Foundation_Whitman College201725000"/>
    <x v="0"/>
    <s v="Whitman College"/>
    <x v="331"/>
    <n v="25000"/>
    <x v="29"/>
    <x v="2"/>
    <m/>
    <n v="336"/>
    <x v="0"/>
    <x v="1"/>
    <x v="0"/>
    <s v=""/>
    <x v="1"/>
  </r>
  <r>
    <n v="990"/>
    <s v="Charles G. Koch Charitable Foundation_Dr Pepper Museum &amp; Free Enterprise Institute201716000"/>
    <x v="0"/>
    <s v="Dr Pepper Museum &amp; Free Enterprise Institute"/>
    <x v="1141"/>
    <n v="16000"/>
    <x v="29"/>
    <x v="2"/>
    <m/>
    <n v="337"/>
    <x v="0"/>
    <x v="0"/>
    <x v="0"/>
    <s v=""/>
    <x v="1"/>
  </r>
  <r>
    <n v="990"/>
    <s v="Charles G. Koch Charitable Foundation_The King's College2017370450"/>
    <x v="0"/>
    <s v="The King's College"/>
    <x v="179"/>
    <n v="370450"/>
    <x v="29"/>
    <x v="2"/>
    <m/>
    <n v="338"/>
    <x v="0"/>
    <x v="1"/>
    <x v="0"/>
    <s v=""/>
    <x v="1"/>
  </r>
  <r>
    <n v="990"/>
    <s v="Charles G. Koch Charitable Foundation_Arnold20175355"/>
    <x v="0"/>
    <s v="Arnold"/>
    <x v="1623"/>
    <n v="5355"/>
    <x v="29"/>
    <x v="2"/>
    <s v="Individual/Scholarship(?)"/>
    <n v="339"/>
    <x v="1"/>
    <x v="0"/>
    <x v="0"/>
    <s v=""/>
    <x v="1"/>
  </r>
  <r>
    <n v="990"/>
    <s v="Charles G. Koch Charitable Foundation_Rozmajzl20173825"/>
    <x v="0"/>
    <s v="Rozmajzl"/>
    <x v="1624"/>
    <n v="3825"/>
    <x v="29"/>
    <x v="2"/>
    <s v="Individual/Scholarship(?)"/>
    <n v="340"/>
    <x v="1"/>
    <x v="0"/>
    <x v="0"/>
    <s v=""/>
    <x v="1"/>
  </r>
  <r>
    <n v="990"/>
    <s v="Charles G. Koch Charitable Foundation_Fraser Institute, The2017150000"/>
    <x v="0"/>
    <s v="Fraser Institute, The"/>
    <x v="47"/>
    <n v="150000"/>
    <x v="29"/>
    <x v="2"/>
    <m/>
    <n v="341"/>
    <x v="0"/>
    <x v="0"/>
    <x v="0"/>
    <s v="https://www.desmogblog.com/fraser-institute"/>
    <x v="0"/>
  </r>
  <r>
    <n v="990"/>
    <s v="Charles G. Koch Charitable Foundation_University of Wisconsin Foundation2017436000"/>
    <x v="0"/>
    <s v="University of Wisconsin Foundation"/>
    <x v="326"/>
    <n v="436000"/>
    <x v="29"/>
    <x v="2"/>
    <m/>
    <n v="342"/>
    <x v="0"/>
    <x v="1"/>
    <x v="0"/>
    <s v=""/>
    <x v="1"/>
  </r>
  <r>
    <n v="990"/>
    <s v="Charles G. Koch Charitable Foundation_University of North Texas201712000"/>
    <x v="0"/>
    <s v="University of North Texas"/>
    <x v="580"/>
    <n v="12000"/>
    <x v="29"/>
    <x v="2"/>
    <m/>
    <n v="343"/>
    <x v="0"/>
    <x v="1"/>
    <x v="0"/>
    <s v=""/>
    <x v="1"/>
  </r>
  <r>
    <n v="990"/>
    <s v="Charles G. Koch Charitable Foundation_Shamblin20172025"/>
    <x v="0"/>
    <s v="Shamblin"/>
    <x v="1625"/>
    <n v="2025"/>
    <x v="29"/>
    <x v="2"/>
    <s v="Individual/Scholarship(?)"/>
    <n v="344"/>
    <x v="1"/>
    <x v="0"/>
    <x v="0"/>
    <s v=""/>
    <x v="1"/>
  </r>
  <r>
    <n v="990"/>
    <s v="Charles G. Koch Charitable Foundation_Okediran20177964"/>
    <x v="0"/>
    <s v="Okediran"/>
    <x v="1626"/>
    <n v="7964"/>
    <x v="29"/>
    <x v="2"/>
    <s v="Individual/Scholarship(?)"/>
    <n v="345"/>
    <x v="1"/>
    <x v="0"/>
    <x v="0"/>
    <s v=""/>
    <x v="1"/>
  </r>
  <r>
    <n v="990"/>
    <s v="Charles G. Koch Charitable Foundation_Scoccimaro20175229"/>
    <x v="0"/>
    <s v="Scoccimaro"/>
    <x v="1438"/>
    <n v="5229"/>
    <x v="29"/>
    <x v="2"/>
    <s v="Individual/Scholarship(?)"/>
    <n v="346"/>
    <x v="1"/>
    <x v="0"/>
    <x v="0"/>
    <s v=""/>
    <x v="1"/>
  </r>
  <r>
    <n v="990"/>
    <s v="Charles G. Koch Charitable Foundation_Eddy20175040"/>
    <x v="0"/>
    <s v="Eddy"/>
    <x v="1627"/>
    <n v="5040"/>
    <x v="29"/>
    <x v="2"/>
    <s v="Individual/Scholarship(?)"/>
    <n v="347"/>
    <x v="1"/>
    <x v="0"/>
    <x v="0"/>
    <s v=""/>
    <x v="1"/>
  </r>
  <r>
    <n v="990"/>
    <s v="Charles G. Koch Charitable Foundation_Chapman University2017132000"/>
    <x v="0"/>
    <s v="Chapman University"/>
    <x v="207"/>
    <n v="132000"/>
    <x v="29"/>
    <x v="2"/>
    <m/>
    <n v="348"/>
    <x v="0"/>
    <x v="1"/>
    <x v="0"/>
    <s v=""/>
    <x v="1"/>
  </r>
  <r>
    <n v="990"/>
    <s v="Charles G. Koch Charitable Foundation_Southwest Baptist University20175000"/>
    <x v="0"/>
    <s v="Southwest Baptist University"/>
    <x v="1628"/>
    <n v="5000"/>
    <x v="29"/>
    <x v="2"/>
    <m/>
    <n v="349"/>
    <x v="0"/>
    <x v="1"/>
    <x v="0"/>
    <s v=""/>
    <x v="1"/>
  </r>
  <r>
    <n v="990"/>
    <s v="Charles G. Koch Charitable Foundation_Brookings Institution2017480000"/>
    <x v="0"/>
    <s v="Brookings Institution"/>
    <x v="520"/>
    <n v="480000"/>
    <x v="29"/>
    <x v="2"/>
    <m/>
    <n v="350"/>
    <x v="0"/>
    <x v="0"/>
    <x v="0"/>
    <s v="https://www.sourcewatch.org/index.php/Brookings_Institution"/>
    <x v="2"/>
  </r>
  <r>
    <n v="990"/>
    <s v="Charles G. Koch Charitable Foundation_Gill20173600"/>
    <x v="0"/>
    <s v="Gill"/>
    <x v="1629"/>
    <n v="3600"/>
    <x v="29"/>
    <x v="2"/>
    <s v="Individual/Scholarship(?)"/>
    <n v="351"/>
    <x v="1"/>
    <x v="0"/>
    <x v="0"/>
    <s v=""/>
    <x v="1"/>
  </r>
  <r>
    <n v="990"/>
    <s v="Charles G. Koch Charitable Foundation_Taylor20173600"/>
    <x v="0"/>
    <s v="Taylor"/>
    <x v="1194"/>
    <n v="3600"/>
    <x v="29"/>
    <x v="2"/>
    <s v="Individual/Scholarship(?)"/>
    <n v="352"/>
    <x v="1"/>
    <x v="0"/>
    <x v="0"/>
    <s v=""/>
    <x v="1"/>
  </r>
  <r>
    <n v="990"/>
    <s v="Charles G. Koch Charitable Foundation_University of Idaho Foundation201789000"/>
    <x v="0"/>
    <s v="University of Idaho Foundation"/>
    <x v="1034"/>
    <n v="89000"/>
    <x v="29"/>
    <x v="2"/>
    <m/>
    <n v="353"/>
    <x v="0"/>
    <x v="1"/>
    <x v="0"/>
    <s v=""/>
    <x v="1"/>
  </r>
  <r>
    <n v="990"/>
    <s v="Charles G. Koch Charitable Foundation_Ball State University Foundation2017217000"/>
    <x v="0"/>
    <s v="Ball State University Foundation"/>
    <x v="199"/>
    <n v="217000"/>
    <x v="29"/>
    <x v="2"/>
    <m/>
    <n v="354"/>
    <x v="0"/>
    <x v="1"/>
    <x v="0"/>
    <s v=""/>
    <x v="1"/>
  </r>
  <r>
    <n v="990"/>
    <s v="Charles G. Koch Charitable Foundation_Weber20175229"/>
    <x v="0"/>
    <s v="Weber"/>
    <x v="1162"/>
    <n v="5229"/>
    <x v="29"/>
    <x v="2"/>
    <s v="Individual/Scholarship(?)"/>
    <n v="355"/>
    <x v="1"/>
    <x v="0"/>
    <x v="0"/>
    <s v=""/>
    <x v="1"/>
  </r>
  <r>
    <n v="990"/>
    <s v="Charles G. Koch Charitable Foundation_Schmid20173600"/>
    <x v="0"/>
    <s v="Schmid"/>
    <x v="1000"/>
    <n v="3600"/>
    <x v="29"/>
    <x v="2"/>
    <s v="Individual/Scholarship(?)"/>
    <n v="356"/>
    <x v="1"/>
    <x v="0"/>
    <x v="0"/>
    <s v=""/>
    <x v="1"/>
  </r>
  <r>
    <n v="990"/>
    <s v="Charles G. Koch Charitable Foundation_Bryan College201723500"/>
    <x v="0"/>
    <s v="Bryan College"/>
    <x v="721"/>
    <n v="23500"/>
    <x v="29"/>
    <x v="2"/>
    <m/>
    <n v="357"/>
    <x v="0"/>
    <x v="1"/>
    <x v="0"/>
    <s v=""/>
    <x v="1"/>
  </r>
  <r>
    <n v="990"/>
    <s v="Charles G. Koch Charitable Foundation_Nugent20173600"/>
    <x v="0"/>
    <s v="Nugent"/>
    <x v="1630"/>
    <n v="3600"/>
    <x v="29"/>
    <x v="2"/>
    <s v="Individual/Scholarship(?)"/>
    <n v="358"/>
    <x v="1"/>
    <x v="0"/>
    <x v="0"/>
    <s v=""/>
    <x v="1"/>
  </r>
  <r>
    <n v="990"/>
    <s v="Charles G. Koch Charitable Foundation_Emergent Order201759180"/>
    <x v="0"/>
    <s v="Emergent Order"/>
    <x v="530"/>
    <n v="59180"/>
    <x v="29"/>
    <x v="2"/>
    <s v="LLC"/>
    <n v="359"/>
    <x v="0"/>
    <x v="0"/>
    <x v="0"/>
    <s v=""/>
    <x v="1"/>
  </r>
  <r>
    <n v="990"/>
    <s v="Charles G. Koch Charitable Foundation_McGary20172025"/>
    <x v="0"/>
    <s v="McGary"/>
    <x v="1631"/>
    <n v="2025"/>
    <x v="29"/>
    <x v="2"/>
    <s v="Individual/Scholarship(?)"/>
    <n v="360"/>
    <x v="1"/>
    <x v="0"/>
    <x v="0"/>
    <s v=""/>
    <x v="1"/>
  </r>
  <r>
    <n v="990"/>
    <s v="Charles G. Koch Charitable Foundation_Desimone20178325"/>
    <x v="0"/>
    <s v="Desimone"/>
    <x v="1632"/>
    <n v="8325"/>
    <x v="29"/>
    <x v="2"/>
    <s v="Individual/Scholarship(?)"/>
    <n v="361"/>
    <x v="1"/>
    <x v="0"/>
    <x v="0"/>
    <s v=""/>
    <x v="1"/>
  </r>
  <r>
    <n v="990"/>
    <s v="Charles G. Koch Charitable Foundation_R Street Institute2017204000"/>
    <x v="0"/>
    <s v="R Street Institute"/>
    <x v="1306"/>
    <n v="204000"/>
    <x v="29"/>
    <x v="2"/>
    <m/>
    <n v="362"/>
    <x v="0"/>
    <x v="0"/>
    <x v="0"/>
    <s v="https://www.sourcewatch.org/index.php/R_Street_Institute"/>
    <x v="2"/>
  </r>
  <r>
    <n v="990"/>
    <s v="Charles G. Koch Charitable Foundation_Torounian2017788"/>
    <x v="0"/>
    <s v="Torounian"/>
    <x v="1633"/>
    <n v="788"/>
    <x v="29"/>
    <x v="2"/>
    <s v="Individual/Scholarship(?)"/>
    <n v="363"/>
    <x v="1"/>
    <x v="0"/>
    <x v="0"/>
    <s v=""/>
    <x v="1"/>
  </r>
  <r>
    <n v="990"/>
    <s v="Charles G. Koch Charitable Foundation_Duren20175418"/>
    <x v="0"/>
    <s v="Duren"/>
    <x v="1634"/>
    <n v="5418"/>
    <x v="29"/>
    <x v="2"/>
    <s v="Individual/Scholarship(?)"/>
    <n v="364"/>
    <x v="1"/>
    <x v="0"/>
    <x v="0"/>
    <s v=""/>
    <x v="1"/>
  </r>
  <r>
    <n v="990"/>
    <s v="Charles G. Koch Charitable Foundation_Daily Caller News Foundation201732500"/>
    <x v="0"/>
    <s v="Daily Caller News Foundation"/>
    <x v="444"/>
    <n v="32500"/>
    <x v="29"/>
    <x v="2"/>
    <m/>
    <n v="365"/>
    <x v="0"/>
    <x v="0"/>
    <x v="0"/>
    <s v="https://www.desmogblog.com/daily-caller"/>
    <x v="0"/>
  </r>
  <r>
    <n v="990"/>
    <s v="Charles G. Koch Charitable Foundation_Sutkowski20173825"/>
    <x v="0"/>
    <s v="Sutkowski"/>
    <x v="1635"/>
    <n v="3825"/>
    <x v="29"/>
    <x v="2"/>
    <s v="Individual/Scholarship(?)"/>
    <n v="366"/>
    <x v="1"/>
    <x v="0"/>
    <x v="0"/>
    <s v=""/>
    <x v="1"/>
  </r>
  <r>
    <n v="990"/>
    <s v="Charles G. Koch Charitable Foundation_Rierson20173600"/>
    <x v="0"/>
    <s v="Rierson"/>
    <x v="1183"/>
    <n v="3600"/>
    <x v="29"/>
    <x v="2"/>
    <s v="Individual/Scholarship(?)"/>
    <n v="367"/>
    <x v="1"/>
    <x v="0"/>
    <x v="0"/>
    <s v=""/>
    <x v="1"/>
  </r>
  <r>
    <n v="990"/>
    <s v="Charles G. Koch Charitable Foundation_Tongate20173600"/>
    <x v="0"/>
    <s v="Tongate"/>
    <x v="1636"/>
    <n v="3600"/>
    <x v="29"/>
    <x v="2"/>
    <s v="Individual/Scholarship(?)"/>
    <n v="368"/>
    <x v="1"/>
    <x v="0"/>
    <x v="0"/>
    <s v=""/>
    <x v="1"/>
  </r>
  <r>
    <n v="990"/>
    <s v="Charles G. Koch Charitable Foundation_Brooklyn Law School2017180000"/>
    <x v="0"/>
    <s v="Brooklyn Law School"/>
    <x v="456"/>
    <n v="180000"/>
    <x v="29"/>
    <x v="2"/>
    <m/>
    <n v="369"/>
    <x v="0"/>
    <x v="1"/>
    <x v="0"/>
    <s v=""/>
    <x v="1"/>
  </r>
  <r>
    <n v="990"/>
    <s v="Charles G. Koch Charitable Foundation_Luckenbaugh20173600"/>
    <x v="0"/>
    <s v="Luckenbaugh"/>
    <x v="1637"/>
    <n v="3600"/>
    <x v="29"/>
    <x v="2"/>
    <s v="Individual/Scholarship(?)"/>
    <n v="370"/>
    <x v="1"/>
    <x v="0"/>
    <x v="0"/>
    <s v=""/>
    <x v="1"/>
  </r>
  <r>
    <n v="990"/>
    <s v="Charles G. Koch Charitable Foundation_Oglethorpe University20175000"/>
    <x v="0"/>
    <s v="Oglethorpe University"/>
    <x v="557"/>
    <n v="5000"/>
    <x v="29"/>
    <x v="2"/>
    <m/>
    <n v="371"/>
    <x v="0"/>
    <x v="1"/>
    <x v="0"/>
    <s v=""/>
    <x v="1"/>
  </r>
  <r>
    <n v="990"/>
    <s v="Charles G. Koch Charitable Foundation_Lindenwood University2017644000"/>
    <x v="0"/>
    <s v="Lindenwood University"/>
    <x v="275"/>
    <n v="644000"/>
    <x v="29"/>
    <x v="2"/>
    <m/>
    <n v="372"/>
    <x v="0"/>
    <x v="1"/>
    <x v="0"/>
    <s v=""/>
    <x v="1"/>
  </r>
  <r>
    <n v="990"/>
    <s v="Charles G. Koch Charitable Foundation_The Society of Classical Learning201725000"/>
    <x v="0"/>
    <s v="The Society of Classical Learning"/>
    <x v="1638"/>
    <n v="25000"/>
    <x v="29"/>
    <x v="2"/>
    <m/>
    <n v="373"/>
    <x v="0"/>
    <x v="1"/>
    <x v="0"/>
    <s v=""/>
    <x v="1"/>
  </r>
  <r>
    <n v="990"/>
    <s v="Charles G. Koch Charitable Foundation_Snoop Youth Football League Foundation201780000"/>
    <x v="0"/>
    <s v="Snoop Youth Football League Foundation"/>
    <x v="1639"/>
    <n v="80000"/>
    <x v="29"/>
    <x v="2"/>
    <m/>
    <n v="374"/>
    <x v="0"/>
    <x v="0"/>
    <x v="1"/>
    <s v=""/>
    <x v="1"/>
  </r>
  <r>
    <n v="990"/>
    <s v="Charles G. Koch Charitable Foundation_Roanoke College201731500"/>
    <x v="0"/>
    <s v="Roanoke College"/>
    <x v="490"/>
    <n v="31500"/>
    <x v="29"/>
    <x v="2"/>
    <m/>
    <n v="375"/>
    <x v="0"/>
    <x v="1"/>
    <x v="0"/>
    <s v=""/>
    <x v="1"/>
  </r>
  <r>
    <n v="990"/>
    <s v="Charles G. Koch Charitable Foundation_The Philadelphia Society201729000"/>
    <x v="0"/>
    <s v="The Philadelphia Society"/>
    <x v="14"/>
    <n v="29000"/>
    <x v="29"/>
    <x v="2"/>
    <m/>
    <n v="376"/>
    <x v="0"/>
    <x v="0"/>
    <x v="0"/>
    <s v="https://www.sourcewatch.org/index.php/Philadelphia_Society"/>
    <x v="2"/>
  </r>
  <r>
    <n v="990"/>
    <s v="Charles G. Koch Charitable Foundation_Allen20175040"/>
    <x v="0"/>
    <s v="Allen"/>
    <x v="1640"/>
    <n v="5040"/>
    <x v="29"/>
    <x v="2"/>
    <s v="Individual/Scholarship(?)"/>
    <n v="377"/>
    <x v="1"/>
    <x v="0"/>
    <x v="0"/>
    <s v=""/>
    <x v="1"/>
  </r>
  <r>
    <n v="990"/>
    <s v="Charles G. Koch Charitable Foundation_High Point University20173700"/>
    <x v="0"/>
    <s v="High Point University"/>
    <x v="396"/>
    <n v="3700"/>
    <x v="29"/>
    <x v="2"/>
    <m/>
    <n v="378"/>
    <x v="0"/>
    <x v="1"/>
    <x v="0"/>
    <s v=""/>
    <x v="1"/>
  </r>
  <r>
    <n v="990"/>
    <s v="Charles G. Koch Charitable Foundation_Gustavus Adolphus College201720000"/>
    <x v="0"/>
    <s v="Gustavus Adolphus College"/>
    <x v="539"/>
    <n v="20000"/>
    <x v="29"/>
    <x v="2"/>
    <m/>
    <n v="379"/>
    <x v="0"/>
    <x v="1"/>
    <x v="0"/>
    <s v=""/>
    <x v="1"/>
  </r>
  <r>
    <n v="990"/>
    <s v="Charles G. Koch Charitable Foundation_Catholic University of America2017552500"/>
    <x v="0"/>
    <s v="Catholic University of America"/>
    <x v="424"/>
    <n v="552500"/>
    <x v="29"/>
    <x v="2"/>
    <m/>
    <n v="380"/>
    <x v="0"/>
    <x v="1"/>
    <x v="0"/>
    <s v=""/>
    <x v="1"/>
  </r>
  <r>
    <n v="990"/>
    <s v="Charles G. Koch Charitable Foundation_Saletta20173150"/>
    <x v="0"/>
    <s v="Saletta"/>
    <x v="1641"/>
    <n v="3150"/>
    <x v="29"/>
    <x v="2"/>
    <s v="Individual/Scholarship(?)"/>
    <n v="381"/>
    <x v="1"/>
    <x v="0"/>
    <x v="0"/>
    <s v=""/>
    <x v="1"/>
  </r>
  <r>
    <n v="990"/>
    <s v="Charles G. Koch Charitable Foundation_Nittany Theatre at the Barn201731000"/>
    <x v="0"/>
    <s v="Nittany Theatre at the Barn"/>
    <x v="1373"/>
    <n v="31000"/>
    <x v="29"/>
    <x v="2"/>
    <m/>
    <n v="382"/>
    <x v="0"/>
    <x v="0"/>
    <x v="1"/>
    <s v=""/>
    <x v="1"/>
  </r>
  <r>
    <n v="990"/>
    <s v="Charles G. Koch Charitable Foundation_Gustafson20173600"/>
    <x v="0"/>
    <s v="Gustafson"/>
    <x v="1642"/>
    <n v="3600"/>
    <x v="29"/>
    <x v="2"/>
    <s v="Individual/Scholarship(?)"/>
    <n v="383"/>
    <x v="1"/>
    <x v="0"/>
    <x v="0"/>
    <s v=""/>
    <x v="1"/>
  </r>
  <r>
    <n v="990"/>
    <s v="Charles G. Koch Charitable Foundation_Weihs20175418"/>
    <x v="0"/>
    <s v="Weihs"/>
    <x v="1643"/>
    <n v="5418"/>
    <x v="29"/>
    <x v="2"/>
    <s v="Individual/Scholarship(?)"/>
    <n v="384"/>
    <x v="1"/>
    <x v="0"/>
    <x v="0"/>
    <s v=""/>
    <x v="1"/>
  </r>
  <r>
    <n v="990"/>
    <s v="Charles G. Koch Charitable Foundation_Research Foundation of Cuny - Brooklyn College201712500"/>
    <x v="0"/>
    <s v="Research Foundation of Cuny - Brooklyn College"/>
    <x v="1365"/>
    <n v="12500"/>
    <x v="29"/>
    <x v="2"/>
    <m/>
    <n v="385"/>
    <x v="0"/>
    <x v="1"/>
    <x v="0"/>
    <s v=""/>
    <x v="1"/>
  </r>
  <r>
    <n v="990"/>
    <s v="Charles G. Koch Charitable Foundation_Klimek20172025"/>
    <x v="0"/>
    <s v="Klimek"/>
    <x v="1644"/>
    <n v="2025"/>
    <x v="29"/>
    <x v="2"/>
    <s v="Individual/Scholarship(?)"/>
    <n v="386"/>
    <x v="1"/>
    <x v="0"/>
    <x v="0"/>
    <s v=""/>
    <x v="1"/>
  </r>
  <r>
    <n v="990"/>
    <s v="Charles G. Koch Charitable Foundation_Princeton University201712000"/>
    <x v="0"/>
    <s v="Princeton University"/>
    <x v="765"/>
    <n v="12000"/>
    <x v="29"/>
    <x v="2"/>
    <m/>
    <n v="387"/>
    <x v="0"/>
    <x v="1"/>
    <x v="0"/>
    <s v=""/>
    <x v="1"/>
  </r>
  <r>
    <n v="990"/>
    <s v="Charles G. Koch Charitable Foundation_Pacific Legal Foundation201783600"/>
    <x v="0"/>
    <s v="Pacific Legal Foundation"/>
    <x v="940"/>
    <n v="83600"/>
    <x v="29"/>
    <x v="2"/>
    <m/>
    <n v="388"/>
    <x v="0"/>
    <x v="0"/>
    <x v="0"/>
    <s v="https://www.sourcewatch.org/index.php/Pacific_Legal_Foundation"/>
    <x v="2"/>
  </r>
  <r>
    <n v="990"/>
    <s v="Charles G. Koch Charitable Foundation_University of Arizona201765200"/>
    <x v="0"/>
    <s v="University of Arizona"/>
    <x v="233"/>
    <n v="65200"/>
    <x v="29"/>
    <x v="2"/>
    <s v="Center for the Philosphy of Freedom"/>
    <n v="389"/>
    <x v="0"/>
    <x v="1"/>
    <x v="0"/>
    <s v=""/>
    <x v="1"/>
  </r>
  <r>
    <n v="990"/>
    <s v="Charles G. Koch Charitable Foundation_Sigman20175229"/>
    <x v="0"/>
    <s v="Sigman"/>
    <x v="1645"/>
    <n v="5229"/>
    <x v="29"/>
    <x v="2"/>
    <s v="Individual/Scholarship(?)"/>
    <n v="390"/>
    <x v="1"/>
    <x v="0"/>
    <x v="0"/>
    <s v=""/>
    <x v="1"/>
  </r>
  <r>
    <n v="990"/>
    <s v="Charles G. Koch Charitable Foundation_Leadership Institute201711036"/>
    <x v="0"/>
    <s v="Leadership Institute"/>
    <x v="93"/>
    <n v="11036"/>
    <x v="29"/>
    <x v="2"/>
    <m/>
    <n v="391"/>
    <x v="0"/>
    <x v="0"/>
    <x v="0"/>
    <s v="https://www.desmogblog.com/leadership-institute"/>
    <x v="0"/>
  </r>
  <r>
    <n v="990"/>
    <s v="Charles G. Koch Charitable Foundation_Foundation for Economic Education (FEE)2017228000"/>
    <x v="0"/>
    <s v="Foundation for Economic Education (FEE)"/>
    <x v="38"/>
    <n v="228000"/>
    <x v="29"/>
    <x v="2"/>
    <m/>
    <n v="392"/>
    <x v="0"/>
    <x v="0"/>
    <x v="0"/>
    <s v="http://www.sourcewatch.org/index.php/Foundation_for_Economic_Education"/>
    <x v="2"/>
  </r>
  <r>
    <n v="990"/>
    <s v="Charles G. Koch Charitable Foundation_East Tennessee State University201713500"/>
    <x v="0"/>
    <s v="East Tennessee State University"/>
    <x v="1646"/>
    <n v="13500"/>
    <x v="29"/>
    <x v="2"/>
    <m/>
    <n v="393"/>
    <x v="0"/>
    <x v="1"/>
    <x v="0"/>
    <s v=""/>
    <x v="1"/>
  </r>
  <r>
    <n v="990"/>
    <s v="Charles G. Koch Charitable Foundation_Florida State University Foundation2017459684"/>
    <x v="0"/>
    <s v="Florida State University Foundation"/>
    <x v="156"/>
    <n v="459684"/>
    <x v="29"/>
    <x v="2"/>
    <m/>
    <n v="394"/>
    <x v="0"/>
    <x v="1"/>
    <x v="0"/>
    <s v=""/>
    <x v="1"/>
  </r>
  <r>
    <n v="990"/>
    <s v="Charles G. Koch Charitable Foundation_University of San Francisco201713000"/>
    <x v="0"/>
    <s v="University of San Francisco"/>
    <x v="433"/>
    <n v="13000"/>
    <x v="29"/>
    <x v="2"/>
    <m/>
    <n v="395"/>
    <x v="0"/>
    <x v="1"/>
    <x v="0"/>
    <s v=""/>
    <x v="1"/>
  </r>
  <r>
    <n v="990"/>
    <s v="Charles G. Koch Charitable Foundation_Truman State University201710000"/>
    <x v="0"/>
    <s v="Truman State University"/>
    <x v="1301"/>
    <n v="10000"/>
    <x v="29"/>
    <x v="2"/>
    <m/>
    <n v="396"/>
    <x v="0"/>
    <x v="1"/>
    <x v="0"/>
    <s v=""/>
    <x v="1"/>
  </r>
  <r>
    <n v="990"/>
    <s v="Charles G. Koch Charitable Foundation_Loyola University - New Orleans201740700"/>
    <x v="0"/>
    <s v="Loyola University - New Orleans"/>
    <x v="31"/>
    <n v="40700"/>
    <x v="29"/>
    <x v="2"/>
    <m/>
    <n v="397"/>
    <x v="0"/>
    <x v="1"/>
    <x v="0"/>
    <s v=""/>
    <x v="1"/>
  </r>
  <r>
    <n v="990"/>
    <s v="Charles G. Koch Charitable Foundation_University of Central Arkansas Foundation201718000"/>
    <x v="0"/>
    <s v="University of Central Arkansas Foundation"/>
    <x v="312"/>
    <n v="18000"/>
    <x v="29"/>
    <x v="2"/>
    <m/>
    <n v="398"/>
    <x v="0"/>
    <x v="1"/>
    <x v="0"/>
    <s v=""/>
    <x v="1"/>
  </r>
  <r>
    <n v="990"/>
    <s v="Charles G. Koch Charitable Foundation_University of the Cumberlands20175000"/>
    <x v="0"/>
    <s v="University of the Cumberlands"/>
    <x v="1647"/>
    <n v="5000"/>
    <x v="29"/>
    <x v="2"/>
    <m/>
    <n v="399"/>
    <x v="0"/>
    <x v="1"/>
    <x v="0"/>
    <s v=""/>
    <x v="1"/>
  </r>
  <r>
    <n v="990"/>
    <s v="Charles G. Koch Charitable Foundation_National Institute for Direct Instruction20178888"/>
    <x v="0"/>
    <s v="National Institute for Direct Instruction"/>
    <x v="1648"/>
    <n v="8888"/>
    <x v="29"/>
    <x v="2"/>
    <m/>
    <n v="400"/>
    <x v="0"/>
    <x v="0"/>
    <x v="0"/>
    <s v=""/>
    <x v="1"/>
  </r>
  <r>
    <n v="990"/>
    <s v="Charles G. Koch Charitable Foundation_Cutrer20173150"/>
    <x v="0"/>
    <s v="Cutrer"/>
    <x v="1649"/>
    <n v="3150"/>
    <x v="29"/>
    <x v="2"/>
    <s v="Individual/Scholarship(?)"/>
    <n v="401"/>
    <x v="1"/>
    <x v="0"/>
    <x v="0"/>
    <s v=""/>
    <x v="1"/>
  </r>
  <r>
    <n v="990"/>
    <s v="Charles G. Koch Charitable Foundation_Purdue Research Foundation2017195000"/>
    <x v="0"/>
    <s v="Purdue Research Foundation"/>
    <x v="561"/>
    <n v="195000"/>
    <x v="29"/>
    <x v="2"/>
    <m/>
    <n v="402"/>
    <x v="0"/>
    <x v="1"/>
    <x v="0"/>
    <s v=""/>
    <x v="1"/>
  </r>
  <r>
    <n v="990"/>
    <s v="Charles G. Koch Charitable Foundation_Clarkson University201726000"/>
    <x v="0"/>
    <s v="Clarkson University"/>
    <x v="1106"/>
    <n v="26000"/>
    <x v="29"/>
    <x v="2"/>
    <m/>
    <n v="403"/>
    <x v="0"/>
    <x v="1"/>
    <x v="0"/>
    <s v=""/>
    <x v="1"/>
  </r>
  <r>
    <n v="990"/>
    <s v="Charles G. Koch Charitable Foundation_UCLA Foundation201775000"/>
    <x v="0"/>
    <s v="UCLA Foundation"/>
    <x v="234"/>
    <n v="75000"/>
    <x v="29"/>
    <x v="2"/>
    <m/>
    <n v="404"/>
    <x v="0"/>
    <x v="1"/>
    <x v="0"/>
    <s v=""/>
    <x v="1"/>
  </r>
  <r>
    <n v="990"/>
    <s v="Charles G. Koch Charitable Foundation_San Diego State University Research Foundation201749000"/>
    <x v="0"/>
    <s v="San Diego State University Research Foundation"/>
    <x v="358"/>
    <n v="49000"/>
    <x v="29"/>
    <x v="2"/>
    <m/>
    <n v="405"/>
    <x v="0"/>
    <x v="1"/>
    <x v="0"/>
    <s v=""/>
    <x v="1"/>
  </r>
  <r>
    <n v="990"/>
    <s v="Charles G. Koch Charitable Foundation_Lewis Fortune II20173938"/>
    <x v="0"/>
    <s v="Lewis Fortune II"/>
    <x v="1650"/>
    <n v="3938"/>
    <x v="29"/>
    <x v="2"/>
    <s v="Individual/Scholarship(?)"/>
    <n v="406"/>
    <x v="1"/>
    <x v="0"/>
    <x v="0"/>
    <s v=""/>
    <x v="1"/>
  </r>
  <r>
    <n v="990"/>
    <s v="Charles G. Koch Charitable Foundation_Pritchard20176111"/>
    <x v="0"/>
    <s v="Pritchard"/>
    <x v="1257"/>
    <n v="6111"/>
    <x v="29"/>
    <x v="2"/>
    <s v="Individual/Scholarship(?)"/>
    <n v="407"/>
    <x v="1"/>
    <x v="0"/>
    <x v="0"/>
    <s v=""/>
    <x v="1"/>
  </r>
  <r>
    <n v="990"/>
    <s v="Charles G. Koch Charitable Foundation_Roloff20173825"/>
    <x v="0"/>
    <s v="Roloff"/>
    <x v="1651"/>
    <n v="3825"/>
    <x v="29"/>
    <x v="2"/>
    <s v="Individual/Scholarship(?)"/>
    <n v="408"/>
    <x v="1"/>
    <x v="0"/>
    <x v="0"/>
    <s v=""/>
    <x v="1"/>
  </r>
  <r>
    <n v="990"/>
    <s v="Charles G. Koch Charitable Foundation_University of Virginia Law School Foundation2017145000"/>
    <x v="0"/>
    <s v="University of Virginia Law School Foundation"/>
    <x v="373"/>
    <n v="145000"/>
    <x v="29"/>
    <x v="2"/>
    <m/>
    <n v="409"/>
    <x v="0"/>
    <x v="1"/>
    <x v="0"/>
    <s v=""/>
    <x v="1"/>
  </r>
  <r>
    <n v="990"/>
    <s v="Charles G. Koch Charitable Foundation_O'Donnell20174725"/>
    <x v="0"/>
    <s v="O'Donnell"/>
    <x v="1652"/>
    <n v="4725"/>
    <x v="29"/>
    <x v="2"/>
    <s v="Individual/Scholarship(?)"/>
    <n v="410"/>
    <x v="1"/>
    <x v="0"/>
    <x v="0"/>
    <s v=""/>
    <x v="1"/>
  </r>
  <r>
    <n v="990"/>
    <s v="Charles G. Koch Charitable Foundation_Shields20173150"/>
    <x v="0"/>
    <s v="Shields"/>
    <x v="1653"/>
    <n v="3150"/>
    <x v="29"/>
    <x v="2"/>
    <s v="Individual/Scholarship(?)"/>
    <n v="411"/>
    <x v="1"/>
    <x v="0"/>
    <x v="0"/>
    <s v=""/>
    <x v="1"/>
  </r>
  <r>
    <n v="990"/>
    <s v="Charles G. Koch Charitable Foundation_Moaz Al Nouri20174605"/>
    <x v="0"/>
    <s v="Moaz Al Nouri"/>
    <x v="1654"/>
    <n v="4605"/>
    <x v="29"/>
    <x v="2"/>
    <s v="Individual/Scholarship(?)"/>
    <n v="412"/>
    <x v="1"/>
    <x v="0"/>
    <x v="0"/>
    <s v=""/>
    <x v="1"/>
  </r>
  <r>
    <n v="990"/>
    <s v="Charles G. Koch Charitable Foundation_Lincoln Network2017400000"/>
    <x v="0"/>
    <s v="Lincoln Network"/>
    <x v="744"/>
    <n v="400000"/>
    <x v="29"/>
    <x v="2"/>
    <m/>
    <n v="413"/>
    <x v="0"/>
    <x v="0"/>
    <x v="0"/>
    <s v="https://www.sourcewatch.org/index.php/Lincoln_Network"/>
    <x v="2"/>
  </r>
  <r>
    <n v="990"/>
    <s v="Charles G. Koch Charitable Foundation_Bertolotti20173825"/>
    <x v="0"/>
    <s v="Bertolotti"/>
    <x v="1655"/>
    <n v="3825"/>
    <x v="29"/>
    <x v="2"/>
    <s v="Individual/Scholarship(?)"/>
    <n v="414"/>
    <x v="1"/>
    <x v="0"/>
    <x v="0"/>
    <s v=""/>
    <x v="1"/>
  </r>
  <r>
    <n v="990"/>
    <s v="Charles G. Koch Charitable Foundation_Mahmood20173825"/>
    <x v="0"/>
    <s v="Mahmood"/>
    <x v="1656"/>
    <n v="3825"/>
    <x v="29"/>
    <x v="2"/>
    <s v="Individual/Scholarship(?)"/>
    <n v="415"/>
    <x v="1"/>
    <x v="0"/>
    <x v="0"/>
    <s v=""/>
    <x v="1"/>
  </r>
  <r>
    <n v="990"/>
    <s v="Charles G. Koch Charitable Foundation_New America Foundation20176500"/>
    <x v="0"/>
    <s v="New America Foundation"/>
    <x v="1376"/>
    <n v="6500"/>
    <x v="29"/>
    <x v="2"/>
    <m/>
    <n v="416"/>
    <x v="0"/>
    <x v="0"/>
    <x v="0"/>
    <s v="https://www.sourcewatch.org/index.php/New_America_Foundation"/>
    <x v="2"/>
  </r>
  <r>
    <n v="990"/>
    <s v="Charles G. Koch Charitable Foundation_R Street Institute201757468"/>
    <x v="0"/>
    <s v="R Street Institute"/>
    <x v="1306"/>
    <n v="57468"/>
    <x v="29"/>
    <x v="2"/>
    <m/>
    <n v="417"/>
    <x v="0"/>
    <x v="0"/>
    <x v="0"/>
    <s v="https://www.sourcewatch.org/index.php/R_Street_Institute"/>
    <x v="2"/>
  </r>
  <r>
    <n v="990"/>
    <s v="Charles G. Koch Charitable Foundation_Stout University Foundation2017425000"/>
    <x v="0"/>
    <s v="Stout University Foundation"/>
    <x v="1657"/>
    <n v="425000"/>
    <x v="29"/>
    <x v="2"/>
    <m/>
    <n v="418"/>
    <x v="0"/>
    <x v="1"/>
    <x v="0"/>
    <s v=""/>
    <x v="1"/>
  </r>
  <r>
    <n v="990"/>
    <s v="Charles G. Koch Charitable Foundation_Marsh20173600"/>
    <x v="0"/>
    <s v="Marsh"/>
    <x v="1658"/>
    <n v="3600"/>
    <x v="29"/>
    <x v="2"/>
    <s v="Individual/Scholarship(?)"/>
    <n v="419"/>
    <x v="1"/>
    <x v="0"/>
    <x v="0"/>
    <s v=""/>
    <x v="1"/>
  </r>
  <r>
    <n v="990"/>
    <s v="Charles G. Koch Charitable Foundation_Schultz20173024"/>
    <x v="0"/>
    <s v="Schultz"/>
    <x v="1659"/>
    <n v="3024"/>
    <x v="29"/>
    <x v="2"/>
    <s v="Individual/Scholarship(?)"/>
    <n v="420"/>
    <x v="1"/>
    <x v="0"/>
    <x v="0"/>
    <s v=""/>
    <x v="1"/>
  </r>
  <r>
    <n v="990"/>
    <s v="Charles G. Koch Charitable Foundation_University of Wisconsin - Green Bay201710000"/>
    <x v="0"/>
    <s v="University of Wisconsin - Green Bay"/>
    <x v="326"/>
    <n v="10000"/>
    <x v="29"/>
    <x v="2"/>
    <m/>
    <n v="421"/>
    <x v="0"/>
    <x v="1"/>
    <x v="0"/>
    <s v=""/>
    <x v="1"/>
  </r>
  <r>
    <n v="990"/>
    <s v="Charles G. Koch Charitable Foundation_Loveshe20173600"/>
    <x v="0"/>
    <s v="Loveshe"/>
    <x v="1660"/>
    <n v="3600"/>
    <x v="29"/>
    <x v="2"/>
    <s v="Individual/Scholarship(?)"/>
    <n v="422"/>
    <x v="1"/>
    <x v="0"/>
    <x v="0"/>
    <s v=""/>
    <x v="1"/>
  </r>
  <r>
    <n v="990"/>
    <s v="Charles G. Koch Charitable Foundation_Asbury University201710000"/>
    <x v="0"/>
    <s v="Asbury University"/>
    <x v="1661"/>
    <n v="10000"/>
    <x v="29"/>
    <x v="2"/>
    <m/>
    <n v="423"/>
    <x v="0"/>
    <x v="1"/>
    <x v="0"/>
    <s v=""/>
    <x v="1"/>
  </r>
  <r>
    <n v="990"/>
    <s v="Charles G. Koch Charitable Foundation_University of Kentucky2017252083"/>
    <x v="0"/>
    <s v="University of Kentucky"/>
    <x v="316"/>
    <n v="252083"/>
    <x v="29"/>
    <x v="2"/>
    <m/>
    <n v="424"/>
    <x v="0"/>
    <x v="1"/>
    <x v="0"/>
    <s v=""/>
    <x v="1"/>
  </r>
  <r>
    <n v="990"/>
    <s v="Charles G. Koch Charitable Foundation_Advance Arkansas Institute201726000"/>
    <x v="0"/>
    <s v="Advance Arkansas Institute"/>
    <x v="381"/>
    <n v="26000"/>
    <x v="29"/>
    <x v="2"/>
    <m/>
    <n v="425"/>
    <x v="0"/>
    <x v="0"/>
    <x v="0"/>
    <s v="https://www.sourcewatch.org/index.php/Advance_Arkansas_Institute"/>
    <x v="2"/>
  </r>
  <r>
    <n v="990"/>
    <s v="Charles G. Koch Charitable Foundation_Boston College20175000"/>
    <x v="0"/>
    <s v="Boston College"/>
    <x v="719"/>
    <n v="5000"/>
    <x v="29"/>
    <x v="2"/>
    <m/>
    <n v="426"/>
    <x v="0"/>
    <x v="1"/>
    <x v="0"/>
    <s v=""/>
    <x v="1"/>
  </r>
  <r>
    <n v="990"/>
    <s v="Charles G. Koch Charitable Foundation_Meadows20174725"/>
    <x v="0"/>
    <s v="Meadows"/>
    <x v="1662"/>
    <n v="4725"/>
    <x v="29"/>
    <x v="2"/>
    <s v="Individual/Scholarship(?)"/>
    <n v="427"/>
    <x v="1"/>
    <x v="0"/>
    <x v="0"/>
    <s v=""/>
    <x v="1"/>
  </r>
  <r>
    <n v="990"/>
    <s v="Charles G. Koch Charitable Foundation_TechFreedom2017160000"/>
    <x v="0"/>
    <s v="TechFreedom"/>
    <x v="594"/>
    <n v="160000"/>
    <x v="29"/>
    <x v="2"/>
    <m/>
    <n v="428"/>
    <x v="0"/>
    <x v="0"/>
    <x v="0"/>
    <s v=""/>
    <x v="1"/>
  </r>
  <r>
    <n v="990"/>
    <s v="Charles G. Koch Charitable Foundation_American Spectator Foundation201712282"/>
    <x v="0"/>
    <s v="American Spectator Foundation"/>
    <x v="245"/>
    <n v="12282"/>
    <x v="29"/>
    <x v="2"/>
    <m/>
    <n v="429"/>
    <x v="0"/>
    <x v="0"/>
    <x v="0"/>
    <s v="http://www.sourcewatch.org/index.php/American_Spectator"/>
    <x v="2"/>
  </r>
  <r>
    <n v="990"/>
    <s v="Charles G. Koch Charitable Foundation_Brigham Young University2017162600"/>
    <x v="0"/>
    <s v="Brigham Young University"/>
    <x v="720"/>
    <n v="162600"/>
    <x v="29"/>
    <x v="2"/>
    <m/>
    <n v="430"/>
    <x v="0"/>
    <x v="1"/>
    <x v="0"/>
    <s v=""/>
    <x v="1"/>
  </r>
  <r>
    <n v="990"/>
    <s v="Charles G. Koch Charitable Foundation_University of Akron20175000"/>
    <x v="0"/>
    <s v="University of Akron"/>
    <x v="367"/>
    <n v="5000"/>
    <x v="29"/>
    <x v="2"/>
    <m/>
    <n v="431"/>
    <x v="0"/>
    <x v="1"/>
    <x v="0"/>
    <s v=""/>
    <x v="1"/>
  </r>
  <r>
    <n v="990"/>
    <s v="Charles G. Koch Charitable Foundation_Marshall-Wythe School of Law Foundation201750000"/>
    <x v="0"/>
    <s v="Marshall-Wythe School of Law Foundation"/>
    <x v="1441"/>
    <n v="50000"/>
    <x v="29"/>
    <x v="2"/>
    <m/>
    <n v="432"/>
    <x v="0"/>
    <x v="1"/>
    <x v="0"/>
    <s v=""/>
    <x v="1"/>
  </r>
  <r>
    <n v="990"/>
    <s v="Charles G. Koch Charitable Foundation_Abrigo Ahumada20174642"/>
    <x v="0"/>
    <s v="Abrigo Ahumada"/>
    <x v="1663"/>
    <n v="4642"/>
    <x v="29"/>
    <x v="2"/>
    <s v="Individual/Scholarship(?)"/>
    <n v="433"/>
    <x v="1"/>
    <x v="0"/>
    <x v="0"/>
    <s v=""/>
    <x v="1"/>
  </r>
  <r>
    <n v="990"/>
    <s v="Charles G. Koch Charitable Foundation_The University of Massachusetts Amherst201719000"/>
    <x v="0"/>
    <s v="The University of Massachusetts Amherst"/>
    <x v="1439"/>
    <n v="19000"/>
    <x v="29"/>
    <x v="2"/>
    <m/>
    <n v="434"/>
    <x v="0"/>
    <x v="1"/>
    <x v="0"/>
    <s v=""/>
    <x v="1"/>
  </r>
  <r>
    <n v="990"/>
    <s v="Charles G. Koch Charitable Foundation_Caywood20178865"/>
    <x v="0"/>
    <s v="Caywood"/>
    <x v="1664"/>
    <n v="8865"/>
    <x v="29"/>
    <x v="2"/>
    <s v="Individual/Scholarship(?)"/>
    <n v="435"/>
    <x v="1"/>
    <x v="0"/>
    <x v="0"/>
    <s v=""/>
    <x v="1"/>
  </r>
  <r>
    <n v="990"/>
    <s v="Charles G. Koch Charitable Foundation_Christy20175355"/>
    <x v="0"/>
    <s v="Christy"/>
    <x v="1426"/>
    <n v="5355"/>
    <x v="29"/>
    <x v="2"/>
    <s v="Individual/Scholarship(?)"/>
    <n v="436"/>
    <x v="1"/>
    <x v="0"/>
    <x v="0"/>
    <s v=""/>
    <x v="1"/>
  </r>
  <r>
    <n v="990"/>
    <s v="Charles G. Koch Charitable Foundation_North Carolina State University201741200"/>
    <x v="0"/>
    <s v="North Carolina State University"/>
    <x v="283"/>
    <n v="41200"/>
    <x v="29"/>
    <x v="2"/>
    <m/>
    <n v="437"/>
    <x v="0"/>
    <x v="1"/>
    <x v="0"/>
    <s v=""/>
    <x v="1"/>
  </r>
  <r>
    <n v="990"/>
    <s v="Charles G. Koch Charitable Foundation_Regents of the University of California - San Diego201715000"/>
    <x v="0"/>
    <s v="Regents of the University of California - San Diego"/>
    <x v="234"/>
    <n v="15000"/>
    <x v="29"/>
    <x v="2"/>
    <m/>
    <n v="438"/>
    <x v="0"/>
    <x v="1"/>
    <x v="0"/>
    <s v=""/>
    <x v="1"/>
  </r>
  <r>
    <n v="990"/>
    <s v="Charles G. Koch Charitable Foundation_University of Notre Dame2017411500"/>
    <x v="0"/>
    <s v="University of Notre Dame"/>
    <x v="321"/>
    <n v="411500"/>
    <x v="29"/>
    <x v="2"/>
    <m/>
    <n v="439"/>
    <x v="0"/>
    <x v="1"/>
    <x v="0"/>
    <s v=""/>
    <x v="1"/>
  </r>
  <r>
    <n v="990"/>
    <s v="Charles G. Koch Charitable Foundation_College of William &amp; Mary201768000"/>
    <x v="0"/>
    <s v="College of William &amp; Mary"/>
    <x v="260"/>
    <n v="68000"/>
    <x v="29"/>
    <x v="2"/>
    <m/>
    <n v="440"/>
    <x v="0"/>
    <x v="1"/>
    <x v="0"/>
    <s v=""/>
    <x v="1"/>
  </r>
  <r>
    <n v="990"/>
    <s v="Charles G. Koch Charitable Foundation_John Locke Foundation201760500"/>
    <x v="0"/>
    <s v="John Locke Foundation"/>
    <x v="92"/>
    <n v="60500"/>
    <x v="29"/>
    <x v="2"/>
    <m/>
    <n v="441"/>
    <x v="0"/>
    <x v="0"/>
    <x v="0"/>
    <s v="https://www.desmogblog.com/john-locke-foundation"/>
    <x v="0"/>
  </r>
  <r>
    <n v="990"/>
    <s v="Charles G. Koch Charitable Foundation_Young Voices201716626"/>
    <x v="0"/>
    <s v="Young Voices"/>
    <x v="997"/>
    <n v="16626"/>
    <x v="29"/>
    <x v="2"/>
    <m/>
    <n v="442"/>
    <x v="0"/>
    <x v="0"/>
    <x v="0"/>
    <s v="https://www.sourcewatch.org/index.php/Young_Voices"/>
    <x v="2"/>
  </r>
  <r>
    <n v="990"/>
    <s v="Charles G. Koch Charitable Foundation_University of Virginia201710000"/>
    <x v="0"/>
    <s v="University of Virginia"/>
    <x v="373"/>
    <n v="10000"/>
    <x v="29"/>
    <x v="2"/>
    <m/>
    <n v="443"/>
    <x v="0"/>
    <x v="1"/>
    <x v="0"/>
    <s v=""/>
    <x v="1"/>
  </r>
  <r>
    <n v="990"/>
    <s v="Charles G. Koch Charitable Foundation_Fagerstrom20173600"/>
    <x v="0"/>
    <s v="Fagerstrom"/>
    <x v="1665"/>
    <n v="3600"/>
    <x v="29"/>
    <x v="2"/>
    <s v="Individual/Scholarship(?)"/>
    <n v="444"/>
    <x v="1"/>
    <x v="0"/>
    <x v="0"/>
    <s v=""/>
    <x v="1"/>
  </r>
  <r>
    <n v="990"/>
    <s v="Charles G. Koch Charitable Foundation_Stephen F Austin State University201721140"/>
    <x v="0"/>
    <s v="Stephen F Austin State University"/>
    <x v="363"/>
    <n v="21140"/>
    <x v="29"/>
    <x v="2"/>
    <m/>
    <n v="445"/>
    <x v="0"/>
    <x v="1"/>
    <x v="0"/>
    <s v=""/>
    <x v="1"/>
  </r>
  <r>
    <n v="990"/>
    <s v="Charles G. Koch Charitable Foundation_O'Donnell20173825"/>
    <x v="0"/>
    <s v="O'Donnell"/>
    <x v="1652"/>
    <n v="3825"/>
    <x v="29"/>
    <x v="2"/>
    <s v="Individual/Scholarship(?)"/>
    <n v="446"/>
    <x v="1"/>
    <x v="0"/>
    <x v="0"/>
    <s v=""/>
    <x v="1"/>
  </r>
  <r>
    <n v="990"/>
    <s v="Charles G. Koch Charitable Foundation_California Policy Center201710000"/>
    <x v="0"/>
    <s v="California Policy Center"/>
    <x v="388"/>
    <n v="10000"/>
    <x v="29"/>
    <x v="2"/>
    <m/>
    <n v="447"/>
    <x v="0"/>
    <x v="0"/>
    <x v="0"/>
    <s v="https://www.sourcewatch.org/index.php/California_Policy_Center"/>
    <x v="2"/>
  </r>
  <r>
    <n v="990"/>
    <s v="Charles G. Koch Charitable Foundation_Idzik20173150"/>
    <x v="0"/>
    <s v="Idzik"/>
    <x v="1666"/>
    <n v="3150"/>
    <x v="29"/>
    <x v="2"/>
    <s v="Individual/Scholarship(?)"/>
    <n v="448"/>
    <x v="1"/>
    <x v="0"/>
    <x v="0"/>
    <s v=""/>
    <x v="1"/>
  </r>
  <r>
    <n v="990"/>
    <s v="Charles G. Koch Charitable Foundation_University of Georgia Foundation201739450"/>
    <x v="0"/>
    <s v="University of Georgia Foundation"/>
    <x v="430"/>
    <n v="39450"/>
    <x v="29"/>
    <x v="2"/>
    <m/>
    <n v="449"/>
    <x v="0"/>
    <x v="1"/>
    <x v="0"/>
    <s v=""/>
    <x v="1"/>
  </r>
  <r>
    <n v="990"/>
    <s v="Charles G. Koch Charitable Foundation_California State University - Fresno Foundation20177500"/>
    <x v="0"/>
    <s v="California State University - Fresno Foundation"/>
    <x v="262"/>
    <n v="7500"/>
    <x v="29"/>
    <x v="2"/>
    <m/>
    <n v="450"/>
    <x v="0"/>
    <x v="1"/>
    <x v="0"/>
    <s v=""/>
    <x v="1"/>
  </r>
  <r>
    <n v="990"/>
    <s v="Charles G. Koch Charitable Foundation_Core Knowledge Foundation2017525000"/>
    <x v="0"/>
    <s v="Core Knowledge Foundation"/>
    <x v="1417"/>
    <n v="525000"/>
    <x v="29"/>
    <x v="2"/>
    <m/>
    <n v="451"/>
    <x v="0"/>
    <x v="0"/>
    <x v="0"/>
    <s v="https://www.sourcewatch.org/index.php/Core_Knowledge_Foundation"/>
    <x v="2"/>
  </r>
  <r>
    <n v="990"/>
    <s v="Charles G. Koch Charitable Foundation_Technology Policy Institute2017100000"/>
    <x v="0"/>
    <s v="Technology Policy Institute"/>
    <x v="1667"/>
    <n v="100000"/>
    <x v="29"/>
    <x v="2"/>
    <m/>
    <n v="452"/>
    <x v="0"/>
    <x v="0"/>
    <x v="0"/>
    <s v=""/>
    <x v="1"/>
  </r>
  <r>
    <n v="990"/>
    <s v="Charles G. Koch Charitable Foundation_Future of Freedom Foundation201710000"/>
    <x v="0"/>
    <s v="Future of Freedom Foundation"/>
    <x v="42"/>
    <n v="10000"/>
    <x v="29"/>
    <x v="2"/>
    <m/>
    <n v="453"/>
    <x v="0"/>
    <x v="0"/>
    <x v="0"/>
    <s v="http://www.sourcewatch.org/index.php/Future_of_Freedom_Foundation"/>
    <x v="2"/>
  </r>
  <r>
    <n v="990"/>
    <s v="Charles G. Koch Charitable Foundation_Bensimon20173600"/>
    <x v="0"/>
    <s v="Bensimon"/>
    <x v="1190"/>
    <n v="3600"/>
    <x v="29"/>
    <x v="2"/>
    <s v="Individual/Scholarship(?)"/>
    <n v="454"/>
    <x v="1"/>
    <x v="0"/>
    <x v="0"/>
    <s v=""/>
    <x v="1"/>
  </r>
  <r>
    <n v="990"/>
    <s v="Charles G. Koch Charitable Foundation_Purdue University201787021"/>
    <x v="0"/>
    <s v="Purdue University"/>
    <x v="561"/>
    <n v="87021"/>
    <x v="29"/>
    <x v="2"/>
    <m/>
    <n v="455"/>
    <x v="0"/>
    <x v="1"/>
    <x v="0"/>
    <s v=""/>
    <x v="1"/>
  </r>
  <r>
    <n v="990"/>
    <s v="Charles G. Koch Charitable Foundation_Hope College201791400"/>
    <x v="0"/>
    <s v="Hope College"/>
    <x v="471"/>
    <n v="91400"/>
    <x v="29"/>
    <x v="2"/>
    <m/>
    <n v="456"/>
    <x v="0"/>
    <x v="1"/>
    <x v="0"/>
    <s v=""/>
    <x v="1"/>
  </r>
  <r>
    <n v="990"/>
    <s v="Charles G. Koch Charitable Foundation_Szczypska20175229"/>
    <x v="0"/>
    <s v="Szczypska"/>
    <x v="1668"/>
    <n v="5229"/>
    <x v="29"/>
    <x v="2"/>
    <s v="Individual/Scholarship(?)"/>
    <n v="457"/>
    <x v="1"/>
    <x v="0"/>
    <x v="0"/>
    <s v=""/>
    <x v="1"/>
  </r>
  <r>
    <n v="990"/>
    <s v="Charles G. Koch Charitable Foundation_Mountjoy20173150"/>
    <x v="0"/>
    <s v="Mountjoy"/>
    <x v="1669"/>
    <n v="3150"/>
    <x v="29"/>
    <x v="2"/>
    <s v="Individual/Scholarship(?)"/>
    <n v="458"/>
    <x v="1"/>
    <x v="0"/>
    <x v="0"/>
    <s v=""/>
    <x v="1"/>
  </r>
  <r>
    <n v="990"/>
    <s v="Charles G. Koch Charitable Foundation_Families Against Mandatory Minimums201723000"/>
    <x v="0"/>
    <s v="Families Against Mandatory Minimums"/>
    <x v="1294"/>
    <n v="23000"/>
    <x v="29"/>
    <x v="2"/>
    <m/>
    <n v="459"/>
    <x v="0"/>
    <x v="0"/>
    <x v="0"/>
    <s v="https://www.sourcewatch.org/index.php/Families_Against_Mandatory_Minimums"/>
    <x v="2"/>
  </r>
  <r>
    <n v="990"/>
    <s v="Charles G. Koch Charitable Foundation_Benjamin20173600"/>
    <x v="0"/>
    <s v="Benjamin"/>
    <x v="1670"/>
    <n v="3600"/>
    <x v="29"/>
    <x v="2"/>
    <s v="Individual/Scholarship(?)"/>
    <n v="460"/>
    <x v="1"/>
    <x v="0"/>
    <x v="0"/>
    <s v=""/>
    <x v="1"/>
  </r>
  <r>
    <n v="990"/>
    <s v="Charles G. Koch Charitable Foundation_Harwood20172925"/>
    <x v="0"/>
    <s v="Harwood"/>
    <x v="1671"/>
    <n v="2925"/>
    <x v="29"/>
    <x v="2"/>
    <s v="Individual/Scholarship(?)"/>
    <n v="461"/>
    <x v="1"/>
    <x v="0"/>
    <x v="0"/>
    <s v=""/>
    <x v="1"/>
  </r>
  <r>
    <n v="990"/>
    <s v="Charles G. Koch Charitable Foundation_Student Free Press Association201777900"/>
    <x v="0"/>
    <s v="Student Free Press Association"/>
    <x v="1672"/>
    <n v="77900"/>
    <x v="29"/>
    <x v="2"/>
    <m/>
    <n v="462"/>
    <x v="0"/>
    <x v="0"/>
    <x v="0"/>
    <s v=""/>
    <x v="1"/>
  </r>
  <r>
    <n v="990"/>
    <s v="Charles G. Koch Charitable Foundation_University of Colorado Boulder2017863000"/>
    <x v="0"/>
    <s v="University of Colorado Boulder"/>
    <x v="429"/>
    <n v="863000"/>
    <x v="29"/>
    <x v="2"/>
    <m/>
    <n v="463"/>
    <x v="0"/>
    <x v="1"/>
    <x v="0"/>
    <s v=""/>
    <x v="1"/>
  </r>
  <r>
    <n v="990"/>
    <s v="Charles G. Koch Charitable Foundation_Oakdale Academy201712500"/>
    <x v="0"/>
    <s v="Oakdale Academy"/>
    <x v="1673"/>
    <n v="12500"/>
    <x v="29"/>
    <x v="2"/>
    <m/>
    <n v="464"/>
    <x v="0"/>
    <x v="1"/>
    <x v="0"/>
    <s v=""/>
    <x v="1"/>
  </r>
  <r>
    <n v="990"/>
    <s v="Charles G. Koch Charitable Foundation_Cleary University201722000"/>
    <x v="0"/>
    <s v="Cleary University"/>
    <x v="1212"/>
    <n v="22000"/>
    <x v="29"/>
    <x v="2"/>
    <m/>
    <n v="465"/>
    <x v="0"/>
    <x v="1"/>
    <x v="0"/>
    <s v=""/>
    <x v="1"/>
  </r>
  <r>
    <n v="990"/>
    <s v="Charles G. Koch Charitable Foundation_Community Resources for Justice201775000"/>
    <x v="0"/>
    <s v="Community Resources for Justice"/>
    <x v="1674"/>
    <n v="75000"/>
    <x v="29"/>
    <x v="2"/>
    <m/>
    <n v="466"/>
    <x v="0"/>
    <x v="0"/>
    <x v="0"/>
    <s v=""/>
    <x v="1"/>
  </r>
  <r>
    <n v="990"/>
    <s v="Charles G. Koch Charitable Foundation_Farrell20173825"/>
    <x v="0"/>
    <s v="Farrell"/>
    <x v="1675"/>
    <n v="3825"/>
    <x v="29"/>
    <x v="2"/>
    <s v="Individual/Scholarship(?)"/>
    <n v="467"/>
    <x v="1"/>
    <x v="0"/>
    <x v="0"/>
    <s v=""/>
    <x v="1"/>
  </r>
  <r>
    <n v="990"/>
    <s v="Charles G. Koch Charitable Foundation_Phelps20175355"/>
    <x v="0"/>
    <s v="Phelps"/>
    <x v="1676"/>
    <n v="5355"/>
    <x v="29"/>
    <x v="2"/>
    <s v="Individual/Scholarship(?)"/>
    <n v="468"/>
    <x v="1"/>
    <x v="0"/>
    <x v="0"/>
    <s v=""/>
    <x v="1"/>
  </r>
  <r>
    <n v="990"/>
    <s v="Charles G. Koch Charitable Foundation_Diaz20173024"/>
    <x v="0"/>
    <s v="Diaz"/>
    <x v="1677"/>
    <n v="3024"/>
    <x v="29"/>
    <x v="2"/>
    <s v="Individual/Scholarship(?)"/>
    <n v="469"/>
    <x v="1"/>
    <x v="0"/>
    <x v="0"/>
    <s v=""/>
    <x v="1"/>
  </r>
  <r>
    <n v="990"/>
    <s v="Charles G. Koch Charitable Foundation_The University of Toledo201744000"/>
    <x v="0"/>
    <s v="The University of Toledo"/>
    <x v="1678"/>
    <n v="44000"/>
    <x v="29"/>
    <x v="2"/>
    <m/>
    <n v="470"/>
    <x v="0"/>
    <x v="1"/>
    <x v="0"/>
    <s v=""/>
    <x v="1"/>
  </r>
  <r>
    <n v="990"/>
    <s v="Charles G. Koch Charitable Foundation_Gugliuzza20172268"/>
    <x v="0"/>
    <s v="Gugliuzza"/>
    <x v="1679"/>
    <n v="2268"/>
    <x v="29"/>
    <x v="2"/>
    <s v="Individual/Scholarship(?)"/>
    <n v="471"/>
    <x v="1"/>
    <x v="0"/>
    <x v="0"/>
    <s v=""/>
    <x v="1"/>
  </r>
  <r>
    <n v="990"/>
    <s v="Charles G. Koch Charitable Foundation_Freedom Foundation201725000"/>
    <x v="0"/>
    <s v="Freedom Foundation"/>
    <x v="1680"/>
    <n v="25000"/>
    <x v="29"/>
    <x v="2"/>
    <m/>
    <n v="472"/>
    <x v="0"/>
    <x v="0"/>
    <x v="0"/>
    <s v="https://www.sourcewatch.org/index.php/Freedom_Foundation"/>
    <x v="2"/>
  </r>
  <r>
    <n v="990"/>
    <s v="Charles G. Koch Charitable Foundation_Florida State University Research Foundation201760000"/>
    <x v="0"/>
    <s v="Florida State University Research Foundation"/>
    <x v="156"/>
    <n v="60000"/>
    <x v="29"/>
    <x v="2"/>
    <m/>
    <n v="473"/>
    <x v="0"/>
    <x v="1"/>
    <x v="0"/>
    <s v=""/>
    <x v="1"/>
  </r>
  <r>
    <n v="990"/>
    <s v="Charles G. Koch Charitable Foundation_Baylor University20171104550"/>
    <x v="0"/>
    <s v="Baylor University"/>
    <x v="251"/>
    <n v="1104550"/>
    <x v="29"/>
    <x v="2"/>
    <m/>
    <n v="474"/>
    <x v="0"/>
    <x v="1"/>
    <x v="0"/>
    <s v=""/>
    <x v="1"/>
  </r>
  <r>
    <n v="990"/>
    <s v="Charles G. Koch Charitable Foundation_Wilford20175355"/>
    <x v="0"/>
    <s v="Wilford"/>
    <x v="1681"/>
    <n v="5355"/>
    <x v="29"/>
    <x v="2"/>
    <s v="Individual/Scholarship(?)"/>
    <n v="475"/>
    <x v="1"/>
    <x v="0"/>
    <x v="0"/>
    <s v=""/>
    <x v="1"/>
  </r>
  <r>
    <n v="990"/>
    <s v="Charles G. Koch Charitable Foundation_MacDonald-Laurier Institute2017115000"/>
    <x v="0"/>
    <s v="MacDonald-Laurier Institute"/>
    <x v="1682"/>
    <n v="115000"/>
    <x v="29"/>
    <x v="2"/>
    <m/>
    <n v="476"/>
    <x v="0"/>
    <x v="0"/>
    <x v="0"/>
    <s v=""/>
    <x v="1"/>
  </r>
  <r>
    <n v="990"/>
    <s v="Charles G. Koch Charitable Foundation_Trustees of Tufts College2017503000"/>
    <x v="0"/>
    <s v="Trustees of Tufts College"/>
    <x v="1683"/>
    <n v="503000"/>
    <x v="29"/>
    <x v="2"/>
    <m/>
    <n v="477"/>
    <x v="0"/>
    <x v="1"/>
    <x v="0"/>
    <s v=""/>
    <x v="1"/>
  </r>
  <r>
    <n v="990"/>
    <s v="Charles G. Koch Charitable Foundation_Torres20173825"/>
    <x v="0"/>
    <s v="Torres"/>
    <x v="1684"/>
    <n v="3825"/>
    <x v="29"/>
    <x v="2"/>
    <s v="Individual/Scholarship(?)"/>
    <n v="478"/>
    <x v="1"/>
    <x v="0"/>
    <x v="0"/>
    <s v=""/>
    <x v="1"/>
  </r>
  <r>
    <n v="990"/>
    <s v="Charles G. Koch Charitable Foundation_Hannibal-LaGrange University20176000"/>
    <x v="0"/>
    <s v="Hannibal-LaGrange University"/>
    <x v="1685"/>
    <n v="6000"/>
    <x v="29"/>
    <x v="2"/>
    <m/>
    <n v="479"/>
    <x v="0"/>
    <x v="1"/>
    <x v="0"/>
    <s v=""/>
    <x v="1"/>
  </r>
  <r>
    <n v="990"/>
    <s v="Charles G. Koch Charitable Foundation_Trustees of Indiana University201722530"/>
    <x v="0"/>
    <s v="Trustees of Indiana University"/>
    <x v="214"/>
    <n v="22530"/>
    <x v="29"/>
    <x v="2"/>
    <m/>
    <n v="480"/>
    <x v="0"/>
    <x v="1"/>
    <x v="0"/>
    <s v=""/>
    <x v="1"/>
  </r>
  <r>
    <n v="990"/>
    <s v="Charles G. Koch Charitable Foundation_Heritage Foundation, The20176938"/>
    <x v="0"/>
    <s v="Heritage Foundation, The"/>
    <x v="4"/>
    <n v="6938"/>
    <x v="29"/>
    <x v="2"/>
    <m/>
    <n v="481"/>
    <x v="0"/>
    <x v="0"/>
    <x v="0"/>
    <s v="https://www.desmogblog.com/heritage-foundation"/>
    <x v="0"/>
  </r>
  <r>
    <n v="990"/>
    <s v="Charles G. Koch Charitable Foundation_Hanlon20174725"/>
    <x v="0"/>
    <s v="Hanlon"/>
    <x v="1686"/>
    <n v="4725"/>
    <x v="29"/>
    <x v="2"/>
    <s v="Individual/Scholarship(?)"/>
    <n v="482"/>
    <x v="1"/>
    <x v="0"/>
    <x v="0"/>
    <s v=""/>
    <x v="1"/>
  </r>
  <r>
    <n v="990"/>
    <s v="Charles G. Koch Charitable Foundation_Institute to Reduce Spending201722500"/>
    <x v="0"/>
    <s v="Institute to Reduce Spending"/>
    <x v="592"/>
    <n v="22500"/>
    <x v="29"/>
    <x v="2"/>
    <m/>
    <n v="483"/>
    <x v="0"/>
    <x v="0"/>
    <x v="0"/>
    <s v=""/>
    <x v="1"/>
  </r>
  <r>
    <n v="990"/>
    <s v="Charles G. Koch Charitable Foundation_Thompson20173825"/>
    <x v="0"/>
    <s v="Thompson"/>
    <x v="1192"/>
    <n v="3825"/>
    <x v="29"/>
    <x v="2"/>
    <s v="Individual/Scholarship(?)"/>
    <n v="484"/>
    <x v="1"/>
    <x v="0"/>
    <x v="0"/>
    <s v=""/>
    <x v="1"/>
  </r>
  <r>
    <n v="990"/>
    <s v="Charles G. Koch Charitable Foundation_New York University2017535000"/>
    <x v="0"/>
    <s v="New York University"/>
    <x v="33"/>
    <n v="535000"/>
    <x v="29"/>
    <x v="2"/>
    <m/>
    <n v="485"/>
    <x v="0"/>
    <x v="1"/>
    <x v="0"/>
    <s v=""/>
    <x v="1"/>
  </r>
  <r>
    <n v="990"/>
    <s v="Charles G. Koch Charitable Foundation_Nathan Garrett Hall20173600"/>
    <x v="0"/>
    <s v="Nathan Garrett Hall"/>
    <x v="1687"/>
    <n v="3600"/>
    <x v="29"/>
    <x v="2"/>
    <s v="Individual/Scholarship(?)"/>
    <n v="486"/>
    <x v="1"/>
    <x v="0"/>
    <x v="0"/>
    <s v=""/>
    <x v="1"/>
  </r>
  <r>
    <n v="990"/>
    <s v="Charles G. Koch Charitable Foundation_Clay20173024"/>
    <x v="0"/>
    <s v="Clay"/>
    <x v="1688"/>
    <n v="3024"/>
    <x v="29"/>
    <x v="2"/>
    <s v="Individual/Scholarship(?)"/>
    <n v="487"/>
    <x v="1"/>
    <x v="0"/>
    <x v="0"/>
    <s v=""/>
    <x v="1"/>
  </r>
  <r>
    <n v="990"/>
    <s v="Charles G. Koch Charitable Foundation_Townsend20173600"/>
    <x v="0"/>
    <s v="Townsend"/>
    <x v="1086"/>
    <n v="3600"/>
    <x v="29"/>
    <x v="2"/>
    <s v="Individual/Scholarship(?)"/>
    <n v="488"/>
    <x v="1"/>
    <x v="0"/>
    <x v="0"/>
    <s v=""/>
    <x v="1"/>
  </r>
  <r>
    <n v="990"/>
    <s v="Charles G. Koch Charitable Foundation_Illinois State University2017189000"/>
    <x v="0"/>
    <s v="Illinois State University"/>
    <x v="474"/>
    <n v="189000"/>
    <x v="29"/>
    <x v="2"/>
    <m/>
    <n v="489"/>
    <x v="0"/>
    <x v="1"/>
    <x v="0"/>
    <s v=""/>
    <x v="1"/>
  </r>
  <r>
    <n v="990"/>
    <s v="Charles G. Koch Charitable Foundation_Cannon20172861"/>
    <x v="0"/>
    <s v="Cannon"/>
    <x v="1689"/>
    <n v="2861"/>
    <x v="29"/>
    <x v="2"/>
    <s v="Individual/Scholarship(?)"/>
    <n v="490"/>
    <x v="1"/>
    <x v="0"/>
    <x v="0"/>
    <s v=""/>
    <x v="1"/>
  </r>
  <r>
    <n v="990"/>
    <s v="Charles G. Koch Charitable Foundation_Free Think Media201796533"/>
    <x v="0"/>
    <s v="Free Think Media"/>
    <x v="1690"/>
    <n v="96533"/>
    <x v="29"/>
    <x v="2"/>
    <m/>
    <n v="491"/>
    <x v="0"/>
    <x v="0"/>
    <x v="0"/>
    <s v=""/>
    <x v="1"/>
  </r>
  <r>
    <n v="990"/>
    <s v="Charles G. Koch Charitable Foundation_Barnard20175040"/>
    <x v="0"/>
    <s v="Barnard"/>
    <x v="1691"/>
    <n v="5040"/>
    <x v="29"/>
    <x v="2"/>
    <s v="Individual/Scholarship(?)"/>
    <n v="492"/>
    <x v="1"/>
    <x v="0"/>
    <x v="0"/>
    <s v=""/>
    <x v="1"/>
  </r>
  <r>
    <n v="990"/>
    <s v="Charles G. Koch Charitable Foundation_Capital Research Center201710844"/>
    <x v="0"/>
    <s v="Capital Research Center"/>
    <x v="19"/>
    <n v="10844"/>
    <x v="29"/>
    <x v="2"/>
    <m/>
    <n v="493"/>
    <x v="0"/>
    <x v="0"/>
    <x v="0"/>
    <s v="https://www.desmogblog.com/capital-research-center"/>
    <x v="0"/>
  </r>
  <r>
    <n v="990"/>
    <s v="Charles G. Koch Charitable Foundation_Duplessie20173600"/>
    <x v="0"/>
    <s v="Duplessie"/>
    <x v="1692"/>
    <n v="3600"/>
    <x v="29"/>
    <x v="2"/>
    <s v="Individual/Scholarship(?)"/>
    <n v="494"/>
    <x v="1"/>
    <x v="0"/>
    <x v="0"/>
    <s v=""/>
    <x v="1"/>
  </r>
  <r>
    <n v="990"/>
    <s v="Charles G. Koch Charitable Foundation_Eubanks20175355"/>
    <x v="0"/>
    <s v="Eubanks"/>
    <x v="1268"/>
    <n v="5355"/>
    <x v="29"/>
    <x v="2"/>
    <s v="Individual/Scholarship(?)"/>
    <n v="495"/>
    <x v="1"/>
    <x v="0"/>
    <x v="0"/>
    <s v=""/>
    <x v="1"/>
  </r>
  <r>
    <n v="990"/>
    <s v="Charles G. Koch Charitable Foundation_Americans for Prosperity Foundation (formerly CSE Foundation)201710257"/>
    <x v="0"/>
    <s v="Americans for Prosperity Foundation (formerly CSE Foundation)"/>
    <x v="36"/>
    <n v="10257"/>
    <x v="29"/>
    <x v="2"/>
    <m/>
    <n v="496"/>
    <x v="0"/>
    <x v="0"/>
    <x v="0"/>
    <s v="https://www.desmogblog.com/americans-for-prosperity"/>
    <x v="0"/>
  </r>
  <r>
    <n v="990"/>
    <s v="Charles G. Koch Charitable Foundation_Hussey20173825"/>
    <x v="0"/>
    <s v="Hussey"/>
    <x v="1693"/>
    <n v="3825"/>
    <x v="29"/>
    <x v="2"/>
    <s v="Individual/Scholarship(?)"/>
    <n v="497"/>
    <x v="1"/>
    <x v="0"/>
    <x v="0"/>
    <s v=""/>
    <x v="1"/>
  </r>
  <r>
    <n v="990"/>
    <s v="Charles G. Koch Charitable Foundation_Atlas Economic Research Foundation201755251"/>
    <x v="0"/>
    <s v="Atlas Economic Research Foundation"/>
    <x v="18"/>
    <n v="55251"/>
    <x v="29"/>
    <x v="2"/>
    <s v="&quot;Atlas Network&quot;"/>
    <n v="498"/>
    <x v="0"/>
    <x v="0"/>
    <x v="0"/>
    <s v="https://www.desmogblog.com/atlas-economic-research-foundation"/>
    <x v="0"/>
  </r>
  <r>
    <n v="990"/>
    <s v="Charles G. Koch Charitable Foundation_Portland State University Foundation201713319"/>
    <x v="0"/>
    <s v="Portland State University Foundation"/>
    <x v="1694"/>
    <n v="13319"/>
    <x v="29"/>
    <x v="2"/>
    <m/>
    <n v="499"/>
    <x v="0"/>
    <x v="1"/>
    <x v="0"/>
    <s v=""/>
    <x v="1"/>
  </r>
  <r>
    <n v="990"/>
    <s v="Charles G. Koch Charitable Foundation_Virginia Tech Foundation2017334000"/>
    <x v="0"/>
    <s v="Virginia Tech Foundation"/>
    <x v="504"/>
    <n v="334000"/>
    <x v="29"/>
    <x v="2"/>
    <m/>
    <n v="500"/>
    <x v="0"/>
    <x v="1"/>
    <x v="0"/>
    <s v=""/>
    <x v="1"/>
  </r>
  <r>
    <n v="990"/>
    <s v="Charles G. Koch Charitable Foundation_Goers20175418"/>
    <x v="0"/>
    <s v="Goers"/>
    <x v="1695"/>
    <n v="5418"/>
    <x v="29"/>
    <x v="2"/>
    <s v="Individual/Scholarship(?)"/>
    <n v="501"/>
    <x v="1"/>
    <x v="0"/>
    <x v="0"/>
    <s v=""/>
    <x v="1"/>
  </r>
  <r>
    <n v="990"/>
    <s v="Charles G. Koch Charitable Foundation_Umashev20173600"/>
    <x v="0"/>
    <s v="Umashev"/>
    <x v="1696"/>
    <n v="3600"/>
    <x v="29"/>
    <x v="2"/>
    <s v="Individual/Scholarship(?)"/>
    <n v="502"/>
    <x v="1"/>
    <x v="0"/>
    <x v="0"/>
    <s v=""/>
    <x v="1"/>
  </r>
  <r>
    <n v="990"/>
    <s v="Charles G. Koch Charitable Foundation_Schwartzman20173600"/>
    <x v="0"/>
    <s v="Schwartzman"/>
    <x v="1103"/>
    <n v="3600"/>
    <x v="29"/>
    <x v="2"/>
    <s v="Individual/Scholarship(?)"/>
    <n v="503"/>
    <x v="1"/>
    <x v="0"/>
    <x v="0"/>
    <s v=""/>
    <x v="1"/>
  </r>
  <r>
    <n v="990"/>
    <s v="Charles G. Koch Charitable Foundation_Victims of Communism Memorial Foundation20177000"/>
    <x v="0"/>
    <s v="Victims of Communism Memorial Foundation"/>
    <x v="239"/>
    <n v="7000"/>
    <x v="29"/>
    <x v="2"/>
    <m/>
    <n v="504"/>
    <x v="0"/>
    <x v="0"/>
    <x v="0"/>
    <s v="https://www.sourcewatch.org/index.php/Victims_of_Communism_Memorial_Foundation"/>
    <x v="2"/>
  </r>
  <r>
    <n v="990"/>
    <s v="Charles G. Koch Charitable Foundation_Clemson University Foundation2017364760"/>
    <x v="0"/>
    <s v="Clemson University Foundation"/>
    <x v="98"/>
    <n v="364760"/>
    <x v="29"/>
    <x v="2"/>
    <m/>
    <n v="505"/>
    <x v="0"/>
    <x v="1"/>
    <x v="0"/>
    <s v=""/>
    <x v="1"/>
  </r>
  <r>
    <n v="990"/>
    <s v="Charles G. Koch Charitable Foundation_Southern Methodist University2017897800"/>
    <x v="0"/>
    <s v="Southern Methodist University"/>
    <x v="303"/>
    <n v="897800"/>
    <x v="29"/>
    <x v="2"/>
    <m/>
    <n v="506"/>
    <x v="0"/>
    <x v="1"/>
    <x v="0"/>
    <s v=""/>
    <x v="1"/>
  </r>
  <r>
    <n v="990"/>
    <s v="Charles G. Koch Charitable Foundation_Moon20175355"/>
    <x v="0"/>
    <s v="Moon"/>
    <x v="1697"/>
    <n v="5355"/>
    <x v="29"/>
    <x v="2"/>
    <s v="Individual/Scholarship(?)"/>
    <n v="507"/>
    <x v="1"/>
    <x v="0"/>
    <x v="0"/>
    <s v=""/>
    <x v="1"/>
  </r>
  <r>
    <n v="990"/>
    <s v="Charles G. Koch Charitable Foundation_Ohio State University20175000"/>
    <x v="0"/>
    <s v="Ohio State University"/>
    <x v="413"/>
    <n v="5000"/>
    <x v="29"/>
    <x v="2"/>
    <m/>
    <n v="508"/>
    <x v="0"/>
    <x v="1"/>
    <x v="0"/>
    <s v=""/>
    <x v="1"/>
  </r>
  <r>
    <n v="990"/>
    <s v="Charles G. Koch Charitable Foundation_Stanford Law School2017400000"/>
    <x v="0"/>
    <s v="Stanford Law School"/>
    <x v="570"/>
    <n v="400000"/>
    <x v="29"/>
    <x v="2"/>
    <m/>
    <n v="509"/>
    <x v="0"/>
    <x v="1"/>
    <x v="0"/>
    <s v=""/>
    <x v="1"/>
  </r>
  <r>
    <n v="990"/>
    <s v="Charles G. Koch Charitable Foundation_Brescia University20175000"/>
    <x v="0"/>
    <s v="Brescia University"/>
    <x v="1698"/>
    <n v="5000"/>
    <x v="29"/>
    <x v="2"/>
    <m/>
    <n v="510"/>
    <x v="0"/>
    <x v="1"/>
    <x v="0"/>
    <s v=""/>
    <x v="1"/>
  </r>
  <r>
    <n v="990"/>
    <s v="Charles G. Koch Charitable Foundation_Bethel College - Kansas201715000"/>
    <x v="0"/>
    <s v="Bethel College - Kansas"/>
    <x v="202"/>
    <n v="15000"/>
    <x v="29"/>
    <x v="2"/>
    <m/>
    <n v="511"/>
    <x v="0"/>
    <x v="1"/>
    <x v="0"/>
    <s v=""/>
    <x v="1"/>
  </r>
  <r>
    <n v="990"/>
    <s v="Charles G. Koch Charitable Foundation_Southern Virginia University20171400"/>
    <x v="0"/>
    <s v="Southern Virginia University"/>
    <x v="494"/>
    <n v="1400"/>
    <x v="29"/>
    <x v="2"/>
    <m/>
    <n v="512"/>
    <x v="0"/>
    <x v="1"/>
    <x v="0"/>
    <s v=""/>
    <x v="1"/>
  </r>
  <r>
    <n v="990"/>
    <s v="Charles G. Koch Charitable Foundation_St Lawrence University201723100"/>
    <x v="0"/>
    <s v="St Lawrence University"/>
    <x v="161"/>
    <n v="23100"/>
    <x v="29"/>
    <x v="2"/>
    <m/>
    <n v="513"/>
    <x v="0"/>
    <x v="1"/>
    <x v="0"/>
    <s v=""/>
    <x v="1"/>
  </r>
  <r>
    <n v="990"/>
    <s v="Charles G. Koch Charitable Foundation_Joslyn20173150"/>
    <x v="0"/>
    <s v="Joslyn"/>
    <x v="1699"/>
    <n v="3150"/>
    <x v="29"/>
    <x v="2"/>
    <s v="Individual/Scholarship(?)"/>
    <n v="514"/>
    <x v="1"/>
    <x v="0"/>
    <x v="0"/>
    <s v=""/>
    <x v="1"/>
  </r>
  <r>
    <n v="990"/>
    <s v="Charles G. Koch Charitable Foundation_Schulte20173825"/>
    <x v="0"/>
    <s v="Schulte"/>
    <x v="1700"/>
    <n v="3825"/>
    <x v="29"/>
    <x v="2"/>
    <s v="Individual/Scholarship(?)"/>
    <n v="515"/>
    <x v="1"/>
    <x v="0"/>
    <x v="0"/>
    <s v=""/>
    <x v="1"/>
  </r>
  <r>
    <n v="990"/>
    <s v="Charles G. Koch Charitable Foundation_University of New Hampshire2017118000"/>
    <x v="0"/>
    <s v="University of New Hampshire"/>
    <x v="1249"/>
    <n v="118000"/>
    <x v="29"/>
    <x v="2"/>
    <m/>
    <n v="516"/>
    <x v="0"/>
    <x v="1"/>
    <x v="0"/>
    <s v=""/>
    <x v="1"/>
  </r>
  <r>
    <n v="990"/>
    <s v="Charles G. Koch Charitable Foundation_Marquette University2017108870"/>
    <x v="0"/>
    <s v="Marquette University"/>
    <x v="1701"/>
    <n v="108870"/>
    <x v="29"/>
    <x v="2"/>
    <m/>
    <n v="517"/>
    <x v="0"/>
    <x v="1"/>
    <x v="0"/>
    <s v=""/>
    <x v="1"/>
  </r>
  <r>
    <n v="990"/>
    <s v="Charles G. Koch Charitable Foundation_Saint Francis University2017424400"/>
    <x v="0"/>
    <s v="Saint Francis University"/>
    <x v="491"/>
    <n v="424400"/>
    <x v="29"/>
    <x v="2"/>
    <m/>
    <n v="518"/>
    <x v="0"/>
    <x v="1"/>
    <x v="0"/>
    <s v=""/>
    <x v="1"/>
  </r>
  <r>
    <n v="990"/>
    <s v="Charles G. Koch Charitable Foundation_University of Manchester20173500"/>
    <x v="0"/>
    <s v="University of Manchester"/>
    <x v="770"/>
    <n v="3500"/>
    <x v="29"/>
    <x v="2"/>
    <m/>
    <n v="519"/>
    <x v="0"/>
    <x v="1"/>
    <x v="0"/>
    <s v=""/>
    <x v="1"/>
  </r>
  <r>
    <n v="990"/>
    <s v="Charles G. Koch Charitable Foundation_TheBlaze20177500"/>
    <x v="0"/>
    <s v="TheBlaze"/>
    <x v="1702"/>
    <n v="7500"/>
    <x v="29"/>
    <x v="2"/>
    <m/>
    <n v="520"/>
    <x v="0"/>
    <x v="0"/>
    <x v="0"/>
    <s v=""/>
    <x v="1"/>
  </r>
  <r>
    <n v="990"/>
    <s v="Charles G. Koch Charitable Foundation_The Trustees of Princeton University201779000"/>
    <x v="0"/>
    <s v="The Trustees of Princeton University"/>
    <x v="765"/>
    <n v="79000"/>
    <x v="29"/>
    <x v="2"/>
    <m/>
    <n v="521"/>
    <x v="0"/>
    <x v="1"/>
    <x v="0"/>
    <s v=""/>
    <x v="1"/>
  </r>
  <r>
    <n v="990"/>
    <s v="Charles G. Koch Charitable Foundation_Janson Q Prieb20173024"/>
    <x v="0"/>
    <s v="Janson Q Prieb"/>
    <x v="1703"/>
    <n v="3024"/>
    <x v="29"/>
    <x v="2"/>
    <s v="Individual/Scholarship(?)"/>
    <n v="522"/>
    <x v="1"/>
    <x v="0"/>
    <x v="0"/>
    <s v=""/>
    <x v="1"/>
  </r>
  <r>
    <n v="990"/>
    <s v="Charles G. Koch Charitable Foundation_Spitzwieser20175418"/>
    <x v="0"/>
    <s v="Spitzwieser"/>
    <x v="1704"/>
    <n v="5418"/>
    <x v="29"/>
    <x v="2"/>
    <s v="Individual/Scholarship(?)"/>
    <n v="523"/>
    <x v="1"/>
    <x v="0"/>
    <x v="0"/>
    <s v=""/>
    <x v="1"/>
  </r>
  <r>
    <n v="990"/>
    <s v="Charles G. Koch Charitable Foundation_ASU Foundation for a New American University201742000"/>
    <x v="0"/>
    <s v="ASU Foundation for a New American University"/>
    <x v="514"/>
    <n v="42000"/>
    <x v="29"/>
    <x v="2"/>
    <m/>
    <n v="524"/>
    <x v="0"/>
    <x v="1"/>
    <x v="0"/>
    <s v=""/>
    <x v="1"/>
  </r>
  <r>
    <n v="990"/>
    <s v="Charles G. Koch Charitable Foundation_Arizona Council on Economic Education201733700"/>
    <x v="0"/>
    <s v="Arizona Council on Economic Education"/>
    <x v="1198"/>
    <n v="33700"/>
    <x v="29"/>
    <x v="2"/>
    <m/>
    <n v="525"/>
    <x v="0"/>
    <x v="0"/>
    <x v="0"/>
    <s v=""/>
    <x v="1"/>
  </r>
  <r>
    <n v="990"/>
    <s v="Charles G. Koch Charitable Foundation_Association for the Study of Free Institutions201720000"/>
    <x v="0"/>
    <s v="Association for the Study of Free Institutions"/>
    <x v="1385"/>
    <n v="20000"/>
    <x v="29"/>
    <x v="2"/>
    <m/>
    <n v="526"/>
    <x v="0"/>
    <x v="0"/>
    <x v="0"/>
    <s v=""/>
    <x v="1"/>
  </r>
  <r>
    <n v="990"/>
    <s v="Charles G. Koch Charitable Foundation_Northwest Nazarene University20179500"/>
    <x v="0"/>
    <s v="Northwest Nazarene University"/>
    <x v="411"/>
    <n v="9500"/>
    <x v="29"/>
    <x v="2"/>
    <m/>
    <n v="527"/>
    <x v="0"/>
    <x v="1"/>
    <x v="0"/>
    <s v=""/>
    <x v="1"/>
  </r>
  <r>
    <n v="990"/>
    <s v="Charles G. Koch Charitable Foundation_American Transparency2017100000"/>
    <x v="0"/>
    <s v="American Transparency"/>
    <x v="1705"/>
    <n v="100000"/>
    <x v="29"/>
    <x v="2"/>
    <m/>
    <n v="528"/>
    <x v="0"/>
    <x v="0"/>
    <x v="0"/>
    <s v=""/>
    <x v="1"/>
  </r>
  <r>
    <n v="990"/>
    <s v="Charles G. Koch Charitable Foundation_St Edwards University201711000"/>
    <x v="0"/>
    <s v="St Edwards University"/>
    <x v="362"/>
    <n v="11000"/>
    <x v="29"/>
    <x v="2"/>
    <m/>
    <n v="529"/>
    <x v="0"/>
    <x v="1"/>
    <x v="0"/>
    <s v=""/>
    <x v="1"/>
  </r>
  <r>
    <n v="990"/>
    <s v="Charles G. Koch Charitable Foundation_Virginia Military Institute Foundation201713600"/>
    <x v="0"/>
    <s v="Virginia Military Institute Foundation"/>
    <x v="583"/>
    <n v="13600"/>
    <x v="29"/>
    <x v="2"/>
    <m/>
    <n v="530"/>
    <x v="0"/>
    <x v="1"/>
    <x v="0"/>
    <s v="https://www.sourcewatch.org/index.php/Virginia_Military_Institute"/>
    <x v="2"/>
  </r>
  <r>
    <n v="990"/>
    <s v="Charles G. Koch Charitable Foundation_Network of Enlightened Women201711343"/>
    <x v="0"/>
    <s v="Network of Enlightened Women"/>
    <x v="282"/>
    <n v="11343"/>
    <x v="29"/>
    <x v="2"/>
    <m/>
    <n v="531"/>
    <x v="0"/>
    <x v="0"/>
    <x v="0"/>
    <s v="https://www.sourcewatch.org/index.php/Network_of_Enlightened_Women"/>
    <x v="2"/>
  </r>
  <r>
    <n v="990"/>
    <s v="Charles G. Koch Charitable Foundation_Parker20175229"/>
    <x v="0"/>
    <s v="Parker"/>
    <x v="1012"/>
    <n v="5229"/>
    <x v="29"/>
    <x v="2"/>
    <s v="Individual/Scholarship(?)"/>
    <n v="532"/>
    <x v="1"/>
    <x v="0"/>
    <x v="0"/>
    <s v=""/>
    <x v="1"/>
  </r>
  <r>
    <n v="990"/>
    <s v="Charles G. Koch Charitable Foundation_University of North Carolina - Chapel Hill2017373200"/>
    <x v="0"/>
    <s v="University of North Carolina - Chapel Hill"/>
    <x v="319"/>
    <n v="373200"/>
    <x v="29"/>
    <x v="2"/>
    <m/>
    <n v="533"/>
    <x v="0"/>
    <x v="1"/>
    <x v="0"/>
    <s v=""/>
    <x v="1"/>
  </r>
  <r>
    <n v="990"/>
    <s v="Charles G. Koch Charitable Foundation_Beddow20173600"/>
    <x v="0"/>
    <s v="Beddow"/>
    <x v="1706"/>
    <n v="3600"/>
    <x v="29"/>
    <x v="2"/>
    <s v="Individual/Scholarship(?)"/>
    <n v="534"/>
    <x v="1"/>
    <x v="0"/>
    <x v="0"/>
    <s v=""/>
    <x v="1"/>
  </r>
  <r>
    <n v="990"/>
    <s v="Charles G. Koch Charitable Foundation_Hill20175418"/>
    <x v="0"/>
    <s v="Hill"/>
    <x v="1428"/>
    <n v="5418"/>
    <x v="29"/>
    <x v="2"/>
    <s v="Individual/Scholarship(?)"/>
    <n v="535"/>
    <x v="1"/>
    <x v="0"/>
    <x v="0"/>
    <s v=""/>
    <x v="1"/>
  </r>
  <r>
    <n v="990"/>
    <s v="Charles G. Koch Charitable Foundation_Calvin Coolidge Presidential Foundation201760000"/>
    <x v="0"/>
    <s v="Calvin Coolidge Presidential Foundation"/>
    <x v="722"/>
    <n v="60000"/>
    <x v="29"/>
    <x v="2"/>
    <m/>
    <n v="536"/>
    <x v="0"/>
    <x v="0"/>
    <x v="0"/>
    <s v=""/>
    <x v="1"/>
  </r>
  <r>
    <n v="990"/>
    <s v="Charles G. Koch Charitable Foundation_Bethlehem College &amp; Seminary20174000"/>
    <x v="0"/>
    <s v="Bethlehem College &amp; Seminary"/>
    <x v="1014"/>
    <n v="4000"/>
    <x v="29"/>
    <x v="2"/>
    <m/>
    <n v="537"/>
    <x v="0"/>
    <x v="1"/>
    <x v="0"/>
    <s v=""/>
    <x v="1"/>
  </r>
  <r>
    <n v="990"/>
    <s v="Charles G. Koch Charitable Foundation_Dickson20174725"/>
    <x v="0"/>
    <s v="Dickson"/>
    <x v="1707"/>
    <n v="4725"/>
    <x v="29"/>
    <x v="2"/>
    <s v="Individual/Scholarship(?)"/>
    <n v="538"/>
    <x v="1"/>
    <x v="0"/>
    <x v="0"/>
    <s v=""/>
    <x v="1"/>
  </r>
  <r>
    <n v="990"/>
    <s v="Charles G. Koch Charitable Foundation_Institute for Energy Research201744678"/>
    <x v="0"/>
    <s v="Institute for Energy Research"/>
    <x v="43"/>
    <n v="44678"/>
    <x v="29"/>
    <x v="2"/>
    <m/>
    <n v="539"/>
    <x v="0"/>
    <x v="0"/>
    <x v="0"/>
    <s v="https://www.desmogblog.com/institute-energy-research"/>
    <x v="0"/>
  </r>
  <r>
    <n v="990"/>
    <s v="Charles G. Koch Charitable Foundation_University of Texas - San Antonio2017105196"/>
    <x v="0"/>
    <s v="University of Texas - San Antonio"/>
    <x v="139"/>
    <n v="105196"/>
    <x v="29"/>
    <x v="2"/>
    <m/>
    <n v="540"/>
    <x v="0"/>
    <x v="1"/>
    <x v="0"/>
    <s v=""/>
    <x v="1"/>
  </r>
  <r>
    <n v="990"/>
    <s v="Charles G. Koch Charitable Foundation_Pennsylvania State University - University Park201713200"/>
    <x v="0"/>
    <s v="Pennsylvania State University - University Park"/>
    <x v="187"/>
    <n v="13200"/>
    <x v="29"/>
    <x v="2"/>
    <m/>
    <n v="541"/>
    <x v="0"/>
    <x v="1"/>
    <x v="0"/>
    <s v=""/>
    <x v="1"/>
  </r>
  <r>
    <n v="990"/>
    <s v="Charles G. Koch Charitable Foundation_Otah State University20171520000"/>
    <x v="0"/>
    <s v="Otah State University"/>
    <x v="1708"/>
    <n v="1520000"/>
    <x v="29"/>
    <x v="2"/>
    <m/>
    <n v="542"/>
    <x v="0"/>
    <x v="1"/>
    <x v="0"/>
    <s v=""/>
    <x v="1"/>
  </r>
  <r>
    <n v="990"/>
    <s v="Charles G. Koch Charitable Foundation_Jacobs20173600"/>
    <x v="0"/>
    <s v="Jacobs"/>
    <x v="1709"/>
    <n v="3600"/>
    <x v="29"/>
    <x v="2"/>
    <s v="Individual/Scholarship(?)"/>
    <n v="543"/>
    <x v="1"/>
    <x v="0"/>
    <x v="0"/>
    <s v=""/>
    <x v="1"/>
  </r>
  <r>
    <n v="990"/>
    <s v="Charles G. Koch Charitable Foundation_College of the Sequoias Foundation20176000"/>
    <x v="0"/>
    <s v="College of the Sequoias Foundation"/>
    <x v="525"/>
    <n v="6000"/>
    <x v="29"/>
    <x v="2"/>
    <m/>
    <n v="544"/>
    <x v="0"/>
    <x v="1"/>
    <x v="0"/>
    <s v=""/>
    <x v="1"/>
  </r>
  <r>
    <n v="990"/>
    <s v="Charles G. Koch Charitable Foundation_Washington Legal Foundation20175031"/>
    <x v="0"/>
    <s v="Washington Legal Foundation"/>
    <x v="53"/>
    <n v="5031"/>
    <x v="29"/>
    <x v="2"/>
    <m/>
    <n v="545"/>
    <x v="0"/>
    <x v="0"/>
    <x v="0"/>
    <s v="https://www.desmogblog.com/washington-legal-foundation"/>
    <x v="0"/>
  </r>
  <r>
    <n v="990"/>
    <s v="Charles G. Koch Charitable Foundation_Oklahoma State University Foundation201737500"/>
    <x v="0"/>
    <s v="Oklahoma State University Foundation"/>
    <x v="354"/>
    <n v="37500"/>
    <x v="29"/>
    <x v="2"/>
    <m/>
    <n v="546"/>
    <x v="0"/>
    <x v="1"/>
    <x v="0"/>
    <s v=""/>
    <x v="1"/>
  </r>
  <r>
    <n v="990"/>
    <s v="Charles G. Koch Charitable Foundation_Banna20173290"/>
    <x v="0"/>
    <s v="Banna"/>
    <x v="1710"/>
    <n v="3290"/>
    <x v="29"/>
    <x v="2"/>
    <s v="Individual/Scholarship(?)"/>
    <n v="547"/>
    <x v="1"/>
    <x v="0"/>
    <x v="0"/>
    <s v=""/>
    <x v="1"/>
  </r>
  <r>
    <n v="990"/>
    <s v="Charles G. Koch Charitable Foundation_Hoover Institution on War Revolution and Peace2017380000"/>
    <x v="0"/>
    <s v="Hoover Institution on War Revolution and Peace"/>
    <x v="24"/>
    <n v="380000"/>
    <x v="29"/>
    <x v="2"/>
    <m/>
    <n v="548"/>
    <x v="0"/>
    <x v="0"/>
    <x v="0"/>
    <s v="https://www.desmogblog.com/hoover-institution"/>
    <x v="0"/>
  </r>
  <r>
    <n v="990"/>
    <s v="Charles G. Koch Charitable Foundation_Leach20175355"/>
    <x v="0"/>
    <s v="Leach"/>
    <x v="1711"/>
    <n v="5355"/>
    <x v="29"/>
    <x v="2"/>
    <s v="Individual/Scholarship(?)"/>
    <n v="549"/>
    <x v="1"/>
    <x v="0"/>
    <x v="0"/>
    <s v=""/>
    <x v="1"/>
  </r>
  <r>
    <n v="990"/>
    <s v="Charles G. Koch Charitable Foundation_Duvall20175355"/>
    <x v="0"/>
    <s v="Duvall"/>
    <x v="1712"/>
    <n v="5355"/>
    <x v="29"/>
    <x v="2"/>
    <s v="Individual/Scholarship(?)"/>
    <n v="550"/>
    <x v="1"/>
    <x v="0"/>
    <x v="0"/>
    <s v=""/>
    <x v="1"/>
  </r>
  <r>
    <n v="990"/>
    <s v="Charles G. Koch Charitable Foundation_Torounian20173938"/>
    <x v="0"/>
    <s v="Torounian"/>
    <x v="1633"/>
    <n v="3938"/>
    <x v="29"/>
    <x v="2"/>
    <s v="Individual/Scholarship(?)"/>
    <n v="551"/>
    <x v="1"/>
    <x v="0"/>
    <x v="0"/>
    <s v=""/>
    <x v="1"/>
  </r>
  <r>
    <n v="990"/>
    <s v="Charles G. Koch Charitable Foundation_Watson20173251"/>
    <x v="0"/>
    <s v="Watson"/>
    <x v="1713"/>
    <n v="3251"/>
    <x v="29"/>
    <x v="2"/>
    <s v="Individual/Scholarship(?)"/>
    <n v="552"/>
    <x v="1"/>
    <x v="0"/>
    <x v="0"/>
    <s v=""/>
    <x v="1"/>
  </r>
  <r>
    <n v="990"/>
    <s v="Charles G. Koch Charitable Foundation_Police Executive Research Forum2017100000"/>
    <x v="0"/>
    <s v="Police Executive Research Forum"/>
    <x v="1714"/>
    <n v="100000"/>
    <x v="29"/>
    <x v="2"/>
    <m/>
    <n v="553"/>
    <x v="0"/>
    <x v="0"/>
    <x v="0"/>
    <s v=""/>
    <x v="1"/>
  </r>
  <r>
    <n v="990"/>
    <s v="Charles G. Koch Charitable Foundation_Taylor20173825"/>
    <x v="0"/>
    <s v="Taylor"/>
    <x v="1194"/>
    <n v="3825"/>
    <x v="29"/>
    <x v="2"/>
    <s v="Individual/Scholarship(?)"/>
    <n v="554"/>
    <x v="1"/>
    <x v="0"/>
    <x v="0"/>
    <s v=""/>
    <x v="1"/>
  </r>
  <r>
    <n v="990"/>
    <s v="Charles G. Koch Charitable Foundation_Mississippi Valley State University201710000"/>
    <x v="0"/>
    <s v="Mississippi Valley State University"/>
    <x v="1715"/>
    <n v="10000"/>
    <x v="29"/>
    <x v="2"/>
    <m/>
    <n v="555"/>
    <x v="0"/>
    <x v="1"/>
    <x v="0"/>
    <s v=""/>
    <x v="1"/>
  </r>
  <r>
    <n v="990"/>
    <s v="Charles G. Koch Charitable Foundation_University of Houston20175000"/>
    <x v="0"/>
    <s v="University of Houston"/>
    <x v="26"/>
    <n v="5000"/>
    <x v="29"/>
    <x v="2"/>
    <m/>
    <n v="556"/>
    <x v="0"/>
    <x v="1"/>
    <x v="0"/>
    <s v=""/>
    <x v="1"/>
  </r>
  <r>
    <n v="990"/>
    <s v="Charles G. Koch Charitable Foundation_Young20175418"/>
    <x v="0"/>
    <s v="Young"/>
    <x v="1357"/>
    <n v="5418"/>
    <x v="29"/>
    <x v="2"/>
    <s v="Individual/Scholarship(?)"/>
    <n v="557"/>
    <x v="1"/>
    <x v="0"/>
    <x v="0"/>
    <s v=""/>
    <x v="1"/>
  </r>
  <r>
    <n v="990"/>
    <s v="Charles G. Koch Charitable Foundation_Lemonides20173150"/>
    <x v="0"/>
    <s v="Lemonides"/>
    <x v="1716"/>
    <n v="3150"/>
    <x v="29"/>
    <x v="2"/>
    <s v="Individual/Scholarship(?)"/>
    <n v="558"/>
    <x v="1"/>
    <x v="0"/>
    <x v="0"/>
    <s v=""/>
    <x v="1"/>
  </r>
  <r>
    <n v="990"/>
    <s v="Charles G. Koch Charitable Foundation_Austin Peay State University20171000"/>
    <x v="0"/>
    <s v="Austin Peay State University"/>
    <x v="515"/>
    <n v="1000"/>
    <x v="29"/>
    <x v="2"/>
    <m/>
    <n v="559"/>
    <x v="0"/>
    <x v="1"/>
    <x v="0"/>
    <s v=""/>
    <x v="1"/>
  </r>
  <r>
    <n v="990"/>
    <s v="Charles G. Koch Charitable Foundation_Barton College20173500"/>
    <x v="0"/>
    <s v="Barton College"/>
    <x v="200"/>
    <n v="3500"/>
    <x v="29"/>
    <x v="2"/>
    <m/>
    <n v="560"/>
    <x v="0"/>
    <x v="1"/>
    <x v="0"/>
    <s v=""/>
    <x v="1"/>
  </r>
  <r>
    <n v="990"/>
    <s v="Charles G. Koch Charitable Foundation_Western Kentucky University Research Foundation201722900"/>
    <x v="0"/>
    <s v="Western Kentucky University Research Foundation"/>
    <x v="330"/>
    <n v="22900"/>
    <x v="29"/>
    <x v="2"/>
    <s v="&quot;Western Kentucky University Research Foundation in&quot; - presumably &quot;in Bowling Green&quot;"/>
    <n v="561"/>
    <x v="0"/>
    <x v="1"/>
    <x v="0"/>
    <s v=""/>
    <x v="1"/>
  </r>
  <r>
    <n v="990"/>
    <s v="Charles G. Koch Charitable Foundation_Center for the National Interest2017300000"/>
    <x v="0"/>
    <s v="Center for the National Interest"/>
    <x v="726"/>
    <n v="300000"/>
    <x v="29"/>
    <x v="2"/>
    <m/>
    <n v="562"/>
    <x v="0"/>
    <x v="0"/>
    <x v="0"/>
    <s v="https://www.greenpeace.org/usa/global-warming/climate-deniers/front-groups/center-for-the-national-interest-cftni/"/>
    <x v="3"/>
  </r>
  <r>
    <n v="990"/>
    <s v="Charles G. Koch Charitable Foundation_Harkey20173251"/>
    <x v="0"/>
    <s v="Harkey"/>
    <x v="1717"/>
    <n v="3251"/>
    <x v="29"/>
    <x v="2"/>
    <s v="Individual/Scholarship(?)"/>
    <n v="563"/>
    <x v="1"/>
    <x v="0"/>
    <x v="0"/>
    <s v=""/>
    <x v="1"/>
  </r>
  <r>
    <n v="990"/>
    <s v="Charles G. Koch Charitable Foundation_Triana20173600"/>
    <x v="0"/>
    <s v="Triana"/>
    <x v="1718"/>
    <n v="3600"/>
    <x v="29"/>
    <x v="2"/>
    <s v="Individual/Scholarship(?)"/>
    <n v="564"/>
    <x v="1"/>
    <x v="0"/>
    <x v="0"/>
    <s v=""/>
    <x v="1"/>
  </r>
  <r>
    <n v="990"/>
    <s v="Charles G. Koch Charitable Foundation_Chicago Council on Global Affairs201760000"/>
    <x v="0"/>
    <s v="Chicago Council on Global Affairs"/>
    <x v="1259"/>
    <n v="60000"/>
    <x v="29"/>
    <x v="2"/>
    <m/>
    <n v="565"/>
    <x v="0"/>
    <x v="0"/>
    <x v="0"/>
    <s v="https://www.sourcewatch.org/index.php/Chicago_Council_on_Global_Affairs"/>
    <x v="2"/>
  </r>
  <r>
    <n v="990"/>
    <s v="Charles G. Koch Charitable Foundation_Vogel20173150"/>
    <x v="0"/>
    <s v="Vogel"/>
    <x v="1719"/>
    <n v="3150"/>
    <x v="29"/>
    <x v="2"/>
    <s v="Individual/Scholarship(?)"/>
    <n v="566"/>
    <x v="1"/>
    <x v="0"/>
    <x v="0"/>
    <s v=""/>
    <x v="1"/>
  </r>
  <r>
    <n v="990"/>
    <s v="Charles G. Koch Charitable Foundation_Richards20175355"/>
    <x v="0"/>
    <s v="Richards"/>
    <x v="1554"/>
    <n v="5355"/>
    <x v="29"/>
    <x v="2"/>
    <s v="Individual/Scholarship(?)"/>
    <n v="567"/>
    <x v="1"/>
    <x v="0"/>
    <x v="0"/>
    <s v=""/>
    <x v="1"/>
  </r>
  <r>
    <n v="990"/>
    <s v="Charles G. Koch Charitable Foundation_Spiked US201720000"/>
    <x v="0"/>
    <s v="Spiked US"/>
    <x v="1383"/>
    <n v="20000"/>
    <x v="29"/>
    <x v="2"/>
    <m/>
    <n v="568"/>
    <x v="0"/>
    <x v="0"/>
    <x v="0"/>
    <s v="https://www.sourcewatch.org/index.php/Spiked_Online"/>
    <x v="2"/>
  </r>
  <r>
    <n v="990"/>
    <s v="Charles G. Koch Charitable Foundation_Roy20173996"/>
    <x v="0"/>
    <s v="Roy"/>
    <x v="1720"/>
    <n v="3996"/>
    <x v="29"/>
    <x v="2"/>
    <s v="Individual/Scholarship(?)"/>
    <n v="569"/>
    <x v="1"/>
    <x v="0"/>
    <x v="0"/>
    <s v=""/>
    <x v="1"/>
  </r>
  <r>
    <n v="990"/>
    <s v="Charles G. Koch Charitable Foundation_Rockford University201720400"/>
    <x v="0"/>
    <s v="Rockford University"/>
    <x v="565"/>
    <n v="20400"/>
    <x v="29"/>
    <x v="2"/>
    <m/>
    <n v="570"/>
    <x v="0"/>
    <x v="1"/>
    <x v="0"/>
    <s v=""/>
    <x v="1"/>
  </r>
  <r>
    <n v="990"/>
    <s v="Charles G. Koch Charitable Foundation_Westmont College201715000"/>
    <x v="0"/>
    <s v="Westmont College"/>
    <x v="377"/>
    <n v="15000"/>
    <x v="29"/>
    <x v="2"/>
    <m/>
    <n v="571"/>
    <x v="0"/>
    <x v="1"/>
    <x v="0"/>
    <s v=""/>
    <x v="1"/>
  </r>
  <r>
    <n v="990"/>
    <s v="Charles G. Koch Charitable Foundation_Mulka20174908"/>
    <x v="0"/>
    <s v="Mulka"/>
    <x v="1721"/>
    <n v="4908"/>
    <x v="29"/>
    <x v="2"/>
    <s v="Individual/Scholarship(?)"/>
    <n v="572"/>
    <x v="1"/>
    <x v="0"/>
    <x v="0"/>
    <s v=""/>
    <x v="1"/>
  </r>
  <r>
    <n v="990"/>
    <s v="Charles G. Koch Charitable Foundation_Grove City College201746500"/>
    <x v="0"/>
    <s v="Grove City College"/>
    <x v="148"/>
    <n v="46500"/>
    <x v="29"/>
    <x v="2"/>
    <m/>
    <n v="573"/>
    <x v="0"/>
    <x v="1"/>
    <x v="0"/>
    <s v=""/>
    <x v="1"/>
  </r>
  <r>
    <n v="990"/>
    <s v="Charles G. Koch Charitable Foundation_Georgia State University Research Foundation201730200"/>
    <x v="0"/>
    <s v="Georgia State University Research Foundation"/>
    <x v="212"/>
    <n v="30200"/>
    <x v="29"/>
    <x v="2"/>
    <m/>
    <n v="574"/>
    <x v="0"/>
    <x v="1"/>
    <x v="0"/>
    <s v=""/>
    <x v="1"/>
  </r>
  <r>
    <n v="990"/>
    <s v="Charles G. Koch Charitable Foundation_George Fox University201717200"/>
    <x v="0"/>
    <s v="George Fox University"/>
    <x v="266"/>
    <n v="17200"/>
    <x v="29"/>
    <x v="2"/>
    <m/>
    <n v="575"/>
    <x v="0"/>
    <x v="1"/>
    <x v="0"/>
    <s v=""/>
    <x v="1"/>
  </r>
  <r>
    <n v="990"/>
    <s v="Charles G. Koch Charitable Foundation_Rexroad20171553"/>
    <x v="0"/>
    <s v="Rexroad"/>
    <x v="1722"/>
    <n v="1553"/>
    <x v="29"/>
    <x v="2"/>
    <s v="Individual/Scholarship(?)"/>
    <n v="576"/>
    <x v="1"/>
    <x v="0"/>
    <x v="0"/>
    <s v=""/>
    <x v="1"/>
  </r>
  <r>
    <n v="990"/>
    <s v="Charles G. Koch Charitable Foundation_Texas A&amp;M University2017736000"/>
    <x v="0"/>
    <s v="Texas A&amp;M University"/>
    <x v="13"/>
    <n v="736000"/>
    <x v="29"/>
    <x v="2"/>
    <m/>
    <n v="577"/>
    <x v="0"/>
    <x v="1"/>
    <x v="0"/>
    <s v=""/>
    <x v="1"/>
  </r>
  <r>
    <n v="990"/>
    <s v="Charles G. Koch Charitable Foundation_University Enterprises Corporation20173600"/>
    <x v="0"/>
    <s v="University Enterprises Corporation"/>
    <x v="428"/>
    <n v="3600"/>
    <x v="29"/>
    <x v="2"/>
    <m/>
    <n v="578"/>
    <x v="0"/>
    <x v="1"/>
    <x v="0"/>
    <s v=""/>
    <x v="1"/>
  </r>
  <r>
    <n v="990"/>
    <s v="Charles G. Koch Charitable Foundation_Kjergaard20173150"/>
    <x v="0"/>
    <s v="Kjergaard"/>
    <x v="1723"/>
    <n v="3150"/>
    <x v="29"/>
    <x v="2"/>
    <s v="Individual/Scholarship(?)"/>
    <n v="579"/>
    <x v="1"/>
    <x v="0"/>
    <x v="0"/>
    <s v=""/>
    <x v="1"/>
  </r>
  <r>
    <n v="990"/>
    <s v="Charles G. Koch Charitable Foundation_New York University School of Law201770000"/>
    <x v="0"/>
    <s v="New York University School of Law"/>
    <x v="33"/>
    <n v="70000"/>
    <x v="29"/>
    <x v="2"/>
    <m/>
    <n v="580"/>
    <x v="0"/>
    <x v="1"/>
    <x v="0"/>
    <s v=""/>
    <x v="1"/>
  </r>
  <r>
    <n v="990"/>
    <s v="Charles G. Koch Charitable Foundation_Andre20174914"/>
    <x v="0"/>
    <s v="Andre"/>
    <x v="1724"/>
    <n v="4914"/>
    <x v="29"/>
    <x v="2"/>
    <s v="Individual/Scholarship(?)"/>
    <n v="581"/>
    <x v="1"/>
    <x v="0"/>
    <x v="0"/>
    <s v=""/>
    <x v="1"/>
  </r>
  <r>
    <n v="990"/>
    <s v="Charles G. Koch Charitable Foundation_Robson20173600"/>
    <x v="0"/>
    <s v="Robson"/>
    <x v="1725"/>
    <n v="3600"/>
    <x v="29"/>
    <x v="2"/>
    <s v="Individual/Scholarship(?)"/>
    <n v="582"/>
    <x v="1"/>
    <x v="0"/>
    <x v="0"/>
    <s v=""/>
    <x v="1"/>
  </r>
  <r>
    <n v="990"/>
    <s v="Charles G. Koch Charitable Foundation_Lumpkins20175355"/>
    <x v="0"/>
    <s v="Lumpkins"/>
    <x v="1726"/>
    <n v="5355"/>
    <x v="29"/>
    <x v="2"/>
    <s v="Individual/Scholarship(?)"/>
    <n v="583"/>
    <x v="1"/>
    <x v="0"/>
    <x v="0"/>
    <s v=""/>
    <x v="1"/>
  </r>
  <r>
    <n v="990"/>
    <s v="Charles G. Koch Charitable Foundation_Webber International University20175600"/>
    <x v="0"/>
    <s v="Webber International University"/>
    <x v="374"/>
    <n v="5600"/>
    <x v="29"/>
    <x v="2"/>
    <m/>
    <n v="584"/>
    <x v="0"/>
    <x v="1"/>
    <x v="0"/>
    <s v=""/>
    <x v="1"/>
  </r>
  <r>
    <n v="990"/>
    <s v="Charles G. Koch Charitable Foundation_University of Texas - Dallas2017390000"/>
    <x v="0"/>
    <s v="University of Texas - Dallas"/>
    <x v="139"/>
    <n v="390000"/>
    <x v="29"/>
    <x v="2"/>
    <m/>
    <n v="585"/>
    <x v="0"/>
    <x v="1"/>
    <x v="0"/>
    <s v=""/>
    <x v="1"/>
  </r>
  <r>
    <n v="990"/>
    <s v="Charles G. Koch Charitable Foundation_Cummings20174725"/>
    <x v="0"/>
    <s v="Cummings"/>
    <x v="1727"/>
    <n v="4725"/>
    <x v="29"/>
    <x v="2"/>
    <s v="Individual/Scholarship(?)"/>
    <n v="586"/>
    <x v="1"/>
    <x v="0"/>
    <x v="0"/>
    <s v=""/>
    <x v="1"/>
  </r>
  <r>
    <n v="990"/>
    <s v="Charles G. Koch Charitable Foundation_McMurry University201718000"/>
    <x v="0"/>
    <s v="McMurry University"/>
    <x v="1728"/>
    <n v="18000"/>
    <x v="29"/>
    <x v="2"/>
    <m/>
    <n v="587"/>
    <x v="0"/>
    <x v="1"/>
    <x v="0"/>
    <s v=""/>
    <x v="1"/>
  </r>
  <r>
    <n v="990"/>
    <s v="Charles G. Koch Charitable Foundation_Morton20174725"/>
    <x v="0"/>
    <s v="Morton"/>
    <x v="1729"/>
    <n v="4725"/>
    <x v="29"/>
    <x v="2"/>
    <s v="Individual/Scholarship(?)"/>
    <n v="588"/>
    <x v="1"/>
    <x v="0"/>
    <x v="0"/>
    <s v=""/>
    <x v="1"/>
  </r>
  <r>
    <n v="990"/>
    <s v="Charles G. Koch Charitable Foundation_Lafave20173150"/>
    <x v="0"/>
    <s v="Lafave"/>
    <x v="1730"/>
    <n v="3150"/>
    <x v="29"/>
    <x v="2"/>
    <s v="Individual/Scholarship(?)"/>
    <n v="589"/>
    <x v="1"/>
    <x v="0"/>
    <x v="0"/>
    <s v=""/>
    <x v="1"/>
  </r>
  <r>
    <n v="990"/>
    <s v="Charles G. Koch Charitable Foundation_Heritage Foundation, The2017200000"/>
    <x v="0"/>
    <s v="Heritage Foundation, The"/>
    <x v="4"/>
    <n v="200000"/>
    <x v="29"/>
    <x v="2"/>
    <m/>
    <n v="590"/>
    <x v="0"/>
    <x v="0"/>
    <x v="0"/>
    <s v="https://www.desmogblog.com/heritage-foundation"/>
    <x v="0"/>
  </r>
  <r>
    <n v="990"/>
    <s v="Charles G. Koch Charitable Foundation_Buckeye Institute for Public Policy Solutions2017155000"/>
    <x v="0"/>
    <s v="Buckeye Institute for Public Policy Solutions"/>
    <x v="154"/>
    <n v="155000"/>
    <x v="29"/>
    <x v="2"/>
    <m/>
    <n v="591"/>
    <x v="0"/>
    <x v="0"/>
    <x v="0"/>
    <s v="https://www.sourcewatch.org/index.php/The_Buckeye_Institute"/>
    <x v="2"/>
  </r>
  <r>
    <n v="990"/>
    <s v="Charles G. Koch Charitable Foundation_Piotrowski20173825"/>
    <x v="0"/>
    <s v="Piotrowski"/>
    <x v="1731"/>
    <n v="3825"/>
    <x v="29"/>
    <x v="2"/>
    <s v="Individual/Scholarship(?)"/>
    <n v="592"/>
    <x v="1"/>
    <x v="0"/>
    <x v="0"/>
    <s v=""/>
    <x v="1"/>
  </r>
  <r>
    <n v="990"/>
    <s v="Charles G. Koch Charitable Foundation_Hollins University20172500"/>
    <x v="0"/>
    <s v="Hollins University"/>
    <x v="542"/>
    <n v="2500"/>
    <x v="29"/>
    <x v="2"/>
    <m/>
    <n v="593"/>
    <x v="0"/>
    <x v="1"/>
    <x v="0"/>
    <s v=""/>
    <x v="1"/>
  </r>
  <r>
    <n v="990"/>
    <s v="Charles G. Koch Charitable Foundation_St John's University201767500"/>
    <x v="0"/>
    <s v="St John's University"/>
    <x v="226"/>
    <n v="67500"/>
    <x v="29"/>
    <x v="2"/>
    <m/>
    <n v="594"/>
    <x v="0"/>
    <x v="1"/>
    <x v="0"/>
    <s v=""/>
    <x v="1"/>
  </r>
  <r>
    <n v="990"/>
    <s v="Charles G. Koch Charitable Foundation_Winterton20173600"/>
    <x v="0"/>
    <s v="Winterton"/>
    <x v="1732"/>
    <n v="3600"/>
    <x v="29"/>
    <x v="2"/>
    <s v="Individual/Scholarship(?)"/>
    <n v="595"/>
    <x v="1"/>
    <x v="0"/>
    <x v="0"/>
    <s v=""/>
    <x v="1"/>
  </r>
  <r>
    <n v="990"/>
    <s v="Charles G. Koch Charitable Foundation_University of Richmond201715700"/>
    <x v="0"/>
    <s v="University of Richmond"/>
    <x v="328"/>
    <n v="15700"/>
    <x v="29"/>
    <x v="2"/>
    <m/>
    <n v="596"/>
    <x v="0"/>
    <x v="1"/>
    <x v="0"/>
    <s v=""/>
    <x v="1"/>
  </r>
  <r>
    <n v="990"/>
    <s v="Charles G. Koch Charitable Foundation_Francois20173150"/>
    <x v="0"/>
    <s v="Francois"/>
    <x v="1733"/>
    <n v="3150"/>
    <x v="29"/>
    <x v="2"/>
    <s v="Individual/Scholarship(?)"/>
    <n v="597"/>
    <x v="1"/>
    <x v="0"/>
    <x v="0"/>
    <s v=""/>
    <x v="1"/>
  </r>
  <r>
    <n v="990"/>
    <s v="Charles G. Koch Charitable Foundation_Patrick20174914"/>
    <x v="0"/>
    <s v="Patrick"/>
    <x v="1734"/>
    <n v="4914"/>
    <x v="29"/>
    <x v="2"/>
    <s v="Individual/Scholarship(?)"/>
    <n v="598"/>
    <x v="1"/>
    <x v="0"/>
    <x v="0"/>
    <s v=""/>
    <x v="1"/>
  </r>
  <r>
    <n v="990"/>
    <s v="Charles G. Koch Charitable Foundation_Owens20174725"/>
    <x v="0"/>
    <s v="Owens"/>
    <x v="1735"/>
    <n v="4725"/>
    <x v="29"/>
    <x v="2"/>
    <s v="Individual/Scholarship(?)"/>
    <n v="599"/>
    <x v="1"/>
    <x v="0"/>
    <x v="0"/>
    <s v=""/>
    <x v="1"/>
  </r>
  <r>
    <n v="990"/>
    <s v="Charles G. Koch Charitable Foundation_Roanoke-Chowan Community College20176600"/>
    <x v="0"/>
    <s v="Roanoke-Chowan Community College"/>
    <x v="1736"/>
    <n v="6600"/>
    <x v="29"/>
    <x v="2"/>
    <m/>
    <n v="600"/>
    <x v="0"/>
    <x v="1"/>
    <x v="0"/>
    <s v=""/>
    <x v="1"/>
  </r>
  <r>
    <n v="990"/>
    <s v="Charles G. Koch Charitable Foundation_McGill University2017153990"/>
    <x v="0"/>
    <s v="McGill University"/>
    <x v="297"/>
    <n v="153990"/>
    <x v="29"/>
    <x v="2"/>
    <m/>
    <n v="601"/>
    <x v="0"/>
    <x v="1"/>
    <x v="0"/>
    <s v=""/>
    <x v="1"/>
  </r>
  <r>
    <n v="990"/>
    <s v="Charles G. Koch Charitable Foundation_Cunningham20173825"/>
    <x v="0"/>
    <s v="Cunningham"/>
    <x v="1737"/>
    <n v="3825"/>
    <x v="29"/>
    <x v="2"/>
    <s v="Individual/Scholarship(?)"/>
    <n v="602"/>
    <x v="1"/>
    <x v="0"/>
    <x v="0"/>
    <s v=""/>
    <x v="1"/>
  </r>
  <r>
    <n v="990"/>
    <s v="Charles G. Koch Charitable Foundation_Research Foundation of Cuny201768600"/>
    <x v="0"/>
    <s v="Research Foundation of Cuny"/>
    <x v="1365"/>
    <n v="68600"/>
    <x v="29"/>
    <x v="2"/>
    <m/>
    <n v="603"/>
    <x v="0"/>
    <x v="1"/>
    <x v="0"/>
    <s v=""/>
    <x v="1"/>
  </r>
  <r>
    <n v="990"/>
    <s v="Charles G. Koch Charitable Foundation_Morehouse College201754000"/>
    <x v="0"/>
    <s v="Morehouse College"/>
    <x v="1738"/>
    <n v="54000"/>
    <x v="29"/>
    <x v="2"/>
    <m/>
    <n v="604"/>
    <x v="0"/>
    <x v="1"/>
    <x v="0"/>
    <s v=""/>
    <x v="1"/>
  </r>
  <r>
    <n v="990"/>
    <s v="Charles G. Koch Charitable Foundation_Kennesaw State University Foundation201733000"/>
    <x v="0"/>
    <s v="Kennesaw State University Foundation"/>
    <x v="400"/>
    <n v="33000"/>
    <x v="29"/>
    <x v="2"/>
    <m/>
    <n v="605"/>
    <x v="0"/>
    <x v="1"/>
    <x v="0"/>
    <s v=""/>
    <x v="1"/>
  </r>
  <r>
    <n v="990"/>
    <s v="Charles G. Koch Charitable Foundation_Taliesin Nexus2017470280"/>
    <x v="0"/>
    <s v="Taliesin Nexus"/>
    <x v="573"/>
    <n v="470280"/>
    <x v="29"/>
    <x v="2"/>
    <m/>
    <n v="606"/>
    <x v="0"/>
    <x v="0"/>
    <x v="0"/>
    <s v=""/>
    <x v="1"/>
  </r>
  <r>
    <n v="990"/>
    <s v="Charles G. Koch Charitable Foundation_Azusa Pacific University201725200"/>
    <x v="0"/>
    <s v="Azusa Pacific University"/>
    <x v="250"/>
    <n v="25200"/>
    <x v="29"/>
    <x v="2"/>
    <m/>
    <n v="607"/>
    <x v="0"/>
    <x v="1"/>
    <x v="0"/>
    <s v=""/>
    <x v="1"/>
  </r>
  <r>
    <n v="990"/>
    <s v="Charles G. Koch Charitable Foundation_Texas A&amp;M University20174500"/>
    <x v="0"/>
    <s v="Texas A&amp;M University"/>
    <x v="13"/>
    <n v="4500"/>
    <x v="29"/>
    <x v="2"/>
    <m/>
    <n v="608"/>
    <x v="0"/>
    <x v="1"/>
    <x v="0"/>
    <s v=""/>
    <x v="1"/>
  </r>
  <r>
    <n v="990"/>
    <s v="Charles G. Koch Charitable Foundation_Missouri State University20173000"/>
    <x v="0"/>
    <s v="Missouri State University"/>
    <x v="1739"/>
    <n v="3000"/>
    <x v="29"/>
    <x v="2"/>
    <m/>
    <n v="609"/>
    <x v="0"/>
    <x v="1"/>
    <x v="0"/>
    <s v=""/>
    <x v="1"/>
  </r>
  <r>
    <n v="990"/>
    <s v="Charles G. Koch Charitable Foundation_Arizona Christian University201710000"/>
    <x v="0"/>
    <s v="Arizona Christian University"/>
    <x v="513"/>
    <n v="10000"/>
    <x v="29"/>
    <x v="2"/>
    <m/>
    <n v="610"/>
    <x v="0"/>
    <x v="1"/>
    <x v="0"/>
    <s v=""/>
    <x v="1"/>
  </r>
  <r>
    <n v="990"/>
    <s v="Charles G. Koch Charitable Foundation_Attias20173600"/>
    <x v="0"/>
    <s v="Attias"/>
    <x v="1740"/>
    <n v="3600"/>
    <x v="29"/>
    <x v="2"/>
    <s v="Individual/Scholarship(?)"/>
    <n v="611"/>
    <x v="1"/>
    <x v="0"/>
    <x v="0"/>
    <s v=""/>
    <x v="1"/>
  </r>
  <r>
    <n v="990"/>
    <s v="Charles G. Koch Charitable Foundation_Mississippi College School of Law201712100"/>
    <x v="0"/>
    <s v="Mississippi College School of Law"/>
    <x v="1741"/>
    <n v="12100"/>
    <x v="29"/>
    <x v="2"/>
    <m/>
    <n v="612"/>
    <x v="0"/>
    <x v="1"/>
    <x v="0"/>
    <s v=""/>
    <x v="1"/>
  </r>
  <r>
    <n v="990"/>
    <s v="Charles G. Koch Charitable Foundation_Vanderbilt University2017101000"/>
    <x v="0"/>
    <s v="Vanderbilt University"/>
    <x v="1142"/>
    <n v="101000"/>
    <x v="29"/>
    <x v="2"/>
    <m/>
    <n v="613"/>
    <x v="0"/>
    <x v="1"/>
    <x v="0"/>
    <s v=""/>
    <x v="1"/>
  </r>
  <r>
    <n v="990"/>
    <s v="Charles G. Koch Charitable Foundation_American Legislative Exchange Council2017383068"/>
    <x v="0"/>
    <s v="American Legislative Exchange Council"/>
    <x v="97"/>
    <n v="383068"/>
    <x v="29"/>
    <x v="2"/>
    <m/>
    <n v="614"/>
    <x v="0"/>
    <x v="0"/>
    <x v="0"/>
    <s v="https://www.desmogblog.com/american-legislative-exchange-council"/>
    <x v="0"/>
  </r>
  <r>
    <n v="990"/>
    <s v="Charles G. Koch Charitable Foundation_Prasad20173825"/>
    <x v="0"/>
    <s v="Prasad"/>
    <x v="1742"/>
    <n v="3825"/>
    <x v="29"/>
    <x v="2"/>
    <s v="Individual/Scholarship(?)"/>
    <n v="615"/>
    <x v="1"/>
    <x v="0"/>
    <x v="0"/>
    <s v=""/>
    <x v="1"/>
  </r>
  <r>
    <n v="990"/>
    <s v="Charles G. Koch Charitable Foundation_Williams20173150"/>
    <x v="0"/>
    <s v="Williams"/>
    <x v="1484"/>
    <n v="3150"/>
    <x v="29"/>
    <x v="2"/>
    <s v="Individual/Scholarship(?)"/>
    <n v="616"/>
    <x v="1"/>
    <x v="0"/>
    <x v="0"/>
    <s v=""/>
    <x v="1"/>
  </r>
  <r>
    <n v="990"/>
    <s v="Charles G. Koch Charitable Foundation_Chase20175418"/>
    <x v="0"/>
    <s v="Chase"/>
    <x v="1743"/>
    <n v="5418"/>
    <x v="29"/>
    <x v="2"/>
    <s v="Individual/Scholarship(?)"/>
    <n v="617"/>
    <x v="1"/>
    <x v="0"/>
    <x v="0"/>
    <s v=""/>
    <x v="1"/>
  </r>
  <r>
    <n v="990"/>
    <s v="Charles G. Koch Charitable Foundation_Corban University201718000"/>
    <x v="0"/>
    <s v="Corban University"/>
    <x v="526"/>
    <n v="18000"/>
    <x v="29"/>
    <x v="2"/>
    <m/>
    <n v="618"/>
    <x v="0"/>
    <x v="1"/>
    <x v="0"/>
    <s v=""/>
    <x v="1"/>
  </r>
  <r>
    <n v="990"/>
    <s v="Charles G. Koch Charitable Foundation_Cieply20173825"/>
    <x v="0"/>
    <s v="Cieply"/>
    <x v="1744"/>
    <n v="3825"/>
    <x v="29"/>
    <x v="2"/>
    <s v="Individual/Scholarship(?)"/>
    <n v="619"/>
    <x v="1"/>
    <x v="0"/>
    <x v="0"/>
    <s v=""/>
    <x v="1"/>
  </r>
  <r>
    <n v="990"/>
    <s v="Charles G. Koch Charitable Foundation_Texas A&amp;M University20175000"/>
    <x v="0"/>
    <s v="Texas A&amp;M University"/>
    <x v="13"/>
    <n v="5000"/>
    <x v="29"/>
    <x v="2"/>
    <m/>
    <n v="620"/>
    <x v="0"/>
    <x v="1"/>
    <x v="0"/>
    <s v=""/>
    <x v="1"/>
  </r>
  <r>
    <n v="990"/>
    <s v="Charles G. Koch Charitable Foundation_Warnke20173600"/>
    <x v="0"/>
    <s v="Warnke"/>
    <x v="1205"/>
    <n v="3600"/>
    <x v="29"/>
    <x v="2"/>
    <s v="Individual/Scholarship(?)"/>
    <n v="621"/>
    <x v="1"/>
    <x v="0"/>
    <x v="0"/>
    <s v=""/>
    <x v="1"/>
  </r>
  <r>
    <n v="990"/>
    <s v="Charles G. Koch Charitable Foundation_Slaven20173600"/>
    <x v="0"/>
    <s v="Slaven"/>
    <x v="1146"/>
    <n v="3600"/>
    <x v="29"/>
    <x v="2"/>
    <s v="Individual/Scholarship(?)"/>
    <n v="622"/>
    <x v="1"/>
    <x v="0"/>
    <x v="0"/>
    <s v=""/>
    <x v="1"/>
  </r>
  <r>
    <n v="990"/>
    <s v="Charles G. Koch Charitable Foundation_Lair20173825"/>
    <x v="0"/>
    <s v="Lair"/>
    <x v="1745"/>
    <n v="3825"/>
    <x v="29"/>
    <x v="2"/>
    <s v="Individual/Scholarship(?)"/>
    <n v="623"/>
    <x v="1"/>
    <x v="0"/>
    <x v="0"/>
    <s v=""/>
    <x v="1"/>
  </r>
  <r>
    <n v="990"/>
    <s v="Charles G. Koch Charitable Foundation_Trustees of Columbia University20177000"/>
    <x v="0"/>
    <s v="Trustees of Columbia University"/>
    <x v="729"/>
    <n v="7000"/>
    <x v="29"/>
    <x v="2"/>
    <m/>
    <n v="624"/>
    <x v="0"/>
    <x v="1"/>
    <x v="0"/>
    <s v=""/>
    <x v="1"/>
  </r>
  <r>
    <n v="990"/>
    <s v="Charles G. Koch Charitable Foundation_Tibbitts20175355"/>
    <x v="0"/>
    <s v="Tibbitts"/>
    <x v="1746"/>
    <n v="5355"/>
    <x v="29"/>
    <x v="2"/>
    <s v="Individual/Scholarship(?)"/>
    <n v="625"/>
    <x v="1"/>
    <x v="0"/>
    <x v="0"/>
    <s v=""/>
    <x v="1"/>
  </r>
  <r>
    <n v="990"/>
    <s v="Charles G. Koch Charitable Foundation_Burger20174914"/>
    <x v="0"/>
    <s v="Burger"/>
    <x v="1747"/>
    <n v="4914"/>
    <x v="29"/>
    <x v="2"/>
    <s v="Individual/Scholarship(?)"/>
    <n v="626"/>
    <x v="1"/>
    <x v="0"/>
    <x v="0"/>
    <s v=""/>
    <x v="1"/>
  </r>
  <r>
    <n v="990"/>
    <s v="Charles G. Koch Charitable Foundation_University of San Diego20175000"/>
    <x v="0"/>
    <s v="University of San Diego"/>
    <x v="237"/>
    <n v="5000"/>
    <x v="29"/>
    <x v="2"/>
    <m/>
    <n v="627"/>
    <x v="0"/>
    <x v="1"/>
    <x v="0"/>
    <s v=""/>
    <x v="1"/>
  </r>
  <r>
    <n v="990"/>
    <s v="Charles G. Koch Charitable Foundation_Gesese20173150"/>
    <x v="0"/>
    <s v="Gesese"/>
    <x v="1748"/>
    <n v="3150"/>
    <x v="29"/>
    <x v="2"/>
    <s v="Individual/Scholarship(?)"/>
    <n v="628"/>
    <x v="1"/>
    <x v="0"/>
    <x v="0"/>
    <s v=""/>
    <x v="1"/>
  </r>
  <r>
    <n v="990"/>
    <s v="Charles G. Koch Charitable Foundation_Estes20173600"/>
    <x v="0"/>
    <s v="Estes"/>
    <x v="1749"/>
    <n v="3600"/>
    <x v="29"/>
    <x v="2"/>
    <s v="Individual/Scholarship(?)"/>
    <n v="629"/>
    <x v="1"/>
    <x v="0"/>
    <x v="0"/>
    <s v=""/>
    <x v="1"/>
  </r>
  <r>
    <n v="990"/>
    <s v="Charles G. Koch Charitable Foundation_Hernandez20173600"/>
    <x v="0"/>
    <s v="Hernandez"/>
    <x v="1750"/>
    <n v="3600"/>
    <x v="29"/>
    <x v="2"/>
    <s v="Individual/Scholarship(?)"/>
    <n v="630"/>
    <x v="1"/>
    <x v="0"/>
    <x v="0"/>
    <s v=""/>
    <x v="1"/>
  </r>
  <r>
    <n v="990"/>
    <s v="Charles G. Koch Charitable Foundation_Alexander Hamilton Institute for the Study of Western Civilization2017127000"/>
    <x v="0"/>
    <s v="Alexander Hamilton Institute for the Study of Western Civilization"/>
    <x v="243"/>
    <n v="127000"/>
    <x v="29"/>
    <x v="2"/>
    <m/>
    <n v="631"/>
    <x v="0"/>
    <x v="0"/>
    <x v="0"/>
    <s v=""/>
    <x v="1"/>
  </r>
  <r>
    <n v="990"/>
    <s v="Charles G. Koch Charitable Foundation_Academy of Art University Foundation20175800"/>
    <x v="0"/>
    <s v="Academy of Art University Foundation"/>
    <x v="1751"/>
    <n v="5800"/>
    <x v="29"/>
    <x v="2"/>
    <m/>
    <n v="632"/>
    <x v="0"/>
    <x v="1"/>
    <x v="1"/>
    <s v=""/>
    <x v="1"/>
  </r>
  <r>
    <n v="990"/>
    <s v="Charles G. Koch Charitable Foundation_Young2017567"/>
    <x v="0"/>
    <s v="Young"/>
    <x v="1357"/>
    <n v="567"/>
    <x v="29"/>
    <x v="2"/>
    <s v="Individual/Scholarship(?)"/>
    <n v="633"/>
    <x v="1"/>
    <x v="0"/>
    <x v="0"/>
    <s v=""/>
    <x v="1"/>
  </r>
  <r>
    <n v="990"/>
    <s v="Charles G. Koch Charitable Foundation_University of Tennessee201724300"/>
    <x v="0"/>
    <s v="University of Tennessee"/>
    <x v="434"/>
    <n v="24300"/>
    <x v="29"/>
    <x v="2"/>
    <m/>
    <n v="634"/>
    <x v="0"/>
    <x v="1"/>
    <x v="0"/>
    <s v=""/>
    <x v="1"/>
  </r>
  <r>
    <n v="990"/>
    <s v="Charles G. Koch Charitable Foundation_St Vincent College201744300"/>
    <x v="0"/>
    <s v="St Vincent College"/>
    <x v="305"/>
    <n v="44300"/>
    <x v="29"/>
    <x v="2"/>
    <m/>
    <n v="635"/>
    <x v="0"/>
    <x v="1"/>
    <x v="0"/>
    <s v=""/>
    <x v="1"/>
  </r>
  <r>
    <n v="990"/>
    <s v="Charles G. Koch Charitable Foundation_ND State University Foundation &amp; Alumni Association2017160000"/>
    <x v="0"/>
    <s v="ND State University Foundation &amp; Alumni Association"/>
    <x v="485"/>
    <n v="160000"/>
    <x v="29"/>
    <x v="2"/>
    <m/>
    <n v="636"/>
    <x v="0"/>
    <x v="1"/>
    <x v="0"/>
    <s v=""/>
    <x v="1"/>
  </r>
  <r>
    <n v="990"/>
    <s v="Charles G. Koch Charitable Foundation_Victims of Communism Memorial Foundation20176938"/>
    <x v="0"/>
    <s v="Victims of Communism Memorial Foundation"/>
    <x v="239"/>
    <n v="6938"/>
    <x v="29"/>
    <x v="2"/>
    <m/>
    <n v="637"/>
    <x v="0"/>
    <x v="0"/>
    <x v="0"/>
    <s v="https://www.sourcewatch.org/index.php/Victims_of_Communism_Memorial_Foundation"/>
    <x v="2"/>
  </r>
  <r>
    <n v="990"/>
    <s v="Charles G. Koch Charitable Foundation_Kenyon20173150"/>
    <x v="0"/>
    <s v="Kenyon"/>
    <x v="1752"/>
    <n v="3150"/>
    <x v="29"/>
    <x v="2"/>
    <s v="Individual/Scholarship(?)"/>
    <n v="638"/>
    <x v="1"/>
    <x v="0"/>
    <x v="0"/>
    <s v=""/>
    <x v="1"/>
  </r>
  <r>
    <n v="990"/>
    <s v="Charles G. Koch Charitable Foundation_Southern Illinois University - Carbondale201721000"/>
    <x v="0"/>
    <s v="Southern Illinois University - Carbondale"/>
    <x v="302"/>
    <n v="21000"/>
    <x v="29"/>
    <x v="2"/>
    <m/>
    <n v="639"/>
    <x v="0"/>
    <x v="1"/>
    <x v="0"/>
    <s v=""/>
    <x v="1"/>
  </r>
  <r>
    <n v="990"/>
    <s v="Charles G. Koch Charitable Foundation_Sun20174725"/>
    <x v="0"/>
    <s v="Sun"/>
    <x v="1753"/>
    <n v="4725"/>
    <x v="29"/>
    <x v="2"/>
    <s v="Individual/Scholarship(?)"/>
    <n v="640"/>
    <x v="1"/>
    <x v="0"/>
    <x v="0"/>
    <s v=""/>
    <x v="1"/>
  </r>
  <r>
    <n v="990"/>
    <s v="Charles G. Koch Charitable Foundation_Moving Picture Institute2017422750"/>
    <x v="0"/>
    <s v="Moving Picture Institute"/>
    <x v="554"/>
    <n v="422750"/>
    <x v="29"/>
    <x v="2"/>
    <m/>
    <n v="641"/>
    <x v="0"/>
    <x v="0"/>
    <x v="0"/>
    <s v="https://www.sourcewatch.org/index.php/Moving_Picture_Institute"/>
    <x v="2"/>
  </r>
  <r>
    <n v="990"/>
    <s v="Charles G. Koch Charitable Foundation_La Sierra University201715000"/>
    <x v="0"/>
    <s v="La Sierra University"/>
    <x v="273"/>
    <n v="15000"/>
    <x v="29"/>
    <x v="2"/>
    <m/>
    <n v="642"/>
    <x v="0"/>
    <x v="1"/>
    <x v="0"/>
    <s v=""/>
    <x v="1"/>
  </r>
  <r>
    <n v="990"/>
    <s v="Charles G. Koch Charitable Foundation_Vaida20174725"/>
    <x v="0"/>
    <s v="Vaida"/>
    <x v="1754"/>
    <n v="4725"/>
    <x v="29"/>
    <x v="2"/>
    <s v="Individual/Scholarship(?)"/>
    <n v="643"/>
    <x v="1"/>
    <x v="0"/>
    <x v="0"/>
    <s v=""/>
    <x v="1"/>
  </r>
  <r>
    <n v="990"/>
    <s v="Charles G. Koch Charitable Foundation_Logan20173150"/>
    <x v="0"/>
    <s v="Logan"/>
    <x v="1755"/>
    <n v="3150"/>
    <x v="29"/>
    <x v="2"/>
    <s v="Individual/Scholarship(?)"/>
    <n v="644"/>
    <x v="1"/>
    <x v="0"/>
    <x v="0"/>
    <s v=""/>
    <x v="1"/>
  </r>
  <r>
    <n v="990"/>
    <s v="Charles G. Koch Charitable Foundation_John Paul the Great Catholic University201714000"/>
    <x v="0"/>
    <s v="John Paul the Great Catholic University"/>
    <x v="1079"/>
    <n v="14000"/>
    <x v="29"/>
    <x v="2"/>
    <m/>
    <n v="645"/>
    <x v="0"/>
    <x v="1"/>
    <x v="0"/>
    <s v=""/>
    <x v="1"/>
  </r>
  <r>
    <n v="990"/>
    <s v="Charles G. Koch Charitable Foundation_Yarborough20173600"/>
    <x v="0"/>
    <s v="Yarborough"/>
    <x v="1756"/>
    <n v="3600"/>
    <x v="29"/>
    <x v="2"/>
    <s v="Individual/Scholarship(?)"/>
    <n v="646"/>
    <x v="1"/>
    <x v="0"/>
    <x v="0"/>
    <s v=""/>
    <x v="1"/>
  </r>
  <r>
    <n v="990"/>
    <s v="Charles G. Koch Charitable Foundation_First Amendment Partnership201714750"/>
    <x v="0"/>
    <s v="First Amendment Partnership"/>
    <x v="846"/>
    <n v="14750"/>
    <x v="29"/>
    <x v="2"/>
    <m/>
    <n v="647"/>
    <x v="0"/>
    <x v="0"/>
    <x v="0"/>
    <s v=""/>
    <x v="1"/>
  </r>
  <r>
    <n v="990"/>
    <s v="Charles G. Koch Charitable Foundation_Alabama Agricultural and Mechanical University201710000"/>
    <x v="0"/>
    <s v="Alabama Agricultural and Mechanical University"/>
    <x v="1757"/>
    <n v="10000"/>
    <x v="29"/>
    <x v="2"/>
    <m/>
    <n v="648"/>
    <x v="0"/>
    <x v="1"/>
    <x v="0"/>
    <s v=""/>
    <x v="1"/>
  </r>
  <r>
    <n v="990"/>
    <s v="Charles G. Koch Charitable Foundation_Northwestern University2017377000"/>
    <x v="0"/>
    <s v="Northwestern University"/>
    <x v="186"/>
    <n v="377000"/>
    <x v="29"/>
    <x v="2"/>
    <m/>
    <n v="649"/>
    <x v="0"/>
    <x v="1"/>
    <x v="0"/>
    <s v=""/>
    <x v="1"/>
  </r>
  <r>
    <n v="990"/>
    <s v="Charles G. Koch Charitable Foundation_Loayza20175040"/>
    <x v="0"/>
    <s v="Loayza"/>
    <x v="1758"/>
    <n v="5040"/>
    <x v="29"/>
    <x v="2"/>
    <s v="Individual/Scholarship(?)"/>
    <n v="650"/>
    <x v="1"/>
    <x v="0"/>
    <x v="0"/>
    <s v=""/>
    <x v="1"/>
  </r>
  <r>
    <n v="990"/>
    <s v="Charles G. Koch Charitable Foundation_Dasinger20173024"/>
    <x v="0"/>
    <s v="Dasinger"/>
    <x v="1759"/>
    <n v="3024"/>
    <x v="29"/>
    <x v="2"/>
    <s v="Individual/Scholarship(?)"/>
    <n v="651"/>
    <x v="1"/>
    <x v="0"/>
    <x v="0"/>
    <s v=""/>
    <x v="1"/>
  </r>
  <r>
    <n v="990"/>
    <s v="Charles G. Koch Charitable Foundation_Center for Environmental Science Accuracy and Reliability201725000"/>
    <x v="0"/>
    <s v="Center for Environmental Science Accuracy and Reliability"/>
    <x v="724"/>
    <n v="25000"/>
    <x v="29"/>
    <x v="2"/>
    <s v="&quot;Center for Environmental Science&quot;"/>
    <n v="652"/>
    <x v="0"/>
    <x v="0"/>
    <x v="0"/>
    <s v="https://polluterwatch.org/center-environmental-science-accuracy-reliability-cesar"/>
    <x v="4"/>
  </r>
  <r>
    <n v="990"/>
    <s v="Charles G. Koch Charitable Foundation_Voices201758000"/>
    <x v="0"/>
    <s v="Voices"/>
    <x v="1760"/>
    <n v="58000"/>
    <x v="29"/>
    <x v="2"/>
    <s v="Individual/Scholarship(?)"/>
    <n v="653"/>
    <x v="1"/>
    <x v="0"/>
    <x v="0"/>
    <s v=""/>
    <x v="1"/>
  </r>
  <r>
    <n v="990"/>
    <s v="Charles G. Koch Charitable Foundation_Koperski20173600"/>
    <x v="0"/>
    <s v="Koperski"/>
    <x v="1761"/>
    <n v="3600"/>
    <x v="29"/>
    <x v="2"/>
    <s v="Individual/Scholarship(?)"/>
    <n v="654"/>
    <x v="1"/>
    <x v="0"/>
    <x v="0"/>
    <s v=""/>
    <x v="1"/>
  </r>
  <r>
    <n v="990"/>
    <s v="Charles G. Koch Charitable Foundation_Mackinac Center for Public Policy2017340000"/>
    <x v="0"/>
    <s v="Mackinac Center for Public Policy"/>
    <x v="145"/>
    <n v="340000"/>
    <x v="29"/>
    <x v="2"/>
    <m/>
    <n v="655"/>
    <x v="0"/>
    <x v="0"/>
    <x v="0"/>
    <s v="https://www.desmogblog.com/mackinac-center-public-policy"/>
    <x v="0"/>
  </r>
  <r>
    <n v="990"/>
    <s v="Charles G. Koch Charitable Foundation_Jacksonville State University Foundation201710500"/>
    <x v="0"/>
    <s v="Jacksonville State University Foundation"/>
    <x v="272"/>
    <n v="10500"/>
    <x v="29"/>
    <x v="2"/>
    <m/>
    <n v="656"/>
    <x v="0"/>
    <x v="1"/>
    <x v="0"/>
    <s v=""/>
    <x v="1"/>
  </r>
  <r>
    <n v="990"/>
    <s v="Charles G. Koch Charitable Foundation_University of Connecticut20171000"/>
    <x v="0"/>
    <s v="University of Connecticut"/>
    <x v="577"/>
    <n v="1000"/>
    <x v="29"/>
    <x v="2"/>
    <m/>
    <n v="657"/>
    <x v="0"/>
    <x v="1"/>
    <x v="0"/>
    <s v=""/>
    <x v="1"/>
  </r>
  <r>
    <n v="990"/>
    <s v="Charles G. Koch Charitable Foundation_Wilson20173825"/>
    <x v="0"/>
    <s v="Wilson"/>
    <x v="1137"/>
    <n v="3825"/>
    <x v="29"/>
    <x v="2"/>
    <s v="Individual/Scholarship(?)"/>
    <n v="658"/>
    <x v="1"/>
    <x v="0"/>
    <x v="0"/>
    <s v=""/>
    <x v="1"/>
  </r>
  <r>
    <n v="990"/>
    <s v="Charles G. Koch Charitable Foundation_Meiers20173600"/>
    <x v="0"/>
    <s v="Meiers"/>
    <x v="1762"/>
    <n v="3600"/>
    <x v="29"/>
    <x v="2"/>
    <s v="Individual/Scholarship(?)"/>
    <n v="659"/>
    <x v="1"/>
    <x v="0"/>
    <x v="0"/>
    <s v=""/>
    <x v="1"/>
  </r>
  <r>
    <n v="990"/>
    <s v="Charles G. Koch Charitable Foundation_Clark20173623"/>
    <x v="0"/>
    <s v="Clark"/>
    <x v="1009"/>
    <n v="3623"/>
    <x v="29"/>
    <x v="2"/>
    <s v="Individual/Scholarship(?)"/>
    <n v="660"/>
    <x v="1"/>
    <x v="0"/>
    <x v="0"/>
    <s v=""/>
    <x v="1"/>
  </r>
  <r>
    <n v="990"/>
    <s v="Charles G. Koch Charitable Foundation_Radford University201733000"/>
    <x v="0"/>
    <s v="Radford University"/>
    <x v="489"/>
    <n v="33000"/>
    <x v="29"/>
    <x v="2"/>
    <m/>
    <n v="661"/>
    <x v="0"/>
    <x v="1"/>
    <x v="0"/>
    <s v=""/>
    <x v="1"/>
  </r>
  <r>
    <n v="990"/>
    <s v="Charles G. Koch Charitable Foundation_Behr20173600"/>
    <x v="0"/>
    <s v="Behr"/>
    <x v="1763"/>
    <n v="3600"/>
    <x v="29"/>
    <x v="2"/>
    <s v="Individual/Scholarship(?)"/>
    <n v="662"/>
    <x v="1"/>
    <x v="0"/>
    <x v="0"/>
    <s v=""/>
    <x v="1"/>
  </r>
  <r>
    <n v="990"/>
    <s v="Charles G. Koch Charitable Foundation_Washington University - St Louis201773000"/>
    <x v="0"/>
    <s v="Washington University - St Louis"/>
    <x v="15"/>
    <n v="73000"/>
    <x v="29"/>
    <x v="2"/>
    <m/>
    <n v="663"/>
    <x v="0"/>
    <x v="1"/>
    <x v="0"/>
    <s v=""/>
    <x v="1"/>
  </r>
  <r>
    <n v="990"/>
    <s v="Charles G. Koch Charitable Foundation_Montpelier Foundation201737000"/>
    <x v="0"/>
    <s v="Montpelier Foundation"/>
    <x v="1764"/>
    <n v="37000"/>
    <x v="29"/>
    <x v="2"/>
    <m/>
    <n v="664"/>
    <x v="0"/>
    <x v="0"/>
    <x v="0"/>
    <s v=""/>
    <x v="1"/>
  </r>
  <r>
    <n v="990"/>
    <s v="Charles G. Koch Charitable Foundation_Cochrane20173600"/>
    <x v="0"/>
    <s v="Cochrane"/>
    <x v="990"/>
    <n v="3600"/>
    <x v="29"/>
    <x v="2"/>
    <s v="Individual/Scholarship(?)"/>
    <n v="665"/>
    <x v="1"/>
    <x v="0"/>
    <x v="0"/>
    <s v=""/>
    <x v="1"/>
  </r>
  <r>
    <n v="990"/>
    <s v="Charles G. Koch Charitable Foundation_Haunschild20175418"/>
    <x v="0"/>
    <s v="Haunschild"/>
    <x v="1765"/>
    <n v="5418"/>
    <x v="29"/>
    <x v="2"/>
    <s v="Individual/Scholarship(?)"/>
    <n v="666"/>
    <x v="1"/>
    <x v="0"/>
    <x v="0"/>
    <s v=""/>
    <x v="1"/>
  </r>
  <r>
    <n v="990"/>
    <s v="Charles G. Koch Charitable Foundation_Towson University20176300"/>
    <x v="0"/>
    <s v="Towson University"/>
    <x v="190"/>
    <n v="6300"/>
    <x v="29"/>
    <x v="2"/>
    <m/>
    <n v="667"/>
    <x v="0"/>
    <x v="1"/>
    <x v="0"/>
    <s v=""/>
    <x v="1"/>
  </r>
  <r>
    <n v="990"/>
    <s v="Charles G. Koch Charitable Foundation_Cairn University201740300"/>
    <x v="0"/>
    <s v="Cairn University"/>
    <x v="1766"/>
    <n v="40300"/>
    <x v="29"/>
    <x v="2"/>
    <m/>
    <n v="668"/>
    <x v="0"/>
    <x v="1"/>
    <x v="0"/>
    <s v=""/>
    <x v="1"/>
  </r>
  <r>
    <n v="990"/>
    <s v="Charles G. Koch Charitable Foundation_Wake Forest University20171029000"/>
    <x v="0"/>
    <s v="Wake Forest University"/>
    <x v="240"/>
    <n v="1029000"/>
    <x v="29"/>
    <x v="2"/>
    <m/>
    <n v="669"/>
    <x v="0"/>
    <x v="1"/>
    <x v="0"/>
    <s v=""/>
    <x v="1"/>
  </r>
  <r>
    <n v="990"/>
    <s v="Charles G. Koch Charitable Foundation_Baker20173150"/>
    <x v="0"/>
    <s v="Baker"/>
    <x v="1015"/>
    <n v="3150"/>
    <x v="29"/>
    <x v="2"/>
    <s v="Individual/Scholarship(?)"/>
    <n v="670"/>
    <x v="1"/>
    <x v="0"/>
    <x v="0"/>
    <s v=""/>
    <x v="1"/>
  </r>
  <r>
    <n v="990"/>
    <s v="Charles G. Koch Charitable Foundation_Gilbert20174914"/>
    <x v="0"/>
    <s v="Gilbert"/>
    <x v="1250"/>
    <n v="4914"/>
    <x v="29"/>
    <x v="2"/>
    <s v="Individual/Scholarship(?)"/>
    <n v="671"/>
    <x v="1"/>
    <x v="0"/>
    <x v="0"/>
    <s v=""/>
    <x v="1"/>
  </r>
  <r>
    <n v="990"/>
    <s v="Charles G. Koch Charitable Foundation_Weaver20173024"/>
    <x v="0"/>
    <s v="Weaver"/>
    <x v="1515"/>
    <n v="3024"/>
    <x v="29"/>
    <x v="2"/>
    <s v="Individual/Scholarship(?)"/>
    <n v="672"/>
    <x v="1"/>
    <x v="0"/>
    <x v="0"/>
    <s v=""/>
    <x v="1"/>
  </r>
  <r>
    <n v="990"/>
    <s v="Charles G. Koch Charitable Foundation_President and Fellows of Harvard College20173500"/>
    <x v="0"/>
    <s v="President and Fellows of Harvard College"/>
    <x v="1032"/>
    <n v="3500"/>
    <x v="29"/>
    <x v="2"/>
    <m/>
    <n v="673"/>
    <x v="0"/>
    <x v="1"/>
    <x v="0"/>
    <s v=""/>
    <x v="1"/>
  </r>
  <r>
    <n v="990"/>
    <s v="Charles G. Koch Charitable Foundation_Cevro Institute201764300"/>
    <x v="0"/>
    <s v="Cevro Institute"/>
    <x v="1767"/>
    <n v="64300"/>
    <x v="29"/>
    <x v="2"/>
    <m/>
    <n v="674"/>
    <x v="0"/>
    <x v="1"/>
    <x v="0"/>
    <s v=""/>
    <x v="1"/>
  </r>
  <r>
    <n v="990"/>
    <s v="Charles G. Koch Charitable Foundation_Walls20173150"/>
    <x v="0"/>
    <s v="Walls"/>
    <x v="1768"/>
    <n v="3150"/>
    <x v="29"/>
    <x v="2"/>
    <s v="Individual/Scholarship(?)"/>
    <n v="675"/>
    <x v="1"/>
    <x v="0"/>
    <x v="0"/>
    <s v=""/>
    <x v="1"/>
  </r>
  <r>
    <n v="990"/>
    <s v="Charles G. Koch Charitable Foundation_John Locke Foundation201725000"/>
    <x v="0"/>
    <s v="John Locke Foundation"/>
    <x v="92"/>
    <n v="25000"/>
    <x v="29"/>
    <x v="2"/>
    <m/>
    <n v="676"/>
    <x v="0"/>
    <x v="0"/>
    <x v="0"/>
    <s v="https://www.desmogblog.com/john-locke-foundation"/>
    <x v="0"/>
  </r>
  <r>
    <n v="990"/>
    <s v="Charles G. Koch Charitable Foundation_American Legislative Exchange Council2017360000"/>
    <x v="0"/>
    <s v="American Legislative Exchange Council"/>
    <x v="97"/>
    <n v="360000"/>
    <x v="29"/>
    <x v="2"/>
    <m/>
    <n v="677"/>
    <x v="0"/>
    <x v="0"/>
    <x v="0"/>
    <s v="https://www.desmogblog.com/american-legislative-exchange-council"/>
    <x v="0"/>
  </r>
  <r>
    <n v="990"/>
    <s v="Charles G. Koch Charitable Foundation_Goda20175229"/>
    <x v="0"/>
    <s v="Goda"/>
    <x v="1042"/>
    <n v="5229"/>
    <x v="29"/>
    <x v="2"/>
    <s v="Individual/Scholarship(?)"/>
    <n v="678"/>
    <x v="1"/>
    <x v="0"/>
    <x v="0"/>
    <s v=""/>
    <x v="1"/>
  </r>
  <r>
    <n v="990"/>
    <s v="Charles G. Koch Charitable Foundation_Chicago Classical Academy201710000"/>
    <x v="0"/>
    <s v="Chicago Classical Academy"/>
    <x v="1769"/>
    <n v="10000"/>
    <x v="29"/>
    <x v="2"/>
    <m/>
    <n v="679"/>
    <x v="0"/>
    <x v="1"/>
    <x v="0"/>
    <s v=""/>
    <x v="1"/>
  </r>
  <r>
    <n v="990"/>
    <s v="Charles G. Koch Charitable Foundation_Weil20172268"/>
    <x v="0"/>
    <s v="Weil"/>
    <x v="1770"/>
    <n v="2268"/>
    <x v="29"/>
    <x v="2"/>
    <s v="Individual/Scholarship(?)"/>
    <n v="680"/>
    <x v="1"/>
    <x v="0"/>
    <x v="0"/>
    <s v=""/>
    <x v="1"/>
  </r>
  <r>
    <n v="990"/>
    <s v="Charles G. Koch Charitable Foundation_Competitive Enterprise Institute2017130000"/>
    <x v="0"/>
    <s v="Competitive Enterprise Institute"/>
    <x v="28"/>
    <n v="130000"/>
    <x v="29"/>
    <x v="2"/>
    <m/>
    <n v="681"/>
    <x v="0"/>
    <x v="0"/>
    <x v="0"/>
    <s v="https://www.desmogblog.com/competitive-enterprise-institute"/>
    <x v="0"/>
  </r>
  <r>
    <n v="990"/>
    <s v="Charles G. Koch Charitable Foundation_University of Rochester20172500"/>
    <x v="0"/>
    <s v="University of Rochester"/>
    <x v="236"/>
    <n v="2500"/>
    <x v="29"/>
    <x v="2"/>
    <m/>
    <n v="682"/>
    <x v="0"/>
    <x v="1"/>
    <x v="0"/>
    <s v=""/>
    <x v="1"/>
  </r>
  <r>
    <n v="990"/>
    <s v="Charles G. Koch Charitable Foundation_Oakland University201754886"/>
    <x v="0"/>
    <s v="Oakland University"/>
    <x v="1771"/>
    <n v="54886"/>
    <x v="29"/>
    <x v="2"/>
    <m/>
    <n v="683"/>
    <x v="0"/>
    <x v="1"/>
    <x v="0"/>
    <s v=""/>
    <x v="1"/>
  </r>
  <r>
    <n v="990"/>
    <s v="Charles G. Koch Charitable Foundation_Koch20173600"/>
    <x v="0"/>
    <s v="Koch"/>
    <x v="1772"/>
    <n v="3600"/>
    <x v="29"/>
    <x v="2"/>
    <s v="Individual/Scholarship(?)"/>
    <n v="684"/>
    <x v="1"/>
    <x v="0"/>
    <x v="0"/>
    <s v=""/>
    <x v="1"/>
  </r>
  <r>
    <n v="990"/>
    <s v="Charles G. Koch Charitable Foundation_American University2017274000"/>
    <x v="0"/>
    <s v="American University"/>
    <x v="196"/>
    <n v="274000"/>
    <x v="29"/>
    <x v="2"/>
    <m/>
    <n v="685"/>
    <x v="0"/>
    <x v="1"/>
    <x v="0"/>
    <s v=""/>
    <x v="1"/>
  </r>
  <r>
    <n v="990"/>
    <s v="Charles G. Koch Charitable Foundation_Western Resources Legal Center201725000"/>
    <x v="0"/>
    <s v="Western Resources Legal Center"/>
    <x v="1773"/>
    <n v="25000"/>
    <x v="29"/>
    <x v="2"/>
    <m/>
    <n v="686"/>
    <x v="0"/>
    <x v="0"/>
    <x v="0"/>
    <s v=""/>
    <x v="1"/>
  </r>
  <r>
    <n v="990"/>
    <s v="Charles G. Koch Charitable Foundation_McCook20173600"/>
    <x v="0"/>
    <s v="McCook"/>
    <x v="1774"/>
    <n v="3600"/>
    <x v="29"/>
    <x v="2"/>
    <s v="Individual/Scholarship(?)"/>
    <n v="687"/>
    <x v="1"/>
    <x v="0"/>
    <x v="0"/>
    <s v=""/>
    <x v="1"/>
  </r>
  <r>
    <n v="990"/>
    <s v="Charles G. Koch Charitable Foundation_Notre Dame College201726000"/>
    <x v="0"/>
    <s v="Notre Dame College"/>
    <x v="750"/>
    <n v="26000"/>
    <x v="29"/>
    <x v="2"/>
    <m/>
    <n v="688"/>
    <x v="0"/>
    <x v="1"/>
    <x v="0"/>
    <s v=""/>
    <x v="1"/>
  </r>
  <r>
    <n v="990"/>
    <s v="Charles G. Koch Charitable Foundation_Stearns20173825"/>
    <x v="0"/>
    <s v="Stearns"/>
    <x v="1775"/>
    <n v="3825"/>
    <x v="29"/>
    <x v="2"/>
    <s v="Individual/Scholarship(?)"/>
    <n v="689"/>
    <x v="1"/>
    <x v="0"/>
    <x v="0"/>
    <s v=""/>
    <x v="1"/>
  </r>
  <r>
    <n v="990"/>
    <s v="Charles G. Koch Charitable Foundation_Brown University201774500"/>
    <x v="0"/>
    <s v="Brown University"/>
    <x v="167"/>
    <n v="74500"/>
    <x v="29"/>
    <x v="2"/>
    <m/>
    <n v="690"/>
    <x v="0"/>
    <x v="1"/>
    <x v="0"/>
    <s v=""/>
    <x v="1"/>
  </r>
  <r>
    <n v="990"/>
    <s v="Charles G. Koch Charitable Foundation_Georgia Gwinnett College Foundation201724791"/>
    <x v="0"/>
    <s v="Georgia Gwinnett College Foundation"/>
    <x v="470"/>
    <n v="24791"/>
    <x v="29"/>
    <x v="2"/>
    <m/>
    <n v="691"/>
    <x v="0"/>
    <x v="1"/>
    <x v="0"/>
    <s v=""/>
    <x v="1"/>
  </r>
  <r>
    <n v="990"/>
    <s v="Charles G. Koch Charitable Foundation_Chaplia20174725"/>
    <x v="0"/>
    <s v="Chaplia"/>
    <x v="1776"/>
    <n v="4725"/>
    <x v="29"/>
    <x v="2"/>
    <s v="Individual/Scholarship(?)"/>
    <n v="692"/>
    <x v="1"/>
    <x v="0"/>
    <x v="0"/>
    <s v=""/>
    <x v="1"/>
  </r>
  <r>
    <n v="990"/>
    <s v="Charles G. Koch Charitable Foundation_Leventhal20175229"/>
    <x v="0"/>
    <s v="Leventhal"/>
    <x v="1777"/>
    <n v="5229"/>
    <x v="29"/>
    <x v="2"/>
    <s v="Individual/Scholarship(?)"/>
    <n v="693"/>
    <x v="1"/>
    <x v="0"/>
    <x v="0"/>
    <s v=""/>
    <x v="1"/>
  </r>
  <r>
    <n v="990"/>
    <s v="Charles G. Koch Charitable Foundation_Pembroke College20171000"/>
    <x v="0"/>
    <s v="Pembroke College"/>
    <x v="1778"/>
    <n v="1000"/>
    <x v="29"/>
    <x v="2"/>
    <m/>
    <n v="694"/>
    <x v="0"/>
    <x v="1"/>
    <x v="0"/>
    <s v=""/>
    <x v="1"/>
  </r>
  <r>
    <n v="990"/>
    <s v="Charles G. Koch Charitable Foundation_Trinity University201732000"/>
    <x v="0"/>
    <s v="Trinity University"/>
    <x v="366"/>
    <n v="32000"/>
    <x v="29"/>
    <x v="2"/>
    <m/>
    <n v="695"/>
    <x v="0"/>
    <x v="1"/>
    <x v="0"/>
    <s v=""/>
    <x v="1"/>
  </r>
  <r>
    <n v="990"/>
    <s v="Charles G. Koch Charitable Foundation_Paxton20173150"/>
    <x v="0"/>
    <s v="Paxton"/>
    <x v="1779"/>
    <n v="3150"/>
    <x v="29"/>
    <x v="2"/>
    <s v="Individual/Scholarship(?)"/>
    <n v="696"/>
    <x v="1"/>
    <x v="0"/>
    <x v="0"/>
    <s v=""/>
    <x v="1"/>
  </r>
  <r>
    <n v="990"/>
    <s v="Charles G. Koch Charitable Foundation_Edikauskas20174914"/>
    <x v="0"/>
    <s v="Edikauskas"/>
    <x v="1780"/>
    <n v="4914"/>
    <x v="29"/>
    <x v="2"/>
    <s v="Individual/Scholarship(?)"/>
    <n v="697"/>
    <x v="1"/>
    <x v="0"/>
    <x v="0"/>
    <s v=""/>
    <x v="1"/>
  </r>
  <r>
    <n v="990"/>
    <s v="Charles G. Koch Charitable Foundation_Rutgers University Foundation201715000"/>
    <x v="0"/>
    <s v="Rutgers University Foundation"/>
    <x v="417"/>
    <n v="15000"/>
    <x v="29"/>
    <x v="2"/>
    <m/>
    <n v="698"/>
    <x v="0"/>
    <x v="1"/>
    <x v="0"/>
    <s v=""/>
    <x v="1"/>
  </r>
  <r>
    <n v="990"/>
    <s v="Charles G. Koch Charitable Foundation_Di Giovanna20173150"/>
    <x v="0"/>
    <s v="Di Giovanna"/>
    <x v="1531"/>
    <n v="3150"/>
    <x v="29"/>
    <x v="2"/>
    <s v="Individual/Scholarship(?)"/>
    <n v="699"/>
    <x v="1"/>
    <x v="0"/>
    <x v="0"/>
    <s v=""/>
    <x v="1"/>
  </r>
  <r>
    <n v="990"/>
    <s v="Charles G. Koch Charitable Foundation_Garfield20178865"/>
    <x v="0"/>
    <s v="Garfield"/>
    <x v="1781"/>
    <n v="8865"/>
    <x v="29"/>
    <x v="2"/>
    <s v="Individual/Scholarship(?)"/>
    <n v="700"/>
    <x v="1"/>
    <x v="0"/>
    <x v="0"/>
    <s v=""/>
    <x v="1"/>
  </r>
  <r>
    <n v="990"/>
    <s v="Charles G. Koch Charitable Foundation_TechFreedom201780486"/>
    <x v="0"/>
    <s v="TechFreedom"/>
    <x v="594"/>
    <n v="80486"/>
    <x v="29"/>
    <x v="2"/>
    <m/>
    <n v="701"/>
    <x v="0"/>
    <x v="0"/>
    <x v="0"/>
    <s v=""/>
    <x v="1"/>
  </r>
  <r>
    <n v="990"/>
    <s v="Charles G. Koch Charitable Foundation_Encounter for Education and Culture2017195000"/>
    <x v="0"/>
    <s v="Encounter for Education and Culture"/>
    <x v="106"/>
    <n v="195000"/>
    <x v="29"/>
    <x v="2"/>
    <m/>
    <n v="702"/>
    <x v="0"/>
    <x v="0"/>
    <x v="0"/>
    <s v="http://www.sourcewatch.org/index.php/Encounter_for_Culture_and_Education"/>
    <x v="2"/>
  </r>
  <r>
    <n v="990"/>
    <s v="Charles G. Koch Charitable Foundation_Wesleyan College20179000"/>
    <x v="0"/>
    <s v="Wesleyan College"/>
    <x v="329"/>
    <n v="9000"/>
    <x v="29"/>
    <x v="2"/>
    <m/>
    <n v="703"/>
    <x v="0"/>
    <x v="1"/>
    <x v="0"/>
    <s v=""/>
    <x v="1"/>
  </r>
  <r>
    <n v="990"/>
    <s v="Charles G. Koch Charitable Foundation_Texas Tech University Foundation20171004300"/>
    <x v="0"/>
    <s v="Texas Tech University Foundation"/>
    <x v="497"/>
    <n v="1004300"/>
    <x v="29"/>
    <x v="2"/>
    <m/>
    <n v="704"/>
    <x v="0"/>
    <x v="1"/>
    <x v="0"/>
    <s v=""/>
    <x v="1"/>
  </r>
  <r>
    <n v="990"/>
    <s v="Charles G. Koch Charitable Foundation_Harvard University20171459559"/>
    <x v="0"/>
    <s v="Harvard University"/>
    <x v="49"/>
    <n v="1459559"/>
    <x v="29"/>
    <x v="2"/>
    <m/>
    <n v="705"/>
    <x v="0"/>
    <x v="1"/>
    <x v="0"/>
    <s v=""/>
    <x v="1"/>
  </r>
  <r>
    <n v="990"/>
    <s v="Charles G. Koch Charitable Foundation_Southeast Missouri State University201742500"/>
    <x v="0"/>
    <s v="Southeast Missouri State University"/>
    <x v="1329"/>
    <n v="42500"/>
    <x v="29"/>
    <x v="2"/>
    <m/>
    <n v="706"/>
    <x v="0"/>
    <x v="1"/>
    <x v="0"/>
    <s v=""/>
    <x v="1"/>
  </r>
  <r>
    <n v="990"/>
    <s v="Charles G. Koch Charitable Foundation_Angell20173825"/>
    <x v="0"/>
    <s v="Angell"/>
    <x v="1782"/>
    <n v="3825"/>
    <x v="29"/>
    <x v="2"/>
    <s v="Individual/Scholarship(?)"/>
    <n v="707"/>
    <x v="1"/>
    <x v="0"/>
    <x v="0"/>
    <s v=""/>
    <x v="1"/>
  </r>
  <r>
    <n v="990"/>
    <s v="Charles G. Koch Charitable Foundation_Turinetti20173150"/>
    <x v="0"/>
    <s v="Turinetti"/>
    <x v="1783"/>
    <n v="3150"/>
    <x v="29"/>
    <x v="2"/>
    <s v="Individual/Scholarship(?)"/>
    <n v="708"/>
    <x v="1"/>
    <x v="0"/>
    <x v="0"/>
    <s v=""/>
    <x v="1"/>
  </r>
  <r>
    <n v="990"/>
    <s v="Charles G. Koch Charitable Foundation_Menon20173150"/>
    <x v="0"/>
    <s v="Menon"/>
    <x v="1784"/>
    <n v="3150"/>
    <x v="29"/>
    <x v="2"/>
    <s v="Individual/Scholarship(?)"/>
    <n v="709"/>
    <x v="1"/>
    <x v="0"/>
    <x v="0"/>
    <s v=""/>
    <x v="1"/>
  </r>
  <r>
    <n v="990"/>
    <s v="Charles G. Koch Charitable Foundation_American Ideas Institute2017138750"/>
    <x v="0"/>
    <s v="American Ideas Institute"/>
    <x v="716"/>
    <n v="138750"/>
    <x v="29"/>
    <x v="2"/>
    <m/>
    <n v="710"/>
    <x v="0"/>
    <x v="0"/>
    <x v="0"/>
    <s v=""/>
    <x v="1"/>
  </r>
  <r>
    <n v="990"/>
    <s v="Charles G. Koch Charitable Foundation_Gorby20174914"/>
    <x v="0"/>
    <s v="Gorby"/>
    <x v="1785"/>
    <n v="4914"/>
    <x v="29"/>
    <x v="2"/>
    <s v="Individual/Scholarship(?)"/>
    <n v="711"/>
    <x v="1"/>
    <x v="0"/>
    <x v="0"/>
    <s v=""/>
    <x v="1"/>
  </r>
  <r>
    <n v="990"/>
    <s v="Charles G. Koch Charitable Foundation_Daily Caller News Foundation201727002"/>
    <x v="0"/>
    <s v="Daily Caller News Foundation"/>
    <x v="444"/>
    <n v="27002"/>
    <x v="29"/>
    <x v="2"/>
    <m/>
    <n v="712"/>
    <x v="0"/>
    <x v="0"/>
    <x v="0"/>
    <s v="https://www.desmogblog.com/daily-caller"/>
    <x v="0"/>
  </r>
  <r>
    <n v="990"/>
    <s v="Charles G. Koch Charitable Foundation_Lewis20173150"/>
    <x v="0"/>
    <s v="Lewis"/>
    <x v="1486"/>
    <n v="3150"/>
    <x v="29"/>
    <x v="2"/>
    <s v="Individual/Scholarship(?)"/>
    <n v="713"/>
    <x v="1"/>
    <x v="0"/>
    <x v="0"/>
    <s v=""/>
    <x v="1"/>
  </r>
  <r>
    <n v="990"/>
    <s v="Charles G. Koch Charitable Foundation_Windrem20171509"/>
    <x v="0"/>
    <s v="Windrem"/>
    <x v="1786"/>
    <n v="1509"/>
    <x v="29"/>
    <x v="2"/>
    <s v="Individual/Scholarship(?)"/>
    <n v="714"/>
    <x v="1"/>
    <x v="0"/>
    <x v="0"/>
    <s v=""/>
    <x v="1"/>
  </r>
  <r>
    <n v="990"/>
    <s v="Charles G. Koch Charitable Foundation_Dakota Wesleyan University201711500"/>
    <x v="0"/>
    <s v="Dakota Wesleyan University"/>
    <x v="1065"/>
    <n v="11500"/>
    <x v="29"/>
    <x v="2"/>
    <m/>
    <n v="715"/>
    <x v="0"/>
    <x v="1"/>
    <x v="0"/>
    <s v=""/>
    <x v="1"/>
  </r>
  <r>
    <n v="990"/>
    <s v="Charles G. Koch Charitable Foundation_Sarah Lawrence College201714000"/>
    <x v="0"/>
    <s v="Sarah Lawrence College"/>
    <x v="300"/>
    <n v="14000"/>
    <x v="29"/>
    <x v="2"/>
    <m/>
    <n v="716"/>
    <x v="0"/>
    <x v="1"/>
    <x v="0"/>
    <s v=""/>
    <x v="1"/>
  </r>
  <r>
    <n v="990"/>
    <s v="Charles G. Koch Charitable Foundation_Lim20175418"/>
    <x v="0"/>
    <s v="Lim"/>
    <x v="1787"/>
    <n v="5418"/>
    <x v="29"/>
    <x v="2"/>
    <s v="Individual/Scholarship(?)"/>
    <n v="717"/>
    <x v="1"/>
    <x v="0"/>
    <x v="0"/>
    <s v=""/>
    <x v="1"/>
  </r>
  <r>
    <n v="990"/>
    <s v="Charles G. Koch Charitable Foundation_Institute for Justice201731509"/>
    <x v="0"/>
    <s v="Institute for Justice"/>
    <x v="58"/>
    <n v="31509"/>
    <x v="29"/>
    <x v="2"/>
    <m/>
    <n v="718"/>
    <x v="0"/>
    <x v="0"/>
    <x v="0"/>
    <s v="https://www.sourcewatch.org/index.php/Institute_for_Justice"/>
    <x v="2"/>
  </r>
  <r>
    <n v="990"/>
    <s v="Charles G. Koch Charitable Foundation_Lake Forest College201719500"/>
    <x v="0"/>
    <s v="Lake Forest College"/>
    <x v="348"/>
    <n v="19500"/>
    <x v="29"/>
    <x v="2"/>
    <m/>
    <n v="719"/>
    <x v="0"/>
    <x v="1"/>
    <x v="0"/>
    <s v=""/>
    <x v="1"/>
  </r>
  <r>
    <n v="990"/>
    <s v="Charles G. Koch Charitable Foundation_Red Edge201733000"/>
    <x v="0"/>
    <s v="Red Edge"/>
    <x v="1788"/>
    <n v="33000"/>
    <x v="29"/>
    <x v="2"/>
    <m/>
    <n v="720"/>
    <x v="0"/>
    <x v="0"/>
    <x v="0"/>
    <s v=""/>
    <x v="1"/>
  </r>
  <r>
    <n v="990"/>
    <s v="Charles G. Koch Charitable Foundation_Pearson20173600"/>
    <x v="0"/>
    <s v="Pearson"/>
    <x v="998"/>
    <n v="3600"/>
    <x v="29"/>
    <x v="2"/>
    <s v="Individual/Scholarship(?)"/>
    <n v="721"/>
    <x v="1"/>
    <x v="0"/>
    <x v="0"/>
    <s v=""/>
    <x v="1"/>
  </r>
  <r>
    <n v="990"/>
    <s v="Charles G. Koch Charitable Foundation_CNU Education Foundation201761000"/>
    <x v="0"/>
    <s v="CNU Education Foundation"/>
    <x v="256"/>
    <n v="61000"/>
    <x v="29"/>
    <x v="2"/>
    <m/>
    <n v="722"/>
    <x v="0"/>
    <x v="1"/>
    <x v="0"/>
    <s v=""/>
    <x v="1"/>
  </r>
  <r>
    <n v="990"/>
    <s v="Charles G. Koch Charitable Foundation_Roush20175418"/>
    <x v="0"/>
    <s v="Roush"/>
    <x v="1789"/>
    <n v="5418"/>
    <x v="29"/>
    <x v="2"/>
    <s v="Individual/Scholarship(?)"/>
    <n v="723"/>
    <x v="1"/>
    <x v="0"/>
    <x v="0"/>
    <s v=""/>
    <x v="1"/>
  </r>
  <r>
    <n v="990"/>
    <s v="Charles G. Koch Charitable Foundation_Committee for a Responsible Federal Budget201750000"/>
    <x v="0"/>
    <s v="Committee for a Responsible Federal Budget"/>
    <x v="1790"/>
    <n v="50000"/>
    <x v="29"/>
    <x v="2"/>
    <m/>
    <n v="724"/>
    <x v="0"/>
    <x v="0"/>
    <x v="0"/>
    <s v="https://www.sourcewatch.org/index.php/Committee_for_a_Responsible_Federal_Budget"/>
    <x v="2"/>
  </r>
  <r>
    <n v="990"/>
    <s v="Charles G. Koch Charitable Foundation_Institute for Humane Studies at George Mason University2017320000"/>
    <x v="0"/>
    <s v="Institute for Humane Studies at George Mason University"/>
    <x v="23"/>
    <n v="320000"/>
    <x v="29"/>
    <x v="2"/>
    <m/>
    <n v="725"/>
    <x v="0"/>
    <x v="1"/>
    <x v="0"/>
    <s v="https://www.desmogblog.com/institute-humane-studies-george-mason-university"/>
    <x v="0"/>
  </r>
  <r>
    <n v="990"/>
    <s v="Charles G. Koch Charitable Foundation_Fortune II2017788"/>
    <x v="0"/>
    <s v="Fortune II"/>
    <x v="1791"/>
    <n v="788"/>
    <x v="29"/>
    <x v="2"/>
    <m/>
    <n v="726"/>
    <x v="0"/>
    <x v="0"/>
    <x v="0"/>
    <s v=""/>
    <x v="1"/>
  </r>
  <r>
    <n v="990"/>
    <s v="Charles G. Koch Charitable Foundation_Manhattan Institute for Policy Research2017255000"/>
    <x v="0"/>
    <s v="Manhattan Institute for Policy Research"/>
    <x v="406"/>
    <n v="255000"/>
    <x v="29"/>
    <x v="2"/>
    <m/>
    <n v="727"/>
    <x v="0"/>
    <x v="0"/>
    <x v="0"/>
    <s v="https://www.desmogblog.com/manhattan-institute-policy-research"/>
    <x v="0"/>
  </r>
  <r>
    <n v="990"/>
    <s v="Charles G. Koch Charitable Foundation_Ramapo College Foundation201713000"/>
    <x v="0"/>
    <s v="Ramapo College Foundation"/>
    <x v="414"/>
    <n v="13000"/>
    <x v="29"/>
    <x v="2"/>
    <m/>
    <n v="728"/>
    <x v="0"/>
    <x v="1"/>
    <x v="0"/>
    <s v=""/>
    <x v="1"/>
  </r>
  <r>
    <n v="990"/>
    <s v="Charles G. Koch Charitable Foundation_Guerra20173600"/>
    <x v="0"/>
    <s v="Guerra"/>
    <x v="1792"/>
    <n v="3600"/>
    <x v="29"/>
    <x v="2"/>
    <s v="Individual/Scholarship(?)"/>
    <n v="729"/>
    <x v="1"/>
    <x v="0"/>
    <x v="0"/>
    <s v=""/>
    <x v="1"/>
  </r>
  <r>
    <n v="990"/>
    <s v="Charles G. Koch Charitable Foundation_University of Saskatchewan20175000"/>
    <x v="0"/>
    <s v="University of Saskatchewan"/>
    <x v="1793"/>
    <n v="5000"/>
    <x v="29"/>
    <x v="2"/>
    <m/>
    <n v="730"/>
    <x v="0"/>
    <x v="1"/>
    <x v="0"/>
    <s v=""/>
    <x v="1"/>
  </r>
  <r>
    <n v="990"/>
    <s v="Charles G. Koch Charitable Foundation_Michigan State University201725000"/>
    <x v="0"/>
    <s v="Michigan State University"/>
    <x v="182"/>
    <n v="25000"/>
    <x v="29"/>
    <x v="2"/>
    <m/>
    <n v="731"/>
    <x v="0"/>
    <x v="1"/>
    <x v="0"/>
    <s v=""/>
    <x v="1"/>
  </r>
  <r>
    <n v="990"/>
    <s v="Charles G. Koch Charitable Foundation_Mount Holyoke College20176900"/>
    <x v="0"/>
    <s v="Mount Holyoke College"/>
    <x v="484"/>
    <n v="6900"/>
    <x v="29"/>
    <x v="2"/>
    <m/>
    <n v="732"/>
    <x v="0"/>
    <x v="1"/>
    <x v="0"/>
    <s v=""/>
    <x v="1"/>
  </r>
  <r>
    <n v="990"/>
    <s v="Charles G. Koch Charitable Foundation_Regents of the University of Colorado201770760"/>
    <x v="0"/>
    <s v="Regents of the University of Colorado"/>
    <x v="429"/>
    <n v="70760"/>
    <x v="29"/>
    <x v="2"/>
    <m/>
    <n v="733"/>
    <x v="0"/>
    <x v="1"/>
    <x v="0"/>
    <s v=""/>
    <x v="1"/>
  </r>
  <r>
    <n v="990"/>
    <s v="Charles G. Koch Charitable Foundation_Lavalleye20173825"/>
    <x v="0"/>
    <s v="Lavalleye"/>
    <x v="1794"/>
    <n v="3825"/>
    <x v="29"/>
    <x v="2"/>
    <s v="Individual/Scholarship(?)"/>
    <n v="734"/>
    <x v="1"/>
    <x v="0"/>
    <x v="0"/>
    <s v=""/>
    <x v="1"/>
  </r>
  <r>
    <n v="990"/>
    <s v="Charles G. Koch Charitable Foundation_Parrottino20175229"/>
    <x v="0"/>
    <s v="Parrottino"/>
    <x v="1795"/>
    <n v="5229"/>
    <x v="29"/>
    <x v="2"/>
    <s v="Individual/Scholarship(?)"/>
    <n v="735"/>
    <x v="1"/>
    <x v="0"/>
    <x v="0"/>
    <s v=""/>
    <x v="1"/>
  </r>
  <r>
    <n v="990"/>
    <s v="Charles G. Koch Charitable Foundation_Newseum Institute2017500000"/>
    <x v="0"/>
    <s v="Newseum Institute"/>
    <x v="1346"/>
    <n v="500000"/>
    <x v="29"/>
    <x v="2"/>
    <m/>
    <n v="736"/>
    <x v="0"/>
    <x v="0"/>
    <x v="0"/>
    <s v="https://www.sourcewatch.org/index.php/Newseum"/>
    <x v="2"/>
  </r>
  <r>
    <n v="990"/>
    <s v="Charles G. Koch Charitable Foundation_First Amendment Partnership201724000"/>
    <x v="0"/>
    <s v="First Amendment Partnership"/>
    <x v="846"/>
    <n v="24000"/>
    <x v="29"/>
    <x v="2"/>
    <m/>
    <n v="737"/>
    <x v="0"/>
    <x v="0"/>
    <x v="0"/>
    <s v=""/>
    <x v="1"/>
  </r>
  <r>
    <n v="990"/>
    <s v="Charles G. Koch Charitable Foundation_Acton Academy Foundation20175000"/>
    <x v="0"/>
    <s v="Acton Academy Foundation"/>
    <x v="1796"/>
    <n v="5000"/>
    <x v="29"/>
    <x v="2"/>
    <m/>
    <n v="738"/>
    <x v="0"/>
    <x v="1"/>
    <x v="0"/>
    <s v=""/>
    <x v="1"/>
  </r>
  <r>
    <n v="990"/>
    <s v="Charles G. Koch Charitable Foundation_University of Miami20171500"/>
    <x v="0"/>
    <s v="University of Miami"/>
    <x v="1797"/>
    <n v="1500"/>
    <x v="29"/>
    <x v="2"/>
    <m/>
    <n v="739"/>
    <x v="0"/>
    <x v="1"/>
    <x v="0"/>
    <s v=""/>
    <x v="1"/>
  </r>
  <r>
    <n v="990"/>
    <s v="Charles G. Koch Charitable Foundation_Campbell20173600"/>
    <x v="0"/>
    <s v="Campbell"/>
    <x v="1798"/>
    <n v="3600"/>
    <x v="29"/>
    <x v="2"/>
    <s v="Individual/Scholarship(?)"/>
    <n v="740"/>
    <x v="1"/>
    <x v="0"/>
    <x v="0"/>
    <s v=""/>
    <x v="1"/>
  </r>
  <r>
    <n v="990"/>
    <s v="Charles G. Koch Charitable Foundation_Ventures Publishing International20171474"/>
    <x v="0"/>
    <s v="Ventures Publishing International"/>
    <x v="1799"/>
    <n v="1474"/>
    <x v="29"/>
    <x v="2"/>
    <s v="&quot;Ventures Publishing International, New Africa Medi&quot;"/>
    <n v="741"/>
    <x v="0"/>
    <x v="0"/>
    <x v="0"/>
    <s v=""/>
    <x v="1"/>
  </r>
  <r>
    <n v="990"/>
    <s v="Charles G. Koch Charitable Foundation_Ewen20173488"/>
    <x v="0"/>
    <s v="Ewen"/>
    <x v="1800"/>
    <n v="3488"/>
    <x v="29"/>
    <x v="2"/>
    <s v="Individual/Scholarship(?)"/>
    <n v="742"/>
    <x v="1"/>
    <x v="0"/>
    <x v="0"/>
    <s v=""/>
    <x v="1"/>
  </r>
  <r>
    <n v="990"/>
    <s v="Charles G. Koch Charitable Foundation_Sun20174914"/>
    <x v="0"/>
    <s v="Sun"/>
    <x v="1753"/>
    <n v="4914"/>
    <x v="29"/>
    <x v="2"/>
    <s v="Individual/Scholarship(?)"/>
    <n v="743"/>
    <x v="1"/>
    <x v="0"/>
    <x v="0"/>
    <s v=""/>
    <x v="1"/>
  </r>
  <r>
    <n v="990"/>
    <s v="Charles G. Koch Charitable Foundation_Regents of the University of Minnesota201753000"/>
    <x v="0"/>
    <s v="Regents of the University of Minnesota"/>
    <x v="579"/>
    <n v="53000"/>
    <x v="29"/>
    <x v="2"/>
    <m/>
    <n v="744"/>
    <x v="0"/>
    <x v="1"/>
    <x v="0"/>
    <s v=""/>
    <x v="1"/>
  </r>
  <r>
    <n v="990"/>
    <s v="Charles G. Koch Charitable Foundation_Goodwin20172948"/>
    <x v="0"/>
    <s v="Goodwin"/>
    <x v="1299"/>
    <n v="2948"/>
    <x v="29"/>
    <x v="2"/>
    <s v="Individual/Scholarship(?)"/>
    <n v="745"/>
    <x v="1"/>
    <x v="0"/>
    <x v="0"/>
    <s v=""/>
    <x v="1"/>
  </r>
  <r>
    <n v="990"/>
    <s v="Charles G. Koch Charitable Foundation_Press20175229"/>
    <x v="0"/>
    <s v="Press"/>
    <x v="1801"/>
    <n v="5229"/>
    <x v="29"/>
    <x v="2"/>
    <s v="Individual/Scholarship(?)"/>
    <n v="746"/>
    <x v="1"/>
    <x v="0"/>
    <x v="0"/>
    <s v=""/>
    <x v="1"/>
  </r>
  <r>
    <n v="990"/>
    <s v="Charles G. Koch Charitable Foundation_Parrish20173024"/>
    <x v="0"/>
    <s v="Parrish"/>
    <x v="1802"/>
    <n v="3024"/>
    <x v="29"/>
    <x v="2"/>
    <s v="Individual/Scholarship(?)"/>
    <n v="747"/>
    <x v="1"/>
    <x v="0"/>
    <x v="0"/>
    <s v=""/>
    <x v="1"/>
  </r>
  <r>
    <n v="990"/>
    <s v="Charles G. Koch Charitable Foundation_Ashton20173600"/>
    <x v="0"/>
    <s v="Ashton"/>
    <x v="1803"/>
    <n v="3600"/>
    <x v="29"/>
    <x v="2"/>
    <s v="Individual/Scholarship(?)"/>
    <n v="748"/>
    <x v="1"/>
    <x v="0"/>
    <x v="0"/>
    <s v=""/>
    <x v="1"/>
  </r>
  <r>
    <n v="990"/>
    <s v="Charles G. Koch Charitable Foundation_Free to Choose Network201750000"/>
    <x v="0"/>
    <s v="Free to Choose Network"/>
    <x v="222"/>
    <n v="50000"/>
    <x v="29"/>
    <x v="2"/>
    <m/>
    <n v="749"/>
    <x v="0"/>
    <x v="0"/>
    <x v="0"/>
    <s v="https://www.desmogblog.com/free-choose-network"/>
    <x v="0"/>
  </r>
  <r>
    <n v="990"/>
    <s v="Charles G. Koch Charitable Foundation_Gumina20173825"/>
    <x v="0"/>
    <s v="Gumina"/>
    <x v="1804"/>
    <n v="3825"/>
    <x v="29"/>
    <x v="2"/>
    <s v="Individual/Scholarship(?)"/>
    <n v="750"/>
    <x v="1"/>
    <x v="0"/>
    <x v="0"/>
    <s v=""/>
    <x v="1"/>
  </r>
  <r>
    <n v="990"/>
    <s v="Charles G. Koch Charitable Foundation_Mandigora20173600"/>
    <x v="0"/>
    <s v="Mandigora"/>
    <x v="1805"/>
    <n v="3600"/>
    <x v="29"/>
    <x v="2"/>
    <s v="Individual/Scholarship(?)"/>
    <n v="751"/>
    <x v="1"/>
    <x v="0"/>
    <x v="0"/>
    <s v=""/>
    <x v="1"/>
  </r>
  <r>
    <n v="990"/>
    <s v="Charles G. Koch Charitable Foundation_Verdell20173600"/>
    <x v="0"/>
    <s v="Verdell"/>
    <x v="1806"/>
    <n v="3600"/>
    <x v="29"/>
    <x v="2"/>
    <s v="Individual/Scholarship(?)"/>
    <n v="752"/>
    <x v="1"/>
    <x v="0"/>
    <x v="0"/>
    <s v=""/>
    <x v="1"/>
  </r>
  <r>
    <n v="990"/>
    <s v="Charles G. Koch Charitable Foundation_Eurasia Group Foundation2017200000"/>
    <x v="0"/>
    <s v="Eurasia Group Foundation"/>
    <x v="1807"/>
    <n v="200000"/>
    <x v="29"/>
    <x v="2"/>
    <m/>
    <n v="753"/>
    <x v="0"/>
    <x v="0"/>
    <x v="0"/>
    <s v="https://www.sourcewatch.org/index.php/Eurasia_Group"/>
    <x v="2"/>
  </r>
  <r>
    <n v="990"/>
    <s v="Charles G. Koch Charitable Foundation_Foundation for Criminal Justice2017200000"/>
    <x v="0"/>
    <s v="Foundation for Criminal Justice"/>
    <x v="1808"/>
    <n v="200000"/>
    <x v="29"/>
    <x v="2"/>
    <m/>
    <n v="754"/>
    <x v="0"/>
    <x v="0"/>
    <x v="0"/>
    <s v=""/>
    <x v="1"/>
  </r>
  <r>
    <n v="990"/>
    <s v="Charles G. Koch Charitable Foundation_Heldt20174914"/>
    <x v="0"/>
    <s v="Heldt"/>
    <x v="1809"/>
    <n v="4914"/>
    <x v="29"/>
    <x v="2"/>
    <s v="Individual/Scholarship(?)"/>
    <n v="755"/>
    <x v="1"/>
    <x v="0"/>
    <x v="0"/>
    <s v=""/>
    <x v="1"/>
  </r>
  <r>
    <n v="990"/>
    <s v="Charles G. Koch Charitable Foundation_Becker Friedman Institute at the University of Chicago2017501090"/>
    <x v="0"/>
    <s v="Becker Friedman Institute at the University of Chicago"/>
    <x v="576"/>
    <n v="501090"/>
    <x v="29"/>
    <x v="2"/>
    <m/>
    <n v="756"/>
    <x v="0"/>
    <x v="1"/>
    <x v="0"/>
    <s v=""/>
    <x v="1"/>
  </r>
  <r>
    <n v="990"/>
    <s v="Charles G. Koch Charitable Foundation_Voechting20173825"/>
    <x v="0"/>
    <s v="Voechting"/>
    <x v="1810"/>
    <n v="3825"/>
    <x v="29"/>
    <x v="2"/>
    <s v="Individual/Scholarship(?)"/>
    <n v="757"/>
    <x v="1"/>
    <x v="0"/>
    <x v="0"/>
    <s v=""/>
    <x v="1"/>
  </r>
  <r>
    <n v="990"/>
    <s v="Charles G. Koch Charitable Foundation_Walsh20173825"/>
    <x v="0"/>
    <s v="Walsh"/>
    <x v="1811"/>
    <n v="3825"/>
    <x v="29"/>
    <x v="2"/>
    <s v="Individual/Scholarship(?)"/>
    <n v="758"/>
    <x v="1"/>
    <x v="0"/>
    <x v="0"/>
    <s v=""/>
    <x v="1"/>
  </r>
  <r>
    <n v="990"/>
    <s v="Charles G. Koch Charitable Foundation_Rice University20173157000"/>
    <x v="0"/>
    <s v="Rice University"/>
    <x v="1812"/>
    <n v="3157000"/>
    <x v="29"/>
    <x v="2"/>
    <m/>
    <n v="759"/>
    <x v="0"/>
    <x v="1"/>
    <x v="0"/>
    <s v=""/>
    <x v="1"/>
  </r>
  <r>
    <n v="990"/>
    <s v="Charles G. Koch Charitable Foundation_Georgetown University201782500"/>
    <x v="0"/>
    <s v="Georgetown University"/>
    <x v="346"/>
    <n v="82500"/>
    <x v="29"/>
    <x v="2"/>
    <m/>
    <n v="760"/>
    <x v="0"/>
    <x v="1"/>
    <x v="0"/>
    <s v=""/>
    <x v="1"/>
  </r>
  <r>
    <n v="990"/>
    <s v="Charles G. Koch Charitable Foundation_Western Carolina University Foundation2017106100"/>
    <x v="0"/>
    <s v="Western Carolina University Foundation"/>
    <x v="375"/>
    <n v="106100"/>
    <x v="29"/>
    <x v="2"/>
    <m/>
    <n v="761"/>
    <x v="0"/>
    <x v="1"/>
    <x v="0"/>
    <s v=""/>
    <x v="1"/>
  </r>
  <r>
    <n v="990"/>
    <s v="Charles G. Koch Charitable Foundation_Lusk20173825"/>
    <x v="0"/>
    <s v="Lusk"/>
    <x v="1813"/>
    <n v="3825"/>
    <x v="29"/>
    <x v="2"/>
    <s v="Individual/Scholarship(?)"/>
    <n v="762"/>
    <x v="1"/>
    <x v="0"/>
    <x v="0"/>
    <s v=""/>
    <x v="1"/>
  </r>
  <r>
    <n v="990"/>
    <s v="Charles G. Koch Charitable Foundation_Institute for Economic Studies - Europe201734000"/>
    <x v="0"/>
    <s v="Institute for Economic Studies - Europe"/>
    <x v="1238"/>
    <n v="34000"/>
    <x v="29"/>
    <x v="2"/>
    <m/>
    <n v="763"/>
    <x v="0"/>
    <x v="0"/>
    <x v="0"/>
    <s v=""/>
    <x v="1"/>
  </r>
  <r>
    <n v="990"/>
    <s v="Charles G. Koch Charitable Foundation_Savings and Retirement Foundation201710000"/>
    <x v="0"/>
    <s v="Savings and Retirement Foundation"/>
    <x v="1814"/>
    <n v="10000"/>
    <x v="29"/>
    <x v="2"/>
    <m/>
    <n v="764"/>
    <x v="0"/>
    <x v="0"/>
    <x v="0"/>
    <s v=""/>
    <x v="1"/>
  </r>
  <r>
    <n v="990"/>
    <s v="Charles G. Koch Charitable Foundation_McIntyre20173600"/>
    <x v="0"/>
    <s v="McIntyre"/>
    <x v="1815"/>
    <n v="3600"/>
    <x v="29"/>
    <x v="2"/>
    <s v="Individual/Scholarship(?)"/>
    <n v="765"/>
    <x v="1"/>
    <x v="0"/>
    <x v="0"/>
    <s v=""/>
    <x v="1"/>
  </r>
  <r>
    <n v="990"/>
    <s v="Charles G. Koch Charitable Foundation_The Regents of the University of California - Irvine2017725"/>
    <x v="0"/>
    <s v="The Regents of the University of California - Irvine"/>
    <x v="234"/>
    <n v="725"/>
    <x v="29"/>
    <x v="2"/>
    <m/>
    <n v="766"/>
    <x v="0"/>
    <x v="1"/>
    <x v="0"/>
    <s v=""/>
    <x v="1"/>
  </r>
  <r>
    <n v="990"/>
    <s v="Charles G. Koch Charitable Foundation_Loras College201750000"/>
    <x v="0"/>
    <s v="Loras College"/>
    <x v="1816"/>
    <n v="50000"/>
    <x v="29"/>
    <x v="2"/>
    <m/>
    <n v="767"/>
    <x v="0"/>
    <x v="1"/>
    <x v="0"/>
    <s v=""/>
    <x v="1"/>
  </r>
  <r>
    <n v="990"/>
    <s v="Charles G. Koch Charitable Foundation_Asher20175040"/>
    <x v="0"/>
    <s v="Asher"/>
    <x v="1817"/>
    <n v="5040"/>
    <x v="29"/>
    <x v="2"/>
    <s v="Individual/Scholarship(?)"/>
    <n v="768"/>
    <x v="1"/>
    <x v="0"/>
    <x v="0"/>
    <s v=""/>
    <x v="1"/>
  </r>
  <r>
    <n v="990"/>
    <s v="Charles G. Koch Charitable Foundation_Teneo, Inc.201750000"/>
    <x v="0"/>
    <s v="Teneo, Inc."/>
    <x v="1818"/>
    <n v="50000"/>
    <x v="29"/>
    <x v="2"/>
    <s v="Individual/Scholarship(?)"/>
    <n v="769"/>
    <x v="0"/>
    <x v="0"/>
    <x v="0"/>
    <s v=""/>
    <x v="1"/>
  </r>
  <r>
    <n v="990"/>
    <s v="Charles G. Koch Charitable Foundation_Lester20173600"/>
    <x v="0"/>
    <s v="Lester"/>
    <x v="1364"/>
    <n v="3600"/>
    <x v="29"/>
    <x v="2"/>
    <s v="Individual/Scholarship(?)"/>
    <n v="770"/>
    <x v="1"/>
    <x v="0"/>
    <x v="0"/>
    <s v=""/>
    <x v="1"/>
  </r>
  <r>
    <n v="990"/>
    <s v="Charles G. Koch Charitable Foundation_Sam Houston State University20173200"/>
    <x v="0"/>
    <s v="Sam Houston State University"/>
    <x v="566"/>
    <n v="3200"/>
    <x v="29"/>
    <x v="2"/>
    <m/>
    <n v="771"/>
    <x v="0"/>
    <x v="1"/>
    <x v="0"/>
    <s v=""/>
    <x v="1"/>
  </r>
  <r>
    <n v="990"/>
    <s v="Charles G. Koch Charitable Foundation_Blow20173533"/>
    <x v="0"/>
    <s v="Blow"/>
    <x v="1819"/>
    <n v="3533"/>
    <x v="29"/>
    <x v="2"/>
    <s v="Individual/Scholarship(?)"/>
    <n v="772"/>
    <x v="1"/>
    <x v="0"/>
    <x v="0"/>
    <s v=""/>
    <x v="1"/>
  </r>
  <r>
    <n v="990"/>
    <s v="Charles G. Koch Charitable Foundation_Southern Illinois University Foundation201711500"/>
    <x v="0"/>
    <s v="Southern Illinois University Foundation"/>
    <x v="302"/>
    <n v="11500"/>
    <x v="29"/>
    <x v="2"/>
    <m/>
    <n v="773"/>
    <x v="0"/>
    <x v="1"/>
    <x v="0"/>
    <s v=""/>
    <x v="1"/>
  </r>
  <r>
    <n v="990"/>
    <s v="Charles G. Koch Charitable Foundation_Libertas Institute20179235"/>
    <x v="0"/>
    <s v="Libertas Institute"/>
    <x v="1203"/>
    <n v="9235"/>
    <x v="29"/>
    <x v="2"/>
    <m/>
    <n v="774"/>
    <x v="0"/>
    <x v="0"/>
    <x v="0"/>
    <s v="https://www.sourcewatch.org/index.php/Libertas_Institute"/>
    <x v="2"/>
  </r>
  <r>
    <n v="990"/>
    <s v="Charles G. Koch Charitable Foundation_Young Americans for Liberty Foundation2017690000"/>
    <x v="0"/>
    <s v="Young Americans for Liberty Foundation"/>
    <x v="442"/>
    <n v="690000"/>
    <x v="29"/>
    <x v="2"/>
    <m/>
    <n v="775"/>
    <x v="0"/>
    <x v="0"/>
    <x v="0"/>
    <s v="https://www.sourcewatch.org/index.php/Young_Americans_for_Liberty"/>
    <x v="2"/>
  </r>
  <r>
    <n v="990"/>
    <s v="Charles G. Koch Charitable Foundation_Gannon University201711000"/>
    <x v="0"/>
    <s v="Gannon University"/>
    <x v="737"/>
    <n v="11000"/>
    <x v="29"/>
    <x v="2"/>
    <m/>
    <n v="776"/>
    <x v="0"/>
    <x v="1"/>
    <x v="0"/>
    <s v=""/>
    <x v="1"/>
  </r>
  <r>
    <n v="990"/>
    <s v="Charles G. Koch Charitable Foundation_Beronio20175355"/>
    <x v="0"/>
    <s v="Beronio"/>
    <x v="1820"/>
    <n v="5355"/>
    <x v="29"/>
    <x v="2"/>
    <s v="Individual/Scholarship(?)"/>
    <n v="777"/>
    <x v="1"/>
    <x v="0"/>
    <x v="0"/>
    <s v=""/>
    <x v="1"/>
  </r>
  <r>
    <n v="990"/>
    <s v="Charles G. Koch Charitable Foundation_Niehoff20173150"/>
    <x v="0"/>
    <s v="Niehoff"/>
    <x v="1821"/>
    <n v="3150"/>
    <x v="29"/>
    <x v="2"/>
    <s v="Individual/Scholarship(?)"/>
    <n v="778"/>
    <x v="1"/>
    <x v="0"/>
    <x v="0"/>
    <s v=""/>
    <x v="1"/>
  </r>
  <r>
    <n v="990"/>
    <s v="Charles G. Koch Charitable Foundation_Guan20175418"/>
    <x v="0"/>
    <s v="Guan"/>
    <x v="1822"/>
    <n v="5418"/>
    <x v="29"/>
    <x v="2"/>
    <s v="Individual/Scholarship(?)"/>
    <n v="779"/>
    <x v="1"/>
    <x v="0"/>
    <x v="0"/>
    <s v=""/>
    <x v="1"/>
  </r>
  <r>
    <n v="990"/>
    <s v="Charles G. Koch Charitable Foundation_Friend20175355"/>
    <x v="0"/>
    <s v="Friend"/>
    <x v="1823"/>
    <n v="5355"/>
    <x v="29"/>
    <x v="2"/>
    <s v="Individual/Scholarship(?)"/>
    <n v="780"/>
    <x v="1"/>
    <x v="0"/>
    <x v="0"/>
    <s v=""/>
    <x v="1"/>
  </r>
  <r>
    <n v="990"/>
    <s v="Charles G. Koch Charitable Foundation_Ohio Northern University201714500"/>
    <x v="0"/>
    <s v="Ohio Northern University"/>
    <x v="1824"/>
    <n v="14500"/>
    <x v="29"/>
    <x v="2"/>
    <m/>
    <n v="781"/>
    <x v="0"/>
    <x v="1"/>
    <x v="0"/>
    <s v=""/>
    <x v="1"/>
  </r>
  <r>
    <n v="990"/>
    <s v="Charles G. Koch Charitable Foundation_Clary20173150"/>
    <x v="0"/>
    <s v="Clary"/>
    <x v="1825"/>
    <n v="3150"/>
    <x v="29"/>
    <x v="2"/>
    <s v="Individual/Scholarship(?)"/>
    <n v="782"/>
    <x v="1"/>
    <x v="0"/>
    <x v="0"/>
    <s v=""/>
    <x v="1"/>
  </r>
  <r>
    <n v="990"/>
    <s v="Charles G. Koch Charitable Foundation_Wilkins20173825"/>
    <x v="0"/>
    <s v="Wilkins"/>
    <x v="1826"/>
    <n v="3825"/>
    <x v="29"/>
    <x v="2"/>
    <s v="Individual/Scholarship(?)"/>
    <n v="783"/>
    <x v="1"/>
    <x v="0"/>
    <x v="0"/>
    <s v=""/>
    <x v="1"/>
  </r>
  <r>
    <n v="990"/>
    <s v="Charles G. Koch Charitable Foundation_Antram20173600"/>
    <x v="0"/>
    <s v="Antram"/>
    <x v="1827"/>
    <n v="3600"/>
    <x v="29"/>
    <x v="2"/>
    <s v="Individual/Scholarship(?)"/>
    <n v="784"/>
    <x v="1"/>
    <x v="0"/>
    <x v="0"/>
    <s v=""/>
    <x v="1"/>
  </r>
  <r>
    <n v="990"/>
    <s v="Charles G. Koch Charitable Foundation_O'Connor20174914"/>
    <x v="0"/>
    <s v="O'Connor"/>
    <x v="1828"/>
    <n v="4914"/>
    <x v="29"/>
    <x v="2"/>
    <s v="Individual/Scholarship(?)"/>
    <n v="785"/>
    <x v="1"/>
    <x v="0"/>
    <x v="0"/>
    <s v=""/>
    <x v="1"/>
  </r>
  <r>
    <n v="990"/>
    <s v="Charles G. Koch Charitable Foundation_University of Kentucky Research Foundation201710000"/>
    <x v="0"/>
    <s v="University of Kentucky Research Foundation"/>
    <x v="316"/>
    <n v="10000"/>
    <x v="29"/>
    <x v="2"/>
    <m/>
    <n v="786"/>
    <x v="0"/>
    <x v="1"/>
    <x v="0"/>
    <s v=""/>
    <x v="1"/>
  </r>
  <r>
    <n v="990"/>
    <s v="Charles G. Koch Charitable Foundation_University of Colorado - Colorado Springs201765500"/>
    <x v="0"/>
    <s v="University of Colorado - Colorado Springs"/>
    <x v="429"/>
    <n v="65500"/>
    <x v="29"/>
    <x v="2"/>
    <m/>
    <n v="787"/>
    <x v="0"/>
    <x v="1"/>
    <x v="0"/>
    <s v=""/>
    <x v="1"/>
  </r>
  <r>
    <n v="990"/>
    <s v="Charles G. Koch Charitable Foundation_Karsten20173150"/>
    <x v="0"/>
    <s v="Karsten"/>
    <x v="1829"/>
    <n v="3150"/>
    <x v="29"/>
    <x v="2"/>
    <s v="Individual/Scholarship(?)"/>
    <n v="788"/>
    <x v="1"/>
    <x v="0"/>
    <x v="0"/>
    <s v=""/>
    <x v="1"/>
  </r>
  <r>
    <n v="990"/>
    <s v="Charles G. Koch Charitable Foundation_Miller20173825"/>
    <x v="0"/>
    <s v="Miller"/>
    <x v="1336"/>
    <n v="3825"/>
    <x v="29"/>
    <x v="2"/>
    <s v="Individual/Scholarship(?)"/>
    <n v="789"/>
    <x v="1"/>
    <x v="0"/>
    <x v="0"/>
    <s v=""/>
    <x v="1"/>
  </r>
  <r>
    <n v="990"/>
    <s v="Charles G. Koch Charitable Foundation_Robertson20175229"/>
    <x v="0"/>
    <s v="Robertson"/>
    <x v="1830"/>
    <n v="5229"/>
    <x v="29"/>
    <x v="2"/>
    <s v="Individual/Scholarship(?)"/>
    <n v="790"/>
    <x v="1"/>
    <x v="0"/>
    <x v="0"/>
    <s v=""/>
    <x v="1"/>
  </r>
  <r>
    <n v="990"/>
    <s v="Charles G. Koch Charitable Foundation_CSU Chico Foundation201756500"/>
    <x v="0"/>
    <s v="CSU Chico Foundation"/>
    <x v="262"/>
    <n v="56500"/>
    <x v="29"/>
    <x v="2"/>
    <m/>
    <n v="791"/>
    <x v="0"/>
    <x v="1"/>
    <x v="0"/>
    <s v=""/>
    <x v="1"/>
  </r>
  <r>
    <n v="990"/>
    <s v="Charles G. Koch Charitable Foundation_The Regents of the University of California201731000"/>
    <x v="0"/>
    <s v="The Regents of the University of California"/>
    <x v="234"/>
    <n v="31000"/>
    <x v="29"/>
    <x v="2"/>
    <m/>
    <n v="792"/>
    <x v="0"/>
    <x v="1"/>
    <x v="0"/>
    <s v=""/>
    <x v="1"/>
  </r>
  <r>
    <n v="990"/>
    <s v="Charles G. Koch Charitable Foundation_Johnson20173600"/>
    <x v="0"/>
    <s v="Johnson"/>
    <x v="1133"/>
    <n v="3600"/>
    <x v="29"/>
    <x v="2"/>
    <s v="Individual/Scholarship(?)"/>
    <n v="793"/>
    <x v="1"/>
    <x v="0"/>
    <x v="0"/>
    <s v=""/>
    <x v="1"/>
  </r>
  <r>
    <n v="990"/>
    <s v="Charles G. Koch Charitable Foundation_Ashbrook Center at Ashland University201735000"/>
    <x v="0"/>
    <s v="Ashbrook Center at Ashland University"/>
    <x v="198"/>
    <n v="35000"/>
    <x v="29"/>
    <x v="2"/>
    <m/>
    <n v="794"/>
    <x v="0"/>
    <x v="1"/>
    <x v="0"/>
    <s v=""/>
    <x v="1"/>
  </r>
  <r>
    <n v="990"/>
    <s v="Charles G. Koch Charitable Foundation_UC Regents - Berkeley20177500"/>
    <x v="0"/>
    <s v="UC Regents - Berkeley"/>
    <x v="234"/>
    <n v="7500"/>
    <x v="29"/>
    <x v="2"/>
    <m/>
    <n v="795"/>
    <x v="0"/>
    <x v="1"/>
    <x v="0"/>
    <s v=""/>
    <x v="1"/>
  </r>
  <r>
    <n v="990"/>
    <s v="Charles G. Koch Charitable Foundation_Seton Hall University201763900"/>
    <x v="0"/>
    <s v="Seton Hall University"/>
    <x v="227"/>
    <n v="63900"/>
    <x v="29"/>
    <x v="2"/>
    <m/>
    <n v="796"/>
    <x v="0"/>
    <x v="1"/>
    <x v="0"/>
    <s v=""/>
    <x v="1"/>
  </r>
  <r>
    <n v="990"/>
    <s v="Charles G. Koch Charitable Foundation_Conoshenti20173825"/>
    <x v="0"/>
    <s v="Conoshenti"/>
    <x v="1831"/>
    <n v="3825"/>
    <x v="29"/>
    <x v="2"/>
    <s v="Individual/Scholarship(?)"/>
    <n v="797"/>
    <x v="1"/>
    <x v="0"/>
    <x v="0"/>
    <s v=""/>
    <x v="1"/>
  </r>
  <r>
    <n v="990"/>
    <s v="Charles G. Koch Charitable Foundation_Team Challenge Foundation Academy2017510000"/>
    <x v="0"/>
    <s v="Team Challenge Foundation Academy"/>
    <x v="1832"/>
    <n v="510000"/>
    <x v="29"/>
    <x v="2"/>
    <m/>
    <n v="798"/>
    <x v="0"/>
    <x v="1"/>
    <x v="0"/>
    <s v=""/>
    <x v="1"/>
  </r>
  <r>
    <n v="990"/>
    <s v="Charles G. Koch Charitable Foundation_Birmingham Southern College20178500"/>
    <x v="0"/>
    <s v="Birmingham Southern College"/>
    <x v="387"/>
    <n v="8500"/>
    <x v="29"/>
    <x v="2"/>
    <m/>
    <n v="799"/>
    <x v="0"/>
    <x v="1"/>
    <x v="0"/>
    <s v=""/>
    <x v="1"/>
  </r>
  <r>
    <n v="990"/>
    <s v="Charles G. Koch Charitable Foundation_Amagi Productions20174000"/>
    <x v="0"/>
    <s v="Amagi Productions"/>
    <x v="1833"/>
    <n v="4000"/>
    <x v="29"/>
    <x v="2"/>
    <m/>
    <n v="800"/>
    <x v="0"/>
    <x v="0"/>
    <x v="0"/>
    <s v=""/>
    <x v="1"/>
  </r>
  <r>
    <n v="990"/>
    <s v="Charles G. Koch Charitable Foundation_Fleck20173600"/>
    <x v="0"/>
    <s v="Fleck"/>
    <x v="1834"/>
    <n v="3600"/>
    <x v="29"/>
    <x v="2"/>
    <s v="Individual/Scholarship(?)"/>
    <n v="801"/>
    <x v="1"/>
    <x v="0"/>
    <x v="0"/>
    <s v=""/>
    <x v="1"/>
  </r>
  <r>
    <n v="990"/>
    <s v="Charles G. Koch Charitable Foundation_Tschepik20173825"/>
    <x v="0"/>
    <s v="Tschepik"/>
    <x v="1080"/>
    <n v="3825"/>
    <x v="29"/>
    <x v="2"/>
    <s v="Individual/Scholarship(?)"/>
    <n v="802"/>
    <x v="1"/>
    <x v="0"/>
    <x v="0"/>
    <s v=""/>
    <x v="1"/>
  </r>
  <r>
    <n v="990"/>
    <s v="Charles G. Koch Charitable Foundation_Ohio University Foundation201780600"/>
    <x v="0"/>
    <s v="Ohio University Foundation"/>
    <x v="289"/>
    <n v="80600"/>
    <x v="29"/>
    <x v="2"/>
    <m/>
    <n v="803"/>
    <x v="0"/>
    <x v="1"/>
    <x v="0"/>
    <s v=""/>
    <x v="1"/>
  </r>
  <r>
    <n v="990"/>
    <s v="Charles G. Koch Charitable Foundation_Florida Southern College2017180000"/>
    <x v="0"/>
    <s v="Florida Southern College"/>
    <x v="465"/>
    <n v="180000"/>
    <x v="29"/>
    <x v="2"/>
    <m/>
    <n v="804"/>
    <x v="0"/>
    <x v="1"/>
    <x v="0"/>
    <s v=""/>
    <x v="1"/>
  </r>
  <r>
    <n v="990"/>
    <s v="Charles G. Koch Charitable Foundation_Quinn20175355"/>
    <x v="0"/>
    <s v="Quinn"/>
    <x v="1835"/>
    <n v="5355"/>
    <x v="29"/>
    <x v="2"/>
    <s v="Individual/Scholarship(?)"/>
    <n v="805"/>
    <x v="1"/>
    <x v="0"/>
    <x v="0"/>
    <s v=""/>
    <x v="1"/>
  </r>
  <r>
    <n v="990"/>
    <s v="Charles G. Koch Charitable Foundation_Houston Baptist University2017100000"/>
    <x v="0"/>
    <s v="Houston Baptist University"/>
    <x v="473"/>
    <n v="100000"/>
    <x v="29"/>
    <x v="2"/>
    <m/>
    <n v="806"/>
    <x v="0"/>
    <x v="1"/>
    <x v="0"/>
    <s v=""/>
    <x v="1"/>
  </r>
  <r>
    <n v="990"/>
    <s v="Charles G. Koch Charitable Foundation_Conerty20175229"/>
    <x v="0"/>
    <s v="Conerty"/>
    <x v="1836"/>
    <n v="5229"/>
    <x v="29"/>
    <x v="2"/>
    <s v="Individual/Scholarship(?)"/>
    <n v="807"/>
    <x v="1"/>
    <x v="0"/>
    <x v="0"/>
    <s v=""/>
    <x v="1"/>
  </r>
  <r>
    <n v="990"/>
    <s v="Charles G. Koch Charitable Foundation_Kavanagh20173825"/>
    <x v="0"/>
    <s v="Kavanagh"/>
    <x v="1837"/>
    <n v="3825"/>
    <x v="29"/>
    <x v="2"/>
    <s v="Individual/Scholarship(?)"/>
    <n v="808"/>
    <x v="1"/>
    <x v="0"/>
    <x v="0"/>
    <s v=""/>
    <x v="1"/>
  </r>
  <r>
    <n v="990"/>
    <s v="Charles G. Koch Charitable Foundation_Morrow20175418"/>
    <x v="0"/>
    <s v="Morrow"/>
    <x v="1838"/>
    <n v="5418"/>
    <x v="29"/>
    <x v="2"/>
    <s v="Individual/Scholarship(?)"/>
    <n v="809"/>
    <x v="1"/>
    <x v="0"/>
    <x v="0"/>
    <s v=""/>
    <x v="1"/>
  </r>
  <r>
    <n v="990"/>
    <s v="Charles G. Koch Charitable Foundation_Page20173150"/>
    <x v="0"/>
    <s v="Page"/>
    <x v="1839"/>
    <n v="3150"/>
    <x v="29"/>
    <x v="2"/>
    <s v="Individual/Scholarship(?)"/>
    <n v="810"/>
    <x v="1"/>
    <x v="0"/>
    <x v="0"/>
    <s v=""/>
    <x v="1"/>
  </r>
  <r>
    <n v="990"/>
    <s v="Charles G. Koch Charitable Foundation_Agora Institute for Civic Virtue &amp; the Common Good201711500"/>
    <x v="0"/>
    <s v="Agora Institute for Civic Virtue &amp; the Common Good"/>
    <x v="452"/>
    <n v="11500"/>
    <x v="29"/>
    <x v="2"/>
    <m/>
    <n v="811"/>
    <x v="0"/>
    <x v="0"/>
    <x v="0"/>
    <s v=""/>
    <x v="1"/>
  </r>
  <r>
    <n v="990"/>
    <s v="Charles G. Koch Charitable Foundation_American Society of News Editors Foundation201780000"/>
    <x v="0"/>
    <s v="American Society of News Editors Foundation"/>
    <x v="1840"/>
    <n v="80000"/>
    <x v="29"/>
    <x v="2"/>
    <m/>
    <n v="812"/>
    <x v="0"/>
    <x v="0"/>
    <x v="0"/>
    <s v=""/>
    <x v="1"/>
  </r>
  <r>
    <n v="990"/>
    <s v="Charles G. Koch Charitable Foundation_Gilder Lehrman Institute of American History2017250000"/>
    <x v="0"/>
    <s v="Gilder Lehrman Institute of American History"/>
    <x v="1841"/>
    <n v="250000"/>
    <x v="29"/>
    <x v="2"/>
    <m/>
    <n v="813"/>
    <x v="0"/>
    <x v="0"/>
    <x v="1"/>
    <s v=""/>
    <x v="1"/>
  </r>
  <r>
    <n v="990"/>
    <s v="Charles G. Koch Charitable Foundation_Stevens Institute of Technology2017254000"/>
    <x v="0"/>
    <s v="Stevens Institute of Technology"/>
    <x v="1842"/>
    <n v="254000"/>
    <x v="29"/>
    <x v="2"/>
    <m/>
    <n v="814"/>
    <x v="0"/>
    <x v="1"/>
    <x v="0"/>
    <s v=""/>
    <x v="1"/>
  </r>
  <r>
    <n v="990"/>
    <s v="Charles G. Koch Charitable Foundation_Howard20173150"/>
    <x v="0"/>
    <s v="Howard"/>
    <x v="1843"/>
    <n v="3150"/>
    <x v="29"/>
    <x v="2"/>
    <s v="Individual/Scholarship(?)"/>
    <n v="815"/>
    <x v="1"/>
    <x v="0"/>
    <x v="0"/>
    <s v=""/>
    <x v="1"/>
  </r>
  <r>
    <n v="990"/>
    <s v="Charles G. Koch Charitable Foundation_Hroncich20173600"/>
    <x v="0"/>
    <s v="Hroncich"/>
    <x v="1844"/>
    <n v="3600"/>
    <x v="29"/>
    <x v="2"/>
    <s v="Individual/Scholarship(?)"/>
    <n v="816"/>
    <x v="1"/>
    <x v="0"/>
    <x v="0"/>
    <s v=""/>
    <x v="1"/>
  </r>
  <r>
    <n v="990"/>
    <s v="Charles G. Koch Charitable Foundation_Scripps College201711850"/>
    <x v="0"/>
    <s v="Scripps College"/>
    <x v="1845"/>
    <n v="11850"/>
    <x v="29"/>
    <x v="2"/>
    <m/>
    <n v="817"/>
    <x v="0"/>
    <x v="1"/>
    <x v="0"/>
    <s v=""/>
    <x v="1"/>
  </r>
  <r>
    <n v="990"/>
    <s v="Charles G. Koch Charitable Foundation_Public Utility Research Center201745400"/>
    <x v="0"/>
    <s v="Public Utility Research Center"/>
    <x v="1846"/>
    <n v="45400"/>
    <x v="29"/>
    <x v="2"/>
    <m/>
    <n v="818"/>
    <x v="0"/>
    <x v="0"/>
    <x v="0"/>
    <s v=""/>
    <x v="1"/>
  </r>
  <r>
    <n v="990"/>
    <s v="Charles G. Koch Charitable Foundation_Urban20173150"/>
    <x v="0"/>
    <s v="Urban"/>
    <x v="1847"/>
    <n v="3150"/>
    <x v="29"/>
    <x v="2"/>
    <s v="Individual/Scholarship(?)"/>
    <n v="819"/>
    <x v="1"/>
    <x v="0"/>
    <x v="0"/>
    <s v=""/>
    <x v="1"/>
  </r>
  <r>
    <n v="990"/>
    <s v="Charles G. Koch Charitable Foundation_Trustees of Columbia University201729850"/>
    <x v="0"/>
    <s v="Trustees of Columbia University"/>
    <x v="729"/>
    <n v="29850"/>
    <x v="29"/>
    <x v="2"/>
    <m/>
    <n v="820"/>
    <x v="0"/>
    <x v="1"/>
    <x v="0"/>
    <s v=""/>
    <x v="1"/>
  </r>
  <r>
    <n v="990"/>
    <s v="Charles G. Koch Charitable Foundation_University of Maryland201720000"/>
    <x v="0"/>
    <s v="University of Maryland"/>
    <x v="368"/>
    <n v="20000"/>
    <x v="29"/>
    <x v="2"/>
    <m/>
    <n v="821"/>
    <x v="0"/>
    <x v="1"/>
    <x v="0"/>
    <s v=""/>
    <x v="1"/>
  </r>
  <r>
    <n v="990"/>
    <s v="Charles G. Koch Charitable Foundation_ANU Foundation USA201760000"/>
    <x v="0"/>
    <s v="ANU Foundation USA"/>
    <x v="1848"/>
    <n v="60000"/>
    <x v="29"/>
    <x v="2"/>
    <m/>
    <n v="822"/>
    <x v="0"/>
    <x v="1"/>
    <x v="0"/>
    <s v=""/>
    <x v="1"/>
  </r>
  <r>
    <n v="990"/>
    <s v="Charles G. Koch Charitable Foundation_Montana State University - Bozeman20171070232"/>
    <x v="0"/>
    <s v="Montana State University - Bozeman"/>
    <x v="159"/>
    <n v="1070232"/>
    <x v="29"/>
    <x v="2"/>
    <m/>
    <n v="823"/>
    <x v="0"/>
    <x v="1"/>
    <x v="0"/>
    <s v=""/>
    <x v="1"/>
  </r>
  <r>
    <n v="990"/>
    <s v="Charles G. Koch Charitable Foundation_Tel Foundation2017328000"/>
    <x v="0"/>
    <s v="Tel Foundation"/>
    <x v="1849"/>
    <n v="328000"/>
    <x v="29"/>
    <x v="2"/>
    <m/>
    <n v="824"/>
    <x v="0"/>
    <x v="0"/>
    <x v="0"/>
    <s v=""/>
    <x v="1"/>
  </r>
  <r>
    <n v="990"/>
    <s v="Charles G. Koch Charitable Foundation_Ohio Christian University20175000"/>
    <x v="0"/>
    <s v="Ohio Christian University"/>
    <x v="751"/>
    <n v="5000"/>
    <x v="29"/>
    <x v="2"/>
    <m/>
    <n v="825"/>
    <x v="0"/>
    <x v="1"/>
    <x v="0"/>
    <s v=""/>
    <x v="1"/>
  </r>
  <r>
    <n v="990"/>
    <s v="Charles G. Koch Charitable Foundation_Shannon20173825"/>
    <x v="0"/>
    <s v="Shannon"/>
    <x v="1850"/>
    <n v="3825"/>
    <x v="29"/>
    <x v="2"/>
    <s v="Individual/Scholarship(?)"/>
    <n v="826"/>
    <x v="1"/>
    <x v="0"/>
    <x v="0"/>
    <s v=""/>
    <x v="1"/>
  </r>
  <r>
    <n v="990"/>
    <s v="Charles G. Koch Charitable Foundation_Syracuse University2017360500"/>
    <x v="0"/>
    <s v="Syracuse University"/>
    <x v="496"/>
    <n v="360500"/>
    <x v="29"/>
    <x v="2"/>
    <m/>
    <n v="827"/>
    <x v="0"/>
    <x v="1"/>
    <x v="0"/>
    <s v=""/>
    <x v="1"/>
  </r>
  <r>
    <n v="990"/>
    <s v="Charles G. Koch Charitable Foundation_mikeroweWORKS Foundation2017225000"/>
    <x v="0"/>
    <s v="mikeroweWORKS Foundation"/>
    <x v="481"/>
    <n v="225000"/>
    <x v="29"/>
    <x v="2"/>
    <m/>
    <n v="828"/>
    <x v="0"/>
    <x v="0"/>
    <x v="0"/>
    <s v=""/>
    <x v="1"/>
  </r>
  <r>
    <n v="990"/>
    <s v="Charles G. Koch Charitable Foundation_Fidelity Charitable20172030470"/>
    <x v="0"/>
    <s v="Fidelity Charitable"/>
    <x v="1136"/>
    <n v="2030470"/>
    <x v="29"/>
    <x v="2"/>
    <m/>
    <n v="829"/>
    <x v="0"/>
    <x v="0"/>
    <x v="0"/>
    <s v=""/>
    <x v="1"/>
  </r>
  <r>
    <n v="990"/>
    <s v="Charles G. Koch Charitable Foundation_Motte20173150"/>
    <x v="0"/>
    <s v="Motte"/>
    <x v="1851"/>
    <n v="3150"/>
    <x v="29"/>
    <x v="2"/>
    <s v="Individual/Scholarship(?)"/>
    <n v="830"/>
    <x v="1"/>
    <x v="0"/>
    <x v="0"/>
    <s v=""/>
    <x v="1"/>
  </r>
  <r>
    <n v="990"/>
    <s v="Charles G. Koch Charitable Foundation_Hale20174725"/>
    <x v="0"/>
    <s v="Hale"/>
    <x v="1852"/>
    <n v="4725"/>
    <x v="29"/>
    <x v="2"/>
    <s v="Individual/Scholarship(?)"/>
    <n v="831"/>
    <x v="1"/>
    <x v="0"/>
    <x v="0"/>
    <s v=""/>
    <x v="1"/>
  </r>
  <r>
    <n v="990"/>
    <s v="Charles G. Koch Charitable Foundation_Shelton20173825"/>
    <x v="0"/>
    <s v="Shelton"/>
    <x v="1853"/>
    <n v="3825"/>
    <x v="29"/>
    <x v="2"/>
    <s v="Individual/Scholarship(?)"/>
    <n v="832"/>
    <x v="1"/>
    <x v="0"/>
    <x v="0"/>
    <s v=""/>
    <x v="1"/>
  </r>
  <r>
    <n v="990"/>
    <s v="Charles G. Koch Charitable Foundation_University of Tulsa201730000"/>
    <x v="0"/>
    <s v="University of Tulsa"/>
    <x v="372"/>
    <n v="30000"/>
    <x v="29"/>
    <x v="2"/>
    <m/>
    <n v="833"/>
    <x v="0"/>
    <x v="1"/>
    <x v="0"/>
    <s v=""/>
    <x v="1"/>
  </r>
  <r>
    <n v="990"/>
    <s v="Charles G. Koch Charitable Foundation_Standardswork201799000"/>
    <x v="0"/>
    <s v="Standardswork"/>
    <x v="1854"/>
    <n v="99000"/>
    <x v="29"/>
    <x v="2"/>
    <m/>
    <n v="834"/>
    <x v="0"/>
    <x v="0"/>
    <x v="0"/>
    <s v=""/>
    <x v="1"/>
  </r>
  <r>
    <n v="990"/>
    <s v="Charles G. Koch Charitable Foundation_Swope20173150"/>
    <x v="0"/>
    <s v="Swope"/>
    <x v="1855"/>
    <n v="3150"/>
    <x v="29"/>
    <x v="2"/>
    <s v="Individual/Scholarship(?)"/>
    <n v="835"/>
    <x v="1"/>
    <x v="0"/>
    <x v="0"/>
    <s v=""/>
    <x v="1"/>
  </r>
  <r>
    <n v="990"/>
    <s v="Charles G. Koch Charitable Foundation_Irvine20173150"/>
    <x v="0"/>
    <s v="Irvine"/>
    <x v="1856"/>
    <n v="3150"/>
    <x v="29"/>
    <x v="2"/>
    <s v="Individual/Scholarship(?)"/>
    <n v="836"/>
    <x v="1"/>
    <x v="0"/>
    <x v="0"/>
    <s v=""/>
    <x v="1"/>
  </r>
  <r>
    <n v="990"/>
    <s v="Charles G. Koch Charitable Foundation_Barry20173825"/>
    <x v="0"/>
    <s v="Barry"/>
    <x v="1857"/>
    <n v="3825"/>
    <x v="29"/>
    <x v="2"/>
    <s v="Individual/Scholarship(?)"/>
    <n v="837"/>
    <x v="1"/>
    <x v="0"/>
    <x v="0"/>
    <s v=""/>
    <x v="1"/>
  </r>
  <r>
    <n v="990"/>
    <s v="Charles G. Koch Charitable Foundation_Finl20173600"/>
    <x v="0"/>
    <s v="Finl"/>
    <x v="1858"/>
    <n v="3600"/>
    <x v="29"/>
    <x v="2"/>
    <s v="Individual/Scholarship(?)"/>
    <n v="838"/>
    <x v="1"/>
    <x v="0"/>
    <x v="0"/>
    <s v=""/>
    <x v="1"/>
  </r>
  <r>
    <n v="990"/>
    <s v="Charles G. Koch Charitable Foundation_Hatley20173600"/>
    <x v="0"/>
    <s v="Hatley"/>
    <x v="1027"/>
    <n v="3600"/>
    <x v="29"/>
    <x v="2"/>
    <s v="Individual/Scholarship(?)"/>
    <n v="839"/>
    <x v="1"/>
    <x v="0"/>
    <x v="0"/>
    <s v=""/>
    <x v="1"/>
  </r>
  <r>
    <n v="990"/>
    <s v="Charles G. Koch Charitable Foundation_A Better Chance201750000"/>
    <x v="0"/>
    <s v="A Better Chance"/>
    <x v="1859"/>
    <n v="50000"/>
    <x v="29"/>
    <x v="2"/>
    <m/>
    <n v="840"/>
    <x v="0"/>
    <x v="0"/>
    <x v="1"/>
    <s v=""/>
    <x v="1"/>
  </r>
  <r>
    <n v="990"/>
    <s v="Charles G. Koch Charitable Foundation_Suarez20175229"/>
    <x v="0"/>
    <s v="Suarez"/>
    <x v="1860"/>
    <n v="5229"/>
    <x v="29"/>
    <x v="2"/>
    <s v="Individual/Scholarship(?)"/>
    <n v="841"/>
    <x v="1"/>
    <x v="0"/>
    <x v="0"/>
    <s v=""/>
    <x v="1"/>
  </r>
  <r>
    <n v="990"/>
    <s v="Charles G. Koch Charitable Foundation_Berten20173825"/>
    <x v="0"/>
    <s v="Berten"/>
    <x v="1861"/>
    <n v="3825"/>
    <x v="29"/>
    <x v="2"/>
    <s v="Individual/Scholarship(?)"/>
    <n v="842"/>
    <x v="1"/>
    <x v="0"/>
    <x v="0"/>
    <s v=""/>
    <x v="1"/>
  </r>
  <r>
    <n v="990"/>
    <s v="Charles G. Koch Charitable Foundation_Freedom Foundation of Minnesota201747000"/>
    <x v="0"/>
    <s v="Freedom Foundation of Minnesota"/>
    <x v="1862"/>
    <n v="47000"/>
    <x v="29"/>
    <x v="2"/>
    <m/>
    <n v="843"/>
    <x v="0"/>
    <x v="0"/>
    <x v="0"/>
    <s v="https://www.desmogblog.com/freedom-foundation-minnesota"/>
    <x v="0"/>
  </r>
  <r>
    <n v="990"/>
    <s v="Charles G. Koch Charitable Foundation_Lee University201714000"/>
    <x v="0"/>
    <s v="Lee University"/>
    <x v="403"/>
    <n v="14000"/>
    <x v="29"/>
    <x v="2"/>
    <m/>
    <n v="844"/>
    <x v="0"/>
    <x v="1"/>
    <x v="0"/>
    <s v=""/>
    <x v="1"/>
  </r>
  <r>
    <n v="990"/>
    <s v="Charles G. Koch Charitable Foundation_Americans for Oxford2017278000"/>
    <x v="0"/>
    <s v="Americans for Oxford"/>
    <x v="1440"/>
    <n v="278000"/>
    <x v="29"/>
    <x v="2"/>
    <m/>
    <n v="845"/>
    <x v="0"/>
    <x v="1"/>
    <x v="0"/>
    <s v=""/>
    <x v="1"/>
  </r>
  <r>
    <n v="990"/>
    <s v="Charles G. Koch Charitable Foundation_University of California Regents20175000"/>
    <x v="0"/>
    <s v="University of California Regents"/>
    <x v="234"/>
    <n v="5000"/>
    <x v="29"/>
    <x v="2"/>
    <m/>
    <n v="846"/>
    <x v="0"/>
    <x v="1"/>
    <x v="0"/>
    <s v=""/>
    <x v="1"/>
  </r>
  <r>
    <n v="990"/>
    <s v="Charles G. Koch Charitable Foundation_Ladeji20175355"/>
    <x v="0"/>
    <s v="Ladeji"/>
    <x v="1863"/>
    <n v="5355"/>
    <x v="29"/>
    <x v="2"/>
    <s v="Individual/Scholarship(?)"/>
    <n v="847"/>
    <x v="1"/>
    <x v="0"/>
    <x v="0"/>
    <s v=""/>
    <x v="1"/>
  </r>
  <r>
    <n v="990"/>
    <s v="Charles G. Koch Charitable Foundation_Yao20172646"/>
    <x v="0"/>
    <s v="Yao"/>
    <x v="1864"/>
    <n v="2646"/>
    <x v="29"/>
    <x v="2"/>
    <s v="Individual/Scholarship(?)"/>
    <n v="848"/>
    <x v="1"/>
    <x v="0"/>
    <x v="0"/>
    <s v=""/>
    <x v="1"/>
  </r>
  <r>
    <n v="990"/>
    <s v="Charles G. Koch Charitable Foundation_Clarke20173488"/>
    <x v="0"/>
    <s v="Clarke"/>
    <x v="1865"/>
    <n v="3488"/>
    <x v="29"/>
    <x v="2"/>
    <s v="Individual/Scholarship(?)"/>
    <n v="849"/>
    <x v="1"/>
    <x v="0"/>
    <x v="0"/>
    <s v=""/>
    <x v="1"/>
  </r>
  <r>
    <n v="990"/>
    <s v="Charles G. Koch Charitable Foundation_University of Cincinnati20175000"/>
    <x v="0"/>
    <s v="University of Cincinnati"/>
    <x v="1866"/>
    <n v="5000"/>
    <x v="29"/>
    <x v="2"/>
    <m/>
    <n v="850"/>
    <x v="0"/>
    <x v="1"/>
    <x v="0"/>
    <s v=""/>
    <x v="1"/>
  </r>
  <r>
    <n v="990"/>
    <s v="Charles G. Koch Charitable Foundation_Ryan20172700"/>
    <x v="0"/>
    <s v="Ryan"/>
    <x v="1096"/>
    <n v="2700"/>
    <x v="29"/>
    <x v="2"/>
    <s v="Individual/Scholarship(?)"/>
    <n v="851"/>
    <x v="1"/>
    <x v="0"/>
    <x v="0"/>
    <s v=""/>
    <x v="1"/>
  </r>
  <r>
    <n v="990"/>
    <s v="Charles G. Koch Charitable Foundation_Donors Trust20177562"/>
    <x v="0"/>
    <s v="Donors Trust"/>
    <x v="264"/>
    <n v="7562"/>
    <x v="29"/>
    <x v="2"/>
    <m/>
    <n v="852"/>
    <x v="0"/>
    <x v="0"/>
    <x v="0"/>
    <s v="https://www.desmogblog.com/who-donors-trust"/>
    <x v="0"/>
  </r>
  <r>
    <n v="990"/>
    <s v="Charles G. Koch Charitable Foundation_Jacques20175355"/>
    <x v="0"/>
    <s v="Jacques"/>
    <x v="1867"/>
    <n v="5355"/>
    <x v="29"/>
    <x v="2"/>
    <s v="Individual/Scholarship(?)"/>
    <n v="853"/>
    <x v="1"/>
    <x v="0"/>
    <x v="0"/>
    <s v=""/>
    <x v="1"/>
  </r>
  <r>
    <n v="990"/>
    <s v="Charles G. Koch Charitable Foundation_Center for the Study of the Presidency &amp; Congress2017100000"/>
    <x v="0"/>
    <s v="Center for the Study of the Presidency &amp; Congress"/>
    <x v="1265"/>
    <n v="100000"/>
    <x v="29"/>
    <x v="2"/>
    <m/>
    <n v="854"/>
    <x v="0"/>
    <x v="0"/>
    <x v="0"/>
    <s v=""/>
    <x v="1"/>
  </r>
  <r>
    <n v="990"/>
    <s v="Charles G. Koch Charitable Foundation_The Corporation of Mercer University201728000"/>
    <x v="0"/>
    <s v="The Corporation of Mercer University"/>
    <x v="1254"/>
    <n v="28000"/>
    <x v="29"/>
    <x v="2"/>
    <m/>
    <n v="855"/>
    <x v="0"/>
    <x v="1"/>
    <x v="0"/>
    <s v=""/>
    <x v="1"/>
  </r>
  <r>
    <n v="990"/>
    <s v="Charles G. Koch Charitable Foundation_Spragens20175229"/>
    <x v="0"/>
    <s v="Spragens"/>
    <x v="1868"/>
    <n v="5229"/>
    <x v="29"/>
    <x v="2"/>
    <s v="Individual/Scholarship(?)"/>
    <n v="856"/>
    <x v="1"/>
    <x v="0"/>
    <x v="0"/>
    <s v=""/>
    <x v="1"/>
  </r>
  <r>
    <n v="990"/>
    <s v="Charles G. Koch Charitable Foundation_Morrissette20175418"/>
    <x v="0"/>
    <s v="Morrissette"/>
    <x v="1869"/>
    <n v="5418"/>
    <x v="29"/>
    <x v="2"/>
    <s v="Individual/Scholarship(?)"/>
    <n v="857"/>
    <x v="1"/>
    <x v="0"/>
    <x v="0"/>
    <s v=""/>
    <x v="1"/>
  </r>
  <r>
    <n v="990"/>
    <s v="Charles G. Koch Charitable Foundation_Minich20173600"/>
    <x v="0"/>
    <s v="Minich"/>
    <x v="1870"/>
    <n v="3600"/>
    <x v="29"/>
    <x v="2"/>
    <s v="Individual/Scholarship(?)"/>
    <n v="858"/>
    <x v="1"/>
    <x v="0"/>
    <x v="0"/>
    <s v=""/>
    <x v="1"/>
  </r>
  <r>
    <n v="990"/>
    <s v="Charles G. Koch Charitable Foundation_Taxpayers for Common Sense2017165000"/>
    <x v="0"/>
    <s v="Taxpayers for Common Sense"/>
    <x v="1871"/>
    <n v="165000"/>
    <x v="29"/>
    <x v="2"/>
    <m/>
    <n v="859"/>
    <x v="0"/>
    <x v="0"/>
    <x v="0"/>
    <s v="https://www.sourcewatch.org/index.php/Taxpayers_for_Common_Sense"/>
    <x v="2"/>
  </r>
  <r>
    <n v="990"/>
    <s v="Charles G. Koch Charitable Foundation_Haji20173825"/>
    <x v="0"/>
    <s v="Haji"/>
    <x v="1872"/>
    <n v="3825"/>
    <x v="29"/>
    <x v="2"/>
    <s v="Individual/Scholarship(?)"/>
    <n v="860"/>
    <x v="1"/>
    <x v="0"/>
    <x v="0"/>
    <s v=""/>
    <x v="1"/>
  </r>
  <r>
    <n v="990"/>
    <s v="Charles G. Koch Charitable Foundation_McGary20171800"/>
    <x v="0"/>
    <s v="McGary"/>
    <x v="1631"/>
    <n v="1800"/>
    <x v="29"/>
    <x v="2"/>
    <s v="Individual/Scholarship(?)"/>
    <n v="861"/>
    <x v="1"/>
    <x v="0"/>
    <x v="0"/>
    <s v=""/>
    <x v="1"/>
  </r>
  <r>
    <n v="990"/>
    <s v="Charles G. Koch Charitable Foundation_Lavoie20175229"/>
    <x v="0"/>
    <s v="Lavoie"/>
    <x v="1873"/>
    <n v="5229"/>
    <x v="29"/>
    <x v="2"/>
    <s v="Individual/Scholarship(?)"/>
    <n v="862"/>
    <x v="1"/>
    <x v="0"/>
    <x v="0"/>
    <s v=""/>
    <x v="1"/>
  </r>
  <r>
    <n v="990"/>
    <s v="Charles G. Koch Charitable Foundation_Mena20173825"/>
    <x v="0"/>
    <s v="Mena"/>
    <x v="1874"/>
    <n v="3825"/>
    <x v="29"/>
    <x v="2"/>
    <s v="Individual/Scholarship(?)"/>
    <n v="863"/>
    <x v="1"/>
    <x v="0"/>
    <x v="0"/>
    <s v=""/>
    <x v="1"/>
  </r>
  <r>
    <n v="990"/>
    <s v="Charles G. Koch Charitable Foundation_Felton20173150"/>
    <x v="0"/>
    <s v="Felton"/>
    <x v="1875"/>
    <n v="3150"/>
    <x v="29"/>
    <x v="2"/>
    <s v="Individual/Scholarship(?)"/>
    <n v="864"/>
    <x v="1"/>
    <x v="0"/>
    <x v="0"/>
    <s v=""/>
    <x v="1"/>
  </r>
  <r>
    <n v="990"/>
    <s v="Charles G. Koch Charitable Foundation_Lozano20173150"/>
    <x v="0"/>
    <s v="Lozano"/>
    <x v="1387"/>
    <n v="3150"/>
    <x v="29"/>
    <x v="2"/>
    <s v="Individual/Scholarship(?)"/>
    <n v="865"/>
    <x v="1"/>
    <x v="0"/>
    <x v="0"/>
    <s v=""/>
    <x v="1"/>
  </r>
  <r>
    <n v="990"/>
    <s v="Charles G. Koch Charitable Foundation_Tierney20173150"/>
    <x v="0"/>
    <s v="Tierney"/>
    <x v="1090"/>
    <n v="3150"/>
    <x v="29"/>
    <x v="2"/>
    <s v="Individual/Scholarship(?)"/>
    <n v="866"/>
    <x v="1"/>
    <x v="0"/>
    <x v="0"/>
    <s v=""/>
    <x v="1"/>
  </r>
  <r>
    <n v="990"/>
    <s v="Charles G. Koch Charitable Foundation_Emporia State University Foundation201721000"/>
    <x v="0"/>
    <s v="Emporia State University Foundation"/>
    <x v="532"/>
    <n v="21000"/>
    <x v="29"/>
    <x v="2"/>
    <m/>
    <n v="867"/>
    <x v="0"/>
    <x v="1"/>
    <x v="0"/>
    <s v=""/>
    <x v="1"/>
  </r>
  <r>
    <n v="990"/>
    <s v="Charles G. Koch Charitable Foundation_Hebert20176111"/>
    <x v="0"/>
    <s v="Hebert"/>
    <x v="1876"/>
    <n v="6111"/>
    <x v="29"/>
    <x v="2"/>
    <s v="Individual/Scholarship(?)"/>
    <n v="868"/>
    <x v="1"/>
    <x v="0"/>
    <x v="0"/>
    <s v=""/>
    <x v="1"/>
  </r>
  <r>
    <n v="990"/>
    <s v="Charles G. Koch Charitable Foundation_Dennis20173825"/>
    <x v="0"/>
    <s v="Dennis"/>
    <x v="1877"/>
    <n v="3825"/>
    <x v="29"/>
    <x v="2"/>
    <s v="Individual/Scholarship(?)"/>
    <n v="869"/>
    <x v="1"/>
    <x v="0"/>
    <x v="0"/>
    <s v=""/>
    <x v="1"/>
  </r>
  <r>
    <n v="990"/>
    <s v="Charles G. Koch Charitable Foundation_Miceli20173600"/>
    <x v="0"/>
    <s v="Miceli"/>
    <x v="1878"/>
    <n v="3600"/>
    <x v="29"/>
    <x v="2"/>
    <s v="Individual/Scholarship(?)"/>
    <n v="870"/>
    <x v="1"/>
    <x v="0"/>
    <x v="0"/>
    <s v=""/>
    <x v="1"/>
  </r>
  <r>
    <n v="990"/>
    <s v="Charles G. Koch Charitable Foundation_King's College London201710000"/>
    <x v="0"/>
    <s v="King's College London"/>
    <x v="547"/>
    <n v="10000"/>
    <x v="29"/>
    <x v="2"/>
    <m/>
    <n v="871"/>
    <x v="0"/>
    <x v="1"/>
    <x v="0"/>
    <s v=""/>
    <x v="1"/>
  </r>
  <r>
    <n v="990"/>
    <s v="Charles G. Koch Charitable Foundation_Mississippi State University Foundation2017188000"/>
    <x v="0"/>
    <s v="Mississippi State University Foundation"/>
    <x v="408"/>
    <n v="188000"/>
    <x v="29"/>
    <x v="2"/>
    <m/>
    <n v="872"/>
    <x v="0"/>
    <x v="1"/>
    <x v="0"/>
    <s v=""/>
    <x v="1"/>
  </r>
  <r>
    <n v="990"/>
    <s v="Charles G. Koch Charitable Foundation_Rogers20175229"/>
    <x v="0"/>
    <s v="Rogers"/>
    <x v="1392"/>
    <n v="5229"/>
    <x v="29"/>
    <x v="2"/>
    <s v="Individual/Scholarship(?)"/>
    <n v="873"/>
    <x v="1"/>
    <x v="0"/>
    <x v="0"/>
    <s v=""/>
    <x v="1"/>
  </r>
  <r>
    <n v="990"/>
    <s v="Charles G. Koch Charitable Foundation_CO2 Coalition201723283"/>
    <x v="0"/>
    <s v="CO2 Coalition"/>
    <x v="1422"/>
    <n v="23283"/>
    <x v="29"/>
    <x v="2"/>
    <m/>
    <n v="874"/>
    <x v="0"/>
    <x v="0"/>
    <x v="0"/>
    <s v="https://www.desmogblog.com/co2-coalition"/>
    <x v="0"/>
  </r>
  <r>
    <n v="990"/>
    <s v="Charles G. Koch Charitable Foundation_Prushan20173825"/>
    <x v="0"/>
    <s v="Prushan"/>
    <x v="1879"/>
    <n v="3825"/>
    <x v="29"/>
    <x v="2"/>
    <s v="Individual/Scholarship(?)"/>
    <n v="875"/>
    <x v="1"/>
    <x v="0"/>
    <x v="0"/>
    <s v=""/>
    <x v="1"/>
  </r>
  <r>
    <n v="990"/>
    <s v="Charles G. Koch Charitable Foundation_College of Charleston Foundation2017100510"/>
    <x v="0"/>
    <s v="College of Charleston Foundation"/>
    <x v="169"/>
    <n v="100510"/>
    <x v="29"/>
    <x v="2"/>
    <m/>
    <n v="876"/>
    <x v="0"/>
    <x v="1"/>
    <x v="0"/>
    <s v=""/>
    <x v="1"/>
  </r>
  <r>
    <n v="990"/>
    <s v="Charles G. Koch Charitable Foundation_Waynesburg University201721000"/>
    <x v="0"/>
    <s v="Waynesburg University"/>
    <x v="776"/>
    <n v="21000"/>
    <x v="29"/>
    <x v="2"/>
    <m/>
    <n v="877"/>
    <x v="0"/>
    <x v="1"/>
    <x v="0"/>
    <s v=""/>
    <x v="1"/>
  </r>
  <r>
    <n v="990"/>
    <s v="Charles G. Koch Charitable Foundation_The Regents of the University of California - Santa Cruz2017161000"/>
    <x v="0"/>
    <s v="The Regents of the University of California - Santa Cruz"/>
    <x v="234"/>
    <n v="161000"/>
    <x v="29"/>
    <x v="2"/>
    <m/>
    <n v="878"/>
    <x v="0"/>
    <x v="1"/>
    <x v="0"/>
    <s v=""/>
    <x v="1"/>
  </r>
  <r>
    <n v="990"/>
    <s v="Charles G. Koch Charitable Foundation_American Public Square201720000"/>
    <x v="0"/>
    <s v="American Public Square"/>
    <x v="1880"/>
    <n v="20000"/>
    <x v="29"/>
    <x v="2"/>
    <m/>
    <n v="879"/>
    <x v="0"/>
    <x v="0"/>
    <x v="0"/>
    <s v=""/>
    <x v="1"/>
  </r>
  <r>
    <n v="990"/>
    <s v="Charles G. Koch Charitable Foundation_Briskey20174725"/>
    <x v="0"/>
    <s v="Briskey"/>
    <x v="1881"/>
    <n v="4725"/>
    <x v="29"/>
    <x v="2"/>
    <s v="Individual/Scholarship(?)"/>
    <n v="880"/>
    <x v="1"/>
    <x v="0"/>
    <x v="0"/>
    <s v=""/>
    <x v="1"/>
  </r>
  <r>
    <n v="990"/>
    <s v="Charles G. Koch Charitable Foundation_Florida Atlantic University Foundation201715000"/>
    <x v="0"/>
    <s v="Florida Atlantic University Foundation"/>
    <x v="464"/>
    <n v="15000"/>
    <x v="29"/>
    <x v="2"/>
    <m/>
    <n v="881"/>
    <x v="0"/>
    <x v="1"/>
    <x v="0"/>
    <s v=""/>
    <x v="1"/>
  </r>
  <r>
    <n v="990"/>
    <s v="Charles G. Koch Charitable Foundation_Creighton University2017198063"/>
    <x v="0"/>
    <s v="Creighton University"/>
    <x v="528"/>
    <n v="198063"/>
    <x v="29"/>
    <x v="2"/>
    <m/>
    <n v="882"/>
    <x v="0"/>
    <x v="1"/>
    <x v="0"/>
    <s v=""/>
    <x v="1"/>
  </r>
  <r>
    <n v="990"/>
    <s v="Charles G. Koch Charitable Foundation_Adomako20173825"/>
    <x v="0"/>
    <s v="Adomako"/>
    <x v="1882"/>
    <n v="3825"/>
    <x v="29"/>
    <x v="2"/>
    <s v="Individual/Scholarship(?)"/>
    <n v="883"/>
    <x v="1"/>
    <x v="0"/>
    <x v="0"/>
    <s v=""/>
    <x v="1"/>
  </r>
  <r>
    <n v="990"/>
    <s v="Charles G. Koch Charitable Foundation_Mercury Radio Arts201741906"/>
    <x v="0"/>
    <s v="Mercury Radio Arts"/>
    <x v="1883"/>
    <n v="41906"/>
    <x v="29"/>
    <x v="2"/>
    <m/>
    <n v="884"/>
    <x v="0"/>
    <x v="0"/>
    <x v="0"/>
    <s v=""/>
    <x v="1"/>
  </r>
  <r>
    <n v="990"/>
    <s v="Charles G. Koch Charitable Foundation_Arizona State University Foundation2017312400"/>
    <x v="0"/>
    <s v="Arizona State University Foundation"/>
    <x v="514"/>
    <n v="312400"/>
    <x v="29"/>
    <x v="2"/>
    <m/>
    <n v="885"/>
    <x v="0"/>
    <x v="1"/>
    <x v="0"/>
    <s v=""/>
    <x v="1"/>
  </r>
  <r>
    <n v="990"/>
    <s v="Charles G. Koch Charitable Foundation_Skillsusa Foundation201725000"/>
    <x v="0"/>
    <s v="Skillsusa Foundation"/>
    <x v="1331"/>
    <n v="25000"/>
    <x v="29"/>
    <x v="2"/>
    <m/>
    <n v="886"/>
    <x v="0"/>
    <x v="0"/>
    <x v="0"/>
    <s v=""/>
    <x v="1"/>
  </r>
  <r>
    <n v="990"/>
    <s v="Charles G. Koch Charitable Foundation_Behr20173150"/>
    <x v="0"/>
    <s v="Behr"/>
    <x v="1763"/>
    <n v="3150"/>
    <x v="29"/>
    <x v="2"/>
    <s v="Individual/Scholarship(?)"/>
    <n v="887"/>
    <x v="1"/>
    <x v="0"/>
    <x v="0"/>
    <s v=""/>
    <x v="1"/>
  </r>
  <r>
    <n v="990"/>
    <s v="Charles G. Koch Charitable Foundation_University of Nebraska - Omaha201721700"/>
    <x v="0"/>
    <s v="University of Nebraska - Omaha"/>
    <x v="203"/>
    <n v="21700"/>
    <x v="29"/>
    <x v="2"/>
    <m/>
    <n v="888"/>
    <x v="0"/>
    <x v="1"/>
    <x v="0"/>
    <s v=""/>
    <x v="1"/>
  </r>
  <r>
    <n v="990"/>
    <s v="Charles G. Koch Charitable Foundation_Clemson University201750000"/>
    <x v="0"/>
    <s v="Clemson University"/>
    <x v="98"/>
    <n v="50000"/>
    <x v="29"/>
    <x v="2"/>
    <m/>
    <n v="889"/>
    <x v="0"/>
    <x v="1"/>
    <x v="0"/>
    <s v=""/>
    <x v="1"/>
  </r>
  <r>
    <n v="990"/>
    <s v="Charles G. Koch Charitable Foundation_Liu20172646"/>
    <x v="0"/>
    <s v="Liu"/>
    <x v="1884"/>
    <n v="2646"/>
    <x v="29"/>
    <x v="2"/>
    <s v="Individual/Scholarship(?)"/>
    <n v="890"/>
    <x v="1"/>
    <x v="0"/>
    <x v="0"/>
    <s v=""/>
    <x v="1"/>
  </r>
  <r>
    <n v="990"/>
    <s v="Charles G. Koch Charitable Foundation_Media Coalition Foundation201760000"/>
    <x v="0"/>
    <s v="Media Coalition Foundation"/>
    <x v="1885"/>
    <n v="60000"/>
    <x v="29"/>
    <x v="2"/>
    <m/>
    <n v="891"/>
    <x v="0"/>
    <x v="0"/>
    <x v="0"/>
    <s v=""/>
    <x v="1"/>
  </r>
  <r>
    <n v="990"/>
    <s v="Charles G. Koch Charitable Foundation_Ruschmeyer20173825"/>
    <x v="0"/>
    <s v="Ruschmeyer"/>
    <x v="1886"/>
    <n v="3825"/>
    <x v="29"/>
    <x v="2"/>
    <s v="Individual/Scholarship(?)"/>
    <n v="892"/>
    <x v="1"/>
    <x v="0"/>
    <x v="0"/>
    <s v=""/>
    <x v="1"/>
  </r>
  <r>
    <n v="990"/>
    <s v="Charles G. Koch Charitable Foundation_Kiely20173600"/>
    <x v="0"/>
    <s v="Kiely"/>
    <x v="1887"/>
    <n v="3600"/>
    <x v="29"/>
    <x v="2"/>
    <s v="Individual/Scholarship(?)"/>
    <n v="893"/>
    <x v="1"/>
    <x v="0"/>
    <x v="0"/>
    <s v=""/>
    <x v="1"/>
  </r>
  <r>
    <n v="990"/>
    <s v="Charles G. Koch Charitable Foundation_Skinner20173150"/>
    <x v="0"/>
    <s v="Skinner"/>
    <x v="1888"/>
    <n v="3150"/>
    <x v="29"/>
    <x v="2"/>
    <s v="Individual/Scholarship(?)"/>
    <n v="894"/>
    <x v="1"/>
    <x v="0"/>
    <x v="0"/>
    <s v=""/>
    <x v="1"/>
  </r>
  <r>
    <n v="990"/>
    <s v="Charles G. Koch Charitable Foundation_Haney20173150"/>
    <x v="0"/>
    <s v="Haney"/>
    <x v="1414"/>
    <n v="3150"/>
    <x v="29"/>
    <x v="2"/>
    <s v="Individual/Scholarship(?)"/>
    <n v="895"/>
    <x v="1"/>
    <x v="0"/>
    <x v="0"/>
    <s v=""/>
    <x v="1"/>
  </r>
  <r>
    <n v="990"/>
    <s v="Charles G. Koch Charitable Foundation_Allsides201727150"/>
    <x v="0"/>
    <s v="Allsides"/>
    <x v="1889"/>
    <n v="27150"/>
    <x v="29"/>
    <x v="2"/>
    <s v="Individual/Scholarship(?)"/>
    <n v="896"/>
    <x v="1"/>
    <x v="0"/>
    <x v="0"/>
    <s v=""/>
    <x v="1"/>
  </r>
  <r>
    <n v="990"/>
    <s v="Charles G. Koch Charitable Foundation_University of Liechtenstein20172500"/>
    <x v="0"/>
    <s v="University of Liechtenstein"/>
    <x v="1319"/>
    <n v="2500"/>
    <x v="29"/>
    <x v="2"/>
    <m/>
    <n v="897"/>
    <x v="0"/>
    <x v="1"/>
    <x v="0"/>
    <s v=""/>
    <x v="1"/>
  </r>
  <r>
    <n v="990"/>
    <s v="Charles G. Koch Charitable Foundation_University of New Orleans Foundation201730000"/>
    <x v="0"/>
    <s v="University of New Orleans Foundation"/>
    <x v="432"/>
    <n v="30000"/>
    <x v="29"/>
    <x v="2"/>
    <m/>
    <n v="898"/>
    <x v="0"/>
    <x v="1"/>
    <x v="0"/>
    <s v=""/>
    <x v="1"/>
  </r>
  <r>
    <n v="990"/>
    <s v="Charles G. Koch Charitable Foundation_Konicki20173150"/>
    <x v="0"/>
    <s v="Konicki"/>
    <x v="1890"/>
    <n v="3150"/>
    <x v="29"/>
    <x v="2"/>
    <s v="Individual/Scholarship(?)"/>
    <n v="899"/>
    <x v="1"/>
    <x v="0"/>
    <x v="0"/>
    <s v=""/>
    <x v="1"/>
  </r>
  <r>
    <n v="990"/>
    <s v="Charles G. Koch Charitable Foundation_Cedarville University201716200"/>
    <x v="0"/>
    <s v="Cedarville University"/>
    <x v="389"/>
    <n v="16200"/>
    <x v="29"/>
    <x v="2"/>
    <m/>
    <n v="900"/>
    <x v="0"/>
    <x v="1"/>
    <x v="0"/>
    <s v=""/>
    <x v="1"/>
  </r>
  <r>
    <n v="990"/>
    <s v="Charles G. Koch Charitable Foundation_Anoba20174064"/>
    <x v="0"/>
    <s v="Anoba"/>
    <x v="1891"/>
    <n v="4064"/>
    <x v="29"/>
    <x v="2"/>
    <s v="Individual/Scholarship(?)"/>
    <n v="901"/>
    <x v="1"/>
    <x v="0"/>
    <x v="0"/>
    <s v=""/>
    <x v="1"/>
  </r>
  <r>
    <n v="990"/>
    <s v="Charles G. Koch Charitable Foundation_Praxis Foundation201760000"/>
    <x v="0"/>
    <s v="Praxis Foundation"/>
    <x v="1283"/>
    <n v="60000"/>
    <x v="29"/>
    <x v="2"/>
    <m/>
    <n v="902"/>
    <x v="0"/>
    <x v="0"/>
    <x v="0"/>
    <s v=""/>
    <x v="1"/>
  </r>
  <r>
    <n v="990"/>
    <s v="Charles G. Koch Charitable Foundation_Laursen20173150"/>
    <x v="0"/>
    <s v="Laursen"/>
    <x v="1892"/>
    <n v="3150"/>
    <x v="29"/>
    <x v="2"/>
    <s v="Individual/Scholarship(?)"/>
    <n v="903"/>
    <x v="1"/>
    <x v="0"/>
    <x v="0"/>
    <s v=""/>
    <x v="1"/>
  </r>
  <r>
    <n v="990"/>
    <s v="Charles G. Koch Charitable Foundation_Lee20171350"/>
    <x v="0"/>
    <s v="Lee"/>
    <x v="1105"/>
    <n v="1350"/>
    <x v="29"/>
    <x v="2"/>
    <s v="Individual/Scholarship(?)"/>
    <n v="904"/>
    <x v="1"/>
    <x v="0"/>
    <x v="0"/>
    <s v=""/>
    <x v="1"/>
  </r>
  <r>
    <n v="990"/>
    <s v="Charles G. Koch Charitable Foundation_Mercadante20173600"/>
    <x v="0"/>
    <s v="Mercadante"/>
    <x v="1893"/>
    <n v="3600"/>
    <x v="29"/>
    <x v="2"/>
    <s v="Individual/Scholarship(?)"/>
    <n v="905"/>
    <x v="1"/>
    <x v="0"/>
    <x v="0"/>
    <s v=""/>
    <x v="1"/>
  </r>
  <r>
    <n v="990"/>
    <s v="Charles G. Koch Charitable Foundation_Reagan Thatcher Lecture Series Scholarship Fund201710000"/>
    <x v="0"/>
    <s v="Reagan Thatcher Lecture Series Scholarship Fund"/>
    <x v="1894"/>
    <n v="10000"/>
    <x v="29"/>
    <x v="2"/>
    <s v="&quot;Reagan Thatcher Lecture Series Scholarship Fund, I&quot;"/>
    <n v="906"/>
    <x v="0"/>
    <x v="1"/>
    <x v="0"/>
    <s v=""/>
    <x v="1"/>
  </r>
  <r>
    <n v="990"/>
    <s v="Charles G. Koch Charitable Foundation_Ohio State University Foundation2017830000"/>
    <x v="0"/>
    <s v="Ohio State University Foundation"/>
    <x v="413"/>
    <n v="830000"/>
    <x v="29"/>
    <x v="2"/>
    <m/>
    <n v="907"/>
    <x v="0"/>
    <x v="1"/>
    <x v="0"/>
    <s v=""/>
    <x v="1"/>
  </r>
  <r>
    <n v="990"/>
    <s v="Charles G. Koch Charitable Foundation_Connochie20173150"/>
    <x v="0"/>
    <s v="Connochie"/>
    <x v="1895"/>
    <n v="3150"/>
    <x v="29"/>
    <x v="2"/>
    <s v="Individual/Scholarship(?)"/>
    <n v="908"/>
    <x v="1"/>
    <x v="0"/>
    <x v="0"/>
    <s v=""/>
    <x v="1"/>
  </r>
  <r>
    <n v="990"/>
    <s v="Charles G. Koch Charitable Foundation_Ahmed20173251"/>
    <x v="0"/>
    <s v="Ahmed"/>
    <x v="1305"/>
    <n v="3251"/>
    <x v="29"/>
    <x v="2"/>
    <s v="Individual/Scholarship(?)"/>
    <n v="909"/>
    <x v="1"/>
    <x v="0"/>
    <x v="0"/>
    <s v=""/>
    <x v="1"/>
  </r>
  <r>
    <n v="990"/>
    <s v="Charles G. Koch Charitable Foundation_National Taxpayers Union Foundation201719846"/>
    <x v="0"/>
    <s v="National Taxpayers Union Foundation"/>
    <x v="183"/>
    <n v="19846"/>
    <x v="29"/>
    <x v="2"/>
    <m/>
    <n v="910"/>
    <x v="0"/>
    <x v="0"/>
    <x v="0"/>
    <s v="http://www.sourcewatch.org/index.php/National_Taxpayers_Union"/>
    <x v="2"/>
  </r>
  <r>
    <n v="990"/>
    <s v="Charles G. Koch Charitable Foundation_Ecclesia College201718160"/>
    <x v="0"/>
    <s v="Ecclesia College"/>
    <x v="1415"/>
    <n v="18160"/>
    <x v="29"/>
    <x v="2"/>
    <m/>
    <n v="911"/>
    <x v="0"/>
    <x v="1"/>
    <x v="0"/>
    <s v=""/>
    <x v="1"/>
  </r>
  <r>
    <n v="990"/>
    <s v="Charles G. Koch Charitable Foundation_University of Chicago2017884166"/>
    <x v="0"/>
    <s v="University of Chicago"/>
    <x v="576"/>
    <n v="884166"/>
    <x v="29"/>
    <x v="2"/>
    <m/>
    <n v="912"/>
    <x v="0"/>
    <x v="1"/>
    <x v="0"/>
    <s v=""/>
    <x v="1"/>
  </r>
  <r>
    <n v="990"/>
    <s v="Charles G. Koch Charitable Foundation_Cato Institute20182134500"/>
    <x v="0"/>
    <s v="Cato Institute"/>
    <x v="2"/>
    <n v="2134500"/>
    <x v="30"/>
    <x v="2"/>
    <m/>
    <n v="1"/>
    <x v="0"/>
    <x v="0"/>
    <x v="0"/>
    <s v="https://www.desmogblog.com/cato-institute"/>
    <x v="0"/>
  </r>
  <r>
    <n v="990"/>
    <s v="Charles G. Koch Charitable Foundation_Ohio University Foundation201843000"/>
    <x v="0"/>
    <s v="Ohio University Foundation"/>
    <x v="289"/>
    <n v="43000"/>
    <x v="30"/>
    <x v="2"/>
    <m/>
    <n v="2"/>
    <x v="0"/>
    <x v="1"/>
    <x v="0"/>
    <s v=""/>
    <x v="1"/>
  </r>
  <r>
    <n v="990"/>
    <s v="Charles G. Koch Charitable Foundation_Moving Picture Institute2018384250"/>
    <x v="0"/>
    <s v="Moving Picture Institute"/>
    <x v="554"/>
    <n v="384250"/>
    <x v="30"/>
    <x v="2"/>
    <m/>
    <n v="3"/>
    <x v="0"/>
    <x v="0"/>
    <x v="0"/>
    <s v="https://www.sourcewatch.org/index.php/Moving_Picture_Institute"/>
    <x v="2"/>
  </r>
  <r>
    <n v="990"/>
    <s v="Charles G. Koch Charitable Foundation_Cleary20183825"/>
    <x v="0"/>
    <s v="Cleary"/>
    <x v="1896"/>
    <n v="3825"/>
    <x v="30"/>
    <x v="2"/>
    <s v="Individual/Scholarship"/>
    <n v="4"/>
    <x v="1"/>
    <x v="0"/>
    <x v="0"/>
    <s v=""/>
    <x v="1"/>
  </r>
  <r>
    <n v="990"/>
    <s v="Charles G. Koch Charitable Foundation_George Fox University201825040"/>
    <x v="0"/>
    <s v="George Fox University"/>
    <x v="266"/>
    <n v="25040"/>
    <x v="30"/>
    <x v="2"/>
    <m/>
    <n v="5"/>
    <x v="0"/>
    <x v="1"/>
    <x v="0"/>
    <s v=""/>
    <x v="1"/>
  </r>
  <r>
    <n v="990"/>
    <s v="Charles G. Koch Charitable Foundation_University of Georgia Foundation2018120665"/>
    <x v="0"/>
    <s v="University of Georgia Foundation"/>
    <x v="430"/>
    <n v="120665"/>
    <x v="30"/>
    <x v="2"/>
    <m/>
    <n v="6"/>
    <x v="0"/>
    <x v="1"/>
    <x v="0"/>
    <s v=""/>
    <x v="1"/>
  </r>
  <r>
    <n v="990"/>
    <s v="Charles G. Koch Charitable Foundation_Robinson20183150"/>
    <x v="0"/>
    <s v="Robinson"/>
    <x v="1897"/>
    <n v="3150"/>
    <x v="30"/>
    <x v="2"/>
    <s v="Individual/Scholarship"/>
    <n v="7"/>
    <x v="1"/>
    <x v="0"/>
    <x v="0"/>
    <s v=""/>
    <x v="1"/>
  </r>
  <r>
    <n v="990"/>
    <s v="Charles G. Koch Charitable Foundation_Institute for Economic Studies - Europe201834000"/>
    <x v="0"/>
    <s v="Institute for Economic Studies - Europe"/>
    <x v="1238"/>
    <n v="34000"/>
    <x v="30"/>
    <x v="2"/>
    <m/>
    <n v="8"/>
    <x v="0"/>
    <x v="0"/>
    <x v="0"/>
    <s v=""/>
    <x v="1"/>
  </r>
  <r>
    <n v="990"/>
    <s v="Charles G. Koch Charitable Foundation_Center for Democracy &amp; Technology2018125000"/>
    <x v="0"/>
    <s v="Center for Democracy &amp; Technology"/>
    <x v="1586"/>
    <n v="125000"/>
    <x v="30"/>
    <x v="2"/>
    <m/>
    <n v="9"/>
    <x v="0"/>
    <x v="0"/>
    <x v="0"/>
    <s v="https://www.sourcewatch.org/index.php/Center_for_Democracy_and_Technology"/>
    <x v="2"/>
  </r>
  <r>
    <n v="990"/>
    <s v="Charles G. Koch Charitable Foundation_Degaramo20184725"/>
    <x v="0"/>
    <s v="Degaramo"/>
    <x v="1898"/>
    <n v="4725"/>
    <x v="30"/>
    <x v="2"/>
    <m/>
    <n v="10"/>
    <x v="1"/>
    <x v="0"/>
    <x v="0"/>
    <s v=""/>
    <x v="1"/>
  </r>
  <r>
    <n v="990"/>
    <s v="Charles G. Koch Charitable Foundation_University of Alabama201827000"/>
    <x v="0"/>
    <s v="University of Alabama"/>
    <x v="232"/>
    <n v="27000"/>
    <x v="30"/>
    <x v="2"/>
    <m/>
    <n v="11"/>
    <x v="0"/>
    <x v="1"/>
    <x v="0"/>
    <s v=""/>
    <x v="1"/>
  </r>
  <r>
    <n v="990"/>
    <s v="Charles G. Koch Charitable Foundation_Scott20183024"/>
    <x v="0"/>
    <s v="Scott"/>
    <x v="1899"/>
    <n v="3024"/>
    <x v="30"/>
    <x v="2"/>
    <s v="Individual/Scholarship"/>
    <n v="12"/>
    <x v="1"/>
    <x v="0"/>
    <x v="0"/>
    <s v=""/>
    <x v="1"/>
  </r>
  <r>
    <n v="990"/>
    <s v="Charles G. Koch Charitable Foundation_Sarah Lawrence College201814000"/>
    <x v="0"/>
    <s v="Sarah Lawrence College"/>
    <x v="300"/>
    <n v="14000"/>
    <x v="30"/>
    <x v="2"/>
    <m/>
    <n v="13"/>
    <x v="0"/>
    <x v="1"/>
    <x v="0"/>
    <s v=""/>
    <x v="1"/>
  </r>
  <r>
    <n v="990"/>
    <s v="Charles G. Koch Charitable Foundation_Moore20182646"/>
    <x v="0"/>
    <s v="Moore"/>
    <x v="1240"/>
    <n v="2646"/>
    <x v="30"/>
    <x v="2"/>
    <m/>
    <n v="14"/>
    <x v="1"/>
    <x v="0"/>
    <x v="0"/>
    <s v=""/>
    <x v="1"/>
  </r>
  <r>
    <n v="990"/>
    <s v="Charles G. Koch Charitable Foundation_University of Mary Hardin-Baylor20185000"/>
    <x v="0"/>
    <s v="University of Mary Hardin-Baylor"/>
    <x v="772"/>
    <n v="5000"/>
    <x v="30"/>
    <x v="2"/>
    <m/>
    <n v="15"/>
    <x v="0"/>
    <x v="1"/>
    <x v="0"/>
    <s v=""/>
    <x v="1"/>
  </r>
  <r>
    <n v="990"/>
    <s v="Charles G. Koch Charitable Foundation_Syracuse University2018427600"/>
    <x v="0"/>
    <s v="Syracuse University"/>
    <x v="496"/>
    <n v="427600"/>
    <x v="30"/>
    <x v="2"/>
    <m/>
    <n v="16"/>
    <x v="0"/>
    <x v="1"/>
    <x v="0"/>
    <s v=""/>
    <x v="1"/>
  </r>
  <r>
    <n v="990"/>
    <s v="Charles G. Koch Charitable Foundation_Powell20183825"/>
    <x v="0"/>
    <s v="Powell"/>
    <x v="1900"/>
    <n v="3825"/>
    <x v="30"/>
    <x v="2"/>
    <s v="Individual/Scholarship"/>
    <n v="17"/>
    <x v="1"/>
    <x v="0"/>
    <x v="0"/>
    <s v=""/>
    <x v="1"/>
  </r>
  <r>
    <n v="990"/>
    <s v="Charles G. Koch Charitable Foundation_University of Louisville2018718073"/>
    <x v="0"/>
    <s v="University of Louisville"/>
    <x v="317"/>
    <n v="718073"/>
    <x v="30"/>
    <x v="2"/>
    <m/>
    <n v="18"/>
    <x v="0"/>
    <x v="1"/>
    <x v="0"/>
    <s v=""/>
    <x v="1"/>
  </r>
  <r>
    <n v="990"/>
    <s v="Charles G. Koch Charitable Foundation_Social Science Research Council20181000000"/>
    <x v="0"/>
    <s v="Social Science Research Council"/>
    <x v="1901"/>
    <n v="1000000"/>
    <x v="30"/>
    <x v="2"/>
    <m/>
    <n v="19"/>
    <x v="0"/>
    <x v="0"/>
    <x v="0"/>
    <s v="https://www.sourcewatch.org/index.php/Social_Science_Research_Council"/>
    <x v="2"/>
  </r>
  <r>
    <n v="990"/>
    <s v="Charles G. Koch Charitable Foundation_Steinmeyer20183825"/>
    <x v="0"/>
    <s v="Steinmeyer"/>
    <x v="1902"/>
    <n v="3825"/>
    <x v="30"/>
    <x v="2"/>
    <s v="Individual/Scholarship"/>
    <n v="20"/>
    <x v="1"/>
    <x v="0"/>
    <x v="0"/>
    <s v=""/>
    <x v="1"/>
  </r>
  <r>
    <n v="990"/>
    <s v="Charles G. Koch Charitable Foundation_National Constitution Center201880500"/>
    <x v="0"/>
    <s v="National Constitution Center"/>
    <x v="1234"/>
    <n v="80500"/>
    <x v="30"/>
    <x v="2"/>
    <m/>
    <n v="21"/>
    <x v="0"/>
    <x v="0"/>
    <x v="0"/>
    <s v=""/>
    <x v="1"/>
  </r>
  <r>
    <n v="990"/>
    <s v="Charles G. Koch Charitable Foundation_Texas Christian University20188950"/>
    <x v="0"/>
    <s v="Texas Christian University"/>
    <x v="231"/>
    <n v="8950"/>
    <x v="30"/>
    <x v="2"/>
    <m/>
    <n v="22"/>
    <x v="0"/>
    <x v="1"/>
    <x v="0"/>
    <s v=""/>
    <x v="1"/>
  </r>
  <r>
    <n v="990"/>
    <s v="Charles G. Koch Charitable Foundation_Eastern University2018119500"/>
    <x v="0"/>
    <s v="Eastern University"/>
    <x v="1552"/>
    <n v="119500"/>
    <x v="30"/>
    <x v="2"/>
    <m/>
    <n v="23"/>
    <x v="0"/>
    <x v="1"/>
    <x v="0"/>
    <s v=""/>
    <x v="1"/>
  </r>
  <r>
    <n v="990"/>
    <s v="Charles G. Koch Charitable Foundation_Technology Policy Institute2018162500"/>
    <x v="0"/>
    <s v="Technology Policy Institute"/>
    <x v="1667"/>
    <n v="162500"/>
    <x v="30"/>
    <x v="2"/>
    <m/>
    <n v="24"/>
    <x v="0"/>
    <x v="0"/>
    <x v="0"/>
    <s v=""/>
    <x v="1"/>
  </r>
  <r>
    <n v="990"/>
    <s v="Charles G. Koch Charitable Foundation_Illinois State University2018162000"/>
    <x v="0"/>
    <s v="Illinois State University"/>
    <x v="474"/>
    <n v="162000"/>
    <x v="30"/>
    <x v="2"/>
    <m/>
    <n v="25"/>
    <x v="0"/>
    <x v="1"/>
    <x v="0"/>
    <s v=""/>
    <x v="1"/>
  </r>
  <r>
    <n v="990"/>
    <s v="Charles G. Koch Charitable Foundation_Fund for American Studies201840000"/>
    <x v="0"/>
    <s v="Fund for American Studies"/>
    <x v="116"/>
    <n v="40000"/>
    <x v="30"/>
    <x v="2"/>
    <m/>
    <n v="26"/>
    <x v="0"/>
    <x v="0"/>
    <x v="0"/>
    <s v="https://www.sourcewatch.org/index.php/Fund_for_American_Studies"/>
    <x v="2"/>
  </r>
  <r>
    <n v="990"/>
    <s v="Charles G. Koch Charitable Foundation_Lee University201816000"/>
    <x v="0"/>
    <s v="Lee University"/>
    <x v="403"/>
    <n v="16000"/>
    <x v="30"/>
    <x v="2"/>
    <m/>
    <n v="27"/>
    <x v="0"/>
    <x v="1"/>
    <x v="0"/>
    <s v=""/>
    <x v="1"/>
  </r>
  <r>
    <n v="990"/>
    <s v="Charles G. Koch Charitable Foundation_Foundation for Economic Education (FEE)2018193000"/>
    <x v="0"/>
    <s v="Foundation for Economic Education (FEE)"/>
    <x v="38"/>
    <n v="193000"/>
    <x v="30"/>
    <x v="2"/>
    <m/>
    <n v="28"/>
    <x v="0"/>
    <x v="0"/>
    <x v="0"/>
    <s v="http://www.sourcewatch.org/index.php/Foundation_for_Economic_Education"/>
    <x v="2"/>
  </r>
  <r>
    <n v="990"/>
    <s v="Charles G. Koch Charitable Foundation_Mooney201819782"/>
    <x v="0"/>
    <s v="Mooney"/>
    <x v="1492"/>
    <n v="19782"/>
    <x v="30"/>
    <x v="2"/>
    <s v="Individual/Scholarship"/>
    <n v="29"/>
    <x v="1"/>
    <x v="0"/>
    <x v="0"/>
    <s v=""/>
    <x v="1"/>
  </r>
  <r>
    <n v="990"/>
    <s v="Charles G. Koch Charitable Foundation_Gross20183150"/>
    <x v="0"/>
    <s v="Gross"/>
    <x v="1903"/>
    <n v="3150"/>
    <x v="30"/>
    <x v="2"/>
    <s v="Individual/Scholarship"/>
    <n v="30"/>
    <x v="1"/>
    <x v="0"/>
    <x v="0"/>
    <s v=""/>
    <x v="1"/>
  </r>
  <r>
    <n v="990"/>
    <s v="Charles G. Koch Charitable Foundation_Cordell20184669"/>
    <x v="0"/>
    <s v="Cordell"/>
    <x v="1354"/>
    <n v="4669"/>
    <x v="30"/>
    <x v="2"/>
    <s v="Individual/Scholarship"/>
    <n v="31"/>
    <x v="1"/>
    <x v="0"/>
    <x v="0"/>
    <s v=""/>
    <x v="1"/>
  </r>
  <r>
    <n v="990"/>
    <s v="Charles G. Koch Charitable Foundation_Southern University Law Center201821700"/>
    <x v="0"/>
    <s v="Southern University Law Center"/>
    <x v="1904"/>
    <n v="21700"/>
    <x v="30"/>
    <x v="2"/>
    <m/>
    <n v="32"/>
    <x v="0"/>
    <x v="1"/>
    <x v="0"/>
    <s v=""/>
    <x v="1"/>
  </r>
  <r>
    <n v="990"/>
    <s v="Charles G. Koch Charitable Foundation_Utah State University20181385000"/>
    <x v="0"/>
    <s v="Utah State University"/>
    <x v="164"/>
    <n v="1385000"/>
    <x v="30"/>
    <x v="2"/>
    <m/>
    <n v="33"/>
    <x v="0"/>
    <x v="1"/>
    <x v="0"/>
    <s v=""/>
    <x v="1"/>
  </r>
  <r>
    <n v="990"/>
    <s v="Charles G. Koch Charitable Foundation_Long Island University201829300"/>
    <x v="0"/>
    <s v="Long Island University"/>
    <x v="405"/>
    <n v="29300"/>
    <x v="30"/>
    <x v="2"/>
    <m/>
    <n v="34"/>
    <x v="0"/>
    <x v="1"/>
    <x v="0"/>
    <s v=""/>
    <x v="1"/>
  </r>
  <r>
    <n v="990"/>
    <s v="Charles G. Koch Charitable Foundation_Amudson201810502"/>
    <x v="0"/>
    <s v="Amudson"/>
    <x v="1905"/>
    <n v="10502"/>
    <x v="30"/>
    <x v="2"/>
    <s v="Individual/Scholarship"/>
    <n v="35"/>
    <x v="1"/>
    <x v="0"/>
    <x v="0"/>
    <s v=""/>
    <x v="1"/>
  </r>
  <r>
    <n v="990"/>
    <s v="Charles G. Koch Charitable Foundation_Kimbrell20184500"/>
    <x v="0"/>
    <s v="Kimbrell"/>
    <x v="1906"/>
    <n v="4500"/>
    <x v="30"/>
    <x v="2"/>
    <s v="Individual/Scholarship"/>
    <n v="36"/>
    <x v="1"/>
    <x v="0"/>
    <x v="0"/>
    <s v=""/>
    <x v="1"/>
  </r>
  <r>
    <n v="990"/>
    <s v="Charles G. Koch Charitable Foundation_University of Alaska - Fairbanks201812340"/>
    <x v="0"/>
    <s v="University of Alaska - Fairbanks"/>
    <x v="192"/>
    <n v="12340"/>
    <x v="30"/>
    <x v="2"/>
    <m/>
    <n v="37"/>
    <x v="0"/>
    <x v="1"/>
    <x v="0"/>
    <s v=""/>
    <x v="1"/>
  </r>
  <r>
    <n v="990"/>
    <s v="Charles G. Koch Charitable Foundation_Catholic University20182377500"/>
    <x v="0"/>
    <s v="Catholic University"/>
    <x v="424"/>
    <n v="2377500"/>
    <x v="30"/>
    <x v="2"/>
    <m/>
    <n v="38"/>
    <x v="0"/>
    <x v="1"/>
    <x v="0"/>
    <s v=""/>
    <x v="1"/>
  </r>
  <r>
    <n v="990"/>
    <s v="Charles G. Koch Charitable Foundation_Davis2018500"/>
    <x v="0"/>
    <s v="Davis"/>
    <x v="1368"/>
    <n v="500"/>
    <x v="30"/>
    <x v="2"/>
    <s v="Individual/Scholarship"/>
    <n v="39"/>
    <x v="1"/>
    <x v="0"/>
    <x v="0"/>
    <s v=""/>
    <x v="1"/>
  </r>
  <r>
    <n v="990"/>
    <s v="Charles G. Koch Charitable Foundation_Becker Friedman Institute at the University of Chicago2018346439"/>
    <x v="0"/>
    <s v="Becker Friedman Institute at the University of Chicago"/>
    <x v="576"/>
    <n v="346439"/>
    <x v="30"/>
    <x v="2"/>
    <m/>
    <n v="40"/>
    <x v="0"/>
    <x v="1"/>
    <x v="0"/>
    <s v=""/>
    <x v="1"/>
  </r>
  <r>
    <n v="990"/>
    <s v="Charles G. Koch Charitable Foundation_University of Arkansas - Little Rock201819440"/>
    <x v="0"/>
    <s v="University of Arkansas - Little Rock"/>
    <x v="311"/>
    <n v="19440"/>
    <x v="30"/>
    <x v="2"/>
    <m/>
    <n v="41"/>
    <x v="0"/>
    <x v="1"/>
    <x v="0"/>
    <s v=""/>
    <x v="1"/>
  </r>
  <r>
    <n v="990"/>
    <s v="Charles G. Koch Charitable Foundation_Massachusetts Institute of Technology2018490000"/>
    <x v="0"/>
    <s v="Massachusetts Institute of Technology"/>
    <x v="158"/>
    <n v="490000"/>
    <x v="30"/>
    <x v="2"/>
    <m/>
    <n v="42"/>
    <x v="0"/>
    <x v="1"/>
    <x v="0"/>
    <s v=""/>
    <x v="1"/>
  </r>
  <r>
    <n v="990"/>
    <s v="Charles G. Koch Charitable Foundation_Swentkofske201811888"/>
    <x v="0"/>
    <s v="Swentkofske"/>
    <x v="1446"/>
    <n v="11888"/>
    <x v="30"/>
    <x v="2"/>
    <s v="Individual/Scholarship"/>
    <n v="43"/>
    <x v="1"/>
    <x v="0"/>
    <x v="0"/>
    <s v=""/>
    <x v="1"/>
  </r>
  <r>
    <n v="990"/>
    <s v="Charles G. Koch Charitable Foundation_Baxter20184725"/>
    <x v="0"/>
    <s v="Baxter"/>
    <x v="1907"/>
    <n v="4725"/>
    <x v="30"/>
    <x v="2"/>
    <s v="Individual/Scholarship"/>
    <n v="44"/>
    <x v="1"/>
    <x v="0"/>
    <x v="0"/>
    <s v=""/>
    <x v="1"/>
  </r>
  <r>
    <n v="990"/>
    <s v="Charles G. Koch Charitable Foundation_Larosiere20185813"/>
    <x v="0"/>
    <s v="Larosiere"/>
    <x v="1208"/>
    <n v="5813"/>
    <x v="30"/>
    <x v="2"/>
    <s v="Individual/Scholarship"/>
    <n v="45"/>
    <x v="1"/>
    <x v="0"/>
    <x v="0"/>
    <s v=""/>
    <x v="1"/>
  </r>
  <r>
    <n v="990"/>
    <s v="Charles G. Koch Charitable Foundation_Bamgbose20183150"/>
    <x v="0"/>
    <s v="Bamgbose"/>
    <x v="1908"/>
    <n v="3150"/>
    <x v="30"/>
    <x v="2"/>
    <s v="Individual/Scholarship"/>
    <n v="46"/>
    <x v="1"/>
    <x v="0"/>
    <x v="0"/>
    <s v=""/>
    <x v="1"/>
  </r>
  <r>
    <n v="990"/>
    <s v="Charles G. Koch Charitable Foundation_University of North Carolina - Chapel Hill2018799000"/>
    <x v="0"/>
    <s v="University of North Carolina - Chapel Hill"/>
    <x v="319"/>
    <n v="799000"/>
    <x v="30"/>
    <x v="2"/>
    <m/>
    <n v="47"/>
    <x v="0"/>
    <x v="1"/>
    <x v="0"/>
    <s v=""/>
    <x v="1"/>
  </r>
  <r>
    <n v="990"/>
    <s v="Charles G. Koch Charitable Foundation_University of Pennsylvania2018471500"/>
    <x v="0"/>
    <s v="University of Pennsylvania"/>
    <x v="502"/>
    <n v="471500"/>
    <x v="30"/>
    <x v="2"/>
    <m/>
    <n v="48"/>
    <x v="0"/>
    <x v="1"/>
    <x v="0"/>
    <s v=""/>
    <x v="1"/>
  </r>
  <r>
    <n v="990"/>
    <s v="Charles G. Koch Charitable Foundation_Duke University20181995930"/>
    <x v="0"/>
    <s v="Duke University"/>
    <x v="265"/>
    <n v="1995930"/>
    <x v="30"/>
    <x v="2"/>
    <m/>
    <n v="49"/>
    <x v="0"/>
    <x v="1"/>
    <x v="0"/>
    <s v=""/>
    <x v="1"/>
  </r>
  <r>
    <n v="990"/>
    <s v="Charles G. Koch Charitable Foundation_Sachs201810407"/>
    <x v="0"/>
    <s v="Sachs"/>
    <x v="1909"/>
    <n v="10407"/>
    <x v="30"/>
    <x v="2"/>
    <s v="Individual/Scholarship"/>
    <n v="50"/>
    <x v="1"/>
    <x v="0"/>
    <x v="0"/>
    <s v=""/>
    <x v="1"/>
  </r>
  <r>
    <n v="990"/>
    <s v="Charles G. Koch Charitable Foundation_Mississippi Center for Public Policy201825000"/>
    <x v="0"/>
    <s v="Mississippi Center for Public Policy"/>
    <x v="1910"/>
    <n v="25000"/>
    <x v="30"/>
    <x v="2"/>
    <m/>
    <n v="51"/>
    <x v="0"/>
    <x v="0"/>
    <x v="0"/>
    <s v="https://www.sourcewatch.org/index.php/Mississippi_Center_for_Public_Policy"/>
    <x v="2"/>
  </r>
  <r>
    <n v="990"/>
    <s v="Charles G. Koch Charitable Foundation_Instauratio Magna Foundation201890000"/>
    <x v="0"/>
    <s v="Instauratio Magna Foundation"/>
    <x v="1911"/>
    <n v="90000"/>
    <x v="30"/>
    <x v="2"/>
    <m/>
    <n v="52"/>
    <x v="0"/>
    <x v="0"/>
    <x v="0"/>
    <s v=""/>
    <x v="1"/>
  </r>
  <r>
    <n v="990"/>
    <s v="Charles G. Koch Charitable Foundation_Georgetown University20181207000"/>
    <x v="0"/>
    <s v="Georgetown University"/>
    <x v="346"/>
    <n v="1207000"/>
    <x v="30"/>
    <x v="2"/>
    <m/>
    <n v="53"/>
    <x v="0"/>
    <x v="1"/>
    <x v="0"/>
    <s v=""/>
    <x v="1"/>
  </r>
  <r>
    <n v="990"/>
    <s v="Charles G. Koch Charitable Foundation_Wilt20183938"/>
    <x v="0"/>
    <s v="Wilt"/>
    <x v="1912"/>
    <n v="3938"/>
    <x v="30"/>
    <x v="2"/>
    <s v="Individual/Scholarship"/>
    <n v="54"/>
    <x v="1"/>
    <x v="0"/>
    <x v="0"/>
    <s v=""/>
    <x v="1"/>
  </r>
  <r>
    <n v="990"/>
    <s v="Charles G. Koch Charitable Foundation_Taxpayers for Common Sense2018110000"/>
    <x v="0"/>
    <s v="Taxpayers for Common Sense"/>
    <x v="1871"/>
    <n v="110000"/>
    <x v="30"/>
    <x v="2"/>
    <m/>
    <n v="55"/>
    <x v="0"/>
    <x v="0"/>
    <x v="0"/>
    <s v="https://www.sourcewatch.org/index.php/Taxpayers_for_Common_Sense"/>
    <x v="2"/>
  </r>
  <r>
    <n v="990"/>
    <s v="Charles G. Koch Charitable Foundation_Wang20184725"/>
    <x v="0"/>
    <s v="Wang"/>
    <x v="1113"/>
    <n v="4725"/>
    <x v="30"/>
    <x v="2"/>
    <s v="Individual/Scholarship"/>
    <n v="56"/>
    <x v="1"/>
    <x v="0"/>
    <x v="0"/>
    <s v=""/>
    <x v="1"/>
  </r>
  <r>
    <n v="990"/>
    <s v="Charles G. Koch Charitable Foundation_Eppig201810875"/>
    <x v="0"/>
    <s v="Eppig"/>
    <x v="1913"/>
    <n v="10875"/>
    <x v="30"/>
    <x v="2"/>
    <s v="Individual/Scholarship"/>
    <n v="57"/>
    <x v="1"/>
    <x v="0"/>
    <x v="0"/>
    <s v=""/>
    <x v="1"/>
  </r>
  <r>
    <n v="990"/>
    <s v="Charles G. Koch Charitable Foundation_Rutgers The State University of New Jersey201863892"/>
    <x v="0"/>
    <s v="Rutgers The State University of New Jersey"/>
    <x v="761"/>
    <n v="63892"/>
    <x v="30"/>
    <x v="2"/>
    <m/>
    <n v="58"/>
    <x v="0"/>
    <x v="1"/>
    <x v="0"/>
    <s v=""/>
    <x v="1"/>
  </r>
  <r>
    <n v="990"/>
    <s v="Charles G. Koch Charitable Foundation_Hudson Institute201869000"/>
    <x v="0"/>
    <s v="Hudson Institute"/>
    <x v="1914"/>
    <n v="69000"/>
    <x v="30"/>
    <x v="2"/>
    <m/>
    <n v="59"/>
    <x v="0"/>
    <x v="0"/>
    <x v="0"/>
    <s v="https://www.desmogblog.com/hudson-institute"/>
    <x v="0"/>
  </r>
  <r>
    <n v="990"/>
    <s v="Charles G. Koch Charitable Foundation_Goerke20185355"/>
    <x v="0"/>
    <s v="Goerke"/>
    <x v="1915"/>
    <n v="5355"/>
    <x v="30"/>
    <x v="2"/>
    <s v="Individual/Scholarship"/>
    <n v="60"/>
    <x v="1"/>
    <x v="0"/>
    <x v="0"/>
    <s v=""/>
    <x v="1"/>
  </r>
  <r>
    <n v="990"/>
    <s v="Charles G. Koch Charitable Foundation_Jennings20182144"/>
    <x v="0"/>
    <s v="Jennings"/>
    <x v="1916"/>
    <n v="2144"/>
    <x v="30"/>
    <x v="2"/>
    <s v="Individual/Scholarship"/>
    <n v="61"/>
    <x v="1"/>
    <x v="0"/>
    <x v="0"/>
    <s v=""/>
    <x v="1"/>
  </r>
  <r>
    <n v="990"/>
    <s v="Charles G. Koch Charitable Foundation_Kosnak20183938"/>
    <x v="0"/>
    <s v="Kosnak"/>
    <x v="1917"/>
    <n v="3938"/>
    <x v="30"/>
    <x v="2"/>
    <s v="Individual/Scholarship"/>
    <n v="62"/>
    <x v="1"/>
    <x v="0"/>
    <x v="0"/>
    <s v=""/>
    <x v="1"/>
  </r>
  <r>
    <n v="990"/>
    <s v="Charles G. Koch Charitable Foundation_Coastal Educational Foundation20186000"/>
    <x v="0"/>
    <s v="Coastal Educational Foundation"/>
    <x v="1578"/>
    <n v="6000"/>
    <x v="30"/>
    <x v="2"/>
    <m/>
    <n v="63"/>
    <x v="0"/>
    <x v="0"/>
    <x v="0"/>
    <s v=""/>
    <x v="1"/>
  </r>
  <r>
    <n v="990"/>
    <s v="Charles G. Koch Charitable Foundation_Dawson20183825"/>
    <x v="0"/>
    <s v="Dawson"/>
    <x v="1918"/>
    <n v="3825"/>
    <x v="30"/>
    <x v="2"/>
    <s v="Individual/Scholarship"/>
    <n v="64"/>
    <x v="1"/>
    <x v="0"/>
    <x v="0"/>
    <s v=""/>
    <x v="1"/>
  </r>
  <r>
    <n v="990"/>
    <s v="Charles G. Koch Charitable Foundation_Bolger20183150"/>
    <x v="0"/>
    <s v="Bolger"/>
    <x v="1919"/>
    <n v="3150"/>
    <x v="30"/>
    <x v="2"/>
    <s v="Individual/Scholarship"/>
    <n v="65"/>
    <x v="1"/>
    <x v="0"/>
    <x v="0"/>
    <s v=""/>
    <x v="1"/>
  </r>
  <r>
    <n v="990"/>
    <s v="Charles G. Koch Charitable Foundation_Mount Holyoke College20186230"/>
    <x v="0"/>
    <s v="Mount Holyoke College"/>
    <x v="484"/>
    <n v="6230"/>
    <x v="30"/>
    <x v="2"/>
    <m/>
    <n v="66"/>
    <x v="0"/>
    <x v="1"/>
    <x v="0"/>
    <s v=""/>
    <x v="1"/>
  </r>
  <r>
    <n v="990"/>
    <s v="Charles G. Koch Charitable Foundation_Rodgers20183150"/>
    <x v="0"/>
    <s v="Rodgers"/>
    <x v="1920"/>
    <n v="3150"/>
    <x v="30"/>
    <x v="2"/>
    <s v="Individual/Scholarship"/>
    <n v="67"/>
    <x v="1"/>
    <x v="0"/>
    <x v="0"/>
    <s v=""/>
    <x v="1"/>
  </r>
  <r>
    <n v="990"/>
    <s v="Charles G. Koch Charitable Foundation_University of Arizona2018230500"/>
    <x v="0"/>
    <s v="University of Arizona"/>
    <x v="233"/>
    <n v="230500"/>
    <x v="30"/>
    <x v="2"/>
    <m/>
    <n v="68"/>
    <x v="0"/>
    <x v="1"/>
    <x v="0"/>
    <s v=""/>
    <x v="1"/>
  </r>
  <r>
    <n v="990"/>
    <s v="Charles G. Koch Charitable Foundation_Foundation for Constitutional Government201825000"/>
    <x v="0"/>
    <s v="Foundation for Constitutional Government"/>
    <x v="536"/>
    <n v="25000"/>
    <x v="30"/>
    <x v="2"/>
    <m/>
    <n v="69"/>
    <x v="0"/>
    <x v="0"/>
    <x v="0"/>
    <s v="https://www.sourcewatch.org/index.php/Fund_for_Constitutional_Government"/>
    <x v="2"/>
  </r>
  <r>
    <n v="990"/>
    <s v="Charles G. Koch Charitable Foundation_Property and Environment Research Center201850000"/>
    <x v="0"/>
    <s v="Property and Environment Research Center"/>
    <x v="11"/>
    <n v="50000"/>
    <x v="30"/>
    <x v="2"/>
    <m/>
    <n v="70"/>
    <x v="0"/>
    <x v="0"/>
    <x v="0"/>
    <s v="https://www.desmogblog.com/property-and-environment-research-center"/>
    <x v="0"/>
  </r>
  <r>
    <n v="990"/>
    <s v="Charles G. Koch Charitable Foundation_Pugliano20183825"/>
    <x v="0"/>
    <s v="Pugliano"/>
    <x v="1921"/>
    <n v="3825"/>
    <x v="30"/>
    <x v="2"/>
    <s v="Individual/Scholarship"/>
    <n v="71"/>
    <x v="1"/>
    <x v="0"/>
    <x v="0"/>
    <s v=""/>
    <x v="1"/>
  </r>
  <r>
    <n v="990"/>
    <s v="Charles G. Koch Charitable Foundation_Chapman University201825000"/>
    <x v="0"/>
    <s v="Chapman University"/>
    <x v="207"/>
    <n v="25000"/>
    <x v="30"/>
    <x v="2"/>
    <m/>
    <n v="72"/>
    <x v="0"/>
    <x v="1"/>
    <x v="0"/>
    <s v=""/>
    <x v="1"/>
  </r>
  <r>
    <n v="990"/>
    <s v="Charles G. Koch Charitable Foundation_Pohida201814157"/>
    <x v="0"/>
    <s v="Pohida"/>
    <x v="1922"/>
    <n v="14157"/>
    <x v="30"/>
    <x v="2"/>
    <s v="Individual/Scholarship"/>
    <n v="73"/>
    <x v="1"/>
    <x v="0"/>
    <x v="0"/>
    <s v=""/>
    <x v="1"/>
  </r>
  <r>
    <n v="990"/>
    <s v="Charles G. Koch Charitable Foundation_University of North Carolina - Pembroke201812000"/>
    <x v="0"/>
    <s v="University of North Carolina - Pembroke"/>
    <x v="319"/>
    <n v="12000"/>
    <x v="30"/>
    <x v="2"/>
    <m/>
    <n v="74"/>
    <x v="0"/>
    <x v="1"/>
    <x v="0"/>
    <s v=""/>
    <x v="1"/>
  </r>
  <r>
    <n v="990"/>
    <s v="Charles G. Koch Charitable Foundation_Legatum Institute Foundation201877000"/>
    <x v="0"/>
    <s v="Legatum Institute Foundation"/>
    <x v="1923"/>
    <n v="77000"/>
    <x v="30"/>
    <x v="2"/>
    <m/>
    <n v="75"/>
    <x v="0"/>
    <x v="0"/>
    <x v="0"/>
    <s v="https://www.desmogblog.com/legatum-institute"/>
    <x v="0"/>
  </r>
  <r>
    <n v="990"/>
    <s v="Charles G. Koch Charitable Foundation_President and Fellows of Harvard College201855000"/>
    <x v="0"/>
    <s v="President and Fellows of Harvard College"/>
    <x v="1032"/>
    <n v="55000"/>
    <x v="30"/>
    <x v="2"/>
    <m/>
    <n v="76"/>
    <x v="0"/>
    <x v="1"/>
    <x v="0"/>
    <s v=""/>
    <x v="1"/>
  </r>
  <r>
    <n v="990"/>
    <s v="Charles G. Koch Charitable Foundation_Center for Independent Thought201850000"/>
    <x v="0"/>
    <s v="Center for Independent Thought"/>
    <x v="41"/>
    <n v="50000"/>
    <x v="30"/>
    <x v="2"/>
    <m/>
    <n v="77"/>
    <x v="0"/>
    <x v="0"/>
    <x v="0"/>
    <s v="https://www.desmogblog.com/john-stossel"/>
    <x v="0"/>
  </r>
  <r>
    <n v="990"/>
    <s v="Charles G. Koch Charitable Foundation_National Foundation for American Policy201812500"/>
    <x v="0"/>
    <s v="National Foundation for American Policy"/>
    <x v="1924"/>
    <n v="12500"/>
    <x v="30"/>
    <x v="2"/>
    <m/>
    <n v="78"/>
    <x v="0"/>
    <x v="0"/>
    <x v="0"/>
    <s v="https://www.sourcewatch.org/index.php/National_Foundation_for_American_Policy"/>
    <x v="2"/>
  </r>
  <r>
    <n v="990"/>
    <s v="Charles G. Koch Charitable Foundation_O'Mara20184250"/>
    <x v="0"/>
    <s v="O'Mara"/>
    <x v="1925"/>
    <n v="4250"/>
    <x v="30"/>
    <x v="2"/>
    <s v="Individual/Scholarship"/>
    <n v="79"/>
    <x v="1"/>
    <x v="0"/>
    <x v="0"/>
    <s v=""/>
    <x v="1"/>
  </r>
  <r>
    <n v="990"/>
    <s v="Charles G. Koch Charitable Foundation_Stillman20183625"/>
    <x v="0"/>
    <s v="Stillman"/>
    <x v="1525"/>
    <n v="3625"/>
    <x v="30"/>
    <x v="2"/>
    <s v="Individual/Scholarship"/>
    <n v="80"/>
    <x v="1"/>
    <x v="0"/>
    <x v="0"/>
    <s v=""/>
    <x v="1"/>
  </r>
  <r>
    <n v="990"/>
    <s v="Charles G. Koch Charitable Foundation_Kitchings20183150"/>
    <x v="0"/>
    <s v="Kitchings"/>
    <x v="1926"/>
    <n v="3150"/>
    <x v="30"/>
    <x v="2"/>
    <s v="Individual/Scholarship"/>
    <n v="81"/>
    <x v="1"/>
    <x v="0"/>
    <x v="0"/>
    <s v=""/>
    <x v="1"/>
  </r>
  <r>
    <n v="990"/>
    <s v="Charles G. Koch Charitable Foundation_Strata Policy, Inc201822660"/>
    <x v="0"/>
    <s v="Strata Policy, Inc"/>
    <x v="571"/>
    <n v="22660"/>
    <x v="30"/>
    <x v="2"/>
    <m/>
    <n v="82"/>
    <x v="0"/>
    <x v="0"/>
    <x v="0"/>
    <s v=""/>
    <x v="1"/>
  </r>
  <r>
    <n v="990"/>
    <s v="Charles G. Koch Charitable Foundation_Boston University2018804000"/>
    <x v="0"/>
    <s v="Boston University"/>
    <x v="1601"/>
    <n v="804000"/>
    <x v="30"/>
    <x v="2"/>
    <m/>
    <n v="83"/>
    <x v="0"/>
    <x v="1"/>
    <x v="0"/>
    <s v=""/>
    <x v="1"/>
  </r>
  <r>
    <n v="990"/>
    <s v="Charles G. Koch Charitable Foundation_Reagan Thatcher Lecture Series Scholarship Fund201815000"/>
    <x v="0"/>
    <s v="Reagan Thatcher Lecture Series Scholarship Fund"/>
    <x v="1894"/>
    <n v="15000"/>
    <x v="30"/>
    <x v="2"/>
    <m/>
    <n v="84"/>
    <x v="0"/>
    <x v="1"/>
    <x v="0"/>
    <s v=""/>
    <x v="1"/>
  </r>
  <r>
    <n v="990"/>
    <s v="Charles G. Koch Charitable Foundation_Morgan20183825"/>
    <x v="0"/>
    <s v="Morgan"/>
    <x v="1927"/>
    <n v="3825"/>
    <x v="30"/>
    <x v="2"/>
    <s v="Individual/Scholarship"/>
    <n v="85"/>
    <x v="1"/>
    <x v="0"/>
    <x v="0"/>
    <s v=""/>
    <x v="1"/>
  </r>
  <r>
    <n v="990"/>
    <s v="Charles G. Koch Charitable Foundation_Rutgers University Foundation201823500"/>
    <x v="0"/>
    <s v="Rutgers University Foundation"/>
    <x v="417"/>
    <n v="23500"/>
    <x v="30"/>
    <x v="2"/>
    <m/>
    <n v="86"/>
    <x v="0"/>
    <x v="1"/>
    <x v="0"/>
    <s v=""/>
    <x v="1"/>
  </r>
  <r>
    <n v="990"/>
    <s v="Charles G. Koch Charitable Foundation_University New Mexico20186500"/>
    <x v="0"/>
    <s v="University New Mexico"/>
    <x v="1928"/>
    <n v="6500"/>
    <x v="30"/>
    <x v="2"/>
    <m/>
    <n v="87"/>
    <x v="0"/>
    <x v="1"/>
    <x v="0"/>
    <s v=""/>
    <x v="1"/>
  </r>
  <r>
    <n v="990"/>
    <s v="Charles G. Koch Charitable Foundation_Malone University201811050"/>
    <x v="0"/>
    <s v="Malone University"/>
    <x v="551"/>
    <n v="11050"/>
    <x v="30"/>
    <x v="2"/>
    <m/>
    <n v="88"/>
    <x v="0"/>
    <x v="1"/>
    <x v="0"/>
    <s v=""/>
    <x v="1"/>
  </r>
  <r>
    <n v="990"/>
    <s v="Charles G. Koch Charitable Foundation_Wellesley College2018250000"/>
    <x v="0"/>
    <s v="Wellesley College"/>
    <x v="438"/>
    <n v="250000"/>
    <x v="30"/>
    <x v="2"/>
    <m/>
    <n v="89"/>
    <x v="0"/>
    <x v="1"/>
    <x v="0"/>
    <s v=""/>
    <x v="1"/>
  </r>
  <r>
    <n v="990"/>
    <s v="Charles G. Koch Charitable Foundation_Weinstein20183150"/>
    <x v="0"/>
    <s v="Weinstein"/>
    <x v="1929"/>
    <n v="3150"/>
    <x v="30"/>
    <x v="2"/>
    <s v="Individual/Scholarship"/>
    <n v="90"/>
    <x v="1"/>
    <x v="0"/>
    <x v="0"/>
    <s v=""/>
    <x v="1"/>
  </r>
  <r>
    <n v="990"/>
    <s v="Charles G. Koch Charitable Foundation_Story Corp2018292000"/>
    <x v="0"/>
    <s v="Story Corp"/>
    <x v="1930"/>
    <n v="292000"/>
    <x v="30"/>
    <x v="2"/>
    <m/>
    <n v="91"/>
    <x v="0"/>
    <x v="0"/>
    <x v="0"/>
    <s v=""/>
    <x v="1"/>
  </r>
  <r>
    <n v="990"/>
    <s v="Charles G. Koch Charitable Foundation_INC201820000"/>
    <x v="0"/>
    <s v="INC"/>
    <x v="1931"/>
    <n v="20000"/>
    <x v="30"/>
    <x v="2"/>
    <m/>
    <n v="92"/>
    <x v="1"/>
    <x v="0"/>
    <x v="0"/>
    <s v=""/>
    <x v="1"/>
  </r>
  <r>
    <n v="990"/>
    <s v="Charles G. Koch Charitable Foundation_New Orleans Baptist Theological Seminary201823275"/>
    <x v="0"/>
    <s v="New Orleans Baptist Theological Seminary"/>
    <x v="1393"/>
    <n v="23275"/>
    <x v="30"/>
    <x v="2"/>
    <m/>
    <n v="93"/>
    <x v="0"/>
    <x v="0"/>
    <x v="1"/>
    <s v=""/>
    <x v="1"/>
  </r>
  <r>
    <n v="990"/>
    <s v="Charles G. Koch Charitable Foundation_Mekus20184725"/>
    <x v="0"/>
    <s v="Mekus"/>
    <x v="1932"/>
    <n v="4725"/>
    <x v="30"/>
    <x v="2"/>
    <s v="Individual/Scholarship"/>
    <n v="94"/>
    <x v="1"/>
    <x v="0"/>
    <x v="0"/>
    <s v=""/>
    <x v="1"/>
  </r>
  <r>
    <n v="990"/>
    <s v="Charles G. Koch Charitable Foundation_Roginska20182363"/>
    <x v="0"/>
    <s v="Roginska"/>
    <x v="1933"/>
    <n v="2363"/>
    <x v="30"/>
    <x v="2"/>
    <s v="Individual/Scholarship"/>
    <n v="95"/>
    <x v="1"/>
    <x v="0"/>
    <x v="0"/>
    <s v=""/>
    <x v="1"/>
  </r>
  <r>
    <n v="990"/>
    <s v="Charles G. Koch Charitable Foundation_Boise State University Foundation201836050"/>
    <x v="0"/>
    <s v="Boise State University Foundation"/>
    <x v="252"/>
    <n v="36050"/>
    <x v="30"/>
    <x v="2"/>
    <m/>
    <n v="96"/>
    <x v="0"/>
    <x v="1"/>
    <x v="0"/>
    <s v=""/>
    <x v="1"/>
  </r>
  <r>
    <n v="990"/>
    <s v="Charles G. Koch Charitable Foundation_Mississippi College201811475"/>
    <x v="0"/>
    <s v="Mississippi College"/>
    <x v="1934"/>
    <n v="11475"/>
    <x v="30"/>
    <x v="2"/>
    <m/>
    <n v="97"/>
    <x v="0"/>
    <x v="1"/>
    <x v="0"/>
    <s v=""/>
    <x v="1"/>
  </r>
  <r>
    <n v="990"/>
    <s v="Charles G. Koch Charitable Foundation_Middle Tennessee State University Foundation2018601626"/>
    <x v="0"/>
    <s v="Middle Tennessee State University Foundation"/>
    <x v="352"/>
    <n v="601626"/>
    <x v="30"/>
    <x v="2"/>
    <m/>
    <n v="98"/>
    <x v="0"/>
    <x v="1"/>
    <x v="0"/>
    <s v=""/>
    <x v="1"/>
  </r>
  <r>
    <n v="990"/>
    <s v="Charles G. Koch Charitable Foundation_McLaughlin20183150"/>
    <x v="0"/>
    <s v="McLaughlin"/>
    <x v="1935"/>
    <n v="3150"/>
    <x v="30"/>
    <x v="2"/>
    <s v="Individual/Scholarship"/>
    <n v="99"/>
    <x v="1"/>
    <x v="0"/>
    <x v="0"/>
    <s v=""/>
    <x v="1"/>
  </r>
  <r>
    <n v="990"/>
    <s v="Charles G. Koch Charitable Foundation_Webber International University20185100"/>
    <x v="0"/>
    <s v="Webber International University"/>
    <x v="374"/>
    <n v="5100"/>
    <x v="30"/>
    <x v="2"/>
    <m/>
    <n v="100"/>
    <x v="0"/>
    <x v="1"/>
    <x v="0"/>
    <s v=""/>
    <x v="1"/>
  </r>
  <r>
    <n v="990"/>
    <s v="Charles G. Koch Charitable Foundation_Mercer University201821140"/>
    <x v="0"/>
    <s v="Mercer University"/>
    <x v="180"/>
    <n v="21140"/>
    <x v="30"/>
    <x v="2"/>
    <m/>
    <n v="101"/>
    <x v="0"/>
    <x v="1"/>
    <x v="0"/>
    <s v=""/>
    <x v="1"/>
  </r>
  <r>
    <n v="990"/>
    <s v="Charles G. Koch Charitable Foundation_English20183150"/>
    <x v="0"/>
    <s v="English"/>
    <x v="1936"/>
    <n v="3150"/>
    <x v="30"/>
    <x v="2"/>
    <m/>
    <n v="102"/>
    <x v="1"/>
    <x v="0"/>
    <x v="0"/>
    <s v=""/>
    <x v="1"/>
  </r>
  <r>
    <n v="990"/>
    <s v="Charles G. Koch Charitable Foundation_University of California Berkeley Foundation20188000"/>
    <x v="0"/>
    <s v="University of California Berkeley Foundation"/>
    <x v="1937"/>
    <n v="8000"/>
    <x v="30"/>
    <x v="2"/>
    <m/>
    <n v="103"/>
    <x v="0"/>
    <x v="1"/>
    <x v="0"/>
    <s v=""/>
    <x v="1"/>
  </r>
  <r>
    <n v="990"/>
    <s v="Charles G. Koch Charitable Foundation_Radford University20188500"/>
    <x v="0"/>
    <s v="Radford University"/>
    <x v="489"/>
    <n v="8500"/>
    <x v="30"/>
    <x v="2"/>
    <m/>
    <n v="104"/>
    <x v="0"/>
    <x v="1"/>
    <x v="0"/>
    <s v=""/>
    <x v="1"/>
  </r>
  <r>
    <n v="990"/>
    <s v="Charles G. Koch Charitable Foundation_Western Kentucky University201826000"/>
    <x v="0"/>
    <s v="Western Kentucky University"/>
    <x v="330"/>
    <n v="26000"/>
    <x v="30"/>
    <x v="2"/>
    <m/>
    <n v="105"/>
    <x v="0"/>
    <x v="1"/>
    <x v="0"/>
    <s v=""/>
    <x v="1"/>
  </r>
  <r>
    <n v="990"/>
    <s v="Charles G. Koch Charitable Foundation_Reed20184725"/>
    <x v="0"/>
    <s v="Reed"/>
    <x v="1316"/>
    <n v="4725"/>
    <x v="30"/>
    <x v="2"/>
    <s v="Individual/Scholarship"/>
    <n v="106"/>
    <x v="1"/>
    <x v="0"/>
    <x v="0"/>
    <s v=""/>
    <x v="1"/>
  </r>
  <r>
    <n v="990"/>
    <s v="Charles G. Koch Charitable Foundation_Bill of Rights Institute2018750000"/>
    <x v="0"/>
    <s v="Bill of Rights Institute"/>
    <x v="112"/>
    <n v="750000"/>
    <x v="30"/>
    <x v="2"/>
    <m/>
    <n v="107"/>
    <x v="0"/>
    <x v="0"/>
    <x v="0"/>
    <s v="https://www.sourcewatch.org/index.php/Bill_of_Rights_Institute"/>
    <x v="2"/>
  </r>
  <r>
    <n v="990"/>
    <s v="Charles G. Koch Charitable Foundation_Kent20182025"/>
    <x v="0"/>
    <s v="Kent"/>
    <x v="1938"/>
    <n v="2025"/>
    <x v="30"/>
    <x v="2"/>
    <s v="Individual/Scholarship"/>
    <n v="108"/>
    <x v="1"/>
    <x v="0"/>
    <x v="0"/>
    <s v=""/>
    <x v="1"/>
  </r>
  <r>
    <n v="990"/>
    <s v="Charles G. Koch Charitable Foundation_Sidhu20186594"/>
    <x v="0"/>
    <s v="Sidhu"/>
    <x v="1939"/>
    <n v="6594"/>
    <x v="30"/>
    <x v="2"/>
    <s v="Individual/Scholarship"/>
    <n v="109"/>
    <x v="1"/>
    <x v="0"/>
    <x v="0"/>
    <s v=""/>
    <x v="1"/>
  </r>
  <r>
    <n v="990"/>
    <s v="Charles G. Koch Charitable Foundation_Marian University2018425000"/>
    <x v="0"/>
    <s v="Marian University"/>
    <x v="1940"/>
    <n v="425000"/>
    <x v="30"/>
    <x v="2"/>
    <m/>
    <n v="110"/>
    <x v="0"/>
    <x v="1"/>
    <x v="0"/>
    <s v=""/>
    <x v="1"/>
  </r>
  <r>
    <n v="990"/>
    <s v="Charles G. Koch Charitable Foundation_Patrick20183150"/>
    <x v="0"/>
    <s v="Patrick"/>
    <x v="1734"/>
    <n v="3150"/>
    <x v="30"/>
    <x v="2"/>
    <s v="Individual/Scholarship"/>
    <n v="111"/>
    <x v="1"/>
    <x v="0"/>
    <x v="0"/>
    <s v=""/>
    <x v="1"/>
  </r>
  <r>
    <n v="990"/>
    <s v="Charles G. Koch Charitable Foundation_Reason Foundation2018403000"/>
    <x v="0"/>
    <s v="Reason Foundation"/>
    <x v="12"/>
    <n v="403000"/>
    <x v="30"/>
    <x v="2"/>
    <m/>
    <n v="112"/>
    <x v="0"/>
    <x v="0"/>
    <x v="0"/>
    <s v="https://www.desmogblog.com/reason-foundation"/>
    <x v="0"/>
  </r>
  <r>
    <n v="990"/>
    <s v="Charles G. Koch Charitable Foundation_Prison Fellowship Ministries2018500000"/>
    <x v="0"/>
    <s v="Prison Fellowship Ministries"/>
    <x v="941"/>
    <n v="500000"/>
    <x v="30"/>
    <x v="2"/>
    <m/>
    <n v="113"/>
    <x v="0"/>
    <x v="0"/>
    <x v="0"/>
    <s v="https://www.sourcewatch.org/index.php/Prison_Fellowship"/>
    <x v="2"/>
  </r>
  <r>
    <n v="990"/>
    <s v="Charles G. Koch Charitable Foundation_Moses20183781"/>
    <x v="0"/>
    <s v="Moses"/>
    <x v="1119"/>
    <n v="3781"/>
    <x v="30"/>
    <x v="2"/>
    <m/>
    <n v="114"/>
    <x v="1"/>
    <x v="0"/>
    <x v="0"/>
    <s v=""/>
    <x v="1"/>
  </r>
  <r>
    <n v="990"/>
    <s v="Charles G. Koch Charitable Foundation_Jacoby20183150"/>
    <x v="0"/>
    <s v="Jacoby"/>
    <x v="1941"/>
    <n v="3150"/>
    <x v="30"/>
    <x v="2"/>
    <s v="Individual/Scholarship"/>
    <n v="115"/>
    <x v="1"/>
    <x v="0"/>
    <x v="0"/>
    <s v=""/>
    <x v="1"/>
  </r>
  <r>
    <n v="990"/>
    <s v="Charles G. Koch Charitable Foundation_Center for a New American Security201850000"/>
    <x v="0"/>
    <s v="Center for a New American Security"/>
    <x v="1942"/>
    <n v="50000"/>
    <x v="30"/>
    <x v="2"/>
    <m/>
    <n v="116"/>
    <x v="0"/>
    <x v="0"/>
    <x v="0"/>
    <s v="https://www.sourcewatch.org/index.php/Center_for_a_New_American_Security"/>
    <x v="2"/>
  </r>
  <r>
    <n v="990"/>
    <s v="Charles G. Koch Charitable Foundation_Christopherson20183825"/>
    <x v="0"/>
    <s v="Christopherson"/>
    <x v="1943"/>
    <n v="3825"/>
    <x v="30"/>
    <x v="2"/>
    <s v="Individual/Scholarship"/>
    <n v="117"/>
    <x v="1"/>
    <x v="0"/>
    <x v="0"/>
    <s v=""/>
    <x v="1"/>
  </r>
  <r>
    <n v="990"/>
    <s v="Charles G. Koch Charitable Foundation_Mellusi20185355"/>
    <x v="0"/>
    <s v="Mellusi"/>
    <x v="1944"/>
    <n v="5355"/>
    <x v="30"/>
    <x v="2"/>
    <s v="Individual/Scholarship"/>
    <n v="118"/>
    <x v="1"/>
    <x v="0"/>
    <x v="0"/>
    <s v=""/>
    <x v="1"/>
  </r>
  <r>
    <n v="990"/>
    <s v="Charles G. Koch Charitable Foundation_United Negro College Fund2018676000"/>
    <x v="0"/>
    <s v="United Negro College Fund"/>
    <x v="1026"/>
    <n v="676000"/>
    <x v="30"/>
    <x v="2"/>
    <m/>
    <n v="119"/>
    <x v="0"/>
    <x v="1"/>
    <x v="0"/>
    <s v=""/>
    <x v="1"/>
  </r>
  <r>
    <n v="990"/>
    <s v="Charles G. Koch Charitable Foundation_Freedom Forum Institute2018500000"/>
    <x v="0"/>
    <s v="Freedom Forum Institute"/>
    <x v="1945"/>
    <n v="500000"/>
    <x v="30"/>
    <x v="2"/>
    <m/>
    <n v="120"/>
    <x v="0"/>
    <x v="0"/>
    <x v="0"/>
    <s v=""/>
    <x v="1"/>
  </r>
  <r>
    <n v="990"/>
    <s v="Charles G. Koch Charitable Foundation_Hayden20183150"/>
    <x v="0"/>
    <s v="Hayden"/>
    <x v="1946"/>
    <n v="3150"/>
    <x v="30"/>
    <x v="2"/>
    <m/>
    <n v="121"/>
    <x v="1"/>
    <x v="0"/>
    <x v="0"/>
    <s v=""/>
    <x v="1"/>
  </r>
  <r>
    <n v="990"/>
    <s v="Charles G. Koch Charitable Foundation_Northern Michigan University201818480"/>
    <x v="0"/>
    <s v="Northern Michigan University"/>
    <x v="185"/>
    <n v="18480"/>
    <x v="30"/>
    <x v="2"/>
    <m/>
    <n v="122"/>
    <x v="0"/>
    <x v="1"/>
    <x v="0"/>
    <s v=""/>
    <x v="1"/>
  </r>
  <r>
    <n v="990"/>
    <s v="Charles G. Koch Charitable Foundation_Gaul20183150"/>
    <x v="0"/>
    <s v="Gaul"/>
    <x v="1947"/>
    <n v="3150"/>
    <x v="30"/>
    <x v="2"/>
    <s v="Individual/Scholarship"/>
    <n v="123"/>
    <x v="1"/>
    <x v="0"/>
    <x v="0"/>
    <s v=""/>
    <x v="1"/>
  </r>
  <r>
    <n v="990"/>
    <s v="Charles G. Koch Charitable Foundation_Durham20183825"/>
    <x v="0"/>
    <s v="Durham"/>
    <x v="1948"/>
    <n v="3825"/>
    <x v="30"/>
    <x v="2"/>
    <s v="Individual/Scholarship"/>
    <n v="124"/>
    <x v="1"/>
    <x v="0"/>
    <x v="0"/>
    <s v=""/>
    <x v="1"/>
  </r>
  <r>
    <n v="990"/>
    <s v="Charles G. Koch Charitable Foundation_Bonifield20183825"/>
    <x v="0"/>
    <s v="Bonifield"/>
    <x v="1949"/>
    <n v="3825"/>
    <x v="30"/>
    <x v="2"/>
    <s v="Individual/Scholarship"/>
    <n v="125"/>
    <x v="1"/>
    <x v="0"/>
    <x v="0"/>
    <s v=""/>
    <x v="1"/>
  </r>
  <r>
    <n v="990"/>
    <s v="Charles G. Koch Charitable Foundation_Knudson20183150"/>
    <x v="0"/>
    <s v="Knudson"/>
    <x v="1950"/>
    <n v="3150"/>
    <x v="30"/>
    <x v="2"/>
    <s v="Individual/Scholarship"/>
    <n v="126"/>
    <x v="1"/>
    <x v="0"/>
    <x v="0"/>
    <s v=""/>
    <x v="1"/>
  </r>
  <r>
    <n v="990"/>
    <s v="Charles G. Koch Charitable Foundation_Powers20183938"/>
    <x v="0"/>
    <s v="Powers"/>
    <x v="1951"/>
    <n v="3938"/>
    <x v="30"/>
    <x v="2"/>
    <s v="Individual/Scholarship"/>
    <n v="127"/>
    <x v="1"/>
    <x v="0"/>
    <x v="0"/>
    <s v=""/>
    <x v="1"/>
  </r>
  <r>
    <n v="990"/>
    <s v="Charles G. Koch Charitable Foundation_Martino20183150"/>
    <x v="0"/>
    <s v="Martino"/>
    <x v="1952"/>
    <n v="3150"/>
    <x v="30"/>
    <x v="2"/>
    <s v="Individual/Scholarship"/>
    <n v="128"/>
    <x v="1"/>
    <x v="0"/>
    <x v="0"/>
    <s v=""/>
    <x v="1"/>
  </r>
  <r>
    <n v="990"/>
    <s v="Charles G. Koch Charitable Foundation_Bohanon20183825"/>
    <x v="0"/>
    <s v="Bohanon"/>
    <x v="1953"/>
    <n v="3825"/>
    <x v="30"/>
    <x v="2"/>
    <s v="Individual/Scholarship"/>
    <n v="129"/>
    <x v="1"/>
    <x v="0"/>
    <x v="0"/>
    <s v=""/>
    <x v="1"/>
  </r>
  <r>
    <n v="990"/>
    <s v="Charles G. Koch Charitable Foundation_Loyola University - New Orleans201864400"/>
    <x v="0"/>
    <s v="Loyola University - New Orleans"/>
    <x v="31"/>
    <n v="64400"/>
    <x v="30"/>
    <x v="2"/>
    <m/>
    <n v="130"/>
    <x v="0"/>
    <x v="1"/>
    <x v="0"/>
    <s v=""/>
    <x v="1"/>
  </r>
  <r>
    <n v="990"/>
    <s v="Charles G. Koch Charitable Foundation_Slabinski20183938"/>
    <x v="0"/>
    <s v="Slabinski"/>
    <x v="1954"/>
    <n v="3938"/>
    <x v="30"/>
    <x v="2"/>
    <s v="Individual/Scholarship"/>
    <n v="131"/>
    <x v="1"/>
    <x v="0"/>
    <x v="0"/>
    <s v=""/>
    <x v="1"/>
  </r>
  <r>
    <n v="990"/>
    <s v="Charles G. Koch Charitable Foundation_Triana201812750"/>
    <x v="0"/>
    <s v="Triana"/>
    <x v="1718"/>
    <n v="12750"/>
    <x v="30"/>
    <x v="2"/>
    <s v="Individual/Scholarship"/>
    <n v="132"/>
    <x v="1"/>
    <x v="0"/>
    <x v="0"/>
    <s v=""/>
    <x v="1"/>
  </r>
  <r>
    <n v="990"/>
    <s v="Charles G. Koch Charitable Foundation_Northwest Nazarene University20182500"/>
    <x v="0"/>
    <s v="Northwest Nazarene University"/>
    <x v="411"/>
    <n v="2500"/>
    <x v="30"/>
    <x v="2"/>
    <m/>
    <n v="133"/>
    <x v="0"/>
    <x v="1"/>
    <x v="0"/>
    <s v=""/>
    <x v="1"/>
  </r>
  <r>
    <n v="990"/>
    <s v="Charles G. Koch Charitable Foundation_Texas Tech University - Foundation201824000"/>
    <x v="0"/>
    <s v="Texas Tech University - Foundation"/>
    <x v="497"/>
    <n v="24000"/>
    <x v="30"/>
    <x v="2"/>
    <m/>
    <n v="134"/>
    <x v="0"/>
    <x v="1"/>
    <x v="0"/>
    <s v=""/>
    <x v="1"/>
  </r>
  <r>
    <n v="990"/>
    <s v="Charles G. Koch Charitable Foundation_Press20183781"/>
    <x v="0"/>
    <s v="Press"/>
    <x v="1801"/>
    <n v="3781"/>
    <x v="30"/>
    <x v="2"/>
    <s v="Individual/Scholarship"/>
    <n v="135"/>
    <x v="1"/>
    <x v="0"/>
    <x v="0"/>
    <s v=""/>
    <x v="1"/>
  </r>
  <r>
    <n v="990"/>
    <s v="Charles G. Koch Charitable Foundation_Grund20183938"/>
    <x v="0"/>
    <s v="Grund"/>
    <x v="1409"/>
    <n v="3938"/>
    <x v="30"/>
    <x v="2"/>
    <s v="Individual/Scholarship"/>
    <n v="136"/>
    <x v="1"/>
    <x v="0"/>
    <x v="0"/>
    <s v=""/>
    <x v="1"/>
  </r>
  <r>
    <n v="990"/>
    <s v="Charles G. Koch Charitable Foundation_Nix20183825"/>
    <x v="0"/>
    <s v="Nix"/>
    <x v="1303"/>
    <n v="3825"/>
    <x v="30"/>
    <x v="2"/>
    <s v="Individual/Scholarship"/>
    <n v="137"/>
    <x v="1"/>
    <x v="0"/>
    <x v="0"/>
    <s v=""/>
    <x v="1"/>
  </r>
  <r>
    <n v="990"/>
    <s v="Charles G. Koch Charitable Foundation_Energy Innovation Reform Project201850000"/>
    <x v="0"/>
    <s v="Energy Innovation Reform Project"/>
    <x v="735"/>
    <n v="50000"/>
    <x v="30"/>
    <x v="2"/>
    <m/>
    <n v="138"/>
    <x v="0"/>
    <x v="0"/>
    <x v="0"/>
    <s v=""/>
    <x v="1"/>
  </r>
  <r>
    <n v="990"/>
    <s v="Charles G. Koch Charitable Foundation_Balmes20183825"/>
    <x v="0"/>
    <s v="Balmes"/>
    <x v="1955"/>
    <n v="3825"/>
    <x v="30"/>
    <x v="2"/>
    <s v="Individual/Scholarship"/>
    <n v="139"/>
    <x v="1"/>
    <x v="0"/>
    <x v="0"/>
    <s v=""/>
    <x v="1"/>
  </r>
  <r>
    <n v="990"/>
    <s v="Charles G. Koch Charitable Foundation_Westling201822125"/>
    <x v="0"/>
    <s v="Westling"/>
    <x v="1956"/>
    <n v="22125"/>
    <x v="30"/>
    <x v="2"/>
    <s v="Individual/Scholarship"/>
    <n v="140"/>
    <x v="1"/>
    <x v="0"/>
    <x v="0"/>
    <s v=""/>
    <x v="1"/>
  </r>
  <r>
    <n v="990"/>
    <s v="Charles G. Koch Charitable Foundation_Merryman20183825"/>
    <x v="0"/>
    <s v="Merryman"/>
    <x v="1957"/>
    <n v="3825"/>
    <x v="30"/>
    <x v="2"/>
    <s v="Individual/Scholarship"/>
    <n v="141"/>
    <x v="1"/>
    <x v="0"/>
    <x v="0"/>
    <s v=""/>
    <x v="1"/>
  </r>
  <r>
    <n v="990"/>
    <s v="Charles G. Koch Charitable Foundation_Calvin Coolridge University2018125000"/>
    <x v="0"/>
    <s v="Calvin Coolridge University"/>
    <x v="1958"/>
    <n v="125000"/>
    <x v="30"/>
    <x v="2"/>
    <m/>
    <n v="142"/>
    <x v="0"/>
    <x v="1"/>
    <x v="0"/>
    <s v=""/>
    <x v="1"/>
  </r>
  <r>
    <n v="990"/>
    <s v="Charles G. Koch Charitable Foundation_Gunathilake20187250"/>
    <x v="0"/>
    <s v="Gunathilake"/>
    <x v="1959"/>
    <n v="7250"/>
    <x v="30"/>
    <x v="2"/>
    <s v="Individual/Scholarship"/>
    <n v="143"/>
    <x v="1"/>
    <x v="0"/>
    <x v="0"/>
    <s v=""/>
    <x v="1"/>
  </r>
  <r>
    <n v="990"/>
    <s v="Charles G. Koch Charitable Foundation_Koontz20183150"/>
    <x v="0"/>
    <s v="Koontz"/>
    <x v="1960"/>
    <n v="3150"/>
    <x v="30"/>
    <x v="2"/>
    <s v="Individual/Scholarship"/>
    <n v="144"/>
    <x v="1"/>
    <x v="0"/>
    <x v="0"/>
    <s v=""/>
    <x v="1"/>
  </r>
  <r>
    <n v="990"/>
    <s v="Charles G. Koch Charitable Foundation_Craven20187375"/>
    <x v="0"/>
    <s v="Craven"/>
    <x v="1961"/>
    <n v="7375"/>
    <x v="30"/>
    <x v="2"/>
    <m/>
    <n v="145"/>
    <x v="1"/>
    <x v="0"/>
    <x v="0"/>
    <s v=""/>
    <x v="1"/>
  </r>
  <r>
    <n v="990"/>
    <s v="Charles G. Koch Charitable Foundation_Stetzel20184725"/>
    <x v="0"/>
    <s v="Stetzel"/>
    <x v="1962"/>
    <n v="4725"/>
    <x v="30"/>
    <x v="2"/>
    <s v="Individual/Scholarship"/>
    <n v="146"/>
    <x v="1"/>
    <x v="0"/>
    <x v="0"/>
    <s v=""/>
    <x v="1"/>
  </r>
  <r>
    <n v="990"/>
    <s v="Charles G. Koch Charitable Foundation_Trinity College201815000"/>
    <x v="0"/>
    <s v="Trinity College"/>
    <x v="191"/>
    <n v="15000"/>
    <x v="30"/>
    <x v="2"/>
    <m/>
    <n v="147"/>
    <x v="0"/>
    <x v="1"/>
    <x v="0"/>
    <s v=""/>
    <x v="1"/>
  </r>
  <r>
    <n v="990"/>
    <s v="Charles G. Koch Charitable Foundation_Wingate University201825000"/>
    <x v="0"/>
    <s v="Wingate University"/>
    <x v="585"/>
    <n v="25000"/>
    <x v="30"/>
    <x v="2"/>
    <m/>
    <n v="148"/>
    <x v="0"/>
    <x v="1"/>
    <x v="0"/>
    <s v=""/>
    <x v="1"/>
  </r>
  <r>
    <n v="990"/>
    <s v="Charles G. Koch Charitable Foundation_Reyes20184725"/>
    <x v="0"/>
    <s v="Reyes"/>
    <x v="1963"/>
    <n v="4725"/>
    <x v="30"/>
    <x v="2"/>
    <s v="Individual/Scholarship"/>
    <n v="149"/>
    <x v="1"/>
    <x v="0"/>
    <x v="0"/>
    <s v=""/>
    <x v="1"/>
  </r>
  <r>
    <n v="990"/>
    <s v="Charles G. Koch Charitable Foundation_Stanford Law School2018343000"/>
    <x v="0"/>
    <s v="Stanford Law School"/>
    <x v="570"/>
    <n v="343000"/>
    <x v="30"/>
    <x v="2"/>
    <m/>
    <n v="150"/>
    <x v="0"/>
    <x v="1"/>
    <x v="0"/>
    <s v=""/>
    <x v="1"/>
  </r>
  <r>
    <n v="990"/>
    <s v="Charles G. Koch Charitable Foundation_Wilford20183938"/>
    <x v="0"/>
    <s v="Wilford"/>
    <x v="1681"/>
    <n v="3938"/>
    <x v="30"/>
    <x v="2"/>
    <s v="Individual/Scholarship"/>
    <n v="151"/>
    <x v="1"/>
    <x v="0"/>
    <x v="0"/>
    <s v=""/>
    <x v="1"/>
  </r>
  <r>
    <n v="990"/>
    <s v="Charles G. Koch Charitable Foundation_Maxwell20183825"/>
    <x v="0"/>
    <s v="Maxwell"/>
    <x v="1964"/>
    <n v="3825"/>
    <x v="30"/>
    <x v="2"/>
    <s v="Individual/Scholarship"/>
    <n v="152"/>
    <x v="1"/>
    <x v="0"/>
    <x v="0"/>
    <s v=""/>
    <x v="1"/>
  </r>
  <r>
    <n v="990"/>
    <s v="Charles G. Koch Charitable Foundation_Patel20183150"/>
    <x v="0"/>
    <s v="Patel"/>
    <x v="1965"/>
    <n v="3150"/>
    <x v="30"/>
    <x v="2"/>
    <s v="Individual/Scholarship"/>
    <n v="153"/>
    <x v="1"/>
    <x v="0"/>
    <x v="0"/>
    <s v=""/>
    <x v="1"/>
  </r>
  <r>
    <n v="990"/>
    <s v="Charles G. Koch Charitable Foundation_Burkhart20183150"/>
    <x v="0"/>
    <s v="Burkhart"/>
    <x v="1966"/>
    <n v="3150"/>
    <x v="30"/>
    <x v="2"/>
    <s v="Individual/Scholarship"/>
    <n v="154"/>
    <x v="1"/>
    <x v="0"/>
    <x v="0"/>
    <s v=""/>
    <x v="1"/>
  </r>
  <r>
    <n v="990"/>
    <s v="Charles G. Koch Charitable Foundation_Wierenga20183024"/>
    <x v="0"/>
    <s v="Wierenga"/>
    <x v="1967"/>
    <n v="3024"/>
    <x v="30"/>
    <x v="2"/>
    <s v="Individual/Scholarship"/>
    <n v="155"/>
    <x v="1"/>
    <x v="0"/>
    <x v="0"/>
    <s v=""/>
    <x v="1"/>
  </r>
  <r>
    <n v="990"/>
    <s v="Charles G. Koch Charitable Foundation_University of Maryland2018586516"/>
    <x v="0"/>
    <s v="University of Maryland"/>
    <x v="368"/>
    <n v="586516"/>
    <x v="30"/>
    <x v="2"/>
    <m/>
    <n v="156"/>
    <x v="0"/>
    <x v="1"/>
    <x v="0"/>
    <s v=""/>
    <x v="1"/>
  </r>
  <r>
    <n v="990"/>
    <s v="Charles G. Koch Charitable Foundation_Creighton University2018829610"/>
    <x v="0"/>
    <s v="Creighton University"/>
    <x v="528"/>
    <n v="829610"/>
    <x v="30"/>
    <x v="2"/>
    <m/>
    <n v="157"/>
    <x v="0"/>
    <x v="1"/>
    <x v="0"/>
    <s v=""/>
    <x v="1"/>
  </r>
  <r>
    <n v="990"/>
    <s v="Charles G. Koch Charitable Foundation_Brescia University20185000"/>
    <x v="0"/>
    <s v="Brescia University"/>
    <x v="1698"/>
    <n v="5000"/>
    <x v="30"/>
    <x v="2"/>
    <m/>
    <n v="158"/>
    <x v="0"/>
    <x v="1"/>
    <x v="0"/>
    <s v=""/>
    <x v="1"/>
  </r>
  <r>
    <n v="990"/>
    <s v="Charles G. Koch Charitable Foundation_Ninivaggi20185355"/>
    <x v="0"/>
    <s v="Ninivaggi"/>
    <x v="1968"/>
    <n v="5355"/>
    <x v="30"/>
    <x v="2"/>
    <s v="Individual/Scholarship"/>
    <n v="159"/>
    <x v="1"/>
    <x v="0"/>
    <x v="0"/>
    <s v=""/>
    <x v="1"/>
  </r>
  <r>
    <n v="990"/>
    <s v="Charles G. Koch Charitable Foundation_Taylor20183825"/>
    <x v="0"/>
    <s v="Taylor"/>
    <x v="1194"/>
    <n v="3825"/>
    <x v="30"/>
    <x v="2"/>
    <s v="Individual/Scholarship"/>
    <n v="160"/>
    <x v="1"/>
    <x v="0"/>
    <x v="0"/>
    <s v=""/>
    <x v="1"/>
  </r>
  <r>
    <n v="990"/>
    <s v="Charles G. Koch Charitable Foundation_Kentfield20183825"/>
    <x v="0"/>
    <s v="Kentfield"/>
    <x v="1969"/>
    <n v="3825"/>
    <x v="30"/>
    <x v="2"/>
    <s v="Individual/Scholarship"/>
    <n v="161"/>
    <x v="1"/>
    <x v="0"/>
    <x v="0"/>
    <s v=""/>
    <x v="1"/>
  </r>
  <r>
    <n v="990"/>
    <s v="Charles G. Koch Charitable Foundation_West Texas A&amp;M University20189200"/>
    <x v="0"/>
    <s v="West Texas A&amp;M University"/>
    <x v="241"/>
    <n v="9200"/>
    <x v="30"/>
    <x v="2"/>
    <m/>
    <n v="162"/>
    <x v="0"/>
    <x v="1"/>
    <x v="0"/>
    <s v=""/>
    <x v="1"/>
  </r>
  <r>
    <n v="990"/>
    <s v="Charles G. Koch Charitable Foundation_McGee20183825"/>
    <x v="0"/>
    <s v="McGee"/>
    <x v="1970"/>
    <n v="3825"/>
    <x v="30"/>
    <x v="2"/>
    <s v="Individual/Scholarship"/>
    <n v="163"/>
    <x v="1"/>
    <x v="0"/>
    <x v="0"/>
    <s v=""/>
    <x v="1"/>
  </r>
  <r>
    <n v="990"/>
    <s v="Charles G. Koch Charitable Foundation_St Vincent College2018125500"/>
    <x v="0"/>
    <s v="St Vincent College"/>
    <x v="305"/>
    <n v="125500"/>
    <x v="30"/>
    <x v="2"/>
    <m/>
    <n v="164"/>
    <x v="0"/>
    <x v="1"/>
    <x v="0"/>
    <s v=""/>
    <x v="1"/>
  </r>
  <r>
    <n v="990"/>
    <s v="Charles G. Koch Charitable Foundation_Howman20182025"/>
    <x v="0"/>
    <s v="Howman"/>
    <x v="1971"/>
    <n v="2025"/>
    <x v="30"/>
    <x v="2"/>
    <s v="Individual/Scholarship"/>
    <n v="165"/>
    <x v="1"/>
    <x v="0"/>
    <x v="0"/>
    <s v=""/>
    <x v="1"/>
  </r>
  <r>
    <n v="990"/>
    <s v="Charles G. Koch Charitable Foundation_Coleman2018500"/>
    <x v="0"/>
    <s v="Coleman"/>
    <x v="1972"/>
    <n v="500"/>
    <x v="30"/>
    <x v="2"/>
    <s v="Individual/Scholarship"/>
    <n v="166"/>
    <x v="1"/>
    <x v="0"/>
    <x v="0"/>
    <s v=""/>
    <x v="1"/>
  </r>
  <r>
    <n v="990"/>
    <s v="Charles G. Koch Charitable Foundation_Griffin20184725"/>
    <x v="0"/>
    <s v="Griffin"/>
    <x v="1973"/>
    <n v="4725"/>
    <x v="30"/>
    <x v="2"/>
    <s v="Individual/Scholarship"/>
    <n v="167"/>
    <x v="1"/>
    <x v="0"/>
    <x v="0"/>
    <s v=""/>
    <x v="1"/>
  </r>
  <r>
    <n v="990"/>
    <s v="Charles G. Koch Charitable Foundation_Franklin Center for Government and Public Integrity20189500"/>
    <x v="0"/>
    <s v="Franklin Center for Government and Public Integrity"/>
    <x v="445"/>
    <n v="9500"/>
    <x v="30"/>
    <x v="2"/>
    <m/>
    <n v="168"/>
    <x v="0"/>
    <x v="0"/>
    <x v="0"/>
    <s v="http://www.sourcewatch.org/index.php/Franklin_Center_for_Government_and_Public_Integrity"/>
    <x v="2"/>
  </r>
  <r>
    <n v="990"/>
    <s v="Charles G. Koch Charitable Foundation_Mediator's Foundation2018141000"/>
    <x v="0"/>
    <s v="Mediator's Foundation"/>
    <x v="1974"/>
    <n v="141000"/>
    <x v="30"/>
    <x v="2"/>
    <m/>
    <n v="169"/>
    <x v="0"/>
    <x v="0"/>
    <x v="0"/>
    <s v=""/>
    <x v="1"/>
  </r>
  <r>
    <n v="990"/>
    <s v="Charles G. Koch Charitable Foundation_Engine Research Foundation201836000"/>
    <x v="0"/>
    <s v="Engine Research Foundation"/>
    <x v="1468"/>
    <n v="36000"/>
    <x v="30"/>
    <x v="2"/>
    <m/>
    <n v="170"/>
    <x v="0"/>
    <x v="0"/>
    <x v="0"/>
    <s v=""/>
    <x v="1"/>
  </r>
  <r>
    <n v="990"/>
    <s v="Charles G. Koch Charitable Foundation_Bautista20184725"/>
    <x v="0"/>
    <s v="Bautista"/>
    <x v="1975"/>
    <n v="4725"/>
    <x v="30"/>
    <x v="2"/>
    <s v="Individual/Scholarship"/>
    <n v="171"/>
    <x v="1"/>
    <x v="0"/>
    <x v="0"/>
    <s v=""/>
    <x v="1"/>
  </r>
  <r>
    <n v="990"/>
    <s v="Charles G. Koch Charitable Foundation_Ashbury University20187300"/>
    <x v="0"/>
    <s v="Ashbury University"/>
    <x v="1976"/>
    <n v="7300"/>
    <x v="30"/>
    <x v="2"/>
    <m/>
    <n v="172"/>
    <x v="0"/>
    <x v="1"/>
    <x v="0"/>
    <s v=""/>
    <x v="1"/>
  </r>
  <r>
    <n v="990"/>
    <s v="Charles G. Koch Charitable Foundation_Palmer20183469"/>
    <x v="0"/>
    <s v="Palmer"/>
    <x v="1118"/>
    <n v="3469"/>
    <x v="30"/>
    <x v="2"/>
    <s v="Individual/Scholarship"/>
    <n v="173"/>
    <x v="1"/>
    <x v="0"/>
    <x v="0"/>
    <s v=""/>
    <x v="1"/>
  </r>
  <r>
    <n v="990"/>
    <s v="Charles G. Koch Charitable Foundation_Richardson20183150"/>
    <x v="0"/>
    <s v="Richardson"/>
    <x v="1977"/>
    <n v="3150"/>
    <x v="30"/>
    <x v="2"/>
    <s v="Individual/Scholarship"/>
    <n v="174"/>
    <x v="1"/>
    <x v="0"/>
    <x v="0"/>
    <s v=""/>
    <x v="1"/>
  </r>
  <r>
    <n v="990"/>
    <s v="Charles G. Koch Charitable Foundation_St Lawrence University20186000"/>
    <x v="0"/>
    <s v="St Lawrence University"/>
    <x v="161"/>
    <n v="6000"/>
    <x v="30"/>
    <x v="2"/>
    <m/>
    <n v="175"/>
    <x v="0"/>
    <x v="1"/>
    <x v="0"/>
    <s v=""/>
    <x v="1"/>
  </r>
  <r>
    <n v="990"/>
    <s v="Charles G. Koch Charitable Foundation_Barry Goldwater Institute for Public Policy Research2018100000"/>
    <x v="0"/>
    <s v="Barry Goldwater Institute for Public Policy Research"/>
    <x v="133"/>
    <n v="100000"/>
    <x v="30"/>
    <x v="2"/>
    <m/>
    <n v="176"/>
    <x v="0"/>
    <x v="0"/>
    <x v="0"/>
    <s v="https://www.sourcewatch.org/index.php/Goldwater_Institute"/>
    <x v="2"/>
  </r>
  <r>
    <n v="990"/>
    <s v="Charles G. Koch Charitable Foundation_Trustees of the University of Pennsylvania2018595000"/>
    <x v="0"/>
    <s v="Trustees of the University of Pennsylvania"/>
    <x v="502"/>
    <n v="595000"/>
    <x v="30"/>
    <x v="2"/>
    <m/>
    <n v="177"/>
    <x v="0"/>
    <x v="1"/>
    <x v="0"/>
    <s v=""/>
    <x v="1"/>
  </r>
  <r>
    <n v="990"/>
    <s v="Charles G. Koch Charitable Foundation_Contu20182463"/>
    <x v="0"/>
    <s v="Contu"/>
    <x v="1978"/>
    <n v="2463"/>
    <x v="30"/>
    <x v="2"/>
    <s v="Individual/Scholarship"/>
    <n v="178"/>
    <x v="1"/>
    <x v="0"/>
    <x v="0"/>
    <s v=""/>
    <x v="1"/>
  </r>
  <r>
    <n v="990"/>
    <s v="Charles G. Koch Charitable Foundation_Gerig20183150"/>
    <x v="0"/>
    <s v="Gerig"/>
    <x v="1979"/>
    <n v="3150"/>
    <x v="30"/>
    <x v="2"/>
    <s v="Individual/Scholarship"/>
    <n v="179"/>
    <x v="1"/>
    <x v="0"/>
    <x v="0"/>
    <s v=""/>
    <x v="1"/>
  </r>
  <r>
    <n v="990"/>
    <s v="Charles G. Koch Charitable Foundation_Mengden20184725"/>
    <x v="0"/>
    <s v="Mengden"/>
    <x v="1980"/>
    <n v="4725"/>
    <x v="30"/>
    <x v="2"/>
    <s v="Individual/Scholarship"/>
    <n v="180"/>
    <x v="1"/>
    <x v="0"/>
    <x v="0"/>
    <s v=""/>
    <x v="1"/>
  </r>
  <r>
    <n v="990"/>
    <s v="Charles G. Koch Charitable Foundation_Rodriguez20183150"/>
    <x v="0"/>
    <s v="Rodriguez"/>
    <x v="994"/>
    <n v="3150"/>
    <x v="30"/>
    <x v="2"/>
    <s v="Individual/Scholarship"/>
    <n v="181"/>
    <x v="1"/>
    <x v="0"/>
    <x v="0"/>
    <s v=""/>
    <x v="1"/>
  </r>
  <r>
    <n v="990"/>
    <s v="Charles G. Koch Charitable Foundation_Berry College201814000"/>
    <x v="0"/>
    <s v="Berry College"/>
    <x v="153"/>
    <n v="14000"/>
    <x v="30"/>
    <x v="2"/>
    <m/>
    <n v="182"/>
    <x v="0"/>
    <x v="1"/>
    <x v="0"/>
    <s v=""/>
    <x v="1"/>
  </r>
  <r>
    <n v="990"/>
    <s v="Charles G. Koch Charitable Foundation_Princeton University201813150"/>
    <x v="0"/>
    <s v="Princeton University"/>
    <x v="765"/>
    <n v="13150"/>
    <x v="30"/>
    <x v="2"/>
    <m/>
    <n v="183"/>
    <x v="0"/>
    <x v="1"/>
    <x v="0"/>
    <s v=""/>
    <x v="1"/>
  </r>
  <r>
    <n v="990"/>
    <s v="Charles G. Koch Charitable Foundation_Gallo20183150"/>
    <x v="0"/>
    <s v="Gallo"/>
    <x v="1981"/>
    <n v="3150"/>
    <x v="30"/>
    <x v="2"/>
    <s v="Individual/Scholarship"/>
    <n v="184"/>
    <x v="1"/>
    <x v="0"/>
    <x v="0"/>
    <s v=""/>
    <x v="1"/>
  </r>
  <r>
    <n v="990"/>
    <s v="Charles G. Koch Charitable Foundation_Stark20183150"/>
    <x v="0"/>
    <s v="Stark"/>
    <x v="1982"/>
    <n v="3150"/>
    <x v="30"/>
    <x v="2"/>
    <s v="Individual/Scholarship"/>
    <n v="185"/>
    <x v="1"/>
    <x v="0"/>
    <x v="0"/>
    <s v=""/>
    <x v="1"/>
  </r>
  <r>
    <n v="990"/>
    <s v="Charles G. Koch Charitable Foundation_Ernst20183150"/>
    <x v="0"/>
    <s v="Ernst"/>
    <x v="1983"/>
    <n v="3150"/>
    <x v="30"/>
    <x v="2"/>
    <s v="Individual/Scholarship"/>
    <n v="186"/>
    <x v="1"/>
    <x v="0"/>
    <x v="0"/>
    <s v=""/>
    <x v="1"/>
  </r>
  <r>
    <n v="990"/>
    <s v="Charles G. Koch Charitable Foundation_Damstra20183825"/>
    <x v="0"/>
    <s v="Damstra"/>
    <x v="1984"/>
    <n v="3825"/>
    <x v="30"/>
    <x v="2"/>
    <s v="Individual/Scholarship"/>
    <n v="187"/>
    <x v="1"/>
    <x v="0"/>
    <x v="0"/>
    <s v=""/>
    <x v="1"/>
  </r>
  <r>
    <n v="990"/>
    <s v="Charles G. Koch Charitable Foundation_Johns Hopkins University2018551000"/>
    <x v="0"/>
    <s v="Johns Hopkins University"/>
    <x v="347"/>
    <n v="551000"/>
    <x v="30"/>
    <x v="2"/>
    <m/>
    <n v="188"/>
    <x v="0"/>
    <x v="1"/>
    <x v="0"/>
    <s v=""/>
    <x v="1"/>
  </r>
  <r>
    <n v="990"/>
    <s v="Charles G. Koch Charitable Foundation_Metropolitan State University of Denver Foundation201822000"/>
    <x v="0"/>
    <s v="Metropolitan State University of Denver Foundation"/>
    <x v="480"/>
    <n v="22000"/>
    <x v="30"/>
    <x v="2"/>
    <m/>
    <n v="189"/>
    <x v="0"/>
    <x v="1"/>
    <x v="0"/>
    <s v=""/>
    <x v="1"/>
  </r>
  <r>
    <n v="990"/>
    <s v="Charles G. Koch Charitable Foundation_Strider20184725"/>
    <x v="0"/>
    <s v="Strider"/>
    <x v="1985"/>
    <n v="4725"/>
    <x v="30"/>
    <x v="2"/>
    <s v="Individual/Scholarship"/>
    <n v="190"/>
    <x v="1"/>
    <x v="0"/>
    <x v="0"/>
    <s v=""/>
    <x v="1"/>
  </r>
  <r>
    <n v="990"/>
    <s v="Charles G. Koch Charitable Foundation_USAFA Endowment201850000"/>
    <x v="0"/>
    <s v="USAFA Endowment"/>
    <x v="1986"/>
    <n v="50000"/>
    <x v="30"/>
    <x v="2"/>
    <m/>
    <n v="191"/>
    <x v="0"/>
    <x v="0"/>
    <x v="0"/>
    <s v=""/>
    <x v="1"/>
  </r>
  <r>
    <n v="990"/>
    <s v="Charles G. Koch Charitable Foundation_Marquette University2018294832"/>
    <x v="0"/>
    <s v="Marquette University"/>
    <x v="1701"/>
    <n v="294832"/>
    <x v="30"/>
    <x v="2"/>
    <m/>
    <n v="192"/>
    <x v="0"/>
    <x v="1"/>
    <x v="0"/>
    <s v=""/>
    <x v="1"/>
  </r>
  <r>
    <n v="990"/>
    <s v="Charles G. Koch Charitable Foundation_Elm Institute201810200"/>
    <x v="0"/>
    <s v="Elm Institute"/>
    <x v="1987"/>
    <n v="10200"/>
    <x v="30"/>
    <x v="2"/>
    <m/>
    <n v="193"/>
    <x v="0"/>
    <x v="0"/>
    <x v="0"/>
    <s v=""/>
    <x v="1"/>
  </r>
  <r>
    <n v="990"/>
    <s v="Charles G. Koch Charitable Foundation_Reynolds201813218"/>
    <x v="0"/>
    <s v="Reynolds"/>
    <x v="1075"/>
    <n v="13218"/>
    <x v="30"/>
    <x v="2"/>
    <s v="Individual/Scholarship"/>
    <n v="194"/>
    <x v="1"/>
    <x v="0"/>
    <x v="0"/>
    <s v=""/>
    <x v="1"/>
  </r>
  <r>
    <n v="990"/>
    <s v="Charles G. Koch Charitable Foundation_Anderson20183938"/>
    <x v="0"/>
    <s v="Anderson"/>
    <x v="1295"/>
    <n v="3938"/>
    <x v="30"/>
    <x v="2"/>
    <s v="Individual/Scholarship"/>
    <n v="195"/>
    <x v="1"/>
    <x v="0"/>
    <x v="0"/>
    <s v=""/>
    <x v="1"/>
  </r>
  <r>
    <n v="990"/>
    <s v="Charles G. Koch Charitable Foundation_Barnas20183825"/>
    <x v="0"/>
    <s v="Barnas"/>
    <x v="1988"/>
    <n v="3825"/>
    <x v="30"/>
    <x v="2"/>
    <s v="Individual/Scholarship"/>
    <n v="196"/>
    <x v="1"/>
    <x v="0"/>
    <x v="0"/>
    <s v=""/>
    <x v="1"/>
  </r>
  <r>
    <n v="990"/>
    <s v="Charles G. Koch Charitable Foundation_Stoub20183825"/>
    <x v="0"/>
    <s v="Stoub"/>
    <x v="1989"/>
    <n v="3825"/>
    <x v="30"/>
    <x v="2"/>
    <s v="Individual/Scholarship"/>
    <n v="197"/>
    <x v="1"/>
    <x v="0"/>
    <x v="0"/>
    <s v=""/>
    <x v="1"/>
  </r>
  <r>
    <n v="990"/>
    <s v="Charles G. Koch Charitable Foundation_Lake Forest College201824000"/>
    <x v="0"/>
    <s v="Lake Forest College"/>
    <x v="348"/>
    <n v="24000"/>
    <x v="30"/>
    <x v="2"/>
    <m/>
    <n v="198"/>
    <x v="0"/>
    <x v="1"/>
    <x v="0"/>
    <s v=""/>
    <x v="1"/>
  </r>
  <r>
    <n v="990"/>
    <s v="Charles G. Koch Charitable Foundation_Dorroh20183825"/>
    <x v="0"/>
    <s v="Dorroh"/>
    <x v="1990"/>
    <n v="3825"/>
    <x v="30"/>
    <x v="2"/>
    <s v="Individual/Scholarship"/>
    <n v="199"/>
    <x v="1"/>
    <x v="0"/>
    <x v="0"/>
    <s v=""/>
    <x v="1"/>
  </r>
  <r>
    <n v="990"/>
    <s v="Charles G. Koch Charitable Foundation_Stark20183150"/>
    <x v="0"/>
    <s v="Stark"/>
    <x v="1982"/>
    <n v="3150"/>
    <x v="30"/>
    <x v="2"/>
    <s v="Individual/Scholarship"/>
    <n v="200"/>
    <x v="1"/>
    <x v="0"/>
    <x v="0"/>
    <s v=""/>
    <x v="1"/>
  </r>
  <r>
    <n v="990"/>
    <s v="Charles G. Koch Charitable Foundation_RealClear Foundation201875000"/>
    <x v="0"/>
    <s v="RealClear Foundation"/>
    <x v="1991"/>
    <n v="75000"/>
    <x v="30"/>
    <x v="2"/>
    <m/>
    <n v="201"/>
    <x v="0"/>
    <x v="0"/>
    <x v="0"/>
    <s v="https://www.sourcewatch.org/index.php/RealClearPolitics"/>
    <x v="2"/>
  </r>
  <r>
    <n v="990"/>
    <s v="Charles G. Koch Charitable Foundation_Puckett20183825"/>
    <x v="0"/>
    <s v="Puckett"/>
    <x v="1992"/>
    <n v="3825"/>
    <x v="30"/>
    <x v="2"/>
    <s v="Individual/Scholarship"/>
    <n v="202"/>
    <x v="1"/>
    <x v="0"/>
    <x v="0"/>
    <s v=""/>
    <x v="1"/>
  </r>
  <r>
    <n v="990"/>
    <s v="Charles G. Koch Charitable Foundation_Carmody20183780"/>
    <x v="0"/>
    <s v="Carmody"/>
    <x v="1993"/>
    <n v="3780"/>
    <x v="30"/>
    <x v="2"/>
    <s v="Individual/Scholarship"/>
    <n v="203"/>
    <x v="1"/>
    <x v="0"/>
    <x v="0"/>
    <s v=""/>
    <x v="1"/>
  </r>
  <r>
    <n v="990"/>
    <s v="Charles G. Koch Charitable Foundation_Responsive Education Solutions20181000"/>
    <x v="0"/>
    <s v="Responsive Education Solutions"/>
    <x v="1233"/>
    <n v="1000"/>
    <x v="30"/>
    <x v="2"/>
    <m/>
    <n v="204"/>
    <x v="0"/>
    <x v="1"/>
    <x v="0"/>
    <s v=""/>
    <x v="1"/>
  </r>
  <r>
    <n v="990"/>
    <s v="Charles G. Koch Charitable Foundation_St John's University201815300"/>
    <x v="0"/>
    <s v="St John's University"/>
    <x v="226"/>
    <n v="15300"/>
    <x v="30"/>
    <x v="2"/>
    <m/>
    <n v="205"/>
    <x v="0"/>
    <x v="1"/>
    <x v="0"/>
    <s v=""/>
    <x v="1"/>
  </r>
  <r>
    <n v="990"/>
    <s v="Charles G. Koch Charitable Foundation_Project Liberty201810000"/>
    <x v="0"/>
    <s v="Project Liberty"/>
    <x v="756"/>
    <n v="10000"/>
    <x v="30"/>
    <x v="2"/>
    <m/>
    <n v="206"/>
    <x v="0"/>
    <x v="0"/>
    <x v="0"/>
    <s v=""/>
    <x v="1"/>
  </r>
  <r>
    <n v="990"/>
    <s v="Charles G. Koch Charitable Foundation_Manhattan Institute for Policy Research201860000"/>
    <x v="0"/>
    <s v="Manhattan Institute for Policy Research"/>
    <x v="406"/>
    <n v="60000"/>
    <x v="30"/>
    <x v="2"/>
    <m/>
    <n v="207"/>
    <x v="0"/>
    <x v="0"/>
    <x v="0"/>
    <s v="https://www.desmogblog.com/manhattan-institute-policy-research"/>
    <x v="0"/>
  </r>
  <r>
    <n v="990"/>
    <s v="Charles G. Koch Charitable Foundation_Anderson20183825"/>
    <x v="0"/>
    <s v="Anderson"/>
    <x v="1295"/>
    <n v="3825"/>
    <x v="30"/>
    <x v="2"/>
    <s v="Individual/Scholarship"/>
    <n v="208"/>
    <x v="1"/>
    <x v="0"/>
    <x v="0"/>
    <s v=""/>
    <x v="1"/>
  </r>
  <r>
    <n v="990"/>
    <s v="Charles G. Koch Charitable Foundation_Anderson20183024"/>
    <x v="0"/>
    <s v="Anderson"/>
    <x v="1295"/>
    <n v="3024"/>
    <x v="30"/>
    <x v="2"/>
    <s v="Individual/Scholarship"/>
    <n v="209"/>
    <x v="1"/>
    <x v="0"/>
    <x v="0"/>
    <s v=""/>
    <x v="1"/>
  </r>
  <r>
    <n v="990"/>
    <s v="Charles G. Koch Charitable Foundation_Hall20183150"/>
    <x v="0"/>
    <s v="Hall"/>
    <x v="1994"/>
    <n v="3150"/>
    <x v="30"/>
    <x v="2"/>
    <s v="Individual/Scholarship"/>
    <n v="210"/>
    <x v="1"/>
    <x v="0"/>
    <x v="0"/>
    <s v=""/>
    <x v="1"/>
  </r>
  <r>
    <n v="990"/>
    <s v="Charles G. Koch Charitable Foundation_Seton Hall University2018117000"/>
    <x v="0"/>
    <s v="Seton Hall University"/>
    <x v="227"/>
    <n v="117000"/>
    <x v="30"/>
    <x v="2"/>
    <m/>
    <n v="211"/>
    <x v="0"/>
    <x v="1"/>
    <x v="0"/>
    <s v=""/>
    <x v="1"/>
  </r>
  <r>
    <n v="990"/>
    <s v="Charles G. Koch Charitable Foundation_Ackerman20183150"/>
    <x v="0"/>
    <s v="Ackerman"/>
    <x v="1995"/>
    <n v="3150"/>
    <x v="30"/>
    <x v="2"/>
    <s v="Individual/Scholarship"/>
    <n v="212"/>
    <x v="1"/>
    <x v="0"/>
    <x v="0"/>
    <s v=""/>
    <x v="1"/>
  </r>
  <r>
    <n v="990"/>
    <s v="Charles G. Koch Charitable Foundation_Moore20183825"/>
    <x v="0"/>
    <s v="Moore"/>
    <x v="1240"/>
    <n v="3825"/>
    <x v="30"/>
    <x v="2"/>
    <s v="Individual/Scholarship"/>
    <n v="213"/>
    <x v="1"/>
    <x v="0"/>
    <x v="0"/>
    <s v=""/>
    <x v="1"/>
  </r>
  <r>
    <n v="990"/>
    <s v="Charles G. Koch Charitable Foundation_Badger Institute201878000"/>
    <x v="0"/>
    <s v="Badger Institute"/>
    <x v="1996"/>
    <n v="78000"/>
    <x v="30"/>
    <x v="2"/>
    <m/>
    <n v="214"/>
    <x v="0"/>
    <x v="0"/>
    <x v="0"/>
    <s v="https://www.sourcewatch.org/index.php/Badger_Institute"/>
    <x v="2"/>
  </r>
  <r>
    <n v="990"/>
    <s v="Charles G. Koch Charitable Foundation_Harvard University20182023792"/>
    <x v="0"/>
    <s v="Harvard University"/>
    <x v="49"/>
    <n v="2023792"/>
    <x v="30"/>
    <x v="2"/>
    <m/>
    <n v="215"/>
    <x v="0"/>
    <x v="1"/>
    <x v="0"/>
    <s v=""/>
    <x v="1"/>
  </r>
  <r>
    <n v="990"/>
    <s v="Charles G. Koch Charitable Foundation_Dewitt20185813"/>
    <x v="0"/>
    <s v="Dewitt"/>
    <x v="1997"/>
    <n v="5813"/>
    <x v="30"/>
    <x v="2"/>
    <s v="Individual/Scholarship"/>
    <n v="216"/>
    <x v="1"/>
    <x v="0"/>
    <x v="0"/>
    <s v=""/>
    <x v="1"/>
  </r>
  <r>
    <n v="990"/>
    <s v="Charles G. Koch Charitable Foundation_Polumbo20183150"/>
    <x v="0"/>
    <s v="Polumbo"/>
    <x v="1998"/>
    <n v="3150"/>
    <x v="30"/>
    <x v="2"/>
    <s v="Individual/Scholarship"/>
    <n v="217"/>
    <x v="1"/>
    <x v="0"/>
    <x v="0"/>
    <s v=""/>
    <x v="1"/>
  </r>
  <r>
    <n v="990"/>
    <s v="Charles G. Koch Charitable Foundation_Lindquist20183825"/>
    <x v="0"/>
    <s v="Lindquist"/>
    <x v="1999"/>
    <n v="3825"/>
    <x v="30"/>
    <x v="2"/>
    <s v="Individual/Scholarship"/>
    <n v="218"/>
    <x v="1"/>
    <x v="0"/>
    <x v="0"/>
    <s v=""/>
    <x v="1"/>
  </r>
  <r>
    <n v="990"/>
    <s v="Charles G. Koch Charitable Foundation_Southern University at New Orleans Foundation20189900"/>
    <x v="0"/>
    <s v="Southern University at New Orleans Foundation"/>
    <x v="763"/>
    <n v="9900"/>
    <x v="30"/>
    <x v="2"/>
    <m/>
    <n v="219"/>
    <x v="0"/>
    <x v="1"/>
    <x v="0"/>
    <s v=""/>
    <x v="1"/>
  </r>
  <r>
    <n v="990"/>
    <s v="Charles G. Koch Charitable Foundation_Woodall20182025"/>
    <x v="0"/>
    <s v="Woodall"/>
    <x v="2000"/>
    <n v="2025"/>
    <x v="30"/>
    <x v="2"/>
    <s v="Individual/Scholarship"/>
    <n v="220"/>
    <x v="1"/>
    <x v="0"/>
    <x v="0"/>
    <s v=""/>
    <x v="1"/>
  </r>
  <r>
    <n v="990"/>
    <s v="Charles G. Koch Charitable Foundation_National Alliance for Public Charter Schools201810000"/>
    <x v="0"/>
    <s v="National Alliance for Public Charter Schools"/>
    <x v="2001"/>
    <n v="10000"/>
    <x v="30"/>
    <x v="2"/>
    <m/>
    <n v="221"/>
    <x v="0"/>
    <x v="0"/>
    <x v="0"/>
    <s v="https://www.sourcewatch.org/index.php/National_Alliance_for_Public_Charter_Schools"/>
    <x v="2"/>
  </r>
  <r>
    <n v="990"/>
    <s v="Charles G. Koch Charitable Foundation_Ott20183825"/>
    <x v="0"/>
    <s v="Ott"/>
    <x v="1610"/>
    <n v="3825"/>
    <x v="30"/>
    <x v="2"/>
    <s v="Individual/Scholarship"/>
    <n v="222"/>
    <x v="1"/>
    <x v="0"/>
    <x v="0"/>
    <s v=""/>
    <x v="1"/>
  </r>
  <r>
    <n v="990"/>
    <s v="Charles G. Koch Charitable Foundation_Susqehanna University201811700"/>
    <x v="0"/>
    <s v="Susqehanna University"/>
    <x v="2002"/>
    <n v="11700"/>
    <x v="30"/>
    <x v="2"/>
    <m/>
    <n v="223"/>
    <x v="0"/>
    <x v="1"/>
    <x v="0"/>
    <s v=""/>
    <x v="1"/>
  </r>
  <r>
    <n v="990"/>
    <s v="Charles G. Koch Charitable Foundation_Scattergood20183825"/>
    <x v="0"/>
    <s v="Scattergood"/>
    <x v="2003"/>
    <n v="3825"/>
    <x v="30"/>
    <x v="2"/>
    <s v="Individual/Scholarship"/>
    <n v="224"/>
    <x v="1"/>
    <x v="0"/>
    <x v="0"/>
    <s v=""/>
    <x v="1"/>
  </r>
  <r>
    <n v="990"/>
    <s v="Charles G. Koch Charitable Foundation_Whitehead20183825"/>
    <x v="0"/>
    <s v="Whitehead"/>
    <x v="2004"/>
    <n v="3825"/>
    <x v="30"/>
    <x v="2"/>
    <s v="Individual/Scholarship"/>
    <n v="225"/>
    <x v="1"/>
    <x v="0"/>
    <x v="0"/>
    <s v=""/>
    <x v="1"/>
  </r>
  <r>
    <n v="990"/>
    <s v="Charles G. Koch Charitable Foundation_Salisbury University Foundation201810000"/>
    <x v="0"/>
    <s v="Salisbury University Foundation"/>
    <x v="299"/>
    <n v="10000"/>
    <x v="30"/>
    <x v="2"/>
    <m/>
    <n v="226"/>
    <x v="0"/>
    <x v="1"/>
    <x v="0"/>
    <s v=""/>
    <x v="1"/>
  </r>
  <r>
    <n v="990"/>
    <s v="Charles G. Koch Charitable Foundation_McKinney201813689"/>
    <x v="0"/>
    <s v="McKinney"/>
    <x v="2005"/>
    <n v="13689"/>
    <x v="30"/>
    <x v="2"/>
    <s v="Individual/Scholarship"/>
    <n v="227"/>
    <x v="1"/>
    <x v="0"/>
    <x v="0"/>
    <s v=""/>
    <x v="1"/>
  </r>
  <r>
    <n v="990"/>
    <s v="Charles G. Koch Charitable Foundation_Alford20183825"/>
    <x v="0"/>
    <s v="Alford"/>
    <x v="2006"/>
    <n v="3825"/>
    <x v="30"/>
    <x v="2"/>
    <s v="Individual/Scholarship"/>
    <n v="228"/>
    <x v="1"/>
    <x v="0"/>
    <x v="0"/>
    <s v=""/>
    <x v="1"/>
  </r>
  <r>
    <n v="990"/>
    <s v="Charles G. Koch Charitable Foundation_Bell20183150"/>
    <x v="0"/>
    <s v="Bell"/>
    <x v="2007"/>
    <n v="3150"/>
    <x v="30"/>
    <x v="2"/>
    <s v="Individual/Scholarship"/>
    <n v="229"/>
    <x v="1"/>
    <x v="0"/>
    <x v="0"/>
    <s v=""/>
    <x v="1"/>
  </r>
  <r>
    <n v="990"/>
    <s v="Charles G. Koch Charitable Foundation_Hanson201811813"/>
    <x v="0"/>
    <s v="Hanson"/>
    <x v="2008"/>
    <n v="11813"/>
    <x v="30"/>
    <x v="2"/>
    <s v="Individual/Scholarship"/>
    <n v="230"/>
    <x v="1"/>
    <x v="0"/>
    <x v="0"/>
    <s v=""/>
    <x v="1"/>
  </r>
  <r>
    <n v="990"/>
    <s v="Charles G. Koch Charitable Foundation_Keimach20183825"/>
    <x v="0"/>
    <s v="Keimach"/>
    <x v="2009"/>
    <n v="3825"/>
    <x v="30"/>
    <x v="2"/>
    <s v="Individual/Scholarship"/>
    <n v="231"/>
    <x v="1"/>
    <x v="0"/>
    <x v="0"/>
    <s v=""/>
    <x v="1"/>
  </r>
  <r>
    <n v="990"/>
    <s v="Charles G. Koch Charitable Foundation_Ramesh20183150"/>
    <x v="0"/>
    <s v="Ramesh"/>
    <x v="2010"/>
    <n v="3150"/>
    <x v="30"/>
    <x v="2"/>
    <s v="Individual/Scholarship"/>
    <n v="232"/>
    <x v="1"/>
    <x v="0"/>
    <x v="0"/>
    <s v=""/>
    <x v="1"/>
  </r>
  <r>
    <n v="990"/>
    <s v="Charles G. Koch Charitable Foundation_Kathawa20183825"/>
    <x v="0"/>
    <s v="Kathawa"/>
    <x v="2011"/>
    <n v="3825"/>
    <x v="30"/>
    <x v="2"/>
    <s v="Individual/Scholarship"/>
    <n v="233"/>
    <x v="1"/>
    <x v="0"/>
    <x v="0"/>
    <s v=""/>
    <x v="1"/>
  </r>
  <r>
    <n v="990"/>
    <s v="Charles G. Koch Charitable Foundation_Anderson University20188100"/>
    <x v="0"/>
    <s v="Anderson University"/>
    <x v="1008"/>
    <n v="8100"/>
    <x v="30"/>
    <x v="2"/>
    <s v="Individual/Scholarship"/>
    <n v="234"/>
    <x v="0"/>
    <x v="1"/>
    <x v="0"/>
    <s v=""/>
    <x v="1"/>
  </r>
  <r>
    <n v="990"/>
    <s v="Charles G. Koch Charitable Foundation_Herchenbach20182025"/>
    <x v="0"/>
    <s v="Herchenbach"/>
    <x v="2012"/>
    <n v="2025"/>
    <x v="30"/>
    <x v="2"/>
    <s v="Individual/Scholarship"/>
    <n v="235"/>
    <x v="1"/>
    <x v="0"/>
    <x v="0"/>
    <s v=""/>
    <x v="1"/>
  </r>
  <r>
    <n v="990"/>
    <s v="Charles G. Koch Charitable Foundation_Wake Technical Community College20184900"/>
    <x v="0"/>
    <s v="Wake Technical Community College"/>
    <x v="584"/>
    <n v="4900"/>
    <x v="30"/>
    <x v="2"/>
    <m/>
    <n v="236"/>
    <x v="0"/>
    <x v="1"/>
    <x v="0"/>
    <s v=""/>
    <x v="1"/>
  </r>
  <r>
    <n v="990"/>
    <s v="Charles G. Koch Charitable Foundation_North Dakota State University2018562361"/>
    <x v="0"/>
    <s v="North Dakota State University"/>
    <x v="485"/>
    <n v="562361"/>
    <x v="30"/>
    <x v="2"/>
    <m/>
    <n v="237"/>
    <x v="0"/>
    <x v="1"/>
    <x v="0"/>
    <s v=""/>
    <x v="1"/>
  </r>
  <r>
    <n v="990"/>
    <s v="Charles G. Koch Charitable Foundation_Witherspoon Institute201816050"/>
    <x v="0"/>
    <s v="Witherspoon Institute"/>
    <x v="1130"/>
    <n v="16050"/>
    <x v="30"/>
    <x v="2"/>
    <m/>
    <n v="238"/>
    <x v="0"/>
    <x v="0"/>
    <x v="0"/>
    <s v="https://en.wikipedia.org/wiki/Witherspoon_Institute"/>
    <x v="5"/>
  </r>
  <r>
    <n v="990"/>
    <s v="Charles G. Koch Charitable Foundation_Intercollegiate Studies Institute201895000"/>
    <x v="0"/>
    <s v="Intercollegiate Studies Institute"/>
    <x v="129"/>
    <n v="95000"/>
    <x v="30"/>
    <x v="2"/>
    <m/>
    <n v="239"/>
    <x v="0"/>
    <x v="0"/>
    <x v="0"/>
    <s v="https://www.sourcewatch.org/index.php/Intercollegiate_Studies_Institute"/>
    <x v="2"/>
  </r>
  <r>
    <n v="990"/>
    <s v="Charles G. Koch Charitable Foundation_North Park University201845000"/>
    <x v="0"/>
    <s v="North Park University"/>
    <x v="486"/>
    <n v="45000"/>
    <x v="30"/>
    <x v="2"/>
    <m/>
    <n v="240"/>
    <x v="0"/>
    <x v="1"/>
    <x v="0"/>
    <s v=""/>
    <x v="1"/>
  </r>
  <r>
    <n v="990"/>
    <s v="Charles G. Koch Charitable Foundation_Biola University201842824"/>
    <x v="0"/>
    <s v="Biola University"/>
    <x v="454"/>
    <n v="42824"/>
    <x v="30"/>
    <x v="2"/>
    <m/>
    <n v="241"/>
    <x v="0"/>
    <x v="1"/>
    <x v="0"/>
    <s v=""/>
    <x v="1"/>
  </r>
  <r>
    <n v="990"/>
    <s v="Charles G. Koch Charitable Foundation_Research Foundation for the State University of New York2018111000"/>
    <x v="0"/>
    <s v="Research Foundation for the State University of New York"/>
    <x v="294"/>
    <n v="111000"/>
    <x v="30"/>
    <x v="2"/>
    <m/>
    <n v="242"/>
    <x v="0"/>
    <x v="1"/>
    <x v="0"/>
    <s v=""/>
    <x v="1"/>
  </r>
  <r>
    <n v="990"/>
    <s v="Charles G. Koch Charitable Foundation_Pybas2018500"/>
    <x v="0"/>
    <s v="Pybas"/>
    <x v="2013"/>
    <n v="500"/>
    <x v="30"/>
    <x v="2"/>
    <s v="Individual/Scholarship"/>
    <n v="243"/>
    <x v="1"/>
    <x v="0"/>
    <x v="0"/>
    <s v=""/>
    <x v="1"/>
  </r>
  <r>
    <n v="990"/>
    <s v="Charles G. Koch Charitable Foundation_Wheaton College201814500"/>
    <x v="0"/>
    <s v="Wheaton College"/>
    <x v="378"/>
    <n v="14500"/>
    <x v="30"/>
    <x v="2"/>
    <m/>
    <n v="244"/>
    <x v="0"/>
    <x v="1"/>
    <x v="0"/>
    <s v=""/>
    <x v="1"/>
  </r>
  <r>
    <n v="990"/>
    <s v="Charles G. Koch Charitable Foundation_Boyer20184875"/>
    <x v="0"/>
    <s v="Boyer"/>
    <x v="2014"/>
    <n v="4875"/>
    <x v="30"/>
    <x v="2"/>
    <s v="Individual/Scholarship"/>
    <n v="245"/>
    <x v="1"/>
    <x v="0"/>
    <x v="0"/>
    <s v=""/>
    <x v="1"/>
  </r>
  <r>
    <n v="990"/>
    <s v="Charles G. Koch Charitable Foundation_Hillsdale College201889660"/>
    <x v="0"/>
    <s v="Hillsdale College"/>
    <x v="176"/>
    <n v="89660"/>
    <x v="30"/>
    <x v="2"/>
    <m/>
    <n v="246"/>
    <x v="0"/>
    <x v="1"/>
    <x v="0"/>
    <s v=""/>
    <x v="1"/>
  </r>
  <r>
    <n v="990"/>
    <s v="Charles G. Koch Charitable Foundation_Wren20184250"/>
    <x v="0"/>
    <s v="Wren"/>
    <x v="2015"/>
    <n v="4250"/>
    <x v="30"/>
    <x v="2"/>
    <s v="Individual/Scholarship"/>
    <n v="247"/>
    <x v="1"/>
    <x v="0"/>
    <x v="0"/>
    <s v=""/>
    <x v="1"/>
  </r>
  <r>
    <n v="990"/>
    <s v="Charles G. Koch Charitable Foundation_Permann20183150"/>
    <x v="0"/>
    <s v="Permann"/>
    <x v="2016"/>
    <n v="3150"/>
    <x v="30"/>
    <x v="2"/>
    <s v="Individual/Scholarship"/>
    <n v="248"/>
    <x v="1"/>
    <x v="0"/>
    <x v="0"/>
    <s v=""/>
    <x v="1"/>
  </r>
  <r>
    <n v="990"/>
    <s v="Charles G. Koch Charitable Foundation_Vera Institute of Justice2018100000"/>
    <x v="0"/>
    <s v="Vera Institute of Justice"/>
    <x v="774"/>
    <n v="100000"/>
    <x v="30"/>
    <x v="2"/>
    <m/>
    <n v="249"/>
    <x v="0"/>
    <x v="0"/>
    <x v="0"/>
    <s v=""/>
    <x v="1"/>
  </r>
  <r>
    <n v="990"/>
    <s v="Charles G. Koch Charitable Foundation_Peak20187250"/>
    <x v="0"/>
    <s v="Peak"/>
    <x v="1335"/>
    <n v="7250"/>
    <x v="30"/>
    <x v="2"/>
    <s v="Individual/Scholarship"/>
    <n v="250"/>
    <x v="1"/>
    <x v="0"/>
    <x v="0"/>
    <s v=""/>
    <x v="1"/>
  </r>
  <r>
    <n v="990"/>
    <s v="Charles G. Koch Charitable Foundation_Massucci20182025"/>
    <x v="0"/>
    <s v="Massucci"/>
    <x v="2017"/>
    <n v="2025"/>
    <x v="30"/>
    <x v="2"/>
    <s v="Individual/Scholarship"/>
    <n v="251"/>
    <x v="1"/>
    <x v="0"/>
    <x v="0"/>
    <s v=""/>
    <x v="1"/>
  </r>
  <r>
    <n v="990"/>
    <s v="Charles G. Koch Charitable Foundation_Deprisco201813688"/>
    <x v="0"/>
    <s v="Deprisco"/>
    <x v="2018"/>
    <n v="13688"/>
    <x v="30"/>
    <x v="2"/>
    <s v="Individual/Scholarship"/>
    <n v="252"/>
    <x v="1"/>
    <x v="0"/>
    <x v="0"/>
    <s v=""/>
    <x v="1"/>
  </r>
  <r>
    <n v="990"/>
    <s v="Charles G. Koch Charitable Foundation_Truman State University201814000"/>
    <x v="0"/>
    <s v="Truman State University"/>
    <x v="1301"/>
    <n v="14000"/>
    <x v="30"/>
    <x v="2"/>
    <m/>
    <n v="253"/>
    <x v="0"/>
    <x v="1"/>
    <x v="0"/>
    <s v=""/>
    <x v="1"/>
  </r>
  <r>
    <n v="990"/>
    <s v="Charles G. Koch Charitable Foundation_Waynesburg University201810500"/>
    <x v="0"/>
    <s v="Waynesburg University"/>
    <x v="776"/>
    <n v="10500"/>
    <x v="30"/>
    <x v="2"/>
    <m/>
    <n v="254"/>
    <x v="0"/>
    <x v="1"/>
    <x v="0"/>
    <s v=""/>
    <x v="1"/>
  </r>
  <r>
    <n v="990"/>
    <s v="Charles G. Koch Charitable Foundation_The Buckeye Institute2018250000"/>
    <x v="0"/>
    <s v="The Buckeye Institute"/>
    <x v="154"/>
    <n v="250000"/>
    <x v="30"/>
    <x v="2"/>
    <m/>
    <n v="255"/>
    <x v="0"/>
    <x v="0"/>
    <x v="0"/>
    <s v="https://www.sourcewatch.org/index.php/The_Buckeye_Institute"/>
    <x v="2"/>
  </r>
  <r>
    <n v="990"/>
    <s v="Charles G. Koch Charitable Foundation_Parsons201812750"/>
    <x v="0"/>
    <s v="Parsons"/>
    <x v="1433"/>
    <n v="12750"/>
    <x v="30"/>
    <x v="2"/>
    <s v="Individual/Scholarship"/>
    <n v="256"/>
    <x v="1"/>
    <x v="0"/>
    <x v="0"/>
    <s v=""/>
    <x v="1"/>
  </r>
  <r>
    <n v="990"/>
    <s v="Charles G. Koch Charitable Foundation_Sagamore Institute for Policy Research2018100000"/>
    <x v="0"/>
    <s v="Sagamore Institute for Policy Research"/>
    <x v="1556"/>
    <n v="100000"/>
    <x v="30"/>
    <x v="2"/>
    <m/>
    <n v="257"/>
    <x v="0"/>
    <x v="0"/>
    <x v="0"/>
    <s v=""/>
    <x v="1"/>
  </r>
  <r>
    <n v="990"/>
    <s v="Charles G. Koch Charitable Foundation_Morehouse School of Medicine201868000"/>
    <x v="0"/>
    <s v="Morehouse School of Medicine"/>
    <x v="2019"/>
    <n v="68000"/>
    <x v="30"/>
    <x v="2"/>
    <m/>
    <n v="258"/>
    <x v="0"/>
    <x v="0"/>
    <x v="0"/>
    <s v=""/>
    <x v="1"/>
  </r>
  <r>
    <n v="990"/>
    <s v="Charles G. Koch Charitable Foundation_American Enterprise Institute for Public Policy Research2018105000"/>
    <x v="0"/>
    <s v="American Enterprise Institute for Public Policy Research"/>
    <x v="132"/>
    <n v="105000"/>
    <x v="30"/>
    <x v="2"/>
    <m/>
    <n v="259"/>
    <x v="0"/>
    <x v="0"/>
    <x v="0"/>
    <s v="https://www.desmogblog.com/american-enterprise-institute"/>
    <x v="0"/>
  </r>
  <r>
    <n v="990"/>
    <s v="Charles G. Koch Charitable Foundation_Brennan20183150"/>
    <x v="0"/>
    <s v="Brennan"/>
    <x v="2020"/>
    <n v="3150"/>
    <x v="30"/>
    <x v="2"/>
    <s v="Individual/Scholarship"/>
    <n v="260"/>
    <x v="1"/>
    <x v="0"/>
    <x v="0"/>
    <s v=""/>
    <x v="1"/>
  </r>
  <r>
    <n v="990"/>
    <s v="Charles G. Koch Charitable Foundation_Atkinson20183825"/>
    <x v="0"/>
    <s v="Atkinson"/>
    <x v="2021"/>
    <n v="3825"/>
    <x v="30"/>
    <x v="2"/>
    <s v="Individual/Scholarship"/>
    <n v="261"/>
    <x v="1"/>
    <x v="0"/>
    <x v="0"/>
    <s v=""/>
    <x v="1"/>
  </r>
  <r>
    <n v="990"/>
    <s v="Charles G. Koch Charitable Foundation_Johnson20183150"/>
    <x v="0"/>
    <s v="Johnson"/>
    <x v="1133"/>
    <n v="3150"/>
    <x v="30"/>
    <x v="2"/>
    <s v="Individual/Scholarship"/>
    <n v="262"/>
    <x v="1"/>
    <x v="0"/>
    <x v="0"/>
    <s v=""/>
    <x v="1"/>
  </r>
  <r>
    <n v="990"/>
    <s v="Charles G. Koch Charitable Foundation_The Regents of the University of California Los Angeles201851350"/>
    <x v="0"/>
    <s v="The Regents of the University of California Los Angeles"/>
    <x v="2022"/>
    <n v="51350"/>
    <x v="30"/>
    <x v="2"/>
    <m/>
    <n v="263"/>
    <x v="0"/>
    <x v="1"/>
    <x v="0"/>
    <s v=""/>
    <x v="1"/>
  </r>
  <r>
    <n v="990"/>
    <s v="Charles G. Koch Charitable Foundation_Noyes20183150"/>
    <x v="0"/>
    <s v="Noyes"/>
    <x v="2023"/>
    <n v="3150"/>
    <x v="30"/>
    <x v="2"/>
    <s v="Individual/Scholarship"/>
    <n v="264"/>
    <x v="1"/>
    <x v="0"/>
    <x v="0"/>
    <s v=""/>
    <x v="1"/>
  </r>
  <r>
    <n v="990"/>
    <s v="Charles G. Koch Charitable Foundation_Curriki2018100000"/>
    <x v="0"/>
    <s v="Curriki"/>
    <x v="2024"/>
    <n v="100000"/>
    <x v="30"/>
    <x v="2"/>
    <m/>
    <n v="265"/>
    <x v="0"/>
    <x v="0"/>
    <x v="0"/>
    <s v=""/>
    <x v="1"/>
  </r>
  <r>
    <n v="990"/>
    <s v="Charles G. Koch Charitable Foundation_Lindsey20183150"/>
    <x v="0"/>
    <s v="Lindsey"/>
    <x v="2025"/>
    <n v="3150"/>
    <x v="30"/>
    <x v="2"/>
    <s v="Individual/Scholarship"/>
    <n v="266"/>
    <x v="1"/>
    <x v="0"/>
    <x v="0"/>
    <s v=""/>
    <x v="1"/>
  </r>
  <r>
    <n v="990"/>
    <s v="Charles G. Koch Charitable Foundation_Rivett20183024"/>
    <x v="0"/>
    <s v="Rivett"/>
    <x v="2026"/>
    <n v="3024"/>
    <x v="30"/>
    <x v="2"/>
    <s v="Individual/Scholarship"/>
    <n v="267"/>
    <x v="1"/>
    <x v="0"/>
    <x v="0"/>
    <s v=""/>
    <x v="1"/>
  </r>
  <r>
    <n v="990"/>
    <s v="Charles G. Koch Charitable Foundation_Wiley College201863500"/>
    <x v="0"/>
    <s v="Wiley College"/>
    <x v="1497"/>
    <n v="63500"/>
    <x v="30"/>
    <x v="2"/>
    <m/>
    <n v="268"/>
    <x v="0"/>
    <x v="1"/>
    <x v="0"/>
    <s v=""/>
    <x v="1"/>
  </r>
  <r>
    <n v="990"/>
    <s v="Charles G. Koch Charitable Foundation_Delaware Council on Economic Education201891000"/>
    <x v="0"/>
    <s v="Delaware Council on Economic Education"/>
    <x v="1469"/>
    <n v="91000"/>
    <x v="30"/>
    <x v="2"/>
    <m/>
    <n v="269"/>
    <x v="0"/>
    <x v="0"/>
    <x v="0"/>
    <s v=""/>
    <x v="1"/>
  </r>
  <r>
    <n v="990"/>
    <s v="Charles G. Koch Charitable Foundation_Whalen20185355"/>
    <x v="0"/>
    <s v="Whalen"/>
    <x v="2027"/>
    <n v="5355"/>
    <x v="30"/>
    <x v="2"/>
    <s v="Individual/Scholarship"/>
    <n v="270"/>
    <x v="1"/>
    <x v="0"/>
    <x v="0"/>
    <s v=""/>
    <x v="1"/>
  </r>
  <r>
    <n v="990"/>
    <s v="Charles G. Koch Charitable Foundation_Pacific Research Institute for Public Policy2018100000"/>
    <x v="0"/>
    <s v="Pacific Research Institute for Public Policy"/>
    <x v="10"/>
    <n v="100000"/>
    <x v="30"/>
    <x v="2"/>
    <m/>
    <n v="271"/>
    <x v="0"/>
    <x v="0"/>
    <x v="0"/>
    <s v="https://www.desmogblog.com/pacific-research-institute"/>
    <x v="0"/>
  </r>
  <r>
    <n v="990"/>
    <s v="Charles G. Koch Charitable Foundation_Lobb2018500"/>
    <x v="0"/>
    <s v="Lobb"/>
    <x v="2028"/>
    <n v="500"/>
    <x v="30"/>
    <x v="2"/>
    <s v="Individual/Scholarship"/>
    <n v="272"/>
    <x v="1"/>
    <x v="0"/>
    <x v="0"/>
    <s v=""/>
    <x v="1"/>
  </r>
  <r>
    <n v="990"/>
    <s v="Charles G. Koch Charitable Foundation_Pearl201811813"/>
    <x v="0"/>
    <s v="Pearl"/>
    <x v="2029"/>
    <n v="11813"/>
    <x v="30"/>
    <x v="2"/>
    <s v="Individual/Scholarship"/>
    <n v="273"/>
    <x v="1"/>
    <x v="0"/>
    <x v="0"/>
    <s v=""/>
    <x v="1"/>
  </r>
  <r>
    <n v="990"/>
    <s v="Charles G. Koch Charitable Foundation_Minerva Institute for Research and Scholarship2018100000"/>
    <x v="0"/>
    <s v="Minerva Institute for Research and Scholarship"/>
    <x v="2030"/>
    <n v="100000"/>
    <x v="30"/>
    <x v="2"/>
    <m/>
    <n v="274"/>
    <x v="0"/>
    <x v="0"/>
    <x v="0"/>
    <s v=""/>
    <x v="1"/>
  </r>
  <r>
    <n v="990"/>
    <s v="Charles G. Koch Charitable Foundation_John Brown University201850000"/>
    <x v="0"/>
    <s v="John Brown University"/>
    <x v="398"/>
    <n v="50000"/>
    <x v="30"/>
    <x v="2"/>
    <m/>
    <n v="275"/>
    <x v="0"/>
    <x v="1"/>
    <x v="0"/>
    <s v=""/>
    <x v="1"/>
  </r>
  <r>
    <n v="990"/>
    <s v="Charles G. Koch Charitable Foundation_Chavez20184725"/>
    <x v="0"/>
    <s v="Chavez"/>
    <x v="2031"/>
    <n v="4725"/>
    <x v="30"/>
    <x v="2"/>
    <s v="Individual/Scholarship"/>
    <n v="276"/>
    <x v="1"/>
    <x v="0"/>
    <x v="0"/>
    <s v=""/>
    <x v="1"/>
  </r>
  <r>
    <n v="990"/>
    <s v="Charles G. Koch Charitable Foundation_Southern Baptist University20185400"/>
    <x v="0"/>
    <s v="Southern Baptist University"/>
    <x v="2032"/>
    <n v="5400"/>
    <x v="30"/>
    <x v="2"/>
    <m/>
    <n v="277"/>
    <x v="0"/>
    <x v="1"/>
    <x v="0"/>
    <s v=""/>
    <x v="1"/>
  </r>
  <r>
    <n v="990"/>
    <s v="Charles G. Koch Charitable Foundation_Talley201811813"/>
    <x v="0"/>
    <s v="Talley"/>
    <x v="2033"/>
    <n v="11813"/>
    <x v="30"/>
    <x v="2"/>
    <s v="Individual/Scholarship"/>
    <n v="278"/>
    <x v="1"/>
    <x v="0"/>
    <x v="0"/>
    <s v=""/>
    <x v="1"/>
  </r>
  <r>
    <n v="990"/>
    <s v="Charles G. Koch Charitable Foundation_Zalewsi201817438"/>
    <x v="0"/>
    <s v="Zalewsi"/>
    <x v="2034"/>
    <n v="17438"/>
    <x v="30"/>
    <x v="2"/>
    <s v="Individual/Scholarship"/>
    <n v="279"/>
    <x v="1"/>
    <x v="0"/>
    <x v="0"/>
    <s v=""/>
    <x v="1"/>
  </r>
  <r>
    <n v="990"/>
    <s v="Charles G. Koch Charitable Foundation_Goldsmith20183825"/>
    <x v="0"/>
    <s v="Goldsmith"/>
    <x v="2035"/>
    <n v="3825"/>
    <x v="30"/>
    <x v="2"/>
    <s v="Individual/Scholarship"/>
    <n v="280"/>
    <x v="1"/>
    <x v="0"/>
    <x v="0"/>
    <s v=""/>
    <x v="1"/>
  </r>
  <r>
    <n v="990"/>
    <s v="Charles G. Koch Charitable Foundation_George Mason University2018189500"/>
    <x v="0"/>
    <s v="George Mason University"/>
    <x v="22"/>
    <n v="189500"/>
    <x v="30"/>
    <x v="2"/>
    <m/>
    <n v="281"/>
    <x v="0"/>
    <x v="1"/>
    <x v="0"/>
    <s v=""/>
    <x v="1"/>
  </r>
  <r>
    <n v="990"/>
    <s v="Charles G. Koch Charitable Foundation_International Crisis Group201892000"/>
    <x v="0"/>
    <s v="International Crisis Group"/>
    <x v="2036"/>
    <n v="92000"/>
    <x v="30"/>
    <x v="2"/>
    <m/>
    <n v="282"/>
    <x v="0"/>
    <x v="0"/>
    <x v="0"/>
    <s v="https://www.sourcewatch.org/index.php/International_Crisis_Group"/>
    <x v="2"/>
  </r>
  <r>
    <n v="990"/>
    <s v="Charles G. Koch Charitable Foundation_Mobley2018500"/>
    <x v="0"/>
    <s v="Mobley"/>
    <x v="2037"/>
    <n v="500"/>
    <x v="30"/>
    <x v="2"/>
    <s v="Individual/Scholarship"/>
    <n v="283"/>
    <x v="1"/>
    <x v="0"/>
    <x v="0"/>
    <s v=""/>
    <x v="1"/>
  </r>
  <r>
    <n v="990"/>
    <s v="Charles G. Koch Charitable Foundation_McCollum20183150"/>
    <x v="0"/>
    <s v="McCollum"/>
    <x v="2038"/>
    <n v="3150"/>
    <x v="30"/>
    <x v="2"/>
    <s v="Individual/Scholarship"/>
    <n v="284"/>
    <x v="1"/>
    <x v="0"/>
    <x v="0"/>
    <s v=""/>
    <x v="1"/>
  </r>
  <r>
    <n v="990"/>
    <s v="Charles G. Koch Charitable Foundation_Woolly20183825"/>
    <x v="0"/>
    <s v="Woolly"/>
    <x v="2039"/>
    <n v="3825"/>
    <x v="30"/>
    <x v="2"/>
    <s v="Individual/Scholarship"/>
    <n v="285"/>
    <x v="1"/>
    <x v="0"/>
    <x v="0"/>
    <s v=""/>
    <x v="1"/>
  </r>
  <r>
    <n v="990"/>
    <s v="Charles G. Koch Charitable Foundation_State University of New York201827000"/>
    <x v="0"/>
    <s v="State University of New York"/>
    <x v="294"/>
    <n v="27000"/>
    <x v="30"/>
    <x v="2"/>
    <m/>
    <n v="286"/>
    <x v="0"/>
    <x v="1"/>
    <x v="0"/>
    <s v=""/>
    <x v="1"/>
  </r>
  <r>
    <n v="990"/>
    <s v="Charles G. Koch Charitable Foundation_Austin Institute for the Study of Family and Culture2018105000"/>
    <x v="0"/>
    <s v="Austin Institute for the Study of Family and Culture"/>
    <x v="717"/>
    <n v="105000"/>
    <x v="30"/>
    <x v="2"/>
    <m/>
    <n v="287"/>
    <x v="0"/>
    <x v="0"/>
    <x v="0"/>
    <s v=""/>
    <x v="1"/>
  </r>
  <r>
    <n v="990"/>
    <s v="Charles G. Koch Charitable Foundation_College of New Jersey Foundation201819800"/>
    <x v="0"/>
    <s v="College of New Jersey Foundation"/>
    <x v="259"/>
    <n v="19800"/>
    <x v="30"/>
    <x v="2"/>
    <m/>
    <n v="288"/>
    <x v="0"/>
    <x v="1"/>
    <x v="0"/>
    <s v=""/>
    <x v="1"/>
  </r>
  <r>
    <n v="990"/>
    <s v="Charles G. Koch Charitable Foundation_Indiana University2018975454"/>
    <x v="0"/>
    <s v="Indiana University"/>
    <x v="214"/>
    <n v="975454"/>
    <x v="30"/>
    <x v="2"/>
    <m/>
    <n v="289"/>
    <x v="0"/>
    <x v="1"/>
    <x v="0"/>
    <s v=""/>
    <x v="1"/>
  </r>
  <r>
    <n v="990"/>
    <s v="Charles G. Koch Charitable Foundation_Carmack20183150"/>
    <x v="0"/>
    <s v="Carmack"/>
    <x v="2040"/>
    <n v="3150"/>
    <x v="30"/>
    <x v="2"/>
    <s v="Individual/Scholarship"/>
    <n v="290"/>
    <x v="1"/>
    <x v="0"/>
    <x v="0"/>
    <s v=""/>
    <x v="1"/>
  </r>
  <r>
    <n v="990"/>
    <s v="Charles G. Koch Charitable Foundation_Pi Kappa Delta201895000"/>
    <x v="0"/>
    <s v="Pi Kappa Delta"/>
    <x v="1591"/>
    <n v="95000"/>
    <x v="30"/>
    <x v="2"/>
    <m/>
    <n v="291"/>
    <x v="0"/>
    <x v="1"/>
    <x v="0"/>
    <s v=""/>
    <x v="1"/>
  </r>
  <r>
    <n v="990"/>
    <s v="Charles G. Koch Charitable Foundation_Gross20183024"/>
    <x v="0"/>
    <s v="Gross"/>
    <x v="1903"/>
    <n v="3024"/>
    <x v="30"/>
    <x v="2"/>
    <s v="Individual/Scholarship"/>
    <n v="292"/>
    <x v="1"/>
    <x v="0"/>
    <x v="0"/>
    <s v=""/>
    <x v="1"/>
  </r>
  <r>
    <n v="990"/>
    <s v="Charles G. Koch Charitable Foundation_Walsh University20188000"/>
    <x v="0"/>
    <s v="Walsh University"/>
    <x v="2041"/>
    <n v="8000"/>
    <x v="30"/>
    <x v="2"/>
    <m/>
    <n v="293"/>
    <x v="0"/>
    <x v="1"/>
    <x v="0"/>
    <s v=""/>
    <x v="1"/>
  </r>
  <r>
    <n v="990"/>
    <s v="Charles G. Koch Charitable Foundation_Foti20182025"/>
    <x v="0"/>
    <s v="Foti"/>
    <x v="2042"/>
    <n v="2025"/>
    <x v="30"/>
    <x v="2"/>
    <s v="Individual/Scholarship"/>
    <n v="294"/>
    <x v="1"/>
    <x v="0"/>
    <x v="0"/>
    <s v=""/>
    <x v="1"/>
  </r>
  <r>
    <n v="990"/>
    <s v="Charles G. Koch Charitable Foundation_Simonetti201821000"/>
    <x v="0"/>
    <s v="Simonetti"/>
    <x v="2043"/>
    <n v="21000"/>
    <x v="30"/>
    <x v="2"/>
    <s v="Individual/Scholarship"/>
    <n v="295"/>
    <x v="1"/>
    <x v="0"/>
    <x v="0"/>
    <s v=""/>
    <x v="1"/>
  </r>
  <r>
    <n v="990"/>
    <s v="Charles G. Koch Charitable Foundation_Augustana College201850000"/>
    <x v="0"/>
    <s v="Augustana College"/>
    <x v="385"/>
    <n v="50000"/>
    <x v="30"/>
    <x v="2"/>
    <m/>
    <n v="296"/>
    <x v="0"/>
    <x v="1"/>
    <x v="0"/>
    <s v=""/>
    <x v="1"/>
  </r>
  <r>
    <n v="990"/>
    <s v="Charles G. Koch Charitable Foundation_Western Resources Legal Center201825000"/>
    <x v="0"/>
    <s v="Western Resources Legal Center"/>
    <x v="1773"/>
    <n v="25000"/>
    <x v="30"/>
    <x v="2"/>
    <m/>
    <n v="297"/>
    <x v="0"/>
    <x v="0"/>
    <x v="0"/>
    <s v=""/>
    <x v="1"/>
  </r>
  <r>
    <n v="990"/>
    <s v="Charles G. Koch Charitable Foundation_Allman20183469"/>
    <x v="0"/>
    <s v="Allman"/>
    <x v="2044"/>
    <n v="3469"/>
    <x v="30"/>
    <x v="2"/>
    <s v="Individual/Scholarship"/>
    <n v="298"/>
    <x v="1"/>
    <x v="0"/>
    <x v="0"/>
    <s v=""/>
    <x v="1"/>
  </r>
  <r>
    <n v="990"/>
    <s v="Charles G. Koch Charitable Foundation_University of South Alabama201826157"/>
    <x v="0"/>
    <s v="University of South Alabama"/>
    <x v="238"/>
    <n v="26157"/>
    <x v="30"/>
    <x v="2"/>
    <m/>
    <n v="299"/>
    <x v="0"/>
    <x v="1"/>
    <x v="0"/>
    <s v=""/>
    <x v="1"/>
  </r>
  <r>
    <n v="990"/>
    <s v="Charles G. Koch Charitable Foundation_Martins20183290"/>
    <x v="0"/>
    <s v="Martins"/>
    <x v="2045"/>
    <n v="3290"/>
    <x v="30"/>
    <x v="2"/>
    <s v="Individual/Scholarship"/>
    <n v="300"/>
    <x v="1"/>
    <x v="0"/>
    <x v="0"/>
    <s v=""/>
    <x v="1"/>
  </r>
  <r>
    <n v="990"/>
    <s v="Charles G. Koch Charitable Foundation_Elliott Raia20183035"/>
    <x v="0"/>
    <s v="Elliott Raia"/>
    <x v="2046"/>
    <n v="3035"/>
    <x v="30"/>
    <x v="2"/>
    <s v="Individual/Scholarship"/>
    <n v="301"/>
    <x v="1"/>
    <x v="0"/>
    <x v="0"/>
    <s v=""/>
    <x v="1"/>
  </r>
  <r>
    <n v="990"/>
    <s v="Charles G. Koch Charitable Foundation_Kehr201813688"/>
    <x v="0"/>
    <s v="Kehr"/>
    <x v="1352"/>
    <n v="13688"/>
    <x v="30"/>
    <x v="2"/>
    <s v="Individual/Scholarship"/>
    <n v="302"/>
    <x v="1"/>
    <x v="0"/>
    <x v="0"/>
    <s v=""/>
    <x v="1"/>
  </r>
  <r>
    <n v="990"/>
    <s v="Charles G. Koch Charitable Foundation_Grove City College20181000"/>
    <x v="0"/>
    <s v="Grove City College"/>
    <x v="148"/>
    <n v="1000"/>
    <x v="30"/>
    <x v="2"/>
    <m/>
    <n v="303"/>
    <x v="0"/>
    <x v="1"/>
    <x v="0"/>
    <s v=""/>
    <x v="1"/>
  </r>
  <r>
    <n v="990"/>
    <s v="Charles G. Koch Charitable Foundation_George Mason University201815687900"/>
    <x v="0"/>
    <s v="George Mason University"/>
    <x v="22"/>
    <n v="15687900"/>
    <x v="30"/>
    <x v="2"/>
    <m/>
    <n v="304"/>
    <x v="0"/>
    <x v="1"/>
    <x v="0"/>
    <s v=""/>
    <x v="1"/>
  </r>
  <r>
    <n v="990"/>
    <s v="Charles G. Koch Charitable Foundation_Starr20182268"/>
    <x v="0"/>
    <s v="Starr"/>
    <x v="2047"/>
    <n v="2268"/>
    <x v="30"/>
    <x v="2"/>
    <s v="Individual/Scholarship"/>
    <n v="305"/>
    <x v="1"/>
    <x v="0"/>
    <x v="0"/>
    <s v=""/>
    <x v="1"/>
  </r>
  <r>
    <n v="990"/>
    <s v="Charles G. Koch Charitable Foundation_Martin20182025"/>
    <x v="0"/>
    <s v="Martin"/>
    <x v="2048"/>
    <n v="2025"/>
    <x v="30"/>
    <x v="2"/>
    <s v="Individual/Scholarship"/>
    <n v="306"/>
    <x v="1"/>
    <x v="0"/>
    <x v="0"/>
    <s v=""/>
    <x v="1"/>
  </r>
  <r>
    <n v="990"/>
    <s v="Charles G. Koch Charitable Foundation_Busby201812750"/>
    <x v="0"/>
    <s v="Busby"/>
    <x v="2049"/>
    <n v="12750"/>
    <x v="30"/>
    <x v="2"/>
    <s v="Individual/Scholarship"/>
    <n v="307"/>
    <x v="1"/>
    <x v="0"/>
    <x v="0"/>
    <s v=""/>
    <x v="1"/>
  </r>
  <r>
    <n v="990"/>
    <s v="Charles G. Koch Charitable Foundation_Bennett20183825"/>
    <x v="0"/>
    <s v="Bennett"/>
    <x v="2050"/>
    <n v="3825"/>
    <x v="30"/>
    <x v="2"/>
    <s v="Individual/Scholarship"/>
    <n v="308"/>
    <x v="1"/>
    <x v="0"/>
    <x v="0"/>
    <s v=""/>
    <x v="1"/>
  </r>
  <r>
    <n v="990"/>
    <s v="Charles G. Koch Charitable Foundation_Liberty International20187500"/>
    <x v="0"/>
    <s v="Liberty International"/>
    <x v="1449"/>
    <n v="7500"/>
    <x v="30"/>
    <x v="2"/>
    <m/>
    <n v="309"/>
    <x v="0"/>
    <x v="0"/>
    <x v="0"/>
    <s v="https://www.sourcewatch.org/index.php/Liberty_International_plc"/>
    <x v="2"/>
  </r>
  <r>
    <n v="990"/>
    <s v="Charles G. Koch Charitable Foundation_St Mary's University20187400"/>
    <x v="0"/>
    <s v="St Mary's University"/>
    <x v="2051"/>
    <n v="7400"/>
    <x v="30"/>
    <x v="2"/>
    <m/>
    <n v="310"/>
    <x v="0"/>
    <x v="1"/>
    <x v="0"/>
    <s v=""/>
    <x v="1"/>
  </r>
  <r>
    <n v="990"/>
    <s v="Charles G. Koch Charitable Foundation_Holliday20183024"/>
    <x v="0"/>
    <s v="Holliday"/>
    <x v="2052"/>
    <n v="3024"/>
    <x v="30"/>
    <x v="2"/>
    <s v="Individual/Scholarship"/>
    <n v="311"/>
    <x v="1"/>
    <x v="0"/>
    <x v="0"/>
    <s v=""/>
    <x v="1"/>
  </r>
  <r>
    <n v="990"/>
    <s v="Charles G. Koch Charitable Foundation_Wake Forest University20181090500"/>
    <x v="0"/>
    <s v="Wake Forest University"/>
    <x v="240"/>
    <n v="1090500"/>
    <x v="30"/>
    <x v="2"/>
    <m/>
    <n v="312"/>
    <x v="0"/>
    <x v="1"/>
    <x v="0"/>
    <s v=""/>
    <x v="1"/>
  </r>
  <r>
    <n v="990"/>
    <s v="Charles G. Koch Charitable Foundation_JFA Institute2018140000"/>
    <x v="0"/>
    <s v="JFA Institute"/>
    <x v="1196"/>
    <n v="140000"/>
    <x v="30"/>
    <x v="2"/>
    <m/>
    <n v="313"/>
    <x v="0"/>
    <x v="0"/>
    <x v="0"/>
    <s v=""/>
    <x v="1"/>
  </r>
  <r>
    <n v="990"/>
    <s v="Charles G. Koch Charitable Foundation_Goeckel20183469"/>
    <x v="0"/>
    <s v="Goeckel"/>
    <x v="2053"/>
    <n v="3469"/>
    <x v="30"/>
    <x v="2"/>
    <s v="Individual/Scholarship"/>
    <n v="314"/>
    <x v="1"/>
    <x v="0"/>
    <x v="0"/>
    <s v=""/>
    <x v="1"/>
  </r>
  <r>
    <n v="990"/>
    <s v="Charles G. Koch Charitable Foundation_Georgia State University Foundation2018165980"/>
    <x v="0"/>
    <s v="Georgia State University Foundation"/>
    <x v="212"/>
    <n v="165980"/>
    <x v="30"/>
    <x v="2"/>
    <m/>
    <n v="315"/>
    <x v="0"/>
    <x v="1"/>
    <x v="0"/>
    <s v=""/>
    <x v="1"/>
  </r>
  <r>
    <n v="990"/>
    <s v="Charles G. Koch Charitable Foundation_Vukovits20183150"/>
    <x v="0"/>
    <s v="Vukovits"/>
    <x v="2054"/>
    <n v="3150"/>
    <x v="30"/>
    <x v="2"/>
    <s v="Individual/Scholarship"/>
    <n v="316"/>
    <x v="1"/>
    <x v="0"/>
    <x v="0"/>
    <s v=""/>
    <x v="1"/>
  </r>
  <r>
    <n v="990"/>
    <s v="Charles G. Koch Charitable Foundation_East Tennessee State University201815750"/>
    <x v="0"/>
    <s v="East Tennessee State University"/>
    <x v="1646"/>
    <n v="15750"/>
    <x v="30"/>
    <x v="2"/>
    <m/>
    <n v="317"/>
    <x v="0"/>
    <x v="1"/>
    <x v="0"/>
    <s v=""/>
    <x v="1"/>
  </r>
  <r>
    <n v="990"/>
    <s v="Charles G. Koch Charitable Foundation_Kurt Vonnegut Memorial Library20185000"/>
    <x v="0"/>
    <s v="Kurt Vonnegut Memorial Library"/>
    <x v="2055"/>
    <n v="5000"/>
    <x v="30"/>
    <x v="2"/>
    <m/>
    <n v="318"/>
    <x v="0"/>
    <x v="0"/>
    <x v="1"/>
    <s v=""/>
    <x v="1"/>
  </r>
  <r>
    <n v="990"/>
    <s v="Charles G. Koch Charitable Foundation_College of Charleston Foundation201845885"/>
    <x v="0"/>
    <s v="College of Charleston Foundation"/>
    <x v="169"/>
    <n v="45885"/>
    <x v="30"/>
    <x v="2"/>
    <m/>
    <n v="319"/>
    <x v="0"/>
    <x v="1"/>
    <x v="0"/>
    <s v=""/>
    <x v="1"/>
  </r>
  <r>
    <n v="990"/>
    <s v="Charles G. Koch Charitable Foundation_Griego2018500"/>
    <x v="0"/>
    <s v="Griego"/>
    <x v="2056"/>
    <n v="500"/>
    <x v="30"/>
    <x v="2"/>
    <s v="Individual/Scholarship"/>
    <n v="320"/>
    <x v="1"/>
    <x v="0"/>
    <x v="0"/>
    <s v=""/>
    <x v="1"/>
  </r>
  <r>
    <n v="990"/>
    <s v="Charles G. Koch Charitable Foundation_Burrola20183825"/>
    <x v="0"/>
    <s v="Burrola"/>
    <x v="2057"/>
    <n v="3825"/>
    <x v="30"/>
    <x v="2"/>
    <s v="Individual/Scholarship"/>
    <n v="321"/>
    <x v="1"/>
    <x v="0"/>
    <x v="0"/>
    <s v=""/>
    <x v="1"/>
  </r>
  <r>
    <n v="990"/>
    <s v="Charles G. Koch Charitable Foundation_Hoover Institution on War Revolution and Peace201850000"/>
    <x v="0"/>
    <s v="Hoover Institution on War Revolution and Peace"/>
    <x v="24"/>
    <n v="50000"/>
    <x v="30"/>
    <x v="2"/>
    <m/>
    <n v="322"/>
    <x v="0"/>
    <x v="0"/>
    <x v="0"/>
    <s v="https://www.desmogblog.com/hoover-institution"/>
    <x v="0"/>
  </r>
  <r>
    <n v="990"/>
    <s v="Charles G. Koch Charitable Foundation_West Virginia University2018339410"/>
    <x v="0"/>
    <s v="West Virginia University"/>
    <x v="151"/>
    <n v="339410"/>
    <x v="30"/>
    <x v="2"/>
    <m/>
    <n v="323"/>
    <x v="0"/>
    <x v="1"/>
    <x v="0"/>
    <s v=""/>
    <x v="1"/>
  </r>
  <r>
    <n v="990"/>
    <s v="Charles G. Koch Charitable Foundation_Kergo20183825"/>
    <x v="0"/>
    <s v="Kergo"/>
    <x v="2058"/>
    <n v="3825"/>
    <x v="30"/>
    <x v="2"/>
    <s v="Individual/Scholarship"/>
    <n v="324"/>
    <x v="1"/>
    <x v="0"/>
    <x v="0"/>
    <s v=""/>
    <x v="1"/>
  </r>
  <r>
    <n v="990"/>
    <s v="Charles G. Koch Charitable Foundation_Soto20182688"/>
    <x v="0"/>
    <s v="Soto"/>
    <x v="1574"/>
    <n v="2688"/>
    <x v="30"/>
    <x v="2"/>
    <s v="Individual/Scholarship"/>
    <n v="325"/>
    <x v="1"/>
    <x v="0"/>
    <x v="0"/>
    <s v=""/>
    <x v="1"/>
  </r>
  <r>
    <n v="990"/>
    <s v="Charles G. Koch Charitable Foundation_University of Southern California2018767500"/>
    <x v="0"/>
    <s v="University of Southern California"/>
    <x v="1605"/>
    <n v="767500"/>
    <x v="30"/>
    <x v="2"/>
    <m/>
    <n v="326"/>
    <x v="0"/>
    <x v="1"/>
    <x v="0"/>
    <s v=""/>
    <x v="1"/>
  </r>
  <r>
    <n v="990"/>
    <s v="Charles G. Koch Charitable Foundation_Coley20183150"/>
    <x v="0"/>
    <s v="Coley"/>
    <x v="2059"/>
    <n v="3150"/>
    <x v="30"/>
    <x v="2"/>
    <s v="Individual/Scholarship"/>
    <n v="327"/>
    <x v="1"/>
    <x v="0"/>
    <x v="0"/>
    <s v=""/>
    <x v="1"/>
  </r>
  <r>
    <n v="990"/>
    <s v="Charles G. Koch Charitable Foundation_Carroll20183150"/>
    <x v="0"/>
    <s v="Carroll"/>
    <x v="1296"/>
    <n v="3150"/>
    <x v="30"/>
    <x v="2"/>
    <s v="Individual/Scholarship"/>
    <n v="328"/>
    <x v="1"/>
    <x v="0"/>
    <x v="0"/>
    <s v=""/>
    <x v="1"/>
  </r>
  <r>
    <n v="990"/>
    <s v="Charles G. Koch Charitable Foundation_mikeroweWORKS Foundation2018125000"/>
    <x v="0"/>
    <s v="mikeroweWORKS Foundation"/>
    <x v="481"/>
    <n v="125000"/>
    <x v="30"/>
    <x v="2"/>
    <m/>
    <n v="329"/>
    <x v="0"/>
    <x v="0"/>
    <x v="0"/>
    <s v=""/>
    <x v="1"/>
  </r>
  <r>
    <n v="990"/>
    <s v="Charles G. Koch Charitable Foundation_Ohio State University Foundation2018194000"/>
    <x v="0"/>
    <s v="Ohio State University Foundation"/>
    <x v="413"/>
    <n v="194000"/>
    <x v="30"/>
    <x v="2"/>
    <m/>
    <n v="330"/>
    <x v="0"/>
    <x v="1"/>
    <x v="0"/>
    <s v=""/>
    <x v="1"/>
  </r>
  <r>
    <n v="990"/>
    <s v="Charles G. Koch Charitable Foundation_Riethmiller20184641"/>
    <x v="0"/>
    <s v="Riethmiller"/>
    <x v="2060"/>
    <n v="4641"/>
    <x v="30"/>
    <x v="2"/>
    <s v="Individual/Scholarship"/>
    <n v="331"/>
    <x v="1"/>
    <x v="0"/>
    <x v="0"/>
    <s v=""/>
    <x v="1"/>
  </r>
  <r>
    <n v="990"/>
    <s v="Charles G. Koch Charitable Foundation_Gray2018500"/>
    <x v="0"/>
    <s v="Gray"/>
    <x v="2061"/>
    <n v="500"/>
    <x v="30"/>
    <x v="2"/>
    <s v="Individual/Scholarship"/>
    <n v="332"/>
    <x v="1"/>
    <x v="0"/>
    <x v="0"/>
    <s v=""/>
    <x v="1"/>
  </r>
  <r>
    <n v="990"/>
    <s v="Charles G. Koch Charitable Foundation_Albritton20183825"/>
    <x v="0"/>
    <s v="Albritton"/>
    <x v="2062"/>
    <n v="3825"/>
    <x v="30"/>
    <x v="2"/>
    <s v="Individual/Scholarship"/>
    <n v="333"/>
    <x v="1"/>
    <x v="0"/>
    <x v="0"/>
    <s v=""/>
    <x v="1"/>
  </r>
  <r>
    <n v="990"/>
    <s v="Charles G. Koch Charitable Foundation_Reeves20183150"/>
    <x v="0"/>
    <s v="Reeves"/>
    <x v="1230"/>
    <n v="3150"/>
    <x v="30"/>
    <x v="2"/>
    <s v="Individual/Scholarship"/>
    <n v="334"/>
    <x v="1"/>
    <x v="0"/>
    <x v="0"/>
    <s v=""/>
    <x v="1"/>
  </r>
  <r>
    <n v="990"/>
    <s v="Charles G. Koch Charitable Foundation_American Institute for Economic Research201868100"/>
    <x v="0"/>
    <s v="American Institute for Economic Research"/>
    <x v="2063"/>
    <n v="68100"/>
    <x v="30"/>
    <x v="2"/>
    <m/>
    <n v="335"/>
    <x v="0"/>
    <x v="0"/>
    <x v="0"/>
    <s v=""/>
    <x v="1"/>
  </r>
  <r>
    <n v="990"/>
    <s v="Charles G. Koch Charitable Foundation_Chau20183825"/>
    <x v="0"/>
    <s v="Chau"/>
    <x v="2064"/>
    <n v="3825"/>
    <x v="30"/>
    <x v="2"/>
    <s v="Individual/Scholarship"/>
    <n v="336"/>
    <x v="1"/>
    <x v="0"/>
    <x v="0"/>
    <s v=""/>
    <x v="1"/>
  </r>
  <r>
    <n v="990"/>
    <s v="Charles G. Koch Charitable Foundation_Rodriguez20183150"/>
    <x v="0"/>
    <s v="Rodriguez"/>
    <x v="994"/>
    <n v="3150"/>
    <x v="30"/>
    <x v="2"/>
    <s v="Individual/Scholarship"/>
    <n v="337"/>
    <x v="1"/>
    <x v="0"/>
    <x v="0"/>
    <s v=""/>
    <x v="1"/>
  </r>
  <r>
    <n v="990"/>
    <s v="Charles G. Koch Charitable Foundation_University of Texas - Dallas2018465000"/>
    <x v="0"/>
    <s v="University of Texas - Dallas"/>
    <x v="139"/>
    <n v="465000"/>
    <x v="30"/>
    <x v="2"/>
    <m/>
    <n v="338"/>
    <x v="0"/>
    <x v="1"/>
    <x v="0"/>
    <s v=""/>
    <x v="1"/>
  </r>
  <r>
    <n v="990"/>
    <s v="Charles G. Koch Charitable Foundation_Hamlett201810407"/>
    <x v="0"/>
    <s v="Hamlett"/>
    <x v="2065"/>
    <n v="10407"/>
    <x v="30"/>
    <x v="2"/>
    <s v="Individual/Scholarship"/>
    <n v="339"/>
    <x v="1"/>
    <x v="0"/>
    <x v="0"/>
    <s v=""/>
    <x v="1"/>
  </r>
  <r>
    <n v="990"/>
    <s v="Charles G. Koch Charitable Foundation_Brown University20181469886"/>
    <x v="0"/>
    <s v="Brown University"/>
    <x v="167"/>
    <n v="1469886"/>
    <x v="30"/>
    <x v="2"/>
    <m/>
    <n v="340"/>
    <x v="0"/>
    <x v="1"/>
    <x v="0"/>
    <s v=""/>
    <x v="1"/>
  </r>
  <r>
    <n v="990"/>
    <s v="Charles G. Koch Charitable Foundation_University of Utah - San Antonio201823000"/>
    <x v="0"/>
    <s v="University of Utah - San Antonio"/>
    <x v="2066"/>
    <n v="23000"/>
    <x v="30"/>
    <x v="2"/>
    <m/>
    <n v="341"/>
    <x v="0"/>
    <x v="1"/>
    <x v="0"/>
    <s v=""/>
    <x v="1"/>
  </r>
  <r>
    <n v="990"/>
    <s v="Charles G. Koch Charitable Foundation_Archbridge Institute201835000"/>
    <x v="0"/>
    <s v="Archbridge Institute"/>
    <x v="2067"/>
    <n v="35000"/>
    <x v="30"/>
    <x v="2"/>
    <m/>
    <n v="342"/>
    <x v="0"/>
    <x v="0"/>
    <x v="0"/>
    <s v=""/>
    <x v="1"/>
  </r>
  <r>
    <n v="990"/>
    <s v="Charles G. Koch Charitable Foundation_Capital Preparatory Schools2018500000"/>
    <x v="0"/>
    <s v="Capital Preparatory Schools"/>
    <x v="1272"/>
    <n v="500000"/>
    <x v="30"/>
    <x v="2"/>
    <m/>
    <n v="343"/>
    <x v="0"/>
    <x v="1"/>
    <x v="0"/>
    <s v=""/>
    <x v="1"/>
  </r>
  <r>
    <n v="990"/>
    <s v="Charles G. Koch Charitable Foundation_University of New Orleans Foundation201835000"/>
    <x v="0"/>
    <s v="University of New Orleans Foundation"/>
    <x v="432"/>
    <n v="35000"/>
    <x v="30"/>
    <x v="2"/>
    <m/>
    <n v="344"/>
    <x v="0"/>
    <x v="1"/>
    <x v="0"/>
    <s v=""/>
    <x v="1"/>
  </r>
  <r>
    <n v="990"/>
    <s v="Charles G. Koch Charitable Foundation_Institute for Humane Studies at George Mason University201810416000"/>
    <x v="0"/>
    <s v="Institute for Humane Studies at George Mason University"/>
    <x v="23"/>
    <n v="10416000"/>
    <x v="30"/>
    <x v="2"/>
    <m/>
    <n v="345"/>
    <x v="0"/>
    <x v="1"/>
    <x v="0"/>
    <s v="https://www.desmogblog.com/institute-humane-studies-george-mason-university"/>
    <x v="0"/>
  </r>
  <r>
    <n v="990"/>
    <s v="Charles G. Koch Charitable Foundation_New Civil Liberties Alliance20181000000"/>
    <x v="0"/>
    <s v="New Civil Liberties Alliance"/>
    <x v="1619"/>
    <n v="1000000"/>
    <x v="30"/>
    <x v="2"/>
    <m/>
    <n v="346"/>
    <x v="0"/>
    <x v="0"/>
    <x v="0"/>
    <s v=""/>
    <x v="1"/>
  </r>
  <r>
    <n v="990"/>
    <s v="Charles G. Koch Charitable Foundation_Pusok20186281"/>
    <x v="0"/>
    <s v="Pusok"/>
    <x v="2068"/>
    <n v="6281"/>
    <x v="30"/>
    <x v="2"/>
    <s v="Individual/Scholarship"/>
    <n v="347"/>
    <x v="1"/>
    <x v="0"/>
    <x v="0"/>
    <s v=""/>
    <x v="1"/>
  </r>
  <r>
    <n v="990"/>
    <s v="Charles G. Koch Charitable Foundation_University of Nebraska Foundation20189250"/>
    <x v="0"/>
    <s v="University of Nebraska Foundation"/>
    <x v="203"/>
    <n v="9250"/>
    <x v="30"/>
    <x v="2"/>
    <m/>
    <n v="348"/>
    <x v="0"/>
    <x v="1"/>
    <x v="0"/>
    <s v=""/>
    <x v="1"/>
  </r>
  <r>
    <n v="990"/>
    <s v="Charles G. Koch Charitable Foundation_Public Choice Society201819000"/>
    <x v="0"/>
    <s v="Public Choice Society"/>
    <x v="560"/>
    <n v="19000"/>
    <x v="30"/>
    <x v="2"/>
    <m/>
    <n v="349"/>
    <x v="0"/>
    <x v="1"/>
    <x v="0"/>
    <s v=""/>
    <x v="1"/>
  </r>
  <r>
    <n v="990"/>
    <s v="Charles G. Koch Charitable Foundation_Estes201811813"/>
    <x v="0"/>
    <s v="Estes"/>
    <x v="1749"/>
    <n v="11813"/>
    <x v="30"/>
    <x v="2"/>
    <s v="Individual/Scholarship"/>
    <n v="350"/>
    <x v="1"/>
    <x v="0"/>
    <x v="0"/>
    <s v=""/>
    <x v="1"/>
  </r>
  <r>
    <n v="990"/>
    <s v="Charles G. Koch Charitable Foundation_Fehler20183150"/>
    <x v="0"/>
    <s v="Fehler"/>
    <x v="2069"/>
    <n v="3150"/>
    <x v="30"/>
    <x v="2"/>
    <s v="Individual/Scholarship"/>
    <n v="351"/>
    <x v="1"/>
    <x v="0"/>
    <x v="0"/>
    <s v=""/>
    <x v="1"/>
  </r>
  <r>
    <n v="990"/>
    <s v="Charles G. Koch Charitable Foundation_University of Tennessee201820100"/>
    <x v="0"/>
    <s v="University of Tennessee"/>
    <x v="434"/>
    <n v="20100"/>
    <x v="30"/>
    <x v="2"/>
    <m/>
    <n v="352"/>
    <x v="0"/>
    <x v="1"/>
    <x v="0"/>
    <s v=""/>
    <x v="1"/>
  </r>
  <r>
    <n v="990"/>
    <s v="Charles G. Koch Charitable Foundation_Schuster20183825"/>
    <x v="0"/>
    <s v="Schuster"/>
    <x v="2070"/>
    <n v="3825"/>
    <x v="30"/>
    <x v="2"/>
    <s v="Individual/Scholarship"/>
    <n v="353"/>
    <x v="1"/>
    <x v="0"/>
    <x v="0"/>
    <s v=""/>
    <x v="1"/>
  </r>
  <r>
    <n v="990"/>
    <s v="Charles G. Koch Charitable Foundation_Vo201816407"/>
    <x v="0"/>
    <s v="Vo"/>
    <x v="2071"/>
    <n v="16407"/>
    <x v="30"/>
    <x v="2"/>
    <s v="Individual/Scholarship"/>
    <n v="354"/>
    <x v="1"/>
    <x v="0"/>
    <x v="0"/>
    <s v=""/>
    <x v="1"/>
  </r>
  <r>
    <n v="990"/>
    <s v="Charles G. Koch Charitable Foundation_Kenyon College201835000"/>
    <x v="0"/>
    <s v="Kenyon College"/>
    <x v="401"/>
    <n v="35000"/>
    <x v="30"/>
    <x v="2"/>
    <m/>
    <n v="355"/>
    <x v="0"/>
    <x v="1"/>
    <x v="0"/>
    <s v=""/>
    <x v="1"/>
  </r>
  <r>
    <n v="990"/>
    <s v="Charles G. Koch Charitable Foundation_Sommerville20185355"/>
    <x v="0"/>
    <s v="Sommerville"/>
    <x v="2072"/>
    <n v="5355"/>
    <x v="30"/>
    <x v="2"/>
    <s v="Individual/Scholarship"/>
    <n v="356"/>
    <x v="1"/>
    <x v="0"/>
    <x v="0"/>
    <s v=""/>
    <x v="1"/>
  </r>
  <r>
    <n v="990"/>
    <s v="Charles G. Koch Charitable Foundation_University of Texas - Austin2018148260"/>
    <x v="0"/>
    <s v="University of Texas - Austin"/>
    <x v="139"/>
    <n v="148260"/>
    <x v="30"/>
    <x v="2"/>
    <m/>
    <n v="357"/>
    <x v="0"/>
    <x v="1"/>
    <x v="0"/>
    <s v=""/>
    <x v="1"/>
  </r>
  <r>
    <n v="990"/>
    <s v="Charles G. Koch Charitable Foundation_Ly20183024"/>
    <x v="0"/>
    <s v="Ly"/>
    <x v="2073"/>
    <n v="3024"/>
    <x v="30"/>
    <x v="2"/>
    <s v="Individual/Scholarship"/>
    <n v="358"/>
    <x v="1"/>
    <x v="0"/>
    <x v="0"/>
    <s v=""/>
    <x v="1"/>
  </r>
  <r>
    <n v="990"/>
    <s v="Charles G. Koch Charitable Foundation_Brigham Young University2018137500"/>
    <x v="0"/>
    <s v="Brigham Young University"/>
    <x v="720"/>
    <n v="137500"/>
    <x v="30"/>
    <x v="2"/>
    <m/>
    <n v="359"/>
    <x v="0"/>
    <x v="1"/>
    <x v="0"/>
    <s v=""/>
    <x v="1"/>
  </r>
  <r>
    <n v="990"/>
    <s v="Charles G. Koch Charitable Foundation_Anti-Defamation League2018100000"/>
    <x v="0"/>
    <s v="Anti-Defamation League"/>
    <x v="2074"/>
    <n v="100000"/>
    <x v="30"/>
    <x v="2"/>
    <m/>
    <n v="360"/>
    <x v="0"/>
    <x v="0"/>
    <x v="0"/>
    <s v=""/>
    <x v="1"/>
  </r>
  <r>
    <n v="990"/>
    <s v="Charles G. Koch Charitable Foundation_Olivett20183825"/>
    <x v="0"/>
    <s v="Olivett"/>
    <x v="2075"/>
    <n v="3825"/>
    <x v="30"/>
    <x v="2"/>
    <s v="Individual/Scholarship"/>
    <n v="361"/>
    <x v="1"/>
    <x v="0"/>
    <x v="0"/>
    <s v=""/>
    <x v="1"/>
  </r>
  <r>
    <n v="990"/>
    <s v="Charles G. Koch Charitable Foundation_Harleson201815096"/>
    <x v="0"/>
    <s v="Harleson"/>
    <x v="2076"/>
    <n v="15096"/>
    <x v="30"/>
    <x v="2"/>
    <s v="Individual/Scholarship"/>
    <n v="362"/>
    <x v="1"/>
    <x v="0"/>
    <x v="0"/>
    <s v=""/>
    <x v="1"/>
  </r>
  <r>
    <n v="990"/>
    <s v="Charles G. Koch Charitable Foundation_Mitchell20183825"/>
    <x v="0"/>
    <s v="Mitchell"/>
    <x v="1547"/>
    <n v="3825"/>
    <x v="30"/>
    <x v="2"/>
    <s v="Individual/Scholarship"/>
    <n v="363"/>
    <x v="1"/>
    <x v="0"/>
    <x v="0"/>
    <s v=""/>
    <x v="1"/>
  </r>
  <r>
    <n v="990"/>
    <s v="Charles G. Koch Charitable Foundation_Cairn University201889250"/>
    <x v="0"/>
    <s v="Cairn University"/>
    <x v="1766"/>
    <n v="89250"/>
    <x v="30"/>
    <x v="2"/>
    <m/>
    <n v="364"/>
    <x v="0"/>
    <x v="1"/>
    <x v="0"/>
    <s v=""/>
    <x v="1"/>
  </r>
  <r>
    <n v="990"/>
    <s v="Charles G. Koch Charitable Foundation_Mountain States Legal Foundation201825000"/>
    <x v="0"/>
    <s v="Mountain States Legal Foundation"/>
    <x v="747"/>
    <n v="25000"/>
    <x v="30"/>
    <x v="2"/>
    <m/>
    <n v="365"/>
    <x v="0"/>
    <x v="0"/>
    <x v="0"/>
    <s v="https://www.sourcewatch.org/index.php/Mountain_States_Legal_Foundation"/>
    <x v="2"/>
  </r>
  <r>
    <n v="990"/>
    <s v="Charles G. Koch Charitable Foundation_Heritage Foundation, The2018200000"/>
    <x v="0"/>
    <s v="Heritage Foundation, The"/>
    <x v="4"/>
    <n v="200000"/>
    <x v="30"/>
    <x v="2"/>
    <m/>
    <n v="366"/>
    <x v="0"/>
    <x v="0"/>
    <x v="0"/>
    <s v="https://www.desmogblog.com/heritage-foundation"/>
    <x v="0"/>
  </r>
  <r>
    <n v="990"/>
    <s v="Charles G. Koch Charitable Foundation_Murrary2018450"/>
    <x v="0"/>
    <s v="Murrary"/>
    <x v="2077"/>
    <n v="450"/>
    <x v="30"/>
    <x v="2"/>
    <s v="Individual/Scholarship"/>
    <n v="367"/>
    <x v="1"/>
    <x v="0"/>
    <x v="0"/>
    <s v=""/>
    <x v="1"/>
  </r>
  <r>
    <n v="990"/>
    <s v="Charles G. Koch Charitable Foundation_Texas A&amp;M University20181211400"/>
    <x v="0"/>
    <s v="Texas A&amp;M University"/>
    <x v="13"/>
    <n v="1211400"/>
    <x v="30"/>
    <x v="2"/>
    <m/>
    <n v="368"/>
    <x v="0"/>
    <x v="1"/>
    <x v="0"/>
    <s v=""/>
    <x v="1"/>
  </r>
  <r>
    <n v="990"/>
    <s v="Charles G. Koch Charitable Foundation_Boston College201820000"/>
    <x v="0"/>
    <s v="Boston College"/>
    <x v="719"/>
    <n v="20000"/>
    <x v="30"/>
    <x v="2"/>
    <m/>
    <n v="369"/>
    <x v="0"/>
    <x v="1"/>
    <x v="0"/>
    <s v=""/>
    <x v="1"/>
  </r>
  <r>
    <n v="990"/>
    <s v="Charles G. Koch Charitable Foundation_Anderson20183150"/>
    <x v="0"/>
    <s v="Anderson"/>
    <x v="1295"/>
    <n v="3150"/>
    <x v="30"/>
    <x v="2"/>
    <s v="Individual/Scholarship"/>
    <n v="370"/>
    <x v="1"/>
    <x v="0"/>
    <x v="0"/>
    <s v=""/>
    <x v="1"/>
  </r>
  <r>
    <n v="990"/>
    <s v="Charles G. Koch Charitable Foundation_Diloreto20183150"/>
    <x v="0"/>
    <s v="Diloreto"/>
    <x v="2078"/>
    <n v="3150"/>
    <x v="30"/>
    <x v="2"/>
    <s v="Individual/Scholarship"/>
    <n v="371"/>
    <x v="1"/>
    <x v="0"/>
    <x v="0"/>
    <s v=""/>
    <x v="1"/>
  </r>
  <r>
    <n v="990"/>
    <s v="Charles G. Koch Charitable Foundation_Pocius20184725"/>
    <x v="0"/>
    <s v="Pocius"/>
    <x v="2079"/>
    <n v="4725"/>
    <x v="30"/>
    <x v="2"/>
    <s v="Individual/Scholarship"/>
    <n v="372"/>
    <x v="1"/>
    <x v="0"/>
    <x v="0"/>
    <s v=""/>
    <x v="1"/>
  </r>
  <r>
    <n v="990"/>
    <s v="Charles G. Koch Charitable Foundation_Oostenbrugge2018500"/>
    <x v="0"/>
    <s v="Oostenbrugge"/>
    <x v="2080"/>
    <n v="500"/>
    <x v="30"/>
    <x v="2"/>
    <s v="Individual/Scholarship"/>
    <n v="373"/>
    <x v="1"/>
    <x v="0"/>
    <x v="0"/>
    <s v=""/>
    <x v="1"/>
  </r>
  <r>
    <n v="990"/>
    <s v="Charles G. Koch Charitable Foundation_Liebel20183825"/>
    <x v="0"/>
    <s v="Liebel"/>
    <x v="2081"/>
    <n v="3825"/>
    <x v="30"/>
    <x v="2"/>
    <s v="Individual/Scholarship"/>
    <n v="374"/>
    <x v="1"/>
    <x v="0"/>
    <x v="0"/>
    <s v=""/>
    <x v="1"/>
  </r>
  <r>
    <n v="990"/>
    <s v="Charles G. Koch Charitable Foundation_Skiera20184406"/>
    <x v="0"/>
    <s v="Skiera"/>
    <x v="1342"/>
    <n v="4406"/>
    <x v="30"/>
    <x v="2"/>
    <s v="Individual/Scholarship"/>
    <n v="375"/>
    <x v="1"/>
    <x v="0"/>
    <x v="0"/>
    <s v=""/>
    <x v="1"/>
  </r>
  <r>
    <n v="990"/>
    <s v="Charles G. Koch Charitable Foundation_Shera20183150"/>
    <x v="0"/>
    <s v="Shera"/>
    <x v="2082"/>
    <n v="3150"/>
    <x v="30"/>
    <x v="2"/>
    <s v="Individual/Scholarship"/>
    <n v="376"/>
    <x v="1"/>
    <x v="0"/>
    <x v="0"/>
    <s v=""/>
    <x v="1"/>
  </r>
  <r>
    <n v="990"/>
    <s v="Charles G. Koch Charitable Foundation_Northwestern Oklahoma State University Foundation201812000"/>
    <x v="0"/>
    <s v="Northwestern Oklahoma State University Foundation"/>
    <x v="221"/>
    <n v="12000"/>
    <x v="30"/>
    <x v="2"/>
    <m/>
    <n v="377"/>
    <x v="0"/>
    <x v="1"/>
    <x v="0"/>
    <s v=""/>
    <x v="1"/>
  </r>
  <r>
    <n v="990"/>
    <s v="Charles G. Koch Charitable Foundation_Mississippi State University Foundation201845000"/>
    <x v="0"/>
    <s v="Mississippi State University Foundation"/>
    <x v="408"/>
    <n v="45000"/>
    <x v="30"/>
    <x v="2"/>
    <m/>
    <n v="378"/>
    <x v="0"/>
    <x v="1"/>
    <x v="0"/>
    <s v=""/>
    <x v="1"/>
  </r>
  <r>
    <n v="990"/>
    <s v="Charles G. Koch Charitable Foundation_Lanier20183150"/>
    <x v="0"/>
    <s v="Lanier"/>
    <x v="1384"/>
    <n v="3150"/>
    <x v="30"/>
    <x v="2"/>
    <s v="Individual/Scholarship"/>
    <n v="379"/>
    <x v="1"/>
    <x v="0"/>
    <x v="0"/>
    <s v=""/>
    <x v="1"/>
  </r>
  <r>
    <n v="990"/>
    <s v="Charles G. Koch Charitable Foundation_Rice University20181905000"/>
    <x v="0"/>
    <s v="Rice University"/>
    <x v="1812"/>
    <n v="1905000"/>
    <x v="30"/>
    <x v="2"/>
    <m/>
    <n v="380"/>
    <x v="0"/>
    <x v="1"/>
    <x v="0"/>
    <s v=""/>
    <x v="1"/>
  </r>
  <r>
    <n v="990"/>
    <s v="Charles G. Koch Charitable Foundation_Suchyta20184725"/>
    <x v="0"/>
    <s v="Suchyta"/>
    <x v="2083"/>
    <n v="4725"/>
    <x v="30"/>
    <x v="2"/>
    <s v="Individual/Scholarship"/>
    <n v="381"/>
    <x v="1"/>
    <x v="0"/>
    <x v="0"/>
    <s v=""/>
    <x v="1"/>
  </r>
  <r>
    <n v="990"/>
    <s v="Charles G. Koch Charitable Foundation_Hoarty20183469"/>
    <x v="0"/>
    <s v="Hoarty"/>
    <x v="1494"/>
    <n v="3469"/>
    <x v="30"/>
    <x v="2"/>
    <s v="Individual/Scholarship"/>
    <n v="382"/>
    <x v="1"/>
    <x v="0"/>
    <x v="0"/>
    <s v=""/>
    <x v="1"/>
  </r>
  <r>
    <n v="990"/>
    <s v="Charles G. Koch Charitable Foundation_Bouboulis20183150"/>
    <x v="0"/>
    <s v="Bouboulis"/>
    <x v="2084"/>
    <n v="3150"/>
    <x v="30"/>
    <x v="2"/>
    <s v="Individual/Scholarship"/>
    <n v="383"/>
    <x v="1"/>
    <x v="0"/>
    <x v="0"/>
    <s v=""/>
    <x v="1"/>
  </r>
  <r>
    <n v="990"/>
    <s v="Charles G. Koch Charitable Foundation_Kane20187375"/>
    <x v="0"/>
    <s v="Kane"/>
    <x v="2085"/>
    <n v="7375"/>
    <x v="30"/>
    <x v="2"/>
    <s v="Individual/Scholarship"/>
    <n v="384"/>
    <x v="1"/>
    <x v="0"/>
    <x v="0"/>
    <s v=""/>
    <x v="1"/>
  </r>
  <r>
    <n v="990"/>
    <s v="Charles G. Koch Charitable Foundation_Buzzard20183825"/>
    <x v="0"/>
    <s v="Buzzard"/>
    <x v="2086"/>
    <n v="3825"/>
    <x v="30"/>
    <x v="2"/>
    <s v="Individual/Scholarship"/>
    <n v="385"/>
    <x v="1"/>
    <x v="0"/>
    <x v="0"/>
    <s v=""/>
    <x v="1"/>
  </r>
  <r>
    <n v="990"/>
    <s v="Charles G. Koch Charitable Foundation_Bondi20184725"/>
    <x v="0"/>
    <s v="Bondi"/>
    <x v="2087"/>
    <n v="4725"/>
    <x v="30"/>
    <x v="2"/>
    <s v="Individual/Scholarship"/>
    <n v="386"/>
    <x v="1"/>
    <x v="0"/>
    <x v="0"/>
    <s v=""/>
    <x v="1"/>
  </r>
  <r>
    <n v="990"/>
    <s v="Charles G. Koch Charitable Foundation_Walters20183825"/>
    <x v="0"/>
    <s v="Walters"/>
    <x v="2088"/>
    <n v="3825"/>
    <x v="30"/>
    <x v="2"/>
    <s v="Individual/Scholarship"/>
    <n v="387"/>
    <x v="1"/>
    <x v="0"/>
    <x v="0"/>
    <s v=""/>
    <x v="1"/>
  </r>
  <r>
    <n v="990"/>
    <s v="Charles G. Koch Charitable Foundation_Narrative4201873000"/>
    <x v="0"/>
    <s v="Narrative4"/>
    <x v="2089"/>
    <n v="73000"/>
    <x v="30"/>
    <x v="2"/>
    <m/>
    <n v="388"/>
    <x v="0"/>
    <x v="0"/>
    <x v="0"/>
    <s v=""/>
    <x v="1"/>
  </r>
  <r>
    <n v="990"/>
    <s v="Charles G. Koch Charitable Foundation_Virginia Tech2018330000"/>
    <x v="0"/>
    <s v="Virginia Tech"/>
    <x v="504"/>
    <n v="330000"/>
    <x v="30"/>
    <x v="2"/>
    <m/>
    <n v="389"/>
    <x v="0"/>
    <x v="1"/>
    <x v="0"/>
    <s v=""/>
    <x v="1"/>
  </r>
  <r>
    <n v="990"/>
    <s v="Charles G. Koch Charitable Foundation_Fisk University201810000"/>
    <x v="0"/>
    <s v="Fisk University"/>
    <x v="2090"/>
    <n v="10000"/>
    <x v="30"/>
    <x v="2"/>
    <m/>
    <n v="390"/>
    <x v="0"/>
    <x v="1"/>
    <x v="0"/>
    <s v=""/>
    <x v="1"/>
  </r>
  <r>
    <n v="990"/>
    <s v="Charles G. Koch Charitable Foundation_Northern Kentucky University Foundation201810000"/>
    <x v="0"/>
    <s v="Northern Kentucky University Foundation"/>
    <x v="2091"/>
    <n v="10000"/>
    <x v="30"/>
    <x v="2"/>
    <m/>
    <n v="391"/>
    <x v="0"/>
    <x v="1"/>
    <x v="0"/>
    <s v=""/>
    <x v="1"/>
  </r>
  <r>
    <n v="990"/>
    <s v="Charles G. Koch Charitable Foundation_Bradley20183150"/>
    <x v="0"/>
    <s v="Bradley"/>
    <x v="2092"/>
    <n v="3150"/>
    <x v="30"/>
    <x v="2"/>
    <s v="Individual/Scholarship"/>
    <n v="392"/>
    <x v="1"/>
    <x v="0"/>
    <x v="0"/>
    <s v=""/>
    <x v="1"/>
  </r>
  <r>
    <n v="990"/>
    <s v="Charles G. Koch Charitable Foundation_Stafford20183825"/>
    <x v="0"/>
    <s v="Stafford"/>
    <x v="2093"/>
    <n v="3825"/>
    <x v="30"/>
    <x v="2"/>
    <s v="Individual/Scholarship"/>
    <n v="393"/>
    <x v="1"/>
    <x v="0"/>
    <x v="0"/>
    <s v=""/>
    <x v="1"/>
  </r>
  <r>
    <n v="990"/>
    <s v="Charles G. Koch Charitable Foundation_Abel20184725"/>
    <x v="0"/>
    <s v="Abel"/>
    <x v="2094"/>
    <n v="4725"/>
    <x v="30"/>
    <x v="2"/>
    <s v="Individual/Scholarship"/>
    <n v="394"/>
    <x v="1"/>
    <x v="0"/>
    <x v="0"/>
    <s v=""/>
    <x v="1"/>
  </r>
  <r>
    <n v="990"/>
    <s v="Charles G. Koch Charitable Foundation_Ventura20184725"/>
    <x v="0"/>
    <s v="Ventura"/>
    <x v="2095"/>
    <n v="4725"/>
    <x v="30"/>
    <x v="2"/>
    <s v="Individual/Scholarship"/>
    <n v="395"/>
    <x v="1"/>
    <x v="0"/>
    <x v="0"/>
    <s v=""/>
    <x v="1"/>
  </r>
  <r>
    <n v="990"/>
    <s v="Charles G. Koch Charitable Foundation_Arkansas State University Foundation20187000"/>
    <x v="0"/>
    <s v="Arkansas State University Foundation"/>
    <x v="2096"/>
    <n v="7000"/>
    <x v="30"/>
    <x v="2"/>
    <m/>
    <n v="396"/>
    <x v="0"/>
    <x v="1"/>
    <x v="0"/>
    <s v=""/>
    <x v="1"/>
  </r>
  <r>
    <n v="990"/>
    <s v="Charles G. Koch Charitable Foundation_The Society for Classical Learning201823500"/>
    <x v="0"/>
    <s v="The Society for Classical Learning"/>
    <x v="2097"/>
    <n v="23500"/>
    <x v="30"/>
    <x v="2"/>
    <m/>
    <n v="397"/>
    <x v="0"/>
    <x v="0"/>
    <x v="0"/>
    <s v=""/>
    <x v="1"/>
  </r>
  <r>
    <n v="990"/>
    <s v="Charles G. Koch Charitable Foundation_Aycock201814157"/>
    <x v="0"/>
    <s v="Aycock"/>
    <x v="2098"/>
    <n v="14157"/>
    <x v="30"/>
    <x v="2"/>
    <s v="Individual/Scholarship"/>
    <n v="398"/>
    <x v="1"/>
    <x v="0"/>
    <x v="0"/>
    <s v=""/>
    <x v="1"/>
  </r>
  <r>
    <n v="990"/>
    <s v="Charles G. Koch Charitable Foundation_Barnes20185813"/>
    <x v="0"/>
    <s v="Barnes"/>
    <x v="1172"/>
    <n v="5813"/>
    <x v="30"/>
    <x v="2"/>
    <s v="Individual/Scholarship"/>
    <n v="399"/>
    <x v="1"/>
    <x v="0"/>
    <x v="0"/>
    <s v=""/>
    <x v="1"/>
  </r>
  <r>
    <n v="990"/>
    <s v="Charles G. Koch Charitable Foundation_Ayn Rand Institute (ARI)201850000"/>
    <x v="0"/>
    <s v="Ayn Rand Institute (ARI)"/>
    <x v="517"/>
    <n v="50000"/>
    <x v="30"/>
    <x v="2"/>
    <m/>
    <n v="400"/>
    <x v="0"/>
    <x v="0"/>
    <x v="0"/>
    <s v="https://www.desmogblog.com/ayn-rand-institute"/>
    <x v="0"/>
  </r>
  <r>
    <n v="990"/>
    <s v="Charles G. Koch Charitable Foundation_Lincoln Network2018300000"/>
    <x v="0"/>
    <s v="Lincoln Network"/>
    <x v="744"/>
    <n v="300000"/>
    <x v="30"/>
    <x v="2"/>
    <m/>
    <n v="401"/>
    <x v="0"/>
    <x v="0"/>
    <x v="0"/>
    <s v="https://www.sourcewatch.org/index.php/Lincoln_Network"/>
    <x v="2"/>
  </r>
  <r>
    <n v="990"/>
    <s v="Charles G. Koch Charitable Foundation_The Hebrew University of Jerusalem201890000"/>
    <x v="0"/>
    <s v="The Hebrew University of Jerusalem"/>
    <x v="2099"/>
    <n v="90000"/>
    <x v="30"/>
    <x v="2"/>
    <m/>
    <n v="402"/>
    <x v="0"/>
    <x v="1"/>
    <x v="0"/>
    <s v=""/>
    <x v="1"/>
  </r>
  <r>
    <n v="990"/>
    <s v="Charles G. Koch Charitable Foundation_The Mill Series20189000"/>
    <x v="0"/>
    <s v="The Mill Series"/>
    <x v="1539"/>
    <n v="9000"/>
    <x v="30"/>
    <x v="2"/>
    <m/>
    <n v="403"/>
    <x v="0"/>
    <x v="0"/>
    <x v="0"/>
    <s v=""/>
    <x v="1"/>
  </r>
  <r>
    <n v="990"/>
    <s v="Charles G. Koch Charitable Foundation_Tel Foundation2018559000"/>
    <x v="0"/>
    <s v="Tel Foundation"/>
    <x v="1849"/>
    <n v="559000"/>
    <x v="30"/>
    <x v="2"/>
    <m/>
    <n v="404"/>
    <x v="0"/>
    <x v="0"/>
    <x v="0"/>
    <s v=""/>
    <x v="1"/>
  </r>
  <r>
    <n v="990"/>
    <s v="Charles G. Koch Charitable Foundation_Grifferty20183825"/>
    <x v="0"/>
    <s v="Grifferty"/>
    <x v="2100"/>
    <n v="3825"/>
    <x v="30"/>
    <x v="2"/>
    <m/>
    <n v="405"/>
    <x v="1"/>
    <x v="0"/>
    <x v="0"/>
    <s v=""/>
    <x v="1"/>
  </r>
  <r>
    <n v="990"/>
    <s v="Charles G. Koch Charitable Foundation_American Ideas Institute2018138750"/>
    <x v="0"/>
    <s v="American Ideas Institute"/>
    <x v="716"/>
    <n v="138750"/>
    <x v="30"/>
    <x v="2"/>
    <m/>
    <n v="406"/>
    <x v="0"/>
    <x v="0"/>
    <x v="0"/>
    <s v=""/>
    <x v="1"/>
  </r>
  <r>
    <n v="990"/>
    <s v="Charles G. Koch Charitable Foundation_Cornell University2018336300"/>
    <x v="0"/>
    <s v="Cornell University"/>
    <x v="731"/>
    <n v="336300"/>
    <x v="30"/>
    <x v="2"/>
    <m/>
    <n v="407"/>
    <x v="0"/>
    <x v="1"/>
    <x v="0"/>
    <s v=""/>
    <x v="1"/>
  </r>
  <r>
    <n v="990"/>
    <s v="Charles G. Koch Charitable Foundation_Tucker20183024"/>
    <x v="0"/>
    <s v="Tucker"/>
    <x v="2101"/>
    <n v="3024"/>
    <x v="30"/>
    <x v="2"/>
    <s v="Individual/Scholarship"/>
    <n v="408"/>
    <x v="1"/>
    <x v="0"/>
    <x v="0"/>
    <s v=""/>
    <x v="1"/>
  </r>
  <r>
    <n v="990"/>
    <s v="Charles G. Koch Charitable Foundation_Advance Arkansas Institute201828440"/>
    <x v="0"/>
    <s v="Advance Arkansas Institute"/>
    <x v="381"/>
    <n v="28440"/>
    <x v="30"/>
    <x v="2"/>
    <m/>
    <n v="409"/>
    <x v="0"/>
    <x v="0"/>
    <x v="0"/>
    <s v="https://www.sourcewatch.org/index.php/Advance_Arkansas_Institute"/>
    <x v="2"/>
  </r>
  <r>
    <n v="990"/>
    <s v="Charles G. Koch Charitable Foundation_Johnson201810875"/>
    <x v="0"/>
    <s v="Johnson"/>
    <x v="1133"/>
    <n v="10875"/>
    <x v="30"/>
    <x v="2"/>
    <m/>
    <n v="410"/>
    <x v="1"/>
    <x v="0"/>
    <x v="0"/>
    <s v=""/>
    <x v="1"/>
  </r>
  <r>
    <n v="990"/>
    <s v="Charles G. Koch Charitable Foundation_Gorecki20184725"/>
    <x v="0"/>
    <s v="Gorecki"/>
    <x v="2102"/>
    <n v="4725"/>
    <x v="30"/>
    <x v="2"/>
    <m/>
    <n v="411"/>
    <x v="1"/>
    <x v="0"/>
    <x v="0"/>
    <s v=""/>
    <x v="1"/>
  </r>
  <r>
    <n v="990"/>
    <s v="Charles G. Koch Charitable Foundation_Atlas Economic Research Foundation201895000"/>
    <x v="0"/>
    <s v="Atlas Economic Research Foundation"/>
    <x v="18"/>
    <n v="95000"/>
    <x v="30"/>
    <x v="2"/>
    <m/>
    <n v="412"/>
    <x v="0"/>
    <x v="0"/>
    <x v="0"/>
    <s v="https://www.desmogblog.com/atlas-economic-research-foundation"/>
    <x v="0"/>
  </r>
  <r>
    <n v="990"/>
    <s v="Charles G. Koch Charitable Foundation_University of Virginia2018427164"/>
    <x v="0"/>
    <s v="University of Virginia"/>
    <x v="373"/>
    <n v="427164"/>
    <x v="30"/>
    <x v="2"/>
    <m/>
    <n v="413"/>
    <x v="0"/>
    <x v="1"/>
    <x v="0"/>
    <s v=""/>
    <x v="1"/>
  </r>
  <r>
    <n v="990"/>
    <s v="Charles G. Koch Charitable Foundation_Freedom Foundation2018250000"/>
    <x v="0"/>
    <s v="Freedom Foundation"/>
    <x v="1680"/>
    <n v="250000"/>
    <x v="30"/>
    <x v="2"/>
    <m/>
    <n v="414"/>
    <x v="0"/>
    <x v="0"/>
    <x v="0"/>
    <s v="https://www.sourcewatch.org/index.php/Freedom_Foundation"/>
    <x v="2"/>
  </r>
  <r>
    <n v="990"/>
    <s v="Charles G. Koch Charitable Foundation_Florida State University20183064450"/>
    <x v="0"/>
    <s v="Florida State University"/>
    <x v="156"/>
    <n v="3064450"/>
    <x v="30"/>
    <x v="2"/>
    <m/>
    <n v="415"/>
    <x v="0"/>
    <x v="1"/>
    <x v="0"/>
    <s v=""/>
    <x v="1"/>
  </r>
  <r>
    <n v="990"/>
    <s v="Charles G. Koch Charitable Foundation_Themea20182250"/>
    <x v="0"/>
    <s v="Themea"/>
    <x v="2103"/>
    <n v="2250"/>
    <x v="30"/>
    <x v="2"/>
    <s v="Individual/Scholarship"/>
    <n v="416"/>
    <x v="1"/>
    <x v="0"/>
    <x v="0"/>
    <s v=""/>
    <x v="1"/>
  </r>
  <r>
    <n v="990"/>
    <s v="Charles G. Koch Charitable Foundation_Step Up for Students2018500000"/>
    <x v="0"/>
    <s v="Step Up for Students"/>
    <x v="2104"/>
    <n v="500000"/>
    <x v="30"/>
    <x v="2"/>
    <m/>
    <n v="417"/>
    <x v="0"/>
    <x v="0"/>
    <x v="0"/>
    <s v=""/>
    <x v="1"/>
  </r>
  <r>
    <n v="990"/>
    <s v="Charles G. Koch Charitable Foundation_John Paul the Great Catholic University201840000"/>
    <x v="0"/>
    <s v="John Paul the Great Catholic University"/>
    <x v="1079"/>
    <n v="40000"/>
    <x v="30"/>
    <x v="2"/>
    <m/>
    <n v="418"/>
    <x v="0"/>
    <x v="1"/>
    <x v="0"/>
    <s v=""/>
    <x v="1"/>
  </r>
  <r>
    <n v="990"/>
    <s v="Charles G. Koch Charitable Foundation_Measure for Justice201885000"/>
    <x v="0"/>
    <s v="Measure for Justice"/>
    <x v="2105"/>
    <n v="85000"/>
    <x v="30"/>
    <x v="2"/>
    <m/>
    <n v="419"/>
    <x v="0"/>
    <x v="0"/>
    <x v="0"/>
    <s v=""/>
    <x v="1"/>
  </r>
  <r>
    <n v="990"/>
    <s v="Charles G. Koch Charitable Foundation_Cedarville University201816839"/>
    <x v="0"/>
    <s v="Cedarville University"/>
    <x v="389"/>
    <n v="16839"/>
    <x v="30"/>
    <x v="2"/>
    <m/>
    <n v="420"/>
    <x v="0"/>
    <x v="1"/>
    <x v="0"/>
    <s v=""/>
    <x v="1"/>
  </r>
  <r>
    <n v="990"/>
    <s v="Charles G. Koch Charitable Foundation_Southeast Missouri State University201844645"/>
    <x v="0"/>
    <s v="Southeast Missouri State University"/>
    <x v="1329"/>
    <n v="44645"/>
    <x v="30"/>
    <x v="2"/>
    <m/>
    <n v="421"/>
    <x v="0"/>
    <x v="1"/>
    <x v="0"/>
    <s v=""/>
    <x v="1"/>
  </r>
  <r>
    <n v="990"/>
    <s v="Charles G. Koch Charitable Foundation_Scherer20184250"/>
    <x v="0"/>
    <s v="Scherer"/>
    <x v="2106"/>
    <n v="4250"/>
    <x v="30"/>
    <x v="2"/>
    <s v="Individual/Scholarship"/>
    <n v="422"/>
    <x v="1"/>
    <x v="0"/>
    <x v="0"/>
    <s v=""/>
    <x v="1"/>
  </r>
  <r>
    <n v="990"/>
    <s v="Charles G. Koch Charitable Foundation_Gorby20184563"/>
    <x v="0"/>
    <s v="Gorby"/>
    <x v="1785"/>
    <n v="4563"/>
    <x v="30"/>
    <x v="2"/>
    <s v="Individual/Scholarship"/>
    <n v="423"/>
    <x v="1"/>
    <x v="0"/>
    <x v="0"/>
    <s v=""/>
    <x v="1"/>
  </r>
  <r>
    <n v="990"/>
    <s v="Charles G. Koch Charitable Foundation_Friends of Universidad Francisco Foundation201820000"/>
    <x v="0"/>
    <s v="Friends of Universidad Francisco Foundation"/>
    <x v="2107"/>
    <n v="20000"/>
    <x v="30"/>
    <x v="2"/>
    <m/>
    <n v="424"/>
    <x v="0"/>
    <x v="1"/>
    <x v="0"/>
    <s v="https://www.sourcewatch.org/index.php/Friends_of_Universidad_Francisco_Marroqu%C3%Adn"/>
    <x v="2"/>
  </r>
  <r>
    <n v="990"/>
    <s v="Charles G. Koch Charitable Foundation_Young Americans for Liberty Foundation2018870000"/>
    <x v="0"/>
    <s v="Young Americans for Liberty Foundation"/>
    <x v="442"/>
    <n v="870000"/>
    <x v="30"/>
    <x v="2"/>
    <m/>
    <n v="425"/>
    <x v="0"/>
    <x v="0"/>
    <x v="0"/>
    <s v="https://www.sourcewatch.org/index.php/Young_Americans_for_Liberty"/>
    <x v="2"/>
  </r>
  <r>
    <n v="990"/>
    <s v="Charles G. Koch Charitable Foundation_Northern Illinois University201826700"/>
    <x v="0"/>
    <s v="Northern Illinois University"/>
    <x v="487"/>
    <n v="26700"/>
    <x v="30"/>
    <x v="2"/>
    <m/>
    <n v="426"/>
    <x v="0"/>
    <x v="1"/>
    <x v="0"/>
    <s v=""/>
    <x v="1"/>
  </r>
  <r>
    <n v="990"/>
    <s v="Charles G. Koch Charitable Foundation_Hungar20183150"/>
    <x v="0"/>
    <s v="Hungar"/>
    <x v="2108"/>
    <n v="3150"/>
    <x v="30"/>
    <x v="2"/>
    <s v="Individual/Scholarship"/>
    <n v="427"/>
    <x v="1"/>
    <x v="0"/>
    <x v="0"/>
    <s v=""/>
    <x v="1"/>
  </r>
  <r>
    <n v="990"/>
    <s v="Charles G. Koch Charitable Foundation_Sommers20183825"/>
    <x v="0"/>
    <s v="Sommers"/>
    <x v="2109"/>
    <n v="3825"/>
    <x v="30"/>
    <x v="2"/>
    <s v="Individual/Scholarship"/>
    <n v="428"/>
    <x v="1"/>
    <x v="0"/>
    <x v="0"/>
    <s v=""/>
    <x v="1"/>
  </r>
  <r>
    <n v="990"/>
    <s v="Charles G. Koch Charitable Foundation_Villanova University2018818327"/>
    <x v="0"/>
    <s v="Villanova University"/>
    <x v="1147"/>
    <n v="818327"/>
    <x v="30"/>
    <x v="2"/>
    <m/>
    <n v="429"/>
    <x v="0"/>
    <x v="1"/>
    <x v="0"/>
    <s v=""/>
    <x v="1"/>
  </r>
  <r>
    <n v="990"/>
    <s v="Charles G. Koch Charitable Foundation_Lindenwood University2018670725"/>
    <x v="0"/>
    <s v="Lindenwood University"/>
    <x v="275"/>
    <n v="670725"/>
    <x v="30"/>
    <x v="2"/>
    <m/>
    <n v="430"/>
    <x v="0"/>
    <x v="1"/>
    <x v="0"/>
    <s v=""/>
    <x v="1"/>
  </r>
  <r>
    <n v="990"/>
    <s v="Charles G. Koch Charitable Foundation_Task and Purpose201826500"/>
    <x v="0"/>
    <s v="Task and Purpose"/>
    <x v="2110"/>
    <n v="26500"/>
    <x v="30"/>
    <x v="2"/>
    <m/>
    <n v="431"/>
    <x v="0"/>
    <x v="0"/>
    <x v="0"/>
    <s v=""/>
    <x v="1"/>
  </r>
  <r>
    <n v="990"/>
    <s v="Charles G. Koch Charitable Foundation_Hough20183024"/>
    <x v="0"/>
    <s v="Hough"/>
    <x v="2111"/>
    <n v="3024"/>
    <x v="30"/>
    <x v="2"/>
    <s v="Individual/Scholarship"/>
    <n v="432"/>
    <x v="1"/>
    <x v="0"/>
    <x v="0"/>
    <s v=""/>
    <x v="1"/>
  </r>
  <r>
    <n v="990"/>
    <s v="Charles G. Koch Charitable Foundation_University of California Irvine2018445000"/>
    <x v="0"/>
    <s v="University of California Irvine"/>
    <x v="234"/>
    <n v="445000"/>
    <x v="30"/>
    <x v="2"/>
    <m/>
    <n v="433"/>
    <x v="0"/>
    <x v="1"/>
    <x v="0"/>
    <s v=""/>
    <x v="1"/>
  </r>
  <r>
    <n v="990"/>
    <s v="Charles G. Koch Charitable Foundation_Jakubowski20183825"/>
    <x v="0"/>
    <s v="Jakubowski"/>
    <x v="2112"/>
    <n v="3825"/>
    <x v="30"/>
    <x v="2"/>
    <s v="Individual/Scholarship"/>
    <n v="434"/>
    <x v="1"/>
    <x v="0"/>
    <x v="0"/>
    <s v=""/>
    <x v="1"/>
  </r>
  <r>
    <n v="990"/>
    <s v="Charles G. Koch Charitable Foundation_Filby20183825"/>
    <x v="0"/>
    <s v="Filby"/>
    <x v="2113"/>
    <n v="3825"/>
    <x v="30"/>
    <x v="2"/>
    <s v="Individual/Scholarship"/>
    <n v="435"/>
    <x v="1"/>
    <x v="0"/>
    <x v="0"/>
    <s v=""/>
    <x v="1"/>
  </r>
  <r>
    <n v="990"/>
    <s v="Charles G. Koch Charitable Foundation_Hanson20184725"/>
    <x v="0"/>
    <s v="Hanson"/>
    <x v="2008"/>
    <n v="4725"/>
    <x v="30"/>
    <x v="2"/>
    <s v="Individual/Scholarship"/>
    <n v="436"/>
    <x v="1"/>
    <x v="0"/>
    <x v="0"/>
    <s v=""/>
    <x v="1"/>
  </r>
  <r>
    <n v="990"/>
    <s v="Charles G. Koch Charitable Foundation_Northeastern University201823000"/>
    <x v="0"/>
    <s v="Northeastern University"/>
    <x v="2114"/>
    <n v="23000"/>
    <x v="30"/>
    <x v="2"/>
    <m/>
    <n v="437"/>
    <x v="0"/>
    <x v="1"/>
    <x v="0"/>
    <s v=""/>
    <x v="1"/>
  </r>
  <r>
    <n v="990"/>
    <s v="Charles G. Koch Charitable Foundation_University of Minnesota Foundation201820000"/>
    <x v="0"/>
    <s v="University of Minnesota Foundation"/>
    <x v="579"/>
    <n v="20000"/>
    <x v="30"/>
    <x v="2"/>
    <m/>
    <n v="438"/>
    <x v="0"/>
    <x v="1"/>
    <x v="0"/>
    <s v=""/>
    <x v="1"/>
  </r>
  <r>
    <n v="990"/>
    <s v="Charles G. Koch Charitable Foundation_Lake Erie College201815100"/>
    <x v="0"/>
    <s v="Lake Erie College"/>
    <x v="1302"/>
    <n v="15100"/>
    <x v="30"/>
    <x v="2"/>
    <m/>
    <n v="439"/>
    <x v="0"/>
    <x v="1"/>
    <x v="0"/>
    <s v=""/>
    <x v="1"/>
  </r>
  <r>
    <n v="990"/>
    <s v="Charles G. Koch Charitable Foundation_Columbia College20185000"/>
    <x v="0"/>
    <s v="Columbia College"/>
    <x v="2115"/>
    <n v="5000"/>
    <x v="30"/>
    <x v="2"/>
    <m/>
    <n v="440"/>
    <x v="0"/>
    <x v="1"/>
    <x v="0"/>
    <s v=""/>
    <x v="1"/>
  </r>
  <r>
    <n v="990"/>
    <s v="Charles G. Koch Charitable Foundation_Ursinus College201851000"/>
    <x v="0"/>
    <s v="Ursinus College"/>
    <x v="436"/>
    <n v="51000"/>
    <x v="30"/>
    <x v="2"/>
    <m/>
    <n v="441"/>
    <x v="0"/>
    <x v="1"/>
    <x v="0"/>
    <s v=""/>
    <x v="1"/>
  </r>
  <r>
    <n v="990"/>
    <s v="Charles G. Koch Charitable Foundation_Southern Illinois University Foundation201826000"/>
    <x v="0"/>
    <s v="Southern Illinois University Foundation"/>
    <x v="302"/>
    <n v="26000"/>
    <x v="30"/>
    <x v="2"/>
    <m/>
    <n v="442"/>
    <x v="0"/>
    <x v="1"/>
    <x v="0"/>
    <s v=""/>
    <x v="1"/>
  </r>
  <r>
    <n v="990"/>
    <s v="Charles G. Koch Charitable Foundation_Conservatives for Criminal Justice Reform201852000"/>
    <x v="0"/>
    <s v="Conservatives for Criminal Justice Reform"/>
    <x v="2116"/>
    <n v="52000"/>
    <x v="30"/>
    <x v="2"/>
    <m/>
    <n v="443"/>
    <x v="0"/>
    <x v="0"/>
    <x v="0"/>
    <s v=""/>
    <x v="1"/>
  </r>
  <r>
    <n v="990"/>
    <s v="Charles G. Koch Charitable Foundation_Gould20183825"/>
    <x v="0"/>
    <s v="Gould"/>
    <x v="2117"/>
    <n v="3825"/>
    <x v="30"/>
    <x v="2"/>
    <s v="Individual/Scholarship"/>
    <n v="444"/>
    <x v="1"/>
    <x v="0"/>
    <x v="0"/>
    <s v=""/>
    <x v="1"/>
  </r>
  <r>
    <n v="990"/>
    <s v="Charles G. Koch Charitable Foundation_Murray20182700"/>
    <x v="0"/>
    <s v="Murray"/>
    <x v="2118"/>
    <n v="2700"/>
    <x v="30"/>
    <x v="2"/>
    <s v="Individual/Scholarship"/>
    <n v="445"/>
    <x v="1"/>
    <x v="0"/>
    <x v="0"/>
    <s v=""/>
    <x v="1"/>
  </r>
  <r>
    <n v="990"/>
    <s v="Charles G. Koch Charitable Foundation_Saint Francis University2018150400"/>
    <x v="0"/>
    <s v="Saint Francis University"/>
    <x v="491"/>
    <n v="150400"/>
    <x v="30"/>
    <x v="2"/>
    <m/>
    <n v="446"/>
    <x v="0"/>
    <x v="1"/>
    <x v="0"/>
    <s v=""/>
    <x v="1"/>
  </r>
  <r>
    <n v="990"/>
    <s v="Charles G. Koch Charitable Foundation_Lambermont20183150"/>
    <x v="0"/>
    <s v="Lambermont"/>
    <x v="2119"/>
    <n v="3150"/>
    <x v="30"/>
    <x v="2"/>
    <s v="Individual/Scholarship"/>
    <n v="447"/>
    <x v="1"/>
    <x v="0"/>
    <x v="0"/>
    <s v=""/>
    <x v="1"/>
  </r>
  <r>
    <n v="990"/>
    <s v="Charles G. Koch Charitable Foundation_Valentine20183150"/>
    <x v="0"/>
    <s v="Valentine"/>
    <x v="2120"/>
    <n v="3150"/>
    <x v="30"/>
    <x v="2"/>
    <s v="Individual/Scholarship"/>
    <n v="448"/>
    <x v="1"/>
    <x v="0"/>
    <x v="0"/>
    <s v=""/>
    <x v="1"/>
  </r>
  <r>
    <n v="990"/>
    <s v="Charles G. Koch Charitable Foundation_Urban201813923"/>
    <x v="0"/>
    <s v="Urban"/>
    <x v="1847"/>
    <n v="13923"/>
    <x v="30"/>
    <x v="2"/>
    <s v="Individual/Scholarship"/>
    <n v="449"/>
    <x v="1"/>
    <x v="0"/>
    <x v="0"/>
    <s v=""/>
    <x v="1"/>
  </r>
  <r>
    <n v="990"/>
    <s v="Charles G. Koch Charitable Foundation_Patrick Henry College201820000"/>
    <x v="0"/>
    <s v="Patrick Henry College"/>
    <x v="355"/>
    <n v="20000"/>
    <x v="30"/>
    <x v="2"/>
    <m/>
    <n v="450"/>
    <x v="0"/>
    <x v="1"/>
    <x v="0"/>
    <s v=""/>
    <x v="1"/>
  </r>
  <r>
    <n v="990"/>
    <s v="Charles G. Koch Charitable Foundation_Ball State University2018295400"/>
    <x v="0"/>
    <s v="Ball State University"/>
    <x v="199"/>
    <n v="295400"/>
    <x v="30"/>
    <x v="2"/>
    <m/>
    <n v="451"/>
    <x v="0"/>
    <x v="1"/>
    <x v="0"/>
    <s v=""/>
    <x v="1"/>
  </r>
  <r>
    <n v="990"/>
    <s v="Charles G. Koch Charitable Foundation_Western Michigan University201815100"/>
    <x v="0"/>
    <s v="Western Michigan University"/>
    <x v="376"/>
    <n v="15100"/>
    <x v="30"/>
    <x v="2"/>
    <m/>
    <n v="452"/>
    <x v="0"/>
    <x v="1"/>
    <x v="0"/>
    <s v=""/>
    <x v="1"/>
  </r>
  <r>
    <n v="990"/>
    <s v="Charles G. Koch Charitable Foundation_Millikin University201818500"/>
    <x v="0"/>
    <s v="Millikin University"/>
    <x v="482"/>
    <n v="18500"/>
    <x v="30"/>
    <x v="2"/>
    <m/>
    <n v="453"/>
    <x v="0"/>
    <x v="1"/>
    <x v="0"/>
    <s v=""/>
    <x v="1"/>
  </r>
  <r>
    <n v="990"/>
    <s v="Charles G. Koch Charitable Foundation_Information Technology &amp; Innovation Foundation201890000"/>
    <x v="0"/>
    <s v="Information Technology &amp; Innovation Foundation"/>
    <x v="2121"/>
    <n v="90000"/>
    <x v="30"/>
    <x v="2"/>
    <m/>
    <n v="454"/>
    <x v="0"/>
    <x v="0"/>
    <x v="0"/>
    <s v=""/>
    <x v="1"/>
  </r>
  <r>
    <n v="990"/>
    <s v="Charles G. Koch Charitable Foundation_Lewis201810875"/>
    <x v="0"/>
    <s v="Lewis"/>
    <x v="1486"/>
    <n v="10875"/>
    <x v="30"/>
    <x v="2"/>
    <s v="Individual/Scholarship"/>
    <n v="455"/>
    <x v="1"/>
    <x v="0"/>
    <x v="0"/>
    <s v=""/>
    <x v="1"/>
  </r>
  <r>
    <n v="990"/>
    <s v="Charles G. Koch Charitable Foundation_National Freedom of Information Coalition2018108000"/>
    <x v="0"/>
    <s v="National Freedom of Information Coalition"/>
    <x v="1598"/>
    <n v="108000"/>
    <x v="30"/>
    <x v="2"/>
    <m/>
    <n v="456"/>
    <x v="0"/>
    <x v="0"/>
    <x v="0"/>
    <s v=""/>
    <x v="1"/>
  </r>
  <r>
    <n v="990"/>
    <s v="Charles G. Koch Charitable Foundation_Eurasia Group Foundation2018195000"/>
    <x v="0"/>
    <s v="Eurasia Group Foundation"/>
    <x v="1807"/>
    <n v="195000"/>
    <x v="30"/>
    <x v="2"/>
    <m/>
    <n v="457"/>
    <x v="0"/>
    <x v="0"/>
    <x v="0"/>
    <s v="https://www.sourcewatch.org/index.php/Eurasia_Group"/>
    <x v="2"/>
  </r>
  <r>
    <n v="990"/>
    <s v="Charles G. Koch Charitable Foundation_Land Conservation Assistance Network201850000"/>
    <x v="0"/>
    <s v="Land Conservation Assistance Network"/>
    <x v="2122"/>
    <n v="50000"/>
    <x v="30"/>
    <x v="2"/>
    <m/>
    <n v="458"/>
    <x v="0"/>
    <x v="0"/>
    <x v="0"/>
    <s v=""/>
    <x v="1"/>
  </r>
  <r>
    <n v="990"/>
    <s v="Charles G. Koch Charitable Foundation_Rio Grande Foundation201825000"/>
    <x v="0"/>
    <s v="Rio Grande Foundation"/>
    <x v="759"/>
    <n v="25000"/>
    <x v="30"/>
    <x v="2"/>
    <m/>
    <n v="459"/>
    <x v="0"/>
    <x v="0"/>
    <x v="0"/>
    <s v="http://www.sourcewatch.org/index.php/Rio_Grande_Foundation"/>
    <x v="2"/>
  </r>
  <r>
    <n v="990"/>
    <s v="Charles G. Koch Charitable Foundation_St Mary's College of Maryland201814500"/>
    <x v="0"/>
    <s v="St Mary's College of Maryland"/>
    <x v="421"/>
    <n v="14500"/>
    <x v="30"/>
    <x v="2"/>
    <m/>
    <n v="460"/>
    <x v="0"/>
    <x v="1"/>
    <x v="0"/>
    <s v=""/>
    <x v="1"/>
  </r>
  <r>
    <n v="990"/>
    <s v="Charles G. Koch Charitable Foundation_Quinones20183024"/>
    <x v="0"/>
    <s v="Quinones"/>
    <x v="2123"/>
    <n v="3024"/>
    <x v="30"/>
    <x v="2"/>
    <s v="Individual/Scholarship"/>
    <n v="461"/>
    <x v="1"/>
    <x v="0"/>
    <x v="0"/>
    <s v=""/>
    <x v="1"/>
  </r>
  <r>
    <n v="990"/>
    <s v="Charles G. Koch Charitable Foundation_JFS Productions201822500"/>
    <x v="0"/>
    <s v="JFS Productions"/>
    <x v="2124"/>
    <n v="22500"/>
    <x v="30"/>
    <x v="2"/>
    <m/>
    <n v="462"/>
    <x v="0"/>
    <x v="0"/>
    <x v="0"/>
    <s v=""/>
    <x v="1"/>
  </r>
  <r>
    <n v="990"/>
    <s v="Charles G. Koch Charitable Foundation_Gustavus Adolphus College201814000"/>
    <x v="0"/>
    <s v="Gustavus Adolphus College"/>
    <x v="539"/>
    <n v="14000"/>
    <x v="30"/>
    <x v="2"/>
    <m/>
    <n v="463"/>
    <x v="0"/>
    <x v="1"/>
    <x v="0"/>
    <s v=""/>
    <x v="1"/>
  </r>
  <r>
    <n v="990"/>
    <s v="Charles G. Koch Charitable Foundation_University of Notre Dame2018806270"/>
    <x v="0"/>
    <s v="University of Notre Dame"/>
    <x v="321"/>
    <n v="806270"/>
    <x v="30"/>
    <x v="2"/>
    <m/>
    <n v="464"/>
    <x v="0"/>
    <x v="1"/>
    <x v="0"/>
    <s v=""/>
    <x v="1"/>
  </r>
  <r>
    <n v="990"/>
    <s v="Charles G. Koch Charitable Foundation_Karns201812282"/>
    <x v="0"/>
    <s v="Karns"/>
    <x v="2125"/>
    <n v="12282"/>
    <x v="30"/>
    <x v="2"/>
    <s v="Individual/Scholarship"/>
    <n v="465"/>
    <x v="1"/>
    <x v="0"/>
    <x v="0"/>
    <s v=""/>
    <x v="1"/>
  </r>
  <r>
    <n v="990"/>
    <s v="Charles G. Koch Charitable Foundation_Schemenaur201811813"/>
    <x v="0"/>
    <s v="Schemenaur"/>
    <x v="2126"/>
    <n v="11813"/>
    <x v="30"/>
    <x v="2"/>
    <s v="Individual/Scholarship"/>
    <n v="466"/>
    <x v="1"/>
    <x v="0"/>
    <x v="0"/>
    <s v=""/>
    <x v="1"/>
  </r>
  <r>
    <n v="990"/>
    <s v="Charles G. Koch Charitable Foundation_Hammond201811346"/>
    <x v="0"/>
    <s v="Hammond"/>
    <x v="1419"/>
    <n v="11346"/>
    <x v="30"/>
    <x v="2"/>
    <s v="Individual/Scholarship"/>
    <n v="467"/>
    <x v="1"/>
    <x v="0"/>
    <x v="0"/>
    <s v=""/>
    <x v="1"/>
  </r>
  <r>
    <n v="990"/>
    <s v="Charles G. Koch Charitable Foundation_Rector and Visitors of the University of Virginia2018120000"/>
    <x v="0"/>
    <s v="Rector and Visitors of the University of Virginia"/>
    <x v="373"/>
    <n v="120000"/>
    <x v="30"/>
    <x v="2"/>
    <m/>
    <n v="468"/>
    <x v="0"/>
    <x v="1"/>
    <x v="0"/>
    <s v=""/>
    <x v="1"/>
  </r>
  <r>
    <n v="990"/>
    <s v="Charles G. Koch Charitable Foundation_Noe20185355"/>
    <x v="0"/>
    <s v="Noe"/>
    <x v="2127"/>
    <n v="5355"/>
    <x v="30"/>
    <x v="2"/>
    <s v="Individual/Scholarship"/>
    <n v="469"/>
    <x v="1"/>
    <x v="0"/>
    <x v="0"/>
    <s v=""/>
    <x v="1"/>
  </r>
  <r>
    <n v="990"/>
    <s v="Charles G. Koch Charitable Foundation_Lloyd20183825"/>
    <x v="0"/>
    <s v="Lloyd"/>
    <x v="2128"/>
    <n v="3825"/>
    <x v="30"/>
    <x v="2"/>
    <s v="Individual/Scholarship"/>
    <n v="470"/>
    <x v="1"/>
    <x v="0"/>
    <x v="0"/>
    <s v=""/>
    <x v="1"/>
  </r>
  <r>
    <n v="990"/>
    <s v="Charles G. Koch Charitable Foundation_Houston Baptist University2018100000"/>
    <x v="0"/>
    <s v="Houston Baptist University"/>
    <x v="473"/>
    <n v="100000"/>
    <x v="30"/>
    <x v="2"/>
    <m/>
    <n v="471"/>
    <x v="0"/>
    <x v="1"/>
    <x v="0"/>
    <s v=""/>
    <x v="1"/>
  </r>
  <r>
    <n v="990"/>
    <s v="Charles G. Koch Charitable Foundation_North Carolina State University2018147000"/>
    <x v="0"/>
    <s v="North Carolina State University"/>
    <x v="283"/>
    <n v="147000"/>
    <x v="30"/>
    <x v="2"/>
    <m/>
    <n v="472"/>
    <x v="0"/>
    <x v="1"/>
    <x v="0"/>
    <s v=""/>
    <x v="1"/>
  </r>
  <r>
    <n v="990"/>
    <s v="Charles G. Koch Charitable Foundation_Huffer20185355"/>
    <x v="0"/>
    <s v="Huffer"/>
    <x v="2129"/>
    <n v="5355"/>
    <x v="30"/>
    <x v="2"/>
    <s v="Individual/Scholarship"/>
    <n v="473"/>
    <x v="1"/>
    <x v="0"/>
    <x v="0"/>
    <s v=""/>
    <x v="1"/>
  </r>
  <r>
    <n v="990"/>
    <s v="Charles G. Koch Charitable Foundation_Ame20182268"/>
    <x v="0"/>
    <s v="Ame"/>
    <x v="2130"/>
    <n v="2268"/>
    <x v="30"/>
    <x v="2"/>
    <s v="Individual/Scholarship"/>
    <n v="474"/>
    <x v="1"/>
    <x v="0"/>
    <x v="0"/>
    <s v=""/>
    <x v="1"/>
  </r>
  <r>
    <n v="990"/>
    <s v="Charles G. Koch Charitable Foundation_Economics 2120188500"/>
    <x v="0"/>
    <s v="Economics 21"/>
    <x v="2131"/>
    <n v="8500"/>
    <x v="30"/>
    <x v="2"/>
    <m/>
    <n v="475"/>
    <x v="0"/>
    <x v="0"/>
    <x v="0"/>
    <s v=""/>
    <x v="1"/>
  </r>
  <r>
    <n v="990"/>
    <s v="Charles G. Koch Charitable Foundation_Goldberg20184725"/>
    <x v="0"/>
    <s v="Goldberg"/>
    <x v="2132"/>
    <n v="4725"/>
    <x v="30"/>
    <x v="2"/>
    <s v="Individual/Scholarship"/>
    <n v="476"/>
    <x v="1"/>
    <x v="0"/>
    <x v="0"/>
    <s v=""/>
    <x v="1"/>
  </r>
  <r>
    <n v="990"/>
    <s v="Charles G. Koch Charitable Foundation_International Foundation for Research in Economics201835000"/>
    <x v="0"/>
    <s v="International Foundation for Research in Economics"/>
    <x v="2133"/>
    <n v="35000"/>
    <x v="30"/>
    <x v="2"/>
    <m/>
    <n v="477"/>
    <x v="0"/>
    <x v="0"/>
    <x v="0"/>
    <s v=""/>
    <x v="1"/>
  </r>
  <r>
    <n v="990"/>
    <s v="Charles G. Koch Charitable Foundation_James Madison Institute2018197000"/>
    <x v="0"/>
    <s v="James Madison Institute"/>
    <x v="157"/>
    <n v="197000"/>
    <x v="30"/>
    <x v="2"/>
    <m/>
    <n v="478"/>
    <x v="0"/>
    <x v="0"/>
    <x v="0"/>
    <s v="https://www.desmogblog.com/james-madison-institute"/>
    <x v="0"/>
  </r>
  <r>
    <n v="990"/>
    <s v="Charles G. Koch Charitable Foundation_Providence SBCS201813000"/>
    <x v="0"/>
    <s v="Providence SBCS"/>
    <x v="1274"/>
    <n v="13000"/>
    <x v="30"/>
    <x v="2"/>
    <m/>
    <n v="479"/>
    <x v="0"/>
    <x v="1"/>
    <x v="0"/>
    <s v=""/>
    <x v="1"/>
  </r>
  <r>
    <n v="990"/>
    <s v="Charles G. Koch Charitable Foundation_Arkansas Tech University20183100"/>
    <x v="0"/>
    <s v="Arkansas Tech University"/>
    <x v="247"/>
    <n v="3100"/>
    <x v="30"/>
    <x v="2"/>
    <m/>
    <n v="480"/>
    <x v="0"/>
    <x v="1"/>
    <x v="0"/>
    <s v=""/>
    <x v="1"/>
  </r>
  <r>
    <n v="990"/>
    <s v="Charles G. Koch Charitable Foundation_Ignitus Worldwide201890000"/>
    <x v="0"/>
    <s v="Ignitus Worldwide"/>
    <x v="2134"/>
    <n v="90000"/>
    <x v="30"/>
    <x v="2"/>
    <m/>
    <n v="481"/>
    <x v="0"/>
    <x v="0"/>
    <x v="0"/>
    <s v=""/>
    <x v="1"/>
  </r>
  <r>
    <n v="990"/>
    <s v="Charles G. Koch Charitable Foundation_Teneo, Inc.201850000"/>
    <x v="0"/>
    <s v="Teneo, Inc."/>
    <x v="1818"/>
    <n v="50000"/>
    <x v="30"/>
    <x v="2"/>
    <s v="Individual/Scholarship"/>
    <n v="482"/>
    <x v="0"/>
    <x v="0"/>
    <x v="0"/>
    <s v=""/>
    <x v="1"/>
  </r>
  <r>
    <n v="990"/>
    <s v="Charles G. Koch Charitable Foundation_Bain20183825"/>
    <x v="0"/>
    <s v="Bain"/>
    <x v="2135"/>
    <n v="3825"/>
    <x v="30"/>
    <x v="2"/>
    <s v="Individual/Scholarship"/>
    <n v="483"/>
    <x v="1"/>
    <x v="0"/>
    <x v="0"/>
    <s v=""/>
    <x v="1"/>
  </r>
  <r>
    <n v="990"/>
    <s v="Charles G. Koch Charitable Foundation_Bryan College201832200"/>
    <x v="0"/>
    <s v="Bryan College"/>
    <x v="721"/>
    <n v="32200"/>
    <x v="30"/>
    <x v="2"/>
    <m/>
    <n v="484"/>
    <x v="0"/>
    <x v="1"/>
    <x v="0"/>
    <s v=""/>
    <x v="1"/>
  </r>
  <r>
    <n v="990"/>
    <s v="Charles G. Koch Charitable Foundation_Spaunburgh20185355"/>
    <x v="0"/>
    <s v="Spaunburgh"/>
    <x v="2136"/>
    <n v="5355"/>
    <x v="30"/>
    <x v="2"/>
    <s v="Individual/Scholarship"/>
    <n v="485"/>
    <x v="1"/>
    <x v="0"/>
    <x v="0"/>
    <s v=""/>
    <x v="1"/>
  </r>
  <r>
    <n v="990"/>
    <s v="Charles G. Koch Charitable Foundation_Case Western Reserve University201822000"/>
    <x v="0"/>
    <s v="Case Western Reserve University"/>
    <x v="168"/>
    <n v="22000"/>
    <x v="30"/>
    <x v="2"/>
    <m/>
    <n v="486"/>
    <x v="0"/>
    <x v="1"/>
    <x v="0"/>
    <s v=""/>
    <x v="1"/>
  </r>
  <r>
    <n v="990"/>
    <s v="Charles G. Koch Charitable Foundation_Techfreedom201885000"/>
    <x v="0"/>
    <s v="Techfreedom"/>
    <x v="594"/>
    <n v="85000"/>
    <x v="30"/>
    <x v="2"/>
    <m/>
    <n v="487"/>
    <x v="0"/>
    <x v="0"/>
    <x v="0"/>
    <s v=""/>
    <x v="1"/>
  </r>
  <r>
    <n v="990"/>
    <s v="Charles G. Koch Charitable Foundation_Florida Southern College2018198000"/>
    <x v="0"/>
    <s v="Florida Southern College"/>
    <x v="465"/>
    <n v="198000"/>
    <x v="30"/>
    <x v="2"/>
    <m/>
    <n v="488"/>
    <x v="0"/>
    <x v="1"/>
    <x v="0"/>
    <s v=""/>
    <x v="1"/>
  </r>
  <r>
    <n v="990"/>
    <s v="Charles G. Koch Charitable Foundation_University of Cincinnati201838500"/>
    <x v="0"/>
    <s v="University of Cincinnati"/>
    <x v="1866"/>
    <n v="38500"/>
    <x v="30"/>
    <x v="2"/>
    <m/>
    <n v="489"/>
    <x v="0"/>
    <x v="1"/>
    <x v="0"/>
    <s v=""/>
    <x v="1"/>
  </r>
  <r>
    <n v="990"/>
    <s v="Charles G. Koch Charitable Foundation_Minnetian20183825"/>
    <x v="0"/>
    <s v="Minnetian"/>
    <x v="2137"/>
    <n v="3825"/>
    <x v="30"/>
    <x v="2"/>
    <s v="Individual/Scholarship"/>
    <n v="490"/>
    <x v="1"/>
    <x v="0"/>
    <x v="0"/>
    <s v=""/>
    <x v="1"/>
  </r>
  <r>
    <n v="990"/>
    <s v="Charles G. Koch Charitable Foundation_Rutherford Institute20184500"/>
    <x v="0"/>
    <s v="Rutherford Institute"/>
    <x v="2138"/>
    <n v="4500"/>
    <x v="30"/>
    <x v="2"/>
    <m/>
    <n v="491"/>
    <x v="0"/>
    <x v="0"/>
    <x v="0"/>
    <s v="https://www.sourcewatch.org/index.php/Rutherford_Institute"/>
    <x v="2"/>
  </r>
  <r>
    <n v="990"/>
    <s v="Charles G. Koch Charitable Foundation_Center for Strategic and International Studies2018412500"/>
    <x v="0"/>
    <s v="Center for Strategic and International Studies"/>
    <x v="1564"/>
    <n v="412500"/>
    <x v="30"/>
    <x v="2"/>
    <m/>
    <n v="492"/>
    <x v="0"/>
    <x v="0"/>
    <x v="0"/>
    <s v="https://www.sourcewatch.org/index.php/Center_for_Strategic_and_International_Studies"/>
    <x v="2"/>
  </r>
  <r>
    <n v="990"/>
    <s v="Charles G. Koch Charitable Foundation_Owens201824422"/>
    <x v="0"/>
    <s v="Owens"/>
    <x v="1735"/>
    <n v="24422"/>
    <x v="30"/>
    <x v="2"/>
    <s v="Individual/Scholarship"/>
    <n v="493"/>
    <x v="1"/>
    <x v="0"/>
    <x v="0"/>
    <s v=""/>
    <x v="1"/>
  </r>
  <r>
    <n v="990"/>
    <s v="Charles G. Koch Charitable Foundation_Brandt20185355"/>
    <x v="0"/>
    <s v="Brandt"/>
    <x v="2139"/>
    <n v="5355"/>
    <x v="30"/>
    <x v="2"/>
    <s v="Individual/Scholarship"/>
    <n v="494"/>
    <x v="1"/>
    <x v="0"/>
    <x v="0"/>
    <s v=""/>
    <x v="1"/>
  </r>
  <r>
    <n v="990"/>
    <s v="Charles G. Koch Charitable Foundation_Cunningham201811813"/>
    <x v="0"/>
    <s v="Cunningham"/>
    <x v="1737"/>
    <n v="11813"/>
    <x v="30"/>
    <x v="2"/>
    <s v="Individual/Scholarship"/>
    <n v="495"/>
    <x v="1"/>
    <x v="0"/>
    <x v="0"/>
    <s v=""/>
    <x v="1"/>
  </r>
  <r>
    <n v="990"/>
    <s v="Charles G. Koch Charitable Foundation_Schwertfeger20182250"/>
    <x v="0"/>
    <s v="Schwertfeger"/>
    <x v="2140"/>
    <n v="2250"/>
    <x v="30"/>
    <x v="2"/>
    <s v="Individual/Scholarship"/>
    <n v="496"/>
    <x v="1"/>
    <x v="0"/>
    <x v="0"/>
    <s v=""/>
    <x v="1"/>
  </r>
  <r>
    <n v="990"/>
    <s v="Charles G. Koch Charitable Foundation_Kazenoff20184725"/>
    <x v="0"/>
    <s v="Kazenoff"/>
    <x v="2141"/>
    <n v="4725"/>
    <x v="30"/>
    <x v="2"/>
    <s v="Individual/Scholarship"/>
    <n v="497"/>
    <x v="1"/>
    <x v="0"/>
    <x v="0"/>
    <s v=""/>
    <x v="1"/>
  </r>
  <r>
    <n v="990"/>
    <s v="Charles G. Koch Charitable Foundation_Schwartz20184725"/>
    <x v="0"/>
    <s v="Schwartz"/>
    <x v="1221"/>
    <n v="4725"/>
    <x v="30"/>
    <x v="2"/>
    <s v="Individual/Scholarship"/>
    <n v="498"/>
    <x v="1"/>
    <x v="0"/>
    <x v="0"/>
    <s v=""/>
    <x v="1"/>
  </r>
  <r>
    <n v="990"/>
    <s v="Charles G. Koch Charitable Foundation_Copus20184725"/>
    <x v="0"/>
    <s v="Copus"/>
    <x v="2142"/>
    <n v="4725"/>
    <x v="30"/>
    <x v="2"/>
    <s v="Individual/Scholarship"/>
    <n v="499"/>
    <x v="1"/>
    <x v="0"/>
    <x v="0"/>
    <s v=""/>
    <x v="1"/>
  </r>
  <r>
    <n v="990"/>
    <s v="Charles G. Koch Charitable Foundation_Lipina20183938"/>
    <x v="0"/>
    <s v="Lipina"/>
    <x v="2143"/>
    <n v="3938"/>
    <x v="30"/>
    <x v="2"/>
    <s v="Individual/Scholarship"/>
    <n v="500"/>
    <x v="1"/>
    <x v="0"/>
    <x v="0"/>
    <s v=""/>
    <x v="1"/>
  </r>
  <r>
    <n v="990"/>
    <s v="Charles G. Koch Charitable Foundation_University of British Columbia20182500"/>
    <x v="0"/>
    <s v="University of British Columbia"/>
    <x v="2144"/>
    <n v="2500"/>
    <x v="30"/>
    <x v="2"/>
    <m/>
    <n v="501"/>
    <x v="0"/>
    <x v="1"/>
    <x v="0"/>
    <s v=""/>
    <x v="1"/>
  </r>
  <r>
    <n v="990"/>
    <s v="Charles G. Koch Charitable Foundation_University of North Carolina at Wilmington201813000"/>
    <x v="0"/>
    <s v="University of North Carolina at Wilmington"/>
    <x v="319"/>
    <n v="13000"/>
    <x v="30"/>
    <x v="2"/>
    <m/>
    <n v="502"/>
    <x v="0"/>
    <x v="1"/>
    <x v="0"/>
    <s v=""/>
    <x v="1"/>
  </r>
  <r>
    <n v="990"/>
    <s v="Charles G. Koch Charitable Foundation_Stout University Foundation2018425000"/>
    <x v="0"/>
    <s v="Stout University Foundation"/>
    <x v="1657"/>
    <n v="425000"/>
    <x v="30"/>
    <x v="2"/>
    <m/>
    <n v="503"/>
    <x v="0"/>
    <x v="1"/>
    <x v="0"/>
    <s v=""/>
    <x v="1"/>
  </r>
  <r>
    <n v="990"/>
    <s v="Charles G. Koch Charitable Foundation_Jack Miller Center201890000"/>
    <x v="0"/>
    <s v="Jack Miller Center"/>
    <x v="177"/>
    <n v="90000"/>
    <x v="30"/>
    <x v="2"/>
    <m/>
    <n v="504"/>
    <x v="0"/>
    <x v="0"/>
    <x v="0"/>
    <s v="https://www.sourcewatch.org/index.php/Jack_Miller_Center"/>
    <x v="2"/>
  </r>
  <r>
    <n v="990"/>
    <s v="Charles G. Koch Charitable Foundation_The Trustees of Princeton University20181150"/>
    <x v="0"/>
    <s v="The Trustees of Princeton University"/>
    <x v="765"/>
    <n v="1150"/>
    <x v="30"/>
    <x v="2"/>
    <m/>
    <n v="505"/>
    <x v="0"/>
    <x v="1"/>
    <x v="0"/>
    <s v=""/>
    <x v="1"/>
  </r>
  <r>
    <n v="990"/>
    <s v="Charles G. Koch Charitable Foundation_Foundation for Excellence in Education201848750"/>
    <x v="0"/>
    <s v="Foundation for Excellence in Education"/>
    <x v="2145"/>
    <n v="48750"/>
    <x v="30"/>
    <x v="2"/>
    <m/>
    <n v="506"/>
    <x v="0"/>
    <x v="0"/>
    <x v="0"/>
    <s v="https://www.sourcewatch.org/index.php/Foundation_for_Excellence_in_Education"/>
    <x v="2"/>
  </r>
  <r>
    <n v="990"/>
    <s v="Charles G. Koch Charitable Foundation_50Can2018200000"/>
    <x v="0"/>
    <s v="50Can"/>
    <x v="2146"/>
    <n v="200000"/>
    <x v="30"/>
    <x v="2"/>
    <m/>
    <n v="507"/>
    <x v="0"/>
    <x v="0"/>
    <x v="0"/>
    <s v=""/>
    <x v="1"/>
  </r>
  <r>
    <n v="990"/>
    <s v="Charles G. Koch Charitable Foundation_Ashbrook Center at Ashland University201885000"/>
    <x v="0"/>
    <s v="Ashbrook Center at Ashland University"/>
    <x v="198"/>
    <n v="85000"/>
    <x v="30"/>
    <x v="2"/>
    <m/>
    <n v="508"/>
    <x v="0"/>
    <x v="1"/>
    <x v="0"/>
    <s v=""/>
    <x v="1"/>
  </r>
  <r>
    <n v="990"/>
    <s v="Charles G. Koch Charitable Foundation_Trustees of Columbia University201853914"/>
    <x v="0"/>
    <s v="Trustees of Columbia University"/>
    <x v="729"/>
    <n v="53914"/>
    <x v="30"/>
    <x v="2"/>
    <m/>
    <n v="509"/>
    <x v="0"/>
    <x v="1"/>
    <x v="0"/>
    <s v=""/>
    <x v="1"/>
  </r>
  <r>
    <n v="990"/>
    <s v="Charles G. Koch Charitable Foundation_Tulane University201825300"/>
    <x v="0"/>
    <s v="Tulane University"/>
    <x v="427"/>
    <n v="25300"/>
    <x v="30"/>
    <x v="2"/>
    <m/>
    <n v="510"/>
    <x v="0"/>
    <x v="1"/>
    <x v="0"/>
    <s v=""/>
    <x v="1"/>
  </r>
  <r>
    <n v="990"/>
    <s v="Charles G. Koch Charitable Foundation_Iowa State University20185000"/>
    <x v="0"/>
    <s v="Iowa State University"/>
    <x v="476"/>
    <n v="5000"/>
    <x v="30"/>
    <x v="2"/>
    <m/>
    <n v="511"/>
    <x v="0"/>
    <x v="1"/>
    <x v="0"/>
    <s v=""/>
    <x v="1"/>
  </r>
  <r>
    <n v="990"/>
    <s v="Charles G. Koch Charitable Foundation_Gehlhausen20183825"/>
    <x v="0"/>
    <s v="Gehlhausen"/>
    <x v="2147"/>
    <n v="3825"/>
    <x v="30"/>
    <x v="2"/>
    <s v="Individual/Scholarship"/>
    <n v="512"/>
    <x v="1"/>
    <x v="0"/>
    <x v="0"/>
    <s v=""/>
    <x v="1"/>
  </r>
  <r>
    <n v="990"/>
    <s v="Charles G. Koch Charitable Foundation_Clark201811813"/>
    <x v="0"/>
    <s v="Clark"/>
    <x v="1009"/>
    <n v="11813"/>
    <x v="30"/>
    <x v="2"/>
    <s v="Individual/Scholarship"/>
    <n v="513"/>
    <x v="1"/>
    <x v="0"/>
    <x v="0"/>
    <s v=""/>
    <x v="1"/>
  </r>
  <r>
    <n v="990"/>
    <s v="Charles G. Koch Charitable Foundation_The Poynter Institute2018225000"/>
    <x v="0"/>
    <s v="The Poynter Institute"/>
    <x v="1597"/>
    <n v="225000"/>
    <x v="30"/>
    <x v="2"/>
    <m/>
    <n v="514"/>
    <x v="0"/>
    <x v="0"/>
    <x v="0"/>
    <s v=""/>
    <x v="1"/>
  </r>
  <r>
    <n v="990"/>
    <s v="Charles G. Koch Charitable Foundation_Hampden-Sydney College201855900"/>
    <x v="0"/>
    <s v="Hampden-Sydney College"/>
    <x v="149"/>
    <n v="55900"/>
    <x v="30"/>
    <x v="2"/>
    <m/>
    <n v="515"/>
    <x v="0"/>
    <x v="1"/>
    <x v="0"/>
    <s v=""/>
    <x v="1"/>
  </r>
  <r>
    <n v="990"/>
    <s v="Charles G. Koch Charitable Foundation_University of Michigan201833989"/>
    <x v="0"/>
    <s v="University of Michigan"/>
    <x v="277"/>
    <n v="33989"/>
    <x v="30"/>
    <x v="2"/>
    <m/>
    <n v="516"/>
    <x v="0"/>
    <x v="1"/>
    <x v="0"/>
    <s v=""/>
    <x v="1"/>
  </r>
  <r>
    <n v="990"/>
    <s v="Charles G. Koch Charitable Foundation_University Foundation of CSU Chico20188000"/>
    <x v="0"/>
    <s v="University Foundation of CSU Chico"/>
    <x v="769"/>
    <n v="8000"/>
    <x v="30"/>
    <x v="2"/>
    <m/>
    <n v="517"/>
    <x v="0"/>
    <x v="1"/>
    <x v="0"/>
    <s v=""/>
    <x v="1"/>
  </r>
  <r>
    <n v="990"/>
    <s v="Charles G. Koch Charitable Foundation_Osgood20183419"/>
    <x v="0"/>
    <s v="Osgood"/>
    <x v="2148"/>
    <n v="3419"/>
    <x v="30"/>
    <x v="2"/>
    <s v="Individual/Scholarship"/>
    <n v="518"/>
    <x v="1"/>
    <x v="0"/>
    <x v="0"/>
    <s v=""/>
    <x v="1"/>
  </r>
  <r>
    <n v="990"/>
    <s v="Charles G. Koch Charitable Foundation_John Locke Foundation201855000"/>
    <x v="0"/>
    <s v="John Locke Foundation"/>
    <x v="92"/>
    <n v="55000"/>
    <x v="30"/>
    <x v="2"/>
    <m/>
    <n v="519"/>
    <x v="0"/>
    <x v="0"/>
    <x v="0"/>
    <s v="https://www.desmogblog.com/john-locke-foundation"/>
    <x v="0"/>
  </r>
  <r>
    <n v="990"/>
    <s v="Charles G. Koch Charitable Foundation_University of Rochester201824500"/>
    <x v="0"/>
    <s v="University of Rochester"/>
    <x v="236"/>
    <n v="24500"/>
    <x v="30"/>
    <x v="2"/>
    <m/>
    <n v="520"/>
    <x v="0"/>
    <x v="1"/>
    <x v="0"/>
    <s v=""/>
    <x v="1"/>
  </r>
  <r>
    <n v="990"/>
    <s v="Charles G. Koch Charitable Foundation_Greene20184250"/>
    <x v="0"/>
    <s v="Greene"/>
    <x v="2149"/>
    <n v="4250"/>
    <x v="30"/>
    <x v="2"/>
    <s v="Individual/Scholarship"/>
    <n v="521"/>
    <x v="1"/>
    <x v="0"/>
    <x v="0"/>
    <s v=""/>
    <x v="1"/>
  </r>
  <r>
    <n v="990"/>
    <s v="Charles G. Koch Charitable Foundation_Donors Trust2018100000"/>
    <x v="0"/>
    <s v="Donors Trust"/>
    <x v="264"/>
    <n v="100000"/>
    <x v="30"/>
    <x v="2"/>
    <m/>
    <n v="522"/>
    <x v="0"/>
    <x v="0"/>
    <x v="0"/>
    <s v="https://www.desmogblog.com/who-donors-trust"/>
    <x v="0"/>
  </r>
  <r>
    <n v="990"/>
    <s v="Charles G. Koch Charitable Foundation_Nightengale20183150"/>
    <x v="0"/>
    <s v="Nightengale"/>
    <x v="2150"/>
    <n v="3150"/>
    <x v="30"/>
    <x v="2"/>
    <s v="Individual/Scholarship"/>
    <n v="523"/>
    <x v="1"/>
    <x v="0"/>
    <x v="0"/>
    <s v=""/>
    <x v="1"/>
  </r>
  <r>
    <n v="990"/>
    <s v="Charles G. Koch Charitable Foundation_Regent University201875000"/>
    <x v="0"/>
    <s v="Regent University"/>
    <x v="293"/>
    <n v="75000"/>
    <x v="30"/>
    <x v="2"/>
    <m/>
    <n v="524"/>
    <x v="0"/>
    <x v="1"/>
    <x v="0"/>
    <s v=""/>
    <x v="1"/>
  </r>
  <r>
    <n v="990"/>
    <s v="Charles G. Koch Charitable Foundation_Vicenzi20184719"/>
    <x v="0"/>
    <s v="Vicenzi"/>
    <x v="2151"/>
    <n v="4719"/>
    <x v="30"/>
    <x v="2"/>
    <s v="Individual/Scholarship"/>
    <n v="525"/>
    <x v="1"/>
    <x v="0"/>
    <x v="0"/>
    <s v=""/>
    <x v="1"/>
  </r>
  <r>
    <n v="990"/>
    <s v="Charles G. Koch Charitable Foundation_Acton Institute for the Study of Religion and Liberty2018150000"/>
    <x v="0"/>
    <s v="Acton Institute for the Study of Religion and Liberty"/>
    <x v="40"/>
    <n v="150000"/>
    <x v="30"/>
    <x v="2"/>
    <m/>
    <n v="526"/>
    <x v="0"/>
    <x v="0"/>
    <x v="0"/>
    <s v="https://www.desmogblog.com/acton-institute"/>
    <x v="0"/>
  </r>
  <r>
    <n v="990"/>
    <s v="Charles G. Koch Charitable Foundation_Griffin201810875"/>
    <x v="0"/>
    <s v="Griffin"/>
    <x v="1973"/>
    <n v="10875"/>
    <x v="30"/>
    <x v="2"/>
    <s v="Individual/Scholarship"/>
    <n v="527"/>
    <x v="1"/>
    <x v="0"/>
    <x v="0"/>
    <s v=""/>
    <x v="1"/>
  </r>
  <r>
    <n v="990"/>
    <s v="Charles G. Koch Charitable Foundation_Azusa Pacific University201843835"/>
    <x v="0"/>
    <s v="Azusa Pacific University"/>
    <x v="250"/>
    <n v="43835"/>
    <x v="30"/>
    <x v="2"/>
    <m/>
    <n v="528"/>
    <x v="0"/>
    <x v="1"/>
    <x v="0"/>
    <s v=""/>
    <x v="1"/>
  </r>
  <r>
    <n v="990"/>
    <s v="Charles G. Koch Charitable Foundation_Webster20184725"/>
    <x v="0"/>
    <s v="Webster"/>
    <x v="2152"/>
    <n v="4725"/>
    <x v="30"/>
    <x v="2"/>
    <s v="Individual/Scholarship"/>
    <n v="529"/>
    <x v="1"/>
    <x v="0"/>
    <x v="0"/>
    <s v=""/>
    <x v="1"/>
  </r>
  <r>
    <n v="990"/>
    <s v="Charles G. Koch Charitable Foundation_Trustees of Tufts College2018741000"/>
    <x v="0"/>
    <s v="Trustees of Tufts College"/>
    <x v="1683"/>
    <n v="741000"/>
    <x v="30"/>
    <x v="2"/>
    <m/>
    <n v="530"/>
    <x v="0"/>
    <x v="1"/>
    <x v="0"/>
    <s v=""/>
    <x v="1"/>
  </r>
  <r>
    <n v="990"/>
    <s v="Charles G. Koch Charitable Foundation_Team Challenge Foundation Academy2018700000"/>
    <x v="0"/>
    <s v="Team Challenge Foundation Academy"/>
    <x v="1832"/>
    <n v="700000"/>
    <x v="30"/>
    <x v="2"/>
    <m/>
    <n v="531"/>
    <x v="0"/>
    <x v="1"/>
    <x v="0"/>
    <s v=""/>
    <x v="1"/>
  </r>
  <r>
    <n v="990"/>
    <s v="Charles G. Koch Charitable Foundation_Center for Science and Law2018125000"/>
    <x v="0"/>
    <s v="Center for Science and Law"/>
    <x v="1545"/>
    <n v="125000"/>
    <x v="30"/>
    <x v="2"/>
    <m/>
    <n v="532"/>
    <x v="0"/>
    <x v="0"/>
    <x v="0"/>
    <s v=""/>
    <x v="1"/>
  </r>
  <r>
    <n v="990"/>
    <s v="Charles G. Koch Charitable Foundation_Hayden20181500"/>
    <x v="0"/>
    <s v="Hayden"/>
    <x v="1946"/>
    <n v="1500"/>
    <x v="30"/>
    <x v="2"/>
    <s v="Individual/Scholarship"/>
    <n v="533"/>
    <x v="1"/>
    <x v="0"/>
    <x v="0"/>
    <s v=""/>
    <x v="1"/>
  </r>
  <r>
    <n v="990"/>
    <s v="Charles G. Koch Charitable Foundation_Brady20185355"/>
    <x v="0"/>
    <s v="Brady"/>
    <x v="2153"/>
    <n v="5355"/>
    <x v="30"/>
    <x v="2"/>
    <s v="Individual/Scholarship"/>
    <n v="534"/>
    <x v="1"/>
    <x v="0"/>
    <x v="0"/>
    <s v=""/>
    <x v="1"/>
  </r>
  <r>
    <n v="990"/>
    <s v="Charles G. Koch Charitable Foundation_Wyoming Catholic College201811500"/>
    <x v="0"/>
    <s v="Wyoming Catholic College"/>
    <x v="2154"/>
    <n v="11500"/>
    <x v="30"/>
    <x v="2"/>
    <m/>
    <n v="535"/>
    <x v="0"/>
    <x v="1"/>
    <x v="0"/>
    <s v=""/>
    <x v="1"/>
  </r>
  <r>
    <n v="990"/>
    <s v="Charles G. Koch Charitable Foundation_Hoyt20183825"/>
    <x v="0"/>
    <s v="Hoyt"/>
    <x v="2155"/>
    <n v="3825"/>
    <x v="30"/>
    <x v="2"/>
    <s v="Individual/Scholarship"/>
    <n v="536"/>
    <x v="1"/>
    <x v="0"/>
    <x v="0"/>
    <s v=""/>
    <x v="1"/>
  </r>
  <r>
    <n v="990"/>
    <s v="Charles G. Koch Charitable Foundation_Oklahoma State University Foundation2018340000"/>
    <x v="0"/>
    <s v="Oklahoma State University Foundation"/>
    <x v="354"/>
    <n v="340000"/>
    <x v="30"/>
    <x v="2"/>
    <m/>
    <n v="537"/>
    <x v="0"/>
    <x v="1"/>
    <x v="0"/>
    <s v=""/>
    <x v="1"/>
  </r>
  <r>
    <n v="990"/>
    <s v="Charles G. Koch Charitable Foundation_Abigail Adams Institute201825100"/>
    <x v="0"/>
    <s v="Abigail Adams Institute"/>
    <x v="2156"/>
    <n v="25100"/>
    <x v="30"/>
    <x v="2"/>
    <m/>
    <n v="538"/>
    <x v="0"/>
    <x v="0"/>
    <x v="0"/>
    <s v=""/>
    <x v="1"/>
  </r>
  <r>
    <n v="990"/>
    <s v="Charles G. Koch Charitable Foundation_Watney20187375"/>
    <x v="0"/>
    <s v="Watney"/>
    <x v="2157"/>
    <n v="7375"/>
    <x v="30"/>
    <x v="2"/>
    <s v="Individual/Scholarship"/>
    <n v="539"/>
    <x v="1"/>
    <x v="0"/>
    <x v="0"/>
    <s v=""/>
    <x v="1"/>
  </r>
  <r>
    <n v="990"/>
    <s v="Charles G. Koch Charitable Foundation_Northwood University201816200"/>
    <x v="0"/>
    <s v="Northwood University"/>
    <x v="286"/>
    <n v="16200"/>
    <x v="30"/>
    <x v="2"/>
    <m/>
    <n v="540"/>
    <x v="0"/>
    <x v="1"/>
    <x v="0"/>
    <s v=""/>
    <x v="1"/>
  </r>
  <r>
    <n v="990"/>
    <s v="Charles G. Koch Charitable Foundation_Cady201811813"/>
    <x v="0"/>
    <s v="Cady"/>
    <x v="2158"/>
    <n v="11813"/>
    <x v="30"/>
    <x v="2"/>
    <s v="Individual/Scholarship"/>
    <n v="541"/>
    <x v="1"/>
    <x v="0"/>
    <x v="0"/>
    <s v=""/>
    <x v="1"/>
  </r>
  <r>
    <n v="990"/>
    <s v="Charles G. Koch Charitable Foundation_Fraser Institute, The2018235000"/>
    <x v="0"/>
    <s v="Fraser Institute, The"/>
    <x v="47"/>
    <n v="235000"/>
    <x v="30"/>
    <x v="2"/>
    <m/>
    <n v="542"/>
    <x v="0"/>
    <x v="0"/>
    <x v="0"/>
    <s v="https://www.desmogblog.com/fraser-institute"/>
    <x v="0"/>
  </r>
  <r>
    <n v="990"/>
    <s v="Charles G. Koch Charitable Foundation_UNLV Foundation2018398300"/>
    <x v="0"/>
    <s v="UNLV Foundation"/>
    <x v="320"/>
    <n v="398300"/>
    <x v="30"/>
    <x v="2"/>
    <m/>
    <n v="543"/>
    <x v="0"/>
    <x v="1"/>
    <x v="0"/>
    <s v=""/>
    <x v="1"/>
  </r>
  <r>
    <n v="990"/>
    <s v="Charles G. Koch Charitable Foundation_ANU Foundation USA201843263"/>
    <x v="0"/>
    <s v="ANU Foundation USA"/>
    <x v="1848"/>
    <n v="43263"/>
    <x v="30"/>
    <x v="2"/>
    <m/>
    <n v="544"/>
    <x v="0"/>
    <x v="1"/>
    <x v="0"/>
    <s v=""/>
    <x v="1"/>
  </r>
  <r>
    <n v="990"/>
    <s v="Charles G. Koch Charitable Foundation_National Taxpayers Union Foundation2018148000"/>
    <x v="0"/>
    <s v="National Taxpayers Union Foundation"/>
    <x v="183"/>
    <n v="148000"/>
    <x v="30"/>
    <x v="2"/>
    <m/>
    <n v="545"/>
    <x v="0"/>
    <x v="0"/>
    <x v="0"/>
    <s v="http://www.sourcewatch.org/index.php/National_Taxpayers_Union"/>
    <x v="2"/>
  </r>
  <r>
    <n v="990"/>
    <s v="Charles G. Koch Charitable Foundation_Macwan20183825"/>
    <x v="0"/>
    <s v="Macwan"/>
    <x v="2159"/>
    <n v="3825"/>
    <x v="30"/>
    <x v="2"/>
    <s v="Individual/Scholarship"/>
    <n v="546"/>
    <x v="1"/>
    <x v="0"/>
    <x v="0"/>
    <s v=""/>
    <x v="1"/>
  </r>
  <r>
    <n v="990"/>
    <s v="Charles G. Koch Charitable Foundation_Student Free Press Association201887900"/>
    <x v="0"/>
    <s v="Student Free Press Association"/>
    <x v="1672"/>
    <n v="87900"/>
    <x v="30"/>
    <x v="2"/>
    <m/>
    <n v="547"/>
    <x v="0"/>
    <x v="0"/>
    <x v="0"/>
    <s v=""/>
    <x v="1"/>
  </r>
  <r>
    <n v="990"/>
    <s v="Charles G. Koch Charitable Foundation_Stanford University2018385400"/>
    <x v="0"/>
    <s v="Stanford University"/>
    <x v="570"/>
    <n v="385400"/>
    <x v="30"/>
    <x v="2"/>
    <m/>
    <n v="548"/>
    <x v="0"/>
    <x v="1"/>
    <x v="0"/>
    <s v=""/>
    <x v="1"/>
  </r>
  <r>
    <n v="990"/>
    <s v="Charles G. Koch Charitable Foundation_Faulkner University20182000"/>
    <x v="0"/>
    <s v="Faulkner University"/>
    <x v="2160"/>
    <n v="2000"/>
    <x v="30"/>
    <x v="2"/>
    <m/>
    <n v="549"/>
    <x v="0"/>
    <x v="1"/>
    <x v="0"/>
    <s v=""/>
    <x v="1"/>
  </r>
  <r>
    <n v="990"/>
    <s v="Charles G. Koch Charitable Foundation_University of California - San Diego2018102604"/>
    <x v="0"/>
    <s v="University of California - San Diego"/>
    <x v="234"/>
    <n v="102604"/>
    <x v="30"/>
    <x v="2"/>
    <m/>
    <n v="550"/>
    <x v="0"/>
    <x v="1"/>
    <x v="0"/>
    <s v=""/>
    <x v="1"/>
  </r>
  <r>
    <n v="990"/>
    <s v="Charles G. Koch Charitable Foundation_Shanahan20183150"/>
    <x v="0"/>
    <s v="Shanahan"/>
    <x v="2161"/>
    <n v="3150"/>
    <x v="30"/>
    <x v="2"/>
    <s v="Individual/Scholarship"/>
    <n v="551"/>
    <x v="1"/>
    <x v="0"/>
    <x v="0"/>
    <s v=""/>
    <x v="1"/>
  </r>
  <r>
    <n v="990"/>
    <s v="Charles G. Koch Charitable Foundation_Northwestern University2018273000"/>
    <x v="0"/>
    <s v="Northwestern University"/>
    <x v="186"/>
    <n v="273000"/>
    <x v="30"/>
    <x v="2"/>
    <m/>
    <n v="552"/>
    <x v="0"/>
    <x v="1"/>
    <x v="0"/>
    <s v=""/>
    <x v="1"/>
  </r>
  <r>
    <n v="990"/>
    <s v="Charles G. Koch Charitable Foundation_Center for Environmental Science201850000"/>
    <x v="0"/>
    <s v="Center for Environmental Science"/>
    <x v="2162"/>
    <n v="50000"/>
    <x v="30"/>
    <x v="2"/>
    <m/>
    <n v="553"/>
    <x v="0"/>
    <x v="0"/>
    <x v="0"/>
    <s v="https://polluterwatch.org/center-environmental-science-accuracy-reliability-cesar"/>
    <x v="4"/>
  </r>
  <r>
    <n v="990"/>
    <s v="Charles G. Koch Charitable Foundation_Snell20184725"/>
    <x v="0"/>
    <s v="Snell"/>
    <x v="2163"/>
    <n v="4725"/>
    <x v="30"/>
    <x v="2"/>
    <s v="Individual/Scholarship"/>
    <n v="554"/>
    <x v="1"/>
    <x v="0"/>
    <x v="0"/>
    <s v=""/>
    <x v="1"/>
  </r>
  <r>
    <n v="990"/>
    <s v="Charles G. Koch Charitable Foundation_King's College London201825000"/>
    <x v="0"/>
    <s v="King's College London"/>
    <x v="547"/>
    <n v="25000"/>
    <x v="30"/>
    <x v="2"/>
    <m/>
    <n v="555"/>
    <x v="0"/>
    <x v="1"/>
    <x v="0"/>
    <s v=""/>
    <x v="1"/>
  </r>
  <r>
    <n v="990"/>
    <s v="Charles G. Koch Charitable Foundation_St Edwards University201819000"/>
    <x v="0"/>
    <s v="St Edwards University"/>
    <x v="362"/>
    <n v="19000"/>
    <x v="30"/>
    <x v="2"/>
    <m/>
    <n v="556"/>
    <x v="0"/>
    <x v="1"/>
    <x v="0"/>
    <s v=""/>
    <x v="1"/>
  </r>
  <r>
    <n v="990"/>
    <s v="Charles G. Koch Charitable Foundation_Stevens20184563"/>
    <x v="0"/>
    <s v="Stevens"/>
    <x v="1436"/>
    <n v="4563"/>
    <x v="30"/>
    <x v="2"/>
    <s v="Individual/Scholarship"/>
    <n v="557"/>
    <x v="1"/>
    <x v="0"/>
    <x v="0"/>
    <s v=""/>
    <x v="1"/>
  </r>
  <r>
    <n v="990"/>
    <s v="Charles G. Koch Charitable Foundation_Southern Methodist University2018520500"/>
    <x v="0"/>
    <s v="Southern Methodist University"/>
    <x v="303"/>
    <n v="520500"/>
    <x v="30"/>
    <x v="2"/>
    <m/>
    <n v="558"/>
    <x v="0"/>
    <x v="1"/>
    <x v="0"/>
    <s v=""/>
    <x v="1"/>
  </r>
  <r>
    <n v="990"/>
    <s v="Charles G. Koch Charitable Foundation_Stephen F Austin State University201820640"/>
    <x v="0"/>
    <s v="Stephen F Austin State University"/>
    <x v="363"/>
    <n v="20640"/>
    <x v="30"/>
    <x v="2"/>
    <m/>
    <n v="559"/>
    <x v="0"/>
    <x v="1"/>
    <x v="0"/>
    <s v=""/>
    <x v="1"/>
  </r>
  <r>
    <n v="990"/>
    <s v="Charles G. Koch Charitable Foundation_California State University201815000"/>
    <x v="0"/>
    <s v="California State University"/>
    <x v="262"/>
    <n v="15000"/>
    <x v="30"/>
    <x v="2"/>
    <m/>
    <n v="560"/>
    <x v="0"/>
    <x v="1"/>
    <x v="0"/>
    <s v=""/>
    <x v="1"/>
  </r>
  <r>
    <n v="990"/>
    <s v="Charles G. Koch Charitable Foundation_Friends of Index201892000"/>
    <x v="0"/>
    <s v="Friends of Index"/>
    <x v="2164"/>
    <n v="92000"/>
    <x v="30"/>
    <x v="2"/>
    <m/>
    <n v="561"/>
    <x v="0"/>
    <x v="0"/>
    <x v="0"/>
    <s v=""/>
    <x v="1"/>
  </r>
  <r>
    <n v="990"/>
    <s v="Charles G. Koch Charitable Foundation_University of Tulsa201860000"/>
    <x v="0"/>
    <s v="University of Tulsa"/>
    <x v="372"/>
    <n v="60000"/>
    <x v="30"/>
    <x v="2"/>
    <m/>
    <n v="562"/>
    <x v="0"/>
    <x v="1"/>
    <x v="0"/>
    <s v=""/>
    <x v="1"/>
  </r>
  <r>
    <n v="990"/>
    <s v="Charles G. Koch Charitable Foundation_Meleta20183781"/>
    <x v="0"/>
    <s v="Meleta"/>
    <x v="1016"/>
    <n v="3781"/>
    <x v="30"/>
    <x v="2"/>
    <s v="Individual/Scholarship"/>
    <n v="563"/>
    <x v="1"/>
    <x v="0"/>
    <x v="0"/>
    <s v=""/>
    <x v="1"/>
  </r>
  <r>
    <n v="990"/>
    <s v="Charles G. Koch Charitable Foundation_College Unbound201815000"/>
    <x v="0"/>
    <s v="College Unbound"/>
    <x v="2165"/>
    <n v="15000"/>
    <x v="30"/>
    <x v="2"/>
    <m/>
    <n v="564"/>
    <x v="0"/>
    <x v="1"/>
    <x v="0"/>
    <s v=""/>
    <x v="1"/>
  </r>
  <r>
    <n v="990"/>
    <s v="Charles G. Koch Charitable Foundation_Coleman20184725"/>
    <x v="0"/>
    <s v="Coleman"/>
    <x v="1972"/>
    <n v="4725"/>
    <x v="30"/>
    <x v="2"/>
    <s v="Individual/Scholarship"/>
    <n v="565"/>
    <x v="1"/>
    <x v="0"/>
    <x v="0"/>
    <s v=""/>
    <x v="1"/>
  </r>
  <r>
    <n v="990"/>
    <s v="Charles G. Koch Charitable Foundation_Bethel College20186000"/>
    <x v="0"/>
    <s v="Bethel College"/>
    <x v="202"/>
    <n v="6000"/>
    <x v="30"/>
    <x v="2"/>
    <m/>
    <n v="566"/>
    <x v="0"/>
    <x v="1"/>
    <x v="0"/>
    <s v=""/>
    <x v="1"/>
  </r>
  <r>
    <n v="990"/>
    <s v="Charles G. Koch Charitable Foundation_Noon20183150"/>
    <x v="0"/>
    <s v="Noon"/>
    <x v="2166"/>
    <n v="3150"/>
    <x v="30"/>
    <x v="2"/>
    <s v="Individual/Scholarship"/>
    <n v="567"/>
    <x v="1"/>
    <x v="0"/>
    <x v="0"/>
    <s v=""/>
    <x v="1"/>
  </r>
  <r>
    <n v="990"/>
    <s v="Charles G. Koch Charitable Foundation_Junior Achievement USA2018672650"/>
    <x v="0"/>
    <s v="Junior Achievement USA"/>
    <x v="1467"/>
    <n v="672650"/>
    <x v="30"/>
    <x v="2"/>
    <m/>
    <n v="568"/>
    <x v="0"/>
    <x v="0"/>
    <x v="0"/>
    <s v=""/>
    <x v="1"/>
  </r>
  <r>
    <n v="990"/>
    <s v="Charles G. Koch Charitable Foundation_Joyce20183024"/>
    <x v="0"/>
    <s v="Joyce"/>
    <x v="2167"/>
    <n v="3024"/>
    <x v="30"/>
    <x v="2"/>
    <s v="Individual/Scholarship"/>
    <n v="569"/>
    <x v="1"/>
    <x v="0"/>
    <x v="0"/>
    <s v=""/>
    <x v="1"/>
  </r>
  <r>
    <n v="990"/>
    <s v="Charles G. Koch Charitable Foundation_Rolling20183825"/>
    <x v="0"/>
    <s v="Rolling"/>
    <x v="2168"/>
    <n v="3825"/>
    <x v="30"/>
    <x v="2"/>
    <s v="Individual/Scholarship"/>
    <n v="570"/>
    <x v="1"/>
    <x v="0"/>
    <x v="0"/>
    <s v=""/>
    <x v="1"/>
  </r>
  <r>
    <n v="990"/>
    <s v="Charles G. Koch Charitable Foundation_Felton201815096"/>
    <x v="0"/>
    <s v="Felton"/>
    <x v="1875"/>
    <n v="15096"/>
    <x v="30"/>
    <x v="2"/>
    <s v="Individual/Scholarship"/>
    <n v="571"/>
    <x v="1"/>
    <x v="0"/>
    <x v="0"/>
    <s v=""/>
    <x v="1"/>
  </r>
  <r>
    <n v="990"/>
    <s v="Charles G. Koch Charitable Foundation_Pepperdine University20189000"/>
    <x v="0"/>
    <s v="Pepperdine University"/>
    <x v="223"/>
    <n v="9000"/>
    <x v="30"/>
    <x v="2"/>
    <m/>
    <n v="572"/>
    <x v="0"/>
    <x v="1"/>
    <x v="0"/>
    <s v=""/>
    <x v="1"/>
  </r>
  <r>
    <n v="990"/>
    <s v="Charles G. Koch Charitable Foundation_Shawnee State University Development Foundation201816000"/>
    <x v="0"/>
    <s v="Shawnee State University Development Foundation"/>
    <x v="2169"/>
    <n v="16000"/>
    <x v="30"/>
    <x v="2"/>
    <m/>
    <n v="573"/>
    <x v="0"/>
    <x v="1"/>
    <x v="0"/>
    <s v=""/>
    <x v="1"/>
  </r>
  <r>
    <n v="990"/>
    <s v="Charles G. Koch Charitable Foundation_Koch201813500"/>
    <x v="0"/>
    <s v="Koch"/>
    <x v="1772"/>
    <n v="13500"/>
    <x v="30"/>
    <x v="2"/>
    <s v="Individual/Scholarship"/>
    <n v="574"/>
    <x v="1"/>
    <x v="0"/>
    <x v="0"/>
    <s v=""/>
    <x v="1"/>
  </r>
  <r>
    <n v="990"/>
    <s v="Charles G. Koch Charitable Foundation_Murray State University201820795"/>
    <x v="0"/>
    <s v="Murray State University"/>
    <x v="410"/>
    <n v="20795"/>
    <x v="30"/>
    <x v="2"/>
    <m/>
    <n v="575"/>
    <x v="0"/>
    <x v="1"/>
    <x v="0"/>
    <s v=""/>
    <x v="1"/>
  </r>
  <r>
    <n v="990"/>
    <s v="Charles G. Koch Charitable Foundation_Yale University2018197000"/>
    <x v="0"/>
    <s v="Yale University"/>
    <x v="777"/>
    <n v="197000"/>
    <x v="30"/>
    <x v="2"/>
    <m/>
    <n v="576"/>
    <x v="0"/>
    <x v="1"/>
    <x v="0"/>
    <s v=""/>
    <x v="1"/>
  </r>
  <r>
    <n v="990"/>
    <s v="Charles G. Koch Charitable Foundation_Alexander20183150"/>
    <x v="0"/>
    <s v="Alexander"/>
    <x v="2170"/>
    <n v="3150"/>
    <x v="30"/>
    <x v="2"/>
    <s v="Individual/Scholarship"/>
    <n v="577"/>
    <x v="1"/>
    <x v="0"/>
    <x v="0"/>
    <s v=""/>
    <x v="1"/>
  </r>
  <r>
    <n v="990"/>
    <s v="Charles G. Koch Charitable Foundation_McKendree University201813230"/>
    <x v="0"/>
    <s v="McKendree University"/>
    <x v="350"/>
    <n v="13230"/>
    <x v="30"/>
    <x v="2"/>
    <m/>
    <n v="578"/>
    <x v="0"/>
    <x v="1"/>
    <x v="0"/>
    <s v=""/>
    <x v="1"/>
  </r>
  <r>
    <n v="990"/>
    <s v="Charles G. Koch Charitable Foundation_Dowzicky201814157"/>
    <x v="0"/>
    <s v="Dowzicky"/>
    <x v="2171"/>
    <n v="14157"/>
    <x v="30"/>
    <x v="2"/>
    <s v="Individual/Scholarship"/>
    <n v="579"/>
    <x v="1"/>
    <x v="0"/>
    <x v="0"/>
    <s v=""/>
    <x v="1"/>
  </r>
  <r>
    <n v="990"/>
    <s v="Charles G. Koch Charitable Foundation_UC Regents2018152000"/>
    <x v="0"/>
    <s v="UC Regents"/>
    <x v="234"/>
    <n v="152000"/>
    <x v="30"/>
    <x v="2"/>
    <m/>
    <n v="580"/>
    <x v="0"/>
    <x v="1"/>
    <x v="0"/>
    <s v=""/>
    <x v="1"/>
  </r>
  <r>
    <n v="990"/>
    <s v="Charles G. Koch Charitable Foundation_Day20183150"/>
    <x v="0"/>
    <s v="Day"/>
    <x v="2172"/>
    <n v="3150"/>
    <x v="30"/>
    <x v="2"/>
    <s v="Individual/Scholarship"/>
    <n v="581"/>
    <x v="1"/>
    <x v="0"/>
    <x v="0"/>
    <s v=""/>
    <x v="1"/>
  </r>
  <r>
    <n v="990"/>
    <s v="Charles G. Koch Charitable Foundation_Nastasi20183024"/>
    <x v="0"/>
    <s v="Nastasi"/>
    <x v="2173"/>
    <n v="3024"/>
    <x v="30"/>
    <x v="2"/>
    <s v="Individual/Scholarship"/>
    <n v="582"/>
    <x v="1"/>
    <x v="0"/>
    <x v="0"/>
    <s v=""/>
    <x v="1"/>
  </r>
  <r>
    <n v="990"/>
    <s v="Charles G. Koch Charitable Foundation_Americans for Oxford201849901"/>
    <x v="0"/>
    <s v="Americans for Oxford"/>
    <x v="1440"/>
    <n v="49901"/>
    <x v="30"/>
    <x v="2"/>
    <m/>
    <n v="583"/>
    <x v="0"/>
    <x v="1"/>
    <x v="0"/>
    <s v=""/>
    <x v="1"/>
  </r>
  <r>
    <n v="990"/>
    <s v="Charles G. Koch Charitable Foundation_Graves20183150"/>
    <x v="0"/>
    <s v="Graves"/>
    <x v="2174"/>
    <n v="3150"/>
    <x v="30"/>
    <x v="2"/>
    <s v="Individual/Scholarship"/>
    <n v="584"/>
    <x v="1"/>
    <x v="0"/>
    <x v="0"/>
    <s v=""/>
    <x v="1"/>
  </r>
  <r>
    <n v="990"/>
    <s v="Charles G. Koch Charitable Foundation_Brookings Institution2018113000"/>
    <x v="0"/>
    <s v="Brookings Institution"/>
    <x v="520"/>
    <n v="113000"/>
    <x v="30"/>
    <x v="2"/>
    <m/>
    <n v="585"/>
    <x v="0"/>
    <x v="0"/>
    <x v="0"/>
    <s v="https://www.sourcewatch.org/index.php/Brookings_Institution"/>
    <x v="2"/>
  </r>
  <r>
    <n v="990"/>
    <s v="Charles G. Koch Charitable Foundation_The University Foundation at Sacramento State201812665"/>
    <x v="0"/>
    <s v="The University Foundation at Sacramento State"/>
    <x v="1500"/>
    <n v="12665"/>
    <x v="30"/>
    <x v="2"/>
    <m/>
    <n v="586"/>
    <x v="0"/>
    <x v="1"/>
    <x v="0"/>
    <s v=""/>
    <x v="1"/>
  </r>
  <r>
    <n v="990"/>
    <s v="Charles G. Koch Charitable Foundation_Antram20183825"/>
    <x v="0"/>
    <s v="Antram"/>
    <x v="1827"/>
    <n v="3825"/>
    <x v="30"/>
    <x v="2"/>
    <s v="Individual/Scholarship"/>
    <n v="587"/>
    <x v="1"/>
    <x v="0"/>
    <x v="0"/>
    <s v=""/>
    <x v="1"/>
  </r>
  <r>
    <n v="990"/>
    <s v="Charles G. Koch Charitable Foundation_Baysal20184725"/>
    <x v="0"/>
    <s v="Baysal"/>
    <x v="2175"/>
    <n v="4725"/>
    <x v="30"/>
    <x v="2"/>
    <s v="Individual/Scholarship"/>
    <n v="588"/>
    <x v="1"/>
    <x v="0"/>
    <x v="0"/>
    <s v=""/>
    <x v="1"/>
  </r>
  <r>
    <n v="990"/>
    <s v="Charles G. Koch Charitable Foundation_Siegel20183825"/>
    <x v="0"/>
    <s v="Siegel"/>
    <x v="2176"/>
    <n v="3825"/>
    <x v="30"/>
    <x v="2"/>
    <s v="Individual/Scholarship"/>
    <n v="589"/>
    <x v="1"/>
    <x v="0"/>
    <x v="0"/>
    <s v=""/>
    <x v="1"/>
  </r>
  <r>
    <n v="990"/>
    <s v="Charles G. Koch Charitable Foundation_Lavrovskyi20184725"/>
    <x v="0"/>
    <s v="Lavrovskyi"/>
    <x v="2177"/>
    <n v="4725"/>
    <x v="30"/>
    <x v="2"/>
    <s v="Individual/Scholarship"/>
    <n v="590"/>
    <x v="1"/>
    <x v="0"/>
    <x v="0"/>
    <s v=""/>
    <x v="1"/>
  </r>
  <r>
    <n v="990"/>
    <s v="Charles G. Koch Charitable Foundation_Stephens20185813"/>
    <x v="0"/>
    <s v="Stephens"/>
    <x v="1553"/>
    <n v="5813"/>
    <x v="30"/>
    <x v="2"/>
    <s v="Individual/Scholarship"/>
    <n v="591"/>
    <x v="1"/>
    <x v="0"/>
    <x v="0"/>
    <s v=""/>
    <x v="1"/>
  </r>
  <r>
    <n v="990"/>
    <s v="Charles G. Koch Charitable Foundation_Lozano20186963"/>
    <x v="0"/>
    <s v="Lozano"/>
    <x v="1387"/>
    <n v="6963"/>
    <x v="30"/>
    <x v="2"/>
    <s v="Individual/Scholarship"/>
    <n v="592"/>
    <x v="1"/>
    <x v="0"/>
    <x v="0"/>
    <s v=""/>
    <x v="1"/>
  </r>
  <r>
    <n v="990"/>
    <s v="Charles G. Koch Charitable Foundation_University of Dallas2018563500"/>
    <x v="0"/>
    <s v="University of Dallas"/>
    <x v="313"/>
    <n v="563500"/>
    <x v="30"/>
    <x v="2"/>
    <m/>
    <n v="593"/>
    <x v="0"/>
    <x v="1"/>
    <x v="0"/>
    <s v=""/>
    <x v="1"/>
  </r>
  <r>
    <n v="990"/>
    <s v="Charles G. Koch Charitable Foundation_Rich201817439"/>
    <x v="0"/>
    <s v="Rich"/>
    <x v="2178"/>
    <n v="17439"/>
    <x v="30"/>
    <x v="2"/>
    <s v="Individual/Scholarship"/>
    <n v="594"/>
    <x v="1"/>
    <x v="0"/>
    <x v="0"/>
    <s v=""/>
    <x v="1"/>
  </r>
  <r>
    <n v="990"/>
    <s v="Charles G. Koch Charitable Foundation_Columbia University2018650000"/>
    <x v="0"/>
    <s v="Columbia University"/>
    <x v="729"/>
    <n v="650000"/>
    <x v="30"/>
    <x v="2"/>
    <m/>
    <n v="595"/>
    <x v="0"/>
    <x v="1"/>
    <x v="0"/>
    <s v=""/>
    <x v="1"/>
  </r>
  <r>
    <n v="990"/>
    <s v="Charles G. Koch Charitable Foundation_Watts2018500"/>
    <x v="0"/>
    <s v="Watts"/>
    <x v="2179"/>
    <n v="500"/>
    <x v="30"/>
    <x v="2"/>
    <s v="Individual/Scholarship"/>
    <n v="596"/>
    <x v="1"/>
    <x v="0"/>
    <x v="0"/>
    <s v=""/>
    <x v="1"/>
  </r>
  <r>
    <n v="990"/>
    <s v="Charles G. Koch Charitable Foundation_Center for the National Interest2018162450"/>
    <x v="0"/>
    <s v="Center for the National Interest"/>
    <x v="726"/>
    <n v="162450"/>
    <x v="30"/>
    <x v="2"/>
    <m/>
    <n v="597"/>
    <x v="0"/>
    <x v="0"/>
    <x v="0"/>
    <s v="https://www.greenpeace.org/usa/global-warming/climate-deniers/front-groups/center-for-the-national-interest-cftni/"/>
    <x v="3"/>
  </r>
  <r>
    <n v="990"/>
    <s v="Charles G. Koch Charitable Foundation_Hutchison20183871"/>
    <x v="0"/>
    <s v="Hutchison"/>
    <x v="2180"/>
    <n v="3871"/>
    <x v="30"/>
    <x v="2"/>
    <s v="Individual/Scholarship"/>
    <n v="598"/>
    <x v="1"/>
    <x v="0"/>
    <x v="0"/>
    <s v=""/>
    <x v="1"/>
  </r>
  <r>
    <n v="990"/>
    <s v="Charles G. Koch Charitable Foundation_Texas Justice Initiative201896500"/>
    <x v="0"/>
    <s v="Texas Justice Initiative"/>
    <x v="2181"/>
    <n v="96500"/>
    <x v="30"/>
    <x v="2"/>
    <m/>
    <n v="599"/>
    <x v="0"/>
    <x v="0"/>
    <x v="0"/>
    <s v=""/>
    <x v="1"/>
  </r>
  <r>
    <n v="990"/>
    <s v="Charles G. Koch Charitable Foundation_Narbe201811550"/>
    <x v="0"/>
    <s v="Narbe"/>
    <x v="1345"/>
    <n v="11550"/>
    <x v="30"/>
    <x v="2"/>
    <s v="Individual/Scholarship"/>
    <n v="600"/>
    <x v="1"/>
    <x v="0"/>
    <x v="0"/>
    <s v=""/>
    <x v="1"/>
  </r>
  <r>
    <n v="990"/>
    <s v="Charles G. Koch Charitable Foundation_Hanson20184725"/>
    <x v="0"/>
    <s v="Hanson"/>
    <x v="2008"/>
    <n v="4725"/>
    <x v="30"/>
    <x v="2"/>
    <s v="Individual/Scholarship"/>
    <n v="601"/>
    <x v="1"/>
    <x v="0"/>
    <x v="0"/>
    <s v=""/>
    <x v="1"/>
  </r>
  <r>
    <n v="990"/>
    <s v="Charles G. Koch Charitable Foundation_Evans20183825"/>
    <x v="0"/>
    <s v="Evans"/>
    <x v="2182"/>
    <n v="3825"/>
    <x v="30"/>
    <x v="2"/>
    <s v="Individual/Scholarship"/>
    <n v="602"/>
    <x v="1"/>
    <x v="0"/>
    <x v="0"/>
    <s v=""/>
    <x v="1"/>
  </r>
  <r>
    <n v="990"/>
    <s v="Charles G. Koch Charitable Foundation_McPherson20183825"/>
    <x v="0"/>
    <s v="McPherson"/>
    <x v="2183"/>
    <n v="3825"/>
    <x v="30"/>
    <x v="2"/>
    <s v="Individual/Scholarship"/>
    <n v="603"/>
    <x v="1"/>
    <x v="0"/>
    <x v="0"/>
    <s v=""/>
    <x v="1"/>
  </r>
  <r>
    <n v="990"/>
    <s v="Charles G. Koch Charitable Foundation_Capodilupo20183150"/>
    <x v="0"/>
    <s v="Capodilupo"/>
    <x v="2184"/>
    <n v="3150"/>
    <x v="30"/>
    <x v="2"/>
    <s v="Individual/Scholarship"/>
    <n v="604"/>
    <x v="1"/>
    <x v="0"/>
    <x v="0"/>
    <s v=""/>
    <x v="1"/>
  </r>
  <r>
    <n v="990"/>
    <s v="Charles G. Koch Charitable Foundation_Fidelity Charitable20181588000"/>
    <x v="0"/>
    <s v="Fidelity Charitable"/>
    <x v="1136"/>
    <n v="1588000"/>
    <x v="30"/>
    <x v="2"/>
    <m/>
    <n v="605"/>
    <x v="0"/>
    <x v="0"/>
    <x v="0"/>
    <s v=""/>
    <x v="1"/>
  </r>
  <r>
    <n v="990"/>
    <s v="Charles G. Koch Charitable Foundation_Richards20183825"/>
    <x v="0"/>
    <s v="Richards"/>
    <x v="1554"/>
    <n v="3825"/>
    <x v="30"/>
    <x v="2"/>
    <s v="Individual/Scholarship"/>
    <n v="606"/>
    <x v="1"/>
    <x v="0"/>
    <x v="0"/>
    <s v=""/>
    <x v="1"/>
  </r>
  <r>
    <n v="990"/>
    <s v="Charles G. Koch Charitable Foundation_Ferris State University201894500"/>
    <x v="0"/>
    <s v="Ferris State University"/>
    <x v="535"/>
    <n v="94500"/>
    <x v="30"/>
    <x v="2"/>
    <m/>
    <n v="607"/>
    <x v="0"/>
    <x v="1"/>
    <x v="0"/>
    <s v=""/>
    <x v="1"/>
  </r>
  <r>
    <n v="990"/>
    <s v="Charles G. Koch Charitable Foundation_SkillsUSA Foundation201825000"/>
    <x v="0"/>
    <s v="SkillsUSA Foundation"/>
    <x v="1331"/>
    <n v="25000"/>
    <x v="30"/>
    <x v="2"/>
    <m/>
    <n v="608"/>
    <x v="0"/>
    <x v="0"/>
    <x v="0"/>
    <s v=""/>
    <x v="1"/>
  </r>
  <r>
    <n v="990"/>
    <s v="Charles G. Koch Charitable Foundation_Rochester Institute of Technology201835000"/>
    <x v="0"/>
    <s v="Rochester Institute of Technology"/>
    <x v="564"/>
    <n v="35000"/>
    <x v="30"/>
    <x v="2"/>
    <m/>
    <n v="609"/>
    <x v="0"/>
    <x v="0"/>
    <x v="0"/>
    <s v=""/>
    <x v="1"/>
  </r>
  <r>
    <n v="990"/>
    <s v="Charles G. Koch Charitable Foundation_Huntington College20181000"/>
    <x v="0"/>
    <s v="Huntington College"/>
    <x v="1570"/>
    <n v="1000"/>
    <x v="30"/>
    <x v="2"/>
    <m/>
    <n v="610"/>
    <x v="0"/>
    <x v="1"/>
    <x v="0"/>
    <s v=""/>
    <x v="1"/>
  </r>
  <r>
    <n v="990"/>
    <s v="Charles G. Koch Charitable Foundation_SEM2018500"/>
    <x v="0"/>
    <s v="SEM"/>
    <x v="2185"/>
    <n v="500"/>
    <x v="30"/>
    <x v="2"/>
    <s v="Individual/Scholarship"/>
    <n v="611"/>
    <x v="1"/>
    <x v="0"/>
    <x v="0"/>
    <s v=""/>
    <x v="1"/>
  </r>
  <r>
    <n v="990"/>
    <s v="Charles G. Koch Charitable Foundation_Eastern Florida State College20187000"/>
    <x v="0"/>
    <s v="Eastern Florida State College"/>
    <x v="734"/>
    <n v="7000"/>
    <x v="30"/>
    <x v="2"/>
    <m/>
    <n v="612"/>
    <x v="0"/>
    <x v="1"/>
    <x v="0"/>
    <s v=""/>
    <x v="1"/>
  </r>
  <r>
    <n v="990"/>
    <s v="Charles G. Koch Charitable Foundation_Tech4America2018139000"/>
    <x v="0"/>
    <s v="Tech4America"/>
    <x v="2186"/>
    <n v="139000"/>
    <x v="30"/>
    <x v="2"/>
    <m/>
    <n v="613"/>
    <x v="0"/>
    <x v="0"/>
    <x v="0"/>
    <s v=""/>
    <x v="1"/>
  </r>
  <r>
    <n v="990"/>
    <s v="Charles G. Koch Charitable Foundation_Khurana20184725"/>
    <x v="0"/>
    <s v="Khurana"/>
    <x v="2187"/>
    <n v="4725"/>
    <x v="30"/>
    <x v="2"/>
    <s v="Individual/Scholarship"/>
    <n v="614"/>
    <x v="1"/>
    <x v="0"/>
    <x v="0"/>
    <s v=""/>
    <x v="1"/>
  </r>
  <r>
    <n v="990"/>
    <s v="Charles G. Koch Charitable Foundation_Winters20184725"/>
    <x v="0"/>
    <s v="Winters"/>
    <x v="2188"/>
    <n v="4725"/>
    <x v="30"/>
    <x v="2"/>
    <s v="Individual/Scholarship"/>
    <n v="615"/>
    <x v="1"/>
    <x v="0"/>
    <x v="0"/>
    <s v=""/>
    <x v="1"/>
  </r>
  <r>
    <n v="990"/>
    <s v="Charles G. Koch Charitable Foundation_LSU Foundation2018526900"/>
    <x v="0"/>
    <s v="LSU Foundation"/>
    <x v="276"/>
    <n v="526900"/>
    <x v="30"/>
    <x v="2"/>
    <m/>
    <n v="616"/>
    <x v="0"/>
    <x v="1"/>
    <x v="0"/>
    <s v=""/>
    <x v="1"/>
  </r>
  <r>
    <n v="990"/>
    <s v="Charles G. Koch Charitable Foundation_Huntzinger20185355"/>
    <x v="0"/>
    <s v="Huntzinger"/>
    <x v="2189"/>
    <n v="5355"/>
    <x v="30"/>
    <x v="2"/>
    <s v="Individual/Scholarship"/>
    <n v="617"/>
    <x v="1"/>
    <x v="0"/>
    <x v="0"/>
    <s v=""/>
    <x v="1"/>
  </r>
  <r>
    <n v="990"/>
    <s v="Charles G. Koch Charitable Foundation_Claremont Graduate University201850760"/>
    <x v="0"/>
    <s v="Claremont Graduate University"/>
    <x v="524"/>
    <n v="50760"/>
    <x v="30"/>
    <x v="2"/>
    <m/>
    <n v="618"/>
    <x v="0"/>
    <x v="1"/>
    <x v="0"/>
    <s v=""/>
    <x v="1"/>
  </r>
  <r>
    <n v="990"/>
    <s v="Charles G. Koch Charitable Foundation_Scala Foundation201870000"/>
    <x v="0"/>
    <s v="Scala Foundation"/>
    <x v="1603"/>
    <n v="70000"/>
    <x v="30"/>
    <x v="2"/>
    <m/>
    <n v="619"/>
    <x v="0"/>
    <x v="0"/>
    <x v="0"/>
    <s v=""/>
    <x v="1"/>
  </r>
  <r>
    <n v="990"/>
    <s v="Charles G. Koch Charitable Foundation_Mississippi Council on Economic Education201820000"/>
    <x v="0"/>
    <s v="Mississippi Council on Economic Education"/>
    <x v="2190"/>
    <n v="20000"/>
    <x v="30"/>
    <x v="2"/>
    <m/>
    <n v="620"/>
    <x v="0"/>
    <x v="0"/>
    <x v="0"/>
    <s v=""/>
    <x v="1"/>
  </r>
  <r>
    <n v="990"/>
    <s v="Charles G. Koch Charitable Foundation_Levenson20183150"/>
    <x v="0"/>
    <s v="Levenson"/>
    <x v="2191"/>
    <n v="3150"/>
    <x v="30"/>
    <x v="2"/>
    <s v="Individual/Scholarship"/>
    <n v="621"/>
    <x v="1"/>
    <x v="0"/>
    <x v="0"/>
    <s v=""/>
    <x v="1"/>
  </r>
  <r>
    <n v="990"/>
    <s v="Charles G. Koch Charitable Foundation_Beacon Center of Tennessee201855000"/>
    <x v="0"/>
    <s v="Beacon Center of Tennessee"/>
    <x v="1253"/>
    <n v="55000"/>
    <x v="30"/>
    <x v="2"/>
    <m/>
    <n v="622"/>
    <x v="0"/>
    <x v="0"/>
    <x v="0"/>
    <s v="https://www.sourcewatch.org/index.php/Beacon_Center_of_Tennessee"/>
    <x v="2"/>
  </r>
  <r>
    <n v="990"/>
    <s v="Charles G. Koch Charitable Foundation_Carnegie Endowment for International Peace201873000"/>
    <x v="0"/>
    <s v="Carnegie Endowment for International Peace"/>
    <x v="2192"/>
    <n v="73000"/>
    <x v="30"/>
    <x v="2"/>
    <m/>
    <n v="623"/>
    <x v="0"/>
    <x v="0"/>
    <x v="0"/>
    <s v="https://www.sourcewatch.org/index.php/Carnegie_Endowment_for_International_Peace"/>
    <x v="2"/>
  </r>
  <r>
    <n v="990"/>
    <s v="Charles G. Koch Charitable Foundation_Toth20183150"/>
    <x v="0"/>
    <s v="Toth"/>
    <x v="2193"/>
    <n v="3150"/>
    <x v="30"/>
    <x v="2"/>
    <s v="Individual/Scholarship"/>
    <n v="624"/>
    <x v="1"/>
    <x v="0"/>
    <x v="0"/>
    <s v=""/>
    <x v="1"/>
  </r>
  <r>
    <n v="990"/>
    <s v="Charles G. Koch Charitable Foundation_Ohio Christian University20185500"/>
    <x v="0"/>
    <s v="Ohio Christian University"/>
    <x v="751"/>
    <n v="5500"/>
    <x v="30"/>
    <x v="2"/>
    <m/>
    <n v="625"/>
    <x v="0"/>
    <x v="1"/>
    <x v="0"/>
    <s v=""/>
    <x v="1"/>
  </r>
  <r>
    <n v="990"/>
    <s v="Charles G. Koch Charitable Foundation_Morris20183825"/>
    <x v="0"/>
    <s v="Morris"/>
    <x v="1128"/>
    <n v="3825"/>
    <x v="30"/>
    <x v="2"/>
    <s v="Individual/Scholarship"/>
    <n v="626"/>
    <x v="1"/>
    <x v="0"/>
    <x v="0"/>
    <s v=""/>
    <x v="1"/>
  </r>
  <r>
    <n v="990"/>
    <s v="Charles G. Koch Charitable Foundation_VMI Research Laboratories201855786"/>
    <x v="0"/>
    <s v="VMI Research Laboratories"/>
    <x v="505"/>
    <n v="55786"/>
    <x v="30"/>
    <x v="2"/>
    <m/>
    <n v="627"/>
    <x v="0"/>
    <x v="1"/>
    <x v="0"/>
    <s v=""/>
    <x v="1"/>
  </r>
  <r>
    <n v="990"/>
    <s v="Charles G. Koch Charitable Foundation_Jung20183825"/>
    <x v="0"/>
    <s v="Jung"/>
    <x v="2194"/>
    <n v="3825"/>
    <x v="30"/>
    <x v="2"/>
    <s v="Individual/Scholarship"/>
    <n v="628"/>
    <x v="1"/>
    <x v="0"/>
    <x v="0"/>
    <s v=""/>
    <x v="1"/>
  </r>
  <r>
    <n v="990"/>
    <s v="Charles G. Koch Charitable Foundation_The King's College2018107800"/>
    <x v="0"/>
    <s v="The King's College"/>
    <x v="179"/>
    <n v="107800"/>
    <x v="30"/>
    <x v="2"/>
    <m/>
    <n v="629"/>
    <x v="0"/>
    <x v="1"/>
    <x v="0"/>
    <s v=""/>
    <x v="1"/>
  </r>
  <r>
    <n v="990"/>
    <s v="Charles G. Koch Charitable Foundation_Mooney20182646"/>
    <x v="0"/>
    <s v="Mooney"/>
    <x v="1492"/>
    <n v="2646"/>
    <x v="30"/>
    <x v="2"/>
    <s v="Individual/Scholarship"/>
    <n v="630"/>
    <x v="1"/>
    <x v="0"/>
    <x v="0"/>
    <s v=""/>
    <x v="1"/>
  </r>
  <r>
    <n v="990"/>
    <s v="Charles G. Koch Charitable Foundation_Duijn20184725"/>
    <x v="0"/>
    <s v="Duijn"/>
    <x v="2195"/>
    <n v="4725"/>
    <x v="30"/>
    <x v="2"/>
    <s v="Individual/Scholarship"/>
    <n v="631"/>
    <x v="1"/>
    <x v="0"/>
    <x v="0"/>
    <s v=""/>
    <x v="1"/>
  </r>
  <r>
    <n v="990"/>
    <s v="Charles G. Koch Charitable Foundation_Christiansen20183150"/>
    <x v="0"/>
    <s v="Christiansen"/>
    <x v="2196"/>
    <n v="3150"/>
    <x v="30"/>
    <x v="2"/>
    <s v="Individual/Scholarship"/>
    <n v="632"/>
    <x v="1"/>
    <x v="0"/>
    <x v="0"/>
    <s v=""/>
    <x v="1"/>
  </r>
  <r>
    <n v="990"/>
    <s v="Charles G. Koch Charitable Foundation_Regents of the University of Minnesota201843200"/>
    <x v="0"/>
    <s v="Regents of the University of Minnesota"/>
    <x v="579"/>
    <n v="43200"/>
    <x v="30"/>
    <x v="2"/>
    <m/>
    <n v="633"/>
    <x v="0"/>
    <x v="1"/>
    <x v="0"/>
    <s v=""/>
    <x v="1"/>
  </r>
  <r>
    <n v="990"/>
    <s v="Charles G. Koch Charitable Foundation_Clarkson University201828500"/>
    <x v="0"/>
    <s v="Clarkson University"/>
    <x v="1106"/>
    <n v="28500"/>
    <x v="30"/>
    <x v="2"/>
    <m/>
    <n v="634"/>
    <x v="0"/>
    <x v="1"/>
    <x v="0"/>
    <s v=""/>
    <x v="1"/>
  </r>
  <r>
    <n v="990"/>
    <s v="Charles G. Koch Charitable Foundation_New York University20181361530"/>
    <x v="0"/>
    <s v="New York University"/>
    <x v="33"/>
    <n v="1361530"/>
    <x v="30"/>
    <x v="2"/>
    <m/>
    <n v="635"/>
    <x v="0"/>
    <x v="1"/>
    <x v="0"/>
    <s v=""/>
    <x v="1"/>
  </r>
  <r>
    <n v="990"/>
    <s v="Charles G. Koch Charitable Foundation_UCLA Foundation201825000"/>
    <x v="0"/>
    <s v="UCLA Foundation"/>
    <x v="234"/>
    <n v="25000"/>
    <x v="30"/>
    <x v="2"/>
    <m/>
    <n v="636"/>
    <x v="0"/>
    <x v="1"/>
    <x v="0"/>
    <s v=""/>
    <x v="1"/>
  </r>
  <r>
    <n v="990"/>
    <s v="Charles G. Koch Charitable Foundation_James Wilson Institute201850000"/>
    <x v="0"/>
    <s v="James Wilson Institute"/>
    <x v="546"/>
    <n v="50000"/>
    <x v="30"/>
    <x v="2"/>
    <m/>
    <n v="637"/>
    <x v="0"/>
    <x v="0"/>
    <x v="0"/>
    <s v=""/>
    <x v="1"/>
  </r>
  <r>
    <n v="990"/>
    <s v="Charles G. Koch Charitable Foundation_Becket Fund for Religious Liberty201850000"/>
    <x v="0"/>
    <s v="Becket Fund for Religious Liberty"/>
    <x v="201"/>
    <n v="50000"/>
    <x v="30"/>
    <x v="2"/>
    <m/>
    <n v="638"/>
    <x v="0"/>
    <x v="0"/>
    <x v="0"/>
    <s v="https://www.sourcewatch.org/index.php?title=Becket"/>
    <x v="2"/>
  </r>
  <r>
    <n v="990"/>
    <s v="Charles G. Koch Charitable Foundation_American Legislative Exchange Council2018100000"/>
    <x v="0"/>
    <s v="American Legislative Exchange Council"/>
    <x v="97"/>
    <n v="100000"/>
    <x v="30"/>
    <x v="2"/>
    <m/>
    <n v="639"/>
    <x v="0"/>
    <x v="0"/>
    <x v="0"/>
    <s v="https://www.desmogblog.com/american-legislative-exchange-council"/>
    <x v="0"/>
  </r>
  <r>
    <n v="990"/>
    <s v="Charles G. Koch Charitable Foundation_Daily Caller News Foundation2018746250"/>
    <x v="0"/>
    <s v="Daily Caller News Foundation"/>
    <x v="444"/>
    <n v="746250"/>
    <x v="30"/>
    <x v="2"/>
    <m/>
    <n v="640"/>
    <x v="0"/>
    <x v="0"/>
    <x v="0"/>
    <s v="https://www.desmogblog.com/daily-caller"/>
    <x v="0"/>
  </r>
  <r>
    <n v="990"/>
    <s v="Charles G. Koch Charitable Foundation_Bledsoe20183150"/>
    <x v="0"/>
    <s v="Bledsoe"/>
    <x v="2197"/>
    <n v="3150"/>
    <x v="30"/>
    <x v="2"/>
    <s v="Individual/Scholarship"/>
    <n v="641"/>
    <x v="1"/>
    <x v="0"/>
    <x v="0"/>
    <s v=""/>
    <x v="1"/>
  </r>
  <r>
    <n v="990"/>
    <s v="Charles G. Koch Charitable Foundation_Foundation for Individual Rights in Education20181100000"/>
    <x v="0"/>
    <s v="Foundation for Individual Rights in Education"/>
    <x v="174"/>
    <n v="1100000"/>
    <x v="30"/>
    <x v="2"/>
    <m/>
    <n v="642"/>
    <x v="0"/>
    <x v="0"/>
    <x v="0"/>
    <s v=""/>
    <x v="1"/>
  </r>
  <r>
    <n v="990"/>
    <s v="Charles G. Koch Charitable Foundation_Bethlehem College &amp; Seminary20184000"/>
    <x v="0"/>
    <s v="Bethlehem College &amp; Seminary"/>
    <x v="1014"/>
    <n v="4000"/>
    <x v="30"/>
    <x v="2"/>
    <m/>
    <n v="643"/>
    <x v="0"/>
    <x v="1"/>
    <x v="0"/>
    <s v=""/>
    <x v="1"/>
  </r>
  <r>
    <n v="990"/>
    <s v="Charles G. Koch Charitable Foundation_World Affairs Institute20183000"/>
    <x v="0"/>
    <s v="World Affairs Institute"/>
    <x v="2198"/>
    <n v="3000"/>
    <x v="30"/>
    <x v="2"/>
    <m/>
    <n v="644"/>
    <x v="0"/>
    <x v="0"/>
    <x v="0"/>
    <s v=""/>
    <x v="1"/>
  </r>
  <r>
    <n v="990"/>
    <s v="Charles G. Koch Charitable Foundation_Birmingham Southern College20188500"/>
    <x v="0"/>
    <s v="Birmingham Southern College"/>
    <x v="387"/>
    <n v="8500"/>
    <x v="30"/>
    <x v="2"/>
    <m/>
    <n v="645"/>
    <x v="0"/>
    <x v="1"/>
    <x v="0"/>
    <s v=""/>
    <x v="1"/>
  </r>
  <r>
    <n v="990"/>
    <s v="Charles G. Koch Charitable Foundation_Yuan20183391"/>
    <x v="0"/>
    <s v="Yuan"/>
    <x v="1219"/>
    <n v="3391"/>
    <x v="30"/>
    <x v="2"/>
    <m/>
    <n v="646"/>
    <x v="1"/>
    <x v="0"/>
    <x v="0"/>
    <s v=""/>
    <x v="1"/>
  </r>
  <r>
    <n v="990"/>
    <s v="Charles G. Koch Charitable Foundation_University of Wisconsin2018965442"/>
    <x v="0"/>
    <s v="University of Wisconsin"/>
    <x v="326"/>
    <n v="965442"/>
    <x v="30"/>
    <x v="2"/>
    <m/>
    <n v="647"/>
    <x v="0"/>
    <x v="1"/>
    <x v="0"/>
    <s v=""/>
    <x v="1"/>
  </r>
  <r>
    <n v="990"/>
    <s v="Charles G. Koch Charitable Foundation_Washington College201855000"/>
    <x v="0"/>
    <s v="Washington College"/>
    <x v="437"/>
    <n v="55000"/>
    <x v="30"/>
    <x v="2"/>
    <m/>
    <n v="648"/>
    <x v="0"/>
    <x v="1"/>
    <x v="0"/>
    <s v=""/>
    <x v="1"/>
  </r>
  <r>
    <n v="990"/>
    <s v="Charles G. Koch Charitable Foundation_Roanoke College201828600"/>
    <x v="0"/>
    <s v="Roanoke College"/>
    <x v="490"/>
    <n v="28600"/>
    <x v="30"/>
    <x v="2"/>
    <m/>
    <n v="649"/>
    <x v="0"/>
    <x v="1"/>
    <x v="0"/>
    <s v=""/>
    <x v="1"/>
  </r>
  <r>
    <n v="990"/>
    <s v="Charles G. Koch Charitable Foundation_Reader20183825"/>
    <x v="0"/>
    <s v="Reader"/>
    <x v="2199"/>
    <n v="3825"/>
    <x v="30"/>
    <x v="2"/>
    <m/>
    <n v="650"/>
    <x v="1"/>
    <x v="0"/>
    <x v="0"/>
    <s v=""/>
    <x v="1"/>
  </r>
  <r>
    <n v="990"/>
    <s v="Charles G. Koch Charitable Foundation_University of North Texas201810250"/>
    <x v="0"/>
    <s v="University of North Texas"/>
    <x v="580"/>
    <n v="10250"/>
    <x v="30"/>
    <x v="2"/>
    <m/>
    <n v="651"/>
    <x v="0"/>
    <x v="1"/>
    <x v="0"/>
    <s v=""/>
    <x v="1"/>
  </r>
  <r>
    <n v="990"/>
    <s v="Charles G. Koch Charitable Foundation_Plott20183150"/>
    <x v="0"/>
    <s v="Plott"/>
    <x v="2200"/>
    <n v="3150"/>
    <x v="30"/>
    <x v="2"/>
    <m/>
    <n v="652"/>
    <x v="1"/>
    <x v="0"/>
    <x v="0"/>
    <s v=""/>
    <x v="1"/>
  </r>
  <r>
    <n v="990"/>
    <s v="Charles G. Koch Charitable Foundation_Arizona State University20182044660"/>
    <x v="0"/>
    <s v="Arizona State University"/>
    <x v="514"/>
    <n v="2044660"/>
    <x v="30"/>
    <x v="2"/>
    <m/>
    <n v="653"/>
    <x v="0"/>
    <x v="1"/>
    <x v="0"/>
    <s v=""/>
    <x v="1"/>
  </r>
  <r>
    <n v="990"/>
    <s v="Charles G. Koch Charitable Foundation_Dallas Baptist University20184000"/>
    <x v="0"/>
    <s v="Dallas Baptist University"/>
    <x v="1561"/>
    <n v="4000"/>
    <x v="30"/>
    <x v="2"/>
    <m/>
    <n v="654"/>
    <x v="0"/>
    <x v="1"/>
    <x v="0"/>
    <s v=""/>
    <x v="1"/>
  </r>
  <r>
    <n v="990"/>
    <s v="Charles G. Koch Charitable Foundation_Beth Israel Deaconess Medical Center2018500000"/>
    <x v="0"/>
    <s v="Beth Israel Deaconess Medical Center"/>
    <x v="2201"/>
    <n v="500000"/>
    <x v="30"/>
    <x v="2"/>
    <m/>
    <n v="655"/>
    <x v="0"/>
    <x v="0"/>
    <x v="1"/>
    <s v=""/>
    <x v="1"/>
  </r>
  <r>
    <n v="990"/>
    <s v="Charles G. Koch Charitable Foundation_Vaughn College of Aeronautics and Technology201811000"/>
    <x v="0"/>
    <s v="Vaughn College of Aeronautics and Technology"/>
    <x v="2202"/>
    <n v="11000"/>
    <x v="30"/>
    <x v="2"/>
    <m/>
    <n v="656"/>
    <x v="0"/>
    <x v="1"/>
    <x v="0"/>
    <s v=""/>
    <x v="1"/>
  </r>
  <r>
    <n v="990"/>
    <s v="Charles G. Koch Charitable Foundation_Freedom Trust201825000"/>
    <x v="0"/>
    <s v="Freedom Trust"/>
    <x v="537"/>
    <n v="25000"/>
    <x v="30"/>
    <x v="2"/>
    <m/>
    <n v="657"/>
    <x v="0"/>
    <x v="0"/>
    <x v="0"/>
    <s v=""/>
    <x v="1"/>
  </r>
  <r>
    <n v="990"/>
    <s v="Charles G. Koch Charitable Foundation_Saturday Evening Post Society201884350"/>
    <x v="0"/>
    <s v="Saturday Evening Post Society"/>
    <x v="1522"/>
    <n v="84350"/>
    <x v="30"/>
    <x v="2"/>
    <m/>
    <n v="658"/>
    <x v="0"/>
    <x v="0"/>
    <x v="0"/>
    <s v=""/>
    <x v="1"/>
  </r>
  <r>
    <n v="990"/>
    <s v="Charles G. Koch Charitable Foundation_Taske20183825"/>
    <x v="0"/>
    <s v="Taske"/>
    <x v="2203"/>
    <n v="3825"/>
    <x v="30"/>
    <x v="2"/>
    <s v="Individual/Scholarship"/>
    <n v="659"/>
    <x v="1"/>
    <x v="0"/>
    <x v="0"/>
    <s v=""/>
    <x v="1"/>
  </r>
  <r>
    <n v="990"/>
    <s v="Charles G. Koch Charitable Foundation_Taliesin Nexus2018864000"/>
    <x v="0"/>
    <s v="Taliesin Nexus"/>
    <x v="573"/>
    <n v="864000"/>
    <x v="30"/>
    <x v="2"/>
    <m/>
    <n v="660"/>
    <x v="0"/>
    <x v="0"/>
    <x v="0"/>
    <s v=""/>
    <x v="1"/>
  </r>
  <r>
    <n v="990"/>
    <s v="Charles G. Koch Charitable Foundation_University of New Hampshire2018172200"/>
    <x v="0"/>
    <s v="University of New Hampshire"/>
    <x v="1249"/>
    <n v="172200"/>
    <x v="30"/>
    <x v="2"/>
    <m/>
    <n v="661"/>
    <x v="0"/>
    <x v="1"/>
    <x v="0"/>
    <s v=""/>
    <x v="1"/>
  </r>
  <r>
    <n v="990"/>
    <s v="Charles G. Koch Charitable Foundation_University of Central Arkansas20187300"/>
    <x v="0"/>
    <s v="University of Central Arkansas"/>
    <x v="312"/>
    <n v="7300"/>
    <x v="30"/>
    <x v="2"/>
    <m/>
    <n v="662"/>
    <x v="0"/>
    <x v="1"/>
    <x v="0"/>
    <s v=""/>
    <x v="1"/>
  </r>
  <r>
    <n v="990"/>
    <s v="Charles G. Koch Charitable Foundation_Saul201811813"/>
    <x v="0"/>
    <s v="Saul"/>
    <x v="2204"/>
    <n v="11813"/>
    <x v="30"/>
    <x v="2"/>
    <s v="Individual/Scholarship"/>
    <n v="663"/>
    <x v="1"/>
    <x v="0"/>
    <x v="0"/>
    <s v=""/>
    <x v="1"/>
  </r>
  <r>
    <n v="990"/>
    <s v="Charles G. Koch Charitable Foundation_Conrad20184725"/>
    <x v="0"/>
    <s v="Conrad"/>
    <x v="2205"/>
    <n v="4725"/>
    <x v="30"/>
    <x v="2"/>
    <s v="Individual/Scholarship"/>
    <n v="664"/>
    <x v="1"/>
    <x v="0"/>
    <x v="0"/>
    <s v=""/>
    <x v="1"/>
  </r>
  <r>
    <n v="990"/>
    <s v="Charles G. Koch Charitable Foundation_Shapiro20183150"/>
    <x v="0"/>
    <s v="Shapiro"/>
    <x v="2206"/>
    <n v="3150"/>
    <x v="30"/>
    <x v="2"/>
    <s v="Individual/Scholarship"/>
    <n v="665"/>
    <x v="1"/>
    <x v="0"/>
    <x v="0"/>
    <s v=""/>
    <x v="1"/>
  </r>
  <r>
    <n v="990"/>
    <s v="Charles G. Koch Charitable Foundation_Montana State University20181511553"/>
    <x v="0"/>
    <s v="Montana State University"/>
    <x v="159"/>
    <n v="1511553"/>
    <x v="30"/>
    <x v="2"/>
    <m/>
    <n v="666"/>
    <x v="0"/>
    <x v="1"/>
    <x v="0"/>
    <s v=""/>
    <x v="1"/>
  </r>
  <r>
    <n v="990"/>
    <s v="Charles G. Koch Charitable Foundation_Federalist Society for Law and Public Policy Studies2018768000"/>
    <x v="0"/>
    <s v="Federalist Society for Law and Public Policy Studies"/>
    <x v="29"/>
    <n v="768000"/>
    <x v="30"/>
    <x v="2"/>
    <m/>
    <n v="667"/>
    <x v="0"/>
    <x v="0"/>
    <x v="0"/>
    <s v="http://www.sourcewatch.org/index.php/Federalist_Society_for_Law_and_Public_Policy_Studies"/>
    <x v="2"/>
  </r>
  <r>
    <n v="990"/>
    <s v="Charles G. Koch Charitable Foundation_Western Carolina University Foundation2018254648"/>
    <x v="0"/>
    <s v="Western Carolina University Foundation"/>
    <x v="375"/>
    <n v="254648"/>
    <x v="30"/>
    <x v="2"/>
    <m/>
    <n v="668"/>
    <x v="0"/>
    <x v="1"/>
    <x v="0"/>
    <s v=""/>
    <x v="1"/>
  </r>
  <r>
    <n v="990"/>
    <s v="Charles G. Koch Charitable Foundation_College of the Sequoias Foundation20186000"/>
    <x v="0"/>
    <s v="College of the Sequoias Foundation"/>
    <x v="525"/>
    <n v="6000"/>
    <x v="30"/>
    <x v="2"/>
    <m/>
    <n v="669"/>
    <x v="0"/>
    <x v="1"/>
    <x v="0"/>
    <s v=""/>
    <x v="1"/>
  </r>
  <r>
    <n v="990"/>
    <s v="Charles G. Koch Charitable Foundation_Goforth201810407"/>
    <x v="0"/>
    <s v="Goforth"/>
    <x v="2207"/>
    <n v="10407"/>
    <x v="30"/>
    <x v="2"/>
    <s v="Individual/Scholarship"/>
    <n v="670"/>
    <x v="1"/>
    <x v="0"/>
    <x v="0"/>
    <s v=""/>
    <x v="1"/>
  </r>
  <r>
    <n v="990"/>
    <s v="Charles G. Koch Charitable Foundation_Florida International University Foundation201882690"/>
    <x v="0"/>
    <s v="Florida International University Foundation"/>
    <x v="2208"/>
    <n v="82690"/>
    <x v="30"/>
    <x v="2"/>
    <m/>
    <n v="671"/>
    <x v="0"/>
    <x v="1"/>
    <x v="0"/>
    <s v=""/>
    <x v="1"/>
  </r>
  <r>
    <n v="990"/>
    <s v="Charles G. Koch Charitable Foundation_Mealey20183825"/>
    <x v="0"/>
    <s v="Mealey"/>
    <x v="2209"/>
    <n v="3825"/>
    <x v="30"/>
    <x v="2"/>
    <s v="Individual/Scholarship"/>
    <n v="672"/>
    <x v="1"/>
    <x v="0"/>
    <x v="0"/>
    <s v=""/>
    <x v="1"/>
  </r>
  <r>
    <n v="990"/>
    <s v="Charles G. Koch Charitable Foundation_Melo20183290"/>
    <x v="0"/>
    <s v="Melo"/>
    <x v="2210"/>
    <n v="3290"/>
    <x v="30"/>
    <x v="2"/>
    <s v="Individual/Scholarship"/>
    <n v="673"/>
    <x v="1"/>
    <x v="0"/>
    <x v="0"/>
    <s v=""/>
    <x v="1"/>
  </r>
  <r>
    <n v="990"/>
    <s v="Charles G. Koch Charitable Foundation_Friends of Cevro Institute2018107000"/>
    <x v="0"/>
    <s v="Friends of Cevro Institute"/>
    <x v="2211"/>
    <n v="107000"/>
    <x v="30"/>
    <x v="2"/>
    <m/>
    <n v="674"/>
    <x v="0"/>
    <x v="0"/>
    <x v="0"/>
    <s v=""/>
    <x v="1"/>
  </r>
  <r>
    <n v="990"/>
    <s v="Charles G. Koch Charitable Foundation_University of Saint Katherine201816000"/>
    <x v="0"/>
    <s v="University of Saint Katherine"/>
    <x v="2212"/>
    <n v="16000"/>
    <x v="30"/>
    <x v="2"/>
    <m/>
    <n v="675"/>
    <x v="0"/>
    <x v="1"/>
    <x v="0"/>
    <s v=""/>
    <x v="1"/>
  </r>
  <r>
    <n v="990"/>
    <s v="Charles G. Koch Charitable Foundation_Tomlinson20183825"/>
    <x v="0"/>
    <s v="Tomlinson"/>
    <x v="2213"/>
    <n v="3825"/>
    <x v="30"/>
    <x v="2"/>
    <s v="Individual/Scholarship"/>
    <n v="676"/>
    <x v="1"/>
    <x v="0"/>
    <x v="0"/>
    <s v=""/>
    <x v="1"/>
  </r>
  <r>
    <n v="990"/>
    <s v="Charles G. Koch Charitable Foundation_American Spectator Foundation20187700"/>
    <x v="0"/>
    <s v="American Spectator Foundation"/>
    <x v="245"/>
    <n v="7700"/>
    <x v="30"/>
    <x v="2"/>
    <m/>
    <n v="677"/>
    <x v="0"/>
    <x v="0"/>
    <x v="0"/>
    <s v="http://www.sourcewatch.org/index.php/American_Spectator"/>
    <x v="2"/>
  </r>
  <r>
    <n v="990"/>
    <s v="Charles G. Koch Charitable Foundation_Grove20183150"/>
    <x v="0"/>
    <s v="Grove"/>
    <x v="2214"/>
    <n v="3150"/>
    <x v="30"/>
    <x v="2"/>
    <s v="Individual/Scholarship"/>
    <n v="678"/>
    <x v="1"/>
    <x v="0"/>
    <x v="0"/>
    <s v=""/>
    <x v="1"/>
  </r>
  <r>
    <n v="990"/>
    <s v="Charles G. Koch Charitable Foundation_University of Vienna2018182000"/>
    <x v="0"/>
    <s v="University of Vienna"/>
    <x v="2215"/>
    <n v="182000"/>
    <x v="30"/>
    <x v="2"/>
    <m/>
    <n v="679"/>
    <x v="0"/>
    <x v="1"/>
    <x v="0"/>
    <s v=""/>
    <x v="1"/>
  </r>
  <r>
    <n v="990"/>
    <s v="Charles G. Koch Charitable Foundation_McMurry University201818500"/>
    <x v="0"/>
    <s v="McMurry University"/>
    <x v="1728"/>
    <n v="18500"/>
    <x v="30"/>
    <x v="2"/>
    <m/>
    <n v="680"/>
    <x v="0"/>
    <x v="1"/>
    <x v="0"/>
    <s v=""/>
    <x v="1"/>
  </r>
  <r>
    <n v="990"/>
    <s v="Charles G. Koch Charitable Foundation_Jones20184725"/>
    <x v="0"/>
    <s v="Jones"/>
    <x v="1519"/>
    <n v="4725"/>
    <x v="30"/>
    <x v="2"/>
    <s v="Individual/Scholarship"/>
    <n v="681"/>
    <x v="1"/>
    <x v="0"/>
    <x v="0"/>
    <s v=""/>
    <x v="1"/>
  </r>
  <r>
    <n v="990"/>
    <s v="Charles G. Koch Charitable Foundation_Doerr20183150"/>
    <x v="0"/>
    <s v="Doerr"/>
    <x v="2216"/>
    <n v="3150"/>
    <x v="30"/>
    <x v="2"/>
    <s v="Individual/Scholarship"/>
    <n v="682"/>
    <x v="1"/>
    <x v="0"/>
    <x v="0"/>
    <s v=""/>
    <x v="1"/>
  </r>
  <r>
    <n v="990"/>
    <s v="Charles G. Koch Charitable Foundation_Notre Dame College20186500"/>
    <x v="0"/>
    <s v="Notre Dame College"/>
    <x v="750"/>
    <n v="6500"/>
    <x v="30"/>
    <x v="2"/>
    <m/>
    <n v="683"/>
    <x v="0"/>
    <x v="1"/>
    <x v="0"/>
    <s v=""/>
    <x v="1"/>
  </r>
  <r>
    <n v="990"/>
    <s v="Charles G. Koch Charitable Foundation_Phillips20183150"/>
    <x v="0"/>
    <s v="Phillips"/>
    <x v="1241"/>
    <n v="3150"/>
    <x v="30"/>
    <x v="2"/>
    <s v="Individual/Scholarship"/>
    <n v="684"/>
    <x v="1"/>
    <x v="0"/>
    <x v="0"/>
    <s v=""/>
    <x v="1"/>
  </r>
  <r>
    <n v="990"/>
    <s v="Charles G. Koch Charitable Foundation_Schwalback201812750"/>
    <x v="0"/>
    <s v="Schwalback"/>
    <x v="2217"/>
    <n v="12750"/>
    <x v="30"/>
    <x v="2"/>
    <s v="Individual/Scholarship"/>
    <n v="685"/>
    <x v="1"/>
    <x v="0"/>
    <x v="0"/>
    <s v=""/>
    <x v="1"/>
  </r>
  <r>
    <n v="990"/>
    <s v="Charles G. Koch Charitable Foundation_Camacho20183150"/>
    <x v="0"/>
    <s v="Camacho"/>
    <x v="2218"/>
    <n v="3150"/>
    <x v="30"/>
    <x v="2"/>
    <s v="Individual/Scholarship"/>
    <n v="686"/>
    <x v="1"/>
    <x v="0"/>
    <x v="0"/>
    <s v=""/>
    <x v="1"/>
  </r>
  <r>
    <n v="990"/>
    <s v="Charles G. Koch Charitable Foundation_Thibault20183150"/>
    <x v="0"/>
    <s v="Thibault"/>
    <x v="1505"/>
    <n v="3150"/>
    <x v="30"/>
    <x v="2"/>
    <s v="Individual/Scholarship"/>
    <n v="687"/>
    <x v="1"/>
    <x v="0"/>
    <x v="0"/>
    <s v=""/>
    <x v="1"/>
  </r>
  <r>
    <n v="990"/>
    <s v="Charles G. Koch Charitable Foundation_The Foster Russell Family Foundation201817000"/>
    <x v="0"/>
    <s v="The Foster Russell Family Foundation"/>
    <x v="1448"/>
    <n v="17000"/>
    <x v="30"/>
    <x v="2"/>
    <m/>
    <n v="688"/>
    <x v="0"/>
    <x v="0"/>
    <x v="0"/>
    <s v=""/>
    <x v="1"/>
  </r>
  <r>
    <n v="990"/>
    <s v="Charles G. Koch Charitable Foundation_Etzel20181488"/>
    <x v="0"/>
    <s v="Etzel"/>
    <x v="2219"/>
    <n v="1488"/>
    <x v="30"/>
    <x v="2"/>
    <s v="Individual/Scholarship"/>
    <n v="689"/>
    <x v="1"/>
    <x v="0"/>
    <x v="0"/>
    <s v=""/>
    <x v="1"/>
  </r>
  <r>
    <n v="990"/>
    <s v="Charles G. Koch Charitable Foundation_Petrullo20185355"/>
    <x v="0"/>
    <s v="Petrullo"/>
    <x v="2220"/>
    <n v="5355"/>
    <x v="30"/>
    <x v="2"/>
    <s v="Individual/Scholarship"/>
    <n v="690"/>
    <x v="1"/>
    <x v="0"/>
    <x v="0"/>
    <s v=""/>
    <x v="1"/>
  </r>
  <r>
    <n v="990"/>
    <s v="Charles G. Koch Charitable Foundation_Staudt201814000"/>
    <x v="0"/>
    <s v="Staudt"/>
    <x v="2221"/>
    <n v="14000"/>
    <x v="30"/>
    <x v="2"/>
    <s v="Individual/Scholarship"/>
    <n v="691"/>
    <x v="1"/>
    <x v="0"/>
    <x v="0"/>
    <s v=""/>
    <x v="1"/>
  </r>
  <r>
    <n v="990"/>
    <s v="Charles G. Koch Charitable Foundation_CTC Foundation201850000"/>
    <x v="0"/>
    <s v="CTC Foundation"/>
    <x v="732"/>
    <n v="50000"/>
    <x v="30"/>
    <x v="2"/>
    <m/>
    <n v="692"/>
    <x v="0"/>
    <x v="0"/>
    <x v="0"/>
    <s v=""/>
    <x v="1"/>
  </r>
  <r>
    <n v="990"/>
    <s v="Charles G. Koch Charitable Foundation_Ansloan20183150"/>
    <x v="0"/>
    <s v="Ansloan"/>
    <x v="2222"/>
    <n v="3150"/>
    <x v="30"/>
    <x v="2"/>
    <s v="Individual/Scholarship"/>
    <n v="693"/>
    <x v="1"/>
    <x v="0"/>
    <x v="0"/>
    <s v=""/>
    <x v="1"/>
  </r>
  <r>
    <n v="990"/>
    <s v="Charles G. Koch Charitable Foundation_Ordway20188938"/>
    <x v="0"/>
    <s v="Ordway"/>
    <x v="2223"/>
    <n v="8938"/>
    <x v="30"/>
    <x v="2"/>
    <s v="Individual/Scholarship"/>
    <n v="694"/>
    <x v="1"/>
    <x v="0"/>
    <x v="0"/>
    <s v=""/>
    <x v="1"/>
  </r>
  <r>
    <n v="990"/>
    <s v="Charles G. Koch Charitable Foundation_Humphrey20182025"/>
    <x v="0"/>
    <s v="Humphrey"/>
    <x v="2224"/>
    <n v="2025"/>
    <x v="30"/>
    <x v="2"/>
    <s v="Individual/Scholarship"/>
    <n v="695"/>
    <x v="1"/>
    <x v="0"/>
    <x v="0"/>
    <s v=""/>
    <x v="1"/>
  </r>
  <r>
    <n v="990"/>
    <s v="Charles G. Koch Charitable Foundation_Buonantony20183024"/>
    <x v="0"/>
    <s v="Buonantony"/>
    <x v="2225"/>
    <n v="3024"/>
    <x v="30"/>
    <x v="2"/>
    <s v="Individual/Scholarship"/>
    <n v="696"/>
    <x v="1"/>
    <x v="0"/>
    <x v="0"/>
    <s v=""/>
    <x v="1"/>
  </r>
  <r>
    <n v="990"/>
    <s v="Charles G. Koch Charitable Foundation_Cochran20183150"/>
    <x v="0"/>
    <s v="Cochran"/>
    <x v="2226"/>
    <n v="3150"/>
    <x v="30"/>
    <x v="2"/>
    <s v="Individual/Scholarship"/>
    <n v="697"/>
    <x v="1"/>
    <x v="0"/>
    <x v="0"/>
    <s v=""/>
    <x v="1"/>
  </r>
  <r>
    <n v="990"/>
    <s v="Charles G. Koch Charitable Foundation_College of William and Mary20187000"/>
    <x v="0"/>
    <s v="College of William and Mary"/>
    <x v="2227"/>
    <n v="7000"/>
    <x v="30"/>
    <x v="2"/>
    <m/>
    <n v="698"/>
    <x v="0"/>
    <x v="1"/>
    <x v="0"/>
    <s v=""/>
    <x v="1"/>
  </r>
  <r>
    <n v="990"/>
    <s v="Charles G. Koch Charitable Foundation_Collier20183825"/>
    <x v="0"/>
    <s v="Collier"/>
    <x v="2228"/>
    <n v="3825"/>
    <x v="30"/>
    <x v="2"/>
    <s v="Individual/Scholarship"/>
    <n v="699"/>
    <x v="1"/>
    <x v="0"/>
    <x v="0"/>
    <s v=""/>
    <x v="1"/>
  </r>
  <r>
    <n v="990"/>
    <s v="Charles G. Koch Charitable Foundation_Hernandez20182900"/>
    <x v="0"/>
    <s v="Hernandez"/>
    <x v="1750"/>
    <n v="2900"/>
    <x v="30"/>
    <x v="2"/>
    <s v="Individual/Scholarship"/>
    <n v="700"/>
    <x v="1"/>
    <x v="0"/>
    <x v="0"/>
    <s v=""/>
    <x v="1"/>
  </r>
  <r>
    <n v="990"/>
    <s v="Charles G. Koch Charitable Foundation_Ahumada20183469"/>
    <x v="0"/>
    <s v="Ahumada"/>
    <x v="2229"/>
    <n v="3469"/>
    <x v="30"/>
    <x v="2"/>
    <s v="Individual/Scholarship"/>
    <n v="701"/>
    <x v="1"/>
    <x v="0"/>
    <x v="0"/>
    <s v=""/>
    <x v="1"/>
  </r>
  <r>
    <n v="990"/>
    <s v="Charles G. Koch Charitable Foundation_Ryan Foundation2018109950"/>
    <x v="0"/>
    <s v="Ryan Foundation"/>
    <x v="225"/>
    <n v="109950"/>
    <x v="30"/>
    <x v="2"/>
    <m/>
    <n v="702"/>
    <x v="0"/>
    <x v="0"/>
    <x v="0"/>
    <s v=""/>
    <x v="1"/>
  </r>
  <r>
    <n v="990"/>
    <s v="Charles G. Koch Charitable Foundation_Berens20183150"/>
    <x v="0"/>
    <s v="Berens"/>
    <x v="2230"/>
    <n v="3150"/>
    <x v="30"/>
    <x v="2"/>
    <s v="Individual/Scholarship"/>
    <n v="703"/>
    <x v="1"/>
    <x v="0"/>
    <x v="0"/>
    <s v=""/>
    <x v="1"/>
  </r>
  <r>
    <n v="990"/>
    <s v="Charles G. Koch Charitable Foundation_Emory University201854900"/>
    <x v="0"/>
    <s v="Emory University"/>
    <x v="531"/>
    <n v="54900"/>
    <x v="30"/>
    <x v="2"/>
    <m/>
    <n v="704"/>
    <x v="0"/>
    <x v="1"/>
    <x v="0"/>
    <s v=""/>
    <x v="1"/>
  </r>
  <r>
    <n v="990"/>
    <s v="Charles G. Koch Charitable Foundation_Smith20183150"/>
    <x v="0"/>
    <s v="Smith"/>
    <x v="1279"/>
    <n v="3150"/>
    <x v="30"/>
    <x v="2"/>
    <s v="Individual/Scholarship"/>
    <n v="705"/>
    <x v="1"/>
    <x v="0"/>
    <x v="0"/>
    <s v=""/>
    <x v="1"/>
  </r>
  <r>
    <n v="990"/>
    <s v="Charles G. Koch Charitable Foundation_The Curators of the University of Missouri201810000"/>
    <x v="0"/>
    <s v="The Curators of the University of Missouri"/>
    <x v="574"/>
    <n v="10000"/>
    <x v="30"/>
    <x v="2"/>
    <m/>
    <n v="706"/>
    <x v="0"/>
    <x v="1"/>
    <x v="0"/>
    <s v=""/>
    <x v="1"/>
  </r>
  <r>
    <n v="990"/>
    <s v="Charles G. Koch Charitable Foundation_Bernhard20182268"/>
    <x v="0"/>
    <s v="Bernhard"/>
    <x v="2231"/>
    <n v="2268"/>
    <x v="30"/>
    <x v="2"/>
    <s v="Individual/Scholarship"/>
    <n v="707"/>
    <x v="1"/>
    <x v="0"/>
    <x v="0"/>
    <s v=""/>
    <x v="1"/>
  </r>
  <r>
    <n v="990"/>
    <s v="Charles G. Koch Charitable Foundation_Center for Freedom and Prosperity Foundation201875000"/>
    <x v="0"/>
    <s v="Center for Freedom and Prosperity Foundation"/>
    <x v="2232"/>
    <n v="75000"/>
    <x v="30"/>
    <x v="2"/>
    <m/>
    <n v="708"/>
    <x v="0"/>
    <x v="0"/>
    <x v="0"/>
    <s v="https://www.sourcewatch.org/index.php/Center_for_Freedom_and_Prosperity"/>
    <x v="2"/>
  </r>
  <r>
    <n v="990"/>
    <s v="Charles G. Koch Charitable Foundation_Lammers20183938"/>
    <x v="0"/>
    <s v="Lammers"/>
    <x v="2233"/>
    <n v="3938"/>
    <x v="30"/>
    <x v="2"/>
    <s v="Individual/Scholarship"/>
    <n v="709"/>
    <x v="1"/>
    <x v="0"/>
    <x v="0"/>
    <s v=""/>
    <x v="1"/>
  </r>
  <r>
    <n v="990"/>
    <s v="Charles G. Koch Charitable Foundation_Mackinac Center for Public Policy2018500000"/>
    <x v="0"/>
    <s v="Mackinac Center for Public Policy"/>
    <x v="145"/>
    <n v="500000"/>
    <x v="30"/>
    <x v="2"/>
    <m/>
    <n v="710"/>
    <x v="0"/>
    <x v="0"/>
    <x v="0"/>
    <s v="https://www.desmogblog.com/mackinac-center-public-policy"/>
    <x v="0"/>
  </r>
  <r>
    <n v="990"/>
    <s v="Charles G. Koch Charitable Foundation_University of Chicago2018776334"/>
    <x v="0"/>
    <s v="University of Chicago"/>
    <x v="576"/>
    <n v="776334"/>
    <x v="30"/>
    <x v="2"/>
    <m/>
    <n v="711"/>
    <x v="0"/>
    <x v="1"/>
    <x v="0"/>
    <s v=""/>
    <x v="1"/>
  </r>
  <r>
    <n v="990"/>
    <s v="Charles G. Koch Charitable Foundation_Dasilva20184725"/>
    <x v="0"/>
    <s v="Dasilva"/>
    <x v="2234"/>
    <n v="4725"/>
    <x v="30"/>
    <x v="2"/>
    <s v="Individual/Scholarship"/>
    <n v="712"/>
    <x v="1"/>
    <x v="0"/>
    <x v="0"/>
    <s v=""/>
    <x v="1"/>
  </r>
  <r>
    <n v="990"/>
    <s v="Charles G. Koch Charitable Foundation_Bachani20185219"/>
    <x v="0"/>
    <s v="Bachani"/>
    <x v="1273"/>
    <n v="5219"/>
    <x v="30"/>
    <x v="2"/>
    <s v="Individual/Scholarship"/>
    <n v="713"/>
    <x v="1"/>
    <x v="0"/>
    <x v="0"/>
    <s v=""/>
    <x v="1"/>
  </r>
  <r>
    <n v="990"/>
    <s v="Charles G. Koch Charitable Foundation_James G Martin Center for Academic Renewal201845000"/>
    <x v="0"/>
    <s v="James G Martin Center for Academic Renewal"/>
    <x v="2235"/>
    <n v="45000"/>
    <x v="30"/>
    <x v="2"/>
    <m/>
    <n v="714"/>
    <x v="0"/>
    <x v="0"/>
    <x v="0"/>
    <s v="https://www.sourcewatch.org/index.php/James_G._Martin_Center_for_Academic_Renewal"/>
    <x v="2"/>
  </r>
  <r>
    <n v="990"/>
    <s v="Charles G. Koch Charitable Foundation_Action Academy Foundation201838000"/>
    <x v="0"/>
    <s v="Action Academy Foundation"/>
    <x v="2236"/>
    <n v="38000"/>
    <x v="30"/>
    <x v="2"/>
    <m/>
    <n v="715"/>
    <x v="0"/>
    <x v="0"/>
    <x v="0"/>
    <s v=""/>
    <x v="1"/>
  </r>
  <r>
    <n v="990"/>
    <s v="Charles G. Koch Charitable Foundation_Miller20183150"/>
    <x v="0"/>
    <s v="Miller"/>
    <x v="1336"/>
    <n v="3150"/>
    <x v="30"/>
    <x v="2"/>
    <s v="Individual/Scholarship"/>
    <n v="716"/>
    <x v="1"/>
    <x v="0"/>
    <x v="0"/>
    <s v=""/>
    <x v="1"/>
  </r>
  <r>
    <n v="990"/>
    <s v="Charles G. Koch Charitable Foundation_Spiked US2018130000"/>
    <x v="0"/>
    <s v="Spiked US"/>
    <x v="1383"/>
    <n v="130000"/>
    <x v="30"/>
    <x v="2"/>
    <m/>
    <n v="717"/>
    <x v="0"/>
    <x v="0"/>
    <x v="0"/>
    <s v="https://www.sourcewatch.org/index.php/Spiked_Online"/>
    <x v="2"/>
  </r>
  <r>
    <n v="990"/>
    <s v="Charles G. Koch Charitable Foundation_Manhattanville College201828000"/>
    <x v="0"/>
    <s v="Manhattanville College"/>
    <x v="552"/>
    <n v="28000"/>
    <x v="30"/>
    <x v="2"/>
    <m/>
    <n v="718"/>
    <x v="0"/>
    <x v="1"/>
    <x v="0"/>
    <s v=""/>
    <x v="1"/>
  </r>
  <r>
    <n v="990"/>
    <s v="Charles G. Koch Charitable Foundation_Helstrom201811346"/>
    <x v="0"/>
    <s v="Helstrom"/>
    <x v="2237"/>
    <n v="11346"/>
    <x v="30"/>
    <x v="2"/>
    <s v="Individual/Scholarship"/>
    <n v="719"/>
    <x v="1"/>
    <x v="0"/>
    <x v="0"/>
    <s v=""/>
    <x v="1"/>
  </r>
  <r>
    <n v="990"/>
    <s v="Charles G. Koch Charitable Foundation_Cleveland State University201852000"/>
    <x v="0"/>
    <s v="Cleveland State University"/>
    <x v="2238"/>
    <n v="52000"/>
    <x v="30"/>
    <x v="2"/>
    <m/>
    <n v="720"/>
    <x v="0"/>
    <x v="1"/>
    <x v="0"/>
    <s v=""/>
    <x v="1"/>
  </r>
  <r>
    <n v="990"/>
    <s v="Charles G. Koch Charitable Foundation_Thurgood Marshall College Fund20182682750"/>
    <x v="0"/>
    <s v="Thurgood Marshall College Fund"/>
    <x v="1533"/>
    <n v="2682750"/>
    <x v="30"/>
    <x v="2"/>
    <m/>
    <n v="721"/>
    <x v="0"/>
    <x v="1"/>
    <x v="0"/>
    <s v=""/>
    <x v="1"/>
  </r>
  <r>
    <n v="990"/>
    <s v="Charles G. Koch Charitable Foundation_Crandall20184725"/>
    <x v="0"/>
    <s v="Crandall"/>
    <x v="2239"/>
    <n v="4725"/>
    <x v="30"/>
    <x v="2"/>
    <s v="Individual/Scholarship"/>
    <n v="722"/>
    <x v="1"/>
    <x v="0"/>
    <x v="0"/>
    <s v=""/>
    <x v="1"/>
  </r>
  <r>
    <n v="990"/>
    <s v="Charles G. Koch Charitable Foundation_Consolini20183150"/>
    <x v="0"/>
    <s v="Consolini"/>
    <x v="2240"/>
    <n v="3150"/>
    <x v="30"/>
    <x v="2"/>
    <s v="Individual/Scholarship"/>
    <n v="723"/>
    <x v="1"/>
    <x v="0"/>
    <x v="0"/>
    <s v=""/>
    <x v="1"/>
  </r>
  <r>
    <n v="990"/>
    <s v="Charles G. Koch Charitable Foundation_Sachs20184725"/>
    <x v="0"/>
    <s v="Sachs"/>
    <x v="1909"/>
    <n v="4725"/>
    <x v="30"/>
    <x v="2"/>
    <s v="Individual/Scholarship"/>
    <n v="724"/>
    <x v="1"/>
    <x v="0"/>
    <x v="0"/>
    <s v=""/>
    <x v="1"/>
  </r>
  <r>
    <n v="990"/>
    <s v="Charles G. Koch Charitable Foundation_Baylor University2018865000"/>
    <x v="0"/>
    <s v="Baylor University"/>
    <x v="251"/>
    <n v="865000"/>
    <x v="30"/>
    <x v="2"/>
    <m/>
    <n v="725"/>
    <x v="0"/>
    <x v="1"/>
    <x v="0"/>
    <s v=""/>
    <x v="1"/>
  </r>
  <r>
    <n v="990"/>
    <s v="Charles G. Koch Charitable Foundation_Embry-Riddle Aeronautical University20188000"/>
    <x v="0"/>
    <s v="Embry-Riddle Aeronautical University"/>
    <x v="2241"/>
    <n v="8000"/>
    <x v="30"/>
    <x v="2"/>
    <m/>
    <n v="726"/>
    <x v="0"/>
    <x v="1"/>
    <x v="0"/>
    <s v=""/>
    <x v="1"/>
  </r>
  <r>
    <n v="990"/>
    <s v="Charles G. Koch Charitable Foundation_Bugay20183825"/>
    <x v="0"/>
    <s v="Bugay"/>
    <x v="2242"/>
    <n v="3825"/>
    <x v="30"/>
    <x v="2"/>
    <s v="Individual/Scholarship"/>
    <n v="727"/>
    <x v="1"/>
    <x v="0"/>
    <x v="0"/>
    <s v=""/>
    <x v="1"/>
  </r>
  <r>
    <n v="990"/>
    <s v="Charles G. Koch Charitable Foundation_Armstrong20183825"/>
    <x v="0"/>
    <s v="Armstrong"/>
    <x v="2243"/>
    <n v="3825"/>
    <x v="30"/>
    <x v="2"/>
    <s v="Individual/Scholarship"/>
    <n v="728"/>
    <x v="1"/>
    <x v="0"/>
    <x v="0"/>
    <s v=""/>
    <x v="1"/>
  </r>
  <r>
    <n v="990"/>
    <s v="Charles G. Koch Charitable Foundation_Malamet20184725"/>
    <x v="0"/>
    <s v="Malamet"/>
    <x v="2244"/>
    <n v="4725"/>
    <x v="30"/>
    <x v="2"/>
    <s v="Individual/Scholarship"/>
    <n v="729"/>
    <x v="1"/>
    <x v="0"/>
    <x v="0"/>
    <s v=""/>
    <x v="1"/>
  </r>
  <r>
    <n v="990"/>
    <s v="Charles G. Koch Charitable Foundation_Robillard201812750"/>
    <x v="0"/>
    <s v="Robillard"/>
    <x v="1546"/>
    <n v="12750"/>
    <x v="30"/>
    <x v="2"/>
    <s v="Individual/Scholarship"/>
    <n v="730"/>
    <x v="1"/>
    <x v="0"/>
    <x v="0"/>
    <s v=""/>
    <x v="1"/>
  </r>
  <r>
    <n v="990"/>
    <s v="Charles G. Koch Charitable Foundation_Top20185031"/>
    <x v="0"/>
    <s v="Top"/>
    <x v="2245"/>
    <n v="5031"/>
    <x v="30"/>
    <x v="2"/>
    <s v="Individual/Scholarship"/>
    <n v="731"/>
    <x v="1"/>
    <x v="0"/>
    <x v="0"/>
    <s v=""/>
    <x v="1"/>
  </r>
  <r>
    <n v="990"/>
    <s v="Charles G. Koch Charitable Foundation_Barton College20186930"/>
    <x v="0"/>
    <s v="Barton College"/>
    <x v="200"/>
    <n v="6930"/>
    <x v="30"/>
    <x v="2"/>
    <m/>
    <n v="732"/>
    <x v="0"/>
    <x v="1"/>
    <x v="0"/>
    <s v=""/>
    <x v="1"/>
  </r>
  <r>
    <n v="990"/>
    <s v="Charles G. Koch Charitable Foundation_Daniels20183150"/>
    <x v="0"/>
    <s v="Daniels"/>
    <x v="2246"/>
    <n v="3150"/>
    <x v="30"/>
    <x v="2"/>
    <s v="Individual/Scholarship"/>
    <n v="733"/>
    <x v="1"/>
    <x v="0"/>
    <x v="0"/>
    <s v=""/>
    <x v="1"/>
  </r>
  <r>
    <n v="990"/>
    <s v="Charles G. Koch Charitable Foundation_American University2018384444"/>
    <x v="0"/>
    <s v="American University"/>
    <x v="196"/>
    <n v="384444"/>
    <x v="30"/>
    <x v="2"/>
    <m/>
    <n v="734"/>
    <x v="0"/>
    <x v="1"/>
    <x v="0"/>
    <s v=""/>
    <x v="1"/>
  </r>
  <r>
    <n v="990"/>
    <s v="Charles G. Koch Charitable Foundation_Young Voices201881500"/>
    <x v="0"/>
    <s v="Young Voices"/>
    <x v="997"/>
    <n v="81500"/>
    <x v="30"/>
    <x v="2"/>
    <m/>
    <n v="735"/>
    <x v="0"/>
    <x v="0"/>
    <x v="0"/>
    <s v="https://www.sourcewatch.org/index.php/Young_Voices"/>
    <x v="2"/>
  </r>
  <r>
    <n v="990"/>
    <s v="Charles G. Koch Charitable Foundation_University of Colorado Boulder20181181000"/>
    <x v="0"/>
    <s v="University of Colorado Boulder"/>
    <x v="429"/>
    <n v="1181000"/>
    <x v="30"/>
    <x v="2"/>
    <m/>
    <n v="736"/>
    <x v="0"/>
    <x v="1"/>
    <x v="0"/>
    <s v=""/>
    <x v="1"/>
  </r>
  <r>
    <n v="990"/>
    <s v="Charles G. Koch Charitable Foundation_Education Next Institute2018300200"/>
    <x v="0"/>
    <s v="Education Next Institute"/>
    <x v="2247"/>
    <n v="300200"/>
    <x v="30"/>
    <x v="2"/>
    <m/>
    <n v="737"/>
    <x v="0"/>
    <x v="0"/>
    <x v="0"/>
    <s v="https://www.sourcewatch.org/index.php/Education_Next"/>
    <x v="2"/>
  </r>
  <r>
    <n v="990"/>
    <s v="Charles G. Koch Charitable Foundation_University of Mary201815200"/>
    <x v="0"/>
    <s v="University of Mary"/>
    <x v="771"/>
    <n v="15200"/>
    <x v="30"/>
    <x v="2"/>
    <m/>
    <n v="738"/>
    <x v="0"/>
    <x v="1"/>
    <x v="0"/>
    <s v=""/>
    <x v="1"/>
  </r>
  <r>
    <n v="990"/>
    <s v="Charles G. Koch Charitable Foundation_UNC School of Government Foundation201841285"/>
    <x v="0"/>
    <s v="UNC School of Government Foundation"/>
    <x v="2248"/>
    <n v="41285"/>
    <x v="30"/>
    <x v="2"/>
    <m/>
    <n v="739"/>
    <x v="0"/>
    <x v="0"/>
    <x v="0"/>
    <s v=""/>
    <x v="1"/>
  </r>
  <r>
    <n v="990"/>
    <s v="Charles G. Koch Charitable Foundation_Bowers20183150"/>
    <x v="0"/>
    <s v="Bowers"/>
    <x v="2249"/>
    <n v="3150"/>
    <x v="30"/>
    <x v="2"/>
    <m/>
    <n v="740"/>
    <x v="1"/>
    <x v="0"/>
    <x v="0"/>
    <s v=""/>
    <x v="1"/>
  </r>
  <r>
    <n v="990"/>
    <s v="Charles G. Koch Charitable Foundation_Kennesaw State University Foundation2018250000"/>
    <x v="0"/>
    <s v="Kennesaw State University Foundation"/>
    <x v="400"/>
    <n v="250000"/>
    <x v="30"/>
    <x v="2"/>
    <m/>
    <n v="741"/>
    <x v="0"/>
    <x v="1"/>
    <x v="0"/>
    <s v=""/>
    <x v="1"/>
  </r>
  <r>
    <n v="990"/>
    <s v="Charles G. Koch Charitable Foundation_Nadeau2018788"/>
    <x v="0"/>
    <s v="Nadeau"/>
    <x v="2250"/>
    <n v="788"/>
    <x v="30"/>
    <x v="2"/>
    <m/>
    <n v="742"/>
    <x v="1"/>
    <x v="0"/>
    <x v="0"/>
    <s v=""/>
    <x v="1"/>
  </r>
  <r>
    <n v="990"/>
    <s v="Charles G. Koch Charitable Foundation_Stamper201811333"/>
    <x v="0"/>
    <s v="Stamper"/>
    <x v="1614"/>
    <n v="11333"/>
    <x v="30"/>
    <x v="2"/>
    <m/>
    <n v="743"/>
    <x v="1"/>
    <x v="0"/>
    <x v="0"/>
    <s v=""/>
    <x v="1"/>
  </r>
  <r>
    <n v="990"/>
    <s v="Charles G. Koch Charitable Foundation_Purdue University20182413000"/>
    <x v="0"/>
    <s v="Purdue University"/>
    <x v="561"/>
    <n v="2413000"/>
    <x v="30"/>
    <x v="2"/>
    <m/>
    <n v="744"/>
    <x v="0"/>
    <x v="1"/>
    <x v="0"/>
    <s v=""/>
    <x v="1"/>
  </r>
  <r>
    <n v="990"/>
    <s v="Charles G. Koch Charitable Foundation_Scherer20183150"/>
    <x v="0"/>
    <s v="Scherer"/>
    <x v="2106"/>
    <n v="3150"/>
    <x v="30"/>
    <x v="2"/>
    <s v="Individual/Scholarship"/>
    <n v="745"/>
    <x v="1"/>
    <x v="0"/>
    <x v="0"/>
    <s v=""/>
    <x v="1"/>
  </r>
  <r>
    <n v="990"/>
    <s v="Charles G. Koch Charitable Foundation_Schofield20183150"/>
    <x v="0"/>
    <s v="Schofield"/>
    <x v="2251"/>
    <n v="3150"/>
    <x v="30"/>
    <x v="2"/>
    <s v="Individual/Scholarship"/>
    <n v="746"/>
    <x v="1"/>
    <x v="0"/>
    <x v="0"/>
    <s v=""/>
    <x v="1"/>
  </r>
  <r>
    <n v="990"/>
    <s v="Charles G. Koch Charitable Foundation_Carthage College20188400"/>
    <x v="0"/>
    <s v="Carthage College"/>
    <x v="343"/>
    <n v="8400"/>
    <x v="30"/>
    <x v="2"/>
    <m/>
    <n v="747"/>
    <x v="0"/>
    <x v="1"/>
    <x v="0"/>
    <s v=""/>
    <x v="1"/>
  </r>
  <r>
    <n v="990"/>
    <s v="Charles G. Koch Charitable Foundation_Kiselica20184094"/>
    <x v="0"/>
    <s v="Kiselica"/>
    <x v="2252"/>
    <n v="4094"/>
    <x v="30"/>
    <x v="2"/>
    <s v="Individual/Scholarship"/>
    <n v="748"/>
    <x v="1"/>
    <x v="0"/>
    <x v="0"/>
    <s v=""/>
    <x v="1"/>
  </r>
  <r>
    <n v="990"/>
    <s v="Charles G. Koch Charitable Foundation_Schneider201822906"/>
    <x v="0"/>
    <s v="Schneider"/>
    <x v="1101"/>
    <n v="22906"/>
    <x v="30"/>
    <x v="2"/>
    <s v="Individual/Scholarship"/>
    <n v="749"/>
    <x v="1"/>
    <x v="0"/>
    <x v="0"/>
    <s v=""/>
    <x v="1"/>
  </r>
  <r>
    <n v="990"/>
    <s v="Charles G. Koch Charitable Foundation_Claflin University201812100"/>
    <x v="0"/>
    <s v="Claflin University"/>
    <x v="523"/>
    <n v="12100"/>
    <x v="30"/>
    <x v="2"/>
    <m/>
    <n v="750"/>
    <x v="0"/>
    <x v="1"/>
    <x v="0"/>
    <s v=""/>
    <x v="1"/>
  </r>
  <r>
    <n v="990"/>
    <s v="Charles G. Koch Charitable Foundation_Szwarcberg20183150"/>
    <x v="0"/>
    <s v="Szwarcberg"/>
    <x v="2253"/>
    <n v="3150"/>
    <x v="30"/>
    <x v="2"/>
    <s v="Individual/Scholarship"/>
    <n v="751"/>
    <x v="1"/>
    <x v="0"/>
    <x v="0"/>
    <s v=""/>
    <x v="1"/>
  </r>
  <r>
    <n v="990"/>
    <s v="Charles G. Koch Charitable Foundation_Emporia State University Foundation201822000"/>
    <x v="0"/>
    <s v="Emporia State University Foundation"/>
    <x v="532"/>
    <n v="22000"/>
    <x v="30"/>
    <x v="2"/>
    <m/>
    <n v="752"/>
    <x v="0"/>
    <x v="1"/>
    <x v="0"/>
    <s v=""/>
    <x v="1"/>
  </r>
  <r>
    <n v="990"/>
    <s v="Charles G. Koch Charitable Foundation_George Washington University2018546840"/>
    <x v="0"/>
    <s v="George Washington University"/>
    <x v="267"/>
    <n v="546840"/>
    <x v="30"/>
    <x v="2"/>
    <m/>
    <n v="753"/>
    <x v="0"/>
    <x v="1"/>
    <x v="0"/>
    <s v=""/>
    <x v="1"/>
  </r>
  <r>
    <n v="990"/>
    <s v="Charles G. Koch Charitable Foundation_Aspen Institute201825000"/>
    <x v="0"/>
    <s v="Aspen Institute"/>
    <x v="2254"/>
    <n v="25000"/>
    <x v="30"/>
    <x v="2"/>
    <m/>
    <n v="754"/>
    <x v="0"/>
    <x v="0"/>
    <x v="0"/>
    <s v="https://www.sourcewatch.org/index.php/Aspen_Institute_for_Humanistic_Studies"/>
    <x v="2"/>
  </r>
  <r>
    <n v="990"/>
    <s v="Charles G. Koch Charitable Foundation_Providence College20188700"/>
    <x v="0"/>
    <s v="Providence College"/>
    <x v="292"/>
    <n v="8700"/>
    <x v="30"/>
    <x v="2"/>
    <m/>
    <n v="755"/>
    <x v="0"/>
    <x v="1"/>
    <x v="0"/>
    <s v=""/>
    <x v="1"/>
  </r>
  <r>
    <n v="990"/>
    <s v="Charles G. Koch Charitable Foundation_Glock2018500"/>
    <x v="0"/>
    <s v="Glock"/>
    <x v="2255"/>
    <n v="500"/>
    <x v="30"/>
    <x v="2"/>
    <s v="Individual/Scholarship"/>
    <n v="756"/>
    <x v="1"/>
    <x v="0"/>
    <x v="0"/>
    <s v=""/>
    <x v="1"/>
  </r>
  <r>
    <n v="990"/>
    <s v="Charles G. Koch Charitable Foundation_R Street Institute2018261000"/>
    <x v="0"/>
    <s v="R Street Institute"/>
    <x v="1306"/>
    <n v="261000"/>
    <x v="30"/>
    <x v="2"/>
    <m/>
    <n v="757"/>
    <x v="0"/>
    <x v="0"/>
    <x v="0"/>
    <s v="https://www.sourcewatch.org/index.php/R_Street_Institute"/>
    <x v="2"/>
  </r>
  <r>
    <n v="990"/>
    <s v="Charles G. Koch Charitable Foundation_Center for International Policy201823700"/>
    <x v="0"/>
    <s v="Center for International Policy"/>
    <x v="1403"/>
    <n v="23700"/>
    <x v="30"/>
    <x v="2"/>
    <m/>
    <n v="758"/>
    <x v="0"/>
    <x v="0"/>
    <x v="0"/>
    <s v="https://www.sourcewatch.org/index.php/Center_for_International_Policy"/>
    <x v="2"/>
  </r>
  <r>
    <n v="990"/>
    <s v="Charles G. Koch Charitable Foundation_McGill University2018177380"/>
    <x v="0"/>
    <s v="McGill University"/>
    <x v="297"/>
    <n v="177380"/>
    <x v="30"/>
    <x v="2"/>
    <m/>
    <n v="759"/>
    <x v="0"/>
    <x v="1"/>
    <x v="0"/>
    <s v=""/>
    <x v="1"/>
  </r>
  <r>
    <n v="990"/>
    <s v="Charles G. Koch Charitable Foundation_Cook201815093"/>
    <x v="0"/>
    <s v="Cook"/>
    <x v="1085"/>
    <n v="15093"/>
    <x v="30"/>
    <x v="2"/>
    <s v="Individual/Scholarship"/>
    <n v="760"/>
    <x v="1"/>
    <x v="0"/>
    <x v="0"/>
    <s v=""/>
    <x v="1"/>
  </r>
  <r>
    <n v="990"/>
    <s v="Charles G. Koch Charitable Foundation_Wesleyan College20189000"/>
    <x v="0"/>
    <s v="Wesleyan College"/>
    <x v="329"/>
    <n v="9000"/>
    <x v="30"/>
    <x v="2"/>
    <m/>
    <n v="761"/>
    <x v="0"/>
    <x v="1"/>
    <x v="0"/>
    <s v=""/>
    <x v="1"/>
  </r>
  <r>
    <n v="990"/>
    <s v="Charles G. Koch Charitable Foundation_Clemson University2018107160"/>
    <x v="0"/>
    <s v="Clemson University"/>
    <x v="98"/>
    <n v="107160"/>
    <x v="30"/>
    <x v="2"/>
    <m/>
    <n v="762"/>
    <x v="0"/>
    <x v="1"/>
    <x v="0"/>
    <s v=""/>
    <x v="1"/>
  </r>
  <r>
    <n v="990"/>
    <s v="Charles G. Koch Charitable Foundation_McClallen20183825"/>
    <x v="0"/>
    <s v="McClallen"/>
    <x v="2256"/>
    <n v="3825"/>
    <x v="30"/>
    <x v="2"/>
    <s v="Individual/Scholarship"/>
    <n v="763"/>
    <x v="1"/>
    <x v="0"/>
    <x v="0"/>
    <s v=""/>
    <x v="1"/>
  </r>
  <r>
    <n v="990"/>
    <s v="Charles G. Koch Charitable Foundation_Haggerty20185156"/>
    <x v="0"/>
    <s v="Haggerty"/>
    <x v="1359"/>
    <n v="5156"/>
    <x v="30"/>
    <x v="2"/>
    <s v="Individual/Scholarship"/>
    <n v="764"/>
    <x v="1"/>
    <x v="0"/>
    <x v="0"/>
    <s v=""/>
    <x v="1"/>
  </r>
  <r>
    <n v="990"/>
    <s v="Charles G. Koch Charitable Foundation_Hardman20184725"/>
    <x v="0"/>
    <s v="Hardman"/>
    <x v="2257"/>
    <n v="4725"/>
    <x v="30"/>
    <x v="2"/>
    <s v="Individual/Scholarship"/>
    <n v="765"/>
    <x v="1"/>
    <x v="0"/>
    <x v="0"/>
    <s v=""/>
    <x v="1"/>
  </r>
  <r>
    <n v="990"/>
    <s v="Charles G. Koch Charitable Foundation_Association of Private Enterprise Education201830000"/>
    <x v="0"/>
    <s v="Association of Private Enterprise Education"/>
    <x v="147"/>
    <n v="30000"/>
    <x v="30"/>
    <x v="2"/>
    <m/>
    <n v="766"/>
    <x v="0"/>
    <x v="0"/>
    <x v="0"/>
    <s v=""/>
    <x v="1"/>
  </r>
  <r>
    <n v="990"/>
    <s v="Charles G. Koch Charitable Foundation_Northern State University Foundation20185000"/>
    <x v="0"/>
    <s v="Northern State University Foundation"/>
    <x v="2258"/>
    <n v="5000"/>
    <x v="30"/>
    <x v="2"/>
    <m/>
    <n v="767"/>
    <x v="0"/>
    <x v="1"/>
    <x v="0"/>
    <s v=""/>
    <x v="1"/>
  </r>
  <r>
    <n v="990"/>
    <s v="Charles G. Koch Charitable Foundation_Zimmer20183150"/>
    <x v="0"/>
    <s v="Zimmer"/>
    <x v="2259"/>
    <n v="3150"/>
    <x v="30"/>
    <x v="2"/>
    <s v="Individual/Scholarship"/>
    <n v="768"/>
    <x v="1"/>
    <x v="0"/>
    <x v="0"/>
    <s v=""/>
    <x v="1"/>
  </r>
  <r>
    <n v="990"/>
    <s v="Charles G. Koch Charitable Foundation_Roberti20183825"/>
    <x v="0"/>
    <s v="Roberti"/>
    <x v="2260"/>
    <n v="3825"/>
    <x v="30"/>
    <x v="2"/>
    <s v="Individual/Scholarship"/>
    <n v="769"/>
    <x v="1"/>
    <x v="0"/>
    <x v="0"/>
    <s v=""/>
    <x v="1"/>
  </r>
  <r>
    <n v="990"/>
    <s v="Charles G. Koch Charitable Foundation_Arnold20184500"/>
    <x v="0"/>
    <s v="Arnold"/>
    <x v="1623"/>
    <n v="4500"/>
    <x v="30"/>
    <x v="2"/>
    <s v="Individual/Scholarship"/>
    <n v="770"/>
    <x v="1"/>
    <x v="0"/>
    <x v="0"/>
    <s v=""/>
    <x v="1"/>
  </r>
  <r>
    <n v="990"/>
    <s v="Charles G. Koch Charitable Foundation_Hope College201819230"/>
    <x v="0"/>
    <s v="Hope College"/>
    <x v="471"/>
    <n v="19230"/>
    <x v="30"/>
    <x v="2"/>
    <m/>
    <n v="771"/>
    <x v="0"/>
    <x v="1"/>
    <x v="0"/>
    <s v=""/>
    <x v="1"/>
  </r>
  <r>
    <n v="990"/>
    <s v="Charles G. Koch Charitable Foundation_San Diego State University Research Foundation2018345000"/>
    <x v="0"/>
    <s v="San Diego State University Research Foundation"/>
    <x v="358"/>
    <n v="345000"/>
    <x v="30"/>
    <x v="2"/>
    <m/>
    <n v="772"/>
    <x v="0"/>
    <x v="1"/>
    <x v="0"/>
    <s v=""/>
    <x v="1"/>
  </r>
  <r>
    <n v="990"/>
    <s v="Charles G. Koch Charitable Foundation_Claremont McKenna College201870000"/>
    <x v="0"/>
    <s v="Claremont McKenna College"/>
    <x v="208"/>
    <n v="70000"/>
    <x v="30"/>
    <x v="2"/>
    <m/>
    <n v="773"/>
    <x v="0"/>
    <x v="1"/>
    <x v="0"/>
    <s v=""/>
    <x v="1"/>
  </r>
  <r>
    <n v="990"/>
    <s v="Charles G. Koch Charitable Foundation_Trustees of Dartmouth College2018192000"/>
    <x v="0"/>
    <s v="Trustees of Dartmouth College"/>
    <x v="210"/>
    <n v="192000"/>
    <x v="30"/>
    <x v="2"/>
    <m/>
    <n v="774"/>
    <x v="0"/>
    <x v="1"/>
    <x v="0"/>
    <s v=""/>
    <x v="1"/>
  </r>
  <r>
    <n v="990"/>
    <s v="Charles G. Koch Charitable Foundation_Lewis20183825"/>
    <x v="0"/>
    <s v="Lewis"/>
    <x v="1486"/>
    <n v="3825"/>
    <x v="30"/>
    <x v="2"/>
    <s v="Individual/Scholarship"/>
    <n v="775"/>
    <x v="1"/>
    <x v="0"/>
    <x v="0"/>
    <s v=""/>
    <x v="1"/>
  </r>
  <r>
    <n v="990"/>
    <s v="Charles G. Koch Charitable Foundation_Texas Public Policy Foundation2018533000"/>
    <x v="0"/>
    <s v="Texas Public Policy Foundation"/>
    <x v="138"/>
    <n v="533000"/>
    <x v="30"/>
    <x v="2"/>
    <m/>
    <n v="776"/>
    <x v="0"/>
    <x v="0"/>
    <x v="0"/>
    <s v="https://www.desmogblog.com/texas-public-policy-foundation"/>
    <x v="0"/>
  </r>
  <r>
    <n v="990"/>
    <s v="Charles G. Koch Charitable Foundation_Reason Individualism Freedom Institute201830000"/>
    <x v="0"/>
    <s v="Reason Individualism Freedom Institute"/>
    <x v="562"/>
    <n v="30000"/>
    <x v="30"/>
    <x v="2"/>
    <m/>
    <n v="777"/>
    <x v="0"/>
    <x v="0"/>
    <x v="0"/>
    <s v=""/>
    <x v="1"/>
  </r>
  <r>
    <n v="990"/>
    <s v="Charles G. Koch Charitable Foundation_The Board of Trustees of Illinois State University20187000"/>
    <x v="0"/>
    <s v="The Board of Trustees of Illinois State University"/>
    <x v="474"/>
    <n v="7000"/>
    <x v="30"/>
    <x v="2"/>
    <m/>
    <n v="778"/>
    <x v="0"/>
    <x v="1"/>
    <x v="0"/>
    <s v=""/>
    <x v="1"/>
  </r>
  <r>
    <n v="990"/>
    <s v="Charles G. Koch Charitable Foundation_Rein20184725"/>
    <x v="0"/>
    <s v="Rein"/>
    <x v="2261"/>
    <n v="4725"/>
    <x v="30"/>
    <x v="2"/>
    <s v="Individual/Scholarship"/>
    <n v="779"/>
    <x v="1"/>
    <x v="0"/>
    <x v="0"/>
    <s v=""/>
    <x v="1"/>
  </r>
  <r>
    <n v="990"/>
    <s v="Charles Koch Institute_Indiana University Foundation201330000"/>
    <x v="1"/>
    <s v="Indiana University Foundation"/>
    <x v="214"/>
    <n v="30000"/>
    <x v="25"/>
    <x v="2"/>
    <m/>
    <n v="1"/>
    <x v="0"/>
    <x v="1"/>
    <x v="0"/>
    <s v=""/>
    <x v="1"/>
  </r>
  <r>
    <n v="990"/>
    <s v="Charles Koch Institute_University of North Carolina201322500"/>
    <x v="1"/>
    <s v="University of North Carolina"/>
    <x v="319"/>
    <n v="22500"/>
    <x v="25"/>
    <x v="2"/>
    <m/>
    <n v="2"/>
    <x v="0"/>
    <x v="1"/>
    <x v="0"/>
    <s v=""/>
    <x v="1"/>
  </r>
  <r>
    <n v="990"/>
    <s v="Charles Koch Institute_Americans for Prosperity Foundation (formerly CSE Foundation)201472801"/>
    <x v="1"/>
    <s v="Americans for Prosperity Foundation (formerly CSE Foundation)"/>
    <x v="36"/>
    <n v="72801"/>
    <x v="26"/>
    <x v="2"/>
    <m/>
    <n v="1"/>
    <x v="0"/>
    <x v="0"/>
    <x v="0"/>
    <s v="https://www.desmogblog.com/americans-for-prosperity"/>
    <x v="0"/>
  </r>
  <r>
    <n v="990"/>
    <s v="Charles Koch Institute_Illinois Policy Institute201460516"/>
    <x v="1"/>
    <s v="Illinois Policy Institute"/>
    <x v="2262"/>
    <n v="60516"/>
    <x v="26"/>
    <x v="2"/>
    <m/>
    <n v="2"/>
    <x v="0"/>
    <x v="0"/>
    <x v="0"/>
    <s v="https://www.desmogblog.com/illinois-policy-institute"/>
    <x v="0"/>
  </r>
  <r>
    <n v="990"/>
    <s v="Charles Koch Institute_Charles Koch Foundation201457699"/>
    <x v="1"/>
    <s v="Charles Koch Foundation"/>
    <x v="2263"/>
    <n v="57699"/>
    <x v="26"/>
    <x v="2"/>
    <m/>
    <n v="3"/>
    <x v="0"/>
    <x v="0"/>
    <x v="0"/>
    <s v="https://www.sourcewatch.org/index.php/Koch_Family_Foundations"/>
    <x v="2"/>
  </r>
  <r>
    <n v="990"/>
    <s v="Charles Koch Institute_Institute for Humane Studies at George Mason University201442680"/>
    <x v="1"/>
    <s v="Institute for Humane Studies at George Mason University"/>
    <x v="23"/>
    <n v="42680"/>
    <x v="26"/>
    <x v="2"/>
    <m/>
    <n v="4"/>
    <x v="0"/>
    <x v="1"/>
    <x v="0"/>
    <s v="https://www.desmogblog.com/institute-humane-studies-george-mason-university"/>
    <x v="0"/>
  </r>
  <r>
    <n v="990"/>
    <s v="Charles Koch Institute_American Legislative Exchange Council201435889"/>
    <x v="1"/>
    <s v="American Legislative Exchange Council"/>
    <x v="97"/>
    <n v="35889"/>
    <x v="26"/>
    <x v="2"/>
    <m/>
    <n v="5"/>
    <x v="0"/>
    <x v="0"/>
    <x v="0"/>
    <s v="https://www.desmogblog.com/american-legislative-exchange-council"/>
    <x v="0"/>
  </r>
  <r>
    <n v="990"/>
    <s v="Charles Koch Institute_Daily Caller News Foundation201430000"/>
    <x v="1"/>
    <s v="Daily Caller News Foundation"/>
    <x v="444"/>
    <n v="30000"/>
    <x v="26"/>
    <x v="2"/>
    <m/>
    <n v="6"/>
    <x v="0"/>
    <x v="0"/>
    <x v="0"/>
    <s v="https://www.desmogblog.com/daily-caller"/>
    <x v="0"/>
  </r>
  <r>
    <n v="990"/>
    <s v="Charles Koch Institute_Young Americans for Liberty201429209"/>
    <x v="1"/>
    <s v="Young Americans for Liberty"/>
    <x v="442"/>
    <n v="29209"/>
    <x v="26"/>
    <x v="2"/>
    <m/>
    <n v="7"/>
    <x v="0"/>
    <x v="0"/>
    <x v="0"/>
    <s v="https://www.sourcewatch.org/index.php/Young_Americans_for_Liberty"/>
    <x v="2"/>
  </r>
  <r>
    <n v="990"/>
    <s v="Charles Koch Institute_Foundation for Economic Education (FEE)201427500"/>
    <x v="1"/>
    <s v="Foundation for Economic Education (FEE)"/>
    <x v="38"/>
    <n v="27500"/>
    <x v="26"/>
    <x v="2"/>
    <m/>
    <n v="8"/>
    <x v="0"/>
    <x v="0"/>
    <x v="0"/>
    <s v="http://www.sourcewatch.org/index.php/Foundation_for_Economic_Education"/>
    <x v="2"/>
  </r>
  <r>
    <n v="990"/>
    <s v="Charles Koch Institute_Strata Policy, Inc201426600"/>
    <x v="1"/>
    <s v="Strata Policy, Inc"/>
    <x v="571"/>
    <n v="26600"/>
    <x v="26"/>
    <x v="2"/>
    <m/>
    <n v="9"/>
    <x v="0"/>
    <x v="0"/>
    <x v="0"/>
    <s v=""/>
    <x v="1"/>
  </r>
  <r>
    <n v="990"/>
    <s v="Charles Koch Institute_Bill of Rights Institute201425960"/>
    <x v="1"/>
    <s v="Bill of Rights Institute"/>
    <x v="112"/>
    <n v="25960"/>
    <x v="26"/>
    <x v="2"/>
    <m/>
    <n v="10"/>
    <x v="0"/>
    <x v="0"/>
    <x v="0"/>
    <s v="https://www.sourcewatch.org/index.php/Bill_of_Rights_Institute"/>
    <x v="2"/>
  </r>
  <r>
    <n v="990"/>
    <s v="Charles Koch Institute_Franklin Center for Government and Public Integrity201425200"/>
    <x v="1"/>
    <s v="Franklin Center for Government and Public Integrity"/>
    <x v="445"/>
    <n v="25200"/>
    <x v="26"/>
    <x v="2"/>
    <m/>
    <n v="11"/>
    <x v="0"/>
    <x v="0"/>
    <x v="0"/>
    <s v="http://www.sourcewatch.org/index.php/Franklin_Center_for_Government_and_Public_Integrity"/>
    <x v="2"/>
  </r>
  <r>
    <n v="990"/>
    <s v="Charles Koch Institute_Reason Foundation201421200"/>
    <x v="1"/>
    <s v="Reason Foundation"/>
    <x v="12"/>
    <n v="21200"/>
    <x v="26"/>
    <x v="2"/>
    <m/>
    <n v="12"/>
    <x v="0"/>
    <x v="0"/>
    <x v="0"/>
    <s v="https://www.desmogblog.com/reason-foundation"/>
    <x v="0"/>
  </r>
  <r>
    <n v="990"/>
    <s v="Charles Koch Institute_American Council of Trustees and Alumni201419564"/>
    <x v="1"/>
    <s v="American Council of Trustees and Alumni"/>
    <x v="195"/>
    <n v="19564"/>
    <x v="26"/>
    <x v="2"/>
    <s v="No &quot;alumni&quot; in original"/>
    <n v="13"/>
    <x v="0"/>
    <x v="0"/>
    <x v="0"/>
    <s v="https://www.sourcewatch.org/index.php/American_Council_of_Trustees_and_Alumni"/>
    <x v="2"/>
  </r>
  <r>
    <n v="990"/>
    <s v="Charles Koch Institute_Leadership Institute201419200"/>
    <x v="1"/>
    <s v="Leadership Institute"/>
    <x v="93"/>
    <n v="19200"/>
    <x v="26"/>
    <x v="2"/>
    <m/>
    <n v="14"/>
    <x v="0"/>
    <x v="0"/>
    <x v="0"/>
    <s v="https://www.desmogblog.com/leadership-institute"/>
    <x v="0"/>
  </r>
  <r>
    <n v="990"/>
    <s v="Charles Koch Institute_Nevada Policy Research Institute201417500"/>
    <x v="1"/>
    <s v="Nevada Policy Research Institute"/>
    <x v="1358"/>
    <n v="17500"/>
    <x v="26"/>
    <x v="2"/>
    <m/>
    <n v="15"/>
    <x v="0"/>
    <x v="0"/>
    <x v="0"/>
    <s v="https://www.desmogblog.com/nevada-policy-research-institute"/>
    <x v="0"/>
  </r>
  <r>
    <n v="990"/>
    <s v="Charles Koch Institute_National Taxpayers Union Foundation201416960"/>
    <x v="1"/>
    <s v="National Taxpayers Union Foundation"/>
    <x v="183"/>
    <n v="16960"/>
    <x v="26"/>
    <x v="2"/>
    <m/>
    <n v="16"/>
    <x v="0"/>
    <x v="0"/>
    <x v="0"/>
    <s v="http://www.sourcewatch.org/index.php/National_Taxpayers_Union"/>
    <x v="2"/>
  </r>
  <r>
    <n v="990"/>
    <s v="Charles Koch Institute_Manhattan Institute for Policy Research201415200"/>
    <x v="1"/>
    <s v="Manhattan Institute for Policy Research"/>
    <x v="406"/>
    <n v="15200"/>
    <x v="26"/>
    <x v="2"/>
    <m/>
    <n v="17"/>
    <x v="0"/>
    <x v="0"/>
    <x v="0"/>
    <s v="https://www.desmogblog.com/manhattan-institute-policy-research"/>
    <x v="0"/>
  </r>
  <r>
    <n v="990"/>
    <s v="Charles Koch Institute_James Madison Institute201415000"/>
    <x v="1"/>
    <s v="James Madison Institute"/>
    <x v="157"/>
    <n v="15000"/>
    <x v="26"/>
    <x v="2"/>
    <m/>
    <n v="18"/>
    <x v="0"/>
    <x v="0"/>
    <x v="0"/>
    <s v="https://www.desmogblog.com/james-madison-institute"/>
    <x v="0"/>
  </r>
  <r>
    <n v="990"/>
    <s v="Charles Koch Institute_Atlas Economic Research Foundation201414900"/>
    <x v="1"/>
    <s v="Atlas Economic Research Foundation"/>
    <x v="18"/>
    <n v="14900"/>
    <x v="26"/>
    <x v="2"/>
    <m/>
    <n v="19"/>
    <x v="0"/>
    <x v="0"/>
    <x v="0"/>
    <s v="https://www.desmogblog.com/atlas-economic-research-foundation"/>
    <x v="0"/>
  </r>
  <r>
    <n v="990"/>
    <s v="Charles Koch Institute_Cato Institute201413832"/>
    <x v="1"/>
    <s v="Cato Institute"/>
    <x v="2"/>
    <n v="13832"/>
    <x v="26"/>
    <x v="2"/>
    <m/>
    <n v="20"/>
    <x v="0"/>
    <x v="0"/>
    <x v="0"/>
    <s v="https://www.desmogblog.com/cato-institute"/>
    <x v="0"/>
  </r>
  <r>
    <n v="990"/>
    <s v="Charles Koch Institute_Civitas Institute, John William Pope201413625"/>
    <x v="1"/>
    <s v="Civitas Institute, John William Pope"/>
    <x v="742"/>
    <n v="13625"/>
    <x v="26"/>
    <x v="2"/>
    <m/>
    <n v="21"/>
    <x v="0"/>
    <x v="0"/>
    <x v="0"/>
    <s v="http://www.sourcewatch.org/index.php/John_William_Pope_Civitas_Institute"/>
    <x v="2"/>
  </r>
  <r>
    <n v="990"/>
    <s v="Charles Koch Institute_Center for Competitive Politics201412700"/>
    <x v="1"/>
    <s v="Center for Competitive Politics"/>
    <x v="443"/>
    <n v="12700"/>
    <x v="26"/>
    <x v="2"/>
    <m/>
    <n v="22"/>
    <x v="0"/>
    <x v="0"/>
    <x v="0"/>
    <s v="https://www.desmogblog.com/topics/center-competitive-politics"/>
    <x v="0"/>
  </r>
  <r>
    <n v="990"/>
    <s v="Charles Koch Institute_1851 Center for Constitutional Law201412500"/>
    <x v="1"/>
    <s v="1851 Center for Constitutional Law"/>
    <x v="2264"/>
    <n v="12500"/>
    <x v="26"/>
    <x v="2"/>
    <m/>
    <n v="23"/>
    <x v="0"/>
    <x v="0"/>
    <x v="0"/>
    <s v="https://www.sourcewatch.org/index.php/1851_Center_for_Constitutional_Law"/>
    <x v="2"/>
  </r>
  <r>
    <n v="990"/>
    <s v="Charles Koch Institute_Texas Public Policy Foundation201412500"/>
    <x v="1"/>
    <s v="Texas Public Policy Foundation"/>
    <x v="138"/>
    <n v="12500"/>
    <x v="26"/>
    <x v="2"/>
    <m/>
    <n v="24"/>
    <x v="0"/>
    <x v="0"/>
    <x v="0"/>
    <s v="https://www.desmogblog.com/texas-public-policy-foundation"/>
    <x v="0"/>
  </r>
  <r>
    <n v="990"/>
    <s v="Charles Koch Institute_Ayn Rand Institute (ARI)201412400"/>
    <x v="1"/>
    <s v="Ayn Rand Institute (ARI)"/>
    <x v="517"/>
    <n v="12400"/>
    <x v="26"/>
    <x v="2"/>
    <m/>
    <n v="25"/>
    <x v="0"/>
    <x v="0"/>
    <x v="0"/>
    <s v="https://www.desmogblog.com/ayn-rand-institute"/>
    <x v="0"/>
  </r>
  <r>
    <n v="990"/>
    <s v="Charles Koch Institute_Institute for Energy Research201412000"/>
    <x v="1"/>
    <s v="Institute for Energy Research"/>
    <x v="43"/>
    <n v="12000"/>
    <x v="26"/>
    <x v="2"/>
    <m/>
    <n v="26"/>
    <x v="0"/>
    <x v="0"/>
    <x v="0"/>
    <s v="https://www.desmogblog.com/institute-energy-research"/>
    <x v="0"/>
  </r>
  <r>
    <n v="990"/>
    <s v="Charles Koch Institute_TechFreedom201412000"/>
    <x v="1"/>
    <s v="TechFreedom"/>
    <x v="594"/>
    <n v="12000"/>
    <x v="26"/>
    <x v="2"/>
    <m/>
    <n v="27"/>
    <x v="0"/>
    <x v="0"/>
    <x v="0"/>
    <s v=""/>
    <x v="1"/>
  </r>
  <r>
    <n v="990"/>
    <s v="Charles Koch Institute_Institute to Reduce Spending201410400"/>
    <x v="1"/>
    <s v="Institute to Reduce Spending"/>
    <x v="592"/>
    <n v="10400"/>
    <x v="26"/>
    <x v="2"/>
    <m/>
    <n v="28"/>
    <x v="0"/>
    <x v="0"/>
    <x v="0"/>
    <s v=""/>
    <x v="1"/>
  </r>
  <r>
    <n v="990"/>
    <s v="Charles Koch Institute_Kansas Policy Institute201410000"/>
    <x v="1"/>
    <s v="Kansas Policy Institute"/>
    <x v="447"/>
    <n v="10000"/>
    <x v="26"/>
    <x v="2"/>
    <m/>
    <n v="29"/>
    <x v="0"/>
    <x v="0"/>
    <x v="0"/>
    <s v="http://www.sourcewatch.org/index.php/Kansas_Policy_Institute"/>
    <x v="2"/>
  </r>
  <r>
    <n v="990"/>
    <s v="Charles Koch Institute_American Spectator Foundation20148109"/>
    <x v="1"/>
    <s v="American Spectator Foundation"/>
    <x v="245"/>
    <n v="8109"/>
    <x v="26"/>
    <x v="2"/>
    <m/>
    <n v="30"/>
    <x v="0"/>
    <x v="0"/>
    <x v="0"/>
    <s v="http://www.sourcewatch.org/index.php/American_Spectator"/>
    <x v="2"/>
  </r>
  <r>
    <n v="990"/>
    <s v="Charles Koch Institute_Institute for Faith, Work, and Economics20148000"/>
    <x v="1"/>
    <s v="Institute for Faith, Work, and Economics"/>
    <x v="543"/>
    <n v="8000"/>
    <x v="26"/>
    <x v="2"/>
    <m/>
    <n v="31"/>
    <x v="0"/>
    <x v="0"/>
    <x v="0"/>
    <s v="https://www.sourcewatch.org/index.php/Talk:The_Institute_for_Faith,_Work_%26_Economics"/>
    <x v="2"/>
  </r>
  <r>
    <n v="990"/>
    <s v="Charles Koch Institute_George Mason Law and Economics Center20148000"/>
    <x v="1"/>
    <s v="George Mason Law and Economics Center"/>
    <x v="22"/>
    <n v="8000"/>
    <x v="26"/>
    <x v="2"/>
    <s v="Law and Economics Center"/>
    <n v="32"/>
    <x v="0"/>
    <x v="0"/>
    <x v="0"/>
    <s v="https://www.desmogblog.com/george-mason-university"/>
    <x v="0"/>
  </r>
  <r>
    <n v="990"/>
    <s v="Charles Koch Institute_Philanthropy Roundtable20147636"/>
    <x v="1"/>
    <s v="Philanthropy Roundtable"/>
    <x v="75"/>
    <n v="7636"/>
    <x v="26"/>
    <x v="2"/>
    <m/>
    <n v="33"/>
    <x v="0"/>
    <x v="0"/>
    <x v="0"/>
    <s v="http://www.sourcewatch.org/index.php/Philanthropy_Roundtable"/>
    <x v="2"/>
  </r>
  <r>
    <n v="990"/>
    <s v="Charles Koch Institute_Tax foundation20147600"/>
    <x v="1"/>
    <s v="Tax foundation"/>
    <x v="119"/>
    <n v="7600"/>
    <x v="26"/>
    <x v="2"/>
    <m/>
    <n v="34"/>
    <x v="0"/>
    <x v="0"/>
    <x v="0"/>
    <s v="http://www.sourcewatch.org/index.php/Tax_Foundation"/>
    <x v="2"/>
  </r>
  <r>
    <n v="990"/>
    <s v="Charles Koch Institute_MacIver Institute for Public Policy20147500"/>
    <x v="1"/>
    <s v="MacIver Institute for Public Policy"/>
    <x v="2265"/>
    <n v="7500"/>
    <x v="26"/>
    <x v="2"/>
    <s v="&quot;The John K MacIver Institute&quot;"/>
    <n v="35"/>
    <x v="0"/>
    <x v="0"/>
    <x v="0"/>
    <s v="http://www.sourcewatch.org/index.php/MacIver_Institute"/>
    <x v="2"/>
  </r>
  <r>
    <n v="990"/>
    <s v="Charles Koch Institute_Maine Heritage Policy Center20147500"/>
    <x v="1"/>
    <s v="Maine Heritage Policy Center"/>
    <x v="2266"/>
    <n v="7500"/>
    <x v="26"/>
    <x v="2"/>
    <m/>
    <n v="36"/>
    <x v="0"/>
    <x v="0"/>
    <x v="0"/>
    <s v="http://www.sourcewatch.org/index.php/Maine_Heritage_Policy_Center"/>
    <x v="2"/>
  </r>
  <r>
    <n v="990"/>
    <s v="Charles Koch Institute_Youth Entrepreneurs of Kansas20147500"/>
    <x v="1"/>
    <s v="Youth Entrepreneurs of Kansas"/>
    <x v="96"/>
    <n v="7500"/>
    <x v="26"/>
    <x v="2"/>
    <m/>
    <n v="37"/>
    <x v="0"/>
    <x v="0"/>
    <x v="0"/>
    <s v=""/>
    <x v="1"/>
  </r>
  <r>
    <n v="990"/>
    <s v="Charles Koch Institute_American Enterprise Institute for Public Policy Research20147365"/>
    <x v="1"/>
    <s v="American Enterprise Institute for Public Policy Research"/>
    <x v="132"/>
    <n v="7365"/>
    <x v="26"/>
    <x v="2"/>
    <m/>
    <n v="38"/>
    <x v="0"/>
    <x v="0"/>
    <x v="0"/>
    <s v="https://www.desmogblog.com/american-enterprise-institute"/>
    <x v="0"/>
  </r>
  <r>
    <n v="990"/>
    <s v="Charles Koch Institute_Network of Enlightened Women20146400"/>
    <x v="1"/>
    <s v="Network of Enlightened Women"/>
    <x v="282"/>
    <n v="6400"/>
    <x v="26"/>
    <x v="2"/>
    <m/>
    <n v="39"/>
    <x v="0"/>
    <x v="0"/>
    <x v="0"/>
    <s v="https://www.sourcewatch.org/index.php/Network_of_Enlightened_Women"/>
    <x v="2"/>
  </r>
  <r>
    <n v="990"/>
    <s v="Charles Koch Institute_Competitive Enterprise Institute20145200"/>
    <x v="1"/>
    <s v="Competitive Enterprise Institute"/>
    <x v="28"/>
    <n v="5200"/>
    <x v="26"/>
    <x v="2"/>
    <m/>
    <n v="40"/>
    <x v="0"/>
    <x v="0"/>
    <x v="0"/>
    <s v="https://www.desmogblog.com/competitive-enterprise-institute"/>
    <x v="0"/>
  </r>
  <r>
    <n v="990"/>
    <s v="Charles Koch Institute_Educational Grants2014128103"/>
    <x v="1"/>
    <s v="Educational Grants"/>
    <x v="2267"/>
    <n v="128103"/>
    <x v="26"/>
    <x v="2"/>
    <m/>
    <m/>
    <x v="0"/>
    <x v="0"/>
    <x v="0"/>
    <s v=""/>
    <x v="1"/>
  </r>
  <r>
    <n v="990"/>
    <s v="Charles Koch Institute_Acton Institute for the Study of Religion and Liberty201515000"/>
    <x v="1"/>
    <s v="Acton Institute for the Study of Religion and Liberty"/>
    <x v="40"/>
    <n v="15000"/>
    <x v="27"/>
    <x v="2"/>
    <m/>
    <n v="1"/>
    <x v="0"/>
    <x v="0"/>
    <x v="0"/>
    <s v="https://www.desmogblog.com/acton-institute"/>
    <x v="0"/>
  </r>
  <r>
    <n v="990"/>
    <s v="Charles Koch Institute_American Council of Trustees and Alumni201519491"/>
    <x v="1"/>
    <s v="American Council of Trustees and Alumni"/>
    <x v="195"/>
    <n v="19491"/>
    <x v="27"/>
    <x v="2"/>
    <m/>
    <n v="2"/>
    <x v="0"/>
    <x v="0"/>
    <x v="0"/>
    <s v="https://www.sourcewatch.org/index.php/American_Council_of_Trustees_and_Alumni"/>
    <x v="2"/>
  </r>
  <r>
    <n v="990"/>
    <s v="Charles Koch Institute_American Legislative Exchange Council201537200"/>
    <x v="1"/>
    <s v="American Legislative Exchange Council"/>
    <x v="97"/>
    <n v="37200"/>
    <x v="27"/>
    <x v="2"/>
    <m/>
    <n v="3"/>
    <x v="0"/>
    <x v="0"/>
    <x v="0"/>
    <s v="https://www.desmogblog.com/american-legislative-exchange-council"/>
    <x v="0"/>
  </r>
  <r>
    <n v="990"/>
    <s v="Charles Koch Institute_Americans for Prosperity Foundation (formerly CSE Foundation)201566182"/>
    <x v="1"/>
    <s v="Americans for Prosperity Foundation (formerly CSE Foundation)"/>
    <x v="36"/>
    <n v="66182"/>
    <x v="27"/>
    <x v="2"/>
    <m/>
    <n v="4"/>
    <x v="0"/>
    <x v="0"/>
    <x v="0"/>
    <s v="https://www.desmogblog.com/americans-for-prosperity"/>
    <x v="0"/>
  </r>
  <r>
    <n v="990"/>
    <s v="Charles Koch Institute_America's Future Foundation (AFF)201510450"/>
    <x v="1"/>
    <s v="America's Future Foundation (AFF)"/>
    <x v="339"/>
    <n v="10450"/>
    <x v="27"/>
    <x v="2"/>
    <m/>
    <n v="5"/>
    <x v="0"/>
    <x v="0"/>
    <x v="0"/>
    <s v="http://www.sourcewatch.org/index.php/America's_Future_Foundation"/>
    <x v="2"/>
  </r>
  <r>
    <n v="990"/>
    <s v="Charles Koch Institute_Atlas Economic Research Foundation201521700"/>
    <x v="1"/>
    <s v="Atlas Economic Research Foundation"/>
    <x v="18"/>
    <n v="21700"/>
    <x v="27"/>
    <x v="2"/>
    <m/>
    <n v="6"/>
    <x v="0"/>
    <x v="0"/>
    <x v="0"/>
    <s v="https://www.desmogblog.com/atlas-economic-research-foundation"/>
    <x v="0"/>
  </r>
  <r>
    <n v="990"/>
    <s v="Charles Koch Institute_Ayn Rand Institute (ARI)20156200"/>
    <x v="1"/>
    <s v="Ayn Rand Institute (ARI)"/>
    <x v="517"/>
    <n v="6200"/>
    <x v="27"/>
    <x v="2"/>
    <m/>
    <n v="7"/>
    <x v="0"/>
    <x v="0"/>
    <x v="0"/>
    <s v="https://www.desmogblog.com/ayn-rand-institute"/>
    <x v="0"/>
  </r>
  <r>
    <n v="990"/>
    <s v="Charles Koch Institute_Bill of Rights Institute201522909"/>
    <x v="1"/>
    <s v="Bill of Rights Institute"/>
    <x v="112"/>
    <n v="22909"/>
    <x v="27"/>
    <x v="2"/>
    <m/>
    <n v="8"/>
    <x v="0"/>
    <x v="0"/>
    <x v="0"/>
    <s v="https://www.sourcewatch.org/index.php/Bill_of_Rights_Institute"/>
    <x v="2"/>
  </r>
  <r>
    <n v="990"/>
    <s v="Charles Koch Institute_Cato Institute201521709"/>
    <x v="1"/>
    <s v="Cato Institute"/>
    <x v="2"/>
    <n v="21709"/>
    <x v="27"/>
    <x v="2"/>
    <m/>
    <n v="9"/>
    <x v="0"/>
    <x v="0"/>
    <x v="0"/>
    <s v="https://www.desmogblog.com/cato-institute"/>
    <x v="0"/>
  </r>
  <r>
    <n v="990"/>
    <s v="Charles Koch Institute_Center for Competitive Politics20158000"/>
    <x v="1"/>
    <s v="Center for Competitive Politics"/>
    <x v="443"/>
    <n v="8000"/>
    <x v="27"/>
    <x v="2"/>
    <m/>
    <n v="10"/>
    <x v="0"/>
    <x v="0"/>
    <x v="0"/>
    <s v="https://www.desmogblog.com/topics/center-competitive-politics"/>
    <x v="0"/>
  </r>
  <r>
    <n v="990"/>
    <s v="Charles Koch Institute_Charles Koch Foundation201510000"/>
    <x v="1"/>
    <s v="Charles Koch Foundation"/>
    <x v="2263"/>
    <n v="10000"/>
    <x v="27"/>
    <x v="2"/>
    <m/>
    <n v="11"/>
    <x v="0"/>
    <x v="0"/>
    <x v="0"/>
    <s v="https://www.sourcewatch.org/index.php/Koch_Family_Foundations"/>
    <x v="2"/>
  </r>
  <r>
    <n v="990"/>
    <s v="Charles Koch Institute_Committee For A Constructive Tomorrow (CFACT)201510500"/>
    <x v="1"/>
    <s v="Committee For A Constructive Tomorrow (CFACT)"/>
    <x v="589"/>
    <n v="10500"/>
    <x v="27"/>
    <x v="2"/>
    <m/>
    <n v="12"/>
    <x v="0"/>
    <x v="0"/>
    <x v="0"/>
    <s v="https://www.desmogblog.com/committee-constructive-tomorrow"/>
    <x v="0"/>
  </r>
  <r>
    <n v="990"/>
    <s v="Charles Koch Institute_Commonwealth Foundation for Public Policy Alternatives201510000"/>
    <x v="1"/>
    <s v="Commonwealth Foundation for Public Policy Alternatives"/>
    <x v="155"/>
    <n v="10000"/>
    <x v="27"/>
    <x v="2"/>
    <m/>
    <n v="13"/>
    <x v="0"/>
    <x v="0"/>
    <x v="0"/>
    <s v="http://www.sourcewatch.org/index.php/Commonwealth_Foundation"/>
    <x v="2"/>
  </r>
  <r>
    <n v="990"/>
    <s v="Charles Koch Institute_Compact for America Educational Foundation201510000"/>
    <x v="1"/>
    <s v="Compact for America Educational Foundation"/>
    <x v="2268"/>
    <n v="10000"/>
    <x v="27"/>
    <x v="2"/>
    <m/>
    <n v="14"/>
    <x v="0"/>
    <x v="0"/>
    <x v="0"/>
    <s v="https://www.sourcewatch.org/index.php/Compact_for_America_Educational_Foundation"/>
    <x v="2"/>
  </r>
  <r>
    <n v="990"/>
    <s v="Charles Koch Institute_Competitive Enterprise Institute20155820"/>
    <x v="1"/>
    <s v="Competitive Enterprise Institute"/>
    <x v="28"/>
    <n v="5820"/>
    <x v="27"/>
    <x v="2"/>
    <m/>
    <n v="15"/>
    <x v="0"/>
    <x v="0"/>
    <x v="0"/>
    <s v="https://www.desmogblog.com/competitive-enterprise-institute"/>
    <x v="0"/>
  </r>
  <r>
    <n v="990"/>
    <s v="Charles Koch Institute_Daily Caller News Foundation201518200"/>
    <x v="1"/>
    <s v="Daily Caller News Foundation"/>
    <x v="444"/>
    <n v="18200"/>
    <x v="27"/>
    <x v="2"/>
    <m/>
    <n v="16"/>
    <x v="0"/>
    <x v="0"/>
    <x v="0"/>
    <s v="https://www.desmogblog.com/daily-caller"/>
    <x v="0"/>
  </r>
  <r>
    <n v="990"/>
    <s v="Charles Koch Institute_Foundation for Economic Education (FEE)201528400"/>
    <x v="1"/>
    <s v="Foundation for Economic Education (FEE)"/>
    <x v="38"/>
    <n v="28400"/>
    <x v="27"/>
    <x v="2"/>
    <m/>
    <n v="17"/>
    <x v="0"/>
    <x v="0"/>
    <x v="0"/>
    <s v="http://www.sourcewatch.org/index.php/Foundation_for_Economic_Education"/>
    <x v="2"/>
  </r>
  <r>
    <n v="990"/>
    <s v="Charles Koch Institute_Franklin Center for Government and Public Integrity201511600"/>
    <x v="1"/>
    <s v="Franklin Center for Government and Public Integrity"/>
    <x v="445"/>
    <n v="11600"/>
    <x v="27"/>
    <x v="2"/>
    <m/>
    <n v="18"/>
    <x v="0"/>
    <x v="0"/>
    <x v="0"/>
    <s v="http://www.sourcewatch.org/index.php/Franklin_Center_for_Government_and_Public_Integrity"/>
    <x v="2"/>
  </r>
  <r>
    <n v="990"/>
    <s v="Charles Koch Institute_Illinois Policy Institute201552821"/>
    <x v="1"/>
    <s v="Illinois Policy Institute"/>
    <x v="2262"/>
    <n v="52821"/>
    <x v="27"/>
    <x v="2"/>
    <m/>
    <n v="19"/>
    <x v="0"/>
    <x v="0"/>
    <x v="0"/>
    <s v="https://www.desmogblog.com/illinois-policy-institute"/>
    <x v="0"/>
  </r>
  <r>
    <n v="990"/>
    <s v="Charles Koch Institute_Institute for Energy Research201531091"/>
    <x v="1"/>
    <s v="Institute for Energy Research"/>
    <x v="43"/>
    <n v="31091"/>
    <x v="27"/>
    <x v="2"/>
    <m/>
    <n v="20"/>
    <x v="0"/>
    <x v="0"/>
    <x v="0"/>
    <s v="https://www.desmogblog.com/institute-energy-research"/>
    <x v="0"/>
  </r>
  <r>
    <n v="990"/>
    <s v="Charles Koch Institute_Institute for Faith, Work, and Economics20157273"/>
    <x v="1"/>
    <s v="Institute for Faith, Work, and Economics"/>
    <x v="543"/>
    <n v="7273"/>
    <x v="27"/>
    <x v="2"/>
    <m/>
    <n v="21"/>
    <x v="0"/>
    <x v="0"/>
    <x v="0"/>
    <s v="https://www.sourcewatch.org/index.php/Talk:The_Institute_for_Faith,_Work_%26_Economics"/>
    <x v="2"/>
  </r>
  <r>
    <n v="990"/>
    <s v="Charles Koch Institute_Institute for Humane Studies at George Mason University201575200"/>
    <x v="1"/>
    <s v="Institute for Humane Studies at George Mason University"/>
    <x v="23"/>
    <n v="75200"/>
    <x v="27"/>
    <x v="2"/>
    <m/>
    <n v="22"/>
    <x v="0"/>
    <x v="1"/>
    <x v="0"/>
    <s v="https://www.desmogblog.com/institute-humane-studies-george-mason-university"/>
    <x v="0"/>
  </r>
  <r>
    <n v="990"/>
    <s v="Charles Koch Institute_Institute for Justice20156200"/>
    <x v="1"/>
    <s v="Institute for Justice"/>
    <x v="58"/>
    <n v="6200"/>
    <x v="27"/>
    <x v="2"/>
    <m/>
    <n v="23"/>
    <x v="0"/>
    <x v="0"/>
    <x v="0"/>
    <s v="https://www.sourcewatch.org/index.php/Institute_for_Justice"/>
    <x v="2"/>
  </r>
  <r>
    <n v="990"/>
    <s v="Charles Koch Institute_Institute to Reduce Spending201513709"/>
    <x v="1"/>
    <s v="Institute to Reduce Spending"/>
    <x v="592"/>
    <n v="13709"/>
    <x v="27"/>
    <x v="2"/>
    <m/>
    <n v="24"/>
    <x v="0"/>
    <x v="0"/>
    <x v="0"/>
    <s v=""/>
    <x v="1"/>
  </r>
  <r>
    <n v="990"/>
    <s v="Charles Koch Institute_James Madison Institute201520000"/>
    <x v="1"/>
    <s v="James Madison Institute"/>
    <x v="157"/>
    <n v="20000"/>
    <x v="27"/>
    <x v="2"/>
    <m/>
    <n v="25"/>
    <x v="0"/>
    <x v="0"/>
    <x v="0"/>
    <s v="https://www.desmogblog.com/james-madison-institute"/>
    <x v="0"/>
  </r>
  <r>
    <n v="990"/>
    <s v="Charles Koch Institute_Civitas Institute, John William Pope201515000"/>
    <x v="1"/>
    <s v="Civitas Institute, John William Pope"/>
    <x v="742"/>
    <n v="15000"/>
    <x v="27"/>
    <x v="2"/>
    <m/>
    <n v="26"/>
    <x v="0"/>
    <x v="0"/>
    <x v="0"/>
    <s v="http://www.sourcewatch.org/index.php/John_William_Pope_Civitas_Institute"/>
    <x v="2"/>
  </r>
  <r>
    <n v="990"/>
    <s v="Charles Koch Institute_Leadership Institute201511200"/>
    <x v="1"/>
    <s v="Leadership Institute"/>
    <x v="93"/>
    <n v="11200"/>
    <x v="27"/>
    <x v="2"/>
    <m/>
    <n v="27"/>
    <x v="0"/>
    <x v="0"/>
    <x v="0"/>
    <s v="https://www.desmogblog.com/leadership-institute"/>
    <x v="0"/>
  </r>
  <r>
    <n v="990"/>
    <s v="Charles Koch Institute_Manhattan Institute for Policy Research201524200"/>
    <x v="1"/>
    <s v="Manhattan Institute for Policy Research"/>
    <x v="406"/>
    <n v="24200"/>
    <x v="27"/>
    <x v="2"/>
    <m/>
    <n v="28"/>
    <x v="0"/>
    <x v="0"/>
    <x v="0"/>
    <s v="https://www.desmogblog.com/manhattan-institute-policy-research"/>
    <x v="0"/>
  </r>
  <r>
    <n v="990"/>
    <s v="Charles Koch Institute_National Right to Work Legal Defense and Education Foundation20159200"/>
    <x v="1"/>
    <s v="National Right to Work Legal Defense and Education Foundation"/>
    <x v="448"/>
    <n v="9200"/>
    <x v="27"/>
    <x v="2"/>
    <m/>
    <n v="29"/>
    <x v="0"/>
    <x v="0"/>
    <x v="0"/>
    <s v="https://www.sourcewatch.org/index.php/National_Right_to_Work_Legal_Defense_Foundation"/>
    <x v="2"/>
  </r>
  <r>
    <n v="990"/>
    <s v="Charles Koch Institute_National Taxpayers Union Foundation201514000"/>
    <x v="1"/>
    <s v="National Taxpayers Union Foundation"/>
    <x v="183"/>
    <n v="14000"/>
    <x v="27"/>
    <x v="2"/>
    <m/>
    <n v="30"/>
    <x v="0"/>
    <x v="0"/>
    <x v="0"/>
    <s v="http://www.sourcewatch.org/index.php/National_Taxpayers_Union"/>
    <x v="2"/>
  </r>
  <r>
    <n v="990"/>
    <s v="Charles Koch Institute_Nevada Policy Research Institute201515000"/>
    <x v="1"/>
    <s v="Nevada Policy Research Institute"/>
    <x v="1358"/>
    <n v="15000"/>
    <x v="27"/>
    <x v="2"/>
    <m/>
    <n v="31"/>
    <x v="0"/>
    <x v="0"/>
    <x v="0"/>
    <s v="https://www.desmogblog.com/nevada-policy-research-institute"/>
    <x v="0"/>
  </r>
  <r>
    <n v="990"/>
    <s v="Charles Koch Institute_Pacific Legal Foundation20159000"/>
    <x v="1"/>
    <s v="Pacific Legal Foundation"/>
    <x v="940"/>
    <n v="9000"/>
    <x v="27"/>
    <x v="2"/>
    <m/>
    <n v="32"/>
    <x v="0"/>
    <x v="0"/>
    <x v="0"/>
    <s v="https://www.sourcewatch.org/index.php/Pacific_Legal_Foundation"/>
    <x v="2"/>
  </r>
  <r>
    <n v="990"/>
    <s v="Charles Koch Institute_Reason Foundation201510200"/>
    <x v="1"/>
    <s v="Reason Foundation"/>
    <x v="12"/>
    <n v="10200"/>
    <x v="27"/>
    <x v="2"/>
    <m/>
    <n v="33"/>
    <x v="0"/>
    <x v="0"/>
    <x v="0"/>
    <s v="https://www.desmogblog.com/reason-foundation"/>
    <x v="0"/>
  </r>
  <r>
    <n v="990"/>
    <s v="Charles Koch Institute_Rio Grande Foundation201510000"/>
    <x v="1"/>
    <s v="Rio Grande Foundation"/>
    <x v="759"/>
    <n v="10000"/>
    <x v="27"/>
    <x v="2"/>
    <m/>
    <n v="34"/>
    <x v="0"/>
    <x v="0"/>
    <x v="0"/>
    <s v="http://www.sourcewatch.org/index.php/Rio_Grande_Foundation"/>
    <x v="2"/>
  </r>
  <r>
    <n v="990"/>
    <s v="Charles Koch Institute_State Policy Network20155200"/>
    <x v="1"/>
    <s v="State Policy Network"/>
    <x v="422"/>
    <n v="5200"/>
    <x v="27"/>
    <x v="2"/>
    <m/>
    <n v="35"/>
    <x v="0"/>
    <x v="0"/>
    <x v="0"/>
    <s v="https://www.desmogblog.com/state-policy-network"/>
    <x v="0"/>
  </r>
  <r>
    <n v="990"/>
    <s v="Charles Koch Institute_Strata Policy, Inc201525000"/>
    <x v="1"/>
    <s v="Strata Policy, Inc"/>
    <x v="571"/>
    <n v="25000"/>
    <x v="27"/>
    <x v="2"/>
    <s v="&quot;Strata&quot;"/>
    <n v="36"/>
    <x v="0"/>
    <x v="0"/>
    <x v="0"/>
    <s v=""/>
    <x v="1"/>
  </r>
  <r>
    <n v="990"/>
    <s v="Charles Koch Institute_Students for Liberty201513800"/>
    <x v="1"/>
    <s v="Students for Liberty"/>
    <x v="230"/>
    <n v="13800"/>
    <x v="27"/>
    <x v="2"/>
    <m/>
    <n v="37"/>
    <x v="0"/>
    <x v="0"/>
    <x v="0"/>
    <s v="https://www.sourcewatch.org/index.php/Students_for_Liberty"/>
    <x v="2"/>
  </r>
  <r>
    <n v="990"/>
    <s v="Charles Koch Institute_Sunshine Review DBA State Budget Solutions20156400"/>
    <x v="1"/>
    <s v="Sunshine Review DBA State Budget Solutions"/>
    <x v="449"/>
    <n v="6400"/>
    <x v="27"/>
    <x v="2"/>
    <m/>
    <n v="38"/>
    <x v="0"/>
    <x v="0"/>
    <x v="0"/>
    <s v="https://www.sourcewatch.org/index.php/Sunshine_Review"/>
    <x v="2"/>
  </r>
  <r>
    <n v="990"/>
    <s v="Charles Koch Institute_Tax Foundation20156200"/>
    <x v="1"/>
    <s v="Tax Foundation"/>
    <x v="119"/>
    <n v="6200"/>
    <x v="27"/>
    <x v="2"/>
    <m/>
    <n v="39"/>
    <x v="0"/>
    <x v="0"/>
    <x v="0"/>
    <s v="http://www.sourcewatch.org/index.php/Tax_Foundation"/>
    <x v="2"/>
  </r>
  <r>
    <n v="990"/>
    <s v="Charles Koch Institute_TechFreedom201513200"/>
    <x v="1"/>
    <s v="TechFreedom"/>
    <x v="594"/>
    <n v="13200"/>
    <x v="27"/>
    <x v="2"/>
    <m/>
    <n v="40"/>
    <x v="0"/>
    <x v="0"/>
    <x v="0"/>
    <s v=""/>
    <x v="1"/>
  </r>
  <r>
    <n v="990"/>
    <s v="Charles Koch Institute_Texas Public Policy Foundation201520123"/>
    <x v="1"/>
    <s v="Texas Public Policy Foundation"/>
    <x v="138"/>
    <n v="20123"/>
    <x v="27"/>
    <x v="2"/>
    <m/>
    <n v="41"/>
    <x v="0"/>
    <x v="0"/>
    <x v="0"/>
    <s v="https://www.desmogblog.com/texas-public-policy-foundation"/>
    <x v="0"/>
  </r>
  <r>
    <n v="990"/>
    <s v="Charles Koch Institute_Federalist Society for Law and Public Policy Studies20156400"/>
    <x v="1"/>
    <s v="Federalist Society for Law and Public Policy Studies"/>
    <x v="29"/>
    <n v="6400"/>
    <x v="27"/>
    <x v="2"/>
    <m/>
    <n v="42"/>
    <x v="0"/>
    <x v="0"/>
    <x v="0"/>
    <s v="http://www.sourcewatch.org/index.php/Federalist_Society_for_Law_and_Public_Policy_Studies"/>
    <x v="2"/>
  </r>
  <r>
    <n v="990"/>
    <s v="Charles Koch Institute_Grassroots Institute of Hawaii201510000"/>
    <x v="1"/>
    <s v="Grassroots Institute of Hawaii"/>
    <x v="2269"/>
    <n v="10000"/>
    <x v="27"/>
    <x v="2"/>
    <m/>
    <n v="43"/>
    <x v="0"/>
    <x v="0"/>
    <x v="0"/>
    <s v="http://www.sourcewatch.org/index.php/Grassroot_Institute_of_Hawaii"/>
    <x v="2"/>
  </r>
  <r>
    <n v="990"/>
    <s v="Charles Koch Institute_MacIver Institute for Public Policy201510000"/>
    <x v="1"/>
    <s v="MacIver Institute for Public Policy"/>
    <x v="2265"/>
    <n v="10000"/>
    <x v="27"/>
    <x v="2"/>
    <s v="&quot;The John K MacIver Institute&quot;"/>
    <n v="44"/>
    <x v="0"/>
    <x v="0"/>
    <x v="0"/>
    <s v="http://www.sourcewatch.org/index.php/MacIver_Institute"/>
    <x v="2"/>
  </r>
  <r>
    <n v="990"/>
    <s v="Charles Koch Institute_Victims of Communism Memorial Foundation201511018"/>
    <x v="1"/>
    <s v="Victims of Communism Memorial Foundation"/>
    <x v="239"/>
    <n v="11018"/>
    <x v="27"/>
    <x v="2"/>
    <m/>
    <n v="45"/>
    <x v="0"/>
    <x v="0"/>
    <x v="0"/>
    <s v="https://www.sourcewatch.org/index.php/Victims_of_Communism_Memorial_Foundation"/>
    <x v="2"/>
  </r>
  <r>
    <n v="990"/>
    <s v="Charles Koch Institute_Wisconsin Institute for Law &amp; Liberty201510000"/>
    <x v="1"/>
    <s v="Wisconsin Institute for Law &amp; Liberty"/>
    <x v="2270"/>
    <n v="10000"/>
    <x v="27"/>
    <x v="2"/>
    <m/>
    <n v="46"/>
    <x v="0"/>
    <x v="0"/>
    <x v="0"/>
    <s v="https://www.sourcewatch.org/index.php/Wisconsin_Institute_for_Law_%26_Liberty"/>
    <x v="2"/>
  </r>
  <r>
    <n v="990"/>
    <s v="Charles Koch Institute_Young Americans for Liberty Foundation201523000"/>
    <x v="1"/>
    <s v="Young Americans for Liberty Foundation"/>
    <x v="442"/>
    <n v="23000"/>
    <x v="27"/>
    <x v="2"/>
    <m/>
    <n v="47"/>
    <x v="0"/>
    <x v="0"/>
    <x v="0"/>
    <s v="https://www.sourcewatch.org/index.php/Young_Americans_for_Liberty"/>
    <x v="2"/>
  </r>
  <r>
    <n v="990"/>
    <s v="Charles Koch Institute_Educational Grants (Not Itemized)2015368818"/>
    <x v="1"/>
    <s v="Educational Grants (Not Itemized)"/>
    <x v="2267"/>
    <n v="368818"/>
    <x v="27"/>
    <x v="2"/>
    <m/>
    <m/>
    <x v="0"/>
    <x v="0"/>
    <x v="0"/>
    <s v=""/>
    <x v="1"/>
  </r>
  <r>
    <n v="990"/>
    <s v="Charles Koch Institute_Institute for Humane Studies at George Mason University201684720"/>
    <x v="1"/>
    <s v="Institute for Humane Studies at George Mason University"/>
    <x v="23"/>
    <n v="84720"/>
    <x v="28"/>
    <x v="2"/>
    <m/>
    <n v="1"/>
    <x v="0"/>
    <x v="1"/>
    <x v="0"/>
    <s v="https://www.desmogblog.com/institute-humane-studies-george-mason-university"/>
    <x v="0"/>
  </r>
  <r>
    <n v="990"/>
    <s v="Charles Koch Institute_Cato Institute201642909"/>
    <x v="1"/>
    <s v="Cato Institute"/>
    <x v="2"/>
    <n v="42909"/>
    <x v="28"/>
    <x v="2"/>
    <m/>
    <n v="2"/>
    <x v="0"/>
    <x v="0"/>
    <x v="0"/>
    <s v="https://www.desmogblog.com/cato-institute"/>
    <x v="0"/>
  </r>
  <r>
    <n v="990"/>
    <s v="Charles Koch Institute_Americans for Prosperity Foundation (formerly CSE Foundation)201640840"/>
    <x v="1"/>
    <s v="Americans for Prosperity Foundation (formerly CSE Foundation)"/>
    <x v="36"/>
    <n v="40840"/>
    <x v="28"/>
    <x v="2"/>
    <m/>
    <n v="3"/>
    <x v="0"/>
    <x v="0"/>
    <x v="0"/>
    <s v="https://www.desmogblog.com/americans-for-prosperity"/>
    <x v="0"/>
  </r>
  <r>
    <n v="990"/>
    <s v="Charles Koch Institute_Georgia Public Policy Foundation201637884"/>
    <x v="1"/>
    <s v="Georgia Public Policy Foundation"/>
    <x v="337"/>
    <n v="37884"/>
    <x v="28"/>
    <x v="2"/>
    <m/>
    <n v="4"/>
    <x v="0"/>
    <x v="0"/>
    <x v="0"/>
    <s v="https://www.sourcewatch.org/index.php/Georgia_Public_Policy_Foundation"/>
    <x v="2"/>
  </r>
  <r>
    <n v="990"/>
    <s v="Charles Koch Institute_American Legislative Exchange Council201628000"/>
    <x v="1"/>
    <s v="American Legislative Exchange Council"/>
    <x v="97"/>
    <n v="28000"/>
    <x v="28"/>
    <x v="2"/>
    <m/>
    <n v="5"/>
    <x v="0"/>
    <x v="0"/>
    <x v="0"/>
    <s v="https://www.desmogblog.com/american-legislative-exchange-council"/>
    <x v="0"/>
  </r>
  <r>
    <n v="990"/>
    <s v="Charles Koch Institute_Strata Policy, Inc201627225"/>
    <x v="1"/>
    <s v="Strata Policy, Inc"/>
    <x v="571"/>
    <n v="27225"/>
    <x v="28"/>
    <x v="2"/>
    <m/>
    <n v="6"/>
    <x v="0"/>
    <x v="0"/>
    <x v="0"/>
    <s v=""/>
    <x v="1"/>
  </r>
  <r>
    <n v="990"/>
    <s v="Charles Koch Institute_Bill of Rights Institute201626000"/>
    <x v="1"/>
    <s v="Bill of Rights Institute"/>
    <x v="112"/>
    <n v="26000"/>
    <x v="28"/>
    <x v="2"/>
    <m/>
    <n v="7"/>
    <x v="0"/>
    <x v="0"/>
    <x v="0"/>
    <s v="https://www.sourcewatch.org/index.php/Bill_of_Rights_Institute"/>
    <x v="2"/>
  </r>
  <r>
    <n v="990"/>
    <s v="Charles Koch Institute_Institute for Energy Research201623272"/>
    <x v="1"/>
    <s v="Institute for Energy Research"/>
    <x v="43"/>
    <n v="23272"/>
    <x v="28"/>
    <x v="2"/>
    <m/>
    <n v="8"/>
    <x v="0"/>
    <x v="0"/>
    <x v="0"/>
    <s v="https://www.desmogblog.com/institute-energy-research"/>
    <x v="0"/>
  </r>
  <r>
    <n v="990"/>
    <s v="Charles Koch Institute_Illinois Policy Institute201622500"/>
    <x v="1"/>
    <s v="Illinois Policy Institute"/>
    <x v="2262"/>
    <n v="22500"/>
    <x v="28"/>
    <x v="2"/>
    <m/>
    <n v="9"/>
    <x v="0"/>
    <x v="0"/>
    <x v="0"/>
    <s v="https://www.desmogblog.com/illinois-policy-institute"/>
    <x v="0"/>
  </r>
  <r>
    <n v="990"/>
    <s v="Charles Koch Institute_Atlas Economic Research Foundation201621000"/>
    <x v="1"/>
    <s v="Atlas Economic Research Foundation"/>
    <x v="18"/>
    <n v="21000"/>
    <x v="28"/>
    <x v="2"/>
    <s v="&quot;Atlas Network&quot;"/>
    <n v="10"/>
    <x v="0"/>
    <x v="0"/>
    <x v="0"/>
    <s v="https://www.desmogblog.com/atlas-economic-research-foundation"/>
    <x v="0"/>
  </r>
  <r>
    <n v="990"/>
    <s v="Charles Koch Institute_Reason Foundation201621000"/>
    <x v="1"/>
    <s v="Reason Foundation"/>
    <x v="12"/>
    <n v="21000"/>
    <x v="28"/>
    <x v="2"/>
    <m/>
    <n v="11"/>
    <x v="0"/>
    <x v="0"/>
    <x v="0"/>
    <s v="https://www.desmogblog.com/reason-foundation"/>
    <x v="0"/>
  </r>
  <r>
    <n v="990"/>
    <s v="Charles Koch Institute_Moving Picture Institute201619079"/>
    <x v="1"/>
    <s v="Moving Picture Institute"/>
    <x v="554"/>
    <n v="19079"/>
    <x v="28"/>
    <x v="2"/>
    <m/>
    <n v="12"/>
    <x v="0"/>
    <x v="0"/>
    <x v="0"/>
    <s v="https://www.sourcewatch.org/index.php/Moving_Picture_Institute"/>
    <x v="2"/>
  </r>
  <r>
    <n v="990"/>
    <s v="Charles Koch Institute_Students for Liberty201616136"/>
    <x v="1"/>
    <s v="Students for Liberty"/>
    <x v="230"/>
    <n v="16136"/>
    <x v="28"/>
    <x v="2"/>
    <m/>
    <n v="13"/>
    <x v="0"/>
    <x v="0"/>
    <x v="0"/>
    <s v="https://www.sourcewatch.org/index.php/Students_for_Liberty"/>
    <x v="2"/>
  </r>
  <r>
    <n v="990"/>
    <s v="Charles Koch Institute_Rio Grande Foundation201615000"/>
    <x v="1"/>
    <s v="Rio Grande Foundation"/>
    <x v="759"/>
    <n v="15000"/>
    <x v="28"/>
    <x v="2"/>
    <m/>
    <n v="14"/>
    <x v="0"/>
    <x v="0"/>
    <x v="0"/>
    <s v="http://www.sourcewatch.org/index.php/Rio_Grande_Foundation"/>
    <x v="2"/>
  </r>
  <r>
    <n v="990"/>
    <s v="Charles Koch Institute_Texas Public Policy Foundation201615000"/>
    <x v="1"/>
    <s v="Texas Public Policy Foundation"/>
    <x v="138"/>
    <n v="15000"/>
    <x v="28"/>
    <x v="2"/>
    <m/>
    <n v="15"/>
    <x v="0"/>
    <x v="0"/>
    <x v="0"/>
    <s v="https://www.desmogblog.com/texas-public-policy-foundation"/>
    <x v="0"/>
  </r>
  <r>
    <n v="990"/>
    <s v="Charles Koch Institute_Institute for Justice201613000"/>
    <x v="1"/>
    <s v="Institute for Justice"/>
    <x v="58"/>
    <n v="13000"/>
    <x v="28"/>
    <x v="2"/>
    <m/>
    <n v="16"/>
    <x v="0"/>
    <x v="0"/>
    <x v="0"/>
    <s v="https://www.sourcewatch.org/index.php/Institute_for_Justice"/>
    <x v="2"/>
  </r>
  <r>
    <n v="990"/>
    <s v="Charles Koch Institute_American Council of Trustees and Alumni201612545"/>
    <x v="1"/>
    <s v="American Council of Trustees and Alumni"/>
    <x v="195"/>
    <n v="12545"/>
    <x v="28"/>
    <x v="2"/>
    <m/>
    <n v="17"/>
    <x v="0"/>
    <x v="0"/>
    <x v="0"/>
    <s v="https://www.sourcewatch.org/index.php/American_Council_of_Trustees_and_Alumni"/>
    <x v="2"/>
  </r>
  <r>
    <n v="990"/>
    <s v="Charles Koch Institute_Acton Institute for the Study of Religion and Liberty201612500"/>
    <x v="1"/>
    <s v="Acton Institute for the Study of Religion and Liberty"/>
    <x v="40"/>
    <n v="12500"/>
    <x v="28"/>
    <x v="2"/>
    <m/>
    <n v="18"/>
    <x v="0"/>
    <x v="0"/>
    <x v="0"/>
    <s v="https://www.desmogblog.com/acton-institute"/>
    <x v="0"/>
  </r>
  <r>
    <n v="990"/>
    <s v="Charles Koch Institute_Center for Competitive Politics201612000"/>
    <x v="1"/>
    <s v="Center for Competitive Politics"/>
    <x v="443"/>
    <n v="12000"/>
    <x v="28"/>
    <x v="2"/>
    <m/>
    <n v="19"/>
    <x v="0"/>
    <x v="0"/>
    <x v="0"/>
    <s v="https://www.desmogblog.com/topics/center-competitive-politics"/>
    <x v="0"/>
  </r>
  <r>
    <n v="990"/>
    <s v="Charles Koch Institute_Daily Caller News Foundation201612000"/>
    <x v="1"/>
    <s v="Daily Caller News Foundation"/>
    <x v="444"/>
    <n v="12000"/>
    <x v="28"/>
    <x v="2"/>
    <m/>
    <n v="20"/>
    <x v="0"/>
    <x v="0"/>
    <x v="0"/>
    <s v="https://www.desmogblog.com/daily-caller"/>
    <x v="0"/>
  </r>
  <r>
    <n v="990"/>
    <s v="Charles Koch Institute_TechFreedom201612000"/>
    <x v="1"/>
    <s v="TechFreedom"/>
    <x v="594"/>
    <n v="12000"/>
    <x v="28"/>
    <x v="2"/>
    <m/>
    <n v="21"/>
    <x v="0"/>
    <x v="0"/>
    <x v="0"/>
    <s v=""/>
    <x v="1"/>
  </r>
  <r>
    <n v="990"/>
    <s v="Charles Koch Institute_Victims of Communism Memorial Foundation201612000"/>
    <x v="1"/>
    <s v="Victims of Communism Memorial Foundation"/>
    <x v="239"/>
    <n v="12000"/>
    <x v="28"/>
    <x v="2"/>
    <m/>
    <n v="21"/>
    <x v="0"/>
    <x v="0"/>
    <x v="0"/>
    <s v="https://www.sourcewatch.org/index.php/Victims_of_Communism_Memorial_Foundation"/>
    <x v="2"/>
  </r>
  <r>
    <n v="990"/>
    <s v="Charles Koch Institute_Compact for America Educational Foundation201610000"/>
    <x v="1"/>
    <s v="Compact for America Educational Foundation"/>
    <x v="2268"/>
    <n v="10000"/>
    <x v="28"/>
    <x v="2"/>
    <m/>
    <n v="22"/>
    <x v="0"/>
    <x v="0"/>
    <x v="0"/>
    <s v="https://www.sourcewatch.org/index.php/Compact_for_America_Educational_Foundation"/>
    <x v="2"/>
  </r>
  <r>
    <n v="990"/>
    <s v="Charles Koch Institute_Independent Institute201610000"/>
    <x v="1"/>
    <s v="Independent Institute"/>
    <x v="1435"/>
    <n v="10000"/>
    <x v="28"/>
    <x v="2"/>
    <m/>
    <n v="23"/>
    <x v="0"/>
    <x v="0"/>
    <x v="0"/>
    <s v="https://www.desmogblog.com/independent-institute"/>
    <x v="0"/>
  </r>
  <r>
    <n v="990"/>
    <s v="Charles Koch Institute_James Madison Institute201610000"/>
    <x v="1"/>
    <s v="James Madison Institute"/>
    <x v="157"/>
    <n v="10000"/>
    <x v="28"/>
    <x v="2"/>
    <m/>
    <n v="24"/>
    <x v="0"/>
    <x v="0"/>
    <x v="0"/>
    <s v="https://www.desmogblog.com/james-madison-institute"/>
    <x v="0"/>
  </r>
  <r>
    <n v="990"/>
    <s v="Charles Koch Institute_Manhattan Institute for Policy Research20169000"/>
    <x v="1"/>
    <s v="Manhattan Institute for Policy Research"/>
    <x v="406"/>
    <n v="9000"/>
    <x v="28"/>
    <x v="2"/>
    <m/>
    <n v="25"/>
    <x v="0"/>
    <x v="0"/>
    <x v="0"/>
    <s v="https://www.desmogblog.com/manhattan-institute-policy-research"/>
    <x v="0"/>
  </r>
  <r>
    <n v="990"/>
    <s v="Charles Koch Institute_America's Future Foundation (AFF)20168000"/>
    <x v="1"/>
    <s v="America's Future Foundation (AFF)"/>
    <x v="339"/>
    <n v="8000"/>
    <x v="28"/>
    <x v="2"/>
    <m/>
    <n v="26"/>
    <x v="0"/>
    <x v="0"/>
    <x v="0"/>
    <s v="http://www.sourcewatch.org/index.php/America's_Future_Foundation"/>
    <x v="2"/>
  </r>
  <r>
    <n v="990"/>
    <s v="Charles Koch Institute_Institute to Reduce Spending20168000"/>
    <x v="1"/>
    <s v="Institute to Reduce Spending"/>
    <x v="592"/>
    <n v="8000"/>
    <x v="28"/>
    <x v="2"/>
    <m/>
    <n v="27"/>
    <x v="0"/>
    <x v="0"/>
    <x v="0"/>
    <s v=""/>
    <x v="1"/>
  </r>
  <r>
    <n v="990"/>
    <s v="Charles Koch Institute_Leadership Institute20168000"/>
    <x v="1"/>
    <s v="Leadership Institute"/>
    <x v="93"/>
    <n v="8000"/>
    <x v="28"/>
    <x v="2"/>
    <m/>
    <n v="28"/>
    <x v="0"/>
    <x v="0"/>
    <x v="0"/>
    <s v="https://www.desmogblog.com/leadership-institute"/>
    <x v="0"/>
  </r>
  <r>
    <n v="990"/>
    <s v="Charles Koch Institute_National Taxpayers Union Foundation20168000"/>
    <x v="1"/>
    <s v="National Taxpayers Union Foundation"/>
    <x v="183"/>
    <n v="8000"/>
    <x v="28"/>
    <x v="2"/>
    <m/>
    <n v="29"/>
    <x v="0"/>
    <x v="0"/>
    <x v="0"/>
    <s v="http://www.sourcewatch.org/index.php/National_Taxpayers_Union"/>
    <x v="2"/>
  </r>
  <r>
    <n v="990"/>
    <s v="Charles Koch Institute_State Policy Network20168000"/>
    <x v="1"/>
    <s v="State Policy Network"/>
    <x v="422"/>
    <n v="8000"/>
    <x v="28"/>
    <x v="2"/>
    <m/>
    <n v="30"/>
    <x v="0"/>
    <x v="0"/>
    <x v="0"/>
    <s v="https://www.desmogblog.com/state-policy-network"/>
    <x v="0"/>
  </r>
  <r>
    <n v="990"/>
    <s v="Charles Koch Institute_Goldwater Institute20167500"/>
    <x v="1"/>
    <s v="Goldwater Institute"/>
    <x v="133"/>
    <n v="7500"/>
    <x v="28"/>
    <x v="2"/>
    <s v="&quot;Barry Goldwater Institute for Public Policy Resear&quot;"/>
    <n v="31"/>
    <x v="0"/>
    <x v="0"/>
    <x v="0"/>
    <s v="http://www.sourcewatch.org/index.php/Goldwater_Institute"/>
    <x v="2"/>
  </r>
  <r>
    <n v="990"/>
    <s v="Charles Koch Institute_Foundation for Economic Education (FEE)20167500"/>
    <x v="1"/>
    <s v="Foundation for Economic Education (FEE)"/>
    <x v="38"/>
    <n v="7500"/>
    <x v="28"/>
    <x v="2"/>
    <m/>
    <n v="32"/>
    <x v="0"/>
    <x v="0"/>
    <x v="0"/>
    <s v="http://www.sourcewatch.org/index.php/Foundation_for_Economic_Education"/>
    <x v="2"/>
  </r>
  <r>
    <n v="990"/>
    <s v="Charles Koch Institute_MacIver Institute for Public Policy20167500"/>
    <x v="1"/>
    <s v="MacIver Institute for Public Policy"/>
    <x v="2265"/>
    <n v="7500"/>
    <x v="28"/>
    <x v="2"/>
    <m/>
    <n v="33"/>
    <x v="0"/>
    <x v="0"/>
    <x v="0"/>
    <s v="http://www.sourcewatch.org/index.php/MacIver_Institute"/>
    <x v="2"/>
  </r>
  <r>
    <n v="990"/>
    <s v="Charles Koch Institute_Commonwealth Foundation for Public Policy Alternatives20167368"/>
    <x v="1"/>
    <s v="Commonwealth Foundation for Public Policy Alternatives"/>
    <x v="155"/>
    <n v="7368"/>
    <x v="28"/>
    <x v="2"/>
    <m/>
    <n v="34"/>
    <x v="0"/>
    <x v="0"/>
    <x v="0"/>
    <s v="http://www.sourcewatch.org/index.php/Commonwealth_Foundation"/>
    <x v="2"/>
  </r>
  <r>
    <n v="990"/>
    <s v="Charles Koch Institute_Educational Grants (Not Itemized)2016419962"/>
    <x v="1"/>
    <s v="Educational Grants (Not Itemized)"/>
    <x v="2267"/>
    <n v="419962"/>
    <x v="28"/>
    <x v="2"/>
    <m/>
    <m/>
    <x v="0"/>
    <x v="0"/>
    <x v="0"/>
    <s v=""/>
    <x v="1"/>
  </r>
  <r>
    <n v="990"/>
    <s v="Charles Koch Institute_Cato Institute201798000"/>
    <x v="1"/>
    <s v="Cato Institute"/>
    <x v="2"/>
    <n v="98000"/>
    <x v="29"/>
    <x v="2"/>
    <m/>
    <n v="1"/>
    <x v="0"/>
    <x v="0"/>
    <x v="0"/>
    <s v="https://www.desmogblog.com/cato-institute"/>
    <x v="0"/>
  </r>
  <r>
    <n v="990"/>
    <s v="Charles Koch Institute_Institute for Humane Studies at George Mason University201773200"/>
    <x v="1"/>
    <s v="Institute for Humane Studies at George Mason University"/>
    <x v="23"/>
    <n v="73200"/>
    <x v="29"/>
    <x v="2"/>
    <m/>
    <n v="2"/>
    <x v="0"/>
    <x v="1"/>
    <x v="0"/>
    <s v="https://www.desmogblog.com/institute-humane-studies-george-mason-university"/>
    <x v="0"/>
  </r>
  <r>
    <n v="990"/>
    <s v="Charles Koch Institute_Reason Foundation201765000"/>
    <x v="1"/>
    <s v="Reason Foundation"/>
    <x v="12"/>
    <n v="65000"/>
    <x v="29"/>
    <x v="2"/>
    <m/>
    <n v="3"/>
    <x v="0"/>
    <x v="0"/>
    <x v="0"/>
    <s v="https://www.desmogblog.com/reason-foundation"/>
    <x v="0"/>
  </r>
  <r>
    <n v="990"/>
    <s v="Charles Koch Institute_American Legislative Exchange Council201736000"/>
    <x v="1"/>
    <s v="American Legislative Exchange Council"/>
    <x v="97"/>
    <n v="36000"/>
    <x v="29"/>
    <x v="2"/>
    <m/>
    <n v="4"/>
    <x v="0"/>
    <x v="0"/>
    <x v="0"/>
    <s v="https://www.desmogblog.com/american-legislative-exchange-council"/>
    <x v="0"/>
  </r>
  <r>
    <n v="990"/>
    <s v="Charles Koch Institute_Moving Picture Institute201730000"/>
    <x v="1"/>
    <s v="Moving Picture Institute"/>
    <x v="554"/>
    <n v="30000"/>
    <x v="29"/>
    <x v="2"/>
    <m/>
    <n v="5"/>
    <x v="0"/>
    <x v="0"/>
    <x v="0"/>
    <s v="https://www.sourcewatch.org/index.php/Moving_Picture_Institute"/>
    <x v="2"/>
  </r>
  <r>
    <n v="990"/>
    <s v="Charles Koch Institute_Charles Koch Foundation201727000"/>
    <x v="1"/>
    <s v="Charles Koch Foundation"/>
    <x v="2263"/>
    <n v="27000"/>
    <x v="29"/>
    <x v="2"/>
    <m/>
    <n v="6"/>
    <x v="0"/>
    <x v="0"/>
    <x v="0"/>
    <s v="https://www.sourcewatch.org/index.php/Koch_Family_Foundations"/>
    <x v="2"/>
  </r>
  <r>
    <n v="990"/>
    <s v="Charles Koch Institute_Atlas Economic Research Foundation201726000"/>
    <x v="1"/>
    <s v="Atlas Economic Research Foundation"/>
    <x v="18"/>
    <n v="26000"/>
    <x v="29"/>
    <x v="2"/>
    <m/>
    <n v="7"/>
    <x v="0"/>
    <x v="0"/>
    <x v="0"/>
    <s v="https://www.desmogblog.com/atlas-economic-research-foundation"/>
    <x v="0"/>
  </r>
  <r>
    <n v="990"/>
    <s v="Charles Koch Institute_Commonwealth Foundation for Public Policy Alternatives200941828"/>
    <x v="1"/>
    <s v="Techfreedom"/>
    <x v="594"/>
    <n v="26000"/>
    <x v="29"/>
    <x v="2"/>
    <m/>
    <n v="8"/>
    <x v="0"/>
    <x v="0"/>
    <x v="0"/>
    <s v=""/>
    <x v="1"/>
  </r>
  <r>
    <n v="990"/>
    <s v="Charles Koch Institute_Saturday Evening Post Society201724000"/>
    <x v="1"/>
    <s v="Saturday Evening Post Society"/>
    <x v="1522"/>
    <n v="24000"/>
    <x v="29"/>
    <x v="2"/>
    <m/>
    <n v="9"/>
    <x v="0"/>
    <x v="0"/>
    <x v="0"/>
    <s v=""/>
    <x v="1"/>
  </r>
  <r>
    <n v="990"/>
    <s v="Charles Koch Institute_Goldwater Institute201722500"/>
    <x v="1"/>
    <s v="Goldwater Institute"/>
    <x v="133"/>
    <n v="22500"/>
    <x v="29"/>
    <x v="2"/>
    <s v="&quot;Barry Goldwater Institute for Public Policy Resear&quot;"/>
    <n v="10"/>
    <x v="0"/>
    <x v="0"/>
    <x v="0"/>
    <s v="http://www.sourcewatch.org/index.php/Goldwater_Institute"/>
    <x v="2"/>
  </r>
  <r>
    <n v="990"/>
    <s v="Charles Koch Institute_Young Americans for Liberty Foundation201722000"/>
    <x v="1"/>
    <s v="Young Americans for Liberty Foundation"/>
    <x v="442"/>
    <n v="22000"/>
    <x v="29"/>
    <x v="2"/>
    <m/>
    <n v="11"/>
    <x v="0"/>
    <x v="0"/>
    <x v="0"/>
    <s v="https://www.sourcewatch.org/index.php/Young_Americans_for_Liberty"/>
    <x v="2"/>
  </r>
  <r>
    <n v="990"/>
    <s v="Charles Koch Institute_Young Voices201722000"/>
    <x v="1"/>
    <s v="Young Voices"/>
    <x v="997"/>
    <n v="22000"/>
    <x v="29"/>
    <x v="2"/>
    <m/>
    <n v="12"/>
    <x v="0"/>
    <x v="0"/>
    <x v="0"/>
    <s v="https://www.sourcewatch.org/index.php/Young_Voices"/>
    <x v="2"/>
  </r>
  <r>
    <n v="990"/>
    <s v="Charles Koch Institute_Institute for Energy Research201720289"/>
    <x v="1"/>
    <s v="Institute for Energy Research"/>
    <x v="43"/>
    <n v="20289"/>
    <x v="29"/>
    <x v="2"/>
    <m/>
    <n v="13"/>
    <x v="0"/>
    <x v="0"/>
    <x v="0"/>
    <s v="https://www.desmogblog.com/institute-energy-research"/>
    <x v="0"/>
  </r>
  <r>
    <n v="990"/>
    <s v="Charles Koch Institute_Daily Caller News Foundation201720000"/>
    <x v="1"/>
    <s v="Daily Caller News Foundation"/>
    <x v="444"/>
    <n v="20000"/>
    <x v="29"/>
    <x v="2"/>
    <m/>
    <n v="14"/>
    <x v="0"/>
    <x v="0"/>
    <x v="0"/>
    <s v="https://www.desmogblog.com/daily-caller"/>
    <x v="0"/>
  </r>
  <r>
    <n v="990"/>
    <s v="Charles Koch Institute_Nevada Policy Research Institute201720000"/>
    <x v="1"/>
    <s v="Nevada Policy Research Institute"/>
    <x v="1358"/>
    <n v="20000"/>
    <x v="29"/>
    <x v="2"/>
    <m/>
    <n v="15"/>
    <x v="0"/>
    <x v="0"/>
    <x v="0"/>
    <s v="https://www.desmogblog.com/nevada-policy-research-institute"/>
    <x v="0"/>
  </r>
  <r>
    <n v="990"/>
    <s v="Charles Koch Institute_Students for Liberty201720000"/>
    <x v="1"/>
    <s v="Students for Liberty"/>
    <x v="230"/>
    <n v="20000"/>
    <x v="29"/>
    <x v="2"/>
    <m/>
    <n v="16"/>
    <x v="0"/>
    <x v="0"/>
    <x v="0"/>
    <s v="https://www.sourcewatch.org/index.php/Students_for_Liberty"/>
    <x v="2"/>
  </r>
  <r>
    <n v="990"/>
    <s v="Charles Koch Institute_Institute for Justice201719044"/>
    <x v="1"/>
    <s v="Institute for Justice"/>
    <x v="58"/>
    <n v="19044"/>
    <x v="29"/>
    <x v="2"/>
    <m/>
    <n v="17"/>
    <x v="0"/>
    <x v="0"/>
    <x v="0"/>
    <s v="https://www.sourcewatch.org/index.php/Institute_for_Justice"/>
    <x v="2"/>
  </r>
  <r>
    <n v="990"/>
    <s v="Charles Koch Institute_R Street Institute201718000"/>
    <x v="1"/>
    <s v="R Street Institute"/>
    <x v="1306"/>
    <n v="18000"/>
    <x v="29"/>
    <x v="2"/>
    <m/>
    <n v="18"/>
    <x v="0"/>
    <x v="0"/>
    <x v="0"/>
    <s v="https://www.sourcewatch.org/index.php/R_Street_Institute"/>
    <x v="2"/>
  </r>
  <r>
    <n v="990"/>
    <s v="Charles Koch Institute_Bill of Rights Institute201716000"/>
    <x v="1"/>
    <s v="Bill of Rights Institute"/>
    <x v="112"/>
    <n v="16000"/>
    <x v="29"/>
    <x v="2"/>
    <m/>
    <n v="19"/>
    <x v="0"/>
    <x v="0"/>
    <x v="0"/>
    <s v="https://www.sourcewatch.org/index.php/Bill_of_Rights_Institute"/>
    <x v="2"/>
  </r>
  <r>
    <n v="990"/>
    <s v="Charles Koch Institute_Competitive Enterprise Institute201716000"/>
    <x v="1"/>
    <s v="Competitive Enterprise Institute"/>
    <x v="28"/>
    <n v="16000"/>
    <x v="29"/>
    <x v="2"/>
    <m/>
    <n v="20"/>
    <x v="0"/>
    <x v="0"/>
    <x v="0"/>
    <s v="https://www.desmogblog.com/competitive-enterprise-institute"/>
    <x v="0"/>
  </r>
  <r>
    <n v="990"/>
    <s v="Charles Koch Institute_Independent Institute201715000"/>
    <x v="1"/>
    <s v="Independent Institute"/>
    <x v="1435"/>
    <n v="15000"/>
    <x v="29"/>
    <x v="2"/>
    <m/>
    <n v="21"/>
    <x v="0"/>
    <x v="0"/>
    <x v="0"/>
    <s v="https://www.desmogblog.com/independent-institute"/>
    <x v="0"/>
  </r>
  <r>
    <n v="990"/>
    <s v="Charles Koch Institute_South Carolina Policy Council201715000"/>
    <x v="1"/>
    <s v="South Carolina Policy Council"/>
    <x v="229"/>
    <n v="15000"/>
    <x v="29"/>
    <x v="2"/>
    <m/>
    <n v="22"/>
    <x v="0"/>
    <x v="0"/>
    <x v="0"/>
    <s v="https://www.sourcewatch.org/index.php/South_Carolina_Policy_Council"/>
    <x v="2"/>
  </r>
  <r>
    <n v="990"/>
    <s v="Charles Koch Institute_Americans for Prosperity Foundation (formerly CSE Foundation)201714289"/>
    <x v="1"/>
    <s v="Americans for Prosperity Foundation (formerly CSE Foundation)"/>
    <x v="36"/>
    <n v="14289"/>
    <x v="29"/>
    <x v="2"/>
    <m/>
    <n v="23"/>
    <x v="0"/>
    <x v="0"/>
    <x v="0"/>
    <s v="https://www.desmogblog.com/americans-for-prosperity"/>
    <x v="0"/>
  </r>
  <r>
    <n v="990"/>
    <s v="Charles Koch Institute_Center for Competitive Politics201714000"/>
    <x v="1"/>
    <s v="Center for Competitive Politics"/>
    <x v="443"/>
    <n v="14000"/>
    <x v="29"/>
    <x v="2"/>
    <m/>
    <n v="24"/>
    <x v="0"/>
    <x v="0"/>
    <x v="0"/>
    <s v="https://www.desmogblog.com/topics/center-competitive-politics"/>
    <x v="0"/>
  </r>
  <r>
    <n v="990"/>
    <s v="Charles Koch Institute_Strata Policy, Inc201713553"/>
    <x v="1"/>
    <s v="Strata Policy, Inc"/>
    <x v="571"/>
    <n v="13553"/>
    <x v="29"/>
    <x v="2"/>
    <m/>
    <n v="25"/>
    <x v="0"/>
    <x v="0"/>
    <x v="0"/>
    <s v=""/>
    <x v="1"/>
  </r>
  <r>
    <n v="990"/>
    <s v="Charles Koch Institute_Cause of Action Institute201712000"/>
    <x v="1"/>
    <s v="Cause of Action Institute"/>
    <x v="587"/>
    <n v="12000"/>
    <x v="29"/>
    <x v="2"/>
    <m/>
    <n v="26"/>
    <x v="0"/>
    <x v="0"/>
    <x v="0"/>
    <s v="https://www.sourcewatch.org/index.php/Cause_of_Action"/>
    <x v="2"/>
  </r>
  <r>
    <n v="990"/>
    <s v="Charles Koch Institute_Georgia Public Policy Foundation201712000"/>
    <x v="1"/>
    <s v="Georgia Public Policy Foundation"/>
    <x v="337"/>
    <n v="12000"/>
    <x v="29"/>
    <x v="2"/>
    <m/>
    <n v="27"/>
    <x v="0"/>
    <x v="0"/>
    <x v="0"/>
    <s v="https://www.sourcewatch.org/index.php/Georgia_Public_Policy_Foundation"/>
    <x v="2"/>
  </r>
  <r>
    <n v="990"/>
    <s v="Charles Koch Institute_CO2 Coalition201710000"/>
    <x v="1"/>
    <s v="CO2 Coalition"/>
    <x v="1422"/>
    <n v="10000"/>
    <x v="29"/>
    <x v="2"/>
    <m/>
    <n v="28"/>
    <x v="0"/>
    <x v="0"/>
    <x v="0"/>
    <s v="https://www.desmogblog.com/co2-coalition"/>
    <x v="0"/>
  </r>
  <r>
    <n v="990"/>
    <s v="Charles Koch Institute_Institute to Reduce Spending201710000"/>
    <x v="1"/>
    <s v="Institute to Reduce Spending"/>
    <x v="592"/>
    <n v="10000"/>
    <x v="29"/>
    <x v="2"/>
    <m/>
    <n v="29"/>
    <x v="0"/>
    <x v="0"/>
    <x v="0"/>
    <s v=""/>
    <x v="1"/>
  </r>
  <r>
    <n v="990"/>
    <s v="Charles Koch Institute_National Taxpayers Union Foundation201710000"/>
    <x v="1"/>
    <s v="National Taxpayers Union Foundation"/>
    <x v="183"/>
    <n v="10000"/>
    <x v="29"/>
    <x v="2"/>
    <m/>
    <n v="30"/>
    <x v="0"/>
    <x v="0"/>
    <x v="0"/>
    <s v="http://www.sourcewatch.org/index.php/National_Taxpayers_Union"/>
    <x v="2"/>
  </r>
  <r>
    <n v="990"/>
    <s v="Charles Koch Institute_Spark Freedom201710000"/>
    <x v="1"/>
    <s v="Spark Freedom"/>
    <x v="2271"/>
    <n v="10000"/>
    <x v="29"/>
    <x v="2"/>
    <m/>
    <n v="30"/>
    <x v="0"/>
    <x v="0"/>
    <x v="0"/>
    <s v="https://www.sourcewatch.org/index.php/Spark_Freedom"/>
    <x v="2"/>
  </r>
  <r>
    <n v="990"/>
    <s v="Charles Koch Institute_Taliesin Nexus201710000"/>
    <x v="1"/>
    <s v="Taliesin Nexus"/>
    <x v="573"/>
    <n v="10000"/>
    <x v="29"/>
    <x v="2"/>
    <s v="&quot;A California Public Benefit&quot;"/>
    <n v="31"/>
    <x v="0"/>
    <x v="0"/>
    <x v="0"/>
    <s v=""/>
    <x v="1"/>
  </r>
  <r>
    <n v="990"/>
    <s v="Charles Koch Institute_Manhattan Institute for Policy Research20178500"/>
    <x v="1"/>
    <s v="Manhattan Institute for Policy Research"/>
    <x v="406"/>
    <n v="8500"/>
    <x v="29"/>
    <x v="2"/>
    <m/>
    <n v="32"/>
    <x v="0"/>
    <x v="0"/>
    <x v="0"/>
    <s v="https://www.desmogblog.com/manhattan-institute-policy-research"/>
    <x v="0"/>
  </r>
  <r>
    <n v="990"/>
    <s v="Charles Koch Institute_American Council of Trustees and Alumni20178000"/>
    <x v="1"/>
    <s v="American Council of Trustees and Alumni"/>
    <x v="195"/>
    <n v="8000"/>
    <x v="29"/>
    <x v="2"/>
    <m/>
    <n v="33"/>
    <x v="0"/>
    <x v="0"/>
    <x v="0"/>
    <s v="https://www.sourcewatch.org/index.php/American_Council_of_Trustees_and_Alumni"/>
    <x v="2"/>
  </r>
  <r>
    <n v="990"/>
    <s v="Charles Koch Institute_Wyoming Liberty Group20176842"/>
    <x v="1"/>
    <s v="Wyoming Liberty Group"/>
    <x v="2272"/>
    <n v="6842"/>
    <x v="29"/>
    <x v="2"/>
    <m/>
    <n v="34"/>
    <x v="0"/>
    <x v="0"/>
    <x v="0"/>
    <s v="https://www.sourcewatch.org/index.php/Wyoming_Liberty_Group"/>
    <x v="2"/>
  </r>
  <r>
    <n v="990"/>
    <s v="Charles Koch Institute_American Spectator Foundation20176000"/>
    <x v="1"/>
    <s v="American Spectator Foundation"/>
    <x v="245"/>
    <n v="6000"/>
    <x v="29"/>
    <x v="2"/>
    <m/>
    <n v="35"/>
    <x v="0"/>
    <x v="0"/>
    <x v="0"/>
    <s v="http://www.sourcewatch.org/index.php/American_Spectator"/>
    <x v="2"/>
  </r>
  <r>
    <n v="990"/>
    <s v="Charles Koch Institute_Ladies of Liberty Alliance20176000"/>
    <x v="1"/>
    <s v="Ladies of Liberty Alliance"/>
    <x v="593"/>
    <n v="6000"/>
    <x v="29"/>
    <x v="2"/>
    <m/>
    <n v="36"/>
    <x v="0"/>
    <x v="0"/>
    <x v="0"/>
    <s v=""/>
    <x v="1"/>
  </r>
  <r>
    <n v="990"/>
    <s v="Charles Koch Institute_Network of Enlightened Women20176000"/>
    <x v="1"/>
    <s v="Network of Enlightened Women"/>
    <x v="282"/>
    <n v="6000"/>
    <x v="29"/>
    <x v="2"/>
    <m/>
    <n v="37"/>
    <x v="0"/>
    <x v="0"/>
    <x v="0"/>
    <s v="https://www.sourcewatch.org/index.php/Network_of_Enlightened_Women"/>
    <x v="2"/>
  </r>
  <r>
    <n v="990"/>
    <s v="Charles Koch Institute_Student Free Press Association20176000"/>
    <x v="1"/>
    <s v="Student Free Press Association"/>
    <x v="1672"/>
    <n v="6000"/>
    <x v="29"/>
    <x v="2"/>
    <m/>
    <n v="38"/>
    <x v="0"/>
    <x v="0"/>
    <x v="0"/>
    <s v=""/>
    <x v="1"/>
  </r>
  <r>
    <n v="990"/>
    <s v="Charles Koch Institute_Leadership Institute20175920"/>
    <x v="1"/>
    <s v="Leadership Institute"/>
    <x v="93"/>
    <n v="5920"/>
    <x v="29"/>
    <x v="2"/>
    <m/>
    <n v="39"/>
    <x v="0"/>
    <x v="0"/>
    <x v="0"/>
    <s v="https://www.desmogblog.com/leadership-institute"/>
    <x v="0"/>
  </r>
  <r>
    <n v="990"/>
    <s v="Charles Koch Institute_Acton Institute for the Study of Religion and Liberty20175526"/>
    <x v="1"/>
    <s v="Acton Institute for the Study of Religion and Liberty"/>
    <x v="40"/>
    <n v="5526"/>
    <x v="29"/>
    <x v="2"/>
    <m/>
    <n v="40"/>
    <x v="0"/>
    <x v="0"/>
    <x v="0"/>
    <s v="https://www.desmogblog.com/acton-institute"/>
    <x v="0"/>
  </r>
  <r>
    <n v="990"/>
    <s v="Charles Koch Institute_Emergent Order201717667"/>
    <x v="1"/>
    <s v="Emergent Order"/>
    <x v="530"/>
    <n v="17667"/>
    <x v="29"/>
    <x v="2"/>
    <s v="LLC"/>
    <n v="41"/>
    <x v="0"/>
    <x v="0"/>
    <x v="0"/>
    <s v=""/>
    <x v="1"/>
  </r>
  <r>
    <n v="990"/>
    <s v="Charles Koch Institute_National University200911208"/>
    <x v="1"/>
    <s v="Educational Grants (Not Itemized)"/>
    <x v="2267"/>
    <n v="422071"/>
    <x v="29"/>
    <x v="2"/>
    <m/>
    <m/>
    <x v="0"/>
    <x v="0"/>
    <x v="0"/>
    <s v=""/>
    <x v="1"/>
  </r>
  <r>
    <n v="990"/>
    <s v="Charles Koch Institute_American Council of Trustees and Alumni201814000"/>
    <x v="1"/>
    <s v="American Council of Trustees and Alumni"/>
    <x v="195"/>
    <n v="14000"/>
    <x v="30"/>
    <x v="2"/>
    <m/>
    <n v="1"/>
    <x v="0"/>
    <x v="0"/>
    <x v="0"/>
    <s v="https://www.sourcewatch.org/index.php/American_Council_of_Trustees_and_Alumni"/>
    <x v="2"/>
  </r>
  <r>
    <n v="990"/>
    <s v="Charles Koch Institute_American Legislative Exchange Council201834000"/>
    <x v="1"/>
    <s v="American Legislative Exchange Council"/>
    <x v="97"/>
    <n v="34000"/>
    <x v="30"/>
    <x v="2"/>
    <m/>
    <n v="2"/>
    <x v="0"/>
    <x v="0"/>
    <x v="0"/>
    <s v="https://www.desmogblog.com/american-legislative-exchange-council"/>
    <x v="0"/>
  </r>
  <r>
    <n v="990"/>
    <s v="Charles Koch Institute_Atlas Economic Research Foundation201838000"/>
    <x v="1"/>
    <s v="Atlas Economic Research Foundation"/>
    <x v="18"/>
    <n v="38000"/>
    <x v="30"/>
    <x v="2"/>
    <m/>
    <n v="3"/>
    <x v="0"/>
    <x v="0"/>
    <x v="0"/>
    <s v="https://www.desmogblog.com/atlas-economic-research-foundation"/>
    <x v="0"/>
  </r>
  <r>
    <n v="990"/>
    <s v="Charles Koch Institute_Cato Institute201864000"/>
    <x v="1"/>
    <s v="Cato Institute"/>
    <x v="2"/>
    <n v="64000"/>
    <x v="30"/>
    <x v="2"/>
    <m/>
    <n v="4"/>
    <x v="0"/>
    <x v="0"/>
    <x v="0"/>
    <s v="https://www.desmogblog.com/cato-institute"/>
    <x v="0"/>
  </r>
  <r>
    <n v="990"/>
    <s v="Charles Koch Institute_Cause of Action Institute201810000"/>
    <x v="1"/>
    <s v="Cause of Action Institute"/>
    <x v="587"/>
    <n v="10000"/>
    <x v="30"/>
    <x v="2"/>
    <m/>
    <n v="5"/>
    <x v="0"/>
    <x v="0"/>
    <x v="0"/>
    <s v="https://www.sourcewatch.org/index.php/Cause_of_Action"/>
    <x v="2"/>
  </r>
  <r>
    <n v="990"/>
    <s v="Charles Koch Institute_Competitive Enterprise Institute201810000"/>
    <x v="1"/>
    <s v="Competitive Enterprise Institute"/>
    <x v="28"/>
    <n v="10000"/>
    <x v="30"/>
    <x v="2"/>
    <m/>
    <n v="6"/>
    <x v="0"/>
    <x v="0"/>
    <x v="0"/>
    <s v="https://www.desmogblog.com/competitive-enterprise-institute"/>
    <x v="0"/>
  </r>
  <r>
    <n v="990"/>
    <s v="Charles Koch Institute_Institute for Energy Research201816000"/>
    <x v="1"/>
    <s v="Institute for Energy Research"/>
    <x v="43"/>
    <n v="16000"/>
    <x v="30"/>
    <x v="2"/>
    <m/>
    <n v="7"/>
    <x v="0"/>
    <x v="0"/>
    <x v="0"/>
    <s v="https://www.desmogblog.com/institute-energy-research"/>
    <x v="0"/>
  </r>
  <r>
    <n v="990"/>
    <s v="Charles Koch Institute_Institute for Humane Studies201860000"/>
    <x v="1"/>
    <s v="Institute for Humane Studies"/>
    <x v="23"/>
    <n v="60000"/>
    <x v="30"/>
    <x v="2"/>
    <m/>
    <n v="8"/>
    <x v="0"/>
    <x v="1"/>
    <x v="0"/>
    <s v="https://www.desmogblog.com/institute-humane-studies-george-mason-university"/>
    <x v="0"/>
  </r>
  <r>
    <n v="990"/>
    <s v="Charles Koch Institute_Institute for Justice201814000"/>
    <x v="1"/>
    <s v="Institute for Justice"/>
    <x v="58"/>
    <n v="14000"/>
    <x v="30"/>
    <x v="2"/>
    <m/>
    <n v="9"/>
    <x v="0"/>
    <x v="0"/>
    <x v="0"/>
    <s v="https://www.sourcewatch.org/index.php/Institute_for_Justice"/>
    <x v="2"/>
  </r>
  <r>
    <n v="990"/>
    <s v="Charles Koch Institute_Mackinac Center for Public Policy20187500"/>
    <x v="1"/>
    <s v="Mackinac Center for Public Policy"/>
    <x v="145"/>
    <n v="7500"/>
    <x v="30"/>
    <x v="2"/>
    <m/>
    <n v="10"/>
    <x v="0"/>
    <x v="0"/>
    <x v="0"/>
    <s v="https://www.desmogblog.com/mackinac-center-public-policy"/>
    <x v="0"/>
  </r>
  <r>
    <n v="990"/>
    <s v="Charles Koch Institute_Manhattan Institute for Policy Research20189820"/>
    <x v="1"/>
    <s v="Manhattan Institute for Policy Research"/>
    <x v="406"/>
    <n v="9820"/>
    <x v="30"/>
    <x v="2"/>
    <m/>
    <n v="11"/>
    <x v="0"/>
    <x v="0"/>
    <x v="0"/>
    <s v="https://www.desmogblog.com/manhattan-institute-policy-research"/>
    <x v="0"/>
  </r>
  <r>
    <n v="990"/>
    <s v="Charles Koch Institute_Nevada Policy Research Institute20188150"/>
    <x v="1"/>
    <s v="Nevada Policy Research Institute"/>
    <x v="1358"/>
    <n v="8150"/>
    <x v="30"/>
    <x v="2"/>
    <m/>
    <n v="12"/>
    <x v="0"/>
    <x v="0"/>
    <x v="0"/>
    <s v="https://www.desmogblog.com/nevada-policy-research-institute"/>
    <x v="0"/>
  </r>
  <r>
    <n v="990"/>
    <s v="Charles Koch Institute_R Street Institute201824000"/>
    <x v="1"/>
    <s v="R Street Institute"/>
    <x v="1306"/>
    <n v="24000"/>
    <x v="30"/>
    <x v="2"/>
    <m/>
    <n v="13"/>
    <x v="0"/>
    <x v="0"/>
    <x v="0"/>
    <s v="https://www.sourcewatch.org/index.php/R_Street_Institute"/>
    <x v="2"/>
  </r>
  <r>
    <n v="990"/>
    <s v="Charles Koch Institute_Reason Foundation201860250"/>
    <x v="1"/>
    <s v="Reason Foundation"/>
    <x v="12"/>
    <n v="60250"/>
    <x v="30"/>
    <x v="2"/>
    <m/>
    <n v="14"/>
    <x v="0"/>
    <x v="0"/>
    <x v="0"/>
    <s v="https://www.desmogblog.com/reason-foundation"/>
    <x v="0"/>
  </r>
  <r>
    <n v="990"/>
    <s v="Charles Koch Institute_Society of Professional Journalists201820000"/>
    <x v="1"/>
    <s v="Society of Professional Journalists"/>
    <x v="2273"/>
    <n v="20000"/>
    <x v="30"/>
    <x v="2"/>
    <m/>
    <n v="15"/>
    <x v="0"/>
    <x v="0"/>
    <x v="0"/>
    <s v="https://www.sourcewatch.org/index.php/Society_of_Professional_Journalists"/>
    <x v="2"/>
  </r>
  <r>
    <n v="990"/>
    <s v="Charles Koch Institute_Students for Liberty2018116160"/>
    <x v="1"/>
    <s v="Students for Liberty"/>
    <x v="230"/>
    <n v="116160"/>
    <x v="30"/>
    <x v="2"/>
    <m/>
    <n v="16"/>
    <x v="0"/>
    <x v="0"/>
    <x v="0"/>
    <s v="https://www.sourcewatch.org/index.php/Students_for_Liberty"/>
    <x v="2"/>
  </r>
  <r>
    <n v="990"/>
    <s v="Charles Koch Institute_Taliesin Nexus201810000"/>
    <x v="1"/>
    <s v="Taliesin Nexus"/>
    <x v="573"/>
    <n v="10000"/>
    <x v="30"/>
    <x v="2"/>
    <m/>
    <n v="17"/>
    <x v="0"/>
    <x v="0"/>
    <x v="0"/>
    <s v=""/>
    <x v="1"/>
  </r>
  <r>
    <n v="990"/>
    <s v="Charles Koch Institute_Techfreedom20186000"/>
    <x v="1"/>
    <s v="Techfreedom"/>
    <x v="594"/>
    <n v="6000"/>
    <x v="30"/>
    <x v="2"/>
    <m/>
    <n v="18"/>
    <x v="0"/>
    <x v="0"/>
    <x v="0"/>
    <s v=""/>
    <x v="1"/>
  </r>
  <r>
    <n v="990"/>
    <s v="Charles Koch Institute_Young Americans for Liberty Foundation201820000"/>
    <x v="1"/>
    <s v="Young Americans for Liberty Foundation"/>
    <x v="442"/>
    <n v="20000"/>
    <x v="30"/>
    <x v="2"/>
    <m/>
    <n v="19"/>
    <x v="0"/>
    <x v="0"/>
    <x v="0"/>
    <s v="https://www.sourcewatch.org/index.php/Young_Americans_for_Liberty"/>
    <x v="2"/>
  </r>
  <r>
    <n v="990"/>
    <s v="Charles Koch Institute_Acton Institute for the Study of Religion and Liberty201812500"/>
    <x v="1"/>
    <s v="Acton Institute for the Study of Religion and Liberty"/>
    <x v="40"/>
    <n v="12500"/>
    <x v="30"/>
    <x v="2"/>
    <m/>
    <n v="20"/>
    <x v="0"/>
    <x v="0"/>
    <x v="0"/>
    <s v="https://www.desmogblog.com/acton-institute"/>
    <x v="0"/>
  </r>
  <r>
    <n v="990"/>
    <s v="Charles Koch Institute_Americans for Prosperity Foundation20185750"/>
    <x v="1"/>
    <s v="Americans for Prosperity Foundation"/>
    <x v="36"/>
    <n v="5750"/>
    <x v="30"/>
    <x v="2"/>
    <m/>
    <n v="21"/>
    <x v="0"/>
    <x v="0"/>
    <x v="0"/>
    <s v="https://www.desmogblog.com/americans-for-prosperity"/>
    <x v="0"/>
  </r>
  <r>
    <n v="990"/>
    <s v="Charles Koch Institute_Barry Goldwater Institute for Public Policy201815000"/>
    <x v="1"/>
    <s v="Barry Goldwater Institute for Public Policy"/>
    <x v="133"/>
    <n v="15000"/>
    <x v="30"/>
    <x v="2"/>
    <m/>
    <n v="22"/>
    <x v="0"/>
    <x v="0"/>
    <x v="0"/>
    <s v="https://www.sourcewatch.org/index.php/Goldwater_Institute"/>
    <x v="2"/>
  </r>
  <r>
    <n v="990"/>
    <s v="Charles Koch Institute_Cardinal Institute for West VA Public Policy201811250"/>
    <x v="1"/>
    <s v="Cardinal Institute for West VA Public Policy"/>
    <x v="2274"/>
    <n v="11250"/>
    <x v="30"/>
    <x v="2"/>
    <m/>
    <n v="23"/>
    <x v="0"/>
    <x v="0"/>
    <x v="0"/>
    <s v=""/>
    <x v="1"/>
  </r>
  <r>
    <n v="990"/>
    <s v="Charles Koch Institute_Center for Growth And Opportunity20187500"/>
    <x v="1"/>
    <s v="Center for Growth And Opportunity"/>
    <x v="2275"/>
    <n v="7500"/>
    <x v="30"/>
    <x v="2"/>
    <m/>
    <n v="24"/>
    <x v="0"/>
    <x v="0"/>
    <x v="0"/>
    <s v=""/>
    <x v="1"/>
  </r>
  <r>
    <n v="990"/>
    <s v="Charles Koch Institute_CO2 Coalition20188000"/>
    <x v="1"/>
    <s v="CO2 Coalition"/>
    <x v="1422"/>
    <n v="8000"/>
    <x v="30"/>
    <x v="2"/>
    <m/>
    <n v="25"/>
    <x v="0"/>
    <x v="0"/>
    <x v="0"/>
    <s v="https://www.desmogblog.com/co2-coalition"/>
    <x v="0"/>
  </r>
  <r>
    <n v="990"/>
    <s v="Charles Koch Institute_Conservatives for Criminal Justice Reform201817813"/>
    <x v="1"/>
    <s v="Conservatives for Criminal Justice Reform"/>
    <x v="2116"/>
    <n v="17813"/>
    <x v="30"/>
    <x v="2"/>
    <m/>
    <n v="26"/>
    <x v="0"/>
    <x v="0"/>
    <x v="0"/>
    <s v=""/>
    <x v="1"/>
  </r>
  <r>
    <n v="990"/>
    <s v="Charles Koch Institute_First Amendment Partnership20186000"/>
    <x v="1"/>
    <s v="First Amendment Partnership"/>
    <x v="846"/>
    <n v="6000"/>
    <x v="30"/>
    <x v="2"/>
    <m/>
    <n v="27"/>
    <x v="0"/>
    <x v="0"/>
    <x v="0"/>
    <s v=""/>
    <x v="1"/>
  </r>
  <r>
    <n v="990"/>
    <s v="Charles Koch Institute_Institute for Spending Reform201816875"/>
    <x v="1"/>
    <s v="Institute for Spending Reform"/>
    <x v="2276"/>
    <n v="16875"/>
    <x v="30"/>
    <x v="2"/>
    <m/>
    <n v="28"/>
    <x v="0"/>
    <x v="0"/>
    <x v="0"/>
    <s v=""/>
    <x v="1"/>
  </r>
  <r>
    <n v="990"/>
    <s v="Charles Koch Institute_John Locke Foundation20187500"/>
    <x v="1"/>
    <s v="John Locke Foundation"/>
    <x v="92"/>
    <n v="7500"/>
    <x v="30"/>
    <x v="2"/>
    <m/>
    <n v="29"/>
    <x v="0"/>
    <x v="0"/>
    <x v="0"/>
    <s v="https://www.desmogblog.com/john-locke-foundation"/>
    <x v="0"/>
  </r>
  <r>
    <n v="990"/>
    <s v="Charles Koch Institute_Kansas Policy Institute20187500"/>
    <x v="1"/>
    <s v="Kansas Policy Institute"/>
    <x v="447"/>
    <n v="7500"/>
    <x v="30"/>
    <x v="2"/>
    <m/>
    <n v="30"/>
    <x v="0"/>
    <x v="0"/>
    <x v="0"/>
    <s v="http://www.sourcewatch.org/index.php/Kansas_Policy_Institute"/>
    <x v="2"/>
  </r>
  <r>
    <n v="990"/>
    <s v="Charles Koch Institute_Leadership Institute201811334"/>
    <x v="1"/>
    <s v="Leadership Institute"/>
    <x v="93"/>
    <n v="11334"/>
    <x v="30"/>
    <x v="2"/>
    <m/>
    <n v="31"/>
    <x v="0"/>
    <x v="0"/>
    <x v="0"/>
    <s v="https://www.desmogblog.com/leadership-institute"/>
    <x v="0"/>
  </r>
  <r>
    <n v="990"/>
    <s v="Charles Koch Institute_National Review Institute20186000"/>
    <x v="1"/>
    <s v="National Review Institute"/>
    <x v="281"/>
    <n v="6000"/>
    <x v="30"/>
    <x v="2"/>
    <m/>
    <n v="32"/>
    <x v="0"/>
    <x v="0"/>
    <x v="0"/>
    <s v="https://www.sourcewatch.org/index.php/National_Review_Institute"/>
    <x v="2"/>
  </r>
  <r>
    <n v="990"/>
    <s v="Charles Koch Institute_National Right to Work Legal Defense Foundation20186000"/>
    <x v="1"/>
    <s v="National Right to Work Legal Defense Foundation"/>
    <x v="448"/>
    <n v="6000"/>
    <x v="30"/>
    <x v="2"/>
    <m/>
    <n v="33"/>
    <x v="0"/>
    <x v="0"/>
    <x v="0"/>
    <s v=""/>
    <x v="1"/>
  </r>
  <r>
    <n v="990"/>
    <s v="Charles Koch Institute_Pacific Legal Foundation20185334"/>
    <x v="1"/>
    <s v="Pacific Legal Foundation"/>
    <x v="940"/>
    <n v="5334"/>
    <x v="30"/>
    <x v="2"/>
    <m/>
    <n v="34"/>
    <x v="0"/>
    <x v="0"/>
    <x v="0"/>
    <s v="https://www.sourcewatch.org/index.php/Pacific_Legal_Foundation"/>
    <x v="2"/>
  </r>
  <r>
    <n v="990"/>
    <s v="Charles Koch Institute_State Policy Network20186000"/>
    <x v="1"/>
    <s v="State Policy Network"/>
    <x v="422"/>
    <n v="6000"/>
    <x v="30"/>
    <x v="2"/>
    <m/>
    <n v="35"/>
    <x v="0"/>
    <x v="0"/>
    <x v="0"/>
    <s v="https://www.desmogblog.com/state-policy-network"/>
    <x v="0"/>
  </r>
  <r>
    <n v="990"/>
    <s v="Charles Koch Institute_Texas Public Policy Foundation20186175"/>
    <x v="1"/>
    <s v="Texas Public Policy Foundation"/>
    <x v="138"/>
    <n v="6175"/>
    <x v="30"/>
    <x v="2"/>
    <m/>
    <n v="36"/>
    <x v="0"/>
    <x v="0"/>
    <x v="0"/>
    <s v="https://www.desmogblog.com/texas-public-policy-foundation"/>
    <x v="0"/>
  </r>
  <r>
    <n v="990"/>
    <s v="Charles Koch Institute_American Ideas Institute201819688"/>
    <x v="1"/>
    <s v="American Ideas Institute"/>
    <x v="716"/>
    <n v="19688"/>
    <x v="30"/>
    <x v="2"/>
    <m/>
    <n v="37"/>
    <x v="0"/>
    <x v="0"/>
    <x v="0"/>
    <s v=""/>
    <x v="1"/>
  </r>
  <r>
    <n v="990"/>
    <s v="Charles Koch Institute_Buckeye Institute for Public Policy Solutions201835468"/>
    <x v="1"/>
    <s v="Buckeye Institute for Public Policy Solutions"/>
    <x v="154"/>
    <n v="35468"/>
    <x v="30"/>
    <x v="2"/>
    <m/>
    <n v="38"/>
    <x v="0"/>
    <x v="0"/>
    <x v="0"/>
    <s v="https://www.sourcewatch.org/index.php/The_Buckeye_Institute"/>
    <x v="2"/>
  </r>
  <r>
    <n v="990"/>
    <s v="Charles Koch Institute_Heritage Foundation, The201812000"/>
    <x v="1"/>
    <s v="Heritage Foundation, The"/>
    <x v="4"/>
    <n v="12000"/>
    <x v="30"/>
    <x v="2"/>
    <m/>
    <n v="39"/>
    <x v="0"/>
    <x v="0"/>
    <x v="0"/>
    <s v="https://www.desmogblog.com/heritage-foundation"/>
    <x v="0"/>
  </r>
  <r>
    <n v="990"/>
    <s v="Charles Koch Institute_Educational Grants (Not Itemized)2018462606"/>
    <x v="1"/>
    <s v="Educational Grants (Not Itemized)"/>
    <x v="2267"/>
    <n v="462606"/>
    <x v="30"/>
    <x v="2"/>
    <m/>
    <m/>
    <x v="0"/>
    <x v="0"/>
    <x v="0"/>
    <s v=""/>
    <x v="1"/>
  </r>
  <r>
    <s v="CT2019"/>
    <s v="Claude R. Lambe Charitable Foundation_Cato Institute1986800000"/>
    <x v="2"/>
    <s v="Cato Institute"/>
    <x v="2"/>
    <n v="800000"/>
    <x v="0"/>
    <x v="3"/>
    <m/>
    <m/>
    <x v="0"/>
    <x v="0"/>
    <x v="0"/>
    <s v="https://www.desmogblog.com/cato-institute"/>
    <x v="0"/>
  </r>
  <r>
    <s v="GP2017"/>
    <s v="Claude R. Lambe Charitable Foundation_Citizens for a Sound Economy (CSE)1986340000"/>
    <x v="2"/>
    <s v="Citizens for a Sound Economy (CSE)"/>
    <x v="37"/>
    <n v="340000"/>
    <x v="0"/>
    <x v="3"/>
    <m/>
    <m/>
    <x v="0"/>
    <x v="0"/>
    <x v="0"/>
    <s v="https://www.desmogblog.com/freedomworks"/>
    <x v="0"/>
  </r>
  <r>
    <s v="CT2019"/>
    <s v="Claude R. Lambe Charitable Foundation_Institute for Humane Studies at George Mason University198645000"/>
    <x v="2"/>
    <s v="Institute for Humane Studies at George Mason University"/>
    <x v="23"/>
    <n v="45000"/>
    <x v="0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8667200"/>
    <x v="2"/>
    <s v="George Mason University"/>
    <x v="22"/>
    <n v="67200"/>
    <x v="0"/>
    <x v="3"/>
    <m/>
    <m/>
    <x v="0"/>
    <x v="1"/>
    <x v="0"/>
    <s v=""/>
    <x v="1"/>
  </r>
  <r>
    <s v="CT2019"/>
    <s v="Claude R. Lambe Charitable Foundation_George Mason University198620000"/>
    <x v="2"/>
    <s v="George Mason University"/>
    <x v="22"/>
    <n v="20000"/>
    <x v="0"/>
    <x v="3"/>
    <m/>
    <m/>
    <x v="0"/>
    <x v="1"/>
    <x v="0"/>
    <s v=""/>
    <x v="1"/>
  </r>
  <r>
    <s v="GP2017"/>
    <s v="Claude R. Lambe Charitable Foundation_Center for the Study of Market Processes (precursor to Mercatus)198687200"/>
    <x v="2"/>
    <s v="Center for the Study of Market Processes (precursor to Mercatus)"/>
    <x v="22"/>
    <n v="87200"/>
    <x v="0"/>
    <x v="3"/>
    <m/>
    <m/>
    <x v="0"/>
    <x v="1"/>
    <x v="0"/>
    <s v=""/>
    <x v="1"/>
  </r>
  <r>
    <s v="CT2019"/>
    <s v="Claude R. Lambe Charitable Foundation_Kansas Cultural Trust198630000"/>
    <x v="2"/>
    <s v="Kansas Cultural Trust"/>
    <x v="51"/>
    <n v="30000"/>
    <x v="0"/>
    <x v="3"/>
    <m/>
    <m/>
    <x v="0"/>
    <x v="0"/>
    <x v="0"/>
    <s v=""/>
    <x v="1"/>
  </r>
  <r>
    <s v="CT2019"/>
    <s v="Claude R. Lambe Charitable Foundation_Stanford University School of Medicine1986100000"/>
    <x v="2"/>
    <s v="Stanford University School of Medicine"/>
    <x v="570"/>
    <n v="100000"/>
    <x v="0"/>
    <x v="3"/>
    <m/>
    <m/>
    <x v="0"/>
    <x v="1"/>
    <x v="0"/>
    <s v=""/>
    <x v="1"/>
  </r>
  <r>
    <s v="CT2019"/>
    <s v="Claude R. Lambe Charitable Foundation_Wichita Symphony Society19866000"/>
    <x v="2"/>
    <s v="Wichita Symphony Society"/>
    <x v="2277"/>
    <n v="6000"/>
    <x v="0"/>
    <x v="3"/>
    <m/>
    <m/>
    <x v="0"/>
    <x v="0"/>
    <x v="1"/>
    <s v=""/>
    <x v="1"/>
  </r>
  <r>
    <s v="CT2019"/>
    <s v="Claude R. Lambe Charitable Foundation_Cato Institute1987400000"/>
    <x v="2"/>
    <s v="Cato Institute"/>
    <x v="2"/>
    <n v="400000"/>
    <x v="1"/>
    <x v="3"/>
    <m/>
    <m/>
    <x v="0"/>
    <x v="0"/>
    <x v="0"/>
    <s v="https://www.desmogblog.com/cato-institute"/>
    <x v="0"/>
  </r>
  <r>
    <s v="CT2019"/>
    <s v="Claude R. Lambe Charitable Foundation_Cato Institute1987400000"/>
    <x v="2"/>
    <s v="Cato Institute"/>
    <x v="2"/>
    <n v="400000"/>
    <x v="1"/>
    <x v="3"/>
    <m/>
    <m/>
    <x v="0"/>
    <x v="0"/>
    <x v="0"/>
    <s v="https://www.desmogblog.com/cato-institute"/>
    <x v="0"/>
  </r>
  <r>
    <s v="CT2019"/>
    <s v="Claude R. Lambe Charitable Foundation_Cato Institute1987500000"/>
    <x v="2"/>
    <s v="Cato Institute"/>
    <x v="2"/>
    <n v="500000"/>
    <x v="1"/>
    <x v="3"/>
    <m/>
    <m/>
    <x v="0"/>
    <x v="0"/>
    <x v="0"/>
    <s v="https://www.desmogblog.com/cato-institute"/>
    <x v="0"/>
  </r>
  <r>
    <s v="GP2017"/>
    <s v="Claude R. Lambe Charitable Foundation_Citizens for a Sound Economy (CSE)1987300000"/>
    <x v="2"/>
    <s v="Citizens for a Sound Economy (CSE)"/>
    <x v="37"/>
    <n v="300000"/>
    <x v="1"/>
    <x v="3"/>
    <m/>
    <m/>
    <x v="0"/>
    <x v="0"/>
    <x v="0"/>
    <s v="https://www.desmogblog.com/freedomworks"/>
    <x v="0"/>
  </r>
  <r>
    <s v="CT2019"/>
    <s v="Claude R. Lambe Charitable Foundation_Friends University198710000"/>
    <x v="2"/>
    <s v="Friends University"/>
    <x v="2278"/>
    <n v="10000"/>
    <x v="1"/>
    <x v="3"/>
    <m/>
    <m/>
    <x v="0"/>
    <x v="1"/>
    <x v="0"/>
    <s v=""/>
    <x v="1"/>
  </r>
  <r>
    <s v="CT2019"/>
    <s v="Claude R. Lambe Charitable Foundation_Institute for Humane Studies at George Mason University1987150000"/>
    <x v="2"/>
    <s v="Institute for Humane Studies at George Mason University"/>
    <x v="23"/>
    <n v="150000"/>
    <x v="1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87150000"/>
    <x v="2"/>
    <s v="Institute for Humane Studies at George Mason University"/>
    <x v="23"/>
    <n v="150000"/>
    <x v="1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8768480"/>
    <x v="2"/>
    <s v="George Mason University"/>
    <x v="22"/>
    <n v="68480"/>
    <x v="1"/>
    <x v="3"/>
    <m/>
    <m/>
    <x v="0"/>
    <x v="1"/>
    <x v="0"/>
    <s v=""/>
    <x v="1"/>
  </r>
  <r>
    <s v="CT2019"/>
    <s v="Claude R. Lambe Charitable Foundation_George Mason University19874345"/>
    <x v="2"/>
    <s v="George Mason University"/>
    <x v="22"/>
    <n v="4345"/>
    <x v="1"/>
    <x v="3"/>
    <m/>
    <m/>
    <x v="0"/>
    <x v="1"/>
    <x v="0"/>
    <s v=""/>
    <x v="1"/>
  </r>
  <r>
    <s v="GP2017"/>
    <s v="Claude R. Lambe Charitable Foundation_Center for the Study of Market Processes (precursor to Mercatus)198772825"/>
    <x v="2"/>
    <s v="Center for the Study of Market Processes (precursor to Mercatus)"/>
    <x v="22"/>
    <n v="72825"/>
    <x v="1"/>
    <x v="3"/>
    <m/>
    <m/>
    <x v="0"/>
    <x v="1"/>
    <x v="0"/>
    <s v=""/>
    <x v="1"/>
  </r>
  <r>
    <s v="CT2019"/>
    <s v="Claude R. Lambe Charitable Foundation_Kansas Cultural Trust198725000"/>
    <x v="2"/>
    <s v="Kansas Cultural Trust"/>
    <x v="51"/>
    <n v="25000"/>
    <x v="1"/>
    <x v="3"/>
    <m/>
    <m/>
    <x v="0"/>
    <x v="0"/>
    <x v="0"/>
    <s v=""/>
    <x v="1"/>
  </r>
  <r>
    <s v="CT2019"/>
    <s v="Claude R. Lambe Charitable Foundation_Kansas Cultural Trust198720000"/>
    <x v="2"/>
    <s v="Kansas Cultural Trust"/>
    <x v="51"/>
    <n v="20000"/>
    <x v="1"/>
    <x v="3"/>
    <m/>
    <m/>
    <x v="0"/>
    <x v="0"/>
    <x v="0"/>
    <s v=""/>
    <x v="1"/>
  </r>
  <r>
    <s v="CT2019"/>
    <s v="Claude R. Lambe Charitable Foundation_Stanford University School of Medicine1987100000"/>
    <x v="2"/>
    <s v="Stanford University School of Medicine"/>
    <x v="570"/>
    <n v="100000"/>
    <x v="1"/>
    <x v="3"/>
    <m/>
    <m/>
    <x v="0"/>
    <x v="1"/>
    <x v="0"/>
    <s v=""/>
    <x v="1"/>
  </r>
  <r>
    <s v="CT2019"/>
    <s v="Claude R. Lambe Charitable Foundation_Wichita State University19878000"/>
    <x v="2"/>
    <s v="Wichita State University"/>
    <x v="17"/>
    <n v="8000"/>
    <x v="1"/>
    <x v="3"/>
    <m/>
    <m/>
    <x v="0"/>
    <x v="1"/>
    <x v="0"/>
    <s v=""/>
    <x v="1"/>
  </r>
  <r>
    <s v="CT2019"/>
    <s v="Claude R. Lambe Charitable Foundation_Cato Institute1988400000"/>
    <x v="2"/>
    <s v="Cato Institute"/>
    <x v="2"/>
    <n v="400000"/>
    <x v="2"/>
    <x v="3"/>
    <m/>
    <m/>
    <x v="0"/>
    <x v="0"/>
    <x v="0"/>
    <s v="https://www.desmogblog.com/cato-institute"/>
    <x v="0"/>
  </r>
  <r>
    <s v="CT2019"/>
    <s v="Claude R. Lambe Charitable Foundation_Cato Institute1988400000"/>
    <x v="2"/>
    <s v="Cato Institute"/>
    <x v="2"/>
    <n v="400000"/>
    <x v="2"/>
    <x v="3"/>
    <m/>
    <m/>
    <x v="0"/>
    <x v="0"/>
    <x v="0"/>
    <s v="https://www.desmogblog.com/cato-institute"/>
    <x v="0"/>
  </r>
  <r>
    <s v="GP2017"/>
    <s v="Claude R. Lambe Charitable Foundation_Citizens for a Sound Economy (CSE)1988300000"/>
    <x v="2"/>
    <s v="Citizens for a Sound Economy (CSE)"/>
    <x v="37"/>
    <n v="300000"/>
    <x v="2"/>
    <x v="3"/>
    <m/>
    <m/>
    <x v="0"/>
    <x v="0"/>
    <x v="0"/>
    <s v="https://www.desmogblog.com/freedomworks"/>
    <x v="0"/>
  </r>
  <r>
    <s v="CT2019"/>
    <s v="Claude R. Lambe Charitable Foundation_Friends University19888060"/>
    <x v="2"/>
    <s v="Friends University"/>
    <x v="2278"/>
    <n v="8060"/>
    <x v="2"/>
    <x v="3"/>
    <m/>
    <m/>
    <x v="0"/>
    <x v="1"/>
    <x v="0"/>
    <s v=""/>
    <x v="1"/>
  </r>
  <r>
    <s v="CT2019"/>
    <s v="Claude R. Lambe Charitable Foundation_Friends University198812673"/>
    <x v="2"/>
    <s v="Friends University"/>
    <x v="2278"/>
    <n v="12673"/>
    <x v="2"/>
    <x v="3"/>
    <m/>
    <m/>
    <x v="0"/>
    <x v="1"/>
    <x v="0"/>
    <s v=""/>
    <x v="1"/>
  </r>
  <r>
    <s v="CT2019"/>
    <s v="Claude R. Lambe Charitable Foundation_Institute for Humane Studies at George Mason University1988150000"/>
    <x v="2"/>
    <s v="Institute for Humane Studies at George Mason University"/>
    <x v="23"/>
    <n v="150000"/>
    <x v="2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88150000"/>
    <x v="2"/>
    <s v="Institute for Humane Studies at George Mason University"/>
    <x v="23"/>
    <n v="150000"/>
    <x v="2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8830000"/>
    <x v="2"/>
    <s v="George Mason University"/>
    <x v="22"/>
    <n v="30000"/>
    <x v="2"/>
    <x v="3"/>
    <m/>
    <m/>
    <x v="0"/>
    <x v="1"/>
    <x v="0"/>
    <s v=""/>
    <x v="1"/>
  </r>
  <r>
    <s v="CT2019"/>
    <s v="Claude R. Lambe Charitable Foundation_George Mason University198829850"/>
    <x v="2"/>
    <s v="George Mason University"/>
    <x v="22"/>
    <n v="29850"/>
    <x v="2"/>
    <x v="3"/>
    <m/>
    <m/>
    <x v="0"/>
    <x v="1"/>
    <x v="0"/>
    <s v=""/>
    <x v="1"/>
  </r>
  <r>
    <s v="GP2017"/>
    <s v="Claude R. Lambe Charitable Foundation_Center for the Study of Market Processes (precursor to Mercatus)198859850"/>
    <x v="2"/>
    <s v="Center for the Study of Market Processes (precursor to Mercatus)"/>
    <x v="22"/>
    <n v="59850"/>
    <x v="2"/>
    <x v="3"/>
    <m/>
    <m/>
    <x v="0"/>
    <x v="1"/>
    <x v="0"/>
    <s v=""/>
    <x v="1"/>
  </r>
  <r>
    <s v="CT2019"/>
    <s v="Claude R. Lambe Charitable Foundation_Kansas Cultural Trust198840000"/>
    <x v="2"/>
    <s v="Kansas Cultural Trust"/>
    <x v="51"/>
    <n v="40000"/>
    <x v="2"/>
    <x v="3"/>
    <m/>
    <m/>
    <x v="0"/>
    <x v="0"/>
    <x v="0"/>
    <s v=""/>
    <x v="1"/>
  </r>
  <r>
    <s v="CT2019"/>
    <s v="Claude R. Lambe Charitable Foundation_Music Theatre for Young People19882500"/>
    <x v="2"/>
    <s v="Music Theatre for Young People"/>
    <x v="2279"/>
    <n v="2500"/>
    <x v="2"/>
    <x v="3"/>
    <m/>
    <m/>
    <x v="0"/>
    <x v="0"/>
    <x v="1"/>
    <s v=""/>
    <x v="1"/>
  </r>
  <r>
    <s v="CT2019"/>
    <s v="Claude R. Lambe Charitable Foundation_Music Theatre for Young People19882500"/>
    <x v="2"/>
    <s v="Music Theatre for Young People"/>
    <x v="2279"/>
    <n v="2500"/>
    <x v="2"/>
    <x v="3"/>
    <m/>
    <m/>
    <x v="0"/>
    <x v="0"/>
    <x v="1"/>
    <s v=""/>
    <x v="1"/>
  </r>
  <r>
    <s v="CT2019"/>
    <s v="Claude R. Lambe Charitable Foundation_Allen-Lambe House Foundation1990600000"/>
    <x v="2"/>
    <s v="Allen-Lambe House Foundation"/>
    <x v="2280"/>
    <n v="600000"/>
    <x v="31"/>
    <x v="3"/>
    <m/>
    <m/>
    <x v="0"/>
    <x v="0"/>
    <x v="1"/>
    <s v=""/>
    <x v="1"/>
  </r>
  <r>
    <s v="CT2019"/>
    <s v="Claude R. Lambe Charitable Foundation_Cato Institute1990400000"/>
    <x v="2"/>
    <s v="Cato Institute"/>
    <x v="2"/>
    <n v="400000"/>
    <x v="31"/>
    <x v="3"/>
    <m/>
    <m/>
    <x v="0"/>
    <x v="0"/>
    <x v="0"/>
    <s v="https://www.desmogblog.com/cato-institute"/>
    <x v="0"/>
  </r>
  <r>
    <s v="CT2019"/>
    <s v="Claude R. Lambe Charitable Foundation_Cato Institute1990400000"/>
    <x v="2"/>
    <s v="Cato Institute"/>
    <x v="2"/>
    <n v="400000"/>
    <x v="31"/>
    <x v="3"/>
    <m/>
    <m/>
    <x v="0"/>
    <x v="0"/>
    <x v="0"/>
    <s v="https://www.desmogblog.com/cato-institute"/>
    <x v="0"/>
  </r>
  <r>
    <s v="CT2019"/>
    <s v="Claude R. Lambe Charitable Foundation_Cato Institute1990500000"/>
    <x v="2"/>
    <s v="Cato Institute"/>
    <x v="2"/>
    <n v="500000"/>
    <x v="31"/>
    <x v="3"/>
    <m/>
    <m/>
    <x v="0"/>
    <x v="0"/>
    <x v="0"/>
    <s v="https://www.desmogblog.com/cato-institute"/>
    <x v="0"/>
  </r>
  <r>
    <s v="GP2017"/>
    <s v="Claude R. Lambe Charitable Foundation_Citizens for a Sound Economy (CSE)1990200000"/>
    <x v="2"/>
    <s v="Citizens for a Sound Economy (CSE)"/>
    <x v="37"/>
    <n v="200000"/>
    <x v="31"/>
    <x v="3"/>
    <m/>
    <m/>
    <x v="0"/>
    <x v="0"/>
    <x v="0"/>
    <s v="https://www.desmogblog.com/freedomworks"/>
    <x v="0"/>
  </r>
  <r>
    <s v="CT2019"/>
    <s v="Claude R. Lambe Charitable Foundation_Friends University19904000"/>
    <x v="2"/>
    <s v="Friends University"/>
    <x v="2278"/>
    <n v="4000"/>
    <x v="31"/>
    <x v="3"/>
    <m/>
    <m/>
    <x v="0"/>
    <x v="1"/>
    <x v="0"/>
    <s v=""/>
    <x v="1"/>
  </r>
  <r>
    <s v="CT2019"/>
    <s v="Claude R. Lambe Charitable Foundation_Friends University19901252"/>
    <x v="2"/>
    <s v="Friends University"/>
    <x v="2278"/>
    <n v="1252"/>
    <x v="31"/>
    <x v="3"/>
    <m/>
    <m/>
    <x v="0"/>
    <x v="1"/>
    <x v="0"/>
    <s v=""/>
    <x v="1"/>
  </r>
  <r>
    <s v="CT2019"/>
    <s v="Claude R. Lambe Charitable Foundation_Friends University199017765"/>
    <x v="2"/>
    <s v="Friends University"/>
    <x v="2278"/>
    <n v="17765"/>
    <x v="31"/>
    <x v="3"/>
    <m/>
    <m/>
    <x v="0"/>
    <x v="1"/>
    <x v="0"/>
    <s v=""/>
    <x v="1"/>
  </r>
  <r>
    <s v="CT2019"/>
    <s v="Claude R. Lambe Charitable Foundation_Institute for Humane Studies at George Mason University1990150000"/>
    <x v="2"/>
    <s v="Institute for Humane Studies at George Mason University"/>
    <x v="23"/>
    <n v="150000"/>
    <x v="31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0103000"/>
    <x v="2"/>
    <s v="Institute for Humane Studies at George Mason University"/>
    <x v="23"/>
    <n v="103000"/>
    <x v="31"/>
    <x v="3"/>
    <s v="modified to &quot;Institute for Humane Studies at George Mason University&quot; based on Greenpeace Totals"/>
    <m/>
    <x v="0"/>
    <x v="1"/>
    <x v="0"/>
    <s v="https://www.desmogblog.com/institute-humane-studies-george-mason-university"/>
    <x v="0"/>
  </r>
  <r>
    <s v="CT2019"/>
    <s v="Claude R. Lambe Charitable Foundation_George Mason University199068000"/>
    <x v="2"/>
    <s v="George Mason University"/>
    <x v="22"/>
    <n v="68000"/>
    <x v="31"/>
    <x v="3"/>
    <m/>
    <m/>
    <x v="0"/>
    <x v="1"/>
    <x v="0"/>
    <s v=""/>
    <x v="1"/>
  </r>
  <r>
    <s v="CT2019"/>
    <s v="Claude R. Lambe Charitable Foundation_George Mason University199025800"/>
    <x v="2"/>
    <s v="George Mason University"/>
    <x v="22"/>
    <n v="25800"/>
    <x v="31"/>
    <x v="3"/>
    <m/>
    <m/>
    <x v="0"/>
    <x v="1"/>
    <x v="0"/>
    <s v=""/>
    <x v="1"/>
  </r>
  <r>
    <s v="GP2017"/>
    <s v="Claude R. Lambe Charitable Foundation_Center for the Study of Market Processes (precursor to Mercatus)199093800"/>
    <x v="2"/>
    <s v="Center for the Study of Market Processes (precursor to Mercatus)"/>
    <x v="22"/>
    <n v="93800"/>
    <x v="31"/>
    <x v="3"/>
    <m/>
    <m/>
    <x v="0"/>
    <x v="1"/>
    <x v="0"/>
    <s v=""/>
    <x v="1"/>
  </r>
  <r>
    <s v="CT2019"/>
    <s v="Claude R. Lambe Charitable Foundation_Kansas Cultural Trust199079672"/>
    <x v="2"/>
    <s v="Kansas Cultural Trust"/>
    <x v="51"/>
    <n v="79672"/>
    <x v="31"/>
    <x v="3"/>
    <m/>
    <m/>
    <x v="0"/>
    <x v="0"/>
    <x v="0"/>
    <s v=""/>
    <x v="1"/>
  </r>
  <r>
    <s v="CT2019"/>
    <s v="Claude R. Lambe Charitable Foundation_Allen-Lambe House Foundation199116260"/>
    <x v="2"/>
    <s v="Allen-Lambe House Foundation"/>
    <x v="2280"/>
    <n v="16260"/>
    <x v="4"/>
    <x v="3"/>
    <m/>
    <m/>
    <x v="0"/>
    <x v="0"/>
    <x v="1"/>
    <s v=""/>
    <x v="1"/>
  </r>
  <r>
    <s v="CT2019"/>
    <s v="Claude R. Lambe Charitable Foundation_Allen-Lambe House Foundation1991100000"/>
    <x v="2"/>
    <s v="Allen-Lambe House Foundation"/>
    <x v="2280"/>
    <n v="100000"/>
    <x v="4"/>
    <x v="3"/>
    <m/>
    <m/>
    <x v="0"/>
    <x v="0"/>
    <x v="1"/>
    <s v=""/>
    <x v="1"/>
  </r>
  <r>
    <s v="CT2019"/>
    <s v="Claude R. Lambe Charitable Foundation_Cato Institute1991400000"/>
    <x v="2"/>
    <s v="Cato Institute"/>
    <x v="2"/>
    <n v="400000"/>
    <x v="4"/>
    <x v="3"/>
    <m/>
    <m/>
    <x v="0"/>
    <x v="0"/>
    <x v="0"/>
    <s v="https://www.desmogblog.com/cato-institute"/>
    <x v="0"/>
  </r>
  <r>
    <s v="CT2019"/>
    <s v="Claude R. Lambe Charitable Foundation_Cato Institute1991250000"/>
    <x v="2"/>
    <s v="Cato Institute"/>
    <x v="2"/>
    <n v="250000"/>
    <x v="4"/>
    <x v="3"/>
    <m/>
    <m/>
    <x v="0"/>
    <x v="0"/>
    <x v="0"/>
    <s v="https://www.desmogblog.com/cato-institute"/>
    <x v="0"/>
  </r>
  <r>
    <s v="CT2019"/>
    <s v="Claude R. Lambe Charitable Foundation_Cato Institute1991150000"/>
    <x v="2"/>
    <s v="Cato Institute"/>
    <x v="2"/>
    <n v="150000"/>
    <x v="4"/>
    <x v="3"/>
    <m/>
    <m/>
    <x v="0"/>
    <x v="0"/>
    <x v="0"/>
    <s v="https://www.desmogblog.com/cato-institute"/>
    <x v="0"/>
  </r>
  <r>
    <s v="GP2017"/>
    <s v="Claude R. Lambe Charitable Foundation_Citizens for a Sound Economy (CSE)1991300000"/>
    <x v="2"/>
    <s v="Citizens for a Sound Economy (CSE)"/>
    <x v="37"/>
    <n v="300000"/>
    <x v="4"/>
    <x v="3"/>
    <m/>
    <m/>
    <x v="0"/>
    <x v="0"/>
    <x v="0"/>
    <s v="https://www.desmogblog.com/freedomworks"/>
    <x v="0"/>
  </r>
  <r>
    <s v="CT2019"/>
    <s v="Claude R. Lambe Charitable Foundation_Citizens for Congressional Reform Foundation1991175000"/>
    <x v="2"/>
    <s v="Citizens for Congressional Reform Foundation"/>
    <x v="2281"/>
    <n v="175000"/>
    <x v="4"/>
    <x v="3"/>
    <m/>
    <m/>
    <x v="0"/>
    <x v="0"/>
    <x v="0"/>
    <s v=""/>
    <x v="1"/>
  </r>
  <r>
    <s v="CT2019"/>
    <s v="Claude R. Lambe Charitable Foundation_Friends University19917000"/>
    <x v="2"/>
    <s v="Friends University"/>
    <x v="2278"/>
    <n v="7000"/>
    <x v="4"/>
    <x v="3"/>
    <m/>
    <m/>
    <x v="0"/>
    <x v="1"/>
    <x v="0"/>
    <s v=""/>
    <x v="1"/>
  </r>
  <r>
    <s v="CT2019"/>
    <s v="Claude R. Lambe Charitable Foundation_Friends University19914263"/>
    <x v="2"/>
    <s v="Friends University"/>
    <x v="2278"/>
    <n v="4263"/>
    <x v="4"/>
    <x v="3"/>
    <m/>
    <m/>
    <x v="0"/>
    <x v="1"/>
    <x v="0"/>
    <s v=""/>
    <x v="1"/>
  </r>
  <r>
    <s v="CT2019"/>
    <s v="Claude R. Lambe Charitable Foundation_Friends University199112600"/>
    <x v="2"/>
    <s v="Friends University"/>
    <x v="2278"/>
    <n v="12600"/>
    <x v="4"/>
    <x v="3"/>
    <m/>
    <m/>
    <x v="0"/>
    <x v="1"/>
    <x v="0"/>
    <s v=""/>
    <x v="1"/>
  </r>
  <r>
    <s v="CT2019"/>
    <s v="Claude R. Lambe Charitable Foundation_Institute for Humane Studies at George Mason University1991250000"/>
    <x v="2"/>
    <s v="Institute for Humane Studies at George Mason University"/>
    <x v="23"/>
    <n v="250000"/>
    <x v="4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1103000"/>
    <x v="2"/>
    <s v="Institute for Humane Studies at George Mason University"/>
    <x v="23"/>
    <n v="103000"/>
    <x v="4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9120200"/>
    <x v="2"/>
    <s v="George Mason University"/>
    <x v="22"/>
    <n v="20200"/>
    <x v="4"/>
    <x v="3"/>
    <m/>
    <m/>
    <x v="0"/>
    <x v="1"/>
    <x v="0"/>
    <s v=""/>
    <x v="1"/>
  </r>
  <r>
    <s v="CT2019"/>
    <s v="Claude R. Lambe Charitable Foundation_George Mason University199137500"/>
    <x v="2"/>
    <s v="George Mason University"/>
    <x v="22"/>
    <n v="37500"/>
    <x v="4"/>
    <x v="3"/>
    <m/>
    <m/>
    <x v="0"/>
    <x v="1"/>
    <x v="0"/>
    <s v=""/>
    <x v="1"/>
  </r>
  <r>
    <s v="CT2019"/>
    <s v="Claude R. Lambe Charitable Foundation_George Mason University19915000"/>
    <x v="2"/>
    <s v="George Mason University"/>
    <x v="22"/>
    <n v="5000"/>
    <x v="4"/>
    <x v="3"/>
    <m/>
    <m/>
    <x v="0"/>
    <x v="1"/>
    <x v="0"/>
    <s v=""/>
    <x v="1"/>
  </r>
  <r>
    <s v="CT2019"/>
    <s v="Claude R. Lambe Charitable Foundation_George Mason University19915600"/>
    <x v="2"/>
    <s v="George Mason University"/>
    <x v="22"/>
    <n v="5600"/>
    <x v="4"/>
    <x v="3"/>
    <m/>
    <m/>
    <x v="0"/>
    <x v="1"/>
    <x v="0"/>
    <s v=""/>
    <x v="1"/>
  </r>
  <r>
    <s v="GP2017"/>
    <s v="Claude R. Lambe Charitable Foundation_Center for the Study of Market Processes (precursor to Mercatus)199110600"/>
    <x v="2"/>
    <s v="Center for the Study of Market Processes (precursor to Mercatus)"/>
    <x v="22"/>
    <n v="10600"/>
    <x v="4"/>
    <x v="3"/>
    <m/>
    <m/>
    <x v="0"/>
    <x v="1"/>
    <x v="0"/>
    <s v=""/>
    <x v="1"/>
  </r>
  <r>
    <s v="CT2019"/>
    <s v="Claude R. Lambe Charitable Foundation_Institute for Justice199150000"/>
    <x v="2"/>
    <s v="Institute for Justice"/>
    <x v="58"/>
    <n v="50000"/>
    <x v="4"/>
    <x v="3"/>
    <m/>
    <m/>
    <x v="0"/>
    <x v="0"/>
    <x v="0"/>
    <s v="https://www.sourcewatch.org/index.php/Institute_for_Justice"/>
    <x v="2"/>
  </r>
  <r>
    <s v="CT2019"/>
    <s v="Claude R. Lambe Charitable Foundation_Institute for Justice1991100000"/>
    <x v="2"/>
    <s v="Institute for Justice"/>
    <x v="58"/>
    <n v="100000"/>
    <x v="4"/>
    <x v="3"/>
    <m/>
    <m/>
    <x v="0"/>
    <x v="0"/>
    <x v="0"/>
    <s v="https://www.sourcewatch.org/index.php/Institute_for_Justice"/>
    <x v="2"/>
  </r>
  <r>
    <s v="CT2019"/>
    <s v="Claude R. Lambe Charitable Foundation_Acton Institute for the Study of Religion and Liberty199225000"/>
    <x v="2"/>
    <s v="Acton Institute for the Study of Religion and Liberty"/>
    <x v="40"/>
    <n v="25000"/>
    <x v="5"/>
    <x v="3"/>
    <m/>
    <m/>
    <x v="0"/>
    <x v="0"/>
    <x v="0"/>
    <s v="https://www.desmogblog.com/acton-institute"/>
    <x v="0"/>
  </r>
  <r>
    <s v="CT2019"/>
    <s v="Claude R. Lambe Charitable Foundation_Adam Mackler19922905"/>
    <x v="2"/>
    <s v="Adam Mackler"/>
    <x v="2282"/>
    <n v="2905"/>
    <x v="5"/>
    <x v="3"/>
    <m/>
    <m/>
    <x v="1"/>
    <x v="0"/>
    <x v="0"/>
    <s v=""/>
    <x v="1"/>
  </r>
  <r>
    <s v="CT2019"/>
    <s v="Claude R. Lambe Charitable Foundation_Allen-Lambe House Foundation199260000"/>
    <x v="2"/>
    <s v="Allen-Lambe House Foundation"/>
    <x v="2280"/>
    <n v="60000"/>
    <x v="5"/>
    <x v="3"/>
    <m/>
    <m/>
    <x v="0"/>
    <x v="0"/>
    <x v="1"/>
    <s v=""/>
    <x v="1"/>
  </r>
  <r>
    <s v="CT2019"/>
    <s v="Claude R. Lambe Charitable Foundation_Atlas Economic Research Foundation199225000"/>
    <x v="2"/>
    <s v="Atlas Economic Research Foundation"/>
    <x v="18"/>
    <n v="25000"/>
    <x v="5"/>
    <x v="3"/>
    <m/>
    <m/>
    <x v="0"/>
    <x v="0"/>
    <x v="0"/>
    <s v="https://www.desmogblog.com/atlas-economic-research-foundation"/>
    <x v="0"/>
  </r>
  <r>
    <s v="CT2019"/>
    <s v="Claude R. Lambe Charitable Foundation_Cato Institute1992200000"/>
    <x v="2"/>
    <s v="Cato Institute"/>
    <x v="2"/>
    <n v="200000"/>
    <x v="5"/>
    <x v="3"/>
    <m/>
    <m/>
    <x v="0"/>
    <x v="0"/>
    <x v="0"/>
    <s v="https://www.desmogblog.com/cato-institute"/>
    <x v="0"/>
  </r>
  <r>
    <s v="CT2019"/>
    <s v="Claude R. Lambe Charitable Foundation_Cato Institute1992200000"/>
    <x v="2"/>
    <s v="Cato Institute"/>
    <x v="2"/>
    <n v="200000"/>
    <x v="5"/>
    <x v="3"/>
    <m/>
    <m/>
    <x v="0"/>
    <x v="0"/>
    <x v="0"/>
    <s v="https://www.desmogblog.com/cato-institute"/>
    <x v="0"/>
  </r>
  <r>
    <s v="CT2019"/>
    <s v="Claude R. Lambe Charitable Foundation_Cato Institute1992400000"/>
    <x v="2"/>
    <s v="Cato Institute"/>
    <x v="2"/>
    <n v="400000"/>
    <x v="5"/>
    <x v="3"/>
    <m/>
    <m/>
    <x v="0"/>
    <x v="0"/>
    <x v="0"/>
    <s v="https://www.desmogblog.com/cato-institute"/>
    <x v="0"/>
  </r>
  <r>
    <s v="CT2019"/>
    <s v="Claude R. Lambe Charitable Foundation_Christian I. Whitten19922523"/>
    <x v="2"/>
    <s v="Christian I. Whitten"/>
    <x v="2283"/>
    <n v="2523"/>
    <x v="5"/>
    <x v="3"/>
    <m/>
    <m/>
    <x v="1"/>
    <x v="0"/>
    <x v="0"/>
    <s v=""/>
    <x v="1"/>
  </r>
  <r>
    <s v="CT2019"/>
    <s v="Claude R. Lambe Charitable Foundation_Christine Caldwell19922972"/>
    <x v="2"/>
    <s v="Christine Caldwell"/>
    <x v="2284"/>
    <n v="2972"/>
    <x v="5"/>
    <x v="3"/>
    <m/>
    <m/>
    <x v="1"/>
    <x v="0"/>
    <x v="0"/>
    <s v=""/>
    <x v="1"/>
  </r>
  <r>
    <s v="CT2019"/>
    <s v="Claude R. Lambe Charitable Foundation_Christopher J. Nelson19922933"/>
    <x v="2"/>
    <s v="Christopher J. Nelson"/>
    <x v="2285"/>
    <n v="2933"/>
    <x v="5"/>
    <x v="3"/>
    <m/>
    <m/>
    <x v="1"/>
    <x v="0"/>
    <x v="0"/>
    <s v=""/>
    <x v="1"/>
  </r>
  <r>
    <s v="GP2017"/>
    <s v="Claude R. Lambe Charitable Foundation_Citizens for a Sound Economy (CSE)1992150000"/>
    <x v="2"/>
    <s v="Citizens for a Sound Economy (CSE)"/>
    <x v="37"/>
    <n v="150000"/>
    <x v="5"/>
    <x v="3"/>
    <m/>
    <m/>
    <x v="0"/>
    <x v="0"/>
    <x v="0"/>
    <s v="https://www.desmogblog.com/freedomworks"/>
    <x v="0"/>
  </r>
  <r>
    <s v="CT2019"/>
    <s v="Claude R. Lambe Charitable Foundation_Colene Lind19922642"/>
    <x v="2"/>
    <s v="Colene Lind"/>
    <x v="2286"/>
    <n v="2642"/>
    <x v="5"/>
    <x v="3"/>
    <m/>
    <m/>
    <x v="1"/>
    <x v="0"/>
    <x v="0"/>
    <s v=""/>
    <x v="1"/>
  </r>
  <r>
    <s v="CT2019"/>
    <s v="Claude R. Lambe Charitable Foundation_Competitive Enterprise Institute199210000"/>
    <x v="2"/>
    <s v="Competitive Enterprise Institute"/>
    <x v="28"/>
    <n v="10000"/>
    <x v="5"/>
    <x v="3"/>
    <m/>
    <m/>
    <x v="0"/>
    <x v="0"/>
    <x v="0"/>
    <s v="https://www.desmogblog.com/competitive-enterprise-institute"/>
    <x v="0"/>
  </r>
  <r>
    <s v="CT2019"/>
    <s v="Claude R. Lambe Charitable Foundation_D. Glenn Whitman19923153"/>
    <x v="2"/>
    <s v="D. Glenn Whitman"/>
    <x v="2287"/>
    <n v="3153"/>
    <x v="5"/>
    <x v="3"/>
    <m/>
    <m/>
    <x v="1"/>
    <x v="0"/>
    <x v="0"/>
    <s v=""/>
    <x v="1"/>
  </r>
  <r>
    <s v="CT2019"/>
    <s v="Claude R. Lambe Charitable Foundation_Daniel A. Laguttuta19923180"/>
    <x v="2"/>
    <s v="Daniel A. Laguttuta"/>
    <x v="2288"/>
    <n v="3180"/>
    <x v="5"/>
    <x v="3"/>
    <m/>
    <m/>
    <x v="1"/>
    <x v="0"/>
    <x v="0"/>
    <s v=""/>
    <x v="1"/>
  </r>
  <r>
    <s v="CT2019"/>
    <s v="Claude R. Lambe Charitable Foundation_Daniel F. Mcinnis19921619"/>
    <x v="2"/>
    <s v="Daniel F. Mcinnis"/>
    <x v="2289"/>
    <n v="1619"/>
    <x v="5"/>
    <x v="3"/>
    <m/>
    <m/>
    <x v="1"/>
    <x v="0"/>
    <x v="0"/>
    <s v=""/>
    <x v="1"/>
  </r>
  <r>
    <s v="CT2019"/>
    <s v="Claude R. Lambe Charitable Foundation_Derek M. Rose19922372"/>
    <x v="2"/>
    <s v="Derek M. Rose"/>
    <x v="2290"/>
    <n v="2372"/>
    <x v="5"/>
    <x v="3"/>
    <m/>
    <m/>
    <x v="1"/>
    <x v="0"/>
    <x v="0"/>
    <s v=""/>
    <x v="1"/>
  </r>
  <r>
    <s v="CT2019"/>
    <s v="Claude R. Lambe Charitable Foundation_Erica E. Gum19923071"/>
    <x v="2"/>
    <s v="Erica E. Gum"/>
    <x v="2291"/>
    <n v="3071"/>
    <x v="5"/>
    <x v="3"/>
    <m/>
    <m/>
    <x v="1"/>
    <x v="0"/>
    <x v="0"/>
    <s v=""/>
    <x v="1"/>
  </r>
  <r>
    <s v="CT2019"/>
    <s v="Claude R. Lambe Charitable Foundation_Families Against Mandatory Minimums199210000"/>
    <x v="2"/>
    <s v="Families Against Mandatory Minimums"/>
    <x v="1294"/>
    <n v="10000"/>
    <x v="5"/>
    <x v="3"/>
    <m/>
    <m/>
    <x v="0"/>
    <x v="0"/>
    <x v="0"/>
    <s v="https://www.sourcewatch.org/index.php/Families_Against_Mandatory_Minimums"/>
    <x v="2"/>
  </r>
  <r>
    <s v="CT2019"/>
    <s v="Claude R. Lambe Charitable Foundation_Friends University199212675"/>
    <x v="2"/>
    <s v="Friends University"/>
    <x v="2278"/>
    <n v="12675"/>
    <x v="5"/>
    <x v="3"/>
    <m/>
    <m/>
    <x v="0"/>
    <x v="1"/>
    <x v="0"/>
    <s v=""/>
    <x v="1"/>
  </r>
  <r>
    <s v="CT2019"/>
    <s v="Claude R. Lambe Charitable Foundation_Gene Healy19922799"/>
    <x v="2"/>
    <s v="Gene Healy"/>
    <x v="2292"/>
    <n v="2799"/>
    <x v="5"/>
    <x v="3"/>
    <m/>
    <m/>
    <x v="1"/>
    <x v="0"/>
    <x v="0"/>
    <s v=""/>
    <x v="1"/>
  </r>
  <r>
    <s v="CT2019"/>
    <s v="Claude R. Lambe Charitable Foundation_Institute for Humane Studies at George Mason University199227500"/>
    <x v="2"/>
    <s v="Institute for Humane Studies at George Mason University"/>
    <x v="23"/>
    <n v="27500"/>
    <x v="5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22500"/>
    <x v="2"/>
    <s v="Institute for Humane Studies at George Mason University"/>
    <x v="23"/>
    <n v="2500"/>
    <x v="5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235000"/>
    <x v="2"/>
    <s v="Institute for Humane Studies at George Mason University"/>
    <x v="23"/>
    <n v="35000"/>
    <x v="5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245750"/>
    <x v="2"/>
    <s v="Institute for Humane Studies at George Mason University"/>
    <x v="23"/>
    <n v="45750"/>
    <x v="5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2250000"/>
    <x v="2"/>
    <s v="Institute for Humane Studies at George Mason University"/>
    <x v="23"/>
    <n v="250000"/>
    <x v="5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282324"/>
    <x v="2"/>
    <s v="Institute for Humane Studies at George Mason University"/>
    <x v="23"/>
    <n v="82324"/>
    <x v="5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9242660"/>
    <x v="2"/>
    <s v="George Mason University"/>
    <x v="22"/>
    <n v="42660"/>
    <x v="5"/>
    <x v="3"/>
    <m/>
    <m/>
    <x v="0"/>
    <x v="1"/>
    <x v="0"/>
    <s v=""/>
    <x v="1"/>
  </r>
  <r>
    <s v="CT2019"/>
    <s v="Claude R. Lambe Charitable Foundation_George Mason University199222000"/>
    <x v="2"/>
    <s v="George Mason University"/>
    <x v="22"/>
    <n v="22000"/>
    <x v="5"/>
    <x v="3"/>
    <m/>
    <m/>
    <x v="0"/>
    <x v="1"/>
    <x v="0"/>
    <s v=""/>
    <x v="1"/>
  </r>
  <r>
    <s v="GP2017"/>
    <s v="Claude R. Lambe Charitable Foundation_Center for the Study of Market Processes (precursor to Mercatus)199264660"/>
    <x v="2"/>
    <s v="Center for the Study of Market Processes (precursor to Mercatus)"/>
    <x v="22"/>
    <n v="64660"/>
    <x v="5"/>
    <x v="3"/>
    <m/>
    <m/>
    <x v="0"/>
    <x v="1"/>
    <x v="0"/>
    <s v=""/>
    <x v="1"/>
  </r>
  <r>
    <s v="CT2019"/>
    <s v="Claude R. Lambe Charitable Foundation_Grant Thompson19923093"/>
    <x v="2"/>
    <s v="Grant Thompson"/>
    <x v="2293"/>
    <n v="3093"/>
    <x v="5"/>
    <x v="3"/>
    <m/>
    <m/>
    <x v="1"/>
    <x v="0"/>
    <x v="0"/>
    <s v=""/>
    <x v="1"/>
  </r>
  <r>
    <s v="CT2019"/>
    <s v="Claude R. Lambe Charitable Foundation_Heartland Institute199210000"/>
    <x v="2"/>
    <s v="Heartland Institute"/>
    <x v="3"/>
    <n v="10000"/>
    <x v="5"/>
    <x v="3"/>
    <m/>
    <m/>
    <x v="0"/>
    <x v="0"/>
    <x v="0"/>
    <s v="https://www.desmogblog.com/heartland-institute"/>
    <x v="0"/>
  </r>
  <r>
    <s v="CT2019"/>
    <s v="Claude R. Lambe Charitable Foundation_Institute for Justice1992250000"/>
    <x v="2"/>
    <s v="Institute for Justice"/>
    <x v="58"/>
    <n v="250000"/>
    <x v="5"/>
    <x v="3"/>
    <m/>
    <m/>
    <x v="0"/>
    <x v="0"/>
    <x v="0"/>
    <s v="https://www.sourcewatch.org/index.php/Institute_for_Justice"/>
    <x v="2"/>
  </r>
  <r>
    <s v="CT2019"/>
    <s v="Claude R. Lambe Charitable Foundation_Institute for Justice1992200000"/>
    <x v="2"/>
    <s v="Institute for Justice"/>
    <x v="58"/>
    <n v="200000"/>
    <x v="5"/>
    <x v="3"/>
    <m/>
    <m/>
    <x v="0"/>
    <x v="0"/>
    <x v="0"/>
    <s v="https://www.sourcewatch.org/index.php/Institute_for_Justice"/>
    <x v="2"/>
  </r>
  <r>
    <s v="CT2019"/>
    <s v="Claude R. Lambe Charitable Foundation_Institute for Research on the Economics of Taxation19925000"/>
    <x v="2"/>
    <s v="Institute for Research on the Economics of Taxation"/>
    <x v="6"/>
    <n v="5000"/>
    <x v="5"/>
    <x v="3"/>
    <m/>
    <m/>
    <x v="0"/>
    <x v="0"/>
    <x v="0"/>
    <s v="https://www.sourcewatch.org/index.php/Institute_for_Research_on_the_Economics_of_Taxation"/>
    <x v="2"/>
  </r>
  <r>
    <s v="CT2019"/>
    <s v="Claude R. Lambe Charitable Foundation_Jim Carty19921027"/>
    <x v="2"/>
    <s v="Jim Carty"/>
    <x v="2294"/>
    <n v="1027"/>
    <x v="5"/>
    <x v="3"/>
    <m/>
    <m/>
    <x v="1"/>
    <x v="0"/>
    <x v="0"/>
    <s v=""/>
    <x v="1"/>
  </r>
  <r>
    <s v="CT2019"/>
    <s v="Claude R. Lambe Charitable Foundation_John L. Berlau19922805"/>
    <x v="2"/>
    <s v="John L. Berlau"/>
    <x v="2295"/>
    <n v="2805"/>
    <x v="5"/>
    <x v="3"/>
    <m/>
    <m/>
    <x v="1"/>
    <x v="0"/>
    <x v="0"/>
    <s v=""/>
    <x v="1"/>
  </r>
  <r>
    <s v="CT2019"/>
    <s v="Claude R. Lambe Charitable Foundation_Kansas Cultural Trust199244750"/>
    <x v="2"/>
    <s v="Kansas Cultural Trust"/>
    <x v="51"/>
    <n v="44750"/>
    <x v="5"/>
    <x v="3"/>
    <m/>
    <m/>
    <x v="0"/>
    <x v="0"/>
    <x v="0"/>
    <s v=""/>
    <x v="1"/>
  </r>
  <r>
    <s v="CT2019"/>
    <s v="Claude R. Lambe Charitable Foundation_Kansas Cultural Trust199210000"/>
    <x v="2"/>
    <s v="Kansas Cultural Trust"/>
    <x v="51"/>
    <n v="10000"/>
    <x v="5"/>
    <x v="3"/>
    <m/>
    <m/>
    <x v="0"/>
    <x v="0"/>
    <x v="0"/>
    <s v=""/>
    <x v="1"/>
  </r>
  <r>
    <s v="CT2019"/>
    <s v="Claude R. Lambe Charitable Foundation_Kristen Krash19922648"/>
    <x v="2"/>
    <s v="Kristen Krash"/>
    <x v="2296"/>
    <n v="2648"/>
    <x v="5"/>
    <x v="3"/>
    <m/>
    <m/>
    <x v="1"/>
    <x v="0"/>
    <x v="0"/>
    <s v=""/>
    <x v="1"/>
  </r>
  <r>
    <s v="CT2019"/>
    <s v="Claude R. Lambe Charitable Foundation_Kristian M. Dahl19923023"/>
    <x v="2"/>
    <s v="Kristian M. Dahl"/>
    <x v="2297"/>
    <n v="3023"/>
    <x v="5"/>
    <x v="3"/>
    <m/>
    <m/>
    <x v="1"/>
    <x v="0"/>
    <x v="0"/>
    <s v=""/>
    <x v="1"/>
  </r>
  <r>
    <s v="CT2019"/>
    <s v="Claude R. Lambe Charitable Foundation_Lance C. Arney19923167"/>
    <x v="2"/>
    <s v="Lance C. Arney"/>
    <x v="2298"/>
    <n v="3167"/>
    <x v="5"/>
    <x v="3"/>
    <m/>
    <m/>
    <x v="1"/>
    <x v="0"/>
    <x v="0"/>
    <s v=""/>
    <x v="1"/>
  </r>
  <r>
    <s v="CT2019"/>
    <s v="Claude R. Lambe Charitable Foundation_Magnus Nilsson19923870"/>
    <x v="2"/>
    <s v="Magnus Nilsson"/>
    <x v="2299"/>
    <n v="3870"/>
    <x v="5"/>
    <x v="3"/>
    <m/>
    <m/>
    <x v="1"/>
    <x v="0"/>
    <x v="0"/>
    <s v=""/>
    <x v="1"/>
  </r>
  <r>
    <s v="CT2019"/>
    <s v="Claude R. Lambe Charitable Foundation_Mathew S. Kaye19922996"/>
    <x v="2"/>
    <s v="Mathew S. Kaye"/>
    <x v="2300"/>
    <n v="2996"/>
    <x v="5"/>
    <x v="3"/>
    <m/>
    <m/>
    <x v="1"/>
    <x v="0"/>
    <x v="0"/>
    <s v=""/>
    <x v="1"/>
  </r>
  <r>
    <s v="CT2019"/>
    <s v="Claude R. Lambe Charitable Foundation_Media Institute199210000"/>
    <x v="2"/>
    <s v="Media Institute"/>
    <x v="44"/>
    <n v="10000"/>
    <x v="5"/>
    <x v="3"/>
    <m/>
    <m/>
    <x v="0"/>
    <x v="0"/>
    <x v="0"/>
    <s v="https://www.sourcewatch.org/index.php/The_Media_Institute"/>
    <x v="2"/>
  </r>
  <r>
    <s v="CT2019"/>
    <s v="Claude R. Lambe Charitable Foundation_Melissa L. English19922697"/>
    <x v="2"/>
    <s v="Melissa L. English"/>
    <x v="2301"/>
    <n v="2697"/>
    <x v="5"/>
    <x v="3"/>
    <m/>
    <m/>
    <x v="1"/>
    <x v="0"/>
    <x v="0"/>
    <s v=""/>
    <x v="1"/>
  </r>
  <r>
    <s v="CT2019"/>
    <s v="Claude R. Lambe Charitable Foundation_Michael P. Cole19922634"/>
    <x v="2"/>
    <s v="Michael P. Cole"/>
    <x v="2302"/>
    <n v="2634"/>
    <x v="5"/>
    <x v="3"/>
    <m/>
    <m/>
    <x v="1"/>
    <x v="0"/>
    <x v="0"/>
    <s v=""/>
    <x v="1"/>
  </r>
  <r>
    <s v="CT2019"/>
    <s v="Claude R. Lambe Charitable Foundation_Michael R. Katchmark19922555"/>
    <x v="2"/>
    <s v="Michael R. Katchmark"/>
    <x v="2303"/>
    <n v="2555"/>
    <x v="5"/>
    <x v="3"/>
    <m/>
    <m/>
    <x v="1"/>
    <x v="0"/>
    <x v="0"/>
    <s v=""/>
    <x v="1"/>
  </r>
  <r>
    <s v="CT2019"/>
    <s v="Claude R. Lambe Charitable Foundation_Michelle Boardman19922829"/>
    <x v="2"/>
    <s v="Michelle Boardman"/>
    <x v="2304"/>
    <n v="2829"/>
    <x v="5"/>
    <x v="3"/>
    <m/>
    <m/>
    <x v="1"/>
    <x v="0"/>
    <x v="0"/>
    <s v=""/>
    <x v="1"/>
  </r>
  <r>
    <s v="CT2019"/>
    <s v="Claude R. Lambe Charitable Foundation_National Center for Policy Analysis199210000"/>
    <x v="2"/>
    <s v="National Center for Policy Analysis"/>
    <x v="9"/>
    <n v="10000"/>
    <x v="5"/>
    <x v="3"/>
    <m/>
    <m/>
    <x v="0"/>
    <x v="0"/>
    <x v="0"/>
    <s v="https://www.desmogblog.com/national-center-policy-analysis"/>
    <x v="0"/>
  </r>
  <r>
    <s v="CT2019"/>
    <s v="Claude R. Lambe Charitable Foundation_Pacific Research Institute for Public Policy199225000"/>
    <x v="2"/>
    <s v="Pacific Research Institute for Public Policy"/>
    <x v="10"/>
    <n v="25000"/>
    <x v="5"/>
    <x v="3"/>
    <m/>
    <m/>
    <x v="0"/>
    <x v="0"/>
    <x v="0"/>
    <s v="https://www.desmogblog.com/pacific-research-institute"/>
    <x v="0"/>
  </r>
  <r>
    <s v="CT2019"/>
    <s v="Claude R. Lambe Charitable Foundation_Peter M. Lee19922533"/>
    <x v="2"/>
    <s v="Peter M. Lee"/>
    <x v="2305"/>
    <n v="2533"/>
    <x v="5"/>
    <x v="3"/>
    <m/>
    <m/>
    <x v="1"/>
    <x v="0"/>
    <x v="0"/>
    <s v=""/>
    <x v="1"/>
  </r>
  <r>
    <s v="CT2019"/>
    <s v="Claude R. Lambe Charitable Foundation_Property and Environment Research Center199220000"/>
    <x v="2"/>
    <s v="Property and Environment Research Center"/>
    <x v="11"/>
    <n v="20000"/>
    <x v="5"/>
    <x v="3"/>
    <m/>
    <m/>
    <x v="0"/>
    <x v="0"/>
    <x v="0"/>
    <s v="https://www.desmogblog.com/property-and-environment-research-center"/>
    <x v="0"/>
  </r>
  <r>
    <s v="CT2019"/>
    <s v="Claude R. Lambe Charitable Foundation_Reason Foundation199210000"/>
    <x v="2"/>
    <s v="Reason Foundation"/>
    <x v="12"/>
    <n v="10000"/>
    <x v="5"/>
    <x v="3"/>
    <m/>
    <m/>
    <x v="0"/>
    <x v="0"/>
    <x v="0"/>
    <s v="https://www.desmogblog.com/reason-foundation"/>
    <x v="0"/>
  </r>
  <r>
    <s v="CT2019"/>
    <s v="Claude R. Lambe Charitable Foundation_Rhonda D. Smith19923149"/>
    <x v="2"/>
    <s v="Rhonda D. Smith"/>
    <x v="2306"/>
    <n v="3149"/>
    <x v="5"/>
    <x v="3"/>
    <m/>
    <m/>
    <x v="1"/>
    <x v="0"/>
    <x v="0"/>
    <s v=""/>
    <x v="1"/>
  </r>
  <r>
    <s v="CT2019"/>
    <s v="Claude R. Lambe Charitable Foundation_Robert L. Pollack19922648"/>
    <x v="2"/>
    <s v="Robert L. Pollack"/>
    <x v="2307"/>
    <n v="2648"/>
    <x v="5"/>
    <x v="3"/>
    <m/>
    <m/>
    <x v="1"/>
    <x v="0"/>
    <x v="0"/>
    <s v=""/>
    <x v="1"/>
  </r>
  <r>
    <s v="CT2019"/>
    <s v="Claude R. Lambe Charitable Foundation_Roberto Helquera19923179"/>
    <x v="2"/>
    <s v="Roberto Helquera"/>
    <x v="2308"/>
    <n v="3179"/>
    <x v="5"/>
    <x v="3"/>
    <m/>
    <m/>
    <x v="1"/>
    <x v="0"/>
    <x v="0"/>
    <s v=""/>
    <x v="1"/>
  </r>
  <r>
    <s v="CT2019"/>
    <s v="Claude R. Lambe Charitable Foundation_Roger Bate19924080"/>
    <x v="2"/>
    <s v="Roger Bate"/>
    <x v="2309"/>
    <n v="4080"/>
    <x v="5"/>
    <x v="3"/>
    <m/>
    <m/>
    <x v="1"/>
    <x v="0"/>
    <x v="0"/>
    <s v=""/>
    <x v="1"/>
  </r>
  <r>
    <s v="CT2019"/>
    <s v="Claude R. Lambe Charitable Foundation_Sandeep S. Mangalmurti19923330"/>
    <x v="2"/>
    <s v="Sandeep S. Mangalmurti"/>
    <x v="2310"/>
    <n v="3330"/>
    <x v="5"/>
    <x v="3"/>
    <m/>
    <m/>
    <x v="1"/>
    <x v="0"/>
    <x v="0"/>
    <s v=""/>
    <x v="1"/>
  </r>
  <r>
    <s v="CT2019"/>
    <s v="Claude R. Lambe Charitable Foundation_Sean P. Costello19922632"/>
    <x v="2"/>
    <s v="Sean P. Costello"/>
    <x v="2311"/>
    <n v="2632"/>
    <x v="5"/>
    <x v="3"/>
    <m/>
    <m/>
    <x v="1"/>
    <x v="0"/>
    <x v="0"/>
    <s v=""/>
    <x v="1"/>
  </r>
  <r>
    <s v="CT2019"/>
    <s v="Claude R. Lambe Charitable Foundation_Thomas D. Walls19922797"/>
    <x v="2"/>
    <s v="Thomas D. Walls"/>
    <x v="2312"/>
    <n v="2797"/>
    <x v="5"/>
    <x v="3"/>
    <m/>
    <m/>
    <x v="1"/>
    <x v="0"/>
    <x v="0"/>
    <s v=""/>
    <x v="1"/>
  </r>
  <r>
    <s v="CT2019"/>
    <s v="Claude R. Lambe Charitable Foundation_Wichita Center for the Arts199245000"/>
    <x v="2"/>
    <s v="Wichita Center for the Arts"/>
    <x v="1255"/>
    <n v="45000"/>
    <x v="5"/>
    <x v="3"/>
    <m/>
    <m/>
    <x v="0"/>
    <x v="0"/>
    <x v="1"/>
    <s v=""/>
    <x v="1"/>
  </r>
  <r>
    <s v="CT2019"/>
    <s v="Claude R. Lambe Charitable Foundation_William Lauber19922694"/>
    <x v="2"/>
    <s v="William Lauber"/>
    <x v="2313"/>
    <n v="2694"/>
    <x v="5"/>
    <x v="3"/>
    <m/>
    <m/>
    <x v="1"/>
    <x v="0"/>
    <x v="0"/>
    <s v=""/>
    <x v="1"/>
  </r>
  <r>
    <s v="CT2019"/>
    <s v="Claude R. Lambe Charitable Foundation_Allen-Lambe House Foundation199360000"/>
    <x v="2"/>
    <s v="Allen-Lambe House Foundation"/>
    <x v="2280"/>
    <n v="60000"/>
    <x v="6"/>
    <x v="3"/>
    <m/>
    <m/>
    <x v="0"/>
    <x v="0"/>
    <x v="1"/>
    <s v=""/>
    <x v="1"/>
  </r>
  <r>
    <s v="CT2019"/>
    <s v="Claude R. Lambe Charitable Foundation_American Legislative Exchange Council199360000"/>
    <x v="2"/>
    <s v="American Legislative Exchange Council"/>
    <x v="97"/>
    <n v="60000"/>
    <x v="6"/>
    <x v="3"/>
    <m/>
    <m/>
    <x v="0"/>
    <x v="0"/>
    <x v="0"/>
    <s v="https://www.desmogblog.com/american-legislative-exchange-council"/>
    <x v="0"/>
  </r>
  <r>
    <s v="CT2019"/>
    <s v="Claude R. Lambe Charitable Foundation_Capital Research Center19935000"/>
    <x v="2"/>
    <s v="Capital Research Center"/>
    <x v="19"/>
    <n v="5000"/>
    <x v="6"/>
    <x v="3"/>
    <m/>
    <m/>
    <x v="0"/>
    <x v="0"/>
    <x v="0"/>
    <s v="https://www.desmogblog.com/capital-research-center"/>
    <x v="0"/>
  </r>
  <r>
    <s v="CT2019"/>
    <s v="Claude R. Lambe Charitable Foundation_Cato Institute1993200000"/>
    <x v="2"/>
    <s v="Cato Institute"/>
    <x v="2"/>
    <n v="200000"/>
    <x v="6"/>
    <x v="3"/>
    <m/>
    <m/>
    <x v="0"/>
    <x v="0"/>
    <x v="0"/>
    <s v="https://www.desmogblog.com/cato-institute"/>
    <x v="0"/>
  </r>
  <r>
    <s v="CT2019"/>
    <s v="Claude R. Lambe Charitable Foundation_Cato Institute1993100000"/>
    <x v="2"/>
    <s v="Cato Institute"/>
    <x v="2"/>
    <n v="100000"/>
    <x v="6"/>
    <x v="3"/>
    <m/>
    <m/>
    <x v="0"/>
    <x v="0"/>
    <x v="0"/>
    <s v="https://www.desmogblog.com/cato-institute"/>
    <x v="0"/>
  </r>
  <r>
    <s v="CT2019"/>
    <s v="Claude R. Lambe Charitable Foundation_Cato Institute1993200000"/>
    <x v="2"/>
    <s v="Cato Institute"/>
    <x v="2"/>
    <n v="200000"/>
    <x v="6"/>
    <x v="3"/>
    <m/>
    <m/>
    <x v="0"/>
    <x v="0"/>
    <x v="0"/>
    <s v="https://www.desmogblog.com/cato-institute"/>
    <x v="0"/>
  </r>
  <r>
    <s v="CT2019"/>
    <s v="Claude R. Lambe Charitable Foundation_Cato Institute1993400000"/>
    <x v="2"/>
    <s v="Cato Institute"/>
    <x v="2"/>
    <n v="400000"/>
    <x v="6"/>
    <x v="3"/>
    <m/>
    <m/>
    <x v="0"/>
    <x v="0"/>
    <x v="0"/>
    <s v="https://www.desmogblog.com/cato-institute"/>
    <x v="0"/>
  </r>
  <r>
    <s v="GP2017"/>
    <s v="Claude R. Lambe Charitable Foundation_Citizens for a Sound Economy (CSE)1993150000"/>
    <x v="2"/>
    <s v="Citizens for a Sound Economy (CSE)"/>
    <x v="37"/>
    <n v="150000"/>
    <x v="6"/>
    <x v="3"/>
    <m/>
    <m/>
    <x v="0"/>
    <x v="0"/>
    <x v="0"/>
    <s v="https://www.desmogblog.com/freedomworks"/>
    <x v="0"/>
  </r>
  <r>
    <s v="CT2019"/>
    <s v="Claude R. Lambe Charitable Foundation_Competitive Enterprise Institute199335000"/>
    <x v="2"/>
    <s v="Competitive Enterprise Institute"/>
    <x v="28"/>
    <n v="35000"/>
    <x v="6"/>
    <x v="3"/>
    <m/>
    <m/>
    <x v="0"/>
    <x v="0"/>
    <x v="0"/>
    <s v="https://www.desmogblog.com/competitive-enterprise-institute"/>
    <x v="0"/>
  </r>
  <r>
    <s v="CT2019"/>
    <s v="Claude R. Lambe Charitable Foundation_Dartmouth College19931742"/>
    <x v="2"/>
    <s v="Dartmouth College"/>
    <x v="210"/>
    <n v="1742"/>
    <x v="6"/>
    <x v="3"/>
    <m/>
    <m/>
    <x v="0"/>
    <x v="1"/>
    <x v="0"/>
    <s v=""/>
    <x v="1"/>
  </r>
  <r>
    <s v="CT2019"/>
    <s v="Claude R. Lambe Charitable Foundation_Families Against Mandatory Minimums199310000"/>
    <x v="2"/>
    <s v="Families Against Mandatory Minimums"/>
    <x v="1294"/>
    <n v="10000"/>
    <x v="6"/>
    <x v="3"/>
    <m/>
    <m/>
    <x v="0"/>
    <x v="0"/>
    <x v="0"/>
    <s v="https://www.sourcewatch.org/index.php/Families_Against_Mandatory_Minimums"/>
    <x v="2"/>
  </r>
  <r>
    <s v="CT2019"/>
    <s v="Claude R. Lambe Charitable Foundation_Federalist Society for Law and Public Policy Studies199310000"/>
    <x v="2"/>
    <s v="Federalist Society for Law and Public Policy Studies"/>
    <x v="29"/>
    <n v="10000"/>
    <x v="6"/>
    <x v="3"/>
    <m/>
    <m/>
    <x v="0"/>
    <x v="0"/>
    <x v="0"/>
    <s v="http://www.sourcewatch.org/index.php/Federalist_Society_for_Law_and_Public_Policy_Studies"/>
    <x v="2"/>
  </r>
  <r>
    <s v="CT2019"/>
    <s v="Claude R. Lambe Charitable Foundation_Fraser Institute, The19935000"/>
    <x v="2"/>
    <s v="Fraser Institute, The"/>
    <x v="47"/>
    <n v="5000"/>
    <x v="6"/>
    <x v="3"/>
    <m/>
    <m/>
    <x v="0"/>
    <x v="0"/>
    <x v="0"/>
    <s v="https://www.desmogblog.com/fraser-institute"/>
    <x v="0"/>
  </r>
  <r>
    <s v="CT2019"/>
    <s v="Claude R. Lambe Charitable Foundation_Institute for Humane Studies at George Mason University199376000"/>
    <x v="2"/>
    <s v="Institute for Humane Studies at George Mason University"/>
    <x v="23"/>
    <n v="76000"/>
    <x v="6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3310000"/>
    <x v="2"/>
    <s v="Institute for Humane Studies at George Mason University"/>
    <x v="23"/>
    <n v="310000"/>
    <x v="6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3150000"/>
    <x v="2"/>
    <s v="Institute for Humane Studies at George Mason University"/>
    <x v="23"/>
    <n v="150000"/>
    <x v="6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932500"/>
    <x v="2"/>
    <s v="George Mason University"/>
    <x v="22"/>
    <n v="2500"/>
    <x v="6"/>
    <x v="3"/>
    <m/>
    <m/>
    <x v="0"/>
    <x v="1"/>
    <x v="0"/>
    <s v=""/>
    <x v="1"/>
  </r>
  <r>
    <s v="CT2019"/>
    <s v="Claude R. Lambe Charitable Foundation_George Mason University19935000"/>
    <x v="2"/>
    <s v="George Mason University"/>
    <x v="22"/>
    <n v="5000"/>
    <x v="6"/>
    <x v="3"/>
    <m/>
    <m/>
    <x v="0"/>
    <x v="1"/>
    <x v="0"/>
    <s v=""/>
    <x v="1"/>
  </r>
  <r>
    <s v="CT2019"/>
    <s v="Claude R. Lambe Charitable Foundation_George Mason University1993421833"/>
    <x v="2"/>
    <s v="George Mason University"/>
    <x v="22"/>
    <n v="421833"/>
    <x v="6"/>
    <x v="3"/>
    <m/>
    <m/>
    <x v="0"/>
    <x v="1"/>
    <x v="0"/>
    <s v=""/>
    <x v="1"/>
  </r>
  <r>
    <s v="GP2017"/>
    <s v="Claude R. Lambe Charitable Foundation_Center for the Study of Market Processes (precursor to Mercatus)1993421833"/>
    <x v="2"/>
    <s v="Center for the Study of Market Processes (precursor to Mercatus)"/>
    <x v="22"/>
    <n v="421833"/>
    <x v="6"/>
    <x v="3"/>
    <m/>
    <m/>
    <x v="0"/>
    <x v="1"/>
    <x v="0"/>
    <s v=""/>
    <x v="1"/>
  </r>
  <r>
    <s v="CT2019"/>
    <s v="Claude R. Lambe Charitable Foundation_Institute for Justice1993100000"/>
    <x v="2"/>
    <s v="Institute for Justice"/>
    <x v="58"/>
    <n v="100000"/>
    <x v="6"/>
    <x v="3"/>
    <m/>
    <m/>
    <x v="0"/>
    <x v="0"/>
    <x v="0"/>
    <s v="https://www.sourcewatch.org/index.php/Institute_for_Justice"/>
    <x v="2"/>
  </r>
  <r>
    <s v="CT2019"/>
    <s v="Claude R. Lambe Charitable Foundation_Institute for Objectivist Studies19935000"/>
    <x v="2"/>
    <s v="Institute for Objectivist Studies"/>
    <x v="95"/>
    <n v="5000"/>
    <x v="6"/>
    <x v="3"/>
    <m/>
    <m/>
    <x v="0"/>
    <x v="0"/>
    <x v="0"/>
    <s v=""/>
    <x v="1"/>
  </r>
  <r>
    <s v="CT2019"/>
    <s v="Claude R. Lambe Charitable Foundation_Kansas Cultural Trust1993150000"/>
    <x v="2"/>
    <s v="Kansas Cultural Trust"/>
    <x v="51"/>
    <n v="150000"/>
    <x v="6"/>
    <x v="3"/>
    <m/>
    <m/>
    <x v="0"/>
    <x v="0"/>
    <x v="0"/>
    <s v=""/>
    <x v="1"/>
  </r>
  <r>
    <s v="CT2019"/>
    <s v="Claude R. Lambe Charitable Foundation_Kennesaw State College Foundation199310000"/>
    <x v="2"/>
    <s v="Kennesaw State College Foundation"/>
    <x v="2314"/>
    <n v="10000"/>
    <x v="6"/>
    <x v="3"/>
    <m/>
    <m/>
    <x v="0"/>
    <x v="1"/>
    <x v="0"/>
    <s v=""/>
    <x v="1"/>
  </r>
  <r>
    <s v="CT2019"/>
    <s v="Claude R. Lambe Charitable Foundation_Media Institute199350000"/>
    <x v="2"/>
    <s v="Media Institute"/>
    <x v="44"/>
    <n v="50000"/>
    <x v="6"/>
    <x v="3"/>
    <m/>
    <m/>
    <x v="0"/>
    <x v="0"/>
    <x v="0"/>
    <s v="https://www.sourcewatch.org/index.php/The_Media_Institute"/>
    <x v="2"/>
  </r>
  <r>
    <s v="CT2019"/>
    <s v="Claude R. Lambe Charitable Foundation_Network For Teaching Entrepreneurship199360000"/>
    <x v="2"/>
    <s v="Network For Teaching Entrepreneurship"/>
    <x v="52"/>
    <n v="60000"/>
    <x v="6"/>
    <x v="3"/>
    <m/>
    <m/>
    <x v="0"/>
    <x v="0"/>
    <x v="0"/>
    <s v=""/>
    <x v="1"/>
  </r>
  <r>
    <s v="CT2019"/>
    <s v="Claude R. Lambe Charitable Foundation_The University of Chicago Law School199359000"/>
    <x v="2"/>
    <s v="The University of Chicago Law School"/>
    <x v="576"/>
    <n v="59000"/>
    <x v="6"/>
    <x v="3"/>
    <m/>
    <m/>
    <x v="0"/>
    <x v="1"/>
    <x v="0"/>
    <s v=""/>
    <x v="1"/>
  </r>
  <r>
    <s v="CT2019"/>
    <s v="Claude R. Lambe Charitable Foundation_Acton Institute for the Study of Religion and Liberty199630000"/>
    <x v="2"/>
    <s v="Acton Institute for the Study of Religion and Liberty"/>
    <x v="40"/>
    <n v="30000"/>
    <x v="8"/>
    <x v="3"/>
    <m/>
    <m/>
    <x v="0"/>
    <x v="0"/>
    <x v="0"/>
    <s v="https://www.desmogblog.com/acton-institute"/>
    <x v="0"/>
  </r>
  <r>
    <s v="CT2019"/>
    <s v="Claude R. Lambe Charitable Foundation_Allen-Lambe House Foundation199670000"/>
    <x v="2"/>
    <s v="Allen-Lambe House Foundation"/>
    <x v="2280"/>
    <n v="70000"/>
    <x v="8"/>
    <x v="3"/>
    <m/>
    <m/>
    <x v="0"/>
    <x v="0"/>
    <x v="1"/>
    <s v=""/>
    <x v="1"/>
  </r>
  <r>
    <s v="CT2019"/>
    <s v="Claude R. Lambe Charitable Foundation_Capital Research Center19965000"/>
    <x v="2"/>
    <s v="Capital Research Center"/>
    <x v="19"/>
    <n v="5000"/>
    <x v="8"/>
    <x v="3"/>
    <m/>
    <m/>
    <x v="0"/>
    <x v="0"/>
    <x v="0"/>
    <s v="https://www.desmogblog.com/capital-research-center"/>
    <x v="0"/>
  </r>
  <r>
    <s v="CT2019"/>
    <s v="Claude R. Lambe Charitable Foundation_Cato Institute1996250000"/>
    <x v="2"/>
    <s v="Cato Institute"/>
    <x v="2"/>
    <n v="250000"/>
    <x v="8"/>
    <x v="3"/>
    <m/>
    <m/>
    <x v="0"/>
    <x v="0"/>
    <x v="0"/>
    <s v="https://www.desmogblog.com/cato-institute"/>
    <x v="0"/>
  </r>
  <r>
    <s v="GP2017"/>
    <s v="Claude R. Lambe Charitable Foundation_Citizens for a Sound Economy (CSE)1996400000"/>
    <x v="2"/>
    <s v="Citizens for a Sound Economy (CSE)"/>
    <x v="37"/>
    <n v="400000"/>
    <x v="8"/>
    <x v="3"/>
    <m/>
    <m/>
    <x v="0"/>
    <x v="0"/>
    <x v="0"/>
    <s v="https://www.desmogblog.com/freedomworks"/>
    <x v="0"/>
  </r>
  <r>
    <s v="CT2019"/>
    <s v="Claude R. Lambe Charitable Foundation_Competitive Enterprise Institute199620000"/>
    <x v="2"/>
    <s v="Competitive Enterprise Institute"/>
    <x v="28"/>
    <n v="20000"/>
    <x v="8"/>
    <x v="3"/>
    <m/>
    <m/>
    <x v="0"/>
    <x v="0"/>
    <x v="0"/>
    <s v="https://www.desmogblog.com/competitive-enterprise-institute"/>
    <x v="0"/>
  </r>
  <r>
    <s v="CT2019"/>
    <s v="Claude R. Lambe Charitable Foundation_Defenders of Property Rights199610000"/>
    <x v="2"/>
    <s v="Defenders of Property Rights"/>
    <x v="2315"/>
    <n v="10000"/>
    <x v="8"/>
    <x v="3"/>
    <m/>
    <m/>
    <x v="0"/>
    <x v="0"/>
    <x v="0"/>
    <s v="https://www.sourcewatch.org/index.php/Defenders_of_Property_Rights"/>
    <x v="2"/>
  </r>
  <r>
    <s v="CT2019"/>
    <s v="Claude R. Lambe Charitable Foundation_Foundation for Research on Economics and the Environment FREE199690000"/>
    <x v="2"/>
    <s v="Foundation for Research on Economics and the Environment FREE"/>
    <x v="21"/>
    <n v="90000"/>
    <x v="8"/>
    <x v="3"/>
    <m/>
    <m/>
    <x v="0"/>
    <x v="0"/>
    <x v="0"/>
    <s v="http://www.sourcewatch.org/index.php/Foundation_for_Research_on_Economics_and_the_Environment"/>
    <x v="2"/>
  </r>
  <r>
    <s v="CT2019"/>
    <s v="Claude R. Lambe Charitable Foundation_Free Enterprise Institute199615000"/>
    <x v="2"/>
    <s v="Free Enterprise Institute"/>
    <x v="2316"/>
    <n v="15000"/>
    <x v="8"/>
    <x v="3"/>
    <m/>
    <m/>
    <x v="0"/>
    <x v="0"/>
    <x v="0"/>
    <s v=""/>
    <x v="1"/>
  </r>
  <r>
    <s v="CT2019"/>
    <s v="Claude R. Lambe Charitable Foundation_Institute for Humane Studies at George Mason University1996310000"/>
    <x v="2"/>
    <s v="Institute for Humane Studies at George Mason University"/>
    <x v="23"/>
    <n v="310000"/>
    <x v="8"/>
    <x v="3"/>
    <m/>
    <m/>
    <x v="0"/>
    <x v="1"/>
    <x v="0"/>
    <s v="https://www.desmogblog.com/institute-humane-studies-george-mason-university"/>
    <x v="0"/>
  </r>
  <r>
    <s v="CT2019"/>
    <s v="Claude R. Lambe Charitable Foundation_Institute for Humane Studies at George Mason University1996100000"/>
    <x v="2"/>
    <s v="Institute for Humane Studies at George Mason University"/>
    <x v="23"/>
    <n v="100000"/>
    <x v="8"/>
    <x v="3"/>
    <m/>
    <m/>
    <x v="0"/>
    <x v="1"/>
    <x v="0"/>
    <s v="https://www.desmogblog.com/institute-humane-studies-george-mason-university"/>
    <x v="0"/>
  </r>
  <r>
    <s v="CT2019"/>
    <s v="Claude R. Lambe Charitable Foundation_George Mason University19961000000"/>
    <x v="2"/>
    <s v="George Mason University"/>
    <x v="22"/>
    <n v="1000000"/>
    <x v="8"/>
    <x v="3"/>
    <m/>
    <m/>
    <x v="0"/>
    <x v="1"/>
    <x v="0"/>
    <s v=""/>
    <x v="1"/>
  </r>
  <r>
    <s v="CT2019"/>
    <s v="Claude R. Lambe Charitable Foundation_Heritage Foundation, The199664000"/>
    <x v="2"/>
    <s v="Heritage Foundation, The"/>
    <x v="4"/>
    <n v="64000"/>
    <x v="8"/>
    <x v="3"/>
    <m/>
    <m/>
    <x v="0"/>
    <x v="0"/>
    <x v="0"/>
    <s v="https://www.desmogblog.com/heritage-foundation"/>
    <x v="0"/>
  </r>
  <r>
    <s v="CT2019"/>
    <s v="Claude R. Lambe Charitable Foundation_Institute for Justice1996150000"/>
    <x v="2"/>
    <s v="Institute for Justice"/>
    <x v="58"/>
    <n v="150000"/>
    <x v="8"/>
    <x v="3"/>
    <m/>
    <m/>
    <x v="0"/>
    <x v="0"/>
    <x v="0"/>
    <s v="https://www.sourcewatch.org/index.php/Institute_for_Justice"/>
    <x v="2"/>
  </r>
  <r>
    <s v="CT2019"/>
    <s v="Claude R. Lambe Charitable Foundation_Intercollegiate Studies Institute199655000"/>
    <x v="2"/>
    <s v="Intercollegiate Studies Institute"/>
    <x v="129"/>
    <n v="55000"/>
    <x v="8"/>
    <x v="3"/>
    <m/>
    <m/>
    <x v="0"/>
    <x v="0"/>
    <x v="0"/>
    <s v="https://www.sourcewatch.org/index.php/Intercollegiate_Studies_Institute"/>
    <x v="2"/>
  </r>
  <r>
    <s v="CT2019"/>
    <s v="Claude R. Lambe Charitable Foundation_Kansas Cultural Trust199660825"/>
    <x v="2"/>
    <s v="Kansas Cultural Trust"/>
    <x v="51"/>
    <n v="60825"/>
    <x v="8"/>
    <x v="3"/>
    <m/>
    <m/>
    <x v="0"/>
    <x v="0"/>
    <x v="0"/>
    <s v=""/>
    <x v="1"/>
  </r>
  <r>
    <s v="CT2019"/>
    <s v="Claude R. Lambe Charitable Foundation_Reason Foundation199617500"/>
    <x v="2"/>
    <s v="Reason Foundation"/>
    <x v="12"/>
    <n v="17500"/>
    <x v="8"/>
    <x v="3"/>
    <m/>
    <m/>
    <x v="0"/>
    <x v="0"/>
    <x v="0"/>
    <s v="https://www.desmogblog.com/reason-foundation"/>
    <x v="0"/>
  </r>
  <r>
    <s v="CT2019"/>
    <s v="Claude R. Lambe Charitable Foundation_University of Kansas1996250000"/>
    <x v="2"/>
    <s v="University of Kansas"/>
    <x v="35"/>
    <n v="250000"/>
    <x v="8"/>
    <x v="3"/>
    <m/>
    <m/>
    <x v="0"/>
    <x v="1"/>
    <x v="0"/>
    <s v=""/>
    <x v="1"/>
  </r>
  <r>
    <s v="CT2019"/>
    <s v="Claude R. Lambe Charitable Foundation_Wichita Park Alliance199625000"/>
    <x v="2"/>
    <s v="Wichita Park Alliance"/>
    <x v="2317"/>
    <n v="25000"/>
    <x v="8"/>
    <x v="3"/>
    <m/>
    <m/>
    <x v="0"/>
    <x v="0"/>
    <x v="1"/>
    <s v=""/>
    <x v="1"/>
  </r>
  <r>
    <s v="CT2019"/>
    <s v="Claude R. Lambe Charitable Foundation_Young America's Foundation199625000"/>
    <x v="2"/>
    <s v="Young America's Foundation"/>
    <x v="109"/>
    <n v="25000"/>
    <x v="8"/>
    <x v="3"/>
    <m/>
    <m/>
    <x v="0"/>
    <x v="0"/>
    <x v="0"/>
    <s v="https://www.sourcewatch.org/index.php/Young_America's_Foundation"/>
    <x v="2"/>
  </r>
  <r>
    <s v="CT2019"/>
    <s v="Claude R. Lambe Charitable Foundation_Alexis de Tocqueville Institution199712500"/>
    <x v="2"/>
    <s v="Alexis de Tocqueville Institution"/>
    <x v="2318"/>
    <n v="12500"/>
    <x v="9"/>
    <x v="3"/>
    <m/>
    <m/>
    <x v="0"/>
    <x v="0"/>
    <x v="0"/>
    <s v="https://www.desmogblog.com/alexis-de-tocqueville-institution"/>
    <x v="0"/>
  </r>
  <r>
    <s v="CT2019"/>
    <s v="Claude R. Lambe Charitable Foundation_Allen-Lambe House Foundation199770000"/>
    <x v="2"/>
    <s v="Allen-Lambe House Foundation"/>
    <x v="2280"/>
    <n v="70000"/>
    <x v="9"/>
    <x v="3"/>
    <m/>
    <m/>
    <x v="0"/>
    <x v="0"/>
    <x v="1"/>
    <s v=""/>
    <x v="1"/>
  </r>
  <r>
    <s v="CT2019"/>
    <s v="Claude R. Lambe Charitable Foundation_American Legislative Exchange Council199730000"/>
    <x v="2"/>
    <s v="American Legislative Exchange Council"/>
    <x v="97"/>
    <n v="30000"/>
    <x v="9"/>
    <x v="3"/>
    <m/>
    <m/>
    <x v="0"/>
    <x v="0"/>
    <x v="0"/>
    <s v="https://www.desmogblog.com/american-legislative-exchange-council"/>
    <x v="0"/>
  </r>
  <r>
    <s v="CT2019"/>
    <s v="Claude R. Lambe Charitable Foundation_Capital Research Center19975000"/>
    <x v="2"/>
    <s v="Capital Research Center"/>
    <x v="19"/>
    <n v="5000"/>
    <x v="9"/>
    <x v="3"/>
    <m/>
    <m/>
    <x v="0"/>
    <x v="0"/>
    <x v="0"/>
    <s v="https://www.desmogblog.com/capital-research-center"/>
    <x v="0"/>
  </r>
  <r>
    <s v="CT2019"/>
    <s v="Claude R. Lambe Charitable Foundation_Cato Institute1997250000"/>
    <x v="2"/>
    <s v="Cato Institute"/>
    <x v="2"/>
    <n v="250000"/>
    <x v="9"/>
    <x v="3"/>
    <m/>
    <m/>
    <x v="0"/>
    <x v="0"/>
    <x v="0"/>
    <s v="https://www.desmogblog.com/cato-institute"/>
    <x v="0"/>
  </r>
  <r>
    <s v="CT2019"/>
    <s v="Claude R. Lambe Charitable Foundation_Center for Equal Opportunity199760000"/>
    <x v="2"/>
    <s v="Center for Equal Opportunity"/>
    <x v="2319"/>
    <n v="60000"/>
    <x v="9"/>
    <x v="3"/>
    <m/>
    <m/>
    <x v="0"/>
    <x v="0"/>
    <x v="0"/>
    <s v="https://www.sourcewatch.org/index.php/Center_for_Equal_Opportunity"/>
    <x v="2"/>
  </r>
  <r>
    <s v="CT2019"/>
    <s v="Claude R. Lambe Charitable Foundation_Center for Individual Rights199740000"/>
    <x v="2"/>
    <s v="Center for Individual Rights"/>
    <x v="2320"/>
    <n v="40000"/>
    <x v="9"/>
    <x v="3"/>
    <m/>
    <m/>
    <x v="0"/>
    <x v="0"/>
    <x v="0"/>
    <s v="https://www.sourcewatch.org/index.php/Center_for_Individual_Rights"/>
    <x v="2"/>
  </r>
  <r>
    <s v="GP2017"/>
    <s v="Claude R. Lambe Charitable Foundation_Citizens for a Sound Economy (CSE)1997645375"/>
    <x v="2"/>
    <s v="Citizens for a Sound Economy (CSE)"/>
    <x v="37"/>
    <n v="645375"/>
    <x v="9"/>
    <x v="3"/>
    <m/>
    <m/>
    <x v="0"/>
    <x v="0"/>
    <x v="0"/>
    <s v="https://www.desmogblog.com/freedomworks"/>
    <x v="0"/>
  </r>
  <r>
    <s v="CT2019"/>
    <s v="Claude R. Lambe Charitable Foundation_Competitive Enterprise Institute199740000"/>
    <x v="2"/>
    <s v="Competitive Enterprise Institute"/>
    <x v="28"/>
    <n v="40000"/>
    <x v="9"/>
    <x v="3"/>
    <m/>
    <m/>
    <x v="0"/>
    <x v="0"/>
    <x v="0"/>
    <s v="https://www.desmogblog.com/competitive-enterprise-institute"/>
    <x v="0"/>
  </r>
  <r>
    <s v="CT2019"/>
    <s v="Claude R. Lambe Charitable Foundation_Defenders of Property Rights199710000"/>
    <x v="2"/>
    <s v="Defenders of Property Rights"/>
    <x v="2315"/>
    <n v="10000"/>
    <x v="9"/>
    <x v="3"/>
    <m/>
    <m/>
    <x v="0"/>
    <x v="0"/>
    <x v="0"/>
    <s v="https://www.sourcewatch.org/index.php/Defenders_of_Property_Rights"/>
    <x v="2"/>
  </r>
  <r>
    <s v="CT2019"/>
    <s v="Claude R. Lambe Charitable Foundation_Ethics and Public Policy Center199770000"/>
    <x v="2"/>
    <s v="Ethics and Public Policy Center"/>
    <x v="590"/>
    <n v="70000"/>
    <x v="9"/>
    <x v="3"/>
    <m/>
    <m/>
    <x v="0"/>
    <x v="0"/>
    <x v="0"/>
    <s v="https://www.sourcewatch.org/index.php/Ethics_and_Public_Policy_Center"/>
    <x v="2"/>
  </r>
  <r>
    <s v="CT2019"/>
    <s v="Claude R. Lambe Charitable Foundation_Foundation for Research on Economics and the Environment FREE1997120000"/>
    <x v="2"/>
    <s v="Foundation for Research on Economics and the Environment FREE"/>
    <x v="21"/>
    <n v="120000"/>
    <x v="9"/>
    <x v="3"/>
    <m/>
    <m/>
    <x v="0"/>
    <x v="0"/>
    <x v="0"/>
    <s v="http://www.sourcewatch.org/index.php/Foundation_for_Research_on_Economics_and_the_Environment"/>
    <x v="2"/>
  </r>
  <r>
    <s v="CT2019"/>
    <s v="Claude R. Lambe Charitable Foundation_George Mason University1997325000"/>
    <x v="2"/>
    <s v="George Mason University"/>
    <x v="22"/>
    <n v="325000"/>
    <x v="9"/>
    <x v="3"/>
    <m/>
    <m/>
    <x v="0"/>
    <x v="1"/>
    <x v="0"/>
    <s v=""/>
    <x v="1"/>
  </r>
  <r>
    <s v="CT2019"/>
    <s v="Claude R. Lambe Charitable Foundation_Heartland Institute199710000"/>
    <x v="2"/>
    <s v="Heartland Institute"/>
    <x v="3"/>
    <n v="10000"/>
    <x v="9"/>
    <x v="3"/>
    <m/>
    <m/>
    <x v="0"/>
    <x v="0"/>
    <x v="0"/>
    <s v="https://www.desmogblog.com/heartland-institute"/>
    <x v="0"/>
  </r>
  <r>
    <s v="CT2019"/>
    <s v="Claude R. Lambe Charitable Foundation_Heritage Foundation, The1997265000"/>
    <x v="2"/>
    <s v="Heritage Foundation, The"/>
    <x v="4"/>
    <n v="265000"/>
    <x v="9"/>
    <x v="3"/>
    <m/>
    <m/>
    <x v="0"/>
    <x v="0"/>
    <x v="0"/>
    <s v="https://www.desmogblog.com/heritage-foundation"/>
    <x v="0"/>
  </r>
  <r>
    <s v="CT2019"/>
    <s v="Claude R. Lambe Charitable Foundation_Institute for Energy Research19972500"/>
    <x v="2"/>
    <s v="Institute for Energy Research"/>
    <x v="43"/>
    <n v="2500"/>
    <x v="9"/>
    <x v="3"/>
    <m/>
    <m/>
    <x v="0"/>
    <x v="0"/>
    <x v="0"/>
    <s v="https://www.desmogblog.com/institute-energy-research"/>
    <x v="0"/>
  </r>
  <r>
    <s v="CT2019"/>
    <s v="Claude R. Lambe Charitable Foundation_Institute for Justice1997150000"/>
    <x v="2"/>
    <s v="Institute for Justice"/>
    <x v="58"/>
    <n v="150000"/>
    <x v="9"/>
    <x v="3"/>
    <m/>
    <m/>
    <x v="0"/>
    <x v="0"/>
    <x v="0"/>
    <s v="https://www.sourcewatch.org/index.php/Institute_for_Justice"/>
    <x v="2"/>
  </r>
  <r>
    <s v="CT2019"/>
    <s v="Claude R. Lambe Charitable Foundation_National Center for Policy Analysis199745000"/>
    <x v="2"/>
    <s v="National Center for Policy Analysis"/>
    <x v="9"/>
    <n v="45000"/>
    <x v="9"/>
    <x v="3"/>
    <m/>
    <m/>
    <x v="0"/>
    <x v="0"/>
    <x v="0"/>
    <s v="https://www.desmogblog.com/national-center-policy-analysis"/>
    <x v="0"/>
  </r>
  <r>
    <s v="CT2019"/>
    <s v="Claude R. Lambe Charitable Foundation_National Environmental Policy Institute199712500"/>
    <x v="2"/>
    <s v="National Environmental Policy Institute"/>
    <x v="2321"/>
    <n v="12500"/>
    <x v="9"/>
    <x v="3"/>
    <m/>
    <m/>
    <x v="0"/>
    <x v="0"/>
    <x v="0"/>
    <s v="https://exxonsecrets.org/html/orgfactsheet.php?id=56"/>
    <x v="6"/>
  </r>
  <r>
    <s v="CT2019"/>
    <s v="Claude R. Lambe Charitable Foundation_Pacific Research Institute for Public Policy199725000"/>
    <x v="2"/>
    <s v="Pacific Research Institute for Public Policy"/>
    <x v="10"/>
    <n v="25000"/>
    <x v="9"/>
    <x v="3"/>
    <m/>
    <m/>
    <x v="0"/>
    <x v="0"/>
    <x v="0"/>
    <s v="https://www.desmogblog.com/pacific-research-institute"/>
    <x v="0"/>
  </r>
  <r>
    <s v="CT2019"/>
    <s v="Claude R. Lambe Charitable Foundation_Property and Environment Research Center199760000"/>
    <x v="2"/>
    <s v="Property and Environment Research Center"/>
    <x v="11"/>
    <n v="60000"/>
    <x v="9"/>
    <x v="3"/>
    <m/>
    <m/>
    <x v="0"/>
    <x v="0"/>
    <x v="0"/>
    <s v="https://www.desmogblog.com/property-and-environment-research-center"/>
    <x v="0"/>
  </r>
  <r>
    <s v="CT2019"/>
    <s v="Claude R. Lambe Charitable Foundation_Reason Foundation1997157000"/>
    <x v="2"/>
    <s v="Reason Foundation"/>
    <x v="12"/>
    <n v="157000"/>
    <x v="9"/>
    <x v="3"/>
    <m/>
    <m/>
    <x v="0"/>
    <x v="0"/>
    <x v="0"/>
    <s v="https://www.desmogblog.com/reason-foundation"/>
    <x v="0"/>
  </r>
  <r>
    <s v="CT2019"/>
    <s v="Claude R. Lambe Charitable Foundation_Regent University19971000"/>
    <x v="2"/>
    <s v="Regent University"/>
    <x v="293"/>
    <n v="1000"/>
    <x v="9"/>
    <x v="3"/>
    <m/>
    <m/>
    <x v="0"/>
    <x v="1"/>
    <x v="0"/>
    <s v=""/>
    <x v="1"/>
  </r>
  <r>
    <s v="CT2019"/>
    <s v="Claude R. Lambe Charitable Foundation_Washington University in St. Louis199711500"/>
    <x v="2"/>
    <s v="Washington University in St. Louis"/>
    <x v="15"/>
    <n v="11500"/>
    <x v="9"/>
    <x v="3"/>
    <m/>
    <m/>
    <x v="0"/>
    <x v="1"/>
    <x v="0"/>
    <s v=""/>
    <x v="1"/>
  </r>
  <r>
    <s v="CT2019"/>
    <s v="Claude R. Lambe Charitable Foundation_Acton Institute for the Study of Religion and Liberty199840000"/>
    <x v="2"/>
    <s v="Acton Institute for the Study of Religion and Liberty"/>
    <x v="40"/>
    <n v="40000"/>
    <x v="10"/>
    <x v="1"/>
    <m/>
    <n v="1"/>
    <x v="0"/>
    <x v="0"/>
    <x v="0"/>
    <s v="https://www.desmogblog.com/acton-institute"/>
    <x v="0"/>
  </r>
  <r>
    <s v="CT2019"/>
    <s v="Claude R. Lambe Charitable Foundation_Allen-Lambe House Foundation199870000"/>
    <x v="2"/>
    <s v="Allen-Lambe House Foundation"/>
    <x v="2280"/>
    <n v="70000"/>
    <x v="10"/>
    <x v="1"/>
    <m/>
    <n v="2"/>
    <x v="0"/>
    <x v="0"/>
    <x v="1"/>
    <s v=""/>
    <x v="1"/>
  </r>
  <r>
    <s v="CT2019"/>
    <s v="Claude R. Lambe Charitable Foundation_Atlas Economic Research Foundation19983500"/>
    <x v="2"/>
    <s v="Atlas Economic Research Foundation"/>
    <x v="18"/>
    <n v="3500"/>
    <x v="10"/>
    <x v="1"/>
    <m/>
    <n v="3"/>
    <x v="0"/>
    <x v="0"/>
    <x v="0"/>
    <s v="https://www.desmogblog.com/atlas-economic-research-foundation"/>
    <x v="0"/>
  </r>
  <r>
    <s v="CT2019"/>
    <s v="Claude R. Lambe Charitable Foundation_Capital Research Center199850000"/>
    <x v="2"/>
    <s v="Capital Research Center"/>
    <x v="19"/>
    <n v="50000"/>
    <x v="10"/>
    <x v="1"/>
    <m/>
    <n v="4"/>
    <x v="0"/>
    <x v="0"/>
    <x v="0"/>
    <s v="https://www.desmogblog.com/capital-research-center"/>
    <x v="0"/>
  </r>
  <r>
    <s v="CT2019"/>
    <s v="Claude R. Lambe Charitable Foundation_Cato Institute1998250000"/>
    <x v="2"/>
    <s v="Cato Institute"/>
    <x v="2"/>
    <n v="250000"/>
    <x v="10"/>
    <x v="1"/>
    <m/>
    <n v="5"/>
    <x v="0"/>
    <x v="0"/>
    <x v="0"/>
    <s v="https://www.desmogblog.com/cato-institute"/>
    <x v="0"/>
  </r>
  <r>
    <s v="CT2019"/>
    <s v="Claude R. Lambe Charitable Foundation_Center of the American Experiment199831500"/>
    <x v="2"/>
    <s v="Center of the American Experiment"/>
    <x v="2322"/>
    <n v="31500"/>
    <x v="10"/>
    <x v="1"/>
    <m/>
    <n v="6"/>
    <x v="0"/>
    <x v="0"/>
    <x v="0"/>
    <s v="https://www.desmogblog.com/center-american-experiment"/>
    <x v="0"/>
  </r>
  <r>
    <s v="CT2019"/>
    <s v="Claude R. Lambe Charitable Foundation_Center for Equal Opportunity1998100000"/>
    <x v="2"/>
    <s v="Center for Equal Opportunity"/>
    <x v="2319"/>
    <n v="100000"/>
    <x v="10"/>
    <x v="1"/>
    <m/>
    <n v="7"/>
    <x v="0"/>
    <x v="0"/>
    <x v="0"/>
    <s v="https://www.sourcewatch.org/index.php/Center_for_Equal_Opportunity"/>
    <x v="2"/>
  </r>
  <r>
    <s v="GP2017"/>
    <s v="Claude R. Lambe Charitable Foundation_Citizens for a Sound Economy (CSE)1998665000"/>
    <x v="2"/>
    <s v="Citizens for a Sound Economy (CSE)"/>
    <x v="37"/>
    <n v="665000"/>
    <x v="10"/>
    <x v="1"/>
    <m/>
    <n v="8"/>
    <x v="0"/>
    <x v="0"/>
    <x v="0"/>
    <s v="https://www.desmogblog.com/freedomworks"/>
    <x v="0"/>
  </r>
  <r>
    <s v="CT2019"/>
    <s v="Claude R. Lambe Charitable Foundation_Competitive Enterprise Institute199895000"/>
    <x v="2"/>
    <s v="Competitive Enterprise Institute"/>
    <x v="28"/>
    <n v="95000"/>
    <x v="10"/>
    <x v="1"/>
    <m/>
    <n v="9"/>
    <x v="0"/>
    <x v="0"/>
    <x v="0"/>
    <s v="https://www.desmogblog.com/competitive-enterprise-institute"/>
    <x v="0"/>
  </r>
  <r>
    <n v="990"/>
    <s v="Claude R. Lambe Charitable Foundation_Defenders of Property Rights199835000"/>
    <x v="2"/>
    <s v="Defenders of Property Rights"/>
    <x v="2315"/>
    <n v="35000"/>
    <x v="10"/>
    <x v="2"/>
    <m/>
    <n v="10"/>
    <x v="0"/>
    <x v="0"/>
    <x v="0"/>
    <s v="https://www.sourcewatch.org/index.php/Defenders_of_Property_Rights"/>
    <x v="2"/>
  </r>
  <r>
    <s v="CT2019"/>
    <s v="Claude R. Lambe Charitable Foundation_Ethics and Public Policy Center199870000"/>
    <x v="2"/>
    <s v="Ethics and Public Policy Center"/>
    <x v="590"/>
    <n v="70000"/>
    <x v="10"/>
    <x v="1"/>
    <m/>
    <n v="11"/>
    <x v="0"/>
    <x v="0"/>
    <x v="0"/>
    <s v="https://www.sourcewatch.org/index.php/Ethics_and_Public_Policy_Center"/>
    <x v="2"/>
  </r>
  <r>
    <s v="CT2019"/>
    <s v="Claude R. Lambe Charitable Foundation_Federalist Society for Law and Public Policy Studies1998100000"/>
    <x v="2"/>
    <s v="Federalist Society for Law and Public Policy Studies"/>
    <x v="29"/>
    <n v="100000"/>
    <x v="10"/>
    <x v="1"/>
    <m/>
    <n v="12"/>
    <x v="0"/>
    <x v="0"/>
    <x v="0"/>
    <s v="http://www.sourcewatch.org/index.php/Federalist_Society_for_Law_and_Public_Policy_Studies"/>
    <x v="2"/>
  </r>
  <r>
    <s v="CT2019"/>
    <s v="Claude R. Lambe Charitable Foundation_Heartland Institute199810000"/>
    <x v="2"/>
    <s v="Heartland Institute"/>
    <x v="3"/>
    <n v="10000"/>
    <x v="10"/>
    <x v="1"/>
    <m/>
    <n v="13"/>
    <x v="0"/>
    <x v="0"/>
    <x v="0"/>
    <s v="https://www.desmogblog.com/heartland-institute"/>
    <x v="0"/>
  </r>
  <r>
    <s v="CT2019"/>
    <s v="Claude R. Lambe Charitable Foundation_Henry Hazlitt Foundation199825000"/>
    <x v="2"/>
    <s v="Henry Hazlitt Foundation"/>
    <x v="2323"/>
    <n v="25000"/>
    <x v="10"/>
    <x v="1"/>
    <m/>
    <n v="14"/>
    <x v="0"/>
    <x v="0"/>
    <x v="0"/>
    <s v=""/>
    <x v="1"/>
  </r>
  <r>
    <s v="CT2019"/>
    <s v="Claude R. Lambe Charitable Foundation_Heritage Foundation, The199865000"/>
    <x v="2"/>
    <s v="Heritage Foundation, The"/>
    <x v="4"/>
    <n v="65000"/>
    <x v="10"/>
    <x v="1"/>
    <m/>
    <n v="15"/>
    <x v="0"/>
    <x v="0"/>
    <x v="0"/>
    <s v="https://www.desmogblog.com/heritage-foundation"/>
    <x v="0"/>
  </r>
  <r>
    <s v="CT2019"/>
    <s v="Claude R. Lambe Charitable Foundation_Independent Women's Forum199820000"/>
    <x v="2"/>
    <s v="Independent Women's Forum"/>
    <x v="446"/>
    <n v="20000"/>
    <x v="10"/>
    <x v="1"/>
    <m/>
    <n v="16"/>
    <x v="0"/>
    <x v="0"/>
    <x v="0"/>
    <s v="https://www.desmogblog.com/independent-women-s-forum"/>
    <x v="0"/>
  </r>
  <r>
    <s v="CT2019"/>
    <s v="Claude R. Lambe Charitable Foundation_Institute for Energy Research19982500"/>
    <x v="2"/>
    <s v="Institute for Energy Research"/>
    <x v="43"/>
    <n v="2500"/>
    <x v="10"/>
    <x v="1"/>
    <m/>
    <n v="17"/>
    <x v="0"/>
    <x v="0"/>
    <x v="0"/>
    <s v="https://www.desmogblog.com/institute-energy-research"/>
    <x v="0"/>
  </r>
  <r>
    <s v="CT2019"/>
    <s v="Claude R. Lambe Charitable Foundation_Institute for Policy Innovation199835000"/>
    <x v="2"/>
    <s v="Institute for Policy Innovation"/>
    <x v="2324"/>
    <n v="35000"/>
    <x v="10"/>
    <x v="1"/>
    <m/>
    <n v="18"/>
    <x v="0"/>
    <x v="0"/>
    <x v="0"/>
    <s v="https://www.sourcewatch.org/index.php/Institute_for_Policy_Innovation"/>
    <x v="2"/>
  </r>
  <r>
    <s v="CT2019"/>
    <s v="Claude R. Lambe Charitable Foundation_Intercollegiate Studies Institute199850000"/>
    <x v="2"/>
    <s v="Intercollegiate Studies Institute"/>
    <x v="129"/>
    <n v="50000"/>
    <x v="10"/>
    <x v="1"/>
    <m/>
    <n v="19"/>
    <x v="0"/>
    <x v="0"/>
    <x v="0"/>
    <s v="https://www.sourcewatch.org/index.php/Intercollegiate_Studies_Institute"/>
    <x v="2"/>
  </r>
  <r>
    <s v="CT2019"/>
    <s v="Claude R. Lambe Charitable Foundation_National Taxpayers Union Foundation199820000"/>
    <x v="2"/>
    <s v="National Taxpayers Union Foundation"/>
    <x v="183"/>
    <n v="20000"/>
    <x v="10"/>
    <x v="1"/>
    <m/>
    <n v="20"/>
    <x v="0"/>
    <x v="0"/>
    <x v="0"/>
    <s v="http://www.sourcewatch.org/index.php/National_Taxpayers_Union"/>
    <x v="2"/>
  </r>
  <r>
    <s v="CT2019"/>
    <s v="Claude R. Lambe Charitable Foundation_Pacific Legal Foundation199810000"/>
    <x v="2"/>
    <s v="Pacific Legal Foundation"/>
    <x v="940"/>
    <n v="10000"/>
    <x v="10"/>
    <x v="1"/>
    <m/>
    <n v="21"/>
    <x v="0"/>
    <x v="0"/>
    <x v="0"/>
    <s v="https://www.sourcewatch.org/index.php/Pacific_Legal_Foundation"/>
    <x v="2"/>
  </r>
  <r>
    <s v="CT2019"/>
    <s v="Claude R. Lambe Charitable Foundation_Pacific Research Institute for Public Policy199860000"/>
    <x v="2"/>
    <s v="Pacific Research Institute for Public Policy"/>
    <x v="10"/>
    <n v="60000"/>
    <x v="10"/>
    <x v="1"/>
    <m/>
    <n v="22"/>
    <x v="0"/>
    <x v="0"/>
    <x v="0"/>
    <s v="https://www.desmogblog.com/pacific-research-institute"/>
    <x v="0"/>
  </r>
  <r>
    <s v="CT2019"/>
    <s v="Claude R. Lambe Charitable Foundation_Reason Foundation199876500"/>
    <x v="2"/>
    <s v="Reason Foundation"/>
    <x v="136"/>
    <n v="76500"/>
    <x v="10"/>
    <x v="4"/>
    <s v="RPPI, not Reason Foundation"/>
    <n v="23"/>
    <x v="0"/>
    <x v="0"/>
    <x v="0"/>
    <s v="https://www.desmogblog.com/reason-foundation"/>
    <x v="0"/>
  </r>
  <r>
    <s v="CT2019"/>
    <s v="Claude R. Lambe Charitable Foundation_Texas Justice Foundation199840000"/>
    <x v="2"/>
    <s v="Texas Justice Foundation"/>
    <x v="2325"/>
    <n v="40000"/>
    <x v="10"/>
    <x v="1"/>
    <m/>
    <n v="24"/>
    <x v="0"/>
    <x v="0"/>
    <x v="0"/>
    <s v="https://www.sourcewatch.org/index.php/The_Justice_Foundation"/>
    <x v="2"/>
  </r>
  <r>
    <s v="CT2019"/>
    <s v="Claude R. Lambe Charitable Foundation_Texas Public Policy Foundation199822500"/>
    <x v="2"/>
    <s v="Texas Public Policy Foundation"/>
    <x v="138"/>
    <n v="22500"/>
    <x v="10"/>
    <x v="4"/>
    <s v="$22,500 not $22,000"/>
    <n v="25"/>
    <x v="0"/>
    <x v="0"/>
    <x v="0"/>
    <s v="https://www.desmogblog.com/texas-public-policy-foundation"/>
    <x v="0"/>
  </r>
  <r>
    <s v="CT2019"/>
    <s v="Claude R. Lambe Charitable Foundation_Washington Legal Foundation1998150000"/>
    <x v="2"/>
    <s v="Washington Legal Foundation"/>
    <x v="53"/>
    <n v="150000"/>
    <x v="10"/>
    <x v="1"/>
    <m/>
    <n v="26"/>
    <x v="0"/>
    <x v="0"/>
    <x v="0"/>
    <s v="https://www.desmogblog.com/washington-legal-foundation"/>
    <x v="0"/>
  </r>
  <r>
    <s v="CT2019"/>
    <s v="Claude R. Lambe Charitable Foundation_Allen-Lambe House Foundation19991000"/>
    <x v="2"/>
    <s v="Allen-Lambe House Foundation"/>
    <x v="2280"/>
    <n v="1000"/>
    <x v="11"/>
    <x v="3"/>
    <m/>
    <m/>
    <x v="0"/>
    <x v="0"/>
    <x v="1"/>
    <s v=""/>
    <x v="1"/>
  </r>
  <r>
    <s v="CT2019"/>
    <s v="Claude R. Lambe Charitable Foundation_Allen-Lambe House Foundation199970000"/>
    <x v="2"/>
    <s v="Allen-Lambe House Foundation"/>
    <x v="2280"/>
    <n v="70000"/>
    <x v="11"/>
    <x v="3"/>
    <m/>
    <m/>
    <x v="0"/>
    <x v="0"/>
    <x v="1"/>
    <s v=""/>
    <x v="1"/>
  </r>
  <r>
    <s v="CT2019"/>
    <s v="Claude R. Lambe Charitable Foundation_American Council for Capital Formation199910000"/>
    <x v="2"/>
    <s v="American Council for Capital Formation"/>
    <x v="453"/>
    <n v="10000"/>
    <x v="11"/>
    <x v="3"/>
    <m/>
    <m/>
    <x v="0"/>
    <x v="0"/>
    <x v="0"/>
    <s v="https://www.desmogblog.com/american-council-for-capital-formation"/>
    <x v="0"/>
  </r>
  <r>
    <s v="CT2019"/>
    <s v="Claude R. Lambe Charitable Foundation_Cato Institute1999250000"/>
    <x v="2"/>
    <s v="Cato Institute"/>
    <x v="2"/>
    <n v="250000"/>
    <x v="11"/>
    <x v="3"/>
    <m/>
    <m/>
    <x v="0"/>
    <x v="0"/>
    <x v="0"/>
    <s v="https://www.desmogblog.com/cato-institute"/>
    <x v="0"/>
  </r>
  <r>
    <s v="CT2019"/>
    <s v="Claude R. Lambe Charitable Foundation_Center for Equal Opportunity199980000"/>
    <x v="2"/>
    <s v="Center for Equal Opportunity"/>
    <x v="2319"/>
    <n v="80000"/>
    <x v="11"/>
    <x v="3"/>
    <m/>
    <m/>
    <x v="0"/>
    <x v="0"/>
    <x v="0"/>
    <s v="https://www.sourcewatch.org/index.php/Center_for_Equal_Opportunity"/>
    <x v="2"/>
  </r>
  <r>
    <s v="GP2017"/>
    <s v="Claude R. Lambe Charitable Foundation_Citizens for a Sound Economy (CSE)1999600000"/>
    <x v="2"/>
    <s v="Citizens for a Sound Economy (CSE)"/>
    <x v="37"/>
    <n v="600000"/>
    <x v="11"/>
    <x v="3"/>
    <m/>
    <m/>
    <x v="0"/>
    <x v="0"/>
    <x v="0"/>
    <s v="https://www.desmogblog.com/freedomworks"/>
    <x v="0"/>
  </r>
  <r>
    <s v="CT2019"/>
    <s v="Claude R. Lambe Charitable Foundation_Defenders of Property Rights199935000"/>
    <x v="2"/>
    <s v="Defenders of Property Rights"/>
    <x v="2315"/>
    <n v="35000"/>
    <x v="11"/>
    <x v="3"/>
    <m/>
    <m/>
    <x v="0"/>
    <x v="0"/>
    <x v="0"/>
    <s v="https://www.sourcewatch.org/index.php/Defenders_of_Property_Rights"/>
    <x v="2"/>
  </r>
  <r>
    <s v="CT2019"/>
    <s v="Claude R. Lambe Charitable Foundation_Employment Policy Foundation19992500"/>
    <x v="2"/>
    <s v="Employment Policy Foundation"/>
    <x v="100"/>
    <n v="2500"/>
    <x v="11"/>
    <x v="3"/>
    <m/>
    <m/>
    <x v="0"/>
    <x v="0"/>
    <x v="0"/>
    <s v="https://www.sourcewatch.org/index.php/Employment_Policy_Foundation"/>
    <x v="2"/>
  </r>
  <r>
    <s v="CT2019"/>
    <s v="Claude R. Lambe Charitable Foundation_Federalist Society for Law and Public Policy Studies1999100000"/>
    <x v="2"/>
    <s v="Federalist Society for Law and Public Policy Studies"/>
    <x v="29"/>
    <n v="100000"/>
    <x v="11"/>
    <x v="3"/>
    <m/>
    <m/>
    <x v="0"/>
    <x v="0"/>
    <x v="0"/>
    <s v="http://www.sourcewatch.org/index.php/Federalist_Society_for_Law_and_Public_Policy_Studies"/>
    <x v="2"/>
  </r>
  <r>
    <s v="CT2019"/>
    <s v="Claude R. Lambe Charitable Foundation_Foundation for Research on Economics and the Environment FREE1999150000"/>
    <x v="2"/>
    <s v="Foundation for Research on Economics and the Environment FREE"/>
    <x v="21"/>
    <n v="150000"/>
    <x v="11"/>
    <x v="3"/>
    <m/>
    <m/>
    <x v="0"/>
    <x v="0"/>
    <x v="0"/>
    <s v="http://www.sourcewatch.org/index.php/Foundation_for_Research_on_Economics_and_the_Environment"/>
    <x v="2"/>
  </r>
  <r>
    <s v="CT2019"/>
    <s v="Claude R. Lambe Charitable Foundation_Heartland Institute199910000"/>
    <x v="2"/>
    <s v="Heartland Institute"/>
    <x v="3"/>
    <n v="10000"/>
    <x v="11"/>
    <x v="3"/>
    <m/>
    <m/>
    <x v="0"/>
    <x v="0"/>
    <x v="0"/>
    <s v="https://www.desmogblog.com/heartland-institute"/>
    <x v="0"/>
  </r>
  <r>
    <s v="CT2019"/>
    <s v="Claude R. Lambe Charitable Foundation_Heritage Foundation, The199975000"/>
    <x v="2"/>
    <s v="Heritage Foundation, The"/>
    <x v="4"/>
    <n v="75000"/>
    <x v="11"/>
    <x v="3"/>
    <m/>
    <m/>
    <x v="0"/>
    <x v="0"/>
    <x v="0"/>
    <s v="https://www.desmogblog.com/heritage-foundation"/>
    <x v="0"/>
  </r>
  <r>
    <s v="CT2019"/>
    <s v="Claude R. Lambe Charitable Foundation_Institute for Energy Research19992500"/>
    <x v="2"/>
    <s v="Institute for Energy Research"/>
    <x v="43"/>
    <n v="2500"/>
    <x v="11"/>
    <x v="3"/>
    <m/>
    <m/>
    <x v="0"/>
    <x v="0"/>
    <x v="0"/>
    <s v="https://www.desmogblog.com/institute-energy-research"/>
    <x v="0"/>
  </r>
  <r>
    <s v="CT2019"/>
    <s v="Claude R. Lambe Charitable Foundation_Institute for Political Economy19992000"/>
    <x v="2"/>
    <s v="Institute for Political Economy"/>
    <x v="50"/>
    <n v="2000"/>
    <x v="11"/>
    <x v="3"/>
    <m/>
    <m/>
    <x v="0"/>
    <x v="0"/>
    <x v="0"/>
    <s v=""/>
    <x v="1"/>
  </r>
  <r>
    <s v="CT2019"/>
    <s v="Claude R. Lambe Charitable Foundation_Intercollegiate Studies Institute199930000"/>
    <x v="2"/>
    <s v="Intercollegiate Studies Institute"/>
    <x v="129"/>
    <n v="30000"/>
    <x v="11"/>
    <x v="3"/>
    <m/>
    <m/>
    <x v="0"/>
    <x v="0"/>
    <x v="0"/>
    <s v="https://www.sourcewatch.org/index.php/Intercollegiate_Studies_Institute"/>
    <x v="2"/>
  </r>
  <r>
    <s v="CT2019"/>
    <s v="Claude R. Lambe Charitable Foundation_John Locke Foundation19995000"/>
    <x v="2"/>
    <s v="John Locke Foundation"/>
    <x v="92"/>
    <n v="5000"/>
    <x v="11"/>
    <x v="3"/>
    <m/>
    <m/>
    <x v="0"/>
    <x v="0"/>
    <x v="0"/>
    <s v="https://www.desmogblog.com/john-locke-foundation"/>
    <x v="0"/>
  </r>
  <r>
    <s v="CT2019"/>
    <s v="Claude R. Lambe Charitable Foundation_Manhattan Institute for Policy Research199925000"/>
    <x v="2"/>
    <s v="Manhattan Institute for Policy Research"/>
    <x v="406"/>
    <n v="25000"/>
    <x v="11"/>
    <x v="3"/>
    <m/>
    <m/>
    <x v="0"/>
    <x v="0"/>
    <x v="0"/>
    <s v="https://www.desmogblog.com/manhattan-institute-policy-research"/>
    <x v="0"/>
  </r>
  <r>
    <s v="CT2019"/>
    <s v="Claude R. Lambe Charitable Foundation_National Center for Policy Analysis199930000"/>
    <x v="2"/>
    <s v="National Center for Policy Analysis"/>
    <x v="9"/>
    <n v="30000"/>
    <x v="11"/>
    <x v="3"/>
    <m/>
    <m/>
    <x v="0"/>
    <x v="0"/>
    <x v="0"/>
    <s v="https://www.desmogblog.com/national-center-policy-analysis"/>
    <x v="0"/>
  </r>
  <r>
    <s v="CT2019"/>
    <s v="Claude R. Lambe Charitable Foundation_Reason Foundation199995000"/>
    <x v="2"/>
    <s v="Reason Foundation"/>
    <x v="12"/>
    <n v="95000"/>
    <x v="11"/>
    <x v="3"/>
    <m/>
    <m/>
    <x v="0"/>
    <x v="0"/>
    <x v="0"/>
    <s v="https://www.desmogblog.com/reason-foundation"/>
    <x v="0"/>
  </r>
  <r>
    <s v="CT2019"/>
    <s v="Claude R. Lambe Charitable Foundation_Texas Public Policy Foundation199922000"/>
    <x v="2"/>
    <s v="Texas Public Policy Foundation"/>
    <x v="138"/>
    <n v="22000"/>
    <x v="11"/>
    <x v="3"/>
    <m/>
    <m/>
    <x v="0"/>
    <x v="0"/>
    <x v="0"/>
    <s v="https://www.desmogblog.com/texas-public-policy-foundation"/>
    <x v="0"/>
  </r>
  <r>
    <s v="CT2019"/>
    <s v="Claude R. Lambe Charitable Foundation_Acton Institute for the Study of Religion and Liberty200010000"/>
    <x v="2"/>
    <s v="Acton Institute for the Study of Religion and Liberty"/>
    <x v="40"/>
    <n v="10000"/>
    <x v="12"/>
    <x v="3"/>
    <m/>
    <m/>
    <x v="0"/>
    <x v="0"/>
    <x v="0"/>
    <s v="https://www.desmogblog.com/acton-institute"/>
    <x v="0"/>
  </r>
  <r>
    <s v="CT2019"/>
    <s v="Claude R. Lambe Charitable Foundation_Allen-Lambe House Foundation200070000"/>
    <x v="2"/>
    <s v="Allen-Lambe House Foundation"/>
    <x v="2280"/>
    <n v="70000"/>
    <x v="12"/>
    <x v="3"/>
    <m/>
    <m/>
    <x v="0"/>
    <x v="0"/>
    <x v="1"/>
    <s v=""/>
    <x v="1"/>
  </r>
  <r>
    <s v="CT2019"/>
    <s v="Claude R. Lambe Charitable Foundation_Capital Research Center200075000"/>
    <x v="2"/>
    <s v="Capital Research Center"/>
    <x v="19"/>
    <n v="75000"/>
    <x v="12"/>
    <x v="3"/>
    <m/>
    <m/>
    <x v="0"/>
    <x v="0"/>
    <x v="0"/>
    <s v="https://www.desmogblog.com/capital-research-center"/>
    <x v="0"/>
  </r>
  <r>
    <s v="CT2019"/>
    <s v="Claude R. Lambe Charitable Foundation_Cato Institute2000250000"/>
    <x v="2"/>
    <s v="Cato Institute"/>
    <x v="2"/>
    <n v="250000"/>
    <x v="12"/>
    <x v="3"/>
    <m/>
    <m/>
    <x v="0"/>
    <x v="0"/>
    <x v="0"/>
    <s v="https://www.desmogblog.com/cato-institute"/>
    <x v="0"/>
  </r>
  <r>
    <s v="GP2017"/>
    <s v="Claude R. Lambe Charitable Foundation_Citizens for a Sound Economy (CSE)2000700000"/>
    <x v="2"/>
    <s v="Citizens for a Sound Economy (CSE)"/>
    <x v="37"/>
    <n v="700000"/>
    <x v="12"/>
    <x v="3"/>
    <m/>
    <m/>
    <x v="0"/>
    <x v="0"/>
    <x v="0"/>
    <s v="https://www.desmogblog.com/freedomworks"/>
    <x v="0"/>
  </r>
  <r>
    <s v="CT2019"/>
    <s v="Claude R. Lambe Charitable Foundation_Competitive Enterprise Institute200025000"/>
    <x v="2"/>
    <s v="Competitive Enterprise Institute"/>
    <x v="28"/>
    <n v="25000"/>
    <x v="12"/>
    <x v="3"/>
    <m/>
    <m/>
    <x v="0"/>
    <x v="0"/>
    <x v="0"/>
    <s v="https://www.desmogblog.com/competitive-enterprise-institute"/>
    <x v="0"/>
  </r>
  <r>
    <s v="CT2019"/>
    <s v="Claude R. Lambe Charitable Foundation_Ethics and Public Policy Center200050000"/>
    <x v="2"/>
    <s v="Ethics and Public Policy Center"/>
    <x v="590"/>
    <n v="50000"/>
    <x v="12"/>
    <x v="3"/>
    <m/>
    <m/>
    <x v="0"/>
    <x v="0"/>
    <x v="0"/>
    <s v="https://www.sourcewatch.org/index.php/Ethics_and_Public_Policy_Center"/>
    <x v="2"/>
  </r>
  <r>
    <s v="CT2019"/>
    <s v="Claude R. Lambe Charitable Foundation_Foundation for Research on Economics and the Environment FREE2000150000"/>
    <x v="2"/>
    <s v="Foundation for Research on Economics and the Environment FREE"/>
    <x v="21"/>
    <n v="150000"/>
    <x v="12"/>
    <x v="3"/>
    <m/>
    <m/>
    <x v="0"/>
    <x v="0"/>
    <x v="0"/>
    <s v="http://www.sourcewatch.org/index.php/Foundation_for_Research_on_Economics_and_the_Environment"/>
    <x v="2"/>
  </r>
  <r>
    <s v="CT2019"/>
    <s v="Claude R. Lambe Charitable Foundation_Institute for Political Economy20002000"/>
    <x v="2"/>
    <s v="Institute for Political Economy"/>
    <x v="50"/>
    <n v="2000"/>
    <x v="12"/>
    <x v="3"/>
    <m/>
    <m/>
    <x v="0"/>
    <x v="0"/>
    <x v="0"/>
    <s v=""/>
    <x v="1"/>
  </r>
  <r>
    <s v="CT2019"/>
    <s v="Claude R. Lambe Charitable Foundation_Intercollegiate Studies Institute200040000"/>
    <x v="2"/>
    <s v="Intercollegiate Studies Institute"/>
    <x v="129"/>
    <n v="40000"/>
    <x v="12"/>
    <x v="3"/>
    <m/>
    <m/>
    <x v="0"/>
    <x v="0"/>
    <x v="0"/>
    <s v="https://www.sourcewatch.org/index.php/Intercollegiate_Studies_Institute"/>
    <x v="2"/>
  </r>
  <r>
    <s v="GP2017"/>
    <s v="Claude R. Lambe Charitable Foundation_John Locke Foundation20005000"/>
    <x v="2"/>
    <s v="John Locke Foundation"/>
    <x v="92"/>
    <n v="5000"/>
    <x v="12"/>
    <x v="3"/>
    <m/>
    <m/>
    <x v="0"/>
    <x v="0"/>
    <x v="0"/>
    <s v="https://www.desmogblog.com/john-locke-foundation"/>
    <x v="0"/>
  </r>
  <r>
    <s v="CT2019"/>
    <s v="Claude R. Lambe Charitable Foundation_National Center for Policy Analysis200030000"/>
    <x v="2"/>
    <s v="National Center for Policy Analysis"/>
    <x v="9"/>
    <n v="30000"/>
    <x v="12"/>
    <x v="3"/>
    <m/>
    <m/>
    <x v="0"/>
    <x v="0"/>
    <x v="0"/>
    <s v="https://www.desmogblog.com/national-center-policy-analysis"/>
    <x v="0"/>
  </r>
  <r>
    <s v="CT2019"/>
    <s v="Claude R. Lambe Charitable Foundation_Pacific Research Institute for Public Policy200070000"/>
    <x v="2"/>
    <s v="Pacific Research Institute for Public Policy"/>
    <x v="10"/>
    <n v="70000"/>
    <x v="12"/>
    <x v="3"/>
    <m/>
    <m/>
    <x v="0"/>
    <x v="0"/>
    <x v="0"/>
    <s v="https://www.desmogblog.com/pacific-research-institute"/>
    <x v="0"/>
  </r>
  <r>
    <s v="CT2019"/>
    <s v="Claude R. Lambe Charitable Foundation_Reason Foundation200095000"/>
    <x v="2"/>
    <s v="Reason Foundation"/>
    <x v="12"/>
    <n v="95000"/>
    <x v="12"/>
    <x v="3"/>
    <m/>
    <m/>
    <x v="0"/>
    <x v="0"/>
    <x v="0"/>
    <s v="https://www.desmogblog.com/reason-foundation"/>
    <x v="0"/>
  </r>
  <r>
    <s v="CT2019"/>
    <s v="Claude R. Lambe Charitable Foundation_University of Kansas200050000"/>
    <x v="2"/>
    <s v="University of Kansas"/>
    <x v="35"/>
    <n v="50000"/>
    <x v="12"/>
    <x v="3"/>
    <m/>
    <m/>
    <x v="0"/>
    <x v="1"/>
    <x v="0"/>
    <s v=""/>
    <x v="1"/>
  </r>
  <r>
    <s v="CT2019"/>
    <s v="Claude R. Lambe Charitable Foundation_Acton Institute for the Study of Religion and Liberty200110000"/>
    <x v="2"/>
    <s v="Acton Institute for the Study of Religion and Liberty"/>
    <x v="40"/>
    <n v="10000"/>
    <x v="13"/>
    <x v="3"/>
    <m/>
    <m/>
    <x v="0"/>
    <x v="0"/>
    <x v="0"/>
    <s v="https://www.desmogblog.com/acton-institute"/>
    <x v="0"/>
  </r>
  <r>
    <s v="CT2019"/>
    <s v="Claude R. Lambe Charitable Foundation_Allen-Lambe House Foundation200185446"/>
    <x v="2"/>
    <s v="Allen-Lambe House Foundation"/>
    <x v="2280"/>
    <n v="85446"/>
    <x v="13"/>
    <x v="3"/>
    <m/>
    <m/>
    <x v="0"/>
    <x v="0"/>
    <x v="1"/>
    <s v=""/>
    <x v="1"/>
  </r>
  <r>
    <s v="CT2019"/>
    <s v="Claude R. Lambe Charitable Foundation_Capital Research Center2001100000"/>
    <x v="2"/>
    <s v="Capital Research Center"/>
    <x v="19"/>
    <n v="100000"/>
    <x v="13"/>
    <x v="3"/>
    <m/>
    <m/>
    <x v="0"/>
    <x v="0"/>
    <x v="0"/>
    <s v="https://www.desmogblog.com/capital-research-center"/>
    <x v="0"/>
  </r>
  <r>
    <s v="CT2019"/>
    <s v="Claude R. Lambe Charitable Foundation_Cato Institute2001250000"/>
    <x v="2"/>
    <s v="Cato Institute"/>
    <x v="2"/>
    <n v="250000"/>
    <x v="13"/>
    <x v="3"/>
    <m/>
    <m/>
    <x v="0"/>
    <x v="0"/>
    <x v="0"/>
    <s v="https://www.desmogblog.com/cato-institute"/>
    <x v="0"/>
  </r>
  <r>
    <s v="GP2017"/>
    <s v="Claude R. Lambe Charitable Foundation_Citizens for a Sound Economy (CSE)2001250000"/>
    <x v="2"/>
    <s v="Citizens for a Sound Economy (CSE)"/>
    <x v="37"/>
    <n v="250000"/>
    <x v="13"/>
    <x v="3"/>
    <m/>
    <m/>
    <x v="0"/>
    <x v="0"/>
    <x v="0"/>
    <s v="https://www.desmogblog.com/freedomworks"/>
    <x v="0"/>
  </r>
  <r>
    <s v="CT2019"/>
    <s v="Claude R. Lambe Charitable Foundation_Federalist Society for Law and Public Policy Studies2001100000"/>
    <x v="2"/>
    <s v="Federalist Society for Law and Public Policy Studies"/>
    <x v="29"/>
    <n v="100000"/>
    <x v="13"/>
    <x v="3"/>
    <m/>
    <m/>
    <x v="0"/>
    <x v="0"/>
    <x v="0"/>
    <s v="http://www.sourcewatch.org/index.php/Federalist_Society_for_Law_and_Public_Policy_Studies"/>
    <x v="2"/>
  </r>
  <r>
    <s v="CT2019"/>
    <s v="Claude R. Lambe Charitable Foundation_Foundation for Research on Economics and the Environment FREE2001150000"/>
    <x v="2"/>
    <s v="Foundation for Research on Economics and the Environment FREE"/>
    <x v="21"/>
    <n v="150000"/>
    <x v="13"/>
    <x v="3"/>
    <m/>
    <m/>
    <x v="0"/>
    <x v="0"/>
    <x v="0"/>
    <s v="http://www.sourcewatch.org/index.php/Foundation_for_Research_on_Economics_and_the_Environment"/>
    <x v="2"/>
  </r>
  <r>
    <s v="CT2019"/>
    <s v="Claude R. Lambe Charitable Foundation_Heritage Foundation, The200175000"/>
    <x v="2"/>
    <s v="Heritage Foundation, The"/>
    <x v="4"/>
    <n v="75000"/>
    <x v="13"/>
    <x v="3"/>
    <m/>
    <m/>
    <x v="0"/>
    <x v="0"/>
    <x v="0"/>
    <s v="https://www.desmogblog.com/heritage-foundation"/>
    <x v="0"/>
  </r>
  <r>
    <s v="CT2019"/>
    <s v="Claude R. Lambe Charitable Foundation_Heritage Foundation, The200175000"/>
    <x v="2"/>
    <s v="Heritage Foundation, The"/>
    <x v="4"/>
    <n v="75000"/>
    <x v="13"/>
    <x v="3"/>
    <m/>
    <m/>
    <x v="0"/>
    <x v="0"/>
    <x v="0"/>
    <s v="https://www.desmogblog.com/heritage-foundation"/>
    <x v="0"/>
  </r>
  <r>
    <s v="CT2019"/>
    <s v="Claude R. Lambe Charitable Foundation_Independent Women's Forum200110000"/>
    <x v="2"/>
    <s v="Independent Women's Forum"/>
    <x v="446"/>
    <n v="10000"/>
    <x v="13"/>
    <x v="3"/>
    <m/>
    <m/>
    <x v="0"/>
    <x v="0"/>
    <x v="0"/>
    <s v="https://www.desmogblog.com/independent-women-s-forum"/>
    <x v="0"/>
  </r>
  <r>
    <s v="CT2019"/>
    <s v="Claude R. Lambe Charitable Foundation_Institute for Energy Research20012500"/>
    <x v="2"/>
    <s v="Institute for Energy Research"/>
    <x v="43"/>
    <n v="2500"/>
    <x v="13"/>
    <x v="3"/>
    <m/>
    <m/>
    <x v="0"/>
    <x v="0"/>
    <x v="0"/>
    <s v="https://www.desmogblog.com/institute-energy-research"/>
    <x v="0"/>
  </r>
  <r>
    <s v="CT2019"/>
    <s v="Claude R. Lambe Charitable Foundation_Institute for Political Economy20012000"/>
    <x v="2"/>
    <s v="Institute for Political Economy"/>
    <x v="50"/>
    <n v="2000"/>
    <x v="13"/>
    <x v="3"/>
    <m/>
    <m/>
    <x v="0"/>
    <x v="0"/>
    <x v="0"/>
    <s v=""/>
    <x v="1"/>
  </r>
  <r>
    <s v="CT2019"/>
    <s v="Claude R. Lambe Charitable Foundation_Mackinac Center for Public Policy20015000"/>
    <x v="2"/>
    <s v="Mackinac Center for Public Policy"/>
    <x v="145"/>
    <n v="5000"/>
    <x v="13"/>
    <x v="3"/>
    <m/>
    <m/>
    <x v="0"/>
    <x v="0"/>
    <x v="0"/>
    <s v="https://www.desmogblog.com/mackinac-center-public-policy"/>
    <x v="0"/>
  </r>
  <r>
    <s v="CT2019"/>
    <s v="Claude R. Lambe Charitable Foundation_Manhattan Institute for Policy Research2001100000"/>
    <x v="2"/>
    <s v="Manhattan Institute for Policy Research"/>
    <x v="406"/>
    <n v="100000"/>
    <x v="13"/>
    <x v="3"/>
    <m/>
    <m/>
    <x v="0"/>
    <x v="0"/>
    <x v="0"/>
    <s v="https://www.desmogblog.com/manhattan-institute-policy-research"/>
    <x v="0"/>
  </r>
  <r>
    <s v="CT2019"/>
    <s v="Claude R. Lambe Charitable Foundation_National Center for Policy Analysis200130000"/>
    <x v="2"/>
    <s v="National Center for Policy Analysis"/>
    <x v="9"/>
    <n v="30000"/>
    <x v="13"/>
    <x v="3"/>
    <m/>
    <m/>
    <x v="0"/>
    <x v="0"/>
    <x v="0"/>
    <s v="https://www.desmogblog.com/national-center-policy-analysis"/>
    <x v="0"/>
  </r>
  <r>
    <s v="CT2019"/>
    <s v="Claude R. Lambe Charitable Foundation_Pacific Research Institute for Public Policy200175000"/>
    <x v="2"/>
    <s v="Pacific Research Institute for Public Policy"/>
    <x v="10"/>
    <n v="75000"/>
    <x v="13"/>
    <x v="3"/>
    <m/>
    <m/>
    <x v="0"/>
    <x v="0"/>
    <x v="0"/>
    <s v="https://www.desmogblog.com/pacific-research-institute"/>
    <x v="0"/>
  </r>
  <r>
    <s v="CT2019"/>
    <s v="Claude R. Lambe Charitable Foundation_Pacific Research Institute for Public Policy200150000"/>
    <x v="2"/>
    <s v="Pacific Research Institute for Public Policy"/>
    <x v="10"/>
    <n v="50000"/>
    <x v="13"/>
    <x v="3"/>
    <m/>
    <m/>
    <x v="0"/>
    <x v="0"/>
    <x v="0"/>
    <s v="https://www.desmogblog.com/pacific-research-institute"/>
    <x v="0"/>
  </r>
  <r>
    <s v="CT2019"/>
    <s v="Claude R. Lambe Charitable Foundation_Reason Foundation2001191000"/>
    <x v="2"/>
    <s v="Reason Foundation"/>
    <x v="12"/>
    <n v="191000"/>
    <x v="13"/>
    <x v="3"/>
    <m/>
    <m/>
    <x v="0"/>
    <x v="0"/>
    <x v="0"/>
    <s v="https://www.desmogblog.com/reason-foundation"/>
    <x v="0"/>
  </r>
  <r>
    <s v="CT2019"/>
    <s v="Claude R. Lambe Charitable Foundation_Washington Legal Foundation2001100000"/>
    <x v="2"/>
    <s v="Washington Legal Foundation"/>
    <x v="53"/>
    <n v="100000"/>
    <x v="13"/>
    <x v="3"/>
    <m/>
    <m/>
    <x v="0"/>
    <x v="0"/>
    <x v="0"/>
    <s v="https://www.desmogblog.com/washington-legal-foundation"/>
    <x v="0"/>
  </r>
  <r>
    <n v="990"/>
    <s v="Claude R. Lambe Charitable Foundation_Allen-Lambe House Foundation200285000"/>
    <x v="2"/>
    <s v="Allen-Lambe House Foundation"/>
    <x v="2280"/>
    <n v="85000"/>
    <x v="14"/>
    <x v="2"/>
    <m/>
    <m/>
    <x v="0"/>
    <x v="0"/>
    <x v="1"/>
    <s v=""/>
    <x v="1"/>
  </r>
  <r>
    <n v="990"/>
    <s v="Claude R. Lambe Charitable Foundation_American Legislative Exchange Council200230000"/>
    <x v="2"/>
    <s v="American Legislative Exchange Council"/>
    <x v="97"/>
    <n v="30000"/>
    <x v="14"/>
    <x v="2"/>
    <m/>
    <m/>
    <x v="0"/>
    <x v="0"/>
    <x v="0"/>
    <s v="https://www.desmogblog.com/american-legislative-exchange-council"/>
    <x v="0"/>
  </r>
  <r>
    <n v="990"/>
    <s v="Claude R. Lambe Charitable Foundation_Atlantic Legal Foundation200220000"/>
    <x v="2"/>
    <s v="Atlantic Legal Foundation"/>
    <x v="2326"/>
    <n v="20000"/>
    <x v="14"/>
    <x v="2"/>
    <m/>
    <m/>
    <x v="0"/>
    <x v="0"/>
    <x v="0"/>
    <s v="https://www.desmogblog.com/atlantic-legal-foundation"/>
    <x v="0"/>
  </r>
  <r>
    <n v="990"/>
    <s v="Claude R. Lambe Charitable Foundation_Capital Research Center2002100000"/>
    <x v="2"/>
    <s v="Capital Research Center"/>
    <x v="19"/>
    <n v="100000"/>
    <x v="14"/>
    <x v="2"/>
    <m/>
    <m/>
    <x v="0"/>
    <x v="0"/>
    <x v="0"/>
    <s v="https://www.desmogblog.com/capital-research-center"/>
    <x v="0"/>
  </r>
  <r>
    <n v="990"/>
    <s v="Claude R. Lambe Charitable Foundation_Cato Institute2002250000"/>
    <x v="2"/>
    <s v="Cato Institute"/>
    <x v="2"/>
    <n v="250000"/>
    <x v="14"/>
    <x v="2"/>
    <m/>
    <m/>
    <x v="0"/>
    <x v="0"/>
    <x v="0"/>
    <s v="https://www.desmogblog.com/cato-institute"/>
    <x v="0"/>
  </r>
  <r>
    <n v="990"/>
    <s v="Claude R. Lambe Charitable Foundation_Citizens for a Sound Economy (CSE)2002700000"/>
    <x v="2"/>
    <s v="Citizens for a Sound Economy (CSE)"/>
    <x v="37"/>
    <n v="700000"/>
    <x v="14"/>
    <x v="2"/>
    <m/>
    <m/>
    <x v="0"/>
    <x v="0"/>
    <x v="0"/>
    <s v="https://www.desmogblog.com/freedomworks"/>
    <x v="0"/>
  </r>
  <r>
    <n v="990"/>
    <s v="Claude R. Lambe Charitable Foundation_Competitive Enterprise Institute20024460"/>
    <x v="2"/>
    <s v="Competitive Enterprise Institute"/>
    <x v="28"/>
    <n v="4460"/>
    <x v="14"/>
    <x v="2"/>
    <m/>
    <m/>
    <x v="0"/>
    <x v="0"/>
    <x v="0"/>
    <s v="https://www.desmogblog.com/competitive-enterprise-institute"/>
    <x v="0"/>
  </r>
  <r>
    <n v="990"/>
    <s v="Claude R. Lambe Charitable Foundation_Competitive Enterprise Institute200225000"/>
    <x v="2"/>
    <s v="Competitive Enterprise Institute"/>
    <x v="28"/>
    <n v="25000"/>
    <x v="14"/>
    <x v="2"/>
    <m/>
    <m/>
    <x v="0"/>
    <x v="0"/>
    <x v="0"/>
    <s v="https://www.desmogblog.com/competitive-enterprise-institute"/>
    <x v="0"/>
  </r>
  <r>
    <n v="990"/>
    <s v="Claude R. Lambe Charitable Foundation_Federalist Society for Law and Public Policy Studies2002194000"/>
    <x v="2"/>
    <s v="Federalist Society for Law and Public Policy Studies"/>
    <x v="29"/>
    <n v="194000"/>
    <x v="14"/>
    <x v="2"/>
    <m/>
    <m/>
    <x v="0"/>
    <x v="0"/>
    <x v="0"/>
    <s v="http://www.sourcewatch.org/index.php/Federalist_Society_for_Law_and_Public_Policy_Studies"/>
    <x v="2"/>
  </r>
  <r>
    <n v="990"/>
    <s v="Claude R. Lambe Charitable Foundation_Foundation for Research on Economics and the Environment FREE2002150000"/>
    <x v="2"/>
    <s v="Foundation for Research on Economics and the Environment FREE"/>
    <x v="21"/>
    <n v="150000"/>
    <x v="14"/>
    <x v="2"/>
    <m/>
    <m/>
    <x v="0"/>
    <x v="0"/>
    <x v="0"/>
    <s v="http://www.sourcewatch.org/index.php/Foundation_for_Research_on_Economics_and_the_Environment"/>
    <x v="2"/>
  </r>
  <r>
    <n v="990"/>
    <s v="Claude R. Lambe Charitable Foundation_Heritage Foundation, The2002310000"/>
    <x v="2"/>
    <s v="Heritage Foundation, The"/>
    <x v="4"/>
    <n v="310000"/>
    <x v="14"/>
    <x v="2"/>
    <m/>
    <m/>
    <x v="0"/>
    <x v="0"/>
    <x v="0"/>
    <s v="https://www.desmogblog.com/heritage-foundation"/>
    <x v="0"/>
  </r>
  <r>
    <n v="990"/>
    <s v="Claude R. Lambe Charitable Foundation_Heritage Foundation, The200275000"/>
    <x v="2"/>
    <s v="Heritage Foundation, The"/>
    <x v="4"/>
    <n v="75000"/>
    <x v="14"/>
    <x v="2"/>
    <m/>
    <m/>
    <x v="0"/>
    <x v="0"/>
    <x v="0"/>
    <s v="https://www.desmogblog.com/heritage-foundation"/>
    <x v="0"/>
  </r>
  <r>
    <n v="990"/>
    <s v="Claude R. Lambe Charitable Foundation_Hudson Institute200212650"/>
    <x v="2"/>
    <s v="Hudson Institute"/>
    <x v="1914"/>
    <n v="12650"/>
    <x v="14"/>
    <x v="2"/>
    <m/>
    <m/>
    <x v="0"/>
    <x v="0"/>
    <x v="0"/>
    <s v="https://www.desmogblog.com/hudson-institute"/>
    <x v="0"/>
  </r>
  <r>
    <n v="990"/>
    <s v="Claude R. Lambe Charitable Foundation_Independent Women's Forum200215000"/>
    <x v="2"/>
    <s v="Independent Women's Forum"/>
    <x v="446"/>
    <n v="15000"/>
    <x v="14"/>
    <x v="2"/>
    <m/>
    <m/>
    <x v="0"/>
    <x v="0"/>
    <x v="0"/>
    <s v="https://www.desmogblog.com/independent-women-s-forum"/>
    <x v="0"/>
  </r>
  <r>
    <n v="990"/>
    <s v="Claude R. Lambe Charitable Foundation_Institute for Energy Research200225000"/>
    <x v="2"/>
    <s v="Institute for Energy Research"/>
    <x v="43"/>
    <n v="25000"/>
    <x v="14"/>
    <x v="2"/>
    <m/>
    <m/>
    <x v="0"/>
    <x v="0"/>
    <x v="0"/>
    <s v="https://www.desmogblog.com/institute-energy-research"/>
    <x v="0"/>
  </r>
  <r>
    <n v="990"/>
    <s v="Claude R. Lambe Charitable Foundation_Institute for Political Economy20022000"/>
    <x v="2"/>
    <s v="Institute for Political Economy"/>
    <x v="50"/>
    <n v="2000"/>
    <x v="14"/>
    <x v="2"/>
    <m/>
    <m/>
    <x v="0"/>
    <x v="0"/>
    <x v="0"/>
    <s v=""/>
    <x v="1"/>
  </r>
  <r>
    <n v="990"/>
    <s v="Claude R. Lambe Charitable Foundation_John Locke Foundation20025000"/>
    <x v="2"/>
    <s v="John Locke Foundation"/>
    <x v="92"/>
    <n v="5000"/>
    <x v="14"/>
    <x v="2"/>
    <m/>
    <m/>
    <x v="0"/>
    <x v="0"/>
    <x v="0"/>
    <s v="https://www.desmogblog.com/john-locke-foundation"/>
    <x v="0"/>
  </r>
  <r>
    <n v="990"/>
    <s v="Claude R. Lambe Charitable Foundation_National Center for Policy Analysis200230000"/>
    <x v="2"/>
    <s v="National Center for Policy Analysis"/>
    <x v="9"/>
    <n v="30000"/>
    <x v="14"/>
    <x v="2"/>
    <m/>
    <m/>
    <x v="0"/>
    <x v="0"/>
    <x v="0"/>
    <s v="https://www.desmogblog.com/national-center-policy-analysis"/>
    <x v="0"/>
  </r>
  <r>
    <n v="990"/>
    <s v="Claude R. Lambe Charitable Foundation_Pacific Research Institute for Public Policy200280000"/>
    <x v="2"/>
    <s v="Pacific Research Institute for Public Policy"/>
    <x v="10"/>
    <n v="80000"/>
    <x v="14"/>
    <x v="2"/>
    <m/>
    <m/>
    <x v="0"/>
    <x v="0"/>
    <x v="0"/>
    <s v="https://www.desmogblog.com/pacific-research-institute"/>
    <x v="0"/>
  </r>
  <r>
    <n v="990"/>
    <s v="Claude R. Lambe Charitable Foundation_Philanthropy Roundtable200219200"/>
    <x v="2"/>
    <s v="Philanthropy Roundtable"/>
    <x v="75"/>
    <n v="19200"/>
    <x v="14"/>
    <x v="2"/>
    <m/>
    <m/>
    <x v="0"/>
    <x v="0"/>
    <x v="0"/>
    <s v="http://www.sourcewatch.org/index.php/Philanthropy_Roundtable"/>
    <x v="2"/>
  </r>
  <r>
    <n v="990"/>
    <s v="Claude R. Lambe Charitable Foundation_State Policy Network20026500"/>
    <x v="2"/>
    <s v="State Policy Network"/>
    <x v="422"/>
    <n v="6500"/>
    <x v="14"/>
    <x v="2"/>
    <m/>
    <m/>
    <x v="0"/>
    <x v="0"/>
    <x v="0"/>
    <s v="https://www.desmogblog.com/state-policy-network"/>
    <x v="0"/>
  </r>
  <r>
    <n v="990"/>
    <s v="Claude R. Lambe Charitable Foundation_Washington Legal Foundation2002100000"/>
    <x v="2"/>
    <s v="Washington Legal Foundation"/>
    <x v="53"/>
    <n v="100000"/>
    <x v="14"/>
    <x v="2"/>
    <m/>
    <m/>
    <x v="0"/>
    <x v="0"/>
    <x v="0"/>
    <s v="https://www.desmogblog.com/washington-legal-foundation"/>
    <x v="0"/>
  </r>
  <r>
    <n v="990"/>
    <s v="Claude R. Lambe Charitable Foundation_Allen-Lambe House Foundation200390625"/>
    <x v="2"/>
    <s v="Allen-Lambe House Foundation"/>
    <x v="2280"/>
    <n v="90625"/>
    <x v="15"/>
    <x v="2"/>
    <m/>
    <m/>
    <x v="0"/>
    <x v="0"/>
    <x v="1"/>
    <s v=""/>
    <x v="1"/>
  </r>
  <r>
    <n v="990"/>
    <s v="Claude R. Lambe Charitable Foundation_Americans for Tax Reform200310000"/>
    <x v="2"/>
    <s v="Americans for Tax Reform"/>
    <x v="1396"/>
    <n v="10000"/>
    <x v="15"/>
    <x v="2"/>
    <m/>
    <m/>
    <x v="0"/>
    <x v="0"/>
    <x v="0"/>
    <s v="https://www.desmogblog.com/americans-tax-reform"/>
    <x v="0"/>
  </r>
  <r>
    <n v="990"/>
    <s v="Claude R. Lambe Charitable Foundation_Brookings Institution2003126400"/>
    <x v="2"/>
    <s v="Brookings Institution"/>
    <x v="520"/>
    <n v="126400"/>
    <x v="15"/>
    <x v="2"/>
    <m/>
    <m/>
    <x v="0"/>
    <x v="0"/>
    <x v="0"/>
    <s v="https://www.sourcewatch.org/index.php/Brookings_Institution"/>
    <x v="2"/>
  </r>
  <r>
    <n v="990"/>
    <s v="Claude R. Lambe Charitable Foundation_Brookings Institution2003280000"/>
    <x v="2"/>
    <s v="Brookings Institution"/>
    <x v="520"/>
    <n v="280000"/>
    <x v="15"/>
    <x v="2"/>
    <m/>
    <m/>
    <x v="0"/>
    <x v="0"/>
    <x v="0"/>
    <s v="https://www.sourcewatch.org/index.php/Brookings_Institution"/>
    <x v="2"/>
  </r>
  <r>
    <n v="990"/>
    <s v="Claude R. Lambe Charitable Foundation_Capital Research Center2003100000"/>
    <x v="2"/>
    <s v="Capital Research Center"/>
    <x v="19"/>
    <n v="100000"/>
    <x v="15"/>
    <x v="2"/>
    <m/>
    <m/>
    <x v="0"/>
    <x v="0"/>
    <x v="0"/>
    <s v="https://www.desmogblog.com/capital-research-center"/>
    <x v="0"/>
  </r>
  <r>
    <n v="990"/>
    <s v="Claude R. Lambe Charitable Foundation_Cato Institute2003250000"/>
    <x v="2"/>
    <s v="Cato Institute"/>
    <x v="2"/>
    <n v="250000"/>
    <x v="15"/>
    <x v="2"/>
    <m/>
    <m/>
    <x v="0"/>
    <x v="0"/>
    <x v="0"/>
    <s v="https://www.desmogblog.com/cato-institute"/>
    <x v="0"/>
  </r>
  <r>
    <n v="990"/>
    <s v="Claude R. Lambe Charitable Foundation_Competitive Enterprise Institute20032320"/>
    <x v="2"/>
    <s v="Competitive Enterprise Institute"/>
    <x v="28"/>
    <n v="2320"/>
    <x v="15"/>
    <x v="2"/>
    <m/>
    <m/>
    <x v="0"/>
    <x v="0"/>
    <x v="0"/>
    <s v="https://www.desmogblog.com/competitive-enterprise-institute"/>
    <x v="0"/>
  </r>
  <r>
    <n v="990"/>
    <s v="Claude R. Lambe Charitable Foundation_Competitive Enterprise Institute200325000"/>
    <x v="2"/>
    <s v="Competitive Enterprise Institute"/>
    <x v="28"/>
    <n v="25000"/>
    <x v="15"/>
    <x v="2"/>
    <m/>
    <m/>
    <x v="0"/>
    <x v="0"/>
    <x v="0"/>
    <s v="https://www.desmogblog.com/competitive-enterprise-institute"/>
    <x v="0"/>
  </r>
  <r>
    <n v="990"/>
    <s v="Claude R. Lambe Charitable Foundation_Federalist Society for Law and Public Policy Studies2003100000"/>
    <x v="2"/>
    <s v="Federalist Society for Law and Public Policy Studies"/>
    <x v="29"/>
    <n v="100000"/>
    <x v="15"/>
    <x v="2"/>
    <m/>
    <m/>
    <x v="0"/>
    <x v="0"/>
    <x v="0"/>
    <s v="http://www.sourcewatch.org/index.php/Federalist_Society_for_Law_and_Public_Policy_Studies"/>
    <x v="2"/>
  </r>
  <r>
    <n v="990"/>
    <s v="Claude R. Lambe Charitable Foundation_Foundation for Research on Economics and the Environment FREE2003150000"/>
    <x v="2"/>
    <s v="Foundation for Research on Economics and the Environment FREE"/>
    <x v="21"/>
    <n v="150000"/>
    <x v="15"/>
    <x v="2"/>
    <m/>
    <m/>
    <x v="0"/>
    <x v="0"/>
    <x v="0"/>
    <s v="http://www.sourcewatch.org/index.php/Foundation_for_Research_on_Economics_and_the_Environment"/>
    <x v="2"/>
  </r>
  <r>
    <n v="990"/>
    <s v="Claude R. Lambe Charitable Foundation_Heritage Foundation, The2003330000"/>
    <x v="2"/>
    <s v="Heritage Foundation, The"/>
    <x v="4"/>
    <n v="330000"/>
    <x v="15"/>
    <x v="2"/>
    <m/>
    <m/>
    <x v="0"/>
    <x v="0"/>
    <x v="0"/>
    <s v="https://www.desmogblog.com/heritage-foundation"/>
    <x v="0"/>
  </r>
  <r>
    <n v="990"/>
    <s v="Claude R. Lambe Charitable Foundation_Heritage Foundation, The200375000"/>
    <x v="2"/>
    <s v="Heritage Foundation, The"/>
    <x v="4"/>
    <n v="75000"/>
    <x v="15"/>
    <x v="2"/>
    <m/>
    <m/>
    <x v="0"/>
    <x v="0"/>
    <x v="0"/>
    <s v="https://www.desmogblog.com/heritage-foundation"/>
    <x v="0"/>
  </r>
  <r>
    <n v="990"/>
    <s v="Claude R. Lambe Charitable Foundation_Independence Institute20036000"/>
    <x v="2"/>
    <s v="Independence Institute"/>
    <x v="144"/>
    <n v="6000"/>
    <x v="15"/>
    <x v="2"/>
    <m/>
    <m/>
    <x v="0"/>
    <x v="0"/>
    <x v="0"/>
    <s v="http://www.sourcewatch.org/index.php/Independent_Institute"/>
    <x v="2"/>
  </r>
  <r>
    <n v="990"/>
    <s v="Claude R. Lambe Charitable Foundation_Institute for Energy Research200310000"/>
    <x v="2"/>
    <s v="Institute for Energy Research"/>
    <x v="43"/>
    <n v="10000"/>
    <x v="15"/>
    <x v="2"/>
    <m/>
    <m/>
    <x v="0"/>
    <x v="0"/>
    <x v="0"/>
    <s v="https://www.desmogblog.com/institute-energy-research"/>
    <x v="0"/>
  </r>
  <r>
    <n v="990"/>
    <s v="Claude R. Lambe Charitable Foundation_John Locke Foundation20035000"/>
    <x v="2"/>
    <s v="John Locke Foundation"/>
    <x v="92"/>
    <n v="5000"/>
    <x v="15"/>
    <x v="2"/>
    <m/>
    <m/>
    <x v="0"/>
    <x v="0"/>
    <x v="0"/>
    <s v="https://www.desmogblog.com/john-locke-foundation"/>
    <x v="0"/>
  </r>
  <r>
    <n v="990"/>
    <s v="Claude R. Lambe Charitable Foundation_Leadership Institute20035000"/>
    <x v="2"/>
    <s v="Leadership Institute"/>
    <x v="93"/>
    <n v="5000"/>
    <x v="15"/>
    <x v="2"/>
    <m/>
    <m/>
    <x v="0"/>
    <x v="0"/>
    <x v="0"/>
    <s v="https://www.desmogblog.com/leadership-institute"/>
    <x v="0"/>
  </r>
  <r>
    <n v="990"/>
    <s v="Claude R. Lambe Charitable Foundation_Leadership Institute200310000"/>
    <x v="2"/>
    <s v="Leadership Institute"/>
    <x v="93"/>
    <n v="10000"/>
    <x v="15"/>
    <x v="2"/>
    <m/>
    <m/>
    <x v="0"/>
    <x v="0"/>
    <x v="0"/>
    <s v="https://www.desmogblog.com/leadership-institute"/>
    <x v="0"/>
  </r>
  <r>
    <n v="990"/>
    <s v="Claude R. Lambe Charitable Foundation_Manhattan Institute for Policy Research2003200000"/>
    <x v="2"/>
    <s v="Manhattan Institute for Policy Research"/>
    <x v="406"/>
    <n v="200000"/>
    <x v="15"/>
    <x v="2"/>
    <m/>
    <m/>
    <x v="0"/>
    <x v="0"/>
    <x v="0"/>
    <s v="https://www.desmogblog.com/manhattan-institute-policy-research"/>
    <x v="0"/>
  </r>
  <r>
    <n v="990"/>
    <s v="Claude R. Lambe Charitable Foundation_National Center for Policy Analysis200330000"/>
    <x v="2"/>
    <s v="National Center for Policy Analysis"/>
    <x v="9"/>
    <n v="30000"/>
    <x v="15"/>
    <x v="2"/>
    <m/>
    <m/>
    <x v="0"/>
    <x v="0"/>
    <x v="0"/>
    <s v="https://www.desmogblog.com/national-center-policy-analysis"/>
    <x v="0"/>
  </r>
  <r>
    <n v="990"/>
    <s v="Claude R. Lambe Charitable Foundation_National Federation of Independent Business Legal Foundation200325000"/>
    <x v="2"/>
    <s v="National Federation of Independent Business Legal Foundation"/>
    <x v="2327"/>
    <n v="25000"/>
    <x v="15"/>
    <x v="2"/>
    <s v="&quot;NFIB Legal Foundation&quot;"/>
    <m/>
    <x v="0"/>
    <x v="0"/>
    <x v="0"/>
    <s v="https://www.sourcewatch.org/index.php/National_Federation_of_Independent_Business"/>
    <x v="2"/>
  </r>
  <r>
    <n v="990"/>
    <s v="Claude R. Lambe Charitable Foundation_Philanthropy Roundtable200325000"/>
    <x v="2"/>
    <s v="Philanthropy Roundtable"/>
    <x v="75"/>
    <n v="25000"/>
    <x v="15"/>
    <x v="2"/>
    <m/>
    <m/>
    <x v="0"/>
    <x v="0"/>
    <x v="0"/>
    <s v="http://www.sourcewatch.org/index.php/Philanthropy_Roundtable"/>
    <x v="2"/>
  </r>
  <r>
    <n v="990"/>
    <s v="Claude R. Lambe Charitable Foundation_Political Economy Research Center200310000"/>
    <x v="2"/>
    <s v="Political Economy Research Center"/>
    <x v="11"/>
    <n v="10000"/>
    <x v="15"/>
    <x v="2"/>
    <m/>
    <m/>
    <x v="0"/>
    <x v="0"/>
    <x v="0"/>
    <s v="https://www.desmogblog.com/property-and-environment-research-center"/>
    <x v="0"/>
  </r>
  <r>
    <n v="990"/>
    <s v="Claude R. Lambe Charitable Foundation_Science &amp; Environmental Policy Project20035000"/>
    <x v="2"/>
    <s v="Science &amp; Environmental Policy Project"/>
    <x v="2328"/>
    <n v="5000"/>
    <x v="15"/>
    <x v="2"/>
    <m/>
    <m/>
    <x v="0"/>
    <x v="0"/>
    <x v="0"/>
    <s v="https://www.desmogblog.com/science-and-environmental-policy-project"/>
    <x v="0"/>
  </r>
  <r>
    <n v="990"/>
    <s v="Claude R. Lambe Charitable Foundation_Tax Foundation200350000"/>
    <x v="2"/>
    <s v="Tax Foundation"/>
    <x v="119"/>
    <n v="50000"/>
    <x v="15"/>
    <x v="2"/>
    <m/>
    <m/>
    <x v="0"/>
    <x v="0"/>
    <x v="0"/>
    <s v="http://www.sourcewatch.org/index.php/Tax_Foundation"/>
    <x v="2"/>
  </r>
  <r>
    <n v="990"/>
    <s v="Claude R. Lambe Charitable Foundation_University of Virginia Center for Politics200315000"/>
    <x v="2"/>
    <s v="University of Virginia Center for Politics"/>
    <x v="373"/>
    <n v="15000"/>
    <x v="15"/>
    <x v="2"/>
    <m/>
    <m/>
    <x v="0"/>
    <x v="1"/>
    <x v="0"/>
    <s v=""/>
    <x v="1"/>
  </r>
  <r>
    <n v="990"/>
    <s v="Claude R. Lambe Charitable Foundation_Washington Legal Foundation2003100000"/>
    <x v="2"/>
    <s v="Washington Legal Foundation"/>
    <x v="53"/>
    <n v="100000"/>
    <x v="15"/>
    <x v="2"/>
    <m/>
    <m/>
    <x v="0"/>
    <x v="0"/>
    <x v="0"/>
    <s v="https://www.desmogblog.com/washington-legal-foundation"/>
    <x v="0"/>
  </r>
  <r>
    <n v="990"/>
    <s v="Claude R. Lambe Charitable Foundation_Allen-Lambe House Foundation2004100000"/>
    <x v="2"/>
    <s v="Allen-Lambe House Foundation"/>
    <x v="2280"/>
    <n v="100000"/>
    <x v="16"/>
    <x v="2"/>
    <m/>
    <m/>
    <x v="0"/>
    <x v="0"/>
    <x v="1"/>
    <s v=""/>
    <x v="1"/>
  </r>
  <r>
    <n v="990"/>
    <s v="Claude R. Lambe Charitable Foundation_Americans for Tax Reform200410000"/>
    <x v="2"/>
    <s v="Americans for Tax Reform"/>
    <x v="1396"/>
    <n v="10000"/>
    <x v="16"/>
    <x v="2"/>
    <m/>
    <m/>
    <x v="0"/>
    <x v="0"/>
    <x v="0"/>
    <s v="https://www.desmogblog.com/americans-tax-reform"/>
    <x v="0"/>
  </r>
  <r>
    <n v="990"/>
    <s v="Claude R. Lambe Charitable Foundation_Brookings Institution2004423000"/>
    <x v="2"/>
    <s v="Brookings Institution"/>
    <x v="520"/>
    <n v="423000"/>
    <x v="16"/>
    <x v="2"/>
    <m/>
    <m/>
    <x v="0"/>
    <x v="0"/>
    <x v="0"/>
    <s v="https://www.sourcewatch.org/index.php/Brookings_Institution"/>
    <x v="2"/>
  </r>
  <r>
    <n v="990"/>
    <s v="Claude R. Lambe Charitable Foundation_Capital Research Center2004100000"/>
    <x v="2"/>
    <s v="Capital Research Center"/>
    <x v="19"/>
    <n v="100000"/>
    <x v="16"/>
    <x v="2"/>
    <m/>
    <m/>
    <x v="0"/>
    <x v="0"/>
    <x v="0"/>
    <s v="https://www.desmogblog.com/capital-research-center"/>
    <x v="0"/>
  </r>
  <r>
    <n v="990"/>
    <s v="Claude R. Lambe Charitable Foundation_Cato Institute2004250000"/>
    <x v="2"/>
    <s v="Cato Institute"/>
    <x v="2"/>
    <n v="250000"/>
    <x v="16"/>
    <x v="2"/>
    <m/>
    <m/>
    <x v="0"/>
    <x v="0"/>
    <x v="0"/>
    <s v="https://www.desmogblog.com/cato-institute"/>
    <x v="0"/>
  </r>
  <r>
    <n v="990"/>
    <s v="Claude R. Lambe Charitable Foundation_Center for the Study of Carbon Dioxide and Global Change200425000"/>
    <x v="2"/>
    <s v="Center for the Study of Carbon Dioxide and Global Change"/>
    <x v="2329"/>
    <n v="25000"/>
    <x v="16"/>
    <x v="2"/>
    <s v="&quot;Carbon Dioxide &amp; Global Change Center&quot;"/>
    <m/>
    <x v="0"/>
    <x v="0"/>
    <x v="0"/>
    <s v="https://www.desmogblog.com/center-study-carbon-dioxide-and-global-change"/>
    <x v="0"/>
  </r>
  <r>
    <n v="990"/>
    <s v="Claude R. Lambe Charitable Foundation_Competitive Enterprise Institute20044640"/>
    <x v="2"/>
    <s v="Competitive Enterprise Institute"/>
    <x v="28"/>
    <n v="4640"/>
    <x v="16"/>
    <x v="2"/>
    <m/>
    <m/>
    <x v="0"/>
    <x v="0"/>
    <x v="0"/>
    <s v="https://www.desmogblog.com/competitive-enterprise-institute"/>
    <x v="0"/>
  </r>
  <r>
    <n v="990"/>
    <s v="Claude R. Lambe Charitable Foundation_Competitive Enterprise Institute200450000"/>
    <x v="2"/>
    <s v="Competitive Enterprise Institute"/>
    <x v="28"/>
    <n v="50000"/>
    <x v="16"/>
    <x v="2"/>
    <m/>
    <m/>
    <x v="0"/>
    <x v="0"/>
    <x v="0"/>
    <s v="https://www.desmogblog.com/competitive-enterprise-institute"/>
    <x v="0"/>
  </r>
  <r>
    <n v="990"/>
    <s v="Claude R. Lambe Charitable Foundation_Consumer Alert200410000"/>
    <x v="2"/>
    <s v="Consumer Alert"/>
    <x v="2330"/>
    <n v="10000"/>
    <x v="16"/>
    <x v="2"/>
    <m/>
    <m/>
    <x v="0"/>
    <x v="0"/>
    <x v="0"/>
    <s v="https://www.sourcewatch.org/index.php/Consumer_Alert"/>
    <x v="2"/>
  </r>
  <r>
    <n v="990"/>
    <s v="Claude R. Lambe Charitable Foundation_Federalist Society for Law and Public Policy Studies2004100000"/>
    <x v="2"/>
    <s v="Federalist Society for Law and Public Policy Studies"/>
    <x v="29"/>
    <n v="100000"/>
    <x v="16"/>
    <x v="2"/>
    <m/>
    <m/>
    <x v="0"/>
    <x v="0"/>
    <x v="0"/>
    <s v="http://www.sourcewatch.org/index.php/Federalist_Society_for_Law_and_Public_Policy_Studies"/>
    <x v="2"/>
  </r>
  <r>
    <n v="990"/>
    <s v="Claude R. Lambe Charitable Foundation_Foundation for Research on Economics and the Environment FREE2004150000"/>
    <x v="2"/>
    <s v="Foundation for Research on Economics and the Environment FREE"/>
    <x v="21"/>
    <n v="150000"/>
    <x v="16"/>
    <x v="2"/>
    <m/>
    <m/>
    <x v="0"/>
    <x v="0"/>
    <x v="0"/>
    <s v="http://www.sourcewatch.org/index.php/Foundation_for_Research_on_Economics_and_the_Environment"/>
    <x v="2"/>
  </r>
  <r>
    <n v="990"/>
    <s v="Claude R. Lambe Charitable Foundation_Free Congress Foundation200410000"/>
    <x v="2"/>
    <s v="Free Congress Foundation"/>
    <x v="467"/>
    <n v="10000"/>
    <x v="16"/>
    <x v="2"/>
    <m/>
    <m/>
    <x v="0"/>
    <x v="0"/>
    <x v="0"/>
    <s v="https://www.sourcewatch.org/index.php/Free_Congress_Foundation"/>
    <x v="2"/>
  </r>
  <r>
    <n v="990"/>
    <s v="Claude R. Lambe Charitable Foundation_Free Enterprise Education Institute200430000"/>
    <x v="2"/>
    <s v="Free Enterprise Education Institute"/>
    <x v="2331"/>
    <n v="30000"/>
    <x v="16"/>
    <x v="2"/>
    <m/>
    <m/>
    <x v="0"/>
    <x v="0"/>
    <x v="0"/>
    <s v="https://www.sourcewatch.org/index.php/Free_Enterprise_Education_Institute"/>
    <x v="2"/>
  </r>
  <r>
    <n v="990"/>
    <s v="Claude R. Lambe Charitable Foundation_Frontiers of Freedom200425000"/>
    <x v="2"/>
    <s v="Frontiers of Freedom"/>
    <x v="538"/>
    <n v="25000"/>
    <x v="16"/>
    <x v="2"/>
    <m/>
    <m/>
    <x v="0"/>
    <x v="0"/>
    <x v="0"/>
    <s v="https://www.desmogblog.com/frontiers-freedom"/>
    <x v="0"/>
  </r>
  <r>
    <n v="990"/>
    <s v="Claude R. Lambe Charitable Foundation_George C. Marshall Institute200430000"/>
    <x v="2"/>
    <s v="George C. Marshall Institute"/>
    <x v="469"/>
    <n v="30000"/>
    <x v="16"/>
    <x v="2"/>
    <m/>
    <m/>
    <x v="0"/>
    <x v="0"/>
    <x v="0"/>
    <s v="https://www.desmogblog.com/george-c-marshall-institute"/>
    <x v="0"/>
  </r>
  <r>
    <n v="990"/>
    <s v="Claude R. Lambe Charitable Foundation_Heritage Foundation, The2004465000"/>
    <x v="2"/>
    <s v="Heritage Foundation, The"/>
    <x v="4"/>
    <n v="465000"/>
    <x v="16"/>
    <x v="2"/>
    <m/>
    <m/>
    <x v="0"/>
    <x v="0"/>
    <x v="0"/>
    <s v="https://www.desmogblog.com/heritage-foundation"/>
    <x v="0"/>
  </r>
  <r>
    <n v="990"/>
    <s v="Claude R. Lambe Charitable Foundation_Institute for Energy Research200415000"/>
    <x v="2"/>
    <s v="Institute for Energy Research"/>
    <x v="43"/>
    <n v="15000"/>
    <x v="16"/>
    <x v="2"/>
    <m/>
    <m/>
    <x v="0"/>
    <x v="0"/>
    <x v="0"/>
    <s v="https://www.desmogblog.com/institute-energy-research"/>
    <x v="0"/>
  </r>
  <r>
    <n v="990"/>
    <s v="Claude R. Lambe Charitable Foundation_John Locke Foundation200450000"/>
    <x v="2"/>
    <s v="John Locke Foundation"/>
    <x v="92"/>
    <n v="50000"/>
    <x v="16"/>
    <x v="2"/>
    <m/>
    <m/>
    <x v="0"/>
    <x v="0"/>
    <x v="0"/>
    <s v="https://www.desmogblog.com/john-locke-foundation"/>
    <x v="0"/>
  </r>
  <r>
    <n v="990"/>
    <s v="Claude R. Lambe Charitable Foundation_John William Pope Center for Higher Education Policy200450000"/>
    <x v="2"/>
    <s v="John William Pope Center for Higher Education Policy"/>
    <x v="178"/>
    <n v="50000"/>
    <x v="16"/>
    <x v="2"/>
    <m/>
    <m/>
    <x v="0"/>
    <x v="0"/>
    <x v="0"/>
    <s v=""/>
    <x v="1"/>
  </r>
  <r>
    <n v="990"/>
    <s v="Claude R. Lambe Charitable Foundation_Leadership Institute200450000"/>
    <x v="2"/>
    <s v="Leadership Institute"/>
    <x v="93"/>
    <n v="50000"/>
    <x v="16"/>
    <x v="2"/>
    <m/>
    <m/>
    <x v="0"/>
    <x v="0"/>
    <x v="0"/>
    <s v="https://www.desmogblog.com/leadership-institute"/>
    <x v="0"/>
  </r>
  <r>
    <n v="990"/>
    <s v="Claude R. Lambe Charitable Foundation_Manhattan Institute for Policy Research2004200000"/>
    <x v="2"/>
    <s v="Manhattan Institute for Policy Research"/>
    <x v="406"/>
    <n v="200000"/>
    <x v="16"/>
    <x v="2"/>
    <m/>
    <m/>
    <x v="0"/>
    <x v="0"/>
    <x v="0"/>
    <s v="https://www.desmogblog.com/manhattan-institute-policy-research"/>
    <x v="0"/>
  </r>
  <r>
    <n v="990"/>
    <s v="Claude R. Lambe Charitable Foundation_National Center for Policy Analysis200420000"/>
    <x v="2"/>
    <s v="National Center for Policy Analysis"/>
    <x v="9"/>
    <n v="20000"/>
    <x v="16"/>
    <x v="2"/>
    <m/>
    <m/>
    <x v="0"/>
    <x v="0"/>
    <x v="0"/>
    <s v="https://www.desmogblog.com/national-center-policy-analysis"/>
    <x v="0"/>
  </r>
  <r>
    <n v="990"/>
    <s v="Claude R. Lambe Charitable Foundation_National Center for Policy Analysis200425000"/>
    <x v="2"/>
    <s v="National Center for Policy Analysis"/>
    <x v="9"/>
    <n v="25000"/>
    <x v="16"/>
    <x v="2"/>
    <m/>
    <m/>
    <x v="0"/>
    <x v="0"/>
    <x v="0"/>
    <s v="https://www.desmogblog.com/national-center-policy-analysis"/>
    <x v="0"/>
  </r>
  <r>
    <n v="990"/>
    <s v="Claude R. Lambe Charitable Foundation_National Federation of Independent Business Legal Foundation200411000"/>
    <x v="2"/>
    <s v="National Federation of Independent Business Legal Foundation"/>
    <x v="2327"/>
    <n v="11000"/>
    <x v="16"/>
    <x v="2"/>
    <m/>
    <m/>
    <x v="0"/>
    <x v="0"/>
    <x v="0"/>
    <s v="https://www.sourcewatch.org/index.php/National_Federation_of_Independent_Business"/>
    <x v="2"/>
  </r>
  <r>
    <n v="990"/>
    <s v="Claude R. Lambe Charitable Foundation_National Federation of Independent Business Legal Foundation200452000"/>
    <x v="2"/>
    <s v="National Federation of Independent Business Legal Foundation"/>
    <x v="2327"/>
    <n v="52000"/>
    <x v="16"/>
    <x v="2"/>
    <m/>
    <m/>
    <x v="0"/>
    <x v="0"/>
    <x v="0"/>
    <s v="https://www.sourcewatch.org/index.php/National_Federation_of_Independent_Business"/>
    <x v="2"/>
  </r>
  <r>
    <n v="990"/>
    <s v="Claude R. Lambe Charitable Foundation_National Taxpayers Union Foundation20047500"/>
    <x v="2"/>
    <s v="National Taxpayers Union Foundation"/>
    <x v="183"/>
    <n v="7500"/>
    <x v="16"/>
    <x v="2"/>
    <m/>
    <m/>
    <x v="0"/>
    <x v="0"/>
    <x v="0"/>
    <s v="http://www.sourcewatch.org/index.php/National_Taxpayers_Union"/>
    <x v="2"/>
  </r>
  <r>
    <n v="990"/>
    <s v="Claude R. Lambe Charitable Foundation_North Carolina Institute for Constitutional Law200450000"/>
    <x v="2"/>
    <s v="North Carolina Institute for Constitutional Law"/>
    <x v="2332"/>
    <n v="50000"/>
    <x v="16"/>
    <x v="2"/>
    <m/>
    <m/>
    <x v="0"/>
    <x v="0"/>
    <x v="0"/>
    <s v=""/>
    <x v="1"/>
  </r>
  <r>
    <n v="990"/>
    <s v="Claude R. Lambe Charitable Foundation_Reason Foundation200410000"/>
    <x v="2"/>
    <s v="Reason Foundation"/>
    <x v="12"/>
    <n v="10000"/>
    <x v="16"/>
    <x v="2"/>
    <m/>
    <m/>
    <x v="0"/>
    <x v="0"/>
    <x v="0"/>
    <s v="https://www.desmogblog.com/reason-foundation"/>
    <x v="0"/>
  </r>
  <r>
    <n v="990"/>
    <s v="Claude R. Lambe Charitable Foundation_State Policy Network20042500"/>
    <x v="2"/>
    <s v="State Policy Network"/>
    <x v="422"/>
    <n v="2500"/>
    <x v="16"/>
    <x v="2"/>
    <m/>
    <m/>
    <x v="0"/>
    <x v="0"/>
    <x v="0"/>
    <s v="https://www.desmogblog.com/state-policy-network"/>
    <x v="0"/>
  </r>
  <r>
    <n v="990"/>
    <s v="Claude R. Lambe Charitable Foundation_Tax Foundation200450000"/>
    <x v="2"/>
    <s v="Tax Foundation"/>
    <x v="119"/>
    <n v="50000"/>
    <x v="16"/>
    <x v="2"/>
    <m/>
    <m/>
    <x v="0"/>
    <x v="0"/>
    <x v="0"/>
    <s v="http://www.sourcewatch.org/index.php/Tax_Foundation"/>
    <x v="2"/>
  </r>
  <r>
    <n v="990"/>
    <s v="Claude R. Lambe Charitable Foundation_Tech Central Science Foundation200425000"/>
    <x v="2"/>
    <s v="Tech Central Science Foundation"/>
    <x v="2333"/>
    <n v="25000"/>
    <x v="16"/>
    <x v="2"/>
    <m/>
    <m/>
    <x v="0"/>
    <x v="0"/>
    <x v="0"/>
    <s v="https://www.desmogblog.com/tech-central-station"/>
    <x v="0"/>
  </r>
  <r>
    <n v="990"/>
    <s v="Claude R. Lambe Charitable Foundation_Texas Public Policy Foundation200450000"/>
    <x v="2"/>
    <s v="Texas Public Policy Foundation"/>
    <x v="138"/>
    <n v="50000"/>
    <x v="16"/>
    <x v="2"/>
    <m/>
    <m/>
    <x v="0"/>
    <x v="0"/>
    <x v="0"/>
    <s v="https://www.desmogblog.com/texas-public-policy-foundation"/>
    <x v="0"/>
  </r>
  <r>
    <n v="990"/>
    <s v="Claude R. Lambe Charitable Foundation_University of Virginia Center for Politics200415000"/>
    <x v="2"/>
    <s v="University of Virginia Center for Politics"/>
    <x v="373"/>
    <n v="15000"/>
    <x v="16"/>
    <x v="2"/>
    <m/>
    <m/>
    <x v="0"/>
    <x v="1"/>
    <x v="0"/>
    <s v=""/>
    <x v="1"/>
  </r>
  <r>
    <n v="990"/>
    <s v="Claude R. Lambe Charitable Foundation_Washington Legal Foundation2004150000"/>
    <x v="2"/>
    <s v="Washington Legal Foundation"/>
    <x v="53"/>
    <n v="150000"/>
    <x v="16"/>
    <x v="2"/>
    <m/>
    <m/>
    <x v="0"/>
    <x v="0"/>
    <x v="0"/>
    <s v="https://www.desmogblog.com/washington-legal-foundation"/>
    <x v="0"/>
  </r>
  <r>
    <n v="990"/>
    <s v="Claude R. Lambe Charitable Foundation_Allen-Lambe House Foundation2005104020"/>
    <x v="2"/>
    <s v="Allen-Lambe House Foundation"/>
    <x v="2280"/>
    <n v="104020"/>
    <x v="17"/>
    <x v="2"/>
    <m/>
    <m/>
    <x v="0"/>
    <x v="0"/>
    <x v="1"/>
    <s v=""/>
    <x v="1"/>
  </r>
  <r>
    <n v="990"/>
    <s v="Claude R. Lambe Charitable Foundation_Alliance for School Choice200525000"/>
    <x v="2"/>
    <s v="Alliance for School Choice"/>
    <x v="142"/>
    <n v="25000"/>
    <x v="17"/>
    <x v="2"/>
    <m/>
    <m/>
    <x v="0"/>
    <x v="0"/>
    <x v="0"/>
    <s v="https://www.sourcewatch.org/index.php/Alliance_for_School_Choice"/>
    <x v="2"/>
  </r>
  <r>
    <n v="990"/>
    <s v="Claude R. Lambe Charitable Foundation_American Conservative Union Foundation20052000"/>
    <x v="2"/>
    <s v="American Conservative Union Foundation"/>
    <x v="803"/>
    <n v="2000"/>
    <x v="17"/>
    <x v="2"/>
    <m/>
    <m/>
    <x v="0"/>
    <x v="0"/>
    <x v="0"/>
    <s v="http://www.sourcewatch.org/index.php/American_Conservative_Union"/>
    <x v="2"/>
  </r>
  <r>
    <n v="990"/>
    <s v="Claude R. Lambe Charitable Foundation_American Council for Capital Formation200525000"/>
    <x v="2"/>
    <s v="American Council for Capital Formation"/>
    <x v="453"/>
    <n v="25000"/>
    <x v="17"/>
    <x v="2"/>
    <m/>
    <m/>
    <x v="0"/>
    <x v="0"/>
    <x v="0"/>
    <s v="https://www.desmogblog.com/american-council-for-capital-formation"/>
    <x v="0"/>
  </r>
  <r>
    <n v="990"/>
    <s v="Claude R. Lambe Charitable Foundation_American Council on Science and Health200545000"/>
    <x v="2"/>
    <s v="American Council on Science and Health"/>
    <x v="2334"/>
    <n v="45000"/>
    <x v="17"/>
    <x v="2"/>
    <m/>
    <m/>
    <x v="0"/>
    <x v="0"/>
    <x v="0"/>
    <s v="https://www.desmogblog.com/american-council-science-and-health"/>
    <x v="0"/>
  </r>
  <r>
    <n v="990"/>
    <s v="Claude R. Lambe Charitable Foundation_Americans for Prosperity Foundation (formerly CSE Foundation)20051000000"/>
    <x v="2"/>
    <s v="Americans for Prosperity Foundation (formerly CSE Foundation)"/>
    <x v="36"/>
    <n v="1000000"/>
    <x v="17"/>
    <x v="2"/>
    <m/>
    <m/>
    <x v="0"/>
    <x v="0"/>
    <x v="0"/>
    <s v="https://www.desmogblog.com/americans-for-prosperity"/>
    <x v="0"/>
  </r>
  <r>
    <n v="990"/>
    <s v="Claude R. Lambe Charitable Foundation_Americans for Tax Reform200515000"/>
    <x v="2"/>
    <s v="Americans for Tax Reform"/>
    <x v="1396"/>
    <n v="15000"/>
    <x v="17"/>
    <x v="2"/>
    <m/>
    <m/>
    <x v="0"/>
    <x v="0"/>
    <x v="0"/>
    <s v="https://www.desmogblog.com/americans-tax-reform"/>
    <x v="0"/>
  </r>
  <r>
    <n v="990"/>
    <s v="Claude R. Lambe Charitable Foundation_Brookings Joint Center/Regulatory Studies2005400000"/>
    <x v="2"/>
    <s v="Brookings Joint Center/Regulatory Studies"/>
    <x v="2335"/>
    <n v="400000"/>
    <x v="17"/>
    <x v="2"/>
    <m/>
    <m/>
    <x v="0"/>
    <x v="0"/>
    <x v="0"/>
    <s v="https://www.desmogblog.com/american-enterprise-institute"/>
    <x v="0"/>
  </r>
  <r>
    <n v="990"/>
    <s v="Claude R. Lambe Charitable Foundation_Buckeye Institute for Public Policy Solutions200510000"/>
    <x v="2"/>
    <s v="Buckeye Institute for Public Policy Solutions"/>
    <x v="154"/>
    <n v="10000"/>
    <x v="17"/>
    <x v="2"/>
    <m/>
    <m/>
    <x v="0"/>
    <x v="0"/>
    <x v="0"/>
    <s v="https://www.sourcewatch.org/index.php/The_Buckeye_Institute"/>
    <x v="2"/>
  </r>
  <r>
    <n v="990"/>
    <s v="Claude R. Lambe Charitable Foundation_Capital Research Center200550000"/>
    <x v="2"/>
    <s v="Capital Research Center"/>
    <x v="19"/>
    <n v="50000"/>
    <x v="17"/>
    <x v="2"/>
    <m/>
    <m/>
    <x v="0"/>
    <x v="0"/>
    <x v="0"/>
    <s v="https://www.desmogblog.com/capital-research-center"/>
    <x v="0"/>
  </r>
  <r>
    <n v="990"/>
    <s v="Claude R. Lambe Charitable Foundation_Cato Institute2005250000"/>
    <x v="2"/>
    <s v="Cato Institute"/>
    <x v="2"/>
    <n v="250000"/>
    <x v="17"/>
    <x v="2"/>
    <m/>
    <m/>
    <x v="0"/>
    <x v="0"/>
    <x v="0"/>
    <s v="https://www.desmogblog.com/cato-institute"/>
    <x v="0"/>
  </r>
  <r>
    <n v="990"/>
    <s v="Claude R. Lambe Charitable Foundation_Center for the Study of Carbon Dioxide and Global Change200535000"/>
    <x v="2"/>
    <s v="Center for the Study of Carbon Dioxide and Global Change"/>
    <x v="2329"/>
    <n v="35000"/>
    <x v="17"/>
    <x v="2"/>
    <s v="&quot;Carbon Dioxide &amp; Global Change Center&quot;"/>
    <m/>
    <x v="0"/>
    <x v="0"/>
    <x v="0"/>
    <s v="https://www.desmogblog.com/center-study-carbon-dioxide-and-global-change"/>
    <x v="0"/>
  </r>
  <r>
    <n v="990"/>
    <s v="Claude R. Lambe Charitable Foundation_Federalist Society for Law and Public Policy Studies2005100000"/>
    <x v="2"/>
    <s v="Federalist Society for Law and Public Policy Studies"/>
    <x v="29"/>
    <n v="100000"/>
    <x v="17"/>
    <x v="2"/>
    <m/>
    <m/>
    <x v="0"/>
    <x v="0"/>
    <x v="0"/>
    <s v="http://www.sourcewatch.org/index.php/Federalist_Society_for_Law_and_Public_Policy_Studies"/>
    <x v="2"/>
  </r>
  <r>
    <n v="990"/>
    <s v="Claude R. Lambe Charitable Foundation_Foundation for Individual Rights in Education2005110000"/>
    <x v="2"/>
    <s v="Foundation for Individual Rights in Education"/>
    <x v="174"/>
    <n v="110000"/>
    <x v="17"/>
    <x v="2"/>
    <m/>
    <m/>
    <x v="0"/>
    <x v="0"/>
    <x v="0"/>
    <s v=""/>
    <x v="1"/>
  </r>
  <r>
    <n v="990"/>
    <s v="Claude R. Lambe Charitable Foundation_Foundation for Individual Rights in Education2005140000"/>
    <x v="2"/>
    <s v="Foundation for Individual Rights in Education"/>
    <x v="174"/>
    <n v="140000"/>
    <x v="17"/>
    <x v="2"/>
    <m/>
    <m/>
    <x v="0"/>
    <x v="0"/>
    <x v="0"/>
    <s v=""/>
    <x v="1"/>
  </r>
  <r>
    <n v="990"/>
    <s v="Claude R. Lambe Charitable Foundation_Foundation for Research on Economics and the Environment FREE2005100000"/>
    <x v="2"/>
    <s v="Foundation for Research on Economics and the Environment FREE"/>
    <x v="21"/>
    <n v="100000"/>
    <x v="17"/>
    <x v="2"/>
    <m/>
    <m/>
    <x v="0"/>
    <x v="0"/>
    <x v="0"/>
    <s v="http://www.sourcewatch.org/index.php/Foundation_for_Research_on_Economics_and_the_Environment"/>
    <x v="2"/>
  </r>
  <r>
    <n v="990"/>
    <s v="Claude R. Lambe Charitable Foundation_Free Congress Foundation200510000"/>
    <x v="2"/>
    <s v="Free Congress Foundation"/>
    <x v="467"/>
    <n v="10000"/>
    <x v="17"/>
    <x v="2"/>
    <m/>
    <m/>
    <x v="0"/>
    <x v="0"/>
    <x v="0"/>
    <s v="https://www.sourcewatch.org/index.php/Free_Congress_Foundation"/>
    <x v="2"/>
  </r>
  <r>
    <n v="990"/>
    <s v="Claude R. Lambe Charitable Foundation_Frontiers of Freedom200550000"/>
    <x v="2"/>
    <s v="Frontiers of Freedom"/>
    <x v="538"/>
    <n v="50000"/>
    <x v="17"/>
    <x v="2"/>
    <m/>
    <m/>
    <x v="0"/>
    <x v="0"/>
    <x v="0"/>
    <s v="https://www.desmogblog.com/frontiers-freedom"/>
    <x v="0"/>
  </r>
  <r>
    <n v="990"/>
    <s v="Claude R. Lambe Charitable Foundation_Heritage Foundation, The2005465000"/>
    <x v="2"/>
    <s v="Heritage Foundation, The"/>
    <x v="4"/>
    <n v="465000"/>
    <x v="17"/>
    <x v="2"/>
    <m/>
    <m/>
    <x v="0"/>
    <x v="0"/>
    <x v="0"/>
    <s v="https://www.desmogblog.com/heritage-foundation"/>
    <x v="0"/>
  </r>
  <r>
    <n v="990"/>
    <s v="Claude R. Lambe Charitable Foundation_Independence Institute200510000"/>
    <x v="2"/>
    <s v="Independence Institute"/>
    <x v="144"/>
    <n v="10000"/>
    <x v="17"/>
    <x v="2"/>
    <m/>
    <m/>
    <x v="0"/>
    <x v="0"/>
    <x v="0"/>
    <s v="http://www.sourcewatch.org/index.php/Independent_Institute"/>
    <x v="2"/>
  </r>
  <r>
    <n v="990"/>
    <s v="Claude R. Lambe Charitable Foundation_Independent Women's Forum200525000"/>
    <x v="2"/>
    <s v="Independent Women's Forum"/>
    <x v="446"/>
    <n v="25000"/>
    <x v="17"/>
    <x v="2"/>
    <m/>
    <m/>
    <x v="0"/>
    <x v="0"/>
    <x v="0"/>
    <s v="https://www.desmogblog.com/independent-women-s-forum"/>
    <x v="0"/>
  </r>
  <r>
    <n v="990"/>
    <s v="Claude R. Lambe Charitable Foundation_Institute for Energy Research200525000"/>
    <x v="2"/>
    <s v="Institute for Energy Research"/>
    <x v="43"/>
    <n v="25000"/>
    <x v="17"/>
    <x v="2"/>
    <m/>
    <m/>
    <x v="0"/>
    <x v="0"/>
    <x v="0"/>
    <s v="https://www.desmogblog.com/institute-energy-research"/>
    <x v="0"/>
  </r>
  <r>
    <n v="990"/>
    <s v="Claude R. Lambe Charitable Foundation_International Policy Network200525000"/>
    <x v="2"/>
    <s v="International Policy Network"/>
    <x v="2336"/>
    <n v="25000"/>
    <x v="17"/>
    <x v="2"/>
    <s v="UK"/>
    <m/>
    <x v="0"/>
    <x v="0"/>
    <x v="0"/>
    <s v="https://www.desmogblog.com/international-policy-network"/>
    <x v="0"/>
  </r>
  <r>
    <n v="990"/>
    <s v="Claude R. Lambe Charitable Foundation_John Locke Foundation200510000"/>
    <x v="2"/>
    <s v="John Locke Foundation"/>
    <x v="92"/>
    <n v="10000"/>
    <x v="17"/>
    <x v="2"/>
    <m/>
    <m/>
    <x v="0"/>
    <x v="0"/>
    <x v="0"/>
    <s v="https://www.desmogblog.com/john-locke-foundation"/>
    <x v="0"/>
  </r>
  <r>
    <n v="990"/>
    <s v="Claude R. Lambe Charitable Foundation_Manhattan Institute for Policy Research2005200000"/>
    <x v="2"/>
    <s v="Manhattan Institute for Policy Research"/>
    <x v="406"/>
    <n v="200000"/>
    <x v="17"/>
    <x v="2"/>
    <m/>
    <m/>
    <x v="0"/>
    <x v="0"/>
    <x v="0"/>
    <s v="https://www.desmogblog.com/manhattan-institute-policy-research"/>
    <x v="0"/>
  </r>
  <r>
    <n v="990"/>
    <s v="Claude R. Lambe Charitable Foundation_Montreal Economic Institute200515000"/>
    <x v="2"/>
    <s v="Montreal Economic Institute"/>
    <x v="2337"/>
    <n v="15000"/>
    <x v="17"/>
    <x v="2"/>
    <m/>
    <m/>
    <x v="0"/>
    <x v="0"/>
    <x v="0"/>
    <s v=""/>
    <x v="1"/>
  </r>
  <r>
    <n v="990"/>
    <s v="Claude R. Lambe Charitable Foundation_National Center for Policy Analysis200525000"/>
    <x v="2"/>
    <s v="National Center for Policy Analysis"/>
    <x v="9"/>
    <n v="25000"/>
    <x v="17"/>
    <x v="2"/>
    <m/>
    <m/>
    <x v="0"/>
    <x v="0"/>
    <x v="0"/>
    <s v="https://www.desmogblog.com/national-center-policy-analysis"/>
    <x v="0"/>
  </r>
  <r>
    <n v="990"/>
    <s v="Claude R. Lambe Charitable Foundation_Reason Foundation200565000"/>
    <x v="2"/>
    <s v="Reason Foundation"/>
    <x v="12"/>
    <n v="65000"/>
    <x v="17"/>
    <x v="2"/>
    <m/>
    <m/>
    <x v="0"/>
    <x v="0"/>
    <x v="0"/>
    <s v="https://www.desmogblog.com/reason-foundation"/>
    <x v="0"/>
  </r>
  <r>
    <n v="990"/>
    <s v="Claude R. Lambe Charitable Foundation_South Carolina Policy Council20055000"/>
    <x v="2"/>
    <s v="South Carolina Policy Council"/>
    <x v="229"/>
    <n v="5000"/>
    <x v="17"/>
    <x v="2"/>
    <m/>
    <m/>
    <x v="0"/>
    <x v="0"/>
    <x v="0"/>
    <s v="https://www.sourcewatch.org/index.php/South_Carolina_Policy_Council"/>
    <x v="2"/>
  </r>
  <r>
    <n v="990"/>
    <s v="Claude R. Lambe Charitable Foundation_State Policy Network200515000"/>
    <x v="2"/>
    <s v="State Policy Network"/>
    <x v="422"/>
    <n v="15000"/>
    <x v="17"/>
    <x v="2"/>
    <m/>
    <m/>
    <x v="0"/>
    <x v="0"/>
    <x v="0"/>
    <s v="https://www.desmogblog.com/state-policy-network"/>
    <x v="0"/>
  </r>
  <r>
    <n v="990"/>
    <s v="Claude R. Lambe Charitable Foundation_Tax Foundation200550000"/>
    <x v="2"/>
    <s v="Tax Foundation"/>
    <x v="119"/>
    <n v="50000"/>
    <x v="17"/>
    <x v="2"/>
    <m/>
    <m/>
    <x v="0"/>
    <x v="0"/>
    <x v="0"/>
    <s v="http://www.sourcewatch.org/index.php/Tax_Foundation"/>
    <x v="2"/>
  </r>
  <r>
    <n v="990"/>
    <s v="Claude R. Lambe Charitable Foundation_Texas Public Policy Foundation200510000"/>
    <x v="2"/>
    <s v="Texas Public Policy Foundation"/>
    <x v="138"/>
    <n v="10000"/>
    <x v="17"/>
    <x v="2"/>
    <m/>
    <m/>
    <x v="0"/>
    <x v="0"/>
    <x v="0"/>
    <s v="https://www.desmogblog.com/texas-public-policy-foundation"/>
    <x v="0"/>
  </r>
  <r>
    <n v="990"/>
    <s v="Claude R. Lambe Charitable Foundation_University of Virginia Center for Politics200515000"/>
    <x v="2"/>
    <s v="University of Virginia Center for Politics"/>
    <x v="373"/>
    <n v="15000"/>
    <x v="17"/>
    <x v="2"/>
    <m/>
    <m/>
    <x v="0"/>
    <x v="1"/>
    <x v="0"/>
    <s v=""/>
    <x v="1"/>
  </r>
  <r>
    <n v="990"/>
    <s v="Claude R. Lambe Charitable Foundation_Washington Legal Foundation2005150000"/>
    <x v="2"/>
    <s v="Washington Legal Foundation"/>
    <x v="53"/>
    <n v="150000"/>
    <x v="17"/>
    <x v="2"/>
    <m/>
    <m/>
    <x v="0"/>
    <x v="0"/>
    <x v="0"/>
    <s v="https://www.desmogblog.com/washington-legal-foundation"/>
    <x v="0"/>
  </r>
  <r>
    <n v="990"/>
    <s v="Claude R. Lambe Charitable Foundation_Allen-Lambe House Foundation2006114675"/>
    <x v="2"/>
    <s v="Allen-Lambe House Foundation"/>
    <x v="2280"/>
    <n v="114675"/>
    <x v="18"/>
    <x v="2"/>
    <m/>
    <m/>
    <x v="0"/>
    <x v="0"/>
    <x v="1"/>
    <s v=""/>
    <x v="1"/>
  </r>
  <r>
    <n v="990"/>
    <s v="Claude R. Lambe Charitable Foundation_American Council for Capital Formation200640000"/>
    <x v="2"/>
    <s v="American Council for Capital Formation"/>
    <x v="453"/>
    <n v="40000"/>
    <x v="18"/>
    <x v="2"/>
    <m/>
    <m/>
    <x v="0"/>
    <x v="0"/>
    <x v="0"/>
    <s v="https://www.desmogblog.com/american-council-for-capital-formation"/>
    <x v="0"/>
  </r>
  <r>
    <n v="990"/>
    <s v="Claude R. Lambe Charitable Foundation_American Council on Science and Health200630000"/>
    <x v="2"/>
    <s v="American Council on Science and Health"/>
    <x v="2334"/>
    <n v="30000"/>
    <x v="18"/>
    <x v="2"/>
    <s v="&quot;American Council for Science and Health&quot; in 990"/>
    <m/>
    <x v="0"/>
    <x v="0"/>
    <x v="0"/>
    <s v="https://www.desmogblog.com/american-council-science-and-health"/>
    <x v="0"/>
  </r>
  <r>
    <n v="990"/>
    <s v="Claude R. Lambe Charitable Foundation_Americans for Prosperity Foundation (formerly CSE Foundation)20061151500"/>
    <x v="2"/>
    <s v="Americans for Prosperity Foundation (formerly CSE Foundation)"/>
    <x v="36"/>
    <n v="1151500"/>
    <x v="18"/>
    <x v="2"/>
    <m/>
    <m/>
    <x v="0"/>
    <x v="0"/>
    <x v="0"/>
    <s v="https://www.desmogblog.com/americans-for-prosperity"/>
    <x v="0"/>
  </r>
  <r>
    <n v="990"/>
    <s v="Claude R. Lambe Charitable Foundation_Brookings Institution2006250000"/>
    <x v="2"/>
    <s v="Brookings Institution"/>
    <x v="520"/>
    <n v="250000"/>
    <x v="18"/>
    <x v="2"/>
    <m/>
    <m/>
    <x v="0"/>
    <x v="0"/>
    <x v="0"/>
    <s v="https://www.sourcewatch.org/index.php/Brookings_Institution"/>
    <x v="2"/>
  </r>
  <r>
    <n v="990"/>
    <s v="Claude R. Lambe Charitable Foundation_Brookings Joint Center/Regulatory Studies2006100000"/>
    <x v="2"/>
    <s v="Brookings Joint Center/Regulatory Studies"/>
    <x v="2335"/>
    <n v="100000"/>
    <x v="18"/>
    <x v="2"/>
    <m/>
    <m/>
    <x v="0"/>
    <x v="0"/>
    <x v="0"/>
    <s v="https://www.desmogblog.com/american-enterprise-institute"/>
    <x v="0"/>
  </r>
  <r>
    <n v="990"/>
    <s v="Claude R. Lambe Charitable Foundation_Capital Research Center200625000"/>
    <x v="2"/>
    <s v="Capital Research Center"/>
    <x v="19"/>
    <n v="25000"/>
    <x v="18"/>
    <x v="2"/>
    <m/>
    <m/>
    <x v="0"/>
    <x v="0"/>
    <x v="0"/>
    <s v="https://www.desmogblog.com/capital-research-center"/>
    <x v="0"/>
  </r>
  <r>
    <n v="990"/>
    <s v="Claude R. Lambe Charitable Foundation_Cato Institute2006250000"/>
    <x v="2"/>
    <s v="Cato Institute"/>
    <x v="2"/>
    <n v="250000"/>
    <x v="18"/>
    <x v="2"/>
    <m/>
    <m/>
    <x v="0"/>
    <x v="0"/>
    <x v="0"/>
    <s v="https://www.desmogblog.com/cato-institute"/>
    <x v="0"/>
  </r>
  <r>
    <n v="990"/>
    <s v="Claude R. Lambe Charitable Foundation_Federalist Society for Law and Public Policy Studies2006117500"/>
    <x v="2"/>
    <s v="Federalist Society for Law and Public Policy Studies"/>
    <x v="29"/>
    <n v="117500"/>
    <x v="18"/>
    <x v="2"/>
    <m/>
    <m/>
    <x v="0"/>
    <x v="0"/>
    <x v="0"/>
    <s v="http://www.sourcewatch.org/index.php/Federalist_Society_for_Law_and_Public_Policy_Studies"/>
    <x v="2"/>
  </r>
  <r>
    <n v="990"/>
    <s v="Claude R. Lambe Charitable Foundation_Foundation for Individual Rights in Education2006300000"/>
    <x v="2"/>
    <s v="Foundation for Individual Rights in Education"/>
    <x v="174"/>
    <n v="300000"/>
    <x v="18"/>
    <x v="2"/>
    <m/>
    <m/>
    <x v="0"/>
    <x v="0"/>
    <x v="0"/>
    <s v=""/>
    <x v="1"/>
  </r>
  <r>
    <n v="990"/>
    <s v="Claude R. Lambe Charitable Foundation_Foundation for Research on Economics and the Environment FREE2006100000"/>
    <x v="2"/>
    <s v="Foundation for Research on Economics and the Environment FREE"/>
    <x v="21"/>
    <n v="100000"/>
    <x v="18"/>
    <x v="2"/>
    <m/>
    <m/>
    <x v="0"/>
    <x v="0"/>
    <x v="0"/>
    <s v="http://www.sourcewatch.org/index.php/Foundation_for_Research_on_Economics_and_the_Environment"/>
    <x v="2"/>
  </r>
  <r>
    <n v="990"/>
    <s v="Claude R. Lambe Charitable Foundation_Free Congress Foundation200610000"/>
    <x v="2"/>
    <s v="Free Congress Foundation"/>
    <x v="467"/>
    <n v="10000"/>
    <x v="18"/>
    <x v="2"/>
    <m/>
    <m/>
    <x v="0"/>
    <x v="0"/>
    <x v="0"/>
    <s v="https://www.sourcewatch.org/index.php/Free_Congress_Foundation"/>
    <x v="2"/>
  </r>
  <r>
    <n v="990"/>
    <s v="Claude R. Lambe Charitable Foundation_Frontiers of Freedom200650000"/>
    <x v="2"/>
    <s v="Frontiers of Freedom"/>
    <x v="538"/>
    <n v="50000"/>
    <x v="18"/>
    <x v="2"/>
    <m/>
    <m/>
    <x v="0"/>
    <x v="0"/>
    <x v="0"/>
    <s v="https://www.desmogblog.com/frontiers-freedom"/>
    <x v="0"/>
  </r>
  <r>
    <n v="990"/>
    <s v="Claude R. Lambe Charitable Foundation_George C. Marshall Institute200630000"/>
    <x v="2"/>
    <s v="George C. Marshall Institute"/>
    <x v="469"/>
    <n v="30000"/>
    <x v="18"/>
    <x v="2"/>
    <m/>
    <m/>
    <x v="0"/>
    <x v="0"/>
    <x v="0"/>
    <s v="https://www.desmogblog.com/george-c-marshall-institute"/>
    <x v="0"/>
  </r>
  <r>
    <n v="990"/>
    <s v="Claude R. Lambe Charitable Foundation_George C. Marshall Institute200640000"/>
    <x v="2"/>
    <s v="George C. Marshall Institute"/>
    <x v="469"/>
    <n v="40000"/>
    <x v="18"/>
    <x v="2"/>
    <m/>
    <m/>
    <x v="0"/>
    <x v="0"/>
    <x v="0"/>
    <s v="https://www.desmogblog.com/george-c-marshall-institute"/>
    <x v="0"/>
  </r>
  <r>
    <n v="990"/>
    <s v="Claude R. Lambe Charitable Foundation_Heritage Foundation, The2006465000"/>
    <x v="2"/>
    <s v="Heritage Foundation, The"/>
    <x v="4"/>
    <n v="465000"/>
    <x v="18"/>
    <x v="2"/>
    <m/>
    <m/>
    <x v="0"/>
    <x v="0"/>
    <x v="0"/>
    <s v="https://www.desmogblog.com/heritage-foundation"/>
    <x v="0"/>
  </r>
  <r>
    <n v="990"/>
    <s v="Claude R. Lambe Charitable Foundation_Independent Women's Forum200615000"/>
    <x v="2"/>
    <s v="Independent Women's Forum"/>
    <x v="446"/>
    <n v="15000"/>
    <x v="18"/>
    <x v="2"/>
    <m/>
    <m/>
    <x v="0"/>
    <x v="0"/>
    <x v="0"/>
    <s v="https://www.desmogblog.com/independent-women-s-forum"/>
    <x v="0"/>
  </r>
  <r>
    <n v="990"/>
    <s v="Claude R. Lambe Charitable Foundation_Institute for Energy Research200625000"/>
    <x v="2"/>
    <s v="Institute for Energy Research"/>
    <x v="43"/>
    <n v="25000"/>
    <x v="18"/>
    <x v="2"/>
    <m/>
    <m/>
    <x v="0"/>
    <x v="0"/>
    <x v="0"/>
    <s v="https://www.desmogblog.com/institute-energy-research"/>
    <x v="0"/>
  </r>
  <r>
    <n v="990"/>
    <s v="Claude R. Lambe Charitable Foundation_Intercollegiate Studies Institute2006250000"/>
    <x v="2"/>
    <s v="Intercollegiate Studies Institute"/>
    <x v="129"/>
    <n v="250000"/>
    <x v="18"/>
    <x v="2"/>
    <m/>
    <m/>
    <x v="0"/>
    <x v="0"/>
    <x v="0"/>
    <s v="https://www.sourcewatch.org/index.php/Intercollegiate_Studies_Institute"/>
    <x v="2"/>
  </r>
  <r>
    <n v="990"/>
    <s v="Claude R. Lambe Charitable Foundation_Leadership Institute200620000"/>
    <x v="2"/>
    <s v="Leadership Institute"/>
    <x v="93"/>
    <n v="20000"/>
    <x v="18"/>
    <x v="2"/>
    <m/>
    <m/>
    <x v="0"/>
    <x v="0"/>
    <x v="0"/>
    <s v="https://www.desmogblog.com/leadership-institute"/>
    <x v="0"/>
  </r>
  <r>
    <n v="990"/>
    <s v="Claude R. Lambe Charitable Foundation_Leadership Institute20064500"/>
    <x v="2"/>
    <s v="Leadership Institute"/>
    <x v="93"/>
    <n v="4500"/>
    <x v="18"/>
    <x v="2"/>
    <m/>
    <m/>
    <x v="0"/>
    <x v="0"/>
    <x v="0"/>
    <s v="https://www.desmogblog.com/leadership-institute"/>
    <x v="0"/>
  </r>
  <r>
    <n v="990"/>
    <s v="Claude R. Lambe Charitable Foundation_Manhattan Institute for Policy Research2006200000"/>
    <x v="2"/>
    <s v="Manhattan Institute for Policy Research"/>
    <x v="406"/>
    <n v="200000"/>
    <x v="18"/>
    <x v="2"/>
    <m/>
    <m/>
    <x v="0"/>
    <x v="0"/>
    <x v="0"/>
    <s v="https://www.desmogblog.com/manhattan-institute-policy-research"/>
    <x v="0"/>
  </r>
  <r>
    <n v="990"/>
    <s v="Claude R. Lambe Charitable Foundation_Media Research Center20064030"/>
    <x v="2"/>
    <s v="Media Research Center"/>
    <x v="134"/>
    <n v="4030"/>
    <x v="18"/>
    <x v="2"/>
    <m/>
    <m/>
    <x v="0"/>
    <x v="0"/>
    <x v="0"/>
    <s v="https://www.desmogblog.com/media-research-center"/>
    <x v="0"/>
  </r>
  <r>
    <n v="990"/>
    <s v="Claude R. Lambe Charitable Foundation_National Center for Policy Analysis200625000"/>
    <x v="2"/>
    <s v="National Center for Policy Analysis"/>
    <x v="9"/>
    <n v="25000"/>
    <x v="18"/>
    <x v="2"/>
    <m/>
    <m/>
    <x v="0"/>
    <x v="0"/>
    <x v="0"/>
    <s v="https://www.desmogblog.com/national-center-policy-analysis"/>
    <x v="0"/>
  </r>
  <r>
    <n v="990"/>
    <s v="Claude R. Lambe Charitable Foundation_National Center for Readiness/Preparedness200625000"/>
    <x v="2"/>
    <s v="National Center for Readiness/Preparedness"/>
    <x v="2338"/>
    <n v="25000"/>
    <x v="18"/>
    <x v="2"/>
    <m/>
    <m/>
    <x v="0"/>
    <x v="0"/>
    <x v="0"/>
    <s v=""/>
    <x v="1"/>
  </r>
  <r>
    <n v="990"/>
    <s v="Claude R. Lambe Charitable Foundation_Pacific Research Institute for Public Policy200690000"/>
    <x v="2"/>
    <s v="Pacific Research Institute for Public Policy"/>
    <x v="10"/>
    <n v="90000"/>
    <x v="18"/>
    <x v="2"/>
    <m/>
    <m/>
    <x v="0"/>
    <x v="0"/>
    <x v="0"/>
    <s v="https://www.desmogblog.com/pacific-research-institute"/>
    <x v="0"/>
  </r>
  <r>
    <n v="990"/>
    <s v="Claude R. Lambe Charitable Foundation_Political Economy Research Center200620000"/>
    <x v="2"/>
    <s v="Political Economy Research Center"/>
    <x v="11"/>
    <n v="20000"/>
    <x v="18"/>
    <x v="2"/>
    <m/>
    <m/>
    <x v="0"/>
    <x v="0"/>
    <x v="0"/>
    <s v="https://www.desmogblog.com/property-and-environment-research-center"/>
    <x v="0"/>
  </r>
  <r>
    <n v="990"/>
    <s v="Claude R. Lambe Charitable Foundation_Property and Environment Research Center200625000"/>
    <x v="2"/>
    <s v="Property and Environment Research Center"/>
    <x v="11"/>
    <n v="25000"/>
    <x v="18"/>
    <x v="2"/>
    <m/>
    <m/>
    <x v="0"/>
    <x v="0"/>
    <x v="0"/>
    <s v="https://www.desmogblog.com/property-and-environment-research-center"/>
    <x v="0"/>
  </r>
  <r>
    <n v="990"/>
    <s v="Claude R. Lambe Charitable Foundation_Reason Foundation200690000"/>
    <x v="2"/>
    <s v="Reason Foundation"/>
    <x v="12"/>
    <n v="90000"/>
    <x v="18"/>
    <x v="2"/>
    <m/>
    <m/>
    <x v="0"/>
    <x v="0"/>
    <x v="0"/>
    <s v="https://www.desmogblog.com/reason-foundation"/>
    <x v="0"/>
  </r>
  <r>
    <n v="990"/>
    <s v="Claude R. Lambe Charitable Foundation_State Policy Network200615000"/>
    <x v="2"/>
    <s v="State Policy Network"/>
    <x v="422"/>
    <n v="15000"/>
    <x v="18"/>
    <x v="2"/>
    <m/>
    <m/>
    <x v="0"/>
    <x v="0"/>
    <x v="0"/>
    <s v="https://www.desmogblog.com/state-policy-network"/>
    <x v="0"/>
  </r>
  <r>
    <n v="990"/>
    <s v="Claude R. Lambe Charitable Foundation_Tax Foundation2006100000"/>
    <x v="2"/>
    <s v="Tax Foundation"/>
    <x v="119"/>
    <n v="100000"/>
    <x v="18"/>
    <x v="2"/>
    <m/>
    <m/>
    <x v="0"/>
    <x v="0"/>
    <x v="0"/>
    <s v="http://www.sourcewatch.org/index.php/Tax_Foundation"/>
    <x v="2"/>
  </r>
  <r>
    <n v="990"/>
    <s v="Claude R. Lambe Charitable Foundation_Texas Public Policy Foundation200670000"/>
    <x v="2"/>
    <s v="Texas Public Policy Foundation"/>
    <x v="138"/>
    <n v="70000"/>
    <x v="18"/>
    <x v="2"/>
    <m/>
    <m/>
    <x v="0"/>
    <x v="0"/>
    <x v="0"/>
    <s v="https://www.desmogblog.com/texas-public-policy-foundation"/>
    <x v="0"/>
  </r>
  <r>
    <n v="990"/>
    <s v="Claude R. Lambe Charitable Foundation_The Claremont Institute20065000"/>
    <x v="2"/>
    <s v="The Claremont Institute"/>
    <x v="2339"/>
    <n v="5000"/>
    <x v="18"/>
    <x v="2"/>
    <m/>
    <m/>
    <x v="0"/>
    <x v="0"/>
    <x v="0"/>
    <s v="https://www.sourcewatch.org/index.php/Claremont_Institute_for_the_Study_of_Statesmanship_and_Political_Philosophy"/>
    <x v="2"/>
  </r>
  <r>
    <n v="990"/>
    <s v="Claude R. Lambe Charitable Foundation_Washington Legal Foundation2006205000"/>
    <x v="2"/>
    <s v="Washington Legal Foundation"/>
    <x v="53"/>
    <n v="205000"/>
    <x v="18"/>
    <x v="2"/>
    <m/>
    <m/>
    <x v="0"/>
    <x v="0"/>
    <x v="0"/>
    <s v="https://www.desmogblog.com/washington-legal-foundation"/>
    <x v="0"/>
  </r>
  <r>
    <n v="990"/>
    <s v="Claude R. Lambe Charitable Foundation_Allen-Lambe House Foundation2007113640"/>
    <x v="2"/>
    <s v="Allen-Lambe House Foundation"/>
    <x v="2280"/>
    <n v="113640"/>
    <x v="19"/>
    <x v="2"/>
    <m/>
    <n v="1"/>
    <x v="0"/>
    <x v="0"/>
    <x v="1"/>
    <s v=""/>
    <x v="1"/>
  </r>
  <r>
    <n v="990"/>
    <s v="Claude R. Lambe Charitable Foundation_American Council for Capital Formation200750000"/>
    <x v="2"/>
    <s v="American Council for Capital Formation"/>
    <x v="453"/>
    <n v="50000"/>
    <x v="19"/>
    <x v="2"/>
    <m/>
    <n v="2"/>
    <x v="0"/>
    <x v="0"/>
    <x v="0"/>
    <s v="https://www.desmogblog.com/american-council-for-capital-formation"/>
    <x v="0"/>
  </r>
  <r>
    <n v="990"/>
    <s v="Claude R. Lambe Charitable Foundation_American Legislative Exchange Council200775000"/>
    <x v="2"/>
    <s v="American Legislative Exchange Council"/>
    <x v="97"/>
    <n v="75000"/>
    <x v="19"/>
    <x v="2"/>
    <m/>
    <n v="3"/>
    <x v="0"/>
    <x v="0"/>
    <x v="0"/>
    <s v="https://www.desmogblog.com/american-legislative-exchange-council"/>
    <x v="0"/>
  </r>
  <r>
    <n v="990"/>
    <s v="Claude R. Lambe Charitable Foundation_Americans for Prosperity Foundation (formerly CSE Foundation)20071025000"/>
    <x v="2"/>
    <s v="Americans for Prosperity Foundation (formerly CSE Foundation)"/>
    <x v="36"/>
    <n v="1025000"/>
    <x v="19"/>
    <x v="2"/>
    <m/>
    <n v="4"/>
    <x v="0"/>
    <x v="0"/>
    <x v="0"/>
    <s v="https://www.desmogblog.com/americans-for-prosperity"/>
    <x v="0"/>
  </r>
  <r>
    <n v="990"/>
    <s v="Claude R. Lambe Charitable Foundation_Americans for Tax Reform200725000"/>
    <x v="2"/>
    <s v="Americans for Tax Reform"/>
    <x v="1396"/>
    <n v="25000"/>
    <x v="19"/>
    <x v="2"/>
    <m/>
    <n v="5"/>
    <x v="0"/>
    <x v="0"/>
    <x v="0"/>
    <s v="https://www.desmogblog.com/americans-tax-reform"/>
    <x v="0"/>
  </r>
  <r>
    <n v="990"/>
    <s v="Claude R. Lambe Charitable Foundation_Brookings Joint Center/Regulatory Studies2007250000"/>
    <x v="2"/>
    <s v="Brookings Joint Center/Regulatory Studies"/>
    <x v="2335"/>
    <n v="250000"/>
    <x v="19"/>
    <x v="2"/>
    <m/>
    <n v="6"/>
    <x v="0"/>
    <x v="0"/>
    <x v="0"/>
    <s v="https://www.desmogblog.com/american-enterprise-institute"/>
    <x v="0"/>
  </r>
  <r>
    <n v="990"/>
    <s v="Claude R. Lambe Charitable Foundation_Capital Research Center200725000"/>
    <x v="2"/>
    <s v="Capital Research Center"/>
    <x v="19"/>
    <n v="25000"/>
    <x v="19"/>
    <x v="2"/>
    <m/>
    <n v="7"/>
    <x v="0"/>
    <x v="0"/>
    <x v="0"/>
    <s v="https://www.desmogblog.com/capital-research-center"/>
    <x v="0"/>
  </r>
  <r>
    <n v="990"/>
    <s v="Claude R. Lambe Charitable Foundation_Cato Institute2007250000"/>
    <x v="2"/>
    <s v="Cato Institute"/>
    <x v="2"/>
    <n v="250000"/>
    <x v="19"/>
    <x v="2"/>
    <m/>
    <n v="8"/>
    <x v="0"/>
    <x v="0"/>
    <x v="0"/>
    <s v="https://www.desmogblog.com/cato-institute"/>
    <x v="0"/>
  </r>
  <r>
    <n v="990"/>
    <s v="Claude R. Lambe Charitable Foundation_Center for Independent Thought200725000"/>
    <x v="2"/>
    <s v="Center for Independent Thought"/>
    <x v="41"/>
    <n v="25000"/>
    <x v="19"/>
    <x v="2"/>
    <m/>
    <n v="9"/>
    <x v="0"/>
    <x v="0"/>
    <x v="0"/>
    <s v="https://www.desmogblog.com/john-stossel"/>
    <x v="0"/>
  </r>
  <r>
    <n v="990"/>
    <s v="Claude R. Lambe Charitable Foundation_Center for the Study of Carbon Dioxide and Global Change200725000"/>
    <x v="2"/>
    <s v="Center for the Study of Carbon Dioxide and Global Change"/>
    <x v="2329"/>
    <n v="25000"/>
    <x v="19"/>
    <x v="2"/>
    <m/>
    <n v="10"/>
    <x v="0"/>
    <x v="0"/>
    <x v="0"/>
    <s v="https://www.desmogblog.com/center-study-carbon-dioxide-and-global-change"/>
    <x v="0"/>
  </r>
  <r>
    <n v="990"/>
    <s v="Claude R. Lambe Charitable Foundation_Environmental Literacy Council200750000"/>
    <x v="2"/>
    <s v="Environmental Literacy Council"/>
    <x v="115"/>
    <n v="50000"/>
    <x v="19"/>
    <x v="2"/>
    <m/>
    <n v="11"/>
    <x v="0"/>
    <x v="0"/>
    <x v="0"/>
    <s v="http://www.sourcewatch.org/index.php/Environmental_Literacy_Council"/>
    <x v="2"/>
  </r>
  <r>
    <n v="990"/>
    <s v="Claude R. Lambe Charitable Foundation_Federalist Society for Law and Public Policy Studies2007100000"/>
    <x v="2"/>
    <s v="Federalist Society for Law and Public Policy Studies"/>
    <x v="29"/>
    <n v="100000"/>
    <x v="19"/>
    <x v="2"/>
    <m/>
    <n v="12"/>
    <x v="0"/>
    <x v="0"/>
    <x v="0"/>
    <s v="http://www.sourcewatch.org/index.php/Federalist_Society_for_Law_and_Public_Policy_Studies"/>
    <x v="2"/>
  </r>
  <r>
    <n v="990"/>
    <s v="Claude R. Lambe Charitable Foundation_Foundation for Individual Rights in Education2007300000"/>
    <x v="2"/>
    <s v="Foundation for Individual Rights in Education"/>
    <x v="174"/>
    <n v="300000"/>
    <x v="19"/>
    <x v="2"/>
    <m/>
    <n v="13"/>
    <x v="0"/>
    <x v="0"/>
    <x v="0"/>
    <s v=""/>
    <x v="1"/>
  </r>
  <r>
    <n v="990"/>
    <s v="Claude R. Lambe Charitable Foundation_Foundation for Research on Economics and the Environment FREE2007100000"/>
    <x v="2"/>
    <s v="Foundation for Research on Economics and the Environment FREE"/>
    <x v="21"/>
    <n v="100000"/>
    <x v="19"/>
    <x v="2"/>
    <m/>
    <n v="14"/>
    <x v="0"/>
    <x v="0"/>
    <x v="0"/>
    <s v="http://www.sourcewatch.org/index.php/Foundation_for_Research_on_Economics_and_the_Environment"/>
    <x v="2"/>
  </r>
  <r>
    <n v="990"/>
    <s v="Claude R. Lambe Charitable Foundation_Frontiers of Freedom200750000"/>
    <x v="2"/>
    <s v="Frontiers of Freedom"/>
    <x v="538"/>
    <n v="50000"/>
    <x v="19"/>
    <x v="2"/>
    <m/>
    <n v="15"/>
    <x v="0"/>
    <x v="0"/>
    <x v="0"/>
    <s v="https://www.desmogblog.com/frontiers-freedom"/>
    <x v="0"/>
  </r>
  <r>
    <n v="990"/>
    <s v="Claude R. Lambe Charitable Foundation_George C. Marshall Institute200770000"/>
    <x v="2"/>
    <s v="George C. Marshall Institute"/>
    <x v="469"/>
    <n v="70000"/>
    <x v="19"/>
    <x v="2"/>
    <m/>
    <n v="16"/>
    <x v="0"/>
    <x v="0"/>
    <x v="0"/>
    <s v="https://www.desmogblog.com/george-c-marshall-institute"/>
    <x v="0"/>
  </r>
  <r>
    <n v="990"/>
    <s v="Claude R. Lambe Charitable Foundation_Heritage Foundation, The2007465000"/>
    <x v="2"/>
    <s v="Heritage Foundation, The"/>
    <x v="4"/>
    <n v="465000"/>
    <x v="19"/>
    <x v="2"/>
    <m/>
    <n v="17"/>
    <x v="0"/>
    <x v="0"/>
    <x v="0"/>
    <s v="https://www.desmogblog.com/heritage-foundation"/>
    <x v="0"/>
  </r>
  <r>
    <n v="990"/>
    <s v="Claude R. Lambe Charitable Foundation_Independent Women's Forum2007250000"/>
    <x v="2"/>
    <s v="Independent Women's Forum"/>
    <x v="446"/>
    <n v="250000"/>
    <x v="19"/>
    <x v="2"/>
    <m/>
    <n v="18"/>
    <x v="0"/>
    <x v="0"/>
    <x v="0"/>
    <s v="https://www.desmogblog.com/independent-women-s-forum"/>
    <x v="0"/>
  </r>
  <r>
    <n v="990"/>
    <s v="Claude R. Lambe Charitable Foundation_Institute for Energy Research2007125000"/>
    <x v="2"/>
    <s v="Institute for Energy Research"/>
    <x v="43"/>
    <n v="125000"/>
    <x v="19"/>
    <x v="2"/>
    <m/>
    <n v="19"/>
    <x v="0"/>
    <x v="0"/>
    <x v="0"/>
    <s v="https://www.desmogblog.com/institute-energy-research"/>
    <x v="0"/>
  </r>
  <r>
    <n v="990"/>
    <s v="Claude R. Lambe Charitable Foundation_Manhattan Institute for Policy Research2007200000"/>
    <x v="2"/>
    <s v="Manhattan Institute for Policy Research"/>
    <x v="406"/>
    <n v="200000"/>
    <x v="19"/>
    <x v="2"/>
    <m/>
    <n v="20"/>
    <x v="0"/>
    <x v="0"/>
    <x v="0"/>
    <s v="https://www.desmogblog.com/manhattan-institute-policy-research"/>
    <x v="0"/>
  </r>
  <r>
    <n v="990"/>
    <s v="Claude R. Lambe Charitable Foundation_Media Research Center20075000"/>
    <x v="2"/>
    <s v="Media Research Center"/>
    <x v="134"/>
    <n v="5000"/>
    <x v="19"/>
    <x v="2"/>
    <m/>
    <n v="21"/>
    <x v="0"/>
    <x v="0"/>
    <x v="0"/>
    <s v="https://www.desmogblog.com/media-research-center"/>
    <x v="0"/>
  </r>
  <r>
    <n v="990"/>
    <s v="Claude R. Lambe Charitable Foundation_National Center for Policy Analysis200740000"/>
    <x v="2"/>
    <s v="National Center for Policy Analysis"/>
    <x v="9"/>
    <n v="40000"/>
    <x v="19"/>
    <x v="2"/>
    <m/>
    <n v="22"/>
    <x v="0"/>
    <x v="0"/>
    <x v="0"/>
    <s v="https://www.desmogblog.com/national-center-policy-analysis"/>
    <x v="0"/>
  </r>
  <r>
    <n v="990"/>
    <s v="Claude R. Lambe Charitable Foundation_Pacific Research Institute for Public Policy200790000"/>
    <x v="2"/>
    <s v="Pacific Research Institute for Public Policy"/>
    <x v="10"/>
    <n v="90000"/>
    <x v="19"/>
    <x v="2"/>
    <m/>
    <n v="23"/>
    <x v="0"/>
    <x v="0"/>
    <x v="0"/>
    <s v="https://www.desmogblog.com/pacific-research-institute"/>
    <x v="0"/>
  </r>
  <r>
    <n v="990"/>
    <s v="Claude R. Lambe Charitable Foundation_Property and Environment Research Center200725000"/>
    <x v="2"/>
    <s v="Property and Environment Research Center"/>
    <x v="11"/>
    <n v="25000"/>
    <x v="19"/>
    <x v="2"/>
    <m/>
    <n v="24"/>
    <x v="0"/>
    <x v="0"/>
    <x v="0"/>
    <s v="https://www.desmogblog.com/property-and-environment-research-center"/>
    <x v="0"/>
  </r>
  <r>
    <n v="990"/>
    <s v="Claude R. Lambe Charitable Foundation_Students in Free Enterprise200715000"/>
    <x v="2"/>
    <s v="Students in Free Enterprise"/>
    <x v="150"/>
    <n v="15000"/>
    <x v="19"/>
    <x v="2"/>
    <m/>
    <n v="25"/>
    <x v="0"/>
    <x v="0"/>
    <x v="0"/>
    <s v="https://www.sourcewatch.org/index.php/Students_in_Free_Enterprise"/>
    <x v="2"/>
  </r>
  <r>
    <n v="990"/>
    <s v="Claude R. Lambe Charitable Foundation_Tax Foundation2007125000"/>
    <x v="2"/>
    <s v="Tax Foundation"/>
    <x v="119"/>
    <n v="125000"/>
    <x v="19"/>
    <x v="2"/>
    <m/>
    <n v="26"/>
    <x v="0"/>
    <x v="0"/>
    <x v="0"/>
    <s v="http://www.sourcewatch.org/index.php/Tax_Foundation"/>
    <x v="2"/>
  </r>
  <r>
    <n v="990"/>
    <s v="Claude R. Lambe Charitable Foundation_Texas Public Policy Foundation200770000"/>
    <x v="2"/>
    <s v="Texas Public Policy Foundation"/>
    <x v="138"/>
    <n v="70000"/>
    <x v="19"/>
    <x v="2"/>
    <m/>
    <n v="27"/>
    <x v="0"/>
    <x v="0"/>
    <x v="0"/>
    <s v="https://www.desmogblog.com/texas-public-policy-foundation"/>
    <x v="0"/>
  </r>
  <r>
    <n v="990"/>
    <s v="Claude R. Lambe Charitable Foundation_Fraser Institute, The200725000"/>
    <x v="2"/>
    <s v="Fraser Institute, The"/>
    <x v="47"/>
    <n v="25000"/>
    <x v="19"/>
    <x v="2"/>
    <m/>
    <n v="28"/>
    <x v="0"/>
    <x v="0"/>
    <x v="0"/>
    <s v="https://www.desmogblog.com/fraser-institute"/>
    <x v="0"/>
  </r>
  <r>
    <n v="990"/>
    <s v="Claude R. Lambe Charitable Foundation_Washington Legal Foundation2007150000"/>
    <x v="2"/>
    <s v="Washington Legal Foundation"/>
    <x v="53"/>
    <n v="150000"/>
    <x v="19"/>
    <x v="2"/>
    <m/>
    <n v="29"/>
    <x v="0"/>
    <x v="0"/>
    <x v="0"/>
    <s v="https://www.desmogblog.com/washington-legal-foundation"/>
    <x v="0"/>
  </r>
  <r>
    <n v="990"/>
    <s v="Claude R. Lambe Charitable Foundation_Young America's Foundation200712500"/>
    <x v="2"/>
    <s v="Young America's Foundation"/>
    <x v="109"/>
    <n v="12500"/>
    <x v="19"/>
    <x v="2"/>
    <m/>
    <n v="30"/>
    <x v="0"/>
    <x v="0"/>
    <x v="0"/>
    <s v="https://www.sourcewatch.org/index.php/Young_America's_Foundation"/>
    <x v="2"/>
  </r>
  <r>
    <n v="990"/>
    <s v="Claude R. Lambe Charitable Foundation_Allen-Lambe House Foundation2008110800"/>
    <x v="2"/>
    <s v="Allen-Lambe House Foundation"/>
    <x v="2280"/>
    <n v="110800"/>
    <x v="20"/>
    <x v="2"/>
    <m/>
    <n v="1"/>
    <x v="0"/>
    <x v="0"/>
    <x v="1"/>
    <s v=""/>
    <x v="1"/>
  </r>
  <r>
    <n v="990"/>
    <s v="Claude R. Lambe Charitable Foundation_American Council for Capital Formation2008100000"/>
    <x v="2"/>
    <s v="American Council for Capital Formation"/>
    <x v="453"/>
    <n v="100000"/>
    <x v="20"/>
    <x v="2"/>
    <m/>
    <n v="2"/>
    <x v="0"/>
    <x v="0"/>
    <x v="0"/>
    <s v="https://www.desmogblog.com/american-council-for-capital-formation"/>
    <x v="0"/>
  </r>
  <r>
    <n v="990"/>
    <s v="Claude R. Lambe Charitable Foundation_American Council on Science and Health200850000"/>
    <x v="2"/>
    <s v="American Council on Science and Health"/>
    <x v="2334"/>
    <n v="50000"/>
    <x v="20"/>
    <x v="2"/>
    <m/>
    <n v="3"/>
    <x v="0"/>
    <x v="0"/>
    <x v="0"/>
    <s v="https://www.desmogblog.com/american-council-science-and-health"/>
    <x v="0"/>
  </r>
  <r>
    <n v="990"/>
    <s v="Claude R. Lambe Charitable Foundation_Americans for Prosperity Foundation (formerly CSE Foundation)20081000000"/>
    <x v="2"/>
    <s v="Americans for Prosperity Foundation (formerly CSE Foundation)"/>
    <x v="36"/>
    <n v="1000000"/>
    <x v="20"/>
    <x v="2"/>
    <m/>
    <n v="4"/>
    <x v="0"/>
    <x v="0"/>
    <x v="0"/>
    <s v="https://www.desmogblog.com/americans-for-prosperity"/>
    <x v="0"/>
  </r>
  <r>
    <n v="990"/>
    <s v="Claude R. Lambe Charitable Foundation_Capital Research Center200810000"/>
    <x v="2"/>
    <s v="Capital Research Center"/>
    <x v="19"/>
    <n v="10000"/>
    <x v="20"/>
    <x v="2"/>
    <m/>
    <n v="5"/>
    <x v="0"/>
    <x v="0"/>
    <x v="0"/>
    <s v="https://www.desmogblog.com/capital-research-center"/>
    <x v="0"/>
  </r>
  <r>
    <n v="990"/>
    <s v="Claude R. Lambe Charitable Foundation_Cato Institute2008260000"/>
    <x v="2"/>
    <s v="Cato Institute"/>
    <x v="2"/>
    <n v="260000"/>
    <x v="20"/>
    <x v="2"/>
    <m/>
    <n v="6"/>
    <x v="0"/>
    <x v="0"/>
    <x v="0"/>
    <s v="https://www.desmogblog.com/cato-institute"/>
    <x v="0"/>
  </r>
  <r>
    <n v="990"/>
    <s v="Claude R. Lambe Charitable Foundation_Foundation for Research on Economics and the Environment FREE200865000"/>
    <x v="2"/>
    <s v="Foundation for Research on Economics and the Environment FREE"/>
    <x v="21"/>
    <n v="65000"/>
    <x v="20"/>
    <x v="2"/>
    <m/>
    <n v="7"/>
    <x v="0"/>
    <x v="0"/>
    <x v="0"/>
    <s v="http://www.sourcewatch.org/index.php/Foundation_for_Research_on_Economics_and_the_Environment"/>
    <x v="2"/>
  </r>
  <r>
    <n v="990"/>
    <s v="Claude R. Lambe Charitable Foundation_Free Congress Foundation200810000"/>
    <x v="2"/>
    <s v="Free Congress Foundation"/>
    <x v="467"/>
    <n v="10000"/>
    <x v="20"/>
    <x v="2"/>
    <m/>
    <n v="8"/>
    <x v="0"/>
    <x v="0"/>
    <x v="0"/>
    <s v="https://www.sourcewatch.org/index.php/Free_Congress_Foundation"/>
    <x v="2"/>
  </r>
  <r>
    <n v="990"/>
    <s v="Claude R. Lambe Charitable Foundation_George C. Marshall Institute200870000"/>
    <x v="2"/>
    <s v="George C. Marshall Institute"/>
    <x v="469"/>
    <n v="70000"/>
    <x v="20"/>
    <x v="2"/>
    <m/>
    <n v="9"/>
    <x v="0"/>
    <x v="0"/>
    <x v="0"/>
    <s v="https://www.desmogblog.com/george-c-marshall-institute"/>
    <x v="0"/>
  </r>
  <r>
    <n v="990"/>
    <s v="Claude R. Lambe Charitable Foundation_Heritage Foundation, The2008225000"/>
    <x v="2"/>
    <s v="Heritage Foundation, The"/>
    <x v="4"/>
    <n v="225000"/>
    <x v="20"/>
    <x v="2"/>
    <m/>
    <n v="10"/>
    <x v="0"/>
    <x v="0"/>
    <x v="0"/>
    <s v="https://www.desmogblog.com/heritage-foundation"/>
    <x v="0"/>
  </r>
  <r>
    <n v="990"/>
    <s v="Claude R. Lambe Charitable Foundation_Manhattan Institute for Policy Research2008200000"/>
    <x v="2"/>
    <s v="Manhattan Institute for Policy Research"/>
    <x v="406"/>
    <n v="200000"/>
    <x v="20"/>
    <x v="2"/>
    <m/>
    <n v="11"/>
    <x v="0"/>
    <x v="0"/>
    <x v="0"/>
    <s v="https://www.desmogblog.com/manhattan-institute-policy-research"/>
    <x v="0"/>
  </r>
  <r>
    <n v="990"/>
    <s v="Claude R. Lambe Charitable Foundation_Media Research Center20085000"/>
    <x v="2"/>
    <s v="Media Research Center"/>
    <x v="134"/>
    <n v="5000"/>
    <x v="20"/>
    <x v="2"/>
    <m/>
    <n v="12"/>
    <x v="0"/>
    <x v="0"/>
    <x v="0"/>
    <s v="https://www.desmogblog.com/media-research-center"/>
    <x v="0"/>
  </r>
  <r>
    <n v="990"/>
    <s v="Claude R. Lambe Charitable Foundation_National Center for Policy Analysis200840000"/>
    <x v="2"/>
    <s v="National Center for Policy Analysis"/>
    <x v="9"/>
    <n v="40000"/>
    <x v="20"/>
    <x v="2"/>
    <m/>
    <n v="13"/>
    <x v="0"/>
    <x v="0"/>
    <x v="0"/>
    <s v="https://www.desmogblog.com/national-center-policy-analysis"/>
    <x v="0"/>
  </r>
  <r>
    <n v="990"/>
    <s v="Claude R. Lambe Charitable Foundation_Pacific Research Institute for Public Policy200890000"/>
    <x v="2"/>
    <s v="Pacific Research Institute for Public Policy"/>
    <x v="10"/>
    <n v="90000"/>
    <x v="20"/>
    <x v="2"/>
    <m/>
    <n v="14"/>
    <x v="0"/>
    <x v="0"/>
    <x v="0"/>
    <s v="https://www.desmogblog.com/pacific-research-institute"/>
    <x v="0"/>
  </r>
  <r>
    <n v="990"/>
    <s v="Claude R. Lambe Charitable Foundation_Reason Foundation200850000"/>
    <x v="2"/>
    <s v="Reason Foundation"/>
    <x v="12"/>
    <n v="50000"/>
    <x v="20"/>
    <x v="2"/>
    <m/>
    <n v="15"/>
    <x v="0"/>
    <x v="0"/>
    <x v="0"/>
    <s v="https://www.desmogblog.com/reason-foundation"/>
    <x v="0"/>
  </r>
  <r>
    <n v="990"/>
    <s v="Claude R. Lambe Charitable Foundation_Tax Foundation200850000"/>
    <x v="2"/>
    <s v="Tax Foundation"/>
    <x v="119"/>
    <n v="50000"/>
    <x v="20"/>
    <x v="2"/>
    <m/>
    <n v="16"/>
    <x v="0"/>
    <x v="0"/>
    <x v="0"/>
    <s v="http://www.sourcewatch.org/index.php/Tax_Foundation"/>
    <x v="2"/>
  </r>
  <r>
    <n v="990"/>
    <s v="Claude R. Lambe Charitable Foundation_Texas Public Policy Foundation200874500"/>
    <x v="2"/>
    <s v="Texas Public Policy Foundation"/>
    <x v="138"/>
    <n v="74500"/>
    <x v="20"/>
    <x v="2"/>
    <m/>
    <n v="17"/>
    <x v="0"/>
    <x v="0"/>
    <x v="0"/>
    <s v="https://www.desmogblog.com/texas-public-policy-foundation"/>
    <x v="0"/>
  </r>
  <r>
    <n v="990"/>
    <s v="Claude R. Lambe Charitable Foundation_Washington Legal Foundation2008150000"/>
    <x v="2"/>
    <s v="Washington Legal Foundation"/>
    <x v="53"/>
    <n v="150000"/>
    <x v="20"/>
    <x v="2"/>
    <m/>
    <n v="18"/>
    <x v="0"/>
    <x v="0"/>
    <x v="0"/>
    <s v="https://www.desmogblog.com/washington-legal-foundation"/>
    <x v="0"/>
  </r>
  <r>
    <n v="990"/>
    <s v="Claude R. Lambe Charitable Foundation_Allen-Lambe House Foundation2009105665"/>
    <x v="2"/>
    <s v="Allen-Lambe House Foundation"/>
    <x v="2280"/>
    <n v="105665"/>
    <x v="21"/>
    <x v="2"/>
    <m/>
    <n v="1"/>
    <x v="0"/>
    <x v="0"/>
    <x v="1"/>
    <s v=""/>
    <x v="1"/>
  </r>
  <r>
    <n v="990"/>
    <s v="Claude R. Lambe Charitable Foundation_American Council for Capital Formation2009100000"/>
    <x v="2"/>
    <s v="American Council for Capital Formation"/>
    <x v="453"/>
    <n v="100000"/>
    <x v="21"/>
    <x v="2"/>
    <s v="Center for Policy Research (Council on Capital Formation = GP wording)"/>
    <n v="2"/>
    <x v="0"/>
    <x v="0"/>
    <x v="0"/>
    <s v="https://www.desmogblog.com/american-council-for-capital-formation"/>
    <x v="0"/>
  </r>
  <r>
    <n v="990"/>
    <s v="Claude R. Lambe Charitable Foundation_American Spectator20094500"/>
    <x v="2"/>
    <s v="American Spectator"/>
    <x v="245"/>
    <n v="4500"/>
    <x v="21"/>
    <x v="2"/>
    <m/>
    <n v="3"/>
    <x v="0"/>
    <x v="0"/>
    <x v="0"/>
    <s v="https://www.sourcewatch.org/index.php/American_Spectator"/>
    <x v="2"/>
  </r>
  <r>
    <n v="990"/>
    <s v="Claude R. Lambe Charitable Foundation_American Council on Science and Health2009-30000"/>
    <x v="2"/>
    <s v="American Council on Science and Health"/>
    <x v="2334"/>
    <n v="-30000"/>
    <x v="21"/>
    <x v="2"/>
    <m/>
    <n v="4"/>
    <x v="0"/>
    <x v="0"/>
    <x v="0"/>
    <s v="https://www.desmogblog.com/american-council-science-and-health"/>
    <x v="0"/>
  </r>
  <r>
    <n v="990"/>
    <s v="Claude R. Lambe Charitable Foundation_American Legislative Exchange Council200975000"/>
    <x v="2"/>
    <s v="American Legislative Exchange Council"/>
    <x v="97"/>
    <n v="75000"/>
    <x v="21"/>
    <x v="2"/>
    <m/>
    <n v="5"/>
    <x v="0"/>
    <x v="0"/>
    <x v="0"/>
    <s v="https://www.desmogblog.com/american-legislative-exchange-council"/>
    <x v="0"/>
  </r>
  <r>
    <n v="990"/>
    <s v="Claude R. Lambe Charitable Foundation_American Legislative Exchange Council200950000"/>
    <x v="2"/>
    <s v="American Legislative Exchange Council"/>
    <x v="97"/>
    <n v="50000"/>
    <x v="21"/>
    <x v="2"/>
    <m/>
    <n v="6"/>
    <x v="0"/>
    <x v="0"/>
    <x v="0"/>
    <s v="https://www.desmogblog.com/american-legislative-exchange-council"/>
    <x v="0"/>
  </r>
  <r>
    <n v="990"/>
    <s v="Claude R. Lambe Charitable Foundation_Americans for Prosperity Foundation (formerly CSE Foundation)200912000"/>
    <x v="2"/>
    <s v="Americans for Prosperity Foundation (formerly CSE Foundation)"/>
    <x v="36"/>
    <n v="12000"/>
    <x v="21"/>
    <x v="2"/>
    <m/>
    <n v="7"/>
    <x v="0"/>
    <x v="0"/>
    <x v="0"/>
    <s v="https://www.desmogblog.com/americans-for-prosperity"/>
    <x v="0"/>
  </r>
  <r>
    <n v="990"/>
    <s v="Claude R. Lambe Charitable Foundation_Americans for Prosperity Foundation (formerly CSE Foundation)2009354725"/>
    <x v="2"/>
    <s v="Americans for Prosperity Foundation (formerly CSE Foundation)"/>
    <x v="36"/>
    <n v="354725"/>
    <x v="21"/>
    <x v="2"/>
    <m/>
    <n v="8"/>
    <x v="0"/>
    <x v="0"/>
    <x v="0"/>
    <s v="https://www.desmogblog.com/americans-for-prosperity"/>
    <x v="0"/>
  </r>
  <r>
    <n v="990"/>
    <s v="Claude R. Lambe Charitable Foundation_Ayn Rand Institute (ARI)200925000"/>
    <x v="2"/>
    <s v="Ayn Rand Institute (ARI)"/>
    <x v="517"/>
    <n v="25000"/>
    <x v="21"/>
    <x v="2"/>
    <m/>
    <n v="9"/>
    <x v="0"/>
    <x v="0"/>
    <x v="0"/>
    <s v="https://www.desmogblog.com/ayn-rand-institute"/>
    <x v="0"/>
  </r>
  <r>
    <n v="990"/>
    <s v="Claude R. Lambe Charitable Foundation_Cato Institute2009250000"/>
    <x v="2"/>
    <s v="Cato Institute"/>
    <x v="2"/>
    <n v="250000"/>
    <x v="21"/>
    <x v="2"/>
    <m/>
    <n v="10"/>
    <x v="0"/>
    <x v="0"/>
    <x v="0"/>
    <s v="https://www.desmogblog.com/cato-institute"/>
    <x v="0"/>
  </r>
  <r>
    <n v="990"/>
    <s v="Claude R. Lambe Charitable Foundation_Center for Independent Thought200935000"/>
    <x v="2"/>
    <s v="Center for Independent Thought"/>
    <x v="41"/>
    <n v="35000"/>
    <x v="21"/>
    <x v="2"/>
    <m/>
    <n v="11"/>
    <x v="0"/>
    <x v="0"/>
    <x v="0"/>
    <s v="https://www.desmogblog.com/john-stossel"/>
    <x v="0"/>
  </r>
  <r>
    <n v="990"/>
    <s v="Claude R. Lambe Charitable Foundation_Competitive Enterprise Institute200910000"/>
    <x v="2"/>
    <s v="Competitive Enterprise Institute"/>
    <x v="28"/>
    <n v="10000"/>
    <x v="21"/>
    <x v="2"/>
    <m/>
    <n v="12"/>
    <x v="0"/>
    <x v="0"/>
    <x v="0"/>
    <s v="https://www.desmogblog.com/competitive-enterprise-institute"/>
    <x v="0"/>
  </r>
  <r>
    <n v="990"/>
    <s v="Claude R. Lambe Charitable Foundation_ConSource20094000"/>
    <x v="2"/>
    <s v="ConSource"/>
    <x v="2340"/>
    <n v="4000"/>
    <x v="21"/>
    <x v="2"/>
    <m/>
    <n v="13"/>
    <x v="0"/>
    <x v="0"/>
    <x v="0"/>
    <s v=""/>
    <x v="1"/>
  </r>
  <r>
    <n v="990"/>
    <s v="Claude R. Lambe Charitable Foundation_Federalist Society for Law and Public Policy Studies2009175000"/>
    <x v="2"/>
    <s v="Federalist Society for Law and Public Policy Studies"/>
    <x v="29"/>
    <n v="175000"/>
    <x v="21"/>
    <x v="2"/>
    <m/>
    <n v="14"/>
    <x v="0"/>
    <x v="0"/>
    <x v="0"/>
    <s v="http://www.sourcewatch.org/index.php/Federalist_Society_for_Law_and_Public_Policy_Studies"/>
    <x v="2"/>
  </r>
  <r>
    <n v="990"/>
    <s v="Claude R. Lambe Charitable Foundation_Foundation for Research on Economics and the Environment FREE200965000"/>
    <x v="2"/>
    <s v="Foundation for Research on Economics and the Environment FREE"/>
    <x v="21"/>
    <n v="65000"/>
    <x v="21"/>
    <x v="2"/>
    <m/>
    <n v="15"/>
    <x v="0"/>
    <x v="0"/>
    <x v="0"/>
    <s v="http://www.sourcewatch.org/index.php/Foundation_for_Research_on_Economics_and_the_Environment"/>
    <x v="2"/>
  </r>
  <r>
    <n v="990"/>
    <s v="Claude R. Lambe Charitable Foundation_George C. Marshall Institute200970000"/>
    <x v="2"/>
    <s v="George C. Marshall Institute"/>
    <x v="469"/>
    <n v="70000"/>
    <x v="21"/>
    <x v="2"/>
    <m/>
    <n v="16"/>
    <x v="0"/>
    <x v="0"/>
    <x v="0"/>
    <s v="https://www.desmogblog.com/george-c-marshall-institute"/>
    <x v="0"/>
  </r>
  <r>
    <n v="990"/>
    <s v="Claude R. Lambe Charitable Foundation_George Mason University Foundation200920000"/>
    <x v="2"/>
    <s v="George Mason University Foundation"/>
    <x v="22"/>
    <n v="20000"/>
    <x v="21"/>
    <x v="2"/>
    <m/>
    <n v="17"/>
    <x v="0"/>
    <x v="1"/>
    <x v="0"/>
    <s v=""/>
    <x v="1"/>
  </r>
  <r>
    <n v="990"/>
    <s v="Claude R. Lambe Charitable Foundation_Heritage Foundation, The2009618571"/>
    <x v="2"/>
    <s v="Heritage Foundation, The"/>
    <x v="4"/>
    <n v="618571"/>
    <x v="21"/>
    <x v="2"/>
    <m/>
    <n v="18"/>
    <x v="0"/>
    <x v="0"/>
    <x v="0"/>
    <s v="https://www.desmogblog.com/heritage-foundation"/>
    <x v="0"/>
  </r>
  <r>
    <n v="990"/>
    <s v="Claude R. Lambe Charitable Foundation_Independent Women's Forum2009150000"/>
    <x v="2"/>
    <s v="Independent Women's Forum"/>
    <x v="446"/>
    <n v="150000"/>
    <x v="21"/>
    <x v="2"/>
    <m/>
    <n v="19"/>
    <x v="0"/>
    <x v="0"/>
    <x v="0"/>
    <s v="https://www.desmogblog.com/independent-women-s-forum"/>
    <x v="0"/>
  </r>
  <r>
    <n v="990"/>
    <s v="Claude R. Lambe Charitable Foundation_Manhattan Institute for Policy Research2009200000"/>
    <x v="2"/>
    <s v="Manhattan Institute for Policy Research"/>
    <x v="406"/>
    <n v="200000"/>
    <x v="21"/>
    <x v="2"/>
    <m/>
    <n v="20"/>
    <x v="0"/>
    <x v="0"/>
    <x v="0"/>
    <s v="https://www.desmogblog.com/manhattan-institute-policy-research"/>
    <x v="0"/>
  </r>
  <r>
    <n v="990"/>
    <s v="Claude R. Lambe Charitable Foundation_National Center for Policy Analysis200925000"/>
    <x v="2"/>
    <s v="National Center for Policy Analysis"/>
    <x v="9"/>
    <n v="25000"/>
    <x v="21"/>
    <x v="2"/>
    <m/>
    <n v="21"/>
    <x v="0"/>
    <x v="0"/>
    <x v="0"/>
    <s v="https://www.desmogblog.com/national-center-policy-analysis"/>
    <x v="0"/>
  </r>
  <r>
    <n v="990"/>
    <s v="Claude R. Lambe Charitable Foundation_Pacific Research Institute for Public Policy2009100000"/>
    <x v="2"/>
    <s v="Pacific Research Institute for Public Policy"/>
    <x v="10"/>
    <n v="100000"/>
    <x v="21"/>
    <x v="2"/>
    <m/>
    <n v="22"/>
    <x v="0"/>
    <x v="0"/>
    <x v="0"/>
    <s v="https://www.desmogblog.com/pacific-research-institute"/>
    <x v="0"/>
  </r>
  <r>
    <n v="990"/>
    <s v="Claude R. Lambe Charitable Foundation_Reason Foundation200950000"/>
    <x v="2"/>
    <s v="Reason Foundation"/>
    <x v="12"/>
    <n v="50000"/>
    <x v="21"/>
    <x v="2"/>
    <m/>
    <n v="23"/>
    <x v="0"/>
    <x v="0"/>
    <x v="0"/>
    <s v="https://www.desmogblog.com/reason-foundation"/>
    <x v="0"/>
  </r>
  <r>
    <n v="990"/>
    <s v="Claude R. Lambe Charitable Foundation_Tax Foundation200950000"/>
    <x v="2"/>
    <s v="Tax Foundation"/>
    <x v="119"/>
    <n v="50000"/>
    <x v="21"/>
    <x v="2"/>
    <m/>
    <n v="24"/>
    <x v="0"/>
    <x v="0"/>
    <x v="0"/>
    <s v="http://www.sourcewatch.org/index.php/Tax_Foundation"/>
    <x v="2"/>
  </r>
  <r>
    <n v="990"/>
    <s v="Claude R. Lambe Charitable Foundation_Texas Public Policy Foundation2009100000"/>
    <x v="2"/>
    <s v="Texas Public Policy Foundation"/>
    <x v="138"/>
    <n v="100000"/>
    <x v="21"/>
    <x v="2"/>
    <m/>
    <n v="25"/>
    <x v="0"/>
    <x v="0"/>
    <x v="0"/>
    <s v="https://www.desmogblog.com/texas-public-policy-foundation"/>
    <x v="0"/>
  </r>
  <r>
    <n v="990"/>
    <s v="Claude R. Lambe Charitable Foundation_Washington Legal Foundation2009200000"/>
    <x v="2"/>
    <s v="Washington Legal Foundation"/>
    <x v="53"/>
    <n v="200000"/>
    <x v="21"/>
    <x v="2"/>
    <m/>
    <n v="26"/>
    <x v="0"/>
    <x v="0"/>
    <x v="0"/>
    <s v="https://www.desmogblog.com/washington-legal-foundation"/>
    <x v="0"/>
  </r>
  <r>
    <n v="990"/>
    <s v="Claude R. Lambe Charitable Foundation_Allen-Lambe House Foundation2010123065"/>
    <x v="2"/>
    <s v="Allen-Lambe House Foundation"/>
    <x v="2280"/>
    <n v="123065"/>
    <x v="22"/>
    <x v="2"/>
    <m/>
    <n v="1"/>
    <x v="0"/>
    <x v="0"/>
    <x v="1"/>
    <s v=""/>
    <x v="1"/>
  </r>
  <r>
    <n v="990"/>
    <s v="Claude R. Lambe Charitable Foundation_American Council for Capital Formation201050000"/>
    <x v="2"/>
    <s v="American Council for Capital Formation"/>
    <x v="453"/>
    <n v="50000"/>
    <x v="22"/>
    <x v="2"/>
    <m/>
    <n v="2"/>
    <x v="0"/>
    <x v="0"/>
    <x v="0"/>
    <s v="https://www.desmogblog.com/american-council-for-capital-formation"/>
    <x v="0"/>
  </r>
  <r>
    <n v="990"/>
    <s v="Claude R. Lambe Charitable Foundation_American Legislative Exchange Council2010100000"/>
    <x v="2"/>
    <s v="American Legislative Exchange Council"/>
    <x v="97"/>
    <n v="100000"/>
    <x v="22"/>
    <x v="2"/>
    <m/>
    <n v="3"/>
    <x v="0"/>
    <x v="0"/>
    <x v="0"/>
    <s v="https://www.desmogblog.com/american-legislative-exchange-council"/>
    <x v="0"/>
  </r>
  <r>
    <n v="990"/>
    <s v="Claude R. Lambe Charitable Foundation_Americans for Prosperity Foundation (formerly CSE Foundation)2010150000"/>
    <x v="2"/>
    <s v="Americans for Prosperity Foundation (formerly CSE Foundation)"/>
    <x v="36"/>
    <n v="150000"/>
    <x v="22"/>
    <x v="2"/>
    <m/>
    <n v="4"/>
    <x v="0"/>
    <x v="0"/>
    <x v="0"/>
    <s v="https://www.desmogblog.com/americans-for-prosperity"/>
    <x v="0"/>
  </r>
  <r>
    <n v="990"/>
    <s v="Claude R. Lambe Charitable Foundation_Ayn Rand Institute (ARI)201025000"/>
    <x v="2"/>
    <s v="Ayn Rand Institute (ARI)"/>
    <x v="517"/>
    <n v="25000"/>
    <x v="22"/>
    <x v="2"/>
    <m/>
    <n v="5"/>
    <x v="0"/>
    <x v="0"/>
    <x v="0"/>
    <s v="https://www.desmogblog.com/ayn-rand-institute"/>
    <x v="0"/>
  </r>
  <r>
    <n v="990"/>
    <s v="Claude R. Lambe Charitable Foundation_Cato Institute20107350"/>
    <x v="2"/>
    <s v="Cato Institute"/>
    <x v="2"/>
    <n v="7350"/>
    <x v="22"/>
    <x v="2"/>
    <m/>
    <n v="6"/>
    <x v="0"/>
    <x v="0"/>
    <x v="0"/>
    <s v="https://www.desmogblog.com/cato-institute"/>
    <x v="0"/>
  </r>
  <r>
    <n v="990"/>
    <s v="Claude R. Lambe Charitable Foundation_Center for Independent Thought201040000"/>
    <x v="2"/>
    <s v="Center for Independent Thought"/>
    <x v="41"/>
    <n v="40000"/>
    <x v="22"/>
    <x v="2"/>
    <m/>
    <n v="7"/>
    <x v="0"/>
    <x v="0"/>
    <x v="0"/>
    <s v="https://www.desmogblog.com/john-stossel"/>
    <x v="0"/>
  </r>
  <r>
    <n v="990"/>
    <s v="Claude R. Lambe Charitable Foundation_Competitive Enterprise Institute20109200"/>
    <x v="2"/>
    <s v="Competitive Enterprise Institute"/>
    <x v="28"/>
    <n v="9200"/>
    <x v="22"/>
    <x v="2"/>
    <m/>
    <n v="8"/>
    <x v="0"/>
    <x v="0"/>
    <x v="0"/>
    <s v="https://www.desmogblog.com/competitive-enterprise-institute"/>
    <x v="0"/>
  </r>
  <r>
    <n v="990"/>
    <s v="Claude R. Lambe Charitable Foundation_Council for National Policy201025000"/>
    <x v="2"/>
    <s v="Council for National Policy"/>
    <x v="2341"/>
    <n v="25000"/>
    <x v="22"/>
    <x v="2"/>
    <m/>
    <n v="9"/>
    <x v="0"/>
    <x v="0"/>
    <x v="0"/>
    <s v="http://www.sourcewatch.org/index.php/Council_for_National_Policy"/>
    <x v="2"/>
  </r>
  <r>
    <n v="990"/>
    <s v="Claude R. Lambe Charitable Foundation_Federalist Society for Law and Public Policy Studies201085000"/>
    <x v="2"/>
    <s v="Federalist Society for Law and Public Policy Studies"/>
    <x v="29"/>
    <n v="85000"/>
    <x v="22"/>
    <x v="2"/>
    <m/>
    <n v="10"/>
    <x v="0"/>
    <x v="0"/>
    <x v="0"/>
    <s v="http://www.sourcewatch.org/index.php/Federalist_Society_for_Law_and_Public_Policy_Studies"/>
    <x v="2"/>
  </r>
  <r>
    <n v="990"/>
    <s v="Claude R. Lambe Charitable Foundation_Federalist Society for Law and Public Policy Studies2010150000"/>
    <x v="2"/>
    <s v="Federalist Society for Law and Public Policy Studies"/>
    <x v="29"/>
    <n v="150000"/>
    <x v="22"/>
    <x v="2"/>
    <m/>
    <n v="11"/>
    <x v="0"/>
    <x v="0"/>
    <x v="0"/>
    <s v="http://www.sourcewatch.org/index.php/Federalist_Society_for_Law_and_Public_Policy_Studies"/>
    <x v="2"/>
  </r>
  <r>
    <n v="990"/>
    <s v="Claude R. Lambe Charitable Foundation_Free Congress Foundation201010000"/>
    <x v="2"/>
    <s v="Free Congress Foundation"/>
    <x v="467"/>
    <n v="10000"/>
    <x v="22"/>
    <x v="2"/>
    <m/>
    <n v="12"/>
    <x v="0"/>
    <x v="0"/>
    <x v="0"/>
    <s v="https://www.sourcewatch.org/index.php/Free_Congress_Foundation"/>
    <x v="2"/>
  </r>
  <r>
    <n v="990"/>
    <s v="Claude R. Lambe Charitable Foundation_Heritage Foundation, The2010500000"/>
    <x v="2"/>
    <s v="Heritage Foundation, The"/>
    <x v="4"/>
    <n v="500000"/>
    <x v="22"/>
    <x v="2"/>
    <m/>
    <n v="13"/>
    <x v="0"/>
    <x v="0"/>
    <x v="0"/>
    <s v="https://www.desmogblog.com/heritage-foundation"/>
    <x v="0"/>
  </r>
  <r>
    <n v="990"/>
    <s v="Claude R. Lambe Charitable Foundation_Independent Women's Forum2010350000"/>
    <x v="2"/>
    <s v="Independent Women's Forum"/>
    <x v="446"/>
    <n v="350000"/>
    <x v="22"/>
    <x v="2"/>
    <m/>
    <n v="14"/>
    <x v="0"/>
    <x v="0"/>
    <x v="0"/>
    <s v="https://www.desmogblog.com/independent-women-s-forum"/>
    <x v="0"/>
  </r>
  <r>
    <n v="990"/>
    <s v="Claude R. Lambe Charitable Foundation_Manhattan Institute for Policy Research2010200000"/>
    <x v="2"/>
    <s v="Manhattan Institute for Policy Research"/>
    <x v="406"/>
    <n v="200000"/>
    <x v="22"/>
    <x v="2"/>
    <m/>
    <n v="15"/>
    <x v="0"/>
    <x v="0"/>
    <x v="0"/>
    <s v="https://www.desmogblog.com/manhattan-institute-policy-research"/>
    <x v="0"/>
  </r>
  <r>
    <n v="990"/>
    <s v="Claude R. Lambe Charitable Foundation_National Center for Policy Analysis201025000"/>
    <x v="2"/>
    <s v="National Center for Policy Analysis"/>
    <x v="9"/>
    <n v="25000"/>
    <x v="22"/>
    <x v="2"/>
    <m/>
    <n v="16"/>
    <x v="0"/>
    <x v="0"/>
    <x v="0"/>
    <s v="https://www.desmogblog.com/national-center-policy-analysis"/>
    <x v="0"/>
  </r>
  <r>
    <n v="990"/>
    <s v="Claude R. Lambe Charitable Foundation_Tax Foundation201020000"/>
    <x v="2"/>
    <s v="Tax Foundation"/>
    <x v="119"/>
    <n v="20000"/>
    <x v="22"/>
    <x v="2"/>
    <m/>
    <n v="17"/>
    <x v="0"/>
    <x v="0"/>
    <x v="0"/>
    <s v="http://www.sourcewatch.org/index.php/Tax_Foundation"/>
    <x v="2"/>
  </r>
  <r>
    <n v="990"/>
    <s v="Claude R. Lambe Charitable Foundation_Texas Public Policy Foundation201050000"/>
    <x v="2"/>
    <s v="Texas Public Policy Foundation"/>
    <x v="138"/>
    <n v="50000"/>
    <x v="22"/>
    <x v="2"/>
    <m/>
    <n v="18"/>
    <x v="0"/>
    <x v="0"/>
    <x v="0"/>
    <s v="https://www.desmogblog.com/texas-public-policy-foundation"/>
    <x v="0"/>
  </r>
  <r>
    <n v="990"/>
    <s v="Claude R. Lambe Charitable Foundation_Washington Legal Foundation2010150000"/>
    <x v="2"/>
    <s v="Washington Legal Foundation"/>
    <x v="53"/>
    <n v="150000"/>
    <x v="22"/>
    <x v="2"/>
    <m/>
    <n v="19"/>
    <x v="0"/>
    <x v="0"/>
    <x v="0"/>
    <s v="https://www.desmogblog.com/washington-legal-foundation"/>
    <x v="0"/>
  </r>
  <r>
    <n v="990"/>
    <s v="Claude R. Lambe Charitable Foundation_Allen-Lambe House Foundation2011116480"/>
    <x v="2"/>
    <s v="Allen-Lambe House Foundation"/>
    <x v="2280"/>
    <n v="116480"/>
    <x v="23"/>
    <x v="2"/>
    <m/>
    <n v="1"/>
    <x v="0"/>
    <x v="0"/>
    <x v="1"/>
    <s v=""/>
    <x v="1"/>
  </r>
  <r>
    <n v="990"/>
    <s v="Claude R. Lambe Charitable Foundation_American Legislative Exchange Council2011150000"/>
    <x v="2"/>
    <s v="American Legislative Exchange Council"/>
    <x v="97"/>
    <n v="150000"/>
    <x v="23"/>
    <x v="2"/>
    <m/>
    <n v="2"/>
    <x v="0"/>
    <x v="0"/>
    <x v="0"/>
    <s v="https://www.desmogblog.com/american-legislative-exchange-council"/>
    <x v="0"/>
  </r>
  <r>
    <n v="990"/>
    <s v="Claude R. Lambe Charitable Foundation_Ayn Rand Institute (ARI)201150000"/>
    <x v="2"/>
    <s v="Ayn Rand Institute (ARI)"/>
    <x v="517"/>
    <n v="50000"/>
    <x v="23"/>
    <x v="2"/>
    <m/>
    <n v="3"/>
    <x v="0"/>
    <x v="0"/>
    <x v="0"/>
    <s v="https://www.desmogblog.com/ayn-rand-institute"/>
    <x v="0"/>
  </r>
  <r>
    <n v="990"/>
    <s v="Claude R. Lambe Charitable Foundation_Center for Independent Thought201140000"/>
    <x v="2"/>
    <s v="Center for Independent Thought"/>
    <x v="41"/>
    <n v="40000"/>
    <x v="23"/>
    <x v="2"/>
    <m/>
    <n v="4"/>
    <x v="0"/>
    <x v="0"/>
    <x v="0"/>
    <s v="https://www.desmogblog.com/john-stossel"/>
    <x v="0"/>
  </r>
  <r>
    <n v="990"/>
    <s v="Claude R. Lambe Charitable Foundation_Competitive Enterprise Institute20119200"/>
    <x v="2"/>
    <s v="Competitive Enterprise Institute"/>
    <x v="28"/>
    <n v="9200"/>
    <x v="23"/>
    <x v="2"/>
    <m/>
    <n v="5"/>
    <x v="0"/>
    <x v="0"/>
    <x v="0"/>
    <s v="https://www.desmogblog.com/competitive-enterprise-institute"/>
    <x v="0"/>
  </r>
  <r>
    <n v="990"/>
    <s v="Claude R. Lambe Charitable Foundation_Council for National Policy201125000"/>
    <x v="2"/>
    <s v="Council for National Policy"/>
    <x v="2341"/>
    <n v="25000"/>
    <x v="23"/>
    <x v="2"/>
    <m/>
    <n v="6"/>
    <x v="0"/>
    <x v="0"/>
    <x v="0"/>
    <s v="http://www.sourcewatch.org/index.php/Council_for_National_Policy"/>
    <x v="2"/>
  </r>
  <r>
    <n v="990"/>
    <s v="Claude R. Lambe Charitable Foundation_Federalist Society for Law and Public Policy Studies2011260000"/>
    <x v="2"/>
    <s v="Federalist Society for Law and Public Policy Studies"/>
    <x v="29"/>
    <n v="260000"/>
    <x v="23"/>
    <x v="2"/>
    <m/>
    <n v="7"/>
    <x v="0"/>
    <x v="0"/>
    <x v="0"/>
    <s v="http://www.sourcewatch.org/index.php/Federalist_Society_for_Law_and_Public_Policy_Studies"/>
    <x v="2"/>
  </r>
  <r>
    <n v="990"/>
    <s v="Claude R. Lambe Charitable Foundation_Free Congress Foundation201125000"/>
    <x v="2"/>
    <s v="Free Congress Foundation"/>
    <x v="467"/>
    <n v="25000"/>
    <x v="23"/>
    <x v="2"/>
    <m/>
    <n v="8"/>
    <x v="0"/>
    <x v="0"/>
    <x v="0"/>
    <s v="https://www.sourcewatch.org/index.php/Free_Congress_Foundation"/>
    <x v="2"/>
  </r>
  <r>
    <n v="990"/>
    <s v="Claude R. Lambe Charitable Foundation_George C. Marshall Institute201140000"/>
    <x v="2"/>
    <s v="George C. Marshall Institute"/>
    <x v="469"/>
    <n v="40000"/>
    <x v="23"/>
    <x v="2"/>
    <m/>
    <n v="9"/>
    <x v="0"/>
    <x v="0"/>
    <x v="0"/>
    <s v="https://www.desmogblog.com/george-c-marshall-institute"/>
    <x v="0"/>
  </r>
  <r>
    <n v="990"/>
    <s v="Claude R. Lambe Charitable Foundation_Hudson Institute201125000"/>
    <x v="2"/>
    <s v="Hudson Institute"/>
    <x v="1914"/>
    <n v="25000"/>
    <x v="23"/>
    <x v="2"/>
    <m/>
    <n v="10"/>
    <x v="0"/>
    <x v="0"/>
    <x v="0"/>
    <s v="https://www.desmogblog.com/hudson-institute"/>
    <x v="0"/>
  </r>
  <r>
    <n v="990"/>
    <s v="Claude R. Lambe Charitable Foundation_Josiah Bartlett Center for Public Policy20113500"/>
    <x v="2"/>
    <s v="Josiah Bartlett Center for Public Policy"/>
    <x v="2342"/>
    <n v="3500"/>
    <x v="23"/>
    <x v="2"/>
    <m/>
    <n v="11"/>
    <x v="0"/>
    <x v="0"/>
    <x v="0"/>
    <s v="https://www.sourcewatch.org/index.php/Josiah_Bartlett_Center_for_Public_Policy"/>
    <x v="2"/>
  </r>
  <r>
    <n v="990"/>
    <s v="Claude R. Lambe Charitable Foundation_Manhattan Institute for Policy Research2011200000"/>
    <x v="2"/>
    <s v="Manhattan Institute for Policy Research"/>
    <x v="406"/>
    <n v="200000"/>
    <x v="23"/>
    <x v="2"/>
    <m/>
    <n v="12"/>
    <x v="0"/>
    <x v="0"/>
    <x v="0"/>
    <s v="https://www.desmogblog.com/manhattan-institute-policy-research"/>
    <x v="0"/>
  </r>
  <r>
    <n v="990"/>
    <s v="Claude R. Lambe Charitable Foundation_Pacific Research Institute for Public Policy2011100000"/>
    <x v="2"/>
    <s v="Pacific Research Institute for Public Policy"/>
    <x v="10"/>
    <n v="100000"/>
    <x v="23"/>
    <x v="2"/>
    <m/>
    <n v="13"/>
    <x v="0"/>
    <x v="0"/>
    <x v="0"/>
    <s v="https://www.desmogblog.com/pacific-research-institute"/>
    <x v="0"/>
  </r>
  <r>
    <n v="990"/>
    <s v="Claude R. Lambe Charitable Foundation_Reason Foundation201175000"/>
    <x v="2"/>
    <s v="Reason Foundation"/>
    <x v="12"/>
    <n v="75000"/>
    <x v="23"/>
    <x v="2"/>
    <m/>
    <n v="14"/>
    <x v="0"/>
    <x v="0"/>
    <x v="0"/>
    <s v="https://www.desmogblog.com/reason-foundation"/>
    <x v="0"/>
  </r>
  <r>
    <n v="990"/>
    <s v="Claude R. Lambe Charitable Foundation_Reason Foundation201150000"/>
    <x v="2"/>
    <s v="Reason Foundation"/>
    <x v="12"/>
    <n v="50000"/>
    <x v="23"/>
    <x v="2"/>
    <m/>
    <n v="15"/>
    <x v="0"/>
    <x v="0"/>
    <x v="0"/>
    <s v="https://www.desmogblog.com/reason-foundation"/>
    <x v="0"/>
  </r>
  <r>
    <n v="990"/>
    <s v="Claude R. Lambe Charitable Foundation_State Policy Network201110000"/>
    <x v="2"/>
    <s v="State Policy Network"/>
    <x v="422"/>
    <n v="10000"/>
    <x v="23"/>
    <x v="2"/>
    <m/>
    <n v="16"/>
    <x v="0"/>
    <x v="0"/>
    <x v="0"/>
    <s v="https://www.desmogblog.com/state-policy-network"/>
    <x v="0"/>
  </r>
  <r>
    <n v="990"/>
    <s v="Claude R. Lambe Charitable Foundation_Allen-Lambe House Foundation2012209480"/>
    <x v="2"/>
    <s v="Allen-Lambe House Foundation"/>
    <x v="2280"/>
    <n v="209480"/>
    <x v="24"/>
    <x v="2"/>
    <m/>
    <n v="1"/>
    <x v="0"/>
    <x v="0"/>
    <x v="1"/>
    <s v=""/>
    <x v="1"/>
  </r>
  <r>
    <n v="990"/>
    <s v="Claude R. Lambe Charitable Foundation_American Council for Capital Formation2012100000"/>
    <x v="2"/>
    <s v="American Council for Capital Formation"/>
    <x v="453"/>
    <n v="100000"/>
    <x v="24"/>
    <x v="2"/>
    <s v="Center for Policy Research (Council on Capital Formation = GP wording)"/>
    <n v="2"/>
    <x v="0"/>
    <x v="0"/>
    <x v="0"/>
    <s v="https://www.desmogblog.com/american-council-for-capital-formation"/>
    <x v="0"/>
  </r>
  <r>
    <n v="990"/>
    <s v="Claude R. Lambe Charitable Foundation_American Legislative Exchange Council2012150000"/>
    <x v="2"/>
    <s v="American Legislative Exchange Council"/>
    <x v="97"/>
    <n v="150000"/>
    <x v="24"/>
    <x v="2"/>
    <m/>
    <n v="3"/>
    <x v="0"/>
    <x v="0"/>
    <x v="0"/>
    <s v="https://www.desmogblog.com/american-legislative-exchange-council"/>
    <x v="0"/>
  </r>
  <r>
    <n v="990"/>
    <s v="Claude R. Lambe Charitable Foundation_Americans for Tax Reform Foundation201250000"/>
    <x v="2"/>
    <s v="Americans for Tax Reform Foundation"/>
    <x v="1396"/>
    <n v="50000"/>
    <x v="24"/>
    <x v="2"/>
    <m/>
    <n v="4"/>
    <x v="0"/>
    <x v="0"/>
    <x v="0"/>
    <s v="https://www.desmogblog.com/americans-tax-reform"/>
    <x v="0"/>
  </r>
  <r>
    <n v="990"/>
    <s v="Claude R. Lambe Charitable Foundation_Ayn Rand Institute (ARI)201225000"/>
    <x v="2"/>
    <s v="Ayn Rand Institute (ARI)"/>
    <x v="517"/>
    <n v="25000"/>
    <x v="24"/>
    <x v="2"/>
    <m/>
    <n v="5"/>
    <x v="0"/>
    <x v="0"/>
    <x v="0"/>
    <s v="https://www.desmogblog.com/ayn-rand-institute"/>
    <x v="0"/>
  </r>
  <r>
    <n v="990"/>
    <s v="Claude R. Lambe Charitable Foundation_Council for National Policy201250000"/>
    <x v="2"/>
    <s v="Council for National Policy"/>
    <x v="2341"/>
    <n v="50000"/>
    <x v="24"/>
    <x v="2"/>
    <m/>
    <n v="6"/>
    <x v="0"/>
    <x v="0"/>
    <x v="0"/>
    <s v="http://www.sourcewatch.org/index.php/Council_for_National_Policy"/>
    <x v="2"/>
  </r>
  <r>
    <n v="990"/>
    <s v="Claude R. Lambe Charitable Foundation_Environmental Sciences Independent Peer Review Institute201250000"/>
    <x v="2"/>
    <s v="Environmental Sciences Independent Peer Review Institute"/>
    <x v="2343"/>
    <n v="50000"/>
    <x v="24"/>
    <x v="2"/>
    <m/>
    <n v="7"/>
    <x v="0"/>
    <x v="0"/>
    <x v="0"/>
    <s v=""/>
    <x v="1"/>
  </r>
  <r>
    <n v="990"/>
    <s v="Claude R. Lambe Charitable Foundation_Federalist Society for Law and Public Policy Studies2012265000"/>
    <x v="2"/>
    <s v="Federalist Society for Law and Public Policy Studies"/>
    <x v="29"/>
    <n v="265000"/>
    <x v="24"/>
    <x v="2"/>
    <m/>
    <n v="8"/>
    <x v="0"/>
    <x v="0"/>
    <x v="0"/>
    <s v="http://www.sourcewatch.org/index.php/Federalist_Society_for_Law_and_Public_Policy_Studies"/>
    <x v="2"/>
  </r>
  <r>
    <n v="990"/>
    <s v="Claude R. Lambe Charitable Foundation_Foundation for American Studies201240000"/>
    <x v="2"/>
    <s v="Foundation for American Studies"/>
    <x v="2344"/>
    <n v="40000"/>
    <x v="24"/>
    <x v="2"/>
    <m/>
    <n v="9"/>
    <x v="0"/>
    <x v="0"/>
    <x v="0"/>
    <s v=""/>
    <x v="1"/>
  </r>
  <r>
    <n v="990"/>
    <s v="Claude R. Lambe Charitable Foundation_Free Congress Foundation201225000"/>
    <x v="2"/>
    <s v="Free Congress Foundation"/>
    <x v="467"/>
    <n v="25000"/>
    <x v="24"/>
    <x v="2"/>
    <m/>
    <n v="10"/>
    <x v="0"/>
    <x v="0"/>
    <x v="0"/>
    <s v="https://www.sourcewatch.org/index.php/Free_Congress_Foundation"/>
    <x v="2"/>
  </r>
  <r>
    <n v="990"/>
    <s v="Claude R. Lambe Charitable Foundation_George C. Marshall Institute201270000"/>
    <x v="2"/>
    <s v="George C. Marshall Institute"/>
    <x v="469"/>
    <n v="70000"/>
    <x v="24"/>
    <x v="2"/>
    <m/>
    <n v="11"/>
    <x v="0"/>
    <x v="0"/>
    <x v="0"/>
    <s v="https://www.desmogblog.com/george-c-marshall-institute"/>
    <x v="0"/>
  </r>
  <r>
    <n v="990"/>
    <s v="Claude R. Lambe Charitable Foundation_Hudson Institute201225000"/>
    <x v="2"/>
    <s v="Hudson Institute"/>
    <x v="1914"/>
    <n v="25000"/>
    <x v="24"/>
    <x v="2"/>
    <m/>
    <n v="12"/>
    <x v="0"/>
    <x v="0"/>
    <x v="0"/>
    <s v="https://www.desmogblog.com/hudson-institute"/>
    <x v="0"/>
  </r>
  <r>
    <n v="990"/>
    <s v="Claude R. Lambe Charitable Foundation_Institute for Truth in Accounting201245000"/>
    <x v="2"/>
    <s v="Institute for Truth in Accounting"/>
    <x v="2345"/>
    <n v="45000"/>
    <x v="24"/>
    <x v="2"/>
    <m/>
    <n v="13"/>
    <x v="0"/>
    <x v="0"/>
    <x v="0"/>
    <s v="https://www.sourcewatch.org/index.php/Truth_in_Accounting"/>
    <x v="2"/>
  </r>
  <r>
    <n v="990"/>
    <s v="Claude R. Lambe Charitable Foundation_Leadership Institute201220000"/>
    <x v="2"/>
    <s v="Leadership Institute"/>
    <x v="93"/>
    <n v="20000"/>
    <x v="24"/>
    <x v="2"/>
    <m/>
    <n v="14"/>
    <x v="0"/>
    <x v="0"/>
    <x v="0"/>
    <s v="https://www.desmogblog.com/leadership-institute"/>
    <x v="0"/>
  </r>
  <r>
    <n v="990"/>
    <s v="Claude R. Lambe Charitable Foundation_Manhattan Institute for Policy Research2012175000"/>
    <x v="2"/>
    <s v="Manhattan Institute for Policy Research"/>
    <x v="406"/>
    <n v="175000"/>
    <x v="24"/>
    <x v="2"/>
    <m/>
    <n v="15"/>
    <x v="0"/>
    <x v="0"/>
    <x v="0"/>
    <s v="https://www.desmogblog.com/manhattan-institute-policy-research"/>
    <x v="0"/>
  </r>
  <r>
    <n v="990"/>
    <s v="Claude R. Lambe Charitable Foundation_National Center for Policy Analysis201230000"/>
    <x v="2"/>
    <s v="National Center for Policy Analysis"/>
    <x v="9"/>
    <n v="30000"/>
    <x v="24"/>
    <x v="2"/>
    <m/>
    <n v="16"/>
    <x v="0"/>
    <x v="0"/>
    <x v="0"/>
    <s v="https://www.desmogblog.com/national-center-policy-analysis"/>
    <x v="0"/>
  </r>
  <r>
    <n v="990"/>
    <s v="Claude R. Lambe Charitable Foundation_Pacific Research Institute for Public Policy201250000"/>
    <x v="2"/>
    <s v="Pacific Research Institute for Public Policy"/>
    <x v="10"/>
    <n v="50000"/>
    <x v="24"/>
    <x v="2"/>
    <m/>
    <n v="17"/>
    <x v="0"/>
    <x v="0"/>
    <x v="0"/>
    <s v="https://www.desmogblog.com/pacific-research-institute"/>
    <x v="0"/>
  </r>
  <r>
    <n v="990"/>
    <s v="Claude R. Lambe Charitable Foundation_Reason Foundation2012125000"/>
    <x v="2"/>
    <s v="Reason Foundation"/>
    <x v="12"/>
    <n v="125000"/>
    <x v="24"/>
    <x v="2"/>
    <m/>
    <n v="18"/>
    <x v="0"/>
    <x v="0"/>
    <x v="0"/>
    <s v="https://www.desmogblog.com/reason-foundation"/>
    <x v="0"/>
  </r>
  <r>
    <n v="990"/>
    <s v="Claude R. Lambe Charitable Foundation_Texas Public Policy Foundation201280000"/>
    <x v="2"/>
    <s v="Texas Public Policy Foundation"/>
    <x v="138"/>
    <n v="80000"/>
    <x v="24"/>
    <x v="2"/>
    <m/>
    <n v="19"/>
    <x v="0"/>
    <x v="0"/>
    <x v="0"/>
    <s v="https://www.desmogblog.com/texas-public-policy-foundation"/>
    <x v="0"/>
  </r>
  <r>
    <n v="990"/>
    <s v="Claude R. Lambe Charitable Foundation_Heritage Foundation, The2012650000"/>
    <x v="2"/>
    <s v="Heritage Foundation, The"/>
    <x v="4"/>
    <n v="650000"/>
    <x v="24"/>
    <x v="2"/>
    <m/>
    <n v="20"/>
    <x v="0"/>
    <x v="0"/>
    <x v="0"/>
    <s v="https://www.desmogblog.com/heritage-foundation"/>
    <x v="0"/>
  </r>
  <r>
    <n v="990"/>
    <s v="Claude R. Lambe Charitable Foundation_Fidelity Investments Charitable Gift Fund20132296771"/>
    <x v="2"/>
    <s v="Fidelity Investments Charitable Gift Fund"/>
    <x v="2346"/>
    <n v="2296771"/>
    <x v="25"/>
    <x v="2"/>
    <m/>
    <n v="1"/>
    <x v="0"/>
    <x v="0"/>
    <x v="0"/>
    <s v=""/>
    <x v="1"/>
  </r>
  <r>
    <s v="CT2019"/>
    <s v="David H. Koch Charitable Foundation_American Council on Science and Health19865000"/>
    <x v="3"/>
    <s v="American Council on Science and Health"/>
    <x v="2334"/>
    <n v="5000"/>
    <x v="0"/>
    <x v="3"/>
    <m/>
    <m/>
    <x v="0"/>
    <x v="0"/>
    <x v="0"/>
    <s v="https://www.desmogblog.com/american-council-science-and-health"/>
    <x v="0"/>
  </r>
  <r>
    <s v="CT2019"/>
    <s v="David H. Koch Charitable Foundation_Ballet Theatre Foundation198675000"/>
    <x v="3"/>
    <s v="Ballet Theatre Foundation"/>
    <x v="2347"/>
    <n v="75000"/>
    <x v="0"/>
    <x v="3"/>
    <m/>
    <m/>
    <x v="0"/>
    <x v="0"/>
    <x v="1"/>
    <s v=""/>
    <x v="1"/>
  </r>
  <r>
    <s v="CT2019"/>
    <s v="David H. Koch Charitable Foundation_Ballet Theatre Foundation198625000"/>
    <x v="3"/>
    <s v="Ballet Theatre Foundation"/>
    <x v="2347"/>
    <n v="25000"/>
    <x v="0"/>
    <x v="3"/>
    <m/>
    <m/>
    <x v="0"/>
    <x v="0"/>
    <x v="1"/>
    <s v=""/>
    <x v="1"/>
  </r>
  <r>
    <s v="CT2019"/>
    <s v="David H. Koch Charitable Foundation_Blood Cancer Foundation19865000"/>
    <x v="3"/>
    <s v="Blood Cancer Foundation"/>
    <x v="2348"/>
    <n v="5000"/>
    <x v="0"/>
    <x v="3"/>
    <m/>
    <m/>
    <x v="0"/>
    <x v="0"/>
    <x v="1"/>
    <s v=""/>
    <x v="1"/>
  </r>
  <r>
    <s v="CT2019"/>
    <s v="David H. Koch Charitable Foundation_Cambridge College19862000"/>
    <x v="3"/>
    <s v="Cambridge College"/>
    <x v="2349"/>
    <n v="2000"/>
    <x v="0"/>
    <x v="3"/>
    <m/>
    <m/>
    <x v="0"/>
    <x v="1"/>
    <x v="0"/>
    <s v=""/>
    <x v="1"/>
  </r>
  <r>
    <s v="CT2019"/>
    <s v="David H. Koch Charitable Foundation_Cato Institute198628000"/>
    <x v="3"/>
    <s v="Cato Institute"/>
    <x v="2"/>
    <n v="28000"/>
    <x v="0"/>
    <x v="3"/>
    <m/>
    <m/>
    <x v="0"/>
    <x v="0"/>
    <x v="0"/>
    <s v="https://www.desmogblog.com/cato-institute"/>
    <x v="0"/>
  </r>
  <r>
    <s v="CT2019"/>
    <s v="David H. Koch Charitable Foundation_Cato Institute19866000"/>
    <x v="3"/>
    <s v="Cato Institute"/>
    <x v="2"/>
    <n v="6000"/>
    <x v="0"/>
    <x v="3"/>
    <m/>
    <m/>
    <x v="0"/>
    <x v="0"/>
    <x v="0"/>
    <s v="https://www.desmogblog.com/cato-institute"/>
    <x v="0"/>
  </r>
  <r>
    <s v="CT2019"/>
    <s v="David H. Koch Charitable Foundation_Citizens for a Sound Economy (CSE)1986455000"/>
    <x v="3"/>
    <s v="Citizens for a Sound Economy (CSE)"/>
    <x v="37"/>
    <n v="455000"/>
    <x v="0"/>
    <x v="3"/>
    <m/>
    <m/>
    <x v="0"/>
    <x v="0"/>
    <x v="0"/>
    <s v="https://www.desmogblog.com/freedomworks"/>
    <x v="0"/>
  </r>
  <r>
    <s v="CT2019"/>
    <s v="David H. Koch Charitable Foundation_Competitive Enterprise Institute198610000"/>
    <x v="3"/>
    <s v="Competitive Enterprise Institute"/>
    <x v="28"/>
    <n v="10000"/>
    <x v="0"/>
    <x v="3"/>
    <m/>
    <m/>
    <x v="0"/>
    <x v="0"/>
    <x v="0"/>
    <s v="https://www.desmogblog.com/competitive-enterprise-institute"/>
    <x v="0"/>
  </r>
  <r>
    <s v="CT2019"/>
    <s v="David H. Koch Charitable Foundation_Deerfield Academy1986500000"/>
    <x v="3"/>
    <s v="Deerfield Academy"/>
    <x v="2350"/>
    <n v="500000"/>
    <x v="0"/>
    <x v="3"/>
    <m/>
    <m/>
    <x v="0"/>
    <x v="1"/>
    <x v="0"/>
    <s v=""/>
    <x v="1"/>
  </r>
  <r>
    <s v="CT2019"/>
    <s v="David H. Koch Charitable Foundation_Deerfield Academy198650000"/>
    <x v="3"/>
    <s v="Deerfield Academy"/>
    <x v="2350"/>
    <n v="50000"/>
    <x v="0"/>
    <x v="3"/>
    <m/>
    <m/>
    <x v="0"/>
    <x v="1"/>
    <x v="0"/>
    <s v=""/>
    <x v="1"/>
  </r>
  <r>
    <s v="CT2019"/>
    <s v="David H. Koch Charitable Foundation_Earthwatch Expeditions198610000"/>
    <x v="3"/>
    <s v="Earthwatch Expeditions"/>
    <x v="2351"/>
    <n v="10000"/>
    <x v="0"/>
    <x v="3"/>
    <m/>
    <m/>
    <x v="0"/>
    <x v="0"/>
    <x v="0"/>
    <s v=""/>
    <x v="1"/>
  </r>
  <r>
    <s v="CT2019"/>
    <s v="David H. Koch Charitable Foundation_Institute for Humane Studies at George Mason University1986200000"/>
    <x v="3"/>
    <s v="Institute for Humane Studies at George Mason University"/>
    <x v="23"/>
    <n v="200000"/>
    <x v="0"/>
    <x v="3"/>
    <m/>
    <m/>
    <x v="0"/>
    <x v="1"/>
    <x v="0"/>
    <s v="https://www.desmogblog.com/institute-humane-studies-george-mason-university"/>
    <x v="0"/>
  </r>
  <r>
    <s v="CT2019"/>
    <s v="David H. Koch Charitable Foundation_George Mason University198650000"/>
    <x v="3"/>
    <s v="George Mason University"/>
    <x v="22"/>
    <n v="50000"/>
    <x v="0"/>
    <x v="3"/>
    <s v="Modified from GMU to IHS, based on Greenpeace Value"/>
    <m/>
    <x v="0"/>
    <x v="1"/>
    <x v="0"/>
    <s v=""/>
    <x v="1"/>
  </r>
  <r>
    <s v="CT2019"/>
    <s v="David H. Koch Charitable Foundation_House Ear Institute198625000"/>
    <x v="3"/>
    <s v="House Ear Institute"/>
    <x v="2352"/>
    <n v="25000"/>
    <x v="0"/>
    <x v="3"/>
    <m/>
    <m/>
    <x v="0"/>
    <x v="0"/>
    <x v="1"/>
    <s v=""/>
    <x v="1"/>
  </r>
  <r>
    <s v="CT2019"/>
    <s v="David H. Koch Charitable Foundation_Institute for Research on the Economics of Taxation198625000"/>
    <x v="3"/>
    <s v="Institute for Research on the Economics of Taxation"/>
    <x v="6"/>
    <n v="25000"/>
    <x v="0"/>
    <x v="3"/>
    <m/>
    <m/>
    <x v="0"/>
    <x v="0"/>
    <x v="0"/>
    <s v="https://www.sourcewatch.org/index.php/Institute_for_Research_on_the_Economics_of_Taxation"/>
    <x v="2"/>
  </r>
  <r>
    <s v="CT2019"/>
    <s v="David H. Koch Charitable Foundation_Institute for the Study of Human Origins198650000"/>
    <x v="3"/>
    <s v="Institute for the Study of Human Origins"/>
    <x v="2353"/>
    <n v="50000"/>
    <x v="0"/>
    <x v="3"/>
    <m/>
    <m/>
    <x v="0"/>
    <x v="0"/>
    <x v="0"/>
    <s v=""/>
    <x v="1"/>
  </r>
  <r>
    <s v="CT2019"/>
    <s v="David H. Koch Charitable Foundation_Institute for the Study of Human Origins198611000"/>
    <x v="3"/>
    <s v="Institute for the Study of Human Origins"/>
    <x v="2353"/>
    <n v="11000"/>
    <x v="0"/>
    <x v="3"/>
    <m/>
    <m/>
    <x v="0"/>
    <x v="0"/>
    <x v="0"/>
    <s v=""/>
    <x v="1"/>
  </r>
  <r>
    <s v="CT2019"/>
    <s v="David H. Koch Charitable Foundation_Libertarian Review Foundation198612500"/>
    <x v="3"/>
    <s v="Libertarian Review Foundation"/>
    <x v="8"/>
    <n v="12500"/>
    <x v="0"/>
    <x v="3"/>
    <m/>
    <m/>
    <x v="0"/>
    <x v="0"/>
    <x v="0"/>
    <s v=""/>
    <x v="1"/>
  </r>
  <r>
    <s v="CT2019"/>
    <s v="David H. Koch Charitable Foundation_Long Island University19862000"/>
    <x v="3"/>
    <s v="Long Island University"/>
    <x v="405"/>
    <n v="2000"/>
    <x v="0"/>
    <x v="3"/>
    <m/>
    <m/>
    <x v="0"/>
    <x v="1"/>
    <x v="0"/>
    <s v=""/>
    <x v="1"/>
  </r>
  <r>
    <s v="CT2019"/>
    <s v="David H. Koch Charitable Foundation_Manhattan Institute for Policy Research198625000"/>
    <x v="3"/>
    <s v="Manhattan Institute for Policy Research"/>
    <x v="406"/>
    <n v="25000"/>
    <x v="0"/>
    <x v="3"/>
    <m/>
    <m/>
    <x v="0"/>
    <x v="0"/>
    <x v="0"/>
    <s v="https://www.desmogblog.com/manhattan-institute-policy-research"/>
    <x v="0"/>
  </r>
  <r>
    <s v="CT2019"/>
    <s v="David H. Koch Charitable Foundation_Massachusetts Institute of Technology198625000"/>
    <x v="3"/>
    <s v="Massachusetts Institute of Technology"/>
    <x v="158"/>
    <n v="25000"/>
    <x v="0"/>
    <x v="3"/>
    <m/>
    <m/>
    <x v="0"/>
    <x v="1"/>
    <x v="0"/>
    <s v=""/>
    <x v="1"/>
  </r>
  <r>
    <s v="CT2019"/>
    <s v="David H. Koch Charitable Foundation_Memorial Sloan-Kettering Cancer Center198625000"/>
    <x v="3"/>
    <s v="Memorial Sloan-Kettering Cancer Center"/>
    <x v="2354"/>
    <n v="25000"/>
    <x v="0"/>
    <x v="3"/>
    <m/>
    <m/>
    <x v="0"/>
    <x v="0"/>
    <x v="1"/>
    <s v=""/>
    <x v="1"/>
  </r>
  <r>
    <s v="CT2019"/>
    <s v="David H. Koch Charitable Foundation_New York City Ballet198625000"/>
    <x v="3"/>
    <s v="New York City Ballet"/>
    <x v="2355"/>
    <n v="25000"/>
    <x v="0"/>
    <x v="3"/>
    <m/>
    <m/>
    <x v="0"/>
    <x v="0"/>
    <x v="1"/>
    <s v=""/>
    <x v="1"/>
  </r>
  <r>
    <s v="CT2019"/>
    <s v="David H. Koch Charitable Foundation_New York City Mission Society19861000"/>
    <x v="3"/>
    <s v="New York City Mission Society"/>
    <x v="2356"/>
    <n v="1000"/>
    <x v="0"/>
    <x v="3"/>
    <m/>
    <m/>
    <x v="0"/>
    <x v="0"/>
    <x v="0"/>
    <s v=""/>
    <x v="1"/>
  </r>
  <r>
    <s v="CT2019"/>
    <s v="David H. Koch Charitable Foundation_New York School for Circus Arts/Big Apple Circus19861000"/>
    <x v="3"/>
    <s v="New York School for Circus Arts/Big Apple Circus"/>
    <x v="2357"/>
    <n v="1000"/>
    <x v="0"/>
    <x v="3"/>
    <m/>
    <m/>
    <x v="0"/>
    <x v="1"/>
    <x v="0"/>
    <s v=""/>
    <x v="1"/>
  </r>
  <r>
    <s v="CT2019"/>
    <s v="David H. Koch Charitable Foundation_New York University198625000"/>
    <x v="3"/>
    <s v="New York University"/>
    <x v="33"/>
    <n v="25000"/>
    <x v="0"/>
    <x v="3"/>
    <m/>
    <m/>
    <x v="0"/>
    <x v="1"/>
    <x v="0"/>
    <s v=""/>
    <x v="1"/>
  </r>
  <r>
    <s v="CT2019"/>
    <s v="David H. Koch Charitable Foundation_Pacific Research Institute for Public Policy198625800"/>
    <x v="3"/>
    <s v="Pacific Research Institute for Public Policy"/>
    <x v="10"/>
    <n v="25800"/>
    <x v="0"/>
    <x v="3"/>
    <m/>
    <m/>
    <x v="0"/>
    <x v="0"/>
    <x v="0"/>
    <s v="https://www.desmogblog.com/pacific-research-institute"/>
    <x v="0"/>
  </r>
  <r>
    <s v="CT2019"/>
    <s v="David H. Koch Charitable Foundation_Reason Foundation1986100000"/>
    <x v="3"/>
    <s v="Reason Foundation"/>
    <x v="12"/>
    <n v="100000"/>
    <x v="0"/>
    <x v="3"/>
    <m/>
    <m/>
    <x v="0"/>
    <x v="0"/>
    <x v="0"/>
    <s v="https://www.desmogblog.com/reason-foundation"/>
    <x v="0"/>
  </r>
  <r>
    <s v="CT2019"/>
    <s v="David H. Koch Charitable Foundation_Reason Foundation198617882"/>
    <x v="3"/>
    <s v="Reason Foundation"/>
    <x v="12"/>
    <n v="17882"/>
    <x v="0"/>
    <x v="3"/>
    <m/>
    <m/>
    <x v="0"/>
    <x v="0"/>
    <x v="0"/>
    <s v="https://www.desmogblog.com/reason-foundation"/>
    <x v="0"/>
  </r>
  <r>
    <s v="CT2019"/>
    <s v="David H. Koch Charitable Foundation_Society of the New York Hospital Fund198625000"/>
    <x v="3"/>
    <s v="Society of the New York Hospital Fund"/>
    <x v="2358"/>
    <n v="25000"/>
    <x v="0"/>
    <x v="3"/>
    <m/>
    <m/>
    <x v="0"/>
    <x v="0"/>
    <x v="1"/>
    <s v=""/>
    <x v="1"/>
  </r>
  <r>
    <s v="CT2019"/>
    <s v="David H. Koch Charitable Foundation_The Metropolitan Museum of Art198625000"/>
    <x v="3"/>
    <s v="The Metropolitan Museum of Art"/>
    <x v="2359"/>
    <n v="25000"/>
    <x v="0"/>
    <x v="3"/>
    <m/>
    <m/>
    <x v="0"/>
    <x v="0"/>
    <x v="1"/>
    <s v=""/>
    <x v="1"/>
  </r>
  <r>
    <s v="CT2019"/>
    <s v="David H. Koch Charitable Foundation_The Statue of Liberty - Ellis Island Foundation198610000"/>
    <x v="3"/>
    <s v="The Statue of Liberty - Ellis Island Foundation"/>
    <x v="2360"/>
    <n v="10000"/>
    <x v="0"/>
    <x v="3"/>
    <m/>
    <m/>
    <x v="0"/>
    <x v="0"/>
    <x v="1"/>
    <s v=""/>
    <x v="1"/>
  </r>
  <r>
    <s v="CT2019"/>
    <s v="David H. Koch Charitable Foundation_United Cerebral Palsy Research &amp; Educational Foundation19861000"/>
    <x v="3"/>
    <s v="United Cerebral Palsy Research &amp; Educational Foundation"/>
    <x v="2361"/>
    <n v="1000"/>
    <x v="0"/>
    <x v="3"/>
    <m/>
    <m/>
    <x v="0"/>
    <x v="0"/>
    <x v="1"/>
    <s v=""/>
    <x v="1"/>
  </r>
  <r>
    <s v="CT2019"/>
    <s v="David H. Koch Charitable Foundation_University of Minnesota198650000"/>
    <x v="3"/>
    <s v="University of Minnesota"/>
    <x v="579"/>
    <n v="50000"/>
    <x v="0"/>
    <x v="3"/>
    <m/>
    <m/>
    <x v="0"/>
    <x v="1"/>
    <x v="0"/>
    <s v=""/>
    <x v="1"/>
  </r>
  <r>
    <s v="CT2019"/>
    <s v="David H. Koch Charitable Foundation_WGBH Educational Foundation198610000"/>
    <x v="3"/>
    <s v="WGBH Educational Foundation"/>
    <x v="2362"/>
    <n v="10000"/>
    <x v="0"/>
    <x v="3"/>
    <m/>
    <m/>
    <x v="0"/>
    <x v="0"/>
    <x v="0"/>
    <s v=""/>
    <x v="1"/>
  </r>
  <r>
    <s v="CT2019"/>
    <s v="David H. Koch Charitable Foundation_WNET/Thirteen Educational Broadcasting Network198610000"/>
    <x v="3"/>
    <s v="WNET/Thirteen Educational Broadcasting Network"/>
    <x v="2363"/>
    <n v="10000"/>
    <x v="0"/>
    <x v="3"/>
    <m/>
    <m/>
    <x v="0"/>
    <x v="0"/>
    <x v="0"/>
    <s v=""/>
    <x v="1"/>
  </r>
  <r>
    <s v="CT2019"/>
    <s v="David H. Koch Charitable Foundation_Alzheimer's Disease and Related Disorders Association19872000"/>
    <x v="3"/>
    <s v="Alzheimer's Disease and Related Disorders Association"/>
    <x v="2364"/>
    <n v="2000"/>
    <x v="1"/>
    <x v="3"/>
    <m/>
    <m/>
    <x v="0"/>
    <x v="0"/>
    <x v="1"/>
    <s v=""/>
    <x v="1"/>
  </r>
  <r>
    <s v="CT2019"/>
    <s v="David H. Koch Charitable Foundation_American Council on Science and Health19871000"/>
    <x v="3"/>
    <s v="American Council on Science and Health"/>
    <x v="2334"/>
    <n v="1000"/>
    <x v="1"/>
    <x v="3"/>
    <m/>
    <m/>
    <x v="0"/>
    <x v="0"/>
    <x v="0"/>
    <s v="https://www.desmogblog.com/american-council-science-and-health"/>
    <x v="0"/>
  </r>
  <r>
    <s v="CT2019"/>
    <s v="David H. Koch Charitable Foundation_Ballet Theatre Foundation198750000"/>
    <x v="3"/>
    <s v="Ballet Theatre Foundation"/>
    <x v="2347"/>
    <n v="50000"/>
    <x v="1"/>
    <x v="3"/>
    <m/>
    <m/>
    <x v="0"/>
    <x v="0"/>
    <x v="1"/>
    <s v=""/>
    <x v="1"/>
  </r>
  <r>
    <s v="CT2019"/>
    <s v="David H. Koch Charitable Foundation_Ballet Theatre Foundation198725000"/>
    <x v="3"/>
    <s v="Ballet Theatre Foundation"/>
    <x v="2347"/>
    <n v="25000"/>
    <x v="1"/>
    <x v="3"/>
    <m/>
    <m/>
    <x v="0"/>
    <x v="0"/>
    <x v="1"/>
    <s v=""/>
    <x v="1"/>
  </r>
  <r>
    <s v="CT2019"/>
    <s v="David H. Koch Charitable Foundation_Ballet Theatre Foundation19871041"/>
    <x v="3"/>
    <s v="Ballet Theatre Foundation"/>
    <x v="2347"/>
    <n v="1041"/>
    <x v="1"/>
    <x v="3"/>
    <m/>
    <m/>
    <x v="0"/>
    <x v="0"/>
    <x v="1"/>
    <s v=""/>
    <x v="1"/>
  </r>
  <r>
    <s v="CT2019"/>
    <s v="David H. Koch Charitable Foundation_Bronx Council of the Arts19872000"/>
    <x v="3"/>
    <s v="Bronx Council of the Arts"/>
    <x v="2365"/>
    <n v="2000"/>
    <x v="1"/>
    <x v="3"/>
    <m/>
    <m/>
    <x v="0"/>
    <x v="0"/>
    <x v="1"/>
    <s v=""/>
    <x v="1"/>
  </r>
  <r>
    <s v="CT2019"/>
    <s v="David H. Koch Charitable Foundation_Business Executives for National Security19871000"/>
    <x v="3"/>
    <s v="Business Executives for National Security"/>
    <x v="2366"/>
    <n v="1000"/>
    <x v="1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198710000"/>
    <x v="3"/>
    <s v="Cambridge College"/>
    <x v="2349"/>
    <n v="10000"/>
    <x v="1"/>
    <x v="3"/>
    <m/>
    <m/>
    <x v="0"/>
    <x v="1"/>
    <x v="0"/>
    <s v=""/>
    <x v="1"/>
  </r>
  <r>
    <s v="CT2019"/>
    <s v="David H. Koch Charitable Foundation_Cato Institute1987250000"/>
    <x v="3"/>
    <s v="Cato Institute"/>
    <x v="2"/>
    <n v="250000"/>
    <x v="1"/>
    <x v="3"/>
    <m/>
    <m/>
    <x v="0"/>
    <x v="0"/>
    <x v="0"/>
    <s v="https://www.desmogblog.com/cato-institute"/>
    <x v="0"/>
  </r>
  <r>
    <s v="CT2019"/>
    <s v="David H. Koch Charitable Foundation_Citizens for a Sound Economy (CSE)1987250000"/>
    <x v="3"/>
    <s v="Citizens for a Sound Economy (CSE)"/>
    <x v="37"/>
    <n v="250000"/>
    <x v="1"/>
    <x v="3"/>
    <m/>
    <m/>
    <x v="0"/>
    <x v="0"/>
    <x v="0"/>
    <s v="https://www.desmogblog.com/freedomworks"/>
    <x v="0"/>
  </r>
  <r>
    <s v="CT2019"/>
    <s v="David H. Koch Charitable Foundation_Citizens for a Sound Economy (CSE)1987250000"/>
    <x v="3"/>
    <s v="Citizens for a Sound Economy (CSE)"/>
    <x v="37"/>
    <n v="250000"/>
    <x v="1"/>
    <x v="3"/>
    <m/>
    <m/>
    <x v="0"/>
    <x v="0"/>
    <x v="0"/>
    <s v="https://www.desmogblog.com/freedomworks"/>
    <x v="0"/>
  </r>
  <r>
    <s v="CT2019"/>
    <s v="David H. Koch Charitable Foundation_Citizens for America Educational Foundation198715000"/>
    <x v="3"/>
    <s v="Citizens for America Educational Foundation"/>
    <x v="2367"/>
    <n v="15000"/>
    <x v="1"/>
    <x v="3"/>
    <m/>
    <m/>
    <x v="0"/>
    <x v="0"/>
    <x v="0"/>
    <s v=""/>
    <x v="1"/>
  </r>
  <r>
    <s v="CT2019"/>
    <s v="David H. Koch Charitable Foundation_Citizens for America Educational Foundation198715000"/>
    <x v="3"/>
    <s v="Citizens for America Educational Foundation"/>
    <x v="2367"/>
    <n v="15000"/>
    <x v="1"/>
    <x v="3"/>
    <m/>
    <m/>
    <x v="0"/>
    <x v="0"/>
    <x v="0"/>
    <s v=""/>
    <x v="1"/>
  </r>
  <r>
    <s v="CT2019"/>
    <s v="David H. Koch Charitable Foundation_Competitive Enterprise Institute198710000"/>
    <x v="3"/>
    <s v="Competitive Enterprise Institute"/>
    <x v="28"/>
    <n v="10000"/>
    <x v="1"/>
    <x v="3"/>
    <m/>
    <m/>
    <x v="0"/>
    <x v="0"/>
    <x v="0"/>
    <s v="https://www.desmogblog.com/competitive-enterprise-institute"/>
    <x v="0"/>
  </r>
  <r>
    <s v="CT2019"/>
    <s v="David H. Koch Charitable Foundation_Dance Theatre of Harlem198710000"/>
    <x v="3"/>
    <s v="Dance Theatre of Harlem"/>
    <x v="2368"/>
    <n v="10000"/>
    <x v="1"/>
    <x v="3"/>
    <m/>
    <m/>
    <x v="0"/>
    <x v="0"/>
    <x v="1"/>
    <s v=""/>
    <x v="1"/>
  </r>
  <r>
    <s v="CT2019"/>
    <s v="David H. Koch Charitable Foundation_Deerfield Academy1987500000"/>
    <x v="3"/>
    <s v="Deerfield Academy"/>
    <x v="2350"/>
    <n v="500000"/>
    <x v="1"/>
    <x v="3"/>
    <m/>
    <m/>
    <x v="0"/>
    <x v="1"/>
    <x v="0"/>
    <s v=""/>
    <x v="1"/>
  </r>
  <r>
    <s v="CT2019"/>
    <s v="David H. Koch Charitable Foundation_Deerfield Academy198750000"/>
    <x v="3"/>
    <s v="Deerfield Academy"/>
    <x v="2350"/>
    <n v="50000"/>
    <x v="1"/>
    <x v="3"/>
    <m/>
    <m/>
    <x v="0"/>
    <x v="1"/>
    <x v="0"/>
    <s v=""/>
    <x v="1"/>
  </r>
  <r>
    <s v="CT2019"/>
    <s v="David H. Koch Charitable Foundation_Deerfield Academy19871000"/>
    <x v="3"/>
    <s v="Deerfield Academy"/>
    <x v="2350"/>
    <n v="1000"/>
    <x v="1"/>
    <x v="3"/>
    <m/>
    <m/>
    <x v="0"/>
    <x v="1"/>
    <x v="0"/>
    <s v=""/>
    <x v="1"/>
  </r>
  <r>
    <s v="CT2019"/>
    <s v="David H. Koch Charitable Foundation_Earthwatch Expeditions198710000"/>
    <x v="3"/>
    <s v="Earthwatch Expeditions"/>
    <x v="2351"/>
    <n v="10000"/>
    <x v="1"/>
    <x v="3"/>
    <m/>
    <m/>
    <x v="0"/>
    <x v="0"/>
    <x v="0"/>
    <s v=""/>
    <x v="1"/>
  </r>
  <r>
    <s v="CT2019"/>
    <s v="David H. Koch Charitable Foundation_George Mason University1987250000"/>
    <x v="3"/>
    <s v="George Mason University"/>
    <x v="22"/>
    <n v="250000"/>
    <x v="1"/>
    <x v="3"/>
    <m/>
    <m/>
    <x v="0"/>
    <x v="1"/>
    <x v="0"/>
    <s v=""/>
    <x v="1"/>
  </r>
  <r>
    <s v="CT2019"/>
    <s v="David H. Koch Charitable Foundation_George Mason University1987100000"/>
    <x v="3"/>
    <s v="George Mason University"/>
    <x v="22"/>
    <n v="100000"/>
    <x v="1"/>
    <x v="3"/>
    <m/>
    <m/>
    <x v="0"/>
    <x v="1"/>
    <x v="0"/>
    <s v=""/>
    <x v="1"/>
  </r>
  <r>
    <s v="CT2019"/>
    <s v="David H. Koch Charitable Foundation_George Mason University198720000"/>
    <x v="3"/>
    <s v="George Mason University"/>
    <x v="22"/>
    <n v="20000"/>
    <x v="1"/>
    <x v="3"/>
    <m/>
    <m/>
    <x v="0"/>
    <x v="1"/>
    <x v="0"/>
    <s v=""/>
    <x v="1"/>
  </r>
  <r>
    <s v="GP2017"/>
    <s v="David H. Koch Charitable Foundation_Center for the Study of Market Processes (precursor to Mercatus)198720000"/>
    <x v="3"/>
    <s v="Center for the Study of Market Processes (precursor to Mercatus)"/>
    <x v="22"/>
    <n v="20000"/>
    <x v="1"/>
    <x v="3"/>
    <m/>
    <m/>
    <x v="0"/>
    <x v="1"/>
    <x v="0"/>
    <s v=""/>
    <x v="1"/>
  </r>
  <r>
    <s v="GP2017"/>
    <s v="David H. Koch Charitable Foundation_Institute for Humane Studies at George Mason University1987250000"/>
    <x v="3"/>
    <s v="Institute for Humane Studies at George Mason University"/>
    <x v="23"/>
    <n v="250000"/>
    <x v="1"/>
    <x v="3"/>
    <m/>
    <m/>
    <x v="0"/>
    <x v="1"/>
    <x v="0"/>
    <s v="https://www.desmogblog.com/institute-humane-studies-george-mason-university"/>
    <x v="0"/>
  </r>
  <r>
    <s v="CT2019"/>
    <s v="David H. Koch Charitable Foundation_Globe Missionary Evangelism19871000"/>
    <x v="3"/>
    <s v="Globe Missionary Evangelism"/>
    <x v="2369"/>
    <n v="1000"/>
    <x v="1"/>
    <x v="3"/>
    <m/>
    <m/>
    <x v="0"/>
    <x v="0"/>
    <x v="0"/>
    <s v=""/>
    <x v="1"/>
  </r>
  <r>
    <s v="CT2019"/>
    <s v="David H. Koch Charitable Foundation_House Ear Institute198750000"/>
    <x v="3"/>
    <s v="House Ear Institute"/>
    <x v="2352"/>
    <n v="50000"/>
    <x v="1"/>
    <x v="3"/>
    <m/>
    <m/>
    <x v="0"/>
    <x v="0"/>
    <x v="1"/>
    <s v=""/>
    <x v="1"/>
  </r>
  <r>
    <s v="GP2017"/>
    <s v="David H. Koch Charitable Foundation_Humane Studies Foundation1987100000"/>
    <x v="3"/>
    <s v="Humane Studies Foundation"/>
    <x v="2370"/>
    <n v="100000"/>
    <x v="1"/>
    <x v="3"/>
    <m/>
    <m/>
    <x v="0"/>
    <x v="0"/>
    <x v="0"/>
    <s v=""/>
    <x v="1"/>
  </r>
  <r>
    <s v="CT2019"/>
    <s v="David H. Koch Charitable Foundation_Institute for the Study of Human Origins1987100000"/>
    <x v="3"/>
    <s v="Institute for the Study of Human Origins"/>
    <x v="2353"/>
    <n v="100000"/>
    <x v="1"/>
    <x v="3"/>
    <m/>
    <m/>
    <x v="0"/>
    <x v="0"/>
    <x v="0"/>
    <s v=""/>
    <x v="1"/>
  </r>
  <r>
    <s v="CT2019"/>
    <s v="David H. Koch Charitable Foundation_Institute for the Study of Human Origins198750000"/>
    <x v="3"/>
    <s v="Institute for the Study of Human Origins"/>
    <x v="2353"/>
    <n v="50000"/>
    <x v="1"/>
    <x v="3"/>
    <m/>
    <m/>
    <x v="0"/>
    <x v="0"/>
    <x v="0"/>
    <s v=""/>
    <x v="1"/>
  </r>
  <r>
    <s v="CT2019"/>
    <s v="David H. Koch Charitable Foundation_Libertarian Review Foundation198712500"/>
    <x v="3"/>
    <s v="Libertarian Review Foundation"/>
    <x v="8"/>
    <n v="12500"/>
    <x v="1"/>
    <x v="3"/>
    <m/>
    <m/>
    <x v="0"/>
    <x v="0"/>
    <x v="0"/>
    <s v=""/>
    <x v="1"/>
  </r>
  <r>
    <s v="CT2019"/>
    <s v="David H. Koch Charitable Foundation_Long Island University19871000"/>
    <x v="3"/>
    <s v="Long Island University"/>
    <x v="405"/>
    <n v="1000"/>
    <x v="1"/>
    <x v="3"/>
    <m/>
    <m/>
    <x v="0"/>
    <x v="1"/>
    <x v="0"/>
    <s v=""/>
    <x v="1"/>
  </r>
  <r>
    <s v="CT2019"/>
    <s v="David H. Koch Charitable Foundation_Manhattan Institute for Policy Research198725000"/>
    <x v="3"/>
    <s v="Manhattan Institute for Policy Research"/>
    <x v="406"/>
    <n v="25000"/>
    <x v="1"/>
    <x v="3"/>
    <m/>
    <m/>
    <x v="0"/>
    <x v="0"/>
    <x v="0"/>
    <s v="https://www.desmogblog.com/manhattan-institute-policy-research"/>
    <x v="0"/>
  </r>
  <r>
    <s v="CT2019"/>
    <s v="David H. Koch Charitable Foundation_Massachusetts Institute of Technology198725000"/>
    <x v="3"/>
    <s v="Massachusetts Institute of Technology"/>
    <x v="158"/>
    <n v="25000"/>
    <x v="1"/>
    <x v="3"/>
    <m/>
    <m/>
    <x v="0"/>
    <x v="1"/>
    <x v="0"/>
    <s v=""/>
    <x v="1"/>
  </r>
  <r>
    <s v="CT2019"/>
    <s v="David H. Koch Charitable Foundation_New York City Ballet198725000"/>
    <x v="3"/>
    <s v="New York City Ballet"/>
    <x v="2355"/>
    <n v="25000"/>
    <x v="1"/>
    <x v="3"/>
    <m/>
    <m/>
    <x v="0"/>
    <x v="0"/>
    <x v="1"/>
    <s v=""/>
    <x v="1"/>
  </r>
  <r>
    <s v="CT2019"/>
    <s v="David H. Koch Charitable Foundation_New York City Mission Society19875000"/>
    <x v="3"/>
    <s v="New York City Mission Society"/>
    <x v="2356"/>
    <n v="5000"/>
    <x v="1"/>
    <x v="3"/>
    <m/>
    <m/>
    <x v="0"/>
    <x v="0"/>
    <x v="0"/>
    <s v=""/>
    <x v="1"/>
  </r>
  <r>
    <s v="CT2019"/>
    <s v="David H. Koch Charitable Foundation_New York University198725000"/>
    <x v="3"/>
    <s v="New York University"/>
    <x v="33"/>
    <n v="25000"/>
    <x v="1"/>
    <x v="3"/>
    <m/>
    <m/>
    <x v="0"/>
    <x v="1"/>
    <x v="0"/>
    <s v=""/>
    <x v="1"/>
  </r>
  <r>
    <s v="CT2019"/>
    <s v="David H. Koch Charitable Foundation_Pacific Research Institute for Public Policy198725000"/>
    <x v="3"/>
    <s v="Pacific Research Institute for Public Policy"/>
    <x v="10"/>
    <n v="25000"/>
    <x v="1"/>
    <x v="3"/>
    <m/>
    <m/>
    <x v="0"/>
    <x v="0"/>
    <x v="0"/>
    <s v="https://www.desmogblog.com/pacific-research-institute"/>
    <x v="0"/>
  </r>
  <r>
    <s v="CT2019"/>
    <s v="David H. Koch Charitable Foundation_Performing Artservices198710000"/>
    <x v="3"/>
    <s v="Performing Artservices"/>
    <x v="2371"/>
    <n v="10000"/>
    <x v="1"/>
    <x v="3"/>
    <m/>
    <m/>
    <x v="0"/>
    <x v="0"/>
    <x v="1"/>
    <s v=""/>
    <x v="1"/>
  </r>
  <r>
    <s v="CT2019"/>
    <s v="David H. Koch Charitable Foundation_Reason Foundation198750000"/>
    <x v="3"/>
    <s v="Reason Foundation"/>
    <x v="12"/>
    <n v="50000"/>
    <x v="1"/>
    <x v="3"/>
    <m/>
    <m/>
    <x v="0"/>
    <x v="0"/>
    <x v="0"/>
    <s v="https://www.desmogblog.com/reason-foundation"/>
    <x v="0"/>
  </r>
  <r>
    <s v="CT2019"/>
    <s v="David H. Koch Charitable Foundation_Reason Foundation198750000"/>
    <x v="3"/>
    <s v="Reason Foundation"/>
    <x v="12"/>
    <n v="50000"/>
    <x v="1"/>
    <x v="3"/>
    <m/>
    <m/>
    <x v="0"/>
    <x v="0"/>
    <x v="0"/>
    <s v="https://www.desmogblog.com/reason-foundation"/>
    <x v="0"/>
  </r>
  <r>
    <s v="CT2019"/>
    <s v="David H. Koch Charitable Foundation_Reason Foundation198716000"/>
    <x v="3"/>
    <s v="Reason Foundation"/>
    <x v="12"/>
    <n v="16000"/>
    <x v="1"/>
    <x v="3"/>
    <m/>
    <m/>
    <x v="0"/>
    <x v="0"/>
    <x v="0"/>
    <s v="https://www.desmogblog.com/reason-foundation"/>
    <x v="0"/>
  </r>
  <r>
    <s v="CT2019"/>
    <s v="David H. Koch Charitable Foundation_Reason Foundation19871130"/>
    <x v="3"/>
    <s v="Reason Foundation"/>
    <x v="12"/>
    <n v="1130"/>
    <x v="1"/>
    <x v="3"/>
    <m/>
    <m/>
    <x v="0"/>
    <x v="0"/>
    <x v="0"/>
    <s v="https://www.desmogblog.com/reason-foundation"/>
    <x v="0"/>
  </r>
  <r>
    <s v="CT2019"/>
    <s v="David H. Koch Charitable Foundation_Reason Foundation1987500"/>
    <x v="3"/>
    <s v="Reason Foundation"/>
    <x v="12"/>
    <n v="500"/>
    <x v="1"/>
    <x v="3"/>
    <m/>
    <m/>
    <x v="0"/>
    <x v="0"/>
    <x v="0"/>
    <s v="https://www.desmogblog.com/reason-foundation"/>
    <x v="0"/>
  </r>
  <r>
    <s v="CT2019"/>
    <s v="David H. Koch Charitable Foundation_Rogers Memorial Library19873000"/>
    <x v="3"/>
    <s v="Rogers Memorial Library"/>
    <x v="2372"/>
    <n v="3000"/>
    <x v="1"/>
    <x v="3"/>
    <m/>
    <m/>
    <x v="0"/>
    <x v="0"/>
    <x v="1"/>
    <s v=""/>
    <x v="1"/>
  </r>
  <r>
    <s v="CT2019"/>
    <s v="David H. Koch Charitable Foundation_Rogosin Institute198725000"/>
    <x v="3"/>
    <s v="Rogosin Institute"/>
    <x v="2373"/>
    <n v="25000"/>
    <x v="1"/>
    <x v="3"/>
    <m/>
    <m/>
    <x v="0"/>
    <x v="0"/>
    <x v="0"/>
    <s v=""/>
    <x v="1"/>
  </r>
  <r>
    <s v="CT2019"/>
    <s v="David H. Koch Charitable Foundation_Sail America Foundation for International Understanding198710000"/>
    <x v="3"/>
    <s v="Sail America Foundation for International Understanding"/>
    <x v="2374"/>
    <n v="10000"/>
    <x v="1"/>
    <x v="3"/>
    <m/>
    <m/>
    <x v="0"/>
    <x v="0"/>
    <x v="0"/>
    <s v=""/>
    <x v="1"/>
  </r>
  <r>
    <s v="CT2019"/>
    <s v="David H. Koch Charitable Foundation_Society of the New York Hospital Fund198775000"/>
    <x v="3"/>
    <s v="Society of the New York Hospital Fund"/>
    <x v="2358"/>
    <n v="75000"/>
    <x v="1"/>
    <x v="3"/>
    <m/>
    <m/>
    <x v="0"/>
    <x v="0"/>
    <x v="1"/>
    <s v=""/>
    <x v="1"/>
  </r>
  <r>
    <s v="CT2019"/>
    <s v="David H. Koch Charitable Foundation_Southampton Fresh Air Home for Crippled Children19871000"/>
    <x v="3"/>
    <s v="Southampton Fresh Air Home for Crippled Children"/>
    <x v="2375"/>
    <n v="1000"/>
    <x v="1"/>
    <x v="3"/>
    <m/>
    <m/>
    <x v="0"/>
    <x v="0"/>
    <x v="1"/>
    <s v=""/>
    <x v="1"/>
  </r>
  <r>
    <s v="CT2019"/>
    <s v="David H. Koch Charitable Foundation_The Explorers Club19875000"/>
    <x v="3"/>
    <s v="The Explorers Club"/>
    <x v="2376"/>
    <n v="5000"/>
    <x v="1"/>
    <x v="3"/>
    <m/>
    <m/>
    <x v="0"/>
    <x v="0"/>
    <x v="0"/>
    <s v=""/>
    <x v="1"/>
  </r>
  <r>
    <s v="CT2019"/>
    <s v="David H. Koch Charitable Foundation_The Metropolitan Museum of Art1987100000"/>
    <x v="3"/>
    <s v="The Metropolitan Museum of Art"/>
    <x v="2359"/>
    <n v="100000"/>
    <x v="1"/>
    <x v="3"/>
    <m/>
    <m/>
    <x v="0"/>
    <x v="0"/>
    <x v="1"/>
    <s v=""/>
    <x v="1"/>
  </r>
  <r>
    <s v="CT2019"/>
    <s v="David H. Koch Charitable Foundation_The Nature Conservancy198710000"/>
    <x v="3"/>
    <s v="The Nature Conservancy"/>
    <x v="2377"/>
    <n v="10000"/>
    <x v="1"/>
    <x v="3"/>
    <m/>
    <m/>
    <x v="0"/>
    <x v="0"/>
    <x v="0"/>
    <s v="https://www.sourcewatch.org/index.php/The_Nature_Conservancy"/>
    <x v="2"/>
  </r>
  <r>
    <s v="CT2019"/>
    <s v="David H. Koch Charitable Foundation_U.S. Rugby Football Foundation19875000"/>
    <x v="3"/>
    <s v="U.S. Rugby Football Foundation"/>
    <x v="2378"/>
    <n v="5000"/>
    <x v="1"/>
    <x v="3"/>
    <m/>
    <m/>
    <x v="0"/>
    <x v="0"/>
    <x v="1"/>
    <s v=""/>
    <x v="1"/>
  </r>
  <r>
    <s v="CT2019"/>
    <s v="David H. Koch Charitable Foundation_United Cerebral Palsy Research &amp; Educational Foundation19875000"/>
    <x v="3"/>
    <s v="United Cerebral Palsy Research &amp; Educational Foundation"/>
    <x v="2361"/>
    <n v="5000"/>
    <x v="1"/>
    <x v="3"/>
    <m/>
    <m/>
    <x v="0"/>
    <x v="0"/>
    <x v="1"/>
    <s v=""/>
    <x v="1"/>
  </r>
  <r>
    <s v="CT2019"/>
    <s v="David H. Koch Charitable Foundation_WGBH Educational Foundation198710000"/>
    <x v="3"/>
    <s v="WGBH Educational Foundation"/>
    <x v="2362"/>
    <n v="10000"/>
    <x v="1"/>
    <x v="3"/>
    <m/>
    <m/>
    <x v="0"/>
    <x v="0"/>
    <x v="0"/>
    <s v=""/>
    <x v="1"/>
  </r>
  <r>
    <s v="CT2019"/>
    <s v="David H. Koch Charitable Foundation_WNET/Thirteen Educational Broadcasting Network198710000"/>
    <x v="3"/>
    <s v="WNET/Thirteen Educational Broadcasting Network"/>
    <x v="2363"/>
    <n v="10000"/>
    <x v="1"/>
    <x v="3"/>
    <m/>
    <m/>
    <x v="0"/>
    <x v="0"/>
    <x v="0"/>
    <s v=""/>
    <x v="1"/>
  </r>
  <r>
    <s v="CT2019"/>
    <s v="David H. Koch Charitable Foundation_Acquired Immune Deficiency Syndrome Fund19881000"/>
    <x v="3"/>
    <s v="Acquired Immune Deficiency Syndrome Fund"/>
    <x v="2379"/>
    <n v="1000"/>
    <x v="2"/>
    <x v="3"/>
    <m/>
    <m/>
    <x v="0"/>
    <x v="0"/>
    <x v="1"/>
    <s v=""/>
    <x v="1"/>
  </r>
  <r>
    <s v="CT2019"/>
    <s v="David H. Koch Charitable Foundation_African Wildlife Foundation198810000"/>
    <x v="3"/>
    <s v="African Wildlife Foundation"/>
    <x v="2380"/>
    <n v="10000"/>
    <x v="2"/>
    <x v="3"/>
    <m/>
    <m/>
    <x v="0"/>
    <x v="0"/>
    <x v="1"/>
    <s v=""/>
    <x v="1"/>
  </r>
  <r>
    <s v="CT2019"/>
    <s v="David H. Koch Charitable Foundation_American Research Center in Egypt198826318"/>
    <x v="3"/>
    <s v="American Research Center in Egypt"/>
    <x v="2381"/>
    <n v="26318"/>
    <x v="2"/>
    <x v="3"/>
    <m/>
    <m/>
    <x v="0"/>
    <x v="0"/>
    <x v="1"/>
    <s v=""/>
    <x v="1"/>
  </r>
  <r>
    <s v="CT2019"/>
    <s v="David H. Koch Charitable Foundation_Ballet Theatre Foundation1988175000"/>
    <x v="3"/>
    <s v="Ballet Theatre Foundation"/>
    <x v="2347"/>
    <n v="175000"/>
    <x v="2"/>
    <x v="3"/>
    <m/>
    <m/>
    <x v="0"/>
    <x v="0"/>
    <x v="1"/>
    <s v=""/>
    <x v="1"/>
  </r>
  <r>
    <s v="CT2019"/>
    <s v="David H. Koch Charitable Foundation_Ballet Theatre Foundation198850000"/>
    <x v="3"/>
    <s v="Ballet Theatre Foundation"/>
    <x v="2347"/>
    <n v="50000"/>
    <x v="2"/>
    <x v="3"/>
    <m/>
    <m/>
    <x v="0"/>
    <x v="0"/>
    <x v="1"/>
    <s v=""/>
    <x v="1"/>
  </r>
  <r>
    <s v="CT2019"/>
    <s v="David H. Koch Charitable Foundation_Ballet Theatre Foundation198850000"/>
    <x v="3"/>
    <s v="Ballet Theatre Foundation"/>
    <x v="2347"/>
    <n v="50000"/>
    <x v="2"/>
    <x v="3"/>
    <m/>
    <m/>
    <x v="0"/>
    <x v="0"/>
    <x v="1"/>
    <s v=""/>
    <x v="1"/>
  </r>
  <r>
    <s v="CT2019"/>
    <s v="David H. Koch Charitable Foundation_Business Executives for National Security19881000"/>
    <x v="3"/>
    <s v="Business Executives for National Security"/>
    <x v="2366"/>
    <n v="1000"/>
    <x v="2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198810000"/>
    <x v="3"/>
    <s v="Cambridge College"/>
    <x v="2349"/>
    <n v="10000"/>
    <x v="2"/>
    <x v="3"/>
    <m/>
    <m/>
    <x v="0"/>
    <x v="1"/>
    <x v="0"/>
    <s v=""/>
    <x v="1"/>
  </r>
  <r>
    <s v="CT2019"/>
    <s v="David H. Koch Charitable Foundation_Cato Institute1988250000"/>
    <x v="3"/>
    <s v="Cato Institute"/>
    <x v="2"/>
    <n v="250000"/>
    <x v="2"/>
    <x v="3"/>
    <m/>
    <m/>
    <x v="0"/>
    <x v="0"/>
    <x v="0"/>
    <s v="https://www.desmogblog.com/cato-institute"/>
    <x v="0"/>
  </r>
  <r>
    <s v="CT2019"/>
    <s v="David H. Koch Charitable Foundation_Citizens for a Sound Economy (CSE)1988250000"/>
    <x v="3"/>
    <s v="Citizens for a Sound Economy (CSE)"/>
    <x v="37"/>
    <n v="250000"/>
    <x v="2"/>
    <x v="3"/>
    <m/>
    <m/>
    <x v="0"/>
    <x v="0"/>
    <x v="0"/>
    <s v="https://www.desmogblog.com/freedomworks"/>
    <x v="0"/>
  </r>
  <r>
    <s v="CT2019"/>
    <s v="David H. Koch Charitable Foundation_Citizens for a Sound Economy (CSE)1988250000"/>
    <x v="3"/>
    <s v="Citizens for a Sound Economy (CSE)"/>
    <x v="37"/>
    <n v="250000"/>
    <x v="2"/>
    <x v="3"/>
    <m/>
    <m/>
    <x v="0"/>
    <x v="0"/>
    <x v="0"/>
    <s v="https://www.desmogblog.com/freedomworks"/>
    <x v="0"/>
  </r>
  <r>
    <s v="CT2019"/>
    <s v="David H. Koch Charitable Foundation_Citizens for a Sound Economy (CSE)1988125000"/>
    <x v="3"/>
    <s v="Citizens for a Sound Economy (CSE)"/>
    <x v="37"/>
    <n v="125000"/>
    <x v="2"/>
    <x v="3"/>
    <m/>
    <m/>
    <x v="0"/>
    <x v="0"/>
    <x v="0"/>
    <s v="https://www.desmogblog.com/freedomworks"/>
    <x v="0"/>
  </r>
  <r>
    <s v="CT2019"/>
    <s v="David H. Koch Charitable Foundation_Community Service Society of NY19881000"/>
    <x v="3"/>
    <s v="Community Service Society of NY"/>
    <x v="2382"/>
    <n v="1000"/>
    <x v="2"/>
    <x v="3"/>
    <m/>
    <m/>
    <x v="0"/>
    <x v="0"/>
    <x v="1"/>
    <s v=""/>
    <x v="1"/>
  </r>
  <r>
    <s v="CT2019"/>
    <s v="David H. Koch Charitable Foundation_Competitive Enterprise Institute198810000"/>
    <x v="3"/>
    <s v="Competitive Enterprise Institute"/>
    <x v="28"/>
    <n v="10000"/>
    <x v="2"/>
    <x v="3"/>
    <m/>
    <m/>
    <x v="0"/>
    <x v="0"/>
    <x v="0"/>
    <s v="https://www.desmogblog.com/competitive-enterprise-institute"/>
    <x v="0"/>
  </r>
  <r>
    <s v="CT2019"/>
    <s v="David H. Koch Charitable Foundation_Dance Theatre of Harlem198810000"/>
    <x v="3"/>
    <s v="Dance Theatre of Harlem"/>
    <x v="2368"/>
    <n v="10000"/>
    <x v="2"/>
    <x v="3"/>
    <m/>
    <m/>
    <x v="0"/>
    <x v="0"/>
    <x v="1"/>
    <s v=""/>
    <x v="1"/>
  </r>
  <r>
    <s v="CT2019"/>
    <s v="David H. Koch Charitable Foundation_Deerfield Academy1988500000"/>
    <x v="3"/>
    <s v="Deerfield Academy"/>
    <x v="2350"/>
    <n v="500000"/>
    <x v="2"/>
    <x v="3"/>
    <m/>
    <m/>
    <x v="0"/>
    <x v="1"/>
    <x v="0"/>
    <s v=""/>
    <x v="1"/>
  </r>
  <r>
    <s v="CT2019"/>
    <s v="David H. Koch Charitable Foundation_Deerfield Academy198850000"/>
    <x v="3"/>
    <s v="Deerfield Academy"/>
    <x v="2350"/>
    <n v="50000"/>
    <x v="2"/>
    <x v="3"/>
    <m/>
    <m/>
    <x v="0"/>
    <x v="1"/>
    <x v="0"/>
    <s v=""/>
    <x v="1"/>
  </r>
  <r>
    <s v="CT2019"/>
    <s v="David H. Koch Charitable Foundation_Deerfield Academy198819941"/>
    <x v="3"/>
    <s v="Deerfield Academy"/>
    <x v="2350"/>
    <n v="19941"/>
    <x v="2"/>
    <x v="3"/>
    <m/>
    <m/>
    <x v="0"/>
    <x v="1"/>
    <x v="0"/>
    <s v=""/>
    <x v="1"/>
  </r>
  <r>
    <s v="CT2019"/>
    <s v="David H. Koch Charitable Foundation_George Mason University1988250000"/>
    <x v="3"/>
    <s v="George Mason University"/>
    <x v="22"/>
    <n v="250000"/>
    <x v="2"/>
    <x v="3"/>
    <m/>
    <m/>
    <x v="0"/>
    <x v="1"/>
    <x v="0"/>
    <s v=""/>
    <x v="1"/>
  </r>
  <r>
    <s v="CT2019"/>
    <s v="David H. Koch Charitable Foundation_George Mason University1988100000"/>
    <x v="3"/>
    <s v="George Mason University"/>
    <x v="22"/>
    <n v="100000"/>
    <x v="2"/>
    <x v="3"/>
    <m/>
    <m/>
    <x v="0"/>
    <x v="1"/>
    <x v="0"/>
    <s v=""/>
    <x v="1"/>
  </r>
  <r>
    <s v="CT2019"/>
    <s v="David H. Koch Charitable Foundation_George Mason University198815000"/>
    <x v="3"/>
    <s v="George Mason University"/>
    <x v="22"/>
    <n v="15000"/>
    <x v="2"/>
    <x v="3"/>
    <m/>
    <m/>
    <x v="0"/>
    <x v="1"/>
    <x v="0"/>
    <s v=""/>
    <x v="1"/>
  </r>
  <r>
    <s v="CT2019"/>
    <s v="David H. Koch Charitable Foundation_George Mason University198815000"/>
    <x v="3"/>
    <s v="George Mason University"/>
    <x v="22"/>
    <n v="15000"/>
    <x v="2"/>
    <x v="3"/>
    <m/>
    <m/>
    <x v="0"/>
    <x v="1"/>
    <x v="0"/>
    <s v=""/>
    <x v="1"/>
  </r>
  <r>
    <s v="CT2019"/>
    <s v="David H. Koch Charitable Foundation_George Mason University198815000"/>
    <x v="3"/>
    <s v="George Mason University"/>
    <x v="22"/>
    <n v="15000"/>
    <x v="2"/>
    <x v="3"/>
    <m/>
    <m/>
    <x v="0"/>
    <x v="1"/>
    <x v="0"/>
    <s v=""/>
    <x v="1"/>
  </r>
  <r>
    <s v="GP2017"/>
    <s v="David H. Koch Charitable Foundation_Center for the Study of Market Processes (precursor to Mercatus)198845000"/>
    <x v="3"/>
    <s v="Center for the Study of Market Processes (precursor to Mercatus)"/>
    <x v="22"/>
    <n v="45000"/>
    <x v="2"/>
    <x v="3"/>
    <m/>
    <m/>
    <x v="0"/>
    <x v="1"/>
    <x v="0"/>
    <s v=""/>
    <x v="1"/>
  </r>
  <r>
    <s v="GP2017"/>
    <s v="David H. Koch Charitable Foundation_Institute for Humane Studies at George Mason University1988250000"/>
    <x v="3"/>
    <s v="Institute for Humane Studies at George Mason University"/>
    <x v="23"/>
    <n v="250000"/>
    <x v="2"/>
    <x v="3"/>
    <m/>
    <m/>
    <x v="0"/>
    <x v="1"/>
    <x v="0"/>
    <s v="https://www.desmogblog.com/institute-humane-studies-george-mason-university"/>
    <x v="0"/>
  </r>
  <r>
    <s v="CT2019"/>
    <s v="David H. Koch Charitable Foundation_Globe Missionary Evangelism19881000"/>
    <x v="3"/>
    <s v="Globe Missionary Evangelism"/>
    <x v="2369"/>
    <n v="1000"/>
    <x v="2"/>
    <x v="3"/>
    <m/>
    <m/>
    <x v="0"/>
    <x v="0"/>
    <x v="0"/>
    <s v=""/>
    <x v="1"/>
  </r>
  <r>
    <s v="CT2019"/>
    <s v="David H. Koch Charitable Foundation_Harvard University19881000"/>
    <x v="3"/>
    <s v="Harvard University"/>
    <x v="49"/>
    <n v="1000"/>
    <x v="2"/>
    <x v="3"/>
    <m/>
    <m/>
    <x v="0"/>
    <x v="1"/>
    <x v="0"/>
    <s v=""/>
    <x v="1"/>
  </r>
  <r>
    <s v="CT2019"/>
    <s v="David H. Koch Charitable Foundation_House Ear Institute198850000"/>
    <x v="3"/>
    <s v="House Ear Institute"/>
    <x v="2352"/>
    <n v="50000"/>
    <x v="2"/>
    <x v="3"/>
    <m/>
    <m/>
    <x v="0"/>
    <x v="0"/>
    <x v="1"/>
    <s v=""/>
    <x v="1"/>
  </r>
  <r>
    <s v="GP2017"/>
    <s v="David H. Koch Charitable Foundation_Humane Studies Foundation1988100000"/>
    <x v="3"/>
    <s v="Humane Studies Foundation"/>
    <x v="2370"/>
    <n v="100000"/>
    <x v="2"/>
    <x v="3"/>
    <m/>
    <m/>
    <x v="0"/>
    <x v="0"/>
    <x v="0"/>
    <s v=""/>
    <x v="1"/>
  </r>
  <r>
    <s v="CT2019"/>
    <s v="David H. Koch Charitable Foundation_Institute for the Study of Human Origins1988150000"/>
    <x v="3"/>
    <s v="Institute for the Study of Human Origins"/>
    <x v="2353"/>
    <n v="150000"/>
    <x v="2"/>
    <x v="3"/>
    <m/>
    <m/>
    <x v="0"/>
    <x v="0"/>
    <x v="0"/>
    <s v=""/>
    <x v="1"/>
  </r>
  <r>
    <s v="CT2019"/>
    <s v="David H. Koch Charitable Foundation_Institute for the Study of Human Origins198850000"/>
    <x v="3"/>
    <s v="Institute for the Study of Human Origins"/>
    <x v="2353"/>
    <n v="50000"/>
    <x v="2"/>
    <x v="3"/>
    <m/>
    <m/>
    <x v="0"/>
    <x v="0"/>
    <x v="0"/>
    <s v=""/>
    <x v="1"/>
  </r>
  <r>
    <s v="CT2019"/>
    <s v="David H. Koch Charitable Foundation_Institute for the Study of Human Origins198850000"/>
    <x v="3"/>
    <s v="Institute for the Study of Human Origins"/>
    <x v="2353"/>
    <n v="50000"/>
    <x v="2"/>
    <x v="3"/>
    <m/>
    <m/>
    <x v="0"/>
    <x v="0"/>
    <x v="0"/>
    <s v=""/>
    <x v="1"/>
  </r>
  <r>
    <s v="CT2019"/>
    <s v="David H. Koch Charitable Foundation_Institute for the Study of Human Origins19883977"/>
    <x v="3"/>
    <s v="Institute for the Study of Human Origins"/>
    <x v="2353"/>
    <n v="3977"/>
    <x v="2"/>
    <x v="3"/>
    <m/>
    <m/>
    <x v="0"/>
    <x v="0"/>
    <x v="0"/>
    <s v=""/>
    <x v="1"/>
  </r>
  <r>
    <s v="CT2019"/>
    <s v="David H. Koch Charitable Foundation_Libertarian Review Foundation198810000"/>
    <x v="3"/>
    <s v="Libertarian Review Foundation"/>
    <x v="8"/>
    <n v="10000"/>
    <x v="2"/>
    <x v="3"/>
    <m/>
    <m/>
    <x v="0"/>
    <x v="0"/>
    <x v="0"/>
    <s v=""/>
    <x v="1"/>
  </r>
  <r>
    <s v="CT2019"/>
    <s v="David H. Koch Charitable Foundation_LSB Leakey Foundation for Research Related to Man's Origin19885000"/>
    <x v="3"/>
    <s v="LSB Leakey Foundation for Research Related to Man's Origin"/>
    <x v="2383"/>
    <n v="5000"/>
    <x v="2"/>
    <x v="3"/>
    <m/>
    <m/>
    <x v="0"/>
    <x v="0"/>
    <x v="0"/>
    <s v=""/>
    <x v="1"/>
  </r>
  <r>
    <s v="CT2019"/>
    <s v="David H. Koch Charitable Foundation_Massachusetts Institute of Technology1988500000"/>
    <x v="3"/>
    <s v="Massachusetts Institute of Technology"/>
    <x v="158"/>
    <n v="500000"/>
    <x v="2"/>
    <x v="3"/>
    <m/>
    <m/>
    <x v="0"/>
    <x v="1"/>
    <x v="0"/>
    <s v=""/>
    <x v="1"/>
  </r>
  <r>
    <s v="CT2019"/>
    <s v="David H. Koch Charitable Foundation_Massachusetts Institute of Technology198825000"/>
    <x v="3"/>
    <s v="Massachusetts Institute of Technology"/>
    <x v="158"/>
    <n v="25000"/>
    <x v="2"/>
    <x v="3"/>
    <m/>
    <m/>
    <x v="0"/>
    <x v="1"/>
    <x v="0"/>
    <s v=""/>
    <x v="1"/>
  </r>
  <r>
    <s v="CT2019"/>
    <s v="David H. Koch Charitable Foundation_New York City Ballet198825000"/>
    <x v="3"/>
    <s v="New York City Ballet"/>
    <x v="2355"/>
    <n v="25000"/>
    <x v="2"/>
    <x v="3"/>
    <m/>
    <m/>
    <x v="0"/>
    <x v="0"/>
    <x v="1"/>
    <s v=""/>
    <x v="1"/>
  </r>
  <r>
    <s v="CT2019"/>
    <s v="David H. Koch Charitable Foundation_New York City Mission Society19885000"/>
    <x v="3"/>
    <s v="New York City Mission Society"/>
    <x v="2356"/>
    <n v="5000"/>
    <x v="2"/>
    <x v="3"/>
    <m/>
    <m/>
    <x v="0"/>
    <x v="0"/>
    <x v="0"/>
    <s v=""/>
    <x v="1"/>
  </r>
  <r>
    <s v="CT2019"/>
    <s v="David H. Koch Charitable Foundation_New York City Mission Society19881000"/>
    <x v="3"/>
    <s v="New York City Mission Society"/>
    <x v="2356"/>
    <n v="1000"/>
    <x v="2"/>
    <x v="3"/>
    <m/>
    <m/>
    <x v="0"/>
    <x v="0"/>
    <x v="0"/>
    <s v=""/>
    <x v="1"/>
  </r>
  <r>
    <s v="CT2019"/>
    <s v="David H. Koch Charitable Foundation_New York Public Library198810000"/>
    <x v="3"/>
    <s v="New York Public Library"/>
    <x v="2384"/>
    <n v="10000"/>
    <x v="2"/>
    <x v="3"/>
    <m/>
    <m/>
    <x v="0"/>
    <x v="0"/>
    <x v="1"/>
    <s v=""/>
    <x v="1"/>
  </r>
  <r>
    <s v="CT2019"/>
    <s v="David H. Koch Charitable Foundation_New York School for Circus Arts/Big Apple Circus19881000"/>
    <x v="3"/>
    <s v="New York School for Circus Arts/Big Apple Circus"/>
    <x v="2357"/>
    <n v="1000"/>
    <x v="2"/>
    <x v="3"/>
    <m/>
    <m/>
    <x v="0"/>
    <x v="1"/>
    <x v="0"/>
    <s v=""/>
    <x v="1"/>
  </r>
  <r>
    <s v="CT2019"/>
    <s v="David H. Koch Charitable Foundation_New York University198825000"/>
    <x v="3"/>
    <s v="New York University"/>
    <x v="33"/>
    <n v="25000"/>
    <x v="2"/>
    <x v="3"/>
    <m/>
    <m/>
    <x v="0"/>
    <x v="1"/>
    <x v="0"/>
    <s v=""/>
    <x v="1"/>
  </r>
  <r>
    <s v="CT2019"/>
    <s v="David H. Koch Charitable Foundation_Pacific Research Institute for Public Policy198825000"/>
    <x v="3"/>
    <s v="Pacific Research Institute for Public Policy"/>
    <x v="10"/>
    <n v="25000"/>
    <x v="2"/>
    <x v="3"/>
    <m/>
    <m/>
    <x v="0"/>
    <x v="0"/>
    <x v="0"/>
    <s v="https://www.desmogblog.com/pacific-research-institute"/>
    <x v="0"/>
  </r>
  <r>
    <s v="CT2019"/>
    <s v="David H. Koch Charitable Foundation_Reason Foundation198850000"/>
    <x v="3"/>
    <s v="Reason Foundation"/>
    <x v="12"/>
    <n v="50000"/>
    <x v="2"/>
    <x v="3"/>
    <m/>
    <m/>
    <x v="0"/>
    <x v="0"/>
    <x v="0"/>
    <s v="https://www.desmogblog.com/reason-foundation"/>
    <x v="0"/>
  </r>
  <r>
    <s v="CT2019"/>
    <s v="David H. Koch Charitable Foundation_Reason Foundation198850000"/>
    <x v="3"/>
    <s v="Reason Foundation"/>
    <x v="12"/>
    <n v="50000"/>
    <x v="2"/>
    <x v="3"/>
    <m/>
    <m/>
    <x v="0"/>
    <x v="0"/>
    <x v="0"/>
    <s v="https://www.desmogblog.com/reason-foundation"/>
    <x v="0"/>
  </r>
  <r>
    <s v="CT2019"/>
    <s v="David H. Koch Charitable Foundation_Reason Foundation198850000"/>
    <x v="3"/>
    <s v="Reason Foundation"/>
    <x v="12"/>
    <n v="50000"/>
    <x v="2"/>
    <x v="3"/>
    <m/>
    <m/>
    <x v="0"/>
    <x v="0"/>
    <x v="0"/>
    <s v="https://www.desmogblog.com/reason-foundation"/>
    <x v="0"/>
  </r>
  <r>
    <s v="CT2019"/>
    <s v="David H. Koch Charitable Foundation_Reason Foundation198825000"/>
    <x v="3"/>
    <s v="Reason Foundation"/>
    <x v="12"/>
    <n v="25000"/>
    <x v="2"/>
    <x v="3"/>
    <m/>
    <m/>
    <x v="0"/>
    <x v="0"/>
    <x v="0"/>
    <s v="https://www.desmogblog.com/reason-foundation"/>
    <x v="0"/>
  </r>
  <r>
    <s v="CT2019"/>
    <s v="David H. Koch Charitable Foundation_Reason Foundation198810000"/>
    <x v="3"/>
    <s v="Reason Foundation"/>
    <x v="12"/>
    <n v="10000"/>
    <x v="2"/>
    <x v="3"/>
    <m/>
    <m/>
    <x v="0"/>
    <x v="0"/>
    <x v="0"/>
    <s v="https://www.desmogblog.com/reason-foundation"/>
    <x v="0"/>
  </r>
  <r>
    <s v="CT2019"/>
    <s v="David H. Koch Charitable Foundation_Rockefeller University198810000"/>
    <x v="3"/>
    <s v="Rockefeller University"/>
    <x v="2385"/>
    <n v="10000"/>
    <x v="2"/>
    <x v="3"/>
    <m/>
    <m/>
    <x v="0"/>
    <x v="1"/>
    <x v="0"/>
    <s v=""/>
    <x v="1"/>
  </r>
  <r>
    <s v="CT2019"/>
    <s v="David H. Koch Charitable Foundation_Sail America Foundation for International Understanding1988100000"/>
    <x v="3"/>
    <s v="Sail America Foundation for International Understanding"/>
    <x v="2374"/>
    <n v="100000"/>
    <x v="2"/>
    <x v="3"/>
    <m/>
    <m/>
    <x v="0"/>
    <x v="0"/>
    <x v="0"/>
    <s v=""/>
    <x v="1"/>
  </r>
  <r>
    <s v="CT2019"/>
    <s v="David H. Koch Charitable Foundation_Society of the New York Hospital Fund1988100000"/>
    <x v="3"/>
    <s v="Society of the New York Hospital Fund"/>
    <x v="2358"/>
    <n v="100000"/>
    <x v="2"/>
    <x v="3"/>
    <m/>
    <m/>
    <x v="0"/>
    <x v="0"/>
    <x v="1"/>
    <s v=""/>
    <x v="1"/>
  </r>
  <r>
    <s v="CT2019"/>
    <s v="David H. Koch Charitable Foundation_Society of the New York Hospital Fund198815000"/>
    <x v="3"/>
    <s v="Society of the New York Hospital Fund"/>
    <x v="2358"/>
    <n v="15000"/>
    <x v="2"/>
    <x v="3"/>
    <m/>
    <m/>
    <x v="0"/>
    <x v="0"/>
    <x v="1"/>
    <s v=""/>
    <x v="1"/>
  </r>
  <r>
    <s v="CT2019"/>
    <s v="David H. Koch Charitable Foundation_The Armitage Foundation198810000"/>
    <x v="3"/>
    <s v="The Armitage Foundation"/>
    <x v="2386"/>
    <n v="10000"/>
    <x v="2"/>
    <x v="3"/>
    <m/>
    <m/>
    <x v="0"/>
    <x v="0"/>
    <x v="0"/>
    <s v=""/>
    <x v="1"/>
  </r>
  <r>
    <s v="CT2019"/>
    <s v="David H. Koch Charitable Foundation_The Metropolitan Museum of Art1988100000"/>
    <x v="3"/>
    <s v="The Metropolitan Museum of Art"/>
    <x v="2359"/>
    <n v="100000"/>
    <x v="2"/>
    <x v="3"/>
    <m/>
    <m/>
    <x v="0"/>
    <x v="0"/>
    <x v="1"/>
    <s v=""/>
    <x v="1"/>
  </r>
  <r>
    <s v="CT2019"/>
    <s v="David H. Koch Charitable Foundation_U.S. Rugby Football Foundation19885000"/>
    <x v="3"/>
    <s v="U.S. Rugby Football Foundation"/>
    <x v="2378"/>
    <n v="5000"/>
    <x v="2"/>
    <x v="3"/>
    <m/>
    <m/>
    <x v="0"/>
    <x v="0"/>
    <x v="1"/>
    <s v=""/>
    <x v="1"/>
  </r>
  <r>
    <s v="CT2019"/>
    <s v="David H. Koch Charitable Foundation_WGBH Educational Foundation198810000"/>
    <x v="3"/>
    <s v="WGBH Educational Foundation"/>
    <x v="2362"/>
    <n v="10000"/>
    <x v="2"/>
    <x v="3"/>
    <m/>
    <m/>
    <x v="0"/>
    <x v="0"/>
    <x v="0"/>
    <s v=""/>
    <x v="1"/>
  </r>
  <r>
    <s v="CT2019"/>
    <s v="David H. Koch Charitable Foundation_WNET/Thirteen Educational Broadcasting Network198810000"/>
    <x v="3"/>
    <s v="WNET/Thirteen Educational Broadcasting Network"/>
    <x v="2363"/>
    <n v="10000"/>
    <x v="2"/>
    <x v="3"/>
    <m/>
    <m/>
    <x v="0"/>
    <x v="0"/>
    <x v="0"/>
    <s v=""/>
    <x v="1"/>
  </r>
  <r>
    <s v="CT2019"/>
    <s v="David H. Koch Charitable Foundation_African Wildlife Foundation198910000"/>
    <x v="3"/>
    <s v="African Wildlife Foundation"/>
    <x v="2380"/>
    <n v="10000"/>
    <x v="3"/>
    <x v="3"/>
    <m/>
    <m/>
    <x v="0"/>
    <x v="0"/>
    <x v="1"/>
    <s v=""/>
    <x v="1"/>
  </r>
  <r>
    <s v="CT2019"/>
    <s v="David H. Koch Charitable Foundation_Ballet Theatre Foundation1989100000"/>
    <x v="3"/>
    <s v="Ballet Theatre Foundation"/>
    <x v="2347"/>
    <n v="100000"/>
    <x v="3"/>
    <x v="3"/>
    <m/>
    <m/>
    <x v="0"/>
    <x v="0"/>
    <x v="1"/>
    <s v=""/>
    <x v="1"/>
  </r>
  <r>
    <s v="CT2019"/>
    <s v="David H. Koch Charitable Foundation_Business Executives for National Security19891000"/>
    <x v="3"/>
    <s v="Business Executives for National Security"/>
    <x v="2366"/>
    <n v="1000"/>
    <x v="3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198925000"/>
    <x v="3"/>
    <s v="Cambridge College"/>
    <x v="2349"/>
    <n v="25000"/>
    <x v="3"/>
    <x v="3"/>
    <m/>
    <m/>
    <x v="0"/>
    <x v="1"/>
    <x v="0"/>
    <s v=""/>
    <x v="1"/>
  </r>
  <r>
    <s v="CT2019"/>
    <s v="David H. Koch Charitable Foundation_Cato Institute1989250000"/>
    <x v="3"/>
    <s v="Cato Institute"/>
    <x v="2"/>
    <n v="250000"/>
    <x v="3"/>
    <x v="3"/>
    <m/>
    <m/>
    <x v="0"/>
    <x v="0"/>
    <x v="0"/>
    <s v="https://www.desmogblog.com/cato-institute"/>
    <x v="0"/>
  </r>
  <r>
    <s v="CT2019"/>
    <s v="David H. Koch Charitable Foundation_Cato Institute19891740"/>
    <x v="3"/>
    <s v="Cato Institute"/>
    <x v="2"/>
    <n v="1740"/>
    <x v="3"/>
    <x v="3"/>
    <m/>
    <m/>
    <x v="0"/>
    <x v="0"/>
    <x v="0"/>
    <s v="https://www.desmogblog.com/cato-institute"/>
    <x v="0"/>
  </r>
  <r>
    <s v="CT2019"/>
    <s v="David H. Koch Charitable Foundation_Citizens for a Sound Economy (CSE)1989250000"/>
    <x v="3"/>
    <s v="Citizens for a Sound Economy (CSE)"/>
    <x v="37"/>
    <n v="250000"/>
    <x v="3"/>
    <x v="3"/>
    <m/>
    <m/>
    <x v="0"/>
    <x v="0"/>
    <x v="0"/>
    <s v="https://www.desmogblog.com/freedomworks"/>
    <x v="0"/>
  </r>
  <r>
    <s v="CT2019"/>
    <s v="David H. Koch Charitable Foundation_Citizens for a Sound Economy (CSE)1989250000"/>
    <x v="3"/>
    <s v="Citizens for a Sound Economy (CSE)"/>
    <x v="37"/>
    <n v="250000"/>
    <x v="3"/>
    <x v="3"/>
    <m/>
    <m/>
    <x v="0"/>
    <x v="0"/>
    <x v="0"/>
    <s v="https://www.desmogblog.com/freedomworks"/>
    <x v="0"/>
  </r>
  <r>
    <s v="CT2019"/>
    <s v="David H. Koch Charitable Foundation_Citizens for a Sound Economy (CSE)1989250000"/>
    <x v="3"/>
    <s v="Citizens for a Sound Economy (CSE)"/>
    <x v="37"/>
    <n v="250000"/>
    <x v="3"/>
    <x v="3"/>
    <m/>
    <m/>
    <x v="0"/>
    <x v="0"/>
    <x v="0"/>
    <s v="https://www.desmogblog.com/freedomworks"/>
    <x v="0"/>
  </r>
  <r>
    <s v="CT2019"/>
    <s v="David H. Koch Charitable Foundation_Citizens for a Sound Economy (CSE)1989150000"/>
    <x v="3"/>
    <s v="Citizens for a Sound Economy (CSE)"/>
    <x v="37"/>
    <n v="150000"/>
    <x v="3"/>
    <x v="3"/>
    <m/>
    <m/>
    <x v="0"/>
    <x v="0"/>
    <x v="0"/>
    <s v="https://www.desmogblog.com/freedomworks"/>
    <x v="0"/>
  </r>
  <r>
    <s v="CT2019"/>
    <s v="David H. Koch Charitable Foundation_Citizens for a Sound Economy (CSE)1989125000"/>
    <x v="3"/>
    <s v="Citizens for a Sound Economy (CSE)"/>
    <x v="37"/>
    <n v="125000"/>
    <x v="3"/>
    <x v="3"/>
    <m/>
    <m/>
    <x v="0"/>
    <x v="0"/>
    <x v="0"/>
    <s v="https://www.desmogblog.com/freedomworks"/>
    <x v="0"/>
  </r>
  <r>
    <s v="CT2019"/>
    <s v="David H. Koch Charitable Foundation_Citizens for a Sound Economy (CSE)19891853"/>
    <x v="3"/>
    <s v="Citizens for a Sound Economy (CSE)"/>
    <x v="37"/>
    <n v="1853"/>
    <x v="3"/>
    <x v="3"/>
    <m/>
    <m/>
    <x v="0"/>
    <x v="0"/>
    <x v="0"/>
    <s v="https://www.desmogblog.com/freedomworks"/>
    <x v="0"/>
  </r>
  <r>
    <s v="CT2019"/>
    <s v="David H. Koch Charitable Foundation_Competitive Enterprise Institute198910000"/>
    <x v="3"/>
    <s v="Competitive Enterprise Institute"/>
    <x v="28"/>
    <n v="10000"/>
    <x v="3"/>
    <x v="3"/>
    <m/>
    <m/>
    <x v="0"/>
    <x v="0"/>
    <x v="0"/>
    <s v="https://www.desmogblog.com/competitive-enterprise-institute"/>
    <x v="0"/>
  </r>
  <r>
    <s v="CT2019"/>
    <s v="David H. Koch Charitable Foundation_Dance Theatre of Harlem198910000"/>
    <x v="3"/>
    <s v="Dance Theatre of Harlem"/>
    <x v="2368"/>
    <n v="10000"/>
    <x v="3"/>
    <x v="3"/>
    <m/>
    <m/>
    <x v="0"/>
    <x v="0"/>
    <x v="1"/>
    <s v=""/>
    <x v="1"/>
  </r>
  <r>
    <s v="CT2019"/>
    <s v="David H. Koch Charitable Foundation_Deerfield Academy198950000"/>
    <x v="3"/>
    <s v="Deerfield Academy"/>
    <x v="2350"/>
    <n v="50000"/>
    <x v="3"/>
    <x v="3"/>
    <m/>
    <m/>
    <x v="0"/>
    <x v="1"/>
    <x v="0"/>
    <s v=""/>
    <x v="1"/>
  </r>
  <r>
    <s v="CT2019"/>
    <s v="David H. Koch Charitable Foundation_Earthwatch Expeditions1989100000"/>
    <x v="3"/>
    <s v="Earthwatch Expeditions"/>
    <x v="2351"/>
    <n v="100000"/>
    <x v="3"/>
    <x v="3"/>
    <m/>
    <m/>
    <x v="0"/>
    <x v="0"/>
    <x v="0"/>
    <s v=""/>
    <x v="1"/>
  </r>
  <r>
    <s v="CT2019"/>
    <s v="David H. Koch Charitable Foundation_George Mason University1989250000"/>
    <x v="3"/>
    <s v="George Mason University"/>
    <x v="22"/>
    <n v="250000"/>
    <x v="3"/>
    <x v="3"/>
    <m/>
    <m/>
    <x v="0"/>
    <x v="1"/>
    <x v="0"/>
    <s v=""/>
    <x v="1"/>
  </r>
  <r>
    <s v="CT2019"/>
    <s v="David H. Koch Charitable Foundation_George Mason University1989100000"/>
    <x v="3"/>
    <s v="George Mason University"/>
    <x v="22"/>
    <n v="100000"/>
    <x v="3"/>
    <x v="3"/>
    <m/>
    <m/>
    <x v="0"/>
    <x v="1"/>
    <x v="0"/>
    <s v=""/>
    <x v="1"/>
  </r>
  <r>
    <s v="CT2019"/>
    <s v="David H. Koch Charitable Foundation_George Mason University198925000"/>
    <x v="3"/>
    <s v="George Mason University"/>
    <x v="22"/>
    <n v="25000"/>
    <x v="3"/>
    <x v="3"/>
    <m/>
    <m/>
    <x v="0"/>
    <x v="1"/>
    <x v="0"/>
    <s v=""/>
    <x v="1"/>
  </r>
  <r>
    <s v="CT2019"/>
    <s v="David H. Koch Charitable Foundation_George Mason University198910000"/>
    <x v="3"/>
    <s v="George Mason University"/>
    <x v="22"/>
    <n v="10000"/>
    <x v="3"/>
    <x v="3"/>
    <m/>
    <m/>
    <x v="0"/>
    <x v="1"/>
    <x v="0"/>
    <s v=""/>
    <x v="1"/>
  </r>
  <r>
    <s v="GP2017"/>
    <s v="David H. Koch Charitable Foundation_Center for the Study of Market Processes (precursor to Mercatus)198935000"/>
    <x v="3"/>
    <s v="Center for the Study of Market Processes (precursor to Mercatus)"/>
    <x v="22"/>
    <n v="35000"/>
    <x v="3"/>
    <x v="3"/>
    <m/>
    <m/>
    <x v="0"/>
    <x v="1"/>
    <x v="0"/>
    <s v=""/>
    <x v="1"/>
  </r>
  <r>
    <s v="GP2017"/>
    <s v="David H. Koch Charitable Foundation_Institute for Humane Studies at George Mason University1989250000"/>
    <x v="3"/>
    <s v="Institute for Humane Studies at George Mason University"/>
    <x v="23"/>
    <n v="250000"/>
    <x v="3"/>
    <x v="3"/>
    <m/>
    <m/>
    <x v="0"/>
    <x v="1"/>
    <x v="0"/>
    <s v="https://www.desmogblog.com/institute-humane-studies-george-mason-university"/>
    <x v="0"/>
  </r>
  <r>
    <s v="CT2019"/>
    <s v="David H. Koch Charitable Foundation_Graham-Windham198910000"/>
    <x v="3"/>
    <s v="Graham-Windham"/>
    <x v="2387"/>
    <n v="10000"/>
    <x v="3"/>
    <x v="3"/>
    <m/>
    <m/>
    <x v="0"/>
    <x v="0"/>
    <x v="0"/>
    <s v=""/>
    <x v="1"/>
  </r>
  <r>
    <s v="CT2019"/>
    <s v="David H. Koch Charitable Foundation_House Ear Institute198950000"/>
    <x v="3"/>
    <s v="House Ear Institute"/>
    <x v="2352"/>
    <n v="50000"/>
    <x v="3"/>
    <x v="3"/>
    <m/>
    <m/>
    <x v="0"/>
    <x v="0"/>
    <x v="1"/>
    <s v=""/>
    <x v="1"/>
  </r>
  <r>
    <s v="GP2017"/>
    <s v="David H. Koch Charitable Foundation_Humane Studies Foundation1989100000"/>
    <x v="3"/>
    <s v="Humane Studies Foundation"/>
    <x v="2370"/>
    <n v="100000"/>
    <x v="3"/>
    <x v="3"/>
    <m/>
    <m/>
    <x v="0"/>
    <x v="0"/>
    <x v="0"/>
    <s v=""/>
    <x v="1"/>
  </r>
  <r>
    <s v="CT2019"/>
    <s v="David H. Koch Charitable Foundation_Institute for the Study of Human Origins1989100000"/>
    <x v="3"/>
    <s v="Institute for the Study of Human Origins"/>
    <x v="2353"/>
    <n v="100000"/>
    <x v="3"/>
    <x v="3"/>
    <m/>
    <m/>
    <x v="0"/>
    <x v="0"/>
    <x v="0"/>
    <s v=""/>
    <x v="1"/>
  </r>
  <r>
    <s v="CT2019"/>
    <s v="David H. Koch Charitable Foundation_Institute for the Study of Human Origins1989100000"/>
    <x v="3"/>
    <s v="Institute for the Study of Human Origins"/>
    <x v="2353"/>
    <n v="100000"/>
    <x v="3"/>
    <x v="3"/>
    <m/>
    <m/>
    <x v="0"/>
    <x v="0"/>
    <x v="0"/>
    <s v=""/>
    <x v="1"/>
  </r>
  <r>
    <s v="CT2019"/>
    <s v="David H. Koch Charitable Foundation_Massachusetts Institute of Technology198925000"/>
    <x v="3"/>
    <s v="Massachusetts Institute of Technology"/>
    <x v="158"/>
    <n v="25000"/>
    <x v="3"/>
    <x v="3"/>
    <m/>
    <m/>
    <x v="0"/>
    <x v="1"/>
    <x v="0"/>
    <s v=""/>
    <x v="1"/>
  </r>
  <r>
    <s v="CT2019"/>
    <s v="David H. Koch Charitable Foundation_Memorial Sloan-Kettering Cancer Center1989100000"/>
    <x v="3"/>
    <s v="Memorial Sloan-Kettering Cancer Center"/>
    <x v="2354"/>
    <n v="100000"/>
    <x v="3"/>
    <x v="3"/>
    <m/>
    <m/>
    <x v="0"/>
    <x v="0"/>
    <x v="1"/>
    <s v=""/>
    <x v="1"/>
  </r>
  <r>
    <s v="CT2019"/>
    <s v="David H. Koch Charitable Foundation_New York City Ballet198925000"/>
    <x v="3"/>
    <s v="New York City Ballet"/>
    <x v="2355"/>
    <n v="25000"/>
    <x v="3"/>
    <x v="3"/>
    <m/>
    <m/>
    <x v="0"/>
    <x v="0"/>
    <x v="1"/>
    <s v=""/>
    <x v="1"/>
  </r>
  <r>
    <s v="CT2019"/>
    <s v="David H. Koch Charitable Foundation_New York School for Circus Arts/Big Apple Circus19891000"/>
    <x v="3"/>
    <s v="New York School for Circus Arts/Big Apple Circus"/>
    <x v="2357"/>
    <n v="1000"/>
    <x v="3"/>
    <x v="3"/>
    <m/>
    <m/>
    <x v="0"/>
    <x v="1"/>
    <x v="0"/>
    <s v=""/>
    <x v="1"/>
  </r>
  <r>
    <s v="CT2019"/>
    <s v="David H. Koch Charitable Foundation_New York University198925000"/>
    <x v="3"/>
    <s v="New York University"/>
    <x v="33"/>
    <n v="25000"/>
    <x v="3"/>
    <x v="3"/>
    <m/>
    <m/>
    <x v="0"/>
    <x v="1"/>
    <x v="0"/>
    <s v=""/>
    <x v="1"/>
  </r>
  <r>
    <s v="CT2019"/>
    <s v="David H. Koch Charitable Foundation_Pacific Research Institute for Public Policy198925000"/>
    <x v="3"/>
    <s v="Pacific Research Institute for Public Policy"/>
    <x v="10"/>
    <n v="25000"/>
    <x v="3"/>
    <x v="3"/>
    <m/>
    <m/>
    <x v="0"/>
    <x v="0"/>
    <x v="0"/>
    <s v="https://www.desmogblog.com/pacific-research-institute"/>
    <x v="0"/>
  </r>
  <r>
    <s v="CT2019"/>
    <s v="David H. Koch Charitable Foundation_Reason Foundation198950000"/>
    <x v="3"/>
    <s v="Reason Foundation"/>
    <x v="12"/>
    <n v="50000"/>
    <x v="3"/>
    <x v="3"/>
    <m/>
    <m/>
    <x v="0"/>
    <x v="0"/>
    <x v="0"/>
    <s v="https://www.desmogblog.com/reason-foundation"/>
    <x v="0"/>
  </r>
  <r>
    <s v="CT2019"/>
    <s v="David H. Koch Charitable Foundation_Rockefeller University198910000"/>
    <x v="3"/>
    <s v="Rockefeller University"/>
    <x v="2385"/>
    <n v="10000"/>
    <x v="3"/>
    <x v="3"/>
    <m/>
    <m/>
    <x v="0"/>
    <x v="1"/>
    <x v="0"/>
    <s v=""/>
    <x v="1"/>
  </r>
  <r>
    <s v="CT2019"/>
    <s v="David H. Koch Charitable Foundation_Smithsonian Institution19891000"/>
    <x v="3"/>
    <s v="Smithsonian Institution"/>
    <x v="146"/>
    <n v="1000"/>
    <x v="3"/>
    <x v="3"/>
    <m/>
    <m/>
    <x v="0"/>
    <x v="1"/>
    <x v="0"/>
    <s v=""/>
    <x v="1"/>
  </r>
  <r>
    <s v="CT2019"/>
    <s v="David H. Koch Charitable Foundation_Social Philosophy and Policy Foundation198910000"/>
    <x v="3"/>
    <s v="Social Philosophy and Policy Foundation"/>
    <x v="2388"/>
    <n v="10000"/>
    <x v="3"/>
    <x v="3"/>
    <m/>
    <m/>
    <x v="0"/>
    <x v="0"/>
    <x v="0"/>
    <s v=""/>
    <x v="1"/>
  </r>
  <r>
    <s v="CT2019"/>
    <s v="David H. Koch Charitable Foundation_Society of the New York Hospital Fund1989100000"/>
    <x v="3"/>
    <s v="Society of the New York Hospital Fund"/>
    <x v="2358"/>
    <n v="100000"/>
    <x v="3"/>
    <x v="3"/>
    <m/>
    <m/>
    <x v="0"/>
    <x v="0"/>
    <x v="1"/>
    <s v=""/>
    <x v="1"/>
  </r>
  <r>
    <s v="CT2019"/>
    <s v="David H. Koch Charitable Foundation_Stanford University198910000"/>
    <x v="3"/>
    <s v="Stanford University"/>
    <x v="570"/>
    <n v="10000"/>
    <x v="3"/>
    <x v="3"/>
    <m/>
    <m/>
    <x v="0"/>
    <x v="1"/>
    <x v="0"/>
    <s v=""/>
    <x v="1"/>
  </r>
  <r>
    <s v="CT2019"/>
    <s v="David H. Koch Charitable Foundation_The Armitage Foundation198910000"/>
    <x v="3"/>
    <s v="The Armitage Foundation"/>
    <x v="2386"/>
    <n v="10000"/>
    <x v="3"/>
    <x v="3"/>
    <m/>
    <m/>
    <x v="0"/>
    <x v="0"/>
    <x v="0"/>
    <s v=""/>
    <x v="1"/>
  </r>
  <r>
    <s v="CT2019"/>
    <s v="David H. Koch Charitable Foundation_The Explorers Club198975000"/>
    <x v="3"/>
    <s v="The Explorers Club"/>
    <x v="2376"/>
    <n v="75000"/>
    <x v="3"/>
    <x v="3"/>
    <m/>
    <m/>
    <x v="0"/>
    <x v="0"/>
    <x v="0"/>
    <s v=""/>
    <x v="1"/>
  </r>
  <r>
    <s v="CT2019"/>
    <s v="David H. Koch Charitable Foundation_The Metropolitan Museum of Art1989100000"/>
    <x v="3"/>
    <s v="The Metropolitan Museum of Art"/>
    <x v="2359"/>
    <n v="100000"/>
    <x v="3"/>
    <x v="3"/>
    <m/>
    <m/>
    <x v="0"/>
    <x v="0"/>
    <x v="1"/>
    <s v=""/>
    <x v="1"/>
  </r>
  <r>
    <s v="CT2019"/>
    <s v="David H. Koch Charitable Foundation_University of California Berkeley19891000"/>
    <x v="3"/>
    <s v="University of California Berkeley"/>
    <x v="234"/>
    <n v="1000"/>
    <x v="3"/>
    <x v="3"/>
    <m/>
    <m/>
    <x v="0"/>
    <x v="1"/>
    <x v="0"/>
    <s v=""/>
    <x v="1"/>
  </r>
  <r>
    <s v="CT2019"/>
    <s v="David H. Koch Charitable Foundation_WGBH Educational Foundation198910000"/>
    <x v="3"/>
    <s v="WGBH Educational Foundation"/>
    <x v="2362"/>
    <n v="10000"/>
    <x v="3"/>
    <x v="3"/>
    <m/>
    <m/>
    <x v="0"/>
    <x v="0"/>
    <x v="0"/>
    <s v=""/>
    <x v="1"/>
  </r>
  <r>
    <s v="CT2019"/>
    <s v="David H. Koch Charitable Foundation_WNET/Thirteen Educational Broadcasting Network198910000"/>
    <x v="3"/>
    <s v="WNET/Thirteen Educational Broadcasting Network"/>
    <x v="2363"/>
    <n v="10000"/>
    <x v="3"/>
    <x v="3"/>
    <m/>
    <m/>
    <x v="0"/>
    <x v="0"/>
    <x v="0"/>
    <s v=""/>
    <x v="1"/>
  </r>
  <r>
    <s v="CT2019"/>
    <s v="David H. Koch Charitable Foundation_Alzheimer's Association199510000"/>
    <x v="3"/>
    <s v="Alzheimer's Association"/>
    <x v="2364"/>
    <n v="10000"/>
    <x v="7"/>
    <x v="3"/>
    <m/>
    <m/>
    <x v="0"/>
    <x v="0"/>
    <x v="1"/>
    <s v=""/>
    <x v="1"/>
  </r>
  <r>
    <s v="CT2019"/>
    <s v="David H. Koch Charitable Foundation_American Museum of Natural History199525000"/>
    <x v="3"/>
    <s v="American Museum of Natural History"/>
    <x v="2389"/>
    <n v="25000"/>
    <x v="7"/>
    <x v="3"/>
    <m/>
    <m/>
    <x v="0"/>
    <x v="0"/>
    <x v="0"/>
    <s v=""/>
    <x v="1"/>
  </r>
  <r>
    <s v="CT2019"/>
    <s v="David H. Koch Charitable Foundation_Aspen Institute1995250000"/>
    <x v="3"/>
    <s v="Aspen Institute"/>
    <x v="2254"/>
    <n v="250000"/>
    <x v="7"/>
    <x v="3"/>
    <m/>
    <m/>
    <x v="0"/>
    <x v="0"/>
    <x v="0"/>
    <s v="https://www.sourcewatch.org/index.php/Aspen_Institute_for_Humanistic_Studies"/>
    <x v="2"/>
  </r>
  <r>
    <s v="CT2019"/>
    <s v="David H. Koch Charitable Foundation_Aspen Institute199515000"/>
    <x v="3"/>
    <s v="Aspen Institute"/>
    <x v="2254"/>
    <n v="15000"/>
    <x v="7"/>
    <x v="3"/>
    <m/>
    <m/>
    <x v="0"/>
    <x v="0"/>
    <x v="0"/>
    <s v="https://www.sourcewatch.org/index.php/Aspen_Institute_for_Humanistic_Studies"/>
    <x v="2"/>
  </r>
  <r>
    <s v="CT2019"/>
    <s v="David H. Koch Charitable Foundation_Aspen Valley Medical Foundation19951000"/>
    <x v="3"/>
    <s v="Aspen Valley Medical Foundation"/>
    <x v="2390"/>
    <n v="1000"/>
    <x v="7"/>
    <x v="3"/>
    <m/>
    <m/>
    <x v="0"/>
    <x v="0"/>
    <x v="1"/>
    <s v=""/>
    <x v="1"/>
  </r>
  <r>
    <s v="CT2019"/>
    <s v="David H. Koch Charitable Foundation_Ballet Theatre Foundation1995250000"/>
    <x v="3"/>
    <s v="Ballet Theatre Foundation"/>
    <x v="2347"/>
    <n v="250000"/>
    <x v="7"/>
    <x v="3"/>
    <m/>
    <m/>
    <x v="0"/>
    <x v="0"/>
    <x v="1"/>
    <s v=""/>
    <x v="1"/>
  </r>
  <r>
    <s v="CT2019"/>
    <s v="David H. Koch Charitable Foundation_Ballet Theatre Foundation1995250000"/>
    <x v="3"/>
    <s v="Ballet Theatre Foundation"/>
    <x v="2347"/>
    <n v="250000"/>
    <x v="7"/>
    <x v="3"/>
    <m/>
    <m/>
    <x v="0"/>
    <x v="0"/>
    <x v="1"/>
    <s v=""/>
    <x v="1"/>
  </r>
  <r>
    <s v="CT2019"/>
    <s v="David H. Koch Charitable Foundation_Brooklyn Academy of Music19955000"/>
    <x v="3"/>
    <s v="Brooklyn Academy of Music"/>
    <x v="2391"/>
    <n v="5000"/>
    <x v="7"/>
    <x v="3"/>
    <m/>
    <m/>
    <x v="0"/>
    <x v="1"/>
    <x v="0"/>
    <s v=""/>
    <x v="1"/>
  </r>
  <r>
    <s v="CT2019"/>
    <s v="David H. Koch Charitable Foundation_Business Executives for National Security19955000"/>
    <x v="3"/>
    <s v="Business Executives for National Security"/>
    <x v="2366"/>
    <n v="5000"/>
    <x v="7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199525000"/>
    <x v="3"/>
    <s v="Cambridge College"/>
    <x v="2349"/>
    <n v="25000"/>
    <x v="7"/>
    <x v="3"/>
    <m/>
    <m/>
    <x v="0"/>
    <x v="1"/>
    <x v="0"/>
    <s v=""/>
    <x v="1"/>
  </r>
  <r>
    <s v="CT2019"/>
    <s v="David H. Koch Charitable Foundation_CaP CURE1995500000"/>
    <x v="3"/>
    <s v="CaP CURE"/>
    <x v="2392"/>
    <n v="500000"/>
    <x v="7"/>
    <x v="3"/>
    <m/>
    <m/>
    <x v="0"/>
    <x v="0"/>
    <x v="1"/>
    <s v=""/>
    <x v="1"/>
  </r>
  <r>
    <s v="CT2019"/>
    <s v="David H. Koch Charitable Foundation_CaP CURE1995333000"/>
    <x v="3"/>
    <s v="CaP CURE"/>
    <x v="2392"/>
    <n v="333000"/>
    <x v="7"/>
    <x v="3"/>
    <m/>
    <m/>
    <x v="0"/>
    <x v="0"/>
    <x v="1"/>
    <s v=""/>
    <x v="1"/>
  </r>
  <r>
    <s v="CT2019"/>
    <s v="David H. Koch Charitable Foundation_Cathedral of St. John the Divine199510000"/>
    <x v="3"/>
    <s v="Cathedral of St. John the Divine"/>
    <x v="2393"/>
    <n v="10000"/>
    <x v="7"/>
    <x v="3"/>
    <m/>
    <m/>
    <x v="0"/>
    <x v="0"/>
    <x v="0"/>
    <s v=""/>
    <x v="1"/>
  </r>
  <r>
    <s v="CT2019"/>
    <s v="David H. Koch Charitable Foundation_Cato Institute1995500000"/>
    <x v="3"/>
    <s v="Cato Institute"/>
    <x v="2"/>
    <n v="500000"/>
    <x v="7"/>
    <x v="3"/>
    <m/>
    <m/>
    <x v="0"/>
    <x v="0"/>
    <x v="0"/>
    <s v="https://www.desmogblog.com/cato-institute"/>
    <x v="0"/>
  </r>
  <r>
    <s v="CT2019"/>
    <s v="David H. Koch Charitable Foundation_Children's Advocacy Center of Manhattan19951000"/>
    <x v="3"/>
    <s v="Children's Advocacy Center of Manhattan"/>
    <x v="2394"/>
    <n v="1000"/>
    <x v="7"/>
    <x v="3"/>
    <m/>
    <m/>
    <x v="0"/>
    <x v="0"/>
    <x v="1"/>
    <s v=""/>
    <x v="1"/>
  </r>
  <r>
    <s v="CT2019"/>
    <s v="David H. Koch Charitable Foundation_Citizens for a Sound Economy (CSE)1995600000"/>
    <x v="3"/>
    <s v="Citizens for a Sound Economy (CSE)"/>
    <x v="37"/>
    <n v="600000"/>
    <x v="7"/>
    <x v="3"/>
    <m/>
    <m/>
    <x v="0"/>
    <x v="0"/>
    <x v="0"/>
    <s v="https://www.desmogblog.com/freedomworks"/>
    <x v="0"/>
  </r>
  <r>
    <s v="CT2019"/>
    <s v="David H. Koch Charitable Foundation_Competitive Enterprise Institute199525000"/>
    <x v="3"/>
    <s v="Competitive Enterprise Institute"/>
    <x v="28"/>
    <n v="25000"/>
    <x v="7"/>
    <x v="3"/>
    <m/>
    <m/>
    <x v="0"/>
    <x v="0"/>
    <x v="0"/>
    <s v="https://www.desmogblog.com/competitive-enterprise-institute"/>
    <x v="0"/>
  </r>
  <r>
    <s v="CT2019"/>
    <s v="David H. Koch Charitable Foundation_Dance Theatre of Harlem199510000"/>
    <x v="3"/>
    <s v="Dance Theatre of Harlem"/>
    <x v="2368"/>
    <n v="10000"/>
    <x v="7"/>
    <x v="3"/>
    <m/>
    <m/>
    <x v="0"/>
    <x v="0"/>
    <x v="1"/>
    <s v=""/>
    <x v="1"/>
  </r>
  <r>
    <s v="CT2019"/>
    <s v="David H. Koch Charitable Foundation_Deerfield Academy19951000000"/>
    <x v="3"/>
    <s v="Deerfield Academy"/>
    <x v="2350"/>
    <n v="1000000"/>
    <x v="7"/>
    <x v="3"/>
    <m/>
    <m/>
    <x v="0"/>
    <x v="1"/>
    <x v="0"/>
    <s v=""/>
    <x v="1"/>
  </r>
  <r>
    <s v="CT2019"/>
    <s v="David H. Koch Charitable Foundation_Earthwatch Expeditions1995100000"/>
    <x v="3"/>
    <s v="Earthwatch Expeditions"/>
    <x v="2351"/>
    <n v="100000"/>
    <x v="7"/>
    <x v="3"/>
    <m/>
    <m/>
    <x v="0"/>
    <x v="0"/>
    <x v="0"/>
    <s v=""/>
    <x v="1"/>
  </r>
  <r>
    <s v="CT2019"/>
    <s v="David H. Koch Charitable Foundation_Earthwatch Expeditions1995100000"/>
    <x v="3"/>
    <s v="Earthwatch Expeditions"/>
    <x v="2351"/>
    <n v="100000"/>
    <x v="7"/>
    <x v="3"/>
    <m/>
    <m/>
    <x v="0"/>
    <x v="0"/>
    <x v="0"/>
    <s v=""/>
    <x v="1"/>
  </r>
  <r>
    <s v="CT2019"/>
    <s v="David H. Koch Charitable Foundation_Families Against Mandatory Minimums19951000"/>
    <x v="3"/>
    <s v="Families Against Mandatory Minimums"/>
    <x v="1294"/>
    <n v="1000"/>
    <x v="7"/>
    <x v="3"/>
    <m/>
    <m/>
    <x v="0"/>
    <x v="0"/>
    <x v="0"/>
    <s v="https://www.sourcewatch.org/index.php/Families_Against_Mandatory_Minimums"/>
    <x v="2"/>
  </r>
  <r>
    <s v="CT2019"/>
    <s v="David H. Koch Charitable Foundation_Family of Believers Church19951000"/>
    <x v="3"/>
    <s v="Family of Believers Church"/>
    <x v="2395"/>
    <n v="1000"/>
    <x v="7"/>
    <x v="3"/>
    <m/>
    <m/>
    <x v="0"/>
    <x v="0"/>
    <x v="0"/>
    <s v=""/>
    <x v="1"/>
  </r>
  <r>
    <s v="CT2019"/>
    <s v="David H. Koch Charitable Foundation_George Mason University199550000"/>
    <x v="3"/>
    <s v="George Mason University"/>
    <x v="22"/>
    <n v="50000"/>
    <x v="7"/>
    <x v="3"/>
    <m/>
    <m/>
    <x v="0"/>
    <x v="1"/>
    <x v="0"/>
    <s v=""/>
    <x v="1"/>
  </r>
  <r>
    <s v="CT2019"/>
    <s v="David H. Koch Charitable Foundation_Institute for Humane Studies at George Mason University1995250000"/>
    <x v="3"/>
    <s v="Institute for Humane Studies at George Mason University"/>
    <x v="23"/>
    <n v="250000"/>
    <x v="7"/>
    <x v="3"/>
    <m/>
    <m/>
    <x v="0"/>
    <x v="1"/>
    <x v="0"/>
    <s v="https://www.desmogblog.com/institute-humane-studies-george-mason-university"/>
    <x v="0"/>
  </r>
  <r>
    <s v="CT2019"/>
    <s v="David H. Koch Charitable Foundation_Institute for Humane Studies at George Mason University1995100000"/>
    <x v="3"/>
    <s v="Institute for Humane Studies at George Mason University"/>
    <x v="23"/>
    <n v="100000"/>
    <x v="7"/>
    <x v="3"/>
    <m/>
    <m/>
    <x v="0"/>
    <x v="1"/>
    <x v="0"/>
    <s v="https://www.desmogblog.com/institute-humane-studies-george-mason-university"/>
    <x v="0"/>
  </r>
  <r>
    <s v="GP2017"/>
    <s v="David H. Koch Charitable Foundation_Center for the Study of Market Processes (precursor to Mercatus)199550000"/>
    <x v="3"/>
    <s v="Center for the Study of Market Processes (precursor to Mercatus)"/>
    <x v="22"/>
    <n v="50000"/>
    <x v="7"/>
    <x v="3"/>
    <m/>
    <m/>
    <x v="0"/>
    <x v="1"/>
    <x v="0"/>
    <s v=""/>
    <x v="1"/>
  </r>
  <r>
    <s v="CT2019"/>
    <s v="David H. Koch Charitable Foundation_Hospital for Special Surgery199510000"/>
    <x v="3"/>
    <s v="Hospital for Special Surgery"/>
    <x v="2396"/>
    <n v="10000"/>
    <x v="7"/>
    <x v="3"/>
    <m/>
    <m/>
    <x v="0"/>
    <x v="0"/>
    <x v="1"/>
    <s v=""/>
    <x v="1"/>
  </r>
  <r>
    <s v="CT2019"/>
    <s v="David H. Koch Charitable Foundation_House Ear Institute1995250000"/>
    <x v="3"/>
    <s v="House Ear Institute"/>
    <x v="2352"/>
    <n v="250000"/>
    <x v="7"/>
    <x v="3"/>
    <m/>
    <m/>
    <x v="0"/>
    <x v="0"/>
    <x v="1"/>
    <s v=""/>
    <x v="1"/>
  </r>
  <r>
    <s v="CT2019"/>
    <s v="David H. Koch Charitable Foundation_Independent Institute199510000"/>
    <x v="3"/>
    <s v="Independent Institute"/>
    <x v="1435"/>
    <n v="10000"/>
    <x v="7"/>
    <x v="3"/>
    <m/>
    <m/>
    <x v="0"/>
    <x v="0"/>
    <x v="0"/>
    <s v="https://www.desmogblog.com/independent-institute"/>
    <x v="0"/>
  </r>
  <r>
    <s v="CT2019"/>
    <s v="David H. Koch Charitable Foundation_Institute for Justice1995250000"/>
    <x v="3"/>
    <s v="Institute for Justice"/>
    <x v="58"/>
    <n v="250000"/>
    <x v="7"/>
    <x v="3"/>
    <m/>
    <m/>
    <x v="0"/>
    <x v="0"/>
    <x v="0"/>
    <s v="https://www.sourcewatch.org/index.php/Institute_for_Justice"/>
    <x v="2"/>
  </r>
  <r>
    <s v="CT2019"/>
    <s v="David H. Koch Charitable Foundation_Institute for the Study of Human Origins1995150000"/>
    <x v="3"/>
    <s v="Institute for the Study of Human Origins"/>
    <x v="2353"/>
    <n v="150000"/>
    <x v="7"/>
    <x v="3"/>
    <m/>
    <m/>
    <x v="0"/>
    <x v="0"/>
    <x v="0"/>
    <s v=""/>
    <x v="1"/>
  </r>
  <r>
    <s v="CT2019"/>
    <s v="David H. Koch Charitable Foundation_Institute for the Study of Human Origins199545750"/>
    <x v="3"/>
    <s v="Institute for the Study of Human Origins"/>
    <x v="2353"/>
    <n v="45750"/>
    <x v="7"/>
    <x v="3"/>
    <m/>
    <m/>
    <x v="0"/>
    <x v="0"/>
    <x v="0"/>
    <s v=""/>
    <x v="1"/>
  </r>
  <r>
    <s v="CT2019"/>
    <s v="David H. Koch Charitable Foundation_Institute for the Study of Human Origins199535250"/>
    <x v="3"/>
    <s v="Institute for the Study of Human Origins"/>
    <x v="2353"/>
    <n v="35250"/>
    <x v="7"/>
    <x v="3"/>
    <m/>
    <m/>
    <x v="0"/>
    <x v="0"/>
    <x v="0"/>
    <s v=""/>
    <x v="1"/>
  </r>
  <r>
    <s v="CT2019"/>
    <s v="David H. Koch Charitable Foundation_Institute for the Study of Human Origins199532760"/>
    <x v="3"/>
    <s v="Institute for the Study of Human Origins"/>
    <x v="2353"/>
    <n v="32760"/>
    <x v="7"/>
    <x v="3"/>
    <m/>
    <m/>
    <x v="0"/>
    <x v="0"/>
    <x v="0"/>
    <s v=""/>
    <x v="1"/>
  </r>
  <r>
    <s v="CT2019"/>
    <s v="David H. Koch Charitable Foundation_Library of Congress199510000"/>
    <x v="3"/>
    <s v="Library of Congress"/>
    <x v="2397"/>
    <n v="10000"/>
    <x v="7"/>
    <x v="3"/>
    <m/>
    <m/>
    <x v="0"/>
    <x v="0"/>
    <x v="0"/>
    <s v=""/>
    <x v="1"/>
  </r>
  <r>
    <s v="CT2019"/>
    <s v="David H. Koch Charitable Foundation_Massachusetts Institute of Technology199525000"/>
    <x v="3"/>
    <s v="Massachusetts Institute of Technology"/>
    <x v="158"/>
    <n v="25000"/>
    <x v="7"/>
    <x v="3"/>
    <m/>
    <m/>
    <x v="0"/>
    <x v="1"/>
    <x v="0"/>
    <s v=""/>
    <x v="1"/>
  </r>
  <r>
    <s v="CT2019"/>
    <s v="David H. Koch Charitable Foundation_Memorial Sloan-Kettering Cancer Center19951000000"/>
    <x v="3"/>
    <s v="Memorial Sloan-Kettering Cancer Center"/>
    <x v="2354"/>
    <n v="1000000"/>
    <x v="7"/>
    <x v="3"/>
    <m/>
    <m/>
    <x v="0"/>
    <x v="0"/>
    <x v="1"/>
    <s v=""/>
    <x v="1"/>
  </r>
  <r>
    <s v="CT2019"/>
    <s v="David H. Koch Charitable Foundation_Memorial Sloan-Kettering Cancer Center199525000"/>
    <x v="3"/>
    <s v="Memorial Sloan-Kettering Cancer Center"/>
    <x v="2354"/>
    <n v="25000"/>
    <x v="7"/>
    <x v="3"/>
    <m/>
    <m/>
    <x v="0"/>
    <x v="0"/>
    <x v="1"/>
    <s v=""/>
    <x v="1"/>
  </r>
  <r>
    <s v="CT2019"/>
    <s v="David H. Koch Charitable Foundation_National Center for Policy Analysis199510000"/>
    <x v="3"/>
    <s v="National Center for Policy Analysis"/>
    <x v="9"/>
    <n v="10000"/>
    <x v="7"/>
    <x v="3"/>
    <m/>
    <m/>
    <x v="0"/>
    <x v="0"/>
    <x v="0"/>
    <s v="https://www.desmogblog.com/national-center-policy-analysis"/>
    <x v="0"/>
  </r>
  <r>
    <s v="CT2019"/>
    <s v="David H. Koch Charitable Foundation_Network for Teaching Entrepreneurship1995500000"/>
    <x v="3"/>
    <s v="Network for Teaching Entrepreneurship"/>
    <x v="52"/>
    <n v="500000"/>
    <x v="7"/>
    <x v="3"/>
    <m/>
    <m/>
    <x v="0"/>
    <x v="0"/>
    <x v="0"/>
    <s v=""/>
    <x v="1"/>
  </r>
  <r>
    <s v="CT2019"/>
    <s v="David H. Koch Charitable Foundation_New York City Ballet199510000"/>
    <x v="3"/>
    <s v="New York City Ballet"/>
    <x v="2355"/>
    <n v="10000"/>
    <x v="7"/>
    <x v="3"/>
    <m/>
    <m/>
    <x v="0"/>
    <x v="0"/>
    <x v="1"/>
    <s v=""/>
    <x v="1"/>
  </r>
  <r>
    <s v="CT2019"/>
    <s v="David H. Koch Charitable Foundation_New York Hospital1995500000"/>
    <x v="3"/>
    <s v="New York Hospital"/>
    <x v="2398"/>
    <n v="500000"/>
    <x v="7"/>
    <x v="3"/>
    <m/>
    <m/>
    <x v="0"/>
    <x v="0"/>
    <x v="1"/>
    <s v=""/>
    <x v="1"/>
  </r>
  <r>
    <s v="CT2019"/>
    <s v="David H. Koch Charitable Foundation_New York Hospital19955000"/>
    <x v="3"/>
    <s v="New York Hospital"/>
    <x v="2398"/>
    <n v="5000"/>
    <x v="7"/>
    <x v="3"/>
    <m/>
    <m/>
    <x v="0"/>
    <x v="0"/>
    <x v="1"/>
    <s v=""/>
    <x v="1"/>
  </r>
  <r>
    <s v="CT2019"/>
    <s v="David H. Koch Charitable Foundation_Pacific Research Institute for Public Policy199550000"/>
    <x v="3"/>
    <s v="Pacific Research Institute for Public Policy"/>
    <x v="10"/>
    <n v="50000"/>
    <x v="7"/>
    <x v="3"/>
    <m/>
    <m/>
    <x v="0"/>
    <x v="0"/>
    <x v="0"/>
    <s v="https://www.desmogblog.com/pacific-research-institute"/>
    <x v="0"/>
  </r>
  <r>
    <s v="CT2019"/>
    <s v="David H. Koch Charitable Foundation_Parrish Art Museum19951000"/>
    <x v="3"/>
    <s v="Parrish Art Museum"/>
    <x v="2399"/>
    <n v="1000"/>
    <x v="7"/>
    <x v="3"/>
    <m/>
    <m/>
    <x v="0"/>
    <x v="0"/>
    <x v="1"/>
    <s v=""/>
    <x v="1"/>
  </r>
  <r>
    <s v="CT2019"/>
    <s v="David H. Koch Charitable Foundation_Pioneer Institute for Public Policy Research199550000"/>
    <x v="3"/>
    <s v="Pioneer Institute for Public Policy Research"/>
    <x v="2400"/>
    <n v="50000"/>
    <x v="7"/>
    <x v="3"/>
    <m/>
    <m/>
    <x v="0"/>
    <x v="0"/>
    <x v="0"/>
    <s v="https://www.sourcewatch.org/index.php/Pioneer_Institute_for_Public_Policy_Research"/>
    <x v="2"/>
  </r>
  <r>
    <s v="CT2019"/>
    <s v="David H. Koch Charitable Foundation_Reason Foundation1995100000"/>
    <x v="3"/>
    <s v="Reason Foundation"/>
    <x v="12"/>
    <n v="100000"/>
    <x v="7"/>
    <x v="3"/>
    <m/>
    <m/>
    <x v="0"/>
    <x v="0"/>
    <x v="0"/>
    <s v="https://www.desmogblog.com/reason-foundation"/>
    <x v="0"/>
  </r>
  <r>
    <s v="CT2019"/>
    <s v="David H. Koch Charitable Foundation_Rockefeller University199510000"/>
    <x v="3"/>
    <s v="Rockefeller University"/>
    <x v="2385"/>
    <n v="10000"/>
    <x v="7"/>
    <x v="3"/>
    <m/>
    <m/>
    <x v="0"/>
    <x v="1"/>
    <x v="0"/>
    <s v=""/>
    <x v="1"/>
  </r>
  <r>
    <s v="CT2019"/>
    <s v="David H. Koch Charitable Foundation_The Metropolitan Museum of Art1995500000"/>
    <x v="3"/>
    <s v="The Metropolitan Museum of Art"/>
    <x v="2359"/>
    <n v="500000"/>
    <x v="7"/>
    <x v="3"/>
    <m/>
    <m/>
    <x v="0"/>
    <x v="0"/>
    <x v="1"/>
    <s v=""/>
    <x v="1"/>
  </r>
  <r>
    <s v="CT2019"/>
    <s v="David H. Koch Charitable Foundation_WNET/Thirteen Educational Broadcasting Network199510000"/>
    <x v="3"/>
    <s v="WNET/Thirteen Educational Broadcasting Network"/>
    <x v="2363"/>
    <n v="10000"/>
    <x v="7"/>
    <x v="3"/>
    <m/>
    <m/>
    <x v="0"/>
    <x v="0"/>
    <x v="0"/>
    <s v=""/>
    <x v="1"/>
  </r>
  <r>
    <s v="CT2019"/>
    <s v="David H. Koch Charitable Foundation_African Wildlife Foundation19961000"/>
    <x v="3"/>
    <s v="African Wildlife Foundation"/>
    <x v="2380"/>
    <n v="1000"/>
    <x v="8"/>
    <x v="3"/>
    <m/>
    <m/>
    <x v="0"/>
    <x v="0"/>
    <x v="1"/>
    <s v=""/>
    <x v="1"/>
  </r>
  <r>
    <s v="CT2019"/>
    <s v="David H. Koch Charitable Foundation_American Cancer Society19965000"/>
    <x v="3"/>
    <s v="American Cancer Society"/>
    <x v="2401"/>
    <n v="5000"/>
    <x v="8"/>
    <x v="3"/>
    <m/>
    <m/>
    <x v="0"/>
    <x v="0"/>
    <x v="1"/>
    <s v=""/>
    <x v="1"/>
  </r>
  <r>
    <s v="CT2019"/>
    <s v="David H. Koch Charitable Foundation_American Museum of Natural History199625000"/>
    <x v="3"/>
    <s v="American Museum of Natural History"/>
    <x v="2389"/>
    <n v="25000"/>
    <x v="8"/>
    <x v="3"/>
    <m/>
    <m/>
    <x v="0"/>
    <x v="0"/>
    <x v="0"/>
    <s v=""/>
    <x v="1"/>
  </r>
  <r>
    <s v="CT2019"/>
    <s v="David H. Koch Charitable Foundation_Ancient Egypt Research Associates1996100000"/>
    <x v="3"/>
    <s v="Ancient Egypt Research Associates"/>
    <x v="2402"/>
    <n v="100000"/>
    <x v="8"/>
    <x v="3"/>
    <m/>
    <m/>
    <x v="0"/>
    <x v="0"/>
    <x v="1"/>
    <s v=""/>
    <x v="1"/>
  </r>
  <r>
    <s v="CT2019"/>
    <s v="David H. Koch Charitable Foundation_Aspen Institute1996250000"/>
    <x v="3"/>
    <s v="Aspen Institute"/>
    <x v="2254"/>
    <n v="250000"/>
    <x v="8"/>
    <x v="3"/>
    <m/>
    <m/>
    <x v="0"/>
    <x v="0"/>
    <x v="0"/>
    <s v="https://www.sourcewatch.org/index.php/Aspen_Institute_for_Humanistic_Studies"/>
    <x v="2"/>
  </r>
  <r>
    <s v="CT2019"/>
    <s v="David H. Koch Charitable Foundation_Ballet Theatre Foundation1996250000"/>
    <x v="3"/>
    <s v="Ballet Theatre Foundation"/>
    <x v="2347"/>
    <n v="250000"/>
    <x v="8"/>
    <x v="3"/>
    <m/>
    <m/>
    <x v="0"/>
    <x v="0"/>
    <x v="1"/>
    <s v=""/>
    <x v="1"/>
  </r>
  <r>
    <s v="CT2019"/>
    <s v="David H. Koch Charitable Foundation_Brooklyn Museum199625000"/>
    <x v="3"/>
    <s v="Brooklyn Museum"/>
    <x v="2403"/>
    <n v="25000"/>
    <x v="8"/>
    <x v="3"/>
    <m/>
    <m/>
    <x v="0"/>
    <x v="0"/>
    <x v="1"/>
    <s v=""/>
    <x v="1"/>
  </r>
  <r>
    <s v="CT2019"/>
    <s v="David H. Koch Charitable Foundation_Cambridge College199625000"/>
    <x v="3"/>
    <s v="Cambridge College"/>
    <x v="2349"/>
    <n v="25000"/>
    <x v="8"/>
    <x v="3"/>
    <m/>
    <m/>
    <x v="0"/>
    <x v="1"/>
    <x v="0"/>
    <s v=""/>
    <x v="1"/>
  </r>
  <r>
    <s v="CT2019"/>
    <s v="David H. Koch Charitable Foundation_CaP CURE19961934000"/>
    <x v="3"/>
    <s v="CaP CURE"/>
    <x v="2392"/>
    <n v="1934000"/>
    <x v="8"/>
    <x v="3"/>
    <m/>
    <m/>
    <x v="0"/>
    <x v="0"/>
    <x v="1"/>
    <s v=""/>
    <x v="1"/>
  </r>
  <r>
    <s v="CT2019"/>
    <s v="David H. Koch Charitable Foundation_Cato Institute1996507500"/>
    <x v="3"/>
    <s v="Cato Institute"/>
    <x v="2"/>
    <n v="507500"/>
    <x v="8"/>
    <x v="3"/>
    <m/>
    <m/>
    <x v="0"/>
    <x v="0"/>
    <x v="0"/>
    <s v="https://www.desmogblog.com/cato-institute"/>
    <x v="0"/>
  </r>
  <r>
    <s v="CT2019"/>
    <s v="David H. Koch Charitable Foundation_Citizens for a Sound Economy (CSE)1996500000"/>
    <x v="3"/>
    <s v="Citizens for a Sound Economy (CSE)"/>
    <x v="37"/>
    <n v="500000"/>
    <x v="8"/>
    <x v="3"/>
    <m/>
    <m/>
    <x v="0"/>
    <x v="0"/>
    <x v="0"/>
    <s v="https://www.desmogblog.com/freedomworks"/>
    <x v="0"/>
  </r>
  <r>
    <s v="CT2019"/>
    <s v="David H. Koch Charitable Foundation_Cold Spring Harbor Laboratory199625000"/>
    <x v="3"/>
    <s v="Cold Spring Harbor Laboratory"/>
    <x v="2404"/>
    <n v="25000"/>
    <x v="8"/>
    <x v="3"/>
    <m/>
    <m/>
    <x v="0"/>
    <x v="0"/>
    <x v="0"/>
    <s v=""/>
    <x v="1"/>
  </r>
  <r>
    <s v="CT2019"/>
    <s v="David H. Koch Charitable Foundation_Competitive Enterprise Institute199650000"/>
    <x v="3"/>
    <s v="Competitive Enterprise Institute"/>
    <x v="28"/>
    <n v="50000"/>
    <x v="8"/>
    <x v="3"/>
    <m/>
    <m/>
    <x v="0"/>
    <x v="0"/>
    <x v="0"/>
    <s v="https://www.desmogblog.com/competitive-enterprise-institute"/>
    <x v="0"/>
  </r>
  <r>
    <s v="CT2019"/>
    <s v="David H. Koch Charitable Foundation_George Mason University199650000"/>
    <x v="3"/>
    <s v="George Mason University"/>
    <x v="22"/>
    <n v="50000"/>
    <x v="8"/>
    <x v="3"/>
    <m/>
    <m/>
    <x v="0"/>
    <x v="1"/>
    <x v="0"/>
    <s v=""/>
    <x v="1"/>
  </r>
  <r>
    <s v="CT2019"/>
    <s v="David H. Koch Charitable Foundation_Institute for Humane Studies at George Mason University1996250000"/>
    <x v="3"/>
    <s v="Institute for Humane Studies at George Mason University"/>
    <x v="23"/>
    <n v="250000"/>
    <x v="8"/>
    <x v="3"/>
    <m/>
    <m/>
    <x v="0"/>
    <x v="1"/>
    <x v="0"/>
    <s v="https://www.desmogblog.com/institute-humane-studies-george-mason-university"/>
    <x v="0"/>
  </r>
  <r>
    <s v="CT2019"/>
    <s v="David H. Koch Charitable Foundation_Institute for Humane Studies at George Mason University1996100000"/>
    <x v="3"/>
    <s v="Institute for Humane Studies at George Mason University"/>
    <x v="23"/>
    <n v="100000"/>
    <x v="8"/>
    <x v="3"/>
    <m/>
    <m/>
    <x v="0"/>
    <x v="1"/>
    <x v="0"/>
    <s v="https://www.desmogblog.com/institute-humane-studies-george-mason-university"/>
    <x v="0"/>
  </r>
  <r>
    <s v="GP2017"/>
    <s v="David H. Koch Charitable Foundation_Center for the Study of Market Processes (precursor to Mercatus)199650000"/>
    <x v="3"/>
    <s v="Center for the Study of Market Processes (precursor to Mercatus)"/>
    <x v="22"/>
    <n v="50000"/>
    <x v="8"/>
    <x v="3"/>
    <m/>
    <m/>
    <x v="0"/>
    <x v="1"/>
    <x v="0"/>
    <s v=""/>
    <x v="1"/>
  </r>
  <r>
    <s v="CT2019"/>
    <s v="David H. Koch Charitable Foundation_God's Love We Deliver199610000"/>
    <x v="3"/>
    <s v="God's Love We Deliver"/>
    <x v="2405"/>
    <n v="10000"/>
    <x v="8"/>
    <x v="3"/>
    <m/>
    <m/>
    <x v="0"/>
    <x v="0"/>
    <x v="1"/>
    <s v=""/>
    <x v="1"/>
  </r>
  <r>
    <s v="CT2019"/>
    <s v="David H. Koch Charitable Foundation_Henry Street Settlement199610000"/>
    <x v="3"/>
    <s v="Henry Street Settlement"/>
    <x v="2406"/>
    <n v="10000"/>
    <x v="8"/>
    <x v="3"/>
    <m/>
    <m/>
    <x v="0"/>
    <x v="0"/>
    <x v="1"/>
    <s v=""/>
    <x v="1"/>
  </r>
  <r>
    <s v="CT2019"/>
    <s v="David H. Koch Charitable Foundation_Institute for Justice1996100000"/>
    <x v="3"/>
    <s v="Institute for Justice"/>
    <x v="58"/>
    <n v="100000"/>
    <x v="8"/>
    <x v="3"/>
    <m/>
    <m/>
    <x v="0"/>
    <x v="0"/>
    <x v="0"/>
    <s v="https://www.sourcewatch.org/index.php/Institute_for_Justice"/>
    <x v="2"/>
  </r>
  <r>
    <s v="CT2019"/>
    <s v="David H. Koch Charitable Foundation_Institute for the Study of Human Origins1996300000"/>
    <x v="3"/>
    <s v="Institute for the Study of Human Origins"/>
    <x v="2353"/>
    <n v="300000"/>
    <x v="8"/>
    <x v="3"/>
    <m/>
    <m/>
    <x v="0"/>
    <x v="0"/>
    <x v="0"/>
    <s v=""/>
    <x v="1"/>
  </r>
  <r>
    <s v="CT2019"/>
    <s v="David H. Koch Charitable Foundation_Institute for the Study of Human Origins199657175"/>
    <x v="3"/>
    <s v="Institute for the Study of Human Origins"/>
    <x v="2353"/>
    <n v="57175"/>
    <x v="8"/>
    <x v="3"/>
    <m/>
    <m/>
    <x v="0"/>
    <x v="0"/>
    <x v="0"/>
    <s v=""/>
    <x v="1"/>
  </r>
  <r>
    <s v="CT2019"/>
    <s v="David H. Koch Charitable Foundation_Library of Congress1996500000"/>
    <x v="3"/>
    <s v="Library of Congress"/>
    <x v="2397"/>
    <n v="500000"/>
    <x v="8"/>
    <x v="3"/>
    <m/>
    <m/>
    <x v="0"/>
    <x v="0"/>
    <x v="0"/>
    <s v=""/>
    <x v="1"/>
  </r>
  <r>
    <s v="CT2019"/>
    <s v="David H. Koch Charitable Foundation_Massachusetts Institute of Technology199625000"/>
    <x v="3"/>
    <s v="Massachusetts Institute of Technology"/>
    <x v="158"/>
    <n v="25000"/>
    <x v="8"/>
    <x v="3"/>
    <m/>
    <m/>
    <x v="0"/>
    <x v="1"/>
    <x v="0"/>
    <s v=""/>
    <x v="1"/>
  </r>
  <r>
    <s v="CT2019"/>
    <s v="David H. Koch Charitable Foundation_Memorial Sloan-Kettering Cancer Center199610000"/>
    <x v="3"/>
    <s v="Memorial Sloan-Kettering Cancer Center"/>
    <x v="2354"/>
    <n v="10000"/>
    <x v="8"/>
    <x v="3"/>
    <m/>
    <m/>
    <x v="0"/>
    <x v="0"/>
    <x v="1"/>
    <s v=""/>
    <x v="1"/>
  </r>
  <r>
    <s v="CT2019"/>
    <s v="David H. Koch Charitable Foundation_National Center for Policy Analysis199650000"/>
    <x v="3"/>
    <s v="National Center for Policy Analysis"/>
    <x v="9"/>
    <n v="50000"/>
    <x v="8"/>
    <x v="3"/>
    <m/>
    <m/>
    <x v="0"/>
    <x v="0"/>
    <x v="0"/>
    <s v="https://www.desmogblog.com/national-center-policy-analysis"/>
    <x v="0"/>
  </r>
  <r>
    <s v="CT2019"/>
    <s v="David H. Koch Charitable Foundation_Network for Teaching Entrepreneurship1996195000"/>
    <x v="3"/>
    <s v="Network for Teaching Entrepreneurship"/>
    <x v="52"/>
    <n v="195000"/>
    <x v="8"/>
    <x v="3"/>
    <m/>
    <m/>
    <x v="0"/>
    <x v="0"/>
    <x v="0"/>
    <s v=""/>
    <x v="1"/>
  </r>
  <r>
    <s v="CT2019"/>
    <s v="David H. Koch Charitable Foundation_Network for Teaching Entrepreneurship199670200"/>
    <x v="3"/>
    <s v="Network for Teaching Entrepreneurship"/>
    <x v="52"/>
    <n v="70200"/>
    <x v="8"/>
    <x v="3"/>
    <m/>
    <m/>
    <x v="0"/>
    <x v="0"/>
    <x v="0"/>
    <s v=""/>
    <x v="1"/>
  </r>
  <r>
    <s v="CT2019"/>
    <s v="David H. Koch Charitable Foundation_New York City Ballet199610000"/>
    <x v="3"/>
    <s v="New York City Ballet"/>
    <x v="2355"/>
    <n v="10000"/>
    <x v="8"/>
    <x v="3"/>
    <m/>
    <m/>
    <x v="0"/>
    <x v="0"/>
    <x v="1"/>
    <s v=""/>
    <x v="1"/>
  </r>
  <r>
    <s v="CT2019"/>
    <s v="David H. Koch Charitable Foundation_New York Hospital1996500000"/>
    <x v="3"/>
    <s v="New York Hospital"/>
    <x v="2398"/>
    <n v="500000"/>
    <x v="8"/>
    <x v="3"/>
    <m/>
    <m/>
    <x v="0"/>
    <x v="0"/>
    <x v="1"/>
    <s v=""/>
    <x v="1"/>
  </r>
  <r>
    <s v="CT2019"/>
    <s v="David H. Koch Charitable Foundation_Pacific Research Institute for Public Policy199650000"/>
    <x v="3"/>
    <s v="Pacific Research Institute for Public Policy"/>
    <x v="10"/>
    <n v="50000"/>
    <x v="8"/>
    <x v="3"/>
    <m/>
    <m/>
    <x v="0"/>
    <x v="0"/>
    <x v="0"/>
    <s v="https://www.desmogblog.com/pacific-research-institute"/>
    <x v="0"/>
  </r>
  <r>
    <s v="CT2019"/>
    <s v="David H. Koch Charitable Foundation_Pioneer Institute for Public Policy Research199650000"/>
    <x v="3"/>
    <s v="Pioneer Institute for Public Policy Research"/>
    <x v="2400"/>
    <n v="50000"/>
    <x v="8"/>
    <x v="3"/>
    <m/>
    <m/>
    <x v="0"/>
    <x v="0"/>
    <x v="0"/>
    <s v="https://www.sourcewatch.org/index.php/Pioneer_Institute_for_Public_Policy_Research"/>
    <x v="2"/>
  </r>
  <r>
    <s v="CT2019"/>
    <s v="David H. Koch Charitable Foundation_Reason Foundation1996100000"/>
    <x v="3"/>
    <s v="Reason Foundation"/>
    <x v="12"/>
    <n v="100000"/>
    <x v="8"/>
    <x v="3"/>
    <m/>
    <m/>
    <x v="0"/>
    <x v="0"/>
    <x v="0"/>
    <s v="https://www.desmogblog.com/reason-foundation"/>
    <x v="0"/>
  </r>
  <r>
    <s v="CT2019"/>
    <s v="David H. Koch Charitable Foundation_Rockefeller University199625000"/>
    <x v="3"/>
    <s v="Rockefeller University"/>
    <x v="2385"/>
    <n v="25000"/>
    <x v="8"/>
    <x v="3"/>
    <m/>
    <m/>
    <x v="0"/>
    <x v="1"/>
    <x v="0"/>
    <s v=""/>
    <x v="1"/>
  </r>
  <r>
    <s v="CT2019"/>
    <s v="David H. Koch Charitable Foundation_Shelburne Children's Center19961000"/>
    <x v="3"/>
    <s v="Shelburne Children's Center"/>
    <x v="2407"/>
    <n v="1000"/>
    <x v="8"/>
    <x v="3"/>
    <m/>
    <m/>
    <x v="0"/>
    <x v="0"/>
    <x v="1"/>
    <s v=""/>
    <x v="1"/>
  </r>
  <r>
    <s v="CT2019"/>
    <s v="David H. Koch Charitable Foundation_Southampton Hospital199620000"/>
    <x v="3"/>
    <s v="Southampton Hospital"/>
    <x v="2408"/>
    <n v="20000"/>
    <x v="8"/>
    <x v="3"/>
    <m/>
    <m/>
    <x v="0"/>
    <x v="0"/>
    <x v="1"/>
    <s v=""/>
    <x v="1"/>
  </r>
  <r>
    <s v="CT2019"/>
    <s v="David H. Koch Charitable Foundation_The Explorers Club19961000"/>
    <x v="3"/>
    <s v="The Explorers Club"/>
    <x v="2376"/>
    <n v="1000"/>
    <x v="8"/>
    <x v="3"/>
    <m/>
    <m/>
    <x v="0"/>
    <x v="0"/>
    <x v="0"/>
    <s v=""/>
    <x v="1"/>
  </r>
  <r>
    <s v="CT2019"/>
    <s v="David H. Koch Charitable Foundation_The Metropolitan Museum of Art1996500000"/>
    <x v="3"/>
    <s v="The Metropolitan Museum of Art"/>
    <x v="2359"/>
    <n v="500000"/>
    <x v="8"/>
    <x v="3"/>
    <m/>
    <m/>
    <x v="0"/>
    <x v="0"/>
    <x v="1"/>
    <s v=""/>
    <x v="1"/>
  </r>
  <r>
    <s v="CT2019"/>
    <s v="David H. Koch Charitable Foundation_WGBH Educational Foundation1996100000"/>
    <x v="3"/>
    <s v="WGBH Educational Foundation"/>
    <x v="2362"/>
    <n v="100000"/>
    <x v="8"/>
    <x v="3"/>
    <m/>
    <m/>
    <x v="0"/>
    <x v="0"/>
    <x v="0"/>
    <s v=""/>
    <x v="1"/>
  </r>
  <r>
    <s v="CT2019"/>
    <s v="David H. Koch Charitable Foundation_WNET/Thirteen Educational Broadcasting Network199610000"/>
    <x v="3"/>
    <s v="WNET/Thirteen Educational Broadcasting Network"/>
    <x v="2363"/>
    <n v="10000"/>
    <x v="8"/>
    <x v="3"/>
    <m/>
    <m/>
    <x v="0"/>
    <x v="0"/>
    <x v="0"/>
    <s v=""/>
    <x v="1"/>
  </r>
  <r>
    <s v="CT2019"/>
    <s v="David H. Koch Charitable Foundation_African Wildlife Foundation199750000"/>
    <x v="3"/>
    <s v="African Wildlife Foundation"/>
    <x v="2380"/>
    <n v="50000"/>
    <x v="9"/>
    <x v="3"/>
    <m/>
    <m/>
    <x v="0"/>
    <x v="0"/>
    <x v="1"/>
    <s v=""/>
    <x v="1"/>
  </r>
  <r>
    <s v="CT2019"/>
    <s v="David H. Koch Charitable Foundation_Alzheimer's Association199710000"/>
    <x v="3"/>
    <s v="Alzheimer's Association"/>
    <x v="2364"/>
    <n v="10000"/>
    <x v="9"/>
    <x v="3"/>
    <m/>
    <m/>
    <x v="0"/>
    <x v="0"/>
    <x v="1"/>
    <s v=""/>
    <x v="1"/>
  </r>
  <r>
    <s v="CT2019"/>
    <s v="David H. Koch Charitable Foundation_American Museum of Natural History1997250000"/>
    <x v="3"/>
    <s v="American Museum of Natural History"/>
    <x v="2389"/>
    <n v="250000"/>
    <x v="9"/>
    <x v="3"/>
    <m/>
    <m/>
    <x v="0"/>
    <x v="0"/>
    <x v="0"/>
    <s v=""/>
    <x v="1"/>
  </r>
  <r>
    <s v="CT2019"/>
    <s v="David H. Koch Charitable Foundation_Ancient Egypt Research Associates1997100000"/>
    <x v="3"/>
    <s v="Ancient Egypt Research Associates"/>
    <x v="2402"/>
    <n v="100000"/>
    <x v="9"/>
    <x v="3"/>
    <m/>
    <m/>
    <x v="0"/>
    <x v="0"/>
    <x v="1"/>
    <s v=""/>
    <x v="1"/>
  </r>
  <r>
    <s v="CT2019"/>
    <s v="David H. Koch Charitable Foundation_Aspen Institute1997250000"/>
    <x v="3"/>
    <s v="Aspen Institute"/>
    <x v="2254"/>
    <n v="250000"/>
    <x v="9"/>
    <x v="3"/>
    <m/>
    <m/>
    <x v="0"/>
    <x v="0"/>
    <x v="0"/>
    <s v="https://www.sourcewatch.org/index.php/Aspen_Institute_for_Humanistic_Studies"/>
    <x v="2"/>
  </r>
  <r>
    <s v="CT2019"/>
    <s v="David H. Koch Charitable Foundation_Ballet Theatre Foundation1997500000"/>
    <x v="3"/>
    <s v="Ballet Theatre Foundation"/>
    <x v="2347"/>
    <n v="500000"/>
    <x v="9"/>
    <x v="3"/>
    <m/>
    <m/>
    <x v="0"/>
    <x v="0"/>
    <x v="1"/>
    <s v=""/>
    <x v="1"/>
  </r>
  <r>
    <s v="CT2019"/>
    <s v="David H. Koch Charitable Foundation_Brooklyn Museum199725000"/>
    <x v="3"/>
    <s v="Brooklyn Museum"/>
    <x v="2403"/>
    <n v="25000"/>
    <x v="9"/>
    <x v="3"/>
    <m/>
    <m/>
    <x v="0"/>
    <x v="0"/>
    <x v="1"/>
    <s v=""/>
    <x v="1"/>
  </r>
  <r>
    <s v="CT2019"/>
    <s v="David H. Koch Charitable Foundation_Business Executives for National Security199725000"/>
    <x v="3"/>
    <s v="Business Executives for National Security"/>
    <x v="2366"/>
    <n v="25000"/>
    <x v="9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199725000"/>
    <x v="3"/>
    <s v="Cambridge College"/>
    <x v="2349"/>
    <n v="25000"/>
    <x v="9"/>
    <x v="3"/>
    <m/>
    <m/>
    <x v="0"/>
    <x v="1"/>
    <x v="0"/>
    <s v=""/>
    <x v="1"/>
  </r>
  <r>
    <s v="CT2019"/>
    <s v="David H. Koch Charitable Foundation_CaP CURE19973450000"/>
    <x v="3"/>
    <s v="CaP CURE"/>
    <x v="2392"/>
    <n v="3450000"/>
    <x v="9"/>
    <x v="3"/>
    <m/>
    <m/>
    <x v="0"/>
    <x v="0"/>
    <x v="1"/>
    <s v=""/>
    <x v="1"/>
  </r>
  <r>
    <s v="CT2019"/>
    <s v="David H. Koch Charitable Foundation_Cato Institute1997500000"/>
    <x v="3"/>
    <s v="Cato Institute"/>
    <x v="2"/>
    <n v="500000"/>
    <x v="9"/>
    <x v="3"/>
    <m/>
    <m/>
    <x v="0"/>
    <x v="0"/>
    <x v="0"/>
    <s v="https://www.desmogblog.com/cato-institute"/>
    <x v="0"/>
  </r>
  <r>
    <s v="CT2019"/>
    <s v="David H. Koch Charitable Foundation_Citizens for a Sound Economy (CSE)1997750000"/>
    <x v="3"/>
    <s v="Citizens for a Sound Economy (CSE)"/>
    <x v="37"/>
    <n v="750000"/>
    <x v="9"/>
    <x v="3"/>
    <m/>
    <m/>
    <x v="0"/>
    <x v="0"/>
    <x v="0"/>
    <s v="https://www.desmogblog.com/freedomworks"/>
    <x v="0"/>
  </r>
  <r>
    <s v="CT2019"/>
    <s v="David H. Koch Charitable Foundation_Cold Spring Harbor Laboratory199725000"/>
    <x v="3"/>
    <s v="Cold Spring Harbor Laboratory"/>
    <x v="2404"/>
    <n v="25000"/>
    <x v="9"/>
    <x v="3"/>
    <m/>
    <m/>
    <x v="0"/>
    <x v="0"/>
    <x v="0"/>
    <s v=""/>
    <x v="1"/>
  </r>
  <r>
    <s v="CT2019"/>
    <s v="David H. Koch Charitable Foundation_Competitive Enterprise Institute199750000"/>
    <x v="3"/>
    <s v="Competitive Enterprise Institute"/>
    <x v="28"/>
    <n v="50000"/>
    <x v="9"/>
    <x v="3"/>
    <m/>
    <m/>
    <x v="0"/>
    <x v="0"/>
    <x v="0"/>
    <s v="https://www.desmogblog.com/competitive-enterprise-institute"/>
    <x v="0"/>
  </r>
  <r>
    <s v="CT2019"/>
    <s v="David H. Koch Charitable Foundation_Deerfield Academy199750000"/>
    <x v="3"/>
    <s v="Deerfield Academy"/>
    <x v="2350"/>
    <n v="50000"/>
    <x v="9"/>
    <x v="3"/>
    <m/>
    <m/>
    <x v="0"/>
    <x v="1"/>
    <x v="0"/>
    <s v=""/>
    <x v="1"/>
  </r>
  <r>
    <s v="CT2019"/>
    <s v="David H. Koch Charitable Foundation_George Mason University199750000"/>
    <x v="3"/>
    <s v="George Mason University"/>
    <x v="22"/>
    <n v="50000"/>
    <x v="9"/>
    <x v="3"/>
    <m/>
    <m/>
    <x v="0"/>
    <x v="1"/>
    <x v="0"/>
    <s v=""/>
    <x v="1"/>
  </r>
  <r>
    <s v="CT2019"/>
    <s v="David H. Koch Charitable Foundation_Institute for Humane Studies at George Mason University1997250000"/>
    <x v="3"/>
    <s v="Institute for Humane Studies at George Mason University"/>
    <x v="23"/>
    <n v="250000"/>
    <x v="9"/>
    <x v="3"/>
    <m/>
    <m/>
    <x v="0"/>
    <x v="1"/>
    <x v="0"/>
    <s v="https://www.desmogblog.com/institute-humane-studies-george-mason-university"/>
    <x v="0"/>
  </r>
  <r>
    <s v="CT2019"/>
    <s v="David H. Koch Charitable Foundation_Institute for Humane Studies at George Mason University1997100000"/>
    <x v="3"/>
    <s v="Institute for Humane Studies at George Mason University"/>
    <x v="23"/>
    <n v="100000"/>
    <x v="9"/>
    <x v="3"/>
    <m/>
    <m/>
    <x v="0"/>
    <x v="1"/>
    <x v="0"/>
    <s v="https://www.desmogblog.com/institute-humane-studies-george-mason-university"/>
    <x v="0"/>
  </r>
  <r>
    <s v="GP2017"/>
    <s v="David H. Koch Charitable Foundation_Center for the Study of Market Processes (precursor to Mercatus)199750000"/>
    <x v="3"/>
    <s v="Center for the Study of Market Processes (precursor to Mercatus)"/>
    <x v="22"/>
    <n v="50000"/>
    <x v="9"/>
    <x v="3"/>
    <m/>
    <m/>
    <x v="0"/>
    <x v="1"/>
    <x v="0"/>
    <s v=""/>
    <x v="1"/>
  </r>
  <r>
    <s v="CT2019"/>
    <s v="David H. Koch Charitable Foundation_House Ear Institute199750000"/>
    <x v="3"/>
    <s v="House Ear Institute"/>
    <x v="2352"/>
    <n v="50000"/>
    <x v="9"/>
    <x v="3"/>
    <m/>
    <m/>
    <x v="0"/>
    <x v="0"/>
    <x v="1"/>
    <s v=""/>
    <x v="1"/>
  </r>
  <r>
    <s v="CT2019"/>
    <s v="David H. Koch Charitable Foundation_Independent Institute199750000"/>
    <x v="3"/>
    <s v="Independent Institute"/>
    <x v="1435"/>
    <n v="50000"/>
    <x v="9"/>
    <x v="3"/>
    <m/>
    <m/>
    <x v="0"/>
    <x v="0"/>
    <x v="0"/>
    <s v="https://www.desmogblog.com/independent-institute"/>
    <x v="0"/>
  </r>
  <r>
    <s v="CT2019"/>
    <s v="David H. Koch Charitable Foundation_Institute for Justice1997250000"/>
    <x v="3"/>
    <s v="Institute for Justice"/>
    <x v="58"/>
    <n v="250000"/>
    <x v="9"/>
    <x v="3"/>
    <m/>
    <m/>
    <x v="0"/>
    <x v="0"/>
    <x v="0"/>
    <s v="https://www.sourcewatch.org/index.php/Institute_for_Justice"/>
    <x v="2"/>
  </r>
  <r>
    <s v="CT2019"/>
    <s v="David H. Koch Charitable Foundation_Institute for the Study of Human Origins1997300000"/>
    <x v="3"/>
    <s v="Institute for the Study of Human Origins"/>
    <x v="2353"/>
    <n v="300000"/>
    <x v="9"/>
    <x v="3"/>
    <m/>
    <m/>
    <x v="0"/>
    <x v="0"/>
    <x v="0"/>
    <s v=""/>
    <x v="1"/>
  </r>
  <r>
    <s v="CT2019"/>
    <s v="David H. Koch Charitable Foundation_Interfaith Center of New York199710000"/>
    <x v="3"/>
    <s v="Interfaith Center of New York"/>
    <x v="2409"/>
    <n v="10000"/>
    <x v="9"/>
    <x v="3"/>
    <m/>
    <m/>
    <x v="0"/>
    <x v="0"/>
    <x v="0"/>
    <s v="https://www.sourcewatch.org/index.php/Interfaith_Center_of_New_York"/>
    <x v="2"/>
  </r>
  <r>
    <s v="CT2019"/>
    <s v="David H. Koch Charitable Foundation_Kids Stuff Foundation1997100000"/>
    <x v="3"/>
    <s v="Kids Stuff Foundation"/>
    <x v="2410"/>
    <n v="100000"/>
    <x v="9"/>
    <x v="3"/>
    <m/>
    <m/>
    <x v="0"/>
    <x v="0"/>
    <x v="1"/>
    <s v=""/>
    <x v="1"/>
  </r>
  <r>
    <s v="CT2019"/>
    <s v="David H. Koch Charitable Foundation_Library of Congress1997100000"/>
    <x v="3"/>
    <s v="Library of Congress"/>
    <x v="2397"/>
    <n v="100000"/>
    <x v="9"/>
    <x v="3"/>
    <m/>
    <m/>
    <x v="0"/>
    <x v="0"/>
    <x v="0"/>
    <s v=""/>
    <x v="1"/>
  </r>
  <r>
    <s v="CT2019"/>
    <s v="David H. Koch Charitable Foundation_Massachusetts Institute of Technology199750000"/>
    <x v="3"/>
    <s v="Massachusetts Institute of Technology"/>
    <x v="158"/>
    <n v="50000"/>
    <x v="9"/>
    <x v="3"/>
    <m/>
    <m/>
    <x v="0"/>
    <x v="1"/>
    <x v="0"/>
    <s v=""/>
    <x v="1"/>
  </r>
  <r>
    <s v="CT2019"/>
    <s v="David H. Koch Charitable Foundation_Nantucket Maria Mitchell Association19975000"/>
    <x v="3"/>
    <s v="Nantucket Maria Mitchell Association"/>
    <x v="2411"/>
    <n v="5000"/>
    <x v="9"/>
    <x v="3"/>
    <m/>
    <m/>
    <x v="0"/>
    <x v="0"/>
    <x v="0"/>
    <s v=""/>
    <x v="1"/>
  </r>
  <r>
    <s v="CT2019"/>
    <s v="David H. Koch Charitable Foundation_National Center for Policy Analysis199750000"/>
    <x v="3"/>
    <s v="National Center for Policy Analysis"/>
    <x v="9"/>
    <n v="50000"/>
    <x v="9"/>
    <x v="3"/>
    <m/>
    <m/>
    <x v="0"/>
    <x v="0"/>
    <x v="0"/>
    <s v="https://www.desmogblog.com/national-center-policy-analysis"/>
    <x v="0"/>
  </r>
  <r>
    <s v="CT2019"/>
    <s v="David H. Koch Charitable Foundation_Network for Teaching Entrepreneurship1997145200"/>
    <x v="3"/>
    <s v="Network for Teaching Entrepreneurship"/>
    <x v="52"/>
    <n v="145200"/>
    <x v="9"/>
    <x v="3"/>
    <m/>
    <m/>
    <x v="0"/>
    <x v="0"/>
    <x v="0"/>
    <s v=""/>
    <x v="1"/>
  </r>
  <r>
    <s v="CT2019"/>
    <s v="David H. Koch Charitable Foundation_New York City Ballet199710000"/>
    <x v="3"/>
    <s v="New York City Ballet"/>
    <x v="2355"/>
    <n v="10000"/>
    <x v="9"/>
    <x v="3"/>
    <m/>
    <m/>
    <x v="0"/>
    <x v="0"/>
    <x v="1"/>
    <s v=""/>
    <x v="1"/>
  </r>
  <r>
    <s v="CT2019"/>
    <s v="David H. Koch Charitable Foundation_Orangutan Foundation International199710000"/>
    <x v="3"/>
    <s v="Orangutan Foundation International"/>
    <x v="2412"/>
    <n v="10000"/>
    <x v="9"/>
    <x v="3"/>
    <m/>
    <m/>
    <x v="0"/>
    <x v="0"/>
    <x v="1"/>
    <s v=""/>
    <x v="1"/>
  </r>
  <r>
    <s v="CT2019"/>
    <s v="David H. Koch Charitable Foundation_Pacific Research Institute for Public Policy199750000"/>
    <x v="3"/>
    <s v="Pacific Research Institute for Public Policy"/>
    <x v="10"/>
    <n v="50000"/>
    <x v="9"/>
    <x v="3"/>
    <m/>
    <m/>
    <x v="0"/>
    <x v="0"/>
    <x v="0"/>
    <s v="https://www.desmogblog.com/pacific-research-institute"/>
    <x v="0"/>
  </r>
  <r>
    <s v="CT2019"/>
    <s v="David H. Koch Charitable Foundation_Partnership for America's Cup Technology Foundation1997100000"/>
    <x v="3"/>
    <s v="Partnership for America's Cup Technology Foundation"/>
    <x v="2413"/>
    <n v="100000"/>
    <x v="9"/>
    <x v="3"/>
    <m/>
    <m/>
    <x v="0"/>
    <x v="0"/>
    <x v="1"/>
    <s v=""/>
    <x v="1"/>
  </r>
  <r>
    <s v="CT2019"/>
    <s v="David H. Koch Charitable Foundation_Pioneer Institute for Public Policy Research199750000"/>
    <x v="3"/>
    <s v="Pioneer Institute for Public Policy Research"/>
    <x v="2400"/>
    <n v="50000"/>
    <x v="9"/>
    <x v="3"/>
    <m/>
    <m/>
    <x v="0"/>
    <x v="0"/>
    <x v="0"/>
    <s v="https://www.sourcewatch.org/index.php/Pioneer_Institute_for_Public_Policy_Research"/>
    <x v="2"/>
  </r>
  <r>
    <s v="CT2019"/>
    <s v="David H. Koch Charitable Foundation_Reason Foundation1997150000"/>
    <x v="3"/>
    <s v="Reason Foundation"/>
    <x v="12"/>
    <n v="150000"/>
    <x v="9"/>
    <x v="3"/>
    <m/>
    <m/>
    <x v="0"/>
    <x v="0"/>
    <x v="0"/>
    <s v="https://www.desmogblog.com/reason-foundation"/>
    <x v="0"/>
  </r>
  <r>
    <s v="CT2019"/>
    <s v="David H. Koch Charitable Foundation_Reason Foundation1997101700"/>
    <x v="3"/>
    <s v="Reason Foundation"/>
    <x v="12"/>
    <n v="101700"/>
    <x v="9"/>
    <x v="3"/>
    <m/>
    <m/>
    <x v="0"/>
    <x v="0"/>
    <x v="0"/>
    <s v="https://www.desmogblog.com/reason-foundation"/>
    <x v="0"/>
  </r>
  <r>
    <s v="CT2019"/>
    <s v="David H. Koch Charitable Foundation_Rockefeller University1997250000"/>
    <x v="3"/>
    <s v="Rockefeller University"/>
    <x v="2385"/>
    <n v="250000"/>
    <x v="9"/>
    <x v="3"/>
    <m/>
    <m/>
    <x v="0"/>
    <x v="1"/>
    <x v="0"/>
    <s v=""/>
    <x v="1"/>
  </r>
  <r>
    <s v="CT2019"/>
    <s v="David H. Koch Charitable Foundation_The Metropolitan Museum of Art1997500000"/>
    <x v="3"/>
    <s v="The Metropolitan Museum of Art"/>
    <x v="2359"/>
    <n v="500000"/>
    <x v="9"/>
    <x v="3"/>
    <m/>
    <m/>
    <x v="0"/>
    <x v="0"/>
    <x v="1"/>
    <s v=""/>
    <x v="1"/>
  </r>
  <r>
    <s v="CT2019"/>
    <s v="David H. Koch Charitable Foundation_The Metropolitan Museum of Art1997150000"/>
    <x v="3"/>
    <s v="The Metropolitan Museum of Art"/>
    <x v="2359"/>
    <n v="150000"/>
    <x v="9"/>
    <x v="3"/>
    <m/>
    <m/>
    <x v="0"/>
    <x v="0"/>
    <x v="1"/>
    <s v=""/>
    <x v="1"/>
  </r>
  <r>
    <s v="CT2019"/>
    <s v="David H. Koch Charitable Foundation_WGBH Educational Foundation1997100000"/>
    <x v="3"/>
    <s v="WGBH Educational Foundation"/>
    <x v="2362"/>
    <n v="100000"/>
    <x v="9"/>
    <x v="3"/>
    <m/>
    <m/>
    <x v="0"/>
    <x v="0"/>
    <x v="0"/>
    <s v=""/>
    <x v="1"/>
  </r>
  <r>
    <s v="CT2019"/>
    <s v="David H. Koch Charitable Foundation_WNET/Thirteen Educational Broadcasting Network199760000"/>
    <x v="3"/>
    <s v="WNET/Thirteen Educational Broadcasting Network"/>
    <x v="2363"/>
    <n v="60000"/>
    <x v="9"/>
    <x v="3"/>
    <m/>
    <m/>
    <x v="0"/>
    <x v="0"/>
    <x v="0"/>
    <s v=""/>
    <x v="1"/>
  </r>
  <r>
    <s v="CT2019"/>
    <s v="David H. Koch Charitable Foundation_American Museum of Natural History1998250000"/>
    <x v="3"/>
    <s v="American Museum of Natural History"/>
    <x v="2389"/>
    <n v="250000"/>
    <x v="10"/>
    <x v="3"/>
    <m/>
    <m/>
    <x v="0"/>
    <x v="0"/>
    <x v="0"/>
    <s v=""/>
    <x v="1"/>
  </r>
  <r>
    <s v="CT2019"/>
    <s v="David H. Koch Charitable Foundation_Aspen Institute1998250000"/>
    <x v="3"/>
    <s v="Aspen Institute"/>
    <x v="2254"/>
    <n v="250000"/>
    <x v="10"/>
    <x v="3"/>
    <m/>
    <m/>
    <x v="0"/>
    <x v="0"/>
    <x v="0"/>
    <s v="https://www.sourcewatch.org/index.php/Aspen_Institute_for_Humanistic_Studies"/>
    <x v="2"/>
  </r>
  <r>
    <s v="CT2019"/>
    <s v="David H. Koch Charitable Foundation_Ballet Theatre Foundation1998250000"/>
    <x v="3"/>
    <s v="Ballet Theatre Foundation"/>
    <x v="2347"/>
    <n v="250000"/>
    <x v="10"/>
    <x v="3"/>
    <m/>
    <m/>
    <x v="0"/>
    <x v="0"/>
    <x v="1"/>
    <s v=""/>
    <x v="1"/>
  </r>
  <r>
    <s v="CT2019"/>
    <s v="David H. Koch Charitable Foundation_CaP CURE1998300000"/>
    <x v="3"/>
    <s v="CaP CURE"/>
    <x v="2392"/>
    <n v="300000"/>
    <x v="10"/>
    <x v="3"/>
    <m/>
    <m/>
    <x v="0"/>
    <x v="0"/>
    <x v="1"/>
    <s v=""/>
    <x v="1"/>
  </r>
  <r>
    <s v="CT2019"/>
    <s v="David H. Koch Charitable Foundation_Daring Project19981000"/>
    <x v="3"/>
    <s v="Daring Project"/>
    <x v="2414"/>
    <n v="1000"/>
    <x v="10"/>
    <x v="3"/>
    <m/>
    <m/>
    <x v="0"/>
    <x v="0"/>
    <x v="1"/>
    <s v=""/>
    <x v="1"/>
  </r>
  <r>
    <s v="CT2019"/>
    <s v="David H. Koch Charitable Foundation_Deerfield Academy199856000"/>
    <x v="3"/>
    <s v="Deerfield Academy"/>
    <x v="2350"/>
    <n v="56000"/>
    <x v="10"/>
    <x v="3"/>
    <m/>
    <m/>
    <x v="0"/>
    <x v="1"/>
    <x v="0"/>
    <s v=""/>
    <x v="1"/>
  </r>
  <r>
    <s v="CT2019"/>
    <s v="David H. Koch Charitable Foundation_Institute for the Study of Human Origins1998150000"/>
    <x v="3"/>
    <s v="Institute for the Study of Human Origins"/>
    <x v="2353"/>
    <n v="150000"/>
    <x v="10"/>
    <x v="3"/>
    <m/>
    <m/>
    <x v="0"/>
    <x v="0"/>
    <x v="0"/>
    <s v=""/>
    <x v="1"/>
  </r>
  <r>
    <s v="CT2019"/>
    <s v="David H. Koch Charitable Foundation_Institute for the Study of Human Origins199850000"/>
    <x v="3"/>
    <s v="Institute for the Study of Human Origins"/>
    <x v="2353"/>
    <n v="50000"/>
    <x v="10"/>
    <x v="3"/>
    <m/>
    <m/>
    <x v="0"/>
    <x v="0"/>
    <x v="0"/>
    <s v=""/>
    <x v="1"/>
  </r>
  <r>
    <s v="CT2019"/>
    <s v="David H. Koch Charitable Foundation_Institute for Visual Services19981000"/>
    <x v="3"/>
    <s v="Institute for Visual Services"/>
    <x v="2415"/>
    <n v="1000"/>
    <x v="10"/>
    <x v="3"/>
    <m/>
    <m/>
    <x v="0"/>
    <x v="0"/>
    <x v="0"/>
    <s v=""/>
    <x v="1"/>
  </r>
  <r>
    <s v="CT2019"/>
    <s v="David H. Koch Charitable Foundation_Kaatsbaan International Dance Center199810000"/>
    <x v="3"/>
    <s v="Kaatsbaan International Dance Center"/>
    <x v="2416"/>
    <n v="10000"/>
    <x v="10"/>
    <x v="3"/>
    <m/>
    <m/>
    <x v="0"/>
    <x v="0"/>
    <x v="1"/>
    <s v=""/>
    <x v="1"/>
  </r>
  <r>
    <s v="CT2019"/>
    <s v="David H. Koch Charitable Foundation_Manhattan Eye Ear and Throat Hospital1998100000"/>
    <x v="3"/>
    <s v="Manhattan Eye Ear and Throat Hospital"/>
    <x v="2417"/>
    <n v="100000"/>
    <x v="10"/>
    <x v="3"/>
    <m/>
    <m/>
    <x v="0"/>
    <x v="0"/>
    <x v="0"/>
    <s v=""/>
    <x v="1"/>
  </r>
  <r>
    <s v="CT2019"/>
    <s v="David H. Koch Charitable Foundation_Museum of Television and Radio19981000"/>
    <x v="3"/>
    <s v="Museum of Television and Radio"/>
    <x v="2418"/>
    <n v="1000"/>
    <x v="10"/>
    <x v="3"/>
    <m/>
    <m/>
    <x v="0"/>
    <x v="0"/>
    <x v="1"/>
    <s v=""/>
    <x v="1"/>
  </r>
  <r>
    <s v="CT2019"/>
    <s v="David H. Koch Charitable Foundation_Nancy Davis Foundation for Multiple Sclerosis199810000"/>
    <x v="3"/>
    <s v="Nancy Davis Foundation for Multiple Sclerosis"/>
    <x v="2419"/>
    <n v="10000"/>
    <x v="10"/>
    <x v="3"/>
    <m/>
    <m/>
    <x v="0"/>
    <x v="0"/>
    <x v="1"/>
    <s v=""/>
    <x v="1"/>
  </r>
  <r>
    <s v="CT2019"/>
    <s v="David H. Koch Charitable Foundation_Network for Teaching Entrepreneurship199870000"/>
    <x v="3"/>
    <s v="Network for Teaching Entrepreneurship"/>
    <x v="52"/>
    <n v="70000"/>
    <x v="10"/>
    <x v="3"/>
    <m/>
    <m/>
    <x v="0"/>
    <x v="0"/>
    <x v="0"/>
    <s v=""/>
    <x v="1"/>
  </r>
  <r>
    <s v="CT2019"/>
    <s v="David H. Koch Charitable Foundation_Prevent Blindness America - NYC Division199810000"/>
    <x v="3"/>
    <s v="Prevent Blindness America - NYC Division"/>
    <x v="2420"/>
    <n v="10000"/>
    <x v="10"/>
    <x v="3"/>
    <m/>
    <m/>
    <x v="0"/>
    <x v="0"/>
    <x v="1"/>
    <s v=""/>
    <x v="1"/>
  </r>
  <r>
    <s v="CT2019"/>
    <s v="David H. Koch Charitable Foundation_Reason Foundation1998100000"/>
    <x v="3"/>
    <s v="Reason Foundation"/>
    <x v="12"/>
    <n v="100000"/>
    <x v="10"/>
    <x v="3"/>
    <m/>
    <m/>
    <x v="0"/>
    <x v="0"/>
    <x v="0"/>
    <s v="https://www.desmogblog.com/reason-foundation"/>
    <x v="0"/>
  </r>
  <r>
    <s v="CT2019"/>
    <s v="David H. Koch Charitable Foundation_Rockefeller University1998250000"/>
    <x v="3"/>
    <s v="Rockefeller University"/>
    <x v="2385"/>
    <n v="250000"/>
    <x v="10"/>
    <x v="3"/>
    <m/>
    <m/>
    <x v="0"/>
    <x v="1"/>
    <x v="0"/>
    <s v=""/>
    <x v="1"/>
  </r>
  <r>
    <s v="CT2019"/>
    <s v="David H. Koch Charitable Foundation_Rockefeller University1998100000"/>
    <x v="3"/>
    <s v="Rockefeller University"/>
    <x v="2385"/>
    <n v="100000"/>
    <x v="10"/>
    <x v="3"/>
    <m/>
    <m/>
    <x v="0"/>
    <x v="1"/>
    <x v="0"/>
    <s v=""/>
    <x v="1"/>
  </r>
  <r>
    <s v="CT2019"/>
    <s v="David H. Koch Charitable Foundation_Rockefeller University199825000"/>
    <x v="3"/>
    <s v="Rockefeller University"/>
    <x v="2385"/>
    <n v="25000"/>
    <x v="10"/>
    <x v="3"/>
    <m/>
    <m/>
    <x v="0"/>
    <x v="1"/>
    <x v="0"/>
    <s v=""/>
    <x v="1"/>
  </r>
  <r>
    <s v="CT2019"/>
    <s v="David H. Koch Charitable Foundation_Solomon R. Guggenheim Foundation1998100000"/>
    <x v="3"/>
    <s v="Solomon R. Guggenheim Foundation"/>
    <x v="2421"/>
    <n v="100000"/>
    <x v="10"/>
    <x v="3"/>
    <m/>
    <m/>
    <x v="0"/>
    <x v="0"/>
    <x v="1"/>
    <s v=""/>
    <x v="1"/>
  </r>
  <r>
    <s v="CT2019"/>
    <s v="David H. Koch Charitable Foundation_The Boys' Club of New York199810000"/>
    <x v="3"/>
    <s v="The Boys' Club of New York"/>
    <x v="2422"/>
    <n v="10000"/>
    <x v="10"/>
    <x v="3"/>
    <m/>
    <m/>
    <x v="0"/>
    <x v="0"/>
    <x v="1"/>
    <s v=""/>
    <x v="1"/>
  </r>
  <r>
    <s v="CT2019"/>
    <s v="David H. Koch Charitable Foundation_The Metropolitan Museum of Art1998500000"/>
    <x v="3"/>
    <s v="The Metropolitan Museum of Art"/>
    <x v="2359"/>
    <n v="500000"/>
    <x v="10"/>
    <x v="3"/>
    <m/>
    <m/>
    <x v="0"/>
    <x v="0"/>
    <x v="1"/>
    <s v=""/>
    <x v="1"/>
  </r>
  <r>
    <s v="CT2019"/>
    <s v="David H. Koch Charitable Foundation_The Metropolitan Museum of Art1998150000"/>
    <x v="3"/>
    <s v="The Metropolitan Museum of Art"/>
    <x v="2359"/>
    <n v="150000"/>
    <x v="10"/>
    <x v="3"/>
    <m/>
    <m/>
    <x v="0"/>
    <x v="0"/>
    <x v="1"/>
    <s v=""/>
    <x v="1"/>
  </r>
  <r>
    <s v="CT2019"/>
    <s v="David H. Koch Charitable Foundation_United States Biathlon Association19981000"/>
    <x v="3"/>
    <s v="United States Biathlon Association"/>
    <x v="2423"/>
    <n v="1000"/>
    <x v="10"/>
    <x v="3"/>
    <m/>
    <m/>
    <x v="0"/>
    <x v="0"/>
    <x v="1"/>
    <s v=""/>
    <x v="1"/>
  </r>
  <r>
    <s v="CT2019"/>
    <s v="David H. Koch Charitable Foundation_WGBH Educational Foundation1998100000"/>
    <x v="3"/>
    <s v="WGBH Educational Foundation"/>
    <x v="2362"/>
    <n v="100000"/>
    <x v="10"/>
    <x v="3"/>
    <m/>
    <m/>
    <x v="0"/>
    <x v="0"/>
    <x v="0"/>
    <s v=""/>
    <x v="1"/>
  </r>
  <r>
    <s v="CT2019"/>
    <s v="David H. Koch Charitable Foundation_African Wildlife Foundation1999100000"/>
    <x v="3"/>
    <s v="African Wildlife Foundation"/>
    <x v="2380"/>
    <n v="100000"/>
    <x v="11"/>
    <x v="3"/>
    <m/>
    <m/>
    <x v="0"/>
    <x v="0"/>
    <x v="1"/>
    <s v=""/>
    <x v="1"/>
  </r>
  <r>
    <s v="CT2019"/>
    <s v="David H. Koch Charitable Foundation_Alzheimer's Association199910000"/>
    <x v="3"/>
    <s v="Alzheimer's Association"/>
    <x v="2364"/>
    <n v="10000"/>
    <x v="11"/>
    <x v="3"/>
    <m/>
    <m/>
    <x v="0"/>
    <x v="0"/>
    <x v="1"/>
    <s v=""/>
    <x v="1"/>
  </r>
  <r>
    <s v="CT2019"/>
    <s v="David H. Koch Charitable Foundation_American Museum of Natural History1999250000"/>
    <x v="3"/>
    <s v="American Museum of Natural History"/>
    <x v="2389"/>
    <n v="250000"/>
    <x v="11"/>
    <x v="3"/>
    <m/>
    <m/>
    <x v="0"/>
    <x v="0"/>
    <x v="0"/>
    <s v=""/>
    <x v="1"/>
  </r>
  <r>
    <s v="CT2019"/>
    <s v="David H. Koch Charitable Foundation_Ancient Egypt Research Associates1999100000"/>
    <x v="3"/>
    <s v="Ancient Egypt Research Associates"/>
    <x v="2402"/>
    <n v="100000"/>
    <x v="11"/>
    <x v="3"/>
    <m/>
    <m/>
    <x v="0"/>
    <x v="0"/>
    <x v="1"/>
    <s v=""/>
    <x v="1"/>
  </r>
  <r>
    <s v="CT2019"/>
    <s v="David H. Koch Charitable Foundation_Aspen Valley Medical Foundation199910000"/>
    <x v="3"/>
    <s v="Aspen Valley Medical Foundation"/>
    <x v="2390"/>
    <n v="10000"/>
    <x v="11"/>
    <x v="3"/>
    <m/>
    <m/>
    <x v="0"/>
    <x v="0"/>
    <x v="1"/>
    <s v=""/>
    <x v="1"/>
  </r>
  <r>
    <s v="CT2019"/>
    <s v="David H. Koch Charitable Foundation_Ballet Theatre Foundation1999250000"/>
    <x v="3"/>
    <s v="Ballet Theatre Foundation"/>
    <x v="2347"/>
    <n v="250000"/>
    <x v="11"/>
    <x v="3"/>
    <m/>
    <m/>
    <x v="0"/>
    <x v="0"/>
    <x v="1"/>
    <s v=""/>
    <x v="1"/>
  </r>
  <r>
    <s v="CT2019"/>
    <s v="David H. Koch Charitable Foundation_Business Executives for National Security199925000"/>
    <x v="3"/>
    <s v="Business Executives for National Security"/>
    <x v="2366"/>
    <n v="25000"/>
    <x v="11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199925000"/>
    <x v="3"/>
    <s v="Cambridge College"/>
    <x v="2349"/>
    <n v="25000"/>
    <x v="11"/>
    <x v="3"/>
    <m/>
    <m/>
    <x v="0"/>
    <x v="1"/>
    <x v="0"/>
    <s v=""/>
    <x v="1"/>
  </r>
  <r>
    <s v="CT2019"/>
    <s v="David H. Koch Charitable Foundation_CaP CURE1999350000"/>
    <x v="3"/>
    <s v="CaP CURE"/>
    <x v="2392"/>
    <n v="350000"/>
    <x v="11"/>
    <x v="3"/>
    <m/>
    <m/>
    <x v="0"/>
    <x v="0"/>
    <x v="1"/>
    <s v=""/>
    <x v="1"/>
  </r>
  <r>
    <s v="CT2019"/>
    <s v="David H. Koch Charitable Foundation_Cato Institute1999500000"/>
    <x v="3"/>
    <s v="Cato Institute"/>
    <x v="2"/>
    <n v="500000"/>
    <x v="11"/>
    <x v="3"/>
    <m/>
    <m/>
    <x v="0"/>
    <x v="0"/>
    <x v="0"/>
    <s v="https://www.desmogblog.com/cato-institute"/>
    <x v="0"/>
  </r>
  <r>
    <s v="CT2019"/>
    <s v="David H. Koch Charitable Foundation_Citizens for a Sound Economy (CSE)19991000000"/>
    <x v="3"/>
    <s v="Citizens for a Sound Economy (CSE)"/>
    <x v="37"/>
    <n v="1000000"/>
    <x v="11"/>
    <x v="3"/>
    <m/>
    <m/>
    <x v="0"/>
    <x v="0"/>
    <x v="0"/>
    <s v="https://www.desmogblog.com/freedomworks"/>
    <x v="0"/>
  </r>
  <r>
    <s v="CT2019"/>
    <s v="David H. Koch Charitable Foundation_Cold Spring Harbor Laboratory1999200000"/>
    <x v="3"/>
    <s v="Cold Spring Harbor Laboratory"/>
    <x v="2404"/>
    <n v="200000"/>
    <x v="11"/>
    <x v="3"/>
    <m/>
    <m/>
    <x v="0"/>
    <x v="0"/>
    <x v="0"/>
    <s v=""/>
    <x v="1"/>
  </r>
  <r>
    <s v="CT2019"/>
    <s v="David H. Koch Charitable Foundation_Competitive Enterprise Institute199950000"/>
    <x v="3"/>
    <s v="Competitive Enterprise Institute"/>
    <x v="28"/>
    <n v="50000"/>
    <x v="11"/>
    <x v="3"/>
    <m/>
    <m/>
    <x v="0"/>
    <x v="0"/>
    <x v="0"/>
    <s v="https://www.desmogblog.com/competitive-enterprise-institute"/>
    <x v="0"/>
  </r>
  <r>
    <s v="CT2019"/>
    <s v="David H. Koch Charitable Foundation_Deerfield Academy199950000"/>
    <x v="3"/>
    <s v="Deerfield Academy"/>
    <x v="2350"/>
    <n v="50000"/>
    <x v="11"/>
    <x v="3"/>
    <m/>
    <m/>
    <x v="0"/>
    <x v="1"/>
    <x v="0"/>
    <s v=""/>
    <x v="1"/>
  </r>
  <r>
    <s v="CT2019"/>
    <s v="David H. Koch Charitable Foundation_Families Against Mandatory Minimums199910000"/>
    <x v="3"/>
    <s v="Families Against Mandatory Minimums"/>
    <x v="1294"/>
    <n v="10000"/>
    <x v="11"/>
    <x v="3"/>
    <m/>
    <m/>
    <x v="0"/>
    <x v="0"/>
    <x v="0"/>
    <s v="https://www.sourcewatch.org/index.php/Families_Against_Mandatory_Minimums"/>
    <x v="2"/>
  </r>
  <r>
    <s v="CT2019"/>
    <s v="David H. Koch Charitable Foundation_Institute for Humane Studies at George Mason University1999250000"/>
    <x v="3"/>
    <s v="Institute for Humane Studies at George Mason University"/>
    <x v="23"/>
    <n v="250000"/>
    <x v="11"/>
    <x v="3"/>
    <m/>
    <m/>
    <x v="0"/>
    <x v="1"/>
    <x v="0"/>
    <s v="https://www.desmogblog.com/institute-humane-studies-george-mason-university"/>
    <x v="0"/>
  </r>
  <r>
    <s v="CT2019"/>
    <s v="David H. Koch Charitable Foundation_House Ear Institute199950000"/>
    <x v="3"/>
    <s v="House Ear Institute"/>
    <x v="2352"/>
    <n v="50000"/>
    <x v="11"/>
    <x v="3"/>
    <m/>
    <m/>
    <x v="0"/>
    <x v="0"/>
    <x v="1"/>
    <s v=""/>
    <x v="1"/>
  </r>
  <r>
    <s v="CT2019"/>
    <s v="David H. Koch Charitable Foundation_Independent Institute199950000"/>
    <x v="3"/>
    <s v="Independent Institute"/>
    <x v="1435"/>
    <n v="50000"/>
    <x v="11"/>
    <x v="3"/>
    <m/>
    <m/>
    <x v="0"/>
    <x v="0"/>
    <x v="0"/>
    <s v="https://www.desmogblog.com/independent-institute"/>
    <x v="0"/>
  </r>
  <r>
    <s v="CT2019"/>
    <s v="David H. Koch Charitable Foundation_Institute for Justice1999250000"/>
    <x v="3"/>
    <s v="Institute for Justice"/>
    <x v="58"/>
    <n v="250000"/>
    <x v="11"/>
    <x v="3"/>
    <m/>
    <m/>
    <x v="0"/>
    <x v="0"/>
    <x v="0"/>
    <s v="https://www.sourcewatch.org/index.php/Institute_for_Justice"/>
    <x v="2"/>
  </r>
  <r>
    <s v="CT2019"/>
    <s v="David H. Koch Charitable Foundation_Institute for the Study of Human Origins1999150000"/>
    <x v="3"/>
    <s v="Institute for the Study of Human Origins"/>
    <x v="2353"/>
    <n v="150000"/>
    <x v="11"/>
    <x v="3"/>
    <m/>
    <m/>
    <x v="0"/>
    <x v="0"/>
    <x v="0"/>
    <s v=""/>
    <x v="1"/>
  </r>
  <r>
    <s v="CT2019"/>
    <s v="David H. Koch Charitable Foundation_Library of Congress199915000"/>
    <x v="3"/>
    <s v="Library of Congress"/>
    <x v="2397"/>
    <n v="15000"/>
    <x v="11"/>
    <x v="3"/>
    <m/>
    <m/>
    <x v="0"/>
    <x v="0"/>
    <x v="0"/>
    <s v=""/>
    <x v="1"/>
  </r>
  <r>
    <s v="CT2019"/>
    <s v="David H. Koch Charitable Foundation_Little Star199910000"/>
    <x v="3"/>
    <s v="Little Star"/>
    <x v="2424"/>
    <n v="10000"/>
    <x v="11"/>
    <x v="3"/>
    <m/>
    <m/>
    <x v="0"/>
    <x v="0"/>
    <x v="1"/>
    <s v=""/>
    <x v="1"/>
  </r>
  <r>
    <s v="CT2019"/>
    <s v="David H. Koch Charitable Foundation_Massachusetts Institute of Technology199950000"/>
    <x v="3"/>
    <s v="Massachusetts Institute of Technology"/>
    <x v="158"/>
    <n v="50000"/>
    <x v="11"/>
    <x v="3"/>
    <m/>
    <m/>
    <x v="0"/>
    <x v="1"/>
    <x v="0"/>
    <s v=""/>
    <x v="1"/>
  </r>
  <r>
    <s v="CT2019"/>
    <s v="David H. Koch Charitable Foundation_Mercatus Center, George Mason University199950000"/>
    <x v="3"/>
    <s v="Mercatus Center, George Mason University"/>
    <x v="123"/>
    <n v="50000"/>
    <x v="11"/>
    <x v="3"/>
    <s v="Modified based on entry at GP (best avail info)"/>
    <m/>
    <x v="0"/>
    <x v="1"/>
    <x v="0"/>
    <s v=""/>
    <x v="1"/>
  </r>
  <r>
    <s v="CT2019"/>
    <s v="David H. Koch Charitable Foundation_National Center for Policy Analysis199950000"/>
    <x v="3"/>
    <s v="National Center for Policy Analysis"/>
    <x v="9"/>
    <n v="50000"/>
    <x v="11"/>
    <x v="3"/>
    <m/>
    <m/>
    <x v="0"/>
    <x v="0"/>
    <x v="0"/>
    <s v="https://www.desmogblog.com/national-center-policy-analysis"/>
    <x v="0"/>
  </r>
  <r>
    <s v="CT2019"/>
    <s v="David H. Koch Charitable Foundation_National Prostate Cancer Coalition199950000"/>
    <x v="3"/>
    <s v="National Prostate Cancer Coalition"/>
    <x v="2425"/>
    <n v="50000"/>
    <x v="11"/>
    <x v="3"/>
    <m/>
    <m/>
    <x v="0"/>
    <x v="0"/>
    <x v="1"/>
    <s v=""/>
    <x v="1"/>
  </r>
  <r>
    <s v="CT2019"/>
    <s v="David H. Koch Charitable Foundation_Network for Teaching Entrepreneurship1999100000"/>
    <x v="3"/>
    <s v="Network for Teaching Entrepreneurship"/>
    <x v="52"/>
    <n v="100000"/>
    <x v="11"/>
    <x v="3"/>
    <m/>
    <m/>
    <x v="0"/>
    <x v="0"/>
    <x v="0"/>
    <s v=""/>
    <x v="1"/>
  </r>
  <r>
    <s v="CT2019"/>
    <s v="David H. Koch Charitable Foundation_New York City Ballet199910000"/>
    <x v="3"/>
    <s v="New York City Ballet"/>
    <x v="2355"/>
    <n v="10000"/>
    <x v="11"/>
    <x v="3"/>
    <m/>
    <m/>
    <x v="0"/>
    <x v="0"/>
    <x v="1"/>
    <s v=""/>
    <x v="1"/>
  </r>
  <r>
    <s v="CT2019"/>
    <s v="David H. Koch Charitable Foundation_New York University199950000"/>
    <x v="3"/>
    <s v="New York University"/>
    <x v="33"/>
    <n v="50000"/>
    <x v="11"/>
    <x v="3"/>
    <m/>
    <m/>
    <x v="0"/>
    <x v="1"/>
    <x v="0"/>
    <s v=""/>
    <x v="1"/>
  </r>
  <r>
    <s v="CT2019"/>
    <s v="David H. Koch Charitable Foundation_Pacific Research Institute for Public Policy199950000"/>
    <x v="3"/>
    <s v="Pacific Research Institute for Public Policy"/>
    <x v="10"/>
    <n v="50000"/>
    <x v="11"/>
    <x v="3"/>
    <m/>
    <m/>
    <x v="0"/>
    <x v="0"/>
    <x v="0"/>
    <s v="https://www.desmogblog.com/pacific-research-institute"/>
    <x v="0"/>
  </r>
  <r>
    <s v="CT2019"/>
    <s v="David H. Koch Charitable Foundation_Pioneer Institute for Public Policy Research199950000"/>
    <x v="3"/>
    <s v="Pioneer Institute for Public Policy Research"/>
    <x v="2400"/>
    <n v="50000"/>
    <x v="11"/>
    <x v="3"/>
    <m/>
    <m/>
    <x v="0"/>
    <x v="0"/>
    <x v="0"/>
    <s v="https://www.sourcewatch.org/index.php/Pioneer_Institute_for_Public_Policy_Research"/>
    <x v="2"/>
  </r>
  <r>
    <s v="CT2019"/>
    <s v="David H. Koch Charitable Foundation_Reason Foundation1999100000"/>
    <x v="3"/>
    <s v="Reason Foundation"/>
    <x v="12"/>
    <n v="100000"/>
    <x v="11"/>
    <x v="3"/>
    <m/>
    <m/>
    <x v="0"/>
    <x v="0"/>
    <x v="0"/>
    <s v="https://www.desmogblog.com/reason-foundation"/>
    <x v="0"/>
  </r>
  <r>
    <s v="CT2019"/>
    <s v="David H. Koch Charitable Foundation_Rockefeller University199925000"/>
    <x v="3"/>
    <s v="Rockefeller University"/>
    <x v="2385"/>
    <n v="25000"/>
    <x v="11"/>
    <x v="3"/>
    <m/>
    <m/>
    <x v="0"/>
    <x v="1"/>
    <x v="0"/>
    <s v=""/>
    <x v="1"/>
  </r>
  <r>
    <s v="CT2019"/>
    <s v="David H. Koch Charitable Foundation_Rockefeller University1999250000"/>
    <x v="3"/>
    <s v="Rockefeller University"/>
    <x v="2385"/>
    <n v="250000"/>
    <x v="11"/>
    <x v="3"/>
    <m/>
    <m/>
    <x v="0"/>
    <x v="1"/>
    <x v="0"/>
    <s v=""/>
    <x v="1"/>
  </r>
  <r>
    <s v="CT2019"/>
    <s v="David H. Koch Charitable Foundation_Salk Institute for Biological Studies199910000"/>
    <x v="3"/>
    <s v="Salk Institute for Biological Studies"/>
    <x v="2426"/>
    <n v="10000"/>
    <x v="11"/>
    <x v="3"/>
    <m/>
    <m/>
    <x v="0"/>
    <x v="0"/>
    <x v="1"/>
    <s v=""/>
    <x v="1"/>
  </r>
  <r>
    <s v="CT2019"/>
    <s v="David H. Koch Charitable Foundation_Solomon R. Guggenheim Foundation199950000"/>
    <x v="3"/>
    <s v="Solomon R. Guggenheim Foundation"/>
    <x v="2421"/>
    <n v="50000"/>
    <x v="11"/>
    <x v="3"/>
    <m/>
    <m/>
    <x v="0"/>
    <x v="0"/>
    <x v="1"/>
    <s v=""/>
    <x v="1"/>
  </r>
  <r>
    <s v="CT2019"/>
    <s v="David H. Koch Charitable Foundation_Southampton Hospital199910000"/>
    <x v="3"/>
    <s v="Southampton Hospital"/>
    <x v="2408"/>
    <n v="10000"/>
    <x v="11"/>
    <x v="3"/>
    <m/>
    <m/>
    <x v="0"/>
    <x v="0"/>
    <x v="1"/>
    <s v=""/>
    <x v="1"/>
  </r>
  <r>
    <s v="CT2019"/>
    <s v="David H. Koch Charitable Foundation_WGBH Educational Foundation1999100000"/>
    <x v="3"/>
    <s v="WGBH Educational Foundation"/>
    <x v="2362"/>
    <n v="100000"/>
    <x v="11"/>
    <x v="3"/>
    <m/>
    <m/>
    <x v="0"/>
    <x v="0"/>
    <x v="0"/>
    <s v=""/>
    <x v="1"/>
  </r>
  <r>
    <s v="CT2019"/>
    <s v="David H. Koch Charitable Foundation_Whitehead Institute199950000"/>
    <x v="3"/>
    <s v="Whitehead Institute"/>
    <x v="2427"/>
    <n v="50000"/>
    <x v="11"/>
    <x v="3"/>
    <m/>
    <m/>
    <x v="0"/>
    <x v="0"/>
    <x v="0"/>
    <s v=""/>
    <x v="1"/>
  </r>
  <r>
    <s v="CT2019"/>
    <s v="David H. Koch Charitable Foundation_WNET/Thirteen Educational Broadcasting Network199910000"/>
    <x v="3"/>
    <s v="WNET/Thirteen Educational Broadcasting Network"/>
    <x v="2363"/>
    <n v="10000"/>
    <x v="11"/>
    <x v="3"/>
    <m/>
    <m/>
    <x v="0"/>
    <x v="0"/>
    <x v="0"/>
    <s v=""/>
    <x v="1"/>
  </r>
  <r>
    <s v="CT2019"/>
    <s v="David H. Koch Charitable Foundation_Young America's Foundation199950000"/>
    <x v="3"/>
    <s v="Young America's Foundation"/>
    <x v="109"/>
    <n v="50000"/>
    <x v="11"/>
    <x v="3"/>
    <m/>
    <m/>
    <x v="0"/>
    <x v="0"/>
    <x v="0"/>
    <s v="https://www.sourcewatch.org/index.php/Young_America's_Foundation"/>
    <x v="2"/>
  </r>
  <r>
    <s v="CT2019"/>
    <s v="David H. Koch Charitable Foundation_African Wildlife Foundation2000100000"/>
    <x v="3"/>
    <s v="African Wildlife Foundation"/>
    <x v="2380"/>
    <n v="100000"/>
    <x v="12"/>
    <x v="3"/>
    <m/>
    <m/>
    <x v="0"/>
    <x v="0"/>
    <x v="1"/>
    <s v=""/>
    <x v="1"/>
  </r>
  <r>
    <s v="CT2019"/>
    <s v="David H. Koch Charitable Foundation_American Museum of Natural History2000250000"/>
    <x v="3"/>
    <s v="American Museum of Natural History"/>
    <x v="2389"/>
    <n v="250000"/>
    <x v="12"/>
    <x v="3"/>
    <m/>
    <m/>
    <x v="0"/>
    <x v="0"/>
    <x v="0"/>
    <s v=""/>
    <x v="1"/>
  </r>
  <r>
    <s v="CT2019"/>
    <s v="David H. Koch Charitable Foundation_American Repertory Ballet20005000"/>
    <x v="3"/>
    <s v="American Repertory Ballet"/>
    <x v="2428"/>
    <n v="5000"/>
    <x v="12"/>
    <x v="3"/>
    <m/>
    <m/>
    <x v="0"/>
    <x v="0"/>
    <x v="1"/>
    <s v=""/>
    <x v="1"/>
  </r>
  <r>
    <s v="CT2019"/>
    <s v="David H. Koch Charitable Foundation_Ancient Egypt Research Associates2000100000"/>
    <x v="3"/>
    <s v="Ancient Egypt Research Associates"/>
    <x v="2402"/>
    <n v="100000"/>
    <x v="12"/>
    <x v="3"/>
    <m/>
    <m/>
    <x v="0"/>
    <x v="0"/>
    <x v="1"/>
    <s v=""/>
    <x v="1"/>
  </r>
  <r>
    <s v="CT2019"/>
    <s v="David H. Koch Charitable Foundation_Aspen Institute200050000"/>
    <x v="3"/>
    <s v="Aspen Institute"/>
    <x v="2254"/>
    <n v="50000"/>
    <x v="12"/>
    <x v="3"/>
    <m/>
    <m/>
    <x v="0"/>
    <x v="0"/>
    <x v="0"/>
    <s v="https://www.sourcewatch.org/index.php/Aspen_Institute_for_Humanistic_Studies"/>
    <x v="2"/>
  </r>
  <r>
    <s v="CT2019"/>
    <s v="David H. Koch Charitable Foundation_Aspen Valley Medical Foundation200010000"/>
    <x v="3"/>
    <s v="Aspen Valley Medical Foundation"/>
    <x v="2390"/>
    <n v="10000"/>
    <x v="12"/>
    <x v="3"/>
    <m/>
    <m/>
    <x v="0"/>
    <x v="0"/>
    <x v="1"/>
    <s v=""/>
    <x v="1"/>
  </r>
  <r>
    <s v="CT2019"/>
    <s v="David H. Koch Charitable Foundation_Ballet Theatre Foundation2000250000"/>
    <x v="3"/>
    <s v="Ballet Theatre Foundation"/>
    <x v="2347"/>
    <n v="250000"/>
    <x v="12"/>
    <x v="3"/>
    <m/>
    <m/>
    <x v="0"/>
    <x v="0"/>
    <x v="1"/>
    <s v=""/>
    <x v="1"/>
  </r>
  <r>
    <s v="CT2019"/>
    <s v="David H. Koch Charitable Foundation_Ballet Theatre Foundation2000250000"/>
    <x v="3"/>
    <s v="Ballet Theatre Foundation"/>
    <x v="2347"/>
    <n v="250000"/>
    <x v="12"/>
    <x v="3"/>
    <m/>
    <m/>
    <x v="0"/>
    <x v="0"/>
    <x v="1"/>
    <s v=""/>
    <x v="1"/>
  </r>
  <r>
    <s v="CT2019"/>
    <s v="David H. Koch Charitable Foundation_Bill of Rights Institute200050000"/>
    <x v="3"/>
    <s v="Bill of Rights Institute"/>
    <x v="112"/>
    <n v="50000"/>
    <x v="12"/>
    <x v="3"/>
    <m/>
    <m/>
    <x v="0"/>
    <x v="0"/>
    <x v="0"/>
    <s v="https://www.sourcewatch.org/index.php/Bill_of_Rights_Institute"/>
    <x v="2"/>
  </r>
  <r>
    <s v="CT2019"/>
    <s v="David H. Koch Charitable Foundation_Business Executives for National Security200025000"/>
    <x v="3"/>
    <s v="Business Executives for National Security"/>
    <x v="2366"/>
    <n v="25000"/>
    <x v="12"/>
    <x v="3"/>
    <m/>
    <m/>
    <x v="0"/>
    <x v="0"/>
    <x v="0"/>
    <s v="https://www.sourcewatch.org/index.php/Business_Executives_for_National_Security"/>
    <x v="2"/>
  </r>
  <r>
    <s v="CT2019"/>
    <s v="David H. Koch Charitable Foundation_Cato Institute2000750000"/>
    <x v="3"/>
    <s v="Cato Institute"/>
    <x v="2"/>
    <n v="750000"/>
    <x v="12"/>
    <x v="3"/>
    <m/>
    <m/>
    <x v="0"/>
    <x v="0"/>
    <x v="0"/>
    <s v="https://www.desmogblog.com/cato-institute"/>
    <x v="0"/>
  </r>
  <r>
    <s v="CT2019"/>
    <s v="David H. Koch Charitable Foundation_Children's Advocacy Center of Manhattan20005000"/>
    <x v="3"/>
    <s v="Children's Advocacy Center of Manhattan"/>
    <x v="2394"/>
    <n v="5000"/>
    <x v="12"/>
    <x v="3"/>
    <m/>
    <m/>
    <x v="0"/>
    <x v="0"/>
    <x v="1"/>
    <s v=""/>
    <x v="1"/>
  </r>
  <r>
    <s v="CT2019"/>
    <s v="David H. Koch Charitable Foundation_Citizens for a Sound Economy (CSE)2000750000"/>
    <x v="3"/>
    <s v="Citizens for a Sound Economy (CSE)"/>
    <x v="37"/>
    <n v="750000"/>
    <x v="12"/>
    <x v="3"/>
    <m/>
    <m/>
    <x v="0"/>
    <x v="0"/>
    <x v="0"/>
    <s v="https://www.desmogblog.com/freedomworks"/>
    <x v="0"/>
  </r>
  <r>
    <s v="CT2019"/>
    <s v="David H. Koch Charitable Foundation_Cold Spring Harbor Laboratory2000200000"/>
    <x v="3"/>
    <s v="Cold Spring Harbor Laboratory"/>
    <x v="2404"/>
    <n v="200000"/>
    <x v="12"/>
    <x v="3"/>
    <m/>
    <m/>
    <x v="0"/>
    <x v="0"/>
    <x v="0"/>
    <s v=""/>
    <x v="1"/>
  </r>
  <r>
    <s v="CT2019"/>
    <s v="David H. Koch Charitable Foundation_Competitive Enterprise Institute2000100000"/>
    <x v="3"/>
    <s v="Competitive Enterprise Institute"/>
    <x v="28"/>
    <n v="100000"/>
    <x v="12"/>
    <x v="3"/>
    <m/>
    <m/>
    <x v="0"/>
    <x v="0"/>
    <x v="0"/>
    <s v="https://www.desmogblog.com/competitive-enterprise-institute"/>
    <x v="0"/>
  </r>
  <r>
    <s v="CT2019"/>
    <s v="David H. Koch Charitable Foundation_Deerfield Academy200050000"/>
    <x v="3"/>
    <s v="Deerfield Academy"/>
    <x v="2350"/>
    <n v="50000"/>
    <x v="12"/>
    <x v="3"/>
    <m/>
    <m/>
    <x v="0"/>
    <x v="1"/>
    <x v="0"/>
    <s v=""/>
    <x v="1"/>
  </r>
  <r>
    <s v="CT2019"/>
    <s v="David H. Koch Charitable Foundation_Economic Security 2000200025000"/>
    <x v="3"/>
    <s v="Economic Security 2000"/>
    <x v="2429"/>
    <n v="25000"/>
    <x v="12"/>
    <x v="3"/>
    <m/>
    <m/>
    <x v="0"/>
    <x v="0"/>
    <x v="0"/>
    <s v=""/>
    <x v="1"/>
  </r>
  <r>
    <s v="CT2019"/>
    <s v="David H. Koch Charitable Foundation_Families Against Mandatory Minimums200010000"/>
    <x v="3"/>
    <s v="Families Against Mandatory Minimums"/>
    <x v="1294"/>
    <n v="10000"/>
    <x v="12"/>
    <x v="3"/>
    <m/>
    <m/>
    <x v="0"/>
    <x v="0"/>
    <x v="0"/>
    <s v="https://www.sourcewatch.org/index.php/Families_Against_Mandatory_Minimums"/>
    <x v="2"/>
  </r>
  <r>
    <s v="CT2019"/>
    <s v="David H. Koch Charitable Foundation_Institute for Humane Studies at George Mason University2000200000"/>
    <x v="3"/>
    <s v="Institute for Humane Studies at George Mason University"/>
    <x v="23"/>
    <n v="200000"/>
    <x v="12"/>
    <x v="3"/>
    <m/>
    <m/>
    <x v="0"/>
    <x v="1"/>
    <x v="0"/>
    <s v="https://www.desmogblog.com/institute-humane-studies-george-mason-university"/>
    <x v="0"/>
  </r>
  <r>
    <s v="CT2019"/>
    <s v="David H. Koch Charitable Foundation_House Ear Institute2000100000"/>
    <x v="3"/>
    <s v="House Ear Institute"/>
    <x v="2352"/>
    <n v="100000"/>
    <x v="12"/>
    <x v="3"/>
    <m/>
    <m/>
    <x v="0"/>
    <x v="0"/>
    <x v="1"/>
    <s v=""/>
    <x v="1"/>
  </r>
  <r>
    <s v="CT2019"/>
    <s v="David H. Koch Charitable Foundation_Hudson Institute200010000"/>
    <x v="3"/>
    <s v="Hudson Institute"/>
    <x v="1914"/>
    <n v="10000"/>
    <x v="12"/>
    <x v="3"/>
    <m/>
    <m/>
    <x v="0"/>
    <x v="0"/>
    <x v="0"/>
    <s v="https://www.desmogblog.com/hudson-institute"/>
    <x v="0"/>
  </r>
  <r>
    <s v="CT2019"/>
    <s v="David H. Koch Charitable Foundation_Independence Institute200050000"/>
    <x v="3"/>
    <s v="Independence Institute"/>
    <x v="144"/>
    <n v="50000"/>
    <x v="12"/>
    <x v="3"/>
    <m/>
    <m/>
    <x v="0"/>
    <x v="0"/>
    <x v="0"/>
    <s v="http://www.sourcewatch.org/index.php/Independent_Institute"/>
    <x v="2"/>
  </r>
  <r>
    <s v="CT2019"/>
    <s v="David H. Koch Charitable Foundation_Institute for Justice2000250000"/>
    <x v="3"/>
    <s v="Institute for Justice"/>
    <x v="58"/>
    <n v="250000"/>
    <x v="12"/>
    <x v="3"/>
    <m/>
    <m/>
    <x v="0"/>
    <x v="0"/>
    <x v="0"/>
    <s v="https://www.sourcewatch.org/index.php/Institute_for_Justice"/>
    <x v="2"/>
  </r>
  <r>
    <s v="CT2019"/>
    <s v="David H. Koch Charitable Foundation_Institute for the Study of Human Origins2000100000"/>
    <x v="3"/>
    <s v="Institute for the Study of Human Origins"/>
    <x v="2353"/>
    <n v="100000"/>
    <x v="12"/>
    <x v="3"/>
    <m/>
    <m/>
    <x v="0"/>
    <x v="0"/>
    <x v="0"/>
    <s v=""/>
    <x v="1"/>
  </r>
  <r>
    <s v="CT2019"/>
    <s v="David H. Koch Charitable Foundation_Kaatsbaan International Dance Center200010000"/>
    <x v="3"/>
    <s v="Kaatsbaan International Dance Center"/>
    <x v="2416"/>
    <n v="10000"/>
    <x v="12"/>
    <x v="3"/>
    <m/>
    <m/>
    <x v="0"/>
    <x v="0"/>
    <x v="1"/>
    <s v=""/>
    <x v="1"/>
  </r>
  <r>
    <s v="CT2019"/>
    <s v="David H. Koch Charitable Foundation_Library of Congress200015000"/>
    <x v="3"/>
    <s v="Library of Congress"/>
    <x v="2397"/>
    <n v="15000"/>
    <x v="12"/>
    <x v="3"/>
    <m/>
    <m/>
    <x v="0"/>
    <x v="0"/>
    <x v="0"/>
    <s v=""/>
    <x v="1"/>
  </r>
  <r>
    <s v="CT2019"/>
    <s v="David H. Koch Charitable Foundation_Little Star200025000"/>
    <x v="3"/>
    <s v="Little Star"/>
    <x v="2424"/>
    <n v="25000"/>
    <x v="12"/>
    <x v="3"/>
    <m/>
    <m/>
    <x v="0"/>
    <x v="0"/>
    <x v="1"/>
    <s v=""/>
    <x v="1"/>
  </r>
  <r>
    <s v="CT2019"/>
    <s v="David H. Koch Charitable Foundation_Mercatus Center, George Mason University2000100000"/>
    <x v="3"/>
    <s v="Mercatus Center, George Mason University"/>
    <x v="123"/>
    <n v="100000"/>
    <x v="12"/>
    <x v="3"/>
    <s v="Modified based on entry at GP (best avail info)"/>
    <m/>
    <x v="0"/>
    <x v="1"/>
    <x v="0"/>
    <s v=""/>
    <x v="1"/>
  </r>
  <r>
    <s v="CT2019"/>
    <s v="David H. Koch Charitable Foundation_National Center for Policy Analysis200050000"/>
    <x v="3"/>
    <s v="National Center for Policy Analysis"/>
    <x v="9"/>
    <n v="50000"/>
    <x v="12"/>
    <x v="3"/>
    <m/>
    <m/>
    <x v="0"/>
    <x v="0"/>
    <x v="0"/>
    <s v="https://www.desmogblog.com/national-center-policy-analysis"/>
    <x v="0"/>
  </r>
  <r>
    <s v="CT2019"/>
    <s v="David H. Koch Charitable Foundation_National Prostate Cancer Coalition200050000"/>
    <x v="3"/>
    <s v="National Prostate Cancer Coalition"/>
    <x v="2425"/>
    <n v="50000"/>
    <x v="12"/>
    <x v="3"/>
    <m/>
    <m/>
    <x v="0"/>
    <x v="0"/>
    <x v="1"/>
    <s v=""/>
    <x v="1"/>
  </r>
  <r>
    <s v="CT2019"/>
    <s v="David H. Koch Charitable Foundation_New York City Ballet200010000"/>
    <x v="3"/>
    <s v="New York City Ballet"/>
    <x v="2355"/>
    <n v="10000"/>
    <x v="12"/>
    <x v="3"/>
    <m/>
    <m/>
    <x v="0"/>
    <x v="0"/>
    <x v="1"/>
    <s v=""/>
    <x v="1"/>
  </r>
  <r>
    <s v="CT2019"/>
    <s v="David H. Koch Charitable Foundation_New York Hospital200025000"/>
    <x v="3"/>
    <s v="New York Hospital"/>
    <x v="2398"/>
    <n v="25000"/>
    <x v="12"/>
    <x v="3"/>
    <m/>
    <m/>
    <x v="0"/>
    <x v="0"/>
    <x v="1"/>
    <s v=""/>
    <x v="1"/>
  </r>
  <r>
    <s v="CT2019"/>
    <s v="David H. Koch Charitable Foundation_Pacific Research Institute for Public Policy200050000"/>
    <x v="3"/>
    <s v="Pacific Research Institute for Public Policy"/>
    <x v="10"/>
    <n v="50000"/>
    <x v="12"/>
    <x v="3"/>
    <m/>
    <m/>
    <x v="0"/>
    <x v="0"/>
    <x v="0"/>
    <s v="https://www.desmogblog.com/pacific-research-institute"/>
    <x v="0"/>
  </r>
  <r>
    <s v="CT2019"/>
    <s v="David H. Koch Charitable Foundation_Pioneer Institute for Public Policy Research200050000"/>
    <x v="3"/>
    <s v="Pioneer Institute for Public Policy Research"/>
    <x v="2400"/>
    <n v="50000"/>
    <x v="12"/>
    <x v="3"/>
    <m/>
    <m/>
    <x v="0"/>
    <x v="0"/>
    <x v="0"/>
    <s v="https://www.sourcewatch.org/index.php/Pioneer_Institute_for_Public_Policy_Research"/>
    <x v="2"/>
  </r>
  <r>
    <s v="CT2019"/>
    <s v="David H. Koch Charitable Foundation_Reason Foundation2000100000"/>
    <x v="3"/>
    <s v="Reason Foundation"/>
    <x v="12"/>
    <n v="100000"/>
    <x v="12"/>
    <x v="3"/>
    <m/>
    <m/>
    <x v="0"/>
    <x v="0"/>
    <x v="0"/>
    <s v="https://www.desmogblog.com/reason-foundation"/>
    <x v="0"/>
  </r>
  <r>
    <s v="CT2019"/>
    <s v="David H. Koch Charitable Foundation_Reason Foundation200050000"/>
    <x v="3"/>
    <s v="Reason Foundation"/>
    <x v="12"/>
    <n v="50000"/>
    <x v="12"/>
    <x v="3"/>
    <m/>
    <m/>
    <x v="0"/>
    <x v="0"/>
    <x v="0"/>
    <s v="https://www.desmogblog.com/reason-foundation"/>
    <x v="0"/>
  </r>
  <r>
    <s v="CT2019"/>
    <s v="David H. Koch Charitable Foundation_Rockefeller University2000250000"/>
    <x v="3"/>
    <s v="Rockefeller University"/>
    <x v="2385"/>
    <n v="250000"/>
    <x v="12"/>
    <x v="3"/>
    <m/>
    <m/>
    <x v="0"/>
    <x v="1"/>
    <x v="0"/>
    <s v=""/>
    <x v="1"/>
  </r>
  <r>
    <s v="CT2019"/>
    <s v="David H. Koch Charitable Foundation_Solomon R. Guggenheim Foundation200050000"/>
    <x v="3"/>
    <s v="Solomon R. Guggenheim Foundation"/>
    <x v="2421"/>
    <n v="50000"/>
    <x v="12"/>
    <x v="3"/>
    <m/>
    <m/>
    <x v="0"/>
    <x v="0"/>
    <x v="1"/>
    <s v=""/>
    <x v="1"/>
  </r>
  <r>
    <s v="CT2019"/>
    <s v="David H. Koch Charitable Foundation_Southampton Hospital200010000"/>
    <x v="3"/>
    <s v="Southampton Hospital"/>
    <x v="2408"/>
    <n v="10000"/>
    <x v="12"/>
    <x v="3"/>
    <m/>
    <m/>
    <x v="0"/>
    <x v="0"/>
    <x v="1"/>
    <s v=""/>
    <x v="1"/>
  </r>
  <r>
    <s v="CT2019"/>
    <s v="David H. Koch Charitable Foundation_The Armitage Foundation20005000"/>
    <x v="3"/>
    <s v="The Armitage Foundation"/>
    <x v="2386"/>
    <n v="5000"/>
    <x v="12"/>
    <x v="3"/>
    <m/>
    <m/>
    <x v="0"/>
    <x v="0"/>
    <x v="0"/>
    <s v=""/>
    <x v="1"/>
  </r>
  <r>
    <s v="CT2019"/>
    <s v="David H. Koch Charitable Foundation_WGBH Educational Foundation2000250000"/>
    <x v="3"/>
    <s v="WGBH Educational Foundation"/>
    <x v="2362"/>
    <n v="250000"/>
    <x v="12"/>
    <x v="3"/>
    <m/>
    <m/>
    <x v="0"/>
    <x v="0"/>
    <x v="0"/>
    <s v=""/>
    <x v="1"/>
  </r>
  <r>
    <s v="CT2019"/>
    <s v="David H. Koch Charitable Foundation_Whitehead Institute200050000"/>
    <x v="3"/>
    <s v="Whitehead Institute"/>
    <x v="2427"/>
    <n v="50000"/>
    <x v="12"/>
    <x v="3"/>
    <m/>
    <m/>
    <x v="0"/>
    <x v="0"/>
    <x v="0"/>
    <s v=""/>
    <x v="1"/>
  </r>
  <r>
    <s v="CT2019"/>
    <s v="David H. Koch Charitable Foundation_WNET/Thirteen Educational Broadcasting Network200010000"/>
    <x v="3"/>
    <s v="WNET/Thirteen Educational Broadcasting Network"/>
    <x v="2363"/>
    <n v="10000"/>
    <x v="12"/>
    <x v="3"/>
    <m/>
    <m/>
    <x v="0"/>
    <x v="0"/>
    <x v="0"/>
    <s v=""/>
    <x v="1"/>
  </r>
  <r>
    <s v="CT2019"/>
    <s v="David H. Koch Charitable Foundation_Ancient Egypt Research Associates2001129000"/>
    <x v="3"/>
    <s v="Ancient Egypt Research Associates"/>
    <x v="2402"/>
    <n v="129000"/>
    <x v="13"/>
    <x v="3"/>
    <m/>
    <m/>
    <x v="0"/>
    <x v="0"/>
    <x v="1"/>
    <s v=""/>
    <x v="1"/>
  </r>
  <r>
    <s v="CT2019"/>
    <s v="David H. Koch Charitable Foundation_Aspen Institute200150000"/>
    <x v="3"/>
    <s v="Aspen Institute"/>
    <x v="2254"/>
    <n v="50000"/>
    <x v="13"/>
    <x v="3"/>
    <m/>
    <m/>
    <x v="0"/>
    <x v="0"/>
    <x v="0"/>
    <s v="https://www.sourcewatch.org/index.php/Aspen_Institute_for_Humanistic_Studies"/>
    <x v="2"/>
  </r>
  <r>
    <s v="CT2019"/>
    <s v="David H. Koch Charitable Foundation_Ballet Theatre Foundation2001250000"/>
    <x v="3"/>
    <s v="Ballet Theatre Foundation"/>
    <x v="2347"/>
    <n v="250000"/>
    <x v="13"/>
    <x v="3"/>
    <m/>
    <m/>
    <x v="0"/>
    <x v="0"/>
    <x v="1"/>
    <s v=""/>
    <x v="1"/>
  </r>
  <r>
    <s v="CT2019"/>
    <s v="David H. Koch Charitable Foundation_Ballet Theatre Foundation2001250000"/>
    <x v="3"/>
    <s v="Ballet Theatre Foundation"/>
    <x v="2347"/>
    <n v="250000"/>
    <x v="13"/>
    <x v="3"/>
    <m/>
    <m/>
    <x v="0"/>
    <x v="0"/>
    <x v="1"/>
    <s v=""/>
    <x v="1"/>
  </r>
  <r>
    <s v="CT2019"/>
    <s v="David H. Koch Charitable Foundation_Bill of Rights Institute200150000"/>
    <x v="3"/>
    <s v="Bill of Rights Institute"/>
    <x v="112"/>
    <n v="50000"/>
    <x v="13"/>
    <x v="3"/>
    <m/>
    <m/>
    <x v="0"/>
    <x v="0"/>
    <x v="0"/>
    <s v="https://www.sourcewatch.org/index.php/Bill_of_Rights_Institute"/>
    <x v="2"/>
  </r>
  <r>
    <s v="CT2019"/>
    <s v="David H. Koch Charitable Foundation_Business Executives for National Security200125000"/>
    <x v="3"/>
    <s v="Business Executives for National Security"/>
    <x v="2366"/>
    <n v="25000"/>
    <x v="13"/>
    <x v="3"/>
    <m/>
    <m/>
    <x v="0"/>
    <x v="0"/>
    <x v="0"/>
    <s v="https://www.sourcewatch.org/index.php/Business_Executives_for_National_Security"/>
    <x v="2"/>
  </r>
  <r>
    <s v="CT2019"/>
    <s v="David H. Koch Charitable Foundation_Cambridge College200125000"/>
    <x v="3"/>
    <s v="Cambridge College"/>
    <x v="2349"/>
    <n v="25000"/>
    <x v="13"/>
    <x v="3"/>
    <m/>
    <m/>
    <x v="0"/>
    <x v="1"/>
    <x v="0"/>
    <s v=""/>
    <x v="1"/>
  </r>
  <r>
    <s v="CT2019"/>
    <s v="David H. Koch Charitable Foundation_Cancer Research Institute200110000"/>
    <x v="3"/>
    <s v="Cancer Research Institute"/>
    <x v="2430"/>
    <n v="10000"/>
    <x v="13"/>
    <x v="3"/>
    <m/>
    <m/>
    <x v="0"/>
    <x v="0"/>
    <x v="1"/>
    <s v=""/>
    <x v="1"/>
  </r>
  <r>
    <s v="CT2019"/>
    <s v="David H. Koch Charitable Foundation_Cato Institute2001500000"/>
    <x v="3"/>
    <s v="Cato Institute"/>
    <x v="2"/>
    <n v="500000"/>
    <x v="13"/>
    <x v="3"/>
    <m/>
    <m/>
    <x v="0"/>
    <x v="0"/>
    <x v="0"/>
    <s v="https://www.desmogblog.com/cato-institute"/>
    <x v="0"/>
  </r>
  <r>
    <s v="CT2019"/>
    <s v="David H. Koch Charitable Foundation_Families Against Mandatory Minimums200110000"/>
    <x v="3"/>
    <s v="Families Against Mandatory Minimums"/>
    <x v="1294"/>
    <n v="10000"/>
    <x v="13"/>
    <x v="3"/>
    <m/>
    <m/>
    <x v="0"/>
    <x v="0"/>
    <x v="0"/>
    <s v="https://www.sourcewatch.org/index.php/Families_Against_Mandatory_Minimums"/>
    <x v="2"/>
  </r>
  <r>
    <s v="CT2019"/>
    <s v="David H. Koch Charitable Foundation_Institute for Humane Studies at George Mason University2001600000"/>
    <x v="3"/>
    <s v="Institute for Humane Studies at George Mason University"/>
    <x v="23"/>
    <n v="600000"/>
    <x v="13"/>
    <x v="3"/>
    <m/>
    <m/>
    <x v="0"/>
    <x v="1"/>
    <x v="0"/>
    <s v="https://www.desmogblog.com/institute-humane-studies-george-mason-university"/>
    <x v="0"/>
  </r>
  <r>
    <s v="CT2019"/>
    <s v="David H. Koch Charitable Foundation_Hudson Institute200110000"/>
    <x v="3"/>
    <s v="Hudson Institute"/>
    <x v="1914"/>
    <n v="10000"/>
    <x v="13"/>
    <x v="3"/>
    <m/>
    <m/>
    <x v="0"/>
    <x v="0"/>
    <x v="0"/>
    <s v="https://www.desmogblog.com/hudson-institute"/>
    <x v="0"/>
  </r>
  <r>
    <s v="CT2019"/>
    <s v="David H. Koch Charitable Foundation_Independent Institute200150000"/>
    <x v="3"/>
    <s v="Independent Institute"/>
    <x v="1435"/>
    <n v="50000"/>
    <x v="13"/>
    <x v="3"/>
    <m/>
    <m/>
    <x v="0"/>
    <x v="0"/>
    <x v="0"/>
    <s v="https://www.desmogblog.com/independent-institute"/>
    <x v="0"/>
  </r>
  <r>
    <s v="CT2019"/>
    <s v="David H. Koch Charitable Foundation_Institute for Justice2001250000"/>
    <x v="3"/>
    <s v="Institute for Justice"/>
    <x v="58"/>
    <n v="250000"/>
    <x v="13"/>
    <x v="3"/>
    <m/>
    <m/>
    <x v="0"/>
    <x v="0"/>
    <x v="0"/>
    <s v="https://www.sourcewatch.org/index.php/Institute_for_Justice"/>
    <x v="2"/>
  </r>
  <r>
    <s v="CT2019"/>
    <s v="David H. Koch Charitable Foundation_Interfaith Center of New York200125000"/>
    <x v="3"/>
    <s v="Interfaith Center of New York"/>
    <x v="2409"/>
    <n v="25000"/>
    <x v="13"/>
    <x v="3"/>
    <m/>
    <m/>
    <x v="0"/>
    <x v="0"/>
    <x v="0"/>
    <s v="https://www.sourcewatch.org/index.php/Interfaith_Center_of_New_York"/>
    <x v="2"/>
  </r>
  <r>
    <s v="CT2019"/>
    <s v="David H. Koch Charitable Foundation_Mercatus Center, George Mason University200150000"/>
    <x v="3"/>
    <s v="Mercatus Center, George Mason University"/>
    <x v="123"/>
    <n v="50000"/>
    <x v="13"/>
    <x v="3"/>
    <s v="Modified based on entry at GP (best avail info)"/>
    <m/>
    <x v="0"/>
    <x v="1"/>
    <x v="0"/>
    <s v=""/>
    <x v="1"/>
  </r>
  <r>
    <s v="CT2019"/>
    <s v="David H. Koch Charitable Foundation_National Center for Policy Analysis200150000"/>
    <x v="3"/>
    <s v="National Center for Policy Analysis"/>
    <x v="9"/>
    <n v="50000"/>
    <x v="13"/>
    <x v="3"/>
    <m/>
    <m/>
    <x v="0"/>
    <x v="0"/>
    <x v="0"/>
    <s v="https://www.desmogblog.com/national-center-policy-analysis"/>
    <x v="0"/>
  </r>
  <r>
    <s v="CT2019"/>
    <s v="David H. Koch Charitable Foundation_Pacific Research Institute for Public Policy200150000"/>
    <x v="3"/>
    <s v="Pacific Research Institute for Public Policy"/>
    <x v="10"/>
    <n v="50000"/>
    <x v="13"/>
    <x v="3"/>
    <m/>
    <m/>
    <x v="0"/>
    <x v="0"/>
    <x v="0"/>
    <s v="https://www.desmogblog.com/pacific-research-institute"/>
    <x v="0"/>
  </r>
  <r>
    <s v="CT2019"/>
    <s v="David H. Koch Charitable Foundation_Pioneer Institute for Public Policy Research200150000"/>
    <x v="3"/>
    <s v="Pioneer Institute for Public Policy Research"/>
    <x v="2400"/>
    <n v="50000"/>
    <x v="13"/>
    <x v="3"/>
    <m/>
    <m/>
    <x v="0"/>
    <x v="0"/>
    <x v="0"/>
    <s v="https://www.sourcewatch.org/index.php/Pioneer_Institute_for_Public_Policy_Research"/>
    <x v="2"/>
  </r>
  <r>
    <s v="CT2019"/>
    <s v="David H. Koch Charitable Foundation_Reason Foundation2001150000"/>
    <x v="3"/>
    <s v="Reason Foundation"/>
    <x v="12"/>
    <n v="150000"/>
    <x v="13"/>
    <x v="3"/>
    <m/>
    <m/>
    <x v="0"/>
    <x v="0"/>
    <x v="0"/>
    <s v="https://www.desmogblog.com/reason-foundation"/>
    <x v="0"/>
  </r>
  <r>
    <s v="CT2019"/>
    <s v="David H. Koch Charitable Foundation_Reason Foundation2001100000"/>
    <x v="3"/>
    <s v="Reason Foundation"/>
    <x v="12"/>
    <n v="100000"/>
    <x v="13"/>
    <x v="3"/>
    <m/>
    <m/>
    <x v="0"/>
    <x v="0"/>
    <x v="0"/>
    <s v="https://www.desmogblog.com/reason-foundation"/>
    <x v="0"/>
  </r>
  <r>
    <s v="CT2019"/>
    <s v="David H. Koch Charitable Foundation_Southampton Hospital200125000"/>
    <x v="3"/>
    <s v="Southampton Hospital"/>
    <x v="2408"/>
    <n v="25000"/>
    <x v="13"/>
    <x v="3"/>
    <m/>
    <m/>
    <x v="0"/>
    <x v="0"/>
    <x v="1"/>
    <s v=""/>
    <x v="1"/>
  </r>
  <r>
    <s v="CT2019"/>
    <s v="David H. Koch Charitable Foundation_WGBH Educational Foundation2001112022"/>
    <x v="3"/>
    <s v="WGBH Educational Foundation"/>
    <x v="2362"/>
    <n v="112022"/>
    <x v="13"/>
    <x v="3"/>
    <m/>
    <m/>
    <x v="0"/>
    <x v="0"/>
    <x v="0"/>
    <s v=""/>
    <x v="1"/>
  </r>
  <r>
    <n v="990"/>
    <s v="David H. Koch Charitable Foundation_Rockefeller University20061000000"/>
    <x v="3"/>
    <s v="Rockefeller University"/>
    <x v="2385"/>
    <n v="1000000"/>
    <x v="18"/>
    <x v="2"/>
    <s v="cancer research"/>
    <n v="1"/>
    <x v="0"/>
    <x v="1"/>
    <x v="0"/>
    <s v=""/>
    <x v="1"/>
  </r>
  <r>
    <n v="990"/>
    <s v="David H. Koch Charitable Foundation_Memorial Sloan-Kettering Cancer Center2006790000"/>
    <x v="3"/>
    <s v="Memorial Sloan-Kettering Cancer Center"/>
    <x v="2354"/>
    <n v="790000"/>
    <x v="18"/>
    <x v="2"/>
    <m/>
    <n v="2"/>
    <x v="0"/>
    <x v="0"/>
    <x v="1"/>
    <s v=""/>
    <x v="1"/>
  </r>
  <r>
    <n v="990"/>
    <s v="David H. Koch Charitable Foundation_MIT Athletic Department200650000"/>
    <x v="3"/>
    <s v="MIT Athletic Department"/>
    <x v="158"/>
    <n v="50000"/>
    <x v="18"/>
    <x v="2"/>
    <m/>
    <n v="3"/>
    <x v="0"/>
    <x v="1"/>
    <x v="0"/>
    <s v=""/>
    <x v="1"/>
  </r>
  <r>
    <n v="990"/>
    <s v="David H. Koch Charitable Foundation_Children's Hospital Boston2006500000"/>
    <x v="3"/>
    <s v="Children's Hospital Boston"/>
    <x v="2431"/>
    <n v="500000"/>
    <x v="18"/>
    <x v="2"/>
    <m/>
    <n v="4"/>
    <x v="0"/>
    <x v="0"/>
    <x v="1"/>
    <s v=""/>
    <x v="1"/>
  </r>
  <r>
    <n v="990"/>
    <s v="David H. Koch Charitable Foundation_American Museum of Natural History20062000000"/>
    <x v="3"/>
    <s v="American Museum of Natural History"/>
    <x v="2389"/>
    <n v="2000000"/>
    <x v="18"/>
    <x v="2"/>
    <m/>
    <n v="5"/>
    <x v="0"/>
    <x v="0"/>
    <x v="0"/>
    <s v=""/>
    <x v="1"/>
  </r>
  <r>
    <n v="990"/>
    <s v="David H. Koch Charitable Foundation_Americans for Prosperity Foundation (formerly CSE Foundation)20081000000"/>
    <x v="3"/>
    <s v="Americans for Prosperity Foundation (formerly CSE Foundation)"/>
    <x v="36"/>
    <n v="1000000"/>
    <x v="20"/>
    <x v="2"/>
    <m/>
    <n v="1"/>
    <x v="0"/>
    <x v="0"/>
    <x v="0"/>
    <s v="https://www.desmogblog.com/americans-for-prosperity"/>
    <x v="0"/>
  </r>
  <r>
    <n v="990"/>
    <s v="David H. Koch Charitable Foundation_City Center of Music &amp; Drama200815000000"/>
    <x v="3"/>
    <s v="City Center of Music &amp; Drama"/>
    <x v="2432"/>
    <n v="15000000"/>
    <x v="20"/>
    <x v="2"/>
    <m/>
    <n v="2"/>
    <x v="0"/>
    <x v="0"/>
    <x v="1"/>
    <s v=""/>
    <x v="1"/>
  </r>
  <r>
    <n v="990"/>
    <s v="David H. Koch Charitable Foundation_New York - Presbyterian Hospital20081000000"/>
    <x v="3"/>
    <s v="New York - Presbyterian Hospital"/>
    <x v="2433"/>
    <n v="1000000"/>
    <x v="20"/>
    <x v="2"/>
    <m/>
    <n v="3"/>
    <x v="0"/>
    <x v="0"/>
    <x v="1"/>
    <s v=""/>
    <x v="1"/>
  </r>
  <r>
    <n v="990"/>
    <s v="David H. Koch Charitable Foundation_Prostate Cancer Foundation20081650000"/>
    <x v="3"/>
    <s v="Prostate Cancer Foundation"/>
    <x v="2434"/>
    <n v="1650000"/>
    <x v="20"/>
    <x v="2"/>
    <m/>
    <n v="4"/>
    <x v="0"/>
    <x v="0"/>
    <x v="1"/>
    <s v=""/>
    <x v="1"/>
  </r>
  <r>
    <n v="990"/>
    <s v="David H. Koch Charitable Foundation_Ballet Theatre Foundation20102500000"/>
    <x v="3"/>
    <s v="Ballet Theatre Foundation"/>
    <x v="2347"/>
    <n v="2500000"/>
    <x v="22"/>
    <x v="2"/>
    <m/>
    <n v="1"/>
    <x v="0"/>
    <x v="0"/>
    <x v="1"/>
    <s v=""/>
    <x v="1"/>
  </r>
  <r>
    <n v="990"/>
    <s v="David H. Koch Charitable Foundation_Educational Broadcasting Corporation201050000"/>
    <x v="3"/>
    <s v="Educational Broadcasting Corporation"/>
    <x v="2435"/>
    <n v="50000"/>
    <x v="22"/>
    <x v="2"/>
    <m/>
    <n v="2"/>
    <x v="0"/>
    <x v="0"/>
    <x v="0"/>
    <s v=""/>
    <x v="1"/>
  </r>
  <r>
    <n v="990"/>
    <s v="David H. Koch Charitable Foundation_National Chamber Foundation2010100000"/>
    <x v="3"/>
    <s v="National Chamber Foundation"/>
    <x v="2436"/>
    <n v="100000"/>
    <x v="22"/>
    <x v="2"/>
    <s v="Campaign for free enterprise"/>
    <n v="3"/>
    <x v="0"/>
    <x v="0"/>
    <x v="0"/>
    <s v=""/>
    <x v="1"/>
  </r>
  <r>
    <n v="990"/>
    <s v="David H. Koch Charitable Foundation_City Center of Music &amp; Drama201010000000"/>
    <x v="3"/>
    <s v="City Center of Music &amp; Drama"/>
    <x v="2432"/>
    <n v="10000000"/>
    <x v="22"/>
    <x v="2"/>
    <m/>
    <n v="4"/>
    <x v="0"/>
    <x v="0"/>
    <x v="1"/>
    <s v=""/>
    <x v="1"/>
  </r>
  <r>
    <n v="990"/>
    <s v="David H. Koch Charitable Foundation_City Center of Music &amp; Drama201110000000"/>
    <x v="3"/>
    <s v="City Center of Music &amp; Drama"/>
    <x v="2432"/>
    <n v="10000000"/>
    <x v="23"/>
    <x v="2"/>
    <m/>
    <n v="1"/>
    <x v="0"/>
    <x v="0"/>
    <x v="1"/>
    <s v=""/>
    <x v="1"/>
  </r>
  <r>
    <n v="990"/>
    <s v="David H. Koch Charitable Foundation_City Center of Music &amp; Drama201210000000"/>
    <x v="3"/>
    <s v="City Center of Music &amp; Drama"/>
    <x v="2432"/>
    <n v="10000000"/>
    <x v="24"/>
    <x v="2"/>
    <m/>
    <n v="1"/>
    <x v="0"/>
    <x v="0"/>
    <x v="1"/>
    <s v=""/>
    <x v="1"/>
  </r>
  <r>
    <n v="990"/>
    <s v="David H. Koch Charitable Foundation_New York City Opera2012500000"/>
    <x v="3"/>
    <s v="New York City Opera"/>
    <x v="2437"/>
    <n v="500000"/>
    <x v="24"/>
    <x v="2"/>
    <m/>
    <n v="2"/>
    <x v="0"/>
    <x v="0"/>
    <x v="1"/>
    <s v=""/>
    <x v="1"/>
  </r>
  <r>
    <n v="990"/>
    <s v="David H. Koch Charitable Foundation_City Center of Music &amp; Drama201310000000"/>
    <x v="3"/>
    <s v="City Center of Music &amp; Drama"/>
    <x v="2432"/>
    <n v="10000000"/>
    <x v="25"/>
    <x v="2"/>
    <m/>
    <n v="1"/>
    <x v="0"/>
    <x v="0"/>
    <x v="1"/>
    <s v=""/>
    <x v="1"/>
  </r>
  <r>
    <n v="990"/>
    <s v="David H. Koch Charitable Foundation_City Center of Music &amp; Drama201410000000"/>
    <x v="3"/>
    <s v="City Center of Music &amp; Drama"/>
    <x v="2432"/>
    <n v="10000000"/>
    <x v="26"/>
    <x v="2"/>
    <m/>
    <n v="1"/>
    <x v="0"/>
    <x v="0"/>
    <x v="1"/>
    <s v=""/>
    <x v="1"/>
  </r>
  <r>
    <n v="990"/>
    <s v="David H. Koch Charitable Foundation_City Center of Music &amp; Drama201510000000"/>
    <x v="3"/>
    <s v="City Center of Music &amp; Drama"/>
    <x v="2432"/>
    <n v="10000000"/>
    <x v="27"/>
    <x v="2"/>
    <m/>
    <n v="1"/>
    <x v="0"/>
    <x v="0"/>
    <x v="1"/>
    <s v=""/>
    <x v="1"/>
  </r>
  <r>
    <n v="990"/>
    <s v="David H. Koch Charitable Foundation_City Center of Music &amp; Drama201610000000"/>
    <x v="3"/>
    <s v="City Center of Music &amp; Drama"/>
    <x v="2432"/>
    <n v="10000000"/>
    <x v="28"/>
    <x v="2"/>
    <m/>
    <n v="1"/>
    <x v="0"/>
    <x v="0"/>
    <x v="1"/>
    <s v=""/>
    <x v="1"/>
  </r>
  <r>
    <n v="990"/>
    <s v="David H. Koch Charitable Foundation_City Center of Music &amp; Drama201715000000"/>
    <x v="3"/>
    <s v="City Center of Music &amp; Drama"/>
    <x v="2432"/>
    <n v="15000000"/>
    <x v="29"/>
    <x v="2"/>
    <m/>
    <n v="1"/>
    <x v="0"/>
    <x v="0"/>
    <x v="1"/>
    <s v=""/>
    <x v="1"/>
  </r>
  <r>
    <n v="990"/>
    <s v="David H. Koch Charitable Foundation_African Ceremonies2017295000"/>
    <x v="3"/>
    <s v="African Ceremonies"/>
    <x v="2438"/>
    <n v="295000"/>
    <x v="29"/>
    <x v="2"/>
    <m/>
    <n v="2"/>
    <x v="0"/>
    <x v="0"/>
    <x v="1"/>
    <s v=""/>
    <x v="1"/>
  </r>
  <r>
    <n v="990"/>
    <s v="David H. Koch Charitable Foundation_Ancient Egypt Research Associates2017250000"/>
    <x v="3"/>
    <s v="Ancient Egypt Research Associates"/>
    <x v="2402"/>
    <n v="250000"/>
    <x v="29"/>
    <x v="2"/>
    <m/>
    <n v="3"/>
    <x v="0"/>
    <x v="0"/>
    <x v="1"/>
    <s v=""/>
    <x v="1"/>
  </r>
  <r>
    <n v="990"/>
    <s v="David H. Koch Charitable Foundation_Federalist Society for Law and Public Policy Studies2017200000"/>
    <x v="3"/>
    <s v="Federalist Society for Law and Public Policy Studies"/>
    <x v="29"/>
    <n v="200000"/>
    <x v="29"/>
    <x v="2"/>
    <m/>
    <n v="4"/>
    <x v="0"/>
    <x v="0"/>
    <x v="0"/>
    <s v="http://www.sourcewatch.org/index.php/Federalist_Society_for_Law_and_Public_Policy_Studies"/>
    <x v="2"/>
  </r>
  <r>
    <n v="990"/>
    <s v="David H. Koch Charitable Foundation_Cold Spring Harbor Laboratory20171000000"/>
    <x v="3"/>
    <s v="Cold Spring Harbor Laboratory"/>
    <x v="2404"/>
    <n v="1000000"/>
    <x v="29"/>
    <x v="2"/>
    <m/>
    <n v="5"/>
    <x v="0"/>
    <x v="0"/>
    <x v="0"/>
    <s v=""/>
    <x v="1"/>
  </r>
  <r>
    <n v="990"/>
    <s v="David H. Koch Charitable Foundation_Dikembe Mutombo Foundation2017100500"/>
    <x v="3"/>
    <s v="Dikembe Mutombo Foundation"/>
    <x v="2439"/>
    <n v="100500"/>
    <x v="29"/>
    <x v="2"/>
    <m/>
    <n v="6"/>
    <x v="0"/>
    <x v="0"/>
    <x v="1"/>
    <s v=""/>
    <x v="1"/>
  </r>
  <r>
    <n v="990"/>
    <s v="David H. Koch Charitable Foundation_Bill of Rights Institute2017200000"/>
    <x v="3"/>
    <s v="Bill of Rights Institute"/>
    <x v="112"/>
    <n v="200000"/>
    <x v="29"/>
    <x v="2"/>
    <m/>
    <n v="7"/>
    <x v="0"/>
    <x v="0"/>
    <x v="0"/>
    <s v="https://www.sourcewatch.org/index.php/Bill_of_Rights_Institute"/>
    <x v="2"/>
  </r>
  <r>
    <n v="990"/>
    <s v="David H. Koch Charitable Foundation_Institute for Humane Studies at George Mason University2017400000"/>
    <x v="3"/>
    <s v="Institute for Humane Studies at George Mason University"/>
    <x v="23"/>
    <n v="400000"/>
    <x v="29"/>
    <x v="2"/>
    <m/>
    <n v="8"/>
    <x v="0"/>
    <x v="1"/>
    <x v="0"/>
    <s v="https://www.desmogblog.com/institute-humane-studies-george-mason-university"/>
    <x v="0"/>
  </r>
  <r>
    <n v="990"/>
    <s v="David H. Koch Charitable Foundation_Pacific Research Institute for Public Policy2017150000"/>
    <x v="3"/>
    <s v="Pacific Research Institute for Public Policy"/>
    <x v="10"/>
    <n v="150000"/>
    <x v="29"/>
    <x v="2"/>
    <m/>
    <n v="9"/>
    <x v="0"/>
    <x v="0"/>
    <x v="0"/>
    <s v="https://www.desmogblog.com/pacific-research-institute"/>
    <x v="0"/>
  </r>
  <r>
    <n v="990"/>
    <s v="David H. Koch Charitable Foundation_United States Olympic &amp; Paralympic Foundation2017100000"/>
    <x v="3"/>
    <s v="United States Olympic &amp; Paralympic Foundation"/>
    <x v="2440"/>
    <n v="100000"/>
    <x v="29"/>
    <x v="2"/>
    <m/>
    <n v="10"/>
    <x v="0"/>
    <x v="0"/>
    <x v="1"/>
    <s v=""/>
    <x v="1"/>
  </r>
  <r>
    <n v="990"/>
    <s v="Fred C. and Mary R. Koch Foundation_Big Brothers Big Sisters of Sedgwick County2001100000"/>
    <x v="4"/>
    <s v="Big Brothers Big Sisters of Sedgwick County"/>
    <x v="2441"/>
    <n v="100000"/>
    <x v="13"/>
    <x v="2"/>
    <m/>
    <n v="1"/>
    <x v="0"/>
    <x v="0"/>
    <x v="1"/>
    <s v=""/>
    <x v="1"/>
  </r>
  <r>
    <n v="990"/>
    <s v="Fred C. and Mary R. Koch Foundation_Center for Health &amp; Wellness200115000"/>
    <x v="4"/>
    <s v="Center for Health &amp; Wellness"/>
    <x v="2442"/>
    <n v="15000"/>
    <x v="13"/>
    <x v="2"/>
    <m/>
    <n v="2"/>
    <x v="0"/>
    <x v="0"/>
    <x v="0"/>
    <s v=""/>
    <x v="1"/>
  </r>
  <r>
    <n v="990"/>
    <s v="Fred C. and Mary R. Koch Foundation_Chamber Music at the Barn20015000"/>
    <x v="4"/>
    <s v="Chamber Music at the Barn"/>
    <x v="2443"/>
    <n v="5000"/>
    <x v="13"/>
    <x v="2"/>
    <m/>
    <n v="3"/>
    <x v="0"/>
    <x v="0"/>
    <x v="1"/>
    <s v=""/>
    <x v="1"/>
  </r>
  <r>
    <n v="990"/>
    <s v="Fred C. and Mary R. Koch Foundation_Communities in Schools200110000"/>
    <x v="4"/>
    <s v="Communities in Schools"/>
    <x v="2444"/>
    <n v="10000"/>
    <x v="13"/>
    <x v="2"/>
    <m/>
    <n v="4"/>
    <x v="0"/>
    <x v="1"/>
    <x v="0"/>
    <s v=""/>
    <x v="1"/>
  </r>
  <r>
    <n v="990"/>
    <s v="Fred C. and Mary R. Koch Foundation_Friends of the Wichita Art Museum200110000"/>
    <x v="4"/>
    <s v="Friends of the Wichita Art Museum"/>
    <x v="2445"/>
    <n v="10000"/>
    <x v="13"/>
    <x v="2"/>
    <m/>
    <n v="5"/>
    <x v="0"/>
    <x v="0"/>
    <x v="1"/>
    <s v=""/>
    <x v="1"/>
  </r>
  <r>
    <n v="990"/>
    <s v="Fred C. and Mary R. Koch Foundation_Friends University200117500"/>
    <x v="4"/>
    <s v="Friends University"/>
    <x v="2278"/>
    <n v="17500"/>
    <x v="13"/>
    <x v="2"/>
    <m/>
    <n v="6"/>
    <x v="0"/>
    <x v="1"/>
    <x v="0"/>
    <s v=""/>
    <x v="1"/>
  </r>
  <r>
    <n v="990"/>
    <s v="Fred C. and Mary R. Koch Foundation_Friends University200110000"/>
    <x v="4"/>
    <s v="Friends University"/>
    <x v="2278"/>
    <n v="10000"/>
    <x v="13"/>
    <x v="2"/>
    <m/>
    <n v="7"/>
    <x v="0"/>
    <x v="1"/>
    <x v="0"/>
    <s v=""/>
    <x v="1"/>
  </r>
  <r>
    <n v="990"/>
    <s v="Fred C. and Mary R. Koch Foundation_Fundamental Learning Center20012500"/>
    <x v="4"/>
    <s v="Fundamental Learning Center"/>
    <x v="2446"/>
    <n v="2500"/>
    <x v="13"/>
    <x v="2"/>
    <m/>
    <n v="8"/>
    <x v="0"/>
    <x v="0"/>
    <x v="1"/>
    <s v=""/>
    <x v="1"/>
  </r>
  <r>
    <n v="990"/>
    <s v="Fred C. and Mary R. Koch Foundation_Kansas Agricultural Rural Leadership20011000"/>
    <x v="4"/>
    <s v="Kansas Agricultural Rural Leadership"/>
    <x v="2447"/>
    <n v="1000"/>
    <x v="13"/>
    <x v="2"/>
    <m/>
    <n v="9"/>
    <x v="0"/>
    <x v="1"/>
    <x v="0"/>
    <s v=""/>
    <x v="1"/>
  </r>
  <r>
    <n v="990"/>
    <s v="Fred C. and Mary R. Koch Foundation_Newman University200110000"/>
    <x v="4"/>
    <s v="Newman University"/>
    <x v="2448"/>
    <n v="10000"/>
    <x v="13"/>
    <x v="2"/>
    <m/>
    <n v="10"/>
    <x v="0"/>
    <x v="1"/>
    <x v="0"/>
    <s v=""/>
    <x v="1"/>
  </r>
  <r>
    <n v="990"/>
    <s v="Fred C. and Mary R. Koch Foundation_Newman University200110000"/>
    <x v="4"/>
    <s v="Newman University"/>
    <x v="2448"/>
    <n v="10000"/>
    <x v="13"/>
    <x v="2"/>
    <m/>
    <n v="11"/>
    <x v="0"/>
    <x v="1"/>
    <x v="0"/>
    <s v=""/>
    <x v="1"/>
  </r>
  <r>
    <n v="990"/>
    <s v="Fred C. and Mary R. Koch Foundation_Opera Kansas20017000"/>
    <x v="4"/>
    <s v="Opera Kansas"/>
    <x v="2449"/>
    <n v="7000"/>
    <x v="13"/>
    <x v="2"/>
    <m/>
    <n v="12"/>
    <x v="0"/>
    <x v="0"/>
    <x v="1"/>
    <s v=""/>
    <x v="1"/>
  </r>
  <r>
    <n v="990"/>
    <s v="Fred C. and Mary R. Koch Foundation_Opera Kansas20014000"/>
    <x v="4"/>
    <s v="Opera Kansas"/>
    <x v="2449"/>
    <n v="4000"/>
    <x v="13"/>
    <x v="2"/>
    <m/>
    <n v="13"/>
    <x v="0"/>
    <x v="0"/>
    <x v="1"/>
    <s v=""/>
    <x v="1"/>
  </r>
  <r>
    <n v="990"/>
    <s v="Fred C. and Mary R. Koch Foundation_Rainbows United200120000"/>
    <x v="4"/>
    <s v="Rainbows United"/>
    <x v="2450"/>
    <n v="20000"/>
    <x v="13"/>
    <x v="2"/>
    <m/>
    <n v="14"/>
    <x v="0"/>
    <x v="0"/>
    <x v="1"/>
    <s v=""/>
    <x v="1"/>
  </r>
  <r>
    <n v="990"/>
    <s v="Fred C. and Mary R. Koch Foundation_Stage One200110000"/>
    <x v="4"/>
    <s v="Stage One"/>
    <x v="2451"/>
    <n v="10000"/>
    <x v="13"/>
    <x v="2"/>
    <m/>
    <n v="15"/>
    <x v="0"/>
    <x v="0"/>
    <x v="0"/>
    <s v=""/>
    <x v="1"/>
  </r>
  <r>
    <n v="990"/>
    <s v="Fred C. and Mary R. Koch Foundation_University of Kansas Endowment Association200197000"/>
    <x v="4"/>
    <s v="University of Kansas Endowment Association"/>
    <x v="35"/>
    <n v="97000"/>
    <x v="13"/>
    <x v="2"/>
    <m/>
    <n v="16"/>
    <x v="0"/>
    <x v="1"/>
    <x v="0"/>
    <s v=""/>
    <x v="1"/>
  </r>
  <r>
    <n v="990"/>
    <s v="Fred C. and Mary R. Koch Foundation_Washburn University200115000"/>
    <x v="4"/>
    <s v="Washburn University"/>
    <x v="2452"/>
    <n v="15000"/>
    <x v="13"/>
    <x v="2"/>
    <m/>
    <n v="17"/>
    <x v="0"/>
    <x v="1"/>
    <x v="0"/>
    <s v=""/>
    <x v="1"/>
  </r>
  <r>
    <n v="990"/>
    <s v="Fred C. and Mary R. Koch Foundation_Wichita Center for the Arts200137000"/>
    <x v="4"/>
    <s v="Wichita Center for the Arts"/>
    <x v="1255"/>
    <n v="37000"/>
    <x v="13"/>
    <x v="2"/>
    <m/>
    <n v="18"/>
    <x v="0"/>
    <x v="0"/>
    <x v="1"/>
    <s v=""/>
    <x v="1"/>
  </r>
  <r>
    <n v="990"/>
    <s v="Fred C. and Mary R. Koch Foundation_Wichita State University200110000"/>
    <x v="4"/>
    <s v="Wichita State University"/>
    <x v="17"/>
    <n v="10000"/>
    <x v="13"/>
    <x v="2"/>
    <m/>
    <n v="19"/>
    <x v="0"/>
    <x v="1"/>
    <x v="0"/>
    <s v=""/>
    <x v="1"/>
  </r>
  <r>
    <n v="990"/>
    <s v="Fred C. and Mary R. Koch Foundation_Wichita State University Endowment Association20012500"/>
    <x v="4"/>
    <s v="Wichita State University Endowment Association"/>
    <x v="17"/>
    <n v="2500"/>
    <x v="13"/>
    <x v="2"/>
    <m/>
    <n v="20"/>
    <x v="0"/>
    <x v="1"/>
    <x v="0"/>
    <s v=""/>
    <x v="1"/>
  </r>
  <r>
    <n v="990"/>
    <s v="Fred C. and Mary R. Koch Foundation_Wichita Symphony Society200110000"/>
    <x v="4"/>
    <s v="Wichita Symphony Society"/>
    <x v="2277"/>
    <n v="10000"/>
    <x v="13"/>
    <x v="2"/>
    <m/>
    <n v="21"/>
    <x v="0"/>
    <x v="0"/>
    <x v="1"/>
    <s v=""/>
    <x v="1"/>
  </r>
  <r>
    <n v="990"/>
    <s v="Fred C. and Mary R. Koch Foundation_YMCA2001100000"/>
    <x v="4"/>
    <s v="YMCA"/>
    <x v="335"/>
    <n v="100000"/>
    <x v="13"/>
    <x v="2"/>
    <m/>
    <n v="22"/>
    <x v="0"/>
    <x v="0"/>
    <x v="1"/>
    <s v=""/>
    <x v="1"/>
  </r>
  <r>
    <n v="990"/>
    <s v="Fred C. and Mary R. Koch Foundation_Youth Entrepreneurs of Kansas2001300000"/>
    <x v="4"/>
    <s v="Youth Entrepreneurs of Kansas"/>
    <x v="96"/>
    <n v="300000"/>
    <x v="13"/>
    <x v="2"/>
    <m/>
    <n v="23"/>
    <x v="0"/>
    <x v="0"/>
    <x v="0"/>
    <s v=""/>
    <x v="1"/>
  </r>
  <r>
    <n v="990"/>
    <s v="Fred C. and Mary R. Koch Foundation_Anderson, Melissa20011000"/>
    <x v="4"/>
    <s v="Anderson, Melissa"/>
    <x v="2453"/>
    <n v="1000"/>
    <x v="13"/>
    <x v="2"/>
    <s v="Individual/Scholarship"/>
    <n v="24"/>
    <x v="1"/>
    <x v="0"/>
    <x v="0"/>
    <s v=""/>
    <x v="1"/>
  </r>
  <r>
    <n v="990"/>
    <s v="Fred C. and Mary R. Koch Foundation_Andrew, Heidi20011000"/>
    <x v="4"/>
    <s v="Andrew, Heidi"/>
    <x v="2454"/>
    <n v="1000"/>
    <x v="13"/>
    <x v="2"/>
    <s v="Individual/Scholarship"/>
    <n v="25"/>
    <x v="1"/>
    <x v="0"/>
    <x v="0"/>
    <s v=""/>
    <x v="1"/>
  </r>
  <r>
    <n v="990"/>
    <s v="Fred C. and Mary R. Koch Foundation_Andrew, Lisa20011000"/>
    <x v="4"/>
    <s v="Andrew, Lisa"/>
    <x v="2455"/>
    <n v="1000"/>
    <x v="13"/>
    <x v="2"/>
    <s v="Individual/Scholarship"/>
    <n v="26"/>
    <x v="1"/>
    <x v="0"/>
    <x v="0"/>
    <s v=""/>
    <x v="1"/>
  </r>
  <r>
    <n v="990"/>
    <s v="Fred C. and Mary R. Koch Foundation_Baher, Julie20011000"/>
    <x v="4"/>
    <s v="Baher, Julie"/>
    <x v="2456"/>
    <n v="1000"/>
    <x v="13"/>
    <x v="2"/>
    <s v="Individual/Scholarship"/>
    <n v="27"/>
    <x v="1"/>
    <x v="0"/>
    <x v="0"/>
    <s v=""/>
    <x v="1"/>
  </r>
  <r>
    <n v="990"/>
    <s v="Fred C. and Mary R. Koch Foundation_Bales, Amanda20011000"/>
    <x v="4"/>
    <s v="Bales, Amanda"/>
    <x v="2457"/>
    <n v="1000"/>
    <x v="13"/>
    <x v="2"/>
    <s v="Individual/Scholarship"/>
    <n v="28"/>
    <x v="1"/>
    <x v="0"/>
    <x v="0"/>
    <s v=""/>
    <x v="1"/>
  </r>
  <r>
    <n v="990"/>
    <s v="Fred C. and Mary R. Koch Foundation_Behl, Ankur20011000"/>
    <x v="4"/>
    <s v="Behl, Ankur"/>
    <x v="2458"/>
    <n v="1000"/>
    <x v="13"/>
    <x v="2"/>
    <s v="Individual/Scholarship"/>
    <n v="29"/>
    <x v="1"/>
    <x v="0"/>
    <x v="0"/>
    <s v=""/>
    <x v="1"/>
  </r>
  <r>
    <n v="990"/>
    <s v="Fred C. and Mary R. Koch Foundation_Bock, Crystal20011000"/>
    <x v="4"/>
    <s v="Bock, Crystal"/>
    <x v="2459"/>
    <n v="1000"/>
    <x v="13"/>
    <x v="2"/>
    <s v="Individual/Scholarship"/>
    <n v="30"/>
    <x v="1"/>
    <x v="0"/>
    <x v="0"/>
    <s v=""/>
    <x v="1"/>
  </r>
  <r>
    <n v="990"/>
    <s v="Fred C. and Mary R. Koch Foundation_Bonner, Bo20011000"/>
    <x v="4"/>
    <s v="Bonner, Bo"/>
    <x v="2460"/>
    <n v="1000"/>
    <x v="13"/>
    <x v="2"/>
    <s v="Individual/Scholarship"/>
    <n v="31"/>
    <x v="1"/>
    <x v="0"/>
    <x v="0"/>
    <s v=""/>
    <x v="1"/>
  </r>
  <r>
    <n v="990"/>
    <s v="Fred C. and Mary R. Koch Foundation_Boyd, Lindsey20011000"/>
    <x v="4"/>
    <s v="Boyd, Lindsey"/>
    <x v="2461"/>
    <n v="1000"/>
    <x v="13"/>
    <x v="2"/>
    <s v="Individual/Scholarship"/>
    <n v="32"/>
    <x v="1"/>
    <x v="0"/>
    <x v="0"/>
    <s v=""/>
    <x v="1"/>
  </r>
  <r>
    <n v="990"/>
    <s v="Fred C. and Mary R. Koch Foundation_Burton, Brandi20011000"/>
    <x v="4"/>
    <s v="Burton, Brandi"/>
    <x v="2462"/>
    <n v="1000"/>
    <x v="13"/>
    <x v="2"/>
    <s v="Individual/Scholarship"/>
    <n v="33"/>
    <x v="1"/>
    <x v="0"/>
    <x v="0"/>
    <s v=""/>
    <x v="1"/>
  </r>
  <r>
    <n v="990"/>
    <s v="Fred C. and Mary R. Koch Foundation_Carr, Douglas20011000"/>
    <x v="4"/>
    <s v="Carr, Douglas"/>
    <x v="2463"/>
    <n v="1000"/>
    <x v="13"/>
    <x v="2"/>
    <s v="Individual/Scholarship"/>
    <n v="34"/>
    <x v="1"/>
    <x v="0"/>
    <x v="0"/>
    <s v=""/>
    <x v="1"/>
  </r>
  <r>
    <n v="990"/>
    <s v="Fred C. and Mary R. Koch Foundation_Casemore, Abby20011000"/>
    <x v="4"/>
    <s v="Casemore, Abby"/>
    <x v="2464"/>
    <n v="1000"/>
    <x v="13"/>
    <x v="2"/>
    <s v="Individual/Scholarship"/>
    <n v="35"/>
    <x v="1"/>
    <x v="0"/>
    <x v="0"/>
    <s v=""/>
    <x v="1"/>
  </r>
  <r>
    <n v="990"/>
    <s v="Fred C. and Mary R. Koch Foundation_Cheney, Chris20011000"/>
    <x v="4"/>
    <s v="Cheney, Chris"/>
    <x v="2465"/>
    <n v="1000"/>
    <x v="13"/>
    <x v="2"/>
    <s v="Individual/Scholarship"/>
    <n v="36"/>
    <x v="1"/>
    <x v="0"/>
    <x v="0"/>
    <s v=""/>
    <x v="1"/>
  </r>
  <r>
    <n v="990"/>
    <s v="Fred C. and Mary R. Koch Foundation_Covey, Brett20011000"/>
    <x v="4"/>
    <s v="Covey, Brett"/>
    <x v="2466"/>
    <n v="1000"/>
    <x v="13"/>
    <x v="2"/>
    <s v="Individual/Scholarship"/>
    <n v="37"/>
    <x v="1"/>
    <x v="0"/>
    <x v="0"/>
    <s v=""/>
    <x v="1"/>
  </r>
  <r>
    <n v="990"/>
    <s v="Fred C. and Mary R. Koch Foundation_Cracraft, Meredith20011000"/>
    <x v="4"/>
    <s v="Cracraft, Meredith"/>
    <x v="2467"/>
    <n v="1000"/>
    <x v="13"/>
    <x v="2"/>
    <s v="Individual/Scholarship"/>
    <n v="38"/>
    <x v="1"/>
    <x v="0"/>
    <x v="0"/>
    <s v=""/>
    <x v="1"/>
  </r>
  <r>
    <n v="990"/>
    <s v="Fred C. and Mary R. Koch Foundation_Dark, Jessica20011000"/>
    <x v="4"/>
    <s v="Dark, Jessica"/>
    <x v="2468"/>
    <n v="1000"/>
    <x v="13"/>
    <x v="2"/>
    <s v="Individual/Scholarship"/>
    <n v="39"/>
    <x v="1"/>
    <x v="0"/>
    <x v="0"/>
    <s v=""/>
    <x v="1"/>
  </r>
  <r>
    <n v="990"/>
    <s v="Fred C. and Mary R. Koch Foundation_Dishon, Stephanie20011000"/>
    <x v="4"/>
    <s v="Dishon, Stephanie"/>
    <x v="2469"/>
    <n v="1000"/>
    <x v="13"/>
    <x v="2"/>
    <s v="Individual/Scholarship"/>
    <n v="40"/>
    <x v="1"/>
    <x v="0"/>
    <x v="0"/>
    <s v=""/>
    <x v="1"/>
  </r>
  <r>
    <n v="990"/>
    <s v="Fred C. and Mary R. Koch Foundation_Doyle, Jacob20011000"/>
    <x v="4"/>
    <s v="Doyle, Jacob"/>
    <x v="2470"/>
    <n v="1000"/>
    <x v="13"/>
    <x v="2"/>
    <s v="Individual/Scholarship"/>
    <n v="41"/>
    <x v="1"/>
    <x v="0"/>
    <x v="0"/>
    <s v=""/>
    <x v="1"/>
  </r>
  <r>
    <n v="990"/>
    <s v="Fred C. and Mary R. Koch Foundation_Dudley, John20011000"/>
    <x v="4"/>
    <s v="Dudley, John"/>
    <x v="2471"/>
    <n v="1000"/>
    <x v="13"/>
    <x v="2"/>
    <s v="Individual/Scholarship"/>
    <n v="42"/>
    <x v="1"/>
    <x v="0"/>
    <x v="0"/>
    <s v=""/>
    <x v="1"/>
  </r>
  <r>
    <n v="990"/>
    <s v="Fred C. and Mary R. Koch Foundation_Dunn, Blake20011000"/>
    <x v="4"/>
    <s v="Dunn, Blake"/>
    <x v="2472"/>
    <n v="1000"/>
    <x v="13"/>
    <x v="2"/>
    <s v="Individual/Scholarship"/>
    <n v="43"/>
    <x v="1"/>
    <x v="0"/>
    <x v="0"/>
    <s v=""/>
    <x v="1"/>
  </r>
  <r>
    <n v="990"/>
    <s v="Fred C. and Mary R. Koch Foundation_Durkin, Brendon20011000"/>
    <x v="4"/>
    <s v="Durkin, Brendon"/>
    <x v="2473"/>
    <n v="1000"/>
    <x v="13"/>
    <x v="2"/>
    <s v="Individual/Scholarship"/>
    <n v="44"/>
    <x v="1"/>
    <x v="0"/>
    <x v="0"/>
    <s v=""/>
    <x v="1"/>
  </r>
  <r>
    <n v="990"/>
    <s v="Fred C. and Mary R. Koch Foundation_Edgington, Lanette20011000"/>
    <x v="4"/>
    <s v="Edgington, Lanette"/>
    <x v="2474"/>
    <n v="1000"/>
    <x v="13"/>
    <x v="2"/>
    <s v="Individual/Scholarship"/>
    <n v="45"/>
    <x v="1"/>
    <x v="0"/>
    <x v="0"/>
    <s v=""/>
    <x v="1"/>
  </r>
  <r>
    <n v="990"/>
    <s v="Fred C. and Mary R. Koch Foundation_Ellsworth, Elizabeth20011000"/>
    <x v="4"/>
    <s v="Ellsworth, Elizabeth"/>
    <x v="2475"/>
    <n v="1000"/>
    <x v="13"/>
    <x v="2"/>
    <s v="Individual/Scholarship"/>
    <n v="46"/>
    <x v="1"/>
    <x v="0"/>
    <x v="0"/>
    <s v=""/>
    <x v="1"/>
  </r>
  <r>
    <n v="990"/>
    <s v="Fred C. and Mary R. Koch Foundation_Finney, Erica20011000"/>
    <x v="4"/>
    <s v="Finney, Erica"/>
    <x v="2476"/>
    <n v="1000"/>
    <x v="13"/>
    <x v="2"/>
    <s v="Individual/Scholarship"/>
    <n v="47"/>
    <x v="1"/>
    <x v="0"/>
    <x v="0"/>
    <s v=""/>
    <x v="1"/>
  </r>
  <r>
    <n v="990"/>
    <s v="Fred C. and Mary R. Koch Foundation_Franklin, Katie20011000"/>
    <x v="4"/>
    <s v="Franklin, Katie"/>
    <x v="2477"/>
    <n v="1000"/>
    <x v="13"/>
    <x v="2"/>
    <s v="Individual/Scholarship"/>
    <n v="48"/>
    <x v="1"/>
    <x v="0"/>
    <x v="0"/>
    <s v=""/>
    <x v="1"/>
  </r>
  <r>
    <n v="990"/>
    <s v="Fred C. and Mary R. Koch Foundation_Gibbens, Jennifer20011000"/>
    <x v="4"/>
    <s v="Gibbens, Jennifer"/>
    <x v="2478"/>
    <n v="1000"/>
    <x v="13"/>
    <x v="2"/>
    <s v="Individual/Scholarship"/>
    <n v="49"/>
    <x v="1"/>
    <x v="0"/>
    <x v="0"/>
    <s v=""/>
    <x v="1"/>
  </r>
  <r>
    <n v="990"/>
    <s v="Fred C. and Mary R. Koch Foundation_Gonzales, Michael20011000"/>
    <x v="4"/>
    <s v="Gonzales, Michael"/>
    <x v="2479"/>
    <n v="1000"/>
    <x v="13"/>
    <x v="2"/>
    <s v="Individual/Scholarship"/>
    <n v="50"/>
    <x v="1"/>
    <x v="0"/>
    <x v="0"/>
    <s v=""/>
    <x v="1"/>
  </r>
  <r>
    <n v="990"/>
    <s v="Fred C. and Mary R. Koch Foundation_Grant, Laura Beth20011000"/>
    <x v="4"/>
    <s v="Grant, Laura Beth"/>
    <x v="2480"/>
    <n v="1000"/>
    <x v="13"/>
    <x v="2"/>
    <s v="Individual/Scholarship"/>
    <n v="51"/>
    <x v="1"/>
    <x v="0"/>
    <x v="0"/>
    <s v=""/>
    <x v="1"/>
  </r>
  <r>
    <n v="990"/>
    <s v="Fred C. and Mary R. Koch Foundation_Greene, Cindi20011000"/>
    <x v="4"/>
    <s v="Greene, Cindi"/>
    <x v="2481"/>
    <n v="1000"/>
    <x v="13"/>
    <x v="2"/>
    <s v="Individual/Scholarship"/>
    <n v="52"/>
    <x v="1"/>
    <x v="0"/>
    <x v="0"/>
    <s v=""/>
    <x v="1"/>
  </r>
  <r>
    <n v="990"/>
    <s v="Fred C. and Mary R. Koch Foundation_Helmer, Jennifer20011000"/>
    <x v="4"/>
    <s v="Helmer, Jennifer"/>
    <x v="2482"/>
    <n v="1000"/>
    <x v="13"/>
    <x v="2"/>
    <s v="Individual/Scholarship"/>
    <n v="53"/>
    <x v="1"/>
    <x v="0"/>
    <x v="0"/>
    <s v=""/>
    <x v="1"/>
  </r>
  <r>
    <n v="990"/>
    <s v="Fred C. and Mary R. Koch Foundation_Howden, Sally20011000"/>
    <x v="4"/>
    <s v="Howden, Sally"/>
    <x v="2483"/>
    <n v="1000"/>
    <x v="13"/>
    <x v="2"/>
    <s v="Individual/Scholarship"/>
    <n v="54"/>
    <x v="1"/>
    <x v="0"/>
    <x v="0"/>
    <s v=""/>
    <x v="1"/>
  </r>
  <r>
    <n v="990"/>
    <s v="Fred C. and Mary R. Koch Foundation_Hsu, Yung-Hsiang20011000"/>
    <x v="4"/>
    <s v="Hsu, Yung-Hsiang"/>
    <x v="2484"/>
    <n v="1000"/>
    <x v="13"/>
    <x v="2"/>
    <s v="Individual/Scholarship"/>
    <n v="55"/>
    <x v="1"/>
    <x v="0"/>
    <x v="0"/>
    <s v=""/>
    <x v="1"/>
  </r>
  <r>
    <n v="990"/>
    <s v="Fred C. and Mary R. Koch Foundation_Irwin, Kendall20011000"/>
    <x v="4"/>
    <s v="Irwin, Kendall"/>
    <x v="2485"/>
    <n v="1000"/>
    <x v="13"/>
    <x v="2"/>
    <s v="Individual/Scholarship"/>
    <n v="56"/>
    <x v="1"/>
    <x v="0"/>
    <x v="0"/>
    <s v=""/>
    <x v="1"/>
  </r>
  <r>
    <n v="990"/>
    <s v="Fred C. and Mary R. Koch Foundation_Ison, Ian20011000"/>
    <x v="4"/>
    <s v="Ison, Ian"/>
    <x v="2486"/>
    <n v="1000"/>
    <x v="13"/>
    <x v="2"/>
    <s v="Individual/Scholarship"/>
    <n v="57"/>
    <x v="1"/>
    <x v="0"/>
    <x v="0"/>
    <s v=""/>
    <x v="1"/>
  </r>
  <r>
    <n v="990"/>
    <s v="Fred C. and Mary R. Koch Foundation_Jones, Chrysandra20011000"/>
    <x v="4"/>
    <s v="Jones, Chrysandra"/>
    <x v="2487"/>
    <n v="1000"/>
    <x v="13"/>
    <x v="2"/>
    <s v="Individual/Scholarship"/>
    <n v="58"/>
    <x v="1"/>
    <x v="0"/>
    <x v="0"/>
    <s v=""/>
    <x v="1"/>
  </r>
  <r>
    <n v="990"/>
    <s v="Fred C. and Mary R. Koch Foundation_Kailo, Jr, Bennett20011000"/>
    <x v="4"/>
    <s v="Kailo, Jr, Bennett"/>
    <x v="2488"/>
    <n v="1000"/>
    <x v="13"/>
    <x v="2"/>
    <s v="Individual/Scholarship"/>
    <n v="59"/>
    <x v="1"/>
    <x v="0"/>
    <x v="0"/>
    <s v=""/>
    <x v="1"/>
  </r>
  <r>
    <n v="990"/>
    <s v="Fred C. and Mary R. Koch Foundation_Kauk, Kyle20011000"/>
    <x v="4"/>
    <s v="Kauk, Kyle"/>
    <x v="2489"/>
    <n v="1000"/>
    <x v="13"/>
    <x v="2"/>
    <s v="Individual/Scholarship"/>
    <n v="60"/>
    <x v="1"/>
    <x v="0"/>
    <x v="0"/>
    <s v=""/>
    <x v="1"/>
  </r>
  <r>
    <n v="990"/>
    <s v="Fred C. and Mary R. Koch Foundation_Kidd, Laura20011000"/>
    <x v="4"/>
    <s v="Kidd, Laura"/>
    <x v="2490"/>
    <n v="1000"/>
    <x v="13"/>
    <x v="2"/>
    <s v="Individual/Scholarship"/>
    <n v="61"/>
    <x v="1"/>
    <x v="0"/>
    <x v="0"/>
    <s v=""/>
    <x v="1"/>
  </r>
  <r>
    <n v="990"/>
    <s v="Fred C. and Mary R. Koch Foundation_Krysiak, Holly Beth20011000"/>
    <x v="4"/>
    <s v="Krysiak, Holly Beth"/>
    <x v="2491"/>
    <n v="1000"/>
    <x v="13"/>
    <x v="2"/>
    <s v="Individual/Scholarship"/>
    <n v="62"/>
    <x v="1"/>
    <x v="0"/>
    <x v="0"/>
    <s v=""/>
    <x v="1"/>
  </r>
  <r>
    <n v="990"/>
    <s v="Fred C. and Mary R. Koch Foundation_Kumar, Sanjeev V20011000"/>
    <x v="4"/>
    <s v="Kumar, Sanjeev V"/>
    <x v="2492"/>
    <n v="1000"/>
    <x v="13"/>
    <x v="2"/>
    <s v="Individual/Scholarship"/>
    <n v="63"/>
    <x v="1"/>
    <x v="0"/>
    <x v="0"/>
    <s v=""/>
    <x v="1"/>
  </r>
  <r>
    <n v="990"/>
    <s v="Fred C. and Mary R. Koch Foundation_Lee, Cerin20011000"/>
    <x v="4"/>
    <s v="Lee, Cerin"/>
    <x v="2493"/>
    <n v="1000"/>
    <x v="13"/>
    <x v="2"/>
    <s v="Individual/Scholarship"/>
    <n v="64"/>
    <x v="1"/>
    <x v="0"/>
    <x v="0"/>
    <s v=""/>
    <x v="1"/>
  </r>
  <r>
    <n v="990"/>
    <s v="Fred C. and Mary R. Koch Foundation_Lewis, Misty20011000"/>
    <x v="4"/>
    <s v="Lewis, Misty"/>
    <x v="2494"/>
    <n v="1000"/>
    <x v="13"/>
    <x v="2"/>
    <s v="Individual/Scholarship"/>
    <n v="65"/>
    <x v="1"/>
    <x v="0"/>
    <x v="0"/>
    <s v=""/>
    <x v="1"/>
  </r>
  <r>
    <n v="990"/>
    <s v="Fred C. and Mary R. Koch Foundation_Linton, April20011000"/>
    <x v="4"/>
    <s v="Linton, April"/>
    <x v="2495"/>
    <n v="1000"/>
    <x v="13"/>
    <x v="2"/>
    <s v="Individual/Scholarship"/>
    <n v="66"/>
    <x v="1"/>
    <x v="0"/>
    <x v="0"/>
    <s v=""/>
    <x v="1"/>
  </r>
  <r>
    <n v="990"/>
    <s v="Fred C. and Mary R. Koch Foundation_Ly, Stephen20011000"/>
    <x v="4"/>
    <s v="Ly, Stephen"/>
    <x v="2496"/>
    <n v="1000"/>
    <x v="13"/>
    <x v="2"/>
    <s v="Individual/Scholarship"/>
    <n v="67"/>
    <x v="1"/>
    <x v="0"/>
    <x v="0"/>
    <s v=""/>
    <x v="1"/>
  </r>
  <r>
    <n v="990"/>
    <s v="Fred C. and Mary R. Koch Foundation_Marcotte, Jarod20011000"/>
    <x v="4"/>
    <s v="Marcotte, Jarod"/>
    <x v="2497"/>
    <n v="1000"/>
    <x v="13"/>
    <x v="2"/>
    <s v="Individual/Scholarship"/>
    <n v="68"/>
    <x v="1"/>
    <x v="0"/>
    <x v="0"/>
    <s v=""/>
    <x v="1"/>
  </r>
  <r>
    <n v="990"/>
    <s v="Fred C. and Mary R. Koch Foundation_Marion, Angela20011000"/>
    <x v="4"/>
    <s v="Marion, Angela"/>
    <x v="2498"/>
    <n v="1000"/>
    <x v="13"/>
    <x v="2"/>
    <s v="Individual/Scholarship"/>
    <n v="69"/>
    <x v="1"/>
    <x v="0"/>
    <x v="0"/>
    <s v=""/>
    <x v="1"/>
  </r>
  <r>
    <n v="990"/>
    <s v="Fred C. and Mary R. Koch Foundation_Marko, Scott20011000"/>
    <x v="4"/>
    <s v="Marko, Scott"/>
    <x v="2499"/>
    <n v="1000"/>
    <x v="13"/>
    <x v="2"/>
    <s v="Individual/Scholarship"/>
    <n v="70"/>
    <x v="1"/>
    <x v="0"/>
    <x v="0"/>
    <s v=""/>
    <x v="1"/>
  </r>
  <r>
    <n v="990"/>
    <s v="Fred C. and Mary R. Koch Foundation_Martin, Amy20011000"/>
    <x v="4"/>
    <s v="Martin, Amy"/>
    <x v="2500"/>
    <n v="1000"/>
    <x v="13"/>
    <x v="2"/>
    <s v="Individual/Scholarship"/>
    <n v="71"/>
    <x v="1"/>
    <x v="0"/>
    <x v="0"/>
    <s v=""/>
    <x v="1"/>
  </r>
  <r>
    <n v="990"/>
    <s v="Fred C. and Mary R. Koch Foundation_May, Ryan20011000"/>
    <x v="4"/>
    <s v="May, Ryan"/>
    <x v="2501"/>
    <n v="1000"/>
    <x v="13"/>
    <x v="2"/>
    <s v="Individual/Scholarship"/>
    <n v="72"/>
    <x v="1"/>
    <x v="0"/>
    <x v="0"/>
    <s v=""/>
    <x v="1"/>
  </r>
  <r>
    <n v="990"/>
    <s v="Fred C. and Mary R. Koch Foundation_McClung, Amanda20011000"/>
    <x v="4"/>
    <s v="McClung, Amanda"/>
    <x v="2502"/>
    <n v="1000"/>
    <x v="13"/>
    <x v="2"/>
    <s v="Individual/Scholarship"/>
    <n v="73"/>
    <x v="1"/>
    <x v="0"/>
    <x v="0"/>
    <s v=""/>
    <x v="1"/>
  </r>
  <r>
    <n v="990"/>
    <s v="Fred C. and Mary R. Koch Foundation_McClung, Matthew20011000"/>
    <x v="4"/>
    <s v="McClung, Matthew"/>
    <x v="2503"/>
    <n v="1000"/>
    <x v="13"/>
    <x v="2"/>
    <s v="Individual/Scholarship"/>
    <n v="74"/>
    <x v="1"/>
    <x v="0"/>
    <x v="0"/>
    <s v=""/>
    <x v="1"/>
  </r>
  <r>
    <n v="990"/>
    <s v="Fred C. and Mary R. Koch Foundation_McDaniel, Christopher20011000"/>
    <x v="4"/>
    <s v="McDaniel, Christopher"/>
    <x v="2504"/>
    <n v="1000"/>
    <x v="13"/>
    <x v="2"/>
    <s v="Individual/Scholarship"/>
    <n v="75"/>
    <x v="1"/>
    <x v="0"/>
    <x v="0"/>
    <s v=""/>
    <x v="1"/>
  </r>
  <r>
    <n v="990"/>
    <s v="Fred C. and Mary R. Koch Foundation_Mitchell, Andrew J20011000"/>
    <x v="4"/>
    <s v="Mitchell, Andrew J"/>
    <x v="2505"/>
    <n v="1000"/>
    <x v="13"/>
    <x v="2"/>
    <s v="Individual/Scholarship"/>
    <n v="76"/>
    <x v="1"/>
    <x v="0"/>
    <x v="0"/>
    <s v=""/>
    <x v="1"/>
  </r>
  <r>
    <n v="990"/>
    <s v="Fred C. and Mary R. Koch Foundation_Moretich, James20011000"/>
    <x v="4"/>
    <s v="Moretich, James"/>
    <x v="2506"/>
    <n v="1000"/>
    <x v="13"/>
    <x v="2"/>
    <s v="Individual/Scholarship"/>
    <n v="77"/>
    <x v="1"/>
    <x v="0"/>
    <x v="0"/>
    <s v=""/>
    <x v="1"/>
  </r>
  <r>
    <n v="990"/>
    <s v="Fred C. and Mary R. Koch Foundation_Morgan, Rachelle20011000"/>
    <x v="4"/>
    <s v="Morgan, Rachelle"/>
    <x v="2507"/>
    <n v="1000"/>
    <x v="13"/>
    <x v="2"/>
    <s v="Individual/Scholarship"/>
    <n v="78"/>
    <x v="1"/>
    <x v="0"/>
    <x v="0"/>
    <s v=""/>
    <x v="1"/>
  </r>
  <r>
    <n v="990"/>
    <s v="Fred C. and Mary R. Koch Foundation_Muir, Melissa20011000"/>
    <x v="4"/>
    <s v="Muir, Melissa"/>
    <x v="2508"/>
    <n v="1000"/>
    <x v="13"/>
    <x v="2"/>
    <s v="Individual/Scholarship"/>
    <n v="79"/>
    <x v="1"/>
    <x v="0"/>
    <x v="0"/>
    <s v=""/>
    <x v="1"/>
  </r>
  <r>
    <n v="990"/>
    <s v="Fred C. and Mary R. Koch Foundation_Murray, Lindsay20011000"/>
    <x v="4"/>
    <s v="Murray, Lindsay"/>
    <x v="2509"/>
    <n v="1000"/>
    <x v="13"/>
    <x v="2"/>
    <s v="Individual/Scholarship"/>
    <n v="80"/>
    <x v="1"/>
    <x v="0"/>
    <x v="0"/>
    <s v=""/>
    <x v="1"/>
  </r>
  <r>
    <n v="990"/>
    <s v="Fred C. and Mary R. Koch Foundation_Nesbitt, Amanda20011000"/>
    <x v="4"/>
    <s v="Nesbitt, Amanda"/>
    <x v="2510"/>
    <n v="1000"/>
    <x v="13"/>
    <x v="2"/>
    <s v="Individual/Scholarship"/>
    <n v="81"/>
    <x v="1"/>
    <x v="0"/>
    <x v="0"/>
    <s v=""/>
    <x v="1"/>
  </r>
  <r>
    <n v="990"/>
    <s v="Fred C. and Mary R. Koch Foundation_Nguyen, Jim20011000"/>
    <x v="4"/>
    <s v="Nguyen, Jim"/>
    <x v="2511"/>
    <n v="1000"/>
    <x v="13"/>
    <x v="2"/>
    <s v="Individual/Scholarship"/>
    <n v="82"/>
    <x v="1"/>
    <x v="0"/>
    <x v="0"/>
    <s v=""/>
    <x v="1"/>
  </r>
  <r>
    <n v="990"/>
    <s v="Fred C. and Mary R. Koch Foundation_Patel, Nimit20011000"/>
    <x v="4"/>
    <s v="Patel, Nimit"/>
    <x v="2512"/>
    <n v="1000"/>
    <x v="13"/>
    <x v="2"/>
    <s v="Individual/Scholarship"/>
    <n v="83"/>
    <x v="1"/>
    <x v="0"/>
    <x v="0"/>
    <s v=""/>
    <x v="1"/>
  </r>
  <r>
    <n v="990"/>
    <s v="Fred C. and Mary R. Koch Foundation_Pechin, Pauline20011000"/>
    <x v="4"/>
    <s v="Pechin, Pauline"/>
    <x v="2513"/>
    <n v="1000"/>
    <x v="13"/>
    <x v="2"/>
    <s v="Individual/Scholarship"/>
    <n v="84"/>
    <x v="1"/>
    <x v="0"/>
    <x v="0"/>
    <s v=""/>
    <x v="1"/>
  </r>
  <r>
    <n v="990"/>
    <s v="Fred C. and Mary R. Koch Foundation_Perser, Jana20011000"/>
    <x v="4"/>
    <s v="Perser, Jana"/>
    <x v="2514"/>
    <n v="1000"/>
    <x v="13"/>
    <x v="2"/>
    <s v="Individual/Scholarship"/>
    <n v="85"/>
    <x v="1"/>
    <x v="0"/>
    <x v="0"/>
    <s v=""/>
    <x v="1"/>
  </r>
  <r>
    <n v="990"/>
    <s v="Fred C. and Mary R. Koch Foundation_Price, Abbie20011000"/>
    <x v="4"/>
    <s v="Price, Abbie"/>
    <x v="2515"/>
    <n v="1000"/>
    <x v="13"/>
    <x v="2"/>
    <s v="Individual/Scholarship"/>
    <n v="86"/>
    <x v="1"/>
    <x v="0"/>
    <x v="0"/>
    <s v=""/>
    <x v="1"/>
  </r>
  <r>
    <n v="990"/>
    <s v="Fred C. and Mary R. Koch Foundation_Profit, Tiffany20011000"/>
    <x v="4"/>
    <s v="Profit, Tiffany"/>
    <x v="2516"/>
    <n v="1000"/>
    <x v="13"/>
    <x v="2"/>
    <s v="Individual/Scholarship"/>
    <n v="87"/>
    <x v="1"/>
    <x v="0"/>
    <x v="0"/>
    <s v=""/>
    <x v="1"/>
  </r>
  <r>
    <n v="990"/>
    <s v="Fred C. and Mary R. Koch Foundation_Roddy, Michelle20011000"/>
    <x v="4"/>
    <s v="Roddy, Michelle"/>
    <x v="2517"/>
    <n v="1000"/>
    <x v="13"/>
    <x v="2"/>
    <s v="Individual/Scholarship"/>
    <n v="88"/>
    <x v="1"/>
    <x v="0"/>
    <x v="0"/>
    <s v=""/>
    <x v="1"/>
  </r>
  <r>
    <n v="990"/>
    <s v="Fred C. and Mary R. Koch Foundation_Sanfilippo, Toni Marie20011000"/>
    <x v="4"/>
    <s v="Sanfilippo, Toni Marie"/>
    <x v="2518"/>
    <n v="1000"/>
    <x v="13"/>
    <x v="2"/>
    <s v="Individual/Scholarship"/>
    <n v="89"/>
    <x v="1"/>
    <x v="0"/>
    <x v="0"/>
    <s v=""/>
    <x v="1"/>
  </r>
  <r>
    <n v="990"/>
    <s v="Fred C. and Mary R. Koch Foundation_Schuckman, Carissa20011000"/>
    <x v="4"/>
    <s v="Schuckman, Carissa"/>
    <x v="2519"/>
    <n v="1000"/>
    <x v="13"/>
    <x v="2"/>
    <s v="Individual/Scholarship"/>
    <n v="90"/>
    <x v="1"/>
    <x v="0"/>
    <x v="0"/>
    <s v=""/>
    <x v="1"/>
  </r>
  <r>
    <n v="990"/>
    <s v="Fred C. and Mary R. Koch Foundation_Scott, Megan20011000"/>
    <x v="4"/>
    <s v="Scott, Megan"/>
    <x v="2520"/>
    <n v="1000"/>
    <x v="13"/>
    <x v="2"/>
    <s v="Individual/Scholarship"/>
    <n v="91"/>
    <x v="1"/>
    <x v="0"/>
    <x v="0"/>
    <s v=""/>
    <x v="1"/>
  </r>
  <r>
    <n v="990"/>
    <s v="Fred C. and Mary R. Koch Foundation_Selter, Emely20011000"/>
    <x v="4"/>
    <s v="Selter, Emely"/>
    <x v="2521"/>
    <n v="1000"/>
    <x v="13"/>
    <x v="2"/>
    <s v="Individual/Scholarship"/>
    <n v="92"/>
    <x v="1"/>
    <x v="0"/>
    <x v="0"/>
    <s v=""/>
    <x v="1"/>
  </r>
  <r>
    <n v="990"/>
    <s v="Fred C. and Mary R. Koch Foundation_Scheck, Larissa20011000"/>
    <x v="4"/>
    <s v="Scheck, Larissa"/>
    <x v="2522"/>
    <n v="1000"/>
    <x v="13"/>
    <x v="2"/>
    <s v="Individual/Scholarship"/>
    <n v="93"/>
    <x v="1"/>
    <x v="0"/>
    <x v="0"/>
    <s v=""/>
    <x v="1"/>
  </r>
  <r>
    <n v="990"/>
    <s v="Fred C. and Mary R. Koch Foundation_Sills, James D20011000"/>
    <x v="4"/>
    <s v="Sills, James D"/>
    <x v="2523"/>
    <n v="1000"/>
    <x v="13"/>
    <x v="2"/>
    <s v="Individual/Scholarship"/>
    <n v="94"/>
    <x v="1"/>
    <x v="0"/>
    <x v="0"/>
    <s v=""/>
    <x v="1"/>
  </r>
  <r>
    <n v="990"/>
    <s v="Fred C. and Mary R. Koch Foundation_Smith, Dana20011000"/>
    <x v="4"/>
    <s v="Smith, Dana"/>
    <x v="2524"/>
    <n v="1000"/>
    <x v="13"/>
    <x v="2"/>
    <s v="Individual/Scholarship"/>
    <n v="95"/>
    <x v="1"/>
    <x v="0"/>
    <x v="0"/>
    <s v=""/>
    <x v="1"/>
  </r>
  <r>
    <n v="990"/>
    <s v="Fred C. and Mary R. Koch Foundation_Smith, Matthew20011000"/>
    <x v="4"/>
    <s v="Smith, Matthew"/>
    <x v="2525"/>
    <n v="1000"/>
    <x v="13"/>
    <x v="2"/>
    <s v="Individual/Scholarship"/>
    <n v="96"/>
    <x v="1"/>
    <x v="0"/>
    <x v="0"/>
    <s v=""/>
    <x v="1"/>
  </r>
  <r>
    <n v="990"/>
    <s v="Fred C. and Mary R. Koch Foundation_Spittler, Brooke20011000"/>
    <x v="4"/>
    <s v="Spittler, Brooke"/>
    <x v="2526"/>
    <n v="1000"/>
    <x v="13"/>
    <x v="2"/>
    <s v="Individual/Scholarship"/>
    <n v="97"/>
    <x v="1"/>
    <x v="0"/>
    <x v="0"/>
    <s v=""/>
    <x v="1"/>
  </r>
  <r>
    <n v="990"/>
    <s v="Fred C. and Mary R. Koch Foundation_Sutandar, Marilyn20011000"/>
    <x v="4"/>
    <s v="Sutandar, Marilyn"/>
    <x v="2527"/>
    <n v="1000"/>
    <x v="13"/>
    <x v="2"/>
    <s v="Individual/Scholarship"/>
    <n v="98"/>
    <x v="1"/>
    <x v="0"/>
    <x v="0"/>
    <s v=""/>
    <x v="1"/>
  </r>
  <r>
    <n v="990"/>
    <s v="Fred C. and Mary R. Koch Foundation_Tran, Tony20011000"/>
    <x v="4"/>
    <s v="Tran, Tony"/>
    <x v="2528"/>
    <n v="1000"/>
    <x v="13"/>
    <x v="2"/>
    <s v="Individual/Scholarship"/>
    <n v="99"/>
    <x v="1"/>
    <x v="0"/>
    <x v="0"/>
    <s v=""/>
    <x v="1"/>
  </r>
  <r>
    <n v="990"/>
    <s v="Fred C. and Mary R. Koch Foundation_Volk, Matthew20011000"/>
    <x v="4"/>
    <s v="Volk, Matthew"/>
    <x v="2529"/>
    <n v="1000"/>
    <x v="13"/>
    <x v="2"/>
    <s v="Individual/Scholarship"/>
    <n v="100"/>
    <x v="1"/>
    <x v="0"/>
    <x v="0"/>
    <s v=""/>
    <x v="1"/>
  </r>
  <r>
    <n v="990"/>
    <s v="Fred C. and Mary R. Koch Foundation_Walker, Shanda20011000"/>
    <x v="4"/>
    <s v="Walker, Shanda"/>
    <x v="2530"/>
    <n v="1000"/>
    <x v="13"/>
    <x v="2"/>
    <s v="Individual/Scholarship"/>
    <n v="101"/>
    <x v="1"/>
    <x v="0"/>
    <x v="0"/>
    <s v=""/>
    <x v="1"/>
  </r>
  <r>
    <n v="990"/>
    <s v="Fred C. and Mary R. Koch Foundation_Wilson, Melissa20011000"/>
    <x v="4"/>
    <s v="Wilson, Melissa"/>
    <x v="2531"/>
    <n v="1000"/>
    <x v="13"/>
    <x v="2"/>
    <s v="Individual/Scholarship"/>
    <n v="102"/>
    <x v="1"/>
    <x v="0"/>
    <x v="0"/>
    <s v=""/>
    <x v="1"/>
  </r>
  <r>
    <n v="990"/>
    <s v="Fred C. and Mary R. Koch Foundation_Wolff, Jamie20011000"/>
    <x v="4"/>
    <s v="Wolff, Jamie"/>
    <x v="2532"/>
    <n v="1000"/>
    <x v="13"/>
    <x v="2"/>
    <s v="Individual/Scholarship"/>
    <n v="103"/>
    <x v="1"/>
    <x v="0"/>
    <x v="0"/>
    <s v=""/>
    <x v="1"/>
  </r>
  <r>
    <n v="990"/>
    <s v="Fred C. and Mary R. Koch Foundation_Woodard, Christina20011000"/>
    <x v="4"/>
    <s v="Woodard, Christina"/>
    <x v="2533"/>
    <n v="1000"/>
    <x v="13"/>
    <x v="2"/>
    <s v="Individual/Scholarship"/>
    <n v="104"/>
    <x v="1"/>
    <x v="0"/>
    <x v="0"/>
    <s v=""/>
    <x v="1"/>
  </r>
  <r>
    <n v="990"/>
    <s v="Fred C. and Mary R. Koch Foundation_Woodard, Sarah20011000"/>
    <x v="4"/>
    <s v="Woodard, Sarah"/>
    <x v="2534"/>
    <n v="1000"/>
    <x v="13"/>
    <x v="2"/>
    <s v="Individual/Scholarship"/>
    <n v="105"/>
    <x v="1"/>
    <x v="0"/>
    <x v="0"/>
    <s v=""/>
    <x v="1"/>
  </r>
  <r>
    <n v="990"/>
    <s v="Fred C. and Mary R. Koch Foundation_Woodman, Beth20011000"/>
    <x v="4"/>
    <s v="Woodman, Beth"/>
    <x v="2535"/>
    <n v="1000"/>
    <x v="13"/>
    <x v="2"/>
    <s v="Individual/Scholarship"/>
    <n v="106"/>
    <x v="1"/>
    <x v="0"/>
    <x v="0"/>
    <s v=""/>
    <x v="1"/>
  </r>
  <r>
    <n v="990"/>
    <s v="Fred C. and Mary R. Koch Foundation_Young, Jackie20011000"/>
    <x v="4"/>
    <s v="Young, Jackie"/>
    <x v="2536"/>
    <n v="1000"/>
    <x v="13"/>
    <x v="2"/>
    <s v="Individual/Scholarship"/>
    <n v="107"/>
    <x v="1"/>
    <x v="0"/>
    <x v="0"/>
    <s v=""/>
    <x v="1"/>
  </r>
  <r>
    <n v="990"/>
    <s v="Fred C. and Mary R. Koch Foundation_Art Partners20025000"/>
    <x v="4"/>
    <s v="Art Partners"/>
    <x v="2537"/>
    <n v="5000"/>
    <x v="14"/>
    <x v="2"/>
    <m/>
    <n v="1"/>
    <x v="0"/>
    <x v="0"/>
    <x v="1"/>
    <s v=""/>
    <x v="1"/>
  </r>
  <r>
    <n v="990"/>
    <s v="Fred C. and Mary R. Koch Foundation_Big Brothers Big Sisters of Sedgwick County2002100000"/>
    <x v="4"/>
    <s v="Big Brothers Big Sisters of Sedgwick County"/>
    <x v="2441"/>
    <n v="100000"/>
    <x v="14"/>
    <x v="2"/>
    <m/>
    <n v="2"/>
    <x v="0"/>
    <x v="0"/>
    <x v="1"/>
    <s v=""/>
    <x v="1"/>
  </r>
  <r>
    <n v="990"/>
    <s v="Fred C. and Mary R. Koch Foundation_Center for Health &amp; Wellness200215000"/>
    <x v="4"/>
    <s v="Center for Health &amp; Wellness"/>
    <x v="2442"/>
    <n v="15000"/>
    <x v="14"/>
    <x v="2"/>
    <m/>
    <n v="3"/>
    <x v="0"/>
    <x v="0"/>
    <x v="0"/>
    <s v=""/>
    <x v="1"/>
  </r>
  <r>
    <n v="990"/>
    <s v="Fred C. and Mary R. Koch Foundation_Chamber Music at the Barn20022500"/>
    <x v="4"/>
    <s v="Chamber Music at the Barn"/>
    <x v="2443"/>
    <n v="2500"/>
    <x v="14"/>
    <x v="2"/>
    <m/>
    <n v="4"/>
    <x v="0"/>
    <x v="0"/>
    <x v="1"/>
    <s v=""/>
    <x v="1"/>
  </r>
  <r>
    <n v="990"/>
    <s v="Fred C. and Mary R. Koch Foundation_Communities in Schools200210000"/>
    <x v="4"/>
    <s v="Communities in Schools"/>
    <x v="2444"/>
    <n v="10000"/>
    <x v="14"/>
    <x v="2"/>
    <m/>
    <n v="5"/>
    <x v="0"/>
    <x v="1"/>
    <x v="0"/>
    <s v=""/>
    <x v="1"/>
  </r>
  <r>
    <n v="990"/>
    <s v="Fred C. and Mary R. Koch Foundation_Friends University200217500"/>
    <x v="4"/>
    <s v="Friends University"/>
    <x v="2278"/>
    <n v="17500"/>
    <x v="14"/>
    <x v="2"/>
    <m/>
    <n v="6"/>
    <x v="0"/>
    <x v="1"/>
    <x v="0"/>
    <s v=""/>
    <x v="1"/>
  </r>
  <r>
    <n v="990"/>
    <s v="Fred C. and Mary R. Koch Foundation_Friends University200210000"/>
    <x v="4"/>
    <s v="Friends University"/>
    <x v="2278"/>
    <n v="10000"/>
    <x v="14"/>
    <x v="2"/>
    <m/>
    <n v="7"/>
    <x v="0"/>
    <x v="1"/>
    <x v="0"/>
    <s v=""/>
    <x v="1"/>
  </r>
  <r>
    <n v="990"/>
    <s v="Fred C. and Mary R. Koch Foundation_Immanuel Outreach Centre200210000"/>
    <x v="4"/>
    <s v="Immanuel Outreach Centre"/>
    <x v="2538"/>
    <n v="10000"/>
    <x v="14"/>
    <x v="2"/>
    <m/>
    <n v="8"/>
    <x v="0"/>
    <x v="0"/>
    <x v="0"/>
    <s v=""/>
    <x v="1"/>
  </r>
  <r>
    <n v="990"/>
    <s v="Fred C. and Mary R. Koch Foundation_Kansas Foodbank Warehouse200225000"/>
    <x v="4"/>
    <s v="Kansas Foodbank Warehouse"/>
    <x v="2539"/>
    <n v="25000"/>
    <x v="14"/>
    <x v="2"/>
    <m/>
    <n v="9"/>
    <x v="0"/>
    <x v="0"/>
    <x v="1"/>
    <s v=""/>
    <x v="1"/>
  </r>
  <r>
    <n v="990"/>
    <s v="Fred C. and Mary R. Koch Foundation_Music Theatre of Wichita200212000"/>
    <x v="4"/>
    <s v="Music Theatre of Wichita"/>
    <x v="2540"/>
    <n v="12000"/>
    <x v="14"/>
    <x v="2"/>
    <m/>
    <n v="10"/>
    <x v="0"/>
    <x v="0"/>
    <x v="1"/>
    <s v=""/>
    <x v="1"/>
  </r>
  <r>
    <n v="990"/>
    <s v="Fred C. and Mary R. Koch Foundation_Newman University200210000"/>
    <x v="4"/>
    <s v="Newman University"/>
    <x v="2448"/>
    <n v="10000"/>
    <x v="14"/>
    <x v="2"/>
    <s v="Scholarship program"/>
    <n v="11"/>
    <x v="0"/>
    <x v="1"/>
    <x v="0"/>
    <s v=""/>
    <x v="1"/>
  </r>
  <r>
    <n v="990"/>
    <s v="Fred C. and Mary R. Koch Foundation_Newman University200210000"/>
    <x v="4"/>
    <s v="Newman University"/>
    <x v="2448"/>
    <n v="10000"/>
    <x v="14"/>
    <x v="2"/>
    <s v="Investigative Science Program"/>
    <n v="12"/>
    <x v="0"/>
    <x v="1"/>
    <x v="0"/>
    <s v=""/>
    <x v="1"/>
  </r>
  <r>
    <n v="990"/>
    <s v="Fred C. and Mary R. Koch Foundation_Salvation Army20025000"/>
    <x v="4"/>
    <s v="Salvation Army"/>
    <x v="124"/>
    <n v="5000"/>
    <x v="14"/>
    <x v="2"/>
    <m/>
    <n v="13"/>
    <x v="0"/>
    <x v="0"/>
    <x v="1"/>
    <s v=""/>
    <x v="1"/>
  </r>
  <r>
    <n v="990"/>
    <s v="Fred C. and Mary R. Koch Foundation_University of Kansas Endowment Association2002323750"/>
    <x v="4"/>
    <s v="University of Kansas Endowment Association"/>
    <x v="35"/>
    <n v="323750"/>
    <x v="14"/>
    <x v="2"/>
    <m/>
    <n v="14"/>
    <x v="0"/>
    <x v="1"/>
    <x v="0"/>
    <s v=""/>
    <x v="1"/>
  </r>
  <r>
    <n v="990"/>
    <s v="Fred C. and Mary R. Koch Foundation_Washburn University200215000"/>
    <x v="4"/>
    <s v="Washburn University"/>
    <x v="2452"/>
    <n v="15000"/>
    <x v="14"/>
    <x v="2"/>
    <m/>
    <n v="15"/>
    <x v="0"/>
    <x v="1"/>
    <x v="0"/>
    <s v=""/>
    <x v="1"/>
  </r>
  <r>
    <n v="990"/>
    <s v="Fred C. and Mary R. Koch Foundation_Wichita Center for the Arts200219700"/>
    <x v="4"/>
    <s v="Wichita Center for the Arts"/>
    <x v="1255"/>
    <n v="19700"/>
    <x v="14"/>
    <x v="2"/>
    <m/>
    <n v="16"/>
    <x v="0"/>
    <x v="0"/>
    <x v="1"/>
    <s v=""/>
    <x v="1"/>
  </r>
  <r>
    <n v="990"/>
    <s v="Fred C. and Mary R. Koch Foundation_Wichita Center for the Arts20027500"/>
    <x v="4"/>
    <s v="Wichita Center for the Arts"/>
    <x v="1255"/>
    <n v="7500"/>
    <x v="14"/>
    <x v="2"/>
    <m/>
    <n v="17"/>
    <x v="0"/>
    <x v="0"/>
    <x v="1"/>
    <s v=""/>
    <x v="1"/>
  </r>
  <r>
    <n v="990"/>
    <s v="Fred C. and Mary R. Koch Foundation_Wichita Center for the Arts200210600"/>
    <x v="4"/>
    <s v="Wichita Center for the Arts"/>
    <x v="1255"/>
    <n v="10600"/>
    <x v="14"/>
    <x v="2"/>
    <m/>
    <n v="18"/>
    <x v="0"/>
    <x v="0"/>
    <x v="1"/>
    <s v=""/>
    <x v="1"/>
  </r>
  <r>
    <n v="990"/>
    <s v="Fred C. and Mary R. Koch Foundation_Wichita Children's Threatre &amp; Dance Center200250000"/>
    <x v="4"/>
    <s v="Wichita Children's Threatre &amp; Dance Center"/>
    <x v="2541"/>
    <n v="50000"/>
    <x v="14"/>
    <x v="2"/>
    <m/>
    <n v="19"/>
    <x v="0"/>
    <x v="0"/>
    <x v="1"/>
    <s v=""/>
    <x v="1"/>
  </r>
  <r>
    <n v="990"/>
    <s v="Fred C. and Mary R. Koch Foundation_Wichita Educational Foundation20025000"/>
    <x v="4"/>
    <s v="Wichita Educational Foundation"/>
    <x v="2542"/>
    <n v="5000"/>
    <x v="14"/>
    <x v="2"/>
    <m/>
    <n v="20"/>
    <x v="0"/>
    <x v="0"/>
    <x v="0"/>
    <s v=""/>
    <x v="1"/>
  </r>
  <r>
    <n v="990"/>
    <s v="Fred C. and Mary R. Koch Foundation_Wichita State University200210000"/>
    <x v="4"/>
    <s v="Wichita State University"/>
    <x v="17"/>
    <n v="10000"/>
    <x v="14"/>
    <x v="2"/>
    <m/>
    <n v="21"/>
    <x v="0"/>
    <x v="1"/>
    <x v="0"/>
    <s v=""/>
    <x v="1"/>
  </r>
  <r>
    <n v="990"/>
    <s v="Fred C. and Mary R. Koch Foundation_Wichita Symphony Society200210000"/>
    <x v="4"/>
    <s v="Wichita Symphony Society"/>
    <x v="2277"/>
    <n v="10000"/>
    <x v="14"/>
    <x v="2"/>
    <m/>
    <n v="22"/>
    <x v="0"/>
    <x v="0"/>
    <x v="1"/>
    <s v=""/>
    <x v="1"/>
  </r>
  <r>
    <n v="990"/>
    <s v="Fred C. and Mary R. Koch Foundation_YMCA2002100000"/>
    <x v="4"/>
    <s v="YMCA"/>
    <x v="335"/>
    <n v="100000"/>
    <x v="14"/>
    <x v="2"/>
    <m/>
    <n v="23"/>
    <x v="0"/>
    <x v="0"/>
    <x v="1"/>
    <s v=""/>
    <x v="1"/>
  </r>
  <r>
    <n v="990"/>
    <s v="Fred C. and Mary R. Koch Foundation_Anderson, Gabrielle20021000"/>
    <x v="4"/>
    <s v="Anderson, Gabrielle"/>
    <x v="2543"/>
    <n v="1000"/>
    <x v="14"/>
    <x v="2"/>
    <s v="Individual/Scholarship"/>
    <n v="24"/>
    <x v="1"/>
    <x v="0"/>
    <x v="0"/>
    <s v=""/>
    <x v="1"/>
  </r>
  <r>
    <n v="990"/>
    <s v="Fred C. and Mary R. Koch Foundation_Andrew, Heidi20021000"/>
    <x v="4"/>
    <s v="Andrew, Heidi"/>
    <x v="2454"/>
    <n v="1000"/>
    <x v="14"/>
    <x v="2"/>
    <s v="Individual/Scholarship"/>
    <n v="25"/>
    <x v="1"/>
    <x v="0"/>
    <x v="0"/>
    <s v=""/>
    <x v="1"/>
  </r>
  <r>
    <n v="990"/>
    <s v="Fred C. and Mary R. Koch Foundation_Baher, Julie20021000"/>
    <x v="4"/>
    <s v="Baher, Julie"/>
    <x v="2456"/>
    <n v="1000"/>
    <x v="14"/>
    <x v="2"/>
    <s v="Individual/Scholarship"/>
    <n v="26"/>
    <x v="1"/>
    <x v="0"/>
    <x v="0"/>
    <s v=""/>
    <x v="1"/>
  </r>
  <r>
    <n v="990"/>
    <s v="Fred C. and Mary R. Koch Foundation_Bales, Amanda20021000"/>
    <x v="4"/>
    <s v="Bales, Amanda"/>
    <x v="2457"/>
    <n v="1000"/>
    <x v="14"/>
    <x v="2"/>
    <s v="Individual/Scholarship"/>
    <n v="27"/>
    <x v="1"/>
    <x v="0"/>
    <x v="0"/>
    <s v=""/>
    <x v="1"/>
  </r>
  <r>
    <n v="990"/>
    <s v="Fred C. and Mary R. Koch Foundation_Barnaby, Kate20021000"/>
    <x v="4"/>
    <s v="Barnaby, Kate"/>
    <x v="2544"/>
    <n v="1000"/>
    <x v="14"/>
    <x v="2"/>
    <s v="Individual/Scholarship"/>
    <n v="28"/>
    <x v="1"/>
    <x v="0"/>
    <x v="0"/>
    <s v=""/>
    <x v="1"/>
  </r>
  <r>
    <n v="990"/>
    <s v="Fred C. and Mary R. Koch Foundation_Behl, Ankur20021000"/>
    <x v="4"/>
    <s v="Behl, Ankur"/>
    <x v="2458"/>
    <n v="1000"/>
    <x v="14"/>
    <x v="2"/>
    <s v="Individual/Scholarship"/>
    <n v="29"/>
    <x v="1"/>
    <x v="0"/>
    <x v="0"/>
    <s v=""/>
    <x v="1"/>
  </r>
  <r>
    <n v="990"/>
    <s v="Fred C. and Mary R. Koch Foundation_Bock, Crystal20021000"/>
    <x v="4"/>
    <s v="Bock, Crystal"/>
    <x v="2459"/>
    <n v="1000"/>
    <x v="14"/>
    <x v="2"/>
    <s v="Individual/Scholarship"/>
    <n v="30"/>
    <x v="1"/>
    <x v="0"/>
    <x v="0"/>
    <s v=""/>
    <x v="1"/>
  </r>
  <r>
    <n v="990"/>
    <s v="Fred C. and Mary R. Koch Foundation_Boyd, Lindsey20021000"/>
    <x v="4"/>
    <s v="Boyd, Lindsey"/>
    <x v="2461"/>
    <n v="1000"/>
    <x v="14"/>
    <x v="2"/>
    <s v="Individual/Scholarship"/>
    <n v="31"/>
    <x v="1"/>
    <x v="0"/>
    <x v="0"/>
    <s v=""/>
    <x v="1"/>
  </r>
  <r>
    <n v="990"/>
    <s v="Fred C. and Mary R. Koch Foundation_Buhler, Cassandra20021000"/>
    <x v="4"/>
    <s v="Buhler, Cassandra"/>
    <x v="2545"/>
    <n v="1000"/>
    <x v="14"/>
    <x v="2"/>
    <s v="Individual/Scholarship"/>
    <n v="32"/>
    <x v="1"/>
    <x v="0"/>
    <x v="0"/>
    <s v=""/>
    <x v="1"/>
  </r>
  <r>
    <n v="990"/>
    <s v="Fred C. and Mary R. Koch Foundation_Carr, Douglas20021000"/>
    <x v="4"/>
    <s v="Carr, Douglas"/>
    <x v="2463"/>
    <n v="1000"/>
    <x v="14"/>
    <x v="2"/>
    <s v="Individual/Scholarship"/>
    <n v="33"/>
    <x v="1"/>
    <x v="0"/>
    <x v="0"/>
    <s v=""/>
    <x v="1"/>
  </r>
  <r>
    <n v="990"/>
    <s v="Fred C. and Mary R. Koch Foundation_Casemore, Abby20021000"/>
    <x v="4"/>
    <s v="Casemore, Abby"/>
    <x v="2464"/>
    <n v="1000"/>
    <x v="14"/>
    <x v="2"/>
    <s v="Individual/Scholarship"/>
    <n v="34"/>
    <x v="1"/>
    <x v="0"/>
    <x v="0"/>
    <s v=""/>
    <x v="1"/>
  </r>
  <r>
    <n v="990"/>
    <s v="Fred C. and Mary R. Koch Foundation_Cheney, Chris20021000"/>
    <x v="4"/>
    <s v="Cheney, Chris"/>
    <x v="2465"/>
    <n v="1000"/>
    <x v="14"/>
    <x v="2"/>
    <s v="Individual/Scholarship"/>
    <n v="35"/>
    <x v="1"/>
    <x v="0"/>
    <x v="0"/>
    <s v=""/>
    <x v="1"/>
  </r>
  <r>
    <n v="990"/>
    <s v="Fred C. and Mary R. Koch Foundation_Collier, Andrew20021000"/>
    <x v="4"/>
    <s v="Collier, Andrew"/>
    <x v="2546"/>
    <n v="1000"/>
    <x v="14"/>
    <x v="2"/>
    <s v="Individual/Scholarship"/>
    <n v="36"/>
    <x v="1"/>
    <x v="0"/>
    <x v="0"/>
    <s v=""/>
    <x v="1"/>
  </r>
  <r>
    <n v="990"/>
    <s v="Fred C. and Mary R. Koch Foundation_Covey, Brett20021000"/>
    <x v="4"/>
    <s v="Covey, Brett"/>
    <x v="2466"/>
    <n v="1000"/>
    <x v="14"/>
    <x v="2"/>
    <s v="Individual/Scholarship"/>
    <n v="37"/>
    <x v="1"/>
    <x v="0"/>
    <x v="0"/>
    <s v=""/>
    <x v="1"/>
  </r>
  <r>
    <n v="990"/>
    <s v="Fred C. and Mary R. Koch Foundation_Covey, Karah20021000"/>
    <x v="4"/>
    <s v="Covey, Karah"/>
    <x v="2547"/>
    <n v="1000"/>
    <x v="14"/>
    <x v="2"/>
    <s v="Individual/Scholarship"/>
    <n v="38"/>
    <x v="1"/>
    <x v="0"/>
    <x v="0"/>
    <s v=""/>
    <x v="1"/>
  </r>
  <r>
    <n v="990"/>
    <s v="Fred C. and Mary R. Koch Foundation_Day, Emily20021000"/>
    <x v="4"/>
    <s v="Day, Emily"/>
    <x v="2548"/>
    <n v="1000"/>
    <x v="14"/>
    <x v="2"/>
    <s v="Individual/Scholarship"/>
    <n v="39"/>
    <x v="1"/>
    <x v="0"/>
    <x v="0"/>
    <s v=""/>
    <x v="1"/>
  </r>
  <r>
    <n v="990"/>
    <s v="Fred C. and Mary R. Koch Foundation_Dixon, Andrew20021000"/>
    <x v="4"/>
    <s v="Dixon, Andrew"/>
    <x v="2549"/>
    <n v="1000"/>
    <x v="14"/>
    <x v="2"/>
    <s v="Individual/Scholarship"/>
    <n v="40"/>
    <x v="1"/>
    <x v="0"/>
    <x v="0"/>
    <s v=""/>
    <x v="1"/>
  </r>
  <r>
    <n v="990"/>
    <s v="Fred C. and Mary R. Koch Foundation_Dolecheck, Luke20021000"/>
    <x v="4"/>
    <s v="Dolecheck, Luke"/>
    <x v="2550"/>
    <n v="1000"/>
    <x v="14"/>
    <x v="2"/>
    <s v="Individual/Scholarship"/>
    <n v="41"/>
    <x v="1"/>
    <x v="0"/>
    <x v="0"/>
    <s v=""/>
    <x v="1"/>
  </r>
  <r>
    <n v="990"/>
    <s v="Fred C. and Mary R. Koch Foundation_Dolecheck, Marcia20021000"/>
    <x v="4"/>
    <s v="Dolecheck, Marcia"/>
    <x v="2551"/>
    <n v="1000"/>
    <x v="14"/>
    <x v="2"/>
    <s v="Individual/Scholarship"/>
    <n v="42"/>
    <x v="1"/>
    <x v="0"/>
    <x v="0"/>
    <s v=""/>
    <x v="1"/>
  </r>
  <r>
    <n v="990"/>
    <s v="Fred C. and Mary R. Koch Foundation_Domokos, Andrea20021000"/>
    <x v="4"/>
    <s v="Domokos, Andrea"/>
    <x v="2552"/>
    <n v="1000"/>
    <x v="14"/>
    <x v="2"/>
    <s v="Individual/Scholarship"/>
    <n v="43"/>
    <x v="1"/>
    <x v="0"/>
    <x v="0"/>
    <s v=""/>
    <x v="1"/>
  </r>
  <r>
    <n v="990"/>
    <s v="Fred C. and Mary R. Koch Foundation_DuBose, JoAnna20021000"/>
    <x v="4"/>
    <s v="DuBose, JoAnna"/>
    <x v="2553"/>
    <n v="1000"/>
    <x v="14"/>
    <x v="2"/>
    <s v="Individual/Scholarship"/>
    <n v="44"/>
    <x v="1"/>
    <x v="0"/>
    <x v="0"/>
    <s v=""/>
    <x v="1"/>
  </r>
  <r>
    <n v="990"/>
    <s v="Fred C. and Mary R. Koch Foundation_Dudley, John20021000"/>
    <x v="4"/>
    <s v="Dudley, John"/>
    <x v="2471"/>
    <n v="1000"/>
    <x v="14"/>
    <x v="2"/>
    <s v="Individual/Scholarship"/>
    <n v="45"/>
    <x v="1"/>
    <x v="0"/>
    <x v="0"/>
    <s v=""/>
    <x v="1"/>
  </r>
  <r>
    <n v="990"/>
    <s v="Fred C. and Mary R. Koch Foundation_Durkin, Brendon20021000"/>
    <x v="4"/>
    <s v="Durkin, Brendon"/>
    <x v="2473"/>
    <n v="1000"/>
    <x v="14"/>
    <x v="2"/>
    <s v="Individual/Scholarship"/>
    <n v="46"/>
    <x v="1"/>
    <x v="0"/>
    <x v="0"/>
    <s v=""/>
    <x v="1"/>
  </r>
  <r>
    <n v="990"/>
    <s v="Fred C. and Mary R. Koch Foundation_Dysle, Rahamiah20021000"/>
    <x v="4"/>
    <s v="Dysle, Rahamiah"/>
    <x v="2554"/>
    <n v="1000"/>
    <x v="14"/>
    <x v="2"/>
    <s v="Individual/Scholarship"/>
    <n v="47"/>
    <x v="1"/>
    <x v="0"/>
    <x v="0"/>
    <s v=""/>
    <x v="1"/>
  </r>
  <r>
    <n v="990"/>
    <s v="Fred C. and Mary R. Koch Foundation_Edgington, Lanette20021000"/>
    <x v="4"/>
    <s v="Edgington, Lanette"/>
    <x v="2474"/>
    <n v="1000"/>
    <x v="14"/>
    <x v="2"/>
    <s v="Individual/Scholarship"/>
    <n v="48"/>
    <x v="1"/>
    <x v="0"/>
    <x v="0"/>
    <s v=""/>
    <x v="1"/>
  </r>
  <r>
    <n v="990"/>
    <s v="Fred C. and Mary R. Koch Foundation_Ellsworth, Elizabeth20021000"/>
    <x v="4"/>
    <s v="Ellsworth, Elizabeth"/>
    <x v="2475"/>
    <n v="1000"/>
    <x v="14"/>
    <x v="2"/>
    <s v="Individual/Scholarship"/>
    <n v="49"/>
    <x v="1"/>
    <x v="0"/>
    <x v="0"/>
    <s v=""/>
    <x v="1"/>
  </r>
  <r>
    <n v="990"/>
    <s v="Fred C. and Mary R. Koch Foundation_Escobedo, David20021000"/>
    <x v="4"/>
    <s v="Escobedo, David"/>
    <x v="2555"/>
    <n v="1000"/>
    <x v="14"/>
    <x v="2"/>
    <s v="Individual/Scholarship"/>
    <n v="50"/>
    <x v="1"/>
    <x v="0"/>
    <x v="0"/>
    <s v=""/>
    <x v="1"/>
  </r>
  <r>
    <n v="990"/>
    <s v="Fred C. and Mary R. Koch Foundation_Flohr, Nicole20021000"/>
    <x v="4"/>
    <s v="Flohr, Nicole"/>
    <x v="2556"/>
    <n v="1000"/>
    <x v="14"/>
    <x v="2"/>
    <s v="Individual/Scholarship"/>
    <n v="51"/>
    <x v="1"/>
    <x v="0"/>
    <x v="0"/>
    <s v=""/>
    <x v="1"/>
  </r>
  <r>
    <n v="990"/>
    <s v="Fred C. and Mary R. Koch Foundation_Foss, Chris20021000"/>
    <x v="4"/>
    <s v="Foss, Chris"/>
    <x v="2557"/>
    <n v="1000"/>
    <x v="14"/>
    <x v="2"/>
    <s v="Individual/Scholarship"/>
    <n v="52"/>
    <x v="1"/>
    <x v="0"/>
    <x v="0"/>
    <s v=""/>
    <x v="1"/>
  </r>
  <r>
    <n v="990"/>
    <s v="Fred C. and Mary R. Koch Foundation_Friend, Erin20021000"/>
    <x v="4"/>
    <s v="Friend, Erin"/>
    <x v="2558"/>
    <n v="1000"/>
    <x v="14"/>
    <x v="2"/>
    <s v="Individual/Scholarship"/>
    <n v="53"/>
    <x v="1"/>
    <x v="0"/>
    <x v="0"/>
    <s v=""/>
    <x v="1"/>
  </r>
  <r>
    <n v="990"/>
    <s v="Fred C. and Mary R. Koch Foundation_Gartner, Benjamin20021000"/>
    <x v="4"/>
    <s v="Gartner, Benjamin"/>
    <x v="2559"/>
    <n v="1000"/>
    <x v="14"/>
    <x v="2"/>
    <s v="Individual/Scholarship"/>
    <n v="54"/>
    <x v="1"/>
    <x v="0"/>
    <x v="0"/>
    <s v=""/>
    <x v="1"/>
  </r>
  <r>
    <n v="990"/>
    <s v="Fred C. and Mary R. Koch Foundation_Garwood, Kyle20021000"/>
    <x v="4"/>
    <s v="Garwood, Kyle"/>
    <x v="2560"/>
    <n v="1000"/>
    <x v="14"/>
    <x v="2"/>
    <s v="Individual/Scholarship"/>
    <n v="55"/>
    <x v="1"/>
    <x v="0"/>
    <x v="0"/>
    <s v=""/>
    <x v="1"/>
  </r>
  <r>
    <n v="990"/>
    <s v="Fred C. and Mary R. Koch Foundation_Gerrior, Devin20021000"/>
    <x v="4"/>
    <s v="Gerrior, Devin"/>
    <x v="2561"/>
    <n v="1000"/>
    <x v="14"/>
    <x v="2"/>
    <s v="Individual/Scholarship"/>
    <n v="56"/>
    <x v="1"/>
    <x v="0"/>
    <x v="0"/>
    <s v=""/>
    <x v="1"/>
  </r>
  <r>
    <n v="990"/>
    <s v="Fred C. and Mary R. Koch Foundation_Gibbens, Jennifer20021000"/>
    <x v="4"/>
    <s v="Gibbens, Jennifer"/>
    <x v="2478"/>
    <n v="1000"/>
    <x v="14"/>
    <x v="2"/>
    <s v="Individual/Scholarship"/>
    <n v="57"/>
    <x v="1"/>
    <x v="0"/>
    <x v="0"/>
    <s v=""/>
    <x v="1"/>
  </r>
  <r>
    <n v="990"/>
    <s v="Fred C. and Mary R. Koch Foundation_Grant, Laura Beth20021000"/>
    <x v="4"/>
    <s v="Grant, Laura Beth"/>
    <x v="2480"/>
    <n v="1000"/>
    <x v="14"/>
    <x v="2"/>
    <s v="Individual/Scholarship"/>
    <n v="58"/>
    <x v="1"/>
    <x v="0"/>
    <x v="0"/>
    <s v=""/>
    <x v="1"/>
  </r>
  <r>
    <n v="990"/>
    <s v="Fred C. and Mary R. Koch Foundation_Harrison, Alissa20021000"/>
    <x v="4"/>
    <s v="Harrison, Alissa"/>
    <x v="2562"/>
    <n v="1000"/>
    <x v="14"/>
    <x v="2"/>
    <s v="Individual/Scholarship"/>
    <n v="59"/>
    <x v="1"/>
    <x v="0"/>
    <x v="0"/>
    <s v=""/>
    <x v="1"/>
  </r>
  <r>
    <n v="990"/>
    <s v="Fred C. and Mary R. Koch Foundation_Heinerman, Andrea20021000"/>
    <x v="4"/>
    <s v="Heinerman, Andrea"/>
    <x v="2563"/>
    <n v="1000"/>
    <x v="14"/>
    <x v="2"/>
    <s v="Individual/Scholarship"/>
    <n v="60"/>
    <x v="1"/>
    <x v="0"/>
    <x v="0"/>
    <s v=""/>
    <x v="1"/>
  </r>
  <r>
    <n v="990"/>
    <s v="Fred C. and Mary R. Koch Foundation_Helmer, Jennifer20021000"/>
    <x v="4"/>
    <s v="Helmer, Jennifer"/>
    <x v="2482"/>
    <n v="1000"/>
    <x v="14"/>
    <x v="2"/>
    <s v="Individual/Scholarship"/>
    <n v="61"/>
    <x v="1"/>
    <x v="0"/>
    <x v="0"/>
    <s v=""/>
    <x v="1"/>
  </r>
  <r>
    <n v="990"/>
    <s v="Fred C. and Mary R. Koch Foundation_Hobbs, Aaron20021000"/>
    <x v="4"/>
    <s v="Hobbs, Aaron"/>
    <x v="2564"/>
    <n v="1000"/>
    <x v="14"/>
    <x v="2"/>
    <s v="Individual/Scholarship"/>
    <n v="62"/>
    <x v="1"/>
    <x v="0"/>
    <x v="0"/>
    <s v=""/>
    <x v="1"/>
  </r>
  <r>
    <n v="990"/>
    <s v="Fred C. and Mary R. Koch Foundation_Hobbs, Matthew20021000"/>
    <x v="4"/>
    <s v="Hobbs, Matthew"/>
    <x v="2565"/>
    <n v="1000"/>
    <x v="14"/>
    <x v="2"/>
    <s v="Individual/Scholarship"/>
    <n v="63"/>
    <x v="1"/>
    <x v="0"/>
    <x v="0"/>
    <s v=""/>
    <x v="1"/>
  </r>
  <r>
    <n v="990"/>
    <s v="Fred C. and Mary R. Koch Foundation_Howden, Sally20021000"/>
    <x v="4"/>
    <s v="Howden, Sally"/>
    <x v="2483"/>
    <n v="1000"/>
    <x v="14"/>
    <x v="2"/>
    <s v="Individual/Scholarship"/>
    <n v="64"/>
    <x v="1"/>
    <x v="0"/>
    <x v="0"/>
    <s v=""/>
    <x v="1"/>
  </r>
  <r>
    <n v="990"/>
    <s v="Fred C. and Mary R. Koch Foundation_Hsu, Yung-Hsiang20021000"/>
    <x v="4"/>
    <s v="Hsu, Yung-Hsiang"/>
    <x v="2484"/>
    <n v="1000"/>
    <x v="14"/>
    <x v="2"/>
    <s v="Individual/Scholarship"/>
    <n v="65"/>
    <x v="1"/>
    <x v="0"/>
    <x v="0"/>
    <s v=""/>
    <x v="1"/>
  </r>
  <r>
    <n v="990"/>
    <s v="Fred C. and Mary R. Koch Foundation_Hydrick, Kelli20021000"/>
    <x v="4"/>
    <s v="Hydrick, Kelli"/>
    <x v="2566"/>
    <n v="1000"/>
    <x v="14"/>
    <x v="2"/>
    <s v="Individual/Scholarship"/>
    <n v="66"/>
    <x v="1"/>
    <x v="0"/>
    <x v="0"/>
    <s v=""/>
    <x v="1"/>
  </r>
  <r>
    <n v="990"/>
    <s v="Fred C. and Mary R. Koch Foundation_Irwin, Adam20021000"/>
    <x v="4"/>
    <s v="Irwin, Adam"/>
    <x v="2567"/>
    <n v="1000"/>
    <x v="14"/>
    <x v="2"/>
    <s v="Individual/Scholarship"/>
    <n v="67"/>
    <x v="1"/>
    <x v="0"/>
    <x v="0"/>
    <s v=""/>
    <x v="1"/>
  </r>
  <r>
    <n v="990"/>
    <s v="Fred C. and Mary R. Koch Foundation_Irwin, Kendall20021000"/>
    <x v="4"/>
    <s v="Irwin, Kendall"/>
    <x v="2485"/>
    <n v="1000"/>
    <x v="14"/>
    <x v="2"/>
    <s v="Individual/Scholarship"/>
    <n v="68"/>
    <x v="1"/>
    <x v="0"/>
    <x v="0"/>
    <s v=""/>
    <x v="1"/>
  </r>
  <r>
    <n v="990"/>
    <s v="Fred C. and Mary R. Koch Foundation_Ison, Ian20021000"/>
    <x v="4"/>
    <s v="Ison, Ian"/>
    <x v="2486"/>
    <n v="1000"/>
    <x v="14"/>
    <x v="2"/>
    <s v="Individual/Scholarship"/>
    <n v="69"/>
    <x v="1"/>
    <x v="0"/>
    <x v="0"/>
    <s v=""/>
    <x v="1"/>
  </r>
  <r>
    <n v="990"/>
    <s v="Fred C. and Mary R. Koch Foundation_Kauk, Kyle20021000"/>
    <x v="4"/>
    <s v="Kauk, Kyle"/>
    <x v="2489"/>
    <n v="1000"/>
    <x v="14"/>
    <x v="2"/>
    <s v="Individual/Scholarship"/>
    <n v="70"/>
    <x v="1"/>
    <x v="0"/>
    <x v="0"/>
    <s v=""/>
    <x v="1"/>
  </r>
  <r>
    <n v="990"/>
    <s v="Fred C. and Mary R. Koch Foundation_Kidd, Laura20021000"/>
    <x v="4"/>
    <s v="Kidd, Laura"/>
    <x v="2490"/>
    <n v="1000"/>
    <x v="14"/>
    <x v="2"/>
    <s v="Individual/Scholarship"/>
    <n v="71"/>
    <x v="1"/>
    <x v="0"/>
    <x v="0"/>
    <s v=""/>
    <x v="1"/>
  </r>
  <r>
    <n v="990"/>
    <s v="Fred C. and Mary R. Koch Foundation_Killian, Annie20021000"/>
    <x v="4"/>
    <s v="Killian, Annie"/>
    <x v="2568"/>
    <n v="1000"/>
    <x v="14"/>
    <x v="2"/>
    <s v="Individual/Scholarship"/>
    <n v="72"/>
    <x v="1"/>
    <x v="0"/>
    <x v="0"/>
    <s v=""/>
    <x v="1"/>
  </r>
  <r>
    <n v="990"/>
    <s v="Fred C. and Mary R. Koch Foundation_Krysiak, Amanda20021000"/>
    <x v="4"/>
    <s v="Krysiak, Amanda"/>
    <x v="2569"/>
    <n v="1000"/>
    <x v="14"/>
    <x v="2"/>
    <s v="Individual/Scholarship"/>
    <n v="73"/>
    <x v="1"/>
    <x v="0"/>
    <x v="0"/>
    <s v=""/>
    <x v="1"/>
  </r>
  <r>
    <n v="990"/>
    <s v="Fred C. and Mary R. Koch Foundation_Krysiak, Holly Beth20021000"/>
    <x v="4"/>
    <s v="Krysiak, Holly Beth"/>
    <x v="2491"/>
    <n v="1000"/>
    <x v="14"/>
    <x v="2"/>
    <s v="&quot;Krysiak, Holly&quot;"/>
    <n v="74"/>
    <x v="1"/>
    <x v="0"/>
    <x v="0"/>
    <s v=""/>
    <x v="1"/>
  </r>
  <r>
    <n v="990"/>
    <s v="Fred C. and Mary R. Koch Foundation_Kuhns, William20021000"/>
    <x v="4"/>
    <s v="Kuhns, William"/>
    <x v="2570"/>
    <n v="1000"/>
    <x v="14"/>
    <x v="2"/>
    <s v="Individual/Scholarship"/>
    <n v="75"/>
    <x v="1"/>
    <x v="0"/>
    <x v="0"/>
    <s v=""/>
    <x v="1"/>
  </r>
  <r>
    <n v="990"/>
    <s v="Fred C. and Mary R. Koch Foundation_Kumar, Sanjeev V20021000"/>
    <x v="4"/>
    <s v="Kumar, Sanjeev V"/>
    <x v="2492"/>
    <n v="1000"/>
    <x v="14"/>
    <x v="2"/>
    <s v="&quot;Kumar, Sanjeev&quot;"/>
    <n v="76"/>
    <x v="1"/>
    <x v="0"/>
    <x v="0"/>
    <s v=""/>
    <x v="1"/>
  </r>
  <r>
    <n v="990"/>
    <s v="Fred C. and Mary R. Koch Foundation_Lasater, Marta20021000"/>
    <x v="4"/>
    <s v="Lasater, Marta"/>
    <x v="2571"/>
    <n v="1000"/>
    <x v="14"/>
    <x v="2"/>
    <s v="Individual/Scholarship"/>
    <n v="77"/>
    <x v="1"/>
    <x v="0"/>
    <x v="0"/>
    <s v=""/>
    <x v="1"/>
  </r>
  <r>
    <n v="990"/>
    <s v="Fred C. and Mary R. Koch Foundation_Linton, April20021000"/>
    <x v="4"/>
    <s v="Linton, April"/>
    <x v="2495"/>
    <n v="1000"/>
    <x v="14"/>
    <x v="2"/>
    <s v="Individual/Scholarship"/>
    <n v="78"/>
    <x v="1"/>
    <x v="0"/>
    <x v="0"/>
    <s v=""/>
    <x v="1"/>
  </r>
  <r>
    <n v="990"/>
    <s v="Fred C. and Mary R. Koch Foundation_Ly, Stephen20021000"/>
    <x v="4"/>
    <s v="Ly, Stephen"/>
    <x v="2496"/>
    <n v="1000"/>
    <x v="14"/>
    <x v="2"/>
    <s v="Individual/Scholarship"/>
    <n v="79"/>
    <x v="1"/>
    <x v="0"/>
    <x v="0"/>
    <s v=""/>
    <x v="1"/>
  </r>
  <r>
    <n v="990"/>
    <s v="Fred C. and Mary R. Koch Foundation_Marko, Scott20021000"/>
    <x v="4"/>
    <s v="Marko, Scott"/>
    <x v="2499"/>
    <n v="1000"/>
    <x v="14"/>
    <x v="2"/>
    <s v="Individual/Scholarship"/>
    <n v="80"/>
    <x v="1"/>
    <x v="0"/>
    <x v="0"/>
    <s v=""/>
    <x v="1"/>
  </r>
  <r>
    <n v="990"/>
    <s v="Fred C. and Mary R. Koch Foundation_Martin, Amy20021000"/>
    <x v="4"/>
    <s v="Martin, Amy"/>
    <x v="2500"/>
    <n v="1000"/>
    <x v="14"/>
    <x v="2"/>
    <s v="Individual/Scholarship"/>
    <n v="81"/>
    <x v="1"/>
    <x v="0"/>
    <x v="0"/>
    <s v=""/>
    <x v="1"/>
  </r>
  <r>
    <n v="990"/>
    <s v="Fred C. and Mary R. Koch Foundation_Martin, Amy20021000"/>
    <x v="4"/>
    <s v="Martin, Amy"/>
    <x v="2500"/>
    <n v="1000"/>
    <x v="14"/>
    <x v="2"/>
    <s v="Individual/Scholarship"/>
    <n v="82"/>
    <x v="1"/>
    <x v="0"/>
    <x v="0"/>
    <s v=""/>
    <x v="1"/>
  </r>
  <r>
    <n v="990"/>
    <s v="Fred C. and Mary R. Koch Foundation_May, Ryan20021000"/>
    <x v="4"/>
    <s v="May, Ryan"/>
    <x v="2501"/>
    <n v="1000"/>
    <x v="14"/>
    <x v="2"/>
    <s v="Individual/Scholarship"/>
    <n v="83"/>
    <x v="1"/>
    <x v="0"/>
    <x v="0"/>
    <s v=""/>
    <x v="1"/>
  </r>
  <r>
    <n v="990"/>
    <s v="Fred C. and Mary R. Koch Foundation_McClung, Amanda20021000"/>
    <x v="4"/>
    <s v="McClung, Amanda"/>
    <x v="2502"/>
    <n v="1000"/>
    <x v="14"/>
    <x v="2"/>
    <s v="Individual/Scholarship"/>
    <n v="84"/>
    <x v="1"/>
    <x v="0"/>
    <x v="0"/>
    <s v=""/>
    <x v="1"/>
  </r>
  <r>
    <n v="990"/>
    <s v="Fred C. and Mary R. Koch Foundation_McClung, Matthew20021000"/>
    <x v="4"/>
    <s v="McClung, Matthew"/>
    <x v="2503"/>
    <n v="1000"/>
    <x v="14"/>
    <x v="2"/>
    <s v="Individual/Scholarship"/>
    <n v="85"/>
    <x v="1"/>
    <x v="0"/>
    <x v="0"/>
    <s v=""/>
    <x v="1"/>
  </r>
  <r>
    <n v="990"/>
    <s v="Fred C. and Mary R. Koch Foundation_McDaniel, Christopher20021000"/>
    <x v="4"/>
    <s v="McDaniel, Christopher"/>
    <x v="2504"/>
    <n v="1000"/>
    <x v="14"/>
    <x v="2"/>
    <s v="Individual/Scholarship"/>
    <n v="86"/>
    <x v="1"/>
    <x v="0"/>
    <x v="0"/>
    <s v=""/>
    <x v="1"/>
  </r>
  <r>
    <n v="990"/>
    <s v="Fred C. and Mary R. Koch Foundation_McGreevy, Megan20021000"/>
    <x v="4"/>
    <s v="McGreevy, Megan"/>
    <x v="2572"/>
    <n v="1000"/>
    <x v="14"/>
    <x v="2"/>
    <s v="Individual/Scholarship"/>
    <n v="87"/>
    <x v="1"/>
    <x v="0"/>
    <x v="0"/>
    <s v=""/>
    <x v="1"/>
  </r>
  <r>
    <n v="990"/>
    <s v="Fred C. and Mary R. Koch Foundation_Mitchell, Andrew J20021000"/>
    <x v="4"/>
    <s v="Mitchell, Andrew J"/>
    <x v="2505"/>
    <n v="1000"/>
    <x v="14"/>
    <x v="2"/>
    <s v="&quot;Mitchell, Andrew&quot;"/>
    <n v="88"/>
    <x v="1"/>
    <x v="0"/>
    <x v="0"/>
    <s v=""/>
    <x v="1"/>
  </r>
  <r>
    <n v="990"/>
    <s v="Fred C. and Mary R. Koch Foundation_Murray, Lindsay20021000"/>
    <x v="4"/>
    <s v="Murray, Lindsay"/>
    <x v="2509"/>
    <n v="1000"/>
    <x v="14"/>
    <x v="2"/>
    <s v="Individual/Scholarship"/>
    <n v="89"/>
    <x v="1"/>
    <x v="0"/>
    <x v="0"/>
    <s v=""/>
    <x v="1"/>
  </r>
  <r>
    <n v="990"/>
    <s v="Fred C. and Mary R. Koch Foundation_Nash, Desiree'20021000"/>
    <x v="4"/>
    <s v="Nash, Desiree'"/>
    <x v="2573"/>
    <n v="1000"/>
    <x v="14"/>
    <x v="2"/>
    <s v="Individual/Scholarship"/>
    <n v="90"/>
    <x v="1"/>
    <x v="0"/>
    <x v="0"/>
    <s v=""/>
    <x v="1"/>
  </r>
  <r>
    <n v="990"/>
    <s v="Fred C. and Mary R. Koch Foundation_Neujahr, Ashley20021000"/>
    <x v="4"/>
    <s v="Neujahr, Ashley"/>
    <x v="2574"/>
    <n v="1000"/>
    <x v="14"/>
    <x v="2"/>
    <s v="Individual/Scholarship"/>
    <n v="91"/>
    <x v="1"/>
    <x v="0"/>
    <x v="0"/>
    <s v=""/>
    <x v="1"/>
  </r>
  <r>
    <n v="990"/>
    <s v="Fred C. and Mary R. Koch Foundation_Osmun, Deborah20021000"/>
    <x v="4"/>
    <s v="Osmun, Deborah"/>
    <x v="2575"/>
    <n v="1000"/>
    <x v="14"/>
    <x v="2"/>
    <s v="Individual/Scholarship"/>
    <n v="92"/>
    <x v="1"/>
    <x v="0"/>
    <x v="0"/>
    <s v=""/>
    <x v="1"/>
  </r>
  <r>
    <n v="990"/>
    <s v="Fred C. and Mary R. Koch Foundation_Oswald, Erich20021000"/>
    <x v="4"/>
    <s v="Oswald, Erich"/>
    <x v="2576"/>
    <n v="1000"/>
    <x v="14"/>
    <x v="2"/>
    <s v="Individual/Scholarship"/>
    <n v="93"/>
    <x v="1"/>
    <x v="0"/>
    <x v="0"/>
    <s v=""/>
    <x v="1"/>
  </r>
  <r>
    <n v="990"/>
    <s v="Fred C. and Mary R. Koch Foundation_Parson, Jerod20021000"/>
    <x v="4"/>
    <s v="Parson, Jerod"/>
    <x v="2577"/>
    <n v="1000"/>
    <x v="14"/>
    <x v="2"/>
    <s v="Individual/Scholarship"/>
    <n v="94"/>
    <x v="1"/>
    <x v="0"/>
    <x v="0"/>
    <s v=""/>
    <x v="1"/>
  </r>
  <r>
    <n v="990"/>
    <s v="Fred C. and Mary R. Koch Foundation_Patel, Nimit20021000"/>
    <x v="4"/>
    <s v="Patel, Nimit"/>
    <x v="2512"/>
    <n v="1000"/>
    <x v="14"/>
    <x v="2"/>
    <s v="Individual/Scholarship"/>
    <n v="95"/>
    <x v="1"/>
    <x v="0"/>
    <x v="0"/>
    <s v=""/>
    <x v="1"/>
  </r>
  <r>
    <n v="990"/>
    <s v="Fred C. and Mary R. Koch Foundation_Perez, Lisbet20021000"/>
    <x v="4"/>
    <s v="Perez, Lisbet"/>
    <x v="2578"/>
    <n v="1000"/>
    <x v="14"/>
    <x v="2"/>
    <s v="Individual/Scholarship"/>
    <n v="96"/>
    <x v="1"/>
    <x v="0"/>
    <x v="0"/>
    <s v=""/>
    <x v="1"/>
  </r>
  <r>
    <n v="990"/>
    <s v="Fred C. and Mary R. Koch Foundation_Perser, Jana20021000"/>
    <x v="4"/>
    <s v="Perser, Jana"/>
    <x v="2514"/>
    <n v="1000"/>
    <x v="14"/>
    <x v="2"/>
    <s v="Individual/Scholarship"/>
    <n v="97"/>
    <x v="1"/>
    <x v="0"/>
    <x v="0"/>
    <s v=""/>
    <x v="1"/>
  </r>
  <r>
    <n v="990"/>
    <s v="Fred C. and Mary R. Koch Foundation_Punneo, Ashleigh20021000"/>
    <x v="4"/>
    <s v="Punneo, Ashleigh"/>
    <x v="2579"/>
    <n v="1000"/>
    <x v="14"/>
    <x v="2"/>
    <s v="Individual/Scholarship"/>
    <n v="98"/>
    <x v="1"/>
    <x v="0"/>
    <x v="0"/>
    <s v=""/>
    <x v="1"/>
  </r>
  <r>
    <n v="990"/>
    <s v="Fred C. and Mary R. Koch Foundation_Ratliff, Jennifer20021000"/>
    <x v="4"/>
    <s v="Ratliff, Jennifer"/>
    <x v="2580"/>
    <n v="1000"/>
    <x v="14"/>
    <x v="2"/>
    <s v="Individual/Scholarship"/>
    <n v="99"/>
    <x v="1"/>
    <x v="0"/>
    <x v="0"/>
    <s v=""/>
    <x v="1"/>
  </r>
  <r>
    <n v="990"/>
    <s v="Fred C. and Mary R. Koch Foundation_Rogers, Brandon20021000"/>
    <x v="4"/>
    <s v="Rogers, Brandon"/>
    <x v="2581"/>
    <n v="1000"/>
    <x v="14"/>
    <x v="2"/>
    <s v="Individual/Scholarship"/>
    <n v="100"/>
    <x v="1"/>
    <x v="0"/>
    <x v="0"/>
    <s v=""/>
    <x v="1"/>
  </r>
  <r>
    <n v="990"/>
    <s v="Fred C. and Mary R. Koch Foundation_Sanders, Christine20021000"/>
    <x v="4"/>
    <s v="Sanders, Christine"/>
    <x v="2582"/>
    <n v="1000"/>
    <x v="14"/>
    <x v="2"/>
    <s v="Individual/Scholarship"/>
    <n v="101"/>
    <x v="1"/>
    <x v="0"/>
    <x v="0"/>
    <s v=""/>
    <x v="1"/>
  </r>
  <r>
    <n v="990"/>
    <s v="Fred C. and Mary R. Koch Foundation_Sanfilippo, Toni Marie20021000"/>
    <x v="4"/>
    <s v="Sanfilippo, Toni Marie"/>
    <x v="2518"/>
    <n v="1000"/>
    <x v="14"/>
    <x v="2"/>
    <s v="&quot;Sanfilippo, Toni&quot;"/>
    <n v="102"/>
    <x v="1"/>
    <x v="0"/>
    <x v="0"/>
    <s v=""/>
    <x v="1"/>
  </r>
  <r>
    <n v="990"/>
    <s v="Fred C. and Mary R. Koch Foundation_Schuckman, Carissa20021000"/>
    <x v="4"/>
    <s v="Schuckman, Carissa"/>
    <x v="2519"/>
    <n v="1000"/>
    <x v="14"/>
    <x v="2"/>
    <s v="Individual/Scholarship"/>
    <n v="103"/>
    <x v="1"/>
    <x v="0"/>
    <x v="0"/>
    <s v=""/>
    <x v="1"/>
  </r>
  <r>
    <n v="990"/>
    <s v="Fred C. and Mary R. Koch Foundation_Sheck, Larissa20021000"/>
    <x v="4"/>
    <s v="Sheck, Larissa"/>
    <x v="2583"/>
    <n v="1000"/>
    <x v="14"/>
    <x v="2"/>
    <s v="Individual/Scholarship"/>
    <n v="104"/>
    <x v="1"/>
    <x v="0"/>
    <x v="0"/>
    <s v=""/>
    <x v="1"/>
  </r>
  <r>
    <n v="990"/>
    <s v="Fred C. and Mary R. Koch Foundation_Slavik, Molly20021000"/>
    <x v="4"/>
    <s v="Slavik, Molly"/>
    <x v="2584"/>
    <n v="1000"/>
    <x v="14"/>
    <x v="2"/>
    <s v="Individual/Scholarship"/>
    <n v="105"/>
    <x v="1"/>
    <x v="0"/>
    <x v="0"/>
    <s v=""/>
    <x v="1"/>
  </r>
  <r>
    <n v="990"/>
    <s v="Fred C. and Mary R. Koch Foundation_Smith, Matthew20021000"/>
    <x v="4"/>
    <s v="Smith, Matthew"/>
    <x v="2525"/>
    <n v="1000"/>
    <x v="14"/>
    <x v="2"/>
    <s v="Individual/Scholarship"/>
    <n v="106"/>
    <x v="1"/>
    <x v="0"/>
    <x v="0"/>
    <s v=""/>
    <x v="1"/>
  </r>
  <r>
    <n v="990"/>
    <s v="Fred C. and Mary R. Koch Foundation_Spittler, Brooke20021000"/>
    <x v="4"/>
    <s v="Spittler, Brooke"/>
    <x v="2526"/>
    <n v="1000"/>
    <x v="14"/>
    <x v="2"/>
    <s v="Individual/Scholarship"/>
    <n v="107"/>
    <x v="1"/>
    <x v="0"/>
    <x v="0"/>
    <s v=""/>
    <x v="1"/>
  </r>
  <r>
    <n v="990"/>
    <s v="Fred C. and Mary R. Koch Foundation_Stengl, Caroline20021000"/>
    <x v="4"/>
    <s v="Stengl, Caroline"/>
    <x v="2585"/>
    <n v="1000"/>
    <x v="14"/>
    <x v="2"/>
    <s v="Individual/Scholarship"/>
    <n v="108"/>
    <x v="1"/>
    <x v="0"/>
    <x v="0"/>
    <s v=""/>
    <x v="1"/>
  </r>
  <r>
    <n v="990"/>
    <s v="Fred C. and Mary R. Koch Foundation_Strader, Lindsay20021000"/>
    <x v="4"/>
    <s v="Strader, Lindsay"/>
    <x v="2586"/>
    <n v="1000"/>
    <x v="14"/>
    <x v="2"/>
    <s v="Individual/Scholarship"/>
    <n v="109"/>
    <x v="1"/>
    <x v="0"/>
    <x v="0"/>
    <s v=""/>
    <x v="1"/>
  </r>
  <r>
    <n v="990"/>
    <s v="Fred C. and Mary R. Koch Foundation_Sutandar, Marilyn20021000"/>
    <x v="4"/>
    <s v="Sutandar, Marilyn"/>
    <x v="2527"/>
    <n v="1000"/>
    <x v="14"/>
    <x v="2"/>
    <s v="Individual/Scholarship"/>
    <n v="110"/>
    <x v="1"/>
    <x v="0"/>
    <x v="0"/>
    <s v=""/>
    <x v="1"/>
  </r>
  <r>
    <n v="990"/>
    <s v="Fred C. and Mary R. Koch Foundation_Sutton, Alyssa20021000"/>
    <x v="4"/>
    <s v="Sutton, Alyssa"/>
    <x v="2587"/>
    <n v="1000"/>
    <x v="14"/>
    <x v="2"/>
    <s v="Individual/Scholarship"/>
    <n v="111"/>
    <x v="1"/>
    <x v="0"/>
    <x v="0"/>
    <s v=""/>
    <x v="1"/>
  </r>
  <r>
    <n v="990"/>
    <s v="Fred C. and Mary R. Koch Foundation_Swain, Dell20021000"/>
    <x v="4"/>
    <s v="Swain, Dell"/>
    <x v="2588"/>
    <n v="1000"/>
    <x v="14"/>
    <x v="2"/>
    <s v="Individual/Scholarship"/>
    <n v="112"/>
    <x v="1"/>
    <x v="0"/>
    <x v="0"/>
    <s v=""/>
    <x v="1"/>
  </r>
  <r>
    <n v="990"/>
    <s v="Fred C. and Mary R. Koch Foundation_Tran, Tony20021000"/>
    <x v="4"/>
    <s v="Tran, Tony"/>
    <x v="2528"/>
    <n v="1000"/>
    <x v="14"/>
    <x v="2"/>
    <s v="Individual/Scholarship"/>
    <n v="113"/>
    <x v="1"/>
    <x v="0"/>
    <x v="0"/>
    <s v=""/>
    <x v="1"/>
  </r>
  <r>
    <n v="990"/>
    <s v="Fred C. and Mary R. Koch Foundation_Volk, Matthew20021000"/>
    <x v="4"/>
    <s v="Volk, Matthew"/>
    <x v="2529"/>
    <n v="1000"/>
    <x v="14"/>
    <x v="2"/>
    <s v="Individual/Scholarship"/>
    <n v="114"/>
    <x v="1"/>
    <x v="0"/>
    <x v="0"/>
    <s v=""/>
    <x v="1"/>
  </r>
  <r>
    <n v="990"/>
    <s v="Fred C. and Mary R. Koch Foundation_Wacheter, Heidi20021000"/>
    <x v="4"/>
    <s v="Wacheter, Heidi"/>
    <x v="2589"/>
    <n v="1000"/>
    <x v="14"/>
    <x v="2"/>
    <s v="Individual/Scholarship"/>
    <n v="115"/>
    <x v="1"/>
    <x v="0"/>
    <x v="0"/>
    <s v=""/>
    <x v="1"/>
  </r>
  <r>
    <n v="990"/>
    <s v="Fred C. and Mary R. Koch Foundation_Walker, Shanda20021000"/>
    <x v="4"/>
    <s v="Walker, Shanda"/>
    <x v="2530"/>
    <n v="1000"/>
    <x v="14"/>
    <x v="2"/>
    <s v="Individual/Scholarship"/>
    <n v="116"/>
    <x v="1"/>
    <x v="0"/>
    <x v="0"/>
    <s v=""/>
    <x v="1"/>
  </r>
  <r>
    <n v="990"/>
    <s v="Fred C. and Mary R. Koch Foundation_White, Kimberly20021000"/>
    <x v="4"/>
    <s v="White, Kimberly"/>
    <x v="2590"/>
    <n v="1000"/>
    <x v="14"/>
    <x v="2"/>
    <s v="Individual/Scholarship"/>
    <n v="117"/>
    <x v="1"/>
    <x v="0"/>
    <x v="0"/>
    <s v=""/>
    <x v="1"/>
  </r>
  <r>
    <n v="990"/>
    <s v="Fred C. and Mary R. Koch Foundation_Willard, Lori20021000"/>
    <x v="4"/>
    <s v="Willard, Lori"/>
    <x v="2591"/>
    <n v="1000"/>
    <x v="14"/>
    <x v="2"/>
    <s v="Individual/Scholarship"/>
    <n v="118"/>
    <x v="1"/>
    <x v="0"/>
    <x v="0"/>
    <s v=""/>
    <x v="1"/>
  </r>
  <r>
    <n v="990"/>
    <s v="Fred C. and Mary R. Koch Foundation_Wolff, Jamie20021000"/>
    <x v="4"/>
    <s v="Wolff, Jamie"/>
    <x v="2532"/>
    <n v="1000"/>
    <x v="14"/>
    <x v="2"/>
    <s v="Individual/Scholarship"/>
    <n v="119"/>
    <x v="1"/>
    <x v="0"/>
    <x v="0"/>
    <s v=""/>
    <x v="1"/>
  </r>
  <r>
    <n v="990"/>
    <s v="Fred C. and Mary R. Koch Foundation_Woodard, Sarah20021000"/>
    <x v="4"/>
    <s v="Woodard, Sarah"/>
    <x v="2534"/>
    <n v="1000"/>
    <x v="14"/>
    <x v="2"/>
    <s v="Individual/Scholarship"/>
    <n v="120"/>
    <x v="1"/>
    <x v="0"/>
    <x v="0"/>
    <s v=""/>
    <x v="1"/>
  </r>
  <r>
    <n v="990"/>
    <s v="Fred C. and Mary R. Koch Foundation_Cerebral Palsy Research Foundation200325000"/>
    <x v="4"/>
    <s v="Cerebral Palsy Research Foundation"/>
    <x v="2592"/>
    <n v="25000"/>
    <x v="15"/>
    <x v="2"/>
    <m/>
    <n v="1"/>
    <x v="0"/>
    <x v="0"/>
    <x v="1"/>
    <s v=""/>
    <x v="1"/>
  </r>
  <r>
    <n v="990"/>
    <s v="Fred C. and Mary R. Koch Foundation_Chamber Music at the Barn20032500"/>
    <x v="4"/>
    <s v="Chamber Music at the Barn"/>
    <x v="2443"/>
    <n v="2500"/>
    <x v="15"/>
    <x v="2"/>
    <m/>
    <n v="2"/>
    <x v="0"/>
    <x v="0"/>
    <x v="1"/>
    <s v=""/>
    <x v="1"/>
  </r>
  <r>
    <n v="990"/>
    <s v="Fred C. and Mary R. Koch Foundation_Communities in Schools200310000"/>
    <x v="4"/>
    <s v="Communities in Schools"/>
    <x v="2444"/>
    <n v="10000"/>
    <x v="15"/>
    <x v="2"/>
    <m/>
    <n v="3"/>
    <x v="0"/>
    <x v="1"/>
    <x v="0"/>
    <s v=""/>
    <x v="1"/>
  </r>
  <r>
    <n v="990"/>
    <s v="Fred C. and Mary R. Koch Foundation_Episcopal Social Services/Venture House200314260"/>
    <x v="4"/>
    <s v="Episcopal Social Services/Venture House"/>
    <x v="2593"/>
    <n v="14260"/>
    <x v="15"/>
    <x v="2"/>
    <m/>
    <n v="4"/>
    <x v="0"/>
    <x v="0"/>
    <x v="1"/>
    <s v=""/>
    <x v="1"/>
  </r>
  <r>
    <n v="990"/>
    <s v="Fred C. and Mary R. Koch Foundation_Friends University200310000"/>
    <x v="4"/>
    <s v="Friends University"/>
    <x v="2278"/>
    <n v="10000"/>
    <x v="15"/>
    <x v="2"/>
    <m/>
    <n v="5"/>
    <x v="0"/>
    <x v="1"/>
    <x v="0"/>
    <s v=""/>
    <x v="1"/>
  </r>
  <r>
    <n v="990"/>
    <s v="Fred C. and Mary R. Koch Foundation_Friends University200317500"/>
    <x v="4"/>
    <s v="Friends University"/>
    <x v="2278"/>
    <n v="17500"/>
    <x v="15"/>
    <x v="2"/>
    <m/>
    <n v="6"/>
    <x v="0"/>
    <x v="1"/>
    <x v="0"/>
    <s v=""/>
    <x v="1"/>
  </r>
  <r>
    <n v="990"/>
    <s v="Fred C. and Mary R. Koch Foundation_Fundamental Learning Center20032500"/>
    <x v="4"/>
    <s v="Fundamental Learning Center"/>
    <x v="2446"/>
    <n v="2500"/>
    <x v="15"/>
    <x v="2"/>
    <m/>
    <n v="7"/>
    <x v="0"/>
    <x v="0"/>
    <x v="1"/>
    <s v=""/>
    <x v="1"/>
  </r>
  <r>
    <n v="990"/>
    <s v="Fred C. and Mary R. Koch Foundation_Goodwill Industries200310000"/>
    <x v="4"/>
    <s v="Goodwill Industries"/>
    <x v="2594"/>
    <n v="10000"/>
    <x v="15"/>
    <x v="2"/>
    <m/>
    <n v="8"/>
    <x v="0"/>
    <x v="0"/>
    <x v="1"/>
    <s v=""/>
    <x v="1"/>
  </r>
  <r>
    <n v="990"/>
    <s v="Fred C. and Mary R. Koch Foundation_Kansas State University Foundation200350000"/>
    <x v="4"/>
    <s v="Kansas State University Foundation"/>
    <x v="117"/>
    <n v="50000"/>
    <x v="15"/>
    <x v="2"/>
    <m/>
    <n v="9"/>
    <x v="0"/>
    <x v="1"/>
    <x v="0"/>
    <s v=""/>
    <x v="1"/>
  </r>
  <r>
    <n v="990"/>
    <s v="Fred C. and Mary R. Koch Foundation_Music Theatre of Wichita20031000"/>
    <x v="4"/>
    <s v="Music Theatre of Wichita"/>
    <x v="2540"/>
    <n v="1000"/>
    <x v="15"/>
    <x v="2"/>
    <m/>
    <n v="10"/>
    <x v="0"/>
    <x v="0"/>
    <x v="1"/>
    <s v=""/>
    <x v="1"/>
  </r>
  <r>
    <n v="990"/>
    <s v="Fred C. and Mary R. Koch Foundation_Newman University200310000"/>
    <x v="4"/>
    <s v="Newman University"/>
    <x v="2448"/>
    <n v="10000"/>
    <x v="15"/>
    <x v="2"/>
    <m/>
    <n v="11"/>
    <x v="0"/>
    <x v="1"/>
    <x v="0"/>
    <s v=""/>
    <x v="1"/>
  </r>
  <r>
    <n v="990"/>
    <s v="Fred C. and Mary R. Koch Foundation_Newman University200310000"/>
    <x v="4"/>
    <s v="Newman University"/>
    <x v="2448"/>
    <n v="10000"/>
    <x v="15"/>
    <x v="2"/>
    <m/>
    <n v="12"/>
    <x v="0"/>
    <x v="1"/>
    <x v="0"/>
    <s v=""/>
    <x v="1"/>
  </r>
  <r>
    <n v="990"/>
    <s v="Fred C. and Mary R. Koch Foundation_Opera Kansas20035000"/>
    <x v="4"/>
    <s v="Opera Kansas"/>
    <x v="2449"/>
    <n v="5000"/>
    <x v="15"/>
    <x v="2"/>
    <m/>
    <n v="13"/>
    <x v="0"/>
    <x v="0"/>
    <x v="1"/>
    <s v=""/>
    <x v="1"/>
  </r>
  <r>
    <n v="990"/>
    <s v="Fred C. and Mary R. Koch Foundation_Opera Kansas20035000"/>
    <x v="4"/>
    <s v="Opera Kansas"/>
    <x v="2449"/>
    <n v="5000"/>
    <x v="15"/>
    <x v="2"/>
    <m/>
    <n v="14"/>
    <x v="0"/>
    <x v="0"/>
    <x v="1"/>
    <s v=""/>
    <x v="1"/>
  </r>
  <r>
    <n v="990"/>
    <s v="Fred C. and Mary R. Koch Foundation_Salvation Army20035000"/>
    <x v="4"/>
    <s v="Salvation Army"/>
    <x v="124"/>
    <n v="5000"/>
    <x v="15"/>
    <x v="2"/>
    <m/>
    <n v="15"/>
    <x v="0"/>
    <x v="0"/>
    <x v="1"/>
    <s v=""/>
    <x v="1"/>
  </r>
  <r>
    <n v="990"/>
    <s v="Fred C. and Mary R. Koch Foundation_Sedgwick County Zoo2003250000"/>
    <x v="4"/>
    <s v="Sedgwick County Zoo"/>
    <x v="2595"/>
    <n v="250000"/>
    <x v="15"/>
    <x v="2"/>
    <m/>
    <n v="16"/>
    <x v="0"/>
    <x v="0"/>
    <x v="1"/>
    <s v=""/>
    <x v="1"/>
  </r>
  <r>
    <n v="990"/>
    <s v="Fred C. and Mary R. Koch Foundation_Senior Services of Wichita20035983"/>
    <x v="4"/>
    <s v="Senior Services of Wichita"/>
    <x v="2596"/>
    <n v="5983"/>
    <x v="15"/>
    <x v="2"/>
    <m/>
    <n v="17"/>
    <x v="0"/>
    <x v="0"/>
    <x v="1"/>
    <s v=""/>
    <x v="1"/>
  </r>
  <r>
    <n v="990"/>
    <s v="Fred C. and Mary R. Koch Foundation_Stage One200310000"/>
    <x v="4"/>
    <s v="Stage One"/>
    <x v="2451"/>
    <n v="10000"/>
    <x v="15"/>
    <x v="2"/>
    <m/>
    <n v="18"/>
    <x v="0"/>
    <x v="0"/>
    <x v="0"/>
    <s v=""/>
    <x v="1"/>
  </r>
  <r>
    <n v="990"/>
    <s v="Fred C. and Mary R. Koch Foundation_Students in Free Enterprise20032500"/>
    <x v="4"/>
    <s v="Students in Free Enterprise"/>
    <x v="150"/>
    <n v="2500"/>
    <x v="15"/>
    <x v="2"/>
    <m/>
    <n v="19"/>
    <x v="0"/>
    <x v="0"/>
    <x v="0"/>
    <s v="https://www.sourcewatch.org/index.php/Students_in_Free_Enterprise"/>
    <x v="2"/>
  </r>
  <r>
    <n v="990"/>
    <s v="Fred C. and Mary R. Koch Foundation_Washburn University200315000"/>
    <x v="4"/>
    <s v="Washburn University"/>
    <x v="2452"/>
    <n v="15000"/>
    <x v="15"/>
    <x v="2"/>
    <m/>
    <n v="20"/>
    <x v="0"/>
    <x v="1"/>
    <x v="0"/>
    <s v=""/>
    <x v="1"/>
  </r>
  <r>
    <n v="990"/>
    <s v="Fred C. and Mary R. Koch Foundation_Wichita Art Museum200325000"/>
    <x v="4"/>
    <s v="Wichita Art Museum"/>
    <x v="2597"/>
    <n v="25000"/>
    <x v="15"/>
    <x v="2"/>
    <m/>
    <n v="21"/>
    <x v="0"/>
    <x v="0"/>
    <x v="1"/>
    <s v=""/>
    <x v="1"/>
  </r>
  <r>
    <n v="990"/>
    <s v="Fred C. and Mary R. Koch Foundation_Wichita Art Museum200320000"/>
    <x v="4"/>
    <s v="Wichita Art Museum"/>
    <x v="2597"/>
    <n v="20000"/>
    <x v="15"/>
    <x v="2"/>
    <m/>
    <n v="22"/>
    <x v="0"/>
    <x v="0"/>
    <x v="1"/>
    <s v=""/>
    <x v="1"/>
  </r>
  <r>
    <n v="990"/>
    <s v="Fred C. and Mary R. Koch Foundation_Wichita Center for the Arts20033000"/>
    <x v="4"/>
    <s v="Wichita Center for the Arts"/>
    <x v="1255"/>
    <n v="3000"/>
    <x v="15"/>
    <x v="2"/>
    <m/>
    <n v="23"/>
    <x v="0"/>
    <x v="0"/>
    <x v="1"/>
    <s v=""/>
    <x v="1"/>
  </r>
  <r>
    <n v="990"/>
    <s v="Fred C. and Mary R. Koch Foundation_Wichita Center for the Arts200319625"/>
    <x v="4"/>
    <s v="Wichita Center for the Arts"/>
    <x v="1255"/>
    <n v="19625"/>
    <x v="15"/>
    <x v="2"/>
    <m/>
    <n v="24"/>
    <x v="0"/>
    <x v="0"/>
    <x v="1"/>
    <s v=""/>
    <x v="1"/>
  </r>
  <r>
    <n v="990"/>
    <s v="Fred C. and Mary R. Koch Foundation_Wichita Center for the Arts200317375"/>
    <x v="4"/>
    <s v="Wichita Center for the Arts"/>
    <x v="1255"/>
    <n v="17375"/>
    <x v="15"/>
    <x v="2"/>
    <m/>
    <n v="25"/>
    <x v="0"/>
    <x v="0"/>
    <x v="1"/>
    <s v=""/>
    <x v="1"/>
  </r>
  <r>
    <n v="990"/>
    <s v="Fred C. and Mary R. Koch Foundation_Wichita Educational Foundation20035000"/>
    <x v="4"/>
    <s v="Wichita Educational Foundation"/>
    <x v="2542"/>
    <n v="5000"/>
    <x v="15"/>
    <x v="2"/>
    <m/>
    <n v="26"/>
    <x v="0"/>
    <x v="0"/>
    <x v="0"/>
    <s v=""/>
    <x v="1"/>
  </r>
  <r>
    <n v="990"/>
    <s v="Fred C. and Mary R. Koch Foundation_Wichita State University200310000"/>
    <x v="4"/>
    <s v="Wichita State University"/>
    <x v="17"/>
    <n v="10000"/>
    <x v="15"/>
    <x v="2"/>
    <m/>
    <n v="27"/>
    <x v="0"/>
    <x v="1"/>
    <x v="0"/>
    <s v=""/>
    <x v="1"/>
  </r>
  <r>
    <n v="990"/>
    <s v="Fred C. and Mary R. Koch Foundation_Wichita Symphony200329560"/>
    <x v="4"/>
    <s v="Wichita Symphony"/>
    <x v="2277"/>
    <n v="29560"/>
    <x v="15"/>
    <x v="2"/>
    <m/>
    <n v="28"/>
    <x v="0"/>
    <x v="0"/>
    <x v="1"/>
    <s v=""/>
    <x v="1"/>
  </r>
  <r>
    <n v="990"/>
    <s v="Fred C. and Mary R. Koch Foundation_YMCA2003100000"/>
    <x v="4"/>
    <s v="YMCA"/>
    <x v="335"/>
    <n v="100000"/>
    <x v="15"/>
    <x v="2"/>
    <m/>
    <n v="29"/>
    <x v="0"/>
    <x v="0"/>
    <x v="1"/>
    <s v=""/>
    <x v="1"/>
  </r>
  <r>
    <n v="990"/>
    <s v="Fred C. and Mary R. Koch Foundation_Youth Entrepreneurs of Kansas2003300000"/>
    <x v="4"/>
    <s v="Youth Entrepreneurs of Kansas"/>
    <x v="96"/>
    <n v="300000"/>
    <x v="15"/>
    <x v="2"/>
    <m/>
    <n v="30"/>
    <x v="0"/>
    <x v="0"/>
    <x v="0"/>
    <s v=""/>
    <x v="1"/>
  </r>
  <r>
    <n v="990"/>
    <s v="Fred C. and Mary R. Koch Foundation_Anderson, Erin20031000"/>
    <x v="4"/>
    <s v="Anderson, Erin"/>
    <x v="2598"/>
    <n v="1000"/>
    <x v="15"/>
    <x v="2"/>
    <s v="Individual/Scholarship"/>
    <n v="31"/>
    <x v="1"/>
    <x v="0"/>
    <x v="0"/>
    <s v=""/>
    <x v="1"/>
  </r>
  <r>
    <n v="990"/>
    <s v="Fred C. and Mary R. Koch Foundation_Anderson, Gabrielle20031000"/>
    <x v="4"/>
    <s v="Anderson, Gabrielle"/>
    <x v="2543"/>
    <n v="1000"/>
    <x v="15"/>
    <x v="2"/>
    <s v="Individual/Scholarship"/>
    <n v="32"/>
    <x v="1"/>
    <x v="0"/>
    <x v="0"/>
    <s v=""/>
    <x v="1"/>
  </r>
  <r>
    <n v="990"/>
    <s v="Fred C. and Mary R. Koch Foundation_Baker, Jillian20031000"/>
    <x v="4"/>
    <s v="Baker, Jillian"/>
    <x v="2599"/>
    <n v="1000"/>
    <x v="15"/>
    <x v="2"/>
    <s v="Individual/Scholarship"/>
    <n v="33"/>
    <x v="1"/>
    <x v="0"/>
    <x v="0"/>
    <s v=""/>
    <x v="1"/>
  </r>
  <r>
    <n v="990"/>
    <s v="Fred C. and Mary R. Koch Foundation_Barnaby, Kate20031000"/>
    <x v="4"/>
    <s v="Barnaby, Kate"/>
    <x v="2544"/>
    <n v="1000"/>
    <x v="15"/>
    <x v="2"/>
    <s v="Individual/Scholarship"/>
    <n v="34"/>
    <x v="1"/>
    <x v="0"/>
    <x v="0"/>
    <s v=""/>
    <x v="1"/>
  </r>
  <r>
    <n v="990"/>
    <s v="Fred C. and Mary R. Koch Foundation_Beattie, Amy20031000"/>
    <x v="4"/>
    <s v="Beattie, Amy"/>
    <x v="2600"/>
    <n v="1000"/>
    <x v="15"/>
    <x v="2"/>
    <s v="Individual/Scholarship"/>
    <n v="35"/>
    <x v="1"/>
    <x v="0"/>
    <x v="0"/>
    <s v=""/>
    <x v="1"/>
  </r>
  <r>
    <n v="990"/>
    <s v="Fred C. and Mary R. Koch Foundation_Bell, Katie20031000"/>
    <x v="4"/>
    <s v="Bell, Katie"/>
    <x v="2601"/>
    <n v="1000"/>
    <x v="15"/>
    <x v="2"/>
    <s v="Individual/Scholarship"/>
    <n v="36"/>
    <x v="1"/>
    <x v="0"/>
    <x v="0"/>
    <s v=""/>
    <x v="1"/>
  </r>
  <r>
    <n v="990"/>
    <s v="Fred C. and Mary R. Koch Foundation_Benedict, James20031000"/>
    <x v="4"/>
    <s v="Benedict, James"/>
    <x v="2602"/>
    <n v="1000"/>
    <x v="15"/>
    <x v="2"/>
    <s v="Individual/Scholarship"/>
    <n v="37"/>
    <x v="1"/>
    <x v="0"/>
    <x v="0"/>
    <s v=""/>
    <x v="1"/>
  </r>
  <r>
    <n v="990"/>
    <s v="Fred C. and Mary R. Koch Foundation_Bever, Meagan20031000"/>
    <x v="4"/>
    <s v="Bever, Meagan"/>
    <x v="2603"/>
    <n v="1000"/>
    <x v="15"/>
    <x v="2"/>
    <s v="Individual/Scholarship"/>
    <n v="38"/>
    <x v="1"/>
    <x v="0"/>
    <x v="0"/>
    <s v=""/>
    <x v="1"/>
  </r>
  <r>
    <n v="990"/>
    <s v="Fred C. and Mary R. Koch Foundation_Bheda, Purvi20031000"/>
    <x v="4"/>
    <s v="Bheda, Purvi"/>
    <x v="2604"/>
    <n v="1000"/>
    <x v="15"/>
    <x v="2"/>
    <s v="Individual/Scholarship"/>
    <n v="39"/>
    <x v="1"/>
    <x v="0"/>
    <x v="0"/>
    <s v=""/>
    <x v="1"/>
  </r>
  <r>
    <n v="990"/>
    <s v="Fred C. and Mary R. Koch Foundation_Blackwell, Kyleigh20031000"/>
    <x v="4"/>
    <s v="Blackwell, Kyleigh"/>
    <x v="2605"/>
    <n v="1000"/>
    <x v="15"/>
    <x v="2"/>
    <s v="Individual/Scholarship"/>
    <n v="40"/>
    <x v="1"/>
    <x v="0"/>
    <x v="0"/>
    <s v=""/>
    <x v="1"/>
  </r>
  <r>
    <n v="990"/>
    <s v="Fred C. and Mary R. Koch Foundation_Blasi, Erin20031000"/>
    <x v="4"/>
    <s v="Blasi, Erin"/>
    <x v="2606"/>
    <n v="1000"/>
    <x v="15"/>
    <x v="2"/>
    <s v="Individual/Scholarship"/>
    <n v="41"/>
    <x v="1"/>
    <x v="0"/>
    <x v="0"/>
    <s v=""/>
    <x v="1"/>
  </r>
  <r>
    <n v="990"/>
    <s v="Fred C. and Mary R. Koch Foundation_Bock, Crystal20031000"/>
    <x v="4"/>
    <s v="Bock, Crystal"/>
    <x v="2459"/>
    <n v="1000"/>
    <x v="15"/>
    <x v="2"/>
    <s v="Individual/Scholarship"/>
    <n v="42"/>
    <x v="1"/>
    <x v="0"/>
    <x v="0"/>
    <s v=""/>
    <x v="1"/>
  </r>
  <r>
    <n v="990"/>
    <s v="Fred C. and Mary R. Koch Foundation_Carr, Douglas20031000"/>
    <x v="4"/>
    <s v="Carr, Douglas"/>
    <x v="2463"/>
    <n v="1000"/>
    <x v="15"/>
    <x v="2"/>
    <s v="Individual/Scholarship"/>
    <n v="43"/>
    <x v="1"/>
    <x v="0"/>
    <x v="0"/>
    <s v=""/>
    <x v="1"/>
  </r>
  <r>
    <n v="990"/>
    <s v="Fred C. and Mary R. Koch Foundation_Casemore, Abby20031000"/>
    <x v="4"/>
    <s v="Casemore, Abby"/>
    <x v="2464"/>
    <n v="1000"/>
    <x v="15"/>
    <x v="2"/>
    <s v="Individual/Scholarship"/>
    <n v="44"/>
    <x v="1"/>
    <x v="0"/>
    <x v="0"/>
    <s v=""/>
    <x v="1"/>
  </r>
  <r>
    <n v="990"/>
    <s v="Fred C. and Mary R. Koch Foundation_Cheney, Chris20031000"/>
    <x v="4"/>
    <s v="Cheney, Chris"/>
    <x v="2465"/>
    <n v="1000"/>
    <x v="15"/>
    <x v="2"/>
    <s v="Individual/Scholarship"/>
    <n v="45"/>
    <x v="1"/>
    <x v="0"/>
    <x v="0"/>
    <s v=""/>
    <x v="1"/>
  </r>
  <r>
    <n v="990"/>
    <s v="Fred C. and Mary R. Koch Foundation_Cole, Ashlea20031000"/>
    <x v="4"/>
    <s v="Cole, Ashlea"/>
    <x v="2607"/>
    <n v="1000"/>
    <x v="15"/>
    <x v="2"/>
    <s v="Individual/Scholarship"/>
    <n v="46"/>
    <x v="1"/>
    <x v="0"/>
    <x v="0"/>
    <s v=""/>
    <x v="1"/>
  </r>
  <r>
    <n v="990"/>
    <s v="Fred C. and Mary R. Koch Foundation_Collier, Andrew20031000"/>
    <x v="4"/>
    <s v="Collier, Andrew"/>
    <x v="2546"/>
    <n v="1000"/>
    <x v="15"/>
    <x v="2"/>
    <s v="Individual/Scholarship"/>
    <n v="47"/>
    <x v="1"/>
    <x v="0"/>
    <x v="0"/>
    <s v=""/>
    <x v="1"/>
  </r>
  <r>
    <n v="990"/>
    <s v="Fred C. and Mary R. Koch Foundation_Darden, Jamie20031000"/>
    <x v="4"/>
    <s v="Darden, Jamie"/>
    <x v="2608"/>
    <n v="1000"/>
    <x v="15"/>
    <x v="2"/>
    <s v="Individual/Scholarship"/>
    <n v="48"/>
    <x v="1"/>
    <x v="0"/>
    <x v="0"/>
    <s v=""/>
    <x v="1"/>
  </r>
  <r>
    <n v="990"/>
    <s v="Fred C. and Mary R. Koch Foundation_Dixon, Lindsey20031000"/>
    <x v="4"/>
    <s v="Dixon, Lindsey"/>
    <x v="2609"/>
    <n v="1000"/>
    <x v="15"/>
    <x v="2"/>
    <s v="Individual/Scholarship"/>
    <n v="49"/>
    <x v="1"/>
    <x v="0"/>
    <x v="0"/>
    <s v=""/>
    <x v="1"/>
  </r>
  <r>
    <n v="990"/>
    <s v="Fred C. and Mary R. Koch Foundation_Dolecheck, Luke20031000"/>
    <x v="4"/>
    <s v="Dolecheck, Luke"/>
    <x v="2550"/>
    <n v="1000"/>
    <x v="15"/>
    <x v="2"/>
    <s v="Individual/Scholarship"/>
    <n v="50"/>
    <x v="1"/>
    <x v="0"/>
    <x v="0"/>
    <s v=""/>
    <x v="1"/>
  </r>
  <r>
    <n v="990"/>
    <s v="Fred C. and Mary R. Koch Foundation_Dolecheck, Marcia20031000"/>
    <x v="4"/>
    <s v="Dolecheck, Marcia"/>
    <x v="2551"/>
    <n v="1000"/>
    <x v="15"/>
    <x v="2"/>
    <s v="Individual/Scholarship"/>
    <n v="51"/>
    <x v="1"/>
    <x v="0"/>
    <x v="0"/>
    <s v=""/>
    <x v="1"/>
  </r>
  <r>
    <n v="990"/>
    <s v="Fred C. and Mary R. Koch Foundation_Domokos, Andrea20031000"/>
    <x v="4"/>
    <s v="Domokos, Andrea"/>
    <x v="2552"/>
    <n v="1000"/>
    <x v="15"/>
    <x v="2"/>
    <s v="Individual/Scholarship"/>
    <n v="52"/>
    <x v="1"/>
    <x v="0"/>
    <x v="0"/>
    <s v=""/>
    <x v="1"/>
  </r>
  <r>
    <n v="990"/>
    <s v="Fred C. and Mary R. Koch Foundation_DuBose, JoAnna20031000"/>
    <x v="4"/>
    <s v="DuBose, JoAnna"/>
    <x v="2553"/>
    <n v="1000"/>
    <x v="15"/>
    <x v="2"/>
    <s v="Individual/Scholarship"/>
    <n v="53"/>
    <x v="1"/>
    <x v="0"/>
    <x v="0"/>
    <s v=""/>
    <x v="1"/>
  </r>
  <r>
    <n v="990"/>
    <s v="Fred C. and Mary R. Koch Foundation_Dudley, John20031000"/>
    <x v="4"/>
    <s v="Dudley, John"/>
    <x v="2471"/>
    <n v="1000"/>
    <x v="15"/>
    <x v="2"/>
    <s v="Individual/Scholarship"/>
    <n v="54"/>
    <x v="1"/>
    <x v="0"/>
    <x v="0"/>
    <s v=""/>
    <x v="1"/>
  </r>
  <r>
    <n v="990"/>
    <s v="Fred C. and Mary R. Koch Foundation_Durkin, Brendon20031000"/>
    <x v="4"/>
    <s v="Durkin, Brendon"/>
    <x v="2473"/>
    <n v="1000"/>
    <x v="15"/>
    <x v="2"/>
    <s v="Individual/Scholarship"/>
    <n v="55"/>
    <x v="1"/>
    <x v="0"/>
    <x v="0"/>
    <s v=""/>
    <x v="1"/>
  </r>
  <r>
    <n v="990"/>
    <s v="Fred C. and Mary R. Koch Foundation_Dysle, Rahamiah20031000"/>
    <x v="4"/>
    <s v="Dysle, Rahamiah"/>
    <x v="2554"/>
    <n v="1000"/>
    <x v="15"/>
    <x v="2"/>
    <s v="Individual/Scholarship"/>
    <n v="56"/>
    <x v="1"/>
    <x v="0"/>
    <x v="0"/>
    <s v=""/>
    <x v="1"/>
  </r>
  <r>
    <n v="990"/>
    <s v="Fred C. and Mary R. Koch Foundation_Eliason, Kara20031000"/>
    <x v="4"/>
    <s v="Eliason, Kara"/>
    <x v="2610"/>
    <n v="1000"/>
    <x v="15"/>
    <x v="2"/>
    <s v="Individual/Scholarship"/>
    <n v="57"/>
    <x v="1"/>
    <x v="0"/>
    <x v="0"/>
    <s v=""/>
    <x v="1"/>
  </r>
  <r>
    <n v="990"/>
    <s v="Fred C. and Mary R. Koch Foundation_Escobedo, David20031000"/>
    <x v="4"/>
    <s v="Escobedo, David"/>
    <x v="2555"/>
    <n v="1000"/>
    <x v="15"/>
    <x v="2"/>
    <s v="Individual/Scholarship"/>
    <n v="58"/>
    <x v="1"/>
    <x v="0"/>
    <x v="0"/>
    <s v=""/>
    <x v="1"/>
  </r>
  <r>
    <n v="990"/>
    <s v="Fred C. and Mary R. Koch Foundation_Fiene, Blake20031000"/>
    <x v="4"/>
    <s v="Fiene, Blake"/>
    <x v="2611"/>
    <n v="1000"/>
    <x v="15"/>
    <x v="2"/>
    <s v="Individual/Scholarship"/>
    <n v="59"/>
    <x v="1"/>
    <x v="0"/>
    <x v="0"/>
    <s v=""/>
    <x v="1"/>
  </r>
  <r>
    <n v="990"/>
    <s v="Fred C. and Mary R. Koch Foundation_Flohr, Nicole20031000"/>
    <x v="4"/>
    <s v="Flohr, Nicole"/>
    <x v="2556"/>
    <n v="1000"/>
    <x v="15"/>
    <x v="2"/>
    <s v="Individual/Scholarship"/>
    <n v="60"/>
    <x v="1"/>
    <x v="0"/>
    <x v="0"/>
    <s v=""/>
    <x v="1"/>
  </r>
  <r>
    <n v="990"/>
    <s v="Fred C. and Mary R. Koch Foundation_Foss, Chris20031000"/>
    <x v="4"/>
    <s v="Foss, Chris"/>
    <x v="2557"/>
    <n v="1000"/>
    <x v="15"/>
    <x v="2"/>
    <s v="Individual/Scholarship"/>
    <n v="61"/>
    <x v="1"/>
    <x v="0"/>
    <x v="0"/>
    <s v=""/>
    <x v="1"/>
  </r>
  <r>
    <n v="990"/>
    <s v="Fred C. and Mary R. Koch Foundation_Foss, Randy20031000"/>
    <x v="4"/>
    <s v="Foss, Randy"/>
    <x v="2612"/>
    <n v="1000"/>
    <x v="15"/>
    <x v="2"/>
    <s v="Individual/Scholarship"/>
    <n v="62"/>
    <x v="1"/>
    <x v="0"/>
    <x v="0"/>
    <s v=""/>
    <x v="1"/>
  </r>
  <r>
    <n v="990"/>
    <s v="Fred C. and Mary R. Koch Foundation_Friend, Erin20031000"/>
    <x v="4"/>
    <s v="Friend, Erin"/>
    <x v="2558"/>
    <n v="1000"/>
    <x v="15"/>
    <x v="2"/>
    <s v="Individual/Scholarship"/>
    <n v="63"/>
    <x v="1"/>
    <x v="0"/>
    <x v="0"/>
    <s v=""/>
    <x v="1"/>
  </r>
  <r>
    <n v="990"/>
    <s v="Fred C. and Mary R. Koch Foundation_Gangemi, Diana20031000"/>
    <x v="4"/>
    <s v="Gangemi, Diana"/>
    <x v="2613"/>
    <n v="1000"/>
    <x v="15"/>
    <x v="2"/>
    <s v="Individual/Scholarship"/>
    <n v="64"/>
    <x v="1"/>
    <x v="0"/>
    <x v="0"/>
    <s v=""/>
    <x v="1"/>
  </r>
  <r>
    <n v="990"/>
    <s v="Fred C. and Mary R. Koch Foundation_Gartner, Benjamin20031000"/>
    <x v="4"/>
    <s v="Gartner, Benjamin"/>
    <x v="2559"/>
    <n v="1000"/>
    <x v="15"/>
    <x v="2"/>
    <s v="Individual/Scholarship"/>
    <n v="65"/>
    <x v="1"/>
    <x v="0"/>
    <x v="0"/>
    <s v=""/>
    <x v="1"/>
  </r>
  <r>
    <n v="990"/>
    <s v="Fred C. and Mary R. Koch Foundation_Gerrior, Devin20031000"/>
    <x v="4"/>
    <s v="Gerrior, Devin"/>
    <x v="2561"/>
    <n v="1000"/>
    <x v="15"/>
    <x v="2"/>
    <s v="Individual/Scholarship"/>
    <n v="66"/>
    <x v="1"/>
    <x v="0"/>
    <x v="0"/>
    <s v=""/>
    <x v="1"/>
  </r>
  <r>
    <n v="990"/>
    <s v="Fred C. and Mary R. Koch Foundation_Gibbens, Jennifer20031000"/>
    <x v="4"/>
    <s v="Gibbens, Jennifer"/>
    <x v="2478"/>
    <n v="1000"/>
    <x v="15"/>
    <x v="2"/>
    <s v="Individual/Scholarship"/>
    <n v="67"/>
    <x v="1"/>
    <x v="0"/>
    <x v="0"/>
    <s v=""/>
    <x v="1"/>
  </r>
  <r>
    <n v="990"/>
    <s v="Fred C. and Mary R. Koch Foundation_Glover, Aaron20031000"/>
    <x v="4"/>
    <s v="Glover, Aaron"/>
    <x v="2614"/>
    <n v="1000"/>
    <x v="15"/>
    <x v="2"/>
    <s v="Individual/Scholarship"/>
    <n v="68"/>
    <x v="1"/>
    <x v="0"/>
    <x v="0"/>
    <s v=""/>
    <x v="1"/>
  </r>
  <r>
    <n v="990"/>
    <s v="Fred C. and Mary R. Koch Foundation_Goodpaster, Mack20031000"/>
    <x v="4"/>
    <s v="Goodpaster, Mack"/>
    <x v="2615"/>
    <n v="1000"/>
    <x v="15"/>
    <x v="2"/>
    <s v="Individual/Scholarship"/>
    <n v="69"/>
    <x v="1"/>
    <x v="0"/>
    <x v="0"/>
    <s v=""/>
    <x v="1"/>
  </r>
  <r>
    <n v="990"/>
    <s v="Fred C. and Mary R. Koch Foundation_Goss, Meredith20031000"/>
    <x v="4"/>
    <s v="Goss, Meredith"/>
    <x v="2616"/>
    <n v="1000"/>
    <x v="15"/>
    <x v="2"/>
    <s v="Individual/Scholarship"/>
    <n v="70"/>
    <x v="1"/>
    <x v="0"/>
    <x v="0"/>
    <s v=""/>
    <x v="1"/>
  </r>
  <r>
    <n v="990"/>
    <s v="Fred C. and Mary R. Koch Foundation_Grant, Laura Beth20031000"/>
    <x v="4"/>
    <s v="Grant, Laura Beth"/>
    <x v="2480"/>
    <n v="1000"/>
    <x v="15"/>
    <x v="2"/>
    <s v="&quot;Grant, Laura&quot;"/>
    <n v="71"/>
    <x v="1"/>
    <x v="0"/>
    <x v="0"/>
    <s v=""/>
    <x v="1"/>
  </r>
  <r>
    <n v="990"/>
    <s v="Fred C. and Mary R. Koch Foundation_Heckathorn, Rebecca20031000"/>
    <x v="4"/>
    <s v="Heckathorn, Rebecca"/>
    <x v="2617"/>
    <n v="1000"/>
    <x v="15"/>
    <x v="2"/>
    <s v="Individual/Scholarship"/>
    <n v="72"/>
    <x v="1"/>
    <x v="0"/>
    <x v="0"/>
    <s v=""/>
    <x v="1"/>
  </r>
  <r>
    <n v="990"/>
    <s v="Fred C. and Mary R. Koch Foundation_Herman, Matthew20031000"/>
    <x v="4"/>
    <s v="Herman, Matthew"/>
    <x v="2618"/>
    <n v="1000"/>
    <x v="15"/>
    <x v="2"/>
    <s v="Individual/Scholarship"/>
    <n v="73"/>
    <x v="1"/>
    <x v="0"/>
    <x v="0"/>
    <s v=""/>
    <x v="1"/>
  </r>
  <r>
    <n v="990"/>
    <s v="Fred C. and Mary R. Koch Foundation_Hermann, Gregory20031000"/>
    <x v="4"/>
    <s v="Hermann, Gregory"/>
    <x v="2619"/>
    <n v="1000"/>
    <x v="15"/>
    <x v="2"/>
    <s v="Individual/Scholarship"/>
    <n v="74"/>
    <x v="1"/>
    <x v="0"/>
    <x v="0"/>
    <s v=""/>
    <x v="1"/>
  </r>
  <r>
    <n v="990"/>
    <s v="Fred C. and Mary R. Koch Foundation_Hobbs, Aaron20031000"/>
    <x v="4"/>
    <s v="Hobbs, Aaron"/>
    <x v="2564"/>
    <n v="1000"/>
    <x v="15"/>
    <x v="2"/>
    <s v="Individual/Scholarship"/>
    <n v="75"/>
    <x v="1"/>
    <x v="0"/>
    <x v="0"/>
    <s v=""/>
    <x v="1"/>
  </r>
  <r>
    <n v="990"/>
    <s v="Fred C. and Mary R. Koch Foundation_Hobbs, Eric20031000"/>
    <x v="4"/>
    <s v="Hobbs, Eric"/>
    <x v="2620"/>
    <n v="1000"/>
    <x v="15"/>
    <x v="2"/>
    <s v="Individual/Scholarship"/>
    <n v="76"/>
    <x v="1"/>
    <x v="0"/>
    <x v="0"/>
    <s v=""/>
    <x v="1"/>
  </r>
  <r>
    <n v="990"/>
    <s v="Fred C. and Mary R. Koch Foundation_Hobbs, Matthew20031000"/>
    <x v="4"/>
    <s v="Hobbs, Matthew"/>
    <x v="2565"/>
    <n v="1000"/>
    <x v="15"/>
    <x v="2"/>
    <s v="Individual/Scholarship"/>
    <n v="77"/>
    <x v="1"/>
    <x v="0"/>
    <x v="0"/>
    <s v=""/>
    <x v="1"/>
  </r>
  <r>
    <n v="990"/>
    <s v="Fred C. and Mary R. Koch Foundation_Howden, Sally20031000"/>
    <x v="4"/>
    <s v="Howden, Sally"/>
    <x v="2483"/>
    <n v="1000"/>
    <x v="15"/>
    <x v="2"/>
    <s v="Individual/Scholarship"/>
    <n v="78"/>
    <x v="1"/>
    <x v="0"/>
    <x v="0"/>
    <s v=""/>
    <x v="1"/>
  </r>
  <r>
    <n v="990"/>
    <s v="Fred C. and Mary R. Koch Foundation_Humphrey, Neal20031000"/>
    <x v="4"/>
    <s v="Humphrey, Neal"/>
    <x v="2621"/>
    <n v="1000"/>
    <x v="15"/>
    <x v="2"/>
    <s v="Individual/Scholarship"/>
    <n v="79"/>
    <x v="1"/>
    <x v="0"/>
    <x v="0"/>
    <s v=""/>
    <x v="1"/>
  </r>
  <r>
    <n v="990"/>
    <s v="Fred C. and Mary R. Koch Foundation_Johnson, McKiesha20031000"/>
    <x v="4"/>
    <s v="Johnson, McKiesha"/>
    <x v="2622"/>
    <n v="1000"/>
    <x v="15"/>
    <x v="2"/>
    <s v="Individual/Scholarship"/>
    <n v="80"/>
    <x v="1"/>
    <x v="0"/>
    <x v="0"/>
    <s v=""/>
    <x v="1"/>
  </r>
  <r>
    <n v="990"/>
    <s v="Fred C. and Mary R. Koch Foundation_Karnick, Kristin20031000"/>
    <x v="4"/>
    <s v="Karnick, Kristin"/>
    <x v="2623"/>
    <n v="1000"/>
    <x v="15"/>
    <x v="2"/>
    <s v="Individual/Scholarship"/>
    <n v="81"/>
    <x v="1"/>
    <x v="0"/>
    <x v="0"/>
    <s v=""/>
    <x v="1"/>
  </r>
  <r>
    <n v="990"/>
    <s v="Fred C. and Mary R. Koch Foundation_Lidd, Laura20031000"/>
    <x v="4"/>
    <s v="Lidd, Laura"/>
    <x v="2624"/>
    <n v="1000"/>
    <x v="15"/>
    <x v="2"/>
    <s v="Individual/Scholarship"/>
    <n v="82"/>
    <x v="1"/>
    <x v="0"/>
    <x v="0"/>
    <s v=""/>
    <x v="1"/>
  </r>
  <r>
    <n v="990"/>
    <s v="Fred C. and Mary R. Koch Foundation_Killian, Kristin20031000"/>
    <x v="4"/>
    <s v="Killian, Kristin"/>
    <x v="2625"/>
    <n v="1000"/>
    <x v="15"/>
    <x v="2"/>
    <s v="Individual/Scholarship"/>
    <n v="83"/>
    <x v="1"/>
    <x v="0"/>
    <x v="0"/>
    <s v=""/>
    <x v="1"/>
  </r>
  <r>
    <n v="990"/>
    <s v="Fred C. and Mary R. Koch Foundation_Kirkham, Amy20031000"/>
    <x v="4"/>
    <s v="Kirkham, Amy"/>
    <x v="2626"/>
    <n v="1000"/>
    <x v="15"/>
    <x v="2"/>
    <s v="Individual/Scholarship"/>
    <n v="84"/>
    <x v="1"/>
    <x v="0"/>
    <x v="0"/>
    <s v=""/>
    <x v="1"/>
  </r>
  <r>
    <n v="990"/>
    <s v="Fred C. and Mary R. Koch Foundation_Koehring, Travis20031000"/>
    <x v="4"/>
    <s v="Koehring, Travis"/>
    <x v="2627"/>
    <n v="1000"/>
    <x v="15"/>
    <x v="2"/>
    <s v="Individual/Scholarship"/>
    <n v="85"/>
    <x v="1"/>
    <x v="0"/>
    <x v="0"/>
    <s v=""/>
    <x v="1"/>
  </r>
  <r>
    <n v="990"/>
    <s v="Fred C. and Mary R. Koch Foundation_Krysiak, Amanda20031000"/>
    <x v="4"/>
    <s v="Krysiak, Amanda"/>
    <x v="2569"/>
    <n v="1000"/>
    <x v="15"/>
    <x v="2"/>
    <s v="Individual/Scholarship"/>
    <n v="86"/>
    <x v="1"/>
    <x v="0"/>
    <x v="0"/>
    <s v=""/>
    <x v="1"/>
  </r>
  <r>
    <n v="990"/>
    <s v="Fred C. and Mary R. Koch Foundation_Krysiak, Holly Beth20031000"/>
    <x v="4"/>
    <s v="Krysiak, Holly Beth"/>
    <x v="2491"/>
    <n v="1000"/>
    <x v="15"/>
    <x v="2"/>
    <s v="&quot;Krysiak, Holly&quot;"/>
    <n v="87"/>
    <x v="1"/>
    <x v="0"/>
    <x v="0"/>
    <s v=""/>
    <x v="1"/>
  </r>
  <r>
    <n v="990"/>
    <s v="Fred C. and Mary R. Koch Foundation_Kumar, Sanjeev V20031000"/>
    <x v="4"/>
    <s v="Kumar, Sanjeev V"/>
    <x v="2492"/>
    <n v="1000"/>
    <x v="15"/>
    <x v="2"/>
    <s v="&quot;Kumar, Sanjeev&quot;"/>
    <n v="88"/>
    <x v="1"/>
    <x v="0"/>
    <x v="0"/>
    <s v=""/>
    <x v="1"/>
  </r>
  <r>
    <n v="990"/>
    <s v="Fred C. and Mary R. Koch Foundation_Lalani, Noorez20031000"/>
    <x v="4"/>
    <s v="Lalani, Noorez"/>
    <x v="2628"/>
    <n v="1000"/>
    <x v="15"/>
    <x v="2"/>
    <s v="Individual/Scholarship"/>
    <n v="89"/>
    <x v="1"/>
    <x v="0"/>
    <x v="0"/>
    <s v=""/>
    <x v="1"/>
  </r>
  <r>
    <n v="990"/>
    <s v="Fred C. and Mary R. Koch Foundation_LaRue, Gregory20031000"/>
    <x v="4"/>
    <s v="LaRue, Gregory"/>
    <x v="2629"/>
    <n v="1000"/>
    <x v="15"/>
    <x v="2"/>
    <s v="Individual/Scholarship"/>
    <n v="90"/>
    <x v="1"/>
    <x v="0"/>
    <x v="0"/>
    <s v=""/>
    <x v="1"/>
  </r>
  <r>
    <n v="990"/>
    <s v="Fred C. and Mary R. Koch Foundation_Lasater, Marta20031000"/>
    <x v="4"/>
    <s v="Lasater, Marta"/>
    <x v="2571"/>
    <n v="1000"/>
    <x v="15"/>
    <x v="2"/>
    <s v="Individual/Scholarship"/>
    <n v="91"/>
    <x v="1"/>
    <x v="0"/>
    <x v="0"/>
    <s v=""/>
    <x v="1"/>
  </r>
  <r>
    <n v="990"/>
    <s v="Fred C. and Mary R. Koch Foundation_Learned, Erin20031000"/>
    <x v="4"/>
    <s v="Learned, Erin"/>
    <x v="2630"/>
    <n v="1000"/>
    <x v="15"/>
    <x v="2"/>
    <s v="Individual/Scholarship"/>
    <n v="92"/>
    <x v="1"/>
    <x v="0"/>
    <x v="0"/>
    <s v=""/>
    <x v="1"/>
  </r>
  <r>
    <n v="990"/>
    <s v="Fred C. and Mary R. Koch Foundation_Lee, Keith20031000"/>
    <x v="4"/>
    <s v="Lee, Keith"/>
    <x v="2631"/>
    <n v="1000"/>
    <x v="15"/>
    <x v="2"/>
    <s v="Individual/Scholarship"/>
    <n v="93"/>
    <x v="1"/>
    <x v="0"/>
    <x v="0"/>
    <s v=""/>
    <x v="1"/>
  </r>
  <r>
    <n v="990"/>
    <s v="Fred C. and Mary R. Koch Foundation_Linton, April20031000"/>
    <x v="4"/>
    <s v="Linton, April"/>
    <x v="2495"/>
    <n v="1000"/>
    <x v="15"/>
    <x v="2"/>
    <s v="Individual/Scholarship"/>
    <n v="94"/>
    <x v="1"/>
    <x v="0"/>
    <x v="0"/>
    <s v=""/>
    <x v="1"/>
  </r>
  <r>
    <n v="990"/>
    <s v="Fred C. and Mary R. Koch Foundation_Lopez, Erica20031000"/>
    <x v="4"/>
    <s v="Lopez, Erica"/>
    <x v="2632"/>
    <n v="1000"/>
    <x v="15"/>
    <x v="2"/>
    <s v="Individual/Scholarship"/>
    <n v="95"/>
    <x v="1"/>
    <x v="0"/>
    <x v="0"/>
    <s v=""/>
    <x v="1"/>
  </r>
  <r>
    <n v="990"/>
    <s v="Fred C. and Mary R. Koch Foundation_Ly, Stephen20031000"/>
    <x v="4"/>
    <s v="Ly, Stephen"/>
    <x v="2496"/>
    <n v="1000"/>
    <x v="15"/>
    <x v="2"/>
    <s v="Individual/Scholarship"/>
    <n v="96"/>
    <x v="1"/>
    <x v="0"/>
    <x v="0"/>
    <s v=""/>
    <x v="1"/>
  </r>
  <r>
    <n v="990"/>
    <s v="Fred C. and Mary R. Koch Foundation_Mahoney, Daniel20031000"/>
    <x v="4"/>
    <s v="Mahoney, Daniel"/>
    <x v="2633"/>
    <n v="1000"/>
    <x v="15"/>
    <x v="2"/>
    <s v="Individual/Scholarship"/>
    <n v="97"/>
    <x v="1"/>
    <x v="0"/>
    <x v="0"/>
    <s v=""/>
    <x v="1"/>
  </r>
  <r>
    <n v="990"/>
    <s v="Fred C. and Mary R. Koch Foundation_Mahoney, Michael20031000"/>
    <x v="4"/>
    <s v="Mahoney, Michael"/>
    <x v="2634"/>
    <n v="1000"/>
    <x v="15"/>
    <x v="2"/>
    <s v="Individual/Scholarship"/>
    <n v="98"/>
    <x v="1"/>
    <x v="0"/>
    <x v="0"/>
    <s v=""/>
    <x v="1"/>
  </r>
  <r>
    <n v="990"/>
    <s v="Fred C. and Mary R. Koch Foundation_Marrs, Cody20031000"/>
    <x v="4"/>
    <s v="Marrs, Cody"/>
    <x v="2635"/>
    <n v="1000"/>
    <x v="15"/>
    <x v="2"/>
    <s v="Individual/Scholarship"/>
    <n v="99"/>
    <x v="1"/>
    <x v="0"/>
    <x v="0"/>
    <s v=""/>
    <x v="1"/>
  </r>
  <r>
    <n v="990"/>
    <s v="Fred C. and Mary R. Koch Foundation_McGreevy, Megan20031000"/>
    <x v="4"/>
    <s v="McGreevy, Megan"/>
    <x v="2572"/>
    <n v="1000"/>
    <x v="15"/>
    <x v="2"/>
    <s v="Individual/Scholarship"/>
    <n v="100"/>
    <x v="1"/>
    <x v="0"/>
    <x v="0"/>
    <s v=""/>
    <x v="1"/>
  </r>
  <r>
    <n v="990"/>
    <s v="Fred C. and Mary R. Koch Foundation_Milnes, Thomas20031000"/>
    <x v="4"/>
    <s v="Milnes, Thomas"/>
    <x v="2636"/>
    <n v="1000"/>
    <x v="15"/>
    <x v="2"/>
    <s v="Individual/Scholarship"/>
    <n v="101"/>
    <x v="1"/>
    <x v="0"/>
    <x v="0"/>
    <s v=""/>
    <x v="1"/>
  </r>
  <r>
    <n v="990"/>
    <s v="Fred C. and Mary R. Koch Foundation_Mitchell, Andrew J20031000"/>
    <x v="4"/>
    <s v="Mitchell, Andrew J"/>
    <x v="2505"/>
    <n v="1000"/>
    <x v="15"/>
    <x v="2"/>
    <s v="Mitchell, Andrew"/>
    <n v="102"/>
    <x v="1"/>
    <x v="0"/>
    <x v="0"/>
    <s v=""/>
    <x v="1"/>
  </r>
  <r>
    <n v="990"/>
    <s v="Fred C. and Mary R. Koch Foundation_Neuerburg, Sarah20031000"/>
    <x v="4"/>
    <s v="Neuerburg, Sarah"/>
    <x v="2637"/>
    <n v="1000"/>
    <x v="15"/>
    <x v="2"/>
    <s v="Individual/Scholarship"/>
    <n v="103"/>
    <x v="1"/>
    <x v="0"/>
    <x v="0"/>
    <s v=""/>
    <x v="1"/>
  </r>
  <r>
    <n v="990"/>
    <s v="Fred C. and Mary R. Koch Foundation_Neujahr, Ashley20031000"/>
    <x v="4"/>
    <s v="Neujahr, Ashley"/>
    <x v="2574"/>
    <n v="1000"/>
    <x v="15"/>
    <x v="2"/>
    <s v="Individual/Scholarship"/>
    <n v="104"/>
    <x v="1"/>
    <x v="0"/>
    <x v="0"/>
    <s v=""/>
    <x v="1"/>
  </r>
  <r>
    <n v="990"/>
    <s v="Fred C. and Mary R. Koch Foundation_Osman, Kristin20031000"/>
    <x v="4"/>
    <s v="Osman, Kristin"/>
    <x v="2638"/>
    <n v="1000"/>
    <x v="15"/>
    <x v="2"/>
    <s v="Individual/Scholarship"/>
    <n v="105"/>
    <x v="1"/>
    <x v="0"/>
    <x v="0"/>
    <s v=""/>
    <x v="1"/>
  </r>
  <r>
    <n v="990"/>
    <s v="Fred C. and Mary R. Koch Foundation_Oswald, Erich20031000"/>
    <x v="4"/>
    <s v="Oswald, Erich"/>
    <x v="2576"/>
    <n v="1000"/>
    <x v="15"/>
    <x v="2"/>
    <s v="Individual/Scholarship"/>
    <n v="106"/>
    <x v="1"/>
    <x v="0"/>
    <x v="0"/>
    <s v=""/>
    <x v="1"/>
  </r>
  <r>
    <n v="990"/>
    <s v="Fred C. and Mary R. Koch Foundation_Owens, Andrew20031000"/>
    <x v="4"/>
    <s v="Owens, Andrew"/>
    <x v="2639"/>
    <n v="1000"/>
    <x v="15"/>
    <x v="2"/>
    <s v="Individual/Scholarship"/>
    <n v="107"/>
    <x v="1"/>
    <x v="0"/>
    <x v="0"/>
    <s v=""/>
    <x v="1"/>
  </r>
  <r>
    <n v="990"/>
    <s v="Fred C. and Mary R. Koch Foundation_Parsons, Blake20031000"/>
    <x v="4"/>
    <s v="Parsons, Blake"/>
    <x v="2640"/>
    <n v="1000"/>
    <x v="15"/>
    <x v="2"/>
    <s v="Individual/Scholarship"/>
    <n v="108"/>
    <x v="1"/>
    <x v="0"/>
    <x v="0"/>
    <s v=""/>
    <x v="1"/>
  </r>
  <r>
    <n v="990"/>
    <s v="Fred C. and Mary R. Koch Foundation_Peltier, Kyle20031000"/>
    <x v="4"/>
    <s v="Peltier, Kyle"/>
    <x v="2641"/>
    <n v="1000"/>
    <x v="15"/>
    <x v="2"/>
    <s v="Individual/Scholarship"/>
    <n v="109"/>
    <x v="1"/>
    <x v="0"/>
    <x v="0"/>
    <s v=""/>
    <x v="1"/>
  </r>
  <r>
    <n v="990"/>
    <s v="Fred C. and Mary R. Koch Foundation_Perez, Lisbet20031000"/>
    <x v="4"/>
    <s v="Perez, Lisbet"/>
    <x v="2578"/>
    <n v="1000"/>
    <x v="15"/>
    <x v="2"/>
    <s v="Individual/Scholarship"/>
    <n v="110"/>
    <x v="1"/>
    <x v="0"/>
    <x v="0"/>
    <s v=""/>
    <x v="1"/>
  </r>
  <r>
    <n v="990"/>
    <s v="Fred C. and Mary R. Koch Foundation_Ratliff, Jennifer20031000"/>
    <x v="4"/>
    <s v="Ratliff, Jennifer"/>
    <x v="2580"/>
    <n v="1000"/>
    <x v="15"/>
    <x v="2"/>
    <s v="Individual/Scholarship"/>
    <n v="111"/>
    <x v="1"/>
    <x v="0"/>
    <x v="0"/>
    <s v=""/>
    <x v="1"/>
  </r>
  <r>
    <n v="990"/>
    <s v="Fred C. and Mary R. Koch Foundation_Rethwisch, Alison20031000"/>
    <x v="4"/>
    <s v="Rethwisch, Alison"/>
    <x v="2642"/>
    <n v="1000"/>
    <x v="15"/>
    <x v="2"/>
    <s v="Individual/Scholarship"/>
    <n v="112"/>
    <x v="1"/>
    <x v="0"/>
    <x v="0"/>
    <s v=""/>
    <x v="1"/>
  </r>
  <r>
    <n v="990"/>
    <s v="Fred C. and Mary R. Koch Foundation_Robison, Jessica20031000"/>
    <x v="4"/>
    <s v="Robison, Jessica"/>
    <x v="2643"/>
    <n v="1000"/>
    <x v="15"/>
    <x v="2"/>
    <s v="Individual/Scholarship"/>
    <n v="113"/>
    <x v="1"/>
    <x v="0"/>
    <x v="0"/>
    <s v=""/>
    <x v="1"/>
  </r>
  <r>
    <n v="990"/>
    <s v="Fred C. and Mary R. Koch Foundation_Robles, Francisco20031000"/>
    <x v="4"/>
    <s v="Robles, Francisco"/>
    <x v="2644"/>
    <n v="1000"/>
    <x v="15"/>
    <x v="2"/>
    <s v="Individual/Scholarship"/>
    <n v="114"/>
    <x v="1"/>
    <x v="0"/>
    <x v="0"/>
    <s v=""/>
    <x v="1"/>
  </r>
  <r>
    <n v="990"/>
    <s v="Fred C. and Mary R. Koch Foundation_Rodriguez, III, Martin20031000"/>
    <x v="4"/>
    <s v="Rodriguez, III, Martin"/>
    <x v="2645"/>
    <n v="1000"/>
    <x v="15"/>
    <x v="2"/>
    <s v="Individual/Scholarship"/>
    <n v="115"/>
    <x v="1"/>
    <x v="0"/>
    <x v="0"/>
    <s v=""/>
    <x v="1"/>
  </r>
  <r>
    <n v="990"/>
    <s v="Fred C. and Mary R. Koch Foundation_Rogers, Jeremy20031000"/>
    <x v="4"/>
    <s v="Rogers, Jeremy"/>
    <x v="2646"/>
    <n v="1000"/>
    <x v="15"/>
    <x v="2"/>
    <s v="Individual/Scholarship"/>
    <n v="116"/>
    <x v="1"/>
    <x v="0"/>
    <x v="0"/>
    <s v=""/>
    <x v="1"/>
  </r>
  <r>
    <n v="990"/>
    <s v="Fred C. and Mary R. Koch Foundation_Ryans, Camille20031000"/>
    <x v="4"/>
    <s v="Ryans, Camille"/>
    <x v="2647"/>
    <n v="1000"/>
    <x v="15"/>
    <x v="2"/>
    <s v="Individual/Scholarship"/>
    <n v="117"/>
    <x v="1"/>
    <x v="0"/>
    <x v="0"/>
    <s v=""/>
    <x v="1"/>
  </r>
  <r>
    <n v="990"/>
    <s v="Fred C. and Mary R. Koch Foundation_Sanders, Christine20031000"/>
    <x v="4"/>
    <s v="Sanders, Christine"/>
    <x v="2582"/>
    <n v="1000"/>
    <x v="15"/>
    <x v="2"/>
    <s v="Individual/Scholarship"/>
    <n v="118"/>
    <x v="1"/>
    <x v="0"/>
    <x v="0"/>
    <s v=""/>
    <x v="1"/>
  </r>
  <r>
    <n v="990"/>
    <s v="Fred C. and Mary R. Koch Foundation_Sederstein, Brent20031000"/>
    <x v="4"/>
    <s v="Sederstein, Brent"/>
    <x v="2648"/>
    <n v="1000"/>
    <x v="15"/>
    <x v="2"/>
    <s v="Individual/Scholarship"/>
    <n v="119"/>
    <x v="1"/>
    <x v="0"/>
    <x v="0"/>
    <s v=""/>
    <x v="1"/>
  </r>
  <r>
    <n v="990"/>
    <s v="Fred C. and Mary R. Koch Foundation_Shaad, Jason20031000"/>
    <x v="4"/>
    <s v="Shaad, Jason"/>
    <x v="2649"/>
    <n v="1000"/>
    <x v="15"/>
    <x v="2"/>
    <s v="Individual/Scholarship"/>
    <n v="120"/>
    <x v="1"/>
    <x v="0"/>
    <x v="0"/>
    <s v=""/>
    <x v="1"/>
  </r>
  <r>
    <n v="990"/>
    <s v="Fred C. and Mary R. Koch Foundation_Smith, Matthew20031000"/>
    <x v="4"/>
    <s v="Smith, Matthew"/>
    <x v="2525"/>
    <n v="1000"/>
    <x v="15"/>
    <x v="2"/>
    <s v="Individual/Scholarship"/>
    <n v="121"/>
    <x v="1"/>
    <x v="0"/>
    <x v="0"/>
    <s v=""/>
    <x v="1"/>
  </r>
  <r>
    <n v="990"/>
    <s v="Fred C. and Mary R. Koch Foundation_Spencer, Julia20031000"/>
    <x v="4"/>
    <s v="Spencer, Julia"/>
    <x v="2650"/>
    <n v="1000"/>
    <x v="15"/>
    <x v="2"/>
    <s v="Individual/Scholarship"/>
    <n v="122"/>
    <x v="1"/>
    <x v="0"/>
    <x v="0"/>
    <s v=""/>
    <x v="1"/>
  </r>
  <r>
    <n v="990"/>
    <s v="Fred C. and Mary R. Koch Foundation_Stach, Laurie20031000"/>
    <x v="4"/>
    <s v="Stach, Laurie"/>
    <x v="2651"/>
    <n v="1000"/>
    <x v="15"/>
    <x v="2"/>
    <s v="Individual/Scholarship"/>
    <n v="123"/>
    <x v="1"/>
    <x v="0"/>
    <x v="0"/>
    <s v=""/>
    <x v="1"/>
  </r>
  <r>
    <n v="990"/>
    <s v="Fred C. and Mary R. Koch Foundation_Strader, Lindsay20031000"/>
    <x v="4"/>
    <s v="Strader, Lindsay"/>
    <x v="2586"/>
    <n v="1000"/>
    <x v="15"/>
    <x v="2"/>
    <s v="Individual/Scholarship"/>
    <n v="124"/>
    <x v="1"/>
    <x v="0"/>
    <x v="0"/>
    <s v=""/>
    <x v="1"/>
  </r>
  <r>
    <n v="990"/>
    <s v="Fred C. and Mary R. Koch Foundation_Sutandar, Hollam20031000"/>
    <x v="4"/>
    <s v="Sutandar, Hollam"/>
    <x v="2652"/>
    <n v="1000"/>
    <x v="15"/>
    <x v="2"/>
    <s v="Individual/Scholarship"/>
    <n v="125"/>
    <x v="1"/>
    <x v="0"/>
    <x v="0"/>
    <s v=""/>
    <x v="1"/>
  </r>
  <r>
    <n v="990"/>
    <s v="Fred C. and Mary R. Koch Foundation_Sutandar, Marilyn20031000"/>
    <x v="4"/>
    <s v="Sutandar, Marilyn"/>
    <x v="2527"/>
    <n v="1000"/>
    <x v="15"/>
    <x v="2"/>
    <s v="Individual/Scholarship"/>
    <n v="126"/>
    <x v="1"/>
    <x v="0"/>
    <x v="0"/>
    <s v=""/>
    <x v="1"/>
  </r>
  <r>
    <n v="990"/>
    <s v="Fred C. and Mary R. Koch Foundation_Swain, Dell20031000"/>
    <x v="4"/>
    <s v="Swain, Dell"/>
    <x v="2588"/>
    <n v="1000"/>
    <x v="15"/>
    <x v="2"/>
    <s v="Individual/Scholarship"/>
    <n v="127"/>
    <x v="1"/>
    <x v="0"/>
    <x v="0"/>
    <s v=""/>
    <x v="1"/>
  </r>
  <r>
    <n v="990"/>
    <s v="Fred C. and Mary R. Koch Foundation_Thompson, William20031000"/>
    <x v="4"/>
    <s v="Thompson, William"/>
    <x v="2653"/>
    <n v="1000"/>
    <x v="15"/>
    <x v="2"/>
    <s v="Individual/Scholarship"/>
    <n v="128"/>
    <x v="1"/>
    <x v="0"/>
    <x v="0"/>
    <s v=""/>
    <x v="1"/>
  </r>
  <r>
    <n v="990"/>
    <s v="Fred C. and Mary R. Koch Foundation_Thweatt, Steven20031000"/>
    <x v="4"/>
    <s v="Thweatt, Steven"/>
    <x v="2654"/>
    <n v="1000"/>
    <x v="15"/>
    <x v="2"/>
    <s v="Individual/Scholarship"/>
    <n v="129"/>
    <x v="1"/>
    <x v="0"/>
    <x v="0"/>
    <s v=""/>
    <x v="1"/>
  </r>
  <r>
    <n v="990"/>
    <s v="Fred C. and Mary R. Koch Foundation_Tran, Tony20031000"/>
    <x v="4"/>
    <s v="Tran, Tony"/>
    <x v="2528"/>
    <n v="1000"/>
    <x v="15"/>
    <x v="2"/>
    <s v="Individual/Scholarship"/>
    <n v="130"/>
    <x v="1"/>
    <x v="0"/>
    <x v="0"/>
    <s v=""/>
    <x v="1"/>
  </r>
  <r>
    <n v="990"/>
    <s v="Fred C. and Mary R. Koch Foundation_Volk, Matthew20031000"/>
    <x v="4"/>
    <s v="Volk, Matthew"/>
    <x v="2529"/>
    <n v="1000"/>
    <x v="15"/>
    <x v="2"/>
    <s v="Individual/Scholarship"/>
    <n v="131"/>
    <x v="1"/>
    <x v="0"/>
    <x v="0"/>
    <s v=""/>
    <x v="1"/>
  </r>
  <r>
    <n v="990"/>
    <s v="Fred C. and Mary R. Koch Foundation_Watkins, Jessica20031000"/>
    <x v="4"/>
    <s v="Watkins, Jessica"/>
    <x v="2655"/>
    <n v="1000"/>
    <x v="15"/>
    <x v="2"/>
    <s v="Individual/Scholarship"/>
    <n v="132"/>
    <x v="1"/>
    <x v="0"/>
    <x v="0"/>
    <s v=""/>
    <x v="1"/>
  </r>
  <r>
    <n v="990"/>
    <s v="Fred C. and Mary R. Koch Foundation_Whetstone, Penny20031000"/>
    <x v="4"/>
    <s v="Whetstone, Penny"/>
    <x v="2656"/>
    <n v="1000"/>
    <x v="15"/>
    <x v="2"/>
    <s v="Individual/Scholarship"/>
    <n v="133"/>
    <x v="1"/>
    <x v="0"/>
    <x v="0"/>
    <s v=""/>
    <x v="1"/>
  </r>
  <r>
    <n v="990"/>
    <s v="Fred C. and Mary R. Koch Foundation_White, Kimberly20031000"/>
    <x v="4"/>
    <s v="White, Kimberly"/>
    <x v="2590"/>
    <n v="1000"/>
    <x v="15"/>
    <x v="2"/>
    <s v="Individual/Scholarship"/>
    <n v="134"/>
    <x v="1"/>
    <x v="0"/>
    <x v="0"/>
    <s v=""/>
    <x v="1"/>
  </r>
  <r>
    <n v="990"/>
    <s v="Fred C. and Mary R. Koch Foundation_Wilkes, Abigail20031000"/>
    <x v="4"/>
    <s v="Wilkes, Abigail"/>
    <x v="2657"/>
    <n v="1000"/>
    <x v="15"/>
    <x v="2"/>
    <s v="Individual/Scholarship"/>
    <n v="135"/>
    <x v="1"/>
    <x v="0"/>
    <x v="0"/>
    <s v=""/>
    <x v="1"/>
  </r>
  <r>
    <n v="990"/>
    <s v="Fred C. and Mary R. Koch Foundation_Wilkins, John20031000"/>
    <x v="4"/>
    <s v="Wilkins, John"/>
    <x v="2658"/>
    <n v="1000"/>
    <x v="15"/>
    <x v="2"/>
    <s v="Individual/Scholarship"/>
    <n v="136"/>
    <x v="1"/>
    <x v="0"/>
    <x v="0"/>
    <s v=""/>
    <x v="1"/>
  </r>
  <r>
    <n v="990"/>
    <s v="Fred C. and Mary R. Koch Foundation_Willard, Lori20031000"/>
    <x v="4"/>
    <s v="Willard, Lori"/>
    <x v="2591"/>
    <n v="1000"/>
    <x v="15"/>
    <x v="2"/>
    <s v="Individual/Scholarship"/>
    <n v="137"/>
    <x v="1"/>
    <x v="0"/>
    <x v="0"/>
    <s v=""/>
    <x v="1"/>
  </r>
  <r>
    <n v="990"/>
    <s v="Fred C. and Mary R. Koch Foundation_Woltemath, Bryan20031000"/>
    <x v="4"/>
    <s v="Woltemath, Bryan"/>
    <x v="2659"/>
    <n v="1000"/>
    <x v="15"/>
    <x v="2"/>
    <s v="Individual/Scholarship"/>
    <n v="138"/>
    <x v="1"/>
    <x v="0"/>
    <x v="0"/>
    <s v=""/>
    <x v="1"/>
  </r>
  <r>
    <n v="990"/>
    <s v="Fred C. and Mary R. Koch Foundation_Woodard, Sarah20031000"/>
    <x v="4"/>
    <s v="Woodard, Sarah"/>
    <x v="2534"/>
    <n v="1000"/>
    <x v="15"/>
    <x v="2"/>
    <s v="Individual/Scholarship"/>
    <n v="139"/>
    <x v="1"/>
    <x v="0"/>
    <x v="0"/>
    <s v=""/>
    <x v="1"/>
  </r>
  <r>
    <n v="990"/>
    <s v="Fred C. and Mary R. Koch Foundation_Bill of Rights Institute2004200000"/>
    <x v="4"/>
    <s v="Bill of Rights Institute"/>
    <x v="112"/>
    <n v="200000"/>
    <x v="16"/>
    <x v="2"/>
    <m/>
    <n v="1"/>
    <x v="0"/>
    <x v="0"/>
    <x v="0"/>
    <s v="https://www.sourcewatch.org/index.php/Bill_of_Rights_Institute"/>
    <x v="2"/>
  </r>
  <r>
    <n v="990"/>
    <s v="Fred C. and Mary R. Koch Foundation_Botanica20046000"/>
    <x v="4"/>
    <s v="Botanica"/>
    <x v="2660"/>
    <n v="6000"/>
    <x v="16"/>
    <x v="2"/>
    <m/>
    <n v="2"/>
    <x v="0"/>
    <x v="0"/>
    <x v="0"/>
    <s v=""/>
    <x v="1"/>
  </r>
  <r>
    <n v="990"/>
    <s v="Fred C. and Mary R. Koch Foundation_Catholic Charities2004100000"/>
    <x v="4"/>
    <s v="Catholic Charities"/>
    <x v="2661"/>
    <n v="100000"/>
    <x v="16"/>
    <x v="2"/>
    <m/>
    <n v="3"/>
    <x v="0"/>
    <x v="0"/>
    <x v="0"/>
    <s v=""/>
    <x v="1"/>
  </r>
  <r>
    <n v="990"/>
    <s v="Fred C. and Mary R. Koch Foundation_Center for Applied Economics at KU2004100000"/>
    <x v="4"/>
    <s v="Center for Applied Economics at KU"/>
    <x v="35"/>
    <n v="100000"/>
    <x v="16"/>
    <x v="2"/>
    <m/>
    <n v="4"/>
    <x v="0"/>
    <x v="1"/>
    <x v="0"/>
    <s v=""/>
    <x v="1"/>
  </r>
  <r>
    <n v="990"/>
    <s v="Fred C. and Mary R. Koch Foundation_Chamber Music at the Barn20042500"/>
    <x v="4"/>
    <s v="Chamber Music at the Barn"/>
    <x v="2443"/>
    <n v="2500"/>
    <x v="16"/>
    <x v="2"/>
    <m/>
    <n v="5"/>
    <x v="0"/>
    <x v="0"/>
    <x v="1"/>
    <s v=""/>
    <x v="1"/>
  </r>
  <r>
    <n v="990"/>
    <s v="Fred C. and Mary R. Koch Foundation_Children First CEO KS200410000"/>
    <x v="4"/>
    <s v="Children First CEO KS"/>
    <x v="2662"/>
    <n v="10000"/>
    <x v="16"/>
    <x v="2"/>
    <m/>
    <n v="6"/>
    <x v="0"/>
    <x v="0"/>
    <x v="1"/>
    <s v=""/>
    <x v="1"/>
  </r>
  <r>
    <n v="990"/>
    <s v="Fred C. and Mary R. Koch Foundation_Claude R. Lambe Foundation2004440000"/>
    <x v="4"/>
    <s v="Claude R. Lambe Foundation"/>
    <x v="2663"/>
    <n v="440000"/>
    <x v="16"/>
    <x v="2"/>
    <m/>
    <n v="7"/>
    <x v="0"/>
    <x v="0"/>
    <x v="0"/>
    <s v="https://www.sourcewatch.org/index.php/Koch_Family_Foundations"/>
    <x v="2"/>
  </r>
  <r>
    <n v="990"/>
    <s v="Fred C. and Mary R. Koch Foundation_Communities in Schools200414750"/>
    <x v="4"/>
    <s v="Communities in Schools"/>
    <x v="2444"/>
    <n v="14750"/>
    <x v="16"/>
    <x v="2"/>
    <m/>
    <n v="8"/>
    <x v="0"/>
    <x v="1"/>
    <x v="0"/>
    <s v=""/>
    <x v="1"/>
  </r>
  <r>
    <n v="990"/>
    <s v="Fred C. and Mary R. Koch Foundation_Exploration Place200412000"/>
    <x v="4"/>
    <s v="Exploration Place"/>
    <x v="2664"/>
    <n v="12000"/>
    <x v="16"/>
    <x v="2"/>
    <m/>
    <n v="9"/>
    <x v="0"/>
    <x v="0"/>
    <x v="1"/>
    <s v=""/>
    <x v="1"/>
  </r>
  <r>
    <n v="990"/>
    <s v="Fred C. and Mary R. Koch Foundation_Friends University200410000"/>
    <x v="4"/>
    <s v="Friends University"/>
    <x v="2278"/>
    <n v="10000"/>
    <x v="16"/>
    <x v="2"/>
    <m/>
    <n v="10"/>
    <x v="0"/>
    <x v="1"/>
    <x v="0"/>
    <s v=""/>
    <x v="1"/>
  </r>
  <r>
    <n v="990"/>
    <s v="Fred C. and Mary R. Koch Foundation_Friends University200417500"/>
    <x v="4"/>
    <s v="Friends University"/>
    <x v="2278"/>
    <n v="17500"/>
    <x v="16"/>
    <x v="2"/>
    <m/>
    <n v="11"/>
    <x v="0"/>
    <x v="1"/>
    <x v="0"/>
    <s v=""/>
    <x v="1"/>
  </r>
  <r>
    <n v="990"/>
    <s v="Fred C. and Mary R. Koch Foundation_Immanuel Outreach Centre200410000"/>
    <x v="4"/>
    <s v="Immanuel Outreach Centre"/>
    <x v="2538"/>
    <n v="10000"/>
    <x v="16"/>
    <x v="2"/>
    <m/>
    <n v="12"/>
    <x v="0"/>
    <x v="0"/>
    <x v="0"/>
    <s v=""/>
    <x v="1"/>
  </r>
  <r>
    <n v="990"/>
    <s v="Fred C. and Mary R. Koch Foundation_Kansas Cosmosphere &amp; Space Center200450000"/>
    <x v="4"/>
    <s v="Kansas Cosmosphere &amp; Space Center"/>
    <x v="2665"/>
    <n v="50000"/>
    <x v="16"/>
    <x v="2"/>
    <m/>
    <n v="13"/>
    <x v="0"/>
    <x v="0"/>
    <x v="0"/>
    <s v=""/>
    <x v="1"/>
  </r>
  <r>
    <n v="990"/>
    <s v="Fred C. and Mary R. Koch Foundation_Kansas Council on Economic Education200420000"/>
    <x v="4"/>
    <s v="Kansas Council on Economic Education"/>
    <x v="2666"/>
    <n v="20000"/>
    <x v="16"/>
    <x v="2"/>
    <m/>
    <n v="14"/>
    <x v="0"/>
    <x v="0"/>
    <x v="0"/>
    <s v=""/>
    <x v="1"/>
  </r>
  <r>
    <n v="990"/>
    <s v="Fred C. and Mary R. Koch Foundation_KPTS200411000"/>
    <x v="4"/>
    <s v="KPTS"/>
    <x v="2667"/>
    <n v="11000"/>
    <x v="16"/>
    <x v="2"/>
    <m/>
    <n v="15"/>
    <x v="0"/>
    <x v="0"/>
    <x v="1"/>
    <s v=""/>
    <x v="1"/>
  </r>
  <r>
    <n v="990"/>
    <s v="Fred C. and Mary R. Koch Foundation_National Foundation for Teaching Entrepreneurship200420000"/>
    <x v="4"/>
    <s v="National Foundation for Teaching Entrepreneurship"/>
    <x v="2668"/>
    <n v="20000"/>
    <x v="16"/>
    <x v="2"/>
    <m/>
    <n v="16"/>
    <x v="0"/>
    <x v="0"/>
    <x v="0"/>
    <s v="https://www.sourcewatch.org/index.php/National_Foundation_for_Teaching_Entrepreneurship"/>
    <x v="2"/>
  </r>
  <r>
    <n v="990"/>
    <s v="Fred C. and Mary R. Koch Foundation_Music Theatre of Wichita200410000"/>
    <x v="4"/>
    <s v="Music Theatre of Wichita"/>
    <x v="2540"/>
    <n v="10000"/>
    <x v="16"/>
    <x v="2"/>
    <m/>
    <n v="17"/>
    <x v="0"/>
    <x v="0"/>
    <x v="1"/>
    <s v=""/>
    <x v="1"/>
  </r>
  <r>
    <n v="990"/>
    <s v="Fred C. and Mary R. Koch Foundation_Newman University200410000"/>
    <x v="4"/>
    <s v="Newman University"/>
    <x v="2448"/>
    <n v="10000"/>
    <x v="16"/>
    <x v="2"/>
    <m/>
    <n v="18"/>
    <x v="0"/>
    <x v="1"/>
    <x v="0"/>
    <s v=""/>
    <x v="1"/>
  </r>
  <r>
    <n v="990"/>
    <s v="Fred C. and Mary R. Koch Foundation_Newman University200410000"/>
    <x v="4"/>
    <s v="Newman University"/>
    <x v="2448"/>
    <n v="10000"/>
    <x v="16"/>
    <x v="2"/>
    <m/>
    <n v="19"/>
    <x v="0"/>
    <x v="1"/>
    <x v="0"/>
    <s v=""/>
    <x v="1"/>
  </r>
  <r>
    <n v="990"/>
    <s v="Fred C. and Mary R. Koch Foundation_Opera Kansas20045500"/>
    <x v="4"/>
    <s v="Opera Kansas"/>
    <x v="2449"/>
    <n v="5500"/>
    <x v="16"/>
    <x v="2"/>
    <m/>
    <n v="20"/>
    <x v="0"/>
    <x v="0"/>
    <x v="1"/>
    <s v=""/>
    <x v="1"/>
  </r>
  <r>
    <n v="990"/>
    <s v="Fred C. and Mary R. Koch Foundation_Roots &amp; Wings200410000"/>
    <x v="4"/>
    <s v="Roots &amp; Wings"/>
    <x v="2669"/>
    <n v="10000"/>
    <x v="16"/>
    <x v="2"/>
    <m/>
    <n v="21"/>
    <x v="0"/>
    <x v="0"/>
    <x v="1"/>
    <s v=""/>
    <x v="1"/>
  </r>
  <r>
    <n v="990"/>
    <s v="Fred C. and Mary R. Koch Foundation_Salvation Army20045000"/>
    <x v="4"/>
    <s v="Salvation Army"/>
    <x v="124"/>
    <n v="5000"/>
    <x v="16"/>
    <x v="2"/>
    <m/>
    <n v="22"/>
    <x v="0"/>
    <x v="0"/>
    <x v="1"/>
    <s v=""/>
    <x v="1"/>
  </r>
  <r>
    <n v="990"/>
    <s v="Fred C. and Mary R. Koch Foundation_Stage One200410000"/>
    <x v="4"/>
    <s v="Stage One"/>
    <x v="2451"/>
    <n v="10000"/>
    <x v="16"/>
    <x v="2"/>
    <m/>
    <n v="23"/>
    <x v="0"/>
    <x v="0"/>
    <x v="0"/>
    <s v=""/>
    <x v="1"/>
  </r>
  <r>
    <n v="990"/>
    <s v="Fred C. and Mary R. Koch Foundation_Students in Free Enterprise20042500"/>
    <x v="4"/>
    <s v="Students in Free Enterprise"/>
    <x v="150"/>
    <n v="2500"/>
    <x v="16"/>
    <x v="2"/>
    <m/>
    <n v="24"/>
    <x v="0"/>
    <x v="0"/>
    <x v="0"/>
    <s v="https://www.sourcewatch.org/index.php/Students_in_Free_Enterprise"/>
    <x v="2"/>
  </r>
  <r>
    <n v="990"/>
    <s v="Fred C. and Mary R. Koch Foundation_Wichita Art Museum200455000"/>
    <x v="4"/>
    <s v="Wichita Art Museum"/>
    <x v="2597"/>
    <n v="55000"/>
    <x v="16"/>
    <x v="2"/>
    <m/>
    <n v="25"/>
    <x v="0"/>
    <x v="0"/>
    <x v="1"/>
    <s v=""/>
    <x v="1"/>
  </r>
  <r>
    <n v="990"/>
    <s v="Fred C. and Mary R. Koch Foundation_Wichita Center for the Arts20043000"/>
    <x v="4"/>
    <s v="Wichita Center for the Arts"/>
    <x v="1255"/>
    <n v="3000"/>
    <x v="16"/>
    <x v="2"/>
    <m/>
    <n v="26"/>
    <x v="0"/>
    <x v="0"/>
    <x v="1"/>
    <s v=""/>
    <x v="1"/>
  </r>
  <r>
    <n v="990"/>
    <s v="Fred C. and Mary R. Koch Foundation_Wichita Center for the Arts200419800"/>
    <x v="4"/>
    <s v="Wichita Center for the Arts"/>
    <x v="1255"/>
    <n v="19800"/>
    <x v="16"/>
    <x v="2"/>
    <m/>
    <n v="27"/>
    <x v="0"/>
    <x v="0"/>
    <x v="1"/>
    <s v=""/>
    <x v="1"/>
  </r>
  <r>
    <n v="990"/>
    <s v="Fred C. and Mary R. Koch Foundation_Wichita Center for the Arts200413000"/>
    <x v="4"/>
    <s v="Wichita Center for the Arts"/>
    <x v="1255"/>
    <n v="13000"/>
    <x v="16"/>
    <x v="2"/>
    <m/>
    <n v="28"/>
    <x v="0"/>
    <x v="0"/>
    <x v="1"/>
    <s v=""/>
    <x v="1"/>
  </r>
  <r>
    <n v="990"/>
    <s v="Fred C. and Mary R. Koch Foundation_Wichita Children's Home200475000"/>
    <x v="4"/>
    <s v="Wichita Children's Home"/>
    <x v="2670"/>
    <n v="75000"/>
    <x v="16"/>
    <x v="2"/>
    <m/>
    <n v="29"/>
    <x v="0"/>
    <x v="0"/>
    <x v="1"/>
    <s v=""/>
    <x v="1"/>
  </r>
  <r>
    <n v="990"/>
    <s v="Fred C. and Mary R. Koch Foundation_Wichita Educational Foundation20045000"/>
    <x v="4"/>
    <s v="Wichita Educational Foundation"/>
    <x v="2542"/>
    <n v="5000"/>
    <x v="16"/>
    <x v="2"/>
    <m/>
    <n v="30"/>
    <x v="0"/>
    <x v="0"/>
    <x v="0"/>
    <s v=""/>
    <x v="1"/>
  </r>
  <r>
    <n v="990"/>
    <s v="Fred C. and Mary R. Koch Foundation_Wichita Public Library20041500"/>
    <x v="4"/>
    <s v="Wichita Public Library"/>
    <x v="2671"/>
    <n v="1500"/>
    <x v="16"/>
    <x v="2"/>
    <m/>
    <n v="31"/>
    <x v="0"/>
    <x v="0"/>
    <x v="1"/>
    <s v=""/>
    <x v="1"/>
  </r>
  <r>
    <n v="990"/>
    <s v="Fred C. and Mary R. Koch Foundation_Wichita State University200410000"/>
    <x v="4"/>
    <s v="Wichita State University"/>
    <x v="17"/>
    <n v="10000"/>
    <x v="16"/>
    <x v="2"/>
    <m/>
    <n v="32"/>
    <x v="0"/>
    <x v="1"/>
    <x v="0"/>
    <s v=""/>
    <x v="1"/>
  </r>
  <r>
    <n v="990"/>
    <s v="Fred C. and Mary R. Koch Foundation_Wichita Symphony2004100000"/>
    <x v="4"/>
    <s v="Wichita Symphony"/>
    <x v="2277"/>
    <n v="100000"/>
    <x v="16"/>
    <x v="2"/>
    <m/>
    <n v="33"/>
    <x v="0"/>
    <x v="0"/>
    <x v="1"/>
    <s v=""/>
    <x v="1"/>
  </r>
  <r>
    <n v="990"/>
    <s v="Fred C. and Mary R. Koch Foundation_YMCA20041000"/>
    <x v="4"/>
    <s v="YMCA"/>
    <x v="335"/>
    <n v="1000"/>
    <x v="16"/>
    <x v="2"/>
    <m/>
    <n v="34"/>
    <x v="0"/>
    <x v="0"/>
    <x v="1"/>
    <s v=""/>
    <x v="1"/>
  </r>
  <r>
    <n v="990"/>
    <s v="Fred C. and Mary R. Koch Foundation_Youth Entrepreneurs of Kansas2004300000"/>
    <x v="4"/>
    <s v="Youth Entrepreneurs of Kansas"/>
    <x v="96"/>
    <n v="300000"/>
    <x v="16"/>
    <x v="2"/>
    <m/>
    <n v="35"/>
    <x v="0"/>
    <x v="0"/>
    <x v="0"/>
    <s v=""/>
    <x v="1"/>
  </r>
  <r>
    <n v="990"/>
    <s v="Fred C. and Mary R. Koch Foundation_Alvernaz, Carly20041000"/>
    <x v="4"/>
    <s v="Alvernaz, Carly"/>
    <x v="2672"/>
    <n v="1000"/>
    <x v="16"/>
    <x v="2"/>
    <s v="Individual/Scholarship"/>
    <n v="36"/>
    <x v="1"/>
    <x v="0"/>
    <x v="0"/>
    <s v=""/>
    <x v="1"/>
  </r>
  <r>
    <n v="990"/>
    <s v="Fred C. and Mary R. Koch Foundation_Alvernaz, Linzy20041000"/>
    <x v="4"/>
    <s v="Alvernaz, Linzy"/>
    <x v="2673"/>
    <n v="1000"/>
    <x v="16"/>
    <x v="2"/>
    <s v="Individual/Scholarship"/>
    <n v="37"/>
    <x v="1"/>
    <x v="0"/>
    <x v="0"/>
    <s v=""/>
    <x v="1"/>
  </r>
  <r>
    <n v="990"/>
    <s v="Fred C. and Mary R. Koch Foundation_Anderson, Erin20041000"/>
    <x v="4"/>
    <s v="Anderson, Erin"/>
    <x v="2598"/>
    <n v="1000"/>
    <x v="16"/>
    <x v="2"/>
    <s v="Individual/Scholarship"/>
    <n v="38"/>
    <x v="1"/>
    <x v="0"/>
    <x v="0"/>
    <s v=""/>
    <x v="1"/>
  </r>
  <r>
    <n v="990"/>
    <s v="Fred C. and Mary R. Koch Foundation_Anderson, Gabrielle20041000"/>
    <x v="4"/>
    <s v="Anderson, Gabrielle"/>
    <x v="2543"/>
    <n v="1000"/>
    <x v="16"/>
    <x v="2"/>
    <s v="Individual/Scholarship"/>
    <n v="39"/>
    <x v="1"/>
    <x v="0"/>
    <x v="0"/>
    <s v=""/>
    <x v="1"/>
  </r>
  <r>
    <n v="990"/>
    <s v="Fred C. and Mary R. Koch Foundation_Balbierz, Kathryn20041000"/>
    <x v="4"/>
    <s v="Balbierz, Kathryn"/>
    <x v="2674"/>
    <n v="1000"/>
    <x v="16"/>
    <x v="2"/>
    <s v="Individual/Scholarship"/>
    <n v="40"/>
    <x v="1"/>
    <x v="0"/>
    <x v="0"/>
    <s v=""/>
    <x v="1"/>
  </r>
  <r>
    <n v="990"/>
    <s v="Fred C. and Mary R. Koch Foundation_Barnaby, Kate20041000"/>
    <x v="4"/>
    <s v="Barnaby, Kate"/>
    <x v="2544"/>
    <n v="1000"/>
    <x v="16"/>
    <x v="2"/>
    <s v="Individual/Scholarship"/>
    <n v="41"/>
    <x v="1"/>
    <x v="0"/>
    <x v="0"/>
    <s v=""/>
    <x v="1"/>
  </r>
  <r>
    <n v="990"/>
    <s v="Fred C. and Mary R. Koch Foundation_Beattie, Amy20041000"/>
    <x v="4"/>
    <s v="Beattie, Amy"/>
    <x v="2600"/>
    <n v="1000"/>
    <x v="16"/>
    <x v="2"/>
    <s v="Individual/Scholarship"/>
    <n v="42"/>
    <x v="1"/>
    <x v="0"/>
    <x v="0"/>
    <s v=""/>
    <x v="1"/>
  </r>
  <r>
    <n v="990"/>
    <s v="Fred C. and Mary R. Koch Foundation_Bell, Katie20041000"/>
    <x v="4"/>
    <s v="Bell, Katie"/>
    <x v="2601"/>
    <n v="1000"/>
    <x v="16"/>
    <x v="2"/>
    <s v="Individual/Scholarship"/>
    <n v="43"/>
    <x v="1"/>
    <x v="0"/>
    <x v="0"/>
    <s v=""/>
    <x v="1"/>
  </r>
  <r>
    <n v="990"/>
    <s v="Fred C. and Mary R. Koch Foundation_Bever, Meagan20041000"/>
    <x v="4"/>
    <s v="Bever, Meagan"/>
    <x v="2603"/>
    <n v="1000"/>
    <x v="16"/>
    <x v="2"/>
    <s v="Individual/Scholarship"/>
    <n v="44"/>
    <x v="1"/>
    <x v="0"/>
    <x v="0"/>
    <s v=""/>
    <x v="1"/>
  </r>
  <r>
    <n v="990"/>
    <s v="Fred C. and Mary R. Koch Foundation_Bheda, Purvi20041000"/>
    <x v="4"/>
    <s v="Bheda, Purvi"/>
    <x v="2604"/>
    <n v="1000"/>
    <x v="16"/>
    <x v="2"/>
    <s v="Individual/Scholarship"/>
    <n v="45"/>
    <x v="1"/>
    <x v="0"/>
    <x v="0"/>
    <s v=""/>
    <x v="1"/>
  </r>
  <r>
    <n v="990"/>
    <s v="Fred C. and Mary R. Koch Foundation_Blasi, Erin20041000"/>
    <x v="4"/>
    <s v="Blasi, Erin"/>
    <x v="2606"/>
    <n v="1000"/>
    <x v="16"/>
    <x v="2"/>
    <s v="Individual/Scholarship"/>
    <n v="46"/>
    <x v="1"/>
    <x v="0"/>
    <x v="0"/>
    <s v=""/>
    <x v="1"/>
  </r>
  <r>
    <n v="990"/>
    <s v="Fred C. and Mary R. Koch Foundation_Buhler, Russell20041000"/>
    <x v="4"/>
    <s v="Buhler, Russell"/>
    <x v="2675"/>
    <n v="1000"/>
    <x v="16"/>
    <x v="2"/>
    <s v="Individual/Scholarship"/>
    <n v="47"/>
    <x v="1"/>
    <x v="0"/>
    <x v="0"/>
    <s v=""/>
    <x v="1"/>
  </r>
  <r>
    <n v="990"/>
    <s v="Fred C. and Mary R. Koch Foundation_Bullman, Kristen20041000"/>
    <x v="4"/>
    <s v="Bullman, Kristen"/>
    <x v="2676"/>
    <n v="1000"/>
    <x v="16"/>
    <x v="2"/>
    <s v="Individual/Scholarship"/>
    <n v="48"/>
    <x v="1"/>
    <x v="0"/>
    <x v="0"/>
    <s v=""/>
    <x v="1"/>
  </r>
  <r>
    <n v="990"/>
    <s v="Fred C. and Mary R. Koch Foundation_Butler, Margaret20041000"/>
    <x v="4"/>
    <s v="Butler, Margaret"/>
    <x v="2677"/>
    <n v="1000"/>
    <x v="16"/>
    <x v="2"/>
    <s v="Individual/Scholarship"/>
    <n v="49"/>
    <x v="1"/>
    <x v="0"/>
    <x v="0"/>
    <s v=""/>
    <x v="1"/>
  </r>
  <r>
    <n v="990"/>
    <s v="Fred C. and Mary R. Koch Foundation_Carlson, Amanda20041000"/>
    <x v="4"/>
    <s v="Carlson, Amanda"/>
    <x v="2678"/>
    <n v="1000"/>
    <x v="16"/>
    <x v="2"/>
    <s v="Individual/Scholarship"/>
    <n v="50"/>
    <x v="1"/>
    <x v="0"/>
    <x v="0"/>
    <s v=""/>
    <x v="1"/>
  </r>
  <r>
    <n v="990"/>
    <s v="Fred C. and Mary R. Koch Foundation_Chambers, Ashley20041000"/>
    <x v="4"/>
    <s v="Chambers, Ashley"/>
    <x v="2679"/>
    <n v="1000"/>
    <x v="16"/>
    <x v="2"/>
    <s v="Individual/Scholarship"/>
    <n v="51"/>
    <x v="1"/>
    <x v="0"/>
    <x v="0"/>
    <s v=""/>
    <x v="1"/>
  </r>
  <r>
    <n v="990"/>
    <s v="Fred C. and Mary R. Koch Foundation_Chandler, Justin20041000"/>
    <x v="4"/>
    <s v="Chandler, Justin"/>
    <x v="2680"/>
    <n v="1000"/>
    <x v="16"/>
    <x v="2"/>
    <s v="Individual/Scholarship"/>
    <n v="52"/>
    <x v="1"/>
    <x v="0"/>
    <x v="0"/>
    <s v=""/>
    <x v="1"/>
  </r>
  <r>
    <n v="990"/>
    <s v="Fred C. and Mary R. Koch Foundation_Clement, Casey20041000"/>
    <x v="4"/>
    <s v="Clement, Casey"/>
    <x v="2681"/>
    <n v="1000"/>
    <x v="16"/>
    <x v="2"/>
    <s v="Individual/Scholarship"/>
    <n v="53"/>
    <x v="1"/>
    <x v="0"/>
    <x v="0"/>
    <s v=""/>
    <x v="1"/>
  </r>
  <r>
    <n v="990"/>
    <s v="Fred C. and Mary R. Koch Foundation_Collier, Andrew20041000"/>
    <x v="4"/>
    <s v="Collier, Andrew"/>
    <x v="2546"/>
    <n v="1000"/>
    <x v="16"/>
    <x v="2"/>
    <s v="Individual/Scholarship"/>
    <n v="54"/>
    <x v="1"/>
    <x v="0"/>
    <x v="0"/>
    <s v=""/>
    <x v="1"/>
  </r>
  <r>
    <n v="990"/>
    <s v="Fred C. and Mary R. Koch Foundation_Darden, Jamie20041000"/>
    <x v="4"/>
    <s v="Darden, Jamie"/>
    <x v="2608"/>
    <n v="1000"/>
    <x v="16"/>
    <x v="2"/>
    <s v="Individual/Scholarship"/>
    <n v="55"/>
    <x v="1"/>
    <x v="0"/>
    <x v="0"/>
    <s v=""/>
    <x v="1"/>
  </r>
  <r>
    <n v="990"/>
    <s v="Fred C. and Mary R. Koch Foundation_Day, Emily20041000"/>
    <x v="4"/>
    <s v="Day, Emily"/>
    <x v="2548"/>
    <n v="1000"/>
    <x v="16"/>
    <x v="2"/>
    <s v="Individual/Scholarship"/>
    <n v="56"/>
    <x v="1"/>
    <x v="0"/>
    <x v="0"/>
    <s v=""/>
    <x v="1"/>
  </r>
  <r>
    <n v="990"/>
    <s v="Fred C. and Mary R. Koch Foundation_Dishman, Kevin20041000"/>
    <x v="4"/>
    <s v="Dishman, Kevin"/>
    <x v="2682"/>
    <n v="1000"/>
    <x v="16"/>
    <x v="2"/>
    <s v="&quot;Keviin&quot;?"/>
    <n v="57"/>
    <x v="1"/>
    <x v="0"/>
    <x v="0"/>
    <s v=""/>
    <x v="1"/>
  </r>
  <r>
    <n v="990"/>
    <s v="Fred C. and Mary R. Koch Foundation_Dixon, Lindsey20041000"/>
    <x v="4"/>
    <s v="Dixon, Lindsey"/>
    <x v="2609"/>
    <n v="1000"/>
    <x v="16"/>
    <x v="2"/>
    <s v="Individual/Scholarship"/>
    <n v="58"/>
    <x v="1"/>
    <x v="0"/>
    <x v="0"/>
    <s v=""/>
    <x v="1"/>
  </r>
  <r>
    <n v="990"/>
    <s v="Fred C. and Mary R. Koch Foundation_Dolecheck, Luke20041000"/>
    <x v="4"/>
    <s v="Dolecheck, Luke"/>
    <x v="2550"/>
    <n v="1000"/>
    <x v="16"/>
    <x v="2"/>
    <s v="Individual/Scholarship"/>
    <n v="59"/>
    <x v="1"/>
    <x v="0"/>
    <x v="0"/>
    <s v=""/>
    <x v="1"/>
  </r>
  <r>
    <n v="990"/>
    <s v="Fred C. and Mary R. Koch Foundation_Dolecheck, Marcia20041000"/>
    <x v="4"/>
    <s v="Dolecheck, Marcia"/>
    <x v="2551"/>
    <n v="1000"/>
    <x v="16"/>
    <x v="2"/>
    <s v="Individual/Scholarship"/>
    <n v="60"/>
    <x v="1"/>
    <x v="0"/>
    <x v="0"/>
    <s v=""/>
    <x v="1"/>
  </r>
  <r>
    <n v="990"/>
    <s v="Fred C. and Mary R. Koch Foundation_Domokos, Andrea20041000"/>
    <x v="4"/>
    <s v="Domokos, Andrea"/>
    <x v="2552"/>
    <n v="1000"/>
    <x v="16"/>
    <x v="2"/>
    <s v="Individual/Scholarship"/>
    <n v="61"/>
    <x v="1"/>
    <x v="0"/>
    <x v="0"/>
    <s v=""/>
    <x v="1"/>
  </r>
  <r>
    <n v="990"/>
    <s v="Fred C. and Mary R. Koch Foundation_Dysle, Rahamiah20041000"/>
    <x v="4"/>
    <s v="Dysle, Rahamiah"/>
    <x v="2554"/>
    <n v="1000"/>
    <x v="16"/>
    <x v="2"/>
    <s v="Individual/Scholarship"/>
    <n v="62"/>
    <x v="1"/>
    <x v="0"/>
    <x v="0"/>
    <s v=""/>
    <x v="1"/>
  </r>
  <r>
    <n v="990"/>
    <s v="Fred C. and Mary R. Koch Foundation_Eringis, Holly20041000"/>
    <x v="4"/>
    <s v="Eringis, Holly"/>
    <x v="2683"/>
    <n v="1000"/>
    <x v="16"/>
    <x v="2"/>
    <s v="Individual/Scholarship"/>
    <n v="63"/>
    <x v="1"/>
    <x v="0"/>
    <x v="0"/>
    <s v=""/>
    <x v="1"/>
  </r>
  <r>
    <n v="990"/>
    <s v="Fred C. and Mary R. Koch Foundation_Etemadi, Mozziyar20041000"/>
    <x v="4"/>
    <s v="Etemadi, Mozziyar"/>
    <x v="2684"/>
    <n v="1000"/>
    <x v="16"/>
    <x v="2"/>
    <s v="Individual/Scholarship"/>
    <n v="64"/>
    <x v="1"/>
    <x v="0"/>
    <x v="0"/>
    <s v=""/>
    <x v="1"/>
  </r>
  <r>
    <n v="990"/>
    <s v="Fred C. and Mary R. Koch Foundation_Exline, Erin20041000"/>
    <x v="4"/>
    <s v="Exline, Erin"/>
    <x v="2685"/>
    <n v="1000"/>
    <x v="16"/>
    <x v="2"/>
    <s v="Individual/Scholarship"/>
    <n v="65"/>
    <x v="1"/>
    <x v="0"/>
    <x v="0"/>
    <s v=""/>
    <x v="1"/>
  </r>
  <r>
    <n v="990"/>
    <s v="Fred C. and Mary R. Koch Foundation_Fiene, Blake20041000"/>
    <x v="4"/>
    <s v="Fiene, Blake"/>
    <x v="2611"/>
    <n v="1000"/>
    <x v="16"/>
    <x v="2"/>
    <s v="Individual/Scholarship"/>
    <n v="66"/>
    <x v="1"/>
    <x v="0"/>
    <x v="0"/>
    <s v=""/>
    <x v="1"/>
  </r>
  <r>
    <n v="990"/>
    <s v="Fred C. and Mary R. Koch Foundation_Fleck, Shawnell20041000"/>
    <x v="4"/>
    <s v="Fleck, Shawnell"/>
    <x v="2686"/>
    <n v="1000"/>
    <x v="16"/>
    <x v="2"/>
    <s v="Individual/Scholarship"/>
    <n v="67"/>
    <x v="1"/>
    <x v="0"/>
    <x v="0"/>
    <s v=""/>
    <x v="1"/>
  </r>
  <r>
    <n v="990"/>
    <s v="Fred C. and Mary R. Koch Foundation_Flohr, Nicole20041000"/>
    <x v="4"/>
    <s v="Flohr, Nicole"/>
    <x v="2556"/>
    <n v="1000"/>
    <x v="16"/>
    <x v="2"/>
    <s v="Individual/Scholarship"/>
    <n v="68"/>
    <x v="1"/>
    <x v="0"/>
    <x v="0"/>
    <s v=""/>
    <x v="1"/>
  </r>
  <r>
    <n v="990"/>
    <s v="Fred C. and Mary R. Koch Foundation_Foss, Chris20041000"/>
    <x v="4"/>
    <s v="Foss, Chris"/>
    <x v="2557"/>
    <n v="1000"/>
    <x v="16"/>
    <x v="2"/>
    <s v="Individual/Scholarship"/>
    <n v="69"/>
    <x v="1"/>
    <x v="0"/>
    <x v="0"/>
    <s v=""/>
    <x v="1"/>
  </r>
  <r>
    <n v="990"/>
    <s v="Fred C. and Mary R. Koch Foundation_Foss, Randy20041000"/>
    <x v="4"/>
    <s v="Foss, Randy"/>
    <x v="2612"/>
    <n v="1000"/>
    <x v="16"/>
    <x v="2"/>
    <s v="Individual/Scholarship"/>
    <n v="70"/>
    <x v="1"/>
    <x v="0"/>
    <x v="0"/>
    <s v=""/>
    <x v="1"/>
  </r>
  <r>
    <n v="990"/>
    <s v="Fred C. and Mary R. Koch Foundation_Gable, Katherine20041000"/>
    <x v="4"/>
    <s v="Gable, Katherine"/>
    <x v="2687"/>
    <n v="1000"/>
    <x v="16"/>
    <x v="2"/>
    <s v="Individual/Scholarship"/>
    <n v="71"/>
    <x v="1"/>
    <x v="0"/>
    <x v="0"/>
    <s v=""/>
    <x v="1"/>
  </r>
  <r>
    <n v="990"/>
    <s v="Fred C. and Mary R. Koch Foundation_Gangemi, Diana20041000"/>
    <x v="4"/>
    <s v="Gangemi, Diana"/>
    <x v="2613"/>
    <n v="1000"/>
    <x v="16"/>
    <x v="2"/>
    <s v="Individual/Scholarship"/>
    <n v="72"/>
    <x v="1"/>
    <x v="0"/>
    <x v="0"/>
    <s v=""/>
    <x v="1"/>
  </r>
  <r>
    <n v="990"/>
    <s v="Fred C. and Mary R. Koch Foundation_Gartner, Benjamin20041000"/>
    <x v="4"/>
    <s v="Gartner, Benjamin"/>
    <x v="2559"/>
    <n v="1000"/>
    <x v="16"/>
    <x v="2"/>
    <s v="Individual/Scholarship"/>
    <n v="73"/>
    <x v="1"/>
    <x v="0"/>
    <x v="0"/>
    <s v=""/>
    <x v="1"/>
  </r>
  <r>
    <n v="990"/>
    <s v="Fred C. and Mary R. Koch Foundation_Gartner, Deegan20041000"/>
    <x v="4"/>
    <s v="Gartner, Deegan"/>
    <x v="2688"/>
    <n v="1000"/>
    <x v="16"/>
    <x v="2"/>
    <s v="Individual/Scholarship"/>
    <n v="74"/>
    <x v="1"/>
    <x v="0"/>
    <x v="0"/>
    <s v=""/>
    <x v="1"/>
  </r>
  <r>
    <n v="990"/>
    <s v="Fred C. and Mary R. Koch Foundation_Gerrior, Devin20041000"/>
    <x v="4"/>
    <s v="Gerrior, Devin"/>
    <x v="2561"/>
    <n v="1000"/>
    <x v="16"/>
    <x v="2"/>
    <s v="Individual/Scholarship"/>
    <n v="75"/>
    <x v="1"/>
    <x v="0"/>
    <x v="0"/>
    <s v=""/>
    <x v="1"/>
  </r>
  <r>
    <n v="990"/>
    <s v="Fred C. and Mary R. Koch Foundation_Glover, Aaron20041000"/>
    <x v="4"/>
    <s v="Glover, Aaron"/>
    <x v="2614"/>
    <n v="1000"/>
    <x v="16"/>
    <x v="2"/>
    <s v="Individual/Scholarship"/>
    <n v="76"/>
    <x v="1"/>
    <x v="0"/>
    <x v="0"/>
    <s v=""/>
    <x v="1"/>
  </r>
  <r>
    <n v="990"/>
    <s v="Fred C. and Mary R. Koch Foundation_Gocke, Kelsey20041000"/>
    <x v="4"/>
    <s v="Gocke, Kelsey"/>
    <x v="2689"/>
    <n v="1000"/>
    <x v="16"/>
    <x v="2"/>
    <s v="Individual/Scholarship"/>
    <n v="77"/>
    <x v="1"/>
    <x v="0"/>
    <x v="0"/>
    <s v=""/>
    <x v="1"/>
  </r>
  <r>
    <n v="990"/>
    <s v="Fred C. and Mary R. Koch Foundation_Gold, Jennifer20041000"/>
    <x v="4"/>
    <s v="Gold, Jennifer"/>
    <x v="2690"/>
    <n v="1000"/>
    <x v="16"/>
    <x v="2"/>
    <s v="Individual/Scholarship"/>
    <n v="78"/>
    <x v="1"/>
    <x v="0"/>
    <x v="0"/>
    <s v=""/>
    <x v="1"/>
  </r>
  <r>
    <n v="990"/>
    <s v="Fred C. and Mary R. Koch Foundation_Gonzales, Matthew20041000"/>
    <x v="4"/>
    <s v="Gonzales, Matthew"/>
    <x v="2691"/>
    <n v="1000"/>
    <x v="16"/>
    <x v="2"/>
    <s v="Individual/Scholarship"/>
    <n v="79"/>
    <x v="1"/>
    <x v="0"/>
    <x v="0"/>
    <s v=""/>
    <x v="1"/>
  </r>
  <r>
    <n v="990"/>
    <s v="Fred C. and Mary R. Koch Foundation_Goodpaster, Mack20041000"/>
    <x v="4"/>
    <s v="Goodpaster, Mack"/>
    <x v="2615"/>
    <n v="1000"/>
    <x v="16"/>
    <x v="2"/>
    <s v="Individual/Scholarship"/>
    <n v="80"/>
    <x v="1"/>
    <x v="0"/>
    <x v="0"/>
    <s v=""/>
    <x v="1"/>
  </r>
  <r>
    <n v="990"/>
    <s v="Fred C. and Mary R. Koch Foundation_Goss, Meredith20041000"/>
    <x v="4"/>
    <s v="Goss, Meredith"/>
    <x v="2616"/>
    <n v="1000"/>
    <x v="16"/>
    <x v="2"/>
    <s v="Individual/Scholarship"/>
    <n v="81"/>
    <x v="1"/>
    <x v="0"/>
    <x v="0"/>
    <s v=""/>
    <x v="1"/>
  </r>
  <r>
    <n v="990"/>
    <s v="Fred C. and Mary R. Koch Foundation_Gregory, Emily20041000"/>
    <x v="4"/>
    <s v="Gregory, Emily"/>
    <x v="2692"/>
    <n v="1000"/>
    <x v="16"/>
    <x v="2"/>
    <s v="Individual/Scholarship"/>
    <n v="82"/>
    <x v="1"/>
    <x v="0"/>
    <x v="0"/>
    <s v=""/>
    <x v="1"/>
  </r>
  <r>
    <n v="990"/>
    <s v="Fred C. and Mary R. Koch Foundation_Harrison, Alissa20041000"/>
    <x v="4"/>
    <s v="Harrison, Alissa"/>
    <x v="2562"/>
    <n v="1000"/>
    <x v="16"/>
    <x v="2"/>
    <s v="Individual/Scholarship"/>
    <n v="83"/>
    <x v="1"/>
    <x v="0"/>
    <x v="0"/>
    <s v=""/>
    <x v="1"/>
  </r>
  <r>
    <n v="990"/>
    <s v="Fred C. and Mary R. Koch Foundation_Harsha, Chancie20041000"/>
    <x v="4"/>
    <s v="Harsha, Chancie"/>
    <x v="2693"/>
    <n v="1000"/>
    <x v="16"/>
    <x v="2"/>
    <s v="Individual/Scholarship"/>
    <n v="84"/>
    <x v="1"/>
    <x v="0"/>
    <x v="0"/>
    <s v=""/>
    <x v="1"/>
  </r>
  <r>
    <n v="990"/>
    <s v="Fred C. and Mary R. Koch Foundation_Heckathorn, Rebecca20041000"/>
    <x v="4"/>
    <s v="Heckathorn, Rebecca"/>
    <x v="2617"/>
    <n v="1000"/>
    <x v="16"/>
    <x v="2"/>
    <s v="Individual/Scholarship"/>
    <n v="85"/>
    <x v="1"/>
    <x v="0"/>
    <x v="0"/>
    <s v=""/>
    <x v="1"/>
  </r>
  <r>
    <n v="990"/>
    <s v="Fred C. and Mary R. Koch Foundation_Herman, Matthew20041000"/>
    <x v="4"/>
    <s v="Herman, Matthew"/>
    <x v="2618"/>
    <n v="1000"/>
    <x v="16"/>
    <x v="2"/>
    <s v="Individual/Scholarship"/>
    <n v="86"/>
    <x v="1"/>
    <x v="0"/>
    <x v="0"/>
    <s v=""/>
    <x v="1"/>
  </r>
  <r>
    <n v="990"/>
    <s v="Fred C. and Mary R. Koch Foundation_Hobbs, Matthew20041000"/>
    <x v="4"/>
    <s v="Hobbs, Matthew"/>
    <x v="2565"/>
    <n v="1000"/>
    <x v="16"/>
    <x v="2"/>
    <s v="Individual/Scholarship"/>
    <n v="87"/>
    <x v="1"/>
    <x v="0"/>
    <x v="0"/>
    <s v=""/>
    <x v="1"/>
  </r>
  <r>
    <n v="990"/>
    <s v="Fred C. and Mary R. Koch Foundation_Howden, Sally20041000"/>
    <x v="4"/>
    <s v="Howden, Sally"/>
    <x v="2483"/>
    <n v="1000"/>
    <x v="16"/>
    <x v="2"/>
    <s v="Individual/Scholarship"/>
    <n v="88"/>
    <x v="1"/>
    <x v="0"/>
    <x v="0"/>
    <s v=""/>
    <x v="1"/>
  </r>
  <r>
    <n v="990"/>
    <s v="Fred C. and Mary R. Koch Foundation_Humphrey, Neal20041000"/>
    <x v="4"/>
    <s v="Humphrey, Neal"/>
    <x v="2621"/>
    <n v="1000"/>
    <x v="16"/>
    <x v="2"/>
    <s v="Individual/Scholarship"/>
    <n v="89"/>
    <x v="1"/>
    <x v="0"/>
    <x v="0"/>
    <s v=""/>
    <x v="1"/>
  </r>
  <r>
    <n v="990"/>
    <s v="Fred C. and Mary R. Koch Foundation_Hutchins, Lori20041000"/>
    <x v="4"/>
    <s v="Hutchins, Lori"/>
    <x v="2694"/>
    <n v="1000"/>
    <x v="16"/>
    <x v="2"/>
    <s v="Individual/Scholarship"/>
    <n v="90"/>
    <x v="1"/>
    <x v="0"/>
    <x v="0"/>
    <s v=""/>
    <x v="1"/>
  </r>
  <r>
    <n v="990"/>
    <s v="Fred C. and Mary R. Koch Foundation_Jahnke, Nathan20041000"/>
    <x v="4"/>
    <s v="Jahnke, Nathan"/>
    <x v="2695"/>
    <n v="1000"/>
    <x v="16"/>
    <x v="2"/>
    <s v="Individual/Scholarship"/>
    <n v="91"/>
    <x v="1"/>
    <x v="0"/>
    <x v="0"/>
    <s v=""/>
    <x v="1"/>
  </r>
  <r>
    <n v="990"/>
    <s v="Fred C. and Mary R. Koch Foundation_Johnson, McKiesha20041000"/>
    <x v="4"/>
    <s v="Johnson, McKiesha"/>
    <x v="2622"/>
    <n v="1000"/>
    <x v="16"/>
    <x v="2"/>
    <s v="Individual/Scholarship"/>
    <n v="92"/>
    <x v="1"/>
    <x v="0"/>
    <x v="0"/>
    <s v=""/>
    <x v="1"/>
  </r>
  <r>
    <n v="990"/>
    <s v="Fred C. and Mary R. Koch Foundation_Karnick, Kristin20041000"/>
    <x v="4"/>
    <s v="Karnick, Kristin"/>
    <x v="2623"/>
    <n v="1000"/>
    <x v="16"/>
    <x v="2"/>
    <s v="Individual/Scholarship"/>
    <n v="93"/>
    <x v="1"/>
    <x v="0"/>
    <x v="0"/>
    <s v=""/>
    <x v="1"/>
  </r>
  <r>
    <n v="990"/>
    <s v="Fred C. and Mary R. Koch Foundation_Kauk, Kasey20041000"/>
    <x v="4"/>
    <s v="Kauk, Kasey"/>
    <x v="2696"/>
    <n v="1000"/>
    <x v="16"/>
    <x v="2"/>
    <s v="Individual/Scholarship"/>
    <n v="94"/>
    <x v="1"/>
    <x v="0"/>
    <x v="0"/>
    <s v=""/>
    <x v="1"/>
  </r>
  <r>
    <n v="990"/>
    <s v="Fred C. and Mary R. Koch Foundation_Killian, Annie20041000"/>
    <x v="4"/>
    <s v="Killian, Annie"/>
    <x v="2568"/>
    <n v="1000"/>
    <x v="16"/>
    <x v="2"/>
    <s v="Individual/Scholarship"/>
    <n v="95"/>
    <x v="1"/>
    <x v="0"/>
    <x v="0"/>
    <s v=""/>
    <x v="1"/>
  </r>
  <r>
    <n v="990"/>
    <s v="Fred C. and Mary R. Koch Foundation_Killian, Kristin20041000"/>
    <x v="4"/>
    <s v="Killian, Kristin"/>
    <x v="2625"/>
    <n v="1000"/>
    <x v="16"/>
    <x v="2"/>
    <s v="Individual/Scholarship"/>
    <n v="96"/>
    <x v="1"/>
    <x v="0"/>
    <x v="0"/>
    <s v=""/>
    <x v="1"/>
  </r>
  <r>
    <n v="990"/>
    <s v="Fred C. and Mary R. Koch Foundation_Kirkham, Amy20041000"/>
    <x v="4"/>
    <s v="Kirkham, Amy"/>
    <x v="2626"/>
    <n v="1000"/>
    <x v="16"/>
    <x v="2"/>
    <s v="Individual/Scholarship"/>
    <n v="97"/>
    <x v="1"/>
    <x v="0"/>
    <x v="0"/>
    <s v=""/>
    <x v="1"/>
  </r>
  <r>
    <n v="990"/>
    <s v="Fred C. and Mary R. Koch Foundation_Klager, Christopher20041000"/>
    <x v="4"/>
    <s v="Klager, Christopher"/>
    <x v="2697"/>
    <n v="1000"/>
    <x v="16"/>
    <x v="2"/>
    <s v="Individual/Scholarship"/>
    <n v="98"/>
    <x v="1"/>
    <x v="0"/>
    <x v="0"/>
    <s v=""/>
    <x v="1"/>
  </r>
  <r>
    <n v="990"/>
    <s v="Fred C. and Mary R. Koch Foundation_Koehring, Travis20041000"/>
    <x v="4"/>
    <s v="Koehring, Travis"/>
    <x v="2627"/>
    <n v="1000"/>
    <x v="16"/>
    <x v="2"/>
    <s v="Individual/Scholarship"/>
    <n v="99"/>
    <x v="1"/>
    <x v="0"/>
    <x v="0"/>
    <s v=""/>
    <x v="1"/>
  </r>
  <r>
    <n v="990"/>
    <s v="Fred C. and Mary R. Koch Foundation_Krysiak, Amanda20041000"/>
    <x v="4"/>
    <s v="Krysiak, Amanda"/>
    <x v="2569"/>
    <n v="1000"/>
    <x v="16"/>
    <x v="2"/>
    <s v="Individual/Scholarship"/>
    <n v="100"/>
    <x v="1"/>
    <x v="0"/>
    <x v="0"/>
    <s v=""/>
    <x v="1"/>
  </r>
  <r>
    <n v="990"/>
    <s v="Fred C. and Mary R. Koch Foundation_Lalani, Noorez20041000"/>
    <x v="4"/>
    <s v="Lalani, Noorez"/>
    <x v="2628"/>
    <n v="1000"/>
    <x v="16"/>
    <x v="2"/>
    <s v="Individual/Scholarship"/>
    <n v="101"/>
    <x v="1"/>
    <x v="0"/>
    <x v="0"/>
    <s v=""/>
    <x v="1"/>
  </r>
  <r>
    <n v="990"/>
    <s v="Fred C. and Mary R. Koch Foundation_Lang, Kelly20041000"/>
    <x v="4"/>
    <s v="Lang, Kelly"/>
    <x v="2698"/>
    <n v="1000"/>
    <x v="16"/>
    <x v="2"/>
    <s v="Individual/Scholarship"/>
    <n v="102"/>
    <x v="1"/>
    <x v="0"/>
    <x v="0"/>
    <s v=""/>
    <x v="1"/>
  </r>
  <r>
    <n v="990"/>
    <s v="Fred C. and Mary R. Koch Foundation_Lasater, Malinda20041000"/>
    <x v="4"/>
    <s v="Lasater, Malinda"/>
    <x v="2699"/>
    <n v="1000"/>
    <x v="16"/>
    <x v="2"/>
    <s v="Individual/Scholarship"/>
    <n v="103"/>
    <x v="1"/>
    <x v="0"/>
    <x v="0"/>
    <s v=""/>
    <x v="1"/>
  </r>
  <r>
    <n v="990"/>
    <s v="Fred C. and Mary R. Koch Foundation_Lasater, Marta20041000"/>
    <x v="4"/>
    <s v="Lasater, Marta"/>
    <x v="2571"/>
    <n v="1000"/>
    <x v="16"/>
    <x v="2"/>
    <s v="Individual/Scholarship"/>
    <n v="104"/>
    <x v="1"/>
    <x v="0"/>
    <x v="0"/>
    <s v=""/>
    <x v="1"/>
  </r>
  <r>
    <n v="990"/>
    <s v="Fred C. and Mary R. Koch Foundation_Learned, Erin20041000"/>
    <x v="4"/>
    <s v="Learned, Erin"/>
    <x v="2630"/>
    <n v="1000"/>
    <x v="16"/>
    <x v="2"/>
    <s v="Individual/Scholarship"/>
    <n v="105"/>
    <x v="1"/>
    <x v="0"/>
    <x v="0"/>
    <s v=""/>
    <x v="1"/>
  </r>
  <r>
    <n v="990"/>
    <s v="Fred C. and Mary R. Koch Foundation_Lee, Sydney20041000"/>
    <x v="4"/>
    <s v="Lee, Sydney"/>
    <x v="2700"/>
    <n v="1000"/>
    <x v="16"/>
    <x v="2"/>
    <s v="Individual/Scholarship"/>
    <n v="106"/>
    <x v="1"/>
    <x v="0"/>
    <x v="0"/>
    <s v=""/>
    <x v="1"/>
  </r>
  <r>
    <n v="990"/>
    <s v="Fred C. and Mary R. Koch Foundation_Longoria, Aissa20041000"/>
    <x v="4"/>
    <s v="Longoria, Aissa"/>
    <x v="2701"/>
    <n v="1000"/>
    <x v="16"/>
    <x v="2"/>
    <s v="Individual/Scholarship"/>
    <n v="107"/>
    <x v="1"/>
    <x v="0"/>
    <x v="0"/>
    <s v=""/>
    <x v="1"/>
  </r>
  <r>
    <n v="990"/>
    <s v="Fred C. and Mary R. Koch Foundation_Mahoney, Daniel20041000"/>
    <x v="4"/>
    <s v="Mahoney, Daniel"/>
    <x v="2633"/>
    <n v="1000"/>
    <x v="16"/>
    <x v="2"/>
    <s v="Individual/Scholarship"/>
    <n v="108"/>
    <x v="1"/>
    <x v="0"/>
    <x v="0"/>
    <s v=""/>
    <x v="1"/>
  </r>
  <r>
    <n v="990"/>
    <s v="Fred C. and Mary R. Koch Foundation_Mahoney, Michael20041000"/>
    <x v="4"/>
    <s v="Mahoney, Michael"/>
    <x v="2634"/>
    <n v="1000"/>
    <x v="16"/>
    <x v="2"/>
    <s v="Individual/Scholarship"/>
    <n v="109"/>
    <x v="1"/>
    <x v="0"/>
    <x v="0"/>
    <s v=""/>
    <x v="1"/>
  </r>
  <r>
    <n v="990"/>
    <s v="Fred C. and Mary R. Koch Foundation_Malloy, Jennifer20041000"/>
    <x v="4"/>
    <s v="Malloy, Jennifer"/>
    <x v="2702"/>
    <n v="1000"/>
    <x v="16"/>
    <x v="2"/>
    <s v="Individual/Scholarship"/>
    <n v="110"/>
    <x v="1"/>
    <x v="0"/>
    <x v="0"/>
    <s v=""/>
    <x v="1"/>
  </r>
  <r>
    <n v="990"/>
    <s v="Fred C. and Mary R. Koch Foundation_Martinets, Shelley20041000"/>
    <x v="4"/>
    <s v="Martinets, Shelley"/>
    <x v="2703"/>
    <n v="1000"/>
    <x v="16"/>
    <x v="2"/>
    <s v="Individual/Scholarship"/>
    <n v="111"/>
    <x v="1"/>
    <x v="0"/>
    <x v="0"/>
    <s v=""/>
    <x v="1"/>
  </r>
  <r>
    <n v="990"/>
    <s v="Fred C. and Mary R. Koch Foundation_McGreevy, Megan20041000"/>
    <x v="4"/>
    <s v="McGreevy, Megan"/>
    <x v="2572"/>
    <n v="1000"/>
    <x v="16"/>
    <x v="2"/>
    <s v="Individual/Scholarship"/>
    <n v="112"/>
    <x v="1"/>
    <x v="0"/>
    <x v="0"/>
    <s v=""/>
    <x v="1"/>
  </r>
  <r>
    <n v="990"/>
    <s v="Fred C. and Mary R. Koch Foundation_Mielke, Heidi20041000"/>
    <x v="4"/>
    <s v="Mielke, Heidi"/>
    <x v="2704"/>
    <n v="1000"/>
    <x v="16"/>
    <x v="2"/>
    <s v="Individual/Scholarship"/>
    <n v="113"/>
    <x v="1"/>
    <x v="0"/>
    <x v="0"/>
    <s v=""/>
    <x v="1"/>
  </r>
  <r>
    <n v="990"/>
    <s v="Fred C. and Mary R. Koch Foundation_Moore, Sara20041000"/>
    <x v="4"/>
    <s v="Moore, Sara"/>
    <x v="2705"/>
    <n v="1000"/>
    <x v="16"/>
    <x v="2"/>
    <s v="Individual/Scholarship"/>
    <n v="114"/>
    <x v="1"/>
    <x v="0"/>
    <x v="0"/>
    <s v=""/>
    <x v="1"/>
  </r>
  <r>
    <n v="990"/>
    <s v="Fred C. and Mary R. Koch Foundation_Nelson, Jessica20041000"/>
    <x v="4"/>
    <s v="Nelson, Jessica"/>
    <x v="2706"/>
    <n v="1000"/>
    <x v="16"/>
    <x v="2"/>
    <s v="Individual/Scholarship"/>
    <n v="115"/>
    <x v="1"/>
    <x v="0"/>
    <x v="0"/>
    <s v=""/>
    <x v="1"/>
  </r>
  <r>
    <n v="990"/>
    <s v="Fred C. and Mary R. Koch Foundation_Neuerburg, Sarah20041000"/>
    <x v="4"/>
    <s v="Neuerburg, Sarah"/>
    <x v="2637"/>
    <n v="1000"/>
    <x v="16"/>
    <x v="2"/>
    <s v="Individual/Scholarship"/>
    <n v="116"/>
    <x v="1"/>
    <x v="0"/>
    <x v="0"/>
    <s v=""/>
    <x v="1"/>
  </r>
  <r>
    <n v="990"/>
    <s v="Fred C. and Mary R. Koch Foundation_Neujahr, Ashley20041000"/>
    <x v="4"/>
    <s v="Neujahr, Ashley"/>
    <x v="2574"/>
    <n v="1000"/>
    <x v="16"/>
    <x v="2"/>
    <s v="Individual/Scholarship"/>
    <n v="117"/>
    <x v="1"/>
    <x v="0"/>
    <x v="0"/>
    <s v=""/>
    <x v="1"/>
  </r>
  <r>
    <n v="990"/>
    <s v="Fred C. and Mary R. Koch Foundation_Oswald, Erich20041000"/>
    <x v="4"/>
    <s v="Oswald, Erich"/>
    <x v="2576"/>
    <n v="1000"/>
    <x v="16"/>
    <x v="2"/>
    <s v="Individual/Scholarship"/>
    <n v="118"/>
    <x v="1"/>
    <x v="0"/>
    <x v="0"/>
    <s v=""/>
    <x v="1"/>
  </r>
  <r>
    <n v="990"/>
    <s v="Fred C. and Mary R. Koch Foundation_Oswald, Hanna20041000"/>
    <x v="4"/>
    <s v="Oswald, Hanna"/>
    <x v="2707"/>
    <n v="1000"/>
    <x v="16"/>
    <x v="2"/>
    <s v="Individual/Scholarship"/>
    <n v="119"/>
    <x v="1"/>
    <x v="0"/>
    <x v="0"/>
    <s v=""/>
    <x v="1"/>
  </r>
  <r>
    <n v="990"/>
    <s v="Fred C. and Mary R. Koch Foundation_Pagaduan, Richmond20041000"/>
    <x v="4"/>
    <s v="Pagaduan, Richmond"/>
    <x v="2708"/>
    <n v="1000"/>
    <x v="16"/>
    <x v="2"/>
    <s v="Individual/Scholarship"/>
    <n v="120"/>
    <x v="1"/>
    <x v="0"/>
    <x v="0"/>
    <s v=""/>
    <x v="1"/>
  </r>
  <r>
    <n v="990"/>
    <s v="Fred C. and Mary R. Koch Foundation_Parsons, Blake20041000"/>
    <x v="4"/>
    <s v="Parsons, Blake"/>
    <x v="2640"/>
    <n v="1000"/>
    <x v="16"/>
    <x v="2"/>
    <s v="Individual/Scholarship"/>
    <n v="121"/>
    <x v="1"/>
    <x v="0"/>
    <x v="0"/>
    <s v=""/>
    <x v="1"/>
  </r>
  <r>
    <n v="990"/>
    <s v="Fred C. and Mary R. Koch Foundation_Penciakova, Veronika20041000"/>
    <x v="4"/>
    <s v="Penciakova, Veronika"/>
    <x v="2709"/>
    <n v="1000"/>
    <x v="16"/>
    <x v="2"/>
    <s v="Individual/Scholarship"/>
    <n v="122"/>
    <x v="1"/>
    <x v="0"/>
    <x v="0"/>
    <s v=""/>
    <x v="1"/>
  </r>
  <r>
    <n v="990"/>
    <s v="Fred C. and Mary R. Koch Foundation_Perez, Lisbet20041000"/>
    <x v="4"/>
    <s v="Perez, Lisbet"/>
    <x v="2578"/>
    <n v="1000"/>
    <x v="16"/>
    <x v="2"/>
    <s v="Individual/Scholarship"/>
    <n v="123"/>
    <x v="1"/>
    <x v="0"/>
    <x v="0"/>
    <s v=""/>
    <x v="1"/>
  </r>
  <r>
    <n v="990"/>
    <s v="Fred C. and Mary R. Koch Foundation_Pinaire, Andrew20041000"/>
    <x v="4"/>
    <s v="Pinaire, Andrew"/>
    <x v="2710"/>
    <n v="1000"/>
    <x v="16"/>
    <x v="2"/>
    <s v="Individual/Scholarship"/>
    <n v="124"/>
    <x v="1"/>
    <x v="0"/>
    <x v="0"/>
    <s v=""/>
    <x v="1"/>
  </r>
  <r>
    <n v="990"/>
    <s v="Fred C. and Mary R. Koch Foundation_Rader, Katie20041000"/>
    <x v="4"/>
    <s v="Rader, Katie"/>
    <x v="2711"/>
    <n v="1000"/>
    <x v="16"/>
    <x v="2"/>
    <s v="Individual/Scholarship"/>
    <n v="125"/>
    <x v="1"/>
    <x v="0"/>
    <x v="0"/>
    <s v=""/>
    <x v="1"/>
  </r>
  <r>
    <n v="990"/>
    <s v="Fred C. and Mary R. Koch Foundation_Rethwisch, Alison20041000"/>
    <x v="4"/>
    <s v="Rethwisch, Alison"/>
    <x v="2642"/>
    <n v="1000"/>
    <x v="16"/>
    <x v="2"/>
    <s v="Individual/Scholarship"/>
    <n v="126"/>
    <x v="1"/>
    <x v="0"/>
    <x v="0"/>
    <s v=""/>
    <x v="1"/>
  </r>
  <r>
    <n v="990"/>
    <s v="Fred C. and Mary R. Koch Foundation_Rethwisch, Bryce20041000"/>
    <x v="4"/>
    <s v="Rethwisch, Bryce"/>
    <x v="2712"/>
    <n v="1000"/>
    <x v="16"/>
    <x v="2"/>
    <s v="Individual/Scholarship"/>
    <n v="127"/>
    <x v="1"/>
    <x v="0"/>
    <x v="0"/>
    <s v=""/>
    <x v="1"/>
  </r>
  <r>
    <n v="990"/>
    <s v="Fred C. and Mary R. Koch Foundation_Robison, Jessica20041000"/>
    <x v="4"/>
    <s v="Robison, Jessica"/>
    <x v="2643"/>
    <n v="1000"/>
    <x v="16"/>
    <x v="2"/>
    <s v="Individual/Scholarship"/>
    <n v="128"/>
    <x v="1"/>
    <x v="0"/>
    <x v="0"/>
    <s v=""/>
    <x v="1"/>
  </r>
  <r>
    <n v="990"/>
    <s v="Fred C. and Mary R. Koch Foundation_Robles, Francisco20041000"/>
    <x v="4"/>
    <s v="Robles, Francisco"/>
    <x v="2644"/>
    <n v="1000"/>
    <x v="16"/>
    <x v="2"/>
    <s v="Individual/Scholarship"/>
    <n v="129"/>
    <x v="1"/>
    <x v="0"/>
    <x v="0"/>
    <s v=""/>
    <x v="1"/>
  </r>
  <r>
    <n v="990"/>
    <s v="Fred C. and Mary R. Koch Foundation_Rodriguez, III, Martin20041000"/>
    <x v="4"/>
    <s v="Rodriguez, III, Martin"/>
    <x v="2645"/>
    <n v="1000"/>
    <x v="16"/>
    <x v="2"/>
    <s v="Individual/Scholarship"/>
    <n v="130"/>
    <x v="1"/>
    <x v="0"/>
    <x v="0"/>
    <s v=""/>
    <x v="1"/>
  </r>
  <r>
    <n v="990"/>
    <s v="Fred C. and Mary R. Koch Foundation_Rogers, Jeremy20041000"/>
    <x v="4"/>
    <s v="Rogers, Jeremy"/>
    <x v="2646"/>
    <n v="1000"/>
    <x v="16"/>
    <x v="2"/>
    <s v="Individual/Scholarship"/>
    <n v="131"/>
    <x v="1"/>
    <x v="0"/>
    <x v="0"/>
    <s v=""/>
    <x v="1"/>
  </r>
  <r>
    <n v="990"/>
    <s v="Fred C. and Mary R. Koch Foundation_Rowlett, Christopher20041000"/>
    <x v="4"/>
    <s v="Rowlett, Christopher"/>
    <x v="2713"/>
    <n v="1000"/>
    <x v="16"/>
    <x v="2"/>
    <s v="Individual/Scholarship"/>
    <n v="132"/>
    <x v="1"/>
    <x v="0"/>
    <x v="0"/>
    <s v=""/>
    <x v="1"/>
  </r>
  <r>
    <n v="990"/>
    <s v="Fred C. and Mary R. Koch Foundation_Ryans, Camille20041000"/>
    <x v="4"/>
    <s v="Ryans, Camille"/>
    <x v="2647"/>
    <n v="1000"/>
    <x v="16"/>
    <x v="2"/>
    <s v="Individual/Scholarship"/>
    <n v="133"/>
    <x v="1"/>
    <x v="0"/>
    <x v="0"/>
    <s v=""/>
    <x v="1"/>
  </r>
  <r>
    <n v="990"/>
    <s v="Fred C. and Mary R. Koch Foundation_Sanders, Christine20041000"/>
    <x v="4"/>
    <s v="Sanders, Christine"/>
    <x v="2582"/>
    <n v="1000"/>
    <x v="16"/>
    <x v="2"/>
    <s v="Individual/Scholarship"/>
    <n v="134"/>
    <x v="1"/>
    <x v="0"/>
    <x v="0"/>
    <s v=""/>
    <x v="1"/>
  </r>
  <r>
    <n v="990"/>
    <s v="Fred C. and Mary R. Koch Foundation_Sanford, Audrey20041000"/>
    <x v="4"/>
    <s v="Sanford, Audrey"/>
    <x v="2714"/>
    <n v="1000"/>
    <x v="16"/>
    <x v="2"/>
    <s v="Individual/Scholarship"/>
    <n v="135"/>
    <x v="1"/>
    <x v="0"/>
    <x v="0"/>
    <s v=""/>
    <x v="1"/>
  </r>
  <r>
    <n v="990"/>
    <s v="Fred C. and Mary R. Koch Foundation_Sederstein, Brent20041000"/>
    <x v="4"/>
    <s v="Sederstein, Brent"/>
    <x v="2648"/>
    <n v="1000"/>
    <x v="16"/>
    <x v="2"/>
    <s v="Individual/Scholarship"/>
    <n v="136"/>
    <x v="1"/>
    <x v="0"/>
    <x v="0"/>
    <s v=""/>
    <x v="1"/>
  </r>
  <r>
    <n v="990"/>
    <s v="Fred C. and Mary R. Koch Foundation_Seed, Stephen20041000"/>
    <x v="4"/>
    <s v="Seed, Stephen"/>
    <x v="2715"/>
    <n v="1000"/>
    <x v="16"/>
    <x v="2"/>
    <s v="Individual/Scholarship"/>
    <n v="137"/>
    <x v="1"/>
    <x v="0"/>
    <x v="0"/>
    <s v=""/>
    <x v="1"/>
  </r>
  <r>
    <n v="990"/>
    <s v="Fred C. and Mary R. Koch Foundation_Shaad, Jason20041000"/>
    <x v="4"/>
    <s v="Shaad, Jason"/>
    <x v="2649"/>
    <n v="1000"/>
    <x v="16"/>
    <x v="2"/>
    <s v="Individual/Scholarship"/>
    <n v="138"/>
    <x v="1"/>
    <x v="0"/>
    <x v="0"/>
    <s v=""/>
    <x v="1"/>
  </r>
  <r>
    <n v="990"/>
    <s v="Fred C. and Mary R. Koch Foundation_Sheck, Karilyn20041000"/>
    <x v="4"/>
    <s v="Sheck, Karilyn"/>
    <x v="2716"/>
    <n v="1000"/>
    <x v="16"/>
    <x v="2"/>
    <s v="Individual/Scholarship"/>
    <n v="139"/>
    <x v="1"/>
    <x v="0"/>
    <x v="0"/>
    <s v=""/>
    <x v="1"/>
  </r>
  <r>
    <n v="990"/>
    <s v="Fred C. and Mary R. Koch Foundation_Sheperd, Sarah20041000"/>
    <x v="4"/>
    <s v="Sheperd, Sarah"/>
    <x v="2717"/>
    <n v="1000"/>
    <x v="16"/>
    <x v="2"/>
    <s v="Individual/Scholarship"/>
    <n v="140"/>
    <x v="1"/>
    <x v="0"/>
    <x v="0"/>
    <s v=""/>
    <x v="1"/>
  </r>
  <r>
    <n v="990"/>
    <s v="Fred C. and Mary R. Koch Foundation_Spencer, Julia20041000"/>
    <x v="4"/>
    <s v="Spencer, Julia"/>
    <x v="2650"/>
    <n v="1000"/>
    <x v="16"/>
    <x v="2"/>
    <s v="Individual/Scholarship"/>
    <n v="141"/>
    <x v="1"/>
    <x v="0"/>
    <x v="0"/>
    <s v=""/>
    <x v="1"/>
  </r>
  <r>
    <n v="990"/>
    <s v="Fred C. and Mary R. Koch Foundation_Srikrishnan, Rajkumar20041000"/>
    <x v="4"/>
    <s v="Srikrishnan, Rajkumar"/>
    <x v="2718"/>
    <n v="1000"/>
    <x v="16"/>
    <x v="2"/>
    <s v="Individual/Scholarship"/>
    <n v="142"/>
    <x v="1"/>
    <x v="0"/>
    <x v="0"/>
    <s v=""/>
    <x v="1"/>
  </r>
  <r>
    <n v="990"/>
    <s v="Fred C. and Mary R. Koch Foundation_Stach, Laurie20041000"/>
    <x v="4"/>
    <s v="Stach, Laurie"/>
    <x v="2651"/>
    <n v="1000"/>
    <x v="16"/>
    <x v="2"/>
    <s v="Individual/Scholarship"/>
    <n v="143"/>
    <x v="1"/>
    <x v="0"/>
    <x v="0"/>
    <s v=""/>
    <x v="1"/>
  </r>
  <r>
    <n v="990"/>
    <s v="Fred C. and Mary R. Koch Foundation_Stephens, Alexander20041000"/>
    <x v="4"/>
    <s v="Stephens, Alexander"/>
    <x v="2719"/>
    <n v="1000"/>
    <x v="16"/>
    <x v="2"/>
    <s v="Individual/Scholarship"/>
    <n v="144"/>
    <x v="1"/>
    <x v="0"/>
    <x v="0"/>
    <s v=""/>
    <x v="1"/>
  </r>
  <r>
    <n v="990"/>
    <s v="Fred C. and Mary R. Koch Foundation_Sutandar, Hollam20041000"/>
    <x v="4"/>
    <s v="Sutandar, Hollam"/>
    <x v="2652"/>
    <n v="1000"/>
    <x v="16"/>
    <x v="2"/>
    <s v="Individual/Scholarship"/>
    <n v="145"/>
    <x v="1"/>
    <x v="0"/>
    <x v="0"/>
    <s v=""/>
    <x v="1"/>
  </r>
  <r>
    <n v="990"/>
    <s v="Fred C. and Mary R. Koch Foundation_Sutandar, Marilyn20041000"/>
    <x v="4"/>
    <s v="Sutandar, Marilyn"/>
    <x v="2527"/>
    <n v="1000"/>
    <x v="16"/>
    <x v="2"/>
    <s v="Individual/Scholarship"/>
    <n v="146"/>
    <x v="1"/>
    <x v="0"/>
    <x v="0"/>
    <s v=""/>
    <x v="1"/>
  </r>
  <r>
    <n v="990"/>
    <s v="Fred C. and Mary R. Koch Foundation_Tanem, Jill20041000"/>
    <x v="4"/>
    <s v="Tanem, Jill"/>
    <x v="2720"/>
    <n v="1000"/>
    <x v="16"/>
    <x v="2"/>
    <s v="Individual/Scholarship"/>
    <n v="147"/>
    <x v="1"/>
    <x v="0"/>
    <x v="0"/>
    <s v=""/>
    <x v="1"/>
  </r>
  <r>
    <n v="990"/>
    <s v="Fred C. and Mary R. Koch Foundation_Tanner, Robert20041000"/>
    <x v="4"/>
    <s v="Tanner, Robert"/>
    <x v="2721"/>
    <n v="1000"/>
    <x v="16"/>
    <x v="2"/>
    <s v="Individual/Scholarship"/>
    <n v="148"/>
    <x v="1"/>
    <x v="0"/>
    <x v="0"/>
    <s v=""/>
    <x v="1"/>
  </r>
  <r>
    <n v="990"/>
    <s v="Fred C. and Mary R. Koch Foundation_Thweatt, Steven20041000"/>
    <x v="4"/>
    <s v="Thweatt, Steven"/>
    <x v="2654"/>
    <n v="1000"/>
    <x v="16"/>
    <x v="2"/>
    <s v="Individual/Scholarship"/>
    <n v="149"/>
    <x v="1"/>
    <x v="0"/>
    <x v="0"/>
    <s v=""/>
    <x v="1"/>
  </r>
  <r>
    <n v="990"/>
    <s v="Fred C. and Mary R. Koch Foundation_Valle, Jake20041000"/>
    <x v="4"/>
    <s v="Valle, Jake"/>
    <x v="2722"/>
    <n v="1000"/>
    <x v="16"/>
    <x v="2"/>
    <s v="Individual/Scholarship"/>
    <n v="150"/>
    <x v="1"/>
    <x v="0"/>
    <x v="0"/>
    <s v=""/>
    <x v="1"/>
  </r>
  <r>
    <n v="990"/>
    <s v="Fred C. and Mary R. Koch Foundation_Volk, Matthew20041000"/>
    <x v="4"/>
    <s v="Volk, Matthew"/>
    <x v="2529"/>
    <n v="1000"/>
    <x v="16"/>
    <x v="2"/>
    <s v="Individual/Scholarship"/>
    <n v="151"/>
    <x v="1"/>
    <x v="0"/>
    <x v="0"/>
    <s v=""/>
    <x v="1"/>
  </r>
  <r>
    <n v="990"/>
    <s v="Fred C. and Mary R. Koch Foundation_Weathersby, Timothy20041000"/>
    <x v="4"/>
    <s v="Weathersby, Timothy"/>
    <x v="2723"/>
    <n v="1000"/>
    <x v="16"/>
    <x v="2"/>
    <s v="Individual/Scholarship"/>
    <n v="152"/>
    <x v="1"/>
    <x v="0"/>
    <x v="0"/>
    <s v=""/>
    <x v="1"/>
  </r>
  <r>
    <n v="990"/>
    <s v="Fred C. and Mary R. Koch Foundation_Wegman, Nakina20041000"/>
    <x v="4"/>
    <s v="Wegman, Nakina"/>
    <x v="2724"/>
    <n v="1000"/>
    <x v="16"/>
    <x v="2"/>
    <s v="Individual/Scholarship"/>
    <n v="153"/>
    <x v="1"/>
    <x v="0"/>
    <x v="0"/>
    <s v=""/>
    <x v="1"/>
  </r>
  <r>
    <n v="990"/>
    <s v="Fred C. and Mary R. Koch Foundation_Whetstone, Penny20041000"/>
    <x v="4"/>
    <s v="Whetstone, Penny"/>
    <x v="2656"/>
    <n v="1000"/>
    <x v="16"/>
    <x v="2"/>
    <s v="Individual/Scholarship"/>
    <n v="154"/>
    <x v="1"/>
    <x v="0"/>
    <x v="0"/>
    <s v=""/>
    <x v="1"/>
  </r>
  <r>
    <n v="990"/>
    <s v="Fred C. and Mary R. Koch Foundation_White, Kimberly20041000"/>
    <x v="4"/>
    <s v="White, Kimberly"/>
    <x v="2590"/>
    <n v="1000"/>
    <x v="16"/>
    <x v="2"/>
    <s v="Individual/Scholarship"/>
    <n v="155"/>
    <x v="1"/>
    <x v="0"/>
    <x v="0"/>
    <s v=""/>
    <x v="1"/>
  </r>
  <r>
    <n v="990"/>
    <s v="Fred C. and Mary R. Koch Foundation_Wilkes, Abigail20041000"/>
    <x v="4"/>
    <s v="Wilkes, Abigail"/>
    <x v="2657"/>
    <n v="1000"/>
    <x v="16"/>
    <x v="2"/>
    <s v="Individual/Scholarship"/>
    <n v="156"/>
    <x v="1"/>
    <x v="0"/>
    <x v="0"/>
    <s v=""/>
    <x v="1"/>
  </r>
  <r>
    <n v="990"/>
    <s v="Fred C. and Mary R. Koch Foundation_Wilkins, John20041000"/>
    <x v="4"/>
    <s v="Wilkins, John"/>
    <x v="2658"/>
    <n v="1000"/>
    <x v="16"/>
    <x v="2"/>
    <s v="Individual/Scholarship"/>
    <n v="157"/>
    <x v="1"/>
    <x v="0"/>
    <x v="0"/>
    <s v=""/>
    <x v="1"/>
  </r>
  <r>
    <n v="990"/>
    <s v="Fred C. and Mary R. Koch Foundation_Willard, Lori20041000"/>
    <x v="4"/>
    <s v="Willard, Lori"/>
    <x v="2591"/>
    <n v="1000"/>
    <x v="16"/>
    <x v="2"/>
    <s v="Individual/Scholarship"/>
    <n v="158"/>
    <x v="1"/>
    <x v="0"/>
    <x v="0"/>
    <s v=""/>
    <x v="1"/>
  </r>
  <r>
    <n v="990"/>
    <s v="Fred C. and Mary R. Koch Foundation_Wolff, Anthony20041000"/>
    <x v="4"/>
    <s v="Wolff, Anthony"/>
    <x v="2725"/>
    <n v="1000"/>
    <x v="16"/>
    <x v="2"/>
    <s v="Individual/Scholarship"/>
    <n v="159"/>
    <x v="1"/>
    <x v="0"/>
    <x v="0"/>
    <s v=""/>
    <x v="1"/>
  </r>
  <r>
    <n v="990"/>
    <s v="Fred C. and Mary R. Koch Foundation_Woodard, Sarah20041000"/>
    <x v="4"/>
    <s v="Woodard, Sarah"/>
    <x v="2534"/>
    <n v="1000"/>
    <x v="16"/>
    <x v="2"/>
    <s v="Individual/Scholarship"/>
    <n v="160"/>
    <x v="1"/>
    <x v="0"/>
    <x v="0"/>
    <s v=""/>
    <x v="1"/>
  </r>
  <r>
    <n v="990"/>
    <s v="Fred C. and Mary R. Koch Foundation_Yacubowicz, Shirley20041000"/>
    <x v="4"/>
    <s v="Yacubowicz, Shirley"/>
    <x v="2726"/>
    <n v="1000"/>
    <x v="16"/>
    <x v="2"/>
    <s v="Individual/Scholarship"/>
    <n v="161"/>
    <x v="1"/>
    <x v="0"/>
    <x v="0"/>
    <s v=""/>
    <x v="1"/>
  </r>
  <r>
    <n v="990"/>
    <s v="Fred C. and Mary R. Koch Foundation_Big Brothers Big Sisters of Sedgwick County2005200000"/>
    <x v="4"/>
    <s v="Big Brothers Big Sisters of Sedgwick County"/>
    <x v="2441"/>
    <n v="200000"/>
    <x v="17"/>
    <x v="2"/>
    <m/>
    <n v="1"/>
    <x v="0"/>
    <x v="0"/>
    <x v="1"/>
    <s v=""/>
    <x v="1"/>
  </r>
  <r>
    <n v="990"/>
    <s v="Fred C. and Mary R. Koch Foundation_Bill of Rights Institute2005200000"/>
    <x v="4"/>
    <s v="Bill of Rights Institute"/>
    <x v="112"/>
    <n v="200000"/>
    <x v="17"/>
    <x v="2"/>
    <m/>
    <n v="2"/>
    <x v="0"/>
    <x v="0"/>
    <x v="0"/>
    <s v="https://www.sourcewatch.org/index.php/Bill_of_Rights_Institute"/>
    <x v="2"/>
  </r>
  <r>
    <n v="990"/>
    <s v="Fred C. and Mary R. Koch Foundation_Chamber Music at the Barn20053000"/>
    <x v="4"/>
    <s v="Chamber Music at the Barn"/>
    <x v="2443"/>
    <n v="3000"/>
    <x v="17"/>
    <x v="2"/>
    <m/>
    <n v="3"/>
    <x v="0"/>
    <x v="0"/>
    <x v="1"/>
    <s v=""/>
    <x v="1"/>
  </r>
  <r>
    <n v="990"/>
    <s v="Fred C. and Mary R. Koch Foundation_Children First CEO KS200510000"/>
    <x v="4"/>
    <s v="Children First CEO KS"/>
    <x v="2662"/>
    <n v="10000"/>
    <x v="17"/>
    <x v="2"/>
    <m/>
    <n v="4"/>
    <x v="0"/>
    <x v="0"/>
    <x v="1"/>
    <s v=""/>
    <x v="1"/>
  </r>
  <r>
    <n v="990"/>
    <s v="Fred C. and Mary R. Koch Foundation_Episcopal Social Services/Venture House200511000"/>
    <x v="4"/>
    <s v="Episcopal Social Services/Venture House"/>
    <x v="2593"/>
    <n v="11000"/>
    <x v="17"/>
    <x v="2"/>
    <m/>
    <n v="5"/>
    <x v="0"/>
    <x v="0"/>
    <x v="1"/>
    <s v=""/>
    <x v="1"/>
  </r>
  <r>
    <n v="990"/>
    <s v="Fred C. and Mary R. Koch Foundation_Friends University200510000"/>
    <x v="4"/>
    <s v="Friends University"/>
    <x v="2278"/>
    <n v="10000"/>
    <x v="17"/>
    <x v="2"/>
    <m/>
    <n v="6"/>
    <x v="0"/>
    <x v="1"/>
    <x v="0"/>
    <s v=""/>
    <x v="1"/>
  </r>
  <r>
    <n v="990"/>
    <s v="Fred C. and Mary R. Koch Foundation_Friends University200517500"/>
    <x v="4"/>
    <s v="Friends University"/>
    <x v="2278"/>
    <n v="17500"/>
    <x v="17"/>
    <x v="2"/>
    <m/>
    <n v="7"/>
    <x v="0"/>
    <x v="1"/>
    <x v="0"/>
    <s v=""/>
    <x v="1"/>
  </r>
  <r>
    <n v="990"/>
    <s v="Fred C. and Mary R. Koch Foundation_History Education Fund200563500"/>
    <x v="4"/>
    <s v="History Education Fund"/>
    <x v="2727"/>
    <n v="63500"/>
    <x v="17"/>
    <x v="2"/>
    <m/>
    <n v="8"/>
    <x v="0"/>
    <x v="0"/>
    <x v="0"/>
    <s v=""/>
    <x v="1"/>
  </r>
  <r>
    <n v="990"/>
    <s v="Fred C. and Mary R. Koch Foundation_Immanuel Outreach Centre200510000"/>
    <x v="4"/>
    <s v="Immanuel Outreach Centre"/>
    <x v="2538"/>
    <n v="10000"/>
    <x v="17"/>
    <x v="2"/>
    <m/>
    <n v="9"/>
    <x v="0"/>
    <x v="0"/>
    <x v="0"/>
    <s v=""/>
    <x v="1"/>
  </r>
  <r>
    <n v="990"/>
    <s v="Fred C. and Mary R. Koch Foundation_Kansas Chamber Foundation2005100000"/>
    <x v="4"/>
    <s v="Kansas Chamber Foundation"/>
    <x v="2728"/>
    <n v="100000"/>
    <x v="17"/>
    <x v="2"/>
    <m/>
    <n v="10"/>
    <x v="0"/>
    <x v="0"/>
    <x v="0"/>
    <s v=""/>
    <x v="1"/>
  </r>
  <r>
    <n v="990"/>
    <s v="Fred C. and Mary R. Koch Foundation_Kansas Cultural Trust2005121890"/>
    <x v="4"/>
    <s v="Kansas Cultural Trust"/>
    <x v="51"/>
    <n v="121890"/>
    <x v="17"/>
    <x v="2"/>
    <m/>
    <n v="11"/>
    <x v="0"/>
    <x v="0"/>
    <x v="0"/>
    <s v=""/>
    <x v="1"/>
  </r>
  <r>
    <n v="990"/>
    <s v="Fred C. and Mary R. Koch Foundation_Kansas Foodbank Warehouse200525000"/>
    <x v="4"/>
    <s v="Kansas Foodbank Warehouse"/>
    <x v="2539"/>
    <n v="25000"/>
    <x v="17"/>
    <x v="2"/>
    <m/>
    <n v="12"/>
    <x v="0"/>
    <x v="0"/>
    <x v="1"/>
    <s v=""/>
    <x v="1"/>
  </r>
  <r>
    <n v="990"/>
    <s v="Fred C. and Mary R. Koch Foundation_Newman University200510000"/>
    <x v="4"/>
    <s v="Newman University"/>
    <x v="2448"/>
    <n v="10000"/>
    <x v="17"/>
    <x v="2"/>
    <m/>
    <n v="13"/>
    <x v="0"/>
    <x v="1"/>
    <x v="0"/>
    <s v=""/>
    <x v="1"/>
  </r>
  <r>
    <n v="990"/>
    <s v="Fred C. and Mary R. Koch Foundation_Newman University200510000"/>
    <x v="4"/>
    <s v="Newman University"/>
    <x v="2448"/>
    <n v="10000"/>
    <x v="17"/>
    <x v="2"/>
    <m/>
    <n v="14"/>
    <x v="0"/>
    <x v="1"/>
    <x v="0"/>
    <s v=""/>
    <x v="1"/>
  </r>
  <r>
    <n v="990"/>
    <s v="Fred C. and Mary R. Koch Foundation_Salvation Army20057500"/>
    <x v="4"/>
    <s v="Salvation Army"/>
    <x v="124"/>
    <n v="7500"/>
    <x v="17"/>
    <x v="2"/>
    <m/>
    <n v="15"/>
    <x v="0"/>
    <x v="0"/>
    <x v="1"/>
    <s v=""/>
    <x v="1"/>
  </r>
  <r>
    <n v="990"/>
    <s v="Fred C. and Mary R. Koch Foundation_Salvation Army2005100000"/>
    <x v="4"/>
    <s v="Salvation Army"/>
    <x v="124"/>
    <n v="100000"/>
    <x v="17"/>
    <x v="2"/>
    <m/>
    <n v="16"/>
    <x v="0"/>
    <x v="0"/>
    <x v="1"/>
    <s v=""/>
    <x v="1"/>
  </r>
  <r>
    <n v="990"/>
    <s v="Fred C. and Mary R. Koch Foundation_Stage One200510000"/>
    <x v="4"/>
    <s v="Stage One"/>
    <x v="2451"/>
    <n v="10000"/>
    <x v="17"/>
    <x v="2"/>
    <m/>
    <n v="17"/>
    <x v="0"/>
    <x v="0"/>
    <x v="0"/>
    <s v=""/>
    <x v="1"/>
  </r>
  <r>
    <n v="990"/>
    <s v="Fred C. and Mary R. Koch Foundation_Students in Free Enterprise20052500"/>
    <x v="4"/>
    <s v="Students in Free Enterprise"/>
    <x v="150"/>
    <n v="2500"/>
    <x v="17"/>
    <x v="2"/>
    <m/>
    <n v="18"/>
    <x v="0"/>
    <x v="0"/>
    <x v="0"/>
    <s v="https://www.sourcewatch.org/index.php/Students_in_Free_Enterprise"/>
    <x v="2"/>
  </r>
  <r>
    <n v="990"/>
    <s v="Fred C. and Mary R. Koch Foundation_Wichita Center for the Arts20053000"/>
    <x v="4"/>
    <s v="Wichita Center for the Arts"/>
    <x v="1255"/>
    <n v="3000"/>
    <x v="17"/>
    <x v="2"/>
    <m/>
    <n v="19"/>
    <x v="0"/>
    <x v="0"/>
    <x v="1"/>
    <s v=""/>
    <x v="1"/>
  </r>
  <r>
    <n v="990"/>
    <s v="Fred C. and Mary R. Koch Foundation_Wichita Center for the Arts200519800"/>
    <x v="4"/>
    <s v="Wichita Center for the Arts"/>
    <x v="1255"/>
    <n v="19800"/>
    <x v="17"/>
    <x v="2"/>
    <m/>
    <n v="20"/>
    <x v="0"/>
    <x v="0"/>
    <x v="1"/>
    <s v=""/>
    <x v="1"/>
  </r>
  <r>
    <n v="990"/>
    <s v="Fred C. and Mary R. Koch Foundation_Wichita Collegiate School2005100000"/>
    <x v="4"/>
    <s v="Wichita Collegiate School"/>
    <x v="16"/>
    <n v="100000"/>
    <x v="17"/>
    <x v="2"/>
    <m/>
    <n v="21"/>
    <x v="0"/>
    <x v="1"/>
    <x v="0"/>
    <s v=""/>
    <x v="1"/>
  </r>
  <r>
    <n v="990"/>
    <s v="Fred C. and Mary R. Koch Foundation_Wichita Educational Foundation20055000"/>
    <x v="4"/>
    <s v="Wichita Educational Foundation"/>
    <x v="2542"/>
    <n v="5000"/>
    <x v="17"/>
    <x v="2"/>
    <m/>
    <n v="22"/>
    <x v="0"/>
    <x v="0"/>
    <x v="0"/>
    <s v=""/>
    <x v="1"/>
  </r>
  <r>
    <n v="990"/>
    <s v="Fred C. and Mary R. Koch Foundation_Wichita State University200510000"/>
    <x v="4"/>
    <s v="Wichita State University"/>
    <x v="17"/>
    <n v="10000"/>
    <x v="17"/>
    <x v="2"/>
    <m/>
    <n v="23"/>
    <x v="0"/>
    <x v="1"/>
    <x v="0"/>
    <s v=""/>
    <x v="1"/>
  </r>
  <r>
    <n v="990"/>
    <s v="Fred C. and Mary R. Koch Foundation_Abitz, Daniel20051500"/>
    <x v="4"/>
    <s v="Abitz, Daniel"/>
    <x v="2729"/>
    <n v="1500"/>
    <x v="17"/>
    <x v="2"/>
    <s v="Individual/Scholarship"/>
    <n v="24"/>
    <x v="1"/>
    <x v="0"/>
    <x v="0"/>
    <s v=""/>
    <x v="1"/>
  </r>
  <r>
    <n v="990"/>
    <s v="Fred C. and Mary R. Koch Foundation_Agrawal, Amanda20051500"/>
    <x v="4"/>
    <s v="Agrawal, Amanda"/>
    <x v="2730"/>
    <n v="1500"/>
    <x v="17"/>
    <x v="2"/>
    <s v="Individual/Scholarship"/>
    <n v="25"/>
    <x v="1"/>
    <x v="0"/>
    <x v="0"/>
    <s v=""/>
    <x v="1"/>
  </r>
  <r>
    <n v="990"/>
    <s v="Fred C. and Mary R. Koch Foundation_Albert, Kristin20051500"/>
    <x v="4"/>
    <s v="Albert, Kristin"/>
    <x v="2731"/>
    <n v="1500"/>
    <x v="17"/>
    <x v="2"/>
    <s v="Individual/Scholarship"/>
    <n v="26"/>
    <x v="1"/>
    <x v="0"/>
    <x v="0"/>
    <s v=""/>
    <x v="1"/>
  </r>
  <r>
    <n v="990"/>
    <s v="Fred C. and Mary R. Koch Foundation_Alexander, Justin20051500"/>
    <x v="4"/>
    <s v="Alexander, Justin"/>
    <x v="2732"/>
    <n v="1500"/>
    <x v="17"/>
    <x v="2"/>
    <s v="Individual/Scholarship"/>
    <n v="27"/>
    <x v="1"/>
    <x v="0"/>
    <x v="0"/>
    <s v=""/>
    <x v="1"/>
  </r>
  <r>
    <n v="990"/>
    <s v="Fred C. and Mary R. Koch Foundation_Alvarnaz, Carly20051500"/>
    <x v="4"/>
    <s v="Alvarnaz, Carly"/>
    <x v="2733"/>
    <n v="1500"/>
    <x v="17"/>
    <x v="2"/>
    <s v="Individual/Scholarship"/>
    <n v="28"/>
    <x v="1"/>
    <x v="0"/>
    <x v="0"/>
    <s v=""/>
    <x v="1"/>
  </r>
  <r>
    <n v="990"/>
    <s v="Fred C. and Mary R. Koch Foundation_Alvarnaz, Lindzy20051500"/>
    <x v="4"/>
    <s v="Alvarnaz, Lindzy"/>
    <x v="2734"/>
    <n v="1500"/>
    <x v="17"/>
    <x v="2"/>
    <s v="Individual/Scholarship"/>
    <n v="29"/>
    <x v="1"/>
    <x v="0"/>
    <x v="0"/>
    <s v=""/>
    <x v="1"/>
  </r>
  <r>
    <n v="990"/>
    <s v="Fred C. and Mary R. Koch Foundation_Anderson, Gabriel20051500"/>
    <x v="4"/>
    <s v="Anderson, Gabriel"/>
    <x v="2735"/>
    <n v="1500"/>
    <x v="17"/>
    <x v="2"/>
    <s v="Gabriel or Gabrielle?"/>
    <n v="30"/>
    <x v="1"/>
    <x v="0"/>
    <x v="0"/>
    <s v=""/>
    <x v="1"/>
  </r>
  <r>
    <n v="990"/>
    <s v="Fred C. and Mary R. Koch Foundation_Andrew, Jill20051500"/>
    <x v="4"/>
    <s v="Andrew, Jill"/>
    <x v="2736"/>
    <n v="1500"/>
    <x v="17"/>
    <x v="2"/>
    <s v="Individual/Scholarship"/>
    <n v="31"/>
    <x v="1"/>
    <x v="0"/>
    <x v="0"/>
    <s v=""/>
    <x v="1"/>
  </r>
  <r>
    <n v="990"/>
    <s v="Fred C. and Mary R. Koch Foundation_Austria, Marites20051500"/>
    <x v="4"/>
    <s v="Austria, Marites"/>
    <x v="2737"/>
    <n v="1500"/>
    <x v="17"/>
    <x v="2"/>
    <s v="Individual/Scholarship"/>
    <n v="32"/>
    <x v="1"/>
    <x v="0"/>
    <x v="0"/>
    <s v=""/>
    <x v="1"/>
  </r>
  <r>
    <n v="990"/>
    <s v="Fred C. and Mary R. Koch Foundation_Balbierz, Kathryn20051500"/>
    <x v="4"/>
    <s v="Balbierz, Kathryn"/>
    <x v="2674"/>
    <n v="1500"/>
    <x v="17"/>
    <x v="2"/>
    <s v="Individual/Scholarship"/>
    <n v="33"/>
    <x v="1"/>
    <x v="0"/>
    <x v="0"/>
    <s v=""/>
    <x v="1"/>
  </r>
  <r>
    <n v="990"/>
    <s v="Fred C. and Mary R. Koch Foundation_Barger, Rachel20051500"/>
    <x v="4"/>
    <s v="Barger, Rachel"/>
    <x v="2738"/>
    <n v="1500"/>
    <x v="17"/>
    <x v="2"/>
    <s v="Individual/Scholarship"/>
    <n v="34"/>
    <x v="1"/>
    <x v="0"/>
    <x v="0"/>
    <s v=""/>
    <x v="1"/>
  </r>
  <r>
    <n v="990"/>
    <s v="Fred C. and Mary R. Koch Foundation_Barnaby, Kate20051500"/>
    <x v="4"/>
    <s v="Barnaby, Kate"/>
    <x v="2544"/>
    <n v="1500"/>
    <x v="17"/>
    <x v="2"/>
    <s v="Individual/Scholarship"/>
    <n v="35"/>
    <x v="1"/>
    <x v="0"/>
    <x v="0"/>
    <s v=""/>
    <x v="1"/>
  </r>
  <r>
    <n v="990"/>
    <s v="Fred C. and Mary R. Koch Foundation_Barnes, Jennifer20051500"/>
    <x v="4"/>
    <s v="Barnes, Jennifer"/>
    <x v="2739"/>
    <n v="1500"/>
    <x v="17"/>
    <x v="2"/>
    <s v="Individual/Scholarship"/>
    <n v="36"/>
    <x v="1"/>
    <x v="0"/>
    <x v="0"/>
    <s v=""/>
    <x v="1"/>
  </r>
  <r>
    <n v="990"/>
    <s v="Fred C. and Mary R. Koch Foundation_Bechstein, Kane20051500"/>
    <x v="4"/>
    <s v="Bechstein, Kane"/>
    <x v="2740"/>
    <n v="1500"/>
    <x v="17"/>
    <x v="2"/>
    <s v="Individual/Scholarship"/>
    <n v="37"/>
    <x v="1"/>
    <x v="0"/>
    <x v="0"/>
    <s v=""/>
    <x v="1"/>
  </r>
  <r>
    <n v="990"/>
    <s v="Fred C. and Mary R. Koch Foundation_Behl, Nikhil20051500"/>
    <x v="4"/>
    <s v="Behl, Nikhil"/>
    <x v="2741"/>
    <n v="1500"/>
    <x v="17"/>
    <x v="2"/>
    <s v="Individual/Scholarship"/>
    <n v="38"/>
    <x v="1"/>
    <x v="0"/>
    <x v="0"/>
    <s v=""/>
    <x v="1"/>
  </r>
  <r>
    <n v="990"/>
    <s v="Fred C. and Mary R. Koch Foundation_Berry, Colleen20051500"/>
    <x v="4"/>
    <s v="Berry, Colleen"/>
    <x v="2742"/>
    <n v="1500"/>
    <x v="17"/>
    <x v="2"/>
    <s v="Individual/Scholarship"/>
    <n v="39"/>
    <x v="1"/>
    <x v="0"/>
    <x v="0"/>
    <s v=""/>
    <x v="1"/>
  </r>
  <r>
    <n v="990"/>
    <s v="Fred C. and Mary R. Koch Foundation_Bever, Megan20051500"/>
    <x v="4"/>
    <s v="Bever, Megan"/>
    <x v="2743"/>
    <n v="1500"/>
    <x v="17"/>
    <x v="2"/>
    <s v="Megan or Meaghan?"/>
    <n v="40"/>
    <x v="1"/>
    <x v="0"/>
    <x v="0"/>
    <s v=""/>
    <x v="1"/>
  </r>
  <r>
    <n v="990"/>
    <s v="Fred C. and Mary R. Koch Foundation_Bheda, Purvi20051500"/>
    <x v="4"/>
    <s v="Bheda, Purvi"/>
    <x v="2604"/>
    <n v="1500"/>
    <x v="17"/>
    <x v="2"/>
    <s v="Individual/Scholarship"/>
    <n v="41"/>
    <x v="1"/>
    <x v="0"/>
    <x v="0"/>
    <s v=""/>
    <x v="1"/>
  </r>
  <r>
    <n v="990"/>
    <s v="Fred C. and Mary R. Koch Foundation_Blasi, Erin20051500"/>
    <x v="4"/>
    <s v="Blasi, Erin"/>
    <x v="2606"/>
    <n v="1500"/>
    <x v="17"/>
    <x v="2"/>
    <s v="Individual/Scholarship"/>
    <n v="42"/>
    <x v="1"/>
    <x v="0"/>
    <x v="0"/>
    <s v=""/>
    <x v="1"/>
  </r>
  <r>
    <n v="990"/>
    <s v="Fred C. and Mary R. Koch Foundation_Bolden, Brittany20051500"/>
    <x v="4"/>
    <s v="Bolden, Brittany"/>
    <x v="2744"/>
    <n v="1500"/>
    <x v="17"/>
    <x v="2"/>
    <s v="Individual/Scholarship"/>
    <n v="43"/>
    <x v="1"/>
    <x v="0"/>
    <x v="0"/>
    <s v=""/>
    <x v="1"/>
  </r>
  <r>
    <n v="990"/>
    <s v="Fred C. and Mary R. Koch Foundation_Brock, Shelby20051500"/>
    <x v="4"/>
    <s v="Brock, Shelby"/>
    <x v="2745"/>
    <n v="1500"/>
    <x v="17"/>
    <x v="2"/>
    <s v="Individual/Scholarship"/>
    <n v="44"/>
    <x v="1"/>
    <x v="0"/>
    <x v="0"/>
    <s v=""/>
    <x v="1"/>
  </r>
  <r>
    <n v="990"/>
    <s v="Fred C. and Mary R. Koch Foundation_Brunner, Ross20051500"/>
    <x v="4"/>
    <s v="Brunner, Ross"/>
    <x v="2746"/>
    <n v="1500"/>
    <x v="17"/>
    <x v="2"/>
    <s v="Individual/Scholarship"/>
    <n v="45"/>
    <x v="1"/>
    <x v="0"/>
    <x v="0"/>
    <s v=""/>
    <x v="1"/>
  </r>
  <r>
    <n v="990"/>
    <s v="Fred C. and Mary R. Koch Foundation_Buhler, Russell20051500"/>
    <x v="4"/>
    <s v="Buhler, Russell"/>
    <x v="2675"/>
    <n v="1500"/>
    <x v="17"/>
    <x v="2"/>
    <s v="Individual/Scholarship"/>
    <n v="46"/>
    <x v="1"/>
    <x v="0"/>
    <x v="0"/>
    <s v=""/>
    <x v="1"/>
  </r>
  <r>
    <n v="990"/>
    <s v="Fred C. and Mary R. Koch Foundation_Bullman, Kristen20051500"/>
    <x v="4"/>
    <s v="Bullman, Kristen"/>
    <x v="2676"/>
    <n v="1500"/>
    <x v="17"/>
    <x v="2"/>
    <s v="Individual/Scholarship"/>
    <n v="47"/>
    <x v="1"/>
    <x v="0"/>
    <x v="0"/>
    <s v=""/>
    <x v="1"/>
  </r>
  <r>
    <n v="990"/>
    <s v="Fred C. and Mary R. Koch Foundation_Butler, Margaret20051500"/>
    <x v="4"/>
    <s v="Butler, Margaret"/>
    <x v="2677"/>
    <n v="1500"/>
    <x v="17"/>
    <x v="2"/>
    <s v="Individual/Scholarship"/>
    <n v="48"/>
    <x v="1"/>
    <x v="0"/>
    <x v="0"/>
    <s v=""/>
    <x v="1"/>
  </r>
  <r>
    <n v="990"/>
    <s v="Fred C. and Mary R. Koch Foundation_Butz, Amanda20051500"/>
    <x v="4"/>
    <s v="Butz, Amanda"/>
    <x v="2747"/>
    <n v="1500"/>
    <x v="17"/>
    <x v="2"/>
    <s v="Individual/Scholarship"/>
    <n v="49"/>
    <x v="1"/>
    <x v="0"/>
    <x v="0"/>
    <s v=""/>
    <x v="1"/>
  </r>
  <r>
    <n v="990"/>
    <s v="Fred C. and Mary R. Koch Foundation_Campbell, Christa20051500"/>
    <x v="4"/>
    <s v="Campbell, Christa"/>
    <x v="2748"/>
    <n v="1500"/>
    <x v="17"/>
    <x v="2"/>
    <s v="Individual/Scholarship"/>
    <n v="50"/>
    <x v="1"/>
    <x v="0"/>
    <x v="0"/>
    <s v=""/>
    <x v="1"/>
  </r>
  <r>
    <n v="990"/>
    <s v="Fred C. and Mary R. Koch Foundation_Campbell, Kittie20051500"/>
    <x v="4"/>
    <s v="Campbell, Kittie"/>
    <x v="2749"/>
    <n v="1500"/>
    <x v="17"/>
    <x v="2"/>
    <s v="Individual/Scholarship"/>
    <n v="51"/>
    <x v="1"/>
    <x v="0"/>
    <x v="0"/>
    <s v=""/>
    <x v="1"/>
  </r>
  <r>
    <n v="990"/>
    <s v="Fred C. and Mary R. Koch Foundation_Carlson, Amanda20051500"/>
    <x v="4"/>
    <s v="Carlson, Amanda"/>
    <x v="2678"/>
    <n v="1500"/>
    <x v="17"/>
    <x v="2"/>
    <s v="Individual/Scholarship"/>
    <n v="52"/>
    <x v="1"/>
    <x v="0"/>
    <x v="0"/>
    <s v=""/>
    <x v="1"/>
  </r>
  <r>
    <n v="990"/>
    <s v="Fred C. and Mary R. Koch Foundation_Carrier, Jessie20051500"/>
    <x v="4"/>
    <s v="Carrier, Jessie"/>
    <x v="2750"/>
    <n v="1500"/>
    <x v="17"/>
    <x v="2"/>
    <s v="Individual/Scholarship"/>
    <n v="53"/>
    <x v="1"/>
    <x v="0"/>
    <x v="0"/>
    <s v=""/>
    <x v="1"/>
  </r>
  <r>
    <n v="990"/>
    <s v="Fred C. and Mary R. Koch Foundation_Castro-Miller, Graham20051500"/>
    <x v="4"/>
    <s v="Castro-Miller, Graham"/>
    <x v="2751"/>
    <n v="1500"/>
    <x v="17"/>
    <x v="2"/>
    <s v="Individual/Scholarship"/>
    <n v="54"/>
    <x v="1"/>
    <x v="0"/>
    <x v="0"/>
    <s v=""/>
    <x v="1"/>
  </r>
  <r>
    <n v="990"/>
    <s v="Fred C. and Mary R. Koch Foundation_Chambers, Ashley20051500"/>
    <x v="4"/>
    <s v="Chambers, Ashley"/>
    <x v="2679"/>
    <n v="1500"/>
    <x v="17"/>
    <x v="2"/>
    <s v="Individual/Scholarship"/>
    <n v="55"/>
    <x v="1"/>
    <x v="0"/>
    <x v="0"/>
    <s v=""/>
    <x v="1"/>
  </r>
  <r>
    <n v="990"/>
    <s v="Fred C. and Mary R. Koch Foundation_Chandler, Justin20051500"/>
    <x v="4"/>
    <s v="Chandler, Justin"/>
    <x v="2680"/>
    <n v="1500"/>
    <x v="17"/>
    <x v="2"/>
    <s v="Individual/Scholarship"/>
    <n v="56"/>
    <x v="1"/>
    <x v="0"/>
    <x v="0"/>
    <s v=""/>
    <x v="1"/>
  </r>
  <r>
    <n v="990"/>
    <s v="Fred C. and Mary R. Koch Foundation_Chang, An-ni20051500"/>
    <x v="4"/>
    <s v="Chang, An-ni"/>
    <x v="2752"/>
    <n v="1500"/>
    <x v="17"/>
    <x v="2"/>
    <s v="Individual/Scholarship"/>
    <n v="57"/>
    <x v="1"/>
    <x v="0"/>
    <x v="0"/>
    <s v=""/>
    <x v="1"/>
  </r>
  <r>
    <n v="990"/>
    <s v="Fred C. and Mary R. Koch Foundation_Chinn, Jacquelyn20051500"/>
    <x v="4"/>
    <s v="Chinn, Jacquelyn"/>
    <x v="2753"/>
    <n v="1500"/>
    <x v="17"/>
    <x v="2"/>
    <s v="Individual/Scholarship"/>
    <n v="58"/>
    <x v="1"/>
    <x v="0"/>
    <x v="0"/>
    <s v=""/>
    <x v="1"/>
  </r>
  <r>
    <n v="990"/>
    <s v="Fred C. and Mary R. Koch Foundation_Christenson, David20051500"/>
    <x v="4"/>
    <s v="Christenson, David"/>
    <x v="2754"/>
    <n v="1500"/>
    <x v="17"/>
    <x v="2"/>
    <s v="Individual/Scholarship"/>
    <n v="59"/>
    <x v="1"/>
    <x v="0"/>
    <x v="0"/>
    <s v=""/>
    <x v="1"/>
  </r>
  <r>
    <n v="990"/>
    <s v="Fred C. and Mary R. Koch Foundation_Collier, Andrew20051500"/>
    <x v="4"/>
    <s v="Collier, Andrew"/>
    <x v="2546"/>
    <n v="1500"/>
    <x v="17"/>
    <x v="2"/>
    <s v="Individual/Scholarship"/>
    <n v="60"/>
    <x v="1"/>
    <x v="0"/>
    <x v="0"/>
    <s v=""/>
    <x v="1"/>
  </r>
  <r>
    <n v="990"/>
    <s v="Fred C. and Mary R. Koch Foundation_Compston, Adriane20051500"/>
    <x v="4"/>
    <s v="Compston, Adriane"/>
    <x v="2755"/>
    <n v="1500"/>
    <x v="17"/>
    <x v="2"/>
    <s v="Individual/Scholarship"/>
    <n v="61"/>
    <x v="1"/>
    <x v="0"/>
    <x v="0"/>
    <s v=""/>
    <x v="1"/>
  </r>
  <r>
    <n v="990"/>
    <s v="Fred C. and Mary R. Koch Foundation_Cooper, Seth20051500"/>
    <x v="4"/>
    <s v="Cooper, Seth"/>
    <x v="2756"/>
    <n v="1500"/>
    <x v="17"/>
    <x v="2"/>
    <s v="Individual/Scholarship"/>
    <n v="62"/>
    <x v="1"/>
    <x v="0"/>
    <x v="0"/>
    <s v=""/>
    <x v="1"/>
  </r>
  <r>
    <n v="990"/>
    <s v="Fred C. and Mary R. Koch Foundation_Dailey, Brynn20051500"/>
    <x v="4"/>
    <s v="Dailey, Brynn"/>
    <x v="2757"/>
    <n v="1500"/>
    <x v="17"/>
    <x v="2"/>
    <s v="Individual/Scholarship"/>
    <n v="63"/>
    <x v="1"/>
    <x v="0"/>
    <x v="0"/>
    <s v=""/>
    <x v="1"/>
  </r>
  <r>
    <n v="990"/>
    <s v="Fred C. and Mary R. Koch Foundation_Darden, Jamie20051500"/>
    <x v="4"/>
    <s v="Darden, Jamie"/>
    <x v="2608"/>
    <n v="1500"/>
    <x v="17"/>
    <x v="2"/>
    <s v="Individual/Scholarship"/>
    <n v="64"/>
    <x v="1"/>
    <x v="0"/>
    <x v="0"/>
    <s v=""/>
    <x v="1"/>
  </r>
  <r>
    <n v="990"/>
    <s v="Fred C. and Mary R. Koch Foundation_Davis, Megan20051500"/>
    <x v="4"/>
    <s v="Davis, Megan"/>
    <x v="2758"/>
    <n v="1500"/>
    <x v="17"/>
    <x v="2"/>
    <s v="Individual/Scholarship"/>
    <n v="65"/>
    <x v="1"/>
    <x v="0"/>
    <x v="0"/>
    <s v=""/>
    <x v="1"/>
  </r>
  <r>
    <n v="990"/>
    <s v="Fred C. and Mary R. Koch Foundation_Dhere, Neelesh20051500"/>
    <x v="4"/>
    <s v="Dhere, Neelesh"/>
    <x v="2759"/>
    <n v="1500"/>
    <x v="17"/>
    <x v="2"/>
    <s v="Individual/Scholarship"/>
    <n v="66"/>
    <x v="1"/>
    <x v="0"/>
    <x v="0"/>
    <s v=""/>
    <x v="1"/>
  </r>
  <r>
    <n v="990"/>
    <s v="Fred C. and Mary R. Koch Foundation_Dickerson, Laura20051500"/>
    <x v="4"/>
    <s v="Dickerson, Laura"/>
    <x v="2760"/>
    <n v="1500"/>
    <x v="17"/>
    <x v="2"/>
    <s v="Individual/Scholarship"/>
    <n v="67"/>
    <x v="1"/>
    <x v="0"/>
    <x v="0"/>
    <s v=""/>
    <x v="1"/>
  </r>
  <r>
    <n v="990"/>
    <s v="Fred C. and Mary R. Koch Foundation_Dolecheck, Luke20051500"/>
    <x v="4"/>
    <s v="Dolecheck, Luke"/>
    <x v="2550"/>
    <n v="1500"/>
    <x v="17"/>
    <x v="2"/>
    <s v="Individual/Scholarship"/>
    <n v="68"/>
    <x v="1"/>
    <x v="0"/>
    <x v="0"/>
    <s v=""/>
    <x v="1"/>
  </r>
  <r>
    <n v="990"/>
    <s v="Fred C. and Mary R. Koch Foundation_Doster, Shannon20051500"/>
    <x v="4"/>
    <s v="Doster, Shannon"/>
    <x v="2761"/>
    <n v="1500"/>
    <x v="17"/>
    <x v="2"/>
    <s v="Individual/Scholarship"/>
    <n v="69"/>
    <x v="1"/>
    <x v="0"/>
    <x v="0"/>
    <s v=""/>
    <x v="1"/>
  </r>
  <r>
    <n v="990"/>
    <s v="Fred C. and Mary R. Koch Foundation_Dysle, Rahamiah20051500"/>
    <x v="4"/>
    <s v="Dysle, Rahamiah"/>
    <x v="2554"/>
    <n v="1500"/>
    <x v="17"/>
    <x v="2"/>
    <s v="Individual/Scholarship"/>
    <n v="70"/>
    <x v="1"/>
    <x v="0"/>
    <x v="0"/>
    <s v=""/>
    <x v="1"/>
  </r>
  <r>
    <n v="990"/>
    <s v="Fred C. and Mary R. Koch Foundation_Eringis, Holly20051500"/>
    <x v="4"/>
    <s v="Eringis, Holly"/>
    <x v="2683"/>
    <n v="1500"/>
    <x v="17"/>
    <x v="2"/>
    <s v="Individual/Scholarship"/>
    <n v="71"/>
    <x v="1"/>
    <x v="0"/>
    <x v="0"/>
    <s v=""/>
    <x v="1"/>
  </r>
  <r>
    <n v="990"/>
    <s v="Fred C. and Mary R. Koch Foundation_Etemadi, Mozziyar20051500"/>
    <x v="4"/>
    <s v="Etemadi, Mozziyar"/>
    <x v="2684"/>
    <n v="1500"/>
    <x v="17"/>
    <x v="2"/>
    <s v="Individual/Scholarship"/>
    <n v="72"/>
    <x v="1"/>
    <x v="0"/>
    <x v="0"/>
    <s v=""/>
    <x v="1"/>
  </r>
  <r>
    <n v="990"/>
    <s v="Fred C. and Mary R. Koch Foundation_Farmer, Ashley20051500"/>
    <x v="4"/>
    <s v="Farmer, Ashley"/>
    <x v="2762"/>
    <n v="1500"/>
    <x v="17"/>
    <x v="2"/>
    <s v="Individual/Scholarship"/>
    <n v="73"/>
    <x v="1"/>
    <x v="0"/>
    <x v="0"/>
    <s v=""/>
    <x v="1"/>
  </r>
  <r>
    <n v="990"/>
    <s v="Fred C. and Mary R. Koch Foundation_Fenwick, Janelle20051500"/>
    <x v="4"/>
    <s v="Fenwick, Janelle"/>
    <x v="2763"/>
    <n v="1500"/>
    <x v="17"/>
    <x v="2"/>
    <s v="Individual/Scholarship"/>
    <n v="74"/>
    <x v="1"/>
    <x v="0"/>
    <x v="0"/>
    <s v=""/>
    <x v="1"/>
  </r>
  <r>
    <n v="990"/>
    <s v="Fred C. and Mary R. Koch Foundation_Fiene, Blake20051500"/>
    <x v="4"/>
    <s v="Fiene, Blake"/>
    <x v="2611"/>
    <n v="1500"/>
    <x v="17"/>
    <x v="2"/>
    <s v="Individual/Scholarship"/>
    <n v="75"/>
    <x v="1"/>
    <x v="0"/>
    <x v="0"/>
    <s v=""/>
    <x v="1"/>
  </r>
  <r>
    <n v="990"/>
    <s v="Fred C. and Mary R. Koch Foundation_Finlen, Hillary20051500"/>
    <x v="4"/>
    <s v="Finlen, Hillary"/>
    <x v="2764"/>
    <n v="1500"/>
    <x v="17"/>
    <x v="2"/>
    <s v="Individual/Scholarship"/>
    <n v="76"/>
    <x v="1"/>
    <x v="0"/>
    <x v="0"/>
    <s v=""/>
    <x v="1"/>
  </r>
  <r>
    <n v="990"/>
    <s v="Fred C. and Mary R. Koch Foundation_Fleck, Shawnell20051500"/>
    <x v="4"/>
    <s v="Fleck, Shawnell"/>
    <x v="2686"/>
    <n v="1500"/>
    <x v="17"/>
    <x v="2"/>
    <s v="Individual/Scholarship"/>
    <n v="77"/>
    <x v="1"/>
    <x v="0"/>
    <x v="0"/>
    <s v=""/>
    <x v="1"/>
  </r>
  <r>
    <n v="990"/>
    <s v="Fred C. and Mary R. Koch Foundation_Flohr, Nicole20051500"/>
    <x v="4"/>
    <s v="Flohr, Nicole"/>
    <x v="2556"/>
    <n v="1500"/>
    <x v="17"/>
    <x v="2"/>
    <s v="Individual/Scholarship"/>
    <n v="78"/>
    <x v="1"/>
    <x v="0"/>
    <x v="0"/>
    <s v=""/>
    <x v="1"/>
  </r>
  <r>
    <n v="990"/>
    <s v="Fred C. and Mary R. Koch Foundation_Flohr, Whitney20051500"/>
    <x v="4"/>
    <s v="Flohr, Whitney"/>
    <x v="2765"/>
    <n v="1500"/>
    <x v="17"/>
    <x v="2"/>
    <s v="Individual/Scholarship"/>
    <n v="79"/>
    <x v="1"/>
    <x v="0"/>
    <x v="0"/>
    <s v=""/>
    <x v="1"/>
  </r>
  <r>
    <n v="990"/>
    <s v="Fred C. and Mary R. Koch Foundation_Foss, Chris20051500"/>
    <x v="4"/>
    <s v="Foss, Chris"/>
    <x v="2557"/>
    <n v="1500"/>
    <x v="17"/>
    <x v="2"/>
    <s v="Individual/Scholarship"/>
    <n v="80"/>
    <x v="1"/>
    <x v="0"/>
    <x v="0"/>
    <s v=""/>
    <x v="1"/>
  </r>
  <r>
    <n v="990"/>
    <s v="Fred C. and Mary R. Koch Foundation_Foss, Randy20051500"/>
    <x v="4"/>
    <s v="Foss, Randy"/>
    <x v="2612"/>
    <n v="1500"/>
    <x v="17"/>
    <x v="2"/>
    <s v="Individual/Scholarship"/>
    <n v="81"/>
    <x v="1"/>
    <x v="0"/>
    <x v="0"/>
    <s v=""/>
    <x v="1"/>
  </r>
  <r>
    <n v="990"/>
    <s v="Fred C. and Mary R. Koch Foundation_Foster, Mendi20051500"/>
    <x v="4"/>
    <s v="Foster, Mendi"/>
    <x v="2766"/>
    <n v="1500"/>
    <x v="17"/>
    <x v="2"/>
    <s v="Individual/Scholarship"/>
    <n v="82"/>
    <x v="1"/>
    <x v="0"/>
    <x v="0"/>
    <s v=""/>
    <x v="1"/>
  </r>
  <r>
    <n v="990"/>
    <s v="Fred C. and Mary R. Koch Foundation_Funanage, Ryan20051500"/>
    <x v="4"/>
    <s v="Funanage, Ryan"/>
    <x v="2767"/>
    <n v="1500"/>
    <x v="17"/>
    <x v="2"/>
    <s v="Individual/Scholarship"/>
    <n v="83"/>
    <x v="1"/>
    <x v="0"/>
    <x v="0"/>
    <s v=""/>
    <x v="1"/>
  </r>
  <r>
    <n v="990"/>
    <s v="Fred C. and Mary R. Koch Foundation_Gable, Katherine20051500"/>
    <x v="4"/>
    <s v="Gable, Katherine"/>
    <x v="2687"/>
    <n v="1500"/>
    <x v="17"/>
    <x v="2"/>
    <s v="Individual/Scholarship"/>
    <n v="84"/>
    <x v="1"/>
    <x v="0"/>
    <x v="0"/>
    <s v=""/>
    <x v="1"/>
  </r>
  <r>
    <n v="990"/>
    <s v="Fred C. and Mary R. Koch Foundation_Gallinaro, Anna20051500"/>
    <x v="4"/>
    <s v="Gallinaro, Anna"/>
    <x v="2768"/>
    <n v="1500"/>
    <x v="17"/>
    <x v="2"/>
    <s v="Individual/Scholarship"/>
    <n v="85"/>
    <x v="1"/>
    <x v="0"/>
    <x v="0"/>
    <s v=""/>
    <x v="1"/>
  </r>
  <r>
    <n v="990"/>
    <s v="Fred C. and Mary R. Koch Foundation_Garcia, Joel20051500"/>
    <x v="4"/>
    <s v="Garcia, Joel"/>
    <x v="2769"/>
    <n v="1500"/>
    <x v="17"/>
    <x v="2"/>
    <s v="Individual/Scholarship"/>
    <n v="86"/>
    <x v="1"/>
    <x v="0"/>
    <x v="0"/>
    <s v=""/>
    <x v="1"/>
  </r>
  <r>
    <n v="990"/>
    <s v="Fred C. and Mary R. Koch Foundation_Garcia, Omar20051500"/>
    <x v="4"/>
    <s v="Garcia, Omar"/>
    <x v="2770"/>
    <n v="1500"/>
    <x v="17"/>
    <x v="2"/>
    <s v="Individual/Scholarship"/>
    <n v="87"/>
    <x v="1"/>
    <x v="0"/>
    <x v="0"/>
    <s v=""/>
    <x v="1"/>
  </r>
  <r>
    <n v="990"/>
    <s v="Fred C. and Mary R. Koch Foundation_Gartner, Keegan20051500"/>
    <x v="4"/>
    <s v="Gartner, Keegan"/>
    <x v="2771"/>
    <n v="1500"/>
    <x v="17"/>
    <x v="2"/>
    <s v="Individual/Scholarship"/>
    <n v="88"/>
    <x v="1"/>
    <x v="0"/>
    <x v="0"/>
    <s v=""/>
    <x v="1"/>
  </r>
  <r>
    <n v="990"/>
    <s v="Fred C. and Mary R. Koch Foundation_Gerrior, Devin20051500"/>
    <x v="4"/>
    <s v="Gerrior, Devin"/>
    <x v="2561"/>
    <n v="1500"/>
    <x v="17"/>
    <x v="2"/>
    <s v="Individual/Scholarship"/>
    <n v="89"/>
    <x v="1"/>
    <x v="0"/>
    <x v="0"/>
    <s v=""/>
    <x v="1"/>
  </r>
  <r>
    <n v="990"/>
    <s v="Fred C. and Mary R. Koch Foundation_Gilpin, Meagan20051500"/>
    <x v="4"/>
    <s v="Gilpin, Meagan"/>
    <x v="2772"/>
    <n v="1500"/>
    <x v="17"/>
    <x v="2"/>
    <s v="Individual/Scholarship"/>
    <n v="90"/>
    <x v="1"/>
    <x v="0"/>
    <x v="0"/>
    <s v=""/>
    <x v="1"/>
  </r>
  <r>
    <n v="990"/>
    <s v="Fred C. and Mary R. Koch Foundation_Gocke, Kelsey20051500"/>
    <x v="4"/>
    <s v="Gocke, Kelsey"/>
    <x v="2689"/>
    <n v="1500"/>
    <x v="17"/>
    <x v="2"/>
    <s v="Individual/Scholarship"/>
    <n v="91"/>
    <x v="1"/>
    <x v="0"/>
    <x v="0"/>
    <s v=""/>
    <x v="1"/>
  </r>
  <r>
    <n v="990"/>
    <s v="Fred C. and Mary R. Koch Foundation_Gold, Jennifer20051500"/>
    <x v="4"/>
    <s v="Gold, Jennifer"/>
    <x v="2690"/>
    <n v="1500"/>
    <x v="17"/>
    <x v="2"/>
    <s v="Individual/Scholarship"/>
    <n v="92"/>
    <x v="1"/>
    <x v="0"/>
    <x v="0"/>
    <s v=""/>
    <x v="1"/>
  </r>
  <r>
    <n v="990"/>
    <s v="Fred C. and Mary R. Koch Foundation_Gonzales, Matthew20051500"/>
    <x v="4"/>
    <s v="Gonzales, Matthew"/>
    <x v="2691"/>
    <n v="1500"/>
    <x v="17"/>
    <x v="2"/>
    <s v="Individual/Scholarship"/>
    <n v="93"/>
    <x v="1"/>
    <x v="0"/>
    <x v="0"/>
    <s v=""/>
    <x v="1"/>
  </r>
  <r>
    <n v="990"/>
    <s v="Fred C. and Mary R. Koch Foundation_Graham, Becky20051500"/>
    <x v="4"/>
    <s v="Graham, Becky"/>
    <x v="2773"/>
    <n v="1500"/>
    <x v="17"/>
    <x v="2"/>
    <s v="Individual/Scholarship"/>
    <n v="94"/>
    <x v="1"/>
    <x v="0"/>
    <x v="0"/>
    <s v=""/>
    <x v="1"/>
  </r>
  <r>
    <n v="990"/>
    <s v="Fred C. and Mary R. Koch Foundation_Gregory, Emily20051500"/>
    <x v="4"/>
    <s v="Gregory, Emily"/>
    <x v="2692"/>
    <n v="1500"/>
    <x v="17"/>
    <x v="2"/>
    <s v="Individual/Scholarship"/>
    <n v="95"/>
    <x v="1"/>
    <x v="0"/>
    <x v="0"/>
    <s v=""/>
    <x v="1"/>
  </r>
  <r>
    <n v="990"/>
    <s v="Fred C. and Mary R. Koch Foundation_Guillemette, Adriene20051500"/>
    <x v="4"/>
    <s v="Guillemette, Adriene"/>
    <x v="2774"/>
    <n v="1500"/>
    <x v="17"/>
    <x v="2"/>
    <s v="Individual/Scholarship"/>
    <n v="96"/>
    <x v="1"/>
    <x v="0"/>
    <x v="0"/>
    <s v=""/>
    <x v="1"/>
  </r>
  <r>
    <n v="990"/>
    <s v="Fred C. and Mary R. Koch Foundation_Gusa, Heidi20051500"/>
    <x v="4"/>
    <s v="Gusa, Heidi"/>
    <x v="2775"/>
    <n v="1500"/>
    <x v="17"/>
    <x v="2"/>
    <s v="Individual/Scholarship"/>
    <n v="97"/>
    <x v="1"/>
    <x v="0"/>
    <x v="0"/>
    <s v=""/>
    <x v="1"/>
  </r>
  <r>
    <n v="990"/>
    <s v="Fred C. and Mary R. Koch Foundation_Hale, Kyle20051500"/>
    <x v="4"/>
    <s v="Hale, Kyle"/>
    <x v="2776"/>
    <n v="1500"/>
    <x v="17"/>
    <x v="2"/>
    <s v="Individual/Scholarship"/>
    <n v="98"/>
    <x v="1"/>
    <x v="0"/>
    <x v="0"/>
    <s v=""/>
    <x v="1"/>
  </r>
  <r>
    <n v="990"/>
    <s v="Fred C. and Mary R. Koch Foundation_Hardy, Kathryn20051500"/>
    <x v="4"/>
    <s v="Hardy, Kathryn"/>
    <x v="2777"/>
    <n v="1500"/>
    <x v="17"/>
    <x v="2"/>
    <s v="Individual/Scholarship"/>
    <n v="99"/>
    <x v="1"/>
    <x v="0"/>
    <x v="0"/>
    <s v=""/>
    <x v="1"/>
  </r>
  <r>
    <n v="990"/>
    <s v="Fred C. and Mary R. Koch Foundation_Harris, Lindsey20051500"/>
    <x v="4"/>
    <s v="Harris, Lindsey"/>
    <x v="2778"/>
    <n v="1500"/>
    <x v="17"/>
    <x v="2"/>
    <s v="Individual/Scholarship"/>
    <n v="100"/>
    <x v="1"/>
    <x v="0"/>
    <x v="0"/>
    <s v=""/>
    <x v="1"/>
  </r>
  <r>
    <n v="990"/>
    <s v="Fred C. and Mary R. Koch Foundation_Harrison, Kacey20051500"/>
    <x v="4"/>
    <s v="Harrison, Kacey"/>
    <x v="2779"/>
    <n v="1500"/>
    <x v="17"/>
    <x v="2"/>
    <s v="Individual/Scholarship"/>
    <n v="101"/>
    <x v="1"/>
    <x v="0"/>
    <x v="0"/>
    <s v=""/>
    <x v="1"/>
  </r>
  <r>
    <n v="990"/>
    <s v="Fred C. and Mary R. Koch Foundation_Harsha, Chancie20051500"/>
    <x v="4"/>
    <s v="Harsha, Chancie"/>
    <x v="2693"/>
    <n v="1500"/>
    <x v="17"/>
    <x v="2"/>
    <s v="Individual/Scholarship"/>
    <n v="102"/>
    <x v="1"/>
    <x v="0"/>
    <x v="0"/>
    <s v=""/>
    <x v="1"/>
  </r>
  <r>
    <n v="990"/>
    <s v="Fred C. and Mary R. Koch Foundation_Hebbard, Carleigh20051500"/>
    <x v="4"/>
    <s v="Hebbard, Carleigh"/>
    <x v="2780"/>
    <n v="1500"/>
    <x v="17"/>
    <x v="2"/>
    <s v="Individual/Scholarship"/>
    <n v="103"/>
    <x v="1"/>
    <x v="0"/>
    <x v="0"/>
    <s v=""/>
    <x v="1"/>
  </r>
  <r>
    <n v="990"/>
    <s v="Fred C. and Mary R. Koch Foundation_Heinold, Chelsea20051500"/>
    <x v="4"/>
    <s v="Heinold, Chelsea"/>
    <x v="2781"/>
    <n v="1500"/>
    <x v="17"/>
    <x v="2"/>
    <s v="Individual/Scholarship"/>
    <n v="104"/>
    <x v="1"/>
    <x v="0"/>
    <x v="0"/>
    <s v=""/>
    <x v="1"/>
  </r>
  <r>
    <n v="990"/>
    <s v="Fred C. and Mary R. Koch Foundation_Hensarling, Ryan20051500"/>
    <x v="4"/>
    <s v="Hensarling, Ryan"/>
    <x v="2782"/>
    <n v="1500"/>
    <x v="17"/>
    <x v="2"/>
    <s v="Individual/Scholarship"/>
    <n v="105"/>
    <x v="1"/>
    <x v="0"/>
    <x v="0"/>
    <s v=""/>
    <x v="1"/>
  </r>
  <r>
    <n v="990"/>
    <s v="Fred C. and Mary R. Koch Foundation_Hermann, Gregory20051500"/>
    <x v="4"/>
    <s v="Hermann, Gregory"/>
    <x v="2619"/>
    <n v="1500"/>
    <x v="17"/>
    <x v="2"/>
    <s v="Individual/Scholarship"/>
    <n v="106"/>
    <x v="1"/>
    <x v="0"/>
    <x v="0"/>
    <s v=""/>
    <x v="1"/>
  </r>
  <r>
    <n v="990"/>
    <s v="Fred C. and Mary R. Koch Foundation_Hester, Emily20051500"/>
    <x v="4"/>
    <s v="Hester, Emily"/>
    <x v="2783"/>
    <n v="1500"/>
    <x v="17"/>
    <x v="2"/>
    <s v="Individual/Scholarship"/>
    <n v="107"/>
    <x v="1"/>
    <x v="0"/>
    <x v="0"/>
    <s v=""/>
    <x v="1"/>
  </r>
  <r>
    <n v="990"/>
    <s v="Fred C. and Mary R. Koch Foundation_Hester, Sarah20051500"/>
    <x v="4"/>
    <s v="Hester, Sarah"/>
    <x v="2784"/>
    <n v="1500"/>
    <x v="17"/>
    <x v="2"/>
    <s v="Individual/Scholarship"/>
    <n v="108"/>
    <x v="1"/>
    <x v="0"/>
    <x v="0"/>
    <s v=""/>
    <x v="1"/>
  </r>
  <r>
    <n v="990"/>
    <s v="Fred C. and Mary R. Koch Foundation_Hewlett, Bradley20051500"/>
    <x v="4"/>
    <s v="Hewlett, Bradley"/>
    <x v="2785"/>
    <n v="1500"/>
    <x v="17"/>
    <x v="2"/>
    <s v="Individual/Scholarship"/>
    <n v="109"/>
    <x v="1"/>
    <x v="0"/>
    <x v="0"/>
    <s v=""/>
    <x v="1"/>
  </r>
  <r>
    <n v="990"/>
    <s v="Fred C. and Mary R. Koch Foundation_Hobbs, Matthew20051500"/>
    <x v="4"/>
    <s v="Hobbs, Matthew"/>
    <x v="2565"/>
    <n v="1500"/>
    <x v="17"/>
    <x v="2"/>
    <s v="Individual/Scholarship"/>
    <n v="110"/>
    <x v="1"/>
    <x v="0"/>
    <x v="0"/>
    <s v=""/>
    <x v="1"/>
  </r>
  <r>
    <n v="990"/>
    <s v="Fred C. and Mary R. Koch Foundation_Horowitz, Jeffrey20051500"/>
    <x v="4"/>
    <s v="Horowitz, Jeffrey"/>
    <x v="2786"/>
    <n v="1500"/>
    <x v="17"/>
    <x v="2"/>
    <s v="Individual/Scholarship"/>
    <n v="111"/>
    <x v="1"/>
    <x v="0"/>
    <x v="0"/>
    <s v=""/>
    <x v="1"/>
  </r>
  <r>
    <n v="990"/>
    <s v="Fred C. and Mary R. Koch Foundation_Howden, Sally20051500"/>
    <x v="4"/>
    <s v="Howden, Sally"/>
    <x v="2483"/>
    <n v="1500"/>
    <x v="17"/>
    <x v="2"/>
    <s v="Individual/Scholarship"/>
    <n v="112"/>
    <x v="1"/>
    <x v="0"/>
    <x v="0"/>
    <s v=""/>
    <x v="1"/>
  </r>
  <r>
    <n v="990"/>
    <s v="Fred C. and Mary R. Koch Foundation_Hubin, Michelle20051500"/>
    <x v="4"/>
    <s v="Hubin, Michelle"/>
    <x v="2787"/>
    <n v="1500"/>
    <x v="17"/>
    <x v="2"/>
    <s v="Individual/Scholarship"/>
    <n v="113"/>
    <x v="1"/>
    <x v="0"/>
    <x v="0"/>
    <s v=""/>
    <x v="1"/>
  </r>
  <r>
    <n v="990"/>
    <s v="Fred C. and Mary R. Koch Foundation_Humphrey, Neal20051500"/>
    <x v="4"/>
    <s v="Humphrey, Neal"/>
    <x v="2621"/>
    <n v="1500"/>
    <x v="17"/>
    <x v="2"/>
    <s v="Individual/Scholarship"/>
    <n v="114"/>
    <x v="1"/>
    <x v="0"/>
    <x v="0"/>
    <s v=""/>
    <x v="1"/>
  </r>
  <r>
    <n v="990"/>
    <s v="Fred C. and Mary R. Koch Foundation_Jahnke, Nathan20051500"/>
    <x v="4"/>
    <s v="Jahnke, Nathan"/>
    <x v="2695"/>
    <n v="1500"/>
    <x v="17"/>
    <x v="2"/>
    <s v="Individual/Scholarship"/>
    <n v="115"/>
    <x v="1"/>
    <x v="0"/>
    <x v="0"/>
    <s v=""/>
    <x v="1"/>
  </r>
  <r>
    <n v="990"/>
    <s v="Fred C. and Mary R. Koch Foundation_Johnson, McKiesha20051500"/>
    <x v="4"/>
    <s v="Johnson, McKiesha"/>
    <x v="2622"/>
    <n v="1500"/>
    <x v="17"/>
    <x v="2"/>
    <s v="Individual/Scholarship"/>
    <n v="116"/>
    <x v="1"/>
    <x v="0"/>
    <x v="0"/>
    <s v=""/>
    <x v="1"/>
  </r>
  <r>
    <n v="990"/>
    <s v="Fred C. and Mary R. Koch Foundation_Jones, Christi20051500"/>
    <x v="4"/>
    <s v="Jones, Christi"/>
    <x v="2788"/>
    <n v="1500"/>
    <x v="17"/>
    <x v="2"/>
    <s v="Individual/Scholarship"/>
    <n v="117"/>
    <x v="1"/>
    <x v="0"/>
    <x v="0"/>
    <s v=""/>
    <x v="1"/>
  </r>
  <r>
    <n v="990"/>
    <s v="Fred C. and Mary R. Koch Foundation_Jones, Tasheena20051500"/>
    <x v="4"/>
    <s v="Jones, Tasheena"/>
    <x v="2789"/>
    <n v="1500"/>
    <x v="17"/>
    <x v="2"/>
    <s v="Individual/Scholarship"/>
    <n v="118"/>
    <x v="1"/>
    <x v="0"/>
    <x v="0"/>
    <s v=""/>
    <x v="1"/>
  </r>
  <r>
    <n v="990"/>
    <s v="Fred C. and Mary R. Koch Foundation_Kaiser, Matthew20051500"/>
    <x v="4"/>
    <s v="Kaiser, Matthew"/>
    <x v="2790"/>
    <n v="1500"/>
    <x v="17"/>
    <x v="2"/>
    <s v="Individual/Scholarship"/>
    <n v="119"/>
    <x v="1"/>
    <x v="0"/>
    <x v="0"/>
    <s v=""/>
    <x v="1"/>
  </r>
  <r>
    <n v="990"/>
    <s v="Fred C. and Mary R. Koch Foundation_Kenaley, Ryan20051500"/>
    <x v="4"/>
    <s v="Kenaley, Ryan"/>
    <x v="2791"/>
    <n v="1500"/>
    <x v="17"/>
    <x v="2"/>
    <s v="Individual/Scholarship"/>
    <n v="120"/>
    <x v="1"/>
    <x v="0"/>
    <x v="0"/>
    <s v=""/>
    <x v="1"/>
  </r>
  <r>
    <n v="990"/>
    <s v="Fred C. and Mary R. Koch Foundation_Kilian, Annie20051500"/>
    <x v="4"/>
    <s v="Kilian, Annie"/>
    <x v="2792"/>
    <n v="1500"/>
    <x v="17"/>
    <x v="2"/>
    <s v="Killian or Kilian? (YoY differs)"/>
    <n v="121"/>
    <x v="1"/>
    <x v="0"/>
    <x v="0"/>
    <s v=""/>
    <x v="1"/>
  </r>
  <r>
    <n v="990"/>
    <s v="Fred C. and Mary R. Koch Foundation_Kilian, Kristen20051500"/>
    <x v="4"/>
    <s v="Kilian, Kristen"/>
    <x v="2793"/>
    <n v="1500"/>
    <x v="17"/>
    <x v="2"/>
    <s v="Killian or Kilian? (YoY differs)"/>
    <n v="122"/>
    <x v="1"/>
    <x v="0"/>
    <x v="0"/>
    <s v=""/>
    <x v="1"/>
  </r>
  <r>
    <n v="990"/>
    <s v="Fred C. and Mary R. Koch Foundation_Kirkham, Amy20051500"/>
    <x v="4"/>
    <s v="Kirkham, Amy"/>
    <x v="2626"/>
    <n v="1500"/>
    <x v="17"/>
    <x v="2"/>
    <s v="Individual/Scholarship"/>
    <n v="123"/>
    <x v="1"/>
    <x v="0"/>
    <x v="0"/>
    <s v=""/>
    <x v="1"/>
  </r>
  <r>
    <n v="990"/>
    <s v="Fred C. and Mary R. Koch Foundation_Klager, Christopher20051500"/>
    <x v="4"/>
    <s v="Klager, Christopher"/>
    <x v="2697"/>
    <n v="1500"/>
    <x v="17"/>
    <x v="2"/>
    <s v="Individual/Scholarship"/>
    <n v="124"/>
    <x v="1"/>
    <x v="0"/>
    <x v="0"/>
    <s v=""/>
    <x v="1"/>
  </r>
  <r>
    <n v="990"/>
    <s v="Fred C. and Mary R. Koch Foundation_Kolar, Ashley20051500"/>
    <x v="4"/>
    <s v="Kolar, Ashley"/>
    <x v="2794"/>
    <n v="1500"/>
    <x v="17"/>
    <x v="2"/>
    <s v="Individual/Scholarship"/>
    <n v="125"/>
    <x v="1"/>
    <x v="0"/>
    <x v="0"/>
    <s v=""/>
    <x v="1"/>
  </r>
  <r>
    <n v="990"/>
    <s v="Fred C. and Mary R. Koch Foundation_Koopman, Jaclyn20051500"/>
    <x v="4"/>
    <s v="Koopman, Jaclyn"/>
    <x v="2795"/>
    <n v="1500"/>
    <x v="17"/>
    <x v="2"/>
    <s v="Individual/Scholarship"/>
    <n v="126"/>
    <x v="1"/>
    <x v="0"/>
    <x v="0"/>
    <s v=""/>
    <x v="1"/>
  </r>
  <r>
    <n v="990"/>
    <s v="Fred C. and Mary R. Koch Foundation_Kopf, Kara20051500"/>
    <x v="4"/>
    <s v="Kopf, Kara"/>
    <x v="2796"/>
    <n v="1500"/>
    <x v="17"/>
    <x v="2"/>
    <s v="Individual/Scholarship"/>
    <n v="127"/>
    <x v="1"/>
    <x v="0"/>
    <x v="0"/>
    <s v=""/>
    <x v="1"/>
  </r>
  <r>
    <n v="990"/>
    <s v="Fred C. and Mary R. Koch Foundation_Koterwas, Jennifer20051500"/>
    <x v="4"/>
    <s v="Koterwas, Jennifer"/>
    <x v="2797"/>
    <n v="1500"/>
    <x v="17"/>
    <x v="2"/>
    <s v="Individual/Scholarship"/>
    <n v="128"/>
    <x v="1"/>
    <x v="0"/>
    <x v="0"/>
    <s v=""/>
    <x v="1"/>
  </r>
  <r>
    <n v="990"/>
    <s v="Fred C. and Mary R. Koch Foundation_Kuipers, Mary20051500"/>
    <x v="4"/>
    <s v="Kuipers, Mary"/>
    <x v="2798"/>
    <n v="1500"/>
    <x v="17"/>
    <x v="2"/>
    <s v="Individual/Scholarship"/>
    <n v="129"/>
    <x v="1"/>
    <x v="0"/>
    <x v="0"/>
    <s v=""/>
    <x v="1"/>
  </r>
  <r>
    <n v="990"/>
    <s v="Fred C. and Mary R. Koch Foundation_Kulkarni, Aneesh20051500"/>
    <x v="4"/>
    <s v="Kulkarni, Aneesh"/>
    <x v="2799"/>
    <n v="1500"/>
    <x v="17"/>
    <x v="2"/>
    <s v="Individual/Scholarship"/>
    <n v="130"/>
    <x v="1"/>
    <x v="0"/>
    <x v="0"/>
    <s v=""/>
    <x v="1"/>
  </r>
  <r>
    <n v="990"/>
    <s v="Fred C. and Mary R. Koch Foundation_LaBonte', Emily20051500"/>
    <x v="4"/>
    <s v="LaBonte', Emily"/>
    <x v="2800"/>
    <n v="1500"/>
    <x v="17"/>
    <x v="2"/>
    <s v="Individual/Scholarship"/>
    <n v="131"/>
    <x v="1"/>
    <x v="0"/>
    <x v="0"/>
    <s v=""/>
    <x v="1"/>
  </r>
  <r>
    <n v="990"/>
    <s v="Fred C. and Mary R. Koch Foundation_Lang, Kelly20051500"/>
    <x v="4"/>
    <s v="Lang, Kelly"/>
    <x v="2698"/>
    <n v="1500"/>
    <x v="17"/>
    <x v="2"/>
    <s v="Individual/Scholarship"/>
    <n v="132"/>
    <x v="1"/>
    <x v="0"/>
    <x v="0"/>
    <s v=""/>
    <x v="1"/>
  </r>
  <r>
    <n v="990"/>
    <s v="Fred C. and Mary R. Koch Foundation_LaRue, Eric20051500"/>
    <x v="4"/>
    <s v="LaRue, Eric"/>
    <x v="2801"/>
    <n v="1500"/>
    <x v="17"/>
    <x v="2"/>
    <s v="Individual/Scholarship"/>
    <n v="133"/>
    <x v="1"/>
    <x v="0"/>
    <x v="0"/>
    <s v=""/>
    <x v="1"/>
  </r>
  <r>
    <n v="990"/>
    <s v="Fred C. and Mary R. Koch Foundation_Learned, Erin20051500"/>
    <x v="4"/>
    <s v="Learned, Erin"/>
    <x v="2630"/>
    <n v="1500"/>
    <x v="17"/>
    <x v="2"/>
    <s v="Individual/Scholarship"/>
    <n v="134"/>
    <x v="1"/>
    <x v="0"/>
    <x v="0"/>
    <s v=""/>
    <x v="1"/>
  </r>
  <r>
    <n v="990"/>
    <s v="Fred C. and Mary R. Koch Foundation_Lee, Sydney20051500"/>
    <x v="4"/>
    <s v="Lee, Sydney"/>
    <x v="2700"/>
    <n v="1500"/>
    <x v="17"/>
    <x v="2"/>
    <s v="Individual/Scholarship"/>
    <n v="135"/>
    <x v="1"/>
    <x v="0"/>
    <x v="0"/>
    <s v=""/>
    <x v="1"/>
  </r>
  <r>
    <n v="990"/>
    <s v="Fred C. and Mary R. Koch Foundation_Levere, Kimberly20051500"/>
    <x v="4"/>
    <s v="Levere, Kimberly"/>
    <x v="2802"/>
    <n v="1500"/>
    <x v="17"/>
    <x v="2"/>
    <s v="Individual/Scholarship"/>
    <n v="136"/>
    <x v="1"/>
    <x v="0"/>
    <x v="0"/>
    <s v=""/>
    <x v="1"/>
  </r>
  <r>
    <n v="990"/>
    <s v="Fred C. and Mary R. Koch Foundation_Lien, Yuting20051500"/>
    <x v="4"/>
    <s v="Lien, Yuting"/>
    <x v="2803"/>
    <n v="1500"/>
    <x v="17"/>
    <x v="2"/>
    <s v="Individual/Scholarship"/>
    <n v="137"/>
    <x v="1"/>
    <x v="0"/>
    <x v="0"/>
    <s v=""/>
    <x v="1"/>
  </r>
  <r>
    <n v="990"/>
    <s v="Fred C. and Mary R. Koch Foundation_Longoria, Aissa20051500"/>
    <x v="4"/>
    <s v="Longoria, Aissa"/>
    <x v="2701"/>
    <n v="1500"/>
    <x v="17"/>
    <x v="2"/>
    <s v="Individual/Scholarship"/>
    <n v="138"/>
    <x v="1"/>
    <x v="0"/>
    <x v="0"/>
    <s v=""/>
    <x v="1"/>
  </r>
  <r>
    <n v="990"/>
    <s v="Fred C. and Mary R. Koch Foundation_Loredo, Christina20051500"/>
    <x v="4"/>
    <s v="Loredo, Christina"/>
    <x v="2804"/>
    <n v="1500"/>
    <x v="17"/>
    <x v="2"/>
    <s v="Individual/Scholarship"/>
    <n v="139"/>
    <x v="1"/>
    <x v="0"/>
    <x v="0"/>
    <s v=""/>
    <x v="1"/>
  </r>
  <r>
    <n v="990"/>
    <s v="Fred C. and Mary R. Koch Foundation_Mahoney, Daniel20051500"/>
    <x v="4"/>
    <s v="Mahoney, Daniel"/>
    <x v="2633"/>
    <n v="1500"/>
    <x v="17"/>
    <x v="2"/>
    <s v="Individual/Scholarship"/>
    <n v="140"/>
    <x v="1"/>
    <x v="0"/>
    <x v="0"/>
    <s v=""/>
    <x v="1"/>
  </r>
  <r>
    <n v="990"/>
    <s v="Fred C. and Mary R. Koch Foundation_Mahoney, Michael20051500"/>
    <x v="4"/>
    <s v="Mahoney, Michael"/>
    <x v="2634"/>
    <n v="1500"/>
    <x v="17"/>
    <x v="2"/>
    <s v="Individual/Scholarship"/>
    <n v="141"/>
    <x v="1"/>
    <x v="0"/>
    <x v="0"/>
    <s v=""/>
    <x v="1"/>
  </r>
  <r>
    <n v="990"/>
    <s v="Fred C. and Mary R. Koch Foundation_Mason, Cade20051500"/>
    <x v="4"/>
    <s v="Mason, Cade"/>
    <x v="2805"/>
    <n v="1500"/>
    <x v="17"/>
    <x v="2"/>
    <s v="Individual/Scholarship"/>
    <n v="142"/>
    <x v="1"/>
    <x v="0"/>
    <x v="0"/>
    <s v=""/>
    <x v="1"/>
  </r>
  <r>
    <n v="990"/>
    <s v="Fred C. and Mary R. Koch Foundation_McCauley, Sarah20051500"/>
    <x v="4"/>
    <s v="McCauley, Sarah"/>
    <x v="2806"/>
    <n v="1500"/>
    <x v="17"/>
    <x v="2"/>
    <s v="Individual/Scholarship"/>
    <n v="143"/>
    <x v="1"/>
    <x v="0"/>
    <x v="0"/>
    <s v=""/>
    <x v="1"/>
  </r>
  <r>
    <n v="990"/>
    <s v="Fred C. and Mary R. Koch Foundation_McGreeny, Joe20051500"/>
    <x v="4"/>
    <s v="McGreeny, Joe"/>
    <x v="2807"/>
    <n v="1500"/>
    <x v="17"/>
    <x v="2"/>
    <s v="Individual/Scholarship"/>
    <n v="144"/>
    <x v="1"/>
    <x v="0"/>
    <x v="0"/>
    <s v=""/>
    <x v="1"/>
  </r>
  <r>
    <n v="990"/>
    <s v="Fred C. and Mary R. Koch Foundation_McIntosh, Meghan20051500"/>
    <x v="4"/>
    <s v="McIntosh, Meghan"/>
    <x v="2808"/>
    <n v="1500"/>
    <x v="17"/>
    <x v="2"/>
    <s v="Individual/Scholarship"/>
    <n v="145"/>
    <x v="1"/>
    <x v="0"/>
    <x v="0"/>
    <s v=""/>
    <x v="1"/>
  </r>
  <r>
    <n v="990"/>
    <s v="Fred C. and Mary R. Koch Foundation_Meicke, Stephen20051500"/>
    <x v="4"/>
    <s v="Meicke, Stephen"/>
    <x v="2809"/>
    <n v="1500"/>
    <x v="17"/>
    <x v="2"/>
    <s v="Individual/Scholarship"/>
    <n v="146"/>
    <x v="1"/>
    <x v="0"/>
    <x v="0"/>
    <s v=""/>
    <x v="1"/>
  </r>
  <r>
    <n v="990"/>
    <s v="Fred C. and Mary R. Koch Foundation_Michaud, Jessica20051500"/>
    <x v="4"/>
    <s v="Michaud, Jessica"/>
    <x v="2810"/>
    <n v="1500"/>
    <x v="17"/>
    <x v="2"/>
    <s v="Individual/Scholarship"/>
    <n v="147"/>
    <x v="1"/>
    <x v="0"/>
    <x v="0"/>
    <s v=""/>
    <x v="1"/>
  </r>
  <r>
    <n v="990"/>
    <s v="Fred C. and Mary R. Koch Foundation_Mielke, Anna20051500"/>
    <x v="4"/>
    <s v="Mielke, Anna"/>
    <x v="2811"/>
    <n v="1500"/>
    <x v="17"/>
    <x v="2"/>
    <s v="Individual/Scholarship"/>
    <n v="148"/>
    <x v="1"/>
    <x v="0"/>
    <x v="0"/>
    <s v=""/>
    <x v="1"/>
  </r>
  <r>
    <n v="990"/>
    <s v="Fred C. and Mary R. Koch Foundation_Mielke, Heidi20051500"/>
    <x v="4"/>
    <s v="Mielke, Heidi"/>
    <x v="2704"/>
    <n v="1500"/>
    <x v="17"/>
    <x v="2"/>
    <s v="Individual/Scholarship"/>
    <n v="149"/>
    <x v="1"/>
    <x v="0"/>
    <x v="0"/>
    <s v=""/>
    <x v="1"/>
  </r>
  <r>
    <n v="990"/>
    <s v="Fred C. and Mary R. Koch Foundation_Millman, Emma20051500"/>
    <x v="4"/>
    <s v="Millman, Emma"/>
    <x v="2812"/>
    <n v="1500"/>
    <x v="17"/>
    <x v="2"/>
    <s v="Individual/Scholarship"/>
    <n v="150"/>
    <x v="1"/>
    <x v="0"/>
    <x v="0"/>
    <s v=""/>
    <x v="1"/>
  </r>
  <r>
    <n v="990"/>
    <s v="Fred C. and Mary R. Koch Foundation_Mills, Erin20051500"/>
    <x v="4"/>
    <s v="Mills, Erin"/>
    <x v="2813"/>
    <n v="1500"/>
    <x v="17"/>
    <x v="2"/>
    <s v="Individual/Scholarship"/>
    <n v="151"/>
    <x v="1"/>
    <x v="0"/>
    <x v="0"/>
    <s v=""/>
    <x v="1"/>
  </r>
  <r>
    <n v="990"/>
    <s v="Fred C. and Mary R. Koch Foundation_Mills, Jamie20051500"/>
    <x v="4"/>
    <s v="Mills, Jamie"/>
    <x v="2814"/>
    <n v="1500"/>
    <x v="17"/>
    <x v="2"/>
    <s v="Individual/Scholarship"/>
    <n v="152"/>
    <x v="1"/>
    <x v="0"/>
    <x v="0"/>
    <s v=""/>
    <x v="1"/>
  </r>
  <r>
    <n v="990"/>
    <s v="Fred C. and Mary R. Koch Foundation_Morris, Jason20051500"/>
    <x v="4"/>
    <s v="Morris, Jason"/>
    <x v="2815"/>
    <n v="1500"/>
    <x v="17"/>
    <x v="2"/>
    <s v="Individual/Scholarship"/>
    <n v="153"/>
    <x v="1"/>
    <x v="0"/>
    <x v="0"/>
    <s v=""/>
    <x v="1"/>
  </r>
  <r>
    <n v="990"/>
    <s v="Fred C. and Mary R. Koch Foundation_Mortimer, Samuel20051500"/>
    <x v="4"/>
    <s v="Mortimer, Samuel"/>
    <x v="2816"/>
    <n v="1500"/>
    <x v="17"/>
    <x v="2"/>
    <s v="Individual/Scholarship"/>
    <n v="154"/>
    <x v="1"/>
    <x v="0"/>
    <x v="0"/>
    <s v=""/>
    <x v="1"/>
  </r>
  <r>
    <n v="990"/>
    <s v="Fred C. and Mary R. Koch Foundation_Nelson, Darren20051500"/>
    <x v="4"/>
    <s v="Nelson, Darren"/>
    <x v="2817"/>
    <n v="1500"/>
    <x v="17"/>
    <x v="2"/>
    <s v="Individual/Scholarship"/>
    <n v="155"/>
    <x v="1"/>
    <x v="0"/>
    <x v="0"/>
    <s v=""/>
    <x v="1"/>
  </r>
  <r>
    <n v="990"/>
    <s v="Fred C. and Mary R. Koch Foundation_Nelson, Jessica20051500"/>
    <x v="4"/>
    <s v="Nelson, Jessica"/>
    <x v="2706"/>
    <n v="1500"/>
    <x v="17"/>
    <x v="2"/>
    <s v="Individual/Scholarship"/>
    <n v="156"/>
    <x v="1"/>
    <x v="0"/>
    <x v="0"/>
    <s v=""/>
    <x v="1"/>
  </r>
  <r>
    <n v="990"/>
    <s v="Fred C. and Mary R. Koch Foundation_Neujahr, Ashley20051500"/>
    <x v="4"/>
    <s v="Neujahr, Ashley"/>
    <x v="2574"/>
    <n v="1500"/>
    <x v="17"/>
    <x v="2"/>
    <s v="Individual/Scholarship"/>
    <n v="157"/>
    <x v="1"/>
    <x v="0"/>
    <x v="0"/>
    <s v=""/>
    <x v="1"/>
  </r>
  <r>
    <n v="990"/>
    <s v="Fred C. and Mary R. Koch Foundation_Neumann, Zachary20051500"/>
    <x v="4"/>
    <s v="Neumann, Zachary"/>
    <x v="2818"/>
    <n v="1500"/>
    <x v="17"/>
    <x v="2"/>
    <s v="Individual/Scholarship"/>
    <n v="158"/>
    <x v="1"/>
    <x v="0"/>
    <x v="0"/>
    <s v=""/>
    <x v="1"/>
  </r>
  <r>
    <n v="990"/>
    <s v="Fred C. and Mary R. Koch Foundation_Nichols, Jessica20051500"/>
    <x v="4"/>
    <s v="Nichols, Jessica"/>
    <x v="2819"/>
    <n v="1500"/>
    <x v="17"/>
    <x v="2"/>
    <s v="Individual/Scholarship"/>
    <n v="159"/>
    <x v="1"/>
    <x v="0"/>
    <x v="0"/>
    <s v=""/>
    <x v="1"/>
  </r>
  <r>
    <n v="990"/>
    <s v="Fred C. and Mary R. Koch Foundation_Oswald, Erich20051500"/>
    <x v="4"/>
    <s v="Oswald, Erich"/>
    <x v="2576"/>
    <n v="1500"/>
    <x v="17"/>
    <x v="2"/>
    <s v="Individual/Scholarship"/>
    <n v="160"/>
    <x v="1"/>
    <x v="0"/>
    <x v="0"/>
    <s v=""/>
    <x v="1"/>
  </r>
  <r>
    <n v="990"/>
    <s v="Fred C. and Mary R. Koch Foundation_Oswald, Hanna20051500"/>
    <x v="4"/>
    <s v="Oswald, Hanna"/>
    <x v="2707"/>
    <n v="1500"/>
    <x v="17"/>
    <x v="2"/>
    <s v="Individual/Scholarship"/>
    <n v="161"/>
    <x v="1"/>
    <x v="0"/>
    <x v="0"/>
    <s v=""/>
    <x v="1"/>
  </r>
  <r>
    <n v="990"/>
    <s v="Fred C. and Mary R. Koch Foundation_Pagaduan, Richmond20051500"/>
    <x v="4"/>
    <s v="Pagaduan, Richmond"/>
    <x v="2708"/>
    <n v="1500"/>
    <x v="17"/>
    <x v="2"/>
    <s v="Individual/Scholarship"/>
    <n v="162"/>
    <x v="1"/>
    <x v="0"/>
    <x v="0"/>
    <s v=""/>
    <x v="1"/>
  </r>
  <r>
    <n v="990"/>
    <s v="Fred C. and Mary R. Koch Foundation_Parsons, Blake20051500"/>
    <x v="4"/>
    <s v="Parsons, Blake"/>
    <x v="2640"/>
    <n v="1500"/>
    <x v="17"/>
    <x v="2"/>
    <s v="Individual/Scholarship"/>
    <n v="163"/>
    <x v="1"/>
    <x v="0"/>
    <x v="0"/>
    <s v=""/>
    <x v="1"/>
  </r>
  <r>
    <n v="990"/>
    <s v="Fred C. and Mary R. Koch Foundation_Pechacek, Kallie20051500"/>
    <x v="4"/>
    <s v="Pechacek, Kallie"/>
    <x v="2820"/>
    <n v="1500"/>
    <x v="17"/>
    <x v="2"/>
    <s v="Individual/Scholarship"/>
    <n v="164"/>
    <x v="1"/>
    <x v="0"/>
    <x v="0"/>
    <s v=""/>
    <x v="1"/>
  </r>
  <r>
    <n v="990"/>
    <s v="Fred C. and Mary R. Koch Foundation_Pinaire, Andrew20051500"/>
    <x v="4"/>
    <s v="Pinaire, Andrew"/>
    <x v="2710"/>
    <n v="1500"/>
    <x v="17"/>
    <x v="2"/>
    <s v="Individual/Scholarship"/>
    <n v="165"/>
    <x v="1"/>
    <x v="0"/>
    <x v="0"/>
    <s v=""/>
    <x v="1"/>
  </r>
  <r>
    <n v="990"/>
    <s v="Fred C. and Mary R. Koch Foundation_Porter, Tyler20051500"/>
    <x v="4"/>
    <s v="Porter, Tyler"/>
    <x v="2821"/>
    <n v="1500"/>
    <x v="17"/>
    <x v="2"/>
    <s v="Individual/Scholarship"/>
    <n v="166"/>
    <x v="1"/>
    <x v="0"/>
    <x v="0"/>
    <s v=""/>
    <x v="1"/>
  </r>
  <r>
    <n v="990"/>
    <s v="Fred C. and Mary R. Koch Foundation_Quon, Linda20051500"/>
    <x v="4"/>
    <s v="Quon, Linda"/>
    <x v="2822"/>
    <n v="1500"/>
    <x v="17"/>
    <x v="2"/>
    <s v="Individual/Scholarship"/>
    <n v="167"/>
    <x v="1"/>
    <x v="0"/>
    <x v="0"/>
    <s v=""/>
    <x v="1"/>
  </r>
  <r>
    <n v="990"/>
    <s v="Fred C. and Mary R. Koch Foundation_Raulston, Nicole20051500"/>
    <x v="4"/>
    <s v="Raulston, Nicole"/>
    <x v="2823"/>
    <n v="1500"/>
    <x v="17"/>
    <x v="2"/>
    <s v="Individual/Scholarship"/>
    <n v="168"/>
    <x v="1"/>
    <x v="0"/>
    <x v="0"/>
    <s v=""/>
    <x v="1"/>
  </r>
  <r>
    <n v="990"/>
    <s v="Fred C. and Mary R. Koch Foundation_Recalde, Melissa20051500"/>
    <x v="4"/>
    <s v="Recalde, Melissa"/>
    <x v="2824"/>
    <n v="1500"/>
    <x v="17"/>
    <x v="2"/>
    <s v="Individual/Scholarship"/>
    <n v="169"/>
    <x v="1"/>
    <x v="0"/>
    <x v="0"/>
    <s v=""/>
    <x v="1"/>
  </r>
  <r>
    <n v="990"/>
    <s v="Fred C. and Mary R. Koch Foundation_Reimer, Jay20051500"/>
    <x v="4"/>
    <s v="Reimer, Jay"/>
    <x v="2825"/>
    <n v="1500"/>
    <x v="17"/>
    <x v="2"/>
    <s v="Individual/Scholarship"/>
    <n v="170"/>
    <x v="1"/>
    <x v="0"/>
    <x v="0"/>
    <s v=""/>
    <x v="1"/>
  </r>
  <r>
    <n v="990"/>
    <s v="Fred C. and Mary R. Koch Foundation_Reimer, Jill20051500"/>
    <x v="4"/>
    <s v="Reimer, Jill"/>
    <x v="2826"/>
    <n v="1500"/>
    <x v="17"/>
    <x v="2"/>
    <s v="Individual/Scholarship"/>
    <n v="171"/>
    <x v="1"/>
    <x v="0"/>
    <x v="0"/>
    <s v=""/>
    <x v="1"/>
  </r>
  <r>
    <n v="990"/>
    <s v="Fred C. and Mary R. Koch Foundation_Rethwisch, Alison20051500"/>
    <x v="4"/>
    <s v="Rethwisch, Alison"/>
    <x v="2642"/>
    <n v="1500"/>
    <x v="17"/>
    <x v="2"/>
    <s v="Individual/Scholarship"/>
    <n v="172"/>
    <x v="1"/>
    <x v="0"/>
    <x v="0"/>
    <s v=""/>
    <x v="1"/>
  </r>
  <r>
    <n v="990"/>
    <s v="Fred C. and Mary R. Koch Foundation_Riter, Jennifer20051500"/>
    <x v="4"/>
    <s v="Riter, Jennifer"/>
    <x v="2827"/>
    <n v="1500"/>
    <x v="17"/>
    <x v="2"/>
    <s v="Individual/Scholarship"/>
    <n v="173"/>
    <x v="1"/>
    <x v="0"/>
    <x v="0"/>
    <s v=""/>
    <x v="1"/>
  </r>
  <r>
    <n v="990"/>
    <s v="Fred C. and Mary R. Koch Foundation_Robertson, Lee20051500"/>
    <x v="4"/>
    <s v="Robertson, Lee"/>
    <x v="2828"/>
    <n v="1500"/>
    <x v="17"/>
    <x v="2"/>
    <s v="Individual/Scholarship"/>
    <n v="174"/>
    <x v="1"/>
    <x v="0"/>
    <x v="0"/>
    <s v=""/>
    <x v="1"/>
  </r>
  <r>
    <n v="990"/>
    <s v="Fred C. and Mary R. Koch Foundation_Robles, Francisco20051500"/>
    <x v="4"/>
    <s v="Robles, Francisco"/>
    <x v="2644"/>
    <n v="1500"/>
    <x v="17"/>
    <x v="2"/>
    <s v="Individual/Scholarship"/>
    <n v="175"/>
    <x v="1"/>
    <x v="0"/>
    <x v="0"/>
    <s v=""/>
    <x v="1"/>
  </r>
  <r>
    <n v="990"/>
    <s v="Fred C. and Mary R. Koch Foundation_Rodriguez, III, Martin20051500"/>
    <x v="4"/>
    <s v="Rodriguez, III, Martin"/>
    <x v="2645"/>
    <n v="1500"/>
    <x v="17"/>
    <x v="2"/>
    <s v="Individual/Scholarship"/>
    <n v="176"/>
    <x v="1"/>
    <x v="0"/>
    <x v="0"/>
    <s v=""/>
    <x v="1"/>
  </r>
  <r>
    <n v="990"/>
    <s v="Fred C. and Mary R. Koch Foundation_Roussel, Landon20051500"/>
    <x v="4"/>
    <s v="Roussel, Landon"/>
    <x v="2829"/>
    <n v="1500"/>
    <x v="17"/>
    <x v="2"/>
    <s v="Individual/Scholarship"/>
    <n v="177"/>
    <x v="1"/>
    <x v="0"/>
    <x v="0"/>
    <s v=""/>
    <x v="1"/>
  </r>
  <r>
    <n v="990"/>
    <s v="Fred C. and Mary R. Koch Foundation_Routh, Jared20051500"/>
    <x v="4"/>
    <s v="Routh, Jared"/>
    <x v="2830"/>
    <n v="1500"/>
    <x v="17"/>
    <x v="2"/>
    <s v="Individual/Scholarship"/>
    <n v="178"/>
    <x v="1"/>
    <x v="0"/>
    <x v="0"/>
    <s v=""/>
    <x v="1"/>
  </r>
  <r>
    <n v="990"/>
    <s v="Fred C. and Mary R. Koch Foundation_Rowlett, Christopher20051500"/>
    <x v="4"/>
    <s v="Rowlett, Christopher"/>
    <x v="2713"/>
    <n v="1500"/>
    <x v="17"/>
    <x v="2"/>
    <s v="Individual/Scholarship"/>
    <n v="179"/>
    <x v="1"/>
    <x v="0"/>
    <x v="0"/>
    <s v=""/>
    <x v="1"/>
  </r>
  <r>
    <n v="990"/>
    <s v="Fred C. and Mary R. Koch Foundation_Rudat, Deirdre20051500"/>
    <x v="4"/>
    <s v="Rudat, Deirdre"/>
    <x v="2831"/>
    <n v="1500"/>
    <x v="17"/>
    <x v="2"/>
    <s v="Individual/Scholarship"/>
    <n v="180"/>
    <x v="1"/>
    <x v="0"/>
    <x v="0"/>
    <s v=""/>
    <x v="1"/>
  </r>
  <r>
    <n v="990"/>
    <s v="Fred C. and Mary R. Koch Foundation_Rudat, Genevieve20051500"/>
    <x v="4"/>
    <s v="Rudat, Genevieve"/>
    <x v="2832"/>
    <n v="1500"/>
    <x v="17"/>
    <x v="2"/>
    <s v="Individual/Scholarship"/>
    <n v="181"/>
    <x v="1"/>
    <x v="0"/>
    <x v="0"/>
    <s v=""/>
    <x v="1"/>
  </r>
  <r>
    <n v="990"/>
    <s v="Fred C. and Mary R. Koch Foundation_Ryans, Camille20051500"/>
    <x v="4"/>
    <s v="Ryans, Camille"/>
    <x v="2647"/>
    <n v="1500"/>
    <x v="17"/>
    <x v="2"/>
    <s v="Individual/Scholarship"/>
    <n v="182"/>
    <x v="1"/>
    <x v="0"/>
    <x v="0"/>
    <s v=""/>
    <x v="1"/>
  </r>
  <r>
    <n v="990"/>
    <s v="Fred C. and Mary R. Koch Foundation_Sanford, Audrey20051500"/>
    <x v="4"/>
    <s v="Sanford, Audrey"/>
    <x v="2714"/>
    <n v="1500"/>
    <x v="17"/>
    <x v="2"/>
    <s v="Individual/Scholarship"/>
    <n v="183"/>
    <x v="1"/>
    <x v="0"/>
    <x v="0"/>
    <s v=""/>
    <x v="1"/>
  </r>
  <r>
    <n v="990"/>
    <s v="Fred C. and Mary R. Koch Foundation_Schneider, Natalie20051500"/>
    <x v="4"/>
    <s v="Schneider, Natalie"/>
    <x v="2833"/>
    <n v="1500"/>
    <x v="17"/>
    <x v="2"/>
    <s v="Individual/Scholarship"/>
    <n v="184"/>
    <x v="1"/>
    <x v="0"/>
    <x v="0"/>
    <s v=""/>
    <x v="1"/>
  </r>
  <r>
    <n v="990"/>
    <s v="Fred C. and Mary R. Koch Foundation_Schreiber, Katherine20051500"/>
    <x v="4"/>
    <s v="Schreiber, Katherine"/>
    <x v="2834"/>
    <n v="1500"/>
    <x v="17"/>
    <x v="2"/>
    <s v="Individual/Scholarship"/>
    <n v="185"/>
    <x v="1"/>
    <x v="0"/>
    <x v="0"/>
    <s v=""/>
    <x v="1"/>
  </r>
  <r>
    <n v="990"/>
    <s v="Fred C. and Mary R. Koch Foundation_Schirmer, Kathleen20051500"/>
    <x v="4"/>
    <s v="Schirmer, Kathleen"/>
    <x v="2835"/>
    <n v="1500"/>
    <x v="17"/>
    <x v="2"/>
    <s v="Individual/Scholarship"/>
    <n v="186"/>
    <x v="1"/>
    <x v="0"/>
    <x v="0"/>
    <s v=""/>
    <x v="1"/>
  </r>
  <r>
    <n v="990"/>
    <s v="Fred C. and Mary R. Koch Foundation_Seed, Stephen20051500"/>
    <x v="4"/>
    <s v="Seed, Stephen"/>
    <x v="2715"/>
    <n v="1500"/>
    <x v="17"/>
    <x v="2"/>
    <s v="Individual/Scholarship"/>
    <n v="187"/>
    <x v="1"/>
    <x v="0"/>
    <x v="0"/>
    <s v=""/>
    <x v="1"/>
  </r>
  <r>
    <n v="990"/>
    <s v="Fred C. and Mary R. Koch Foundation_Shaad, Jason20051500"/>
    <x v="4"/>
    <s v="Shaad, Jason"/>
    <x v="2649"/>
    <n v="1500"/>
    <x v="17"/>
    <x v="2"/>
    <s v="Individual/Scholarship"/>
    <n v="188"/>
    <x v="1"/>
    <x v="0"/>
    <x v="0"/>
    <s v=""/>
    <x v="1"/>
  </r>
  <r>
    <n v="990"/>
    <s v="Fred C. and Mary R. Koch Foundation_Smith, Austin20051500"/>
    <x v="4"/>
    <s v="Smith, Austin"/>
    <x v="2836"/>
    <n v="1500"/>
    <x v="17"/>
    <x v="2"/>
    <s v="Individual/Scholarship"/>
    <n v="189"/>
    <x v="1"/>
    <x v="0"/>
    <x v="0"/>
    <s v=""/>
    <x v="1"/>
  </r>
  <r>
    <n v="990"/>
    <s v="Fred C. and Mary R. Koch Foundation_Spencer, Julia20051500"/>
    <x v="4"/>
    <s v="Spencer, Julia"/>
    <x v="2650"/>
    <n v="1500"/>
    <x v="17"/>
    <x v="2"/>
    <s v="Individual/Scholarship"/>
    <n v="190"/>
    <x v="1"/>
    <x v="0"/>
    <x v="0"/>
    <s v=""/>
    <x v="1"/>
  </r>
  <r>
    <n v="990"/>
    <s v="Fred C. and Mary R. Koch Foundation_Spinuzzi, Terra20051500"/>
    <x v="4"/>
    <s v="Spinuzzi, Terra"/>
    <x v="2837"/>
    <n v="1500"/>
    <x v="17"/>
    <x v="2"/>
    <s v="Individual/Scholarship"/>
    <n v="191"/>
    <x v="1"/>
    <x v="0"/>
    <x v="0"/>
    <s v=""/>
    <x v="1"/>
  </r>
  <r>
    <n v="990"/>
    <s v="Fred C. and Mary R. Koch Foundation_Srikrishnan, Rajkumar20051500"/>
    <x v="4"/>
    <s v="Srikrishnan, Rajkumar"/>
    <x v="2718"/>
    <n v="1500"/>
    <x v="17"/>
    <x v="2"/>
    <s v="Individual/Scholarship"/>
    <n v="192"/>
    <x v="1"/>
    <x v="0"/>
    <x v="0"/>
    <s v=""/>
    <x v="1"/>
  </r>
  <r>
    <n v="990"/>
    <s v="Fred C. and Mary R. Koch Foundation_Stanley, Jennifer20051500"/>
    <x v="4"/>
    <s v="Stanley, Jennifer"/>
    <x v="2838"/>
    <n v="1500"/>
    <x v="17"/>
    <x v="2"/>
    <s v="Individual/Scholarship"/>
    <n v="193"/>
    <x v="1"/>
    <x v="0"/>
    <x v="0"/>
    <s v=""/>
    <x v="1"/>
  </r>
  <r>
    <n v="990"/>
    <s v="Fred C. and Mary R. Koch Foundation_Stephens, Alexander20051500"/>
    <x v="4"/>
    <s v="Stephens, Alexander"/>
    <x v="2719"/>
    <n v="1500"/>
    <x v="17"/>
    <x v="2"/>
    <s v="Individual/Scholarship"/>
    <n v="194"/>
    <x v="1"/>
    <x v="0"/>
    <x v="0"/>
    <s v=""/>
    <x v="1"/>
  </r>
  <r>
    <n v="990"/>
    <s v="Fred C. and Mary R. Koch Foundation_Stewart, Lindsey20051500"/>
    <x v="4"/>
    <s v="Stewart, Lindsey"/>
    <x v="2839"/>
    <n v="1500"/>
    <x v="17"/>
    <x v="2"/>
    <s v="Individual/Scholarship"/>
    <n v="195"/>
    <x v="1"/>
    <x v="0"/>
    <x v="0"/>
    <s v=""/>
    <x v="1"/>
  </r>
  <r>
    <n v="990"/>
    <s v="Fred C. and Mary R. Koch Foundation_Stolte, Meg20051500"/>
    <x v="4"/>
    <s v="Stolte, Meg"/>
    <x v="2840"/>
    <n v="1500"/>
    <x v="17"/>
    <x v="2"/>
    <s v="Individual/Scholarship"/>
    <n v="196"/>
    <x v="1"/>
    <x v="0"/>
    <x v="0"/>
    <s v=""/>
    <x v="1"/>
  </r>
  <r>
    <n v="990"/>
    <s v="Fred C. and Mary R. Koch Foundation_Sumpter, Rosline20051500"/>
    <x v="4"/>
    <s v="Sumpter, Rosline"/>
    <x v="2841"/>
    <n v="1500"/>
    <x v="17"/>
    <x v="2"/>
    <s v="Individual/Scholarship"/>
    <n v="197"/>
    <x v="1"/>
    <x v="0"/>
    <x v="0"/>
    <s v=""/>
    <x v="1"/>
  </r>
  <r>
    <n v="990"/>
    <s v="Fred C. and Mary R. Koch Foundation_Sutandar, Hollam20051500"/>
    <x v="4"/>
    <s v="Sutandar, Hollam"/>
    <x v="2652"/>
    <n v="1500"/>
    <x v="17"/>
    <x v="2"/>
    <s v="Individual/Scholarship"/>
    <n v="198"/>
    <x v="1"/>
    <x v="0"/>
    <x v="0"/>
    <s v=""/>
    <x v="1"/>
  </r>
  <r>
    <n v="990"/>
    <s v="Fred C. and Mary R. Koch Foundation_Sutander, Marilyn20051500"/>
    <x v="4"/>
    <s v="Sutander, Marilyn"/>
    <x v="2842"/>
    <n v="1500"/>
    <x v="17"/>
    <x v="2"/>
    <s v="Individual/Scholarship"/>
    <n v="199"/>
    <x v="1"/>
    <x v="0"/>
    <x v="0"/>
    <s v=""/>
    <x v="1"/>
  </r>
  <r>
    <n v="990"/>
    <s v="Fred C. and Mary R. Koch Foundation_Tanem, Jill20051500"/>
    <x v="4"/>
    <s v="Tanem, Jill"/>
    <x v="2720"/>
    <n v="1500"/>
    <x v="17"/>
    <x v="2"/>
    <s v="Individual/Scholarship"/>
    <n v="200"/>
    <x v="1"/>
    <x v="0"/>
    <x v="0"/>
    <s v=""/>
    <x v="1"/>
  </r>
  <r>
    <n v="990"/>
    <s v="Fred C. and Mary R. Koch Foundation_Tanner, Robert20051500"/>
    <x v="4"/>
    <s v="Tanner, Robert"/>
    <x v="2721"/>
    <n v="1500"/>
    <x v="17"/>
    <x v="2"/>
    <s v="Individual/Scholarship"/>
    <n v="201"/>
    <x v="1"/>
    <x v="0"/>
    <x v="0"/>
    <s v=""/>
    <x v="1"/>
  </r>
  <r>
    <n v="990"/>
    <s v="Fred C. and Mary R. Koch Foundation_Thomas, Khaleh20051500"/>
    <x v="4"/>
    <s v="Thomas, Khaleh"/>
    <x v="2843"/>
    <n v="1500"/>
    <x v="17"/>
    <x v="2"/>
    <s v="Individual/Scholarship"/>
    <n v="202"/>
    <x v="1"/>
    <x v="0"/>
    <x v="0"/>
    <s v=""/>
    <x v="1"/>
  </r>
  <r>
    <n v="990"/>
    <s v="Fred C. and Mary R. Koch Foundation_Thompson, Jenna20051500"/>
    <x v="4"/>
    <s v="Thompson, Jenna"/>
    <x v="2844"/>
    <n v="1500"/>
    <x v="17"/>
    <x v="2"/>
    <s v="Individual/Scholarship"/>
    <n v="203"/>
    <x v="1"/>
    <x v="0"/>
    <x v="0"/>
    <s v=""/>
    <x v="1"/>
  </r>
  <r>
    <n v="990"/>
    <s v="Fred C. and Mary R. Koch Foundation_Thompson, Matthew20051500"/>
    <x v="4"/>
    <s v="Thompson, Matthew"/>
    <x v="2845"/>
    <n v="1500"/>
    <x v="17"/>
    <x v="2"/>
    <s v="Individual/Scholarship"/>
    <n v="204"/>
    <x v="1"/>
    <x v="0"/>
    <x v="0"/>
    <s v=""/>
    <x v="1"/>
  </r>
  <r>
    <n v="990"/>
    <s v="Fred C. and Mary R. Koch Foundation_Tomanec, Kriston20051500"/>
    <x v="4"/>
    <s v="Tomanec, Kriston"/>
    <x v="2846"/>
    <n v="1500"/>
    <x v="17"/>
    <x v="2"/>
    <s v="Individual/Scholarship"/>
    <n v="205"/>
    <x v="1"/>
    <x v="0"/>
    <x v="0"/>
    <s v=""/>
    <x v="1"/>
  </r>
  <r>
    <n v="990"/>
    <s v="Fred C. and Mary R. Koch Foundation_Tyson, Eli20051500"/>
    <x v="4"/>
    <s v="Tyson, Eli"/>
    <x v="2847"/>
    <n v="1500"/>
    <x v="17"/>
    <x v="2"/>
    <s v="Individual/Scholarship"/>
    <n v="206"/>
    <x v="1"/>
    <x v="0"/>
    <x v="0"/>
    <s v=""/>
    <x v="1"/>
  </r>
  <r>
    <n v="990"/>
    <s v="Fred C. and Mary R. Koch Foundation_Valle, Jake20051500"/>
    <x v="4"/>
    <s v="Valle, Jake"/>
    <x v="2722"/>
    <n v="1500"/>
    <x v="17"/>
    <x v="2"/>
    <s v="Individual/Scholarship"/>
    <n v="207"/>
    <x v="1"/>
    <x v="0"/>
    <x v="0"/>
    <s v=""/>
    <x v="1"/>
  </r>
  <r>
    <n v="990"/>
    <s v="Fred C. and Mary R. Koch Foundation_Wasilowski II, Thomas20051500"/>
    <x v="4"/>
    <s v="Wasilowski II, Thomas"/>
    <x v="2848"/>
    <n v="1500"/>
    <x v="17"/>
    <x v="2"/>
    <s v="Individual/Scholarship"/>
    <n v="208"/>
    <x v="1"/>
    <x v="0"/>
    <x v="0"/>
    <s v=""/>
    <x v="1"/>
  </r>
  <r>
    <n v="990"/>
    <s v="Fred C. and Mary R. Koch Foundation_Weber, Tamber20051500"/>
    <x v="4"/>
    <s v="Weber, Tamber"/>
    <x v="2849"/>
    <n v="1500"/>
    <x v="17"/>
    <x v="2"/>
    <s v="Individual/Scholarship"/>
    <n v="209"/>
    <x v="1"/>
    <x v="0"/>
    <x v="0"/>
    <s v=""/>
    <x v="1"/>
  </r>
  <r>
    <n v="990"/>
    <s v="Fred C. and Mary R. Koch Foundation_Wegman, Nakina20051500"/>
    <x v="4"/>
    <s v="Wegman, Nakina"/>
    <x v="2724"/>
    <n v="1500"/>
    <x v="17"/>
    <x v="2"/>
    <s v="Individual/Scholarship"/>
    <n v="210"/>
    <x v="1"/>
    <x v="0"/>
    <x v="0"/>
    <s v=""/>
    <x v="1"/>
  </r>
  <r>
    <n v="990"/>
    <s v="Fred C. and Mary R. Koch Foundation_Weinberg, Jenna20051500"/>
    <x v="4"/>
    <s v="Weinberg, Jenna"/>
    <x v="2850"/>
    <n v="1500"/>
    <x v="17"/>
    <x v="2"/>
    <s v="Individual/Scholarship"/>
    <n v="211"/>
    <x v="1"/>
    <x v="0"/>
    <x v="0"/>
    <s v=""/>
    <x v="1"/>
  </r>
  <r>
    <n v="990"/>
    <s v="Fred C. and Mary R. Koch Foundation_Whitaker, Jessica20051500"/>
    <x v="4"/>
    <s v="Whitaker, Jessica"/>
    <x v="2851"/>
    <n v="1500"/>
    <x v="17"/>
    <x v="2"/>
    <s v="Individual/Scholarship"/>
    <n v="212"/>
    <x v="1"/>
    <x v="0"/>
    <x v="0"/>
    <s v=""/>
    <x v="1"/>
  </r>
  <r>
    <n v="990"/>
    <s v="Fred C. and Mary R. Koch Foundation_Wilkes, Abigail20051500"/>
    <x v="4"/>
    <s v="Wilkes, Abigail"/>
    <x v="2657"/>
    <n v="1500"/>
    <x v="17"/>
    <x v="2"/>
    <s v="Individual/Scholarship"/>
    <n v="213"/>
    <x v="1"/>
    <x v="0"/>
    <x v="0"/>
    <s v=""/>
    <x v="1"/>
  </r>
  <r>
    <n v="990"/>
    <s v="Fred C. and Mary R. Koch Foundation_Wilkins, Alison20051500"/>
    <x v="4"/>
    <s v="Wilkins, Alison"/>
    <x v="2852"/>
    <n v="1500"/>
    <x v="17"/>
    <x v="2"/>
    <s v="Individual/Scholarship"/>
    <n v="214"/>
    <x v="1"/>
    <x v="0"/>
    <x v="0"/>
    <s v=""/>
    <x v="1"/>
  </r>
  <r>
    <n v="990"/>
    <s v="Fred C. and Mary R. Koch Foundation_Wilkins, John20051500"/>
    <x v="4"/>
    <s v="Wilkins, John"/>
    <x v="2658"/>
    <n v="1500"/>
    <x v="17"/>
    <x v="2"/>
    <s v="Individual/Scholarship"/>
    <n v="215"/>
    <x v="1"/>
    <x v="0"/>
    <x v="0"/>
    <s v=""/>
    <x v="1"/>
  </r>
  <r>
    <n v="990"/>
    <s v="Fred C. and Mary R. Koch Foundation_Willard, Lori20051500"/>
    <x v="4"/>
    <s v="Willard, Lori"/>
    <x v="2591"/>
    <n v="1500"/>
    <x v="17"/>
    <x v="2"/>
    <s v="Individual/Scholarship"/>
    <n v="216"/>
    <x v="1"/>
    <x v="0"/>
    <x v="0"/>
    <s v=""/>
    <x v="1"/>
  </r>
  <r>
    <n v="990"/>
    <s v="Fred C. and Mary R. Koch Foundation_Williams, Michael20051500"/>
    <x v="4"/>
    <s v="Williams, Michael"/>
    <x v="2853"/>
    <n v="1500"/>
    <x v="17"/>
    <x v="2"/>
    <s v="Individual/Scholarship"/>
    <n v="217"/>
    <x v="1"/>
    <x v="0"/>
    <x v="0"/>
    <s v=""/>
    <x v="1"/>
  </r>
  <r>
    <n v="990"/>
    <s v="Fred C. and Mary R. Koch Foundation_Wilson, Lindsey20051500"/>
    <x v="4"/>
    <s v="Wilson, Lindsey"/>
    <x v="2854"/>
    <n v="1500"/>
    <x v="17"/>
    <x v="2"/>
    <s v="Individual/Scholarship"/>
    <n v="218"/>
    <x v="1"/>
    <x v="0"/>
    <x v="0"/>
    <s v=""/>
    <x v="1"/>
  </r>
  <r>
    <n v="990"/>
    <s v="Fred C. and Mary R. Koch Foundation_Wingo, Jana20051500"/>
    <x v="4"/>
    <s v="Wingo, Jana"/>
    <x v="2855"/>
    <n v="1500"/>
    <x v="17"/>
    <x v="2"/>
    <s v="Individual/Scholarship"/>
    <n v="219"/>
    <x v="1"/>
    <x v="0"/>
    <x v="0"/>
    <s v=""/>
    <x v="1"/>
  </r>
  <r>
    <n v="990"/>
    <s v="Fred C. and Mary R. Koch Foundation_Wong, Melissa20051500"/>
    <x v="4"/>
    <s v="Wong, Melissa"/>
    <x v="2856"/>
    <n v="1500"/>
    <x v="17"/>
    <x v="2"/>
    <s v="Individual/Scholarship"/>
    <n v="220"/>
    <x v="1"/>
    <x v="0"/>
    <x v="0"/>
    <s v=""/>
    <x v="1"/>
  </r>
  <r>
    <n v="990"/>
    <s v="Fred C. and Mary R. Koch Foundation_Youell, Nancy20051500"/>
    <x v="4"/>
    <s v="Youell, Nancy"/>
    <x v="2857"/>
    <n v="1500"/>
    <x v="17"/>
    <x v="2"/>
    <s v="Individual/Scholarship"/>
    <n v="221"/>
    <x v="1"/>
    <x v="0"/>
    <x v="0"/>
    <s v=""/>
    <x v="1"/>
  </r>
  <r>
    <n v="990"/>
    <s v="Fred C. and Mary R. Koch Foundation_Bill of Rights Institute2006200000"/>
    <x v="4"/>
    <s v="Bill of Rights Institute"/>
    <x v="112"/>
    <n v="200000"/>
    <x v="18"/>
    <x v="2"/>
    <m/>
    <n v="1"/>
    <x v="0"/>
    <x v="0"/>
    <x v="0"/>
    <s v="https://www.sourcewatch.org/index.php/Bill_of_Rights_Institute"/>
    <x v="2"/>
  </r>
  <r>
    <n v="990"/>
    <s v="Fred C. and Mary R. Koch Foundation_Chamber Music at the Barn20065000"/>
    <x v="4"/>
    <s v="Chamber Music at the Barn"/>
    <x v="2443"/>
    <n v="5000"/>
    <x v="18"/>
    <x v="2"/>
    <m/>
    <n v="2"/>
    <x v="0"/>
    <x v="0"/>
    <x v="1"/>
    <s v=""/>
    <x v="1"/>
  </r>
  <r>
    <n v="990"/>
    <s v="Fred C. and Mary R. Koch Foundation_Children First CEO KS200610000"/>
    <x v="4"/>
    <s v="Children First CEO KS"/>
    <x v="2662"/>
    <n v="10000"/>
    <x v="18"/>
    <x v="2"/>
    <m/>
    <n v="3"/>
    <x v="0"/>
    <x v="0"/>
    <x v="1"/>
    <s v=""/>
    <x v="1"/>
  </r>
  <r>
    <n v="990"/>
    <s v="Fred C. and Mary R. Koch Foundation_Communities in Schools200610000"/>
    <x v="4"/>
    <s v="Communities in Schools"/>
    <x v="2444"/>
    <n v="10000"/>
    <x v="18"/>
    <x v="2"/>
    <s v="&quot;Communities in Schools&quot; in original"/>
    <n v="4"/>
    <x v="0"/>
    <x v="1"/>
    <x v="0"/>
    <s v=""/>
    <x v="1"/>
  </r>
  <r>
    <n v="990"/>
    <s v="Fred C. and Mary R. Koch Foundation_Friends University200610000"/>
    <x v="4"/>
    <s v="Friends University"/>
    <x v="2278"/>
    <n v="10000"/>
    <x v="18"/>
    <x v="2"/>
    <m/>
    <n v="5"/>
    <x v="0"/>
    <x v="1"/>
    <x v="0"/>
    <s v=""/>
    <x v="1"/>
  </r>
  <r>
    <n v="990"/>
    <s v="Fred C. and Mary R. Koch Foundation_Friends University200617500"/>
    <x v="4"/>
    <s v="Friends University"/>
    <x v="2278"/>
    <n v="17500"/>
    <x v="18"/>
    <x v="2"/>
    <m/>
    <n v="6"/>
    <x v="0"/>
    <x v="1"/>
    <x v="0"/>
    <s v=""/>
    <x v="1"/>
  </r>
  <r>
    <n v="990"/>
    <s v="Fred C. and Mary R. Koch Foundation_Goodwill industries200610000"/>
    <x v="4"/>
    <s v="Goodwill industries"/>
    <x v="2594"/>
    <n v="10000"/>
    <x v="18"/>
    <x v="2"/>
    <m/>
    <n v="7"/>
    <x v="0"/>
    <x v="0"/>
    <x v="1"/>
    <s v=""/>
    <x v="1"/>
  </r>
  <r>
    <n v="990"/>
    <s v="Fred C. and Mary R. Koch Foundation_History Education Fund200672900"/>
    <x v="4"/>
    <s v="History Education Fund"/>
    <x v="2727"/>
    <n v="72900"/>
    <x v="18"/>
    <x v="2"/>
    <m/>
    <n v="8"/>
    <x v="0"/>
    <x v="0"/>
    <x v="0"/>
    <s v=""/>
    <x v="1"/>
  </r>
  <r>
    <n v="990"/>
    <s v="Fred C. and Mary R. Koch Foundation_Immanuel Outreach Centre200610000"/>
    <x v="4"/>
    <s v="Immanuel Outreach Centre"/>
    <x v="2538"/>
    <n v="10000"/>
    <x v="18"/>
    <x v="2"/>
    <m/>
    <n v="9"/>
    <x v="0"/>
    <x v="0"/>
    <x v="0"/>
    <s v=""/>
    <x v="1"/>
  </r>
  <r>
    <n v="990"/>
    <s v="Fred C. and Mary R. Koch Foundation_Kansas Cultural Trust2006285840"/>
    <x v="4"/>
    <s v="Kansas Cultural Trust"/>
    <x v="51"/>
    <n v="285840"/>
    <x v="18"/>
    <x v="2"/>
    <m/>
    <n v="10"/>
    <x v="0"/>
    <x v="0"/>
    <x v="0"/>
    <s v=""/>
    <x v="1"/>
  </r>
  <r>
    <n v="990"/>
    <s v="Fred C. and Mary R. Koch Foundation_Music Theatre of Wichita200611000"/>
    <x v="4"/>
    <s v="Music Theatre of Wichita"/>
    <x v="2540"/>
    <n v="11000"/>
    <x v="18"/>
    <x v="2"/>
    <m/>
    <n v="11"/>
    <x v="0"/>
    <x v="0"/>
    <x v="1"/>
    <s v=""/>
    <x v="1"/>
  </r>
  <r>
    <n v="990"/>
    <s v="Fred C. and Mary R. Koch Foundation_Nature Conservancy, Kansas Chapter2006333333"/>
    <x v="4"/>
    <s v="Nature Conservancy, Kansas Chapter"/>
    <x v="2858"/>
    <n v="333333"/>
    <x v="18"/>
    <x v="2"/>
    <m/>
    <n v="12"/>
    <x v="0"/>
    <x v="0"/>
    <x v="0"/>
    <s v="https://www.sourcewatch.org/index.php/The_Nature_Conservancy"/>
    <x v="2"/>
  </r>
  <r>
    <n v="990"/>
    <s v="Fred C. and Mary R. Koch Foundation_Newman University200610000"/>
    <x v="4"/>
    <s v="Newman University"/>
    <x v="2448"/>
    <n v="10000"/>
    <x v="18"/>
    <x v="2"/>
    <m/>
    <n v="13"/>
    <x v="0"/>
    <x v="1"/>
    <x v="0"/>
    <s v=""/>
    <x v="1"/>
  </r>
  <r>
    <n v="990"/>
    <s v="Fred C. and Mary R. Koch Foundation_Newman University200610000"/>
    <x v="4"/>
    <s v="Newman University"/>
    <x v="2448"/>
    <n v="10000"/>
    <x v="18"/>
    <x v="2"/>
    <m/>
    <n v="14"/>
    <x v="0"/>
    <x v="1"/>
    <x v="0"/>
    <s v=""/>
    <x v="1"/>
  </r>
  <r>
    <n v="990"/>
    <s v="Fred C. and Mary R. Koch Foundation_Stepstone20062500"/>
    <x v="4"/>
    <s v="Stepstone"/>
    <x v="2859"/>
    <n v="2500"/>
    <x v="18"/>
    <x v="2"/>
    <m/>
    <n v="15"/>
    <x v="0"/>
    <x v="0"/>
    <x v="1"/>
    <s v=""/>
    <x v="1"/>
  </r>
  <r>
    <n v="990"/>
    <s v="Fred C. and Mary R. Koch Foundation_Students in Free Enterprise20065000"/>
    <x v="4"/>
    <s v="Students in Free Enterprise"/>
    <x v="150"/>
    <n v="5000"/>
    <x v="18"/>
    <x v="2"/>
    <m/>
    <n v="16"/>
    <x v="0"/>
    <x v="0"/>
    <x v="0"/>
    <s v="https://www.sourcewatch.org/index.php/Students_in_Free_Enterprise"/>
    <x v="2"/>
  </r>
  <r>
    <n v="990"/>
    <s v="Fred C. and Mary R. Koch Foundation_Symphony in the Flint Hills20064850"/>
    <x v="4"/>
    <s v="Symphony in the Flint Hills"/>
    <x v="2860"/>
    <n v="4850"/>
    <x v="18"/>
    <x v="2"/>
    <m/>
    <n v="17"/>
    <x v="0"/>
    <x v="0"/>
    <x v="1"/>
    <s v=""/>
    <x v="1"/>
  </r>
  <r>
    <n v="990"/>
    <s v="Fred C. and Mary R. Koch Foundation_Wichita Art Museum200610000"/>
    <x v="4"/>
    <s v="Wichita Art Museum"/>
    <x v="2597"/>
    <n v="10000"/>
    <x v="18"/>
    <x v="2"/>
    <m/>
    <n v="18"/>
    <x v="0"/>
    <x v="0"/>
    <x v="1"/>
    <s v=""/>
    <x v="1"/>
  </r>
  <r>
    <n v="990"/>
    <s v="Fred C. and Mary R. Koch Foundation_Wichita Center for the Arts200679200"/>
    <x v="4"/>
    <s v="Wichita Center for the Arts"/>
    <x v="1255"/>
    <n v="79200"/>
    <x v="18"/>
    <x v="2"/>
    <m/>
    <n v="19"/>
    <x v="0"/>
    <x v="0"/>
    <x v="1"/>
    <s v=""/>
    <x v="1"/>
  </r>
  <r>
    <n v="990"/>
    <s v="Fred C. and Mary R. Koch Foundation_Wichita Center for the Arts20066000"/>
    <x v="4"/>
    <s v="Wichita Center for the Arts"/>
    <x v="1255"/>
    <n v="6000"/>
    <x v="18"/>
    <x v="2"/>
    <m/>
    <n v="20"/>
    <x v="0"/>
    <x v="0"/>
    <x v="1"/>
    <s v=""/>
    <x v="1"/>
  </r>
  <r>
    <n v="990"/>
    <s v="Fred C. and Mary R. Koch Foundation_Wichita Children's Home200617500"/>
    <x v="4"/>
    <s v="Wichita Children's Home"/>
    <x v="2670"/>
    <n v="17500"/>
    <x v="18"/>
    <x v="2"/>
    <m/>
    <n v="21"/>
    <x v="0"/>
    <x v="0"/>
    <x v="1"/>
    <s v=""/>
    <x v="1"/>
  </r>
  <r>
    <n v="990"/>
    <s v="Fred C. and Mary R. Koch Foundation_Wichita Community Foundation200650000"/>
    <x v="4"/>
    <s v="Wichita Community Foundation"/>
    <x v="2861"/>
    <n v="50000"/>
    <x v="18"/>
    <x v="2"/>
    <m/>
    <n v="22"/>
    <x v="0"/>
    <x v="0"/>
    <x v="0"/>
    <s v=""/>
    <x v="1"/>
  </r>
  <r>
    <n v="990"/>
    <s v="Fred C. and Mary R. Koch Foundation_Wichita Educational Foundation20065000"/>
    <x v="4"/>
    <s v="Wichita Educational Foundation"/>
    <x v="2542"/>
    <n v="5000"/>
    <x v="18"/>
    <x v="2"/>
    <m/>
    <n v="23"/>
    <x v="0"/>
    <x v="0"/>
    <x v="0"/>
    <s v=""/>
    <x v="1"/>
  </r>
  <r>
    <n v="990"/>
    <s v="Fred C. and Mary R. Koch Foundation_Wichita Grand Opera200630000"/>
    <x v="4"/>
    <s v="Wichita Grand Opera"/>
    <x v="2862"/>
    <n v="30000"/>
    <x v="18"/>
    <x v="2"/>
    <m/>
    <n v="24"/>
    <x v="0"/>
    <x v="0"/>
    <x v="1"/>
    <s v=""/>
    <x v="1"/>
  </r>
  <r>
    <n v="990"/>
    <s v="Fred C. and Mary R. Koch Foundation_Wichita State University200610000"/>
    <x v="4"/>
    <s v="Wichita State University"/>
    <x v="17"/>
    <n v="10000"/>
    <x v="18"/>
    <x v="2"/>
    <m/>
    <n v="25"/>
    <x v="0"/>
    <x v="1"/>
    <x v="0"/>
    <s v=""/>
    <x v="1"/>
  </r>
  <r>
    <n v="990"/>
    <s v="Fred C. and Mary R. Koch Foundation_Wichita Symphony200610000"/>
    <x v="4"/>
    <s v="Wichita Symphony"/>
    <x v="2277"/>
    <n v="10000"/>
    <x v="18"/>
    <x v="2"/>
    <m/>
    <n v="26"/>
    <x v="0"/>
    <x v="0"/>
    <x v="1"/>
    <s v=""/>
    <x v="1"/>
  </r>
  <r>
    <n v="990"/>
    <s v="Fred C. and Mary R. Koch Foundation_Abitz, Daniel20061500"/>
    <x v="4"/>
    <s v="Abitz, Daniel"/>
    <x v="2729"/>
    <n v="1500"/>
    <x v="18"/>
    <x v="2"/>
    <s v="Individual/Scholarship"/>
    <n v="27"/>
    <x v="1"/>
    <x v="0"/>
    <x v="0"/>
    <s v=""/>
    <x v="1"/>
  </r>
  <r>
    <n v="990"/>
    <s v="Fred C. and Mary R. Koch Foundation_Agee, Dana20061500"/>
    <x v="4"/>
    <s v="Agee, Dana"/>
    <x v="2863"/>
    <n v="1500"/>
    <x v="18"/>
    <x v="2"/>
    <s v="Individual/Scholarship"/>
    <n v="28"/>
    <x v="1"/>
    <x v="0"/>
    <x v="0"/>
    <s v=""/>
    <x v="1"/>
  </r>
  <r>
    <n v="990"/>
    <s v="Fred C. and Mary R. Koch Foundation_Agrawal, Amanda20061500"/>
    <x v="4"/>
    <s v="Agrawal, Amanda"/>
    <x v="2730"/>
    <n v="1500"/>
    <x v="18"/>
    <x v="2"/>
    <s v="Individual/Scholarship"/>
    <n v="29"/>
    <x v="1"/>
    <x v="0"/>
    <x v="0"/>
    <s v=""/>
    <x v="1"/>
  </r>
  <r>
    <n v="990"/>
    <s v="Fred C. and Mary R. Koch Foundation_Agrawal, Neena20061500"/>
    <x v="4"/>
    <s v="Agrawal, Neena"/>
    <x v="2864"/>
    <n v="1500"/>
    <x v="18"/>
    <x v="2"/>
    <s v="Individual/Scholarship"/>
    <n v="30"/>
    <x v="1"/>
    <x v="0"/>
    <x v="0"/>
    <s v=""/>
    <x v="1"/>
  </r>
  <r>
    <n v="990"/>
    <s v="Fred C. and Mary R. Koch Foundation_Albert, Kristin20061500"/>
    <x v="4"/>
    <s v="Albert, Kristin"/>
    <x v="2731"/>
    <n v="1500"/>
    <x v="18"/>
    <x v="2"/>
    <s v="Individual/Scholarship"/>
    <n v="31"/>
    <x v="1"/>
    <x v="0"/>
    <x v="0"/>
    <s v=""/>
    <x v="1"/>
  </r>
  <r>
    <n v="990"/>
    <s v="Fred C. and Mary R. Koch Foundation_Alexander, Justin20061500"/>
    <x v="4"/>
    <s v="Alexander, Justin"/>
    <x v="2732"/>
    <n v="1500"/>
    <x v="18"/>
    <x v="2"/>
    <s v="Individual/Scholarship"/>
    <n v="32"/>
    <x v="1"/>
    <x v="0"/>
    <x v="0"/>
    <s v=""/>
    <x v="1"/>
  </r>
  <r>
    <n v="990"/>
    <s v="Fred C. and Mary R. Koch Foundation_Alvernaz, Carly20061500"/>
    <x v="4"/>
    <s v="Alvernaz, Carly"/>
    <x v="2672"/>
    <n v="1500"/>
    <x v="18"/>
    <x v="2"/>
    <s v="Individual/Scholarship"/>
    <n v="33"/>
    <x v="1"/>
    <x v="0"/>
    <x v="0"/>
    <s v=""/>
    <x v="1"/>
  </r>
  <r>
    <n v="990"/>
    <s v="Fred C. and Mary R. Koch Foundation_Alvernaz, Linzy20061500"/>
    <x v="4"/>
    <s v="Alvernaz, Linzy"/>
    <x v="2673"/>
    <n v="1500"/>
    <x v="18"/>
    <x v="2"/>
    <s v="Individual/Scholarship"/>
    <n v="34"/>
    <x v="1"/>
    <x v="0"/>
    <x v="0"/>
    <s v=""/>
    <x v="1"/>
  </r>
  <r>
    <n v="990"/>
    <s v="Fred C. and Mary R. Koch Foundation_Anderson, Carly20061500"/>
    <x v="4"/>
    <s v="Anderson, Carly"/>
    <x v="2865"/>
    <n v="1500"/>
    <x v="18"/>
    <x v="2"/>
    <s v="Individual/Scholarship"/>
    <n v="35"/>
    <x v="1"/>
    <x v="0"/>
    <x v="0"/>
    <s v=""/>
    <x v="1"/>
  </r>
  <r>
    <n v="990"/>
    <s v="Fred C. and Mary R. Koch Foundation_Andrew, Jill20061500"/>
    <x v="4"/>
    <s v="Andrew, Jill"/>
    <x v="2736"/>
    <n v="1500"/>
    <x v="18"/>
    <x v="2"/>
    <s v="Individual/Scholarship"/>
    <n v="36"/>
    <x v="1"/>
    <x v="0"/>
    <x v="0"/>
    <s v=""/>
    <x v="1"/>
  </r>
  <r>
    <n v="990"/>
    <s v="Fred C. and Mary R. Koch Foundation_Arnette, Christopher20061500"/>
    <x v="4"/>
    <s v="Arnette, Christopher"/>
    <x v="2866"/>
    <n v="1500"/>
    <x v="18"/>
    <x v="2"/>
    <s v="Individual/Scholarship"/>
    <n v="37"/>
    <x v="1"/>
    <x v="0"/>
    <x v="0"/>
    <s v=""/>
    <x v="1"/>
  </r>
  <r>
    <n v="990"/>
    <s v="Fred C. and Mary R. Koch Foundation_Bailey, Lauren20061500"/>
    <x v="4"/>
    <s v="Bailey, Lauren"/>
    <x v="2867"/>
    <n v="1500"/>
    <x v="18"/>
    <x v="2"/>
    <s v="Individual/Scholarship"/>
    <n v="38"/>
    <x v="1"/>
    <x v="0"/>
    <x v="0"/>
    <s v=""/>
    <x v="1"/>
  </r>
  <r>
    <n v="990"/>
    <s v="Fred C. and Mary R. Koch Foundation_Barger, Rachel20061500"/>
    <x v="4"/>
    <s v="Barger, Rachel"/>
    <x v="2738"/>
    <n v="1500"/>
    <x v="18"/>
    <x v="2"/>
    <s v="Individual/Scholarship"/>
    <n v="39"/>
    <x v="1"/>
    <x v="0"/>
    <x v="0"/>
    <s v=""/>
    <x v="1"/>
  </r>
  <r>
    <n v="990"/>
    <s v="Fred C. and Mary R. Koch Foundation_Barnes, Brett20061500"/>
    <x v="4"/>
    <s v="Barnes, Brett"/>
    <x v="2868"/>
    <n v="1500"/>
    <x v="18"/>
    <x v="2"/>
    <s v="Individual/Scholarship"/>
    <n v="40"/>
    <x v="1"/>
    <x v="0"/>
    <x v="0"/>
    <s v=""/>
    <x v="1"/>
  </r>
  <r>
    <n v="990"/>
    <s v="Fred C. and Mary R. Koch Foundation_Bechstein, Kane20061500"/>
    <x v="4"/>
    <s v="Bechstein, Kane"/>
    <x v="2740"/>
    <n v="1500"/>
    <x v="18"/>
    <x v="2"/>
    <s v="Individual/Scholarship"/>
    <n v="41"/>
    <x v="1"/>
    <x v="0"/>
    <x v="0"/>
    <s v=""/>
    <x v="1"/>
  </r>
  <r>
    <n v="990"/>
    <s v="Fred C. and Mary R. Koch Foundation_Berry, Colleen20061500"/>
    <x v="4"/>
    <s v="Berry, Colleen"/>
    <x v="2742"/>
    <n v="1500"/>
    <x v="18"/>
    <x v="2"/>
    <s v="Individual/Scholarship"/>
    <n v="42"/>
    <x v="1"/>
    <x v="0"/>
    <x v="0"/>
    <s v=""/>
    <x v="1"/>
  </r>
  <r>
    <n v="990"/>
    <s v="Fred C. and Mary R. Koch Foundation_Bever, Megan20061500"/>
    <x v="4"/>
    <s v="Bever, Megan"/>
    <x v="2743"/>
    <n v="1500"/>
    <x v="18"/>
    <x v="2"/>
    <s v="Individual/Scholarship"/>
    <n v="43"/>
    <x v="1"/>
    <x v="0"/>
    <x v="0"/>
    <s v=""/>
    <x v="1"/>
  </r>
  <r>
    <n v="990"/>
    <s v="Fred C. and Mary R. Koch Foundation_Blasi, Erin20061500"/>
    <x v="4"/>
    <s v="Blasi, Erin"/>
    <x v="2606"/>
    <n v="1500"/>
    <x v="18"/>
    <x v="2"/>
    <s v="Individual/Scholarship"/>
    <n v="44"/>
    <x v="1"/>
    <x v="0"/>
    <x v="0"/>
    <s v=""/>
    <x v="1"/>
  </r>
  <r>
    <n v="990"/>
    <s v="Fred C. and Mary R. Koch Foundation_Bolden, Brittany20061500"/>
    <x v="4"/>
    <s v="Bolden, Brittany"/>
    <x v="2744"/>
    <n v="1500"/>
    <x v="18"/>
    <x v="2"/>
    <s v="Individual/Scholarship"/>
    <n v="45"/>
    <x v="1"/>
    <x v="0"/>
    <x v="0"/>
    <s v=""/>
    <x v="1"/>
  </r>
  <r>
    <n v="990"/>
    <s v="Fred C. and Mary R. Koch Foundation_Brown, Carolyn20061500"/>
    <x v="4"/>
    <s v="Brown, Carolyn"/>
    <x v="2869"/>
    <n v="1500"/>
    <x v="18"/>
    <x v="2"/>
    <s v="Individual/Scholarship"/>
    <n v="46"/>
    <x v="1"/>
    <x v="0"/>
    <x v="0"/>
    <s v=""/>
    <x v="1"/>
  </r>
  <r>
    <n v="990"/>
    <s v="Fred C. and Mary R. Koch Foundation_Brown, Layle20061500"/>
    <x v="4"/>
    <s v="Brown, Layle"/>
    <x v="2870"/>
    <n v="1500"/>
    <x v="18"/>
    <x v="2"/>
    <s v="Individual/Scholarship"/>
    <n v="47"/>
    <x v="1"/>
    <x v="0"/>
    <x v="0"/>
    <s v=""/>
    <x v="1"/>
  </r>
  <r>
    <n v="990"/>
    <s v="Fred C. and Mary R. Koch Foundation_Buhler, Russell20061500"/>
    <x v="4"/>
    <s v="Buhler, Russell"/>
    <x v="2675"/>
    <n v="1500"/>
    <x v="18"/>
    <x v="2"/>
    <s v="Individual/Scholarship"/>
    <n v="48"/>
    <x v="1"/>
    <x v="0"/>
    <x v="0"/>
    <s v=""/>
    <x v="1"/>
  </r>
  <r>
    <n v="990"/>
    <s v="Fred C. and Mary R. Koch Foundation_Bullman, Kristen20061500"/>
    <x v="4"/>
    <s v="Bullman, Kristen"/>
    <x v="2676"/>
    <n v="1500"/>
    <x v="18"/>
    <x v="2"/>
    <s v="Individual/Scholarship"/>
    <n v="49"/>
    <x v="1"/>
    <x v="0"/>
    <x v="0"/>
    <s v=""/>
    <x v="1"/>
  </r>
  <r>
    <n v="990"/>
    <s v="Fred C. and Mary R. Koch Foundation_Butler, Margaret20061500"/>
    <x v="4"/>
    <s v="Butler, Margaret"/>
    <x v="2677"/>
    <n v="1500"/>
    <x v="18"/>
    <x v="2"/>
    <s v="Individual/Scholarship"/>
    <n v="50"/>
    <x v="1"/>
    <x v="0"/>
    <x v="0"/>
    <s v=""/>
    <x v="1"/>
  </r>
  <r>
    <n v="990"/>
    <s v="Fred C. and Mary R. Koch Foundation_Call, Laura20061500"/>
    <x v="4"/>
    <s v="Call, Laura"/>
    <x v="2871"/>
    <n v="1500"/>
    <x v="18"/>
    <x v="2"/>
    <s v="Individual/Scholarship"/>
    <n v="51"/>
    <x v="1"/>
    <x v="0"/>
    <x v="0"/>
    <s v=""/>
    <x v="1"/>
  </r>
  <r>
    <n v="990"/>
    <s v="Fred C. and Mary R. Koch Foundation_Campbell, Christa20061500"/>
    <x v="4"/>
    <s v="Campbell, Christa"/>
    <x v="2748"/>
    <n v="1500"/>
    <x v="18"/>
    <x v="2"/>
    <s v="Individual/Scholarship"/>
    <n v="52"/>
    <x v="1"/>
    <x v="0"/>
    <x v="0"/>
    <s v=""/>
    <x v="1"/>
  </r>
  <r>
    <n v="990"/>
    <s v="Fred C. and Mary R. Koch Foundation_Campbell, Kittie20061500"/>
    <x v="4"/>
    <s v="Campbell, Kittie"/>
    <x v="2749"/>
    <n v="1500"/>
    <x v="18"/>
    <x v="2"/>
    <s v="Individual/Scholarship"/>
    <n v="53"/>
    <x v="1"/>
    <x v="0"/>
    <x v="0"/>
    <s v=""/>
    <x v="1"/>
  </r>
  <r>
    <n v="990"/>
    <s v="Fred C. and Mary R. Koch Foundation_Carlson, Amanda20061500"/>
    <x v="4"/>
    <s v="Carlson, Amanda"/>
    <x v="2678"/>
    <n v="1500"/>
    <x v="18"/>
    <x v="2"/>
    <s v="Individual/Scholarship"/>
    <n v="54"/>
    <x v="1"/>
    <x v="0"/>
    <x v="0"/>
    <s v=""/>
    <x v="1"/>
  </r>
  <r>
    <n v="990"/>
    <s v="Fred C. and Mary R. Koch Foundation_Carrier, Jessie20061500"/>
    <x v="4"/>
    <s v="Carrier, Jessie"/>
    <x v="2750"/>
    <n v="1500"/>
    <x v="18"/>
    <x v="2"/>
    <s v="Individual/Scholarship"/>
    <n v="55"/>
    <x v="1"/>
    <x v="0"/>
    <x v="0"/>
    <s v=""/>
    <x v="1"/>
  </r>
  <r>
    <n v="990"/>
    <s v="Fred C. and Mary R. Koch Foundation_Chan, Martha20061500"/>
    <x v="4"/>
    <s v="Chan, Martha"/>
    <x v="2872"/>
    <n v="1500"/>
    <x v="18"/>
    <x v="2"/>
    <s v="Individual/Scholarship"/>
    <n v="56"/>
    <x v="1"/>
    <x v="0"/>
    <x v="0"/>
    <s v=""/>
    <x v="1"/>
  </r>
  <r>
    <n v="990"/>
    <s v="Fred C. and Mary R. Koch Foundation_Chinn, Jacquelyn20061500"/>
    <x v="4"/>
    <s v="Chinn, Jacquelyn"/>
    <x v="2753"/>
    <n v="1500"/>
    <x v="18"/>
    <x v="2"/>
    <s v="Individual/Scholarship"/>
    <n v="57"/>
    <x v="1"/>
    <x v="0"/>
    <x v="0"/>
    <s v=""/>
    <x v="1"/>
  </r>
  <r>
    <n v="990"/>
    <s v="Fred C. and Mary R. Koch Foundation_Christenson, David20061500"/>
    <x v="4"/>
    <s v="Christenson, David"/>
    <x v="2754"/>
    <n v="1500"/>
    <x v="18"/>
    <x v="2"/>
    <s v="Individual/Scholarship"/>
    <n v="58"/>
    <x v="1"/>
    <x v="0"/>
    <x v="0"/>
    <s v=""/>
    <x v="1"/>
  </r>
  <r>
    <n v="990"/>
    <s v="Fred C. and Mary R. Koch Foundation_Clay, Natalie20061500"/>
    <x v="4"/>
    <s v="Clay, Natalie"/>
    <x v="2873"/>
    <n v="1500"/>
    <x v="18"/>
    <x v="2"/>
    <s v="Individual/Scholarship"/>
    <n v="59"/>
    <x v="1"/>
    <x v="0"/>
    <x v="0"/>
    <s v=""/>
    <x v="1"/>
  </r>
  <r>
    <n v="990"/>
    <s v="Fred C. and Mary R. Koch Foundation_Collins, Katherine20061500"/>
    <x v="4"/>
    <s v="Collins, Katherine"/>
    <x v="2874"/>
    <n v="1500"/>
    <x v="18"/>
    <x v="2"/>
    <s v="Individual/Scholarship"/>
    <n v="60"/>
    <x v="1"/>
    <x v="0"/>
    <x v="0"/>
    <s v=""/>
    <x v="1"/>
  </r>
  <r>
    <n v="990"/>
    <s v="Fred C. and Mary R. Koch Foundation_Compston, Adriane20061500"/>
    <x v="4"/>
    <s v="Compston, Adriane"/>
    <x v="2755"/>
    <n v="1500"/>
    <x v="18"/>
    <x v="2"/>
    <s v="Individual/Scholarship"/>
    <n v="61"/>
    <x v="1"/>
    <x v="0"/>
    <x v="0"/>
    <s v=""/>
    <x v="1"/>
  </r>
  <r>
    <n v="990"/>
    <s v="Fred C. and Mary R. Koch Foundation_Crews, Emily20061500"/>
    <x v="4"/>
    <s v="Crews, Emily"/>
    <x v="2875"/>
    <n v="1500"/>
    <x v="18"/>
    <x v="2"/>
    <s v="Individual/Scholarship"/>
    <n v="62"/>
    <x v="1"/>
    <x v="0"/>
    <x v="0"/>
    <s v=""/>
    <x v="1"/>
  </r>
  <r>
    <n v="990"/>
    <s v="Fred C. and Mary R. Koch Foundation_Cross, Alicia20061500"/>
    <x v="4"/>
    <s v="Cross, Alicia"/>
    <x v="2876"/>
    <n v="1500"/>
    <x v="18"/>
    <x v="2"/>
    <s v="Individual/Scholarship"/>
    <n v="63"/>
    <x v="1"/>
    <x v="0"/>
    <x v="0"/>
    <s v=""/>
    <x v="1"/>
  </r>
  <r>
    <n v="990"/>
    <s v="Fred C. and Mary R. Koch Foundation_Cross, Melissa20061500"/>
    <x v="4"/>
    <s v="Cross, Melissa"/>
    <x v="2877"/>
    <n v="1500"/>
    <x v="18"/>
    <x v="2"/>
    <s v="Individual/Scholarship"/>
    <n v="64"/>
    <x v="1"/>
    <x v="0"/>
    <x v="0"/>
    <s v=""/>
    <x v="1"/>
  </r>
  <r>
    <n v="990"/>
    <s v="Fred C. and Mary R. Koch Foundation_Dailey, Brynn20061500"/>
    <x v="4"/>
    <s v="Dailey, Brynn"/>
    <x v="2757"/>
    <n v="1500"/>
    <x v="18"/>
    <x v="2"/>
    <s v="Individual/Scholarship"/>
    <n v="65"/>
    <x v="1"/>
    <x v="0"/>
    <x v="0"/>
    <s v=""/>
    <x v="1"/>
  </r>
  <r>
    <n v="990"/>
    <s v="Fred C. and Mary R. Koch Foundation_Davis, Megan20061500"/>
    <x v="4"/>
    <s v="Davis, Megan"/>
    <x v="2758"/>
    <n v="1500"/>
    <x v="18"/>
    <x v="2"/>
    <s v="Individual/Scholarship"/>
    <n v="66"/>
    <x v="1"/>
    <x v="0"/>
    <x v="0"/>
    <s v=""/>
    <x v="1"/>
  </r>
  <r>
    <n v="990"/>
    <s v="Fred C. and Mary R. Koch Foundation_Dickerson, Laura20061500"/>
    <x v="4"/>
    <s v="Dickerson, Laura"/>
    <x v="2760"/>
    <n v="1500"/>
    <x v="18"/>
    <x v="2"/>
    <s v="Individual/Scholarship"/>
    <n v="67"/>
    <x v="1"/>
    <x v="0"/>
    <x v="0"/>
    <s v=""/>
    <x v="1"/>
  </r>
  <r>
    <n v="990"/>
    <s v="Fred C. and Mary R. Koch Foundation_Dixon, Heather20061500"/>
    <x v="4"/>
    <s v="Dixon, Heather"/>
    <x v="2878"/>
    <n v="1500"/>
    <x v="18"/>
    <x v="2"/>
    <s v="Individual/Scholarship"/>
    <n v="68"/>
    <x v="1"/>
    <x v="0"/>
    <x v="0"/>
    <s v=""/>
    <x v="1"/>
  </r>
  <r>
    <n v="990"/>
    <s v="Fred C. and Mary R. Koch Foundation_Dolecheck, Luke20061500"/>
    <x v="4"/>
    <s v="Dolecheck, Luke"/>
    <x v="2550"/>
    <n v="1500"/>
    <x v="18"/>
    <x v="2"/>
    <s v="Individual/Scholarship"/>
    <n v="69"/>
    <x v="1"/>
    <x v="0"/>
    <x v="0"/>
    <s v=""/>
    <x v="1"/>
  </r>
  <r>
    <n v="990"/>
    <s v="Fred C. and Mary R. Koch Foundation_Dolecheck, Mark20061500"/>
    <x v="4"/>
    <s v="Dolecheck, Mark"/>
    <x v="2879"/>
    <n v="1500"/>
    <x v="18"/>
    <x v="2"/>
    <s v="Individual/Scholarship"/>
    <n v="70"/>
    <x v="1"/>
    <x v="0"/>
    <x v="0"/>
    <s v=""/>
    <x v="1"/>
  </r>
  <r>
    <n v="990"/>
    <s v="Fred C. and Mary R. Koch Foundation_Doster, Shannon20061500"/>
    <x v="4"/>
    <s v="Doster, Shannon"/>
    <x v="2761"/>
    <n v="1500"/>
    <x v="18"/>
    <x v="2"/>
    <s v="Individual/Scholarship"/>
    <n v="71"/>
    <x v="1"/>
    <x v="0"/>
    <x v="0"/>
    <s v=""/>
    <x v="1"/>
  </r>
  <r>
    <n v="990"/>
    <s v="Fred C. and Mary R. Koch Foundation_Draddy, Andrea20061500"/>
    <x v="4"/>
    <s v="Draddy, Andrea"/>
    <x v="2880"/>
    <n v="1500"/>
    <x v="18"/>
    <x v="2"/>
    <s v="Individual/Scholarship"/>
    <n v="72"/>
    <x v="1"/>
    <x v="0"/>
    <x v="0"/>
    <s v=""/>
    <x v="1"/>
  </r>
  <r>
    <n v="990"/>
    <s v="Fred C. and Mary R. Koch Foundation_Eringis, Holly20061500"/>
    <x v="4"/>
    <s v="Eringis, Holly"/>
    <x v="2683"/>
    <n v="1500"/>
    <x v="18"/>
    <x v="2"/>
    <s v="Individual/Scholarship"/>
    <n v="73"/>
    <x v="1"/>
    <x v="0"/>
    <x v="0"/>
    <s v=""/>
    <x v="1"/>
  </r>
  <r>
    <n v="990"/>
    <s v="Fred C. and Mary R. Koch Foundation_Esparza, Michael20061500"/>
    <x v="4"/>
    <s v="Esparza, Michael"/>
    <x v="2881"/>
    <n v="1500"/>
    <x v="18"/>
    <x v="2"/>
    <s v="Individual/Scholarship"/>
    <n v="74"/>
    <x v="1"/>
    <x v="0"/>
    <x v="0"/>
    <s v=""/>
    <x v="1"/>
  </r>
  <r>
    <n v="990"/>
    <s v="Fred C. and Mary R. Koch Foundation_Etemadi, Mozziyar20061500"/>
    <x v="4"/>
    <s v="Etemadi, Mozziyar"/>
    <x v="2684"/>
    <n v="1500"/>
    <x v="18"/>
    <x v="2"/>
    <s v="Individual/Scholarship"/>
    <n v="75"/>
    <x v="1"/>
    <x v="0"/>
    <x v="0"/>
    <s v=""/>
    <x v="1"/>
  </r>
  <r>
    <n v="990"/>
    <s v="Fred C. and Mary R. Koch Foundation_Fagundes, Alison20061500"/>
    <x v="4"/>
    <s v="Fagundes, Alison"/>
    <x v="2882"/>
    <n v="1500"/>
    <x v="18"/>
    <x v="2"/>
    <s v="Individual/Scholarship"/>
    <n v="76"/>
    <x v="1"/>
    <x v="0"/>
    <x v="0"/>
    <s v=""/>
    <x v="1"/>
  </r>
  <r>
    <n v="990"/>
    <s v="Fred C. and Mary R. Koch Foundation_Farmer, Ashley20061500"/>
    <x v="4"/>
    <s v="Farmer, Ashley"/>
    <x v="2762"/>
    <n v="1500"/>
    <x v="18"/>
    <x v="2"/>
    <s v="Individual/Scholarship"/>
    <n v="77"/>
    <x v="1"/>
    <x v="0"/>
    <x v="0"/>
    <s v=""/>
    <x v="1"/>
  </r>
  <r>
    <n v="990"/>
    <s v="Fred C. and Mary R. Koch Foundation_Fenwick, Janelle20061500"/>
    <x v="4"/>
    <s v="Fenwick, Janelle"/>
    <x v="2763"/>
    <n v="1500"/>
    <x v="18"/>
    <x v="2"/>
    <s v="Individual/Scholarship"/>
    <n v="78"/>
    <x v="1"/>
    <x v="0"/>
    <x v="0"/>
    <s v=""/>
    <x v="1"/>
  </r>
  <r>
    <n v="990"/>
    <s v="Fred C. and Mary R. Koch Foundation_Finlen, Hillary20061500"/>
    <x v="4"/>
    <s v="Finlen, Hillary"/>
    <x v="2764"/>
    <n v="1500"/>
    <x v="18"/>
    <x v="2"/>
    <s v="Individual/Scholarship"/>
    <n v="79"/>
    <x v="1"/>
    <x v="0"/>
    <x v="0"/>
    <s v=""/>
    <x v="1"/>
  </r>
  <r>
    <n v="990"/>
    <s v="Fred C. and Mary R. Koch Foundation_Fischer, Remington20061500"/>
    <x v="4"/>
    <s v="Fischer, Remington"/>
    <x v="2883"/>
    <n v="1500"/>
    <x v="18"/>
    <x v="2"/>
    <s v="Individual/Scholarship"/>
    <n v="80"/>
    <x v="1"/>
    <x v="0"/>
    <x v="0"/>
    <s v=""/>
    <x v="1"/>
  </r>
  <r>
    <n v="990"/>
    <s v="Fred C. and Mary R. Koch Foundation_Flanagan, Brett20061500"/>
    <x v="4"/>
    <s v="Flanagan, Brett"/>
    <x v="2884"/>
    <n v="1500"/>
    <x v="18"/>
    <x v="2"/>
    <s v="Individual/Scholarship"/>
    <n v="81"/>
    <x v="1"/>
    <x v="0"/>
    <x v="0"/>
    <s v=""/>
    <x v="1"/>
  </r>
  <r>
    <n v="990"/>
    <s v="Fred C. and Mary R. Koch Foundation_Flohr, Whitney20061500"/>
    <x v="4"/>
    <s v="Flohr, Whitney"/>
    <x v="2765"/>
    <n v="1500"/>
    <x v="18"/>
    <x v="2"/>
    <s v="Individual/Scholarship"/>
    <n v="82"/>
    <x v="1"/>
    <x v="0"/>
    <x v="0"/>
    <s v=""/>
    <x v="1"/>
  </r>
  <r>
    <n v="990"/>
    <s v="Fred C. and Mary R. Koch Foundation_Fontenot, Andrew20061500"/>
    <x v="4"/>
    <s v="Fontenot, Andrew"/>
    <x v="2885"/>
    <n v="1500"/>
    <x v="18"/>
    <x v="2"/>
    <s v="Individual/Scholarship"/>
    <n v="83"/>
    <x v="1"/>
    <x v="0"/>
    <x v="0"/>
    <s v=""/>
    <x v="1"/>
  </r>
  <r>
    <n v="990"/>
    <s v="Fred C. and Mary R. Koch Foundation_Foss, Randy20061500"/>
    <x v="4"/>
    <s v="Foss, Randy"/>
    <x v="2612"/>
    <n v="1500"/>
    <x v="18"/>
    <x v="2"/>
    <s v="Individual/Scholarship"/>
    <n v="84"/>
    <x v="1"/>
    <x v="0"/>
    <x v="0"/>
    <s v=""/>
    <x v="1"/>
  </r>
  <r>
    <n v="990"/>
    <s v="Fred C. and Mary R. Koch Foundation_Funanage, Ryan20061500"/>
    <x v="4"/>
    <s v="Funanage, Ryan"/>
    <x v="2767"/>
    <n v="1500"/>
    <x v="18"/>
    <x v="2"/>
    <s v="Individual/Scholarship"/>
    <n v="85"/>
    <x v="1"/>
    <x v="0"/>
    <x v="0"/>
    <s v=""/>
    <x v="1"/>
  </r>
  <r>
    <n v="990"/>
    <s v="Fred C. and Mary R. Koch Foundation_Furr, Robert20061500"/>
    <x v="4"/>
    <s v="Furr, Robert"/>
    <x v="2886"/>
    <n v="1500"/>
    <x v="18"/>
    <x v="2"/>
    <s v="Individual/Scholarship"/>
    <n v="86"/>
    <x v="1"/>
    <x v="0"/>
    <x v="0"/>
    <s v=""/>
    <x v="1"/>
  </r>
  <r>
    <n v="990"/>
    <s v="Fred C. and Mary R. Koch Foundation_Gable, Katherine20061500"/>
    <x v="4"/>
    <s v="Gable, Katherine"/>
    <x v="2687"/>
    <n v="1500"/>
    <x v="18"/>
    <x v="2"/>
    <s v="Individual/Scholarship"/>
    <n v="87"/>
    <x v="1"/>
    <x v="0"/>
    <x v="0"/>
    <s v=""/>
    <x v="1"/>
  </r>
  <r>
    <n v="990"/>
    <s v="Fred C. and Mary R. Koch Foundation_Galindo, Carlos20061500"/>
    <x v="4"/>
    <s v="Galindo, Carlos"/>
    <x v="2887"/>
    <n v="1500"/>
    <x v="18"/>
    <x v="2"/>
    <s v="Individual/Scholarship"/>
    <n v="88"/>
    <x v="1"/>
    <x v="0"/>
    <x v="0"/>
    <s v=""/>
    <x v="1"/>
  </r>
  <r>
    <n v="990"/>
    <s v="Fred C. and Mary R. Koch Foundation_Garcia, Joel20061500"/>
    <x v="4"/>
    <s v="Garcia, Joel"/>
    <x v="2769"/>
    <n v="1500"/>
    <x v="18"/>
    <x v="2"/>
    <s v="Individual/Scholarship"/>
    <n v="89"/>
    <x v="1"/>
    <x v="0"/>
    <x v="0"/>
    <s v=""/>
    <x v="1"/>
  </r>
  <r>
    <n v="990"/>
    <s v="Fred C. and Mary R. Koch Foundation_Garcia, Omar20061500"/>
    <x v="4"/>
    <s v="Garcia, Omar"/>
    <x v="2770"/>
    <n v="1500"/>
    <x v="18"/>
    <x v="2"/>
    <s v="Individual/Scholarship"/>
    <n v="90"/>
    <x v="1"/>
    <x v="0"/>
    <x v="0"/>
    <s v=""/>
    <x v="1"/>
  </r>
  <r>
    <n v="990"/>
    <s v="Fred C. and Mary R. Koch Foundation_Gartner, Keegan20061500"/>
    <x v="4"/>
    <s v="Gartner, Keegan"/>
    <x v="2771"/>
    <n v="1500"/>
    <x v="18"/>
    <x v="2"/>
    <s v="Individual/Scholarship"/>
    <n v="91"/>
    <x v="1"/>
    <x v="0"/>
    <x v="0"/>
    <s v=""/>
    <x v="1"/>
  </r>
  <r>
    <n v="990"/>
    <s v="Fred C. and Mary R. Koch Foundation_Gilmore, Karla20061500"/>
    <x v="4"/>
    <s v="Gilmore, Karla"/>
    <x v="2888"/>
    <n v="1500"/>
    <x v="18"/>
    <x v="2"/>
    <s v="Individual/Scholarship"/>
    <n v="92"/>
    <x v="1"/>
    <x v="0"/>
    <x v="0"/>
    <s v=""/>
    <x v="1"/>
  </r>
  <r>
    <n v="990"/>
    <s v="Fred C. and Mary R. Koch Foundation_Gilpin, Meagan20061500"/>
    <x v="4"/>
    <s v="Gilpin, Meagan"/>
    <x v="2772"/>
    <n v="1500"/>
    <x v="18"/>
    <x v="2"/>
    <s v="Individual/Scholarship"/>
    <n v="93"/>
    <x v="1"/>
    <x v="0"/>
    <x v="0"/>
    <s v=""/>
    <x v="1"/>
  </r>
  <r>
    <n v="990"/>
    <s v="Fred C. and Mary R. Koch Foundation_Ginther, Nicholas20061500"/>
    <x v="4"/>
    <s v="Ginther, Nicholas"/>
    <x v="2889"/>
    <n v="1500"/>
    <x v="18"/>
    <x v="2"/>
    <s v="Individual/Scholarship"/>
    <n v="94"/>
    <x v="1"/>
    <x v="0"/>
    <x v="0"/>
    <s v=""/>
    <x v="1"/>
  </r>
  <r>
    <n v="990"/>
    <s v="Fred C. and Mary R. Koch Foundation_Glover, Rachel20061500"/>
    <x v="4"/>
    <s v="Glover, Rachel"/>
    <x v="2890"/>
    <n v="1500"/>
    <x v="18"/>
    <x v="2"/>
    <s v="Individual/Scholarship"/>
    <n v="95"/>
    <x v="1"/>
    <x v="0"/>
    <x v="0"/>
    <s v=""/>
    <x v="1"/>
  </r>
  <r>
    <n v="990"/>
    <s v="Fred C. and Mary R. Koch Foundation_Gold, Jennifer20061500"/>
    <x v="4"/>
    <s v="Gold, Jennifer"/>
    <x v="2690"/>
    <n v="1500"/>
    <x v="18"/>
    <x v="2"/>
    <s v="Individual/Scholarship"/>
    <n v="96"/>
    <x v="1"/>
    <x v="0"/>
    <x v="0"/>
    <s v=""/>
    <x v="1"/>
  </r>
  <r>
    <n v="990"/>
    <s v="Fred C. and Mary R. Koch Foundation_Gonzalez, Matthew20061500"/>
    <x v="4"/>
    <s v="Gonzalez, Matthew"/>
    <x v="2891"/>
    <n v="1500"/>
    <x v="18"/>
    <x v="2"/>
    <s v="Individual/Scholarship"/>
    <n v="97"/>
    <x v="1"/>
    <x v="0"/>
    <x v="0"/>
    <s v=""/>
    <x v="1"/>
  </r>
  <r>
    <n v="990"/>
    <s v="Fred C. and Mary R. Koch Foundation_Gopalratnam, Arjun20061500"/>
    <x v="4"/>
    <s v="Gopalratnam, Arjun"/>
    <x v="2892"/>
    <n v="1500"/>
    <x v="18"/>
    <x v="2"/>
    <s v="Individual/Scholarship"/>
    <n v="98"/>
    <x v="1"/>
    <x v="0"/>
    <x v="0"/>
    <s v=""/>
    <x v="1"/>
  </r>
  <r>
    <n v="990"/>
    <s v="Fred C. and Mary R. Koch Foundation_Gorcyca, Katherine20061500"/>
    <x v="4"/>
    <s v="Gorcyca, Katherine"/>
    <x v="2893"/>
    <n v="1500"/>
    <x v="18"/>
    <x v="2"/>
    <s v="Individual/Scholarship"/>
    <n v="99"/>
    <x v="1"/>
    <x v="0"/>
    <x v="0"/>
    <s v=""/>
    <x v="1"/>
  </r>
  <r>
    <n v="990"/>
    <s v="Fred C. and Mary R. Koch Foundation_Graham, Becky20061500"/>
    <x v="4"/>
    <s v="Graham, Becky"/>
    <x v="2773"/>
    <n v="1500"/>
    <x v="18"/>
    <x v="2"/>
    <s v="Individual/Scholarship"/>
    <n v="100"/>
    <x v="1"/>
    <x v="0"/>
    <x v="0"/>
    <s v=""/>
    <x v="1"/>
  </r>
  <r>
    <n v="990"/>
    <s v="Fred C. and Mary R. Koch Foundation_Gregory, Emily20061500"/>
    <x v="4"/>
    <s v="Gregory, Emily"/>
    <x v="2692"/>
    <n v="1500"/>
    <x v="18"/>
    <x v="2"/>
    <s v="Individual/Scholarship"/>
    <n v="101"/>
    <x v="1"/>
    <x v="0"/>
    <x v="0"/>
    <s v=""/>
    <x v="1"/>
  </r>
  <r>
    <n v="990"/>
    <s v="Fred C. and Mary R. Koch Foundation_Guillemette, Adriene20061500"/>
    <x v="4"/>
    <s v="Guillemette, Adriene"/>
    <x v="2774"/>
    <n v="1500"/>
    <x v="18"/>
    <x v="2"/>
    <s v="Individual/Scholarship"/>
    <n v="102"/>
    <x v="1"/>
    <x v="0"/>
    <x v="0"/>
    <s v=""/>
    <x v="1"/>
  </r>
  <r>
    <n v="990"/>
    <s v="Fred C. and Mary R. Koch Foundation_Hale, Kyle20061500"/>
    <x v="4"/>
    <s v="Hale, Kyle"/>
    <x v="2776"/>
    <n v="1500"/>
    <x v="18"/>
    <x v="2"/>
    <s v="Individual/Scholarship"/>
    <n v="103"/>
    <x v="1"/>
    <x v="0"/>
    <x v="0"/>
    <s v=""/>
    <x v="1"/>
  </r>
  <r>
    <n v="990"/>
    <s v="Fred C. and Mary R. Koch Foundation_Hall, Daniel20061500"/>
    <x v="4"/>
    <s v="Hall, Daniel"/>
    <x v="2894"/>
    <n v="1500"/>
    <x v="18"/>
    <x v="2"/>
    <s v="Individual/Scholarship"/>
    <n v="104"/>
    <x v="1"/>
    <x v="0"/>
    <x v="0"/>
    <s v=""/>
    <x v="1"/>
  </r>
  <r>
    <n v="990"/>
    <s v="Fred C. and Mary R. Koch Foundation_Hamman, Rebeca20061500"/>
    <x v="4"/>
    <s v="Hamman, Rebeca"/>
    <x v="2895"/>
    <n v="1500"/>
    <x v="18"/>
    <x v="2"/>
    <s v="Individual/Scholarship"/>
    <n v="105"/>
    <x v="1"/>
    <x v="0"/>
    <x v="0"/>
    <s v=""/>
    <x v="1"/>
  </r>
  <r>
    <n v="990"/>
    <s v="Fred C. and Mary R. Koch Foundation_Harsha, Chancie20061500"/>
    <x v="4"/>
    <s v="Harsha, Chancie"/>
    <x v="2693"/>
    <n v="1500"/>
    <x v="18"/>
    <x v="2"/>
    <s v="Individual/Scholarship"/>
    <n v="106"/>
    <x v="1"/>
    <x v="0"/>
    <x v="0"/>
    <s v=""/>
    <x v="1"/>
  </r>
  <r>
    <n v="990"/>
    <s v="Fred C. and Mary R. Koch Foundation_Hebbard, Carleigh20061500"/>
    <x v="4"/>
    <s v="Hebbard, Carleigh"/>
    <x v="2780"/>
    <n v="1500"/>
    <x v="18"/>
    <x v="2"/>
    <s v="Individual/Scholarship"/>
    <n v="107"/>
    <x v="1"/>
    <x v="0"/>
    <x v="0"/>
    <s v=""/>
    <x v="1"/>
  </r>
  <r>
    <n v="990"/>
    <s v="Fred C. and Mary R. Koch Foundation_Hensarling, Ryan20061500"/>
    <x v="4"/>
    <s v="Hensarling, Ryan"/>
    <x v="2782"/>
    <n v="1500"/>
    <x v="18"/>
    <x v="2"/>
    <s v="Individual/Scholarship"/>
    <n v="108"/>
    <x v="1"/>
    <x v="0"/>
    <x v="0"/>
    <s v=""/>
    <x v="1"/>
  </r>
  <r>
    <n v="990"/>
    <s v="Fred C. and Mary R. Koch Foundation_Herzog, Mary20061500"/>
    <x v="4"/>
    <s v="Herzog, Mary"/>
    <x v="2896"/>
    <n v="1500"/>
    <x v="18"/>
    <x v="2"/>
    <s v="Individual/Scholarship"/>
    <n v="109"/>
    <x v="1"/>
    <x v="0"/>
    <x v="0"/>
    <s v=""/>
    <x v="1"/>
  </r>
  <r>
    <n v="990"/>
    <s v="Fred C. and Mary R. Koch Foundation_Hester, Emily20061500"/>
    <x v="4"/>
    <s v="Hester, Emily"/>
    <x v="2783"/>
    <n v="1500"/>
    <x v="18"/>
    <x v="2"/>
    <s v="Individual/Scholarship"/>
    <n v="110"/>
    <x v="1"/>
    <x v="0"/>
    <x v="0"/>
    <s v=""/>
    <x v="1"/>
  </r>
  <r>
    <n v="990"/>
    <s v="Fred C. and Mary R. Koch Foundation_Hilton, Amanda20061500"/>
    <x v="4"/>
    <s v="Hilton, Amanda"/>
    <x v="2897"/>
    <n v="1500"/>
    <x v="18"/>
    <x v="2"/>
    <s v="Individual/Scholarship"/>
    <n v="111"/>
    <x v="1"/>
    <x v="0"/>
    <x v="0"/>
    <s v=""/>
    <x v="1"/>
  </r>
  <r>
    <n v="990"/>
    <s v="Fred C. and Mary R. Koch Foundation_Hobbs, Katey20061500"/>
    <x v="4"/>
    <s v="Hobbs, Katey"/>
    <x v="2898"/>
    <n v="1500"/>
    <x v="18"/>
    <x v="2"/>
    <s v="Individual/Scholarship"/>
    <n v="112"/>
    <x v="1"/>
    <x v="0"/>
    <x v="0"/>
    <s v=""/>
    <x v="1"/>
  </r>
  <r>
    <n v="990"/>
    <s v="Fred C. and Mary R. Koch Foundation_Hubin, Michelle20061500"/>
    <x v="4"/>
    <s v="Hubin, Michelle"/>
    <x v="2787"/>
    <n v="1500"/>
    <x v="18"/>
    <x v="2"/>
    <s v="Individual/Scholarship"/>
    <n v="113"/>
    <x v="1"/>
    <x v="0"/>
    <x v="0"/>
    <s v=""/>
    <x v="1"/>
  </r>
  <r>
    <n v="990"/>
    <s v="Fred C. and Mary R. Koch Foundation_Huffer, Sarah20061500"/>
    <x v="4"/>
    <s v="Huffer, Sarah"/>
    <x v="2899"/>
    <n v="1500"/>
    <x v="18"/>
    <x v="2"/>
    <s v="Individual/Scholarship"/>
    <n v="114"/>
    <x v="1"/>
    <x v="0"/>
    <x v="0"/>
    <s v=""/>
    <x v="1"/>
  </r>
  <r>
    <n v="990"/>
    <s v="Fred C. and Mary R. Koch Foundation_Humphrey, Neal20061500"/>
    <x v="4"/>
    <s v="Humphrey, Neal"/>
    <x v="2621"/>
    <n v="1500"/>
    <x v="18"/>
    <x v="2"/>
    <s v="Individual/Scholarship"/>
    <n v="115"/>
    <x v="1"/>
    <x v="0"/>
    <x v="0"/>
    <s v=""/>
    <x v="1"/>
  </r>
  <r>
    <n v="990"/>
    <s v="Fred C. and Mary R. Koch Foundation_Jamison, Whitney20061500"/>
    <x v="4"/>
    <s v="Jamison, Whitney"/>
    <x v="2900"/>
    <n v="1500"/>
    <x v="18"/>
    <x v="2"/>
    <s v="Individual/Scholarship"/>
    <n v="116"/>
    <x v="1"/>
    <x v="0"/>
    <x v="0"/>
    <s v=""/>
    <x v="1"/>
  </r>
  <r>
    <n v="990"/>
    <s v="Fred C. and Mary R. Koch Foundation_Jones, Christi20061500"/>
    <x v="4"/>
    <s v="Jones, Christi"/>
    <x v="2788"/>
    <n v="1500"/>
    <x v="18"/>
    <x v="2"/>
    <s v="Individual/Scholarship"/>
    <n v="117"/>
    <x v="1"/>
    <x v="0"/>
    <x v="0"/>
    <s v=""/>
    <x v="1"/>
  </r>
  <r>
    <n v="990"/>
    <s v="Fred C. and Mary R. Koch Foundation_Jones, Tasheena20061500"/>
    <x v="4"/>
    <s v="Jones, Tasheena"/>
    <x v="2789"/>
    <n v="1500"/>
    <x v="18"/>
    <x v="2"/>
    <s v="Individual/Scholarship"/>
    <n v="118"/>
    <x v="1"/>
    <x v="0"/>
    <x v="0"/>
    <s v=""/>
    <x v="1"/>
  </r>
  <r>
    <n v="990"/>
    <s v="Fred C. and Mary R. Koch Foundation_Kerslake, Julie20061500"/>
    <x v="4"/>
    <s v="Kerslake, Julie"/>
    <x v="2901"/>
    <n v="1500"/>
    <x v="18"/>
    <x v="2"/>
    <s v="Individual/Scholarship"/>
    <n v="119"/>
    <x v="1"/>
    <x v="0"/>
    <x v="0"/>
    <s v=""/>
    <x v="1"/>
  </r>
  <r>
    <n v="990"/>
    <s v="Fred C. and Mary R. Koch Foundation_Kilian, Annie20061500"/>
    <x v="4"/>
    <s v="Kilian, Annie"/>
    <x v="2792"/>
    <n v="1500"/>
    <x v="18"/>
    <x v="2"/>
    <s v="Individual/Scholarship"/>
    <n v="120"/>
    <x v="1"/>
    <x v="0"/>
    <x v="0"/>
    <s v=""/>
    <x v="1"/>
  </r>
  <r>
    <n v="990"/>
    <s v="Fred C. and Mary R. Koch Foundation_Kimpton, Eric20061500"/>
    <x v="4"/>
    <s v="Kimpton, Eric"/>
    <x v="2902"/>
    <n v="1500"/>
    <x v="18"/>
    <x v="2"/>
    <s v="Individual/Scholarship"/>
    <n v="121"/>
    <x v="1"/>
    <x v="0"/>
    <x v="0"/>
    <s v=""/>
    <x v="1"/>
  </r>
  <r>
    <n v="990"/>
    <s v="Fred C. and Mary R. Koch Foundation_Kincaid, Jared20061500"/>
    <x v="4"/>
    <s v="Kincaid, Jared"/>
    <x v="2903"/>
    <n v="1500"/>
    <x v="18"/>
    <x v="2"/>
    <s v="Individual/Scholarship"/>
    <n v="122"/>
    <x v="1"/>
    <x v="0"/>
    <x v="0"/>
    <s v=""/>
    <x v="1"/>
  </r>
  <r>
    <n v="990"/>
    <s v="Fred C. and Mary R. Koch Foundation_Kirkham, Amy20061500"/>
    <x v="4"/>
    <s v="Kirkham, Amy"/>
    <x v="2626"/>
    <n v="1500"/>
    <x v="18"/>
    <x v="2"/>
    <s v="Individual/Scholarship"/>
    <n v="123"/>
    <x v="1"/>
    <x v="0"/>
    <x v="0"/>
    <s v=""/>
    <x v="1"/>
  </r>
  <r>
    <n v="990"/>
    <s v="Fred C. and Mary R. Koch Foundation_Kolar, Ashley20061500"/>
    <x v="4"/>
    <s v="Kolar, Ashley"/>
    <x v="2794"/>
    <n v="1500"/>
    <x v="18"/>
    <x v="2"/>
    <s v="Individual/Scholarship"/>
    <n v="124"/>
    <x v="1"/>
    <x v="0"/>
    <x v="0"/>
    <s v=""/>
    <x v="1"/>
  </r>
  <r>
    <n v="990"/>
    <s v="Fred C. and Mary R. Koch Foundation_Kopf, Kara20061500"/>
    <x v="4"/>
    <s v="Kopf, Kara"/>
    <x v="2796"/>
    <n v="1500"/>
    <x v="18"/>
    <x v="2"/>
    <s v="Individual/Scholarship"/>
    <n v="125"/>
    <x v="1"/>
    <x v="0"/>
    <x v="0"/>
    <s v=""/>
    <x v="1"/>
  </r>
  <r>
    <n v="990"/>
    <s v="Fred C. and Mary R. Koch Foundation_Kuipers, Mary20061500"/>
    <x v="4"/>
    <s v="Kuipers, Mary"/>
    <x v="2798"/>
    <n v="1500"/>
    <x v="18"/>
    <x v="2"/>
    <s v="Individual/Scholarship"/>
    <n v="126"/>
    <x v="1"/>
    <x v="0"/>
    <x v="0"/>
    <s v=""/>
    <x v="1"/>
  </r>
  <r>
    <n v="990"/>
    <s v="Fred C. and Mary R. Koch Foundation_Kolar, Ashley20061500"/>
    <x v="4"/>
    <s v="Kolar, Ashley"/>
    <x v="2794"/>
    <n v="1500"/>
    <x v="18"/>
    <x v="2"/>
    <s v="Individual/Scholarship"/>
    <n v="127"/>
    <x v="1"/>
    <x v="0"/>
    <x v="0"/>
    <s v=""/>
    <x v="1"/>
  </r>
  <r>
    <n v="990"/>
    <s v="Fred C. and Mary R. Koch Foundation_Koopman, Jaclyn20061500"/>
    <x v="4"/>
    <s v="Koopman, Jaclyn"/>
    <x v="2795"/>
    <n v="1500"/>
    <x v="18"/>
    <x v="2"/>
    <s v="Individual/Scholarship"/>
    <n v="128"/>
    <x v="1"/>
    <x v="0"/>
    <x v="0"/>
    <s v=""/>
    <x v="1"/>
  </r>
  <r>
    <n v="990"/>
    <s v="Fred C. and Mary R. Koch Foundation_Kopf, Kara20061500"/>
    <x v="4"/>
    <s v="Kopf, Kara"/>
    <x v="2796"/>
    <n v="1500"/>
    <x v="18"/>
    <x v="2"/>
    <s v="Individual/Scholarship"/>
    <n v="129"/>
    <x v="1"/>
    <x v="0"/>
    <x v="0"/>
    <s v=""/>
    <x v="1"/>
  </r>
  <r>
    <n v="990"/>
    <s v="Fred C. and Mary R. Koch Foundation_Kulkarni, Aneesh20061500"/>
    <x v="4"/>
    <s v="Kulkarni, Aneesh"/>
    <x v="2799"/>
    <n v="1500"/>
    <x v="18"/>
    <x v="2"/>
    <s v="Individual/Scholarship"/>
    <n v="130"/>
    <x v="1"/>
    <x v="0"/>
    <x v="0"/>
    <s v=""/>
    <x v="1"/>
  </r>
  <r>
    <n v="990"/>
    <s v="Fred C. and Mary R. Koch Foundation_Latham, Timothy20061500"/>
    <x v="4"/>
    <s v="Latham, Timothy"/>
    <x v="2904"/>
    <n v="1500"/>
    <x v="18"/>
    <x v="2"/>
    <s v="Individual/Scholarship"/>
    <n v="131"/>
    <x v="1"/>
    <x v="0"/>
    <x v="0"/>
    <s v=""/>
    <x v="1"/>
  </r>
  <r>
    <n v="990"/>
    <s v="Fred C. and Mary R. Koch Foundation_Learned, Erin20061500"/>
    <x v="4"/>
    <s v="Learned, Erin"/>
    <x v="2630"/>
    <n v="1500"/>
    <x v="18"/>
    <x v="2"/>
    <s v="Individual/Scholarship"/>
    <n v="132"/>
    <x v="1"/>
    <x v="0"/>
    <x v="0"/>
    <s v=""/>
    <x v="1"/>
  </r>
  <r>
    <n v="990"/>
    <s v="Fred C. and Mary R. Koch Foundation_Lee, Jessica20061500"/>
    <x v="4"/>
    <s v="Lee, Jessica"/>
    <x v="2905"/>
    <n v="1500"/>
    <x v="18"/>
    <x v="2"/>
    <s v="Individual/Scholarship"/>
    <n v="133"/>
    <x v="1"/>
    <x v="0"/>
    <x v="0"/>
    <s v=""/>
    <x v="1"/>
  </r>
  <r>
    <n v="990"/>
    <s v="Fred C. and Mary R. Koch Foundation_Lee, Sydney20061500"/>
    <x v="4"/>
    <s v="Lee, Sydney"/>
    <x v="2700"/>
    <n v="1500"/>
    <x v="18"/>
    <x v="2"/>
    <s v="Individual/Scholarship"/>
    <n v="134"/>
    <x v="1"/>
    <x v="0"/>
    <x v="0"/>
    <s v=""/>
    <x v="1"/>
  </r>
  <r>
    <n v="990"/>
    <s v="Fred C. and Mary R. Koch Foundation_Legge, Melissa20061500"/>
    <x v="4"/>
    <s v="Legge, Melissa"/>
    <x v="2906"/>
    <n v="1500"/>
    <x v="18"/>
    <x v="2"/>
    <s v="Individual/Scholarship"/>
    <n v="135"/>
    <x v="1"/>
    <x v="0"/>
    <x v="0"/>
    <s v=""/>
    <x v="1"/>
  </r>
  <r>
    <n v="990"/>
    <s v="Fred C. and Mary R. Koch Foundation_Levere, Kimberly20061500"/>
    <x v="4"/>
    <s v="Levere, Kimberly"/>
    <x v="2802"/>
    <n v="1500"/>
    <x v="18"/>
    <x v="2"/>
    <s v="Individual/Scholarship"/>
    <n v="136"/>
    <x v="1"/>
    <x v="0"/>
    <x v="0"/>
    <s v=""/>
    <x v="1"/>
  </r>
  <r>
    <n v="990"/>
    <s v="Fred C. and Mary R. Koch Foundation_Liao, Wang20061500"/>
    <x v="4"/>
    <s v="Liao, Wang"/>
    <x v="2907"/>
    <n v="1500"/>
    <x v="18"/>
    <x v="2"/>
    <s v="Individual/Scholarship"/>
    <n v="137"/>
    <x v="1"/>
    <x v="0"/>
    <x v="0"/>
    <s v=""/>
    <x v="1"/>
  </r>
  <r>
    <n v="990"/>
    <s v="Fred C. and Mary R. Koch Foundation_Lindeman, Matthew20061500"/>
    <x v="4"/>
    <s v="Lindeman, Matthew"/>
    <x v="2908"/>
    <n v="1500"/>
    <x v="18"/>
    <x v="2"/>
    <s v="Individual/Scholarship"/>
    <n v="138"/>
    <x v="1"/>
    <x v="0"/>
    <x v="0"/>
    <s v=""/>
    <x v="1"/>
  </r>
  <r>
    <n v="990"/>
    <s v="Fred C. and Mary R. Koch Foundation_Liu, Wenxi20061500"/>
    <x v="4"/>
    <s v="Liu, Wenxi"/>
    <x v="2909"/>
    <n v="1500"/>
    <x v="18"/>
    <x v="2"/>
    <s v="Individual/Scholarship"/>
    <n v="139"/>
    <x v="1"/>
    <x v="0"/>
    <x v="0"/>
    <s v=""/>
    <x v="1"/>
  </r>
  <r>
    <n v="990"/>
    <s v="Fred C. and Mary R. Koch Foundation_Longoria, Aissa20061500"/>
    <x v="4"/>
    <s v="Longoria, Aissa"/>
    <x v="2701"/>
    <n v="1500"/>
    <x v="18"/>
    <x v="2"/>
    <s v="Individual/Scholarship"/>
    <n v="140"/>
    <x v="1"/>
    <x v="0"/>
    <x v="0"/>
    <s v=""/>
    <x v="1"/>
  </r>
  <r>
    <n v="990"/>
    <s v="Fred C. and Mary R. Koch Foundation_Loredo, Christina20061500"/>
    <x v="4"/>
    <s v="Loredo, Christina"/>
    <x v="2804"/>
    <n v="1500"/>
    <x v="18"/>
    <x v="2"/>
    <s v="Individual/Scholarship"/>
    <n v="141"/>
    <x v="1"/>
    <x v="0"/>
    <x v="0"/>
    <s v=""/>
    <x v="1"/>
  </r>
  <r>
    <n v="990"/>
    <s v="Fred C. and Mary R. Koch Foundation_McCauley, Sarah20061500"/>
    <x v="4"/>
    <s v="McCauley, Sarah"/>
    <x v="2806"/>
    <n v="1500"/>
    <x v="18"/>
    <x v="2"/>
    <s v="Individual/Scholarship"/>
    <n v="142"/>
    <x v="1"/>
    <x v="0"/>
    <x v="0"/>
    <s v=""/>
    <x v="1"/>
  </r>
  <r>
    <n v="990"/>
    <s v="Fred C. and Mary R. Koch Foundation_McGreeny, Joe20061500"/>
    <x v="4"/>
    <s v="McGreeny, Joe"/>
    <x v="2807"/>
    <n v="1500"/>
    <x v="18"/>
    <x v="2"/>
    <s v="Individual/Scholarship"/>
    <n v="143"/>
    <x v="1"/>
    <x v="0"/>
    <x v="0"/>
    <s v=""/>
    <x v="1"/>
  </r>
  <r>
    <n v="990"/>
    <s v="Fred C. and Mary R. Koch Foundation_McIntosh, Meghan20061500"/>
    <x v="4"/>
    <s v="McIntosh, Meghan"/>
    <x v="2808"/>
    <n v="1500"/>
    <x v="18"/>
    <x v="2"/>
    <s v="Individual/Scholarship"/>
    <n v="144"/>
    <x v="1"/>
    <x v="0"/>
    <x v="0"/>
    <s v=""/>
    <x v="1"/>
  </r>
  <r>
    <n v="990"/>
    <s v="Fred C. and Mary R. Koch Foundation_Meicke, Stephen20061500"/>
    <x v="4"/>
    <s v="Meicke, Stephen"/>
    <x v="2809"/>
    <n v="1500"/>
    <x v="18"/>
    <x v="2"/>
    <s v="Individual/Scholarship"/>
    <n v="145"/>
    <x v="1"/>
    <x v="0"/>
    <x v="0"/>
    <s v=""/>
    <x v="1"/>
  </r>
  <r>
    <n v="990"/>
    <s v="Fred C. and Mary R. Koch Foundation_Michaud, Jessica20061500"/>
    <x v="4"/>
    <s v="Michaud, Jessica"/>
    <x v="2810"/>
    <n v="1500"/>
    <x v="18"/>
    <x v="2"/>
    <s v="Individual/Scholarship"/>
    <n v="146"/>
    <x v="1"/>
    <x v="0"/>
    <x v="0"/>
    <s v=""/>
    <x v="1"/>
  </r>
  <r>
    <n v="990"/>
    <s v="Fred C. and Mary R. Koch Foundation_Mielke, Anna20061500"/>
    <x v="4"/>
    <s v="Mielke, Anna"/>
    <x v="2811"/>
    <n v="1500"/>
    <x v="18"/>
    <x v="2"/>
    <s v="Individual/Scholarship"/>
    <n v="147"/>
    <x v="1"/>
    <x v="0"/>
    <x v="0"/>
    <s v=""/>
    <x v="1"/>
  </r>
  <r>
    <n v="990"/>
    <s v="Fred C. and Mary R. Koch Foundation_Mielke, Heidi20061500"/>
    <x v="4"/>
    <s v="Mielke, Heidi"/>
    <x v="2704"/>
    <n v="1500"/>
    <x v="18"/>
    <x v="2"/>
    <s v="Individual/Scholarship"/>
    <n v="148"/>
    <x v="1"/>
    <x v="0"/>
    <x v="0"/>
    <s v=""/>
    <x v="1"/>
  </r>
  <r>
    <n v="990"/>
    <s v="Fred C. and Mary R. Koch Foundation_Miller, Ryan20061500"/>
    <x v="4"/>
    <s v="Miller, Ryan"/>
    <x v="2910"/>
    <n v="1500"/>
    <x v="18"/>
    <x v="2"/>
    <s v="Individual/Scholarship"/>
    <n v="149"/>
    <x v="1"/>
    <x v="0"/>
    <x v="0"/>
    <s v=""/>
    <x v="1"/>
  </r>
  <r>
    <n v="990"/>
    <s v="Fred C. and Mary R. Koch Foundation_Mills, Robert20061500"/>
    <x v="4"/>
    <s v="Mills, Robert"/>
    <x v="2911"/>
    <n v="1500"/>
    <x v="18"/>
    <x v="2"/>
    <s v="Individual/Scholarship"/>
    <n v="150"/>
    <x v="1"/>
    <x v="0"/>
    <x v="0"/>
    <s v=""/>
    <x v="1"/>
  </r>
  <r>
    <n v="990"/>
    <s v="Fred C. and Mary R. Koch Foundation_Mocella, Ashley20061500"/>
    <x v="4"/>
    <s v="Mocella, Ashley"/>
    <x v="2912"/>
    <n v="1500"/>
    <x v="18"/>
    <x v="2"/>
    <s v="Individual/Scholarship"/>
    <n v="151"/>
    <x v="1"/>
    <x v="0"/>
    <x v="0"/>
    <s v=""/>
    <x v="1"/>
  </r>
  <r>
    <n v="990"/>
    <s v="Fred C. and Mary R. Koch Foundation_Maorris, Jason20061500"/>
    <x v="4"/>
    <s v="Maorris, Jason"/>
    <x v="2913"/>
    <n v="1500"/>
    <x v="18"/>
    <x v="2"/>
    <s v="Individual/Scholarship"/>
    <n v="152"/>
    <x v="1"/>
    <x v="0"/>
    <x v="0"/>
    <s v=""/>
    <x v="1"/>
  </r>
  <r>
    <n v="990"/>
    <s v="Fred C. and Mary R. Koch Foundation_Mortimer, Samuel20061500"/>
    <x v="4"/>
    <s v="Mortimer, Samuel"/>
    <x v="2816"/>
    <n v="1500"/>
    <x v="18"/>
    <x v="2"/>
    <s v="Individual/Scholarship"/>
    <n v="153"/>
    <x v="1"/>
    <x v="0"/>
    <x v="0"/>
    <s v=""/>
    <x v="1"/>
  </r>
  <r>
    <n v="990"/>
    <s v="Fred C. and Mary R. Koch Foundation_Murphree, Marcus20061500"/>
    <x v="4"/>
    <s v="Murphree, Marcus"/>
    <x v="2914"/>
    <n v="1500"/>
    <x v="18"/>
    <x v="2"/>
    <s v="Individual/Scholarship"/>
    <n v="154"/>
    <x v="1"/>
    <x v="0"/>
    <x v="0"/>
    <s v=""/>
    <x v="1"/>
  </r>
  <r>
    <n v="990"/>
    <s v="Fred C. and Mary R. Koch Foundation_Nelson, Darren20061500"/>
    <x v="4"/>
    <s v="Nelson, Darren"/>
    <x v="2817"/>
    <n v="1500"/>
    <x v="18"/>
    <x v="2"/>
    <s v="Individual/Scholarship"/>
    <n v="155"/>
    <x v="1"/>
    <x v="0"/>
    <x v="0"/>
    <s v=""/>
    <x v="1"/>
  </r>
  <r>
    <n v="990"/>
    <s v="Fred C. and Mary R. Koch Foundation_Nelson, Jessica20061500"/>
    <x v="4"/>
    <s v="Nelson, Jessica"/>
    <x v="2706"/>
    <n v="1500"/>
    <x v="18"/>
    <x v="2"/>
    <s v="Individual/Scholarship"/>
    <n v="156"/>
    <x v="1"/>
    <x v="0"/>
    <x v="0"/>
    <s v=""/>
    <x v="1"/>
  </r>
  <r>
    <n v="990"/>
    <s v="Fred C. and Mary R. Koch Foundation_Newman, Zachary20061500"/>
    <x v="4"/>
    <s v="Newman, Zachary"/>
    <x v="2915"/>
    <n v="1500"/>
    <x v="18"/>
    <x v="2"/>
    <s v="Individual/Scholarship"/>
    <n v="157"/>
    <x v="1"/>
    <x v="0"/>
    <x v="0"/>
    <s v=""/>
    <x v="1"/>
  </r>
  <r>
    <n v="990"/>
    <s v="Fred C. and Mary R. Koch Foundation_Nichols, Jessica20061500"/>
    <x v="4"/>
    <s v="Nichols, Jessica"/>
    <x v="2819"/>
    <n v="1500"/>
    <x v="18"/>
    <x v="2"/>
    <s v="Individual/Scholarship"/>
    <n v="158"/>
    <x v="1"/>
    <x v="0"/>
    <x v="0"/>
    <s v=""/>
    <x v="1"/>
  </r>
  <r>
    <n v="990"/>
    <s v="Fred C. and Mary R. Koch Foundation_Oakes, Kathryn20061500"/>
    <x v="4"/>
    <s v="Oakes, Kathryn"/>
    <x v="2916"/>
    <n v="1500"/>
    <x v="18"/>
    <x v="2"/>
    <s v="Individual/Scholarship"/>
    <n v="159"/>
    <x v="1"/>
    <x v="0"/>
    <x v="0"/>
    <s v=""/>
    <x v="1"/>
  </r>
  <r>
    <n v="990"/>
    <s v="Fred C. and Mary R. Koch Foundation_Oswald, Hanna20061500"/>
    <x v="4"/>
    <s v="Oswald, Hanna"/>
    <x v="2707"/>
    <n v="1500"/>
    <x v="18"/>
    <x v="2"/>
    <s v="Individual/Scholarship"/>
    <n v="160"/>
    <x v="1"/>
    <x v="0"/>
    <x v="0"/>
    <s v=""/>
    <x v="1"/>
  </r>
  <r>
    <n v="990"/>
    <s v="Fred C. and Mary R. Koch Foundation_Ouimet, Gabrielle20061500"/>
    <x v="4"/>
    <s v="Ouimet, Gabrielle"/>
    <x v="2917"/>
    <n v="1500"/>
    <x v="18"/>
    <x v="2"/>
    <s v="Individual/Scholarship"/>
    <n v="161"/>
    <x v="1"/>
    <x v="0"/>
    <x v="0"/>
    <s v=""/>
    <x v="1"/>
  </r>
  <r>
    <n v="990"/>
    <s v="Fred C. and Mary R. Koch Foundation_Pagaduan, Richmond20061500"/>
    <x v="4"/>
    <s v="Pagaduan, Richmond"/>
    <x v="2708"/>
    <n v="1500"/>
    <x v="18"/>
    <x v="2"/>
    <s v="Individual/Scholarship"/>
    <n v="162"/>
    <x v="1"/>
    <x v="0"/>
    <x v="0"/>
    <s v=""/>
    <x v="1"/>
  </r>
  <r>
    <n v="990"/>
    <s v="Fred C. and Mary R. Koch Foundation_Pair, Jody20061500"/>
    <x v="4"/>
    <s v="Pair, Jody"/>
    <x v="2918"/>
    <n v="1500"/>
    <x v="18"/>
    <x v="2"/>
    <s v="Individual/Scholarship"/>
    <n v="163"/>
    <x v="1"/>
    <x v="0"/>
    <x v="0"/>
    <s v=""/>
    <x v="1"/>
  </r>
  <r>
    <n v="990"/>
    <s v="Fred C. and Mary R. Koch Foundation_Parris, Jordan20061500"/>
    <x v="4"/>
    <s v="Parris, Jordan"/>
    <x v="2919"/>
    <n v="1500"/>
    <x v="18"/>
    <x v="2"/>
    <s v="Individual/Scholarship"/>
    <n v="164"/>
    <x v="1"/>
    <x v="0"/>
    <x v="0"/>
    <s v=""/>
    <x v="1"/>
  </r>
  <r>
    <n v="990"/>
    <s v="Fred C. and Mary R. Koch Foundation_Parsons, Blake20061500"/>
    <x v="4"/>
    <s v="Parsons, Blake"/>
    <x v="2640"/>
    <n v="1500"/>
    <x v="18"/>
    <x v="2"/>
    <s v="Individual/Scholarship"/>
    <n v="165"/>
    <x v="1"/>
    <x v="0"/>
    <x v="0"/>
    <s v=""/>
    <x v="1"/>
  </r>
  <r>
    <n v="990"/>
    <s v="Fred C. and Mary R. Koch Foundation_Pechacek, Kallie20061500"/>
    <x v="4"/>
    <s v="Pechacek, Kallie"/>
    <x v="2820"/>
    <n v="1500"/>
    <x v="18"/>
    <x v="2"/>
    <s v="Individual/Scholarship"/>
    <n v="166"/>
    <x v="1"/>
    <x v="0"/>
    <x v="0"/>
    <s v=""/>
    <x v="1"/>
  </r>
  <r>
    <n v="990"/>
    <s v="Fred C. and Mary R. Koch Foundation_Penciakova, Veronika20061500"/>
    <x v="4"/>
    <s v="Penciakova, Veronika"/>
    <x v="2709"/>
    <n v="1500"/>
    <x v="18"/>
    <x v="2"/>
    <s v="Individual/Scholarship"/>
    <n v="167"/>
    <x v="1"/>
    <x v="0"/>
    <x v="0"/>
    <s v=""/>
    <x v="1"/>
  </r>
  <r>
    <n v="990"/>
    <s v="Fred C. and Mary R. Koch Foundation_Phillippi, Brian20061500"/>
    <x v="4"/>
    <s v="Phillippi, Brian"/>
    <x v="2920"/>
    <n v="1500"/>
    <x v="18"/>
    <x v="2"/>
    <s v="Individual/Scholarship"/>
    <n v="168"/>
    <x v="1"/>
    <x v="0"/>
    <x v="0"/>
    <s v=""/>
    <x v="1"/>
  </r>
  <r>
    <n v="990"/>
    <s v="Fred C. and Mary R. Koch Foundation_Phillips, Shelby20061500"/>
    <x v="4"/>
    <s v="Phillips, Shelby"/>
    <x v="2921"/>
    <n v="1500"/>
    <x v="18"/>
    <x v="2"/>
    <s v="Individual/Scholarship"/>
    <n v="169"/>
    <x v="1"/>
    <x v="0"/>
    <x v="0"/>
    <s v=""/>
    <x v="1"/>
  </r>
  <r>
    <n v="990"/>
    <s v="Fred C. and Mary R. Koch Foundation_Pointsatte, Rachael20061500"/>
    <x v="4"/>
    <s v="Pointsatte, Rachael"/>
    <x v="2922"/>
    <n v="1500"/>
    <x v="18"/>
    <x v="2"/>
    <s v="Individual/Scholarship"/>
    <n v="170"/>
    <x v="1"/>
    <x v="0"/>
    <x v="0"/>
    <s v=""/>
    <x v="1"/>
  </r>
  <r>
    <n v="990"/>
    <s v="Fred C. and Mary R. Koch Foundation_Porter, Tyler20061500"/>
    <x v="4"/>
    <s v="Porter, Tyler"/>
    <x v="2821"/>
    <n v="1500"/>
    <x v="18"/>
    <x v="2"/>
    <s v="Individual/Scholarship"/>
    <n v="171"/>
    <x v="1"/>
    <x v="0"/>
    <x v="0"/>
    <s v=""/>
    <x v="1"/>
  </r>
  <r>
    <n v="990"/>
    <s v="Fred C. and Mary R. Koch Foundation_Prescott, Richard20061500"/>
    <x v="4"/>
    <s v="Prescott, Richard"/>
    <x v="2923"/>
    <n v="1500"/>
    <x v="18"/>
    <x v="2"/>
    <s v="Individual/Scholarship"/>
    <n v="172"/>
    <x v="1"/>
    <x v="0"/>
    <x v="0"/>
    <s v=""/>
    <x v="1"/>
  </r>
  <r>
    <n v="990"/>
    <s v="Fred C. and Mary R. Koch Foundation_Quon, Linda20061500"/>
    <x v="4"/>
    <s v="Quon, Linda"/>
    <x v="2822"/>
    <n v="1500"/>
    <x v="18"/>
    <x v="2"/>
    <s v="Individual/Scholarship"/>
    <n v="173"/>
    <x v="1"/>
    <x v="0"/>
    <x v="0"/>
    <s v=""/>
    <x v="1"/>
  </r>
  <r>
    <n v="990"/>
    <s v="Fred C. and Mary R. Koch Foundation_Raghavan, Vibha20061500"/>
    <x v="4"/>
    <s v="Raghavan, Vibha"/>
    <x v="2924"/>
    <n v="1500"/>
    <x v="18"/>
    <x v="2"/>
    <s v="Individual/Scholarship"/>
    <n v="174"/>
    <x v="1"/>
    <x v="0"/>
    <x v="0"/>
    <s v=""/>
    <x v="1"/>
  </r>
  <r>
    <n v="990"/>
    <s v="Fred C. and Mary R. Koch Foundation_Raney, Stephanie20061500"/>
    <x v="4"/>
    <s v="Raney, Stephanie"/>
    <x v="2925"/>
    <n v="1500"/>
    <x v="18"/>
    <x v="2"/>
    <s v="Individual/Scholarship"/>
    <n v="175"/>
    <x v="1"/>
    <x v="0"/>
    <x v="0"/>
    <s v=""/>
    <x v="1"/>
  </r>
  <r>
    <n v="990"/>
    <s v="Fred C. and Mary R. Koch Foundation_Raulston, Nicole20061500"/>
    <x v="4"/>
    <s v="Raulston, Nicole"/>
    <x v="2823"/>
    <n v="1500"/>
    <x v="18"/>
    <x v="2"/>
    <s v="Individual/Scholarship"/>
    <n v="176"/>
    <x v="1"/>
    <x v="0"/>
    <x v="0"/>
    <s v=""/>
    <x v="1"/>
  </r>
  <r>
    <n v="990"/>
    <s v="Fred C. and Mary R. Koch Foundation_Recalde, Melissa20061500"/>
    <x v="4"/>
    <s v="Recalde, Melissa"/>
    <x v="2824"/>
    <n v="1500"/>
    <x v="18"/>
    <x v="2"/>
    <s v="Individual/Scholarship"/>
    <n v="177"/>
    <x v="1"/>
    <x v="0"/>
    <x v="0"/>
    <s v=""/>
    <x v="1"/>
  </r>
  <r>
    <n v="990"/>
    <s v="Fred C. and Mary R. Koch Foundation_Reimer, Jay20061500"/>
    <x v="4"/>
    <s v="Reimer, Jay"/>
    <x v="2825"/>
    <n v="1500"/>
    <x v="18"/>
    <x v="2"/>
    <s v="Individual/Scholarship"/>
    <n v="178"/>
    <x v="1"/>
    <x v="0"/>
    <x v="0"/>
    <s v=""/>
    <x v="1"/>
  </r>
  <r>
    <n v="990"/>
    <s v="Fred C. and Mary R. Koch Foundation_Rethwisch, Alison20061500"/>
    <x v="4"/>
    <s v="Rethwisch, Alison"/>
    <x v="2642"/>
    <n v="1500"/>
    <x v="18"/>
    <x v="2"/>
    <s v="Individual/Scholarship"/>
    <n v="179"/>
    <x v="1"/>
    <x v="0"/>
    <x v="0"/>
    <s v=""/>
    <x v="1"/>
  </r>
  <r>
    <n v="990"/>
    <s v="Fred C. and Mary R. Koch Foundation_Reynolds, Jessica20061500"/>
    <x v="4"/>
    <s v="Reynolds, Jessica"/>
    <x v="2926"/>
    <n v="1500"/>
    <x v="18"/>
    <x v="2"/>
    <s v="Individual/Scholarship"/>
    <n v="180"/>
    <x v="1"/>
    <x v="0"/>
    <x v="0"/>
    <s v=""/>
    <x v="1"/>
  </r>
  <r>
    <n v="990"/>
    <s v="Fred C. and Mary R. Koch Foundation_Rhoads, Caleb20061500"/>
    <x v="4"/>
    <s v="Rhoads, Caleb"/>
    <x v="2927"/>
    <n v="1500"/>
    <x v="18"/>
    <x v="2"/>
    <s v="Individual/Scholarship"/>
    <n v="181"/>
    <x v="1"/>
    <x v="0"/>
    <x v="0"/>
    <s v=""/>
    <x v="1"/>
  </r>
  <r>
    <n v="990"/>
    <s v="Fred C. and Mary R. Koch Foundation_Riera, Ana20061500"/>
    <x v="4"/>
    <s v="Riera, Ana"/>
    <x v="2928"/>
    <n v="1500"/>
    <x v="18"/>
    <x v="2"/>
    <s v="Individual/Scholarship"/>
    <n v="182"/>
    <x v="1"/>
    <x v="0"/>
    <x v="0"/>
    <s v=""/>
    <x v="1"/>
  </r>
  <r>
    <n v="990"/>
    <s v="Fred C. and Mary R. Koch Foundation_Riera, Mari20061500"/>
    <x v="4"/>
    <s v="Riera, Mari"/>
    <x v="2929"/>
    <n v="1500"/>
    <x v="18"/>
    <x v="2"/>
    <s v="Individual/Scholarship"/>
    <n v="183"/>
    <x v="1"/>
    <x v="0"/>
    <x v="0"/>
    <s v=""/>
    <x v="1"/>
  </r>
  <r>
    <n v="990"/>
    <s v="Fred C. and Mary R. Koch Foundation_Riter, Jennifer20061500"/>
    <x v="4"/>
    <s v="Riter, Jennifer"/>
    <x v="2827"/>
    <n v="1500"/>
    <x v="18"/>
    <x v="2"/>
    <s v="Individual/Scholarship"/>
    <n v="184"/>
    <x v="1"/>
    <x v="0"/>
    <x v="0"/>
    <s v=""/>
    <x v="1"/>
  </r>
  <r>
    <n v="990"/>
    <s v="Fred C. and Mary R. Koch Foundation_Robles, Francisco20061500"/>
    <x v="4"/>
    <s v="Robles, Francisco"/>
    <x v="2644"/>
    <n v="1500"/>
    <x v="18"/>
    <x v="2"/>
    <s v="Individual/Scholarship"/>
    <n v="185"/>
    <x v="1"/>
    <x v="0"/>
    <x v="0"/>
    <s v=""/>
    <x v="1"/>
  </r>
  <r>
    <n v="990"/>
    <s v="Fred C. and Mary R. Koch Foundation_Rockett, Alison20061500"/>
    <x v="4"/>
    <s v="Rockett, Alison"/>
    <x v="2930"/>
    <n v="1500"/>
    <x v="18"/>
    <x v="2"/>
    <s v="Individual/Scholarship"/>
    <n v="186"/>
    <x v="1"/>
    <x v="0"/>
    <x v="0"/>
    <s v=""/>
    <x v="1"/>
  </r>
  <r>
    <n v="990"/>
    <s v="Fred C. and Mary R. Koch Foundation_Rodriguez, Gabriel20061500"/>
    <x v="4"/>
    <s v="Rodriguez, Gabriel"/>
    <x v="2931"/>
    <n v="1500"/>
    <x v="18"/>
    <x v="2"/>
    <s v="Individual/Scholarship"/>
    <n v="187"/>
    <x v="1"/>
    <x v="0"/>
    <x v="0"/>
    <s v=""/>
    <x v="1"/>
  </r>
  <r>
    <n v="990"/>
    <s v="Fred C. and Mary R. Koch Foundation_Rodriguez, III, Martin20061500"/>
    <x v="4"/>
    <s v="Rodriguez, III, Martin"/>
    <x v="2645"/>
    <n v="1500"/>
    <x v="18"/>
    <x v="2"/>
    <s v="&quot;Rodriguez, Martin&quot;"/>
    <n v="188"/>
    <x v="1"/>
    <x v="0"/>
    <x v="0"/>
    <s v=""/>
    <x v="1"/>
  </r>
  <r>
    <n v="990"/>
    <s v="Fred C. and Mary R. Koch Foundation_Rosenberg, Russell20061500"/>
    <x v="4"/>
    <s v="Rosenberg, Russell"/>
    <x v="2932"/>
    <n v="1500"/>
    <x v="18"/>
    <x v="2"/>
    <s v="Individual/Scholarship"/>
    <n v="189"/>
    <x v="1"/>
    <x v="0"/>
    <x v="0"/>
    <s v=""/>
    <x v="1"/>
  </r>
  <r>
    <n v="990"/>
    <s v="Fred C. and Mary R. Koch Foundation_Rudat, Deirdre20061500"/>
    <x v="4"/>
    <s v="Rudat, Deirdre"/>
    <x v="2831"/>
    <n v="1500"/>
    <x v="18"/>
    <x v="2"/>
    <s v="Individual/Scholarship"/>
    <n v="190"/>
    <x v="1"/>
    <x v="0"/>
    <x v="0"/>
    <s v=""/>
    <x v="1"/>
  </r>
  <r>
    <n v="990"/>
    <s v="Fred C. and Mary R. Koch Foundation_Rudat, Genevieve20061500"/>
    <x v="4"/>
    <s v="Rudat, Genevieve"/>
    <x v="2832"/>
    <n v="1500"/>
    <x v="18"/>
    <x v="2"/>
    <s v="Individual/Scholarship"/>
    <n v="191"/>
    <x v="1"/>
    <x v="0"/>
    <x v="0"/>
    <s v=""/>
    <x v="1"/>
  </r>
  <r>
    <n v="990"/>
    <s v="Fred C. and Mary R. Koch Foundation_Rush, Cynthia20061500"/>
    <x v="4"/>
    <s v="Rush, Cynthia"/>
    <x v="2933"/>
    <n v="1500"/>
    <x v="18"/>
    <x v="2"/>
    <s v="Individual/Scholarship"/>
    <n v="192"/>
    <x v="1"/>
    <x v="0"/>
    <x v="0"/>
    <s v=""/>
    <x v="1"/>
  </r>
  <r>
    <n v="990"/>
    <s v="Fred C. and Mary R. Koch Foundation_Schirmer, Kathleen20061500"/>
    <x v="4"/>
    <s v="Schirmer, Kathleen"/>
    <x v="2835"/>
    <n v="1500"/>
    <x v="18"/>
    <x v="2"/>
    <s v="Individual/Scholarship"/>
    <n v="193"/>
    <x v="1"/>
    <x v="0"/>
    <x v="0"/>
    <s v=""/>
    <x v="1"/>
  </r>
  <r>
    <n v="990"/>
    <s v="Fred C. and Mary R. Koch Foundation_Schreiber, Katherine20061500"/>
    <x v="4"/>
    <s v="Schreiber, Katherine"/>
    <x v="2834"/>
    <n v="1500"/>
    <x v="18"/>
    <x v="2"/>
    <s v="Individual/Scholarship"/>
    <n v="194"/>
    <x v="1"/>
    <x v="0"/>
    <x v="0"/>
    <s v=""/>
    <x v="1"/>
  </r>
  <r>
    <n v="990"/>
    <s v="Fred C. and Mary R. Koch Foundation_Searle, Abigail20061500"/>
    <x v="4"/>
    <s v="Searle, Abigail"/>
    <x v="2934"/>
    <n v="1500"/>
    <x v="18"/>
    <x v="2"/>
    <s v="Individual/Scholarship"/>
    <n v="195"/>
    <x v="1"/>
    <x v="0"/>
    <x v="0"/>
    <s v=""/>
    <x v="1"/>
  </r>
  <r>
    <n v="990"/>
    <s v="Fred C. and Mary R. Koch Foundation_Seay, William20061500"/>
    <x v="4"/>
    <s v="Seay, William"/>
    <x v="2935"/>
    <n v="1500"/>
    <x v="18"/>
    <x v="2"/>
    <s v="Individual/Scholarship"/>
    <n v="196"/>
    <x v="1"/>
    <x v="0"/>
    <x v="0"/>
    <s v=""/>
    <x v="1"/>
  </r>
  <r>
    <n v="990"/>
    <s v="Fred C. and Mary R. Koch Foundation_Shamas, Alec20061500"/>
    <x v="4"/>
    <s v="Shamas, Alec"/>
    <x v="2936"/>
    <n v="1500"/>
    <x v="18"/>
    <x v="2"/>
    <s v="Individual/Scholarship"/>
    <n v="197"/>
    <x v="1"/>
    <x v="0"/>
    <x v="0"/>
    <s v=""/>
    <x v="1"/>
  </r>
  <r>
    <n v="990"/>
    <s v="Fred C. and Mary R. Koch Foundation_Simonsen, Ben20061500"/>
    <x v="4"/>
    <s v="Simonsen, Ben"/>
    <x v="2937"/>
    <n v="1500"/>
    <x v="18"/>
    <x v="2"/>
    <s v="Individual/Scholarship"/>
    <n v="198"/>
    <x v="1"/>
    <x v="0"/>
    <x v="0"/>
    <s v=""/>
    <x v="1"/>
  </r>
  <r>
    <n v="990"/>
    <s v="Fred C. and Mary R. Koch Foundation_Slusser, Carolyn20061500"/>
    <x v="4"/>
    <s v="Slusser, Carolyn"/>
    <x v="2938"/>
    <n v="1500"/>
    <x v="18"/>
    <x v="2"/>
    <s v="Individual/Scholarship"/>
    <n v="199"/>
    <x v="1"/>
    <x v="0"/>
    <x v="0"/>
    <s v=""/>
    <x v="1"/>
  </r>
  <r>
    <n v="990"/>
    <s v="Fred C. and Mary R. Koch Foundation_Smith, Lauren20061500"/>
    <x v="4"/>
    <s v="Smith, Lauren"/>
    <x v="2939"/>
    <n v="1500"/>
    <x v="18"/>
    <x v="2"/>
    <s v="Individual/Scholarship"/>
    <n v="200"/>
    <x v="1"/>
    <x v="0"/>
    <x v="0"/>
    <s v=""/>
    <x v="1"/>
  </r>
  <r>
    <n v="990"/>
    <s v="Fred C. and Mary R. Koch Foundation_Smith, Samuel20061500"/>
    <x v="4"/>
    <s v="Smith, Samuel"/>
    <x v="2940"/>
    <n v="1500"/>
    <x v="18"/>
    <x v="2"/>
    <s v="Individual/Scholarship"/>
    <n v="201"/>
    <x v="1"/>
    <x v="0"/>
    <x v="0"/>
    <s v=""/>
    <x v="1"/>
  </r>
  <r>
    <n v="990"/>
    <s v="Fred C. and Mary R. Koch Foundation_Spencer, Julia20061500"/>
    <x v="4"/>
    <s v="Spencer, Julia"/>
    <x v="2650"/>
    <n v="1500"/>
    <x v="18"/>
    <x v="2"/>
    <s v="Individual/Scholarship"/>
    <n v="202"/>
    <x v="1"/>
    <x v="0"/>
    <x v="0"/>
    <s v=""/>
    <x v="1"/>
  </r>
  <r>
    <n v="990"/>
    <s v="Fred C. and Mary R. Koch Foundation_Srikrishnan, Rajkumar20061500"/>
    <x v="4"/>
    <s v="Srikrishnan, Rajkumar"/>
    <x v="2718"/>
    <n v="1500"/>
    <x v="18"/>
    <x v="2"/>
    <s v="Individual/Scholarship"/>
    <n v="203"/>
    <x v="1"/>
    <x v="0"/>
    <x v="0"/>
    <s v=""/>
    <x v="1"/>
  </r>
  <r>
    <n v="990"/>
    <s v="Fred C. and Mary R. Koch Foundation_Stanley, Jennifer20061500"/>
    <x v="4"/>
    <s v="Stanley, Jennifer"/>
    <x v="2838"/>
    <n v="1500"/>
    <x v="18"/>
    <x v="2"/>
    <s v="Individual/Scholarship"/>
    <n v="204"/>
    <x v="1"/>
    <x v="0"/>
    <x v="0"/>
    <s v=""/>
    <x v="1"/>
  </r>
  <r>
    <n v="990"/>
    <s v="Fred C. and Mary R. Koch Foundation_Stephens, Alexander20061500"/>
    <x v="4"/>
    <s v="Stephens, Alexander"/>
    <x v="2719"/>
    <n v="1500"/>
    <x v="18"/>
    <x v="2"/>
    <s v="Individual/Scholarship"/>
    <n v="205"/>
    <x v="1"/>
    <x v="0"/>
    <x v="0"/>
    <s v=""/>
    <x v="1"/>
  </r>
  <r>
    <n v="990"/>
    <s v="Fred C. and Mary R. Koch Foundation_Stevens, Ashley20061500"/>
    <x v="4"/>
    <s v="Stevens, Ashley"/>
    <x v="2941"/>
    <n v="1500"/>
    <x v="18"/>
    <x v="2"/>
    <s v="Individual/Scholarship"/>
    <n v="206"/>
    <x v="1"/>
    <x v="0"/>
    <x v="0"/>
    <s v=""/>
    <x v="1"/>
  </r>
  <r>
    <n v="990"/>
    <s v="Fred C. and Mary R. Koch Foundation_Stolte, Meg20061500"/>
    <x v="4"/>
    <s v="Stolte, Meg"/>
    <x v="2840"/>
    <n v="1500"/>
    <x v="18"/>
    <x v="2"/>
    <s v="Individual/Scholarship"/>
    <n v="207"/>
    <x v="1"/>
    <x v="0"/>
    <x v="0"/>
    <s v=""/>
    <x v="1"/>
  </r>
  <r>
    <n v="990"/>
    <s v="Fred C. and Mary R. Koch Foundation_Stuart, Laura20061500"/>
    <x v="4"/>
    <s v="Stuart, Laura"/>
    <x v="2942"/>
    <n v="1500"/>
    <x v="18"/>
    <x v="2"/>
    <s v="Individual/Scholarship"/>
    <n v="208"/>
    <x v="1"/>
    <x v="0"/>
    <x v="0"/>
    <s v=""/>
    <x v="1"/>
  </r>
  <r>
    <n v="990"/>
    <s v="Fred C. and Mary R. Koch Foundation_Suggs, Ashley20061500"/>
    <x v="4"/>
    <s v="Suggs, Ashley"/>
    <x v="2943"/>
    <n v="1500"/>
    <x v="18"/>
    <x v="2"/>
    <s v="Individual/Scholarship"/>
    <n v="209"/>
    <x v="1"/>
    <x v="0"/>
    <x v="0"/>
    <s v=""/>
    <x v="1"/>
  </r>
  <r>
    <n v="990"/>
    <s v="Fred C. and Mary R. Koch Foundation_Sullivan, Ryan20061500"/>
    <x v="4"/>
    <s v="Sullivan, Ryan"/>
    <x v="2944"/>
    <n v="1500"/>
    <x v="18"/>
    <x v="2"/>
    <s v="Individual/Scholarship"/>
    <n v="210"/>
    <x v="1"/>
    <x v="0"/>
    <x v="0"/>
    <s v=""/>
    <x v="1"/>
  </r>
  <r>
    <n v="990"/>
    <s v="Fred C. and Mary R. Koch Foundation_Sumpter, Rosline20061500"/>
    <x v="4"/>
    <s v="Sumpter, Rosline"/>
    <x v="2841"/>
    <n v="1500"/>
    <x v="18"/>
    <x v="2"/>
    <s v="Individual/Scholarship"/>
    <n v="211"/>
    <x v="1"/>
    <x v="0"/>
    <x v="0"/>
    <s v=""/>
    <x v="1"/>
  </r>
  <r>
    <n v="990"/>
    <s v="Fred C. and Mary R. Koch Foundation_Surman, Alexandra20061500"/>
    <x v="4"/>
    <s v="Surman, Alexandra"/>
    <x v="2945"/>
    <n v="1500"/>
    <x v="18"/>
    <x v="2"/>
    <s v="Individual/Scholarship"/>
    <n v="212"/>
    <x v="1"/>
    <x v="0"/>
    <x v="0"/>
    <s v=""/>
    <x v="1"/>
  </r>
  <r>
    <n v="990"/>
    <s v="Fred C. and Mary R. Koch Foundation_Sutandar, Hollam20061500"/>
    <x v="4"/>
    <s v="Sutandar, Hollam"/>
    <x v="2652"/>
    <n v="1500"/>
    <x v="18"/>
    <x v="2"/>
    <s v="Individual/Scholarship"/>
    <n v="213"/>
    <x v="1"/>
    <x v="0"/>
    <x v="0"/>
    <s v=""/>
    <x v="1"/>
  </r>
  <r>
    <n v="990"/>
    <s v="Fred C. and Mary R. Koch Foundation_Tanem, Jill20061500"/>
    <x v="4"/>
    <s v="Tanem, Jill"/>
    <x v="2720"/>
    <n v="1500"/>
    <x v="18"/>
    <x v="2"/>
    <s v="Individual/Scholarship"/>
    <n v="214"/>
    <x v="1"/>
    <x v="0"/>
    <x v="0"/>
    <s v=""/>
    <x v="1"/>
  </r>
  <r>
    <n v="990"/>
    <s v="Fred C. and Mary R. Koch Foundation_Tanner, Robert20061500"/>
    <x v="4"/>
    <s v="Tanner, Robert"/>
    <x v="2721"/>
    <n v="1500"/>
    <x v="18"/>
    <x v="2"/>
    <s v="Individual/Scholarship"/>
    <n v="215"/>
    <x v="1"/>
    <x v="0"/>
    <x v="0"/>
    <s v=""/>
    <x v="1"/>
  </r>
  <r>
    <n v="990"/>
    <s v="Fred C. and Mary R. Koch Foundation_Terry, Matthew20061500"/>
    <x v="4"/>
    <s v="Terry, Matthew"/>
    <x v="2946"/>
    <n v="1500"/>
    <x v="18"/>
    <x v="2"/>
    <s v="Individual/Scholarship"/>
    <n v="216"/>
    <x v="1"/>
    <x v="0"/>
    <x v="0"/>
    <s v=""/>
    <x v="1"/>
  </r>
  <r>
    <n v="990"/>
    <s v="Fred C. and Mary R. Koch Foundation_Thomas, Khaleh20061500"/>
    <x v="4"/>
    <s v="Thomas, Khaleh"/>
    <x v="2843"/>
    <n v="1500"/>
    <x v="18"/>
    <x v="2"/>
    <s v="Individual/Scholarship"/>
    <n v="217"/>
    <x v="1"/>
    <x v="0"/>
    <x v="0"/>
    <s v=""/>
    <x v="1"/>
  </r>
  <r>
    <n v="990"/>
    <s v="Fred C. and Mary R. Koch Foundation_Thurston, Jacob20061500"/>
    <x v="4"/>
    <s v="Thurston, Jacob"/>
    <x v="2947"/>
    <n v="1500"/>
    <x v="18"/>
    <x v="2"/>
    <s v="Individual/Scholarship"/>
    <n v="218"/>
    <x v="1"/>
    <x v="0"/>
    <x v="0"/>
    <s v=""/>
    <x v="1"/>
  </r>
  <r>
    <n v="990"/>
    <s v="Fred C. and Mary R. Koch Foundation_Tian, Xiao20061500"/>
    <x v="4"/>
    <s v="Tian, Xiao"/>
    <x v="2948"/>
    <n v="1500"/>
    <x v="18"/>
    <x v="2"/>
    <s v="Individual/Scholarship"/>
    <n v="219"/>
    <x v="1"/>
    <x v="0"/>
    <x v="0"/>
    <s v=""/>
    <x v="1"/>
  </r>
  <r>
    <n v="990"/>
    <s v="Fred C. and Mary R. Koch Foundation_Trau, Steven20061500"/>
    <x v="4"/>
    <s v="Trau, Steven"/>
    <x v="2949"/>
    <n v="1500"/>
    <x v="18"/>
    <x v="2"/>
    <s v="Individual/Scholarship"/>
    <n v="220"/>
    <x v="1"/>
    <x v="0"/>
    <x v="0"/>
    <s v=""/>
    <x v="1"/>
  </r>
  <r>
    <n v="990"/>
    <s v="Fred C. and Mary R. Koch Foundation_Tuttle, Ashley20061500"/>
    <x v="4"/>
    <s v="Tuttle, Ashley"/>
    <x v="2950"/>
    <n v="1500"/>
    <x v="18"/>
    <x v="2"/>
    <s v="Individual/Scholarship"/>
    <n v="221"/>
    <x v="1"/>
    <x v="0"/>
    <x v="0"/>
    <s v=""/>
    <x v="1"/>
  </r>
  <r>
    <n v="990"/>
    <s v="Fred C. and Mary R. Koch Foundation_Valle, Jake20061500"/>
    <x v="4"/>
    <s v="Valle, Jake"/>
    <x v="2722"/>
    <n v="1500"/>
    <x v="18"/>
    <x v="2"/>
    <s v="Individual/Scholarship"/>
    <n v="222"/>
    <x v="1"/>
    <x v="0"/>
    <x v="0"/>
    <s v=""/>
    <x v="1"/>
  </r>
  <r>
    <n v="990"/>
    <s v="Fred C. and Mary R. Koch Foundation_Vasavada, Needi20061500"/>
    <x v="4"/>
    <s v="Vasavada, Needi"/>
    <x v="2951"/>
    <n v="1500"/>
    <x v="18"/>
    <x v="2"/>
    <s v="Individual/Scholarship"/>
    <n v="223"/>
    <x v="1"/>
    <x v="0"/>
    <x v="0"/>
    <s v=""/>
    <x v="1"/>
  </r>
  <r>
    <n v="990"/>
    <s v="Fred C. and Mary R. Koch Foundation_Vasavada, Rhuju20061500"/>
    <x v="4"/>
    <s v="Vasavada, Rhuju"/>
    <x v="2952"/>
    <n v="1500"/>
    <x v="18"/>
    <x v="2"/>
    <s v="Individual/Scholarship"/>
    <n v="224"/>
    <x v="1"/>
    <x v="0"/>
    <x v="0"/>
    <s v=""/>
    <x v="1"/>
  </r>
  <r>
    <n v="990"/>
    <s v="Fred C. and Mary R. Koch Foundation_Walker, Cassi20061500"/>
    <x v="4"/>
    <s v="Walker, Cassi"/>
    <x v="2953"/>
    <n v="1500"/>
    <x v="18"/>
    <x v="2"/>
    <s v="Individual/Scholarship"/>
    <n v="225"/>
    <x v="1"/>
    <x v="0"/>
    <x v="0"/>
    <s v=""/>
    <x v="1"/>
  </r>
  <r>
    <n v="990"/>
    <s v="Fred C. and Mary R. Koch Foundation_Walker, Ellen20061500"/>
    <x v="4"/>
    <s v="Walker, Ellen"/>
    <x v="2954"/>
    <n v="1500"/>
    <x v="18"/>
    <x v="2"/>
    <s v="Individual/Scholarship"/>
    <n v="226"/>
    <x v="1"/>
    <x v="0"/>
    <x v="0"/>
    <s v=""/>
    <x v="1"/>
  </r>
  <r>
    <n v="990"/>
    <s v="Fred C. and Mary R. Koch Foundation_Wasilowski II, Thomas20061500"/>
    <x v="4"/>
    <s v="Wasilowski II, Thomas"/>
    <x v="2848"/>
    <n v="1500"/>
    <x v="18"/>
    <x v="2"/>
    <s v="&quot;Wasilowski, Thomas&quot;"/>
    <n v="227"/>
    <x v="1"/>
    <x v="0"/>
    <x v="0"/>
    <s v=""/>
    <x v="1"/>
  </r>
  <r>
    <n v="990"/>
    <s v="Fred C. and Mary R. Koch Foundation_Watkins, Lori20061500"/>
    <x v="4"/>
    <s v="Watkins, Lori"/>
    <x v="2955"/>
    <n v="1500"/>
    <x v="18"/>
    <x v="2"/>
    <s v="Individual/Scholarship"/>
    <n v="228"/>
    <x v="1"/>
    <x v="0"/>
    <x v="0"/>
    <s v=""/>
    <x v="1"/>
  </r>
  <r>
    <n v="990"/>
    <s v="Fred C. and Mary R. Koch Foundation_Watts, Jenny20061500"/>
    <x v="4"/>
    <s v="Watts, Jenny"/>
    <x v="2956"/>
    <n v="1500"/>
    <x v="18"/>
    <x v="2"/>
    <s v="Individual/Scholarship"/>
    <n v="229"/>
    <x v="1"/>
    <x v="0"/>
    <x v="0"/>
    <s v=""/>
    <x v="1"/>
  </r>
  <r>
    <n v="990"/>
    <s v="Fred C. and Mary R. Koch Foundation_Watts, Matthew20061500"/>
    <x v="4"/>
    <s v="Watts, Matthew"/>
    <x v="2957"/>
    <n v="1500"/>
    <x v="18"/>
    <x v="2"/>
    <s v="Individual/Scholarship"/>
    <n v="230"/>
    <x v="1"/>
    <x v="0"/>
    <x v="0"/>
    <s v=""/>
    <x v="1"/>
  </r>
  <r>
    <n v="990"/>
    <s v="Fred C. and Mary R. Koch Foundation_Weber, Tamber20061500"/>
    <x v="4"/>
    <s v="Weber, Tamber"/>
    <x v="2849"/>
    <n v="1500"/>
    <x v="18"/>
    <x v="2"/>
    <s v="Individual/Scholarship"/>
    <n v="231"/>
    <x v="1"/>
    <x v="0"/>
    <x v="0"/>
    <s v=""/>
    <x v="1"/>
  </r>
  <r>
    <n v="990"/>
    <s v="Fred C. and Mary R. Koch Foundation_Wegman, Nakina20061500"/>
    <x v="4"/>
    <s v="Wegman, Nakina"/>
    <x v="2724"/>
    <n v="1500"/>
    <x v="18"/>
    <x v="2"/>
    <s v="Individual/Scholarship"/>
    <n v="232"/>
    <x v="1"/>
    <x v="0"/>
    <x v="0"/>
    <s v=""/>
    <x v="1"/>
  </r>
  <r>
    <n v="990"/>
    <s v="Fred C. and Mary R. Koch Foundation_Weinberg, Jenna20061500"/>
    <x v="4"/>
    <s v="Weinberg, Jenna"/>
    <x v="2850"/>
    <n v="1500"/>
    <x v="18"/>
    <x v="2"/>
    <s v="Individual/Scholarship"/>
    <n v="233"/>
    <x v="1"/>
    <x v="0"/>
    <x v="0"/>
    <s v=""/>
    <x v="1"/>
  </r>
  <r>
    <n v="990"/>
    <s v="Fred C. and Mary R. Koch Foundation_Werner, John20061500"/>
    <x v="4"/>
    <s v="Werner, John"/>
    <x v="2958"/>
    <n v="1500"/>
    <x v="18"/>
    <x v="2"/>
    <s v="Individual/Scholarship"/>
    <n v="234"/>
    <x v="1"/>
    <x v="0"/>
    <x v="0"/>
    <s v=""/>
    <x v="1"/>
  </r>
  <r>
    <n v="990"/>
    <s v="Fred C. and Mary R. Koch Foundation_Werner, Thomas20061500"/>
    <x v="4"/>
    <s v="Werner, Thomas"/>
    <x v="2959"/>
    <n v="1500"/>
    <x v="18"/>
    <x v="2"/>
    <s v="Individual/Scholarship"/>
    <n v="235"/>
    <x v="1"/>
    <x v="0"/>
    <x v="0"/>
    <s v=""/>
    <x v="1"/>
  </r>
  <r>
    <n v="990"/>
    <s v="Fred C. and Mary R. Koch Foundation_Whitaker, Jessica20061500"/>
    <x v="4"/>
    <s v="Whitaker, Jessica"/>
    <x v="2851"/>
    <n v="1500"/>
    <x v="18"/>
    <x v="2"/>
    <s v="Individual/Scholarship"/>
    <n v="236"/>
    <x v="1"/>
    <x v="0"/>
    <x v="0"/>
    <s v=""/>
    <x v="1"/>
  </r>
  <r>
    <n v="990"/>
    <s v="Fred C. and Mary R. Koch Foundation_Wilkins, Alison20061500"/>
    <x v="4"/>
    <s v="Wilkins, Alison"/>
    <x v="2852"/>
    <n v="1500"/>
    <x v="18"/>
    <x v="2"/>
    <s v="Individual/Scholarship"/>
    <n v="237"/>
    <x v="1"/>
    <x v="0"/>
    <x v="0"/>
    <s v=""/>
    <x v="1"/>
  </r>
  <r>
    <n v="990"/>
    <s v="Fred C. and Mary R. Koch Foundation_Williams, Erin20061500"/>
    <x v="4"/>
    <s v="Williams, Erin"/>
    <x v="2960"/>
    <n v="1500"/>
    <x v="18"/>
    <x v="2"/>
    <s v="Individual/Scholarship"/>
    <n v="238"/>
    <x v="1"/>
    <x v="0"/>
    <x v="0"/>
    <s v=""/>
    <x v="1"/>
  </r>
  <r>
    <n v="990"/>
    <s v="Fred C. and Mary R. Koch Foundation_Williams, Michael20061500"/>
    <x v="4"/>
    <s v="Williams, Michael"/>
    <x v="2853"/>
    <n v="1500"/>
    <x v="18"/>
    <x v="2"/>
    <s v="Individual/Scholarship"/>
    <n v="239"/>
    <x v="1"/>
    <x v="0"/>
    <x v="0"/>
    <s v=""/>
    <x v="1"/>
  </r>
  <r>
    <n v="990"/>
    <s v="Fred C. and Mary R. Koch Foundation_Wilson, Lindsey20061500"/>
    <x v="4"/>
    <s v="Wilson, Lindsey"/>
    <x v="2854"/>
    <n v="1500"/>
    <x v="18"/>
    <x v="2"/>
    <s v="Individual/Scholarship"/>
    <n v="240"/>
    <x v="1"/>
    <x v="0"/>
    <x v="0"/>
    <s v=""/>
    <x v="1"/>
  </r>
  <r>
    <n v="990"/>
    <s v="Fred C. and Mary R. Koch Foundation_Youell, Nancy20061500"/>
    <x v="4"/>
    <s v="Youell, Nancy"/>
    <x v="2857"/>
    <n v="1500"/>
    <x v="18"/>
    <x v="2"/>
    <s v="Individual/Scholarship"/>
    <n v="241"/>
    <x v="1"/>
    <x v="0"/>
    <x v="0"/>
    <s v=""/>
    <x v="1"/>
  </r>
  <r>
    <n v="990"/>
    <s v="Fred C. and Mary R. Koch Foundation_Zeller, Sarah20061500"/>
    <x v="4"/>
    <s v="Zeller, Sarah"/>
    <x v="2961"/>
    <n v="1500"/>
    <x v="18"/>
    <x v="2"/>
    <s v="Individual/Scholarship"/>
    <n v="242"/>
    <x v="1"/>
    <x v="0"/>
    <x v="0"/>
    <s v=""/>
    <x v="1"/>
  </r>
  <r>
    <n v="990"/>
    <s v="Fred C. and Mary R. Koch Foundation_Acton Institute for the Study of Religion and Liberty200775000"/>
    <x v="4"/>
    <s v="Acton Institute for the Study of Religion and Liberty"/>
    <x v="40"/>
    <n v="75000"/>
    <x v="19"/>
    <x v="2"/>
    <m/>
    <n v="1"/>
    <x v="0"/>
    <x v="0"/>
    <x v="0"/>
    <s v="https://www.desmogblog.com/acton-institute"/>
    <x v="0"/>
  </r>
  <r>
    <n v="990"/>
    <s v="Fred C. and Mary R. Koch Foundation_Bill of Rights Institute2007300000"/>
    <x v="4"/>
    <s v="Bill of Rights Institute"/>
    <x v="112"/>
    <n v="300000"/>
    <x v="19"/>
    <x v="2"/>
    <m/>
    <n v="2"/>
    <x v="0"/>
    <x v="0"/>
    <x v="0"/>
    <s v="https://www.sourcewatch.org/index.php/Bill_of_Rights_Institute"/>
    <x v="2"/>
  </r>
  <r>
    <n v="990"/>
    <s v="Fred C. and Mary R. Koch Foundation_Camp Wood YMCA200750000"/>
    <x v="4"/>
    <s v="Camp Wood YMCA"/>
    <x v="335"/>
    <n v="50000"/>
    <x v="19"/>
    <x v="2"/>
    <m/>
    <n v="3"/>
    <x v="0"/>
    <x v="0"/>
    <x v="1"/>
    <s v=""/>
    <x v="1"/>
  </r>
  <r>
    <n v="990"/>
    <s v="Fred C. and Mary R. Koch Foundation_Eastminster Presbyterian Church200725000"/>
    <x v="4"/>
    <s v="Eastminster Presbyterian Church"/>
    <x v="2962"/>
    <n v="25000"/>
    <x v="19"/>
    <x v="2"/>
    <m/>
    <n v="4"/>
    <x v="0"/>
    <x v="0"/>
    <x v="1"/>
    <s v=""/>
    <x v="1"/>
  </r>
  <r>
    <n v="990"/>
    <s v="Fred C. and Mary R. Koch Foundation_Ellis Foundation200724000"/>
    <x v="4"/>
    <s v="Ellis Foundation"/>
    <x v="2963"/>
    <n v="24000"/>
    <x v="19"/>
    <x v="2"/>
    <m/>
    <n v="5"/>
    <x v="0"/>
    <x v="0"/>
    <x v="0"/>
    <s v=""/>
    <x v="1"/>
  </r>
  <r>
    <n v="990"/>
    <s v="Fred C. and Mary R. Koch Foundation_Friends University200710000"/>
    <x v="4"/>
    <s v="Friends University"/>
    <x v="2278"/>
    <n v="10000"/>
    <x v="19"/>
    <x v="2"/>
    <m/>
    <n v="6"/>
    <x v="0"/>
    <x v="1"/>
    <x v="0"/>
    <s v=""/>
    <x v="1"/>
  </r>
  <r>
    <n v="990"/>
    <s v="Fred C. and Mary R. Koch Foundation_Friends University200717500"/>
    <x v="4"/>
    <s v="Friends University"/>
    <x v="2278"/>
    <n v="17500"/>
    <x v="19"/>
    <x v="2"/>
    <m/>
    <n v="7"/>
    <x v="0"/>
    <x v="1"/>
    <x v="0"/>
    <s v=""/>
    <x v="1"/>
  </r>
  <r>
    <n v="990"/>
    <s v="Fred C. and Mary R. Koch Foundation_Gilder Lehrman Institute of American History200748000"/>
    <x v="4"/>
    <s v="Gilder Lehrman Institute of American History"/>
    <x v="1841"/>
    <n v="48000"/>
    <x v="19"/>
    <x v="2"/>
    <m/>
    <n v="8"/>
    <x v="0"/>
    <x v="0"/>
    <x v="1"/>
    <s v=""/>
    <x v="1"/>
  </r>
  <r>
    <n v="990"/>
    <s v="Fred C. and Mary R. Koch Foundation_Gilder Lehrman Institute of American History200718000"/>
    <x v="4"/>
    <s v="Gilder Lehrman Institute of American History"/>
    <x v="1841"/>
    <n v="18000"/>
    <x v="19"/>
    <x v="2"/>
    <m/>
    <n v="9"/>
    <x v="0"/>
    <x v="0"/>
    <x v="1"/>
    <s v=""/>
    <x v="1"/>
  </r>
  <r>
    <n v="990"/>
    <s v="Fred C. and Mary R. Koch Foundation_Gilder Lehrman Institute of American History20078000"/>
    <x v="4"/>
    <s v="Gilder Lehrman Institute of American History"/>
    <x v="1841"/>
    <n v="8000"/>
    <x v="19"/>
    <x v="2"/>
    <m/>
    <n v="10"/>
    <x v="0"/>
    <x v="0"/>
    <x v="1"/>
    <s v=""/>
    <x v="1"/>
  </r>
  <r>
    <n v="990"/>
    <s v="Fred C. and Mary R. Koch Foundation_Goodwill Industries200715000"/>
    <x v="4"/>
    <s v="Goodwill Industries"/>
    <x v="2594"/>
    <n v="15000"/>
    <x v="19"/>
    <x v="2"/>
    <m/>
    <n v="11"/>
    <x v="0"/>
    <x v="0"/>
    <x v="1"/>
    <s v=""/>
    <x v="1"/>
  </r>
  <r>
    <n v="990"/>
    <s v="Fred C. and Mary R. Koch Foundation_Great Plains Nature Center200725000"/>
    <x v="4"/>
    <s v="Great Plains Nature Center"/>
    <x v="2964"/>
    <n v="25000"/>
    <x v="19"/>
    <x v="2"/>
    <m/>
    <n v="12"/>
    <x v="0"/>
    <x v="0"/>
    <x v="1"/>
    <s v=""/>
    <x v="1"/>
  </r>
  <r>
    <n v="990"/>
    <s v="Fred C. and Mary R. Koch Foundation_Great Plains Nature Center200725000"/>
    <x v="4"/>
    <s v="Great Plains Nature Center"/>
    <x v="2964"/>
    <n v="25000"/>
    <x v="19"/>
    <x v="2"/>
    <m/>
    <n v="13"/>
    <x v="0"/>
    <x v="0"/>
    <x v="1"/>
    <s v=""/>
    <x v="1"/>
  </r>
  <r>
    <n v="990"/>
    <s v="Fred C. and Mary R. Koch Foundation_Immanuel Outreach Centre200710000"/>
    <x v="4"/>
    <s v="Immanuel Outreach Centre"/>
    <x v="2538"/>
    <n v="10000"/>
    <x v="19"/>
    <x v="2"/>
    <m/>
    <n v="14"/>
    <x v="0"/>
    <x v="0"/>
    <x v="0"/>
    <s v=""/>
    <x v="1"/>
  </r>
  <r>
    <n v="990"/>
    <s v="Fred C. and Mary R. Koch Foundation_Kansas Council on Economic Education200710000"/>
    <x v="4"/>
    <s v="Kansas Council on Economic Education"/>
    <x v="2666"/>
    <n v="10000"/>
    <x v="19"/>
    <x v="2"/>
    <m/>
    <n v="15"/>
    <x v="0"/>
    <x v="0"/>
    <x v="0"/>
    <s v=""/>
    <x v="1"/>
  </r>
  <r>
    <n v="990"/>
    <s v="Fred C. and Mary R. Koch Foundation_Kansas State University Foundation200755000"/>
    <x v="4"/>
    <s v="Kansas State University Foundation"/>
    <x v="117"/>
    <n v="55000"/>
    <x v="19"/>
    <x v="2"/>
    <m/>
    <n v="16"/>
    <x v="0"/>
    <x v="1"/>
    <x v="0"/>
    <s v=""/>
    <x v="1"/>
  </r>
  <r>
    <n v="990"/>
    <s v="Fred C. and Mary R. Koch Foundation_Kansas University Endowment Association200781250"/>
    <x v="4"/>
    <s v="Kansas University Endowment Association"/>
    <x v="2965"/>
    <n v="81250"/>
    <x v="19"/>
    <x v="2"/>
    <m/>
    <n v="17"/>
    <x v="0"/>
    <x v="1"/>
    <x v="0"/>
    <s v=""/>
    <x v="1"/>
  </r>
  <r>
    <n v="990"/>
    <s v="Fred C. and Mary R. Koch Foundation_National Symphony Orchestra Association200720000"/>
    <x v="4"/>
    <s v="National Symphony Orchestra Association"/>
    <x v="2966"/>
    <n v="20000"/>
    <x v="19"/>
    <x v="2"/>
    <m/>
    <n v="18"/>
    <x v="0"/>
    <x v="0"/>
    <x v="1"/>
    <s v=""/>
    <x v="1"/>
  </r>
  <r>
    <n v="990"/>
    <s v="Fred C. and Mary R. Koch Foundation_Nature Conservancy, Kansas Chapter2007343333"/>
    <x v="4"/>
    <s v="Nature Conservancy, Kansas Chapter"/>
    <x v="2858"/>
    <n v="343333"/>
    <x v="19"/>
    <x v="2"/>
    <m/>
    <n v="19"/>
    <x v="0"/>
    <x v="0"/>
    <x v="0"/>
    <s v="https://www.sourcewatch.org/index.php/The_Nature_Conservancy"/>
    <x v="2"/>
  </r>
  <r>
    <n v="990"/>
    <s v="Fred C. and Mary R. Koch Foundation_Newman University200710000"/>
    <x v="4"/>
    <s v="Newman University"/>
    <x v="2448"/>
    <n v="10000"/>
    <x v="19"/>
    <x v="2"/>
    <m/>
    <n v="20"/>
    <x v="0"/>
    <x v="1"/>
    <x v="0"/>
    <s v=""/>
    <x v="1"/>
  </r>
  <r>
    <n v="990"/>
    <s v="Fred C. and Mary R. Koch Foundation_Rainbows United200750000"/>
    <x v="4"/>
    <s v="Rainbows United"/>
    <x v="2450"/>
    <n v="50000"/>
    <x v="19"/>
    <x v="2"/>
    <m/>
    <n v="21"/>
    <x v="0"/>
    <x v="0"/>
    <x v="1"/>
    <s v=""/>
    <x v="1"/>
  </r>
  <r>
    <n v="990"/>
    <s v="Fred C. and Mary R. Koch Foundation_Salvation Army20074380"/>
    <x v="4"/>
    <s v="Salvation Army"/>
    <x v="124"/>
    <n v="4380"/>
    <x v="19"/>
    <x v="2"/>
    <m/>
    <n v="22"/>
    <x v="0"/>
    <x v="0"/>
    <x v="1"/>
    <s v=""/>
    <x v="1"/>
  </r>
  <r>
    <n v="990"/>
    <s v="Fred C. and Mary R. Koch Foundation_Salvation Army20075000"/>
    <x v="4"/>
    <s v="Salvation Army"/>
    <x v="124"/>
    <n v="5000"/>
    <x v="19"/>
    <x v="2"/>
    <m/>
    <n v="23"/>
    <x v="0"/>
    <x v="0"/>
    <x v="1"/>
    <s v=""/>
    <x v="1"/>
  </r>
  <r>
    <n v="990"/>
    <s v="Fred C. and Mary R. Koch Foundation_Salvation Army200710000"/>
    <x v="4"/>
    <s v="Salvation Army"/>
    <x v="124"/>
    <n v="10000"/>
    <x v="19"/>
    <x v="2"/>
    <m/>
    <n v="24"/>
    <x v="0"/>
    <x v="0"/>
    <x v="1"/>
    <s v=""/>
    <x v="1"/>
  </r>
  <r>
    <n v="990"/>
    <s v="Fred C. and Mary R. Koch Foundation_Stepstone20072500"/>
    <x v="4"/>
    <s v="Stepstone"/>
    <x v="2859"/>
    <n v="2500"/>
    <x v="19"/>
    <x v="2"/>
    <m/>
    <n v="25"/>
    <x v="0"/>
    <x v="0"/>
    <x v="1"/>
    <s v=""/>
    <x v="1"/>
  </r>
  <r>
    <n v="990"/>
    <s v="Fred C. and Mary R. Koch Foundation_Students in Free Enterprise20075000"/>
    <x v="4"/>
    <s v="Students in Free Enterprise"/>
    <x v="150"/>
    <n v="5000"/>
    <x v="19"/>
    <x v="2"/>
    <m/>
    <n v="26"/>
    <x v="0"/>
    <x v="0"/>
    <x v="0"/>
    <s v="https://www.sourcewatch.org/index.php/Students_in_Free_Enterprise"/>
    <x v="2"/>
  </r>
  <r>
    <n v="990"/>
    <s v="Fred C. and Mary R. Koch Foundation_Symphony in the Flint Hills200714050"/>
    <x v="4"/>
    <s v="Symphony in the Flint Hills"/>
    <x v="2860"/>
    <n v="14050"/>
    <x v="19"/>
    <x v="2"/>
    <m/>
    <n v="27"/>
    <x v="0"/>
    <x v="0"/>
    <x v="1"/>
    <s v=""/>
    <x v="1"/>
  </r>
  <r>
    <n v="990"/>
    <s v="Fred C. and Mary R. Koch Foundation_Wichita Children's Home200717500"/>
    <x v="4"/>
    <s v="Wichita Children's Home"/>
    <x v="2670"/>
    <n v="17500"/>
    <x v="19"/>
    <x v="2"/>
    <m/>
    <n v="28"/>
    <x v="0"/>
    <x v="0"/>
    <x v="1"/>
    <s v=""/>
    <x v="1"/>
  </r>
  <r>
    <n v="990"/>
    <s v="Fred C. and Mary R. Koch Foundation_Wichita State University200710000"/>
    <x v="4"/>
    <s v="Wichita State University"/>
    <x v="17"/>
    <n v="10000"/>
    <x v="19"/>
    <x v="2"/>
    <m/>
    <n v="29"/>
    <x v="0"/>
    <x v="1"/>
    <x v="0"/>
    <s v=""/>
    <x v="1"/>
  </r>
  <r>
    <n v="990"/>
    <s v="Fred C. and Mary R. Koch Foundation_Adams, Delisa20071500"/>
    <x v="4"/>
    <s v="Adams, Delisa"/>
    <x v="2967"/>
    <n v="1500"/>
    <x v="19"/>
    <x v="2"/>
    <s v="Individual/Scholarship"/>
    <n v="30"/>
    <x v="1"/>
    <x v="0"/>
    <x v="0"/>
    <s v=""/>
    <x v="1"/>
  </r>
  <r>
    <n v="990"/>
    <s v="Fred C. and Mary R. Koch Foundation_Agee, Dana20071500"/>
    <x v="4"/>
    <s v="Agee, Dana"/>
    <x v="2863"/>
    <n v="1500"/>
    <x v="19"/>
    <x v="2"/>
    <s v="Individual/Scholarship"/>
    <n v="31"/>
    <x v="1"/>
    <x v="0"/>
    <x v="0"/>
    <s v=""/>
    <x v="1"/>
  </r>
  <r>
    <n v="990"/>
    <s v="Fred C. and Mary R. Koch Foundation_Agrawal, Amanda20071500"/>
    <x v="4"/>
    <s v="Agrawal, Amanda"/>
    <x v="2730"/>
    <n v="1500"/>
    <x v="19"/>
    <x v="2"/>
    <s v="Individual/Scholarship"/>
    <n v="32"/>
    <x v="1"/>
    <x v="0"/>
    <x v="0"/>
    <s v=""/>
    <x v="1"/>
  </r>
  <r>
    <n v="990"/>
    <s v="Fred C. and Mary R. Koch Foundation_Agrawal,  Millie20071500"/>
    <x v="4"/>
    <s v="Agrawal,  Millie"/>
    <x v="2968"/>
    <n v="1500"/>
    <x v="19"/>
    <x v="2"/>
    <s v="Individual/Scholarship"/>
    <n v="33"/>
    <x v="1"/>
    <x v="0"/>
    <x v="0"/>
    <s v=""/>
    <x v="1"/>
  </r>
  <r>
    <n v="990"/>
    <s v="Fred C. and Mary R. Koch Foundation_Albert, Kristin20071500"/>
    <x v="4"/>
    <s v="Albert, Kristin"/>
    <x v="2731"/>
    <n v="1500"/>
    <x v="19"/>
    <x v="2"/>
    <s v="Individual/Scholarship"/>
    <n v="34"/>
    <x v="1"/>
    <x v="0"/>
    <x v="0"/>
    <s v=""/>
    <x v="1"/>
  </r>
  <r>
    <n v="990"/>
    <s v="Fred C. and Mary R. Koch Foundation_Alexander, Justin20071500"/>
    <x v="4"/>
    <s v="Alexander, Justin"/>
    <x v="2732"/>
    <n v="1500"/>
    <x v="19"/>
    <x v="2"/>
    <s v="Individual/Scholarship"/>
    <n v="35"/>
    <x v="1"/>
    <x v="0"/>
    <x v="0"/>
    <s v=""/>
    <x v="1"/>
  </r>
  <r>
    <n v="990"/>
    <s v="Fred C. and Mary R. Koch Foundation_Allexan, Sarah20071500"/>
    <x v="4"/>
    <s v="Allexan, Sarah"/>
    <x v="2969"/>
    <n v="1500"/>
    <x v="19"/>
    <x v="2"/>
    <s v="Individual/Scholarship"/>
    <n v="36"/>
    <x v="1"/>
    <x v="0"/>
    <x v="0"/>
    <s v=""/>
    <x v="1"/>
  </r>
  <r>
    <n v="990"/>
    <s v="Fred C. and Mary R. Koch Foundation_Alvernaz, Carly20071500"/>
    <x v="4"/>
    <s v="Alvernaz, Carly"/>
    <x v="2672"/>
    <n v="1500"/>
    <x v="19"/>
    <x v="2"/>
    <s v="Individual/Scholarship"/>
    <n v="37"/>
    <x v="1"/>
    <x v="0"/>
    <x v="0"/>
    <s v=""/>
    <x v="1"/>
  </r>
  <r>
    <n v="990"/>
    <s v="Fred C. and Mary R. Koch Foundation_Alvernaz, Linzy20071500"/>
    <x v="4"/>
    <s v="Alvernaz, Linzy"/>
    <x v="2673"/>
    <n v="1500"/>
    <x v="19"/>
    <x v="2"/>
    <s v="Individual/Scholarship"/>
    <n v="38"/>
    <x v="1"/>
    <x v="0"/>
    <x v="0"/>
    <s v=""/>
    <x v="1"/>
  </r>
  <r>
    <n v="990"/>
    <s v="Fred C. and Mary R. Koch Foundation_Andrew, Jill20071500"/>
    <x v="4"/>
    <s v="Andrew, Jill"/>
    <x v="2736"/>
    <n v="1500"/>
    <x v="19"/>
    <x v="2"/>
    <s v="Individual/Scholarship"/>
    <n v="39"/>
    <x v="1"/>
    <x v="0"/>
    <x v="0"/>
    <s v=""/>
    <x v="1"/>
  </r>
  <r>
    <n v="990"/>
    <s v="Fred C. and Mary R. Koch Foundation_Barger, Rachel20071500"/>
    <x v="4"/>
    <s v="Barger, Rachel"/>
    <x v="2738"/>
    <n v="1500"/>
    <x v="19"/>
    <x v="2"/>
    <s v="Individual/Scholarship"/>
    <n v="40"/>
    <x v="1"/>
    <x v="0"/>
    <x v="0"/>
    <s v=""/>
    <x v="1"/>
  </r>
  <r>
    <n v="990"/>
    <s v="Fred C. and Mary R. Koch Foundation_Bedynek, Mary Katherine20071500"/>
    <x v="4"/>
    <s v="Bedynek, Mary Katherine"/>
    <x v="2970"/>
    <n v="1500"/>
    <x v="19"/>
    <x v="2"/>
    <s v="Individual/Scholarship"/>
    <n v="41"/>
    <x v="1"/>
    <x v="0"/>
    <x v="0"/>
    <s v=""/>
    <x v="1"/>
  </r>
  <r>
    <n v="990"/>
    <s v="Fred C. and Mary R. Koch Foundation_Berbert, Georgia20071500"/>
    <x v="4"/>
    <s v="Berbert, Georgia"/>
    <x v="2971"/>
    <n v="1500"/>
    <x v="19"/>
    <x v="2"/>
    <s v="Individual/Scholarship"/>
    <n v="42"/>
    <x v="1"/>
    <x v="0"/>
    <x v="0"/>
    <s v=""/>
    <x v="1"/>
  </r>
  <r>
    <n v="990"/>
    <s v="Fred C. and Mary R. Koch Foundation_Blasi, Audra20071500"/>
    <x v="4"/>
    <s v="Blasi, Audra"/>
    <x v="2972"/>
    <n v="1500"/>
    <x v="19"/>
    <x v="2"/>
    <s v="Individual/Scholarship"/>
    <n v="43"/>
    <x v="1"/>
    <x v="0"/>
    <x v="0"/>
    <s v=""/>
    <x v="1"/>
  </r>
  <r>
    <n v="990"/>
    <s v="Fred C. and Mary R. Koch Foundation_Bolden, Brittany20071500"/>
    <x v="4"/>
    <s v="Bolden, Brittany"/>
    <x v="2744"/>
    <n v="1500"/>
    <x v="19"/>
    <x v="2"/>
    <s v="Individual/Scholarship"/>
    <n v="44"/>
    <x v="1"/>
    <x v="0"/>
    <x v="0"/>
    <s v=""/>
    <x v="1"/>
  </r>
  <r>
    <n v="990"/>
    <s v="Fred C. and Mary R. Koch Foundation_Bromley, Chelsey20071500"/>
    <x v="4"/>
    <s v="Bromley, Chelsey"/>
    <x v="2973"/>
    <n v="1500"/>
    <x v="19"/>
    <x v="2"/>
    <s v="Individual/Scholarship"/>
    <n v="45"/>
    <x v="1"/>
    <x v="0"/>
    <x v="0"/>
    <s v=""/>
    <x v="1"/>
  </r>
  <r>
    <n v="990"/>
    <s v="Fred C. and Mary R. Koch Foundation_Brown, Layle20071500"/>
    <x v="4"/>
    <s v="Brown, Layle"/>
    <x v="2870"/>
    <n v="1500"/>
    <x v="19"/>
    <x v="2"/>
    <s v="Individual/Scholarship"/>
    <n v="46"/>
    <x v="1"/>
    <x v="0"/>
    <x v="0"/>
    <s v=""/>
    <x v="1"/>
  </r>
  <r>
    <n v="990"/>
    <s v="Fred C. and Mary R. Koch Foundation_Buhler, Russell20071500"/>
    <x v="4"/>
    <s v="Buhler, Russell"/>
    <x v="2675"/>
    <n v="1500"/>
    <x v="19"/>
    <x v="2"/>
    <s v="Individual/Scholarship"/>
    <n v="47"/>
    <x v="1"/>
    <x v="0"/>
    <x v="0"/>
    <s v=""/>
    <x v="1"/>
  </r>
  <r>
    <n v="990"/>
    <s v="Fred C. and Mary R. Koch Foundation_Bullman, Kristen20071500"/>
    <x v="4"/>
    <s v="Bullman, Kristen"/>
    <x v="2676"/>
    <n v="1500"/>
    <x v="19"/>
    <x v="2"/>
    <s v="Individual/Scholarship"/>
    <n v="48"/>
    <x v="1"/>
    <x v="0"/>
    <x v="0"/>
    <s v=""/>
    <x v="1"/>
  </r>
  <r>
    <n v="990"/>
    <s v="Fred C. and Mary R. Koch Foundation_Butler, Margaret20071500"/>
    <x v="4"/>
    <s v="Butler, Margaret"/>
    <x v="2677"/>
    <n v="1500"/>
    <x v="19"/>
    <x v="2"/>
    <s v="Individual/Scholarship"/>
    <n v="49"/>
    <x v="1"/>
    <x v="0"/>
    <x v="0"/>
    <s v=""/>
    <x v="1"/>
  </r>
  <r>
    <n v="990"/>
    <s v="Fred C. and Mary R. Koch Foundation_Call, Laura20071500"/>
    <x v="4"/>
    <s v="Call, Laura"/>
    <x v="2871"/>
    <n v="1500"/>
    <x v="19"/>
    <x v="2"/>
    <s v="Individual/Scholarship"/>
    <n v="50"/>
    <x v="1"/>
    <x v="0"/>
    <x v="0"/>
    <s v=""/>
    <x v="1"/>
  </r>
  <r>
    <n v="990"/>
    <s v="Fred C. and Mary R. Koch Foundation_Campbell, Christa20071500"/>
    <x v="4"/>
    <s v="Campbell, Christa"/>
    <x v="2748"/>
    <n v="1500"/>
    <x v="19"/>
    <x v="2"/>
    <s v="Individual/Scholarship"/>
    <n v="51"/>
    <x v="1"/>
    <x v="0"/>
    <x v="0"/>
    <s v=""/>
    <x v="1"/>
  </r>
  <r>
    <n v="990"/>
    <s v="Fred C. and Mary R. Koch Foundation_Campbell, Kittie20071500"/>
    <x v="4"/>
    <s v="Campbell, Kittie"/>
    <x v="2749"/>
    <n v="1500"/>
    <x v="19"/>
    <x v="2"/>
    <s v="Individual/Scholarship"/>
    <n v="52"/>
    <x v="1"/>
    <x v="0"/>
    <x v="0"/>
    <s v=""/>
    <x v="1"/>
  </r>
  <r>
    <n v="990"/>
    <s v="Fred C. and Mary R. Koch Foundation_Canaday, Dian20071500"/>
    <x v="4"/>
    <s v="Canaday, Dian"/>
    <x v="2974"/>
    <n v="1500"/>
    <x v="19"/>
    <x v="2"/>
    <s v="Individual/Scholarship"/>
    <n v="53"/>
    <x v="1"/>
    <x v="0"/>
    <x v="0"/>
    <s v=""/>
    <x v="1"/>
  </r>
  <r>
    <n v="990"/>
    <s v="Fred C. and Mary R. Koch Foundation_Carlson, Amanda20071500"/>
    <x v="4"/>
    <s v="Carlson, Amanda"/>
    <x v="2678"/>
    <n v="1500"/>
    <x v="19"/>
    <x v="2"/>
    <s v="Individual/Scholarship"/>
    <n v="54"/>
    <x v="1"/>
    <x v="0"/>
    <x v="0"/>
    <s v=""/>
    <x v="1"/>
  </r>
  <r>
    <n v="990"/>
    <s v="Fred C. and Mary R. Koch Foundation_Carrier, Elizabeth20071500"/>
    <x v="4"/>
    <s v="Carrier, Elizabeth"/>
    <x v="2975"/>
    <n v="1500"/>
    <x v="19"/>
    <x v="2"/>
    <s v="&quot;Carrier, Beth&quot;"/>
    <n v="55"/>
    <x v="1"/>
    <x v="0"/>
    <x v="0"/>
    <s v=""/>
    <x v="1"/>
  </r>
  <r>
    <n v="990"/>
    <s v="Fred C. and Mary R. Koch Foundation_Casner, Erin20071500"/>
    <x v="4"/>
    <s v="Casner, Erin"/>
    <x v="2976"/>
    <n v="1500"/>
    <x v="19"/>
    <x v="2"/>
    <s v="Individual/Scholarship"/>
    <n v="56"/>
    <x v="1"/>
    <x v="0"/>
    <x v="0"/>
    <s v=""/>
    <x v="1"/>
  </r>
  <r>
    <n v="990"/>
    <s v="Fred C. and Mary R. Koch Foundation_Chinn, Jacquelyn20071500"/>
    <x v="4"/>
    <s v="Chinn, Jacquelyn"/>
    <x v="2753"/>
    <n v="1500"/>
    <x v="19"/>
    <x v="2"/>
    <s v="Individual/Scholarship"/>
    <n v="57"/>
    <x v="1"/>
    <x v="0"/>
    <x v="0"/>
    <s v=""/>
    <x v="1"/>
  </r>
  <r>
    <n v="990"/>
    <s v="Fred C. and Mary R. Koch Foundation_Collins, Katherine20071500"/>
    <x v="4"/>
    <s v="Collins, Katherine"/>
    <x v="2874"/>
    <n v="1500"/>
    <x v="19"/>
    <x v="2"/>
    <s v="Individual/Scholarship"/>
    <n v="58"/>
    <x v="1"/>
    <x v="0"/>
    <x v="0"/>
    <s v=""/>
    <x v="1"/>
  </r>
  <r>
    <n v="990"/>
    <s v="Fred C. and Mary R. Koch Foundation_Covey, Kylie20071500"/>
    <x v="4"/>
    <s v="Covey, Kylie"/>
    <x v="2977"/>
    <n v="1500"/>
    <x v="19"/>
    <x v="2"/>
    <s v="Individual/Scholarship"/>
    <n v="59"/>
    <x v="1"/>
    <x v="0"/>
    <x v="0"/>
    <s v=""/>
    <x v="1"/>
  </r>
  <r>
    <n v="990"/>
    <s v="Fred C. and Mary R. Koch Foundation_Crews, Emily20071500"/>
    <x v="4"/>
    <s v="Crews, Emily"/>
    <x v="2875"/>
    <n v="1500"/>
    <x v="19"/>
    <x v="2"/>
    <s v="Individual/Scholarship"/>
    <n v="60"/>
    <x v="1"/>
    <x v="0"/>
    <x v="0"/>
    <s v=""/>
    <x v="1"/>
  </r>
  <r>
    <n v="990"/>
    <s v="Fred C. and Mary R. Koch Foundation_Cross, Alicia20071500"/>
    <x v="4"/>
    <s v="Cross, Alicia"/>
    <x v="2876"/>
    <n v="1500"/>
    <x v="19"/>
    <x v="2"/>
    <s v="Individual/Scholarship"/>
    <n v="61"/>
    <x v="1"/>
    <x v="0"/>
    <x v="0"/>
    <s v=""/>
    <x v="1"/>
  </r>
  <r>
    <n v="990"/>
    <s v="Fred C. and Mary R. Koch Foundation_Cross, Melissa20071500"/>
    <x v="4"/>
    <s v="Cross, Melissa"/>
    <x v="2877"/>
    <n v="1500"/>
    <x v="19"/>
    <x v="2"/>
    <s v="Individual/Scholarship"/>
    <n v="62"/>
    <x v="1"/>
    <x v="0"/>
    <x v="0"/>
    <s v=""/>
    <x v="1"/>
  </r>
  <r>
    <n v="990"/>
    <s v="Fred C. and Mary R. Koch Foundation_Crowder, Justin20071500"/>
    <x v="4"/>
    <s v="Crowder, Justin"/>
    <x v="2978"/>
    <n v="1500"/>
    <x v="19"/>
    <x v="2"/>
    <s v="Individual/Scholarship"/>
    <n v="63"/>
    <x v="1"/>
    <x v="0"/>
    <x v="0"/>
    <s v=""/>
    <x v="1"/>
  </r>
  <r>
    <n v="990"/>
    <s v="Fred C. and Mary R. Koch Foundation_Cure, Vanna20071500"/>
    <x v="4"/>
    <s v="Cure, Vanna"/>
    <x v="2979"/>
    <n v="1500"/>
    <x v="19"/>
    <x v="2"/>
    <s v="Individual/Scholarship"/>
    <n v="64"/>
    <x v="1"/>
    <x v="0"/>
    <x v="0"/>
    <s v=""/>
    <x v="1"/>
  </r>
  <r>
    <n v="990"/>
    <s v="Fred C. and Mary R. Koch Foundation_Dailey, Brynn20071500"/>
    <x v="4"/>
    <s v="Dailey, Brynn"/>
    <x v="2757"/>
    <n v="1500"/>
    <x v="19"/>
    <x v="2"/>
    <s v="Individual/Scholarship"/>
    <n v="65"/>
    <x v="1"/>
    <x v="0"/>
    <x v="0"/>
    <s v=""/>
    <x v="1"/>
  </r>
  <r>
    <n v="990"/>
    <s v="Fred C. and Mary R. Koch Foundation_Davis, Megan20071500"/>
    <x v="4"/>
    <s v="Davis, Megan"/>
    <x v="2758"/>
    <n v="1500"/>
    <x v="19"/>
    <x v="2"/>
    <s v="Individual/Scholarship"/>
    <n v="66"/>
    <x v="1"/>
    <x v="0"/>
    <x v="0"/>
    <s v=""/>
    <x v="1"/>
  </r>
  <r>
    <n v="990"/>
    <s v="Fred C. and Mary R. Koch Foundation_DeGarmo, Andrew20071500"/>
    <x v="4"/>
    <s v="DeGarmo, Andrew"/>
    <x v="2980"/>
    <n v="1500"/>
    <x v="19"/>
    <x v="2"/>
    <s v="Individual/Scholarship"/>
    <n v="67"/>
    <x v="1"/>
    <x v="0"/>
    <x v="0"/>
    <s v=""/>
    <x v="1"/>
  </r>
  <r>
    <n v="990"/>
    <s v="Fred C. and Mary R. Koch Foundation_Dickerson, Laura20071500"/>
    <x v="4"/>
    <s v="Dickerson, Laura"/>
    <x v="2760"/>
    <n v="1500"/>
    <x v="19"/>
    <x v="2"/>
    <s v="Individual/Scholarship"/>
    <n v="68"/>
    <x v="1"/>
    <x v="0"/>
    <x v="0"/>
    <s v=""/>
    <x v="1"/>
  </r>
  <r>
    <n v="990"/>
    <s v="Fred C. and Mary R. Koch Foundation_Dinwiddie, Jennifer20071500"/>
    <x v="4"/>
    <s v="Dinwiddie, Jennifer"/>
    <x v="2981"/>
    <n v="1500"/>
    <x v="19"/>
    <x v="2"/>
    <s v="Individual/Scholarship"/>
    <n v="69"/>
    <x v="1"/>
    <x v="0"/>
    <x v="0"/>
    <s v=""/>
    <x v="1"/>
  </r>
  <r>
    <n v="990"/>
    <s v="Fred C. and Mary R. Koch Foundation_Dixon, Heather20071500"/>
    <x v="4"/>
    <s v="Dixon, Heather"/>
    <x v="2878"/>
    <n v="1500"/>
    <x v="19"/>
    <x v="2"/>
    <s v="Individual/Scholarship"/>
    <n v="70"/>
    <x v="1"/>
    <x v="0"/>
    <x v="0"/>
    <s v=""/>
    <x v="1"/>
  </r>
  <r>
    <n v="990"/>
    <s v="Fred C. and Mary R. Koch Foundation_Dolecheck, Mark20071500"/>
    <x v="4"/>
    <s v="Dolecheck, Mark"/>
    <x v="2879"/>
    <n v="1500"/>
    <x v="19"/>
    <x v="2"/>
    <s v="Individual/Scholarship"/>
    <n v="71"/>
    <x v="1"/>
    <x v="0"/>
    <x v="0"/>
    <s v=""/>
    <x v="1"/>
  </r>
  <r>
    <n v="990"/>
    <s v="Fred C. and Mary R. Koch Foundation_Duea, Sarah20071500"/>
    <x v="4"/>
    <s v="Duea, Sarah"/>
    <x v="2982"/>
    <n v="1500"/>
    <x v="19"/>
    <x v="2"/>
    <s v="Individual/Scholarship"/>
    <n v="72"/>
    <x v="1"/>
    <x v="0"/>
    <x v="0"/>
    <s v=""/>
    <x v="1"/>
  </r>
  <r>
    <n v="990"/>
    <s v="Fred C. and Mary R. Koch Foundation_Duncan, Cameron20071500"/>
    <x v="4"/>
    <s v="Duncan, Cameron"/>
    <x v="2983"/>
    <n v="1500"/>
    <x v="19"/>
    <x v="2"/>
    <s v="Individual/Scholarship"/>
    <n v="73"/>
    <x v="1"/>
    <x v="0"/>
    <x v="0"/>
    <s v=""/>
    <x v="1"/>
  </r>
  <r>
    <n v="990"/>
    <s v="Fred C. and Mary R. Koch Foundation_Dysle, Nicholas20071500"/>
    <x v="4"/>
    <s v="Dysle, Nicholas"/>
    <x v="2984"/>
    <n v="1500"/>
    <x v="19"/>
    <x v="2"/>
    <s v="Individual/Scholarship"/>
    <n v="74"/>
    <x v="1"/>
    <x v="0"/>
    <x v="0"/>
    <s v=""/>
    <x v="1"/>
  </r>
  <r>
    <n v="990"/>
    <s v="Fred C. and Mary R. Koch Foundation_Ender, Alexandra20071500"/>
    <x v="4"/>
    <s v="Ender, Alexandra"/>
    <x v="2985"/>
    <n v="1500"/>
    <x v="19"/>
    <x v="2"/>
    <s v="Individual/Scholarship"/>
    <n v="75"/>
    <x v="1"/>
    <x v="0"/>
    <x v="0"/>
    <s v=""/>
    <x v="1"/>
  </r>
  <r>
    <n v="990"/>
    <s v="Fred C. and Mary R. Koch Foundation_Eringis, Holly20071500"/>
    <x v="4"/>
    <s v="Eringis, Holly"/>
    <x v="2683"/>
    <n v="1500"/>
    <x v="19"/>
    <x v="2"/>
    <s v="Individual/Scholarship"/>
    <n v="76"/>
    <x v="1"/>
    <x v="0"/>
    <x v="0"/>
    <s v=""/>
    <x v="1"/>
  </r>
  <r>
    <n v="990"/>
    <s v="Fred C. and Mary R. Koch Foundation_Esclovon, Kaylan20071500"/>
    <x v="4"/>
    <s v="Esclovon, Kaylan"/>
    <x v="2986"/>
    <n v="1500"/>
    <x v="19"/>
    <x v="2"/>
    <s v="Individual/Scholarship"/>
    <n v="77"/>
    <x v="1"/>
    <x v="0"/>
    <x v="0"/>
    <s v=""/>
    <x v="1"/>
  </r>
  <r>
    <n v="990"/>
    <s v="Fred C. and Mary R. Koch Foundation_Etemadi, Mozziyar20071500"/>
    <x v="4"/>
    <s v="Etemadi, Mozziyar"/>
    <x v="2684"/>
    <n v="1500"/>
    <x v="19"/>
    <x v="2"/>
    <s v="Individual/Scholarship"/>
    <n v="78"/>
    <x v="1"/>
    <x v="0"/>
    <x v="0"/>
    <s v=""/>
    <x v="1"/>
  </r>
  <r>
    <n v="990"/>
    <s v="Fred C. and Mary R. Koch Foundation_Etheridge-Morgan, Patrieka20071500"/>
    <x v="4"/>
    <s v="Etheridge-Morgan, Patrieka"/>
    <x v="2987"/>
    <n v="1500"/>
    <x v="19"/>
    <x v="2"/>
    <s v="Individual/Scholarship"/>
    <n v="79"/>
    <x v="1"/>
    <x v="0"/>
    <x v="0"/>
    <s v=""/>
    <x v="1"/>
  </r>
  <r>
    <n v="990"/>
    <s v="Fred C. and Mary R. Koch Foundation_Farmer, Ashley20071500"/>
    <x v="4"/>
    <s v="Farmer, Ashley"/>
    <x v="2762"/>
    <n v="1500"/>
    <x v="19"/>
    <x v="2"/>
    <s v="Individual/Scholarship"/>
    <n v="80"/>
    <x v="1"/>
    <x v="0"/>
    <x v="0"/>
    <s v=""/>
    <x v="1"/>
  </r>
  <r>
    <n v="990"/>
    <s v="Fred C. and Mary R. Koch Foundation_Finlen, Ryan20071500"/>
    <x v="4"/>
    <s v="Finlen, Ryan"/>
    <x v="2988"/>
    <n v="1500"/>
    <x v="19"/>
    <x v="2"/>
    <s v="Individual/Scholarship"/>
    <n v="81"/>
    <x v="1"/>
    <x v="0"/>
    <x v="0"/>
    <s v=""/>
    <x v="1"/>
  </r>
  <r>
    <n v="990"/>
    <s v="Fred C. and Mary R. Koch Foundation_Fischer, Remington20071500"/>
    <x v="4"/>
    <s v="Fischer, Remington"/>
    <x v="2883"/>
    <n v="1500"/>
    <x v="19"/>
    <x v="2"/>
    <s v="Individual/Scholarship"/>
    <n v="82"/>
    <x v="1"/>
    <x v="0"/>
    <x v="0"/>
    <s v=""/>
    <x v="1"/>
  </r>
  <r>
    <n v="990"/>
    <s v="Fred C. and Mary R. Koch Foundation_Flanagan, Brett20071500"/>
    <x v="4"/>
    <s v="Flanagan, Brett"/>
    <x v="2884"/>
    <n v="1500"/>
    <x v="19"/>
    <x v="2"/>
    <s v="Individual/Scholarship"/>
    <n v="83"/>
    <x v="1"/>
    <x v="0"/>
    <x v="0"/>
    <s v=""/>
    <x v="1"/>
  </r>
  <r>
    <n v="990"/>
    <s v="Fred C. and Mary R. Koch Foundation_Flax, Caleb20071500"/>
    <x v="4"/>
    <s v="Flax, Caleb"/>
    <x v="2989"/>
    <n v="1500"/>
    <x v="19"/>
    <x v="2"/>
    <s v="Individual/Scholarship"/>
    <n v="84"/>
    <x v="1"/>
    <x v="0"/>
    <x v="0"/>
    <s v=""/>
    <x v="1"/>
  </r>
  <r>
    <n v="990"/>
    <s v="Fred C. and Mary R. Koch Foundation_Flohr, Whitney20071500"/>
    <x v="4"/>
    <s v="Flohr, Whitney"/>
    <x v="2765"/>
    <n v="1500"/>
    <x v="19"/>
    <x v="2"/>
    <s v="Individual/Scholarship"/>
    <n v="85"/>
    <x v="1"/>
    <x v="0"/>
    <x v="0"/>
    <s v=""/>
    <x v="1"/>
  </r>
  <r>
    <n v="990"/>
    <s v="Fred C. and Mary R. Koch Foundation_Fontenot, Andrew20071500"/>
    <x v="4"/>
    <s v="Fontenot, Andrew"/>
    <x v="2885"/>
    <n v="1500"/>
    <x v="19"/>
    <x v="2"/>
    <s v="Individual/Scholarship"/>
    <n v="86"/>
    <x v="1"/>
    <x v="0"/>
    <x v="0"/>
    <s v=""/>
    <x v="1"/>
  </r>
  <r>
    <n v="990"/>
    <s v="Fred C. and Mary R. Koch Foundation_Furr, III, Robert20071500"/>
    <x v="4"/>
    <s v="Furr, III, Robert"/>
    <x v="2990"/>
    <n v="1500"/>
    <x v="19"/>
    <x v="2"/>
    <s v="Individual/Scholarship"/>
    <n v="87"/>
    <x v="1"/>
    <x v="0"/>
    <x v="0"/>
    <s v=""/>
    <x v="1"/>
  </r>
  <r>
    <n v="990"/>
    <s v="Fred C. and Mary R. Koch Foundation_Garcia, Joel20071500"/>
    <x v="4"/>
    <s v="Garcia, Joel"/>
    <x v="2769"/>
    <n v="1500"/>
    <x v="19"/>
    <x v="2"/>
    <s v="Individual/Scholarship"/>
    <n v="88"/>
    <x v="1"/>
    <x v="0"/>
    <x v="0"/>
    <s v=""/>
    <x v="1"/>
  </r>
  <r>
    <n v="990"/>
    <s v="Fred C. and Mary R. Koch Foundation_Gartner, David20071500"/>
    <x v="4"/>
    <s v="Gartner, David"/>
    <x v="2991"/>
    <n v="1500"/>
    <x v="19"/>
    <x v="2"/>
    <s v="Individual/Scholarship"/>
    <n v="89"/>
    <x v="1"/>
    <x v="0"/>
    <x v="0"/>
    <s v=""/>
    <x v="1"/>
  </r>
  <r>
    <n v="990"/>
    <s v="Fred C. and Mary R. Koch Foundation_Gartner, Keegan20071500"/>
    <x v="4"/>
    <s v="Gartner, Keegan"/>
    <x v="2771"/>
    <n v="1500"/>
    <x v="19"/>
    <x v="2"/>
    <s v="Individual/Scholarship"/>
    <n v="90"/>
    <x v="1"/>
    <x v="0"/>
    <x v="0"/>
    <s v=""/>
    <x v="1"/>
  </r>
  <r>
    <n v="990"/>
    <s v="Fred C. and Mary R. Koch Foundation_Gilmore, Karla20071500"/>
    <x v="4"/>
    <s v="Gilmore, Karla"/>
    <x v="2888"/>
    <n v="1500"/>
    <x v="19"/>
    <x v="2"/>
    <s v="Individual/Scholarship"/>
    <n v="91"/>
    <x v="1"/>
    <x v="0"/>
    <x v="0"/>
    <s v=""/>
    <x v="1"/>
  </r>
  <r>
    <n v="990"/>
    <s v="Fred C. and Mary R. Koch Foundation_Gilpin, Meagan20071500"/>
    <x v="4"/>
    <s v="Gilpin, Meagan"/>
    <x v="2772"/>
    <n v="1500"/>
    <x v="19"/>
    <x v="2"/>
    <s v="Individual/Scholarship"/>
    <n v="92"/>
    <x v="1"/>
    <x v="0"/>
    <x v="0"/>
    <s v=""/>
    <x v="1"/>
  </r>
  <r>
    <n v="990"/>
    <s v="Fred C. and Mary R. Koch Foundation_Ginther, Nicholas20071500"/>
    <x v="4"/>
    <s v="Ginther, Nicholas"/>
    <x v="2889"/>
    <n v="1500"/>
    <x v="19"/>
    <x v="2"/>
    <s v="Individual/Scholarship"/>
    <n v="93"/>
    <x v="1"/>
    <x v="0"/>
    <x v="0"/>
    <s v=""/>
    <x v="1"/>
  </r>
  <r>
    <n v="990"/>
    <s v="Fred C. and Mary R. Koch Foundation_Glenn, Emily20071500"/>
    <x v="4"/>
    <s v="Glenn, Emily"/>
    <x v="2992"/>
    <n v="1500"/>
    <x v="19"/>
    <x v="2"/>
    <s v="Individual/Scholarship"/>
    <n v="94"/>
    <x v="1"/>
    <x v="0"/>
    <x v="0"/>
    <s v=""/>
    <x v="1"/>
  </r>
  <r>
    <n v="990"/>
    <s v="Fred C. and Mary R. Koch Foundation_Glover, Aaron20071500"/>
    <x v="4"/>
    <s v="Glover, Aaron"/>
    <x v="2614"/>
    <n v="1500"/>
    <x v="19"/>
    <x v="2"/>
    <s v="Individual/Scholarship"/>
    <n v="95"/>
    <x v="1"/>
    <x v="0"/>
    <x v="0"/>
    <s v=""/>
    <x v="1"/>
  </r>
  <r>
    <n v="990"/>
    <s v="Fred C. and Mary R. Koch Foundation_Glover, Rachel20071500"/>
    <x v="4"/>
    <s v="Glover, Rachel"/>
    <x v="2890"/>
    <n v="1500"/>
    <x v="19"/>
    <x v="2"/>
    <s v="Individual/Scholarship"/>
    <n v="96"/>
    <x v="1"/>
    <x v="0"/>
    <x v="0"/>
    <s v=""/>
    <x v="1"/>
  </r>
  <r>
    <n v="990"/>
    <s v="Fred C. and Mary R. Koch Foundation_Goad, Hope20071500"/>
    <x v="4"/>
    <s v="Goad, Hope"/>
    <x v="2993"/>
    <n v="1500"/>
    <x v="19"/>
    <x v="2"/>
    <s v="Individual/Scholarship"/>
    <n v="97"/>
    <x v="1"/>
    <x v="0"/>
    <x v="0"/>
    <s v=""/>
    <x v="1"/>
  </r>
  <r>
    <n v="990"/>
    <s v="Fred C. and Mary R. Koch Foundation_Gold, Jennifer20071500"/>
    <x v="4"/>
    <s v="Gold, Jennifer"/>
    <x v="2690"/>
    <n v="1500"/>
    <x v="19"/>
    <x v="2"/>
    <s v="Individual/Scholarship"/>
    <n v="98"/>
    <x v="1"/>
    <x v="0"/>
    <x v="0"/>
    <s v=""/>
    <x v="1"/>
  </r>
  <r>
    <n v="990"/>
    <s v="Fred C. and Mary R. Koch Foundation_Gonzalez, Matthew20071500"/>
    <x v="4"/>
    <s v="Gonzalez, Matthew"/>
    <x v="2891"/>
    <n v="1500"/>
    <x v="19"/>
    <x v="2"/>
    <s v="Individual/Scholarship"/>
    <n v="99"/>
    <x v="1"/>
    <x v="0"/>
    <x v="0"/>
    <s v=""/>
    <x v="1"/>
  </r>
  <r>
    <n v="990"/>
    <s v="Fred C. and Mary R. Koch Foundation_Gorcyca, Katherine20071500"/>
    <x v="4"/>
    <s v="Gorcyca, Katherine"/>
    <x v="2893"/>
    <n v="1500"/>
    <x v="19"/>
    <x v="2"/>
    <s v="Individual/Scholarship"/>
    <n v="100"/>
    <x v="1"/>
    <x v="0"/>
    <x v="0"/>
    <s v=""/>
    <x v="1"/>
  </r>
  <r>
    <n v="990"/>
    <s v="Fred C. and Mary R. Koch Foundation_Graeff, Benjamin20071500"/>
    <x v="4"/>
    <s v="Graeff, Benjamin"/>
    <x v="2994"/>
    <n v="1500"/>
    <x v="19"/>
    <x v="2"/>
    <s v="Individual/Scholarship"/>
    <n v="101"/>
    <x v="1"/>
    <x v="0"/>
    <x v="0"/>
    <s v=""/>
    <x v="1"/>
  </r>
  <r>
    <n v="990"/>
    <s v="Fred C. and Mary R. Koch Foundation_Gregory, Emily20071500"/>
    <x v="4"/>
    <s v="Gregory, Emily"/>
    <x v="2692"/>
    <n v="1500"/>
    <x v="19"/>
    <x v="2"/>
    <s v="Individual/Scholarship"/>
    <n v="102"/>
    <x v="1"/>
    <x v="0"/>
    <x v="0"/>
    <s v=""/>
    <x v="1"/>
  </r>
  <r>
    <n v="990"/>
    <s v="Fred C. and Mary R. Koch Foundation_Guillemette, Shayn20071500"/>
    <x v="4"/>
    <s v="Guillemette, Shayn"/>
    <x v="2995"/>
    <n v="1500"/>
    <x v="19"/>
    <x v="2"/>
    <s v="Individual/Scholarship"/>
    <n v="103"/>
    <x v="1"/>
    <x v="0"/>
    <x v="0"/>
    <s v=""/>
    <x v="1"/>
  </r>
  <r>
    <n v="990"/>
    <s v="Fred C. and Mary R. Koch Foundation_Hale, Kyle20071500"/>
    <x v="4"/>
    <s v="Hale, Kyle"/>
    <x v="2776"/>
    <n v="1500"/>
    <x v="19"/>
    <x v="2"/>
    <s v="Individual/Scholarship"/>
    <n v="104"/>
    <x v="1"/>
    <x v="0"/>
    <x v="0"/>
    <s v=""/>
    <x v="1"/>
  </r>
  <r>
    <n v="990"/>
    <s v="Fred C. and Mary R. Koch Foundation_Hammann, Rebeca20071500"/>
    <x v="4"/>
    <s v="Hammann, Rebeca"/>
    <x v="2996"/>
    <n v="1500"/>
    <x v="19"/>
    <x v="2"/>
    <s v="Individual/Scholarship"/>
    <n v="105"/>
    <x v="1"/>
    <x v="0"/>
    <x v="0"/>
    <s v=""/>
    <x v="1"/>
  </r>
  <r>
    <n v="990"/>
    <s v="Fred C. and Mary R. Koch Foundation_Harrison, Nicole20071500"/>
    <x v="4"/>
    <s v="Harrison, Nicole"/>
    <x v="2997"/>
    <n v="1500"/>
    <x v="19"/>
    <x v="2"/>
    <s v="Individual/Scholarship"/>
    <n v="106"/>
    <x v="1"/>
    <x v="0"/>
    <x v="0"/>
    <s v=""/>
    <x v="1"/>
  </r>
  <r>
    <n v="990"/>
    <s v="Fred C. and Mary R. Koch Foundation_Harsha, Chancie20071500"/>
    <x v="4"/>
    <s v="Harsha, Chancie"/>
    <x v="2693"/>
    <n v="1500"/>
    <x v="19"/>
    <x v="2"/>
    <s v="Individual/Scholarship"/>
    <n v="107"/>
    <x v="1"/>
    <x v="0"/>
    <x v="0"/>
    <s v=""/>
    <x v="1"/>
  </r>
  <r>
    <n v="990"/>
    <s v="Fred C. and Mary R. Koch Foundation_Hebbard, Carleigh20071500"/>
    <x v="4"/>
    <s v="Hebbard, Carleigh"/>
    <x v="2780"/>
    <n v="1500"/>
    <x v="19"/>
    <x v="2"/>
    <s v="Individual/Scholarship"/>
    <n v="108"/>
    <x v="1"/>
    <x v="0"/>
    <x v="0"/>
    <s v=""/>
    <x v="1"/>
  </r>
  <r>
    <n v="990"/>
    <s v="Fred C. and Mary R. Koch Foundation_Helfrich, Brianna20071500"/>
    <x v="4"/>
    <s v="Helfrich, Brianna"/>
    <x v="2998"/>
    <n v="1500"/>
    <x v="19"/>
    <x v="2"/>
    <s v="Individual/Scholarship"/>
    <n v="109"/>
    <x v="1"/>
    <x v="0"/>
    <x v="0"/>
    <s v=""/>
    <x v="1"/>
  </r>
  <r>
    <n v="990"/>
    <s v="Fred C. and Mary R. Koch Foundation_Hensarling, Ryan20071500"/>
    <x v="4"/>
    <s v="Hensarling, Ryan"/>
    <x v="2782"/>
    <n v="1500"/>
    <x v="19"/>
    <x v="2"/>
    <s v="Individual/Scholarship"/>
    <n v="110"/>
    <x v="1"/>
    <x v="0"/>
    <x v="0"/>
    <s v=""/>
    <x v="1"/>
  </r>
  <r>
    <n v="990"/>
    <s v="Fred C. and Mary R. Koch Foundation_Herman, Bryan20071500"/>
    <x v="4"/>
    <s v="Herman, Bryan"/>
    <x v="2999"/>
    <n v="1500"/>
    <x v="19"/>
    <x v="2"/>
    <s v="Individual/Scholarship"/>
    <n v="111"/>
    <x v="1"/>
    <x v="0"/>
    <x v="0"/>
    <s v=""/>
    <x v="1"/>
  </r>
  <r>
    <n v="990"/>
    <s v="Fred C. and Mary R. Koch Foundation_Herzog, Mary20071500"/>
    <x v="4"/>
    <s v="Herzog, Mary"/>
    <x v="2896"/>
    <n v="1500"/>
    <x v="19"/>
    <x v="2"/>
    <s v="Individual/Scholarship"/>
    <n v="112"/>
    <x v="1"/>
    <x v="0"/>
    <x v="0"/>
    <s v=""/>
    <x v="1"/>
  </r>
  <r>
    <n v="990"/>
    <s v="Fred C. and Mary R. Koch Foundation_Higerd, Allison20071500"/>
    <x v="4"/>
    <s v="Higerd, Allison"/>
    <x v="3000"/>
    <n v="1500"/>
    <x v="19"/>
    <x v="2"/>
    <s v="Individual/Scholarship"/>
    <n v="113"/>
    <x v="1"/>
    <x v="0"/>
    <x v="0"/>
    <s v=""/>
    <x v="1"/>
  </r>
  <r>
    <n v="990"/>
    <s v="Fred C. and Mary R. Koch Foundation_Hill, Margaret20071500"/>
    <x v="4"/>
    <s v="Hill, Margaret"/>
    <x v="3001"/>
    <n v="1500"/>
    <x v="19"/>
    <x v="2"/>
    <s v="Individual/Scholarship"/>
    <n v="114"/>
    <x v="1"/>
    <x v="0"/>
    <x v="0"/>
    <s v=""/>
    <x v="1"/>
  </r>
  <r>
    <n v="990"/>
    <s v="Fred C. and Mary R. Koch Foundation_Hilton, Amanda20071500"/>
    <x v="4"/>
    <s v="Hilton, Amanda"/>
    <x v="2897"/>
    <n v="1500"/>
    <x v="19"/>
    <x v="2"/>
    <s v="Individual/Scholarship"/>
    <n v="115"/>
    <x v="1"/>
    <x v="0"/>
    <x v="0"/>
    <s v=""/>
    <x v="1"/>
  </r>
  <r>
    <n v="990"/>
    <s v="Fred C. and Mary R. Koch Foundation_Hobbs, Katey20071500"/>
    <x v="4"/>
    <s v="Hobbs, Katey"/>
    <x v="2898"/>
    <n v="1500"/>
    <x v="19"/>
    <x v="2"/>
    <s v="Individual/Scholarship"/>
    <n v="116"/>
    <x v="1"/>
    <x v="0"/>
    <x v="0"/>
    <s v=""/>
    <x v="1"/>
  </r>
  <r>
    <n v="990"/>
    <s v="Fred C. and Mary R. Koch Foundation_Hubin, Michelle20071500"/>
    <x v="4"/>
    <s v="Hubin, Michelle"/>
    <x v="2787"/>
    <n v="1500"/>
    <x v="19"/>
    <x v="2"/>
    <s v="Individual/Scholarship"/>
    <n v="117"/>
    <x v="1"/>
    <x v="0"/>
    <x v="0"/>
    <s v=""/>
    <x v="1"/>
  </r>
  <r>
    <n v="990"/>
    <s v="Fred C. and Mary R. Koch Foundation_Huffer, Hillary20071500"/>
    <x v="4"/>
    <s v="Huffer, Hillary"/>
    <x v="3002"/>
    <n v="1500"/>
    <x v="19"/>
    <x v="2"/>
    <s v="Individual/Scholarship"/>
    <n v="118"/>
    <x v="1"/>
    <x v="0"/>
    <x v="0"/>
    <s v=""/>
    <x v="1"/>
  </r>
  <r>
    <n v="990"/>
    <s v="Fred C. and Mary R. Koch Foundation_Humphrey, Neal20071500"/>
    <x v="4"/>
    <s v="Humphrey, Neal"/>
    <x v="2621"/>
    <n v="1500"/>
    <x v="19"/>
    <x v="2"/>
    <s v="Individual/Scholarship"/>
    <n v="119"/>
    <x v="1"/>
    <x v="0"/>
    <x v="0"/>
    <s v=""/>
    <x v="1"/>
  </r>
  <r>
    <n v="990"/>
    <s v="Fred C. and Mary R. Koch Foundation_Jamison, Whitney20071500"/>
    <x v="4"/>
    <s v="Jamison, Whitney"/>
    <x v="2900"/>
    <n v="1500"/>
    <x v="19"/>
    <x v="2"/>
    <s v="Individual/Scholarship"/>
    <n v="120"/>
    <x v="1"/>
    <x v="0"/>
    <x v="0"/>
    <s v=""/>
    <x v="1"/>
  </r>
  <r>
    <n v="990"/>
    <s v="Fred C. and Mary R. Koch Foundation_Janitz, Erika20071500"/>
    <x v="4"/>
    <s v="Janitz, Erika"/>
    <x v="3003"/>
    <n v="1500"/>
    <x v="19"/>
    <x v="2"/>
    <s v="Individual/Scholarship"/>
    <n v="121"/>
    <x v="1"/>
    <x v="0"/>
    <x v="0"/>
    <s v=""/>
    <x v="1"/>
  </r>
  <r>
    <n v="990"/>
    <s v="Fred C. and Mary R. Koch Foundation_Juarez III, Leopoldo20071500"/>
    <x v="4"/>
    <s v="Juarez III, Leopoldo"/>
    <x v="3004"/>
    <n v="1500"/>
    <x v="19"/>
    <x v="2"/>
    <s v="Individual/Scholarship"/>
    <n v="122"/>
    <x v="1"/>
    <x v="0"/>
    <x v="0"/>
    <s v=""/>
    <x v="1"/>
  </r>
  <r>
    <n v="990"/>
    <s v="Fred C. and Mary R. Koch Foundation_Kaiser, Katelyn20071500"/>
    <x v="4"/>
    <s v="Kaiser, Katelyn"/>
    <x v="3005"/>
    <n v="1500"/>
    <x v="19"/>
    <x v="2"/>
    <s v="Individual/Scholarship"/>
    <n v="123"/>
    <x v="1"/>
    <x v="0"/>
    <x v="0"/>
    <s v=""/>
    <x v="1"/>
  </r>
  <r>
    <n v="990"/>
    <s v="Fred C. and Mary R. Koch Foundation_Kilburg, Tara20071500"/>
    <x v="4"/>
    <s v="Kilburg, Tara"/>
    <x v="3006"/>
    <n v="1500"/>
    <x v="19"/>
    <x v="2"/>
    <s v="Individual/Scholarship"/>
    <n v="124"/>
    <x v="1"/>
    <x v="0"/>
    <x v="0"/>
    <s v=""/>
    <x v="1"/>
  </r>
  <r>
    <n v="990"/>
    <s v="Fred C. and Mary R. Koch Foundation_Kimpton, Eric20071500"/>
    <x v="4"/>
    <s v="Kimpton, Eric"/>
    <x v="2902"/>
    <n v="1500"/>
    <x v="19"/>
    <x v="2"/>
    <s v="Individual/Scholarship"/>
    <n v="125"/>
    <x v="1"/>
    <x v="0"/>
    <x v="0"/>
    <s v=""/>
    <x v="1"/>
  </r>
  <r>
    <n v="990"/>
    <s v="Fred C. and Mary R. Koch Foundation_Kincaid, Jared20071500"/>
    <x v="4"/>
    <s v="Kincaid, Jared"/>
    <x v="2903"/>
    <n v="1500"/>
    <x v="19"/>
    <x v="2"/>
    <s v="Individual/Scholarship"/>
    <n v="126"/>
    <x v="1"/>
    <x v="0"/>
    <x v="0"/>
    <s v=""/>
    <x v="1"/>
  </r>
  <r>
    <n v="990"/>
    <s v="Fred C. and Mary R. Koch Foundation_Kissick, Kyle20071500"/>
    <x v="4"/>
    <s v="Kissick, Kyle"/>
    <x v="3007"/>
    <n v="1500"/>
    <x v="19"/>
    <x v="2"/>
    <s v="Individual/Scholarship"/>
    <n v="127"/>
    <x v="1"/>
    <x v="0"/>
    <x v="0"/>
    <s v=""/>
    <x v="1"/>
  </r>
  <r>
    <n v="990"/>
    <s v="Fred C. and Mary R. Koch Foundation_Kolar, Ashley20071500"/>
    <x v="4"/>
    <s v="Kolar, Ashley"/>
    <x v="2794"/>
    <n v="1500"/>
    <x v="19"/>
    <x v="2"/>
    <s v="Individual/Scholarship"/>
    <n v="128"/>
    <x v="1"/>
    <x v="0"/>
    <x v="0"/>
    <s v=""/>
    <x v="1"/>
  </r>
  <r>
    <n v="990"/>
    <s v="Fred C. and Mary R. Koch Foundation_Kopf, Kara20071500"/>
    <x v="4"/>
    <s v="Kopf, Kara"/>
    <x v="2796"/>
    <n v="1500"/>
    <x v="19"/>
    <x v="2"/>
    <s v="Individual/Scholarship"/>
    <n v="129"/>
    <x v="1"/>
    <x v="0"/>
    <x v="0"/>
    <s v=""/>
    <x v="1"/>
  </r>
  <r>
    <n v="990"/>
    <s v="Fred C. and Mary R. Koch Foundation_Krunic, Tanja20071500"/>
    <x v="4"/>
    <s v="Krunic, Tanja"/>
    <x v="3008"/>
    <n v="1500"/>
    <x v="19"/>
    <x v="2"/>
    <s v="Individual/Scholarship"/>
    <n v="130"/>
    <x v="1"/>
    <x v="0"/>
    <x v="0"/>
    <s v=""/>
    <x v="1"/>
  </r>
  <r>
    <n v="990"/>
    <s v="Fred C. and Mary R. Koch Foundation_Kulkarni, Aneesh20071500"/>
    <x v="4"/>
    <s v="Kulkarni, Aneesh"/>
    <x v="2799"/>
    <n v="1500"/>
    <x v="19"/>
    <x v="2"/>
    <s v="Individual/Scholarship"/>
    <n v="131"/>
    <x v="1"/>
    <x v="0"/>
    <x v="0"/>
    <s v=""/>
    <x v="1"/>
  </r>
  <r>
    <n v="990"/>
    <s v="Fred C. and Mary R. Koch Foundation_Laing, Lauren20071500"/>
    <x v="4"/>
    <s v="Laing, Lauren"/>
    <x v="3009"/>
    <n v="1500"/>
    <x v="19"/>
    <x v="2"/>
    <s v="Individual/Scholarship"/>
    <n v="132"/>
    <x v="1"/>
    <x v="0"/>
    <x v="0"/>
    <s v=""/>
    <x v="1"/>
  </r>
  <r>
    <n v="990"/>
    <s v="Fred C. and Mary R. Koch Foundation_Laundsen, Kaitlin20071500"/>
    <x v="4"/>
    <s v="Laundsen, Kaitlin"/>
    <x v="3010"/>
    <n v="1500"/>
    <x v="19"/>
    <x v="2"/>
    <s v="Individual/Scholarship"/>
    <n v="133"/>
    <x v="1"/>
    <x v="0"/>
    <x v="0"/>
    <s v=""/>
    <x v="1"/>
  </r>
  <r>
    <n v="990"/>
    <s v="Fred C. and Mary R. Koch Foundation_Lee, Jessica20071500"/>
    <x v="4"/>
    <s v="Lee, Jessica"/>
    <x v="2905"/>
    <n v="1500"/>
    <x v="19"/>
    <x v="2"/>
    <s v="Individual/Scholarship"/>
    <n v="134"/>
    <x v="1"/>
    <x v="0"/>
    <x v="0"/>
    <s v=""/>
    <x v="1"/>
  </r>
  <r>
    <n v="990"/>
    <s v="Fred C. and Mary R. Koch Foundation_Lia, Wang20071500"/>
    <x v="4"/>
    <s v="Lia, Wang"/>
    <x v="3011"/>
    <n v="1500"/>
    <x v="19"/>
    <x v="2"/>
    <s v="Individual/Scholarship"/>
    <n v="135"/>
    <x v="1"/>
    <x v="0"/>
    <x v="0"/>
    <s v=""/>
    <x v="1"/>
  </r>
  <r>
    <n v="990"/>
    <s v="Fred C. and Mary R. Koch Foundation_Lindeman, Matthew20071500"/>
    <x v="4"/>
    <s v="Lindeman, Matthew"/>
    <x v="2908"/>
    <n v="1500"/>
    <x v="19"/>
    <x v="2"/>
    <s v="Individual/Scholarship"/>
    <n v="136"/>
    <x v="1"/>
    <x v="0"/>
    <x v="0"/>
    <s v=""/>
    <x v="1"/>
  </r>
  <r>
    <n v="990"/>
    <s v="Fred C. and Mary R. Koch Foundation_Liu, Wenxi20071500"/>
    <x v="4"/>
    <s v="Liu, Wenxi"/>
    <x v="2909"/>
    <n v="1500"/>
    <x v="19"/>
    <x v="2"/>
    <s v="Individual/Scholarship"/>
    <n v="137"/>
    <x v="1"/>
    <x v="0"/>
    <x v="0"/>
    <s v=""/>
    <x v="1"/>
  </r>
  <r>
    <n v="990"/>
    <s v="Fred C. and Mary R. Koch Foundation_Loney, Grant20071500"/>
    <x v="4"/>
    <s v="Loney, Grant"/>
    <x v="3012"/>
    <n v="1500"/>
    <x v="19"/>
    <x v="2"/>
    <s v="Individual/Scholarship"/>
    <n v="138"/>
    <x v="1"/>
    <x v="0"/>
    <x v="0"/>
    <s v=""/>
    <x v="1"/>
  </r>
  <r>
    <n v="990"/>
    <s v="Fred C. and Mary R. Koch Foundation_Longoria, Aissa20071500"/>
    <x v="4"/>
    <s v="Longoria, Aissa"/>
    <x v="2701"/>
    <n v="1500"/>
    <x v="19"/>
    <x v="2"/>
    <s v="Individual/Scholarship"/>
    <n v="139"/>
    <x v="1"/>
    <x v="0"/>
    <x v="0"/>
    <s v=""/>
    <x v="1"/>
  </r>
  <r>
    <n v="990"/>
    <s v="Fred C. and Mary R. Koch Foundation_Longoria, Joel20071500"/>
    <x v="4"/>
    <s v="Longoria, Joel"/>
    <x v="3013"/>
    <n v="1500"/>
    <x v="19"/>
    <x v="2"/>
    <s v="Individual/Scholarship"/>
    <n v="140"/>
    <x v="1"/>
    <x v="0"/>
    <x v="0"/>
    <s v=""/>
    <x v="1"/>
  </r>
  <r>
    <n v="990"/>
    <s v="Fred C. and Mary R. Koch Foundation_Loredo, Christina20071500"/>
    <x v="4"/>
    <s v="Loredo, Christina"/>
    <x v="2804"/>
    <n v="1500"/>
    <x v="19"/>
    <x v="2"/>
    <s v="Individual/Scholarship"/>
    <n v="141"/>
    <x v="1"/>
    <x v="0"/>
    <x v="0"/>
    <s v=""/>
    <x v="1"/>
  </r>
  <r>
    <n v="990"/>
    <s v="Fred C. and Mary R. Koch Foundation_McCauley, Sarah20071500"/>
    <x v="4"/>
    <s v="McCauley, Sarah"/>
    <x v="2806"/>
    <n v="1500"/>
    <x v="19"/>
    <x v="2"/>
    <s v="Individual/Scholarship"/>
    <n v="142"/>
    <x v="1"/>
    <x v="0"/>
    <x v="0"/>
    <s v=""/>
    <x v="1"/>
  </r>
  <r>
    <n v="990"/>
    <s v="Fred C. and Mary R. Koch Foundation_McGreevy, Joe20071500"/>
    <x v="4"/>
    <s v="McGreevy, Joe"/>
    <x v="3014"/>
    <n v="1500"/>
    <x v="19"/>
    <x v="2"/>
    <s v="Individual/Scholarship"/>
    <n v="143"/>
    <x v="1"/>
    <x v="0"/>
    <x v="0"/>
    <s v=""/>
    <x v="1"/>
  </r>
  <r>
    <n v="990"/>
    <s v="Fred C. and Mary R. Koch Foundation_McIntosh, Kelsey20071500"/>
    <x v="4"/>
    <s v="McIntosh, Kelsey"/>
    <x v="3015"/>
    <n v="1500"/>
    <x v="19"/>
    <x v="2"/>
    <s v="Individual/Scholarship"/>
    <n v="144"/>
    <x v="1"/>
    <x v="0"/>
    <x v="0"/>
    <s v=""/>
    <x v="1"/>
  </r>
  <r>
    <n v="990"/>
    <s v="Fred C. and Mary R. Koch Foundation_McIntosh, Meghan20071500"/>
    <x v="4"/>
    <s v="McIntosh, Meghan"/>
    <x v="2808"/>
    <n v="1500"/>
    <x v="19"/>
    <x v="2"/>
    <s v="Individual/Scholarship"/>
    <n v="145"/>
    <x v="1"/>
    <x v="0"/>
    <x v="0"/>
    <s v=""/>
    <x v="1"/>
  </r>
  <r>
    <n v="990"/>
    <s v="Fred C. and Mary R. Koch Foundation_Meicke, Stephen20071500"/>
    <x v="4"/>
    <s v="Meicke, Stephen"/>
    <x v="2809"/>
    <n v="1500"/>
    <x v="19"/>
    <x v="2"/>
    <s v="Individual/Scholarship"/>
    <n v="146"/>
    <x v="1"/>
    <x v="0"/>
    <x v="0"/>
    <s v=""/>
    <x v="1"/>
  </r>
  <r>
    <n v="990"/>
    <s v="Fred C. and Mary R. Koch Foundation_Mellinger, Molly20071500"/>
    <x v="4"/>
    <s v="Mellinger, Molly"/>
    <x v="3016"/>
    <n v="1500"/>
    <x v="19"/>
    <x v="2"/>
    <s v="Individual/Scholarship"/>
    <n v="147"/>
    <x v="1"/>
    <x v="0"/>
    <x v="0"/>
    <s v=""/>
    <x v="1"/>
  </r>
  <r>
    <n v="990"/>
    <s v="Fred C. and Mary R. Koch Foundation_Michaud, Jessica20071500"/>
    <x v="4"/>
    <s v="Michaud, Jessica"/>
    <x v="2810"/>
    <n v="1500"/>
    <x v="19"/>
    <x v="2"/>
    <s v="Individual/Scholarship"/>
    <n v="148"/>
    <x v="1"/>
    <x v="0"/>
    <x v="0"/>
    <s v=""/>
    <x v="1"/>
  </r>
  <r>
    <n v="990"/>
    <s v="Fred C. and Mary R. Koch Foundation_Mielke, Heidi20071500"/>
    <x v="4"/>
    <s v="Mielke, Heidi"/>
    <x v="2704"/>
    <n v="1500"/>
    <x v="19"/>
    <x v="2"/>
    <s v="Individual/Scholarship"/>
    <n v="149"/>
    <x v="1"/>
    <x v="0"/>
    <x v="0"/>
    <s v=""/>
    <x v="1"/>
  </r>
  <r>
    <n v="990"/>
    <s v="Fred C. and Mary R. Koch Foundation_Miller, Nathan20071500"/>
    <x v="4"/>
    <s v="Miller, Nathan"/>
    <x v="3017"/>
    <n v="1500"/>
    <x v="19"/>
    <x v="2"/>
    <s v="Individual/Scholarship"/>
    <n v="150"/>
    <x v="1"/>
    <x v="0"/>
    <x v="0"/>
    <s v=""/>
    <x v="1"/>
  </r>
  <r>
    <n v="990"/>
    <s v="Fred C. and Mary R. Koch Foundation_Minnihan, Heidi20071500"/>
    <x v="4"/>
    <s v="Minnihan, Heidi"/>
    <x v="3018"/>
    <n v="1500"/>
    <x v="19"/>
    <x v="2"/>
    <s v="Individual/Scholarship"/>
    <n v="151"/>
    <x v="1"/>
    <x v="0"/>
    <x v="0"/>
    <s v=""/>
    <x v="1"/>
  </r>
  <r>
    <n v="990"/>
    <s v="Fred C. and Mary R. Koch Foundation_Morgan, Tessa20071500"/>
    <x v="4"/>
    <s v="Morgan, Tessa"/>
    <x v="3019"/>
    <n v="1500"/>
    <x v="19"/>
    <x v="2"/>
    <s v="Individual/Scholarship"/>
    <n v="152"/>
    <x v="1"/>
    <x v="0"/>
    <x v="0"/>
    <s v=""/>
    <x v="1"/>
  </r>
  <r>
    <n v="990"/>
    <s v="Fred C. and Mary R. Koch Foundation_Morris, Jason20071500"/>
    <x v="4"/>
    <s v="Morris, Jason"/>
    <x v="2815"/>
    <n v="1500"/>
    <x v="19"/>
    <x v="2"/>
    <s v="Individual/Scholarship"/>
    <n v="153"/>
    <x v="1"/>
    <x v="0"/>
    <x v="0"/>
    <s v=""/>
    <x v="1"/>
  </r>
  <r>
    <n v="990"/>
    <s v="Fred C. and Mary R. Koch Foundation_Mortimer, Samuel20071500"/>
    <x v="4"/>
    <s v="Mortimer, Samuel"/>
    <x v="2816"/>
    <n v="1500"/>
    <x v="19"/>
    <x v="2"/>
    <s v="Individual/Scholarship"/>
    <n v="154"/>
    <x v="1"/>
    <x v="0"/>
    <x v="0"/>
    <s v=""/>
    <x v="1"/>
  </r>
  <r>
    <n v="990"/>
    <s v="Fred C. and Mary R. Koch Foundation_Murphree, Marcus20071500"/>
    <x v="4"/>
    <s v="Murphree, Marcus"/>
    <x v="2914"/>
    <n v="1500"/>
    <x v="19"/>
    <x v="2"/>
    <s v="Individual/Scholarship"/>
    <n v="155"/>
    <x v="1"/>
    <x v="0"/>
    <x v="0"/>
    <s v=""/>
    <x v="1"/>
  </r>
  <r>
    <n v="990"/>
    <s v="Fred C. and Mary R. Koch Foundation_Murray, Megan20071500"/>
    <x v="4"/>
    <s v="Murray, Megan"/>
    <x v="3020"/>
    <n v="1500"/>
    <x v="19"/>
    <x v="2"/>
    <s v="Individual/Scholarship"/>
    <n v="156"/>
    <x v="1"/>
    <x v="0"/>
    <x v="0"/>
    <s v=""/>
    <x v="1"/>
  </r>
  <r>
    <n v="990"/>
    <s v="Fred C. and Mary R. Koch Foundation_Nguyen, Melinda20071500"/>
    <x v="4"/>
    <s v="Nguyen, Melinda"/>
    <x v="3021"/>
    <n v="1500"/>
    <x v="19"/>
    <x v="2"/>
    <s v="Individual/Scholarship"/>
    <n v="157"/>
    <x v="1"/>
    <x v="0"/>
    <x v="0"/>
    <s v=""/>
    <x v="1"/>
  </r>
  <r>
    <n v="990"/>
    <s v="Fred C. and Mary R. Koch Foundation_Nichols, Jessica20071500"/>
    <x v="4"/>
    <s v="Nichols, Jessica"/>
    <x v="2819"/>
    <n v="1500"/>
    <x v="19"/>
    <x v="2"/>
    <s v="Individual/Scholarship"/>
    <n v="158"/>
    <x v="1"/>
    <x v="0"/>
    <x v="0"/>
    <s v=""/>
    <x v="1"/>
  </r>
  <r>
    <n v="990"/>
    <s v="Fred C. and Mary R. Koch Foundation_Nieuwoudt, Stephan20071500"/>
    <x v="4"/>
    <s v="Nieuwoudt, Stephan"/>
    <x v="3022"/>
    <n v="1500"/>
    <x v="19"/>
    <x v="2"/>
    <s v="Individual/Scholarship"/>
    <n v="159"/>
    <x v="1"/>
    <x v="0"/>
    <x v="0"/>
    <s v=""/>
    <x v="1"/>
  </r>
  <r>
    <n v="990"/>
    <s v="Fred C. and Mary R. Koch Foundation_Oakes, Kathryn20071500"/>
    <x v="4"/>
    <s v="Oakes, Kathryn"/>
    <x v="2916"/>
    <n v="1500"/>
    <x v="19"/>
    <x v="2"/>
    <s v="Individual/Scholarship"/>
    <n v="160"/>
    <x v="1"/>
    <x v="0"/>
    <x v="0"/>
    <s v=""/>
    <x v="1"/>
  </r>
  <r>
    <n v="990"/>
    <s v="Fred C. and Mary R. Koch Foundation_Oswald, Hanna20071500"/>
    <x v="4"/>
    <s v="Oswald, Hanna"/>
    <x v="2707"/>
    <n v="1500"/>
    <x v="19"/>
    <x v="2"/>
    <s v="Individual/Scholarship"/>
    <n v="161"/>
    <x v="1"/>
    <x v="0"/>
    <x v="0"/>
    <s v=""/>
    <x v="1"/>
  </r>
  <r>
    <n v="990"/>
    <s v="Fred C. and Mary R. Koch Foundation_Ouimet, Gabrielle20071500"/>
    <x v="4"/>
    <s v="Ouimet, Gabrielle"/>
    <x v="2917"/>
    <n v="1500"/>
    <x v="19"/>
    <x v="2"/>
    <s v="Individual/Scholarship"/>
    <n v="162"/>
    <x v="1"/>
    <x v="0"/>
    <x v="0"/>
    <s v=""/>
    <x v="1"/>
  </r>
  <r>
    <n v="990"/>
    <s v="Fred C. and Mary R. Koch Foundation_Patel, Rishad20071500"/>
    <x v="4"/>
    <s v="Patel, Rishad"/>
    <x v="3023"/>
    <n v="1500"/>
    <x v="19"/>
    <x v="2"/>
    <s v="Individual/Scholarship"/>
    <n v="163"/>
    <x v="1"/>
    <x v="0"/>
    <x v="0"/>
    <s v=""/>
    <x v="1"/>
  </r>
  <r>
    <n v="990"/>
    <s v="Fred C. and Mary R. Koch Foundation_Pechacek, Kallie20071500"/>
    <x v="4"/>
    <s v="Pechacek, Kallie"/>
    <x v="2820"/>
    <n v="1500"/>
    <x v="19"/>
    <x v="2"/>
    <s v="Individual/Scholarship"/>
    <n v="164"/>
    <x v="1"/>
    <x v="0"/>
    <x v="0"/>
    <s v=""/>
    <x v="1"/>
  </r>
  <r>
    <n v="990"/>
    <s v="Fred C. and Mary R. Koch Foundation_Pendley, Kaitlin20071500"/>
    <x v="4"/>
    <s v="Pendley, Kaitlin"/>
    <x v="3024"/>
    <n v="1500"/>
    <x v="19"/>
    <x v="2"/>
    <s v="Individual/Scholarship"/>
    <n v="165"/>
    <x v="1"/>
    <x v="0"/>
    <x v="0"/>
    <s v=""/>
    <x v="1"/>
  </r>
  <r>
    <n v="990"/>
    <s v="Fred C. and Mary R. Koch Foundation_Poinsatte, Rachael20071500"/>
    <x v="4"/>
    <s v="Poinsatte, Rachael"/>
    <x v="3025"/>
    <n v="1500"/>
    <x v="19"/>
    <x v="2"/>
    <s v="Individual/Scholarship"/>
    <n v="166"/>
    <x v="1"/>
    <x v="0"/>
    <x v="0"/>
    <s v=""/>
    <x v="1"/>
  </r>
  <r>
    <n v="990"/>
    <s v="Fred C. and Mary R. Koch Foundation_Potts, Jennifer20071500"/>
    <x v="4"/>
    <s v="Potts, Jennifer"/>
    <x v="3026"/>
    <n v="1500"/>
    <x v="19"/>
    <x v="2"/>
    <s v="Individual/Scholarship"/>
    <n v="167"/>
    <x v="1"/>
    <x v="0"/>
    <x v="0"/>
    <s v=""/>
    <x v="1"/>
  </r>
  <r>
    <n v="990"/>
    <s v="Fred C. and Mary R. Koch Foundation_Pringle, Jennifer20071500"/>
    <x v="4"/>
    <s v="Pringle, Jennifer"/>
    <x v="3027"/>
    <n v="1500"/>
    <x v="19"/>
    <x v="2"/>
    <s v="Individual/Scholarship"/>
    <n v="168"/>
    <x v="1"/>
    <x v="0"/>
    <x v="0"/>
    <s v=""/>
    <x v="1"/>
  </r>
  <r>
    <n v="990"/>
    <s v="Fred C. and Mary R. Koch Foundation_Rahman, Tawhid20071500"/>
    <x v="4"/>
    <s v="Rahman, Tawhid"/>
    <x v="3028"/>
    <n v="1500"/>
    <x v="19"/>
    <x v="2"/>
    <s v="Individual/Scholarship"/>
    <n v="169"/>
    <x v="1"/>
    <x v="0"/>
    <x v="0"/>
    <s v=""/>
    <x v="1"/>
  </r>
  <r>
    <n v="990"/>
    <s v="Fred C. and Mary R. Koch Foundation_Raulston, Nicole20071500"/>
    <x v="4"/>
    <s v="Raulston, Nicole"/>
    <x v="2823"/>
    <n v="1500"/>
    <x v="19"/>
    <x v="2"/>
    <s v="Individual/Scholarship"/>
    <n v="170"/>
    <x v="1"/>
    <x v="0"/>
    <x v="0"/>
    <s v=""/>
    <x v="1"/>
  </r>
  <r>
    <n v="990"/>
    <s v="Fred C. and Mary R. Koch Foundation_Reimer, Jay20071500"/>
    <x v="4"/>
    <s v="Reimer, Jay"/>
    <x v="2825"/>
    <n v="1500"/>
    <x v="19"/>
    <x v="2"/>
    <s v="Individual/Scholarship"/>
    <n v="171"/>
    <x v="1"/>
    <x v="0"/>
    <x v="0"/>
    <s v=""/>
    <x v="1"/>
  </r>
  <r>
    <n v="990"/>
    <s v="Fred C. and Mary R. Koch Foundation_Reynolds, Jessica20071500"/>
    <x v="4"/>
    <s v="Reynolds, Jessica"/>
    <x v="2926"/>
    <n v="1500"/>
    <x v="19"/>
    <x v="2"/>
    <s v="Individual/Scholarship"/>
    <n v="172"/>
    <x v="1"/>
    <x v="0"/>
    <x v="0"/>
    <s v=""/>
    <x v="1"/>
  </r>
  <r>
    <n v="990"/>
    <s v="Fred C. and Mary R. Koch Foundation_Rhoads, Caleb20071500"/>
    <x v="4"/>
    <s v="Rhoads, Caleb"/>
    <x v="2927"/>
    <n v="1500"/>
    <x v="19"/>
    <x v="2"/>
    <s v="Individual/Scholarship"/>
    <n v="173"/>
    <x v="1"/>
    <x v="0"/>
    <x v="0"/>
    <s v=""/>
    <x v="1"/>
  </r>
  <r>
    <n v="990"/>
    <s v="Fred C. and Mary R. Koch Foundation_Riera, Ana20071500"/>
    <x v="4"/>
    <s v="Riera, Ana"/>
    <x v="2928"/>
    <n v="1500"/>
    <x v="19"/>
    <x v="2"/>
    <s v="Individual/Scholarship"/>
    <n v="174"/>
    <x v="1"/>
    <x v="0"/>
    <x v="0"/>
    <s v=""/>
    <x v="1"/>
  </r>
  <r>
    <n v="990"/>
    <s v="Fred C. and Mary R. Koch Foundation_Riter, Jennifer20071500"/>
    <x v="4"/>
    <s v="Riter, Jennifer"/>
    <x v="2827"/>
    <n v="1500"/>
    <x v="19"/>
    <x v="2"/>
    <s v="Individual/Scholarship"/>
    <n v="175"/>
    <x v="1"/>
    <x v="0"/>
    <x v="0"/>
    <s v=""/>
    <x v="1"/>
  </r>
  <r>
    <n v="990"/>
    <s v="Fred C. and Mary R. Koch Foundation_Rockett, Alison20071500"/>
    <x v="4"/>
    <s v="Rockett, Alison"/>
    <x v="2930"/>
    <n v="1500"/>
    <x v="19"/>
    <x v="2"/>
    <s v="Individual/Scholarship"/>
    <n v="176"/>
    <x v="1"/>
    <x v="0"/>
    <x v="0"/>
    <s v=""/>
    <x v="1"/>
  </r>
  <r>
    <n v="990"/>
    <s v="Fred C. and Mary R. Koch Foundation_Rodriguez, Gabriel20071500"/>
    <x v="4"/>
    <s v="Rodriguez, Gabriel"/>
    <x v="2931"/>
    <n v="1500"/>
    <x v="19"/>
    <x v="2"/>
    <s v="Individual/Scholarship"/>
    <n v="177"/>
    <x v="1"/>
    <x v="0"/>
    <x v="0"/>
    <s v=""/>
    <x v="1"/>
  </r>
  <r>
    <n v="990"/>
    <s v="Fred C. and Mary R. Koch Foundation_Rosenberg, Russell20071500"/>
    <x v="4"/>
    <s v="Rosenberg, Russell"/>
    <x v="2932"/>
    <n v="1500"/>
    <x v="19"/>
    <x v="2"/>
    <s v="Individual/Scholarship"/>
    <n v="178"/>
    <x v="1"/>
    <x v="0"/>
    <x v="0"/>
    <s v=""/>
    <x v="1"/>
  </r>
  <r>
    <n v="990"/>
    <s v="Fred C. and Mary R. Koch Foundation_Roussel, Landon20071500"/>
    <x v="4"/>
    <s v="Roussel, Landon"/>
    <x v="2829"/>
    <n v="1500"/>
    <x v="19"/>
    <x v="2"/>
    <s v="Individual/Scholarship"/>
    <n v="179"/>
    <x v="1"/>
    <x v="0"/>
    <x v="0"/>
    <s v=""/>
    <x v="1"/>
  </r>
  <r>
    <n v="990"/>
    <s v="Fred C. and Mary R. Koch Foundation_Rudat, Alexander20071500"/>
    <x v="4"/>
    <s v="Rudat, Alexander"/>
    <x v="3029"/>
    <n v="1500"/>
    <x v="19"/>
    <x v="2"/>
    <s v="Individual/Scholarship"/>
    <n v="180"/>
    <x v="1"/>
    <x v="0"/>
    <x v="0"/>
    <s v=""/>
    <x v="1"/>
  </r>
  <r>
    <n v="990"/>
    <s v="Fred C. and Mary R. Koch Foundation_Rudat, Deirdre20071500"/>
    <x v="4"/>
    <s v="Rudat, Deirdre"/>
    <x v="2831"/>
    <n v="1500"/>
    <x v="19"/>
    <x v="2"/>
    <s v="Individual/Scholarship"/>
    <n v="181"/>
    <x v="1"/>
    <x v="0"/>
    <x v="0"/>
    <s v=""/>
    <x v="1"/>
  </r>
  <r>
    <n v="990"/>
    <s v="Fred C. and Mary R. Koch Foundation_Rudat, Genevieve20071500"/>
    <x v="4"/>
    <s v="Rudat, Genevieve"/>
    <x v="2832"/>
    <n v="1500"/>
    <x v="19"/>
    <x v="2"/>
    <s v="Individual/Scholarship"/>
    <n v="182"/>
    <x v="1"/>
    <x v="0"/>
    <x v="0"/>
    <s v=""/>
    <x v="1"/>
  </r>
  <r>
    <n v="990"/>
    <s v="Fred C. and Mary R. Koch Foundation_Ruiz, Sandra20071500"/>
    <x v="4"/>
    <s v="Ruiz, Sandra"/>
    <x v="3030"/>
    <n v="1500"/>
    <x v="19"/>
    <x v="2"/>
    <s v="Individual/Scholarship"/>
    <n v="183"/>
    <x v="1"/>
    <x v="0"/>
    <x v="0"/>
    <s v=""/>
    <x v="1"/>
  </r>
  <r>
    <n v="990"/>
    <s v="Fred C. and Mary R. Koch Foundation_Rush, Cynthia20071500"/>
    <x v="4"/>
    <s v="Rush, Cynthia"/>
    <x v="2933"/>
    <n v="1500"/>
    <x v="19"/>
    <x v="2"/>
    <s v="Individual/Scholarship"/>
    <n v="184"/>
    <x v="1"/>
    <x v="0"/>
    <x v="0"/>
    <s v=""/>
    <x v="1"/>
  </r>
  <r>
    <n v="990"/>
    <s v="Fred C. and Mary R. Koch Foundation_Schirmer, Kathleen20071500"/>
    <x v="4"/>
    <s v="Schirmer, Kathleen"/>
    <x v="2835"/>
    <n v="1500"/>
    <x v="19"/>
    <x v="2"/>
    <s v="Individual/Scholarship"/>
    <n v="185"/>
    <x v="1"/>
    <x v="0"/>
    <x v="0"/>
    <s v=""/>
    <x v="1"/>
  </r>
  <r>
    <n v="990"/>
    <s v="Fred C. and Mary R. Koch Foundation_Schmidt, Caitlin20071500"/>
    <x v="4"/>
    <s v="Schmidt, Caitlin"/>
    <x v="3031"/>
    <n v="1500"/>
    <x v="19"/>
    <x v="2"/>
    <s v="Individual/Scholarship"/>
    <n v="186"/>
    <x v="1"/>
    <x v="0"/>
    <x v="0"/>
    <s v=""/>
    <x v="1"/>
  </r>
  <r>
    <n v="990"/>
    <s v="Fred C. and Mary R. Koch Foundation_Schneider, Natalie20071500"/>
    <x v="4"/>
    <s v="Schneider, Natalie"/>
    <x v="2833"/>
    <n v="1500"/>
    <x v="19"/>
    <x v="2"/>
    <s v="Individual/Scholarship"/>
    <n v="187"/>
    <x v="1"/>
    <x v="0"/>
    <x v="0"/>
    <s v=""/>
    <x v="1"/>
  </r>
  <r>
    <n v="990"/>
    <s v="Fred C. and Mary R. Koch Foundation_Schreiber, Katherine20071500"/>
    <x v="4"/>
    <s v="Schreiber, Katherine"/>
    <x v="2834"/>
    <n v="1500"/>
    <x v="19"/>
    <x v="2"/>
    <s v="Individual/Scholarship"/>
    <n v="188"/>
    <x v="1"/>
    <x v="0"/>
    <x v="0"/>
    <s v=""/>
    <x v="1"/>
  </r>
  <r>
    <n v="990"/>
    <s v="Fred C. and Mary R. Koch Foundation_Schroeder, Thomas20071500"/>
    <x v="4"/>
    <s v="Schroeder, Thomas"/>
    <x v="3032"/>
    <n v="1500"/>
    <x v="19"/>
    <x v="2"/>
    <s v="Individual/Scholarship"/>
    <n v="189"/>
    <x v="1"/>
    <x v="0"/>
    <x v="0"/>
    <s v=""/>
    <x v="1"/>
  </r>
  <r>
    <n v="990"/>
    <s v="Fred C. and Mary R. Koch Foundation_Searle, Abigail20071500"/>
    <x v="4"/>
    <s v="Searle, Abigail"/>
    <x v="2934"/>
    <n v="1500"/>
    <x v="19"/>
    <x v="2"/>
    <s v="Individual/Scholarship"/>
    <n v="190"/>
    <x v="1"/>
    <x v="0"/>
    <x v="0"/>
    <s v=""/>
    <x v="1"/>
  </r>
  <r>
    <n v="990"/>
    <s v="Fred C. and Mary R. Koch Foundation_Seay, William20071500"/>
    <x v="4"/>
    <s v="Seay, William"/>
    <x v="2935"/>
    <n v="1500"/>
    <x v="19"/>
    <x v="2"/>
    <s v="Individual/Scholarship"/>
    <n v="191"/>
    <x v="1"/>
    <x v="0"/>
    <x v="0"/>
    <s v=""/>
    <x v="1"/>
  </r>
  <r>
    <n v="990"/>
    <s v="Fred C. and Mary R. Koch Foundation_Seiler, Stephanie20071500"/>
    <x v="4"/>
    <s v="Seiler, Stephanie"/>
    <x v="3033"/>
    <n v="1500"/>
    <x v="19"/>
    <x v="2"/>
    <s v="Individual/Scholarship"/>
    <n v="192"/>
    <x v="1"/>
    <x v="0"/>
    <x v="0"/>
    <s v=""/>
    <x v="1"/>
  </r>
  <r>
    <n v="990"/>
    <s v="Fred C. and Mary R. Koch Foundation_Selle, Christopher20071500"/>
    <x v="4"/>
    <s v="Selle, Christopher"/>
    <x v="3034"/>
    <n v="1500"/>
    <x v="19"/>
    <x v="2"/>
    <s v="Individual/Scholarship"/>
    <n v="193"/>
    <x v="1"/>
    <x v="0"/>
    <x v="0"/>
    <s v=""/>
    <x v="1"/>
  </r>
  <r>
    <n v="990"/>
    <s v="Fred C. and Mary R. Koch Foundation_Shamas, Alec20071500"/>
    <x v="4"/>
    <s v="Shamas, Alec"/>
    <x v="2936"/>
    <n v="1500"/>
    <x v="19"/>
    <x v="2"/>
    <s v="Individual/Scholarship"/>
    <n v="194"/>
    <x v="1"/>
    <x v="0"/>
    <x v="0"/>
    <s v=""/>
    <x v="1"/>
  </r>
  <r>
    <n v="990"/>
    <s v="Fred C. and Mary R. Koch Foundation_Sheck, Stacie20071500"/>
    <x v="4"/>
    <s v="Sheck, Stacie"/>
    <x v="3035"/>
    <n v="1500"/>
    <x v="19"/>
    <x v="2"/>
    <s v="Individual/Scholarship"/>
    <n v="195"/>
    <x v="1"/>
    <x v="0"/>
    <x v="0"/>
    <s v=""/>
    <x v="1"/>
  </r>
  <r>
    <n v="990"/>
    <s v="Fred C. and Mary R. Koch Foundation_Shivar, Shannon20071500"/>
    <x v="4"/>
    <s v="Shivar, Shannon"/>
    <x v="3036"/>
    <n v="1500"/>
    <x v="19"/>
    <x v="2"/>
    <s v="Individual/Scholarship"/>
    <n v="196"/>
    <x v="1"/>
    <x v="0"/>
    <x v="0"/>
    <s v=""/>
    <x v="1"/>
  </r>
  <r>
    <n v="990"/>
    <s v="Fred C. and Mary R. Koch Foundation_Simonsen, Ben20071500"/>
    <x v="4"/>
    <s v="Simonsen, Ben"/>
    <x v="2937"/>
    <n v="1500"/>
    <x v="19"/>
    <x v="2"/>
    <s v="Individual/Scholarship"/>
    <n v="197"/>
    <x v="1"/>
    <x v="0"/>
    <x v="0"/>
    <s v=""/>
    <x v="1"/>
  </r>
  <r>
    <n v="990"/>
    <s v="Fred C. and Mary R. Koch Foundation_Simonsen, Kelsey20071500"/>
    <x v="4"/>
    <s v="Simonsen, Kelsey"/>
    <x v="3037"/>
    <n v="1500"/>
    <x v="19"/>
    <x v="2"/>
    <s v="Individual/Scholarship"/>
    <n v="198"/>
    <x v="1"/>
    <x v="0"/>
    <x v="0"/>
    <s v=""/>
    <x v="1"/>
  </r>
  <r>
    <n v="990"/>
    <s v="Fred C. and Mary R. Koch Foundation_Spencer, Julia20071500"/>
    <x v="4"/>
    <s v="Spencer, Julia"/>
    <x v="2650"/>
    <n v="1500"/>
    <x v="19"/>
    <x v="2"/>
    <s v="Individual/Scholarship"/>
    <n v="199"/>
    <x v="1"/>
    <x v="0"/>
    <x v="0"/>
    <s v=""/>
    <x v="1"/>
  </r>
  <r>
    <n v="990"/>
    <s v="Fred C. and Mary R. Koch Foundation_Srikrishnan, Rajkumar20071500"/>
    <x v="4"/>
    <s v="Srikrishnan, Rajkumar"/>
    <x v="2718"/>
    <n v="1500"/>
    <x v="19"/>
    <x v="2"/>
    <s v="&quot;Srikrishnan, Raj&quot;"/>
    <n v="200"/>
    <x v="1"/>
    <x v="0"/>
    <x v="0"/>
    <s v=""/>
    <x v="1"/>
  </r>
  <r>
    <n v="990"/>
    <s v="Fred C. and Mary R. Koch Foundation_Stewart, Michael20071500"/>
    <x v="4"/>
    <s v="Stewart, Michael"/>
    <x v="3038"/>
    <n v="1500"/>
    <x v="19"/>
    <x v="2"/>
    <s v="Individual/Scholarship"/>
    <n v="201"/>
    <x v="1"/>
    <x v="0"/>
    <x v="0"/>
    <s v=""/>
    <x v="1"/>
  </r>
  <r>
    <n v="990"/>
    <s v="Fred C. and Mary R. Koch Foundation_Still, Michael20071500"/>
    <x v="4"/>
    <s v="Still, Michael"/>
    <x v="3039"/>
    <n v="1500"/>
    <x v="19"/>
    <x v="2"/>
    <s v="Individual/Scholarship"/>
    <n v="202"/>
    <x v="1"/>
    <x v="0"/>
    <x v="0"/>
    <s v=""/>
    <x v="1"/>
  </r>
  <r>
    <n v="990"/>
    <s v="Fred C. and Mary R. Koch Foundation_Stolte, Meg20071500"/>
    <x v="4"/>
    <s v="Stolte, Meg"/>
    <x v="2840"/>
    <n v="1500"/>
    <x v="19"/>
    <x v="2"/>
    <s v="Individual/Scholarship"/>
    <n v="203"/>
    <x v="1"/>
    <x v="0"/>
    <x v="0"/>
    <s v=""/>
    <x v="1"/>
  </r>
  <r>
    <n v="990"/>
    <s v="Fred C. and Mary R. Koch Foundation_Sullivan, Ryan20071500"/>
    <x v="4"/>
    <s v="Sullivan, Ryan"/>
    <x v="2944"/>
    <n v="1500"/>
    <x v="19"/>
    <x v="2"/>
    <s v="Individual/Scholarship"/>
    <n v="204"/>
    <x v="1"/>
    <x v="0"/>
    <x v="0"/>
    <s v=""/>
    <x v="1"/>
  </r>
  <r>
    <n v="990"/>
    <s v="Fred C. and Mary R. Koch Foundation_Sumpter, Rosline20071500"/>
    <x v="4"/>
    <s v="Sumpter, Rosline"/>
    <x v="2841"/>
    <n v="1500"/>
    <x v="19"/>
    <x v="2"/>
    <s v="Individual/Scholarship"/>
    <n v="205"/>
    <x v="1"/>
    <x v="0"/>
    <x v="0"/>
    <s v=""/>
    <x v="1"/>
  </r>
  <r>
    <n v="990"/>
    <s v="Fred C. and Mary R. Koch Foundation_Surman, Alexandra20071500"/>
    <x v="4"/>
    <s v="Surman, Alexandra"/>
    <x v="2945"/>
    <n v="1500"/>
    <x v="19"/>
    <x v="2"/>
    <s v="Individual/Scholarship"/>
    <n v="206"/>
    <x v="1"/>
    <x v="0"/>
    <x v="0"/>
    <s v=""/>
    <x v="1"/>
  </r>
  <r>
    <n v="990"/>
    <s v="Fred C. and Mary R. Koch Foundation_Tanem, Jill20071500"/>
    <x v="4"/>
    <s v="Tanem, Jill"/>
    <x v="2720"/>
    <n v="1500"/>
    <x v="19"/>
    <x v="2"/>
    <s v="Individual/Scholarship"/>
    <n v="207"/>
    <x v="1"/>
    <x v="0"/>
    <x v="0"/>
    <s v=""/>
    <x v="1"/>
  </r>
  <r>
    <n v="990"/>
    <s v="Fred C. and Mary R. Koch Foundation_Tanner, Robert20071500"/>
    <x v="4"/>
    <s v="Tanner, Robert"/>
    <x v="2721"/>
    <n v="1500"/>
    <x v="19"/>
    <x v="2"/>
    <s v="Individual/Scholarship"/>
    <n v="208"/>
    <x v="1"/>
    <x v="0"/>
    <x v="0"/>
    <s v=""/>
    <x v="1"/>
  </r>
  <r>
    <n v="990"/>
    <s v="Fred C. and Mary R. Koch Foundation_Taylor, Emily20071500"/>
    <x v="4"/>
    <s v="Taylor, Emily"/>
    <x v="3040"/>
    <n v="1500"/>
    <x v="19"/>
    <x v="2"/>
    <s v="Individual/Scholarship"/>
    <n v="209"/>
    <x v="1"/>
    <x v="0"/>
    <x v="0"/>
    <s v=""/>
    <x v="1"/>
  </r>
  <r>
    <n v="990"/>
    <s v="Fred C. and Mary R. Koch Foundation_Thurston, Jacob20071500"/>
    <x v="4"/>
    <s v="Thurston, Jacob"/>
    <x v="2947"/>
    <n v="1500"/>
    <x v="19"/>
    <x v="2"/>
    <s v="Individual/Scholarship"/>
    <n v="210"/>
    <x v="1"/>
    <x v="0"/>
    <x v="0"/>
    <s v=""/>
    <x v="1"/>
  </r>
  <r>
    <n v="990"/>
    <s v="Fred C. and Mary R. Koch Foundation_Tian, Xiao20071500"/>
    <x v="4"/>
    <s v="Tian, Xiao"/>
    <x v="2948"/>
    <n v="1500"/>
    <x v="19"/>
    <x v="2"/>
    <s v="Individual/Scholarship"/>
    <n v="211"/>
    <x v="1"/>
    <x v="0"/>
    <x v="0"/>
    <s v=""/>
    <x v="1"/>
  </r>
  <r>
    <n v="990"/>
    <s v="Fred C. and Mary R. Koch Foundation_Trau, Rachel20071500"/>
    <x v="4"/>
    <s v="Trau, Rachel"/>
    <x v="3041"/>
    <n v="1500"/>
    <x v="19"/>
    <x v="2"/>
    <s v="Individual/Scholarship"/>
    <n v="212"/>
    <x v="1"/>
    <x v="0"/>
    <x v="0"/>
    <s v=""/>
    <x v="1"/>
  </r>
  <r>
    <n v="990"/>
    <s v="Fred C. and Mary R. Koch Foundation_Trau, Steven20071500"/>
    <x v="4"/>
    <s v="Trau, Steven"/>
    <x v="2949"/>
    <n v="1500"/>
    <x v="19"/>
    <x v="2"/>
    <s v="Individual/Scholarship"/>
    <n v="213"/>
    <x v="1"/>
    <x v="0"/>
    <x v="0"/>
    <s v=""/>
    <x v="1"/>
  </r>
  <r>
    <n v="990"/>
    <s v="Fred C. and Mary R. Koch Foundation_Trisler, JoHelen20071500"/>
    <x v="4"/>
    <s v="Trisler, JoHelen"/>
    <x v="3042"/>
    <n v="1500"/>
    <x v="19"/>
    <x v="2"/>
    <s v="Individual/Scholarship"/>
    <n v="214"/>
    <x v="1"/>
    <x v="0"/>
    <x v="0"/>
    <s v=""/>
    <x v="1"/>
  </r>
  <r>
    <n v="990"/>
    <s v="Fred C. and Mary R. Koch Foundation_Van Dyke, Courtney20071500"/>
    <x v="4"/>
    <s v="Van Dyke, Courtney"/>
    <x v="3043"/>
    <n v="1500"/>
    <x v="19"/>
    <x v="2"/>
    <s v="Individual/Scholarship"/>
    <n v="215"/>
    <x v="1"/>
    <x v="0"/>
    <x v="0"/>
    <s v=""/>
    <x v="1"/>
  </r>
  <r>
    <n v="990"/>
    <s v="Fred C. and Mary R. Koch Foundation_Vasavada, Needi20071500"/>
    <x v="4"/>
    <s v="Vasavada, Needi"/>
    <x v="2951"/>
    <n v="1500"/>
    <x v="19"/>
    <x v="2"/>
    <s v="Individual/Scholarship"/>
    <n v="216"/>
    <x v="1"/>
    <x v="0"/>
    <x v="0"/>
    <s v=""/>
    <x v="1"/>
  </r>
  <r>
    <n v="990"/>
    <s v="Fred C. and Mary R. Koch Foundation_Vasavada, Rhuju20071500"/>
    <x v="4"/>
    <s v="Vasavada, Rhuju"/>
    <x v="2952"/>
    <n v="1500"/>
    <x v="19"/>
    <x v="2"/>
    <s v="Individual/Scholarship"/>
    <n v="217"/>
    <x v="1"/>
    <x v="0"/>
    <x v="0"/>
    <s v=""/>
    <x v="1"/>
  </r>
  <r>
    <n v="990"/>
    <s v="Fred C. and Mary R. Koch Foundation_Walker, Cassi20071500"/>
    <x v="4"/>
    <s v="Walker, Cassi"/>
    <x v="2953"/>
    <n v="1500"/>
    <x v="19"/>
    <x v="2"/>
    <s v="Individual/Scholarship"/>
    <n v="218"/>
    <x v="1"/>
    <x v="0"/>
    <x v="0"/>
    <s v=""/>
    <x v="1"/>
  </r>
  <r>
    <n v="990"/>
    <s v="Fred C. and Mary R. Koch Foundation_Walker, Ellen20071500"/>
    <x v="4"/>
    <s v="Walker, Ellen"/>
    <x v="2954"/>
    <n v="1500"/>
    <x v="19"/>
    <x v="2"/>
    <s v="Individual/Scholarship"/>
    <n v="219"/>
    <x v="1"/>
    <x v="0"/>
    <x v="0"/>
    <s v=""/>
    <x v="1"/>
  </r>
  <r>
    <n v="990"/>
    <s v="Fred C. and Mary R. Koch Foundation_Werner, John20071500"/>
    <x v="4"/>
    <s v="Werner, John"/>
    <x v="2958"/>
    <n v="1500"/>
    <x v="19"/>
    <x v="2"/>
    <s v="Individual/Scholarship"/>
    <n v="220"/>
    <x v="1"/>
    <x v="0"/>
    <x v="0"/>
    <s v=""/>
    <x v="1"/>
  </r>
  <r>
    <n v="990"/>
    <s v="Fred C. and Mary R. Koch Foundation_Werner, Thomas20071500"/>
    <x v="4"/>
    <s v="Werner, Thomas"/>
    <x v="2959"/>
    <n v="1500"/>
    <x v="19"/>
    <x v="2"/>
    <s v="Individual/Scholarship"/>
    <n v="221"/>
    <x v="1"/>
    <x v="0"/>
    <x v="0"/>
    <s v=""/>
    <x v="1"/>
  </r>
  <r>
    <n v="990"/>
    <s v="Fred C. and Mary R. Koch Foundation_Wilkins, Alison20071500"/>
    <x v="4"/>
    <s v="Wilkins, Alison"/>
    <x v="2852"/>
    <n v="1500"/>
    <x v="19"/>
    <x v="2"/>
    <s v="Individual/Scholarship"/>
    <n v="222"/>
    <x v="1"/>
    <x v="0"/>
    <x v="0"/>
    <s v=""/>
    <x v="1"/>
  </r>
  <r>
    <n v="990"/>
    <s v="Fred C. and Mary R. Koch Foundation_Williams, Nolan20071500"/>
    <x v="4"/>
    <s v="Williams, Nolan"/>
    <x v="3044"/>
    <n v="1500"/>
    <x v="19"/>
    <x v="2"/>
    <s v="Individual/Scholarship"/>
    <n v="223"/>
    <x v="1"/>
    <x v="0"/>
    <x v="0"/>
    <s v=""/>
    <x v="1"/>
  </r>
  <r>
    <n v="990"/>
    <s v="Fred C. and Mary R. Koch Foundation_Williams, Robert20071500"/>
    <x v="4"/>
    <s v="Williams, Robert"/>
    <x v="3045"/>
    <n v="1500"/>
    <x v="19"/>
    <x v="2"/>
    <s v="Individual/Scholarship"/>
    <n v="224"/>
    <x v="1"/>
    <x v="0"/>
    <x v="0"/>
    <s v=""/>
    <x v="1"/>
  </r>
  <r>
    <n v="990"/>
    <s v="Fred C. and Mary R. Koch Foundation_Wilson, Lindsey20071500"/>
    <x v="4"/>
    <s v="Wilson, Lindsey"/>
    <x v="2854"/>
    <n v="1500"/>
    <x v="19"/>
    <x v="2"/>
    <s v="Individual/Scholarship"/>
    <n v="225"/>
    <x v="1"/>
    <x v="0"/>
    <x v="0"/>
    <s v=""/>
    <x v="1"/>
  </r>
  <r>
    <n v="990"/>
    <s v="Fred C. and Mary R. Koch Foundation_Yerkes, Jennifer20071500"/>
    <x v="4"/>
    <s v="Yerkes, Jennifer"/>
    <x v="3046"/>
    <n v="1500"/>
    <x v="19"/>
    <x v="2"/>
    <s v="Individual/Scholarship"/>
    <n v="226"/>
    <x v="1"/>
    <x v="0"/>
    <x v="0"/>
    <s v=""/>
    <x v="1"/>
  </r>
  <r>
    <n v="990"/>
    <s v="Fred C. and Mary R. Koch Foundation_Yerkes, John20071500"/>
    <x v="4"/>
    <s v="Yerkes, John"/>
    <x v="3047"/>
    <n v="1500"/>
    <x v="19"/>
    <x v="2"/>
    <s v="Individual/Scholarship"/>
    <n v="227"/>
    <x v="1"/>
    <x v="0"/>
    <x v="0"/>
    <s v=""/>
    <x v="1"/>
  </r>
  <r>
    <n v="990"/>
    <s v="Fred C. and Mary R. Koch Foundation_Yerkes, Theresa20071500"/>
    <x v="4"/>
    <s v="Yerkes, Theresa"/>
    <x v="3048"/>
    <n v="1500"/>
    <x v="19"/>
    <x v="2"/>
    <s v="Individual/Scholarship"/>
    <n v="228"/>
    <x v="1"/>
    <x v="0"/>
    <x v="0"/>
    <s v=""/>
    <x v="1"/>
  </r>
  <r>
    <n v="990"/>
    <s v="Fred C. and Mary R. Koch Foundation_York, Daniel20071500"/>
    <x v="4"/>
    <s v="York, Daniel"/>
    <x v="3049"/>
    <n v="1500"/>
    <x v="19"/>
    <x v="2"/>
    <s v="Individual/Scholarship"/>
    <n v="229"/>
    <x v="1"/>
    <x v="0"/>
    <x v="0"/>
    <s v=""/>
    <x v="1"/>
  </r>
  <r>
    <n v="990"/>
    <s v="Fred C. and Mary R. Koch Foundation_Young, Shannon20071500"/>
    <x v="4"/>
    <s v="Young, Shannon"/>
    <x v="3050"/>
    <n v="1500"/>
    <x v="19"/>
    <x v="2"/>
    <s v="Individual/Scholarship"/>
    <n v="230"/>
    <x v="1"/>
    <x v="0"/>
    <x v="0"/>
    <s v=""/>
    <x v="1"/>
  </r>
  <r>
    <n v="990"/>
    <s v="Fred C. and Mary R. Koch Foundation_Zakrewsky, Michael20071500"/>
    <x v="4"/>
    <s v="Zakrewsky, Michael"/>
    <x v="3051"/>
    <n v="1500"/>
    <x v="19"/>
    <x v="2"/>
    <s v="Individual/Scholarship"/>
    <n v="231"/>
    <x v="1"/>
    <x v="0"/>
    <x v="0"/>
    <s v=""/>
    <x v="1"/>
  </r>
  <r>
    <n v="990"/>
    <s v="Fred C. and Mary R. Koch Foundation_Zuiss, Edward20071500"/>
    <x v="4"/>
    <s v="Zuiss, Edward"/>
    <x v="3052"/>
    <n v="1500"/>
    <x v="19"/>
    <x v="2"/>
    <s v="Individual/Scholarship"/>
    <n v="232"/>
    <x v="1"/>
    <x v="0"/>
    <x v="0"/>
    <s v=""/>
    <x v="1"/>
  </r>
  <r>
    <n v="990"/>
    <s v="Fred C. and Mary R. Koch Foundation_Bill of Rights Institute2008200000"/>
    <x v="4"/>
    <s v="Bill of Rights Institute"/>
    <x v="112"/>
    <n v="200000"/>
    <x v="20"/>
    <x v="2"/>
    <m/>
    <n v="1"/>
    <x v="0"/>
    <x v="0"/>
    <x v="0"/>
    <s v="https://www.sourcewatch.org/index.php/Bill_of_Rights_Institute"/>
    <x v="2"/>
  </r>
  <r>
    <n v="990"/>
    <s v="Fred C. and Mary R. Koch Foundation_Ellis Foundation200824000"/>
    <x v="4"/>
    <s v="Ellis Foundation"/>
    <x v="2963"/>
    <n v="24000"/>
    <x v="20"/>
    <x v="2"/>
    <m/>
    <n v="2"/>
    <x v="0"/>
    <x v="0"/>
    <x v="0"/>
    <s v=""/>
    <x v="1"/>
  </r>
  <r>
    <n v="990"/>
    <s v="Fred C. and Mary R. Koch Foundation_ESU Foundation20086000"/>
    <x v="4"/>
    <s v="ESU Foundation"/>
    <x v="1286"/>
    <n v="6000"/>
    <x v="20"/>
    <x v="2"/>
    <m/>
    <n v="3"/>
    <x v="0"/>
    <x v="1"/>
    <x v="0"/>
    <s v=""/>
    <x v="1"/>
  </r>
  <r>
    <n v="990"/>
    <s v="Fred C. and Mary R. Koch Foundation_Fort Hays State University Foundation2008250000"/>
    <x v="4"/>
    <s v="Fort Hays State University Foundation"/>
    <x v="1153"/>
    <n v="250000"/>
    <x v="20"/>
    <x v="2"/>
    <m/>
    <n v="4"/>
    <x v="0"/>
    <x v="1"/>
    <x v="0"/>
    <s v=""/>
    <x v="1"/>
  </r>
  <r>
    <n v="990"/>
    <s v="Fred C. and Mary R. Koch Foundation_Friends University200814000"/>
    <x v="4"/>
    <s v="Friends University"/>
    <x v="2278"/>
    <n v="14000"/>
    <x v="20"/>
    <x v="2"/>
    <m/>
    <n v="5"/>
    <x v="0"/>
    <x v="1"/>
    <x v="0"/>
    <s v=""/>
    <x v="1"/>
  </r>
  <r>
    <n v="990"/>
    <s v="Fred C. and Mary R. Koch Foundation_Friends University20085000"/>
    <x v="4"/>
    <s v="Friends University"/>
    <x v="2278"/>
    <n v="5000"/>
    <x v="20"/>
    <x v="2"/>
    <m/>
    <n v="6"/>
    <x v="0"/>
    <x v="1"/>
    <x v="0"/>
    <s v=""/>
    <x v="1"/>
  </r>
  <r>
    <n v="990"/>
    <s v="Fred C. and Mary R. Koch Foundation_Friends University200817500"/>
    <x v="4"/>
    <s v="Friends University"/>
    <x v="2278"/>
    <n v="17500"/>
    <x v="20"/>
    <x v="2"/>
    <m/>
    <n v="7"/>
    <x v="0"/>
    <x v="1"/>
    <x v="0"/>
    <s v=""/>
    <x v="1"/>
  </r>
  <r>
    <n v="990"/>
    <s v="Fred C. and Mary R. Koch Foundation_Gilder Lehrman Institute of American History200848500"/>
    <x v="4"/>
    <s v="Gilder Lehrman Institute of American History"/>
    <x v="1841"/>
    <n v="48500"/>
    <x v="20"/>
    <x v="2"/>
    <m/>
    <n v="8"/>
    <x v="0"/>
    <x v="0"/>
    <x v="1"/>
    <s v=""/>
    <x v="1"/>
  </r>
  <r>
    <n v="990"/>
    <s v="Fred C. and Mary R. Koch Foundation_Gilder Lehrman Institute of American History200820500"/>
    <x v="4"/>
    <s v="Gilder Lehrman Institute of American History"/>
    <x v="1841"/>
    <n v="20500"/>
    <x v="20"/>
    <x v="2"/>
    <m/>
    <n v="9"/>
    <x v="0"/>
    <x v="0"/>
    <x v="1"/>
    <s v=""/>
    <x v="1"/>
  </r>
  <r>
    <n v="990"/>
    <s v="Fred C. and Mary R. Koch Foundation_Gilder Lehrman Institute of American History20089000"/>
    <x v="4"/>
    <s v="Gilder Lehrman Institute of American History"/>
    <x v="1841"/>
    <n v="9000"/>
    <x v="20"/>
    <x v="2"/>
    <m/>
    <n v="10"/>
    <x v="0"/>
    <x v="0"/>
    <x v="1"/>
    <s v=""/>
    <x v="1"/>
  </r>
  <r>
    <n v="990"/>
    <s v="Fred C. and Mary R. Koch Foundation_Goodwill Industries200820000"/>
    <x v="4"/>
    <s v="Goodwill Industries"/>
    <x v="2594"/>
    <n v="20000"/>
    <x v="20"/>
    <x v="2"/>
    <m/>
    <n v="11"/>
    <x v="0"/>
    <x v="0"/>
    <x v="1"/>
    <s v=""/>
    <x v="1"/>
  </r>
  <r>
    <n v="990"/>
    <s v="Fred C. and Mary R. Koch Foundation_Immanuel Outreach Centre200810000"/>
    <x v="4"/>
    <s v="Immanuel Outreach Centre"/>
    <x v="2538"/>
    <n v="10000"/>
    <x v="20"/>
    <x v="2"/>
    <m/>
    <n v="12"/>
    <x v="0"/>
    <x v="0"/>
    <x v="0"/>
    <s v=""/>
    <x v="1"/>
  </r>
  <r>
    <n v="990"/>
    <s v="Fred C. and Mary R. Koch Foundation_Kansas Council on Economic Education200810000"/>
    <x v="4"/>
    <s v="Kansas Council on Economic Education"/>
    <x v="2666"/>
    <n v="10000"/>
    <x v="20"/>
    <x v="2"/>
    <m/>
    <n v="13"/>
    <x v="0"/>
    <x v="0"/>
    <x v="0"/>
    <s v=""/>
    <x v="1"/>
  </r>
  <r>
    <n v="990"/>
    <s v="Fred C. and Mary R. Koch Foundation_Kansas Cultural Trust2008145000"/>
    <x v="4"/>
    <s v="Kansas Cultural Trust"/>
    <x v="51"/>
    <n v="145000"/>
    <x v="20"/>
    <x v="2"/>
    <m/>
    <n v="14"/>
    <x v="0"/>
    <x v="0"/>
    <x v="0"/>
    <s v=""/>
    <x v="1"/>
  </r>
  <r>
    <n v="990"/>
    <s v="Fred C. and Mary R. Koch Foundation_Kansas State University Foundation200855000"/>
    <x v="4"/>
    <s v="Kansas State University Foundation"/>
    <x v="117"/>
    <n v="55000"/>
    <x v="20"/>
    <x v="2"/>
    <m/>
    <n v="15"/>
    <x v="0"/>
    <x v="1"/>
    <x v="0"/>
    <s v=""/>
    <x v="1"/>
  </r>
  <r>
    <n v="990"/>
    <s v="Fred C. and Mary R. Koch Foundation_Kansas State University Foundation200811630"/>
    <x v="4"/>
    <s v="Kansas State University Foundation"/>
    <x v="117"/>
    <n v="11630"/>
    <x v="20"/>
    <x v="2"/>
    <m/>
    <n v="16"/>
    <x v="0"/>
    <x v="1"/>
    <x v="0"/>
    <s v=""/>
    <x v="1"/>
  </r>
  <r>
    <n v="990"/>
    <s v="Fred C. and Mary R. Koch Foundation_Kansas University Endowment Association200837250"/>
    <x v="4"/>
    <s v="Kansas University Endowment Association"/>
    <x v="2965"/>
    <n v="37250"/>
    <x v="20"/>
    <x v="2"/>
    <m/>
    <n v="17"/>
    <x v="0"/>
    <x v="1"/>
    <x v="0"/>
    <s v=""/>
    <x v="1"/>
  </r>
  <r>
    <n v="990"/>
    <s v="Fred C. and Mary R. Koch Foundation_Kansas University Endowment Association2008250000"/>
    <x v="4"/>
    <s v="Kansas University Endowment Association"/>
    <x v="2965"/>
    <n v="250000"/>
    <x v="20"/>
    <x v="2"/>
    <m/>
    <n v="18"/>
    <x v="0"/>
    <x v="1"/>
    <x v="0"/>
    <s v=""/>
    <x v="1"/>
  </r>
  <r>
    <n v="990"/>
    <s v="Fred C. and Mary R. Koch Foundation_Music Theatre of Wichita200810000"/>
    <x v="4"/>
    <s v="Music Theatre of Wichita"/>
    <x v="2540"/>
    <n v="10000"/>
    <x v="20"/>
    <x v="2"/>
    <m/>
    <n v="19"/>
    <x v="0"/>
    <x v="0"/>
    <x v="1"/>
    <s v=""/>
    <x v="1"/>
  </r>
  <r>
    <n v="990"/>
    <s v="Fred C. and Mary R. Koch Foundation_Nature Conservancy, Kansas Chapter200810000"/>
    <x v="4"/>
    <s v="Nature Conservancy, Kansas Chapter"/>
    <x v="2858"/>
    <n v="10000"/>
    <x v="20"/>
    <x v="2"/>
    <m/>
    <n v="20"/>
    <x v="0"/>
    <x v="0"/>
    <x v="0"/>
    <s v="https://www.sourcewatch.org/index.php/The_Nature_Conservancy"/>
    <x v="2"/>
  </r>
  <r>
    <n v="990"/>
    <s v="Fred C. and Mary R. Koch Foundation_Newman University200814000"/>
    <x v="4"/>
    <s v="Newman University"/>
    <x v="2448"/>
    <n v="14000"/>
    <x v="20"/>
    <x v="2"/>
    <m/>
    <n v="21"/>
    <x v="0"/>
    <x v="1"/>
    <x v="0"/>
    <s v=""/>
    <x v="1"/>
  </r>
  <r>
    <n v="990"/>
    <s v="Fred C. and Mary R. Koch Foundation_Newman University200810000"/>
    <x v="4"/>
    <s v="Newman University"/>
    <x v="2448"/>
    <n v="10000"/>
    <x v="20"/>
    <x v="2"/>
    <m/>
    <n v="22"/>
    <x v="0"/>
    <x v="1"/>
    <x v="0"/>
    <s v=""/>
    <x v="1"/>
  </r>
  <r>
    <n v="990"/>
    <s v="Fred C. and Mary R. Koch Foundation_Nonprofit Chamber of Service200814000"/>
    <x v="4"/>
    <s v="Nonprofit Chamber of Service"/>
    <x v="3053"/>
    <n v="14000"/>
    <x v="20"/>
    <x v="2"/>
    <m/>
    <n v="23"/>
    <x v="0"/>
    <x v="0"/>
    <x v="0"/>
    <s v=""/>
    <x v="1"/>
  </r>
  <r>
    <n v="990"/>
    <s v="Fred C. and Mary R. Koch Foundation_Salvation Army20085600"/>
    <x v="4"/>
    <s v="Salvation Army"/>
    <x v="124"/>
    <n v="5600"/>
    <x v="20"/>
    <x v="2"/>
    <m/>
    <n v="24"/>
    <x v="0"/>
    <x v="0"/>
    <x v="1"/>
    <s v=""/>
    <x v="1"/>
  </r>
  <r>
    <n v="990"/>
    <s v="Fred C. and Mary R. Koch Foundation_Storytelling Institute200812500"/>
    <x v="4"/>
    <s v="Storytelling Institute"/>
    <x v="3054"/>
    <n v="12500"/>
    <x v="20"/>
    <x v="2"/>
    <m/>
    <n v="25"/>
    <x v="0"/>
    <x v="0"/>
    <x v="1"/>
    <s v=""/>
    <x v="1"/>
  </r>
  <r>
    <n v="990"/>
    <s v="Fred C. and Mary R. Koch Foundation_Students in Free Enterprise20085000"/>
    <x v="4"/>
    <s v="Students in Free Enterprise"/>
    <x v="150"/>
    <n v="5000"/>
    <x v="20"/>
    <x v="2"/>
    <m/>
    <n v="26"/>
    <x v="0"/>
    <x v="0"/>
    <x v="0"/>
    <s v="https://www.sourcewatch.org/index.php/Students_in_Free_Enterprise"/>
    <x v="2"/>
  </r>
  <r>
    <n v="990"/>
    <s v="Fred C. and Mary R. Koch Foundation_Symphony in the Flint Hills20089000"/>
    <x v="4"/>
    <s v="Symphony in the Flint Hills"/>
    <x v="2860"/>
    <n v="9000"/>
    <x v="20"/>
    <x v="2"/>
    <m/>
    <n v="27"/>
    <x v="0"/>
    <x v="0"/>
    <x v="1"/>
    <s v=""/>
    <x v="1"/>
  </r>
  <r>
    <n v="990"/>
    <s v="Fred C. and Mary R. Koch Foundation_Wichita Center for the Arts200819800"/>
    <x v="4"/>
    <s v="Wichita Center for the Arts"/>
    <x v="1255"/>
    <n v="19800"/>
    <x v="20"/>
    <x v="2"/>
    <m/>
    <n v="28"/>
    <x v="0"/>
    <x v="0"/>
    <x v="1"/>
    <s v=""/>
    <x v="1"/>
  </r>
  <r>
    <n v="990"/>
    <s v="Fred C. and Mary R. Koch Foundation_Wichita Center for the Arts200819800"/>
    <x v="4"/>
    <s v="Wichita Center for the Arts"/>
    <x v="1255"/>
    <n v="19800"/>
    <x v="20"/>
    <x v="2"/>
    <m/>
    <n v="29"/>
    <x v="0"/>
    <x v="0"/>
    <x v="1"/>
    <s v=""/>
    <x v="1"/>
  </r>
  <r>
    <n v="990"/>
    <s v="Fred C. and Mary R. Koch Foundation_Wichita Center for the Arts20083000"/>
    <x v="4"/>
    <s v="Wichita Center for the Arts"/>
    <x v="1255"/>
    <n v="3000"/>
    <x v="20"/>
    <x v="2"/>
    <m/>
    <n v="30"/>
    <x v="0"/>
    <x v="0"/>
    <x v="1"/>
    <s v=""/>
    <x v="1"/>
  </r>
  <r>
    <n v="990"/>
    <s v="Fred C. and Mary R. Koch Foundation_Wichita Grand Opera200850000"/>
    <x v="4"/>
    <s v="Wichita Grand Opera"/>
    <x v="2862"/>
    <n v="50000"/>
    <x v="20"/>
    <x v="2"/>
    <m/>
    <n v="31"/>
    <x v="0"/>
    <x v="0"/>
    <x v="1"/>
    <s v=""/>
    <x v="1"/>
  </r>
  <r>
    <n v="990"/>
    <s v="Fred C. and Mary R. Koch Foundation_Wichita State University200814000"/>
    <x v="4"/>
    <s v="Wichita State University"/>
    <x v="17"/>
    <n v="14000"/>
    <x v="20"/>
    <x v="2"/>
    <m/>
    <n v="32"/>
    <x v="0"/>
    <x v="1"/>
    <x v="0"/>
    <s v=""/>
    <x v="1"/>
  </r>
  <r>
    <n v="990"/>
    <s v="Fred C. and Mary R. Koch Foundation_Wichita State University200814000"/>
    <x v="4"/>
    <s v="Wichita State University"/>
    <x v="17"/>
    <n v="14000"/>
    <x v="20"/>
    <x v="2"/>
    <m/>
    <n v="33"/>
    <x v="0"/>
    <x v="1"/>
    <x v="0"/>
    <s v=""/>
    <x v="1"/>
  </r>
  <r>
    <n v="990"/>
    <s v="Fred C. and Mary R. Koch Foundation_Wichita Wind Ensembles200810000"/>
    <x v="4"/>
    <s v="Wichita Wind Ensembles"/>
    <x v="3055"/>
    <n v="10000"/>
    <x v="20"/>
    <x v="2"/>
    <m/>
    <n v="34"/>
    <x v="0"/>
    <x v="0"/>
    <x v="1"/>
    <s v=""/>
    <x v="1"/>
  </r>
  <r>
    <n v="990"/>
    <s v="Fred C. and Mary R. Koch Foundation_Abrego, Zachary20081500"/>
    <x v="4"/>
    <s v="Abrego, Zachary"/>
    <x v="3056"/>
    <n v="1500"/>
    <x v="20"/>
    <x v="2"/>
    <s v="Individual/Scholarship"/>
    <n v="35"/>
    <x v="1"/>
    <x v="0"/>
    <x v="0"/>
    <s v=""/>
    <x v="1"/>
  </r>
  <r>
    <n v="990"/>
    <s v="Fred C. and Mary R. Koch Foundation_Adams, Delisa20081500"/>
    <x v="4"/>
    <s v="Adams, Delisa"/>
    <x v="2967"/>
    <n v="1500"/>
    <x v="20"/>
    <x v="2"/>
    <s v="Individual/Scholarship"/>
    <n v="36"/>
    <x v="1"/>
    <x v="0"/>
    <x v="0"/>
    <s v=""/>
    <x v="1"/>
  </r>
  <r>
    <n v="990"/>
    <s v="Fred C. and Mary R. Koch Foundation_Adkinson, Joshua20081500"/>
    <x v="4"/>
    <s v="Adkinson, Joshua"/>
    <x v="3057"/>
    <n v="1500"/>
    <x v="20"/>
    <x v="2"/>
    <s v="Individual/Scholarship"/>
    <n v="37"/>
    <x v="1"/>
    <x v="0"/>
    <x v="0"/>
    <s v=""/>
    <x v="1"/>
  </r>
  <r>
    <n v="990"/>
    <s v="Fred C. and Mary R. Koch Foundation_Agee, Dana20081500"/>
    <x v="4"/>
    <s v="Agee, Dana"/>
    <x v="2863"/>
    <n v="1500"/>
    <x v="20"/>
    <x v="2"/>
    <s v="Individual/Scholarship"/>
    <n v="38"/>
    <x v="1"/>
    <x v="0"/>
    <x v="0"/>
    <s v=""/>
    <x v="1"/>
  </r>
  <r>
    <n v="990"/>
    <s v="Fred C. and Mary R. Koch Foundation_Agrawal, Amanda20081500"/>
    <x v="4"/>
    <s v="Agrawal, Amanda"/>
    <x v="2730"/>
    <n v="1500"/>
    <x v="20"/>
    <x v="2"/>
    <s v="Individual/Scholarship"/>
    <n v="39"/>
    <x v="1"/>
    <x v="0"/>
    <x v="0"/>
    <s v=""/>
    <x v="1"/>
  </r>
  <r>
    <n v="990"/>
    <s v="Fred C. and Mary R. Koch Foundation_Agrawal, Millie20081500"/>
    <x v="4"/>
    <s v="Agrawal, Millie"/>
    <x v="3058"/>
    <n v="1500"/>
    <x v="20"/>
    <x v="2"/>
    <s v="Individual/Scholarship"/>
    <n v="40"/>
    <x v="1"/>
    <x v="0"/>
    <x v="0"/>
    <s v=""/>
    <x v="1"/>
  </r>
  <r>
    <n v="990"/>
    <s v="Fred C. and Mary R. Koch Foundation_Allexan, Sarah20081500"/>
    <x v="4"/>
    <s v="Allexan, Sarah"/>
    <x v="2969"/>
    <n v="1500"/>
    <x v="20"/>
    <x v="2"/>
    <s v="Individual/Scholarship"/>
    <n v="41"/>
    <x v="1"/>
    <x v="0"/>
    <x v="0"/>
    <s v=""/>
    <x v="1"/>
  </r>
  <r>
    <n v="990"/>
    <s v="Fred C. and Mary R. Koch Foundation_Bachman, Annie20081500"/>
    <x v="4"/>
    <s v="Bachman, Annie"/>
    <x v="3059"/>
    <n v="1500"/>
    <x v="20"/>
    <x v="2"/>
    <s v="Individual/Scholarship"/>
    <n v="42"/>
    <x v="1"/>
    <x v="0"/>
    <x v="0"/>
    <s v=""/>
    <x v="1"/>
  </r>
  <r>
    <n v="990"/>
    <s v="Fred C. and Mary R. Koch Foundation_Beckey, Danielle20081500"/>
    <x v="4"/>
    <s v="Beckey, Danielle"/>
    <x v="3060"/>
    <n v="1500"/>
    <x v="20"/>
    <x v="2"/>
    <s v="Individual/Scholarship"/>
    <n v="43"/>
    <x v="1"/>
    <x v="0"/>
    <x v="0"/>
    <s v=""/>
    <x v="1"/>
  </r>
  <r>
    <n v="990"/>
    <s v="Fred C. and Mary R. Koch Foundation_Bedynek, Mary Katherine20081500"/>
    <x v="4"/>
    <s v="Bedynek, Mary Katherine"/>
    <x v="2970"/>
    <n v="1500"/>
    <x v="20"/>
    <x v="2"/>
    <s v="&quot;Bedynek, Mary Catherine&quot;"/>
    <n v="44"/>
    <x v="1"/>
    <x v="0"/>
    <x v="0"/>
    <s v=""/>
    <x v="1"/>
  </r>
  <r>
    <n v="990"/>
    <s v="Fred C. and Mary R. Koch Foundation_Berbert, Georgia20081500"/>
    <x v="4"/>
    <s v="Berbert, Georgia"/>
    <x v="2971"/>
    <n v="1500"/>
    <x v="20"/>
    <x v="2"/>
    <s v="Individual/Scholarship"/>
    <n v="45"/>
    <x v="1"/>
    <x v="0"/>
    <x v="0"/>
    <s v=""/>
    <x v="1"/>
  </r>
  <r>
    <n v="990"/>
    <s v="Fred C. and Mary R. Koch Foundation_Blasi, Audra20081500"/>
    <x v="4"/>
    <s v="Blasi, Audra"/>
    <x v="2972"/>
    <n v="1500"/>
    <x v="20"/>
    <x v="2"/>
    <s v="Individual/Scholarship"/>
    <n v="46"/>
    <x v="1"/>
    <x v="0"/>
    <x v="0"/>
    <s v=""/>
    <x v="1"/>
  </r>
  <r>
    <n v="990"/>
    <s v="Fred C. and Mary R. Koch Foundation_Bohm, Carol-Ann20081500"/>
    <x v="4"/>
    <s v="Bohm, Carol-Ann"/>
    <x v="3061"/>
    <n v="1500"/>
    <x v="20"/>
    <x v="2"/>
    <s v="Individual/Scholarship"/>
    <n v="47"/>
    <x v="1"/>
    <x v="0"/>
    <x v="0"/>
    <s v=""/>
    <x v="1"/>
  </r>
  <r>
    <n v="990"/>
    <s v="Fred C. and Mary R. Koch Foundation_Bowhay, Spenser20081500"/>
    <x v="4"/>
    <s v="Bowhay, Spenser"/>
    <x v="3062"/>
    <n v="1500"/>
    <x v="20"/>
    <x v="2"/>
    <s v="Individual/Scholarship"/>
    <n v="48"/>
    <x v="1"/>
    <x v="0"/>
    <x v="0"/>
    <s v=""/>
    <x v="1"/>
  </r>
  <r>
    <n v="990"/>
    <s v="Fred C. and Mary R. Koch Foundation_Bromley, Chelsey20081500"/>
    <x v="4"/>
    <s v="Bromley, Chelsey"/>
    <x v="2973"/>
    <n v="1500"/>
    <x v="20"/>
    <x v="2"/>
    <s v="Individual/Scholarship"/>
    <n v="49"/>
    <x v="1"/>
    <x v="0"/>
    <x v="0"/>
    <s v=""/>
    <x v="1"/>
  </r>
  <r>
    <n v="990"/>
    <s v="Fred C. and Mary R. Koch Foundation_Bullman, Brittany20081500"/>
    <x v="4"/>
    <s v="Bullman, Brittany"/>
    <x v="3063"/>
    <n v="1500"/>
    <x v="20"/>
    <x v="2"/>
    <s v="Individual/Scholarship"/>
    <n v="50"/>
    <x v="1"/>
    <x v="0"/>
    <x v="0"/>
    <s v=""/>
    <x v="1"/>
  </r>
  <r>
    <n v="990"/>
    <s v="Fred C. and Mary R. Koch Foundation_Bullman, Kristen20081500"/>
    <x v="4"/>
    <s v="Bullman, Kristen"/>
    <x v="2676"/>
    <n v="1500"/>
    <x v="20"/>
    <x v="2"/>
    <s v="&quot;Bullman, Kristin&quot;"/>
    <n v="51"/>
    <x v="1"/>
    <x v="0"/>
    <x v="0"/>
    <s v=""/>
    <x v="1"/>
  </r>
  <r>
    <n v="990"/>
    <s v="Fred C. and Mary R. Koch Foundation_Call, Laura20081500"/>
    <x v="4"/>
    <s v="Call, Laura"/>
    <x v="2871"/>
    <n v="1500"/>
    <x v="20"/>
    <x v="2"/>
    <s v="Individual/Scholarship"/>
    <n v="52"/>
    <x v="1"/>
    <x v="0"/>
    <x v="0"/>
    <s v=""/>
    <x v="1"/>
  </r>
  <r>
    <n v="990"/>
    <s v="Fred C. and Mary R. Koch Foundation_Campbell, Kittie20081500"/>
    <x v="4"/>
    <s v="Campbell, Kittie"/>
    <x v="2749"/>
    <n v="1500"/>
    <x v="20"/>
    <x v="2"/>
    <s v="Individual/Scholarship"/>
    <n v="53"/>
    <x v="1"/>
    <x v="0"/>
    <x v="0"/>
    <s v=""/>
    <x v="1"/>
  </r>
  <r>
    <n v="990"/>
    <s v="Fred C. and Mary R. Koch Foundation_Carrier, Elizabeth20081500"/>
    <x v="4"/>
    <s v="Carrier, Elizabeth"/>
    <x v="2975"/>
    <n v="1500"/>
    <x v="20"/>
    <x v="2"/>
    <s v="Individual/Scholarship"/>
    <n v="54"/>
    <x v="1"/>
    <x v="0"/>
    <x v="0"/>
    <s v=""/>
    <x v="1"/>
  </r>
  <r>
    <n v="990"/>
    <s v="Fred C. and Mary R. Koch Foundation_Chinn, Jacquelyn20081500"/>
    <x v="4"/>
    <s v="Chinn, Jacquelyn"/>
    <x v="2753"/>
    <n v="1500"/>
    <x v="20"/>
    <x v="2"/>
    <s v="Individual/Scholarship"/>
    <n v="55"/>
    <x v="1"/>
    <x v="0"/>
    <x v="0"/>
    <s v=""/>
    <x v="1"/>
  </r>
  <r>
    <n v="990"/>
    <s v="Fred C. and Mary R. Koch Foundation_Coble, Joshua20081500"/>
    <x v="4"/>
    <s v="Coble, Joshua"/>
    <x v="3064"/>
    <n v="1500"/>
    <x v="20"/>
    <x v="2"/>
    <s v="Individual/Scholarship"/>
    <n v="56"/>
    <x v="1"/>
    <x v="0"/>
    <x v="0"/>
    <s v=""/>
    <x v="1"/>
  </r>
  <r>
    <n v="990"/>
    <s v="Fred C. and Mary R. Koch Foundation_Covey, Kylie20081500"/>
    <x v="4"/>
    <s v="Covey, Kylie"/>
    <x v="2977"/>
    <n v="1500"/>
    <x v="20"/>
    <x v="2"/>
    <s v="Individual/Scholarship"/>
    <n v="57"/>
    <x v="1"/>
    <x v="0"/>
    <x v="0"/>
    <s v=""/>
    <x v="1"/>
  </r>
  <r>
    <n v="990"/>
    <s v="Fred C. and Mary R. Koch Foundation_Crews, Emily20081500"/>
    <x v="4"/>
    <s v="Crews, Emily"/>
    <x v="2875"/>
    <n v="1500"/>
    <x v="20"/>
    <x v="2"/>
    <s v="Individual/Scholarship"/>
    <n v="58"/>
    <x v="1"/>
    <x v="0"/>
    <x v="0"/>
    <s v=""/>
    <x v="1"/>
  </r>
  <r>
    <n v="990"/>
    <s v="Fred C. and Mary R. Koch Foundation_Crowder, Justin20081500"/>
    <x v="4"/>
    <s v="Crowder, Justin"/>
    <x v="2978"/>
    <n v="1500"/>
    <x v="20"/>
    <x v="2"/>
    <s v="Individual/Scholarship"/>
    <n v="59"/>
    <x v="1"/>
    <x v="0"/>
    <x v="0"/>
    <s v=""/>
    <x v="1"/>
  </r>
  <r>
    <n v="990"/>
    <s v="Fred C. and Mary R. Koch Foundation_Dailey, Brynn20081500"/>
    <x v="4"/>
    <s v="Dailey, Brynn"/>
    <x v="2757"/>
    <n v="1500"/>
    <x v="20"/>
    <x v="2"/>
    <s v="Individual/Scholarship"/>
    <n v="60"/>
    <x v="1"/>
    <x v="0"/>
    <x v="0"/>
    <s v=""/>
    <x v="1"/>
  </r>
  <r>
    <n v="990"/>
    <s v="Fred C. and Mary R. Koch Foundation_Davis, Megan20081500"/>
    <x v="4"/>
    <s v="Davis, Megan"/>
    <x v="2758"/>
    <n v="1500"/>
    <x v="20"/>
    <x v="2"/>
    <s v="Individual/Scholarship"/>
    <n v="61"/>
    <x v="1"/>
    <x v="0"/>
    <x v="0"/>
    <s v=""/>
    <x v="1"/>
  </r>
  <r>
    <n v="990"/>
    <s v="Fred C. and Mary R. Koch Foundation_Davis, Jeffrey20081500"/>
    <x v="4"/>
    <s v="Davis, Jeffrey"/>
    <x v="3065"/>
    <n v="1500"/>
    <x v="20"/>
    <x v="2"/>
    <s v="Individual/Scholarship"/>
    <n v="62"/>
    <x v="1"/>
    <x v="0"/>
    <x v="0"/>
    <s v=""/>
    <x v="1"/>
  </r>
  <r>
    <n v="990"/>
    <s v="Fred C. and Mary R. Koch Foundation_Dickerson, Laura20081500"/>
    <x v="4"/>
    <s v="Dickerson, Laura"/>
    <x v="2760"/>
    <n v="1500"/>
    <x v="20"/>
    <x v="2"/>
    <s v="Individual/Scholarship"/>
    <n v="63"/>
    <x v="1"/>
    <x v="0"/>
    <x v="0"/>
    <s v=""/>
    <x v="1"/>
  </r>
  <r>
    <n v="990"/>
    <s v="Fred C. and Mary R. Koch Foundation_Dixon, Heather20081500"/>
    <x v="4"/>
    <s v="Dixon, Heather"/>
    <x v="2878"/>
    <n v="1500"/>
    <x v="20"/>
    <x v="2"/>
    <s v="Individual/Scholarship"/>
    <n v="64"/>
    <x v="1"/>
    <x v="0"/>
    <x v="0"/>
    <s v=""/>
    <x v="1"/>
  </r>
  <r>
    <n v="990"/>
    <s v="Fred C. and Mary R. Koch Foundation_Dolecheck, Deborah20081500"/>
    <x v="4"/>
    <s v="Dolecheck, Deborah"/>
    <x v="3066"/>
    <n v="1500"/>
    <x v="20"/>
    <x v="2"/>
    <s v="Individual/Scholarship"/>
    <n v="65"/>
    <x v="1"/>
    <x v="0"/>
    <x v="0"/>
    <s v=""/>
    <x v="1"/>
  </r>
  <r>
    <n v="990"/>
    <s v="Fred C. and Mary R. Koch Foundation_Duea, Sarah20081500"/>
    <x v="4"/>
    <s v="Duea, Sarah"/>
    <x v="2982"/>
    <n v="1500"/>
    <x v="20"/>
    <x v="2"/>
    <s v="Individual/Scholarship"/>
    <n v="66"/>
    <x v="1"/>
    <x v="0"/>
    <x v="0"/>
    <s v=""/>
    <x v="1"/>
  </r>
  <r>
    <n v="990"/>
    <s v="Fred C. and Mary R. Koch Foundation_Duncan, Cameron20081500"/>
    <x v="4"/>
    <s v="Duncan, Cameron"/>
    <x v="2983"/>
    <n v="1500"/>
    <x v="20"/>
    <x v="2"/>
    <s v="Individual/Scholarship"/>
    <n v="67"/>
    <x v="1"/>
    <x v="0"/>
    <x v="0"/>
    <s v=""/>
    <x v="1"/>
  </r>
  <r>
    <n v="990"/>
    <s v="Fred C. and Mary R. Koch Foundation_Ender, Alexandra20081500"/>
    <x v="4"/>
    <s v="Ender, Alexandra"/>
    <x v="2985"/>
    <n v="1500"/>
    <x v="20"/>
    <x v="2"/>
    <s v="Individual/Scholarship"/>
    <n v="68"/>
    <x v="1"/>
    <x v="0"/>
    <x v="0"/>
    <s v=""/>
    <x v="1"/>
  </r>
  <r>
    <n v="990"/>
    <s v="Fred C. and Mary R. Koch Foundation_Etheridge-Morgan, Patrieka20081500"/>
    <x v="4"/>
    <s v="Etheridge-Morgan, Patrieka"/>
    <x v="2987"/>
    <n v="1500"/>
    <x v="20"/>
    <x v="2"/>
    <s v="Individual/Scholarship"/>
    <n v="69"/>
    <x v="1"/>
    <x v="0"/>
    <x v="0"/>
    <s v=""/>
    <x v="1"/>
  </r>
  <r>
    <n v="990"/>
    <s v="Fred C. and Mary R. Koch Foundation_Farmer, Ashley20081500"/>
    <x v="4"/>
    <s v="Farmer, Ashley"/>
    <x v="2762"/>
    <n v="1500"/>
    <x v="20"/>
    <x v="2"/>
    <s v="Individual/Scholarship"/>
    <n v="70"/>
    <x v="1"/>
    <x v="0"/>
    <x v="0"/>
    <s v=""/>
    <x v="1"/>
  </r>
  <r>
    <n v="990"/>
    <s v="Fred C. and Mary R. Koch Foundation_Finlen, Ryan20081500"/>
    <x v="4"/>
    <s v="Finlen, Ryan"/>
    <x v="2988"/>
    <n v="1500"/>
    <x v="20"/>
    <x v="2"/>
    <s v="Individual/Scholarship"/>
    <n v="71"/>
    <x v="1"/>
    <x v="0"/>
    <x v="0"/>
    <s v=""/>
    <x v="1"/>
  </r>
  <r>
    <n v="990"/>
    <s v="Fred C. and Mary R. Koch Foundation_Fischer, Remington20081500"/>
    <x v="4"/>
    <s v="Fischer, Remington"/>
    <x v="2883"/>
    <n v="1500"/>
    <x v="20"/>
    <x v="2"/>
    <s v="Individual/Scholarship"/>
    <n v="72"/>
    <x v="1"/>
    <x v="0"/>
    <x v="0"/>
    <s v=""/>
    <x v="1"/>
  </r>
  <r>
    <n v="990"/>
    <s v="Fred C. and Mary R. Koch Foundation_Fischer, Amanda20081500"/>
    <x v="4"/>
    <s v="Fischer, Amanda"/>
    <x v="3067"/>
    <n v="1500"/>
    <x v="20"/>
    <x v="2"/>
    <s v="Individual/Scholarship"/>
    <n v="73"/>
    <x v="1"/>
    <x v="0"/>
    <x v="0"/>
    <s v=""/>
    <x v="1"/>
  </r>
  <r>
    <n v="990"/>
    <s v="Fred C. and Mary R. Koch Foundation_Flax, Caleb20081500"/>
    <x v="4"/>
    <s v="Flax, Caleb"/>
    <x v="2989"/>
    <n v="1500"/>
    <x v="20"/>
    <x v="2"/>
    <s v="Individual/Scholarship"/>
    <n v="74"/>
    <x v="1"/>
    <x v="0"/>
    <x v="0"/>
    <s v=""/>
    <x v="1"/>
  </r>
  <r>
    <n v="990"/>
    <s v="Fred C. and Mary R. Koch Foundation_Flohr, Whitney20081500"/>
    <x v="4"/>
    <s v="Flohr, Whitney"/>
    <x v="2765"/>
    <n v="1500"/>
    <x v="20"/>
    <x v="2"/>
    <s v="Individual/Scholarship"/>
    <n v="75"/>
    <x v="1"/>
    <x v="0"/>
    <x v="0"/>
    <s v=""/>
    <x v="1"/>
  </r>
  <r>
    <n v="990"/>
    <s v="Fred C. and Mary R. Koch Foundation_Foster, Rudolph20081500"/>
    <x v="4"/>
    <s v="Foster, Rudolph"/>
    <x v="3068"/>
    <n v="1500"/>
    <x v="20"/>
    <x v="2"/>
    <s v="Individual/Scholarship"/>
    <n v="76"/>
    <x v="1"/>
    <x v="0"/>
    <x v="0"/>
    <s v=""/>
    <x v="1"/>
  </r>
  <r>
    <n v="990"/>
    <s v="Fred C. and Mary R. Koch Foundation_Gartner, David20081500"/>
    <x v="4"/>
    <s v="Gartner, David"/>
    <x v="2991"/>
    <n v="1500"/>
    <x v="20"/>
    <x v="2"/>
    <s v="Individual/Scholarship"/>
    <n v="77"/>
    <x v="1"/>
    <x v="0"/>
    <x v="0"/>
    <s v=""/>
    <x v="1"/>
  </r>
  <r>
    <n v="990"/>
    <s v="Fred C. and Mary R. Koch Foundation_Gartner, Keegan20081500"/>
    <x v="4"/>
    <s v="Gartner, Keegan"/>
    <x v="2771"/>
    <n v="1500"/>
    <x v="20"/>
    <x v="2"/>
    <s v="Individual/Scholarship"/>
    <n v="78"/>
    <x v="1"/>
    <x v="0"/>
    <x v="0"/>
    <s v=""/>
    <x v="1"/>
  </r>
  <r>
    <n v="990"/>
    <s v="Fred C. and Mary R. Koch Foundation_Gilmore, Karla20081500"/>
    <x v="4"/>
    <s v="Gilmore, Karla"/>
    <x v="2888"/>
    <n v="1500"/>
    <x v="20"/>
    <x v="2"/>
    <s v="Individual/Scholarship"/>
    <n v="79"/>
    <x v="1"/>
    <x v="0"/>
    <x v="0"/>
    <s v=""/>
    <x v="1"/>
  </r>
  <r>
    <n v="990"/>
    <s v="Fred C. and Mary R. Koch Foundation_Gilpin, Meagan20081500"/>
    <x v="4"/>
    <s v="Gilpin, Meagan"/>
    <x v="2772"/>
    <n v="1500"/>
    <x v="20"/>
    <x v="2"/>
    <s v="Individual/Scholarship"/>
    <n v="80"/>
    <x v="1"/>
    <x v="0"/>
    <x v="0"/>
    <s v=""/>
    <x v="1"/>
  </r>
  <r>
    <n v="990"/>
    <s v="Fred C. and Mary R. Koch Foundation_Ginther, Elizabeth20081500"/>
    <x v="4"/>
    <s v="Ginther, Elizabeth"/>
    <x v="3069"/>
    <n v="1500"/>
    <x v="20"/>
    <x v="2"/>
    <s v="Individual/Scholarship"/>
    <n v="81"/>
    <x v="1"/>
    <x v="0"/>
    <x v="0"/>
    <s v=""/>
    <x v="1"/>
  </r>
  <r>
    <n v="990"/>
    <s v="Fred C. and Mary R. Koch Foundation_Ginther, Nicholas20081500"/>
    <x v="4"/>
    <s v="Ginther, Nicholas"/>
    <x v="2889"/>
    <n v="1500"/>
    <x v="20"/>
    <x v="2"/>
    <s v="Individual/Scholarship"/>
    <n v="82"/>
    <x v="1"/>
    <x v="0"/>
    <x v="0"/>
    <s v=""/>
    <x v="1"/>
  </r>
  <r>
    <n v="990"/>
    <s v="Fred C. and Mary R. Koch Foundation_Glenn, Emily20081500"/>
    <x v="4"/>
    <s v="Glenn, Emily"/>
    <x v="2992"/>
    <n v="1500"/>
    <x v="20"/>
    <x v="2"/>
    <s v="Individual/Scholarship"/>
    <n v="83"/>
    <x v="1"/>
    <x v="0"/>
    <x v="0"/>
    <s v=""/>
    <x v="1"/>
  </r>
  <r>
    <n v="990"/>
    <s v="Fred C. and Mary R. Koch Foundation_Glover, Rachel20081500"/>
    <x v="4"/>
    <s v="Glover, Rachel"/>
    <x v="2890"/>
    <n v="1500"/>
    <x v="20"/>
    <x v="2"/>
    <s v="Individual/Scholarship"/>
    <n v="84"/>
    <x v="1"/>
    <x v="0"/>
    <x v="0"/>
    <s v=""/>
    <x v="1"/>
  </r>
  <r>
    <n v="990"/>
    <s v="Fred C. and Mary R. Koch Foundation_Goad, Hope20081500"/>
    <x v="4"/>
    <s v="Goad, Hope"/>
    <x v="2993"/>
    <n v="1500"/>
    <x v="20"/>
    <x v="2"/>
    <s v="Individual/Scholarship"/>
    <n v="85"/>
    <x v="1"/>
    <x v="0"/>
    <x v="0"/>
    <s v=""/>
    <x v="1"/>
  </r>
  <r>
    <n v="990"/>
    <s v="Fred C. and Mary R. Koch Foundation_Gorcyca, Katherine20081500"/>
    <x v="4"/>
    <s v="Gorcyca, Katherine"/>
    <x v="2893"/>
    <n v="1500"/>
    <x v="20"/>
    <x v="2"/>
    <s v="Individual/Scholarship"/>
    <n v="86"/>
    <x v="1"/>
    <x v="0"/>
    <x v="0"/>
    <s v=""/>
    <x v="1"/>
  </r>
  <r>
    <n v="990"/>
    <s v="Fred C. and Mary R. Koch Foundation_Graeff, Benjamin20081500"/>
    <x v="4"/>
    <s v="Graeff, Benjamin"/>
    <x v="2994"/>
    <n v="1500"/>
    <x v="20"/>
    <x v="2"/>
    <s v="Individual/Scholarship"/>
    <n v="87"/>
    <x v="1"/>
    <x v="0"/>
    <x v="0"/>
    <s v=""/>
    <x v="1"/>
  </r>
  <r>
    <n v="990"/>
    <s v="Fred C. and Mary R. Koch Foundation_Gregory, Logan20081500"/>
    <x v="4"/>
    <s v="Gregory, Logan"/>
    <x v="3070"/>
    <n v="1500"/>
    <x v="20"/>
    <x v="2"/>
    <s v="Individual/Scholarship"/>
    <n v="88"/>
    <x v="1"/>
    <x v="0"/>
    <x v="0"/>
    <s v=""/>
    <x v="1"/>
  </r>
  <r>
    <n v="990"/>
    <s v="Fred C. and Mary R. Koch Foundation_Guillemette, Shayn20081500"/>
    <x v="4"/>
    <s v="Guillemette, Shayn"/>
    <x v="2995"/>
    <n v="1500"/>
    <x v="20"/>
    <x v="2"/>
    <s v="Individual/Scholarship"/>
    <n v="89"/>
    <x v="1"/>
    <x v="0"/>
    <x v="0"/>
    <s v=""/>
    <x v="1"/>
  </r>
  <r>
    <n v="990"/>
    <s v="Fred C. and Mary R. Koch Foundation_Hairston, Amber20081500"/>
    <x v="4"/>
    <s v="Hairston, Amber"/>
    <x v="3071"/>
    <n v="1500"/>
    <x v="20"/>
    <x v="2"/>
    <s v="Individual/Scholarship"/>
    <n v="90"/>
    <x v="1"/>
    <x v="0"/>
    <x v="0"/>
    <s v=""/>
    <x v="1"/>
  </r>
  <r>
    <n v="990"/>
    <s v="Fred C. and Mary R. Koch Foundation_Harrison, Nicole20081500"/>
    <x v="4"/>
    <s v="Harrison, Nicole"/>
    <x v="2997"/>
    <n v="1500"/>
    <x v="20"/>
    <x v="2"/>
    <s v="Individual/Scholarship"/>
    <n v="91"/>
    <x v="1"/>
    <x v="0"/>
    <x v="0"/>
    <s v=""/>
    <x v="1"/>
  </r>
  <r>
    <n v="990"/>
    <s v="Fred C. and Mary R. Koch Foundation_Hebbard, Carleigh20081500"/>
    <x v="4"/>
    <s v="Hebbard, Carleigh"/>
    <x v="2780"/>
    <n v="1500"/>
    <x v="20"/>
    <x v="2"/>
    <s v="Individual/Scholarship"/>
    <n v="92"/>
    <x v="1"/>
    <x v="0"/>
    <x v="0"/>
    <s v=""/>
    <x v="1"/>
  </r>
  <r>
    <n v="990"/>
    <s v="Fred C. and Mary R. Koch Foundation_Hertmeyer, David20081500"/>
    <x v="4"/>
    <s v="Hertmeyer, David"/>
    <x v="3072"/>
    <n v="1500"/>
    <x v="20"/>
    <x v="2"/>
    <s v="Individual/Scholarship"/>
    <n v="93"/>
    <x v="1"/>
    <x v="0"/>
    <x v="0"/>
    <s v=""/>
    <x v="1"/>
  </r>
  <r>
    <n v="990"/>
    <s v="Fred C. and Mary R. Koch Foundation_Helfrich, Brianna20081500"/>
    <x v="4"/>
    <s v="Helfrich, Brianna"/>
    <x v="2998"/>
    <n v="1500"/>
    <x v="20"/>
    <x v="2"/>
    <s v="Individual/Scholarship"/>
    <n v="94"/>
    <x v="1"/>
    <x v="0"/>
    <x v="0"/>
    <s v=""/>
    <x v="1"/>
  </r>
  <r>
    <n v="990"/>
    <s v="Fred C. and Mary R. Koch Foundation_Herman, Bryan20081500"/>
    <x v="4"/>
    <s v="Herman, Bryan"/>
    <x v="2999"/>
    <n v="1500"/>
    <x v="20"/>
    <x v="2"/>
    <s v="Individual/Scholarship"/>
    <n v="95"/>
    <x v="1"/>
    <x v="0"/>
    <x v="0"/>
    <s v=""/>
    <x v="1"/>
  </r>
  <r>
    <n v="990"/>
    <s v="Fred C. and Mary R. Koch Foundation_Herzog, Mary20081500"/>
    <x v="4"/>
    <s v="Herzog, Mary"/>
    <x v="2896"/>
    <n v="1500"/>
    <x v="20"/>
    <x v="2"/>
    <s v="Individual/Scholarship"/>
    <n v="96"/>
    <x v="1"/>
    <x v="0"/>
    <x v="0"/>
    <s v=""/>
    <x v="1"/>
  </r>
  <r>
    <n v="990"/>
    <s v="Fred C. and Mary R. Koch Foundation_Higerd, Allison20081500"/>
    <x v="4"/>
    <s v="Higerd, Allison"/>
    <x v="3000"/>
    <n v="1500"/>
    <x v="20"/>
    <x v="2"/>
    <s v="Individual/Scholarship"/>
    <n v="97"/>
    <x v="1"/>
    <x v="0"/>
    <x v="0"/>
    <s v=""/>
    <x v="1"/>
  </r>
  <r>
    <n v="990"/>
    <s v="Fred C. and Mary R. Koch Foundation_Hill, Margaret20081500"/>
    <x v="4"/>
    <s v="Hill, Margaret"/>
    <x v="3001"/>
    <n v="1500"/>
    <x v="20"/>
    <x v="2"/>
    <s v="Individual/Scholarship"/>
    <n v="98"/>
    <x v="1"/>
    <x v="0"/>
    <x v="0"/>
    <s v=""/>
    <x v="1"/>
  </r>
  <r>
    <n v="990"/>
    <s v="Fred C. and Mary R. Koch Foundation_Hobbs, Katey20081500"/>
    <x v="4"/>
    <s v="Hobbs, Katey"/>
    <x v="2898"/>
    <n v="1500"/>
    <x v="20"/>
    <x v="2"/>
    <s v="Individual/Scholarship"/>
    <n v="99"/>
    <x v="1"/>
    <x v="0"/>
    <x v="0"/>
    <s v=""/>
    <x v="1"/>
  </r>
  <r>
    <n v="990"/>
    <s v="Fred C. and Mary R. Koch Foundation_Hubin, Michelle20081500"/>
    <x v="4"/>
    <s v="Hubin, Michelle"/>
    <x v="2787"/>
    <n v="1500"/>
    <x v="20"/>
    <x v="2"/>
    <s v="Individual/Scholarship"/>
    <n v="100"/>
    <x v="1"/>
    <x v="0"/>
    <x v="0"/>
    <s v=""/>
    <x v="1"/>
  </r>
  <r>
    <n v="990"/>
    <s v="Fred C. and Mary R. Koch Foundation_Janitz, Erika20081500"/>
    <x v="4"/>
    <s v="Janitz, Erika"/>
    <x v="3003"/>
    <n v="1500"/>
    <x v="20"/>
    <x v="2"/>
    <s v="Individual/Scholarship"/>
    <n v="101"/>
    <x v="1"/>
    <x v="0"/>
    <x v="0"/>
    <s v=""/>
    <x v="1"/>
  </r>
  <r>
    <n v="990"/>
    <s v="Fred C. and Mary R. Koch Foundation_Juhnke, Jessica20081500"/>
    <x v="4"/>
    <s v="Juhnke, Jessica"/>
    <x v="3073"/>
    <n v="1500"/>
    <x v="20"/>
    <x v="2"/>
    <s v="Individual/Scholarship"/>
    <n v="102"/>
    <x v="1"/>
    <x v="0"/>
    <x v="0"/>
    <s v=""/>
    <x v="1"/>
  </r>
  <r>
    <n v="990"/>
    <s v="Fred C. and Mary R. Koch Foundation_Kaiser, Katelyn20081500"/>
    <x v="4"/>
    <s v="Kaiser, Katelyn"/>
    <x v="3005"/>
    <n v="1500"/>
    <x v="20"/>
    <x v="2"/>
    <s v="Individual/Scholarship"/>
    <n v="103"/>
    <x v="1"/>
    <x v="0"/>
    <x v="0"/>
    <s v=""/>
    <x v="1"/>
  </r>
  <r>
    <n v="990"/>
    <s v="Fred C. and Mary R. Koch Foundation_Kauk, Kallen20081500"/>
    <x v="4"/>
    <s v="Kauk, Kallen"/>
    <x v="3074"/>
    <n v="1500"/>
    <x v="20"/>
    <x v="2"/>
    <s v="Individual/Scholarship"/>
    <n v="104"/>
    <x v="1"/>
    <x v="0"/>
    <x v="0"/>
    <s v=""/>
    <x v="1"/>
  </r>
  <r>
    <n v="990"/>
    <s v="Fred C. and Mary R. Koch Foundation_Keller, John20081500"/>
    <x v="4"/>
    <s v="Keller, John"/>
    <x v="3075"/>
    <n v="1500"/>
    <x v="20"/>
    <x v="2"/>
    <s v="Individual/Scholarship"/>
    <n v="105"/>
    <x v="1"/>
    <x v="0"/>
    <x v="0"/>
    <s v=""/>
    <x v="1"/>
  </r>
  <r>
    <n v="990"/>
    <s v="Fred C. and Mary R. Koch Foundation_Keller, Jordan20081500"/>
    <x v="4"/>
    <s v="Keller, Jordan"/>
    <x v="3076"/>
    <n v="1500"/>
    <x v="20"/>
    <x v="2"/>
    <s v="Individual/Scholarship"/>
    <n v="106"/>
    <x v="1"/>
    <x v="0"/>
    <x v="0"/>
    <s v=""/>
    <x v="1"/>
  </r>
  <r>
    <n v="990"/>
    <s v="Fred C. and Mary R. Koch Foundation_Kilburg, Tara20081500"/>
    <x v="4"/>
    <s v="Kilburg, Tara"/>
    <x v="3006"/>
    <n v="1500"/>
    <x v="20"/>
    <x v="2"/>
    <s v="Individual/Scholarship"/>
    <n v="107"/>
    <x v="1"/>
    <x v="0"/>
    <x v="0"/>
    <s v=""/>
    <x v="1"/>
  </r>
  <r>
    <n v="990"/>
    <s v="Fred C. and Mary R. Koch Foundation_Kimpton, Eric20081500"/>
    <x v="4"/>
    <s v="Kimpton, Eric"/>
    <x v="2902"/>
    <n v="1500"/>
    <x v="20"/>
    <x v="2"/>
    <s v="Individual/Scholarship"/>
    <n v="108"/>
    <x v="1"/>
    <x v="0"/>
    <x v="0"/>
    <s v=""/>
    <x v="1"/>
  </r>
  <r>
    <n v="990"/>
    <s v="Fred C. and Mary R. Koch Foundation_Kissick, Kyle20081500"/>
    <x v="4"/>
    <s v="Kissick, Kyle"/>
    <x v="3007"/>
    <n v="1500"/>
    <x v="20"/>
    <x v="2"/>
    <s v="Individual/Scholarship"/>
    <n v="109"/>
    <x v="1"/>
    <x v="0"/>
    <x v="0"/>
    <s v=""/>
    <x v="1"/>
  </r>
  <r>
    <n v="990"/>
    <s v="Fred C. and Mary R. Koch Foundation_Kopf, Kara20081500"/>
    <x v="4"/>
    <s v="Kopf, Kara"/>
    <x v="2796"/>
    <n v="1500"/>
    <x v="20"/>
    <x v="2"/>
    <s v="Individual/Scholarship"/>
    <n v="110"/>
    <x v="1"/>
    <x v="0"/>
    <x v="0"/>
    <s v=""/>
    <x v="1"/>
  </r>
  <r>
    <n v="990"/>
    <s v="Fred C. and Mary R. Koch Foundation_Koterwas, Matthew20081500"/>
    <x v="4"/>
    <s v="Koterwas, Matthew"/>
    <x v="3077"/>
    <n v="1500"/>
    <x v="20"/>
    <x v="2"/>
    <s v="Individual/Scholarship"/>
    <n v="111"/>
    <x v="1"/>
    <x v="0"/>
    <x v="0"/>
    <s v=""/>
    <x v="1"/>
  </r>
  <r>
    <n v="990"/>
    <s v="Fred C. and Mary R. Koch Foundation_Lauridsen, Kaitlin20081500"/>
    <x v="4"/>
    <s v="Lauridsen, Kaitlin"/>
    <x v="3078"/>
    <n v="1500"/>
    <x v="20"/>
    <x v="2"/>
    <s v="Individual/Scholarship"/>
    <n v="112"/>
    <x v="1"/>
    <x v="0"/>
    <x v="0"/>
    <s v=""/>
    <x v="1"/>
  </r>
  <r>
    <n v="990"/>
    <s v="Fred C. and Mary R. Koch Foundation_Lee, Jessica20081500"/>
    <x v="4"/>
    <s v="Lee, Jessica"/>
    <x v="2905"/>
    <n v="1500"/>
    <x v="20"/>
    <x v="2"/>
    <s v="Individual/Scholarship"/>
    <n v="113"/>
    <x v="1"/>
    <x v="0"/>
    <x v="0"/>
    <s v=""/>
    <x v="1"/>
  </r>
  <r>
    <n v="990"/>
    <s v="Fred C. and Mary R. Koch Foundation_Liao, Wang20081500"/>
    <x v="4"/>
    <s v="Liao, Wang"/>
    <x v="2907"/>
    <n v="1500"/>
    <x v="20"/>
    <x v="2"/>
    <s v="Individual/Scholarship"/>
    <n v="114"/>
    <x v="1"/>
    <x v="0"/>
    <x v="0"/>
    <s v=""/>
    <x v="1"/>
  </r>
  <r>
    <n v="990"/>
    <s v="Fred C. and Mary R. Koch Foundation_Liddie, David20081500"/>
    <x v="4"/>
    <s v="Liddie, David"/>
    <x v="3079"/>
    <n v="1500"/>
    <x v="20"/>
    <x v="2"/>
    <s v="Individual/Scholarship"/>
    <n v="115"/>
    <x v="1"/>
    <x v="0"/>
    <x v="0"/>
    <s v=""/>
    <x v="1"/>
  </r>
  <r>
    <n v="990"/>
    <s v="Fred C. and Mary R. Koch Foundation_Linderman, Matthew20081500"/>
    <x v="4"/>
    <s v="Linderman, Matthew"/>
    <x v="3080"/>
    <n v="1500"/>
    <x v="20"/>
    <x v="2"/>
    <s v="Individual/Scholarship"/>
    <n v="116"/>
    <x v="1"/>
    <x v="0"/>
    <x v="0"/>
    <s v=""/>
    <x v="1"/>
  </r>
  <r>
    <n v="990"/>
    <s v="Fred C. and Mary R. Koch Foundation_Loney, Grant20081500"/>
    <x v="4"/>
    <s v="Loney, Grant"/>
    <x v="3012"/>
    <n v="1500"/>
    <x v="20"/>
    <x v="2"/>
    <s v="Individual/Scholarship"/>
    <n v="117"/>
    <x v="1"/>
    <x v="0"/>
    <x v="0"/>
    <s v=""/>
    <x v="1"/>
  </r>
  <r>
    <n v="990"/>
    <s v="Fred C. and Mary R. Koch Foundation_Longoria, Joel20081500"/>
    <x v="4"/>
    <s v="Longoria, Joel"/>
    <x v="3013"/>
    <n v="1500"/>
    <x v="20"/>
    <x v="2"/>
    <s v="Individual/Scholarship"/>
    <n v="118"/>
    <x v="1"/>
    <x v="0"/>
    <x v="0"/>
    <s v=""/>
    <x v="1"/>
  </r>
  <r>
    <n v="990"/>
    <s v="Fred C. and Mary R. Koch Foundation_Lynch, Erin20081500"/>
    <x v="4"/>
    <s v="Lynch, Erin"/>
    <x v="3081"/>
    <n v="1500"/>
    <x v="20"/>
    <x v="2"/>
    <s v="Individual/Scholarship"/>
    <n v="119"/>
    <x v="1"/>
    <x v="0"/>
    <x v="0"/>
    <s v=""/>
    <x v="1"/>
  </r>
  <r>
    <n v="990"/>
    <s v="Fred C. and Mary R. Koch Foundation_Mainz, Emilie20081500"/>
    <x v="4"/>
    <s v="Mainz, Emilie"/>
    <x v="3082"/>
    <n v="1500"/>
    <x v="20"/>
    <x v="2"/>
    <s v="Individual/Scholarship"/>
    <n v="120"/>
    <x v="1"/>
    <x v="0"/>
    <x v="0"/>
    <s v=""/>
    <x v="1"/>
  </r>
  <r>
    <n v="990"/>
    <s v="Fred C. and Mary R. Koch Foundation_Marcinkowski, Desmond, Dana20081500"/>
    <x v="4"/>
    <s v="Marcinkowski, Desmond, Dana"/>
    <x v="3083"/>
    <n v="1500"/>
    <x v="20"/>
    <x v="2"/>
    <s v="Individual/Scholarship"/>
    <n v="121"/>
    <x v="1"/>
    <x v="0"/>
    <x v="0"/>
    <s v=""/>
    <x v="1"/>
  </r>
  <r>
    <n v="990"/>
    <s v="Fred C. and Mary R. Koch Foundation_Marsh, Addie20081500"/>
    <x v="4"/>
    <s v="Marsh, Addie"/>
    <x v="3084"/>
    <n v="1500"/>
    <x v="20"/>
    <x v="2"/>
    <s v="Individual/Scholarship"/>
    <n v="122"/>
    <x v="1"/>
    <x v="0"/>
    <x v="0"/>
    <s v=""/>
    <x v="1"/>
  </r>
  <r>
    <n v="990"/>
    <s v="Fred C. and Mary R. Koch Foundation_Martell, Kayli20081500"/>
    <x v="4"/>
    <s v="Martell, Kayli"/>
    <x v="3085"/>
    <n v="1500"/>
    <x v="20"/>
    <x v="2"/>
    <s v="Individual/Scholarship"/>
    <n v="123"/>
    <x v="1"/>
    <x v="0"/>
    <x v="0"/>
    <s v=""/>
    <x v="1"/>
  </r>
  <r>
    <n v="990"/>
    <s v="Fred C. and Mary R. Koch Foundation_Martin, Kaitlin20081500"/>
    <x v="4"/>
    <s v="Martin, Kaitlin"/>
    <x v="3086"/>
    <n v="1500"/>
    <x v="20"/>
    <x v="2"/>
    <s v="Individual/Scholarship"/>
    <n v="124"/>
    <x v="1"/>
    <x v="0"/>
    <x v="0"/>
    <s v=""/>
    <x v="1"/>
  </r>
  <r>
    <n v="990"/>
    <s v="Fred C. and Mary R. Koch Foundation_Mason, Jennifer20081500"/>
    <x v="4"/>
    <s v="Mason, Jennifer"/>
    <x v="3087"/>
    <n v="1500"/>
    <x v="20"/>
    <x v="2"/>
    <s v="Individual/Scholarship"/>
    <n v="125"/>
    <x v="1"/>
    <x v="0"/>
    <x v="0"/>
    <s v=""/>
    <x v="1"/>
  </r>
  <r>
    <n v="990"/>
    <s v="Fred C. and Mary R. Koch Foundation_McClymont, Kaitlin20081500"/>
    <x v="4"/>
    <s v="McClymont, Kaitlin"/>
    <x v="3088"/>
    <n v="1500"/>
    <x v="20"/>
    <x v="2"/>
    <s v="Individual/Scholarship"/>
    <n v="126"/>
    <x v="1"/>
    <x v="0"/>
    <x v="0"/>
    <s v=""/>
    <x v="1"/>
  </r>
  <r>
    <n v="990"/>
    <s v="Fred C. and Mary R. Koch Foundation_McCrary, Kathleen20081500"/>
    <x v="4"/>
    <s v="McCrary, Kathleen"/>
    <x v="3089"/>
    <n v="1500"/>
    <x v="20"/>
    <x v="2"/>
    <s v="Individual/Scholarship"/>
    <n v="127"/>
    <x v="1"/>
    <x v="0"/>
    <x v="0"/>
    <s v=""/>
    <x v="1"/>
  </r>
  <r>
    <n v="990"/>
    <s v="Fred C. and Mary R. Koch Foundation_McGreevy, Joe20081500"/>
    <x v="4"/>
    <s v="McGreevy, Joe"/>
    <x v="3014"/>
    <n v="1500"/>
    <x v="20"/>
    <x v="2"/>
    <s v="Individual/Scholarship"/>
    <n v="128"/>
    <x v="1"/>
    <x v="0"/>
    <x v="0"/>
    <s v=""/>
    <x v="1"/>
  </r>
  <r>
    <n v="990"/>
    <s v="Fred C. and Mary R. Koch Foundation_McIntosh, Kelsey20081500"/>
    <x v="4"/>
    <s v="McIntosh, Kelsey"/>
    <x v="3015"/>
    <n v="1500"/>
    <x v="20"/>
    <x v="2"/>
    <s v="Individual/Scholarship"/>
    <n v="129"/>
    <x v="1"/>
    <x v="0"/>
    <x v="0"/>
    <s v=""/>
    <x v="1"/>
  </r>
  <r>
    <n v="990"/>
    <s v="Fred C. and Mary R. Koch Foundation_McIntosh, Meghan20081500"/>
    <x v="4"/>
    <s v="McIntosh, Meghan"/>
    <x v="2808"/>
    <n v="1500"/>
    <x v="20"/>
    <x v="2"/>
    <s v="Individual/Scholarship"/>
    <n v="130"/>
    <x v="1"/>
    <x v="0"/>
    <x v="0"/>
    <s v=""/>
    <x v="1"/>
  </r>
  <r>
    <n v="990"/>
    <s v="Fred C. and Mary R. Koch Foundation_Meicke, Stephen20081500"/>
    <x v="4"/>
    <s v="Meicke, Stephen"/>
    <x v="2809"/>
    <n v="1500"/>
    <x v="20"/>
    <x v="2"/>
    <s v="Individual/Scholarship"/>
    <n v="131"/>
    <x v="1"/>
    <x v="0"/>
    <x v="0"/>
    <s v=""/>
    <x v="1"/>
  </r>
  <r>
    <n v="990"/>
    <s v="Fred C. and Mary R. Koch Foundation_Michaud, Jessica20081500"/>
    <x v="4"/>
    <s v="Michaud, Jessica"/>
    <x v="2810"/>
    <n v="1500"/>
    <x v="20"/>
    <x v="2"/>
    <s v="Individual/Scholarship"/>
    <n v="132"/>
    <x v="1"/>
    <x v="0"/>
    <x v="0"/>
    <s v=""/>
    <x v="1"/>
  </r>
  <r>
    <n v="990"/>
    <s v="Fred C. and Mary R. Koch Foundation_Mielke, Heidi20081500"/>
    <x v="4"/>
    <s v="Mielke, Heidi"/>
    <x v="2704"/>
    <n v="1500"/>
    <x v="20"/>
    <x v="2"/>
    <s v="Individual/Scholarship"/>
    <n v="133"/>
    <x v="1"/>
    <x v="0"/>
    <x v="0"/>
    <s v=""/>
    <x v="1"/>
  </r>
  <r>
    <n v="990"/>
    <s v="Fred C. and Mary R. Koch Foundation_Miller, Nathan20081500"/>
    <x v="4"/>
    <s v="Miller, Nathan"/>
    <x v="3017"/>
    <n v="1500"/>
    <x v="20"/>
    <x v="2"/>
    <s v="Individual/Scholarship"/>
    <n v="134"/>
    <x v="1"/>
    <x v="0"/>
    <x v="0"/>
    <s v=""/>
    <x v="1"/>
  </r>
  <r>
    <n v="990"/>
    <s v="Fred C. and Mary R. Koch Foundation_Minnihan, Heidi20081500"/>
    <x v="4"/>
    <s v="Minnihan, Heidi"/>
    <x v="3018"/>
    <n v="1500"/>
    <x v="20"/>
    <x v="2"/>
    <s v="Individual/Scholarship"/>
    <n v="135"/>
    <x v="1"/>
    <x v="0"/>
    <x v="0"/>
    <s v=""/>
    <x v="1"/>
  </r>
  <r>
    <n v="990"/>
    <s v="Fred C. and Mary R. Koch Foundation_Mishue, Melanie20081500"/>
    <x v="4"/>
    <s v="Mishue, Melanie"/>
    <x v="3090"/>
    <n v="1500"/>
    <x v="20"/>
    <x v="2"/>
    <s v="Individual/Scholarship"/>
    <n v="136"/>
    <x v="1"/>
    <x v="0"/>
    <x v="0"/>
    <s v=""/>
    <x v="1"/>
  </r>
  <r>
    <n v="990"/>
    <s v="Fred C. and Mary R. Koch Foundation_Monroe, Alexandra20081500"/>
    <x v="4"/>
    <s v="Monroe, Alexandra"/>
    <x v="3091"/>
    <n v="1500"/>
    <x v="20"/>
    <x v="2"/>
    <s v="Individual/Scholarship"/>
    <n v="137"/>
    <x v="1"/>
    <x v="0"/>
    <x v="0"/>
    <s v=""/>
    <x v="1"/>
  </r>
  <r>
    <n v="990"/>
    <s v="Fred C. and Mary R. Koch Foundation_Morgan, Tessa20081500"/>
    <x v="4"/>
    <s v="Morgan, Tessa"/>
    <x v="3019"/>
    <n v="1500"/>
    <x v="20"/>
    <x v="2"/>
    <s v="Individual/Scholarship"/>
    <n v="138"/>
    <x v="1"/>
    <x v="0"/>
    <x v="0"/>
    <s v=""/>
    <x v="1"/>
  </r>
  <r>
    <n v="990"/>
    <s v="Fred C. and Mary R. Koch Foundation_Morris, Jason20081500"/>
    <x v="4"/>
    <s v="Morris, Jason"/>
    <x v="2815"/>
    <n v="1500"/>
    <x v="20"/>
    <x v="2"/>
    <s v="Individual/Scholarship"/>
    <n v="139"/>
    <x v="1"/>
    <x v="0"/>
    <x v="0"/>
    <s v=""/>
    <x v="1"/>
  </r>
  <r>
    <n v="990"/>
    <s v="Fred C. and Mary R. Koch Foundation_Mortimer, Melissa20081500"/>
    <x v="4"/>
    <s v="Mortimer, Melissa"/>
    <x v="3092"/>
    <n v="1500"/>
    <x v="20"/>
    <x v="2"/>
    <s v="Individual/Scholarship"/>
    <n v="140"/>
    <x v="1"/>
    <x v="0"/>
    <x v="0"/>
    <s v=""/>
    <x v="1"/>
  </r>
  <r>
    <n v="990"/>
    <s v="Fred C. and Mary R. Koch Foundation_Murphy, Christina20081500"/>
    <x v="4"/>
    <s v="Murphy, Christina"/>
    <x v="3093"/>
    <n v="1500"/>
    <x v="20"/>
    <x v="2"/>
    <s v="Individual/Scholarship"/>
    <n v="141"/>
    <x v="1"/>
    <x v="0"/>
    <x v="0"/>
    <s v=""/>
    <x v="1"/>
  </r>
  <r>
    <n v="990"/>
    <s v="Fred C. and Mary R. Koch Foundation_Murray, Megan20081500"/>
    <x v="4"/>
    <s v="Murray, Megan"/>
    <x v="3020"/>
    <n v="1500"/>
    <x v="20"/>
    <x v="2"/>
    <s v="Individual/Scholarship"/>
    <n v="142"/>
    <x v="1"/>
    <x v="0"/>
    <x v="0"/>
    <s v=""/>
    <x v="1"/>
  </r>
  <r>
    <n v="990"/>
    <s v="Fred C. and Mary R. Koch Foundation_Niehaus, Erik20081500"/>
    <x v="4"/>
    <s v="Niehaus, Erik"/>
    <x v="3094"/>
    <n v="1500"/>
    <x v="20"/>
    <x v="2"/>
    <s v="Individual/Scholarship"/>
    <n v="143"/>
    <x v="1"/>
    <x v="0"/>
    <x v="0"/>
    <s v=""/>
    <x v="1"/>
  </r>
  <r>
    <n v="990"/>
    <s v="Fred C. and Mary R. Koch Foundation_Nieuwoudt, Stephan20081500"/>
    <x v="4"/>
    <s v="Nieuwoudt, Stephan"/>
    <x v="3022"/>
    <n v="1500"/>
    <x v="20"/>
    <x v="2"/>
    <s v="Individual/Scholarship"/>
    <n v="144"/>
    <x v="1"/>
    <x v="0"/>
    <x v="0"/>
    <s v=""/>
    <x v="1"/>
  </r>
  <r>
    <n v="990"/>
    <s v="Fred C. and Mary R. Koch Foundation_Nieuwoudt, Claudia20081500"/>
    <x v="4"/>
    <s v="Nieuwoudt, Claudia"/>
    <x v="3095"/>
    <n v="1500"/>
    <x v="20"/>
    <x v="2"/>
    <s v="Individual/Scholarship"/>
    <n v="145"/>
    <x v="1"/>
    <x v="0"/>
    <x v="0"/>
    <s v=""/>
    <x v="1"/>
  </r>
  <r>
    <n v="990"/>
    <s v="Fred C. and Mary R. Koch Foundation_Oakes, Kathryn20081500"/>
    <x v="4"/>
    <s v="Oakes, Kathryn"/>
    <x v="2916"/>
    <n v="1500"/>
    <x v="20"/>
    <x v="2"/>
    <s v="Individual/Scholarship"/>
    <n v="146"/>
    <x v="1"/>
    <x v="0"/>
    <x v="0"/>
    <s v=""/>
    <x v="1"/>
  </r>
  <r>
    <n v="990"/>
    <s v="Fred C. and Mary R. Koch Foundation_Ouimet, Gabrielle20081500"/>
    <x v="4"/>
    <s v="Ouimet, Gabrielle"/>
    <x v="2917"/>
    <n v="1500"/>
    <x v="20"/>
    <x v="2"/>
    <s v="Individual/Scholarship"/>
    <n v="147"/>
    <x v="1"/>
    <x v="0"/>
    <x v="0"/>
    <s v=""/>
    <x v="1"/>
  </r>
  <r>
    <n v="990"/>
    <s v="Fred C. and Mary R. Koch Foundation_Patel, Ankita20081500"/>
    <x v="4"/>
    <s v="Patel, Ankita"/>
    <x v="3096"/>
    <n v="1500"/>
    <x v="20"/>
    <x v="2"/>
    <s v="Individual/Scholarship"/>
    <n v="148"/>
    <x v="1"/>
    <x v="0"/>
    <x v="0"/>
    <s v=""/>
    <x v="1"/>
  </r>
  <r>
    <n v="990"/>
    <s v="Fred C. and Mary R. Koch Foundation_Pechacek, Kallie20081500"/>
    <x v="4"/>
    <s v="Pechacek, Kallie"/>
    <x v="2820"/>
    <n v="1500"/>
    <x v="20"/>
    <x v="2"/>
    <s v="Individual/Scholarship"/>
    <n v="149"/>
    <x v="1"/>
    <x v="0"/>
    <x v="0"/>
    <s v=""/>
    <x v="1"/>
  </r>
  <r>
    <n v="990"/>
    <s v="Fred C. and Mary R. Koch Foundation_Penciak, Matej20081500"/>
    <x v="4"/>
    <s v="Penciak, Matej"/>
    <x v="3097"/>
    <n v="1500"/>
    <x v="20"/>
    <x v="2"/>
    <s v="Individual/Scholarship"/>
    <n v="150"/>
    <x v="1"/>
    <x v="0"/>
    <x v="0"/>
    <s v=""/>
    <x v="1"/>
  </r>
  <r>
    <n v="990"/>
    <s v="Fred C. and Mary R. Koch Foundation_Pinnell, Anne20081500"/>
    <x v="4"/>
    <s v="Pinnell, Anne"/>
    <x v="3098"/>
    <n v="1500"/>
    <x v="20"/>
    <x v="2"/>
    <s v="Individual/Scholarship"/>
    <n v="151"/>
    <x v="1"/>
    <x v="0"/>
    <x v="0"/>
    <s v=""/>
    <x v="1"/>
  </r>
  <r>
    <n v="990"/>
    <s v="Fred C. and Mary R. Koch Foundation_Potcinske, Haley20081500"/>
    <x v="4"/>
    <s v="Potcinske, Haley"/>
    <x v="3099"/>
    <n v="1500"/>
    <x v="20"/>
    <x v="2"/>
    <s v="Individual/Scholarship"/>
    <n v="152"/>
    <x v="1"/>
    <x v="0"/>
    <x v="0"/>
    <s v=""/>
    <x v="1"/>
  </r>
  <r>
    <n v="990"/>
    <s v="Fred C. and Mary R. Koch Foundation_Potts, Jennifer20081500"/>
    <x v="4"/>
    <s v="Potts, Jennifer"/>
    <x v="3026"/>
    <n v="1500"/>
    <x v="20"/>
    <x v="2"/>
    <s v="Individual/Scholarship"/>
    <n v="153"/>
    <x v="1"/>
    <x v="0"/>
    <x v="0"/>
    <s v=""/>
    <x v="1"/>
  </r>
  <r>
    <n v="990"/>
    <s v="Fred C. and Mary R. Koch Foundation_Potts, Eric20081500"/>
    <x v="4"/>
    <s v="Potts, Eric"/>
    <x v="3100"/>
    <n v="1500"/>
    <x v="20"/>
    <x v="2"/>
    <s v="Individual/Scholarship"/>
    <n v="154"/>
    <x v="1"/>
    <x v="0"/>
    <x v="0"/>
    <s v=""/>
    <x v="1"/>
  </r>
  <r>
    <n v="990"/>
    <s v="Fred C. and Mary R. Koch Foundation_Pringle, Jennifer20081500"/>
    <x v="4"/>
    <s v="Pringle, Jennifer"/>
    <x v="3027"/>
    <n v="1500"/>
    <x v="20"/>
    <x v="2"/>
    <s v="Individual/Scholarship"/>
    <n v="155"/>
    <x v="1"/>
    <x v="0"/>
    <x v="0"/>
    <s v=""/>
    <x v="1"/>
  </r>
  <r>
    <n v="990"/>
    <s v="Fred C. and Mary R. Koch Foundation_Rahman, Tawhid20081500"/>
    <x v="4"/>
    <s v="Rahman, Tawhid"/>
    <x v="3028"/>
    <n v="1500"/>
    <x v="20"/>
    <x v="2"/>
    <s v="Individual/Scholarship"/>
    <n v="156"/>
    <x v="1"/>
    <x v="0"/>
    <x v="0"/>
    <s v=""/>
    <x v="1"/>
  </r>
  <r>
    <n v="990"/>
    <s v="Fred C. and Mary R. Koch Foundation_Raulston, Nicole20081500"/>
    <x v="4"/>
    <s v="Raulston, Nicole"/>
    <x v="2823"/>
    <n v="1500"/>
    <x v="20"/>
    <x v="2"/>
    <s v="Individual/Scholarship"/>
    <n v="157"/>
    <x v="1"/>
    <x v="0"/>
    <x v="0"/>
    <s v=""/>
    <x v="1"/>
  </r>
  <r>
    <n v="990"/>
    <s v="Fred C. and Mary R. Koch Foundation_Reese, Todd20081500"/>
    <x v="4"/>
    <s v="Reese, Todd"/>
    <x v="3101"/>
    <n v="1500"/>
    <x v="20"/>
    <x v="2"/>
    <s v="Individual/Scholarship"/>
    <n v="158"/>
    <x v="1"/>
    <x v="0"/>
    <x v="0"/>
    <s v=""/>
    <x v="1"/>
  </r>
  <r>
    <n v="990"/>
    <s v="Fred C. and Mary R. Koch Foundation_Reese, Zachary20081500"/>
    <x v="4"/>
    <s v="Reese, Zachary"/>
    <x v="3102"/>
    <n v="1500"/>
    <x v="20"/>
    <x v="2"/>
    <s v="Individual/Scholarship"/>
    <n v="159"/>
    <x v="1"/>
    <x v="0"/>
    <x v="0"/>
    <s v=""/>
    <x v="1"/>
  </r>
  <r>
    <n v="990"/>
    <s v="Fred C. and Mary R. Koch Foundation_Reilly, Maegan20081500"/>
    <x v="4"/>
    <s v="Reilly, Maegan"/>
    <x v="3103"/>
    <n v="1500"/>
    <x v="20"/>
    <x v="2"/>
    <s v="Individual/Scholarship"/>
    <n v="160"/>
    <x v="1"/>
    <x v="0"/>
    <x v="0"/>
    <s v=""/>
    <x v="1"/>
  </r>
  <r>
    <n v="990"/>
    <s v="Fred C. and Mary R. Koch Foundation_Reimer, Jay20081500"/>
    <x v="4"/>
    <s v="Reimer, Jay"/>
    <x v="2825"/>
    <n v="1500"/>
    <x v="20"/>
    <x v="2"/>
    <s v="Individual/Scholarship"/>
    <n v="161"/>
    <x v="1"/>
    <x v="0"/>
    <x v="0"/>
    <s v=""/>
    <x v="1"/>
  </r>
  <r>
    <n v="990"/>
    <s v="Fred C. and Mary R. Koch Foundation_Reyolds, Jessica20081500"/>
    <x v="4"/>
    <s v="Reyolds, Jessica"/>
    <x v="3104"/>
    <n v="1500"/>
    <x v="20"/>
    <x v="2"/>
    <s v="Individual/Scholarship"/>
    <n v="162"/>
    <x v="1"/>
    <x v="0"/>
    <x v="0"/>
    <s v=""/>
    <x v="1"/>
  </r>
  <r>
    <n v="990"/>
    <s v="Fred C. and Mary R. Koch Foundation_Rhoads, Caleb20081500"/>
    <x v="4"/>
    <s v="Rhoads, Caleb"/>
    <x v="2927"/>
    <n v="1500"/>
    <x v="20"/>
    <x v="2"/>
    <s v="Individual/Scholarship"/>
    <n v="163"/>
    <x v="1"/>
    <x v="0"/>
    <x v="0"/>
    <s v=""/>
    <x v="1"/>
  </r>
  <r>
    <n v="990"/>
    <s v="Fred C. and Mary R. Koch Foundation_Riera, Ana20081500"/>
    <x v="4"/>
    <s v="Riera, Ana"/>
    <x v="2928"/>
    <n v="1500"/>
    <x v="20"/>
    <x v="2"/>
    <s v="Individual/Scholarship"/>
    <n v="164"/>
    <x v="1"/>
    <x v="0"/>
    <x v="0"/>
    <s v=""/>
    <x v="1"/>
  </r>
  <r>
    <n v="990"/>
    <s v="Fred C. and Mary R. Koch Foundation_Riter, Jennifer20081500"/>
    <x v="4"/>
    <s v="Riter, Jennifer"/>
    <x v="2827"/>
    <n v="1500"/>
    <x v="20"/>
    <x v="2"/>
    <s v="Individual/Scholarship"/>
    <n v="165"/>
    <x v="1"/>
    <x v="0"/>
    <x v="0"/>
    <s v=""/>
    <x v="1"/>
  </r>
  <r>
    <n v="990"/>
    <s v="Fred C. and Mary R. Koch Foundation_Robertson, Blair20081500"/>
    <x v="4"/>
    <s v="Robertson, Blair"/>
    <x v="3105"/>
    <n v="1500"/>
    <x v="20"/>
    <x v="2"/>
    <s v="Individual/Scholarship"/>
    <n v="166"/>
    <x v="1"/>
    <x v="0"/>
    <x v="0"/>
    <s v=""/>
    <x v="1"/>
  </r>
  <r>
    <n v="990"/>
    <s v="Fred C. and Mary R. Koch Foundation_Rockett, Alison20081500"/>
    <x v="4"/>
    <s v="Rockett, Alison"/>
    <x v="2930"/>
    <n v="1500"/>
    <x v="20"/>
    <x v="2"/>
    <s v="Individual/Scholarship"/>
    <n v="167"/>
    <x v="1"/>
    <x v="0"/>
    <x v="0"/>
    <s v=""/>
    <x v="1"/>
  </r>
  <r>
    <n v="990"/>
    <s v="Fred C. and Mary R. Koch Foundation_Rosenberg, Russell20081500"/>
    <x v="4"/>
    <s v="Rosenberg, Russell"/>
    <x v="2932"/>
    <n v="1500"/>
    <x v="20"/>
    <x v="2"/>
    <s v="Individual/Scholarship"/>
    <n v="168"/>
    <x v="1"/>
    <x v="0"/>
    <x v="0"/>
    <s v=""/>
    <x v="1"/>
  </r>
  <r>
    <n v="990"/>
    <s v="Fred C. and Mary R. Koch Foundation_Rudat, Alexander20081500"/>
    <x v="4"/>
    <s v="Rudat, Alexander"/>
    <x v="3029"/>
    <n v="1500"/>
    <x v="20"/>
    <x v="2"/>
    <s v="Individual/Scholarship"/>
    <n v="169"/>
    <x v="1"/>
    <x v="0"/>
    <x v="0"/>
    <s v=""/>
    <x v="1"/>
  </r>
  <r>
    <n v="990"/>
    <s v="Fred C. and Mary R. Koch Foundation_Ruiz, Sandra20081500"/>
    <x v="4"/>
    <s v="Ruiz, Sandra"/>
    <x v="3030"/>
    <n v="1500"/>
    <x v="20"/>
    <x v="2"/>
    <s v="Individual/Scholarship"/>
    <n v="170"/>
    <x v="1"/>
    <x v="0"/>
    <x v="0"/>
    <s v=""/>
    <x v="1"/>
  </r>
  <r>
    <n v="990"/>
    <s v="Fred C. and Mary R. Koch Foundation_Rush, Cynthia20081500"/>
    <x v="4"/>
    <s v="Rush, Cynthia"/>
    <x v="2933"/>
    <n v="1500"/>
    <x v="20"/>
    <x v="2"/>
    <s v="Individual/Scholarship"/>
    <n v="171"/>
    <x v="1"/>
    <x v="0"/>
    <x v="0"/>
    <s v=""/>
    <x v="1"/>
  </r>
  <r>
    <n v="990"/>
    <s v="Fred C. and Mary R. Koch Foundation_Salazar, D'Andrea20081500"/>
    <x v="4"/>
    <s v="Salazar, D'Andrea"/>
    <x v="3106"/>
    <n v="1500"/>
    <x v="20"/>
    <x v="2"/>
    <s v="Individual/Scholarship"/>
    <n v="172"/>
    <x v="1"/>
    <x v="0"/>
    <x v="0"/>
    <s v=""/>
    <x v="1"/>
  </r>
  <r>
    <n v="990"/>
    <s v="Fred C. and Mary R. Koch Foundation_Schirmer, Kathleen20081500"/>
    <x v="4"/>
    <s v="Schirmer, Kathleen"/>
    <x v="2835"/>
    <n v="1500"/>
    <x v="20"/>
    <x v="2"/>
    <s v="Individual/Scholarship"/>
    <n v="173"/>
    <x v="1"/>
    <x v="0"/>
    <x v="0"/>
    <s v=""/>
    <x v="1"/>
  </r>
  <r>
    <n v="990"/>
    <s v="Fred C. and Mary R. Koch Foundation_Schmidt, Caitlin20081500"/>
    <x v="4"/>
    <s v="Schmidt, Caitlin"/>
    <x v="3031"/>
    <n v="1500"/>
    <x v="20"/>
    <x v="2"/>
    <s v="Individual/Scholarship"/>
    <n v="174"/>
    <x v="1"/>
    <x v="0"/>
    <x v="0"/>
    <s v=""/>
    <x v="1"/>
  </r>
  <r>
    <n v="990"/>
    <s v="Fred C. and Mary R. Koch Foundation_Schneider, Natalie20081500"/>
    <x v="4"/>
    <s v="Schneider, Natalie"/>
    <x v="2833"/>
    <n v="1500"/>
    <x v="20"/>
    <x v="2"/>
    <s v="Individual/Scholarship"/>
    <n v="175"/>
    <x v="1"/>
    <x v="0"/>
    <x v="0"/>
    <s v=""/>
    <x v="1"/>
  </r>
  <r>
    <n v="990"/>
    <s v="Fred C. and Mary R. Koch Foundation_Schroeder, Thomas20081500"/>
    <x v="4"/>
    <s v="Schroeder, Thomas"/>
    <x v="3032"/>
    <n v="1500"/>
    <x v="20"/>
    <x v="2"/>
    <s v="Individual/Scholarship"/>
    <n v="176"/>
    <x v="1"/>
    <x v="0"/>
    <x v="0"/>
    <s v=""/>
    <x v="1"/>
  </r>
  <r>
    <n v="990"/>
    <s v="Fred C. and Mary R. Koch Foundation_Schumann, Matthew20081500"/>
    <x v="4"/>
    <s v="Schumann, Matthew"/>
    <x v="3107"/>
    <n v="1500"/>
    <x v="20"/>
    <x v="2"/>
    <s v="Individual/Scholarship"/>
    <n v="177"/>
    <x v="1"/>
    <x v="0"/>
    <x v="0"/>
    <s v=""/>
    <x v="1"/>
  </r>
  <r>
    <n v="990"/>
    <s v="Fred C. and Mary R. Koch Foundation_Searle, Abigail20081500"/>
    <x v="4"/>
    <s v="Searle, Abigail"/>
    <x v="2934"/>
    <n v="1500"/>
    <x v="20"/>
    <x v="2"/>
    <s v="Individual/Scholarship"/>
    <n v="178"/>
    <x v="1"/>
    <x v="0"/>
    <x v="0"/>
    <s v=""/>
    <x v="1"/>
  </r>
  <r>
    <n v="990"/>
    <s v="Fred C. and Mary R. Koch Foundation_Searle, Paul20081500"/>
    <x v="4"/>
    <s v="Searle, Paul"/>
    <x v="3108"/>
    <n v="1500"/>
    <x v="20"/>
    <x v="2"/>
    <s v="Individual/Scholarship"/>
    <n v="179"/>
    <x v="1"/>
    <x v="0"/>
    <x v="0"/>
    <s v=""/>
    <x v="1"/>
  </r>
  <r>
    <n v="990"/>
    <s v="Fred C. and Mary R. Koch Foundation_Seiler, Stephanie20081500"/>
    <x v="4"/>
    <s v="Seiler, Stephanie"/>
    <x v="3033"/>
    <n v="1500"/>
    <x v="20"/>
    <x v="2"/>
    <s v="Individual/Scholarship"/>
    <n v="180"/>
    <x v="1"/>
    <x v="0"/>
    <x v="0"/>
    <s v=""/>
    <x v="1"/>
  </r>
  <r>
    <n v="990"/>
    <s v="Fred C. and Mary R. Koch Foundation_Sheck, Stacie20081500"/>
    <x v="4"/>
    <s v="Sheck, Stacie"/>
    <x v="3035"/>
    <n v="1500"/>
    <x v="20"/>
    <x v="2"/>
    <s v="Individual/Scholarship"/>
    <n v="181"/>
    <x v="1"/>
    <x v="0"/>
    <x v="0"/>
    <s v=""/>
    <x v="1"/>
  </r>
  <r>
    <n v="990"/>
    <s v="Fred C. and Mary R. Koch Foundation_Simonsen, Kelsey20081500"/>
    <x v="4"/>
    <s v="Simonsen, Kelsey"/>
    <x v="3037"/>
    <n v="1500"/>
    <x v="20"/>
    <x v="2"/>
    <s v="Individual/Scholarship"/>
    <n v="182"/>
    <x v="1"/>
    <x v="0"/>
    <x v="0"/>
    <s v=""/>
    <x v="1"/>
  </r>
  <r>
    <n v="990"/>
    <s v="Fred C. and Mary R. Koch Foundation_Snipes, Amanda Owen20081500"/>
    <x v="4"/>
    <s v="Snipes, Amanda Owen"/>
    <x v="3109"/>
    <n v="1500"/>
    <x v="20"/>
    <x v="2"/>
    <s v="Individual/Scholarship"/>
    <n v="183"/>
    <x v="1"/>
    <x v="0"/>
    <x v="0"/>
    <s v=""/>
    <x v="1"/>
  </r>
  <r>
    <n v="990"/>
    <s v="Fred C. and Mary R. Koch Foundation_Stevens, Francis20081500"/>
    <x v="4"/>
    <s v="Stevens, Francis"/>
    <x v="3110"/>
    <n v="1500"/>
    <x v="20"/>
    <x v="2"/>
    <s v="Individual/Scholarship"/>
    <n v="184"/>
    <x v="1"/>
    <x v="0"/>
    <x v="0"/>
    <s v=""/>
    <x v="1"/>
  </r>
  <r>
    <n v="990"/>
    <s v="Fred C. and Mary R. Koch Foundation_Stewart, Michael20081500"/>
    <x v="4"/>
    <s v="Stewart, Michael"/>
    <x v="3038"/>
    <n v="1500"/>
    <x v="20"/>
    <x v="2"/>
    <s v="Individual/Scholarship"/>
    <n v="185"/>
    <x v="1"/>
    <x v="0"/>
    <x v="0"/>
    <s v=""/>
    <x v="1"/>
  </r>
  <r>
    <n v="990"/>
    <s v="Fred C. and Mary R. Koch Foundation_Still, Michael20081500"/>
    <x v="4"/>
    <s v="Still, Michael"/>
    <x v="3039"/>
    <n v="1500"/>
    <x v="20"/>
    <x v="2"/>
    <s v="Individual/Scholarship"/>
    <n v="186"/>
    <x v="1"/>
    <x v="0"/>
    <x v="0"/>
    <s v=""/>
    <x v="1"/>
  </r>
  <r>
    <n v="990"/>
    <s v="Fred C. and Mary R. Koch Foundation_Stolte, Meg20081500"/>
    <x v="4"/>
    <s v="Stolte, Meg"/>
    <x v="2840"/>
    <n v="1500"/>
    <x v="20"/>
    <x v="2"/>
    <s v="Individual/Scholarship"/>
    <n v="187"/>
    <x v="1"/>
    <x v="0"/>
    <x v="0"/>
    <s v=""/>
    <x v="1"/>
  </r>
  <r>
    <n v="990"/>
    <s v="Fred C. and Mary R. Koch Foundation_Sumpter, Rosline20081500"/>
    <x v="4"/>
    <s v="Sumpter, Rosline"/>
    <x v="2841"/>
    <n v="1500"/>
    <x v="20"/>
    <x v="2"/>
    <s v="Individual/Scholarship"/>
    <n v="188"/>
    <x v="1"/>
    <x v="0"/>
    <x v="0"/>
    <s v=""/>
    <x v="1"/>
  </r>
  <r>
    <n v="990"/>
    <s v="Fred C. and Mary R. Koch Foundation_Sun, Sharon20081500"/>
    <x v="4"/>
    <s v="Sun, Sharon"/>
    <x v="3111"/>
    <n v="1500"/>
    <x v="20"/>
    <x v="2"/>
    <s v="Individual/Scholarship"/>
    <n v="189"/>
    <x v="1"/>
    <x v="0"/>
    <x v="0"/>
    <s v=""/>
    <x v="1"/>
  </r>
  <r>
    <n v="990"/>
    <s v="Fred C. and Mary R. Koch Foundation_Surman, Alexandra20081500"/>
    <x v="4"/>
    <s v="Surman, Alexandra"/>
    <x v="2945"/>
    <n v="1500"/>
    <x v="20"/>
    <x v="2"/>
    <s v="Individual/Scholarship"/>
    <n v="190"/>
    <x v="1"/>
    <x v="0"/>
    <x v="0"/>
    <s v=""/>
    <x v="1"/>
  </r>
  <r>
    <n v="990"/>
    <s v="Fred C. and Mary R. Koch Foundation_Surman, Tyler20081500"/>
    <x v="4"/>
    <s v="Surman, Tyler"/>
    <x v="3112"/>
    <n v="1500"/>
    <x v="20"/>
    <x v="2"/>
    <s v="Individual/Scholarship"/>
    <n v="191"/>
    <x v="1"/>
    <x v="0"/>
    <x v="0"/>
    <s v=""/>
    <x v="1"/>
  </r>
  <r>
    <n v="990"/>
    <s v="Fred C. and Mary R. Koch Foundation_Taylor, Robert20081500"/>
    <x v="4"/>
    <s v="Taylor, Robert"/>
    <x v="3113"/>
    <n v="1500"/>
    <x v="20"/>
    <x v="2"/>
    <s v="Individual/Scholarship"/>
    <n v="192"/>
    <x v="1"/>
    <x v="0"/>
    <x v="0"/>
    <s v=""/>
    <x v="1"/>
  </r>
  <r>
    <n v="990"/>
    <s v="Fred C. and Mary R. Koch Foundation_Teymourpour, Shayda20081500"/>
    <x v="4"/>
    <s v="Teymourpour, Shayda"/>
    <x v="3114"/>
    <n v="1500"/>
    <x v="20"/>
    <x v="2"/>
    <s v="Individual/Scholarship"/>
    <n v="193"/>
    <x v="1"/>
    <x v="0"/>
    <x v="0"/>
    <s v=""/>
    <x v="1"/>
  </r>
  <r>
    <n v="990"/>
    <s v="Fred C. and Mary R. Koch Foundation_Tian, Xiao20081500"/>
    <x v="4"/>
    <s v="Tian, Xiao"/>
    <x v="2948"/>
    <n v="1500"/>
    <x v="20"/>
    <x v="2"/>
    <s v="Individual/Scholarship"/>
    <n v="194"/>
    <x v="1"/>
    <x v="0"/>
    <x v="0"/>
    <s v=""/>
    <x v="1"/>
  </r>
  <r>
    <n v="990"/>
    <s v="Fred C. and Mary R. Koch Foundation_Trau, Rachel20081500"/>
    <x v="4"/>
    <s v="Trau, Rachel"/>
    <x v="3041"/>
    <n v="1500"/>
    <x v="20"/>
    <x v="2"/>
    <s v="Individual/Scholarship"/>
    <n v="195"/>
    <x v="1"/>
    <x v="0"/>
    <x v="0"/>
    <s v=""/>
    <x v="1"/>
  </r>
  <r>
    <n v="990"/>
    <s v="Fred C. and Mary R. Koch Foundation_Trisler, JoHelen20081500"/>
    <x v="4"/>
    <s v="Trisler, JoHelen"/>
    <x v="3042"/>
    <n v="1500"/>
    <x v="20"/>
    <x v="2"/>
    <s v="Individual/Scholarship"/>
    <n v="196"/>
    <x v="1"/>
    <x v="0"/>
    <x v="0"/>
    <s v=""/>
    <x v="1"/>
  </r>
  <r>
    <n v="990"/>
    <s v="Fred C. and Mary R. Koch Foundation_Valverde, Andrew20081500"/>
    <x v="4"/>
    <s v="Valverde, Andrew"/>
    <x v="3115"/>
    <n v="1500"/>
    <x v="20"/>
    <x v="2"/>
    <s v="Individual/Scholarship"/>
    <n v="197"/>
    <x v="1"/>
    <x v="0"/>
    <x v="0"/>
    <s v=""/>
    <x v="1"/>
  </r>
  <r>
    <n v="990"/>
    <s v="Fred C. and Mary R. Koch Foundation_Van Cleave, Kelley20081500"/>
    <x v="4"/>
    <s v="Van Cleave, Kelley"/>
    <x v="3116"/>
    <n v="1500"/>
    <x v="20"/>
    <x v="2"/>
    <s v="Individual/Scholarship"/>
    <n v="198"/>
    <x v="1"/>
    <x v="0"/>
    <x v="0"/>
    <s v=""/>
    <x v="1"/>
  </r>
  <r>
    <n v="990"/>
    <s v="Fred C. and Mary R. Koch Foundation_Van Dyke, Courtney20081500"/>
    <x v="4"/>
    <s v="Van Dyke, Courtney"/>
    <x v="3043"/>
    <n v="1500"/>
    <x v="20"/>
    <x v="2"/>
    <s v="Individual/Scholarship"/>
    <n v="199"/>
    <x v="1"/>
    <x v="0"/>
    <x v="0"/>
    <s v=""/>
    <x v="1"/>
  </r>
  <r>
    <n v="990"/>
    <s v="Fred C. and Mary R. Koch Foundation_Vasavada, Rhuju20081500"/>
    <x v="4"/>
    <s v="Vasavada, Rhuju"/>
    <x v="2952"/>
    <n v="1500"/>
    <x v="20"/>
    <x v="2"/>
    <s v="Individual/Scholarship"/>
    <n v="200"/>
    <x v="1"/>
    <x v="0"/>
    <x v="0"/>
    <s v=""/>
    <x v="1"/>
  </r>
  <r>
    <n v="990"/>
    <s v="Fred C. and Mary R. Koch Foundation_Vigilius, Daniel20081500"/>
    <x v="4"/>
    <s v="Vigilius, Daniel"/>
    <x v="3117"/>
    <n v="1500"/>
    <x v="20"/>
    <x v="2"/>
    <s v="Individual/Scholarship"/>
    <n v="201"/>
    <x v="1"/>
    <x v="0"/>
    <x v="0"/>
    <s v=""/>
    <x v="1"/>
  </r>
  <r>
    <n v="990"/>
    <s v="Fred C. and Mary R. Koch Foundation_Vorce, Leslie20081500"/>
    <x v="4"/>
    <s v="Vorce, Leslie"/>
    <x v="3118"/>
    <n v="1500"/>
    <x v="20"/>
    <x v="2"/>
    <s v="Individual/Scholarship"/>
    <n v="202"/>
    <x v="1"/>
    <x v="0"/>
    <x v="0"/>
    <s v=""/>
    <x v="1"/>
  </r>
  <r>
    <n v="990"/>
    <s v="Fred C. and Mary R. Koch Foundation_Voth, anna20081500"/>
    <x v="4"/>
    <s v="Voth, anna"/>
    <x v="3119"/>
    <n v="1500"/>
    <x v="20"/>
    <x v="2"/>
    <s v="Individual/Scholarship"/>
    <n v="203"/>
    <x v="1"/>
    <x v="0"/>
    <x v="0"/>
    <s v=""/>
    <x v="1"/>
  </r>
  <r>
    <n v="990"/>
    <s v="Fred C. and Mary R. Koch Foundation_Walker, Cassi20081500"/>
    <x v="4"/>
    <s v="Walker, Cassi"/>
    <x v="2953"/>
    <n v="1500"/>
    <x v="20"/>
    <x v="2"/>
    <s v="Individual/Scholarship"/>
    <n v="204"/>
    <x v="1"/>
    <x v="0"/>
    <x v="0"/>
    <s v=""/>
    <x v="1"/>
  </r>
  <r>
    <n v="990"/>
    <s v="Fred C. and Mary R. Koch Foundation_Wendel, Dustin20081500"/>
    <x v="4"/>
    <s v="Wendel, Dustin"/>
    <x v="3120"/>
    <n v="1500"/>
    <x v="20"/>
    <x v="2"/>
    <s v="Individual/Scholarship"/>
    <n v="205"/>
    <x v="1"/>
    <x v="0"/>
    <x v="0"/>
    <s v=""/>
    <x v="1"/>
  </r>
  <r>
    <n v="990"/>
    <s v="Fred C. and Mary R. Koch Foundation_Wemer, Thomas20081500"/>
    <x v="4"/>
    <s v="Wemer, Thomas"/>
    <x v="3121"/>
    <n v="1500"/>
    <x v="20"/>
    <x v="2"/>
    <s v="Individual/Scholarship"/>
    <n v="206"/>
    <x v="1"/>
    <x v="0"/>
    <x v="0"/>
    <s v=""/>
    <x v="1"/>
  </r>
  <r>
    <n v="990"/>
    <s v="Fred C. and Mary R. Koch Foundation_Wilkes, Katherine20081500"/>
    <x v="4"/>
    <s v="Wilkes, Katherine"/>
    <x v="3122"/>
    <n v="1500"/>
    <x v="20"/>
    <x v="2"/>
    <s v="Individual/Scholarship"/>
    <n v="207"/>
    <x v="1"/>
    <x v="0"/>
    <x v="0"/>
    <s v=""/>
    <x v="1"/>
  </r>
  <r>
    <n v="990"/>
    <s v="Fred C. and Mary R. Koch Foundation_Williams, Robert20081500"/>
    <x v="4"/>
    <s v="Williams, Robert"/>
    <x v="3045"/>
    <n v="1500"/>
    <x v="20"/>
    <x v="2"/>
    <s v="Individual/Scholarship"/>
    <n v="208"/>
    <x v="1"/>
    <x v="0"/>
    <x v="0"/>
    <s v=""/>
    <x v="1"/>
  </r>
  <r>
    <n v="990"/>
    <s v="Fred C. and Mary R. Koch Foundation_Wilson, Lindsey20081500"/>
    <x v="4"/>
    <s v="Wilson, Lindsey"/>
    <x v="2854"/>
    <n v="1500"/>
    <x v="20"/>
    <x v="2"/>
    <s v="Individual/Scholarship"/>
    <n v="209"/>
    <x v="1"/>
    <x v="0"/>
    <x v="0"/>
    <s v=""/>
    <x v="1"/>
  </r>
  <r>
    <n v="990"/>
    <s v="Fred C. and Mary R. Koch Foundation_Yerkes, John20081500"/>
    <x v="4"/>
    <s v="Yerkes, John"/>
    <x v="3047"/>
    <n v="1500"/>
    <x v="20"/>
    <x v="2"/>
    <s v="Individual/Scholarship"/>
    <n v="210"/>
    <x v="1"/>
    <x v="0"/>
    <x v="0"/>
    <s v=""/>
    <x v="1"/>
  </r>
  <r>
    <n v="990"/>
    <s v="Fred C. and Mary R. Koch Foundation_Yerkes, Theresa20081500"/>
    <x v="4"/>
    <s v="Yerkes, Theresa"/>
    <x v="3048"/>
    <n v="1500"/>
    <x v="20"/>
    <x v="2"/>
    <s v="Individual/Scholarship"/>
    <n v="211"/>
    <x v="1"/>
    <x v="0"/>
    <x v="0"/>
    <s v=""/>
    <x v="1"/>
  </r>
  <r>
    <n v="990"/>
    <s v="Fred C. and Mary R. Koch Foundation_Young, Kevin20081500"/>
    <x v="4"/>
    <s v="Young, Kevin"/>
    <x v="3123"/>
    <n v="1500"/>
    <x v="20"/>
    <x v="2"/>
    <s v="Individual/Scholarship"/>
    <n v="212"/>
    <x v="1"/>
    <x v="0"/>
    <x v="0"/>
    <s v=""/>
    <x v="1"/>
  </r>
  <r>
    <n v="990"/>
    <s v="Fred C. and Mary R. Koch Foundation_Young, Shannon20081500"/>
    <x v="4"/>
    <s v="Young, Shannon"/>
    <x v="3050"/>
    <n v="1500"/>
    <x v="20"/>
    <x v="2"/>
    <s v="Individual/Scholarship"/>
    <n v="213"/>
    <x v="1"/>
    <x v="0"/>
    <x v="0"/>
    <s v=""/>
    <x v="1"/>
  </r>
  <r>
    <n v="990"/>
    <s v="Fred C. and Mary R. Koch Foundation_Zakrewsky, Michael20081500"/>
    <x v="4"/>
    <s v="Zakrewsky, Michael"/>
    <x v="3051"/>
    <n v="1500"/>
    <x v="20"/>
    <x v="2"/>
    <s v="Individual/Scholarship"/>
    <n v="214"/>
    <x v="1"/>
    <x v="0"/>
    <x v="0"/>
    <s v=""/>
    <x v="1"/>
  </r>
  <r>
    <n v="990"/>
    <s v="Fred C. and Mary R. Koch Foundation_Zuiss, Edward20081500"/>
    <x v="4"/>
    <s v="Zuiss, Edward"/>
    <x v="3052"/>
    <n v="1500"/>
    <x v="20"/>
    <x v="2"/>
    <s v="Individual/Scholarship"/>
    <n v="215"/>
    <x v="1"/>
    <x v="0"/>
    <x v="0"/>
    <s v=""/>
    <x v="1"/>
  </r>
  <r>
    <n v="990"/>
    <s v="Fred C. and Mary R. Koch Foundation_Bill of Rights Institute2009150000"/>
    <x v="4"/>
    <s v="Bill of Rights Institute"/>
    <x v="112"/>
    <n v="150000"/>
    <x v="21"/>
    <x v="2"/>
    <m/>
    <n v="1"/>
    <x v="0"/>
    <x v="0"/>
    <x v="0"/>
    <s v="https://www.sourcewatch.org/index.php/Bill_of_Rights_Institute"/>
    <x v="2"/>
  </r>
  <r>
    <n v="990"/>
    <s v="Fred C. and Mary R. Koch Foundation_Communities in Schools200910000"/>
    <x v="4"/>
    <s v="Communities in Schools"/>
    <x v="2444"/>
    <n v="10000"/>
    <x v="21"/>
    <x v="2"/>
    <m/>
    <n v="2"/>
    <x v="0"/>
    <x v="1"/>
    <x v="0"/>
    <s v=""/>
    <x v="1"/>
  </r>
  <r>
    <n v="990"/>
    <s v="Fred C. and Mary R. Koch Foundation_ESU Foundation200925200"/>
    <x v="4"/>
    <s v="ESU Foundation"/>
    <x v="1286"/>
    <n v="25200"/>
    <x v="21"/>
    <x v="2"/>
    <m/>
    <n v="3"/>
    <x v="0"/>
    <x v="1"/>
    <x v="0"/>
    <s v=""/>
    <x v="1"/>
  </r>
  <r>
    <n v="990"/>
    <s v="Fred C. and Mary R. Koch Foundation_Envision Foundation200910000"/>
    <x v="4"/>
    <s v="Envision Foundation"/>
    <x v="3124"/>
    <n v="10000"/>
    <x v="21"/>
    <x v="2"/>
    <m/>
    <n v="4"/>
    <x v="0"/>
    <x v="0"/>
    <x v="0"/>
    <s v=""/>
    <x v="1"/>
  </r>
  <r>
    <n v="990"/>
    <s v="Fred C. and Mary R. Koch Foundation_Fort Hays State University Foundation2009250000"/>
    <x v="4"/>
    <s v="Fort Hays State University Foundation"/>
    <x v="1153"/>
    <n v="250000"/>
    <x v="21"/>
    <x v="2"/>
    <m/>
    <n v="5"/>
    <x v="0"/>
    <x v="1"/>
    <x v="0"/>
    <s v=""/>
    <x v="1"/>
  </r>
  <r>
    <n v="990"/>
    <s v="Fred C. and Mary R. Koch Foundation_Fort Hays State University Foundation20097000"/>
    <x v="4"/>
    <s v="Fort Hays State University Foundation"/>
    <x v="1153"/>
    <n v="7000"/>
    <x v="21"/>
    <x v="2"/>
    <m/>
    <n v="6"/>
    <x v="0"/>
    <x v="1"/>
    <x v="0"/>
    <s v=""/>
    <x v="1"/>
  </r>
  <r>
    <n v="990"/>
    <s v="Fred C. and Mary R. Koch Foundation_Friends University200914000"/>
    <x v="4"/>
    <s v="Friends University"/>
    <x v="2278"/>
    <n v="14000"/>
    <x v="21"/>
    <x v="2"/>
    <m/>
    <n v="7"/>
    <x v="0"/>
    <x v="1"/>
    <x v="0"/>
    <s v=""/>
    <x v="1"/>
  </r>
  <r>
    <n v="990"/>
    <s v="Fred C. and Mary R. Koch Foundation_Friends University200911620"/>
    <x v="4"/>
    <s v="Friends University"/>
    <x v="2278"/>
    <n v="11620"/>
    <x v="21"/>
    <x v="2"/>
    <m/>
    <n v="8"/>
    <x v="0"/>
    <x v="1"/>
    <x v="0"/>
    <s v=""/>
    <x v="1"/>
  </r>
  <r>
    <n v="990"/>
    <s v="Fred C. and Mary R. Koch Foundation_Friends University200935000"/>
    <x v="4"/>
    <s v="Friends University"/>
    <x v="2278"/>
    <n v="35000"/>
    <x v="21"/>
    <x v="2"/>
    <m/>
    <n v="9"/>
    <x v="0"/>
    <x v="1"/>
    <x v="0"/>
    <s v=""/>
    <x v="1"/>
  </r>
  <r>
    <n v="990"/>
    <s v="Fred C. and Mary R. Koch Foundation_Gilder Lehrman Institute of American History200946000"/>
    <x v="4"/>
    <s v="Gilder Lehrman Institute of American History"/>
    <x v="1841"/>
    <n v="46000"/>
    <x v="21"/>
    <x v="2"/>
    <m/>
    <n v="10"/>
    <x v="0"/>
    <x v="0"/>
    <x v="1"/>
    <s v=""/>
    <x v="1"/>
  </r>
  <r>
    <n v="990"/>
    <s v="Fred C. and Mary R. Koch Foundation_Gilder Lehrman Institute of American History200920000"/>
    <x v="4"/>
    <s v="Gilder Lehrman Institute of American History"/>
    <x v="1841"/>
    <n v="20000"/>
    <x v="21"/>
    <x v="2"/>
    <m/>
    <n v="11"/>
    <x v="0"/>
    <x v="0"/>
    <x v="1"/>
    <s v=""/>
    <x v="1"/>
  </r>
  <r>
    <n v="990"/>
    <s v="Fred C. and Mary R. Koch Foundation_Gilder Lehrman Institute of American History200910000"/>
    <x v="4"/>
    <s v="Gilder Lehrman Institute of American History"/>
    <x v="1841"/>
    <n v="10000"/>
    <x v="21"/>
    <x v="2"/>
    <m/>
    <n v="12"/>
    <x v="0"/>
    <x v="0"/>
    <x v="1"/>
    <s v=""/>
    <x v="1"/>
  </r>
  <r>
    <n v="990"/>
    <s v="Fred C. and Mary R. Koch Foundation_Kansas Cosmosphere &amp; Space Center2009100000"/>
    <x v="4"/>
    <s v="Kansas Cosmosphere &amp; Space Center"/>
    <x v="2665"/>
    <n v="100000"/>
    <x v="21"/>
    <x v="2"/>
    <m/>
    <n v="13"/>
    <x v="0"/>
    <x v="0"/>
    <x v="0"/>
    <s v=""/>
    <x v="1"/>
  </r>
  <r>
    <n v="990"/>
    <s v="Fred C. and Mary R. Koch Foundation_Koch Cultural Trust2009152080"/>
    <x v="4"/>
    <s v="Koch Cultural Trust"/>
    <x v="3125"/>
    <n v="152080"/>
    <x v="21"/>
    <x v="2"/>
    <m/>
    <n v="14"/>
    <x v="0"/>
    <x v="0"/>
    <x v="0"/>
    <s v=""/>
    <x v="1"/>
  </r>
  <r>
    <n v="990"/>
    <s v="Fred C. and Mary R. Koch Foundation_Kansas State University Foundation200955000"/>
    <x v="4"/>
    <s v="Kansas State University Foundation"/>
    <x v="117"/>
    <n v="55000"/>
    <x v="21"/>
    <x v="2"/>
    <m/>
    <n v="15"/>
    <x v="0"/>
    <x v="1"/>
    <x v="0"/>
    <s v=""/>
    <x v="1"/>
  </r>
  <r>
    <n v="990"/>
    <s v="Fred C. and Mary R. Koch Foundation_Kansas State University Foundation200919256"/>
    <x v="4"/>
    <s v="Kansas State University Foundation"/>
    <x v="117"/>
    <n v="19256"/>
    <x v="21"/>
    <x v="2"/>
    <m/>
    <n v="16"/>
    <x v="0"/>
    <x v="1"/>
    <x v="0"/>
    <s v=""/>
    <x v="1"/>
  </r>
  <r>
    <n v="990"/>
    <s v="Fred C. and Mary R. Koch Foundation_Kansas University Endowment Association20093217"/>
    <x v="4"/>
    <s v="Kansas University Endowment Association"/>
    <x v="2965"/>
    <n v="3217"/>
    <x v="21"/>
    <x v="2"/>
    <m/>
    <n v="17"/>
    <x v="0"/>
    <x v="1"/>
    <x v="0"/>
    <s v=""/>
    <x v="1"/>
  </r>
  <r>
    <n v="990"/>
    <s v="Fred C. and Mary R. Koch Foundation_Kansas University Endowment Association2009100000"/>
    <x v="4"/>
    <s v="Kansas University Endowment Association"/>
    <x v="2965"/>
    <n v="100000"/>
    <x v="21"/>
    <x v="2"/>
    <m/>
    <n v="18"/>
    <x v="0"/>
    <x v="1"/>
    <x v="0"/>
    <s v=""/>
    <x v="1"/>
  </r>
  <r>
    <n v="990"/>
    <s v="Fred C. and Mary R. Koch Foundation_Newman University200914000"/>
    <x v="4"/>
    <s v="Newman University"/>
    <x v="2448"/>
    <n v="14000"/>
    <x v="21"/>
    <x v="2"/>
    <m/>
    <n v="19"/>
    <x v="0"/>
    <x v="1"/>
    <x v="0"/>
    <s v=""/>
    <x v="1"/>
  </r>
  <r>
    <n v="990"/>
    <s v="Fred C. and Mary R. Koch Foundation_Newman University200920000"/>
    <x v="4"/>
    <s v="Newman University"/>
    <x v="2448"/>
    <n v="20000"/>
    <x v="21"/>
    <x v="2"/>
    <m/>
    <n v="20"/>
    <x v="0"/>
    <x v="1"/>
    <x v="0"/>
    <s v=""/>
    <x v="1"/>
  </r>
  <r>
    <n v="990"/>
    <s v="Fred C. and Mary R. Koch Foundation_Nonprofit Chamber of Service200910200"/>
    <x v="4"/>
    <s v="Nonprofit Chamber of Service"/>
    <x v="3053"/>
    <n v="10200"/>
    <x v="21"/>
    <x v="2"/>
    <m/>
    <n v="21"/>
    <x v="0"/>
    <x v="0"/>
    <x v="0"/>
    <s v=""/>
    <x v="1"/>
  </r>
  <r>
    <n v="990"/>
    <s v="Fred C. and Mary R. Koch Foundation_Students in Free Enterprise20092500"/>
    <x v="4"/>
    <s v="Students in Free Enterprise"/>
    <x v="150"/>
    <n v="2500"/>
    <x v="21"/>
    <x v="2"/>
    <m/>
    <n v="22"/>
    <x v="0"/>
    <x v="0"/>
    <x v="0"/>
    <s v="https://www.sourcewatch.org/index.php/Students_in_Free_Enterprise"/>
    <x v="2"/>
  </r>
  <r>
    <n v="990"/>
    <s v="Fred C. and Mary R. Koch Foundation_Wichita Center for the Arts200919800"/>
    <x v="4"/>
    <s v="Wichita Center for the Arts"/>
    <x v="1255"/>
    <n v="19800"/>
    <x v="21"/>
    <x v="2"/>
    <m/>
    <n v="23"/>
    <x v="0"/>
    <x v="0"/>
    <x v="1"/>
    <s v=""/>
    <x v="1"/>
  </r>
  <r>
    <n v="990"/>
    <s v="Fred C. and Mary R. Koch Foundation_Wichita Center for the Arts200919800"/>
    <x v="4"/>
    <s v="Wichita Center for the Arts"/>
    <x v="1255"/>
    <n v="19800"/>
    <x v="21"/>
    <x v="2"/>
    <m/>
    <n v="24"/>
    <x v="0"/>
    <x v="0"/>
    <x v="1"/>
    <s v=""/>
    <x v="1"/>
  </r>
  <r>
    <n v="990"/>
    <s v="Fred C. and Mary R. Koch Foundation_Wichita Center for the Arts20093000"/>
    <x v="4"/>
    <s v="Wichita Center for the Arts"/>
    <x v="1255"/>
    <n v="3000"/>
    <x v="21"/>
    <x v="2"/>
    <m/>
    <n v="25"/>
    <x v="0"/>
    <x v="0"/>
    <x v="1"/>
    <s v=""/>
    <x v="1"/>
  </r>
  <r>
    <n v="990"/>
    <s v="Fred C. and Mary R. Koch Foundation_Wichita State University200910000"/>
    <x v="4"/>
    <s v="Wichita State University"/>
    <x v="17"/>
    <n v="10000"/>
    <x v="21"/>
    <x v="2"/>
    <m/>
    <n v="26"/>
    <x v="0"/>
    <x v="1"/>
    <x v="0"/>
    <s v=""/>
    <x v="1"/>
  </r>
  <r>
    <n v="990"/>
    <s v="Fred C. and Mary R. Koch Foundation_Wichita Symphony200917250"/>
    <x v="4"/>
    <s v="Wichita Symphony"/>
    <x v="2277"/>
    <n v="17250"/>
    <x v="21"/>
    <x v="2"/>
    <m/>
    <n v="27"/>
    <x v="0"/>
    <x v="0"/>
    <x v="1"/>
    <s v=""/>
    <x v="1"/>
  </r>
  <r>
    <n v="990"/>
    <s v="Fred C. and Mary R. Koch Foundation_YMCA200971250"/>
    <x v="4"/>
    <s v="YMCA"/>
    <x v="335"/>
    <n v="71250"/>
    <x v="21"/>
    <x v="2"/>
    <m/>
    <n v="28"/>
    <x v="0"/>
    <x v="0"/>
    <x v="1"/>
    <s v=""/>
    <x v="1"/>
  </r>
  <r>
    <n v="990"/>
    <s v="Fred C. and Mary R. Koch Foundation_Adkinson, Joshua20091500"/>
    <x v="4"/>
    <s v="Adkinson, Joshua"/>
    <x v="3057"/>
    <n v="1500"/>
    <x v="21"/>
    <x v="2"/>
    <s v="Individual/Scholarship"/>
    <n v="29"/>
    <x v="1"/>
    <x v="0"/>
    <x v="0"/>
    <s v=""/>
    <x v="1"/>
  </r>
  <r>
    <n v="990"/>
    <s v="Fred C. and Mary R. Koch Foundation_Agarwal, Shivani20091500"/>
    <x v="4"/>
    <s v="Agarwal, Shivani"/>
    <x v="3126"/>
    <n v="1500"/>
    <x v="21"/>
    <x v="2"/>
    <s v="Individual/Scholarship"/>
    <n v="30"/>
    <x v="1"/>
    <x v="0"/>
    <x v="0"/>
    <s v=""/>
    <x v="1"/>
  </r>
  <r>
    <n v="990"/>
    <s v="Fred C. and Mary R. Koch Foundation_Agee, Dana20091500"/>
    <x v="4"/>
    <s v="Agee, Dana"/>
    <x v="2863"/>
    <n v="1500"/>
    <x v="21"/>
    <x v="2"/>
    <s v="Individual/Scholarship"/>
    <n v="31"/>
    <x v="1"/>
    <x v="0"/>
    <x v="0"/>
    <s v=""/>
    <x v="1"/>
  </r>
  <r>
    <n v="990"/>
    <s v="Fred C. and Mary R. Koch Foundation_Agrawal, Millie20091500"/>
    <x v="4"/>
    <s v="Agrawal, Millie"/>
    <x v="3058"/>
    <n v="1500"/>
    <x v="21"/>
    <x v="2"/>
    <s v="Individual/Scholarship"/>
    <n v="32"/>
    <x v="1"/>
    <x v="0"/>
    <x v="0"/>
    <s v=""/>
    <x v="1"/>
  </r>
  <r>
    <n v="990"/>
    <s v="Fred C. and Mary R. Koch Foundation_Allexan, Sarah20091500"/>
    <x v="4"/>
    <s v="Allexan, Sarah"/>
    <x v="2969"/>
    <n v="1500"/>
    <x v="21"/>
    <x v="2"/>
    <s v="Individual/Scholarship"/>
    <n v="33"/>
    <x v="1"/>
    <x v="0"/>
    <x v="0"/>
    <s v=""/>
    <x v="1"/>
  </r>
  <r>
    <n v="990"/>
    <s v="Fred C. and Mary R. Koch Foundation_Anderson, Matthew20091500"/>
    <x v="4"/>
    <s v="Anderson, Matthew"/>
    <x v="3127"/>
    <n v="1500"/>
    <x v="21"/>
    <x v="2"/>
    <s v="Individual/Scholarship"/>
    <n v="34"/>
    <x v="1"/>
    <x v="0"/>
    <x v="0"/>
    <s v=""/>
    <x v="1"/>
  </r>
  <r>
    <n v="990"/>
    <s v="Fred C. and Mary R. Koch Foundation_Bachman, Annie20091500"/>
    <x v="4"/>
    <s v="Bachman, Annie"/>
    <x v="3059"/>
    <n v="1500"/>
    <x v="21"/>
    <x v="2"/>
    <s v="Individual/Scholarship"/>
    <n v="35"/>
    <x v="1"/>
    <x v="0"/>
    <x v="0"/>
    <s v=""/>
    <x v="1"/>
  </r>
  <r>
    <n v="990"/>
    <s v="Fred C. and Mary R. Koch Foundation_Barnett, Don20091500"/>
    <x v="4"/>
    <s v="Barnett, Don"/>
    <x v="3128"/>
    <n v="1500"/>
    <x v="21"/>
    <x v="2"/>
    <s v="Individual/Scholarship"/>
    <n v="36"/>
    <x v="1"/>
    <x v="0"/>
    <x v="0"/>
    <s v=""/>
    <x v="1"/>
  </r>
  <r>
    <n v="990"/>
    <s v="Fred C. and Mary R. Koch Foundation_Baukal, Christine20091500"/>
    <x v="4"/>
    <s v="Baukal, Christine"/>
    <x v="3129"/>
    <n v="1500"/>
    <x v="21"/>
    <x v="2"/>
    <s v="Individual/Scholarship"/>
    <n v="37"/>
    <x v="1"/>
    <x v="0"/>
    <x v="0"/>
    <s v=""/>
    <x v="1"/>
  </r>
  <r>
    <n v="990"/>
    <s v="Fred C. and Mary R. Koch Foundation_Berbert, Georgia20091500"/>
    <x v="4"/>
    <s v="Berbert, Georgia"/>
    <x v="2971"/>
    <n v="1500"/>
    <x v="21"/>
    <x v="2"/>
    <s v="Individual/Scholarship"/>
    <n v="38"/>
    <x v="1"/>
    <x v="0"/>
    <x v="0"/>
    <s v=""/>
    <x v="1"/>
  </r>
  <r>
    <n v="990"/>
    <s v="Fred C. and Mary R. Koch Foundation_Berry, William20091500"/>
    <x v="4"/>
    <s v="Berry, William"/>
    <x v="3130"/>
    <n v="1500"/>
    <x v="21"/>
    <x v="2"/>
    <s v="Individual/Scholarship"/>
    <n v="39"/>
    <x v="1"/>
    <x v="0"/>
    <x v="0"/>
    <s v=""/>
    <x v="1"/>
  </r>
  <r>
    <n v="990"/>
    <s v="Fred C. and Mary R. Koch Foundation_Bitonte, Kendall20093000"/>
    <x v="4"/>
    <s v="Bitonte, Kendall"/>
    <x v="3131"/>
    <n v="3000"/>
    <x v="21"/>
    <x v="2"/>
    <s v="Individual/Scholarship"/>
    <n v="40"/>
    <x v="1"/>
    <x v="0"/>
    <x v="0"/>
    <s v=""/>
    <x v="1"/>
  </r>
  <r>
    <n v="990"/>
    <s v="Fred C. and Mary R. Koch Foundation_Blasi, Audra20091500"/>
    <x v="4"/>
    <s v="Blasi, Audra"/>
    <x v="2972"/>
    <n v="1500"/>
    <x v="21"/>
    <x v="2"/>
    <s v="Individual/Scholarship"/>
    <n v="41"/>
    <x v="1"/>
    <x v="0"/>
    <x v="0"/>
    <s v=""/>
    <x v="1"/>
  </r>
  <r>
    <n v="990"/>
    <s v="Fred C. and Mary R. Koch Foundation_Bohrn, Carol-Ann20091500"/>
    <x v="4"/>
    <s v="Bohrn, Carol-Ann"/>
    <x v="3132"/>
    <n v="1500"/>
    <x v="21"/>
    <x v="2"/>
    <s v="Individual/Scholarship"/>
    <n v="42"/>
    <x v="1"/>
    <x v="0"/>
    <x v="0"/>
    <s v=""/>
    <x v="1"/>
  </r>
  <r>
    <n v="990"/>
    <s v="Fred C. and Mary R. Koch Foundation_Bose, Priyanka20091500"/>
    <x v="4"/>
    <s v="Bose, Priyanka"/>
    <x v="3133"/>
    <n v="1500"/>
    <x v="21"/>
    <x v="2"/>
    <s v="Individual/Scholarship"/>
    <n v="43"/>
    <x v="1"/>
    <x v="0"/>
    <x v="0"/>
    <s v=""/>
    <x v="1"/>
  </r>
  <r>
    <n v="990"/>
    <s v="Fred C. and Mary R. Koch Foundation_Bouchouev, Vladislav20091500"/>
    <x v="4"/>
    <s v="Bouchouev, Vladislav"/>
    <x v="3134"/>
    <n v="1500"/>
    <x v="21"/>
    <x v="2"/>
    <s v="Individual/Scholarship"/>
    <n v="44"/>
    <x v="1"/>
    <x v="0"/>
    <x v="0"/>
    <s v=""/>
    <x v="1"/>
  </r>
  <r>
    <n v="990"/>
    <s v="Fred C. and Mary R. Koch Foundation_Bourland, Jeffrey20091500"/>
    <x v="4"/>
    <s v="Bourland, Jeffrey"/>
    <x v="3135"/>
    <n v="1500"/>
    <x v="21"/>
    <x v="2"/>
    <s v="Individual/Scholarship"/>
    <n v="45"/>
    <x v="1"/>
    <x v="0"/>
    <x v="0"/>
    <s v=""/>
    <x v="1"/>
  </r>
  <r>
    <n v="990"/>
    <s v="Fred C. and Mary R. Koch Foundation_Bromley, Chelsey20091500"/>
    <x v="4"/>
    <s v="Bromley, Chelsey"/>
    <x v="2973"/>
    <n v="1500"/>
    <x v="21"/>
    <x v="2"/>
    <s v="Individual/Scholarship"/>
    <n v="46"/>
    <x v="1"/>
    <x v="0"/>
    <x v="0"/>
    <s v=""/>
    <x v="1"/>
  </r>
  <r>
    <n v="990"/>
    <s v="Fred C. and Mary R. Koch Foundation_Bullman, Brittany20091500"/>
    <x v="4"/>
    <s v="Bullman, Brittany"/>
    <x v="3063"/>
    <n v="1500"/>
    <x v="21"/>
    <x v="2"/>
    <s v="Individual/Scholarship"/>
    <n v="47"/>
    <x v="1"/>
    <x v="0"/>
    <x v="0"/>
    <s v=""/>
    <x v="1"/>
  </r>
  <r>
    <n v="990"/>
    <s v="Fred C. and Mary R. Koch Foundation_Call, Laura20091500"/>
    <x v="4"/>
    <s v="Call, Laura"/>
    <x v="2871"/>
    <n v="1500"/>
    <x v="21"/>
    <x v="2"/>
    <s v="Individual/Scholarship"/>
    <n v="48"/>
    <x v="1"/>
    <x v="0"/>
    <x v="0"/>
    <s v=""/>
    <x v="1"/>
  </r>
  <r>
    <n v="990"/>
    <s v="Fred C. and Mary R. Koch Foundation_Carrier, Elizabeth2009750"/>
    <x v="4"/>
    <s v="Carrier, Elizabeth"/>
    <x v="2975"/>
    <n v="750"/>
    <x v="21"/>
    <x v="2"/>
    <s v="Individual/Scholarship"/>
    <n v="49"/>
    <x v="1"/>
    <x v="0"/>
    <x v="0"/>
    <s v=""/>
    <x v="1"/>
  </r>
  <r>
    <n v="990"/>
    <s v="Fred C. and Mary R. Koch Foundation_Clark, Benjamin20091500"/>
    <x v="4"/>
    <s v="Clark, Benjamin"/>
    <x v="3136"/>
    <n v="1500"/>
    <x v="21"/>
    <x v="2"/>
    <s v="Individual/Scholarship"/>
    <n v="50"/>
    <x v="1"/>
    <x v="0"/>
    <x v="0"/>
    <s v=""/>
    <x v="1"/>
  </r>
  <r>
    <n v="990"/>
    <s v="Fred C. and Mary R. Koch Foundation_Coble, Joshua20091500"/>
    <x v="4"/>
    <s v="Coble, Joshua"/>
    <x v="3064"/>
    <n v="1500"/>
    <x v="21"/>
    <x v="2"/>
    <s v="Individual/Scholarship"/>
    <n v="51"/>
    <x v="1"/>
    <x v="0"/>
    <x v="0"/>
    <s v=""/>
    <x v="1"/>
  </r>
  <r>
    <n v="990"/>
    <s v="Fred C. and Mary R. Koch Foundation_Cole, Adam20091500"/>
    <x v="4"/>
    <s v="Cole, Adam"/>
    <x v="3137"/>
    <n v="1500"/>
    <x v="21"/>
    <x v="2"/>
    <s v="Individual/Scholarship"/>
    <n v="52"/>
    <x v="1"/>
    <x v="0"/>
    <x v="0"/>
    <s v=""/>
    <x v="1"/>
  </r>
  <r>
    <n v="990"/>
    <s v="Fred C. and Mary R. Koch Foundation_Collins, Daniel20091500"/>
    <x v="4"/>
    <s v="Collins, Daniel"/>
    <x v="3138"/>
    <n v="1500"/>
    <x v="21"/>
    <x v="2"/>
    <s v="Individual/Scholarship"/>
    <n v="53"/>
    <x v="1"/>
    <x v="0"/>
    <x v="0"/>
    <s v=""/>
    <x v="1"/>
  </r>
  <r>
    <n v="990"/>
    <s v="Fred C. and Mary R. Koch Foundation_Collins, Katherine20091500"/>
    <x v="4"/>
    <s v="Collins, Katherine"/>
    <x v="2874"/>
    <n v="1500"/>
    <x v="21"/>
    <x v="2"/>
    <s v="Individual/Scholarship"/>
    <n v="54"/>
    <x v="1"/>
    <x v="0"/>
    <x v="0"/>
    <s v=""/>
    <x v="1"/>
  </r>
  <r>
    <n v="990"/>
    <s v="Fred C. and Mary R. Koch Foundation_Collins, Katherine20091500"/>
    <x v="4"/>
    <s v="Collins, Katherine"/>
    <x v="2874"/>
    <n v="1500"/>
    <x v="21"/>
    <x v="2"/>
    <s v="Duplicate?"/>
    <n v="55"/>
    <x v="1"/>
    <x v="0"/>
    <x v="0"/>
    <s v=""/>
    <x v="1"/>
  </r>
  <r>
    <n v="990"/>
    <s v="Fred C. and Mary R. Koch Foundation_Colven Jr, William20091500"/>
    <x v="4"/>
    <s v="Colven Jr, William"/>
    <x v="3139"/>
    <n v="1500"/>
    <x v="21"/>
    <x v="2"/>
    <s v="Individual/Scholarship"/>
    <n v="56"/>
    <x v="1"/>
    <x v="0"/>
    <x v="0"/>
    <s v=""/>
    <x v="1"/>
  </r>
  <r>
    <n v="990"/>
    <s v="Fred C. and Mary R. Koch Foundation_Cossel, Aaron20091500"/>
    <x v="4"/>
    <s v="Cossel, Aaron"/>
    <x v="3140"/>
    <n v="1500"/>
    <x v="21"/>
    <x v="2"/>
    <s v="Individual/Scholarship"/>
    <n v="57"/>
    <x v="1"/>
    <x v="0"/>
    <x v="0"/>
    <s v=""/>
    <x v="1"/>
  </r>
  <r>
    <n v="990"/>
    <s v="Fred C. and Mary R. Koch Foundation_Cross, Philip20091500"/>
    <x v="4"/>
    <s v="Cross, Philip"/>
    <x v="3141"/>
    <n v="1500"/>
    <x v="21"/>
    <x v="2"/>
    <s v="Individual/Scholarship"/>
    <n v="58"/>
    <x v="1"/>
    <x v="0"/>
    <x v="0"/>
    <s v=""/>
    <x v="1"/>
  </r>
  <r>
    <n v="990"/>
    <s v="Fred C. and Mary R. Koch Foundation_Crowder, Justin20091500"/>
    <x v="4"/>
    <s v="Crowder, Justin"/>
    <x v="2978"/>
    <n v="1500"/>
    <x v="21"/>
    <x v="2"/>
    <s v="Individual/Scholarship"/>
    <n v="59"/>
    <x v="1"/>
    <x v="0"/>
    <x v="0"/>
    <s v=""/>
    <x v="1"/>
  </r>
  <r>
    <n v="990"/>
    <s v="Fred C. and Mary R. Koch Foundation_Cuthbert, Alyssa20091500"/>
    <x v="4"/>
    <s v="Cuthbert, Alyssa"/>
    <x v="3142"/>
    <n v="1500"/>
    <x v="21"/>
    <x v="2"/>
    <s v="Individual/Scholarship"/>
    <n v="60"/>
    <x v="1"/>
    <x v="0"/>
    <x v="0"/>
    <s v=""/>
    <x v="1"/>
  </r>
  <r>
    <n v="990"/>
    <s v="Fred C. and Mary R. Koch Foundation_D'Allura, Megan20091500"/>
    <x v="4"/>
    <s v="D'Allura, Megan"/>
    <x v="3143"/>
    <n v="1500"/>
    <x v="21"/>
    <x v="2"/>
    <s v="Individual/Scholarship"/>
    <n v="61"/>
    <x v="1"/>
    <x v="0"/>
    <x v="0"/>
    <s v=""/>
    <x v="1"/>
  </r>
  <r>
    <n v="990"/>
    <s v="Fred C. and Mary R. Koch Foundation_DeGarmo, Lydia20091500"/>
    <x v="4"/>
    <s v="DeGarmo, Lydia"/>
    <x v="3144"/>
    <n v="1500"/>
    <x v="21"/>
    <x v="2"/>
    <s v="Individual/Scholarship"/>
    <n v="62"/>
    <x v="1"/>
    <x v="0"/>
    <x v="0"/>
    <s v=""/>
    <x v="1"/>
  </r>
  <r>
    <n v="990"/>
    <s v="Fred C. and Mary R. Koch Foundation_Dewitt, Katherine20091500"/>
    <x v="4"/>
    <s v="Dewitt, Katherine"/>
    <x v="3145"/>
    <n v="1500"/>
    <x v="21"/>
    <x v="2"/>
    <s v="Individual/Scholarship"/>
    <n v="63"/>
    <x v="1"/>
    <x v="0"/>
    <x v="0"/>
    <s v=""/>
    <x v="1"/>
  </r>
  <r>
    <n v="990"/>
    <s v="Fred C. and Mary R. Koch Foundation_Dolecheck, Deborah20091500"/>
    <x v="4"/>
    <s v="Dolecheck, Deborah"/>
    <x v="3066"/>
    <n v="1500"/>
    <x v="21"/>
    <x v="2"/>
    <s v="Individual/Scholarship"/>
    <n v="64"/>
    <x v="1"/>
    <x v="0"/>
    <x v="0"/>
    <s v=""/>
    <x v="1"/>
  </r>
  <r>
    <n v="990"/>
    <s v="Fred C. and Mary R. Koch Foundation_Dolecheck, Mark20091500"/>
    <x v="4"/>
    <s v="Dolecheck, Mark"/>
    <x v="2879"/>
    <n v="1500"/>
    <x v="21"/>
    <x v="2"/>
    <s v="Individual/Scholarship"/>
    <n v="65"/>
    <x v="1"/>
    <x v="0"/>
    <x v="0"/>
    <s v=""/>
    <x v="1"/>
  </r>
  <r>
    <n v="990"/>
    <s v="Fred C. and Mary R. Koch Foundation_Duea, Sarah20091500"/>
    <x v="4"/>
    <s v="Duea, Sarah"/>
    <x v="2982"/>
    <n v="1500"/>
    <x v="21"/>
    <x v="2"/>
    <s v="Individual/Scholarship"/>
    <n v="66"/>
    <x v="1"/>
    <x v="0"/>
    <x v="0"/>
    <s v=""/>
    <x v="1"/>
  </r>
  <r>
    <n v="990"/>
    <s v="Fred C. and Mary R. Koch Foundation_Edic, Heather20091500"/>
    <x v="4"/>
    <s v="Edic, Heather"/>
    <x v="3146"/>
    <n v="1500"/>
    <x v="21"/>
    <x v="2"/>
    <s v="Individual/Scholarship"/>
    <n v="67"/>
    <x v="1"/>
    <x v="0"/>
    <x v="0"/>
    <s v=""/>
    <x v="1"/>
  </r>
  <r>
    <n v="990"/>
    <s v="Fred C. and Mary R. Koch Foundation_Egerton, William20091500"/>
    <x v="4"/>
    <s v="Egerton, William"/>
    <x v="3147"/>
    <n v="1500"/>
    <x v="21"/>
    <x v="2"/>
    <s v="Individual/Scholarship"/>
    <n v="68"/>
    <x v="1"/>
    <x v="0"/>
    <x v="0"/>
    <s v=""/>
    <x v="1"/>
  </r>
  <r>
    <n v="990"/>
    <s v="Fred C. and Mary R. Koch Foundation_Ender, Alexandra20091500"/>
    <x v="4"/>
    <s v="Ender, Alexandra"/>
    <x v="2985"/>
    <n v="1500"/>
    <x v="21"/>
    <x v="2"/>
    <s v="Individual/Scholarship"/>
    <n v="69"/>
    <x v="1"/>
    <x v="0"/>
    <x v="0"/>
    <s v=""/>
    <x v="1"/>
  </r>
  <r>
    <n v="990"/>
    <s v="Fred C. and Mary R. Koch Foundation_Finlen, Ryan20091500"/>
    <x v="4"/>
    <s v="Finlen, Ryan"/>
    <x v="2988"/>
    <n v="1500"/>
    <x v="21"/>
    <x v="2"/>
    <s v="Individual/Scholarship"/>
    <n v="70"/>
    <x v="1"/>
    <x v="0"/>
    <x v="0"/>
    <s v=""/>
    <x v="1"/>
  </r>
  <r>
    <n v="990"/>
    <s v="Fred C. and Mary R. Koch Foundation_Fischer, Amanda20091500"/>
    <x v="4"/>
    <s v="Fischer, Amanda"/>
    <x v="3067"/>
    <n v="1500"/>
    <x v="21"/>
    <x v="2"/>
    <s v="Individual/Scholarship"/>
    <n v="71"/>
    <x v="1"/>
    <x v="0"/>
    <x v="0"/>
    <s v=""/>
    <x v="1"/>
  </r>
  <r>
    <n v="990"/>
    <s v="Fred C. and Mary R. Koch Foundation_Fischer, Remington20091500"/>
    <x v="4"/>
    <s v="Fischer, Remington"/>
    <x v="2883"/>
    <n v="1500"/>
    <x v="21"/>
    <x v="2"/>
    <s v="Individual/Scholarship"/>
    <n v="72"/>
    <x v="1"/>
    <x v="0"/>
    <x v="0"/>
    <s v=""/>
    <x v="1"/>
  </r>
  <r>
    <n v="990"/>
    <s v="Fred C. and Mary R. Koch Foundation_Fisher, Miranda20091500"/>
    <x v="4"/>
    <s v="Fisher, Miranda"/>
    <x v="3148"/>
    <n v="1500"/>
    <x v="21"/>
    <x v="2"/>
    <s v="Individual/Scholarship"/>
    <n v="73"/>
    <x v="1"/>
    <x v="0"/>
    <x v="0"/>
    <s v=""/>
    <x v="1"/>
  </r>
  <r>
    <n v="990"/>
    <s v="Fred C. and Mary R. Koch Foundation_Flax, Caleb20091500"/>
    <x v="4"/>
    <s v="Flax, Caleb"/>
    <x v="2989"/>
    <n v="1500"/>
    <x v="21"/>
    <x v="2"/>
    <s v="Individual/Scholarship"/>
    <n v="74"/>
    <x v="1"/>
    <x v="0"/>
    <x v="0"/>
    <s v=""/>
    <x v="1"/>
  </r>
  <r>
    <n v="990"/>
    <s v="Fred C. and Mary R. Koch Foundation_Franssen, Nicholas20091500"/>
    <x v="4"/>
    <s v="Franssen, Nicholas"/>
    <x v="3149"/>
    <n v="1500"/>
    <x v="21"/>
    <x v="2"/>
    <s v="Individual/Scholarship"/>
    <n v="75"/>
    <x v="1"/>
    <x v="0"/>
    <x v="0"/>
    <s v=""/>
    <x v="1"/>
  </r>
  <r>
    <n v="990"/>
    <s v="Fred C. and Mary R. Koch Foundation_Fritz, Kailey20091500"/>
    <x v="4"/>
    <s v="Fritz, Kailey"/>
    <x v="3150"/>
    <n v="1500"/>
    <x v="21"/>
    <x v="2"/>
    <s v="Individual/Scholarship"/>
    <n v="76"/>
    <x v="1"/>
    <x v="0"/>
    <x v="0"/>
    <s v=""/>
    <x v="1"/>
  </r>
  <r>
    <n v="990"/>
    <s v="Fred C. and Mary R. Koch Foundation_Ginther, Elizabeth20091500"/>
    <x v="4"/>
    <s v="Ginther, Elizabeth"/>
    <x v="3069"/>
    <n v="1500"/>
    <x v="21"/>
    <x v="2"/>
    <s v="Individual/Scholarship"/>
    <n v="77"/>
    <x v="1"/>
    <x v="0"/>
    <x v="0"/>
    <s v=""/>
    <x v="1"/>
  </r>
  <r>
    <n v="990"/>
    <s v="Fred C. and Mary R. Koch Foundation_Ginther, Nicholas20091500"/>
    <x v="4"/>
    <s v="Ginther, Nicholas"/>
    <x v="2889"/>
    <n v="1500"/>
    <x v="21"/>
    <x v="2"/>
    <s v="Individual/Scholarship"/>
    <n v="78"/>
    <x v="1"/>
    <x v="0"/>
    <x v="0"/>
    <s v=""/>
    <x v="1"/>
  </r>
  <r>
    <n v="990"/>
    <s v="Fred C. and Mary R. Koch Foundation_Glenn, Emily20091500"/>
    <x v="4"/>
    <s v="Glenn, Emily"/>
    <x v="2992"/>
    <n v="1500"/>
    <x v="21"/>
    <x v="2"/>
    <s v="Individual/Scholarship"/>
    <n v="79"/>
    <x v="1"/>
    <x v="0"/>
    <x v="0"/>
    <s v=""/>
    <x v="1"/>
  </r>
  <r>
    <n v="990"/>
    <s v="Fred C. and Mary R. Koch Foundation_Gorcyca, Katherine20091500"/>
    <x v="4"/>
    <s v="Gorcyca, Katherine"/>
    <x v="2893"/>
    <n v="1500"/>
    <x v="21"/>
    <x v="2"/>
    <s v="Individual/Scholarship"/>
    <n v="80"/>
    <x v="1"/>
    <x v="0"/>
    <x v="0"/>
    <s v=""/>
    <x v="1"/>
  </r>
  <r>
    <n v="990"/>
    <s v="Fred C. and Mary R. Koch Foundation_Graeff, Benjamin20091500"/>
    <x v="4"/>
    <s v="Graeff, Benjamin"/>
    <x v="2994"/>
    <n v="1500"/>
    <x v="21"/>
    <x v="2"/>
    <s v="Individual/Scholarship"/>
    <n v="81"/>
    <x v="1"/>
    <x v="0"/>
    <x v="0"/>
    <s v=""/>
    <x v="1"/>
  </r>
  <r>
    <n v="990"/>
    <s v="Fred C. and Mary R. Koch Foundation_Gregory, Logan20091500"/>
    <x v="4"/>
    <s v="Gregory, Logan"/>
    <x v="3070"/>
    <n v="1500"/>
    <x v="21"/>
    <x v="2"/>
    <s v="Individual/Scholarship"/>
    <n v="82"/>
    <x v="1"/>
    <x v="0"/>
    <x v="0"/>
    <s v=""/>
    <x v="1"/>
  </r>
  <r>
    <n v="990"/>
    <s v="Fred C. and Mary R. Koch Foundation_Guillemette, Shayn20091500"/>
    <x v="4"/>
    <s v="Guillemette, Shayn"/>
    <x v="2995"/>
    <n v="1500"/>
    <x v="21"/>
    <x v="2"/>
    <s v="Individual/Scholarship"/>
    <n v="83"/>
    <x v="1"/>
    <x v="0"/>
    <x v="0"/>
    <s v=""/>
    <x v="1"/>
  </r>
  <r>
    <n v="990"/>
    <s v="Fred C. and Mary R. Koch Foundation_Hardeman, Matthew20091500"/>
    <x v="4"/>
    <s v="Hardeman, Matthew"/>
    <x v="3151"/>
    <n v="1500"/>
    <x v="21"/>
    <x v="2"/>
    <s v="Individual/Scholarship"/>
    <n v="84"/>
    <x v="1"/>
    <x v="0"/>
    <x v="0"/>
    <s v=""/>
    <x v="1"/>
  </r>
  <r>
    <n v="990"/>
    <s v="Fred C. and Mary R. Koch Foundation_Harrison, Nicole20091500"/>
    <x v="4"/>
    <s v="Harrison, Nicole"/>
    <x v="2997"/>
    <n v="1500"/>
    <x v="21"/>
    <x v="2"/>
    <s v="Individual/Scholarship"/>
    <n v="85"/>
    <x v="1"/>
    <x v="0"/>
    <x v="0"/>
    <s v=""/>
    <x v="1"/>
  </r>
  <r>
    <n v="990"/>
    <s v="Fred C. and Mary R. Koch Foundation_Helfrich, Brianna20091500"/>
    <x v="4"/>
    <s v="Helfrich, Brianna"/>
    <x v="2998"/>
    <n v="1500"/>
    <x v="21"/>
    <x v="2"/>
    <s v="Individual/Scholarship"/>
    <n v="86"/>
    <x v="1"/>
    <x v="0"/>
    <x v="0"/>
    <s v=""/>
    <x v="1"/>
  </r>
  <r>
    <n v="990"/>
    <s v="Fred C. and Mary R. Koch Foundation_Herzog, Mary20091500"/>
    <x v="4"/>
    <s v="Herzog, Mary"/>
    <x v="2896"/>
    <n v="1500"/>
    <x v="21"/>
    <x v="2"/>
    <s v="Individual/Scholarship"/>
    <n v="87"/>
    <x v="1"/>
    <x v="0"/>
    <x v="0"/>
    <s v=""/>
    <x v="1"/>
  </r>
  <r>
    <n v="990"/>
    <s v="Fred C. and Mary R. Koch Foundation_Howard, Michael20091500"/>
    <x v="4"/>
    <s v="Howard, Michael"/>
    <x v="3152"/>
    <n v="1500"/>
    <x v="21"/>
    <x v="2"/>
    <s v="Individual/Scholarship"/>
    <n v="88"/>
    <x v="1"/>
    <x v="0"/>
    <x v="0"/>
    <s v=""/>
    <x v="1"/>
  </r>
  <r>
    <n v="990"/>
    <s v="Fred C. and Mary R. Koch Foundation_Johnson, Kelly20091500"/>
    <x v="4"/>
    <s v="Johnson, Kelly"/>
    <x v="3153"/>
    <n v="1500"/>
    <x v="21"/>
    <x v="2"/>
    <s v="Individual/Scholarship"/>
    <n v="89"/>
    <x v="1"/>
    <x v="0"/>
    <x v="0"/>
    <s v=""/>
    <x v="1"/>
  </r>
  <r>
    <n v="990"/>
    <s v="Fred C. and Mary R. Koch Foundation_Juhnke, Jessica20091500"/>
    <x v="4"/>
    <s v="Juhnke, Jessica"/>
    <x v="3073"/>
    <n v="1500"/>
    <x v="21"/>
    <x v="2"/>
    <s v="Individual/Scholarship"/>
    <n v="90"/>
    <x v="1"/>
    <x v="0"/>
    <x v="0"/>
    <s v=""/>
    <x v="1"/>
  </r>
  <r>
    <n v="990"/>
    <s v="Fred C. and Mary R. Koch Foundation_Kaiser, Katelyn20091500"/>
    <x v="4"/>
    <s v="Kaiser, Katelyn"/>
    <x v="3005"/>
    <n v="1500"/>
    <x v="21"/>
    <x v="2"/>
    <s v="Individual/Scholarship"/>
    <n v="91"/>
    <x v="1"/>
    <x v="0"/>
    <x v="0"/>
    <s v=""/>
    <x v="1"/>
  </r>
  <r>
    <n v="990"/>
    <s v="Fred C. and Mary R. Koch Foundation_Keller, John20091500"/>
    <x v="4"/>
    <s v="Keller, John"/>
    <x v="3075"/>
    <n v="1500"/>
    <x v="21"/>
    <x v="2"/>
    <s v="Individual/Scholarship"/>
    <n v="92"/>
    <x v="1"/>
    <x v="0"/>
    <x v="0"/>
    <s v=""/>
    <x v="1"/>
  </r>
  <r>
    <n v="990"/>
    <s v="Fred C. and Mary R. Koch Foundation_Keller, Jordan20091500"/>
    <x v="4"/>
    <s v="Keller, Jordan"/>
    <x v="3076"/>
    <n v="1500"/>
    <x v="21"/>
    <x v="2"/>
    <s v="Individual/Scholarship"/>
    <n v="93"/>
    <x v="1"/>
    <x v="0"/>
    <x v="0"/>
    <s v=""/>
    <x v="1"/>
  </r>
  <r>
    <n v="990"/>
    <s v="Fred C. and Mary R. Koch Foundation_Kilburg, Tara20091500"/>
    <x v="4"/>
    <s v="Kilburg, Tara"/>
    <x v="3006"/>
    <n v="1500"/>
    <x v="21"/>
    <x v="2"/>
    <s v="Individual/Scholarship"/>
    <n v="94"/>
    <x v="1"/>
    <x v="0"/>
    <x v="0"/>
    <s v=""/>
    <x v="1"/>
  </r>
  <r>
    <n v="990"/>
    <s v="Fred C. and Mary R. Koch Foundation_Kimpton, Eric20091500"/>
    <x v="4"/>
    <s v="Kimpton, Eric"/>
    <x v="2902"/>
    <n v="1500"/>
    <x v="21"/>
    <x v="2"/>
    <s v="Individual/Scholarship"/>
    <n v="95"/>
    <x v="1"/>
    <x v="0"/>
    <x v="0"/>
    <s v=""/>
    <x v="1"/>
  </r>
  <r>
    <n v="990"/>
    <s v="Fred C. and Mary R. Koch Foundation_Kimpton, Kelly20091500"/>
    <x v="4"/>
    <s v="Kimpton, Kelly"/>
    <x v="3154"/>
    <n v="1500"/>
    <x v="21"/>
    <x v="2"/>
    <s v="Individual/Scholarship"/>
    <n v="96"/>
    <x v="1"/>
    <x v="0"/>
    <x v="0"/>
    <s v=""/>
    <x v="1"/>
  </r>
  <r>
    <n v="990"/>
    <s v="Fred C. and Mary R. Koch Foundation_Kissick, Kyle20091500"/>
    <x v="4"/>
    <s v="Kissick, Kyle"/>
    <x v="3007"/>
    <n v="1500"/>
    <x v="21"/>
    <x v="2"/>
    <s v="Individual/Scholarship"/>
    <n v="97"/>
    <x v="1"/>
    <x v="0"/>
    <x v="0"/>
    <s v=""/>
    <x v="1"/>
  </r>
  <r>
    <n v="990"/>
    <s v="Fred C. and Mary R. Koch Foundation_Kohn, Taylor20091500"/>
    <x v="4"/>
    <s v="Kohn, Taylor"/>
    <x v="3155"/>
    <n v="1500"/>
    <x v="21"/>
    <x v="2"/>
    <s v="Individual/Scholarship"/>
    <n v="98"/>
    <x v="1"/>
    <x v="0"/>
    <x v="0"/>
    <s v=""/>
    <x v="1"/>
  </r>
  <r>
    <n v="990"/>
    <s v="Fred C. and Mary R. Koch Foundation_Kopf, Kara20091500"/>
    <x v="4"/>
    <s v="Kopf, Kara"/>
    <x v="2796"/>
    <n v="1500"/>
    <x v="21"/>
    <x v="2"/>
    <s v="Individual/Scholarship"/>
    <n v="99"/>
    <x v="1"/>
    <x v="0"/>
    <x v="0"/>
    <s v=""/>
    <x v="1"/>
  </r>
  <r>
    <n v="990"/>
    <s v="Fred C. and Mary R. Koch Foundation_Kopf, Kevin20091500"/>
    <x v="4"/>
    <s v="Kopf, Kevin"/>
    <x v="3156"/>
    <n v="1500"/>
    <x v="21"/>
    <x v="2"/>
    <s v="Individual/Scholarship"/>
    <n v="100"/>
    <x v="1"/>
    <x v="0"/>
    <x v="0"/>
    <s v=""/>
    <x v="1"/>
  </r>
  <r>
    <n v="990"/>
    <s v="Fred C. and Mary R. Koch Foundation_Kuipers, Jessica20091500"/>
    <x v="4"/>
    <s v="Kuipers, Jessica"/>
    <x v="3157"/>
    <n v="1500"/>
    <x v="21"/>
    <x v="2"/>
    <s v="Individual/Scholarship"/>
    <n v="101"/>
    <x v="1"/>
    <x v="0"/>
    <x v="0"/>
    <s v=""/>
    <x v="1"/>
  </r>
  <r>
    <n v="990"/>
    <s v="Fred C. and Mary R. Koch Foundation_Latta, Amy20091500"/>
    <x v="4"/>
    <s v="Latta, Amy"/>
    <x v="3158"/>
    <n v="1500"/>
    <x v="21"/>
    <x v="2"/>
    <s v="Individual/Scholarship"/>
    <n v="102"/>
    <x v="1"/>
    <x v="0"/>
    <x v="0"/>
    <s v=""/>
    <x v="1"/>
  </r>
  <r>
    <n v="990"/>
    <s v="Fred C. and Mary R. Koch Foundation_Lauridsen, Kaitlin20091500"/>
    <x v="4"/>
    <s v="Lauridsen, Kaitlin"/>
    <x v="3078"/>
    <n v="1500"/>
    <x v="21"/>
    <x v="2"/>
    <s v="Individual/Scholarship"/>
    <n v="103"/>
    <x v="1"/>
    <x v="0"/>
    <x v="0"/>
    <s v=""/>
    <x v="1"/>
  </r>
  <r>
    <n v="990"/>
    <s v="Fred C. and Mary R. Koch Foundation_Lee, Jessica20091500"/>
    <x v="4"/>
    <s v="Lee, Jessica"/>
    <x v="2905"/>
    <n v="1500"/>
    <x v="21"/>
    <x v="2"/>
    <s v="Individual/Scholarship"/>
    <n v="104"/>
    <x v="1"/>
    <x v="0"/>
    <x v="0"/>
    <s v=""/>
    <x v="1"/>
  </r>
  <r>
    <n v="990"/>
    <s v="Fred C. and Mary R. Koch Foundation_Liao, Wang20091500"/>
    <x v="4"/>
    <s v="Liao, Wang"/>
    <x v="2907"/>
    <n v="1500"/>
    <x v="21"/>
    <x v="2"/>
    <s v="Individual/Scholarship"/>
    <n v="105"/>
    <x v="1"/>
    <x v="0"/>
    <x v="0"/>
    <s v=""/>
    <x v="1"/>
  </r>
  <r>
    <n v="990"/>
    <s v="Fred C. and Mary R. Koch Foundation_Liberatore, Anthony20091500"/>
    <x v="4"/>
    <s v="Liberatore, Anthony"/>
    <x v="3159"/>
    <n v="1500"/>
    <x v="21"/>
    <x v="2"/>
    <s v="Individual/Scholarship"/>
    <n v="106"/>
    <x v="1"/>
    <x v="0"/>
    <x v="0"/>
    <s v=""/>
    <x v="1"/>
  </r>
  <r>
    <n v="990"/>
    <s v="Fred C. and Mary R. Koch Foundation_Liddle, David20091500"/>
    <x v="4"/>
    <s v="Liddle, David"/>
    <x v="3160"/>
    <n v="1500"/>
    <x v="21"/>
    <x v="2"/>
    <s v="Individual/Scholarship"/>
    <n v="107"/>
    <x v="1"/>
    <x v="0"/>
    <x v="0"/>
    <s v=""/>
    <x v="1"/>
  </r>
  <r>
    <n v="990"/>
    <s v="Fred C. and Mary R. Koch Foundation_Liddle, Peter20091500"/>
    <x v="4"/>
    <s v="Liddle, Peter"/>
    <x v="3161"/>
    <n v="1500"/>
    <x v="21"/>
    <x v="2"/>
    <s v="Individual/Scholarship"/>
    <n v="108"/>
    <x v="1"/>
    <x v="0"/>
    <x v="0"/>
    <s v=""/>
    <x v="1"/>
  </r>
  <r>
    <n v="990"/>
    <s v="Fred C. and Mary R. Koch Foundation_Lindwall, Tyler20091500"/>
    <x v="4"/>
    <s v="Lindwall, Tyler"/>
    <x v="3162"/>
    <n v="1500"/>
    <x v="21"/>
    <x v="2"/>
    <s v="Individual/Scholarship"/>
    <n v="109"/>
    <x v="1"/>
    <x v="0"/>
    <x v="0"/>
    <s v=""/>
    <x v="1"/>
  </r>
  <r>
    <n v="990"/>
    <s v="Fred C. and Mary R. Koch Foundation_Litherland, Christopher20091500"/>
    <x v="4"/>
    <s v="Litherland, Christopher"/>
    <x v="3163"/>
    <n v="1500"/>
    <x v="21"/>
    <x v="2"/>
    <s v="Individual/Scholarship"/>
    <n v="110"/>
    <x v="1"/>
    <x v="0"/>
    <x v="0"/>
    <s v=""/>
    <x v="1"/>
  </r>
  <r>
    <n v="990"/>
    <s v="Fred C. and Mary R. Koch Foundation_Longoria, Joel20091500"/>
    <x v="4"/>
    <s v="Longoria, Joel"/>
    <x v="3013"/>
    <n v="1500"/>
    <x v="21"/>
    <x v="2"/>
    <s v="Individual/Scholarship"/>
    <n v="111"/>
    <x v="1"/>
    <x v="0"/>
    <x v="0"/>
    <s v=""/>
    <x v="1"/>
  </r>
  <r>
    <n v="990"/>
    <s v="Fred C. and Mary R. Koch Foundation_Loomis, Ryan20091500"/>
    <x v="4"/>
    <s v="Loomis, Ryan"/>
    <x v="3164"/>
    <n v="1500"/>
    <x v="21"/>
    <x v="2"/>
    <s v="Individual/Scholarship"/>
    <n v="112"/>
    <x v="1"/>
    <x v="0"/>
    <x v="0"/>
    <s v=""/>
    <x v="1"/>
  </r>
  <r>
    <n v="990"/>
    <s v="Fred C. and Mary R. Koch Foundation_Mainz, Emilie20091500"/>
    <x v="4"/>
    <s v="Mainz, Emilie"/>
    <x v="3082"/>
    <n v="1500"/>
    <x v="21"/>
    <x v="2"/>
    <s v="Individual/Scholarship"/>
    <n v="113"/>
    <x v="1"/>
    <x v="0"/>
    <x v="0"/>
    <s v=""/>
    <x v="1"/>
  </r>
  <r>
    <n v="990"/>
    <s v="Fred C. and Mary R. Koch Foundation_Marcinkowski, Desmond, Dana20091500"/>
    <x v="4"/>
    <s v="Marcinkowski, Desmond, Dana"/>
    <x v="3083"/>
    <n v="1500"/>
    <x v="21"/>
    <x v="2"/>
    <s v="Individual/Scholarship"/>
    <n v="114"/>
    <x v="1"/>
    <x v="0"/>
    <x v="0"/>
    <s v=""/>
    <x v="1"/>
  </r>
  <r>
    <n v="990"/>
    <s v="Fred C. and Mary R. Koch Foundation_Marsh, Addie20091500"/>
    <x v="4"/>
    <s v="Marsh, Addie"/>
    <x v="3084"/>
    <n v="1500"/>
    <x v="21"/>
    <x v="2"/>
    <s v="Individual/Scholarship"/>
    <n v="115"/>
    <x v="1"/>
    <x v="0"/>
    <x v="0"/>
    <s v=""/>
    <x v="1"/>
  </r>
  <r>
    <n v="990"/>
    <s v="Fred C. and Mary R. Koch Foundation_Martin, Kaitlin20091500"/>
    <x v="4"/>
    <s v="Martin, Kaitlin"/>
    <x v="3086"/>
    <n v="1500"/>
    <x v="21"/>
    <x v="2"/>
    <s v="Individual/Scholarship"/>
    <n v="116"/>
    <x v="1"/>
    <x v="0"/>
    <x v="0"/>
    <s v=""/>
    <x v="1"/>
  </r>
  <r>
    <n v="990"/>
    <s v="Fred C. and Mary R. Koch Foundation_Martyn, Matthew20091500"/>
    <x v="4"/>
    <s v="Martyn, Matthew"/>
    <x v="3165"/>
    <n v="1500"/>
    <x v="21"/>
    <x v="2"/>
    <s v="Individual/Scholarship"/>
    <n v="117"/>
    <x v="1"/>
    <x v="0"/>
    <x v="0"/>
    <s v=""/>
    <x v="1"/>
  </r>
  <r>
    <n v="990"/>
    <s v="Fred C. and Mary R. Koch Foundation_Mason, Jennifer20091500"/>
    <x v="4"/>
    <s v="Mason, Jennifer"/>
    <x v="3087"/>
    <n v="1500"/>
    <x v="21"/>
    <x v="2"/>
    <s v="Individual/Scholarship"/>
    <n v="118"/>
    <x v="1"/>
    <x v="0"/>
    <x v="0"/>
    <s v=""/>
    <x v="1"/>
  </r>
  <r>
    <n v="990"/>
    <s v="Fred C. and Mary R. Koch Foundation_May, Michaela20091500"/>
    <x v="4"/>
    <s v="May, Michaela"/>
    <x v="3166"/>
    <n v="1500"/>
    <x v="21"/>
    <x v="2"/>
    <s v="Individual/Scholarship"/>
    <n v="119"/>
    <x v="1"/>
    <x v="0"/>
    <x v="0"/>
    <s v=""/>
    <x v="1"/>
  </r>
  <r>
    <n v="990"/>
    <s v="Fred C. and Mary R. Koch Foundation_McCarthy, Shelsea20091500"/>
    <x v="4"/>
    <s v="McCarthy, Shelsea"/>
    <x v="3167"/>
    <n v="1500"/>
    <x v="21"/>
    <x v="2"/>
    <s v="Individual/Scholarship"/>
    <n v="120"/>
    <x v="1"/>
    <x v="0"/>
    <x v="0"/>
    <s v=""/>
    <x v="1"/>
  </r>
  <r>
    <n v="990"/>
    <s v="Fred C. and Mary R. Koch Foundation_McClymont, Kaitlin20091500"/>
    <x v="4"/>
    <s v="McClymont, Kaitlin"/>
    <x v="3088"/>
    <n v="1500"/>
    <x v="21"/>
    <x v="2"/>
    <s v="Individual/Scholarship"/>
    <n v="121"/>
    <x v="1"/>
    <x v="0"/>
    <x v="0"/>
    <s v=""/>
    <x v="1"/>
  </r>
  <r>
    <n v="990"/>
    <s v="Fred C. and Mary R. Koch Foundation_McCrary, Kathleen20091500"/>
    <x v="4"/>
    <s v="McCrary, Kathleen"/>
    <x v="3089"/>
    <n v="1500"/>
    <x v="21"/>
    <x v="2"/>
    <s v="Individual/Scholarship"/>
    <n v="122"/>
    <x v="1"/>
    <x v="0"/>
    <x v="0"/>
    <s v=""/>
    <x v="1"/>
  </r>
  <r>
    <n v="990"/>
    <s v="Fred C. and Mary R. Koch Foundation_McDonald, Emily20091500"/>
    <x v="4"/>
    <s v="McDonald, Emily"/>
    <x v="3168"/>
    <n v="1500"/>
    <x v="21"/>
    <x v="2"/>
    <s v="Individual/Scholarship"/>
    <n v="123"/>
    <x v="1"/>
    <x v="0"/>
    <x v="0"/>
    <s v=""/>
    <x v="1"/>
  </r>
  <r>
    <n v="990"/>
    <s v="Fred C. and Mary R. Koch Foundation_McIntosh, Kelsey20091500"/>
    <x v="4"/>
    <s v="McIntosh, Kelsey"/>
    <x v="3015"/>
    <n v="1500"/>
    <x v="21"/>
    <x v="2"/>
    <s v="Individual/Scholarship"/>
    <n v="124"/>
    <x v="1"/>
    <x v="0"/>
    <x v="0"/>
    <s v=""/>
    <x v="1"/>
  </r>
  <r>
    <n v="990"/>
    <s v="Fred C. and Mary R. Koch Foundation_Mielke, Anna20091500"/>
    <x v="4"/>
    <s v="Mielke, Anna"/>
    <x v="2811"/>
    <n v="1500"/>
    <x v="21"/>
    <x v="2"/>
    <s v="Individual/Scholarship"/>
    <n v="125"/>
    <x v="1"/>
    <x v="0"/>
    <x v="0"/>
    <s v=""/>
    <x v="1"/>
  </r>
  <r>
    <n v="990"/>
    <s v="Fred C. and Mary R. Koch Foundation_Miller, Meagan20091500"/>
    <x v="4"/>
    <s v="Miller, Meagan"/>
    <x v="3169"/>
    <n v="1500"/>
    <x v="21"/>
    <x v="2"/>
    <s v="Individual/Scholarship"/>
    <n v="126"/>
    <x v="1"/>
    <x v="0"/>
    <x v="0"/>
    <s v=""/>
    <x v="1"/>
  </r>
  <r>
    <n v="990"/>
    <s v="Fred C. and Mary R. Koch Foundation_Miller, Nathan20091500"/>
    <x v="4"/>
    <s v="Miller, Nathan"/>
    <x v="3017"/>
    <n v="1500"/>
    <x v="21"/>
    <x v="2"/>
    <s v="Individual/Scholarship"/>
    <n v="127"/>
    <x v="1"/>
    <x v="0"/>
    <x v="0"/>
    <s v=""/>
    <x v="1"/>
  </r>
  <r>
    <n v="990"/>
    <s v="Fred C. and Mary R. Koch Foundation_Minnihan, Heidi20091500"/>
    <x v="4"/>
    <s v="Minnihan, Heidi"/>
    <x v="3018"/>
    <n v="1500"/>
    <x v="21"/>
    <x v="2"/>
    <s v="Individual/Scholarship"/>
    <n v="128"/>
    <x v="1"/>
    <x v="0"/>
    <x v="0"/>
    <s v=""/>
    <x v="1"/>
  </r>
  <r>
    <n v="990"/>
    <s v="Fred C. and Mary R. Koch Foundation_Mitchell, Kayla20091500"/>
    <x v="4"/>
    <s v="Mitchell, Kayla"/>
    <x v="3170"/>
    <n v="1500"/>
    <x v="21"/>
    <x v="2"/>
    <s v="Individual/Scholarship"/>
    <n v="129"/>
    <x v="1"/>
    <x v="0"/>
    <x v="0"/>
    <s v=""/>
    <x v="1"/>
  </r>
  <r>
    <n v="990"/>
    <s v="Fred C. and Mary R. Koch Foundation_Monroe, Alexandra20091500"/>
    <x v="4"/>
    <s v="Monroe, Alexandra"/>
    <x v="3091"/>
    <n v="1500"/>
    <x v="21"/>
    <x v="2"/>
    <s v="Individual/Scholarship"/>
    <n v="130"/>
    <x v="1"/>
    <x v="0"/>
    <x v="0"/>
    <s v=""/>
    <x v="1"/>
  </r>
  <r>
    <n v="990"/>
    <s v="Fred C. and Mary R. Koch Foundation_Moore, David20091500"/>
    <x v="4"/>
    <s v="Moore, David"/>
    <x v="3171"/>
    <n v="1500"/>
    <x v="21"/>
    <x v="2"/>
    <s v="Individual/Scholarship"/>
    <n v="131"/>
    <x v="1"/>
    <x v="0"/>
    <x v="0"/>
    <s v=""/>
    <x v="1"/>
  </r>
  <r>
    <n v="990"/>
    <s v="Fred C. and Mary R. Koch Foundation_Morakis, John20091500"/>
    <x v="4"/>
    <s v="Morakis, John"/>
    <x v="3172"/>
    <n v="1500"/>
    <x v="21"/>
    <x v="2"/>
    <s v="Individual/Scholarship"/>
    <n v="132"/>
    <x v="1"/>
    <x v="0"/>
    <x v="0"/>
    <s v=""/>
    <x v="1"/>
  </r>
  <r>
    <n v="990"/>
    <s v="Fred C. and Mary R. Koch Foundation_Morgan, Tessa20091500"/>
    <x v="4"/>
    <s v="Morgan, Tessa"/>
    <x v="3019"/>
    <n v="1500"/>
    <x v="21"/>
    <x v="2"/>
    <s v="Individual/Scholarship"/>
    <n v="133"/>
    <x v="1"/>
    <x v="0"/>
    <x v="0"/>
    <s v=""/>
    <x v="1"/>
  </r>
  <r>
    <n v="990"/>
    <s v="Fred C. and Mary R. Koch Foundation_Mortimer, Melissa20091500"/>
    <x v="4"/>
    <s v="Mortimer, Melissa"/>
    <x v="3092"/>
    <n v="1500"/>
    <x v="21"/>
    <x v="2"/>
    <s v="Individual/Scholarship"/>
    <n v="134"/>
    <x v="1"/>
    <x v="0"/>
    <x v="0"/>
    <s v=""/>
    <x v="1"/>
  </r>
  <r>
    <n v="990"/>
    <s v="Fred C. and Mary R. Koch Foundation_Mortimer, Samuel20091500"/>
    <x v="4"/>
    <s v="Mortimer, Samuel"/>
    <x v="2816"/>
    <n v="1500"/>
    <x v="21"/>
    <x v="2"/>
    <s v="Individual/Scholarship"/>
    <n v="135"/>
    <x v="1"/>
    <x v="0"/>
    <x v="0"/>
    <s v=""/>
    <x v="1"/>
  </r>
  <r>
    <n v="990"/>
    <s v="Fred C. and Mary R. Koch Foundation_Mullet, Matthew20091500"/>
    <x v="4"/>
    <s v="Mullet, Matthew"/>
    <x v="3173"/>
    <n v="1500"/>
    <x v="21"/>
    <x v="2"/>
    <s v="Individual/Scholarship"/>
    <n v="136"/>
    <x v="1"/>
    <x v="0"/>
    <x v="0"/>
    <s v=""/>
    <x v="1"/>
  </r>
  <r>
    <n v="990"/>
    <s v="Fred C. and Mary R. Koch Foundation_Murphy, Christina20091500"/>
    <x v="4"/>
    <s v="Murphy, Christina"/>
    <x v="3093"/>
    <n v="1500"/>
    <x v="21"/>
    <x v="2"/>
    <s v="Individual/Scholarship"/>
    <n v="137"/>
    <x v="1"/>
    <x v="0"/>
    <x v="0"/>
    <s v=""/>
    <x v="1"/>
  </r>
  <r>
    <n v="990"/>
    <s v="Fred C. and Mary R. Koch Foundation_Murray, Megan20091500"/>
    <x v="4"/>
    <s v="Murray, Megan"/>
    <x v="3020"/>
    <n v="1500"/>
    <x v="21"/>
    <x v="2"/>
    <s v="Individual/Scholarship"/>
    <n v="138"/>
    <x v="1"/>
    <x v="0"/>
    <x v="0"/>
    <s v=""/>
    <x v="1"/>
  </r>
  <r>
    <n v="990"/>
    <s v="Fred C. and Mary R. Koch Foundation_Niehaus, Taylor20091500"/>
    <x v="4"/>
    <s v="Niehaus, Taylor"/>
    <x v="3174"/>
    <n v="1500"/>
    <x v="21"/>
    <x v="2"/>
    <s v="Individual/Scholarship"/>
    <n v="139"/>
    <x v="1"/>
    <x v="0"/>
    <x v="0"/>
    <s v=""/>
    <x v="1"/>
  </r>
  <r>
    <n v="990"/>
    <s v="Fred C. and Mary R. Koch Foundation_Nieuwoudt, Claudia20091500"/>
    <x v="4"/>
    <s v="Nieuwoudt, Claudia"/>
    <x v="3095"/>
    <n v="1500"/>
    <x v="21"/>
    <x v="2"/>
    <s v="Individual/Scholarship"/>
    <n v="140"/>
    <x v="1"/>
    <x v="0"/>
    <x v="0"/>
    <s v=""/>
    <x v="1"/>
  </r>
  <r>
    <n v="990"/>
    <s v="Fred C. and Mary R. Koch Foundation_Nieuwoudt, Stephan20091500"/>
    <x v="4"/>
    <s v="Nieuwoudt, Stephan"/>
    <x v="3022"/>
    <n v="1500"/>
    <x v="21"/>
    <x v="2"/>
    <s v="&quot;Nieuwoudt, Stephan&quot;"/>
    <n v="141"/>
    <x v="1"/>
    <x v="0"/>
    <x v="0"/>
    <s v=""/>
    <x v="1"/>
  </r>
  <r>
    <n v="990"/>
    <s v="Fred C. and Mary R. Koch Foundation_Oakes, Kathryn20091500"/>
    <x v="4"/>
    <s v="Oakes, Kathryn"/>
    <x v="2916"/>
    <n v="1500"/>
    <x v="21"/>
    <x v="2"/>
    <s v="Individual/Scholarship"/>
    <n v="142"/>
    <x v="1"/>
    <x v="0"/>
    <x v="0"/>
    <s v=""/>
    <x v="1"/>
  </r>
  <r>
    <n v="990"/>
    <s v="Fred C. and Mary R. Koch Foundation_Ouimet, Gabrielle20091500"/>
    <x v="4"/>
    <s v="Ouimet, Gabrielle"/>
    <x v="2917"/>
    <n v="1500"/>
    <x v="21"/>
    <x v="2"/>
    <s v="Individual/Scholarship"/>
    <n v="143"/>
    <x v="1"/>
    <x v="0"/>
    <x v="0"/>
    <s v=""/>
    <x v="1"/>
  </r>
  <r>
    <n v="990"/>
    <s v="Fred C. and Mary R. Koch Foundation_Penciak, Matej20091500"/>
    <x v="4"/>
    <s v="Penciak, Matej"/>
    <x v="3097"/>
    <n v="1500"/>
    <x v="21"/>
    <x v="2"/>
    <s v="Individual/Scholarship"/>
    <n v="144"/>
    <x v="1"/>
    <x v="0"/>
    <x v="0"/>
    <s v=""/>
    <x v="1"/>
  </r>
  <r>
    <n v="990"/>
    <s v="Fred C. and Mary R. Koch Foundation_Pinnell, Anne20091500"/>
    <x v="4"/>
    <s v="Pinnell, Anne"/>
    <x v="3098"/>
    <n v="1500"/>
    <x v="21"/>
    <x v="2"/>
    <s v="Individual/Scholarship"/>
    <n v="145"/>
    <x v="1"/>
    <x v="0"/>
    <x v="0"/>
    <s v=""/>
    <x v="1"/>
  </r>
  <r>
    <n v="990"/>
    <s v="Fred C. and Mary R. Koch Foundation_Poinsatte, Joanna20091500"/>
    <x v="4"/>
    <s v="Poinsatte, Joanna"/>
    <x v="3175"/>
    <n v="1500"/>
    <x v="21"/>
    <x v="2"/>
    <s v="Individual/Scholarship"/>
    <n v="146"/>
    <x v="1"/>
    <x v="0"/>
    <x v="0"/>
    <s v=""/>
    <x v="1"/>
  </r>
  <r>
    <n v="990"/>
    <s v="Fred C. and Mary R. Koch Foundation_Polasek, Sarah20091500"/>
    <x v="4"/>
    <s v="Polasek, Sarah"/>
    <x v="3176"/>
    <n v="1500"/>
    <x v="21"/>
    <x v="2"/>
    <s v="Individual/Scholarship"/>
    <n v="147"/>
    <x v="1"/>
    <x v="0"/>
    <x v="0"/>
    <s v=""/>
    <x v="1"/>
  </r>
  <r>
    <n v="990"/>
    <s v="Fred C. and Mary R. Koch Foundation_Potcinske, Haley20091500"/>
    <x v="4"/>
    <s v="Potcinske, Haley"/>
    <x v="3099"/>
    <n v="1500"/>
    <x v="21"/>
    <x v="2"/>
    <s v="Individual/Scholarship"/>
    <n v="148"/>
    <x v="1"/>
    <x v="0"/>
    <x v="0"/>
    <s v=""/>
    <x v="1"/>
  </r>
  <r>
    <n v="990"/>
    <s v="Fred C. and Mary R. Koch Foundation_Potts, Eric20091500"/>
    <x v="4"/>
    <s v="Potts, Eric"/>
    <x v="3100"/>
    <n v="1500"/>
    <x v="21"/>
    <x v="2"/>
    <s v="Individual/Scholarship"/>
    <n v="149"/>
    <x v="1"/>
    <x v="0"/>
    <x v="0"/>
    <s v=""/>
    <x v="1"/>
  </r>
  <r>
    <n v="990"/>
    <s v="Fred C. and Mary R. Koch Foundation_Pringle, Jennifer20091500"/>
    <x v="4"/>
    <s v="Pringle, Jennifer"/>
    <x v="3027"/>
    <n v="1500"/>
    <x v="21"/>
    <x v="2"/>
    <s v="Individual/Scholarship"/>
    <n v="150"/>
    <x v="1"/>
    <x v="0"/>
    <x v="0"/>
    <s v=""/>
    <x v="1"/>
  </r>
  <r>
    <n v="990"/>
    <s v="Fred C. and Mary R. Koch Foundation_Puetz, Jacob20091500"/>
    <x v="4"/>
    <s v="Puetz, Jacob"/>
    <x v="3177"/>
    <n v="1500"/>
    <x v="21"/>
    <x v="2"/>
    <s v="Individual/Scholarship"/>
    <n v="151"/>
    <x v="1"/>
    <x v="0"/>
    <x v="0"/>
    <s v=""/>
    <x v="1"/>
  </r>
  <r>
    <n v="990"/>
    <s v="Fred C. and Mary R. Koch Foundation_Quinn, Molly20091500"/>
    <x v="4"/>
    <s v="Quinn, Molly"/>
    <x v="3178"/>
    <n v="1500"/>
    <x v="21"/>
    <x v="2"/>
    <s v="Individual/Scholarship"/>
    <n v="152"/>
    <x v="1"/>
    <x v="0"/>
    <x v="0"/>
    <s v=""/>
    <x v="1"/>
  </r>
  <r>
    <n v="990"/>
    <s v="Fred C. and Mary R. Koch Foundation_Rach, Kayla20091500"/>
    <x v="4"/>
    <s v="Rach, Kayla"/>
    <x v="3179"/>
    <n v="1500"/>
    <x v="21"/>
    <x v="2"/>
    <s v="Individual/Scholarship"/>
    <n v="153"/>
    <x v="1"/>
    <x v="0"/>
    <x v="0"/>
    <s v=""/>
    <x v="1"/>
  </r>
  <r>
    <n v="990"/>
    <s v="Fred C. and Mary R. Koch Foundation_Rajendran, Dhevi20091500"/>
    <x v="4"/>
    <s v="Rajendran, Dhevi"/>
    <x v="3180"/>
    <n v="1500"/>
    <x v="21"/>
    <x v="2"/>
    <s v="Individual/Scholarship"/>
    <n v="154"/>
    <x v="1"/>
    <x v="0"/>
    <x v="0"/>
    <s v=""/>
    <x v="1"/>
  </r>
  <r>
    <n v="990"/>
    <s v="Fred C. and Mary R. Koch Foundation_Rajendran, Vani20091500"/>
    <x v="4"/>
    <s v="Rajendran, Vani"/>
    <x v="3181"/>
    <n v="1500"/>
    <x v="21"/>
    <x v="2"/>
    <s v="Individual/Scholarship"/>
    <n v="155"/>
    <x v="1"/>
    <x v="0"/>
    <x v="0"/>
    <s v=""/>
    <x v="1"/>
  </r>
  <r>
    <n v="990"/>
    <s v="Fred C. and Mary R. Koch Foundation_Ramseyer, Ryan20091500"/>
    <x v="4"/>
    <s v="Ramseyer, Ryan"/>
    <x v="3182"/>
    <n v="1500"/>
    <x v="21"/>
    <x v="2"/>
    <s v="Individual/Scholarship"/>
    <n v="156"/>
    <x v="1"/>
    <x v="0"/>
    <x v="0"/>
    <s v=""/>
    <x v="1"/>
  </r>
  <r>
    <n v="990"/>
    <s v="Fred C. and Mary R. Koch Foundation_Ratskoff, Benjamin20091500"/>
    <x v="4"/>
    <s v="Ratskoff, Benjamin"/>
    <x v="3183"/>
    <n v="1500"/>
    <x v="21"/>
    <x v="2"/>
    <s v="Individual/Scholarship"/>
    <n v="157"/>
    <x v="1"/>
    <x v="0"/>
    <x v="0"/>
    <s v=""/>
    <x v="1"/>
  </r>
  <r>
    <n v="990"/>
    <s v="Fred C. and Mary R. Koch Foundation_Reese, Todd20091500"/>
    <x v="4"/>
    <s v="Reese, Todd"/>
    <x v="3101"/>
    <n v="1500"/>
    <x v="21"/>
    <x v="2"/>
    <s v="Individual/Scholarship"/>
    <n v="158"/>
    <x v="1"/>
    <x v="0"/>
    <x v="0"/>
    <s v=""/>
    <x v="1"/>
  </r>
  <r>
    <n v="990"/>
    <s v="Fred C. and Mary R. Koch Foundation_Reese, Zachary20091500"/>
    <x v="4"/>
    <s v="Reese, Zachary"/>
    <x v="3102"/>
    <n v="1500"/>
    <x v="21"/>
    <x v="2"/>
    <s v="Individual/Scholarship"/>
    <n v="159"/>
    <x v="1"/>
    <x v="0"/>
    <x v="0"/>
    <s v=""/>
    <x v="1"/>
  </r>
  <r>
    <n v="990"/>
    <s v="Fred C. and Mary R. Koch Foundation_Reilly, Maegan20091500"/>
    <x v="4"/>
    <s v="Reilly, Maegan"/>
    <x v="3103"/>
    <n v="1500"/>
    <x v="21"/>
    <x v="2"/>
    <s v="Individual/Scholarship"/>
    <n v="160"/>
    <x v="1"/>
    <x v="0"/>
    <x v="0"/>
    <s v=""/>
    <x v="1"/>
  </r>
  <r>
    <n v="990"/>
    <s v="Fred C. and Mary R. Koch Foundation_Reimer, Jay20091500"/>
    <x v="4"/>
    <s v="Reimer, Jay"/>
    <x v="2825"/>
    <n v="1500"/>
    <x v="21"/>
    <x v="2"/>
    <s v="Individual/Scholarship"/>
    <n v="161"/>
    <x v="1"/>
    <x v="0"/>
    <x v="0"/>
    <s v=""/>
    <x v="1"/>
  </r>
  <r>
    <n v="990"/>
    <s v="Fred C. and Mary R. Koch Foundation_Reinecke, Teneal20091500"/>
    <x v="4"/>
    <s v="Reinecke, Teneal"/>
    <x v="3184"/>
    <n v="1500"/>
    <x v="21"/>
    <x v="2"/>
    <s v="Individual/Scholarship"/>
    <n v="162"/>
    <x v="1"/>
    <x v="0"/>
    <x v="0"/>
    <s v=""/>
    <x v="1"/>
  </r>
  <r>
    <n v="990"/>
    <s v="Fred C. and Mary R. Koch Foundation_Rethwiscn, Samuel20091500"/>
    <x v="4"/>
    <s v="Rethwiscn, Samuel"/>
    <x v="3185"/>
    <n v="1500"/>
    <x v="21"/>
    <x v="2"/>
    <s v="Individual/Scholarship"/>
    <n v="163"/>
    <x v="1"/>
    <x v="0"/>
    <x v="0"/>
    <s v=""/>
    <x v="1"/>
  </r>
  <r>
    <n v="990"/>
    <s v="Fred C. and Mary R. Koch Foundation_Reynolds, Jessica20091500"/>
    <x v="4"/>
    <s v="Reynolds, Jessica"/>
    <x v="2926"/>
    <n v="1500"/>
    <x v="21"/>
    <x v="2"/>
    <s v="Individual/Scholarship"/>
    <n v="164"/>
    <x v="1"/>
    <x v="0"/>
    <x v="0"/>
    <s v=""/>
    <x v="1"/>
  </r>
  <r>
    <n v="990"/>
    <s v="Fred C. and Mary R. Koch Foundation_Rhoads, Caleb20091500"/>
    <x v="4"/>
    <s v="Rhoads, Caleb"/>
    <x v="2927"/>
    <n v="1500"/>
    <x v="21"/>
    <x v="2"/>
    <s v="Individual/Scholarship"/>
    <n v="165"/>
    <x v="1"/>
    <x v="0"/>
    <x v="0"/>
    <s v=""/>
    <x v="1"/>
  </r>
  <r>
    <n v="990"/>
    <s v="Fred C. and Mary R. Koch Foundation_Robertson, Blair20091500"/>
    <x v="4"/>
    <s v="Robertson, Blair"/>
    <x v="3105"/>
    <n v="1500"/>
    <x v="21"/>
    <x v="2"/>
    <s v="Individual/Scholarship"/>
    <n v="166"/>
    <x v="1"/>
    <x v="0"/>
    <x v="0"/>
    <s v=""/>
    <x v="1"/>
  </r>
  <r>
    <n v="990"/>
    <s v="Fred C. and Mary R. Koch Foundation_Rockett, Alison20091500"/>
    <x v="4"/>
    <s v="Rockett, Alison"/>
    <x v="2930"/>
    <n v="1500"/>
    <x v="21"/>
    <x v="2"/>
    <s v="Individual/Scholarship"/>
    <n v="167"/>
    <x v="1"/>
    <x v="0"/>
    <x v="0"/>
    <s v=""/>
    <x v="1"/>
  </r>
  <r>
    <n v="990"/>
    <s v="Fred C. and Mary R. Koch Foundation_Rohleder, Joshua20091500"/>
    <x v="4"/>
    <s v="Rohleder, Joshua"/>
    <x v="3186"/>
    <n v="1500"/>
    <x v="21"/>
    <x v="2"/>
    <s v="Individual/Scholarship"/>
    <n v="168"/>
    <x v="1"/>
    <x v="0"/>
    <x v="0"/>
    <s v=""/>
    <x v="1"/>
  </r>
  <r>
    <n v="990"/>
    <s v="Fred C. and Mary R. Koch Foundation_Rosenberg, Russell20091500"/>
    <x v="4"/>
    <s v="Rosenberg, Russell"/>
    <x v="2932"/>
    <n v="1500"/>
    <x v="21"/>
    <x v="2"/>
    <s v="Individual/Scholarship"/>
    <n v="169"/>
    <x v="1"/>
    <x v="0"/>
    <x v="0"/>
    <s v=""/>
    <x v="1"/>
  </r>
  <r>
    <n v="990"/>
    <s v="Fred C. and Mary R. Koch Foundation_Rudat, Alexander20091500"/>
    <x v="4"/>
    <s v="Rudat, Alexander"/>
    <x v="3029"/>
    <n v="1500"/>
    <x v="21"/>
    <x v="2"/>
    <s v="Individual/Scholarship"/>
    <n v="170"/>
    <x v="1"/>
    <x v="0"/>
    <x v="0"/>
    <s v=""/>
    <x v="1"/>
  </r>
  <r>
    <n v="990"/>
    <s v="Fred C. and Mary R. Koch Foundation_Ruiz, Sandra20091500"/>
    <x v="4"/>
    <s v="Ruiz, Sandra"/>
    <x v="3030"/>
    <n v="1500"/>
    <x v="21"/>
    <x v="2"/>
    <s v="Individual/Scholarship"/>
    <n v="171"/>
    <x v="1"/>
    <x v="0"/>
    <x v="0"/>
    <s v=""/>
    <x v="1"/>
  </r>
  <r>
    <n v="990"/>
    <s v="Fred C. and Mary R. Koch Foundation_Rush, Cynthia20091500"/>
    <x v="4"/>
    <s v="Rush, Cynthia"/>
    <x v="2933"/>
    <n v="1500"/>
    <x v="21"/>
    <x v="2"/>
    <s v="Individual/Scholarship"/>
    <n v="172"/>
    <x v="1"/>
    <x v="0"/>
    <x v="0"/>
    <s v=""/>
    <x v="1"/>
  </r>
  <r>
    <n v="990"/>
    <s v="Fred C. and Mary R. Koch Foundation_Salisbury, Melesa20091500"/>
    <x v="4"/>
    <s v="Salisbury, Melesa"/>
    <x v="3187"/>
    <n v="1500"/>
    <x v="21"/>
    <x v="2"/>
    <s v="Individual/Scholarship"/>
    <n v="173"/>
    <x v="1"/>
    <x v="0"/>
    <x v="0"/>
    <s v=""/>
    <x v="1"/>
  </r>
  <r>
    <n v="990"/>
    <s v="Fred C. and Mary R. Koch Foundation_Scheck, Stacie20091500"/>
    <x v="4"/>
    <s v="Scheck, Stacie"/>
    <x v="3188"/>
    <n v="1500"/>
    <x v="21"/>
    <x v="2"/>
    <s v="Individual/Scholarship"/>
    <n v="174"/>
    <x v="1"/>
    <x v="0"/>
    <x v="0"/>
    <s v=""/>
    <x v="1"/>
  </r>
  <r>
    <n v="990"/>
    <s v="Fred C. and Mary R. Koch Foundation_Schmidt, Caitlin20091500"/>
    <x v="4"/>
    <s v="Schmidt, Caitlin"/>
    <x v="3031"/>
    <n v="1500"/>
    <x v="21"/>
    <x v="2"/>
    <s v="Individual/Scholarship"/>
    <n v="175"/>
    <x v="1"/>
    <x v="0"/>
    <x v="0"/>
    <s v=""/>
    <x v="1"/>
  </r>
  <r>
    <n v="990"/>
    <s v="Fred C. and Mary R. Koch Foundation_Schmitt, Laura20091500"/>
    <x v="4"/>
    <s v="Schmitt, Laura"/>
    <x v="3189"/>
    <n v="1500"/>
    <x v="21"/>
    <x v="2"/>
    <s v="Individual/Scholarship"/>
    <n v="176"/>
    <x v="1"/>
    <x v="0"/>
    <x v="0"/>
    <s v=""/>
    <x v="1"/>
  </r>
  <r>
    <n v="990"/>
    <s v="Fred C. and Mary R. Koch Foundation_Schroeder, Thomas20091500"/>
    <x v="4"/>
    <s v="Schroeder, Thomas"/>
    <x v="3032"/>
    <n v="1500"/>
    <x v="21"/>
    <x v="2"/>
    <s v="Individual/Scholarship"/>
    <n v="177"/>
    <x v="1"/>
    <x v="0"/>
    <x v="0"/>
    <s v=""/>
    <x v="1"/>
  </r>
  <r>
    <n v="990"/>
    <s v="Fred C. and Mary R. Koch Foundation_Schumann, Matthew20091500"/>
    <x v="4"/>
    <s v="Schumann, Matthew"/>
    <x v="3107"/>
    <n v="1500"/>
    <x v="21"/>
    <x v="2"/>
    <s v="Individual/Scholarship"/>
    <n v="178"/>
    <x v="1"/>
    <x v="0"/>
    <x v="0"/>
    <s v=""/>
    <x v="1"/>
  </r>
  <r>
    <n v="990"/>
    <s v="Fred C. and Mary R. Koch Foundation_Searle, Abigail20091500"/>
    <x v="4"/>
    <s v="Searle, Abigail"/>
    <x v="2934"/>
    <n v="1500"/>
    <x v="21"/>
    <x v="2"/>
    <s v="Individual/Scholarship"/>
    <n v="179"/>
    <x v="1"/>
    <x v="0"/>
    <x v="0"/>
    <s v=""/>
    <x v="1"/>
  </r>
  <r>
    <n v="990"/>
    <s v="Fred C. and Mary R. Koch Foundation_Searle, Paul20091500"/>
    <x v="4"/>
    <s v="Searle, Paul"/>
    <x v="3108"/>
    <n v="1500"/>
    <x v="21"/>
    <x v="2"/>
    <s v="Individual/Scholarship"/>
    <n v="180"/>
    <x v="1"/>
    <x v="0"/>
    <x v="0"/>
    <s v=""/>
    <x v="1"/>
  </r>
  <r>
    <n v="990"/>
    <s v="Fred C. and Mary R. Koch Foundation_Seiler, Stephanie20091500"/>
    <x v="4"/>
    <s v="Seiler, Stephanie"/>
    <x v="3033"/>
    <n v="1500"/>
    <x v="21"/>
    <x v="2"/>
    <s v="Individual/Scholarship"/>
    <n v="181"/>
    <x v="1"/>
    <x v="0"/>
    <x v="0"/>
    <s v=""/>
    <x v="1"/>
  </r>
  <r>
    <n v="990"/>
    <s v="Fred C. and Mary R. Koch Foundation_Selle, Christopher20091500"/>
    <x v="4"/>
    <s v="Selle, Christopher"/>
    <x v="3034"/>
    <n v="1500"/>
    <x v="21"/>
    <x v="2"/>
    <s v="Individual/Scholarship"/>
    <n v="182"/>
    <x v="1"/>
    <x v="0"/>
    <x v="0"/>
    <s v=""/>
    <x v="1"/>
  </r>
  <r>
    <n v="990"/>
    <s v="Fred C. and Mary R. Koch Foundation_Shectman, Andrew20091500"/>
    <x v="4"/>
    <s v="Shectman, Andrew"/>
    <x v="3190"/>
    <n v="1500"/>
    <x v="21"/>
    <x v="2"/>
    <s v="Individual/Scholarship"/>
    <n v="183"/>
    <x v="1"/>
    <x v="0"/>
    <x v="0"/>
    <s v=""/>
    <x v="1"/>
  </r>
  <r>
    <n v="990"/>
    <s v="Fred C. and Mary R. Koch Foundation_Simonsen, Kelsey20091500"/>
    <x v="4"/>
    <s v="Simonsen, Kelsey"/>
    <x v="3037"/>
    <n v="1500"/>
    <x v="21"/>
    <x v="2"/>
    <s v="Individual/Scholarship"/>
    <n v="184"/>
    <x v="1"/>
    <x v="0"/>
    <x v="0"/>
    <s v=""/>
    <x v="1"/>
  </r>
  <r>
    <n v="990"/>
    <s v="Fred C. and Mary R. Koch Foundation_Smith, Samuel20091500"/>
    <x v="4"/>
    <s v="Smith, Samuel"/>
    <x v="2940"/>
    <n v="1500"/>
    <x v="21"/>
    <x v="2"/>
    <s v="Individual/Scholarship"/>
    <n v="185"/>
    <x v="1"/>
    <x v="0"/>
    <x v="0"/>
    <s v=""/>
    <x v="1"/>
  </r>
  <r>
    <n v="990"/>
    <s v="Fred C. and Mary R. Koch Foundation_Snipes, Amanda Owen20091500"/>
    <x v="4"/>
    <s v="Snipes, Amanda Owen"/>
    <x v="3109"/>
    <n v="1500"/>
    <x v="21"/>
    <x v="2"/>
    <s v="Individual/Scholarship"/>
    <n v="186"/>
    <x v="1"/>
    <x v="0"/>
    <x v="0"/>
    <s v=""/>
    <x v="1"/>
  </r>
  <r>
    <n v="990"/>
    <s v="Fred C. and Mary R. Koch Foundation_Sommer, Amy20091500"/>
    <x v="4"/>
    <s v="Sommer, Amy"/>
    <x v="3191"/>
    <n v="1500"/>
    <x v="21"/>
    <x v="2"/>
    <s v="Individual/Scholarship"/>
    <n v="187"/>
    <x v="1"/>
    <x v="0"/>
    <x v="0"/>
    <s v=""/>
    <x v="1"/>
  </r>
  <r>
    <n v="990"/>
    <s v="Fred C. and Mary R. Koch Foundation_Stevens, Francis20091500"/>
    <x v="4"/>
    <s v="Stevens, Francis"/>
    <x v="3110"/>
    <n v="1500"/>
    <x v="21"/>
    <x v="2"/>
    <s v="Individual/Scholarship"/>
    <n v="188"/>
    <x v="1"/>
    <x v="0"/>
    <x v="0"/>
    <s v=""/>
    <x v="1"/>
  </r>
  <r>
    <n v="990"/>
    <s v="Fred C. and Mary R. Koch Foundation_Stewart, Michael20091500"/>
    <x v="4"/>
    <s v="Stewart, Michael"/>
    <x v="3038"/>
    <n v="1500"/>
    <x v="21"/>
    <x v="2"/>
    <s v="Individual/Scholarship"/>
    <n v="189"/>
    <x v="1"/>
    <x v="0"/>
    <x v="0"/>
    <s v=""/>
    <x v="1"/>
  </r>
  <r>
    <n v="990"/>
    <s v="Fred C. and Mary R. Koch Foundation_Strate, Justin20091500"/>
    <x v="4"/>
    <s v="Strate, Justin"/>
    <x v="3192"/>
    <n v="1500"/>
    <x v="21"/>
    <x v="2"/>
    <s v="Individual/Scholarship"/>
    <n v="190"/>
    <x v="1"/>
    <x v="0"/>
    <x v="0"/>
    <s v=""/>
    <x v="1"/>
  </r>
  <r>
    <n v="990"/>
    <s v="Fred C. and Mary R. Koch Foundation_Sun, Sharon20091500"/>
    <x v="4"/>
    <s v="Sun, Sharon"/>
    <x v="3111"/>
    <n v="1500"/>
    <x v="21"/>
    <x v="2"/>
    <s v="Individual/Scholarship"/>
    <n v="191"/>
    <x v="1"/>
    <x v="0"/>
    <x v="0"/>
    <s v=""/>
    <x v="1"/>
  </r>
  <r>
    <n v="990"/>
    <s v="Fred C. and Mary R. Koch Foundation_Surman, Alexandra20091500"/>
    <x v="4"/>
    <s v="Surman, Alexandra"/>
    <x v="2945"/>
    <n v="1500"/>
    <x v="21"/>
    <x v="2"/>
    <s v="Individual/Scholarship"/>
    <n v="192"/>
    <x v="1"/>
    <x v="0"/>
    <x v="0"/>
    <s v=""/>
    <x v="1"/>
  </r>
  <r>
    <n v="990"/>
    <s v="Fred C. and Mary R. Koch Foundation_Sweigart, Eric20091500"/>
    <x v="4"/>
    <s v="Sweigart, Eric"/>
    <x v="3193"/>
    <n v="1500"/>
    <x v="21"/>
    <x v="2"/>
    <s v="Individual/Scholarship"/>
    <n v="193"/>
    <x v="1"/>
    <x v="0"/>
    <x v="0"/>
    <s v=""/>
    <x v="1"/>
  </r>
  <r>
    <n v="990"/>
    <s v="Fred C. and Mary R. Koch Foundation_Taylor, Robert20091500"/>
    <x v="4"/>
    <s v="Taylor, Robert"/>
    <x v="3113"/>
    <n v="1500"/>
    <x v="21"/>
    <x v="2"/>
    <s v="Individual/Scholarship"/>
    <n v="194"/>
    <x v="1"/>
    <x v="0"/>
    <x v="0"/>
    <s v=""/>
    <x v="1"/>
  </r>
  <r>
    <n v="990"/>
    <s v="Fred C. and Mary R. Koch Foundation_Tian, Xiao20091500"/>
    <x v="4"/>
    <s v="Tian, Xiao"/>
    <x v="2948"/>
    <n v="1500"/>
    <x v="21"/>
    <x v="2"/>
    <s v="Individual/Scholarship"/>
    <n v="195"/>
    <x v="1"/>
    <x v="0"/>
    <x v="0"/>
    <s v=""/>
    <x v="1"/>
  </r>
  <r>
    <n v="990"/>
    <s v="Fred C. and Mary R. Koch Foundation_Trerotola, Tyler20091500"/>
    <x v="4"/>
    <s v="Trerotola, Tyler"/>
    <x v="3194"/>
    <n v="1500"/>
    <x v="21"/>
    <x v="2"/>
    <s v="Individual/Scholarship"/>
    <n v="196"/>
    <x v="1"/>
    <x v="0"/>
    <x v="0"/>
    <s v=""/>
    <x v="1"/>
  </r>
  <r>
    <n v="990"/>
    <s v="Fred C. and Mary R. Koch Foundation_Trisler, JoHelen20091500"/>
    <x v="4"/>
    <s v="Trisler, JoHelen"/>
    <x v="3042"/>
    <n v="1500"/>
    <x v="21"/>
    <x v="2"/>
    <s v="Individual/Scholarship"/>
    <n v="197"/>
    <x v="1"/>
    <x v="0"/>
    <x v="0"/>
    <s v=""/>
    <x v="1"/>
  </r>
  <r>
    <n v="990"/>
    <s v="Fred C. and Mary R. Koch Foundation_Van Cleave, Kelley20091500"/>
    <x v="4"/>
    <s v="Van Cleave, Kelley"/>
    <x v="3116"/>
    <n v="1500"/>
    <x v="21"/>
    <x v="2"/>
    <s v="Individual/Scholarship"/>
    <n v="198"/>
    <x v="1"/>
    <x v="0"/>
    <x v="0"/>
    <s v=""/>
    <x v="1"/>
  </r>
  <r>
    <n v="990"/>
    <s v="Fred C. and Mary R. Koch Foundation_Van Dyke, Courtney20091500"/>
    <x v="4"/>
    <s v="Van Dyke, Courtney"/>
    <x v="3043"/>
    <n v="1500"/>
    <x v="21"/>
    <x v="2"/>
    <s v="Individual/Scholarship"/>
    <n v="199"/>
    <x v="1"/>
    <x v="0"/>
    <x v="0"/>
    <s v=""/>
    <x v="1"/>
  </r>
  <r>
    <n v="990"/>
    <s v="Fred C. and Mary R. Koch Foundation_Vasavada, Rhuju20091500"/>
    <x v="4"/>
    <s v="Vasavada, Rhuju"/>
    <x v="2952"/>
    <n v="1500"/>
    <x v="21"/>
    <x v="2"/>
    <s v="Individual/Scholarship"/>
    <n v="200"/>
    <x v="1"/>
    <x v="0"/>
    <x v="0"/>
    <s v=""/>
    <x v="1"/>
  </r>
  <r>
    <n v="990"/>
    <s v="Fred C. and Mary R. Koch Foundation_Vorce, Leslie20091500"/>
    <x v="4"/>
    <s v="Vorce, Leslie"/>
    <x v="3118"/>
    <n v="1500"/>
    <x v="21"/>
    <x v="2"/>
    <s v="Individual/Scholarship"/>
    <n v="201"/>
    <x v="1"/>
    <x v="0"/>
    <x v="0"/>
    <s v=""/>
    <x v="1"/>
  </r>
  <r>
    <n v="990"/>
    <s v="Fred C. and Mary R. Koch Foundation_Voth, Anna20091500"/>
    <x v="4"/>
    <s v="Voth, Anna"/>
    <x v="3119"/>
    <n v="1500"/>
    <x v="21"/>
    <x v="2"/>
    <s v="Individual/Scholarship"/>
    <n v="202"/>
    <x v="1"/>
    <x v="0"/>
    <x v="0"/>
    <s v=""/>
    <x v="1"/>
  </r>
  <r>
    <n v="990"/>
    <s v="Fred C. and Mary R. Koch Foundation_Walker, Cassi20091500"/>
    <x v="4"/>
    <s v="Walker, Cassi"/>
    <x v="2953"/>
    <n v="1500"/>
    <x v="21"/>
    <x v="2"/>
    <s v="Individual/Scholarship"/>
    <n v="203"/>
    <x v="1"/>
    <x v="0"/>
    <x v="0"/>
    <s v=""/>
    <x v="1"/>
  </r>
  <r>
    <n v="990"/>
    <s v="Fred C. and Mary R. Koch Foundation_Werner, Thomas20091500"/>
    <x v="4"/>
    <s v="Werner, Thomas"/>
    <x v="2959"/>
    <n v="1500"/>
    <x v="21"/>
    <x v="2"/>
    <s v="Individual/Scholarship"/>
    <n v="204"/>
    <x v="1"/>
    <x v="0"/>
    <x v="0"/>
    <s v=""/>
    <x v="1"/>
  </r>
  <r>
    <n v="990"/>
    <s v="Fred C. and Mary R. Koch Foundation_Wilkes, Katherine20091500"/>
    <x v="4"/>
    <s v="Wilkes, Katherine"/>
    <x v="3122"/>
    <n v="1500"/>
    <x v="21"/>
    <x v="2"/>
    <s v="Individual/Scholarship"/>
    <n v="205"/>
    <x v="1"/>
    <x v="0"/>
    <x v="0"/>
    <s v=""/>
    <x v="1"/>
  </r>
  <r>
    <n v="990"/>
    <s v="Fred C. and Mary R. Koch Foundation_Williams, Robert20091500"/>
    <x v="4"/>
    <s v="Williams, Robert"/>
    <x v="3045"/>
    <n v="1500"/>
    <x v="21"/>
    <x v="2"/>
    <s v="Individual/Scholarship"/>
    <n v="206"/>
    <x v="1"/>
    <x v="0"/>
    <x v="0"/>
    <s v=""/>
    <x v="1"/>
  </r>
  <r>
    <n v="990"/>
    <s v="Fred C. and Mary R. Koch Foundation_Wilson, Amanda20091500"/>
    <x v="4"/>
    <s v="Wilson, Amanda"/>
    <x v="3195"/>
    <n v="1500"/>
    <x v="21"/>
    <x v="2"/>
    <s v="Individual/Scholarship"/>
    <n v="207"/>
    <x v="1"/>
    <x v="0"/>
    <x v="0"/>
    <s v=""/>
    <x v="1"/>
  </r>
  <r>
    <n v="990"/>
    <s v="Fred C. and Mary R. Koch Foundation_Wilson, Lindsey20091500"/>
    <x v="4"/>
    <s v="Wilson, Lindsey"/>
    <x v="2854"/>
    <n v="1500"/>
    <x v="21"/>
    <x v="2"/>
    <s v="Individual/Scholarship"/>
    <n v="208"/>
    <x v="1"/>
    <x v="0"/>
    <x v="0"/>
    <s v=""/>
    <x v="1"/>
  </r>
  <r>
    <n v="990"/>
    <s v="Fred C. and Mary R. Koch Foundation_Yerkes, Jennifer20091500"/>
    <x v="4"/>
    <s v="Yerkes, Jennifer"/>
    <x v="3046"/>
    <n v="1500"/>
    <x v="21"/>
    <x v="2"/>
    <s v="Individual/Scholarship"/>
    <n v="209"/>
    <x v="1"/>
    <x v="0"/>
    <x v="0"/>
    <s v=""/>
    <x v="1"/>
  </r>
  <r>
    <n v="990"/>
    <s v="Fred C. and Mary R. Koch Foundation_Yerkes, John20091500"/>
    <x v="4"/>
    <s v="Yerkes, John"/>
    <x v="3047"/>
    <n v="1500"/>
    <x v="21"/>
    <x v="2"/>
    <s v="Individual/Scholarship"/>
    <n v="210"/>
    <x v="1"/>
    <x v="0"/>
    <x v="0"/>
    <s v=""/>
    <x v="1"/>
  </r>
  <r>
    <n v="990"/>
    <s v="Fred C. and Mary R. Koch Foundation_Yerkes, Theresa20091500"/>
    <x v="4"/>
    <s v="Yerkes, Theresa"/>
    <x v="3048"/>
    <n v="1500"/>
    <x v="21"/>
    <x v="2"/>
    <s v="Individual/Scholarship"/>
    <n v="211"/>
    <x v="1"/>
    <x v="0"/>
    <x v="0"/>
    <s v=""/>
    <x v="1"/>
  </r>
  <r>
    <n v="990"/>
    <s v="Fred C. and Mary R. Koch Foundation_Young, Shannon20091500"/>
    <x v="4"/>
    <s v="Young, Shannon"/>
    <x v="3050"/>
    <n v="1500"/>
    <x v="21"/>
    <x v="2"/>
    <s v="Individual/Scholarship"/>
    <n v="212"/>
    <x v="1"/>
    <x v="0"/>
    <x v="0"/>
    <s v=""/>
    <x v="1"/>
  </r>
  <r>
    <n v="990"/>
    <s v="Fred C. and Mary R. Koch Foundation_Zakrewsky, Michael20091500"/>
    <x v="4"/>
    <s v="Zakrewsky, Michael"/>
    <x v="3051"/>
    <n v="1500"/>
    <x v="21"/>
    <x v="2"/>
    <s v="Individual/Scholarship"/>
    <n v="213"/>
    <x v="1"/>
    <x v="0"/>
    <x v="0"/>
    <s v=""/>
    <x v="1"/>
  </r>
  <r>
    <n v="990"/>
    <s v="Fred C. and Mary R. Koch Foundation_Zuiss, Edward20091500"/>
    <x v="4"/>
    <s v="Zuiss, Edward"/>
    <x v="3052"/>
    <n v="1500"/>
    <x v="21"/>
    <x v="2"/>
    <s v="Individual/Scholarship"/>
    <n v="214"/>
    <x v="1"/>
    <x v="0"/>
    <x v="0"/>
    <s v=""/>
    <x v="1"/>
  </r>
  <r>
    <n v="990"/>
    <s v="Fred C. and Mary R. Koch Foundation_Bill of Rights Institute2010187000"/>
    <x v="4"/>
    <s v="Bill of Rights Institute"/>
    <x v="112"/>
    <n v="187000"/>
    <x v="22"/>
    <x v="2"/>
    <m/>
    <n v="1"/>
    <x v="0"/>
    <x v="0"/>
    <x v="0"/>
    <s v="https://www.sourcewatch.org/index.php/Bill_of_Rights_Institute"/>
    <x v="2"/>
  </r>
  <r>
    <n v="990"/>
    <s v="Fred C. and Mary R. Koch Foundation_Friends University201020000"/>
    <x v="4"/>
    <s v="Friends University"/>
    <x v="2278"/>
    <n v="20000"/>
    <x v="22"/>
    <x v="2"/>
    <m/>
    <n v="2"/>
    <x v="0"/>
    <x v="1"/>
    <x v="0"/>
    <s v=""/>
    <x v="1"/>
  </r>
  <r>
    <n v="990"/>
    <s v="Fred C. and Mary R. Koch Foundation_Gilder Lehrman Institute of American History201078000"/>
    <x v="4"/>
    <s v="Gilder Lehrman Institute of American History"/>
    <x v="1841"/>
    <n v="78000"/>
    <x v="22"/>
    <x v="2"/>
    <m/>
    <n v="3"/>
    <x v="0"/>
    <x v="0"/>
    <x v="1"/>
    <s v=""/>
    <x v="1"/>
  </r>
  <r>
    <n v="990"/>
    <s v="Fred C. and Mary R. Koch Foundation_Kansas State University Foundation201055000"/>
    <x v="4"/>
    <s v="Kansas State University Foundation"/>
    <x v="117"/>
    <n v="55000"/>
    <x v="22"/>
    <x v="2"/>
    <m/>
    <n v="4"/>
    <x v="0"/>
    <x v="1"/>
    <x v="0"/>
    <s v=""/>
    <x v="1"/>
  </r>
  <r>
    <n v="990"/>
    <s v="Fred C. and Mary R. Koch Foundation_Kansas State University Foundation201018368"/>
    <x v="4"/>
    <s v="Kansas State University Foundation"/>
    <x v="117"/>
    <n v="18368"/>
    <x v="22"/>
    <x v="2"/>
    <m/>
    <n v="5"/>
    <x v="0"/>
    <x v="1"/>
    <x v="0"/>
    <s v=""/>
    <x v="1"/>
  </r>
  <r>
    <n v="990"/>
    <s v="Fred C. and Mary R. Koch Foundation_Kansas University Endowment Association2010100000"/>
    <x v="4"/>
    <s v="Kansas University Endowment Association"/>
    <x v="2965"/>
    <n v="100000"/>
    <x v="22"/>
    <x v="2"/>
    <m/>
    <n v="6"/>
    <x v="0"/>
    <x v="1"/>
    <x v="0"/>
    <s v=""/>
    <x v="1"/>
  </r>
  <r>
    <n v="990"/>
    <s v="Fred C. and Mary R. Koch Foundation_Kansas Cultural Trust2010111000"/>
    <x v="4"/>
    <s v="Kansas Cultural Trust"/>
    <x v="51"/>
    <n v="111000"/>
    <x v="22"/>
    <x v="2"/>
    <m/>
    <n v="7"/>
    <x v="0"/>
    <x v="0"/>
    <x v="0"/>
    <s v=""/>
    <x v="1"/>
  </r>
  <r>
    <n v="990"/>
    <s v="Fred C. and Mary R. Koch Foundation_Nature Conservancy2010343334"/>
    <x v="4"/>
    <s v="Nature Conservancy"/>
    <x v="2858"/>
    <n v="343334"/>
    <x v="22"/>
    <x v="2"/>
    <m/>
    <n v="8"/>
    <x v="0"/>
    <x v="0"/>
    <x v="0"/>
    <s v="https://www.sourcewatch.org/index.php/The_Nature_Conservancy"/>
    <x v="2"/>
  </r>
  <r>
    <n v="990"/>
    <s v="Fred C. and Mary R. Koch Foundation_Newman University201010000"/>
    <x v="4"/>
    <s v="Newman University"/>
    <x v="2448"/>
    <n v="10000"/>
    <x v="22"/>
    <x v="2"/>
    <m/>
    <n v="9"/>
    <x v="0"/>
    <x v="1"/>
    <x v="0"/>
    <s v=""/>
    <x v="1"/>
  </r>
  <r>
    <n v="990"/>
    <s v="Fred C. and Mary R. Koch Foundation_Salvation Army20105000"/>
    <x v="4"/>
    <s v="Salvation Army"/>
    <x v="124"/>
    <n v="5000"/>
    <x v="22"/>
    <x v="2"/>
    <m/>
    <n v="10"/>
    <x v="0"/>
    <x v="0"/>
    <x v="1"/>
    <s v=""/>
    <x v="1"/>
  </r>
  <r>
    <n v="990"/>
    <s v="Fred C. and Mary R. Koch Foundation_Symphony in the Flint Hills201015000"/>
    <x v="4"/>
    <s v="Symphony in the Flint Hills"/>
    <x v="2860"/>
    <n v="15000"/>
    <x v="22"/>
    <x v="2"/>
    <m/>
    <n v="11"/>
    <x v="0"/>
    <x v="0"/>
    <x v="1"/>
    <s v=""/>
    <x v="1"/>
  </r>
  <r>
    <n v="990"/>
    <s v="Fred C. and Mary R. Koch Foundation_Wichita Center for the Arts201019800"/>
    <x v="4"/>
    <s v="Wichita Center for the Arts"/>
    <x v="1255"/>
    <n v="19800"/>
    <x v="22"/>
    <x v="2"/>
    <m/>
    <n v="12"/>
    <x v="0"/>
    <x v="0"/>
    <x v="1"/>
    <s v=""/>
    <x v="1"/>
  </r>
  <r>
    <n v="990"/>
    <s v="Fred C. and Mary R. Koch Foundation_Wichita Center for the Arts201019800"/>
    <x v="4"/>
    <s v="Wichita Center for the Arts"/>
    <x v="1255"/>
    <n v="19800"/>
    <x v="22"/>
    <x v="2"/>
    <m/>
    <n v="13"/>
    <x v="0"/>
    <x v="0"/>
    <x v="1"/>
    <s v=""/>
    <x v="1"/>
  </r>
  <r>
    <n v="990"/>
    <s v="Fred C. and Mary R. Koch Foundation_Wichita Center for the Arts20103000"/>
    <x v="4"/>
    <s v="Wichita Center for the Arts"/>
    <x v="1255"/>
    <n v="3000"/>
    <x v="22"/>
    <x v="2"/>
    <m/>
    <n v="14"/>
    <x v="0"/>
    <x v="0"/>
    <x v="1"/>
    <s v=""/>
    <x v="1"/>
  </r>
  <r>
    <n v="990"/>
    <s v="Fred C. and Mary R. Koch Foundation_Wichita Center for the Arts201090000"/>
    <x v="4"/>
    <s v="Wichita Center for the Arts"/>
    <x v="1255"/>
    <n v="90000"/>
    <x v="22"/>
    <x v="2"/>
    <m/>
    <n v="15"/>
    <x v="0"/>
    <x v="0"/>
    <x v="1"/>
    <s v=""/>
    <x v="1"/>
  </r>
  <r>
    <n v="990"/>
    <s v="Fred C. and Mary R. Koch Foundation_Youth Entrepreneurs of Kansas2010510745"/>
    <x v="4"/>
    <s v="Youth Entrepreneurs of Kansas"/>
    <x v="96"/>
    <n v="510745"/>
    <x v="22"/>
    <x v="2"/>
    <m/>
    <n v="16"/>
    <x v="0"/>
    <x v="0"/>
    <x v="0"/>
    <s v=""/>
    <x v="1"/>
  </r>
  <r>
    <n v="990"/>
    <s v="Fred C. and Mary R. Koch Foundation_YMCA20106500"/>
    <x v="4"/>
    <s v="YMCA"/>
    <x v="335"/>
    <n v="6500"/>
    <x v="22"/>
    <x v="2"/>
    <m/>
    <n v="17"/>
    <x v="0"/>
    <x v="0"/>
    <x v="1"/>
    <s v=""/>
    <x v="1"/>
  </r>
  <r>
    <n v="990"/>
    <s v="Fred C. and Mary R. Koch Foundation_Agarwal, Shivani20101500"/>
    <x v="4"/>
    <s v="Agarwal, Shivani"/>
    <x v="3126"/>
    <n v="1500"/>
    <x v="22"/>
    <x v="2"/>
    <s v="Individual/Scholarship"/>
    <n v="18"/>
    <x v="1"/>
    <x v="0"/>
    <x v="0"/>
    <s v=""/>
    <x v="1"/>
  </r>
  <r>
    <n v="990"/>
    <s v="Fred C. and Mary R. Koch Foundation_Agee, Dana20101500"/>
    <x v="4"/>
    <s v="Agee, Dana"/>
    <x v="2863"/>
    <n v="1500"/>
    <x v="22"/>
    <x v="2"/>
    <s v="Individual/Scholarship"/>
    <n v="19"/>
    <x v="1"/>
    <x v="0"/>
    <x v="0"/>
    <s v=""/>
    <x v="1"/>
  </r>
  <r>
    <n v="990"/>
    <s v="Fred C. and Mary R. Koch Foundation_Agrawal, Millie20101500"/>
    <x v="4"/>
    <s v="Agrawal, Millie"/>
    <x v="3058"/>
    <n v="1500"/>
    <x v="22"/>
    <x v="2"/>
    <s v="Individual/Scholarship"/>
    <n v="20"/>
    <x v="1"/>
    <x v="0"/>
    <x v="0"/>
    <s v=""/>
    <x v="1"/>
  </r>
  <r>
    <n v="990"/>
    <s v="Fred C. and Mary R. Koch Foundation_Allexan, Sarah20101500"/>
    <x v="4"/>
    <s v="Allexan, Sarah"/>
    <x v="2969"/>
    <n v="1500"/>
    <x v="22"/>
    <x v="2"/>
    <s v="Individual/Scholarship"/>
    <n v="21"/>
    <x v="1"/>
    <x v="0"/>
    <x v="0"/>
    <s v=""/>
    <x v="1"/>
  </r>
  <r>
    <n v="990"/>
    <s v="Fred C. and Mary R. Koch Foundation_Alwert, Garrett20101500"/>
    <x v="4"/>
    <s v="Alwert, Garrett"/>
    <x v="3196"/>
    <n v="1500"/>
    <x v="22"/>
    <x v="2"/>
    <s v="Individual/Scholarship"/>
    <n v="22"/>
    <x v="1"/>
    <x v="0"/>
    <x v="0"/>
    <s v=""/>
    <x v="1"/>
  </r>
  <r>
    <n v="990"/>
    <s v="Fred C. and Mary R. Koch Foundation_Barnett, Don20101500"/>
    <x v="4"/>
    <s v="Barnett, Don"/>
    <x v="3128"/>
    <n v="1500"/>
    <x v="22"/>
    <x v="2"/>
    <s v="Individual/Scholarship"/>
    <n v="23"/>
    <x v="1"/>
    <x v="0"/>
    <x v="0"/>
    <s v=""/>
    <x v="1"/>
  </r>
  <r>
    <n v="990"/>
    <s v="Fred C. and Mary R. Koch Foundation_Basnight, Caitlin20101500"/>
    <x v="4"/>
    <s v="Basnight, Caitlin"/>
    <x v="3197"/>
    <n v="1500"/>
    <x v="22"/>
    <x v="2"/>
    <s v="Individual/Scholarship"/>
    <n v="24"/>
    <x v="1"/>
    <x v="0"/>
    <x v="0"/>
    <s v=""/>
    <x v="1"/>
  </r>
  <r>
    <n v="990"/>
    <s v="Fred C. and Mary R. Koch Foundation_Baukal, Christine20101500"/>
    <x v="4"/>
    <s v="Baukal, Christine"/>
    <x v="3129"/>
    <n v="1500"/>
    <x v="22"/>
    <x v="2"/>
    <s v="Individual/Scholarship"/>
    <n v="25"/>
    <x v="1"/>
    <x v="0"/>
    <x v="0"/>
    <s v=""/>
    <x v="1"/>
  </r>
  <r>
    <n v="990"/>
    <s v="Fred C. and Mary R. Koch Foundation_Berbert, Georgia20101500"/>
    <x v="4"/>
    <s v="Berbert, Georgia"/>
    <x v="2971"/>
    <n v="1500"/>
    <x v="22"/>
    <x v="2"/>
    <s v="Individual/Scholarship"/>
    <n v="26"/>
    <x v="1"/>
    <x v="0"/>
    <x v="0"/>
    <s v=""/>
    <x v="1"/>
  </r>
  <r>
    <n v="990"/>
    <s v="Fred C. and Mary R. Koch Foundation_Berry, William20101500"/>
    <x v="4"/>
    <s v="Berry, William"/>
    <x v="3130"/>
    <n v="1500"/>
    <x v="22"/>
    <x v="2"/>
    <s v="Individual/Scholarship"/>
    <n v="27"/>
    <x v="1"/>
    <x v="0"/>
    <x v="0"/>
    <s v=""/>
    <x v="1"/>
  </r>
  <r>
    <n v="990"/>
    <s v="Fred C. and Mary R. Koch Foundation_Bitonte, Kendall20101500"/>
    <x v="4"/>
    <s v="Bitonte, Kendall"/>
    <x v="3131"/>
    <n v="1500"/>
    <x v="22"/>
    <x v="2"/>
    <s v="Individual/Scholarship"/>
    <n v="28"/>
    <x v="1"/>
    <x v="0"/>
    <x v="0"/>
    <s v=""/>
    <x v="1"/>
  </r>
  <r>
    <n v="990"/>
    <s v="Fred C. and Mary R. Koch Foundation_Bohm, Carol-Ann20101500"/>
    <x v="4"/>
    <s v="Bohm, Carol-Ann"/>
    <x v="3061"/>
    <n v="1500"/>
    <x v="22"/>
    <x v="2"/>
    <s v="Individual/Scholarship"/>
    <n v="29"/>
    <x v="1"/>
    <x v="0"/>
    <x v="0"/>
    <s v=""/>
    <x v="1"/>
  </r>
  <r>
    <n v="990"/>
    <s v="Fred C. and Mary R. Koch Foundation_Bonorden, James20101500"/>
    <x v="4"/>
    <s v="Bonorden, James"/>
    <x v="3198"/>
    <n v="1500"/>
    <x v="22"/>
    <x v="2"/>
    <s v="Individual/Scholarship"/>
    <n v="30"/>
    <x v="1"/>
    <x v="0"/>
    <x v="0"/>
    <s v=""/>
    <x v="1"/>
  </r>
  <r>
    <n v="990"/>
    <s v="Fred C. and Mary R. Koch Foundation_Bose, Priyanka20101500"/>
    <x v="4"/>
    <s v="Bose, Priyanka"/>
    <x v="3133"/>
    <n v="1500"/>
    <x v="22"/>
    <x v="2"/>
    <s v="Individual/Scholarship"/>
    <n v="31"/>
    <x v="1"/>
    <x v="0"/>
    <x v="0"/>
    <s v=""/>
    <x v="1"/>
  </r>
  <r>
    <n v="990"/>
    <s v="Fred C. and Mary R. Koch Foundation_Bouchouev, Vladislav20101500"/>
    <x v="4"/>
    <s v="Bouchouev, Vladislav"/>
    <x v="3134"/>
    <n v="1500"/>
    <x v="22"/>
    <x v="2"/>
    <s v="Individual/Scholarship"/>
    <n v="32"/>
    <x v="1"/>
    <x v="0"/>
    <x v="0"/>
    <s v=""/>
    <x v="1"/>
  </r>
  <r>
    <n v="990"/>
    <s v="Fred C. and Mary R. Koch Foundation_Boyce, John20101500"/>
    <x v="4"/>
    <s v="Boyce, John"/>
    <x v="3199"/>
    <n v="1500"/>
    <x v="22"/>
    <x v="2"/>
    <s v="Individual/Scholarship"/>
    <n v="33"/>
    <x v="1"/>
    <x v="0"/>
    <x v="0"/>
    <s v=""/>
    <x v="1"/>
  </r>
  <r>
    <n v="990"/>
    <s v="Fred C. and Mary R. Koch Foundation_Bromley, Chelsey20101500"/>
    <x v="4"/>
    <s v="Bromley, Chelsey"/>
    <x v="2973"/>
    <n v="1500"/>
    <x v="22"/>
    <x v="2"/>
    <s v="Individual/Scholarship"/>
    <n v="34"/>
    <x v="1"/>
    <x v="0"/>
    <x v="0"/>
    <s v=""/>
    <x v="1"/>
  </r>
  <r>
    <n v="990"/>
    <s v="Fred C. and Mary R. Koch Foundation_Bullman, Brittany20101500"/>
    <x v="4"/>
    <s v="Bullman, Brittany"/>
    <x v="3063"/>
    <n v="1500"/>
    <x v="22"/>
    <x v="2"/>
    <s v="Individual/Scholarship"/>
    <n v="35"/>
    <x v="1"/>
    <x v="0"/>
    <x v="0"/>
    <s v=""/>
    <x v="1"/>
  </r>
  <r>
    <n v="990"/>
    <s v="Fred C. and Mary R. Koch Foundation_Campbell, Kara20101500"/>
    <x v="4"/>
    <s v="Campbell, Kara"/>
    <x v="3200"/>
    <n v="1500"/>
    <x v="22"/>
    <x v="2"/>
    <s v="Individual/Scholarship"/>
    <n v="36"/>
    <x v="1"/>
    <x v="0"/>
    <x v="0"/>
    <s v=""/>
    <x v="1"/>
  </r>
  <r>
    <n v="990"/>
    <s v="Fred C. and Mary R. Koch Foundation_Camper, Tyrek20101500"/>
    <x v="4"/>
    <s v="Camper, Tyrek"/>
    <x v="3201"/>
    <n v="1500"/>
    <x v="22"/>
    <x v="2"/>
    <s v="Individual/Scholarship"/>
    <n v="37"/>
    <x v="1"/>
    <x v="0"/>
    <x v="0"/>
    <s v=""/>
    <x v="1"/>
  </r>
  <r>
    <n v="990"/>
    <s v="Fred C. and Mary R. Koch Foundation_Carrier, Elizabeth20101500"/>
    <x v="4"/>
    <s v="Carrier, Elizabeth"/>
    <x v="2975"/>
    <n v="1500"/>
    <x v="22"/>
    <x v="2"/>
    <s v="Individual/Scholarship"/>
    <n v="38"/>
    <x v="1"/>
    <x v="0"/>
    <x v="0"/>
    <s v=""/>
    <x v="1"/>
  </r>
  <r>
    <n v="990"/>
    <s v="Fred C. and Mary R. Koch Foundation_Carrier, Kimberly20101500"/>
    <x v="4"/>
    <s v="Carrier, Kimberly"/>
    <x v="3202"/>
    <n v="1500"/>
    <x v="22"/>
    <x v="2"/>
    <s v="Individual/Scholarship"/>
    <n v="39"/>
    <x v="1"/>
    <x v="0"/>
    <x v="0"/>
    <s v=""/>
    <x v="1"/>
  </r>
  <r>
    <n v="990"/>
    <s v="Fred C. and Mary R. Koch Foundation_Chang, Gary20101500"/>
    <x v="4"/>
    <s v="Chang, Gary"/>
    <x v="3203"/>
    <n v="1500"/>
    <x v="22"/>
    <x v="2"/>
    <s v="Individual/Scholarship"/>
    <n v="40"/>
    <x v="1"/>
    <x v="0"/>
    <x v="0"/>
    <s v=""/>
    <x v="1"/>
  </r>
  <r>
    <n v="990"/>
    <s v="Fred C. and Mary R. Koch Foundation_Clark, Benjamin20101500"/>
    <x v="4"/>
    <s v="Clark, Benjamin"/>
    <x v="3136"/>
    <n v="1500"/>
    <x v="22"/>
    <x v="2"/>
    <s v="Individual/Scholarship"/>
    <n v="41"/>
    <x v="1"/>
    <x v="0"/>
    <x v="0"/>
    <s v=""/>
    <x v="1"/>
  </r>
  <r>
    <n v="990"/>
    <s v="Fred C. and Mary R. Koch Foundation_Coble, Joshua20101500"/>
    <x v="4"/>
    <s v="Coble, Joshua"/>
    <x v="3064"/>
    <n v="1500"/>
    <x v="22"/>
    <x v="2"/>
    <s v="Individual/Scholarship"/>
    <n v="42"/>
    <x v="1"/>
    <x v="0"/>
    <x v="0"/>
    <s v=""/>
    <x v="1"/>
  </r>
  <r>
    <n v="990"/>
    <s v="Fred C. and Mary R. Koch Foundation_Cole, Adam20101500"/>
    <x v="4"/>
    <s v="Cole, Adam"/>
    <x v="3137"/>
    <n v="1500"/>
    <x v="22"/>
    <x v="2"/>
    <s v="Individual/Scholarship"/>
    <n v="43"/>
    <x v="1"/>
    <x v="0"/>
    <x v="0"/>
    <s v=""/>
    <x v="1"/>
  </r>
  <r>
    <n v="990"/>
    <s v="Fred C. and Mary R. Koch Foundation_Collins, Daniel20101500"/>
    <x v="4"/>
    <s v="Collins, Daniel"/>
    <x v="3138"/>
    <n v="1500"/>
    <x v="22"/>
    <x v="2"/>
    <s v="Individual/Scholarship"/>
    <n v="44"/>
    <x v="1"/>
    <x v="0"/>
    <x v="0"/>
    <s v=""/>
    <x v="1"/>
  </r>
  <r>
    <n v="990"/>
    <s v="Fred C. and Mary R. Koch Foundation_Collins, Katherine2010-750"/>
    <x v="4"/>
    <s v="Collins, Katherine"/>
    <x v="2874"/>
    <n v="-750"/>
    <x v="22"/>
    <x v="2"/>
    <s v="Individual/Scholarship"/>
    <n v="45"/>
    <x v="1"/>
    <x v="0"/>
    <x v="0"/>
    <s v=""/>
    <x v="1"/>
  </r>
  <r>
    <n v="990"/>
    <s v="Fred C. and Mary R. Koch Foundation_Colven, William20101500"/>
    <x v="4"/>
    <s v="Colven, William"/>
    <x v="3204"/>
    <n v="1500"/>
    <x v="22"/>
    <x v="2"/>
    <s v="Individual/Scholarship"/>
    <n v="46"/>
    <x v="1"/>
    <x v="0"/>
    <x v="0"/>
    <s v=""/>
    <x v="1"/>
  </r>
  <r>
    <n v="990"/>
    <s v="Fred C. and Mary R. Koch Foundation_Copeland, Ethan20101500"/>
    <x v="4"/>
    <s v="Copeland, Ethan"/>
    <x v="3205"/>
    <n v="1500"/>
    <x v="22"/>
    <x v="2"/>
    <s v="Individual/Scholarship"/>
    <n v="47"/>
    <x v="1"/>
    <x v="0"/>
    <x v="0"/>
    <s v=""/>
    <x v="1"/>
  </r>
  <r>
    <n v="990"/>
    <s v="Fred C. and Mary R. Koch Foundation_Covelli, Curtis20101500"/>
    <x v="4"/>
    <s v="Covelli, Curtis"/>
    <x v="3206"/>
    <n v="1500"/>
    <x v="22"/>
    <x v="2"/>
    <s v="Individual/Scholarship"/>
    <n v="48"/>
    <x v="1"/>
    <x v="0"/>
    <x v="0"/>
    <s v=""/>
    <x v="1"/>
  </r>
  <r>
    <n v="990"/>
    <s v="Fred C. and Mary R. Koch Foundation_Crawshaw, Tate20101500"/>
    <x v="4"/>
    <s v="Crawshaw, Tate"/>
    <x v="3207"/>
    <n v="1500"/>
    <x v="22"/>
    <x v="2"/>
    <s v="Individual/Scholarship"/>
    <n v="49"/>
    <x v="1"/>
    <x v="0"/>
    <x v="0"/>
    <s v=""/>
    <x v="1"/>
  </r>
  <r>
    <n v="990"/>
    <s v="Fred C. and Mary R. Koch Foundation_Cross, Caroline20101500"/>
    <x v="4"/>
    <s v="Cross, Caroline"/>
    <x v="3208"/>
    <n v="1500"/>
    <x v="22"/>
    <x v="2"/>
    <s v="Individual/Scholarship"/>
    <n v="50"/>
    <x v="1"/>
    <x v="0"/>
    <x v="0"/>
    <s v=""/>
    <x v="1"/>
  </r>
  <r>
    <n v="990"/>
    <s v="Fred C. and Mary R. Koch Foundation_Cross, Philip20101500"/>
    <x v="4"/>
    <s v="Cross, Philip"/>
    <x v="3141"/>
    <n v="1500"/>
    <x v="22"/>
    <x v="2"/>
    <s v="Individual/Scholarship"/>
    <n v="51"/>
    <x v="1"/>
    <x v="0"/>
    <x v="0"/>
    <s v=""/>
    <x v="1"/>
  </r>
  <r>
    <n v="990"/>
    <s v="Fred C. and Mary R. Koch Foundation_Cuthbert, alyssa20101500"/>
    <x v="4"/>
    <s v="Cuthbert, alyssa"/>
    <x v="3142"/>
    <n v="1500"/>
    <x v="22"/>
    <x v="2"/>
    <s v="Individual/Scholarship"/>
    <n v="52"/>
    <x v="1"/>
    <x v="0"/>
    <x v="0"/>
    <s v=""/>
    <x v="1"/>
  </r>
  <r>
    <n v="990"/>
    <s v="Fred C. and Mary R. Koch Foundation_DeGarmo, Lydia20101500"/>
    <x v="4"/>
    <s v="DeGarmo, Lydia"/>
    <x v="3144"/>
    <n v="1500"/>
    <x v="22"/>
    <x v="2"/>
    <s v="Individual/Scholarship"/>
    <n v="53"/>
    <x v="1"/>
    <x v="0"/>
    <x v="0"/>
    <s v=""/>
    <x v="1"/>
  </r>
  <r>
    <n v="990"/>
    <s v="Fred C. and Mary R. Koch Foundation_Denton, Andrew20101500"/>
    <x v="4"/>
    <s v="Denton, Andrew"/>
    <x v="3209"/>
    <n v="1500"/>
    <x v="22"/>
    <x v="2"/>
    <s v="Individual/Scholarship"/>
    <n v="54"/>
    <x v="1"/>
    <x v="0"/>
    <x v="0"/>
    <s v=""/>
    <x v="1"/>
  </r>
  <r>
    <n v="990"/>
    <s v="Fred C. and Mary R. Koch Foundation_DeWitt, Dane20101500"/>
    <x v="4"/>
    <s v="DeWitt, Dane"/>
    <x v="3210"/>
    <n v="1500"/>
    <x v="22"/>
    <x v="2"/>
    <s v="Individual/Scholarship"/>
    <n v="55"/>
    <x v="1"/>
    <x v="0"/>
    <x v="0"/>
    <s v=""/>
    <x v="1"/>
  </r>
  <r>
    <n v="990"/>
    <s v="Fred C. and Mary R. Koch Foundation_Dewitt, Katherine20101500"/>
    <x v="4"/>
    <s v="Dewitt, Katherine"/>
    <x v="3145"/>
    <n v="1500"/>
    <x v="22"/>
    <x v="2"/>
    <s v="Individual/Scholarship"/>
    <n v="56"/>
    <x v="1"/>
    <x v="0"/>
    <x v="0"/>
    <s v=""/>
    <x v="1"/>
  </r>
  <r>
    <n v="990"/>
    <s v="Fred C. and Mary R. Koch Foundation_Diehl, Kevin20101500"/>
    <x v="4"/>
    <s v="Diehl, Kevin"/>
    <x v="3211"/>
    <n v="1500"/>
    <x v="22"/>
    <x v="2"/>
    <s v="Individual/Scholarship"/>
    <n v="57"/>
    <x v="1"/>
    <x v="0"/>
    <x v="0"/>
    <s v=""/>
    <x v="1"/>
  </r>
  <r>
    <n v="990"/>
    <s v="Fred C. and Mary R. Koch Foundation_Dodson, Jill20101500"/>
    <x v="4"/>
    <s v="Dodson, Jill"/>
    <x v="3212"/>
    <n v="1500"/>
    <x v="22"/>
    <x v="2"/>
    <s v="Individual/Scholarship"/>
    <n v="58"/>
    <x v="1"/>
    <x v="0"/>
    <x v="0"/>
    <s v=""/>
    <x v="1"/>
  </r>
  <r>
    <n v="990"/>
    <s v="Fred C. and Mary R. Koch Foundation_Dolechek, Deborah20101500"/>
    <x v="4"/>
    <s v="Dolechek, Deborah"/>
    <x v="3213"/>
    <n v="1500"/>
    <x v="22"/>
    <x v="2"/>
    <s v="Individual/Scholarship"/>
    <n v="59"/>
    <x v="1"/>
    <x v="0"/>
    <x v="0"/>
    <s v=""/>
    <x v="1"/>
  </r>
  <r>
    <n v="990"/>
    <s v="Fred C. and Mary R. Koch Foundation_Donnelly, Erin20101500"/>
    <x v="4"/>
    <s v="Donnelly, Erin"/>
    <x v="3214"/>
    <n v="1500"/>
    <x v="22"/>
    <x v="2"/>
    <s v="Individual/Scholarship"/>
    <n v="60"/>
    <x v="1"/>
    <x v="0"/>
    <x v="0"/>
    <s v=""/>
    <x v="1"/>
  </r>
  <r>
    <n v="990"/>
    <s v="Fred C. and Mary R. Koch Foundation_Dort, Tyler20101500"/>
    <x v="4"/>
    <s v="Dort, Tyler"/>
    <x v="3215"/>
    <n v="1500"/>
    <x v="22"/>
    <x v="2"/>
    <s v="Individual/Scholarship"/>
    <n v="61"/>
    <x v="1"/>
    <x v="0"/>
    <x v="0"/>
    <s v=""/>
    <x v="1"/>
  </r>
  <r>
    <n v="990"/>
    <s v="Fred C. and Mary R. Koch Foundation_Duea, Sarah20101500"/>
    <x v="4"/>
    <s v="Duea, Sarah"/>
    <x v="2982"/>
    <n v="1500"/>
    <x v="22"/>
    <x v="2"/>
    <s v="Individual/Scholarship"/>
    <n v="62"/>
    <x v="1"/>
    <x v="0"/>
    <x v="0"/>
    <s v=""/>
    <x v="1"/>
  </r>
  <r>
    <n v="990"/>
    <s v="Fred C. and Mary R. Koch Foundation_Dula Jonathon20101500"/>
    <x v="4"/>
    <s v="Dula Jonathon"/>
    <x v="3216"/>
    <n v="1500"/>
    <x v="22"/>
    <x v="2"/>
    <s v="Individual/Scholarship"/>
    <n v="63"/>
    <x v="1"/>
    <x v="0"/>
    <x v="0"/>
    <s v=""/>
    <x v="1"/>
  </r>
  <r>
    <n v="990"/>
    <s v="Fred C. and Mary R. Koch Foundation_Dunlap, Jessica20101500"/>
    <x v="4"/>
    <s v="Dunlap, Jessica"/>
    <x v="3217"/>
    <n v="1500"/>
    <x v="22"/>
    <x v="2"/>
    <s v="Individual/Scholarship"/>
    <n v="64"/>
    <x v="1"/>
    <x v="0"/>
    <x v="0"/>
    <s v=""/>
    <x v="1"/>
  </r>
  <r>
    <n v="990"/>
    <s v="Fred C. and Mary R. Koch Foundation_Edic, Heather20101500"/>
    <x v="4"/>
    <s v="Edic, Heather"/>
    <x v="3146"/>
    <n v="1500"/>
    <x v="22"/>
    <x v="2"/>
    <s v="Individual/Scholarship"/>
    <n v="65"/>
    <x v="1"/>
    <x v="0"/>
    <x v="0"/>
    <s v=""/>
    <x v="1"/>
  </r>
  <r>
    <n v="990"/>
    <s v="Fred C. and Mary R. Koch Foundation_Egerton, William20101500"/>
    <x v="4"/>
    <s v="Egerton, William"/>
    <x v="3147"/>
    <n v="1500"/>
    <x v="22"/>
    <x v="2"/>
    <s v="Individual/Scholarship"/>
    <n v="66"/>
    <x v="1"/>
    <x v="0"/>
    <x v="0"/>
    <s v=""/>
    <x v="1"/>
  </r>
  <r>
    <n v="990"/>
    <s v="Fred C. and Mary R. Koch Foundation_Farmer, Emily20101500"/>
    <x v="4"/>
    <s v="Farmer, Emily"/>
    <x v="3218"/>
    <n v="1500"/>
    <x v="22"/>
    <x v="2"/>
    <s v="Individual/Scholarship"/>
    <n v="67"/>
    <x v="1"/>
    <x v="0"/>
    <x v="0"/>
    <s v=""/>
    <x v="1"/>
  </r>
  <r>
    <n v="990"/>
    <s v="Fred C. and Mary R. Koch Foundation_Finlen, Ryan20101500"/>
    <x v="4"/>
    <s v="Finlen, Ryan"/>
    <x v="2988"/>
    <n v="1500"/>
    <x v="22"/>
    <x v="2"/>
    <s v="Individual/Scholarship"/>
    <n v="68"/>
    <x v="1"/>
    <x v="0"/>
    <x v="0"/>
    <s v=""/>
    <x v="1"/>
  </r>
  <r>
    <n v="990"/>
    <s v="Fred C. and Mary R. Koch Foundation_Fisher, Miranda20101500"/>
    <x v="4"/>
    <s v="Fisher, Miranda"/>
    <x v="3148"/>
    <n v="1500"/>
    <x v="22"/>
    <x v="2"/>
    <s v="Individual/Scholarship"/>
    <n v="69"/>
    <x v="1"/>
    <x v="0"/>
    <x v="0"/>
    <s v=""/>
    <x v="1"/>
  </r>
  <r>
    <n v="990"/>
    <s v="Fred C. and Mary R. Koch Foundation_Flax, Caleb20101500"/>
    <x v="4"/>
    <s v="Flax, Caleb"/>
    <x v="2989"/>
    <n v="1500"/>
    <x v="22"/>
    <x v="2"/>
    <s v="Individual/Scholarship"/>
    <n v="70"/>
    <x v="1"/>
    <x v="0"/>
    <x v="0"/>
    <s v=""/>
    <x v="1"/>
  </r>
  <r>
    <n v="990"/>
    <s v="Fred C. and Mary R. Koch Foundation_Franssen, Nicholas20101500"/>
    <x v="4"/>
    <s v="Franssen, Nicholas"/>
    <x v="3149"/>
    <n v="1500"/>
    <x v="22"/>
    <x v="2"/>
    <s v="Individual/Scholarship"/>
    <n v="71"/>
    <x v="1"/>
    <x v="0"/>
    <x v="0"/>
    <s v=""/>
    <x v="1"/>
  </r>
  <r>
    <n v="990"/>
    <s v="Fred C. and Mary R. Koch Foundation_Fritz, Kailey20101500"/>
    <x v="4"/>
    <s v="Fritz, Kailey"/>
    <x v="3150"/>
    <n v="1500"/>
    <x v="22"/>
    <x v="2"/>
    <s v="Individual/Scholarship"/>
    <n v="72"/>
    <x v="1"/>
    <x v="0"/>
    <x v="0"/>
    <s v=""/>
    <x v="1"/>
  </r>
  <r>
    <n v="990"/>
    <s v="Fred C. and Mary R. Koch Foundation_Gibson, Robert20101500"/>
    <x v="4"/>
    <s v="Gibson, Robert"/>
    <x v="3219"/>
    <n v="1500"/>
    <x v="22"/>
    <x v="2"/>
    <s v="Individual/Scholarship"/>
    <n v="73"/>
    <x v="1"/>
    <x v="0"/>
    <x v="0"/>
    <s v=""/>
    <x v="1"/>
  </r>
  <r>
    <n v="990"/>
    <s v="Fred C. and Mary R. Koch Foundation_Ginther, Elizabeth20101500"/>
    <x v="4"/>
    <s v="Ginther, Elizabeth"/>
    <x v="3069"/>
    <n v="1500"/>
    <x v="22"/>
    <x v="2"/>
    <s v="Individual/Scholarship"/>
    <n v="74"/>
    <x v="1"/>
    <x v="0"/>
    <x v="0"/>
    <s v=""/>
    <x v="1"/>
  </r>
  <r>
    <n v="990"/>
    <s v="Fred C. and Mary R. Koch Foundation_Glenn, Emily20101500"/>
    <x v="4"/>
    <s v="Glenn, Emily"/>
    <x v="2992"/>
    <n v="1500"/>
    <x v="22"/>
    <x v="2"/>
    <s v="Individual/Scholarship"/>
    <n v="75"/>
    <x v="1"/>
    <x v="0"/>
    <x v="0"/>
    <s v=""/>
    <x v="1"/>
  </r>
  <r>
    <n v="990"/>
    <s v="Fred C. and Mary R. Koch Foundation_Gorcyca, Katherine20101500"/>
    <x v="4"/>
    <s v="Gorcyca, Katherine"/>
    <x v="2893"/>
    <n v="1500"/>
    <x v="22"/>
    <x v="2"/>
    <s v="Individual/Scholarship"/>
    <n v="76"/>
    <x v="1"/>
    <x v="0"/>
    <x v="0"/>
    <s v=""/>
    <x v="1"/>
  </r>
  <r>
    <n v="990"/>
    <s v="Fred C. and Mary R. Koch Foundation_Graeff, Benjamin20101500"/>
    <x v="4"/>
    <s v="Graeff, Benjamin"/>
    <x v="2994"/>
    <n v="1500"/>
    <x v="22"/>
    <x v="2"/>
    <s v="Individual/Scholarship"/>
    <n v="77"/>
    <x v="1"/>
    <x v="0"/>
    <x v="0"/>
    <s v=""/>
    <x v="1"/>
  </r>
  <r>
    <n v="990"/>
    <s v="Fred C. and Mary R. Koch Foundation_Gregory, Logan20101500"/>
    <x v="4"/>
    <s v="Gregory, Logan"/>
    <x v="3070"/>
    <n v="1500"/>
    <x v="22"/>
    <x v="2"/>
    <s v="Individual/Scholarship"/>
    <n v="78"/>
    <x v="1"/>
    <x v="0"/>
    <x v="0"/>
    <s v=""/>
    <x v="1"/>
  </r>
  <r>
    <n v="990"/>
    <s v="Fred C. and Mary R. Koch Foundation_Guillemette, Shayn20101500"/>
    <x v="4"/>
    <s v="Guillemette, Shayn"/>
    <x v="2995"/>
    <n v="1500"/>
    <x v="22"/>
    <x v="2"/>
    <s v="Individual/Scholarship"/>
    <n v="79"/>
    <x v="1"/>
    <x v="0"/>
    <x v="0"/>
    <s v=""/>
    <x v="1"/>
  </r>
  <r>
    <n v="990"/>
    <s v="Fred C. and Mary R. Koch Foundation_Hardeman, Matthew20101500"/>
    <x v="4"/>
    <s v="Hardeman, Matthew"/>
    <x v="3151"/>
    <n v="1500"/>
    <x v="22"/>
    <x v="2"/>
    <s v="Individual/Scholarship"/>
    <n v="80"/>
    <x v="1"/>
    <x v="0"/>
    <x v="0"/>
    <s v=""/>
    <x v="1"/>
  </r>
  <r>
    <n v="990"/>
    <s v="Fred C. and Mary R. Koch Foundation_Harris, Holly20101500"/>
    <x v="4"/>
    <s v="Harris, Holly"/>
    <x v="3220"/>
    <n v="1500"/>
    <x v="22"/>
    <x v="2"/>
    <s v="Individual/Scholarship"/>
    <n v="81"/>
    <x v="1"/>
    <x v="0"/>
    <x v="0"/>
    <s v=""/>
    <x v="1"/>
  </r>
  <r>
    <n v="990"/>
    <s v="Fred C. and Mary R. Koch Foundation_Hawes, David20101500"/>
    <x v="4"/>
    <s v="Hawes, David"/>
    <x v="3221"/>
    <n v="1500"/>
    <x v="22"/>
    <x v="2"/>
    <s v="Individual/Scholarship"/>
    <n v="82"/>
    <x v="1"/>
    <x v="0"/>
    <x v="0"/>
    <s v=""/>
    <x v="1"/>
  </r>
  <r>
    <n v="990"/>
    <s v="Fred C. and Mary R. Koch Foundation_Highfill, Adam20101500"/>
    <x v="4"/>
    <s v="Highfill, Adam"/>
    <x v="3222"/>
    <n v="1500"/>
    <x v="22"/>
    <x v="2"/>
    <s v="Individual/Scholarship"/>
    <n v="83"/>
    <x v="1"/>
    <x v="0"/>
    <x v="0"/>
    <s v=""/>
    <x v="1"/>
  </r>
  <r>
    <n v="990"/>
    <s v="Fred C. and Mary R. Koch Foundation_Holliman, Krista20101500"/>
    <x v="4"/>
    <s v="Holliman, Krista"/>
    <x v="3223"/>
    <n v="1500"/>
    <x v="22"/>
    <x v="2"/>
    <s v="Individual/Scholarship"/>
    <n v="84"/>
    <x v="1"/>
    <x v="0"/>
    <x v="0"/>
    <s v=""/>
    <x v="1"/>
  </r>
  <r>
    <n v="990"/>
    <s v="Fred C. and Mary R. Koch Foundation_Howard, Michael20101500"/>
    <x v="4"/>
    <s v="Howard, Michael"/>
    <x v="3152"/>
    <n v="1500"/>
    <x v="22"/>
    <x v="2"/>
    <s v="Individual/Scholarship"/>
    <n v="85"/>
    <x v="1"/>
    <x v="0"/>
    <x v="0"/>
    <s v=""/>
    <x v="1"/>
  </r>
  <r>
    <n v="990"/>
    <s v="Fred C. and Mary R. Koch Foundation_Jamison, Olivia20101500"/>
    <x v="4"/>
    <s v="Jamison, Olivia"/>
    <x v="3224"/>
    <n v="1500"/>
    <x v="22"/>
    <x v="2"/>
    <s v="Individual/Scholarship"/>
    <n v="86"/>
    <x v="1"/>
    <x v="0"/>
    <x v="0"/>
    <s v=""/>
    <x v="1"/>
  </r>
  <r>
    <n v="990"/>
    <s v="Fred C. and Mary R. Koch Foundation_Janssens, Nicholas20101500"/>
    <x v="4"/>
    <s v="Janssens, Nicholas"/>
    <x v="3225"/>
    <n v="1500"/>
    <x v="22"/>
    <x v="2"/>
    <s v="Individual/Scholarship"/>
    <n v="87"/>
    <x v="1"/>
    <x v="0"/>
    <x v="0"/>
    <s v=""/>
    <x v="1"/>
  </r>
  <r>
    <n v="990"/>
    <s v="Fred C. and Mary R. Koch Foundation_Jayakaran, Jacob20101500"/>
    <x v="4"/>
    <s v="Jayakaran, Jacob"/>
    <x v="3226"/>
    <n v="1500"/>
    <x v="22"/>
    <x v="2"/>
    <s v="Individual/Scholarship"/>
    <n v="88"/>
    <x v="1"/>
    <x v="0"/>
    <x v="0"/>
    <s v=""/>
    <x v="1"/>
  </r>
  <r>
    <n v="990"/>
    <s v="Fred C. and Mary R. Koch Foundation_Jenny, Matthew20101500"/>
    <x v="4"/>
    <s v="Jenny, Matthew"/>
    <x v="3227"/>
    <n v="1500"/>
    <x v="22"/>
    <x v="2"/>
    <s v="Individual/Scholarship"/>
    <n v="89"/>
    <x v="1"/>
    <x v="0"/>
    <x v="0"/>
    <s v=""/>
    <x v="1"/>
  </r>
  <r>
    <n v="990"/>
    <s v="Fred C. and Mary R. Koch Foundation_Johnson, Anna20101500"/>
    <x v="4"/>
    <s v="Johnson, Anna"/>
    <x v="3228"/>
    <n v="1500"/>
    <x v="22"/>
    <x v="2"/>
    <s v="Individual/Scholarship"/>
    <n v="90"/>
    <x v="1"/>
    <x v="0"/>
    <x v="0"/>
    <s v=""/>
    <x v="1"/>
  </r>
  <r>
    <n v="990"/>
    <s v="Fred C. and Mary R. Koch Foundation_Johnson, Kelly20101500"/>
    <x v="4"/>
    <s v="Johnson, Kelly"/>
    <x v="3153"/>
    <n v="1500"/>
    <x v="22"/>
    <x v="2"/>
    <s v="Individual/Scholarship"/>
    <n v="91"/>
    <x v="1"/>
    <x v="0"/>
    <x v="0"/>
    <s v=""/>
    <x v="1"/>
  </r>
  <r>
    <n v="990"/>
    <s v="Fred C. and Mary R. Koch Foundation_Juarez, Joseph20101500"/>
    <x v="4"/>
    <s v="Juarez, Joseph"/>
    <x v="3229"/>
    <n v="1500"/>
    <x v="22"/>
    <x v="2"/>
    <s v="Individual/Scholarship"/>
    <n v="92"/>
    <x v="1"/>
    <x v="0"/>
    <x v="0"/>
    <s v=""/>
    <x v="1"/>
  </r>
  <r>
    <n v="990"/>
    <s v="Fred C. and Mary R. Koch Foundation_Kaiser, Brianna20101500"/>
    <x v="4"/>
    <s v="Kaiser, Brianna"/>
    <x v="3230"/>
    <n v="1500"/>
    <x v="22"/>
    <x v="2"/>
    <s v="Individual/Scholarship"/>
    <n v="93"/>
    <x v="1"/>
    <x v="0"/>
    <x v="0"/>
    <s v=""/>
    <x v="1"/>
  </r>
  <r>
    <n v="990"/>
    <s v="Fred C. and Mary R. Koch Foundation_Kaiser, Katelyn20101500"/>
    <x v="4"/>
    <s v="Kaiser, Katelyn"/>
    <x v="3005"/>
    <n v="1500"/>
    <x v="22"/>
    <x v="2"/>
    <s v="Individual/Scholarship"/>
    <n v="94"/>
    <x v="1"/>
    <x v="0"/>
    <x v="0"/>
    <s v=""/>
    <x v="1"/>
  </r>
  <r>
    <n v="990"/>
    <s v="Fred C. and Mary R. Koch Foundation_Kaufmann, Peter20101500"/>
    <x v="4"/>
    <s v="Kaufmann, Peter"/>
    <x v="3231"/>
    <n v="1500"/>
    <x v="22"/>
    <x v="2"/>
    <s v="Individual/Scholarship"/>
    <n v="95"/>
    <x v="1"/>
    <x v="0"/>
    <x v="0"/>
    <s v=""/>
    <x v="1"/>
  </r>
  <r>
    <n v="990"/>
    <s v="Fred C. and Mary R. Koch Foundation_Keller, John20101500"/>
    <x v="4"/>
    <s v="Keller, John"/>
    <x v="3075"/>
    <n v="1500"/>
    <x v="22"/>
    <x v="2"/>
    <s v="Individual/Scholarship"/>
    <n v="96"/>
    <x v="1"/>
    <x v="0"/>
    <x v="0"/>
    <s v=""/>
    <x v="1"/>
  </r>
  <r>
    <n v="990"/>
    <s v="Fred C. and Mary R. Koch Foundation_Keller, Jordan20101500"/>
    <x v="4"/>
    <s v="Keller, Jordan"/>
    <x v="3076"/>
    <n v="1500"/>
    <x v="22"/>
    <x v="2"/>
    <s v="Individual/Scholarship"/>
    <n v="97"/>
    <x v="1"/>
    <x v="0"/>
    <x v="0"/>
    <s v=""/>
    <x v="1"/>
  </r>
  <r>
    <n v="990"/>
    <s v="Fred C. and Mary R. Koch Foundation_Kilburg, Tara20101500"/>
    <x v="4"/>
    <s v="Kilburg, Tara"/>
    <x v="3006"/>
    <n v="1500"/>
    <x v="22"/>
    <x v="2"/>
    <s v="Individual/Scholarship"/>
    <n v="98"/>
    <x v="1"/>
    <x v="0"/>
    <x v="0"/>
    <s v=""/>
    <x v="1"/>
  </r>
  <r>
    <n v="990"/>
    <s v="Fred C. and Mary R. Koch Foundation_Kimpton, Kelly20101500"/>
    <x v="4"/>
    <s v="Kimpton, Kelly"/>
    <x v="3154"/>
    <n v="1500"/>
    <x v="22"/>
    <x v="2"/>
    <s v="Individual/Scholarship"/>
    <n v="99"/>
    <x v="1"/>
    <x v="0"/>
    <x v="0"/>
    <s v=""/>
    <x v="1"/>
  </r>
  <r>
    <n v="990"/>
    <s v="Fred C. and Mary R. Koch Foundation_Kissick, Kyle20101500"/>
    <x v="4"/>
    <s v="Kissick, Kyle"/>
    <x v="3007"/>
    <n v="1500"/>
    <x v="22"/>
    <x v="2"/>
    <s v="Individual/Scholarship"/>
    <n v="100"/>
    <x v="1"/>
    <x v="0"/>
    <x v="0"/>
    <s v=""/>
    <x v="1"/>
  </r>
  <r>
    <n v="990"/>
    <s v="Fred C. and Mary R. Koch Foundation_Kohn, Taylor20101500"/>
    <x v="4"/>
    <s v="Kohn, Taylor"/>
    <x v="3155"/>
    <n v="1500"/>
    <x v="22"/>
    <x v="2"/>
    <s v="Individual/Scholarship"/>
    <n v="101"/>
    <x v="1"/>
    <x v="0"/>
    <x v="0"/>
    <s v=""/>
    <x v="1"/>
  </r>
  <r>
    <n v="990"/>
    <s v="Fred C. and Mary R. Koch Foundation_Kopf, Kevin20101500"/>
    <x v="4"/>
    <s v="Kopf, Kevin"/>
    <x v="3156"/>
    <n v="1500"/>
    <x v="22"/>
    <x v="2"/>
    <s v="Individual/Scholarship"/>
    <n v="102"/>
    <x v="1"/>
    <x v="0"/>
    <x v="0"/>
    <s v=""/>
    <x v="1"/>
  </r>
  <r>
    <n v="990"/>
    <s v="Fred C. and Mary R. Koch Foundation_Lambert, Jenna20101500"/>
    <x v="4"/>
    <s v="Lambert, Jenna"/>
    <x v="3232"/>
    <n v="1500"/>
    <x v="22"/>
    <x v="2"/>
    <s v="Individual/Scholarship"/>
    <n v="103"/>
    <x v="1"/>
    <x v="0"/>
    <x v="0"/>
    <s v=""/>
    <x v="1"/>
  </r>
  <r>
    <n v="990"/>
    <s v="Fred C. and Mary R. Koch Foundation_Latta, Amy20101500"/>
    <x v="4"/>
    <s v="Latta, Amy"/>
    <x v="3158"/>
    <n v="1500"/>
    <x v="22"/>
    <x v="2"/>
    <s v="Individual/Scholarship"/>
    <n v="104"/>
    <x v="1"/>
    <x v="0"/>
    <x v="0"/>
    <s v=""/>
    <x v="1"/>
  </r>
  <r>
    <n v="990"/>
    <s v="Fred C. and Mary R. Koch Foundation_Latta, Jennifer20101500"/>
    <x v="4"/>
    <s v="Latta, Jennifer"/>
    <x v="3233"/>
    <n v="1500"/>
    <x v="22"/>
    <x v="2"/>
    <s v="Individual/Scholarship"/>
    <n v="105"/>
    <x v="1"/>
    <x v="0"/>
    <x v="0"/>
    <s v=""/>
    <x v="1"/>
  </r>
  <r>
    <n v="990"/>
    <s v="Fred C. and Mary R. Koch Foundation_Lauridsen, Kaitlin20101500"/>
    <x v="4"/>
    <s v="Lauridsen, Kaitlin"/>
    <x v="3078"/>
    <n v="1500"/>
    <x v="22"/>
    <x v="2"/>
    <s v="Individual/Scholarship"/>
    <n v="106"/>
    <x v="1"/>
    <x v="0"/>
    <x v="0"/>
    <s v=""/>
    <x v="1"/>
  </r>
  <r>
    <n v="990"/>
    <s v="Fred C. and Mary R. Koch Foundation_Lee, Charlene20101500"/>
    <x v="4"/>
    <s v="Lee, Charlene"/>
    <x v="3234"/>
    <n v="1500"/>
    <x v="22"/>
    <x v="2"/>
    <s v="Individual/Scholarship"/>
    <n v="107"/>
    <x v="1"/>
    <x v="0"/>
    <x v="0"/>
    <s v=""/>
    <x v="1"/>
  </r>
  <r>
    <n v="990"/>
    <s v="Fred C. and Mary R. Koch Foundation_Lee, Daniel20101500"/>
    <x v="4"/>
    <s v="Lee, Daniel"/>
    <x v="3235"/>
    <n v="1500"/>
    <x v="22"/>
    <x v="2"/>
    <s v="Individual/Scholarship"/>
    <n v="108"/>
    <x v="1"/>
    <x v="0"/>
    <x v="0"/>
    <s v=""/>
    <x v="1"/>
  </r>
  <r>
    <n v="990"/>
    <s v="Fred C. and Mary R. Koch Foundation_Liberatore, Anthony20101500"/>
    <x v="4"/>
    <s v="Liberatore, Anthony"/>
    <x v="3159"/>
    <n v="1500"/>
    <x v="22"/>
    <x v="2"/>
    <s v="Individual/Scholarship"/>
    <n v="109"/>
    <x v="1"/>
    <x v="0"/>
    <x v="0"/>
    <s v=""/>
    <x v="1"/>
  </r>
  <r>
    <n v="990"/>
    <s v="Fred C. and Mary R. Koch Foundation_Liddle, David20101500"/>
    <x v="4"/>
    <s v="Liddle, David"/>
    <x v="3160"/>
    <n v="1500"/>
    <x v="22"/>
    <x v="2"/>
    <s v="Individual/Scholarship"/>
    <n v="110"/>
    <x v="1"/>
    <x v="0"/>
    <x v="0"/>
    <s v=""/>
    <x v="1"/>
  </r>
  <r>
    <n v="990"/>
    <s v="Fred C. and Mary R. Koch Foundation_Liddle, Peter20101500"/>
    <x v="4"/>
    <s v="Liddle, Peter"/>
    <x v="3161"/>
    <n v="1500"/>
    <x v="22"/>
    <x v="2"/>
    <s v="Individual/Scholarship"/>
    <n v="111"/>
    <x v="1"/>
    <x v="0"/>
    <x v="0"/>
    <s v=""/>
    <x v="1"/>
  </r>
  <r>
    <n v="990"/>
    <s v="Fred C. and Mary R. Koch Foundation_Lindwall, Tyler20101500"/>
    <x v="4"/>
    <s v="Lindwall, Tyler"/>
    <x v="3162"/>
    <n v="1500"/>
    <x v="22"/>
    <x v="2"/>
    <s v="Individual/Scholarship"/>
    <n v="112"/>
    <x v="1"/>
    <x v="0"/>
    <x v="0"/>
    <s v=""/>
    <x v="1"/>
  </r>
  <r>
    <n v="990"/>
    <s v="Fred C. and Mary R. Koch Foundation_Longoria, Joel20101500"/>
    <x v="4"/>
    <s v="Longoria, Joel"/>
    <x v="3013"/>
    <n v="1500"/>
    <x v="22"/>
    <x v="2"/>
    <s v="Individual/Scholarship"/>
    <n v="113"/>
    <x v="1"/>
    <x v="0"/>
    <x v="0"/>
    <s v=""/>
    <x v="1"/>
  </r>
  <r>
    <n v="990"/>
    <s v="Fred C. and Mary R. Koch Foundation_Loomis, Ryan20101500"/>
    <x v="4"/>
    <s v="Loomis, Ryan"/>
    <x v="3164"/>
    <n v="1500"/>
    <x v="22"/>
    <x v="2"/>
    <s v="Individual/Scholarship"/>
    <n v="114"/>
    <x v="1"/>
    <x v="0"/>
    <x v="0"/>
    <s v=""/>
    <x v="1"/>
  </r>
  <r>
    <n v="990"/>
    <s v="Fred C. and Mary R. Koch Foundation_Luckhard, Melissa20101500"/>
    <x v="4"/>
    <s v="Luckhard, Melissa"/>
    <x v="3236"/>
    <n v="1500"/>
    <x v="22"/>
    <x v="2"/>
    <s v="Individual/Scholarship"/>
    <n v="115"/>
    <x v="1"/>
    <x v="0"/>
    <x v="0"/>
    <s v=""/>
    <x v="1"/>
  </r>
  <r>
    <n v="990"/>
    <s v="Fred C. and Mary R. Koch Foundation_Mainz, Emilie20101500"/>
    <x v="4"/>
    <s v="Mainz, Emilie"/>
    <x v="3082"/>
    <n v="1500"/>
    <x v="22"/>
    <x v="2"/>
    <s v="Individual/Scholarship"/>
    <n v="116"/>
    <x v="1"/>
    <x v="0"/>
    <x v="0"/>
    <s v=""/>
    <x v="1"/>
  </r>
  <r>
    <n v="990"/>
    <s v="Fred C. and Mary R. Koch Foundation_Malone, Kyle20101500"/>
    <x v="4"/>
    <s v="Malone, Kyle"/>
    <x v="3237"/>
    <n v="1500"/>
    <x v="22"/>
    <x v="2"/>
    <s v="Individual/Scholarship"/>
    <n v="117"/>
    <x v="1"/>
    <x v="0"/>
    <x v="0"/>
    <s v=""/>
    <x v="1"/>
  </r>
  <r>
    <n v="990"/>
    <s v="Fred C. and Mary R. Koch Foundation_Manor, Gregory20101500"/>
    <x v="4"/>
    <s v="Manor, Gregory"/>
    <x v="3238"/>
    <n v="1500"/>
    <x v="22"/>
    <x v="2"/>
    <s v="Individual/Scholarship"/>
    <n v="118"/>
    <x v="1"/>
    <x v="0"/>
    <x v="0"/>
    <s v=""/>
    <x v="1"/>
  </r>
  <r>
    <n v="990"/>
    <s v="Fred C. and Mary R. Koch Foundation_Marcinkowski, Desmond, Dana20101500"/>
    <x v="4"/>
    <s v="Marcinkowski, Desmond, Dana"/>
    <x v="3083"/>
    <n v="1500"/>
    <x v="22"/>
    <x v="2"/>
    <s v="Individual/Scholarship"/>
    <n v="119"/>
    <x v="1"/>
    <x v="0"/>
    <x v="0"/>
    <s v=""/>
    <x v="1"/>
  </r>
  <r>
    <n v="990"/>
    <s v="Fred C. and Mary R. Koch Foundation_Martin, Kaitlin20101500"/>
    <x v="4"/>
    <s v="Martin, Kaitlin"/>
    <x v="3086"/>
    <n v="1500"/>
    <x v="22"/>
    <x v="2"/>
    <s v="Individual/Scholarship"/>
    <n v="120"/>
    <x v="1"/>
    <x v="0"/>
    <x v="0"/>
    <s v=""/>
    <x v="1"/>
  </r>
  <r>
    <n v="990"/>
    <s v="Fred C. and Mary R. Koch Foundation_Martyn, Matthew20101500"/>
    <x v="4"/>
    <s v="Martyn, Matthew"/>
    <x v="3165"/>
    <n v="1500"/>
    <x v="22"/>
    <x v="2"/>
    <s v="Individual/Scholarship"/>
    <n v="121"/>
    <x v="1"/>
    <x v="0"/>
    <x v="0"/>
    <s v=""/>
    <x v="1"/>
  </r>
  <r>
    <n v="990"/>
    <s v="Fred C. and Mary R. Koch Foundation_Mason, Christa20101500"/>
    <x v="4"/>
    <s v="Mason, Christa"/>
    <x v="3239"/>
    <n v="1500"/>
    <x v="22"/>
    <x v="2"/>
    <s v="Individual/Scholarship"/>
    <n v="122"/>
    <x v="1"/>
    <x v="0"/>
    <x v="0"/>
    <s v=""/>
    <x v="1"/>
  </r>
  <r>
    <n v="990"/>
    <s v="Fred C. and Mary R. Koch Foundation_Massa, Maria20101500"/>
    <x v="4"/>
    <s v="Massa, Maria"/>
    <x v="3240"/>
    <n v="1500"/>
    <x v="22"/>
    <x v="2"/>
    <s v="Individual/Scholarship"/>
    <n v="123"/>
    <x v="1"/>
    <x v="0"/>
    <x v="0"/>
    <s v=""/>
    <x v="1"/>
  </r>
  <r>
    <n v="990"/>
    <s v="Fred C. and Mary R. Koch Foundation_McCarthy, Shelsea20101500"/>
    <x v="4"/>
    <s v="McCarthy, Shelsea"/>
    <x v="3167"/>
    <n v="1500"/>
    <x v="22"/>
    <x v="2"/>
    <s v="Individual/Scholarship"/>
    <n v="124"/>
    <x v="1"/>
    <x v="0"/>
    <x v="0"/>
    <s v=""/>
    <x v="1"/>
  </r>
  <r>
    <n v="990"/>
    <s v="Fred C. and Mary R. Koch Foundation_McClymont, Kaitlin20101500"/>
    <x v="4"/>
    <s v="McClymont, Kaitlin"/>
    <x v="3088"/>
    <n v="1500"/>
    <x v="22"/>
    <x v="2"/>
    <s v="Individual/Scholarship"/>
    <n v="125"/>
    <x v="1"/>
    <x v="0"/>
    <x v="0"/>
    <s v=""/>
    <x v="1"/>
  </r>
  <r>
    <n v="990"/>
    <s v="Fred C. and Mary R. Koch Foundation_McDonald, Emily20101500"/>
    <x v="4"/>
    <s v="McDonald, Emily"/>
    <x v="3168"/>
    <n v="1500"/>
    <x v="22"/>
    <x v="2"/>
    <s v="Individual/Scholarship"/>
    <n v="126"/>
    <x v="1"/>
    <x v="0"/>
    <x v="0"/>
    <s v=""/>
    <x v="1"/>
  </r>
  <r>
    <n v="990"/>
    <s v="Fred C. and Mary R. Koch Foundation_McGreevy, John20101500"/>
    <x v="4"/>
    <s v="McGreevy, John"/>
    <x v="3241"/>
    <n v="1500"/>
    <x v="22"/>
    <x v="2"/>
    <s v="Individual/Scholarship"/>
    <n v="127"/>
    <x v="1"/>
    <x v="0"/>
    <x v="0"/>
    <s v=""/>
    <x v="1"/>
  </r>
  <r>
    <n v="990"/>
    <s v="Fred C. and Mary R. Koch Foundation_McIntosh, Kelsey20101500"/>
    <x v="4"/>
    <s v="McIntosh, Kelsey"/>
    <x v="3015"/>
    <n v="1500"/>
    <x v="22"/>
    <x v="2"/>
    <s v="Individual/Scholarship"/>
    <n v="128"/>
    <x v="1"/>
    <x v="0"/>
    <x v="0"/>
    <s v=""/>
    <x v="1"/>
  </r>
  <r>
    <n v="990"/>
    <s v="Fred C. and Mary R. Koch Foundation_Miller, Meagan20101500"/>
    <x v="4"/>
    <s v="Miller, Meagan"/>
    <x v="3169"/>
    <n v="1500"/>
    <x v="22"/>
    <x v="2"/>
    <s v="Individual/Scholarship"/>
    <n v="129"/>
    <x v="1"/>
    <x v="0"/>
    <x v="0"/>
    <s v=""/>
    <x v="1"/>
  </r>
  <r>
    <n v="990"/>
    <s v="Fred C. and Mary R. Koch Foundation_Miller, Nathan20101500"/>
    <x v="4"/>
    <s v="Miller, Nathan"/>
    <x v="3017"/>
    <n v="1500"/>
    <x v="22"/>
    <x v="2"/>
    <s v="Individual/Scholarship"/>
    <n v="130"/>
    <x v="1"/>
    <x v="0"/>
    <x v="0"/>
    <s v=""/>
    <x v="1"/>
  </r>
  <r>
    <n v="990"/>
    <s v="Fred C. and Mary R. Koch Foundation_Mitchell, Kayla20101500"/>
    <x v="4"/>
    <s v="Mitchell, Kayla"/>
    <x v="3170"/>
    <n v="1500"/>
    <x v="22"/>
    <x v="2"/>
    <s v="Individual/Scholarship"/>
    <n v="131"/>
    <x v="1"/>
    <x v="0"/>
    <x v="0"/>
    <s v=""/>
    <x v="1"/>
  </r>
  <r>
    <n v="990"/>
    <s v="Fred C. and Mary R. Koch Foundation_Monroe, Alexandra20101500"/>
    <x v="4"/>
    <s v="Monroe, Alexandra"/>
    <x v="3091"/>
    <n v="1500"/>
    <x v="22"/>
    <x v="2"/>
    <s v="Individual/Scholarship"/>
    <n v="132"/>
    <x v="1"/>
    <x v="0"/>
    <x v="0"/>
    <s v=""/>
    <x v="1"/>
  </r>
  <r>
    <n v="990"/>
    <s v="Fred C. and Mary R. Koch Foundation_Moore, David20101500"/>
    <x v="4"/>
    <s v="Moore, David"/>
    <x v="3171"/>
    <n v="1500"/>
    <x v="22"/>
    <x v="2"/>
    <s v="Individual/Scholarship"/>
    <n v="133"/>
    <x v="1"/>
    <x v="0"/>
    <x v="0"/>
    <s v=""/>
    <x v="1"/>
  </r>
  <r>
    <n v="990"/>
    <s v="Fred C. and Mary R. Koch Foundation_Morgan, Tessa20101500"/>
    <x v="4"/>
    <s v="Morgan, Tessa"/>
    <x v="3019"/>
    <n v="1500"/>
    <x v="22"/>
    <x v="2"/>
    <s v="Individual/Scholarship"/>
    <n v="134"/>
    <x v="1"/>
    <x v="0"/>
    <x v="0"/>
    <s v=""/>
    <x v="1"/>
  </r>
  <r>
    <n v="990"/>
    <s v="Fred C. and Mary R. Koch Foundation_Morgan, Tori20101500"/>
    <x v="4"/>
    <s v="Morgan, Tori"/>
    <x v="3242"/>
    <n v="1500"/>
    <x v="22"/>
    <x v="2"/>
    <s v="Individual/Scholarship"/>
    <n v="135"/>
    <x v="1"/>
    <x v="0"/>
    <x v="0"/>
    <s v=""/>
    <x v="1"/>
  </r>
  <r>
    <n v="990"/>
    <s v="Fred C. and Mary R. Koch Foundation_Mortimer, Melissa20101500"/>
    <x v="4"/>
    <s v="Mortimer, Melissa"/>
    <x v="3092"/>
    <n v="1500"/>
    <x v="22"/>
    <x v="2"/>
    <s v="Individual/Scholarship"/>
    <n v="136"/>
    <x v="1"/>
    <x v="0"/>
    <x v="0"/>
    <s v=""/>
    <x v="1"/>
  </r>
  <r>
    <n v="990"/>
    <s v="Fred C. and Mary R. Koch Foundation_Murphy, Christina20101500"/>
    <x v="4"/>
    <s v="Murphy, Christina"/>
    <x v="3093"/>
    <n v="1500"/>
    <x v="22"/>
    <x v="2"/>
    <s v="Individual/Scholarship"/>
    <n v="137"/>
    <x v="1"/>
    <x v="0"/>
    <x v="0"/>
    <s v=""/>
    <x v="1"/>
  </r>
  <r>
    <n v="990"/>
    <s v="Fred C. and Mary R. Koch Foundation_Murray, Megan20101500"/>
    <x v="4"/>
    <s v="Murray, Megan"/>
    <x v="3020"/>
    <n v="1500"/>
    <x v="22"/>
    <x v="2"/>
    <s v="Individual/Scholarship"/>
    <n v="138"/>
    <x v="1"/>
    <x v="0"/>
    <x v="0"/>
    <s v=""/>
    <x v="1"/>
  </r>
  <r>
    <n v="990"/>
    <s v="Fred C. and Mary R. Koch Foundation_Niehaus, Taylor20101500"/>
    <x v="4"/>
    <s v="Niehaus, Taylor"/>
    <x v="3174"/>
    <n v="1500"/>
    <x v="22"/>
    <x v="2"/>
    <s v="Individual/Scholarship"/>
    <n v="139"/>
    <x v="1"/>
    <x v="0"/>
    <x v="0"/>
    <s v=""/>
    <x v="1"/>
  </r>
  <r>
    <n v="990"/>
    <s v="Fred C. and Mary R. Koch Foundation_Niemtschk, Kelsey20101500"/>
    <x v="4"/>
    <s v="Niemtschk, Kelsey"/>
    <x v="3243"/>
    <n v="1500"/>
    <x v="22"/>
    <x v="2"/>
    <s v="Individual/Scholarship"/>
    <n v="140"/>
    <x v="1"/>
    <x v="0"/>
    <x v="0"/>
    <s v=""/>
    <x v="1"/>
  </r>
  <r>
    <n v="990"/>
    <s v="Fred C. and Mary R. Koch Foundation_Nieuwoudt, Claudia20101500"/>
    <x v="4"/>
    <s v="Nieuwoudt, Claudia"/>
    <x v="3095"/>
    <n v="1500"/>
    <x v="22"/>
    <x v="2"/>
    <s v="Individual/Scholarship"/>
    <n v="141"/>
    <x v="1"/>
    <x v="0"/>
    <x v="0"/>
    <s v=""/>
    <x v="1"/>
  </r>
  <r>
    <n v="990"/>
    <s v="Fred C. and Mary R. Koch Foundation_Nieuwoudt, Stephan20101500"/>
    <x v="4"/>
    <s v="Nieuwoudt, Stephan"/>
    <x v="3022"/>
    <n v="1500"/>
    <x v="22"/>
    <x v="2"/>
    <s v="Individual/Scholarship"/>
    <n v="142"/>
    <x v="1"/>
    <x v="0"/>
    <x v="0"/>
    <s v=""/>
    <x v="1"/>
  </r>
  <r>
    <n v="990"/>
    <s v="Fred C. and Mary R. Koch Foundation_Nix, Anna20101500"/>
    <x v="4"/>
    <s v="Nix, Anna"/>
    <x v="3244"/>
    <n v="1500"/>
    <x v="22"/>
    <x v="2"/>
    <s v="Individual/Scholarship"/>
    <n v="143"/>
    <x v="1"/>
    <x v="0"/>
    <x v="0"/>
    <s v=""/>
    <x v="1"/>
  </r>
  <r>
    <n v="990"/>
    <s v="Fred C. and Mary R. Koch Foundation_O'Sullivan, Tierney20101500"/>
    <x v="4"/>
    <s v="O'Sullivan, Tierney"/>
    <x v="3245"/>
    <n v="1500"/>
    <x v="22"/>
    <x v="2"/>
    <s v="Individual/Scholarship"/>
    <n v="144"/>
    <x v="1"/>
    <x v="0"/>
    <x v="0"/>
    <s v=""/>
    <x v="1"/>
  </r>
  <r>
    <n v="990"/>
    <s v="Fred C. and Mary R. Koch Foundation_Papadelis, Efstratios20101500"/>
    <x v="4"/>
    <s v="Papadelis, Efstratios"/>
    <x v="3246"/>
    <n v="1500"/>
    <x v="22"/>
    <x v="2"/>
    <s v="Individual/Scholarship"/>
    <n v="145"/>
    <x v="1"/>
    <x v="0"/>
    <x v="0"/>
    <s v=""/>
    <x v="1"/>
  </r>
  <r>
    <n v="990"/>
    <s v="Fred C. and Mary R. Koch Foundation_Penciak, Matej20101500"/>
    <x v="4"/>
    <s v="Penciak, Matej"/>
    <x v="3097"/>
    <n v="1500"/>
    <x v="22"/>
    <x v="2"/>
    <s v="Individual/Scholarship"/>
    <n v="146"/>
    <x v="1"/>
    <x v="0"/>
    <x v="0"/>
    <s v=""/>
    <x v="1"/>
  </r>
  <r>
    <n v="990"/>
    <s v="Fred C. and Mary R. Koch Foundation_Pinnel, Anne20101500"/>
    <x v="4"/>
    <s v="Pinnel, Anne"/>
    <x v="3247"/>
    <n v="1500"/>
    <x v="22"/>
    <x v="2"/>
    <s v="Individual/Scholarship"/>
    <n v="147"/>
    <x v="1"/>
    <x v="0"/>
    <x v="0"/>
    <s v=""/>
    <x v="1"/>
  </r>
  <r>
    <n v="990"/>
    <s v="Fred C. and Mary R. Koch Foundation_Poinsatte, Joanna20101500"/>
    <x v="4"/>
    <s v="Poinsatte, Joanna"/>
    <x v="3175"/>
    <n v="1500"/>
    <x v="22"/>
    <x v="2"/>
    <s v="Individual/Scholarship"/>
    <n v="148"/>
    <x v="1"/>
    <x v="0"/>
    <x v="0"/>
    <s v=""/>
    <x v="1"/>
  </r>
  <r>
    <n v="990"/>
    <s v="Fred C. and Mary R. Koch Foundation_Polasek, Sarah20101500"/>
    <x v="4"/>
    <s v="Polasek, Sarah"/>
    <x v="3176"/>
    <n v="1500"/>
    <x v="22"/>
    <x v="2"/>
    <s v="Individual/Scholarship"/>
    <n v="149"/>
    <x v="1"/>
    <x v="0"/>
    <x v="0"/>
    <s v=""/>
    <x v="1"/>
  </r>
  <r>
    <n v="990"/>
    <s v="Fred C. and Mary R. Koch Foundation_Poole, Danielle20101500"/>
    <x v="4"/>
    <s v="Poole, Danielle"/>
    <x v="3248"/>
    <n v="1500"/>
    <x v="22"/>
    <x v="2"/>
    <s v="Individual/Scholarship"/>
    <n v="150"/>
    <x v="1"/>
    <x v="0"/>
    <x v="0"/>
    <s v=""/>
    <x v="1"/>
  </r>
  <r>
    <n v="990"/>
    <s v="Fred C. and Mary R. Koch Foundation_Porter, Piritta20101500"/>
    <x v="4"/>
    <s v="Porter, Piritta"/>
    <x v="3249"/>
    <n v="1500"/>
    <x v="22"/>
    <x v="2"/>
    <s v="Individual/Scholarship"/>
    <n v="151"/>
    <x v="1"/>
    <x v="0"/>
    <x v="0"/>
    <s v=""/>
    <x v="1"/>
  </r>
  <r>
    <n v="990"/>
    <s v="Fred C. and Mary R. Koch Foundation_Potcinske, Haley20101500"/>
    <x v="4"/>
    <s v="Potcinske, Haley"/>
    <x v="3099"/>
    <n v="1500"/>
    <x v="22"/>
    <x v="2"/>
    <s v="Individual/Scholarship"/>
    <n v="152"/>
    <x v="1"/>
    <x v="0"/>
    <x v="0"/>
    <s v=""/>
    <x v="1"/>
  </r>
  <r>
    <n v="990"/>
    <s v="Fred C. and Mary R. Koch Foundation_Potts, Claire20101500"/>
    <x v="4"/>
    <s v="Potts, Claire"/>
    <x v="3250"/>
    <n v="1500"/>
    <x v="22"/>
    <x v="2"/>
    <s v="Individual/Scholarship"/>
    <n v="153"/>
    <x v="1"/>
    <x v="0"/>
    <x v="0"/>
    <s v=""/>
    <x v="1"/>
  </r>
  <r>
    <n v="990"/>
    <s v="Fred C. and Mary R. Koch Foundation_Pringle, Jennifer20101500"/>
    <x v="4"/>
    <s v="Pringle, Jennifer"/>
    <x v="3027"/>
    <n v="1500"/>
    <x v="22"/>
    <x v="2"/>
    <s v="Individual/Scholarship"/>
    <n v="154"/>
    <x v="1"/>
    <x v="0"/>
    <x v="0"/>
    <s v=""/>
    <x v="1"/>
  </r>
  <r>
    <n v="990"/>
    <s v="Fred C. and Mary R. Koch Foundation_Puetz, Jacob20101500"/>
    <x v="4"/>
    <s v="Puetz, Jacob"/>
    <x v="3177"/>
    <n v="1500"/>
    <x v="22"/>
    <x v="2"/>
    <s v="Individual/Scholarship"/>
    <n v="155"/>
    <x v="1"/>
    <x v="0"/>
    <x v="0"/>
    <s v=""/>
    <x v="1"/>
  </r>
  <r>
    <n v="990"/>
    <s v="Fred C. and Mary R. Koch Foundation_Quinn, Molly20101500"/>
    <x v="4"/>
    <s v="Quinn, Molly"/>
    <x v="3178"/>
    <n v="1500"/>
    <x v="22"/>
    <x v="2"/>
    <s v="Individual/Scholarship"/>
    <n v="156"/>
    <x v="1"/>
    <x v="0"/>
    <x v="0"/>
    <s v=""/>
    <x v="1"/>
  </r>
  <r>
    <n v="990"/>
    <s v="Fred C. and Mary R. Koch Foundation_Rach, Kayla20101500"/>
    <x v="4"/>
    <s v="Rach, Kayla"/>
    <x v="3179"/>
    <n v="1500"/>
    <x v="22"/>
    <x v="2"/>
    <s v="Individual/Scholarship"/>
    <n v="157"/>
    <x v="1"/>
    <x v="0"/>
    <x v="0"/>
    <s v=""/>
    <x v="1"/>
  </r>
  <r>
    <n v="990"/>
    <s v="Fred C. and Mary R. Koch Foundation_Rajendran, Dhevi20101500"/>
    <x v="4"/>
    <s v="Rajendran, Dhevi"/>
    <x v="3180"/>
    <n v="1500"/>
    <x v="22"/>
    <x v="2"/>
    <s v="Individual/Scholarship"/>
    <n v="158"/>
    <x v="1"/>
    <x v="0"/>
    <x v="0"/>
    <s v=""/>
    <x v="1"/>
  </r>
  <r>
    <n v="990"/>
    <s v="Fred C. and Mary R. Koch Foundation_Raman, Vineet20101500"/>
    <x v="4"/>
    <s v="Raman, Vineet"/>
    <x v="3251"/>
    <n v="1500"/>
    <x v="22"/>
    <x v="2"/>
    <s v="Individual/Scholarship"/>
    <n v="159"/>
    <x v="1"/>
    <x v="0"/>
    <x v="0"/>
    <s v=""/>
    <x v="1"/>
  </r>
  <r>
    <n v="990"/>
    <s v="Fred C. and Mary R. Koch Foundation_Ramseyer, Ryan20101500"/>
    <x v="4"/>
    <s v="Ramseyer, Ryan"/>
    <x v="3182"/>
    <n v="1500"/>
    <x v="22"/>
    <x v="2"/>
    <s v="Individual/Scholarship"/>
    <n v="160"/>
    <x v="1"/>
    <x v="0"/>
    <x v="0"/>
    <s v=""/>
    <x v="1"/>
  </r>
  <r>
    <n v="990"/>
    <s v="Fred C. and Mary R. Koch Foundation_Ratskoff, Benjamin20101500"/>
    <x v="4"/>
    <s v="Ratskoff, Benjamin"/>
    <x v="3183"/>
    <n v="1500"/>
    <x v="22"/>
    <x v="2"/>
    <s v="Individual/Scholarship"/>
    <n v="161"/>
    <x v="1"/>
    <x v="0"/>
    <x v="0"/>
    <s v=""/>
    <x v="1"/>
  </r>
  <r>
    <n v="990"/>
    <s v="Fred C. and Mary R. Koch Foundation_Ray, Caitlin20101500"/>
    <x v="4"/>
    <s v="Ray, Caitlin"/>
    <x v="3252"/>
    <n v="1500"/>
    <x v="22"/>
    <x v="2"/>
    <s v="Individual/Scholarship"/>
    <n v="162"/>
    <x v="1"/>
    <x v="0"/>
    <x v="0"/>
    <s v=""/>
    <x v="1"/>
  </r>
  <r>
    <n v="990"/>
    <s v="Fred C. and Mary R. Koch Foundation_Reese, Todd20101500"/>
    <x v="4"/>
    <s v="Reese, Todd"/>
    <x v="3101"/>
    <n v="1500"/>
    <x v="22"/>
    <x v="2"/>
    <s v="Individual/Scholarship"/>
    <n v="163"/>
    <x v="1"/>
    <x v="0"/>
    <x v="0"/>
    <s v=""/>
    <x v="1"/>
  </r>
  <r>
    <n v="990"/>
    <s v="Fred C. and Mary R. Koch Foundation_Reese, Zachary20101500"/>
    <x v="4"/>
    <s v="Reese, Zachary"/>
    <x v="3102"/>
    <n v="1500"/>
    <x v="22"/>
    <x v="2"/>
    <s v="Individual/Scholarship"/>
    <n v="164"/>
    <x v="1"/>
    <x v="0"/>
    <x v="0"/>
    <s v=""/>
    <x v="1"/>
  </r>
  <r>
    <n v="990"/>
    <s v="Fred C. and Mary R. Koch Foundation_Reilly, Maegan20101500"/>
    <x v="4"/>
    <s v="Reilly, Maegan"/>
    <x v="3103"/>
    <n v="1500"/>
    <x v="22"/>
    <x v="2"/>
    <s v="Individual/Scholarship"/>
    <n v="165"/>
    <x v="1"/>
    <x v="0"/>
    <x v="0"/>
    <s v=""/>
    <x v="1"/>
  </r>
  <r>
    <n v="990"/>
    <s v="Fred C. and Mary R. Koch Foundation_Reinecke, Teneal20101500"/>
    <x v="4"/>
    <s v="Reinecke, Teneal"/>
    <x v="3184"/>
    <n v="1500"/>
    <x v="22"/>
    <x v="2"/>
    <s v="Individual/Scholarship"/>
    <n v="166"/>
    <x v="1"/>
    <x v="0"/>
    <x v="0"/>
    <s v=""/>
    <x v="1"/>
  </r>
  <r>
    <n v="990"/>
    <s v="Fred C. and Mary R. Koch Foundation_Rethwisch, Samuel20101500"/>
    <x v="4"/>
    <s v="Rethwisch, Samuel"/>
    <x v="3253"/>
    <n v="1500"/>
    <x v="22"/>
    <x v="2"/>
    <s v="Individual/Scholarship"/>
    <n v="167"/>
    <x v="1"/>
    <x v="0"/>
    <x v="0"/>
    <s v=""/>
    <x v="1"/>
  </r>
  <r>
    <n v="990"/>
    <s v="Fred C. and Mary R. Koch Foundation_Richey, Preston20101500"/>
    <x v="4"/>
    <s v="Richey, Preston"/>
    <x v="3254"/>
    <n v="1500"/>
    <x v="22"/>
    <x v="2"/>
    <s v="Individual/Scholarship"/>
    <n v="168"/>
    <x v="1"/>
    <x v="0"/>
    <x v="0"/>
    <s v=""/>
    <x v="1"/>
  </r>
  <r>
    <n v="990"/>
    <s v="Fred C. and Mary R. Koch Foundation_Rodriguez, Adriana Iturbide20101500"/>
    <x v="4"/>
    <s v="Rodriguez, Adriana Iturbide"/>
    <x v="3255"/>
    <n v="1500"/>
    <x v="22"/>
    <x v="2"/>
    <s v="Individual/Scholarship"/>
    <n v="169"/>
    <x v="1"/>
    <x v="0"/>
    <x v="0"/>
    <s v=""/>
    <x v="1"/>
  </r>
  <r>
    <n v="990"/>
    <s v="Fred C. and Mary R. Koch Foundation_Rohleder, Joshua20101500"/>
    <x v="4"/>
    <s v="Rohleder, Joshua"/>
    <x v="3186"/>
    <n v="1500"/>
    <x v="22"/>
    <x v="2"/>
    <s v="Individual/Scholarship"/>
    <n v="170"/>
    <x v="1"/>
    <x v="0"/>
    <x v="0"/>
    <s v=""/>
    <x v="1"/>
  </r>
  <r>
    <n v="990"/>
    <s v="Fred C. and Mary R. Koch Foundation_Rudat, Alexander20101500"/>
    <x v="4"/>
    <s v="Rudat, Alexander"/>
    <x v="3029"/>
    <n v="1500"/>
    <x v="22"/>
    <x v="2"/>
    <s v="Individual/Scholarship"/>
    <n v="171"/>
    <x v="1"/>
    <x v="0"/>
    <x v="0"/>
    <s v=""/>
    <x v="1"/>
  </r>
  <r>
    <n v="990"/>
    <s v="Fred C. and Mary R. Koch Foundation_Ruiz, Sandra20101500"/>
    <x v="4"/>
    <s v="Ruiz, Sandra"/>
    <x v="3030"/>
    <n v="1500"/>
    <x v="22"/>
    <x v="2"/>
    <s v="Individual/Scholarship"/>
    <n v="172"/>
    <x v="1"/>
    <x v="0"/>
    <x v="0"/>
    <s v=""/>
    <x v="1"/>
  </r>
  <r>
    <n v="990"/>
    <s v="Fred C. and Mary R. Koch Foundation_Rye, Rachel20101500"/>
    <x v="4"/>
    <s v="Rye, Rachel"/>
    <x v="3256"/>
    <n v="1500"/>
    <x v="22"/>
    <x v="2"/>
    <s v="Individual/Scholarship"/>
    <n v="173"/>
    <x v="1"/>
    <x v="0"/>
    <x v="0"/>
    <s v=""/>
    <x v="1"/>
  </r>
  <r>
    <n v="990"/>
    <s v="Fred C. and Mary R. Koch Foundation_Salisbury, Jason20101500"/>
    <x v="4"/>
    <s v="Salisbury, Jason"/>
    <x v="3257"/>
    <n v="1500"/>
    <x v="22"/>
    <x v="2"/>
    <s v="Individual/Scholarship"/>
    <n v="174"/>
    <x v="1"/>
    <x v="0"/>
    <x v="0"/>
    <s v=""/>
    <x v="1"/>
  </r>
  <r>
    <n v="990"/>
    <s v="Fred C. and Mary R. Koch Foundation_Schmidt, Caitlin20101500"/>
    <x v="4"/>
    <s v="Schmidt, Caitlin"/>
    <x v="3031"/>
    <n v="1500"/>
    <x v="22"/>
    <x v="2"/>
    <s v="Individual/Scholarship"/>
    <n v="175"/>
    <x v="1"/>
    <x v="0"/>
    <x v="0"/>
    <s v=""/>
    <x v="1"/>
  </r>
  <r>
    <n v="990"/>
    <s v="Fred C. and Mary R. Koch Foundation_Schmitt, Laura20101500"/>
    <x v="4"/>
    <s v="Schmitt, Laura"/>
    <x v="3189"/>
    <n v="1500"/>
    <x v="22"/>
    <x v="2"/>
    <s v="Individual/Scholarship"/>
    <n v="176"/>
    <x v="1"/>
    <x v="0"/>
    <x v="0"/>
    <s v=""/>
    <x v="1"/>
  </r>
  <r>
    <n v="990"/>
    <s v="Fred C. and Mary R. Koch Foundation_Schroeder, Amy20101500"/>
    <x v="4"/>
    <s v="Schroeder, Amy"/>
    <x v="3258"/>
    <n v="1500"/>
    <x v="22"/>
    <x v="2"/>
    <s v="Individual/Scholarship"/>
    <n v="177"/>
    <x v="1"/>
    <x v="0"/>
    <x v="0"/>
    <s v=""/>
    <x v="1"/>
  </r>
  <r>
    <n v="990"/>
    <s v="Fred C. and Mary R. Koch Foundation_Schroeder, Thomas20101500"/>
    <x v="4"/>
    <s v="Schroeder, Thomas"/>
    <x v="3032"/>
    <n v="1500"/>
    <x v="22"/>
    <x v="2"/>
    <s v="Individual/Scholarship"/>
    <n v="178"/>
    <x v="1"/>
    <x v="0"/>
    <x v="0"/>
    <s v=""/>
    <x v="1"/>
  </r>
  <r>
    <n v="990"/>
    <s v="Fred C. and Mary R. Koch Foundation_Schumann, Matthew20101500"/>
    <x v="4"/>
    <s v="Schumann, Matthew"/>
    <x v="3107"/>
    <n v="1500"/>
    <x v="22"/>
    <x v="2"/>
    <s v="Individual/Scholarship"/>
    <n v="179"/>
    <x v="1"/>
    <x v="0"/>
    <x v="0"/>
    <s v=""/>
    <x v="1"/>
  </r>
  <r>
    <n v="990"/>
    <s v="Fred C. and Mary R. Koch Foundation_Searle, Paul20101500"/>
    <x v="4"/>
    <s v="Searle, Paul"/>
    <x v="3108"/>
    <n v="1500"/>
    <x v="22"/>
    <x v="2"/>
    <s v="Individual/Scholarship"/>
    <n v="180"/>
    <x v="1"/>
    <x v="0"/>
    <x v="0"/>
    <s v=""/>
    <x v="1"/>
  </r>
  <r>
    <n v="990"/>
    <s v="Fred C. and Mary R. Koch Foundation_Selle, Christopher20101500"/>
    <x v="4"/>
    <s v="Selle, Christopher"/>
    <x v="3034"/>
    <n v="1500"/>
    <x v="22"/>
    <x v="2"/>
    <s v="Individual/Scholarship"/>
    <n v="181"/>
    <x v="1"/>
    <x v="0"/>
    <x v="0"/>
    <s v=""/>
    <x v="1"/>
  </r>
  <r>
    <n v="990"/>
    <s v="Fred C. and Mary R. Koch Foundation_Sheck, Stacie20101500"/>
    <x v="4"/>
    <s v="Sheck, Stacie"/>
    <x v="3035"/>
    <n v="1500"/>
    <x v="22"/>
    <x v="2"/>
    <s v="Individual/Scholarship"/>
    <n v="182"/>
    <x v="1"/>
    <x v="0"/>
    <x v="0"/>
    <s v=""/>
    <x v="1"/>
  </r>
  <r>
    <n v="990"/>
    <s v="Fred C. and Mary R. Koch Foundation_Shectman, Andrew20101500"/>
    <x v="4"/>
    <s v="Shectman, Andrew"/>
    <x v="3190"/>
    <n v="1500"/>
    <x v="22"/>
    <x v="2"/>
    <s v="Individual/Scholarship"/>
    <n v="183"/>
    <x v="1"/>
    <x v="0"/>
    <x v="0"/>
    <s v=""/>
    <x v="1"/>
  </r>
  <r>
    <n v="990"/>
    <s v="Fred C. and Mary R. Koch Foundation_Simonsen, Kelsey20101500"/>
    <x v="4"/>
    <s v="Simonsen, Kelsey"/>
    <x v="3037"/>
    <n v="1500"/>
    <x v="22"/>
    <x v="2"/>
    <s v="Individual/Scholarship"/>
    <n v="184"/>
    <x v="1"/>
    <x v="0"/>
    <x v="0"/>
    <s v=""/>
    <x v="1"/>
  </r>
  <r>
    <n v="990"/>
    <s v="Fred C. and Mary R. Koch Foundation_Stevens, Francis20101500"/>
    <x v="4"/>
    <s v="Stevens, Francis"/>
    <x v="3110"/>
    <n v="1500"/>
    <x v="22"/>
    <x v="2"/>
    <s v="Individual/Scholarship"/>
    <n v="185"/>
    <x v="1"/>
    <x v="0"/>
    <x v="0"/>
    <s v=""/>
    <x v="1"/>
  </r>
  <r>
    <n v="990"/>
    <s v="Fred C. and Mary R. Koch Foundation_Stewart, Michael20101500"/>
    <x v="4"/>
    <s v="Stewart, Michael"/>
    <x v="3038"/>
    <n v="1500"/>
    <x v="22"/>
    <x v="2"/>
    <s v="Individual/Scholarship"/>
    <n v="186"/>
    <x v="1"/>
    <x v="0"/>
    <x v="0"/>
    <s v=""/>
    <x v="1"/>
  </r>
  <r>
    <n v="990"/>
    <s v="Fred C. and Mary R. Koch Foundation_Strate, Justin20101500"/>
    <x v="4"/>
    <s v="Strate, Justin"/>
    <x v="3192"/>
    <n v="1500"/>
    <x v="22"/>
    <x v="2"/>
    <s v="Individual/Scholarship"/>
    <n v="187"/>
    <x v="1"/>
    <x v="0"/>
    <x v="0"/>
    <s v=""/>
    <x v="1"/>
  </r>
  <r>
    <n v="990"/>
    <s v="Fred C. and Mary R. Koch Foundation_Sun, Sharon20101500"/>
    <x v="4"/>
    <s v="Sun, Sharon"/>
    <x v="3111"/>
    <n v="1500"/>
    <x v="22"/>
    <x v="2"/>
    <s v="Individual/Scholarship"/>
    <n v="188"/>
    <x v="1"/>
    <x v="0"/>
    <x v="0"/>
    <s v=""/>
    <x v="1"/>
  </r>
  <r>
    <n v="990"/>
    <s v="Fred C. and Mary R. Koch Foundation_Sweigart, Eric20101500"/>
    <x v="4"/>
    <s v="Sweigart, Eric"/>
    <x v="3193"/>
    <n v="1500"/>
    <x v="22"/>
    <x v="2"/>
    <s v="Individual/Scholarship"/>
    <n v="189"/>
    <x v="1"/>
    <x v="0"/>
    <x v="0"/>
    <s v=""/>
    <x v="1"/>
  </r>
  <r>
    <n v="990"/>
    <s v="Fred C. and Mary R. Koch Foundation_Taylor, Allison20101500"/>
    <x v="4"/>
    <s v="Taylor, Allison"/>
    <x v="3259"/>
    <n v="1500"/>
    <x v="22"/>
    <x v="2"/>
    <s v="Individual/Scholarship"/>
    <n v="190"/>
    <x v="1"/>
    <x v="0"/>
    <x v="0"/>
    <s v=""/>
    <x v="1"/>
  </r>
  <r>
    <n v="990"/>
    <s v="Fred C. and Mary R. Koch Foundation_Taylor, Robert20101500"/>
    <x v="4"/>
    <s v="Taylor, Robert"/>
    <x v="3113"/>
    <n v="1500"/>
    <x v="22"/>
    <x v="2"/>
    <s v="Individual/Scholarship"/>
    <n v="191"/>
    <x v="1"/>
    <x v="0"/>
    <x v="0"/>
    <s v=""/>
    <x v="1"/>
  </r>
  <r>
    <n v="990"/>
    <s v="Fred C. and Mary R. Koch Foundation_Teerlink, Christopher20101500"/>
    <x v="4"/>
    <s v="Teerlink, Christopher"/>
    <x v="3260"/>
    <n v="1500"/>
    <x v="22"/>
    <x v="2"/>
    <s v="Individual/Scholarship"/>
    <n v="192"/>
    <x v="1"/>
    <x v="0"/>
    <x v="0"/>
    <s v=""/>
    <x v="1"/>
  </r>
  <r>
    <n v="990"/>
    <s v="Fred C. and Mary R. Koch Foundation_Thraen, Linnea20101500"/>
    <x v="4"/>
    <s v="Thraen, Linnea"/>
    <x v="3261"/>
    <n v="1500"/>
    <x v="22"/>
    <x v="2"/>
    <s v="Individual/Scholarship"/>
    <n v="193"/>
    <x v="1"/>
    <x v="0"/>
    <x v="0"/>
    <s v=""/>
    <x v="1"/>
  </r>
  <r>
    <n v="990"/>
    <s v="Fred C. and Mary R. Koch Foundation_Treat, Meredith20101500"/>
    <x v="4"/>
    <s v="Treat, Meredith"/>
    <x v="3262"/>
    <n v="1500"/>
    <x v="22"/>
    <x v="2"/>
    <s v="Individual/Scholarship"/>
    <n v="194"/>
    <x v="1"/>
    <x v="0"/>
    <x v="0"/>
    <s v=""/>
    <x v="1"/>
  </r>
  <r>
    <n v="990"/>
    <s v="Fred C. and Mary R. Koch Foundation_Trerotola, Tyler20101500"/>
    <x v="4"/>
    <s v="Trerotola, Tyler"/>
    <x v="3194"/>
    <n v="1500"/>
    <x v="22"/>
    <x v="2"/>
    <s v="Individual/Scholarship"/>
    <n v="195"/>
    <x v="1"/>
    <x v="0"/>
    <x v="0"/>
    <s v=""/>
    <x v="1"/>
  </r>
  <r>
    <n v="990"/>
    <s v="Fred C. and Mary R. Koch Foundation_VanCleave, Kelly20101500"/>
    <x v="4"/>
    <s v="VanCleave, Kelly"/>
    <x v="3263"/>
    <n v="1500"/>
    <x v="22"/>
    <x v="2"/>
    <s v="Individual/Scholarship"/>
    <n v="196"/>
    <x v="1"/>
    <x v="0"/>
    <x v="0"/>
    <s v=""/>
    <x v="1"/>
  </r>
  <r>
    <n v="990"/>
    <s v="Fred C. and Mary R. Koch Foundation_VanDyke, Courtney20101500"/>
    <x v="4"/>
    <s v="VanDyke, Courtney"/>
    <x v="3264"/>
    <n v="1500"/>
    <x v="22"/>
    <x v="2"/>
    <s v="Individual/Scholarship"/>
    <n v="197"/>
    <x v="1"/>
    <x v="0"/>
    <x v="0"/>
    <s v=""/>
    <x v="1"/>
  </r>
  <r>
    <n v="990"/>
    <s v="Fred C. and Mary R. Koch Foundation_Voth, Anna20101500"/>
    <x v="4"/>
    <s v="Voth, Anna"/>
    <x v="3119"/>
    <n v="1500"/>
    <x v="22"/>
    <x v="2"/>
    <s v="Individual/Scholarship"/>
    <n v="198"/>
    <x v="1"/>
    <x v="0"/>
    <x v="0"/>
    <s v=""/>
    <x v="1"/>
  </r>
  <r>
    <n v="990"/>
    <s v="Fred C. and Mary R. Koch Foundation_Weeks, Savannah20101500"/>
    <x v="4"/>
    <s v="Weeks, Savannah"/>
    <x v="3265"/>
    <n v="1500"/>
    <x v="22"/>
    <x v="2"/>
    <s v="Individual/Scholarship"/>
    <n v="199"/>
    <x v="1"/>
    <x v="0"/>
    <x v="0"/>
    <s v=""/>
    <x v="1"/>
  </r>
  <r>
    <n v="990"/>
    <s v="Fred C. and Mary R. Koch Foundation_Wilkes, Katherine20101500"/>
    <x v="4"/>
    <s v="Wilkes, Katherine"/>
    <x v="3122"/>
    <n v="1500"/>
    <x v="22"/>
    <x v="2"/>
    <s v="Individual/Scholarship"/>
    <n v="200"/>
    <x v="1"/>
    <x v="0"/>
    <x v="0"/>
    <s v=""/>
    <x v="1"/>
  </r>
  <r>
    <n v="990"/>
    <s v="Fred C. and Mary R. Koch Foundation_Williams, Robert20101500"/>
    <x v="4"/>
    <s v="Williams, Robert"/>
    <x v="3045"/>
    <n v="1500"/>
    <x v="22"/>
    <x v="2"/>
    <s v="Individual/Scholarship"/>
    <n v="201"/>
    <x v="1"/>
    <x v="0"/>
    <x v="0"/>
    <s v=""/>
    <x v="1"/>
  </r>
  <r>
    <n v="990"/>
    <s v="Fred C. and Mary R. Koch Foundation_Williams, Thomas20101500"/>
    <x v="4"/>
    <s v="Williams, Thomas"/>
    <x v="3266"/>
    <n v="1500"/>
    <x v="22"/>
    <x v="2"/>
    <s v="Individual/Scholarship"/>
    <n v="202"/>
    <x v="1"/>
    <x v="0"/>
    <x v="0"/>
    <s v=""/>
    <x v="1"/>
  </r>
  <r>
    <n v="990"/>
    <s v="Fred C. and Mary R. Koch Foundation_Wilson, Amanda20101500"/>
    <x v="4"/>
    <s v="Wilson, Amanda"/>
    <x v="3195"/>
    <n v="1500"/>
    <x v="22"/>
    <x v="2"/>
    <s v="Individual/Scholarship"/>
    <n v="203"/>
    <x v="1"/>
    <x v="0"/>
    <x v="0"/>
    <s v=""/>
    <x v="1"/>
  </r>
  <r>
    <n v="990"/>
    <s v="Fred C. and Mary R. Koch Foundation_Wofford, Ashley20101500"/>
    <x v="4"/>
    <s v="Wofford, Ashley"/>
    <x v="3267"/>
    <n v="1500"/>
    <x v="22"/>
    <x v="2"/>
    <s v="Individual/Scholarship"/>
    <n v="204"/>
    <x v="1"/>
    <x v="0"/>
    <x v="0"/>
    <s v=""/>
    <x v="1"/>
  </r>
  <r>
    <n v="990"/>
    <s v="Fred C. and Mary R. Koch Foundation_Yerkes, Daniel20101500"/>
    <x v="4"/>
    <s v="Yerkes, Daniel"/>
    <x v="3268"/>
    <n v="1500"/>
    <x v="22"/>
    <x v="2"/>
    <s v="Individual/Scholarship"/>
    <n v="205"/>
    <x v="1"/>
    <x v="0"/>
    <x v="0"/>
    <s v=""/>
    <x v="1"/>
  </r>
  <r>
    <n v="990"/>
    <s v="Fred C. and Mary R. Koch Foundation_Yerkes, Theresa20101500"/>
    <x v="4"/>
    <s v="Yerkes, Theresa"/>
    <x v="3048"/>
    <n v="1500"/>
    <x v="22"/>
    <x v="2"/>
    <s v="Individual/Scholarship"/>
    <n v="206"/>
    <x v="1"/>
    <x v="0"/>
    <x v="0"/>
    <s v=""/>
    <x v="1"/>
  </r>
  <r>
    <n v="990"/>
    <s v="Fred C. and Mary R. Koch Foundation_Young, Kevin20101500"/>
    <x v="4"/>
    <s v="Young, Kevin"/>
    <x v="3123"/>
    <n v="1500"/>
    <x v="22"/>
    <x v="2"/>
    <s v="Individual/Scholarship"/>
    <n v="207"/>
    <x v="1"/>
    <x v="0"/>
    <x v="0"/>
    <s v=""/>
    <x v="1"/>
  </r>
  <r>
    <n v="990"/>
    <s v="Fred C. and Mary R. Koch Foundation_Young, Shannon20101500"/>
    <x v="4"/>
    <s v="Young, Shannon"/>
    <x v="3050"/>
    <n v="1500"/>
    <x v="22"/>
    <x v="2"/>
    <s v="Individual/Scholarship"/>
    <n v="208"/>
    <x v="1"/>
    <x v="0"/>
    <x v="0"/>
    <s v=""/>
    <x v="1"/>
  </r>
  <r>
    <n v="990"/>
    <s v="Fred C. and Mary R. Koch Foundation_Zakrewsky, Michael20101500"/>
    <x v="4"/>
    <s v="Zakrewsky, Michael"/>
    <x v="3051"/>
    <n v="1500"/>
    <x v="22"/>
    <x v="2"/>
    <s v="Individual/Scholarship"/>
    <n v="209"/>
    <x v="1"/>
    <x v="0"/>
    <x v="0"/>
    <s v=""/>
    <x v="1"/>
  </r>
  <r>
    <n v="990"/>
    <s v="Fred C. and Mary R. Koch Foundation_Zemanick,  Kristen20101500"/>
    <x v="4"/>
    <s v="Zemanick,  Kristen"/>
    <x v="3269"/>
    <n v="1500"/>
    <x v="22"/>
    <x v="2"/>
    <s v="Individual/Scholarship"/>
    <n v="210"/>
    <x v="1"/>
    <x v="0"/>
    <x v="0"/>
    <s v=""/>
    <x v="1"/>
  </r>
  <r>
    <n v="990"/>
    <s v="Fred C. and Mary R. Koch Foundation_Zuiss, Edward20101500"/>
    <x v="4"/>
    <s v="Zuiss, Edward"/>
    <x v="3052"/>
    <n v="1500"/>
    <x v="22"/>
    <x v="2"/>
    <s v="Individual/Scholarship"/>
    <n v="211"/>
    <x v="1"/>
    <x v="0"/>
    <x v="0"/>
    <s v=""/>
    <x v="1"/>
  </r>
  <r>
    <n v="990"/>
    <s v="Fred C. and Mary R. Koch Foundation_Bill of Rights Institute2011184000"/>
    <x v="4"/>
    <s v="Bill of Rights Institute"/>
    <x v="112"/>
    <n v="184000"/>
    <x v="23"/>
    <x v="2"/>
    <m/>
    <n v="1"/>
    <x v="0"/>
    <x v="0"/>
    <x v="0"/>
    <s v="https://www.sourcewatch.org/index.php/Bill_of_Rights_Institute"/>
    <x v="2"/>
  </r>
  <r>
    <n v="990"/>
    <s v="Fred C. and Mary R. Koch Foundation_Communities in Schools201115000"/>
    <x v="4"/>
    <s v="Communities in Schools"/>
    <x v="2444"/>
    <n v="15000"/>
    <x v="23"/>
    <x v="2"/>
    <m/>
    <n v="2"/>
    <x v="0"/>
    <x v="1"/>
    <x v="0"/>
    <s v=""/>
    <x v="1"/>
  </r>
  <r>
    <n v="990"/>
    <s v="Fred C. and Mary R. Koch Foundation_Ellis Foundation201124000"/>
    <x v="4"/>
    <s v="Ellis Foundation"/>
    <x v="2963"/>
    <n v="24000"/>
    <x v="23"/>
    <x v="2"/>
    <m/>
    <n v="3"/>
    <x v="0"/>
    <x v="0"/>
    <x v="0"/>
    <s v=""/>
    <x v="1"/>
  </r>
  <r>
    <n v="990"/>
    <s v="Fred C. and Mary R. Koch Foundation_Friends University201139000"/>
    <x v="4"/>
    <s v="Friends University"/>
    <x v="2278"/>
    <n v="39000"/>
    <x v="23"/>
    <x v="2"/>
    <m/>
    <n v="4"/>
    <x v="0"/>
    <x v="1"/>
    <x v="0"/>
    <s v=""/>
    <x v="1"/>
  </r>
  <r>
    <n v="990"/>
    <s v="Fred C. and Mary R. Koch Foundation_Gilder Lehrman Institute of American History201164000"/>
    <x v="4"/>
    <s v="Gilder Lehrman Institute of American History"/>
    <x v="1841"/>
    <n v="64000"/>
    <x v="23"/>
    <x v="2"/>
    <m/>
    <n v="5"/>
    <x v="0"/>
    <x v="0"/>
    <x v="1"/>
    <s v=""/>
    <x v="1"/>
  </r>
  <r>
    <n v="990"/>
    <s v="Fred C. and Mary R. Koch Foundation_Greater Wichita YMCA20113500"/>
    <x v="4"/>
    <s v="Greater Wichita YMCA"/>
    <x v="335"/>
    <n v="3500"/>
    <x v="23"/>
    <x v="2"/>
    <m/>
    <n v="6"/>
    <x v="0"/>
    <x v="0"/>
    <x v="1"/>
    <s v=""/>
    <x v="1"/>
  </r>
  <r>
    <n v="990"/>
    <s v="Fred C. and Mary R. Koch Foundation_Kansas Council on Economic Education201125000"/>
    <x v="4"/>
    <s v="Kansas Council on Economic Education"/>
    <x v="2666"/>
    <n v="25000"/>
    <x v="23"/>
    <x v="2"/>
    <m/>
    <n v="7"/>
    <x v="0"/>
    <x v="0"/>
    <x v="0"/>
    <s v=""/>
    <x v="1"/>
  </r>
  <r>
    <n v="990"/>
    <s v="Fred C. and Mary R. Koch Foundation_Kansas State University Foundation201120000"/>
    <x v="4"/>
    <s v="Kansas State University Foundation"/>
    <x v="117"/>
    <n v="20000"/>
    <x v="23"/>
    <x v="2"/>
    <m/>
    <n v="8"/>
    <x v="0"/>
    <x v="1"/>
    <x v="0"/>
    <s v=""/>
    <x v="1"/>
  </r>
  <r>
    <n v="990"/>
    <s v="Fred C. and Mary R. Koch Foundation_Koch Cultural Trust2011148000"/>
    <x v="4"/>
    <s v="Koch Cultural Trust"/>
    <x v="3125"/>
    <n v="148000"/>
    <x v="23"/>
    <x v="2"/>
    <m/>
    <n v="9"/>
    <x v="0"/>
    <x v="0"/>
    <x v="0"/>
    <s v=""/>
    <x v="1"/>
  </r>
  <r>
    <n v="990"/>
    <s v="Fred C. and Mary R. Koch Foundation_Music Theatre of Wichita201110500"/>
    <x v="4"/>
    <s v="Music Theatre of Wichita"/>
    <x v="2540"/>
    <n v="10500"/>
    <x v="23"/>
    <x v="2"/>
    <m/>
    <n v="10"/>
    <x v="0"/>
    <x v="0"/>
    <x v="1"/>
    <s v=""/>
    <x v="1"/>
  </r>
  <r>
    <n v="990"/>
    <s v="Fred C. and Mary R. Koch Foundation_Newman University201124000"/>
    <x v="4"/>
    <s v="Newman University"/>
    <x v="2448"/>
    <n v="24000"/>
    <x v="23"/>
    <x v="2"/>
    <m/>
    <n v="11"/>
    <x v="0"/>
    <x v="1"/>
    <x v="0"/>
    <s v=""/>
    <x v="1"/>
  </r>
  <r>
    <n v="990"/>
    <s v="Fred C. and Mary R. Koch Foundation_Symphony in the Flint Hills201114904"/>
    <x v="4"/>
    <s v="Symphony in the Flint Hills"/>
    <x v="2860"/>
    <n v="14904"/>
    <x v="23"/>
    <x v="2"/>
    <m/>
    <n v="12"/>
    <x v="0"/>
    <x v="0"/>
    <x v="1"/>
    <s v=""/>
    <x v="1"/>
  </r>
  <r>
    <n v="990"/>
    <s v="Fred C. and Mary R. Koch Foundation_Wichita Center for the Arts201152600"/>
    <x v="4"/>
    <s v="Wichita Center for the Arts"/>
    <x v="1255"/>
    <n v="52600"/>
    <x v="23"/>
    <x v="2"/>
    <m/>
    <n v="13"/>
    <x v="0"/>
    <x v="0"/>
    <x v="1"/>
    <s v=""/>
    <x v="1"/>
  </r>
  <r>
    <n v="990"/>
    <s v="Fred C. and Mary R. Koch Foundation_Wichita State University201114000"/>
    <x v="4"/>
    <s v="Wichita State University"/>
    <x v="17"/>
    <n v="14000"/>
    <x v="23"/>
    <x v="2"/>
    <m/>
    <n v="14"/>
    <x v="0"/>
    <x v="1"/>
    <x v="0"/>
    <s v=""/>
    <x v="1"/>
  </r>
  <r>
    <n v="990"/>
    <s v="Fred C. and Mary R. Koch Foundation_Wichita Symphony201115000"/>
    <x v="4"/>
    <s v="Wichita Symphony"/>
    <x v="2277"/>
    <n v="15000"/>
    <x v="23"/>
    <x v="2"/>
    <m/>
    <n v="15"/>
    <x v="0"/>
    <x v="0"/>
    <x v="1"/>
    <s v=""/>
    <x v="1"/>
  </r>
  <r>
    <n v="990"/>
    <s v="Fred C. and Mary R. Koch Foundation_Youth Entrepreneurs of Kansas20111056790"/>
    <x v="4"/>
    <s v="Youth Entrepreneurs of Kansas"/>
    <x v="96"/>
    <n v="1056790"/>
    <x v="23"/>
    <x v="2"/>
    <m/>
    <n v="16"/>
    <x v="0"/>
    <x v="0"/>
    <x v="0"/>
    <s v=""/>
    <x v="1"/>
  </r>
  <r>
    <n v="990"/>
    <s v="Fred C. and Mary R. Koch Foundation_Agarwal, Shivani20111500"/>
    <x v="4"/>
    <s v="Agarwal, Shivani"/>
    <x v="3126"/>
    <n v="1500"/>
    <x v="23"/>
    <x v="2"/>
    <s v="Individual/Scholarship"/>
    <n v="17"/>
    <x v="1"/>
    <x v="0"/>
    <x v="0"/>
    <s v=""/>
    <x v="1"/>
  </r>
  <r>
    <n v="990"/>
    <s v="Fred C. and Mary R. Koch Foundation_Alex, Brandon20111500"/>
    <x v="4"/>
    <s v="Alex, Brandon"/>
    <x v="3270"/>
    <n v="1500"/>
    <x v="23"/>
    <x v="2"/>
    <s v="Individual/Scholarship"/>
    <n v="18"/>
    <x v="1"/>
    <x v="0"/>
    <x v="0"/>
    <s v=""/>
    <x v="1"/>
  </r>
  <r>
    <n v="990"/>
    <s v="Fred C. and Mary R. Koch Foundation_Arneson, Luke20111500"/>
    <x v="4"/>
    <s v="Arneson, Luke"/>
    <x v="3271"/>
    <n v="1500"/>
    <x v="23"/>
    <x v="2"/>
    <s v="Individual/Scholarship"/>
    <n v="19"/>
    <x v="1"/>
    <x v="0"/>
    <x v="0"/>
    <s v=""/>
    <x v="1"/>
  </r>
  <r>
    <n v="990"/>
    <s v="Fred C. and Mary R. Koch Foundation_Baber, Kristen20111500"/>
    <x v="4"/>
    <s v="Baber, Kristen"/>
    <x v="3272"/>
    <n v="1500"/>
    <x v="23"/>
    <x v="2"/>
    <s v="Individual/Scholarship"/>
    <n v="20"/>
    <x v="1"/>
    <x v="0"/>
    <x v="0"/>
    <s v=""/>
    <x v="1"/>
  </r>
  <r>
    <n v="990"/>
    <s v="Fred C. and Mary R. Koch Foundation_Barnett, Don20111500"/>
    <x v="4"/>
    <s v="Barnett, Don"/>
    <x v="3128"/>
    <n v="1500"/>
    <x v="23"/>
    <x v="2"/>
    <s v="Individual/Scholarship"/>
    <n v="21"/>
    <x v="1"/>
    <x v="0"/>
    <x v="0"/>
    <s v=""/>
    <x v="1"/>
  </r>
  <r>
    <n v="990"/>
    <s v="Fred C. and Mary R. Koch Foundation_Basnight, Caitlin20111500"/>
    <x v="4"/>
    <s v="Basnight, Caitlin"/>
    <x v="3197"/>
    <n v="1500"/>
    <x v="23"/>
    <x v="2"/>
    <s v="Individual/Scholarship"/>
    <n v="22"/>
    <x v="1"/>
    <x v="0"/>
    <x v="0"/>
    <s v=""/>
    <x v="1"/>
  </r>
  <r>
    <n v="990"/>
    <s v="Fred C. and Mary R. Koch Foundation_Bassiri, Troy20111500"/>
    <x v="4"/>
    <s v="Bassiri, Troy"/>
    <x v="3273"/>
    <n v="1500"/>
    <x v="23"/>
    <x v="2"/>
    <s v="Individual/Scholarship"/>
    <n v="23"/>
    <x v="1"/>
    <x v="0"/>
    <x v="0"/>
    <s v=""/>
    <x v="1"/>
  </r>
  <r>
    <n v="990"/>
    <s v="Fred C. and Mary R. Koch Foundation_Baukal, Caitlyn20111500"/>
    <x v="4"/>
    <s v="Baukal, Caitlyn"/>
    <x v="3274"/>
    <n v="1500"/>
    <x v="23"/>
    <x v="2"/>
    <s v="Individual/Scholarship"/>
    <n v="24"/>
    <x v="1"/>
    <x v="0"/>
    <x v="0"/>
    <s v=""/>
    <x v="1"/>
  </r>
  <r>
    <n v="990"/>
    <s v="Fred C. and Mary R. Koch Foundation_Baukal, Christine20111500"/>
    <x v="4"/>
    <s v="Baukal, Christine"/>
    <x v="3129"/>
    <n v="1500"/>
    <x v="23"/>
    <x v="2"/>
    <s v="Individual/Scholarship"/>
    <n v="25"/>
    <x v="1"/>
    <x v="0"/>
    <x v="0"/>
    <s v=""/>
    <x v="1"/>
  </r>
  <r>
    <n v="990"/>
    <s v="Fred C. and Mary R. Koch Foundation_Bergan, Zachary20111500"/>
    <x v="4"/>
    <s v="Bergan, Zachary"/>
    <x v="3275"/>
    <n v="1500"/>
    <x v="23"/>
    <x v="2"/>
    <s v="Individual/Scholarship"/>
    <n v="26"/>
    <x v="1"/>
    <x v="0"/>
    <x v="0"/>
    <s v=""/>
    <x v="1"/>
  </r>
  <r>
    <n v="990"/>
    <s v="Fred C. and Mary R. Koch Foundation_Bitonte, Eben20111500"/>
    <x v="4"/>
    <s v="Bitonte, Eben"/>
    <x v="3276"/>
    <n v="1500"/>
    <x v="23"/>
    <x v="2"/>
    <s v="Individual/Scholarship"/>
    <n v="27"/>
    <x v="1"/>
    <x v="0"/>
    <x v="0"/>
    <s v=""/>
    <x v="1"/>
  </r>
  <r>
    <n v="990"/>
    <s v="Fred C. and Mary R. Koch Foundation_Bitonte, Kendall20111500"/>
    <x v="4"/>
    <s v="Bitonte, Kendall"/>
    <x v="3131"/>
    <n v="1500"/>
    <x v="23"/>
    <x v="2"/>
    <s v="Individual/Scholarship"/>
    <n v="28"/>
    <x v="1"/>
    <x v="0"/>
    <x v="0"/>
    <s v=""/>
    <x v="1"/>
  </r>
  <r>
    <n v="990"/>
    <s v="Fred C. and Mary R. Koch Foundation_Blankinship, Ian20111500"/>
    <x v="4"/>
    <s v="Blankinship, Ian"/>
    <x v="3277"/>
    <n v="1500"/>
    <x v="23"/>
    <x v="2"/>
    <s v="Individual/Scholarship"/>
    <n v="29"/>
    <x v="1"/>
    <x v="0"/>
    <x v="0"/>
    <s v=""/>
    <x v="1"/>
  </r>
  <r>
    <n v="990"/>
    <s v="Fred C. and Mary R. Koch Foundation_Bohrn, Carol-Ann20111500"/>
    <x v="4"/>
    <s v="Bohrn, Carol-Ann"/>
    <x v="3132"/>
    <n v="1500"/>
    <x v="23"/>
    <x v="2"/>
    <s v="Individual/Scholarship"/>
    <n v="30"/>
    <x v="1"/>
    <x v="0"/>
    <x v="0"/>
    <s v=""/>
    <x v="1"/>
  </r>
  <r>
    <n v="990"/>
    <s v="Fred C. and Mary R. Koch Foundation_Bolmer, Elizabeth20111500"/>
    <x v="4"/>
    <s v="Bolmer, Elizabeth"/>
    <x v="3278"/>
    <n v="1500"/>
    <x v="23"/>
    <x v="2"/>
    <s v="Individual/Scholarship"/>
    <n v="31"/>
    <x v="1"/>
    <x v="0"/>
    <x v="0"/>
    <s v=""/>
    <x v="1"/>
  </r>
  <r>
    <n v="990"/>
    <s v="Fred C. and Mary R. Koch Foundation_Bonorden, James20111500"/>
    <x v="4"/>
    <s v="Bonorden, James"/>
    <x v="3198"/>
    <n v="1500"/>
    <x v="23"/>
    <x v="2"/>
    <s v="Individual/Scholarship"/>
    <n v="32"/>
    <x v="1"/>
    <x v="0"/>
    <x v="0"/>
    <s v=""/>
    <x v="1"/>
  </r>
  <r>
    <n v="990"/>
    <s v="Fred C. and Mary R. Koch Foundation_Bose, Priyanka20111500"/>
    <x v="4"/>
    <s v="Bose, Priyanka"/>
    <x v="3133"/>
    <n v="1500"/>
    <x v="23"/>
    <x v="2"/>
    <s v="Individual/Scholarship"/>
    <n v="33"/>
    <x v="1"/>
    <x v="0"/>
    <x v="0"/>
    <s v=""/>
    <x v="1"/>
  </r>
  <r>
    <n v="990"/>
    <s v="Fred C. and Mary R. Koch Foundation_Bourland, Connor20111500"/>
    <x v="4"/>
    <s v="Bourland, Connor"/>
    <x v="3279"/>
    <n v="1500"/>
    <x v="23"/>
    <x v="2"/>
    <s v="Individual/Scholarship"/>
    <n v="34"/>
    <x v="1"/>
    <x v="0"/>
    <x v="0"/>
    <s v=""/>
    <x v="1"/>
  </r>
  <r>
    <n v="990"/>
    <s v="Fred C. and Mary R. Koch Foundation_Boyce, Maureen20111500"/>
    <x v="4"/>
    <s v="Boyce, Maureen"/>
    <x v="3280"/>
    <n v="1500"/>
    <x v="23"/>
    <x v="2"/>
    <s v="Individual/Scholarship"/>
    <n v="35"/>
    <x v="1"/>
    <x v="0"/>
    <x v="0"/>
    <s v=""/>
    <x v="1"/>
  </r>
  <r>
    <n v="990"/>
    <s v="Fred C. and Mary R. Koch Foundation_Bradley, Tyler20111500"/>
    <x v="4"/>
    <s v="Bradley, Tyler"/>
    <x v="3281"/>
    <n v="1500"/>
    <x v="23"/>
    <x v="2"/>
    <s v="Individual/Scholarship"/>
    <n v="36"/>
    <x v="1"/>
    <x v="0"/>
    <x v="0"/>
    <s v=""/>
    <x v="1"/>
  </r>
  <r>
    <n v="990"/>
    <s v="Fred C. and Mary R. Koch Foundation_Bromley, Chelsey20111500"/>
    <x v="4"/>
    <s v="Bromley, Chelsey"/>
    <x v="2973"/>
    <n v="1500"/>
    <x v="23"/>
    <x v="2"/>
    <s v="Individual/Scholarship"/>
    <n v="37"/>
    <x v="1"/>
    <x v="0"/>
    <x v="0"/>
    <s v=""/>
    <x v="1"/>
  </r>
  <r>
    <n v="990"/>
    <s v="Fred C. and Mary R. Koch Foundation_Campbell, Kara20111500"/>
    <x v="4"/>
    <s v="Campbell, Kara"/>
    <x v="3200"/>
    <n v="1500"/>
    <x v="23"/>
    <x v="2"/>
    <s v="Individual/Scholarship"/>
    <n v="38"/>
    <x v="1"/>
    <x v="0"/>
    <x v="0"/>
    <s v=""/>
    <x v="1"/>
  </r>
  <r>
    <n v="990"/>
    <s v="Fred C. and Mary R. Koch Foundation_Camper, Tyrek20111500"/>
    <x v="4"/>
    <s v="Camper, Tyrek"/>
    <x v="3201"/>
    <n v="1500"/>
    <x v="23"/>
    <x v="2"/>
    <s v="Individual/Scholarship"/>
    <n v="39"/>
    <x v="1"/>
    <x v="0"/>
    <x v="0"/>
    <s v=""/>
    <x v="1"/>
  </r>
  <r>
    <n v="990"/>
    <s v="Fred C. and Mary R. Koch Foundation_Carrier, Elizabeth20111500"/>
    <x v="4"/>
    <s v="Carrier, Elizabeth"/>
    <x v="2975"/>
    <n v="1500"/>
    <x v="23"/>
    <x v="2"/>
    <s v="Individual/Scholarship"/>
    <n v="40"/>
    <x v="1"/>
    <x v="0"/>
    <x v="0"/>
    <s v=""/>
    <x v="1"/>
  </r>
  <r>
    <n v="990"/>
    <s v="Fred C. and Mary R. Koch Foundation_Carrier, Kimberly20111500"/>
    <x v="4"/>
    <s v="Carrier, Kimberly"/>
    <x v="3202"/>
    <n v="1500"/>
    <x v="23"/>
    <x v="2"/>
    <s v="Individual/Scholarship"/>
    <n v="41"/>
    <x v="1"/>
    <x v="0"/>
    <x v="0"/>
    <s v=""/>
    <x v="1"/>
  </r>
  <r>
    <n v="990"/>
    <s v="Fred C. and Mary R. Koch Foundation_Chandler, Christine20111500"/>
    <x v="4"/>
    <s v="Chandler, Christine"/>
    <x v="3282"/>
    <n v="1500"/>
    <x v="23"/>
    <x v="2"/>
    <s v="Individual/Scholarship"/>
    <n v="42"/>
    <x v="1"/>
    <x v="0"/>
    <x v="0"/>
    <s v=""/>
    <x v="1"/>
  </r>
  <r>
    <n v="990"/>
    <s v="Fred C. and Mary R. Koch Foundation_Chang, Ashley20111500"/>
    <x v="4"/>
    <s v="Chang, Ashley"/>
    <x v="3283"/>
    <n v="1500"/>
    <x v="23"/>
    <x v="2"/>
    <s v="Individual/Scholarship"/>
    <n v="43"/>
    <x v="1"/>
    <x v="0"/>
    <x v="0"/>
    <s v=""/>
    <x v="1"/>
  </r>
  <r>
    <n v="990"/>
    <s v="Fred C. and Mary R. Koch Foundation_Chang, Gary20111500"/>
    <x v="4"/>
    <s v="Chang, Gary"/>
    <x v="3203"/>
    <n v="1500"/>
    <x v="23"/>
    <x v="2"/>
    <s v="Individual/Scholarship"/>
    <n v="44"/>
    <x v="1"/>
    <x v="0"/>
    <x v="0"/>
    <s v=""/>
    <x v="1"/>
  </r>
  <r>
    <n v="990"/>
    <s v="Fred C. and Mary R. Koch Foundation_Childs, Allison20111500"/>
    <x v="4"/>
    <s v="Childs, Allison"/>
    <x v="3284"/>
    <n v="1500"/>
    <x v="23"/>
    <x v="2"/>
    <s v="Individual/Scholarship"/>
    <n v="45"/>
    <x v="1"/>
    <x v="0"/>
    <x v="0"/>
    <s v=""/>
    <x v="1"/>
  </r>
  <r>
    <n v="990"/>
    <s v="Fred C. and Mary R. Koch Foundation_Clavelli, Jason20111500"/>
    <x v="4"/>
    <s v="Clavelli, Jason"/>
    <x v="3285"/>
    <n v="1500"/>
    <x v="23"/>
    <x v="2"/>
    <s v="Individual/Scholarship"/>
    <n v="46"/>
    <x v="1"/>
    <x v="0"/>
    <x v="0"/>
    <s v=""/>
    <x v="1"/>
  </r>
  <r>
    <n v="990"/>
    <s v="Fred C. and Mary R. Koch Foundation_Coble, Joshua20111500"/>
    <x v="4"/>
    <s v="Coble, Joshua"/>
    <x v="3064"/>
    <n v="1500"/>
    <x v="23"/>
    <x v="2"/>
    <s v="Individual/Scholarship"/>
    <n v="47"/>
    <x v="1"/>
    <x v="0"/>
    <x v="0"/>
    <s v=""/>
    <x v="1"/>
  </r>
  <r>
    <n v="990"/>
    <s v="Fred C. and Mary R. Koch Foundation_Colven, Jr, Williams20111500"/>
    <x v="4"/>
    <s v="Colven, Jr, Williams"/>
    <x v="3286"/>
    <n v="1500"/>
    <x v="23"/>
    <x v="2"/>
    <s v="Individual/Scholarship"/>
    <n v="48"/>
    <x v="1"/>
    <x v="0"/>
    <x v="0"/>
    <s v=""/>
    <x v="1"/>
  </r>
  <r>
    <n v="990"/>
    <s v="Fred C. and Mary R. Koch Foundation_Cook, Lindsey20111500"/>
    <x v="4"/>
    <s v="Cook, Lindsey"/>
    <x v="3287"/>
    <n v="1500"/>
    <x v="23"/>
    <x v="2"/>
    <s v="Individual/Scholarship"/>
    <n v="49"/>
    <x v="1"/>
    <x v="0"/>
    <x v="0"/>
    <s v=""/>
    <x v="1"/>
  </r>
  <r>
    <n v="990"/>
    <s v="Fred C. and Mary R. Koch Foundation_Copeland, Ethan20111500"/>
    <x v="4"/>
    <s v="Copeland, Ethan"/>
    <x v="3205"/>
    <n v="1500"/>
    <x v="23"/>
    <x v="2"/>
    <s v="Individual/Scholarship"/>
    <n v="50"/>
    <x v="1"/>
    <x v="0"/>
    <x v="0"/>
    <s v=""/>
    <x v="1"/>
  </r>
  <r>
    <n v="990"/>
    <s v="Fred C. and Mary R. Koch Foundation_Covelli, Curtis20111500"/>
    <x v="4"/>
    <s v="Covelli, Curtis"/>
    <x v="3206"/>
    <n v="1500"/>
    <x v="23"/>
    <x v="2"/>
    <s v="Individual/Scholarship"/>
    <n v="51"/>
    <x v="1"/>
    <x v="0"/>
    <x v="0"/>
    <s v=""/>
    <x v="1"/>
  </r>
  <r>
    <n v="990"/>
    <s v="Fred C. and Mary R. Koch Foundation_Cowart, Allison20111500"/>
    <x v="4"/>
    <s v="Cowart, Allison"/>
    <x v="3288"/>
    <n v="1500"/>
    <x v="23"/>
    <x v="2"/>
    <s v="Individual/Scholarship"/>
    <n v="52"/>
    <x v="1"/>
    <x v="0"/>
    <x v="0"/>
    <s v=""/>
    <x v="1"/>
  </r>
  <r>
    <n v="990"/>
    <s v="Fred C. and Mary R. Koch Foundation_Crawshaw, Tate20111500"/>
    <x v="4"/>
    <s v="Crawshaw, Tate"/>
    <x v="3207"/>
    <n v="1500"/>
    <x v="23"/>
    <x v="2"/>
    <s v="Individual/Scholarship"/>
    <n v="53"/>
    <x v="1"/>
    <x v="0"/>
    <x v="0"/>
    <s v=""/>
    <x v="1"/>
  </r>
  <r>
    <n v="990"/>
    <s v="Fred C. and Mary R. Koch Foundation_Cross, Caroline20111500"/>
    <x v="4"/>
    <s v="Cross, Caroline"/>
    <x v="3208"/>
    <n v="1500"/>
    <x v="23"/>
    <x v="2"/>
    <s v="Individual/Scholarship"/>
    <n v="54"/>
    <x v="1"/>
    <x v="0"/>
    <x v="0"/>
    <s v=""/>
    <x v="1"/>
  </r>
  <r>
    <n v="990"/>
    <s v="Fred C. and Mary R. Koch Foundation_Cross, Philip20111500"/>
    <x v="4"/>
    <s v="Cross, Philip"/>
    <x v="3141"/>
    <n v="1500"/>
    <x v="23"/>
    <x v="2"/>
    <s v="Individual/Scholarship"/>
    <n v="55"/>
    <x v="1"/>
    <x v="0"/>
    <x v="0"/>
    <s v=""/>
    <x v="1"/>
  </r>
  <r>
    <n v="990"/>
    <s v="Fred C. and Mary R. Koch Foundation_Daniel, Hailey20111500"/>
    <x v="4"/>
    <s v="Daniel, Hailey"/>
    <x v="3289"/>
    <n v="1500"/>
    <x v="23"/>
    <x v="2"/>
    <s v="Individual/Scholarship"/>
    <n v="56"/>
    <x v="1"/>
    <x v="0"/>
    <x v="0"/>
    <s v=""/>
    <x v="1"/>
  </r>
  <r>
    <n v="990"/>
    <s v="Fred C. and Mary R. Koch Foundation_Danielson, Jeffrey20111500"/>
    <x v="4"/>
    <s v="Danielson, Jeffrey"/>
    <x v="3290"/>
    <n v="1500"/>
    <x v="23"/>
    <x v="2"/>
    <s v="Individual/Scholarship"/>
    <n v="57"/>
    <x v="1"/>
    <x v="0"/>
    <x v="0"/>
    <s v=""/>
    <x v="1"/>
  </r>
  <r>
    <n v="990"/>
    <s v="Fred C. and Mary R. Koch Foundation_Davidson, Emily20111500"/>
    <x v="4"/>
    <s v="Davidson, Emily"/>
    <x v="3291"/>
    <n v="1500"/>
    <x v="23"/>
    <x v="2"/>
    <s v="Individual/Scholarship"/>
    <n v="58"/>
    <x v="1"/>
    <x v="0"/>
    <x v="0"/>
    <s v=""/>
    <x v="1"/>
  </r>
  <r>
    <n v="990"/>
    <s v="Fred C. and Mary R. Koch Foundation_DeGarmo, Lydia20111500"/>
    <x v="4"/>
    <s v="DeGarmo, Lydia"/>
    <x v="3144"/>
    <n v="1500"/>
    <x v="23"/>
    <x v="2"/>
    <s v="Individual/Scholarship"/>
    <n v="59"/>
    <x v="1"/>
    <x v="0"/>
    <x v="0"/>
    <s v=""/>
    <x v="1"/>
  </r>
  <r>
    <n v="990"/>
    <s v="Fred C. and Mary R. Koch Foundation_Denton, Andrew20111500"/>
    <x v="4"/>
    <s v="Denton, Andrew"/>
    <x v="3209"/>
    <n v="1500"/>
    <x v="23"/>
    <x v="2"/>
    <s v="Individual/Scholarship"/>
    <n v="60"/>
    <x v="1"/>
    <x v="0"/>
    <x v="0"/>
    <s v=""/>
    <x v="1"/>
  </r>
  <r>
    <n v="990"/>
    <s v="Fred C. and Mary R. Koch Foundation_Dewitt, Katherine20111500"/>
    <x v="4"/>
    <s v="Dewitt, Katherine"/>
    <x v="3145"/>
    <n v="1500"/>
    <x v="23"/>
    <x v="2"/>
    <s v="Individual/Scholarship"/>
    <n v="61"/>
    <x v="1"/>
    <x v="0"/>
    <x v="0"/>
    <s v=""/>
    <x v="1"/>
  </r>
  <r>
    <n v="990"/>
    <s v="Fred C. and Mary R. Koch Foundation_Diehl, Kevin20111500"/>
    <x v="4"/>
    <s v="Diehl, Kevin"/>
    <x v="3211"/>
    <n v="1500"/>
    <x v="23"/>
    <x v="2"/>
    <s v="Individual/Scholarship"/>
    <n v="62"/>
    <x v="1"/>
    <x v="0"/>
    <x v="0"/>
    <s v=""/>
    <x v="1"/>
  </r>
  <r>
    <n v="990"/>
    <s v="Fred C. and Mary R. Koch Foundation_Dodson, Jill20111500"/>
    <x v="4"/>
    <s v="Dodson, Jill"/>
    <x v="3212"/>
    <n v="1500"/>
    <x v="23"/>
    <x v="2"/>
    <s v="Individual/Scholarship"/>
    <n v="63"/>
    <x v="1"/>
    <x v="0"/>
    <x v="0"/>
    <s v=""/>
    <x v="1"/>
  </r>
  <r>
    <n v="990"/>
    <s v="Fred C. and Mary R. Koch Foundation_Dolechek, Deborah20111500"/>
    <x v="4"/>
    <s v="Dolechek, Deborah"/>
    <x v="3213"/>
    <n v="1500"/>
    <x v="23"/>
    <x v="2"/>
    <s v="Individual/Scholarship"/>
    <n v="64"/>
    <x v="1"/>
    <x v="0"/>
    <x v="0"/>
    <s v=""/>
    <x v="1"/>
  </r>
  <r>
    <n v="990"/>
    <s v="Fred C. and Mary R. Koch Foundation_Donnelly, Erin20111500"/>
    <x v="4"/>
    <s v="Donnelly, Erin"/>
    <x v="3214"/>
    <n v="1500"/>
    <x v="23"/>
    <x v="2"/>
    <s v="Individual/Scholarship"/>
    <n v="65"/>
    <x v="1"/>
    <x v="0"/>
    <x v="0"/>
    <s v=""/>
    <x v="1"/>
  </r>
  <r>
    <n v="990"/>
    <s v="Fred C. and Mary R. Koch Foundation_Dort, Tyler20111500"/>
    <x v="4"/>
    <s v="Dort, Tyler"/>
    <x v="3215"/>
    <n v="1500"/>
    <x v="23"/>
    <x v="2"/>
    <s v="Individual/Scholarship"/>
    <n v="66"/>
    <x v="1"/>
    <x v="0"/>
    <x v="0"/>
    <s v=""/>
    <x v="1"/>
  </r>
  <r>
    <n v="990"/>
    <s v="Fred C. and Mary R. Koch Foundation_Dula, Jonathon20111500"/>
    <x v="4"/>
    <s v="Dula, Jonathon"/>
    <x v="3292"/>
    <n v="1500"/>
    <x v="23"/>
    <x v="2"/>
    <s v="Individual/Scholarship"/>
    <n v="67"/>
    <x v="1"/>
    <x v="0"/>
    <x v="0"/>
    <s v=""/>
    <x v="1"/>
  </r>
  <r>
    <n v="990"/>
    <s v="Fred C. and Mary R. Koch Foundation_Edic, Heather20111500"/>
    <x v="4"/>
    <s v="Edic, Heather"/>
    <x v="3146"/>
    <n v="1500"/>
    <x v="23"/>
    <x v="2"/>
    <s v="Individual/Scholarship"/>
    <n v="68"/>
    <x v="1"/>
    <x v="0"/>
    <x v="0"/>
    <s v=""/>
    <x v="1"/>
  </r>
  <r>
    <n v="990"/>
    <s v="Fred C. and Mary R. Koch Foundation_Engel, Madeline20111500"/>
    <x v="4"/>
    <s v="Engel, Madeline"/>
    <x v="3293"/>
    <n v="1500"/>
    <x v="23"/>
    <x v="2"/>
    <s v="Individual/Scholarship"/>
    <n v="69"/>
    <x v="1"/>
    <x v="0"/>
    <x v="0"/>
    <s v=""/>
    <x v="1"/>
  </r>
  <r>
    <n v="990"/>
    <s v="Fred C. and Mary R. Koch Foundation_Ewers, Jacob20111500"/>
    <x v="4"/>
    <s v="Ewers, Jacob"/>
    <x v="3294"/>
    <n v="1500"/>
    <x v="23"/>
    <x v="2"/>
    <s v="Individual/Scholarship"/>
    <n v="70"/>
    <x v="1"/>
    <x v="0"/>
    <x v="0"/>
    <s v=""/>
    <x v="1"/>
  </r>
  <r>
    <n v="990"/>
    <s v="Fred C. and Mary R. Koch Foundation_Fareed, Shaaz20111500"/>
    <x v="4"/>
    <s v="Fareed, Shaaz"/>
    <x v="3295"/>
    <n v="1500"/>
    <x v="23"/>
    <x v="2"/>
    <s v="Individual/Scholarship"/>
    <n v="71"/>
    <x v="1"/>
    <x v="0"/>
    <x v="0"/>
    <s v=""/>
    <x v="1"/>
  </r>
  <r>
    <n v="990"/>
    <s v="Fred C. and Mary R. Koch Foundation_Farmer, Emily20111500"/>
    <x v="4"/>
    <s v="Farmer, Emily"/>
    <x v="3218"/>
    <n v="1500"/>
    <x v="23"/>
    <x v="2"/>
    <s v="Individual/Scholarship"/>
    <n v="72"/>
    <x v="1"/>
    <x v="0"/>
    <x v="0"/>
    <s v=""/>
    <x v="1"/>
  </r>
  <r>
    <n v="990"/>
    <s v="Fred C. and Mary R. Koch Foundation_Fischer, Amanda20111500"/>
    <x v="4"/>
    <s v="Fischer, Amanda"/>
    <x v="3067"/>
    <n v="1500"/>
    <x v="23"/>
    <x v="2"/>
    <s v="Individual/Scholarship"/>
    <n v="73"/>
    <x v="1"/>
    <x v="0"/>
    <x v="0"/>
    <s v=""/>
    <x v="1"/>
  </r>
  <r>
    <n v="990"/>
    <s v="Fred C. and Mary R. Koch Foundation_Fisher, Miranda20111500"/>
    <x v="4"/>
    <s v="Fisher, Miranda"/>
    <x v="3148"/>
    <n v="1500"/>
    <x v="23"/>
    <x v="2"/>
    <s v="Individual/Scholarship"/>
    <n v="74"/>
    <x v="1"/>
    <x v="0"/>
    <x v="0"/>
    <s v=""/>
    <x v="1"/>
  </r>
  <r>
    <n v="990"/>
    <s v="Fred C. and Mary R. Koch Foundation_Fox, Lynley20111500"/>
    <x v="4"/>
    <s v="Fox, Lynley"/>
    <x v="3296"/>
    <n v="1500"/>
    <x v="23"/>
    <x v="2"/>
    <s v="Individual/Scholarship"/>
    <n v="75"/>
    <x v="1"/>
    <x v="0"/>
    <x v="0"/>
    <s v=""/>
    <x v="1"/>
  </r>
  <r>
    <n v="990"/>
    <s v="Fred C. and Mary R. Koch Foundation_Franssen, Nicholas20111500"/>
    <x v="4"/>
    <s v="Franssen, Nicholas"/>
    <x v="3149"/>
    <n v="1500"/>
    <x v="23"/>
    <x v="2"/>
    <s v="Individual/Scholarship"/>
    <n v="76"/>
    <x v="1"/>
    <x v="0"/>
    <x v="0"/>
    <s v=""/>
    <x v="1"/>
  </r>
  <r>
    <n v="990"/>
    <s v="Fred C. and Mary R. Koch Foundation_Fritsche, Philip20111500"/>
    <x v="4"/>
    <s v="Fritsche, Philip"/>
    <x v="3297"/>
    <n v="1500"/>
    <x v="23"/>
    <x v="2"/>
    <s v="Individual/Scholarship"/>
    <n v="77"/>
    <x v="1"/>
    <x v="0"/>
    <x v="0"/>
    <s v=""/>
    <x v="1"/>
  </r>
  <r>
    <n v="990"/>
    <s v="Fred C. and Mary R. Koch Foundation_Fritz, Kailey20111500"/>
    <x v="4"/>
    <s v="Fritz, Kailey"/>
    <x v="3150"/>
    <n v="1500"/>
    <x v="23"/>
    <x v="2"/>
    <s v="Individual/Scholarship"/>
    <n v="78"/>
    <x v="1"/>
    <x v="0"/>
    <x v="0"/>
    <s v=""/>
    <x v="1"/>
  </r>
  <r>
    <n v="990"/>
    <s v="Fred C. and Mary R. Koch Foundation_Graza, Elizabeth20111500"/>
    <x v="4"/>
    <s v="Graza, Elizabeth"/>
    <x v="3298"/>
    <n v="1500"/>
    <x v="23"/>
    <x v="2"/>
    <s v="Individual/Scholarship"/>
    <n v="79"/>
    <x v="1"/>
    <x v="0"/>
    <x v="0"/>
    <s v=""/>
    <x v="1"/>
  </r>
  <r>
    <n v="990"/>
    <s v="Fred C. and Mary R. Koch Foundation_Gause, Haylee20111500"/>
    <x v="4"/>
    <s v="Gause, Haylee"/>
    <x v="3299"/>
    <n v="1500"/>
    <x v="23"/>
    <x v="2"/>
    <s v="Individual/Scholarship"/>
    <n v="80"/>
    <x v="1"/>
    <x v="0"/>
    <x v="0"/>
    <s v=""/>
    <x v="1"/>
  </r>
  <r>
    <n v="990"/>
    <s v="Fred C. and Mary R. Koch Foundation_Gibson, Robert20111500"/>
    <x v="4"/>
    <s v="Gibson, Robert"/>
    <x v="3219"/>
    <n v="1500"/>
    <x v="23"/>
    <x v="2"/>
    <s v="Individual/Scholarship"/>
    <n v="81"/>
    <x v="1"/>
    <x v="0"/>
    <x v="0"/>
    <s v=""/>
    <x v="1"/>
  </r>
  <r>
    <n v="990"/>
    <s v="Fred C. and Mary R. Koch Foundation_Gregory, Logan20111500"/>
    <x v="4"/>
    <s v="Gregory, Logan"/>
    <x v="3070"/>
    <n v="1500"/>
    <x v="23"/>
    <x v="2"/>
    <s v="Individual/Scholarship"/>
    <n v="82"/>
    <x v="1"/>
    <x v="0"/>
    <x v="0"/>
    <s v=""/>
    <x v="1"/>
  </r>
  <r>
    <n v="990"/>
    <s v="Fred C. and Mary R. Koch Foundation_Harris, Holly20111500"/>
    <x v="4"/>
    <s v="Harris, Holly"/>
    <x v="3220"/>
    <n v="1500"/>
    <x v="23"/>
    <x v="2"/>
    <s v="Individual/Scholarship"/>
    <n v="83"/>
    <x v="1"/>
    <x v="0"/>
    <x v="0"/>
    <s v=""/>
    <x v="1"/>
  </r>
  <r>
    <n v="990"/>
    <s v="Fred C. and Mary R. Koch Foundation_Harris, Jr, Benny20111500"/>
    <x v="4"/>
    <s v="Harris, Jr, Benny"/>
    <x v="3300"/>
    <n v="1500"/>
    <x v="23"/>
    <x v="2"/>
    <s v="Individual/Scholarship"/>
    <n v="84"/>
    <x v="1"/>
    <x v="0"/>
    <x v="0"/>
    <s v=""/>
    <x v="1"/>
  </r>
  <r>
    <n v="990"/>
    <s v="Fred C. and Mary R. Koch Foundation_Hawes, David20111500"/>
    <x v="4"/>
    <s v="Hawes, David"/>
    <x v="3221"/>
    <n v="1500"/>
    <x v="23"/>
    <x v="2"/>
    <s v="Individual/Scholarship"/>
    <n v="85"/>
    <x v="1"/>
    <x v="0"/>
    <x v="0"/>
    <s v=""/>
    <x v="1"/>
  </r>
  <r>
    <n v="990"/>
    <s v="Fred C. and Mary R. Koch Foundation_Helfrich, Jared20111500"/>
    <x v="4"/>
    <s v="Helfrich, Jared"/>
    <x v="3301"/>
    <n v="1500"/>
    <x v="23"/>
    <x v="2"/>
    <s v="Individual/Scholarship"/>
    <n v="86"/>
    <x v="1"/>
    <x v="0"/>
    <x v="0"/>
    <s v=""/>
    <x v="1"/>
  </r>
  <r>
    <n v="990"/>
    <s v="Fred C. and Mary R. Koch Foundation_Henderson, Leah20111500"/>
    <x v="4"/>
    <s v="Henderson, Leah"/>
    <x v="3302"/>
    <n v="1500"/>
    <x v="23"/>
    <x v="2"/>
    <s v="Individual/Scholarship"/>
    <n v="87"/>
    <x v="1"/>
    <x v="0"/>
    <x v="0"/>
    <s v=""/>
    <x v="1"/>
  </r>
  <r>
    <n v="990"/>
    <s v="Fred C. and Mary R. Koch Foundation_Highfill, Adam20111500"/>
    <x v="4"/>
    <s v="Highfill, Adam"/>
    <x v="3222"/>
    <n v="1500"/>
    <x v="23"/>
    <x v="2"/>
    <s v="Individual/Scholarship"/>
    <n v="88"/>
    <x v="1"/>
    <x v="0"/>
    <x v="0"/>
    <s v=""/>
    <x v="1"/>
  </r>
  <r>
    <n v="990"/>
    <s v="Fred C. and Mary R. Koch Foundation_Holliman, Krista20111500"/>
    <x v="4"/>
    <s v="Holliman, Krista"/>
    <x v="3223"/>
    <n v="1500"/>
    <x v="23"/>
    <x v="2"/>
    <s v="Individual/Scholarship"/>
    <n v="89"/>
    <x v="1"/>
    <x v="0"/>
    <x v="0"/>
    <s v=""/>
    <x v="1"/>
  </r>
  <r>
    <n v="990"/>
    <s v="Fred C. and Mary R. Koch Foundation_Hoover, Caleb20111500"/>
    <x v="4"/>
    <s v="Hoover, Caleb"/>
    <x v="3303"/>
    <n v="1500"/>
    <x v="23"/>
    <x v="2"/>
    <s v="Individual/Scholarship"/>
    <n v="90"/>
    <x v="1"/>
    <x v="0"/>
    <x v="0"/>
    <s v=""/>
    <x v="1"/>
  </r>
  <r>
    <n v="990"/>
    <s v="Fred C. and Mary R. Koch Foundation_Housley, Marissa20111500"/>
    <x v="4"/>
    <s v="Housley, Marissa"/>
    <x v="3304"/>
    <n v="1500"/>
    <x v="23"/>
    <x v="2"/>
    <s v="Individual/Scholarship"/>
    <n v="91"/>
    <x v="1"/>
    <x v="0"/>
    <x v="0"/>
    <s v=""/>
    <x v="1"/>
  </r>
  <r>
    <n v="990"/>
    <s v="Fred C. and Mary R. Koch Foundation_Howard, Michael20111500"/>
    <x v="4"/>
    <s v="Howard, Michael"/>
    <x v="3152"/>
    <n v="1500"/>
    <x v="23"/>
    <x v="2"/>
    <s v="Individual/Scholarship"/>
    <n v="92"/>
    <x v="1"/>
    <x v="0"/>
    <x v="0"/>
    <s v=""/>
    <x v="1"/>
  </r>
  <r>
    <n v="990"/>
    <s v="Fred C. and Mary R. Koch Foundation_Iturbide, Rodriguez, Adriana20111500"/>
    <x v="4"/>
    <s v="Iturbide, Rodriguez, Adriana"/>
    <x v="3305"/>
    <n v="1500"/>
    <x v="23"/>
    <x v="2"/>
    <s v="Individual/Scholarship"/>
    <n v="93"/>
    <x v="1"/>
    <x v="0"/>
    <x v="0"/>
    <s v=""/>
    <x v="1"/>
  </r>
  <r>
    <n v="990"/>
    <s v="Fred C. and Mary R. Koch Foundation_Jamison, Olivia20111500"/>
    <x v="4"/>
    <s v="Jamison, Olivia"/>
    <x v="3224"/>
    <n v="1500"/>
    <x v="23"/>
    <x v="2"/>
    <s v="Individual/Scholarship"/>
    <n v="94"/>
    <x v="1"/>
    <x v="0"/>
    <x v="0"/>
    <s v=""/>
    <x v="1"/>
  </r>
  <r>
    <n v="990"/>
    <s v="Fred C. and Mary R. Koch Foundation_Jansen, Natalie20111500"/>
    <x v="4"/>
    <s v="Jansen, Natalie"/>
    <x v="3306"/>
    <n v="1500"/>
    <x v="23"/>
    <x v="2"/>
    <s v="Individual/Scholarship"/>
    <n v="95"/>
    <x v="1"/>
    <x v="0"/>
    <x v="0"/>
    <s v=""/>
    <x v="1"/>
  </r>
  <r>
    <n v="990"/>
    <s v="Fred C. and Mary R. Koch Foundation_Jayakaran, Jacob20111500"/>
    <x v="4"/>
    <s v="Jayakaran, Jacob"/>
    <x v="3226"/>
    <n v="1500"/>
    <x v="23"/>
    <x v="2"/>
    <s v="Individual/Scholarship"/>
    <n v="96"/>
    <x v="1"/>
    <x v="0"/>
    <x v="0"/>
    <s v=""/>
    <x v="1"/>
  </r>
  <r>
    <n v="990"/>
    <s v="Fred C. and Mary R. Koch Foundation_Jenny, Matthew20111500"/>
    <x v="4"/>
    <s v="Jenny, Matthew"/>
    <x v="3227"/>
    <n v="1500"/>
    <x v="23"/>
    <x v="2"/>
    <s v="Individual/Scholarship"/>
    <n v="97"/>
    <x v="1"/>
    <x v="0"/>
    <x v="0"/>
    <s v=""/>
    <x v="1"/>
  </r>
  <r>
    <n v="990"/>
    <s v="Fred C. and Mary R. Koch Foundation_Johnson, Anna20111500"/>
    <x v="4"/>
    <s v="Johnson, Anna"/>
    <x v="3228"/>
    <n v="1500"/>
    <x v="23"/>
    <x v="2"/>
    <s v="Individual/Scholarship"/>
    <n v="98"/>
    <x v="1"/>
    <x v="0"/>
    <x v="0"/>
    <s v=""/>
    <x v="1"/>
  </r>
  <r>
    <n v="990"/>
    <s v="Fred C. and Mary R. Koch Foundation_Johnson, Katherine20111500"/>
    <x v="4"/>
    <s v="Johnson, Katherine"/>
    <x v="3307"/>
    <n v="1500"/>
    <x v="23"/>
    <x v="2"/>
    <s v="Individual/Scholarship"/>
    <n v="99"/>
    <x v="1"/>
    <x v="0"/>
    <x v="0"/>
    <s v=""/>
    <x v="1"/>
  </r>
  <r>
    <n v="990"/>
    <s v="Fred C. and Mary R. Koch Foundation_Johnson, Kelly20111500"/>
    <x v="4"/>
    <s v="Johnson, Kelly"/>
    <x v="3153"/>
    <n v="1500"/>
    <x v="23"/>
    <x v="2"/>
    <s v="Individual/Scholarship"/>
    <n v="100"/>
    <x v="1"/>
    <x v="0"/>
    <x v="0"/>
    <s v=""/>
    <x v="1"/>
  </r>
  <r>
    <n v="990"/>
    <s v="Fred C. and Mary R. Koch Foundation_Johnson, Rhett20111500"/>
    <x v="4"/>
    <s v="Johnson, Rhett"/>
    <x v="3308"/>
    <n v="1500"/>
    <x v="23"/>
    <x v="2"/>
    <s v="Individual/Scholarship"/>
    <n v="101"/>
    <x v="1"/>
    <x v="0"/>
    <x v="0"/>
    <s v=""/>
    <x v="1"/>
  </r>
  <r>
    <n v="990"/>
    <s v="Fred C. and Mary R. Koch Foundation_Juarez, Joseph20111500"/>
    <x v="4"/>
    <s v="Juarez, Joseph"/>
    <x v="3229"/>
    <n v="1500"/>
    <x v="23"/>
    <x v="2"/>
    <s v="Individual/Scholarship"/>
    <n v="102"/>
    <x v="1"/>
    <x v="0"/>
    <x v="0"/>
    <s v=""/>
    <x v="1"/>
  </r>
  <r>
    <n v="990"/>
    <s v="Fred C. and Mary R. Koch Foundation_Jurgensen, Amber20111500"/>
    <x v="4"/>
    <s v="Jurgensen, Amber"/>
    <x v="3309"/>
    <n v="1500"/>
    <x v="23"/>
    <x v="2"/>
    <s v="Individual/Scholarship"/>
    <n v="103"/>
    <x v="1"/>
    <x v="0"/>
    <x v="0"/>
    <s v=""/>
    <x v="1"/>
  </r>
  <r>
    <n v="990"/>
    <s v="Fred C. and Mary R. Koch Foundation_Kaiser, Brianna20111500"/>
    <x v="4"/>
    <s v="Kaiser, Brianna"/>
    <x v="3230"/>
    <n v="1500"/>
    <x v="23"/>
    <x v="2"/>
    <s v="Individual/Scholarship"/>
    <n v="104"/>
    <x v="1"/>
    <x v="0"/>
    <x v="0"/>
    <s v=""/>
    <x v="1"/>
  </r>
  <r>
    <n v="990"/>
    <s v="Fred C. and Mary R. Koch Foundation_Kaiser, Katelyn20111500"/>
    <x v="4"/>
    <s v="Kaiser, Katelyn"/>
    <x v="3005"/>
    <n v="1500"/>
    <x v="23"/>
    <x v="2"/>
    <s v="Individual/Scholarship"/>
    <n v="105"/>
    <x v="1"/>
    <x v="0"/>
    <x v="0"/>
    <s v=""/>
    <x v="1"/>
  </r>
  <r>
    <n v="990"/>
    <s v="Fred C. and Mary R. Koch Foundation_Kaufmann, Peter20111500"/>
    <x v="4"/>
    <s v="Kaufmann, Peter"/>
    <x v="3231"/>
    <n v="1500"/>
    <x v="23"/>
    <x v="2"/>
    <s v="Individual/Scholarship"/>
    <n v="106"/>
    <x v="1"/>
    <x v="0"/>
    <x v="0"/>
    <s v=""/>
    <x v="1"/>
  </r>
  <r>
    <n v="990"/>
    <s v="Fred C. and Mary R. Koch Foundation_Keller, Jordan20111500"/>
    <x v="4"/>
    <s v="Keller, Jordan"/>
    <x v="3076"/>
    <n v="1500"/>
    <x v="23"/>
    <x v="2"/>
    <s v="Individual/Scholarship"/>
    <n v="107"/>
    <x v="1"/>
    <x v="0"/>
    <x v="0"/>
    <s v=""/>
    <x v="1"/>
  </r>
  <r>
    <n v="990"/>
    <s v="Fred C. and Mary R. Koch Foundation_Kimpton, Kelly20111500"/>
    <x v="4"/>
    <s v="Kimpton, Kelly"/>
    <x v="3154"/>
    <n v="1500"/>
    <x v="23"/>
    <x v="2"/>
    <s v="Individual/Scholarship"/>
    <n v="108"/>
    <x v="1"/>
    <x v="0"/>
    <x v="0"/>
    <s v=""/>
    <x v="1"/>
  </r>
  <r>
    <n v="990"/>
    <s v="Fred C. and Mary R. Koch Foundation_Kohn, Taylor20111500"/>
    <x v="4"/>
    <s v="Kohn, Taylor"/>
    <x v="3155"/>
    <n v="1500"/>
    <x v="23"/>
    <x v="2"/>
    <s v="Individual/Scholarship"/>
    <n v="109"/>
    <x v="1"/>
    <x v="0"/>
    <x v="0"/>
    <s v=""/>
    <x v="1"/>
  </r>
  <r>
    <n v="990"/>
    <s v="Fred C. and Mary R. Koch Foundation_Korpi, Katherine20111500"/>
    <x v="4"/>
    <s v="Korpi, Katherine"/>
    <x v="3310"/>
    <n v="1500"/>
    <x v="23"/>
    <x v="2"/>
    <s v="Individual/Scholarship"/>
    <n v="110"/>
    <x v="1"/>
    <x v="0"/>
    <x v="0"/>
    <s v=""/>
    <x v="1"/>
  </r>
  <r>
    <n v="990"/>
    <s v="Fred C. and Mary R. Koch Foundation_Lambert, Jenna20111500"/>
    <x v="4"/>
    <s v="Lambert, Jenna"/>
    <x v="3232"/>
    <n v="1500"/>
    <x v="23"/>
    <x v="2"/>
    <s v="Individual/Scholarship"/>
    <n v="111"/>
    <x v="1"/>
    <x v="0"/>
    <x v="0"/>
    <s v=""/>
    <x v="1"/>
  </r>
  <r>
    <n v="990"/>
    <s v="Fred C. and Mary R. Koch Foundation_Lambert, Natalie20111500"/>
    <x v="4"/>
    <s v="Lambert, Natalie"/>
    <x v="3311"/>
    <n v="1500"/>
    <x v="23"/>
    <x v="2"/>
    <s v="Individual/Scholarship"/>
    <n v="112"/>
    <x v="1"/>
    <x v="0"/>
    <x v="0"/>
    <s v=""/>
    <x v="1"/>
  </r>
  <r>
    <n v="990"/>
    <s v="Fred C. and Mary R. Koch Foundation_Latta, Jennifer20111500"/>
    <x v="4"/>
    <s v="Latta, Jennifer"/>
    <x v="3233"/>
    <n v="1500"/>
    <x v="23"/>
    <x v="2"/>
    <s v="Individual/Scholarship"/>
    <n v="113"/>
    <x v="1"/>
    <x v="0"/>
    <x v="0"/>
    <s v=""/>
    <x v="1"/>
  </r>
  <r>
    <n v="990"/>
    <s v="Fred C. and Mary R. Koch Foundation_Lee, Charlene20111500"/>
    <x v="4"/>
    <s v="Lee, Charlene"/>
    <x v="3234"/>
    <n v="1500"/>
    <x v="23"/>
    <x v="2"/>
    <s v="Individual/Scholarship"/>
    <n v="114"/>
    <x v="1"/>
    <x v="0"/>
    <x v="0"/>
    <s v=""/>
    <x v="1"/>
  </r>
  <r>
    <n v="990"/>
    <s v="Fred C. and Mary R. Koch Foundation_Liberatore, Anthony20111500"/>
    <x v="4"/>
    <s v="Liberatore, Anthony"/>
    <x v="3159"/>
    <n v="1500"/>
    <x v="23"/>
    <x v="2"/>
    <s v="Individual/Scholarship"/>
    <n v="115"/>
    <x v="1"/>
    <x v="0"/>
    <x v="0"/>
    <s v=""/>
    <x v="1"/>
  </r>
  <r>
    <n v="990"/>
    <s v="Fred C. and Mary R. Koch Foundation_Little, David20111500"/>
    <x v="4"/>
    <s v="Little, David"/>
    <x v="3312"/>
    <n v="1500"/>
    <x v="23"/>
    <x v="2"/>
    <s v="Individual/Scholarship"/>
    <n v="116"/>
    <x v="1"/>
    <x v="0"/>
    <x v="0"/>
    <s v=""/>
    <x v="1"/>
  </r>
  <r>
    <n v="990"/>
    <s v="Fred C. and Mary R. Koch Foundation_Liddle, Peter20111500"/>
    <x v="4"/>
    <s v="Liddle, Peter"/>
    <x v="3161"/>
    <n v="1500"/>
    <x v="23"/>
    <x v="2"/>
    <s v="Individual/Scholarship"/>
    <n v="117"/>
    <x v="1"/>
    <x v="0"/>
    <x v="0"/>
    <s v=""/>
    <x v="1"/>
  </r>
  <r>
    <n v="990"/>
    <s v="Fred C. and Mary R. Koch Foundation_Lindwall, Tyler20111500"/>
    <x v="4"/>
    <s v="Lindwall, Tyler"/>
    <x v="3162"/>
    <n v="1500"/>
    <x v="23"/>
    <x v="2"/>
    <s v="Individual/Scholarship"/>
    <n v="118"/>
    <x v="1"/>
    <x v="0"/>
    <x v="0"/>
    <s v=""/>
    <x v="1"/>
  </r>
  <r>
    <n v="990"/>
    <s v="Fred C. and Mary R. Koch Foundation_Loomis, Ryan20111500"/>
    <x v="4"/>
    <s v="Loomis, Ryan"/>
    <x v="3164"/>
    <n v="1500"/>
    <x v="23"/>
    <x v="2"/>
    <s v="Individual/Scholarship"/>
    <n v="119"/>
    <x v="1"/>
    <x v="0"/>
    <x v="0"/>
    <s v=""/>
    <x v="1"/>
  </r>
  <r>
    <n v="990"/>
    <s v="Fred C. and Mary R. Koch Foundation_Lukhard, Melissa20111500"/>
    <x v="4"/>
    <s v="Lukhard, Melissa"/>
    <x v="3313"/>
    <n v="1500"/>
    <x v="23"/>
    <x v="2"/>
    <s v="Individual/Scholarship"/>
    <n v="120"/>
    <x v="1"/>
    <x v="0"/>
    <x v="0"/>
    <s v=""/>
    <x v="1"/>
  </r>
  <r>
    <n v="990"/>
    <s v="Fred C. and Mary R. Koch Foundation_Macari, Rachel20111500"/>
    <x v="4"/>
    <s v="Macari, Rachel"/>
    <x v="3314"/>
    <n v="1500"/>
    <x v="23"/>
    <x v="2"/>
    <s v="Individual/Scholarship"/>
    <n v="121"/>
    <x v="1"/>
    <x v="0"/>
    <x v="0"/>
    <s v=""/>
    <x v="1"/>
  </r>
  <r>
    <n v="990"/>
    <s v="Fred C. and Mary R. Koch Foundation_Malone, Kyle20111500"/>
    <x v="4"/>
    <s v="Malone, Kyle"/>
    <x v="3237"/>
    <n v="1500"/>
    <x v="23"/>
    <x v="2"/>
    <s v="Individual/Scholarship"/>
    <n v="122"/>
    <x v="1"/>
    <x v="0"/>
    <x v="0"/>
    <s v=""/>
    <x v="1"/>
  </r>
  <r>
    <n v="990"/>
    <s v="Fred C. and Mary R. Koch Foundation_Martin, Kaitlin20111500"/>
    <x v="4"/>
    <s v="Martin, Kaitlin"/>
    <x v="3086"/>
    <n v="1500"/>
    <x v="23"/>
    <x v="2"/>
    <s v="Individual/Scholarship"/>
    <n v="123"/>
    <x v="1"/>
    <x v="0"/>
    <x v="0"/>
    <s v=""/>
    <x v="1"/>
  </r>
  <r>
    <n v="990"/>
    <s v="Fred C. and Mary R. Koch Foundation_Martyn, Matthew20111500"/>
    <x v="4"/>
    <s v="Martyn, Matthew"/>
    <x v="3165"/>
    <n v="1500"/>
    <x v="23"/>
    <x v="2"/>
    <s v="Individual/Scholarship"/>
    <n v="124"/>
    <x v="1"/>
    <x v="0"/>
    <x v="0"/>
    <s v=""/>
    <x v="1"/>
  </r>
  <r>
    <n v="990"/>
    <s v="Fred C. and Mary R. Koch Foundation_Mason, Christa20111500"/>
    <x v="4"/>
    <s v="Mason, Christa"/>
    <x v="3239"/>
    <n v="1500"/>
    <x v="23"/>
    <x v="2"/>
    <s v="Individual/Scholarship"/>
    <n v="125"/>
    <x v="1"/>
    <x v="0"/>
    <x v="0"/>
    <s v=""/>
    <x v="1"/>
  </r>
  <r>
    <n v="990"/>
    <s v="Fred C. and Mary R. Koch Foundation_Massa, Maria20111500"/>
    <x v="4"/>
    <s v="Massa, Maria"/>
    <x v="3240"/>
    <n v="1500"/>
    <x v="23"/>
    <x v="2"/>
    <s v="Individual/Scholarship"/>
    <n v="126"/>
    <x v="1"/>
    <x v="0"/>
    <x v="0"/>
    <s v=""/>
    <x v="1"/>
  </r>
  <r>
    <n v="990"/>
    <s v="Fred C. and Mary R. Koch Foundation_McDonald, Emily20111500"/>
    <x v="4"/>
    <s v="McDonald, Emily"/>
    <x v="3168"/>
    <n v="1500"/>
    <x v="23"/>
    <x v="2"/>
    <s v="Individual/Scholarship"/>
    <n v="127"/>
    <x v="1"/>
    <x v="0"/>
    <x v="0"/>
    <s v=""/>
    <x v="1"/>
  </r>
  <r>
    <n v="990"/>
    <s v="Fred C. and Mary R. Koch Foundation_McEachern, Brittany20111500"/>
    <x v="4"/>
    <s v="McEachern, Brittany"/>
    <x v="3315"/>
    <n v="1500"/>
    <x v="23"/>
    <x v="2"/>
    <s v="Individual/Scholarship"/>
    <n v="128"/>
    <x v="1"/>
    <x v="0"/>
    <x v="0"/>
    <s v=""/>
    <x v="1"/>
  </r>
  <r>
    <n v="990"/>
    <s v="Fred C. and Mary R. Koch Foundation_Miller, Meagan20111500"/>
    <x v="4"/>
    <s v="Miller, Meagan"/>
    <x v="3169"/>
    <n v="1500"/>
    <x v="23"/>
    <x v="2"/>
    <s v="Individual/Scholarship"/>
    <n v="129"/>
    <x v="1"/>
    <x v="0"/>
    <x v="0"/>
    <s v=""/>
    <x v="1"/>
  </r>
  <r>
    <n v="990"/>
    <s v="Fred C. and Mary R. Koch Foundation_Mitchell, Kayla20111500"/>
    <x v="4"/>
    <s v="Mitchell, Kayla"/>
    <x v="3170"/>
    <n v="1500"/>
    <x v="23"/>
    <x v="2"/>
    <s v="Individual/Scholarship"/>
    <n v="130"/>
    <x v="1"/>
    <x v="0"/>
    <x v="0"/>
    <s v=""/>
    <x v="1"/>
  </r>
  <r>
    <n v="990"/>
    <s v="Fred C. and Mary R. Koch Foundation_Morgan, Tessa20111500"/>
    <x v="4"/>
    <s v="Morgan, Tessa"/>
    <x v="3019"/>
    <n v="1500"/>
    <x v="23"/>
    <x v="2"/>
    <s v="Individual/Scholarship"/>
    <n v="131"/>
    <x v="1"/>
    <x v="0"/>
    <x v="0"/>
    <s v=""/>
    <x v="1"/>
  </r>
  <r>
    <n v="990"/>
    <s v="Fred C. and Mary R. Koch Foundation_Morgan, Tori20111500"/>
    <x v="4"/>
    <s v="Morgan, Tori"/>
    <x v="3242"/>
    <n v="1500"/>
    <x v="23"/>
    <x v="2"/>
    <s v="Individual/Scholarship"/>
    <n v="132"/>
    <x v="1"/>
    <x v="0"/>
    <x v="0"/>
    <s v=""/>
    <x v="1"/>
  </r>
  <r>
    <n v="990"/>
    <s v="Fred C. and Mary R. Koch Foundation_Moses, Holly20111500"/>
    <x v="4"/>
    <s v="Moses, Holly"/>
    <x v="3316"/>
    <n v="1500"/>
    <x v="23"/>
    <x v="2"/>
    <s v="Individual/Scholarship"/>
    <n v="133"/>
    <x v="1"/>
    <x v="0"/>
    <x v="0"/>
    <s v=""/>
    <x v="1"/>
  </r>
  <r>
    <n v="990"/>
    <s v="Fred C. and Mary R. Koch Foundation_Murphy, Christina20111500"/>
    <x v="4"/>
    <s v="Murphy, Christina"/>
    <x v="3093"/>
    <n v="1500"/>
    <x v="23"/>
    <x v="2"/>
    <s v="Individual/Scholarship"/>
    <n v="134"/>
    <x v="1"/>
    <x v="0"/>
    <x v="0"/>
    <s v=""/>
    <x v="1"/>
  </r>
  <r>
    <n v="990"/>
    <s v="Fred C. and Mary R. Koch Foundation_Nichols, Taylor20111500"/>
    <x v="4"/>
    <s v="Nichols, Taylor"/>
    <x v="3317"/>
    <n v="1500"/>
    <x v="23"/>
    <x v="2"/>
    <s v="Individual/Scholarship"/>
    <n v="135"/>
    <x v="1"/>
    <x v="0"/>
    <x v="0"/>
    <s v=""/>
    <x v="1"/>
  </r>
  <r>
    <n v="990"/>
    <s v="Fred C. and Mary R. Koch Foundation_Niemtschk, Kelsey20111500"/>
    <x v="4"/>
    <s v="Niemtschk, Kelsey"/>
    <x v="3243"/>
    <n v="1500"/>
    <x v="23"/>
    <x v="2"/>
    <s v="Individual/Scholarship"/>
    <n v="136"/>
    <x v="1"/>
    <x v="0"/>
    <x v="0"/>
    <s v=""/>
    <x v="1"/>
  </r>
  <r>
    <n v="990"/>
    <s v="Fred C. and Mary R. Koch Foundation_Nieuwoudt, Claudia20111500"/>
    <x v="4"/>
    <s v="Nieuwoudt, Claudia"/>
    <x v="3095"/>
    <n v="1500"/>
    <x v="23"/>
    <x v="2"/>
    <s v="Individual/Scholarship"/>
    <n v="137"/>
    <x v="1"/>
    <x v="0"/>
    <x v="0"/>
    <s v=""/>
    <x v="1"/>
  </r>
  <r>
    <n v="990"/>
    <s v="Fred C. and Mary R. Koch Foundation_Nix, Anna20111500"/>
    <x v="4"/>
    <s v="Nix, Anna"/>
    <x v="3244"/>
    <n v="1500"/>
    <x v="23"/>
    <x v="2"/>
    <s v="Individual/Scholarship"/>
    <n v="138"/>
    <x v="1"/>
    <x v="0"/>
    <x v="0"/>
    <s v=""/>
    <x v="1"/>
  </r>
  <r>
    <n v="990"/>
    <s v="Fred C. and Mary R. Koch Foundation_Osborne, Joanna20111500"/>
    <x v="4"/>
    <s v="Osborne, Joanna"/>
    <x v="3318"/>
    <n v="1500"/>
    <x v="23"/>
    <x v="2"/>
    <s v="Individual/Scholarship"/>
    <n v="139"/>
    <x v="1"/>
    <x v="0"/>
    <x v="0"/>
    <s v=""/>
    <x v="1"/>
  </r>
  <r>
    <n v="990"/>
    <s v="Fred C. and Mary R. Koch Foundation_O'Sullivan, Tierney20111500"/>
    <x v="4"/>
    <s v="O'Sullivan, Tierney"/>
    <x v="3245"/>
    <n v="1500"/>
    <x v="23"/>
    <x v="2"/>
    <s v="Individual/Scholarship"/>
    <n v="140"/>
    <x v="1"/>
    <x v="0"/>
    <x v="0"/>
    <s v=""/>
    <x v="1"/>
  </r>
  <r>
    <n v="990"/>
    <s v="Fred C. and Mary R. Koch Foundation_Palski, Jill20111500"/>
    <x v="4"/>
    <s v="Palski, Jill"/>
    <x v="3319"/>
    <n v="1500"/>
    <x v="23"/>
    <x v="2"/>
    <s v="Individual/Scholarship"/>
    <n v="141"/>
    <x v="1"/>
    <x v="0"/>
    <x v="0"/>
    <s v=""/>
    <x v="1"/>
  </r>
  <r>
    <n v="990"/>
    <s v="Fred C. and Mary R. Koch Foundation_Papadelis, Efstratios20111500"/>
    <x v="4"/>
    <s v="Papadelis, Efstratios"/>
    <x v="3246"/>
    <n v="1500"/>
    <x v="23"/>
    <x v="2"/>
    <s v="Individual/Scholarship"/>
    <n v="142"/>
    <x v="1"/>
    <x v="0"/>
    <x v="0"/>
    <s v=""/>
    <x v="1"/>
  </r>
  <r>
    <n v="990"/>
    <s v="Fred C. and Mary R. Koch Foundation_Pinnell, Anne20111500"/>
    <x v="4"/>
    <s v="Pinnell, Anne"/>
    <x v="3098"/>
    <n v="1500"/>
    <x v="23"/>
    <x v="2"/>
    <s v="Individual/Scholarship"/>
    <n v="143"/>
    <x v="1"/>
    <x v="0"/>
    <x v="0"/>
    <s v=""/>
    <x v="1"/>
  </r>
  <r>
    <n v="990"/>
    <s v="Fred C. and Mary R. Koch Foundation_Poinsatte, Joanna20111500"/>
    <x v="4"/>
    <s v="Poinsatte, Joanna"/>
    <x v="3175"/>
    <n v="1500"/>
    <x v="23"/>
    <x v="2"/>
    <s v="Individual/Scholarship"/>
    <n v="144"/>
    <x v="1"/>
    <x v="0"/>
    <x v="0"/>
    <s v=""/>
    <x v="1"/>
  </r>
  <r>
    <n v="990"/>
    <s v="Fred C. and Mary R. Koch Foundation_Polasek, Ervin20111500"/>
    <x v="4"/>
    <s v="Polasek, Ervin"/>
    <x v="3320"/>
    <n v="1500"/>
    <x v="23"/>
    <x v="2"/>
    <s v="Individual/Scholarship"/>
    <n v="145"/>
    <x v="1"/>
    <x v="0"/>
    <x v="0"/>
    <s v=""/>
    <x v="1"/>
  </r>
  <r>
    <n v="990"/>
    <s v="Fred C. and Mary R. Koch Foundation_Polasek, Sarah20111500"/>
    <x v="4"/>
    <s v="Polasek, Sarah"/>
    <x v="3176"/>
    <n v="1500"/>
    <x v="23"/>
    <x v="2"/>
    <s v="Individual/Scholarship"/>
    <n v="146"/>
    <x v="1"/>
    <x v="0"/>
    <x v="0"/>
    <s v=""/>
    <x v="1"/>
  </r>
  <r>
    <n v="990"/>
    <s v="Fred C. and Mary R. Koch Foundation_Poole, Danielle20111500"/>
    <x v="4"/>
    <s v="Poole, Danielle"/>
    <x v="3248"/>
    <n v="1500"/>
    <x v="23"/>
    <x v="2"/>
    <s v="Individual/Scholarship"/>
    <n v="147"/>
    <x v="1"/>
    <x v="0"/>
    <x v="0"/>
    <s v=""/>
    <x v="1"/>
  </r>
  <r>
    <n v="990"/>
    <s v="Fred C. and Mary R. Koch Foundation_Porter, Piritta20111500"/>
    <x v="4"/>
    <s v="Porter, Piritta"/>
    <x v="3249"/>
    <n v="1500"/>
    <x v="23"/>
    <x v="2"/>
    <s v="Individual/Scholarship"/>
    <n v="148"/>
    <x v="1"/>
    <x v="0"/>
    <x v="0"/>
    <s v=""/>
    <x v="1"/>
  </r>
  <r>
    <n v="990"/>
    <s v="Fred C. and Mary R. Koch Foundation_Potts, Claire20111500"/>
    <x v="4"/>
    <s v="Potts, Claire"/>
    <x v="3250"/>
    <n v="1500"/>
    <x v="23"/>
    <x v="2"/>
    <s v="Individual/Scholarship"/>
    <n v="149"/>
    <x v="1"/>
    <x v="0"/>
    <x v="0"/>
    <s v=""/>
    <x v="1"/>
  </r>
  <r>
    <n v="990"/>
    <s v="Fred C. and Mary R. Koch Foundation_Puetz, Jacob20111500"/>
    <x v="4"/>
    <s v="Puetz, Jacob"/>
    <x v="3177"/>
    <n v="1500"/>
    <x v="23"/>
    <x v="2"/>
    <s v="Individual/Scholarship"/>
    <n v="150"/>
    <x v="1"/>
    <x v="0"/>
    <x v="0"/>
    <s v=""/>
    <x v="1"/>
  </r>
  <r>
    <n v="990"/>
    <s v="Fred C. and Mary R. Koch Foundation_Quinn, Molly20111500"/>
    <x v="4"/>
    <s v="Quinn, Molly"/>
    <x v="3178"/>
    <n v="1500"/>
    <x v="23"/>
    <x v="2"/>
    <s v="Individual/Scholarship"/>
    <n v="151"/>
    <x v="1"/>
    <x v="0"/>
    <x v="0"/>
    <s v=""/>
    <x v="1"/>
  </r>
  <r>
    <n v="990"/>
    <s v="Fred C. and Mary R. Koch Foundation_Rahman, Bushra20111500"/>
    <x v="4"/>
    <s v="Rahman, Bushra"/>
    <x v="3321"/>
    <n v="1500"/>
    <x v="23"/>
    <x v="2"/>
    <s v="Individual/Scholarship"/>
    <n v="152"/>
    <x v="1"/>
    <x v="0"/>
    <x v="0"/>
    <s v=""/>
    <x v="1"/>
  </r>
  <r>
    <n v="990"/>
    <s v="Fred C. and Mary R. Koch Foundation_Rajendran, Dhevi20111500"/>
    <x v="4"/>
    <s v="Rajendran, Dhevi"/>
    <x v="3180"/>
    <n v="1500"/>
    <x v="23"/>
    <x v="2"/>
    <s v="Individual/Scholarship"/>
    <n v="153"/>
    <x v="1"/>
    <x v="0"/>
    <x v="0"/>
    <s v=""/>
    <x v="1"/>
  </r>
  <r>
    <n v="990"/>
    <s v="Fred C. and Mary R. Koch Foundation_Rajendran, Sakthi20111500"/>
    <x v="4"/>
    <s v="Rajendran, Sakthi"/>
    <x v="3322"/>
    <n v="1500"/>
    <x v="23"/>
    <x v="2"/>
    <s v="Individual/Scholarship"/>
    <n v="154"/>
    <x v="1"/>
    <x v="0"/>
    <x v="0"/>
    <s v=""/>
    <x v="1"/>
  </r>
  <r>
    <n v="990"/>
    <s v="Fred C. and Mary R. Koch Foundation_Raman, Vineet20111500"/>
    <x v="4"/>
    <s v="Raman, Vineet"/>
    <x v="3251"/>
    <n v="1500"/>
    <x v="23"/>
    <x v="2"/>
    <s v="Individual/Scholarship"/>
    <n v="155"/>
    <x v="1"/>
    <x v="0"/>
    <x v="0"/>
    <s v=""/>
    <x v="1"/>
  </r>
  <r>
    <n v="990"/>
    <s v="Fred C. and Mary R. Koch Foundation_Ramseyer, Emily20111500"/>
    <x v="4"/>
    <s v="Ramseyer, Emily"/>
    <x v="3323"/>
    <n v="1500"/>
    <x v="23"/>
    <x v="2"/>
    <s v="Individual/Scholarship"/>
    <n v="156"/>
    <x v="1"/>
    <x v="0"/>
    <x v="0"/>
    <s v=""/>
    <x v="1"/>
  </r>
  <r>
    <n v="990"/>
    <s v="Fred C. and Mary R. Koch Foundation_Rasp, Haley20111500"/>
    <x v="4"/>
    <s v="Rasp, Haley"/>
    <x v="3324"/>
    <n v="1500"/>
    <x v="23"/>
    <x v="2"/>
    <s v="Individual/Scholarship"/>
    <n v="157"/>
    <x v="1"/>
    <x v="0"/>
    <x v="0"/>
    <s v=""/>
    <x v="1"/>
  </r>
  <r>
    <n v="990"/>
    <s v="Fred C. and Mary R. Koch Foundation_Ratskoff, Benjamin20111500"/>
    <x v="4"/>
    <s v="Ratskoff, Benjamin"/>
    <x v="3183"/>
    <n v="1500"/>
    <x v="23"/>
    <x v="2"/>
    <s v="Individual/Scholarship"/>
    <n v="158"/>
    <x v="1"/>
    <x v="0"/>
    <x v="0"/>
    <s v=""/>
    <x v="1"/>
  </r>
  <r>
    <n v="990"/>
    <s v="Fred C. and Mary R. Koch Foundation_Ray, Caitlin20111500"/>
    <x v="4"/>
    <s v="Ray, Caitlin"/>
    <x v="3252"/>
    <n v="1500"/>
    <x v="23"/>
    <x v="2"/>
    <s v="Individual/Scholarship"/>
    <n v="159"/>
    <x v="1"/>
    <x v="0"/>
    <x v="0"/>
    <s v=""/>
    <x v="1"/>
  </r>
  <r>
    <n v="990"/>
    <s v="Fred C. and Mary R. Koch Foundation_Reese, Todd20111500"/>
    <x v="4"/>
    <s v="Reese, Todd"/>
    <x v="3101"/>
    <n v="1500"/>
    <x v="23"/>
    <x v="2"/>
    <s v="Individual/Scholarship"/>
    <n v="160"/>
    <x v="1"/>
    <x v="0"/>
    <x v="0"/>
    <s v=""/>
    <x v="1"/>
  </r>
  <r>
    <n v="990"/>
    <s v="Fred C. and Mary R. Koch Foundation_Reese, Zachary20111500"/>
    <x v="4"/>
    <s v="Reese, Zachary"/>
    <x v="3102"/>
    <n v="1500"/>
    <x v="23"/>
    <x v="2"/>
    <s v="Individual/Scholarship"/>
    <n v="161"/>
    <x v="1"/>
    <x v="0"/>
    <x v="0"/>
    <s v=""/>
    <x v="1"/>
  </r>
  <r>
    <n v="990"/>
    <s v="Fred C. and Mary R. Koch Foundation_Reilly, Maegan20111500"/>
    <x v="4"/>
    <s v="Reilly, Maegan"/>
    <x v="3103"/>
    <n v="1500"/>
    <x v="23"/>
    <x v="2"/>
    <s v="Individual/Scholarship"/>
    <n v="162"/>
    <x v="1"/>
    <x v="0"/>
    <x v="0"/>
    <s v=""/>
    <x v="1"/>
  </r>
  <r>
    <n v="990"/>
    <s v="Fred C. and Mary R. Koch Foundation_Reinecke, Teneal20111500"/>
    <x v="4"/>
    <s v="Reinecke, Teneal"/>
    <x v="3184"/>
    <n v="1500"/>
    <x v="23"/>
    <x v="2"/>
    <s v="Individual/Scholarship"/>
    <n v="163"/>
    <x v="1"/>
    <x v="0"/>
    <x v="0"/>
    <s v=""/>
    <x v="1"/>
  </r>
  <r>
    <n v="990"/>
    <s v="Fred C. and Mary R. Koch Foundation_Richey, Preston20111500"/>
    <x v="4"/>
    <s v="Richey, Preston"/>
    <x v="3254"/>
    <n v="1500"/>
    <x v="23"/>
    <x v="2"/>
    <s v="Individual/Scholarship"/>
    <n v="164"/>
    <x v="1"/>
    <x v="0"/>
    <x v="0"/>
    <s v=""/>
    <x v="1"/>
  </r>
  <r>
    <n v="990"/>
    <s v="Fred C. and Mary R. Koch Foundation_Rohleder, Joshua20111500"/>
    <x v="4"/>
    <s v="Rohleder, Joshua"/>
    <x v="3186"/>
    <n v="1500"/>
    <x v="23"/>
    <x v="2"/>
    <s v="Individual/Scholarship"/>
    <n v="165"/>
    <x v="1"/>
    <x v="0"/>
    <x v="0"/>
    <s v=""/>
    <x v="1"/>
  </r>
  <r>
    <n v="990"/>
    <s v="Fred C. and Mary R. Koch Foundation_Ruh, Elaine20111500"/>
    <x v="4"/>
    <s v="Ruh, Elaine"/>
    <x v="3325"/>
    <n v="1500"/>
    <x v="23"/>
    <x v="2"/>
    <s v="Individual/Scholarship"/>
    <n v="166"/>
    <x v="1"/>
    <x v="0"/>
    <x v="0"/>
    <s v=""/>
    <x v="1"/>
  </r>
  <r>
    <n v="990"/>
    <s v="Fred C. and Mary R. Koch Foundation_Rye, Rachel20111500"/>
    <x v="4"/>
    <s v="Rye, Rachel"/>
    <x v="3256"/>
    <n v="1500"/>
    <x v="23"/>
    <x v="2"/>
    <s v="Individual/Scholarship"/>
    <n v="167"/>
    <x v="1"/>
    <x v="0"/>
    <x v="0"/>
    <s v=""/>
    <x v="1"/>
  </r>
  <r>
    <n v="990"/>
    <s v="Fred C. and Mary R. Koch Foundation_Schmitt, Laura20111500"/>
    <x v="4"/>
    <s v="Schmitt, Laura"/>
    <x v="3189"/>
    <n v="1500"/>
    <x v="23"/>
    <x v="2"/>
    <s v="Individual/Scholarship"/>
    <n v="168"/>
    <x v="1"/>
    <x v="0"/>
    <x v="0"/>
    <s v=""/>
    <x v="1"/>
  </r>
  <r>
    <n v="990"/>
    <s v="Fred C. and Mary R. Koch Foundation_Schroeder, Amy20111500"/>
    <x v="4"/>
    <s v="Schroeder, Amy"/>
    <x v="3258"/>
    <n v="1500"/>
    <x v="23"/>
    <x v="2"/>
    <s v="Individual/Scholarship"/>
    <n v="169"/>
    <x v="1"/>
    <x v="0"/>
    <x v="0"/>
    <s v=""/>
    <x v="1"/>
  </r>
  <r>
    <n v="990"/>
    <s v="Fred C. and Mary R. Koch Foundation_Schuitze, Brandon20111500"/>
    <x v="4"/>
    <s v="Schuitze, Brandon"/>
    <x v="3326"/>
    <n v="1500"/>
    <x v="23"/>
    <x v="2"/>
    <s v="Individual/Scholarship"/>
    <n v="170"/>
    <x v="1"/>
    <x v="0"/>
    <x v="0"/>
    <s v=""/>
    <x v="1"/>
  </r>
  <r>
    <n v="990"/>
    <s v="Fred C. and Mary R. Koch Foundation_Schumann, Matthew20111500"/>
    <x v="4"/>
    <s v="Schumann, Matthew"/>
    <x v="3107"/>
    <n v="1500"/>
    <x v="23"/>
    <x v="2"/>
    <s v="Individual/Scholarship"/>
    <n v="171"/>
    <x v="1"/>
    <x v="0"/>
    <x v="0"/>
    <s v=""/>
    <x v="1"/>
  </r>
  <r>
    <n v="990"/>
    <s v="Fred C. and Mary R. Koch Foundation_Schwinn, Jonathan20111500"/>
    <x v="4"/>
    <s v="Schwinn, Jonathan"/>
    <x v="3327"/>
    <n v="1500"/>
    <x v="23"/>
    <x v="2"/>
    <s v="Individual/Scholarship"/>
    <n v="172"/>
    <x v="1"/>
    <x v="0"/>
    <x v="0"/>
    <s v=""/>
    <x v="1"/>
  </r>
  <r>
    <n v="990"/>
    <s v="Fred C. and Mary R. Koch Foundation_Searle, Paul20111500"/>
    <x v="4"/>
    <s v="Searle, Paul"/>
    <x v="3108"/>
    <n v="1500"/>
    <x v="23"/>
    <x v="2"/>
    <s v="Individual/Scholarship"/>
    <n v="173"/>
    <x v="1"/>
    <x v="0"/>
    <x v="0"/>
    <s v=""/>
    <x v="1"/>
  </r>
  <r>
    <n v="990"/>
    <s v="Fred C. and Mary R. Koch Foundation_Selle, Christopher20111500"/>
    <x v="4"/>
    <s v="Selle, Christopher"/>
    <x v="3034"/>
    <n v="1500"/>
    <x v="23"/>
    <x v="2"/>
    <s v="Individual/Scholarship"/>
    <n v="174"/>
    <x v="1"/>
    <x v="0"/>
    <x v="0"/>
    <s v=""/>
    <x v="1"/>
  </r>
  <r>
    <n v="990"/>
    <s v="Fred C. and Mary R. Koch Foundation_Sementelli, Shelby20111500"/>
    <x v="4"/>
    <s v="Sementelli, Shelby"/>
    <x v="3328"/>
    <n v="1500"/>
    <x v="23"/>
    <x v="2"/>
    <s v="Individual/Scholarship"/>
    <n v="175"/>
    <x v="1"/>
    <x v="0"/>
    <x v="0"/>
    <s v=""/>
    <x v="1"/>
  </r>
  <r>
    <n v="990"/>
    <s v="Fred C. and Mary R. Koch Foundation_Slaten, Alexandra20111500"/>
    <x v="4"/>
    <s v="Slaten, Alexandra"/>
    <x v="3329"/>
    <n v="1500"/>
    <x v="23"/>
    <x v="2"/>
    <s v="Individual/Scholarship"/>
    <n v="176"/>
    <x v="1"/>
    <x v="0"/>
    <x v="0"/>
    <s v=""/>
    <x v="1"/>
  </r>
  <r>
    <n v="990"/>
    <s v="Fred C. and Mary R. Koch Foundation_Smith, Lindsay20111500"/>
    <x v="4"/>
    <s v="Smith, Lindsay"/>
    <x v="3330"/>
    <n v="1500"/>
    <x v="23"/>
    <x v="2"/>
    <s v="Individual/Scholarship"/>
    <n v="177"/>
    <x v="1"/>
    <x v="0"/>
    <x v="0"/>
    <s v=""/>
    <x v="1"/>
  </r>
  <r>
    <n v="990"/>
    <s v="Fred C. and Mary R. Koch Foundation_Stevens, Jeannelle20111500"/>
    <x v="4"/>
    <s v="Stevens, Jeannelle"/>
    <x v="3331"/>
    <n v="1500"/>
    <x v="23"/>
    <x v="2"/>
    <s v="Individual/Scholarship"/>
    <n v="178"/>
    <x v="1"/>
    <x v="0"/>
    <x v="0"/>
    <s v=""/>
    <x v="1"/>
  </r>
  <r>
    <n v="990"/>
    <s v="Fred C. and Mary R. Koch Foundation_Stout, Bryce20111500"/>
    <x v="4"/>
    <s v="Stout, Bryce"/>
    <x v="3332"/>
    <n v="1500"/>
    <x v="23"/>
    <x v="2"/>
    <s v="Individual/Scholarship"/>
    <n v="179"/>
    <x v="1"/>
    <x v="0"/>
    <x v="0"/>
    <s v=""/>
    <x v="1"/>
  </r>
  <r>
    <n v="990"/>
    <s v="Fred C. and Mary R. Koch Foundation_Strate, Justin20111500"/>
    <x v="4"/>
    <s v="Strate, Justin"/>
    <x v="3192"/>
    <n v="1500"/>
    <x v="23"/>
    <x v="2"/>
    <s v="Individual/Scholarship"/>
    <n v="180"/>
    <x v="1"/>
    <x v="0"/>
    <x v="0"/>
    <s v=""/>
    <x v="1"/>
  </r>
  <r>
    <n v="990"/>
    <s v="Fred C. and Mary R. Koch Foundation_Sun, Sharon20111500"/>
    <x v="4"/>
    <s v="Sun, Sharon"/>
    <x v="3111"/>
    <n v="1500"/>
    <x v="23"/>
    <x v="2"/>
    <s v="Individual/Scholarship"/>
    <n v="181"/>
    <x v="1"/>
    <x v="0"/>
    <x v="0"/>
    <s v=""/>
    <x v="1"/>
  </r>
  <r>
    <n v="990"/>
    <s v="Fred C. and Mary R. Koch Foundation_Sweigart, Eric20111500"/>
    <x v="4"/>
    <s v="Sweigart, Eric"/>
    <x v="3193"/>
    <n v="1500"/>
    <x v="23"/>
    <x v="2"/>
    <s v="Individual/Scholarship"/>
    <n v="182"/>
    <x v="1"/>
    <x v="0"/>
    <x v="0"/>
    <s v=""/>
    <x v="1"/>
  </r>
  <r>
    <n v="990"/>
    <s v="Fred C. and Mary R. Koch Foundation_Thraen, Linnea20111500"/>
    <x v="4"/>
    <s v="Thraen, Linnea"/>
    <x v="3261"/>
    <n v="1500"/>
    <x v="23"/>
    <x v="2"/>
    <s v="Individual/Scholarship"/>
    <n v="183"/>
    <x v="1"/>
    <x v="0"/>
    <x v="0"/>
    <s v=""/>
    <x v="1"/>
  </r>
  <r>
    <n v="990"/>
    <s v="Fred C. and Mary R. Koch Foundation_Treat, Meredith20111500"/>
    <x v="4"/>
    <s v="Treat, Meredith"/>
    <x v="3262"/>
    <n v="1500"/>
    <x v="23"/>
    <x v="2"/>
    <s v="Individual/Scholarship"/>
    <n v="184"/>
    <x v="1"/>
    <x v="0"/>
    <x v="0"/>
    <s v=""/>
    <x v="1"/>
  </r>
  <r>
    <n v="990"/>
    <s v="Fred C. and Mary R. Koch Foundation_Trertola, Tyler20111500"/>
    <x v="4"/>
    <s v="Trertola, Tyler"/>
    <x v="3333"/>
    <n v="1500"/>
    <x v="23"/>
    <x v="2"/>
    <s v="Individual/Scholarship"/>
    <n v="185"/>
    <x v="1"/>
    <x v="0"/>
    <x v="0"/>
    <s v=""/>
    <x v="1"/>
  </r>
  <r>
    <n v="990"/>
    <s v="Fred C. and Mary R. Koch Foundation_Valdez, Michael20111500"/>
    <x v="4"/>
    <s v="Valdez, Michael"/>
    <x v="3334"/>
    <n v="1500"/>
    <x v="23"/>
    <x v="2"/>
    <s v="Individual/Scholarship"/>
    <n v="186"/>
    <x v="1"/>
    <x v="0"/>
    <x v="0"/>
    <s v=""/>
    <x v="1"/>
  </r>
  <r>
    <n v="990"/>
    <s v="Fred C. and Mary R. Koch Foundation_Valmont, Anique20111500"/>
    <x v="4"/>
    <s v="Valmont, Anique"/>
    <x v="3335"/>
    <n v="1500"/>
    <x v="23"/>
    <x v="2"/>
    <s v="Individual/Scholarship"/>
    <n v="187"/>
    <x v="1"/>
    <x v="0"/>
    <x v="0"/>
    <s v=""/>
    <x v="1"/>
  </r>
  <r>
    <n v="990"/>
    <s v="Fred C. and Mary R. Koch Foundation_Van Cleave, Kelley20111500"/>
    <x v="4"/>
    <s v="Van Cleave, Kelley"/>
    <x v="3116"/>
    <n v="1500"/>
    <x v="23"/>
    <x v="2"/>
    <s v="Individual/Scholarship"/>
    <n v="188"/>
    <x v="1"/>
    <x v="0"/>
    <x v="0"/>
    <s v=""/>
    <x v="1"/>
  </r>
  <r>
    <n v="990"/>
    <s v="Fred C. and Mary R. Koch Foundation_Vetalice, Nicole20111500"/>
    <x v="4"/>
    <s v="Vetalice, Nicole"/>
    <x v="3336"/>
    <n v="1500"/>
    <x v="23"/>
    <x v="2"/>
    <s v="Individual/Scholarship"/>
    <n v="189"/>
    <x v="1"/>
    <x v="0"/>
    <x v="0"/>
    <s v=""/>
    <x v="1"/>
  </r>
  <r>
    <n v="990"/>
    <s v="Fred C. and Mary R. Koch Foundation_Voth, Anna20111500"/>
    <x v="4"/>
    <s v="Voth, Anna"/>
    <x v="3119"/>
    <n v="1500"/>
    <x v="23"/>
    <x v="2"/>
    <s v="Individual/Scholarship"/>
    <n v="190"/>
    <x v="1"/>
    <x v="0"/>
    <x v="0"/>
    <s v=""/>
    <x v="1"/>
  </r>
  <r>
    <n v="990"/>
    <s v="Fred C. and Mary R. Koch Foundation_Waggett, Jonathan20111500"/>
    <x v="4"/>
    <s v="Waggett, Jonathan"/>
    <x v="3337"/>
    <n v="1500"/>
    <x v="23"/>
    <x v="2"/>
    <s v="Individual/Scholarship"/>
    <n v="191"/>
    <x v="1"/>
    <x v="0"/>
    <x v="0"/>
    <s v=""/>
    <x v="1"/>
  </r>
  <r>
    <n v="990"/>
    <s v="Fred C. and Mary R. Koch Foundation_Whitt, Elizabeth20111500"/>
    <x v="4"/>
    <s v="Whitt, Elizabeth"/>
    <x v="3338"/>
    <n v="1500"/>
    <x v="23"/>
    <x v="2"/>
    <s v="Individual/Scholarship"/>
    <n v="192"/>
    <x v="1"/>
    <x v="0"/>
    <x v="0"/>
    <s v=""/>
    <x v="1"/>
  </r>
  <r>
    <n v="990"/>
    <s v="Fred C. and Mary R. Koch Foundation_Wierman, Christopher20111500"/>
    <x v="4"/>
    <s v="Wierman, Christopher"/>
    <x v="3339"/>
    <n v="1500"/>
    <x v="23"/>
    <x v="2"/>
    <s v="Individual/Scholarship"/>
    <n v="193"/>
    <x v="1"/>
    <x v="0"/>
    <x v="0"/>
    <s v=""/>
    <x v="1"/>
  </r>
  <r>
    <n v="990"/>
    <s v="Fred C. and Mary R. Koch Foundation_Williams, Jacob20111500"/>
    <x v="4"/>
    <s v="Williams, Jacob"/>
    <x v="3340"/>
    <n v="1500"/>
    <x v="23"/>
    <x v="2"/>
    <s v="Individual/Scholarship"/>
    <n v="194"/>
    <x v="1"/>
    <x v="0"/>
    <x v="0"/>
    <s v=""/>
    <x v="1"/>
  </r>
  <r>
    <n v="990"/>
    <s v="Fred C. and Mary R. Koch Foundation_Williams, Thomas20111500"/>
    <x v="4"/>
    <s v="Williams, Thomas"/>
    <x v="3266"/>
    <n v="1500"/>
    <x v="23"/>
    <x v="2"/>
    <s v="Individual/Scholarship"/>
    <n v="195"/>
    <x v="1"/>
    <x v="0"/>
    <x v="0"/>
    <s v=""/>
    <x v="1"/>
  </r>
  <r>
    <n v="990"/>
    <s v="Fred C. and Mary R. Koch Foundation_Wilson, Amanda20111500"/>
    <x v="4"/>
    <s v="Wilson, Amanda"/>
    <x v="3195"/>
    <n v="1500"/>
    <x v="23"/>
    <x v="2"/>
    <s v="Individual/Scholarship"/>
    <n v="196"/>
    <x v="1"/>
    <x v="0"/>
    <x v="0"/>
    <s v=""/>
    <x v="1"/>
  </r>
  <r>
    <n v="990"/>
    <s v="Fred C. and Mary R. Koch Foundation_Yerkes, Daniel20111500"/>
    <x v="4"/>
    <s v="Yerkes, Daniel"/>
    <x v="3268"/>
    <n v="1500"/>
    <x v="23"/>
    <x v="2"/>
    <s v="Individual/Scholarship"/>
    <n v="197"/>
    <x v="1"/>
    <x v="0"/>
    <x v="0"/>
    <s v=""/>
    <x v="1"/>
  </r>
  <r>
    <n v="990"/>
    <s v="Fred C. and Mary R. Koch Foundation_Yerkes, Michael20111500"/>
    <x v="4"/>
    <s v="Yerkes, Michael"/>
    <x v="3341"/>
    <n v="1500"/>
    <x v="23"/>
    <x v="2"/>
    <s v="Individual/Scholarship"/>
    <n v="198"/>
    <x v="1"/>
    <x v="0"/>
    <x v="0"/>
    <s v=""/>
    <x v="1"/>
  </r>
  <r>
    <n v="990"/>
    <s v="Fred C. and Mary R. Koch Foundation_Young, Kevin20111500"/>
    <x v="4"/>
    <s v="Young, Kevin"/>
    <x v="3123"/>
    <n v="1500"/>
    <x v="23"/>
    <x v="2"/>
    <s v="Individual/Scholarship"/>
    <n v="199"/>
    <x v="1"/>
    <x v="0"/>
    <x v="0"/>
    <s v=""/>
    <x v="1"/>
  </r>
  <r>
    <n v="990"/>
    <s v="Fred C. and Mary R. Koch Foundation_Zemanick,  Kristen20111500"/>
    <x v="4"/>
    <s v="Zemanick,  Kristen"/>
    <x v="3269"/>
    <n v="1500"/>
    <x v="23"/>
    <x v="2"/>
    <s v="Individual/Scholarship"/>
    <n v="200"/>
    <x v="1"/>
    <x v="0"/>
    <x v="0"/>
    <s v=""/>
    <x v="1"/>
  </r>
  <r>
    <n v="990"/>
    <s v="Fred C. and Mary R. Koch Foundation_Stevens, Francis2011-1500"/>
    <x v="4"/>
    <s v="Stevens, Francis"/>
    <x v="3110"/>
    <n v="-1500"/>
    <x v="23"/>
    <x v="2"/>
    <s v="Individual/Scholarship"/>
    <n v="201"/>
    <x v="1"/>
    <x v="0"/>
    <x v="0"/>
    <s v=""/>
    <x v="1"/>
  </r>
  <r>
    <n v="990"/>
    <s v="Fred C. and Mary R. Koch Foundation_Benedictine College20127500"/>
    <x v="4"/>
    <s v="Benedictine College"/>
    <x v="518"/>
    <n v="7500"/>
    <x v="24"/>
    <x v="2"/>
    <m/>
    <n v="1"/>
    <x v="0"/>
    <x v="1"/>
    <x v="0"/>
    <s v=""/>
    <x v="1"/>
  </r>
  <r>
    <n v="990"/>
    <s v="Fred C. and Mary R. Koch Foundation_Bill of Rights Institute2012246000"/>
    <x v="4"/>
    <s v="Bill of Rights Institute"/>
    <x v="112"/>
    <n v="246000"/>
    <x v="24"/>
    <x v="2"/>
    <m/>
    <n v="2"/>
    <x v="0"/>
    <x v="0"/>
    <x v="0"/>
    <s v="https://www.sourcewatch.org/index.php/Bill_of_Rights_Institute"/>
    <x v="2"/>
  </r>
  <r>
    <n v="990"/>
    <s v="Fred C. and Mary R. Koch Foundation_Communities in Schools201216500"/>
    <x v="4"/>
    <s v="Communities in Schools"/>
    <x v="2444"/>
    <n v="16500"/>
    <x v="24"/>
    <x v="2"/>
    <m/>
    <n v="3"/>
    <x v="0"/>
    <x v="1"/>
    <x v="0"/>
    <s v=""/>
    <x v="1"/>
  </r>
  <r>
    <n v="990"/>
    <s v="Fred C. and Mary R. Koch Foundation_Council for Economic Education201215000"/>
    <x v="4"/>
    <s v="Council for Economic Education"/>
    <x v="3342"/>
    <n v="15000"/>
    <x v="24"/>
    <x v="2"/>
    <m/>
    <n v="4"/>
    <x v="0"/>
    <x v="0"/>
    <x v="0"/>
    <s v=""/>
    <x v="1"/>
  </r>
  <r>
    <n v="990"/>
    <s v="Fred C. and Mary R. Koch Foundation_Ellis Foundation201224000"/>
    <x v="4"/>
    <s v="Ellis Foundation"/>
    <x v="2963"/>
    <n v="24000"/>
    <x v="24"/>
    <x v="2"/>
    <m/>
    <n v="5"/>
    <x v="0"/>
    <x v="0"/>
    <x v="0"/>
    <s v=""/>
    <x v="1"/>
  </r>
  <r>
    <n v="990"/>
    <s v="Fred C. and Mary R. Koch Foundation_Friends of the Great Plains Nature Center20124000"/>
    <x v="4"/>
    <s v="Friends of the Great Plains Nature Center"/>
    <x v="3343"/>
    <n v="4000"/>
    <x v="24"/>
    <x v="2"/>
    <m/>
    <n v="6"/>
    <x v="0"/>
    <x v="0"/>
    <x v="1"/>
    <s v=""/>
    <x v="1"/>
  </r>
  <r>
    <n v="990"/>
    <s v="Fred C. and Mary R. Koch Foundation_Friends University201234000"/>
    <x v="4"/>
    <s v="Friends University"/>
    <x v="2278"/>
    <n v="34000"/>
    <x v="24"/>
    <x v="2"/>
    <m/>
    <n v="7"/>
    <x v="0"/>
    <x v="1"/>
    <x v="0"/>
    <s v=""/>
    <x v="1"/>
  </r>
  <r>
    <n v="990"/>
    <s v="Fred C. and Mary R. Koch Foundation_Gilder Lehrman Institute of American History201260000"/>
    <x v="4"/>
    <s v="Gilder Lehrman Institute of American History"/>
    <x v="1841"/>
    <n v="60000"/>
    <x v="24"/>
    <x v="2"/>
    <m/>
    <n v="8"/>
    <x v="0"/>
    <x v="0"/>
    <x v="1"/>
    <s v=""/>
    <x v="1"/>
  </r>
  <r>
    <n v="990"/>
    <s v="Fred C. and Mary R. Koch Foundation_Greater Wichita YMCA20124000"/>
    <x v="4"/>
    <s v="Greater Wichita YMCA"/>
    <x v="335"/>
    <n v="4000"/>
    <x v="24"/>
    <x v="2"/>
    <m/>
    <n v="9"/>
    <x v="0"/>
    <x v="0"/>
    <x v="1"/>
    <s v=""/>
    <x v="1"/>
  </r>
  <r>
    <n v="990"/>
    <s v="Fred C. and Mary R. Koch Foundation_Kansas Council on Economic Education201210000"/>
    <x v="4"/>
    <s v="Kansas Council on Economic Education"/>
    <x v="2666"/>
    <n v="10000"/>
    <x v="24"/>
    <x v="2"/>
    <m/>
    <n v="10"/>
    <x v="0"/>
    <x v="0"/>
    <x v="0"/>
    <s v=""/>
    <x v="1"/>
  </r>
  <r>
    <n v="990"/>
    <s v="Fred C. and Mary R. Koch Foundation_Kansas State University Foundation2012149000"/>
    <x v="4"/>
    <s v="Kansas State University Foundation"/>
    <x v="117"/>
    <n v="149000"/>
    <x v="24"/>
    <x v="2"/>
    <m/>
    <n v="11"/>
    <x v="0"/>
    <x v="1"/>
    <x v="0"/>
    <s v=""/>
    <x v="1"/>
  </r>
  <r>
    <n v="990"/>
    <s v="Fred C. and Mary R. Koch Foundation_Kansas University Endowment Association201248500"/>
    <x v="4"/>
    <s v="Kansas University Endowment Association"/>
    <x v="2965"/>
    <n v="48500"/>
    <x v="24"/>
    <x v="2"/>
    <m/>
    <n v="12"/>
    <x v="0"/>
    <x v="1"/>
    <x v="0"/>
    <s v=""/>
    <x v="1"/>
  </r>
  <r>
    <n v="990"/>
    <s v="Fred C. and Mary R. Koch Foundation_Koch Cultural Trust2012164000"/>
    <x v="4"/>
    <s v="Koch Cultural Trust"/>
    <x v="3125"/>
    <n v="164000"/>
    <x v="24"/>
    <x v="2"/>
    <m/>
    <n v="13"/>
    <x v="0"/>
    <x v="0"/>
    <x v="0"/>
    <s v=""/>
    <x v="1"/>
  </r>
  <r>
    <n v="990"/>
    <s v="Fred C. and Mary R. Koch Foundation_Music Theatre of Wichita201210500"/>
    <x v="4"/>
    <s v="Music Theatre of Wichita"/>
    <x v="2540"/>
    <n v="10500"/>
    <x v="24"/>
    <x v="2"/>
    <m/>
    <n v="14"/>
    <x v="0"/>
    <x v="0"/>
    <x v="1"/>
    <s v=""/>
    <x v="1"/>
  </r>
  <r>
    <n v="990"/>
    <s v="Fred C. and Mary R. Koch Foundation_Newman University201224000"/>
    <x v="4"/>
    <s v="Newman University"/>
    <x v="2448"/>
    <n v="24000"/>
    <x v="24"/>
    <x v="2"/>
    <m/>
    <n v="15"/>
    <x v="0"/>
    <x v="1"/>
    <x v="0"/>
    <s v=""/>
    <x v="1"/>
  </r>
  <r>
    <n v="990"/>
    <s v="Fred C. and Mary R. Koch Foundation_Pembroke Hill School2012100000"/>
    <x v="4"/>
    <s v="Pembroke Hill School"/>
    <x v="3344"/>
    <n v="100000"/>
    <x v="24"/>
    <x v="2"/>
    <m/>
    <n v="16"/>
    <x v="0"/>
    <x v="1"/>
    <x v="0"/>
    <s v=""/>
    <x v="1"/>
  </r>
  <r>
    <n v="990"/>
    <s v="Fred C. and Mary R. Koch Foundation_Symphony in the Flint Hills201220000"/>
    <x v="4"/>
    <s v="Symphony in the Flint Hills"/>
    <x v="2860"/>
    <n v="20000"/>
    <x v="24"/>
    <x v="2"/>
    <m/>
    <n v="17"/>
    <x v="0"/>
    <x v="0"/>
    <x v="1"/>
    <s v=""/>
    <x v="1"/>
  </r>
  <r>
    <n v="990"/>
    <s v="Fred C. and Mary R. Koch Foundation_Salvation Army20122500"/>
    <x v="4"/>
    <s v="Salvation Army"/>
    <x v="124"/>
    <n v="2500"/>
    <x v="24"/>
    <x v="2"/>
    <m/>
    <n v="18"/>
    <x v="0"/>
    <x v="0"/>
    <x v="1"/>
    <s v=""/>
    <x v="1"/>
  </r>
  <r>
    <n v="990"/>
    <s v="Fred C. and Mary R. Koch Foundation_Wichita Center for the Arts201243500"/>
    <x v="4"/>
    <s v="Wichita Center for the Arts"/>
    <x v="1255"/>
    <n v="43500"/>
    <x v="24"/>
    <x v="2"/>
    <m/>
    <n v="19"/>
    <x v="0"/>
    <x v="0"/>
    <x v="1"/>
    <s v=""/>
    <x v="1"/>
  </r>
  <r>
    <n v="990"/>
    <s v="Fred C. and Mary R. Koch Foundation_Wichita State University201214000"/>
    <x v="4"/>
    <s v="Wichita State University"/>
    <x v="17"/>
    <n v="14000"/>
    <x v="24"/>
    <x v="2"/>
    <m/>
    <n v="20"/>
    <x v="0"/>
    <x v="1"/>
    <x v="0"/>
    <s v=""/>
    <x v="1"/>
  </r>
  <r>
    <n v="990"/>
    <s v="Fred C. and Mary R. Koch Foundation_Wichita Symphony201215000"/>
    <x v="4"/>
    <s v="Wichita Symphony"/>
    <x v="2277"/>
    <n v="15000"/>
    <x v="24"/>
    <x v="2"/>
    <m/>
    <n v="21"/>
    <x v="0"/>
    <x v="0"/>
    <x v="1"/>
    <s v=""/>
    <x v="1"/>
  </r>
  <r>
    <n v="990"/>
    <s v="Fred C. and Mary R. Koch Foundation_Youth Entrepreneurs of Kansas2012626000"/>
    <x v="4"/>
    <s v="Youth Entrepreneurs of Kansas"/>
    <x v="96"/>
    <n v="626000"/>
    <x v="24"/>
    <x v="2"/>
    <m/>
    <n v="22"/>
    <x v="0"/>
    <x v="0"/>
    <x v="0"/>
    <s v=""/>
    <x v="1"/>
  </r>
  <r>
    <n v="990"/>
    <s v="Fred C. and Mary R. Koch Foundation_Agarwal, Shivani20122000"/>
    <x v="4"/>
    <s v="Agarwal, Shivani"/>
    <x v="3126"/>
    <n v="2000"/>
    <x v="24"/>
    <x v="2"/>
    <s v="Individual/Scholarship"/>
    <n v="23"/>
    <x v="1"/>
    <x v="0"/>
    <x v="0"/>
    <s v=""/>
    <x v="1"/>
  </r>
  <r>
    <n v="990"/>
    <s v="Fred C. and Mary R. Koch Foundation_Alex, Brandon20122000"/>
    <x v="4"/>
    <s v="Alex, Brandon"/>
    <x v="3270"/>
    <n v="2000"/>
    <x v="24"/>
    <x v="2"/>
    <s v="Individual/Scholarship"/>
    <n v="24"/>
    <x v="1"/>
    <x v="0"/>
    <x v="0"/>
    <s v=""/>
    <x v="1"/>
  </r>
  <r>
    <n v="990"/>
    <s v="Fred C. and Mary R. Koch Foundation_Arneson, Luke20122000"/>
    <x v="4"/>
    <s v="Arneson, Luke"/>
    <x v="3271"/>
    <n v="2000"/>
    <x v="24"/>
    <x v="2"/>
    <s v="Individual/Scholarship"/>
    <n v="25"/>
    <x v="1"/>
    <x v="0"/>
    <x v="0"/>
    <s v=""/>
    <x v="1"/>
  </r>
  <r>
    <n v="990"/>
    <s v="Fred C. and Mary R. Koch Foundation_Aupperle, Patrick20122000"/>
    <x v="4"/>
    <s v="Aupperle, Patrick"/>
    <x v="3345"/>
    <n v="2000"/>
    <x v="24"/>
    <x v="2"/>
    <s v="Individual/Scholarship"/>
    <n v="26"/>
    <x v="1"/>
    <x v="0"/>
    <x v="0"/>
    <s v=""/>
    <x v="1"/>
  </r>
  <r>
    <n v="990"/>
    <s v="Fred C. and Mary R. Koch Foundation_Baber, Kristen20122000"/>
    <x v="4"/>
    <s v="Baber, Kristen"/>
    <x v="3272"/>
    <n v="2000"/>
    <x v="24"/>
    <x v="2"/>
    <s v="Individual/Scholarship"/>
    <n v="27"/>
    <x v="1"/>
    <x v="0"/>
    <x v="0"/>
    <s v=""/>
    <x v="1"/>
  </r>
  <r>
    <n v="990"/>
    <s v="Fred C. and Mary R. Koch Foundation_Bachman, Alec20122000"/>
    <x v="4"/>
    <s v="Bachman, Alec"/>
    <x v="3346"/>
    <n v="2000"/>
    <x v="24"/>
    <x v="2"/>
    <s v="Individual/Scholarship"/>
    <n v="28"/>
    <x v="1"/>
    <x v="0"/>
    <x v="0"/>
    <s v=""/>
    <x v="1"/>
  </r>
  <r>
    <n v="990"/>
    <s v="Fred C. and Mary R. Koch Foundation_Baker, Caitlin20122000"/>
    <x v="4"/>
    <s v="Baker, Caitlin"/>
    <x v="3347"/>
    <n v="2000"/>
    <x v="24"/>
    <x v="2"/>
    <s v="Individual/Scholarship"/>
    <n v="29"/>
    <x v="1"/>
    <x v="0"/>
    <x v="0"/>
    <s v=""/>
    <x v="1"/>
  </r>
  <r>
    <n v="990"/>
    <s v="Fred C. and Mary R. Koch Foundation_Barnett, Don20122000"/>
    <x v="4"/>
    <s v="Barnett, Don"/>
    <x v="3128"/>
    <n v="2000"/>
    <x v="24"/>
    <x v="2"/>
    <s v="Individual/Scholarship"/>
    <n v="30"/>
    <x v="1"/>
    <x v="0"/>
    <x v="0"/>
    <s v=""/>
    <x v="1"/>
  </r>
  <r>
    <n v="990"/>
    <s v="Fred C. and Mary R. Koch Foundation_Bassiri, Troy20122000"/>
    <x v="4"/>
    <s v="Bassiri, Troy"/>
    <x v="3273"/>
    <n v="2000"/>
    <x v="24"/>
    <x v="2"/>
    <s v="Individual/Scholarship"/>
    <n v="31"/>
    <x v="1"/>
    <x v="0"/>
    <x v="0"/>
    <s v=""/>
    <x v="1"/>
  </r>
  <r>
    <n v="990"/>
    <s v="Fred C. and Mary R. Koch Foundation_Baukal, Caitlyn20122000"/>
    <x v="4"/>
    <s v="Baukal, Caitlyn"/>
    <x v="3274"/>
    <n v="2000"/>
    <x v="24"/>
    <x v="2"/>
    <s v="Individual/Scholarship"/>
    <n v="32"/>
    <x v="1"/>
    <x v="0"/>
    <x v="0"/>
    <s v=""/>
    <x v="1"/>
  </r>
  <r>
    <n v="990"/>
    <s v="Fred C. and Mary R. Koch Foundation_Baukal, Christine20122000"/>
    <x v="4"/>
    <s v="Baukal, Christine"/>
    <x v="3129"/>
    <n v="2000"/>
    <x v="24"/>
    <x v="2"/>
    <s v="Individual/Scholarship"/>
    <n v="33"/>
    <x v="1"/>
    <x v="0"/>
    <x v="0"/>
    <s v=""/>
    <x v="1"/>
  </r>
  <r>
    <n v="990"/>
    <s v="Fred C. and Mary R. Koch Foundation_Bennett, Shericka20122000"/>
    <x v="4"/>
    <s v="Bennett, Shericka"/>
    <x v="3348"/>
    <n v="2000"/>
    <x v="24"/>
    <x v="2"/>
    <s v="Individual/Scholarship"/>
    <n v="34"/>
    <x v="1"/>
    <x v="0"/>
    <x v="0"/>
    <s v=""/>
    <x v="1"/>
  </r>
  <r>
    <n v="990"/>
    <s v="Fred C. and Mary R. Koch Foundation_Berdan, Holly20122000"/>
    <x v="4"/>
    <s v="Berdan, Holly"/>
    <x v="3349"/>
    <n v="2000"/>
    <x v="24"/>
    <x v="2"/>
    <s v="Individual/Scholarship"/>
    <n v="35"/>
    <x v="1"/>
    <x v="0"/>
    <x v="0"/>
    <s v=""/>
    <x v="1"/>
  </r>
  <r>
    <n v="990"/>
    <s v="Fred C. and Mary R. Koch Foundation_Bergan, Zachary20122000"/>
    <x v="4"/>
    <s v="Bergan, Zachary"/>
    <x v="3275"/>
    <n v="2000"/>
    <x v="24"/>
    <x v="2"/>
    <s v="Individual/Scholarship"/>
    <n v="36"/>
    <x v="1"/>
    <x v="0"/>
    <x v="0"/>
    <s v=""/>
    <x v="1"/>
  </r>
  <r>
    <n v="990"/>
    <s v="Fred C. and Mary R. Koch Foundation_Bhakta, Saajan20122000"/>
    <x v="4"/>
    <s v="Bhakta, Saajan"/>
    <x v="3350"/>
    <n v="2000"/>
    <x v="24"/>
    <x v="2"/>
    <s v="Individual/Scholarship"/>
    <n v="37"/>
    <x v="1"/>
    <x v="0"/>
    <x v="0"/>
    <s v=""/>
    <x v="1"/>
  </r>
  <r>
    <n v="990"/>
    <s v="Fred C. and Mary R. Koch Foundation_Blankinship, Ian20122000"/>
    <x v="4"/>
    <s v="Blankinship, Ian"/>
    <x v="3277"/>
    <n v="2000"/>
    <x v="24"/>
    <x v="2"/>
    <s v="Individual/Scholarship"/>
    <n v="38"/>
    <x v="1"/>
    <x v="0"/>
    <x v="0"/>
    <s v=""/>
    <x v="1"/>
  </r>
  <r>
    <n v="990"/>
    <s v="Fred C. and Mary R. Koch Foundation_Blischak, Julianna20122000"/>
    <x v="4"/>
    <s v="Blischak, Julianna"/>
    <x v="3351"/>
    <n v="2000"/>
    <x v="24"/>
    <x v="2"/>
    <s v="Individual/Scholarship"/>
    <n v="39"/>
    <x v="1"/>
    <x v="0"/>
    <x v="0"/>
    <s v=""/>
    <x v="1"/>
  </r>
  <r>
    <n v="990"/>
    <s v="Fred C. and Mary R. Koch Foundation_Blizzard, Benjamin20122000"/>
    <x v="4"/>
    <s v="Blizzard, Benjamin"/>
    <x v="3352"/>
    <n v="2000"/>
    <x v="24"/>
    <x v="2"/>
    <s v="Individual/Scholarship"/>
    <n v="40"/>
    <x v="1"/>
    <x v="0"/>
    <x v="0"/>
    <s v=""/>
    <x v="1"/>
  </r>
  <r>
    <n v="990"/>
    <s v="Fred C. and Mary R. Koch Foundation_Bohrn, Carol-Ann20122000"/>
    <x v="4"/>
    <s v="Bohrn, Carol-Ann"/>
    <x v="3132"/>
    <n v="2000"/>
    <x v="24"/>
    <x v="2"/>
    <s v="Individual/Scholarship"/>
    <n v="41"/>
    <x v="1"/>
    <x v="0"/>
    <x v="0"/>
    <s v=""/>
    <x v="1"/>
  </r>
  <r>
    <n v="990"/>
    <s v="Fred C. and Mary R. Koch Foundation_Bolmer, Elizabeth20122000"/>
    <x v="4"/>
    <s v="Bolmer, Elizabeth"/>
    <x v="3278"/>
    <n v="2000"/>
    <x v="24"/>
    <x v="2"/>
    <s v="Individual/Scholarship"/>
    <n v="42"/>
    <x v="1"/>
    <x v="0"/>
    <x v="0"/>
    <s v=""/>
    <x v="1"/>
  </r>
  <r>
    <n v="990"/>
    <s v="Fred C. and Mary R. Koch Foundation_Bonorden, James20122000"/>
    <x v="4"/>
    <s v="Bonorden, James"/>
    <x v="3198"/>
    <n v="2000"/>
    <x v="24"/>
    <x v="2"/>
    <s v="Individual/Scholarship"/>
    <n v="43"/>
    <x v="1"/>
    <x v="0"/>
    <x v="0"/>
    <s v=""/>
    <x v="1"/>
  </r>
  <r>
    <n v="990"/>
    <s v="Fred C. and Mary R. Koch Foundation_Boriack, Brooke20122000"/>
    <x v="4"/>
    <s v="Boriack, Brooke"/>
    <x v="3353"/>
    <n v="2000"/>
    <x v="24"/>
    <x v="2"/>
    <s v="Individual/Scholarship"/>
    <n v="44"/>
    <x v="1"/>
    <x v="0"/>
    <x v="0"/>
    <s v=""/>
    <x v="1"/>
  </r>
  <r>
    <n v="990"/>
    <s v="Fred C. and Mary R. Koch Foundation_Bourland, Connor20122000"/>
    <x v="4"/>
    <s v="Bourland, Connor"/>
    <x v="3279"/>
    <n v="2000"/>
    <x v="24"/>
    <x v="2"/>
    <s v="Individual/Scholarship"/>
    <n v="45"/>
    <x v="1"/>
    <x v="0"/>
    <x v="0"/>
    <s v=""/>
    <x v="1"/>
  </r>
  <r>
    <n v="990"/>
    <s v="Fred C. and Mary R. Koch Foundation_Boyce, Maureen20122000"/>
    <x v="4"/>
    <s v="Boyce, Maureen"/>
    <x v="3280"/>
    <n v="2000"/>
    <x v="24"/>
    <x v="2"/>
    <s v="Individual/Scholarship"/>
    <n v="46"/>
    <x v="1"/>
    <x v="0"/>
    <x v="0"/>
    <s v=""/>
    <x v="1"/>
  </r>
  <r>
    <n v="990"/>
    <s v="Fred C. and Mary R. Koch Foundation_Bradley, Tyler20122000"/>
    <x v="4"/>
    <s v="Bradley, Tyler"/>
    <x v="3281"/>
    <n v="2000"/>
    <x v="24"/>
    <x v="2"/>
    <s v="Individual/Scholarship"/>
    <n v="47"/>
    <x v="1"/>
    <x v="0"/>
    <x v="0"/>
    <s v=""/>
    <x v="1"/>
  </r>
  <r>
    <n v="990"/>
    <s v="Fred C. and Mary R. Koch Foundation_Campbell, Kara20122000"/>
    <x v="4"/>
    <s v="Campbell, Kara"/>
    <x v="3200"/>
    <n v="2000"/>
    <x v="24"/>
    <x v="2"/>
    <s v="Individual/Scholarship"/>
    <n v="48"/>
    <x v="1"/>
    <x v="0"/>
    <x v="0"/>
    <s v=""/>
    <x v="1"/>
  </r>
  <r>
    <n v="990"/>
    <s v="Fred C. and Mary R. Koch Foundation_Camper, Tyrek20122000"/>
    <x v="4"/>
    <s v="Camper, Tyrek"/>
    <x v="3201"/>
    <n v="2000"/>
    <x v="24"/>
    <x v="2"/>
    <s v="Individual/Scholarship"/>
    <n v="49"/>
    <x v="1"/>
    <x v="0"/>
    <x v="0"/>
    <s v=""/>
    <x v="1"/>
  </r>
  <r>
    <n v="990"/>
    <s v="Fred C. and Mary R. Koch Foundation_Cangiano, Kristen20122000"/>
    <x v="4"/>
    <s v="Cangiano, Kristen"/>
    <x v="3354"/>
    <n v="2000"/>
    <x v="24"/>
    <x v="2"/>
    <s v="Individual/Scholarship"/>
    <n v="50"/>
    <x v="1"/>
    <x v="0"/>
    <x v="0"/>
    <s v=""/>
    <x v="1"/>
  </r>
  <r>
    <n v="990"/>
    <s v="Fred C. and Mary R. Koch Foundation_Carrier, Kimberly20122000"/>
    <x v="4"/>
    <s v="Carrier, Kimberly"/>
    <x v="3202"/>
    <n v="2000"/>
    <x v="24"/>
    <x v="2"/>
    <s v="Individual/Scholarship"/>
    <n v="51"/>
    <x v="1"/>
    <x v="0"/>
    <x v="0"/>
    <s v=""/>
    <x v="1"/>
  </r>
  <r>
    <n v="990"/>
    <s v="Fred C. and Mary R. Koch Foundation_Cera-Proulx, Katryna20122000"/>
    <x v="4"/>
    <s v="Cera-Proulx, Katryna"/>
    <x v="3355"/>
    <n v="2000"/>
    <x v="24"/>
    <x v="2"/>
    <s v="Individual/Scholarship"/>
    <n v="52"/>
    <x v="1"/>
    <x v="0"/>
    <x v="0"/>
    <s v=""/>
    <x v="1"/>
  </r>
  <r>
    <n v="990"/>
    <s v="Fred C. and Mary R. Koch Foundation_Chandler, Christine20122000"/>
    <x v="4"/>
    <s v="Chandler, Christine"/>
    <x v="3282"/>
    <n v="2000"/>
    <x v="24"/>
    <x v="2"/>
    <s v="Individual/Scholarship"/>
    <n v="53"/>
    <x v="1"/>
    <x v="0"/>
    <x v="0"/>
    <s v=""/>
    <x v="1"/>
  </r>
  <r>
    <n v="990"/>
    <s v="Fred C. and Mary R. Koch Foundation_Chang, Gary20122000"/>
    <x v="4"/>
    <s v="Chang, Gary"/>
    <x v="3203"/>
    <n v="2000"/>
    <x v="24"/>
    <x v="2"/>
    <s v="Individual/Scholarship"/>
    <n v="54"/>
    <x v="1"/>
    <x v="0"/>
    <x v="0"/>
    <s v=""/>
    <x v="1"/>
  </r>
  <r>
    <n v="990"/>
    <s v="Fred C. and Mary R. Koch Foundation_Chang, Ashley20122000"/>
    <x v="4"/>
    <s v="Chang, Ashley"/>
    <x v="3283"/>
    <n v="2000"/>
    <x v="24"/>
    <x v="2"/>
    <s v="Individual/Scholarship"/>
    <n v="55"/>
    <x v="1"/>
    <x v="0"/>
    <x v="0"/>
    <s v=""/>
    <x v="1"/>
  </r>
  <r>
    <n v="990"/>
    <s v="Fred C. and Mary R. Koch Foundation_Childs, Allison20122000"/>
    <x v="4"/>
    <s v="Childs, Allison"/>
    <x v="3284"/>
    <n v="2000"/>
    <x v="24"/>
    <x v="2"/>
    <s v="Individual/Scholarship"/>
    <n v="56"/>
    <x v="1"/>
    <x v="0"/>
    <x v="0"/>
    <s v=""/>
    <x v="1"/>
  </r>
  <r>
    <n v="990"/>
    <s v="Fred C. and Mary R. Koch Foundation_Clavelli, Jason20122000"/>
    <x v="4"/>
    <s v="Clavelli, Jason"/>
    <x v="3285"/>
    <n v="2000"/>
    <x v="24"/>
    <x v="2"/>
    <s v="Individual/Scholarship"/>
    <n v="57"/>
    <x v="1"/>
    <x v="0"/>
    <x v="0"/>
    <s v=""/>
    <x v="1"/>
  </r>
  <r>
    <n v="990"/>
    <s v="Fred C. and Mary R. Koch Foundation_Coble, Joshua20122000"/>
    <x v="4"/>
    <s v="Coble, Joshua"/>
    <x v="3064"/>
    <n v="2000"/>
    <x v="24"/>
    <x v="2"/>
    <s v="Individual/Scholarship"/>
    <n v="58"/>
    <x v="1"/>
    <x v="0"/>
    <x v="0"/>
    <s v=""/>
    <x v="1"/>
  </r>
  <r>
    <n v="990"/>
    <s v="Fred C. and Mary R. Koch Foundation_Codoluto, Daniel20122000"/>
    <x v="4"/>
    <s v="Codoluto, Daniel"/>
    <x v="3356"/>
    <n v="2000"/>
    <x v="24"/>
    <x v="2"/>
    <s v="Individual/Scholarship"/>
    <n v="59"/>
    <x v="1"/>
    <x v="0"/>
    <x v="0"/>
    <s v=""/>
    <x v="1"/>
  </r>
  <r>
    <n v="990"/>
    <s v="Fred C. and Mary R. Koch Foundation_Coffey, Kailey20122000"/>
    <x v="4"/>
    <s v="Coffey, Kailey"/>
    <x v="3357"/>
    <n v="2000"/>
    <x v="24"/>
    <x v="2"/>
    <s v="Individual/Scholarship"/>
    <n v="60"/>
    <x v="1"/>
    <x v="0"/>
    <x v="0"/>
    <s v=""/>
    <x v="1"/>
  </r>
  <r>
    <n v="990"/>
    <s v="Fred C. and Mary R. Koch Foundation_Cole, Andrew20122000"/>
    <x v="4"/>
    <s v="Cole, Andrew"/>
    <x v="3358"/>
    <n v="2000"/>
    <x v="24"/>
    <x v="2"/>
    <s v="Individual/Scholarship"/>
    <n v="61"/>
    <x v="1"/>
    <x v="0"/>
    <x v="0"/>
    <s v=""/>
    <x v="1"/>
  </r>
  <r>
    <n v="990"/>
    <s v="Fred C. and Mary R. Koch Foundation_Colling, Lindsay20122000"/>
    <x v="4"/>
    <s v="Colling, Lindsay"/>
    <x v="3359"/>
    <n v="2000"/>
    <x v="24"/>
    <x v="2"/>
    <s v="Individual/Scholarship"/>
    <n v="62"/>
    <x v="1"/>
    <x v="0"/>
    <x v="0"/>
    <s v=""/>
    <x v="1"/>
  </r>
  <r>
    <n v="990"/>
    <s v="Fred C. and Mary R. Koch Foundation_Collins, Patrick20122000"/>
    <x v="4"/>
    <s v="Collins, Patrick"/>
    <x v="3360"/>
    <n v="2000"/>
    <x v="24"/>
    <x v="2"/>
    <s v="Individual/Scholarship"/>
    <n v="63"/>
    <x v="1"/>
    <x v="0"/>
    <x v="0"/>
    <s v=""/>
    <x v="1"/>
  </r>
  <r>
    <n v="990"/>
    <s v="Fred C. and Mary R. Koch Foundation_Colven, Jr, Williams20122000"/>
    <x v="4"/>
    <s v="Colven, Jr, Williams"/>
    <x v="3286"/>
    <n v="2000"/>
    <x v="24"/>
    <x v="2"/>
    <s v="&quot;Colven William&quot;"/>
    <n v="64"/>
    <x v="1"/>
    <x v="0"/>
    <x v="0"/>
    <s v=""/>
    <x v="1"/>
  </r>
  <r>
    <n v="990"/>
    <s v="Fred C. and Mary R. Koch Foundation_Cook, Jenna20122000"/>
    <x v="4"/>
    <s v="Cook, Jenna"/>
    <x v="3361"/>
    <n v="2000"/>
    <x v="24"/>
    <x v="2"/>
    <s v="Individual/Scholarship"/>
    <n v="65"/>
    <x v="1"/>
    <x v="0"/>
    <x v="0"/>
    <s v=""/>
    <x v="1"/>
  </r>
  <r>
    <n v="990"/>
    <s v="Fred C. and Mary R. Koch Foundation_Cooke, John20122000"/>
    <x v="4"/>
    <s v="Cooke, John"/>
    <x v="3362"/>
    <n v="2000"/>
    <x v="24"/>
    <x v="2"/>
    <s v="Individual/Scholarship"/>
    <n v="66"/>
    <x v="1"/>
    <x v="0"/>
    <x v="0"/>
    <s v=""/>
    <x v="1"/>
  </r>
  <r>
    <n v="990"/>
    <s v="Fred C. and Mary R. Koch Foundation_Copeland, Ethan20122000"/>
    <x v="4"/>
    <s v="Copeland, Ethan"/>
    <x v="3205"/>
    <n v="2000"/>
    <x v="24"/>
    <x v="2"/>
    <s v="Individual/Scholarship"/>
    <n v="67"/>
    <x v="1"/>
    <x v="0"/>
    <x v="0"/>
    <s v=""/>
    <x v="1"/>
  </r>
  <r>
    <n v="990"/>
    <s v="Fred C. and Mary R. Koch Foundation_Covelli, Curtis20122000"/>
    <x v="4"/>
    <s v="Covelli, Curtis"/>
    <x v="3206"/>
    <n v="2000"/>
    <x v="24"/>
    <x v="2"/>
    <s v="Individual/Scholarship"/>
    <n v="68"/>
    <x v="1"/>
    <x v="0"/>
    <x v="0"/>
    <s v=""/>
    <x v="1"/>
  </r>
  <r>
    <n v="990"/>
    <s v="Fred C. and Mary R. Koch Foundation_Cramer, Broc20122000"/>
    <x v="4"/>
    <s v="Cramer, Broc"/>
    <x v="3363"/>
    <n v="2000"/>
    <x v="24"/>
    <x v="2"/>
    <s v="Individual/Scholarship"/>
    <n v="69"/>
    <x v="1"/>
    <x v="0"/>
    <x v="0"/>
    <s v=""/>
    <x v="1"/>
  </r>
  <r>
    <n v="990"/>
    <s v="Fred C. and Mary R. Koch Foundation_Crawshaw, Tate20122000"/>
    <x v="4"/>
    <s v="Crawshaw, Tate"/>
    <x v="3207"/>
    <n v="2000"/>
    <x v="24"/>
    <x v="2"/>
    <s v="Individual/Scholarship"/>
    <n v="70"/>
    <x v="1"/>
    <x v="0"/>
    <x v="0"/>
    <s v=""/>
    <x v="1"/>
  </r>
  <r>
    <n v="990"/>
    <s v="Fred C. and Mary R. Koch Foundation_Cross, Philip20122000"/>
    <x v="4"/>
    <s v="Cross, Philip"/>
    <x v="3141"/>
    <n v="2000"/>
    <x v="24"/>
    <x v="2"/>
    <s v="Individual/Scholarship"/>
    <n v="71"/>
    <x v="1"/>
    <x v="0"/>
    <x v="0"/>
    <s v=""/>
    <x v="1"/>
  </r>
  <r>
    <n v="990"/>
    <s v="Fred C. and Mary R. Koch Foundation_Cross, Caroline20122000"/>
    <x v="4"/>
    <s v="Cross, Caroline"/>
    <x v="3208"/>
    <n v="2000"/>
    <x v="24"/>
    <x v="2"/>
    <s v="Individual/Scholarship"/>
    <n v="72"/>
    <x v="1"/>
    <x v="0"/>
    <x v="0"/>
    <s v=""/>
    <x v="1"/>
  </r>
  <r>
    <n v="990"/>
    <s v="Fred C. and Mary R. Koch Foundation_Culotta, McKenzie20122000"/>
    <x v="4"/>
    <s v="Culotta, McKenzie"/>
    <x v="3364"/>
    <n v="2000"/>
    <x v="24"/>
    <x v="2"/>
    <s v="Individual/Scholarship"/>
    <n v="73"/>
    <x v="1"/>
    <x v="0"/>
    <x v="0"/>
    <s v=""/>
    <x v="1"/>
  </r>
  <r>
    <n v="990"/>
    <s v="Fred C. and Mary R. Koch Foundation_Daniel, Hailey20122000"/>
    <x v="4"/>
    <s v="Daniel, Hailey"/>
    <x v="3289"/>
    <n v="2000"/>
    <x v="24"/>
    <x v="2"/>
    <s v="Individual/Scholarship"/>
    <n v="74"/>
    <x v="1"/>
    <x v="0"/>
    <x v="0"/>
    <s v=""/>
    <x v="1"/>
  </r>
  <r>
    <n v="990"/>
    <s v="Fred C. and Mary R. Koch Foundation_Danielson, Jeffrey20122000"/>
    <x v="4"/>
    <s v="Danielson, Jeffrey"/>
    <x v="3290"/>
    <n v="2000"/>
    <x v="24"/>
    <x v="2"/>
    <s v="Individual/Scholarship"/>
    <n v="75"/>
    <x v="1"/>
    <x v="0"/>
    <x v="0"/>
    <s v=""/>
    <x v="1"/>
  </r>
  <r>
    <n v="990"/>
    <s v="Fred C. and Mary R. Koch Foundation_Davidson, Emily20122000"/>
    <x v="4"/>
    <s v="Davidson, Emily"/>
    <x v="3291"/>
    <n v="2000"/>
    <x v="24"/>
    <x v="2"/>
    <s v="Individual/Scholarship"/>
    <n v="76"/>
    <x v="1"/>
    <x v="0"/>
    <x v="0"/>
    <s v=""/>
    <x v="1"/>
  </r>
  <r>
    <n v="990"/>
    <s v="Fred C. and Mary R. Koch Foundation_Davis, Connor20122000"/>
    <x v="4"/>
    <s v="Davis, Connor"/>
    <x v="3365"/>
    <n v="2000"/>
    <x v="24"/>
    <x v="2"/>
    <s v="Individual/Scholarship"/>
    <n v="77"/>
    <x v="1"/>
    <x v="0"/>
    <x v="0"/>
    <s v=""/>
    <x v="1"/>
  </r>
  <r>
    <n v="990"/>
    <s v="Fred C. and Mary R. Koch Foundation_DeGarmo, Lydia20122000"/>
    <x v="4"/>
    <s v="DeGarmo, Lydia"/>
    <x v="3144"/>
    <n v="2000"/>
    <x v="24"/>
    <x v="2"/>
    <s v="Individual/Scholarship"/>
    <n v="78"/>
    <x v="1"/>
    <x v="0"/>
    <x v="0"/>
    <s v=""/>
    <x v="1"/>
  </r>
  <r>
    <n v="990"/>
    <s v="Fred C. and Mary R. Koch Foundation_Denton, Andrew20122000"/>
    <x v="4"/>
    <s v="Denton, Andrew"/>
    <x v="3209"/>
    <n v="2000"/>
    <x v="24"/>
    <x v="2"/>
    <s v="Individual/Scholarship"/>
    <n v="79"/>
    <x v="1"/>
    <x v="0"/>
    <x v="0"/>
    <s v=""/>
    <x v="1"/>
  </r>
  <r>
    <n v="990"/>
    <s v="Fred C. and Mary R. Koch Foundation_Dewitt, Katherine20122000"/>
    <x v="4"/>
    <s v="Dewitt, Katherine"/>
    <x v="3145"/>
    <n v="2000"/>
    <x v="24"/>
    <x v="2"/>
    <s v="Individual/Scholarship"/>
    <n v="80"/>
    <x v="1"/>
    <x v="0"/>
    <x v="0"/>
    <s v=""/>
    <x v="1"/>
  </r>
  <r>
    <n v="990"/>
    <s v="Fred C. and Mary R. Koch Foundation_Diehl, Kevin20122000"/>
    <x v="4"/>
    <s v="Diehl, Kevin"/>
    <x v="3211"/>
    <n v="2000"/>
    <x v="24"/>
    <x v="2"/>
    <s v="Individual/Scholarship"/>
    <n v="81"/>
    <x v="1"/>
    <x v="0"/>
    <x v="0"/>
    <s v=""/>
    <x v="1"/>
  </r>
  <r>
    <n v="990"/>
    <s v="Fred C. and Mary R. Koch Foundation_Dodson, Jill20122000"/>
    <x v="4"/>
    <s v="Dodson, Jill"/>
    <x v="3212"/>
    <n v="2000"/>
    <x v="24"/>
    <x v="2"/>
    <s v="Individual/Scholarship"/>
    <n v="82"/>
    <x v="1"/>
    <x v="0"/>
    <x v="0"/>
    <s v=""/>
    <x v="1"/>
  </r>
  <r>
    <n v="990"/>
    <s v="Fred C. and Mary R. Koch Foundation_Dolecheck, Deborah20122000"/>
    <x v="4"/>
    <s v="Dolecheck, Deborah"/>
    <x v="3066"/>
    <n v="2000"/>
    <x v="24"/>
    <x v="2"/>
    <s v="Individual/Scholarship"/>
    <n v="83"/>
    <x v="1"/>
    <x v="0"/>
    <x v="0"/>
    <s v=""/>
    <x v="1"/>
  </r>
  <r>
    <n v="990"/>
    <s v="Fred C. and Mary R. Koch Foundation_Donnelly, Erin20122000"/>
    <x v="4"/>
    <s v="Donnelly, Erin"/>
    <x v="3214"/>
    <n v="2000"/>
    <x v="24"/>
    <x v="2"/>
    <s v="Individual/Scholarship"/>
    <n v="84"/>
    <x v="1"/>
    <x v="0"/>
    <x v="0"/>
    <s v=""/>
    <x v="1"/>
  </r>
  <r>
    <n v="990"/>
    <s v="Fred C. and Mary R. Koch Foundation_Donnelly, Sean20122000"/>
    <x v="4"/>
    <s v="Donnelly, Sean"/>
    <x v="3366"/>
    <n v="2000"/>
    <x v="24"/>
    <x v="2"/>
    <s v="Individual/Scholarship"/>
    <n v="85"/>
    <x v="1"/>
    <x v="0"/>
    <x v="0"/>
    <s v=""/>
    <x v="1"/>
  </r>
  <r>
    <n v="990"/>
    <s v="Fred C. and Mary R. Koch Foundation_Dort, Tyler20122000"/>
    <x v="4"/>
    <s v="Dort, Tyler"/>
    <x v="3215"/>
    <n v="2000"/>
    <x v="24"/>
    <x v="2"/>
    <s v="Individual/Scholarship"/>
    <n v="86"/>
    <x v="1"/>
    <x v="0"/>
    <x v="0"/>
    <s v=""/>
    <x v="1"/>
  </r>
  <r>
    <n v="990"/>
    <s v="Fred C. and Mary R. Koch Foundation_Dula, Jonathon20122000"/>
    <x v="4"/>
    <s v="Dula, Jonathon"/>
    <x v="3292"/>
    <n v="2000"/>
    <x v="24"/>
    <x v="2"/>
    <s v="Individual/Scholarship"/>
    <n v="87"/>
    <x v="1"/>
    <x v="0"/>
    <x v="0"/>
    <s v=""/>
    <x v="1"/>
  </r>
  <r>
    <n v="990"/>
    <s v="Fred C. and Mary R. Koch Foundation_Edgerly, Alex20122000"/>
    <x v="4"/>
    <s v="Edgerly, Alex"/>
    <x v="3367"/>
    <n v="2000"/>
    <x v="24"/>
    <x v="2"/>
    <s v="Individual/Scholarship"/>
    <n v="88"/>
    <x v="1"/>
    <x v="0"/>
    <x v="0"/>
    <s v=""/>
    <x v="1"/>
  </r>
  <r>
    <n v="990"/>
    <s v="Fred C. and Mary R. Koch Foundation_Edic, Heather20122000"/>
    <x v="4"/>
    <s v="Edic, Heather"/>
    <x v="3146"/>
    <n v="2000"/>
    <x v="24"/>
    <x v="2"/>
    <s v="Individual/Scholarship"/>
    <n v="89"/>
    <x v="1"/>
    <x v="0"/>
    <x v="0"/>
    <s v=""/>
    <x v="1"/>
  </r>
  <r>
    <n v="990"/>
    <s v="Fred C. and Mary R. Koch Foundation_Ehrlich, Robert20122000"/>
    <x v="4"/>
    <s v="Ehrlich, Robert"/>
    <x v="3368"/>
    <n v="2000"/>
    <x v="24"/>
    <x v="2"/>
    <s v="Individual/Scholarship"/>
    <n v="90"/>
    <x v="1"/>
    <x v="0"/>
    <x v="0"/>
    <s v=""/>
    <x v="1"/>
  </r>
  <r>
    <n v="990"/>
    <s v="Fred C. and Mary R. Koch Foundation_Ellender, Claire20122000"/>
    <x v="4"/>
    <s v="Ellender, Claire"/>
    <x v="3369"/>
    <n v="2000"/>
    <x v="24"/>
    <x v="2"/>
    <s v="Individual/Scholarship"/>
    <n v="91"/>
    <x v="1"/>
    <x v="0"/>
    <x v="0"/>
    <s v=""/>
    <x v="1"/>
  </r>
  <r>
    <n v="990"/>
    <s v="Fred C. and Mary R. Koch Foundation_Elmber, Stephany20122000"/>
    <x v="4"/>
    <s v="Elmber, Stephany"/>
    <x v="3370"/>
    <n v="2000"/>
    <x v="24"/>
    <x v="2"/>
    <s v="Individual/Scholarship"/>
    <n v="92"/>
    <x v="1"/>
    <x v="0"/>
    <x v="0"/>
    <s v=""/>
    <x v="1"/>
  </r>
  <r>
    <n v="990"/>
    <s v="Fred C. and Mary R. Koch Foundation_Engel, Madeline20122000"/>
    <x v="4"/>
    <s v="Engel, Madeline"/>
    <x v="3293"/>
    <n v="2000"/>
    <x v="24"/>
    <x v="2"/>
    <s v="Individual/Scholarship"/>
    <n v="93"/>
    <x v="1"/>
    <x v="0"/>
    <x v="0"/>
    <s v=""/>
    <x v="1"/>
  </r>
  <r>
    <n v="990"/>
    <s v="Fred C. and Mary R. Koch Foundation_Ewers, Jacob20122000"/>
    <x v="4"/>
    <s v="Ewers, Jacob"/>
    <x v="3294"/>
    <n v="2000"/>
    <x v="24"/>
    <x v="2"/>
    <s v="Individual/Scholarship"/>
    <n v="94"/>
    <x v="1"/>
    <x v="0"/>
    <x v="0"/>
    <s v=""/>
    <x v="1"/>
  </r>
  <r>
    <n v="990"/>
    <s v="Fred C. and Mary R. Koch Foundation_Fareed, Shaaz20122000"/>
    <x v="4"/>
    <s v="Fareed, Shaaz"/>
    <x v="3295"/>
    <n v="2000"/>
    <x v="24"/>
    <x v="2"/>
    <s v="Individual/Scholarship"/>
    <n v="95"/>
    <x v="1"/>
    <x v="0"/>
    <x v="0"/>
    <s v=""/>
    <x v="1"/>
  </r>
  <r>
    <n v="990"/>
    <s v="Fred C. and Mary R. Koch Foundation_Fisher, Miranda20122000"/>
    <x v="4"/>
    <s v="Fisher, Miranda"/>
    <x v="3148"/>
    <n v="2000"/>
    <x v="24"/>
    <x v="2"/>
    <s v="Individual/Scholarship"/>
    <n v="96"/>
    <x v="1"/>
    <x v="0"/>
    <x v="0"/>
    <s v=""/>
    <x v="1"/>
  </r>
  <r>
    <n v="990"/>
    <s v="Fred C. and Mary R. Koch Foundation_Fisher, Mikayla20122000"/>
    <x v="4"/>
    <s v="Fisher, Mikayla"/>
    <x v="3371"/>
    <n v="2000"/>
    <x v="24"/>
    <x v="2"/>
    <s v="Individual/Scholarship"/>
    <n v="97"/>
    <x v="1"/>
    <x v="0"/>
    <x v="0"/>
    <s v=""/>
    <x v="1"/>
  </r>
  <r>
    <n v="990"/>
    <s v="Fred C. and Mary R. Koch Foundation_Fox, Taryn20122000"/>
    <x v="4"/>
    <s v="Fox, Taryn"/>
    <x v="3372"/>
    <n v="2000"/>
    <x v="24"/>
    <x v="2"/>
    <s v="Individual/Scholarship"/>
    <n v="98"/>
    <x v="1"/>
    <x v="0"/>
    <x v="0"/>
    <s v=""/>
    <x v="1"/>
  </r>
  <r>
    <n v="990"/>
    <s v="Fred C. and Mary R. Koch Foundation_Fox, Lynley20122000"/>
    <x v="4"/>
    <s v="Fox, Lynley"/>
    <x v="3296"/>
    <n v="2000"/>
    <x v="24"/>
    <x v="2"/>
    <s v="Individual/Scholarship"/>
    <n v="99"/>
    <x v="1"/>
    <x v="0"/>
    <x v="0"/>
    <s v=""/>
    <x v="1"/>
  </r>
  <r>
    <n v="990"/>
    <s v="Fred C. and Mary R. Koch Foundation_Franssen, Nicholas20122000"/>
    <x v="4"/>
    <s v="Franssen, Nicholas"/>
    <x v="3149"/>
    <n v="2000"/>
    <x v="24"/>
    <x v="2"/>
    <s v="Individual/Scholarship"/>
    <n v="100"/>
    <x v="1"/>
    <x v="0"/>
    <x v="0"/>
    <s v=""/>
    <x v="1"/>
  </r>
  <r>
    <n v="990"/>
    <s v="Fred C. and Mary R. Koch Foundation_Franssen, Tyler20122000"/>
    <x v="4"/>
    <s v="Franssen, Tyler"/>
    <x v="3373"/>
    <n v="2000"/>
    <x v="24"/>
    <x v="2"/>
    <s v="Individual/Scholarship"/>
    <n v="101"/>
    <x v="1"/>
    <x v="0"/>
    <x v="0"/>
    <s v=""/>
    <x v="1"/>
  </r>
  <r>
    <n v="990"/>
    <s v="Fred C. and Mary R. Koch Foundation_Fritsche, Philip20122000"/>
    <x v="4"/>
    <s v="Fritsche, Philip"/>
    <x v="3297"/>
    <n v="2000"/>
    <x v="24"/>
    <x v="2"/>
    <s v="Individual/Scholarship"/>
    <n v="102"/>
    <x v="1"/>
    <x v="0"/>
    <x v="0"/>
    <s v=""/>
    <x v="1"/>
  </r>
  <r>
    <n v="990"/>
    <s v="Fred C. and Mary R. Koch Foundation_Fritz, Kailey20122000"/>
    <x v="4"/>
    <s v="Fritz, Kailey"/>
    <x v="3150"/>
    <n v="2000"/>
    <x v="24"/>
    <x v="2"/>
    <s v="Individual/Scholarship"/>
    <n v="103"/>
    <x v="1"/>
    <x v="0"/>
    <x v="0"/>
    <s v=""/>
    <x v="1"/>
  </r>
  <r>
    <n v="990"/>
    <s v="Fred C. and Mary R. Koch Foundation_Garza, Elizabeth20122000"/>
    <x v="4"/>
    <s v="Garza, Elizabeth"/>
    <x v="3374"/>
    <n v="2000"/>
    <x v="24"/>
    <x v="2"/>
    <s v="Individual/Scholarship"/>
    <n v="104"/>
    <x v="1"/>
    <x v="0"/>
    <x v="0"/>
    <s v=""/>
    <x v="1"/>
  </r>
  <r>
    <n v="990"/>
    <s v="Fred C. and Mary R. Koch Foundation_Gause, Haylee20122000"/>
    <x v="4"/>
    <s v="Gause, Haylee"/>
    <x v="3299"/>
    <n v="2000"/>
    <x v="24"/>
    <x v="2"/>
    <s v="Individual/Scholarship"/>
    <n v="105"/>
    <x v="1"/>
    <x v="0"/>
    <x v="0"/>
    <s v=""/>
    <x v="1"/>
  </r>
  <r>
    <n v="990"/>
    <s v="Fred C. and Mary R. Koch Foundation_Gazaway, Jason20122000"/>
    <x v="4"/>
    <s v="Gazaway, Jason"/>
    <x v="3375"/>
    <n v="2000"/>
    <x v="24"/>
    <x v="2"/>
    <s v="Individual/Scholarship"/>
    <n v="106"/>
    <x v="1"/>
    <x v="0"/>
    <x v="0"/>
    <s v=""/>
    <x v="1"/>
  </r>
  <r>
    <n v="990"/>
    <s v="Fred C. and Mary R. Koch Foundation_Gibson, Robert20122000"/>
    <x v="4"/>
    <s v="Gibson, Robert"/>
    <x v="3219"/>
    <n v="2000"/>
    <x v="24"/>
    <x v="2"/>
    <s v="Individual/Scholarship"/>
    <n v="107"/>
    <x v="1"/>
    <x v="0"/>
    <x v="0"/>
    <s v=""/>
    <x v="1"/>
  </r>
  <r>
    <n v="990"/>
    <s v="Fred C. and Mary R. Koch Foundation_Grant, Maria20122000"/>
    <x v="4"/>
    <s v="Grant, Maria"/>
    <x v="3376"/>
    <n v="2000"/>
    <x v="24"/>
    <x v="2"/>
    <s v="Individual/Scholarship"/>
    <n v="108"/>
    <x v="1"/>
    <x v="0"/>
    <x v="0"/>
    <s v=""/>
    <x v="1"/>
  </r>
  <r>
    <n v="990"/>
    <s v="Fred C. and Mary R. Koch Foundation_Hamman, Chad20122000"/>
    <x v="4"/>
    <s v="Hamman, Chad"/>
    <x v="3377"/>
    <n v="2000"/>
    <x v="24"/>
    <x v="2"/>
    <s v="Individual/Scholarship"/>
    <n v="109"/>
    <x v="1"/>
    <x v="0"/>
    <x v="0"/>
    <s v=""/>
    <x v="1"/>
  </r>
  <r>
    <n v="990"/>
    <s v="Fred C. and Mary R. Koch Foundation_Harms, Steven20122000"/>
    <x v="4"/>
    <s v="Harms, Steven"/>
    <x v="3378"/>
    <n v="2000"/>
    <x v="24"/>
    <x v="2"/>
    <s v="Individual/Scholarship"/>
    <n v="110"/>
    <x v="1"/>
    <x v="0"/>
    <x v="0"/>
    <s v=""/>
    <x v="1"/>
  </r>
  <r>
    <n v="990"/>
    <s v="Fred C. and Mary R. Koch Foundation_Harris, Benny20122000"/>
    <x v="4"/>
    <s v="Harris, Benny"/>
    <x v="3379"/>
    <n v="2000"/>
    <x v="24"/>
    <x v="2"/>
    <s v="Individual/Scholarship"/>
    <n v="111"/>
    <x v="1"/>
    <x v="0"/>
    <x v="0"/>
    <s v=""/>
    <x v="1"/>
  </r>
  <r>
    <n v="990"/>
    <s v="Fred C. and Mary R. Koch Foundation_Harris, Holly20122000"/>
    <x v="4"/>
    <s v="Harris, Holly"/>
    <x v="3220"/>
    <n v="2000"/>
    <x v="24"/>
    <x v="2"/>
    <s v="Individual/Scholarship"/>
    <n v="112"/>
    <x v="1"/>
    <x v="0"/>
    <x v="0"/>
    <s v=""/>
    <x v="1"/>
  </r>
  <r>
    <n v="990"/>
    <s v="Fred C. and Mary R. Koch Foundation_Hawes, Daniel20122000"/>
    <x v="4"/>
    <s v="Hawes, Daniel"/>
    <x v="3380"/>
    <n v="2000"/>
    <x v="24"/>
    <x v="2"/>
    <s v="Individual/Scholarship"/>
    <n v="113"/>
    <x v="1"/>
    <x v="0"/>
    <x v="0"/>
    <s v=""/>
    <x v="1"/>
  </r>
  <r>
    <n v="990"/>
    <s v="Fred C. and Mary R. Koch Foundation_He, Michael20122000"/>
    <x v="4"/>
    <s v="He, Michael"/>
    <x v="3381"/>
    <n v="2000"/>
    <x v="24"/>
    <x v="2"/>
    <s v="Individual/Scholarship"/>
    <n v="114"/>
    <x v="1"/>
    <x v="0"/>
    <x v="0"/>
    <s v=""/>
    <x v="1"/>
  </r>
  <r>
    <n v="990"/>
    <s v="Fred C. and Mary R. Koch Foundation_Helfrich, Jared20122000"/>
    <x v="4"/>
    <s v="Helfrich, Jared"/>
    <x v="3301"/>
    <n v="2000"/>
    <x v="24"/>
    <x v="2"/>
    <s v="Individual/Scholarship"/>
    <n v="115"/>
    <x v="1"/>
    <x v="0"/>
    <x v="0"/>
    <s v=""/>
    <x v="1"/>
  </r>
  <r>
    <n v="990"/>
    <s v="Fred C. and Mary R. Koch Foundation_Henderson, Leah20122000"/>
    <x v="4"/>
    <s v="Henderson, Leah"/>
    <x v="3302"/>
    <n v="2000"/>
    <x v="24"/>
    <x v="2"/>
    <s v="Individual/Scholarship"/>
    <n v="116"/>
    <x v="1"/>
    <x v="0"/>
    <x v="0"/>
    <s v=""/>
    <x v="1"/>
  </r>
  <r>
    <n v="990"/>
    <s v="Fred C. and Mary R. Koch Foundation_Highfill, Adam20122000"/>
    <x v="4"/>
    <s v="Highfill, Adam"/>
    <x v="3222"/>
    <n v="2000"/>
    <x v="24"/>
    <x v="2"/>
    <s v="Individual/Scholarship"/>
    <n v="117"/>
    <x v="1"/>
    <x v="0"/>
    <x v="0"/>
    <s v=""/>
    <x v="1"/>
  </r>
  <r>
    <n v="990"/>
    <s v="Fred C. and Mary R. Koch Foundation_Holliman, Krista20122000"/>
    <x v="4"/>
    <s v="Holliman, Krista"/>
    <x v="3223"/>
    <n v="2000"/>
    <x v="24"/>
    <x v="2"/>
    <s v="Individual/Scholarship"/>
    <n v="118"/>
    <x v="1"/>
    <x v="0"/>
    <x v="0"/>
    <s v=""/>
    <x v="1"/>
  </r>
  <r>
    <n v="990"/>
    <s v="Fred C. and Mary R. Koch Foundation_Hoover, Caleb20122000"/>
    <x v="4"/>
    <s v="Hoover, Caleb"/>
    <x v="3303"/>
    <n v="2000"/>
    <x v="24"/>
    <x v="2"/>
    <s v="Individual/Scholarship"/>
    <n v="119"/>
    <x v="1"/>
    <x v="0"/>
    <x v="0"/>
    <s v=""/>
    <x v="1"/>
  </r>
  <r>
    <n v="990"/>
    <s v="Fred C. and Mary R. Koch Foundation_Hoover, Joshua20122000"/>
    <x v="4"/>
    <s v="Hoover, Joshua"/>
    <x v="3382"/>
    <n v="2000"/>
    <x v="24"/>
    <x v="2"/>
    <s v="Individual/Scholarship"/>
    <n v="120"/>
    <x v="1"/>
    <x v="0"/>
    <x v="0"/>
    <s v=""/>
    <x v="1"/>
  </r>
  <r>
    <n v="990"/>
    <s v="Fred C. and Mary R. Koch Foundation_Housley, Marissa20122000"/>
    <x v="4"/>
    <s v="Housley, Marissa"/>
    <x v="3304"/>
    <n v="2000"/>
    <x v="24"/>
    <x v="2"/>
    <s v="Individual/Scholarship"/>
    <n v="121"/>
    <x v="1"/>
    <x v="0"/>
    <x v="0"/>
    <s v=""/>
    <x v="1"/>
  </r>
  <r>
    <n v="990"/>
    <s v="Fred C. and Mary R. Koch Foundation_Howard, Michael20122000"/>
    <x v="4"/>
    <s v="Howard, Michael"/>
    <x v="3152"/>
    <n v="2000"/>
    <x v="24"/>
    <x v="2"/>
    <s v="Individual/Scholarship"/>
    <n v="122"/>
    <x v="1"/>
    <x v="0"/>
    <x v="0"/>
    <s v=""/>
    <x v="1"/>
  </r>
  <r>
    <n v="990"/>
    <s v="Fred C. and Mary R. Koch Foundation_Isbell, Taylor20122000"/>
    <x v="4"/>
    <s v="Isbell, Taylor"/>
    <x v="3383"/>
    <n v="2000"/>
    <x v="24"/>
    <x v="2"/>
    <s v="Individual/Scholarship"/>
    <n v="123"/>
    <x v="1"/>
    <x v="0"/>
    <x v="0"/>
    <s v=""/>
    <x v="1"/>
  </r>
  <r>
    <n v="990"/>
    <s v="Fred C. and Mary R. Koch Foundation_Jansen, Natalie20122000"/>
    <x v="4"/>
    <s v="Jansen, Natalie"/>
    <x v="3306"/>
    <n v="2000"/>
    <x v="24"/>
    <x v="2"/>
    <s v="Individual/Scholarship"/>
    <n v="124"/>
    <x v="1"/>
    <x v="0"/>
    <x v="0"/>
    <s v=""/>
    <x v="1"/>
  </r>
  <r>
    <n v="990"/>
    <s v="Fred C. and Mary R. Koch Foundation_Jayakaran, Jacob20122000"/>
    <x v="4"/>
    <s v="Jayakaran, Jacob"/>
    <x v="3226"/>
    <n v="2000"/>
    <x v="24"/>
    <x v="2"/>
    <s v="Individual/Scholarship"/>
    <n v="125"/>
    <x v="1"/>
    <x v="0"/>
    <x v="0"/>
    <s v=""/>
    <x v="1"/>
  </r>
  <r>
    <n v="990"/>
    <s v="Fred C. and Mary R. Koch Foundation_Jeng, Michelle20122000"/>
    <x v="4"/>
    <s v="Jeng, Michelle"/>
    <x v="3384"/>
    <n v="2000"/>
    <x v="24"/>
    <x v="2"/>
    <s v="Individual/Scholarship"/>
    <n v="126"/>
    <x v="1"/>
    <x v="0"/>
    <x v="0"/>
    <s v=""/>
    <x v="1"/>
  </r>
  <r>
    <n v="990"/>
    <s v="Fred C. and Mary R. Koch Foundation_Jenny, Matthew20122000"/>
    <x v="4"/>
    <s v="Jenny, Matthew"/>
    <x v="3227"/>
    <n v="2000"/>
    <x v="24"/>
    <x v="2"/>
    <s v="Individual/Scholarship"/>
    <n v="127"/>
    <x v="1"/>
    <x v="0"/>
    <x v="0"/>
    <s v=""/>
    <x v="1"/>
  </r>
  <r>
    <n v="990"/>
    <s v="Fred C. and Mary R. Koch Foundation_Johnson, Katherine20122000"/>
    <x v="4"/>
    <s v="Johnson, Katherine"/>
    <x v="3307"/>
    <n v="2000"/>
    <x v="24"/>
    <x v="2"/>
    <s v="Individual/Scholarship"/>
    <n v="128"/>
    <x v="1"/>
    <x v="0"/>
    <x v="0"/>
    <s v=""/>
    <x v="1"/>
  </r>
  <r>
    <n v="990"/>
    <s v="Fred C. and Mary R. Koch Foundation_Johnson, Kelly20122000"/>
    <x v="4"/>
    <s v="Johnson, Kelly"/>
    <x v="3153"/>
    <n v="2000"/>
    <x v="24"/>
    <x v="2"/>
    <s v="Individual/Scholarship"/>
    <n v="129"/>
    <x v="1"/>
    <x v="0"/>
    <x v="0"/>
    <s v=""/>
    <x v="1"/>
  </r>
  <r>
    <n v="990"/>
    <s v="Fred C. and Mary R. Koch Foundation_Johnson, Anna20122000"/>
    <x v="4"/>
    <s v="Johnson, Anna"/>
    <x v="3228"/>
    <n v="2000"/>
    <x v="24"/>
    <x v="2"/>
    <s v="Individual/Scholarship"/>
    <n v="130"/>
    <x v="1"/>
    <x v="0"/>
    <x v="0"/>
    <s v=""/>
    <x v="1"/>
  </r>
  <r>
    <n v="990"/>
    <s v="Fred C. and Mary R. Koch Foundation_Jurgensen, Amber20122000"/>
    <x v="4"/>
    <s v="Jurgensen, Amber"/>
    <x v="3309"/>
    <n v="2000"/>
    <x v="24"/>
    <x v="2"/>
    <s v="Individual/Scholarship"/>
    <n v="131"/>
    <x v="1"/>
    <x v="0"/>
    <x v="0"/>
    <s v=""/>
    <x v="1"/>
  </r>
  <r>
    <n v="990"/>
    <s v="Fred C. and Mary R. Koch Foundation_Kaiser, Brianna20122000"/>
    <x v="4"/>
    <s v="Kaiser, Brianna"/>
    <x v="3230"/>
    <n v="2000"/>
    <x v="24"/>
    <x v="2"/>
    <s v="Individual/Scholarship"/>
    <n v="132"/>
    <x v="1"/>
    <x v="0"/>
    <x v="0"/>
    <s v=""/>
    <x v="1"/>
  </r>
  <r>
    <n v="990"/>
    <s v="Fred C. and Mary R. Koch Foundation_Ketter, Ellen20122000"/>
    <x v="4"/>
    <s v="Ketter, Ellen"/>
    <x v="3385"/>
    <n v="2000"/>
    <x v="24"/>
    <x v="2"/>
    <s v="Individual/Scholarship"/>
    <n v="133"/>
    <x v="1"/>
    <x v="0"/>
    <x v="0"/>
    <s v=""/>
    <x v="1"/>
  </r>
  <r>
    <n v="990"/>
    <s v="Fred C. and Mary R. Koch Foundation_Kimpton, Kelly20122000"/>
    <x v="4"/>
    <s v="Kimpton, Kelly"/>
    <x v="3154"/>
    <n v="2000"/>
    <x v="24"/>
    <x v="2"/>
    <s v="Individual/Scholarship"/>
    <n v="134"/>
    <x v="1"/>
    <x v="0"/>
    <x v="0"/>
    <s v=""/>
    <x v="1"/>
  </r>
  <r>
    <n v="990"/>
    <s v="Fred C. and Mary R. Koch Foundation_Kohn, Taylor20122000"/>
    <x v="4"/>
    <s v="Kohn, Taylor"/>
    <x v="3155"/>
    <n v="2000"/>
    <x v="24"/>
    <x v="2"/>
    <s v="Individual/Scholarship"/>
    <n v="135"/>
    <x v="1"/>
    <x v="0"/>
    <x v="0"/>
    <s v=""/>
    <x v="1"/>
  </r>
  <r>
    <n v="990"/>
    <s v="Fred C. and Mary R. Koch Foundation_Kolbeck, Taylor20122000"/>
    <x v="4"/>
    <s v="Kolbeck, Taylor"/>
    <x v="3386"/>
    <n v="2000"/>
    <x v="24"/>
    <x v="2"/>
    <s v="Individual/Scholarship"/>
    <n v="136"/>
    <x v="1"/>
    <x v="0"/>
    <x v="0"/>
    <s v=""/>
    <x v="1"/>
  </r>
  <r>
    <n v="990"/>
    <s v="Fred C. and Mary R. Koch Foundation_Korpi, Katherine20122000"/>
    <x v="4"/>
    <s v="Korpi, Katherine"/>
    <x v="3310"/>
    <n v="2000"/>
    <x v="24"/>
    <x v="2"/>
    <s v="Individual/Scholarship"/>
    <n v="137"/>
    <x v="1"/>
    <x v="0"/>
    <x v="0"/>
    <s v=""/>
    <x v="1"/>
  </r>
  <r>
    <n v="990"/>
    <s v="Fred C. and Mary R. Koch Foundation_Krieger, Sara20122000"/>
    <x v="4"/>
    <s v="Krieger, Sara"/>
    <x v="3387"/>
    <n v="2000"/>
    <x v="24"/>
    <x v="2"/>
    <s v="Individual/Scholarship"/>
    <n v="138"/>
    <x v="1"/>
    <x v="0"/>
    <x v="0"/>
    <s v=""/>
    <x v="1"/>
  </r>
  <r>
    <n v="990"/>
    <s v="Fred C. and Mary R. Koch Foundation_Lambert, Jenna20122000"/>
    <x v="4"/>
    <s v="Lambert, Jenna"/>
    <x v="3232"/>
    <n v="2000"/>
    <x v="24"/>
    <x v="2"/>
    <s v="Individual/Scholarship"/>
    <n v="139"/>
    <x v="1"/>
    <x v="0"/>
    <x v="0"/>
    <s v=""/>
    <x v="1"/>
  </r>
  <r>
    <n v="990"/>
    <s v="Fred C. and Mary R. Koch Foundation_Lambert, Natalie20122000"/>
    <x v="4"/>
    <s v="Lambert, Natalie"/>
    <x v="3311"/>
    <n v="2000"/>
    <x v="24"/>
    <x v="2"/>
    <s v="Individual/Scholarship"/>
    <n v="140"/>
    <x v="1"/>
    <x v="0"/>
    <x v="0"/>
    <s v=""/>
    <x v="1"/>
  </r>
  <r>
    <n v="990"/>
    <s v="Fred C. and Mary R. Koch Foundation_Latta, Jennifer20122000"/>
    <x v="4"/>
    <s v="Latta, Jennifer"/>
    <x v="3233"/>
    <n v="2000"/>
    <x v="24"/>
    <x v="2"/>
    <s v="Individual/Scholarship"/>
    <n v="141"/>
    <x v="1"/>
    <x v="0"/>
    <x v="0"/>
    <s v=""/>
    <x v="1"/>
  </r>
  <r>
    <n v="990"/>
    <s v="Fred C. and Mary R. Koch Foundation_Lee, Charlene20122000"/>
    <x v="4"/>
    <s v="Lee, Charlene"/>
    <x v="3234"/>
    <n v="2000"/>
    <x v="24"/>
    <x v="2"/>
    <s v="Individual/Scholarship"/>
    <n v="142"/>
    <x v="1"/>
    <x v="0"/>
    <x v="0"/>
    <s v=""/>
    <x v="1"/>
  </r>
  <r>
    <n v="990"/>
    <s v="Fred C. and Mary R. Koch Foundation_LeMaster, Grace20122000"/>
    <x v="4"/>
    <s v="LeMaster, Grace"/>
    <x v="3388"/>
    <n v="2000"/>
    <x v="24"/>
    <x v="2"/>
    <s v="Individual/Scholarship"/>
    <n v="143"/>
    <x v="1"/>
    <x v="0"/>
    <x v="0"/>
    <s v=""/>
    <x v="1"/>
  </r>
  <r>
    <n v="990"/>
    <s v="Fred C. and Mary R. Koch Foundation_Liddle, Peter20122000"/>
    <x v="4"/>
    <s v="Liddle, Peter"/>
    <x v="3161"/>
    <n v="2000"/>
    <x v="24"/>
    <x v="2"/>
    <s v="Individual/Scholarship"/>
    <n v="144"/>
    <x v="1"/>
    <x v="0"/>
    <x v="0"/>
    <s v=""/>
    <x v="1"/>
  </r>
  <r>
    <n v="990"/>
    <s v="Fred C. and Mary R. Koch Foundation_Longoria, Anthony20122000"/>
    <x v="4"/>
    <s v="Longoria, Anthony"/>
    <x v="3389"/>
    <n v="2000"/>
    <x v="24"/>
    <x v="2"/>
    <s v="Individual/Scholarship"/>
    <n v="145"/>
    <x v="1"/>
    <x v="0"/>
    <x v="0"/>
    <s v=""/>
    <x v="1"/>
  </r>
  <r>
    <n v="990"/>
    <s v="Fred C. and Mary R. Koch Foundation_Loomis, Ryan20122000"/>
    <x v="4"/>
    <s v="Loomis, Ryan"/>
    <x v="3164"/>
    <n v="2000"/>
    <x v="24"/>
    <x v="2"/>
    <s v="Individual/Scholarship"/>
    <n v="146"/>
    <x v="1"/>
    <x v="0"/>
    <x v="0"/>
    <s v=""/>
    <x v="1"/>
  </r>
  <r>
    <n v="990"/>
    <s v="Fred C. and Mary R. Koch Foundation_Lukhard, Melissa20122000"/>
    <x v="4"/>
    <s v="Lukhard, Melissa"/>
    <x v="3313"/>
    <n v="2000"/>
    <x v="24"/>
    <x v="2"/>
    <s v="Individual/Scholarship"/>
    <n v="147"/>
    <x v="1"/>
    <x v="0"/>
    <x v="0"/>
    <s v=""/>
    <x v="1"/>
  </r>
  <r>
    <n v="990"/>
    <s v="Fred C. and Mary R. Koch Foundation_Lundell, Jana20122000"/>
    <x v="4"/>
    <s v="Lundell, Jana"/>
    <x v="3390"/>
    <n v="2000"/>
    <x v="24"/>
    <x v="2"/>
    <s v="Individual/Scholarship"/>
    <n v="148"/>
    <x v="1"/>
    <x v="0"/>
    <x v="0"/>
    <s v=""/>
    <x v="1"/>
  </r>
  <r>
    <n v="990"/>
    <s v="Fred C. and Mary R. Koch Foundation_Macari, Rachel20122000"/>
    <x v="4"/>
    <s v="Macari, Rachel"/>
    <x v="3314"/>
    <n v="2000"/>
    <x v="24"/>
    <x v="2"/>
    <s v="Individual/Scholarship"/>
    <n v="149"/>
    <x v="1"/>
    <x v="0"/>
    <x v="0"/>
    <s v=""/>
    <x v="1"/>
  </r>
  <r>
    <n v="990"/>
    <s v="Fred C. and Mary R. Koch Foundation_Malone, Ryan20122000"/>
    <x v="4"/>
    <s v="Malone, Ryan"/>
    <x v="3391"/>
    <n v="2000"/>
    <x v="24"/>
    <x v="2"/>
    <s v="Individual/Scholarship"/>
    <n v="150"/>
    <x v="1"/>
    <x v="0"/>
    <x v="0"/>
    <s v=""/>
    <x v="1"/>
  </r>
  <r>
    <n v="990"/>
    <s v="Fred C. and Mary R. Koch Foundation_Malone, Kyle20122000"/>
    <x v="4"/>
    <s v="Malone, Kyle"/>
    <x v="3237"/>
    <n v="2000"/>
    <x v="24"/>
    <x v="2"/>
    <s v="Individual/Scholarship"/>
    <n v="151"/>
    <x v="1"/>
    <x v="0"/>
    <x v="0"/>
    <s v=""/>
    <x v="1"/>
  </r>
  <r>
    <n v="990"/>
    <s v="Fred C. and Mary R. Koch Foundation_Marino, Danielle20122000"/>
    <x v="4"/>
    <s v="Marino, Danielle"/>
    <x v="3392"/>
    <n v="2000"/>
    <x v="24"/>
    <x v="2"/>
    <s v="Individual/Scholarship"/>
    <n v="152"/>
    <x v="1"/>
    <x v="0"/>
    <x v="0"/>
    <s v=""/>
    <x v="1"/>
  </r>
  <r>
    <n v="990"/>
    <s v="Fred C. and Mary R. Koch Foundation_Martin, Kaitlin20122000"/>
    <x v="4"/>
    <s v="Martin, Kaitlin"/>
    <x v="3086"/>
    <n v="2000"/>
    <x v="24"/>
    <x v="2"/>
    <s v="Individual/Scholarship"/>
    <n v="153"/>
    <x v="1"/>
    <x v="0"/>
    <x v="0"/>
    <s v=""/>
    <x v="1"/>
  </r>
  <r>
    <n v="990"/>
    <s v="Fred C. and Mary R. Koch Foundation_Martyn, Matthew20122000"/>
    <x v="4"/>
    <s v="Martyn, Matthew"/>
    <x v="3165"/>
    <n v="2000"/>
    <x v="24"/>
    <x v="2"/>
    <s v="Individual/Scholarship"/>
    <n v="154"/>
    <x v="1"/>
    <x v="0"/>
    <x v="0"/>
    <s v=""/>
    <x v="1"/>
  </r>
  <r>
    <n v="990"/>
    <s v="Fred C. and Mary R. Koch Foundation_Mason, Christopher20122000"/>
    <x v="4"/>
    <s v="Mason, Christopher"/>
    <x v="3393"/>
    <n v="2000"/>
    <x v="24"/>
    <x v="2"/>
    <s v="Individual/Scholarship"/>
    <n v="155"/>
    <x v="1"/>
    <x v="0"/>
    <x v="0"/>
    <s v=""/>
    <x v="1"/>
  </r>
  <r>
    <n v="990"/>
    <s v="Fred C. and Mary R. Koch Foundation_Massa, Maria20122000"/>
    <x v="4"/>
    <s v="Massa, Maria"/>
    <x v="3240"/>
    <n v="2000"/>
    <x v="24"/>
    <x v="2"/>
    <s v="Individual/Scholarship"/>
    <n v="156"/>
    <x v="1"/>
    <x v="0"/>
    <x v="0"/>
    <s v=""/>
    <x v="1"/>
  </r>
  <r>
    <n v="990"/>
    <s v="Fred C. and Mary R. Koch Foundation_McClain, William20122000"/>
    <x v="4"/>
    <s v="McClain, William"/>
    <x v="3394"/>
    <n v="2000"/>
    <x v="24"/>
    <x v="2"/>
    <s v="Individual/Scholarship"/>
    <n v="157"/>
    <x v="1"/>
    <x v="0"/>
    <x v="0"/>
    <s v=""/>
    <x v="1"/>
  </r>
  <r>
    <n v="990"/>
    <s v="Fred C. and Mary R. Koch Foundation_McDonald, Emily20122000"/>
    <x v="4"/>
    <s v="McDonald, Emily"/>
    <x v="3168"/>
    <n v="2000"/>
    <x v="24"/>
    <x v="2"/>
    <s v="Individual/Scholarship"/>
    <n v="158"/>
    <x v="1"/>
    <x v="0"/>
    <x v="0"/>
    <s v=""/>
    <x v="1"/>
  </r>
  <r>
    <n v="990"/>
    <s v="Fred C. and Mary R. Koch Foundation_McEachern, Brittany20122000"/>
    <x v="4"/>
    <s v="McEachern, Brittany"/>
    <x v="3315"/>
    <n v="2000"/>
    <x v="24"/>
    <x v="2"/>
    <s v="Individual/Scholarship"/>
    <n v="159"/>
    <x v="1"/>
    <x v="0"/>
    <x v="0"/>
    <s v=""/>
    <x v="1"/>
  </r>
  <r>
    <n v="990"/>
    <s v="Fred C. and Mary R. Koch Foundation_Melton, James20122000"/>
    <x v="4"/>
    <s v="Melton, James"/>
    <x v="3395"/>
    <n v="2000"/>
    <x v="24"/>
    <x v="2"/>
    <s v="Individual/Scholarship"/>
    <n v="160"/>
    <x v="1"/>
    <x v="0"/>
    <x v="0"/>
    <s v=""/>
    <x v="1"/>
  </r>
  <r>
    <n v="990"/>
    <s v="Fred C. and Mary R. Koch Foundation_Ming, Thomas20122000"/>
    <x v="4"/>
    <s v="Ming, Thomas"/>
    <x v="3396"/>
    <n v="2000"/>
    <x v="24"/>
    <x v="2"/>
    <s v="Individual/Scholarship"/>
    <n v="161"/>
    <x v="1"/>
    <x v="0"/>
    <x v="0"/>
    <s v=""/>
    <x v="1"/>
  </r>
  <r>
    <n v="990"/>
    <s v="Fred C. and Mary R. Koch Foundation_Mitchell, Kayla20122000"/>
    <x v="4"/>
    <s v="Mitchell, Kayla"/>
    <x v="3170"/>
    <n v="2000"/>
    <x v="24"/>
    <x v="2"/>
    <s v="Individual/Scholarship"/>
    <n v="162"/>
    <x v="1"/>
    <x v="0"/>
    <x v="0"/>
    <s v=""/>
    <x v="1"/>
  </r>
  <r>
    <n v="990"/>
    <s v="Fred C. and Mary R. Koch Foundation_Morgan, Tori20122000"/>
    <x v="4"/>
    <s v="Morgan, Tori"/>
    <x v="3242"/>
    <n v="2000"/>
    <x v="24"/>
    <x v="2"/>
    <s v="Individual/Scholarship"/>
    <n v="163"/>
    <x v="1"/>
    <x v="0"/>
    <x v="0"/>
    <s v=""/>
    <x v="1"/>
  </r>
  <r>
    <n v="990"/>
    <s v="Fred C. and Mary R. Koch Foundation_Moses, Holly20122000"/>
    <x v="4"/>
    <s v="Moses, Holly"/>
    <x v="3316"/>
    <n v="2000"/>
    <x v="24"/>
    <x v="2"/>
    <s v="Individual/Scholarship"/>
    <n v="164"/>
    <x v="1"/>
    <x v="0"/>
    <x v="0"/>
    <s v=""/>
    <x v="1"/>
  </r>
  <r>
    <n v="990"/>
    <s v="Fred C. and Mary R. Koch Foundation_Nelson, Carly20122000"/>
    <x v="4"/>
    <s v="Nelson, Carly"/>
    <x v="3397"/>
    <n v="2000"/>
    <x v="24"/>
    <x v="2"/>
    <s v="Individual/Scholarship"/>
    <n v="165"/>
    <x v="1"/>
    <x v="0"/>
    <x v="0"/>
    <s v=""/>
    <x v="1"/>
  </r>
  <r>
    <n v="990"/>
    <s v="Fred C. and Mary R. Koch Foundation_Nichols, Taylor20122000"/>
    <x v="4"/>
    <s v="Nichols, Taylor"/>
    <x v="3317"/>
    <n v="2000"/>
    <x v="24"/>
    <x v="2"/>
    <s v="Individual/Scholarship"/>
    <n v="166"/>
    <x v="1"/>
    <x v="0"/>
    <x v="0"/>
    <s v=""/>
    <x v="1"/>
  </r>
  <r>
    <n v="990"/>
    <s v="Fred C. and Mary R. Koch Foundation_Niemtschk, Kelsey20122000"/>
    <x v="4"/>
    <s v="Niemtschk, Kelsey"/>
    <x v="3243"/>
    <n v="2000"/>
    <x v="24"/>
    <x v="2"/>
    <s v="Individual/Scholarship"/>
    <n v="167"/>
    <x v="1"/>
    <x v="0"/>
    <x v="0"/>
    <s v=""/>
    <x v="1"/>
  </r>
  <r>
    <n v="990"/>
    <s v="Fred C. and Mary R. Koch Foundation_O'Sullivan, Tierney20122000"/>
    <x v="4"/>
    <s v="O'Sullivan, Tierney"/>
    <x v="3245"/>
    <n v="2000"/>
    <x v="24"/>
    <x v="2"/>
    <s v="Individual/Scholarship"/>
    <n v="168"/>
    <x v="1"/>
    <x v="0"/>
    <x v="0"/>
    <s v=""/>
    <x v="1"/>
  </r>
  <r>
    <n v="990"/>
    <s v="Fred C. and Mary R. Koch Foundation_Osborne, Joanna20122000"/>
    <x v="4"/>
    <s v="Osborne, Joanna"/>
    <x v="3318"/>
    <n v="2000"/>
    <x v="24"/>
    <x v="2"/>
    <s v="Individual/Scholarship"/>
    <n v="169"/>
    <x v="1"/>
    <x v="0"/>
    <x v="0"/>
    <s v=""/>
    <x v="1"/>
  </r>
  <r>
    <n v="990"/>
    <s v="Fred C. and Mary R. Koch Foundation_Palski, Jill20122000"/>
    <x v="4"/>
    <s v="Palski, Jill"/>
    <x v="3319"/>
    <n v="2000"/>
    <x v="24"/>
    <x v="2"/>
    <s v="Individual/Scholarship"/>
    <n v="170"/>
    <x v="1"/>
    <x v="0"/>
    <x v="0"/>
    <s v=""/>
    <x v="1"/>
  </r>
  <r>
    <n v="990"/>
    <s v="Fred C. and Mary R. Koch Foundation_Papadelis, Efstratios20122000"/>
    <x v="4"/>
    <s v="Papadelis, Efstratios"/>
    <x v="3246"/>
    <n v="2000"/>
    <x v="24"/>
    <x v="2"/>
    <s v="Individual/Scholarship"/>
    <n v="171"/>
    <x v="1"/>
    <x v="0"/>
    <x v="0"/>
    <s v=""/>
    <x v="1"/>
  </r>
  <r>
    <n v="990"/>
    <s v="Fred C. and Mary R. Koch Foundation_Pere, Jessica20122000"/>
    <x v="4"/>
    <s v="Pere, Jessica"/>
    <x v="3398"/>
    <n v="2000"/>
    <x v="24"/>
    <x v="2"/>
    <s v="Individual/Scholarship"/>
    <n v="172"/>
    <x v="1"/>
    <x v="0"/>
    <x v="0"/>
    <s v=""/>
    <x v="1"/>
  </r>
  <r>
    <n v="990"/>
    <s v="Fred C. and Mary R. Koch Foundation_Permenter, Haley20122000"/>
    <x v="4"/>
    <s v="Permenter, Haley"/>
    <x v="3399"/>
    <n v="2000"/>
    <x v="24"/>
    <x v="2"/>
    <s v="Individual/Scholarship"/>
    <n v="173"/>
    <x v="1"/>
    <x v="0"/>
    <x v="0"/>
    <s v=""/>
    <x v="1"/>
  </r>
  <r>
    <n v="990"/>
    <s v="Fred C. and Mary R. Koch Foundation_Piszczek, Jackie20122000"/>
    <x v="4"/>
    <s v="Piszczek, Jackie"/>
    <x v="3400"/>
    <n v="2000"/>
    <x v="24"/>
    <x v="2"/>
    <s v="Individual/Scholarship"/>
    <n v="174"/>
    <x v="1"/>
    <x v="0"/>
    <x v="0"/>
    <s v=""/>
    <x v="1"/>
  </r>
  <r>
    <n v="990"/>
    <s v="Fred C. and Mary R. Koch Foundation_Poinsatte, Joanna20122000"/>
    <x v="4"/>
    <s v="Poinsatte, Joanna"/>
    <x v="3175"/>
    <n v="2000"/>
    <x v="24"/>
    <x v="2"/>
    <s v="Individual/Scholarship"/>
    <n v="175"/>
    <x v="1"/>
    <x v="0"/>
    <x v="0"/>
    <s v=""/>
    <x v="1"/>
  </r>
  <r>
    <n v="990"/>
    <s v="Fred C. and Mary R. Koch Foundation_Polasek, Ervin20122000"/>
    <x v="4"/>
    <s v="Polasek, Ervin"/>
    <x v="3320"/>
    <n v="2000"/>
    <x v="24"/>
    <x v="2"/>
    <s v="Individual/Scholarship"/>
    <n v="176"/>
    <x v="1"/>
    <x v="0"/>
    <x v="0"/>
    <s v=""/>
    <x v="1"/>
  </r>
  <r>
    <n v="990"/>
    <s v="Fred C. and Mary R. Koch Foundation_Polasek, Sarah20122000"/>
    <x v="4"/>
    <s v="Polasek, Sarah"/>
    <x v="3176"/>
    <n v="2000"/>
    <x v="24"/>
    <x v="2"/>
    <s v="Individual/Scholarship"/>
    <n v="177"/>
    <x v="1"/>
    <x v="0"/>
    <x v="0"/>
    <s v=""/>
    <x v="1"/>
  </r>
  <r>
    <n v="990"/>
    <s v="Fred C. and Mary R. Koch Foundation_Poole, Danielle20122000"/>
    <x v="4"/>
    <s v="Poole, Danielle"/>
    <x v="3248"/>
    <n v="2000"/>
    <x v="24"/>
    <x v="2"/>
    <s v="Individual/Scholarship"/>
    <n v="178"/>
    <x v="1"/>
    <x v="0"/>
    <x v="0"/>
    <s v=""/>
    <x v="1"/>
  </r>
  <r>
    <n v="990"/>
    <s v="Fred C. and Mary R. Koch Foundation_Porter, Piritta20122000"/>
    <x v="4"/>
    <s v="Porter, Piritta"/>
    <x v="3249"/>
    <n v="2000"/>
    <x v="24"/>
    <x v="2"/>
    <s v="Individual/Scholarship"/>
    <n v="179"/>
    <x v="1"/>
    <x v="0"/>
    <x v="0"/>
    <s v=""/>
    <x v="1"/>
  </r>
  <r>
    <n v="990"/>
    <s v="Fred C. and Mary R. Koch Foundation_Potts, Claire20122000"/>
    <x v="4"/>
    <s v="Potts, Claire"/>
    <x v="3250"/>
    <n v="2000"/>
    <x v="24"/>
    <x v="2"/>
    <s v="Individual/Scholarship"/>
    <n v="180"/>
    <x v="1"/>
    <x v="0"/>
    <x v="0"/>
    <s v=""/>
    <x v="1"/>
  </r>
  <r>
    <n v="990"/>
    <s v="Fred C. and Mary R. Koch Foundation_Prest, Sara20122000"/>
    <x v="4"/>
    <s v="Prest, Sara"/>
    <x v="3401"/>
    <n v="2000"/>
    <x v="24"/>
    <x v="2"/>
    <s v="Individual/Scholarship"/>
    <n v="181"/>
    <x v="1"/>
    <x v="0"/>
    <x v="0"/>
    <s v=""/>
    <x v="1"/>
  </r>
  <r>
    <n v="990"/>
    <s v="Fred C. and Mary R. Koch Foundation_Puetz, Jacob20122000"/>
    <x v="4"/>
    <s v="Puetz, Jacob"/>
    <x v="3177"/>
    <n v="2000"/>
    <x v="24"/>
    <x v="2"/>
    <s v="Individual/Scholarship"/>
    <n v="182"/>
    <x v="1"/>
    <x v="0"/>
    <x v="0"/>
    <s v=""/>
    <x v="1"/>
  </r>
  <r>
    <n v="990"/>
    <s v="Fred C. and Mary R. Koch Foundation_Rahman, Bushra20122000"/>
    <x v="4"/>
    <s v="Rahman, Bushra"/>
    <x v="3321"/>
    <n v="2000"/>
    <x v="24"/>
    <x v="2"/>
    <s v="Individual/Scholarship"/>
    <n v="183"/>
    <x v="1"/>
    <x v="0"/>
    <x v="0"/>
    <s v=""/>
    <x v="1"/>
  </r>
  <r>
    <n v="990"/>
    <s v="Fred C. and Mary R. Koch Foundation_Rajendran, Dhevi20122000"/>
    <x v="4"/>
    <s v="Rajendran, Dhevi"/>
    <x v="3180"/>
    <n v="2000"/>
    <x v="24"/>
    <x v="2"/>
    <s v="Individual/Scholarship"/>
    <n v="184"/>
    <x v="1"/>
    <x v="0"/>
    <x v="0"/>
    <s v=""/>
    <x v="1"/>
  </r>
  <r>
    <n v="990"/>
    <s v="Fred C. and Mary R. Koch Foundation_Rajendran, Sakthi20122000"/>
    <x v="4"/>
    <s v="Rajendran, Sakthi"/>
    <x v="3322"/>
    <n v="2000"/>
    <x v="24"/>
    <x v="2"/>
    <s v="Individual/Scholarship"/>
    <n v="185"/>
    <x v="1"/>
    <x v="0"/>
    <x v="0"/>
    <s v=""/>
    <x v="1"/>
  </r>
  <r>
    <n v="990"/>
    <s v="Fred C. and Mary R. Koch Foundation_Ramseyer, Emily20122000"/>
    <x v="4"/>
    <s v="Ramseyer, Emily"/>
    <x v="3323"/>
    <n v="2000"/>
    <x v="24"/>
    <x v="2"/>
    <s v="Individual/Scholarship"/>
    <n v="186"/>
    <x v="1"/>
    <x v="0"/>
    <x v="0"/>
    <s v=""/>
    <x v="1"/>
  </r>
  <r>
    <n v="990"/>
    <s v="Fred C. and Mary R. Koch Foundation_Randall, Andrew20122000"/>
    <x v="4"/>
    <s v="Randall, Andrew"/>
    <x v="3402"/>
    <n v="2000"/>
    <x v="24"/>
    <x v="2"/>
    <s v="Individual/Scholarship"/>
    <n v="187"/>
    <x v="1"/>
    <x v="0"/>
    <x v="0"/>
    <s v=""/>
    <x v="1"/>
  </r>
  <r>
    <n v="990"/>
    <s v="Fred C. and Mary R. Koch Foundation_Rasp, Haley20122000"/>
    <x v="4"/>
    <s v="Rasp, Haley"/>
    <x v="3324"/>
    <n v="2000"/>
    <x v="24"/>
    <x v="2"/>
    <s v="Individual/Scholarship"/>
    <n v="188"/>
    <x v="1"/>
    <x v="0"/>
    <x v="0"/>
    <s v=""/>
    <x v="1"/>
  </r>
  <r>
    <n v="990"/>
    <s v="Fred C. and Mary R. Koch Foundation_Ratskoff, Benjamin20122000"/>
    <x v="4"/>
    <s v="Ratskoff, Benjamin"/>
    <x v="3183"/>
    <n v="2000"/>
    <x v="24"/>
    <x v="2"/>
    <s v="Individual/Scholarship"/>
    <n v="189"/>
    <x v="1"/>
    <x v="0"/>
    <x v="0"/>
    <s v=""/>
    <x v="1"/>
  </r>
  <r>
    <n v="990"/>
    <s v="Fred C. and Mary R. Koch Foundation_Reinecke, Teneal20122000"/>
    <x v="4"/>
    <s v="Reinecke, Teneal"/>
    <x v="3184"/>
    <n v="2000"/>
    <x v="24"/>
    <x v="2"/>
    <s v="Individual/Scholarship"/>
    <n v="190"/>
    <x v="1"/>
    <x v="0"/>
    <x v="0"/>
    <s v=""/>
    <x v="1"/>
  </r>
  <r>
    <n v="990"/>
    <s v="Fred C. and Mary R. Koch Foundation_Rhoads, Kyla20122000"/>
    <x v="4"/>
    <s v="Rhoads, Kyla"/>
    <x v="3403"/>
    <n v="2000"/>
    <x v="24"/>
    <x v="2"/>
    <s v="Individual/Scholarship"/>
    <n v="191"/>
    <x v="1"/>
    <x v="0"/>
    <x v="0"/>
    <s v=""/>
    <x v="1"/>
  </r>
  <r>
    <n v="990"/>
    <s v="Fred C. and Mary R. Koch Foundation_Richey, Preston20122000"/>
    <x v="4"/>
    <s v="Richey, Preston"/>
    <x v="3254"/>
    <n v="2000"/>
    <x v="24"/>
    <x v="2"/>
    <s v="Individual/Scholarship"/>
    <n v="192"/>
    <x v="1"/>
    <x v="0"/>
    <x v="0"/>
    <s v=""/>
    <x v="1"/>
  </r>
  <r>
    <n v="990"/>
    <s v="Fred C. and Mary R. Koch Foundation_Rohleder, Joshua20122000"/>
    <x v="4"/>
    <s v="Rohleder, Joshua"/>
    <x v="3186"/>
    <n v="2000"/>
    <x v="24"/>
    <x v="2"/>
    <s v="Individual/Scholarship"/>
    <n v="193"/>
    <x v="1"/>
    <x v="0"/>
    <x v="0"/>
    <s v=""/>
    <x v="1"/>
  </r>
  <r>
    <n v="990"/>
    <s v="Fred C. and Mary R. Koch Foundation_Ruh, Elaine20122000"/>
    <x v="4"/>
    <s v="Ruh, Elaine"/>
    <x v="3325"/>
    <n v="2000"/>
    <x v="24"/>
    <x v="2"/>
    <s v="Individual/Scholarship"/>
    <n v="194"/>
    <x v="1"/>
    <x v="0"/>
    <x v="0"/>
    <s v=""/>
    <x v="1"/>
  </r>
  <r>
    <n v="990"/>
    <s v="Fred C. and Mary R. Koch Foundation_Rye, Rachel20122000"/>
    <x v="4"/>
    <s v="Rye, Rachel"/>
    <x v="3256"/>
    <n v="2000"/>
    <x v="24"/>
    <x v="2"/>
    <s v="Individual/Scholarship"/>
    <n v="195"/>
    <x v="1"/>
    <x v="0"/>
    <x v="0"/>
    <s v=""/>
    <x v="1"/>
  </r>
  <r>
    <n v="990"/>
    <s v="Fred C. and Mary R. Koch Foundation_Schroeder, Kayla20122000"/>
    <x v="4"/>
    <s v="Schroeder, Kayla"/>
    <x v="3404"/>
    <n v="2000"/>
    <x v="24"/>
    <x v="2"/>
    <s v="Individual/Scholarship"/>
    <n v="196"/>
    <x v="1"/>
    <x v="0"/>
    <x v="0"/>
    <s v=""/>
    <x v="1"/>
  </r>
  <r>
    <n v="990"/>
    <s v="Fred C. and Mary R. Koch Foundation_Schroeder, Amy20122000"/>
    <x v="4"/>
    <s v="Schroeder, Amy"/>
    <x v="3258"/>
    <n v="2000"/>
    <x v="24"/>
    <x v="2"/>
    <s v="Individual/Scholarship"/>
    <n v="197"/>
    <x v="1"/>
    <x v="0"/>
    <x v="0"/>
    <s v=""/>
    <x v="1"/>
  </r>
  <r>
    <n v="990"/>
    <s v="Fred C. and Mary R. Koch Foundation_Schultze, Brandon20122000"/>
    <x v="4"/>
    <s v="Schultze, Brandon"/>
    <x v="3405"/>
    <n v="2000"/>
    <x v="24"/>
    <x v="2"/>
    <s v="Individual/Scholarship"/>
    <n v="198"/>
    <x v="1"/>
    <x v="0"/>
    <x v="0"/>
    <s v=""/>
    <x v="1"/>
  </r>
  <r>
    <n v="990"/>
    <s v="Fred C. and Mary R. Koch Foundation_Schumann, Matthew20122000"/>
    <x v="4"/>
    <s v="Schumann, Matthew"/>
    <x v="3107"/>
    <n v="2000"/>
    <x v="24"/>
    <x v="2"/>
    <s v="Individual/Scholarship"/>
    <n v="199"/>
    <x v="1"/>
    <x v="0"/>
    <x v="0"/>
    <s v=""/>
    <x v="1"/>
  </r>
  <r>
    <n v="990"/>
    <s v="Fred C. and Mary R. Koch Foundation_Schwinn, Jonathan20122000"/>
    <x v="4"/>
    <s v="Schwinn, Jonathan"/>
    <x v="3327"/>
    <n v="2000"/>
    <x v="24"/>
    <x v="2"/>
    <s v="Individual/Scholarship"/>
    <n v="200"/>
    <x v="1"/>
    <x v="0"/>
    <x v="0"/>
    <s v=""/>
    <x v="1"/>
  </r>
  <r>
    <n v="990"/>
    <s v="Fred C. and Mary R. Koch Foundation_Sementelli, Shelby20122000"/>
    <x v="4"/>
    <s v="Sementelli, Shelby"/>
    <x v="3328"/>
    <n v="2000"/>
    <x v="24"/>
    <x v="2"/>
    <s v="Individual/Scholarship"/>
    <n v="201"/>
    <x v="1"/>
    <x v="0"/>
    <x v="0"/>
    <s v=""/>
    <x v="1"/>
  </r>
  <r>
    <n v="990"/>
    <s v="Fred C. and Mary R. Koch Foundation_Slaten, Alexandra20122000"/>
    <x v="4"/>
    <s v="Slaten, Alexandra"/>
    <x v="3329"/>
    <n v="2000"/>
    <x v="24"/>
    <x v="2"/>
    <s v="Individual/Scholarship"/>
    <n v="202"/>
    <x v="1"/>
    <x v="0"/>
    <x v="0"/>
    <s v=""/>
    <x v="1"/>
  </r>
  <r>
    <n v="990"/>
    <s v="Fred C. and Mary R. Koch Foundation_Smith, Lindsay20122000"/>
    <x v="4"/>
    <s v="Smith, Lindsay"/>
    <x v="3330"/>
    <n v="2000"/>
    <x v="24"/>
    <x v="2"/>
    <s v="Individual/Scholarship"/>
    <n v="203"/>
    <x v="1"/>
    <x v="0"/>
    <x v="0"/>
    <s v=""/>
    <x v="1"/>
  </r>
  <r>
    <n v="990"/>
    <s v="Fred C. and Mary R. Koch Foundation_Stewart, Savannah20122000"/>
    <x v="4"/>
    <s v="Stewart, Savannah"/>
    <x v="3406"/>
    <n v="2000"/>
    <x v="24"/>
    <x v="2"/>
    <s v="Individual/Scholarship"/>
    <n v="204"/>
    <x v="1"/>
    <x v="0"/>
    <x v="0"/>
    <s v=""/>
    <x v="1"/>
  </r>
  <r>
    <n v="990"/>
    <s v="Fred C. and Mary R. Koch Foundation_Stewart, Nathan20122000"/>
    <x v="4"/>
    <s v="Stewart, Nathan"/>
    <x v="3407"/>
    <n v="2000"/>
    <x v="24"/>
    <x v="2"/>
    <s v="Individual/Scholarship"/>
    <n v="205"/>
    <x v="1"/>
    <x v="0"/>
    <x v="0"/>
    <s v=""/>
    <x v="1"/>
  </r>
  <r>
    <n v="990"/>
    <s v="Fred C. and Mary R. Koch Foundation_Stout, Bryce20122000"/>
    <x v="4"/>
    <s v="Stout, Bryce"/>
    <x v="3332"/>
    <n v="2000"/>
    <x v="24"/>
    <x v="2"/>
    <s v="Individual/Scholarship"/>
    <n v="206"/>
    <x v="1"/>
    <x v="0"/>
    <x v="0"/>
    <s v=""/>
    <x v="1"/>
  </r>
  <r>
    <n v="990"/>
    <s v="Fred C. and Mary R. Koch Foundation_Strate, Justin20122000"/>
    <x v="4"/>
    <s v="Strate, Justin"/>
    <x v="3192"/>
    <n v="2000"/>
    <x v="24"/>
    <x v="2"/>
    <s v="Individual/Scholarship"/>
    <n v="207"/>
    <x v="1"/>
    <x v="0"/>
    <x v="0"/>
    <s v=""/>
    <x v="1"/>
  </r>
  <r>
    <n v="990"/>
    <s v="Fred C. and Mary R. Koch Foundation_Sweigart, Sarah20122000"/>
    <x v="4"/>
    <s v="Sweigart, Sarah"/>
    <x v="3408"/>
    <n v="2000"/>
    <x v="24"/>
    <x v="2"/>
    <s v="Individual/Scholarship"/>
    <n v="208"/>
    <x v="1"/>
    <x v="0"/>
    <x v="0"/>
    <s v=""/>
    <x v="1"/>
  </r>
  <r>
    <n v="990"/>
    <s v="Fred C. and Mary R. Koch Foundation_Taylor, Alexander20122000"/>
    <x v="4"/>
    <s v="Taylor, Alexander"/>
    <x v="3409"/>
    <n v="2000"/>
    <x v="24"/>
    <x v="2"/>
    <s v="Individual/Scholarship"/>
    <n v="209"/>
    <x v="1"/>
    <x v="0"/>
    <x v="0"/>
    <s v=""/>
    <x v="1"/>
  </r>
  <r>
    <n v="990"/>
    <s v="Fred C. and Mary R. Koch Foundation_Thraen, Linnea20122000"/>
    <x v="4"/>
    <s v="Thraen, Linnea"/>
    <x v="3261"/>
    <n v="2000"/>
    <x v="24"/>
    <x v="2"/>
    <s v="Individual/Scholarship"/>
    <n v="210"/>
    <x v="1"/>
    <x v="0"/>
    <x v="0"/>
    <s v=""/>
    <x v="1"/>
  </r>
  <r>
    <n v="990"/>
    <s v="Fred C. and Mary R. Koch Foundation_Treat, Meredith20122000"/>
    <x v="4"/>
    <s v="Treat, Meredith"/>
    <x v="3262"/>
    <n v="2000"/>
    <x v="24"/>
    <x v="2"/>
    <s v="Individual/Scholarship"/>
    <n v="211"/>
    <x v="1"/>
    <x v="0"/>
    <x v="0"/>
    <s v=""/>
    <x v="1"/>
  </r>
  <r>
    <n v="990"/>
    <s v="Fred C. and Mary R. Koch Foundation_Trerotola, Tyler20122000"/>
    <x v="4"/>
    <s v="Trerotola, Tyler"/>
    <x v="3194"/>
    <n v="2000"/>
    <x v="24"/>
    <x v="2"/>
    <s v="Individual/Scholarship"/>
    <n v="212"/>
    <x v="1"/>
    <x v="0"/>
    <x v="0"/>
    <s v=""/>
    <x v="1"/>
  </r>
  <r>
    <n v="990"/>
    <s v="Fred C. and Mary R. Koch Foundation_Valdez, Michael20122000"/>
    <x v="4"/>
    <s v="Valdez, Michael"/>
    <x v="3334"/>
    <n v="2000"/>
    <x v="24"/>
    <x v="2"/>
    <s v="Individual/Scholarship"/>
    <n v="213"/>
    <x v="1"/>
    <x v="0"/>
    <x v="0"/>
    <s v=""/>
    <x v="1"/>
  </r>
  <r>
    <n v="990"/>
    <s v="Fred C. and Mary R. Koch Foundation_Vetalice, Nicole20122000"/>
    <x v="4"/>
    <s v="Vetalice, Nicole"/>
    <x v="3336"/>
    <n v="2000"/>
    <x v="24"/>
    <x v="2"/>
    <s v="Individual/Scholarship"/>
    <n v="214"/>
    <x v="1"/>
    <x v="0"/>
    <x v="0"/>
    <s v=""/>
    <x v="1"/>
  </r>
  <r>
    <n v="990"/>
    <s v="Fred C. and Mary R. Koch Foundation_Vogt, Adam20122000"/>
    <x v="4"/>
    <s v="Vogt, Adam"/>
    <x v="3410"/>
    <n v="2000"/>
    <x v="24"/>
    <x v="2"/>
    <s v="Individual/Scholarship"/>
    <n v="215"/>
    <x v="1"/>
    <x v="0"/>
    <x v="0"/>
    <s v=""/>
    <x v="1"/>
  </r>
  <r>
    <n v="990"/>
    <s v="Fred C. and Mary R. Koch Foundation_Waggett, Jonathan20122000"/>
    <x v="4"/>
    <s v="Waggett, Jonathan"/>
    <x v="3337"/>
    <n v="2000"/>
    <x v="24"/>
    <x v="2"/>
    <s v="Individual/Scholarship"/>
    <n v="216"/>
    <x v="1"/>
    <x v="0"/>
    <x v="0"/>
    <s v=""/>
    <x v="1"/>
  </r>
  <r>
    <n v="990"/>
    <s v="Fred C. and Mary R. Koch Foundation_Westemeir, Kailey20122000"/>
    <x v="4"/>
    <s v="Westemeir, Kailey"/>
    <x v="3411"/>
    <n v="2000"/>
    <x v="24"/>
    <x v="2"/>
    <s v="Individual/Scholarship"/>
    <n v="217"/>
    <x v="1"/>
    <x v="0"/>
    <x v="0"/>
    <s v=""/>
    <x v="1"/>
  </r>
  <r>
    <n v="990"/>
    <s v="Fred C. and Mary R. Koch Foundation_Whitt, Elizabeth20122000"/>
    <x v="4"/>
    <s v="Whitt, Elizabeth"/>
    <x v="3338"/>
    <n v="2000"/>
    <x v="24"/>
    <x v="2"/>
    <s v="Individual/Scholarship"/>
    <n v="218"/>
    <x v="1"/>
    <x v="0"/>
    <x v="0"/>
    <s v=""/>
    <x v="1"/>
  </r>
  <r>
    <n v="990"/>
    <s v="Fred C. and Mary R. Koch Foundation_Wierman, Christopher20122000"/>
    <x v="4"/>
    <s v="Wierman, Christopher"/>
    <x v="3339"/>
    <n v="2000"/>
    <x v="24"/>
    <x v="2"/>
    <s v="Individual/Scholarship"/>
    <n v="219"/>
    <x v="1"/>
    <x v="0"/>
    <x v="0"/>
    <s v=""/>
    <x v="1"/>
  </r>
  <r>
    <n v="990"/>
    <s v="Fred C. and Mary R. Koch Foundation_Williams, Sheron20122000"/>
    <x v="4"/>
    <s v="Williams, Sheron"/>
    <x v="3412"/>
    <n v="2000"/>
    <x v="24"/>
    <x v="2"/>
    <s v="Individual/Scholarship"/>
    <n v="220"/>
    <x v="1"/>
    <x v="0"/>
    <x v="0"/>
    <s v=""/>
    <x v="1"/>
  </r>
  <r>
    <n v="990"/>
    <s v="Fred C. and Mary R. Koch Foundation_Williams, Thomas20122000"/>
    <x v="4"/>
    <s v="Williams, Thomas"/>
    <x v="3266"/>
    <n v="2000"/>
    <x v="24"/>
    <x v="2"/>
    <s v="Individual/Scholarship"/>
    <n v="221"/>
    <x v="1"/>
    <x v="0"/>
    <x v="0"/>
    <s v=""/>
    <x v="1"/>
  </r>
  <r>
    <n v="990"/>
    <s v="Fred C. and Mary R. Koch Foundation_Wilson, Amanda20122000"/>
    <x v="4"/>
    <s v="Wilson, Amanda"/>
    <x v="3195"/>
    <n v="2000"/>
    <x v="24"/>
    <x v="2"/>
    <s v="Individual/Scholarship"/>
    <n v="222"/>
    <x v="1"/>
    <x v="0"/>
    <x v="0"/>
    <s v=""/>
    <x v="1"/>
  </r>
  <r>
    <n v="990"/>
    <s v="Fred C. and Mary R. Koch Foundation_Yerkes, Michael20122000"/>
    <x v="4"/>
    <s v="Yerkes, Michael"/>
    <x v="3341"/>
    <n v="2000"/>
    <x v="24"/>
    <x v="2"/>
    <s v="Individual/Scholarship"/>
    <n v="223"/>
    <x v="1"/>
    <x v="0"/>
    <x v="0"/>
    <s v=""/>
    <x v="1"/>
  </r>
  <r>
    <n v="990"/>
    <s v="Fred C. and Mary R. Koch Foundation_Yerkes, Daniel20122000"/>
    <x v="4"/>
    <s v="Yerkes, Daniel"/>
    <x v="3268"/>
    <n v="2000"/>
    <x v="24"/>
    <x v="2"/>
    <s v="Individual/Scholarship"/>
    <n v="224"/>
    <x v="1"/>
    <x v="0"/>
    <x v="0"/>
    <s v=""/>
    <x v="1"/>
  </r>
  <r>
    <n v="990"/>
    <s v="Fred C. and Mary R. Koch Foundation_Young, Kevin20122000"/>
    <x v="4"/>
    <s v="Young, Kevin"/>
    <x v="3123"/>
    <n v="2000"/>
    <x v="24"/>
    <x v="2"/>
    <s v="Individual/Scholarship"/>
    <n v="225"/>
    <x v="1"/>
    <x v="0"/>
    <x v="0"/>
    <s v=""/>
    <x v="1"/>
  </r>
  <r>
    <n v="990"/>
    <s v="Fred C. and Mary R. Koch Foundation_Zemanick,  Kristen20122000"/>
    <x v="4"/>
    <s v="Zemanick,  Kristen"/>
    <x v="3269"/>
    <n v="2000"/>
    <x v="24"/>
    <x v="2"/>
    <s v="Individual/Scholarship"/>
    <n v="226"/>
    <x v="1"/>
    <x v="0"/>
    <x v="0"/>
    <s v=""/>
    <x v="1"/>
  </r>
  <r>
    <n v="990"/>
    <s v="Fred C. and Mary R. Koch Foundation_Returned Scholarships2012-3000"/>
    <x v="4"/>
    <s v="Returned Scholarships"/>
    <x v="3413"/>
    <n v="-3000"/>
    <x v="24"/>
    <x v="2"/>
    <s v="Individual/Scholarship"/>
    <n v="227"/>
    <x v="1"/>
    <x v="0"/>
    <x v="0"/>
    <s v=""/>
    <x v="1"/>
  </r>
  <r>
    <n v="990"/>
    <s v="Fred C. and Mary R. Koch Foundation_Highfill, Adam20132000"/>
    <x v="4"/>
    <s v="Highfill, Adam"/>
    <x v="3222"/>
    <n v="2000"/>
    <x v="25"/>
    <x v="2"/>
    <s v="Individual/Scholarship"/>
    <n v="1"/>
    <x v="1"/>
    <x v="0"/>
    <x v="0"/>
    <s v=""/>
    <x v="1"/>
  </r>
  <r>
    <n v="990"/>
    <s v="Fred C. and Mary R. Koch Foundation_Ronnebaum, Adam20132000"/>
    <x v="4"/>
    <s v="Ronnebaum, Adam"/>
    <x v="3414"/>
    <n v="2000"/>
    <x v="25"/>
    <x v="2"/>
    <s v="Individual/Scholarship"/>
    <n v="2"/>
    <x v="1"/>
    <x v="0"/>
    <x v="0"/>
    <s v=""/>
    <x v="1"/>
  </r>
  <r>
    <n v="990"/>
    <s v="Fred C. and Mary R. Koch Foundation_Bachman, Alec20132000"/>
    <x v="4"/>
    <s v="Bachman, Alec"/>
    <x v="3346"/>
    <n v="2000"/>
    <x v="25"/>
    <x v="2"/>
    <s v="Individual/Scholarship"/>
    <n v="3"/>
    <x v="1"/>
    <x v="0"/>
    <x v="0"/>
    <s v=""/>
    <x v="1"/>
  </r>
  <r>
    <n v="990"/>
    <s v="Fred C. and Mary R. Koch Foundation_Brechbill, Alex20132000"/>
    <x v="4"/>
    <s v="Brechbill, Alex"/>
    <x v="3415"/>
    <n v="2000"/>
    <x v="25"/>
    <x v="2"/>
    <s v="Individual/Scholarship"/>
    <n v="4"/>
    <x v="1"/>
    <x v="0"/>
    <x v="0"/>
    <s v=""/>
    <x v="1"/>
  </r>
  <r>
    <n v="990"/>
    <s v="Fred C. and Mary R. Koch Foundation_Alexandra, Slaten20132000"/>
    <x v="4"/>
    <s v="Alexandra, Slaten"/>
    <x v="3416"/>
    <n v="2000"/>
    <x v="25"/>
    <x v="2"/>
    <s v="Individual/Scholarship"/>
    <n v="5"/>
    <x v="1"/>
    <x v="0"/>
    <x v="0"/>
    <s v=""/>
    <x v="1"/>
  </r>
  <r>
    <n v="990"/>
    <s v="Fred C. and Mary R. Koch Foundation_Jurgensen, Amber20132000"/>
    <x v="4"/>
    <s v="Jurgensen, Amber"/>
    <x v="3309"/>
    <n v="2000"/>
    <x v="25"/>
    <x v="2"/>
    <s v="Individual/Scholarship"/>
    <n v="6"/>
    <x v="1"/>
    <x v="0"/>
    <x v="0"/>
    <s v=""/>
    <x v="1"/>
  </r>
  <r>
    <n v="990"/>
    <s v="Fred C. and Mary R. Koch Foundation_Schroeder, Amy20132000"/>
    <x v="4"/>
    <s v="Schroeder, Amy"/>
    <x v="3258"/>
    <n v="2000"/>
    <x v="25"/>
    <x v="2"/>
    <s v="Individual/Scholarship"/>
    <n v="7"/>
    <x v="1"/>
    <x v="0"/>
    <x v="0"/>
    <s v=""/>
    <x v="1"/>
  </r>
  <r>
    <n v="990"/>
    <s v="Fred C. and Mary R. Koch Foundation_Cole, Andrew20132000"/>
    <x v="4"/>
    <s v="Cole, Andrew"/>
    <x v="3358"/>
    <n v="2000"/>
    <x v="25"/>
    <x v="2"/>
    <s v="Individual/Scholarship"/>
    <n v="8"/>
    <x v="1"/>
    <x v="0"/>
    <x v="0"/>
    <s v=""/>
    <x v="1"/>
  </r>
  <r>
    <n v="990"/>
    <s v="Fred C. and Mary R. Koch Foundation_Horn, Anna20132000"/>
    <x v="4"/>
    <s v="Horn, Anna"/>
    <x v="3417"/>
    <n v="2000"/>
    <x v="25"/>
    <x v="2"/>
    <s v="Individual/Scholarship"/>
    <n v="9"/>
    <x v="1"/>
    <x v="0"/>
    <x v="0"/>
    <s v=""/>
    <x v="1"/>
  </r>
  <r>
    <n v="990"/>
    <s v="Fred C. and Mary R. Koch Foundation_Longoria, Anthony20132000"/>
    <x v="4"/>
    <s v="Longoria, Anthony"/>
    <x v="3389"/>
    <n v="2000"/>
    <x v="25"/>
    <x v="2"/>
    <s v="Individual/Scholarship"/>
    <n v="10"/>
    <x v="1"/>
    <x v="0"/>
    <x v="0"/>
    <s v=""/>
    <x v="1"/>
  </r>
  <r>
    <n v="990"/>
    <s v="Fred C. and Mary R. Koch Foundation_Kubena, Ariane20132000"/>
    <x v="4"/>
    <s v="Kubena, Ariane"/>
    <x v="3418"/>
    <n v="2000"/>
    <x v="25"/>
    <x v="2"/>
    <s v="Individual/Scholarship"/>
    <n v="11"/>
    <x v="1"/>
    <x v="0"/>
    <x v="0"/>
    <s v=""/>
    <x v="1"/>
  </r>
  <r>
    <n v="990"/>
    <s v="Fred C. and Mary R. Koch Foundation_Chang, Ashley20132000"/>
    <x v="4"/>
    <s v="Chang, Ashley"/>
    <x v="3283"/>
    <n v="2000"/>
    <x v="25"/>
    <x v="2"/>
    <s v="Individual/Scholarship"/>
    <n v="12"/>
    <x v="1"/>
    <x v="0"/>
    <x v="0"/>
    <s v=""/>
    <x v="1"/>
  </r>
  <r>
    <n v="990"/>
    <s v="Fred C. and Mary R. Koch Foundation_Kolar, Ashley20132000"/>
    <x v="4"/>
    <s v="Kolar, Ashley"/>
    <x v="2794"/>
    <n v="2000"/>
    <x v="25"/>
    <x v="2"/>
    <s v="Individual/Scholarship"/>
    <n v="13"/>
    <x v="1"/>
    <x v="0"/>
    <x v="0"/>
    <s v=""/>
    <x v="1"/>
  </r>
  <r>
    <n v="990"/>
    <s v="Fred C. and Mary R. Koch Foundation_Smading, Aubrey20132000"/>
    <x v="4"/>
    <s v="Smading, Aubrey"/>
    <x v="3419"/>
    <n v="2000"/>
    <x v="25"/>
    <x v="2"/>
    <s v="Individual/Scholarship"/>
    <n v="14"/>
    <x v="1"/>
    <x v="0"/>
    <x v="0"/>
    <s v=""/>
    <x v="1"/>
  </r>
  <r>
    <n v="990"/>
    <s v="Fred C. and Mary R. Koch Foundation_Alwert, Bailey20132000"/>
    <x v="4"/>
    <s v="Alwert, Bailey"/>
    <x v="3420"/>
    <n v="2000"/>
    <x v="25"/>
    <x v="2"/>
    <s v="Individual/Scholarship"/>
    <n v="15"/>
    <x v="1"/>
    <x v="0"/>
    <x v="0"/>
    <s v=""/>
    <x v="1"/>
  </r>
  <r>
    <n v="990"/>
    <s v="Fred C. and Mary R. Koch Foundation_Blizzard, Benjamin20132000"/>
    <x v="4"/>
    <s v="Blizzard, Benjamin"/>
    <x v="3352"/>
    <n v="2000"/>
    <x v="25"/>
    <x v="2"/>
    <s v="Individual/Scholarship"/>
    <n v="16"/>
    <x v="1"/>
    <x v="0"/>
    <x v="0"/>
    <s v=""/>
    <x v="1"/>
  </r>
  <r>
    <n v="990"/>
    <s v="Fred C. and Mary R. Koch Foundation_White, Benjamin20132000"/>
    <x v="4"/>
    <s v="White, Benjamin"/>
    <x v="3421"/>
    <n v="2000"/>
    <x v="25"/>
    <x v="2"/>
    <s v="Individual/Scholarship"/>
    <n v="17"/>
    <x v="1"/>
    <x v="0"/>
    <x v="0"/>
    <s v=""/>
    <x v="1"/>
  </r>
  <r>
    <n v="990"/>
    <s v="Fred C. and Mary R. Koch Foundation_Witcher, Bethany20132000"/>
    <x v="4"/>
    <s v="Witcher, Bethany"/>
    <x v="3422"/>
    <n v="2000"/>
    <x v="25"/>
    <x v="2"/>
    <s v="Individual/Scholarship"/>
    <n v="18"/>
    <x v="1"/>
    <x v="0"/>
    <x v="0"/>
    <s v=""/>
    <x v="1"/>
  </r>
  <r>
    <n v="990"/>
    <s v="Fred C. and Mary R. Koch Foundation_Alex, Brandon20132000"/>
    <x v="4"/>
    <s v="Alex, Brandon"/>
    <x v="3270"/>
    <n v="2000"/>
    <x v="25"/>
    <x v="2"/>
    <s v="Individual/Scholarship"/>
    <n v="19"/>
    <x v="1"/>
    <x v="0"/>
    <x v="0"/>
    <s v=""/>
    <x v="1"/>
  </r>
  <r>
    <n v="990"/>
    <s v="Fred C. and Mary R. Koch Foundation_McIntosh, Brandon20132000"/>
    <x v="4"/>
    <s v="McIntosh, Brandon"/>
    <x v="3423"/>
    <n v="2000"/>
    <x v="25"/>
    <x v="2"/>
    <s v="Individual/Scholarship"/>
    <n v="20"/>
    <x v="1"/>
    <x v="0"/>
    <x v="0"/>
    <s v=""/>
    <x v="1"/>
  </r>
  <r>
    <n v="990"/>
    <s v="Fred C. and Mary R. Koch Foundation_Schultze, Brandon20132000"/>
    <x v="4"/>
    <s v="Schultze, Brandon"/>
    <x v="3405"/>
    <n v="2000"/>
    <x v="25"/>
    <x v="2"/>
    <s v="Individual/Scholarship"/>
    <n v="21"/>
    <x v="1"/>
    <x v="0"/>
    <x v="0"/>
    <s v=""/>
    <x v="1"/>
  </r>
  <r>
    <n v="990"/>
    <s v="Fred C. and Mary R. Koch Foundation_Westemeir, Brenna20132000"/>
    <x v="4"/>
    <s v="Westemeir, Brenna"/>
    <x v="3424"/>
    <n v="2000"/>
    <x v="25"/>
    <x v="2"/>
    <s v="Individual/Scholarship"/>
    <n v="22"/>
    <x v="1"/>
    <x v="0"/>
    <x v="0"/>
    <s v=""/>
    <x v="1"/>
  </r>
  <r>
    <n v="990"/>
    <s v="Fred C. and Mary R. Koch Foundation_Kaiser, Brianna20132000"/>
    <x v="4"/>
    <s v="Kaiser, Brianna"/>
    <x v="3230"/>
    <n v="2000"/>
    <x v="25"/>
    <x v="2"/>
    <s v="Individual/Scholarship"/>
    <n v="23"/>
    <x v="1"/>
    <x v="0"/>
    <x v="0"/>
    <s v=""/>
    <x v="1"/>
  </r>
  <r>
    <n v="990"/>
    <s v="Fred C. and Mary R. Koch Foundation_McEachern, Brittany20132000"/>
    <x v="4"/>
    <s v="McEachern, Brittany"/>
    <x v="3315"/>
    <n v="2000"/>
    <x v="25"/>
    <x v="2"/>
    <s v="Individual/Scholarship"/>
    <n v="24"/>
    <x v="1"/>
    <x v="0"/>
    <x v="0"/>
    <s v=""/>
    <x v="1"/>
  </r>
  <r>
    <n v="990"/>
    <s v="Fred C. and Mary R. Koch Foundation_Cramer, Bronc20132000"/>
    <x v="4"/>
    <s v="Cramer, Bronc"/>
    <x v="3425"/>
    <n v="2000"/>
    <x v="25"/>
    <x v="2"/>
    <s v="Individual/Scholarship"/>
    <n v="25"/>
    <x v="1"/>
    <x v="0"/>
    <x v="0"/>
    <s v=""/>
    <x v="1"/>
  </r>
  <r>
    <n v="990"/>
    <s v="Fred C. and Mary R. Koch Foundation_Boriack, Brooke20132000"/>
    <x v="4"/>
    <s v="Boriack, Brooke"/>
    <x v="3353"/>
    <n v="2000"/>
    <x v="25"/>
    <x v="2"/>
    <s v="Individual/Scholarship"/>
    <n v="26"/>
    <x v="1"/>
    <x v="0"/>
    <x v="0"/>
    <s v=""/>
    <x v="1"/>
  </r>
  <r>
    <n v="990"/>
    <s v="Fred C. and Mary R. Koch Foundation_Stout, Bryce20132000"/>
    <x v="4"/>
    <s v="Stout, Bryce"/>
    <x v="3332"/>
    <n v="2000"/>
    <x v="25"/>
    <x v="2"/>
    <s v="Individual/Scholarship"/>
    <n v="27"/>
    <x v="1"/>
    <x v="0"/>
    <x v="0"/>
    <s v=""/>
    <x v="1"/>
  </r>
  <r>
    <n v="990"/>
    <s v="Fred C. and Mary R. Koch Foundation_Baker, Caitlin20132000"/>
    <x v="4"/>
    <s v="Baker, Caitlin"/>
    <x v="3347"/>
    <n v="2000"/>
    <x v="25"/>
    <x v="2"/>
    <s v="Individual/Scholarship"/>
    <n v="28"/>
    <x v="1"/>
    <x v="0"/>
    <x v="0"/>
    <s v=""/>
    <x v="1"/>
  </r>
  <r>
    <n v="990"/>
    <s v="Fred C. and Mary R. Koch Foundation_Baukal, Caitlyn20132000"/>
    <x v="4"/>
    <s v="Baukal, Caitlyn"/>
    <x v="3274"/>
    <n v="2000"/>
    <x v="25"/>
    <x v="2"/>
    <s v="Individual/Scholarship"/>
    <n v="29"/>
    <x v="1"/>
    <x v="0"/>
    <x v="0"/>
    <s v=""/>
    <x v="1"/>
  </r>
  <r>
    <n v="990"/>
    <s v="Fred C. and Mary R. Koch Foundation_Hoover, Caleb20132000"/>
    <x v="4"/>
    <s v="Hoover, Caleb"/>
    <x v="3303"/>
    <n v="2000"/>
    <x v="25"/>
    <x v="2"/>
    <s v="Individual/Scholarship"/>
    <n v="30"/>
    <x v="1"/>
    <x v="0"/>
    <x v="0"/>
    <s v=""/>
    <x v="1"/>
  </r>
  <r>
    <n v="990"/>
    <s v="Fred C. and Mary R. Koch Foundation_Nelson, Carly20132000"/>
    <x v="4"/>
    <s v="Nelson, Carly"/>
    <x v="3397"/>
    <n v="2000"/>
    <x v="25"/>
    <x v="2"/>
    <s v="Individual/Scholarship"/>
    <n v="31"/>
    <x v="1"/>
    <x v="0"/>
    <x v="0"/>
    <s v=""/>
    <x v="1"/>
  </r>
  <r>
    <n v="990"/>
    <s v="Fred C. and Mary R. Koch Foundation_Cross, Caroline20132000"/>
    <x v="4"/>
    <s v="Cross, Caroline"/>
    <x v="3208"/>
    <n v="2000"/>
    <x v="25"/>
    <x v="2"/>
    <s v="Individual/Scholarship"/>
    <n v="32"/>
    <x v="1"/>
    <x v="0"/>
    <x v="0"/>
    <s v=""/>
    <x v="1"/>
  </r>
  <r>
    <n v="990"/>
    <s v="Fred C. and Mary R. Koch Foundation_Menkes, Caroline20132000"/>
    <x v="4"/>
    <s v="Menkes, Caroline"/>
    <x v="3426"/>
    <n v="2000"/>
    <x v="25"/>
    <x v="2"/>
    <s v="Individual/Scholarship"/>
    <n v="33"/>
    <x v="1"/>
    <x v="0"/>
    <x v="0"/>
    <s v=""/>
    <x v="1"/>
  </r>
  <r>
    <n v="990"/>
    <s v="Fred C. and Mary R. Koch Foundation_Kolbeck, Casey20132000"/>
    <x v="4"/>
    <s v="Kolbeck, Casey"/>
    <x v="3427"/>
    <n v="2000"/>
    <x v="25"/>
    <x v="2"/>
    <s v="Individual/Scholarship"/>
    <n v="34"/>
    <x v="1"/>
    <x v="0"/>
    <x v="0"/>
    <s v=""/>
    <x v="1"/>
  </r>
  <r>
    <n v="990"/>
    <s v="Fred C. and Mary R. Koch Foundation_Lee, Charlene20132000"/>
    <x v="4"/>
    <s v="Lee, Charlene"/>
    <x v="3234"/>
    <n v="2000"/>
    <x v="25"/>
    <x v="2"/>
    <s v="Individual/Scholarship"/>
    <n v="35"/>
    <x v="1"/>
    <x v="0"/>
    <x v="0"/>
    <s v=""/>
    <x v="1"/>
  </r>
  <r>
    <n v="990"/>
    <s v="Fred C. and Mary R. Koch Foundation_Hardeman, Charles20132000"/>
    <x v="4"/>
    <s v="Hardeman, Charles"/>
    <x v="3428"/>
    <n v="2000"/>
    <x v="25"/>
    <x v="2"/>
    <s v="Individual/Scholarship"/>
    <n v="36"/>
    <x v="1"/>
    <x v="0"/>
    <x v="0"/>
    <s v=""/>
    <x v="1"/>
  </r>
  <r>
    <n v="990"/>
    <s v="Fred C. and Mary R. Koch Foundation_Holloway, Charles20132000"/>
    <x v="4"/>
    <s v="Holloway, Charles"/>
    <x v="3429"/>
    <n v="2000"/>
    <x v="25"/>
    <x v="2"/>
    <s v="Individual/Scholarship"/>
    <n v="37"/>
    <x v="1"/>
    <x v="0"/>
    <x v="0"/>
    <s v=""/>
    <x v="1"/>
  </r>
  <r>
    <n v="990"/>
    <s v="Fred C. and Mary R. Koch Foundation_Grunewald, Chris20132000"/>
    <x v="4"/>
    <s v="Grunewald, Chris"/>
    <x v="3430"/>
    <n v="2000"/>
    <x v="25"/>
    <x v="2"/>
    <s v="Individual/Scholarship"/>
    <n v="38"/>
    <x v="1"/>
    <x v="0"/>
    <x v="0"/>
    <s v=""/>
    <x v="1"/>
  </r>
  <r>
    <n v="990"/>
    <s v="Fred C. and Mary R. Koch Foundation_Mason, Christa20132000"/>
    <x v="4"/>
    <s v="Mason, Christa"/>
    <x v="3239"/>
    <n v="2000"/>
    <x v="25"/>
    <x v="2"/>
    <s v="Individual/Scholarship"/>
    <n v="39"/>
    <x v="1"/>
    <x v="0"/>
    <x v="0"/>
    <s v=""/>
    <x v="1"/>
  </r>
  <r>
    <n v="990"/>
    <s v="Fred C. and Mary R. Koch Foundation_Meyer, Christina20132000"/>
    <x v="4"/>
    <s v="Meyer, Christina"/>
    <x v="3431"/>
    <n v="2000"/>
    <x v="25"/>
    <x v="2"/>
    <s v="Individual/Scholarship"/>
    <n v="40"/>
    <x v="1"/>
    <x v="0"/>
    <x v="0"/>
    <s v=""/>
    <x v="1"/>
  </r>
  <r>
    <n v="990"/>
    <s v="Fred C. and Mary R. Koch Foundation_Chandler, Christine20132000"/>
    <x v="4"/>
    <s v="Chandler, Christine"/>
    <x v="3282"/>
    <n v="2000"/>
    <x v="25"/>
    <x v="2"/>
    <s v="Individual/Scholarship"/>
    <n v="41"/>
    <x v="1"/>
    <x v="0"/>
    <x v="0"/>
    <s v=""/>
    <x v="1"/>
  </r>
  <r>
    <n v="990"/>
    <s v="Fred C. and Mary R. Koch Foundation_Mason, Christopher20132000"/>
    <x v="4"/>
    <s v="Mason, Christopher"/>
    <x v="3393"/>
    <n v="2000"/>
    <x v="25"/>
    <x v="2"/>
    <s v="Individual/Scholarship"/>
    <n v="42"/>
    <x v="1"/>
    <x v="0"/>
    <x v="0"/>
    <s v=""/>
    <x v="1"/>
  </r>
  <r>
    <n v="990"/>
    <s v="Fred C. and Mary R. Koch Foundation_Potts, Claire20132000"/>
    <x v="4"/>
    <s v="Potts, Claire"/>
    <x v="3250"/>
    <n v="2000"/>
    <x v="25"/>
    <x v="2"/>
    <s v="Individual/Scholarship"/>
    <n v="43"/>
    <x v="1"/>
    <x v="0"/>
    <x v="0"/>
    <s v=""/>
    <x v="1"/>
  </r>
  <r>
    <n v="990"/>
    <s v="Fred C. and Mary R. Koch Foundation_Bourland, Connor20132000"/>
    <x v="4"/>
    <s v="Bourland, Connor"/>
    <x v="3279"/>
    <n v="2000"/>
    <x v="25"/>
    <x v="2"/>
    <s v="Individual/Scholarship"/>
    <n v="44"/>
    <x v="1"/>
    <x v="0"/>
    <x v="0"/>
    <s v=""/>
    <x v="1"/>
  </r>
  <r>
    <n v="990"/>
    <s v="Fred C. and Mary R. Koch Foundation_Davis, Connor20132000"/>
    <x v="4"/>
    <s v="Davis, Connor"/>
    <x v="3365"/>
    <n v="2000"/>
    <x v="25"/>
    <x v="2"/>
    <s v="Individual/Scholarship"/>
    <n v="45"/>
    <x v="1"/>
    <x v="0"/>
    <x v="0"/>
    <s v=""/>
    <x v="1"/>
  </r>
  <r>
    <n v="990"/>
    <s v="Fred C. and Mary R. Koch Foundation_Covelli, Curtis20132000"/>
    <x v="4"/>
    <s v="Covelli, Curtis"/>
    <x v="3206"/>
    <n v="2000"/>
    <x v="25"/>
    <x v="2"/>
    <s v="Individual/Scholarship"/>
    <n v="46"/>
    <x v="1"/>
    <x v="0"/>
    <x v="0"/>
    <s v=""/>
    <x v="1"/>
  </r>
  <r>
    <n v="990"/>
    <s v="Fred C. and Mary R. Koch Foundation_Codoluto, Daniel20132000"/>
    <x v="4"/>
    <s v="Codoluto, Daniel"/>
    <x v="3356"/>
    <n v="2000"/>
    <x v="25"/>
    <x v="2"/>
    <s v="Individual/Scholarship"/>
    <n v="47"/>
    <x v="1"/>
    <x v="0"/>
    <x v="0"/>
    <s v=""/>
    <x v="1"/>
  </r>
  <r>
    <n v="990"/>
    <s v="Fred C. and Mary R. Koch Foundation_Hawes, Daniel20132000"/>
    <x v="4"/>
    <s v="Hawes, Daniel"/>
    <x v="3380"/>
    <n v="2000"/>
    <x v="25"/>
    <x v="2"/>
    <s v="Individual/Scholarship"/>
    <n v="48"/>
    <x v="1"/>
    <x v="0"/>
    <x v="0"/>
    <s v=""/>
    <x v="1"/>
  </r>
  <r>
    <n v="990"/>
    <s v="Fred C. and Mary R. Koch Foundation_Yerkes, Daniel20132000"/>
    <x v="4"/>
    <s v="Yerkes, Daniel"/>
    <x v="3268"/>
    <n v="2000"/>
    <x v="25"/>
    <x v="2"/>
    <s v="Individual/Scholarship"/>
    <n v="49"/>
    <x v="1"/>
    <x v="0"/>
    <x v="0"/>
    <s v=""/>
    <x v="1"/>
  </r>
  <r>
    <n v="990"/>
    <s v="Fred C. and Mary R. Koch Foundation_Dinsdale, Danielle20132000"/>
    <x v="4"/>
    <s v="Dinsdale, Danielle"/>
    <x v="3432"/>
    <n v="2000"/>
    <x v="25"/>
    <x v="2"/>
    <s v="Individual/Scholarship"/>
    <n v="50"/>
    <x v="1"/>
    <x v="0"/>
    <x v="0"/>
    <s v=""/>
    <x v="1"/>
  </r>
  <r>
    <n v="990"/>
    <s v="Fred C. and Mary R. Koch Foundation_Marino, Danielle20132000"/>
    <x v="4"/>
    <s v="Marino, Danielle"/>
    <x v="3392"/>
    <n v="2000"/>
    <x v="25"/>
    <x v="2"/>
    <s v="Individual/Scholarship"/>
    <n v="51"/>
    <x v="1"/>
    <x v="0"/>
    <x v="0"/>
    <s v=""/>
    <x v="1"/>
  </r>
  <r>
    <n v="990"/>
    <s v="Fred C. and Mary R. Koch Foundation_Casey, David20132000"/>
    <x v="4"/>
    <s v="Casey, David"/>
    <x v="3433"/>
    <n v="2000"/>
    <x v="25"/>
    <x v="2"/>
    <s v="Individual/Scholarship"/>
    <n v="52"/>
    <x v="1"/>
    <x v="0"/>
    <x v="0"/>
    <s v=""/>
    <x v="1"/>
  </r>
  <r>
    <n v="990"/>
    <s v="Fred C. and Mary R. Koch Foundation_Winter, Dayton20132000"/>
    <x v="4"/>
    <s v="Winter, Dayton"/>
    <x v="3434"/>
    <n v="2000"/>
    <x v="25"/>
    <x v="2"/>
    <s v="Individual/Scholarship"/>
    <n v="53"/>
    <x v="1"/>
    <x v="0"/>
    <x v="0"/>
    <s v=""/>
    <x v="1"/>
  </r>
  <r>
    <n v="990"/>
    <s v="Fred C. and Mary R. Koch Foundation_Menezes, Dean20132000"/>
    <x v="4"/>
    <s v="Menezes, Dean"/>
    <x v="3435"/>
    <n v="2000"/>
    <x v="25"/>
    <x v="2"/>
    <s v="Individual/Scholarship"/>
    <n v="54"/>
    <x v="1"/>
    <x v="0"/>
    <x v="0"/>
    <s v=""/>
    <x v="1"/>
  </r>
  <r>
    <n v="990"/>
    <s v="Fred C. and Mary R. Koch Foundation_Papadelis, Efstratios20132000"/>
    <x v="4"/>
    <s v="Papadelis, Efstratios"/>
    <x v="3246"/>
    <n v="2000"/>
    <x v="25"/>
    <x v="2"/>
    <s v="Individual/Scholarship"/>
    <n v="55"/>
    <x v="1"/>
    <x v="0"/>
    <x v="0"/>
    <s v=""/>
    <x v="1"/>
  </r>
  <r>
    <n v="990"/>
    <s v="Fred C. and Mary R. Koch Foundation_Ruh, Elaine20132000"/>
    <x v="4"/>
    <s v="Ruh, Elaine"/>
    <x v="3325"/>
    <n v="2000"/>
    <x v="25"/>
    <x v="2"/>
    <s v="Individual/Scholarship"/>
    <n v="56"/>
    <x v="1"/>
    <x v="0"/>
    <x v="0"/>
    <s v=""/>
    <x v="1"/>
  </r>
  <r>
    <n v="990"/>
    <s v="Fred C. and Mary R. Koch Foundation_Goentzel, Elizabeth20132000"/>
    <x v="4"/>
    <s v="Goentzel, Elizabeth"/>
    <x v="3436"/>
    <n v="2000"/>
    <x v="25"/>
    <x v="2"/>
    <s v="Individual/Scholarship"/>
    <n v="57"/>
    <x v="1"/>
    <x v="0"/>
    <x v="0"/>
    <s v=""/>
    <x v="1"/>
  </r>
  <r>
    <n v="990"/>
    <s v="Fred C. and Mary R. Koch Foundation_McDermott, Elizabeth20132000"/>
    <x v="4"/>
    <s v="McDermott, Elizabeth"/>
    <x v="3437"/>
    <n v="2000"/>
    <x v="25"/>
    <x v="2"/>
    <s v="Individual/Scholarship"/>
    <n v="58"/>
    <x v="1"/>
    <x v="0"/>
    <x v="0"/>
    <s v=""/>
    <x v="1"/>
  </r>
  <r>
    <n v="990"/>
    <s v="Fred C. and Mary R. Koch Foundation_Ketter, Ellen20132000"/>
    <x v="4"/>
    <s v="Ketter, Ellen"/>
    <x v="3385"/>
    <n v="2000"/>
    <x v="25"/>
    <x v="2"/>
    <s v="Individual/Scholarship"/>
    <n v="59"/>
    <x v="1"/>
    <x v="0"/>
    <x v="0"/>
    <s v=""/>
    <x v="1"/>
  </r>
  <r>
    <n v="990"/>
    <s v="Fred C. and Mary R. Koch Foundation_Davidson, Emily20132000"/>
    <x v="4"/>
    <s v="Davidson, Emily"/>
    <x v="3291"/>
    <n v="2000"/>
    <x v="25"/>
    <x v="2"/>
    <s v="Individual/Scholarship"/>
    <n v="60"/>
    <x v="1"/>
    <x v="0"/>
    <x v="0"/>
    <s v=""/>
    <x v="1"/>
  </r>
  <r>
    <n v="990"/>
    <s v="Fred C. and Mary R. Koch Foundation_McDonald, Emily20132000"/>
    <x v="4"/>
    <s v="McDonald, Emily"/>
    <x v="3168"/>
    <n v="2000"/>
    <x v="25"/>
    <x v="2"/>
    <s v="Individual/Scholarship"/>
    <n v="61"/>
    <x v="1"/>
    <x v="0"/>
    <x v="0"/>
    <s v=""/>
    <x v="1"/>
  </r>
  <r>
    <n v="990"/>
    <s v="Fred C. and Mary R. Koch Foundation_Ramseyer, Emily20132000"/>
    <x v="4"/>
    <s v="Ramseyer, Emily"/>
    <x v="3323"/>
    <n v="2000"/>
    <x v="25"/>
    <x v="2"/>
    <s v="Individual/Scholarship"/>
    <n v="62"/>
    <x v="1"/>
    <x v="0"/>
    <x v="0"/>
    <s v=""/>
    <x v="1"/>
  </r>
  <r>
    <n v="990"/>
    <s v="Fred C. and Mary R. Koch Foundation_Yung, Emily20132000"/>
    <x v="4"/>
    <s v="Yung, Emily"/>
    <x v="3438"/>
    <n v="2000"/>
    <x v="25"/>
    <x v="2"/>
    <s v="Individual/Scholarship"/>
    <n v="63"/>
    <x v="1"/>
    <x v="0"/>
    <x v="0"/>
    <s v=""/>
    <x v="1"/>
  </r>
  <r>
    <n v="990"/>
    <s v="Fred C. and Mary R. Koch Foundation_Murphy, Erin20132000"/>
    <x v="4"/>
    <s v="Murphy, Erin"/>
    <x v="3439"/>
    <n v="2000"/>
    <x v="25"/>
    <x v="2"/>
    <s v="Individual/Scholarship"/>
    <n v="64"/>
    <x v="1"/>
    <x v="0"/>
    <x v="0"/>
    <s v=""/>
    <x v="1"/>
  </r>
  <r>
    <n v="990"/>
    <s v="Fred C. and Mary R. Koch Foundation_Copeland, Ethan20132000"/>
    <x v="4"/>
    <s v="Copeland, Ethan"/>
    <x v="3205"/>
    <n v="2000"/>
    <x v="25"/>
    <x v="2"/>
    <s v="Individual/Scholarship"/>
    <n v="65"/>
    <x v="1"/>
    <x v="0"/>
    <x v="0"/>
    <s v=""/>
    <x v="1"/>
  </r>
  <r>
    <n v="990"/>
    <s v="Fred C. and Mary R. Koch Foundation_Papadelis, Evangelos20132000"/>
    <x v="4"/>
    <s v="Papadelis, Evangelos"/>
    <x v="3440"/>
    <n v="2000"/>
    <x v="25"/>
    <x v="2"/>
    <s v="Individual/Scholarship"/>
    <n v="66"/>
    <x v="1"/>
    <x v="0"/>
    <x v="0"/>
    <s v=""/>
    <x v="1"/>
  </r>
  <r>
    <n v="990"/>
    <s v="Fred C. and Mary R. Koch Foundation_Olson, Gavin20132000"/>
    <x v="4"/>
    <s v="Olson, Gavin"/>
    <x v="3441"/>
    <n v="2000"/>
    <x v="25"/>
    <x v="2"/>
    <s v="Individual/Scholarship"/>
    <n v="67"/>
    <x v="1"/>
    <x v="0"/>
    <x v="0"/>
    <s v=""/>
    <x v="1"/>
  </r>
  <r>
    <n v="990"/>
    <s v="Fred C. and Mary R. Koch Foundation_Baltzer, Gilbert20132000"/>
    <x v="4"/>
    <s v="Baltzer, Gilbert"/>
    <x v="3442"/>
    <n v="2000"/>
    <x v="25"/>
    <x v="2"/>
    <s v="Individual/Scholarship"/>
    <n v="68"/>
    <x v="1"/>
    <x v="0"/>
    <x v="0"/>
    <s v=""/>
    <x v="1"/>
  </r>
  <r>
    <n v="990"/>
    <s v="Fred C. and Mary R. Koch Foundation_LeMaster, Grace20132000"/>
    <x v="4"/>
    <s v="LeMaster, Grace"/>
    <x v="3388"/>
    <n v="2000"/>
    <x v="25"/>
    <x v="2"/>
    <s v="Individual/Scholarship"/>
    <n v="69"/>
    <x v="1"/>
    <x v="0"/>
    <x v="0"/>
    <s v=""/>
    <x v="1"/>
  </r>
  <r>
    <n v="990"/>
    <s v="Fred C. and Mary R. Koch Foundation_Herschlip, Greta20132000"/>
    <x v="4"/>
    <s v="Herschlip, Greta"/>
    <x v="3443"/>
    <n v="2000"/>
    <x v="25"/>
    <x v="2"/>
    <s v="Individual/Scholarship"/>
    <n v="70"/>
    <x v="1"/>
    <x v="0"/>
    <x v="0"/>
    <s v=""/>
    <x v="1"/>
  </r>
  <r>
    <n v="990"/>
    <s v="Fred C. and Mary R. Koch Foundation_Permenter, Haley20132000"/>
    <x v="4"/>
    <s v="Permenter, Haley"/>
    <x v="3399"/>
    <n v="2000"/>
    <x v="25"/>
    <x v="2"/>
    <s v="Individual/Scholarship"/>
    <n v="71"/>
    <x v="1"/>
    <x v="0"/>
    <x v="0"/>
    <s v=""/>
    <x v="1"/>
  </r>
  <r>
    <n v="990"/>
    <s v="Fred C. and Mary R. Koch Foundation_Rasp, Haley20132000"/>
    <x v="4"/>
    <s v="Rasp, Haley"/>
    <x v="3324"/>
    <n v="2000"/>
    <x v="25"/>
    <x v="2"/>
    <s v="Individual/Scholarship"/>
    <n v="72"/>
    <x v="1"/>
    <x v="0"/>
    <x v="0"/>
    <s v=""/>
    <x v="1"/>
  </r>
  <r>
    <n v="990"/>
    <s v="Fred C. and Mary R. Koch Foundation_Kincaid, Hannah20132000"/>
    <x v="4"/>
    <s v="Kincaid, Hannah"/>
    <x v="3444"/>
    <n v="2000"/>
    <x v="25"/>
    <x v="2"/>
    <s v="Individual/Scholarship"/>
    <n v="73"/>
    <x v="1"/>
    <x v="0"/>
    <x v="0"/>
    <s v=""/>
    <x v="1"/>
  </r>
  <r>
    <n v="990"/>
    <s v="Fred C. and Mary R. Koch Foundation_Melia, Hannah20132000"/>
    <x v="4"/>
    <s v="Melia, Hannah"/>
    <x v="3445"/>
    <n v="2000"/>
    <x v="25"/>
    <x v="2"/>
    <s v="Individual/Scholarship"/>
    <n v="74"/>
    <x v="1"/>
    <x v="0"/>
    <x v="0"/>
    <s v=""/>
    <x v="1"/>
  </r>
  <r>
    <n v="990"/>
    <s v="Fred C. and Mary R. Koch Foundation_Berdan, Holly20132000"/>
    <x v="4"/>
    <s v="Berdan, Holly"/>
    <x v="3349"/>
    <n v="2000"/>
    <x v="25"/>
    <x v="2"/>
    <s v="Individual/Scholarship"/>
    <n v="75"/>
    <x v="1"/>
    <x v="0"/>
    <x v="0"/>
    <s v=""/>
    <x v="1"/>
  </r>
  <r>
    <n v="990"/>
    <s v="Fred C. and Mary R. Koch Foundation_Harris, Holly20132000"/>
    <x v="4"/>
    <s v="Harris, Holly"/>
    <x v="3220"/>
    <n v="2000"/>
    <x v="25"/>
    <x v="2"/>
    <s v="Individual/Scholarship"/>
    <n v="76"/>
    <x v="1"/>
    <x v="0"/>
    <x v="0"/>
    <s v=""/>
    <x v="1"/>
  </r>
  <r>
    <n v="990"/>
    <s v="Fred C. and Mary R. Koch Foundation_Blankinship, Ian20132000"/>
    <x v="4"/>
    <s v="Blankinship, Ian"/>
    <x v="3277"/>
    <n v="2000"/>
    <x v="25"/>
    <x v="2"/>
    <s v="Individual/Scholarship"/>
    <n v="77"/>
    <x v="1"/>
    <x v="0"/>
    <x v="0"/>
    <s v=""/>
    <x v="1"/>
  </r>
  <r>
    <n v="990"/>
    <s v="Fred C. and Mary R. Koch Foundation_Ruggles, Jacinda20132000"/>
    <x v="4"/>
    <s v="Ruggles, Jacinda"/>
    <x v="3446"/>
    <n v="2000"/>
    <x v="25"/>
    <x v="2"/>
    <s v="Individual/Scholarship"/>
    <n v="78"/>
    <x v="1"/>
    <x v="0"/>
    <x v="0"/>
    <s v=""/>
    <x v="1"/>
  </r>
  <r>
    <n v="990"/>
    <s v="Fred C. and Mary R. Koch Foundation_Piszczek, Jackie20132000"/>
    <x v="4"/>
    <s v="Piszczek, Jackie"/>
    <x v="3400"/>
    <n v="2000"/>
    <x v="25"/>
    <x v="2"/>
    <s v="Individual/Scholarship"/>
    <n v="79"/>
    <x v="1"/>
    <x v="0"/>
    <x v="0"/>
    <s v=""/>
    <x v="1"/>
  </r>
  <r>
    <n v="990"/>
    <s v="Fred C. and Mary R. Koch Foundation_Ewers, Jacob20132000"/>
    <x v="4"/>
    <s v="Ewers, Jacob"/>
    <x v="3294"/>
    <n v="2000"/>
    <x v="25"/>
    <x v="2"/>
    <s v="Individual/Scholarship"/>
    <n v="80"/>
    <x v="1"/>
    <x v="0"/>
    <x v="0"/>
    <s v=""/>
    <x v="1"/>
  </r>
  <r>
    <n v="990"/>
    <s v="Fred C. and Mary R. Koch Foundation_Puetz, Jacob20132000"/>
    <x v="4"/>
    <s v="Puetz, Jacob"/>
    <x v="3177"/>
    <n v="2000"/>
    <x v="25"/>
    <x v="2"/>
    <s v="Individual/Scholarship"/>
    <n v="81"/>
    <x v="1"/>
    <x v="0"/>
    <x v="0"/>
    <s v=""/>
    <x v="1"/>
  </r>
  <r>
    <n v="990"/>
    <s v="Fred C. and Mary R. Koch Foundation_Spitz, Jacob20132000"/>
    <x v="4"/>
    <s v="Spitz, Jacob"/>
    <x v="3447"/>
    <n v="2000"/>
    <x v="25"/>
    <x v="2"/>
    <s v="Individual/Scholarship"/>
    <n v="82"/>
    <x v="1"/>
    <x v="0"/>
    <x v="0"/>
    <s v=""/>
    <x v="1"/>
  </r>
  <r>
    <n v="990"/>
    <s v="Fred C. and Mary R. Koch Foundation_Bonorden, James20132000"/>
    <x v="4"/>
    <s v="Bonorden, James"/>
    <x v="3198"/>
    <n v="2000"/>
    <x v="25"/>
    <x v="2"/>
    <s v="Individual/Scholarship"/>
    <n v="83"/>
    <x v="1"/>
    <x v="0"/>
    <x v="0"/>
    <s v=""/>
    <x v="1"/>
  </r>
  <r>
    <n v="990"/>
    <s v="Fred C. and Mary R. Koch Foundation_Frisbie, James20132000"/>
    <x v="4"/>
    <s v="Frisbie, James"/>
    <x v="3448"/>
    <n v="2000"/>
    <x v="25"/>
    <x v="2"/>
    <s v="Individual/Scholarship"/>
    <n v="84"/>
    <x v="1"/>
    <x v="0"/>
    <x v="0"/>
    <s v=""/>
    <x v="1"/>
  </r>
  <r>
    <n v="990"/>
    <s v="Fred C. and Mary R. Koch Foundation_Melton, James20132000"/>
    <x v="4"/>
    <s v="Melton, James"/>
    <x v="3395"/>
    <n v="2000"/>
    <x v="25"/>
    <x v="2"/>
    <s v="Individual/Scholarship"/>
    <n v="85"/>
    <x v="1"/>
    <x v="0"/>
    <x v="0"/>
    <s v=""/>
    <x v="1"/>
  </r>
  <r>
    <n v="990"/>
    <s v="Fred C. and Mary R. Koch Foundation_Lundell, Jana20132000"/>
    <x v="4"/>
    <s v="Lundell, Jana"/>
    <x v="3390"/>
    <n v="2000"/>
    <x v="25"/>
    <x v="2"/>
    <s v="Individual/Scholarship"/>
    <n v="86"/>
    <x v="1"/>
    <x v="0"/>
    <x v="0"/>
    <s v=""/>
    <x v="1"/>
  </r>
  <r>
    <n v="990"/>
    <s v="Fred C. and Mary R. Koch Foundation_Helfrich, Jared20132000"/>
    <x v="4"/>
    <s v="Helfrich, Jared"/>
    <x v="3301"/>
    <n v="2000"/>
    <x v="25"/>
    <x v="2"/>
    <s v="Individual/Scholarship"/>
    <n v="87"/>
    <x v="1"/>
    <x v="0"/>
    <x v="0"/>
    <s v=""/>
    <x v="1"/>
  </r>
  <r>
    <n v="990"/>
    <s v="Fred C. and Mary R. Koch Foundation_Clavelli, Jason20132000"/>
    <x v="4"/>
    <s v="Clavelli, Jason"/>
    <x v="3285"/>
    <n v="2000"/>
    <x v="25"/>
    <x v="2"/>
    <s v="Individual/Scholarship"/>
    <n v="88"/>
    <x v="1"/>
    <x v="0"/>
    <x v="0"/>
    <s v=""/>
    <x v="1"/>
  </r>
  <r>
    <n v="990"/>
    <s v="Fred C. and Mary R. Koch Foundation_Degarmo, Jason20132000"/>
    <x v="4"/>
    <s v="Degarmo, Jason"/>
    <x v="3449"/>
    <n v="2000"/>
    <x v="25"/>
    <x v="2"/>
    <s v="Individual/Scholarship"/>
    <n v="89"/>
    <x v="1"/>
    <x v="0"/>
    <x v="0"/>
    <s v=""/>
    <x v="1"/>
  </r>
  <r>
    <n v="990"/>
    <s v="Fred C. and Mary R. Koch Foundation_Cook, Jenna20132000"/>
    <x v="4"/>
    <s v="Cook, Jenna"/>
    <x v="3361"/>
    <n v="2000"/>
    <x v="25"/>
    <x v="2"/>
    <s v="Individual/Scholarship"/>
    <n v="90"/>
    <x v="1"/>
    <x v="0"/>
    <x v="0"/>
    <s v=""/>
    <x v="1"/>
  </r>
  <r>
    <n v="990"/>
    <s v="Fred C. and Mary R. Koch Foundation_Lambert, Jenna20132000"/>
    <x v="4"/>
    <s v="Lambert, Jenna"/>
    <x v="3232"/>
    <n v="2000"/>
    <x v="25"/>
    <x v="2"/>
    <s v="Individual/Scholarship"/>
    <n v="91"/>
    <x v="1"/>
    <x v="0"/>
    <x v="0"/>
    <s v=""/>
    <x v="1"/>
  </r>
  <r>
    <n v="990"/>
    <s v="Fred C. and Mary R. Koch Foundation_Latta, Jennifer20132000"/>
    <x v="4"/>
    <s v="Latta, Jennifer"/>
    <x v="3233"/>
    <n v="2000"/>
    <x v="25"/>
    <x v="2"/>
    <s v="Individual/Scholarship"/>
    <n v="92"/>
    <x v="1"/>
    <x v="0"/>
    <x v="0"/>
    <s v=""/>
    <x v="1"/>
  </r>
  <r>
    <n v="990"/>
    <s v="Fred C. and Mary R. Koch Foundation_Diaz, Jenny20132000"/>
    <x v="4"/>
    <s v="Diaz, Jenny"/>
    <x v="3450"/>
    <n v="2000"/>
    <x v="25"/>
    <x v="2"/>
    <s v="Individual/Scholarship"/>
    <n v="93"/>
    <x v="1"/>
    <x v="0"/>
    <x v="0"/>
    <s v=""/>
    <x v="1"/>
  </r>
  <r>
    <n v="990"/>
    <s v="Fred C. and Mary R. Koch Foundation_Mickey, Jessica20132000"/>
    <x v="4"/>
    <s v="Mickey, Jessica"/>
    <x v="3451"/>
    <n v="2000"/>
    <x v="25"/>
    <x v="2"/>
    <s v="Individual/Scholarship"/>
    <n v="94"/>
    <x v="1"/>
    <x v="0"/>
    <x v="0"/>
    <s v=""/>
    <x v="1"/>
  </r>
  <r>
    <n v="990"/>
    <s v="Fred C. and Mary R. Koch Foundation_Dodson, Jill20132000"/>
    <x v="4"/>
    <s v="Dodson, Jill"/>
    <x v="3212"/>
    <n v="2000"/>
    <x v="25"/>
    <x v="2"/>
    <s v="Individual/Scholarship"/>
    <n v="95"/>
    <x v="1"/>
    <x v="0"/>
    <x v="0"/>
    <s v=""/>
    <x v="1"/>
  </r>
  <r>
    <n v="990"/>
    <s v="Fred C. and Mary R. Koch Foundation_Palski, Jill20132000"/>
    <x v="4"/>
    <s v="Palski, Jill"/>
    <x v="3319"/>
    <n v="2000"/>
    <x v="25"/>
    <x v="2"/>
    <s v="Individual/Scholarship"/>
    <n v="96"/>
    <x v="1"/>
    <x v="0"/>
    <x v="0"/>
    <s v=""/>
    <x v="1"/>
  </r>
  <r>
    <n v="990"/>
    <s v="Fred C. and Mary R. Koch Foundation_Osborne, Joanna20132000"/>
    <x v="4"/>
    <s v="Osborne, Joanna"/>
    <x v="3318"/>
    <n v="2000"/>
    <x v="25"/>
    <x v="2"/>
    <s v="Individual/Scholarship"/>
    <n v="97"/>
    <x v="1"/>
    <x v="0"/>
    <x v="0"/>
    <s v=""/>
    <x v="1"/>
  </r>
  <r>
    <n v="990"/>
    <s v="Fred C. and Mary R. Koch Foundation_Cooke, John20132000"/>
    <x v="4"/>
    <s v="Cooke, John"/>
    <x v="3362"/>
    <n v="2000"/>
    <x v="25"/>
    <x v="2"/>
    <s v="Individual/Scholarship"/>
    <n v="98"/>
    <x v="1"/>
    <x v="0"/>
    <x v="0"/>
    <s v=""/>
    <x v="1"/>
  </r>
  <r>
    <n v="990"/>
    <s v="Fred C. and Mary R. Koch Foundation_Bisila, Jonathan20132000"/>
    <x v="4"/>
    <s v="Bisila, Jonathan"/>
    <x v="3452"/>
    <n v="2000"/>
    <x v="25"/>
    <x v="2"/>
    <s v="Individual/Scholarship"/>
    <n v="99"/>
    <x v="1"/>
    <x v="0"/>
    <x v="0"/>
    <s v=""/>
    <x v="1"/>
  </r>
  <r>
    <n v="990"/>
    <s v="Fred C. and Mary R. Koch Foundation_Go, Jonathan20132000"/>
    <x v="4"/>
    <s v="Go, Jonathan"/>
    <x v="3453"/>
    <n v="2000"/>
    <x v="25"/>
    <x v="2"/>
    <s v="Individual/Scholarship"/>
    <n v="100"/>
    <x v="1"/>
    <x v="0"/>
    <x v="0"/>
    <s v=""/>
    <x v="1"/>
  </r>
  <r>
    <n v="990"/>
    <s v="Fred C. and Mary R. Koch Foundation_Schwinn, Jonathan20132000"/>
    <x v="4"/>
    <s v="Schwinn, Jonathan"/>
    <x v="3327"/>
    <n v="2000"/>
    <x v="25"/>
    <x v="2"/>
    <s v="Individual/Scholarship"/>
    <n v="101"/>
    <x v="1"/>
    <x v="0"/>
    <x v="0"/>
    <s v=""/>
    <x v="1"/>
  </r>
  <r>
    <n v="990"/>
    <s v="Fred C. and Mary R. Koch Foundation_Waggett, Jonathan20132000"/>
    <x v="4"/>
    <s v="Waggett, Jonathan"/>
    <x v="3337"/>
    <n v="2000"/>
    <x v="25"/>
    <x v="2"/>
    <s v="Individual/Scholarship"/>
    <n v="102"/>
    <x v="1"/>
    <x v="0"/>
    <x v="0"/>
    <s v=""/>
    <x v="1"/>
  </r>
  <r>
    <n v="990"/>
    <s v="Fred C. and Mary R. Koch Foundation_Dula, Jonatha20132000"/>
    <x v="4"/>
    <s v="Dula, Jonatha"/>
    <x v="3454"/>
    <n v="2000"/>
    <x v="25"/>
    <x v="2"/>
    <s v="Individual/Scholarship"/>
    <n v="103"/>
    <x v="1"/>
    <x v="0"/>
    <x v="0"/>
    <s v=""/>
    <x v="1"/>
  </r>
  <r>
    <n v="990"/>
    <s v="Fred C. and Mary R. Koch Foundation_Hoover, Joshua20132000"/>
    <x v="4"/>
    <s v="Hoover, Joshua"/>
    <x v="3382"/>
    <n v="2000"/>
    <x v="25"/>
    <x v="2"/>
    <s v="Individual/Scholarship"/>
    <n v="104"/>
    <x v="1"/>
    <x v="0"/>
    <x v="0"/>
    <s v=""/>
    <x v="1"/>
  </r>
  <r>
    <n v="990"/>
    <s v="Fred C. and Mary R. Koch Foundation_Schwab, Joshua20132000"/>
    <x v="4"/>
    <s v="Schwab, Joshua"/>
    <x v="3455"/>
    <n v="2000"/>
    <x v="25"/>
    <x v="2"/>
    <s v="Individual/Scholarship"/>
    <n v="105"/>
    <x v="1"/>
    <x v="0"/>
    <x v="0"/>
    <s v=""/>
    <x v="1"/>
  </r>
  <r>
    <n v="990"/>
    <s v="Fred C. and Mary R. Koch Foundation_Blischak, Julianna20132000"/>
    <x v="4"/>
    <s v="Blischak, Julianna"/>
    <x v="3351"/>
    <n v="2000"/>
    <x v="25"/>
    <x v="2"/>
    <s v="Individual/Scholarship"/>
    <n v="106"/>
    <x v="1"/>
    <x v="0"/>
    <x v="0"/>
    <s v=""/>
    <x v="1"/>
  </r>
  <r>
    <n v="990"/>
    <s v="Fred C. and Mary R. Koch Foundation_Baker, Justin20132000"/>
    <x v="4"/>
    <s v="Baker, Justin"/>
    <x v="3456"/>
    <n v="2000"/>
    <x v="25"/>
    <x v="2"/>
    <s v="Individual/Scholarship"/>
    <n v="107"/>
    <x v="1"/>
    <x v="0"/>
    <x v="0"/>
    <s v=""/>
    <x v="1"/>
  </r>
  <r>
    <n v="990"/>
    <s v="Fred C. and Mary R. Koch Foundation_Stiles, Kailee20132000"/>
    <x v="4"/>
    <s v="Stiles, Kailee"/>
    <x v="3457"/>
    <n v="2000"/>
    <x v="25"/>
    <x v="2"/>
    <s v="Individual/Scholarship"/>
    <n v="108"/>
    <x v="1"/>
    <x v="0"/>
    <x v="0"/>
    <s v=""/>
    <x v="1"/>
  </r>
  <r>
    <n v="990"/>
    <s v="Fred C. and Mary R. Koch Foundation_Campbell, Kara20132000"/>
    <x v="4"/>
    <s v="Campbell, Kara"/>
    <x v="3200"/>
    <n v="2000"/>
    <x v="25"/>
    <x v="2"/>
    <s v="Individual/Scholarship"/>
    <n v="109"/>
    <x v="1"/>
    <x v="0"/>
    <x v="0"/>
    <s v=""/>
    <x v="1"/>
  </r>
  <r>
    <n v="990"/>
    <s v="Fred C. and Mary R. Koch Foundation_Johnson, Katherine20132000"/>
    <x v="4"/>
    <s v="Johnson, Katherine"/>
    <x v="3307"/>
    <n v="2000"/>
    <x v="25"/>
    <x v="2"/>
    <s v="Individual/Scholarship"/>
    <n v="110"/>
    <x v="1"/>
    <x v="0"/>
    <x v="0"/>
    <s v=""/>
    <x v="1"/>
  </r>
  <r>
    <n v="990"/>
    <s v="Fred C. and Mary R. Koch Foundation_Korpi, Katherine20132000"/>
    <x v="4"/>
    <s v="Korpi, Katherine"/>
    <x v="3310"/>
    <n v="2000"/>
    <x v="25"/>
    <x v="2"/>
    <s v="Individual/Scholarship"/>
    <n v="111"/>
    <x v="1"/>
    <x v="0"/>
    <x v="0"/>
    <s v=""/>
    <x v="1"/>
  </r>
  <r>
    <n v="990"/>
    <s v="Fred C. and Mary R. Koch Foundation_Spitz, Katherine20132000"/>
    <x v="4"/>
    <s v="Spitz, Katherine"/>
    <x v="3458"/>
    <n v="2000"/>
    <x v="25"/>
    <x v="2"/>
    <s v="Individual/Scholarship"/>
    <n v="112"/>
    <x v="1"/>
    <x v="0"/>
    <x v="0"/>
    <s v=""/>
    <x v="1"/>
  </r>
  <r>
    <n v="990"/>
    <s v="Fred C. and Mary R. Koch Foundation_Schroeder, Kayla20132000"/>
    <x v="4"/>
    <s v="Schroeder, Kayla"/>
    <x v="3404"/>
    <n v="2000"/>
    <x v="25"/>
    <x v="2"/>
    <s v="Individual/Scholarship"/>
    <n v="113"/>
    <x v="1"/>
    <x v="0"/>
    <x v="0"/>
    <s v=""/>
    <x v="1"/>
  </r>
  <r>
    <n v="990"/>
    <s v="Fred C. and Mary R. Koch Foundation_Seurer, Kaylene20132000"/>
    <x v="4"/>
    <s v="Seurer, Kaylene"/>
    <x v="3459"/>
    <n v="2000"/>
    <x v="25"/>
    <x v="2"/>
    <s v="Individual/Scholarship"/>
    <n v="114"/>
    <x v="1"/>
    <x v="0"/>
    <x v="0"/>
    <s v=""/>
    <x v="1"/>
  </r>
  <r>
    <n v="990"/>
    <s v="Fred C. and Mary R. Koch Foundation_Bowen, Kendra20132000"/>
    <x v="4"/>
    <s v="Bowen, Kendra"/>
    <x v="3460"/>
    <n v="2000"/>
    <x v="25"/>
    <x v="2"/>
    <s v="Individual/Scholarship"/>
    <n v="115"/>
    <x v="1"/>
    <x v="0"/>
    <x v="0"/>
    <s v=""/>
    <x v="1"/>
  </r>
  <r>
    <n v="990"/>
    <s v="Fred C. and Mary R. Koch Foundation_Diehl, Kevin20132000"/>
    <x v="4"/>
    <s v="Diehl, Kevin"/>
    <x v="3211"/>
    <n v="2000"/>
    <x v="25"/>
    <x v="2"/>
    <s v="Individual/Scholarship"/>
    <n v="116"/>
    <x v="1"/>
    <x v="0"/>
    <x v="0"/>
    <s v=""/>
    <x v="1"/>
  </r>
  <r>
    <n v="990"/>
    <s v="Fred C. and Mary R. Koch Foundation_Shectman, Kevin20132000"/>
    <x v="4"/>
    <s v="Shectman, Kevin"/>
    <x v="3461"/>
    <n v="2000"/>
    <x v="25"/>
    <x v="2"/>
    <s v="Individual/Scholarship"/>
    <n v="117"/>
    <x v="1"/>
    <x v="0"/>
    <x v="0"/>
    <s v=""/>
    <x v="1"/>
  </r>
  <r>
    <n v="990"/>
    <s v="Fred C. and Mary R. Koch Foundation_Carrier, Kimberly20132000"/>
    <x v="4"/>
    <s v="Carrier, Kimberly"/>
    <x v="3202"/>
    <n v="2000"/>
    <x v="25"/>
    <x v="2"/>
    <s v="Individual/Scholarship"/>
    <n v="118"/>
    <x v="1"/>
    <x v="0"/>
    <x v="0"/>
    <s v=""/>
    <x v="1"/>
  </r>
  <r>
    <n v="990"/>
    <s v="Fred C. and Mary R. Koch Foundation_Holliman, Krista20132000"/>
    <x v="4"/>
    <s v="Holliman, Krista"/>
    <x v="3223"/>
    <n v="2000"/>
    <x v="25"/>
    <x v="2"/>
    <s v="Individual/Scholarship"/>
    <n v="119"/>
    <x v="1"/>
    <x v="0"/>
    <x v="0"/>
    <s v=""/>
    <x v="1"/>
  </r>
  <r>
    <n v="990"/>
    <s v="Fred C. and Mary R. Koch Foundation_Baber, Kristen20132000"/>
    <x v="4"/>
    <s v="Baber, Kristen"/>
    <x v="3272"/>
    <n v="2000"/>
    <x v="25"/>
    <x v="2"/>
    <s v="Individual/Scholarship"/>
    <n v="120"/>
    <x v="1"/>
    <x v="0"/>
    <x v="0"/>
    <s v=""/>
    <x v="1"/>
  </r>
  <r>
    <n v="990"/>
    <s v="Fred C. and Mary R. Koch Foundation_Cangiano, Kristen20132000"/>
    <x v="4"/>
    <s v="Cangiano, Kristen"/>
    <x v="3354"/>
    <n v="2000"/>
    <x v="25"/>
    <x v="2"/>
    <s v="Individual/Scholarship"/>
    <n v="121"/>
    <x v="1"/>
    <x v="0"/>
    <x v="0"/>
    <s v=""/>
    <x v="1"/>
  </r>
  <r>
    <n v="990"/>
    <s v="Fred C. and Mary R. Koch Foundation_Zemanick,  Kristen20132000"/>
    <x v="4"/>
    <s v="Zemanick,  Kristen"/>
    <x v="3269"/>
    <n v="2000"/>
    <x v="25"/>
    <x v="2"/>
    <s v="Individual/Scholarship"/>
    <n v="122"/>
    <x v="1"/>
    <x v="0"/>
    <x v="0"/>
    <s v=""/>
    <x v="1"/>
  </r>
  <r>
    <n v="990"/>
    <s v="Fred C. and Mary R. Koch Foundation_Malone, Kyle20132000"/>
    <x v="4"/>
    <s v="Malone, Kyle"/>
    <x v="3237"/>
    <n v="2000"/>
    <x v="25"/>
    <x v="2"/>
    <s v="Individual/Scholarship"/>
    <n v="123"/>
    <x v="1"/>
    <x v="0"/>
    <x v="0"/>
    <s v=""/>
    <x v="1"/>
  </r>
  <r>
    <n v="990"/>
    <s v="Fred C. and Mary R. Koch Foundation_Huber, Lacey20132000"/>
    <x v="4"/>
    <s v="Huber, Lacey"/>
    <x v="3462"/>
    <n v="2000"/>
    <x v="25"/>
    <x v="2"/>
    <s v="Individual/Scholarship"/>
    <n v="124"/>
    <x v="1"/>
    <x v="0"/>
    <x v="0"/>
    <s v=""/>
    <x v="1"/>
  </r>
  <r>
    <n v="990"/>
    <s v="Fred C. and Mary R. Koch Foundation_Henderson, Leah20132000"/>
    <x v="4"/>
    <s v="Henderson, Leah"/>
    <x v="3302"/>
    <n v="2000"/>
    <x v="25"/>
    <x v="2"/>
    <s v="Individual/Scholarship"/>
    <n v="125"/>
    <x v="1"/>
    <x v="0"/>
    <x v="0"/>
    <s v=""/>
    <x v="1"/>
  </r>
  <r>
    <n v="990"/>
    <s v="Fred C. and Mary R. Koch Foundation_Alexander, Lexi20132000"/>
    <x v="4"/>
    <s v="Alexander, Lexi"/>
    <x v="3463"/>
    <n v="2000"/>
    <x v="25"/>
    <x v="2"/>
    <s v="Individual/Scholarship"/>
    <n v="126"/>
    <x v="1"/>
    <x v="0"/>
    <x v="0"/>
    <s v=""/>
    <x v="1"/>
  </r>
  <r>
    <n v="990"/>
    <s v="Fred C. and Mary R. Koch Foundation_Blizzard, Lincoln20132000"/>
    <x v="4"/>
    <s v="Blizzard, Lincoln"/>
    <x v="3464"/>
    <n v="2000"/>
    <x v="25"/>
    <x v="2"/>
    <s v="Individual/Scholarship"/>
    <n v="127"/>
    <x v="1"/>
    <x v="0"/>
    <x v="0"/>
    <s v=""/>
    <x v="1"/>
  </r>
  <r>
    <n v="990"/>
    <s v="Fred C. and Mary R. Koch Foundation_Smith, Lindsay20132000"/>
    <x v="4"/>
    <s v="Smith, Lindsay"/>
    <x v="3330"/>
    <n v="2000"/>
    <x v="25"/>
    <x v="2"/>
    <s v="Individual/Scholarship"/>
    <n v="128"/>
    <x v="1"/>
    <x v="0"/>
    <x v="0"/>
    <s v=""/>
    <x v="1"/>
  </r>
  <r>
    <n v="990"/>
    <s v="Fred C. and Mary R. Koch Foundation_Colling, Lindsay20132000"/>
    <x v="4"/>
    <s v="Colling, Lindsay"/>
    <x v="3359"/>
    <n v="2000"/>
    <x v="25"/>
    <x v="2"/>
    <s v="Individual/Scholarship"/>
    <n v="129"/>
    <x v="1"/>
    <x v="0"/>
    <x v="0"/>
    <s v=""/>
    <x v="1"/>
  </r>
  <r>
    <n v="990"/>
    <s v="Fred C. and Mary R. Koch Foundation_Thraen, Linnea20132000"/>
    <x v="4"/>
    <s v="Thraen, Linnea"/>
    <x v="3261"/>
    <n v="2000"/>
    <x v="25"/>
    <x v="2"/>
    <s v="Individual/Scholarship"/>
    <n v="130"/>
    <x v="1"/>
    <x v="0"/>
    <x v="0"/>
    <s v=""/>
    <x v="1"/>
  </r>
  <r>
    <n v="990"/>
    <s v="Fred C. and Mary R. Koch Foundation_Pedraza, Jr, Luis20132000"/>
    <x v="4"/>
    <s v="Pedraza, Jr, Luis"/>
    <x v="3465"/>
    <n v="2000"/>
    <x v="25"/>
    <x v="2"/>
    <s v="Individual/Scholarship"/>
    <n v="131"/>
    <x v="1"/>
    <x v="0"/>
    <x v="0"/>
    <s v=""/>
    <x v="1"/>
  </r>
  <r>
    <n v="990"/>
    <s v="Fred C. and Mary R. Koch Foundation_Arneson, Luke20132000"/>
    <x v="4"/>
    <s v="Arneson, Luke"/>
    <x v="3271"/>
    <n v="2000"/>
    <x v="25"/>
    <x v="2"/>
    <s v="Individual/Scholarship"/>
    <n v="132"/>
    <x v="1"/>
    <x v="0"/>
    <x v="0"/>
    <s v=""/>
    <x v="1"/>
  </r>
  <r>
    <n v="990"/>
    <s v="Fred C. and Mary R. Koch Foundation_Fox, Lynley20132000"/>
    <x v="4"/>
    <s v="Fox, Lynley"/>
    <x v="3296"/>
    <n v="2000"/>
    <x v="25"/>
    <x v="2"/>
    <s v="Individual/Scholarship"/>
    <n v="133"/>
    <x v="1"/>
    <x v="0"/>
    <x v="0"/>
    <s v=""/>
    <x v="1"/>
  </r>
  <r>
    <n v="990"/>
    <s v="Fred C. and Mary R. Koch Foundation_Cole, Mackenzie20132000"/>
    <x v="4"/>
    <s v="Cole, Mackenzie"/>
    <x v="3466"/>
    <n v="2000"/>
    <x v="25"/>
    <x v="2"/>
    <s v="Individual/Scholarship"/>
    <n v="134"/>
    <x v="1"/>
    <x v="0"/>
    <x v="0"/>
    <s v=""/>
    <x v="1"/>
  </r>
  <r>
    <n v="990"/>
    <s v="Fred C. and Mary R. Koch Foundation_Engel, Madeline20132000"/>
    <x v="4"/>
    <s v="Engel, Madeline"/>
    <x v="3293"/>
    <n v="2000"/>
    <x v="25"/>
    <x v="2"/>
    <s v="Individual/Scholarship"/>
    <n v="135"/>
    <x v="1"/>
    <x v="0"/>
    <x v="0"/>
    <s v=""/>
    <x v="1"/>
  </r>
  <r>
    <n v="990"/>
    <s v="Fred C. and Mary R. Koch Foundation_Minnich, Madison20132000"/>
    <x v="4"/>
    <s v="Minnich, Madison"/>
    <x v="3467"/>
    <n v="2000"/>
    <x v="25"/>
    <x v="2"/>
    <s v="Individual/Scholarship"/>
    <n v="136"/>
    <x v="1"/>
    <x v="0"/>
    <x v="0"/>
    <s v=""/>
    <x v="1"/>
  </r>
  <r>
    <n v="990"/>
    <s v="Fred C. and Mary R. Koch Foundation_Grant, Maria20132000"/>
    <x v="4"/>
    <s v="Grant, Maria"/>
    <x v="3376"/>
    <n v="2000"/>
    <x v="25"/>
    <x v="2"/>
    <s v="Individual/Scholarship"/>
    <n v="137"/>
    <x v="1"/>
    <x v="0"/>
    <x v="0"/>
    <s v=""/>
    <x v="1"/>
  </r>
  <r>
    <n v="990"/>
    <s v="Fred C. and Mary R. Koch Foundation_Massa, Maria20132000"/>
    <x v="4"/>
    <s v="Massa, Maria"/>
    <x v="3240"/>
    <n v="2000"/>
    <x v="25"/>
    <x v="2"/>
    <s v="Individual/Scholarship"/>
    <n v="138"/>
    <x v="1"/>
    <x v="0"/>
    <x v="0"/>
    <s v=""/>
    <x v="1"/>
  </r>
  <r>
    <n v="990"/>
    <s v="Fred C. and Mary R. Koch Foundation_Schuett, Marissa20132000"/>
    <x v="4"/>
    <s v="Schuett, Marissa"/>
    <x v="3468"/>
    <n v="2000"/>
    <x v="25"/>
    <x v="2"/>
    <s v="Individual/Scholarship"/>
    <n v="139"/>
    <x v="1"/>
    <x v="0"/>
    <x v="0"/>
    <s v=""/>
    <x v="1"/>
  </r>
  <r>
    <n v="990"/>
    <s v="Fred C. and Mary R. Koch Foundation_Jenny, Matthew20132000"/>
    <x v="4"/>
    <s v="Jenny, Matthew"/>
    <x v="3227"/>
    <n v="2000"/>
    <x v="25"/>
    <x v="2"/>
    <s v="Individual/Scholarship"/>
    <n v="140"/>
    <x v="1"/>
    <x v="0"/>
    <x v="0"/>
    <s v=""/>
    <x v="1"/>
  </r>
  <r>
    <n v="990"/>
    <s v="Fred C. and Mary R. Koch Foundation_Culotta, McKenzie20132000"/>
    <x v="4"/>
    <s v="Culotta, McKenzie"/>
    <x v="3364"/>
    <n v="2000"/>
    <x v="25"/>
    <x v="2"/>
    <s v="Individual/Scholarship"/>
    <n v="141"/>
    <x v="1"/>
    <x v="0"/>
    <x v="0"/>
    <s v=""/>
    <x v="1"/>
  </r>
  <r>
    <n v="990"/>
    <s v="Fred C. and Mary R. Koch Foundation_Lukhard, Melissa20132000"/>
    <x v="4"/>
    <s v="Lukhard, Melissa"/>
    <x v="3313"/>
    <n v="2000"/>
    <x v="25"/>
    <x v="2"/>
    <s v="Individual/Scholarship"/>
    <n v="142"/>
    <x v="1"/>
    <x v="0"/>
    <x v="0"/>
    <s v=""/>
    <x v="1"/>
  </r>
  <r>
    <n v="990"/>
    <s v="Fred C. and Mary R. Koch Foundation_He, Michael20132000"/>
    <x v="4"/>
    <s v="He, Michael"/>
    <x v="3381"/>
    <n v="2000"/>
    <x v="25"/>
    <x v="2"/>
    <s v="Individual/Scholarship"/>
    <n v="143"/>
    <x v="1"/>
    <x v="0"/>
    <x v="0"/>
    <s v=""/>
    <x v="1"/>
  </r>
  <r>
    <n v="990"/>
    <s v="Fred C. and Mary R. Koch Foundation_Hinnen, Michael20132000"/>
    <x v="4"/>
    <s v="Hinnen, Michael"/>
    <x v="3469"/>
    <n v="2000"/>
    <x v="25"/>
    <x v="2"/>
    <s v="Individual/Scholarship"/>
    <n v="144"/>
    <x v="1"/>
    <x v="0"/>
    <x v="0"/>
    <s v=""/>
    <x v="1"/>
  </r>
  <r>
    <n v="990"/>
    <s v="Fred C. and Mary R. Koch Foundation_Moran, Michael20132000"/>
    <x v="4"/>
    <s v="Moran, Michael"/>
    <x v="3470"/>
    <n v="2000"/>
    <x v="25"/>
    <x v="2"/>
    <s v="Individual/Scholarship"/>
    <n v="145"/>
    <x v="1"/>
    <x v="0"/>
    <x v="0"/>
    <s v=""/>
    <x v="1"/>
  </r>
  <r>
    <n v="990"/>
    <s v="Fred C. and Mary R. Koch Foundation_Valdez, Michael20132000"/>
    <x v="4"/>
    <s v="Valdez, Michael"/>
    <x v="3334"/>
    <n v="2000"/>
    <x v="25"/>
    <x v="2"/>
    <s v="Individual/Scholarship"/>
    <n v="146"/>
    <x v="1"/>
    <x v="0"/>
    <x v="0"/>
    <s v=""/>
    <x v="1"/>
  </r>
  <r>
    <n v="990"/>
    <s v="Fred C. and Mary R. Koch Foundation_Fultz, Michelle20132000"/>
    <x v="4"/>
    <s v="Fultz, Michelle"/>
    <x v="3471"/>
    <n v="2000"/>
    <x v="25"/>
    <x v="2"/>
    <s v="Individual/Scholarship"/>
    <n v="147"/>
    <x v="1"/>
    <x v="0"/>
    <x v="0"/>
    <s v=""/>
    <x v="1"/>
  </r>
  <r>
    <n v="990"/>
    <s v="Fred C. and Mary R. Koch Foundation_Jeng, Michelle20132000"/>
    <x v="4"/>
    <s v="Jeng, Michelle"/>
    <x v="3384"/>
    <n v="2000"/>
    <x v="25"/>
    <x v="2"/>
    <s v="Individual/Scholarship"/>
    <n v="148"/>
    <x v="1"/>
    <x v="0"/>
    <x v="0"/>
    <s v=""/>
    <x v="1"/>
  </r>
  <r>
    <n v="990"/>
    <s v="Fred C. and Mary R. Koch Foundation_Fisher, Mikayla20132000"/>
    <x v="4"/>
    <s v="Fisher, Mikayla"/>
    <x v="3371"/>
    <n v="2000"/>
    <x v="25"/>
    <x v="2"/>
    <s v="Individual/Scholarship"/>
    <n v="149"/>
    <x v="1"/>
    <x v="0"/>
    <x v="0"/>
    <s v=""/>
    <x v="1"/>
  </r>
  <r>
    <n v="990"/>
    <s v="Fred C. and Mary R. Koch Foundation_Crenshaw, Morgan20132000"/>
    <x v="4"/>
    <s v="Crenshaw, Morgan"/>
    <x v="3472"/>
    <n v="2000"/>
    <x v="25"/>
    <x v="2"/>
    <s v="Individual/Scholarship"/>
    <n v="150"/>
    <x v="1"/>
    <x v="0"/>
    <x v="0"/>
    <s v=""/>
    <x v="1"/>
  </r>
  <r>
    <n v="990"/>
    <s v="Fred C. and Mary R. Koch Foundation_Jansen, Natalie20132000"/>
    <x v="4"/>
    <s v="Jansen, Natalie"/>
    <x v="3306"/>
    <n v="2000"/>
    <x v="25"/>
    <x v="2"/>
    <s v="Individual/Scholarship"/>
    <n v="151"/>
    <x v="1"/>
    <x v="0"/>
    <x v="0"/>
    <s v=""/>
    <x v="1"/>
  </r>
  <r>
    <n v="990"/>
    <s v="Fred C. and Mary R. Koch Foundation_Lambert, Natalie20132000"/>
    <x v="4"/>
    <s v="Lambert, Natalie"/>
    <x v="3311"/>
    <n v="2000"/>
    <x v="25"/>
    <x v="2"/>
    <s v="Individual/Scholarship"/>
    <n v="152"/>
    <x v="1"/>
    <x v="0"/>
    <x v="0"/>
    <s v=""/>
    <x v="1"/>
  </r>
  <r>
    <n v="990"/>
    <s v="Fred C. and Mary R. Koch Foundation_Stewart, Nathan20132000"/>
    <x v="4"/>
    <s v="Stewart, Nathan"/>
    <x v="3407"/>
    <n v="2000"/>
    <x v="25"/>
    <x v="2"/>
    <s v="Individual/Scholarship"/>
    <n v="153"/>
    <x v="1"/>
    <x v="0"/>
    <x v="0"/>
    <s v=""/>
    <x v="1"/>
  </r>
  <r>
    <n v="990"/>
    <s v="Fred C. and Mary R. Koch Foundation_Rhyne, Nicholas20132000"/>
    <x v="4"/>
    <s v="Rhyne, Nicholas"/>
    <x v="3473"/>
    <n v="2000"/>
    <x v="25"/>
    <x v="2"/>
    <s v="Individual/Scholarship"/>
    <n v="154"/>
    <x v="1"/>
    <x v="0"/>
    <x v="0"/>
    <s v=""/>
    <x v="1"/>
  </r>
  <r>
    <n v="990"/>
    <s v="Fred C. and Mary R. Koch Foundation_Raman, Nishant20132000"/>
    <x v="4"/>
    <s v="Raman, Nishant"/>
    <x v="3474"/>
    <n v="2000"/>
    <x v="25"/>
    <x v="2"/>
    <s v="Individual/Scholarship"/>
    <n v="155"/>
    <x v="1"/>
    <x v="0"/>
    <x v="0"/>
    <s v=""/>
    <x v="1"/>
  </r>
  <r>
    <n v="990"/>
    <s v="Fred C. and Mary R. Koch Foundation_Stewart, Olivia20132000"/>
    <x v="4"/>
    <s v="Stewart, Olivia"/>
    <x v="3475"/>
    <n v="2000"/>
    <x v="25"/>
    <x v="2"/>
    <s v="Individual/Scholarship"/>
    <n v="156"/>
    <x v="1"/>
    <x v="0"/>
    <x v="0"/>
    <s v=""/>
    <x v="1"/>
  </r>
  <r>
    <n v="990"/>
    <s v="Fred C. and Mary R. Koch Foundation_Gregory, Paige20132000"/>
    <x v="4"/>
    <s v="Gregory, Paige"/>
    <x v="3476"/>
    <n v="2000"/>
    <x v="25"/>
    <x v="2"/>
    <s v="Individual/Scholarship"/>
    <n v="157"/>
    <x v="1"/>
    <x v="0"/>
    <x v="0"/>
    <s v=""/>
    <x v="1"/>
  </r>
  <r>
    <n v="990"/>
    <s v="Fred C. and Mary R. Koch Foundation_Aupperle, Patrick20132000"/>
    <x v="4"/>
    <s v="Aupperle, Patrick"/>
    <x v="3345"/>
    <n v="2000"/>
    <x v="25"/>
    <x v="2"/>
    <s v="Individual/Scholarship"/>
    <n v="158"/>
    <x v="1"/>
    <x v="0"/>
    <x v="0"/>
    <s v=""/>
    <x v="1"/>
  </r>
  <r>
    <n v="990"/>
    <s v="Fred C. and Mary R. Koch Foundation_Collins, Patrick20132000"/>
    <x v="4"/>
    <s v="Collins, Patrick"/>
    <x v="3360"/>
    <n v="2000"/>
    <x v="25"/>
    <x v="2"/>
    <s v="Individual/Scholarship"/>
    <n v="159"/>
    <x v="1"/>
    <x v="0"/>
    <x v="0"/>
    <s v=""/>
    <x v="1"/>
  </r>
  <r>
    <n v="990"/>
    <s v="Fred C. and Mary R. Koch Foundation_Yerkes, Patrick20132000"/>
    <x v="4"/>
    <s v="Yerkes, Patrick"/>
    <x v="3477"/>
    <n v="2000"/>
    <x v="25"/>
    <x v="2"/>
    <s v="Individual/Scholarship"/>
    <n v="160"/>
    <x v="1"/>
    <x v="0"/>
    <x v="0"/>
    <s v=""/>
    <x v="1"/>
  </r>
  <r>
    <n v="990"/>
    <s v="Fred C. and Mary R. Koch Foundation_Clark, Peter20132000"/>
    <x v="4"/>
    <s v="Clark, Peter"/>
    <x v="3478"/>
    <n v="2000"/>
    <x v="25"/>
    <x v="2"/>
    <s v="Individual/Scholarship"/>
    <n v="161"/>
    <x v="1"/>
    <x v="0"/>
    <x v="0"/>
    <s v=""/>
    <x v="1"/>
  </r>
  <r>
    <n v="990"/>
    <s v="Fred C. and Mary R. Koch Foundation_Fritsche, Philip20132000"/>
    <x v="4"/>
    <s v="Fritsche, Philip"/>
    <x v="3297"/>
    <n v="2000"/>
    <x v="25"/>
    <x v="2"/>
    <s v="Individual/Scholarship"/>
    <n v="162"/>
    <x v="1"/>
    <x v="0"/>
    <x v="0"/>
    <s v=""/>
    <x v="1"/>
  </r>
  <r>
    <n v="990"/>
    <s v="Fred C. and Mary R. Koch Foundation_Poerter, Piritta20132000"/>
    <x v="4"/>
    <s v="Poerter, Piritta"/>
    <x v="3479"/>
    <n v="2000"/>
    <x v="25"/>
    <x v="2"/>
    <s v="Individual/Scholarship"/>
    <n v="163"/>
    <x v="1"/>
    <x v="0"/>
    <x v="0"/>
    <s v=""/>
    <x v="1"/>
  </r>
  <r>
    <n v="990"/>
    <s v="Fred C. and Mary R. Koch Foundation_Richey, Preston20132000"/>
    <x v="4"/>
    <s v="Richey, Preston"/>
    <x v="3254"/>
    <n v="2000"/>
    <x v="25"/>
    <x v="2"/>
    <s v="Individual/Scholarship"/>
    <n v="164"/>
    <x v="1"/>
    <x v="0"/>
    <x v="0"/>
    <s v=""/>
    <x v="1"/>
  </r>
  <r>
    <n v="990"/>
    <s v="Fred C. and Mary R. Koch Foundation_Macari, Rachel20132000"/>
    <x v="4"/>
    <s v="Macari, Rachel"/>
    <x v="3314"/>
    <n v="2000"/>
    <x v="25"/>
    <x v="2"/>
    <s v="Individual/Scholarship"/>
    <n v="165"/>
    <x v="1"/>
    <x v="0"/>
    <x v="0"/>
    <s v=""/>
    <x v="1"/>
  </r>
  <r>
    <n v="990"/>
    <s v="Fred C. and Mary R. Koch Foundation_Price, Rachel20132000"/>
    <x v="4"/>
    <s v="Price, Rachel"/>
    <x v="3480"/>
    <n v="2000"/>
    <x v="25"/>
    <x v="2"/>
    <s v="Individual/Scholarship"/>
    <n v="166"/>
    <x v="1"/>
    <x v="0"/>
    <x v="0"/>
    <s v=""/>
    <x v="1"/>
  </r>
  <r>
    <n v="990"/>
    <s v="Fred C. and Mary R. Koch Foundation_Rye, Rachel20132000"/>
    <x v="4"/>
    <s v="Rye, Rachel"/>
    <x v="3256"/>
    <n v="2000"/>
    <x v="25"/>
    <x v="2"/>
    <s v="Individual/Scholarship"/>
    <n v="167"/>
    <x v="1"/>
    <x v="0"/>
    <x v="0"/>
    <s v=""/>
    <x v="1"/>
  </r>
  <r>
    <n v="990"/>
    <s v="Fred C. and Mary R. Koch Foundation_Returned Scholarship2013-1000"/>
    <x v="4"/>
    <s v="Returned Scholarship"/>
    <x v="3481"/>
    <n v="-1000"/>
    <x v="25"/>
    <x v="2"/>
    <s v="Individual/Scholarship"/>
    <n v="168"/>
    <x v="1"/>
    <x v="0"/>
    <x v="0"/>
    <s v=""/>
    <x v="1"/>
  </r>
  <r>
    <n v="990"/>
    <s v="Fred C. and Mary R. Koch Foundation_Ehrlich, Robert20132000"/>
    <x v="4"/>
    <s v="Ehrlich, Robert"/>
    <x v="3368"/>
    <n v="2000"/>
    <x v="25"/>
    <x v="2"/>
    <s v="Individual/Scholarship"/>
    <n v="169"/>
    <x v="1"/>
    <x v="0"/>
    <x v="0"/>
    <s v=""/>
    <x v="1"/>
  </r>
  <r>
    <n v="990"/>
    <s v="Fred C. and Mary R. Koch Foundation_Gibson, Robert20132000"/>
    <x v="4"/>
    <s v="Gibson, Robert"/>
    <x v="3219"/>
    <n v="2000"/>
    <x v="25"/>
    <x v="2"/>
    <s v="Individual/Scholarship"/>
    <n v="170"/>
    <x v="1"/>
    <x v="0"/>
    <x v="0"/>
    <s v=""/>
    <x v="1"/>
  </r>
  <r>
    <n v="990"/>
    <s v="Fred C. and Mary R. Koch Foundation_Short, Robert20132000"/>
    <x v="4"/>
    <s v="Short, Robert"/>
    <x v="3482"/>
    <n v="2000"/>
    <x v="25"/>
    <x v="2"/>
    <s v="Individual/Scholarship"/>
    <n v="171"/>
    <x v="1"/>
    <x v="0"/>
    <x v="0"/>
    <s v=""/>
    <x v="1"/>
  </r>
  <r>
    <n v="990"/>
    <s v="Fred C. and Mary R. Koch Foundation_Malone, Ryan20132000"/>
    <x v="4"/>
    <s v="Malone, Ryan"/>
    <x v="3391"/>
    <n v="2000"/>
    <x v="25"/>
    <x v="2"/>
    <s v="Individual/Scholarship"/>
    <n v="172"/>
    <x v="1"/>
    <x v="0"/>
    <x v="0"/>
    <s v=""/>
    <x v="1"/>
  </r>
  <r>
    <n v="990"/>
    <s v="Fred C. and Mary R. Koch Foundation_Bhakta, Saajan20132000"/>
    <x v="4"/>
    <s v="Bhakta, Saajan"/>
    <x v="3350"/>
    <n v="2000"/>
    <x v="25"/>
    <x v="2"/>
    <s v="Individual/Scholarship"/>
    <n v="173"/>
    <x v="1"/>
    <x v="0"/>
    <x v="0"/>
    <s v=""/>
    <x v="1"/>
  </r>
  <r>
    <n v="990"/>
    <s v="Fred C. and Mary R. Koch Foundation_Rajendran, Sakthi20132000"/>
    <x v="4"/>
    <s v="Rajendran, Sakthi"/>
    <x v="3322"/>
    <n v="2000"/>
    <x v="25"/>
    <x v="2"/>
    <s v="Individual/Scholarship"/>
    <n v="174"/>
    <x v="1"/>
    <x v="0"/>
    <x v="0"/>
    <s v=""/>
    <x v="1"/>
  </r>
  <r>
    <n v="990"/>
    <s v="Fred C. and Mary R. Koch Foundation_Clayton, Sara20132000"/>
    <x v="4"/>
    <s v="Clayton, Sara"/>
    <x v="3483"/>
    <n v="2000"/>
    <x v="25"/>
    <x v="2"/>
    <s v="Individual/Scholarship"/>
    <n v="175"/>
    <x v="1"/>
    <x v="0"/>
    <x v="0"/>
    <s v=""/>
    <x v="1"/>
  </r>
  <r>
    <n v="990"/>
    <s v="Fred C. and Mary R. Koch Foundation_Sweigart, Sarah20132000"/>
    <x v="4"/>
    <s v="Sweigart, Sarah"/>
    <x v="3408"/>
    <n v="2000"/>
    <x v="25"/>
    <x v="2"/>
    <s v="Individual/Scholarship"/>
    <n v="176"/>
    <x v="1"/>
    <x v="0"/>
    <x v="0"/>
    <s v=""/>
    <x v="1"/>
  </r>
  <r>
    <n v="990"/>
    <s v="Fred C. and Mary R. Koch Foundation_Fareed, Shaaz20132000"/>
    <x v="4"/>
    <s v="Fareed, Shaaz"/>
    <x v="3295"/>
    <n v="2000"/>
    <x v="25"/>
    <x v="2"/>
    <s v="Individual/Scholarship"/>
    <n v="177"/>
    <x v="1"/>
    <x v="0"/>
    <x v="0"/>
    <s v=""/>
    <x v="1"/>
  </r>
  <r>
    <n v="990"/>
    <s v="Fred C. and Mary R. Koch Foundation_Ramgoolam, Shalini20132000"/>
    <x v="4"/>
    <s v="Ramgoolam, Shalini"/>
    <x v="3484"/>
    <n v="2000"/>
    <x v="25"/>
    <x v="2"/>
    <s v="Individual/Scholarship"/>
    <n v="178"/>
    <x v="1"/>
    <x v="0"/>
    <x v="0"/>
    <s v=""/>
    <x v="1"/>
  </r>
  <r>
    <n v="990"/>
    <s v="Fred C. and Mary R. Koch Foundation_Siebken, Shane20132000"/>
    <x v="4"/>
    <s v="Siebken, Shane"/>
    <x v="3485"/>
    <n v="2000"/>
    <x v="25"/>
    <x v="2"/>
    <s v="Individual/Scholarship"/>
    <n v="179"/>
    <x v="1"/>
    <x v="0"/>
    <x v="0"/>
    <s v=""/>
    <x v="1"/>
  </r>
  <r>
    <n v="990"/>
    <s v="Fred C. and Mary R. Koch Foundation_Sementelli, Shelby20132000"/>
    <x v="4"/>
    <s v="Sementelli, Shelby"/>
    <x v="3328"/>
    <n v="2000"/>
    <x v="25"/>
    <x v="2"/>
    <s v="Individual/Scholarship"/>
    <n v="180"/>
    <x v="1"/>
    <x v="0"/>
    <x v="0"/>
    <s v=""/>
    <x v="1"/>
  </r>
  <r>
    <n v="990"/>
    <s v="Fred C. and Mary R. Koch Foundation_Bennett, Shericka20132000"/>
    <x v="4"/>
    <s v="Bennett, Shericka"/>
    <x v="3348"/>
    <n v="2000"/>
    <x v="25"/>
    <x v="2"/>
    <s v="Individual/Scholarship"/>
    <n v="181"/>
    <x v="1"/>
    <x v="0"/>
    <x v="0"/>
    <s v=""/>
    <x v="1"/>
  </r>
  <r>
    <n v="990"/>
    <s v="Fred C. and Mary R. Koch Foundation_Williams, Sheron20132000"/>
    <x v="4"/>
    <s v="Williams, Sheron"/>
    <x v="3412"/>
    <n v="2000"/>
    <x v="25"/>
    <x v="2"/>
    <s v="Individual/Scholarship"/>
    <n v="182"/>
    <x v="1"/>
    <x v="0"/>
    <x v="0"/>
    <s v=""/>
    <x v="1"/>
  </r>
  <r>
    <n v="990"/>
    <s v="Fred C. and Mary R. Koch Foundation_Jain, Shivangi20132000"/>
    <x v="4"/>
    <s v="Jain, Shivangi"/>
    <x v="3486"/>
    <n v="2000"/>
    <x v="25"/>
    <x v="2"/>
    <s v="Individual/Scholarship"/>
    <n v="183"/>
    <x v="1"/>
    <x v="0"/>
    <x v="0"/>
    <s v=""/>
    <x v="1"/>
  </r>
  <r>
    <n v="990"/>
    <s v="Fred C. and Mary R. Koch Foundation_Moynihan, Siobhan20132000"/>
    <x v="4"/>
    <s v="Moynihan, Siobhan"/>
    <x v="3487"/>
    <n v="2000"/>
    <x v="25"/>
    <x v="2"/>
    <s v="Individual/Scholarship"/>
    <n v="184"/>
    <x v="1"/>
    <x v="0"/>
    <x v="0"/>
    <s v=""/>
    <x v="1"/>
  </r>
  <r>
    <n v="990"/>
    <s v="Fred C. and Mary R. Koch Foundation_Elmer, Stephany20132000"/>
    <x v="4"/>
    <s v="Elmer, Stephany"/>
    <x v="3488"/>
    <n v="2000"/>
    <x v="25"/>
    <x v="2"/>
    <s v="Individual/Scholarship"/>
    <n v="185"/>
    <x v="1"/>
    <x v="0"/>
    <x v="0"/>
    <s v=""/>
    <x v="1"/>
  </r>
  <r>
    <n v="990"/>
    <s v="Fred C. and Mary R. Koch Foundation_Harms, Steven20132000"/>
    <x v="4"/>
    <s v="Harms, Steven"/>
    <x v="3378"/>
    <n v="2000"/>
    <x v="25"/>
    <x v="2"/>
    <s v="Individual/Scholarship"/>
    <n v="186"/>
    <x v="1"/>
    <x v="0"/>
    <x v="0"/>
    <s v=""/>
    <x v="1"/>
  </r>
  <r>
    <n v="990"/>
    <s v="Fred C. and Mary R. Koch Foundation_Fox, Taryn20132000"/>
    <x v="4"/>
    <s v="Fox, Taryn"/>
    <x v="3372"/>
    <n v="2000"/>
    <x v="25"/>
    <x v="2"/>
    <s v="Individual/Scholarship"/>
    <n v="187"/>
    <x v="1"/>
    <x v="0"/>
    <x v="0"/>
    <s v=""/>
    <x v="1"/>
  </r>
  <r>
    <n v="990"/>
    <s v="Fred C. and Mary R. Koch Foundation_Crawshaw, Tate20132000"/>
    <x v="4"/>
    <s v="Crawshaw, Tate"/>
    <x v="3207"/>
    <n v="2000"/>
    <x v="25"/>
    <x v="2"/>
    <s v="Individual/Scholarship"/>
    <n v="188"/>
    <x v="1"/>
    <x v="0"/>
    <x v="0"/>
    <s v=""/>
    <x v="1"/>
  </r>
  <r>
    <n v="990"/>
    <s v="Fred C. and Mary R. Koch Foundation_Isbell, Taylor20132000"/>
    <x v="4"/>
    <s v="Isbell, Taylor"/>
    <x v="3383"/>
    <n v="2000"/>
    <x v="25"/>
    <x v="2"/>
    <s v="Individual/Scholarship"/>
    <n v="189"/>
    <x v="1"/>
    <x v="0"/>
    <x v="0"/>
    <s v=""/>
    <x v="1"/>
  </r>
  <r>
    <n v="990"/>
    <s v="Fred C. and Mary R. Koch Foundation_Kolbeck, Taylor20132000"/>
    <x v="4"/>
    <s v="Kolbeck, Taylor"/>
    <x v="3386"/>
    <n v="2000"/>
    <x v="25"/>
    <x v="2"/>
    <s v="Individual/Scholarship"/>
    <n v="190"/>
    <x v="1"/>
    <x v="0"/>
    <x v="0"/>
    <s v=""/>
    <x v="1"/>
  </r>
  <r>
    <n v="990"/>
    <s v="Fred C. and Mary R. Koch Foundation_Murray, Taylor20132000"/>
    <x v="4"/>
    <s v="Murray, Taylor"/>
    <x v="3489"/>
    <n v="2000"/>
    <x v="25"/>
    <x v="2"/>
    <s v="Individual/Scholarship"/>
    <n v="191"/>
    <x v="1"/>
    <x v="0"/>
    <x v="0"/>
    <s v=""/>
    <x v="1"/>
  </r>
  <r>
    <n v="990"/>
    <s v="Fred C. and Mary R. Koch Foundation_Nichols, Taylor20132000"/>
    <x v="4"/>
    <s v="Nichols, Taylor"/>
    <x v="3317"/>
    <n v="2000"/>
    <x v="25"/>
    <x v="2"/>
    <s v="Individual/Scholarship"/>
    <n v="192"/>
    <x v="1"/>
    <x v="0"/>
    <x v="0"/>
    <s v=""/>
    <x v="1"/>
  </r>
  <r>
    <n v="990"/>
    <s v="Fred C. and Mary R. Koch Foundation_Ming, Thomas20132000"/>
    <x v="4"/>
    <s v="Ming, Thomas"/>
    <x v="3396"/>
    <n v="2000"/>
    <x v="25"/>
    <x v="2"/>
    <s v="Individual/Scholarship"/>
    <n v="193"/>
    <x v="1"/>
    <x v="0"/>
    <x v="0"/>
    <s v=""/>
    <x v="1"/>
  </r>
  <r>
    <n v="990"/>
    <s v="Fred C. and Mary R. Koch Foundation_Williams, Thomas20132000"/>
    <x v="4"/>
    <s v="Williams, Thomas"/>
    <x v="3266"/>
    <n v="2000"/>
    <x v="25"/>
    <x v="2"/>
    <s v="Individual/Scholarship"/>
    <n v="194"/>
    <x v="1"/>
    <x v="0"/>
    <x v="0"/>
    <s v=""/>
    <x v="1"/>
  </r>
  <r>
    <n v="990"/>
    <s v="Fred C. and Mary R. Koch Foundation_Molnoskey, Travis20132000"/>
    <x v="4"/>
    <s v="Molnoskey, Travis"/>
    <x v="3490"/>
    <n v="2000"/>
    <x v="25"/>
    <x v="2"/>
    <s v="Individual/Scholarship"/>
    <n v="195"/>
    <x v="1"/>
    <x v="0"/>
    <x v="0"/>
    <s v=""/>
    <x v="1"/>
  </r>
  <r>
    <n v="990"/>
    <s v="Fred C. and Mary R. Koch Foundation_Bradley, Tyler20132000"/>
    <x v="4"/>
    <s v="Bradley, Tyler"/>
    <x v="3281"/>
    <n v="2000"/>
    <x v="25"/>
    <x v="2"/>
    <s v="Individual/Scholarship"/>
    <n v="196"/>
    <x v="1"/>
    <x v="0"/>
    <x v="0"/>
    <s v=""/>
    <x v="1"/>
  </r>
  <r>
    <n v="990"/>
    <s v="Fred C. and Mary R. Koch Foundation_Dort, Tyler20132000"/>
    <x v="4"/>
    <s v="Dort, Tyler"/>
    <x v="3215"/>
    <n v="2000"/>
    <x v="25"/>
    <x v="2"/>
    <s v="Individual/Scholarship"/>
    <n v="197"/>
    <x v="1"/>
    <x v="0"/>
    <x v="0"/>
    <s v=""/>
    <x v="1"/>
  </r>
  <r>
    <n v="990"/>
    <s v="Fred C. and Mary R. Koch Foundation_Franssen, Tyler20132000"/>
    <x v="4"/>
    <s v="Franssen, Tyler"/>
    <x v="3373"/>
    <n v="2000"/>
    <x v="25"/>
    <x v="2"/>
    <s v="Individual/Scholarship"/>
    <n v="198"/>
    <x v="1"/>
    <x v="0"/>
    <x v="0"/>
    <s v=""/>
    <x v="1"/>
  </r>
  <r>
    <n v="990"/>
    <s v="Fred C. and Mary R. Koch Foundation_Furgerson, Tyler20132000"/>
    <x v="4"/>
    <s v="Furgerson, Tyler"/>
    <x v="3491"/>
    <n v="2000"/>
    <x v="25"/>
    <x v="2"/>
    <s v="Individual/Scholarship"/>
    <n v="199"/>
    <x v="1"/>
    <x v="0"/>
    <x v="0"/>
    <s v=""/>
    <x v="1"/>
  </r>
  <r>
    <n v="990"/>
    <s v="Fred C. and Mary R. Koch Foundation_Petter-McCauley, Tyler20132000"/>
    <x v="4"/>
    <s v="Petter-McCauley, Tyler"/>
    <x v="3492"/>
    <n v="2000"/>
    <x v="25"/>
    <x v="2"/>
    <s v="Individual/Scholarship"/>
    <n v="200"/>
    <x v="1"/>
    <x v="0"/>
    <x v="0"/>
    <s v=""/>
    <x v="1"/>
  </r>
  <r>
    <n v="990"/>
    <s v="Fred C. and Mary R. Koch Foundation_Belcher, Wallis20132000"/>
    <x v="4"/>
    <s v="Belcher, Wallis"/>
    <x v="3493"/>
    <n v="2000"/>
    <x v="25"/>
    <x v="2"/>
    <s v="Individual/Scholarship"/>
    <n v="201"/>
    <x v="1"/>
    <x v="0"/>
    <x v="0"/>
    <s v=""/>
    <x v="1"/>
  </r>
  <r>
    <n v="990"/>
    <s v="Fred C. and Mary R. Koch Foundation_Haycook, William20132000"/>
    <x v="4"/>
    <s v="Haycook, William"/>
    <x v="3494"/>
    <n v="2000"/>
    <x v="25"/>
    <x v="2"/>
    <s v="Individual/Scholarship"/>
    <n v="202"/>
    <x v="1"/>
    <x v="0"/>
    <x v="0"/>
    <s v=""/>
    <x v="1"/>
  </r>
  <r>
    <n v="990"/>
    <s v="Fred C. and Mary R. Koch Foundation_McClain, William, III20132000"/>
    <x v="4"/>
    <s v="McClain, William, III"/>
    <x v="3495"/>
    <n v="2000"/>
    <x v="25"/>
    <x v="2"/>
    <s v="Individual/Scholarship"/>
    <n v="203"/>
    <x v="1"/>
    <x v="0"/>
    <x v="0"/>
    <s v=""/>
    <x v="1"/>
  </r>
  <r>
    <n v="990"/>
    <s v="Fred C. and Mary R. Koch Foundation_Bergan, Zachary20132000"/>
    <x v="4"/>
    <s v="Bergan, Zachary"/>
    <x v="3275"/>
    <n v="2000"/>
    <x v="25"/>
    <x v="2"/>
    <s v="Individual/Scholarship"/>
    <n v="204"/>
    <x v="1"/>
    <x v="0"/>
    <x v="0"/>
    <s v=""/>
    <x v="1"/>
  </r>
  <r>
    <n v="990"/>
    <s v="Fred C. and Mary R. Koch Foundation_Creevan, Zachary20132000"/>
    <x v="4"/>
    <s v="Creevan, Zachary"/>
    <x v="3496"/>
    <n v="2000"/>
    <x v="25"/>
    <x v="2"/>
    <s v="Individual/Scholarship"/>
    <n v="205"/>
    <x v="1"/>
    <x v="0"/>
    <x v="0"/>
    <s v=""/>
    <x v="1"/>
  </r>
  <r>
    <n v="990"/>
    <s v="Fred C. and Mary R. Koch Foundation_Tao, Zoe20132000"/>
    <x v="4"/>
    <s v="Tao, Zoe"/>
    <x v="3497"/>
    <n v="2000"/>
    <x v="25"/>
    <x v="2"/>
    <s v="Individual/Scholarship"/>
    <n v="206"/>
    <x v="1"/>
    <x v="0"/>
    <x v="0"/>
    <s v=""/>
    <x v="1"/>
  </r>
  <r>
    <n v="990"/>
    <s v="Fred C. and Mary R. Koch Foundation_Benedictine College20137500"/>
    <x v="4"/>
    <s v="Benedictine College"/>
    <x v="518"/>
    <n v="7500"/>
    <x v="25"/>
    <x v="2"/>
    <m/>
    <n v="207"/>
    <x v="0"/>
    <x v="1"/>
    <x v="0"/>
    <s v=""/>
    <x v="1"/>
  </r>
  <r>
    <n v="990"/>
    <s v="Fred C. and Mary R. Koch Foundation_Bill of Rights Institute2013204000"/>
    <x v="4"/>
    <s v="Bill of Rights Institute"/>
    <x v="112"/>
    <n v="204000"/>
    <x v="25"/>
    <x v="2"/>
    <m/>
    <n v="208"/>
    <x v="0"/>
    <x v="0"/>
    <x v="0"/>
    <s v="https://www.sourcewatch.org/index.php/Bill_of_Rights_Institute"/>
    <x v="2"/>
  </r>
  <r>
    <n v="990"/>
    <s v="Fred C. and Mary R. Koch Foundation_Communities in Schools201322000"/>
    <x v="4"/>
    <s v="Communities in Schools"/>
    <x v="2444"/>
    <n v="22000"/>
    <x v="25"/>
    <x v="2"/>
    <m/>
    <n v="209"/>
    <x v="0"/>
    <x v="1"/>
    <x v="0"/>
    <s v=""/>
    <x v="1"/>
  </r>
  <r>
    <n v="990"/>
    <s v="Fred C. and Mary R. Koch Foundation_Ellis Foundation201324000"/>
    <x v="4"/>
    <s v="Ellis Foundation"/>
    <x v="2963"/>
    <n v="24000"/>
    <x v="25"/>
    <x v="2"/>
    <m/>
    <n v="210"/>
    <x v="0"/>
    <x v="0"/>
    <x v="0"/>
    <s v=""/>
    <x v="1"/>
  </r>
  <r>
    <n v="990"/>
    <s v="Fred C. and Mary R. Koch Foundation_Friends University201334000"/>
    <x v="4"/>
    <s v="Friends University"/>
    <x v="2278"/>
    <n v="34000"/>
    <x v="25"/>
    <x v="2"/>
    <m/>
    <n v="211"/>
    <x v="0"/>
    <x v="1"/>
    <x v="0"/>
    <s v=""/>
    <x v="1"/>
  </r>
  <r>
    <n v="990"/>
    <s v="Fred C. and Mary R. Koch Foundation_Gilder Lehrman Institute of American History201355000"/>
    <x v="4"/>
    <s v="Gilder Lehrman Institute of American History"/>
    <x v="1841"/>
    <n v="55000"/>
    <x v="25"/>
    <x v="2"/>
    <m/>
    <n v="212"/>
    <x v="0"/>
    <x v="0"/>
    <x v="1"/>
    <s v=""/>
    <x v="1"/>
  </r>
  <r>
    <n v="990"/>
    <s v="Fred C. and Mary R. Koch Foundation_Greater Wichita YMCA201310000"/>
    <x v="4"/>
    <s v="Greater Wichita YMCA"/>
    <x v="335"/>
    <n v="10000"/>
    <x v="25"/>
    <x v="2"/>
    <m/>
    <n v="213"/>
    <x v="0"/>
    <x v="0"/>
    <x v="1"/>
    <s v=""/>
    <x v="1"/>
  </r>
  <r>
    <n v="990"/>
    <s v="Fred C. and Mary R. Koch Foundation_Kansas Council on Economic Education201310000"/>
    <x v="4"/>
    <s v="Kansas Council on Economic Education"/>
    <x v="2666"/>
    <n v="10000"/>
    <x v="25"/>
    <x v="2"/>
    <m/>
    <n v="214"/>
    <x v="0"/>
    <x v="0"/>
    <x v="0"/>
    <s v=""/>
    <x v="1"/>
  </r>
  <r>
    <n v="990"/>
    <s v="Fred C. and Mary R. Koch Foundation_Kansas State University Foundation201330500"/>
    <x v="4"/>
    <s v="Kansas State University Foundation"/>
    <x v="117"/>
    <n v="30500"/>
    <x v="25"/>
    <x v="2"/>
    <m/>
    <n v="215"/>
    <x v="0"/>
    <x v="1"/>
    <x v="0"/>
    <s v=""/>
    <x v="1"/>
  </r>
  <r>
    <n v="990"/>
    <s v="Fred C. and Mary R. Koch Foundation_Koch Cultural Trust2013137000"/>
    <x v="4"/>
    <s v="Koch Cultural Trust"/>
    <x v="3125"/>
    <n v="137000"/>
    <x v="25"/>
    <x v="2"/>
    <m/>
    <n v="216"/>
    <x v="0"/>
    <x v="0"/>
    <x v="0"/>
    <s v=""/>
    <x v="1"/>
  </r>
  <r>
    <n v="990"/>
    <s v="Fred C. and Mary R. Koch Foundation_Music Theatre of Wichita201310500"/>
    <x v="4"/>
    <s v="Music Theatre of Wichita"/>
    <x v="2540"/>
    <n v="10500"/>
    <x v="25"/>
    <x v="2"/>
    <m/>
    <n v="217"/>
    <x v="0"/>
    <x v="0"/>
    <x v="1"/>
    <s v=""/>
    <x v="1"/>
  </r>
  <r>
    <n v="990"/>
    <s v="Fred C. and Mary R. Koch Foundation_Newman University201324000"/>
    <x v="4"/>
    <s v="Newman University"/>
    <x v="2448"/>
    <n v="24000"/>
    <x v="25"/>
    <x v="2"/>
    <m/>
    <n v="218"/>
    <x v="0"/>
    <x v="1"/>
    <x v="0"/>
    <s v=""/>
    <x v="1"/>
  </r>
  <r>
    <n v="990"/>
    <s v="Fred C. and Mary R. Koch Foundation_Symphony in the Flint Hills201313750"/>
    <x v="4"/>
    <s v="Symphony in the Flint Hills"/>
    <x v="2860"/>
    <n v="13750"/>
    <x v="25"/>
    <x v="2"/>
    <m/>
    <n v="219"/>
    <x v="0"/>
    <x v="0"/>
    <x v="1"/>
    <s v=""/>
    <x v="1"/>
  </r>
  <r>
    <n v="990"/>
    <s v="Fred C. and Mary R. Koch Foundation_Salvation Army20135000"/>
    <x v="4"/>
    <s v="Salvation Army"/>
    <x v="124"/>
    <n v="5000"/>
    <x v="25"/>
    <x v="2"/>
    <m/>
    <n v="220"/>
    <x v="0"/>
    <x v="0"/>
    <x v="1"/>
    <s v=""/>
    <x v="1"/>
  </r>
  <r>
    <n v="990"/>
    <s v="Fred C. and Mary R. Koch Foundation_Wichita Art Museum201310000"/>
    <x v="4"/>
    <s v="Wichita Art Museum"/>
    <x v="2597"/>
    <n v="10000"/>
    <x v="25"/>
    <x v="2"/>
    <m/>
    <n v="221"/>
    <x v="0"/>
    <x v="0"/>
    <x v="1"/>
    <s v=""/>
    <x v="1"/>
  </r>
  <r>
    <n v="990"/>
    <s v="Fred C. and Mary R. Koch Foundation_Wichita Center for the Arts201343500"/>
    <x v="4"/>
    <s v="Wichita Center for the Arts"/>
    <x v="1255"/>
    <n v="43500"/>
    <x v="25"/>
    <x v="2"/>
    <m/>
    <n v="222"/>
    <x v="0"/>
    <x v="0"/>
    <x v="1"/>
    <s v=""/>
    <x v="1"/>
  </r>
  <r>
    <n v="990"/>
    <s v="Fred C. and Mary R. Koch Foundation_Wichita State University201314000"/>
    <x v="4"/>
    <s v="Wichita State University"/>
    <x v="17"/>
    <n v="14000"/>
    <x v="25"/>
    <x v="2"/>
    <m/>
    <n v="223"/>
    <x v="0"/>
    <x v="1"/>
    <x v="0"/>
    <s v=""/>
    <x v="1"/>
  </r>
  <r>
    <n v="990"/>
    <s v="Fred C. and Mary R. Koch Foundation_Wichita Symphony201315000"/>
    <x v="4"/>
    <s v="Wichita Symphony"/>
    <x v="2277"/>
    <n v="15000"/>
    <x v="25"/>
    <x v="2"/>
    <m/>
    <n v="224"/>
    <x v="0"/>
    <x v="0"/>
    <x v="1"/>
    <s v=""/>
    <x v="1"/>
  </r>
  <r>
    <n v="990"/>
    <s v="Fred C. and Mary R. Koch Foundation_Youth Entrepreneurs of Kansas2013544500"/>
    <x v="4"/>
    <s v="Youth Entrepreneurs of Kansas"/>
    <x v="96"/>
    <n v="544500"/>
    <x v="25"/>
    <x v="2"/>
    <m/>
    <n v="225"/>
    <x v="0"/>
    <x v="0"/>
    <x v="0"/>
    <s v=""/>
    <x v="1"/>
  </r>
  <r>
    <n v="990"/>
    <s v="Fred C. and Mary R. Koch Foundation_Allen Lambe House Foundation2014148000"/>
    <x v="4"/>
    <s v="Allen Lambe House Foundation"/>
    <x v="2280"/>
    <n v="148000"/>
    <x v="26"/>
    <x v="2"/>
    <m/>
    <n v="1"/>
    <x v="0"/>
    <x v="0"/>
    <x v="1"/>
    <s v=""/>
    <x v="1"/>
  </r>
  <r>
    <n v="990"/>
    <s v="Fred C. and Mary R. Koch Foundation_Benedictine College20149500"/>
    <x v="4"/>
    <s v="Benedictine College"/>
    <x v="518"/>
    <n v="9500"/>
    <x v="26"/>
    <x v="2"/>
    <m/>
    <n v="2"/>
    <x v="0"/>
    <x v="1"/>
    <x v="0"/>
    <s v=""/>
    <x v="1"/>
  </r>
  <r>
    <n v="990"/>
    <s v="Fred C. and Mary R. Koch Foundation_Ellis Foundation201424000"/>
    <x v="4"/>
    <s v="Ellis Foundation"/>
    <x v="2963"/>
    <n v="24000"/>
    <x v="26"/>
    <x v="2"/>
    <m/>
    <n v="3"/>
    <x v="0"/>
    <x v="0"/>
    <x v="0"/>
    <s v=""/>
    <x v="1"/>
  </r>
  <r>
    <n v="990"/>
    <s v="Fred C. and Mary R. Koch Foundation_Emporia State University Foundation201450000"/>
    <x v="4"/>
    <s v="Emporia State University Foundation"/>
    <x v="532"/>
    <n v="50000"/>
    <x v="26"/>
    <x v="2"/>
    <m/>
    <n v="4"/>
    <x v="0"/>
    <x v="1"/>
    <x v="0"/>
    <s v=""/>
    <x v="1"/>
  </r>
  <r>
    <n v="990"/>
    <s v="Fred C. and Mary R. Koch Foundation_Friends University201414000"/>
    <x v="4"/>
    <s v="Friends University"/>
    <x v="2278"/>
    <n v="14000"/>
    <x v="26"/>
    <x v="2"/>
    <m/>
    <n v="5"/>
    <x v="0"/>
    <x v="1"/>
    <x v="0"/>
    <s v=""/>
    <x v="1"/>
  </r>
  <r>
    <n v="990"/>
    <s v="Fred C. and Mary R. Koch Foundation_Greater Wichita YMCA20145000"/>
    <x v="4"/>
    <s v="Greater Wichita YMCA"/>
    <x v="335"/>
    <n v="5000"/>
    <x v="26"/>
    <x v="2"/>
    <m/>
    <n v="6"/>
    <x v="0"/>
    <x v="0"/>
    <x v="1"/>
    <s v=""/>
    <x v="1"/>
  </r>
  <r>
    <n v="990"/>
    <s v="Fred C. and Mary R. Koch Foundation_Kansas Council on Economic Education201415000"/>
    <x v="4"/>
    <s v="Kansas Council on Economic Education"/>
    <x v="2666"/>
    <n v="15000"/>
    <x v="26"/>
    <x v="2"/>
    <m/>
    <n v="7"/>
    <x v="0"/>
    <x v="0"/>
    <x v="0"/>
    <s v=""/>
    <x v="1"/>
  </r>
  <r>
    <n v="990"/>
    <s v="Fred C. and Mary R. Koch Foundation_Kansas State University Foundation201430000"/>
    <x v="4"/>
    <s v="Kansas State University Foundation"/>
    <x v="117"/>
    <n v="30000"/>
    <x v="26"/>
    <x v="2"/>
    <m/>
    <n v="8"/>
    <x v="0"/>
    <x v="1"/>
    <x v="0"/>
    <s v=""/>
    <x v="1"/>
  </r>
  <r>
    <n v="990"/>
    <s v="Fred C. and Mary R. Koch Foundation_Koch Cultural Trust2014139000"/>
    <x v="4"/>
    <s v="Koch Cultural Trust"/>
    <x v="3125"/>
    <n v="139000"/>
    <x v="26"/>
    <x v="2"/>
    <m/>
    <n v="9"/>
    <x v="0"/>
    <x v="0"/>
    <x v="0"/>
    <s v=""/>
    <x v="1"/>
  </r>
  <r>
    <n v="990"/>
    <s v="Fred C. and Mary R. Koch Foundation_Marshall County Arts Cooperative20145000"/>
    <x v="4"/>
    <s v="Marshall County Arts Cooperative"/>
    <x v="3498"/>
    <n v="5000"/>
    <x v="26"/>
    <x v="2"/>
    <m/>
    <n v="10"/>
    <x v="0"/>
    <x v="0"/>
    <x v="1"/>
    <s v=""/>
    <x v="1"/>
  </r>
  <r>
    <n v="990"/>
    <s v="Fred C. and Mary R. Koch Foundation_Music Theatre of Wichita201423000"/>
    <x v="4"/>
    <s v="Music Theatre of Wichita"/>
    <x v="2540"/>
    <n v="23000"/>
    <x v="26"/>
    <x v="2"/>
    <s v="&quot;Musical Theatre&quot;"/>
    <n v="11"/>
    <x v="0"/>
    <x v="0"/>
    <x v="1"/>
    <s v=""/>
    <x v="1"/>
  </r>
  <r>
    <n v="990"/>
    <s v="Fred C. and Mary R. Koch Foundation_Newman University201414000"/>
    <x v="4"/>
    <s v="Newman University"/>
    <x v="2448"/>
    <n v="14000"/>
    <x v="26"/>
    <x v="2"/>
    <m/>
    <n v="12"/>
    <x v="0"/>
    <x v="1"/>
    <x v="0"/>
    <s v=""/>
    <x v="1"/>
  </r>
  <r>
    <n v="990"/>
    <s v="Fred C. and Mary R. Koch Foundation_Symphony in the Flint Hills201413750"/>
    <x v="4"/>
    <s v="Symphony in the Flint Hills"/>
    <x v="2860"/>
    <n v="13750"/>
    <x v="26"/>
    <x v="2"/>
    <m/>
    <n v="13"/>
    <x v="0"/>
    <x v="0"/>
    <x v="1"/>
    <s v=""/>
    <x v="1"/>
  </r>
  <r>
    <n v="990"/>
    <s v="Fred C. and Mary R. Koch Foundation_Salvation Army20145000"/>
    <x v="4"/>
    <s v="Salvation Army"/>
    <x v="124"/>
    <n v="5000"/>
    <x v="26"/>
    <x v="2"/>
    <m/>
    <n v="14"/>
    <x v="0"/>
    <x v="0"/>
    <x v="1"/>
    <s v=""/>
    <x v="1"/>
  </r>
  <r>
    <n v="990"/>
    <s v="Fred C. and Mary R. Koch Foundation_Washburn University Foundation20142500"/>
    <x v="4"/>
    <s v="Washburn University Foundation"/>
    <x v="2452"/>
    <n v="2500"/>
    <x v="26"/>
    <x v="2"/>
    <m/>
    <n v="15"/>
    <x v="0"/>
    <x v="1"/>
    <x v="0"/>
    <s v=""/>
    <x v="1"/>
  </r>
  <r>
    <n v="990"/>
    <s v="Fred C. and Mary R. Koch Foundation_Wichita Center for the Arts201491825"/>
    <x v="4"/>
    <s v="Wichita Center for the Arts"/>
    <x v="1255"/>
    <n v="91825"/>
    <x v="26"/>
    <x v="2"/>
    <m/>
    <n v="16"/>
    <x v="0"/>
    <x v="0"/>
    <x v="1"/>
    <s v=""/>
    <x v="1"/>
  </r>
  <r>
    <n v="990"/>
    <s v="Fred C. and Mary R. Koch Foundation_Wichita Festivals20142500"/>
    <x v="4"/>
    <s v="Wichita Festivals"/>
    <x v="3499"/>
    <n v="2500"/>
    <x v="26"/>
    <x v="2"/>
    <m/>
    <n v="17"/>
    <x v="0"/>
    <x v="0"/>
    <x v="1"/>
    <s v=""/>
    <x v="1"/>
  </r>
  <r>
    <n v="990"/>
    <s v="Fred C. and Mary R. Koch Foundation_Wichita State University201414000"/>
    <x v="4"/>
    <s v="Wichita State University"/>
    <x v="17"/>
    <n v="14000"/>
    <x v="26"/>
    <x v="2"/>
    <m/>
    <n v="18"/>
    <x v="0"/>
    <x v="1"/>
    <x v="0"/>
    <s v=""/>
    <x v="1"/>
  </r>
  <r>
    <n v="990"/>
    <s v="Fred C. and Mary R. Koch Foundation_Wichita Symphony201440000"/>
    <x v="4"/>
    <s v="Wichita Symphony"/>
    <x v="2277"/>
    <n v="40000"/>
    <x v="26"/>
    <x v="2"/>
    <m/>
    <n v="19"/>
    <x v="0"/>
    <x v="0"/>
    <x v="1"/>
    <s v=""/>
    <x v="1"/>
  </r>
  <r>
    <n v="990"/>
    <s v="Fred C. and Mary R. Koch Foundation_Youth Entrepreneurs of Kansas2014200000"/>
    <x v="4"/>
    <s v="Youth Entrepreneurs of Kansas"/>
    <x v="96"/>
    <n v="200000"/>
    <x v="26"/>
    <x v="2"/>
    <m/>
    <n v="20"/>
    <x v="0"/>
    <x v="0"/>
    <x v="0"/>
    <s v=""/>
    <x v="1"/>
  </r>
  <r>
    <n v="990"/>
    <s v="Fred C. and Mary R. Koch Foundation_Brake, Aaron20142000"/>
    <x v="4"/>
    <s v="Brake, Aaron"/>
    <x v="3500"/>
    <n v="2000"/>
    <x v="26"/>
    <x v="2"/>
    <s v="Individual/Scholarship"/>
    <n v="21"/>
    <x v="1"/>
    <x v="0"/>
    <x v="0"/>
    <s v=""/>
    <x v="1"/>
  </r>
  <r>
    <n v="990"/>
    <s v="Fred C. and Mary R. Koch Foundation_Renner, Abigail20142000"/>
    <x v="4"/>
    <s v="Renner, Abigail"/>
    <x v="3501"/>
    <n v="2000"/>
    <x v="26"/>
    <x v="2"/>
    <s v="Individual/Scholarship"/>
    <n v="22"/>
    <x v="1"/>
    <x v="0"/>
    <x v="0"/>
    <s v=""/>
    <x v="1"/>
  </r>
  <r>
    <n v="990"/>
    <s v="Fred C. and Mary R. Koch Foundation_Wilson, Abigail20142000"/>
    <x v="4"/>
    <s v="Wilson, Abigail"/>
    <x v="3502"/>
    <n v="2000"/>
    <x v="26"/>
    <x v="2"/>
    <s v="Individual/Scholarship"/>
    <n v="23"/>
    <x v="1"/>
    <x v="0"/>
    <x v="0"/>
    <s v=""/>
    <x v="1"/>
  </r>
  <r>
    <n v="990"/>
    <s v="Fred C. and Mary R. Koch Foundation_Cole, Adam20142000"/>
    <x v="4"/>
    <s v="Cole, Adam"/>
    <x v="3137"/>
    <n v="2000"/>
    <x v="26"/>
    <x v="2"/>
    <s v="Individual/Scholarship"/>
    <n v="24"/>
    <x v="1"/>
    <x v="0"/>
    <x v="0"/>
    <s v=""/>
    <x v="1"/>
  </r>
  <r>
    <n v="990"/>
    <s v="Fred C. and Mary R. Koch Foundation_Etheridge, Adriannte20142000"/>
    <x v="4"/>
    <s v="Etheridge, Adriannte"/>
    <x v="3503"/>
    <n v="2000"/>
    <x v="26"/>
    <x v="2"/>
    <s v="Individual/Scholarship"/>
    <n v="25"/>
    <x v="1"/>
    <x v="0"/>
    <x v="0"/>
    <s v=""/>
    <x v="1"/>
  </r>
  <r>
    <n v="990"/>
    <s v="Fred C. and Mary R. Koch Foundation_Brechbill, Alex20142000"/>
    <x v="4"/>
    <s v="Brechbill, Alex"/>
    <x v="3415"/>
    <n v="2000"/>
    <x v="26"/>
    <x v="2"/>
    <s v="Individual/Scholarship"/>
    <n v="26"/>
    <x v="1"/>
    <x v="0"/>
    <x v="0"/>
    <s v=""/>
    <x v="1"/>
  </r>
  <r>
    <n v="990"/>
    <s v="Fred C. and Mary R. Koch Foundation_Cotsoradis, Alicia20142000"/>
    <x v="4"/>
    <s v="Cotsoradis, Alicia"/>
    <x v="3504"/>
    <n v="2000"/>
    <x v="26"/>
    <x v="2"/>
    <s v="Individual/Scholarship"/>
    <n v="27"/>
    <x v="1"/>
    <x v="0"/>
    <x v="0"/>
    <s v=""/>
    <x v="1"/>
  </r>
  <r>
    <n v="990"/>
    <s v="Fred C. and Mary R. Koch Foundation_Lukhard, Amanda20142000"/>
    <x v="4"/>
    <s v="Lukhard, Amanda"/>
    <x v="3505"/>
    <n v="2000"/>
    <x v="26"/>
    <x v="2"/>
    <s v="Individual/Scholarship"/>
    <n v="28"/>
    <x v="1"/>
    <x v="0"/>
    <x v="0"/>
    <s v=""/>
    <x v="1"/>
  </r>
  <r>
    <n v="990"/>
    <s v="Fred C. and Mary R. Koch Foundation_Pass, Amanda20142000"/>
    <x v="4"/>
    <s v="Pass, Amanda"/>
    <x v="3506"/>
    <n v="2000"/>
    <x v="26"/>
    <x v="2"/>
    <s v="Individual/Scholarship"/>
    <n v="29"/>
    <x v="1"/>
    <x v="0"/>
    <x v="0"/>
    <s v=""/>
    <x v="1"/>
  </r>
  <r>
    <n v="990"/>
    <s v="Fred C. and Mary R. Koch Foundation_Jurgensen, Amber20142000"/>
    <x v="4"/>
    <s v="Jurgensen, Amber"/>
    <x v="3309"/>
    <n v="2000"/>
    <x v="26"/>
    <x v="2"/>
    <s v="Individual/Scholarship"/>
    <n v="30"/>
    <x v="1"/>
    <x v="0"/>
    <x v="0"/>
    <s v=""/>
    <x v="1"/>
  </r>
  <r>
    <n v="990"/>
    <s v="Fred C. and Mary R. Koch Foundation_Cooke, Amy20142000"/>
    <x v="4"/>
    <s v="Cooke, Amy"/>
    <x v="3507"/>
    <n v="2000"/>
    <x v="26"/>
    <x v="2"/>
    <s v="Individual/Scholarship"/>
    <n v="31"/>
    <x v="1"/>
    <x v="0"/>
    <x v="0"/>
    <s v=""/>
    <x v="1"/>
  </r>
  <r>
    <n v="990"/>
    <s v="Fred C. and Mary R. Koch Foundation_Cunningham, Andie20142000"/>
    <x v="4"/>
    <s v="Cunningham, Andie"/>
    <x v="3508"/>
    <n v="2000"/>
    <x v="26"/>
    <x v="2"/>
    <s v="Individual/Scholarship"/>
    <n v="32"/>
    <x v="1"/>
    <x v="0"/>
    <x v="0"/>
    <s v=""/>
    <x v="1"/>
  </r>
  <r>
    <n v="990"/>
    <s v="Fred C. and Mary R. Koch Foundation_Cole, Andrew20142000"/>
    <x v="4"/>
    <s v="Cole, Andrew"/>
    <x v="3358"/>
    <n v="2000"/>
    <x v="26"/>
    <x v="2"/>
    <s v="Individual/Scholarship"/>
    <n v="33"/>
    <x v="1"/>
    <x v="0"/>
    <x v="0"/>
    <s v=""/>
    <x v="1"/>
  </r>
  <r>
    <n v="990"/>
    <s v="Fred C. and Mary R. Koch Foundation_Longoria, Anthony20142000"/>
    <x v="4"/>
    <s v="Longoria, Anthony"/>
    <x v="3389"/>
    <n v="2000"/>
    <x v="26"/>
    <x v="2"/>
    <s v="Individual/Scholarship"/>
    <n v="34"/>
    <x v="1"/>
    <x v="0"/>
    <x v="0"/>
    <s v=""/>
    <x v="1"/>
  </r>
  <r>
    <n v="990"/>
    <s v="Fred C. and Mary R. Koch Foundation_Kubena, Ariane20142000"/>
    <x v="4"/>
    <s v="Kubena, Ariane"/>
    <x v="3418"/>
    <n v="2000"/>
    <x v="26"/>
    <x v="2"/>
    <s v="Individual/Scholarship"/>
    <n v="35"/>
    <x v="1"/>
    <x v="0"/>
    <x v="0"/>
    <s v=""/>
    <x v="1"/>
  </r>
  <r>
    <n v="990"/>
    <s v="Fred C. and Mary R. Koch Foundation_Chang, Ashley20142000"/>
    <x v="4"/>
    <s v="Chang, Ashley"/>
    <x v="3283"/>
    <n v="2000"/>
    <x v="26"/>
    <x v="2"/>
    <s v="Individual/Scholarship"/>
    <n v="36"/>
    <x v="1"/>
    <x v="0"/>
    <x v="0"/>
    <s v=""/>
    <x v="1"/>
  </r>
  <r>
    <n v="990"/>
    <s v="Fred C. and Mary R. Koch Foundation_Kolar, Ashley20142000"/>
    <x v="4"/>
    <s v="Kolar, Ashley"/>
    <x v="2794"/>
    <n v="2000"/>
    <x v="26"/>
    <x v="2"/>
    <s v="Individual/Scholarship"/>
    <n v="37"/>
    <x v="1"/>
    <x v="0"/>
    <x v="0"/>
    <s v=""/>
    <x v="1"/>
  </r>
  <r>
    <n v="990"/>
    <s v="Fred C. and Mary R. Koch Foundation_Smading, Aubrey20142000"/>
    <x v="4"/>
    <s v="Smading, Aubrey"/>
    <x v="3419"/>
    <n v="2000"/>
    <x v="26"/>
    <x v="2"/>
    <s v="Individual/Scholarship"/>
    <n v="38"/>
    <x v="1"/>
    <x v="0"/>
    <x v="0"/>
    <s v=""/>
    <x v="1"/>
  </r>
  <r>
    <n v="990"/>
    <s v="Fred C. and Mary R. Koch Foundation_Alwert, Bailey20142000"/>
    <x v="4"/>
    <s v="Alwert, Bailey"/>
    <x v="3420"/>
    <n v="2000"/>
    <x v="26"/>
    <x v="2"/>
    <s v="Individual/Scholarship"/>
    <n v="39"/>
    <x v="1"/>
    <x v="0"/>
    <x v="0"/>
    <s v=""/>
    <x v="1"/>
  </r>
  <r>
    <n v="990"/>
    <s v="Fred C. and Mary R. Koch Foundation_Blizzard, Benjamin20142000"/>
    <x v="4"/>
    <s v="Blizzard, Benjamin"/>
    <x v="3352"/>
    <n v="2000"/>
    <x v="26"/>
    <x v="2"/>
    <s v="Individual/Scholarship"/>
    <n v="40"/>
    <x v="1"/>
    <x v="0"/>
    <x v="0"/>
    <s v=""/>
    <x v="1"/>
  </r>
  <r>
    <n v="990"/>
    <s v="Fred C. and Mary R. Koch Foundation_Seiler, Benjamin20142000"/>
    <x v="4"/>
    <s v="Seiler, Benjamin"/>
    <x v="3509"/>
    <n v="2000"/>
    <x v="26"/>
    <x v="2"/>
    <s v="Individual/Scholarship"/>
    <n v="41"/>
    <x v="1"/>
    <x v="0"/>
    <x v="0"/>
    <s v=""/>
    <x v="1"/>
  </r>
  <r>
    <n v="990"/>
    <s v="Fred C. and Mary R. Koch Foundation_White, Benjamin20142000"/>
    <x v="4"/>
    <s v="White, Benjamin"/>
    <x v="3421"/>
    <n v="2000"/>
    <x v="26"/>
    <x v="2"/>
    <s v="Individual/Scholarship"/>
    <n v="42"/>
    <x v="1"/>
    <x v="0"/>
    <x v="0"/>
    <s v=""/>
    <x v="1"/>
  </r>
  <r>
    <n v="990"/>
    <s v="Fred C. and Mary R. Koch Foundation_Witcher, Bethany20142000"/>
    <x v="4"/>
    <s v="Witcher, Bethany"/>
    <x v="3422"/>
    <n v="2000"/>
    <x v="26"/>
    <x v="2"/>
    <s v="Individual/Scholarship"/>
    <n v="43"/>
    <x v="1"/>
    <x v="0"/>
    <x v="0"/>
    <s v=""/>
    <x v="1"/>
  </r>
  <r>
    <n v="990"/>
    <s v="Fred C. and Mary R. Koch Foundation_Alex, Brandon20142000"/>
    <x v="4"/>
    <s v="Alex, Brandon"/>
    <x v="3270"/>
    <n v="2000"/>
    <x v="26"/>
    <x v="2"/>
    <s v="Individual/Scholarship"/>
    <n v="44"/>
    <x v="1"/>
    <x v="0"/>
    <x v="0"/>
    <s v=""/>
    <x v="1"/>
  </r>
  <r>
    <n v="990"/>
    <s v="Fred C. and Mary R. Koch Foundation_McIntosh, Brandon20142000"/>
    <x v="4"/>
    <s v="McIntosh, Brandon"/>
    <x v="3423"/>
    <n v="2000"/>
    <x v="26"/>
    <x v="2"/>
    <s v="Individual/Scholarship"/>
    <n v="45"/>
    <x v="1"/>
    <x v="0"/>
    <x v="0"/>
    <s v=""/>
    <x v="1"/>
  </r>
  <r>
    <n v="990"/>
    <s v="Fred C. and Mary R. Koch Foundation_Schultze, Brandon20142000"/>
    <x v="4"/>
    <s v="Schultze, Brandon"/>
    <x v="3405"/>
    <n v="2000"/>
    <x v="26"/>
    <x v="2"/>
    <s v="Individual/Scholarship"/>
    <n v="46"/>
    <x v="1"/>
    <x v="0"/>
    <x v="0"/>
    <s v=""/>
    <x v="1"/>
  </r>
  <r>
    <n v="990"/>
    <s v="Fred C. and Mary R. Koch Foundation_Mousley, Brendan20142000"/>
    <x v="4"/>
    <s v="Mousley, Brendan"/>
    <x v="3510"/>
    <n v="2000"/>
    <x v="26"/>
    <x v="2"/>
    <s v="Individual/Scholarship"/>
    <n v="47"/>
    <x v="1"/>
    <x v="0"/>
    <x v="0"/>
    <s v=""/>
    <x v="1"/>
  </r>
  <r>
    <n v="990"/>
    <s v="Fred C. and Mary R. Koch Foundation_Westemeir, Brenna20142000"/>
    <x v="4"/>
    <s v="Westemeir, Brenna"/>
    <x v="3424"/>
    <n v="2000"/>
    <x v="26"/>
    <x v="2"/>
    <s v="Individual/Scholarship"/>
    <n v="48"/>
    <x v="1"/>
    <x v="0"/>
    <x v="0"/>
    <s v=""/>
    <x v="1"/>
  </r>
  <r>
    <n v="990"/>
    <s v="Fred C. and Mary R. Koch Foundation_Rush, Bridget20142000"/>
    <x v="4"/>
    <s v="Rush, Bridget"/>
    <x v="3511"/>
    <n v="2000"/>
    <x v="26"/>
    <x v="2"/>
    <s v="Individual/Scholarship"/>
    <n v="49"/>
    <x v="1"/>
    <x v="0"/>
    <x v="0"/>
    <s v=""/>
    <x v="1"/>
  </r>
  <r>
    <n v="990"/>
    <s v="Fred C. and Mary R. Koch Foundation_McEachern, Brittany20142000"/>
    <x v="4"/>
    <s v="McEachern, Brittany"/>
    <x v="3315"/>
    <n v="2000"/>
    <x v="26"/>
    <x v="2"/>
    <s v="Individual/Scholarship"/>
    <n v="50"/>
    <x v="1"/>
    <x v="0"/>
    <x v="0"/>
    <s v=""/>
    <x v="1"/>
  </r>
  <r>
    <n v="990"/>
    <s v="Fred C. and Mary R. Koch Foundation_Becker, Brogan20142000"/>
    <x v="4"/>
    <s v="Becker, Brogan"/>
    <x v="3512"/>
    <n v="2000"/>
    <x v="26"/>
    <x v="2"/>
    <s v="Individual/Scholarship"/>
    <n v="51"/>
    <x v="1"/>
    <x v="0"/>
    <x v="0"/>
    <s v=""/>
    <x v="1"/>
  </r>
  <r>
    <n v="990"/>
    <s v="Fred C. and Mary R. Koch Foundation_Stout, Bryce20142000"/>
    <x v="4"/>
    <s v="Stout, Bryce"/>
    <x v="3332"/>
    <n v="2000"/>
    <x v="26"/>
    <x v="2"/>
    <s v="Individual/Scholarship"/>
    <n v="52"/>
    <x v="1"/>
    <x v="0"/>
    <x v="0"/>
    <s v=""/>
    <x v="1"/>
  </r>
  <r>
    <n v="990"/>
    <s v="Fred C. and Mary R. Koch Foundation_Rahman, Bushra20142000"/>
    <x v="4"/>
    <s v="Rahman, Bushra"/>
    <x v="3321"/>
    <n v="2000"/>
    <x v="26"/>
    <x v="2"/>
    <s v="Individual/Scholarship"/>
    <n v="53"/>
    <x v="1"/>
    <x v="0"/>
    <x v="0"/>
    <s v=""/>
    <x v="1"/>
  </r>
  <r>
    <n v="990"/>
    <s v="Fred C. and Mary R. Koch Foundation_Baukal, Caitlyn20142000"/>
    <x v="4"/>
    <s v="Baukal, Caitlyn"/>
    <x v="3274"/>
    <n v="2000"/>
    <x v="26"/>
    <x v="2"/>
    <s v="Individual/Scholarship"/>
    <n v="54"/>
    <x v="1"/>
    <x v="0"/>
    <x v="0"/>
    <s v=""/>
    <x v="1"/>
  </r>
  <r>
    <n v="990"/>
    <s v="Fred C. and Mary R. Koch Foundation_Hoover, Caleb20142000"/>
    <x v="4"/>
    <s v="Hoover, Caleb"/>
    <x v="3303"/>
    <n v="2000"/>
    <x v="26"/>
    <x v="2"/>
    <s v="Individual/Scholarship"/>
    <n v="55"/>
    <x v="1"/>
    <x v="0"/>
    <x v="0"/>
    <s v=""/>
    <x v="1"/>
  </r>
  <r>
    <n v="990"/>
    <s v="Fred C. and Mary R. Koch Foundation_Nelson, Carly20142000"/>
    <x v="4"/>
    <s v="Nelson, Carly"/>
    <x v="3397"/>
    <n v="2000"/>
    <x v="26"/>
    <x v="2"/>
    <s v="Individual/Scholarship"/>
    <n v="56"/>
    <x v="1"/>
    <x v="0"/>
    <x v="0"/>
    <s v=""/>
    <x v="1"/>
  </r>
  <r>
    <n v="990"/>
    <s v="Fred C. and Mary R. Koch Foundation_Menkes, Caroline20142000"/>
    <x v="4"/>
    <s v="Menkes, Caroline"/>
    <x v="3426"/>
    <n v="2000"/>
    <x v="26"/>
    <x v="2"/>
    <s v="Individual/Scholarship"/>
    <n v="57"/>
    <x v="1"/>
    <x v="0"/>
    <x v="0"/>
    <s v=""/>
    <x v="1"/>
  </r>
  <r>
    <n v="990"/>
    <s v="Fred C. and Mary R. Koch Foundation_Kolbeck, Casey20142000"/>
    <x v="4"/>
    <s v="Kolbeck, Casey"/>
    <x v="3427"/>
    <n v="2000"/>
    <x v="26"/>
    <x v="2"/>
    <s v="Individual/Scholarship"/>
    <n v="58"/>
    <x v="1"/>
    <x v="0"/>
    <x v="0"/>
    <s v=""/>
    <x v="1"/>
  </r>
  <r>
    <n v="990"/>
    <s v="Fred C. and Mary R. Koch Foundation_Hardeman, Charles20142000"/>
    <x v="4"/>
    <s v="Hardeman, Charles"/>
    <x v="3428"/>
    <n v="2000"/>
    <x v="26"/>
    <x v="2"/>
    <s v="Individual/Scholarship"/>
    <n v="59"/>
    <x v="1"/>
    <x v="0"/>
    <x v="0"/>
    <s v=""/>
    <x v="1"/>
  </r>
  <r>
    <n v="990"/>
    <s v="Fred C. and Mary R. Koch Foundation_Holloway, Charles20142000"/>
    <x v="4"/>
    <s v="Holloway, Charles"/>
    <x v="3429"/>
    <n v="2000"/>
    <x v="26"/>
    <x v="2"/>
    <s v="Individual/Scholarship"/>
    <n v="60"/>
    <x v="1"/>
    <x v="0"/>
    <x v="0"/>
    <s v=""/>
    <x v="1"/>
  </r>
  <r>
    <n v="990"/>
    <s v="Fred C. and Mary R. Koch Foundation_Grunewald, Chris20142000"/>
    <x v="4"/>
    <s v="Grunewald, Chris"/>
    <x v="3430"/>
    <n v="2000"/>
    <x v="26"/>
    <x v="2"/>
    <s v="Individual/Scholarship"/>
    <n v="61"/>
    <x v="1"/>
    <x v="0"/>
    <x v="0"/>
    <s v=""/>
    <x v="1"/>
  </r>
  <r>
    <n v="990"/>
    <s v="Fred C. and Mary R. Koch Foundation_Meyer, Christina20142000"/>
    <x v="4"/>
    <s v="Meyer, Christina"/>
    <x v="3431"/>
    <n v="2000"/>
    <x v="26"/>
    <x v="2"/>
    <s v="Individual/Scholarship"/>
    <n v="62"/>
    <x v="1"/>
    <x v="0"/>
    <x v="0"/>
    <s v=""/>
    <x v="1"/>
  </r>
  <r>
    <n v="990"/>
    <s v="Fred C. and Mary R. Koch Foundation_Gibson, Christopher20142000"/>
    <x v="4"/>
    <s v="Gibson, Christopher"/>
    <x v="3513"/>
    <n v="2000"/>
    <x v="26"/>
    <x v="2"/>
    <s v="Individual/Scholarship"/>
    <n v="63"/>
    <x v="1"/>
    <x v="0"/>
    <x v="0"/>
    <s v=""/>
    <x v="1"/>
  </r>
  <r>
    <n v="990"/>
    <s v="Fred C. and Mary R. Koch Foundation_Gutierrez, Christopher20142000"/>
    <x v="4"/>
    <s v="Gutierrez, Christopher"/>
    <x v="3514"/>
    <n v="2000"/>
    <x v="26"/>
    <x v="2"/>
    <s v="Individual/Scholarship"/>
    <n v="64"/>
    <x v="1"/>
    <x v="0"/>
    <x v="0"/>
    <s v=""/>
    <x v="1"/>
  </r>
  <r>
    <n v="990"/>
    <s v="Fred C. and Mary R. Koch Foundation_Mason, Christopher20142000"/>
    <x v="4"/>
    <s v="Mason, Christopher"/>
    <x v="3393"/>
    <n v="2000"/>
    <x v="26"/>
    <x v="2"/>
    <s v="Individual/Scholarship"/>
    <n v="65"/>
    <x v="1"/>
    <x v="0"/>
    <x v="0"/>
    <s v=""/>
    <x v="1"/>
  </r>
  <r>
    <n v="990"/>
    <s v="Fred C. and Mary R. Koch Foundation_Hughes, Colton20142000"/>
    <x v="4"/>
    <s v="Hughes, Colton"/>
    <x v="3515"/>
    <n v="2000"/>
    <x v="26"/>
    <x v="2"/>
    <s v="Individual/Scholarship"/>
    <n v="66"/>
    <x v="1"/>
    <x v="0"/>
    <x v="0"/>
    <s v=""/>
    <x v="1"/>
  </r>
  <r>
    <n v="990"/>
    <s v="Fred C. and Mary R. Koch Foundation_Bourland, Connor20142000"/>
    <x v="4"/>
    <s v="Bourland, Connor"/>
    <x v="3279"/>
    <n v="2000"/>
    <x v="26"/>
    <x v="2"/>
    <s v="Individual/Scholarship"/>
    <n v="67"/>
    <x v="1"/>
    <x v="0"/>
    <x v="0"/>
    <s v=""/>
    <x v="1"/>
  </r>
  <r>
    <n v="990"/>
    <s v="Fred C. and Mary R. Koch Foundation_Nichols, Cooper20142000"/>
    <x v="4"/>
    <s v="Nichols, Cooper"/>
    <x v="3516"/>
    <n v="2000"/>
    <x v="26"/>
    <x v="2"/>
    <s v="Individual/Scholarship"/>
    <n v="68"/>
    <x v="1"/>
    <x v="0"/>
    <x v="0"/>
    <s v=""/>
    <x v="1"/>
  </r>
  <r>
    <n v="990"/>
    <s v="Fred C. and Mary R. Koch Foundation_Hawes, Daniel20142000"/>
    <x v="4"/>
    <s v="Hawes, Daniel"/>
    <x v="3380"/>
    <n v="2000"/>
    <x v="26"/>
    <x v="2"/>
    <s v="Individual/Scholarship"/>
    <n v="69"/>
    <x v="1"/>
    <x v="0"/>
    <x v="0"/>
    <s v=""/>
    <x v="1"/>
  </r>
  <r>
    <n v="990"/>
    <s v="Fred C. and Mary R. Koch Foundation_Dinsdale, Danielle20142000"/>
    <x v="4"/>
    <s v="Dinsdale, Danielle"/>
    <x v="3432"/>
    <n v="2000"/>
    <x v="26"/>
    <x v="2"/>
    <s v="Individual/Scholarship"/>
    <n v="70"/>
    <x v="1"/>
    <x v="0"/>
    <x v="0"/>
    <s v=""/>
    <x v="1"/>
  </r>
  <r>
    <n v="990"/>
    <s v="Fred C. and Mary R. Koch Foundation_Marino, Danielle20142000"/>
    <x v="4"/>
    <s v="Marino, Danielle"/>
    <x v="3392"/>
    <n v="2000"/>
    <x v="26"/>
    <x v="2"/>
    <s v="Individual/Scholarship"/>
    <n v="71"/>
    <x v="1"/>
    <x v="0"/>
    <x v="0"/>
    <s v=""/>
    <x v="1"/>
  </r>
  <r>
    <n v="990"/>
    <s v="Fred C. and Mary R. Koch Foundation_Casey, David20142000"/>
    <x v="4"/>
    <s v="Casey, David"/>
    <x v="3433"/>
    <n v="2000"/>
    <x v="26"/>
    <x v="2"/>
    <s v="Individual/Scholarship"/>
    <n v="72"/>
    <x v="1"/>
    <x v="0"/>
    <x v="0"/>
    <s v=""/>
    <x v="1"/>
  </r>
  <r>
    <n v="990"/>
    <s v="Fred C. and Mary R. Koch Foundation_Ewers, David20142000"/>
    <x v="4"/>
    <s v="Ewers, David"/>
    <x v="3517"/>
    <n v="2000"/>
    <x v="26"/>
    <x v="2"/>
    <s v="Individual/Scholarship"/>
    <n v="73"/>
    <x v="1"/>
    <x v="0"/>
    <x v="0"/>
    <s v=""/>
    <x v="1"/>
  </r>
  <r>
    <n v="990"/>
    <s v="Fred C. and Mary R. Koch Foundation_Steiner, David20142000"/>
    <x v="4"/>
    <s v="Steiner, David"/>
    <x v="3518"/>
    <n v="2000"/>
    <x v="26"/>
    <x v="2"/>
    <s v="Individual/Scholarship"/>
    <n v="74"/>
    <x v="1"/>
    <x v="0"/>
    <x v="0"/>
    <s v=""/>
    <x v="1"/>
  </r>
  <r>
    <n v="990"/>
    <s v="Fred C. and Mary R. Koch Foundation_Winter, Dayton20142000"/>
    <x v="4"/>
    <s v="Winter, Dayton"/>
    <x v="3434"/>
    <n v="2000"/>
    <x v="26"/>
    <x v="2"/>
    <s v="Individual/Scholarship"/>
    <n v="75"/>
    <x v="1"/>
    <x v="0"/>
    <x v="0"/>
    <s v=""/>
    <x v="1"/>
  </r>
  <r>
    <n v="990"/>
    <s v="Fred C. and Mary R. Koch Foundation_Menezes, Dean20142000"/>
    <x v="4"/>
    <s v="Menezes, Dean"/>
    <x v="3435"/>
    <n v="2000"/>
    <x v="26"/>
    <x v="2"/>
    <s v="Individual/Scholarship"/>
    <n v="76"/>
    <x v="1"/>
    <x v="0"/>
    <x v="0"/>
    <s v=""/>
    <x v="1"/>
  </r>
  <r>
    <n v="990"/>
    <s v="Fred C. and Mary R. Koch Foundation_Rudy, Dominic20142000"/>
    <x v="4"/>
    <s v="Rudy, Dominic"/>
    <x v="3519"/>
    <n v="2000"/>
    <x v="26"/>
    <x v="2"/>
    <s v="Individual/Scholarship"/>
    <n v="77"/>
    <x v="1"/>
    <x v="0"/>
    <x v="0"/>
    <s v=""/>
    <x v="1"/>
  </r>
  <r>
    <n v="990"/>
    <s v="Fred C. and Mary R. Koch Foundation_Rieger, Eleena20142000"/>
    <x v="4"/>
    <s v="Rieger, Eleena"/>
    <x v="3520"/>
    <n v="2000"/>
    <x v="26"/>
    <x v="2"/>
    <s v="Individual/Scholarship"/>
    <n v="78"/>
    <x v="1"/>
    <x v="0"/>
    <x v="0"/>
    <s v=""/>
    <x v="1"/>
  </r>
  <r>
    <n v="990"/>
    <s v="Fred C. and Mary R. Koch Foundation_Goentzel, Elizabeth20142000"/>
    <x v="4"/>
    <s v="Goentzel, Elizabeth"/>
    <x v="3436"/>
    <n v="2000"/>
    <x v="26"/>
    <x v="2"/>
    <s v="Individual/Scholarship"/>
    <n v="79"/>
    <x v="1"/>
    <x v="0"/>
    <x v="0"/>
    <s v=""/>
    <x v="1"/>
  </r>
  <r>
    <n v="990"/>
    <s v="Fred C. and Mary R. Koch Foundation_Graeff, Elizabeth20142000"/>
    <x v="4"/>
    <s v="Graeff, Elizabeth"/>
    <x v="3521"/>
    <n v="2000"/>
    <x v="26"/>
    <x v="2"/>
    <s v="Individual/Scholarship"/>
    <n v="80"/>
    <x v="1"/>
    <x v="0"/>
    <x v="0"/>
    <s v=""/>
    <x v="1"/>
  </r>
  <r>
    <n v="990"/>
    <s v="Fred C. and Mary R. Koch Foundation_McDermott, Elizabeth20142000"/>
    <x v="4"/>
    <s v="McDermott, Elizabeth"/>
    <x v="3437"/>
    <n v="2000"/>
    <x v="26"/>
    <x v="2"/>
    <s v="Individual/Scholarship"/>
    <n v="81"/>
    <x v="1"/>
    <x v="0"/>
    <x v="0"/>
    <s v=""/>
    <x v="1"/>
  </r>
  <r>
    <n v="990"/>
    <s v="Fred C. and Mary R. Koch Foundation_Rohl, Emelia20142000"/>
    <x v="4"/>
    <s v="Rohl, Emelia"/>
    <x v="3522"/>
    <n v="2000"/>
    <x v="26"/>
    <x v="2"/>
    <s v="Individual/Scholarship"/>
    <n v="82"/>
    <x v="1"/>
    <x v="0"/>
    <x v="0"/>
    <s v=""/>
    <x v="1"/>
  </r>
  <r>
    <n v="990"/>
    <s v="Fred C. and Mary R. Koch Foundation_Ramseyer, Emily20142000"/>
    <x v="4"/>
    <s v="Ramseyer, Emily"/>
    <x v="3323"/>
    <n v="2000"/>
    <x v="26"/>
    <x v="2"/>
    <s v="Individual/Scholarship"/>
    <n v="83"/>
    <x v="1"/>
    <x v="0"/>
    <x v="0"/>
    <s v=""/>
    <x v="1"/>
  </r>
  <r>
    <n v="990"/>
    <s v="Fred C. and Mary R. Koch Foundation_Rohleder, Emily20142000"/>
    <x v="4"/>
    <s v="Rohleder, Emily"/>
    <x v="3523"/>
    <n v="2000"/>
    <x v="26"/>
    <x v="2"/>
    <s v="Individual/Scholarship"/>
    <n v="84"/>
    <x v="1"/>
    <x v="0"/>
    <x v="0"/>
    <s v=""/>
    <x v="1"/>
  </r>
  <r>
    <n v="990"/>
    <s v="Fred C. and Mary R. Koch Foundation_Yung, Emily20142000"/>
    <x v="4"/>
    <s v="Yung, Emily"/>
    <x v="3438"/>
    <n v="2000"/>
    <x v="26"/>
    <x v="2"/>
    <s v="Individual/Scholarship"/>
    <n v="85"/>
    <x v="1"/>
    <x v="0"/>
    <x v="0"/>
    <s v=""/>
    <x v="1"/>
  </r>
  <r>
    <n v="990"/>
    <s v="Fred C. and Mary R. Koch Foundation_Edgerly, Erica20142000"/>
    <x v="4"/>
    <s v="Edgerly, Erica"/>
    <x v="3524"/>
    <n v="2000"/>
    <x v="26"/>
    <x v="2"/>
    <s v="Individual/Scholarship"/>
    <n v="86"/>
    <x v="1"/>
    <x v="0"/>
    <x v="0"/>
    <s v=""/>
    <x v="1"/>
  </r>
  <r>
    <n v="990"/>
    <s v="Fred C. and Mary R. Koch Foundation_Murphy, Erin20142000"/>
    <x v="4"/>
    <s v="Murphy, Erin"/>
    <x v="3439"/>
    <n v="2000"/>
    <x v="26"/>
    <x v="2"/>
    <s v="Individual/Scholarship"/>
    <n v="87"/>
    <x v="1"/>
    <x v="0"/>
    <x v="0"/>
    <s v=""/>
    <x v="1"/>
  </r>
  <r>
    <n v="990"/>
    <s v="Fred C. and Mary R. Koch Foundation_Polasek, Ervin20142000"/>
    <x v="4"/>
    <s v="Polasek, Ervin"/>
    <x v="3320"/>
    <n v="2000"/>
    <x v="26"/>
    <x v="2"/>
    <s v="Individual/Scholarship"/>
    <n v="88"/>
    <x v="1"/>
    <x v="0"/>
    <x v="0"/>
    <s v=""/>
    <x v="1"/>
  </r>
  <r>
    <n v="990"/>
    <s v="Fred C. and Mary R. Koch Foundation_Wiens, Gabreille20142000"/>
    <x v="4"/>
    <s v="Wiens, Gabreille"/>
    <x v="3525"/>
    <n v="2000"/>
    <x v="26"/>
    <x v="2"/>
    <s v="Individual/Scholarship"/>
    <n v="89"/>
    <x v="1"/>
    <x v="0"/>
    <x v="0"/>
    <s v=""/>
    <x v="1"/>
  </r>
  <r>
    <n v="990"/>
    <s v="Fred C. and Mary R. Koch Foundation_LeRock, Garrison20142000"/>
    <x v="4"/>
    <s v="LeRock, Garrison"/>
    <x v="3526"/>
    <n v="2000"/>
    <x v="26"/>
    <x v="2"/>
    <s v="Individual/Scholarship"/>
    <n v="90"/>
    <x v="1"/>
    <x v="0"/>
    <x v="0"/>
    <s v=""/>
    <x v="1"/>
  </r>
  <r>
    <n v="990"/>
    <s v="Fred C. and Mary R. Koch Foundation_Olson, Gavin20142000"/>
    <x v="4"/>
    <s v="Olson, Gavin"/>
    <x v="3441"/>
    <n v="2000"/>
    <x v="26"/>
    <x v="2"/>
    <s v="Individual/Scholarship"/>
    <n v="91"/>
    <x v="1"/>
    <x v="0"/>
    <x v="0"/>
    <s v=""/>
    <x v="1"/>
  </r>
  <r>
    <n v="990"/>
    <s v="Fred C. and Mary R. Koch Foundation_LeMaster, Grace20142000"/>
    <x v="4"/>
    <s v="LeMaster, Grace"/>
    <x v="3388"/>
    <n v="2000"/>
    <x v="26"/>
    <x v="2"/>
    <s v="Individual/Scholarship"/>
    <n v="92"/>
    <x v="1"/>
    <x v="0"/>
    <x v="0"/>
    <s v=""/>
    <x v="1"/>
  </r>
  <r>
    <n v="990"/>
    <s v="Fred C. and Mary R. Koch Foundation_Permenter, Haley20142000"/>
    <x v="4"/>
    <s v="Permenter, Haley"/>
    <x v="3399"/>
    <n v="2000"/>
    <x v="26"/>
    <x v="2"/>
    <s v="Individual/Scholarship"/>
    <n v="93"/>
    <x v="1"/>
    <x v="0"/>
    <x v="0"/>
    <s v=""/>
    <x v="1"/>
  </r>
  <r>
    <n v="990"/>
    <s v="Fred C. and Mary R. Koch Foundation_Berdan, Holly20142000"/>
    <x v="4"/>
    <s v="Berdan, Holly"/>
    <x v="3349"/>
    <n v="2000"/>
    <x v="26"/>
    <x v="2"/>
    <s v="Individual/Scholarship"/>
    <n v="94"/>
    <x v="1"/>
    <x v="0"/>
    <x v="0"/>
    <s v=""/>
    <x v="1"/>
  </r>
  <r>
    <n v="990"/>
    <s v="Fred C. and Mary R. Koch Foundation_Blankinship, Ian20142000"/>
    <x v="4"/>
    <s v="Blankinship, Ian"/>
    <x v="3277"/>
    <n v="2000"/>
    <x v="26"/>
    <x v="2"/>
    <s v="Individual/Scholarship"/>
    <n v="95"/>
    <x v="1"/>
    <x v="0"/>
    <x v="0"/>
    <s v=""/>
    <x v="1"/>
  </r>
  <r>
    <n v="990"/>
    <s v="Fred C. and Mary R. Koch Foundation_Dyson, Ivey20142000"/>
    <x v="4"/>
    <s v="Dyson, Ivey"/>
    <x v="3527"/>
    <n v="2000"/>
    <x v="26"/>
    <x v="2"/>
    <s v="Individual/Scholarship"/>
    <n v="96"/>
    <x v="1"/>
    <x v="0"/>
    <x v="0"/>
    <s v=""/>
    <x v="1"/>
  </r>
  <r>
    <n v="990"/>
    <s v="Fred C. and Mary R. Koch Foundation_Ewers, Jacob20142000"/>
    <x v="4"/>
    <s v="Ewers, Jacob"/>
    <x v="3294"/>
    <n v="2000"/>
    <x v="26"/>
    <x v="2"/>
    <s v="Individual/Scholarship"/>
    <n v="97"/>
    <x v="1"/>
    <x v="0"/>
    <x v="0"/>
    <s v=""/>
    <x v="1"/>
  </r>
  <r>
    <n v="990"/>
    <s v="Fred C. and Mary R. Koch Foundation_Spitz, Jacob20142000"/>
    <x v="4"/>
    <s v="Spitz, Jacob"/>
    <x v="3447"/>
    <n v="2000"/>
    <x v="26"/>
    <x v="2"/>
    <s v="Individual/Scholarship"/>
    <n v="98"/>
    <x v="1"/>
    <x v="0"/>
    <x v="0"/>
    <s v=""/>
    <x v="1"/>
  </r>
  <r>
    <n v="990"/>
    <s v="Fred C. and Mary R. Koch Foundation_Woolsey, Jacob20142000"/>
    <x v="4"/>
    <s v="Woolsey, Jacob"/>
    <x v="3528"/>
    <n v="2000"/>
    <x v="26"/>
    <x v="2"/>
    <s v="Individual/Scholarship"/>
    <n v="99"/>
    <x v="1"/>
    <x v="0"/>
    <x v="0"/>
    <s v=""/>
    <x v="1"/>
  </r>
  <r>
    <n v="990"/>
    <s v="Fred C. and Mary R. Koch Foundation_Leber, Jake20142000"/>
    <x v="4"/>
    <s v="Leber, Jake"/>
    <x v="3529"/>
    <n v="2000"/>
    <x v="26"/>
    <x v="2"/>
    <s v="Individual/Scholarship"/>
    <n v="100"/>
    <x v="1"/>
    <x v="0"/>
    <x v="0"/>
    <s v=""/>
    <x v="1"/>
  </r>
  <r>
    <n v="990"/>
    <s v="Fred C. and Mary R. Koch Foundation_Bonorden, James20142000"/>
    <x v="4"/>
    <s v="Bonorden, James"/>
    <x v="3198"/>
    <n v="2000"/>
    <x v="26"/>
    <x v="2"/>
    <s v="Individual/Scholarship"/>
    <n v="101"/>
    <x v="1"/>
    <x v="0"/>
    <x v="0"/>
    <s v=""/>
    <x v="1"/>
  </r>
  <r>
    <n v="990"/>
    <s v="Fred C. and Mary R. Koch Foundation_Frisbie, James20142000"/>
    <x v="4"/>
    <s v="Frisbie, James"/>
    <x v="3448"/>
    <n v="2000"/>
    <x v="26"/>
    <x v="2"/>
    <s v="Individual/Scholarship"/>
    <n v="102"/>
    <x v="1"/>
    <x v="0"/>
    <x v="0"/>
    <s v=""/>
    <x v="1"/>
  </r>
  <r>
    <n v="990"/>
    <s v="Fred C. and Mary R. Koch Foundation_Jansen, James20142000"/>
    <x v="4"/>
    <s v="Jansen, James"/>
    <x v="3530"/>
    <n v="2000"/>
    <x v="26"/>
    <x v="2"/>
    <s v="Individual/Scholarship"/>
    <n v="103"/>
    <x v="1"/>
    <x v="0"/>
    <x v="0"/>
    <s v=""/>
    <x v="1"/>
  </r>
  <r>
    <n v="990"/>
    <s v="Fred C. and Mary R. Koch Foundation_Lundell, Jana20142000"/>
    <x v="4"/>
    <s v="Lundell, Jana"/>
    <x v="3390"/>
    <n v="2000"/>
    <x v="26"/>
    <x v="2"/>
    <s v="Individual/Scholarship"/>
    <n v="104"/>
    <x v="1"/>
    <x v="0"/>
    <x v="0"/>
    <s v=""/>
    <x v="1"/>
  </r>
  <r>
    <n v="990"/>
    <s v="Fred C. and Mary R. Koch Foundation_Helfrich, Jared20142000"/>
    <x v="4"/>
    <s v="Helfrich, Jared"/>
    <x v="3301"/>
    <n v="2000"/>
    <x v="26"/>
    <x v="2"/>
    <s v="Individual/Scholarship"/>
    <n v="105"/>
    <x v="1"/>
    <x v="0"/>
    <x v="0"/>
    <s v=""/>
    <x v="1"/>
  </r>
  <r>
    <n v="990"/>
    <s v="Fred C. and Mary R. Koch Foundation_Clavelli, Jason20142000"/>
    <x v="4"/>
    <s v="Clavelli, Jason"/>
    <x v="3285"/>
    <n v="2000"/>
    <x v="26"/>
    <x v="2"/>
    <s v="Individual/Scholarship"/>
    <n v="106"/>
    <x v="1"/>
    <x v="0"/>
    <x v="0"/>
    <s v=""/>
    <x v="1"/>
  </r>
  <r>
    <n v="990"/>
    <s v="Fred C. and Mary R. Koch Foundation_Cook, Jenna20142000"/>
    <x v="4"/>
    <s v="Cook, Jenna"/>
    <x v="3361"/>
    <n v="2000"/>
    <x v="26"/>
    <x v="2"/>
    <s v="Individual/Scholarship"/>
    <n v="107"/>
    <x v="1"/>
    <x v="0"/>
    <x v="0"/>
    <s v=""/>
    <x v="1"/>
  </r>
  <r>
    <n v="990"/>
    <s v="Fred C. and Mary R. Koch Foundation_Lambert, Jenna20142000"/>
    <x v="4"/>
    <s v="Lambert, Jenna"/>
    <x v="3232"/>
    <n v="2000"/>
    <x v="26"/>
    <x v="2"/>
    <s v="Individual/Scholarship"/>
    <n v="108"/>
    <x v="1"/>
    <x v="0"/>
    <x v="0"/>
    <s v=""/>
    <x v="1"/>
  </r>
  <r>
    <n v="990"/>
    <s v="Fred C. and Mary R. Koch Foundation_Latta, Jennifer20142000"/>
    <x v="4"/>
    <s v="Latta, Jennifer"/>
    <x v="3233"/>
    <n v="2000"/>
    <x v="26"/>
    <x v="2"/>
    <s v="Individual/Scholarship"/>
    <n v="109"/>
    <x v="1"/>
    <x v="0"/>
    <x v="0"/>
    <s v=""/>
    <x v="1"/>
  </r>
  <r>
    <n v="990"/>
    <s v="Fred C. and Mary R. Koch Foundation_Diaz, Jenny20142000"/>
    <x v="4"/>
    <s v="Diaz, Jenny"/>
    <x v="3450"/>
    <n v="2000"/>
    <x v="26"/>
    <x v="2"/>
    <s v="Individual/Scholarship"/>
    <n v="110"/>
    <x v="1"/>
    <x v="0"/>
    <x v="0"/>
    <s v=""/>
    <x v="1"/>
  </r>
  <r>
    <n v="990"/>
    <s v="Fred C. and Mary R. Koch Foundation_Baucom, Jessica20142000"/>
    <x v="4"/>
    <s v="Baucom, Jessica"/>
    <x v="3531"/>
    <n v="2000"/>
    <x v="26"/>
    <x v="2"/>
    <s v="Individual/Scholarship"/>
    <n v="111"/>
    <x v="1"/>
    <x v="0"/>
    <x v="0"/>
    <s v=""/>
    <x v="1"/>
  </r>
  <r>
    <n v="990"/>
    <s v="Fred C. and Mary R. Koch Foundation_Fritsche, Jessica20142000"/>
    <x v="4"/>
    <s v="Fritsche, Jessica"/>
    <x v="3532"/>
    <n v="2000"/>
    <x v="26"/>
    <x v="2"/>
    <s v="Individual/Scholarship"/>
    <n v="112"/>
    <x v="1"/>
    <x v="0"/>
    <x v="0"/>
    <s v=""/>
    <x v="1"/>
  </r>
  <r>
    <n v="990"/>
    <s v="Fred C. and Mary R. Koch Foundation_Keever, Jessica20142000"/>
    <x v="4"/>
    <s v="Keever, Jessica"/>
    <x v="3533"/>
    <n v="2000"/>
    <x v="26"/>
    <x v="2"/>
    <s v="Individual/Scholarship"/>
    <n v="113"/>
    <x v="1"/>
    <x v="0"/>
    <x v="0"/>
    <s v=""/>
    <x v="1"/>
  </r>
  <r>
    <n v="990"/>
    <s v="Fred C. and Mary R. Koch Foundation_Mickey, Jessica20142000"/>
    <x v="4"/>
    <s v="Mickey, Jessica"/>
    <x v="3451"/>
    <n v="2000"/>
    <x v="26"/>
    <x v="2"/>
    <s v="Individual/Scholarship"/>
    <n v="114"/>
    <x v="1"/>
    <x v="0"/>
    <x v="0"/>
    <s v=""/>
    <x v="1"/>
  </r>
  <r>
    <n v="990"/>
    <s v="Fred C. and Mary R. Koch Foundation_Palski, Jill20142000"/>
    <x v="4"/>
    <s v="Palski, Jill"/>
    <x v="3319"/>
    <n v="2000"/>
    <x v="26"/>
    <x v="2"/>
    <s v="Individual/Scholarship"/>
    <n v="115"/>
    <x v="1"/>
    <x v="0"/>
    <x v="0"/>
    <s v=""/>
    <x v="1"/>
  </r>
  <r>
    <n v="990"/>
    <s v="Fred C. and Mary R. Koch Foundation_Osborne, Joanna20142000"/>
    <x v="4"/>
    <s v="Osborne, Joanna"/>
    <x v="3318"/>
    <n v="2000"/>
    <x v="26"/>
    <x v="2"/>
    <s v="Individual/Scholarship"/>
    <n v="116"/>
    <x v="1"/>
    <x v="0"/>
    <x v="0"/>
    <s v=""/>
    <x v="1"/>
  </r>
  <r>
    <n v="990"/>
    <s v="Fred C. and Mary R. Koch Foundation_Go, Jonathan20142000"/>
    <x v="4"/>
    <s v="Go, Jonathan"/>
    <x v="3453"/>
    <n v="2000"/>
    <x v="26"/>
    <x v="2"/>
    <s v="Individual/Scholarship"/>
    <n v="117"/>
    <x v="1"/>
    <x v="0"/>
    <x v="0"/>
    <s v=""/>
    <x v="1"/>
  </r>
  <r>
    <n v="990"/>
    <s v="Fred C. and Mary R. Koch Foundation_Grunewald, Jonathan20142000"/>
    <x v="4"/>
    <s v="Grunewald, Jonathan"/>
    <x v="3534"/>
    <n v="2000"/>
    <x v="26"/>
    <x v="2"/>
    <s v="Individual/Scholarship"/>
    <n v="118"/>
    <x v="1"/>
    <x v="0"/>
    <x v="0"/>
    <s v=""/>
    <x v="1"/>
  </r>
  <r>
    <n v="990"/>
    <s v="Fred C. and Mary R. Koch Foundation_Schwinn, Jonathan20142000"/>
    <x v="4"/>
    <s v="Schwinn, Jonathan"/>
    <x v="3327"/>
    <n v="2000"/>
    <x v="26"/>
    <x v="2"/>
    <s v="Individual/Scholarship"/>
    <n v="119"/>
    <x v="1"/>
    <x v="0"/>
    <x v="0"/>
    <s v=""/>
    <x v="1"/>
  </r>
  <r>
    <n v="990"/>
    <s v="Fred C. and Mary R. Koch Foundation_Lavalle, Jonathon20142000"/>
    <x v="4"/>
    <s v="Lavalle, Jonathon"/>
    <x v="3535"/>
    <n v="2000"/>
    <x v="26"/>
    <x v="2"/>
    <s v="Individual/Scholarship"/>
    <n v="120"/>
    <x v="1"/>
    <x v="0"/>
    <x v="0"/>
    <s v=""/>
    <x v="1"/>
  </r>
  <r>
    <n v="990"/>
    <s v="Fred C. and Mary R. Koch Foundation_Lundell, Jordan20142000"/>
    <x v="4"/>
    <s v="Lundell, Jordan"/>
    <x v="3536"/>
    <n v="2000"/>
    <x v="26"/>
    <x v="2"/>
    <s v="Individual/Scholarship"/>
    <n v="121"/>
    <x v="1"/>
    <x v="0"/>
    <x v="0"/>
    <s v=""/>
    <x v="1"/>
  </r>
  <r>
    <n v="990"/>
    <s v="Fred C. and Mary R. Koch Foundation_Gathright, Joshua20142000"/>
    <x v="4"/>
    <s v="Gathright, Joshua"/>
    <x v="3537"/>
    <n v="2000"/>
    <x v="26"/>
    <x v="2"/>
    <s v="Individual/Scholarship"/>
    <n v="122"/>
    <x v="1"/>
    <x v="0"/>
    <x v="0"/>
    <s v=""/>
    <x v="1"/>
  </r>
  <r>
    <n v="990"/>
    <s v="Fred C. and Mary R. Koch Foundation_Hoover, Joshua20142000"/>
    <x v="4"/>
    <s v="Hoover, Joshua"/>
    <x v="3382"/>
    <n v="2000"/>
    <x v="26"/>
    <x v="2"/>
    <s v="Individual/Scholarship"/>
    <n v="123"/>
    <x v="1"/>
    <x v="0"/>
    <x v="0"/>
    <s v=""/>
    <x v="1"/>
  </r>
  <r>
    <n v="990"/>
    <s v="Fred C. and Mary R. Koch Foundation_Yonkin, Joshua20142000"/>
    <x v="4"/>
    <s v="Yonkin, Joshua"/>
    <x v="3538"/>
    <n v="2000"/>
    <x v="26"/>
    <x v="2"/>
    <s v="Individual/Scholarship"/>
    <n v="124"/>
    <x v="1"/>
    <x v="0"/>
    <x v="0"/>
    <s v=""/>
    <x v="1"/>
  </r>
  <r>
    <n v="990"/>
    <s v="Fred C. and Mary R. Koch Foundation_Blischak, Julianna20142000"/>
    <x v="4"/>
    <s v="Blischak, Julianna"/>
    <x v="3351"/>
    <n v="2000"/>
    <x v="26"/>
    <x v="2"/>
    <s v="Individual/Scholarship"/>
    <n v="125"/>
    <x v="1"/>
    <x v="0"/>
    <x v="0"/>
    <s v=""/>
    <x v="1"/>
  </r>
  <r>
    <n v="990"/>
    <s v="Fred C. and Mary R. Koch Foundation_Baker, Justin20142000"/>
    <x v="4"/>
    <s v="Baker, Justin"/>
    <x v="3456"/>
    <n v="2000"/>
    <x v="26"/>
    <x v="2"/>
    <s v="Individual/Scholarship"/>
    <n v="126"/>
    <x v="1"/>
    <x v="0"/>
    <x v="0"/>
    <s v=""/>
    <x v="1"/>
  </r>
  <r>
    <n v="990"/>
    <s v="Fred C. and Mary R. Koch Foundation_Stiles, Kailee20142000"/>
    <x v="4"/>
    <s v="Stiles, Kailee"/>
    <x v="3457"/>
    <n v="2000"/>
    <x v="26"/>
    <x v="2"/>
    <s v="Individual/Scholarship"/>
    <n v="127"/>
    <x v="1"/>
    <x v="0"/>
    <x v="0"/>
    <s v=""/>
    <x v="1"/>
  </r>
  <r>
    <n v="990"/>
    <s v="Fred C. and Mary R. Koch Foundation_Spitz, Katherine20142000"/>
    <x v="4"/>
    <s v="Spitz, Katherine"/>
    <x v="3458"/>
    <n v="2000"/>
    <x v="26"/>
    <x v="2"/>
    <s v="Individual/Scholarship"/>
    <n v="128"/>
    <x v="1"/>
    <x v="0"/>
    <x v="0"/>
    <s v=""/>
    <x v="1"/>
  </r>
  <r>
    <n v="990"/>
    <s v="Fred C. and Mary R. Koch Foundation_Haeska, Kathryn20142000"/>
    <x v="4"/>
    <s v="Haeska, Kathryn"/>
    <x v="3539"/>
    <n v="2000"/>
    <x v="26"/>
    <x v="2"/>
    <s v="Individual/Scholarship"/>
    <n v="129"/>
    <x v="1"/>
    <x v="0"/>
    <x v="0"/>
    <s v=""/>
    <x v="1"/>
  </r>
  <r>
    <n v="990"/>
    <s v="Fred C. and Mary R. Koch Foundation_McIntosh, Kathryn20142000"/>
    <x v="4"/>
    <s v="McIntosh, Kathryn"/>
    <x v="3540"/>
    <n v="2000"/>
    <x v="26"/>
    <x v="2"/>
    <s v="Individual/Scholarship"/>
    <n v="130"/>
    <x v="1"/>
    <x v="0"/>
    <x v="0"/>
    <s v=""/>
    <x v="1"/>
  </r>
  <r>
    <n v="990"/>
    <s v="Fred C. and Mary R. Koch Foundation_Schroeder, Kayla20142000"/>
    <x v="4"/>
    <s v="Schroeder, Kayla"/>
    <x v="3404"/>
    <n v="2000"/>
    <x v="26"/>
    <x v="2"/>
    <s v="Individual/Scholarship"/>
    <n v="131"/>
    <x v="1"/>
    <x v="0"/>
    <x v="0"/>
    <s v=""/>
    <x v="1"/>
  </r>
  <r>
    <n v="990"/>
    <s v="Fred C. and Mary R. Koch Foundation_Seurer, Kaylene20142000"/>
    <x v="4"/>
    <s v="Seurer, Kaylene"/>
    <x v="3459"/>
    <n v="2000"/>
    <x v="26"/>
    <x v="2"/>
    <s v="Individual/Scholarship"/>
    <n v="132"/>
    <x v="1"/>
    <x v="0"/>
    <x v="0"/>
    <s v=""/>
    <x v="1"/>
  </r>
  <r>
    <n v="990"/>
    <s v="Fred C. and Mary R. Koch Foundation_George, Kayley20142000"/>
    <x v="4"/>
    <s v="George, Kayley"/>
    <x v="3541"/>
    <n v="2000"/>
    <x v="26"/>
    <x v="2"/>
    <s v="Individual/Scholarship"/>
    <n v="133"/>
    <x v="1"/>
    <x v="0"/>
    <x v="0"/>
    <s v=""/>
    <x v="1"/>
  </r>
  <r>
    <n v="990"/>
    <s v="Fred C. and Mary R. Koch Foundation_Shectman, Kevin20142000"/>
    <x v="4"/>
    <s v="Shectman, Kevin"/>
    <x v="3461"/>
    <n v="2000"/>
    <x v="26"/>
    <x v="2"/>
    <s v="Individual/Scholarship"/>
    <n v="134"/>
    <x v="1"/>
    <x v="0"/>
    <x v="0"/>
    <s v=""/>
    <x v="1"/>
  </r>
  <r>
    <n v="990"/>
    <s v="Fred C. and Mary R. Koch Foundation_Baber, Kristen20142000"/>
    <x v="4"/>
    <s v="Baber, Kristen"/>
    <x v="3272"/>
    <n v="2000"/>
    <x v="26"/>
    <x v="2"/>
    <s v="Individual/Scholarship"/>
    <n v="135"/>
    <x v="1"/>
    <x v="0"/>
    <x v="0"/>
    <s v=""/>
    <x v="1"/>
  </r>
  <r>
    <n v="990"/>
    <s v="Fred C. and Mary R. Koch Foundation_Sontheimer, Kristin20142000"/>
    <x v="4"/>
    <s v="Sontheimer, Kristin"/>
    <x v="3542"/>
    <n v="2000"/>
    <x v="26"/>
    <x v="2"/>
    <s v="Individual/Scholarship"/>
    <n v="136"/>
    <x v="1"/>
    <x v="0"/>
    <x v="0"/>
    <s v=""/>
    <x v="1"/>
  </r>
  <r>
    <n v="990"/>
    <s v="Fred C. and Mary R. Koch Foundation_Wilson, Kristin20142000"/>
    <x v="4"/>
    <s v="Wilson, Kristin"/>
    <x v="3543"/>
    <n v="2000"/>
    <x v="26"/>
    <x v="2"/>
    <s v="Individual/Scholarship"/>
    <n v="137"/>
    <x v="1"/>
    <x v="0"/>
    <x v="0"/>
    <s v=""/>
    <x v="1"/>
  </r>
  <r>
    <n v="990"/>
    <s v="Fred C. and Mary R. Koch Foundation_Huber, Lacey20142000"/>
    <x v="4"/>
    <s v="Huber, Lacey"/>
    <x v="3462"/>
    <n v="2000"/>
    <x v="26"/>
    <x v="2"/>
    <s v="Individual/Scholarship"/>
    <n v="138"/>
    <x v="1"/>
    <x v="0"/>
    <x v="0"/>
    <s v=""/>
    <x v="1"/>
  </r>
  <r>
    <n v="990"/>
    <s v="Fred C. and Mary R. Koch Foundation_Henderson, Leah20142000"/>
    <x v="4"/>
    <s v="Henderson, Leah"/>
    <x v="3302"/>
    <n v="2000"/>
    <x v="26"/>
    <x v="2"/>
    <s v="Individual/Scholarship"/>
    <n v="139"/>
    <x v="1"/>
    <x v="0"/>
    <x v="0"/>
    <s v=""/>
    <x v="1"/>
  </r>
  <r>
    <n v="990"/>
    <s v="Fred C. and Mary R. Koch Foundation_Alexander, Lexi20142000"/>
    <x v="4"/>
    <s v="Alexander, Lexi"/>
    <x v="3463"/>
    <n v="2000"/>
    <x v="26"/>
    <x v="2"/>
    <s v="Individual/Scholarship"/>
    <n v="140"/>
    <x v="1"/>
    <x v="0"/>
    <x v="0"/>
    <s v=""/>
    <x v="1"/>
  </r>
  <r>
    <n v="990"/>
    <s v="Fred C. and Mary R. Koch Foundation_Blizzard, Lincoln20142000"/>
    <x v="4"/>
    <s v="Blizzard, Lincoln"/>
    <x v="3464"/>
    <n v="2000"/>
    <x v="26"/>
    <x v="2"/>
    <s v="Individual/Scholarship"/>
    <n v="141"/>
    <x v="1"/>
    <x v="0"/>
    <x v="0"/>
    <s v=""/>
    <x v="1"/>
  </r>
  <r>
    <n v="990"/>
    <s v="Fred C. and Mary R. Koch Foundation_Smith, Lindsay20142000"/>
    <x v="4"/>
    <s v="Smith, Lindsay"/>
    <x v="3330"/>
    <n v="2000"/>
    <x v="26"/>
    <x v="2"/>
    <s v="Individual/Scholarship"/>
    <n v="142"/>
    <x v="1"/>
    <x v="0"/>
    <x v="0"/>
    <s v=""/>
    <x v="1"/>
  </r>
  <r>
    <n v="990"/>
    <s v="Fred C. and Mary R. Koch Foundation_Colling, Lindsay20142000"/>
    <x v="4"/>
    <s v="Colling, Lindsay"/>
    <x v="3359"/>
    <n v="2000"/>
    <x v="26"/>
    <x v="2"/>
    <s v="Individual/Scholarship"/>
    <n v="143"/>
    <x v="1"/>
    <x v="0"/>
    <x v="0"/>
    <s v=""/>
    <x v="1"/>
  </r>
  <r>
    <n v="990"/>
    <s v="Fred C. and Mary R. Koch Foundation_Pedraza, Jr, Luis20142000"/>
    <x v="4"/>
    <s v="Pedraza, Jr, Luis"/>
    <x v="3465"/>
    <n v="2000"/>
    <x v="26"/>
    <x v="2"/>
    <s v="Individual/Scholarship"/>
    <n v="144"/>
    <x v="1"/>
    <x v="0"/>
    <x v="0"/>
    <s v=""/>
    <x v="1"/>
  </r>
  <r>
    <n v="990"/>
    <s v="Fred C. and Mary R. Koch Foundation_Cole, Mackenzie20142000"/>
    <x v="4"/>
    <s v="Cole, Mackenzie"/>
    <x v="3466"/>
    <n v="2000"/>
    <x v="26"/>
    <x v="2"/>
    <s v="Individual/Scholarship"/>
    <n v="145"/>
    <x v="1"/>
    <x v="0"/>
    <x v="0"/>
    <s v=""/>
    <x v="1"/>
  </r>
  <r>
    <n v="990"/>
    <s v="Fred C. and Mary R. Koch Foundation_Bender, Madelin20142000"/>
    <x v="4"/>
    <s v="Bender, Madelin"/>
    <x v="3544"/>
    <n v="2000"/>
    <x v="26"/>
    <x v="2"/>
    <s v="Individual/Scholarship"/>
    <n v="146"/>
    <x v="1"/>
    <x v="0"/>
    <x v="0"/>
    <s v=""/>
    <x v="1"/>
  </r>
  <r>
    <n v="990"/>
    <s v="Fred C. and Mary R. Koch Foundation_Engel, Madeline20142000"/>
    <x v="4"/>
    <s v="Engel, Madeline"/>
    <x v="3293"/>
    <n v="2000"/>
    <x v="26"/>
    <x v="2"/>
    <s v="Individual/Scholarship"/>
    <n v="147"/>
    <x v="1"/>
    <x v="0"/>
    <x v="0"/>
    <s v=""/>
    <x v="1"/>
  </r>
  <r>
    <n v="990"/>
    <s v="Fred C. and Mary R. Koch Foundation_Minnich, Madison20142000"/>
    <x v="4"/>
    <s v="Minnich, Madison"/>
    <x v="3467"/>
    <n v="2000"/>
    <x v="26"/>
    <x v="2"/>
    <s v="Individual/Scholarship"/>
    <n v="148"/>
    <x v="1"/>
    <x v="0"/>
    <x v="0"/>
    <s v=""/>
    <x v="1"/>
  </r>
  <r>
    <n v="990"/>
    <s v="Fred C. and Mary R. Koch Foundation_Grant, Maria20142000"/>
    <x v="4"/>
    <s v="Grant, Maria"/>
    <x v="3376"/>
    <n v="2000"/>
    <x v="26"/>
    <x v="2"/>
    <s v="Individual/Scholarship"/>
    <n v="149"/>
    <x v="1"/>
    <x v="0"/>
    <x v="0"/>
    <s v=""/>
    <x v="1"/>
  </r>
  <r>
    <n v="990"/>
    <s v="Fred C. and Mary R. Koch Foundation_Schuett, Marissa20142000"/>
    <x v="4"/>
    <s v="Schuett, Marissa"/>
    <x v="3468"/>
    <n v="2000"/>
    <x v="26"/>
    <x v="2"/>
    <s v="Individual/Scholarship"/>
    <n v="150"/>
    <x v="1"/>
    <x v="0"/>
    <x v="0"/>
    <s v=""/>
    <x v="1"/>
  </r>
  <r>
    <n v="990"/>
    <s v="Fred C. and Mary R. Koch Foundation_Clavelli, Matthew20142000"/>
    <x v="4"/>
    <s v="Clavelli, Matthew"/>
    <x v="3545"/>
    <n v="2000"/>
    <x v="26"/>
    <x v="2"/>
    <s v="Individual/Scholarship"/>
    <n v="151"/>
    <x v="1"/>
    <x v="0"/>
    <x v="0"/>
    <s v=""/>
    <x v="1"/>
  </r>
  <r>
    <n v="990"/>
    <s v="Fred C. and Mary R. Koch Foundation_Rotundo, Matthew20142000"/>
    <x v="4"/>
    <s v="Rotundo, Matthew"/>
    <x v="3546"/>
    <n v="2000"/>
    <x v="26"/>
    <x v="2"/>
    <s v="Individual/Scholarship"/>
    <n v="152"/>
    <x v="1"/>
    <x v="0"/>
    <x v="0"/>
    <s v=""/>
    <x v="1"/>
  </r>
  <r>
    <n v="990"/>
    <s v="Fred C. and Mary R. Koch Foundation_Zemanick, Matthew20142000"/>
    <x v="4"/>
    <s v="Zemanick, Matthew"/>
    <x v="3547"/>
    <n v="2000"/>
    <x v="26"/>
    <x v="2"/>
    <s v="Individual/Scholarship"/>
    <n v="153"/>
    <x v="1"/>
    <x v="0"/>
    <x v="0"/>
    <s v=""/>
    <x v="1"/>
  </r>
  <r>
    <n v="990"/>
    <s v="Fred C. and Mary R. Koch Foundation_Culotta, McKenzie20142000"/>
    <x v="4"/>
    <s v="Culotta, McKenzie"/>
    <x v="3364"/>
    <n v="2000"/>
    <x v="26"/>
    <x v="2"/>
    <s v="Individual/Scholarship"/>
    <n v="154"/>
    <x v="1"/>
    <x v="0"/>
    <x v="0"/>
    <s v=""/>
    <x v="1"/>
  </r>
  <r>
    <n v="990"/>
    <s v="Fred C. and Mary R. Koch Foundation_Hardeman, Michael20142000"/>
    <x v="4"/>
    <s v="Hardeman, Michael"/>
    <x v="3548"/>
    <n v="2000"/>
    <x v="26"/>
    <x v="2"/>
    <s v="Individual/Scholarship"/>
    <n v="155"/>
    <x v="1"/>
    <x v="0"/>
    <x v="0"/>
    <s v=""/>
    <x v="1"/>
  </r>
  <r>
    <n v="990"/>
    <s v="Fred C. and Mary R. Koch Foundation_He, Michael20142000"/>
    <x v="4"/>
    <s v="He, Michael"/>
    <x v="3381"/>
    <n v="2000"/>
    <x v="26"/>
    <x v="2"/>
    <s v="Individual/Scholarship"/>
    <n v="156"/>
    <x v="1"/>
    <x v="0"/>
    <x v="0"/>
    <s v=""/>
    <x v="1"/>
  </r>
  <r>
    <n v="990"/>
    <s v="Fred C. and Mary R. Koch Foundation_Hinnen, Michael20142000"/>
    <x v="4"/>
    <s v="Hinnen, Michael"/>
    <x v="3469"/>
    <n v="2000"/>
    <x v="26"/>
    <x v="2"/>
    <s v="Individual/Scholarship"/>
    <n v="157"/>
    <x v="1"/>
    <x v="0"/>
    <x v="0"/>
    <s v=""/>
    <x v="1"/>
  </r>
  <r>
    <n v="990"/>
    <s v="Fred C. and Mary R. Koch Foundation_Moran, Michael20142000"/>
    <x v="4"/>
    <s v="Moran, Michael"/>
    <x v="3470"/>
    <n v="2000"/>
    <x v="26"/>
    <x v="2"/>
    <s v="Individual/Scholarship"/>
    <n v="158"/>
    <x v="1"/>
    <x v="0"/>
    <x v="0"/>
    <s v=""/>
    <x v="1"/>
  </r>
  <r>
    <n v="990"/>
    <s v="Fred C. and Mary R. Koch Foundation_Valdez, Michael20142000"/>
    <x v="4"/>
    <s v="Valdez, Michael"/>
    <x v="3334"/>
    <n v="2000"/>
    <x v="26"/>
    <x v="2"/>
    <s v="Individual/Scholarship"/>
    <n v="159"/>
    <x v="1"/>
    <x v="0"/>
    <x v="0"/>
    <s v=""/>
    <x v="1"/>
  </r>
  <r>
    <n v="990"/>
    <s v="Fred C. and Mary R. Koch Foundation_Fultz, Michelle20142000"/>
    <x v="4"/>
    <s v="Fultz, Michelle"/>
    <x v="3471"/>
    <n v="2000"/>
    <x v="26"/>
    <x v="2"/>
    <s v="Individual/Scholarship"/>
    <n v="160"/>
    <x v="1"/>
    <x v="0"/>
    <x v="0"/>
    <s v=""/>
    <x v="1"/>
  </r>
  <r>
    <n v="990"/>
    <s v="Fred C. and Mary R. Koch Foundation_Jeng, Michelle20142000"/>
    <x v="4"/>
    <s v="Jeng, Michelle"/>
    <x v="3384"/>
    <n v="2000"/>
    <x v="26"/>
    <x v="2"/>
    <s v="Individual/Scholarship"/>
    <n v="161"/>
    <x v="1"/>
    <x v="0"/>
    <x v="0"/>
    <s v=""/>
    <x v="1"/>
  </r>
  <r>
    <n v="990"/>
    <s v="Fred C. and Mary R. Koch Foundation_Rushing, Mikaila20142000"/>
    <x v="4"/>
    <s v="Rushing, Mikaila"/>
    <x v="3549"/>
    <n v="2000"/>
    <x v="26"/>
    <x v="2"/>
    <s v="Individual/Scholarship"/>
    <n v="162"/>
    <x v="1"/>
    <x v="0"/>
    <x v="0"/>
    <s v=""/>
    <x v="1"/>
  </r>
  <r>
    <n v="990"/>
    <s v="Fred C. and Mary R. Koch Foundation_Fisher, Mikayla20142000"/>
    <x v="4"/>
    <s v="Fisher, Mikayla"/>
    <x v="3371"/>
    <n v="2000"/>
    <x v="26"/>
    <x v="2"/>
    <s v="Individual/Scholarship"/>
    <n v="163"/>
    <x v="1"/>
    <x v="0"/>
    <x v="0"/>
    <s v=""/>
    <x v="1"/>
  </r>
  <r>
    <n v="990"/>
    <s v="Fred C. and Mary R. Koch Foundation_Crenshaw, Morgan20142000"/>
    <x v="4"/>
    <s v="Crenshaw, Morgan"/>
    <x v="3472"/>
    <n v="2000"/>
    <x v="26"/>
    <x v="2"/>
    <s v="Individual/Scholarship"/>
    <n v="164"/>
    <x v="1"/>
    <x v="0"/>
    <x v="0"/>
    <s v=""/>
    <x v="1"/>
  </r>
  <r>
    <n v="990"/>
    <s v="Fred C. and Mary R. Koch Foundation_Jansen, Natalie20142000"/>
    <x v="4"/>
    <s v="Jansen, Natalie"/>
    <x v="3306"/>
    <n v="2000"/>
    <x v="26"/>
    <x v="2"/>
    <s v="Individual/Scholarship"/>
    <n v="165"/>
    <x v="1"/>
    <x v="0"/>
    <x v="0"/>
    <s v=""/>
    <x v="1"/>
  </r>
  <r>
    <n v="990"/>
    <s v="Fred C. and Mary R. Koch Foundation_Lambert, Natalie20142000"/>
    <x v="4"/>
    <s v="Lambert, Natalie"/>
    <x v="3311"/>
    <n v="2000"/>
    <x v="26"/>
    <x v="2"/>
    <s v="Individual/Scholarship"/>
    <n v="166"/>
    <x v="1"/>
    <x v="0"/>
    <x v="0"/>
    <s v=""/>
    <x v="1"/>
  </r>
  <r>
    <n v="990"/>
    <s v="Fred C. and Mary R. Koch Foundation_Raman, Nishant20142000"/>
    <x v="4"/>
    <s v="Raman, Nishant"/>
    <x v="3474"/>
    <n v="2000"/>
    <x v="26"/>
    <x v="2"/>
    <s v="Individual/Scholarship"/>
    <n v="167"/>
    <x v="1"/>
    <x v="0"/>
    <x v="0"/>
    <s v=""/>
    <x v="1"/>
  </r>
  <r>
    <n v="990"/>
    <s v="Fred C. and Mary R. Koch Foundation_Aupperle, Patrick20142000"/>
    <x v="4"/>
    <s v="Aupperle, Patrick"/>
    <x v="3345"/>
    <n v="2000"/>
    <x v="26"/>
    <x v="2"/>
    <s v="Individual/Scholarship"/>
    <n v="168"/>
    <x v="1"/>
    <x v="0"/>
    <x v="0"/>
    <s v=""/>
    <x v="1"/>
  </r>
  <r>
    <n v="990"/>
    <s v="Fred C. and Mary R. Koch Foundation_Yerkes, Patrick20142000"/>
    <x v="4"/>
    <s v="Yerkes, Patrick"/>
    <x v="3477"/>
    <n v="2000"/>
    <x v="26"/>
    <x v="2"/>
    <s v="Individual/Scholarship"/>
    <n v="169"/>
    <x v="1"/>
    <x v="0"/>
    <x v="0"/>
    <s v=""/>
    <x v="1"/>
  </r>
  <r>
    <n v="990"/>
    <s v="Fred C. and Mary R. Koch Foundation_Clark, Peter20142000"/>
    <x v="4"/>
    <s v="Clark, Peter"/>
    <x v="3478"/>
    <n v="2000"/>
    <x v="26"/>
    <x v="2"/>
    <s v="Individual/Scholarship"/>
    <n v="170"/>
    <x v="1"/>
    <x v="0"/>
    <x v="0"/>
    <s v=""/>
    <x v="1"/>
  </r>
  <r>
    <n v="990"/>
    <s v="Fred C. and Mary R. Koch Foundation_Loomis, Peter20142000"/>
    <x v="4"/>
    <s v="Loomis, Peter"/>
    <x v="3550"/>
    <n v="2000"/>
    <x v="26"/>
    <x v="2"/>
    <s v="Individual/Scholarship"/>
    <n v="171"/>
    <x v="1"/>
    <x v="0"/>
    <x v="0"/>
    <s v=""/>
    <x v="1"/>
  </r>
  <r>
    <n v="990"/>
    <s v="Fred C. and Mary R. Koch Foundation_Isbell, Peyton20142000"/>
    <x v="4"/>
    <s v="Isbell, Peyton"/>
    <x v="3551"/>
    <n v="2000"/>
    <x v="26"/>
    <x v="2"/>
    <s v="Individual/Scholarship"/>
    <n v="172"/>
    <x v="1"/>
    <x v="0"/>
    <x v="0"/>
    <s v=""/>
    <x v="1"/>
  </r>
  <r>
    <n v="990"/>
    <s v="Fred C. and Mary R. Koch Foundation_Fritsche, Philip20142000"/>
    <x v="4"/>
    <s v="Fritsche, Philip"/>
    <x v="3297"/>
    <n v="2000"/>
    <x v="26"/>
    <x v="2"/>
    <s v="Individual/Scholarship"/>
    <n v="173"/>
    <x v="1"/>
    <x v="0"/>
    <x v="0"/>
    <s v=""/>
    <x v="1"/>
  </r>
  <r>
    <n v="990"/>
    <s v="Fred C. and Mary R. Koch Foundation_Masterson, Phillip20142000"/>
    <x v="4"/>
    <s v="Masterson, Phillip"/>
    <x v="3552"/>
    <n v="2000"/>
    <x v="26"/>
    <x v="2"/>
    <s v="Individual/Scholarship"/>
    <n v="174"/>
    <x v="1"/>
    <x v="0"/>
    <x v="0"/>
    <s v=""/>
    <x v="1"/>
  </r>
  <r>
    <n v="990"/>
    <s v="Fred C. and Mary R. Koch Foundation_Richey, Preston20142000"/>
    <x v="4"/>
    <s v="Richey, Preston"/>
    <x v="3254"/>
    <n v="2000"/>
    <x v="26"/>
    <x v="2"/>
    <s v="Individual/Scholarship"/>
    <n v="175"/>
    <x v="1"/>
    <x v="0"/>
    <x v="0"/>
    <s v=""/>
    <x v="1"/>
  </r>
  <r>
    <n v="990"/>
    <s v="Fred C. and Mary R. Koch Foundation_Macari, Rachel20142000"/>
    <x v="4"/>
    <s v="Macari, Rachel"/>
    <x v="3314"/>
    <n v="2000"/>
    <x v="26"/>
    <x v="2"/>
    <s v="Individual/Scholarship"/>
    <n v="176"/>
    <x v="1"/>
    <x v="0"/>
    <x v="0"/>
    <s v=""/>
    <x v="1"/>
  </r>
  <r>
    <n v="990"/>
    <s v="Fred C. and Mary R. Koch Foundation_Miller, Rachel20142000"/>
    <x v="4"/>
    <s v="Miller, Rachel"/>
    <x v="3553"/>
    <n v="2000"/>
    <x v="26"/>
    <x v="2"/>
    <s v="Individual/Scholarship"/>
    <n v="177"/>
    <x v="1"/>
    <x v="0"/>
    <x v="0"/>
    <s v=""/>
    <x v="1"/>
  </r>
  <r>
    <n v="990"/>
    <s v="Fred C. and Mary R. Koch Foundation_Price, Rachel20142000"/>
    <x v="4"/>
    <s v="Price, Rachel"/>
    <x v="3480"/>
    <n v="2000"/>
    <x v="26"/>
    <x v="2"/>
    <s v="Individual/Scholarship"/>
    <n v="178"/>
    <x v="1"/>
    <x v="0"/>
    <x v="0"/>
    <s v=""/>
    <x v="1"/>
  </r>
  <r>
    <n v="990"/>
    <s v="Fred C. and Mary R. Koch Foundation_Ehrlich, Robert20142000"/>
    <x v="4"/>
    <s v="Ehrlich, Robert"/>
    <x v="3368"/>
    <n v="2000"/>
    <x v="26"/>
    <x v="2"/>
    <s v="Individual/Scholarship"/>
    <n v="179"/>
    <x v="1"/>
    <x v="0"/>
    <x v="0"/>
    <s v=""/>
    <x v="1"/>
  </r>
  <r>
    <n v="990"/>
    <s v="Fred C. and Mary R. Koch Foundation_Short, Robert20142000"/>
    <x v="4"/>
    <s v="Short, Robert"/>
    <x v="3482"/>
    <n v="2000"/>
    <x v="26"/>
    <x v="2"/>
    <s v="Individual/Scholarship"/>
    <n v="180"/>
    <x v="1"/>
    <x v="0"/>
    <x v="0"/>
    <s v=""/>
    <x v="1"/>
  </r>
  <r>
    <n v="990"/>
    <s v="Fred C. and Mary R. Koch Foundation_Smock, Robert20142000"/>
    <x v="4"/>
    <s v="Smock, Robert"/>
    <x v="3554"/>
    <n v="2000"/>
    <x v="26"/>
    <x v="2"/>
    <s v="Individual/Scholarship"/>
    <n v="181"/>
    <x v="1"/>
    <x v="0"/>
    <x v="0"/>
    <s v=""/>
    <x v="1"/>
  </r>
  <r>
    <n v="990"/>
    <s v="Fred C. and Mary R. Koch Foundation_Malone, Ryan20142000"/>
    <x v="4"/>
    <s v="Malone, Ryan"/>
    <x v="3391"/>
    <n v="2000"/>
    <x v="26"/>
    <x v="2"/>
    <s v="Individual/Scholarship"/>
    <n v="182"/>
    <x v="1"/>
    <x v="0"/>
    <x v="0"/>
    <s v=""/>
    <x v="1"/>
  </r>
  <r>
    <n v="990"/>
    <s v="Fred C. and Mary R. Koch Foundation_Bhakta, Saajan20142000"/>
    <x v="4"/>
    <s v="Bhakta, Saajan"/>
    <x v="3350"/>
    <n v="2000"/>
    <x v="26"/>
    <x v="2"/>
    <s v="Individual/Scholarship"/>
    <n v="183"/>
    <x v="1"/>
    <x v="0"/>
    <x v="0"/>
    <s v=""/>
    <x v="1"/>
  </r>
  <r>
    <n v="990"/>
    <s v="Fred C. and Mary R. Koch Foundation_Rajendran, Sakthi20142000"/>
    <x v="4"/>
    <s v="Rajendran, Sakthi"/>
    <x v="3322"/>
    <n v="2000"/>
    <x v="26"/>
    <x v="2"/>
    <s v="Individual/Scholarship"/>
    <n v="184"/>
    <x v="1"/>
    <x v="0"/>
    <x v="0"/>
    <s v=""/>
    <x v="1"/>
  </r>
  <r>
    <n v="990"/>
    <s v="Fred C. and Mary R. Koch Foundation_Clayton, Sara20142000"/>
    <x v="4"/>
    <s v="Clayton, Sara"/>
    <x v="3483"/>
    <n v="2000"/>
    <x v="26"/>
    <x v="2"/>
    <s v="Individual/Scholarship"/>
    <n v="185"/>
    <x v="1"/>
    <x v="0"/>
    <x v="0"/>
    <s v=""/>
    <x v="1"/>
  </r>
  <r>
    <n v="990"/>
    <s v="Fred C. and Mary R. Koch Foundation_Makin, Sarah20142000"/>
    <x v="4"/>
    <s v="Makin, Sarah"/>
    <x v="3555"/>
    <n v="2000"/>
    <x v="26"/>
    <x v="2"/>
    <s v="Individual/Scholarship"/>
    <n v="186"/>
    <x v="1"/>
    <x v="0"/>
    <x v="0"/>
    <s v=""/>
    <x v="1"/>
  </r>
  <r>
    <n v="990"/>
    <s v="Fred C. and Mary R. Koch Foundation_Sweigart, Sarah20142000"/>
    <x v="4"/>
    <s v="Sweigart, Sarah"/>
    <x v="3408"/>
    <n v="2000"/>
    <x v="26"/>
    <x v="2"/>
    <s v="Individual/Scholarship"/>
    <n v="187"/>
    <x v="1"/>
    <x v="0"/>
    <x v="0"/>
    <s v=""/>
    <x v="1"/>
  </r>
  <r>
    <n v="990"/>
    <s v="Fred C. and Mary R. Koch Foundation_Fareed, Shaaz20142000"/>
    <x v="4"/>
    <s v="Fareed, Shaaz"/>
    <x v="3295"/>
    <n v="2000"/>
    <x v="26"/>
    <x v="2"/>
    <s v="Individual/Scholarship"/>
    <n v="188"/>
    <x v="1"/>
    <x v="0"/>
    <x v="0"/>
    <s v=""/>
    <x v="1"/>
  </r>
  <r>
    <n v="990"/>
    <s v="Fred C. and Mary R. Koch Foundation_Ramgoolam, Shalini20142000"/>
    <x v="4"/>
    <s v="Ramgoolam, Shalini"/>
    <x v="3484"/>
    <n v="2000"/>
    <x v="26"/>
    <x v="2"/>
    <s v="Individual/Scholarship"/>
    <n v="189"/>
    <x v="1"/>
    <x v="0"/>
    <x v="0"/>
    <s v=""/>
    <x v="1"/>
  </r>
  <r>
    <n v="990"/>
    <s v="Fred C. and Mary R. Koch Foundation_Siebken, Shane20142000"/>
    <x v="4"/>
    <s v="Siebken, Shane"/>
    <x v="3485"/>
    <n v="2000"/>
    <x v="26"/>
    <x v="2"/>
    <s v="Individual/Scholarship"/>
    <n v="190"/>
    <x v="1"/>
    <x v="0"/>
    <x v="0"/>
    <s v=""/>
    <x v="1"/>
  </r>
  <r>
    <n v="990"/>
    <s v="Fred C. and Mary R. Koch Foundation_Wang, Shannon20142000"/>
    <x v="4"/>
    <s v="Wang, Shannon"/>
    <x v="3556"/>
    <n v="2000"/>
    <x v="26"/>
    <x v="2"/>
    <s v="Individual/Scholarship"/>
    <n v="191"/>
    <x v="1"/>
    <x v="0"/>
    <x v="0"/>
    <s v=""/>
    <x v="1"/>
  </r>
  <r>
    <n v="990"/>
    <s v="Fred C. and Mary R. Koch Foundation_Sementelli, Shelby20142000"/>
    <x v="4"/>
    <s v="Sementelli, Shelby"/>
    <x v="3328"/>
    <n v="2000"/>
    <x v="26"/>
    <x v="2"/>
    <s v="Individual/Scholarship"/>
    <n v="192"/>
    <x v="1"/>
    <x v="0"/>
    <x v="0"/>
    <s v=""/>
    <x v="1"/>
  </r>
  <r>
    <n v="990"/>
    <s v="Fred C. and Mary R. Koch Foundation_Bennett, Shericka20142000"/>
    <x v="4"/>
    <s v="Bennett, Shericka"/>
    <x v="3348"/>
    <n v="2000"/>
    <x v="26"/>
    <x v="2"/>
    <s v="Individual/Scholarship"/>
    <n v="193"/>
    <x v="1"/>
    <x v="0"/>
    <x v="0"/>
    <s v=""/>
    <x v="1"/>
  </r>
  <r>
    <n v="990"/>
    <s v="Fred C. and Mary R. Koch Foundation_Williams, Sheron20142000"/>
    <x v="4"/>
    <s v="Williams, Sheron"/>
    <x v="3412"/>
    <n v="2000"/>
    <x v="26"/>
    <x v="2"/>
    <s v="Individual/Scholarship"/>
    <n v="194"/>
    <x v="1"/>
    <x v="0"/>
    <x v="0"/>
    <s v=""/>
    <x v="1"/>
  </r>
  <r>
    <n v="990"/>
    <s v="Fred C. and Mary R. Koch Foundation_Menezes, Simone20142000"/>
    <x v="4"/>
    <s v="Menezes, Simone"/>
    <x v="3557"/>
    <n v="2000"/>
    <x v="26"/>
    <x v="2"/>
    <s v="Individual/Scholarship"/>
    <n v="195"/>
    <x v="1"/>
    <x v="0"/>
    <x v="0"/>
    <s v=""/>
    <x v="1"/>
  </r>
  <r>
    <n v="990"/>
    <s v="Fred C. and Mary R. Koch Foundation_Moynihan, Siobhan20142000"/>
    <x v="4"/>
    <s v="Moynihan, Siobhan"/>
    <x v="3487"/>
    <n v="2000"/>
    <x v="26"/>
    <x v="2"/>
    <s v="Individual/Scholarship"/>
    <n v="196"/>
    <x v="1"/>
    <x v="0"/>
    <x v="0"/>
    <s v=""/>
    <x v="1"/>
  </r>
  <r>
    <n v="990"/>
    <s v="Fred C. and Mary R. Koch Foundation_Taylor, Sloane20142000"/>
    <x v="4"/>
    <s v="Taylor, Sloane"/>
    <x v="3558"/>
    <n v="2000"/>
    <x v="26"/>
    <x v="2"/>
    <s v="Individual/Scholarship"/>
    <n v="197"/>
    <x v="1"/>
    <x v="0"/>
    <x v="0"/>
    <s v=""/>
    <x v="1"/>
  </r>
  <r>
    <n v="990"/>
    <s v="Fred C. and Mary R. Koch Foundation_Dilkes, Stepan20142000"/>
    <x v="4"/>
    <s v="Dilkes, Stepan"/>
    <x v="3559"/>
    <n v="2000"/>
    <x v="26"/>
    <x v="2"/>
    <s v="Individual/Scholarship"/>
    <n v="198"/>
    <x v="1"/>
    <x v="0"/>
    <x v="0"/>
    <s v=""/>
    <x v="1"/>
  </r>
  <r>
    <n v="990"/>
    <s v="Fred C. and Mary R. Koch Foundation_Munson, Stephanie20142000"/>
    <x v="4"/>
    <s v="Munson, Stephanie"/>
    <x v="3560"/>
    <n v="2000"/>
    <x v="26"/>
    <x v="2"/>
    <s v="Individual/Scholarship"/>
    <n v="199"/>
    <x v="1"/>
    <x v="0"/>
    <x v="0"/>
    <s v=""/>
    <x v="1"/>
  </r>
  <r>
    <n v="990"/>
    <s v="Fred C. and Mary R. Koch Foundation_Elmer, Stephany20142000"/>
    <x v="4"/>
    <s v="Elmer, Stephany"/>
    <x v="3488"/>
    <n v="2000"/>
    <x v="26"/>
    <x v="2"/>
    <s v="Individual/Scholarship"/>
    <n v="200"/>
    <x v="1"/>
    <x v="0"/>
    <x v="0"/>
    <s v=""/>
    <x v="1"/>
  </r>
  <r>
    <n v="990"/>
    <s v="Fred C. and Mary R. Koch Foundation_Harms, Steven20142000"/>
    <x v="4"/>
    <s v="Harms, Steven"/>
    <x v="3378"/>
    <n v="2000"/>
    <x v="26"/>
    <x v="2"/>
    <s v="Individual/Scholarship"/>
    <n v="201"/>
    <x v="1"/>
    <x v="0"/>
    <x v="0"/>
    <s v=""/>
    <x v="1"/>
  </r>
  <r>
    <n v="990"/>
    <s v="Fred C. and Mary R. Koch Foundation_Abdelaziz, Suad20142000"/>
    <x v="4"/>
    <s v="Abdelaziz, Suad"/>
    <x v="3561"/>
    <n v="2000"/>
    <x v="26"/>
    <x v="2"/>
    <s v="Individual/Scholarship"/>
    <n v="202"/>
    <x v="1"/>
    <x v="0"/>
    <x v="0"/>
    <s v=""/>
    <x v="1"/>
  </r>
  <r>
    <n v="990"/>
    <s v="Fred C. and Mary R. Koch Foundation_Kaufman, Sydney20142000"/>
    <x v="4"/>
    <s v="Kaufman, Sydney"/>
    <x v="3562"/>
    <n v="2000"/>
    <x v="26"/>
    <x v="2"/>
    <s v="Individual/Scholarship"/>
    <n v="203"/>
    <x v="1"/>
    <x v="0"/>
    <x v="0"/>
    <s v=""/>
    <x v="1"/>
  </r>
  <r>
    <n v="990"/>
    <s v="Fred C. and Mary R. Koch Foundation_Fox, Taryn20142000"/>
    <x v="4"/>
    <s v="Fox, Taryn"/>
    <x v="3372"/>
    <n v="2000"/>
    <x v="26"/>
    <x v="2"/>
    <s v="Individual/Scholarship"/>
    <n v="204"/>
    <x v="1"/>
    <x v="0"/>
    <x v="0"/>
    <s v=""/>
    <x v="1"/>
  </r>
  <r>
    <n v="990"/>
    <s v="Fred C. and Mary R. Koch Foundation_Isbell, Taylor20142000"/>
    <x v="4"/>
    <s v="Isbell, Taylor"/>
    <x v="3383"/>
    <n v="2000"/>
    <x v="26"/>
    <x v="2"/>
    <s v="Individual/Scholarship"/>
    <n v="205"/>
    <x v="1"/>
    <x v="0"/>
    <x v="0"/>
    <s v=""/>
    <x v="1"/>
  </r>
  <r>
    <n v="990"/>
    <s v="Fred C. and Mary R. Koch Foundation_Kolbeck, Taylor20142000"/>
    <x v="4"/>
    <s v="Kolbeck, Taylor"/>
    <x v="3386"/>
    <n v="2000"/>
    <x v="26"/>
    <x v="2"/>
    <s v="Individual/Scholarship"/>
    <n v="206"/>
    <x v="1"/>
    <x v="0"/>
    <x v="0"/>
    <s v=""/>
    <x v="1"/>
  </r>
  <r>
    <n v="990"/>
    <s v="Fred C. and Mary R. Koch Foundation_Murray, Taylor20142000"/>
    <x v="4"/>
    <s v="Murray, Taylor"/>
    <x v="3489"/>
    <n v="2000"/>
    <x v="26"/>
    <x v="2"/>
    <s v="Individual/Scholarship"/>
    <n v="207"/>
    <x v="1"/>
    <x v="0"/>
    <x v="0"/>
    <s v=""/>
    <x v="1"/>
  </r>
  <r>
    <n v="990"/>
    <s v="Fred C. and Mary R. Koch Foundation_Ming, Thomas20142000"/>
    <x v="4"/>
    <s v="Ming, Thomas"/>
    <x v="3396"/>
    <n v="2000"/>
    <x v="26"/>
    <x v="2"/>
    <s v="Individual/Scholarship"/>
    <n v="208"/>
    <x v="1"/>
    <x v="0"/>
    <x v="0"/>
    <s v=""/>
    <x v="1"/>
  </r>
  <r>
    <n v="990"/>
    <s v="Fred C. and Mary R. Koch Foundation_Franssen, Tyler20142000"/>
    <x v="4"/>
    <s v="Franssen, Tyler"/>
    <x v="3373"/>
    <n v="2000"/>
    <x v="26"/>
    <x v="2"/>
    <s v="Individual/Scholarship"/>
    <n v="209"/>
    <x v="1"/>
    <x v="0"/>
    <x v="0"/>
    <s v=""/>
    <x v="1"/>
  </r>
  <r>
    <n v="990"/>
    <s v="Fred C. and Mary R. Koch Foundation_Furgerson, Tyler20142000"/>
    <x v="4"/>
    <s v="Furgerson, Tyler"/>
    <x v="3491"/>
    <n v="2000"/>
    <x v="26"/>
    <x v="2"/>
    <s v="Individual/Scholarship"/>
    <n v="210"/>
    <x v="1"/>
    <x v="0"/>
    <x v="0"/>
    <s v=""/>
    <x v="1"/>
  </r>
  <r>
    <n v="990"/>
    <s v="Fred C. and Mary R. Koch Foundation_Petter-McCauley, Tyler20142000"/>
    <x v="4"/>
    <s v="Petter-McCauley, Tyler"/>
    <x v="3492"/>
    <n v="2000"/>
    <x v="26"/>
    <x v="2"/>
    <s v="Individual/Scholarship"/>
    <n v="211"/>
    <x v="1"/>
    <x v="0"/>
    <x v="0"/>
    <s v=""/>
    <x v="1"/>
  </r>
  <r>
    <n v="990"/>
    <s v="Fred C. and Mary R. Koch Foundation_Cox, Utah20142000"/>
    <x v="4"/>
    <s v="Cox, Utah"/>
    <x v="3563"/>
    <n v="2000"/>
    <x v="26"/>
    <x v="2"/>
    <s v="Individual/Scholarship"/>
    <n v="212"/>
    <x v="1"/>
    <x v="0"/>
    <x v="0"/>
    <s v=""/>
    <x v="1"/>
  </r>
  <r>
    <n v="990"/>
    <s v="Fred C. and Mary R. Koch Foundation_Belcher, Wallis20142000"/>
    <x v="4"/>
    <s v="Belcher, Wallis"/>
    <x v="3493"/>
    <n v="2000"/>
    <x v="26"/>
    <x v="2"/>
    <s v="Individual/Scholarship"/>
    <n v="213"/>
    <x v="1"/>
    <x v="0"/>
    <x v="0"/>
    <s v=""/>
    <x v="1"/>
  </r>
  <r>
    <n v="990"/>
    <s v="Fred C. and Mary R. Koch Foundation_Haycook, William20142000"/>
    <x v="4"/>
    <s v="Haycook, William"/>
    <x v="3494"/>
    <n v="2000"/>
    <x v="26"/>
    <x v="2"/>
    <s v="Individual/Scholarship"/>
    <n v="214"/>
    <x v="1"/>
    <x v="0"/>
    <x v="0"/>
    <s v=""/>
    <x v="1"/>
  </r>
  <r>
    <n v="990"/>
    <s v="Fred C. and Mary R. Koch Foundation_Xia Yin, Yue20142000"/>
    <x v="4"/>
    <s v="Xia Yin, Yue"/>
    <x v="3564"/>
    <n v="2000"/>
    <x v="26"/>
    <x v="2"/>
    <s v="Individual/Scholarship"/>
    <n v="215"/>
    <x v="1"/>
    <x v="0"/>
    <x v="0"/>
    <s v=""/>
    <x v="1"/>
  </r>
  <r>
    <n v="990"/>
    <s v="Fred C. and Mary R. Koch Foundation_Tao, Zoe20142000"/>
    <x v="4"/>
    <s v="Tao, Zoe"/>
    <x v="3497"/>
    <n v="2000"/>
    <x v="26"/>
    <x v="2"/>
    <s v="Individual/Scholarship"/>
    <n v="216"/>
    <x v="1"/>
    <x v="0"/>
    <x v="0"/>
    <s v=""/>
    <x v="1"/>
  </r>
  <r>
    <n v="990"/>
    <s v="Fred C. and Mary R. Koch Foundation_Allen Lambe House Foundation2015375500"/>
    <x v="4"/>
    <s v="Allen Lambe House Foundation"/>
    <x v="2280"/>
    <n v="375500"/>
    <x v="27"/>
    <x v="2"/>
    <m/>
    <n v="1"/>
    <x v="0"/>
    <x v="0"/>
    <x v="1"/>
    <s v=""/>
    <x v="1"/>
  </r>
  <r>
    <n v="990"/>
    <s v="Fred C. and Mary R. Koch Foundation_Benedictine College201514000"/>
    <x v="4"/>
    <s v="Benedictine College"/>
    <x v="518"/>
    <n v="14000"/>
    <x v="27"/>
    <x v="2"/>
    <m/>
    <n v="2"/>
    <x v="0"/>
    <x v="1"/>
    <x v="0"/>
    <s v=""/>
    <x v="1"/>
  </r>
  <r>
    <n v="990"/>
    <s v="Fred C. and Mary R. Koch Foundation_Bill of Rights Institute2015246500"/>
    <x v="4"/>
    <s v="Bill of Rights Institute"/>
    <x v="112"/>
    <n v="246500"/>
    <x v="27"/>
    <x v="2"/>
    <m/>
    <n v="3"/>
    <x v="0"/>
    <x v="0"/>
    <x v="0"/>
    <s v="https://www.sourcewatch.org/index.php/Bill_of_Rights_Institute"/>
    <x v="2"/>
  </r>
  <r>
    <n v="990"/>
    <s v="Fred C. and Mary R. Koch Foundation_Communities in Schools201524000"/>
    <x v="4"/>
    <s v="Communities in Schools"/>
    <x v="2444"/>
    <n v="24000"/>
    <x v="27"/>
    <x v="2"/>
    <m/>
    <n v="4"/>
    <x v="0"/>
    <x v="1"/>
    <x v="0"/>
    <s v=""/>
    <x v="1"/>
  </r>
  <r>
    <n v="990"/>
    <s v="Fred C. and Mary R. Koch Foundation_Ellis Foundation201524000"/>
    <x v="4"/>
    <s v="Ellis Foundation"/>
    <x v="2963"/>
    <n v="24000"/>
    <x v="27"/>
    <x v="2"/>
    <m/>
    <n v="5"/>
    <x v="0"/>
    <x v="0"/>
    <x v="0"/>
    <s v=""/>
    <x v="1"/>
  </r>
  <r>
    <n v="990"/>
    <s v="Fred C. and Mary R. Koch Foundation_Friends University201539000"/>
    <x v="4"/>
    <s v="Friends University"/>
    <x v="2278"/>
    <n v="39000"/>
    <x v="27"/>
    <x v="2"/>
    <m/>
    <n v="6"/>
    <x v="0"/>
    <x v="1"/>
    <x v="0"/>
    <s v=""/>
    <x v="1"/>
  </r>
  <r>
    <n v="990"/>
    <s v="Fred C. and Mary R. Koch Foundation_Greater Wichita YMCA201525500"/>
    <x v="4"/>
    <s v="Greater Wichita YMCA"/>
    <x v="335"/>
    <n v="25500"/>
    <x v="27"/>
    <x v="2"/>
    <m/>
    <n v="7"/>
    <x v="0"/>
    <x v="0"/>
    <x v="1"/>
    <s v=""/>
    <x v="1"/>
  </r>
  <r>
    <n v="990"/>
    <s v="Fred C. and Mary R. Koch Foundation_Griots Storytelling Institute201510000"/>
    <x v="4"/>
    <s v="Griots Storytelling Institute"/>
    <x v="3565"/>
    <n v="10000"/>
    <x v="27"/>
    <x v="2"/>
    <m/>
    <n v="8"/>
    <x v="0"/>
    <x v="0"/>
    <x v="1"/>
    <s v=""/>
    <x v="1"/>
  </r>
  <r>
    <n v="990"/>
    <s v="Fred C. and Mary R. Koch Foundation_Kansas Council on Economic Education201515000"/>
    <x v="4"/>
    <s v="Kansas Council on Economic Education"/>
    <x v="2666"/>
    <n v="15000"/>
    <x v="27"/>
    <x v="2"/>
    <m/>
    <n v="9"/>
    <x v="0"/>
    <x v="0"/>
    <x v="0"/>
    <s v=""/>
    <x v="1"/>
  </r>
  <r>
    <n v="990"/>
    <s v="Fred C. and Mary R. Koch Foundation_Kansas State University Foundation201518500"/>
    <x v="4"/>
    <s v="Kansas State University Foundation"/>
    <x v="117"/>
    <n v="18500"/>
    <x v="27"/>
    <x v="2"/>
    <m/>
    <n v="10"/>
    <x v="0"/>
    <x v="1"/>
    <x v="0"/>
    <s v=""/>
    <x v="1"/>
  </r>
  <r>
    <n v="990"/>
    <s v="Fred C. and Mary R. Koch Foundation_Koch Cultural Trust2015145000"/>
    <x v="4"/>
    <s v="Koch Cultural Trust"/>
    <x v="3125"/>
    <n v="145000"/>
    <x v="27"/>
    <x v="2"/>
    <m/>
    <n v="11"/>
    <x v="0"/>
    <x v="0"/>
    <x v="0"/>
    <s v=""/>
    <x v="1"/>
  </r>
  <r>
    <n v="990"/>
    <s v="Fred C. and Mary R. Koch Foundation_Music Theatre of Wichita201523000"/>
    <x v="4"/>
    <s v="Music Theatre of Wichita"/>
    <x v="2540"/>
    <n v="23000"/>
    <x v="27"/>
    <x v="2"/>
    <m/>
    <n v="12"/>
    <x v="0"/>
    <x v="0"/>
    <x v="1"/>
    <s v=""/>
    <x v="1"/>
  </r>
  <r>
    <n v="990"/>
    <s v="Fred C. and Mary R. Koch Foundation_Newman University201534000"/>
    <x v="4"/>
    <s v="Newman University"/>
    <x v="2448"/>
    <n v="34000"/>
    <x v="27"/>
    <x v="2"/>
    <m/>
    <n v="13"/>
    <x v="0"/>
    <x v="1"/>
    <x v="0"/>
    <s v=""/>
    <x v="1"/>
  </r>
  <r>
    <n v="990"/>
    <s v="Fred C. and Mary R. Koch Foundation_Pittsburg State University Foundation201510600"/>
    <x v="4"/>
    <s v="Pittsburg State University Foundation"/>
    <x v="3566"/>
    <n v="10600"/>
    <x v="27"/>
    <x v="2"/>
    <m/>
    <n v="14"/>
    <x v="0"/>
    <x v="1"/>
    <x v="0"/>
    <s v=""/>
    <x v="1"/>
  </r>
  <r>
    <n v="990"/>
    <s v="Fred C. and Mary R. Koch Foundation_Symphony in the Flint Hills201520000"/>
    <x v="4"/>
    <s v="Symphony in the Flint Hills"/>
    <x v="2860"/>
    <n v="20000"/>
    <x v="27"/>
    <x v="2"/>
    <m/>
    <n v="15"/>
    <x v="0"/>
    <x v="0"/>
    <x v="1"/>
    <s v=""/>
    <x v="1"/>
  </r>
  <r>
    <n v="990"/>
    <s v="Fred C. and Mary R. Koch Foundation_Salvation Army20155000"/>
    <x v="4"/>
    <s v="Salvation Army"/>
    <x v="124"/>
    <n v="5000"/>
    <x v="27"/>
    <x v="2"/>
    <m/>
    <n v="16"/>
    <x v="0"/>
    <x v="0"/>
    <x v="1"/>
    <s v=""/>
    <x v="1"/>
  </r>
  <r>
    <n v="990"/>
    <s v="Fred C. and Mary R. Koch Foundation_Wichita Center for the Arts20152064800"/>
    <x v="4"/>
    <s v="Wichita Center for the Arts"/>
    <x v="1255"/>
    <n v="2064800"/>
    <x v="27"/>
    <x v="2"/>
    <m/>
    <n v="17"/>
    <x v="0"/>
    <x v="0"/>
    <x v="1"/>
    <s v=""/>
    <x v="1"/>
  </r>
  <r>
    <n v="990"/>
    <s v="Fred C. and Mary R. Koch Foundation_Wichita Festivals20152500"/>
    <x v="4"/>
    <s v="Wichita Festivals"/>
    <x v="3499"/>
    <n v="2500"/>
    <x v="27"/>
    <x v="2"/>
    <m/>
    <n v="18"/>
    <x v="0"/>
    <x v="0"/>
    <x v="1"/>
    <s v=""/>
    <x v="1"/>
  </r>
  <r>
    <n v="990"/>
    <s v="Fred C. and Mary R. Koch Foundation_Wichita State University201514000"/>
    <x v="4"/>
    <s v="Wichita State University"/>
    <x v="17"/>
    <n v="14000"/>
    <x v="27"/>
    <x v="2"/>
    <m/>
    <n v="19"/>
    <x v="0"/>
    <x v="1"/>
    <x v="0"/>
    <s v=""/>
    <x v="1"/>
  </r>
  <r>
    <n v="990"/>
    <s v="Fred C. and Mary R. Koch Foundation_Wichita Symphony201540000"/>
    <x v="4"/>
    <s v="Wichita Symphony"/>
    <x v="2277"/>
    <n v="40000"/>
    <x v="27"/>
    <x v="2"/>
    <m/>
    <n v="20"/>
    <x v="0"/>
    <x v="0"/>
    <x v="1"/>
    <s v=""/>
    <x v="1"/>
  </r>
  <r>
    <n v="990"/>
    <s v="Fred C. and Mary R. Koch Foundation_Youth Entrepreneurs of Kansas2015300000"/>
    <x v="4"/>
    <s v="Youth Entrepreneurs of Kansas"/>
    <x v="96"/>
    <n v="300000"/>
    <x v="27"/>
    <x v="2"/>
    <m/>
    <n v="21"/>
    <x v="0"/>
    <x v="0"/>
    <x v="0"/>
    <s v=""/>
    <x v="1"/>
  </r>
  <r>
    <n v="990"/>
    <s v="Fred C. and Mary R. Koch Foundation_Renner, Abigail20152000"/>
    <x v="4"/>
    <s v="Renner, Abigail"/>
    <x v="3501"/>
    <n v="2000"/>
    <x v="27"/>
    <x v="2"/>
    <s v="Individual/Scholarship"/>
    <n v="22"/>
    <x v="1"/>
    <x v="0"/>
    <x v="0"/>
    <s v=""/>
    <x v="1"/>
  </r>
  <r>
    <n v="990"/>
    <s v="Fred C. and Mary R. Koch Foundation_Wilson, Abigail20152000"/>
    <x v="4"/>
    <s v="Wilson, Abigail"/>
    <x v="3502"/>
    <n v="2000"/>
    <x v="27"/>
    <x v="2"/>
    <s v="Individual/Scholarship"/>
    <n v="23"/>
    <x v="1"/>
    <x v="0"/>
    <x v="0"/>
    <s v=""/>
    <x v="1"/>
  </r>
  <r>
    <n v="990"/>
    <s v="Fred C. and Mary R. Koch Foundation_Ronnebaum, Adam20152000"/>
    <x v="4"/>
    <s v="Ronnebaum, Adam"/>
    <x v="3414"/>
    <n v="2000"/>
    <x v="27"/>
    <x v="2"/>
    <s v="Individual/Scholarship"/>
    <n v="24"/>
    <x v="1"/>
    <x v="0"/>
    <x v="0"/>
    <s v=""/>
    <x v="1"/>
  </r>
  <r>
    <n v="990"/>
    <s v="Fred C. and Mary R. Koch Foundation_Etheridge, Adriannte20152000"/>
    <x v="4"/>
    <s v="Etheridge, Adriannte"/>
    <x v="3503"/>
    <n v="2000"/>
    <x v="27"/>
    <x v="2"/>
    <s v="Individual/Scholarship"/>
    <n v="25"/>
    <x v="1"/>
    <x v="0"/>
    <x v="0"/>
    <s v=""/>
    <x v="1"/>
  </r>
  <r>
    <n v="990"/>
    <s v="Fred C. and Mary R. Koch Foundation_Brechbill, Alex20152000"/>
    <x v="4"/>
    <s v="Brechbill, Alex"/>
    <x v="3415"/>
    <n v="2000"/>
    <x v="27"/>
    <x v="2"/>
    <s v="Individual/Scholarship"/>
    <n v="26"/>
    <x v="1"/>
    <x v="0"/>
    <x v="0"/>
    <s v=""/>
    <x v="1"/>
  </r>
  <r>
    <n v="990"/>
    <s v="Fred C. and Mary R. Koch Foundation_Turgeon, Alexa20152000"/>
    <x v="4"/>
    <s v="Turgeon, Alexa"/>
    <x v="3567"/>
    <n v="2000"/>
    <x v="27"/>
    <x v="2"/>
    <s v="Individual/Scholarship"/>
    <n v="27"/>
    <x v="1"/>
    <x v="0"/>
    <x v="0"/>
    <s v=""/>
    <x v="1"/>
  </r>
  <r>
    <n v="990"/>
    <s v="Fred C. and Mary R. Koch Foundation_Cotsoradis, Alicia20152000"/>
    <x v="4"/>
    <s v="Cotsoradis, Alicia"/>
    <x v="3504"/>
    <n v="2000"/>
    <x v="27"/>
    <x v="2"/>
    <s v="Individual/Scholarship"/>
    <n v="28"/>
    <x v="1"/>
    <x v="0"/>
    <x v="0"/>
    <s v=""/>
    <x v="1"/>
  </r>
  <r>
    <n v="990"/>
    <s v="Fred C. and Mary R. Koch Foundation_McKinley, Allison20152000"/>
    <x v="4"/>
    <s v="McKinley, Allison"/>
    <x v="3568"/>
    <n v="2000"/>
    <x v="27"/>
    <x v="2"/>
    <s v="Individual/Scholarship"/>
    <n v="29"/>
    <x v="1"/>
    <x v="0"/>
    <x v="0"/>
    <s v=""/>
    <x v="1"/>
  </r>
  <r>
    <n v="990"/>
    <s v="Fred C. and Mary R. Koch Foundation_Cole, Alyssa20152000"/>
    <x v="4"/>
    <s v="Cole, Alyssa"/>
    <x v="3569"/>
    <n v="2000"/>
    <x v="27"/>
    <x v="2"/>
    <s v="Individual/Scholarship"/>
    <n v="30"/>
    <x v="1"/>
    <x v="0"/>
    <x v="0"/>
    <s v=""/>
    <x v="1"/>
  </r>
  <r>
    <n v="990"/>
    <s v="Fred C. and Mary R. Koch Foundation_Hinnen, Amanda20152000"/>
    <x v="4"/>
    <s v="Hinnen, Amanda"/>
    <x v="3570"/>
    <n v="2000"/>
    <x v="27"/>
    <x v="2"/>
    <s v="Individual/Scholarship"/>
    <n v="31"/>
    <x v="1"/>
    <x v="0"/>
    <x v="0"/>
    <s v=""/>
    <x v="1"/>
  </r>
  <r>
    <n v="990"/>
    <s v="Fred C. and Mary R. Koch Foundation_Lukhard, Amanda20152000"/>
    <x v="4"/>
    <s v="Lukhard, Amanda"/>
    <x v="3505"/>
    <n v="2000"/>
    <x v="27"/>
    <x v="2"/>
    <s v="Individual/Scholarship"/>
    <n v="32"/>
    <x v="1"/>
    <x v="0"/>
    <x v="0"/>
    <s v=""/>
    <x v="1"/>
  </r>
  <r>
    <n v="990"/>
    <s v="Fred C. and Mary R. Koch Foundation_McKinley, Amanda20152000"/>
    <x v="4"/>
    <s v="McKinley, Amanda"/>
    <x v="3571"/>
    <n v="2000"/>
    <x v="27"/>
    <x v="2"/>
    <s v="Individual/Scholarship"/>
    <n v="33"/>
    <x v="1"/>
    <x v="0"/>
    <x v="0"/>
    <s v=""/>
    <x v="1"/>
  </r>
  <r>
    <n v="990"/>
    <s v="Fred C. and Mary R. Koch Foundation_Pass, Amanda20152000"/>
    <x v="4"/>
    <s v="Pass, Amanda"/>
    <x v="3506"/>
    <n v="2000"/>
    <x v="27"/>
    <x v="2"/>
    <s v="Individual/Scholarship"/>
    <n v="34"/>
    <x v="1"/>
    <x v="0"/>
    <x v="0"/>
    <s v=""/>
    <x v="1"/>
  </r>
  <r>
    <n v="990"/>
    <s v="Fred C. and Mary R. Koch Foundation_Carrillo, Amber20152000"/>
    <x v="4"/>
    <s v="Carrillo, Amber"/>
    <x v="3572"/>
    <n v="2000"/>
    <x v="27"/>
    <x v="2"/>
    <s v="Individual/Scholarship"/>
    <n v="35"/>
    <x v="1"/>
    <x v="0"/>
    <x v="0"/>
    <s v=""/>
    <x v="1"/>
  </r>
  <r>
    <n v="990"/>
    <s v="Fred C. and Mary R. Koch Foundation_Jurgensen, Amber20152000"/>
    <x v="4"/>
    <s v="Jurgensen, Amber"/>
    <x v="3309"/>
    <n v="2000"/>
    <x v="27"/>
    <x v="2"/>
    <s v="Individual/Scholarship"/>
    <n v="36"/>
    <x v="1"/>
    <x v="0"/>
    <x v="0"/>
    <s v=""/>
    <x v="1"/>
  </r>
  <r>
    <n v="990"/>
    <s v="Fred C. and Mary R. Koch Foundation_Cooke, Amy20152000"/>
    <x v="4"/>
    <s v="Cooke, Amy"/>
    <x v="3507"/>
    <n v="2000"/>
    <x v="27"/>
    <x v="2"/>
    <s v="Individual/Scholarship"/>
    <n v="37"/>
    <x v="1"/>
    <x v="0"/>
    <x v="0"/>
    <s v=""/>
    <x v="1"/>
  </r>
  <r>
    <n v="990"/>
    <s v="Fred C. and Mary R. Koch Foundation_Cunningham, Andie20152000"/>
    <x v="4"/>
    <s v="Cunningham, Andie"/>
    <x v="3508"/>
    <n v="2000"/>
    <x v="27"/>
    <x v="2"/>
    <s v="Individual/Scholarship"/>
    <n v="38"/>
    <x v="1"/>
    <x v="0"/>
    <x v="0"/>
    <s v=""/>
    <x v="1"/>
  </r>
  <r>
    <n v="990"/>
    <s v="Fred C. and Mary R. Koch Foundation_Cole, Andrew20152000"/>
    <x v="4"/>
    <s v="Cole, Andrew"/>
    <x v="3358"/>
    <n v="2000"/>
    <x v="27"/>
    <x v="2"/>
    <s v="Individual/Scholarship"/>
    <n v="39"/>
    <x v="1"/>
    <x v="0"/>
    <x v="0"/>
    <s v=""/>
    <x v="1"/>
  </r>
  <r>
    <n v="990"/>
    <s v="Fred C. and Mary R. Koch Foundation_Marino, Andrew20152000"/>
    <x v="4"/>
    <s v="Marino, Andrew"/>
    <x v="3573"/>
    <n v="2000"/>
    <x v="27"/>
    <x v="2"/>
    <s v="Individual/Scholarship"/>
    <n v="40"/>
    <x v="1"/>
    <x v="0"/>
    <x v="0"/>
    <s v=""/>
    <x v="1"/>
  </r>
  <r>
    <n v="990"/>
    <s v="Fred C. and Mary R. Koch Foundation_Monroe, Andrew20152000"/>
    <x v="4"/>
    <s v="Monroe, Andrew"/>
    <x v="3574"/>
    <n v="2000"/>
    <x v="27"/>
    <x v="2"/>
    <s v="Individual/Scholarship"/>
    <n v="41"/>
    <x v="1"/>
    <x v="0"/>
    <x v="0"/>
    <s v=""/>
    <x v="1"/>
  </r>
  <r>
    <n v="990"/>
    <s v="Fred C. and Mary R. Koch Foundation_Trotter, Andrew20152000"/>
    <x v="4"/>
    <s v="Trotter, Andrew"/>
    <x v="3575"/>
    <n v="2000"/>
    <x v="27"/>
    <x v="2"/>
    <s v="Individual/Scholarship"/>
    <n v="42"/>
    <x v="1"/>
    <x v="0"/>
    <x v="0"/>
    <s v=""/>
    <x v="1"/>
  </r>
  <r>
    <n v="990"/>
    <s v="Fred C. and Mary R. Koch Foundation_Longoria, Anthony20152000"/>
    <x v="4"/>
    <s v="Longoria, Anthony"/>
    <x v="3389"/>
    <n v="2000"/>
    <x v="27"/>
    <x v="2"/>
    <s v="Individual/Scholarship"/>
    <n v="43"/>
    <x v="1"/>
    <x v="0"/>
    <x v="0"/>
    <s v=""/>
    <x v="1"/>
  </r>
  <r>
    <n v="990"/>
    <s v="Fred C. and Mary R. Koch Foundation_Kubena, Ariane20152000"/>
    <x v="4"/>
    <s v="Kubena, Ariane"/>
    <x v="3418"/>
    <n v="2000"/>
    <x v="27"/>
    <x v="2"/>
    <s v="Individual/Scholarship"/>
    <n v="44"/>
    <x v="1"/>
    <x v="0"/>
    <x v="0"/>
    <s v=""/>
    <x v="1"/>
  </r>
  <r>
    <n v="990"/>
    <s v="Fred C. and Mary R. Koch Foundation_Kolar, Ashley20152000"/>
    <x v="4"/>
    <s v="Kolar, Ashley"/>
    <x v="2794"/>
    <n v="2000"/>
    <x v="27"/>
    <x v="2"/>
    <s v="Individual/Scholarship"/>
    <n v="45"/>
    <x v="1"/>
    <x v="0"/>
    <x v="0"/>
    <s v=""/>
    <x v="1"/>
  </r>
  <r>
    <n v="990"/>
    <s v="Fred C. and Mary R. Koch Foundation_Smading, Aubrey20152000"/>
    <x v="4"/>
    <s v="Smading, Aubrey"/>
    <x v="3419"/>
    <n v="2000"/>
    <x v="27"/>
    <x v="2"/>
    <s v="Individual/Scholarship"/>
    <n v="46"/>
    <x v="1"/>
    <x v="0"/>
    <x v="0"/>
    <s v=""/>
    <x v="1"/>
  </r>
  <r>
    <n v="990"/>
    <s v="Fred C. and Mary R. Koch Foundation_Rowlett, Austin20152000"/>
    <x v="4"/>
    <s v="Rowlett, Austin"/>
    <x v="3576"/>
    <n v="2000"/>
    <x v="27"/>
    <x v="2"/>
    <s v="Individual/Scholarship"/>
    <n v="47"/>
    <x v="1"/>
    <x v="0"/>
    <x v="0"/>
    <s v=""/>
    <x v="1"/>
  </r>
  <r>
    <n v="990"/>
    <s v="Fred C. and Mary R. Koch Foundation_Blizzard, Benjamin20152000"/>
    <x v="4"/>
    <s v="Blizzard, Benjamin"/>
    <x v="3352"/>
    <n v="2000"/>
    <x v="27"/>
    <x v="2"/>
    <s v="Individual/Scholarship"/>
    <n v="48"/>
    <x v="1"/>
    <x v="0"/>
    <x v="0"/>
    <s v=""/>
    <x v="1"/>
  </r>
  <r>
    <n v="990"/>
    <s v="Fred C. and Mary R. Koch Foundation_Seiler, Benjamin20152000"/>
    <x v="4"/>
    <s v="Seiler, Benjamin"/>
    <x v="3509"/>
    <n v="2000"/>
    <x v="27"/>
    <x v="2"/>
    <s v="Individual/Scholarship"/>
    <n v="49"/>
    <x v="1"/>
    <x v="0"/>
    <x v="0"/>
    <s v=""/>
    <x v="1"/>
  </r>
  <r>
    <n v="990"/>
    <s v="Fred C. and Mary R. Koch Foundation_White, Benjamin20152000"/>
    <x v="4"/>
    <s v="White, Benjamin"/>
    <x v="3421"/>
    <n v="2000"/>
    <x v="27"/>
    <x v="2"/>
    <s v="Individual/Scholarship"/>
    <n v="50"/>
    <x v="1"/>
    <x v="0"/>
    <x v="0"/>
    <s v=""/>
    <x v="1"/>
  </r>
  <r>
    <n v="990"/>
    <s v="Fred C. and Mary R. Koch Foundation_Bell, Brandi20152000"/>
    <x v="4"/>
    <s v="Bell, Brandi"/>
    <x v="3577"/>
    <n v="2000"/>
    <x v="27"/>
    <x v="2"/>
    <s v="Individual/Scholarship"/>
    <n v="51"/>
    <x v="1"/>
    <x v="0"/>
    <x v="0"/>
    <s v=""/>
    <x v="1"/>
  </r>
  <r>
    <n v="990"/>
    <s v="Fred C. and Mary R. Koch Foundation_Alex, Brandon20152000"/>
    <x v="4"/>
    <s v="Alex, Brandon"/>
    <x v="3270"/>
    <n v="2000"/>
    <x v="27"/>
    <x v="2"/>
    <s v="Individual/Scholarship"/>
    <n v="52"/>
    <x v="1"/>
    <x v="0"/>
    <x v="0"/>
    <s v=""/>
    <x v="1"/>
  </r>
  <r>
    <n v="990"/>
    <s v="Fred C. and Mary R. Koch Foundation_McIntosh, Brandon20152000"/>
    <x v="4"/>
    <s v="McIntosh, Brandon"/>
    <x v="3423"/>
    <n v="2000"/>
    <x v="27"/>
    <x v="2"/>
    <s v="Individual/Scholarship"/>
    <n v="53"/>
    <x v="1"/>
    <x v="0"/>
    <x v="0"/>
    <s v=""/>
    <x v="1"/>
  </r>
  <r>
    <n v="990"/>
    <s v="Fred C. and Mary R. Koch Foundation_Mousley, Brendan20152000"/>
    <x v="4"/>
    <s v="Mousley, Brendan"/>
    <x v="3510"/>
    <n v="2000"/>
    <x v="27"/>
    <x v="2"/>
    <s v="Individual/Scholarship"/>
    <n v="54"/>
    <x v="1"/>
    <x v="0"/>
    <x v="0"/>
    <s v=""/>
    <x v="1"/>
  </r>
  <r>
    <n v="990"/>
    <s v="Fred C. and Mary R. Koch Foundation_Westemeir, Brenna20152000"/>
    <x v="4"/>
    <s v="Westemeir, Brenna"/>
    <x v="3424"/>
    <n v="2000"/>
    <x v="27"/>
    <x v="2"/>
    <s v="Individual/Scholarship"/>
    <n v="55"/>
    <x v="1"/>
    <x v="0"/>
    <x v="0"/>
    <s v=""/>
    <x v="1"/>
  </r>
  <r>
    <n v="990"/>
    <s v="Fred C. and Mary R. Koch Foundation_Rush, Bridget20152000"/>
    <x v="4"/>
    <s v="Rush, Bridget"/>
    <x v="3511"/>
    <n v="2000"/>
    <x v="27"/>
    <x v="2"/>
    <s v="Individual/Scholarship"/>
    <n v="56"/>
    <x v="1"/>
    <x v="0"/>
    <x v="0"/>
    <s v=""/>
    <x v="1"/>
  </r>
  <r>
    <n v="990"/>
    <s v="Fred C. and Mary R. Koch Foundation_McEachern, Brittany20152000"/>
    <x v="4"/>
    <s v="McEachern, Brittany"/>
    <x v="3315"/>
    <n v="2000"/>
    <x v="27"/>
    <x v="2"/>
    <s v="Individual/Scholarship"/>
    <n v="57"/>
    <x v="1"/>
    <x v="0"/>
    <x v="0"/>
    <s v=""/>
    <x v="1"/>
  </r>
  <r>
    <n v="990"/>
    <s v="Fred C. and Mary R. Koch Foundation_Becker, Brogan20152000"/>
    <x v="4"/>
    <s v="Becker, Brogan"/>
    <x v="3512"/>
    <n v="2000"/>
    <x v="27"/>
    <x v="2"/>
    <s v="Individual/Scholarship"/>
    <n v="58"/>
    <x v="1"/>
    <x v="0"/>
    <x v="0"/>
    <s v=""/>
    <x v="1"/>
  </r>
  <r>
    <n v="990"/>
    <s v="Fred C. and Mary R. Koch Foundation_Senior Callista20152000"/>
    <x v="4"/>
    <s v="Senior Callista"/>
    <x v="3578"/>
    <n v="2000"/>
    <x v="27"/>
    <x v="2"/>
    <s v="Individual/Scholarship"/>
    <n v="59"/>
    <x v="1"/>
    <x v="0"/>
    <x v="0"/>
    <s v=""/>
    <x v="1"/>
  </r>
  <r>
    <n v="990"/>
    <s v="Fred C. and Mary R. Koch Foundation_Jones, Cameron20152000"/>
    <x v="4"/>
    <s v="Jones, Cameron"/>
    <x v="3579"/>
    <n v="2000"/>
    <x v="27"/>
    <x v="2"/>
    <s v="Individual/Scholarship"/>
    <n v="60"/>
    <x v="1"/>
    <x v="0"/>
    <x v="0"/>
    <s v=""/>
    <x v="1"/>
  </r>
  <r>
    <n v="990"/>
    <s v="Fred C. and Mary R. Koch Foundation_Go, Caroline20152000"/>
    <x v="4"/>
    <s v="Go, Caroline"/>
    <x v="3580"/>
    <n v="2000"/>
    <x v="27"/>
    <x v="2"/>
    <s v="Individual/Scholarship"/>
    <n v="61"/>
    <x v="1"/>
    <x v="0"/>
    <x v="0"/>
    <s v=""/>
    <x v="1"/>
  </r>
  <r>
    <n v="990"/>
    <s v="Fred C. and Mary R. Koch Foundation_Menkes, Caroline20152000"/>
    <x v="4"/>
    <s v="Menkes, Caroline"/>
    <x v="3426"/>
    <n v="2000"/>
    <x v="27"/>
    <x v="2"/>
    <s v="Individual/Scholarship"/>
    <n v="62"/>
    <x v="1"/>
    <x v="0"/>
    <x v="0"/>
    <s v=""/>
    <x v="1"/>
  </r>
  <r>
    <n v="990"/>
    <s v="Fred C. and Mary R. Koch Foundation_Franz, Carter20152000"/>
    <x v="4"/>
    <s v="Franz, Carter"/>
    <x v="3581"/>
    <n v="2000"/>
    <x v="27"/>
    <x v="2"/>
    <s v="Individual/Scholarship"/>
    <n v="63"/>
    <x v="1"/>
    <x v="0"/>
    <x v="0"/>
    <s v=""/>
    <x v="1"/>
  </r>
  <r>
    <n v="990"/>
    <s v="Fred C. and Mary R. Koch Foundation_Kolbeck, Casey20152000"/>
    <x v="4"/>
    <s v="Kolbeck, Casey"/>
    <x v="3427"/>
    <n v="2000"/>
    <x v="27"/>
    <x v="2"/>
    <s v="Individual/Scholarship"/>
    <n v="64"/>
    <x v="1"/>
    <x v="0"/>
    <x v="0"/>
    <s v=""/>
    <x v="1"/>
  </r>
  <r>
    <n v="990"/>
    <s v="Fred C. and Mary R. Koch Foundation_Evans, Cathleen20152000"/>
    <x v="4"/>
    <s v="Evans, Cathleen"/>
    <x v="3582"/>
    <n v="2000"/>
    <x v="27"/>
    <x v="2"/>
    <s v="Individual/Scholarship"/>
    <n v="65"/>
    <x v="1"/>
    <x v="0"/>
    <x v="0"/>
    <s v=""/>
    <x v="1"/>
  </r>
  <r>
    <n v="990"/>
    <s v="Fred C. and Mary R. Koch Foundation_Hardeman, Charles20152000"/>
    <x v="4"/>
    <s v="Hardeman, Charles"/>
    <x v="3428"/>
    <n v="2000"/>
    <x v="27"/>
    <x v="2"/>
    <s v="Individual/Scholarship"/>
    <n v="66"/>
    <x v="1"/>
    <x v="0"/>
    <x v="0"/>
    <s v=""/>
    <x v="1"/>
  </r>
  <r>
    <n v="990"/>
    <s v="Fred C. and Mary R. Koch Foundation_Holloway, Charles20152000"/>
    <x v="4"/>
    <s v="Holloway, Charles"/>
    <x v="3429"/>
    <n v="2000"/>
    <x v="27"/>
    <x v="2"/>
    <s v="Individual/Scholarship"/>
    <n v="67"/>
    <x v="1"/>
    <x v="0"/>
    <x v="0"/>
    <s v=""/>
    <x v="1"/>
  </r>
  <r>
    <n v="990"/>
    <s v="Fred C. and Mary R. Koch Foundation_Meyer, Christina20152000"/>
    <x v="4"/>
    <s v="Meyer, Christina"/>
    <x v="3431"/>
    <n v="2000"/>
    <x v="27"/>
    <x v="2"/>
    <s v="Individual/Scholarship"/>
    <n v="68"/>
    <x v="1"/>
    <x v="0"/>
    <x v="0"/>
    <s v=""/>
    <x v="1"/>
  </r>
  <r>
    <n v="990"/>
    <s v="Fred C. and Mary R. Koch Foundation_Gibson, Christopher20152000"/>
    <x v="4"/>
    <s v="Gibson, Christopher"/>
    <x v="3513"/>
    <n v="2000"/>
    <x v="27"/>
    <x v="2"/>
    <s v="Individual/Scholarship"/>
    <n v="69"/>
    <x v="1"/>
    <x v="0"/>
    <x v="0"/>
    <s v=""/>
    <x v="1"/>
  </r>
  <r>
    <n v="990"/>
    <s v="Fred C. and Mary R. Koch Foundation_Mason, Christopher20152000"/>
    <x v="4"/>
    <s v="Mason, Christopher"/>
    <x v="3393"/>
    <n v="2000"/>
    <x v="27"/>
    <x v="2"/>
    <s v="Individual/Scholarship"/>
    <n v="70"/>
    <x v="1"/>
    <x v="0"/>
    <x v="0"/>
    <s v=""/>
    <x v="1"/>
  </r>
  <r>
    <n v="990"/>
    <s v="Fred C. and Mary R. Koch Foundation_Nichols, Cooper20152000"/>
    <x v="4"/>
    <s v="Nichols, Cooper"/>
    <x v="3516"/>
    <n v="2000"/>
    <x v="27"/>
    <x v="2"/>
    <s v="Individual/Scholarship"/>
    <n v="71"/>
    <x v="1"/>
    <x v="0"/>
    <x v="0"/>
    <s v=""/>
    <x v="1"/>
  </r>
  <r>
    <n v="990"/>
    <s v="Fred C. and Mary R. Koch Foundation_Baukal, Courtney20152000"/>
    <x v="4"/>
    <s v="Baukal, Courtney"/>
    <x v="3583"/>
    <n v="2000"/>
    <x v="27"/>
    <x v="2"/>
    <s v="Individual/Scholarship"/>
    <n v="72"/>
    <x v="1"/>
    <x v="0"/>
    <x v="0"/>
    <s v=""/>
    <x v="1"/>
  </r>
  <r>
    <n v="990"/>
    <s v="Fred C. and Mary R. Koch Foundation_Vinyard, Dana20152000"/>
    <x v="4"/>
    <s v="Vinyard, Dana"/>
    <x v="3584"/>
    <n v="2000"/>
    <x v="27"/>
    <x v="2"/>
    <s v="Individual/Scholarship"/>
    <n v="73"/>
    <x v="1"/>
    <x v="0"/>
    <x v="0"/>
    <s v=""/>
    <x v="1"/>
  </r>
  <r>
    <n v="990"/>
    <s v="Fred C. and Mary R. Koch Foundation_Eggert, Daniel20152000"/>
    <x v="4"/>
    <s v="Eggert, Daniel"/>
    <x v="3585"/>
    <n v="2000"/>
    <x v="27"/>
    <x v="2"/>
    <s v="Individual/Scholarship"/>
    <n v="74"/>
    <x v="1"/>
    <x v="0"/>
    <x v="0"/>
    <s v=""/>
    <x v="1"/>
  </r>
  <r>
    <n v="990"/>
    <s v="Fred C. and Mary R. Koch Foundation_Moran, Daniel20152000"/>
    <x v="4"/>
    <s v="Moran, Daniel"/>
    <x v="3586"/>
    <n v="2000"/>
    <x v="27"/>
    <x v="2"/>
    <s v="Individual/Scholarship"/>
    <n v="75"/>
    <x v="1"/>
    <x v="0"/>
    <x v="0"/>
    <s v=""/>
    <x v="1"/>
  </r>
  <r>
    <n v="990"/>
    <s v="Fred C. and Mary R. Koch Foundation_Marino, Danielle20152000"/>
    <x v="4"/>
    <s v="Marino, Danielle"/>
    <x v="3392"/>
    <n v="2000"/>
    <x v="27"/>
    <x v="2"/>
    <s v="Individual/Scholarship"/>
    <n v="76"/>
    <x v="1"/>
    <x v="0"/>
    <x v="0"/>
    <s v=""/>
    <x v="1"/>
  </r>
  <r>
    <n v="990"/>
    <s v="Fred C. and Mary R. Koch Foundation_Casey, David20152000"/>
    <x v="4"/>
    <s v="Casey, David"/>
    <x v="3433"/>
    <n v="2000"/>
    <x v="27"/>
    <x v="2"/>
    <s v="Individual/Scholarship"/>
    <n v="77"/>
    <x v="1"/>
    <x v="0"/>
    <x v="0"/>
    <s v=""/>
    <x v="1"/>
  </r>
  <r>
    <n v="990"/>
    <s v="Fred C. and Mary R. Koch Foundation_Ewers, David20152000"/>
    <x v="4"/>
    <s v="Ewers, David"/>
    <x v="3517"/>
    <n v="2000"/>
    <x v="27"/>
    <x v="2"/>
    <s v="Individual/Scholarship"/>
    <n v="78"/>
    <x v="1"/>
    <x v="0"/>
    <x v="0"/>
    <s v=""/>
    <x v="1"/>
  </r>
  <r>
    <n v="990"/>
    <s v="Fred C. and Mary R. Koch Foundation_Hu, David20152000"/>
    <x v="4"/>
    <s v="Hu, David"/>
    <x v="3587"/>
    <n v="2000"/>
    <x v="27"/>
    <x v="2"/>
    <s v="Individual/Scholarship"/>
    <n v="79"/>
    <x v="1"/>
    <x v="0"/>
    <x v="0"/>
    <s v=""/>
    <x v="1"/>
  </r>
  <r>
    <n v="990"/>
    <s v="Fred C. and Mary R. Koch Foundation_Steiner, David20152000"/>
    <x v="4"/>
    <s v="Steiner, David"/>
    <x v="3518"/>
    <n v="2000"/>
    <x v="27"/>
    <x v="2"/>
    <s v="Individual/Scholarship"/>
    <n v="80"/>
    <x v="1"/>
    <x v="0"/>
    <x v="0"/>
    <s v=""/>
    <x v="1"/>
  </r>
  <r>
    <n v="990"/>
    <s v="Fred C. and Mary R. Koch Foundation_Winter, Dayton20152000"/>
    <x v="4"/>
    <s v="Winter, Dayton"/>
    <x v="3434"/>
    <n v="2000"/>
    <x v="27"/>
    <x v="2"/>
    <s v="Individual/Scholarship"/>
    <n v="81"/>
    <x v="1"/>
    <x v="0"/>
    <x v="0"/>
    <s v=""/>
    <x v="1"/>
  </r>
  <r>
    <n v="990"/>
    <s v="Fred C. and Mary R. Koch Foundation_Menezes, Dean20152000"/>
    <x v="4"/>
    <s v="Menezes, Dean"/>
    <x v="3435"/>
    <n v="2000"/>
    <x v="27"/>
    <x v="2"/>
    <s v="Individual/Scholarship"/>
    <n v="82"/>
    <x v="1"/>
    <x v="0"/>
    <x v="0"/>
    <s v=""/>
    <x v="1"/>
  </r>
  <r>
    <n v="990"/>
    <s v="Fred C. and Mary R. Koch Foundation_Webb, Demario20152000"/>
    <x v="4"/>
    <s v="Webb, Demario"/>
    <x v="3588"/>
    <n v="2000"/>
    <x v="27"/>
    <x v="2"/>
    <s v="Individual/Scholarship"/>
    <n v="83"/>
    <x v="1"/>
    <x v="0"/>
    <x v="0"/>
    <s v=""/>
    <x v="1"/>
  </r>
  <r>
    <n v="990"/>
    <s v="Fred C. and Mary R. Koch Foundation_Shah, Devanshi20152000"/>
    <x v="4"/>
    <s v="Shah, Devanshi"/>
    <x v="3589"/>
    <n v="2000"/>
    <x v="27"/>
    <x v="2"/>
    <s v="Individual/Scholarship"/>
    <n v="84"/>
    <x v="1"/>
    <x v="0"/>
    <x v="0"/>
    <s v=""/>
    <x v="1"/>
  </r>
  <r>
    <n v="990"/>
    <s v="Fred C. and Mary R. Koch Foundation_Thompson, Dillon20152000"/>
    <x v="4"/>
    <s v="Thompson, Dillon"/>
    <x v="3590"/>
    <n v="2000"/>
    <x v="27"/>
    <x v="2"/>
    <s v="Individual/Scholarship"/>
    <n v="85"/>
    <x v="1"/>
    <x v="0"/>
    <x v="0"/>
    <s v=""/>
    <x v="1"/>
  </r>
  <r>
    <n v="990"/>
    <s v="Fred C. and Mary R. Koch Foundation_Chen, Dorothy20152000"/>
    <x v="4"/>
    <s v="Chen, Dorothy"/>
    <x v="3591"/>
    <n v="2000"/>
    <x v="27"/>
    <x v="2"/>
    <s v="Individual/Scholarship"/>
    <n v="86"/>
    <x v="1"/>
    <x v="0"/>
    <x v="0"/>
    <s v=""/>
    <x v="1"/>
  </r>
  <r>
    <n v="990"/>
    <s v="Fred C. and Mary R. Koch Foundation_Severson, Dylan20152000"/>
    <x v="4"/>
    <s v="Severson, Dylan"/>
    <x v="3592"/>
    <n v="2000"/>
    <x v="27"/>
    <x v="2"/>
    <s v="Individual/Scholarship"/>
    <n v="87"/>
    <x v="1"/>
    <x v="0"/>
    <x v="0"/>
    <s v=""/>
    <x v="1"/>
  </r>
  <r>
    <n v="990"/>
    <s v="Fred C. and Mary R. Koch Foundation_Dwyer, Elizabeth20152000"/>
    <x v="4"/>
    <s v="Dwyer, Elizabeth"/>
    <x v="3593"/>
    <n v="2000"/>
    <x v="27"/>
    <x v="2"/>
    <s v="Individual/Scholarship"/>
    <n v="88"/>
    <x v="1"/>
    <x v="0"/>
    <x v="0"/>
    <s v=""/>
    <x v="1"/>
  </r>
  <r>
    <n v="990"/>
    <s v="Fred C. and Mary R. Koch Foundation_Gardiner, Elizabeth20152000"/>
    <x v="4"/>
    <s v="Gardiner, Elizabeth"/>
    <x v="3594"/>
    <n v="2000"/>
    <x v="27"/>
    <x v="2"/>
    <s v="Individual/Scholarship"/>
    <n v="89"/>
    <x v="1"/>
    <x v="0"/>
    <x v="0"/>
    <s v=""/>
    <x v="1"/>
  </r>
  <r>
    <n v="990"/>
    <s v="Fred C. and Mary R. Koch Foundation_Graeff, Elizabeth20152000"/>
    <x v="4"/>
    <s v="Graeff, Elizabeth"/>
    <x v="3521"/>
    <n v="2000"/>
    <x v="27"/>
    <x v="2"/>
    <s v="Individual/Scholarship"/>
    <n v="90"/>
    <x v="1"/>
    <x v="0"/>
    <x v="0"/>
    <s v=""/>
    <x v="1"/>
  </r>
  <r>
    <n v="990"/>
    <s v="Fred C. and Mary R. Koch Foundation_McDermott, Elizabeth20152000"/>
    <x v="4"/>
    <s v="McDermott, Elizabeth"/>
    <x v="3437"/>
    <n v="2000"/>
    <x v="27"/>
    <x v="2"/>
    <s v="Individual/Scholarship"/>
    <n v="91"/>
    <x v="1"/>
    <x v="0"/>
    <x v="0"/>
    <s v=""/>
    <x v="1"/>
  </r>
  <r>
    <n v="990"/>
    <s v="Fred C. and Mary R. Koch Foundation_Hughes, Eliott20152000"/>
    <x v="4"/>
    <s v="Hughes, Eliott"/>
    <x v="3595"/>
    <n v="2000"/>
    <x v="27"/>
    <x v="2"/>
    <s v="Individual/Scholarship"/>
    <n v="92"/>
    <x v="1"/>
    <x v="0"/>
    <x v="0"/>
    <s v=""/>
    <x v="1"/>
  </r>
  <r>
    <n v="990"/>
    <s v="Fred C. and Mary R. Koch Foundation_Rohl, Emelia20152000"/>
    <x v="4"/>
    <s v="Rohl, Emelia"/>
    <x v="3522"/>
    <n v="2000"/>
    <x v="27"/>
    <x v="2"/>
    <s v="Individual/Scholarship"/>
    <n v="93"/>
    <x v="1"/>
    <x v="0"/>
    <x v="0"/>
    <s v=""/>
    <x v="1"/>
  </r>
  <r>
    <n v="990"/>
    <s v="Fred C. and Mary R. Koch Foundation_Rohlender, Emily20152000"/>
    <x v="4"/>
    <s v="Rohlender, Emily"/>
    <x v="3596"/>
    <n v="2000"/>
    <x v="27"/>
    <x v="2"/>
    <s v="Individual/Scholarship"/>
    <n v="94"/>
    <x v="1"/>
    <x v="0"/>
    <x v="0"/>
    <s v=""/>
    <x v="1"/>
  </r>
  <r>
    <n v="990"/>
    <s v="Fred C. and Mary R. Koch Foundation_Yung, Emily20152000"/>
    <x v="4"/>
    <s v="Yung, Emily"/>
    <x v="3438"/>
    <n v="2000"/>
    <x v="27"/>
    <x v="2"/>
    <s v="Individual/Scholarship"/>
    <n v="95"/>
    <x v="1"/>
    <x v="0"/>
    <x v="0"/>
    <s v=""/>
    <x v="1"/>
  </r>
  <r>
    <n v="990"/>
    <s v="Fred C. and Mary R. Koch Foundation_Zwick, Emily20152000"/>
    <x v="4"/>
    <s v="Zwick, Emily"/>
    <x v="3597"/>
    <n v="2000"/>
    <x v="27"/>
    <x v="2"/>
    <s v="Individual/Scholarship"/>
    <n v="96"/>
    <x v="1"/>
    <x v="0"/>
    <x v="0"/>
    <s v=""/>
    <x v="1"/>
  </r>
  <r>
    <n v="990"/>
    <s v="Fred C. and Mary R. Koch Foundation_Matthews, Eric20152000"/>
    <x v="4"/>
    <s v="Matthews, Eric"/>
    <x v="3598"/>
    <n v="2000"/>
    <x v="27"/>
    <x v="2"/>
    <s v="Individual/Scholarship"/>
    <n v="97"/>
    <x v="1"/>
    <x v="0"/>
    <x v="0"/>
    <s v=""/>
    <x v="1"/>
  </r>
  <r>
    <n v="990"/>
    <s v="Fred C. and Mary R. Koch Foundation_Edgerly, Erica20152000"/>
    <x v="4"/>
    <s v="Edgerly, Erica"/>
    <x v="3524"/>
    <n v="2000"/>
    <x v="27"/>
    <x v="2"/>
    <s v="Individual/Scholarship"/>
    <n v="98"/>
    <x v="1"/>
    <x v="0"/>
    <x v="0"/>
    <s v=""/>
    <x v="1"/>
  </r>
  <r>
    <n v="990"/>
    <s v="Fred C. and Mary R. Koch Foundation_Polasek, Ervin20152000"/>
    <x v="4"/>
    <s v="Polasek, Ervin"/>
    <x v="3320"/>
    <n v="2000"/>
    <x v="27"/>
    <x v="2"/>
    <s v="Individual/Scholarship"/>
    <n v="99"/>
    <x v="1"/>
    <x v="0"/>
    <x v="0"/>
    <s v=""/>
    <x v="1"/>
  </r>
  <r>
    <n v="990"/>
    <s v="Fred C. and Mary R. Koch Foundation_Lencioni, Gabrielle20152000"/>
    <x v="4"/>
    <s v="Lencioni, Gabrielle"/>
    <x v="3599"/>
    <n v="2000"/>
    <x v="27"/>
    <x v="2"/>
    <s v="Individual/Scholarship"/>
    <n v="100"/>
    <x v="1"/>
    <x v="0"/>
    <x v="0"/>
    <s v=""/>
    <x v="1"/>
  </r>
  <r>
    <n v="990"/>
    <s v="Fred C. and Mary R. Koch Foundation_Phillips, Gabrielle20152000"/>
    <x v="4"/>
    <s v="Phillips, Gabrielle"/>
    <x v="3600"/>
    <n v="2000"/>
    <x v="27"/>
    <x v="2"/>
    <s v="Individual/Scholarship"/>
    <n v="101"/>
    <x v="1"/>
    <x v="0"/>
    <x v="0"/>
    <s v=""/>
    <x v="1"/>
  </r>
  <r>
    <n v="990"/>
    <s v="Fred C. and Mary R. Koch Foundation_Wiens, Gabreille20152000"/>
    <x v="4"/>
    <s v="Wiens, Gabreille"/>
    <x v="3525"/>
    <n v="2000"/>
    <x v="27"/>
    <x v="2"/>
    <s v="Individual/Scholarship"/>
    <n v="102"/>
    <x v="1"/>
    <x v="0"/>
    <x v="0"/>
    <s v=""/>
    <x v="1"/>
  </r>
  <r>
    <n v="990"/>
    <s v="Fred C. and Mary R. Koch Foundation_Olson, Gavin20152000"/>
    <x v="4"/>
    <s v="Olson, Gavin"/>
    <x v="3441"/>
    <n v="2000"/>
    <x v="27"/>
    <x v="2"/>
    <s v="Individual/Scholarship"/>
    <n v="103"/>
    <x v="1"/>
    <x v="0"/>
    <x v="0"/>
    <s v=""/>
    <x v="1"/>
  </r>
  <r>
    <n v="990"/>
    <s v="Fred C. and Mary R. Koch Foundation_Kohn, Grace20152000"/>
    <x v="4"/>
    <s v="Kohn, Grace"/>
    <x v="3601"/>
    <n v="2000"/>
    <x v="27"/>
    <x v="2"/>
    <s v="Individual/Scholarship"/>
    <n v="104"/>
    <x v="1"/>
    <x v="0"/>
    <x v="0"/>
    <s v=""/>
    <x v="1"/>
  </r>
  <r>
    <n v="990"/>
    <s v="Fred C. and Mary R. Koch Foundation_Lemaster, Grace20152000"/>
    <x v="4"/>
    <s v="Lemaster, Grace"/>
    <x v="3388"/>
    <n v="2000"/>
    <x v="27"/>
    <x v="2"/>
    <s v="Individual/Scholarship"/>
    <n v="105"/>
    <x v="1"/>
    <x v="0"/>
    <x v="0"/>
    <s v=""/>
    <x v="1"/>
  </r>
  <r>
    <n v="990"/>
    <s v="Fred C. and Mary R. Koch Foundation_Mueller, Grace20152000"/>
    <x v="4"/>
    <s v="Mueller, Grace"/>
    <x v="3602"/>
    <n v="2000"/>
    <x v="27"/>
    <x v="2"/>
    <s v="Individual/Scholarship"/>
    <n v="106"/>
    <x v="1"/>
    <x v="0"/>
    <x v="0"/>
    <s v=""/>
    <x v="1"/>
  </r>
  <r>
    <n v="990"/>
    <s v="Fred C. and Mary R. Koch Foundation_Harmon, Graham20152000"/>
    <x v="4"/>
    <s v="Harmon, Graham"/>
    <x v="3603"/>
    <n v="2000"/>
    <x v="27"/>
    <x v="2"/>
    <s v="Individual/Scholarship"/>
    <n v="107"/>
    <x v="1"/>
    <x v="0"/>
    <x v="0"/>
    <s v=""/>
    <x v="1"/>
  </r>
  <r>
    <n v="990"/>
    <s v="Fred C. and Mary R. Koch Foundation_Creitz, Haley20152000"/>
    <x v="4"/>
    <s v="Creitz, Haley"/>
    <x v="3604"/>
    <n v="2000"/>
    <x v="27"/>
    <x v="2"/>
    <s v="Individual/Scholarship"/>
    <n v="108"/>
    <x v="1"/>
    <x v="0"/>
    <x v="0"/>
    <s v=""/>
    <x v="1"/>
  </r>
  <r>
    <n v="990"/>
    <s v="Fred C. and Mary R. Koch Foundation_Hayhurst, Halle20152000"/>
    <x v="4"/>
    <s v="Hayhurst, Halle"/>
    <x v="3605"/>
    <n v="2000"/>
    <x v="27"/>
    <x v="2"/>
    <s v="Individual/Scholarship"/>
    <n v="109"/>
    <x v="1"/>
    <x v="0"/>
    <x v="0"/>
    <s v=""/>
    <x v="1"/>
  </r>
  <r>
    <n v="990"/>
    <s v="Fred C. and Mary R. Koch Foundation_Staib, Halle20152000"/>
    <x v="4"/>
    <s v="Staib, Halle"/>
    <x v="3606"/>
    <n v="2000"/>
    <x v="27"/>
    <x v="2"/>
    <s v="Individual/Scholarship"/>
    <n v="110"/>
    <x v="1"/>
    <x v="0"/>
    <x v="0"/>
    <s v=""/>
    <x v="1"/>
  </r>
  <r>
    <n v="990"/>
    <s v="Fred C. and Mary R. Koch Foundation_Boline, Hannah20152000"/>
    <x v="4"/>
    <s v="Boline, Hannah"/>
    <x v="3607"/>
    <n v="2000"/>
    <x v="27"/>
    <x v="2"/>
    <s v="Individual/Scholarship"/>
    <n v="111"/>
    <x v="1"/>
    <x v="0"/>
    <x v="0"/>
    <s v=""/>
    <x v="1"/>
  </r>
  <r>
    <n v="990"/>
    <s v="Fred C. and Mary R. Koch Foundation_Johnson, Hannah20152000"/>
    <x v="4"/>
    <s v="Johnson, Hannah"/>
    <x v="3608"/>
    <n v="2000"/>
    <x v="27"/>
    <x v="2"/>
    <s v="Individual/Scholarship"/>
    <n v="112"/>
    <x v="1"/>
    <x v="0"/>
    <x v="0"/>
    <s v=""/>
    <x v="1"/>
  </r>
  <r>
    <n v="990"/>
    <s v="Fred C. and Mary R. Koch Foundation_Berdan, Holly20152000"/>
    <x v="4"/>
    <s v="Berdan, Holly"/>
    <x v="3349"/>
    <n v="2000"/>
    <x v="27"/>
    <x v="2"/>
    <s v="Individual/Scholarship"/>
    <n v="113"/>
    <x v="1"/>
    <x v="0"/>
    <x v="0"/>
    <s v=""/>
    <x v="1"/>
  </r>
  <r>
    <n v="990"/>
    <s v="Fred C. and Mary R. Koch Foundation_Blankinship, Ian20152000"/>
    <x v="4"/>
    <s v="Blankinship, Ian"/>
    <x v="3277"/>
    <n v="2000"/>
    <x v="27"/>
    <x v="2"/>
    <s v="Individual/Scholarship"/>
    <n v="114"/>
    <x v="1"/>
    <x v="0"/>
    <x v="0"/>
    <s v=""/>
    <x v="1"/>
  </r>
  <r>
    <n v="990"/>
    <s v="Fred C. and Mary R. Koch Foundation_Dyson, Ivey20152000"/>
    <x v="4"/>
    <s v="Dyson, Ivey"/>
    <x v="3527"/>
    <n v="2000"/>
    <x v="27"/>
    <x v="2"/>
    <s v="Individual/Scholarship"/>
    <n v="115"/>
    <x v="1"/>
    <x v="0"/>
    <x v="0"/>
    <s v=""/>
    <x v="1"/>
  </r>
  <r>
    <n v="990"/>
    <s v="Fred C. and Mary R. Koch Foundation_Highfill, Jacob20152000"/>
    <x v="4"/>
    <s v="Highfill, Jacob"/>
    <x v="3609"/>
    <n v="2000"/>
    <x v="27"/>
    <x v="2"/>
    <s v="Individual/Scholarship"/>
    <n v="116"/>
    <x v="1"/>
    <x v="0"/>
    <x v="0"/>
    <s v=""/>
    <x v="1"/>
  </r>
  <r>
    <n v="990"/>
    <s v="Fred C. and Mary R. Koch Foundation_Spitz, Jacob20152000"/>
    <x v="4"/>
    <s v="Spitz, Jacob"/>
    <x v="3447"/>
    <n v="2000"/>
    <x v="27"/>
    <x v="2"/>
    <s v="Individual/Scholarship"/>
    <n v="117"/>
    <x v="1"/>
    <x v="0"/>
    <x v="0"/>
    <s v=""/>
    <x v="1"/>
  </r>
  <r>
    <n v="990"/>
    <s v="Fred C. and Mary R. Koch Foundation_Leber, Jake20152000"/>
    <x v="4"/>
    <s v="Leber, Jake"/>
    <x v="3529"/>
    <n v="2000"/>
    <x v="27"/>
    <x v="2"/>
    <s v="Individual/Scholarship"/>
    <n v="118"/>
    <x v="1"/>
    <x v="0"/>
    <x v="0"/>
    <s v=""/>
    <x v="1"/>
  </r>
  <r>
    <n v="990"/>
    <s v="Fred C. and Mary R. Koch Foundation_Frisbie, James20152000"/>
    <x v="4"/>
    <s v="Frisbie, James"/>
    <x v="3448"/>
    <n v="2000"/>
    <x v="27"/>
    <x v="2"/>
    <s v="Individual/Scholarship"/>
    <n v="119"/>
    <x v="1"/>
    <x v="0"/>
    <x v="0"/>
    <s v=""/>
    <x v="1"/>
  </r>
  <r>
    <n v="990"/>
    <s v="Fred C. and Mary R. Koch Foundation_Melton, James20152000"/>
    <x v="4"/>
    <s v="Melton, James"/>
    <x v="3395"/>
    <n v="2000"/>
    <x v="27"/>
    <x v="2"/>
    <s v="Individual/Scholarship"/>
    <n v="120"/>
    <x v="1"/>
    <x v="0"/>
    <x v="0"/>
    <s v=""/>
    <x v="1"/>
  </r>
  <r>
    <n v="990"/>
    <s v="Fred C. and Mary R. Koch Foundation_Baucom, Jessica20152000"/>
    <x v="4"/>
    <s v="Baucom, Jessica"/>
    <x v="3531"/>
    <n v="2000"/>
    <x v="27"/>
    <x v="2"/>
    <s v="Individual/Scholarship"/>
    <n v="121"/>
    <x v="1"/>
    <x v="0"/>
    <x v="0"/>
    <s v=""/>
    <x v="1"/>
  </r>
  <r>
    <n v="990"/>
    <s v="Fred C. and Mary R. Koch Foundation_Ding, Jessica20152000"/>
    <x v="4"/>
    <s v="Ding, Jessica"/>
    <x v="3610"/>
    <n v="2000"/>
    <x v="27"/>
    <x v="2"/>
    <s v="Individual/Scholarship"/>
    <n v="122"/>
    <x v="1"/>
    <x v="0"/>
    <x v="0"/>
    <s v=""/>
    <x v="1"/>
  </r>
  <r>
    <n v="990"/>
    <s v="Fred C. and Mary R. Koch Foundation_Fritsche, Jessica20152000"/>
    <x v="4"/>
    <s v="Fritsche, Jessica"/>
    <x v="3532"/>
    <n v="2000"/>
    <x v="27"/>
    <x v="2"/>
    <s v="Individual/Scholarship"/>
    <n v="123"/>
    <x v="1"/>
    <x v="0"/>
    <x v="0"/>
    <s v=""/>
    <x v="1"/>
  </r>
  <r>
    <n v="990"/>
    <s v="Fred C. and Mary R. Koch Foundation_Keever, Jessica20152000"/>
    <x v="4"/>
    <s v="Keever, Jessica"/>
    <x v="3533"/>
    <n v="2000"/>
    <x v="27"/>
    <x v="2"/>
    <s v="Individual/Scholarship"/>
    <n v="124"/>
    <x v="1"/>
    <x v="0"/>
    <x v="0"/>
    <s v=""/>
    <x v="1"/>
  </r>
  <r>
    <n v="990"/>
    <s v="Fred C. and Mary R. Koch Foundation_Resnick, Jessica20152000"/>
    <x v="4"/>
    <s v="Resnick, Jessica"/>
    <x v="3611"/>
    <n v="2000"/>
    <x v="27"/>
    <x v="2"/>
    <s v="Individual/Scholarship"/>
    <n v="125"/>
    <x v="1"/>
    <x v="0"/>
    <x v="0"/>
    <s v=""/>
    <x v="1"/>
  </r>
  <r>
    <n v="990"/>
    <s v="Fred C. and Mary R. Koch Foundation_Palski, Jill20152000"/>
    <x v="4"/>
    <s v="Palski, Jill"/>
    <x v="3319"/>
    <n v="2000"/>
    <x v="27"/>
    <x v="2"/>
    <s v="Individual/Scholarship"/>
    <n v="126"/>
    <x v="1"/>
    <x v="0"/>
    <x v="0"/>
    <s v=""/>
    <x v="1"/>
  </r>
  <r>
    <n v="990"/>
    <s v="Fred C. and Mary R. Koch Foundation_Go, Jonathan20152000"/>
    <x v="4"/>
    <s v="Go, Jonathan"/>
    <x v="3453"/>
    <n v="2000"/>
    <x v="27"/>
    <x v="2"/>
    <s v="Individual/Scholarship"/>
    <n v="127"/>
    <x v="1"/>
    <x v="0"/>
    <x v="0"/>
    <s v=""/>
    <x v="1"/>
  </r>
  <r>
    <n v="990"/>
    <s v="Fred C. and Mary R. Koch Foundation_Grunewald, Jonathan20152000"/>
    <x v="4"/>
    <s v="Grunewald, Jonathan"/>
    <x v="3534"/>
    <n v="2000"/>
    <x v="27"/>
    <x v="2"/>
    <s v="Individual/Scholarship"/>
    <n v="128"/>
    <x v="1"/>
    <x v="0"/>
    <x v="0"/>
    <s v=""/>
    <x v="1"/>
  </r>
  <r>
    <n v="990"/>
    <s v="Fred C. and Mary R. Koch Foundation_Lund, Jordan20152000"/>
    <x v="4"/>
    <s v="Lund, Jordan"/>
    <x v="3612"/>
    <n v="2000"/>
    <x v="27"/>
    <x v="2"/>
    <s v="Individual/Scholarship"/>
    <n v="129"/>
    <x v="1"/>
    <x v="0"/>
    <x v="0"/>
    <s v=""/>
    <x v="1"/>
  </r>
  <r>
    <n v="990"/>
    <s v="Fred C. and Mary R. Koch Foundation_Lundell, Jordan20152000"/>
    <x v="4"/>
    <s v="Lundell, Jordan"/>
    <x v="3536"/>
    <n v="2000"/>
    <x v="27"/>
    <x v="2"/>
    <s v="Individual/Scholarship"/>
    <n v="130"/>
    <x v="1"/>
    <x v="0"/>
    <x v="0"/>
    <s v=""/>
    <x v="1"/>
  </r>
  <r>
    <n v="990"/>
    <s v="Fred C. and Mary R. Koch Foundation_Taylor, Jordan20152000"/>
    <x v="4"/>
    <s v="Taylor, Jordan"/>
    <x v="3613"/>
    <n v="2000"/>
    <x v="27"/>
    <x v="2"/>
    <s v="Individual/Scholarship"/>
    <n v="131"/>
    <x v="1"/>
    <x v="0"/>
    <x v="0"/>
    <s v=""/>
    <x v="1"/>
  </r>
  <r>
    <n v="990"/>
    <s v="Fred C. and Mary R. Koch Foundation_Dutton, Joshua20152000"/>
    <x v="4"/>
    <s v="Dutton, Joshua"/>
    <x v="3614"/>
    <n v="2000"/>
    <x v="27"/>
    <x v="2"/>
    <s v="Individual/Scholarship"/>
    <n v="132"/>
    <x v="1"/>
    <x v="0"/>
    <x v="0"/>
    <s v=""/>
    <x v="1"/>
  </r>
  <r>
    <n v="990"/>
    <s v="Fred C. and Mary R. Koch Foundation_Hoover, Joshua20152000"/>
    <x v="4"/>
    <s v="Hoover, Joshua"/>
    <x v="3382"/>
    <n v="2000"/>
    <x v="27"/>
    <x v="2"/>
    <s v="Individual/Scholarship"/>
    <n v="133"/>
    <x v="1"/>
    <x v="0"/>
    <x v="0"/>
    <s v=""/>
    <x v="1"/>
  </r>
  <r>
    <n v="990"/>
    <s v="Fred C. and Mary R. Koch Foundation_Yonkin, Joshua20152000"/>
    <x v="4"/>
    <s v="Yonkin, Joshua"/>
    <x v="3538"/>
    <n v="2000"/>
    <x v="27"/>
    <x v="2"/>
    <s v="Individual/Scholarship"/>
    <n v="134"/>
    <x v="1"/>
    <x v="0"/>
    <x v="0"/>
    <s v=""/>
    <x v="1"/>
  </r>
  <r>
    <n v="990"/>
    <s v="Fred C. and Mary R. Koch Foundation_Camp, Julia20152000"/>
    <x v="4"/>
    <s v="Camp, Julia"/>
    <x v="3615"/>
    <n v="2000"/>
    <x v="27"/>
    <x v="2"/>
    <s v="Individual/Scholarship"/>
    <n v="135"/>
    <x v="1"/>
    <x v="0"/>
    <x v="0"/>
    <s v=""/>
    <x v="1"/>
  </r>
  <r>
    <n v="990"/>
    <s v="Fred C. and Mary R. Koch Foundation_Blischak, Julianna20152000"/>
    <x v="4"/>
    <s v="Blischak, Julianna"/>
    <x v="3351"/>
    <n v="2000"/>
    <x v="27"/>
    <x v="2"/>
    <s v="Individual/Scholarship"/>
    <n v="136"/>
    <x v="1"/>
    <x v="0"/>
    <x v="0"/>
    <s v=""/>
    <x v="1"/>
  </r>
  <r>
    <n v="990"/>
    <s v="Fred C. and Mary R. Koch Foundation_Baker, Justin20152000"/>
    <x v="4"/>
    <s v="Baker, Justin"/>
    <x v="3456"/>
    <n v="2000"/>
    <x v="27"/>
    <x v="2"/>
    <s v="Individual/Scholarship"/>
    <n v="137"/>
    <x v="1"/>
    <x v="0"/>
    <x v="0"/>
    <s v=""/>
    <x v="1"/>
  </r>
  <r>
    <n v="990"/>
    <s v="Fred C. and Mary R. Koch Foundation_Stiles, Kailee20152000"/>
    <x v="4"/>
    <s v="Stiles, Kailee"/>
    <x v="3457"/>
    <n v="2000"/>
    <x v="27"/>
    <x v="2"/>
    <s v="Individual/Scholarship"/>
    <n v="138"/>
    <x v="1"/>
    <x v="0"/>
    <x v="0"/>
    <s v=""/>
    <x v="1"/>
  </r>
  <r>
    <n v="990"/>
    <s v="Fred C. and Mary R. Koch Foundation_Kaitlin, McCarter20152000"/>
    <x v="4"/>
    <s v="Kaitlin, McCarter"/>
    <x v="3616"/>
    <n v="2000"/>
    <x v="27"/>
    <x v="2"/>
    <s v="Individual/Scholarship"/>
    <n v="139"/>
    <x v="1"/>
    <x v="0"/>
    <x v="0"/>
    <s v=""/>
    <x v="1"/>
  </r>
  <r>
    <n v="990"/>
    <s v="Fred C. and Mary R. Koch Foundation_Schoenbauer, Kaitlyn20152000"/>
    <x v="4"/>
    <s v="Schoenbauer, Kaitlyn"/>
    <x v="3617"/>
    <n v="2000"/>
    <x v="27"/>
    <x v="2"/>
    <s v="Individual/Scholarship"/>
    <n v="140"/>
    <x v="1"/>
    <x v="0"/>
    <x v="0"/>
    <s v=""/>
    <x v="1"/>
  </r>
  <r>
    <n v="990"/>
    <s v="Fred C. and Mary R. Koch Foundation_Spitz, Katherine20152000"/>
    <x v="4"/>
    <s v="Spitz, Katherine"/>
    <x v="3458"/>
    <n v="2000"/>
    <x v="27"/>
    <x v="2"/>
    <s v="Individual/Scholarship"/>
    <n v="141"/>
    <x v="1"/>
    <x v="0"/>
    <x v="0"/>
    <s v=""/>
    <x v="1"/>
  </r>
  <r>
    <n v="990"/>
    <s v="Fred C. and Mary R. Koch Foundation_Haeska, Kathryn20152000"/>
    <x v="4"/>
    <s v="Haeska, Kathryn"/>
    <x v="3539"/>
    <n v="2000"/>
    <x v="27"/>
    <x v="2"/>
    <s v="Individual/Scholarship"/>
    <n v="142"/>
    <x v="1"/>
    <x v="0"/>
    <x v="0"/>
    <s v=""/>
    <x v="1"/>
  </r>
  <r>
    <n v="990"/>
    <s v="Fred C. and Mary R. Koch Foundation_McIntosh, Kathryn20152000"/>
    <x v="4"/>
    <s v="McIntosh, Kathryn"/>
    <x v="3540"/>
    <n v="2000"/>
    <x v="27"/>
    <x v="2"/>
    <s v="Individual/Scholarship"/>
    <n v="143"/>
    <x v="1"/>
    <x v="0"/>
    <x v="0"/>
    <s v=""/>
    <x v="1"/>
  </r>
  <r>
    <n v="990"/>
    <s v="Fred C. and Mary R. Koch Foundation_Duncan, Katie20152000"/>
    <x v="4"/>
    <s v="Duncan, Katie"/>
    <x v="3618"/>
    <n v="2000"/>
    <x v="27"/>
    <x v="2"/>
    <s v="Individual/Scholarship"/>
    <n v="144"/>
    <x v="1"/>
    <x v="0"/>
    <x v="0"/>
    <s v=""/>
    <x v="1"/>
  </r>
  <r>
    <n v="990"/>
    <s v="Fred C. and Mary R. Koch Foundation_Smith, Katlyn20152000"/>
    <x v="4"/>
    <s v="Smith, Katlyn"/>
    <x v="3619"/>
    <n v="2000"/>
    <x v="27"/>
    <x v="2"/>
    <s v="Individual/Scholarship"/>
    <n v="145"/>
    <x v="1"/>
    <x v="0"/>
    <x v="0"/>
    <s v=""/>
    <x v="1"/>
  </r>
  <r>
    <n v="990"/>
    <s v="Fred C. and Mary R. Koch Foundation_Mesh, Kayla20152000"/>
    <x v="4"/>
    <s v="Mesh, Kayla"/>
    <x v="3620"/>
    <n v="2000"/>
    <x v="27"/>
    <x v="2"/>
    <s v="Individual/Scholarship"/>
    <n v="146"/>
    <x v="1"/>
    <x v="0"/>
    <x v="0"/>
    <s v=""/>
    <x v="1"/>
  </r>
  <r>
    <n v="990"/>
    <s v="Fred C. and Mary R. Koch Foundation_Schroeder, Kayla20152000"/>
    <x v="4"/>
    <s v="Schroeder, Kayla"/>
    <x v="3404"/>
    <n v="2000"/>
    <x v="27"/>
    <x v="2"/>
    <s v="Individual/Scholarship"/>
    <n v="147"/>
    <x v="1"/>
    <x v="0"/>
    <x v="0"/>
    <s v=""/>
    <x v="1"/>
  </r>
  <r>
    <n v="990"/>
    <s v="Fred C. and Mary R. Koch Foundation_Seurer, Kaylene20152000"/>
    <x v="4"/>
    <s v="Seurer, Kaylene"/>
    <x v="3459"/>
    <n v="2000"/>
    <x v="27"/>
    <x v="2"/>
    <s v="Individual/Scholarship"/>
    <n v="148"/>
    <x v="1"/>
    <x v="0"/>
    <x v="0"/>
    <s v=""/>
    <x v="1"/>
  </r>
  <r>
    <n v="990"/>
    <s v="Fred C. and Mary R. Koch Foundation_George, Kayley20152000"/>
    <x v="4"/>
    <s v="George, Kayley"/>
    <x v="3541"/>
    <n v="2000"/>
    <x v="27"/>
    <x v="2"/>
    <s v="Individual/Scholarship"/>
    <n v="149"/>
    <x v="1"/>
    <x v="0"/>
    <x v="0"/>
    <s v=""/>
    <x v="1"/>
  </r>
  <r>
    <n v="990"/>
    <s v="Fred C. and Mary R. Koch Foundation_Kobleck, Kennedy20152000"/>
    <x v="4"/>
    <s v="Kobleck, Kennedy"/>
    <x v="3621"/>
    <n v="2000"/>
    <x v="27"/>
    <x v="2"/>
    <s v="Individual/Scholarship"/>
    <n v="150"/>
    <x v="1"/>
    <x v="0"/>
    <x v="0"/>
    <s v=""/>
    <x v="1"/>
  </r>
  <r>
    <n v="990"/>
    <s v="Fred C. and Mary R. Koch Foundation_Monaco, Kevin20152000"/>
    <x v="4"/>
    <s v="Monaco, Kevin"/>
    <x v="3622"/>
    <n v="2000"/>
    <x v="27"/>
    <x v="2"/>
    <s v="Individual/Scholarship"/>
    <n v="151"/>
    <x v="1"/>
    <x v="0"/>
    <x v="0"/>
    <s v=""/>
    <x v="1"/>
  </r>
  <r>
    <n v="990"/>
    <s v="Fred C. and Mary R. Koch Foundation_Shectman, Kevin20152000"/>
    <x v="4"/>
    <s v="Shectman, Kevin"/>
    <x v="3461"/>
    <n v="2000"/>
    <x v="27"/>
    <x v="2"/>
    <s v="Individual/Scholarship"/>
    <n v="152"/>
    <x v="1"/>
    <x v="0"/>
    <x v="0"/>
    <s v=""/>
    <x v="1"/>
  </r>
  <r>
    <n v="990"/>
    <s v="Fred C. and Mary R. Koch Foundation_Allison, Kiara20152000"/>
    <x v="4"/>
    <s v="Allison, Kiara"/>
    <x v="3623"/>
    <n v="2000"/>
    <x v="27"/>
    <x v="2"/>
    <s v="Individual/Scholarship"/>
    <n v="153"/>
    <x v="1"/>
    <x v="0"/>
    <x v="0"/>
    <s v=""/>
    <x v="1"/>
  </r>
  <r>
    <n v="990"/>
    <s v="Fred C. and Mary R. Koch Foundation_Allen, Kirsten20152000"/>
    <x v="4"/>
    <s v="Allen, Kirsten"/>
    <x v="3624"/>
    <n v="2000"/>
    <x v="27"/>
    <x v="2"/>
    <s v="Individual/Scholarship"/>
    <n v="154"/>
    <x v="1"/>
    <x v="0"/>
    <x v="0"/>
    <s v=""/>
    <x v="1"/>
  </r>
  <r>
    <n v="990"/>
    <s v="Fred C. and Mary R. Koch Foundation_Graves, Kristen20152000"/>
    <x v="4"/>
    <s v="Graves, Kristen"/>
    <x v="3625"/>
    <n v="2000"/>
    <x v="27"/>
    <x v="2"/>
    <s v="Individual/Scholarship"/>
    <n v="155"/>
    <x v="1"/>
    <x v="0"/>
    <x v="0"/>
    <s v=""/>
    <x v="1"/>
  </r>
  <r>
    <n v="990"/>
    <s v="Fred C. and Mary R. Koch Foundation_Cooper, Lauren20152000"/>
    <x v="4"/>
    <s v="Cooper, Lauren"/>
    <x v="3626"/>
    <n v="2000"/>
    <x v="27"/>
    <x v="2"/>
    <s v="Individual/Scholarship"/>
    <n v="156"/>
    <x v="1"/>
    <x v="0"/>
    <x v="0"/>
    <s v=""/>
    <x v="1"/>
  </r>
  <r>
    <n v="990"/>
    <s v="Fred C. and Mary R. Koch Foundation_Pfeifer, Lauren20152000"/>
    <x v="4"/>
    <s v="Pfeifer, Lauren"/>
    <x v="3627"/>
    <n v="2000"/>
    <x v="27"/>
    <x v="2"/>
    <s v="Individual/Scholarship"/>
    <n v="157"/>
    <x v="1"/>
    <x v="0"/>
    <x v="0"/>
    <s v=""/>
    <x v="1"/>
  </r>
  <r>
    <n v="990"/>
    <s v="Fred C. and Mary R. Koch Foundation_Henderson, Leah20152000"/>
    <x v="4"/>
    <s v="Henderson, Leah"/>
    <x v="3302"/>
    <n v="2000"/>
    <x v="27"/>
    <x v="2"/>
    <s v="Individual/Scholarship"/>
    <n v="158"/>
    <x v="1"/>
    <x v="0"/>
    <x v="0"/>
    <s v=""/>
    <x v="1"/>
  </r>
  <r>
    <n v="990"/>
    <s v="Fred C. and Mary R. Koch Foundation_Alexander, Lexi20152000"/>
    <x v="4"/>
    <s v="Alexander, Lexi"/>
    <x v="3463"/>
    <n v="2000"/>
    <x v="27"/>
    <x v="2"/>
    <s v="Individual/Scholarship"/>
    <n v="159"/>
    <x v="1"/>
    <x v="0"/>
    <x v="0"/>
    <s v=""/>
    <x v="1"/>
  </r>
  <r>
    <n v="990"/>
    <s v="Fred C. and Mary R. Koch Foundation_Benes, Lia20152000"/>
    <x v="4"/>
    <s v="Benes, Lia"/>
    <x v="3628"/>
    <n v="2000"/>
    <x v="27"/>
    <x v="2"/>
    <s v="Individual/Scholarship"/>
    <n v="160"/>
    <x v="1"/>
    <x v="0"/>
    <x v="0"/>
    <s v=""/>
    <x v="1"/>
  </r>
  <r>
    <n v="990"/>
    <s v="Fred C. and Mary R. Koch Foundation_Blizzard, Lincoln20152000"/>
    <x v="4"/>
    <s v="Blizzard, Lincoln"/>
    <x v="3464"/>
    <n v="2000"/>
    <x v="27"/>
    <x v="2"/>
    <s v="Individual/Scholarship"/>
    <n v="161"/>
    <x v="1"/>
    <x v="0"/>
    <x v="0"/>
    <s v=""/>
    <x v="1"/>
  </r>
  <r>
    <n v="990"/>
    <s v="Fred C. and Mary R. Koch Foundation_Colling, Lindsay20152000"/>
    <x v="4"/>
    <s v="Colling, Lindsay"/>
    <x v="3359"/>
    <n v="2000"/>
    <x v="27"/>
    <x v="2"/>
    <s v="Individual/Scholarship"/>
    <n v="162"/>
    <x v="1"/>
    <x v="0"/>
    <x v="0"/>
    <s v=""/>
    <x v="1"/>
  </r>
  <r>
    <n v="990"/>
    <s v="Fred C. and Mary R. Koch Foundation_Lemaster, Lindy20152000"/>
    <x v="4"/>
    <s v="Lemaster, Lindy"/>
    <x v="3629"/>
    <n v="2000"/>
    <x v="27"/>
    <x v="2"/>
    <s v="Individual/Scholarship"/>
    <n v="163"/>
    <x v="1"/>
    <x v="0"/>
    <x v="0"/>
    <s v=""/>
    <x v="1"/>
  </r>
  <r>
    <n v="990"/>
    <s v="Fred C. and Mary R. Koch Foundation_Pedraza, Jr, Luis20152000"/>
    <x v="4"/>
    <s v="Pedraza, Jr, Luis"/>
    <x v="3465"/>
    <n v="2000"/>
    <x v="27"/>
    <x v="2"/>
    <s v="Individual/Scholarship"/>
    <n v="164"/>
    <x v="1"/>
    <x v="0"/>
    <x v="0"/>
    <s v=""/>
    <x v="1"/>
  </r>
  <r>
    <n v="990"/>
    <s v="Fred C. and Mary R. Koch Foundation_Cole, Mackenzie20152000"/>
    <x v="4"/>
    <s v="Cole, Mackenzie"/>
    <x v="3466"/>
    <n v="2000"/>
    <x v="27"/>
    <x v="2"/>
    <s v="Individual/Scholarship"/>
    <n v="165"/>
    <x v="1"/>
    <x v="0"/>
    <x v="0"/>
    <s v=""/>
    <x v="1"/>
  </r>
  <r>
    <n v="990"/>
    <s v="Fred C. and Mary R. Koch Foundation_Penny, Mackenzie20152000"/>
    <x v="4"/>
    <s v="Penny, Mackenzie"/>
    <x v="3630"/>
    <n v="2000"/>
    <x v="27"/>
    <x v="2"/>
    <s v="Individual/Scholarship"/>
    <n v="166"/>
    <x v="1"/>
    <x v="0"/>
    <x v="0"/>
    <s v=""/>
    <x v="1"/>
  </r>
  <r>
    <n v="990"/>
    <s v="Fred C. and Mary R. Koch Foundation_Nicol, Macy20152000"/>
    <x v="4"/>
    <s v="Nicol, Macy"/>
    <x v="3631"/>
    <n v="2000"/>
    <x v="27"/>
    <x v="2"/>
    <s v="Individual/Scholarship"/>
    <n v="167"/>
    <x v="1"/>
    <x v="0"/>
    <x v="0"/>
    <s v=""/>
    <x v="1"/>
  </r>
  <r>
    <n v="990"/>
    <s v="Fred C. and Mary R. Koch Foundation_Simko, Madeline20152000"/>
    <x v="4"/>
    <s v="Simko, Madeline"/>
    <x v="3632"/>
    <n v="2000"/>
    <x v="27"/>
    <x v="2"/>
    <s v="Individual/Scholarship"/>
    <n v="168"/>
    <x v="1"/>
    <x v="0"/>
    <x v="0"/>
    <s v=""/>
    <x v="1"/>
  </r>
  <r>
    <n v="990"/>
    <s v="Fred C. and Mary R. Koch Foundation_Spencer, Madeline20152000"/>
    <x v="4"/>
    <s v="Spencer, Madeline"/>
    <x v="3633"/>
    <n v="2000"/>
    <x v="27"/>
    <x v="2"/>
    <s v="Individual/Scholarship"/>
    <n v="169"/>
    <x v="1"/>
    <x v="0"/>
    <x v="0"/>
    <s v=""/>
    <x v="1"/>
  </r>
  <r>
    <n v="990"/>
    <s v="Fred C. and Mary R. Koch Foundation_Minnich, Madison20152000"/>
    <x v="4"/>
    <s v="Minnich, Madison"/>
    <x v="3467"/>
    <n v="2000"/>
    <x v="27"/>
    <x v="2"/>
    <s v="Individual/Scholarship"/>
    <n v="170"/>
    <x v="1"/>
    <x v="0"/>
    <x v="0"/>
    <s v=""/>
    <x v="1"/>
  </r>
  <r>
    <n v="990"/>
    <s v="Fred C. and Mary R. Koch Foundation_Moorhouse, Makayla20152000"/>
    <x v="4"/>
    <s v="Moorhouse, Makayla"/>
    <x v="3634"/>
    <n v="2000"/>
    <x v="27"/>
    <x v="2"/>
    <s v="Individual/Scholarship"/>
    <n v="171"/>
    <x v="1"/>
    <x v="0"/>
    <x v="0"/>
    <s v=""/>
    <x v="1"/>
  </r>
  <r>
    <n v="990"/>
    <s v="Fred C. and Mary R. Koch Foundation_Miskin, Margaret20152000"/>
    <x v="4"/>
    <s v="Miskin, Margaret"/>
    <x v="3635"/>
    <n v="2000"/>
    <x v="27"/>
    <x v="2"/>
    <s v="Individual/Scholarship"/>
    <n v="172"/>
    <x v="1"/>
    <x v="0"/>
    <x v="0"/>
    <s v=""/>
    <x v="1"/>
  </r>
  <r>
    <n v="990"/>
    <s v="Fred C. and Mary R. Koch Foundation_Grant, Maria20152000"/>
    <x v="4"/>
    <s v="Grant, Maria"/>
    <x v="3376"/>
    <n v="2000"/>
    <x v="27"/>
    <x v="2"/>
    <s v="Individual/Scholarship"/>
    <n v="173"/>
    <x v="1"/>
    <x v="0"/>
    <x v="0"/>
    <s v=""/>
    <x v="1"/>
  </r>
  <r>
    <n v="990"/>
    <s v="Fred C. and Mary R. Koch Foundation_Housley, Marissa20152000"/>
    <x v="4"/>
    <s v="Housley, Marissa"/>
    <x v="3304"/>
    <n v="2000"/>
    <x v="27"/>
    <x v="2"/>
    <s v="Individual/Scholarship"/>
    <n v="174"/>
    <x v="1"/>
    <x v="0"/>
    <x v="0"/>
    <s v=""/>
    <x v="1"/>
  </r>
  <r>
    <n v="990"/>
    <s v="Fred C. and Mary R. Koch Foundation_Rotundo, Matthew20152000"/>
    <x v="4"/>
    <s v="Rotundo, Matthew"/>
    <x v="3546"/>
    <n v="2000"/>
    <x v="27"/>
    <x v="2"/>
    <s v="Individual/Scholarship"/>
    <n v="175"/>
    <x v="1"/>
    <x v="0"/>
    <x v="0"/>
    <s v=""/>
    <x v="1"/>
  </r>
  <r>
    <n v="990"/>
    <s v="Fred C. and Mary R. Koch Foundation_Zemanick, Matthew20152000"/>
    <x v="4"/>
    <s v="Zemanick, Matthew"/>
    <x v="3547"/>
    <n v="2000"/>
    <x v="27"/>
    <x v="2"/>
    <s v="Individual/Scholarship"/>
    <n v="176"/>
    <x v="1"/>
    <x v="0"/>
    <x v="0"/>
    <s v=""/>
    <x v="1"/>
  </r>
  <r>
    <n v="990"/>
    <s v="Fred C. and Mary R. Koch Foundation_Culotta, McKenzie20152000"/>
    <x v="4"/>
    <s v="Culotta, McKenzie"/>
    <x v="3364"/>
    <n v="2000"/>
    <x v="27"/>
    <x v="2"/>
    <s v="Individual/Scholarship"/>
    <n v="177"/>
    <x v="1"/>
    <x v="0"/>
    <x v="0"/>
    <s v=""/>
    <x v="1"/>
  </r>
  <r>
    <n v="990"/>
    <s v="Fred C. and Mary R. Koch Foundation_Hilscher, Megan20152000"/>
    <x v="4"/>
    <s v="Hilscher, Megan"/>
    <x v="3636"/>
    <n v="2000"/>
    <x v="27"/>
    <x v="2"/>
    <s v="Individual/Scholarship"/>
    <n v="178"/>
    <x v="1"/>
    <x v="0"/>
    <x v="0"/>
    <s v=""/>
    <x v="1"/>
  </r>
  <r>
    <n v="990"/>
    <s v="Fred C. and Mary R. Koch Foundation_Brooks, Mica20152000"/>
    <x v="4"/>
    <s v="Brooks, Mica"/>
    <x v="3637"/>
    <n v="2000"/>
    <x v="27"/>
    <x v="2"/>
    <s v="Individual/Scholarship"/>
    <n v="179"/>
    <x v="1"/>
    <x v="0"/>
    <x v="0"/>
    <s v=""/>
    <x v="1"/>
  </r>
  <r>
    <n v="990"/>
    <s v="Fred C. and Mary R. Koch Foundation_Hardeman, Michael20152000"/>
    <x v="4"/>
    <s v="Hardeman, Michael"/>
    <x v="3548"/>
    <n v="2000"/>
    <x v="27"/>
    <x v="2"/>
    <s v="Individual/Scholarship"/>
    <n v="180"/>
    <x v="1"/>
    <x v="0"/>
    <x v="0"/>
    <s v=""/>
    <x v="1"/>
  </r>
  <r>
    <n v="990"/>
    <s v="Fred C. and Mary R. Koch Foundation_Hinnen, Michael20152000"/>
    <x v="4"/>
    <s v="Hinnen, Michael"/>
    <x v="3469"/>
    <n v="2000"/>
    <x v="27"/>
    <x v="2"/>
    <s v="Individual/Scholarship"/>
    <n v="181"/>
    <x v="1"/>
    <x v="0"/>
    <x v="0"/>
    <s v=""/>
    <x v="1"/>
  </r>
  <r>
    <n v="990"/>
    <s v="Fred C. and Mary R. Koch Foundation_Moran, Michael20152000"/>
    <x v="4"/>
    <s v="Moran, Michael"/>
    <x v="3470"/>
    <n v="2000"/>
    <x v="27"/>
    <x v="2"/>
    <s v="Individual/Scholarship"/>
    <n v="182"/>
    <x v="1"/>
    <x v="0"/>
    <x v="0"/>
    <s v=""/>
    <x v="1"/>
  </r>
  <r>
    <n v="990"/>
    <s v="Fred C. and Mary R. Koch Foundation_Ding, Michelle20152000"/>
    <x v="4"/>
    <s v="Ding, Michelle"/>
    <x v="3638"/>
    <n v="2000"/>
    <x v="27"/>
    <x v="2"/>
    <s v="Individual/Scholarship"/>
    <n v="183"/>
    <x v="1"/>
    <x v="0"/>
    <x v="0"/>
    <s v=""/>
    <x v="1"/>
  </r>
  <r>
    <n v="990"/>
    <s v="Fred C. and Mary R. Koch Foundation_Rushing, Mikaila20152000"/>
    <x v="4"/>
    <s v="Rushing, Mikaila"/>
    <x v="3549"/>
    <n v="2000"/>
    <x v="27"/>
    <x v="2"/>
    <s v="Individual/Scholarship"/>
    <n v="184"/>
    <x v="1"/>
    <x v="0"/>
    <x v="0"/>
    <s v=""/>
    <x v="1"/>
  </r>
  <r>
    <n v="990"/>
    <s v="Fred C. and Mary R. Koch Foundation_Fisher, Mikayla20152000"/>
    <x v="4"/>
    <s v="Fisher, Mikayla"/>
    <x v="3371"/>
    <n v="2000"/>
    <x v="27"/>
    <x v="2"/>
    <s v="Individual/Scholarship"/>
    <n v="185"/>
    <x v="1"/>
    <x v="0"/>
    <x v="0"/>
    <s v=""/>
    <x v="1"/>
  </r>
  <r>
    <n v="990"/>
    <s v="Fred C. and Mary R. Koch Foundation_Ronnebaum, Monica20152000"/>
    <x v="4"/>
    <s v="Ronnebaum, Monica"/>
    <x v="3639"/>
    <n v="2000"/>
    <x v="27"/>
    <x v="2"/>
    <s v="Individual/Scholarship"/>
    <n v="186"/>
    <x v="1"/>
    <x v="0"/>
    <x v="0"/>
    <s v=""/>
    <x v="1"/>
  </r>
  <r>
    <n v="990"/>
    <s v="Fred C. and Mary R. Koch Foundation_Crenshaw, Morgan20152000"/>
    <x v="4"/>
    <s v="Crenshaw, Morgan"/>
    <x v="3472"/>
    <n v="2000"/>
    <x v="27"/>
    <x v="2"/>
    <s v="Individual/Scholarship"/>
    <n v="187"/>
    <x v="1"/>
    <x v="0"/>
    <x v="0"/>
    <s v=""/>
    <x v="1"/>
  </r>
  <r>
    <n v="990"/>
    <s v="Fred C. and Mary R. Koch Foundation_Krause, Morgan20152000"/>
    <x v="4"/>
    <s v="Krause, Morgan"/>
    <x v="3640"/>
    <n v="2000"/>
    <x v="27"/>
    <x v="2"/>
    <s v="Individual/Scholarship"/>
    <n v="188"/>
    <x v="1"/>
    <x v="0"/>
    <x v="0"/>
    <s v=""/>
    <x v="1"/>
  </r>
  <r>
    <n v="990"/>
    <s v="Fred C. and Mary R. Koch Foundation_Rhyne, Nicholas20152000"/>
    <x v="4"/>
    <s v="Rhyne, Nicholas"/>
    <x v="3473"/>
    <n v="2000"/>
    <x v="27"/>
    <x v="2"/>
    <s v="Individual/Scholarship"/>
    <n v="189"/>
    <x v="1"/>
    <x v="0"/>
    <x v="0"/>
    <s v=""/>
    <x v="1"/>
  </r>
  <r>
    <n v="990"/>
    <s v="Fred C. and Mary R. Koch Foundation_Kruse, Noah20152000"/>
    <x v="4"/>
    <s v="Kruse, Noah"/>
    <x v="3641"/>
    <n v="2000"/>
    <x v="27"/>
    <x v="2"/>
    <s v="Individual/Scholarship"/>
    <n v="190"/>
    <x v="1"/>
    <x v="0"/>
    <x v="0"/>
    <s v=""/>
    <x v="1"/>
  </r>
  <r>
    <n v="990"/>
    <s v="Fred C. and Mary R. Koch Foundation_Magnin, Paige20152000"/>
    <x v="4"/>
    <s v="Magnin, Paige"/>
    <x v="3642"/>
    <n v="2000"/>
    <x v="27"/>
    <x v="2"/>
    <s v="Individual/Scholarship"/>
    <n v="191"/>
    <x v="1"/>
    <x v="0"/>
    <x v="0"/>
    <s v=""/>
    <x v="1"/>
  </r>
  <r>
    <n v="990"/>
    <s v="Fred C. and Mary R. Koch Foundation_Kahre, Parth20152000"/>
    <x v="4"/>
    <s v="Kahre, Parth"/>
    <x v="3643"/>
    <n v="2000"/>
    <x v="27"/>
    <x v="2"/>
    <s v="Individual/Scholarship"/>
    <n v="192"/>
    <x v="1"/>
    <x v="0"/>
    <x v="0"/>
    <s v=""/>
    <x v="1"/>
  </r>
  <r>
    <n v="990"/>
    <s v="Fred C. and Mary R. Koch Foundation_Aupperle, Patrick20152000"/>
    <x v="4"/>
    <s v="Aupperle, Patrick"/>
    <x v="3345"/>
    <n v="2000"/>
    <x v="27"/>
    <x v="2"/>
    <s v="Individual/Scholarship"/>
    <n v="193"/>
    <x v="1"/>
    <x v="0"/>
    <x v="0"/>
    <s v=""/>
    <x v="1"/>
  </r>
  <r>
    <n v="990"/>
    <s v="Fred C. and Mary R. Koch Foundation_Yerkes, Patrick20152000"/>
    <x v="4"/>
    <s v="Yerkes, Patrick"/>
    <x v="3477"/>
    <n v="2000"/>
    <x v="27"/>
    <x v="2"/>
    <s v="Individual/Scholarship"/>
    <n v="194"/>
    <x v="1"/>
    <x v="0"/>
    <x v="0"/>
    <s v=""/>
    <x v="1"/>
  </r>
  <r>
    <n v="990"/>
    <s v="Fred C. and Mary R. Koch Foundation_Loomis, Peter20152000"/>
    <x v="4"/>
    <s v="Loomis, Peter"/>
    <x v="3550"/>
    <n v="2000"/>
    <x v="27"/>
    <x v="2"/>
    <s v="Individual/Scholarship"/>
    <n v="195"/>
    <x v="1"/>
    <x v="0"/>
    <x v="0"/>
    <s v=""/>
    <x v="1"/>
  </r>
  <r>
    <n v="990"/>
    <s v="Fred C. and Mary R. Koch Foundation_Masterson, Phillip20152000"/>
    <x v="4"/>
    <s v="Masterson, Phillip"/>
    <x v="3552"/>
    <n v="2000"/>
    <x v="27"/>
    <x v="2"/>
    <s v="Individual/Scholarship"/>
    <n v="196"/>
    <x v="1"/>
    <x v="0"/>
    <x v="0"/>
    <s v=""/>
    <x v="1"/>
  </r>
  <r>
    <n v="990"/>
    <s v="Fred C. and Mary R. Koch Foundation_Maetzold, Quinn20152000"/>
    <x v="4"/>
    <s v="Maetzold, Quinn"/>
    <x v="3644"/>
    <n v="2000"/>
    <x v="27"/>
    <x v="2"/>
    <s v="Individual/Scholarship"/>
    <n v="197"/>
    <x v="1"/>
    <x v="0"/>
    <x v="0"/>
    <s v=""/>
    <x v="1"/>
  </r>
  <r>
    <n v="990"/>
    <s v="Fred C. and Mary R. Koch Foundation_Korn, Rachel20152000"/>
    <x v="4"/>
    <s v="Korn, Rachel"/>
    <x v="3645"/>
    <n v="2000"/>
    <x v="27"/>
    <x v="2"/>
    <s v="Individual/Scholarship"/>
    <n v="198"/>
    <x v="1"/>
    <x v="0"/>
    <x v="0"/>
    <s v=""/>
    <x v="1"/>
  </r>
  <r>
    <n v="990"/>
    <s v="Fred C. and Mary R. Koch Foundation_Miller, Rachel20152000"/>
    <x v="4"/>
    <s v="Miller, Rachel"/>
    <x v="3553"/>
    <n v="2000"/>
    <x v="27"/>
    <x v="2"/>
    <s v="Individual/Scholarship"/>
    <n v="199"/>
    <x v="1"/>
    <x v="0"/>
    <x v="0"/>
    <s v=""/>
    <x v="1"/>
  </r>
  <r>
    <n v="990"/>
    <s v="Fred C. and Mary R. Koch Foundation_Willoughby, Raylea20152000"/>
    <x v="4"/>
    <s v="Willoughby, Raylea"/>
    <x v="3646"/>
    <n v="2000"/>
    <x v="27"/>
    <x v="2"/>
    <s v="Individual/Scholarship"/>
    <n v="200"/>
    <x v="1"/>
    <x v="0"/>
    <x v="0"/>
    <s v=""/>
    <x v="1"/>
  </r>
  <r>
    <n v="990"/>
    <s v="Fred C. and Mary R. Koch Foundation_Short Robert20152000"/>
    <x v="4"/>
    <s v="Short Robert"/>
    <x v="3647"/>
    <n v="2000"/>
    <x v="27"/>
    <x v="2"/>
    <s v="Individual/Scholarship"/>
    <n v="201"/>
    <x v="1"/>
    <x v="0"/>
    <x v="0"/>
    <s v=""/>
    <x v="1"/>
  </r>
  <r>
    <n v="990"/>
    <s v="Fred C. and Mary R. Koch Foundation_Smock, Robert20152000"/>
    <x v="4"/>
    <s v="Smock, Robert"/>
    <x v="3554"/>
    <n v="2000"/>
    <x v="27"/>
    <x v="2"/>
    <s v="Individual/Scholarship"/>
    <n v="202"/>
    <x v="1"/>
    <x v="0"/>
    <x v="0"/>
    <s v=""/>
    <x v="1"/>
  </r>
  <r>
    <n v="990"/>
    <s v="Fred C. and Mary R. Koch Foundation_Clinton, Ryan20152000"/>
    <x v="4"/>
    <s v="Clinton, Ryan"/>
    <x v="3648"/>
    <n v="2000"/>
    <x v="27"/>
    <x v="2"/>
    <s v="Individual/Scholarship"/>
    <n v="203"/>
    <x v="1"/>
    <x v="0"/>
    <x v="0"/>
    <s v=""/>
    <x v="1"/>
  </r>
  <r>
    <n v="990"/>
    <s v="Fred C. and Mary R. Koch Foundation_Malone, Ryan20152000"/>
    <x v="4"/>
    <s v="Malone, Ryan"/>
    <x v="3391"/>
    <n v="2000"/>
    <x v="27"/>
    <x v="2"/>
    <s v="Individual/Scholarship"/>
    <n v="204"/>
    <x v="1"/>
    <x v="0"/>
    <x v="0"/>
    <s v=""/>
    <x v="1"/>
  </r>
  <r>
    <n v="990"/>
    <s v="Fred C. and Mary R. Koch Foundation_Clayton, Sara20152000"/>
    <x v="4"/>
    <s v="Clayton, Sara"/>
    <x v="3483"/>
    <n v="2000"/>
    <x v="27"/>
    <x v="2"/>
    <s v="Individual/Scholarship"/>
    <n v="205"/>
    <x v="1"/>
    <x v="0"/>
    <x v="0"/>
    <s v=""/>
    <x v="1"/>
  </r>
  <r>
    <n v="990"/>
    <s v="Fred C. and Mary R. Koch Foundation_Flisikowski, Sarah20152000"/>
    <x v="4"/>
    <s v="Flisikowski, Sarah"/>
    <x v="3649"/>
    <n v="2000"/>
    <x v="27"/>
    <x v="2"/>
    <s v="Individual/Scholarship"/>
    <n v="206"/>
    <x v="1"/>
    <x v="0"/>
    <x v="0"/>
    <s v=""/>
    <x v="1"/>
  </r>
  <r>
    <n v="990"/>
    <s v="Fred C. and Mary R. Koch Foundation_Makin, Sarah20152000"/>
    <x v="4"/>
    <s v="Makin, Sarah"/>
    <x v="3555"/>
    <n v="2000"/>
    <x v="27"/>
    <x v="2"/>
    <s v="Individual/Scholarship"/>
    <n v="207"/>
    <x v="1"/>
    <x v="0"/>
    <x v="0"/>
    <s v=""/>
    <x v="1"/>
  </r>
  <r>
    <n v="990"/>
    <s v="Fred C. and Mary R. Koch Foundation_Sweigart, Sarah20152000"/>
    <x v="4"/>
    <s v="Sweigart, Sarah"/>
    <x v="3408"/>
    <n v="2000"/>
    <x v="27"/>
    <x v="2"/>
    <s v="Individual/Scholarship"/>
    <n v="208"/>
    <x v="1"/>
    <x v="0"/>
    <x v="0"/>
    <s v=""/>
    <x v="1"/>
  </r>
  <r>
    <n v="990"/>
    <s v="Fred C. and Mary R. Koch Foundation_Gray, Scott20152000"/>
    <x v="4"/>
    <s v="Gray, Scott"/>
    <x v="3650"/>
    <n v="2000"/>
    <x v="27"/>
    <x v="2"/>
    <s v="Individual/Scholarship"/>
    <n v="209"/>
    <x v="1"/>
    <x v="0"/>
    <x v="0"/>
    <s v=""/>
    <x v="1"/>
  </r>
  <r>
    <n v="990"/>
    <s v="Fred C. and Mary R. Koch Foundation_Subnaik, Selesha20152000"/>
    <x v="4"/>
    <s v="Subnaik, Selesha"/>
    <x v="3651"/>
    <n v="2000"/>
    <x v="27"/>
    <x v="2"/>
    <s v="Individual/Scholarship"/>
    <n v="210"/>
    <x v="1"/>
    <x v="0"/>
    <x v="0"/>
    <s v=""/>
    <x v="1"/>
  </r>
  <r>
    <n v="990"/>
    <s v="Fred C. and Mary R. Koch Foundation_Kaggal, Serene20152000"/>
    <x v="4"/>
    <s v="Kaggal, Serene"/>
    <x v="3652"/>
    <n v="2000"/>
    <x v="27"/>
    <x v="2"/>
    <s v="Individual/Scholarship"/>
    <n v="211"/>
    <x v="1"/>
    <x v="0"/>
    <x v="0"/>
    <s v=""/>
    <x v="1"/>
  </r>
  <r>
    <n v="990"/>
    <s v="Fred C. and Mary R. Koch Foundation_Ramgoolam, Shalini20152000"/>
    <x v="4"/>
    <s v="Ramgoolam, Shalini"/>
    <x v="3484"/>
    <n v="2000"/>
    <x v="27"/>
    <x v="2"/>
    <s v="Individual/Scholarship"/>
    <n v="212"/>
    <x v="1"/>
    <x v="0"/>
    <x v="0"/>
    <s v=""/>
    <x v="1"/>
  </r>
  <r>
    <n v="990"/>
    <s v="Fred C. and Mary R. Koch Foundation_Manes, Shannon20152000"/>
    <x v="4"/>
    <s v="Manes, Shannon"/>
    <x v="3653"/>
    <n v="2000"/>
    <x v="27"/>
    <x v="2"/>
    <s v="Individual/Scholarship"/>
    <n v="213"/>
    <x v="1"/>
    <x v="0"/>
    <x v="0"/>
    <s v=""/>
    <x v="1"/>
  </r>
  <r>
    <n v="990"/>
    <s v="Fred C. and Mary R. Koch Foundation_Wang, Shannon20152000"/>
    <x v="4"/>
    <s v="Wang, Shannon"/>
    <x v="3556"/>
    <n v="2000"/>
    <x v="27"/>
    <x v="2"/>
    <s v="Individual/Scholarship"/>
    <n v="214"/>
    <x v="1"/>
    <x v="0"/>
    <x v="0"/>
    <s v=""/>
    <x v="1"/>
  </r>
  <r>
    <n v="990"/>
    <s v="Fred C. and Mary R. Koch Foundation_Bennett, Shericka20152000"/>
    <x v="4"/>
    <s v="Bennett, Shericka"/>
    <x v="3348"/>
    <n v="2000"/>
    <x v="27"/>
    <x v="2"/>
    <s v="Individual/Scholarship"/>
    <n v="215"/>
    <x v="1"/>
    <x v="0"/>
    <x v="0"/>
    <s v=""/>
    <x v="1"/>
  </r>
  <r>
    <n v="990"/>
    <s v="Fred C. and Mary R. Koch Foundation_Menezes, Simone20152000"/>
    <x v="4"/>
    <s v="Menezes, Simone"/>
    <x v="3557"/>
    <n v="2000"/>
    <x v="27"/>
    <x v="2"/>
    <s v="Individual/Scholarship"/>
    <n v="216"/>
    <x v="1"/>
    <x v="0"/>
    <x v="0"/>
    <s v=""/>
    <x v="1"/>
  </r>
  <r>
    <n v="990"/>
    <s v="Fred C. and Mary R. Koch Foundation_Moynihan, Siobhan20152000"/>
    <x v="4"/>
    <s v="Moynihan, Siobhan"/>
    <x v="3487"/>
    <n v="2000"/>
    <x v="27"/>
    <x v="2"/>
    <s v="Individual/Scholarship"/>
    <n v="217"/>
    <x v="1"/>
    <x v="0"/>
    <x v="0"/>
    <s v=""/>
    <x v="1"/>
  </r>
  <r>
    <n v="990"/>
    <s v="Fred C. and Mary R. Koch Foundation_Taylor, Sloane20152000"/>
    <x v="4"/>
    <s v="Taylor, Sloane"/>
    <x v="3558"/>
    <n v="2000"/>
    <x v="27"/>
    <x v="2"/>
    <s v="Individual/Scholarship"/>
    <n v="218"/>
    <x v="1"/>
    <x v="0"/>
    <x v="0"/>
    <s v=""/>
    <x v="1"/>
  </r>
  <r>
    <n v="990"/>
    <s v="Fred C. and Mary R. Koch Foundation_Blackburn, Sophie20152000"/>
    <x v="4"/>
    <s v="Blackburn, Sophie"/>
    <x v="3654"/>
    <n v="2000"/>
    <x v="27"/>
    <x v="2"/>
    <s v="Individual/Scholarship"/>
    <n v="219"/>
    <x v="1"/>
    <x v="0"/>
    <x v="0"/>
    <s v=""/>
    <x v="1"/>
  </r>
  <r>
    <n v="990"/>
    <s v="Fred C. and Mary R. Koch Foundation_Dilkes, Stepan20152000"/>
    <x v="4"/>
    <s v="Dilkes, Stepan"/>
    <x v="3559"/>
    <n v="2000"/>
    <x v="27"/>
    <x v="2"/>
    <s v="Individual/Scholarship"/>
    <n v="220"/>
    <x v="1"/>
    <x v="0"/>
    <x v="0"/>
    <s v=""/>
    <x v="1"/>
  </r>
  <r>
    <n v="990"/>
    <s v="Fred C. and Mary R. Koch Foundation_Munson, Stephanie20152000"/>
    <x v="4"/>
    <s v="Munson, Stephanie"/>
    <x v="3560"/>
    <n v="2000"/>
    <x v="27"/>
    <x v="2"/>
    <s v="Individual/Scholarship"/>
    <n v="221"/>
    <x v="1"/>
    <x v="0"/>
    <x v="0"/>
    <s v=""/>
    <x v="1"/>
  </r>
  <r>
    <n v="990"/>
    <s v="Fred C. and Mary R. Koch Foundation_Elmer, Stephany20152000"/>
    <x v="4"/>
    <s v="Elmer, Stephany"/>
    <x v="3488"/>
    <n v="2000"/>
    <x v="27"/>
    <x v="2"/>
    <s v="Individual/Scholarship"/>
    <n v="222"/>
    <x v="1"/>
    <x v="0"/>
    <x v="0"/>
    <s v=""/>
    <x v="1"/>
  </r>
  <r>
    <n v="990"/>
    <s v="Fred C. and Mary R. Koch Foundation_Harms, Steven20152000"/>
    <x v="4"/>
    <s v="Harms, Steven"/>
    <x v="3378"/>
    <n v="2000"/>
    <x v="27"/>
    <x v="2"/>
    <s v="Individual/Scholarship"/>
    <n v="223"/>
    <x v="1"/>
    <x v="0"/>
    <x v="0"/>
    <s v=""/>
    <x v="1"/>
  </r>
  <r>
    <n v="990"/>
    <s v="Fred C. and Mary R. Koch Foundation_Abdelaziz, Suad20152000"/>
    <x v="4"/>
    <s v="Abdelaziz, Suad"/>
    <x v="3561"/>
    <n v="2000"/>
    <x v="27"/>
    <x v="2"/>
    <s v="Individual/Scholarship"/>
    <n v="224"/>
    <x v="1"/>
    <x v="0"/>
    <x v="0"/>
    <s v=""/>
    <x v="1"/>
  </r>
  <r>
    <n v="990"/>
    <s v="Fred C. and Mary R. Koch Foundation_Fareed, Sunya20152000"/>
    <x v="4"/>
    <s v="Fareed, Sunya"/>
    <x v="3655"/>
    <n v="2000"/>
    <x v="27"/>
    <x v="2"/>
    <s v="Individual/Scholarship"/>
    <n v="225"/>
    <x v="1"/>
    <x v="0"/>
    <x v="0"/>
    <s v=""/>
    <x v="1"/>
  </r>
  <r>
    <n v="990"/>
    <s v="Fred C. and Mary R. Koch Foundation_Kaufman, Sydney20152000"/>
    <x v="4"/>
    <s v="Kaufman, Sydney"/>
    <x v="3562"/>
    <n v="2000"/>
    <x v="27"/>
    <x v="2"/>
    <s v="Individual/Scholarship"/>
    <n v="226"/>
    <x v="1"/>
    <x v="0"/>
    <x v="0"/>
    <s v=""/>
    <x v="1"/>
  </r>
  <r>
    <n v="990"/>
    <s v="Fred C. and Mary R. Koch Foundation_Morales, Sydney20152000"/>
    <x v="4"/>
    <s v="Morales, Sydney"/>
    <x v="3656"/>
    <n v="2000"/>
    <x v="27"/>
    <x v="2"/>
    <s v="Individual/Scholarship"/>
    <n v="227"/>
    <x v="1"/>
    <x v="0"/>
    <x v="0"/>
    <s v=""/>
    <x v="1"/>
  </r>
  <r>
    <n v="990"/>
    <s v="Fred C. and Mary R. Koch Foundation_Isbell, Taylor20152000"/>
    <x v="4"/>
    <s v="Isbell, Taylor"/>
    <x v="3383"/>
    <n v="2000"/>
    <x v="27"/>
    <x v="2"/>
    <s v="Individual/Scholarship"/>
    <n v="228"/>
    <x v="1"/>
    <x v="0"/>
    <x v="0"/>
    <s v=""/>
    <x v="1"/>
  </r>
  <r>
    <n v="990"/>
    <s v="Fred C. and Mary R. Koch Foundation_Clavelli, Thomas20152000"/>
    <x v="4"/>
    <s v="Clavelli, Thomas"/>
    <x v="3657"/>
    <n v="2000"/>
    <x v="27"/>
    <x v="2"/>
    <s v="Individual/Scholarship"/>
    <n v="229"/>
    <x v="1"/>
    <x v="0"/>
    <x v="0"/>
    <s v=""/>
    <x v="1"/>
  </r>
  <r>
    <n v="990"/>
    <s v="Fred C. and Mary R. Koch Foundation_Benes, Tori20152000"/>
    <x v="4"/>
    <s v="Benes, Tori"/>
    <x v="3658"/>
    <n v="2000"/>
    <x v="27"/>
    <x v="2"/>
    <s v="Individual/Scholarship"/>
    <n v="230"/>
    <x v="1"/>
    <x v="0"/>
    <x v="0"/>
    <s v=""/>
    <x v="1"/>
  </r>
  <r>
    <n v="990"/>
    <s v="Fred C. and Mary R. Koch Foundation_Mock, Tori20152000"/>
    <x v="4"/>
    <s v="Mock, Tori"/>
    <x v="3659"/>
    <n v="2000"/>
    <x v="27"/>
    <x v="2"/>
    <s v="Individual/Scholarship"/>
    <n v="231"/>
    <x v="1"/>
    <x v="0"/>
    <x v="0"/>
    <s v=""/>
    <x v="1"/>
  </r>
  <r>
    <n v="990"/>
    <s v="Fred C. and Mary R. Koch Foundation_Edwards, Trenton20152000"/>
    <x v="4"/>
    <s v="Edwards, Trenton"/>
    <x v="3660"/>
    <n v="2000"/>
    <x v="27"/>
    <x v="2"/>
    <s v="Individual/Scholarship"/>
    <n v="232"/>
    <x v="1"/>
    <x v="0"/>
    <x v="0"/>
    <s v=""/>
    <x v="1"/>
  </r>
  <r>
    <n v="990"/>
    <s v="Fred C. and Mary R. Koch Foundation_Flamini, Trevor20152000"/>
    <x v="4"/>
    <s v="Flamini, Trevor"/>
    <x v="3661"/>
    <n v="2000"/>
    <x v="27"/>
    <x v="2"/>
    <s v="Individual/Scholarship"/>
    <n v="233"/>
    <x v="1"/>
    <x v="0"/>
    <x v="0"/>
    <s v=""/>
    <x v="1"/>
  </r>
  <r>
    <n v="990"/>
    <s v="Fred C. and Mary R. Koch Foundation_Cox, Utah20152000"/>
    <x v="4"/>
    <s v="Cox, Utah"/>
    <x v="3563"/>
    <n v="2000"/>
    <x v="27"/>
    <x v="2"/>
    <s v="Individual/Scholarship"/>
    <n v="234"/>
    <x v="1"/>
    <x v="0"/>
    <x v="0"/>
    <s v=""/>
    <x v="1"/>
  </r>
  <r>
    <n v="990"/>
    <s v="Fred C. and Mary R. Koch Foundation_Belcher, Wallis20152000"/>
    <x v="4"/>
    <s v="Belcher, Wallis"/>
    <x v="3493"/>
    <n v="2000"/>
    <x v="27"/>
    <x v="2"/>
    <s v="Individual/Scholarship"/>
    <n v="235"/>
    <x v="1"/>
    <x v="0"/>
    <x v="0"/>
    <s v=""/>
    <x v="1"/>
  </r>
  <r>
    <n v="990"/>
    <s v="Fred C. and Mary R. Koch Foundation_Xia Yin, Yue20152000"/>
    <x v="4"/>
    <s v="Xia Yin, Yue"/>
    <x v="3564"/>
    <n v="2000"/>
    <x v="27"/>
    <x v="2"/>
    <s v="Individual/Scholarship"/>
    <n v="236"/>
    <x v="1"/>
    <x v="0"/>
    <x v="0"/>
    <s v=""/>
    <x v="1"/>
  </r>
  <r>
    <n v="990"/>
    <s v="Fred C. and Mary R. Koch Foundation_Creevan, Zachary20152000"/>
    <x v="4"/>
    <s v="Creevan, Zachary"/>
    <x v="3496"/>
    <n v="2000"/>
    <x v="27"/>
    <x v="2"/>
    <s v="Individual/Scholarship"/>
    <n v="237"/>
    <x v="1"/>
    <x v="0"/>
    <x v="0"/>
    <s v=""/>
    <x v="1"/>
  </r>
  <r>
    <n v="990"/>
    <s v="Fred C. and Mary R. Koch Foundation_Tao, Zoe20152000"/>
    <x v="4"/>
    <s v="Tao, Zoe"/>
    <x v="3497"/>
    <n v="2000"/>
    <x v="27"/>
    <x v="2"/>
    <s v="Individual/Scholarship"/>
    <n v="238"/>
    <x v="1"/>
    <x v="0"/>
    <x v="0"/>
    <s v=""/>
    <x v="1"/>
  </r>
  <r>
    <n v="990"/>
    <s v="Fred C. and Mary R. Koch Foundation_Allen House Foundation2016250000"/>
    <x v="4"/>
    <s v="Allen House Foundation"/>
    <x v="2280"/>
    <n v="250000"/>
    <x v="28"/>
    <x v="2"/>
    <m/>
    <n v="1"/>
    <x v="0"/>
    <x v="0"/>
    <x v="1"/>
    <s v=""/>
    <x v="1"/>
  </r>
  <r>
    <n v="990"/>
    <s v="Fred C. and Mary R. Koch Foundation_Benedictine College201616000"/>
    <x v="4"/>
    <s v="Benedictine College"/>
    <x v="518"/>
    <n v="16000"/>
    <x v="28"/>
    <x v="2"/>
    <m/>
    <n v="2"/>
    <x v="0"/>
    <x v="1"/>
    <x v="0"/>
    <s v=""/>
    <x v="1"/>
  </r>
  <r>
    <n v="990"/>
    <s v="Fred C. and Mary R. Koch Foundation_Bill of Rights Institute2016300000"/>
    <x v="4"/>
    <s v="Bill of Rights Institute"/>
    <x v="112"/>
    <n v="300000"/>
    <x v="28"/>
    <x v="2"/>
    <m/>
    <n v="3"/>
    <x v="0"/>
    <x v="0"/>
    <x v="0"/>
    <s v="https://www.sourcewatch.org/index.php/Bill_of_Rights_Institute"/>
    <x v="2"/>
  </r>
  <r>
    <n v="990"/>
    <s v="Fred C. and Mary R. Koch Foundation_Chamber Music at the Barn20165000"/>
    <x v="4"/>
    <s v="Chamber Music at the Barn"/>
    <x v="2443"/>
    <n v="5000"/>
    <x v="28"/>
    <x v="2"/>
    <m/>
    <n v="4"/>
    <x v="0"/>
    <x v="0"/>
    <x v="1"/>
    <s v=""/>
    <x v="1"/>
  </r>
  <r>
    <n v="990"/>
    <s v="Fred C. and Mary R. Koch Foundation_Communities in Schools201640000"/>
    <x v="4"/>
    <s v="Communities in Schools"/>
    <x v="2444"/>
    <n v="40000"/>
    <x v="28"/>
    <x v="2"/>
    <m/>
    <n v="5"/>
    <x v="0"/>
    <x v="1"/>
    <x v="0"/>
    <s v=""/>
    <x v="1"/>
  </r>
  <r>
    <n v="990"/>
    <s v="Fred C. and Mary R. Koch Foundation_Ellis Foundation201624000"/>
    <x v="4"/>
    <s v="Ellis Foundation"/>
    <x v="2963"/>
    <n v="24000"/>
    <x v="28"/>
    <x v="2"/>
    <m/>
    <n v="6"/>
    <x v="0"/>
    <x v="0"/>
    <x v="0"/>
    <s v=""/>
    <x v="1"/>
  </r>
  <r>
    <n v="990"/>
    <s v="Fred C. and Mary R. Koch Foundation_Exploration Place2016150000"/>
    <x v="4"/>
    <s v="Exploration Place"/>
    <x v="2664"/>
    <n v="150000"/>
    <x v="28"/>
    <x v="2"/>
    <m/>
    <n v="7"/>
    <x v="0"/>
    <x v="0"/>
    <x v="1"/>
    <s v=""/>
    <x v="1"/>
  </r>
  <r>
    <n v="990"/>
    <s v="Fred C. and Mary R. Koch Foundation_Friends University201614000"/>
    <x v="4"/>
    <s v="Friends University"/>
    <x v="2278"/>
    <n v="14000"/>
    <x v="28"/>
    <x v="2"/>
    <m/>
    <n v="8"/>
    <x v="0"/>
    <x v="1"/>
    <x v="0"/>
    <s v=""/>
    <x v="1"/>
  </r>
  <r>
    <n v="990"/>
    <s v="Fred C. and Mary R. Koch Foundation_Friends University201630000"/>
    <x v="4"/>
    <s v="Friends University"/>
    <x v="2278"/>
    <n v="30000"/>
    <x v="28"/>
    <x v="2"/>
    <m/>
    <n v="9"/>
    <x v="0"/>
    <x v="1"/>
    <x v="0"/>
    <s v=""/>
    <x v="1"/>
  </r>
  <r>
    <n v="990"/>
    <s v="Fred C. and Mary R. Koch Foundation_Gilder Lehrman Institute of American History201695000"/>
    <x v="4"/>
    <s v="Gilder Lehrman Institute of American History"/>
    <x v="1841"/>
    <n v="95000"/>
    <x v="28"/>
    <x v="2"/>
    <m/>
    <n v="10"/>
    <x v="0"/>
    <x v="0"/>
    <x v="1"/>
    <s v=""/>
    <x v="1"/>
  </r>
  <r>
    <n v="990"/>
    <s v="Fred C. and Mary R. Koch Foundation_Greater Wichita YMCA201625000"/>
    <x v="4"/>
    <s v="Greater Wichita YMCA"/>
    <x v="335"/>
    <n v="25000"/>
    <x v="28"/>
    <x v="2"/>
    <m/>
    <n v="11"/>
    <x v="0"/>
    <x v="0"/>
    <x v="1"/>
    <s v=""/>
    <x v="1"/>
  </r>
  <r>
    <n v="990"/>
    <s v="Fred C. and Mary R. Koch Foundation_Kansas Council on Economic Education201615000"/>
    <x v="4"/>
    <s v="Kansas Council on Economic Education"/>
    <x v="2666"/>
    <n v="15000"/>
    <x v="28"/>
    <x v="2"/>
    <m/>
    <n v="12"/>
    <x v="0"/>
    <x v="0"/>
    <x v="0"/>
    <s v=""/>
    <x v="1"/>
  </r>
  <r>
    <n v="990"/>
    <s v="Fred C. and Mary R. Koch Foundation_Kansas State University Foundation201645000"/>
    <x v="4"/>
    <s v="Kansas State University Foundation"/>
    <x v="117"/>
    <n v="45000"/>
    <x v="28"/>
    <x v="2"/>
    <m/>
    <n v="13"/>
    <x v="0"/>
    <x v="1"/>
    <x v="0"/>
    <s v=""/>
    <x v="1"/>
  </r>
  <r>
    <n v="990"/>
    <s v="Fred C. and Mary R. Koch Foundation_Kansas State University Foundation201622500"/>
    <x v="4"/>
    <s v="Kansas State University Foundation"/>
    <x v="117"/>
    <n v="22500"/>
    <x v="28"/>
    <x v="2"/>
    <m/>
    <n v="14"/>
    <x v="0"/>
    <x v="1"/>
    <x v="0"/>
    <s v=""/>
    <x v="1"/>
  </r>
  <r>
    <n v="990"/>
    <s v="Fred C. and Mary R. Koch Foundation_Koch Cultural Trust2016120000"/>
    <x v="4"/>
    <s v="Koch Cultural Trust"/>
    <x v="3125"/>
    <n v="120000"/>
    <x v="28"/>
    <x v="2"/>
    <m/>
    <n v="15"/>
    <x v="0"/>
    <x v="0"/>
    <x v="0"/>
    <s v=""/>
    <x v="1"/>
  </r>
  <r>
    <n v="990"/>
    <s v="Fred C. and Mary R. Koch Foundation_Mark Arts20165000"/>
    <x v="4"/>
    <s v="Mark Arts"/>
    <x v="3662"/>
    <n v="5000"/>
    <x v="28"/>
    <x v="2"/>
    <m/>
    <n v="16"/>
    <x v="0"/>
    <x v="0"/>
    <x v="1"/>
    <s v=""/>
    <x v="1"/>
  </r>
  <r>
    <n v="990"/>
    <s v="Fred C. and Mary R. Koch Foundation_Mark Arts20162000000"/>
    <x v="4"/>
    <s v="Mark Arts"/>
    <x v="3662"/>
    <n v="2000000"/>
    <x v="28"/>
    <x v="2"/>
    <m/>
    <n v="17"/>
    <x v="0"/>
    <x v="0"/>
    <x v="1"/>
    <s v=""/>
    <x v="1"/>
  </r>
  <r>
    <n v="990"/>
    <s v="Fred C. and Mary R. Koch Foundation_Marshall County Arts Cooperative20162543"/>
    <x v="4"/>
    <s v="Marshall County Arts Cooperative"/>
    <x v="3498"/>
    <n v="2543"/>
    <x v="28"/>
    <x v="2"/>
    <m/>
    <n v="18"/>
    <x v="0"/>
    <x v="0"/>
    <x v="1"/>
    <s v=""/>
    <x v="1"/>
  </r>
  <r>
    <n v="990"/>
    <s v="Fred C. and Mary R. Koch Foundation_Music Theatre of Wichita201624500"/>
    <x v="4"/>
    <s v="Music Theatre of Wichita"/>
    <x v="2540"/>
    <n v="24500"/>
    <x v="28"/>
    <x v="2"/>
    <m/>
    <n v="19"/>
    <x v="0"/>
    <x v="0"/>
    <x v="1"/>
    <s v=""/>
    <x v="1"/>
  </r>
  <r>
    <n v="990"/>
    <s v="Fred C. and Mary R. Koch Foundation_Newman University201614000"/>
    <x v="4"/>
    <s v="Newman University"/>
    <x v="2448"/>
    <n v="14000"/>
    <x v="28"/>
    <x v="2"/>
    <m/>
    <n v="20"/>
    <x v="0"/>
    <x v="1"/>
    <x v="0"/>
    <s v=""/>
    <x v="1"/>
  </r>
  <r>
    <n v="990"/>
    <s v="Fred C. and Mary R. Koch Foundation_Newman University201620000"/>
    <x v="4"/>
    <s v="Newman University"/>
    <x v="2448"/>
    <n v="20000"/>
    <x v="28"/>
    <x v="2"/>
    <m/>
    <n v="21"/>
    <x v="0"/>
    <x v="1"/>
    <x v="0"/>
    <s v=""/>
    <x v="1"/>
  </r>
  <r>
    <n v="990"/>
    <s v="Fred C. and Mary R. Koch Foundation_Symphony in the Flint Hills201630000"/>
    <x v="4"/>
    <s v="Symphony in the Flint Hills"/>
    <x v="2860"/>
    <n v="30000"/>
    <x v="28"/>
    <x v="2"/>
    <m/>
    <n v="22"/>
    <x v="0"/>
    <x v="0"/>
    <x v="1"/>
    <s v=""/>
    <x v="1"/>
  </r>
  <r>
    <n v="990"/>
    <s v="Fred C. and Mary R. Koch Foundation_Salvation Army20165000"/>
    <x v="4"/>
    <s v="Salvation Army"/>
    <x v="124"/>
    <n v="5000"/>
    <x v="28"/>
    <x v="2"/>
    <m/>
    <n v="23"/>
    <x v="0"/>
    <x v="0"/>
    <x v="1"/>
    <s v=""/>
    <x v="1"/>
  </r>
  <r>
    <n v="990"/>
    <s v="Fred C. and Mary R. Koch Foundation_Wichita Center for the Arts201693500"/>
    <x v="4"/>
    <s v="Wichita Center for the Arts"/>
    <x v="1255"/>
    <n v="93500"/>
    <x v="28"/>
    <x v="2"/>
    <m/>
    <n v="24"/>
    <x v="0"/>
    <x v="0"/>
    <x v="1"/>
    <s v=""/>
    <x v="1"/>
  </r>
  <r>
    <n v="990"/>
    <s v="Fred C. and Mary R. Koch Foundation_Wichita Center for the Arts20163000"/>
    <x v="4"/>
    <s v="Wichita Center for the Arts"/>
    <x v="1255"/>
    <n v="3000"/>
    <x v="28"/>
    <x v="2"/>
    <m/>
    <n v="25"/>
    <x v="0"/>
    <x v="0"/>
    <x v="1"/>
    <s v=""/>
    <x v="1"/>
  </r>
  <r>
    <n v="990"/>
    <s v="Fred C. and Mary R. Koch Foundation_Wichita State University201614000"/>
    <x v="4"/>
    <s v="Wichita State University"/>
    <x v="17"/>
    <n v="14000"/>
    <x v="28"/>
    <x v="2"/>
    <m/>
    <n v="26"/>
    <x v="0"/>
    <x v="1"/>
    <x v="0"/>
    <s v=""/>
    <x v="1"/>
  </r>
  <r>
    <n v="990"/>
    <s v="Fred C. and Mary R. Koch Foundation_Wichita Symphony201640000"/>
    <x v="4"/>
    <s v="Wichita Symphony"/>
    <x v="2277"/>
    <n v="40000"/>
    <x v="28"/>
    <x v="2"/>
    <m/>
    <n v="27"/>
    <x v="0"/>
    <x v="0"/>
    <x v="1"/>
    <s v=""/>
    <x v="1"/>
  </r>
  <r>
    <n v="990"/>
    <s v="Fred C. and Mary R. Koch Foundation_Youth Entrepreneurs of Kansas2016500000"/>
    <x v="4"/>
    <s v="Youth Entrepreneurs of Kansas"/>
    <x v="96"/>
    <n v="500000"/>
    <x v="28"/>
    <x v="2"/>
    <m/>
    <n v="28"/>
    <x v="0"/>
    <x v="0"/>
    <x v="0"/>
    <s v=""/>
    <x v="1"/>
  </r>
  <r>
    <n v="990"/>
    <s v="Fred C. and Mary R. Koch Foundation_A Wilson20162000"/>
    <x v="4"/>
    <s v="A Wilson"/>
    <x v="3663"/>
    <n v="2000"/>
    <x v="28"/>
    <x v="2"/>
    <s v="Individual/Scholarship"/>
    <n v="29"/>
    <x v="1"/>
    <x v="0"/>
    <x v="0"/>
    <s v=""/>
    <x v="1"/>
  </r>
  <r>
    <n v="990"/>
    <s v="Fred C. and Mary R. Koch Foundation_A Dodson20162000"/>
    <x v="4"/>
    <s v="A Dodson"/>
    <x v="3664"/>
    <n v="2000"/>
    <x v="28"/>
    <x v="2"/>
    <s v="Individual/Scholarship"/>
    <n v="30"/>
    <x v="1"/>
    <x v="0"/>
    <x v="0"/>
    <s v=""/>
    <x v="1"/>
  </r>
  <r>
    <n v="990"/>
    <s v="Fred C. and Mary R. Koch Foundation_A Torres20162000"/>
    <x v="4"/>
    <s v="A Torres"/>
    <x v="3665"/>
    <n v="2000"/>
    <x v="28"/>
    <x v="2"/>
    <s v="Individual/Scholarship"/>
    <n v="31"/>
    <x v="1"/>
    <x v="0"/>
    <x v="0"/>
    <s v=""/>
    <x v="1"/>
  </r>
  <r>
    <n v="990"/>
    <s v="Fred C. and Mary R. Koch Foundation_A Brechbill20162000"/>
    <x v="4"/>
    <s v="A Brechbill"/>
    <x v="3666"/>
    <n v="2000"/>
    <x v="28"/>
    <x v="2"/>
    <s v="Individual/Scholarship"/>
    <n v="32"/>
    <x v="1"/>
    <x v="0"/>
    <x v="0"/>
    <s v=""/>
    <x v="1"/>
  </r>
  <r>
    <n v="990"/>
    <s v="Fred C. and Mary R. Koch Foundation_A Taylor20162000"/>
    <x v="4"/>
    <s v="A Taylor"/>
    <x v="3667"/>
    <n v="2000"/>
    <x v="28"/>
    <x v="2"/>
    <s v="Individual/Scholarship"/>
    <n v="33"/>
    <x v="1"/>
    <x v="0"/>
    <x v="0"/>
    <s v=""/>
    <x v="1"/>
  </r>
  <r>
    <n v="990"/>
    <s v="Fred C. and Mary R. Koch Foundation_A Turgeon20162000"/>
    <x v="4"/>
    <s v="A Turgeon"/>
    <x v="3668"/>
    <n v="2000"/>
    <x v="28"/>
    <x v="2"/>
    <s v="Individual/Scholarship"/>
    <n v="34"/>
    <x v="1"/>
    <x v="0"/>
    <x v="0"/>
    <s v=""/>
    <x v="1"/>
  </r>
  <r>
    <n v="990"/>
    <s v="Fred C. and Mary R. Koch Foundation_A Lindwall20162000"/>
    <x v="4"/>
    <s v="A Lindwall"/>
    <x v="3669"/>
    <n v="2000"/>
    <x v="28"/>
    <x v="2"/>
    <s v="Individual/Scholarship"/>
    <n v="35"/>
    <x v="1"/>
    <x v="0"/>
    <x v="0"/>
    <s v=""/>
    <x v="1"/>
  </r>
  <r>
    <n v="990"/>
    <s v="Fred C. and Mary R. Koch Foundation_A Kimpton20162000"/>
    <x v="4"/>
    <s v="A Kimpton"/>
    <x v="3670"/>
    <n v="2000"/>
    <x v="28"/>
    <x v="2"/>
    <s v="Individual/Scholarship"/>
    <n v="36"/>
    <x v="1"/>
    <x v="0"/>
    <x v="0"/>
    <s v=""/>
    <x v="1"/>
  </r>
  <r>
    <n v="990"/>
    <s v="Fred C. and Mary R. Koch Foundation_A Cotsoradis20162000"/>
    <x v="4"/>
    <s v="A Cotsoradis"/>
    <x v="3671"/>
    <n v="2000"/>
    <x v="28"/>
    <x v="2"/>
    <s v="Individual/Scholarship"/>
    <n v="37"/>
    <x v="1"/>
    <x v="0"/>
    <x v="0"/>
    <s v=""/>
    <x v="1"/>
  </r>
  <r>
    <n v="990"/>
    <s v="Fred C. and Mary R. Koch Foundation_A Brown20162000"/>
    <x v="4"/>
    <s v="A Brown"/>
    <x v="3672"/>
    <n v="2000"/>
    <x v="28"/>
    <x v="2"/>
    <s v="Individual/Scholarship"/>
    <n v="38"/>
    <x v="1"/>
    <x v="0"/>
    <x v="0"/>
    <s v=""/>
    <x v="1"/>
  </r>
  <r>
    <n v="990"/>
    <s v="Fred C. and Mary R. Koch Foundation_A McKinley20162000"/>
    <x v="4"/>
    <s v="A McKinley"/>
    <x v="3673"/>
    <n v="2000"/>
    <x v="28"/>
    <x v="2"/>
    <s v="Individual/Scholarship"/>
    <n v="39"/>
    <x v="1"/>
    <x v="0"/>
    <x v="0"/>
    <s v=""/>
    <x v="1"/>
  </r>
  <r>
    <n v="990"/>
    <s v="Fred C. and Mary R. Koch Foundation_A Cole20162000"/>
    <x v="4"/>
    <s v="A Cole"/>
    <x v="3674"/>
    <n v="2000"/>
    <x v="28"/>
    <x v="2"/>
    <s v="Individual/Scholarship"/>
    <n v="40"/>
    <x v="1"/>
    <x v="0"/>
    <x v="0"/>
    <s v=""/>
    <x v="1"/>
  </r>
  <r>
    <n v="990"/>
    <s v="Fred C. and Mary R. Koch Foundation_A Hinnen20162000"/>
    <x v="4"/>
    <s v="A Hinnen"/>
    <x v="3675"/>
    <n v="2000"/>
    <x v="28"/>
    <x v="2"/>
    <s v="Individual/Scholarship"/>
    <n v="41"/>
    <x v="1"/>
    <x v="0"/>
    <x v="0"/>
    <s v=""/>
    <x v="1"/>
  </r>
  <r>
    <n v="990"/>
    <s v="Fred C. and Mary R. Koch Foundation_A Lukhard20162000"/>
    <x v="4"/>
    <s v="A Lukhard"/>
    <x v="3676"/>
    <n v="2000"/>
    <x v="28"/>
    <x v="2"/>
    <s v="Individual/Scholarship"/>
    <n v="42"/>
    <x v="1"/>
    <x v="0"/>
    <x v="0"/>
    <s v=""/>
    <x v="1"/>
  </r>
  <r>
    <n v="990"/>
    <s v="Fred C. and Mary R. Koch Foundation_A McKinley20162000"/>
    <x v="4"/>
    <s v="A McKinley"/>
    <x v="3673"/>
    <n v="2000"/>
    <x v="28"/>
    <x v="2"/>
    <s v="Individual/Scholarship"/>
    <n v="43"/>
    <x v="1"/>
    <x v="0"/>
    <x v="0"/>
    <s v=""/>
    <x v="1"/>
  </r>
  <r>
    <n v="990"/>
    <s v="Fred C. and Mary R. Koch Foundation_A Pass20162000"/>
    <x v="4"/>
    <s v="A Pass"/>
    <x v="3677"/>
    <n v="2000"/>
    <x v="28"/>
    <x v="2"/>
    <s v="Individual/Scholarship"/>
    <n v="44"/>
    <x v="1"/>
    <x v="0"/>
    <x v="0"/>
    <s v=""/>
    <x v="1"/>
  </r>
  <r>
    <n v="990"/>
    <s v="Fred C. and Mary R. Koch Foundation_A Reyes20162000"/>
    <x v="4"/>
    <s v="A Reyes"/>
    <x v="3678"/>
    <n v="2000"/>
    <x v="28"/>
    <x v="2"/>
    <s v="Individual/Scholarship"/>
    <n v="45"/>
    <x v="1"/>
    <x v="0"/>
    <x v="0"/>
    <s v=""/>
    <x v="1"/>
  </r>
  <r>
    <n v="990"/>
    <s v="Fred C. and Mary R. Koch Foundation_A Carrillo20162000"/>
    <x v="4"/>
    <s v="A Carrillo"/>
    <x v="3679"/>
    <n v="2000"/>
    <x v="28"/>
    <x v="2"/>
    <s v="Individual/Scholarship"/>
    <n v="46"/>
    <x v="1"/>
    <x v="0"/>
    <x v="0"/>
    <s v=""/>
    <x v="1"/>
  </r>
  <r>
    <n v="990"/>
    <s v="Fred C. and Mary R. Koch Foundation_A Cooke20162000"/>
    <x v="4"/>
    <s v="A Cooke"/>
    <x v="3680"/>
    <n v="2000"/>
    <x v="28"/>
    <x v="2"/>
    <s v="Individual/Scholarship"/>
    <n v="47"/>
    <x v="1"/>
    <x v="0"/>
    <x v="0"/>
    <s v=""/>
    <x v="1"/>
  </r>
  <r>
    <n v="990"/>
    <s v="Fred C. and Mary R. Koch Foundation_A Cunningham20162000"/>
    <x v="4"/>
    <s v="A Cunningham"/>
    <x v="3681"/>
    <n v="2000"/>
    <x v="28"/>
    <x v="2"/>
    <s v="Individual/Scholarship"/>
    <n v="48"/>
    <x v="1"/>
    <x v="0"/>
    <x v="0"/>
    <s v=""/>
    <x v="1"/>
  </r>
  <r>
    <n v="990"/>
    <s v="Fred C. and Mary R. Koch Foundation_A Marino20162000"/>
    <x v="4"/>
    <s v="A Marino"/>
    <x v="3682"/>
    <n v="2000"/>
    <x v="28"/>
    <x v="2"/>
    <s v="Individual/Scholarship"/>
    <n v="49"/>
    <x v="1"/>
    <x v="0"/>
    <x v="0"/>
    <s v=""/>
    <x v="1"/>
  </r>
  <r>
    <n v="990"/>
    <s v="Fred C. and Mary R. Koch Foundation_A Monroe20162000"/>
    <x v="4"/>
    <s v="A Monroe"/>
    <x v="3683"/>
    <n v="2000"/>
    <x v="28"/>
    <x v="2"/>
    <s v="Individual/Scholarship"/>
    <n v="50"/>
    <x v="1"/>
    <x v="0"/>
    <x v="0"/>
    <s v=""/>
    <x v="1"/>
  </r>
  <r>
    <n v="990"/>
    <s v="Fred C. and Mary R. Koch Foundation_A Rafferty20162000"/>
    <x v="4"/>
    <s v="A Rafferty"/>
    <x v="3684"/>
    <n v="2000"/>
    <x v="28"/>
    <x v="2"/>
    <s v="Individual/Scholarship"/>
    <n v="51"/>
    <x v="1"/>
    <x v="0"/>
    <x v="0"/>
    <s v=""/>
    <x v="1"/>
  </r>
  <r>
    <n v="990"/>
    <s v="Fred C. and Mary R. Koch Foundation_A Trotter20162000"/>
    <x v="4"/>
    <s v="A Trotter"/>
    <x v="3685"/>
    <n v="2000"/>
    <x v="28"/>
    <x v="2"/>
    <s v="Individual/Scholarship"/>
    <n v="52"/>
    <x v="1"/>
    <x v="0"/>
    <x v="0"/>
    <s v=""/>
    <x v="1"/>
  </r>
  <r>
    <n v="990"/>
    <s v="Fred C. and Mary R. Koch Foundation_A Hinnen20162000"/>
    <x v="4"/>
    <s v="A Hinnen"/>
    <x v="3675"/>
    <n v="2000"/>
    <x v="28"/>
    <x v="2"/>
    <s v="Individual/Scholarship"/>
    <n v="53"/>
    <x v="1"/>
    <x v="0"/>
    <x v="0"/>
    <s v=""/>
    <x v="1"/>
  </r>
  <r>
    <n v="990"/>
    <s v="Fred C. and Mary R. Koch Foundation_A Barreda20162000"/>
    <x v="4"/>
    <s v="A Barreda"/>
    <x v="3686"/>
    <n v="2000"/>
    <x v="28"/>
    <x v="2"/>
    <s v="Individual/Scholarship"/>
    <n v="54"/>
    <x v="1"/>
    <x v="0"/>
    <x v="0"/>
    <s v=""/>
    <x v="1"/>
  </r>
  <r>
    <n v="990"/>
    <s v="Fred C. and Mary R. Koch Foundation_A Kubena20162000"/>
    <x v="4"/>
    <s v="A Kubena"/>
    <x v="3687"/>
    <n v="2000"/>
    <x v="28"/>
    <x v="2"/>
    <s v="Individual/Scholarship"/>
    <n v="55"/>
    <x v="1"/>
    <x v="0"/>
    <x v="0"/>
    <s v=""/>
    <x v="1"/>
  </r>
  <r>
    <n v="990"/>
    <s v="Fred C. and Mary R. Koch Foundation_A Kolar20162000"/>
    <x v="4"/>
    <s v="A Kolar"/>
    <x v="3688"/>
    <n v="2000"/>
    <x v="28"/>
    <x v="2"/>
    <s v="Individual/Scholarship"/>
    <n v="56"/>
    <x v="1"/>
    <x v="0"/>
    <x v="0"/>
    <s v=""/>
    <x v="1"/>
  </r>
  <r>
    <n v="990"/>
    <s v="Fred C. and Mary R. Koch Foundation_A Cirmi20162000"/>
    <x v="4"/>
    <s v="A Cirmi"/>
    <x v="3689"/>
    <n v="2000"/>
    <x v="28"/>
    <x v="2"/>
    <s v="Individual/Scholarship"/>
    <n v="57"/>
    <x v="1"/>
    <x v="0"/>
    <x v="0"/>
    <s v=""/>
    <x v="1"/>
  </r>
  <r>
    <n v="990"/>
    <s v="Fred C. and Mary R. Koch Foundation_A Ruiz20162000"/>
    <x v="4"/>
    <s v="A Ruiz"/>
    <x v="3690"/>
    <n v="2000"/>
    <x v="28"/>
    <x v="2"/>
    <s v="Individual/Scholarship"/>
    <n v="58"/>
    <x v="1"/>
    <x v="0"/>
    <x v="0"/>
    <s v=""/>
    <x v="1"/>
  </r>
  <r>
    <n v="990"/>
    <s v="Fred C. and Mary R. Koch Foundation_A Smading20162000"/>
    <x v="4"/>
    <s v="A Smading"/>
    <x v="3691"/>
    <n v="2000"/>
    <x v="28"/>
    <x v="2"/>
    <s v="Individual/Scholarship"/>
    <n v="59"/>
    <x v="1"/>
    <x v="0"/>
    <x v="0"/>
    <s v=""/>
    <x v="1"/>
  </r>
  <r>
    <n v="990"/>
    <s v="Fred C. and Mary R. Koch Foundation_A Rowlett20162000"/>
    <x v="4"/>
    <s v="A Rowlett"/>
    <x v="3692"/>
    <n v="2000"/>
    <x v="28"/>
    <x v="2"/>
    <s v="Individual/Scholarship"/>
    <n v="60"/>
    <x v="1"/>
    <x v="0"/>
    <x v="0"/>
    <s v=""/>
    <x v="1"/>
  </r>
  <r>
    <n v="990"/>
    <s v="Fred C. and Mary R. Koch Foundation_B Sapet20162000"/>
    <x v="4"/>
    <s v="B Sapet"/>
    <x v="3693"/>
    <n v="2000"/>
    <x v="28"/>
    <x v="2"/>
    <s v="Individual/Scholarship"/>
    <n v="61"/>
    <x v="1"/>
    <x v="0"/>
    <x v="0"/>
    <s v=""/>
    <x v="1"/>
  </r>
  <r>
    <n v="990"/>
    <s v="Fred C. and Mary R. Koch Foundation_B Seiler20162000"/>
    <x v="4"/>
    <s v="B Seiler"/>
    <x v="3694"/>
    <n v="2000"/>
    <x v="28"/>
    <x v="2"/>
    <s v="Individual/Scholarship"/>
    <n v="62"/>
    <x v="1"/>
    <x v="0"/>
    <x v="0"/>
    <s v=""/>
    <x v="1"/>
  </r>
  <r>
    <n v="990"/>
    <s v="Fred C. and Mary R. Koch Foundation_B White20162000"/>
    <x v="4"/>
    <s v="B White"/>
    <x v="3695"/>
    <n v="2000"/>
    <x v="28"/>
    <x v="2"/>
    <s v="Individual/Scholarship"/>
    <n v="63"/>
    <x v="1"/>
    <x v="0"/>
    <x v="0"/>
    <s v=""/>
    <x v="1"/>
  </r>
  <r>
    <n v="990"/>
    <s v="Fred C. and Mary R. Koch Foundation_B Bell20162000"/>
    <x v="4"/>
    <s v="B Bell"/>
    <x v="3696"/>
    <n v="2000"/>
    <x v="28"/>
    <x v="2"/>
    <s v="Individual/Scholarship"/>
    <n v="64"/>
    <x v="1"/>
    <x v="0"/>
    <x v="0"/>
    <s v=""/>
    <x v="1"/>
  </r>
  <r>
    <n v="990"/>
    <s v="Fred C. and Mary R. Koch Foundation_B McIntosh20162000"/>
    <x v="4"/>
    <s v="B McIntosh"/>
    <x v="3697"/>
    <n v="2000"/>
    <x v="28"/>
    <x v="2"/>
    <s v="Individual/Scholarship"/>
    <n v="65"/>
    <x v="1"/>
    <x v="0"/>
    <x v="0"/>
    <s v=""/>
    <x v="1"/>
  </r>
  <r>
    <n v="990"/>
    <s v="Fred C. and Mary R. Koch Foundation_B Mousley20162000"/>
    <x v="4"/>
    <s v="B Mousley"/>
    <x v="3698"/>
    <n v="2000"/>
    <x v="28"/>
    <x v="2"/>
    <s v="Individual/Scholarship"/>
    <n v="66"/>
    <x v="1"/>
    <x v="0"/>
    <x v="0"/>
    <s v=""/>
    <x v="1"/>
  </r>
  <r>
    <n v="990"/>
    <s v="Fred C. and Mary R. Koch Foundation_B Gilbert20162000"/>
    <x v="4"/>
    <s v="B Gilbert"/>
    <x v="3699"/>
    <n v="2000"/>
    <x v="28"/>
    <x v="2"/>
    <s v="Individual/Scholarship"/>
    <n v="67"/>
    <x v="1"/>
    <x v="0"/>
    <x v="0"/>
    <s v=""/>
    <x v="1"/>
  </r>
  <r>
    <n v="990"/>
    <s v="Fred C. and Mary R. Koch Foundation_B Polaser20162000"/>
    <x v="4"/>
    <s v="B Polaser"/>
    <x v="3700"/>
    <n v="2000"/>
    <x v="28"/>
    <x v="2"/>
    <s v="Individual/Scholarship"/>
    <n v="68"/>
    <x v="1"/>
    <x v="0"/>
    <x v="0"/>
    <s v=""/>
    <x v="1"/>
  </r>
  <r>
    <n v="990"/>
    <s v="Fred C. and Mary R. Koch Foundation_B Rush20162000"/>
    <x v="4"/>
    <s v="B Rush"/>
    <x v="3701"/>
    <n v="2000"/>
    <x v="28"/>
    <x v="2"/>
    <s v="Individual/Scholarship"/>
    <n v="69"/>
    <x v="1"/>
    <x v="0"/>
    <x v="0"/>
    <s v=""/>
    <x v="1"/>
  </r>
  <r>
    <n v="990"/>
    <s v="Fred C. and Mary R. Koch Foundation_B Slicker20162000"/>
    <x v="4"/>
    <s v="B Slicker"/>
    <x v="3702"/>
    <n v="2000"/>
    <x v="28"/>
    <x v="2"/>
    <s v="Individual/Scholarship"/>
    <n v="70"/>
    <x v="1"/>
    <x v="0"/>
    <x v="0"/>
    <s v=""/>
    <x v="1"/>
  </r>
  <r>
    <n v="990"/>
    <s v="Fred C. and Mary R. Koch Foundation_B Becker20162000"/>
    <x v="4"/>
    <s v="B Becker"/>
    <x v="3703"/>
    <n v="2000"/>
    <x v="28"/>
    <x v="2"/>
    <s v="Individual/Scholarship"/>
    <n v="71"/>
    <x v="1"/>
    <x v="0"/>
    <x v="0"/>
    <s v=""/>
    <x v="1"/>
  </r>
  <r>
    <n v="990"/>
    <s v="Fred C. and Mary R. Koch Foundation_B Sutherland20162000"/>
    <x v="4"/>
    <s v="B Sutherland"/>
    <x v="3704"/>
    <n v="2000"/>
    <x v="28"/>
    <x v="2"/>
    <s v="Individual/Scholarship"/>
    <n v="72"/>
    <x v="1"/>
    <x v="0"/>
    <x v="0"/>
    <s v=""/>
    <x v="1"/>
  </r>
  <r>
    <n v="990"/>
    <s v="Fred C. and Mary R. Koch Foundation_B Short20162000"/>
    <x v="4"/>
    <s v="B Short"/>
    <x v="3705"/>
    <n v="2000"/>
    <x v="28"/>
    <x v="2"/>
    <s v="Individual/Scholarship"/>
    <n v="73"/>
    <x v="1"/>
    <x v="0"/>
    <x v="0"/>
    <s v=""/>
    <x v="1"/>
  </r>
  <r>
    <n v="990"/>
    <s v="Fred C. and Mary R. Koch Foundation_C Fahey20162000"/>
    <x v="4"/>
    <s v="C Fahey"/>
    <x v="3706"/>
    <n v="2000"/>
    <x v="28"/>
    <x v="2"/>
    <s v="Individual/Scholarship"/>
    <n v="74"/>
    <x v="1"/>
    <x v="0"/>
    <x v="0"/>
    <s v=""/>
    <x v="1"/>
  </r>
  <r>
    <n v="990"/>
    <s v="Fred C. and Mary R. Koch Foundation_C Jones20162000"/>
    <x v="4"/>
    <s v="C Jones"/>
    <x v="3707"/>
    <n v="2000"/>
    <x v="28"/>
    <x v="2"/>
    <s v="Individual/Scholarship"/>
    <n v="75"/>
    <x v="1"/>
    <x v="0"/>
    <x v="0"/>
    <s v=""/>
    <x v="1"/>
  </r>
  <r>
    <n v="990"/>
    <s v="Fred C. and Mary R. Koch Foundation_C Engel20162000"/>
    <x v="4"/>
    <s v="C Engel"/>
    <x v="3708"/>
    <n v="2000"/>
    <x v="28"/>
    <x v="2"/>
    <s v="Individual/Scholarship"/>
    <n v="76"/>
    <x v="1"/>
    <x v="0"/>
    <x v="0"/>
    <s v=""/>
    <x v="1"/>
  </r>
  <r>
    <n v="990"/>
    <s v="Fred C. and Mary R. Koch Foundation_C Go20162000"/>
    <x v="4"/>
    <s v="C Go"/>
    <x v="3709"/>
    <n v="2000"/>
    <x v="28"/>
    <x v="2"/>
    <s v="Individual/Scholarship"/>
    <n v="77"/>
    <x v="1"/>
    <x v="0"/>
    <x v="0"/>
    <s v=""/>
    <x v="1"/>
  </r>
  <r>
    <n v="990"/>
    <s v="Fred C. and Mary R. Koch Foundation_C Menkes20162000"/>
    <x v="4"/>
    <s v="C Menkes"/>
    <x v="3710"/>
    <n v="2000"/>
    <x v="28"/>
    <x v="2"/>
    <s v="Individual/Scholarship"/>
    <n v="78"/>
    <x v="1"/>
    <x v="0"/>
    <x v="0"/>
    <s v=""/>
    <x v="1"/>
  </r>
  <r>
    <n v="990"/>
    <s v="Fred C. and Mary R. Koch Foundation_C Franz20162000"/>
    <x v="4"/>
    <s v="C Franz"/>
    <x v="3711"/>
    <n v="2000"/>
    <x v="28"/>
    <x v="2"/>
    <s v="Individual/Scholarship"/>
    <n v="79"/>
    <x v="1"/>
    <x v="0"/>
    <x v="0"/>
    <s v=""/>
    <x v="1"/>
  </r>
  <r>
    <n v="990"/>
    <s v="Fred C. and Mary R. Koch Foundation_C Kolbeck20162000"/>
    <x v="4"/>
    <s v="C Kolbeck"/>
    <x v="3712"/>
    <n v="2000"/>
    <x v="28"/>
    <x v="2"/>
    <s v="Individual/Scholarship"/>
    <n v="80"/>
    <x v="1"/>
    <x v="0"/>
    <x v="0"/>
    <s v=""/>
    <x v="1"/>
  </r>
  <r>
    <n v="990"/>
    <s v="Fred C. and Mary R. Koch Foundation_C Brechbill20162000"/>
    <x v="4"/>
    <s v="C Brechbill"/>
    <x v="3713"/>
    <n v="2000"/>
    <x v="28"/>
    <x v="2"/>
    <s v="Individual/Scholarship"/>
    <n v="81"/>
    <x v="1"/>
    <x v="0"/>
    <x v="0"/>
    <s v=""/>
    <x v="1"/>
  </r>
  <r>
    <n v="990"/>
    <s v="Fred C. and Mary R. Koch Foundation_C Evans20162000"/>
    <x v="4"/>
    <s v="C Evans"/>
    <x v="3714"/>
    <n v="2000"/>
    <x v="28"/>
    <x v="2"/>
    <s v="Individual/Scholarship"/>
    <n v="82"/>
    <x v="1"/>
    <x v="0"/>
    <x v="0"/>
    <s v=""/>
    <x v="1"/>
  </r>
  <r>
    <n v="990"/>
    <s v="Fred C. and Mary R. Koch Foundation_C Ramos20162000"/>
    <x v="4"/>
    <s v="C Ramos"/>
    <x v="3715"/>
    <n v="2000"/>
    <x v="28"/>
    <x v="2"/>
    <s v="Individual/Scholarship"/>
    <n v="83"/>
    <x v="1"/>
    <x v="0"/>
    <x v="0"/>
    <s v=""/>
    <x v="1"/>
  </r>
  <r>
    <n v="990"/>
    <s v="Fred C. and Mary R. Koch Foundation_C Gibson20162000"/>
    <x v="4"/>
    <s v="C Gibson"/>
    <x v="3716"/>
    <n v="2000"/>
    <x v="28"/>
    <x v="2"/>
    <s v="Individual/Scholarship"/>
    <n v="84"/>
    <x v="1"/>
    <x v="0"/>
    <x v="0"/>
    <s v=""/>
    <x v="1"/>
  </r>
  <r>
    <n v="990"/>
    <s v="Fred C. and Mary R. Koch Foundation_C Clayton20162000"/>
    <x v="4"/>
    <s v="C Clayton"/>
    <x v="3717"/>
    <n v="2000"/>
    <x v="28"/>
    <x v="2"/>
    <s v="Individual/Scholarship"/>
    <n v="85"/>
    <x v="1"/>
    <x v="0"/>
    <x v="0"/>
    <s v=""/>
    <x v="1"/>
  </r>
  <r>
    <n v="990"/>
    <s v="Fred C. and Mary R. Koch Foundation_C Nichols20162000"/>
    <x v="4"/>
    <s v="C Nichols"/>
    <x v="3718"/>
    <n v="2000"/>
    <x v="28"/>
    <x v="2"/>
    <s v="Individual/Scholarship"/>
    <n v="86"/>
    <x v="1"/>
    <x v="0"/>
    <x v="0"/>
    <s v=""/>
    <x v="1"/>
  </r>
  <r>
    <n v="990"/>
    <s v="Fred C. and Mary R. Koch Foundation_C Baukal20162000"/>
    <x v="4"/>
    <s v="C Baukal"/>
    <x v="3719"/>
    <n v="2000"/>
    <x v="28"/>
    <x v="2"/>
    <s v="Individual/Scholarship"/>
    <n v="87"/>
    <x v="1"/>
    <x v="0"/>
    <x v="0"/>
    <s v=""/>
    <x v="1"/>
  </r>
  <r>
    <n v="990"/>
    <s v="Fred C. and Mary R. Koch Foundation_D Engelbart20162000"/>
    <x v="4"/>
    <s v="D Engelbart"/>
    <x v="3720"/>
    <n v="2000"/>
    <x v="28"/>
    <x v="2"/>
    <s v="Individual/Scholarship"/>
    <n v="88"/>
    <x v="1"/>
    <x v="0"/>
    <x v="0"/>
    <s v=""/>
    <x v="1"/>
  </r>
  <r>
    <n v="990"/>
    <s v="Fred C. and Mary R. Koch Foundation_D Eggert20162000"/>
    <x v="4"/>
    <s v="D Eggert"/>
    <x v="3721"/>
    <n v="2000"/>
    <x v="28"/>
    <x v="2"/>
    <s v="Individual/Scholarship"/>
    <n v="89"/>
    <x v="1"/>
    <x v="0"/>
    <x v="0"/>
    <s v=""/>
    <x v="1"/>
  </r>
  <r>
    <n v="990"/>
    <s v="Fred C. and Mary R. Koch Foundation_D Moran20162000"/>
    <x v="4"/>
    <s v="D Moran"/>
    <x v="3722"/>
    <n v="2000"/>
    <x v="28"/>
    <x v="2"/>
    <s v="Individual/Scholarship"/>
    <n v="90"/>
    <x v="1"/>
    <x v="0"/>
    <x v="0"/>
    <s v=""/>
    <x v="1"/>
  </r>
  <r>
    <n v="990"/>
    <s v="Fred C. and Mary R. Koch Foundation_D Levesque20162000"/>
    <x v="4"/>
    <s v="D Levesque"/>
    <x v="3723"/>
    <n v="2000"/>
    <x v="28"/>
    <x v="2"/>
    <s v="Individual/Scholarship"/>
    <n v="91"/>
    <x v="1"/>
    <x v="0"/>
    <x v="0"/>
    <s v=""/>
    <x v="1"/>
  </r>
  <r>
    <n v="990"/>
    <s v="Fred C. and Mary R. Koch Foundation_D Casey20162000"/>
    <x v="4"/>
    <s v="D Casey"/>
    <x v="3724"/>
    <n v="2000"/>
    <x v="28"/>
    <x v="2"/>
    <s v="Individual/Scholarship"/>
    <n v="92"/>
    <x v="1"/>
    <x v="0"/>
    <x v="0"/>
    <s v=""/>
    <x v="1"/>
  </r>
  <r>
    <n v="990"/>
    <s v="Fred C. and Mary R. Koch Foundation_D Ewers20162000"/>
    <x v="4"/>
    <s v="D Ewers"/>
    <x v="3725"/>
    <n v="2000"/>
    <x v="28"/>
    <x v="2"/>
    <s v="Individual/Scholarship"/>
    <n v="93"/>
    <x v="1"/>
    <x v="0"/>
    <x v="0"/>
    <s v=""/>
    <x v="1"/>
  </r>
  <r>
    <n v="990"/>
    <s v="Fred C. and Mary R. Koch Foundation_D Menezes20162000"/>
    <x v="4"/>
    <s v="D Menezes"/>
    <x v="3726"/>
    <n v="2000"/>
    <x v="28"/>
    <x v="2"/>
    <s v="Individual/Scholarship"/>
    <n v="94"/>
    <x v="1"/>
    <x v="0"/>
    <x v="0"/>
    <s v=""/>
    <x v="1"/>
  </r>
  <r>
    <n v="990"/>
    <s v="Fred C. and Mary R. Koch Foundation_D Thompson20162000"/>
    <x v="4"/>
    <s v="D Thompson"/>
    <x v="3727"/>
    <n v="2000"/>
    <x v="28"/>
    <x v="2"/>
    <s v="Individual/Scholarship"/>
    <n v="95"/>
    <x v="1"/>
    <x v="0"/>
    <x v="0"/>
    <s v=""/>
    <x v="1"/>
  </r>
  <r>
    <n v="990"/>
    <s v="Fred C. and Mary R. Koch Foundation_D Chen20162000"/>
    <x v="4"/>
    <s v="D Chen"/>
    <x v="3728"/>
    <n v="2000"/>
    <x v="28"/>
    <x v="2"/>
    <s v="Individual/Scholarship"/>
    <n v="96"/>
    <x v="1"/>
    <x v="0"/>
    <x v="0"/>
    <s v=""/>
    <x v="1"/>
  </r>
  <r>
    <n v="990"/>
    <s v="Fred C. and Mary R. Koch Foundation_D Severson20162000"/>
    <x v="4"/>
    <s v="D Severson"/>
    <x v="3729"/>
    <n v="2000"/>
    <x v="28"/>
    <x v="2"/>
    <s v="Individual/Scholarship"/>
    <n v="97"/>
    <x v="1"/>
    <x v="0"/>
    <x v="0"/>
    <s v=""/>
    <x v="1"/>
  </r>
  <r>
    <n v="990"/>
    <s v="Fred C. and Mary R. Koch Foundation_E Dwyer20162000"/>
    <x v="4"/>
    <s v="E Dwyer"/>
    <x v="3730"/>
    <n v="2000"/>
    <x v="28"/>
    <x v="2"/>
    <s v="Individual/Scholarship"/>
    <n v="98"/>
    <x v="1"/>
    <x v="0"/>
    <x v="0"/>
    <s v=""/>
    <x v="1"/>
  </r>
  <r>
    <n v="990"/>
    <s v="Fred C. and Mary R. Koch Foundation_E Gardiner20162000"/>
    <x v="4"/>
    <s v="E Gardiner"/>
    <x v="3731"/>
    <n v="2000"/>
    <x v="28"/>
    <x v="2"/>
    <s v="Individual/Scholarship"/>
    <n v="99"/>
    <x v="1"/>
    <x v="0"/>
    <x v="0"/>
    <s v=""/>
    <x v="1"/>
  </r>
  <r>
    <n v="990"/>
    <s v="Fred C. and Mary R. Koch Foundation_E Goentzel20162000"/>
    <x v="4"/>
    <s v="E Goentzel"/>
    <x v="3732"/>
    <n v="2000"/>
    <x v="28"/>
    <x v="2"/>
    <s v="Individual/Scholarship"/>
    <n v="100"/>
    <x v="1"/>
    <x v="0"/>
    <x v="0"/>
    <s v=""/>
    <x v="1"/>
  </r>
  <r>
    <n v="990"/>
    <s v="Fred C. and Mary R. Koch Foundation_E Honnold20162000"/>
    <x v="4"/>
    <s v="E Honnold"/>
    <x v="3733"/>
    <n v="2000"/>
    <x v="28"/>
    <x v="2"/>
    <s v="Individual/Scholarship"/>
    <n v="101"/>
    <x v="1"/>
    <x v="0"/>
    <x v="0"/>
    <s v=""/>
    <x v="1"/>
  </r>
  <r>
    <n v="990"/>
    <s v="Fred C. and Mary R. Koch Foundation_E McDermott20162000"/>
    <x v="4"/>
    <s v="E McDermott"/>
    <x v="3734"/>
    <n v="2000"/>
    <x v="28"/>
    <x v="2"/>
    <s v="Individual/Scholarship"/>
    <n v="102"/>
    <x v="1"/>
    <x v="0"/>
    <x v="0"/>
    <s v=""/>
    <x v="1"/>
  </r>
  <r>
    <n v="990"/>
    <s v="Fred C. and Mary R. Koch Foundation_E Laing20162000"/>
    <x v="4"/>
    <s v="E Laing"/>
    <x v="3735"/>
    <n v="2000"/>
    <x v="28"/>
    <x v="2"/>
    <s v="Individual/Scholarship"/>
    <n v="103"/>
    <x v="1"/>
    <x v="0"/>
    <x v="0"/>
    <s v=""/>
    <x v="1"/>
  </r>
  <r>
    <n v="990"/>
    <s v="Fred C. and Mary R. Koch Foundation_E Rohl20162000"/>
    <x v="4"/>
    <s v="E Rohl"/>
    <x v="3736"/>
    <n v="2000"/>
    <x v="28"/>
    <x v="2"/>
    <s v="Individual/Scholarship"/>
    <n v="104"/>
    <x v="1"/>
    <x v="0"/>
    <x v="0"/>
    <s v=""/>
    <x v="1"/>
  </r>
  <r>
    <n v="990"/>
    <s v="Fred C. and Mary R. Koch Foundation_E Hayashi20162000"/>
    <x v="4"/>
    <s v="E Hayashi"/>
    <x v="3737"/>
    <n v="2000"/>
    <x v="28"/>
    <x v="2"/>
    <s v="Individual/Scholarship"/>
    <n v="105"/>
    <x v="1"/>
    <x v="0"/>
    <x v="0"/>
    <s v=""/>
    <x v="1"/>
  </r>
  <r>
    <n v="990"/>
    <s v="Fred C. and Mary R. Koch Foundation_E Clinton20162000"/>
    <x v="4"/>
    <s v="E Clinton"/>
    <x v="3738"/>
    <n v="2000"/>
    <x v="28"/>
    <x v="2"/>
    <s v="Individual/Scholarship"/>
    <n v="106"/>
    <x v="1"/>
    <x v="0"/>
    <x v="0"/>
    <s v=""/>
    <x v="1"/>
  </r>
  <r>
    <n v="990"/>
    <s v="Fred C. and Mary R. Koch Foundation_E Cross20162000"/>
    <x v="4"/>
    <s v="E Cross"/>
    <x v="3739"/>
    <n v="2000"/>
    <x v="28"/>
    <x v="2"/>
    <s v="Individual/Scholarship"/>
    <n v="107"/>
    <x v="1"/>
    <x v="0"/>
    <x v="0"/>
    <s v=""/>
    <x v="1"/>
  </r>
  <r>
    <n v="990"/>
    <s v="Fred C. and Mary R. Koch Foundation_E Ramsey20162000"/>
    <x v="4"/>
    <s v="E Ramsey"/>
    <x v="3740"/>
    <n v="2000"/>
    <x v="28"/>
    <x v="2"/>
    <s v="Individual/Scholarship"/>
    <n v="108"/>
    <x v="1"/>
    <x v="0"/>
    <x v="0"/>
    <s v=""/>
    <x v="1"/>
  </r>
  <r>
    <n v="990"/>
    <s v="Fred C. and Mary R. Koch Foundation_E Rohleder20162000"/>
    <x v="4"/>
    <s v="E Rohleder"/>
    <x v="3741"/>
    <n v="2000"/>
    <x v="28"/>
    <x v="2"/>
    <s v="Individual/Scholarship"/>
    <n v="109"/>
    <x v="1"/>
    <x v="0"/>
    <x v="0"/>
    <s v=""/>
    <x v="1"/>
  </r>
  <r>
    <n v="990"/>
    <s v="Fred C. and Mary R. Koch Foundation_E Wurst20162000"/>
    <x v="4"/>
    <s v="E Wurst"/>
    <x v="3742"/>
    <n v="2000"/>
    <x v="28"/>
    <x v="2"/>
    <s v="Individual/Scholarship"/>
    <n v="110"/>
    <x v="1"/>
    <x v="0"/>
    <x v="0"/>
    <s v=""/>
    <x v="1"/>
  </r>
  <r>
    <n v="990"/>
    <s v="Fred C. and Mary R. Koch Foundation_E Xue20162000"/>
    <x v="4"/>
    <s v="E Xue"/>
    <x v="3743"/>
    <n v="2000"/>
    <x v="28"/>
    <x v="2"/>
    <s v="Individual/Scholarship"/>
    <n v="111"/>
    <x v="1"/>
    <x v="0"/>
    <x v="0"/>
    <s v=""/>
    <x v="1"/>
  </r>
  <r>
    <n v="990"/>
    <s v="Fred C. and Mary R. Koch Foundation_E Yung20162000"/>
    <x v="4"/>
    <s v="E Yung"/>
    <x v="3744"/>
    <n v="2000"/>
    <x v="28"/>
    <x v="2"/>
    <s v="Individual/Scholarship"/>
    <n v="112"/>
    <x v="1"/>
    <x v="0"/>
    <x v="0"/>
    <s v=""/>
    <x v="1"/>
  </r>
  <r>
    <n v="990"/>
    <s v="Fred C. and Mary R. Koch Foundation_E Zwick20162000"/>
    <x v="4"/>
    <s v="E Zwick"/>
    <x v="3745"/>
    <n v="2000"/>
    <x v="28"/>
    <x v="2"/>
    <s v="Individual/Scholarship"/>
    <n v="113"/>
    <x v="1"/>
    <x v="0"/>
    <x v="0"/>
    <s v=""/>
    <x v="1"/>
  </r>
  <r>
    <n v="990"/>
    <s v="Fred C. and Mary R. Koch Foundation_E Ewers20162000"/>
    <x v="4"/>
    <s v="E Ewers"/>
    <x v="3746"/>
    <n v="2000"/>
    <x v="28"/>
    <x v="2"/>
    <s v="Individual/Scholarship"/>
    <n v="114"/>
    <x v="1"/>
    <x v="0"/>
    <x v="0"/>
    <s v=""/>
    <x v="1"/>
  </r>
  <r>
    <n v="990"/>
    <s v="Fred C. and Mary R. Koch Foundation_E Hu20162000"/>
    <x v="4"/>
    <s v="E Hu"/>
    <x v="3747"/>
    <n v="2000"/>
    <x v="28"/>
    <x v="2"/>
    <s v="Individual/Scholarship"/>
    <n v="115"/>
    <x v="1"/>
    <x v="0"/>
    <x v="0"/>
    <s v=""/>
    <x v="1"/>
  </r>
  <r>
    <n v="990"/>
    <s v="Fred C. and Mary R. Koch Foundation_E Matthews20162000"/>
    <x v="4"/>
    <s v="E Matthews"/>
    <x v="3748"/>
    <n v="2000"/>
    <x v="28"/>
    <x v="2"/>
    <s v="Individual/Scholarship"/>
    <n v="116"/>
    <x v="1"/>
    <x v="0"/>
    <x v="0"/>
    <s v=""/>
    <x v="1"/>
  </r>
  <r>
    <n v="990"/>
    <s v="Fred C. and Mary R. Koch Foundation_E Edgerly20162000"/>
    <x v="4"/>
    <s v="E Edgerly"/>
    <x v="3749"/>
    <n v="2000"/>
    <x v="28"/>
    <x v="2"/>
    <s v="Individual/Scholarship"/>
    <n v="117"/>
    <x v="1"/>
    <x v="0"/>
    <x v="0"/>
    <s v=""/>
    <x v="1"/>
  </r>
  <r>
    <n v="990"/>
    <s v="Fred C. and Mary R. Koch Foundation_E Henrichs20162000"/>
    <x v="4"/>
    <s v="E Henrichs"/>
    <x v="3750"/>
    <n v="2000"/>
    <x v="28"/>
    <x v="2"/>
    <s v="Individual/Scholarship"/>
    <n v="118"/>
    <x v="1"/>
    <x v="0"/>
    <x v="0"/>
    <s v=""/>
    <x v="1"/>
  </r>
  <r>
    <n v="990"/>
    <s v="Fred C. and Mary R. Koch Foundation_G Lencioni20162000"/>
    <x v="4"/>
    <s v="G Lencioni"/>
    <x v="3751"/>
    <n v="2000"/>
    <x v="28"/>
    <x v="2"/>
    <s v="Individual/Scholarship"/>
    <n v="119"/>
    <x v="1"/>
    <x v="0"/>
    <x v="0"/>
    <s v=""/>
    <x v="1"/>
  </r>
  <r>
    <n v="990"/>
    <s v="Fred C. and Mary R. Koch Foundation_G Phillips20162000"/>
    <x v="4"/>
    <s v="G Phillips"/>
    <x v="3752"/>
    <n v="2000"/>
    <x v="28"/>
    <x v="2"/>
    <s v="Individual/Scholarship"/>
    <n v="120"/>
    <x v="1"/>
    <x v="0"/>
    <x v="0"/>
    <s v=""/>
    <x v="1"/>
  </r>
  <r>
    <n v="990"/>
    <s v="Fred C. and Mary R. Koch Foundation_G Wiens20162000"/>
    <x v="4"/>
    <s v="G Wiens"/>
    <x v="3753"/>
    <n v="2000"/>
    <x v="28"/>
    <x v="2"/>
    <s v="Individual/Scholarship"/>
    <n v="121"/>
    <x v="1"/>
    <x v="0"/>
    <x v="0"/>
    <s v=""/>
    <x v="1"/>
  </r>
  <r>
    <n v="990"/>
    <s v="Fred C. and Mary R. Koch Foundation_G Kohn20162000"/>
    <x v="4"/>
    <s v="G Kohn"/>
    <x v="3754"/>
    <n v="2000"/>
    <x v="28"/>
    <x v="2"/>
    <s v="Individual/Scholarship"/>
    <n v="122"/>
    <x v="1"/>
    <x v="0"/>
    <x v="0"/>
    <s v=""/>
    <x v="1"/>
  </r>
  <r>
    <n v="990"/>
    <s v="Fred C. and Mary R. Koch Foundation_G Blizzard20162000"/>
    <x v="4"/>
    <s v="G Blizzard"/>
    <x v="3755"/>
    <n v="2000"/>
    <x v="28"/>
    <x v="2"/>
    <s v="Individual/Scholarship"/>
    <n v="123"/>
    <x v="1"/>
    <x v="0"/>
    <x v="0"/>
    <s v=""/>
    <x v="1"/>
  </r>
  <r>
    <n v="990"/>
    <s v="Fred C. and Mary R. Koch Foundation_H Letterman20162000"/>
    <x v="4"/>
    <s v="H Letterman"/>
    <x v="3756"/>
    <n v="2000"/>
    <x v="28"/>
    <x v="2"/>
    <s v="Individual/Scholarship"/>
    <n v="124"/>
    <x v="1"/>
    <x v="0"/>
    <x v="0"/>
    <s v=""/>
    <x v="1"/>
  </r>
  <r>
    <n v="990"/>
    <s v="Fred C. and Mary R. Koch Foundation_H Anderson20162000"/>
    <x v="4"/>
    <s v="H Anderson"/>
    <x v="3757"/>
    <n v="2000"/>
    <x v="28"/>
    <x v="2"/>
    <s v="Individual/Scholarship"/>
    <n v="125"/>
    <x v="1"/>
    <x v="0"/>
    <x v="0"/>
    <s v=""/>
    <x v="1"/>
  </r>
  <r>
    <n v="990"/>
    <s v="Fred C. and Mary R. Koch Foundation_H Boline20162000"/>
    <x v="4"/>
    <s v="H Boline"/>
    <x v="3758"/>
    <n v="2000"/>
    <x v="28"/>
    <x v="2"/>
    <s v="Individual/Scholarship"/>
    <n v="126"/>
    <x v="1"/>
    <x v="0"/>
    <x v="0"/>
    <s v=""/>
    <x v="1"/>
  </r>
  <r>
    <n v="990"/>
    <s v="Fred C. and Mary R. Koch Foundation_H Curry20162000"/>
    <x v="4"/>
    <s v="H Curry"/>
    <x v="3759"/>
    <n v="2000"/>
    <x v="28"/>
    <x v="2"/>
    <s v="Individual/Scholarship"/>
    <n v="127"/>
    <x v="1"/>
    <x v="0"/>
    <x v="0"/>
    <s v=""/>
    <x v="1"/>
  </r>
  <r>
    <n v="990"/>
    <s v="Fred C. and Mary R. Koch Foundation_H Halepaska20162000"/>
    <x v="4"/>
    <s v="H Halepaska"/>
    <x v="3760"/>
    <n v="2000"/>
    <x v="28"/>
    <x v="2"/>
    <s v="Individual/Scholarship"/>
    <n v="128"/>
    <x v="1"/>
    <x v="0"/>
    <x v="0"/>
    <s v=""/>
    <x v="1"/>
  </r>
  <r>
    <n v="990"/>
    <s v="Fred C. and Mary R. Koch Foundation_H Pere20162000"/>
    <x v="4"/>
    <s v="H Pere"/>
    <x v="3761"/>
    <n v="2000"/>
    <x v="28"/>
    <x v="2"/>
    <s v="Individual/Scholarship"/>
    <n v="129"/>
    <x v="1"/>
    <x v="0"/>
    <x v="0"/>
    <s v=""/>
    <x v="1"/>
  </r>
  <r>
    <n v="990"/>
    <s v="Fred C. and Mary R. Koch Foundation_H Harrison20162000"/>
    <x v="4"/>
    <s v="H Harrison"/>
    <x v="3762"/>
    <n v="2000"/>
    <x v="28"/>
    <x v="2"/>
    <s v="Individual/Scholarship"/>
    <n v="130"/>
    <x v="1"/>
    <x v="0"/>
    <x v="0"/>
    <s v=""/>
    <x v="1"/>
  </r>
  <r>
    <n v="990"/>
    <s v="Fred C. and Mary R. Koch Foundation_H Montgomery20162000"/>
    <x v="4"/>
    <s v="H Montgomery"/>
    <x v="3763"/>
    <n v="2000"/>
    <x v="28"/>
    <x v="2"/>
    <s v="Individual/Scholarship"/>
    <n v="131"/>
    <x v="1"/>
    <x v="0"/>
    <x v="0"/>
    <s v=""/>
    <x v="1"/>
  </r>
  <r>
    <n v="990"/>
    <s v="Fred C. and Mary R. Koch Foundation_Iowa Lakes Community College20162000"/>
    <x v="4"/>
    <s v="Iowa Lakes Community College"/>
    <x v="3764"/>
    <n v="2000"/>
    <x v="28"/>
    <x v="2"/>
    <m/>
    <n v="132"/>
    <x v="0"/>
    <x v="1"/>
    <x v="0"/>
    <s v=""/>
    <x v="1"/>
  </r>
  <r>
    <n v="990"/>
    <s v="Fred C. and Mary R. Koch Foundation_I Carrillo20162000"/>
    <x v="4"/>
    <s v="I Carrillo"/>
    <x v="3765"/>
    <n v="2000"/>
    <x v="28"/>
    <x v="2"/>
    <s v="Individual/Scholarship"/>
    <n v="133"/>
    <x v="1"/>
    <x v="0"/>
    <x v="0"/>
    <s v=""/>
    <x v="1"/>
  </r>
  <r>
    <n v="990"/>
    <s v="Fred C. and Mary R. Koch Foundation_I Wilson20162000"/>
    <x v="4"/>
    <s v="I Wilson"/>
    <x v="3766"/>
    <n v="2000"/>
    <x v="28"/>
    <x v="2"/>
    <s v="Individual/Scholarship"/>
    <n v="134"/>
    <x v="1"/>
    <x v="0"/>
    <x v="0"/>
    <s v=""/>
    <x v="1"/>
  </r>
  <r>
    <n v="990"/>
    <s v="Fred C. and Mary R. Koch Foundation_I Longoria20162000"/>
    <x v="4"/>
    <s v="I Longoria"/>
    <x v="3767"/>
    <n v="2000"/>
    <x v="28"/>
    <x v="2"/>
    <s v="Individual/Scholarship"/>
    <n v="135"/>
    <x v="1"/>
    <x v="0"/>
    <x v="0"/>
    <s v=""/>
    <x v="1"/>
  </r>
  <r>
    <n v="990"/>
    <s v="Fred C. and Mary R. Koch Foundation_I Dyson20162000"/>
    <x v="4"/>
    <s v="I Dyson"/>
    <x v="3768"/>
    <n v="2000"/>
    <x v="28"/>
    <x v="2"/>
    <s v="Individual/Scholarship"/>
    <n v="136"/>
    <x v="1"/>
    <x v="0"/>
    <x v="0"/>
    <s v=""/>
    <x v="1"/>
  </r>
  <r>
    <n v="990"/>
    <s v="Fred C. and Mary R. Koch Foundation_J Chessmore20162000"/>
    <x v="4"/>
    <s v="J Chessmore"/>
    <x v="3769"/>
    <n v="2000"/>
    <x v="28"/>
    <x v="2"/>
    <s v="Individual/Scholarship"/>
    <n v="137"/>
    <x v="1"/>
    <x v="0"/>
    <x v="0"/>
    <s v=""/>
    <x v="1"/>
  </r>
  <r>
    <n v="990"/>
    <s v="Fred C. and Mary R. Koch Foundation_J Turnbaugh20162000"/>
    <x v="4"/>
    <s v="J Turnbaugh"/>
    <x v="3770"/>
    <n v="2000"/>
    <x v="28"/>
    <x v="2"/>
    <s v="Individual/Scholarship"/>
    <n v="138"/>
    <x v="1"/>
    <x v="0"/>
    <x v="0"/>
    <s v=""/>
    <x v="1"/>
  </r>
  <r>
    <n v="990"/>
    <s v="Fred C. and Mary R. Koch Foundation_J Highill20162000"/>
    <x v="4"/>
    <s v="J Highill"/>
    <x v="3771"/>
    <n v="2000"/>
    <x v="28"/>
    <x v="2"/>
    <s v="Individual/Scholarship"/>
    <n v="139"/>
    <x v="1"/>
    <x v="0"/>
    <x v="0"/>
    <s v=""/>
    <x v="1"/>
  </r>
  <r>
    <n v="990"/>
    <s v="Fred C. and Mary R. Koch Foundation_J Murray20162000"/>
    <x v="4"/>
    <s v="J Murray"/>
    <x v="3772"/>
    <n v="2000"/>
    <x v="28"/>
    <x v="2"/>
    <s v="Individual/Scholarship"/>
    <n v="140"/>
    <x v="1"/>
    <x v="0"/>
    <x v="0"/>
    <s v=""/>
    <x v="1"/>
  </r>
  <r>
    <n v="990"/>
    <s v="Fred C. and Mary R. Koch Foundation_J Spitz20162000"/>
    <x v="4"/>
    <s v="J Spitz"/>
    <x v="3773"/>
    <n v="2000"/>
    <x v="28"/>
    <x v="2"/>
    <s v="Individual/Scholarship"/>
    <n v="141"/>
    <x v="1"/>
    <x v="0"/>
    <x v="0"/>
    <s v=""/>
    <x v="1"/>
  </r>
  <r>
    <n v="990"/>
    <s v="Fred C. and Mary R. Koch Foundation_J Villella20162000"/>
    <x v="4"/>
    <s v="J Villella"/>
    <x v="3774"/>
    <n v="2000"/>
    <x v="28"/>
    <x v="2"/>
    <s v="Individual/Scholarship"/>
    <n v="142"/>
    <x v="1"/>
    <x v="0"/>
    <x v="0"/>
    <s v=""/>
    <x v="1"/>
  </r>
  <r>
    <n v="990"/>
    <s v="Fred C. and Mary R. Koch Foundation_J Ray20162000"/>
    <x v="4"/>
    <s v="J Ray"/>
    <x v="3775"/>
    <n v="2000"/>
    <x v="28"/>
    <x v="2"/>
    <s v="Individual/Scholarship"/>
    <n v="143"/>
    <x v="1"/>
    <x v="0"/>
    <x v="0"/>
    <s v=""/>
    <x v="1"/>
  </r>
  <r>
    <n v="990"/>
    <s v="Fred C. and Mary R. Koch Foundation_J Frisbie20162000"/>
    <x v="4"/>
    <s v="J Frisbie"/>
    <x v="3776"/>
    <n v="2000"/>
    <x v="28"/>
    <x v="2"/>
    <s v="Individual/Scholarship"/>
    <n v="144"/>
    <x v="1"/>
    <x v="0"/>
    <x v="0"/>
    <s v=""/>
    <x v="1"/>
  </r>
  <r>
    <n v="990"/>
    <s v="Fred C. and Mary R. Koch Foundation_J Strate20162000"/>
    <x v="4"/>
    <s v="J Strate"/>
    <x v="3777"/>
    <n v="2000"/>
    <x v="28"/>
    <x v="2"/>
    <s v="Individual/Scholarship"/>
    <n v="145"/>
    <x v="1"/>
    <x v="0"/>
    <x v="0"/>
    <s v=""/>
    <x v="1"/>
  </r>
  <r>
    <n v="990"/>
    <s v="Fred C. and Mary R. Koch Foundation_J Fisher20162000"/>
    <x v="4"/>
    <s v="J Fisher"/>
    <x v="3778"/>
    <n v="2000"/>
    <x v="28"/>
    <x v="2"/>
    <s v="Individual/Scholarship"/>
    <n v="146"/>
    <x v="1"/>
    <x v="0"/>
    <x v="0"/>
    <s v=""/>
    <x v="1"/>
  </r>
  <r>
    <n v="990"/>
    <s v="Fred C. and Mary R. Koch Foundation_J Ding20162000"/>
    <x v="4"/>
    <s v="J Ding"/>
    <x v="3779"/>
    <n v="2000"/>
    <x v="28"/>
    <x v="2"/>
    <s v="Individual/Scholarship"/>
    <n v="147"/>
    <x v="1"/>
    <x v="0"/>
    <x v="0"/>
    <s v=""/>
    <x v="1"/>
  </r>
  <r>
    <n v="990"/>
    <s v="Fred C. and Mary R. Koch Foundation_J Fritsche20162000"/>
    <x v="4"/>
    <s v="J Fritsche"/>
    <x v="3780"/>
    <n v="2000"/>
    <x v="28"/>
    <x v="2"/>
    <s v="Individual/Scholarship"/>
    <n v="148"/>
    <x v="1"/>
    <x v="0"/>
    <x v="0"/>
    <s v=""/>
    <x v="1"/>
  </r>
  <r>
    <n v="990"/>
    <s v="Fred C. and Mary R. Koch Foundation_J Keever20162000"/>
    <x v="4"/>
    <s v="J Keever"/>
    <x v="3781"/>
    <n v="2000"/>
    <x v="28"/>
    <x v="2"/>
    <s v="Individual/Scholarship"/>
    <n v="149"/>
    <x v="1"/>
    <x v="0"/>
    <x v="0"/>
    <s v=""/>
    <x v="1"/>
  </r>
  <r>
    <n v="990"/>
    <s v="Fred C. and Mary R. Koch Foundation_J Resnick20162000"/>
    <x v="4"/>
    <s v="J Resnick"/>
    <x v="3782"/>
    <n v="2000"/>
    <x v="28"/>
    <x v="2"/>
    <s v="Individual/Scholarship"/>
    <n v="150"/>
    <x v="1"/>
    <x v="0"/>
    <x v="0"/>
    <s v=""/>
    <x v="1"/>
  </r>
  <r>
    <n v="990"/>
    <s v="Fred C. and Mary R. Koch Foundation_J Zhang20162000"/>
    <x v="4"/>
    <s v="J Zhang"/>
    <x v="3783"/>
    <n v="2000"/>
    <x v="28"/>
    <x v="2"/>
    <s v="Individual/Scholarship"/>
    <n v="151"/>
    <x v="1"/>
    <x v="0"/>
    <x v="0"/>
    <s v=""/>
    <x v="1"/>
  </r>
  <r>
    <n v="990"/>
    <s v="Fred C. and Mary R. Koch Foundation_J Frisbie20162000"/>
    <x v="4"/>
    <s v="J Frisbie"/>
    <x v="3776"/>
    <n v="2000"/>
    <x v="28"/>
    <x v="2"/>
    <s v="Individual/Scholarship"/>
    <n v="152"/>
    <x v="1"/>
    <x v="0"/>
    <x v="0"/>
    <s v=""/>
    <x v="1"/>
  </r>
  <r>
    <n v="990"/>
    <s v="Fred C. and Mary R. Koch Foundation_J Go20162000"/>
    <x v="4"/>
    <s v="J Go"/>
    <x v="3784"/>
    <n v="2000"/>
    <x v="28"/>
    <x v="2"/>
    <s v="Individual/Scholarship"/>
    <n v="153"/>
    <x v="1"/>
    <x v="0"/>
    <x v="0"/>
    <s v=""/>
    <x v="1"/>
  </r>
  <r>
    <n v="990"/>
    <s v="Fred C. and Mary R. Koch Foundation_J Grunewald20162000"/>
    <x v="4"/>
    <s v="J Grunewald"/>
    <x v="3785"/>
    <n v="2000"/>
    <x v="28"/>
    <x v="2"/>
    <s v="Individual/Scholarship"/>
    <n v="154"/>
    <x v="1"/>
    <x v="0"/>
    <x v="0"/>
    <s v=""/>
    <x v="1"/>
  </r>
  <r>
    <n v="990"/>
    <s v="Fred C. and Mary R. Koch Foundation_J Harry20162000"/>
    <x v="4"/>
    <s v="J Harry"/>
    <x v="3786"/>
    <n v="2000"/>
    <x v="28"/>
    <x v="2"/>
    <s v="Individual/Scholarship"/>
    <n v="155"/>
    <x v="1"/>
    <x v="0"/>
    <x v="0"/>
    <s v=""/>
    <x v="1"/>
  </r>
  <r>
    <n v="990"/>
    <s v="Fred C. and Mary R. Koch Foundation_J Lund20162000"/>
    <x v="4"/>
    <s v="J Lund"/>
    <x v="3787"/>
    <n v="2000"/>
    <x v="28"/>
    <x v="2"/>
    <s v="Individual/Scholarship"/>
    <n v="156"/>
    <x v="1"/>
    <x v="0"/>
    <x v="0"/>
    <s v=""/>
    <x v="1"/>
  </r>
  <r>
    <n v="990"/>
    <s v="Fred C. and Mary R. Koch Foundation_J Taylor20162000"/>
    <x v="4"/>
    <s v="J Taylor"/>
    <x v="3788"/>
    <n v="2000"/>
    <x v="28"/>
    <x v="2"/>
    <s v="Individual/Scholarship"/>
    <n v="157"/>
    <x v="1"/>
    <x v="0"/>
    <x v="0"/>
    <s v=""/>
    <x v="1"/>
  </r>
  <r>
    <n v="990"/>
    <s v="Fred C. and Mary R. Koch Foundation_J Dutton20162000"/>
    <x v="4"/>
    <s v="J Dutton"/>
    <x v="3789"/>
    <n v="2000"/>
    <x v="28"/>
    <x v="2"/>
    <s v="Individual/Scholarship"/>
    <n v="158"/>
    <x v="1"/>
    <x v="0"/>
    <x v="0"/>
    <s v=""/>
    <x v="1"/>
  </r>
  <r>
    <n v="990"/>
    <s v="Fred C. and Mary R. Koch Foundation_J Gathright20162000"/>
    <x v="4"/>
    <s v="J Gathright"/>
    <x v="3790"/>
    <n v="2000"/>
    <x v="28"/>
    <x v="2"/>
    <s v="Individual/Scholarship"/>
    <n v="159"/>
    <x v="1"/>
    <x v="0"/>
    <x v="0"/>
    <s v=""/>
    <x v="1"/>
  </r>
  <r>
    <n v="990"/>
    <s v="Fred C. and Mary R. Koch Foundation_J Yonkin20162000"/>
    <x v="4"/>
    <s v="J Yonkin"/>
    <x v="3791"/>
    <n v="2000"/>
    <x v="28"/>
    <x v="2"/>
    <s v="Individual/Scholarship"/>
    <n v="160"/>
    <x v="1"/>
    <x v="0"/>
    <x v="0"/>
    <s v=""/>
    <x v="1"/>
  </r>
  <r>
    <n v="990"/>
    <s v="Fred C. and Mary R. Koch Foundation_J Camp20162000"/>
    <x v="4"/>
    <s v="J Camp"/>
    <x v="3792"/>
    <n v="2000"/>
    <x v="28"/>
    <x v="2"/>
    <s v="Individual/Scholarship"/>
    <n v="161"/>
    <x v="1"/>
    <x v="0"/>
    <x v="0"/>
    <s v=""/>
    <x v="1"/>
  </r>
  <r>
    <n v="990"/>
    <s v="Fred C. and Mary R. Koch Foundation_J Tomtschik20162000"/>
    <x v="4"/>
    <s v="J Tomtschik"/>
    <x v="3793"/>
    <n v="2000"/>
    <x v="28"/>
    <x v="2"/>
    <s v="Individual/Scholarship"/>
    <n v="162"/>
    <x v="1"/>
    <x v="0"/>
    <x v="0"/>
    <s v=""/>
    <x v="1"/>
  </r>
  <r>
    <n v="990"/>
    <s v="Fred C. and Mary R. Koch Foundation_J Blischak20162000"/>
    <x v="4"/>
    <s v="J Blischak"/>
    <x v="3794"/>
    <n v="2000"/>
    <x v="28"/>
    <x v="2"/>
    <s v="Individual/Scholarship"/>
    <n v="163"/>
    <x v="1"/>
    <x v="0"/>
    <x v="0"/>
    <s v=""/>
    <x v="1"/>
  </r>
  <r>
    <n v="990"/>
    <s v="Fred C. and Mary R. Koch Foundation_J Baker20162000"/>
    <x v="4"/>
    <s v="J Baker"/>
    <x v="3795"/>
    <n v="2000"/>
    <x v="28"/>
    <x v="2"/>
    <s v="Individual/Scholarship"/>
    <n v="164"/>
    <x v="1"/>
    <x v="0"/>
    <x v="0"/>
    <s v=""/>
    <x v="1"/>
  </r>
  <r>
    <n v="990"/>
    <s v="Fred C. and Mary R. Koch Foundation_K Stiles20162000"/>
    <x v="4"/>
    <s v="K Stiles"/>
    <x v="3796"/>
    <n v="2000"/>
    <x v="28"/>
    <x v="2"/>
    <s v="Individual/Scholarship"/>
    <n v="165"/>
    <x v="1"/>
    <x v="0"/>
    <x v="0"/>
    <s v=""/>
    <x v="1"/>
  </r>
  <r>
    <n v="990"/>
    <s v="Fred C. and Mary R. Koch Foundation_K McCarter20162000"/>
    <x v="4"/>
    <s v="K McCarter"/>
    <x v="3797"/>
    <n v="2000"/>
    <x v="28"/>
    <x v="2"/>
    <s v="Individual/Scholarship"/>
    <n v="166"/>
    <x v="1"/>
    <x v="0"/>
    <x v="0"/>
    <s v=""/>
    <x v="1"/>
  </r>
  <r>
    <n v="990"/>
    <s v="Fred C. and Mary R. Koch Foundation_K Kolosieke20162000"/>
    <x v="4"/>
    <s v="K Kolosieke"/>
    <x v="3798"/>
    <n v="2000"/>
    <x v="28"/>
    <x v="2"/>
    <s v="Individual/Scholarship"/>
    <n v="167"/>
    <x v="1"/>
    <x v="0"/>
    <x v="0"/>
    <s v=""/>
    <x v="1"/>
  </r>
  <r>
    <n v="990"/>
    <s v="Fred C. and Mary R. Koch Foundation_K Haeska20162000"/>
    <x v="4"/>
    <s v="K Haeska"/>
    <x v="3799"/>
    <n v="2000"/>
    <x v="28"/>
    <x v="2"/>
    <s v="Individual/Scholarship"/>
    <n v="168"/>
    <x v="1"/>
    <x v="0"/>
    <x v="0"/>
    <s v=""/>
    <x v="1"/>
  </r>
  <r>
    <n v="990"/>
    <s v="Fred C. and Mary R. Koch Foundation_K McIntosh20162000"/>
    <x v="4"/>
    <s v="K McIntosh"/>
    <x v="3800"/>
    <n v="2000"/>
    <x v="28"/>
    <x v="2"/>
    <s v="Individual/Scholarship"/>
    <n v="169"/>
    <x v="1"/>
    <x v="0"/>
    <x v="0"/>
    <s v=""/>
    <x v="1"/>
  </r>
  <r>
    <n v="990"/>
    <s v="Fred C. and Mary R. Koch Foundation_K Duncan20162000"/>
    <x v="4"/>
    <s v="K Duncan"/>
    <x v="3801"/>
    <n v="2000"/>
    <x v="28"/>
    <x v="2"/>
    <s v="Individual/Scholarship"/>
    <n v="170"/>
    <x v="1"/>
    <x v="0"/>
    <x v="0"/>
    <s v=""/>
    <x v="1"/>
  </r>
  <r>
    <n v="990"/>
    <s v="Fred C. and Mary R. Koch Foundation_K Smith20162000"/>
    <x v="4"/>
    <s v="K Smith"/>
    <x v="3802"/>
    <n v="2000"/>
    <x v="28"/>
    <x v="2"/>
    <s v="Individual/Scholarship"/>
    <n v="171"/>
    <x v="1"/>
    <x v="0"/>
    <x v="0"/>
    <s v=""/>
    <x v="1"/>
  </r>
  <r>
    <n v="990"/>
    <s v="Fred C. and Mary R. Koch Foundation_K Mesh20162000"/>
    <x v="4"/>
    <s v="K Mesh"/>
    <x v="3803"/>
    <n v="2000"/>
    <x v="28"/>
    <x v="2"/>
    <s v="Individual/Scholarship"/>
    <n v="172"/>
    <x v="1"/>
    <x v="0"/>
    <x v="0"/>
    <s v=""/>
    <x v="1"/>
  </r>
  <r>
    <n v="990"/>
    <s v="Fred C. and Mary R. Koch Foundation_K Boren20162000"/>
    <x v="4"/>
    <s v="K Boren"/>
    <x v="3804"/>
    <n v="2000"/>
    <x v="28"/>
    <x v="2"/>
    <s v="Individual/Scholarship"/>
    <n v="173"/>
    <x v="1"/>
    <x v="0"/>
    <x v="0"/>
    <s v=""/>
    <x v="1"/>
  </r>
  <r>
    <n v="990"/>
    <s v="Fred C. and Mary R. Koch Foundation_K Woolsey20162000"/>
    <x v="4"/>
    <s v="K Woolsey"/>
    <x v="3805"/>
    <n v="2000"/>
    <x v="28"/>
    <x v="2"/>
    <s v="Individual/Scholarship"/>
    <n v="174"/>
    <x v="1"/>
    <x v="0"/>
    <x v="0"/>
    <s v=""/>
    <x v="1"/>
  </r>
  <r>
    <n v="990"/>
    <s v="Fred C. and Mary R. Koch Foundation_K Seurer20162000"/>
    <x v="4"/>
    <s v="K Seurer"/>
    <x v="3806"/>
    <n v="2000"/>
    <x v="28"/>
    <x v="2"/>
    <s v="Individual/Scholarship"/>
    <n v="175"/>
    <x v="1"/>
    <x v="0"/>
    <x v="0"/>
    <s v=""/>
    <x v="1"/>
  </r>
  <r>
    <n v="990"/>
    <s v="Fred C. and Mary R. Koch Foundation_K George20162000"/>
    <x v="4"/>
    <s v="K George"/>
    <x v="3807"/>
    <n v="2000"/>
    <x v="28"/>
    <x v="2"/>
    <s v="Individual/Scholarship"/>
    <n v="176"/>
    <x v="1"/>
    <x v="0"/>
    <x v="0"/>
    <s v=""/>
    <x v="1"/>
  </r>
  <r>
    <n v="990"/>
    <s v="Fred C. and Mary R. Koch Foundation_K Buxton20162000"/>
    <x v="4"/>
    <s v="K Buxton"/>
    <x v="3808"/>
    <n v="2000"/>
    <x v="28"/>
    <x v="2"/>
    <s v="Individual/Scholarship"/>
    <n v="177"/>
    <x v="1"/>
    <x v="0"/>
    <x v="0"/>
    <s v=""/>
    <x v="1"/>
  </r>
  <r>
    <n v="990"/>
    <s v="Fred C. and Mary R. Koch Foundation_K Kolbeck20162000"/>
    <x v="4"/>
    <s v="K Kolbeck"/>
    <x v="3809"/>
    <n v="2000"/>
    <x v="28"/>
    <x v="2"/>
    <s v="Individual/Scholarship"/>
    <n v="178"/>
    <x v="1"/>
    <x v="0"/>
    <x v="0"/>
    <s v=""/>
    <x v="1"/>
  </r>
  <r>
    <n v="990"/>
    <s v="Fred C. and Mary R. Koch Foundation_K Dwyer20162000"/>
    <x v="4"/>
    <s v="K Dwyer"/>
    <x v="3810"/>
    <n v="2000"/>
    <x v="28"/>
    <x v="2"/>
    <s v="Individual/Scholarship"/>
    <n v="179"/>
    <x v="1"/>
    <x v="0"/>
    <x v="0"/>
    <s v=""/>
    <x v="1"/>
  </r>
  <r>
    <n v="990"/>
    <s v="Fred C. and Mary R. Koch Foundation_K Monaco20162000"/>
    <x v="4"/>
    <s v="K Monaco"/>
    <x v="3811"/>
    <n v="2000"/>
    <x v="28"/>
    <x v="2"/>
    <s v="Individual/Scholarship"/>
    <n v="180"/>
    <x v="1"/>
    <x v="0"/>
    <x v="0"/>
    <s v=""/>
    <x v="1"/>
  </r>
  <r>
    <n v="990"/>
    <s v="Fred C. and Mary R. Koch Foundation_K Watkins20162000"/>
    <x v="4"/>
    <s v="K Watkins"/>
    <x v="3812"/>
    <n v="2000"/>
    <x v="28"/>
    <x v="2"/>
    <s v="Individual/Scholarship"/>
    <n v="181"/>
    <x v="1"/>
    <x v="0"/>
    <x v="0"/>
    <s v=""/>
    <x v="1"/>
  </r>
  <r>
    <n v="990"/>
    <s v="Fred C. and Mary R. Koch Foundation_K Allen20162000"/>
    <x v="4"/>
    <s v="K Allen"/>
    <x v="3813"/>
    <n v="2000"/>
    <x v="28"/>
    <x v="2"/>
    <s v="Individual/Scholarship"/>
    <n v="182"/>
    <x v="1"/>
    <x v="0"/>
    <x v="0"/>
    <s v=""/>
    <x v="1"/>
  </r>
  <r>
    <n v="990"/>
    <s v="Fred C. and Mary R. Koch Foundation_K Johnson20162000"/>
    <x v="4"/>
    <s v="K Johnson"/>
    <x v="3814"/>
    <n v="2000"/>
    <x v="28"/>
    <x v="2"/>
    <s v="Individual/Scholarship"/>
    <n v="183"/>
    <x v="1"/>
    <x v="0"/>
    <x v="0"/>
    <s v=""/>
    <x v="1"/>
  </r>
  <r>
    <n v="990"/>
    <s v="Fred C. and Mary R. Koch Foundation_K Graves20162000"/>
    <x v="4"/>
    <s v="K Graves"/>
    <x v="3815"/>
    <n v="2000"/>
    <x v="28"/>
    <x v="2"/>
    <s v="Individual/Scholarship"/>
    <n v="184"/>
    <x v="1"/>
    <x v="0"/>
    <x v="0"/>
    <s v=""/>
    <x v="1"/>
  </r>
  <r>
    <n v="990"/>
    <s v="Fred C. and Mary R. Koch Foundation_K Wilson20162000"/>
    <x v="4"/>
    <s v="K Wilson"/>
    <x v="3816"/>
    <n v="2000"/>
    <x v="28"/>
    <x v="2"/>
    <s v="Individual/Scholarship"/>
    <n v="185"/>
    <x v="1"/>
    <x v="0"/>
    <x v="0"/>
    <s v=""/>
    <x v="1"/>
  </r>
  <r>
    <n v="990"/>
    <s v="Fred C. and Mary R. Koch Foundation_K Resnick20162000"/>
    <x v="4"/>
    <s v="K Resnick"/>
    <x v="3817"/>
    <n v="2000"/>
    <x v="28"/>
    <x v="2"/>
    <s v="Individual/Scholarship"/>
    <n v="186"/>
    <x v="1"/>
    <x v="0"/>
    <x v="0"/>
    <s v=""/>
    <x v="1"/>
  </r>
  <r>
    <n v="990"/>
    <s v="Fred C. and Mary R. Koch Foundation_L Cooper20162000"/>
    <x v="4"/>
    <s v="L Cooper"/>
    <x v="3818"/>
    <n v="2000"/>
    <x v="28"/>
    <x v="2"/>
    <s v="Individual/Scholarship"/>
    <n v="187"/>
    <x v="1"/>
    <x v="0"/>
    <x v="0"/>
    <s v=""/>
    <x v="1"/>
  </r>
  <r>
    <n v="990"/>
    <s v="Fred C. and Mary R. Koch Foundation_L Dwyer20162000"/>
    <x v="4"/>
    <s v="L Dwyer"/>
    <x v="3819"/>
    <n v="2000"/>
    <x v="28"/>
    <x v="2"/>
    <s v="Individual/Scholarship"/>
    <n v="188"/>
    <x v="1"/>
    <x v="0"/>
    <x v="0"/>
    <s v=""/>
    <x v="1"/>
  </r>
  <r>
    <n v="990"/>
    <s v="Fred C. and Mary R. Koch Foundation_L Quam20162000"/>
    <x v="4"/>
    <s v="L Quam"/>
    <x v="3820"/>
    <n v="2000"/>
    <x v="28"/>
    <x v="2"/>
    <s v="Individual/Scholarship"/>
    <n v="189"/>
    <x v="1"/>
    <x v="0"/>
    <x v="0"/>
    <s v=""/>
    <x v="1"/>
  </r>
  <r>
    <n v="990"/>
    <s v="Fred C. and Mary R. Koch Foundation_L Garcia20162000"/>
    <x v="4"/>
    <s v="L Garcia"/>
    <x v="3821"/>
    <n v="2000"/>
    <x v="28"/>
    <x v="2"/>
    <s v="Individual/Scholarship"/>
    <n v="190"/>
    <x v="1"/>
    <x v="0"/>
    <x v="0"/>
    <s v=""/>
    <x v="1"/>
  </r>
  <r>
    <n v="990"/>
    <s v="Fred C. and Mary R. Koch Foundation_L Rogers20162000"/>
    <x v="4"/>
    <s v="L Rogers"/>
    <x v="3822"/>
    <n v="2000"/>
    <x v="28"/>
    <x v="2"/>
    <s v="Individual/Scholarship"/>
    <n v="191"/>
    <x v="1"/>
    <x v="0"/>
    <x v="0"/>
    <s v=""/>
    <x v="1"/>
  </r>
  <r>
    <n v="990"/>
    <s v="Fred C. and Mary R. Koch Foundation_L Alexander20162000"/>
    <x v="4"/>
    <s v="L Alexander"/>
    <x v="3823"/>
    <n v="2000"/>
    <x v="28"/>
    <x v="2"/>
    <s v="Individual/Scholarship"/>
    <n v="192"/>
    <x v="1"/>
    <x v="0"/>
    <x v="0"/>
    <s v=""/>
    <x v="1"/>
  </r>
  <r>
    <n v="990"/>
    <s v="Fred C. and Mary R. Koch Foundation_L Benes20162000"/>
    <x v="4"/>
    <s v="L Benes"/>
    <x v="3824"/>
    <n v="2000"/>
    <x v="28"/>
    <x v="2"/>
    <s v="Individual/Scholarship"/>
    <n v="193"/>
    <x v="1"/>
    <x v="0"/>
    <x v="0"/>
    <s v=""/>
    <x v="1"/>
  </r>
  <r>
    <n v="990"/>
    <s v="Fred C. and Mary R. Koch Foundation_L Blizzard20162000"/>
    <x v="4"/>
    <s v="L Blizzard"/>
    <x v="3825"/>
    <n v="2000"/>
    <x v="28"/>
    <x v="2"/>
    <s v="Individual/Scholarship"/>
    <n v="194"/>
    <x v="1"/>
    <x v="0"/>
    <x v="0"/>
    <s v=""/>
    <x v="1"/>
  </r>
  <r>
    <n v="990"/>
    <s v="Fred C. and Mary R. Koch Foundation_L Miller20162000"/>
    <x v="4"/>
    <s v="L Miller"/>
    <x v="3826"/>
    <n v="2000"/>
    <x v="28"/>
    <x v="2"/>
    <s v="Individual/Scholarship"/>
    <n v="195"/>
    <x v="1"/>
    <x v="0"/>
    <x v="0"/>
    <s v=""/>
    <x v="1"/>
  </r>
  <r>
    <n v="990"/>
    <s v="Fred C. and Mary R. Koch Foundation_L Lemaster20162000"/>
    <x v="4"/>
    <s v="L Lemaster"/>
    <x v="3827"/>
    <n v="2000"/>
    <x v="28"/>
    <x v="2"/>
    <s v="Individual/Scholarship"/>
    <n v="196"/>
    <x v="1"/>
    <x v="0"/>
    <x v="0"/>
    <s v=""/>
    <x v="1"/>
  </r>
  <r>
    <n v="990"/>
    <s v="Fred C. and Mary R. Koch Foundation_L Lepottier20162000"/>
    <x v="4"/>
    <s v="L Lepottier"/>
    <x v="3828"/>
    <n v="2000"/>
    <x v="28"/>
    <x v="2"/>
    <s v="Individual/Scholarship"/>
    <n v="197"/>
    <x v="1"/>
    <x v="0"/>
    <x v="0"/>
    <s v=""/>
    <x v="1"/>
  </r>
  <r>
    <n v="990"/>
    <s v="Fred C. and Mary R. Koch Foundation_L Pedraza20162000"/>
    <x v="4"/>
    <s v="L Pedraza"/>
    <x v="3829"/>
    <n v="2000"/>
    <x v="28"/>
    <x v="2"/>
    <s v="Individual/Scholarship"/>
    <n v="198"/>
    <x v="1"/>
    <x v="0"/>
    <x v="0"/>
    <s v=""/>
    <x v="1"/>
  </r>
  <r>
    <n v="990"/>
    <s v="Fred C. and Mary R. Koch Foundation_M Cole20162000"/>
    <x v="4"/>
    <s v="M Cole"/>
    <x v="3830"/>
    <n v="2000"/>
    <x v="28"/>
    <x v="2"/>
    <s v="Individual/Scholarship"/>
    <n v="199"/>
    <x v="1"/>
    <x v="0"/>
    <x v="0"/>
    <s v=""/>
    <x v="1"/>
  </r>
  <r>
    <n v="990"/>
    <s v="Fred C. and Mary R. Koch Foundation_M Penny20162000"/>
    <x v="4"/>
    <s v="M Penny"/>
    <x v="3831"/>
    <n v="2000"/>
    <x v="28"/>
    <x v="2"/>
    <s v="Individual/Scholarship"/>
    <n v="200"/>
    <x v="1"/>
    <x v="0"/>
    <x v="0"/>
    <s v=""/>
    <x v="1"/>
  </r>
  <r>
    <n v="990"/>
    <s v="Fred C. and Mary R. Koch Foundation_M Nicol20162000"/>
    <x v="4"/>
    <s v="M Nicol"/>
    <x v="3832"/>
    <n v="2000"/>
    <x v="28"/>
    <x v="2"/>
    <s v="Individual/Scholarship"/>
    <n v="201"/>
    <x v="1"/>
    <x v="0"/>
    <x v="0"/>
    <s v=""/>
    <x v="1"/>
  </r>
  <r>
    <n v="990"/>
    <s v="Fred C. and Mary R. Koch Foundation_M Spencer20162000"/>
    <x v="4"/>
    <s v="M Spencer"/>
    <x v="3833"/>
    <n v="2000"/>
    <x v="28"/>
    <x v="2"/>
    <s v="Individual/Scholarship"/>
    <n v="202"/>
    <x v="1"/>
    <x v="0"/>
    <x v="0"/>
    <s v=""/>
    <x v="1"/>
  </r>
  <r>
    <n v="990"/>
    <s v="Fred C. and Mary R. Koch Foundation_M Moorhouse20162000"/>
    <x v="4"/>
    <s v="M Moorhouse"/>
    <x v="3834"/>
    <n v="2000"/>
    <x v="28"/>
    <x v="2"/>
    <s v="Individual/Scholarship"/>
    <n v="203"/>
    <x v="1"/>
    <x v="0"/>
    <x v="0"/>
    <s v=""/>
    <x v="1"/>
  </r>
  <r>
    <n v="990"/>
    <s v="Fred C. and Mary R. Koch Foundation_M Rose20162000"/>
    <x v="4"/>
    <s v="M Rose"/>
    <x v="3835"/>
    <n v="2000"/>
    <x v="28"/>
    <x v="2"/>
    <s v="Individual/Scholarship"/>
    <n v="204"/>
    <x v="1"/>
    <x v="0"/>
    <x v="0"/>
    <s v=""/>
    <x v="1"/>
  </r>
  <r>
    <n v="990"/>
    <s v="Fred C. and Mary R. Koch Foundation_M Michniewicz20162000"/>
    <x v="4"/>
    <s v="M Michniewicz"/>
    <x v="3836"/>
    <n v="2000"/>
    <x v="28"/>
    <x v="2"/>
    <s v="Individual/Scholarship"/>
    <n v="205"/>
    <x v="1"/>
    <x v="0"/>
    <x v="0"/>
    <s v=""/>
    <x v="1"/>
  </r>
  <r>
    <n v="990"/>
    <s v="Fred C. and Mary R. Koch Foundation_M Rotundo20162000"/>
    <x v="4"/>
    <s v="M Rotundo"/>
    <x v="3837"/>
    <n v="2000"/>
    <x v="28"/>
    <x v="2"/>
    <s v="Individual/Scholarship"/>
    <n v="206"/>
    <x v="1"/>
    <x v="0"/>
    <x v="0"/>
    <s v=""/>
    <x v="1"/>
  </r>
  <r>
    <n v="990"/>
    <s v="Fred C. and Mary R. Koch Foundation_M Zemanick20162000"/>
    <x v="4"/>
    <s v="M Zemanick"/>
    <x v="3838"/>
    <n v="2000"/>
    <x v="28"/>
    <x v="2"/>
    <s v="Individual/Scholarship"/>
    <n v="207"/>
    <x v="1"/>
    <x v="0"/>
    <x v="0"/>
    <s v=""/>
    <x v="1"/>
  </r>
  <r>
    <n v="990"/>
    <s v="Fred C. and Mary R. Koch Foundation_M Hilscher20162000"/>
    <x v="4"/>
    <s v="M Hilscher"/>
    <x v="3839"/>
    <n v="2000"/>
    <x v="28"/>
    <x v="2"/>
    <s v="Individual/Scholarship"/>
    <n v="208"/>
    <x v="1"/>
    <x v="0"/>
    <x v="0"/>
    <s v=""/>
    <x v="1"/>
  </r>
  <r>
    <n v="990"/>
    <s v="Fred C. and Mary R. Koch Foundation_M Brooks20162000"/>
    <x v="4"/>
    <s v="M Brooks"/>
    <x v="3840"/>
    <n v="2000"/>
    <x v="28"/>
    <x v="2"/>
    <s v="Individual/Scholarship"/>
    <n v="209"/>
    <x v="1"/>
    <x v="0"/>
    <x v="0"/>
    <s v=""/>
    <x v="1"/>
  </r>
  <r>
    <n v="990"/>
    <s v="Fred C. and Mary R. Koch Foundation_M Hardeman20162000"/>
    <x v="4"/>
    <s v="M Hardeman"/>
    <x v="3841"/>
    <n v="2000"/>
    <x v="28"/>
    <x v="2"/>
    <s v="Individual/Scholarship"/>
    <n v="210"/>
    <x v="1"/>
    <x v="0"/>
    <x v="0"/>
    <s v=""/>
    <x v="1"/>
  </r>
  <r>
    <n v="990"/>
    <s v="Fred C. and Mary R. Koch Foundation_M Hinnen20162000"/>
    <x v="4"/>
    <s v="M Hinnen"/>
    <x v="3842"/>
    <n v="2000"/>
    <x v="28"/>
    <x v="2"/>
    <s v="Individual/Scholarship"/>
    <n v="211"/>
    <x v="1"/>
    <x v="0"/>
    <x v="0"/>
    <s v=""/>
    <x v="1"/>
  </r>
  <r>
    <n v="990"/>
    <s v="Fred C. and Mary R. Koch Foundation_M Ding20162000"/>
    <x v="4"/>
    <s v="M Ding"/>
    <x v="3843"/>
    <n v="2000"/>
    <x v="28"/>
    <x v="2"/>
    <s v="Individual/Scholarship"/>
    <n v="212"/>
    <x v="1"/>
    <x v="0"/>
    <x v="0"/>
    <s v=""/>
    <x v="1"/>
  </r>
  <r>
    <n v="990"/>
    <s v="Fred C. and Mary R. Koch Foundation_M Rushing20162000"/>
    <x v="4"/>
    <s v="M Rushing"/>
    <x v="3844"/>
    <n v="2000"/>
    <x v="28"/>
    <x v="2"/>
    <s v="Individual/Scholarship"/>
    <n v="213"/>
    <x v="1"/>
    <x v="0"/>
    <x v="0"/>
    <s v=""/>
    <x v="1"/>
  </r>
  <r>
    <n v="990"/>
    <s v="Fred C. and Mary R. Koch Foundation_M Cade20162000"/>
    <x v="4"/>
    <s v="M Cade"/>
    <x v="3845"/>
    <n v="2000"/>
    <x v="28"/>
    <x v="2"/>
    <s v="Individual/Scholarship"/>
    <n v="214"/>
    <x v="1"/>
    <x v="0"/>
    <x v="0"/>
    <s v=""/>
    <x v="1"/>
  </r>
  <r>
    <n v="990"/>
    <s v="Fred C. and Mary R. Koch Foundation_M Anaya20162000"/>
    <x v="4"/>
    <s v="M Anaya"/>
    <x v="3846"/>
    <n v="2000"/>
    <x v="28"/>
    <x v="2"/>
    <s v="Individual/Scholarship"/>
    <n v="215"/>
    <x v="1"/>
    <x v="0"/>
    <x v="0"/>
    <s v=""/>
    <x v="1"/>
  </r>
  <r>
    <n v="990"/>
    <s v="Fred C. and Mary R. Koch Foundation_M Shurtz20162000"/>
    <x v="4"/>
    <s v="M Shurtz"/>
    <x v="3847"/>
    <n v="2000"/>
    <x v="28"/>
    <x v="2"/>
    <s v="Individual/Scholarship"/>
    <n v="216"/>
    <x v="1"/>
    <x v="0"/>
    <x v="0"/>
    <s v=""/>
    <x v="1"/>
  </r>
  <r>
    <n v="990"/>
    <s v="Fred C. and Mary R. Koch Foundation_M Ronnenbaum20162000"/>
    <x v="4"/>
    <s v="M Ronnenbaum"/>
    <x v="3848"/>
    <n v="2000"/>
    <x v="28"/>
    <x v="2"/>
    <s v="Individual/Scholarship"/>
    <n v="217"/>
    <x v="1"/>
    <x v="0"/>
    <x v="0"/>
    <s v=""/>
    <x v="1"/>
  </r>
  <r>
    <n v="990"/>
    <s v="Fred C. and Mary R. Koch Foundation_M Krause20162000"/>
    <x v="4"/>
    <s v="M Krause"/>
    <x v="3849"/>
    <n v="2000"/>
    <x v="28"/>
    <x v="2"/>
    <s v="Individual/Scholarship"/>
    <n v="218"/>
    <x v="1"/>
    <x v="0"/>
    <x v="0"/>
    <s v=""/>
    <x v="1"/>
  </r>
  <r>
    <n v="990"/>
    <s v="Fred C. and Mary R. Koch Foundation_M McCullough20162000"/>
    <x v="4"/>
    <s v="M McCullough"/>
    <x v="3850"/>
    <n v="2000"/>
    <x v="28"/>
    <x v="2"/>
    <s v="Individual/Scholarship"/>
    <n v="219"/>
    <x v="1"/>
    <x v="0"/>
    <x v="0"/>
    <s v=""/>
    <x v="1"/>
  </r>
  <r>
    <n v="990"/>
    <s v="Fred C. and Mary R. Koch Foundation_M Khowaja20162000"/>
    <x v="4"/>
    <s v="M Khowaja"/>
    <x v="3851"/>
    <n v="2000"/>
    <x v="28"/>
    <x v="2"/>
    <s v="Individual/Scholarship"/>
    <n v="220"/>
    <x v="1"/>
    <x v="0"/>
    <x v="0"/>
    <s v=""/>
    <x v="1"/>
  </r>
  <r>
    <n v="990"/>
    <s v="Fred C. and Mary R. Koch Foundation_N O'Malley20162000"/>
    <x v="4"/>
    <s v="N O'Malley"/>
    <x v="3852"/>
    <n v="2000"/>
    <x v="28"/>
    <x v="2"/>
    <s v="Individual/Scholarship"/>
    <n v="221"/>
    <x v="1"/>
    <x v="0"/>
    <x v="0"/>
    <s v=""/>
    <x v="1"/>
  </r>
  <r>
    <n v="990"/>
    <s v="Fred C. and Mary R. Koch Foundation_N Hunt20162000"/>
    <x v="4"/>
    <s v="N Hunt"/>
    <x v="3853"/>
    <n v="2000"/>
    <x v="28"/>
    <x v="2"/>
    <s v="Individual/Scholarship"/>
    <n v="222"/>
    <x v="1"/>
    <x v="0"/>
    <x v="0"/>
    <s v=""/>
    <x v="1"/>
  </r>
  <r>
    <n v="990"/>
    <s v="Fred C. and Mary R. Koch Foundation_N Cote20162000"/>
    <x v="4"/>
    <s v="N Cote"/>
    <x v="3854"/>
    <n v="2000"/>
    <x v="28"/>
    <x v="2"/>
    <s v="Individual/Scholarship"/>
    <n v="223"/>
    <x v="1"/>
    <x v="0"/>
    <x v="0"/>
    <s v=""/>
    <x v="1"/>
  </r>
  <r>
    <n v="990"/>
    <s v="Fred C. and Mary R. Koch Foundation_O Serrano20162000"/>
    <x v="4"/>
    <s v="O Serrano"/>
    <x v="3855"/>
    <n v="2000"/>
    <x v="28"/>
    <x v="2"/>
    <s v="Individual/Scholarship"/>
    <n v="224"/>
    <x v="1"/>
    <x v="0"/>
    <x v="0"/>
    <s v=""/>
    <x v="1"/>
  </r>
  <r>
    <n v="990"/>
    <s v="Fred C. and Mary R. Koch Foundation_O Baalman20162000"/>
    <x v="4"/>
    <s v="O Baalman"/>
    <x v="3856"/>
    <n v="2000"/>
    <x v="28"/>
    <x v="2"/>
    <s v="Individual/Scholarship"/>
    <n v="225"/>
    <x v="1"/>
    <x v="0"/>
    <x v="0"/>
    <s v=""/>
    <x v="1"/>
  </r>
  <r>
    <n v="990"/>
    <s v="Fred C. and Mary R. Koch Foundation_P Magnin20162000"/>
    <x v="4"/>
    <s v="P Magnin"/>
    <x v="3857"/>
    <n v="2000"/>
    <x v="28"/>
    <x v="2"/>
    <s v="Individual/Scholarship"/>
    <n v="226"/>
    <x v="1"/>
    <x v="0"/>
    <x v="0"/>
    <s v=""/>
    <x v="1"/>
  </r>
  <r>
    <n v="990"/>
    <s v="Fred C. and Mary R. Koch Foundation_P Smading20162000"/>
    <x v="4"/>
    <s v="P Smading"/>
    <x v="3858"/>
    <n v="2000"/>
    <x v="28"/>
    <x v="2"/>
    <s v="Individual/Scholarship"/>
    <n v="227"/>
    <x v="1"/>
    <x v="0"/>
    <x v="0"/>
    <s v=""/>
    <x v="1"/>
  </r>
  <r>
    <n v="990"/>
    <s v="Fred C. and Mary R. Koch Foundation_P Khare20162000"/>
    <x v="4"/>
    <s v="P Khare"/>
    <x v="3859"/>
    <n v="2000"/>
    <x v="28"/>
    <x v="2"/>
    <s v="Individual/Scholarship"/>
    <n v="228"/>
    <x v="1"/>
    <x v="0"/>
    <x v="0"/>
    <s v=""/>
    <x v="1"/>
  </r>
  <r>
    <n v="990"/>
    <s v="Fred C. and Mary R. Koch Foundation_P Yerkes20162000"/>
    <x v="4"/>
    <s v="P Yerkes"/>
    <x v="3860"/>
    <n v="2000"/>
    <x v="28"/>
    <x v="2"/>
    <s v="Individual/Scholarship"/>
    <n v="229"/>
    <x v="1"/>
    <x v="0"/>
    <x v="0"/>
    <s v=""/>
    <x v="1"/>
  </r>
  <r>
    <n v="990"/>
    <s v="Fred C. and Mary R. Koch Foundation_P Briggs20162000"/>
    <x v="4"/>
    <s v="P Briggs"/>
    <x v="3861"/>
    <n v="2000"/>
    <x v="28"/>
    <x v="2"/>
    <s v="Individual/Scholarship"/>
    <n v="230"/>
    <x v="1"/>
    <x v="0"/>
    <x v="0"/>
    <s v=""/>
    <x v="1"/>
  </r>
  <r>
    <n v="990"/>
    <s v="Fred C. and Mary R. Koch Foundation_P Loomis20162000"/>
    <x v="4"/>
    <s v="P Loomis"/>
    <x v="3862"/>
    <n v="2000"/>
    <x v="28"/>
    <x v="2"/>
    <s v="Individual/Scholarship"/>
    <n v="231"/>
    <x v="1"/>
    <x v="0"/>
    <x v="0"/>
    <s v=""/>
    <x v="1"/>
  </r>
  <r>
    <n v="990"/>
    <s v="Fred C. and Mary R. Koch Foundation_P Isbell20162000"/>
    <x v="4"/>
    <s v="P Isbell"/>
    <x v="3863"/>
    <n v="2000"/>
    <x v="28"/>
    <x v="2"/>
    <s v="Individual/Scholarship"/>
    <n v="232"/>
    <x v="1"/>
    <x v="0"/>
    <x v="0"/>
    <s v=""/>
    <x v="1"/>
  </r>
  <r>
    <n v="990"/>
    <s v="Fred C. and Mary R. Koch Foundation_P Masterson20162000"/>
    <x v="4"/>
    <s v="P Masterson"/>
    <x v="3864"/>
    <n v="2000"/>
    <x v="28"/>
    <x v="2"/>
    <s v="Individual/Scholarship"/>
    <n v="233"/>
    <x v="1"/>
    <x v="0"/>
    <x v="0"/>
    <s v=""/>
    <x v="1"/>
  </r>
  <r>
    <n v="990"/>
    <s v="Fred C. and Mary R. Koch Foundation_P Zhao20162000"/>
    <x v="4"/>
    <s v="P Zhao"/>
    <x v="3865"/>
    <n v="2000"/>
    <x v="28"/>
    <x v="2"/>
    <s v="Individual/Scholarship"/>
    <n v="234"/>
    <x v="1"/>
    <x v="0"/>
    <x v="0"/>
    <s v=""/>
    <x v="1"/>
  </r>
  <r>
    <n v="990"/>
    <s v="Fred C. and Mary R. Koch Foundation_Q Maetzold20162000"/>
    <x v="4"/>
    <s v="Q Maetzold"/>
    <x v="3866"/>
    <n v="2000"/>
    <x v="28"/>
    <x v="2"/>
    <s v="Individual/Scholarship"/>
    <n v="235"/>
    <x v="1"/>
    <x v="0"/>
    <x v="0"/>
    <s v=""/>
    <x v="1"/>
  </r>
  <r>
    <n v="990"/>
    <s v="Fred C. and Mary R. Koch Foundation_R Lee20162000"/>
    <x v="4"/>
    <s v="R Lee"/>
    <x v="3867"/>
    <n v="2000"/>
    <x v="28"/>
    <x v="2"/>
    <s v="Individual/Scholarship"/>
    <n v="236"/>
    <x v="1"/>
    <x v="0"/>
    <x v="0"/>
    <s v=""/>
    <x v="1"/>
  </r>
  <r>
    <n v="990"/>
    <s v="Fred C. and Mary R. Koch Foundation_R Willoughby20162000"/>
    <x v="4"/>
    <s v="R Willoughby"/>
    <x v="3868"/>
    <n v="2000"/>
    <x v="28"/>
    <x v="2"/>
    <s v="Individual/Scholarship"/>
    <n v="237"/>
    <x v="1"/>
    <x v="0"/>
    <x v="0"/>
    <s v=""/>
    <x v="1"/>
  </r>
  <r>
    <n v="990"/>
    <s v="Fred C. and Mary R. Koch Foundation_R Hughes20162000"/>
    <x v="4"/>
    <s v="R Hughes"/>
    <x v="3869"/>
    <n v="2000"/>
    <x v="28"/>
    <x v="2"/>
    <s v="Individual/Scholarship"/>
    <n v="238"/>
    <x v="1"/>
    <x v="0"/>
    <x v="0"/>
    <s v=""/>
    <x v="1"/>
  </r>
  <r>
    <n v="990"/>
    <s v="Fred C. and Mary R. Koch Foundation_R Mousley20162000"/>
    <x v="4"/>
    <s v="R Mousley"/>
    <x v="3870"/>
    <n v="2000"/>
    <x v="28"/>
    <x v="2"/>
    <s v="Individual/Scholarship"/>
    <n v="239"/>
    <x v="1"/>
    <x v="0"/>
    <x v="0"/>
    <s v=""/>
    <x v="1"/>
  </r>
  <r>
    <n v="990"/>
    <s v="Fred C. and Mary R. Koch Foundation_R Leber20162000"/>
    <x v="4"/>
    <s v="R Leber"/>
    <x v="3871"/>
    <n v="2000"/>
    <x v="28"/>
    <x v="2"/>
    <s v="Individual/Scholarship"/>
    <n v="240"/>
    <x v="1"/>
    <x v="0"/>
    <x v="0"/>
    <s v=""/>
    <x v="1"/>
  </r>
  <r>
    <n v="990"/>
    <s v="Fred C. and Mary R. Koch Foundation_R Dazzo20162000"/>
    <x v="4"/>
    <s v="R Dazzo"/>
    <x v="3872"/>
    <n v="2000"/>
    <x v="28"/>
    <x v="2"/>
    <s v="Individual/Scholarship"/>
    <n v="241"/>
    <x v="1"/>
    <x v="0"/>
    <x v="0"/>
    <s v=""/>
    <x v="1"/>
  </r>
  <r>
    <n v="990"/>
    <s v="Fred C. and Mary R. Koch Foundation_R Short20162000"/>
    <x v="4"/>
    <s v="R Short"/>
    <x v="3873"/>
    <n v="2000"/>
    <x v="28"/>
    <x v="2"/>
    <s v="Individual/Scholarship"/>
    <n v="242"/>
    <x v="1"/>
    <x v="0"/>
    <x v="0"/>
    <s v=""/>
    <x v="1"/>
  </r>
  <r>
    <n v="990"/>
    <s v="Fred C. and Mary R. Koch Foundation_R Stickland20162000"/>
    <x v="4"/>
    <s v="R Stickland"/>
    <x v="3874"/>
    <n v="2000"/>
    <x v="28"/>
    <x v="2"/>
    <s v="Individual/Scholarship"/>
    <n v="243"/>
    <x v="1"/>
    <x v="0"/>
    <x v="0"/>
    <s v=""/>
    <x v="1"/>
  </r>
  <r>
    <n v="990"/>
    <s v="Fred C. and Mary R. Koch Foundation_R Valleru20162000"/>
    <x v="4"/>
    <s v="R Valleru"/>
    <x v="3875"/>
    <n v="2000"/>
    <x v="28"/>
    <x v="2"/>
    <s v="Individual/Scholarship"/>
    <n v="244"/>
    <x v="1"/>
    <x v="0"/>
    <x v="0"/>
    <s v=""/>
    <x v="1"/>
  </r>
  <r>
    <n v="990"/>
    <s v="Fred C. and Mary R. Koch Foundation_R Clinton20162000"/>
    <x v="4"/>
    <s v="R Clinton"/>
    <x v="3876"/>
    <n v="2000"/>
    <x v="28"/>
    <x v="2"/>
    <s v="Individual/Scholarship"/>
    <n v="245"/>
    <x v="1"/>
    <x v="0"/>
    <x v="0"/>
    <s v=""/>
    <x v="1"/>
  </r>
  <r>
    <n v="990"/>
    <s v="Fred C. and Mary R. Koch Foundation_R Malone20162000"/>
    <x v="4"/>
    <s v="R Malone"/>
    <x v="3877"/>
    <n v="2000"/>
    <x v="28"/>
    <x v="2"/>
    <s v="Individual/Scholarship"/>
    <n v="246"/>
    <x v="1"/>
    <x v="0"/>
    <x v="0"/>
    <s v=""/>
    <x v="1"/>
  </r>
  <r>
    <n v="990"/>
    <s v="Fred C. and Mary R. Koch Foundation_S Clayton20162000"/>
    <x v="4"/>
    <s v="S Clayton"/>
    <x v="3878"/>
    <n v="2000"/>
    <x v="28"/>
    <x v="2"/>
    <s v="Individual/Scholarship"/>
    <n v="247"/>
    <x v="1"/>
    <x v="0"/>
    <x v="0"/>
    <s v=""/>
    <x v="1"/>
  </r>
  <r>
    <n v="990"/>
    <s v="Fred C. and Mary R. Koch Foundation_S Flisikowksi20162000"/>
    <x v="4"/>
    <s v="S Flisikowksi"/>
    <x v="3879"/>
    <n v="2000"/>
    <x v="28"/>
    <x v="2"/>
    <s v="Individual/Scholarship"/>
    <n v="248"/>
    <x v="1"/>
    <x v="0"/>
    <x v="0"/>
    <s v=""/>
    <x v="1"/>
  </r>
  <r>
    <n v="990"/>
    <s v="Fred C. and Mary R. Koch Foundation_S Makin20162000"/>
    <x v="4"/>
    <s v="S Makin"/>
    <x v="3880"/>
    <n v="2000"/>
    <x v="28"/>
    <x v="2"/>
    <s v="Individual/Scholarship"/>
    <n v="249"/>
    <x v="1"/>
    <x v="0"/>
    <x v="0"/>
    <s v=""/>
    <x v="1"/>
  </r>
  <r>
    <n v="990"/>
    <s v="Fred C. and Mary R. Koch Foundation_S Schreiber20162000"/>
    <x v="4"/>
    <s v="S Schreiber"/>
    <x v="3881"/>
    <n v="2000"/>
    <x v="28"/>
    <x v="2"/>
    <s v="Individual/Scholarship"/>
    <n v="250"/>
    <x v="1"/>
    <x v="0"/>
    <x v="0"/>
    <s v=""/>
    <x v="1"/>
  </r>
  <r>
    <n v="990"/>
    <s v="Fred C. and Mary R. Koch Foundation_S Young20162000"/>
    <x v="4"/>
    <s v="S Young"/>
    <x v="3882"/>
    <n v="2000"/>
    <x v="28"/>
    <x v="2"/>
    <s v="Individual/Scholarship"/>
    <n v="251"/>
    <x v="1"/>
    <x v="0"/>
    <x v="0"/>
    <s v=""/>
    <x v="1"/>
  </r>
  <r>
    <n v="990"/>
    <s v="Fred C. and Mary R. Koch Foundation_S Subnaik20162000"/>
    <x v="4"/>
    <s v="S Subnaik"/>
    <x v="3883"/>
    <n v="2000"/>
    <x v="28"/>
    <x v="2"/>
    <s v="Individual/Scholarship"/>
    <n v="252"/>
    <x v="1"/>
    <x v="0"/>
    <x v="0"/>
    <s v=""/>
    <x v="1"/>
  </r>
  <r>
    <n v="990"/>
    <s v="Fred C. and Mary R. Koch Foundation_S Kaggal20162000"/>
    <x v="4"/>
    <s v="S Kaggal"/>
    <x v="3884"/>
    <n v="2000"/>
    <x v="28"/>
    <x v="2"/>
    <s v="Individual/Scholarship"/>
    <n v="253"/>
    <x v="1"/>
    <x v="0"/>
    <x v="0"/>
    <s v=""/>
    <x v="1"/>
  </r>
  <r>
    <n v="990"/>
    <s v="Fred C. and Mary R. Koch Foundation_S Ramgoolam20162000"/>
    <x v="4"/>
    <s v="S Ramgoolam"/>
    <x v="3885"/>
    <n v="2000"/>
    <x v="28"/>
    <x v="2"/>
    <s v="Individual/Scholarship"/>
    <n v="254"/>
    <x v="1"/>
    <x v="0"/>
    <x v="0"/>
    <s v=""/>
    <x v="1"/>
  </r>
  <r>
    <n v="990"/>
    <s v="Fred C. and Mary R. Koch Foundation_S Maynes20162000"/>
    <x v="4"/>
    <s v="S Maynes"/>
    <x v="3886"/>
    <n v="2000"/>
    <x v="28"/>
    <x v="2"/>
    <s v="Individual/Scholarship"/>
    <n v="255"/>
    <x v="1"/>
    <x v="0"/>
    <x v="0"/>
    <s v=""/>
    <x v="1"/>
  </r>
  <r>
    <n v="990"/>
    <s v="Fred C. and Mary R. Koch Foundation_S Wang20162000"/>
    <x v="4"/>
    <s v="S Wang"/>
    <x v="3887"/>
    <n v="2000"/>
    <x v="28"/>
    <x v="2"/>
    <s v="Individual/Scholarship"/>
    <n v="256"/>
    <x v="1"/>
    <x v="0"/>
    <x v="0"/>
    <s v=""/>
    <x v="1"/>
  </r>
  <r>
    <n v="990"/>
    <s v="Fred C. and Mary R. Koch Foundation_S Maetzold20162000"/>
    <x v="4"/>
    <s v="S Maetzold"/>
    <x v="3888"/>
    <n v="2000"/>
    <x v="28"/>
    <x v="2"/>
    <s v="Individual/Scholarship"/>
    <n v="257"/>
    <x v="1"/>
    <x v="0"/>
    <x v="0"/>
    <s v=""/>
    <x v="1"/>
  </r>
  <r>
    <n v="990"/>
    <s v="Fred C. and Mary R. Koch Foundation_S Menezes20162000"/>
    <x v="4"/>
    <s v="S Menezes"/>
    <x v="3889"/>
    <n v="2000"/>
    <x v="28"/>
    <x v="2"/>
    <s v="Individual/Scholarship"/>
    <n v="258"/>
    <x v="1"/>
    <x v="0"/>
    <x v="0"/>
    <s v=""/>
    <x v="1"/>
  </r>
  <r>
    <n v="990"/>
    <s v="Fred C. and Mary R. Koch Foundation_S Taylor20162000"/>
    <x v="4"/>
    <s v="S Taylor"/>
    <x v="3890"/>
    <n v="2000"/>
    <x v="28"/>
    <x v="2"/>
    <s v="Individual/Scholarship"/>
    <n v="259"/>
    <x v="1"/>
    <x v="0"/>
    <x v="0"/>
    <s v=""/>
    <x v="1"/>
  </r>
  <r>
    <n v="990"/>
    <s v="Fred C. and Mary R. Koch Foundation_S Blackburn20162000"/>
    <x v="4"/>
    <s v="S Blackburn"/>
    <x v="3891"/>
    <n v="2000"/>
    <x v="28"/>
    <x v="2"/>
    <s v="Individual/Scholarship"/>
    <n v="260"/>
    <x v="1"/>
    <x v="0"/>
    <x v="0"/>
    <s v=""/>
    <x v="1"/>
  </r>
  <r>
    <n v="990"/>
    <s v="Fred C. and Mary R. Koch Foundation_S Dilkes20162000"/>
    <x v="4"/>
    <s v="S Dilkes"/>
    <x v="3892"/>
    <n v="2000"/>
    <x v="28"/>
    <x v="2"/>
    <s v="Individual/Scholarship"/>
    <n v="261"/>
    <x v="1"/>
    <x v="0"/>
    <x v="0"/>
    <s v=""/>
    <x v="1"/>
  </r>
  <r>
    <n v="990"/>
    <s v="Fred C. and Mary R. Koch Foundation_S Munson20162000"/>
    <x v="4"/>
    <s v="S Munson"/>
    <x v="3893"/>
    <n v="2000"/>
    <x v="28"/>
    <x v="2"/>
    <s v="Individual/Scholarship"/>
    <n v="262"/>
    <x v="1"/>
    <x v="0"/>
    <x v="0"/>
    <s v=""/>
    <x v="1"/>
  </r>
  <r>
    <n v="990"/>
    <s v="Fred C. and Mary R. Koch Foundation_S Fareed20162000"/>
    <x v="4"/>
    <s v="S Fareed"/>
    <x v="3894"/>
    <n v="2000"/>
    <x v="28"/>
    <x v="2"/>
    <s v="Individual/Scholarship"/>
    <n v="263"/>
    <x v="1"/>
    <x v="0"/>
    <x v="0"/>
    <s v=""/>
    <x v="1"/>
  </r>
  <r>
    <n v="990"/>
    <s v="Fred C. and Mary R. Koch Foundation_S Kaufman20162000"/>
    <x v="4"/>
    <s v="S Kaufman"/>
    <x v="3895"/>
    <n v="2000"/>
    <x v="28"/>
    <x v="2"/>
    <s v="Individual/Scholarship"/>
    <n v="264"/>
    <x v="1"/>
    <x v="0"/>
    <x v="0"/>
    <s v=""/>
    <x v="1"/>
  </r>
  <r>
    <n v="990"/>
    <s v="Fred C. and Mary R. Koch Foundation_S Morales20162000"/>
    <x v="4"/>
    <s v="S Morales"/>
    <x v="3896"/>
    <n v="2000"/>
    <x v="28"/>
    <x v="2"/>
    <s v="Individual/Scholarship"/>
    <n v="265"/>
    <x v="1"/>
    <x v="0"/>
    <x v="0"/>
    <s v=""/>
    <x v="1"/>
  </r>
  <r>
    <n v="990"/>
    <s v="Fred C. and Mary R. Koch Foundation_S Van Scyoc20162000"/>
    <x v="4"/>
    <s v="S Van Scyoc"/>
    <x v="3897"/>
    <n v="2000"/>
    <x v="28"/>
    <x v="2"/>
    <s v="Individual/Scholarship"/>
    <n v="266"/>
    <x v="1"/>
    <x v="0"/>
    <x v="0"/>
    <s v=""/>
    <x v="1"/>
  </r>
  <r>
    <n v="990"/>
    <s v="Fred C. and Mary R. Koch Foundation_T Clavelli20162000"/>
    <x v="4"/>
    <s v="T Clavelli"/>
    <x v="3898"/>
    <n v="2000"/>
    <x v="28"/>
    <x v="2"/>
    <s v="Individual/Scholarship"/>
    <n v="267"/>
    <x v="1"/>
    <x v="0"/>
    <x v="0"/>
    <s v=""/>
    <x v="1"/>
  </r>
  <r>
    <n v="990"/>
    <s v="Fred C. and Mary R. Koch Foundation_T Masterson20162000"/>
    <x v="4"/>
    <s v="T Masterson"/>
    <x v="3899"/>
    <n v="2000"/>
    <x v="28"/>
    <x v="2"/>
    <s v="Individual/Scholarship"/>
    <n v="268"/>
    <x v="1"/>
    <x v="0"/>
    <x v="0"/>
    <s v=""/>
    <x v="1"/>
  </r>
  <r>
    <n v="990"/>
    <s v="Fred C. and Mary R. Koch Foundation_T Mickey20162000"/>
    <x v="4"/>
    <s v="T Mickey"/>
    <x v="3900"/>
    <n v="2000"/>
    <x v="28"/>
    <x v="2"/>
    <s v="Individual/Scholarship"/>
    <n v="269"/>
    <x v="1"/>
    <x v="0"/>
    <x v="0"/>
    <s v=""/>
    <x v="1"/>
  </r>
  <r>
    <n v="990"/>
    <s v="Fred C. and Mary R. Koch Foundation_T Benes20162000"/>
    <x v="4"/>
    <s v="T Benes"/>
    <x v="3901"/>
    <n v="2000"/>
    <x v="28"/>
    <x v="2"/>
    <s v="Individual/Scholarship"/>
    <n v="270"/>
    <x v="1"/>
    <x v="0"/>
    <x v="0"/>
    <s v=""/>
    <x v="1"/>
  </r>
  <r>
    <n v="990"/>
    <s v="Fred C. and Mary R. Koch Foundation_T Mock20162000"/>
    <x v="4"/>
    <s v="T Mock"/>
    <x v="3902"/>
    <n v="2000"/>
    <x v="28"/>
    <x v="2"/>
    <s v="Individual/Scholarship"/>
    <n v="271"/>
    <x v="1"/>
    <x v="0"/>
    <x v="0"/>
    <s v=""/>
    <x v="1"/>
  </r>
  <r>
    <n v="990"/>
    <s v="Fred C. and Mary R. Koch Foundation_T Edwards20162000"/>
    <x v="4"/>
    <s v="T Edwards"/>
    <x v="3903"/>
    <n v="2000"/>
    <x v="28"/>
    <x v="2"/>
    <s v="Individual/Scholarship"/>
    <n v="272"/>
    <x v="1"/>
    <x v="0"/>
    <x v="0"/>
    <s v=""/>
    <x v="1"/>
  </r>
  <r>
    <n v="990"/>
    <s v="Fred C. and Mary R. Koch Foundation_T Flamini20162000"/>
    <x v="4"/>
    <s v="T Flamini"/>
    <x v="3904"/>
    <n v="2000"/>
    <x v="28"/>
    <x v="2"/>
    <s v="Individual/Scholarship"/>
    <n v="273"/>
    <x v="1"/>
    <x v="0"/>
    <x v="0"/>
    <s v=""/>
    <x v="1"/>
  </r>
  <r>
    <n v="990"/>
    <s v="Fred C. and Mary R. Koch Foundation_University of Manitoba20162000"/>
    <x v="4"/>
    <s v="University of Manitoba"/>
    <x v="3905"/>
    <n v="2000"/>
    <x v="28"/>
    <x v="2"/>
    <m/>
    <n v="274"/>
    <x v="0"/>
    <x v="1"/>
    <x v="0"/>
    <s v=""/>
    <x v="1"/>
  </r>
  <r>
    <n v="990"/>
    <s v="Fred C. and Mary R. Koch Foundation_U Cox20162000"/>
    <x v="4"/>
    <s v="U Cox"/>
    <x v="3906"/>
    <n v="2000"/>
    <x v="28"/>
    <x v="2"/>
    <s v="Individual/Scholarship"/>
    <n v="275"/>
    <x v="1"/>
    <x v="0"/>
    <x v="0"/>
    <s v=""/>
    <x v="1"/>
  </r>
  <r>
    <n v="990"/>
    <s v="Fred C. and Mary R. Koch Foundation_V McDermott20162000"/>
    <x v="4"/>
    <s v="V McDermott"/>
    <x v="3907"/>
    <n v="2000"/>
    <x v="28"/>
    <x v="2"/>
    <s v="Individual/Scholarship"/>
    <n v="276"/>
    <x v="1"/>
    <x v="0"/>
    <x v="0"/>
    <s v=""/>
    <x v="1"/>
  </r>
  <r>
    <n v="990"/>
    <s v="Fred C. and Mary R. Koch Foundation_Yue Yin Xia20162000"/>
    <x v="4"/>
    <s v="Yue Yin Xia"/>
    <x v="3908"/>
    <n v="2000"/>
    <x v="28"/>
    <x v="2"/>
    <s v="Individual/Scholarship"/>
    <n v="277"/>
    <x v="1"/>
    <x v="0"/>
    <x v="0"/>
    <s v=""/>
    <x v="1"/>
  </r>
  <r>
    <n v="990"/>
    <s v="Fred C. and Mary R. Koch Foundation_Z Creevan20162000"/>
    <x v="4"/>
    <s v="Z Creevan"/>
    <x v="3909"/>
    <n v="2000"/>
    <x v="28"/>
    <x v="2"/>
    <s v="Individual/Scholarship"/>
    <n v="278"/>
    <x v="1"/>
    <x v="0"/>
    <x v="0"/>
    <s v=""/>
    <x v="1"/>
  </r>
  <r>
    <n v="990"/>
    <s v="Fred C. and Mary R. Koch Foundation_Z Litzenberg20162000"/>
    <x v="4"/>
    <s v="Z Litzenberg"/>
    <x v="3910"/>
    <n v="2000"/>
    <x v="28"/>
    <x v="2"/>
    <s v="Individual/Scholarship"/>
    <n v="279"/>
    <x v="1"/>
    <x v="0"/>
    <x v="0"/>
    <s v=""/>
    <x v="1"/>
  </r>
  <r>
    <n v="990"/>
    <s v="Fred C. and Mary R. Koch Foundation_Z Tao20162000"/>
    <x v="4"/>
    <s v="Z Tao"/>
    <x v="3911"/>
    <n v="2000"/>
    <x v="28"/>
    <x v="2"/>
    <s v="Individual/Scholarship"/>
    <n v="280"/>
    <x v="1"/>
    <x v="0"/>
    <x v="0"/>
    <s v=""/>
    <x v="1"/>
  </r>
  <r>
    <n v="990"/>
    <s v="Fred C. and Mary R. Koch Foundation_Allen House Foundation2017225000"/>
    <x v="4"/>
    <s v="Allen House Foundation"/>
    <x v="2280"/>
    <n v="225000"/>
    <x v="29"/>
    <x v="2"/>
    <m/>
    <n v="1"/>
    <x v="0"/>
    <x v="0"/>
    <x v="1"/>
    <s v=""/>
    <x v="1"/>
  </r>
  <r>
    <n v="990"/>
    <s v="Fred C. and Mary R. Koch Foundation_Bill of Rights Institute2017287000"/>
    <x v="4"/>
    <s v="Bill of Rights Institute"/>
    <x v="112"/>
    <n v="287000"/>
    <x v="29"/>
    <x v="2"/>
    <m/>
    <n v="2"/>
    <x v="0"/>
    <x v="0"/>
    <x v="0"/>
    <s v="https://www.sourcewatch.org/index.php/Bill_of_Rights_Institute"/>
    <x v="2"/>
  </r>
  <r>
    <n v="990"/>
    <s v="Fred C. and Mary R. Koch Foundation_Chamber Music at the Barn20175000"/>
    <x v="4"/>
    <s v="Chamber Music at the Barn"/>
    <x v="2443"/>
    <n v="5000"/>
    <x v="29"/>
    <x v="2"/>
    <m/>
    <n v="3"/>
    <x v="0"/>
    <x v="0"/>
    <x v="1"/>
    <s v=""/>
    <x v="1"/>
  </r>
  <r>
    <n v="990"/>
    <s v="Fred C. and Mary R. Koch Foundation_Depot Theatre Company201712000"/>
    <x v="4"/>
    <s v="Depot Theatre Company"/>
    <x v="3912"/>
    <n v="12000"/>
    <x v="29"/>
    <x v="2"/>
    <m/>
    <n v="4"/>
    <x v="0"/>
    <x v="0"/>
    <x v="1"/>
    <s v=""/>
    <x v="1"/>
  </r>
  <r>
    <n v="990"/>
    <s v="Fred C. and Mary R. Koch Foundation_Ellis Foundation201724000"/>
    <x v="4"/>
    <s v="Ellis Foundation"/>
    <x v="2963"/>
    <n v="24000"/>
    <x v="29"/>
    <x v="2"/>
    <m/>
    <n v="5"/>
    <x v="0"/>
    <x v="0"/>
    <x v="0"/>
    <s v=""/>
    <x v="1"/>
  </r>
  <r>
    <n v="990"/>
    <s v="Fred C. and Mary R. Koch Foundation_Emporia State University2017159000"/>
    <x v="4"/>
    <s v="Emporia State University"/>
    <x v="532"/>
    <n v="159000"/>
    <x v="29"/>
    <x v="2"/>
    <m/>
    <n v="6"/>
    <x v="0"/>
    <x v="1"/>
    <x v="0"/>
    <s v=""/>
    <x v="1"/>
  </r>
  <r>
    <n v="990"/>
    <s v="Fred C. and Mary R. Koch Foundation_Fort Hays State University201719000"/>
    <x v="4"/>
    <s v="Fort Hays State University"/>
    <x v="1153"/>
    <n v="19000"/>
    <x v="29"/>
    <x v="2"/>
    <m/>
    <n v="7"/>
    <x v="0"/>
    <x v="1"/>
    <x v="0"/>
    <s v=""/>
    <x v="1"/>
  </r>
  <r>
    <n v="990"/>
    <s v="Fred C. and Mary R. Koch Foundation_Friends University201714000"/>
    <x v="4"/>
    <s v="Friends University"/>
    <x v="2278"/>
    <n v="14000"/>
    <x v="29"/>
    <x v="2"/>
    <m/>
    <n v="8"/>
    <x v="0"/>
    <x v="1"/>
    <x v="0"/>
    <s v=""/>
    <x v="1"/>
  </r>
  <r>
    <n v="990"/>
    <s v="Fred C. and Mary R. Koch Foundation_Friends University201732000"/>
    <x v="4"/>
    <s v="Friends University"/>
    <x v="2278"/>
    <n v="32000"/>
    <x v="29"/>
    <x v="2"/>
    <m/>
    <n v="9"/>
    <x v="0"/>
    <x v="1"/>
    <x v="0"/>
    <s v=""/>
    <x v="1"/>
  </r>
  <r>
    <n v="990"/>
    <s v="Fred C. and Mary R. Koch Foundation_Gilder Lehrman Institute of American History2017116000"/>
    <x v="4"/>
    <s v="Gilder Lehrman Institute of American History"/>
    <x v="1841"/>
    <n v="116000"/>
    <x v="29"/>
    <x v="2"/>
    <m/>
    <n v="10"/>
    <x v="0"/>
    <x v="0"/>
    <x v="1"/>
    <s v=""/>
    <x v="1"/>
  </r>
  <r>
    <n v="990"/>
    <s v="Fred C. and Mary R. Koch Foundation_Greater Wichita YMCA201725000"/>
    <x v="4"/>
    <s v="Greater Wichita YMCA"/>
    <x v="335"/>
    <n v="25000"/>
    <x v="29"/>
    <x v="2"/>
    <m/>
    <n v="11"/>
    <x v="0"/>
    <x v="0"/>
    <x v="1"/>
    <s v=""/>
    <x v="1"/>
  </r>
  <r>
    <n v="990"/>
    <s v="Fred C. and Mary R. Koch Foundation_Griots Storytelling Institute20175000"/>
    <x v="4"/>
    <s v="Griots Storytelling Institute"/>
    <x v="3565"/>
    <n v="5000"/>
    <x v="29"/>
    <x v="2"/>
    <m/>
    <n v="12"/>
    <x v="0"/>
    <x v="0"/>
    <x v="1"/>
    <s v=""/>
    <x v="1"/>
  </r>
  <r>
    <n v="990"/>
    <s v="Fred C. and Mary R. Koch Foundation_Kansas Council on Economic Education201715000"/>
    <x v="4"/>
    <s v="Kansas Council on Economic Education"/>
    <x v="2666"/>
    <n v="15000"/>
    <x v="29"/>
    <x v="2"/>
    <m/>
    <n v="13"/>
    <x v="0"/>
    <x v="0"/>
    <x v="0"/>
    <s v=""/>
    <x v="1"/>
  </r>
  <r>
    <n v="990"/>
    <s v="Fred C. and Mary R. Koch Foundation_Kansas State University Foundation201745000"/>
    <x v="4"/>
    <s v="Kansas State University Foundation"/>
    <x v="117"/>
    <n v="45000"/>
    <x v="29"/>
    <x v="2"/>
    <m/>
    <n v="14"/>
    <x v="0"/>
    <x v="1"/>
    <x v="0"/>
    <s v=""/>
    <x v="1"/>
  </r>
  <r>
    <n v="990"/>
    <s v="Fred C. and Mary R. Koch Foundation_Kansas State University Foundation201727000"/>
    <x v="4"/>
    <s v="Kansas State University Foundation"/>
    <x v="117"/>
    <n v="27000"/>
    <x v="29"/>
    <x v="2"/>
    <m/>
    <n v="15"/>
    <x v="0"/>
    <x v="1"/>
    <x v="0"/>
    <s v=""/>
    <x v="1"/>
  </r>
  <r>
    <n v="990"/>
    <s v="Fred C. and Mary R. Koch Foundation_Koch Cultural Trust2017120000"/>
    <x v="4"/>
    <s v="Koch Cultural Trust"/>
    <x v="3125"/>
    <n v="120000"/>
    <x v="29"/>
    <x v="2"/>
    <m/>
    <n v="16"/>
    <x v="0"/>
    <x v="0"/>
    <x v="0"/>
    <s v=""/>
    <x v="1"/>
  </r>
  <r>
    <n v="990"/>
    <s v="Fred C. and Mary R. Koch Foundation_Mark Arts2017134000"/>
    <x v="4"/>
    <s v="Mark Arts"/>
    <x v="3662"/>
    <n v="134000"/>
    <x v="29"/>
    <x v="2"/>
    <m/>
    <n v="17"/>
    <x v="0"/>
    <x v="0"/>
    <x v="1"/>
    <s v=""/>
    <x v="1"/>
  </r>
  <r>
    <n v="990"/>
    <s v="Fred C. and Mary R. Koch Foundation_Mark Arts20172000000"/>
    <x v="4"/>
    <s v="Mark Arts"/>
    <x v="3662"/>
    <n v="2000000"/>
    <x v="29"/>
    <x v="2"/>
    <m/>
    <n v="18"/>
    <x v="0"/>
    <x v="0"/>
    <x v="1"/>
    <s v=""/>
    <x v="1"/>
  </r>
  <r>
    <n v="990"/>
    <s v="Fred C. and Mary R. Koch Foundation_Music Theatre of Wichita201725000"/>
    <x v="4"/>
    <s v="Music Theatre of Wichita"/>
    <x v="2540"/>
    <n v="25000"/>
    <x v="29"/>
    <x v="2"/>
    <m/>
    <n v="19"/>
    <x v="0"/>
    <x v="0"/>
    <x v="1"/>
    <s v=""/>
    <x v="1"/>
  </r>
  <r>
    <n v="990"/>
    <s v="Fred C. and Mary R. Koch Foundation_Newman University201714000"/>
    <x v="4"/>
    <s v="Newman University"/>
    <x v="2448"/>
    <n v="14000"/>
    <x v="29"/>
    <x v="2"/>
    <m/>
    <n v="20"/>
    <x v="0"/>
    <x v="1"/>
    <x v="0"/>
    <s v=""/>
    <x v="1"/>
  </r>
  <r>
    <n v="990"/>
    <s v="Fred C. and Mary R. Koch Foundation_Newman University201720000"/>
    <x v="4"/>
    <s v="Newman University"/>
    <x v="2448"/>
    <n v="20000"/>
    <x v="29"/>
    <x v="2"/>
    <m/>
    <n v="21"/>
    <x v="0"/>
    <x v="1"/>
    <x v="0"/>
    <s v=""/>
    <x v="1"/>
  </r>
  <r>
    <n v="990"/>
    <s v="Fred C. and Mary R. Koch Foundation_Ottawa University2017100000"/>
    <x v="4"/>
    <s v="Ottawa University"/>
    <x v="3913"/>
    <n v="100000"/>
    <x v="29"/>
    <x v="2"/>
    <m/>
    <n v="22"/>
    <x v="0"/>
    <x v="1"/>
    <x v="0"/>
    <s v=""/>
    <x v="1"/>
  </r>
  <r>
    <n v="990"/>
    <s v="Fred C. and Mary R. Koch Foundation_Symphony in the Flint Hills201730000"/>
    <x v="4"/>
    <s v="Symphony in the Flint Hills"/>
    <x v="2860"/>
    <n v="30000"/>
    <x v="29"/>
    <x v="2"/>
    <m/>
    <n v="23"/>
    <x v="0"/>
    <x v="0"/>
    <x v="1"/>
    <s v=""/>
    <x v="1"/>
  </r>
  <r>
    <n v="990"/>
    <s v="Fred C. and Mary R. Koch Foundation_Pando Initiative201730000"/>
    <x v="4"/>
    <s v="Pando Initiative"/>
    <x v="3914"/>
    <n v="30000"/>
    <x v="29"/>
    <x v="2"/>
    <m/>
    <n v="24"/>
    <x v="0"/>
    <x v="0"/>
    <x v="1"/>
    <s v=""/>
    <x v="1"/>
  </r>
  <r>
    <n v="990"/>
    <s v="Fred C. and Mary R. Koch Foundation_Wichita Art Museum201710000"/>
    <x v="4"/>
    <s v="Wichita Art Museum"/>
    <x v="2597"/>
    <n v="10000"/>
    <x v="29"/>
    <x v="2"/>
    <m/>
    <n v="25"/>
    <x v="0"/>
    <x v="0"/>
    <x v="1"/>
    <s v=""/>
    <x v="1"/>
  </r>
  <r>
    <n v="990"/>
    <s v="Fred C. and Mary R. Koch Foundation_Wichita State University201714000"/>
    <x v="4"/>
    <s v="Wichita State University"/>
    <x v="17"/>
    <n v="14000"/>
    <x v="29"/>
    <x v="2"/>
    <m/>
    <n v="26"/>
    <x v="0"/>
    <x v="1"/>
    <x v="0"/>
    <s v=""/>
    <x v="1"/>
  </r>
  <r>
    <n v="990"/>
    <s v="Fred C. and Mary R. Koch Foundation_Wichita State University Foundation2017600000"/>
    <x v="4"/>
    <s v="Wichita State University Foundation"/>
    <x v="17"/>
    <n v="600000"/>
    <x v="29"/>
    <x v="2"/>
    <m/>
    <n v="27"/>
    <x v="0"/>
    <x v="1"/>
    <x v="0"/>
    <s v=""/>
    <x v="1"/>
  </r>
  <r>
    <n v="990"/>
    <s v="Fred C. and Mary R. Koch Foundation_Youth Entrepreneurs of Kansas2017750000"/>
    <x v="4"/>
    <s v="Youth Entrepreneurs of Kansas"/>
    <x v="96"/>
    <n v="750000"/>
    <x v="29"/>
    <x v="2"/>
    <m/>
    <n v="28"/>
    <x v="0"/>
    <x v="0"/>
    <x v="0"/>
    <s v=""/>
    <x v="1"/>
  </r>
  <r>
    <n v="990"/>
    <s v="Fred C. and Mary R. Koch Foundation_A McCullough20172000"/>
    <x v="4"/>
    <s v="A McCullough"/>
    <x v="3915"/>
    <n v="2000"/>
    <x v="29"/>
    <x v="2"/>
    <s v="Individual/Scholarship"/>
    <n v="29"/>
    <x v="1"/>
    <x v="0"/>
    <x v="0"/>
    <s v=""/>
    <x v="1"/>
  </r>
  <r>
    <n v="990"/>
    <s v="Fred C. and Mary R. Koch Foundation_A Stenzel20172000"/>
    <x v="4"/>
    <s v="A Stenzel"/>
    <x v="3916"/>
    <n v="2000"/>
    <x v="29"/>
    <x v="2"/>
    <s v="Individual/Scholarship"/>
    <n v="30"/>
    <x v="1"/>
    <x v="0"/>
    <x v="0"/>
    <s v=""/>
    <x v="1"/>
  </r>
  <r>
    <n v="990"/>
    <s v="Fred C. and Mary R. Koch Foundation_A Bauman20172000"/>
    <x v="4"/>
    <s v="A Bauman"/>
    <x v="3917"/>
    <n v="2000"/>
    <x v="29"/>
    <x v="2"/>
    <s v="Individual/Scholarship"/>
    <n v="31"/>
    <x v="1"/>
    <x v="0"/>
    <x v="0"/>
    <s v=""/>
    <x v="1"/>
  </r>
  <r>
    <n v="990"/>
    <s v="Fred C. and Mary R. Koch Foundation_A Wilson20172000"/>
    <x v="4"/>
    <s v="A Wilson"/>
    <x v="3663"/>
    <n v="2000"/>
    <x v="29"/>
    <x v="2"/>
    <s v="Individual/Scholarship"/>
    <n v="32"/>
    <x v="1"/>
    <x v="0"/>
    <x v="0"/>
    <s v=""/>
    <x v="1"/>
  </r>
  <r>
    <n v="990"/>
    <s v="Fred C. and Mary R. Koch Foundation_A Dodson20172000"/>
    <x v="4"/>
    <s v="A Dodson"/>
    <x v="3664"/>
    <n v="2000"/>
    <x v="29"/>
    <x v="2"/>
    <s v="Individual/Scholarship"/>
    <n v="33"/>
    <x v="1"/>
    <x v="0"/>
    <x v="0"/>
    <s v=""/>
    <x v="1"/>
  </r>
  <r>
    <n v="990"/>
    <s v="Fred C. and Mary R. Koch Foundation_A Weed20172000"/>
    <x v="4"/>
    <s v="A Weed"/>
    <x v="3918"/>
    <n v="2000"/>
    <x v="29"/>
    <x v="2"/>
    <s v="Individual/Scholarship"/>
    <n v="34"/>
    <x v="1"/>
    <x v="0"/>
    <x v="0"/>
    <s v=""/>
    <x v="1"/>
  </r>
  <r>
    <n v="990"/>
    <s v="Fred C. and Mary R. Koch Foundation_A Torres20172000"/>
    <x v="4"/>
    <s v="A Torres"/>
    <x v="3665"/>
    <n v="2000"/>
    <x v="29"/>
    <x v="2"/>
    <s v="Individual/Scholarship"/>
    <n v="35"/>
    <x v="1"/>
    <x v="0"/>
    <x v="0"/>
    <s v=""/>
    <x v="1"/>
  </r>
  <r>
    <n v="990"/>
    <s v="Fred C. and Mary R. Koch Foundation_A Taylor20172000"/>
    <x v="4"/>
    <s v="A Taylor"/>
    <x v="3667"/>
    <n v="2000"/>
    <x v="29"/>
    <x v="2"/>
    <s v="Individual/Scholarship"/>
    <n v="36"/>
    <x v="1"/>
    <x v="0"/>
    <x v="0"/>
    <s v=""/>
    <x v="1"/>
  </r>
  <r>
    <n v="990"/>
    <s v="Fred C. and Mary R. Koch Foundation_A Lindwall20172000"/>
    <x v="4"/>
    <s v="A Lindwall"/>
    <x v="3669"/>
    <n v="2000"/>
    <x v="29"/>
    <x v="2"/>
    <s v="Individual/Scholarship"/>
    <n v="37"/>
    <x v="1"/>
    <x v="0"/>
    <x v="0"/>
    <s v=""/>
    <x v="1"/>
  </r>
  <r>
    <n v="990"/>
    <s v="Fred C. and Mary R. Koch Foundation_A Kimpton20172000"/>
    <x v="4"/>
    <s v="A Kimpton"/>
    <x v="3670"/>
    <n v="2000"/>
    <x v="29"/>
    <x v="2"/>
    <s v="Individual/Scholarship"/>
    <n v="38"/>
    <x v="1"/>
    <x v="0"/>
    <x v="0"/>
    <s v=""/>
    <x v="1"/>
  </r>
  <r>
    <n v="990"/>
    <s v="Fred C. and Mary R. Koch Foundation_A Cotsoradis20172000"/>
    <x v="4"/>
    <s v="A Cotsoradis"/>
    <x v="3671"/>
    <n v="2000"/>
    <x v="29"/>
    <x v="2"/>
    <s v="Individual/Scholarship"/>
    <n v="39"/>
    <x v="1"/>
    <x v="0"/>
    <x v="0"/>
    <s v=""/>
    <x v="1"/>
  </r>
  <r>
    <n v="990"/>
    <s v="Fred C. and Mary R. Koch Foundation_A Brown20172000"/>
    <x v="4"/>
    <s v="A Brown"/>
    <x v="3672"/>
    <n v="2000"/>
    <x v="29"/>
    <x v="2"/>
    <s v="Individual/Scholarship"/>
    <n v="40"/>
    <x v="1"/>
    <x v="0"/>
    <x v="0"/>
    <s v=""/>
    <x v="1"/>
  </r>
  <r>
    <n v="990"/>
    <s v="Fred C. and Mary R. Koch Foundation_A Piszczek20172000"/>
    <x v="4"/>
    <s v="A Piszczek"/>
    <x v="3919"/>
    <n v="2000"/>
    <x v="29"/>
    <x v="2"/>
    <s v="Individual/Scholarship"/>
    <n v="41"/>
    <x v="1"/>
    <x v="0"/>
    <x v="0"/>
    <s v=""/>
    <x v="1"/>
  </r>
  <r>
    <n v="990"/>
    <s v="Fred C. and Mary R. Koch Foundation_A Stevenson20172000"/>
    <x v="4"/>
    <s v="A Stevenson"/>
    <x v="3920"/>
    <n v="2000"/>
    <x v="29"/>
    <x v="2"/>
    <s v="Individual/Scholarship"/>
    <n v="42"/>
    <x v="1"/>
    <x v="0"/>
    <x v="0"/>
    <s v=""/>
    <x v="1"/>
  </r>
  <r>
    <n v="990"/>
    <s v="Fred C. and Mary R. Koch Foundation_A Cole20172000"/>
    <x v="4"/>
    <s v="A Cole"/>
    <x v="3674"/>
    <n v="2000"/>
    <x v="29"/>
    <x v="2"/>
    <s v="Individual/Scholarship"/>
    <n v="43"/>
    <x v="1"/>
    <x v="0"/>
    <x v="0"/>
    <s v=""/>
    <x v="1"/>
  </r>
  <r>
    <n v="990"/>
    <s v="Fred C. and Mary R. Koch Foundation_A Hinnen20172000"/>
    <x v="4"/>
    <s v="A Hinnen"/>
    <x v="3675"/>
    <n v="2000"/>
    <x v="29"/>
    <x v="2"/>
    <s v="Individual/Scholarship"/>
    <n v="44"/>
    <x v="1"/>
    <x v="0"/>
    <x v="0"/>
    <s v=""/>
    <x v="1"/>
  </r>
  <r>
    <n v="990"/>
    <s v="Fred C. and Mary R. Koch Foundation_A Lukahrd20172000"/>
    <x v="4"/>
    <s v="A Lukahrd"/>
    <x v="3921"/>
    <n v="2000"/>
    <x v="29"/>
    <x v="2"/>
    <s v="Individual/Scholarship"/>
    <n v="45"/>
    <x v="1"/>
    <x v="0"/>
    <x v="0"/>
    <s v=""/>
    <x v="1"/>
  </r>
  <r>
    <n v="990"/>
    <s v="Fred C. and Mary R. Koch Foundation_A McKinley20172000"/>
    <x v="4"/>
    <s v="A McKinley"/>
    <x v="3673"/>
    <n v="2000"/>
    <x v="29"/>
    <x v="2"/>
    <s v="Individual/Scholarship"/>
    <n v="46"/>
    <x v="1"/>
    <x v="0"/>
    <x v="0"/>
    <s v=""/>
    <x v="1"/>
  </r>
  <r>
    <n v="990"/>
    <s v="Fred C. and Mary R. Koch Foundation_A Pass20172000"/>
    <x v="4"/>
    <s v="A Pass"/>
    <x v="3677"/>
    <n v="2000"/>
    <x v="29"/>
    <x v="2"/>
    <s v="Individual/Scholarship"/>
    <n v="47"/>
    <x v="1"/>
    <x v="0"/>
    <x v="0"/>
    <s v=""/>
    <x v="1"/>
  </r>
  <r>
    <n v="990"/>
    <s v="Fred C. and Mary R. Koch Foundation_A Carrillo20172000"/>
    <x v="4"/>
    <s v="A Carrillo"/>
    <x v="3679"/>
    <n v="2000"/>
    <x v="29"/>
    <x v="2"/>
    <s v="Individual/Scholarship"/>
    <n v="48"/>
    <x v="1"/>
    <x v="0"/>
    <x v="0"/>
    <s v=""/>
    <x v="1"/>
  </r>
  <r>
    <n v="990"/>
    <s v="Fred C. and Mary R. Koch Foundation_A Cunningham20172000"/>
    <x v="4"/>
    <s v="A Cunningham"/>
    <x v="3681"/>
    <n v="2000"/>
    <x v="29"/>
    <x v="2"/>
    <s v="Individual/Scholarship"/>
    <n v="49"/>
    <x v="1"/>
    <x v="0"/>
    <x v="0"/>
    <s v=""/>
    <x v="1"/>
  </r>
  <r>
    <n v="990"/>
    <s v="Fred C. and Mary R. Koch Foundation_A Biddison20172000"/>
    <x v="4"/>
    <s v="A Biddison"/>
    <x v="3922"/>
    <n v="2000"/>
    <x v="29"/>
    <x v="2"/>
    <s v="Individual/Scholarship"/>
    <n v="50"/>
    <x v="1"/>
    <x v="0"/>
    <x v="0"/>
    <s v=""/>
    <x v="1"/>
  </r>
  <r>
    <n v="990"/>
    <s v="Fred C. and Mary R. Koch Foundation_A Johnson20172000"/>
    <x v="4"/>
    <s v="A Johnson"/>
    <x v="3923"/>
    <n v="2000"/>
    <x v="29"/>
    <x v="2"/>
    <s v="Individual/Scholarship"/>
    <n v="51"/>
    <x v="1"/>
    <x v="0"/>
    <x v="0"/>
    <s v=""/>
    <x v="1"/>
  </r>
  <r>
    <n v="990"/>
    <s v="Fred C. and Mary R. Koch Foundation_A Marino20172000"/>
    <x v="4"/>
    <s v="A Marino"/>
    <x v="3682"/>
    <n v="2000"/>
    <x v="29"/>
    <x v="2"/>
    <s v="Individual/Scholarship"/>
    <n v="52"/>
    <x v="1"/>
    <x v="0"/>
    <x v="0"/>
    <s v=""/>
    <x v="1"/>
  </r>
  <r>
    <n v="990"/>
    <s v="Fred C. and Mary R. Koch Foundation_A Monroe20172000"/>
    <x v="4"/>
    <s v="A Monroe"/>
    <x v="3683"/>
    <n v="2000"/>
    <x v="29"/>
    <x v="2"/>
    <s v="Individual/Scholarship"/>
    <n v="53"/>
    <x v="1"/>
    <x v="0"/>
    <x v="0"/>
    <s v=""/>
    <x v="1"/>
  </r>
  <r>
    <n v="990"/>
    <s v="Fred C. and Mary R. Koch Foundation_A Rafferty20172000"/>
    <x v="4"/>
    <s v="A Rafferty"/>
    <x v="3684"/>
    <n v="2000"/>
    <x v="29"/>
    <x v="2"/>
    <s v="Individual/Scholarship"/>
    <n v="54"/>
    <x v="1"/>
    <x v="0"/>
    <x v="0"/>
    <s v=""/>
    <x v="1"/>
  </r>
  <r>
    <n v="990"/>
    <s v="Fred C. and Mary R. Koch Foundation_A Trotter20172000"/>
    <x v="4"/>
    <s v="A Trotter"/>
    <x v="3685"/>
    <n v="2000"/>
    <x v="29"/>
    <x v="2"/>
    <s v="Individual/Scholarship"/>
    <n v="55"/>
    <x v="1"/>
    <x v="0"/>
    <x v="0"/>
    <s v=""/>
    <x v="1"/>
  </r>
  <r>
    <n v="990"/>
    <s v="Fred C. and Mary R. Koch Foundation_A Needs20172000"/>
    <x v="4"/>
    <s v="A Needs"/>
    <x v="3924"/>
    <n v="2000"/>
    <x v="29"/>
    <x v="2"/>
    <s v="Individual/Scholarship"/>
    <n v="56"/>
    <x v="1"/>
    <x v="0"/>
    <x v="0"/>
    <s v=""/>
    <x v="1"/>
  </r>
  <r>
    <n v="990"/>
    <s v="Fred C. and Mary R. Koch Foundation_A Hinnen20172000"/>
    <x v="4"/>
    <s v="A Hinnen"/>
    <x v="3675"/>
    <n v="2000"/>
    <x v="29"/>
    <x v="2"/>
    <s v="Individual/Scholarship"/>
    <n v="57"/>
    <x v="1"/>
    <x v="0"/>
    <x v="0"/>
    <s v=""/>
    <x v="1"/>
  </r>
  <r>
    <n v="990"/>
    <s v="Fred C. and Mary R. Koch Foundation_A Barreda20172000"/>
    <x v="4"/>
    <s v="A Barreda"/>
    <x v="3686"/>
    <n v="2000"/>
    <x v="29"/>
    <x v="2"/>
    <s v="Individual/Scholarship"/>
    <n v="58"/>
    <x v="1"/>
    <x v="0"/>
    <x v="0"/>
    <s v=""/>
    <x v="1"/>
  </r>
  <r>
    <n v="990"/>
    <s v="Fred C. and Mary R. Koch Foundation_A Curtis20172000"/>
    <x v="4"/>
    <s v="A Curtis"/>
    <x v="3925"/>
    <n v="2000"/>
    <x v="29"/>
    <x v="2"/>
    <s v="Individual/Scholarship"/>
    <n v="59"/>
    <x v="1"/>
    <x v="0"/>
    <x v="0"/>
    <s v=""/>
    <x v="1"/>
  </r>
  <r>
    <n v="990"/>
    <s v="Fred C. and Mary R. Koch Foundation_A Fox20172000"/>
    <x v="4"/>
    <s v="A Fox"/>
    <x v="3926"/>
    <n v="2000"/>
    <x v="29"/>
    <x v="2"/>
    <s v="Individual/Scholarship"/>
    <n v="60"/>
    <x v="1"/>
    <x v="0"/>
    <x v="0"/>
    <s v=""/>
    <x v="1"/>
  </r>
  <r>
    <n v="990"/>
    <s v="Fred C. and Mary R. Koch Foundation_A Crimi20172000"/>
    <x v="4"/>
    <s v="A Crimi"/>
    <x v="3927"/>
    <n v="2000"/>
    <x v="29"/>
    <x v="2"/>
    <s v="Individual/Scholarship"/>
    <n v="61"/>
    <x v="1"/>
    <x v="0"/>
    <x v="0"/>
    <s v=""/>
    <x v="1"/>
  </r>
  <r>
    <n v="990"/>
    <s v="Fred C. and Mary R. Koch Foundation_A Buss20172000"/>
    <x v="4"/>
    <s v="A Buss"/>
    <x v="3928"/>
    <n v="2000"/>
    <x v="29"/>
    <x v="2"/>
    <s v="Individual/Scholarship"/>
    <n v="62"/>
    <x v="1"/>
    <x v="0"/>
    <x v="0"/>
    <s v=""/>
    <x v="1"/>
  </r>
  <r>
    <n v="990"/>
    <s v="Fred C. and Mary R. Koch Foundation_A Rowlett20172000"/>
    <x v="4"/>
    <s v="A Rowlett"/>
    <x v="3692"/>
    <n v="2000"/>
    <x v="29"/>
    <x v="2"/>
    <s v="Individual/Scholarship"/>
    <n v="63"/>
    <x v="1"/>
    <x v="0"/>
    <x v="0"/>
    <s v=""/>
    <x v="1"/>
  </r>
  <r>
    <n v="990"/>
    <s v="Fred C. and Mary R. Koch Foundation_B Piccard20172000"/>
    <x v="4"/>
    <s v="B Piccard"/>
    <x v="3929"/>
    <n v="2000"/>
    <x v="29"/>
    <x v="2"/>
    <s v="Individual/Scholarship"/>
    <n v="64"/>
    <x v="1"/>
    <x v="0"/>
    <x v="0"/>
    <s v=""/>
    <x v="1"/>
  </r>
  <r>
    <n v="990"/>
    <s v="Fred C. and Mary R. Koch Foundation_B Sapet20172000"/>
    <x v="4"/>
    <s v="B Sapet"/>
    <x v="3693"/>
    <n v="2000"/>
    <x v="29"/>
    <x v="2"/>
    <s v="Individual/Scholarship"/>
    <n v="65"/>
    <x v="1"/>
    <x v="0"/>
    <x v="0"/>
    <s v=""/>
    <x v="1"/>
  </r>
  <r>
    <n v="990"/>
    <s v="Fred C. and Mary R. Koch Foundation_B Bell20172000"/>
    <x v="4"/>
    <s v="B Bell"/>
    <x v="3696"/>
    <n v="2000"/>
    <x v="29"/>
    <x v="2"/>
    <s v="Individual/Scholarship"/>
    <n v="66"/>
    <x v="1"/>
    <x v="0"/>
    <x v="0"/>
    <s v=""/>
    <x v="1"/>
  </r>
  <r>
    <n v="990"/>
    <s v="Fred C. and Mary R. Koch Foundation_B Mousley20172000"/>
    <x v="4"/>
    <s v="B Mousley"/>
    <x v="3698"/>
    <n v="2000"/>
    <x v="29"/>
    <x v="2"/>
    <s v="Individual/Scholarship"/>
    <n v="67"/>
    <x v="1"/>
    <x v="0"/>
    <x v="0"/>
    <s v=""/>
    <x v="1"/>
  </r>
  <r>
    <n v="990"/>
    <s v="Fred C. and Mary R. Koch Foundation_B Gilbert20172000"/>
    <x v="4"/>
    <s v="B Gilbert"/>
    <x v="3699"/>
    <n v="2000"/>
    <x v="29"/>
    <x v="2"/>
    <s v="Individual/Scholarship"/>
    <n v="68"/>
    <x v="1"/>
    <x v="0"/>
    <x v="0"/>
    <s v=""/>
    <x v="1"/>
  </r>
  <r>
    <n v="990"/>
    <s v="Fred C. and Mary R. Koch Foundation_B Polasek20172000"/>
    <x v="4"/>
    <s v="B Polasek"/>
    <x v="3930"/>
    <n v="2000"/>
    <x v="29"/>
    <x v="2"/>
    <s v="Individual/Scholarship"/>
    <n v="69"/>
    <x v="1"/>
    <x v="0"/>
    <x v="0"/>
    <s v=""/>
    <x v="1"/>
  </r>
  <r>
    <n v="990"/>
    <s v="Fred C. and Mary R. Koch Foundation_B Noonan20172000"/>
    <x v="4"/>
    <s v="B Noonan"/>
    <x v="3931"/>
    <n v="2000"/>
    <x v="29"/>
    <x v="2"/>
    <s v="Individual/Scholarship"/>
    <n v="70"/>
    <x v="1"/>
    <x v="0"/>
    <x v="0"/>
    <s v=""/>
    <x v="1"/>
  </r>
  <r>
    <n v="990"/>
    <s v="Fred C. and Mary R. Koch Foundation_B Sutherland20172000"/>
    <x v="4"/>
    <s v="B Sutherland"/>
    <x v="3704"/>
    <n v="2000"/>
    <x v="29"/>
    <x v="2"/>
    <s v="Individual/Scholarship"/>
    <n v="71"/>
    <x v="1"/>
    <x v="0"/>
    <x v="0"/>
    <s v=""/>
    <x v="1"/>
  </r>
  <r>
    <n v="990"/>
    <s v="Fred C. and Mary R. Koch Foundation_B Short20172000"/>
    <x v="4"/>
    <s v="B Short"/>
    <x v="3705"/>
    <n v="2000"/>
    <x v="29"/>
    <x v="2"/>
    <s v="Individual/Scholarship"/>
    <n v="72"/>
    <x v="1"/>
    <x v="0"/>
    <x v="0"/>
    <s v=""/>
    <x v="1"/>
  </r>
  <r>
    <n v="990"/>
    <s v="Fred C. and Mary R. Koch Foundation_C Fahey20172000"/>
    <x v="4"/>
    <s v="C Fahey"/>
    <x v="3706"/>
    <n v="2000"/>
    <x v="29"/>
    <x v="2"/>
    <s v="Individual/Scholarship"/>
    <n v="73"/>
    <x v="1"/>
    <x v="0"/>
    <x v="0"/>
    <s v=""/>
    <x v="1"/>
  </r>
  <r>
    <n v="990"/>
    <s v="Fred C. and Mary R. Koch Foundation_C Jones20172000"/>
    <x v="4"/>
    <s v="C Jones"/>
    <x v="3707"/>
    <n v="2000"/>
    <x v="29"/>
    <x v="2"/>
    <s v="Individual/Scholarship"/>
    <n v="74"/>
    <x v="1"/>
    <x v="0"/>
    <x v="0"/>
    <s v=""/>
    <x v="1"/>
  </r>
  <r>
    <n v="990"/>
    <s v="Fred C. and Mary R. Koch Foundation_C Reyes20172000"/>
    <x v="4"/>
    <s v="C Reyes"/>
    <x v="3932"/>
    <n v="2000"/>
    <x v="29"/>
    <x v="2"/>
    <s v="Individual/Scholarship"/>
    <n v="75"/>
    <x v="1"/>
    <x v="0"/>
    <x v="0"/>
    <s v=""/>
    <x v="1"/>
  </r>
  <r>
    <n v="990"/>
    <s v="Fred C. and Mary R. Koch Foundation_C Chugg20172000"/>
    <x v="4"/>
    <s v="C Chugg"/>
    <x v="3933"/>
    <n v="2000"/>
    <x v="29"/>
    <x v="2"/>
    <s v="Individual/Scholarship"/>
    <n v="76"/>
    <x v="1"/>
    <x v="0"/>
    <x v="0"/>
    <s v=""/>
    <x v="1"/>
  </r>
  <r>
    <n v="990"/>
    <s v="Fred C. and Mary R. Koch Foundation_C Rogers20172000"/>
    <x v="4"/>
    <s v="C Rogers"/>
    <x v="3934"/>
    <n v="2000"/>
    <x v="29"/>
    <x v="2"/>
    <s v="Individual/Scholarship"/>
    <n v="77"/>
    <x v="1"/>
    <x v="0"/>
    <x v="0"/>
    <s v=""/>
    <x v="1"/>
  </r>
  <r>
    <n v="990"/>
    <s v="Fred C. and Mary R. Koch Foundation_C Engel20172000"/>
    <x v="4"/>
    <s v="C Engel"/>
    <x v="3708"/>
    <n v="2000"/>
    <x v="29"/>
    <x v="2"/>
    <s v="Individual/Scholarship"/>
    <n v="78"/>
    <x v="1"/>
    <x v="0"/>
    <x v="0"/>
    <s v=""/>
    <x v="1"/>
  </r>
  <r>
    <n v="990"/>
    <s v="Fred C. and Mary R. Koch Foundation_C Go20172000"/>
    <x v="4"/>
    <s v="C Go"/>
    <x v="3709"/>
    <n v="2000"/>
    <x v="29"/>
    <x v="2"/>
    <s v="Individual/Scholarship"/>
    <n v="79"/>
    <x v="1"/>
    <x v="0"/>
    <x v="0"/>
    <s v=""/>
    <x v="1"/>
  </r>
  <r>
    <n v="990"/>
    <s v="Fred C. and Mary R. Koch Foundation_C Franz20172000"/>
    <x v="4"/>
    <s v="C Franz"/>
    <x v="3711"/>
    <n v="2000"/>
    <x v="29"/>
    <x v="2"/>
    <s v="Individual/Scholarship"/>
    <n v="80"/>
    <x v="1"/>
    <x v="0"/>
    <x v="0"/>
    <s v=""/>
    <x v="1"/>
  </r>
  <r>
    <n v="990"/>
    <s v="Fred C. and Mary R. Koch Foundation_C Brechbill20172000"/>
    <x v="4"/>
    <s v="C Brechbill"/>
    <x v="3713"/>
    <n v="2000"/>
    <x v="29"/>
    <x v="2"/>
    <s v="Individual/Scholarship"/>
    <n v="81"/>
    <x v="1"/>
    <x v="0"/>
    <x v="0"/>
    <s v=""/>
    <x v="1"/>
  </r>
  <r>
    <n v="990"/>
    <s v="Fred C. and Mary R. Koch Foundation_C Noble20172000"/>
    <x v="4"/>
    <s v="C Noble"/>
    <x v="3935"/>
    <n v="2000"/>
    <x v="29"/>
    <x v="2"/>
    <s v="Individual/Scholarship"/>
    <n v="82"/>
    <x v="1"/>
    <x v="0"/>
    <x v="0"/>
    <s v=""/>
    <x v="1"/>
  </r>
  <r>
    <n v="990"/>
    <s v="Fred C. and Mary R. Koch Foundation_C Nguyen20172000"/>
    <x v="4"/>
    <s v="C Nguyen"/>
    <x v="3936"/>
    <n v="2000"/>
    <x v="29"/>
    <x v="2"/>
    <s v="Individual/Scholarship"/>
    <n v="83"/>
    <x v="1"/>
    <x v="0"/>
    <x v="0"/>
    <s v=""/>
    <x v="1"/>
  </r>
  <r>
    <n v="990"/>
    <s v="Fred C. and Mary R. Koch Foundation_C Shaner20172000"/>
    <x v="4"/>
    <s v="C Shaner"/>
    <x v="3937"/>
    <n v="2000"/>
    <x v="29"/>
    <x v="2"/>
    <s v="Individual/Scholarship"/>
    <n v="84"/>
    <x v="1"/>
    <x v="0"/>
    <x v="0"/>
    <s v=""/>
    <x v="1"/>
  </r>
  <r>
    <n v="990"/>
    <s v="Fred C. and Mary R. Koch Foundation_C Tilley20172000"/>
    <x v="4"/>
    <s v="C Tilley"/>
    <x v="3938"/>
    <n v="2000"/>
    <x v="29"/>
    <x v="2"/>
    <s v="Individual/Scholarship"/>
    <n v="85"/>
    <x v="1"/>
    <x v="0"/>
    <x v="0"/>
    <s v=""/>
    <x v="1"/>
  </r>
  <r>
    <n v="990"/>
    <s v="Fred C. and Mary R. Koch Foundation_C Ramsey20172000"/>
    <x v="4"/>
    <s v="C Ramsey"/>
    <x v="3939"/>
    <n v="2000"/>
    <x v="29"/>
    <x v="2"/>
    <s v="Individual/Scholarship"/>
    <n v="86"/>
    <x v="1"/>
    <x v="0"/>
    <x v="0"/>
    <s v=""/>
    <x v="1"/>
  </r>
  <r>
    <n v="990"/>
    <s v="Fred C. and Mary R. Koch Foundation_C Clayton20172000"/>
    <x v="4"/>
    <s v="C Clayton"/>
    <x v="3717"/>
    <n v="2000"/>
    <x v="29"/>
    <x v="2"/>
    <s v="Individual/Scholarship"/>
    <n v="87"/>
    <x v="1"/>
    <x v="0"/>
    <x v="0"/>
    <s v=""/>
    <x v="1"/>
  </r>
  <r>
    <n v="990"/>
    <s v="Fred C. and Mary R. Koch Foundation_C Goffinet20172000"/>
    <x v="4"/>
    <s v="C Goffinet"/>
    <x v="3940"/>
    <n v="2000"/>
    <x v="29"/>
    <x v="2"/>
    <s v="Individual/Scholarship"/>
    <n v="88"/>
    <x v="1"/>
    <x v="0"/>
    <x v="0"/>
    <s v=""/>
    <x v="1"/>
  </r>
  <r>
    <n v="990"/>
    <s v="Fred C. and Mary R. Koch Foundation_C Nichols20172000"/>
    <x v="4"/>
    <s v="C Nichols"/>
    <x v="3718"/>
    <n v="2000"/>
    <x v="29"/>
    <x v="2"/>
    <s v="Individual/Scholarship"/>
    <n v="89"/>
    <x v="1"/>
    <x v="0"/>
    <x v="0"/>
    <s v=""/>
    <x v="1"/>
  </r>
  <r>
    <n v="990"/>
    <s v="Fred C. and Mary R. Koch Foundation_C Baukal20172000"/>
    <x v="4"/>
    <s v="C Baukal"/>
    <x v="3719"/>
    <n v="2000"/>
    <x v="29"/>
    <x v="2"/>
    <s v="Individual/Scholarship"/>
    <n v="90"/>
    <x v="1"/>
    <x v="0"/>
    <x v="0"/>
    <s v=""/>
    <x v="1"/>
  </r>
  <r>
    <n v="990"/>
    <s v="Fred C. and Mary R. Koch Foundation_D Engelbart20172000"/>
    <x v="4"/>
    <s v="D Engelbart"/>
    <x v="3720"/>
    <n v="2000"/>
    <x v="29"/>
    <x v="2"/>
    <s v="Individual/Scholarship"/>
    <n v="91"/>
    <x v="1"/>
    <x v="0"/>
    <x v="0"/>
    <s v=""/>
    <x v="1"/>
  </r>
  <r>
    <n v="990"/>
    <s v="Fred C. and Mary R. Koch Foundation_D Eggert20172000"/>
    <x v="4"/>
    <s v="D Eggert"/>
    <x v="3721"/>
    <n v="2000"/>
    <x v="29"/>
    <x v="2"/>
    <s v="Individual/Scholarship"/>
    <n v="92"/>
    <x v="1"/>
    <x v="0"/>
    <x v="0"/>
    <s v=""/>
    <x v="1"/>
  </r>
  <r>
    <n v="990"/>
    <s v="Fred C. and Mary R. Koch Foundation_D Dickinson20172000"/>
    <x v="4"/>
    <s v="D Dickinson"/>
    <x v="3941"/>
    <n v="2000"/>
    <x v="29"/>
    <x v="2"/>
    <s v="Individual/Scholarship"/>
    <n v="93"/>
    <x v="1"/>
    <x v="0"/>
    <x v="0"/>
    <s v=""/>
    <x v="1"/>
  </r>
  <r>
    <n v="990"/>
    <s v="Fred C. and Mary R. Koch Foundation_D Ewers20172000"/>
    <x v="4"/>
    <s v="D Ewers"/>
    <x v="3725"/>
    <n v="2000"/>
    <x v="29"/>
    <x v="2"/>
    <s v="Individual/Scholarship"/>
    <n v="94"/>
    <x v="1"/>
    <x v="0"/>
    <x v="0"/>
    <s v=""/>
    <x v="1"/>
  </r>
  <r>
    <n v="990"/>
    <s v="Fred C. and Mary R. Koch Foundation_D Lencioni20172000"/>
    <x v="4"/>
    <s v="D Lencioni"/>
    <x v="3942"/>
    <n v="2000"/>
    <x v="29"/>
    <x v="2"/>
    <s v="Individual/Scholarship"/>
    <n v="95"/>
    <x v="1"/>
    <x v="0"/>
    <x v="0"/>
    <s v=""/>
    <x v="1"/>
  </r>
  <r>
    <n v="990"/>
    <s v="Fred C. and Mary R. Koch Foundation_D Thompson20172000"/>
    <x v="4"/>
    <s v="D Thompson"/>
    <x v="3727"/>
    <n v="2000"/>
    <x v="29"/>
    <x v="2"/>
    <s v="Individual/Scholarship"/>
    <n v="96"/>
    <x v="1"/>
    <x v="0"/>
    <x v="0"/>
    <s v=""/>
    <x v="1"/>
  </r>
  <r>
    <n v="990"/>
    <s v="Fred C. and Mary R. Koch Foundation_E Aikman20172000"/>
    <x v="4"/>
    <s v="E Aikman"/>
    <x v="3943"/>
    <n v="2000"/>
    <x v="29"/>
    <x v="2"/>
    <s v="Individual/Scholarship"/>
    <n v="97"/>
    <x v="1"/>
    <x v="0"/>
    <x v="0"/>
    <s v=""/>
    <x v="1"/>
  </r>
  <r>
    <n v="990"/>
    <s v="Fred C. and Mary R. Koch Foundation_E Dwyer20172000"/>
    <x v="4"/>
    <s v="E Dwyer"/>
    <x v="3730"/>
    <n v="2000"/>
    <x v="29"/>
    <x v="2"/>
    <s v="Individual/Scholarship"/>
    <n v="98"/>
    <x v="1"/>
    <x v="0"/>
    <x v="0"/>
    <s v=""/>
    <x v="1"/>
  </r>
  <r>
    <n v="990"/>
    <s v="Fred C. and Mary R. Koch Foundation_E Gardiner20172000"/>
    <x v="4"/>
    <s v="E Gardiner"/>
    <x v="3731"/>
    <n v="2000"/>
    <x v="29"/>
    <x v="2"/>
    <s v="Individual/Scholarship"/>
    <n v="99"/>
    <x v="1"/>
    <x v="0"/>
    <x v="0"/>
    <s v=""/>
    <x v="1"/>
  </r>
  <r>
    <n v="990"/>
    <s v="Fred C. and Mary R. Koch Foundation_E Honnold20172000"/>
    <x v="4"/>
    <s v="E Honnold"/>
    <x v="3733"/>
    <n v="2000"/>
    <x v="29"/>
    <x v="2"/>
    <s v="Individual/Scholarship"/>
    <n v="100"/>
    <x v="1"/>
    <x v="0"/>
    <x v="0"/>
    <s v=""/>
    <x v="1"/>
  </r>
  <r>
    <n v="990"/>
    <s v="Fred C. and Mary R. Koch Foundation_E Machicek20172000"/>
    <x v="4"/>
    <s v="E Machicek"/>
    <x v="3944"/>
    <n v="2000"/>
    <x v="29"/>
    <x v="2"/>
    <s v="Individual/Scholarship"/>
    <n v="101"/>
    <x v="1"/>
    <x v="0"/>
    <x v="0"/>
    <s v=""/>
    <x v="1"/>
  </r>
  <r>
    <n v="990"/>
    <s v="Fred C. and Mary R. Koch Foundation_E Mines20172000"/>
    <x v="4"/>
    <s v="E Mines"/>
    <x v="3945"/>
    <n v="2000"/>
    <x v="29"/>
    <x v="2"/>
    <s v="Individual/Scholarship"/>
    <n v="102"/>
    <x v="1"/>
    <x v="0"/>
    <x v="0"/>
    <s v=""/>
    <x v="1"/>
  </r>
  <r>
    <n v="990"/>
    <s v="Fred C. and Mary R. Koch Foundation_E Rohl20172000"/>
    <x v="4"/>
    <s v="E Rohl"/>
    <x v="3736"/>
    <n v="2000"/>
    <x v="29"/>
    <x v="2"/>
    <s v="Individual/Scholarship"/>
    <n v="103"/>
    <x v="1"/>
    <x v="0"/>
    <x v="0"/>
    <s v=""/>
    <x v="1"/>
  </r>
  <r>
    <n v="990"/>
    <s v="Fred C. and Mary R. Koch Foundation_E Hayashi20172000"/>
    <x v="4"/>
    <s v="E Hayashi"/>
    <x v="3737"/>
    <n v="2000"/>
    <x v="29"/>
    <x v="2"/>
    <s v="Individual/Scholarship"/>
    <n v="104"/>
    <x v="1"/>
    <x v="0"/>
    <x v="0"/>
    <s v=""/>
    <x v="1"/>
  </r>
  <r>
    <n v="990"/>
    <s v="Fred C. and Mary R. Koch Foundation_E Clinton20172000"/>
    <x v="4"/>
    <s v="E Clinton"/>
    <x v="3738"/>
    <n v="2000"/>
    <x v="29"/>
    <x v="2"/>
    <s v="Individual/Scholarship"/>
    <n v="105"/>
    <x v="1"/>
    <x v="0"/>
    <x v="0"/>
    <s v=""/>
    <x v="1"/>
  </r>
  <r>
    <n v="990"/>
    <s v="Fred C. and Mary R. Koch Foundation_E Cross20172000"/>
    <x v="4"/>
    <s v="E Cross"/>
    <x v="3739"/>
    <n v="2000"/>
    <x v="29"/>
    <x v="2"/>
    <s v="Individual/Scholarship"/>
    <n v="106"/>
    <x v="1"/>
    <x v="0"/>
    <x v="0"/>
    <s v=""/>
    <x v="1"/>
  </r>
  <r>
    <n v="990"/>
    <s v="Fred C. and Mary R. Koch Foundation_E Ramsey20172000"/>
    <x v="4"/>
    <s v="E Ramsey"/>
    <x v="3740"/>
    <n v="2000"/>
    <x v="29"/>
    <x v="2"/>
    <s v="Individual/Scholarship"/>
    <n v="107"/>
    <x v="1"/>
    <x v="0"/>
    <x v="0"/>
    <s v=""/>
    <x v="1"/>
  </r>
  <r>
    <n v="990"/>
    <s v="Fred C. and Mary R. Koch Foundation_E Rohleder20172000"/>
    <x v="4"/>
    <s v="E Rohleder"/>
    <x v="3741"/>
    <n v="2000"/>
    <x v="29"/>
    <x v="2"/>
    <s v="Individual/Scholarship"/>
    <n v="108"/>
    <x v="1"/>
    <x v="0"/>
    <x v="0"/>
    <s v=""/>
    <x v="1"/>
  </r>
  <r>
    <n v="990"/>
    <s v="Fred C. and Mary R. Koch Foundation_E Wurst20172000"/>
    <x v="4"/>
    <s v="E Wurst"/>
    <x v="3742"/>
    <n v="2000"/>
    <x v="29"/>
    <x v="2"/>
    <s v="Individual/Scholarship"/>
    <n v="109"/>
    <x v="1"/>
    <x v="0"/>
    <x v="0"/>
    <s v=""/>
    <x v="1"/>
  </r>
  <r>
    <n v="990"/>
    <s v="Fred C. and Mary R. Koch Foundation_E Zue20172000"/>
    <x v="4"/>
    <s v="E Zue"/>
    <x v="3946"/>
    <n v="2000"/>
    <x v="29"/>
    <x v="2"/>
    <s v="Individual/Scholarship"/>
    <n v="110"/>
    <x v="1"/>
    <x v="0"/>
    <x v="0"/>
    <s v=""/>
    <x v="1"/>
  </r>
  <r>
    <n v="990"/>
    <s v="Fred C. and Mary R. Koch Foundation_E Zwick20172000"/>
    <x v="4"/>
    <s v="E Zwick"/>
    <x v="3745"/>
    <n v="2000"/>
    <x v="29"/>
    <x v="2"/>
    <s v="Individual/Scholarship"/>
    <n v="111"/>
    <x v="1"/>
    <x v="0"/>
    <x v="0"/>
    <s v=""/>
    <x v="1"/>
  </r>
  <r>
    <n v="990"/>
    <s v="Fred C. and Mary R. Koch Foundation_E Karber20172000"/>
    <x v="4"/>
    <s v="E Karber"/>
    <x v="3947"/>
    <n v="2000"/>
    <x v="29"/>
    <x v="2"/>
    <s v="Individual/Scholarship"/>
    <n v="112"/>
    <x v="1"/>
    <x v="0"/>
    <x v="0"/>
    <s v=""/>
    <x v="1"/>
  </r>
  <r>
    <n v="990"/>
    <s v="Fred C. and Mary R. Koch Foundation_E Ewers20172000"/>
    <x v="4"/>
    <s v="E Ewers"/>
    <x v="3746"/>
    <n v="2000"/>
    <x v="29"/>
    <x v="2"/>
    <s v="Individual/Scholarship"/>
    <n v="113"/>
    <x v="1"/>
    <x v="0"/>
    <x v="0"/>
    <s v=""/>
    <x v="1"/>
  </r>
  <r>
    <n v="990"/>
    <s v="Fred C. and Mary R. Koch Foundation_E Hi20172000"/>
    <x v="4"/>
    <s v="E Hi"/>
    <x v="3948"/>
    <n v="2000"/>
    <x v="29"/>
    <x v="2"/>
    <s v="Individual/Scholarship"/>
    <n v="114"/>
    <x v="1"/>
    <x v="0"/>
    <x v="0"/>
    <s v=""/>
    <x v="1"/>
  </r>
  <r>
    <n v="990"/>
    <s v="Fred C. and Mary R. Koch Foundation_E Matthews20172000"/>
    <x v="4"/>
    <s v="E Matthews"/>
    <x v="3748"/>
    <n v="2000"/>
    <x v="29"/>
    <x v="2"/>
    <s v="Individual/Scholarship"/>
    <n v="115"/>
    <x v="1"/>
    <x v="0"/>
    <x v="0"/>
    <s v=""/>
    <x v="1"/>
  </r>
  <r>
    <n v="990"/>
    <s v="Fred C. and Mary R. Koch Foundation_E Vanhaute20172000"/>
    <x v="4"/>
    <s v="E Vanhaute"/>
    <x v="3949"/>
    <n v="2000"/>
    <x v="29"/>
    <x v="2"/>
    <s v="Individual/Scholarship"/>
    <n v="116"/>
    <x v="1"/>
    <x v="0"/>
    <x v="0"/>
    <s v=""/>
    <x v="1"/>
  </r>
  <r>
    <n v="990"/>
    <s v="Fred C. and Mary R. Koch Foundation_E Crenshaw20172000"/>
    <x v="4"/>
    <s v="E Crenshaw"/>
    <x v="3950"/>
    <n v="2000"/>
    <x v="29"/>
    <x v="2"/>
    <s v="Individual/Scholarship"/>
    <n v="117"/>
    <x v="1"/>
    <x v="0"/>
    <x v="0"/>
    <s v=""/>
    <x v="1"/>
  </r>
  <r>
    <n v="990"/>
    <s v="Fred C. and Mary R. Koch Foundation_F Moynihan20172000"/>
    <x v="4"/>
    <s v="F Moynihan"/>
    <x v="3951"/>
    <n v="2000"/>
    <x v="29"/>
    <x v="2"/>
    <s v="Individual/Scholarship"/>
    <n v="118"/>
    <x v="1"/>
    <x v="0"/>
    <x v="0"/>
    <s v=""/>
    <x v="1"/>
  </r>
  <r>
    <n v="990"/>
    <s v="Fred C. and Mary R. Koch Foundation_F Brisco20172000"/>
    <x v="4"/>
    <s v="F Brisco"/>
    <x v="3952"/>
    <n v="2000"/>
    <x v="29"/>
    <x v="2"/>
    <s v="Individual/Scholarship"/>
    <n v="119"/>
    <x v="1"/>
    <x v="0"/>
    <x v="0"/>
    <s v=""/>
    <x v="1"/>
  </r>
  <r>
    <n v="990"/>
    <s v="Fred C. and Mary R. Koch Foundation_G Lencioni20172000"/>
    <x v="4"/>
    <s v="G Lencioni"/>
    <x v="3751"/>
    <n v="2000"/>
    <x v="29"/>
    <x v="2"/>
    <s v="Individual/Scholarship"/>
    <n v="120"/>
    <x v="1"/>
    <x v="0"/>
    <x v="0"/>
    <s v=""/>
    <x v="1"/>
  </r>
  <r>
    <n v="990"/>
    <s v="Fred C. and Mary R. Koch Foundation_G Phillips20172000"/>
    <x v="4"/>
    <s v="G Phillips"/>
    <x v="3752"/>
    <n v="2000"/>
    <x v="29"/>
    <x v="2"/>
    <s v="Individual/Scholarship"/>
    <n v="121"/>
    <x v="1"/>
    <x v="0"/>
    <x v="0"/>
    <s v=""/>
    <x v="1"/>
  </r>
  <r>
    <n v="990"/>
    <s v="Fred C. and Mary R. Koch Foundation_G Wiens20172000"/>
    <x v="4"/>
    <s v="G Wiens"/>
    <x v="3753"/>
    <n v="2000"/>
    <x v="29"/>
    <x v="2"/>
    <s v="Individual/Scholarship"/>
    <n v="122"/>
    <x v="1"/>
    <x v="0"/>
    <x v="0"/>
    <s v=""/>
    <x v="1"/>
  </r>
  <r>
    <n v="990"/>
    <s v="Fred C. and Mary R. Koch Foundation_G Duan20172000"/>
    <x v="4"/>
    <s v="G Duan"/>
    <x v="3953"/>
    <n v="2000"/>
    <x v="29"/>
    <x v="2"/>
    <s v="Individual/Scholarship"/>
    <n v="123"/>
    <x v="1"/>
    <x v="0"/>
    <x v="0"/>
    <s v=""/>
    <x v="1"/>
  </r>
  <r>
    <n v="990"/>
    <s v="Fred C. and Mary R. Koch Foundation_G Kohn20172000"/>
    <x v="4"/>
    <s v="G Kohn"/>
    <x v="3754"/>
    <n v="2000"/>
    <x v="29"/>
    <x v="2"/>
    <s v="Individual/Scholarship"/>
    <n v="124"/>
    <x v="1"/>
    <x v="0"/>
    <x v="0"/>
    <s v=""/>
    <x v="1"/>
  </r>
  <r>
    <n v="990"/>
    <s v="Fred C. and Mary R. Koch Foundation_G Blizzard20172000"/>
    <x v="4"/>
    <s v="G Blizzard"/>
    <x v="3755"/>
    <n v="2000"/>
    <x v="29"/>
    <x v="2"/>
    <s v="Individual/Scholarship"/>
    <n v="125"/>
    <x v="1"/>
    <x v="0"/>
    <x v="0"/>
    <s v=""/>
    <x v="1"/>
  </r>
  <r>
    <n v="990"/>
    <s v="Fred C. and Mary R. Koch Foundation_G Hartman20172000"/>
    <x v="4"/>
    <s v="G Hartman"/>
    <x v="3954"/>
    <n v="2000"/>
    <x v="29"/>
    <x v="2"/>
    <s v="Individual/Scholarship"/>
    <n v="126"/>
    <x v="1"/>
    <x v="0"/>
    <x v="0"/>
    <s v=""/>
    <x v="1"/>
  </r>
  <r>
    <n v="990"/>
    <s v="Fred C. and Mary R. Koch Foundation_H Letterman20172000"/>
    <x v="4"/>
    <s v="H Letterman"/>
    <x v="3756"/>
    <n v="2000"/>
    <x v="29"/>
    <x v="2"/>
    <s v="Individual/Scholarship"/>
    <n v="127"/>
    <x v="1"/>
    <x v="0"/>
    <x v="0"/>
    <s v=""/>
    <x v="1"/>
  </r>
  <r>
    <n v="990"/>
    <s v="Fred C. and Mary R. Koch Foundation_H Anderson20172000"/>
    <x v="4"/>
    <s v="H Anderson"/>
    <x v="3757"/>
    <n v="2000"/>
    <x v="29"/>
    <x v="2"/>
    <s v="Individual/Scholarship"/>
    <n v="128"/>
    <x v="1"/>
    <x v="0"/>
    <x v="0"/>
    <s v=""/>
    <x v="1"/>
  </r>
  <r>
    <n v="990"/>
    <s v="Fred C. and Mary R. Koch Foundation_H Arneson20172000"/>
    <x v="4"/>
    <s v="H Arneson"/>
    <x v="3955"/>
    <n v="2000"/>
    <x v="29"/>
    <x v="2"/>
    <s v="Individual/Scholarship"/>
    <n v="129"/>
    <x v="1"/>
    <x v="0"/>
    <x v="0"/>
    <s v=""/>
    <x v="1"/>
  </r>
  <r>
    <n v="990"/>
    <s v="Fred C. and Mary R. Koch Foundation_H Boline20172000"/>
    <x v="4"/>
    <s v="H Boline"/>
    <x v="3758"/>
    <n v="2000"/>
    <x v="29"/>
    <x v="2"/>
    <s v="Individual/Scholarship"/>
    <n v="130"/>
    <x v="1"/>
    <x v="0"/>
    <x v="0"/>
    <s v=""/>
    <x v="1"/>
  </r>
  <r>
    <n v="990"/>
    <s v="Fred C. and Mary R. Koch Foundation_H Brennen20172000"/>
    <x v="4"/>
    <s v="H Brennen"/>
    <x v="3956"/>
    <n v="2000"/>
    <x v="29"/>
    <x v="2"/>
    <s v="Individual/Scholarship"/>
    <n v="131"/>
    <x v="1"/>
    <x v="0"/>
    <x v="0"/>
    <s v=""/>
    <x v="1"/>
  </r>
  <r>
    <n v="990"/>
    <s v="Fred C. and Mary R. Koch Foundation_H Curry20172000"/>
    <x v="4"/>
    <s v="H Curry"/>
    <x v="3759"/>
    <n v="2000"/>
    <x v="29"/>
    <x v="2"/>
    <s v="Individual/Scholarship"/>
    <n v="132"/>
    <x v="1"/>
    <x v="0"/>
    <x v="0"/>
    <s v=""/>
    <x v="1"/>
  </r>
  <r>
    <n v="990"/>
    <s v="Fred C. and Mary R. Koch Foundation_H Halepaska20172000"/>
    <x v="4"/>
    <s v="H Halepaska"/>
    <x v="3760"/>
    <n v="2000"/>
    <x v="29"/>
    <x v="2"/>
    <s v="Individual/Scholarship"/>
    <n v="133"/>
    <x v="1"/>
    <x v="0"/>
    <x v="0"/>
    <s v=""/>
    <x v="1"/>
  </r>
  <r>
    <n v="990"/>
    <s v="Fred C. and Mary R. Koch Foundation_H Munson20172000"/>
    <x v="4"/>
    <s v="H Munson"/>
    <x v="3957"/>
    <n v="2000"/>
    <x v="29"/>
    <x v="2"/>
    <s v="Individual/Scholarship"/>
    <n v="134"/>
    <x v="1"/>
    <x v="0"/>
    <x v="0"/>
    <s v=""/>
    <x v="1"/>
  </r>
  <r>
    <n v="990"/>
    <s v="Fred C. and Mary R. Koch Foundation_H Montgomery20172000"/>
    <x v="4"/>
    <s v="H Montgomery"/>
    <x v="3763"/>
    <n v="2000"/>
    <x v="29"/>
    <x v="2"/>
    <s v="Individual/Scholarship"/>
    <n v="135"/>
    <x v="1"/>
    <x v="0"/>
    <x v="0"/>
    <s v=""/>
    <x v="1"/>
  </r>
  <r>
    <n v="990"/>
    <s v="Fred C. and Mary R. Koch Foundation_I Carrillo20172000"/>
    <x v="4"/>
    <s v="I Carrillo"/>
    <x v="3765"/>
    <n v="2000"/>
    <x v="29"/>
    <x v="2"/>
    <s v="Individual/Scholarship"/>
    <n v="136"/>
    <x v="1"/>
    <x v="0"/>
    <x v="0"/>
    <s v=""/>
    <x v="1"/>
  </r>
  <r>
    <n v="990"/>
    <s v="Fred C. and Mary R. Koch Foundation_I Wilson20172000"/>
    <x v="4"/>
    <s v="I Wilson"/>
    <x v="3766"/>
    <n v="2000"/>
    <x v="29"/>
    <x v="2"/>
    <s v="Individual/Scholarship"/>
    <n v="137"/>
    <x v="1"/>
    <x v="0"/>
    <x v="0"/>
    <s v=""/>
    <x v="1"/>
  </r>
  <r>
    <n v="990"/>
    <s v="Fred C. and Mary R. Koch Foundation_I Longoria20172000"/>
    <x v="4"/>
    <s v="I Longoria"/>
    <x v="3767"/>
    <n v="2000"/>
    <x v="29"/>
    <x v="2"/>
    <s v="Individual/Scholarship"/>
    <n v="138"/>
    <x v="1"/>
    <x v="0"/>
    <x v="0"/>
    <s v=""/>
    <x v="1"/>
  </r>
  <r>
    <n v="990"/>
    <s v="Fred C. and Mary R. Koch Foundation_J Mustafa20172000"/>
    <x v="4"/>
    <s v="J Mustafa"/>
    <x v="3958"/>
    <n v="2000"/>
    <x v="29"/>
    <x v="2"/>
    <s v="Individual/Scholarship"/>
    <n v="139"/>
    <x v="1"/>
    <x v="0"/>
    <x v="0"/>
    <s v=""/>
    <x v="1"/>
  </r>
  <r>
    <n v="990"/>
    <s v="Fred C. and Mary R. Koch Foundation_J Chessmore20172000"/>
    <x v="4"/>
    <s v="J Chessmore"/>
    <x v="3769"/>
    <n v="2000"/>
    <x v="29"/>
    <x v="2"/>
    <s v="Individual/Scholarship"/>
    <n v="140"/>
    <x v="1"/>
    <x v="0"/>
    <x v="0"/>
    <s v=""/>
    <x v="1"/>
  </r>
  <r>
    <n v="990"/>
    <s v="Fred C. and Mary R. Koch Foundation_J Turnbaugh20172000"/>
    <x v="4"/>
    <s v="J Turnbaugh"/>
    <x v="3770"/>
    <n v="2000"/>
    <x v="29"/>
    <x v="2"/>
    <s v="Individual/Scholarship"/>
    <n v="141"/>
    <x v="1"/>
    <x v="0"/>
    <x v="0"/>
    <s v=""/>
    <x v="1"/>
  </r>
  <r>
    <n v="990"/>
    <s v="Fred C. and Mary R. Koch Foundation_J Villenella20172000"/>
    <x v="4"/>
    <s v="J Villenella"/>
    <x v="3959"/>
    <n v="2000"/>
    <x v="29"/>
    <x v="2"/>
    <s v="Individual/Scholarship"/>
    <n v="142"/>
    <x v="1"/>
    <x v="0"/>
    <x v="0"/>
    <s v=""/>
    <x v="1"/>
  </r>
  <r>
    <n v="990"/>
    <s v="Fred C. and Mary R. Koch Foundation_J Ray20172000"/>
    <x v="4"/>
    <s v="J Ray"/>
    <x v="3775"/>
    <n v="2000"/>
    <x v="29"/>
    <x v="2"/>
    <s v="Individual/Scholarship"/>
    <n v="143"/>
    <x v="1"/>
    <x v="0"/>
    <x v="0"/>
    <s v=""/>
    <x v="1"/>
  </r>
  <r>
    <n v="990"/>
    <s v="Fred C. and Mary R. Koch Foundation_J Sackett20172000"/>
    <x v="4"/>
    <s v="J Sackett"/>
    <x v="3960"/>
    <n v="2000"/>
    <x v="29"/>
    <x v="2"/>
    <s v="Individual/Scholarship"/>
    <n v="144"/>
    <x v="1"/>
    <x v="0"/>
    <x v="0"/>
    <s v=""/>
    <x v="1"/>
  </r>
  <r>
    <n v="990"/>
    <s v="Fred C. and Mary R. Koch Foundation_J Strate20172000"/>
    <x v="4"/>
    <s v="J Strate"/>
    <x v="3777"/>
    <n v="2000"/>
    <x v="29"/>
    <x v="2"/>
    <s v="Individual/Scholarship"/>
    <n v="145"/>
    <x v="1"/>
    <x v="0"/>
    <x v="0"/>
    <s v=""/>
    <x v="1"/>
  </r>
  <r>
    <n v="990"/>
    <s v="Fred C. and Mary R. Koch Foundation_J Fisher20172000"/>
    <x v="4"/>
    <s v="J Fisher"/>
    <x v="3778"/>
    <n v="2000"/>
    <x v="29"/>
    <x v="2"/>
    <s v="Individual/Scholarship"/>
    <n v="146"/>
    <x v="1"/>
    <x v="0"/>
    <x v="0"/>
    <s v=""/>
    <x v="1"/>
  </r>
  <r>
    <n v="990"/>
    <s v="Fred C. and Mary R. Koch Foundation_J Chapman20172000"/>
    <x v="4"/>
    <s v="J Chapman"/>
    <x v="3961"/>
    <n v="2000"/>
    <x v="29"/>
    <x v="2"/>
    <s v="Individual/Scholarship"/>
    <n v="147"/>
    <x v="1"/>
    <x v="0"/>
    <x v="0"/>
    <s v=""/>
    <x v="1"/>
  </r>
  <r>
    <n v="990"/>
    <s v="Fred C. and Mary R. Koch Foundation_J Ding20172000"/>
    <x v="4"/>
    <s v="J Ding"/>
    <x v="3779"/>
    <n v="2000"/>
    <x v="29"/>
    <x v="2"/>
    <s v="Individual/Scholarship"/>
    <n v="148"/>
    <x v="1"/>
    <x v="0"/>
    <x v="0"/>
    <s v=""/>
    <x v="1"/>
  </r>
  <r>
    <n v="990"/>
    <s v="Fred C. and Mary R. Koch Foundation_J Fritsche20172000"/>
    <x v="4"/>
    <s v="J Fritsche"/>
    <x v="3780"/>
    <n v="2000"/>
    <x v="29"/>
    <x v="2"/>
    <s v="Individual/Scholarship"/>
    <n v="149"/>
    <x v="1"/>
    <x v="0"/>
    <x v="0"/>
    <s v=""/>
    <x v="1"/>
  </r>
  <r>
    <n v="990"/>
    <s v="Fred C. and Mary R. Koch Foundation_J Keever20172000"/>
    <x v="4"/>
    <s v="J Keever"/>
    <x v="3781"/>
    <n v="2000"/>
    <x v="29"/>
    <x v="2"/>
    <s v="Individual/Scholarship"/>
    <n v="150"/>
    <x v="1"/>
    <x v="0"/>
    <x v="0"/>
    <s v=""/>
    <x v="1"/>
  </r>
  <r>
    <n v="990"/>
    <s v="Fred C. and Mary R. Koch Foundation_J Resnick20172000"/>
    <x v="4"/>
    <s v="J Resnick"/>
    <x v="3782"/>
    <n v="2000"/>
    <x v="29"/>
    <x v="2"/>
    <s v="Individual/Scholarship"/>
    <n v="151"/>
    <x v="1"/>
    <x v="0"/>
    <x v="0"/>
    <s v=""/>
    <x v="1"/>
  </r>
  <r>
    <n v="990"/>
    <s v="Fred C. and Mary R. Koch Foundation_J Zhang20172000"/>
    <x v="4"/>
    <s v="J Zhang"/>
    <x v="3783"/>
    <n v="2000"/>
    <x v="29"/>
    <x v="2"/>
    <s v="Individual/Scholarship"/>
    <n v="152"/>
    <x v="1"/>
    <x v="0"/>
    <x v="0"/>
    <s v=""/>
    <x v="1"/>
  </r>
  <r>
    <n v="990"/>
    <s v="Fred C. and Mary R. Koch Foundation_J Frisbie20172000"/>
    <x v="4"/>
    <s v="J Frisbie"/>
    <x v="3776"/>
    <n v="2000"/>
    <x v="29"/>
    <x v="2"/>
    <s v="Individual/Scholarship"/>
    <n v="153"/>
    <x v="1"/>
    <x v="0"/>
    <x v="0"/>
    <s v=""/>
    <x v="1"/>
  </r>
  <r>
    <n v="990"/>
    <s v="Fred C. and Mary R. Koch Foundation_J Bayert20172000"/>
    <x v="4"/>
    <s v="J Bayert"/>
    <x v="3962"/>
    <n v="2000"/>
    <x v="29"/>
    <x v="2"/>
    <s v="Individual/Scholarship"/>
    <n v="154"/>
    <x v="1"/>
    <x v="0"/>
    <x v="0"/>
    <s v=""/>
    <x v="1"/>
  </r>
  <r>
    <n v="990"/>
    <s v="Fred C. and Mary R. Koch Foundation_J Harry20172000"/>
    <x v="4"/>
    <s v="J Harry"/>
    <x v="3786"/>
    <n v="2000"/>
    <x v="29"/>
    <x v="2"/>
    <s v="Individual/Scholarship"/>
    <n v="155"/>
    <x v="1"/>
    <x v="0"/>
    <x v="0"/>
    <s v=""/>
    <x v="1"/>
  </r>
  <r>
    <n v="990"/>
    <s v="Fred C. and Mary R. Koch Foundation_J Raylor20172000"/>
    <x v="4"/>
    <s v="J Raylor"/>
    <x v="3963"/>
    <n v="2000"/>
    <x v="29"/>
    <x v="2"/>
    <s v="Individual/Scholarship"/>
    <n v="156"/>
    <x v="1"/>
    <x v="0"/>
    <x v="0"/>
    <s v=""/>
    <x v="1"/>
  </r>
  <r>
    <n v="990"/>
    <s v="Fred C. and Mary R. Koch Foundation_J Hannum20172000"/>
    <x v="4"/>
    <s v="J Hannum"/>
    <x v="3964"/>
    <n v="2000"/>
    <x v="29"/>
    <x v="2"/>
    <s v="Individual/Scholarship"/>
    <n v="157"/>
    <x v="1"/>
    <x v="0"/>
    <x v="0"/>
    <s v=""/>
    <x v="1"/>
  </r>
  <r>
    <n v="990"/>
    <s v="Fred C. and Mary R. Koch Foundation_J Needs20172000"/>
    <x v="4"/>
    <s v="J Needs"/>
    <x v="3965"/>
    <n v="2000"/>
    <x v="29"/>
    <x v="2"/>
    <s v="Individual/Scholarship"/>
    <n v="158"/>
    <x v="1"/>
    <x v="0"/>
    <x v="0"/>
    <s v=""/>
    <x v="1"/>
  </r>
  <r>
    <n v="990"/>
    <s v="Fred C. and Mary R. Koch Foundation_J Nomikos20172000"/>
    <x v="4"/>
    <s v="J Nomikos"/>
    <x v="3966"/>
    <n v="2000"/>
    <x v="29"/>
    <x v="2"/>
    <s v="Individual/Scholarship"/>
    <n v="159"/>
    <x v="1"/>
    <x v="0"/>
    <x v="0"/>
    <s v=""/>
    <x v="1"/>
  </r>
  <r>
    <n v="990"/>
    <s v="Fred C. and Mary R. Koch Foundation_J Tomtschik20172000"/>
    <x v="4"/>
    <s v="J Tomtschik"/>
    <x v="3793"/>
    <n v="2000"/>
    <x v="29"/>
    <x v="2"/>
    <s v="Individual/Scholarship"/>
    <n v="160"/>
    <x v="1"/>
    <x v="0"/>
    <x v="0"/>
    <s v=""/>
    <x v="1"/>
  </r>
  <r>
    <n v="990"/>
    <s v="Fred C. and Mary R. Koch Foundation_K Jorgens20172000"/>
    <x v="4"/>
    <s v="K Jorgens"/>
    <x v="3967"/>
    <n v="2000"/>
    <x v="29"/>
    <x v="2"/>
    <s v="Individual/Scholarship"/>
    <n v="161"/>
    <x v="1"/>
    <x v="0"/>
    <x v="0"/>
    <s v=""/>
    <x v="1"/>
  </r>
  <r>
    <n v="990"/>
    <s v="Fred C. and Mary R. Koch Foundation_K George20172000"/>
    <x v="4"/>
    <s v="K George"/>
    <x v="3807"/>
    <n v="2000"/>
    <x v="29"/>
    <x v="2"/>
    <s v="Individual/Scholarship"/>
    <n v="162"/>
    <x v="1"/>
    <x v="0"/>
    <x v="0"/>
    <s v=""/>
    <x v="1"/>
  </r>
  <r>
    <n v="990"/>
    <s v="Fred C. and Mary R. Koch Foundation_K Kailass20172000"/>
    <x v="4"/>
    <s v="K Kailass"/>
    <x v="3968"/>
    <n v="2000"/>
    <x v="29"/>
    <x v="2"/>
    <s v="Individual/Scholarship"/>
    <n v="163"/>
    <x v="1"/>
    <x v="0"/>
    <x v="0"/>
    <s v=""/>
    <x v="1"/>
  </r>
  <r>
    <n v="990"/>
    <s v="Fred C. and Mary R. Koch Foundation_K Klasen20172000"/>
    <x v="4"/>
    <s v="K Klasen"/>
    <x v="3969"/>
    <n v="2000"/>
    <x v="29"/>
    <x v="2"/>
    <s v="Individual/Scholarship"/>
    <n v="164"/>
    <x v="1"/>
    <x v="0"/>
    <x v="0"/>
    <s v=""/>
    <x v="1"/>
  </r>
  <r>
    <n v="990"/>
    <s v="Fred C. and Mary R. Koch Foundation_K Kolesieke20172000"/>
    <x v="4"/>
    <s v="K Kolesieke"/>
    <x v="3970"/>
    <n v="2000"/>
    <x v="29"/>
    <x v="2"/>
    <s v="Individual/Scholarship"/>
    <n v="165"/>
    <x v="1"/>
    <x v="0"/>
    <x v="0"/>
    <s v=""/>
    <x v="1"/>
  </r>
  <r>
    <n v="990"/>
    <s v="Fred C. and Mary R. Koch Foundation_K Aupperle20172000"/>
    <x v="4"/>
    <s v="K Aupperle"/>
    <x v="3971"/>
    <n v="2000"/>
    <x v="29"/>
    <x v="2"/>
    <s v="Individual/Scholarship"/>
    <n v="166"/>
    <x v="1"/>
    <x v="0"/>
    <x v="0"/>
    <s v=""/>
    <x v="1"/>
  </r>
  <r>
    <n v="990"/>
    <s v="Fred C. and Mary R. Koch Foundation_K McIntosh20172000"/>
    <x v="4"/>
    <s v="K McIntosh"/>
    <x v="3800"/>
    <n v="2000"/>
    <x v="29"/>
    <x v="2"/>
    <s v="Individual/Scholarship"/>
    <n v="167"/>
    <x v="1"/>
    <x v="0"/>
    <x v="0"/>
    <s v=""/>
    <x v="1"/>
  </r>
  <r>
    <n v="990"/>
    <s v="Fred C. and Mary R. Koch Foundation_K Duncan20172000"/>
    <x v="4"/>
    <s v="K Duncan"/>
    <x v="3801"/>
    <n v="2000"/>
    <x v="29"/>
    <x v="2"/>
    <s v="Individual/Scholarship"/>
    <n v="168"/>
    <x v="1"/>
    <x v="0"/>
    <x v="0"/>
    <s v=""/>
    <x v="1"/>
  </r>
  <r>
    <n v="990"/>
    <s v="Fred C. and Mary R. Koch Foundation_K Mesh20172000"/>
    <x v="4"/>
    <s v="K Mesh"/>
    <x v="3803"/>
    <n v="2000"/>
    <x v="29"/>
    <x v="2"/>
    <s v="Individual/Scholarship"/>
    <n v="169"/>
    <x v="1"/>
    <x v="0"/>
    <x v="0"/>
    <s v=""/>
    <x v="1"/>
  </r>
  <r>
    <n v="990"/>
    <s v="Fred C. and Mary R. Koch Foundation_K Boren20172000"/>
    <x v="4"/>
    <s v="K Boren"/>
    <x v="3804"/>
    <n v="2000"/>
    <x v="29"/>
    <x v="2"/>
    <s v="Individual/Scholarship"/>
    <n v="170"/>
    <x v="1"/>
    <x v="0"/>
    <x v="0"/>
    <s v=""/>
    <x v="1"/>
  </r>
  <r>
    <n v="990"/>
    <s v="Fred C. and Mary R. Koch Foundation_K Buxton20172000"/>
    <x v="4"/>
    <s v="K Buxton"/>
    <x v="3808"/>
    <n v="2000"/>
    <x v="29"/>
    <x v="2"/>
    <s v="Individual/Scholarship"/>
    <n v="171"/>
    <x v="1"/>
    <x v="0"/>
    <x v="0"/>
    <s v=""/>
    <x v="1"/>
  </r>
  <r>
    <n v="990"/>
    <s v="Fred C. and Mary R. Koch Foundation_K Moorhouse20172000"/>
    <x v="4"/>
    <s v="K Moorhouse"/>
    <x v="3972"/>
    <n v="2000"/>
    <x v="29"/>
    <x v="2"/>
    <s v="Individual/Scholarship"/>
    <n v="172"/>
    <x v="1"/>
    <x v="0"/>
    <x v="0"/>
    <s v=""/>
    <x v="1"/>
  </r>
  <r>
    <n v="990"/>
    <s v="Fred C. and Mary R. Koch Foundation_K Gibson20172000"/>
    <x v="4"/>
    <s v="K Gibson"/>
    <x v="3973"/>
    <n v="2000"/>
    <x v="29"/>
    <x v="2"/>
    <s v="Individual/Scholarship"/>
    <n v="173"/>
    <x v="1"/>
    <x v="0"/>
    <x v="0"/>
    <s v=""/>
    <x v="1"/>
  </r>
  <r>
    <n v="990"/>
    <s v="Fred C. and Mary R. Koch Foundation_K Kolbeck20172000"/>
    <x v="4"/>
    <s v="K Kolbeck"/>
    <x v="3809"/>
    <n v="2000"/>
    <x v="29"/>
    <x v="2"/>
    <s v="Individual/Scholarship"/>
    <n v="174"/>
    <x v="1"/>
    <x v="0"/>
    <x v="0"/>
    <s v=""/>
    <x v="1"/>
  </r>
  <r>
    <n v="990"/>
    <s v="Fred C. and Mary R. Koch Foundation_K Edwards20172000"/>
    <x v="4"/>
    <s v="K Edwards"/>
    <x v="3974"/>
    <n v="2000"/>
    <x v="29"/>
    <x v="2"/>
    <s v="Individual/Scholarship"/>
    <n v="175"/>
    <x v="1"/>
    <x v="0"/>
    <x v="0"/>
    <s v=""/>
    <x v="1"/>
  </r>
  <r>
    <n v="990"/>
    <s v="Fred C. and Mary R. Koch Foundation_K Monaco20172000"/>
    <x v="4"/>
    <s v="K Monaco"/>
    <x v="3811"/>
    <n v="2000"/>
    <x v="29"/>
    <x v="2"/>
    <s v="Individual/Scholarship"/>
    <n v="176"/>
    <x v="1"/>
    <x v="0"/>
    <x v="0"/>
    <s v=""/>
    <x v="1"/>
  </r>
  <r>
    <n v="990"/>
    <s v="Fred C. and Mary R. Koch Foundation_K Watkins20172000"/>
    <x v="4"/>
    <s v="K Watkins"/>
    <x v="3812"/>
    <n v="2000"/>
    <x v="29"/>
    <x v="2"/>
    <s v="Individual/Scholarship"/>
    <n v="177"/>
    <x v="1"/>
    <x v="0"/>
    <x v="0"/>
    <s v=""/>
    <x v="1"/>
  </r>
  <r>
    <n v="990"/>
    <s v="Fred C. and Mary R. Koch Foundation_K Allen20172000"/>
    <x v="4"/>
    <s v="K Allen"/>
    <x v="3813"/>
    <n v="2000"/>
    <x v="29"/>
    <x v="2"/>
    <s v="Individual/Scholarship"/>
    <n v="178"/>
    <x v="1"/>
    <x v="0"/>
    <x v="0"/>
    <s v=""/>
    <x v="1"/>
  </r>
  <r>
    <n v="990"/>
    <s v="Fred C. and Mary R. Koch Foundation_K Johnson20172000"/>
    <x v="4"/>
    <s v="K Johnson"/>
    <x v="3814"/>
    <n v="2000"/>
    <x v="29"/>
    <x v="2"/>
    <s v="Individual/Scholarship"/>
    <n v="179"/>
    <x v="1"/>
    <x v="0"/>
    <x v="0"/>
    <s v=""/>
    <x v="1"/>
  </r>
  <r>
    <n v="990"/>
    <s v="Fred C. and Mary R. Koch Foundation_K Holmstrom20172000"/>
    <x v="4"/>
    <s v="K Holmstrom"/>
    <x v="3975"/>
    <n v="2000"/>
    <x v="29"/>
    <x v="2"/>
    <s v="Individual/Scholarship"/>
    <n v="180"/>
    <x v="1"/>
    <x v="0"/>
    <x v="0"/>
    <s v=""/>
    <x v="1"/>
  </r>
  <r>
    <n v="990"/>
    <s v="Fred C. and Mary R. Koch Foundation_K Graves20172000"/>
    <x v="4"/>
    <s v="K Graves"/>
    <x v="3815"/>
    <n v="2000"/>
    <x v="29"/>
    <x v="2"/>
    <s v="Individual/Scholarship"/>
    <n v="181"/>
    <x v="1"/>
    <x v="0"/>
    <x v="0"/>
    <s v=""/>
    <x v="1"/>
  </r>
  <r>
    <n v="990"/>
    <s v="Fred C. and Mary R. Koch Foundation_K McGregor20172000"/>
    <x v="4"/>
    <s v="K McGregor"/>
    <x v="3976"/>
    <n v="2000"/>
    <x v="29"/>
    <x v="2"/>
    <s v="Individual/Scholarship"/>
    <n v="182"/>
    <x v="1"/>
    <x v="0"/>
    <x v="0"/>
    <s v=""/>
    <x v="1"/>
  </r>
  <r>
    <n v="990"/>
    <s v="Fred C. and Mary R. Koch Foundation_K Santos20172000"/>
    <x v="4"/>
    <s v="K Santos"/>
    <x v="3977"/>
    <n v="2000"/>
    <x v="29"/>
    <x v="2"/>
    <s v="Individual/Scholarship"/>
    <n v="183"/>
    <x v="1"/>
    <x v="0"/>
    <x v="0"/>
    <s v=""/>
    <x v="1"/>
  </r>
  <r>
    <n v="990"/>
    <s v="Fred C. and Mary R. Koch Foundation_L Mishell20172000"/>
    <x v="4"/>
    <s v="L Mishell"/>
    <x v="3978"/>
    <n v="2000"/>
    <x v="29"/>
    <x v="2"/>
    <s v="Individual/Scholarship"/>
    <n v="184"/>
    <x v="1"/>
    <x v="0"/>
    <x v="0"/>
    <s v=""/>
    <x v="1"/>
  </r>
  <r>
    <n v="990"/>
    <s v="Fred C. and Mary R. Koch Foundation_L Cooper20172000"/>
    <x v="4"/>
    <s v="L Cooper"/>
    <x v="3818"/>
    <n v="2000"/>
    <x v="29"/>
    <x v="2"/>
    <s v="Individual/Scholarship"/>
    <n v="185"/>
    <x v="1"/>
    <x v="0"/>
    <x v="0"/>
    <s v=""/>
    <x v="1"/>
  </r>
  <r>
    <n v="990"/>
    <s v="Fred C. and Mary R. Koch Foundation_L Dwyer20172000"/>
    <x v="4"/>
    <s v="L Dwyer"/>
    <x v="3819"/>
    <n v="2000"/>
    <x v="29"/>
    <x v="2"/>
    <s v="Individual/Scholarship"/>
    <n v="186"/>
    <x v="1"/>
    <x v="0"/>
    <x v="0"/>
    <s v=""/>
    <x v="1"/>
  </r>
  <r>
    <n v="990"/>
    <s v="Fred C. and Mary R. Koch Foundation_L Garcia20172000"/>
    <x v="4"/>
    <s v="L Garcia"/>
    <x v="3821"/>
    <n v="2000"/>
    <x v="29"/>
    <x v="2"/>
    <s v="Individual/Scholarship"/>
    <n v="187"/>
    <x v="1"/>
    <x v="0"/>
    <x v="0"/>
    <s v=""/>
    <x v="1"/>
  </r>
  <r>
    <n v="990"/>
    <s v="Fred C. and Mary R. Koch Foundation_L Ragan20172000"/>
    <x v="4"/>
    <s v="L Ragan"/>
    <x v="3979"/>
    <n v="2000"/>
    <x v="29"/>
    <x v="2"/>
    <s v="Individual/Scholarship"/>
    <n v="188"/>
    <x v="1"/>
    <x v="0"/>
    <x v="0"/>
    <s v=""/>
    <x v="1"/>
  </r>
  <r>
    <n v="990"/>
    <s v="Fred C. and Mary R. Koch Foundation_L Rogers20172000"/>
    <x v="4"/>
    <s v="L Rogers"/>
    <x v="3822"/>
    <n v="2000"/>
    <x v="29"/>
    <x v="2"/>
    <s v="Individual/Scholarship"/>
    <n v="189"/>
    <x v="1"/>
    <x v="0"/>
    <x v="0"/>
    <s v=""/>
    <x v="1"/>
  </r>
  <r>
    <n v="990"/>
    <s v="Fred C. and Mary R. Koch Foundation_L Miller20172000"/>
    <x v="4"/>
    <s v="L Miller"/>
    <x v="3826"/>
    <n v="2000"/>
    <x v="29"/>
    <x v="2"/>
    <s v="Individual/Scholarship"/>
    <n v="190"/>
    <x v="1"/>
    <x v="0"/>
    <x v="0"/>
    <s v=""/>
    <x v="1"/>
  </r>
  <r>
    <n v="990"/>
    <s v="Fred C. and Mary R. Koch Foundation_L Lemaster20172000"/>
    <x v="4"/>
    <s v="L Lemaster"/>
    <x v="3827"/>
    <n v="2000"/>
    <x v="29"/>
    <x v="2"/>
    <s v="Individual/Scholarship"/>
    <n v="191"/>
    <x v="1"/>
    <x v="0"/>
    <x v="0"/>
    <s v=""/>
    <x v="1"/>
  </r>
  <r>
    <n v="990"/>
    <s v="Fred C. and Mary R. Koch Foundation_L Le Pottier20172000"/>
    <x v="4"/>
    <s v="L Le Pottier"/>
    <x v="3980"/>
    <n v="2000"/>
    <x v="29"/>
    <x v="2"/>
    <s v="Individual/Scholarship"/>
    <n v="192"/>
    <x v="1"/>
    <x v="0"/>
    <x v="0"/>
    <s v=""/>
    <x v="1"/>
  </r>
  <r>
    <n v="990"/>
    <s v="Fred C. and Mary R. Koch Foundation_M Penny20172000"/>
    <x v="4"/>
    <s v="M Penny"/>
    <x v="3831"/>
    <n v="2000"/>
    <x v="29"/>
    <x v="2"/>
    <s v="Individual/Scholarship"/>
    <n v="193"/>
    <x v="1"/>
    <x v="0"/>
    <x v="0"/>
    <s v=""/>
    <x v="1"/>
  </r>
  <r>
    <n v="990"/>
    <s v="Fred C. and Mary R. Koch Foundation_M Purchase20172000"/>
    <x v="4"/>
    <s v="M Purchase"/>
    <x v="3981"/>
    <n v="2000"/>
    <x v="29"/>
    <x v="2"/>
    <s v="Individual/Scholarship"/>
    <n v="194"/>
    <x v="1"/>
    <x v="0"/>
    <x v="0"/>
    <s v=""/>
    <x v="1"/>
  </r>
  <r>
    <n v="990"/>
    <s v="Fred C. and Mary R. Koch Foundation_M Nicol20172000"/>
    <x v="4"/>
    <s v="M Nicol"/>
    <x v="3832"/>
    <n v="2000"/>
    <x v="29"/>
    <x v="2"/>
    <s v="Individual/Scholarship"/>
    <n v="195"/>
    <x v="1"/>
    <x v="0"/>
    <x v="0"/>
    <s v=""/>
    <x v="1"/>
  </r>
  <r>
    <n v="990"/>
    <s v="Fred C. and Mary R. Koch Foundation_M Orlowski20172000"/>
    <x v="4"/>
    <s v="M Orlowski"/>
    <x v="3982"/>
    <n v="2000"/>
    <x v="29"/>
    <x v="2"/>
    <s v="Individual/Scholarship"/>
    <n v="196"/>
    <x v="1"/>
    <x v="0"/>
    <x v="0"/>
    <s v=""/>
    <x v="1"/>
  </r>
  <r>
    <n v="990"/>
    <s v="Fred C. and Mary R. Koch Foundation_M Moorhouse20172000"/>
    <x v="4"/>
    <s v="M Moorhouse"/>
    <x v="3834"/>
    <n v="2000"/>
    <x v="29"/>
    <x v="2"/>
    <s v="Individual/Scholarship"/>
    <n v="197"/>
    <x v="1"/>
    <x v="0"/>
    <x v="0"/>
    <s v=""/>
    <x v="1"/>
  </r>
  <r>
    <n v="990"/>
    <s v="Fred C. and Mary R. Koch Foundation_M Rose20172000"/>
    <x v="4"/>
    <s v="M Rose"/>
    <x v="3835"/>
    <n v="2000"/>
    <x v="29"/>
    <x v="2"/>
    <s v="Individual/Scholarship"/>
    <n v="198"/>
    <x v="1"/>
    <x v="0"/>
    <x v="0"/>
    <s v=""/>
    <x v="1"/>
  </r>
  <r>
    <n v="990"/>
    <s v="Fred C. and Mary R. Koch Foundation_M Michniewicz20172000"/>
    <x v="4"/>
    <s v="M Michniewicz"/>
    <x v="3836"/>
    <n v="2000"/>
    <x v="29"/>
    <x v="2"/>
    <s v="Individual/Scholarship"/>
    <n v="199"/>
    <x v="1"/>
    <x v="0"/>
    <x v="0"/>
    <s v=""/>
    <x v="1"/>
  </r>
  <r>
    <n v="990"/>
    <s v="Fred C. and Mary R. Koch Foundation_M Rotundo20172000"/>
    <x v="4"/>
    <s v="M Rotundo"/>
    <x v="3837"/>
    <n v="2000"/>
    <x v="29"/>
    <x v="2"/>
    <s v="Individual/Scholarship"/>
    <n v="200"/>
    <x v="1"/>
    <x v="0"/>
    <x v="0"/>
    <s v=""/>
    <x v="1"/>
  </r>
  <r>
    <n v="990"/>
    <s v="Fred C. and Mary R. Koch Foundation_M Stevenson20172000"/>
    <x v="4"/>
    <s v="M Stevenson"/>
    <x v="3983"/>
    <n v="2000"/>
    <x v="29"/>
    <x v="2"/>
    <s v="Individual/Scholarship"/>
    <n v="201"/>
    <x v="1"/>
    <x v="0"/>
    <x v="0"/>
    <s v=""/>
    <x v="1"/>
  </r>
  <r>
    <n v="990"/>
    <s v="Fred C. and Mary R. Koch Foundation_M Albrecht20172000"/>
    <x v="4"/>
    <s v="M Albrecht"/>
    <x v="3984"/>
    <n v="2000"/>
    <x v="29"/>
    <x v="2"/>
    <s v="Individual/Scholarship"/>
    <n v="202"/>
    <x v="1"/>
    <x v="0"/>
    <x v="0"/>
    <s v=""/>
    <x v="1"/>
  </r>
  <r>
    <n v="990"/>
    <s v="Fred C. and Mary R. Koch Foundation_M Berkstresser20172000"/>
    <x v="4"/>
    <s v="M Berkstresser"/>
    <x v="3985"/>
    <n v="2000"/>
    <x v="29"/>
    <x v="2"/>
    <s v="Individual/Scholarship"/>
    <n v="203"/>
    <x v="1"/>
    <x v="0"/>
    <x v="0"/>
    <s v=""/>
    <x v="1"/>
  </r>
  <r>
    <n v="990"/>
    <s v="Fred C. and Mary R. Koch Foundation_M Hinnen20172000"/>
    <x v="4"/>
    <s v="M Hinnen"/>
    <x v="3842"/>
    <n v="2000"/>
    <x v="29"/>
    <x v="2"/>
    <s v="Individual/Scholarship"/>
    <n v="204"/>
    <x v="1"/>
    <x v="0"/>
    <x v="0"/>
    <s v=""/>
    <x v="1"/>
  </r>
  <r>
    <n v="990"/>
    <s v="Fred C. and Mary R. Koch Foundation_M McGreevy20172000"/>
    <x v="4"/>
    <s v="M McGreevy"/>
    <x v="3986"/>
    <n v="2000"/>
    <x v="29"/>
    <x v="2"/>
    <s v="Individual/Scholarship"/>
    <n v="205"/>
    <x v="1"/>
    <x v="0"/>
    <x v="0"/>
    <s v=""/>
    <x v="1"/>
  </r>
  <r>
    <n v="990"/>
    <s v="Fred C. and Mary R. Koch Foundation_M Ding20172000"/>
    <x v="4"/>
    <s v="M Ding"/>
    <x v="3843"/>
    <n v="2000"/>
    <x v="29"/>
    <x v="2"/>
    <s v="Individual/Scholarship"/>
    <n v="206"/>
    <x v="1"/>
    <x v="0"/>
    <x v="0"/>
    <s v=""/>
    <x v="1"/>
  </r>
  <r>
    <n v="990"/>
    <s v="Fred C. and Mary R. Koch Foundation_M Rushing20172000"/>
    <x v="4"/>
    <s v="M Rushing"/>
    <x v="3844"/>
    <n v="2000"/>
    <x v="29"/>
    <x v="2"/>
    <s v="Individual/Scholarship"/>
    <n v="207"/>
    <x v="1"/>
    <x v="0"/>
    <x v="0"/>
    <s v=""/>
    <x v="1"/>
  </r>
  <r>
    <n v="990"/>
    <s v="Fred C. and Mary R. Koch Foundation_M Anaya20172000"/>
    <x v="4"/>
    <s v="M Anaya"/>
    <x v="3846"/>
    <n v="2000"/>
    <x v="29"/>
    <x v="2"/>
    <s v="Individual/Scholarship"/>
    <n v="208"/>
    <x v="1"/>
    <x v="0"/>
    <x v="0"/>
    <s v=""/>
    <x v="1"/>
  </r>
  <r>
    <n v="990"/>
    <s v="Fred C. and Mary R. Koch Foundation_M Shurtz20172000"/>
    <x v="4"/>
    <s v="M Shurtz"/>
    <x v="3847"/>
    <n v="2000"/>
    <x v="29"/>
    <x v="2"/>
    <s v="Individual/Scholarship"/>
    <n v="209"/>
    <x v="1"/>
    <x v="0"/>
    <x v="0"/>
    <s v=""/>
    <x v="1"/>
  </r>
  <r>
    <n v="990"/>
    <s v="Fred C. and Mary R. Koch Foundation_M McCullough20172000"/>
    <x v="4"/>
    <s v="M McCullough"/>
    <x v="3850"/>
    <n v="2000"/>
    <x v="29"/>
    <x v="2"/>
    <s v="Individual/Scholarship"/>
    <n v="210"/>
    <x v="1"/>
    <x v="0"/>
    <x v="0"/>
    <s v=""/>
    <x v="1"/>
  </r>
  <r>
    <n v="990"/>
    <s v="Fred C. and Mary R. Koch Foundation_M Khowaja20172000"/>
    <x v="4"/>
    <s v="M Khowaja"/>
    <x v="3851"/>
    <n v="2000"/>
    <x v="29"/>
    <x v="2"/>
    <s v="Individual/Scholarship"/>
    <n v="211"/>
    <x v="1"/>
    <x v="0"/>
    <x v="0"/>
    <s v=""/>
    <x v="1"/>
  </r>
  <r>
    <n v="990"/>
    <s v="Fred C. and Mary R. Koch Foundation_N O'Malley20172000"/>
    <x v="4"/>
    <s v="N O'Malley"/>
    <x v="3852"/>
    <n v="2000"/>
    <x v="29"/>
    <x v="2"/>
    <s v="Individual/Scholarship"/>
    <n v="212"/>
    <x v="1"/>
    <x v="0"/>
    <x v="0"/>
    <s v=""/>
    <x v="1"/>
  </r>
  <r>
    <n v="990"/>
    <s v="Fred C. and Mary R. Koch Foundation_N Hunt20172000"/>
    <x v="4"/>
    <s v="N Hunt"/>
    <x v="3853"/>
    <n v="2000"/>
    <x v="29"/>
    <x v="2"/>
    <s v="Individual/Scholarship"/>
    <n v="213"/>
    <x v="1"/>
    <x v="0"/>
    <x v="0"/>
    <s v=""/>
    <x v="1"/>
  </r>
  <r>
    <n v="990"/>
    <s v="Fred C. and Mary R. Koch Foundation_N Needs20172000"/>
    <x v="4"/>
    <s v="N Needs"/>
    <x v="3987"/>
    <n v="2000"/>
    <x v="29"/>
    <x v="2"/>
    <s v="Individual/Scholarship"/>
    <n v="214"/>
    <x v="1"/>
    <x v="0"/>
    <x v="0"/>
    <s v=""/>
    <x v="1"/>
  </r>
  <r>
    <n v="990"/>
    <s v="Fred C. and Mary R. Koch Foundation_N Schrantz20172000"/>
    <x v="4"/>
    <s v="N Schrantz"/>
    <x v="3988"/>
    <n v="2000"/>
    <x v="29"/>
    <x v="2"/>
    <s v="Individual/Scholarship"/>
    <n v="215"/>
    <x v="1"/>
    <x v="0"/>
    <x v="0"/>
    <s v=""/>
    <x v="1"/>
  </r>
  <r>
    <n v="990"/>
    <s v="Fred C. and Mary R. Koch Foundation_N Ajmera20172000"/>
    <x v="4"/>
    <s v="N Ajmera"/>
    <x v="3989"/>
    <n v="2000"/>
    <x v="29"/>
    <x v="2"/>
    <s v="Individual/Scholarship"/>
    <n v="216"/>
    <x v="1"/>
    <x v="0"/>
    <x v="0"/>
    <s v=""/>
    <x v="1"/>
  </r>
  <r>
    <n v="990"/>
    <s v="Fred C. and Mary R. Koch Foundation_N Cote20172000"/>
    <x v="4"/>
    <s v="N Cote"/>
    <x v="3854"/>
    <n v="2000"/>
    <x v="29"/>
    <x v="2"/>
    <s v="Individual/Scholarship"/>
    <n v="217"/>
    <x v="1"/>
    <x v="0"/>
    <x v="0"/>
    <s v=""/>
    <x v="1"/>
  </r>
  <r>
    <n v="990"/>
    <s v="Fred C. and Mary R. Koch Foundation_O Serrano20172000"/>
    <x v="4"/>
    <s v="O Serrano"/>
    <x v="3855"/>
    <n v="2000"/>
    <x v="29"/>
    <x v="2"/>
    <s v="Individual/Scholarship"/>
    <n v="218"/>
    <x v="1"/>
    <x v="0"/>
    <x v="0"/>
    <s v=""/>
    <x v="1"/>
  </r>
  <r>
    <n v="990"/>
    <s v="Fred C. and Mary R. Koch Foundation_O Baalman20172000"/>
    <x v="4"/>
    <s v="O Baalman"/>
    <x v="3856"/>
    <n v="2000"/>
    <x v="29"/>
    <x v="2"/>
    <s v="Individual/Scholarship"/>
    <n v="219"/>
    <x v="1"/>
    <x v="0"/>
    <x v="0"/>
    <s v=""/>
    <x v="1"/>
  </r>
  <r>
    <n v="990"/>
    <s v="Fred C. and Mary R. Koch Foundation_O Stoneking20172000"/>
    <x v="4"/>
    <s v="O Stoneking"/>
    <x v="3990"/>
    <n v="2000"/>
    <x v="29"/>
    <x v="2"/>
    <s v="Individual/Scholarship"/>
    <n v="220"/>
    <x v="1"/>
    <x v="0"/>
    <x v="0"/>
    <s v=""/>
    <x v="1"/>
  </r>
  <r>
    <n v="990"/>
    <s v="Fred C. and Mary R. Koch Foundation_P Magnin20172000"/>
    <x v="4"/>
    <s v="P Magnin"/>
    <x v="3857"/>
    <n v="2000"/>
    <x v="29"/>
    <x v="2"/>
    <s v="Individual/Scholarship"/>
    <n v="221"/>
    <x v="1"/>
    <x v="0"/>
    <x v="0"/>
    <s v=""/>
    <x v="1"/>
  </r>
  <r>
    <n v="990"/>
    <s v="Fred C. and Mary R. Koch Foundation_P Smading20172000"/>
    <x v="4"/>
    <s v="P Smading"/>
    <x v="3858"/>
    <n v="2000"/>
    <x v="29"/>
    <x v="2"/>
    <s v="Individual/Scholarship"/>
    <n v="222"/>
    <x v="1"/>
    <x v="0"/>
    <x v="0"/>
    <s v=""/>
    <x v="1"/>
  </r>
  <r>
    <n v="990"/>
    <s v="Fred C. and Mary R. Koch Foundation_P Razinobakht20172000"/>
    <x v="4"/>
    <s v="P Razinobakht"/>
    <x v="3991"/>
    <n v="2000"/>
    <x v="29"/>
    <x v="2"/>
    <s v="Individual/Scholarship"/>
    <n v="223"/>
    <x v="1"/>
    <x v="0"/>
    <x v="0"/>
    <s v=""/>
    <x v="1"/>
  </r>
  <r>
    <n v="990"/>
    <s v="Fred C. and Mary R. Koch Foundation_P Khare20172000"/>
    <x v="4"/>
    <s v="P Khare"/>
    <x v="3859"/>
    <n v="2000"/>
    <x v="29"/>
    <x v="2"/>
    <s v="Individual/Scholarship"/>
    <n v="224"/>
    <x v="1"/>
    <x v="0"/>
    <x v="0"/>
    <s v=""/>
    <x v="1"/>
  </r>
  <r>
    <n v="990"/>
    <s v="Fred C. and Mary R. Koch Foundation_P Yerkes20172000"/>
    <x v="4"/>
    <s v="P Yerkes"/>
    <x v="3860"/>
    <n v="2000"/>
    <x v="29"/>
    <x v="2"/>
    <s v="Individual/Scholarship"/>
    <n v="225"/>
    <x v="1"/>
    <x v="0"/>
    <x v="0"/>
    <s v=""/>
    <x v="1"/>
  </r>
  <r>
    <n v="990"/>
    <s v="Fred C. and Mary R. Koch Foundation_P Briggs20172000"/>
    <x v="4"/>
    <s v="P Briggs"/>
    <x v="3861"/>
    <n v="2000"/>
    <x v="29"/>
    <x v="2"/>
    <s v="Individual/Scholarship"/>
    <n v="226"/>
    <x v="1"/>
    <x v="0"/>
    <x v="0"/>
    <s v=""/>
    <x v="1"/>
  </r>
  <r>
    <n v="990"/>
    <s v="Fred C. and Mary R. Koch Foundation_P Magnin20172000"/>
    <x v="4"/>
    <s v="P Magnin"/>
    <x v="3857"/>
    <n v="2000"/>
    <x v="29"/>
    <x v="2"/>
    <s v="Individual/Scholarship"/>
    <n v="227"/>
    <x v="1"/>
    <x v="0"/>
    <x v="0"/>
    <s v=""/>
    <x v="1"/>
  </r>
  <r>
    <n v="990"/>
    <s v="Fred C. and Mary R. Koch Foundation_P Isbell20172000"/>
    <x v="4"/>
    <s v="P Isbell"/>
    <x v="3863"/>
    <n v="2000"/>
    <x v="29"/>
    <x v="2"/>
    <s v="Individual/Scholarship"/>
    <n v="228"/>
    <x v="1"/>
    <x v="0"/>
    <x v="0"/>
    <s v=""/>
    <x v="1"/>
  </r>
  <r>
    <n v="990"/>
    <s v="Fred C. and Mary R. Koch Foundation_P Masterson20172000"/>
    <x v="4"/>
    <s v="P Masterson"/>
    <x v="3864"/>
    <n v="2000"/>
    <x v="29"/>
    <x v="2"/>
    <s v="Individual/Scholarship"/>
    <n v="229"/>
    <x v="1"/>
    <x v="0"/>
    <x v="0"/>
    <s v=""/>
    <x v="1"/>
  </r>
  <r>
    <n v="990"/>
    <s v="Fred C. and Mary R. Koch Foundation_Q Maetzold20172000"/>
    <x v="4"/>
    <s v="Q Maetzold"/>
    <x v="3866"/>
    <n v="2000"/>
    <x v="29"/>
    <x v="2"/>
    <s v="Individual/Scholarship"/>
    <n v="230"/>
    <x v="1"/>
    <x v="0"/>
    <x v="0"/>
    <s v=""/>
    <x v="1"/>
  </r>
  <r>
    <n v="990"/>
    <s v="Fred C. and Mary R. Koch Foundation_R Klimek20172000"/>
    <x v="4"/>
    <s v="R Klimek"/>
    <x v="3992"/>
    <n v="2000"/>
    <x v="29"/>
    <x v="2"/>
    <s v="Individual/Scholarship"/>
    <n v="231"/>
    <x v="1"/>
    <x v="0"/>
    <x v="0"/>
    <s v=""/>
    <x v="1"/>
  </r>
  <r>
    <n v="990"/>
    <s v="Fred C. and Mary R. Koch Foundation_R Lackey20172000"/>
    <x v="4"/>
    <s v="R Lackey"/>
    <x v="3993"/>
    <n v="2000"/>
    <x v="29"/>
    <x v="2"/>
    <s v="Individual/Scholarship"/>
    <n v="232"/>
    <x v="1"/>
    <x v="0"/>
    <x v="0"/>
    <s v=""/>
    <x v="1"/>
  </r>
  <r>
    <n v="990"/>
    <s v="Fred C. and Mary R. Koch Foundation_R Ramsey20172000"/>
    <x v="4"/>
    <s v="R Ramsey"/>
    <x v="3994"/>
    <n v="2000"/>
    <x v="29"/>
    <x v="2"/>
    <s v="Individual/Scholarship"/>
    <n v="233"/>
    <x v="1"/>
    <x v="0"/>
    <x v="0"/>
    <s v=""/>
    <x v="1"/>
  </r>
  <r>
    <n v="990"/>
    <s v="Fred C. and Mary R. Koch Foundation_R Bence20172000"/>
    <x v="4"/>
    <s v="R Bence"/>
    <x v="3995"/>
    <n v="2000"/>
    <x v="29"/>
    <x v="2"/>
    <s v="Individual/Scholarship"/>
    <n v="234"/>
    <x v="1"/>
    <x v="0"/>
    <x v="0"/>
    <s v=""/>
    <x v="1"/>
  </r>
  <r>
    <n v="990"/>
    <s v="Fred C. and Mary R. Koch Foundation_R Mousley20172000"/>
    <x v="4"/>
    <s v="R Mousley"/>
    <x v="3870"/>
    <n v="2000"/>
    <x v="29"/>
    <x v="2"/>
    <s v="Individual/Scholarship"/>
    <n v="235"/>
    <x v="1"/>
    <x v="0"/>
    <x v="0"/>
    <s v=""/>
    <x v="1"/>
  </r>
  <r>
    <n v="990"/>
    <s v="Fred C. and Mary R. Koch Foundation_R Leber20172000"/>
    <x v="4"/>
    <s v="R Leber"/>
    <x v="3871"/>
    <n v="2000"/>
    <x v="29"/>
    <x v="2"/>
    <s v="Individual/Scholarship"/>
    <n v="236"/>
    <x v="1"/>
    <x v="0"/>
    <x v="0"/>
    <s v=""/>
    <x v="1"/>
  </r>
  <r>
    <n v="990"/>
    <s v="Fred C. and Mary R. Koch Foundation_R Richard20172000"/>
    <x v="4"/>
    <s v="R Richard"/>
    <x v="3996"/>
    <n v="2000"/>
    <x v="29"/>
    <x v="2"/>
    <s v="Individual/Scholarship"/>
    <n v="237"/>
    <x v="1"/>
    <x v="0"/>
    <x v="0"/>
    <s v=""/>
    <x v="1"/>
  </r>
  <r>
    <n v="990"/>
    <s v="Fred C. and Mary R. Koch Foundation_R Chen20172000"/>
    <x v="4"/>
    <s v="R Chen"/>
    <x v="3997"/>
    <n v="2000"/>
    <x v="29"/>
    <x v="2"/>
    <s v="Individual/Scholarship"/>
    <n v="238"/>
    <x v="1"/>
    <x v="0"/>
    <x v="0"/>
    <s v=""/>
    <x v="1"/>
  </r>
  <r>
    <n v="990"/>
    <s v="Fred C. and Mary R. Koch Foundation_R Dazzo20172000"/>
    <x v="4"/>
    <s v="R Dazzo"/>
    <x v="3872"/>
    <n v="2000"/>
    <x v="29"/>
    <x v="2"/>
    <s v="Individual/Scholarship"/>
    <n v="239"/>
    <x v="1"/>
    <x v="0"/>
    <x v="0"/>
    <s v=""/>
    <x v="1"/>
  </r>
  <r>
    <n v="990"/>
    <s v="Fred C. and Mary R. Koch Foundation_R Strickland20172000"/>
    <x v="4"/>
    <s v="R Strickland"/>
    <x v="3998"/>
    <n v="2000"/>
    <x v="29"/>
    <x v="2"/>
    <s v="Individual/Scholarship"/>
    <n v="240"/>
    <x v="1"/>
    <x v="0"/>
    <x v="0"/>
    <s v=""/>
    <x v="1"/>
  </r>
  <r>
    <n v="990"/>
    <s v="Fred C. and Mary R. Koch Foundation_R Valleru20172000"/>
    <x v="4"/>
    <s v="R Valleru"/>
    <x v="3875"/>
    <n v="2000"/>
    <x v="29"/>
    <x v="2"/>
    <s v="Individual/Scholarship"/>
    <n v="241"/>
    <x v="1"/>
    <x v="0"/>
    <x v="0"/>
    <s v=""/>
    <x v="1"/>
  </r>
  <r>
    <n v="990"/>
    <s v="Fred C. and Mary R. Koch Foundation_R Clinton20172000"/>
    <x v="4"/>
    <s v="R Clinton"/>
    <x v="3876"/>
    <n v="2000"/>
    <x v="29"/>
    <x v="2"/>
    <s v="Individual/Scholarship"/>
    <n v="242"/>
    <x v="1"/>
    <x v="0"/>
    <x v="0"/>
    <s v=""/>
    <x v="1"/>
  </r>
  <r>
    <n v="990"/>
    <s v="Fred C. and Mary R. Koch Foundation_R Palmer20172000"/>
    <x v="4"/>
    <s v="R Palmer"/>
    <x v="3999"/>
    <n v="2000"/>
    <x v="29"/>
    <x v="2"/>
    <s v="Individual/Scholarship"/>
    <n v="243"/>
    <x v="1"/>
    <x v="0"/>
    <x v="0"/>
    <s v=""/>
    <x v="1"/>
  </r>
  <r>
    <n v="990"/>
    <s v="Fred C. and Mary R. Koch Foundation_S Rau20172000"/>
    <x v="4"/>
    <s v="S Rau"/>
    <x v="4000"/>
    <n v="2000"/>
    <x v="29"/>
    <x v="2"/>
    <s v="Individual/Scholarship"/>
    <n v="244"/>
    <x v="1"/>
    <x v="0"/>
    <x v="0"/>
    <s v=""/>
    <x v="1"/>
  </r>
  <r>
    <n v="990"/>
    <s v="Fred C. and Mary R. Koch Foundation_S Bonorden20172000"/>
    <x v="4"/>
    <s v="S Bonorden"/>
    <x v="4001"/>
    <n v="2000"/>
    <x v="29"/>
    <x v="2"/>
    <s v="Individual/Scholarship"/>
    <n v="245"/>
    <x v="1"/>
    <x v="0"/>
    <x v="0"/>
    <s v=""/>
    <x v="1"/>
  </r>
  <r>
    <n v="990"/>
    <s v="Fred C. and Mary R. Koch Foundation_S Carmen20172000"/>
    <x v="4"/>
    <s v="S Carmen"/>
    <x v="4002"/>
    <n v="2000"/>
    <x v="29"/>
    <x v="2"/>
    <s v="Individual/Scholarship"/>
    <n v="246"/>
    <x v="1"/>
    <x v="0"/>
    <x v="0"/>
    <s v=""/>
    <x v="1"/>
  </r>
  <r>
    <n v="990"/>
    <s v="Fred C. and Mary R. Koch Foundation_S Ellison20172000"/>
    <x v="4"/>
    <s v="S Ellison"/>
    <x v="4003"/>
    <n v="2000"/>
    <x v="29"/>
    <x v="2"/>
    <s v="Individual/Scholarship"/>
    <n v="247"/>
    <x v="1"/>
    <x v="0"/>
    <x v="0"/>
    <s v=""/>
    <x v="1"/>
  </r>
  <r>
    <n v="990"/>
    <s v="Fred C. and Mary R. Koch Foundation_S Clayton20172000"/>
    <x v="4"/>
    <s v="S Clayton"/>
    <x v="3878"/>
    <n v="2000"/>
    <x v="29"/>
    <x v="2"/>
    <s v="Individual/Scholarship"/>
    <n v="248"/>
    <x v="1"/>
    <x v="0"/>
    <x v="0"/>
    <s v=""/>
    <x v="1"/>
  </r>
  <r>
    <n v="990"/>
    <s v="Fred C. and Mary R. Koch Foundation_S Flisikowksi20172000"/>
    <x v="4"/>
    <s v="S Flisikowksi"/>
    <x v="3879"/>
    <n v="2000"/>
    <x v="29"/>
    <x v="2"/>
    <s v="Individual/Scholarship"/>
    <n v="249"/>
    <x v="1"/>
    <x v="0"/>
    <x v="0"/>
    <s v=""/>
    <x v="1"/>
  </r>
  <r>
    <n v="990"/>
    <s v="Fred C. and Mary R. Koch Foundation_S Makin20172000"/>
    <x v="4"/>
    <s v="S Makin"/>
    <x v="3880"/>
    <n v="2000"/>
    <x v="29"/>
    <x v="2"/>
    <s v="Individual/Scholarship"/>
    <n v="250"/>
    <x v="1"/>
    <x v="0"/>
    <x v="0"/>
    <s v=""/>
    <x v="1"/>
  </r>
  <r>
    <n v="990"/>
    <s v="Fred C. and Mary R. Koch Foundation_S Subnaik20172000"/>
    <x v="4"/>
    <s v="S Subnaik"/>
    <x v="3883"/>
    <n v="2000"/>
    <x v="29"/>
    <x v="2"/>
    <s v="Individual/Scholarship"/>
    <n v="251"/>
    <x v="1"/>
    <x v="0"/>
    <x v="0"/>
    <s v=""/>
    <x v="1"/>
  </r>
  <r>
    <n v="990"/>
    <s v="Fred C. and Mary R. Koch Foundation_S Kaggal20172000"/>
    <x v="4"/>
    <s v="S Kaggal"/>
    <x v="3884"/>
    <n v="2000"/>
    <x v="29"/>
    <x v="2"/>
    <s v="Individual/Scholarship"/>
    <n v="252"/>
    <x v="1"/>
    <x v="0"/>
    <x v="0"/>
    <s v=""/>
    <x v="1"/>
  </r>
  <r>
    <n v="990"/>
    <s v="Fred C. and Mary R. Koch Foundation_S Wang20172000"/>
    <x v="4"/>
    <s v="S Wang"/>
    <x v="3887"/>
    <n v="2000"/>
    <x v="29"/>
    <x v="2"/>
    <s v="Individual/Scholarship"/>
    <n v="253"/>
    <x v="1"/>
    <x v="0"/>
    <x v="0"/>
    <s v=""/>
    <x v="1"/>
  </r>
  <r>
    <n v="990"/>
    <s v="Fred C. and Mary R. Koch Foundation_S Maetzold20172000"/>
    <x v="4"/>
    <s v="S Maetzold"/>
    <x v="3888"/>
    <n v="2000"/>
    <x v="29"/>
    <x v="2"/>
    <s v="Individual/Scholarship"/>
    <n v="254"/>
    <x v="1"/>
    <x v="0"/>
    <x v="0"/>
    <s v=""/>
    <x v="1"/>
  </r>
  <r>
    <n v="990"/>
    <s v="Fred C. and Mary R. Koch Foundation_S Rach20172000"/>
    <x v="4"/>
    <s v="S Rach"/>
    <x v="4004"/>
    <n v="2000"/>
    <x v="29"/>
    <x v="2"/>
    <s v="Individual/Scholarship"/>
    <n v="255"/>
    <x v="1"/>
    <x v="0"/>
    <x v="0"/>
    <s v=""/>
    <x v="1"/>
  </r>
  <r>
    <n v="990"/>
    <s v="Fred C. and Mary R. Koch Foundation_S Menezes20172000"/>
    <x v="4"/>
    <s v="S Menezes"/>
    <x v="3889"/>
    <n v="2000"/>
    <x v="29"/>
    <x v="2"/>
    <s v="Individual/Scholarship"/>
    <n v="256"/>
    <x v="1"/>
    <x v="0"/>
    <x v="0"/>
    <s v=""/>
    <x v="1"/>
  </r>
  <r>
    <n v="990"/>
    <s v="Fred C. and Mary R. Koch Foundation_S Taylor20172000"/>
    <x v="4"/>
    <s v="S Taylor"/>
    <x v="3890"/>
    <n v="2000"/>
    <x v="29"/>
    <x v="2"/>
    <s v="Individual/Scholarship"/>
    <n v="257"/>
    <x v="1"/>
    <x v="0"/>
    <x v="0"/>
    <s v=""/>
    <x v="1"/>
  </r>
  <r>
    <n v="990"/>
    <s v="Fred C. and Mary R. Koch Foundation_S Blackburn20172000"/>
    <x v="4"/>
    <s v="S Blackburn"/>
    <x v="3891"/>
    <n v="2000"/>
    <x v="29"/>
    <x v="2"/>
    <s v="Individual/Scholarship"/>
    <n v="258"/>
    <x v="1"/>
    <x v="0"/>
    <x v="0"/>
    <s v=""/>
    <x v="1"/>
  </r>
  <r>
    <n v="990"/>
    <s v="Fred C. and Mary R. Koch Foundation_S Kraus20172000"/>
    <x v="4"/>
    <s v="S Kraus"/>
    <x v="4005"/>
    <n v="2000"/>
    <x v="29"/>
    <x v="2"/>
    <s v="Individual/Scholarship"/>
    <n v="259"/>
    <x v="1"/>
    <x v="0"/>
    <x v="0"/>
    <s v=""/>
    <x v="1"/>
  </r>
  <r>
    <n v="990"/>
    <s v="Fred C. and Mary R. Koch Foundation_S Dilkes20172000"/>
    <x v="4"/>
    <s v="S Dilkes"/>
    <x v="3892"/>
    <n v="2000"/>
    <x v="29"/>
    <x v="2"/>
    <s v="Individual/Scholarship"/>
    <n v="260"/>
    <x v="1"/>
    <x v="0"/>
    <x v="0"/>
    <s v=""/>
    <x v="1"/>
  </r>
  <r>
    <n v="990"/>
    <s v="Fred C. and Mary R. Koch Foundation_S Munson20172000"/>
    <x v="4"/>
    <s v="S Munson"/>
    <x v="3893"/>
    <n v="2000"/>
    <x v="29"/>
    <x v="2"/>
    <s v="Individual/Scholarship"/>
    <n v="261"/>
    <x v="1"/>
    <x v="0"/>
    <x v="0"/>
    <s v=""/>
    <x v="1"/>
  </r>
  <r>
    <n v="990"/>
    <s v="Fred C. and Mary R. Koch Foundation_S Fareed20172000"/>
    <x v="4"/>
    <s v="S Fareed"/>
    <x v="3894"/>
    <n v="2000"/>
    <x v="29"/>
    <x v="2"/>
    <s v="Individual/Scholarship"/>
    <n v="262"/>
    <x v="1"/>
    <x v="0"/>
    <x v="0"/>
    <s v=""/>
    <x v="1"/>
  </r>
  <r>
    <n v="990"/>
    <s v="Fred C. and Mary R. Koch Foundation_S Dahlfren20172000"/>
    <x v="4"/>
    <s v="S Dahlfren"/>
    <x v="4006"/>
    <n v="2000"/>
    <x v="29"/>
    <x v="2"/>
    <s v="Individual/Scholarship"/>
    <n v="263"/>
    <x v="1"/>
    <x v="0"/>
    <x v="0"/>
    <s v=""/>
    <x v="1"/>
  </r>
  <r>
    <n v="990"/>
    <s v="Fred C. and Mary R. Koch Foundation_S Hoover20172000"/>
    <x v="4"/>
    <s v="S Hoover"/>
    <x v="4007"/>
    <n v="2000"/>
    <x v="29"/>
    <x v="2"/>
    <s v="Individual/Scholarship"/>
    <n v="264"/>
    <x v="1"/>
    <x v="0"/>
    <x v="0"/>
    <s v=""/>
    <x v="1"/>
  </r>
  <r>
    <n v="990"/>
    <s v="Fred C. and Mary R. Koch Foundation_S Kaufman20172000"/>
    <x v="4"/>
    <s v="S Kaufman"/>
    <x v="3895"/>
    <n v="2000"/>
    <x v="29"/>
    <x v="2"/>
    <s v="Individual/Scholarship"/>
    <n v="265"/>
    <x v="1"/>
    <x v="0"/>
    <x v="0"/>
    <s v=""/>
    <x v="1"/>
  </r>
  <r>
    <n v="990"/>
    <s v="Fred C. and Mary R. Koch Foundation_S Morales20172000"/>
    <x v="4"/>
    <s v="S Morales"/>
    <x v="3896"/>
    <n v="2000"/>
    <x v="29"/>
    <x v="2"/>
    <s v="Individual/Scholarship"/>
    <n v="266"/>
    <x v="1"/>
    <x v="0"/>
    <x v="0"/>
    <s v=""/>
    <x v="1"/>
  </r>
  <r>
    <n v="990"/>
    <s v="Fred C. and Mary R. Koch Foundation_S Van Scyoc20172000"/>
    <x v="4"/>
    <s v="S Van Scyoc"/>
    <x v="3897"/>
    <n v="2000"/>
    <x v="29"/>
    <x v="2"/>
    <s v="Individual/Scholarship"/>
    <n v="267"/>
    <x v="1"/>
    <x v="0"/>
    <x v="0"/>
    <s v=""/>
    <x v="1"/>
  </r>
  <r>
    <n v="990"/>
    <s v="Fred C. and Mary R. Koch Foundation_T Kosboth20172000"/>
    <x v="4"/>
    <s v="T Kosboth"/>
    <x v="4008"/>
    <n v="2000"/>
    <x v="29"/>
    <x v="2"/>
    <s v="Individual/Scholarship"/>
    <n v="268"/>
    <x v="1"/>
    <x v="0"/>
    <x v="0"/>
    <s v=""/>
    <x v="1"/>
  </r>
  <r>
    <n v="990"/>
    <s v="Fred C. and Mary R. Koch Foundation_T Clavelli20172000"/>
    <x v="4"/>
    <s v="T Clavelli"/>
    <x v="3898"/>
    <n v="2000"/>
    <x v="29"/>
    <x v="2"/>
    <s v="Individual/Scholarship"/>
    <n v="269"/>
    <x v="1"/>
    <x v="0"/>
    <x v="0"/>
    <s v=""/>
    <x v="1"/>
  </r>
  <r>
    <n v="990"/>
    <s v="Fred C. and Mary R. Koch Foundation_T Masterson20172000"/>
    <x v="4"/>
    <s v="T Masterson"/>
    <x v="3899"/>
    <n v="2000"/>
    <x v="29"/>
    <x v="2"/>
    <s v="Individual/Scholarship"/>
    <n v="270"/>
    <x v="1"/>
    <x v="0"/>
    <x v="0"/>
    <s v=""/>
    <x v="1"/>
  </r>
  <r>
    <n v="990"/>
    <s v="Fred C. and Mary R. Koch Foundation_T Mickey20172000"/>
    <x v="4"/>
    <s v="T Mickey"/>
    <x v="3900"/>
    <n v="2000"/>
    <x v="29"/>
    <x v="2"/>
    <s v="Individual/Scholarship"/>
    <n v="271"/>
    <x v="1"/>
    <x v="0"/>
    <x v="0"/>
    <s v=""/>
    <x v="1"/>
  </r>
  <r>
    <n v="990"/>
    <s v="Fred C. and Mary R. Koch Foundation_T Benes20172000"/>
    <x v="4"/>
    <s v="T Benes"/>
    <x v="3901"/>
    <n v="2000"/>
    <x v="29"/>
    <x v="2"/>
    <s v="Individual/Scholarship"/>
    <n v="272"/>
    <x v="1"/>
    <x v="0"/>
    <x v="0"/>
    <s v=""/>
    <x v="1"/>
  </r>
  <r>
    <n v="990"/>
    <s v="Fred C. and Mary R. Koch Foundation_T Mock20172000"/>
    <x v="4"/>
    <s v="T Mock"/>
    <x v="3902"/>
    <n v="2000"/>
    <x v="29"/>
    <x v="2"/>
    <s v="Individual/Scholarship"/>
    <n v="273"/>
    <x v="1"/>
    <x v="0"/>
    <x v="0"/>
    <s v=""/>
    <x v="1"/>
  </r>
  <r>
    <n v="990"/>
    <s v="Fred C. and Mary R. Koch Foundation_T Flamini20172000"/>
    <x v="4"/>
    <s v="T Flamini"/>
    <x v="3904"/>
    <n v="2000"/>
    <x v="29"/>
    <x v="2"/>
    <s v="Individual/Scholarship"/>
    <n v="274"/>
    <x v="1"/>
    <x v="0"/>
    <x v="0"/>
    <s v=""/>
    <x v="1"/>
  </r>
  <r>
    <n v="990"/>
    <s v="Fred C. and Mary R. Koch Foundation_T Scianna20172000"/>
    <x v="4"/>
    <s v="T Scianna"/>
    <x v="4009"/>
    <n v="2000"/>
    <x v="29"/>
    <x v="2"/>
    <s v="Individual/Scholarship"/>
    <n v="275"/>
    <x v="1"/>
    <x v="0"/>
    <x v="0"/>
    <s v=""/>
    <x v="1"/>
  </r>
  <r>
    <n v="990"/>
    <s v="Fred C. and Mary R. Koch Foundation_V McDermott20172000"/>
    <x v="4"/>
    <s v="V McDermott"/>
    <x v="3907"/>
    <n v="2000"/>
    <x v="29"/>
    <x v="2"/>
    <s v="Individual/Scholarship"/>
    <n v="276"/>
    <x v="1"/>
    <x v="0"/>
    <x v="0"/>
    <s v=""/>
    <x v="1"/>
  </r>
  <r>
    <n v="990"/>
    <s v="Fred C. and Mary R. Koch Foundation_W Anderson20172000"/>
    <x v="4"/>
    <s v="W Anderson"/>
    <x v="4010"/>
    <n v="2000"/>
    <x v="29"/>
    <x v="2"/>
    <s v="Individual/Scholarship"/>
    <n v="277"/>
    <x v="1"/>
    <x v="0"/>
    <x v="0"/>
    <s v=""/>
    <x v="1"/>
  </r>
  <r>
    <n v="990"/>
    <s v="Fred C. and Mary R. Koch Foundation_W McGregor20172000"/>
    <x v="4"/>
    <s v="W McGregor"/>
    <x v="4011"/>
    <n v="2000"/>
    <x v="29"/>
    <x v="2"/>
    <s v="Individual/Scholarship"/>
    <n v="278"/>
    <x v="1"/>
    <x v="0"/>
    <x v="0"/>
    <s v=""/>
    <x v="1"/>
  </r>
  <r>
    <n v="990"/>
    <s v="Fred C. and Mary R. Koch Foundation_Z Litzenberg20172000"/>
    <x v="4"/>
    <s v="Z Litzenberg"/>
    <x v="3910"/>
    <n v="2000"/>
    <x v="29"/>
    <x v="2"/>
    <s v="Individual/Scholarship"/>
    <n v="279"/>
    <x v="1"/>
    <x v="0"/>
    <x v="0"/>
    <s v=""/>
    <x v="1"/>
  </r>
  <r>
    <n v="990"/>
    <s v="Knowledge and Progress Fund_Bill of Rights Institute2001100000"/>
    <x v="5"/>
    <s v="Bill of Rights Institute"/>
    <x v="112"/>
    <n v="100000"/>
    <x v="13"/>
    <x v="2"/>
    <m/>
    <n v="1"/>
    <x v="0"/>
    <x v="0"/>
    <x v="0"/>
    <s v="https://www.sourcewatch.org/index.php/Bill_of_Rights_Institute"/>
    <x v="2"/>
  </r>
  <r>
    <n v="990"/>
    <s v="Knowledge and Progress Fund_Bill of Rights Institute200250000"/>
    <x v="5"/>
    <s v="Bill of Rights Institute"/>
    <x v="112"/>
    <n v="50000"/>
    <x v="14"/>
    <x v="2"/>
    <m/>
    <n v="1"/>
    <x v="0"/>
    <x v="0"/>
    <x v="0"/>
    <s v="https://www.sourcewatch.org/index.php/Bill_of_Rights_Institute"/>
    <x v="2"/>
  </r>
  <r>
    <n v="990"/>
    <s v="Knowledge and Progress Fund_Donors Trust2005390000"/>
    <x v="5"/>
    <s v="Donors Trust"/>
    <x v="264"/>
    <n v="390000"/>
    <x v="17"/>
    <x v="2"/>
    <m/>
    <n v="1"/>
    <x v="0"/>
    <x v="0"/>
    <x v="0"/>
    <s v="https://www.desmogblog.com/who-donors-trust"/>
    <x v="0"/>
  </r>
  <r>
    <n v="990"/>
    <s v="Knowledge and Progress Fund_Donors Trust20061310000"/>
    <x v="5"/>
    <s v="Donors Trust"/>
    <x v="264"/>
    <n v="1310000"/>
    <x v="18"/>
    <x v="2"/>
    <m/>
    <n v="1"/>
    <x v="0"/>
    <x v="0"/>
    <x v="0"/>
    <s v="https://www.desmogblog.com/who-donors-trust"/>
    <x v="0"/>
  </r>
  <r>
    <n v="990"/>
    <s v="Knowledge and Progress Fund_Donors Capital Fund20061900000"/>
    <x v="5"/>
    <s v="Donors Capital Fund"/>
    <x v="4012"/>
    <n v="1900000"/>
    <x v="18"/>
    <x v="2"/>
    <m/>
    <n v="2"/>
    <x v="0"/>
    <x v="0"/>
    <x v="0"/>
    <s v="https://www.desmogblog.com/donors-capital-fund"/>
    <x v="0"/>
  </r>
  <r>
    <n v="990"/>
    <s v="Knowledge and Progress Fund_Donors Trust2007300000"/>
    <x v="5"/>
    <s v="Donors Trust"/>
    <x v="264"/>
    <n v="300000"/>
    <x v="19"/>
    <x v="2"/>
    <m/>
    <n v="1"/>
    <x v="0"/>
    <x v="0"/>
    <x v="0"/>
    <s v="https://www.desmogblog.com/who-donors-trust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244D76-9A76-D248-8683-6982851D686D}" name="PivotTable4" cacheId="7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Recipient and Year" colHeaderCaption="Donor">
  <location ref="T15:X2867" firstHeaderRow="1" firstDataRow="2" firstDataCol="1" rowPageCount="5" colPageCount="1"/>
  <pivotFields count="15"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4019">
        <item sd="0" x="1753"/>
        <item sd="0" x="1163"/>
        <item sd="0" x="1166"/>
        <item sd="0" x="2264"/>
        <item sd="0" x="510"/>
        <item sd="0" x="2146"/>
        <item sd="0" x="3686"/>
        <item sd="0" x="3917"/>
        <item sd="0" x="1859"/>
        <item sd="0" x="3922"/>
        <item sd="0" x="3666"/>
        <item sd="0" x="3672"/>
        <item sd="0" x="3928"/>
        <item sd="0" x="3679"/>
        <item sd="0" x="3689"/>
        <item sd="0" x="3674"/>
        <item sd="0" x="3680"/>
        <item sd="0" x="3671"/>
        <item sd="0" x="3927"/>
        <item sd="0" x="3681"/>
        <item sd="0" x="3925"/>
        <item sd="0" x="3664"/>
        <item sd="0" x="3926"/>
        <item sd="0" x="3675"/>
        <item sd="0" x="3923"/>
        <item sd="0" x="3670"/>
        <item sd="0" x="3688"/>
        <item sd="0" x="3687"/>
        <item sd="0" x="3669"/>
        <item sd="0" x="3921"/>
        <item sd="0" x="3676"/>
        <item sd="0" x="3682"/>
        <item sd="0" x="3915"/>
        <item sd="0" x="3673"/>
        <item sd="0" x="3683"/>
        <item sd="0" x="3924"/>
        <item sd="0" x="3677"/>
        <item sd="0" x="3919"/>
        <item sd="0" x="3684"/>
        <item sd="0" x="3678"/>
        <item sd="0" x="3692"/>
        <item sd="0" x="3690"/>
        <item sd="0" x="3691"/>
        <item sd="0" x="3916"/>
        <item sd="0" x="3920"/>
        <item sd="0" x="3667"/>
        <item sd="0" x="3665"/>
        <item sd="0" x="3685"/>
        <item sd="0" x="3668"/>
        <item sd="0" x="3918"/>
        <item sd="0" x="451"/>
        <item sd="0" x="3663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596"/>
        <item sd="0" x="3561"/>
        <item sd="0" x="2094"/>
        <item sd="0" x="2156"/>
        <item sd="0" x="597"/>
        <item sd="0" x="2729"/>
        <item sd="0" x="3056"/>
        <item sd="0" x="1663"/>
        <item sd="0" x="1480"/>
        <item sd="0" x="1751"/>
        <item sd="0" x="1459"/>
        <item sd="0" x="336"/>
        <item sd="0" x="1995"/>
        <item sd="0" x="2379"/>
        <item sd="0" x="2236"/>
        <item sd="0" x="1796"/>
        <item sd="0" x="141"/>
        <item sd="0" x="40"/>
        <item sd="0" x="598"/>
        <item sd="0" x="2282"/>
        <item sd="0" x="0"/>
        <item sd="0" x="1588"/>
        <item sd="0" x="2967"/>
        <item sd="0" x="3057"/>
        <item sd="0" x="1882"/>
        <item sd="0" x="1559"/>
        <item sd="0" x="381"/>
        <item sd="0" x="27"/>
        <item sd="0" x="1224"/>
        <item sd="0" x="2438"/>
        <item sd="0" x="2380"/>
        <item sd="0" x="3126"/>
        <item sd="0" x="2863"/>
        <item sd="0" x="452"/>
        <item sd="0" x="2968"/>
        <item sd="0" x="2730"/>
        <item sd="0" x="3058"/>
        <item sd="0" x="2864"/>
        <item sd="0" x="1305"/>
        <item sd="0" x="2229"/>
        <item sd="0" x="1347"/>
        <item sd="0" x="1757"/>
        <item sd="0" x="382"/>
        <item sd="0" x="1600"/>
        <item sd="0" x="383"/>
        <item sd="0" x="2731"/>
        <item sd="0" x="2062"/>
        <item sd="0" x="1406"/>
        <item sd="0" x="599"/>
        <item sd="0" x="3270"/>
        <item sd="0" x="2170"/>
        <item sd="0" x="243"/>
        <item sd="0" x="2732"/>
        <item sd="0" x="3463"/>
        <item sd="0" x="3416"/>
        <item sd="0" x="2318"/>
        <item sd="0" x="2006"/>
        <item sd="0" x="1043"/>
        <item sd="0" x="511"/>
        <item sd="0" x="1640"/>
        <item sd="0" x="2280"/>
        <item sd="0" x="3624"/>
        <item sd="0" x="2969"/>
        <item sd="0" x="142"/>
        <item sd="0" x="600"/>
        <item sd="0" x="3623"/>
        <item sd="0" x="2044"/>
        <item sd="0" x="1889"/>
        <item sd="0" x="244"/>
        <item sd="0" x="1323"/>
        <item sd="0" x="2733"/>
        <item sd="0" x="2734"/>
        <item sd="0" x="2672"/>
        <item sd="0" x="2673"/>
        <item sd="0" x="3420"/>
        <item sd="0" x="3196"/>
        <item sd="0" x="2364"/>
        <item sd="0" x="1833"/>
        <item sd="0" x="601"/>
        <item sd="0" x="2130"/>
        <item sd="0" x="339"/>
        <item sd="0" x="2401"/>
        <item sd="0" x="803"/>
        <item sd="0" x="453"/>
        <item sd="0" x="195"/>
        <item sd="0" x="512"/>
        <item sd="0" x="2334"/>
        <item sd="0" x="132"/>
        <item sd="0" x="715"/>
        <item sd="0" x="1315"/>
        <item sd="0" x="716"/>
        <item sd="0" x="2063"/>
        <item sd="0" x="97"/>
        <item sd="0" x="2389"/>
        <item sd="0" x="120"/>
        <item sd="0" x="1880"/>
        <item sd="0" x="2428"/>
        <item sd="0" x="2381"/>
        <item sd="0" x="1840"/>
        <item sd="0" x="245"/>
        <item sd="0" x="1705"/>
        <item sd="0" x="196"/>
        <item sd="0" x="1496"/>
        <item sd="0" x="36"/>
        <item sd="0" x="1396"/>
        <item sd="0" x="1905"/>
        <item sd="0" x="1266"/>
        <item sd="0" x="2402"/>
        <item sd="0" x="1295"/>
        <item sd="0" x="1008"/>
        <item sd="0" x="2865"/>
        <item sd="0" x="2598"/>
        <item sd="0" x="2735"/>
        <item sd="0" x="2543"/>
        <item sd="0" x="3127"/>
        <item sd="0" x="2453"/>
        <item sd="0" x="1724"/>
        <item sd="0" x="246"/>
        <item sd="0" x="602"/>
        <item sd="0" x="2454"/>
        <item sd="0" x="2736"/>
        <item sd="0" x="2455"/>
        <item sd="0" x="1514"/>
        <item sd="0" x="1782"/>
        <item sd="0" x="603"/>
        <item sd="0" x="604"/>
        <item sd="0" x="1891"/>
        <item sd="0" x="2222"/>
        <item sd="0" x="1320"/>
        <item sd="0" x="605"/>
        <item sd="0" x="2074"/>
        <item sd="0" x="1827"/>
        <item sd="0" x="165"/>
        <item sd="0" x="1049"/>
        <item sd="0" x="991"/>
        <item sd="0" x="197"/>
        <item sd="0" x="2067"/>
        <item sd="0" x="1094"/>
        <item sd="0" x="1366"/>
        <item sd="0" x="1278"/>
        <item sd="0" x="513"/>
        <item sd="0" x="1198"/>
        <item sd="0" x="514"/>
        <item sd="0" x="89"/>
        <item sd="0" x="2096"/>
        <item sd="0" x="247"/>
        <item sd="0" x="1461"/>
        <item sd="0" x="2243"/>
        <item sd="0" x="3271"/>
        <item sd="0" x="2866"/>
        <item sd="0" x="1623"/>
        <item sd="0" x="2537"/>
        <item sd="0" x="248"/>
        <item sd="0" x="1661"/>
        <item sd="0" x="1976"/>
        <item sd="0" x="1817"/>
        <item sd="0" x="198"/>
        <item sd="0" x="1803"/>
        <item sd="0" x="1537"/>
        <item sd="0" x="2254"/>
        <item sd="0" x="2390"/>
        <item sd="0" x="1385"/>
        <item sd="0" x="147"/>
        <item sd="0" x="384"/>
        <item sd="0" x="249"/>
        <item sd="0" x="2021"/>
        <item sd="0" x="2326"/>
        <item sd="0" x="18"/>
        <item sd="0" x="1740"/>
        <item sd="0" x="166"/>
        <item sd="0" x="385"/>
        <item sd="0" x="3345"/>
        <item sd="0" x="606"/>
        <item sd="0" x="1123"/>
        <item sd="0" x="717"/>
        <item sd="0" x="515"/>
        <item sd="0" x="1848"/>
        <item sd="0" x="2737"/>
        <item sd="0" x="516"/>
        <item sd="0" x="1114"/>
        <item sd="0" x="2098"/>
        <item sd="0" m="1" x="4013"/>
        <item sd="0" x="517"/>
        <item sd="0" x="250"/>
        <item sd="0" x="3703"/>
        <item sd="0" x="3696"/>
        <item sd="0" x="3699"/>
        <item sd="0" x="3697"/>
        <item sd="0" x="3698"/>
        <item sd="0" x="3931"/>
        <item sd="0" x="3929"/>
        <item sd="0" x="3930"/>
        <item sd="0" x="3700"/>
        <item sd="0" x="3701"/>
        <item sd="0" x="3693"/>
        <item sd="0" x="3694"/>
        <item sd="0" x="3705"/>
        <item sd="0" x="3702"/>
        <item sd="0" x="3704"/>
        <item sd="0" x="3695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3272"/>
        <item sd="0" x="992"/>
        <item sd="0" x="1273"/>
        <item sd="0" x="3346"/>
        <item sd="0" x="3059"/>
        <item sd="0" x="1996"/>
        <item sd="0" x="2456"/>
        <item sd="0" x="2867"/>
        <item sd="0" x="2135"/>
        <item sd="0" x="1015"/>
        <item sd="0" x="3347"/>
        <item sd="0" x="2599"/>
        <item sd="0" x="3456"/>
        <item sd="0" x="1121"/>
        <item sd="0" x="2674"/>
        <item sd="0" x="718"/>
        <item sd="0" x="2457"/>
        <item sd="0" x="199"/>
        <item sd="0" x="2347"/>
        <item sd="0" x="1955"/>
        <item sd="0" x="3442"/>
        <item sd="0" x="1908"/>
        <item sd="0" x="1318"/>
        <item sd="0" x="1710"/>
        <item sd="0" x="2738"/>
        <item sd="0" x="2544"/>
        <item sd="0" x="1691"/>
        <item sd="0" x="1988"/>
        <item sd="0" x="1172"/>
        <item sd="0" x="2868"/>
        <item sd="0" x="2739"/>
        <item sd="0" x="3128"/>
        <item sd="0" x="1491"/>
        <item sd="0" x="1857"/>
        <item sd="0" x="200"/>
        <item sd="0" x="1260"/>
        <item sd="0" x="3197"/>
        <item sd="0" x="3273"/>
        <item sd="0" x="386"/>
        <item sd="0" x="3531"/>
        <item sd="0" x="3274"/>
        <item sd="0" x="3129"/>
        <item sd="0" x="3583"/>
        <item sd="0" x="1975"/>
        <item sd="0" x="1907"/>
        <item sd="0" x="251"/>
        <item sd="0" x="2175"/>
        <item sd="0" x="1253"/>
        <item sd="0" x="1187"/>
        <item sd="0" x="1356"/>
        <item sd="0" x="2600"/>
        <item sd="0" x="1213"/>
        <item sd="0" x="2740"/>
        <item sd="0" x="1138"/>
        <item sd="0" x="3512"/>
        <item sd="0" x="201"/>
        <item sd="0" x="3060"/>
        <item sd="0" x="1706"/>
        <item sd="0" x="1099"/>
        <item sd="0" x="2970"/>
        <item sd="0" x="1418"/>
        <item sd="0" x="2458"/>
        <item sd="0" x="2741"/>
        <item sd="0" x="1763"/>
        <item sd="0" x="3493"/>
        <item sd="0" x="1206"/>
        <item sd="0" x="2007"/>
        <item sd="0" x="3577"/>
        <item sd="0" x="2601"/>
        <item sd="0" x="152"/>
        <item sd="0" x="3544"/>
        <item sd="0" x="2602"/>
        <item sd="0" x="518"/>
        <item sd="0" x="3628"/>
        <item sd="0" x="3658"/>
        <item sd="0" x="1155"/>
        <item sd="0" x="1670"/>
        <item sd="0" x="607"/>
        <item sd="0" x="608"/>
        <item sd="0" x="609"/>
        <item sd="0" x="2050"/>
        <item sd="0" x="610"/>
        <item sd="0" x="3348"/>
        <item sd="0" x="1190"/>
        <item sd="0" x="2971"/>
        <item sd="0" x="3349"/>
        <item sd="0" x="2230"/>
        <item sd="0" x="3275"/>
        <item sd="0" x="1029"/>
        <item sd="0" x="1074"/>
        <item sd="0" x="338"/>
        <item sd="0" x="2231"/>
        <item sd="0" x="1820"/>
        <item sd="0" x="153"/>
        <item sd="0" x="2742"/>
        <item sd="0" x="3130"/>
        <item sd="0" x="1861"/>
        <item sd="0" x="1655"/>
        <item sd="0" x="2201"/>
        <item sd="0" x="202"/>
        <item sd="0" x="1014"/>
        <item sd="0" x="2603"/>
        <item sd="0" x="2743"/>
        <item sd="0" x="3350"/>
        <item sd="0" x="1256"/>
        <item sd="0" x="2604"/>
        <item sd="0" x="2441"/>
        <item sd="0" x="1227"/>
        <item sd="0" x="112"/>
        <item sd="0" x="1307"/>
        <item sd="0" x="454"/>
        <item sd="0" x="1566"/>
        <item sd="0" x="1062"/>
        <item sd="0" x="387"/>
        <item sd="0" x="1606"/>
        <item sd="0" x="3452"/>
        <item sd="0" x="1343"/>
        <item sd="0" x="3276"/>
        <item sd="0" x="3131"/>
        <item sd="0" x="3654"/>
        <item sd="0" x="2605"/>
        <item sd="0" x="1222"/>
        <item sd="0" x="3277"/>
        <item sd="0" x="2972"/>
        <item sd="0" x="2606"/>
        <item sd="0" x="2197"/>
        <item sd="0" x="3351"/>
        <item sd="0" x="3352"/>
        <item sd="0" x="3464"/>
        <item sd="0" x="1048"/>
        <item sd="0" x="2348"/>
        <item sd="0" x="1819"/>
        <item sd="0" x="340"/>
        <item sd="0" x="1602"/>
        <item sd="0" x="2459"/>
        <item sd="0" x="1953"/>
        <item sd="0" x="3061"/>
        <item sd="0" x="3132"/>
        <item sd="0" x="252"/>
        <item sd="0" x="2744"/>
        <item sd="0" x="1919"/>
        <item sd="0" x="3607"/>
        <item sd="0" x="3278"/>
        <item sd="0" x="1169"/>
        <item sd="0" x="2087"/>
        <item sd="0" x="1949"/>
        <item sd="0" x="2460"/>
        <item sd="0" x="713"/>
        <item sd="0" x="3198"/>
        <item sd="0" x="1593"/>
        <item sd="0" x="3353"/>
        <item sd="0" x="3133"/>
        <item sd="0" x="719"/>
        <item sd="0" x="1601"/>
        <item sd="0" x="2660"/>
        <item sd="0" x="2084"/>
        <item sd="0" x="3134"/>
        <item sd="0" x="3279"/>
        <item sd="0" x="3135"/>
        <item sd="0" x="1161"/>
        <item sd="0" x="3460"/>
        <item sd="0" x="2249"/>
        <item sd="0" x="3062"/>
        <item sd="0" x="1"/>
        <item sd="0" x="1370"/>
        <item sd="0" x="3199"/>
        <item sd="0" x="3280"/>
        <item sd="0" x="2461"/>
        <item sd="0" x="2014"/>
        <item sd="0" x="204"/>
        <item sd="0" x="1282"/>
        <item sd="0" x="1252"/>
        <item sd="0" x="2092"/>
        <item sd="0" x="3281"/>
        <item sd="0" x="2153"/>
        <item sd="0" x="3500"/>
        <item sd="0" x="611"/>
        <item sd="0" x="612"/>
        <item sd="0" x="2139"/>
        <item sd="0" x="3415"/>
        <item sd="0" x="2020"/>
        <item sd="0" x="613"/>
        <item sd="0" x="1698"/>
        <item sd="0" x="614"/>
        <item sd="0" x="720"/>
        <item sd="0" x="1881"/>
        <item sd="0" x="1285"/>
        <item sd="0" x="1290"/>
        <item sd="0" x="2745"/>
        <item sd="0" x="2973"/>
        <item sd="0" x="2365"/>
        <item sd="0" x="519"/>
        <item sd="0" x="520"/>
        <item sd="0" x="2335"/>
        <item sd="0" x="2391"/>
        <item sd="0" x="455"/>
        <item sd="0" x="456"/>
        <item sd="0" x="2403"/>
        <item sd="0" x="3637"/>
        <item sd="0" x="167"/>
        <item sd="0" x="2869"/>
        <item sd="0" x="2870"/>
        <item sd="0" x="1327"/>
        <item sd="0" x="2746"/>
        <item sd="0" x="721"/>
        <item sd="0" x="154"/>
        <item sd="0" x="253"/>
        <item sd="0" x="2242"/>
        <item sd="0" x="2545"/>
        <item sd="0" x="2675"/>
        <item sd="0" x="3063"/>
        <item sd="0" x="2676"/>
        <item sd="0" x="2225"/>
        <item sd="0" x="1747"/>
        <item sd="0" x="1966"/>
        <item sd="0" x="1084"/>
        <item sd="0" x="2057"/>
        <item sd="0" x="2462"/>
        <item sd="0" x="2049"/>
        <item sd="0" x="1308"/>
        <item sd="0" x="2366"/>
        <item sd="0" x="1513"/>
        <item sd="0" x="1340"/>
        <item sd="0" x="2677"/>
        <item sd="0" x="2747"/>
        <item sd="0" x="2086"/>
        <item sd="0" x="3719"/>
        <item sd="0" x="3713"/>
        <item sd="0" x="3933"/>
        <item sd="0" x="3717"/>
        <item sd="0" x="3708"/>
        <item sd="0" x="3714"/>
        <item sd="0" x="3706"/>
        <item sd="0" x="3711"/>
        <item sd="0" x="3716"/>
        <item sd="0" x="3709"/>
        <item sd="0" x="3940"/>
        <item sd="0" x="3707"/>
        <item sd="0" x="3712"/>
        <item sd="0" x="3710"/>
        <item sd="0" x="3936"/>
        <item sd="0" x="3718"/>
        <item sd="0" x="3935"/>
        <item sd="0" x="3715"/>
        <item sd="0" x="3939"/>
        <item sd="0" x="3932"/>
        <item sd="0" x="3934"/>
        <item sd="0" x="3937"/>
        <item sd="0" x="3938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2158"/>
        <item sd="0" x="618"/>
        <item sd="0" x="1766"/>
        <item sd="0" x="615"/>
        <item sd="0" x="1360"/>
        <item sd="0" x="388"/>
        <item sd="0" x="262"/>
        <item sd="0" x="1351"/>
        <item sd="0" x="2871"/>
        <item sd="0" x="457"/>
        <item sd="0" x="722"/>
        <item sd="0" x="1958"/>
        <item sd="0" x="2218"/>
        <item sd="0" x="2349"/>
        <item sd="0" x="3615"/>
        <item sd="0" x="1798"/>
        <item sd="0" x="205"/>
        <item sd="0" x="2748"/>
        <item sd="0" x="3200"/>
        <item sd="0" x="2749"/>
        <item sd="0" x="3201"/>
        <item sd="0" x="2974"/>
        <item sd="0" x="2430"/>
        <item sd="0" x="3354"/>
        <item sd="0" x="1689"/>
        <item sd="0" x="2392"/>
        <item sd="0" x="1272"/>
        <item sd="0" x="19"/>
        <item sd="0" x="2184"/>
        <item sd="0" x="2274"/>
        <item sd="0" x="20"/>
        <item sd="0" x="1067"/>
        <item sd="0" x="2678"/>
        <item sd="0" x="2040"/>
        <item sd="0" x="1408"/>
        <item sd="0" x="1993"/>
        <item sd="0" x="2192"/>
        <item sd="0" x="342"/>
        <item sd="0" x="1021"/>
        <item sd="0" x="46"/>
        <item sd="0" x="616"/>
        <item sd="0" x="2463"/>
        <item sd="0" x="1479"/>
        <item sd="0" x="1402"/>
        <item sd="0" x="2975"/>
        <item sd="0" x="2750"/>
        <item sd="0" x="3202"/>
        <item sd="0" x="3572"/>
        <item sd="0" x="1296"/>
        <item sd="0" x="723"/>
        <item sd="0" x="458"/>
        <item sd="0" x="343"/>
        <item sd="0" x="168"/>
        <item sd="0" x="2464"/>
        <item sd="0" x="3433"/>
        <item sd="0" x="2976"/>
        <item sd="0" x="617"/>
        <item sd="0" x="1111"/>
        <item sd="0" x="1093"/>
        <item sd="0" x="2751"/>
        <item sd="0" x="2393"/>
        <item sd="0" x="2661"/>
        <item sd="0" x="424"/>
        <item sd="0" x="2"/>
        <item sd="0" x="587"/>
        <item sd="0" x="1071"/>
        <item sd="0" x="1664"/>
        <item sd="0" x="389"/>
        <item sd="0" x="1942"/>
        <item sd="0" x="1470"/>
        <item sd="0" x="443"/>
        <item sd="0" x="1586"/>
        <item sd="0" x="2162"/>
        <item sd="0" x="724"/>
        <item sd="0" x="2319"/>
        <item sd="0" x="105"/>
        <item sd="0" x="390"/>
        <item sd="0" x="206"/>
        <item sd="0" x="2232"/>
        <item sd="0" x="2275"/>
        <item sd="0" x="2442"/>
        <item sd="0" x="41"/>
        <item sd="0" x="2320"/>
        <item sd="0" x="1403"/>
        <item sd="0" x="725"/>
        <item sd="0" x="1463"/>
        <item sd="0" x="1545"/>
        <item sd="0" x="1564"/>
        <item sd="0" x="726"/>
        <item sd="0" x="2329"/>
        <item sd="0" x="727"/>
        <item sd="0" x="1265"/>
        <item sd="0" x="2322"/>
        <item sd="0" x="521"/>
        <item sd="0" x="522"/>
        <item sd="0" x="3355"/>
        <item sd="0" x="2592"/>
        <item sd="0" x="1573"/>
        <item sd="0" x="1767"/>
        <item sd="0" x="2443"/>
        <item sd="0" x="2679"/>
        <item sd="0" x="2872"/>
        <item sd="0" x="3282"/>
        <item sd="0" x="2680"/>
        <item sd="0" x="2752"/>
        <item sd="0" x="3283"/>
        <item sd="0" x="3203"/>
        <item sd="0" x="1776"/>
        <item sd="0" x="207"/>
        <item sd="0" x="2263"/>
        <item sd="0" x="380"/>
        <item sd="0" x="254"/>
        <item sd="0" x="1743"/>
        <item sd="0" x="2064"/>
        <item sd="0" x="2031"/>
        <item sd="0" x="3591"/>
        <item sd="0" x="2465"/>
        <item sd="0" x="391"/>
        <item sd="0" x="1769"/>
        <item sd="0" x="1259"/>
        <item sd="0" x="2662"/>
        <item sd="0" x="2394"/>
        <item sd="0" x="2431"/>
        <item sd="0" x="3284"/>
        <item sd="0" x="2753"/>
        <item sd="0" x="255"/>
        <item sd="0" x="2754"/>
        <item sd="0" x="2283"/>
        <item sd="0" x="823"/>
        <item sd="0" x="2196"/>
        <item sd="0" x="2284"/>
        <item sd="0" x="1204"/>
        <item sd="0" x="54"/>
        <item sd="0" x="2285"/>
        <item sd="0" x="256"/>
        <item sd="0" x="1943"/>
        <item sd="0" x="1426"/>
        <item sd="0" x="1744"/>
        <item sd="0" x="588"/>
        <item sd="0" x="37"/>
        <item sd="0" x="2367"/>
        <item sd="0" x="2281"/>
        <item sd="0" x="2432"/>
        <item sd="0" x="1059"/>
        <item sd="0" x="742"/>
        <item sd="0" x="523"/>
        <item sd="0" x="524"/>
        <item sd="0" x="208"/>
        <item sd="0" x="1009"/>
        <item sd="0" x="3136"/>
        <item sd="0" x="3478"/>
        <item sd="0" x="1865"/>
        <item sd="0" x="1106"/>
        <item sd="0" x="1825"/>
        <item sd="0" x="2663"/>
        <item sd="0" x="3285"/>
        <item sd="0" x="3545"/>
        <item sd="0" x="3657"/>
        <item sd="0" x="1688"/>
        <item sd="0" x="2873"/>
        <item sd="0" x="3483"/>
        <item sd="0" x="1896"/>
        <item sd="0" x="1212"/>
        <item sd="0" x="2681"/>
        <item sd="0" x="98"/>
        <item sd="0" x="2238"/>
        <item sd="0" x="3648"/>
        <item sd="0" x="1422"/>
        <item sd="0" x="257"/>
        <item sd="0" m="1" x="4015"/>
        <item sd="0" x="1578"/>
        <item sd="0" x="1377"/>
        <item sd="0" x="3064"/>
        <item sd="0" x="2226"/>
        <item sd="0" x="990"/>
        <item sd="0" x="3356"/>
        <item sd="0" x="3357"/>
        <item sd="0" x="2404"/>
        <item sd="0" x="3137"/>
        <item sd="0" x="3569"/>
        <item sd="0" x="3358"/>
        <item sd="0" x="2607"/>
        <item sd="0" x="3466"/>
        <item sd="0" x="1972"/>
        <item sd="0" x="2286"/>
        <item sd="0" x="2059"/>
        <item sd="0" x="258"/>
        <item sd="0" x="169"/>
        <item sd="0" x="459"/>
        <item sd="0" x="259"/>
        <item sd="0" x="728"/>
        <item sd="0" x="460"/>
        <item sd="0" x="525"/>
        <item sd="0" x="260"/>
        <item sd="0" x="2227"/>
        <item sd="0" x="2165"/>
        <item sd="0" x="209"/>
        <item sd="0" x="2228"/>
        <item sd="0" x="2546"/>
        <item sd="0" x="3359"/>
        <item sd="0" x="3138"/>
        <item sd="0" x="2874"/>
        <item sd="0" x="3360"/>
        <item sd="0" x="1088"/>
        <item sd="0" x="261"/>
        <item sd="0" x="2115"/>
        <item sd="0" x="729"/>
        <item sd="0" x="3139"/>
        <item sd="0" x="3286"/>
        <item sd="0" x="3204"/>
        <item sd="0" x="1215"/>
        <item sd="0" x="589"/>
        <item sd="0" x="1790"/>
        <item sd="0" x="155"/>
        <item sd="0" x="2444"/>
        <item sd="0" x="1674"/>
        <item sd="0" x="2382"/>
        <item sd="0" x="2268"/>
        <item sd="0" x="28"/>
        <item sd="0" x="2755"/>
        <item sd="0" x="461"/>
        <item sd="0" x="730"/>
        <item sd="0" x="1175"/>
        <item sd="0" x="1836"/>
        <item sd="0" x="392"/>
        <item sd="0" x="1895"/>
        <item sd="0" x="619"/>
        <item sd="0" x="620"/>
        <item sd="0" x="1831"/>
        <item sd="0" x="1220"/>
        <item sd="0" x="2205"/>
        <item sd="0" x="1474"/>
        <item sd="0" x="2116"/>
        <item sd="0" x="2240"/>
        <item sd="0" x="2340"/>
        <item sd="0" x="2330"/>
        <item sd="0" x="1978"/>
        <item sd="0" x="1085"/>
        <item sd="0" x="3361"/>
        <item sd="0" x="3287"/>
        <item sd="0" x="3507"/>
        <item sd="0" x="3362"/>
        <item sd="0" x="1455"/>
        <item sd="0" x="3626"/>
        <item sd="0" x="2756"/>
        <item sd="0" x="3205"/>
        <item sd="0" x="2142"/>
        <item sd="0" x="526"/>
        <item sd="0" x="1354"/>
        <item sd="0" x="1417"/>
        <item sd="0" x="393"/>
        <item sd="0" x="731"/>
        <item sd="0" x="527"/>
        <item sd="0" x="3140"/>
        <item sd="0" x="3504"/>
        <item sd="0" x="3342"/>
        <item sd="0" x="2341"/>
        <item sd="0" x="1284"/>
        <item sd="0" x="3206"/>
        <item sd="0" x="2466"/>
        <item sd="0" x="2547"/>
        <item sd="0" x="2977"/>
        <item sd="0" x="3288"/>
        <item sd="0" x="3563"/>
        <item sd="0" x="2467"/>
        <item sd="0" x="3363"/>
        <item sd="0" x="3425"/>
        <item sd="0" x="2239"/>
        <item sd="0" x="1961"/>
        <item sd="0" x="1030"/>
        <item sd="0" x="3207"/>
        <item sd="0" x="3496"/>
        <item sd="0" x="528"/>
        <item sd="0" x="3604"/>
        <item sd="0" x="3472"/>
        <item sd="0" x="2875"/>
        <item sd="0" x="170"/>
        <item sd="0" x="1592"/>
        <item sd="0" x="2876"/>
        <item sd="0" x="3208"/>
        <item sd="0" x="2877"/>
        <item sd="0" x="3141"/>
        <item sd="0" x="1047"/>
        <item sd="0" x="1019"/>
        <item sd="0" x="2978"/>
        <item sd="0" x="1069"/>
        <item sd="0" x="1095"/>
        <item sd="0" x="732"/>
        <item sd="0" x="1157"/>
        <item sd="0" x="3364"/>
        <item sd="0" x="1727"/>
        <item sd="0" x="1737"/>
        <item sd="0" x="3508"/>
        <item sd="0" x="2979"/>
        <item sd="0" x="2024"/>
        <item sd="0" x="1569"/>
        <item sd="0" x="3142"/>
        <item sd="0" x="1649"/>
        <item sd="0" x="3724"/>
        <item sd="0" x="3728"/>
        <item sd="0" x="3941"/>
        <item sd="0" x="3721"/>
        <item sd="0" x="3720"/>
        <item sd="0" x="3725"/>
        <item sd="0" x="3942"/>
        <item sd="0" x="3723"/>
        <item sd="0" x="3726"/>
        <item sd="0" x="3722"/>
        <item sd="0" x="3729"/>
        <item sd="0" x="3727"/>
        <item sd="0" x="824"/>
        <item sd="0" x="825"/>
        <item sd="0" x="826"/>
        <item sd="0" x="827"/>
        <item sd="0" x="828"/>
        <item sd="0" x="829"/>
        <item sd="0" x="2287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3143"/>
        <item sd="0" x="1583"/>
        <item sd="0" x="1430"/>
        <item sd="0" x="1405"/>
        <item sd="0" x="2757"/>
        <item sd="0" x="444"/>
        <item sd="0" x="1065"/>
        <item sd="0" x="1561"/>
        <item sd="0" x="1984"/>
        <item sd="0" x="2368"/>
        <item sd="0" x="621"/>
        <item sd="0" x="2288"/>
        <item sd="0" x="2289"/>
        <item sd="0" x="622"/>
        <item sd="0" x="623"/>
        <item sd="0" x="3289"/>
        <item sd="0" x="2246"/>
        <item sd="0" x="1410"/>
        <item sd="0" x="3290"/>
        <item sd="0" x="624"/>
        <item sd="0" x="1207"/>
        <item sd="0" x="2608"/>
        <item sd="0" x="625"/>
        <item sd="0" x="2414"/>
        <item sd="0" x="2468"/>
        <item sd="0" x="1171"/>
        <item sd="0" x="210"/>
        <item sd="0" x="171"/>
        <item sd="0" x="1506"/>
        <item sd="0" x="2234"/>
        <item sd="0" x="1759"/>
        <item sd="0" x="55"/>
        <item sd="0" x="113"/>
        <item sd="0" x="626"/>
        <item sd="0" x="704"/>
        <item sd="0" x="3291"/>
        <item sd="0" x="1368"/>
        <item sd="0" x="3365"/>
        <item sd="0" x="3065"/>
        <item sd="0" x="2758"/>
        <item sd="0" x="1918"/>
        <item sd="0" x="2172"/>
        <item sd="0" x="2548"/>
        <item sd="0" x="1010"/>
        <item sd="0" x="2350"/>
        <item sd="0" x="1416"/>
        <item sd="0" x="2315"/>
        <item sd="0" x="1225"/>
        <item sd="0" x="1898"/>
        <item sd="0" x="2980"/>
        <item sd="0" x="3449"/>
        <item sd="0" x="3144"/>
        <item sd="0" x="1527"/>
        <item sd="0" x="1469"/>
        <item sd="0" x="263"/>
        <item sd="0" x="344"/>
        <item sd="0" x="1877"/>
        <item sd="0" x="3209"/>
        <item sd="0" x="3912"/>
        <item sd="0" x="2018"/>
        <item sd="0" x="2290"/>
        <item sd="0" x="1632"/>
        <item sd="0" x="627"/>
        <item sd="0" x="1997"/>
        <item sd="0" x="3210"/>
        <item sd="0" x="3145"/>
        <item sd="0" x="2759"/>
        <item sd="0" x="1531"/>
        <item sd="0" x="1677"/>
        <item sd="0" x="3450"/>
        <item sd="0" x="2760"/>
        <item sd="0" x="1707"/>
        <item sd="0" x="3211"/>
        <item sd="0" x="2439"/>
        <item sd="0" x="3559"/>
        <item sd="0" x="2078"/>
        <item sd="0" x="3610"/>
        <item sd="0" x="3638"/>
        <item sd="0" x="1165"/>
        <item sd="0" x="3432"/>
        <item sd="0" x="2981"/>
        <item sd="0" x="2682"/>
        <item sd="0" x="2469"/>
        <item sd="0" x="1397"/>
        <item sd="0" x="2549"/>
        <item sd="0" x="2878"/>
        <item sd="0" x="2609"/>
        <item sd="0" x="1540"/>
        <item sd="0" x="628"/>
        <item sd="0" x="3212"/>
        <item sd="0" x="2216"/>
        <item sd="0" x="3066"/>
        <item sd="0" x="2550"/>
        <item sd="0" x="2551"/>
        <item sd="0" x="2879"/>
        <item sd="0" x="3213"/>
        <item sd="0" x="2552"/>
        <item sd="0" x="629"/>
        <item sd="0" x="3214"/>
        <item sd="0" x="3366"/>
        <item sd="0" x="4012"/>
        <item sd="0" x="264"/>
        <item sd="0" x="1407"/>
        <item sd="0" x="1276"/>
        <item sd="0" x="1325"/>
        <item sd="0" x="1990"/>
        <item sd="0" x="3215"/>
        <item sd="0" x="2761"/>
        <item sd="0" x="1413"/>
        <item sd="0" x="2171"/>
        <item sd="0" x="2470"/>
        <item sd="0" x="1141"/>
        <item sd="0" x="2880"/>
        <item sd="0" x="1526"/>
        <item sd="0" x="1036"/>
        <item sd="0" x="2553"/>
        <item sd="0" x="2471"/>
        <item sd="0" x="2982"/>
        <item sd="0" x="1590"/>
        <item sd="0" x="2195"/>
        <item sd="0" x="265"/>
        <item sd="0" x="3216"/>
        <item sd="0" x="3454"/>
        <item sd="0" x="3292"/>
        <item sd="0" x="630"/>
        <item sd="0" x="2983"/>
        <item sd="0" x="3618"/>
        <item sd="0" x="3217"/>
        <item sd="0" x="2472"/>
        <item sd="0" x="1692"/>
        <item sd="0" x="172"/>
        <item sd="0" x="1634"/>
        <item sd="0" x="1948"/>
        <item sd="0" x="2473"/>
        <item sd="0" x="631"/>
        <item sd="0" x="3614"/>
        <item sd="0" x="1712"/>
        <item sd="0" x="1425"/>
        <item sd="0" x="1139"/>
        <item sd="0" x="3593"/>
        <item sd="0" x="2984"/>
        <item sd="0" x="2554"/>
        <item sd="0" x="3527"/>
        <item sd="0" x="3943"/>
        <item sd="0" x="3738"/>
        <item sd="0" x="3950"/>
        <item sd="0" x="3739"/>
        <item sd="0" x="3730"/>
        <item sd="0" x="3749"/>
        <item sd="0" x="3746"/>
        <item sd="0" x="3731"/>
        <item sd="0" x="3732"/>
        <item sd="0" x="3737"/>
        <item sd="0" x="3750"/>
        <item sd="0" x="3948"/>
        <item sd="0" x="3733"/>
        <item sd="0" x="3747"/>
        <item sd="0" x="3947"/>
        <item sd="0" x="3735"/>
        <item sd="0" x="3944"/>
        <item sd="0" x="3748"/>
        <item sd="0" x="3734"/>
        <item sd="0" x="3945"/>
        <item sd="0" x="3740"/>
        <item sd="0" x="3736"/>
        <item sd="0" x="3741"/>
        <item sd="0" x="3949"/>
        <item sd="0" x="3742"/>
        <item sd="0" x="3743"/>
        <item sd="0" x="3744"/>
        <item sd="0" x="3946"/>
        <item sd="0" x="3745"/>
        <item sd="0" x="839"/>
        <item sd="0" x="840"/>
        <item sd="0" x="841"/>
        <item sd="0" x="842"/>
        <item sd="0" x="843"/>
        <item sd="0" x="2351"/>
        <item sd="0" x="733"/>
        <item sd="0" x="462"/>
        <item sd="0" x="1286"/>
        <item sd="0" x="1646"/>
        <item sd="0" x="734"/>
        <item sd="0" x="1552"/>
        <item sd="0" x="2962"/>
        <item sd="0" x="1415"/>
        <item sd="0" x="2429"/>
        <item sd="0" x="2131"/>
        <item sd="0" x="1627"/>
        <item sd="0" x="3367"/>
        <item sd="0" x="3524"/>
        <item sd="0" x="2474"/>
        <item sd="0" x="3146"/>
        <item sd="0" x="1780"/>
        <item sd="0" x="394"/>
        <item sd="0" x="2247"/>
        <item sd="0" x="2435"/>
        <item sd="0" x="99"/>
        <item sd="0" x="3660"/>
        <item sd="0" x="1361"/>
        <item sd="0" x="3147"/>
        <item sd="0" x="3585"/>
        <item sd="0" x="3368"/>
        <item sd="0" x="632"/>
        <item sd="0" x="529"/>
        <item sd="0" x="633"/>
        <item sd="0" x="2610"/>
        <item sd="0" x="463"/>
        <item sd="0" x="3369"/>
        <item sd="0" x="2046"/>
        <item sd="0" x="1164"/>
        <item sd="0" x="2963"/>
        <item sd="0" x="2475"/>
        <item sd="0" x="1987"/>
        <item sd="0" x="3370"/>
        <item sd="0" x="3488"/>
        <item sd="0" x="1452"/>
        <item sd="0" x="2241"/>
        <item sd="0" x="530"/>
        <item sd="0" x="711"/>
        <item sd="0" x="531"/>
        <item sd="0" x="100"/>
        <item sd="0" x="532"/>
        <item sd="0" x="106"/>
        <item sd="0" x="2985"/>
        <item sd="0" x="735"/>
        <item sd="0" x="3293"/>
        <item sd="0" x="1468"/>
        <item sd="0" x="1936"/>
        <item sd="0" m="1" x="4016"/>
        <item sd="0" x="115"/>
        <item sd="0" x="2343"/>
        <item sd="0" x="3124"/>
        <item sd="0" x="1477"/>
        <item sd="0" x="2593"/>
        <item sd="0" x="1913"/>
        <item sd="0" x="56"/>
        <item sd="0" x="2291"/>
        <item sd="0" x="634"/>
        <item sd="0" x="2683"/>
        <item sd="0" x="1983"/>
        <item sd="0" x="2986"/>
        <item sd="0" x="2555"/>
        <item sd="0" x="1243"/>
        <item sd="0" x="2881"/>
        <item sd="0" x="999"/>
        <item sd="0" x="1749"/>
        <item sd="0" x="2684"/>
        <item sd="0" x="635"/>
        <item sd="0" x="636"/>
        <item sd="0" x="2987"/>
        <item sd="0" x="3503"/>
        <item sd="0" x="590"/>
        <item sd="0" x="2219"/>
        <item sd="0" x="1268"/>
        <item sd="0" x="1807"/>
        <item sd="0" x="533"/>
        <item sd="0" x="2182"/>
        <item sd="0" x="3582"/>
        <item sd="0" x="1478"/>
        <item sd="0" x="637"/>
        <item sd="0" x="703"/>
        <item sd="0" x="1800"/>
        <item sd="0" x="3517"/>
        <item sd="0" x="3294"/>
        <item sd="0" x="1098"/>
        <item sd="0" x="2685"/>
        <item sd="0" x="2664"/>
        <item sd="0" x="3952"/>
        <item sd="0" x="3951"/>
        <item sd="0" x="844"/>
        <item sd="0" x="845"/>
        <item sd="0" x="534"/>
        <item sd="0" x="1665"/>
        <item sd="0" x="2882"/>
        <item sd="0" x="110"/>
        <item sd="0" x="1294"/>
        <item sd="0" x="2395"/>
        <item sd="0" x="3295"/>
        <item sd="0" x="3655"/>
        <item sd="0" x="2762"/>
        <item sd="0" x="3218"/>
        <item sd="0" x="1104"/>
        <item sd="0" x="1675"/>
        <item sd="0" x="2160"/>
        <item sd="0" x="345"/>
        <item sd="0" x="1152"/>
        <item sd="0" x="29"/>
        <item sd="0" x="2069"/>
        <item sd="0" x="1875"/>
        <item sd="0" x="2763"/>
        <item sd="0" x="535"/>
        <item sd="0" x="1136"/>
        <item sd="0" x="2346"/>
        <item sd="0" x="2611"/>
        <item sd="0" x="1523"/>
        <item sd="0" x="2113"/>
        <item sd="0" x="1858"/>
        <item sd="0" x="2764"/>
        <item sd="0" x="2988"/>
        <item sd="0" x="2476"/>
        <item sd="0" x="846"/>
        <item sd="0" x="1005"/>
        <item sd="0" x="3067"/>
        <item sd="0" x="2883"/>
        <item sd="0" x="3371"/>
        <item sd="0" x="3148"/>
        <item sd="0" x="2090"/>
        <item sd="0" x="1078"/>
        <item sd="0" x="638"/>
        <item sd="0" x="3661"/>
        <item sd="0" x="2884"/>
        <item sd="0" x="2989"/>
        <item sd="0" x="1834"/>
        <item sd="0" x="2686"/>
        <item sd="0" x="736"/>
        <item sd="0" x="3649"/>
        <item sd="0" x="1168"/>
        <item sd="0" x="2556"/>
        <item sd="0" x="2765"/>
        <item sd="0" x="1348"/>
        <item sd="0" x="464"/>
        <item sd="0" x="173"/>
        <item sd="0" x="2208"/>
        <item sd="0" x="465"/>
        <item sd="0" x="156"/>
        <item sd="0" x="2885"/>
        <item sd="0" x="1557"/>
        <item sd="0" x="639"/>
        <item sd="0" x="1153"/>
        <item sd="0" x="1791"/>
        <item sd="0" x="2557"/>
        <item sd="0" x="2612"/>
        <item sd="0" x="1450"/>
        <item sd="0" x="2766"/>
        <item sd="0" x="3068"/>
        <item sd="0" x="2042"/>
        <item sd="0" x="1499"/>
        <item sd="0" x="2344"/>
        <item sd="0" x="536"/>
        <item sd="0" x="1808"/>
        <item sd="0" x="38"/>
        <item sd="0" x="2145"/>
        <item sd="0" x="466"/>
        <item sd="0" x="1579"/>
        <item sd="0" x="101"/>
        <item sd="0" x="174"/>
        <item sd="0" x="21"/>
        <item sd="0" x="90"/>
        <item sd="0" x="126"/>
        <item sd="0" x="3296"/>
        <item sd="0" x="3372"/>
        <item sd="0" x="640"/>
        <item sd="0" x="1733"/>
        <item sd="0" x="445"/>
        <item sd="0" x="2477"/>
        <item sd="0" x="3149"/>
        <item sd="0" x="3373"/>
        <item sd="0" x="3581"/>
        <item sd="0" x="47"/>
        <item sd="0" x="111"/>
        <item sd="0" x="467"/>
        <item sd="0" x="2331"/>
        <item sd="0" x="395"/>
        <item sd="0" x="2316"/>
        <item sd="0" x="591"/>
        <item sd="0" x="1064"/>
        <item sd="0" x="1690"/>
        <item sd="0" x="222"/>
        <item sd="0" x="1945"/>
        <item sd="0" x="1680"/>
        <item sd="0" x="1862"/>
        <item sd="0" x="537"/>
        <item sd="0" x="175"/>
        <item sd="0" x="1595"/>
        <item sd="0" x="1620"/>
        <item sd="0" x="1823"/>
        <item sd="0" x="2558"/>
        <item sd="0" x="2211"/>
        <item sd="0" x="2164"/>
        <item sd="0" x="3343"/>
        <item sd="0" x="2445"/>
        <item sd="0" x="2107"/>
        <item sd="0" x="2278"/>
        <item sd="0" x="3448"/>
        <item sd="0" x="641"/>
        <item sd="0" x="3532"/>
        <item sd="0" x="3297"/>
        <item sd="0" x="3150"/>
        <item sd="0" x="538"/>
        <item sd="0" x="1159"/>
        <item sd="0" x="3471"/>
        <item sd="0" x="2767"/>
        <item sd="0" x="116"/>
        <item sd="0" x="2446"/>
        <item sd="0" x="3491"/>
        <item sd="0" x="2990"/>
        <item sd="0" x="2886"/>
        <item sd="0" x="42"/>
        <item sd="0" x="3755"/>
        <item sd="0" x="3953"/>
        <item sd="0" x="3954"/>
        <item sd="0" x="3754"/>
        <item sd="0" x="3751"/>
        <item sd="0" x="3752"/>
        <item sd="0" x="3753"/>
        <item sd="0" x="847"/>
        <item sd="0" x="848"/>
        <item sd="0" x="849"/>
        <item sd="0" x="2687"/>
        <item sd="0" x="642"/>
        <item sd="0" x="211"/>
        <item sd="0" x="2887"/>
        <item sd="0" x="121"/>
        <item sd="0" x="2768"/>
        <item sd="0" x="1981"/>
        <item sd="0" x="2613"/>
        <item sd="0" x="737"/>
        <item sd="0" x="2769"/>
        <item sd="0" x="2770"/>
        <item sd="0" x="3594"/>
        <item sd="0" x="1781"/>
        <item sd="0" x="643"/>
        <item sd="0" x="2559"/>
        <item sd="0" x="2991"/>
        <item sd="0" x="2688"/>
        <item sd="0" x="2771"/>
        <item sd="0" x="2560"/>
        <item sd="0" x="3374"/>
        <item sd="0" x="3537"/>
        <item sd="0" x="1947"/>
        <item sd="0" x="3299"/>
        <item sd="0" x="3375"/>
        <item sd="0" x="2147"/>
        <item sd="0" x="1003"/>
        <item sd="0" x="2292"/>
        <item sd="0" x="468"/>
        <item sd="0" x="1127"/>
        <item sd="0" x="469"/>
        <item sd="0" x="266"/>
        <item sd="0" x="22"/>
        <item sd="0" x="57"/>
        <item sd="0" x="267"/>
        <item sd="0" x="3541"/>
        <item sd="0" x="346"/>
        <item sd="0" x="268"/>
        <item sd="0" x="470"/>
        <item sd="0" x="738"/>
        <item sd="0" x="337"/>
        <item sd="0" x="212"/>
        <item sd="0" x="269"/>
        <item sd="0" x="1395"/>
        <item sd="0" x="1979"/>
        <item sd="0" x="2561"/>
        <item sd="0" x="1587"/>
        <item sd="0" x="1748"/>
        <item sd="0" x="644"/>
        <item sd="0" x="2478"/>
        <item sd="0" x="1028"/>
        <item sd="0" x="3513"/>
        <item sd="0" x="3219"/>
        <item sd="0" x="1250"/>
        <item sd="0" x="1841"/>
        <item sd="0" x="1629"/>
        <item sd="0" x="1512"/>
        <item sd="0" x="2888"/>
        <item sd="0" x="2772"/>
        <item sd="0" x="3069"/>
        <item sd="0" x="2889"/>
        <item sd="0" x="1621"/>
        <item sd="0" x="2992"/>
        <item sd="0" x="2369"/>
        <item sd="0" x="2255"/>
        <item sd="0" x="213"/>
        <item sd="0" x="2614"/>
        <item sd="0" x="2890"/>
        <item sd="0" x="3580"/>
        <item sd="0" x="3453"/>
        <item sd="0" x="2993"/>
        <item sd="0" x="2689"/>
        <item sd="0" x="2405"/>
        <item sd="0" x="1042"/>
        <item sd="0" x="2053"/>
        <item sd="0" x="3436"/>
        <item sd="0" x="1915"/>
        <item sd="0" x="1695"/>
        <item sd="0" x="1060"/>
        <item sd="0" x="2207"/>
        <item sd="0" x="2690"/>
        <item sd="0" x="2132"/>
        <item sd="0" x="1330"/>
        <item sd="0" x="2035"/>
        <item sd="0" x="133"/>
        <item sd="0" x="2691"/>
        <item sd="0" x="2479"/>
        <item sd="0" x="2891"/>
        <item sd="0" x="2615"/>
        <item sd="0" x="2594"/>
        <item sd="0" x="1299"/>
        <item sd="0" x="2892"/>
        <item sd="0" x="1785"/>
        <item sd="0" x="2893"/>
        <item sd="0" x="2102"/>
        <item sd="0" x="2616"/>
        <item sd="0" x="2117"/>
        <item sd="0" x="1489"/>
        <item sd="0" x="2994"/>
        <item sd="0" x="3521"/>
        <item sd="0" x="1144"/>
        <item sd="0" x="2387"/>
        <item sd="0" x="2773"/>
        <item sd="0" x="2293"/>
        <item sd="0" x="2480"/>
        <item sd="0" x="3376"/>
        <item sd="0" x="48"/>
        <item sd="0" x="1151"/>
        <item sd="0" x="2269"/>
        <item sd="0" x="2174"/>
        <item sd="0" x="3625"/>
        <item sd="0" x="2061"/>
        <item sd="0" x="3650"/>
        <item sd="0" x="3298"/>
        <item sd="0" x="1488"/>
        <item sd="0" x="1394"/>
        <item sd="0" x="2964"/>
        <item sd="0" x="1186"/>
        <item sd="0" x="739"/>
        <item sd="0" x="1115"/>
        <item sd="0" x="2149"/>
        <item sd="0" x="2481"/>
        <item sd="0" x="740"/>
        <item sd="0" x="645"/>
        <item sd="0" x="2692"/>
        <item sd="0" x="3070"/>
        <item sd="0" x="3476"/>
        <item sd="0" x="2056"/>
        <item sd="0" x="2100"/>
        <item sd="0" x="1973"/>
        <item sd="0" x="1423"/>
        <item sd="0" x="3565"/>
        <item sd="0" x="1053"/>
        <item sd="0" x="1245"/>
        <item sd="0" x="1903"/>
        <item sd="0" x="498"/>
        <item sd="0" x="30"/>
        <item sd="0" x="2214"/>
        <item sd="0" x="148"/>
        <item sd="0" x="1388"/>
        <item sd="0" x="1409"/>
        <item sd="0" x="3430"/>
        <item sd="0" x="3534"/>
        <item sd="0" x="1822"/>
        <item sd="0" x="1487"/>
        <item sd="0" x="1792"/>
        <item sd="0" x="1679"/>
        <item sd="0" x="2774"/>
        <item sd="0" x="2995"/>
        <item sd="0" x="1804"/>
        <item sd="0" x="1959"/>
        <item sd="0" x="2775"/>
        <item sd="0" x="1642"/>
        <item sd="0" x="539"/>
        <item sd="0" x="3514"/>
        <item sd="0" x="3757"/>
        <item sd="0" x="3955"/>
        <item sd="0" x="3758"/>
        <item sd="0" x="3956"/>
        <item sd="0" x="3759"/>
        <item sd="0" x="3760"/>
        <item sd="0" x="3762"/>
        <item sd="0" x="3756"/>
        <item sd="0" x="3763"/>
        <item sd="0" x="3957"/>
        <item sd="0" x="3761"/>
        <item sd="0" x="850"/>
        <item sd="0" x="851"/>
        <item sd="0" x="1298"/>
        <item sd="0" x="3539"/>
        <item sd="0" x="1359"/>
        <item sd="0" x="3071"/>
        <item sd="0" x="1872"/>
        <item sd="0" x="1852"/>
        <item sd="0" x="2776"/>
        <item sd="0" x="646"/>
        <item sd="0" x="1994"/>
        <item sd="0" x="2894"/>
        <item sd="0" x="1191"/>
        <item sd="0" x="2065"/>
        <item sd="0" x="3377"/>
        <item sd="0" x="2895"/>
        <item sd="0" x="2996"/>
        <item sd="0" x="1419"/>
        <item sd="0" x="149"/>
        <item sd="0" x="540"/>
        <item sd="0" x="1414"/>
        <item sd="0" x="647"/>
        <item sd="0" x="1686"/>
        <item sd="0" x="1685"/>
        <item sd="0" x="270"/>
        <item sd="0" x="1511"/>
        <item sd="0" x="2008"/>
        <item sd="0" x="3428"/>
        <item sd="0" x="3151"/>
        <item sd="0" x="3548"/>
        <item sd="0" x="91"/>
        <item sd="0" x="2257"/>
        <item sd="0" x="2777"/>
        <item sd="0" x="1717"/>
        <item sd="0" x="2076"/>
        <item sd="0" x="3603"/>
        <item sd="0" x="3378"/>
        <item sd="0" x="1534"/>
        <item sd="0" x="1434"/>
        <item sd="0" x="3379"/>
        <item sd="0" x="3220"/>
        <item sd="0" x="3300"/>
        <item sd="0" x="2778"/>
        <item sd="0" x="2562"/>
        <item sd="0" x="2779"/>
        <item sd="0" x="2997"/>
        <item sd="0" x="648"/>
        <item sd="0" x="2693"/>
        <item sd="0" x="1052"/>
        <item sd="0" x="1032"/>
        <item sd="0" x="49"/>
        <item sd="0" x="1037"/>
        <item sd="0" x="1671"/>
        <item sd="0" x="1027"/>
        <item sd="0" x="1765"/>
        <item sd="0" x="3380"/>
        <item sd="0" x="3221"/>
        <item sd="0" x="3494"/>
        <item sd="0" x="1946"/>
        <item sd="0" x="1041"/>
        <item sd="0" x="3605"/>
        <item sd="0" x="3381"/>
        <item sd="0" x="3"/>
        <item sd="0" x="2780"/>
        <item sd="0" x="1876"/>
        <item sd="0" x="2617"/>
        <item sd="0" x="2563"/>
        <item sd="0" x="2781"/>
        <item sd="0" x="1809"/>
        <item sd="0" x="2998"/>
        <item sd="0" x="3301"/>
        <item sd="0" x="2482"/>
        <item sd="0" x="2237"/>
        <item sd="0" x="1543"/>
        <item sd="0" x="271"/>
        <item sd="0" x="3302"/>
        <item sd="0" x="1594"/>
        <item sd="0" x="2323"/>
        <item sd="0" x="2406"/>
        <item sd="0" x="2782"/>
        <item sd="0" x="2012"/>
        <item sd="0" x="1337"/>
        <item sd="0" x="4"/>
        <item sd="0" x="2999"/>
        <item sd="0" x="2618"/>
        <item sd="0" x="2619"/>
        <item sd="0" x="1750"/>
        <item sd="0" x="3443"/>
        <item sd="0" x="3072"/>
        <item sd="0" x="2896"/>
        <item sd="0" x="2783"/>
        <item sd="0" x="2784"/>
        <item sd="0" x="2785"/>
        <item sd="0" x="1125"/>
        <item sd="0" x="1110"/>
        <item sd="0" x="3000"/>
        <item sd="0" x="396"/>
        <item sd="0" x="3222"/>
        <item sd="0" x="3609"/>
        <item sd="0" x="1428"/>
        <item sd="0" x="3001"/>
        <item sd="0" x="176"/>
        <item sd="0" x="3636"/>
        <item sd="0" x="2897"/>
        <item sd="0" x="3570"/>
        <item sd="0" x="3469"/>
        <item sd="0" x="2727"/>
        <item sd="0" x="1494"/>
        <item sd="0" x="2564"/>
        <item sd="0" x="2620"/>
        <item sd="0" x="2898"/>
        <item sd="0" x="2565"/>
        <item sd="0" x="541"/>
        <item sd="0" x="1017"/>
        <item sd="0" x="1541"/>
        <item sd="0" x="1149"/>
        <item sd="0" x="2052"/>
        <item sd="0" x="3223"/>
        <item sd="0" x="542"/>
        <item sd="0" x="3429"/>
        <item sd="0" x="1082"/>
        <item sd="0" x="741"/>
        <item sd="0" x="24"/>
        <item sd="0" x="3303"/>
        <item sd="0" x="3382"/>
        <item sd="0" x="471"/>
        <item sd="0" x="1045"/>
        <item sd="0" x="3417"/>
        <item sd="0" x="1399"/>
        <item sd="0" x="2786"/>
        <item sd="0" x="2396"/>
        <item sd="0" x="2111"/>
        <item sd="0" x="472"/>
        <item sd="0" x="2352"/>
        <item sd="0" x="1535"/>
        <item sd="0" x="3304"/>
        <item sd="0" x="473"/>
        <item sd="0" x="1843"/>
        <item sd="0" x="3152"/>
        <item sd="0" x="2483"/>
        <item sd="0" x="1378"/>
        <item sd="0" x="1550"/>
        <item sd="0" x="1971"/>
        <item sd="0" x="2155"/>
        <item sd="0" x="1844"/>
        <item sd="0" x="2484"/>
        <item sd="0" x="1235"/>
        <item sd="0" x="3587"/>
        <item sd="0" x="1401"/>
        <item sd="0" x="3462"/>
        <item sd="0" x="2787"/>
        <item sd="0" x="1914"/>
        <item sd="0" x="2129"/>
        <item sd="0" x="3002"/>
        <item sd="0" x="2899"/>
        <item sd="0" x="1044"/>
        <item sd="0" x="3515"/>
        <item sd="0" x="3595"/>
        <item sd="0" x="1033"/>
        <item sd="0" x="2370"/>
        <item sd="0" x="2224"/>
        <item sd="0" x="2621"/>
        <item sd="0" x="1129"/>
        <item sd="0" x="2108"/>
        <item sd="0" x="1570"/>
        <item sd="0" x="2189"/>
        <item sd="0" x="1693"/>
        <item sd="0" x="2694"/>
        <item sd="0" x="2180"/>
        <item sd="0" x="1004"/>
        <item sd="0" x="2566"/>
        <item sd="0" x="3765"/>
        <item sd="0" x="3768"/>
        <item sd="0" x="3767"/>
        <item sd="0" x="3766"/>
        <item sd="0" x="852"/>
        <item sd="0" x="853"/>
        <item sd="0" x="854"/>
        <item sd="0" x="1666"/>
        <item sd="0" x="2134"/>
        <item sd="0" x="2262"/>
        <item sd="0" x="474"/>
        <item sd="0" x="1563"/>
        <item sd="0" x="2538"/>
        <item sd="0" x="1931"/>
        <item sd="0" x="144"/>
        <item sd="0" x="1435"/>
        <item sd="0" x="446"/>
        <item sd="0" x="214"/>
        <item sd="0" x="1242"/>
        <item sd="0" x="2121"/>
        <item sd="0" x="1911"/>
        <item sd="0" x="1007"/>
        <item sd="0" x="1238"/>
        <item sd="0" x="43"/>
        <item sd="0" x="543"/>
        <item sd="0" x="23"/>
        <item sd="0" x="5"/>
        <item sd="0" x="58"/>
        <item sd="0" x="95"/>
        <item sd="0" x="2324"/>
        <item sd="0" x="50"/>
        <item sd="0" x="475"/>
        <item sd="0" x="1237"/>
        <item sd="0" x="6"/>
        <item sd="0" x="127"/>
        <item sd="0" x="2276"/>
        <item sd="0" x="2353"/>
        <item sd="0" x="2345"/>
        <item sd="0" x="2415"/>
        <item sd="0" x="128"/>
        <item sd="0" x="544"/>
        <item sd="0" x="592"/>
        <item sd="0" x="129"/>
        <item sd="0" x="2409"/>
        <item sd="0" x="2036"/>
        <item sd="0" x="2133"/>
        <item sd="0" x="102"/>
        <item sd="0" x="2336"/>
        <item sd="0" x="397"/>
        <item sd="0" x="3764"/>
        <item sd="0" x="476"/>
        <item sd="0" x="1856"/>
        <item sd="0" x="2567"/>
        <item sd="0" x="2485"/>
        <item sd="0" x="649"/>
        <item sd="0" x="650"/>
        <item sd="0" x="3551"/>
        <item sd="0" x="3383"/>
        <item sd="0" x="1135"/>
        <item sd="0" x="2486"/>
        <item sd="0" x="3305"/>
        <item sd="0" x="651"/>
        <item sd="0" x="1604"/>
        <item sd="0" x="3795"/>
        <item sd="0" x="3962"/>
        <item sd="0" x="3794"/>
        <item sd="0" x="3792"/>
        <item sd="0" x="3961"/>
        <item sd="0" x="3769"/>
        <item sd="0" x="3779"/>
        <item sd="0" x="3789"/>
        <item sd="0" x="3778"/>
        <item sd="0" x="3776"/>
        <item sd="0" x="3780"/>
        <item sd="0" x="3790"/>
        <item sd="0" x="3784"/>
        <item sd="0" x="3785"/>
        <item sd="0" x="3964"/>
        <item sd="0" x="3786"/>
        <item sd="0" x="3771"/>
        <item sd="0" x="3781"/>
        <item sd="0" x="3787"/>
        <item sd="0" x="3772"/>
        <item sd="0" x="3958"/>
        <item sd="0" x="3965"/>
        <item sd="0" x="3966"/>
        <item sd="0" x="3775"/>
        <item sd="0" x="3963"/>
        <item sd="0" x="3782"/>
        <item sd="0" x="3960"/>
        <item sd="0" x="3773"/>
        <item sd="0" x="3777"/>
        <item sd="0" x="3788"/>
        <item sd="0" x="3793"/>
        <item sd="0" x="3770"/>
        <item sd="0" x="3774"/>
        <item sd="0" x="3959"/>
        <item sd="0" x="3791"/>
        <item sd="0" x="3783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177"/>
        <item sd="0" x="1239"/>
        <item sd="0" x="272"/>
        <item sd="0" x="477"/>
        <item sd="0" x="652"/>
        <item sd="0" x="1709"/>
        <item sd="0" x="1941"/>
        <item sd="0" x="653"/>
        <item sd="0" x="1867"/>
        <item sd="0" x="2695"/>
        <item sd="0" x="3486"/>
        <item sd="0" x="2112"/>
        <item sd="0" x="2235"/>
        <item sd="0" x="157"/>
        <item sd="0" x="215"/>
        <item sd="0" x="545"/>
        <item sd="0" x="654"/>
        <item sd="0" x="546"/>
        <item sd="0" x="3224"/>
        <item sd="0" x="2900"/>
        <item sd="0" x="3003"/>
        <item sd="0" x="3530"/>
        <item sd="0" x="3306"/>
        <item sd="0" x="1703"/>
        <item sd="0" x="3225"/>
        <item sd="0" x="3226"/>
        <item sd="0" x="707"/>
        <item sd="0" x="1046"/>
        <item sd="0" x="3384"/>
        <item sd="0" x="1612"/>
        <item sd="0" x="59"/>
        <item sd="0" x="1916"/>
        <item sd="0" x="3227"/>
        <item sd="0" x="1054"/>
        <item sd="0" x="714"/>
        <item sd="0" x="655"/>
        <item sd="0" x="656"/>
        <item sd="0" x="1196"/>
        <item sd="0" x="122"/>
        <item sd="0" x="2124"/>
        <item sd="0" x="60"/>
        <item sd="0" x="2294"/>
        <item sd="0" x="7"/>
        <item sd="0" x="657"/>
        <item sd="0" x="658"/>
        <item sd="0" x="659"/>
        <item sd="0" x="398"/>
        <item sd="0" x="1297"/>
        <item sd="0" x="2295"/>
        <item sd="0" x="92"/>
        <item sd="0" x="1079"/>
        <item sd="0" x="61"/>
        <item sd="0" x="62"/>
        <item sd="0" x="178"/>
        <item sd="0" x="216"/>
        <item sd="0" x="347"/>
        <item sd="0" x="1133"/>
        <item sd="0" x="399"/>
        <item sd="0" x="3228"/>
        <item sd="0" x="3608"/>
        <item sd="0" x="3307"/>
        <item sd="0" x="3153"/>
        <item sd="0" x="2622"/>
        <item sd="0" x="3308"/>
        <item sd="0" x="1355"/>
        <item sd="0" x="660"/>
        <item sd="0" x="1519"/>
        <item sd="0" x="3579"/>
        <item sd="0" x="2788"/>
        <item sd="0" x="2487"/>
        <item sd="0" x="2789"/>
        <item sd="0" x="661"/>
        <item sd="0" x="1432"/>
        <item sd="0" x="662"/>
        <item sd="0" x="663"/>
        <item sd="0" x="664"/>
        <item sd="0" x="2342"/>
        <item sd="0" x="1699"/>
        <item sd="0" x="2167"/>
        <item sd="0" x="3004"/>
        <item sd="0" x="3229"/>
        <item sd="0" x="743"/>
        <item sd="0" x="3073"/>
        <item sd="0" x="665"/>
        <item sd="0" x="666"/>
        <item sd="0" x="2194"/>
        <item sd="0" x="1467"/>
        <item sd="0" x="3309"/>
        <item sd="0" x="1321"/>
        <item sd="0" x="667"/>
        <item sd="0" x="3813"/>
        <item sd="0" x="3971"/>
        <item sd="0" x="3804"/>
        <item sd="0" x="3808"/>
        <item sd="0" x="3801"/>
        <item sd="0" x="3810"/>
        <item sd="0" x="3974"/>
        <item sd="0" x="3807"/>
        <item sd="0" x="3973"/>
        <item sd="0" x="3815"/>
        <item sd="0" x="3799"/>
        <item sd="0" x="3975"/>
        <item sd="0" x="3814"/>
        <item sd="0" x="3967"/>
        <item sd="0" x="3968"/>
        <item sd="0" x="3969"/>
        <item sd="0" x="3809"/>
        <item sd="0" x="3970"/>
        <item sd="0" x="3798"/>
        <item sd="0" x="3797"/>
        <item sd="0" x="3976"/>
        <item sd="0" x="3800"/>
        <item sd="0" x="3803"/>
        <item sd="0" x="3811"/>
        <item sd="0" x="3972"/>
        <item sd="0" x="3817"/>
        <item sd="0" x="3977"/>
        <item sd="0" x="3806"/>
        <item sd="0" x="3802"/>
        <item sd="0" x="3796"/>
        <item sd="0" x="3812"/>
        <item sd="0" x="3816"/>
        <item sd="0" x="3805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2416"/>
        <item sd="0" x="3652"/>
        <item sd="0" x="3643"/>
        <item sd="0" x="2488"/>
        <item sd="0" x="3230"/>
        <item sd="0" x="3005"/>
        <item sd="0" x="2790"/>
        <item sd="0" x="3616"/>
        <item sd="0" x="1185"/>
        <item sd="0" x="1367"/>
        <item sd="0" x="2085"/>
        <item sd="0" x="2447"/>
        <item sd="0" x="2728"/>
        <item sd="0" x="2665"/>
        <item sd="0" x="2666"/>
        <item sd="0" x="51"/>
        <item sd="0" x="2539"/>
        <item sd="0" x="447"/>
        <item sd="0" x="117"/>
        <item sd="0" x="2965"/>
        <item sd="0" x="63"/>
        <item sd="0" x="2623"/>
        <item sd="0" x="2125"/>
        <item sd="0" x="1829"/>
        <item sd="0" x="1020"/>
        <item sd="0" x="2011"/>
        <item sd="0" x="1197"/>
        <item sd="0" x="3562"/>
        <item sd="0" x="3231"/>
        <item sd="0" x="3074"/>
        <item sd="0" x="2696"/>
        <item sd="0" x="2489"/>
        <item sd="0" x="1837"/>
        <item sd="0" x="2141"/>
        <item sd="0" x="3533"/>
        <item sd="0" x="1460"/>
        <item sd="0" x="1352"/>
        <item sd="0" x="2009"/>
        <item sd="0" x="3075"/>
        <item sd="0" x="3076"/>
        <item sd="0" x="1609"/>
        <item sd="0" x="2791"/>
        <item sd="0" x="1501"/>
        <item sd="0" x="2314"/>
        <item sd="0" x="400"/>
        <item sd="0" x="1938"/>
        <item sd="0" x="1969"/>
        <item sd="0" x="1752"/>
        <item sd="0" x="401"/>
        <item sd="0" x="2058"/>
        <item sd="0" x="1251"/>
        <item sd="0" x="2901"/>
        <item sd="0" x="3385"/>
        <item sd="0" x="1097"/>
        <item sd="0" x="2187"/>
        <item sd="0" x="2490"/>
        <item sd="0" x="2410"/>
        <item sd="0" x="1887"/>
        <item sd="0" x="3006"/>
        <item sd="0" x="2792"/>
        <item sd="0" x="2793"/>
        <item sd="0" x="2568"/>
        <item sd="0" x="2625"/>
        <item sd="0" x="1374"/>
        <item sd="0" x="1906"/>
        <item sd="0" x="1442"/>
        <item sd="0" x="2902"/>
        <item sd="0" x="3154"/>
        <item sd="0" x="3444"/>
        <item sd="0" x="2903"/>
        <item sd="0" x="547"/>
        <item sd="0" x="2626"/>
        <item sd="0" x="2252"/>
        <item sd="0" x="3007"/>
        <item sd="0" x="1926"/>
        <item sd="0" x="1723"/>
        <item sd="0" x="2697"/>
        <item sd="0" x="1644"/>
        <item sd="0" x="1126"/>
        <item sd="0" x="1516"/>
        <item sd="0" x="1950"/>
        <item sd="0" x="1309"/>
        <item sd="0" x="3621"/>
        <item sd="0" x="1772"/>
        <item sd="0" x="3125"/>
        <item sd="0" x="2627"/>
        <item sd="0" x="1538"/>
        <item sd="0" x="3601"/>
        <item sd="0" x="3155"/>
        <item sd="0" x="2794"/>
        <item sd="0" x="3427"/>
        <item sd="0" x="3386"/>
        <item sd="0" x="1890"/>
        <item sd="0" x="1156"/>
        <item sd="0" x="64"/>
        <item sd="0" x="65"/>
        <item sd="0" x="1960"/>
        <item sd="0" x="2795"/>
        <item sd="0" x="1761"/>
        <item sd="0" x="2796"/>
        <item sd="0" x="3156"/>
        <item sd="0" x="3645"/>
        <item sd="0" x="3310"/>
        <item sd="0" x="1068"/>
        <item sd="0" x="1917"/>
        <item sd="0" x="2797"/>
        <item sd="0" x="3077"/>
        <item sd="0" x="1178"/>
        <item sd="0" x="2667"/>
        <item sd="0" x="3640"/>
        <item sd="0" x="3387"/>
        <item sd="0" x="2296"/>
        <item sd="0" x="2297"/>
        <item sd="0" x="1457"/>
        <item sd="0" x="3008"/>
        <item sd="0" x="3641"/>
        <item sd="0" x="2569"/>
        <item sd="0" x="2491"/>
        <item sd="0" x="3418"/>
        <item sd="0" x="2570"/>
        <item sd="0" x="3157"/>
        <item sd="0" x="2798"/>
        <item sd="0" x="2799"/>
        <item sd="0" x="1456"/>
        <item sd="0" x="2492"/>
        <item sd="0" x="2055"/>
        <item sd="0" x="3823"/>
        <item sd="0" x="3824"/>
        <item sd="0" x="3825"/>
        <item sd="0" x="3818"/>
        <item sd="0" x="3819"/>
        <item sd="0" x="3821"/>
        <item sd="0" x="3980"/>
        <item sd="0" x="3827"/>
        <item sd="0" x="3828"/>
        <item sd="0" x="3826"/>
        <item sd="0" x="3978"/>
        <item sd="0" x="3829"/>
        <item sd="0" x="3820"/>
        <item sd="0" x="3979"/>
        <item sd="0" x="3822"/>
        <item sd="0" x="903"/>
        <item sd="0" x="904"/>
        <item sd="0" x="905"/>
        <item sd="0" x="906"/>
        <item sd="0" x="273"/>
        <item sd="0" x="2800"/>
        <item sd="0" x="1863"/>
        <item sd="0" x="593"/>
        <item sd="0" x="66"/>
        <item sd="0" x="1730"/>
        <item sd="0" x="1565"/>
        <item sd="0" x="217"/>
        <item sd="0" x="1193"/>
        <item sd="0" x="548"/>
        <item sd="0" x="3009"/>
        <item sd="0" x="1745"/>
        <item sd="0" x="1532"/>
        <item sd="0" x="1589"/>
        <item sd="0" x="1302"/>
        <item sd="0" x="348"/>
        <item sd="0" x="274"/>
        <item sd="0" x="2628"/>
        <item sd="0" x="2119"/>
        <item sd="0" x="3232"/>
        <item sd="0" x="3311"/>
        <item sd="0" x="1507"/>
        <item sd="0" x="2233"/>
        <item sd="0" x="1270"/>
        <item sd="0" x="2298"/>
        <item sd="0" x="2122"/>
        <item sd="0" x="39"/>
        <item sd="0" x="1214"/>
        <item sd="0" x="2698"/>
        <item sd="0" x="1384"/>
        <item sd="0" x="702"/>
        <item sd="0" x="1208"/>
        <item sd="0" x="1504"/>
        <item sd="0" x="2801"/>
        <item sd="0" x="2629"/>
        <item sd="0" x="2699"/>
        <item sd="0" x="2571"/>
        <item sd="0" x="2904"/>
        <item sd="0" x="3158"/>
        <item sd="0" x="3233"/>
        <item sd="0" x="3010"/>
        <item sd="0" x="668"/>
        <item sd="0" x="3078"/>
        <item sd="0" x="1892"/>
        <item sd="0" x="3535"/>
        <item sd="0" x="1794"/>
        <item sd="0" x="1873"/>
        <item sd="0" x="2177"/>
        <item sd="0" x="1711"/>
        <item sd="0" x="93"/>
        <item sd="0" x="402"/>
        <item sd="0" x="1560"/>
        <item sd="0" x="2630"/>
        <item sd="0" x="549"/>
        <item sd="0" x="3529"/>
        <item sd="0" x="1105"/>
        <item sd="0" x="403"/>
        <item sd="0" x="2493"/>
        <item sd="0" x="3234"/>
        <item sd="0" x="3235"/>
        <item sd="0" x="2905"/>
        <item sd="0" x="2631"/>
        <item sd="0" x="2700"/>
        <item sd="0" x="1923"/>
        <item sd="0" x="2906"/>
        <item sd="0" x="1176"/>
        <item sd="0" x="3388"/>
        <item sd="0" x="3629"/>
        <item sd="0" x="1716"/>
        <item sd="0" x="3599"/>
        <item sd="0" x="1350"/>
        <item sd="0" x="1577"/>
        <item sd="0" x="3526"/>
        <item sd="0" x="1364"/>
        <item sd="0" x="2191"/>
        <item sd="0" x="1777"/>
        <item sd="0" x="2802"/>
        <item sd="0" x="1375"/>
        <item sd="0" x="1486"/>
        <item sd="0" x="1650"/>
        <item sd="0" x="67"/>
        <item sd="0" x="2494"/>
        <item sd="0" x="1143"/>
        <item sd="0" x="3011"/>
        <item sd="0" x="2907"/>
        <item sd="0" x="3159"/>
        <item sd="0" x="8"/>
        <item sd="0" x="1203"/>
        <item sd="0" x="1449"/>
        <item sd="0" x="341"/>
        <item sd="0" x="404"/>
        <item sd="0" x="478"/>
        <item sd="0" x="2397"/>
        <item sd="0" x="2624"/>
        <item sd="0" x="3079"/>
        <item sd="0" x="3160"/>
        <item sd="0" x="3161"/>
        <item sd="0" x="2081"/>
        <item sd="0" x="2803"/>
        <item sd="0" x="68"/>
        <item sd="0" x="1787"/>
        <item sd="0" x="1382"/>
        <item sd="0" x="550"/>
        <item sd="0" x="744"/>
        <item sd="0" x="2908"/>
        <item sd="0" x="275"/>
        <item sd="0" x="3080"/>
        <item sd="0" x="1999"/>
        <item sd="0" x="2025"/>
        <item sd="0" x="3162"/>
        <item sd="0" x="1404"/>
        <item sd="0" x="349"/>
        <item sd="0" x="1055"/>
        <item sd="0" x="2495"/>
        <item sd="0" x="1339"/>
        <item sd="0" x="2143"/>
        <item sd="0" x="479"/>
        <item sd="0" x="3163"/>
        <item sd="0" x="2424"/>
        <item sd="0" x="3312"/>
        <item sd="0" x="1884"/>
        <item sd="0" x="2909"/>
        <item sd="0" x="1083"/>
        <item sd="0" x="1503"/>
        <item sd="0" x="2128"/>
        <item sd="0" x="1758"/>
        <item sd="0" x="2028"/>
        <item sd="0" x="1184"/>
        <item sd="0" x="1755"/>
        <item sd="0" x="3012"/>
        <item sd="0" x="1326"/>
        <item sd="0" x="405"/>
        <item sd="0" x="2701"/>
        <item sd="0" x="3389"/>
        <item sd="0" x="3013"/>
        <item sd="0" x="1544"/>
        <item sd="0" x="3550"/>
        <item sd="0" x="3164"/>
        <item sd="0" x="1571"/>
        <item sd="0" x="2632"/>
        <item sd="0" x="1816"/>
        <item sd="0" x="2804"/>
        <item sd="0" x="276"/>
        <item sd="0" x="1660"/>
        <item sd="0" x="1023"/>
        <item sd="0" x="31"/>
        <item sd="0" x="1387"/>
        <item sd="0" x="2383"/>
        <item sd="0" x="1637"/>
        <item sd="0" x="3236"/>
        <item sd="0" x="1313"/>
        <item sd="0" x="745"/>
        <item sd="0" x="1453"/>
        <item sd="0" x="3505"/>
        <item sd="0" x="3313"/>
        <item sd="0" x="1726"/>
        <item sd="0" x="3612"/>
        <item sd="0" x="3390"/>
        <item sd="0" x="3536"/>
        <item sd="0" x="1813"/>
        <item sd="0" x="1530"/>
        <item sd="0" x="2073"/>
        <item sd="0" x="2496"/>
        <item sd="0" x="3081"/>
        <item sd="0" x="3984"/>
        <item sd="0" x="3846"/>
        <item sd="0" x="3985"/>
        <item sd="0" x="3840"/>
        <item sd="0" x="3845"/>
        <item sd="0" x="3830"/>
        <item sd="0" x="3843"/>
        <item sd="0" x="3841"/>
        <item sd="0" x="3839"/>
        <item sd="0" x="3842"/>
        <item sd="0" x="3851"/>
        <item sd="0" x="3849"/>
        <item sd="0" x="3850"/>
        <item sd="0" x="3986"/>
        <item sd="0" x="3836"/>
        <item sd="0" x="3834"/>
        <item sd="0" x="3832"/>
        <item sd="0" x="3982"/>
        <item sd="0" x="3831"/>
        <item sd="0" x="3981"/>
        <item sd="0" x="3848"/>
        <item sd="0" x="3835"/>
        <item sd="0" x="3837"/>
        <item sd="0" x="3844"/>
        <item sd="0" x="3847"/>
        <item sd="0" x="3833"/>
        <item sd="0" x="3983"/>
        <item sd="0" x="3838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1322"/>
        <item sd="0" x="3314"/>
        <item sd="0" x="1682"/>
        <item sd="0" x="1431"/>
        <item sd="0" x="2265"/>
        <item sd="0" x="1528"/>
        <item sd="0" x="145"/>
        <item sd="0" x="2159"/>
        <item sd="0" x="1072"/>
        <item sd="0" x="3644"/>
        <item sd="0" x="3642"/>
        <item sd="0" x="2299"/>
        <item sd="0" x="1608"/>
        <item sd="0" x="1656"/>
        <item sd="0" x="2633"/>
        <item sd="0" x="2634"/>
        <item sd="0" x="2266"/>
        <item sd="0" x="3082"/>
        <item sd="0" x="3555"/>
        <item sd="0" x="1427"/>
        <item sd="0" x="1599"/>
        <item sd="0" x="2244"/>
        <item sd="0" x="993"/>
        <item sd="0" x="1580"/>
        <item sd="0" x="2702"/>
        <item sd="0" x="551"/>
        <item sd="0" x="3237"/>
        <item sd="0" x="3391"/>
        <item sd="0" x="1618"/>
        <item sd="0" x="1805"/>
        <item sd="0" x="3653"/>
        <item sd="0" x="1217"/>
        <item sd="0" x="1510"/>
        <item sd="0" x="2417"/>
        <item sd="0" x="406"/>
        <item sd="0" x="552"/>
        <item sd="0" x="3238"/>
        <item sd="0" x="2913"/>
        <item sd="0" x="3083"/>
        <item sd="0" x="2497"/>
        <item sd="0" x="669"/>
        <item sd="0" x="708"/>
        <item sd="0" x="1940"/>
        <item sd="0" x="922"/>
        <item sd="0" x="69"/>
        <item sd="0" x="3573"/>
        <item sd="0" x="3392"/>
        <item sd="0" x="2498"/>
        <item sd="0" x="3662"/>
        <item sd="0" x="218"/>
        <item sd="0" x="2499"/>
        <item sd="0" x="1437"/>
        <item sd="0" x="1701"/>
        <item sd="0" x="2635"/>
        <item sd="0" x="1658"/>
        <item sd="0" x="3084"/>
        <item sd="0" x="3498"/>
        <item sd="0" x="1061"/>
        <item sd="0" x="1441"/>
        <item sd="0" x="3085"/>
        <item sd="0" x="2048"/>
        <item sd="0" x="2500"/>
        <item sd="0" x="3086"/>
        <item sd="0" x="2703"/>
        <item sd="0" x="1035"/>
        <item sd="0" x="1952"/>
        <item sd="0" x="2045"/>
        <item sd="0" x="3165"/>
        <item sd="0" x="2805"/>
        <item sd="0" x="3239"/>
        <item sd="0" x="3393"/>
        <item sd="0" x="3087"/>
        <item sd="0" x="3240"/>
        <item sd="0" x="158"/>
        <item sd="0" x="1117"/>
        <item sd="0" x="2017"/>
        <item sd="0" x="3552"/>
        <item sd="0" x="70"/>
        <item sd="0" x="71"/>
        <item sd="0" x="2300"/>
        <item sd="0" x="1508"/>
        <item sd="0" x="706"/>
        <item sd="0" x="670"/>
        <item sd="0" x="671"/>
        <item sd="0" x="3598"/>
        <item sd="0" x="72"/>
        <item sd="0" x="1964"/>
        <item sd="0" x="3166"/>
        <item sd="0" x="2501"/>
        <item sd="0" x="1073"/>
        <item sd="0" x="3167"/>
        <item sd="0" x="2806"/>
        <item sd="0" x="3394"/>
        <item sd="0" x="3495"/>
        <item sd="0" x="2256"/>
        <item sd="0" x="2502"/>
        <item sd="0" x="2503"/>
        <item sd="0" x="3088"/>
        <item sd="0" x="2038"/>
        <item sd="0" x="1774"/>
        <item sd="0" x="3089"/>
        <item sd="0" x="2504"/>
        <item sd="0" x="1051"/>
        <item sd="0" x="3437"/>
        <item sd="0" x="1287"/>
        <item sd="0" x="3168"/>
        <item sd="0" x="3315"/>
        <item sd="0" x="1362"/>
        <item sd="0" x="1310"/>
        <item sd="0" x="1631"/>
        <item sd="0" x="1970"/>
        <item sd="0" x="297"/>
        <item sd="0" x="2807"/>
        <item sd="0" x="3014"/>
        <item sd="0" x="3241"/>
        <item sd="0" x="2572"/>
        <item sd="0" x="1596"/>
        <item sd="0" x="1524"/>
        <item sd="0" x="3423"/>
        <item sd="0" x="3540"/>
        <item sd="0" x="3015"/>
        <item sd="0" x="2808"/>
        <item sd="0" x="1815"/>
        <item sd="0" x="350"/>
        <item sd="0" x="712"/>
        <item sd="0" x="3568"/>
        <item sd="0" x="3571"/>
        <item sd="0" x="2005"/>
        <item sd="0" x="1935"/>
        <item sd="0" x="1728"/>
        <item sd="0" x="351"/>
        <item sd="0" x="1269"/>
        <item sd="0" x="2183"/>
        <item sd="0" x="1662"/>
        <item sd="0" x="2209"/>
        <item sd="0" x="2105"/>
        <item sd="0" x="1885"/>
        <item sd="0" x="44"/>
        <item sd="0" x="134"/>
        <item sd="0" x="1058"/>
        <item sd="0" x="1974"/>
        <item sd="0" x="1445"/>
        <item sd="0" x="672"/>
        <item sd="0" x="1263"/>
        <item sd="0" x="2809"/>
        <item sd="0" x="1762"/>
        <item sd="0" x="1932"/>
        <item sd="0" x="1016"/>
        <item sd="0" x="3445"/>
        <item sd="0" x="2301"/>
        <item sd="0" x="3016"/>
        <item sd="0" x="1944"/>
        <item sd="0" x="2210"/>
        <item sd="0" x="1077"/>
        <item sd="0" x="3395"/>
        <item sd="0" x="2354"/>
        <item sd="0" x="1874"/>
        <item sd="0" x="3435"/>
        <item sd="0" x="3557"/>
        <item sd="0" x="1980"/>
        <item sd="0" x="3426"/>
        <item sd="0" x="407"/>
        <item sd="0" x="1784"/>
        <item sd="0" x="1893"/>
        <item sd="0" x="1502"/>
        <item sd="0" x="123"/>
        <item sd="0" x="180"/>
        <item sd="0" x="1883"/>
        <item sd="0" x="1957"/>
        <item sd="0" x="3620"/>
        <item sd="0" x="553"/>
        <item sd="0" x="181"/>
        <item sd="0" x="480"/>
        <item sd="0" x="3431"/>
        <item sd="0" x="1878"/>
        <item sd="0" x="73"/>
        <item sd="0" x="673"/>
        <item sd="0" x="2302"/>
        <item sd="0" x="2303"/>
        <item sd="0" x="1549"/>
        <item sd="0" x="2810"/>
        <item sd="0" x="2304"/>
        <item sd="0" x="182"/>
        <item sd="0" x="3451"/>
        <item sd="0" x="352"/>
        <item sd="0" x="278"/>
        <item sd="0" x="2811"/>
        <item sd="0" x="2704"/>
        <item sd="0" x="1584"/>
        <item sd="0" x="481"/>
        <item sd="0" x="1063"/>
        <item sd="0" x="1336"/>
        <item sd="0" x="3169"/>
        <item sd="0" x="3017"/>
        <item sd="0" x="3553"/>
        <item sd="0" x="2910"/>
        <item sd="0" x="279"/>
        <item sd="0" x="482"/>
        <item sd="0" x="2812"/>
        <item sd="0" x="2813"/>
        <item sd="0" x="2814"/>
        <item sd="0" x="2911"/>
        <item sd="0" x="483"/>
        <item sd="0" x="2636"/>
        <item sd="0" x="143"/>
        <item sd="0" x="2030"/>
        <item sd="0" x="3396"/>
        <item sd="0" x="1870"/>
        <item sd="0" x="1293"/>
        <item sd="0" x="2137"/>
        <item sd="0" x="3467"/>
        <item sd="0" x="3018"/>
        <item sd="0" x="1333"/>
        <item sd="0" x="3090"/>
        <item sd="0" x="3635"/>
        <item sd="0" x="1910"/>
        <item sd="0" x="1934"/>
        <item sd="0" x="1741"/>
        <item sd="0" x="2190"/>
        <item sd="0" x="746"/>
        <item sd="0" x="408"/>
        <item sd="0" x="1715"/>
        <item sd="0" x="1739"/>
        <item sd="0" x="1547"/>
        <item sd="0" x="2505"/>
        <item sd="0" x="3170"/>
        <item sd="0" x="1411"/>
        <item sd="0" x="1654"/>
        <item sd="0" x="2037"/>
        <item sd="0" x="2912"/>
        <item sd="0" x="3659"/>
        <item sd="0" x="1386"/>
        <item sd="0" x="3490"/>
        <item sd="0" x="3622"/>
        <item sd="0" x="1280"/>
        <item sd="0" x="3091"/>
        <item sd="0" x="3574"/>
        <item sd="0" x="103"/>
        <item sd="0" x="159"/>
        <item sd="0" x="1087"/>
        <item sd="0" x="1764"/>
        <item sd="0" x="2337"/>
        <item sd="0" x="1697"/>
        <item sd="0" x="1492"/>
        <item sd="0" x="1240"/>
        <item sd="0" x="3171"/>
        <item sd="0" x="2705"/>
        <item sd="0" x="3634"/>
        <item sd="0" x="3172"/>
        <item sd="0" x="3656"/>
        <item sd="0" x="1575"/>
        <item sd="0" x="3586"/>
        <item sd="0" x="3470"/>
        <item sd="0" x="280"/>
        <item sd="0" x="1738"/>
        <item sd="0" x="2019"/>
        <item sd="0" x="2506"/>
        <item sd="0" x="1927"/>
        <item sd="0" x="2507"/>
        <item sd="0" x="3019"/>
        <item sd="0" x="3242"/>
        <item sd="0" x="1128"/>
        <item sd="0" x="2815"/>
        <item sd="0" x="1869"/>
        <item sd="0" x="1838"/>
        <item sd="0" x="3092"/>
        <item sd="0" x="2816"/>
        <item sd="0" x="1729"/>
        <item sd="0" x="1119"/>
        <item sd="0" x="3316"/>
        <item sd="0" x="1851"/>
        <item sd="0" x="1108"/>
        <item sd="0" x="484"/>
        <item sd="0" x="409"/>
        <item sd="0" x="747"/>
        <item sd="0" x="1669"/>
        <item sd="0" x="3510"/>
        <item sd="0" x="554"/>
        <item sd="0" x="3487"/>
        <item sd="0" x="3602"/>
        <item sd="0" x="2508"/>
        <item sd="0" x="1721"/>
        <item sd="0" x="3173"/>
        <item sd="0" x="1100"/>
        <item sd="0" x="1551"/>
        <item sd="0" x="3560"/>
        <item sd="0" x="2914"/>
        <item sd="0" x="1024"/>
        <item sd="0" x="3093"/>
        <item sd="0" x="3439"/>
        <item sd="0" x="2077"/>
        <item sd="0" x="2118"/>
        <item sd="0" x="410"/>
        <item sd="0" x="2509"/>
        <item sd="0" x="3020"/>
        <item sd="0" x="3489"/>
        <item sd="0" x="2418"/>
        <item sd="0" x="2279"/>
        <item sd="0" x="2540"/>
        <item sd="0" x="555"/>
        <item sd="0" x="1040"/>
        <item sd="0" x="3989"/>
        <item sd="0" x="3854"/>
        <item sd="0" x="3853"/>
        <item sd="0" x="3987"/>
        <item sd="0" x="3852"/>
        <item sd="0" x="3988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1572"/>
        <item sd="0" x="2250"/>
        <item sd="0" x="1277"/>
        <item sd="0" x="2419"/>
        <item sd="0" x="2411"/>
        <item sd="0" x="1345"/>
        <item sd="0" x="2089"/>
        <item sd="0" x="2573"/>
        <item sd="0" x="2173"/>
        <item sd="0" x="674"/>
        <item sd="0" x="709"/>
        <item sd="0" x="1687"/>
        <item sd="0" x="2001"/>
        <item sd="0" x="748"/>
        <item sd="0" x="9"/>
        <item sd="0" x="2338"/>
        <item sd="0" x="2436"/>
        <item sd="0" x="1234"/>
        <item sd="0" x="1443"/>
        <item sd="0" x="2321"/>
        <item sd="0" x="2327"/>
        <item sd="0" x="1924"/>
        <item sd="0" x="2668"/>
        <item sd="0" x="1598"/>
        <item sd="0" x="1092"/>
        <item sd="0" x="1648"/>
        <item sd="0" x="2425"/>
        <item sd="0" x="94"/>
        <item sd="0" x="281"/>
        <item sd="0" x="448"/>
        <item sd="0" x="2966"/>
        <item sd="0" x="104"/>
        <item sd="0" x="183"/>
        <item sd="0" x="219"/>
        <item sd="0" x="2858"/>
        <item sd="0" x="3397"/>
        <item sd="0" x="2817"/>
        <item sd="0" x="2706"/>
        <item sd="0" x="2510"/>
        <item sd="0" x="1521"/>
        <item sd="0" x="52"/>
        <item sd="0" x="282"/>
        <item sd="0" x="2637"/>
        <item sd="0" x="2574"/>
        <item sd="0" x="2818"/>
        <item sd="0" x="1358"/>
        <item sd="0" x="1376"/>
        <item sd="0" x="1619"/>
        <item sd="0" x="32"/>
        <item sd="0" x="1393"/>
        <item sd="0" x="2433"/>
        <item sd="0" x="2355"/>
        <item sd="0" x="2356"/>
        <item sd="0" x="2437"/>
        <item sd="0" x="2398"/>
        <item sd="0" x="2384"/>
        <item sd="0" x="2357"/>
        <item sd="0" x="184"/>
        <item sd="0" x="33"/>
        <item sd="0" x="2448"/>
        <item sd="0" x="2915"/>
        <item sd="0" x="1346"/>
        <item sd="0" x="1429"/>
        <item sd="0" x="2511"/>
        <item sd="0" x="3021"/>
        <item sd="0" x="353"/>
        <item sd="0" x="3516"/>
        <item sd="0" x="2819"/>
        <item sd="0" x="3317"/>
        <item sd="0" x="1271"/>
        <item sd="0" x="3631"/>
        <item sd="0" x="3094"/>
        <item sd="0" x="3174"/>
        <item sd="0" x="1821"/>
        <item sd="0" x="3243"/>
        <item sd="0" x="3095"/>
        <item sd="0" x="3022"/>
        <item sd="0" x="2150"/>
        <item sd="0" x="1968"/>
        <item sd="0" x="1373"/>
        <item sd="0" x="1303"/>
        <item sd="0" x="3244"/>
        <item sd="0" x="1558"/>
        <item sd="0" x="2127"/>
        <item sd="0" x="3053"/>
        <item sd="0" x="2166"/>
        <item sd="0" x="749"/>
        <item sd="0" x="2332"/>
        <item sd="0" x="283"/>
        <item sd="0" x="485"/>
        <item sd="0" x="486"/>
        <item sd="0" x="220"/>
        <item sd="0" x="2114"/>
        <item sd="0" x="284"/>
        <item sd="0" x="487"/>
        <item sd="0" x="2091"/>
        <item sd="0" x="185"/>
        <item sd="0" x="2258"/>
        <item sd="0" x="411"/>
        <item sd="0" x="285"/>
        <item sd="0" x="412"/>
        <item sd="0" x="556"/>
        <item sd="0" x="221"/>
        <item sd="0" x="186"/>
        <item sd="0" x="286"/>
        <item sd="0" x="1400"/>
        <item sd="0" x="750"/>
        <item sd="0" x="287"/>
        <item sd="0" x="2023"/>
        <item sd="0" x="1630"/>
        <item sd="0" x="3856"/>
        <item sd="0" x="3855"/>
        <item sd="0" x="3990"/>
        <item sd="0" x="1828"/>
        <item sd="0" x="1652"/>
        <item sd="0" x="1925"/>
        <item sd="0" x="1466"/>
        <item sd="0" x="3245"/>
        <item sd="0" x="1673"/>
        <item sd="0" x="2916"/>
        <item sd="0" x="1771"/>
        <item sd="0" x="1200"/>
        <item sd="0" x="1132"/>
        <item sd="0" x="1498"/>
        <item sd="0" x="288"/>
        <item sd="0" x="557"/>
        <item sd="0" x="751"/>
        <item sd="0" x="1824"/>
        <item sd="0" x="413"/>
        <item sd="0" x="289"/>
        <item sd="0" x="1626"/>
        <item sd="0" x="488"/>
        <item sd="0" x="752"/>
        <item sd="0" x="354"/>
        <item sd="0" x="1167"/>
        <item sd="0" x="2075"/>
        <item sd="0" x="3441"/>
        <item sd="0" x="2080"/>
        <item sd="0" x="2449"/>
        <item sd="0" x="1291"/>
        <item sd="0" x="558"/>
        <item sd="0" x="2412"/>
        <item sd="0" x="2223"/>
        <item sd="0" x="1180"/>
        <item sd="0" x="3318"/>
        <item sd="0" x="2148"/>
        <item sd="0" x="2638"/>
        <item sd="0" x="2575"/>
        <item sd="0" x="2576"/>
        <item sd="0" x="2707"/>
        <item sd="0" x="1708"/>
        <item sd="0" x="1610"/>
        <item sd="0" x="3913"/>
        <item sd="0" x="1002"/>
        <item sd="0" x="74"/>
        <item sd="0" x="2917"/>
        <item sd="0" x="1735"/>
        <item sd="0" x="2639"/>
        <item sd="0" x="559"/>
        <item sd="0" x="3861"/>
        <item sd="0" x="3863"/>
        <item sd="0" x="3859"/>
        <item sd="0" x="3862"/>
        <item sd="0" x="3857"/>
        <item sd="0" x="3864"/>
        <item sd="0" x="3991"/>
        <item sd="0" x="3858"/>
        <item sd="0" x="3860"/>
        <item sd="0" x="3865"/>
        <item sd="0" x="933"/>
        <item sd="0" x="934"/>
        <item sd="0" x="935"/>
        <item sd="0" x="936"/>
        <item sd="0" x="937"/>
        <item sd="0" x="938"/>
        <item sd="0" x="939"/>
        <item sd="0" x="940"/>
        <item sd="0" x="10"/>
        <item sd="0" x="2708"/>
        <item sd="0" x="1839"/>
        <item sd="0" x="2918"/>
        <item sd="0" x="1311"/>
        <item sd="0" x="1202"/>
        <item sd="0" x="1118"/>
        <item sd="0" x="25"/>
        <item sd="0" x="3319"/>
        <item sd="0" x="3914"/>
        <item sd="0" x="3246"/>
        <item sd="0" x="3440"/>
        <item sd="0" x="1317"/>
        <item sd="0" x="1012"/>
        <item sd="0" x="1124"/>
        <item sd="0" x="2919"/>
        <item sd="0" x="1802"/>
        <item sd="0" x="2399"/>
        <item sd="0" x="1795"/>
        <item sd="0" x="2577"/>
        <item sd="0" x="1433"/>
        <item sd="0" x="2640"/>
        <item sd="0" x="2413"/>
        <item sd="0" x="3506"/>
        <item sd="0" x="1622"/>
        <item sd="0" x="1965"/>
        <item sd="0" x="3096"/>
        <item sd="0" x="2512"/>
        <item sd="0" x="3023"/>
        <item sd="0" x="1734"/>
        <item sd="0" x="675"/>
        <item sd="0" x="355"/>
        <item sd="0" x="676"/>
        <item sd="0" x="1779"/>
        <item sd="0" x="1490"/>
        <item sd="0" x="1335"/>
        <item sd="0" x="2029"/>
        <item sd="0" x="998"/>
        <item sd="0" x="2820"/>
        <item sd="0" x="2513"/>
        <item sd="0" x="3465"/>
        <item sd="0" x="2641"/>
        <item sd="0" x="1778"/>
        <item sd="0" x="3344"/>
        <item sd="0" x="3097"/>
        <item sd="0" x="2709"/>
        <item sd="0" x="3024"/>
        <item sd="0" x="187"/>
        <item sd="0" x="3630"/>
        <item sd="0" x="223"/>
        <item sd="0" x="3398"/>
        <item sd="0" x="2578"/>
        <item sd="0" x="2371"/>
        <item sd="0" x="2016"/>
        <item sd="0" x="3399"/>
        <item sd="0" x="1451"/>
        <item sd="0" x="2514"/>
        <item sd="0" x="2305"/>
        <item sd="0" x="1216"/>
        <item sd="0" x="2220"/>
        <item sd="0" x="3492"/>
        <item sd="0" x="1232"/>
        <item sd="0" x="3627"/>
        <item sd="0" x="1676"/>
        <item sd="0" x="75"/>
        <item sd="0" x="2920"/>
        <item sd="0" x="1241"/>
        <item sd="0" x="290"/>
        <item sd="0" x="3600"/>
        <item sd="0" x="2921"/>
        <item sd="0" x="1591"/>
        <item sd="0" x="677"/>
        <item sd="0" x="2710"/>
        <item sd="0" x="1536"/>
        <item sd="0" x="3247"/>
        <item sd="0" x="3098"/>
        <item sd="0" x="2400"/>
        <item sd="0" x="1731"/>
        <item sd="0" x="3400"/>
        <item sd="0" x="3566"/>
        <item sd="0" x="2200"/>
        <item sd="0" x="2079"/>
        <item sd="0" x="3479"/>
        <item sd="0" x="1922"/>
        <item sd="0" x="3175"/>
        <item sd="0" x="3025"/>
        <item sd="0" x="2922"/>
        <item sd="0" x="3320"/>
        <item sd="0" x="3176"/>
        <item sd="0" x="1714"/>
        <item sd="0" x="753"/>
        <item sd="0" x="1998"/>
        <item sd="0" x="1324"/>
        <item sd="0" x="3248"/>
        <item sd="0" x="3249"/>
        <item sd="0" x="2821"/>
        <item sd="0" x="1694"/>
        <item sd="0" x="1465"/>
        <item sd="0" x="3099"/>
        <item sd="0" x="3250"/>
        <item sd="0" x="3100"/>
        <item sd="0" x="3026"/>
        <item sd="0" x="1900"/>
        <item sd="0" x="1951"/>
        <item sd="0" x="1611"/>
        <item sd="0" x="1742"/>
        <item sd="0" x="1283"/>
        <item sd="0" x="291"/>
        <item sd="0" x="2923"/>
        <item sd="0" x="1801"/>
        <item sd="0" x="3401"/>
        <item sd="0" x="678"/>
        <item sd="0" x="2420"/>
        <item sd="0" x="2515"/>
        <item sd="0" x="3480"/>
        <item sd="0" x="765"/>
        <item sd="0" x="3027"/>
        <item sd="0" x="754"/>
        <item sd="0" x="941"/>
        <item sd="0" x="1246"/>
        <item sd="0" x="755"/>
        <item sd="0" x="1257"/>
        <item sd="0" x="2516"/>
        <item sd="0" x="756"/>
        <item sd="0" x="1148"/>
        <item sd="0" x="11"/>
        <item sd="0" x="2434"/>
        <item sd="0" x="292"/>
        <item sd="0" x="1274"/>
        <item sd="0" x="1879"/>
        <item sd="0" x="560"/>
        <item sd="0" x="1846"/>
        <item sd="0" x="1992"/>
        <item sd="0" x="3177"/>
        <item sd="0" x="1921"/>
        <item sd="0" x="2579"/>
        <item sd="0" x="561"/>
        <item sd="0" x="2068"/>
        <item sd="0" x="2013"/>
        <item sd="0" x="3866"/>
        <item sd="0" x="1160"/>
        <item sd="0" x="1314"/>
        <item sd="0" x="1076"/>
        <item sd="0" x="1835"/>
        <item sd="0" x="3178"/>
        <item sd="0" x="2123"/>
        <item sd="0" x="2822"/>
        <item sd="0" x="3995"/>
        <item sd="0" x="3997"/>
        <item sd="0" x="3876"/>
        <item sd="0" x="3872"/>
        <item sd="0" x="3869"/>
        <item sd="0" x="3992"/>
        <item sd="0" x="3993"/>
        <item sd="0" x="3871"/>
        <item sd="0" x="3867"/>
        <item sd="0" x="3877"/>
        <item sd="0" x="3870"/>
        <item sd="0" x="3999"/>
        <item sd="0" x="3994"/>
        <item sd="0" x="3996"/>
        <item sd="0" x="3873"/>
        <item sd="0" x="3874"/>
        <item sd="0" x="1306"/>
        <item sd="0" x="3998"/>
        <item sd="0" x="3875"/>
        <item sd="0" x="3868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3179"/>
        <item sd="0" x="679"/>
        <item sd="0" x="2711"/>
        <item sd="0" x="489"/>
        <item sd="0" x="2924"/>
        <item sd="0" x="680"/>
        <item sd="0" x="3321"/>
        <item sd="0" x="3028"/>
        <item sd="0" x="2450"/>
        <item sd="0" x="3180"/>
        <item sd="0" x="3322"/>
        <item sd="0" x="3181"/>
        <item sd="0" x="76"/>
        <item sd="0" x="3474"/>
        <item sd="0" x="3251"/>
        <item sd="0" x="414"/>
        <item sd="0" x="2010"/>
        <item sd="0" x="3484"/>
        <item sd="0" x="1218"/>
        <item sd="0" x="3323"/>
        <item sd="0" x="3182"/>
        <item sd="0" x="135"/>
        <item sd="0" x="3402"/>
        <item sd="0" x="356"/>
        <item sd="0" x="2925"/>
        <item sd="0" x="3324"/>
        <item sd="0" x="2580"/>
        <item sd="0" x="3183"/>
        <item sd="0" x="2823"/>
        <item sd="0" x="3252"/>
        <item sd="0" x="1057"/>
        <item sd="0" x="2199"/>
        <item sd="0" x="1894"/>
        <item sd="0" x="1485"/>
        <item sd="0" x="1991"/>
        <item sd="0" x="12"/>
        <item sd="0" x="562"/>
        <item sd="0" x="136"/>
        <item sd="0" x="757"/>
        <item sd="0" x="77"/>
        <item sd="0" x="681"/>
        <item sd="0" x="682"/>
        <item sd="0" x="2824"/>
        <item sd="0" x="1788"/>
        <item sd="0" x="1316"/>
        <item sd="0" x="1371"/>
        <item sd="0" x="3101"/>
        <item sd="0" x="3102"/>
        <item sd="0" x="1230"/>
        <item sd="0" x="293"/>
        <item sd="0" x="1025"/>
        <item sd="0" x="683"/>
        <item sd="0" x="3103"/>
        <item sd="0" x="2825"/>
        <item sd="0" x="2826"/>
        <item sd="0" x="2261"/>
        <item sd="0" x="3184"/>
        <item sd="0" x="563"/>
        <item sd="0" x="3501"/>
        <item sd="0" x="415"/>
        <item sd="0" x="1365"/>
        <item sd="0" x="3611"/>
        <item sd="0" x="758"/>
        <item sd="0" x="114"/>
        <item sd="0" x="1233"/>
        <item sd="0" x="34"/>
        <item sd="0" x="2642"/>
        <item sd="0" x="2712"/>
        <item sd="0" x="3253"/>
        <item sd="0" x="3185"/>
        <item sd="0" x="3481"/>
        <item sd="0" x="3413"/>
        <item sd="0" x="1722"/>
        <item sd="0" x="1963"/>
        <item sd="0" x="1075"/>
        <item sd="0" x="2926"/>
        <item sd="0" x="3104"/>
        <item sd="0" x="2927"/>
        <item sd="0" x="3403"/>
        <item sd="0" x="160"/>
        <item sd="0" x="2306"/>
        <item sd="0" x="3473"/>
        <item sd="0" x="1812"/>
        <item sd="0" x="2178"/>
        <item sd="0" x="1554"/>
        <item sd="0" x="1977"/>
        <item sd="0" x="3254"/>
        <item sd="0" x="1458"/>
        <item sd="0" x="3520"/>
        <item sd="0" x="1412"/>
        <item sd="0" x="2928"/>
        <item sd="0" x="2929"/>
        <item sd="0" x="1183"/>
        <item sd="0" x="1381"/>
        <item sd="0" x="2060"/>
        <item sd="0" x="759"/>
        <item sd="0" x="1038"/>
        <item sd="0" x="2827"/>
        <item sd="0" x="2026"/>
        <item sd="0" x="490"/>
        <item sd="0" x="1736"/>
        <item sd="0" x="684"/>
        <item sd="0" x="107"/>
        <item sd="0" x="2307"/>
        <item sd="0" x="295"/>
        <item sd="0" x="685"/>
        <item sd="0" x="2260"/>
        <item sd="0" x="2308"/>
        <item sd="0" x="1830"/>
        <item sd="0" x="3105"/>
        <item sd="0" x="2828"/>
        <item sd="0" x="1546"/>
        <item sd="0" x="78"/>
        <item sd="0" x="1897"/>
        <item sd="0" x="2643"/>
        <item sd="0" x="2644"/>
        <item sd="0" x="1725"/>
        <item sd="0" x="564"/>
        <item sd="0" x="2385"/>
        <item sd="0" x="2930"/>
        <item sd="0" x="224"/>
        <item sd="0" x="565"/>
        <item sd="0" x="2517"/>
        <item sd="0" x="1920"/>
        <item sd="0" x="994"/>
        <item sd="0" x="3255"/>
        <item sd="0" x="2931"/>
        <item sd="0" x="2645"/>
        <item sd="0" x="2309"/>
        <item sd="0" x="1392"/>
        <item sd="0" x="2372"/>
        <item sd="0" x="416"/>
        <item sd="0" x="2581"/>
        <item sd="0" x="2646"/>
        <item sd="0" x="1933"/>
        <item sd="0" x="2373"/>
        <item sd="0" x="3522"/>
        <item sd="0" x="3523"/>
        <item sd="0" x="3186"/>
        <item sd="0" x="3596"/>
        <item sd="0" x="2168"/>
        <item sd="0" x="1651"/>
        <item sd="0" x="3414"/>
        <item sd="0" x="3639"/>
        <item sd="0" x="296"/>
        <item sd="0" x="1312"/>
        <item sd="0" x="2669"/>
        <item sd="0" x="1529"/>
        <item sd="0" x="760"/>
        <item sd="0" x="2932"/>
        <item sd="0" x="3546"/>
        <item sd="0" x="1789"/>
        <item sd="0" x="2829"/>
        <item sd="0" x="2830"/>
        <item sd="0" x="3576"/>
        <item sd="0" x="2713"/>
        <item sd="0" x="1720"/>
        <item sd="0" x="1624"/>
        <item sd="0" x="686"/>
        <item sd="0" x="3029"/>
        <item sd="0" x="2831"/>
        <item sd="0" x="2832"/>
        <item sd="0" x="687"/>
        <item sd="0" x="3519"/>
        <item sd="0" x="3446"/>
        <item sd="0" x="3325"/>
        <item sd="0" x="3030"/>
        <item sd="0" x="1022"/>
        <item sd="0" x="1421"/>
        <item sd="0" x="1886"/>
        <item sd="0" x="3511"/>
        <item sd="0" x="2933"/>
        <item sd="0" x="3549"/>
        <item sd="0" x="1150"/>
        <item sd="0" x="118"/>
        <item sd="0" x="688"/>
        <item sd="0" x="761"/>
        <item sd="0" x="417"/>
        <item sd="0" x="2138"/>
        <item sd="0" x="1013"/>
        <item sd="0" x="1096"/>
        <item sd="0" x="225"/>
        <item sd="0" x="710"/>
        <item sd="0" x="689"/>
        <item sd="0" x="2647"/>
        <item sd="0" x="3256"/>
        <item sd="0" x="3891"/>
        <item sd="0" x="4001"/>
        <item sd="0" x="4002"/>
        <item sd="0" x="3878"/>
        <item sd="0" x="4006"/>
        <item sd="0" x="3892"/>
        <item sd="0" x="4003"/>
        <item sd="0" x="3894"/>
        <item sd="0" x="3879"/>
        <item sd="0" x="4007"/>
        <item sd="0" x="3884"/>
        <item sd="0" x="3895"/>
        <item sd="0" x="4005"/>
        <item sd="0" x="3888"/>
        <item sd="0" x="3880"/>
        <item sd="0" x="3886"/>
        <item sd="0" x="3889"/>
        <item sd="0" x="3896"/>
        <item sd="0" x="3893"/>
        <item sd="0" x="4004"/>
        <item sd="0" x="3885"/>
        <item sd="0" x="4000"/>
        <item sd="0" x="3881"/>
        <item sd="0" x="3883"/>
        <item sd="0" x="3890"/>
        <item sd="0" x="3897"/>
        <item sd="0" x="3887"/>
        <item sd="0" x="388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3"/>
        <item sd="0" x="964"/>
        <item sd="0" x="1520"/>
        <item sd="0" x="1909"/>
        <item sd="0" x="1500"/>
        <item sd="0" x="1556"/>
        <item sd="0" x="298"/>
        <item sd="0" x="2374"/>
        <item sd="0" x="491"/>
        <item sd="0" x="996"/>
        <item sd="0" x="1472"/>
        <item sd="0" x="79"/>
        <item sd="0" x="3106"/>
        <item sd="0" x="1210"/>
        <item sd="0" x="1641"/>
        <item sd="0" x="357"/>
        <item sd="0" x="299"/>
        <item sd="0" x="3257"/>
        <item sd="0" x="3187"/>
        <item sd="0" x="2426"/>
        <item sd="0" x="1109"/>
        <item sd="0" x="124"/>
        <item sd="0" x="566"/>
        <item sd="0" x="492"/>
        <item sd="0" x="358"/>
        <item sd="0" x="762"/>
        <item sd="0" x="567"/>
        <item sd="0" x="137"/>
        <item sd="0" x="1131"/>
        <item sd="0" x="130"/>
        <item sd="0" x="2310"/>
        <item sd="0" x="2582"/>
        <item sd="0" x="2518"/>
        <item sd="0" x="2714"/>
        <item sd="0" x="162"/>
        <item sd="0" x="690"/>
        <item sd="0" x="300"/>
        <item sd="0" x="691"/>
        <item sd="0" x="1522"/>
        <item sd="0" x="2204"/>
        <item sd="0" x="1814"/>
        <item sd="0" x="1603"/>
        <item sd="0" x="2003"/>
        <item sd="0" x="2522"/>
        <item sd="0" x="3188"/>
        <item sd="0" x="1548"/>
        <item sd="0" x="2126"/>
        <item sd="0" x="2106"/>
        <item sd="0" x="2835"/>
        <item sd="0" x="1154"/>
        <item sd="0" x="1000"/>
        <item sd="0" x="3031"/>
        <item sd="0" x="3189"/>
        <item sd="0" x="1101"/>
        <item sd="0" x="2833"/>
        <item sd="0" x="3617"/>
        <item sd="0" x="2251"/>
        <item sd="0" x="2834"/>
        <item sd="0" x="1454"/>
        <item sd="0" x="3258"/>
        <item sd="0" x="3404"/>
        <item sd="0" x="3032"/>
        <item sd="0" x="2519"/>
        <item sd="0" x="3468"/>
        <item sd="0" x="3326"/>
        <item sd="0" x="1700"/>
        <item sd="0" x="1659"/>
        <item sd="0" x="3405"/>
        <item sd="0" x="3107"/>
        <item sd="0" x="2070"/>
        <item sd="0" x="3455"/>
        <item sd="0" x="2217"/>
        <item sd="0" x="1221"/>
        <item sd="0" x="1103"/>
        <item sd="0" x="2140"/>
        <item sd="0" x="3327"/>
        <item sd="0" x="2328"/>
        <item sd="0" x="1438"/>
        <item sd="0" x="1899"/>
        <item sd="0" x="2520"/>
        <item sd="0" x="1845"/>
        <item sd="0" x="2311"/>
        <item sd="0" x="1582"/>
        <item sd="0" x="2934"/>
        <item sd="0" x="3108"/>
        <item sd="0" x="493"/>
        <item sd="0" x="2935"/>
        <item sd="0" x="2648"/>
        <item sd="0" x="2595"/>
        <item sd="0" x="2715"/>
        <item sd="0" x="3509"/>
        <item sd="0" x="3033"/>
        <item sd="0" x="3034"/>
        <item sd="0" x="2521"/>
        <item sd="0" x="2185"/>
        <item sd="0" x="3328"/>
        <item sd="0" x="3578"/>
        <item sd="0" x="2596"/>
        <item sd="0" x="227"/>
        <item sd="0" x="3459"/>
        <item sd="0" x="3592"/>
        <item sd="0" x="2649"/>
        <item sd="0" x="1244"/>
        <item sd="0" x="3589"/>
        <item sd="0" x="2936"/>
        <item sd="0" x="1625"/>
        <item sd="0" x="2161"/>
        <item sd="0" x="1850"/>
        <item sd="0" x="2206"/>
        <item sd="0" x="568"/>
        <item sd="0" x="692"/>
        <item sd="0" x="2169"/>
        <item sd="0" x="1581"/>
        <item sd="0" x="2716"/>
        <item sd="0" x="2583"/>
        <item sd="0" x="3035"/>
        <item sd="0" x="3190"/>
        <item sd="0" x="3461"/>
        <item sd="0" x="2407"/>
        <item sd="0" x="80"/>
        <item sd="0" x="1853"/>
        <item sd="0" x="2717"/>
        <item sd="0" x="2082"/>
        <item sd="0" x="1653"/>
        <item sd="0" x="1616"/>
        <item sd="0" x="1248"/>
        <item sd="0" x="3036"/>
        <item sd="0" x="3647"/>
        <item sd="0" x="3482"/>
        <item sd="0" x="1568"/>
        <item sd="0" x="1091"/>
        <item sd="0" x="1585"/>
        <item sd="0" x="1939"/>
        <item sd="0" x="3485"/>
        <item sd="0" x="2176"/>
        <item sd="0" x="1353"/>
        <item sd="0" x="1112"/>
        <item sd="0" x="1645"/>
        <item sd="0" x="2523"/>
        <item sd="0" x="3632"/>
        <item sd="0" x="2043"/>
        <item sd="0" x="2937"/>
        <item sd="0" x="3037"/>
        <item sd="0" x="1247"/>
        <item sd="0" x="301"/>
        <item sd="0" x="1342"/>
        <item sd="0" x="1331"/>
        <item sd="0" x="1888"/>
        <item sd="0" x="1954"/>
        <item sd="0" x="1140"/>
        <item sd="0" x="3329"/>
        <item sd="0" x="1146"/>
        <item sd="0" x="2584"/>
        <item sd="0" x="2938"/>
        <item sd="0" x="3419"/>
        <item sd="0" x="1279"/>
        <item sd="0" x="2836"/>
        <item sd="0" x="2524"/>
        <item sd="0" x="3619"/>
        <item sd="0" x="2939"/>
        <item sd="0" x="3330"/>
        <item sd="0" x="2525"/>
        <item sd="0" x="2940"/>
        <item sd="0" x="146"/>
        <item sd="0" x="3554"/>
        <item sd="0" x="2163"/>
        <item sd="0" x="3109"/>
        <item sd="0" x="1639"/>
        <item sd="0" x="1229"/>
        <item sd="0" x="2388"/>
        <item sd="0" x="1901"/>
        <item sd="0" x="228"/>
        <item sd="0" x="2273"/>
        <item sd="0" x="2358"/>
        <item sd="0" x="1179"/>
        <item sd="0" x="1145"/>
        <item sd="0" x="2421"/>
        <item sd="0" x="3191"/>
        <item sd="0" x="2109"/>
        <item sd="0" x="2072"/>
        <item sd="0" x="3542"/>
        <item sd="0" x="1264"/>
        <item sd="0" x="1574"/>
        <item sd="0" x="229"/>
        <item sd="0" x="2375"/>
        <item sd="0" x="2408"/>
        <item sd="0" x="359"/>
        <item sd="0" x="1329"/>
        <item sd="0" x="418"/>
        <item sd="0" x="2032"/>
        <item sd="0" x="302"/>
        <item sd="0" x="303"/>
        <item sd="0" x="1542"/>
        <item sd="0" x="763"/>
        <item sd="0" x="1904"/>
        <item sd="0" x="360"/>
        <item sd="0" x="494"/>
        <item sd="0" x="1628"/>
        <item sd="0" x="569"/>
        <item sd="0" x="1613"/>
        <item sd="0" x="2271"/>
        <item sd="0" x="2136"/>
        <item sd="0" x="2650"/>
        <item sd="0" x="3633"/>
        <item sd="0" x="1383"/>
        <item sd="0" x="2837"/>
        <item sd="0" x="2526"/>
        <item sd="0" x="3447"/>
        <item sd="0" x="3458"/>
        <item sd="0" x="1704"/>
        <item sd="0" x="1868"/>
        <item sd="0" x="1493"/>
        <item sd="0" x="2718"/>
        <item sd="0" x="1031"/>
        <item sd="0" x="361"/>
        <item sd="0" x="419"/>
        <item sd="0" x="420"/>
        <item sd="0" x="188"/>
        <item sd="0" x="362"/>
        <item sd="0" x="304"/>
        <item sd="0" x="226"/>
        <item sd="0" x="161"/>
        <item sd="0" x="421"/>
        <item sd="0" x="2051"/>
        <item sd="0" x="495"/>
        <item sd="0" x="305"/>
        <item sd="0" x="962"/>
        <item sd="0" x="2651"/>
        <item sd="0" x="2093"/>
        <item sd="0" x="2451"/>
        <item sd="0" x="3606"/>
        <item sd="0" x="1614"/>
        <item sd="0" x="1854"/>
        <item sd="0" x="1174"/>
        <item sd="0" x="570"/>
        <item sd="0" x="2838"/>
        <item sd="0" x="1982"/>
        <item sd="0" x="2047"/>
        <item sd="0" x="422"/>
        <item sd="0" x="294"/>
        <item sd="0" x="2221"/>
        <item sd="0" x="81"/>
        <item sd="0" x="1775"/>
        <item sd="0" x="3518"/>
        <item sd="0" x="1902"/>
        <item sd="0" x="2585"/>
        <item sd="0" x="2104"/>
        <item sd="0" x="423"/>
        <item sd="0" x="363"/>
        <item sd="0" x="82"/>
        <item sd="0" x="83"/>
        <item sd="0" x="1553"/>
        <item sd="0" x="2719"/>
        <item sd="0" x="2859"/>
        <item sd="0" x="1962"/>
        <item sd="0" x="693"/>
        <item sd="0" x="1436"/>
        <item sd="0" x="1842"/>
        <item sd="0" x="2941"/>
        <item sd="0" x="3110"/>
        <item sd="0" x="3331"/>
        <item sd="0" x="1209"/>
        <item sd="0" x="2839"/>
        <item sd="0" x="3038"/>
        <item sd="0" x="3407"/>
        <item sd="0" x="3475"/>
        <item sd="0" x="3406"/>
        <item sd="0" x="3457"/>
        <item sd="0" x="3039"/>
        <item sd="0" x="1525"/>
        <item sd="0" x="306"/>
        <item sd="0" x="1177"/>
        <item sd="0" x="2840"/>
        <item sd="0" x="1304"/>
        <item sd="0" x="307"/>
        <item sd="0" x="1483"/>
        <item sd="0" x="1930"/>
        <item sd="0" x="3054"/>
        <item sd="0" x="1989"/>
        <item sd="0" x="1657"/>
        <item sd="0" x="3332"/>
        <item sd="0" x="2586"/>
        <item sd="0" m="1" x="4017"/>
        <item sd="0" x="571"/>
        <item sd="0" x="3192"/>
        <item sd="0" x="1985"/>
        <item sd="0" x="1476"/>
        <item sd="0" x="1300"/>
        <item sd="0" x="2942"/>
        <item sd="0" x="1672"/>
        <item sd="0" x="230"/>
        <item sd="0" x="150"/>
        <item sd="0" x="1228"/>
        <item sd="0" x="1860"/>
        <item sd="0" x="3651"/>
        <item sd="0" x="2083"/>
        <item sd="0" x="163"/>
        <item sd="0" x="2943"/>
        <item sd="0" x="2944"/>
        <item sd="0" x="2841"/>
        <item sd="0" x="3111"/>
        <item sd="0" x="449"/>
        <item sd="0" x="2945"/>
        <item sd="0" x="3112"/>
        <item sd="0" x="2002"/>
        <item sd="0" x="572"/>
        <item sd="0" x="1349"/>
        <item sd="0" x="2652"/>
        <item sd="0" x="2527"/>
        <item sd="0" x="2842"/>
        <item sd="0" x="1635"/>
        <item sd="0" x="1390"/>
        <item sd="0" x="2587"/>
        <item sd="0" x="2588"/>
        <item sd="0" x="3193"/>
        <item sd="0" x="3408"/>
        <item sd="0" x="1446"/>
        <item sd="0" x="1855"/>
        <item sd="0" x="1517"/>
        <item sd="0" x="1341"/>
        <item sd="0" x="2860"/>
        <item sd="0" x="496"/>
        <item sd="0" x="1668"/>
        <item sd="0" x="2253"/>
        <item sd="0" x="3901"/>
        <item sd="0" x="3898"/>
        <item sd="0" x="3903"/>
        <item sd="0" x="3904"/>
        <item sd="0" x="4008"/>
        <item sd="0" x="3899"/>
        <item sd="0" x="3900"/>
        <item sd="0" x="3902"/>
        <item sd="0" x="4009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1420"/>
        <item sd="0" x="573"/>
        <item sd="0" x="2033"/>
        <item sd="0" x="2720"/>
        <item sd="0" x="2721"/>
        <item sd="0" x="1344"/>
        <item sd="0" x="3497"/>
        <item sd="0" x="2110"/>
        <item sd="0" x="2203"/>
        <item sd="0" x="694"/>
        <item sd="0" x="1116"/>
        <item sd="0" x="119"/>
        <item sd="0" x="1871"/>
        <item sd="0" x="1194"/>
        <item sd="0" x="3409"/>
        <item sd="0" x="3259"/>
        <item sd="0" x="3040"/>
        <item sd="0" x="3613"/>
        <item sd="0" x="3113"/>
        <item sd="0" x="3558"/>
        <item sd="0" x="1832"/>
        <item sd="0" x="2333"/>
        <item sd="0" x="2186"/>
        <item sd="0" x="594"/>
        <item sd="0" x="1667"/>
        <item sd="0" x="3260"/>
        <item sd="0" x="1182"/>
        <item sd="0" x="1849"/>
        <item sd="0" m="1" x="4014"/>
        <item sd="0" x="2946"/>
        <item sd="0" x="13"/>
        <item sd="0" x="231"/>
        <item sd="0" x="2325"/>
        <item sd="0" x="2181"/>
        <item sd="0" x="138"/>
        <item sd="0" x="308"/>
        <item sd="0" x="497"/>
        <item sd="0" x="3114"/>
        <item sd="0" x="1195"/>
        <item sd="0" x="1223"/>
        <item sd="0" x="2386"/>
        <item sd="0" x="45"/>
        <item sd="0" x="2422"/>
        <item sd="0" x="976"/>
        <item sd="0" x="425"/>
        <item sd="0" x="2339"/>
        <item sd="0" x="364"/>
        <item sd="0" x="1254"/>
        <item sd="0" x="574"/>
        <item sd="0" x="426"/>
        <item sd="0" x="2376"/>
        <item sd="0" x="1448"/>
        <item sd="0" x="2099"/>
        <item sd="0" x="1289"/>
        <item sd="0" x="977"/>
        <item sd="0" x="499"/>
        <item sd="0" x="179"/>
        <item sd="0" x="2359"/>
        <item sd="0" x="1567"/>
        <item sd="0" x="1539"/>
        <item sd="0" x="2377"/>
        <item sd="0" x="14"/>
        <item sd="0" x="1201"/>
        <item sd="0" x="125"/>
        <item sd="0" x="1597"/>
        <item sd="0" x="1462"/>
        <item sd="0" x="365"/>
        <item sd="0" x="1475"/>
        <item sd="0" x="1398"/>
        <item sd="0" x="2097"/>
        <item sd="0" x="1638"/>
        <item sd="0" x="2360"/>
        <item sd="0" x="1495"/>
        <item sd="0" x="575"/>
        <item sd="0" x="1678"/>
        <item sd="0" x="595"/>
        <item sd="0" x="1702"/>
        <item sd="0" x="2103"/>
        <item sd="0" x="695"/>
        <item sd="0" x="1505"/>
        <item sd="0" x="1328"/>
        <item sd="0" x="1562"/>
        <item sd="0" x="2312"/>
        <item sd="0" x="84"/>
        <item sd="0" x="766"/>
        <item sd="0" x="696"/>
        <item sd="0" x="2843"/>
        <item sd="0" x="1192"/>
        <item sd="0" x="1262"/>
        <item sd="0" x="3590"/>
        <item sd="0" x="2844"/>
        <item sd="0" x="2845"/>
        <item sd="0" x="2653"/>
        <item sd="0" x="108"/>
        <item sd="0" x="1089"/>
        <item sd="0" x="3261"/>
        <item sd="0" x="1617"/>
        <item sd="0" x="1533"/>
        <item sd="0" x="2947"/>
        <item sd="0" x="2654"/>
        <item sd="0" x="2948"/>
        <item sd="0" x="1746"/>
        <item sd="0" x="1090"/>
        <item sd="0" x="85"/>
        <item sd="0" x="697"/>
        <item sd="0" x="1292"/>
        <item sd="0" x="995"/>
        <item sd="0" x="86"/>
        <item sd="0" x="1380"/>
        <item sd="0" x="698"/>
        <item sd="0" x="2846"/>
        <item sd="0" x="2213"/>
        <item sd="0" x="767"/>
        <item sd="0" x="1636"/>
        <item sd="0" x="2245"/>
        <item sd="0" x="1107"/>
        <item sd="0" x="1633"/>
        <item sd="0" x="1684"/>
        <item sd="0" x="2193"/>
        <item sd="0" x="1338"/>
        <item sd="0" x="189"/>
        <item sd="0" x="1006"/>
        <item sd="0" x="1086"/>
        <item sd="0" x="190"/>
        <item sd="0" x="2528"/>
        <item sd="0" x="500"/>
        <item sd="0" x="3041"/>
        <item sd="0" x="2949"/>
        <item sd="0" x="3262"/>
        <item sd="0" x="3194"/>
        <item sd="0" x="3333"/>
        <item sd="0" x="1718"/>
        <item sd="0" x="1363"/>
        <item sd="0" x="191"/>
        <item sd="0" x="366"/>
        <item sd="0" x="3042"/>
        <item sd="0" x="1424"/>
        <item sd="0" x="3575"/>
        <item sd="0" x="309"/>
        <item sd="0" x="1509"/>
        <item sd="0" x="1301"/>
        <item sd="0" x="1080"/>
        <item sd="0" x="2101"/>
        <item sd="0" x="1683"/>
        <item sd="0" x="427"/>
        <item sd="0" x="3567"/>
        <item sd="0" x="1783"/>
        <item sd="0" x="768"/>
        <item sd="0" x="2950"/>
        <item sd="0" x="2847"/>
        <item sd="0" x="3906"/>
        <item sd="0" x="2378"/>
        <item sd="0" x="1696"/>
        <item sd="0" x="2248"/>
        <item sd="0" x="2361"/>
        <item sd="0" x="1026"/>
        <item sd="0" x="2423"/>
        <item sd="0" x="2440"/>
        <item sd="0" x="428"/>
        <item sd="0" x="769"/>
        <item sd="0" x="1928"/>
        <item sd="0" x="367"/>
        <item sd="0" x="232"/>
        <item sd="0" x="192"/>
        <item sd="0" x="233"/>
        <item sd="0" x="311"/>
        <item sd="0" x="2144"/>
        <item sd="0" x="310"/>
        <item sd="0" x="234"/>
        <item sd="0" x="1937"/>
        <item sd="0" x="2022"/>
        <item sd="0" x="312"/>
        <item sd="0" x="576"/>
        <item sd="0" x="1866"/>
        <item sd="0" x="429"/>
        <item sd="0" x="235"/>
        <item sd="0" x="577"/>
        <item sd="0" x="313"/>
        <item sd="0" x="314"/>
        <item sd="0" x="501"/>
        <item sd="0" x="578"/>
        <item sd="0" x="430"/>
        <item sd="0" x="431"/>
        <item sd="0" x="1001"/>
        <item sd="0" x="26"/>
        <item sd="0" x="1034"/>
        <item sd="0" x="764"/>
        <item sd="0" x="315"/>
        <item sd="0" x="35"/>
        <item sd="0" x="316"/>
        <item sd="0" x="1319"/>
        <item sd="0" x="317"/>
        <item sd="0" x="318"/>
        <item sd="0" x="770"/>
        <item sd="0" x="3905"/>
        <item sd="0" x="771"/>
        <item sd="0" x="772"/>
        <item sd="0" x="368"/>
        <item sd="0" x="1439"/>
        <item sd="0" x="369"/>
        <item sd="0" x="1797"/>
        <item sd="0" x="277"/>
        <item sd="0" x="579"/>
        <item sd="0" x="370"/>
        <item sd="0" x="193"/>
        <item sd="0" x="203"/>
        <item sd="0" x="320"/>
        <item sd="0" x="1249"/>
        <item sd="0" x="773"/>
        <item sd="0" x="432"/>
        <item sd="0" x="371"/>
        <item sd="0" x="319"/>
        <item sd="0" x="580"/>
        <item sd="0" x="321"/>
        <item sd="0" x="322"/>
        <item sd="0" x="1440"/>
        <item sd="0" x="502"/>
        <item sd="0" x="581"/>
        <item sd="0" x="328"/>
        <item sd="0" x="236"/>
        <item sd="0" x="2212"/>
        <item sd="0" x="237"/>
        <item sd="0" x="433"/>
        <item sd="0" x="1793"/>
        <item sd="0" x="238"/>
        <item sd="0" x="1158"/>
        <item sd="0" x="323"/>
        <item sd="0" x="1605"/>
        <item sd="0" x="194"/>
        <item sd="0" x="582"/>
        <item sd="0" x="434"/>
        <item sd="0" x="139"/>
        <item sd="0" x="1647"/>
        <item sd="0" x="372"/>
        <item sd="0" x="1447"/>
        <item sd="0" x="2066"/>
        <item sd="0" x="2215"/>
        <item sd="0" x="373"/>
        <item sd="0" x="324"/>
        <item sd="0" x="435"/>
        <item sd="0" x="325"/>
        <item sd="0" x="1389"/>
        <item sd="0" x="326"/>
        <item sd="0" x="327"/>
        <item sd="0" x="1576"/>
        <item sd="0" x="1018"/>
        <item sd="0" x="1847"/>
        <item sd="0" x="87"/>
        <item sd="0" x="436"/>
        <item sd="0" x="1986"/>
        <item sd="0" x="1481"/>
        <item sd="0" x="164"/>
        <item sd="0" x="3907"/>
        <item sd="0" x="978"/>
        <item sd="0" x="979"/>
        <item sd="0" x="1754"/>
        <item sd="0" x="1066"/>
        <item sd="0" x="3334"/>
        <item sd="0" x="2120"/>
        <item sd="0" x="2722"/>
        <item sd="0" x="3335"/>
        <item sd="0" x="3115"/>
        <item sd="0" x="3116"/>
        <item sd="0" x="3043"/>
        <item sd="0" x="1258"/>
        <item sd="0" x="3263"/>
        <item sd="0" x="1142"/>
        <item sd="0" x="3264"/>
        <item sd="0" x="2951"/>
        <item sd="0" x="2952"/>
        <item sd="0" x="503"/>
        <item sd="0" x="2202"/>
        <item sd="0" x="1181"/>
        <item sd="0" x="1231"/>
        <item sd="0" x="1369"/>
        <item sd="0" x="2095"/>
        <item sd="0" x="1799"/>
        <item sd="0" x="774"/>
        <item sd="0" x="1806"/>
        <item sd="0" x="1070"/>
        <item sd="0" x="3336"/>
        <item sd="0" x="2151"/>
        <item sd="0" x="239"/>
        <item sd="0" x="3117"/>
        <item sd="0" x="1147"/>
        <item sd="0" x="3584"/>
        <item sd="0" x="583"/>
        <item sd="0" x="504"/>
        <item sd="0" x="1615"/>
        <item sd="0" x="505"/>
        <item sd="0" x="2071"/>
        <item sd="0" x="1810"/>
        <item sd="0" x="1134"/>
        <item sd="0" x="1719"/>
        <item sd="0" x="3410"/>
        <item sd="0" x="1760"/>
        <item sd="0" x="2529"/>
        <item sd="0" x="1473"/>
        <item sd="0" x="3118"/>
        <item sd="0" x="3119"/>
        <item sd="0" x="1211"/>
        <item sd="0" x="2054"/>
        <item sd="0" x="4010"/>
        <item sd="0" x="4011"/>
        <item sd="0" x="980"/>
        <item sd="0" x="981"/>
        <item sd="0" x="982"/>
        <item sd="0" x="983"/>
        <item sd="0" x="2589"/>
        <item sd="0" x="3337"/>
        <item sd="0" x="240"/>
        <item sd="0" x="584"/>
        <item sd="0" x="1122"/>
        <item sd="0" x="775"/>
        <item sd="0" x="1482"/>
        <item sd="0" x="1267"/>
        <item sd="0" x="699"/>
        <item sd="0" x="2953"/>
        <item sd="0" x="2954"/>
        <item sd="0" x="2530"/>
        <item sd="0" x="1768"/>
        <item sd="0" x="1811"/>
        <item sd="0" x="2041"/>
        <item sd="0" x="2088"/>
        <item sd="0" x="1113"/>
        <item sd="0" x="3556"/>
        <item sd="0" x="1120"/>
        <item sd="0" x="1205"/>
        <item sd="0" x="1471"/>
        <item sd="0" x="1199"/>
        <item sd="0" x="2452"/>
        <item sd="0" x="506"/>
        <item sd="0" x="437"/>
        <item sd="0" x="53"/>
        <item sd="0" x="450"/>
        <item sd="0" x="15"/>
        <item sd="0" x="2848"/>
        <item sd="0" x="2655"/>
        <item sd="0" x="2955"/>
        <item sd="0" x="2157"/>
        <item sd="0" x="1713"/>
        <item sd="0" x="2179"/>
        <item sd="0" x="2956"/>
        <item sd="0" x="2957"/>
        <item sd="0" x="776"/>
        <item sd="0" x="2723"/>
        <item sd="0" x="1515"/>
        <item sd="0" x="3588"/>
        <item sd="0" x="374"/>
        <item sd="0" x="1162"/>
        <item sd="0" x="2849"/>
        <item sd="0" x="2152"/>
        <item sd="0" x="3265"/>
        <item sd="0" x="2724"/>
        <item sd="0" x="1643"/>
        <item sd="0" x="1770"/>
        <item sd="0" x="2850"/>
        <item sd="0" x="1929"/>
        <item sd="0" x="438"/>
        <item sd="0" x="3121"/>
        <item sd="0" x="3120"/>
        <item sd="0" x="1391"/>
        <item sd="0" x="2958"/>
        <item sd="0" x="2959"/>
        <item sd="0" x="329"/>
        <item sd="0" x="508"/>
        <item sd="0" x="507"/>
        <item sd="0" x="241"/>
        <item sd="0" x="151"/>
        <item sd="0" x="3424"/>
        <item sd="0" x="3411"/>
        <item sd="0" x="242"/>
        <item sd="0" x="375"/>
        <item sd="0" x="330"/>
        <item sd="0" x="376"/>
        <item sd="0" x="1773"/>
        <item sd="0" x="1956"/>
        <item sd="0" x="377"/>
        <item sd="0" x="2362"/>
        <item sd="0" x="2027"/>
        <item sd="0" x="378"/>
        <item sd="0" x="439"/>
        <item sd="0" x="2656"/>
        <item sd="0" x="2851"/>
        <item sd="0" x="1236"/>
        <item sd="0" x="3421"/>
        <item sd="0" x="2590"/>
        <item sd="0" x="2004"/>
        <item sd="0" x="2427"/>
        <item sd="0" x="1518"/>
        <item sd="0" x="1261"/>
        <item sd="0" x="1081"/>
        <item sd="0" x="331"/>
        <item sd="0" x="3338"/>
        <item sd="0" x="2597"/>
        <item sd="0" x="1255"/>
        <item sd="0" x="2670"/>
        <item sd="0" x="2541"/>
        <item sd="0" x="16"/>
        <item sd="0" x="2861"/>
        <item sd="0" x="2542"/>
        <item sd="0" x="3499"/>
        <item sd="0" x="2862"/>
        <item sd="0" x="2317"/>
        <item sd="0" x="2671"/>
        <item sd="0" x="17"/>
        <item sd="0" x="2277"/>
        <item sd="0" x="3055"/>
        <item sd="0" x="3525"/>
        <item sd="0" x="1967"/>
        <item sd="0" x="3339"/>
        <item sd="0" x="131"/>
        <item sd="0" x="1497"/>
        <item sd="0" x="1275"/>
        <item sd="0" x="1681"/>
        <item sd="0" x="2657"/>
        <item sd="0" x="3122"/>
        <item sd="0" x="1826"/>
        <item sd="0" x="2852"/>
        <item sd="0" x="2658"/>
        <item sd="0" x="2591"/>
        <item sd="0" x="440"/>
        <item sd="0" x="2313"/>
        <item sd="0" x="700"/>
        <item sd="0" x="705"/>
        <item sd="0" x="1484"/>
        <item sd="0" x="2960"/>
        <item sd="0" x="3340"/>
        <item sd="0" x="2853"/>
        <item sd="0" x="3044"/>
        <item sd="0" x="3045"/>
        <item sd="0" x="3412"/>
        <item sd="0" x="3266"/>
        <item sd="0" x="1011"/>
        <item sd="0" x="3646"/>
        <item sd="0" x="1137"/>
        <item sd="0" x="3502"/>
        <item sd="0" x="3195"/>
        <item sd="0" x="3543"/>
        <item sd="0" x="2854"/>
        <item sd="0" x="2531"/>
        <item sd="0" x="1912"/>
        <item sd="0" x="1786"/>
        <item sd="0" x="585"/>
        <item sd="0" x="2855"/>
        <item sd="0" x="332"/>
        <item sd="0" x="3434"/>
        <item sd="0" x="2188"/>
        <item sd="0" x="1732"/>
        <item sd="0" x="509"/>
        <item sd="0" x="1379"/>
        <item sd="0" x="2270"/>
        <item sd="0" x="379"/>
        <item sd="0" x="1607"/>
        <item sd="0" x="3422"/>
        <item sd="0" x="1130"/>
        <item sd="0" x="333"/>
        <item sd="0" x="2363"/>
        <item sd="0" x="441"/>
        <item sd="0" x="3267"/>
        <item sd="0" x="1444"/>
        <item sd="0" x="2725"/>
        <item sd="0" x="2532"/>
        <item sd="0" x="2659"/>
        <item sd="0" x="1170"/>
        <item sd="0" x="2856"/>
        <item sd="0" x="1188"/>
        <item sd="0" x="2000"/>
        <item sd="0" x="2533"/>
        <item sd="0" x="2534"/>
        <item sd="0" x="2535"/>
        <item sd="0" x="140"/>
        <item sd="0" x="2039"/>
        <item sd="0" x="1102"/>
        <item sd="0" x="3528"/>
        <item sd="0" x="1226"/>
        <item sd="0" x="2198"/>
        <item sd="0" x="2015"/>
        <item sd="0" x="1334"/>
        <item sd="0" x="1555"/>
        <item sd="0" x="2154"/>
        <item sd="0" x="2272"/>
        <item sd="0" x="3564"/>
        <item sd="0" x="984"/>
        <item sd="0" x="985"/>
        <item sd="0" x="986"/>
        <item sd="0" x="987"/>
        <item sd="0" x="2726"/>
        <item sd="0" x="777"/>
        <item sd="0" x="1173"/>
        <item sd="0" x="1864"/>
        <item sd="0" x="1756"/>
        <item sd="0" x="88"/>
        <item sd="0" x="3268"/>
        <item sd="0" x="3046"/>
        <item sd="0" x="3047"/>
        <item sd="0" x="3341"/>
        <item sd="0" x="3477"/>
        <item sd="0" x="3048"/>
        <item sd="0" x="334"/>
        <item sd="0" x="335"/>
        <item sd="0" x="3538"/>
        <item sd="0" x="1056"/>
        <item sd="0" x="586"/>
        <item sd="0" x="3049"/>
        <item sd="0" x="2857"/>
        <item sd="0" x="1357"/>
        <item sd="0" x="109"/>
        <item sd="0" x="442"/>
        <item sd="0" x="997"/>
        <item sd="0" x="2536"/>
        <item sd="0" x="3123"/>
        <item sd="0" x="3050"/>
        <item sd="0" x="1332"/>
        <item sd="0" x="1189"/>
        <item sd="0" x="96"/>
        <item sd="0" x="1219"/>
        <item sd="0" x="3908"/>
        <item sd="0" x="1281"/>
        <item sd="0" x="3438"/>
        <item sd="0" x="3909"/>
        <item sd="0" x="3910"/>
        <item sd="0" x="3911"/>
        <item sd="0" x="988"/>
        <item sd="0" x="989"/>
        <item sd="0" x="701"/>
        <item sd="0" x="3051"/>
        <item sd="0" x="2034"/>
        <item sd="0" x="1288"/>
        <item sd="0" x="1372"/>
        <item sd="0" x="2961"/>
        <item sd="0" x="3269"/>
        <item sd="0" x="3547"/>
        <item sd="0" x="1039"/>
        <item sd="0" x="1050"/>
        <item sd="0" x="1464"/>
        <item sd="0" x="2259"/>
        <item sd="0" x="3052"/>
        <item sd="0" x="3597"/>
        <item sd="0" x="2267"/>
        <item x="181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/>
    <pivotField axis="axisRow" showAll="0">
      <items count="33">
        <item x="0"/>
        <item x="1"/>
        <item x="2"/>
        <item x="3"/>
        <item x="31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xis="axisPage" showAll="0">
      <items count="6">
        <item x="2"/>
        <item x="0"/>
        <item x="3"/>
        <item x="1"/>
        <item x="4"/>
        <item t="default"/>
      </items>
    </pivotField>
    <pivotField showAll="0"/>
    <pivotField showAll="0"/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axis="axisPage" showAll="0">
      <items count="5">
        <item x="0"/>
        <item x="1"/>
        <item m="1" x="2"/>
        <item m="1" x="3"/>
        <item t="default"/>
      </items>
    </pivotField>
    <pivotField axis="axisPage" showAll="0">
      <items count="5">
        <item x="0"/>
        <item x="1"/>
        <item m="1" x="2"/>
        <item m="1" x="3"/>
        <item t="default"/>
      </items>
    </pivotField>
    <pivotField showAll="0"/>
    <pivotField axis="axisPage" showAll="0">
      <items count="10">
        <item x="1"/>
        <item x="0"/>
        <item x="6"/>
        <item x="3"/>
        <item x="4"/>
        <item x="2"/>
        <item x="5"/>
        <item m="1" x="7"/>
        <item m="1" x="8"/>
        <item t="default"/>
      </items>
    </pivotField>
  </pivotFields>
  <rowFields count="2">
    <field x="4"/>
    <field x="6"/>
  </rowFields>
  <rowItems count="2851">
    <i>
      <x v="3772"/>
    </i>
    <i>
      <x v="2711"/>
    </i>
    <i>
      <x v="144"/>
    </i>
    <i>
      <x v="3186"/>
    </i>
    <i>
      <x v="1810"/>
    </i>
    <i>
      <x v="2481"/>
    </i>
    <i>
      <x v="2872"/>
    </i>
    <i>
      <x v="2984"/>
    </i>
    <i>
      <x v="2109"/>
    </i>
    <i>
      <x v="3853"/>
    </i>
    <i>
      <x v="1471"/>
    </i>
    <i>
      <x v="2429"/>
    </i>
    <i>
      <x v="3273"/>
    </i>
    <i>
      <x v="693"/>
    </i>
    <i>
      <x v="185"/>
    </i>
    <i>
      <x v="1629"/>
    </i>
    <i>
      <x v="3364"/>
    </i>
    <i>
      <x v="3034"/>
    </i>
    <i>
      <x v="1462"/>
    </i>
    <i>
      <x v="782"/>
    </i>
    <i>
      <x v="1160"/>
    </i>
    <i>
      <x v="3389"/>
    </i>
    <i>
      <x v="2993"/>
    </i>
    <i>
      <x v="4004"/>
    </i>
    <i>
      <x v="1969"/>
    </i>
    <i>
      <x v="3723"/>
    </i>
    <i>
      <x v="1922"/>
    </i>
    <i>
      <x v="3490"/>
    </i>
    <i>
      <x v="3767"/>
    </i>
    <i>
      <x v="3608"/>
    </i>
    <i>
      <x v="2798"/>
    </i>
    <i>
      <x v="3021"/>
    </i>
    <i>
      <x v="836"/>
    </i>
    <i>
      <x v="1408"/>
    </i>
    <i>
      <x v="2752"/>
    </i>
    <i>
      <x v="1117"/>
    </i>
    <i>
      <x v="2954"/>
    </i>
    <i>
      <x v="3136"/>
    </i>
    <i>
      <x v="1479"/>
    </i>
    <i>
      <x v="3449"/>
    </i>
    <i>
      <x v="3404"/>
    </i>
    <i>
      <x v="3205"/>
    </i>
    <i>
      <x v="2560"/>
    </i>
    <i>
      <x v="2499"/>
    </i>
    <i>
      <x v="288"/>
    </i>
    <i>
      <x v="2506"/>
    </i>
    <i>
      <x v="1826"/>
    </i>
    <i>
      <x v="2815"/>
    </i>
    <i>
      <x v="980"/>
    </i>
    <i>
      <x v="257"/>
    </i>
    <i>
      <x v="2994"/>
    </i>
    <i>
      <x v="3373"/>
    </i>
    <i>
      <x v="3792"/>
    </i>
    <i>
      <x v="2365"/>
    </i>
    <i>
      <x v="930"/>
    </i>
    <i>
      <x v="1449"/>
    </i>
    <i>
      <x v="2177"/>
    </i>
    <i>
      <x v="3564"/>
    </i>
    <i>
      <x v="3204"/>
    </i>
    <i>
      <x v="504"/>
    </i>
    <i>
      <x v="3599"/>
    </i>
    <i>
      <x v="3902"/>
    </i>
    <i>
      <x v="2767"/>
    </i>
    <i>
      <x v="3557"/>
    </i>
    <i>
      <x v="2745"/>
    </i>
    <i>
      <x v="1908"/>
    </i>
    <i>
      <x v="3288"/>
    </i>
    <i>
      <x v="1975"/>
    </i>
    <i>
      <x v="3983"/>
    </i>
    <i>
      <x v="2482"/>
    </i>
    <i>
      <x v="3179"/>
    </i>
    <i>
      <x v="3479"/>
    </i>
    <i>
      <x v="3172"/>
    </i>
    <i>
      <x v="2768"/>
    </i>
    <i>
      <x v="545"/>
    </i>
    <i>
      <x v="2525"/>
    </i>
    <i>
      <x v="1517"/>
    </i>
    <i>
      <x v="1106"/>
    </i>
    <i>
      <x v="1544"/>
    </i>
    <i>
      <x v="1125"/>
    </i>
    <i>
      <x v="1"/>
    </i>
    <i>
      <x v="1614"/>
    </i>
    <i>
      <x v="3278"/>
    </i>
    <i>
      <x v="3823"/>
    </i>
    <i>
      <x v="3927"/>
    </i>
    <i>
      <x v="182"/>
    </i>
    <i>
      <x v="1358"/>
    </i>
    <i>
      <x v="1458"/>
    </i>
    <i>
      <x v="211"/>
    </i>
    <i>
      <x v="3966"/>
    </i>
    <i>
      <x v="76"/>
    </i>
    <i>
      <x v="3765"/>
    </i>
    <i>
      <x v="2379"/>
    </i>
    <i>
      <x v="227"/>
    </i>
    <i>
      <x v="369"/>
    </i>
    <i>
      <x/>
    </i>
    <i>
      <x v="2344"/>
    </i>
    <i>
      <x v="2740"/>
    </i>
    <i>
      <x v="1520"/>
    </i>
    <i>
      <x v="1841"/>
    </i>
    <i>
      <x v="408"/>
    </i>
    <i>
      <x v="126"/>
    </i>
    <i>
      <x v="1371"/>
    </i>
    <i>
      <x v="2113"/>
    </i>
    <i>
      <x v="3503"/>
    </i>
    <i>
      <x v="1483"/>
    </i>
    <i>
      <x v="3891"/>
    </i>
    <i>
      <x v="3210"/>
    </i>
    <i>
      <x v="3039"/>
    </i>
    <i>
      <x v="2143"/>
    </i>
    <i>
      <x v="2853"/>
    </i>
    <i>
      <x v="1949"/>
    </i>
    <i>
      <x v="2841"/>
    </i>
    <i>
      <x v="2996"/>
    </i>
    <i>
      <x v="2070"/>
    </i>
    <i>
      <x v="2050"/>
    </i>
    <i>
      <x v="1985"/>
    </i>
    <i>
      <x v="434"/>
    </i>
    <i>
      <x v="3384"/>
    </i>
    <i>
      <x v="3912"/>
    </i>
    <i>
      <x v="2873"/>
    </i>
    <i>
      <x v="2697"/>
    </i>
    <i>
      <x v="1332"/>
    </i>
    <i>
      <x v="314"/>
    </i>
    <i>
      <x v="2522"/>
    </i>
    <i>
      <x v="1166"/>
    </i>
    <i>
      <x v="1292"/>
    </i>
    <i>
      <x v="507"/>
    </i>
    <i>
      <x v="611"/>
    </i>
    <i>
      <x v="3078"/>
    </i>
    <i>
      <x v="2226"/>
    </i>
    <i>
      <x v="75"/>
    </i>
    <i>
      <x v="3993"/>
    </i>
    <i>
      <x v="2062"/>
    </i>
    <i>
      <x v="938"/>
    </i>
    <i>
      <x v="2669"/>
    </i>
    <i>
      <x v="1820"/>
    </i>
    <i>
      <x v="3402"/>
    </i>
    <i>
      <x v="2678"/>
    </i>
    <i>
      <x v="1678"/>
    </i>
    <i>
      <x v="2865"/>
    </i>
    <i>
      <x v="2343"/>
    </i>
    <i>
      <x v="2472"/>
    </i>
    <i>
      <x v="1552"/>
    </i>
    <i>
      <x v="932"/>
    </i>
    <i>
      <x v="3826"/>
    </i>
    <i>
      <x v="1352"/>
    </i>
    <i>
      <x v="1993"/>
    </i>
    <i>
      <x v="2761"/>
    </i>
    <i>
      <x v="3448"/>
    </i>
    <i>
      <x v="3201"/>
    </i>
    <i>
      <x v="3193"/>
    </i>
    <i>
      <x v="2300"/>
    </i>
    <i>
      <x v="2164"/>
    </i>
    <i>
      <x v="2308"/>
    </i>
    <i>
      <x v="2284"/>
    </i>
    <i>
      <x v="2097"/>
    </i>
    <i>
      <x v="2265"/>
    </i>
    <i>
      <x v="1384"/>
    </i>
    <i>
      <x v="1481"/>
    </i>
    <i>
      <x v="1176"/>
    </i>
    <i>
      <x v="1569"/>
    </i>
    <i>
      <x v="1673"/>
    </i>
    <i>
      <x v="744"/>
    </i>
    <i>
      <x v="717"/>
    </i>
    <i>
      <x v="413"/>
    </i>
    <i>
      <x v="248"/>
    </i>
    <i>
      <x v="725"/>
    </i>
    <i>
      <x v="368"/>
    </i>
    <i>
      <x v="834"/>
    </i>
    <i>
      <x v="412"/>
    </i>
    <i>
      <x v="371"/>
    </i>
    <i>
      <x v="23"/>
    </i>
    <i>
      <x v="602"/>
    </i>
    <i>
      <x v="2685"/>
    </i>
    <i>
      <x v="2546"/>
    </i>
    <i>
      <x v="1157"/>
    </i>
    <i>
      <x v="3801"/>
    </i>
    <i>
      <x v="4011"/>
    </i>
    <i>
      <x v="716"/>
    </i>
    <i>
      <x v="793"/>
    </i>
    <i>
      <x v="2706"/>
    </i>
    <i>
      <x v="3206"/>
    </i>
    <i>
      <x v="3284"/>
    </i>
    <i>
      <x v="2104"/>
    </i>
    <i>
      <x v="774"/>
    </i>
    <i>
      <x v="3861"/>
    </i>
    <i>
      <x v="250"/>
    </i>
    <i>
      <x v="755"/>
    </i>
    <i>
      <x v="3293"/>
    </i>
    <i>
      <x v="3734"/>
    </i>
    <i>
      <x v="2929"/>
    </i>
    <i>
      <x v="3208"/>
    </i>
    <i>
      <x v="3228"/>
    </i>
    <i>
      <x v="3916"/>
    </i>
    <i>
      <x v="2963"/>
    </i>
    <i>
      <x v="2920"/>
    </i>
    <i>
      <x v="3413"/>
    </i>
    <i>
      <x v="2051"/>
    </i>
    <i>
      <x v="2819"/>
    </i>
    <i>
      <x v="2497"/>
    </i>
    <i>
      <x v="2699"/>
    </i>
    <i>
      <x v="2239"/>
    </i>
    <i>
      <x v="1258"/>
    </i>
    <i>
      <x v="1135"/>
    </i>
    <i>
      <x v="1776"/>
    </i>
    <i>
      <x v="1515"/>
    </i>
    <i>
      <x v="1149"/>
    </i>
    <i>
      <x v="1097"/>
    </i>
    <i>
      <x v="1891"/>
    </i>
    <i>
      <x v="1568"/>
    </i>
    <i>
      <x v="1372"/>
    </i>
    <i>
      <x v="286"/>
    </i>
    <i>
      <x v="326"/>
    </i>
    <i>
      <x v="109"/>
    </i>
    <i>
      <x v="475"/>
    </i>
    <i>
      <x v="443"/>
    </i>
    <i>
      <x v="700"/>
    </i>
    <i>
      <x v="650"/>
    </i>
    <i>
      <x v="2738"/>
    </i>
    <i>
      <x v="208"/>
    </i>
    <i>
      <x v="3180"/>
    </i>
    <i>
      <x v="3816"/>
    </i>
    <i>
      <x v="1896"/>
    </i>
    <i>
      <x v="813"/>
    </i>
    <i>
      <x v="1429"/>
    </i>
    <i>
      <x v="907"/>
    </i>
    <i>
      <x v="2958"/>
    </i>
    <i>
      <x v="3579"/>
    </i>
    <i>
      <x v="2060"/>
    </i>
    <i>
      <x v="295"/>
    </i>
    <i>
      <x v="3572"/>
    </i>
    <i>
      <x v="3970"/>
    </i>
    <i>
      <x v="3192"/>
    </i>
    <i>
      <x v="3095"/>
    </i>
    <i>
      <x v="4008"/>
    </i>
    <i>
      <x v="3909"/>
    </i>
    <i>
      <x v="2831"/>
    </i>
    <i>
      <x v="2742"/>
    </i>
    <i>
      <x v="2425"/>
    </i>
    <i>
      <x v="2310"/>
    </i>
    <i>
      <x v="2089"/>
    </i>
    <i>
      <x v="2264"/>
    </i>
    <i>
      <x v="1542"/>
    </i>
    <i>
      <x v="1485"/>
    </i>
    <i>
      <x v="1890"/>
    </i>
    <i>
      <x v="1562"/>
    </i>
    <i>
      <x v="1786"/>
    </i>
    <i>
      <x v="1331"/>
    </i>
    <i>
      <x v="563"/>
    </i>
    <i>
      <x v="960"/>
    </i>
    <i>
      <x v="803"/>
    </i>
    <i>
      <x v="943"/>
    </i>
    <i>
      <x v="497"/>
    </i>
    <i>
      <x v="815"/>
    </i>
    <i>
      <x v="790"/>
    </i>
    <i>
      <x v="824"/>
    </i>
    <i>
      <x v="977"/>
    </i>
    <i>
      <x v="591"/>
    </i>
    <i>
      <x v="1419"/>
    </i>
    <i>
      <x v="2461"/>
    </i>
    <i>
      <x v="2635"/>
    </i>
    <i>
      <x v="2385"/>
    </i>
    <i>
      <x v="589"/>
    </i>
    <i>
      <x v="349"/>
    </i>
    <i>
      <x v="3804"/>
    </i>
    <i>
      <x v="3618"/>
    </i>
    <i>
      <x v="3002"/>
    </i>
    <i>
      <x v="3183"/>
    </i>
    <i>
      <x v="2769"/>
    </i>
    <i>
      <x v="2153"/>
    </i>
    <i>
      <x v="1498"/>
    </i>
    <i>
      <x v="719"/>
    </i>
    <i>
      <x v="3003"/>
    </i>
    <i>
      <x v="3265"/>
    </i>
    <i>
      <x v="1369"/>
    </i>
    <i>
      <x v="2919"/>
    </i>
    <i>
      <x v="3988"/>
    </i>
    <i>
      <x v="2966"/>
    </i>
    <i>
      <x v="3417"/>
    </i>
    <i>
      <x v="3048"/>
    </i>
    <i>
      <x v="3914"/>
    </i>
    <i>
      <x v="3335"/>
    </i>
    <i>
      <x v="2937"/>
    </i>
    <i>
      <x v="2168"/>
    </i>
    <i>
      <x v="2816"/>
    </i>
    <i>
      <x v="2463"/>
    </i>
    <i>
      <x v="2820"/>
    </i>
    <i>
      <x v="2305"/>
    </i>
    <i>
      <x v="2127"/>
    </i>
    <i>
      <x v="1974"/>
    </i>
    <i>
      <x v="1606"/>
    </i>
    <i>
      <x v="1531"/>
    </i>
    <i>
      <x v="1815"/>
    </i>
    <i>
      <x v="1177"/>
    </i>
    <i>
      <x v="1227"/>
    </i>
    <i>
      <x v="1063"/>
    </i>
    <i>
      <x v="1259"/>
    </i>
    <i>
      <x v="1583"/>
    </i>
    <i>
      <x v="1953"/>
    </i>
    <i>
      <x v="922"/>
    </i>
    <i>
      <x v="327"/>
    </i>
    <i>
      <x v="936"/>
    </i>
    <i>
      <x v="108"/>
    </i>
    <i>
      <x v="317"/>
    </i>
    <i>
      <x v="826"/>
    </i>
    <i>
      <x v="681"/>
    </i>
    <i>
      <x v="3556"/>
    </i>
    <i>
      <x v="3369"/>
    </i>
    <i>
      <x v="2869"/>
    </i>
    <i>
      <x v="3090"/>
    </i>
    <i>
      <x v="1413"/>
    </i>
    <i>
      <x v="1396"/>
    </i>
    <i>
      <x v="831"/>
    </i>
    <i>
      <x v="2402"/>
    </i>
    <i>
      <x v="1509"/>
    </i>
    <i>
      <x v="115"/>
    </i>
    <i>
      <x v="3225"/>
    </i>
    <i>
      <x v="2962"/>
    </i>
    <i>
      <x v="2956"/>
    </i>
    <i>
      <x v="3907"/>
    </i>
    <i>
      <x v="3232"/>
    </i>
    <i>
      <x v="3435"/>
    </i>
    <i>
      <x v="3250"/>
    </i>
    <i>
      <x v="3996"/>
    </i>
    <i>
      <x v="3577"/>
    </i>
    <i>
      <x v="3200"/>
    </i>
    <i>
      <x v="3007"/>
    </i>
    <i>
      <x v="3405"/>
    </i>
    <i>
      <x v="3275"/>
    </i>
    <i>
      <x v="3923"/>
    </i>
    <i>
      <x v="2987"/>
    </i>
    <i>
      <x v="3974"/>
    </i>
    <i>
      <x v="3029"/>
    </i>
    <i>
      <x v="3989"/>
    </i>
    <i>
      <x v="3287"/>
    </i>
    <i>
      <x v="3216"/>
    </i>
    <i>
      <x v="3181"/>
    </i>
    <i>
      <x v="3862"/>
    </i>
    <i>
      <x v="3746"/>
    </i>
    <i>
      <x v="3069"/>
    </i>
    <i>
      <x v="2957"/>
    </i>
    <i>
      <x v="3908"/>
    </i>
    <i>
      <x v="3184"/>
    </i>
    <i>
      <x v="3076"/>
    </i>
    <i>
      <x v="3776"/>
    </i>
    <i>
      <x v="3432"/>
    </i>
    <i>
      <x v="3340"/>
    </i>
    <i>
      <x v="3433"/>
    </i>
    <i>
      <x v="3794"/>
    </i>
    <i>
      <x v="3081"/>
    </i>
    <i>
      <x v="3341"/>
    </i>
    <i>
      <x v="3975"/>
    </i>
    <i>
      <x v="2938"/>
    </i>
    <i>
      <x v="2927"/>
    </i>
    <i>
      <x v="3059"/>
    </i>
    <i>
      <x v="3483"/>
    </i>
    <i>
      <x v="3194"/>
    </i>
    <i>
      <x v="4003"/>
    </i>
    <i>
      <x v="4014"/>
    </i>
    <i>
      <x v="3217"/>
    </i>
    <i>
      <x v="3846"/>
    </i>
    <i>
      <x v="3400"/>
    </i>
    <i>
      <x v="3396"/>
    </i>
    <i>
      <x v="2398"/>
    </i>
    <i>
      <x v="2786"/>
    </i>
    <i>
      <x v="2674"/>
    </i>
    <i>
      <x v="2091"/>
    </i>
    <i>
      <x v="2848"/>
    </i>
    <i>
      <x v="2411"/>
    </i>
    <i>
      <x v="2770"/>
    </i>
    <i>
      <x v="2356"/>
    </i>
    <i>
      <x v="2392"/>
    </i>
    <i>
      <x v="2691"/>
    </i>
    <i>
      <x v="2504"/>
    </i>
    <i>
      <x v="1976"/>
    </i>
    <i>
      <x v="2165"/>
    </i>
    <i>
      <x v="2341"/>
    </i>
    <i>
      <x v="1977"/>
    </i>
    <i>
      <x v="2358"/>
    </i>
    <i>
      <x v="2590"/>
    </i>
    <i>
      <x v="2710"/>
    </i>
    <i>
      <x v="2772"/>
    </i>
    <i>
      <x v="2516"/>
    </i>
    <i>
      <x v="2188"/>
    </i>
    <i>
      <x v="2718"/>
    </i>
    <i>
      <x v="2630"/>
    </i>
    <i>
      <x v="2418"/>
    </i>
    <i>
      <x v="2631"/>
    </i>
    <i>
      <x v="2532"/>
    </i>
    <i>
      <x v="2004"/>
    </i>
    <i>
      <x v="2490"/>
    </i>
    <i>
      <x v="2382"/>
    </i>
    <i>
      <x v="2395"/>
    </i>
    <i>
      <x v="2359"/>
    </i>
    <i>
      <x v="2526"/>
    </i>
    <i>
      <x v="2431"/>
    </i>
    <i>
      <x v="2448"/>
    </i>
    <i>
      <x v="2444"/>
    </i>
    <i>
      <x v="1175"/>
    </i>
    <i>
      <x v="1944"/>
    </i>
    <i>
      <x v="1404"/>
    </i>
    <i>
      <x v="1348"/>
    </i>
    <i>
      <x v="1782"/>
    </i>
    <i>
      <x v="1564"/>
    </i>
    <i>
      <x v="1427"/>
    </i>
    <i>
      <x v="1952"/>
    </i>
    <i>
      <x v="1086"/>
    </i>
    <i>
      <x v="1183"/>
    </i>
    <i>
      <x v="1959"/>
    </i>
    <i>
      <x v="1228"/>
    </i>
    <i>
      <x v="1255"/>
    </i>
    <i>
      <x v="1337"/>
    </i>
    <i>
      <x v="1595"/>
    </i>
    <i>
      <x v="1377"/>
    </i>
    <i>
      <x v="1297"/>
    </i>
    <i>
      <x v="1190"/>
    </i>
    <i>
      <x v="1472"/>
    </i>
    <i>
      <x v="1550"/>
    </i>
    <i>
      <x v="1339"/>
    </i>
    <i>
      <x v="1170"/>
    </i>
    <i>
      <x v="1073"/>
    </i>
    <i>
      <x v="1151"/>
    </i>
    <i>
      <x v="1925"/>
    </i>
    <i>
      <x v="1222"/>
    </i>
    <i>
      <x v="1341"/>
    </i>
    <i>
      <x v="1534"/>
    </i>
    <i>
      <x v="1688"/>
    </i>
    <i>
      <x v="1500"/>
    </i>
    <i>
      <x v="1508"/>
    </i>
    <i>
      <x v="1506"/>
    </i>
    <i>
      <x v="963"/>
    </i>
    <i>
      <x v="298"/>
    </i>
    <i>
      <x v="130"/>
    </i>
    <i>
      <x v="465"/>
    </i>
    <i>
      <x v="564"/>
    </i>
    <i>
      <x v="669"/>
    </i>
    <i>
      <x v="988"/>
    </i>
    <i>
      <x v="112"/>
    </i>
    <i>
      <x v="819"/>
    </i>
    <i>
      <x v="910"/>
    </i>
    <i>
      <x v="599"/>
    </i>
    <i>
      <x v="370"/>
    </i>
    <i>
      <x v="350"/>
    </i>
    <i>
      <x v="33"/>
    </i>
    <i>
      <x v="941"/>
    </i>
    <i>
      <x v="404"/>
    </i>
    <i>
      <x v="414"/>
    </i>
    <i>
      <x v="389"/>
    </i>
    <i>
      <x v="139"/>
    </i>
    <i>
      <x v="705"/>
    </i>
    <i>
      <x v="727"/>
    </i>
    <i>
      <x v="783"/>
    </i>
    <i>
      <x v="875"/>
    </i>
    <i>
      <x v="553"/>
    </i>
    <i>
      <x v="593"/>
    </i>
    <i>
      <x v="3315"/>
    </i>
    <i>
      <x v="934"/>
    </i>
    <i>
      <x v="2793"/>
    </i>
    <i>
      <x v="2916"/>
    </i>
    <i>
      <x v="3480"/>
    </i>
    <i>
      <x v="3075"/>
    </i>
    <i>
      <x v="2935"/>
    </i>
    <i>
      <x v="3781"/>
    </i>
    <i>
      <x v="3786"/>
    </i>
    <i>
      <x v="3345"/>
    </i>
    <i>
      <x v="3481"/>
    </i>
    <i>
      <x v="2185"/>
    </i>
    <i>
      <x v="2163"/>
    </i>
    <i>
      <x v="2623"/>
    </i>
    <i>
      <x v="1988"/>
    </i>
    <i>
      <x v="2704"/>
    </i>
    <i>
      <x v="1118"/>
    </i>
    <i>
      <x v="1110"/>
    </i>
    <i>
      <x v="1492"/>
    </i>
    <i>
      <x v="1221"/>
    </i>
    <i>
      <x v="1584"/>
    </i>
    <i>
      <x v="1359"/>
    </i>
    <i>
      <x v="1814"/>
    </i>
    <i>
      <x v="1403"/>
    </i>
    <i>
      <x v="1580"/>
    </i>
    <i>
      <x v="577"/>
    </i>
    <i>
      <x v="495"/>
    </i>
    <i>
      <x v="373"/>
    </i>
    <i>
      <x v="459"/>
    </i>
    <i>
      <x v="647"/>
    </i>
    <i>
      <x v="225"/>
    </i>
    <i>
      <x v="906"/>
    </i>
    <i>
      <x v="509"/>
    </i>
    <i>
      <x v="3831"/>
    </i>
    <i>
      <x v="3342"/>
    </i>
    <i>
      <x v="2960"/>
    </i>
    <i>
      <x v="3061"/>
    </i>
    <i>
      <x v="2501"/>
    </i>
    <i>
      <x v="2502"/>
    </i>
    <i>
      <x v="2805"/>
    </i>
    <i>
      <x v="2131"/>
    </i>
    <i>
      <x v="1965"/>
    </i>
    <i>
      <x v="2052"/>
    </i>
    <i>
      <x v="2450"/>
    </i>
    <i>
      <x v="2302"/>
    </i>
    <i>
      <x v="1422"/>
    </i>
    <i>
      <x v="1558"/>
    </i>
    <i>
      <x v="1521"/>
    </i>
    <i>
      <x v="1356"/>
    </i>
    <i>
      <x v="1393"/>
    </i>
    <i>
      <x v="1499"/>
    </i>
    <i>
      <x v="335"/>
    </i>
    <i>
      <x v="657"/>
    </i>
    <i>
      <x v="435"/>
    </i>
    <i>
      <x v="822"/>
    </i>
    <i>
      <x v="1002"/>
    </i>
    <i>
      <x v="287"/>
    </i>
    <i>
      <x v="2346"/>
    </i>
    <i>
      <x v="2617"/>
    </i>
    <i>
      <x v="2269"/>
    </i>
    <i>
      <x v="339"/>
    </i>
    <i>
      <x v="603"/>
    </i>
    <i>
      <x v="1009"/>
    </i>
    <i>
      <x v="3578"/>
    </i>
    <i>
      <x v="3856"/>
    </i>
    <i>
      <x v="3334"/>
    </i>
    <i>
      <x v="3312"/>
    </i>
    <i>
      <x v="2009"/>
    </i>
    <i>
      <x v="2795"/>
    </i>
    <i>
      <x v="2638"/>
    </i>
    <i>
      <x v="2633"/>
    </i>
    <i>
      <x v="2480"/>
    </i>
    <i>
      <x v="2186"/>
    </i>
    <i>
      <x v="2033"/>
    </i>
    <i>
      <x v="2079"/>
    </i>
    <i>
      <x v="2389"/>
    </i>
    <i>
      <x v="2875"/>
    </i>
    <i>
      <x v="2791"/>
    </i>
    <i>
      <x v="1579"/>
    </i>
    <i>
      <x v="1762"/>
    </i>
    <i>
      <x v="1610"/>
    </i>
    <i>
      <x v="1355"/>
    </i>
    <i>
      <x v="1559"/>
    </i>
    <i>
      <x v="1188"/>
    </i>
    <i>
      <x v="1597"/>
    </i>
    <i>
      <x v="1470"/>
    </i>
    <i>
      <x v="1928"/>
    </i>
    <i>
      <x v="1247"/>
    </i>
    <i>
      <x v="378"/>
    </i>
    <i>
      <x v="914"/>
    </i>
    <i>
      <x v="464"/>
    </i>
    <i>
      <x v="830"/>
    </i>
    <i>
      <x v="321"/>
    </i>
    <i>
      <x v="1007"/>
    </i>
    <i>
      <x v="460"/>
    </i>
    <i>
      <x v="2547"/>
    </i>
    <i>
      <x v="2235"/>
    </i>
    <i>
      <x v="542"/>
    </i>
    <i>
      <x v="3452"/>
    </i>
    <i>
      <x v="3749"/>
    </i>
    <i>
      <x v="3571"/>
    </i>
    <i>
      <x v="3941"/>
    </i>
    <i>
      <x v="3890"/>
    </i>
    <i>
      <x v="1910"/>
    </i>
    <i>
      <x v="1526"/>
    </i>
    <i>
      <x v="3127"/>
    </i>
    <i>
      <x v="1878"/>
    </i>
    <i>
      <x v="1883"/>
    </i>
    <i>
      <x v="1717"/>
    </i>
    <i>
      <x v="746"/>
    </i>
    <i>
      <x v="278"/>
    </i>
    <i>
      <x v="65"/>
    </i>
    <i>
      <x v="3455"/>
    </i>
    <i>
      <x v="3343"/>
    </i>
    <i>
      <x v="3268"/>
    </i>
    <i>
      <x v="3270"/>
    </i>
    <i>
      <x v="3018"/>
    </i>
    <i>
      <x v="3420"/>
    </i>
    <i>
      <x v="3153"/>
    </i>
    <i>
      <x v="3426"/>
    </i>
    <i>
      <x v="3585"/>
    </i>
    <i>
      <x v="2077"/>
    </i>
    <i>
      <x v="1979"/>
    </i>
    <i>
      <x v="1972"/>
    </i>
    <i>
      <x v="2106"/>
    </i>
    <i>
      <x v="2750"/>
    </i>
    <i>
      <x v="1398"/>
    </i>
    <i>
      <x v="1179"/>
    </i>
    <i>
      <x v="1586"/>
    </i>
    <i>
      <x v="1245"/>
    </i>
    <i>
      <x v="1305"/>
    </i>
    <i>
      <x v="344"/>
    </i>
    <i>
      <x v="768"/>
    </i>
    <i>
      <x v="974"/>
    </i>
    <i>
      <x v="728"/>
    </i>
    <i>
      <x v="3282"/>
    </i>
    <i>
      <x v="3943"/>
    </i>
    <i>
      <x v="3868"/>
    </i>
    <i>
      <x v="2181"/>
    </i>
    <i>
      <x v="1585"/>
    </i>
    <i>
      <x v="1322"/>
    </i>
    <i>
      <x v="1379"/>
    </i>
    <i>
      <x v="1573"/>
    </i>
    <i>
      <x v="134"/>
    </i>
    <i>
      <x v="888"/>
    </i>
    <i>
      <x v="346"/>
    </i>
    <i>
      <x v="183"/>
    </i>
    <i>
      <x v="415"/>
    </i>
    <i>
      <x v="337"/>
    </i>
    <i>
      <x v="896"/>
    </i>
    <i>
      <x v="579"/>
    </i>
    <i>
      <x v="3866"/>
    </i>
    <i>
      <x v="2156"/>
    </i>
    <i>
      <x v="1059"/>
    </i>
    <i>
      <x v="232"/>
    </i>
    <i>
      <x v="312"/>
    </i>
    <i>
      <x v="136"/>
    </i>
    <i>
      <x v="199"/>
    </i>
    <i>
      <x v="3591"/>
    </i>
    <i>
      <x v="3440"/>
    </i>
    <i>
      <x v="3606"/>
    </i>
    <i>
      <x v="2976"/>
    </i>
    <i>
      <x v="3605"/>
    </i>
    <i>
      <x v="3025"/>
    </i>
    <i>
      <x v="3037"/>
    </i>
    <i>
      <x v="2672"/>
    </i>
    <i>
      <x v="2825"/>
    </i>
    <i>
      <x v="2629"/>
    </i>
    <i>
      <x v="2498"/>
    </i>
    <i>
      <x v="2307"/>
    </i>
    <i>
      <x v="2679"/>
    </i>
    <i>
      <x v="2826"/>
    </i>
    <i>
      <x v="2083"/>
    </i>
    <i>
      <x v="2753"/>
    </i>
    <i>
      <x v="1203"/>
    </i>
    <i>
      <x v="1812"/>
    </i>
    <i>
      <x v="1779"/>
    </i>
    <i>
      <x v="1957"/>
    </i>
    <i>
      <x v="969"/>
    </i>
    <i>
      <x v="423"/>
    </i>
    <i>
      <x v="410"/>
    </i>
    <i>
      <x v="723"/>
    </i>
    <i>
      <x v="651"/>
    </i>
    <i>
      <x v="565"/>
    </i>
    <i>
      <x v="962"/>
    </i>
    <i>
      <x v="928"/>
    </i>
    <i>
      <x v="3178"/>
    </i>
    <i>
      <x v="3616"/>
    </i>
    <i>
      <x v="1989"/>
    </i>
    <i>
      <x v="2260"/>
    </i>
    <i>
      <x v="2668"/>
    </i>
    <i>
      <x v="2744"/>
    </i>
    <i>
      <x v="2756"/>
    </i>
    <i>
      <x v="1513"/>
    </i>
    <i>
      <x v="1081"/>
    </i>
    <i>
      <x v="1755"/>
    </i>
    <i>
      <x v="1064"/>
    </i>
    <i>
      <x v="1600"/>
    </i>
    <i>
      <x v="193"/>
    </i>
    <i>
      <x v="374"/>
    </i>
    <i>
      <x v="395"/>
    </i>
    <i>
      <x v="787"/>
    </i>
    <i>
      <x v="499"/>
    </i>
    <i>
      <x v="2519"/>
    </i>
    <i>
      <x v="454"/>
    </i>
    <i>
      <x v="2257"/>
    </i>
    <i>
      <x v="676"/>
    </i>
    <i>
      <x v="3593"/>
    </i>
    <i>
      <x v="3924"/>
    </i>
    <i>
      <x v="2983"/>
    </i>
    <i>
      <x v="3752"/>
    </i>
    <i>
      <x v="3428"/>
    </i>
    <i>
      <x v="2965"/>
    </i>
    <i>
      <x v="3418"/>
    </i>
    <i>
      <x v="3828"/>
    </i>
    <i>
      <x v="3732"/>
    </i>
    <i>
      <x v="3387"/>
    </i>
    <i>
      <x v="3298"/>
    </i>
    <i>
      <x v="3057"/>
    </i>
    <i>
      <x v="2371"/>
    </i>
    <i>
      <x v="2259"/>
    </i>
    <i>
      <x v="2397"/>
    </i>
    <i>
      <x v="2813"/>
    </i>
    <i>
      <x v="2488"/>
    </i>
    <i>
      <x v="2078"/>
    </i>
    <i>
      <x v="2505"/>
    </i>
    <i>
      <x v="2384"/>
    </i>
    <i>
      <x v="1919"/>
    </i>
    <i>
      <x v="1940"/>
    </i>
    <i>
      <x v="1360"/>
    </i>
    <i>
      <x v="1452"/>
    </i>
    <i>
      <x v="1204"/>
    </i>
    <i>
      <x v="1467"/>
    </i>
    <i>
      <x v="1476"/>
    </i>
    <i>
      <x v="1373"/>
    </i>
    <i>
      <x v="652"/>
    </i>
    <i>
      <x v="471"/>
    </i>
    <i>
      <x v="329"/>
    </i>
    <i>
      <x v="330"/>
    </i>
    <i>
      <x v="990"/>
    </i>
    <i>
      <x v="430"/>
    </i>
    <i>
      <x v="659"/>
    </i>
    <i>
      <x v="775"/>
    </i>
    <i>
      <x v="942"/>
    </i>
    <i>
      <x v="332"/>
    </i>
    <i>
      <x v="791"/>
    </i>
    <i>
      <x v="835"/>
    </i>
    <i>
      <x v="812"/>
    </i>
    <i>
      <x v="900"/>
    </i>
    <i>
      <x v="79"/>
    </i>
    <i>
      <x v="919"/>
    </i>
    <i>
      <x v="3758"/>
    </i>
    <i>
      <x v="1503"/>
    </i>
    <i>
      <x v="870"/>
    </i>
    <i>
      <x v="84"/>
    </i>
    <i>
      <x v="3004"/>
    </i>
    <i>
      <x v="2465"/>
    </i>
    <i>
      <x v="2086"/>
    </i>
    <i>
      <x v="3129"/>
    </i>
    <i>
      <x v="3895"/>
    </i>
    <i>
      <x v="3972"/>
    </i>
    <i>
      <x v="3185"/>
    </i>
    <i>
      <x v="3612"/>
    </i>
    <i>
      <x v="3133"/>
    </i>
    <i>
      <x v="3000"/>
    </i>
    <i>
      <x v="3248"/>
    </i>
    <i>
      <x v="3960"/>
    </i>
    <i>
      <x v="3783"/>
    </i>
    <i>
      <x v="3740"/>
    </i>
    <i>
      <x v="3224"/>
    </i>
    <i>
      <x v="3897"/>
    </i>
    <i>
      <x v="3469"/>
    </i>
    <i>
      <x v="3128"/>
    </i>
    <i>
      <x v="3071"/>
    </i>
    <i>
      <x v="3132"/>
    </i>
    <i>
      <x v="3840"/>
    </i>
    <i>
      <x v="3495"/>
    </i>
    <i>
      <x v="2985"/>
    </i>
    <i>
      <x v="3739"/>
    </i>
    <i>
      <x v="3187"/>
    </i>
    <i>
      <x v="3962"/>
    </i>
    <i>
      <x v="3447"/>
    </i>
    <i>
      <x v="3190"/>
    </i>
    <i>
      <x v="3070"/>
    </i>
    <i>
      <x v="3893"/>
    </i>
    <i>
      <x v="2906"/>
    </i>
    <i>
      <x v="2500"/>
    </i>
    <i>
      <x v="2727"/>
    </i>
    <i>
      <x v="2622"/>
    </i>
    <i>
      <x v="2227"/>
    </i>
    <i>
      <x v="2008"/>
    </i>
    <i>
      <x v="2229"/>
    </i>
    <i>
      <x v="2548"/>
    </i>
    <i>
      <x v="2234"/>
    </i>
    <i>
      <x v="2115"/>
    </i>
    <i>
      <x v="2236"/>
    </i>
    <i>
      <x v="2776"/>
    </i>
    <i>
      <x v="2255"/>
    </i>
    <i>
      <x v="2073"/>
    </i>
    <i>
      <x v="2276"/>
    </i>
    <i>
      <x v="2224"/>
    </i>
    <i>
      <x v="2172"/>
    </i>
    <i>
      <x v="2329"/>
    </i>
    <i>
      <x v="2598"/>
    </i>
    <i>
      <x v="2335"/>
    </i>
    <i>
      <x v="2703"/>
    </i>
    <i>
      <x v="2424"/>
    </i>
    <i>
      <x v="2116"/>
    </i>
    <i>
      <x v="2430"/>
    </i>
    <i>
      <x v="2140"/>
    </i>
    <i>
      <x v="2449"/>
    </i>
    <i>
      <x v="2807"/>
    </i>
    <i>
      <x v="2830"/>
    </i>
    <i>
      <x v="2876"/>
    </i>
    <i>
      <x v="2904"/>
    </i>
    <i>
      <x v="2473"/>
    </i>
    <i>
      <x v="2503"/>
    </i>
    <i>
      <x v="1346"/>
    </i>
    <i>
      <x v="1753"/>
    </i>
    <i>
      <x v="1734"/>
    </i>
    <i>
      <x v="1490"/>
    </i>
    <i>
      <x v="1289"/>
    </i>
    <i>
      <x v="1338"/>
    </i>
    <i>
      <x v="1728"/>
    </i>
    <i>
      <x v="1730"/>
    </i>
    <i>
      <x v="1095"/>
    </i>
    <i>
      <x v="1751"/>
    </i>
    <i>
      <x v="1012"/>
    </i>
    <i>
      <x v="1324"/>
    </i>
    <i>
      <x v="1514"/>
    </i>
    <i>
      <x v="1202"/>
    </i>
    <i>
      <x v="1524"/>
    </i>
    <i>
      <x v="1726"/>
    </i>
    <i>
      <x v="1555"/>
    </i>
    <i>
      <x v="1729"/>
    </i>
    <i>
      <x v="1556"/>
    </i>
    <i>
      <x v="1733"/>
    </i>
    <i>
      <x v="1277"/>
    </i>
    <i>
      <x v="1746"/>
    </i>
    <i>
      <x v="1189"/>
    </i>
    <i>
      <x v="1752"/>
    </i>
    <i>
      <x v="1621"/>
    </i>
    <i>
      <x v="1453"/>
    </i>
    <i>
      <x v="1924"/>
    </i>
    <i>
      <x v="1174"/>
    </i>
    <i>
      <x v="1279"/>
    </i>
    <i>
      <x v="1879"/>
    </i>
    <i>
      <x v="1719"/>
    </i>
    <i>
      <x v="1142"/>
    </i>
    <i>
      <x v="1720"/>
    </i>
    <i>
      <x v="1721"/>
    </i>
    <i>
      <x v="1950"/>
    </i>
    <i>
      <x v="1336"/>
    </i>
    <i>
      <x v="62"/>
    </i>
    <i>
      <x v="73"/>
    </i>
    <i>
      <x v="129"/>
    </i>
    <i>
      <x v="956"/>
    </i>
    <i>
      <x v="282"/>
    </i>
    <i>
      <x v="965"/>
    </i>
    <i>
      <x v="820"/>
    </i>
    <i>
      <x v="409"/>
    </i>
    <i>
      <x v="743"/>
    </i>
    <i>
      <x v="562"/>
    </i>
    <i>
      <x v="855"/>
    </i>
    <i>
      <x v="70"/>
    </i>
    <i>
      <x v="68"/>
    </i>
    <i>
      <x v="113"/>
    </i>
    <i>
      <x v="310"/>
    </i>
    <i>
      <x v="537"/>
    </i>
    <i>
      <x v="437"/>
    </i>
    <i>
      <x v="197"/>
    </i>
    <i>
      <x v="311"/>
    </i>
    <i>
      <x v="122"/>
    </i>
    <i>
      <x v="856"/>
    </i>
    <i>
      <x v="54"/>
    </i>
    <i>
      <x v="829"/>
    </i>
    <i>
      <x v="284"/>
    </i>
    <i>
      <x v="425"/>
    </i>
    <i>
      <x v="496"/>
    </i>
    <i>
      <x v="872"/>
    </i>
    <i>
      <x v="3487"/>
    </i>
    <i>
      <x v="973"/>
    </i>
    <i>
      <x v="3954"/>
    </i>
    <i>
      <x v="2670"/>
    </i>
    <i>
      <x v="1399"/>
    </i>
    <i>
      <x v="3782"/>
    </i>
    <i>
      <x v="2232"/>
    </i>
    <i>
      <x v="2228"/>
    </i>
    <i>
      <x v="2223"/>
    </i>
    <i>
      <x v="2903"/>
    </i>
    <i>
      <x v="2225"/>
    </i>
    <i>
      <x v="2901"/>
    </i>
    <i>
      <x v="1749"/>
    </i>
    <i>
      <x v="1741"/>
    </i>
    <i>
      <x v="1278"/>
    </i>
    <i>
      <x v="1881"/>
    </i>
    <i>
      <x v="1446"/>
    </i>
    <i>
      <x v="1745"/>
    </i>
    <i>
      <x v="1723"/>
    </i>
    <i>
      <x v="1880"/>
    </i>
    <i>
      <x v="1724"/>
    </i>
    <i>
      <x v="1725"/>
    </i>
    <i>
      <x v="1727"/>
    </i>
    <i>
      <x v="53"/>
    </i>
    <i>
      <x v="859"/>
    </i>
    <i>
      <x v="59"/>
    </i>
    <i>
      <x v="858"/>
    </i>
    <i>
      <x v="71"/>
    </i>
    <i>
      <x v="866"/>
    </i>
    <i>
      <x v="277"/>
    </i>
    <i>
      <x v="869"/>
    </i>
    <i>
      <x v="2824"/>
    </i>
    <i>
      <x v="1958"/>
    </i>
    <i>
      <x v="3038"/>
    </i>
    <i>
      <x v="203"/>
    </i>
    <i>
      <x v="2130"/>
    </i>
    <i>
      <x v="2043"/>
    </i>
    <i>
      <x v="1141"/>
    </i>
    <i>
      <x v="3867"/>
    </i>
    <i>
      <x v="3565"/>
    </i>
    <i>
      <x v="2940"/>
    </i>
    <i>
      <x v="3596"/>
    </i>
    <i>
      <x v="3979"/>
    </i>
    <i>
      <x v="3613"/>
    </i>
    <i>
      <x v="3751"/>
    </i>
    <i>
      <x v="2312"/>
    </i>
    <i>
      <x v="2381"/>
    </i>
    <i>
      <x v="2624"/>
    </i>
    <i>
      <x v="2676"/>
    </i>
    <i>
      <x v="2689"/>
    </i>
    <i>
      <x v="2698"/>
    </i>
    <i>
      <x v="2736"/>
    </i>
    <i>
      <x v="2246"/>
    </i>
    <i>
      <x v="2469"/>
    </i>
    <i>
      <x v="2096"/>
    </i>
    <i>
      <x v="2557"/>
    </i>
    <i>
      <x v="1412"/>
    </i>
    <i>
      <x v="1591"/>
    </i>
    <i>
      <x v="1842"/>
    </i>
    <i>
      <x v="1457"/>
    </i>
    <i>
      <x v="1496"/>
    </i>
    <i>
      <x v="1895"/>
    </i>
    <i>
      <x v="407"/>
    </i>
    <i>
      <x v="814"/>
    </i>
    <i>
      <x v="2"/>
    </i>
    <i>
      <x v="334"/>
    </i>
    <i>
      <x v="256"/>
    </i>
    <i>
      <x v="361"/>
    </i>
    <i>
      <x v="457"/>
    </i>
    <i>
      <x v="402"/>
    </i>
    <i>
      <x v="873"/>
    </i>
    <i>
      <x v="308"/>
    </i>
    <i>
      <x v="501"/>
    </i>
    <i>
      <x v="916"/>
    </i>
    <i>
      <x v="505"/>
    </i>
    <i>
      <x v="508"/>
    </i>
    <i>
      <x v="954"/>
    </i>
    <i>
      <x v="3110"/>
    </i>
    <i>
      <x v="3223"/>
    </i>
    <i>
      <x v="3830"/>
    </i>
    <i>
      <x v="3196"/>
    </i>
    <i>
      <x v="3046"/>
    </i>
    <i>
      <x v="3441"/>
    </i>
    <i>
      <x v="3114"/>
    </i>
    <i>
      <x v="2968"/>
    </i>
    <i>
      <x v="3931"/>
    </i>
    <i>
      <x v="3457"/>
    </i>
    <i>
      <x v="2991"/>
    </i>
    <i>
      <x v="3458"/>
    </i>
    <i>
      <x v="3297"/>
    </i>
    <i>
      <x v="3460"/>
    </i>
    <i>
      <x v="3113"/>
    </i>
    <i>
      <x v="3462"/>
    </i>
    <i>
      <x v="3120"/>
    </i>
    <i>
      <x v="3463"/>
    </i>
    <i>
      <x v="3885"/>
    </i>
    <i>
      <x v="3464"/>
    </i>
    <i>
      <x v="3959"/>
    </i>
    <i>
      <x v="3385"/>
    </i>
    <i>
      <x v="3978"/>
    </i>
    <i>
      <x v="3080"/>
    </i>
    <i>
      <x v="3109"/>
    </i>
    <i>
      <x v="3261"/>
    </i>
    <i>
      <x v="3397"/>
    </i>
    <i>
      <x v="3496"/>
    </i>
    <i>
      <x v="2923"/>
    </i>
    <i>
      <x v="3082"/>
    </i>
    <i>
      <x v="3112"/>
    </i>
    <i>
      <x v="3266"/>
    </i>
    <i>
      <x v="3802"/>
    </i>
    <i>
      <x v="3096"/>
    </i>
    <i>
      <x v="3119"/>
    </i>
    <i>
      <x v="3099"/>
    </i>
    <i>
      <x v="3121"/>
    </i>
    <i>
      <x v="3101"/>
    </i>
    <i>
      <x v="3122"/>
    </i>
    <i>
      <x v="3729"/>
    </i>
    <i>
      <x v="3913"/>
    </i>
    <i>
      <x v="3103"/>
    </i>
    <i>
      <x v="3946"/>
    </i>
    <i>
      <x v="3736"/>
    </i>
    <i>
      <x v="3052"/>
    </i>
    <i>
      <x v="3104"/>
    </i>
    <i>
      <x v="3376"/>
    </i>
    <i>
      <x v="3060"/>
    </i>
    <i>
      <x v="3998"/>
    </i>
    <i>
      <x v="3106"/>
    </i>
    <i>
      <x v="4009"/>
    </i>
    <i>
      <x v="3773"/>
    </i>
    <i>
      <x v="3107"/>
    </i>
    <i>
      <x v="2019"/>
    </i>
    <i>
      <x v="2026"/>
    </i>
    <i>
      <x v="2733"/>
    </i>
    <i>
      <x v="2314"/>
    </i>
    <i>
      <x v="2889"/>
    </i>
    <i>
      <x v="2357"/>
    </i>
    <i>
      <x v="2716"/>
    </i>
    <i>
      <x v="2213"/>
    </i>
    <i>
      <x v="2204"/>
    </i>
    <i>
      <x v="2216"/>
    </i>
    <i>
      <x v="2207"/>
    </i>
    <i>
      <x v="2396"/>
    </i>
    <i>
      <x v="2016"/>
    </i>
    <i>
      <x v="2421"/>
    </i>
    <i>
      <x v="2714"/>
    </i>
    <i>
      <x v="2432"/>
    </i>
    <i>
      <x v="2721"/>
    </i>
    <i>
      <x v="2189"/>
    </i>
    <i>
      <x v="2021"/>
    </i>
    <i>
      <x v="2210"/>
    </i>
    <i>
      <x v="2205"/>
    </i>
    <i>
      <x v="2514"/>
    </i>
    <i>
      <x v="2167"/>
    </i>
    <i>
      <x v="2085"/>
    </i>
    <i>
      <x v="2882"/>
    </i>
    <i>
      <x v="2217"/>
    </i>
    <i>
      <x v="2218"/>
    </i>
    <i>
      <x v="2209"/>
    </i>
    <i>
      <x v="2017"/>
    </i>
    <i>
      <x v="2527"/>
    </i>
    <i>
      <x v="2201"/>
    </i>
    <i>
      <x v="2533"/>
    </i>
    <i>
      <x v="2715"/>
    </i>
    <i>
      <x v="2540"/>
    </i>
    <i>
      <x v="2719"/>
    </i>
    <i>
      <x v="2897"/>
    </i>
    <i>
      <x v="2722"/>
    </i>
    <i>
      <x v="2543"/>
    </i>
    <i>
      <x v="2184"/>
    </i>
    <i>
      <x v="2196"/>
    </i>
    <i>
      <x v="2755"/>
    </i>
    <i>
      <x v="2219"/>
    </i>
    <i>
      <x v="2792"/>
    </i>
    <i>
      <x v="2093"/>
    </i>
    <i>
      <x v="2810"/>
    </i>
    <i>
      <x v="2592"/>
    </i>
    <i>
      <x v="2846"/>
    </i>
    <i>
      <x v="2621"/>
    </i>
    <i>
      <x v="2871"/>
    </i>
    <i>
      <x v="2256"/>
    </i>
    <i>
      <x v="2881"/>
    </i>
    <i>
      <x v="2015"/>
    </i>
    <i>
      <x v="2886"/>
    </i>
    <i>
      <x v="2665"/>
    </i>
    <i>
      <x v="2211"/>
    </i>
    <i>
      <x v="2666"/>
    </i>
    <i>
      <x v="2541"/>
    </i>
    <i>
      <x v="2523"/>
    </i>
    <i>
      <x v="1618"/>
    </i>
    <i>
      <x v="1853"/>
    </i>
    <i>
      <x v="1134"/>
    </i>
    <i>
      <x v="1685"/>
    </i>
    <i>
      <x v="1257"/>
    </i>
    <i>
      <x v="1687"/>
    </i>
    <i>
      <x v="1280"/>
    </i>
    <i>
      <x v="1017"/>
    </i>
    <i>
      <x v="1846"/>
    </i>
    <i>
      <x v="1689"/>
    </i>
    <i>
      <x v="1866"/>
    </i>
    <i>
      <x v="1694"/>
    </i>
    <i>
      <x v="1354"/>
    </i>
    <i>
      <x v="1696"/>
    </i>
    <i>
      <x v="1035"/>
    </i>
    <i>
      <x v="1702"/>
    </i>
    <i>
      <x v="1330"/>
    </i>
    <i>
      <x v="1704"/>
    </i>
    <i>
      <x v="1442"/>
    </i>
    <i>
      <x v="1707"/>
    </i>
    <i>
      <x v="1848"/>
    </i>
    <i>
      <x v="1709"/>
    </i>
    <i>
      <x v="1860"/>
    </i>
    <i>
      <x v="1710"/>
    </i>
    <i>
      <x v="1874"/>
    </i>
    <i>
      <x v="1714"/>
    </i>
    <i>
      <x v="1594"/>
    </i>
    <i>
      <x v="1448"/>
    </i>
    <i>
      <x v="1026"/>
    </i>
    <i>
      <x v="1031"/>
    </i>
    <i>
      <x v="1013"/>
    </i>
    <i>
      <x v="1378"/>
    </i>
    <i>
      <x v="1502"/>
    </i>
    <i>
      <x v="1021"/>
    </i>
    <i>
      <x v="1020"/>
    </i>
    <i>
      <x v="1270"/>
    </i>
    <i>
      <x v="1420"/>
    </i>
    <i>
      <x v="1273"/>
    </i>
    <i>
      <x v="1018"/>
    </i>
    <i>
      <x v="1441"/>
    </i>
    <i>
      <x v="1844"/>
    </i>
    <i>
      <x v="1616"/>
    </i>
    <i>
      <x v="1847"/>
    </i>
    <i>
      <x v="1434"/>
    </i>
    <i>
      <x v="1851"/>
    </i>
    <i>
      <x v="1266"/>
    </i>
    <i>
      <x v="1856"/>
    </i>
    <i>
      <x v="1938"/>
    </i>
    <i>
      <x v="1865"/>
    </i>
    <i>
      <x v="1023"/>
    </i>
    <i>
      <x v="1867"/>
    </i>
    <i>
      <x v="1036"/>
    </i>
    <i>
      <x v="1421"/>
    </i>
    <i>
      <x v="1436"/>
    </i>
    <i>
      <x v="1438"/>
    </i>
    <i>
      <x v="1920"/>
    </i>
    <i>
      <x v="1684"/>
    </i>
    <i>
      <x v="1276"/>
    </i>
    <i>
      <x v="1913"/>
    </i>
    <i>
      <x v="1042"/>
    </i>
    <i>
      <x v="1262"/>
    </i>
    <i>
      <x v="1274"/>
    </i>
    <i>
      <x v="1439"/>
    </i>
    <i>
      <x v="1275"/>
    </i>
    <i>
      <x v="1038"/>
    </i>
    <i>
      <x v="1061"/>
    </i>
    <i>
      <x v="1015"/>
    </i>
    <i>
      <x v="1034"/>
    </i>
    <i>
      <x v="1474"/>
    </i>
    <i>
      <x v="1122"/>
    </i>
    <i>
      <x v="1314"/>
    </i>
    <i>
      <x v="1619"/>
    </i>
    <i>
      <x v="846"/>
    </i>
    <i>
      <x v="513"/>
    </i>
    <i>
      <x v="78"/>
    </i>
    <i>
      <x v="516"/>
    </i>
    <i>
      <x v="340"/>
    </i>
    <i>
      <x v="518"/>
    </i>
    <i>
      <x v="265"/>
    </i>
    <i>
      <x v="519"/>
    </i>
    <i>
      <x v="273"/>
    </i>
    <i>
      <x v="521"/>
    </i>
    <i>
      <x v="47"/>
    </i>
    <i>
      <x v="523"/>
    </i>
    <i>
      <x v="263"/>
    </i>
    <i>
      <x v="527"/>
    </i>
    <i>
      <x v="848"/>
    </i>
    <i>
      <x v="28"/>
    </i>
    <i>
      <x v="13"/>
    </i>
    <i>
      <x v="568"/>
    </i>
    <i>
      <x v="25"/>
    </i>
    <i>
      <x v="149"/>
    </i>
    <i>
      <x v="275"/>
    </i>
    <i>
      <x v="150"/>
    </i>
    <i>
      <x v="46"/>
    </i>
    <i>
      <x v="151"/>
    </i>
    <i>
      <x v="515"/>
    </i>
    <i>
      <x v="31"/>
    </i>
    <i>
      <x v="262"/>
    </i>
    <i>
      <x v="950"/>
    </i>
    <i>
      <x v="837"/>
    </i>
    <i>
      <x v="51"/>
    </i>
    <i>
      <x v="847"/>
    </i>
    <i>
      <x v="325"/>
    </i>
    <i>
      <x v="854"/>
    </i>
    <i>
      <x v="17"/>
    </i>
    <i>
      <x v="21"/>
    </i>
    <i>
      <x v="436"/>
    </i>
    <i>
      <x v="15"/>
    </i>
    <i>
      <x v="747"/>
    </i>
    <i>
      <x v="11"/>
    </i>
    <i>
      <x v="38"/>
    </i>
    <i>
      <x v="271"/>
    </i>
    <i>
      <x v="785"/>
    </i>
    <i>
      <x v="908"/>
    </i>
    <i>
      <x v="786"/>
    </i>
    <i>
      <x v="512"/>
    </i>
    <i>
      <x v="799"/>
    </i>
    <i>
      <x v="45"/>
    </i>
    <i>
      <x v="40"/>
    </i>
    <i>
      <x v="940"/>
    </i>
    <i>
      <x v="808"/>
    </i>
    <i>
      <x v="945"/>
    </i>
    <i>
      <x v="19"/>
    </i>
    <i>
      <x v="816"/>
    </i>
    <i>
      <x v="695"/>
    </i>
    <i>
      <x v="289"/>
    </i>
    <i>
      <x v="34"/>
    </i>
    <i>
      <x v="296"/>
    </i>
    <i>
      <x v="720"/>
    </i>
    <i>
      <x v="36"/>
    </i>
    <i>
      <x v="6"/>
    </i>
    <i>
      <x v="3066"/>
    </i>
    <i>
      <x v="2709"/>
    </i>
    <i>
      <x v="3918"/>
    </i>
    <i>
      <x v="3281"/>
    </i>
    <i>
      <x v="2146"/>
    </i>
    <i>
      <x v="2110"/>
    </i>
    <i>
      <x v="2053"/>
    </i>
    <i>
      <x v="1990"/>
    </i>
    <i>
      <x v="2835"/>
    </i>
    <i>
      <x v="1613"/>
    </i>
    <i>
      <x v="2249"/>
    </i>
    <i>
      <x v="3798"/>
    </i>
    <i>
      <x v="3411"/>
    </i>
    <i>
      <x v="3894"/>
    </i>
    <i>
      <x v="3588"/>
    </i>
    <i>
      <x v="3079"/>
    </i>
    <i>
      <x v="3594"/>
    </i>
    <i>
      <x v="3864"/>
    </i>
    <i>
      <x v="3443"/>
    </i>
    <i>
      <x v="3051"/>
    </i>
    <i>
      <x v="3198"/>
    </i>
    <i>
      <x v="3949"/>
    </i>
    <i>
      <x v="2941"/>
    </i>
    <i>
      <x v="3375"/>
    </i>
    <i>
      <x v="3800"/>
    </i>
    <i>
      <x v="3267"/>
    </i>
    <i>
      <x v="3377"/>
    </i>
    <i>
      <x v="3311"/>
    </i>
    <i>
      <x v="3451"/>
    </i>
    <i>
      <x v="3245"/>
    </i>
    <i>
      <x v="3016"/>
    </i>
    <i>
      <x v="3202"/>
    </i>
    <i>
      <x v="3050"/>
    </i>
    <i>
      <x v="3253"/>
    </i>
    <i>
      <x v="3215"/>
    </i>
    <i>
      <x v="3768"/>
    </i>
    <i>
      <x v="3361"/>
    </i>
    <i>
      <x v="3408"/>
    </i>
    <i>
      <x v="3067"/>
    </i>
    <i>
      <x v="3774"/>
    </i>
    <i>
      <x v="3485"/>
    </i>
    <i>
      <x v="3419"/>
    </i>
    <i>
      <x v="3175"/>
    </i>
    <i>
      <x v="3240"/>
    </i>
    <i>
      <x v="3264"/>
    </i>
    <i>
      <x v="2324"/>
    </i>
    <i>
      <x v="2347"/>
    </i>
    <i>
      <x v="2766"/>
    </i>
    <i>
      <x v="2406"/>
    </i>
    <i>
      <x v="2042"/>
    </i>
    <i>
      <x v="2447"/>
    </i>
    <i>
      <x v="2128"/>
    </i>
    <i>
      <x v="2190"/>
    </i>
    <i>
      <x v="2044"/>
    </i>
    <i>
      <x v="2258"/>
    </i>
    <i>
      <x v="2370"/>
    </i>
    <i>
      <x v="2495"/>
    </i>
    <i>
      <x v="2251"/>
    </i>
    <i>
      <x v="2076"/>
    </i>
    <i>
      <x v="2332"/>
    </i>
    <i>
      <x v="2372"/>
    </i>
    <i>
      <x v="2138"/>
    </i>
    <i>
      <x v="2594"/>
    </i>
    <i>
      <x v="1999"/>
    </i>
    <i>
      <x v="2834"/>
    </i>
    <i>
      <x v="2809"/>
    </i>
    <i>
      <x v="2837"/>
    </i>
    <i>
      <x v="2155"/>
    </i>
    <i>
      <x v="2348"/>
    </i>
    <i>
      <x v="2394"/>
    </i>
    <i>
      <x v="2690"/>
    </i>
    <i>
      <x v="2864"/>
    </i>
    <i>
      <x v="2861"/>
    </i>
    <i>
      <x v="2866"/>
    </i>
    <i>
      <x v="2245"/>
    </i>
    <i>
      <x v="1340"/>
    </i>
    <i>
      <x v="1154"/>
    </i>
    <i>
      <x v="1839"/>
    </i>
    <i>
      <x v="1167"/>
    </i>
    <i>
      <x v="1932"/>
    </i>
    <i>
      <x v="1362"/>
    </i>
    <i>
      <x v="1246"/>
    </i>
    <i>
      <x v="1304"/>
    </i>
    <i>
      <x v="1923"/>
    </i>
    <i>
      <x v="1911"/>
    </i>
    <i>
      <x v="1451"/>
    </i>
    <i>
      <x v="1428"/>
    </i>
    <i>
      <x v="1935"/>
    </i>
    <i>
      <x v="1918"/>
    </i>
    <i>
      <x v="1104"/>
    </i>
    <i>
      <x v="1407"/>
    </i>
    <i>
      <x v="1951"/>
    </i>
    <i>
      <x v="1765"/>
    </i>
    <i>
      <x v="1375"/>
    </i>
    <i>
      <x v="1611"/>
    </i>
    <i>
      <x v="1128"/>
    </i>
    <i>
      <x v="1588"/>
    </i>
    <i>
      <x v="976"/>
    </i>
    <i>
      <x v="383"/>
    </i>
    <i>
      <x v="224"/>
    </i>
    <i>
      <x v="421"/>
    </i>
    <i>
      <x v="927"/>
    </i>
    <i>
      <x v="101"/>
    </i>
    <i>
      <x v="313"/>
    </i>
    <i>
      <x v="431"/>
    </i>
    <i>
      <x v="242"/>
    </i>
    <i>
      <x v="493"/>
    </i>
    <i>
      <x v="899"/>
    </i>
    <i>
      <x v="123"/>
    </i>
    <i>
      <x v="958"/>
    </i>
    <i>
      <x v="502"/>
    </i>
    <i>
      <x v="742"/>
    </i>
    <i>
      <x v="511"/>
    </i>
    <i>
      <x v="1003"/>
    </i>
    <i>
      <x v="133"/>
    </i>
    <i>
      <x v="366"/>
    </i>
    <i>
      <x v="642"/>
    </i>
    <i>
      <x v="382"/>
    </i>
    <i>
      <x v="658"/>
    </i>
    <i>
      <x v="879"/>
    </i>
    <i>
      <x v="305"/>
    </i>
    <i>
      <x v="911"/>
    </i>
    <i>
      <x v="680"/>
    </i>
    <i>
      <x v="319"/>
    </i>
    <i>
      <x v="682"/>
    </i>
    <i>
      <x v="294"/>
    </i>
    <i>
      <x v="706"/>
    </i>
    <i>
      <x v="98"/>
    </i>
    <i>
      <x v="200"/>
    </i>
    <i>
      <x v="773"/>
    </i>
    <i>
      <x v="580"/>
    </i>
    <i>
      <x v="2908"/>
    </i>
    <i>
      <x v="3731"/>
    </i>
    <i>
      <x v="3963"/>
    </i>
    <i>
      <x v="3466"/>
    </i>
    <i>
      <x v="3730"/>
    </i>
    <i>
      <x v="3126"/>
    </i>
    <i>
      <x v="3124"/>
    </i>
    <i>
      <x v="3467"/>
    </i>
    <i>
      <x v="4000"/>
    </i>
    <i>
      <x v="2907"/>
    </i>
    <i>
      <x v="3359"/>
    </i>
    <i>
      <x v="2905"/>
    </i>
    <i>
      <x v="3474"/>
    </i>
    <i>
      <x v="3468"/>
    </i>
    <i>
      <x v="3475"/>
    </i>
    <i>
      <x v="3470"/>
    </i>
    <i>
      <x v="3961"/>
    </i>
    <i>
      <x v="3130"/>
    </i>
    <i>
      <x v="3125"/>
    </i>
    <i>
      <x v="3131"/>
    </i>
    <i>
      <x v="4001"/>
    </i>
    <i>
      <x v="3471"/>
    </i>
    <i>
      <x v="3476"/>
    </i>
    <i>
      <x v="3134"/>
    </i>
    <i>
      <x v="3473"/>
    </i>
    <i>
      <x v="3472"/>
    </i>
    <i>
      <x v="2551"/>
    </i>
    <i>
      <x v="2545"/>
    </i>
    <i>
      <x v="2726"/>
    </i>
    <i>
      <x v="2728"/>
    </i>
    <i>
      <x v="2549"/>
    </i>
    <i>
      <x v="2729"/>
    </i>
    <i>
      <x v="2724"/>
    </i>
    <i>
      <x v="2553"/>
    </i>
    <i>
      <x v="2030"/>
    </i>
    <i>
      <x v="2028"/>
    </i>
    <i>
      <x v="2230"/>
    </i>
    <i>
      <x v="2554"/>
    </i>
    <i>
      <x v="2550"/>
    </i>
    <i>
      <x v="2231"/>
    </i>
    <i>
      <x v="2552"/>
    </i>
    <i>
      <x v="2233"/>
    </i>
    <i>
      <x v="2725"/>
    </i>
    <i>
      <x v="2029"/>
    </i>
    <i>
      <x v="2237"/>
    </i>
    <i>
      <x v="2899"/>
    </i>
    <i>
      <x v="2902"/>
    </i>
    <i>
      <x v="2027"/>
    </i>
    <i>
      <x v="1044"/>
    </i>
    <i>
      <x v="1877"/>
    </i>
    <i>
      <x v="1045"/>
    </i>
    <i>
      <x v="1715"/>
    </i>
    <i>
      <x v="1620"/>
    </i>
    <i>
      <x v="1716"/>
    </i>
    <i>
      <x v="1748"/>
    </i>
    <i>
      <x v="1718"/>
    </i>
    <i>
      <x v="1046"/>
    </i>
    <i>
      <x v="1722"/>
    </i>
    <i>
      <x v="1884"/>
    </i>
    <i>
      <x v="1731"/>
    </i>
    <i>
      <x v="1743"/>
    </i>
    <i>
      <x v="1732"/>
    </i>
    <i>
      <x v="1747"/>
    </i>
    <i>
      <x v="1735"/>
    </i>
    <i>
      <x v="1750"/>
    </i>
    <i>
      <x v="1736"/>
    </i>
    <i>
      <x v="1445"/>
    </i>
    <i>
      <x v="1737"/>
    </i>
    <i>
      <x v="1047"/>
    </i>
    <i>
      <x v="1738"/>
    </i>
    <i>
      <x v="1882"/>
    </i>
    <i>
      <x v="1739"/>
    </i>
    <i>
      <x v="1885"/>
    </i>
    <i>
      <x v="1740"/>
    </i>
    <i>
      <x v="1043"/>
    </i>
    <i>
      <x v="1622"/>
    </i>
    <i>
      <x v="536"/>
    </i>
    <i>
      <x v="868"/>
    </i>
    <i>
      <x v="863"/>
    </i>
    <i>
      <x v="60"/>
    </i>
    <i>
      <x v="279"/>
    </i>
    <i>
      <x v="61"/>
    </i>
    <i>
      <x v="860"/>
    </i>
    <i>
      <x v="63"/>
    </i>
    <i>
      <x v="865"/>
    </i>
    <i>
      <x v="64"/>
    </i>
    <i>
      <x v="543"/>
    </i>
    <i>
      <x v="66"/>
    </i>
    <i>
      <x v="56"/>
    </i>
    <i>
      <x v="67"/>
    </i>
    <i>
      <x v="538"/>
    </i>
    <i>
      <x v="55"/>
    </i>
    <i>
      <x v="862"/>
    </i>
    <i>
      <x v="72"/>
    </i>
    <i>
      <x v="864"/>
    </i>
    <i>
      <x v="57"/>
    </i>
    <i>
      <x v="867"/>
    </i>
    <i>
      <x v="535"/>
    </i>
    <i>
      <x v="539"/>
    </i>
    <i>
      <x v="74"/>
    </i>
    <i>
      <x v="544"/>
    </i>
    <i>
      <x v="52"/>
    </i>
    <i>
      <x v="281"/>
    </i>
    <i>
      <x v="283"/>
    </i>
    <i>
      <x v="285"/>
    </i>
    <i>
      <x v="69"/>
    </i>
    <i>
      <x v="857"/>
    </i>
    <i>
      <x v="58"/>
    </i>
    <i>
      <x v="216"/>
    </i>
    <i>
      <x v="1465"/>
    </i>
    <i>
      <x v="3555"/>
    </i>
    <i>
      <x v="3168"/>
    </i>
    <i>
      <x v="3968"/>
    </i>
    <i>
      <x v="2911"/>
    </i>
    <i>
      <x v="3011"/>
    </i>
    <i>
      <x v="2915"/>
    </i>
    <i>
      <x v="3486"/>
    </i>
    <i>
      <x v="3093"/>
    </i>
    <i>
      <x v="3072"/>
    </i>
    <i>
      <x v="3085"/>
    </i>
    <i>
      <x v="3243"/>
    </i>
    <i>
      <x v="3900"/>
    </i>
    <i>
      <x v="3388"/>
    </i>
    <i>
      <x v="3629"/>
    </i>
    <i>
      <x v="3590"/>
    </i>
    <i>
      <x v="3793"/>
    </i>
    <i>
      <x v="2950"/>
    </i>
    <i>
      <x v="3581"/>
    </i>
    <i>
      <x v="3026"/>
    </i>
    <i>
      <x v="3562"/>
    </i>
    <i>
      <x v="3068"/>
    </i>
    <i>
      <x v="3586"/>
    </i>
    <i>
      <x v="3170"/>
    </i>
    <i>
      <x v="3925"/>
    </i>
    <i>
      <x v="2961"/>
    </i>
    <i>
      <x v="3257"/>
    </i>
    <i>
      <x v="4002"/>
    </i>
    <i>
      <x v="3805"/>
    </i>
    <i>
      <x v="3755"/>
    </i>
    <i>
      <x v="3015"/>
    </i>
    <i>
      <x v="2951"/>
    </i>
    <i>
      <x v="2321"/>
    </i>
    <i>
      <x v="2555"/>
    </i>
    <i>
      <x v="2445"/>
    </i>
    <i>
      <x v="2566"/>
    </i>
    <i>
      <x v="2564"/>
    </i>
    <i>
      <x v="2383"/>
    </i>
    <i>
      <x v="2829"/>
    </i>
    <i>
      <x v="2278"/>
    </i>
    <i>
      <x v="2843"/>
    </i>
    <i>
      <x v="2762"/>
    </i>
    <i>
      <x v="2292"/>
    </i>
    <i>
      <x v="2764"/>
    </i>
    <i>
      <x v="2337"/>
    </i>
    <i>
      <x v="2243"/>
    </i>
    <i>
      <x v="2072"/>
    </i>
    <i>
      <x v="2179"/>
    </i>
    <i>
      <x v="2174"/>
    </i>
    <i>
      <x v="2412"/>
    </i>
    <i>
      <x v="2380"/>
    </i>
    <i>
      <x v="2414"/>
    </i>
    <i>
      <x v="2267"/>
    </i>
    <i>
      <x v="1984"/>
    </i>
    <i>
      <x v="2166"/>
    </i>
    <i>
      <x v="2803"/>
    </i>
    <i>
      <x v="2354"/>
    </i>
    <i>
      <x v="2320"/>
    </i>
    <i>
      <x v="2360"/>
    </i>
    <i>
      <x v="2401"/>
    </i>
    <i>
      <x v="2154"/>
    </i>
    <i>
      <x v="2664"/>
    </i>
    <i>
      <x v="1761"/>
    </i>
    <i>
      <x v="1256"/>
    </i>
    <i>
      <x v="1491"/>
    </i>
    <i>
      <x v="1431"/>
    </i>
    <i>
      <x v="1120"/>
    </i>
    <i>
      <x v="1074"/>
    </i>
    <i>
      <x v="1843"/>
    </i>
    <i>
      <x v="1627"/>
    </i>
    <i>
      <x v="1168"/>
    </i>
    <i>
      <x v="1671"/>
    </i>
    <i>
      <x v="1223"/>
    </i>
    <i>
      <x v="1076"/>
    </i>
    <i>
      <x v="1424"/>
    </i>
    <i>
      <x v="1327"/>
    </i>
    <i>
      <x v="1759"/>
    </i>
    <i>
      <x v="1293"/>
    </i>
    <i>
      <x v="1199"/>
    </i>
    <i>
      <x v="1184"/>
    </i>
    <i>
      <x v="1281"/>
    </i>
    <i>
      <x v="1589"/>
    </i>
    <i>
      <x v="1482"/>
    </i>
    <i>
      <x v="1402"/>
    </i>
    <i>
      <x v="1180"/>
    </i>
    <i>
      <x v="1119"/>
    </i>
    <i>
      <x v="1825"/>
    </i>
    <i>
      <x v="1109"/>
    </i>
    <i>
      <x v="1827"/>
    </i>
    <i>
      <x v="1423"/>
    </i>
    <i>
      <x v="1828"/>
    </i>
    <i>
      <x v="1454"/>
    </i>
    <i>
      <x v="1829"/>
    </i>
    <i>
      <x v="1758"/>
    </i>
    <i>
      <x v="1837"/>
    </i>
    <i>
      <x v="1838"/>
    </i>
    <i>
      <x v="1770"/>
    </i>
    <i>
      <x v="1670"/>
    </i>
    <i>
      <x v="1131"/>
    </i>
    <i>
      <x v="1144"/>
    </i>
    <i>
      <x v="1789"/>
    </i>
    <i>
      <x v="1677"/>
    </i>
    <i>
      <x v="1790"/>
    </i>
    <i>
      <x v="1466"/>
    </i>
    <i>
      <x v="1797"/>
    </i>
    <i>
      <x v="1943"/>
    </i>
    <i>
      <x v="1798"/>
    </i>
    <i>
      <x v="1334"/>
    </i>
    <i>
      <x v="1799"/>
    </i>
    <i>
      <x v="548"/>
    </i>
    <i>
      <x v="367"/>
    </i>
    <i>
      <x v="893"/>
    </i>
    <i>
      <x v="469"/>
    </i>
    <i>
      <x v="125"/>
    </i>
    <i>
      <x v="141"/>
    </i>
    <i>
      <x v="560"/>
    </i>
    <i>
      <x v="463"/>
    </i>
    <i>
      <x v="904"/>
    </i>
    <i>
      <x v="201"/>
    </i>
    <i>
      <x v="467"/>
    </i>
    <i>
      <x v="155"/>
    </i>
    <i>
      <x v="249"/>
    </i>
    <i>
      <x v="362"/>
    </i>
    <i>
      <x v="95"/>
    </i>
    <i>
      <x v="1005"/>
    </i>
    <i>
      <x v="245"/>
    </i>
    <i>
      <x v="772"/>
    </i>
    <i>
      <x v="601"/>
    </i>
    <i>
      <x v="989"/>
    </i>
    <i>
      <x v="81"/>
    </i>
    <i>
      <x v="995"/>
    </i>
    <i>
      <x v="923"/>
    </i>
    <i>
      <x v="587"/>
    </i>
    <i>
      <x v="546"/>
    </i>
    <i>
      <x v="365"/>
    </i>
    <i>
      <x v="933"/>
    </i>
    <i>
      <x v="234"/>
    </i>
    <i>
      <x v="462"/>
    </i>
    <i>
      <x v="585"/>
    </i>
    <i>
      <x v="343"/>
    </i>
    <i>
      <x v="959"/>
    </i>
    <i>
      <x v="881"/>
    </i>
    <i>
      <x v="968"/>
    </i>
    <i>
      <x v="884"/>
    </i>
    <i>
      <x v="195"/>
    </i>
    <i>
      <x v="885"/>
    </i>
    <i>
      <x v="890"/>
    </i>
    <i>
      <x v="984"/>
    </i>
    <i>
      <x v="77"/>
    </i>
    <i>
      <x v="840"/>
    </i>
    <i>
      <x v="1000"/>
    </i>
    <i>
      <x v="363"/>
    </i>
    <i>
      <x v="364"/>
    </i>
    <i>
      <x v="771"/>
    </i>
    <i>
      <x v="2035"/>
    </i>
    <i>
      <x v="3439"/>
    </i>
    <i>
      <x v="3146"/>
    </i>
    <i>
      <x v="2955"/>
    </i>
    <i>
      <x v="2377"/>
    </i>
    <i>
      <x v="2058"/>
    </i>
    <i>
      <x v="2101"/>
    </i>
    <i>
      <x v="2369"/>
    </i>
    <i>
      <x v="2108"/>
    </i>
    <i>
      <x v="1936"/>
    </i>
    <i>
      <x v="1912"/>
    </i>
    <i>
      <x v="1939"/>
    </i>
    <i>
      <x v="417"/>
    </i>
    <i>
      <x v="3973"/>
    </i>
    <i>
      <x v="3094"/>
    </i>
    <i>
      <x v="3887"/>
    </i>
    <i>
      <x v="3234"/>
    </i>
    <i>
      <x v="3892"/>
    </i>
    <i>
      <x v="3870"/>
    </i>
    <i>
      <x v="3757"/>
    </i>
    <i>
      <x v="3896"/>
    </i>
    <i>
      <x v="3283"/>
    </i>
    <i>
      <x v="2253"/>
    </i>
    <i>
      <x v="2252"/>
    </i>
    <i>
      <x v="2507"/>
    </i>
    <i>
      <x v="1165"/>
    </i>
    <i>
      <x v="1345"/>
    </i>
    <i>
      <x v="1302"/>
    </i>
    <i>
      <x v="1816"/>
    </i>
    <i>
      <x v="323"/>
    </i>
    <i>
      <x v="994"/>
    </i>
    <i>
      <x v="391"/>
    </i>
    <i>
      <x v="886"/>
    </i>
    <i>
      <x v="668"/>
    </i>
    <i>
      <x v="889"/>
    </i>
    <i>
      <x v="452"/>
    </i>
    <i>
      <x v="753"/>
    </i>
    <i>
      <x v="892"/>
    </i>
    <i>
      <x v="428"/>
    </i>
    <i>
      <x v="2355"/>
    </i>
    <i>
      <x v="1133"/>
    </i>
    <i>
      <x v="696"/>
    </i>
    <i>
      <x v="1353"/>
    </i>
    <i>
      <x v="143"/>
    </i>
    <i>
      <x v="116"/>
    </i>
    <i>
      <x v="2700"/>
    </i>
    <i>
      <x v="3163"/>
    </i>
    <i>
      <x v="3580"/>
    </i>
    <i>
      <x v="1806"/>
    </i>
    <i>
      <x v="2390"/>
    </i>
    <i>
      <x v="2304"/>
    </i>
    <i>
      <x v="309"/>
    </i>
    <i>
      <x v="1411"/>
    </i>
    <i>
      <x v="3598"/>
    </i>
    <i>
      <x v="3733"/>
    </i>
    <i>
      <x v="3817"/>
    </i>
    <i>
      <x v="2191"/>
    </i>
    <i>
      <x v="1478"/>
    </i>
    <i>
      <x v="1418"/>
    </i>
    <i>
      <x v="400"/>
    </i>
    <i>
      <x v="419"/>
    </i>
    <i>
      <x v="3089"/>
    </i>
    <i>
      <x v="3276"/>
    </i>
    <i>
      <x v="3741"/>
    </i>
    <i>
      <x v="2737"/>
    </i>
    <i>
      <x v="1447"/>
    </i>
    <i>
      <x v="1571"/>
    </i>
    <i>
      <x v="3077"/>
    </i>
    <i>
      <x v="2327"/>
    </i>
    <i>
      <x v="450"/>
    </i>
    <i>
      <x v="882"/>
    </i>
    <i>
      <x v="3017"/>
    </i>
    <i>
      <x v="4005"/>
    </i>
    <i>
      <x v="3366"/>
    </i>
    <i>
      <x v="2874"/>
    </i>
    <i>
      <x v="1261"/>
    </i>
    <i>
      <x v="2055"/>
    </i>
    <i>
      <x v="861"/>
    </i>
    <i>
      <x v="3450"/>
    </i>
    <i>
      <x v="3189"/>
    </i>
    <i>
      <x v="3791"/>
    </i>
    <i>
      <x v="2926"/>
    </i>
    <i>
      <x v="3241"/>
    </i>
    <i>
      <x v="3937"/>
    </i>
    <i>
      <x v="3784"/>
    </i>
    <i>
      <x v="3456"/>
    </i>
    <i>
      <x v="3595"/>
    </i>
    <i>
      <x v="3280"/>
    </i>
    <i>
      <x v="3135"/>
    </i>
    <i>
      <x v="3623"/>
    </i>
    <i>
      <x v="3147"/>
    </i>
    <i>
      <x v="3956"/>
    </i>
    <i>
      <x v="3332"/>
    </i>
    <i>
      <x v="3834"/>
    </i>
    <i>
      <x v="3239"/>
    </i>
    <i>
      <x v="3344"/>
    </i>
    <i>
      <x v="3735"/>
    </i>
    <i>
      <x v="3770"/>
    </i>
    <i>
      <x v="2995"/>
    </i>
    <i>
      <x v="2909"/>
    </i>
    <i>
      <x v="3797"/>
    </i>
    <i>
      <x v="4013"/>
    </i>
    <i>
      <x v="3256"/>
    </i>
    <i>
      <x v="3255"/>
    </i>
    <i>
      <x v="4012"/>
    </i>
    <i>
      <x v="3778"/>
    </i>
    <i>
      <x v="3023"/>
    </i>
    <i>
      <x v="3033"/>
    </i>
    <i>
      <x v="2074"/>
    </i>
    <i>
      <x v="2823"/>
    </i>
    <i>
      <x v="2632"/>
    </i>
    <i>
      <x v="2102"/>
    </i>
    <i>
      <x v="2318"/>
    </i>
    <i>
      <x v="2036"/>
    </i>
    <i>
      <x v="1982"/>
    </i>
    <i>
      <x v="2785"/>
    </i>
    <i>
      <x v="2640"/>
    </i>
    <i>
      <x v="2812"/>
    </i>
    <i>
      <x v="2637"/>
    </i>
    <i>
      <x v="2159"/>
    </i>
    <i>
      <x v="2508"/>
    </i>
    <i>
      <x v="1978"/>
    </i>
    <i>
      <x v="2336"/>
    </i>
    <i>
      <x v="2139"/>
    </i>
    <i>
      <x v="2513"/>
    </i>
    <i>
      <x v="2049"/>
    </i>
    <i>
      <x v="2082"/>
    </i>
    <i>
      <x v="2787"/>
    </i>
    <i>
      <x v="2183"/>
    </i>
    <i>
      <x v="2400"/>
    </i>
    <i>
      <x v="2261"/>
    </i>
    <i>
      <x v="2063"/>
    </i>
    <i>
      <x v="2734"/>
    </i>
    <i>
      <x v="2099"/>
    </i>
    <i>
      <x v="2266"/>
    </i>
    <i>
      <x v="2366"/>
    </i>
    <i>
      <x v="2671"/>
    </i>
    <i>
      <x v="2303"/>
    </i>
    <i>
      <x v="2757"/>
    </i>
    <i>
      <x v="2105"/>
    </i>
    <i>
      <x v="1966"/>
    </i>
    <i>
      <x v="2250"/>
    </i>
    <i>
      <x v="2663"/>
    </i>
    <i>
      <x v="2628"/>
    </i>
    <i>
      <x v="2765"/>
    </i>
    <i>
      <x v="1326"/>
    </i>
    <i>
      <x v="1325"/>
    </i>
    <i>
      <x v="1760"/>
    </i>
    <i>
      <x v="1087"/>
    </i>
    <i>
      <x v="1608"/>
    </i>
    <i>
      <x v="1323"/>
    </i>
    <i>
      <x v="1224"/>
    </i>
    <i>
      <x v="1961"/>
    </i>
    <i>
      <x v="1301"/>
    </i>
    <i>
      <x v="1623"/>
    </i>
    <i>
      <x v="1667"/>
    </i>
    <i>
      <x v="1921"/>
    </i>
    <i>
      <x v="1159"/>
    </i>
    <i>
      <x v="1933"/>
    </i>
    <i>
      <x v="1831"/>
    </i>
    <i>
      <x v="1926"/>
    </i>
    <i>
      <x v="1960"/>
    </i>
    <i>
      <x v="1582"/>
    </i>
    <i>
      <x v="1455"/>
    </i>
    <i>
      <x v="1286"/>
    </i>
    <i>
      <x v="1909"/>
    </i>
    <i>
      <x v="1783"/>
    </i>
    <i>
      <x v="1111"/>
    </i>
    <i>
      <x v="1388"/>
    </i>
    <i>
      <x v="1416"/>
    </i>
    <i>
      <x v="1099"/>
    </i>
    <i>
      <x v="1518"/>
    </i>
    <i>
      <x v="557"/>
    </i>
    <i>
      <x v="352"/>
    </i>
    <i>
      <x v="770"/>
    </i>
    <i>
      <x v="578"/>
    </i>
    <i>
      <x v="887"/>
    </i>
    <i>
      <x v="961"/>
    </i>
    <i>
      <x v="120"/>
    </i>
    <i>
      <x v="466"/>
    </i>
    <i>
      <x v="674"/>
    </i>
    <i>
      <x v="500"/>
    </i>
    <i>
      <x v="426"/>
    </i>
    <i>
      <x v="458"/>
    </i>
    <i>
      <x v="441"/>
    </i>
    <i>
      <x v="89"/>
    </i>
    <i>
      <x v="718"/>
    </i>
    <i>
      <x v="912"/>
    </i>
    <i>
      <x v="842"/>
    </i>
    <i>
      <x v="318"/>
    </i>
    <i>
      <x v="698"/>
    </i>
    <i>
      <x v="730"/>
    </i>
    <i>
      <x v="307"/>
    </i>
    <i>
      <x v="447"/>
    </i>
    <i>
      <x v="372"/>
    </i>
    <i>
      <x v="778"/>
    </i>
    <i>
      <x v="946"/>
    </i>
    <i>
      <x v="573"/>
    </i>
    <i>
      <x v="85"/>
    </i>
    <i>
      <x v="541"/>
    </i>
    <i>
      <x v="411"/>
    </i>
    <i>
      <x v="127"/>
    </i>
    <i>
      <x v="204"/>
    </i>
    <i>
      <x v="2990"/>
    </i>
    <i>
      <x v="1603"/>
    </i>
    <i>
      <x v="2730"/>
    </i>
    <i>
      <x v="1382"/>
    </i>
    <i>
      <x v="2999"/>
    </i>
    <i>
      <x v="1108"/>
    </i>
    <i>
      <x v="3950"/>
    </i>
    <i>
      <x v="3990"/>
    </i>
    <i>
      <x v="3583"/>
    </i>
    <i>
      <x v="3006"/>
    </i>
    <i>
      <x v="3161"/>
    </i>
    <i>
      <x v="3592"/>
    </i>
    <i>
      <x v="3995"/>
    </i>
    <i>
      <x v="3406"/>
    </i>
    <i>
      <x v="3346"/>
    </i>
    <i>
      <x v="3308"/>
    </i>
    <i>
      <x v="3910"/>
    </i>
    <i>
      <x v="3258"/>
    </i>
    <i>
      <x v="3806"/>
    </i>
    <i>
      <x v="3307"/>
    </i>
    <i>
      <x v="3235"/>
    </i>
    <i>
      <x v="3609"/>
    </i>
    <i>
      <x v="3394"/>
    </i>
    <i>
      <x v="2039"/>
    </i>
    <i>
      <x v="2345"/>
    </i>
    <i>
      <x v="2391"/>
    </i>
    <i>
      <x v="2175"/>
    </i>
    <i>
      <x v="2660"/>
    </i>
    <i>
      <x v="2477"/>
    </i>
    <i>
      <x v="2141"/>
    </i>
    <i>
      <x v="2790"/>
    </i>
    <i>
      <x v="2340"/>
    </i>
    <i>
      <x v="2289"/>
    </i>
    <i>
      <x v="2521"/>
    </i>
    <i>
      <x v="1967"/>
    </i>
    <i>
      <x v="2509"/>
    </i>
    <i>
      <x v="2677"/>
    </i>
    <i>
      <x v="2145"/>
    </i>
    <i>
      <x v="2428"/>
    </i>
    <i>
      <x v="1538"/>
    </i>
    <i>
      <x v="1560"/>
    </i>
    <i>
      <x v="1070"/>
    </i>
    <i>
      <x v="1593"/>
    </i>
    <i>
      <x v="1493"/>
    </i>
    <i>
      <x v="1191"/>
    </i>
    <i>
      <x v="1818"/>
    </i>
    <i>
      <x v="1114"/>
    </i>
    <i>
      <x v="828"/>
    </i>
    <i>
      <x v="398"/>
    </i>
    <i>
      <x v="146"/>
    </i>
    <i>
      <x v="205"/>
    </i>
    <i>
      <x v="299"/>
    </i>
    <i>
      <x v="472"/>
    </i>
    <i>
      <x v="375"/>
    </i>
    <i>
      <x v="124"/>
    </i>
    <i>
      <x v="393"/>
    </i>
    <i>
      <x v="802"/>
    </i>
    <i>
      <x v="975"/>
    </i>
    <i>
      <x v="456"/>
    </i>
    <i>
      <x v="827"/>
    </i>
    <i>
      <x v="390"/>
    </i>
    <i>
      <x v="1080"/>
    </i>
    <i>
      <x v="3886"/>
    </i>
    <i>
      <x v="3199"/>
    </i>
    <i>
      <x v="3008"/>
    </i>
    <i>
      <x v="3619"/>
    </i>
    <i>
      <x v="3211"/>
    </i>
    <i>
      <x v="2877"/>
    </i>
    <i>
      <x v="2748"/>
    </i>
    <i>
      <x v="2192"/>
    </i>
    <i>
      <x v="2563"/>
    </i>
    <i>
      <x v="1561"/>
    </i>
    <i>
      <x v="1832"/>
    </i>
    <i>
      <x v="1335"/>
    </i>
    <i>
      <x v="1576"/>
    </i>
    <i>
      <x v="1777"/>
    </i>
    <i>
      <x v="939"/>
    </i>
    <i>
      <x v="901"/>
    </i>
    <i>
      <x v="498"/>
    </i>
    <i>
      <x v="703"/>
    </i>
    <i>
      <x v="1998"/>
    </i>
    <i>
      <x v="3294"/>
    </i>
    <i>
      <x v="3839"/>
    </i>
    <i>
      <x v="2952"/>
    </i>
    <i>
      <x v="3299"/>
    </i>
    <i>
      <x v="3237"/>
    </i>
    <i>
      <x v="3601"/>
    </i>
    <i>
      <x v="3274"/>
    </i>
    <i>
      <x v="3603"/>
    </i>
    <i>
      <x v="3827"/>
    </i>
    <i>
      <x v="3604"/>
    </i>
    <i>
      <x v="3863"/>
    </i>
    <i>
      <x v="2939"/>
    </i>
    <i>
      <x v="3062"/>
    </i>
    <i>
      <x v="2917"/>
    </i>
    <i>
      <x v="3971"/>
    </i>
    <i>
      <x v="3036"/>
    </i>
    <i>
      <x v="3563"/>
    </i>
    <i>
      <x v="3745"/>
    </i>
    <i>
      <x v="3219"/>
    </i>
    <i>
      <x v="2910"/>
    </i>
    <i>
      <x v="3833"/>
    </i>
    <i>
      <x v="3368"/>
    </i>
    <i>
      <x v="3860"/>
    </i>
    <i>
      <x v="2930"/>
    </i>
    <i>
      <x v="3431"/>
    </i>
    <i>
      <x v="3575"/>
    </i>
    <i>
      <x v="3905"/>
    </i>
    <i>
      <x v="3775"/>
    </i>
    <i>
      <x v="3249"/>
    </i>
    <i>
      <x v="3392"/>
    </i>
    <i>
      <x v="2924"/>
    </i>
    <i>
      <x v="3795"/>
    </i>
    <i>
      <x v="3982"/>
    </i>
    <i>
      <x v="3401"/>
    </i>
    <i>
      <x v="3019"/>
    </i>
    <i>
      <x v="3164"/>
    </i>
    <i>
      <x v="3295"/>
    </i>
    <i>
      <x v="3813"/>
    </i>
    <i>
      <x v="2293"/>
    </i>
    <i>
      <x v="2878"/>
    </i>
    <i>
      <x v="2351"/>
    </i>
    <i>
      <x v="2007"/>
    </i>
    <i>
      <x v="2627"/>
    </i>
    <i>
      <x v="2144"/>
    </i>
    <i>
      <x v="2299"/>
    </i>
    <i>
      <x v="2160"/>
    </i>
    <i>
      <x v="2135"/>
    </i>
    <i>
      <x v="2827"/>
    </i>
    <i>
      <x v="1986"/>
    </i>
    <i>
      <x v="2010"/>
    </i>
    <i>
      <x v="2003"/>
    </i>
    <i>
      <x v="2832"/>
    </i>
    <i>
      <x v="2591"/>
    </i>
    <i>
      <x v="2833"/>
    </i>
    <i>
      <x v="2069"/>
    </i>
    <i>
      <x v="2783"/>
    </i>
    <i>
      <x v="2126"/>
    </i>
    <i>
      <x v="2353"/>
    </i>
    <i>
      <x v="2328"/>
    </i>
    <i>
      <x v="2338"/>
    </i>
    <i>
      <x v="2193"/>
    </i>
    <i>
      <x v="2462"/>
    </i>
    <i>
      <x v="2636"/>
    </i>
    <i>
      <x v="2309"/>
    </i>
    <i>
      <x v="2107"/>
    </i>
    <i>
      <x v="2152"/>
    </i>
    <i>
      <x v="2002"/>
    </i>
    <i>
      <x v="2483"/>
    </i>
    <i>
      <x v="2067"/>
    </i>
    <i>
      <x v="1983"/>
    </i>
    <i>
      <x v="2350"/>
    </i>
    <i>
      <x v="2524"/>
    </i>
    <i>
      <x v="1824"/>
    </i>
    <i>
      <x v="1161"/>
    </i>
    <i>
      <x v="1836"/>
    </i>
    <i>
      <x v="1121"/>
    </i>
    <i>
      <x v="1152"/>
    </i>
    <i>
      <x v="1366"/>
    </i>
    <i>
      <x v="1182"/>
    </i>
    <i>
      <x v="1294"/>
    </i>
    <i>
      <x v="1545"/>
    </i>
    <i>
      <x v="1501"/>
    </i>
    <i>
      <x v="1473"/>
    </i>
    <i>
      <x v="1295"/>
    </i>
    <i>
      <x v="1822"/>
    </i>
    <i>
      <x v="1772"/>
    </i>
    <i>
      <x v="1535"/>
    </i>
    <i>
      <x v="1773"/>
    </i>
    <i>
      <x v="1834"/>
    </i>
    <i>
      <x v="1774"/>
    </i>
    <i>
      <x v="1540"/>
    </i>
    <i>
      <x v="1914"/>
    </i>
    <i>
      <x v="1548"/>
    </i>
    <i>
      <x v="1197"/>
    </i>
    <i>
      <x v="1349"/>
    </i>
    <i>
      <x v="1263"/>
    </i>
    <i>
      <x v="1290"/>
    </i>
    <i>
      <x v="1945"/>
    </i>
    <i>
      <x v="1169"/>
    </i>
    <i>
      <x v="1381"/>
    </i>
    <i>
      <x v="1328"/>
    </i>
    <i>
      <x v="1071"/>
    </i>
    <i>
      <x v="1955"/>
    </i>
    <i>
      <x v="1528"/>
    </i>
    <i>
      <x v="1426"/>
    </i>
    <i>
      <x v="1819"/>
    </i>
    <i>
      <x v="1383"/>
    </i>
    <i>
      <x v="338"/>
    </i>
    <i>
      <x v="322"/>
    </i>
    <i>
      <x v="442"/>
    </i>
    <i>
      <x v="99"/>
    </i>
    <i>
      <x v="964"/>
    </i>
    <i>
      <x v="806"/>
    </i>
    <i>
      <x v="764"/>
    </i>
    <i>
      <x v="745"/>
    </i>
    <i>
      <x v="82"/>
    </i>
    <i>
      <x v="823"/>
    </i>
    <i>
      <x v="694"/>
    </i>
    <i>
      <x v="825"/>
    </i>
    <i>
      <x v="100"/>
    </i>
    <i>
      <x v="841"/>
    </i>
    <i>
      <x v="206"/>
    </i>
    <i>
      <x v="380"/>
    </i>
    <i>
      <x v="661"/>
    </i>
    <i>
      <x v="381"/>
    </i>
    <i>
      <x v="671"/>
    </i>
    <i>
      <x v="420"/>
    </i>
    <i>
      <x v="487"/>
    </i>
    <i>
      <x v="586"/>
    </i>
    <i>
      <x v="190"/>
    </i>
    <i>
      <x v="590"/>
    </i>
    <i>
      <x v="290"/>
    </i>
    <i>
      <x v="967"/>
    </i>
    <i>
      <x v="966"/>
    </i>
    <i>
      <x v="978"/>
    </i>
    <i>
      <x v="987"/>
    </i>
    <i>
      <x v="422"/>
    </i>
    <i>
      <x v="345"/>
    </i>
    <i>
      <x v="388"/>
    </i>
    <i>
      <x v="996"/>
    </i>
    <i>
      <x v="598"/>
    </i>
    <i>
      <x v="1004"/>
    </i>
    <i>
      <x v="2317"/>
    </i>
    <i>
      <x v="675"/>
    </i>
    <i>
      <x v="3803"/>
    </i>
    <i>
      <x v="1376"/>
    </i>
    <i>
      <x v="678"/>
    </i>
    <i>
      <x v="1497"/>
    </i>
    <i>
      <x v="96"/>
    </i>
    <i>
      <x v="569"/>
    </i>
    <i>
      <x v="3482"/>
    </i>
    <i>
      <x v="3789"/>
    </i>
    <i>
      <x v="3750"/>
    </i>
    <i>
      <x v="3582"/>
    </i>
    <i>
      <x v="3769"/>
    </i>
    <i>
      <x v="3301"/>
    </i>
    <i>
      <x v="3269"/>
    </i>
    <i>
      <x v="3777"/>
    </i>
    <i>
      <x v="3425"/>
    </i>
    <i>
      <x v="4006"/>
    </i>
    <i>
      <x v="3083"/>
    </i>
    <i>
      <x v="2928"/>
    </i>
    <i>
      <x v="3263"/>
    </i>
    <i>
      <x v="2241"/>
    </i>
    <i>
      <x v="2342"/>
    </i>
    <i>
      <x v="2464"/>
    </i>
    <i>
      <x v="1964"/>
    </i>
    <i>
      <x v="2161"/>
    </i>
    <i>
      <x v="2446"/>
    </i>
    <i>
      <x v="2054"/>
    </i>
    <i>
      <x v="2538"/>
    </i>
    <i>
      <x v="2708"/>
    </i>
    <i>
      <x v="2746"/>
    </i>
    <i>
      <x v="1674"/>
    </i>
    <i>
      <x v="1787"/>
    </i>
    <i>
      <x v="1136"/>
    </i>
    <i>
      <x v="1357"/>
    </i>
    <i>
      <x v="1153"/>
    </i>
    <i>
      <x v="1781"/>
    </i>
    <i>
      <x v="891"/>
    </i>
    <i>
      <x v="583"/>
    </i>
    <i>
      <x v="552"/>
    </i>
    <i>
      <x v="1008"/>
    </i>
    <i>
      <x v="214"/>
    </i>
    <i>
      <x v="588"/>
    </i>
    <i>
      <x v="979"/>
    </i>
    <i>
      <x v="874"/>
    </i>
    <i>
      <x v="2419"/>
    </i>
    <i>
      <x v="1802"/>
    </i>
    <i>
      <x v="1306"/>
    </i>
    <i>
      <x v="3559"/>
    </i>
    <i>
      <x v="445"/>
    </i>
    <i>
      <x v="3314"/>
    </i>
    <i>
      <x v="2529"/>
    </i>
    <i>
      <x v="2387"/>
    </i>
    <i>
      <x v="3899"/>
    </i>
    <i>
      <x v="3013"/>
    </i>
    <i>
      <x v="1997"/>
    </i>
    <i>
      <x v="3191"/>
    </i>
    <i>
      <x v="3967"/>
    </i>
    <i>
      <x v="2151"/>
    </i>
    <i>
      <x v="729"/>
    </i>
    <i>
      <x v="2415"/>
    </i>
    <i>
      <x v="3214"/>
    </i>
    <i>
      <x v="833"/>
    </i>
    <i>
      <x v="105"/>
    </i>
    <i>
      <x v="2416"/>
    </i>
    <i>
      <x v="2789"/>
    </i>
    <i>
      <x v="672"/>
    </i>
    <i>
      <x v="2900"/>
    </i>
    <i>
      <x v="3065"/>
    </i>
    <i>
      <x v="3166"/>
    </i>
    <i>
      <x v="3222"/>
    </i>
    <i>
      <x v="1962"/>
    </i>
    <i>
      <x v="2804"/>
    </i>
    <i>
      <x v="2059"/>
    </i>
    <i>
      <x v="2777"/>
    </i>
    <i>
      <x v="1763"/>
    </i>
    <i>
      <x v="1350"/>
    </i>
    <i>
      <x v="1364"/>
    </i>
    <i>
      <x v="1185"/>
    </i>
    <i>
      <x v="1530"/>
    </i>
    <i>
      <x v="648"/>
    </i>
    <i>
      <x v="645"/>
    </i>
    <i>
      <x v="300"/>
    </i>
    <i>
      <x v="781"/>
    </i>
    <i>
      <x v="949"/>
    </i>
    <i>
      <x v="3182"/>
    </i>
    <i>
      <x v="767"/>
    </i>
    <i>
      <x v="202"/>
    </i>
    <i>
      <x v="931"/>
    </i>
    <i>
      <x v="3044"/>
    </i>
    <i>
      <x v="1805"/>
    </i>
    <i>
      <x v="677"/>
    </i>
    <i>
      <x v="2323"/>
    </i>
    <i>
      <x v="3382"/>
    </i>
    <i>
      <x v="2282"/>
    </i>
    <i>
      <x v="3370"/>
    </i>
    <i>
      <x v="3832"/>
    </i>
    <i>
      <x v="1425"/>
    </i>
    <i>
      <x v="377"/>
    </i>
    <i>
      <x v="156"/>
    </i>
    <i>
      <x v="3207"/>
    </i>
    <i>
      <x v="3554"/>
    </i>
    <i>
      <x v="3022"/>
    </i>
    <i>
      <x v="1607"/>
    </i>
    <i>
      <x v="1794"/>
    </i>
    <i>
      <x v="3969"/>
    </i>
    <i>
      <x v="1107"/>
    </i>
    <i>
      <x v="1906"/>
    </i>
    <i>
      <x v="3560"/>
    </i>
    <i>
      <x v="1785"/>
    </i>
    <i>
      <x v="1409"/>
    </i>
    <i>
      <x v="1784"/>
    </i>
    <i>
      <x v="2413"/>
    </i>
    <i>
      <x v="2949"/>
    </i>
    <i>
      <x v="1980"/>
    </i>
    <i>
      <x v="3238"/>
    </i>
    <i>
      <x v="3944"/>
    </i>
    <i>
      <x v="2298"/>
    </i>
    <i>
      <x v="1963"/>
    </i>
    <i>
      <x v="2313"/>
    </i>
    <i>
      <x v="2169"/>
    </i>
    <i>
      <x v="1605"/>
    </i>
    <i>
      <x v="1207"/>
    </i>
    <i>
      <x v="1587"/>
    </i>
    <i>
      <x v="1525"/>
    </i>
    <i>
      <x v="1931"/>
    </i>
    <i>
      <x v="3024"/>
    </i>
    <i>
      <x v="3260"/>
    </i>
    <i>
      <x v="3459"/>
    </i>
    <i>
      <x v="2998"/>
    </i>
    <i>
      <x v="3491"/>
    </i>
    <i>
      <x v="2988"/>
    </i>
    <i>
      <x v="3339"/>
    </i>
    <i>
      <x v="3108"/>
    </i>
    <i>
      <x v="3465"/>
    </i>
    <i>
      <x v="3102"/>
    </i>
    <i>
      <x v="3073"/>
    </i>
    <i>
      <x v="3398"/>
    </i>
    <i>
      <x v="3994"/>
    </i>
    <i>
      <x v="3796"/>
    </i>
    <i>
      <x v="3446"/>
    </i>
    <i>
      <x v="3399"/>
    </i>
    <i>
      <x v="3123"/>
    </i>
    <i>
      <x v="3047"/>
    </i>
    <i>
      <x v="3461"/>
    </i>
    <i>
      <x v="2932"/>
    </i>
    <i>
      <x v="3939"/>
    </i>
    <i>
      <x v="3313"/>
    </i>
    <i>
      <x v="2936"/>
    </i>
    <i>
      <x v="3111"/>
    </i>
    <i>
      <x v="3100"/>
    </i>
    <i>
      <x v="3771"/>
    </i>
    <i>
      <x v="3494"/>
    </i>
    <i>
      <x v="3049"/>
    </i>
    <i>
      <x v="3999"/>
    </i>
    <i>
      <x v="3291"/>
    </i>
    <i>
      <x v="2971"/>
    </i>
    <i>
      <x v="3414"/>
    </i>
    <i>
      <x v="3236"/>
    </i>
    <i>
      <x v="3824"/>
    </i>
    <i>
      <x v="3779"/>
    </i>
    <i>
      <x v="3614"/>
    </i>
    <i>
      <x v="3911"/>
    </i>
    <i>
      <x v="3220"/>
    </i>
    <i>
      <x v="3915"/>
    </i>
    <i>
      <x v="3043"/>
    </i>
    <i>
      <x v="3188"/>
    </i>
    <i>
      <x v="3622"/>
    </i>
    <i>
      <x v="3064"/>
    </i>
    <i>
      <x v="3762"/>
    </i>
    <i>
      <x v="3780"/>
    </i>
    <i>
      <x v="3097"/>
    </i>
    <i>
      <x v="3115"/>
    </i>
    <i>
      <x v="3951"/>
    </i>
    <i>
      <x v="3847"/>
    </i>
    <i>
      <x v="3098"/>
    </i>
    <i>
      <x v="3427"/>
    </i>
    <i>
      <x v="3105"/>
    </i>
    <i>
      <x v="3859"/>
    </i>
    <i>
      <x v="3360"/>
    </i>
    <i>
      <x v="3336"/>
    </i>
    <i>
      <x v="3074"/>
    </i>
    <i>
      <x v="3576"/>
    </i>
    <i>
      <x v="3363"/>
    </i>
    <i>
      <x v="3195"/>
    </i>
    <i>
      <x v="3272"/>
    </i>
    <i>
      <x v="3566"/>
    </i>
    <i>
      <x v="3997"/>
    </i>
    <i>
      <x v="3627"/>
    </i>
    <i>
      <x v="3203"/>
    </i>
    <i>
      <x v="3118"/>
    </i>
    <i>
      <x v="3233"/>
    </i>
    <i>
      <x v="3116"/>
    </i>
    <i>
      <x v="3165"/>
    </i>
    <i>
      <x v="3117"/>
    </i>
    <i>
      <x v="4015"/>
    </i>
    <i>
      <x v="3229"/>
    </i>
    <i>
      <x v="3053"/>
    </i>
    <i>
      <x v="2220"/>
    </i>
    <i>
      <x v="2014"/>
    </i>
    <i>
      <x v="2022"/>
    </i>
    <i>
      <x v="1971"/>
    </i>
    <i>
      <x v="2206"/>
    </i>
    <i>
      <x v="2199"/>
    </i>
    <i>
      <x v="2247"/>
    </i>
    <i>
      <x v="1996"/>
    </i>
    <i>
      <x v="2800"/>
    </i>
    <i>
      <x v="2322"/>
    </i>
    <i>
      <x v="2001"/>
    </i>
    <i>
      <x v="2215"/>
    </i>
    <i>
      <x v="2195"/>
    </i>
    <i>
      <x v="2200"/>
    </i>
    <i>
      <x v="2539"/>
    </i>
    <i>
      <x v="2339"/>
    </i>
    <i>
      <x v="2788"/>
    </i>
    <i>
      <x v="2214"/>
    </i>
    <i>
      <x v="2794"/>
    </i>
    <i>
      <x v="2717"/>
    </i>
    <i>
      <x v="1987"/>
    </i>
    <i>
      <x v="2452"/>
    </i>
    <i>
      <x v="2363"/>
    </i>
    <i>
      <x v="2720"/>
    </i>
    <i>
      <x v="1973"/>
    </i>
    <i>
      <x v="2283"/>
    </i>
    <i>
      <x v="2025"/>
    </i>
    <i>
      <x v="2723"/>
    </i>
    <i>
      <x v="2407"/>
    </i>
    <i>
      <x v="2667"/>
    </i>
    <i>
      <x v="2221"/>
    </i>
    <i>
      <x v="2103"/>
    </i>
    <i>
      <x v="1995"/>
    </i>
    <i>
      <x v="2202"/>
    </i>
    <i>
      <x v="2075"/>
    </i>
    <i>
      <x v="2468"/>
    </i>
    <i>
      <x v="2333"/>
    </i>
    <i>
      <x v="2212"/>
    </i>
    <i>
      <x v="2334"/>
    </i>
    <i>
      <x v="2470"/>
    </i>
    <i>
      <x v="2100"/>
    </i>
    <i>
      <x v="2471"/>
    </i>
    <i>
      <x v="2330"/>
    </i>
    <i>
      <x v="2020"/>
    </i>
    <i>
      <x v="2023"/>
    </i>
    <i>
      <x v="2743"/>
    </i>
    <i>
      <x v="2814"/>
    </i>
    <i>
      <x v="2474"/>
    </i>
    <i>
      <x v="2364"/>
    </i>
    <i>
      <x v="2386"/>
    </i>
    <i>
      <x v="2517"/>
    </i>
    <i>
      <x v="2890"/>
    </i>
    <i>
      <x v="2024"/>
    </i>
    <i>
      <x v="2892"/>
    </i>
    <i>
      <x v="2268"/>
    </i>
    <i>
      <x v="2894"/>
    </i>
    <i>
      <x v="2597"/>
    </i>
    <i>
      <x v="2098"/>
    </i>
    <i>
      <x v="2842"/>
    </i>
    <i>
      <x v="2888"/>
    </i>
    <i>
      <x v="2531"/>
    </i>
    <i>
      <x v="2542"/>
    </i>
    <i>
      <x v="1968"/>
    </i>
    <i>
      <x v="2018"/>
    </i>
    <i>
      <x v="2197"/>
    </i>
    <i>
      <x v="2879"/>
    </i>
    <i>
      <x v="2248"/>
    </i>
    <i>
      <x v="2187"/>
    </i>
    <i>
      <x v="2884"/>
    </i>
    <i>
      <x v="2326"/>
    </i>
    <i>
      <x v="2544"/>
    </i>
    <i>
      <x v="2012"/>
    </i>
    <i>
      <x v="2880"/>
    </i>
    <i>
      <x v="2885"/>
    </i>
    <i>
      <x v="2883"/>
    </i>
    <i>
      <x v="2198"/>
    </i>
    <i>
      <x v="2331"/>
    </i>
    <i>
      <x v="2625"/>
    </i>
    <i>
      <x v="2887"/>
    </i>
    <i>
      <x v="2780"/>
    </i>
    <i>
      <x v="2782"/>
    </i>
    <i>
      <x v="2222"/>
    </i>
    <i>
      <x v="2891"/>
    </i>
    <i>
      <x v="2288"/>
    </i>
    <i>
      <x v="2893"/>
    </i>
    <i>
      <x v="2485"/>
    </i>
    <i>
      <x v="2896"/>
    </i>
    <i>
      <x v="2487"/>
    </i>
    <i>
      <x v="2898"/>
    </i>
    <i>
      <x v="2013"/>
    </i>
    <i>
      <x v="2048"/>
    </i>
    <i>
      <x v="2489"/>
    </i>
    <i>
      <x v="2208"/>
    </i>
    <i>
      <x v="2203"/>
    </i>
    <i>
      <x v="2759"/>
    </i>
    <i>
      <x v="1852"/>
    </i>
    <i>
      <x v="1893"/>
    </i>
    <i>
      <x v="1869"/>
    </i>
    <i>
      <x v="1484"/>
    </i>
    <i>
      <x v="1590"/>
    </i>
    <i>
      <x v="1085"/>
    </i>
    <i>
      <x v="1062"/>
    </i>
    <i>
      <x v="1488"/>
    </i>
    <i>
      <x v="1029"/>
    </i>
    <i>
      <x v="1433"/>
    </i>
    <i>
      <x v="1683"/>
    </i>
    <i>
      <x v="1367"/>
    </i>
    <i>
      <x v="1695"/>
    </i>
    <i>
      <x v="1291"/>
    </i>
    <i>
      <x v="1248"/>
    </i>
    <i>
      <x v="1022"/>
    </i>
    <i>
      <x v="1864"/>
    </i>
    <i>
      <x v="1698"/>
    </i>
    <i>
      <x v="1873"/>
    </i>
    <i>
      <x v="1025"/>
    </i>
    <i>
      <x v="1711"/>
    </i>
    <i>
      <x v="1039"/>
    </i>
    <i>
      <x v="1572"/>
    </i>
    <i>
      <x v="1374"/>
    </i>
    <i>
      <x v="1041"/>
    </i>
    <i>
      <x v="1435"/>
    </i>
    <i>
      <x v="1954"/>
    </i>
    <i>
      <x v="1271"/>
    </i>
    <i>
      <x v="1850"/>
    </i>
    <i>
      <x v="1699"/>
    </i>
    <i>
      <x v="1854"/>
    </i>
    <i>
      <x v="1505"/>
    </i>
    <i>
      <x v="1858"/>
    </i>
    <i>
      <x v="1010"/>
    </i>
    <i>
      <x v="1862"/>
    </i>
    <i>
      <x v="1700"/>
    </i>
    <i>
      <x v="1033"/>
    </i>
    <i>
      <x v="1764"/>
    </i>
    <i>
      <x v="1871"/>
    </i>
    <i>
      <x v="1060"/>
    </i>
    <i>
      <x v="1875"/>
    </i>
    <i>
      <x v="1510"/>
    </i>
    <i>
      <x v="1681"/>
    </i>
    <i>
      <x v="1437"/>
    </i>
    <i>
      <x v="1888"/>
    </i>
    <i>
      <x v="1272"/>
    </i>
    <i>
      <x v="1617"/>
    </i>
    <i>
      <x v="1775"/>
    </i>
    <i>
      <x v="1682"/>
    </i>
    <i>
      <x v="1701"/>
    </i>
    <i>
      <x v="1016"/>
    </i>
    <i>
      <x v="1129"/>
    </i>
    <i>
      <x v="1069"/>
    </i>
    <i>
      <x v="1459"/>
    </i>
    <i>
      <x v="1602"/>
    </i>
    <i>
      <x v="1032"/>
    </i>
    <i>
      <x v="1187"/>
    </i>
    <i>
      <x v="1037"/>
    </i>
    <i>
      <x v="1849"/>
    </i>
    <i>
      <x v="1347"/>
    </i>
    <i>
      <x v="1679"/>
    </i>
    <i>
      <x v="1014"/>
    </i>
    <i>
      <x v="1549"/>
    </i>
    <i>
      <x v="1516"/>
    </i>
    <i>
      <x v="1855"/>
    </i>
    <i>
      <x v="1028"/>
    </i>
    <i>
      <x v="1857"/>
    </i>
    <i>
      <x v="1440"/>
    </i>
    <i>
      <x v="1859"/>
    </i>
    <i>
      <x v="1703"/>
    </i>
    <i>
      <x v="1861"/>
    </i>
    <i>
      <x v="1705"/>
    </i>
    <i>
      <x v="1863"/>
    </i>
    <i>
      <x v="1299"/>
    </i>
    <i>
      <x v="1553"/>
    </i>
    <i>
      <x v="1813"/>
    </i>
    <i>
      <x v="1868"/>
    </i>
    <i>
      <x v="1229"/>
    </i>
    <i>
      <x v="1870"/>
    </i>
    <i>
      <x v="1300"/>
    </i>
    <i>
      <x v="1872"/>
    </i>
    <i>
      <x v="1669"/>
    </i>
    <i>
      <x v="1303"/>
    </i>
    <i>
      <x v="1529"/>
    </i>
    <i>
      <x v="1876"/>
    </i>
    <i>
      <x v="1040"/>
    </i>
    <i>
      <x v="1680"/>
    </i>
    <i>
      <x v="1706"/>
    </i>
    <i>
      <x v="1113"/>
    </i>
    <i>
      <x v="1821"/>
    </i>
    <i>
      <x v="1887"/>
    </i>
    <i>
      <x v="1672"/>
    </i>
    <i>
      <x v="1139"/>
    </i>
    <i>
      <x v="1389"/>
    </i>
    <i>
      <x v="1140"/>
    </i>
    <i>
      <x v="1532"/>
    </i>
    <i>
      <x v="1907"/>
    </i>
    <i>
      <x v="1692"/>
    </i>
    <i>
      <x v="1405"/>
    </i>
    <i>
      <x v="1079"/>
    </i>
    <i>
      <x v="1712"/>
    </i>
    <i>
      <x v="1287"/>
    </i>
    <i>
      <x v="1917"/>
    </i>
    <i>
      <x v="1592"/>
    </i>
    <i>
      <x v="1480"/>
    </i>
    <i>
      <x v="1686"/>
    </i>
    <i>
      <x v="1697"/>
    </i>
    <i>
      <x v="1941"/>
    </i>
    <i>
      <x v="1027"/>
    </i>
    <i>
      <x v="1947"/>
    </i>
    <i>
      <x v="1083"/>
    </i>
    <i>
      <x v="1019"/>
    </i>
    <i>
      <x v="1690"/>
    </i>
    <i>
      <x v="1024"/>
    </i>
    <i>
      <x v="1691"/>
    </i>
    <i>
      <x v="1181"/>
    </i>
    <i>
      <x v="1708"/>
    </i>
    <i>
      <x v="1072"/>
    </i>
    <i>
      <x v="1675"/>
    </i>
    <i>
      <x v="1948"/>
    </i>
    <i>
      <x v="1693"/>
    </i>
    <i>
      <x v="1601"/>
    </i>
    <i>
      <x v="1444"/>
    </i>
    <i>
      <x v="1150"/>
    </i>
    <i>
      <x v="1391"/>
    </i>
    <i>
      <x v="1030"/>
    </i>
    <i>
      <x v="1543"/>
    </i>
    <i>
      <x v="1713"/>
    </i>
    <i>
      <x v="1845"/>
    </i>
    <i>
      <x v="1547"/>
    </i>
    <i>
      <x v="1443"/>
    </i>
    <i>
      <x v="524"/>
    </i>
    <i>
      <x v="306"/>
    </i>
    <i>
      <x v="853"/>
    </i>
    <i>
      <x v="347"/>
    </i>
    <i>
      <x v="850"/>
    </i>
    <i>
      <x v="30"/>
    </i>
    <i>
      <x v="37"/>
    </i>
    <i>
      <x v="484"/>
    </i>
    <i>
      <x v="997"/>
    </i>
    <i>
      <x v="387"/>
    </i>
    <i>
      <x v="39"/>
    </i>
    <i>
      <x v="461"/>
    </i>
    <i>
      <x v="49"/>
    </i>
    <i>
      <x v="592"/>
    </i>
    <i>
      <x v="29"/>
    </i>
    <i>
      <x v="24"/>
    </i>
    <i>
      <x v="529"/>
    </i>
    <i>
      <x v="267"/>
    </i>
    <i>
      <x v="993"/>
    </i>
    <i>
      <x v="16"/>
    </i>
    <i>
      <x v="264"/>
    </i>
    <i>
      <x v="328"/>
    </i>
    <i>
      <x v="188"/>
    </i>
    <i>
      <x v="142"/>
    </i>
    <i>
      <x v="405"/>
    </i>
    <i>
      <x v="268"/>
    </i>
    <i>
      <x v="427"/>
    </i>
    <i>
      <x v="804"/>
    </i>
    <i>
      <x v="354"/>
    </i>
    <i>
      <x v="10"/>
    </i>
    <i>
      <x v="702"/>
    </i>
    <i>
      <x v="360"/>
    </i>
    <i>
      <x v="851"/>
    </i>
    <i>
      <x v="528"/>
    </i>
    <i>
      <x v="852"/>
    </i>
    <i>
      <x v="26"/>
    </i>
    <i>
      <x v="356"/>
    </i>
    <i>
      <x v="640"/>
    </i>
    <i>
      <x v="531"/>
    </i>
    <i>
      <x v="22"/>
    </i>
    <i>
      <x v="35"/>
    </i>
    <i>
      <x v="269"/>
    </i>
    <i>
      <x v="20"/>
    </i>
    <i>
      <x v="843"/>
    </i>
    <i>
      <x v="520"/>
    </i>
    <i>
      <x v="844"/>
    </i>
    <i>
      <x v="18"/>
    </i>
    <i>
      <x v="845"/>
    </i>
    <i>
      <x v="559"/>
    </i>
    <i>
      <x v="788"/>
    </i>
    <i>
      <x v="131"/>
    </i>
    <i>
      <x v="9"/>
    </i>
    <i>
      <x v="849"/>
    </i>
    <i>
      <x v="522"/>
    </i>
    <i>
      <x v="48"/>
    </i>
    <i>
      <x v="948"/>
    </i>
    <i>
      <x v="818"/>
    </i>
    <i>
      <x v="947"/>
    </i>
    <i>
      <x v="270"/>
    </i>
    <i>
      <x v="266"/>
    </i>
    <i>
      <x v="353"/>
    </i>
    <i>
      <x v="138"/>
    </i>
    <i>
      <x v="32"/>
    </i>
    <i>
      <x v="957"/>
    </i>
    <i>
      <x v="27"/>
    </i>
    <i>
      <x v="446"/>
    </i>
    <i>
      <x v="517"/>
    </i>
    <i>
      <x v="701"/>
    </i>
    <i>
      <x v="272"/>
    </i>
    <i>
      <x v="42"/>
    </i>
    <i>
      <x v="810"/>
    </i>
    <i>
      <x v="292"/>
    </i>
    <i>
      <x v="724"/>
    </i>
    <i>
      <x v="43"/>
    </i>
    <i>
      <x v="530"/>
    </i>
    <i>
      <x v="970"/>
    </i>
    <i>
      <x v="534"/>
    </i>
    <i>
      <x v="525"/>
    </i>
    <i>
      <x v="811"/>
    </i>
    <i>
      <x v="711"/>
    </i>
    <i>
      <x v="913"/>
    </i>
    <i>
      <x v="532"/>
    </i>
    <i>
      <x v="533"/>
    </i>
    <i>
      <x v="526"/>
    </i>
    <i>
      <x v="986"/>
    </i>
    <i>
      <x v="196"/>
    </i>
    <i>
      <x v="14"/>
    </i>
    <i>
      <x v="41"/>
    </i>
    <i>
      <x v="359"/>
    </i>
    <i>
      <x v="276"/>
    </i>
    <i>
      <x v="721"/>
    </i>
    <i>
      <x v="921"/>
    </i>
    <i>
      <x v="44"/>
    </i>
    <i>
      <x v="401"/>
    </i>
    <i>
      <x v="453"/>
    </i>
    <i>
      <x v="7"/>
    </i>
    <i>
      <x v="261"/>
    </i>
    <i>
      <x v="274"/>
    </i>
    <i>
      <x v="12"/>
    </i>
    <i>
      <x v="1006"/>
    </i>
    <i>
      <x v="336"/>
    </i>
    <i>
      <x v="514"/>
    </i>
    <i>
      <x v="302"/>
    </i>
    <i>
      <x v="660"/>
    </i>
    <i>
      <x v="3252"/>
    </i>
    <i>
      <x v="1981"/>
    </i>
    <i>
      <x v="2111"/>
    </i>
    <i>
      <x v="3444"/>
    </i>
    <i>
      <x v="2836"/>
    </i>
    <i>
      <x v="902"/>
    </i>
    <i>
      <x v="2316"/>
    </i>
    <i>
      <x v="3383"/>
    </i>
    <i>
      <x v="2922"/>
    </i>
    <i>
      <x v="1312"/>
    </i>
    <i>
      <x v="2315"/>
    </i>
    <i>
      <x v="2238"/>
    </i>
    <i>
      <x v="1308"/>
    </i>
    <i>
      <x v="429"/>
    </i>
    <i>
      <x v="2426"/>
    </i>
    <i>
      <x v="488"/>
    </i>
    <i>
      <x v="883"/>
    </i>
    <i>
      <x v="1386"/>
    </i>
    <i>
      <x v="3584"/>
    </i>
    <i>
      <x v="3838"/>
    </i>
    <i>
      <x v="2982"/>
    </i>
    <i>
      <x v="3919"/>
    </i>
    <i>
      <x v="3587"/>
    </i>
    <i>
      <x v="3744"/>
    </i>
    <i>
      <x v="3150"/>
    </i>
    <i>
      <x v="3035"/>
    </i>
    <i>
      <x v="3737"/>
    </i>
    <i>
      <x v="3906"/>
    </i>
    <i>
      <x v="3493"/>
    </i>
    <i>
      <x v="2934"/>
    </i>
    <i>
      <x v="3904"/>
    </i>
    <i>
      <x v="3819"/>
    </i>
    <i>
      <x v="3391"/>
    </i>
    <i>
      <x v="2978"/>
    </i>
    <i>
      <x v="3145"/>
    </i>
    <i>
      <x v="3820"/>
    </i>
    <i>
      <x v="3197"/>
    </i>
    <i>
      <x v="2979"/>
    </i>
    <i>
      <x v="3815"/>
    </i>
    <i>
      <x v="3395"/>
    </i>
    <i>
      <x v="3742"/>
    </i>
    <i>
      <x v="3506"/>
    </i>
    <i>
      <x v="3430"/>
    </i>
    <i>
      <x v="3626"/>
    </i>
    <i>
      <x v="3921"/>
    </i>
    <i>
      <x v="4007"/>
    </i>
    <i>
      <x v="3442"/>
    </i>
    <i>
      <x v="3837"/>
    </i>
    <i>
      <x v="3310"/>
    </i>
    <i>
      <x v="3738"/>
    </i>
    <i>
      <x v="3063"/>
    </i>
    <i>
      <x v="2914"/>
    </i>
    <i>
      <x v="3393"/>
    </i>
    <i>
      <x v="3760"/>
    </i>
    <i>
      <x v="3936"/>
    </i>
    <i>
      <x v="3492"/>
    </i>
    <i>
      <x v="3829"/>
    </i>
    <i>
      <x v="3981"/>
    </i>
    <i>
      <x v="3942"/>
    </i>
    <i>
      <x v="3286"/>
    </i>
    <i>
      <x v="3568"/>
    </i>
    <i>
      <x v="3502"/>
    </i>
    <i>
      <x v="3001"/>
    </i>
    <i>
      <x v="3607"/>
    </i>
    <i>
      <x v="2986"/>
    </i>
    <i>
      <x v="3514"/>
    </i>
    <i>
      <x v="3289"/>
    </i>
    <i>
      <x v="3625"/>
    </i>
    <i>
      <x v="3259"/>
    </i>
    <i>
      <x v="3151"/>
    </i>
    <i>
      <x v="3421"/>
    </i>
    <i>
      <x v="3020"/>
    </i>
    <i>
      <x v="3567"/>
    </i>
    <i>
      <x v="2921"/>
    </i>
    <i>
      <x v="3177"/>
    </i>
    <i>
      <x v="3903"/>
    </i>
    <i>
      <x v="3436"/>
    </i>
    <i>
      <x v="3338"/>
    </i>
    <i>
      <x v="2964"/>
    </i>
    <i>
      <x v="3836"/>
    </i>
    <i>
      <x v="3292"/>
    </i>
    <i>
      <x v="2194"/>
    </i>
    <i>
      <x v="2297"/>
    </i>
    <i>
      <x v="2388"/>
    </i>
    <i>
      <x v="2148"/>
    </i>
    <i>
      <x v="2125"/>
    </i>
    <i>
      <x v="2150"/>
    </i>
    <i>
      <x v="2758"/>
    </i>
    <i>
      <x v="2797"/>
    </i>
    <i>
      <x v="2467"/>
    </i>
    <i>
      <x v="2451"/>
    </i>
    <i>
      <x v="2735"/>
    </i>
    <i>
      <x v="2801"/>
    </i>
    <i>
      <x v="2439"/>
    </i>
    <i>
      <x v="2747"/>
    </i>
    <i>
      <x v="2006"/>
    </i>
    <i>
      <x v="2114"/>
    </i>
    <i>
      <x v="2806"/>
    </i>
    <i>
      <x v="2325"/>
    </i>
    <i>
      <x v="2626"/>
    </i>
    <i>
      <x v="2306"/>
    </i>
    <i>
      <x v="2274"/>
    </i>
    <i>
      <x v="2275"/>
    </i>
    <i>
      <x v="2433"/>
    </i>
    <i>
      <x v="2436"/>
    </i>
    <i>
      <x v="2778"/>
    </i>
    <i>
      <x v="2840"/>
    </i>
    <i>
      <x v="2000"/>
    </i>
    <i>
      <x v="2437"/>
    </i>
    <i>
      <x v="2064"/>
    </i>
    <i>
      <x v="2438"/>
    </i>
    <i>
      <x v="2599"/>
    </i>
    <i>
      <x v="2129"/>
    </i>
    <i>
      <x v="1992"/>
    </i>
    <i>
      <x v="2032"/>
    </i>
    <i>
      <x v="2817"/>
    </i>
    <i>
      <x v="2090"/>
    </i>
    <i>
      <x v="2068"/>
    </i>
    <i>
      <x v="2180"/>
    </i>
    <i>
      <x v="2818"/>
    </i>
    <i>
      <x v="2137"/>
    </i>
    <i>
      <x v="1991"/>
    </i>
    <i>
      <x v="2760"/>
    </i>
    <i>
      <x v="2486"/>
    </i>
    <i>
      <x v="2071"/>
    </i>
    <i>
      <x v="2615"/>
    </i>
    <i>
      <x v="2619"/>
    </i>
    <i>
      <x v="2520"/>
    </i>
    <i>
      <x v="2352"/>
    </i>
    <i>
      <x v="2095"/>
    </i>
    <i>
      <x v="2041"/>
    </i>
    <i>
      <x v="1461"/>
    </i>
    <i>
      <x v="1946"/>
    </i>
    <i>
      <x v="1599"/>
    </i>
    <i>
      <x v="1486"/>
    </i>
    <i>
      <x v="1460"/>
    </i>
    <i>
      <x v="1487"/>
    </i>
    <i>
      <x v="1267"/>
    </i>
    <i>
      <x v="1392"/>
    </i>
    <i>
      <x v="1430"/>
    </i>
    <i>
      <x v="1456"/>
    </i>
    <i>
      <x v="1833"/>
    </i>
    <i>
      <x v="1489"/>
    </i>
    <i>
      <x v="1574"/>
    </i>
    <i>
      <x v="1206"/>
    </i>
    <i>
      <x v="1937"/>
    </i>
    <i>
      <x v="1477"/>
    </i>
    <i>
      <x v="1598"/>
    </i>
    <i>
      <x v="1205"/>
    </i>
    <i>
      <x v="1268"/>
    </i>
    <i>
      <x v="1927"/>
    </i>
    <i>
      <x v="1145"/>
    </i>
    <i>
      <x v="1283"/>
    </i>
    <i>
      <x v="1892"/>
    </i>
    <i>
      <x v="1011"/>
    </i>
    <i>
      <x v="1915"/>
    </i>
    <i>
      <x v="1676"/>
    </i>
    <i>
      <x v="1112"/>
    </i>
    <i>
      <x v="1537"/>
    </i>
    <i>
      <x v="1370"/>
    </i>
    <i>
      <x v="1778"/>
    </i>
    <i>
      <x v="1285"/>
    </i>
    <i>
      <x v="1512"/>
    </i>
    <i>
      <x v="1115"/>
    </i>
    <i>
      <x v="1817"/>
    </i>
    <i>
      <x v="1450"/>
    </i>
    <i>
      <x v="1536"/>
    </i>
    <i>
      <x v="1533"/>
    </i>
    <i>
      <x v="789"/>
    </i>
    <i>
      <x v="871"/>
    </i>
    <i>
      <x v="403"/>
    </i>
    <i>
      <x v="114"/>
    </i>
    <i>
      <x v="148"/>
    </i>
    <i>
      <x v="510"/>
    </i>
    <i>
      <x v="226"/>
    </i>
    <i>
      <x v="752"/>
    </i>
    <i>
      <x v="951"/>
    </i>
    <i>
      <x v="646"/>
    </i>
    <i>
      <x v="444"/>
    </i>
    <i>
      <x v="754"/>
    </i>
    <i>
      <x v="600"/>
    </i>
    <i>
      <x v="189"/>
    </i>
    <i>
      <x v="807"/>
    </i>
    <i>
      <x v="838"/>
    </i>
    <i>
      <x v="152"/>
    </i>
    <i>
      <x v="348"/>
    </i>
    <i>
      <x v="486"/>
    </i>
    <i>
      <x v="316"/>
    </i>
    <i>
      <x v="83"/>
    </i>
    <i>
      <x v="111"/>
    </i>
    <i>
      <x v="983"/>
    </i>
    <i>
      <x v="191"/>
    </i>
    <i>
      <x v="784"/>
    </i>
    <i>
      <x v="649"/>
    </i>
    <i>
      <x v="147"/>
    </i>
    <i>
      <x v="909"/>
    </i>
    <i>
      <x v="992"/>
    </i>
    <i>
      <x v="489"/>
    </i>
    <i>
      <x v="935"/>
    </i>
    <i>
      <x v="342"/>
    </i>
    <i>
      <x v="937"/>
    </i>
    <i>
      <x v="293"/>
    </i>
    <i>
      <x v="998"/>
    </i>
    <i>
      <x v="704"/>
    </i>
    <i>
      <x v="566"/>
    </i>
    <i>
      <x v="448"/>
    </i>
    <i>
      <x v="474"/>
    </i>
    <i>
      <x v="315"/>
    </i>
    <i>
      <x v="798"/>
    </i>
    <i>
      <x v="451"/>
    </i>
    <i>
      <x v="604"/>
    </i>
    <i>
      <x v="254"/>
    </i>
    <i>
      <x v="920"/>
    </i>
    <i>
      <x v="187"/>
    </i>
    <i>
      <x v="1124"/>
    </i>
    <i>
      <x v="1539"/>
    </i>
    <i>
      <x v="1565"/>
    </i>
    <i>
      <x v="1894"/>
    </i>
    <i>
      <x v="117"/>
    </i>
    <i>
      <x v="1795"/>
    </i>
    <i>
      <x v="3964"/>
    </i>
    <i>
      <x v="3290"/>
    </i>
    <i>
      <x v="3378"/>
    </i>
    <i>
      <x v="2912"/>
    </i>
    <i>
      <x v="3785"/>
    </i>
    <i>
      <x v="3247"/>
    </i>
    <i>
      <x v="3226"/>
    </i>
    <i>
      <x v="3917"/>
    </i>
    <i>
      <x v="3822"/>
    </i>
    <i>
      <x v="3945"/>
    </i>
    <i>
      <x v="3254"/>
    </i>
    <i>
      <x v="3814"/>
    </i>
    <i>
      <x v="3445"/>
    </i>
    <i>
      <x v="3032"/>
    </i>
    <i>
      <x v="3246"/>
    </i>
    <i>
      <x v="3987"/>
    </i>
    <i>
      <x v="3176"/>
    </i>
    <i>
      <x v="3947"/>
    </i>
    <i>
      <x v="3938"/>
    </i>
    <i>
      <x v="3569"/>
    </i>
    <i>
      <x v="3940"/>
    </i>
    <i>
      <x v="2977"/>
    </i>
    <i>
      <x v="3212"/>
    </i>
    <i>
      <x v="3285"/>
    </i>
    <i>
      <x v="3042"/>
    </i>
    <i>
      <x v="3271"/>
    </i>
    <i>
      <x v="2092"/>
    </i>
    <i>
      <x v="2494"/>
    </i>
    <i>
      <x v="2277"/>
    </i>
    <i>
      <x v="2854"/>
    </i>
    <i>
      <x v="2496"/>
    </i>
    <i>
      <x v="2618"/>
    </i>
    <i>
      <x v="2702"/>
    </i>
    <i>
      <x v="2562"/>
    </i>
    <i>
      <x v="2593"/>
    </i>
    <i>
      <x v="2262"/>
    </i>
    <i>
      <x v="2066"/>
    </i>
    <i>
      <x v="2867"/>
    </i>
    <i>
      <x v="2518"/>
    </i>
    <i>
      <x v="2441"/>
    </i>
    <i>
      <x v="2484"/>
    </i>
    <i>
      <x v="2005"/>
    </i>
    <i>
      <x v="2065"/>
    </i>
    <i>
      <x v="2170"/>
    </i>
    <i>
      <x v="2112"/>
    </i>
    <i>
      <x v="2712"/>
    </i>
    <i>
      <x v="2845"/>
    </i>
    <i>
      <x v="2301"/>
    </i>
    <i>
      <x v="2701"/>
    </i>
    <i>
      <x v="2751"/>
    </i>
    <i>
      <x v="2771"/>
    </i>
    <i>
      <x v="2124"/>
    </i>
    <i>
      <x v="2773"/>
    </i>
    <i>
      <x v="2285"/>
    </i>
    <i>
      <x v="2291"/>
    </i>
    <i>
      <x v="2088"/>
    </i>
    <i>
      <x v="1298"/>
    </i>
    <i>
      <x v="1226"/>
    </i>
    <i>
      <x v="1916"/>
    </i>
    <i>
      <x v="1554"/>
    </i>
    <i>
      <x v="1296"/>
    </i>
    <i>
      <x v="1511"/>
    </i>
    <i>
      <x v="1668"/>
    </i>
    <i>
      <x v="1612"/>
    </i>
    <i>
      <x v="1400"/>
    </i>
    <i>
      <x v="1615"/>
    </i>
    <i>
      <x v="1365"/>
    </i>
    <i>
      <x v="1137"/>
    </i>
    <i>
      <x v="1889"/>
    </i>
    <i>
      <x v="1077"/>
    </i>
    <i>
      <x v="1171"/>
    </i>
    <i>
      <x v="1823"/>
    </i>
    <i>
      <x v="955"/>
    </i>
    <i>
      <x v="999"/>
    </i>
    <i>
      <x v="192"/>
    </i>
    <i>
      <x v="809"/>
    </i>
    <i>
      <x v="953"/>
    </i>
    <i>
      <x v="494"/>
    </i>
    <i>
      <x v="357"/>
    </i>
    <i>
      <x v="297"/>
    </i>
    <i>
      <x v="726"/>
    </i>
    <i>
      <x v="895"/>
    </i>
    <i>
      <x v="952"/>
    </i>
    <i>
      <x v="406"/>
    </i>
    <i>
      <x v="708"/>
    </i>
    <i>
      <x v="503"/>
    </i>
    <i>
      <x v="805"/>
    </i>
    <i>
      <x v="981"/>
    </i>
    <i>
      <x v="432"/>
    </i>
    <i>
      <x v="198"/>
    </i>
    <i>
      <x v="3092"/>
    </i>
    <i>
      <x v="3901"/>
    </i>
    <i>
      <x v="2061"/>
    </i>
    <i>
      <x v="2319"/>
    </i>
    <i>
      <x v="2565"/>
    </i>
    <i>
      <x v="2279"/>
    </i>
    <i>
      <x v="2362"/>
    </i>
    <i>
      <x v="1788"/>
    </i>
    <i>
      <x v="1780"/>
    </i>
    <i>
      <x v="1132"/>
    </i>
    <i>
      <x v="1090"/>
    </i>
    <i>
      <x v="905"/>
    </i>
    <i>
      <x v="433"/>
    </i>
    <i>
      <x v="2556"/>
    </i>
    <i>
      <x v="540"/>
    </i>
    <i>
      <x v="1742"/>
    </i>
    <i>
      <x v="1744"/>
    </i>
    <i>
      <x v="280"/>
    </i>
    <i>
      <x v="2417"/>
    </i>
    <i>
      <x v="3515"/>
    </i>
    <i>
      <x v="1329"/>
    </i>
    <i>
      <x v="1504"/>
    </i>
    <i>
      <x v="473"/>
    </i>
    <i>
      <x v="3227"/>
    </i>
    <i>
      <x v="3818"/>
    </i>
    <i>
      <x v="2466"/>
    </i>
    <i>
      <x v="2870"/>
    </i>
    <i>
      <x v="2157"/>
    </i>
    <i>
      <x v="2692"/>
    </i>
    <i>
      <x v="1343"/>
    </i>
    <i>
      <x v="1406"/>
    </i>
    <i>
      <x v="1390"/>
    </i>
    <i>
      <x v="2528"/>
    </i>
    <i>
      <x v="4010"/>
    </i>
    <i>
      <x v="2980"/>
    </i>
    <i>
      <x v="2981"/>
    </i>
    <i t="grand">
      <x/>
    </i>
  </rowItems>
  <colFields count="1">
    <field x="2"/>
  </colFields>
  <colItems count="4">
    <i>
      <x/>
    </i>
    <i>
      <x v="2"/>
    </i>
    <i>
      <x v="4"/>
    </i>
    <i t="grand">
      <x/>
    </i>
  </colItems>
  <pageFields count="5">
    <pageField fld="7" hier="-1"/>
    <pageField fld="11" hier="-1"/>
    <pageField fld="12" hier="-1"/>
    <pageField fld="14" hier="-1"/>
    <pageField fld="10" hier="-1"/>
  </pageFields>
  <dataFields count="1">
    <dataField name="Sum of contribution" fld="5" baseField="0" baseItem="0" numFmtId="164"/>
  </dataFields>
  <formats count="1"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1F2914-1C76-6F46-8454-883789771137}" name="PivotTable2" cacheId="7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Recipient and Year" colHeaderCaption="Donor">
  <location ref="K15:Q563" firstHeaderRow="1" firstDataRow="2" firstDataCol="1" rowPageCount="5" colPageCount="1"/>
  <pivotFields count="15"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4019">
        <item sd="0" x="1753"/>
        <item sd="0" x="1163"/>
        <item sd="0" x="1166"/>
        <item sd="0" x="2264"/>
        <item sd="0" x="510"/>
        <item sd="0" x="2146"/>
        <item sd="0" x="3686"/>
        <item sd="0" x="3917"/>
        <item sd="0" x="1859"/>
        <item sd="0" x="3922"/>
        <item sd="0" x="3666"/>
        <item sd="0" x="3672"/>
        <item sd="0" x="3928"/>
        <item sd="0" x="3679"/>
        <item sd="0" x="3689"/>
        <item sd="0" x="3674"/>
        <item sd="0" x="3680"/>
        <item sd="0" x="3671"/>
        <item sd="0" x="3927"/>
        <item sd="0" x="3681"/>
        <item sd="0" x="3925"/>
        <item sd="0" x="3664"/>
        <item sd="0" x="3926"/>
        <item sd="0" x="3675"/>
        <item sd="0" x="3923"/>
        <item sd="0" x="3670"/>
        <item sd="0" x="3688"/>
        <item sd="0" x="3687"/>
        <item sd="0" x="3669"/>
        <item sd="0" x="3921"/>
        <item sd="0" x="3676"/>
        <item sd="0" x="3682"/>
        <item sd="0" x="3915"/>
        <item sd="0" x="3673"/>
        <item sd="0" x="3683"/>
        <item sd="0" x="3924"/>
        <item sd="0" x="3677"/>
        <item sd="0" x="3919"/>
        <item sd="0" x="3684"/>
        <item sd="0" x="3678"/>
        <item sd="0" x="3692"/>
        <item sd="0" x="3690"/>
        <item sd="0" x="3691"/>
        <item sd="0" x="3916"/>
        <item sd="0" x="3920"/>
        <item sd="0" x="3667"/>
        <item sd="0" x="3665"/>
        <item sd="0" x="3685"/>
        <item sd="0" x="3668"/>
        <item sd="0" x="3918"/>
        <item sd="0" x="451"/>
        <item sd="0" x="3663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596"/>
        <item sd="0" x="3561"/>
        <item sd="0" x="2094"/>
        <item sd="0" x="2156"/>
        <item sd="0" x="597"/>
        <item sd="0" x="2729"/>
        <item sd="0" x="3056"/>
        <item sd="0" x="1663"/>
        <item sd="0" x="1480"/>
        <item sd="0" x="1751"/>
        <item sd="0" x="1459"/>
        <item sd="0" x="336"/>
        <item sd="0" x="1995"/>
        <item sd="0" x="2379"/>
        <item sd="0" x="2236"/>
        <item sd="0" x="1796"/>
        <item sd="0" x="141"/>
        <item sd="0" x="40"/>
        <item sd="0" x="598"/>
        <item sd="0" x="2282"/>
        <item sd="0" x="0"/>
        <item sd="0" x="1588"/>
        <item sd="0" x="2967"/>
        <item sd="0" x="3057"/>
        <item sd="0" x="1882"/>
        <item sd="0" x="1559"/>
        <item sd="0" x="381"/>
        <item sd="0" x="27"/>
        <item sd="0" x="1224"/>
        <item sd="0" x="2438"/>
        <item sd="0" x="2380"/>
        <item sd="0" x="3126"/>
        <item sd="0" x="2863"/>
        <item sd="0" x="452"/>
        <item sd="0" x="2968"/>
        <item sd="0" x="2730"/>
        <item sd="0" x="3058"/>
        <item sd="0" x="2864"/>
        <item sd="0" x="1305"/>
        <item sd="0" x="2229"/>
        <item sd="0" x="1347"/>
        <item sd="0" x="1757"/>
        <item sd="0" x="382"/>
        <item sd="0" x="1600"/>
        <item sd="0" x="383"/>
        <item sd="0" x="2731"/>
        <item sd="0" x="2062"/>
        <item sd="0" x="1406"/>
        <item sd="0" x="599"/>
        <item sd="0" x="3270"/>
        <item sd="0" x="2170"/>
        <item sd="0" x="243"/>
        <item sd="0" x="2732"/>
        <item sd="0" x="3463"/>
        <item sd="0" x="3416"/>
        <item sd="0" x="2318"/>
        <item sd="0" x="2006"/>
        <item sd="0" x="1043"/>
        <item sd="0" x="511"/>
        <item sd="0" x="1640"/>
        <item sd="0" x="2280"/>
        <item sd="0" x="3624"/>
        <item sd="0" x="2969"/>
        <item sd="0" x="142"/>
        <item sd="0" x="600"/>
        <item sd="0" x="3623"/>
        <item sd="0" x="2044"/>
        <item sd="0" x="1889"/>
        <item sd="0" x="244"/>
        <item sd="0" x="1323"/>
        <item sd="0" x="2733"/>
        <item sd="0" x="2734"/>
        <item sd="0" x="2672"/>
        <item sd="0" x="2673"/>
        <item sd="0" x="3420"/>
        <item sd="0" x="3196"/>
        <item sd="0" x="2364"/>
        <item sd="0" x="1833"/>
        <item sd="0" x="601"/>
        <item sd="0" x="2130"/>
        <item sd="0" x="339"/>
        <item sd="0" x="2401"/>
        <item sd="0" x="803"/>
        <item sd="0" x="453"/>
        <item sd="0" x="195"/>
        <item sd="0" x="512"/>
        <item sd="0" x="2334"/>
        <item sd="0" x="132"/>
        <item sd="0" x="715"/>
        <item sd="0" x="1315"/>
        <item sd="0" x="716"/>
        <item sd="0" x="2063"/>
        <item sd="0" x="97"/>
        <item sd="0" x="2389"/>
        <item sd="0" x="120"/>
        <item sd="0" x="1880"/>
        <item sd="0" x="2428"/>
        <item sd="0" x="2381"/>
        <item sd="0" x="1840"/>
        <item sd="0" x="245"/>
        <item sd="0" x="1705"/>
        <item sd="0" x="196"/>
        <item sd="0" x="1496"/>
        <item sd="0" x="36"/>
        <item sd="0" x="1396"/>
        <item sd="0" x="1905"/>
        <item sd="0" x="1266"/>
        <item sd="0" x="2402"/>
        <item sd="0" x="1295"/>
        <item sd="0" x="1008"/>
        <item sd="0" x="2865"/>
        <item sd="0" x="2598"/>
        <item sd="0" x="2735"/>
        <item sd="0" x="2543"/>
        <item sd="0" x="3127"/>
        <item sd="0" x="2453"/>
        <item sd="0" x="1724"/>
        <item sd="0" x="246"/>
        <item sd="0" x="602"/>
        <item sd="0" x="2454"/>
        <item sd="0" x="2736"/>
        <item sd="0" x="2455"/>
        <item sd="0" x="1514"/>
        <item sd="0" x="1782"/>
        <item sd="0" x="603"/>
        <item sd="0" x="604"/>
        <item sd="0" x="1891"/>
        <item sd="0" x="2222"/>
        <item sd="0" x="1320"/>
        <item sd="0" x="605"/>
        <item sd="0" x="2074"/>
        <item sd="0" x="1827"/>
        <item sd="0" x="165"/>
        <item sd="0" x="1049"/>
        <item sd="0" x="991"/>
        <item sd="0" x="197"/>
        <item sd="0" x="2067"/>
        <item sd="0" x="1094"/>
        <item sd="0" x="1366"/>
        <item sd="0" x="1278"/>
        <item sd="0" x="513"/>
        <item sd="0" x="1198"/>
        <item sd="0" x="514"/>
        <item sd="0" x="89"/>
        <item sd="0" x="2096"/>
        <item sd="0" x="247"/>
        <item sd="0" x="1461"/>
        <item sd="0" x="2243"/>
        <item sd="0" x="3271"/>
        <item sd="0" x="2866"/>
        <item sd="0" x="1623"/>
        <item sd="0" x="2537"/>
        <item sd="0" x="248"/>
        <item sd="0" x="1661"/>
        <item sd="0" x="1976"/>
        <item sd="0" x="1817"/>
        <item sd="0" x="198"/>
        <item sd="0" x="1803"/>
        <item sd="0" x="1537"/>
        <item sd="0" x="2254"/>
        <item sd="0" x="2390"/>
        <item sd="0" x="1385"/>
        <item sd="0" x="147"/>
        <item sd="0" x="384"/>
        <item sd="0" x="249"/>
        <item sd="0" x="2021"/>
        <item sd="0" x="2326"/>
        <item sd="0" x="18"/>
        <item sd="0" x="1740"/>
        <item sd="0" x="166"/>
        <item sd="0" x="385"/>
        <item sd="0" x="3345"/>
        <item sd="0" x="606"/>
        <item sd="0" x="1123"/>
        <item sd="0" x="717"/>
        <item sd="0" x="515"/>
        <item sd="0" x="1848"/>
        <item sd="0" x="2737"/>
        <item sd="0" x="516"/>
        <item sd="0" x="1114"/>
        <item sd="0" x="2098"/>
        <item sd="0" m="1" x="4013"/>
        <item sd="0" x="517"/>
        <item sd="0" x="250"/>
        <item sd="0" x="3703"/>
        <item sd="0" x="3696"/>
        <item sd="0" x="3699"/>
        <item sd="0" x="3697"/>
        <item sd="0" x="3698"/>
        <item sd="0" x="3931"/>
        <item sd="0" x="3929"/>
        <item sd="0" x="3930"/>
        <item sd="0" x="3700"/>
        <item sd="0" x="3701"/>
        <item sd="0" x="3693"/>
        <item sd="0" x="3694"/>
        <item sd="0" x="3705"/>
        <item sd="0" x="3702"/>
        <item sd="0" x="3704"/>
        <item sd="0" x="3695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3272"/>
        <item sd="0" x="992"/>
        <item sd="0" x="1273"/>
        <item sd="0" x="3346"/>
        <item sd="0" x="3059"/>
        <item sd="0" x="1996"/>
        <item sd="0" x="2456"/>
        <item sd="0" x="2867"/>
        <item sd="0" x="2135"/>
        <item sd="0" x="1015"/>
        <item sd="0" x="3347"/>
        <item sd="0" x="2599"/>
        <item sd="0" x="3456"/>
        <item sd="0" x="1121"/>
        <item sd="0" x="2674"/>
        <item sd="0" x="718"/>
        <item sd="0" x="2457"/>
        <item sd="0" x="199"/>
        <item sd="0" x="2347"/>
        <item sd="0" x="1955"/>
        <item sd="0" x="3442"/>
        <item sd="0" x="1908"/>
        <item sd="0" x="1318"/>
        <item sd="0" x="1710"/>
        <item sd="0" x="2738"/>
        <item sd="0" x="2544"/>
        <item sd="0" x="1691"/>
        <item sd="0" x="1988"/>
        <item sd="0" x="1172"/>
        <item sd="0" x="2868"/>
        <item sd="0" x="2739"/>
        <item sd="0" x="3128"/>
        <item sd="0" x="1491"/>
        <item sd="0" x="1857"/>
        <item sd="0" x="200"/>
        <item sd="0" x="1260"/>
        <item sd="0" x="3197"/>
        <item sd="0" x="3273"/>
        <item sd="0" x="386"/>
        <item sd="0" x="3531"/>
        <item sd="0" x="3274"/>
        <item sd="0" x="3129"/>
        <item sd="0" x="3583"/>
        <item sd="0" x="1975"/>
        <item sd="0" x="1907"/>
        <item sd="0" x="251"/>
        <item sd="0" x="2175"/>
        <item sd="0" x="1253"/>
        <item sd="0" x="1187"/>
        <item sd="0" x="1356"/>
        <item sd="0" x="2600"/>
        <item sd="0" x="1213"/>
        <item sd="0" x="2740"/>
        <item sd="0" x="1138"/>
        <item sd="0" x="3512"/>
        <item sd="0" x="201"/>
        <item sd="0" x="3060"/>
        <item sd="0" x="1706"/>
        <item sd="0" x="1099"/>
        <item sd="0" x="2970"/>
        <item sd="0" x="1418"/>
        <item sd="0" x="2458"/>
        <item sd="0" x="2741"/>
        <item sd="0" x="1763"/>
        <item sd="0" x="3493"/>
        <item sd="0" x="1206"/>
        <item sd="0" x="2007"/>
        <item sd="0" x="3577"/>
        <item sd="0" x="2601"/>
        <item sd="0" x="152"/>
        <item sd="0" x="3544"/>
        <item sd="0" x="2602"/>
        <item sd="0" x="518"/>
        <item sd="0" x="3628"/>
        <item sd="0" x="3658"/>
        <item sd="0" x="1155"/>
        <item sd="0" x="1670"/>
        <item sd="0" x="607"/>
        <item sd="0" x="608"/>
        <item sd="0" x="609"/>
        <item sd="0" x="2050"/>
        <item sd="0" x="610"/>
        <item sd="0" x="3348"/>
        <item sd="0" x="1190"/>
        <item sd="0" x="2971"/>
        <item sd="0" x="3349"/>
        <item sd="0" x="2230"/>
        <item sd="0" x="3275"/>
        <item sd="0" x="1029"/>
        <item sd="0" x="1074"/>
        <item sd="0" x="338"/>
        <item sd="0" x="2231"/>
        <item sd="0" x="1820"/>
        <item sd="0" x="153"/>
        <item sd="0" x="2742"/>
        <item sd="0" x="3130"/>
        <item sd="0" x="1861"/>
        <item sd="0" x="1655"/>
        <item sd="0" x="2201"/>
        <item sd="0" x="202"/>
        <item sd="0" x="1014"/>
        <item sd="0" x="2603"/>
        <item sd="0" x="2743"/>
        <item sd="0" x="3350"/>
        <item sd="0" x="1256"/>
        <item sd="0" x="2604"/>
        <item sd="0" x="2441"/>
        <item sd="0" x="1227"/>
        <item sd="0" x="112"/>
        <item sd="0" x="1307"/>
        <item sd="0" x="454"/>
        <item sd="0" x="1566"/>
        <item sd="0" x="1062"/>
        <item sd="0" x="387"/>
        <item sd="0" x="1606"/>
        <item sd="0" x="3452"/>
        <item sd="0" x="1343"/>
        <item sd="0" x="3276"/>
        <item sd="0" x="3131"/>
        <item sd="0" x="3654"/>
        <item sd="0" x="2605"/>
        <item sd="0" x="1222"/>
        <item sd="0" x="3277"/>
        <item sd="0" x="2972"/>
        <item sd="0" x="2606"/>
        <item sd="0" x="2197"/>
        <item sd="0" x="3351"/>
        <item sd="0" x="3352"/>
        <item sd="0" x="3464"/>
        <item sd="0" x="1048"/>
        <item sd="0" x="2348"/>
        <item sd="0" x="1819"/>
        <item sd="0" x="340"/>
        <item sd="0" x="1602"/>
        <item sd="0" x="2459"/>
        <item sd="0" x="1953"/>
        <item sd="0" x="3061"/>
        <item sd="0" x="3132"/>
        <item sd="0" x="252"/>
        <item sd="0" x="2744"/>
        <item sd="0" x="1919"/>
        <item sd="0" x="3607"/>
        <item sd="0" x="3278"/>
        <item sd="0" x="1169"/>
        <item sd="0" x="2087"/>
        <item sd="0" x="1949"/>
        <item sd="0" x="2460"/>
        <item sd="0" x="713"/>
        <item sd="0" x="3198"/>
        <item sd="0" x="1593"/>
        <item sd="0" x="3353"/>
        <item sd="0" x="3133"/>
        <item sd="0" x="719"/>
        <item sd="0" x="1601"/>
        <item sd="0" x="2660"/>
        <item sd="0" x="2084"/>
        <item sd="0" x="3134"/>
        <item sd="0" x="3279"/>
        <item sd="0" x="3135"/>
        <item sd="0" x="1161"/>
        <item sd="0" x="3460"/>
        <item sd="0" x="2249"/>
        <item sd="0" x="3062"/>
        <item sd="0" x="1"/>
        <item sd="0" x="1370"/>
        <item sd="0" x="3199"/>
        <item sd="0" x="3280"/>
        <item sd="0" x="2461"/>
        <item sd="0" x="2014"/>
        <item sd="0" x="204"/>
        <item sd="0" x="1282"/>
        <item sd="0" x="1252"/>
        <item sd="0" x="2092"/>
        <item sd="0" x="3281"/>
        <item sd="0" x="2153"/>
        <item sd="0" x="3500"/>
        <item sd="0" x="611"/>
        <item sd="0" x="612"/>
        <item sd="0" x="2139"/>
        <item sd="0" x="3415"/>
        <item sd="0" x="2020"/>
        <item sd="0" x="613"/>
        <item sd="0" x="1698"/>
        <item sd="0" x="614"/>
        <item sd="0" x="720"/>
        <item sd="0" x="1881"/>
        <item sd="0" x="1285"/>
        <item sd="0" x="1290"/>
        <item sd="0" x="2745"/>
        <item sd="0" x="2973"/>
        <item sd="0" x="2365"/>
        <item sd="0" x="519"/>
        <item sd="0" x="520"/>
        <item sd="0" x="2335"/>
        <item sd="0" x="2391"/>
        <item sd="0" x="455"/>
        <item sd="0" x="456"/>
        <item sd="0" x="2403"/>
        <item sd="0" x="3637"/>
        <item sd="0" x="167"/>
        <item sd="0" x="2869"/>
        <item sd="0" x="2870"/>
        <item sd="0" x="1327"/>
        <item sd="0" x="2746"/>
        <item sd="0" x="721"/>
        <item sd="0" x="154"/>
        <item sd="0" x="253"/>
        <item sd="0" x="2242"/>
        <item sd="0" x="2545"/>
        <item sd="0" x="2675"/>
        <item sd="0" x="3063"/>
        <item sd="0" x="2676"/>
        <item sd="0" x="2225"/>
        <item sd="0" x="1747"/>
        <item sd="0" x="1966"/>
        <item sd="0" x="1084"/>
        <item sd="0" x="2057"/>
        <item sd="0" x="2462"/>
        <item sd="0" x="2049"/>
        <item sd="0" x="1308"/>
        <item sd="0" x="2366"/>
        <item sd="0" x="1513"/>
        <item sd="0" x="1340"/>
        <item sd="0" x="2677"/>
        <item sd="0" x="2747"/>
        <item sd="0" x="2086"/>
        <item sd="0" x="3719"/>
        <item sd="0" x="3713"/>
        <item sd="0" x="3933"/>
        <item sd="0" x="3717"/>
        <item sd="0" x="3708"/>
        <item sd="0" x="3714"/>
        <item sd="0" x="3706"/>
        <item sd="0" x="3711"/>
        <item sd="0" x="3716"/>
        <item sd="0" x="3709"/>
        <item sd="0" x="3940"/>
        <item sd="0" x="3707"/>
        <item sd="0" x="3712"/>
        <item sd="0" x="3710"/>
        <item sd="0" x="3936"/>
        <item sd="0" x="3718"/>
        <item sd="0" x="3935"/>
        <item sd="0" x="3715"/>
        <item sd="0" x="3939"/>
        <item sd="0" x="3932"/>
        <item sd="0" x="3934"/>
        <item sd="0" x="3937"/>
        <item sd="0" x="3938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2158"/>
        <item sd="0" x="618"/>
        <item sd="0" x="1766"/>
        <item sd="0" x="615"/>
        <item sd="0" x="1360"/>
        <item sd="0" x="388"/>
        <item sd="0" x="262"/>
        <item sd="0" x="1351"/>
        <item sd="0" x="2871"/>
        <item sd="0" x="457"/>
        <item sd="0" x="722"/>
        <item sd="0" x="1958"/>
        <item sd="0" x="2218"/>
        <item sd="0" x="2349"/>
        <item sd="0" x="3615"/>
        <item sd="0" x="1798"/>
        <item sd="0" x="205"/>
        <item sd="0" x="2748"/>
        <item sd="0" x="3200"/>
        <item sd="0" x="2749"/>
        <item sd="0" x="3201"/>
        <item sd="0" x="2974"/>
        <item sd="0" x="2430"/>
        <item sd="0" x="3354"/>
        <item sd="0" x="1689"/>
        <item sd="0" x="2392"/>
        <item sd="0" x="1272"/>
        <item sd="0" x="19"/>
        <item sd="0" x="2184"/>
        <item sd="0" x="2274"/>
        <item sd="0" x="20"/>
        <item sd="0" x="1067"/>
        <item sd="0" x="2678"/>
        <item sd="0" x="2040"/>
        <item sd="0" x="1408"/>
        <item sd="0" x="1993"/>
        <item sd="0" x="2192"/>
        <item sd="0" x="342"/>
        <item sd="0" x="1021"/>
        <item sd="0" x="46"/>
        <item sd="0" x="616"/>
        <item sd="0" x="2463"/>
        <item sd="0" x="1479"/>
        <item sd="0" x="1402"/>
        <item sd="0" x="2975"/>
        <item sd="0" x="2750"/>
        <item sd="0" x="3202"/>
        <item sd="0" x="3572"/>
        <item sd="0" x="1296"/>
        <item sd="0" x="723"/>
        <item sd="0" x="458"/>
        <item sd="0" x="343"/>
        <item sd="0" x="168"/>
        <item sd="0" x="2464"/>
        <item sd="0" x="3433"/>
        <item sd="0" x="2976"/>
        <item sd="0" x="617"/>
        <item sd="0" x="1111"/>
        <item sd="0" x="1093"/>
        <item sd="0" x="2751"/>
        <item sd="0" x="2393"/>
        <item sd="0" x="2661"/>
        <item sd="0" x="424"/>
        <item sd="0" x="2"/>
        <item sd="0" x="587"/>
        <item sd="0" x="1071"/>
        <item sd="0" x="1664"/>
        <item sd="0" x="389"/>
        <item sd="0" x="1942"/>
        <item sd="0" x="1470"/>
        <item sd="0" x="443"/>
        <item sd="0" x="1586"/>
        <item sd="0" x="2162"/>
        <item sd="0" x="724"/>
        <item sd="0" x="2319"/>
        <item sd="0" x="105"/>
        <item sd="0" x="390"/>
        <item sd="0" x="206"/>
        <item sd="0" x="2232"/>
        <item sd="0" x="2275"/>
        <item sd="0" x="2442"/>
        <item sd="0" x="41"/>
        <item sd="0" x="2320"/>
        <item sd="0" x="1403"/>
        <item sd="0" x="725"/>
        <item sd="0" x="1463"/>
        <item sd="0" x="1545"/>
        <item sd="0" x="1564"/>
        <item sd="0" x="726"/>
        <item sd="0" x="2329"/>
        <item sd="0" x="727"/>
        <item sd="0" x="1265"/>
        <item sd="0" x="2322"/>
        <item sd="0" x="521"/>
        <item sd="0" x="522"/>
        <item sd="0" x="3355"/>
        <item sd="0" x="2592"/>
        <item sd="0" x="1573"/>
        <item sd="0" x="1767"/>
        <item sd="0" x="2443"/>
        <item sd="0" x="2679"/>
        <item sd="0" x="2872"/>
        <item sd="0" x="3282"/>
        <item sd="0" x="2680"/>
        <item sd="0" x="2752"/>
        <item sd="0" x="3283"/>
        <item sd="0" x="3203"/>
        <item sd="0" x="1776"/>
        <item sd="0" x="207"/>
        <item sd="0" x="2263"/>
        <item sd="0" x="380"/>
        <item sd="0" x="254"/>
        <item sd="0" x="1743"/>
        <item sd="0" x="2064"/>
        <item sd="0" x="2031"/>
        <item sd="0" x="3591"/>
        <item sd="0" x="2465"/>
        <item sd="0" x="391"/>
        <item sd="0" x="1769"/>
        <item sd="0" x="1259"/>
        <item sd="0" x="2662"/>
        <item sd="0" x="2394"/>
        <item sd="0" x="2431"/>
        <item sd="0" x="3284"/>
        <item sd="0" x="2753"/>
        <item sd="0" x="255"/>
        <item sd="0" x="2754"/>
        <item sd="0" x="2283"/>
        <item sd="0" x="823"/>
        <item sd="0" x="2196"/>
        <item sd="0" x="2284"/>
        <item sd="0" x="1204"/>
        <item sd="0" x="54"/>
        <item sd="0" x="2285"/>
        <item sd="0" x="256"/>
        <item sd="0" x="1943"/>
        <item sd="0" x="1426"/>
        <item sd="0" x="1744"/>
        <item sd="0" x="588"/>
        <item sd="0" x="37"/>
        <item sd="0" x="2367"/>
        <item sd="0" x="2281"/>
        <item sd="0" x="2432"/>
        <item sd="0" x="1059"/>
        <item sd="0" x="742"/>
        <item sd="0" x="523"/>
        <item sd="0" x="524"/>
        <item sd="0" x="208"/>
        <item sd="0" x="1009"/>
        <item sd="0" x="3136"/>
        <item sd="0" x="3478"/>
        <item sd="0" x="1865"/>
        <item sd="0" x="1106"/>
        <item sd="0" x="1825"/>
        <item sd="0" x="2663"/>
        <item sd="0" x="3285"/>
        <item sd="0" x="3545"/>
        <item sd="0" x="3657"/>
        <item sd="0" x="1688"/>
        <item sd="0" x="2873"/>
        <item sd="0" x="3483"/>
        <item sd="0" x="1896"/>
        <item sd="0" x="1212"/>
        <item sd="0" x="2681"/>
        <item sd="0" x="98"/>
        <item sd="0" x="2238"/>
        <item sd="0" x="3648"/>
        <item sd="0" x="1422"/>
        <item sd="0" x="257"/>
        <item sd="0" m="1" x="4015"/>
        <item sd="0" x="1578"/>
        <item sd="0" x="1377"/>
        <item sd="0" x="3064"/>
        <item sd="0" x="2226"/>
        <item sd="0" x="990"/>
        <item sd="0" x="3356"/>
        <item sd="0" x="3357"/>
        <item sd="0" x="2404"/>
        <item sd="0" x="3137"/>
        <item sd="0" x="3569"/>
        <item sd="0" x="3358"/>
        <item sd="0" x="2607"/>
        <item sd="0" x="3466"/>
        <item sd="0" x="1972"/>
        <item sd="0" x="2286"/>
        <item sd="0" x="2059"/>
        <item sd="0" x="258"/>
        <item sd="0" x="169"/>
        <item sd="0" x="459"/>
        <item sd="0" x="259"/>
        <item sd="0" x="728"/>
        <item sd="0" x="460"/>
        <item sd="0" x="525"/>
        <item sd="0" x="260"/>
        <item sd="0" x="2227"/>
        <item sd="0" x="2165"/>
        <item sd="0" x="209"/>
        <item sd="0" x="2228"/>
        <item sd="0" x="2546"/>
        <item sd="0" x="3359"/>
        <item sd="0" x="3138"/>
        <item sd="0" x="2874"/>
        <item sd="0" x="3360"/>
        <item sd="0" x="1088"/>
        <item sd="0" x="261"/>
        <item sd="0" x="2115"/>
        <item sd="0" x="729"/>
        <item sd="0" x="3139"/>
        <item sd="0" x="3286"/>
        <item sd="0" x="3204"/>
        <item sd="0" x="1215"/>
        <item sd="0" x="589"/>
        <item sd="0" x="1790"/>
        <item sd="0" x="155"/>
        <item sd="0" x="2444"/>
        <item sd="0" x="1674"/>
        <item sd="0" x="2382"/>
        <item sd="0" x="2268"/>
        <item sd="0" x="28"/>
        <item sd="0" x="2755"/>
        <item sd="0" x="461"/>
        <item sd="0" x="730"/>
        <item sd="0" x="1175"/>
        <item sd="0" x="1836"/>
        <item sd="0" x="392"/>
        <item sd="0" x="1895"/>
        <item sd="0" x="619"/>
        <item sd="0" x="620"/>
        <item sd="0" x="1831"/>
        <item sd="0" x="1220"/>
        <item sd="0" x="2205"/>
        <item sd="0" x="1474"/>
        <item sd="0" x="2116"/>
        <item sd="0" x="2240"/>
        <item sd="0" x="2340"/>
        <item sd="0" x="2330"/>
        <item sd="0" x="1978"/>
        <item sd="0" x="1085"/>
        <item sd="0" x="3361"/>
        <item sd="0" x="3287"/>
        <item sd="0" x="3507"/>
        <item sd="0" x="3362"/>
        <item sd="0" x="1455"/>
        <item sd="0" x="3626"/>
        <item sd="0" x="2756"/>
        <item sd="0" x="3205"/>
        <item sd="0" x="2142"/>
        <item sd="0" x="526"/>
        <item sd="0" x="1354"/>
        <item sd="0" x="1417"/>
        <item sd="0" x="393"/>
        <item sd="0" x="731"/>
        <item sd="0" x="527"/>
        <item sd="0" x="3140"/>
        <item sd="0" x="3504"/>
        <item sd="0" x="3342"/>
        <item sd="0" x="2341"/>
        <item sd="0" x="1284"/>
        <item sd="0" x="3206"/>
        <item sd="0" x="2466"/>
        <item sd="0" x="2547"/>
        <item sd="0" x="2977"/>
        <item sd="0" x="3288"/>
        <item sd="0" x="3563"/>
        <item sd="0" x="2467"/>
        <item sd="0" x="3363"/>
        <item sd="0" x="3425"/>
        <item sd="0" x="2239"/>
        <item sd="0" x="1961"/>
        <item sd="0" x="1030"/>
        <item sd="0" x="3207"/>
        <item sd="0" x="3496"/>
        <item sd="0" x="528"/>
        <item sd="0" x="3604"/>
        <item sd="0" x="3472"/>
        <item sd="0" x="2875"/>
        <item sd="0" x="170"/>
        <item sd="0" x="1592"/>
        <item sd="0" x="2876"/>
        <item sd="0" x="3208"/>
        <item sd="0" x="2877"/>
        <item sd="0" x="3141"/>
        <item sd="0" x="1047"/>
        <item sd="0" x="1019"/>
        <item sd="0" x="2978"/>
        <item sd="0" x="1069"/>
        <item sd="0" x="1095"/>
        <item sd="0" x="732"/>
        <item sd="0" x="1157"/>
        <item sd="0" x="3364"/>
        <item sd="0" x="1727"/>
        <item sd="0" x="1737"/>
        <item sd="0" x="3508"/>
        <item sd="0" x="2979"/>
        <item sd="0" x="2024"/>
        <item sd="0" x="1569"/>
        <item sd="0" x="3142"/>
        <item sd="0" x="1649"/>
        <item sd="0" x="3724"/>
        <item sd="0" x="3728"/>
        <item sd="0" x="3941"/>
        <item sd="0" x="3721"/>
        <item sd="0" x="3720"/>
        <item sd="0" x="3725"/>
        <item sd="0" x="3942"/>
        <item sd="0" x="3723"/>
        <item sd="0" x="3726"/>
        <item sd="0" x="3722"/>
        <item sd="0" x="3729"/>
        <item sd="0" x="3727"/>
        <item sd="0" x="824"/>
        <item sd="0" x="825"/>
        <item sd="0" x="826"/>
        <item sd="0" x="827"/>
        <item sd="0" x="828"/>
        <item sd="0" x="829"/>
        <item sd="0" x="2287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3143"/>
        <item sd="0" x="1583"/>
        <item sd="0" x="1430"/>
        <item sd="0" x="1405"/>
        <item sd="0" x="2757"/>
        <item sd="0" x="444"/>
        <item sd="0" x="1065"/>
        <item sd="0" x="1561"/>
        <item sd="0" x="1984"/>
        <item sd="0" x="2368"/>
        <item sd="0" x="621"/>
        <item sd="0" x="2288"/>
        <item sd="0" x="2289"/>
        <item sd="0" x="622"/>
        <item sd="0" x="623"/>
        <item sd="0" x="3289"/>
        <item sd="0" x="2246"/>
        <item sd="0" x="1410"/>
        <item sd="0" x="3290"/>
        <item sd="0" x="624"/>
        <item sd="0" x="1207"/>
        <item sd="0" x="2608"/>
        <item sd="0" x="625"/>
        <item sd="0" x="2414"/>
        <item sd="0" x="2468"/>
        <item sd="0" x="1171"/>
        <item sd="0" x="210"/>
        <item sd="0" x="171"/>
        <item sd="0" x="1506"/>
        <item sd="0" x="2234"/>
        <item sd="0" x="1759"/>
        <item sd="0" x="55"/>
        <item sd="0" x="113"/>
        <item sd="0" x="626"/>
        <item sd="0" x="704"/>
        <item sd="0" x="3291"/>
        <item sd="0" x="1368"/>
        <item sd="0" x="3365"/>
        <item sd="0" x="3065"/>
        <item sd="0" x="2758"/>
        <item sd="0" x="1918"/>
        <item sd="0" x="2172"/>
        <item sd="0" x="2548"/>
        <item sd="0" x="1010"/>
        <item sd="0" x="2350"/>
        <item sd="0" x="1416"/>
        <item sd="0" x="2315"/>
        <item sd="0" x="1225"/>
        <item sd="0" x="1898"/>
        <item sd="0" x="2980"/>
        <item sd="0" x="3449"/>
        <item sd="0" x="3144"/>
        <item sd="0" x="1527"/>
        <item sd="0" x="1469"/>
        <item sd="0" x="263"/>
        <item sd="0" x="344"/>
        <item sd="0" x="1877"/>
        <item sd="0" x="3209"/>
        <item sd="0" x="3912"/>
        <item sd="0" x="2018"/>
        <item sd="0" x="2290"/>
        <item sd="0" x="1632"/>
        <item sd="0" x="627"/>
        <item sd="0" x="1997"/>
        <item sd="0" x="3210"/>
        <item sd="0" x="3145"/>
        <item sd="0" x="2759"/>
        <item sd="0" x="1531"/>
        <item sd="0" x="1677"/>
        <item sd="0" x="3450"/>
        <item sd="0" x="2760"/>
        <item sd="0" x="1707"/>
        <item sd="0" x="3211"/>
        <item sd="0" x="2439"/>
        <item sd="0" x="3559"/>
        <item sd="0" x="2078"/>
        <item sd="0" x="3610"/>
        <item sd="0" x="3638"/>
        <item sd="0" x="1165"/>
        <item sd="0" x="3432"/>
        <item sd="0" x="2981"/>
        <item sd="0" x="2682"/>
        <item sd="0" x="2469"/>
        <item sd="0" x="1397"/>
        <item sd="0" x="2549"/>
        <item sd="0" x="2878"/>
        <item sd="0" x="2609"/>
        <item sd="0" x="1540"/>
        <item sd="0" x="628"/>
        <item sd="0" x="3212"/>
        <item sd="0" x="2216"/>
        <item sd="0" x="3066"/>
        <item sd="0" x="2550"/>
        <item sd="0" x="2551"/>
        <item sd="0" x="2879"/>
        <item sd="0" x="3213"/>
        <item sd="0" x="2552"/>
        <item sd="0" x="629"/>
        <item sd="0" x="3214"/>
        <item sd="0" x="3366"/>
        <item sd="0" x="4012"/>
        <item sd="0" x="264"/>
        <item sd="0" x="1407"/>
        <item sd="0" x="1276"/>
        <item sd="0" x="1325"/>
        <item sd="0" x="1990"/>
        <item sd="0" x="3215"/>
        <item sd="0" x="2761"/>
        <item sd="0" x="1413"/>
        <item sd="0" x="2171"/>
        <item sd="0" x="2470"/>
        <item sd="0" x="1141"/>
        <item sd="0" x="2880"/>
        <item sd="0" x="1526"/>
        <item sd="0" x="1036"/>
        <item sd="0" x="2553"/>
        <item sd="0" x="2471"/>
        <item sd="0" x="2982"/>
        <item sd="0" x="1590"/>
        <item sd="0" x="2195"/>
        <item sd="0" x="265"/>
        <item sd="0" x="3216"/>
        <item sd="0" x="3454"/>
        <item sd="0" x="3292"/>
        <item sd="0" x="630"/>
        <item sd="0" x="2983"/>
        <item sd="0" x="3618"/>
        <item sd="0" x="3217"/>
        <item sd="0" x="2472"/>
        <item sd="0" x="1692"/>
        <item sd="0" x="172"/>
        <item sd="0" x="1634"/>
        <item sd="0" x="1948"/>
        <item sd="0" x="2473"/>
        <item sd="0" x="631"/>
        <item sd="0" x="3614"/>
        <item sd="0" x="1712"/>
        <item sd="0" x="1425"/>
        <item sd="0" x="1139"/>
        <item sd="0" x="3593"/>
        <item sd="0" x="2984"/>
        <item sd="0" x="2554"/>
        <item sd="0" x="3527"/>
        <item sd="0" x="3943"/>
        <item sd="0" x="3738"/>
        <item sd="0" x="3950"/>
        <item sd="0" x="3739"/>
        <item sd="0" x="3730"/>
        <item sd="0" x="3749"/>
        <item sd="0" x="3746"/>
        <item sd="0" x="3731"/>
        <item sd="0" x="3732"/>
        <item sd="0" x="3737"/>
        <item sd="0" x="3750"/>
        <item sd="0" x="3948"/>
        <item sd="0" x="3733"/>
        <item sd="0" x="3747"/>
        <item sd="0" x="3947"/>
        <item sd="0" x="3735"/>
        <item sd="0" x="3944"/>
        <item sd="0" x="3748"/>
        <item sd="0" x="3734"/>
        <item sd="0" x="3945"/>
        <item sd="0" x="3740"/>
        <item sd="0" x="3736"/>
        <item sd="0" x="3741"/>
        <item sd="0" x="3949"/>
        <item sd="0" x="3742"/>
        <item sd="0" x="3743"/>
        <item sd="0" x="3744"/>
        <item sd="0" x="3946"/>
        <item sd="0" x="3745"/>
        <item sd="0" x="839"/>
        <item sd="0" x="840"/>
        <item sd="0" x="841"/>
        <item sd="0" x="842"/>
        <item sd="0" x="843"/>
        <item sd="0" x="2351"/>
        <item sd="0" x="733"/>
        <item sd="0" x="462"/>
        <item sd="0" x="1286"/>
        <item sd="0" x="1646"/>
        <item sd="0" x="734"/>
        <item sd="0" x="1552"/>
        <item sd="0" x="2962"/>
        <item sd="0" x="1415"/>
        <item sd="0" x="2429"/>
        <item sd="0" x="2131"/>
        <item sd="0" x="1627"/>
        <item sd="0" x="3367"/>
        <item sd="0" x="3524"/>
        <item sd="0" x="2474"/>
        <item sd="0" x="3146"/>
        <item sd="0" x="1780"/>
        <item sd="0" x="394"/>
        <item sd="0" x="2247"/>
        <item sd="0" x="2435"/>
        <item sd="0" x="99"/>
        <item sd="0" x="3660"/>
        <item sd="0" x="1361"/>
        <item sd="0" x="3147"/>
        <item sd="0" x="3585"/>
        <item sd="0" x="3368"/>
        <item sd="0" x="632"/>
        <item sd="0" x="529"/>
        <item sd="0" x="633"/>
        <item sd="0" x="2610"/>
        <item sd="0" x="463"/>
        <item sd="0" x="3369"/>
        <item sd="0" x="2046"/>
        <item sd="0" x="1164"/>
        <item sd="0" x="2963"/>
        <item sd="0" x="2475"/>
        <item sd="0" x="1987"/>
        <item sd="0" x="3370"/>
        <item sd="0" x="3488"/>
        <item sd="0" x="1452"/>
        <item sd="0" x="2241"/>
        <item sd="0" x="530"/>
        <item sd="0" x="711"/>
        <item sd="0" x="531"/>
        <item sd="0" x="100"/>
        <item sd="0" x="532"/>
        <item sd="0" x="106"/>
        <item sd="0" x="2985"/>
        <item sd="0" x="735"/>
        <item sd="0" x="3293"/>
        <item sd="0" x="1468"/>
        <item sd="0" x="1936"/>
        <item sd="0" m="1" x="4016"/>
        <item sd="0" x="115"/>
        <item sd="0" x="2343"/>
        <item sd="0" x="3124"/>
        <item sd="0" x="1477"/>
        <item sd="0" x="2593"/>
        <item sd="0" x="1913"/>
        <item sd="0" x="56"/>
        <item sd="0" x="2291"/>
        <item sd="0" x="634"/>
        <item sd="0" x="2683"/>
        <item sd="0" x="1983"/>
        <item sd="0" x="2986"/>
        <item sd="0" x="2555"/>
        <item sd="0" x="1243"/>
        <item sd="0" x="2881"/>
        <item sd="0" x="999"/>
        <item sd="0" x="1749"/>
        <item sd="0" x="2684"/>
        <item sd="0" x="635"/>
        <item sd="0" x="636"/>
        <item sd="0" x="2987"/>
        <item sd="0" x="3503"/>
        <item sd="0" x="590"/>
        <item sd="0" x="2219"/>
        <item sd="0" x="1268"/>
        <item sd="0" x="1807"/>
        <item sd="0" x="533"/>
        <item sd="0" x="2182"/>
        <item sd="0" x="3582"/>
        <item sd="0" x="1478"/>
        <item sd="0" x="637"/>
        <item sd="0" x="703"/>
        <item sd="0" x="1800"/>
        <item sd="0" x="3517"/>
        <item sd="0" x="3294"/>
        <item sd="0" x="1098"/>
        <item sd="0" x="2685"/>
        <item sd="0" x="2664"/>
        <item sd="0" x="3952"/>
        <item sd="0" x="3951"/>
        <item sd="0" x="844"/>
        <item sd="0" x="845"/>
        <item sd="0" x="534"/>
        <item sd="0" x="1665"/>
        <item sd="0" x="2882"/>
        <item sd="0" x="110"/>
        <item sd="0" x="1294"/>
        <item sd="0" x="2395"/>
        <item sd="0" x="3295"/>
        <item sd="0" x="3655"/>
        <item sd="0" x="2762"/>
        <item sd="0" x="3218"/>
        <item sd="0" x="1104"/>
        <item sd="0" x="1675"/>
        <item sd="0" x="2160"/>
        <item sd="0" x="345"/>
        <item sd="0" x="1152"/>
        <item sd="0" x="29"/>
        <item sd="0" x="2069"/>
        <item sd="0" x="1875"/>
        <item sd="0" x="2763"/>
        <item sd="0" x="535"/>
        <item sd="0" x="1136"/>
        <item sd="0" x="2346"/>
        <item sd="0" x="2611"/>
        <item sd="0" x="1523"/>
        <item sd="0" x="2113"/>
        <item sd="0" x="1858"/>
        <item sd="0" x="2764"/>
        <item sd="0" x="2988"/>
        <item sd="0" x="2476"/>
        <item sd="0" x="846"/>
        <item sd="0" x="1005"/>
        <item sd="0" x="3067"/>
        <item sd="0" x="2883"/>
        <item sd="0" x="3371"/>
        <item sd="0" x="3148"/>
        <item sd="0" x="2090"/>
        <item sd="0" x="1078"/>
        <item sd="0" x="638"/>
        <item sd="0" x="3661"/>
        <item sd="0" x="2884"/>
        <item sd="0" x="2989"/>
        <item sd="0" x="1834"/>
        <item sd="0" x="2686"/>
        <item sd="0" x="736"/>
        <item sd="0" x="3649"/>
        <item sd="0" x="1168"/>
        <item sd="0" x="2556"/>
        <item sd="0" x="2765"/>
        <item sd="0" x="1348"/>
        <item sd="0" x="464"/>
        <item sd="0" x="173"/>
        <item sd="0" x="2208"/>
        <item sd="0" x="465"/>
        <item sd="0" x="156"/>
        <item sd="0" x="2885"/>
        <item sd="0" x="1557"/>
        <item sd="0" x="639"/>
        <item sd="0" x="1153"/>
        <item sd="0" x="1791"/>
        <item sd="0" x="2557"/>
        <item sd="0" x="2612"/>
        <item sd="0" x="1450"/>
        <item sd="0" x="2766"/>
        <item sd="0" x="3068"/>
        <item sd="0" x="2042"/>
        <item sd="0" x="1499"/>
        <item sd="0" x="2344"/>
        <item sd="0" x="536"/>
        <item sd="0" x="1808"/>
        <item sd="0" x="38"/>
        <item sd="0" x="2145"/>
        <item sd="0" x="466"/>
        <item sd="0" x="1579"/>
        <item sd="0" x="101"/>
        <item sd="0" x="174"/>
        <item sd="0" x="21"/>
        <item sd="0" x="90"/>
        <item sd="0" x="126"/>
        <item sd="0" x="3296"/>
        <item sd="0" x="3372"/>
        <item sd="0" x="640"/>
        <item sd="0" x="1733"/>
        <item sd="0" x="445"/>
        <item sd="0" x="2477"/>
        <item sd="0" x="3149"/>
        <item sd="0" x="3373"/>
        <item sd="0" x="3581"/>
        <item sd="0" x="47"/>
        <item sd="0" x="111"/>
        <item sd="0" x="467"/>
        <item sd="0" x="2331"/>
        <item sd="0" x="395"/>
        <item sd="0" x="2316"/>
        <item sd="0" x="591"/>
        <item sd="0" x="1064"/>
        <item sd="0" x="1690"/>
        <item sd="0" x="222"/>
        <item sd="0" x="1945"/>
        <item sd="0" x="1680"/>
        <item sd="0" x="1862"/>
        <item sd="0" x="537"/>
        <item sd="0" x="175"/>
        <item sd="0" x="1595"/>
        <item sd="0" x="1620"/>
        <item sd="0" x="1823"/>
        <item sd="0" x="2558"/>
        <item sd="0" x="2211"/>
        <item sd="0" x="2164"/>
        <item sd="0" x="3343"/>
        <item sd="0" x="2445"/>
        <item sd="0" x="2107"/>
        <item sd="0" x="2278"/>
        <item sd="0" x="3448"/>
        <item sd="0" x="641"/>
        <item sd="0" x="3532"/>
        <item sd="0" x="3297"/>
        <item sd="0" x="3150"/>
        <item sd="0" x="538"/>
        <item sd="0" x="1159"/>
        <item sd="0" x="3471"/>
        <item sd="0" x="2767"/>
        <item sd="0" x="116"/>
        <item sd="0" x="2446"/>
        <item sd="0" x="3491"/>
        <item sd="0" x="2990"/>
        <item sd="0" x="2886"/>
        <item sd="0" x="42"/>
        <item sd="0" x="3755"/>
        <item sd="0" x="3953"/>
        <item sd="0" x="3954"/>
        <item sd="0" x="3754"/>
        <item sd="0" x="3751"/>
        <item sd="0" x="3752"/>
        <item sd="0" x="3753"/>
        <item sd="0" x="847"/>
        <item sd="0" x="848"/>
        <item sd="0" x="849"/>
        <item sd="0" x="2687"/>
        <item sd="0" x="642"/>
        <item sd="0" x="211"/>
        <item sd="0" x="2887"/>
        <item sd="0" x="121"/>
        <item sd="0" x="2768"/>
        <item sd="0" x="1981"/>
        <item sd="0" x="2613"/>
        <item sd="0" x="737"/>
        <item sd="0" x="2769"/>
        <item sd="0" x="2770"/>
        <item sd="0" x="3594"/>
        <item sd="0" x="1781"/>
        <item sd="0" x="643"/>
        <item sd="0" x="2559"/>
        <item sd="0" x="2991"/>
        <item sd="0" x="2688"/>
        <item sd="0" x="2771"/>
        <item sd="0" x="2560"/>
        <item sd="0" x="3374"/>
        <item sd="0" x="3537"/>
        <item sd="0" x="1947"/>
        <item sd="0" x="3299"/>
        <item sd="0" x="3375"/>
        <item sd="0" x="2147"/>
        <item sd="0" x="1003"/>
        <item sd="0" x="2292"/>
        <item sd="0" x="468"/>
        <item sd="0" x="1127"/>
        <item sd="0" x="469"/>
        <item sd="0" x="266"/>
        <item sd="0" x="22"/>
        <item sd="0" x="57"/>
        <item sd="0" x="267"/>
        <item sd="0" x="3541"/>
        <item sd="0" x="346"/>
        <item sd="0" x="268"/>
        <item sd="0" x="470"/>
        <item sd="0" x="738"/>
        <item sd="0" x="337"/>
        <item sd="0" x="212"/>
        <item sd="0" x="269"/>
        <item sd="0" x="1395"/>
        <item sd="0" x="1979"/>
        <item sd="0" x="2561"/>
        <item sd="0" x="1587"/>
        <item sd="0" x="1748"/>
        <item sd="0" x="644"/>
        <item sd="0" x="2478"/>
        <item sd="0" x="1028"/>
        <item sd="0" x="3513"/>
        <item sd="0" x="3219"/>
        <item sd="0" x="1250"/>
        <item sd="0" x="1841"/>
        <item sd="0" x="1629"/>
        <item sd="0" x="1512"/>
        <item sd="0" x="2888"/>
        <item sd="0" x="2772"/>
        <item sd="0" x="3069"/>
        <item sd="0" x="2889"/>
        <item sd="0" x="1621"/>
        <item sd="0" x="2992"/>
        <item sd="0" x="2369"/>
        <item sd="0" x="2255"/>
        <item sd="0" x="213"/>
        <item sd="0" x="2614"/>
        <item sd="0" x="2890"/>
        <item sd="0" x="3580"/>
        <item sd="0" x="3453"/>
        <item sd="0" x="2993"/>
        <item sd="0" x="2689"/>
        <item sd="0" x="2405"/>
        <item sd="0" x="1042"/>
        <item sd="0" x="2053"/>
        <item sd="0" x="3436"/>
        <item sd="0" x="1915"/>
        <item sd="0" x="1695"/>
        <item sd="0" x="1060"/>
        <item sd="0" x="2207"/>
        <item sd="0" x="2690"/>
        <item sd="0" x="2132"/>
        <item sd="0" x="1330"/>
        <item sd="0" x="2035"/>
        <item sd="0" x="133"/>
        <item sd="0" x="2691"/>
        <item sd="0" x="2479"/>
        <item sd="0" x="2891"/>
        <item sd="0" x="2615"/>
        <item sd="0" x="2594"/>
        <item sd="0" x="1299"/>
        <item sd="0" x="2892"/>
        <item sd="0" x="1785"/>
        <item sd="0" x="2893"/>
        <item sd="0" x="2102"/>
        <item sd="0" x="2616"/>
        <item sd="0" x="2117"/>
        <item sd="0" x="1489"/>
        <item sd="0" x="2994"/>
        <item sd="0" x="3521"/>
        <item sd="0" x="1144"/>
        <item sd="0" x="2387"/>
        <item sd="0" x="2773"/>
        <item sd="0" x="2293"/>
        <item sd="0" x="2480"/>
        <item sd="0" x="3376"/>
        <item sd="0" x="48"/>
        <item sd="0" x="1151"/>
        <item sd="0" x="2269"/>
        <item sd="0" x="2174"/>
        <item sd="0" x="3625"/>
        <item sd="0" x="2061"/>
        <item sd="0" x="3650"/>
        <item sd="0" x="3298"/>
        <item sd="0" x="1488"/>
        <item sd="0" x="1394"/>
        <item sd="0" x="2964"/>
        <item sd="0" x="1186"/>
        <item sd="0" x="739"/>
        <item sd="0" x="1115"/>
        <item sd="0" x="2149"/>
        <item sd="0" x="2481"/>
        <item sd="0" x="740"/>
        <item sd="0" x="645"/>
        <item sd="0" x="2692"/>
        <item sd="0" x="3070"/>
        <item sd="0" x="3476"/>
        <item sd="0" x="2056"/>
        <item sd="0" x="2100"/>
        <item sd="0" x="1973"/>
        <item sd="0" x="1423"/>
        <item sd="0" x="3565"/>
        <item sd="0" x="1053"/>
        <item sd="0" x="1245"/>
        <item sd="0" x="1903"/>
        <item sd="0" x="498"/>
        <item sd="0" x="30"/>
        <item sd="0" x="2214"/>
        <item sd="0" x="148"/>
        <item sd="0" x="1388"/>
        <item sd="0" x="1409"/>
        <item sd="0" x="3430"/>
        <item sd="0" x="3534"/>
        <item sd="0" x="1822"/>
        <item sd="0" x="1487"/>
        <item sd="0" x="1792"/>
        <item sd="0" x="1679"/>
        <item sd="0" x="2774"/>
        <item sd="0" x="2995"/>
        <item sd="0" x="1804"/>
        <item sd="0" x="1959"/>
        <item sd="0" x="2775"/>
        <item sd="0" x="1642"/>
        <item sd="0" x="539"/>
        <item sd="0" x="3514"/>
        <item sd="0" x="3757"/>
        <item sd="0" x="3955"/>
        <item sd="0" x="3758"/>
        <item sd="0" x="3956"/>
        <item sd="0" x="3759"/>
        <item sd="0" x="3760"/>
        <item sd="0" x="3762"/>
        <item sd="0" x="3756"/>
        <item sd="0" x="3763"/>
        <item sd="0" x="3957"/>
        <item sd="0" x="3761"/>
        <item sd="0" x="850"/>
        <item sd="0" x="851"/>
        <item sd="0" x="1298"/>
        <item sd="0" x="3539"/>
        <item sd="0" x="1359"/>
        <item sd="0" x="3071"/>
        <item sd="0" x="1872"/>
        <item sd="0" x="1852"/>
        <item sd="0" x="2776"/>
        <item sd="0" x="646"/>
        <item sd="0" x="1994"/>
        <item sd="0" x="2894"/>
        <item sd="0" x="1191"/>
        <item sd="0" x="2065"/>
        <item sd="0" x="3377"/>
        <item sd="0" x="2895"/>
        <item sd="0" x="2996"/>
        <item sd="0" x="1419"/>
        <item sd="0" x="149"/>
        <item sd="0" x="540"/>
        <item sd="0" x="1414"/>
        <item sd="0" x="647"/>
        <item sd="0" x="1686"/>
        <item sd="0" x="1685"/>
        <item sd="0" x="270"/>
        <item sd="0" x="1511"/>
        <item sd="0" x="2008"/>
        <item sd="0" x="3428"/>
        <item sd="0" x="3151"/>
        <item sd="0" x="3548"/>
        <item sd="0" x="91"/>
        <item sd="0" x="2257"/>
        <item sd="0" x="2777"/>
        <item sd="0" x="1717"/>
        <item sd="0" x="2076"/>
        <item sd="0" x="3603"/>
        <item sd="0" x="3378"/>
        <item sd="0" x="1534"/>
        <item sd="0" x="1434"/>
        <item sd="0" x="3379"/>
        <item sd="0" x="3220"/>
        <item sd="0" x="3300"/>
        <item sd="0" x="2778"/>
        <item sd="0" x="2562"/>
        <item sd="0" x="2779"/>
        <item sd="0" x="2997"/>
        <item sd="0" x="648"/>
        <item sd="0" x="2693"/>
        <item sd="0" x="1052"/>
        <item sd="0" x="1032"/>
        <item sd="0" x="49"/>
        <item sd="0" x="1037"/>
        <item sd="0" x="1671"/>
        <item sd="0" x="1027"/>
        <item sd="0" x="1765"/>
        <item sd="0" x="3380"/>
        <item sd="0" x="3221"/>
        <item sd="0" x="3494"/>
        <item sd="0" x="1946"/>
        <item sd="0" x="1041"/>
        <item sd="0" x="3605"/>
        <item sd="0" x="3381"/>
        <item sd="0" x="3"/>
        <item sd="0" x="2780"/>
        <item sd="0" x="1876"/>
        <item sd="0" x="2617"/>
        <item sd="0" x="2563"/>
        <item sd="0" x="2781"/>
        <item sd="0" x="1809"/>
        <item sd="0" x="2998"/>
        <item sd="0" x="3301"/>
        <item sd="0" x="2482"/>
        <item sd="0" x="2237"/>
        <item sd="0" x="1543"/>
        <item sd="0" x="271"/>
        <item sd="0" x="3302"/>
        <item sd="0" x="1594"/>
        <item sd="0" x="2323"/>
        <item sd="0" x="2406"/>
        <item sd="0" x="2782"/>
        <item sd="0" x="2012"/>
        <item sd="0" x="1337"/>
        <item sd="0" x="4"/>
        <item sd="0" x="2999"/>
        <item sd="0" x="2618"/>
        <item sd="0" x="2619"/>
        <item sd="0" x="1750"/>
        <item sd="0" x="3443"/>
        <item sd="0" x="3072"/>
        <item sd="0" x="2896"/>
        <item sd="0" x="2783"/>
        <item sd="0" x="2784"/>
        <item sd="0" x="2785"/>
        <item sd="0" x="1125"/>
        <item sd="0" x="1110"/>
        <item sd="0" x="3000"/>
        <item sd="0" x="396"/>
        <item sd="0" x="3222"/>
        <item sd="0" x="3609"/>
        <item sd="0" x="1428"/>
        <item sd="0" x="3001"/>
        <item sd="0" x="176"/>
        <item sd="0" x="3636"/>
        <item sd="0" x="2897"/>
        <item sd="0" x="3570"/>
        <item sd="0" x="3469"/>
        <item sd="0" x="2727"/>
        <item sd="0" x="1494"/>
        <item sd="0" x="2564"/>
        <item sd="0" x="2620"/>
        <item sd="0" x="2898"/>
        <item sd="0" x="2565"/>
        <item sd="0" x="541"/>
        <item sd="0" x="1017"/>
        <item sd="0" x="1541"/>
        <item sd="0" x="1149"/>
        <item sd="0" x="2052"/>
        <item sd="0" x="3223"/>
        <item sd="0" x="542"/>
        <item sd="0" x="3429"/>
        <item sd="0" x="1082"/>
        <item sd="0" x="741"/>
        <item sd="0" x="24"/>
        <item sd="0" x="3303"/>
        <item sd="0" x="3382"/>
        <item sd="0" x="471"/>
        <item sd="0" x="1045"/>
        <item sd="0" x="3417"/>
        <item sd="0" x="1399"/>
        <item sd="0" x="2786"/>
        <item sd="0" x="2396"/>
        <item sd="0" x="2111"/>
        <item sd="0" x="472"/>
        <item sd="0" x="2352"/>
        <item sd="0" x="1535"/>
        <item sd="0" x="3304"/>
        <item sd="0" x="473"/>
        <item sd="0" x="1843"/>
        <item sd="0" x="3152"/>
        <item sd="0" x="2483"/>
        <item sd="0" x="1378"/>
        <item sd="0" x="1550"/>
        <item sd="0" x="1971"/>
        <item sd="0" x="2155"/>
        <item sd="0" x="1844"/>
        <item sd="0" x="2484"/>
        <item sd="0" x="1235"/>
        <item sd="0" x="3587"/>
        <item sd="0" x="1401"/>
        <item sd="0" x="3462"/>
        <item sd="0" x="2787"/>
        <item sd="0" x="1914"/>
        <item sd="0" x="2129"/>
        <item sd="0" x="3002"/>
        <item sd="0" x="2899"/>
        <item sd="0" x="1044"/>
        <item sd="0" x="3515"/>
        <item sd="0" x="3595"/>
        <item sd="0" x="1033"/>
        <item sd="0" x="2370"/>
        <item sd="0" x="2224"/>
        <item sd="0" x="2621"/>
        <item sd="0" x="1129"/>
        <item sd="0" x="2108"/>
        <item sd="0" x="1570"/>
        <item sd="0" x="2189"/>
        <item sd="0" x="1693"/>
        <item sd="0" x="2694"/>
        <item sd="0" x="2180"/>
        <item sd="0" x="1004"/>
        <item sd="0" x="2566"/>
        <item sd="0" x="3765"/>
        <item sd="0" x="3768"/>
        <item sd="0" x="3767"/>
        <item sd="0" x="3766"/>
        <item sd="0" x="852"/>
        <item sd="0" x="853"/>
        <item sd="0" x="854"/>
        <item sd="0" x="1666"/>
        <item sd="0" x="2134"/>
        <item sd="0" x="2262"/>
        <item sd="0" x="474"/>
        <item sd="0" x="1563"/>
        <item sd="0" x="2538"/>
        <item sd="0" x="1931"/>
        <item sd="0" x="144"/>
        <item sd="0" x="1435"/>
        <item sd="0" x="446"/>
        <item sd="0" x="214"/>
        <item sd="0" x="1242"/>
        <item sd="0" x="2121"/>
        <item sd="0" x="1911"/>
        <item sd="0" x="1007"/>
        <item sd="0" x="1238"/>
        <item sd="0" x="43"/>
        <item sd="0" x="543"/>
        <item sd="0" x="23"/>
        <item sd="0" x="5"/>
        <item sd="0" x="58"/>
        <item sd="0" x="95"/>
        <item sd="0" x="2324"/>
        <item sd="0" x="50"/>
        <item sd="0" x="475"/>
        <item sd="0" x="1237"/>
        <item sd="0" x="6"/>
        <item sd="0" x="127"/>
        <item sd="0" x="2276"/>
        <item sd="0" x="2353"/>
        <item sd="0" x="2345"/>
        <item sd="0" x="2415"/>
        <item sd="0" x="128"/>
        <item sd="0" x="544"/>
        <item sd="0" x="592"/>
        <item sd="0" x="129"/>
        <item sd="0" x="2409"/>
        <item sd="0" x="2036"/>
        <item sd="0" x="2133"/>
        <item sd="0" x="102"/>
        <item sd="0" x="2336"/>
        <item sd="0" x="397"/>
        <item sd="0" x="3764"/>
        <item sd="0" x="476"/>
        <item sd="0" x="1856"/>
        <item sd="0" x="2567"/>
        <item sd="0" x="2485"/>
        <item sd="0" x="649"/>
        <item sd="0" x="650"/>
        <item sd="0" x="3551"/>
        <item sd="0" x="3383"/>
        <item sd="0" x="1135"/>
        <item sd="0" x="2486"/>
        <item sd="0" x="3305"/>
        <item sd="0" x="651"/>
        <item sd="0" x="1604"/>
        <item sd="0" x="3795"/>
        <item sd="0" x="3962"/>
        <item sd="0" x="3794"/>
        <item sd="0" x="3792"/>
        <item sd="0" x="3961"/>
        <item sd="0" x="3769"/>
        <item sd="0" x="3779"/>
        <item sd="0" x="3789"/>
        <item sd="0" x="3778"/>
        <item sd="0" x="3776"/>
        <item sd="0" x="3780"/>
        <item sd="0" x="3790"/>
        <item sd="0" x="3784"/>
        <item sd="0" x="3785"/>
        <item sd="0" x="3964"/>
        <item sd="0" x="3786"/>
        <item sd="0" x="3771"/>
        <item sd="0" x="3781"/>
        <item sd="0" x="3787"/>
        <item sd="0" x="3772"/>
        <item sd="0" x="3958"/>
        <item sd="0" x="3965"/>
        <item sd="0" x="3966"/>
        <item sd="0" x="3775"/>
        <item sd="0" x="3963"/>
        <item sd="0" x="3782"/>
        <item sd="0" x="3960"/>
        <item sd="0" x="3773"/>
        <item sd="0" x="3777"/>
        <item sd="0" x="3788"/>
        <item sd="0" x="3793"/>
        <item sd="0" x="3770"/>
        <item sd="0" x="3774"/>
        <item sd="0" x="3959"/>
        <item sd="0" x="3791"/>
        <item sd="0" x="3783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177"/>
        <item sd="0" x="1239"/>
        <item sd="0" x="272"/>
        <item sd="0" x="477"/>
        <item sd="0" x="652"/>
        <item sd="0" x="1709"/>
        <item sd="0" x="1941"/>
        <item sd="0" x="653"/>
        <item sd="0" x="1867"/>
        <item sd="0" x="2695"/>
        <item sd="0" x="3486"/>
        <item sd="0" x="2112"/>
        <item sd="0" x="2235"/>
        <item sd="0" x="157"/>
        <item sd="0" x="215"/>
        <item sd="0" x="545"/>
        <item sd="0" x="654"/>
        <item sd="0" x="546"/>
        <item sd="0" x="3224"/>
        <item sd="0" x="2900"/>
        <item sd="0" x="3003"/>
        <item sd="0" x="3530"/>
        <item sd="0" x="3306"/>
        <item sd="0" x="1703"/>
        <item sd="0" x="3225"/>
        <item sd="0" x="3226"/>
        <item sd="0" x="707"/>
        <item sd="0" x="1046"/>
        <item sd="0" x="3384"/>
        <item sd="0" x="1612"/>
        <item sd="0" x="59"/>
        <item sd="0" x="1916"/>
        <item sd="0" x="3227"/>
        <item sd="0" x="1054"/>
        <item sd="0" x="714"/>
        <item sd="0" x="655"/>
        <item sd="0" x="656"/>
        <item sd="0" x="1196"/>
        <item sd="0" x="122"/>
        <item sd="0" x="2124"/>
        <item sd="0" x="60"/>
        <item sd="0" x="2294"/>
        <item sd="0" x="7"/>
        <item sd="0" x="657"/>
        <item sd="0" x="658"/>
        <item sd="0" x="659"/>
        <item sd="0" x="398"/>
        <item sd="0" x="1297"/>
        <item sd="0" x="2295"/>
        <item sd="0" x="92"/>
        <item sd="0" x="1079"/>
        <item sd="0" x="61"/>
        <item sd="0" x="62"/>
        <item sd="0" x="178"/>
        <item sd="0" x="216"/>
        <item sd="0" x="347"/>
        <item sd="0" x="1133"/>
        <item sd="0" x="399"/>
        <item sd="0" x="3228"/>
        <item sd="0" x="3608"/>
        <item sd="0" x="3307"/>
        <item sd="0" x="3153"/>
        <item sd="0" x="2622"/>
        <item sd="0" x="3308"/>
        <item sd="0" x="1355"/>
        <item sd="0" x="660"/>
        <item sd="0" x="1519"/>
        <item sd="0" x="3579"/>
        <item sd="0" x="2788"/>
        <item sd="0" x="2487"/>
        <item sd="0" x="2789"/>
        <item sd="0" x="661"/>
        <item sd="0" x="1432"/>
        <item sd="0" x="662"/>
        <item sd="0" x="663"/>
        <item sd="0" x="664"/>
        <item sd="0" x="2342"/>
        <item sd="0" x="1699"/>
        <item sd="0" x="2167"/>
        <item sd="0" x="3004"/>
        <item sd="0" x="3229"/>
        <item sd="0" x="743"/>
        <item sd="0" x="3073"/>
        <item sd="0" x="665"/>
        <item sd="0" x="666"/>
        <item sd="0" x="2194"/>
        <item sd="0" x="1467"/>
        <item sd="0" x="3309"/>
        <item sd="0" x="1321"/>
        <item sd="0" x="667"/>
        <item sd="0" x="3813"/>
        <item sd="0" x="3971"/>
        <item sd="0" x="3804"/>
        <item sd="0" x="3808"/>
        <item sd="0" x="3801"/>
        <item sd="0" x="3810"/>
        <item sd="0" x="3974"/>
        <item sd="0" x="3807"/>
        <item sd="0" x="3973"/>
        <item sd="0" x="3815"/>
        <item sd="0" x="3799"/>
        <item sd="0" x="3975"/>
        <item sd="0" x="3814"/>
        <item sd="0" x="3967"/>
        <item sd="0" x="3968"/>
        <item sd="0" x="3969"/>
        <item sd="0" x="3809"/>
        <item sd="0" x="3970"/>
        <item sd="0" x="3798"/>
        <item sd="0" x="3797"/>
        <item sd="0" x="3976"/>
        <item sd="0" x="3800"/>
        <item sd="0" x="3803"/>
        <item sd="0" x="3811"/>
        <item sd="0" x="3972"/>
        <item sd="0" x="3817"/>
        <item sd="0" x="3977"/>
        <item sd="0" x="3806"/>
        <item sd="0" x="3802"/>
        <item sd="0" x="3796"/>
        <item sd="0" x="3812"/>
        <item sd="0" x="3816"/>
        <item sd="0" x="3805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2416"/>
        <item sd="0" x="3652"/>
        <item sd="0" x="3643"/>
        <item sd="0" x="2488"/>
        <item sd="0" x="3230"/>
        <item sd="0" x="3005"/>
        <item sd="0" x="2790"/>
        <item sd="0" x="3616"/>
        <item sd="0" x="1185"/>
        <item sd="0" x="1367"/>
        <item sd="0" x="2085"/>
        <item sd="0" x="2447"/>
        <item sd="0" x="2728"/>
        <item sd="0" x="2665"/>
        <item sd="0" x="2666"/>
        <item sd="0" x="51"/>
        <item sd="0" x="2539"/>
        <item sd="0" x="447"/>
        <item sd="0" x="117"/>
        <item sd="0" x="2965"/>
        <item sd="0" x="63"/>
        <item sd="0" x="2623"/>
        <item sd="0" x="2125"/>
        <item sd="0" x="1829"/>
        <item sd="0" x="1020"/>
        <item sd="0" x="2011"/>
        <item sd="0" x="1197"/>
        <item sd="0" x="3562"/>
        <item sd="0" x="3231"/>
        <item sd="0" x="3074"/>
        <item sd="0" x="2696"/>
        <item sd="0" x="2489"/>
        <item sd="0" x="1837"/>
        <item sd="0" x="2141"/>
        <item sd="0" x="3533"/>
        <item sd="0" x="1460"/>
        <item sd="0" x="1352"/>
        <item sd="0" x="2009"/>
        <item sd="0" x="3075"/>
        <item sd="0" x="3076"/>
        <item sd="0" x="1609"/>
        <item sd="0" x="2791"/>
        <item sd="0" x="1501"/>
        <item sd="0" x="2314"/>
        <item sd="0" x="400"/>
        <item sd="0" x="1938"/>
        <item sd="0" x="1969"/>
        <item sd="0" x="1752"/>
        <item sd="0" x="401"/>
        <item sd="0" x="2058"/>
        <item sd="0" x="1251"/>
        <item sd="0" x="2901"/>
        <item sd="0" x="3385"/>
        <item sd="0" x="1097"/>
        <item sd="0" x="2187"/>
        <item sd="0" x="2490"/>
        <item sd="0" x="2410"/>
        <item sd="0" x="1887"/>
        <item sd="0" x="3006"/>
        <item sd="0" x="2792"/>
        <item sd="0" x="2793"/>
        <item sd="0" x="2568"/>
        <item sd="0" x="2625"/>
        <item sd="0" x="1374"/>
        <item sd="0" x="1906"/>
        <item sd="0" x="1442"/>
        <item sd="0" x="2902"/>
        <item sd="0" x="3154"/>
        <item sd="0" x="3444"/>
        <item sd="0" x="2903"/>
        <item sd="0" x="547"/>
        <item sd="0" x="2626"/>
        <item sd="0" x="2252"/>
        <item sd="0" x="3007"/>
        <item sd="0" x="1926"/>
        <item sd="0" x="1723"/>
        <item sd="0" x="2697"/>
        <item sd="0" x="1644"/>
        <item sd="0" x="1126"/>
        <item sd="0" x="1516"/>
        <item sd="0" x="1950"/>
        <item sd="0" x="1309"/>
        <item sd="0" x="3621"/>
        <item sd="0" x="1772"/>
        <item sd="0" x="3125"/>
        <item sd="0" x="2627"/>
        <item sd="0" x="1538"/>
        <item sd="0" x="3601"/>
        <item sd="0" x="3155"/>
        <item sd="0" x="2794"/>
        <item sd="0" x="3427"/>
        <item sd="0" x="3386"/>
        <item sd="0" x="1890"/>
        <item sd="0" x="1156"/>
        <item sd="0" x="64"/>
        <item sd="0" x="65"/>
        <item sd="0" x="1960"/>
        <item sd="0" x="2795"/>
        <item sd="0" x="1761"/>
        <item sd="0" x="2796"/>
        <item sd="0" x="3156"/>
        <item sd="0" x="3645"/>
        <item sd="0" x="3310"/>
        <item sd="0" x="1068"/>
        <item sd="0" x="1917"/>
        <item sd="0" x="2797"/>
        <item sd="0" x="3077"/>
        <item sd="0" x="1178"/>
        <item sd="0" x="2667"/>
        <item sd="0" x="3640"/>
        <item sd="0" x="3387"/>
        <item sd="0" x="2296"/>
        <item sd="0" x="2297"/>
        <item sd="0" x="1457"/>
        <item sd="0" x="3008"/>
        <item sd="0" x="3641"/>
        <item sd="0" x="2569"/>
        <item sd="0" x="2491"/>
        <item sd="0" x="3418"/>
        <item sd="0" x="2570"/>
        <item sd="0" x="3157"/>
        <item sd="0" x="2798"/>
        <item sd="0" x="2799"/>
        <item sd="0" x="1456"/>
        <item sd="0" x="2492"/>
        <item sd="0" x="2055"/>
        <item sd="0" x="3823"/>
        <item sd="0" x="3824"/>
        <item sd="0" x="3825"/>
        <item sd="0" x="3818"/>
        <item sd="0" x="3819"/>
        <item sd="0" x="3821"/>
        <item sd="0" x="3980"/>
        <item sd="0" x="3827"/>
        <item sd="0" x="3828"/>
        <item sd="0" x="3826"/>
        <item sd="0" x="3978"/>
        <item sd="0" x="3829"/>
        <item sd="0" x="3820"/>
        <item sd="0" x="3979"/>
        <item sd="0" x="3822"/>
        <item sd="0" x="903"/>
        <item sd="0" x="904"/>
        <item sd="0" x="905"/>
        <item sd="0" x="906"/>
        <item sd="0" x="273"/>
        <item sd="0" x="2800"/>
        <item sd="0" x="1863"/>
        <item sd="0" x="593"/>
        <item sd="0" x="66"/>
        <item sd="0" x="1730"/>
        <item sd="0" x="1565"/>
        <item sd="0" x="217"/>
        <item sd="0" x="1193"/>
        <item sd="0" x="548"/>
        <item sd="0" x="3009"/>
        <item sd="0" x="1745"/>
        <item sd="0" x="1532"/>
        <item sd="0" x="1589"/>
        <item sd="0" x="1302"/>
        <item sd="0" x="348"/>
        <item sd="0" x="274"/>
        <item sd="0" x="2628"/>
        <item sd="0" x="2119"/>
        <item sd="0" x="3232"/>
        <item sd="0" x="3311"/>
        <item sd="0" x="1507"/>
        <item sd="0" x="2233"/>
        <item sd="0" x="1270"/>
        <item sd="0" x="2298"/>
        <item sd="0" x="2122"/>
        <item sd="0" x="39"/>
        <item sd="0" x="1214"/>
        <item sd="0" x="2698"/>
        <item sd="0" x="1384"/>
        <item sd="0" x="702"/>
        <item sd="0" x="1208"/>
        <item sd="0" x="1504"/>
        <item sd="0" x="2801"/>
        <item sd="0" x="2629"/>
        <item sd="0" x="2699"/>
        <item sd="0" x="2571"/>
        <item sd="0" x="2904"/>
        <item sd="0" x="3158"/>
        <item sd="0" x="3233"/>
        <item sd="0" x="3010"/>
        <item sd="0" x="668"/>
        <item sd="0" x="3078"/>
        <item sd="0" x="1892"/>
        <item sd="0" x="3535"/>
        <item sd="0" x="1794"/>
        <item sd="0" x="1873"/>
        <item sd="0" x="2177"/>
        <item sd="0" x="1711"/>
        <item sd="0" x="93"/>
        <item sd="0" x="402"/>
        <item sd="0" x="1560"/>
        <item sd="0" x="2630"/>
        <item sd="0" x="549"/>
        <item sd="0" x="3529"/>
        <item sd="0" x="1105"/>
        <item sd="0" x="403"/>
        <item sd="0" x="2493"/>
        <item sd="0" x="3234"/>
        <item sd="0" x="3235"/>
        <item sd="0" x="2905"/>
        <item sd="0" x="2631"/>
        <item sd="0" x="2700"/>
        <item sd="0" x="1923"/>
        <item sd="0" x="2906"/>
        <item sd="0" x="1176"/>
        <item sd="0" x="3388"/>
        <item sd="0" x="3629"/>
        <item sd="0" x="1716"/>
        <item sd="0" x="3599"/>
        <item sd="0" x="1350"/>
        <item sd="0" x="1577"/>
        <item sd="0" x="3526"/>
        <item sd="0" x="1364"/>
        <item sd="0" x="2191"/>
        <item sd="0" x="1777"/>
        <item sd="0" x="2802"/>
        <item sd="0" x="1375"/>
        <item sd="0" x="1486"/>
        <item sd="0" x="1650"/>
        <item sd="0" x="67"/>
        <item sd="0" x="2494"/>
        <item sd="0" x="1143"/>
        <item sd="0" x="3011"/>
        <item sd="0" x="2907"/>
        <item sd="0" x="3159"/>
        <item sd="0" x="8"/>
        <item sd="0" x="1203"/>
        <item sd="0" x="1449"/>
        <item sd="0" x="341"/>
        <item sd="0" x="404"/>
        <item sd="0" x="478"/>
        <item sd="0" x="2397"/>
        <item sd="0" x="2624"/>
        <item sd="0" x="3079"/>
        <item sd="0" x="3160"/>
        <item sd="0" x="3161"/>
        <item sd="0" x="2081"/>
        <item sd="0" x="2803"/>
        <item sd="0" x="68"/>
        <item sd="0" x="1787"/>
        <item sd="0" x="1382"/>
        <item sd="0" x="550"/>
        <item sd="0" x="744"/>
        <item sd="0" x="2908"/>
        <item sd="0" x="275"/>
        <item sd="0" x="3080"/>
        <item sd="0" x="1999"/>
        <item sd="0" x="2025"/>
        <item sd="0" x="3162"/>
        <item sd="0" x="1404"/>
        <item sd="0" x="349"/>
        <item sd="0" x="1055"/>
        <item sd="0" x="2495"/>
        <item sd="0" x="1339"/>
        <item sd="0" x="2143"/>
        <item sd="0" x="479"/>
        <item sd="0" x="3163"/>
        <item sd="0" x="2424"/>
        <item sd="0" x="3312"/>
        <item sd="0" x="1884"/>
        <item sd="0" x="2909"/>
        <item sd="0" x="1083"/>
        <item sd="0" x="1503"/>
        <item sd="0" x="2128"/>
        <item sd="0" x="1758"/>
        <item sd="0" x="2028"/>
        <item sd="0" x="1184"/>
        <item sd="0" x="1755"/>
        <item sd="0" x="3012"/>
        <item sd="0" x="1326"/>
        <item sd="0" x="405"/>
        <item sd="0" x="2701"/>
        <item sd="0" x="3389"/>
        <item sd="0" x="3013"/>
        <item sd="0" x="1544"/>
        <item sd="0" x="3550"/>
        <item sd="0" x="3164"/>
        <item sd="0" x="1571"/>
        <item sd="0" x="2632"/>
        <item sd="0" x="1816"/>
        <item sd="0" x="2804"/>
        <item sd="0" x="276"/>
        <item sd="0" x="1660"/>
        <item sd="0" x="1023"/>
        <item sd="0" x="31"/>
        <item sd="0" x="1387"/>
        <item sd="0" x="2383"/>
        <item sd="0" x="1637"/>
        <item sd="0" x="3236"/>
        <item sd="0" x="1313"/>
        <item sd="0" x="745"/>
        <item sd="0" x="1453"/>
        <item sd="0" x="3505"/>
        <item sd="0" x="3313"/>
        <item sd="0" x="1726"/>
        <item sd="0" x="3612"/>
        <item sd="0" x="3390"/>
        <item sd="0" x="3536"/>
        <item sd="0" x="1813"/>
        <item sd="0" x="1530"/>
        <item sd="0" x="2073"/>
        <item sd="0" x="2496"/>
        <item sd="0" x="3081"/>
        <item sd="0" x="3984"/>
        <item sd="0" x="3846"/>
        <item sd="0" x="3985"/>
        <item sd="0" x="3840"/>
        <item sd="0" x="3845"/>
        <item sd="0" x="3830"/>
        <item sd="0" x="3843"/>
        <item sd="0" x="3841"/>
        <item sd="0" x="3839"/>
        <item sd="0" x="3842"/>
        <item sd="0" x="3851"/>
        <item sd="0" x="3849"/>
        <item sd="0" x="3850"/>
        <item sd="0" x="3986"/>
        <item sd="0" x="3836"/>
        <item sd="0" x="3834"/>
        <item sd="0" x="3832"/>
        <item sd="0" x="3982"/>
        <item sd="0" x="3831"/>
        <item sd="0" x="3981"/>
        <item sd="0" x="3848"/>
        <item sd="0" x="3835"/>
        <item sd="0" x="3837"/>
        <item sd="0" x="3844"/>
        <item sd="0" x="3847"/>
        <item sd="0" x="3833"/>
        <item sd="0" x="3983"/>
        <item sd="0" x="3838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1322"/>
        <item sd="0" x="3314"/>
        <item sd="0" x="1682"/>
        <item sd="0" x="1431"/>
        <item sd="0" x="2265"/>
        <item sd="0" x="1528"/>
        <item sd="0" x="145"/>
        <item sd="0" x="2159"/>
        <item sd="0" x="1072"/>
        <item sd="0" x="3644"/>
        <item sd="0" x="3642"/>
        <item sd="0" x="2299"/>
        <item sd="0" x="1608"/>
        <item sd="0" x="1656"/>
        <item sd="0" x="2633"/>
        <item sd="0" x="2634"/>
        <item sd="0" x="2266"/>
        <item sd="0" x="3082"/>
        <item sd="0" x="3555"/>
        <item sd="0" x="1427"/>
        <item sd="0" x="1599"/>
        <item sd="0" x="2244"/>
        <item sd="0" x="993"/>
        <item sd="0" x="1580"/>
        <item sd="0" x="2702"/>
        <item sd="0" x="551"/>
        <item sd="0" x="3237"/>
        <item sd="0" x="3391"/>
        <item sd="0" x="1618"/>
        <item sd="0" x="1805"/>
        <item sd="0" x="3653"/>
        <item sd="0" x="1217"/>
        <item sd="0" x="1510"/>
        <item sd="0" x="2417"/>
        <item sd="0" x="406"/>
        <item sd="0" x="552"/>
        <item sd="0" x="3238"/>
        <item sd="0" x="2913"/>
        <item sd="0" x="3083"/>
        <item sd="0" x="2497"/>
        <item sd="0" x="669"/>
        <item sd="0" x="708"/>
        <item sd="0" x="1940"/>
        <item sd="0" x="922"/>
        <item sd="0" x="69"/>
        <item sd="0" x="3573"/>
        <item sd="0" x="3392"/>
        <item sd="0" x="2498"/>
        <item sd="0" x="3662"/>
        <item sd="0" x="218"/>
        <item sd="0" x="2499"/>
        <item sd="0" x="1437"/>
        <item sd="0" x="1701"/>
        <item sd="0" x="2635"/>
        <item sd="0" x="1658"/>
        <item sd="0" x="3084"/>
        <item sd="0" x="3498"/>
        <item sd="0" x="1061"/>
        <item sd="0" x="1441"/>
        <item sd="0" x="3085"/>
        <item sd="0" x="2048"/>
        <item sd="0" x="2500"/>
        <item sd="0" x="3086"/>
        <item sd="0" x="2703"/>
        <item sd="0" x="1035"/>
        <item sd="0" x="1952"/>
        <item sd="0" x="2045"/>
        <item sd="0" x="3165"/>
        <item sd="0" x="2805"/>
        <item sd="0" x="3239"/>
        <item sd="0" x="3393"/>
        <item sd="0" x="3087"/>
        <item sd="0" x="3240"/>
        <item sd="0" x="158"/>
        <item sd="0" x="1117"/>
        <item sd="0" x="2017"/>
        <item sd="0" x="3552"/>
        <item sd="0" x="70"/>
        <item sd="0" x="71"/>
        <item sd="0" x="2300"/>
        <item sd="0" x="1508"/>
        <item sd="0" x="706"/>
        <item sd="0" x="670"/>
        <item sd="0" x="671"/>
        <item sd="0" x="3598"/>
        <item sd="0" x="72"/>
        <item sd="0" x="1964"/>
        <item sd="0" x="3166"/>
        <item sd="0" x="2501"/>
        <item sd="0" x="1073"/>
        <item sd="0" x="3167"/>
        <item sd="0" x="2806"/>
        <item sd="0" x="3394"/>
        <item sd="0" x="3495"/>
        <item sd="0" x="2256"/>
        <item sd="0" x="2502"/>
        <item sd="0" x="2503"/>
        <item sd="0" x="3088"/>
        <item sd="0" x="2038"/>
        <item sd="0" x="1774"/>
        <item sd="0" x="3089"/>
        <item sd="0" x="2504"/>
        <item sd="0" x="1051"/>
        <item sd="0" x="3437"/>
        <item sd="0" x="1287"/>
        <item sd="0" x="3168"/>
        <item sd="0" x="3315"/>
        <item sd="0" x="1362"/>
        <item sd="0" x="1310"/>
        <item sd="0" x="1631"/>
        <item sd="0" x="1970"/>
        <item sd="0" x="297"/>
        <item sd="0" x="2807"/>
        <item sd="0" x="3014"/>
        <item sd="0" x="3241"/>
        <item sd="0" x="2572"/>
        <item sd="0" x="1596"/>
        <item sd="0" x="1524"/>
        <item sd="0" x="3423"/>
        <item sd="0" x="3540"/>
        <item sd="0" x="3015"/>
        <item sd="0" x="2808"/>
        <item sd="0" x="1815"/>
        <item sd="0" x="350"/>
        <item sd="0" x="712"/>
        <item sd="0" x="3568"/>
        <item sd="0" x="3571"/>
        <item sd="0" x="2005"/>
        <item sd="0" x="1935"/>
        <item sd="0" x="1728"/>
        <item sd="0" x="351"/>
        <item sd="0" x="1269"/>
        <item sd="0" x="2183"/>
        <item sd="0" x="1662"/>
        <item sd="0" x="2209"/>
        <item sd="0" x="2105"/>
        <item sd="0" x="1885"/>
        <item sd="0" x="44"/>
        <item sd="0" x="134"/>
        <item sd="0" x="1058"/>
        <item sd="0" x="1974"/>
        <item sd="0" x="1445"/>
        <item sd="0" x="672"/>
        <item sd="0" x="1263"/>
        <item sd="0" x="2809"/>
        <item sd="0" x="1762"/>
        <item sd="0" x="1932"/>
        <item sd="0" x="1016"/>
        <item sd="0" x="3445"/>
        <item sd="0" x="2301"/>
        <item sd="0" x="3016"/>
        <item sd="0" x="1944"/>
        <item sd="0" x="2210"/>
        <item sd="0" x="1077"/>
        <item sd="0" x="3395"/>
        <item sd="0" x="2354"/>
        <item sd="0" x="1874"/>
        <item sd="0" x="3435"/>
        <item sd="0" x="3557"/>
        <item sd="0" x="1980"/>
        <item sd="0" x="3426"/>
        <item sd="0" x="407"/>
        <item sd="0" x="1784"/>
        <item sd="0" x="1893"/>
        <item sd="0" x="1502"/>
        <item sd="0" x="123"/>
        <item sd="0" x="180"/>
        <item sd="0" x="1883"/>
        <item sd="0" x="1957"/>
        <item sd="0" x="3620"/>
        <item sd="0" x="553"/>
        <item sd="0" x="181"/>
        <item sd="0" x="480"/>
        <item sd="0" x="3431"/>
        <item sd="0" x="1878"/>
        <item sd="0" x="73"/>
        <item sd="0" x="673"/>
        <item sd="0" x="2302"/>
        <item sd="0" x="2303"/>
        <item sd="0" x="1549"/>
        <item sd="0" x="2810"/>
        <item sd="0" x="2304"/>
        <item sd="0" x="182"/>
        <item sd="0" x="3451"/>
        <item sd="0" x="352"/>
        <item sd="0" x="278"/>
        <item sd="0" x="2811"/>
        <item sd="0" x="2704"/>
        <item sd="0" x="1584"/>
        <item sd="0" x="481"/>
        <item sd="0" x="1063"/>
        <item sd="0" x="1336"/>
        <item sd="0" x="3169"/>
        <item sd="0" x="3017"/>
        <item sd="0" x="3553"/>
        <item sd="0" x="2910"/>
        <item sd="0" x="279"/>
        <item sd="0" x="482"/>
        <item sd="0" x="2812"/>
        <item sd="0" x="2813"/>
        <item sd="0" x="2814"/>
        <item sd="0" x="2911"/>
        <item sd="0" x="483"/>
        <item sd="0" x="2636"/>
        <item sd="0" x="143"/>
        <item sd="0" x="2030"/>
        <item sd="0" x="3396"/>
        <item sd="0" x="1870"/>
        <item sd="0" x="1293"/>
        <item sd="0" x="2137"/>
        <item sd="0" x="3467"/>
        <item sd="0" x="3018"/>
        <item sd="0" x="1333"/>
        <item sd="0" x="3090"/>
        <item sd="0" x="3635"/>
        <item sd="0" x="1910"/>
        <item sd="0" x="1934"/>
        <item sd="0" x="1741"/>
        <item sd="0" x="2190"/>
        <item sd="0" x="746"/>
        <item sd="0" x="408"/>
        <item sd="0" x="1715"/>
        <item sd="0" x="1739"/>
        <item sd="0" x="1547"/>
        <item sd="0" x="2505"/>
        <item sd="0" x="3170"/>
        <item sd="0" x="1411"/>
        <item sd="0" x="1654"/>
        <item sd="0" x="2037"/>
        <item sd="0" x="2912"/>
        <item sd="0" x="3659"/>
        <item sd="0" x="1386"/>
        <item sd="0" x="3490"/>
        <item sd="0" x="3622"/>
        <item sd="0" x="1280"/>
        <item sd="0" x="3091"/>
        <item sd="0" x="3574"/>
        <item sd="0" x="103"/>
        <item sd="0" x="159"/>
        <item sd="0" x="1087"/>
        <item sd="0" x="1764"/>
        <item sd="0" x="2337"/>
        <item sd="0" x="1697"/>
        <item sd="0" x="1492"/>
        <item sd="0" x="1240"/>
        <item sd="0" x="3171"/>
        <item sd="0" x="2705"/>
        <item sd="0" x="3634"/>
        <item sd="0" x="3172"/>
        <item sd="0" x="3656"/>
        <item sd="0" x="1575"/>
        <item sd="0" x="3586"/>
        <item sd="0" x="3470"/>
        <item sd="0" x="280"/>
        <item sd="0" x="1738"/>
        <item sd="0" x="2019"/>
        <item sd="0" x="2506"/>
        <item sd="0" x="1927"/>
        <item sd="0" x="2507"/>
        <item sd="0" x="3019"/>
        <item sd="0" x="3242"/>
        <item sd="0" x="1128"/>
        <item sd="0" x="2815"/>
        <item sd="0" x="1869"/>
        <item sd="0" x="1838"/>
        <item sd="0" x="3092"/>
        <item sd="0" x="2816"/>
        <item sd="0" x="1729"/>
        <item sd="0" x="1119"/>
        <item sd="0" x="3316"/>
        <item sd="0" x="1851"/>
        <item sd="0" x="1108"/>
        <item sd="0" x="484"/>
        <item sd="0" x="409"/>
        <item sd="0" x="747"/>
        <item sd="0" x="1669"/>
        <item sd="0" x="3510"/>
        <item sd="0" x="554"/>
        <item sd="0" x="3487"/>
        <item sd="0" x="3602"/>
        <item sd="0" x="2508"/>
        <item sd="0" x="1721"/>
        <item sd="0" x="3173"/>
        <item sd="0" x="1100"/>
        <item sd="0" x="1551"/>
        <item sd="0" x="3560"/>
        <item sd="0" x="2914"/>
        <item sd="0" x="1024"/>
        <item sd="0" x="3093"/>
        <item sd="0" x="3439"/>
        <item sd="0" x="2077"/>
        <item sd="0" x="2118"/>
        <item sd="0" x="410"/>
        <item sd="0" x="2509"/>
        <item sd="0" x="3020"/>
        <item sd="0" x="3489"/>
        <item sd="0" x="2418"/>
        <item sd="0" x="2279"/>
        <item sd="0" x="2540"/>
        <item sd="0" x="555"/>
        <item sd="0" x="1040"/>
        <item sd="0" x="3989"/>
        <item sd="0" x="3854"/>
        <item sd="0" x="3853"/>
        <item sd="0" x="3987"/>
        <item sd="0" x="3852"/>
        <item sd="0" x="3988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1572"/>
        <item sd="0" x="2250"/>
        <item sd="0" x="1277"/>
        <item sd="0" x="2419"/>
        <item sd="0" x="2411"/>
        <item sd="0" x="1345"/>
        <item sd="0" x="2089"/>
        <item sd="0" x="2573"/>
        <item sd="0" x="2173"/>
        <item sd="0" x="674"/>
        <item sd="0" x="709"/>
        <item sd="0" x="1687"/>
        <item sd="0" x="2001"/>
        <item sd="0" x="748"/>
        <item sd="0" x="9"/>
        <item sd="0" x="2338"/>
        <item sd="0" x="2436"/>
        <item sd="0" x="1234"/>
        <item sd="0" x="1443"/>
        <item sd="0" x="2321"/>
        <item sd="0" x="2327"/>
        <item sd="0" x="1924"/>
        <item sd="0" x="2668"/>
        <item sd="0" x="1598"/>
        <item sd="0" x="1092"/>
        <item sd="0" x="1648"/>
        <item sd="0" x="2425"/>
        <item sd="0" x="94"/>
        <item sd="0" x="281"/>
        <item sd="0" x="448"/>
        <item sd="0" x="2966"/>
        <item sd="0" x="104"/>
        <item sd="0" x="183"/>
        <item sd="0" x="219"/>
        <item sd="0" x="2858"/>
        <item sd="0" x="3397"/>
        <item sd="0" x="2817"/>
        <item sd="0" x="2706"/>
        <item sd="0" x="2510"/>
        <item sd="0" x="1521"/>
        <item sd="0" x="52"/>
        <item sd="0" x="282"/>
        <item sd="0" x="2637"/>
        <item sd="0" x="2574"/>
        <item sd="0" x="2818"/>
        <item sd="0" x="1358"/>
        <item sd="0" x="1376"/>
        <item sd="0" x="1619"/>
        <item sd="0" x="32"/>
        <item sd="0" x="1393"/>
        <item sd="0" x="2433"/>
        <item sd="0" x="2355"/>
        <item sd="0" x="2356"/>
        <item sd="0" x="2437"/>
        <item sd="0" x="2398"/>
        <item sd="0" x="2384"/>
        <item sd="0" x="2357"/>
        <item sd="0" x="184"/>
        <item sd="0" x="33"/>
        <item sd="0" x="2448"/>
        <item sd="0" x="2915"/>
        <item sd="0" x="1346"/>
        <item sd="0" x="1429"/>
        <item sd="0" x="2511"/>
        <item sd="0" x="3021"/>
        <item sd="0" x="353"/>
        <item sd="0" x="3516"/>
        <item sd="0" x="2819"/>
        <item sd="0" x="3317"/>
        <item sd="0" x="1271"/>
        <item sd="0" x="3631"/>
        <item sd="0" x="3094"/>
        <item sd="0" x="3174"/>
        <item sd="0" x="1821"/>
        <item sd="0" x="3243"/>
        <item sd="0" x="3095"/>
        <item sd="0" x="3022"/>
        <item sd="0" x="2150"/>
        <item sd="0" x="1968"/>
        <item sd="0" x="1373"/>
        <item sd="0" x="1303"/>
        <item sd="0" x="3244"/>
        <item sd="0" x="1558"/>
        <item sd="0" x="2127"/>
        <item sd="0" x="3053"/>
        <item sd="0" x="2166"/>
        <item sd="0" x="749"/>
        <item sd="0" x="2332"/>
        <item sd="0" x="283"/>
        <item sd="0" x="485"/>
        <item sd="0" x="486"/>
        <item sd="0" x="220"/>
        <item sd="0" x="2114"/>
        <item sd="0" x="284"/>
        <item sd="0" x="487"/>
        <item sd="0" x="2091"/>
        <item sd="0" x="185"/>
        <item sd="0" x="2258"/>
        <item sd="0" x="411"/>
        <item sd="0" x="285"/>
        <item sd="0" x="412"/>
        <item sd="0" x="556"/>
        <item sd="0" x="221"/>
        <item sd="0" x="186"/>
        <item sd="0" x="286"/>
        <item sd="0" x="1400"/>
        <item sd="0" x="750"/>
        <item sd="0" x="287"/>
        <item sd="0" x="2023"/>
        <item sd="0" x="1630"/>
        <item sd="0" x="3856"/>
        <item sd="0" x="3855"/>
        <item sd="0" x="3990"/>
        <item sd="0" x="1828"/>
        <item sd="0" x="1652"/>
        <item sd="0" x="1925"/>
        <item sd="0" x="1466"/>
        <item sd="0" x="3245"/>
        <item sd="0" x="1673"/>
        <item sd="0" x="2916"/>
        <item sd="0" x="1771"/>
        <item sd="0" x="1200"/>
        <item sd="0" x="1132"/>
        <item sd="0" x="1498"/>
        <item sd="0" x="288"/>
        <item sd="0" x="557"/>
        <item sd="0" x="751"/>
        <item sd="0" x="1824"/>
        <item sd="0" x="413"/>
        <item sd="0" x="289"/>
        <item sd="0" x="1626"/>
        <item sd="0" x="488"/>
        <item sd="0" x="752"/>
        <item sd="0" x="354"/>
        <item sd="0" x="1167"/>
        <item sd="0" x="2075"/>
        <item sd="0" x="3441"/>
        <item sd="0" x="2080"/>
        <item sd="0" x="2449"/>
        <item sd="0" x="1291"/>
        <item sd="0" x="558"/>
        <item sd="0" x="2412"/>
        <item sd="0" x="2223"/>
        <item sd="0" x="1180"/>
        <item sd="0" x="3318"/>
        <item sd="0" x="2148"/>
        <item sd="0" x="2638"/>
        <item sd="0" x="2575"/>
        <item sd="0" x="2576"/>
        <item sd="0" x="2707"/>
        <item sd="0" x="1708"/>
        <item sd="0" x="1610"/>
        <item sd="0" x="3913"/>
        <item sd="0" x="1002"/>
        <item sd="0" x="74"/>
        <item sd="0" x="2917"/>
        <item sd="0" x="1735"/>
        <item sd="0" x="2639"/>
        <item sd="0" x="559"/>
        <item sd="0" x="3861"/>
        <item sd="0" x="3863"/>
        <item sd="0" x="3859"/>
        <item sd="0" x="3862"/>
        <item sd="0" x="3857"/>
        <item sd="0" x="3864"/>
        <item sd="0" x="3991"/>
        <item sd="0" x="3858"/>
        <item sd="0" x="3860"/>
        <item sd="0" x="3865"/>
        <item sd="0" x="933"/>
        <item sd="0" x="934"/>
        <item sd="0" x="935"/>
        <item sd="0" x="936"/>
        <item sd="0" x="937"/>
        <item sd="0" x="938"/>
        <item sd="0" x="939"/>
        <item sd="0" x="940"/>
        <item sd="0" x="10"/>
        <item sd="0" x="2708"/>
        <item sd="0" x="1839"/>
        <item sd="0" x="2918"/>
        <item sd="0" x="1311"/>
        <item sd="0" x="1202"/>
        <item sd="0" x="1118"/>
        <item sd="0" x="25"/>
        <item sd="0" x="3319"/>
        <item sd="0" x="3914"/>
        <item sd="0" x="3246"/>
        <item sd="0" x="3440"/>
        <item sd="0" x="1317"/>
        <item sd="0" x="1012"/>
        <item sd="0" x="1124"/>
        <item sd="0" x="2919"/>
        <item sd="0" x="1802"/>
        <item sd="0" x="2399"/>
        <item sd="0" x="1795"/>
        <item sd="0" x="2577"/>
        <item sd="0" x="1433"/>
        <item sd="0" x="2640"/>
        <item sd="0" x="2413"/>
        <item sd="0" x="3506"/>
        <item sd="0" x="1622"/>
        <item sd="0" x="1965"/>
        <item sd="0" x="3096"/>
        <item sd="0" x="2512"/>
        <item sd="0" x="3023"/>
        <item sd="0" x="1734"/>
        <item sd="0" x="675"/>
        <item sd="0" x="355"/>
        <item sd="0" x="676"/>
        <item sd="0" x="1779"/>
        <item sd="0" x="1490"/>
        <item sd="0" x="1335"/>
        <item sd="0" x="2029"/>
        <item sd="0" x="998"/>
        <item sd="0" x="2820"/>
        <item sd="0" x="2513"/>
        <item sd="0" x="3465"/>
        <item sd="0" x="2641"/>
        <item sd="0" x="1778"/>
        <item sd="0" x="3344"/>
        <item sd="0" x="3097"/>
        <item sd="0" x="2709"/>
        <item sd="0" x="3024"/>
        <item sd="0" x="187"/>
        <item sd="0" x="3630"/>
        <item sd="0" x="223"/>
        <item sd="0" x="3398"/>
        <item sd="0" x="2578"/>
        <item sd="0" x="2371"/>
        <item sd="0" x="2016"/>
        <item sd="0" x="3399"/>
        <item sd="0" x="1451"/>
        <item sd="0" x="2514"/>
        <item sd="0" x="2305"/>
        <item sd="0" x="1216"/>
        <item sd="0" x="2220"/>
        <item sd="0" x="3492"/>
        <item sd="0" x="1232"/>
        <item sd="0" x="3627"/>
        <item sd="0" x="1676"/>
        <item sd="0" x="75"/>
        <item sd="0" x="2920"/>
        <item sd="0" x="1241"/>
        <item sd="0" x="290"/>
        <item sd="0" x="3600"/>
        <item sd="0" x="2921"/>
        <item sd="0" x="1591"/>
        <item sd="0" x="677"/>
        <item sd="0" x="2710"/>
        <item sd="0" x="1536"/>
        <item sd="0" x="3247"/>
        <item sd="0" x="3098"/>
        <item sd="0" x="2400"/>
        <item sd="0" x="1731"/>
        <item sd="0" x="3400"/>
        <item sd="0" x="3566"/>
        <item sd="0" x="2200"/>
        <item sd="0" x="2079"/>
        <item sd="0" x="3479"/>
        <item sd="0" x="1922"/>
        <item sd="0" x="3175"/>
        <item sd="0" x="3025"/>
        <item sd="0" x="2922"/>
        <item sd="0" x="3320"/>
        <item sd="0" x="3176"/>
        <item sd="0" x="1714"/>
        <item sd="0" x="753"/>
        <item sd="0" x="1998"/>
        <item sd="0" x="1324"/>
        <item sd="0" x="3248"/>
        <item sd="0" x="3249"/>
        <item sd="0" x="2821"/>
        <item sd="0" x="1694"/>
        <item sd="0" x="1465"/>
        <item sd="0" x="3099"/>
        <item sd="0" x="3250"/>
        <item sd="0" x="3100"/>
        <item sd="0" x="3026"/>
        <item sd="0" x="1900"/>
        <item sd="0" x="1951"/>
        <item sd="0" x="1611"/>
        <item sd="0" x="1742"/>
        <item sd="0" x="1283"/>
        <item sd="0" x="291"/>
        <item sd="0" x="2923"/>
        <item sd="0" x="1801"/>
        <item sd="0" x="3401"/>
        <item sd="0" x="678"/>
        <item sd="0" x="2420"/>
        <item sd="0" x="2515"/>
        <item sd="0" x="3480"/>
        <item sd="0" x="765"/>
        <item sd="0" x="3027"/>
        <item sd="0" x="754"/>
        <item sd="0" x="941"/>
        <item sd="0" x="1246"/>
        <item sd="0" x="755"/>
        <item sd="0" x="1257"/>
        <item sd="0" x="2516"/>
        <item sd="0" x="756"/>
        <item sd="0" x="1148"/>
        <item sd="0" x="11"/>
        <item sd="0" x="2434"/>
        <item sd="0" x="292"/>
        <item sd="0" x="1274"/>
        <item sd="0" x="1879"/>
        <item sd="0" x="560"/>
        <item sd="0" x="1846"/>
        <item sd="0" x="1992"/>
        <item sd="0" x="3177"/>
        <item sd="0" x="1921"/>
        <item sd="0" x="2579"/>
        <item sd="0" x="561"/>
        <item sd="0" x="2068"/>
        <item sd="0" x="2013"/>
        <item sd="0" x="3866"/>
        <item sd="0" x="1160"/>
        <item sd="0" x="1314"/>
        <item sd="0" x="1076"/>
        <item sd="0" x="1835"/>
        <item sd="0" x="3178"/>
        <item sd="0" x="2123"/>
        <item sd="0" x="2822"/>
        <item sd="0" x="3995"/>
        <item sd="0" x="3997"/>
        <item sd="0" x="3876"/>
        <item sd="0" x="3872"/>
        <item sd="0" x="3869"/>
        <item sd="0" x="3992"/>
        <item sd="0" x="3993"/>
        <item sd="0" x="3871"/>
        <item sd="0" x="3867"/>
        <item sd="0" x="3877"/>
        <item sd="0" x="3870"/>
        <item sd="0" x="3999"/>
        <item sd="0" x="3994"/>
        <item sd="0" x="3996"/>
        <item sd="0" x="3873"/>
        <item sd="0" x="3874"/>
        <item sd="0" x="1306"/>
        <item sd="0" x="3998"/>
        <item sd="0" x="3875"/>
        <item sd="0" x="3868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3179"/>
        <item sd="0" x="679"/>
        <item sd="0" x="2711"/>
        <item sd="0" x="489"/>
        <item sd="0" x="2924"/>
        <item sd="0" x="680"/>
        <item sd="0" x="3321"/>
        <item sd="0" x="3028"/>
        <item sd="0" x="2450"/>
        <item sd="0" x="3180"/>
        <item sd="0" x="3322"/>
        <item sd="0" x="3181"/>
        <item sd="0" x="76"/>
        <item sd="0" x="3474"/>
        <item sd="0" x="3251"/>
        <item sd="0" x="414"/>
        <item sd="0" x="2010"/>
        <item sd="0" x="3484"/>
        <item sd="0" x="1218"/>
        <item sd="0" x="3323"/>
        <item sd="0" x="3182"/>
        <item sd="0" x="135"/>
        <item sd="0" x="3402"/>
        <item sd="0" x="356"/>
        <item sd="0" x="2925"/>
        <item sd="0" x="3324"/>
        <item sd="0" x="2580"/>
        <item sd="0" x="3183"/>
        <item sd="0" x="2823"/>
        <item sd="0" x="3252"/>
        <item sd="0" x="1057"/>
        <item sd="0" x="2199"/>
        <item sd="0" x="1894"/>
        <item sd="0" x="1485"/>
        <item sd="0" x="1991"/>
        <item sd="0" x="12"/>
        <item sd="0" x="562"/>
        <item sd="0" x="136"/>
        <item sd="0" x="757"/>
        <item sd="0" x="77"/>
        <item sd="0" x="681"/>
        <item sd="0" x="682"/>
        <item sd="0" x="2824"/>
        <item sd="0" x="1788"/>
        <item sd="0" x="1316"/>
        <item sd="0" x="1371"/>
        <item sd="0" x="3101"/>
        <item sd="0" x="3102"/>
        <item sd="0" x="1230"/>
        <item sd="0" x="293"/>
        <item sd="0" x="1025"/>
        <item sd="0" x="683"/>
        <item sd="0" x="3103"/>
        <item sd="0" x="2825"/>
        <item sd="0" x="2826"/>
        <item sd="0" x="2261"/>
        <item sd="0" x="3184"/>
        <item sd="0" x="563"/>
        <item sd="0" x="3501"/>
        <item sd="0" x="415"/>
        <item sd="0" x="1365"/>
        <item sd="0" x="3611"/>
        <item sd="0" x="758"/>
        <item sd="0" x="114"/>
        <item sd="0" x="1233"/>
        <item sd="0" x="34"/>
        <item sd="0" x="2642"/>
        <item sd="0" x="2712"/>
        <item sd="0" x="3253"/>
        <item sd="0" x="3185"/>
        <item sd="0" x="3481"/>
        <item sd="0" x="3413"/>
        <item sd="0" x="1722"/>
        <item sd="0" x="1963"/>
        <item sd="0" x="1075"/>
        <item sd="0" x="2926"/>
        <item sd="0" x="3104"/>
        <item sd="0" x="2927"/>
        <item sd="0" x="3403"/>
        <item sd="0" x="160"/>
        <item sd="0" x="2306"/>
        <item sd="0" x="3473"/>
        <item sd="0" x="1812"/>
        <item sd="0" x="2178"/>
        <item sd="0" x="1554"/>
        <item sd="0" x="1977"/>
        <item sd="0" x="3254"/>
        <item sd="0" x="1458"/>
        <item sd="0" x="3520"/>
        <item sd="0" x="1412"/>
        <item sd="0" x="2928"/>
        <item sd="0" x="2929"/>
        <item sd="0" x="1183"/>
        <item sd="0" x="1381"/>
        <item sd="0" x="2060"/>
        <item sd="0" x="759"/>
        <item sd="0" x="1038"/>
        <item sd="0" x="2827"/>
        <item sd="0" x="2026"/>
        <item sd="0" x="490"/>
        <item sd="0" x="1736"/>
        <item sd="0" x="684"/>
        <item sd="0" x="107"/>
        <item sd="0" x="2307"/>
        <item sd="0" x="295"/>
        <item sd="0" x="685"/>
        <item sd="0" x="2260"/>
        <item sd="0" x="2308"/>
        <item sd="0" x="1830"/>
        <item sd="0" x="3105"/>
        <item sd="0" x="2828"/>
        <item sd="0" x="1546"/>
        <item sd="0" x="78"/>
        <item sd="0" x="1897"/>
        <item sd="0" x="2643"/>
        <item sd="0" x="2644"/>
        <item sd="0" x="1725"/>
        <item sd="0" x="564"/>
        <item sd="0" x="2385"/>
        <item sd="0" x="2930"/>
        <item sd="0" x="224"/>
        <item sd="0" x="565"/>
        <item sd="0" x="2517"/>
        <item sd="0" x="1920"/>
        <item sd="0" x="994"/>
        <item sd="0" x="3255"/>
        <item sd="0" x="2931"/>
        <item sd="0" x="2645"/>
        <item sd="0" x="2309"/>
        <item sd="0" x="1392"/>
        <item sd="0" x="2372"/>
        <item sd="0" x="416"/>
        <item sd="0" x="2581"/>
        <item sd="0" x="2646"/>
        <item sd="0" x="1933"/>
        <item sd="0" x="2373"/>
        <item sd="0" x="3522"/>
        <item sd="0" x="3523"/>
        <item sd="0" x="3186"/>
        <item sd="0" x="3596"/>
        <item sd="0" x="2168"/>
        <item sd="0" x="1651"/>
        <item sd="0" x="3414"/>
        <item sd="0" x="3639"/>
        <item sd="0" x="296"/>
        <item sd="0" x="1312"/>
        <item sd="0" x="2669"/>
        <item sd="0" x="1529"/>
        <item sd="0" x="760"/>
        <item sd="0" x="2932"/>
        <item sd="0" x="3546"/>
        <item sd="0" x="1789"/>
        <item sd="0" x="2829"/>
        <item sd="0" x="2830"/>
        <item sd="0" x="3576"/>
        <item sd="0" x="2713"/>
        <item sd="0" x="1720"/>
        <item sd="0" x="1624"/>
        <item sd="0" x="686"/>
        <item sd="0" x="3029"/>
        <item sd="0" x="2831"/>
        <item sd="0" x="2832"/>
        <item sd="0" x="687"/>
        <item sd="0" x="3519"/>
        <item sd="0" x="3446"/>
        <item sd="0" x="3325"/>
        <item sd="0" x="3030"/>
        <item sd="0" x="1022"/>
        <item sd="0" x="1421"/>
        <item sd="0" x="1886"/>
        <item sd="0" x="3511"/>
        <item sd="0" x="2933"/>
        <item sd="0" x="3549"/>
        <item sd="0" x="1150"/>
        <item sd="0" x="118"/>
        <item sd="0" x="688"/>
        <item sd="0" x="761"/>
        <item sd="0" x="417"/>
        <item sd="0" x="2138"/>
        <item sd="0" x="1013"/>
        <item sd="0" x="1096"/>
        <item sd="0" x="225"/>
        <item sd="0" x="710"/>
        <item sd="0" x="689"/>
        <item sd="0" x="2647"/>
        <item sd="0" x="3256"/>
        <item sd="0" x="3891"/>
        <item sd="0" x="4001"/>
        <item sd="0" x="4002"/>
        <item sd="0" x="3878"/>
        <item sd="0" x="4006"/>
        <item sd="0" x="3892"/>
        <item sd="0" x="4003"/>
        <item sd="0" x="3894"/>
        <item sd="0" x="3879"/>
        <item sd="0" x="4007"/>
        <item sd="0" x="3884"/>
        <item sd="0" x="3895"/>
        <item sd="0" x="4005"/>
        <item sd="0" x="3888"/>
        <item sd="0" x="3880"/>
        <item sd="0" x="3886"/>
        <item sd="0" x="3889"/>
        <item sd="0" x="3896"/>
        <item sd="0" x="3893"/>
        <item sd="0" x="4004"/>
        <item sd="0" x="3885"/>
        <item sd="0" x="4000"/>
        <item sd="0" x="3881"/>
        <item sd="0" x="3883"/>
        <item sd="0" x="3890"/>
        <item sd="0" x="3897"/>
        <item sd="0" x="3887"/>
        <item sd="0" x="388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3"/>
        <item sd="0" x="964"/>
        <item sd="0" x="1520"/>
        <item sd="0" x="1909"/>
        <item sd="0" x="1500"/>
        <item sd="0" x="1556"/>
        <item sd="0" x="298"/>
        <item sd="0" x="2374"/>
        <item sd="0" x="491"/>
        <item sd="0" x="996"/>
        <item sd="0" x="1472"/>
        <item sd="0" x="79"/>
        <item sd="0" x="3106"/>
        <item sd="0" x="1210"/>
        <item sd="0" x="1641"/>
        <item sd="0" x="357"/>
        <item sd="0" x="299"/>
        <item sd="0" x="3257"/>
        <item sd="0" x="3187"/>
        <item sd="0" x="2426"/>
        <item sd="0" x="1109"/>
        <item sd="0" x="124"/>
        <item sd="0" x="566"/>
        <item sd="0" x="492"/>
        <item sd="0" x="358"/>
        <item sd="0" x="762"/>
        <item sd="0" x="567"/>
        <item sd="0" x="137"/>
        <item sd="0" x="1131"/>
        <item sd="0" x="130"/>
        <item sd="0" x="2310"/>
        <item sd="0" x="2582"/>
        <item sd="0" x="2518"/>
        <item sd="0" x="2714"/>
        <item sd="0" x="162"/>
        <item sd="0" x="690"/>
        <item sd="0" x="300"/>
        <item sd="0" x="691"/>
        <item sd="0" x="1522"/>
        <item sd="0" x="2204"/>
        <item sd="0" x="1814"/>
        <item sd="0" x="1603"/>
        <item sd="0" x="2003"/>
        <item sd="0" x="2522"/>
        <item sd="0" x="3188"/>
        <item sd="0" x="1548"/>
        <item sd="0" x="2126"/>
        <item sd="0" x="2106"/>
        <item sd="0" x="2835"/>
        <item sd="0" x="1154"/>
        <item sd="0" x="1000"/>
        <item sd="0" x="3031"/>
        <item sd="0" x="3189"/>
        <item sd="0" x="1101"/>
        <item sd="0" x="2833"/>
        <item sd="0" x="3617"/>
        <item sd="0" x="2251"/>
        <item sd="0" x="2834"/>
        <item sd="0" x="1454"/>
        <item sd="0" x="3258"/>
        <item sd="0" x="3404"/>
        <item sd="0" x="3032"/>
        <item sd="0" x="2519"/>
        <item sd="0" x="3468"/>
        <item sd="0" x="3326"/>
        <item sd="0" x="1700"/>
        <item sd="0" x="1659"/>
        <item sd="0" x="3405"/>
        <item sd="0" x="3107"/>
        <item sd="0" x="2070"/>
        <item sd="0" x="3455"/>
        <item sd="0" x="2217"/>
        <item sd="0" x="1221"/>
        <item sd="0" x="1103"/>
        <item sd="0" x="2140"/>
        <item sd="0" x="3327"/>
        <item sd="0" x="2328"/>
        <item sd="0" x="1438"/>
        <item sd="0" x="1899"/>
        <item sd="0" x="2520"/>
        <item sd="0" x="1845"/>
        <item sd="0" x="2311"/>
        <item sd="0" x="1582"/>
        <item sd="0" x="2934"/>
        <item sd="0" x="3108"/>
        <item sd="0" x="493"/>
        <item sd="0" x="2935"/>
        <item sd="0" x="2648"/>
        <item sd="0" x="2595"/>
        <item sd="0" x="2715"/>
        <item sd="0" x="3509"/>
        <item sd="0" x="3033"/>
        <item sd="0" x="3034"/>
        <item sd="0" x="2521"/>
        <item sd="0" x="2185"/>
        <item sd="0" x="3328"/>
        <item sd="0" x="3578"/>
        <item sd="0" x="2596"/>
        <item sd="0" x="227"/>
        <item sd="0" x="3459"/>
        <item sd="0" x="3592"/>
        <item sd="0" x="2649"/>
        <item sd="0" x="1244"/>
        <item sd="0" x="3589"/>
        <item sd="0" x="2936"/>
        <item sd="0" x="1625"/>
        <item sd="0" x="2161"/>
        <item sd="0" x="1850"/>
        <item sd="0" x="2206"/>
        <item sd="0" x="568"/>
        <item sd="0" x="692"/>
        <item sd="0" x="2169"/>
        <item sd="0" x="1581"/>
        <item sd="0" x="2716"/>
        <item sd="0" x="2583"/>
        <item sd="0" x="3035"/>
        <item sd="0" x="3190"/>
        <item sd="0" x="3461"/>
        <item sd="0" x="2407"/>
        <item sd="0" x="80"/>
        <item sd="0" x="1853"/>
        <item sd="0" x="2717"/>
        <item sd="0" x="2082"/>
        <item sd="0" x="1653"/>
        <item sd="0" x="1616"/>
        <item sd="0" x="1248"/>
        <item sd="0" x="3036"/>
        <item sd="0" x="3647"/>
        <item sd="0" x="3482"/>
        <item sd="0" x="1568"/>
        <item sd="0" x="1091"/>
        <item sd="0" x="1585"/>
        <item sd="0" x="1939"/>
        <item sd="0" x="3485"/>
        <item sd="0" x="2176"/>
        <item sd="0" x="1353"/>
        <item sd="0" x="1112"/>
        <item sd="0" x="1645"/>
        <item sd="0" x="2523"/>
        <item sd="0" x="3632"/>
        <item sd="0" x="2043"/>
        <item sd="0" x="2937"/>
        <item sd="0" x="3037"/>
        <item sd="0" x="1247"/>
        <item sd="0" x="301"/>
        <item sd="0" x="1342"/>
        <item sd="0" x="1331"/>
        <item sd="0" x="1888"/>
        <item sd="0" x="1954"/>
        <item sd="0" x="1140"/>
        <item sd="0" x="3329"/>
        <item sd="0" x="1146"/>
        <item sd="0" x="2584"/>
        <item sd="0" x="2938"/>
        <item sd="0" x="3419"/>
        <item sd="0" x="1279"/>
        <item sd="0" x="2836"/>
        <item sd="0" x="2524"/>
        <item sd="0" x="3619"/>
        <item sd="0" x="2939"/>
        <item sd="0" x="3330"/>
        <item sd="0" x="2525"/>
        <item sd="0" x="2940"/>
        <item sd="0" x="146"/>
        <item sd="0" x="3554"/>
        <item sd="0" x="2163"/>
        <item sd="0" x="3109"/>
        <item sd="0" x="1639"/>
        <item sd="0" x="1229"/>
        <item sd="0" x="2388"/>
        <item sd="0" x="1901"/>
        <item sd="0" x="228"/>
        <item sd="0" x="2273"/>
        <item sd="0" x="2358"/>
        <item sd="0" x="1179"/>
        <item sd="0" x="1145"/>
        <item sd="0" x="2421"/>
        <item sd="0" x="3191"/>
        <item sd="0" x="2109"/>
        <item sd="0" x="2072"/>
        <item sd="0" x="3542"/>
        <item sd="0" x="1264"/>
        <item sd="0" x="1574"/>
        <item sd="0" x="229"/>
        <item sd="0" x="2375"/>
        <item sd="0" x="2408"/>
        <item sd="0" x="359"/>
        <item sd="0" x="1329"/>
        <item sd="0" x="418"/>
        <item sd="0" x="2032"/>
        <item sd="0" x="302"/>
        <item sd="0" x="303"/>
        <item sd="0" x="1542"/>
        <item sd="0" x="763"/>
        <item sd="0" x="1904"/>
        <item sd="0" x="360"/>
        <item sd="0" x="494"/>
        <item sd="0" x="1628"/>
        <item sd="0" x="569"/>
        <item sd="0" x="1613"/>
        <item sd="0" x="2271"/>
        <item sd="0" x="2136"/>
        <item sd="0" x="2650"/>
        <item sd="0" x="3633"/>
        <item sd="0" x="1383"/>
        <item sd="0" x="2837"/>
        <item sd="0" x="2526"/>
        <item sd="0" x="3447"/>
        <item sd="0" x="3458"/>
        <item sd="0" x="1704"/>
        <item sd="0" x="1868"/>
        <item sd="0" x="1493"/>
        <item sd="0" x="2718"/>
        <item sd="0" x="1031"/>
        <item sd="0" x="361"/>
        <item sd="0" x="419"/>
        <item sd="0" x="420"/>
        <item sd="0" x="188"/>
        <item sd="0" x="362"/>
        <item sd="0" x="304"/>
        <item sd="0" x="226"/>
        <item sd="0" x="161"/>
        <item sd="0" x="421"/>
        <item sd="0" x="2051"/>
        <item sd="0" x="495"/>
        <item sd="0" x="305"/>
        <item sd="0" x="962"/>
        <item sd="0" x="2651"/>
        <item sd="0" x="2093"/>
        <item sd="0" x="2451"/>
        <item sd="0" x="3606"/>
        <item sd="0" x="1614"/>
        <item sd="0" x="1854"/>
        <item sd="0" x="1174"/>
        <item sd="0" x="570"/>
        <item sd="0" x="2838"/>
        <item sd="0" x="1982"/>
        <item sd="0" x="2047"/>
        <item sd="0" x="422"/>
        <item sd="0" x="294"/>
        <item sd="0" x="2221"/>
        <item sd="0" x="81"/>
        <item sd="0" x="1775"/>
        <item sd="0" x="3518"/>
        <item sd="0" x="1902"/>
        <item sd="0" x="2585"/>
        <item sd="0" x="2104"/>
        <item sd="0" x="423"/>
        <item sd="0" x="363"/>
        <item sd="0" x="82"/>
        <item sd="0" x="83"/>
        <item sd="0" x="1553"/>
        <item sd="0" x="2719"/>
        <item sd="0" x="2859"/>
        <item sd="0" x="1962"/>
        <item sd="0" x="693"/>
        <item sd="0" x="1436"/>
        <item sd="0" x="1842"/>
        <item sd="0" x="2941"/>
        <item sd="0" x="3110"/>
        <item sd="0" x="3331"/>
        <item sd="0" x="1209"/>
        <item sd="0" x="2839"/>
        <item sd="0" x="3038"/>
        <item sd="0" x="3407"/>
        <item sd="0" x="3475"/>
        <item sd="0" x="3406"/>
        <item sd="0" x="3457"/>
        <item sd="0" x="3039"/>
        <item sd="0" x="1525"/>
        <item sd="0" x="306"/>
        <item sd="0" x="1177"/>
        <item sd="0" x="2840"/>
        <item sd="0" x="1304"/>
        <item sd="0" x="307"/>
        <item sd="0" x="1483"/>
        <item sd="0" x="1930"/>
        <item sd="0" x="3054"/>
        <item sd="0" x="1989"/>
        <item sd="0" x="1657"/>
        <item sd="0" x="3332"/>
        <item sd="0" x="2586"/>
        <item sd="0" m="1" x="4017"/>
        <item sd="0" x="571"/>
        <item sd="0" x="3192"/>
        <item sd="0" x="1985"/>
        <item sd="0" x="1476"/>
        <item sd="0" x="1300"/>
        <item sd="0" x="2942"/>
        <item sd="0" x="1672"/>
        <item sd="0" x="230"/>
        <item sd="0" x="150"/>
        <item sd="0" x="1228"/>
        <item sd="0" x="1860"/>
        <item sd="0" x="3651"/>
        <item sd="0" x="2083"/>
        <item sd="0" x="163"/>
        <item sd="0" x="2943"/>
        <item sd="0" x="2944"/>
        <item sd="0" x="2841"/>
        <item sd="0" x="3111"/>
        <item sd="0" x="449"/>
        <item sd="0" x="2945"/>
        <item sd="0" x="3112"/>
        <item sd="0" x="2002"/>
        <item sd="0" x="572"/>
        <item sd="0" x="1349"/>
        <item sd="0" x="2652"/>
        <item sd="0" x="2527"/>
        <item sd="0" x="2842"/>
        <item sd="0" x="1635"/>
        <item sd="0" x="1390"/>
        <item sd="0" x="2587"/>
        <item sd="0" x="2588"/>
        <item sd="0" x="3193"/>
        <item sd="0" x="3408"/>
        <item sd="0" x="1446"/>
        <item sd="0" x="1855"/>
        <item sd="0" x="1517"/>
        <item sd="0" x="1341"/>
        <item sd="0" x="2860"/>
        <item sd="0" x="496"/>
        <item sd="0" x="1668"/>
        <item sd="0" x="2253"/>
        <item sd="0" x="3901"/>
        <item sd="0" x="3898"/>
        <item sd="0" x="3903"/>
        <item sd="0" x="3904"/>
        <item sd="0" x="4008"/>
        <item sd="0" x="3899"/>
        <item sd="0" x="3900"/>
        <item sd="0" x="3902"/>
        <item sd="0" x="4009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1420"/>
        <item sd="0" x="573"/>
        <item sd="0" x="2033"/>
        <item sd="0" x="2720"/>
        <item sd="0" x="2721"/>
        <item sd="0" x="1344"/>
        <item sd="0" x="3497"/>
        <item sd="0" x="2110"/>
        <item sd="0" x="2203"/>
        <item sd="0" x="694"/>
        <item sd="0" x="1116"/>
        <item sd="0" x="119"/>
        <item sd="0" x="1871"/>
        <item sd="0" x="1194"/>
        <item sd="0" x="3409"/>
        <item sd="0" x="3259"/>
        <item sd="0" x="3040"/>
        <item sd="0" x="3613"/>
        <item sd="0" x="3113"/>
        <item sd="0" x="3558"/>
        <item sd="0" x="1832"/>
        <item sd="0" x="2333"/>
        <item sd="0" x="2186"/>
        <item sd="0" x="594"/>
        <item sd="0" x="1667"/>
        <item sd="0" x="3260"/>
        <item sd="0" x="1182"/>
        <item sd="0" x="1849"/>
        <item sd="0" m="1" x="4014"/>
        <item sd="0" x="2946"/>
        <item sd="0" x="13"/>
        <item sd="0" x="231"/>
        <item sd="0" x="2325"/>
        <item sd="0" x="2181"/>
        <item sd="0" x="138"/>
        <item sd="0" x="308"/>
        <item sd="0" x="497"/>
        <item sd="0" x="3114"/>
        <item sd="0" x="1195"/>
        <item sd="0" x="1223"/>
        <item sd="0" x="2386"/>
        <item sd="0" x="45"/>
        <item sd="0" x="2422"/>
        <item sd="0" x="976"/>
        <item sd="0" x="425"/>
        <item sd="0" x="2339"/>
        <item sd="0" x="364"/>
        <item sd="0" x="1254"/>
        <item sd="0" x="574"/>
        <item sd="0" x="426"/>
        <item sd="0" x="2376"/>
        <item sd="0" x="1448"/>
        <item sd="0" x="2099"/>
        <item sd="0" x="1289"/>
        <item sd="0" x="977"/>
        <item sd="0" x="499"/>
        <item sd="0" x="179"/>
        <item sd="0" x="2359"/>
        <item sd="0" x="1567"/>
        <item sd="0" x="1539"/>
        <item sd="0" x="2377"/>
        <item sd="0" x="14"/>
        <item sd="0" x="1201"/>
        <item sd="0" x="125"/>
        <item sd="0" x="1597"/>
        <item sd="0" x="1462"/>
        <item sd="0" x="365"/>
        <item sd="0" x="1475"/>
        <item sd="0" x="1398"/>
        <item sd="0" x="2097"/>
        <item sd="0" x="1638"/>
        <item sd="0" x="2360"/>
        <item sd="0" x="1495"/>
        <item sd="0" x="575"/>
        <item sd="0" x="1678"/>
        <item sd="0" x="595"/>
        <item sd="0" x="1702"/>
        <item sd="0" x="2103"/>
        <item sd="0" x="695"/>
        <item sd="0" x="1505"/>
        <item sd="0" x="1328"/>
        <item sd="0" x="1562"/>
        <item sd="0" x="2312"/>
        <item sd="0" x="84"/>
        <item sd="0" x="766"/>
        <item sd="0" x="696"/>
        <item sd="0" x="2843"/>
        <item sd="0" x="1192"/>
        <item sd="0" x="1262"/>
        <item sd="0" x="3590"/>
        <item sd="0" x="2844"/>
        <item sd="0" x="2845"/>
        <item sd="0" x="2653"/>
        <item sd="0" x="108"/>
        <item sd="0" x="1089"/>
        <item sd="0" x="3261"/>
        <item sd="0" x="1617"/>
        <item sd="0" x="1533"/>
        <item sd="0" x="2947"/>
        <item sd="0" x="2654"/>
        <item sd="0" x="2948"/>
        <item sd="0" x="1746"/>
        <item sd="0" x="1090"/>
        <item sd="0" x="85"/>
        <item sd="0" x="697"/>
        <item sd="0" x="1292"/>
        <item sd="0" x="995"/>
        <item sd="0" x="86"/>
        <item sd="0" x="1380"/>
        <item sd="0" x="698"/>
        <item sd="0" x="2846"/>
        <item sd="0" x="2213"/>
        <item sd="0" x="767"/>
        <item sd="0" x="1636"/>
        <item sd="0" x="2245"/>
        <item sd="0" x="1107"/>
        <item sd="0" x="1633"/>
        <item sd="0" x="1684"/>
        <item sd="0" x="2193"/>
        <item sd="0" x="1338"/>
        <item sd="0" x="189"/>
        <item sd="0" x="1006"/>
        <item sd="0" x="1086"/>
        <item sd="0" x="190"/>
        <item sd="0" x="2528"/>
        <item sd="0" x="500"/>
        <item sd="0" x="3041"/>
        <item sd="0" x="2949"/>
        <item sd="0" x="3262"/>
        <item sd="0" x="3194"/>
        <item sd="0" x="3333"/>
        <item sd="0" x="1718"/>
        <item sd="0" x="1363"/>
        <item sd="0" x="191"/>
        <item sd="0" x="366"/>
        <item sd="0" x="3042"/>
        <item sd="0" x="1424"/>
        <item sd="0" x="3575"/>
        <item sd="0" x="309"/>
        <item sd="0" x="1509"/>
        <item sd="0" x="1301"/>
        <item sd="0" x="1080"/>
        <item sd="0" x="2101"/>
        <item sd="0" x="1683"/>
        <item sd="0" x="427"/>
        <item sd="0" x="3567"/>
        <item sd="0" x="1783"/>
        <item sd="0" x="768"/>
        <item sd="0" x="2950"/>
        <item sd="0" x="2847"/>
        <item sd="0" x="3906"/>
        <item sd="0" x="2378"/>
        <item sd="0" x="1696"/>
        <item sd="0" x="2248"/>
        <item sd="0" x="2361"/>
        <item sd="0" x="1026"/>
        <item sd="0" x="2423"/>
        <item sd="0" x="2440"/>
        <item sd="0" x="428"/>
        <item sd="0" x="769"/>
        <item sd="0" x="1928"/>
        <item sd="0" x="367"/>
        <item sd="0" x="232"/>
        <item sd="0" x="192"/>
        <item sd="0" x="233"/>
        <item sd="0" x="311"/>
        <item sd="0" x="2144"/>
        <item sd="0" x="310"/>
        <item sd="0" x="234"/>
        <item sd="0" x="1937"/>
        <item sd="0" x="2022"/>
        <item sd="0" x="312"/>
        <item sd="0" x="576"/>
        <item sd="0" x="1866"/>
        <item sd="0" x="429"/>
        <item sd="0" x="235"/>
        <item sd="0" x="577"/>
        <item sd="0" x="313"/>
        <item sd="0" x="314"/>
        <item sd="0" x="501"/>
        <item sd="0" x="578"/>
        <item sd="0" x="430"/>
        <item sd="0" x="431"/>
        <item sd="0" x="1001"/>
        <item sd="0" x="26"/>
        <item sd="0" x="1034"/>
        <item sd="0" x="764"/>
        <item sd="0" x="315"/>
        <item sd="0" x="35"/>
        <item sd="0" x="316"/>
        <item sd="0" x="1319"/>
        <item sd="0" x="317"/>
        <item sd="0" x="318"/>
        <item sd="0" x="770"/>
        <item sd="0" x="3905"/>
        <item sd="0" x="771"/>
        <item sd="0" x="772"/>
        <item sd="0" x="368"/>
        <item sd="0" x="1439"/>
        <item sd="0" x="369"/>
        <item sd="0" x="1797"/>
        <item sd="0" x="277"/>
        <item sd="0" x="579"/>
        <item sd="0" x="370"/>
        <item sd="0" x="193"/>
        <item sd="0" x="203"/>
        <item sd="0" x="320"/>
        <item sd="0" x="1249"/>
        <item sd="0" x="773"/>
        <item sd="0" x="432"/>
        <item sd="0" x="371"/>
        <item sd="0" x="319"/>
        <item sd="0" x="580"/>
        <item sd="0" x="321"/>
        <item sd="0" x="322"/>
        <item sd="0" x="1440"/>
        <item sd="0" x="502"/>
        <item sd="0" x="581"/>
        <item sd="0" x="328"/>
        <item sd="0" x="236"/>
        <item sd="0" x="2212"/>
        <item sd="0" x="237"/>
        <item sd="0" x="433"/>
        <item sd="0" x="1793"/>
        <item sd="0" x="238"/>
        <item sd="0" x="1158"/>
        <item sd="0" x="323"/>
        <item sd="0" x="1605"/>
        <item sd="0" x="194"/>
        <item sd="0" x="582"/>
        <item sd="0" x="434"/>
        <item sd="0" x="139"/>
        <item sd="0" x="1647"/>
        <item sd="0" x="372"/>
        <item sd="0" x="1447"/>
        <item sd="0" x="2066"/>
        <item sd="0" x="2215"/>
        <item sd="0" x="373"/>
        <item sd="0" x="324"/>
        <item sd="0" x="435"/>
        <item sd="0" x="325"/>
        <item sd="0" x="1389"/>
        <item sd="0" x="326"/>
        <item sd="0" x="327"/>
        <item sd="0" x="1576"/>
        <item sd="0" x="1018"/>
        <item sd="0" x="1847"/>
        <item sd="0" x="87"/>
        <item sd="0" x="436"/>
        <item sd="0" x="1986"/>
        <item sd="0" x="1481"/>
        <item sd="0" x="164"/>
        <item sd="0" x="3907"/>
        <item sd="0" x="978"/>
        <item sd="0" x="979"/>
        <item sd="0" x="1754"/>
        <item sd="0" x="1066"/>
        <item sd="0" x="3334"/>
        <item sd="0" x="2120"/>
        <item sd="0" x="2722"/>
        <item sd="0" x="3335"/>
        <item sd="0" x="3115"/>
        <item sd="0" x="3116"/>
        <item sd="0" x="3043"/>
        <item sd="0" x="1258"/>
        <item sd="0" x="3263"/>
        <item sd="0" x="1142"/>
        <item sd="0" x="3264"/>
        <item sd="0" x="2951"/>
        <item sd="0" x="2952"/>
        <item sd="0" x="503"/>
        <item sd="0" x="2202"/>
        <item sd="0" x="1181"/>
        <item sd="0" x="1231"/>
        <item sd="0" x="1369"/>
        <item sd="0" x="2095"/>
        <item sd="0" x="1799"/>
        <item sd="0" x="774"/>
        <item sd="0" x="1806"/>
        <item sd="0" x="1070"/>
        <item sd="0" x="3336"/>
        <item sd="0" x="2151"/>
        <item sd="0" x="239"/>
        <item sd="0" x="3117"/>
        <item sd="0" x="1147"/>
        <item sd="0" x="3584"/>
        <item sd="0" x="583"/>
        <item sd="0" x="504"/>
        <item sd="0" x="1615"/>
        <item sd="0" x="505"/>
        <item sd="0" x="2071"/>
        <item sd="0" x="1810"/>
        <item sd="0" x="1134"/>
        <item sd="0" x="1719"/>
        <item sd="0" x="3410"/>
        <item sd="0" x="1760"/>
        <item sd="0" x="2529"/>
        <item sd="0" x="1473"/>
        <item sd="0" x="3118"/>
        <item sd="0" x="3119"/>
        <item sd="0" x="1211"/>
        <item sd="0" x="2054"/>
        <item sd="0" x="4010"/>
        <item sd="0" x="4011"/>
        <item sd="0" x="980"/>
        <item sd="0" x="981"/>
        <item sd="0" x="982"/>
        <item sd="0" x="983"/>
        <item sd="0" x="2589"/>
        <item sd="0" x="3337"/>
        <item sd="0" x="240"/>
        <item sd="0" x="584"/>
        <item sd="0" x="1122"/>
        <item sd="0" x="775"/>
        <item sd="0" x="1482"/>
        <item sd="0" x="1267"/>
        <item sd="0" x="699"/>
        <item sd="0" x="2953"/>
        <item sd="0" x="2954"/>
        <item sd="0" x="2530"/>
        <item sd="0" x="1768"/>
        <item sd="0" x="1811"/>
        <item sd="0" x="2041"/>
        <item sd="0" x="2088"/>
        <item sd="0" x="1113"/>
        <item sd="0" x="3556"/>
        <item sd="0" x="1120"/>
        <item sd="0" x="1205"/>
        <item sd="0" x="1471"/>
        <item sd="0" x="1199"/>
        <item sd="0" x="2452"/>
        <item sd="0" x="506"/>
        <item sd="0" x="437"/>
        <item sd="0" x="53"/>
        <item sd="0" x="450"/>
        <item sd="0" x="15"/>
        <item sd="0" x="2848"/>
        <item sd="0" x="2655"/>
        <item sd="0" x="2955"/>
        <item sd="0" x="2157"/>
        <item sd="0" x="1713"/>
        <item sd="0" x="2179"/>
        <item sd="0" x="2956"/>
        <item sd="0" x="2957"/>
        <item sd="0" x="776"/>
        <item sd="0" x="2723"/>
        <item sd="0" x="1515"/>
        <item sd="0" x="3588"/>
        <item sd="0" x="374"/>
        <item sd="0" x="1162"/>
        <item sd="0" x="2849"/>
        <item sd="0" x="2152"/>
        <item sd="0" x="3265"/>
        <item sd="0" x="2724"/>
        <item sd="0" x="1643"/>
        <item sd="0" x="1770"/>
        <item sd="0" x="2850"/>
        <item sd="0" x="1929"/>
        <item sd="0" x="438"/>
        <item sd="0" x="3121"/>
        <item sd="0" x="3120"/>
        <item sd="0" x="1391"/>
        <item sd="0" x="2958"/>
        <item sd="0" x="2959"/>
        <item sd="0" x="329"/>
        <item sd="0" x="508"/>
        <item sd="0" x="507"/>
        <item sd="0" x="241"/>
        <item sd="0" x="151"/>
        <item sd="0" x="3424"/>
        <item sd="0" x="3411"/>
        <item sd="0" x="242"/>
        <item sd="0" x="375"/>
        <item sd="0" x="330"/>
        <item sd="0" x="376"/>
        <item sd="0" x="1773"/>
        <item sd="0" x="1956"/>
        <item sd="0" x="377"/>
        <item sd="0" x="2362"/>
        <item sd="0" x="2027"/>
        <item sd="0" x="378"/>
        <item sd="0" x="439"/>
        <item sd="0" x="2656"/>
        <item sd="0" x="2851"/>
        <item sd="0" x="1236"/>
        <item sd="0" x="3421"/>
        <item sd="0" x="2590"/>
        <item sd="0" x="2004"/>
        <item sd="0" x="2427"/>
        <item sd="0" x="1518"/>
        <item sd="0" x="1261"/>
        <item sd="0" x="1081"/>
        <item sd="0" x="331"/>
        <item sd="0" x="3338"/>
        <item sd="0" x="2597"/>
        <item sd="0" x="1255"/>
        <item sd="0" x="2670"/>
        <item sd="0" x="2541"/>
        <item sd="0" x="16"/>
        <item sd="0" x="2861"/>
        <item sd="0" x="2542"/>
        <item sd="0" x="3499"/>
        <item sd="0" x="2862"/>
        <item sd="0" x="2317"/>
        <item sd="0" x="2671"/>
        <item sd="0" x="17"/>
        <item sd="0" x="2277"/>
        <item sd="0" x="3055"/>
        <item sd="0" x="3525"/>
        <item sd="0" x="1967"/>
        <item sd="0" x="3339"/>
        <item sd="0" x="131"/>
        <item sd="0" x="1497"/>
        <item sd="0" x="1275"/>
        <item sd="0" x="1681"/>
        <item sd="0" x="2657"/>
        <item sd="0" x="3122"/>
        <item sd="0" x="1826"/>
        <item sd="0" x="2852"/>
        <item sd="0" x="2658"/>
        <item sd="0" x="2591"/>
        <item sd="0" x="440"/>
        <item sd="0" x="2313"/>
        <item sd="0" x="700"/>
        <item sd="0" x="705"/>
        <item sd="0" x="1484"/>
        <item sd="0" x="2960"/>
        <item sd="0" x="3340"/>
        <item sd="0" x="2853"/>
        <item sd="0" x="3044"/>
        <item sd="0" x="3045"/>
        <item sd="0" x="3412"/>
        <item sd="0" x="3266"/>
        <item sd="0" x="1011"/>
        <item sd="0" x="3646"/>
        <item sd="0" x="1137"/>
        <item sd="0" x="3502"/>
        <item sd="0" x="3195"/>
        <item sd="0" x="3543"/>
        <item sd="0" x="2854"/>
        <item sd="0" x="2531"/>
        <item sd="0" x="1912"/>
        <item sd="0" x="1786"/>
        <item sd="0" x="585"/>
        <item sd="0" x="2855"/>
        <item sd="0" x="332"/>
        <item sd="0" x="3434"/>
        <item sd="0" x="2188"/>
        <item sd="0" x="1732"/>
        <item sd="0" x="509"/>
        <item sd="0" x="1379"/>
        <item sd="0" x="2270"/>
        <item sd="0" x="379"/>
        <item sd="0" x="1607"/>
        <item sd="0" x="3422"/>
        <item sd="0" x="1130"/>
        <item sd="0" x="333"/>
        <item sd="0" x="2363"/>
        <item sd="0" x="441"/>
        <item sd="0" x="3267"/>
        <item sd="0" x="1444"/>
        <item sd="0" x="2725"/>
        <item sd="0" x="2532"/>
        <item sd="0" x="2659"/>
        <item sd="0" x="1170"/>
        <item sd="0" x="2856"/>
        <item sd="0" x="1188"/>
        <item sd="0" x="2000"/>
        <item sd="0" x="2533"/>
        <item sd="0" x="2534"/>
        <item sd="0" x="2535"/>
        <item sd="0" x="140"/>
        <item sd="0" x="2039"/>
        <item sd="0" x="1102"/>
        <item sd="0" x="3528"/>
        <item sd="0" x="1226"/>
        <item sd="0" x="2198"/>
        <item sd="0" x="2015"/>
        <item sd="0" x="1334"/>
        <item sd="0" x="1555"/>
        <item sd="0" x="2154"/>
        <item sd="0" x="2272"/>
        <item sd="0" x="3564"/>
        <item sd="0" x="984"/>
        <item sd="0" x="985"/>
        <item sd="0" x="986"/>
        <item sd="0" x="987"/>
        <item sd="0" x="2726"/>
        <item sd="0" x="777"/>
        <item sd="0" x="1173"/>
        <item sd="0" x="1864"/>
        <item sd="0" x="1756"/>
        <item sd="0" x="88"/>
        <item sd="0" x="3268"/>
        <item sd="0" x="3046"/>
        <item sd="0" x="3047"/>
        <item sd="0" x="3341"/>
        <item sd="0" x="3477"/>
        <item sd="0" x="3048"/>
        <item sd="0" x="334"/>
        <item sd="0" x="335"/>
        <item sd="0" x="3538"/>
        <item sd="0" x="1056"/>
        <item sd="0" x="586"/>
        <item sd="0" x="3049"/>
        <item sd="0" x="2857"/>
        <item sd="0" x="1357"/>
        <item sd="0" x="109"/>
        <item sd="0" x="442"/>
        <item sd="0" x="997"/>
        <item sd="0" x="2536"/>
        <item sd="0" x="3123"/>
        <item sd="0" x="3050"/>
        <item sd="0" x="1332"/>
        <item sd="0" x="1189"/>
        <item sd="0" x="96"/>
        <item sd="0" x="1219"/>
        <item sd="0" x="3908"/>
        <item sd="0" x="1281"/>
        <item sd="0" x="3438"/>
        <item sd="0" x="3909"/>
        <item sd="0" x="3910"/>
        <item sd="0" x="3911"/>
        <item sd="0" x="988"/>
        <item sd="0" x="989"/>
        <item sd="0" x="701"/>
        <item sd="0" x="3051"/>
        <item sd="0" x="2034"/>
        <item sd="0" x="1288"/>
        <item sd="0" x="1372"/>
        <item sd="0" x="2961"/>
        <item sd="0" x="3269"/>
        <item sd="0" x="3547"/>
        <item sd="0" x="1039"/>
        <item sd="0" x="1050"/>
        <item sd="0" x="1464"/>
        <item sd="0" x="2259"/>
        <item sd="0" x="3052"/>
        <item sd="0" x="3597"/>
        <item sd="0" x="2267"/>
        <item x="181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/>
    <pivotField axis="axisRow" showAll="0">
      <items count="33">
        <item x="0"/>
        <item x="1"/>
        <item x="2"/>
        <item x="3"/>
        <item x="31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xis="axisPage" showAll="0">
      <items count="6">
        <item x="2"/>
        <item x="0"/>
        <item x="3"/>
        <item x="1"/>
        <item x="4"/>
        <item t="default"/>
      </items>
    </pivotField>
    <pivotField showAll="0"/>
    <pivotField showAll="0"/>
    <pivotField axis="axisPage" multipleItemSelectionAllowed="1" showAll="0">
      <items count="5">
        <item x="0"/>
        <item h="1" x="1"/>
        <item m="1" x="2"/>
        <item h="1" m="1" x="3"/>
        <item t="default"/>
      </items>
    </pivotField>
    <pivotField axis="axisPage" multipleItemSelectionAllowed="1" showAll="0">
      <items count="5">
        <item h="1" x="0"/>
        <item x="1"/>
        <item h="1" m="1" x="2"/>
        <item h="1" m="1" x="3"/>
        <item t="default"/>
      </items>
    </pivotField>
    <pivotField axis="axisPage" showAll="0">
      <items count="5">
        <item x="0"/>
        <item x="1"/>
        <item m="1" x="2"/>
        <item m="1" x="3"/>
        <item t="default"/>
      </items>
    </pivotField>
    <pivotField showAll="0"/>
    <pivotField axis="axisPage" showAll="0">
      <items count="10">
        <item x="1"/>
        <item x="0"/>
        <item x="6"/>
        <item x="3"/>
        <item x="4"/>
        <item x="2"/>
        <item x="5"/>
        <item m="1" x="7"/>
        <item m="1" x="8"/>
        <item t="default"/>
      </items>
    </pivotField>
  </pivotFields>
  <rowFields count="2">
    <field x="4"/>
    <field x="6"/>
  </rowFields>
  <rowItems count="547">
    <i>
      <x v="1311"/>
    </i>
    <i>
      <x v="1641"/>
    </i>
    <i>
      <x v="3574"/>
    </i>
    <i>
      <x v="2403"/>
    </i>
    <i>
      <x v="1196"/>
    </i>
    <i>
      <x v="3513"/>
    </i>
    <i>
      <x v="607"/>
    </i>
    <i>
      <x v="2992"/>
    </i>
    <i>
      <x v="2868"/>
    </i>
    <i>
      <x v="1495"/>
    </i>
    <i>
      <x v="219"/>
    </i>
    <i>
      <x v="3728"/>
    </i>
    <i>
      <x v="2476"/>
    </i>
    <i>
      <x v="3875"/>
    </i>
    <i>
      <x v="3649"/>
    </i>
    <i>
      <x v="3507"/>
    </i>
    <i>
      <x v="485"/>
    </i>
    <i>
      <x v="2613"/>
    </i>
    <i>
      <x v="3845"/>
    </i>
    <i>
      <x v="915"/>
    </i>
    <i>
      <x v="3708"/>
    </i>
    <i>
      <x v="3719"/>
    </i>
    <i>
      <x v="331"/>
    </i>
    <i>
      <x v="3324"/>
    </i>
    <i>
      <x v="3787"/>
    </i>
    <i>
      <x v="3645"/>
    </i>
    <i>
      <x v="1315"/>
    </i>
    <i>
      <x v="3651"/>
    </i>
    <i>
      <x v="991"/>
    </i>
    <i>
      <x v="709"/>
    </i>
    <i>
      <x v="2311"/>
    </i>
    <i>
      <x v="3690"/>
    </i>
    <i>
      <x v="3688"/>
    </i>
    <i>
      <x v="3028"/>
    </i>
    <i>
      <x v="1633"/>
    </i>
    <i>
      <x v="2136"/>
    </i>
    <i>
      <x v="3367"/>
    </i>
    <i>
      <x v="1313"/>
    </i>
    <i>
      <x v="3761"/>
    </i>
    <i>
      <x v="2683"/>
    </i>
    <i>
      <x v="817"/>
    </i>
    <i>
      <x v="3693"/>
    </i>
    <i>
      <x v="3668"/>
    </i>
    <i>
      <x v="2705"/>
    </i>
    <i>
      <x v="3704"/>
    </i>
    <i>
      <x v="3641"/>
    </i>
    <i>
      <x v="3711"/>
    </i>
    <i>
      <x v="3620"/>
    </i>
    <i>
      <x v="3497"/>
    </i>
    <i>
      <x v="3454"/>
    </i>
    <i>
      <x v="2658"/>
    </i>
    <i>
      <x v="1195"/>
    </i>
    <i>
      <x v="439"/>
    </i>
    <i>
      <x v="2644"/>
    </i>
    <i>
      <x v="3615"/>
    </i>
    <i>
      <x v="3674"/>
    </i>
    <i>
      <x v="2422"/>
    </i>
    <i>
      <x v="3141"/>
    </i>
    <i>
      <x v="3714"/>
    </i>
    <i>
      <x v="3429"/>
    </i>
    <i>
      <x v="3666"/>
    </i>
    <i>
      <x v="3665"/>
    </i>
    <i>
      <x v="1666"/>
    </i>
    <i>
      <x v="3632"/>
    </i>
    <i>
      <x v="303"/>
    </i>
    <i>
      <x v="3412"/>
    </i>
    <i>
      <x v="3882"/>
    </i>
    <i>
      <x v="571"/>
    </i>
    <i>
      <x v="3849"/>
    </i>
    <i>
      <x v="3835"/>
    </i>
    <i>
      <x v="751"/>
    </i>
    <i>
      <x v="178"/>
    </i>
    <i>
      <x v="1904"/>
    </i>
    <i>
      <x v="2173"/>
    </i>
    <i>
      <x v="2349"/>
    </i>
    <i>
      <x v="3764"/>
    </i>
    <i>
      <x v="2688"/>
    </i>
    <i>
      <x v="3654"/>
    </i>
    <i>
      <x v="1809"/>
    </i>
    <i>
      <x v="1254"/>
    </i>
    <i>
      <x v="1626"/>
    </i>
    <i>
      <x v="1905"/>
    </i>
    <i>
      <x v="482"/>
    </i>
    <i>
      <x v="3533"/>
    </i>
    <i>
      <x v="653"/>
    </i>
    <i>
      <x v="796"/>
    </i>
    <i>
      <x v="1200"/>
    </i>
    <i>
      <x v="3684"/>
    </i>
    <i>
      <x v="1320"/>
    </i>
    <i>
      <x v="732"/>
    </i>
    <i>
      <x v="3683"/>
    </i>
    <i>
      <x v="3157"/>
    </i>
    <i>
      <x v="2684"/>
    </i>
    <i>
      <x v="2458"/>
    </i>
    <i>
      <x v="1546"/>
    </i>
    <i>
      <x v="1417"/>
    </i>
    <i>
      <x v="2280"/>
    </i>
    <i>
      <x v="2176"/>
    </i>
    <i>
      <x v="3692"/>
    </i>
    <i>
      <x v="2290"/>
    </i>
    <i>
      <x v="2614"/>
    </i>
    <i>
      <x v="3372"/>
    </i>
    <i>
      <x v="3639"/>
    </i>
    <i>
      <x v="3353"/>
    </i>
    <i>
      <x v="1930"/>
    </i>
    <i>
      <x v="1463"/>
    </i>
    <i>
      <x v="88"/>
    </i>
    <i>
      <x v="2643"/>
    </i>
    <i>
      <x v="897"/>
    </i>
    <i>
      <x v="470"/>
    </i>
    <i>
      <x v="3658"/>
    </i>
    <i>
      <x v="246"/>
    </i>
    <i>
      <x v="3678"/>
    </i>
    <i>
      <x v="3358"/>
    </i>
    <i>
      <x v="3965"/>
    </i>
    <i>
      <x v="3231"/>
    </i>
    <i>
      <x v="692"/>
    </i>
    <i>
      <x v="2959"/>
    </i>
    <i>
      <x v="1093"/>
    </i>
    <i>
      <x v="3390"/>
    </i>
    <i>
      <x v="3686"/>
    </i>
    <i>
      <x v="3323"/>
    </i>
    <i>
      <x v="1321"/>
    </i>
    <i>
      <x v="2847"/>
    </i>
    <i>
      <x v="3296"/>
    </i>
    <i>
      <x v="1193"/>
    </i>
    <i>
      <x v="1581"/>
    </i>
    <i>
      <x v="3681"/>
    </i>
    <i>
      <x v="3679"/>
    </i>
    <i>
      <x v="2420"/>
    </i>
    <i>
      <x v="1494"/>
    </i>
    <i>
      <x v="1570"/>
    </i>
    <i>
      <x v="3597"/>
    </i>
    <i>
      <x v="3707"/>
    </i>
    <i>
      <x v="551"/>
    </i>
    <i>
      <x v="260"/>
    </i>
    <i>
      <x v="233"/>
    </i>
    <i>
      <x v="3721"/>
    </i>
    <i>
      <x v="355"/>
    </i>
    <i>
      <x v="691"/>
    </i>
    <i>
      <x v="2802"/>
    </i>
    <i>
      <x v="679"/>
    </i>
    <i>
      <x v="759"/>
    </i>
    <i>
      <x v="3713"/>
    </i>
    <i>
      <x v="1811"/>
    </i>
    <i>
      <x v="558"/>
    </i>
    <i>
      <x v="2779"/>
    </i>
    <i>
      <x v="3086"/>
    </i>
    <i>
      <x v="3743"/>
    </i>
    <i>
      <x v="3662"/>
    </i>
    <i>
      <x v="2645"/>
    </i>
    <i>
      <x v="379"/>
    </i>
    <i>
      <x v="3160"/>
    </i>
    <i>
      <x v="449"/>
    </i>
    <i>
      <x v="396"/>
    </i>
    <i>
      <x v="3710"/>
    </i>
    <i>
      <x v="3610"/>
    </i>
    <i>
      <x v="3809"/>
    </i>
    <i>
      <x v="3156"/>
    </i>
    <i>
      <x v="1162"/>
    </i>
    <i>
      <x v="3682"/>
    </i>
    <i>
      <x v="3889"/>
    </i>
    <i>
      <x v="3381"/>
    </i>
    <i>
      <x v="3354"/>
    </i>
    <i>
      <x v="1054"/>
    </i>
    <i>
      <x v="2781"/>
    </i>
    <i>
      <x v="1310"/>
    </i>
    <i>
      <x v="2404"/>
    </i>
    <i>
      <x v="2970"/>
    </i>
    <i>
      <x v="3850"/>
    </i>
    <i>
      <x v="2763"/>
    </i>
    <i>
      <x v="3640"/>
    </i>
    <i>
      <x v="547"/>
    </i>
    <i>
      <x v="2659"/>
    </i>
    <i>
      <x v="1001"/>
    </i>
    <i>
      <x v="556"/>
    </i>
    <i>
      <x v="1394"/>
    </i>
    <i>
      <x v="738"/>
    </i>
    <i>
      <x v="3695"/>
    </i>
    <i>
      <x v="3648"/>
    </i>
    <i>
      <x v="1768"/>
    </i>
    <i>
      <x v="1634"/>
    </i>
    <i>
      <x v="3642"/>
    </i>
    <i>
      <x v="2649"/>
    </i>
    <i>
      <x v="424"/>
    </i>
    <i>
      <x v="3812"/>
    </i>
    <i>
      <x v="2162"/>
    </i>
    <i>
      <x v="3320"/>
    </i>
    <i>
      <x v="3148"/>
    </i>
    <i>
      <x v="3169"/>
    </i>
    <i>
      <x v="2046"/>
    </i>
    <i>
      <x v="253"/>
    </i>
    <i>
      <x v="3701"/>
    </i>
    <i>
      <x v="3523"/>
    </i>
    <i>
      <x v="1934"/>
    </i>
    <i>
      <x v="3844"/>
    </i>
    <i>
      <x v="2775"/>
    </i>
    <i>
      <x v="2707"/>
    </i>
    <i>
      <x v="93"/>
    </i>
    <i>
      <x v="2296"/>
    </i>
    <i>
      <x v="3851"/>
    </i>
    <i>
      <x v="3655"/>
    </i>
    <i>
      <x v="385"/>
    </i>
    <i>
      <x v="612"/>
    </i>
    <i>
      <x v="3529"/>
    </i>
    <i>
      <x v="3698"/>
    </i>
    <i>
      <x v="2989"/>
    </i>
    <i>
      <x v="1316"/>
    </i>
    <i>
      <x v="490"/>
    </i>
    <i>
      <x v="3652"/>
    </i>
    <i>
      <x v="3841"/>
    </i>
    <i>
      <x v="3725"/>
    </i>
    <i>
      <x v="1194"/>
    </i>
    <i>
      <x v="2530"/>
    </i>
    <i>
      <x v="3763"/>
    </i>
    <i>
      <x v="2409"/>
    </i>
    <i>
      <x v="3661"/>
    </i>
    <i>
      <x v="1091"/>
    </i>
    <i>
      <x v="2913"/>
    </i>
    <i>
      <x v="2410"/>
    </i>
    <i>
      <x v="3009"/>
    </i>
    <i>
      <x v="2087"/>
    </i>
    <i>
      <x v="561"/>
    </i>
    <i>
      <x v="2031"/>
    </i>
    <i>
      <x v="3351"/>
    </i>
    <i>
      <x v="748"/>
    </i>
    <i>
      <x v="2925"/>
    </i>
    <i>
      <x v="1956"/>
    </i>
    <i>
      <x v="707"/>
    </i>
    <i>
      <x v="1192"/>
    </i>
    <i>
      <x v="3766"/>
    </i>
    <i>
      <x v="3087"/>
    </i>
    <i>
      <x v="247"/>
    </i>
    <i>
      <x v="2435"/>
    </i>
    <i>
      <x v="643"/>
    </i>
    <i>
      <x v="2361"/>
    </i>
    <i>
      <x v="358"/>
    </i>
    <i>
      <x v="3920"/>
    </i>
    <i>
      <x v="2862"/>
    </i>
    <i>
      <x v="697"/>
    </i>
    <i>
      <x v="320"/>
    </i>
    <i>
      <x v="3030"/>
    </i>
    <i>
      <x v="656"/>
    </i>
    <i>
      <x v="734"/>
    </i>
    <i>
      <x v="1800"/>
    </i>
    <i>
      <x v="2657"/>
    </i>
    <i>
      <x v="121"/>
    </i>
    <i>
      <x v="3611"/>
    </i>
    <i>
      <x v="3031"/>
    </i>
    <i>
      <x v="1804"/>
    </i>
    <i>
      <x v="3703"/>
    </i>
    <i>
      <x v="2661"/>
    </i>
    <i>
      <x v="3660"/>
    </i>
    <i>
      <x v="1792"/>
    </i>
    <i>
      <x v="2675"/>
    </i>
    <i>
      <x v="3350"/>
    </i>
    <i>
      <x v="2492"/>
    </i>
    <i>
      <x v="3041"/>
    </i>
    <i>
      <x v="2859"/>
    </i>
    <i>
      <x v="710"/>
    </i>
    <i>
      <x v="3647"/>
    </i>
    <i>
      <x v="3544"/>
    </i>
    <i>
      <x v="1432"/>
    </i>
    <i>
      <x v="2171"/>
    </i>
    <i>
      <x v="3407"/>
    </i>
    <i>
      <x v="1317"/>
    </i>
    <i>
      <x v="3717"/>
    </i>
    <i>
      <x v="3807"/>
    </i>
    <i>
      <x v="3524"/>
    </i>
    <i>
      <x v="3821"/>
    </i>
    <i>
      <x v="597"/>
    </i>
    <i>
      <x v="596"/>
    </i>
    <i>
      <x v="3355"/>
    </i>
    <i>
      <x v="2273"/>
    </i>
    <i>
      <x v="2263"/>
    </i>
    <i>
      <x v="3922"/>
    </i>
    <i>
      <x v="713"/>
    </i>
    <i>
      <x v="2997"/>
    </i>
    <i>
      <x v="3551"/>
    </i>
    <i>
      <x v="3650"/>
    </i>
    <i>
      <x v="792"/>
    </i>
    <i>
      <x v="3438"/>
    </i>
    <i>
      <x v="1756"/>
    </i>
    <i>
      <x v="3825"/>
    </i>
    <i>
      <x v="3347"/>
    </i>
    <i>
      <x v="3696"/>
    </i>
    <i>
      <x v="3638"/>
    </i>
    <i>
      <x v="2037"/>
    </i>
    <i>
      <x v="2653"/>
    </i>
    <i>
      <x v="2969"/>
    </i>
    <i>
      <x v="3149"/>
    </i>
    <i>
      <x v="3617"/>
    </i>
    <i>
      <x v="2270"/>
    </i>
    <i>
      <x v="3635"/>
    </i>
    <i>
      <x v="3525"/>
    </i>
    <i>
      <x v="2367"/>
    </i>
    <i>
      <x v="1051"/>
    </i>
    <i>
      <x v="3705"/>
    </i>
    <i>
      <x v="1769"/>
    </i>
    <i>
      <x v="3352"/>
    </i>
    <i>
      <x v="2510"/>
    </i>
    <i>
      <x v="3699"/>
    </i>
    <i>
      <x v="3014"/>
    </i>
    <i>
      <x v="797"/>
    </i>
    <i>
      <x v="438"/>
    </i>
    <i>
      <x v="877"/>
    </i>
    <i>
      <x v="3137"/>
    </i>
    <i>
      <x v="3857"/>
    </i>
    <i>
      <x v="3669"/>
    </i>
    <i>
      <x v="3657"/>
    </i>
    <i>
      <x v="1541"/>
    </i>
    <i>
      <x v="3621"/>
    </i>
    <i>
      <x v="2588"/>
    </i>
    <i>
      <x v="3869"/>
    </i>
    <i>
      <x v="690"/>
    </i>
    <i>
      <x v="1053"/>
    </i>
    <i>
      <x v="1577"/>
    </i>
    <i>
      <x v="2860"/>
    </i>
    <i>
      <x v="3326"/>
    </i>
    <i>
      <x v="3325"/>
    </i>
    <i>
      <x v="737"/>
    </i>
    <i>
      <x v="3718"/>
    </i>
    <i>
      <x v="3689"/>
    </i>
    <i>
      <x v="1052"/>
    </i>
    <i>
      <x v="3672"/>
    </i>
    <i>
      <x v="2655"/>
    </i>
    <i>
      <x v="3328"/>
    </i>
    <i>
      <x v="3675"/>
    </i>
    <i>
      <x v="3349"/>
    </i>
    <i>
      <x v="217"/>
    </i>
    <i>
      <x v="1156"/>
    </i>
    <i>
      <x v="3512"/>
    </i>
    <i>
      <x v="145"/>
    </i>
    <i>
      <x v="3600"/>
    </i>
    <i>
      <x v="731"/>
    </i>
    <i>
      <x v="1049"/>
    </i>
    <i>
      <x v="1288"/>
    </i>
    <i>
      <x v="2612"/>
    </i>
    <i>
      <x v="255"/>
    </i>
    <i>
      <x v="2942"/>
    </i>
    <i>
      <x v="3547"/>
    </i>
    <i>
      <x v="2047"/>
    </i>
    <i>
      <x v="1475"/>
    </i>
    <i>
      <x v="1056"/>
    </i>
    <i>
      <x v="2491"/>
    </i>
    <i>
      <x v="222"/>
    </i>
    <i>
      <x v="2974"/>
    </i>
    <i>
      <x v="399"/>
    </i>
    <i>
      <x v="3976"/>
    </i>
    <i>
      <x v="3636"/>
    </i>
    <i>
      <x v="3712"/>
    </i>
    <i>
      <x v="2647"/>
    </i>
    <i>
      <x v="3788"/>
    </i>
    <i>
      <x v="2045"/>
    </i>
    <i>
      <x v="898"/>
    </i>
    <i>
      <x v="3327"/>
    </i>
    <i>
      <x v="2646"/>
    </i>
    <i>
      <x v="3935"/>
    </i>
    <i>
      <x v="186"/>
    </i>
    <i>
      <x v="1116"/>
    </i>
    <i>
      <x v="3673"/>
    </i>
    <i>
      <x v="2158"/>
    </i>
    <i>
      <x v="3508"/>
    </i>
    <i>
      <x v="3242"/>
    </i>
    <i>
      <x v="670"/>
    </i>
    <i>
      <x v="2122"/>
    </i>
    <i>
      <x v="1253"/>
    </i>
    <i>
      <x v="209"/>
    </i>
    <i>
      <x v="2839"/>
    </i>
    <i>
      <x v="2651"/>
    </i>
    <i>
      <x v="3706"/>
    </i>
    <i>
      <x v="662"/>
    </i>
    <i>
      <x v="736"/>
    </i>
    <i>
      <x v="3854"/>
    </i>
    <i>
      <x v="87"/>
    </i>
    <i>
      <x v="3715"/>
    </i>
    <i>
      <x v="3277"/>
    </i>
    <i>
      <x v="766"/>
    </i>
    <i>
      <x v="2681"/>
    </i>
    <i>
      <x v="3680"/>
    </i>
    <i>
      <x v="3054"/>
    </i>
    <i>
      <x v="3697"/>
    </i>
    <i>
      <x v="3244"/>
    </i>
    <i>
      <x v="925"/>
    </i>
    <i>
      <x v="3843"/>
    </i>
    <i>
      <x v="2680"/>
    </i>
    <i>
      <x v="688"/>
    </i>
    <i>
      <x v="638"/>
    </i>
    <i>
      <x v="2408"/>
    </i>
    <i>
      <x v="740"/>
    </i>
    <i>
      <x v="1757"/>
    </i>
    <i>
      <x v="1385"/>
    </i>
    <i>
      <x v="3155"/>
    </i>
    <i>
      <x v="2682"/>
    </i>
    <i>
      <x v="1469"/>
    </i>
    <i>
      <x v="985"/>
    </i>
    <i>
      <x v="3727"/>
    </i>
    <i>
      <x v="1401"/>
    </i>
    <i>
      <x v="3218"/>
    </i>
    <i>
      <x v="2828"/>
    </i>
    <i>
      <x v="477"/>
    </i>
    <i>
      <x v="2673"/>
    </i>
    <i>
      <x v="2455"/>
    </i>
    <i>
      <x v="3842"/>
    </i>
    <i>
      <x v="3848"/>
    </i>
    <i>
      <x v="549"/>
    </i>
    <i>
      <x v="3676"/>
    </i>
    <i>
      <x v="3213"/>
    </i>
    <i>
      <x v="194"/>
    </i>
    <i>
      <x v="3437"/>
    </i>
    <i>
      <x v="3957"/>
    </i>
    <i>
      <x v="2454"/>
    </i>
    <i>
      <x v="386"/>
    </i>
    <i>
      <x v="3685"/>
    </i>
    <i>
      <x v="2686"/>
    </i>
    <i>
      <x v="3748"/>
    </i>
    <i>
      <x v="2811"/>
    </i>
    <i>
      <x v="1563"/>
    </i>
    <i>
      <x v="2142"/>
    </i>
    <i>
      <x v="3664"/>
    </i>
    <i>
      <x v="3702"/>
    </i>
    <i>
      <x v="3670"/>
    </i>
    <i>
      <x v="3545"/>
    </i>
    <i>
      <x v="2656"/>
    </i>
    <i>
      <x v="1361"/>
    </i>
    <i>
      <x v="2459"/>
    </i>
    <i>
      <x v="118"/>
    </i>
    <i>
      <x v="2650"/>
    </i>
    <i>
      <x v="468"/>
    </i>
    <i>
      <x v="230"/>
    </i>
    <i>
      <x v="663"/>
    </i>
    <i>
      <x v="1929"/>
    </i>
    <i>
      <x v="1414"/>
    </i>
    <i>
      <x v="1178"/>
    </i>
    <i>
      <x v="2423"/>
    </i>
    <i>
      <x v="594"/>
    </i>
    <i>
      <x v="3926"/>
    </i>
    <i>
      <x v="3691"/>
    </i>
    <i>
      <x v="3602"/>
    </i>
    <i>
      <x v="2933"/>
    </i>
    <i>
      <x v="749"/>
    </i>
    <i>
      <x v="733"/>
    </i>
    <i>
      <x v="2620"/>
    </i>
    <i>
      <x v="2434"/>
    </i>
    <i>
      <x v="3139"/>
    </i>
    <i>
      <x v="1835"/>
    </i>
    <i>
      <x v="2147"/>
    </i>
    <i>
      <x v="3799"/>
    </i>
    <i>
      <x v="3646"/>
    </i>
    <i>
      <x v="3142"/>
    </i>
    <i>
      <x v="3858"/>
    </i>
    <i>
      <x v="3058"/>
    </i>
    <i>
      <x v="926"/>
    </i>
    <i>
      <x v="1464"/>
    </i>
    <i>
      <x v="1088"/>
    </i>
    <i>
      <x v="3644"/>
    </i>
    <i>
      <x v="3659"/>
    </i>
    <i>
      <x v="3667"/>
    </i>
    <i>
      <x v="3929"/>
    </i>
    <i>
      <x v="3403"/>
    </i>
    <i>
      <x v="3356"/>
    </i>
    <i>
      <x v="231"/>
    </i>
    <i>
      <x v="3687"/>
    </i>
    <i>
      <x v="492"/>
    </i>
    <i>
      <x v="739"/>
    </i>
    <i>
      <x v="241"/>
    </i>
    <i>
      <x v="2295"/>
    </i>
    <i>
      <x v="221"/>
    </i>
    <i>
      <x v="3010"/>
    </i>
    <i>
      <x v="1519"/>
    </i>
    <i>
      <x v="3637"/>
    </i>
    <i>
      <x v="3694"/>
    </i>
    <i>
      <x v="2654"/>
    </i>
    <i>
      <x v="3329"/>
    </i>
    <i>
      <x v="3663"/>
    </i>
    <i>
      <x v="3357"/>
    </i>
    <i>
      <x v="3955"/>
    </i>
    <i>
      <x v="3521"/>
    </i>
    <i>
      <x v="765"/>
    </i>
    <i>
      <x v="2040"/>
    </i>
    <i>
      <x v="1468"/>
    </i>
    <i>
      <x v="240"/>
    </i>
    <i>
      <x v="1078"/>
    </i>
    <i>
      <x v="135"/>
    </i>
    <i>
      <x v="582"/>
    </i>
    <i>
      <x v="86"/>
    </i>
    <i>
      <x v="3656"/>
    </i>
    <i>
      <x v="878"/>
    </i>
    <i>
      <x v="2084"/>
    </i>
    <i>
      <x v="3322"/>
    </i>
    <i>
      <x v="3720"/>
    </i>
    <i>
      <x v="3898"/>
    </i>
    <i>
      <x v="3790"/>
    </i>
    <i>
      <x v="3747"/>
    </i>
    <i>
      <x v="3700"/>
    </i>
    <i>
      <x v="3330"/>
    </i>
    <i>
      <x v="3709"/>
    </i>
    <i>
      <x v="3167"/>
    </i>
    <i>
      <x v="3808"/>
    </i>
    <i>
      <x v="2713"/>
    </i>
    <i>
      <x v="2852"/>
    </i>
    <i>
      <x v="750"/>
    </i>
    <i>
      <x v="1050"/>
    </i>
    <i>
      <x v="1307"/>
    </i>
    <i>
      <x v="1127"/>
    </i>
    <i>
      <x v="2182"/>
    </i>
    <i>
      <x v="2440"/>
    </i>
    <i>
      <x v="576"/>
    </i>
    <i>
      <x v="1801"/>
    </i>
    <i>
      <x v="2652"/>
    </i>
    <i>
      <x v="480"/>
    </i>
    <i>
      <x v="481"/>
    </i>
    <i>
      <x v="92"/>
    </i>
    <i>
      <x v="3716"/>
    </i>
    <i>
      <x v="301"/>
    </i>
    <i>
      <x v="3331"/>
    </i>
    <i>
      <x v="210"/>
    </i>
    <i>
      <x v="3653"/>
    </i>
    <i>
      <x v="102"/>
    </i>
    <i>
      <x v="2368"/>
    </i>
    <i>
      <x v="735"/>
    </i>
    <i>
      <x v="3159"/>
    </i>
    <i>
      <x v="3348"/>
    </i>
    <i>
      <x v="2460"/>
    </i>
    <i>
      <x v="1557"/>
    </i>
    <i>
      <x v="2611"/>
    </i>
    <i>
      <x v="795"/>
    </i>
    <i>
      <x v="1609"/>
    </i>
    <i>
      <x v="3643"/>
    </i>
    <i>
      <x v="252"/>
    </i>
    <i>
      <x v="3144"/>
    </i>
    <i>
      <x v="3980"/>
    </i>
    <i>
      <x v="2799"/>
    </i>
    <i>
      <x v="3671"/>
    </i>
    <i>
      <x v="1155"/>
    </i>
    <i>
      <x v="2399"/>
    </i>
    <i>
      <x v="639"/>
    </i>
    <i>
      <x v="1665"/>
    </i>
    <i>
      <x v="351"/>
    </i>
    <i>
      <x v="2511"/>
    </i>
    <i>
      <x v="3677"/>
    </i>
    <i>
      <x v="2774"/>
    </i>
    <i>
      <x v="3143"/>
    </i>
    <i>
      <x v="215"/>
    </i>
    <i>
      <x v="1897"/>
    </i>
    <i>
      <x v="3624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5">
    <pageField fld="7" hier="-1"/>
    <pageField fld="11" hier="-1"/>
    <pageField fld="12" hier="-1"/>
    <pageField fld="14" hier="-1"/>
    <pageField fld="10" hier="-1"/>
  </pageFields>
  <dataFields count="1">
    <dataField name="Sum of contribution" fld="5" baseField="0" baseItem="0" numFmtId="164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9ADCC4-F72C-5146-8DFA-CF22A5C1FACD}" name="PivotTable1" cacheId="7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Recipient and Year" colHeaderCaption="Donor">
  <location ref="A15:H635" firstHeaderRow="1" firstDataRow="2" firstDataCol="1" rowPageCount="5" colPageCount="1"/>
  <pivotFields count="15"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4019">
        <item sd="0" x="1753"/>
        <item sd="0" x="1163"/>
        <item sd="0" x="1166"/>
        <item sd="0" x="2264"/>
        <item sd="0" x="510"/>
        <item sd="0" x="2146"/>
        <item sd="0" x="3686"/>
        <item sd="0" x="3917"/>
        <item sd="0" x="1859"/>
        <item sd="0" x="3922"/>
        <item sd="0" x="3666"/>
        <item sd="0" x="3672"/>
        <item sd="0" x="3928"/>
        <item sd="0" x="3679"/>
        <item sd="0" x="3689"/>
        <item sd="0" x="3674"/>
        <item sd="0" x="3680"/>
        <item sd="0" x="3671"/>
        <item sd="0" x="3927"/>
        <item sd="0" x="3681"/>
        <item sd="0" x="3925"/>
        <item sd="0" x="3664"/>
        <item sd="0" x="3926"/>
        <item sd="0" x="3675"/>
        <item sd="0" x="3923"/>
        <item sd="0" x="3670"/>
        <item sd="0" x="3688"/>
        <item sd="0" x="3687"/>
        <item sd="0" x="3669"/>
        <item sd="0" x="3921"/>
        <item sd="0" x="3676"/>
        <item sd="0" x="3682"/>
        <item sd="0" x="3915"/>
        <item sd="0" x="3673"/>
        <item sd="0" x="3683"/>
        <item sd="0" x="3924"/>
        <item sd="0" x="3677"/>
        <item sd="0" x="3919"/>
        <item sd="0" x="3684"/>
        <item sd="0" x="3678"/>
        <item sd="0" x="3692"/>
        <item sd="0" x="3690"/>
        <item sd="0" x="3691"/>
        <item sd="0" x="3916"/>
        <item sd="0" x="3920"/>
        <item sd="0" x="3667"/>
        <item sd="0" x="3665"/>
        <item sd="0" x="3685"/>
        <item sd="0" x="3668"/>
        <item sd="0" x="3918"/>
        <item sd="0" x="451"/>
        <item sd="0" x="3663"/>
        <item sd="0" x="778"/>
        <item sd="0" x="779"/>
        <item sd="0" x="780"/>
        <item sd="0" x="781"/>
        <item sd="0" x="782"/>
        <item sd="0" x="783"/>
        <item sd="0" x="784"/>
        <item sd="0" x="785"/>
        <item sd="0" x="786"/>
        <item sd="0" x="787"/>
        <item sd="0" x="788"/>
        <item sd="0" x="789"/>
        <item sd="0" x="790"/>
        <item sd="0" x="791"/>
        <item sd="0" x="792"/>
        <item sd="0" x="793"/>
        <item sd="0" x="794"/>
        <item sd="0" x="795"/>
        <item sd="0" x="796"/>
        <item sd="0" x="797"/>
        <item sd="0" x="798"/>
        <item sd="0" x="799"/>
        <item sd="0" x="800"/>
        <item sd="0" x="801"/>
        <item sd="0" x="802"/>
        <item sd="0" x="596"/>
        <item sd="0" x="3561"/>
        <item sd="0" x="2094"/>
        <item sd="0" x="2156"/>
        <item sd="0" x="597"/>
        <item sd="0" x="2729"/>
        <item sd="0" x="3056"/>
        <item sd="0" x="1663"/>
        <item sd="0" x="1480"/>
        <item sd="0" x="1751"/>
        <item sd="0" x="1459"/>
        <item sd="0" x="336"/>
        <item sd="0" x="1995"/>
        <item sd="0" x="2379"/>
        <item sd="0" x="2236"/>
        <item sd="0" x="1796"/>
        <item sd="0" x="141"/>
        <item sd="0" x="40"/>
        <item sd="0" x="598"/>
        <item sd="0" x="2282"/>
        <item sd="0" x="0"/>
        <item sd="0" x="1588"/>
        <item sd="0" x="2967"/>
        <item sd="0" x="3057"/>
        <item sd="0" x="1882"/>
        <item sd="0" x="1559"/>
        <item sd="0" x="381"/>
        <item sd="0" x="27"/>
        <item sd="0" x="1224"/>
        <item sd="0" x="2438"/>
        <item sd="0" x="2380"/>
        <item sd="0" x="3126"/>
        <item sd="0" x="2863"/>
        <item sd="0" x="452"/>
        <item sd="0" x="2968"/>
        <item sd="0" x="2730"/>
        <item sd="0" x="3058"/>
        <item sd="0" x="2864"/>
        <item sd="0" x="1305"/>
        <item sd="0" x="2229"/>
        <item sd="0" x="1347"/>
        <item sd="0" x="1757"/>
        <item sd="0" x="382"/>
        <item sd="0" x="1600"/>
        <item sd="0" x="383"/>
        <item sd="0" x="2731"/>
        <item sd="0" x="2062"/>
        <item sd="0" x="1406"/>
        <item sd="0" x="599"/>
        <item sd="0" x="3270"/>
        <item sd="0" x="2170"/>
        <item sd="0" x="243"/>
        <item sd="0" x="2732"/>
        <item sd="0" x="3463"/>
        <item sd="0" x="3416"/>
        <item sd="0" x="2318"/>
        <item sd="0" x="2006"/>
        <item sd="0" x="1043"/>
        <item sd="0" x="511"/>
        <item sd="0" x="1640"/>
        <item sd="0" x="2280"/>
        <item sd="0" x="3624"/>
        <item sd="0" x="2969"/>
        <item sd="0" x="142"/>
        <item sd="0" x="600"/>
        <item sd="0" x="3623"/>
        <item sd="0" x="2044"/>
        <item sd="0" x="1889"/>
        <item sd="0" x="244"/>
        <item sd="0" x="1323"/>
        <item sd="0" x="2733"/>
        <item sd="0" x="2734"/>
        <item sd="0" x="2672"/>
        <item sd="0" x="2673"/>
        <item sd="0" x="3420"/>
        <item sd="0" x="3196"/>
        <item sd="0" x="2364"/>
        <item sd="0" x="1833"/>
        <item sd="0" x="601"/>
        <item sd="0" x="2130"/>
        <item sd="0" x="339"/>
        <item sd="0" x="2401"/>
        <item sd="0" x="803"/>
        <item sd="0" x="453"/>
        <item sd="0" x="195"/>
        <item sd="0" x="512"/>
        <item sd="0" x="2334"/>
        <item sd="0" x="132"/>
        <item sd="0" x="715"/>
        <item sd="0" x="1315"/>
        <item sd="0" x="716"/>
        <item sd="0" x="2063"/>
        <item sd="0" x="97"/>
        <item sd="0" x="2389"/>
        <item sd="0" x="120"/>
        <item sd="0" x="1880"/>
        <item sd="0" x="2428"/>
        <item sd="0" x="2381"/>
        <item sd="0" x="1840"/>
        <item sd="0" x="245"/>
        <item sd="0" x="1705"/>
        <item sd="0" x="196"/>
        <item sd="0" x="1496"/>
        <item sd="0" x="36"/>
        <item sd="0" x="1396"/>
        <item sd="0" x="1905"/>
        <item sd="0" x="1266"/>
        <item sd="0" x="2402"/>
        <item sd="0" x="1295"/>
        <item sd="0" x="1008"/>
        <item sd="0" x="2865"/>
        <item sd="0" x="2598"/>
        <item sd="0" x="2735"/>
        <item sd="0" x="2543"/>
        <item sd="0" x="3127"/>
        <item sd="0" x="2453"/>
        <item sd="0" x="1724"/>
        <item sd="0" x="246"/>
        <item sd="0" x="602"/>
        <item sd="0" x="2454"/>
        <item sd="0" x="2736"/>
        <item sd="0" x="2455"/>
        <item sd="0" x="1514"/>
        <item sd="0" x="1782"/>
        <item sd="0" x="603"/>
        <item sd="0" x="604"/>
        <item sd="0" x="1891"/>
        <item sd="0" x="2222"/>
        <item sd="0" x="1320"/>
        <item sd="0" x="605"/>
        <item sd="0" x="2074"/>
        <item sd="0" x="1827"/>
        <item sd="0" x="165"/>
        <item sd="0" x="1049"/>
        <item sd="0" x="991"/>
        <item sd="0" x="197"/>
        <item sd="0" x="2067"/>
        <item sd="0" x="1094"/>
        <item sd="0" x="1366"/>
        <item sd="0" x="1278"/>
        <item sd="0" x="513"/>
        <item sd="0" x="1198"/>
        <item sd="0" x="514"/>
        <item sd="0" x="89"/>
        <item sd="0" x="2096"/>
        <item sd="0" x="247"/>
        <item sd="0" x="1461"/>
        <item sd="0" x="2243"/>
        <item sd="0" x="3271"/>
        <item sd="0" x="2866"/>
        <item sd="0" x="1623"/>
        <item sd="0" x="2537"/>
        <item sd="0" x="248"/>
        <item sd="0" x="1661"/>
        <item sd="0" x="1976"/>
        <item sd="0" x="1817"/>
        <item sd="0" x="198"/>
        <item sd="0" x="1803"/>
        <item sd="0" x="1537"/>
        <item sd="0" x="2254"/>
        <item sd="0" x="2390"/>
        <item sd="0" x="1385"/>
        <item sd="0" x="147"/>
        <item sd="0" x="384"/>
        <item sd="0" x="249"/>
        <item sd="0" x="2021"/>
        <item sd="0" x="2326"/>
        <item sd="0" x="18"/>
        <item sd="0" x="1740"/>
        <item sd="0" x="166"/>
        <item sd="0" x="385"/>
        <item sd="0" x="3345"/>
        <item sd="0" x="606"/>
        <item sd="0" x="1123"/>
        <item sd="0" x="717"/>
        <item sd="0" x="515"/>
        <item sd="0" x="1848"/>
        <item sd="0" x="2737"/>
        <item sd="0" x="516"/>
        <item sd="0" x="1114"/>
        <item sd="0" x="2098"/>
        <item sd="0" m="1" x="4013"/>
        <item sd="0" x="517"/>
        <item sd="0" x="250"/>
        <item sd="0" x="3703"/>
        <item sd="0" x="3696"/>
        <item sd="0" x="3699"/>
        <item sd="0" x="3697"/>
        <item sd="0" x="3698"/>
        <item sd="0" x="3931"/>
        <item sd="0" x="3929"/>
        <item sd="0" x="3930"/>
        <item sd="0" x="3700"/>
        <item sd="0" x="3701"/>
        <item sd="0" x="3693"/>
        <item sd="0" x="3694"/>
        <item sd="0" x="3705"/>
        <item sd="0" x="3702"/>
        <item sd="0" x="3704"/>
        <item sd="0" x="3695"/>
        <item sd="0" x="804"/>
        <item sd="0" x="805"/>
        <item sd="0" x="806"/>
        <item sd="0" x="807"/>
        <item sd="0" x="808"/>
        <item sd="0" x="809"/>
        <item sd="0" x="810"/>
        <item sd="0" x="811"/>
        <item sd="0" x="812"/>
        <item sd="0" x="3272"/>
        <item sd="0" x="992"/>
        <item sd="0" x="1273"/>
        <item sd="0" x="3346"/>
        <item sd="0" x="3059"/>
        <item sd="0" x="1996"/>
        <item sd="0" x="2456"/>
        <item sd="0" x="2867"/>
        <item sd="0" x="2135"/>
        <item sd="0" x="1015"/>
        <item sd="0" x="3347"/>
        <item sd="0" x="2599"/>
        <item sd="0" x="3456"/>
        <item sd="0" x="1121"/>
        <item sd="0" x="2674"/>
        <item sd="0" x="718"/>
        <item sd="0" x="2457"/>
        <item sd="0" x="199"/>
        <item sd="0" x="2347"/>
        <item sd="0" x="1955"/>
        <item sd="0" x="3442"/>
        <item sd="0" x="1908"/>
        <item sd="0" x="1318"/>
        <item sd="0" x="1710"/>
        <item sd="0" x="2738"/>
        <item sd="0" x="2544"/>
        <item sd="0" x="1691"/>
        <item sd="0" x="1988"/>
        <item sd="0" x="1172"/>
        <item sd="0" x="2868"/>
        <item sd="0" x="2739"/>
        <item sd="0" x="3128"/>
        <item sd="0" x="1491"/>
        <item sd="0" x="1857"/>
        <item sd="0" x="200"/>
        <item sd="0" x="1260"/>
        <item sd="0" x="3197"/>
        <item sd="0" x="3273"/>
        <item sd="0" x="386"/>
        <item sd="0" x="3531"/>
        <item sd="0" x="3274"/>
        <item sd="0" x="3129"/>
        <item sd="0" x="3583"/>
        <item sd="0" x="1975"/>
        <item sd="0" x="1907"/>
        <item sd="0" x="251"/>
        <item sd="0" x="2175"/>
        <item sd="0" x="1253"/>
        <item sd="0" x="1187"/>
        <item sd="0" x="1356"/>
        <item sd="0" x="2600"/>
        <item sd="0" x="1213"/>
        <item sd="0" x="2740"/>
        <item sd="0" x="1138"/>
        <item sd="0" x="3512"/>
        <item sd="0" x="201"/>
        <item sd="0" x="3060"/>
        <item sd="0" x="1706"/>
        <item sd="0" x="1099"/>
        <item sd="0" x="2970"/>
        <item sd="0" x="1418"/>
        <item sd="0" x="2458"/>
        <item sd="0" x="2741"/>
        <item sd="0" x="1763"/>
        <item sd="0" x="3493"/>
        <item sd="0" x="1206"/>
        <item sd="0" x="2007"/>
        <item sd="0" x="3577"/>
        <item sd="0" x="2601"/>
        <item sd="0" x="152"/>
        <item sd="0" x="3544"/>
        <item sd="0" x="2602"/>
        <item sd="0" x="518"/>
        <item sd="0" x="3628"/>
        <item sd="0" x="3658"/>
        <item sd="0" x="1155"/>
        <item sd="0" x="1670"/>
        <item sd="0" x="607"/>
        <item sd="0" x="608"/>
        <item sd="0" x="609"/>
        <item sd="0" x="2050"/>
        <item sd="0" x="610"/>
        <item sd="0" x="3348"/>
        <item sd="0" x="1190"/>
        <item sd="0" x="2971"/>
        <item sd="0" x="3349"/>
        <item sd="0" x="2230"/>
        <item sd="0" x="3275"/>
        <item sd="0" x="1029"/>
        <item sd="0" x="1074"/>
        <item sd="0" x="338"/>
        <item sd="0" x="2231"/>
        <item sd="0" x="1820"/>
        <item sd="0" x="153"/>
        <item sd="0" x="2742"/>
        <item sd="0" x="3130"/>
        <item sd="0" x="1861"/>
        <item sd="0" x="1655"/>
        <item sd="0" x="2201"/>
        <item sd="0" x="202"/>
        <item sd="0" x="1014"/>
        <item sd="0" x="2603"/>
        <item sd="0" x="2743"/>
        <item sd="0" x="3350"/>
        <item sd="0" x="1256"/>
        <item sd="0" x="2604"/>
        <item sd="0" x="2441"/>
        <item sd="0" x="1227"/>
        <item sd="0" x="112"/>
        <item sd="0" x="1307"/>
        <item sd="0" x="454"/>
        <item sd="0" x="1566"/>
        <item sd="0" x="1062"/>
        <item sd="0" x="387"/>
        <item sd="0" x="1606"/>
        <item sd="0" x="3452"/>
        <item sd="0" x="1343"/>
        <item sd="0" x="3276"/>
        <item sd="0" x="3131"/>
        <item sd="0" x="3654"/>
        <item sd="0" x="2605"/>
        <item sd="0" x="1222"/>
        <item sd="0" x="3277"/>
        <item sd="0" x="2972"/>
        <item sd="0" x="2606"/>
        <item sd="0" x="2197"/>
        <item sd="0" x="3351"/>
        <item sd="0" x="3352"/>
        <item sd="0" x="3464"/>
        <item sd="0" x="1048"/>
        <item sd="0" x="2348"/>
        <item sd="0" x="1819"/>
        <item sd="0" x="340"/>
        <item sd="0" x="1602"/>
        <item sd="0" x="2459"/>
        <item sd="0" x="1953"/>
        <item sd="0" x="3061"/>
        <item sd="0" x="3132"/>
        <item sd="0" x="252"/>
        <item sd="0" x="2744"/>
        <item sd="0" x="1919"/>
        <item sd="0" x="3607"/>
        <item sd="0" x="3278"/>
        <item sd="0" x="1169"/>
        <item sd="0" x="2087"/>
        <item sd="0" x="1949"/>
        <item sd="0" x="2460"/>
        <item sd="0" x="713"/>
        <item sd="0" x="3198"/>
        <item sd="0" x="1593"/>
        <item sd="0" x="3353"/>
        <item sd="0" x="3133"/>
        <item sd="0" x="719"/>
        <item sd="0" x="1601"/>
        <item sd="0" x="2660"/>
        <item sd="0" x="2084"/>
        <item sd="0" x="3134"/>
        <item sd="0" x="3279"/>
        <item sd="0" x="3135"/>
        <item sd="0" x="1161"/>
        <item sd="0" x="3460"/>
        <item sd="0" x="2249"/>
        <item sd="0" x="3062"/>
        <item sd="0" x="1"/>
        <item sd="0" x="1370"/>
        <item sd="0" x="3199"/>
        <item sd="0" x="3280"/>
        <item sd="0" x="2461"/>
        <item sd="0" x="2014"/>
        <item sd="0" x="204"/>
        <item sd="0" x="1282"/>
        <item sd="0" x="1252"/>
        <item sd="0" x="2092"/>
        <item sd="0" x="3281"/>
        <item sd="0" x="2153"/>
        <item sd="0" x="3500"/>
        <item sd="0" x="611"/>
        <item sd="0" x="612"/>
        <item sd="0" x="2139"/>
        <item sd="0" x="3415"/>
        <item sd="0" x="2020"/>
        <item sd="0" x="613"/>
        <item sd="0" x="1698"/>
        <item sd="0" x="614"/>
        <item sd="0" x="720"/>
        <item sd="0" x="1881"/>
        <item sd="0" x="1285"/>
        <item sd="0" x="1290"/>
        <item sd="0" x="2745"/>
        <item sd="0" x="2973"/>
        <item sd="0" x="2365"/>
        <item sd="0" x="519"/>
        <item sd="0" x="520"/>
        <item sd="0" x="2335"/>
        <item sd="0" x="2391"/>
        <item sd="0" x="455"/>
        <item sd="0" x="456"/>
        <item sd="0" x="2403"/>
        <item sd="0" x="3637"/>
        <item sd="0" x="167"/>
        <item sd="0" x="2869"/>
        <item sd="0" x="2870"/>
        <item sd="0" x="1327"/>
        <item sd="0" x="2746"/>
        <item sd="0" x="721"/>
        <item sd="0" x="154"/>
        <item sd="0" x="253"/>
        <item sd="0" x="2242"/>
        <item sd="0" x="2545"/>
        <item sd="0" x="2675"/>
        <item sd="0" x="3063"/>
        <item sd="0" x="2676"/>
        <item sd="0" x="2225"/>
        <item sd="0" x="1747"/>
        <item sd="0" x="1966"/>
        <item sd="0" x="1084"/>
        <item sd="0" x="2057"/>
        <item sd="0" x="2462"/>
        <item sd="0" x="2049"/>
        <item sd="0" x="1308"/>
        <item sd="0" x="2366"/>
        <item sd="0" x="1513"/>
        <item sd="0" x="1340"/>
        <item sd="0" x="2677"/>
        <item sd="0" x="2747"/>
        <item sd="0" x="2086"/>
        <item sd="0" x="3719"/>
        <item sd="0" x="3713"/>
        <item sd="0" x="3933"/>
        <item sd="0" x="3717"/>
        <item sd="0" x="3708"/>
        <item sd="0" x="3714"/>
        <item sd="0" x="3706"/>
        <item sd="0" x="3711"/>
        <item sd="0" x="3716"/>
        <item sd="0" x="3709"/>
        <item sd="0" x="3940"/>
        <item sd="0" x="3707"/>
        <item sd="0" x="3712"/>
        <item sd="0" x="3710"/>
        <item sd="0" x="3936"/>
        <item sd="0" x="3718"/>
        <item sd="0" x="3935"/>
        <item sd="0" x="3715"/>
        <item sd="0" x="3939"/>
        <item sd="0" x="3932"/>
        <item sd="0" x="3934"/>
        <item sd="0" x="3937"/>
        <item sd="0" x="3938"/>
        <item sd="0" x="813"/>
        <item sd="0" x="814"/>
        <item sd="0" x="815"/>
        <item sd="0" x="816"/>
        <item sd="0" x="817"/>
        <item sd="0" x="818"/>
        <item sd="0" x="819"/>
        <item sd="0" x="820"/>
        <item sd="0" x="821"/>
        <item sd="0" x="822"/>
        <item sd="0" x="2158"/>
        <item sd="0" x="618"/>
        <item sd="0" x="1766"/>
        <item sd="0" x="615"/>
        <item sd="0" x="1360"/>
        <item sd="0" x="388"/>
        <item sd="0" x="262"/>
        <item sd="0" x="1351"/>
        <item sd="0" x="2871"/>
        <item sd="0" x="457"/>
        <item sd="0" x="722"/>
        <item sd="0" x="1958"/>
        <item sd="0" x="2218"/>
        <item sd="0" x="2349"/>
        <item sd="0" x="3615"/>
        <item sd="0" x="1798"/>
        <item sd="0" x="205"/>
        <item sd="0" x="2748"/>
        <item sd="0" x="3200"/>
        <item sd="0" x="2749"/>
        <item sd="0" x="3201"/>
        <item sd="0" x="2974"/>
        <item sd="0" x="2430"/>
        <item sd="0" x="3354"/>
        <item sd="0" x="1689"/>
        <item sd="0" x="2392"/>
        <item sd="0" x="1272"/>
        <item sd="0" x="19"/>
        <item sd="0" x="2184"/>
        <item sd="0" x="2274"/>
        <item sd="0" x="20"/>
        <item sd="0" x="1067"/>
        <item sd="0" x="2678"/>
        <item sd="0" x="2040"/>
        <item sd="0" x="1408"/>
        <item sd="0" x="1993"/>
        <item sd="0" x="2192"/>
        <item sd="0" x="342"/>
        <item sd="0" x="1021"/>
        <item sd="0" x="46"/>
        <item sd="0" x="616"/>
        <item sd="0" x="2463"/>
        <item sd="0" x="1479"/>
        <item sd="0" x="1402"/>
        <item sd="0" x="2975"/>
        <item sd="0" x="2750"/>
        <item sd="0" x="3202"/>
        <item sd="0" x="3572"/>
        <item sd="0" x="1296"/>
        <item sd="0" x="723"/>
        <item sd="0" x="458"/>
        <item sd="0" x="343"/>
        <item sd="0" x="168"/>
        <item sd="0" x="2464"/>
        <item sd="0" x="3433"/>
        <item sd="0" x="2976"/>
        <item sd="0" x="617"/>
        <item sd="0" x="1111"/>
        <item sd="0" x="1093"/>
        <item sd="0" x="2751"/>
        <item sd="0" x="2393"/>
        <item sd="0" x="2661"/>
        <item sd="0" x="424"/>
        <item sd="0" x="2"/>
        <item sd="0" x="587"/>
        <item sd="0" x="1071"/>
        <item sd="0" x="1664"/>
        <item sd="0" x="389"/>
        <item sd="0" x="1942"/>
        <item sd="0" x="1470"/>
        <item sd="0" x="443"/>
        <item sd="0" x="1586"/>
        <item sd="0" x="2162"/>
        <item sd="0" x="724"/>
        <item sd="0" x="2319"/>
        <item sd="0" x="105"/>
        <item sd="0" x="390"/>
        <item sd="0" x="206"/>
        <item sd="0" x="2232"/>
        <item sd="0" x="2275"/>
        <item sd="0" x="2442"/>
        <item sd="0" x="41"/>
        <item sd="0" x="2320"/>
        <item sd="0" x="1403"/>
        <item sd="0" x="725"/>
        <item sd="0" x="1463"/>
        <item sd="0" x="1545"/>
        <item sd="0" x="1564"/>
        <item sd="0" x="726"/>
        <item sd="0" x="2329"/>
        <item sd="0" x="727"/>
        <item sd="0" x="1265"/>
        <item sd="0" x="2322"/>
        <item sd="0" x="521"/>
        <item sd="0" x="522"/>
        <item sd="0" x="3355"/>
        <item sd="0" x="2592"/>
        <item sd="0" x="1573"/>
        <item sd="0" x="1767"/>
        <item sd="0" x="2443"/>
        <item sd="0" x="2679"/>
        <item sd="0" x="2872"/>
        <item sd="0" x="3282"/>
        <item sd="0" x="2680"/>
        <item sd="0" x="2752"/>
        <item sd="0" x="3283"/>
        <item sd="0" x="3203"/>
        <item sd="0" x="1776"/>
        <item sd="0" x="207"/>
        <item sd="0" x="2263"/>
        <item sd="0" x="380"/>
        <item sd="0" x="254"/>
        <item sd="0" x="1743"/>
        <item sd="0" x="2064"/>
        <item sd="0" x="2031"/>
        <item sd="0" x="3591"/>
        <item sd="0" x="2465"/>
        <item sd="0" x="391"/>
        <item sd="0" x="1769"/>
        <item sd="0" x="1259"/>
        <item sd="0" x="2662"/>
        <item sd="0" x="2394"/>
        <item sd="0" x="2431"/>
        <item sd="0" x="3284"/>
        <item sd="0" x="2753"/>
        <item sd="0" x="255"/>
        <item sd="0" x="2754"/>
        <item sd="0" x="2283"/>
        <item sd="0" x="823"/>
        <item sd="0" x="2196"/>
        <item sd="0" x="2284"/>
        <item sd="0" x="1204"/>
        <item sd="0" x="54"/>
        <item sd="0" x="2285"/>
        <item sd="0" x="256"/>
        <item sd="0" x="1943"/>
        <item sd="0" x="1426"/>
        <item sd="0" x="1744"/>
        <item sd="0" x="588"/>
        <item sd="0" x="37"/>
        <item sd="0" x="2367"/>
        <item sd="0" x="2281"/>
        <item sd="0" x="2432"/>
        <item sd="0" x="1059"/>
        <item sd="0" x="742"/>
        <item sd="0" x="523"/>
        <item sd="0" x="524"/>
        <item sd="0" x="208"/>
        <item sd="0" x="1009"/>
        <item sd="0" x="3136"/>
        <item sd="0" x="3478"/>
        <item sd="0" x="1865"/>
        <item sd="0" x="1106"/>
        <item sd="0" x="1825"/>
        <item sd="0" x="2663"/>
        <item sd="0" x="3285"/>
        <item sd="0" x="3545"/>
        <item sd="0" x="3657"/>
        <item sd="0" x="1688"/>
        <item sd="0" x="2873"/>
        <item sd="0" x="3483"/>
        <item sd="0" x="1896"/>
        <item sd="0" x="1212"/>
        <item sd="0" x="2681"/>
        <item sd="0" x="98"/>
        <item sd="0" x="2238"/>
        <item sd="0" x="3648"/>
        <item sd="0" x="1422"/>
        <item sd="0" x="257"/>
        <item sd="0" m="1" x="4015"/>
        <item sd="0" x="1578"/>
        <item sd="0" x="1377"/>
        <item sd="0" x="3064"/>
        <item sd="0" x="2226"/>
        <item sd="0" x="990"/>
        <item sd="0" x="3356"/>
        <item sd="0" x="3357"/>
        <item sd="0" x="2404"/>
        <item sd="0" x="3137"/>
        <item sd="0" x="3569"/>
        <item sd="0" x="3358"/>
        <item sd="0" x="2607"/>
        <item sd="0" x="3466"/>
        <item sd="0" x="1972"/>
        <item sd="0" x="2286"/>
        <item sd="0" x="2059"/>
        <item sd="0" x="258"/>
        <item sd="0" x="169"/>
        <item sd="0" x="459"/>
        <item sd="0" x="259"/>
        <item sd="0" x="728"/>
        <item sd="0" x="460"/>
        <item sd="0" x="525"/>
        <item sd="0" x="260"/>
        <item sd="0" x="2227"/>
        <item sd="0" x="2165"/>
        <item sd="0" x="209"/>
        <item sd="0" x="2228"/>
        <item sd="0" x="2546"/>
        <item sd="0" x="3359"/>
        <item sd="0" x="3138"/>
        <item sd="0" x="2874"/>
        <item sd="0" x="3360"/>
        <item sd="0" x="1088"/>
        <item sd="0" x="261"/>
        <item sd="0" x="2115"/>
        <item sd="0" x="729"/>
        <item sd="0" x="3139"/>
        <item sd="0" x="3286"/>
        <item sd="0" x="3204"/>
        <item sd="0" x="1215"/>
        <item sd="0" x="589"/>
        <item sd="0" x="1790"/>
        <item sd="0" x="155"/>
        <item sd="0" x="2444"/>
        <item sd="0" x="1674"/>
        <item sd="0" x="2382"/>
        <item sd="0" x="2268"/>
        <item sd="0" x="28"/>
        <item sd="0" x="2755"/>
        <item sd="0" x="461"/>
        <item sd="0" x="730"/>
        <item sd="0" x="1175"/>
        <item sd="0" x="1836"/>
        <item sd="0" x="392"/>
        <item sd="0" x="1895"/>
        <item sd="0" x="619"/>
        <item sd="0" x="620"/>
        <item sd="0" x="1831"/>
        <item sd="0" x="1220"/>
        <item sd="0" x="2205"/>
        <item sd="0" x="1474"/>
        <item sd="0" x="2116"/>
        <item sd="0" x="2240"/>
        <item sd="0" x="2340"/>
        <item sd="0" x="2330"/>
        <item sd="0" x="1978"/>
        <item sd="0" x="1085"/>
        <item sd="0" x="3361"/>
        <item sd="0" x="3287"/>
        <item sd="0" x="3507"/>
        <item sd="0" x="3362"/>
        <item sd="0" x="1455"/>
        <item sd="0" x="3626"/>
        <item sd="0" x="2756"/>
        <item sd="0" x="3205"/>
        <item sd="0" x="2142"/>
        <item sd="0" x="526"/>
        <item sd="0" x="1354"/>
        <item sd="0" x="1417"/>
        <item sd="0" x="393"/>
        <item sd="0" x="731"/>
        <item sd="0" x="527"/>
        <item sd="0" x="3140"/>
        <item sd="0" x="3504"/>
        <item sd="0" x="3342"/>
        <item sd="0" x="2341"/>
        <item sd="0" x="1284"/>
        <item sd="0" x="3206"/>
        <item sd="0" x="2466"/>
        <item sd="0" x="2547"/>
        <item sd="0" x="2977"/>
        <item sd="0" x="3288"/>
        <item sd="0" x="3563"/>
        <item sd="0" x="2467"/>
        <item sd="0" x="3363"/>
        <item sd="0" x="3425"/>
        <item sd="0" x="2239"/>
        <item sd="0" x="1961"/>
        <item sd="0" x="1030"/>
        <item sd="0" x="3207"/>
        <item sd="0" x="3496"/>
        <item sd="0" x="528"/>
        <item sd="0" x="3604"/>
        <item sd="0" x="3472"/>
        <item sd="0" x="2875"/>
        <item sd="0" x="170"/>
        <item sd="0" x="1592"/>
        <item sd="0" x="2876"/>
        <item sd="0" x="3208"/>
        <item sd="0" x="2877"/>
        <item sd="0" x="3141"/>
        <item sd="0" x="1047"/>
        <item sd="0" x="1019"/>
        <item sd="0" x="2978"/>
        <item sd="0" x="1069"/>
        <item sd="0" x="1095"/>
        <item sd="0" x="732"/>
        <item sd="0" x="1157"/>
        <item sd="0" x="3364"/>
        <item sd="0" x="1727"/>
        <item sd="0" x="1737"/>
        <item sd="0" x="3508"/>
        <item sd="0" x="2979"/>
        <item sd="0" x="2024"/>
        <item sd="0" x="1569"/>
        <item sd="0" x="3142"/>
        <item sd="0" x="1649"/>
        <item sd="0" x="3724"/>
        <item sd="0" x="3728"/>
        <item sd="0" x="3941"/>
        <item sd="0" x="3721"/>
        <item sd="0" x="3720"/>
        <item sd="0" x="3725"/>
        <item sd="0" x="3942"/>
        <item sd="0" x="3723"/>
        <item sd="0" x="3726"/>
        <item sd="0" x="3722"/>
        <item sd="0" x="3729"/>
        <item sd="0" x="3727"/>
        <item sd="0" x="824"/>
        <item sd="0" x="825"/>
        <item sd="0" x="826"/>
        <item sd="0" x="827"/>
        <item sd="0" x="828"/>
        <item sd="0" x="829"/>
        <item sd="0" x="2287"/>
        <item sd="0" x="830"/>
        <item sd="0" x="831"/>
        <item sd="0" x="832"/>
        <item sd="0" x="833"/>
        <item sd="0" x="834"/>
        <item sd="0" x="835"/>
        <item sd="0" x="836"/>
        <item sd="0" x="837"/>
        <item sd="0" x="838"/>
        <item sd="0" x="3143"/>
        <item sd="0" x="1583"/>
        <item sd="0" x="1430"/>
        <item sd="0" x="1405"/>
        <item sd="0" x="2757"/>
        <item sd="0" x="444"/>
        <item sd="0" x="1065"/>
        <item sd="0" x="1561"/>
        <item sd="0" x="1984"/>
        <item sd="0" x="2368"/>
        <item sd="0" x="621"/>
        <item sd="0" x="2288"/>
        <item sd="0" x="2289"/>
        <item sd="0" x="622"/>
        <item sd="0" x="623"/>
        <item sd="0" x="3289"/>
        <item sd="0" x="2246"/>
        <item sd="0" x="1410"/>
        <item sd="0" x="3290"/>
        <item sd="0" x="624"/>
        <item sd="0" x="1207"/>
        <item sd="0" x="2608"/>
        <item sd="0" x="625"/>
        <item sd="0" x="2414"/>
        <item sd="0" x="2468"/>
        <item sd="0" x="1171"/>
        <item sd="0" x="210"/>
        <item sd="0" x="171"/>
        <item sd="0" x="1506"/>
        <item sd="0" x="2234"/>
        <item sd="0" x="1759"/>
        <item sd="0" x="55"/>
        <item sd="0" x="113"/>
        <item sd="0" x="626"/>
        <item sd="0" x="704"/>
        <item sd="0" x="3291"/>
        <item sd="0" x="1368"/>
        <item sd="0" x="3365"/>
        <item sd="0" x="3065"/>
        <item sd="0" x="2758"/>
        <item sd="0" x="1918"/>
        <item sd="0" x="2172"/>
        <item sd="0" x="2548"/>
        <item sd="0" x="1010"/>
        <item sd="0" x="2350"/>
        <item sd="0" x="1416"/>
        <item sd="0" x="2315"/>
        <item sd="0" x="1225"/>
        <item sd="0" x="1898"/>
        <item sd="0" x="2980"/>
        <item sd="0" x="3449"/>
        <item sd="0" x="3144"/>
        <item sd="0" x="1527"/>
        <item sd="0" x="1469"/>
        <item sd="0" x="263"/>
        <item sd="0" x="344"/>
        <item sd="0" x="1877"/>
        <item sd="0" x="3209"/>
        <item sd="0" x="3912"/>
        <item sd="0" x="2018"/>
        <item sd="0" x="2290"/>
        <item sd="0" x="1632"/>
        <item sd="0" x="627"/>
        <item sd="0" x="1997"/>
        <item sd="0" x="3210"/>
        <item sd="0" x="3145"/>
        <item sd="0" x="2759"/>
        <item sd="0" x="1531"/>
        <item sd="0" x="1677"/>
        <item sd="0" x="3450"/>
        <item sd="0" x="2760"/>
        <item sd="0" x="1707"/>
        <item sd="0" x="3211"/>
        <item sd="0" x="2439"/>
        <item sd="0" x="3559"/>
        <item sd="0" x="2078"/>
        <item sd="0" x="3610"/>
        <item sd="0" x="3638"/>
        <item sd="0" x="1165"/>
        <item sd="0" x="3432"/>
        <item sd="0" x="2981"/>
        <item sd="0" x="2682"/>
        <item sd="0" x="2469"/>
        <item sd="0" x="1397"/>
        <item sd="0" x="2549"/>
        <item sd="0" x="2878"/>
        <item sd="0" x="2609"/>
        <item sd="0" x="1540"/>
        <item sd="0" x="628"/>
        <item sd="0" x="3212"/>
        <item sd="0" x="2216"/>
        <item sd="0" x="3066"/>
        <item sd="0" x="2550"/>
        <item sd="0" x="2551"/>
        <item sd="0" x="2879"/>
        <item sd="0" x="3213"/>
        <item sd="0" x="2552"/>
        <item sd="0" x="629"/>
        <item sd="0" x="3214"/>
        <item sd="0" x="3366"/>
        <item sd="0" x="4012"/>
        <item sd="0" x="264"/>
        <item sd="0" x="1407"/>
        <item sd="0" x="1276"/>
        <item sd="0" x="1325"/>
        <item sd="0" x="1990"/>
        <item sd="0" x="3215"/>
        <item sd="0" x="2761"/>
        <item sd="0" x="1413"/>
        <item sd="0" x="2171"/>
        <item sd="0" x="2470"/>
        <item sd="0" x="1141"/>
        <item sd="0" x="2880"/>
        <item sd="0" x="1526"/>
        <item sd="0" x="1036"/>
        <item sd="0" x="2553"/>
        <item sd="0" x="2471"/>
        <item sd="0" x="2982"/>
        <item sd="0" x="1590"/>
        <item sd="0" x="2195"/>
        <item sd="0" x="265"/>
        <item sd="0" x="3216"/>
        <item sd="0" x="3454"/>
        <item sd="0" x="3292"/>
        <item sd="0" x="630"/>
        <item sd="0" x="2983"/>
        <item sd="0" x="3618"/>
        <item sd="0" x="3217"/>
        <item sd="0" x="2472"/>
        <item sd="0" x="1692"/>
        <item sd="0" x="172"/>
        <item sd="0" x="1634"/>
        <item sd="0" x="1948"/>
        <item sd="0" x="2473"/>
        <item sd="0" x="631"/>
        <item sd="0" x="3614"/>
        <item sd="0" x="1712"/>
        <item sd="0" x="1425"/>
        <item sd="0" x="1139"/>
        <item sd="0" x="3593"/>
        <item sd="0" x="2984"/>
        <item sd="0" x="2554"/>
        <item sd="0" x="3527"/>
        <item sd="0" x="3943"/>
        <item sd="0" x="3738"/>
        <item sd="0" x="3950"/>
        <item sd="0" x="3739"/>
        <item sd="0" x="3730"/>
        <item sd="0" x="3749"/>
        <item sd="0" x="3746"/>
        <item sd="0" x="3731"/>
        <item sd="0" x="3732"/>
        <item sd="0" x="3737"/>
        <item sd="0" x="3750"/>
        <item sd="0" x="3948"/>
        <item sd="0" x="3733"/>
        <item sd="0" x="3747"/>
        <item sd="0" x="3947"/>
        <item sd="0" x="3735"/>
        <item sd="0" x="3944"/>
        <item sd="0" x="3748"/>
        <item sd="0" x="3734"/>
        <item sd="0" x="3945"/>
        <item sd="0" x="3740"/>
        <item sd="0" x="3736"/>
        <item sd="0" x="3741"/>
        <item sd="0" x="3949"/>
        <item sd="0" x="3742"/>
        <item sd="0" x="3743"/>
        <item sd="0" x="3744"/>
        <item sd="0" x="3946"/>
        <item sd="0" x="3745"/>
        <item sd="0" x="839"/>
        <item sd="0" x="840"/>
        <item sd="0" x="841"/>
        <item sd="0" x="842"/>
        <item sd="0" x="843"/>
        <item sd="0" x="2351"/>
        <item sd="0" x="733"/>
        <item sd="0" x="462"/>
        <item sd="0" x="1286"/>
        <item sd="0" x="1646"/>
        <item sd="0" x="734"/>
        <item sd="0" x="1552"/>
        <item sd="0" x="2962"/>
        <item sd="0" x="1415"/>
        <item sd="0" x="2429"/>
        <item sd="0" x="2131"/>
        <item sd="0" x="1627"/>
        <item sd="0" x="3367"/>
        <item sd="0" x="3524"/>
        <item sd="0" x="2474"/>
        <item sd="0" x="3146"/>
        <item sd="0" x="1780"/>
        <item sd="0" x="394"/>
        <item sd="0" x="2247"/>
        <item sd="0" x="2435"/>
        <item sd="0" x="99"/>
        <item sd="0" x="3660"/>
        <item sd="0" x="1361"/>
        <item sd="0" x="3147"/>
        <item sd="0" x="3585"/>
        <item sd="0" x="3368"/>
        <item sd="0" x="632"/>
        <item sd="0" x="529"/>
        <item sd="0" x="633"/>
        <item sd="0" x="2610"/>
        <item sd="0" x="463"/>
        <item sd="0" x="3369"/>
        <item sd="0" x="2046"/>
        <item sd="0" x="1164"/>
        <item sd="0" x="2963"/>
        <item sd="0" x="2475"/>
        <item sd="0" x="1987"/>
        <item sd="0" x="3370"/>
        <item sd="0" x="3488"/>
        <item sd="0" x="1452"/>
        <item sd="0" x="2241"/>
        <item sd="0" x="530"/>
        <item sd="0" x="711"/>
        <item sd="0" x="531"/>
        <item sd="0" x="100"/>
        <item sd="0" x="532"/>
        <item sd="0" x="106"/>
        <item sd="0" x="2985"/>
        <item sd="0" x="735"/>
        <item sd="0" x="3293"/>
        <item sd="0" x="1468"/>
        <item sd="0" x="1936"/>
        <item sd="0" m="1" x="4016"/>
        <item sd="0" x="115"/>
        <item sd="0" x="2343"/>
        <item sd="0" x="3124"/>
        <item sd="0" x="1477"/>
        <item sd="0" x="2593"/>
        <item sd="0" x="1913"/>
        <item sd="0" x="56"/>
        <item sd="0" x="2291"/>
        <item sd="0" x="634"/>
        <item sd="0" x="2683"/>
        <item sd="0" x="1983"/>
        <item sd="0" x="2986"/>
        <item sd="0" x="2555"/>
        <item sd="0" x="1243"/>
        <item sd="0" x="2881"/>
        <item sd="0" x="999"/>
        <item sd="0" x="1749"/>
        <item sd="0" x="2684"/>
        <item sd="0" x="635"/>
        <item sd="0" x="636"/>
        <item sd="0" x="2987"/>
        <item sd="0" x="3503"/>
        <item sd="0" x="590"/>
        <item sd="0" x="2219"/>
        <item sd="0" x="1268"/>
        <item sd="0" x="1807"/>
        <item sd="0" x="533"/>
        <item sd="0" x="2182"/>
        <item sd="0" x="3582"/>
        <item sd="0" x="1478"/>
        <item sd="0" x="637"/>
        <item sd="0" x="703"/>
        <item sd="0" x="1800"/>
        <item sd="0" x="3517"/>
        <item sd="0" x="3294"/>
        <item sd="0" x="1098"/>
        <item sd="0" x="2685"/>
        <item sd="0" x="2664"/>
        <item sd="0" x="3952"/>
        <item sd="0" x="3951"/>
        <item sd="0" x="844"/>
        <item sd="0" x="845"/>
        <item sd="0" x="534"/>
        <item sd="0" x="1665"/>
        <item sd="0" x="2882"/>
        <item sd="0" x="110"/>
        <item sd="0" x="1294"/>
        <item sd="0" x="2395"/>
        <item sd="0" x="3295"/>
        <item sd="0" x="3655"/>
        <item sd="0" x="2762"/>
        <item sd="0" x="3218"/>
        <item sd="0" x="1104"/>
        <item sd="0" x="1675"/>
        <item sd="0" x="2160"/>
        <item sd="0" x="345"/>
        <item sd="0" x="1152"/>
        <item sd="0" x="29"/>
        <item sd="0" x="2069"/>
        <item sd="0" x="1875"/>
        <item sd="0" x="2763"/>
        <item sd="0" x="535"/>
        <item sd="0" x="1136"/>
        <item sd="0" x="2346"/>
        <item sd="0" x="2611"/>
        <item sd="0" x="1523"/>
        <item sd="0" x="2113"/>
        <item sd="0" x="1858"/>
        <item sd="0" x="2764"/>
        <item sd="0" x="2988"/>
        <item sd="0" x="2476"/>
        <item sd="0" x="846"/>
        <item sd="0" x="1005"/>
        <item sd="0" x="3067"/>
        <item sd="0" x="2883"/>
        <item sd="0" x="3371"/>
        <item sd="0" x="3148"/>
        <item sd="0" x="2090"/>
        <item sd="0" x="1078"/>
        <item sd="0" x="638"/>
        <item sd="0" x="3661"/>
        <item sd="0" x="2884"/>
        <item sd="0" x="2989"/>
        <item sd="0" x="1834"/>
        <item sd="0" x="2686"/>
        <item sd="0" x="736"/>
        <item sd="0" x="3649"/>
        <item sd="0" x="1168"/>
        <item sd="0" x="2556"/>
        <item sd="0" x="2765"/>
        <item sd="0" x="1348"/>
        <item sd="0" x="464"/>
        <item sd="0" x="173"/>
        <item sd="0" x="2208"/>
        <item sd="0" x="465"/>
        <item sd="0" x="156"/>
        <item sd="0" x="2885"/>
        <item sd="0" x="1557"/>
        <item sd="0" x="639"/>
        <item sd="0" x="1153"/>
        <item sd="0" x="1791"/>
        <item sd="0" x="2557"/>
        <item sd="0" x="2612"/>
        <item sd="0" x="1450"/>
        <item sd="0" x="2766"/>
        <item sd="0" x="3068"/>
        <item sd="0" x="2042"/>
        <item sd="0" x="1499"/>
        <item sd="0" x="2344"/>
        <item sd="0" x="536"/>
        <item sd="0" x="1808"/>
        <item sd="0" x="38"/>
        <item sd="0" x="2145"/>
        <item sd="0" x="466"/>
        <item sd="0" x="1579"/>
        <item sd="0" x="101"/>
        <item sd="0" x="174"/>
        <item sd="0" x="21"/>
        <item sd="0" x="90"/>
        <item sd="0" x="126"/>
        <item sd="0" x="3296"/>
        <item sd="0" x="3372"/>
        <item sd="0" x="640"/>
        <item sd="0" x="1733"/>
        <item sd="0" x="445"/>
        <item sd="0" x="2477"/>
        <item sd="0" x="3149"/>
        <item sd="0" x="3373"/>
        <item sd="0" x="3581"/>
        <item sd="0" x="47"/>
        <item sd="0" x="111"/>
        <item sd="0" x="467"/>
        <item sd="0" x="2331"/>
        <item sd="0" x="395"/>
        <item sd="0" x="2316"/>
        <item sd="0" x="591"/>
        <item sd="0" x="1064"/>
        <item sd="0" x="1690"/>
        <item sd="0" x="222"/>
        <item sd="0" x="1945"/>
        <item sd="0" x="1680"/>
        <item sd="0" x="1862"/>
        <item sd="0" x="537"/>
        <item sd="0" x="175"/>
        <item sd="0" x="1595"/>
        <item sd="0" x="1620"/>
        <item sd="0" x="1823"/>
        <item sd="0" x="2558"/>
        <item sd="0" x="2211"/>
        <item sd="0" x="2164"/>
        <item sd="0" x="3343"/>
        <item sd="0" x="2445"/>
        <item sd="0" x="2107"/>
        <item sd="0" x="2278"/>
        <item sd="0" x="3448"/>
        <item sd="0" x="641"/>
        <item sd="0" x="3532"/>
        <item sd="0" x="3297"/>
        <item sd="0" x="3150"/>
        <item sd="0" x="538"/>
        <item sd="0" x="1159"/>
        <item sd="0" x="3471"/>
        <item sd="0" x="2767"/>
        <item sd="0" x="116"/>
        <item sd="0" x="2446"/>
        <item sd="0" x="3491"/>
        <item sd="0" x="2990"/>
        <item sd="0" x="2886"/>
        <item sd="0" x="42"/>
        <item sd="0" x="3755"/>
        <item sd="0" x="3953"/>
        <item sd="0" x="3954"/>
        <item sd="0" x="3754"/>
        <item sd="0" x="3751"/>
        <item sd="0" x="3752"/>
        <item sd="0" x="3753"/>
        <item sd="0" x="847"/>
        <item sd="0" x="848"/>
        <item sd="0" x="849"/>
        <item sd="0" x="2687"/>
        <item sd="0" x="642"/>
        <item sd="0" x="211"/>
        <item sd="0" x="2887"/>
        <item sd="0" x="121"/>
        <item sd="0" x="2768"/>
        <item sd="0" x="1981"/>
        <item sd="0" x="2613"/>
        <item sd="0" x="737"/>
        <item sd="0" x="2769"/>
        <item sd="0" x="2770"/>
        <item sd="0" x="3594"/>
        <item sd="0" x="1781"/>
        <item sd="0" x="643"/>
        <item sd="0" x="2559"/>
        <item sd="0" x="2991"/>
        <item sd="0" x="2688"/>
        <item sd="0" x="2771"/>
        <item sd="0" x="2560"/>
        <item sd="0" x="3374"/>
        <item sd="0" x="3537"/>
        <item sd="0" x="1947"/>
        <item sd="0" x="3299"/>
        <item sd="0" x="3375"/>
        <item sd="0" x="2147"/>
        <item sd="0" x="1003"/>
        <item sd="0" x="2292"/>
        <item sd="0" x="468"/>
        <item sd="0" x="1127"/>
        <item sd="0" x="469"/>
        <item sd="0" x="266"/>
        <item sd="0" x="22"/>
        <item sd="0" x="57"/>
        <item sd="0" x="267"/>
        <item sd="0" x="3541"/>
        <item sd="0" x="346"/>
        <item sd="0" x="268"/>
        <item sd="0" x="470"/>
        <item sd="0" x="738"/>
        <item sd="0" x="337"/>
        <item sd="0" x="212"/>
        <item sd="0" x="269"/>
        <item sd="0" x="1395"/>
        <item sd="0" x="1979"/>
        <item sd="0" x="2561"/>
        <item sd="0" x="1587"/>
        <item sd="0" x="1748"/>
        <item sd="0" x="644"/>
        <item sd="0" x="2478"/>
        <item sd="0" x="1028"/>
        <item sd="0" x="3513"/>
        <item sd="0" x="3219"/>
        <item sd="0" x="1250"/>
        <item sd="0" x="1841"/>
        <item sd="0" x="1629"/>
        <item sd="0" x="1512"/>
        <item sd="0" x="2888"/>
        <item sd="0" x="2772"/>
        <item sd="0" x="3069"/>
        <item sd="0" x="2889"/>
        <item sd="0" x="1621"/>
        <item sd="0" x="2992"/>
        <item sd="0" x="2369"/>
        <item sd="0" x="2255"/>
        <item sd="0" x="213"/>
        <item sd="0" x="2614"/>
        <item sd="0" x="2890"/>
        <item sd="0" x="3580"/>
        <item sd="0" x="3453"/>
        <item sd="0" x="2993"/>
        <item sd="0" x="2689"/>
        <item sd="0" x="2405"/>
        <item sd="0" x="1042"/>
        <item sd="0" x="2053"/>
        <item sd="0" x="3436"/>
        <item sd="0" x="1915"/>
        <item sd="0" x="1695"/>
        <item sd="0" x="1060"/>
        <item sd="0" x="2207"/>
        <item sd="0" x="2690"/>
        <item sd="0" x="2132"/>
        <item sd="0" x="1330"/>
        <item sd="0" x="2035"/>
        <item sd="0" x="133"/>
        <item sd="0" x="2691"/>
        <item sd="0" x="2479"/>
        <item sd="0" x="2891"/>
        <item sd="0" x="2615"/>
        <item sd="0" x="2594"/>
        <item sd="0" x="1299"/>
        <item sd="0" x="2892"/>
        <item sd="0" x="1785"/>
        <item sd="0" x="2893"/>
        <item sd="0" x="2102"/>
        <item sd="0" x="2616"/>
        <item sd="0" x="2117"/>
        <item sd="0" x="1489"/>
        <item sd="0" x="2994"/>
        <item sd="0" x="3521"/>
        <item sd="0" x="1144"/>
        <item sd="0" x="2387"/>
        <item sd="0" x="2773"/>
        <item sd="0" x="2293"/>
        <item sd="0" x="2480"/>
        <item sd="0" x="3376"/>
        <item sd="0" x="48"/>
        <item sd="0" x="1151"/>
        <item sd="0" x="2269"/>
        <item sd="0" x="2174"/>
        <item sd="0" x="3625"/>
        <item sd="0" x="2061"/>
        <item sd="0" x="3650"/>
        <item sd="0" x="3298"/>
        <item sd="0" x="1488"/>
        <item sd="0" x="1394"/>
        <item sd="0" x="2964"/>
        <item sd="0" x="1186"/>
        <item sd="0" x="739"/>
        <item sd="0" x="1115"/>
        <item sd="0" x="2149"/>
        <item sd="0" x="2481"/>
        <item sd="0" x="740"/>
        <item sd="0" x="645"/>
        <item sd="0" x="2692"/>
        <item sd="0" x="3070"/>
        <item sd="0" x="3476"/>
        <item sd="0" x="2056"/>
        <item sd="0" x="2100"/>
        <item sd="0" x="1973"/>
        <item sd="0" x="1423"/>
        <item sd="0" x="3565"/>
        <item sd="0" x="1053"/>
        <item sd="0" x="1245"/>
        <item sd="0" x="1903"/>
        <item sd="0" x="498"/>
        <item sd="0" x="30"/>
        <item sd="0" x="2214"/>
        <item sd="0" x="148"/>
        <item sd="0" x="1388"/>
        <item sd="0" x="1409"/>
        <item sd="0" x="3430"/>
        <item sd="0" x="3534"/>
        <item sd="0" x="1822"/>
        <item sd="0" x="1487"/>
        <item sd="0" x="1792"/>
        <item sd="0" x="1679"/>
        <item sd="0" x="2774"/>
        <item sd="0" x="2995"/>
        <item sd="0" x="1804"/>
        <item sd="0" x="1959"/>
        <item sd="0" x="2775"/>
        <item sd="0" x="1642"/>
        <item sd="0" x="539"/>
        <item sd="0" x="3514"/>
        <item sd="0" x="3757"/>
        <item sd="0" x="3955"/>
        <item sd="0" x="3758"/>
        <item sd="0" x="3956"/>
        <item sd="0" x="3759"/>
        <item sd="0" x="3760"/>
        <item sd="0" x="3762"/>
        <item sd="0" x="3756"/>
        <item sd="0" x="3763"/>
        <item sd="0" x="3957"/>
        <item sd="0" x="3761"/>
        <item sd="0" x="850"/>
        <item sd="0" x="851"/>
        <item sd="0" x="1298"/>
        <item sd="0" x="3539"/>
        <item sd="0" x="1359"/>
        <item sd="0" x="3071"/>
        <item sd="0" x="1872"/>
        <item sd="0" x="1852"/>
        <item sd="0" x="2776"/>
        <item sd="0" x="646"/>
        <item sd="0" x="1994"/>
        <item sd="0" x="2894"/>
        <item sd="0" x="1191"/>
        <item sd="0" x="2065"/>
        <item sd="0" x="3377"/>
        <item sd="0" x="2895"/>
        <item sd="0" x="2996"/>
        <item sd="0" x="1419"/>
        <item sd="0" x="149"/>
        <item sd="0" x="540"/>
        <item sd="0" x="1414"/>
        <item sd="0" x="647"/>
        <item sd="0" x="1686"/>
        <item sd="0" x="1685"/>
        <item sd="0" x="270"/>
        <item sd="0" x="1511"/>
        <item sd="0" x="2008"/>
        <item sd="0" x="3428"/>
        <item sd="0" x="3151"/>
        <item sd="0" x="3548"/>
        <item sd="0" x="91"/>
        <item sd="0" x="2257"/>
        <item sd="0" x="2777"/>
        <item sd="0" x="1717"/>
        <item sd="0" x="2076"/>
        <item sd="0" x="3603"/>
        <item sd="0" x="3378"/>
        <item sd="0" x="1534"/>
        <item sd="0" x="1434"/>
        <item sd="0" x="3379"/>
        <item sd="0" x="3220"/>
        <item sd="0" x="3300"/>
        <item sd="0" x="2778"/>
        <item sd="0" x="2562"/>
        <item sd="0" x="2779"/>
        <item sd="0" x="2997"/>
        <item sd="0" x="648"/>
        <item sd="0" x="2693"/>
        <item sd="0" x="1052"/>
        <item sd="0" x="1032"/>
        <item sd="0" x="49"/>
        <item sd="0" x="1037"/>
        <item sd="0" x="1671"/>
        <item sd="0" x="1027"/>
        <item sd="0" x="1765"/>
        <item sd="0" x="3380"/>
        <item sd="0" x="3221"/>
        <item sd="0" x="3494"/>
        <item sd="0" x="1946"/>
        <item sd="0" x="1041"/>
        <item sd="0" x="3605"/>
        <item sd="0" x="3381"/>
        <item sd="0" x="3"/>
        <item sd="0" x="2780"/>
        <item sd="0" x="1876"/>
        <item sd="0" x="2617"/>
        <item sd="0" x="2563"/>
        <item sd="0" x="2781"/>
        <item sd="0" x="1809"/>
        <item sd="0" x="2998"/>
        <item sd="0" x="3301"/>
        <item sd="0" x="2482"/>
        <item sd="0" x="2237"/>
        <item sd="0" x="1543"/>
        <item sd="0" x="271"/>
        <item sd="0" x="3302"/>
        <item sd="0" x="1594"/>
        <item sd="0" x="2323"/>
        <item sd="0" x="2406"/>
        <item sd="0" x="2782"/>
        <item sd="0" x="2012"/>
        <item sd="0" x="1337"/>
        <item sd="0" x="4"/>
        <item sd="0" x="2999"/>
        <item sd="0" x="2618"/>
        <item sd="0" x="2619"/>
        <item sd="0" x="1750"/>
        <item sd="0" x="3443"/>
        <item sd="0" x="3072"/>
        <item sd="0" x="2896"/>
        <item sd="0" x="2783"/>
        <item sd="0" x="2784"/>
        <item sd="0" x="2785"/>
        <item sd="0" x="1125"/>
        <item sd="0" x="1110"/>
        <item sd="0" x="3000"/>
        <item sd="0" x="396"/>
        <item sd="0" x="3222"/>
        <item sd="0" x="3609"/>
        <item sd="0" x="1428"/>
        <item sd="0" x="3001"/>
        <item sd="0" x="176"/>
        <item sd="0" x="3636"/>
        <item sd="0" x="2897"/>
        <item sd="0" x="3570"/>
        <item sd="0" x="3469"/>
        <item sd="0" x="2727"/>
        <item sd="0" x="1494"/>
        <item sd="0" x="2564"/>
        <item sd="0" x="2620"/>
        <item sd="0" x="2898"/>
        <item sd="0" x="2565"/>
        <item sd="0" x="541"/>
        <item sd="0" x="1017"/>
        <item sd="0" x="1541"/>
        <item sd="0" x="1149"/>
        <item sd="0" x="2052"/>
        <item sd="0" x="3223"/>
        <item sd="0" x="542"/>
        <item sd="0" x="3429"/>
        <item sd="0" x="1082"/>
        <item sd="0" x="741"/>
        <item sd="0" x="24"/>
        <item sd="0" x="3303"/>
        <item sd="0" x="3382"/>
        <item sd="0" x="471"/>
        <item sd="0" x="1045"/>
        <item sd="0" x="3417"/>
        <item sd="0" x="1399"/>
        <item sd="0" x="2786"/>
        <item sd="0" x="2396"/>
        <item sd="0" x="2111"/>
        <item sd="0" x="472"/>
        <item sd="0" x="2352"/>
        <item sd="0" x="1535"/>
        <item sd="0" x="3304"/>
        <item sd="0" x="473"/>
        <item sd="0" x="1843"/>
        <item sd="0" x="3152"/>
        <item sd="0" x="2483"/>
        <item sd="0" x="1378"/>
        <item sd="0" x="1550"/>
        <item sd="0" x="1971"/>
        <item sd="0" x="2155"/>
        <item sd="0" x="1844"/>
        <item sd="0" x="2484"/>
        <item sd="0" x="1235"/>
        <item sd="0" x="3587"/>
        <item sd="0" x="1401"/>
        <item sd="0" x="3462"/>
        <item sd="0" x="2787"/>
        <item sd="0" x="1914"/>
        <item sd="0" x="2129"/>
        <item sd="0" x="3002"/>
        <item sd="0" x="2899"/>
        <item sd="0" x="1044"/>
        <item sd="0" x="3515"/>
        <item sd="0" x="3595"/>
        <item sd="0" x="1033"/>
        <item sd="0" x="2370"/>
        <item sd="0" x="2224"/>
        <item sd="0" x="2621"/>
        <item sd="0" x="1129"/>
        <item sd="0" x="2108"/>
        <item sd="0" x="1570"/>
        <item sd="0" x="2189"/>
        <item sd="0" x="1693"/>
        <item sd="0" x="2694"/>
        <item sd="0" x="2180"/>
        <item sd="0" x="1004"/>
        <item sd="0" x="2566"/>
        <item sd="0" x="3765"/>
        <item sd="0" x="3768"/>
        <item sd="0" x="3767"/>
        <item sd="0" x="3766"/>
        <item sd="0" x="852"/>
        <item sd="0" x="853"/>
        <item sd="0" x="854"/>
        <item sd="0" x="1666"/>
        <item sd="0" x="2134"/>
        <item sd="0" x="2262"/>
        <item sd="0" x="474"/>
        <item sd="0" x="1563"/>
        <item sd="0" x="2538"/>
        <item sd="0" x="1931"/>
        <item sd="0" x="144"/>
        <item sd="0" x="1435"/>
        <item sd="0" x="446"/>
        <item sd="0" x="214"/>
        <item sd="0" x="1242"/>
        <item sd="0" x="2121"/>
        <item sd="0" x="1911"/>
        <item sd="0" x="1007"/>
        <item sd="0" x="1238"/>
        <item sd="0" x="43"/>
        <item sd="0" x="543"/>
        <item sd="0" x="23"/>
        <item sd="0" x="5"/>
        <item sd="0" x="58"/>
        <item sd="0" x="95"/>
        <item sd="0" x="2324"/>
        <item sd="0" x="50"/>
        <item sd="0" x="475"/>
        <item sd="0" x="1237"/>
        <item sd="0" x="6"/>
        <item sd="0" x="127"/>
        <item sd="0" x="2276"/>
        <item sd="0" x="2353"/>
        <item sd="0" x="2345"/>
        <item sd="0" x="2415"/>
        <item sd="0" x="128"/>
        <item sd="0" x="544"/>
        <item sd="0" x="592"/>
        <item sd="0" x="129"/>
        <item sd="0" x="2409"/>
        <item sd="0" x="2036"/>
        <item sd="0" x="2133"/>
        <item sd="0" x="102"/>
        <item sd="0" x="2336"/>
        <item sd="0" x="397"/>
        <item sd="0" x="3764"/>
        <item sd="0" x="476"/>
        <item sd="0" x="1856"/>
        <item sd="0" x="2567"/>
        <item sd="0" x="2485"/>
        <item sd="0" x="649"/>
        <item sd="0" x="650"/>
        <item sd="0" x="3551"/>
        <item sd="0" x="3383"/>
        <item sd="0" x="1135"/>
        <item sd="0" x="2486"/>
        <item sd="0" x="3305"/>
        <item sd="0" x="651"/>
        <item sd="0" x="1604"/>
        <item sd="0" x="3795"/>
        <item sd="0" x="3962"/>
        <item sd="0" x="3794"/>
        <item sd="0" x="3792"/>
        <item sd="0" x="3961"/>
        <item sd="0" x="3769"/>
        <item sd="0" x="3779"/>
        <item sd="0" x="3789"/>
        <item sd="0" x="3778"/>
        <item sd="0" x="3776"/>
        <item sd="0" x="3780"/>
        <item sd="0" x="3790"/>
        <item sd="0" x="3784"/>
        <item sd="0" x="3785"/>
        <item sd="0" x="3964"/>
        <item sd="0" x="3786"/>
        <item sd="0" x="3771"/>
        <item sd="0" x="3781"/>
        <item sd="0" x="3787"/>
        <item sd="0" x="3772"/>
        <item sd="0" x="3958"/>
        <item sd="0" x="3965"/>
        <item sd="0" x="3966"/>
        <item sd="0" x="3775"/>
        <item sd="0" x="3963"/>
        <item sd="0" x="3782"/>
        <item sd="0" x="3960"/>
        <item sd="0" x="3773"/>
        <item sd="0" x="3777"/>
        <item sd="0" x="3788"/>
        <item sd="0" x="3793"/>
        <item sd="0" x="3770"/>
        <item sd="0" x="3774"/>
        <item sd="0" x="3959"/>
        <item sd="0" x="3791"/>
        <item sd="0" x="3783"/>
        <item sd="0" x="855"/>
        <item sd="0" x="856"/>
        <item sd="0" x="857"/>
        <item sd="0" x="858"/>
        <item sd="0" x="859"/>
        <item sd="0" x="860"/>
        <item sd="0" x="861"/>
        <item sd="0" x="862"/>
        <item sd="0" x="863"/>
        <item sd="0" x="864"/>
        <item sd="0" x="865"/>
        <item sd="0" x="866"/>
        <item sd="0" x="867"/>
        <item sd="0" x="868"/>
        <item sd="0" x="869"/>
        <item sd="0" x="870"/>
        <item sd="0" x="871"/>
        <item sd="0" x="872"/>
        <item sd="0" x="873"/>
        <item sd="0" x="874"/>
        <item sd="0" x="875"/>
        <item sd="0" x="876"/>
        <item sd="0" x="877"/>
        <item sd="0" x="878"/>
        <item sd="0" x="879"/>
        <item sd="0" x="880"/>
        <item sd="0" x="881"/>
        <item sd="0" x="882"/>
        <item sd="0" x="883"/>
        <item sd="0" x="884"/>
        <item sd="0" x="885"/>
        <item sd="0" x="886"/>
        <item sd="0" x="887"/>
        <item sd="0" x="888"/>
        <item sd="0" x="889"/>
        <item sd="0" x="890"/>
        <item sd="0" x="891"/>
        <item sd="0" x="892"/>
        <item sd="0" x="893"/>
        <item sd="0" x="177"/>
        <item sd="0" x="1239"/>
        <item sd="0" x="272"/>
        <item sd="0" x="477"/>
        <item sd="0" x="652"/>
        <item sd="0" x="1709"/>
        <item sd="0" x="1941"/>
        <item sd="0" x="653"/>
        <item sd="0" x="1867"/>
        <item sd="0" x="2695"/>
        <item sd="0" x="3486"/>
        <item sd="0" x="2112"/>
        <item sd="0" x="2235"/>
        <item sd="0" x="157"/>
        <item sd="0" x="215"/>
        <item sd="0" x="545"/>
        <item sd="0" x="654"/>
        <item sd="0" x="546"/>
        <item sd="0" x="3224"/>
        <item sd="0" x="2900"/>
        <item sd="0" x="3003"/>
        <item sd="0" x="3530"/>
        <item sd="0" x="3306"/>
        <item sd="0" x="1703"/>
        <item sd="0" x="3225"/>
        <item sd="0" x="3226"/>
        <item sd="0" x="707"/>
        <item sd="0" x="1046"/>
        <item sd="0" x="3384"/>
        <item sd="0" x="1612"/>
        <item sd="0" x="59"/>
        <item sd="0" x="1916"/>
        <item sd="0" x="3227"/>
        <item sd="0" x="1054"/>
        <item sd="0" x="714"/>
        <item sd="0" x="655"/>
        <item sd="0" x="656"/>
        <item sd="0" x="1196"/>
        <item sd="0" x="122"/>
        <item sd="0" x="2124"/>
        <item sd="0" x="60"/>
        <item sd="0" x="2294"/>
        <item sd="0" x="7"/>
        <item sd="0" x="657"/>
        <item sd="0" x="658"/>
        <item sd="0" x="659"/>
        <item sd="0" x="398"/>
        <item sd="0" x="1297"/>
        <item sd="0" x="2295"/>
        <item sd="0" x="92"/>
        <item sd="0" x="1079"/>
        <item sd="0" x="61"/>
        <item sd="0" x="62"/>
        <item sd="0" x="178"/>
        <item sd="0" x="216"/>
        <item sd="0" x="347"/>
        <item sd="0" x="1133"/>
        <item sd="0" x="399"/>
        <item sd="0" x="3228"/>
        <item sd="0" x="3608"/>
        <item sd="0" x="3307"/>
        <item sd="0" x="3153"/>
        <item sd="0" x="2622"/>
        <item sd="0" x="3308"/>
        <item sd="0" x="1355"/>
        <item sd="0" x="660"/>
        <item sd="0" x="1519"/>
        <item sd="0" x="3579"/>
        <item sd="0" x="2788"/>
        <item sd="0" x="2487"/>
        <item sd="0" x="2789"/>
        <item sd="0" x="661"/>
        <item sd="0" x="1432"/>
        <item sd="0" x="662"/>
        <item sd="0" x="663"/>
        <item sd="0" x="664"/>
        <item sd="0" x="2342"/>
        <item sd="0" x="1699"/>
        <item sd="0" x="2167"/>
        <item sd="0" x="3004"/>
        <item sd="0" x="3229"/>
        <item sd="0" x="743"/>
        <item sd="0" x="3073"/>
        <item sd="0" x="665"/>
        <item sd="0" x="666"/>
        <item sd="0" x="2194"/>
        <item sd="0" x="1467"/>
        <item sd="0" x="3309"/>
        <item sd="0" x="1321"/>
        <item sd="0" x="667"/>
        <item sd="0" x="3813"/>
        <item sd="0" x="3971"/>
        <item sd="0" x="3804"/>
        <item sd="0" x="3808"/>
        <item sd="0" x="3801"/>
        <item sd="0" x="3810"/>
        <item sd="0" x="3974"/>
        <item sd="0" x="3807"/>
        <item sd="0" x="3973"/>
        <item sd="0" x="3815"/>
        <item sd="0" x="3799"/>
        <item sd="0" x="3975"/>
        <item sd="0" x="3814"/>
        <item sd="0" x="3967"/>
        <item sd="0" x="3968"/>
        <item sd="0" x="3969"/>
        <item sd="0" x="3809"/>
        <item sd="0" x="3970"/>
        <item sd="0" x="3798"/>
        <item sd="0" x="3797"/>
        <item sd="0" x="3976"/>
        <item sd="0" x="3800"/>
        <item sd="0" x="3803"/>
        <item sd="0" x="3811"/>
        <item sd="0" x="3972"/>
        <item sd="0" x="3817"/>
        <item sd="0" x="3977"/>
        <item sd="0" x="3806"/>
        <item sd="0" x="3802"/>
        <item sd="0" x="3796"/>
        <item sd="0" x="3812"/>
        <item sd="0" x="3816"/>
        <item sd="0" x="3805"/>
        <item sd="0" x="894"/>
        <item sd="0" x="895"/>
        <item sd="0" x="896"/>
        <item sd="0" x="897"/>
        <item sd="0" x="898"/>
        <item sd="0" x="899"/>
        <item sd="0" x="900"/>
        <item sd="0" x="901"/>
        <item sd="0" x="902"/>
        <item sd="0" x="2416"/>
        <item sd="0" x="3652"/>
        <item sd="0" x="3643"/>
        <item sd="0" x="2488"/>
        <item sd="0" x="3230"/>
        <item sd="0" x="3005"/>
        <item sd="0" x="2790"/>
        <item sd="0" x="3616"/>
        <item sd="0" x="1185"/>
        <item sd="0" x="1367"/>
        <item sd="0" x="2085"/>
        <item sd="0" x="2447"/>
        <item sd="0" x="2728"/>
        <item sd="0" x="2665"/>
        <item sd="0" x="2666"/>
        <item sd="0" x="51"/>
        <item sd="0" x="2539"/>
        <item sd="0" x="447"/>
        <item sd="0" x="117"/>
        <item sd="0" x="2965"/>
        <item sd="0" x="63"/>
        <item sd="0" x="2623"/>
        <item sd="0" x="2125"/>
        <item sd="0" x="1829"/>
        <item sd="0" x="1020"/>
        <item sd="0" x="2011"/>
        <item sd="0" x="1197"/>
        <item sd="0" x="3562"/>
        <item sd="0" x="3231"/>
        <item sd="0" x="3074"/>
        <item sd="0" x="2696"/>
        <item sd="0" x="2489"/>
        <item sd="0" x="1837"/>
        <item sd="0" x="2141"/>
        <item sd="0" x="3533"/>
        <item sd="0" x="1460"/>
        <item sd="0" x="1352"/>
        <item sd="0" x="2009"/>
        <item sd="0" x="3075"/>
        <item sd="0" x="3076"/>
        <item sd="0" x="1609"/>
        <item sd="0" x="2791"/>
        <item sd="0" x="1501"/>
        <item sd="0" x="2314"/>
        <item sd="0" x="400"/>
        <item sd="0" x="1938"/>
        <item sd="0" x="1969"/>
        <item sd="0" x="1752"/>
        <item sd="0" x="401"/>
        <item sd="0" x="2058"/>
        <item sd="0" x="1251"/>
        <item sd="0" x="2901"/>
        <item sd="0" x="3385"/>
        <item sd="0" x="1097"/>
        <item sd="0" x="2187"/>
        <item sd="0" x="2490"/>
        <item sd="0" x="2410"/>
        <item sd="0" x="1887"/>
        <item sd="0" x="3006"/>
        <item sd="0" x="2792"/>
        <item sd="0" x="2793"/>
        <item sd="0" x="2568"/>
        <item sd="0" x="2625"/>
        <item sd="0" x="1374"/>
        <item sd="0" x="1906"/>
        <item sd="0" x="1442"/>
        <item sd="0" x="2902"/>
        <item sd="0" x="3154"/>
        <item sd="0" x="3444"/>
        <item sd="0" x="2903"/>
        <item sd="0" x="547"/>
        <item sd="0" x="2626"/>
        <item sd="0" x="2252"/>
        <item sd="0" x="3007"/>
        <item sd="0" x="1926"/>
        <item sd="0" x="1723"/>
        <item sd="0" x="2697"/>
        <item sd="0" x="1644"/>
        <item sd="0" x="1126"/>
        <item sd="0" x="1516"/>
        <item sd="0" x="1950"/>
        <item sd="0" x="1309"/>
        <item sd="0" x="3621"/>
        <item sd="0" x="1772"/>
        <item sd="0" x="3125"/>
        <item sd="0" x="2627"/>
        <item sd="0" x="1538"/>
        <item sd="0" x="3601"/>
        <item sd="0" x="3155"/>
        <item sd="0" x="2794"/>
        <item sd="0" x="3427"/>
        <item sd="0" x="3386"/>
        <item sd="0" x="1890"/>
        <item sd="0" x="1156"/>
        <item sd="0" x="64"/>
        <item sd="0" x="65"/>
        <item sd="0" x="1960"/>
        <item sd="0" x="2795"/>
        <item sd="0" x="1761"/>
        <item sd="0" x="2796"/>
        <item sd="0" x="3156"/>
        <item sd="0" x="3645"/>
        <item sd="0" x="3310"/>
        <item sd="0" x="1068"/>
        <item sd="0" x="1917"/>
        <item sd="0" x="2797"/>
        <item sd="0" x="3077"/>
        <item sd="0" x="1178"/>
        <item sd="0" x="2667"/>
        <item sd="0" x="3640"/>
        <item sd="0" x="3387"/>
        <item sd="0" x="2296"/>
        <item sd="0" x="2297"/>
        <item sd="0" x="1457"/>
        <item sd="0" x="3008"/>
        <item sd="0" x="3641"/>
        <item sd="0" x="2569"/>
        <item sd="0" x="2491"/>
        <item sd="0" x="3418"/>
        <item sd="0" x="2570"/>
        <item sd="0" x="3157"/>
        <item sd="0" x="2798"/>
        <item sd="0" x="2799"/>
        <item sd="0" x="1456"/>
        <item sd="0" x="2492"/>
        <item sd="0" x="2055"/>
        <item sd="0" x="3823"/>
        <item sd="0" x="3824"/>
        <item sd="0" x="3825"/>
        <item sd="0" x="3818"/>
        <item sd="0" x="3819"/>
        <item sd="0" x="3821"/>
        <item sd="0" x="3980"/>
        <item sd="0" x="3827"/>
        <item sd="0" x="3828"/>
        <item sd="0" x="3826"/>
        <item sd="0" x="3978"/>
        <item sd="0" x="3829"/>
        <item sd="0" x="3820"/>
        <item sd="0" x="3979"/>
        <item sd="0" x="3822"/>
        <item sd="0" x="903"/>
        <item sd="0" x="904"/>
        <item sd="0" x="905"/>
        <item sd="0" x="906"/>
        <item sd="0" x="273"/>
        <item sd="0" x="2800"/>
        <item sd="0" x="1863"/>
        <item sd="0" x="593"/>
        <item sd="0" x="66"/>
        <item sd="0" x="1730"/>
        <item sd="0" x="1565"/>
        <item sd="0" x="217"/>
        <item sd="0" x="1193"/>
        <item sd="0" x="548"/>
        <item sd="0" x="3009"/>
        <item sd="0" x="1745"/>
        <item sd="0" x="1532"/>
        <item sd="0" x="1589"/>
        <item sd="0" x="1302"/>
        <item sd="0" x="348"/>
        <item sd="0" x="274"/>
        <item sd="0" x="2628"/>
        <item sd="0" x="2119"/>
        <item sd="0" x="3232"/>
        <item sd="0" x="3311"/>
        <item sd="0" x="1507"/>
        <item sd="0" x="2233"/>
        <item sd="0" x="1270"/>
        <item sd="0" x="2298"/>
        <item sd="0" x="2122"/>
        <item sd="0" x="39"/>
        <item sd="0" x="1214"/>
        <item sd="0" x="2698"/>
        <item sd="0" x="1384"/>
        <item sd="0" x="702"/>
        <item sd="0" x="1208"/>
        <item sd="0" x="1504"/>
        <item sd="0" x="2801"/>
        <item sd="0" x="2629"/>
        <item sd="0" x="2699"/>
        <item sd="0" x="2571"/>
        <item sd="0" x="2904"/>
        <item sd="0" x="3158"/>
        <item sd="0" x="3233"/>
        <item sd="0" x="3010"/>
        <item sd="0" x="668"/>
        <item sd="0" x="3078"/>
        <item sd="0" x="1892"/>
        <item sd="0" x="3535"/>
        <item sd="0" x="1794"/>
        <item sd="0" x="1873"/>
        <item sd="0" x="2177"/>
        <item sd="0" x="1711"/>
        <item sd="0" x="93"/>
        <item sd="0" x="402"/>
        <item sd="0" x="1560"/>
        <item sd="0" x="2630"/>
        <item sd="0" x="549"/>
        <item sd="0" x="3529"/>
        <item sd="0" x="1105"/>
        <item sd="0" x="403"/>
        <item sd="0" x="2493"/>
        <item sd="0" x="3234"/>
        <item sd="0" x="3235"/>
        <item sd="0" x="2905"/>
        <item sd="0" x="2631"/>
        <item sd="0" x="2700"/>
        <item sd="0" x="1923"/>
        <item sd="0" x="2906"/>
        <item sd="0" x="1176"/>
        <item sd="0" x="3388"/>
        <item sd="0" x="3629"/>
        <item sd="0" x="1716"/>
        <item sd="0" x="3599"/>
        <item sd="0" x="1350"/>
        <item sd="0" x="1577"/>
        <item sd="0" x="3526"/>
        <item sd="0" x="1364"/>
        <item sd="0" x="2191"/>
        <item sd="0" x="1777"/>
        <item sd="0" x="2802"/>
        <item sd="0" x="1375"/>
        <item sd="0" x="1486"/>
        <item sd="0" x="1650"/>
        <item sd="0" x="67"/>
        <item sd="0" x="2494"/>
        <item sd="0" x="1143"/>
        <item sd="0" x="3011"/>
        <item sd="0" x="2907"/>
        <item sd="0" x="3159"/>
        <item sd="0" x="8"/>
        <item sd="0" x="1203"/>
        <item sd="0" x="1449"/>
        <item sd="0" x="341"/>
        <item sd="0" x="404"/>
        <item sd="0" x="478"/>
        <item sd="0" x="2397"/>
        <item sd="0" x="2624"/>
        <item sd="0" x="3079"/>
        <item sd="0" x="3160"/>
        <item sd="0" x="3161"/>
        <item sd="0" x="2081"/>
        <item sd="0" x="2803"/>
        <item sd="0" x="68"/>
        <item sd="0" x="1787"/>
        <item sd="0" x="1382"/>
        <item sd="0" x="550"/>
        <item sd="0" x="744"/>
        <item sd="0" x="2908"/>
        <item sd="0" x="275"/>
        <item sd="0" x="3080"/>
        <item sd="0" x="1999"/>
        <item sd="0" x="2025"/>
        <item sd="0" x="3162"/>
        <item sd="0" x="1404"/>
        <item sd="0" x="349"/>
        <item sd="0" x="1055"/>
        <item sd="0" x="2495"/>
        <item sd="0" x="1339"/>
        <item sd="0" x="2143"/>
        <item sd="0" x="479"/>
        <item sd="0" x="3163"/>
        <item sd="0" x="2424"/>
        <item sd="0" x="3312"/>
        <item sd="0" x="1884"/>
        <item sd="0" x="2909"/>
        <item sd="0" x="1083"/>
        <item sd="0" x="1503"/>
        <item sd="0" x="2128"/>
        <item sd="0" x="1758"/>
        <item sd="0" x="2028"/>
        <item sd="0" x="1184"/>
        <item sd="0" x="1755"/>
        <item sd="0" x="3012"/>
        <item sd="0" x="1326"/>
        <item sd="0" x="405"/>
        <item sd="0" x="2701"/>
        <item sd="0" x="3389"/>
        <item sd="0" x="3013"/>
        <item sd="0" x="1544"/>
        <item sd="0" x="3550"/>
        <item sd="0" x="3164"/>
        <item sd="0" x="1571"/>
        <item sd="0" x="2632"/>
        <item sd="0" x="1816"/>
        <item sd="0" x="2804"/>
        <item sd="0" x="276"/>
        <item sd="0" x="1660"/>
        <item sd="0" x="1023"/>
        <item sd="0" x="31"/>
        <item sd="0" x="1387"/>
        <item sd="0" x="2383"/>
        <item sd="0" x="1637"/>
        <item sd="0" x="3236"/>
        <item sd="0" x="1313"/>
        <item sd="0" x="745"/>
        <item sd="0" x="1453"/>
        <item sd="0" x="3505"/>
        <item sd="0" x="3313"/>
        <item sd="0" x="1726"/>
        <item sd="0" x="3612"/>
        <item sd="0" x="3390"/>
        <item sd="0" x="3536"/>
        <item sd="0" x="1813"/>
        <item sd="0" x="1530"/>
        <item sd="0" x="2073"/>
        <item sd="0" x="2496"/>
        <item sd="0" x="3081"/>
        <item sd="0" x="3984"/>
        <item sd="0" x="3846"/>
        <item sd="0" x="3985"/>
        <item sd="0" x="3840"/>
        <item sd="0" x="3845"/>
        <item sd="0" x="3830"/>
        <item sd="0" x="3843"/>
        <item sd="0" x="3841"/>
        <item sd="0" x="3839"/>
        <item sd="0" x="3842"/>
        <item sd="0" x="3851"/>
        <item sd="0" x="3849"/>
        <item sd="0" x="3850"/>
        <item sd="0" x="3986"/>
        <item sd="0" x="3836"/>
        <item sd="0" x="3834"/>
        <item sd="0" x="3832"/>
        <item sd="0" x="3982"/>
        <item sd="0" x="3831"/>
        <item sd="0" x="3981"/>
        <item sd="0" x="3848"/>
        <item sd="0" x="3835"/>
        <item sd="0" x="3837"/>
        <item sd="0" x="3844"/>
        <item sd="0" x="3847"/>
        <item sd="0" x="3833"/>
        <item sd="0" x="3983"/>
        <item sd="0" x="3838"/>
        <item sd="0" x="907"/>
        <item sd="0" x="908"/>
        <item sd="0" x="909"/>
        <item sd="0" x="910"/>
        <item sd="0" x="911"/>
        <item sd="0" x="912"/>
        <item sd="0" x="913"/>
        <item sd="0" x="914"/>
        <item sd="0" x="915"/>
        <item sd="0" x="916"/>
        <item sd="0" x="917"/>
        <item sd="0" x="918"/>
        <item sd="0" x="919"/>
        <item sd="0" x="920"/>
        <item sd="0" x="921"/>
        <item sd="0" x="1322"/>
        <item sd="0" x="3314"/>
        <item sd="0" x="1682"/>
        <item sd="0" x="1431"/>
        <item sd="0" x="2265"/>
        <item sd="0" x="1528"/>
        <item sd="0" x="145"/>
        <item sd="0" x="2159"/>
        <item sd="0" x="1072"/>
        <item sd="0" x="3644"/>
        <item sd="0" x="3642"/>
        <item sd="0" x="2299"/>
        <item sd="0" x="1608"/>
        <item sd="0" x="1656"/>
        <item sd="0" x="2633"/>
        <item sd="0" x="2634"/>
        <item sd="0" x="2266"/>
        <item sd="0" x="3082"/>
        <item sd="0" x="3555"/>
        <item sd="0" x="1427"/>
        <item sd="0" x="1599"/>
        <item sd="0" x="2244"/>
        <item sd="0" x="993"/>
        <item sd="0" x="1580"/>
        <item sd="0" x="2702"/>
        <item sd="0" x="551"/>
        <item sd="0" x="3237"/>
        <item sd="0" x="3391"/>
        <item sd="0" x="1618"/>
        <item sd="0" x="1805"/>
        <item sd="0" x="3653"/>
        <item sd="0" x="1217"/>
        <item sd="0" x="1510"/>
        <item sd="0" x="2417"/>
        <item sd="0" x="406"/>
        <item sd="0" x="552"/>
        <item sd="0" x="3238"/>
        <item sd="0" x="2913"/>
        <item sd="0" x="3083"/>
        <item sd="0" x="2497"/>
        <item sd="0" x="669"/>
        <item sd="0" x="708"/>
        <item sd="0" x="1940"/>
        <item sd="0" x="922"/>
        <item sd="0" x="69"/>
        <item sd="0" x="3573"/>
        <item sd="0" x="3392"/>
        <item sd="0" x="2498"/>
        <item sd="0" x="3662"/>
        <item sd="0" x="218"/>
        <item sd="0" x="2499"/>
        <item sd="0" x="1437"/>
        <item sd="0" x="1701"/>
        <item sd="0" x="2635"/>
        <item sd="0" x="1658"/>
        <item sd="0" x="3084"/>
        <item sd="0" x="3498"/>
        <item sd="0" x="1061"/>
        <item sd="0" x="1441"/>
        <item sd="0" x="3085"/>
        <item sd="0" x="2048"/>
        <item sd="0" x="2500"/>
        <item sd="0" x="3086"/>
        <item sd="0" x="2703"/>
        <item sd="0" x="1035"/>
        <item sd="0" x="1952"/>
        <item sd="0" x="2045"/>
        <item sd="0" x="3165"/>
        <item sd="0" x="2805"/>
        <item sd="0" x="3239"/>
        <item sd="0" x="3393"/>
        <item sd="0" x="3087"/>
        <item sd="0" x="3240"/>
        <item sd="0" x="158"/>
        <item sd="0" x="1117"/>
        <item sd="0" x="2017"/>
        <item sd="0" x="3552"/>
        <item sd="0" x="70"/>
        <item sd="0" x="71"/>
        <item sd="0" x="2300"/>
        <item sd="0" x="1508"/>
        <item sd="0" x="706"/>
        <item sd="0" x="670"/>
        <item sd="0" x="671"/>
        <item sd="0" x="3598"/>
        <item sd="0" x="72"/>
        <item sd="0" x="1964"/>
        <item sd="0" x="3166"/>
        <item sd="0" x="2501"/>
        <item sd="0" x="1073"/>
        <item sd="0" x="3167"/>
        <item sd="0" x="2806"/>
        <item sd="0" x="3394"/>
        <item sd="0" x="3495"/>
        <item sd="0" x="2256"/>
        <item sd="0" x="2502"/>
        <item sd="0" x="2503"/>
        <item sd="0" x="3088"/>
        <item sd="0" x="2038"/>
        <item sd="0" x="1774"/>
        <item sd="0" x="3089"/>
        <item sd="0" x="2504"/>
        <item sd="0" x="1051"/>
        <item sd="0" x="3437"/>
        <item sd="0" x="1287"/>
        <item sd="0" x="3168"/>
        <item sd="0" x="3315"/>
        <item sd="0" x="1362"/>
        <item sd="0" x="1310"/>
        <item sd="0" x="1631"/>
        <item sd="0" x="1970"/>
        <item sd="0" x="297"/>
        <item sd="0" x="2807"/>
        <item sd="0" x="3014"/>
        <item sd="0" x="3241"/>
        <item sd="0" x="2572"/>
        <item sd="0" x="1596"/>
        <item sd="0" x="1524"/>
        <item sd="0" x="3423"/>
        <item sd="0" x="3540"/>
        <item sd="0" x="3015"/>
        <item sd="0" x="2808"/>
        <item sd="0" x="1815"/>
        <item sd="0" x="350"/>
        <item sd="0" x="712"/>
        <item sd="0" x="3568"/>
        <item sd="0" x="3571"/>
        <item sd="0" x="2005"/>
        <item sd="0" x="1935"/>
        <item sd="0" x="1728"/>
        <item sd="0" x="351"/>
        <item sd="0" x="1269"/>
        <item sd="0" x="2183"/>
        <item sd="0" x="1662"/>
        <item sd="0" x="2209"/>
        <item sd="0" x="2105"/>
        <item sd="0" x="1885"/>
        <item sd="0" x="44"/>
        <item sd="0" x="134"/>
        <item sd="0" x="1058"/>
        <item sd="0" x="1974"/>
        <item sd="0" x="1445"/>
        <item sd="0" x="672"/>
        <item sd="0" x="1263"/>
        <item sd="0" x="2809"/>
        <item sd="0" x="1762"/>
        <item sd="0" x="1932"/>
        <item sd="0" x="1016"/>
        <item sd="0" x="3445"/>
        <item sd="0" x="2301"/>
        <item sd="0" x="3016"/>
        <item sd="0" x="1944"/>
        <item sd="0" x="2210"/>
        <item sd="0" x="1077"/>
        <item sd="0" x="3395"/>
        <item sd="0" x="2354"/>
        <item sd="0" x="1874"/>
        <item sd="0" x="3435"/>
        <item sd="0" x="3557"/>
        <item sd="0" x="1980"/>
        <item sd="0" x="3426"/>
        <item sd="0" x="407"/>
        <item sd="0" x="1784"/>
        <item sd="0" x="1893"/>
        <item sd="0" x="1502"/>
        <item sd="0" x="123"/>
        <item sd="0" x="180"/>
        <item sd="0" x="1883"/>
        <item sd="0" x="1957"/>
        <item sd="0" x="3620"/>
        <item sd="0" x="553"/>
        <item sd="0" x="181"/>
        <item sd="0" x="480"/>
        <item sd="0" x="3431"/>
        <item sd="0" x="1878"/>
        <item sd="0" x="73"/>
        <item sd="0" x="673"/>
        <item sd="0" x="2302"/>
        <item sd="0" x="2303"/>
        <item sd="0" x="1549"/>
        <item sd="0" x="2810"/>
        <item sd="0" x="2304"/>
        <item sd="0" x="182"/>
        <item sd="0" x="3451"/>
        <item sd="0" x="352"/>
        <item sd="0" x="278"/>
        <item sd="0" x="2811"/>
        <item sd="0" x="2704"/>
        <item sd="0" x="1584"/>
        <item sd="0" x="481"/>
        <item sd="0" x="1063"/>
        <item sd="0" x="1336"/>
        <item sd="0" x="3169"/>
        <item sd="0" x="3017"/>
        <item sd="0" x="3553"/>
        <item sd="0" x="2910"/>
        <item sd="0" x="279"/>
        <item sd="0" x="482"/>
        <item sd="0" x="2812"/>
        <item sd="0" x="2813"/>
        <item sd="0" x="2814"/>
        <item sd="0" x="2911"/>
        <item sd="0" x="483"/>
        <item sd="0" x="2636"/>
        <item sd="0" x="143"/>
        <item sd="0" x="2030"/>
        <item sd="0" x="3396"/>
        <item sd="0" x="1870"/>
        <item sd="0" x="1293"/>
        <item sd="0" x="2137"/>
        <item sd="0" x="3467"/>
        <item sd="0" x="3018"/>
        <item sd="0" x="1333"/>
        <item sd="0" x="3090"/>
        <item sd="0" x="3635"/>
        <item sd="0" x="1910"/>
        <item sd="0" x="1934"/>
        <item sd="0" x="1741"/>
        <item sd="0" x="2190"/>
        <item sd="0" x="746"/>
        <item sd="0" x="408"/>
        <item sd="0" x="1715"/>
        <item sd="0" x="1739"/>
        <item sd="0" x="1547"/>
        <item sd="0" x="2505"/>
        <item sd="0" x="3170"/>
        <item sd="0" x="1411"/>
        <item sd="0" x="1654"/>
        <item sd="0" x="2037"/>
        <item sd="0" x="2912"/>
        <item sd="0" x="3659"/>
        <item sd="0" x="1386"/>
        <item sd="0" x="3490"/>
        <item sd="0" x="3622"/>
        <item sd="0" x="1280"/>
        <item sd="0" x="3091"/>
        <item sd="0" x="3574"/>
        <item sd="0" x="103"/>
        <item sd="0" x="159"/>
        <item sd="0" x="1087"/>
        <item sd="0" x="1764"/>
        <item sd="0" x="2337"/>
        <item sd="0" x="1697"/>
        <item sd="0" x="1492"/>
        <item sd="0" x="1240"/>
        <item sd="0" x="3171"/>
        <item sd="0" x="2705"/>
        <item sd="0" x="3634"/>
        <item sd="0" x="3172"/>
        <item sd="0" x="3656"/>
        <item sd="0" x="1575"/>
        <item sd="0" x="3586"/>
        <item sd="0" x="3470"/>
        <item sd="0" x="280"/>
        <item sd="0" x="1738"/>
        <item sd="0" x="2019"/>
        <item sd="0" x="2506"/>
        <item sd="0" x="1927"/>
        <item sd="0" x="2507"/>
        <item sd="0" x="3019"/>
        <item sd="0" x="3242"/>
        <item sd="0" x="1128"/>
        <item sd="0" x="2815"/>
        <item sd="0" x="1869"/>
        <item sd="0" x="1838"/>
        <item sd="0" x="3092"/>
        <item sd="0" x="2816"/>
        <item sd="0" x="1729"/>
        <item sd="0" x="1119"/>
        <item sd="0" x="3316"/>
        <item sd="0" x="1851"/>
        <item sd="0" x="1108"/>
        <item sd="0" x="484"/>
        <item sd="0" x="409"/>
        <item sd="0" x="747"/>
        <item sd="0" x="1669"/>
        <item sd="0" x="3510"/>
        <item sd="0" x="554"/>
        <item sd="0" x="3487"/>
        <item sd="0" x="3602"/>
        <item sd="0" x="2508"/>
        <item sd="0" x="1721"/>
        <item sd="0" x="3173"/>
        <item sd="0" x="1100"/>
        <item sd="0" x="1551"/>
        <item sd="0" x="3560"/>
        <item sd="0" x="2914"/>
        <item sd="0" x="1024"/>
        <item sd="0" x="3093"/>
        <item sd="0" x="3439"/>
        <item sd="0" x="2077"/>
        <item sd="0" x="2118"/>
        <item sd="0" x="410"/>
        <item sd="0" x="2509"/>
        <item sd="0" x="3020"/>
        <item sd="0" x="3489"/>
        <item sd="0" x="2418"/>
        <item sd="0" x="2279"/>
        <item sd="0" x="2540"/>
        <item sd="0" x="555"/>
        <item sd="0" x="1040"/>
        <item sd="0" x="3989"/>
        <item sd="0" x="3854"/>
        <item sd="0" x="3853"/>
        <item sd="0" x="3987"/>
        <item sd="0" x="3852"/>
        <item sd="0" x="3988"/>
        <item sd="0" x="923"/>
        <item sd="0" x="924"/>
        <item sd="0" x="925"/>
        <item sd="0" x="926"/>
        <item sd="0" x="927"/>
        <item sd="0" x="928"/>
        <item sd="0" x="929"/>
        <item sd="0" x="930"/>
        <item sd="0" x="931"/>
        <item sd="0" x="932"/>
        <item sd="0" x="1572"/>
        <item sd="0" x="2250"/>
        <item sd="0" x="1277"/>
        <item sd="0" x="2419"/>
        <item sd="0" x="2411"/>
        <item sd="0" x="1345"/>
        <item sd="0" x="2089"/>
        <item sd="0" x="2573"/>
        <item sd="0" x="2173"/>
        <item sd="0" x="674"/>
        <item sd="0" x="709"/>
        <item sd="0" x="1687"/>
        <item sd="0" x="2001"/>
        <item sd="0" x="748"/>
        <item sd="0" x="9"/>
        <item sd="0" x="2338"/>
        <item sd="0" x="2436"/>
        <item sd="0" x="1234"/>
        <item sd="0" x="1443"/>
        <item sd="0" x="2321"/>
        <item sd="0" x="2327"/>
        <item sd="0" x="1924"/>
        <item sd="0" x="2668"/>
        <item sd="0" x="1598"/>
        <item sd="0" x="1092"/>
        <item sd="0" x="1648"/>
        <item sd="0" x="2425"/>
        <item sd="0" x="94"/>
        <item sd="0" x="281"/>
        <item sd="0" x="448"/>
        <item sd="0" x="2966"/>
        <item sd="0" x="104"/>
        <item sd="0" x="183"/>
        <item sd="0" x="219"/>
        <item sd="0" x="2858"/>
        <item sd="0" x="3397"/>
        <item sd="0" x="2817"/>
        <item sd="0" x="2706"/>
        <item sd="0" x="2510"/>
        <item sd="0" x="1521"/>
        <item sd="0" x="52"/>
        <item sd="0" x="282"/>
        <item sd="0" x="2637"/>
        <item sd="0" x="2574"/>
        <item sd="0" x="2818"/>
        <item sd="0" x="1358"/>
        <item sd="0" x="1376"/>
        <item sd="0" x="1619"/>
        <item sd="0" x="32"/>
        <item sd="0" x="1393"/>
        <item sd="0" x="2433"/>
        <item sd="0" x="2355"/>
        <item sd="0" x="2356"/>
        <item sd="0" x="2437"/>
        <item sd="0" x="2398"/>
        <item sd="0" x="2384"/>
        <item sd="0" x="2357"/>
        <item sd="0" x="184"/>
        <item sd="0" x="33"/>
        <item sd="0" x="2448"/>
        <item sd="0" x="2915"/>
        <item sd="0" x="1346"/>
        <item sd="0" x="1429"/>
        <item sd="0" x="2511"/>
        <item sd="0" x="3021"/>
        <item sd="0" x="353"/>
        <item sd="0" x="3516"/>
        <item sd="0" x="2819"/>
        <item sd="0" x="3317"/>
        <item sd="0" x="1271"/>
        <item sd="0" x="3631"/>
        <item sd="0" x="3094"/>
        <item sd="0" x="3174"/>
        <item sd="0" x="1821"/>
        <item sd="0" x="3243"/>
        <item sd="0" x="3095"/>
        <item sd="0" x="3022"/>
        <item sd="0" x="2150"/>
        <item sd="0" x="1968"/>
        <item sd="0" x="1373"/>
        <item sd="0" x="1303"/>
        <item sd="0" x="3244"/>
        <item sd="0" x="1558"/>
        <item sd="0" x="2127"/>
        <item sd="0" x="3053"/>
        <item sd="0" x="2166"/>
        <item sd="0" x="749"/>
        <item sd="0" x="2332"/>
        <item sd="0" x="283"/>
        <item sd="0" x="485"/>
        <item sd="0" x="486"/>
        <item sd="0" x="220"/>
        <item sd="0" x="2114"/>
        <item sd="0" x="284"/>
        <item sd="0" x="487"/>
        <item sd="0" x="2091"/>
        <item sd="0" x="185"/>
        <item sd="0" x="2258"/>
        <item sd="0" x="411"/>
        <item sd="0" x="285"/>
        <item sd="0" x="412"/>
        <item sd="0" x="556"/>
        <item sd="0" x="221"/>
        <item sd="0" x="186"/>
        <item sd="0" x="286"/>
        <item sd="0" x="1400"/>
        <item sd="0" x="750"/>
        <item sd="0" x="287"/>
        <item sd="0" x="2023"/>
        <item sd="0" x="1630"/>
        <item sd="0" x="3856"/>
        <item sd="0" x="3855"/>
        <item sd="0" x="3990"/>
        <item sd="0" x="1828"/>
        <item sd="0" x="1652"/>
        <item sd="0" x="1925"/>
        <item sd="0" x="1466"/>
        <item sd="0" x="3245"/>
        <item sd="0" x="1673"/>
        <item sd="0" x="2916"/>
        <item sd="0" x="1771"/>
        <item sd="0" x="1200"/>
        <item sd="0" x="1132"/>
        <item sd="0" x="1498"/>
        <item sd="0" x="288"/>
        <item sd="0" x="557"/>
        <item sd="0" x="751"/>
        <item sd="0" x="1824"/>
        <item sd="0" x="413"/>
        <item sd="0" x="289"/>
        <item sd="0" x="1626"/>
        <item sd="0" x="488"/>
        <item sd="0" x="752"/>
        <item sd="0" x="354"/>
        <item sd="0" x="1167"/>
        <item sd="0" x="2075"/>
        <item sd="0" x="3441"/>
        <item sd="0" x="2080"/>
        <item sd="0" x="2449"/>
        <item sd="0" x="1291"/>
        <item sd="0" x="558"/>
        <item sd="0" x="2412"/>
        <item sd="0" x="2223"/>
        <item sd="0" x="1180"/>
        <item sd="0" x="3318"/>
        <item sd="0" x="2148"/>
        <item sd="0" x="2638"/>
        <item sd="0" x="2575"/>
        <item sd="0" x="2576"/>
        <item sd="0" x="2707"/>
        <item sd="0" x="1708"/>
        <item sd="0" x="1610"/>
        <item sd="0" x="3913"/>
        <item sd="0" x="1002"/>
        <item sd="0" x="74"/>
        <item sd="0" x="2917"/>
        <item sd="0" x="1735"/>
        <item sd="0" x="2639"/>
        <item sd="0" x="559"/>
        <item sd="0" x="3861"/>
        <item sd="0" x="3863"/>
        <item sd="0" x="3859"/>
        <item sd="0" x="3862"/>
        <item sd="0" x="3857"/>
        <item sd="0" x="3864"/>
        <item sd="0" x="3991"/>
        <item sd="0" x="3858"/>
        <item sd="0" x="3860"/>
        <item sd="0" x="3865"/>
        <item sd="0" x="933"/>
        <item sd="0" x="934"/>
        <item sd="0" x="935"/>
        <item sd="0" x="936"/>
        <item sd="0" x="937"/>
        <item sd="0" x="938"/>
        <item sd="0" x="939"/>
        <item sd="0" x="940"/>
        <item sd="0" x="10"/>
        <item sd="0" x="2708"/>
        <item sd="0" x="1839"/>
        <item sd="0" x="2918"/>
        <item sd="0" x="1311"/>
        <item sd="0" x="1202"/>
        <item sd="0" x="1118"/>
        <item sd="0" x="25"/>
        <item sd="0" x="3319"/>
        <item sd="0" x="3914"/>
        <item sd="0" x="3246"/>
        <item sd="0" x="3440"/>
        <item sd="0" x="1317"/>
        <item sd="0" x="1012"/>
        <item sd="0" x="1124"/>
        <item sd="0" x="2919"/>
        <item sd="0" x="1802"/>
        <item sd="0" x="2399"/>
        <item sd="0" x="1795"/>
        <item sd="0" x="2577"/>
        <item sd="0" x="1433"/>
        <item sd="0" x="2640"/>
        <item sd="0" x="2413"/>
        <item sd="0" x="3506"/>
        <item sd="0" x="1622"/>
        <item sd="0" x="1965"/>
        <item sd="0" x="3096"/>
        <item sd="0" x="2512"/>
        <item sd="0" x="3023"/>
        <item sd="0" x="1734"/>
        <item sd="0" x="675"/>
        <item sd="0" x="355"/>
        <item sd="0" x="676"/>
        <item sd="0" x="1779"/>
        <item sd="0" x="1490"/>
        <item sd="0" x="1335"/>
        <item sd="0" x="2029"/>
        <item sd="0" x="998"/>
        <item sd="0" x="2820"/>
        <item sd="0" x="2513"/>
        <item sd="0" x="3465"/>
        <item sd="0" x="2641"/>
        <item sd="0" x="1778"/>
        <item sd="0" x="3344"/>
        <item sd="0" x="3097"/>
        <item sd="0" x="2709"/>
        <item sd="0" x="3024"/>
        <item sd="0" x="187"/>
        <item sd="0" x="3630"/>
        <item sd="0" x="223"/>
        <item sd="0" x="3398"/>
        <item sd="0" x="2578"/>
        <item sd="0" x="2371"/>
        <item sd="0" x="2016"/>
        <item sd="0" x="3399"/>
        <item sd="0" x="1451"/>
        <item sd="0" x="2514"/>
        <item sd="0" x="2305"/>
        <item sd="0" x="1216"/>
        <item sd="0" x="2220"/>
        <item sd="0" x="3492"/>
        <item sd="0" x="1232"/>
        <item sd="0" x="3627"/>
        <item sd="0" x="1676"/>
        <item sd="0" x="75"/>
        <item sd="0" x="2920"/>
        <item sd="0" x="1241"/>
        <item sd="0" x="290"/>
        <item sd="0" x="3600"/>
        <item sd="0" x="2921"/>
        <item sd="0" x="1591"/>
        <item sd="0" x="677"/>
        <item sd="0" x="2710"/>
        <item sd="0" x="1536"/>
        <item sd="0" x="3247"/>
        <item sd="0" x="3098"/>
        <item sd="0" x="2400"/>
        <item sd="0" x="1731"/>
        <item sd="0" x="3400"/>
        <item sd="0" x="3566"/>
        <item sd="0" x="2200"/>
        <item sd="0" x="2079"/>
        <item sd="0" x="3479"/>
        <item sd="0" x="1922"/>
        <item sd="0" x="3175"/>
        <item sd="0" x="3025"/>
        <item sd="0" x="2922"/>
        <item sd="0" x="3320"/>
        <item sd="0" x="3176"/>
        <item sd="0" x="1714"/>
        <item sd="0" x="753"/>
        <item sd="0" x="1998"/>
        <item sd="0" x="1324"/>
        <item sd="0" x="3248"/>
        <item sd="0" x="3249"/>
        <item sd="0" x="2821"/>
        <item sd="0" x="1694"/>
        <item sd="0" x="1465"/>
        <item sd="0" x="3099"/>
        <item sd="0" x="3250"/>
        <item sd="0" x="3100"/>
        <item sd="0" x="3026"/>
        <item sd="0" x="1900"/>
        <item sd="0" x="1951"/>
        <item sd="0" x="1611"/>
        <item sd="0" x="1742"/>
        <item sd="0" x="1283"/>
        <item sd="0" x="291"/>
        <item sd="0" x="2923"/>
        <item sd="0" x="1801"/>
        <item sd="0" x="3401"/>
        <item sd="0" x="678"/>
        <item sd="0" x="2420"/>
        <item sd="0" x="2515"/>
        <item sd="0" x="3480"/>
        <item sd="0" x="765"/>
        <item sd="0" x="3027"/>
        <item sd="0" x="754"/>
        <item sd="0" x="941"/>
        <item sd="0" x="1246"/>
        <item sd="0" x="755"/>
        <item sd="0" x="1257"/>
        <item sd="0" x="2516"/>
        <item sd="0" x="756"/>
        <item sd="0" x="1148"/>
        <item sd="0" x="11"/>
        <item sd="0" x="2434"/>
        <item sd="0" x="292"/>
        <item sd="0" x="1274"/>
        <item sd="0" x="1879"/>
        <item sd="0" x="560"/>
        <item sd="0" x="1846"/>
        <item sd="0" x="1992"/>
        <item sd="0" x="3177"/>
        <item sd="0" x="1921"/>
        <item sd="0" x="2579"/>
        <item sd="0" x="561"/>
        <item sd="0" x="2068"/>
        <item sd="0" x="2013"/>
        <item sd="0" x="3866"/>
        <item sd="0" x="1160"/>
        <item sd="0" x="1314"/>
        <item sd="0" x="1076"/>
        <item sd="0" x="1835"/>
        <item sd="0" x="3178"/>
        <item sd="0" x="2123"/>
        <item sd="0" x="2822"/>
        <item sd="0" x="3995"/>
        <item sd="0" x="3997"/>
        <item sd="0" x="3876"/>
        <item sd="0" x="3872"/>
        <item sd="0" x="3869"/>
        <item sd="0" x="3992"/>
        <item sd="0" x="3993"/>
        <item sd="0" x="3871"/>
        <item sd="0" x="3867"/>
        <item sd="0" x="3877"/>
        <item sd="0" x="3870"/>
        <item sd="0" x="3999"/>
        <item sd="0" x="3994"/>
        <item sd="0" x="3996"/>
        <item sd="0" x="3873"/>
        <item sd="0" x="3874"/>
        <item sd="0" x="1306"/>
        <item sd="0" x="3998"/>
        <item sd="0" x="3875"/>
        <item sd="0" x="3868"/>
        <item sd="0" x="942"/>
        <item sd="0" x="943"/>
        <item sd="0" x="944"/>
        <item sd="0" x="945"/>
        <item sd="0" x="946"/>
        <item sd="0" x="947"/>
        <item sd="0" x="948"/>
        <item sd="0" x="949"/>
        <item sd="0" x="950"/>
        <item sd="0" x="951"/>
        <item sd="0" x="952"/>
        <item sd="0" x="3179"/>
        <item sd="0" x="679"/>
        <item sd="0" x="2711"/>
        <item sd="0" x="489"/>
        <item sd="0" x="2924"/>
        <item sd="0" x="680"/>
        <item sd="0" x="3321"/>
        <item sd="0" x="3028"/>
        <item sd="0" x="2450"/>
        <item sd="0" x="3180"/>
        <item sd="0" x="3322"/>
        <item sd="0" x="3181"/>
        <item sd="0" x="76"/>
        <item sd="0" x="3474"/>
        <item sd="0" x="3251"/>
        <item sd="0" x="414"/>
        <item sd="0" x="2010"/>
        <item sd="0" x="3484"/>
        <item sd="0" x="1218"/>
        <item sd="0" x="3323"/>
        <item sd="0" x="3182"/>
        <item sd="0" x="135"/>
        <item sd="0" x="3402"/>
        <item sd="0" x="356"/>
        <item sd="0" x="2925"/>
        <item sd="0" x="3324"/>
        <item sd="0" x="2580"/>
        <item sd="0" x="3183"/>
        <item sd="0" x="2823"/>
        <item sd="0" x="3252"/>
        <item sd="0" x="1057"/>
        <item sd="0" x="2199"/>
        <item sd="0" x="1894"/>
        <item sd="0" x="1485"/>
        <item sd="0" x="1991"/>
        <item sd="0" x="12"/>
        <item sd="0" x="562"/>
        <item sd="0" x="136"/>
        <item sd="0" x="757"/>
        <item sd="0" x="77"/>
        <item sd="0" x="681"/>
        <item sd="0" x="682"/>
        <item sd="0" x="2824"/>
        <item sd="0" x="1788"/>
        <item sd="0" x="1316"/>
        <item sd="0" x="1371"/>
        <item sd="0" x="3101"/>
        <item sd="0" x="3102"/>
        <item sd="0" x="1230"/>
        <item sd="0" x="293"/>
        <item sd="0" x="1025"/>
        <item sd="0" x="683"/>
        <item sd="0" x="3103"/>
        <item sd="0" x="2825"/>
        <item sd="0" x="2826"/>
        <item sd="0" x="2261"/>
        <item sd="0" x="3184"/>
        <item sd="0" x="563"/>
        <item sd="0" x="3501"/>
        <item sd="0" x="415"/>
        <item sd="0" x="1365"/>
        <item sd="0" x="3611"/>
        <item sd="0" x="758"/>
        <item sd="0" x="114"/>
        <item sd="0" x="1233"/>
        <item sd="0" x="34"/>
        <item sd="0" x="2642"/>
        <item sd="0" x="2712"/>
        <item sd="0" x="3253"/>
        <item sd="0" x="3185"/>
        <item sd="0" x="3481"/>
        <item sd="0" x="3413"/>
        <item sd="0" x="1722"/>
        <item sd="0" x="1963"/>
        <item sd="0" x="1075"/>
        <item sd="0" x="2926"/>
        <item sd="0" x="3104"/>
        <item sd="0" x="2927"/>
        <item sd="0" x="3403"/>
        <item sd="0" x="160"/>
        <item sd="0" x="2306"/>
        <item sd="0" x="3473"/>
        <item sd="0" x="1812"/>
        <item sd="0" x="2178"/>
        <item sd="0" x="1554"/>
        <item sd="0" x="1977"/>
        <item sd="0" x="3254"/>
        <item sd="0" x="1458"/>
        <item sd="0" x="3520"/>
        <item sd="0" x="1412"/>
        <item sd="0" x="2928"/>
        <item sd="0" x="2929"/>
        <item sd="0" x="1183"/>
        <item sd="0" x="1381"/>
        <item sd="0" x="2060"/>
        <item sd="0" x="759"/>
        <item sd="0" x="1038"/>
        <item sd="0" x="2827"/>
        <item sd="0" x="2026"/>
        <item sd="0" x="490"/>
        <item sd="0" x="1736"/>
        <item sd="0" x="684"/>
        <item sd="0" x="107"/>
        <item sd="0" x="2307"/>
        <item sd="0" x="295"/>
        <item sd="0" x="685"/>
        <item sd="0" x="2260"/>
        <item sd="0" x="2308"/>
        <item sd="0" x="1830"/>
        <item sd="0" x="3105"/>
        <item sd="0" x="2828"/>
        <item sd="0" x="1546"/>
        <item sd="0" x="78"/>
        <item sd="0" x="1897"/>
        <item sd="0" x="2643"/>
        <item sd="0" x="2644"/>
        <item sd="0" x="1725"/>
        <item sd="0" x="564"/>
        <item sd="0" x="2385"/>
        <item sd="0" x="2930"/>
        <item sd="0" x="224"/>
        <item sd="0" x="565"/>
        <item sd="0" x="2517"/>
        <item sd="0" x="1920"/>
        <item sd="0" x="994"/>
        <item sd="0" x="3255"/>
        <item sd="0" x="2931"/>
        <item sd="0" x="2645"/>
        <item sd="0" x="2309"/>
        <item sd="0" x="1392"/>
        <item sd="0" x="2372"/>
        <item sd="0" x="416"/>
        <item sd="0" x="2581"/>
        <item sd="0" x="2646"/>
        <item sd="0" x="1933"/>
        <item sd="0" x="2373"/>
        <item sd="0" x="3522"/>
        <item sd="0" x="3523"/>
        <item sd="0" x="3186"/>
        <item sd="0" x="3596"/>
        <item sd="0" x="2168"/>
        <item sd="0" x="1651"/>
        <item sd="0" x="3414"/>
        <item sd="0" x="3639"/>
        <item sd="0" x="296"/>
        <item sd="0" x="1312"/>
        <item sd="0" x="2669"/>
        <item sd="0" x="1529"/>
        <item sd="0" x="760"/>
        <item sd="0" x="2932"/>
        <item sd="0" x="3546"/>
        <item sd="0" x="1789"/>
        <item sd="0" x="2829"/>
        <item sd="0" x="2830"/>
        <item sd="0" x="3576"/>
        <item sd="0" x="2713"/>
        <item sd="0" x="1720"/>
        <item sd="0" x="1624"/>
        <item sd="0" x="686"/>
        <item sd="0" x="3029"/>
        <item sd="0" x="2831"/>
        <item sd="0" x="2832"/>
        <item sd="0" x="687"/>
        <item sd="0" x="3519"/>
        <item sd="0" x="3446"/>
        <item sd="0" x="3325"/>
        <item sd="0" x="3030"/>
        <item sd="0" x="1022"/>
        <item sd="0" x="1421"/>
        <item sd="0" x="1886"/>
        <item sd="0" x="3511"/>
        <item sd="0" x="2933"/>
        <item sd="0" x="3549"/>
        <item sd="0" x="1150"/>
        <item sd="0" x="118"/>
        <item sd="0" x="688"/>
        <item sd="0" x="761"/>
        <item sd="0" x="417"/>
        <item sd="0" x="2138"/>
        <item sd="0" x="1013"/>
        <item sd="0" x="1096"/>
        <item sd="0" x="225"/>
        <item sd="0" x="710"/>
        <item sd="0" x="689"/>
        <item sd="0" x="2647"/>
        <item sd="0" x="3256"/>
        <item sd="0" x="3891"/>
        <item sd="0" x="4001"/>
        <item sd="0" x="4002"/>
        <item sd="0" x="3878"/>
        <item sd="0" x="4006"/>
        <item sd="0" x="3892"/>
        <item sd="0" x="4003"/>
        <item sd="0" x="3894"/>
        <item sd="0" x="3879"/>
        <item sd="0" x="4007"/>
        <item sd="0" x="3884"/>
        <item sd="0" x="3895"/>
        <item sd="0" x="4005"/>
        <item sd="0" x="3888"/>
        <item sd="0" x="3880"/>
        <item sd="0" x="3886"/>
        <item sd="0" x="3889"/>
        <item sd="0" x="3896"/>
        <item sd="0" x="3893"/>
        <item sd="0" x="4004"/>
        <item sd="0" x="3885"/>
        <item sd="0" x="4000"/>
        <item sd="0" x="3881"/>
        <item sd="0" x="3883"/>
        <item sd="0" x="3890"/>
        <item sd="0" x="3897"/>
        <item sd="0" x="3887"/>
        <item sd="0" x="3882"/>
        <item sd="0" x="953"/>
        <item sd="0" x="954"/>
        <item sd="0" x="955"/>
        <item sd="0" x="956"/>
        <item sd="0" x="957"/>
        <item sd="0" x="958"/>
        <item sd="0" x="959"/>
        <item sd="0" x="960"/>
        <item sd="0" x="961"/>
        <item sd="0" x="963"/>
        <item sd="0" x="964"/>
        <item sd="0" x="1520"/>
        <item sd="0" x="1909"/>
        <item sd="0" x="1500"/>
        <item sd="0" x="1556"/>
        <item sd="0" x="298"/>
        <item sd="0" x="2374"/>
        <item sd="0" x="491"/>
        <item sd="0" x="996"/>
        <item sd="0" x="1472"/>
        <item sd="0" x="79"/>
        <item sd="0" x="3106"/>
        <item sd="0" x="1210"/>
        <item sd="0" x="1641"/>
        <item sd="0" x="357"/>
        <item sd="0" x="299"/>
        <item sd="0" x="3257"/>
        <item sd="0" x="3187"/>
        <item sd="0" x="2426"/>
        <item sd="0" x="1109"/>
        <item sd="0" x="124"/>
        <item sd="0" x="566"/>
        <item sd="0" x="492"/>
        <item sd="0" x="358"/>
        <item sd="0" x="762"/>
        <item sd="0" x="567"/>
        <item sd="0" x="137"/>
        <item sd="0" x="1131"/>
        <item sd="0" x="130"/>
        <item sd="0" x="2310"/>
        <item sd="0" x="2582"/>
        <item sd="0" x="2518"/>
        <item sd="0" x="2714"/>
        <item sd="0" x="162"/>
        <item sd="0" x="690"/>
        <item sd="0" x="300"/>
        <item sd="0" x="691"/>
        <item sd="0" x="1522"/>
        <item sd="0" x="2204"/>
        <item sd="0" x="1814"/>
        <item sd="0" x="1603"/>
        <item sd="0" x="2003"/>
        <item sd="0" x="2522"/>
        <item sd="0" x="3188"/>
        <item sd="0" x="1548"/>
        <item sd="0" x="2126"/>
        <item sd="0" x="2106"/>
        <item sd="0" x="2835"/>
        <item sd="0" x="1154"/>
        <item sd="0" x="1000"/>
        <item sd="0" x="3031"/>
        <item sd="0" x="3189"/>
        <item sd="0" x="1101"/>
        <item sd="0" x="2833"/>
        <item sd="0" x="3617"/>
        <item sd="0" x="2251"/>
        <item sd="0" x="2834"/>
        <item sd="0" x="1454"/>
        <item sd="0" x="3258"/>
        <item sd="0" x="3404"/>
        <item sd="0" x="3032"/>
        <item sd="0" x="2519"/>
        <item sd="0" x="3468"/>
        <item sd="0" x="3326"/>
        <item sd="0" x="1700"/>
        <item sd="0" x="1659"/>
        <item sd="0" x="3405"/>
        <item sd="0" x="3107"/>
        <item sd="0" x="2070"/>
        <item sd="0" x="3455"/>
        <item sd="0" x="2217"/>
        <item sd="0" x="1221"/>
        <item sd="0" x="1103"/>
        <item sd="0" x="2140"/>
        <item sd="0" x="3327"/>
        <item sd="0" x="2328"/>
        <item sd="0" x="1438"/>
        <item sd="0" x="1899"/>
        <item sd="0" x="2520"/>
        <item sd="0" x="1845"/>
        <item sd="0" x="2311"/>
        <item sd="0" x="1582"/>
        <item sd="0" x="2934"/>
        <item sd="0" x="3108"/>
        <item sd="0" x="493"/>
        <item sd="0" x="2935"/>
        <item sd="0" x="2648"/>
        <item sd="0" x="2595"/>
        <item sd="0" x="2715"/>
        <item sd="0" x="3509"/>
        <item sd="0" x="3033"/>
        <item sd="0" x="3034"/>
        <item sd="0" x="2521"/>
        <item sd="0" x="2185"/>
        <item sd="0" x="3328"/>
        <item sd="0" x="3578"/>
        <item sd="0" x="2596"/>
        <item sd="0" x="227"/>
        <item sd="0" x="3459"/>
        <item sd="0" x="3592"/>
        <item sd="0" x="2649"/>
        <item sd="0" x="1244"/>
        <item sd="0" x="3589"/>
        <item sd="0" x="2936"/>
        <item sd="0" x="1625"/>
        <item sd="0" x="2161"/>
        <item sd="0" x="1850"/>
        <item sd="0" x="2206"/>
        <item sd="0" x="568"/>
        <item sd="0" x="692"/>
        <item sd="0" x="2169"/>
        <item sd="0" x="1581"/>
        <item sd="0" x="2716"/>
        <item sd="0" x="2583"/>
        <item sd="0" x="3035"/>
        <item sd="0" x="3190"/>
        <item sd="0" x="3461"/>
        <item sd="0" x="2407"/>
        <item sd="0" x="80"/>
        <item sd="0" x="1853"/>
        <item sd="0" x="2717"/>
        <item sd="0" x="2082"/>
        <item sd="0" x="1653"/>
        <item sd="0" x="1616"/>
        <item sd="0" x="1248"/>
        <item sd="0" x="3036"/>
        <item sd="0" x="3647"/>
        <item sd="0" x="3482"/>
        <item sd="0" x="1568"/>
        <item sd="0" x="1091"/>
        <item sd="0" x="1585"/>
        <item sd="0" x="1939"/>
        <item sd="0" x="3485"/>
        <item sd="0" x="2176"/>
        <item sd="0" x="1353"/>
        <item sd="0" x="1112"/>
        <item sd="0" x="1645"/>
        <item sd="0" x="2523"/>
        <item sd="0" x="3632"/>
        <item sd="0" x="2043"/>
        <item sd="0" x="2937"/>
        <item sd="0" x="3037"/>
        <item sd="0" x="1247"/>
        <item sd="0" x="301"/>
        <item sd="0" x="1342"/>
        <item sd="0" x="1331"/>
        <item sd="0" x="1888"/>
        <item sd="0" x="1954"/>
        <item sd="0" x="1140"/>
        <item sd="0" x="3329"/>
        <item sd="0" x="1146"/>
        <item sd="0" x="2584"/>
        <item sd="0" x="2938"/>
        <item sd="0" x="3419"/>
        <item sd="0" x="1279"/>
        <item sd="0" x="2836"/>
        <item sd="0" x="2524"/>
        <item sd="0" x="3619"/>
        <item sd="0" x="2939"/>
        <item sd="0" x="3330"/>
        <item sd="0" x="2525"/>
        <item sd="0" x="2940"/>
        <item sd="0" x="146"/>
        <item sd="0" x="3554"/>
        <item sd="0" x="2163"/>
        <item sd="0" x="3109"/>
        <item sd="0" x="1639"/>
        <item sd="0" x="1229"/>
        <item sd="0" x="2388"/>
        <item sd="0" x="1901"/>
        <item sd="0" x="228"/>
        <item sd="0" x="2273"/>
        <item sd="0" x="2358"/>
        <item sd="0" x="1179"/>
        <item sd="0" x="1145"/>
        <item sd="0" x="2421"/>
        <item sd="0" x="3191"/>
        <item sd="0" x="2109"/>
        <item sd="0" x="2072"/>
        <item sd="0" x="3542"/>
        <item sd="0" x="1264"/>
        <item sd="0" x="1574"/>
        <item sd="0" x="229"/>
        <item sd="0" x="2375"/>
        <item sd="0" x="2408"/>
        <item sd="0" x="359"/>
        <item sd="0" x="1329"/>
        <item sd="0" x="418"/>
        <item sd="0" x="2032"/>
        <item sd="0" x="302"/>
        <item sd="0" x="303"/>
        <item sd="0" x="1542"/>
        <item sd="0" x="763"/>
        <item sd="0" x="1904"/>
        <item sd="0" x="360"/>
        <item sd="0" x="494"/>
        <item sd="0" x="1628"/>
        <item sd="0" x="569"/>
        <item sd="0" x="1613"/>
        <item sd="0" x="2271"/>
        <item sd="0" x="2136"/>
        <item sd="0" x="2650"/>
        <item sd="0" x="3633"/>
        <item sd="0" x="1383"/>
        <item sd="0" x="2837"/>
        <item sd="0" x="2526"/>
        <item sd="0" x="3447"/>
        <item sd="0" x="3458"/>
        <item sd="0" x="1704"/>
        <item sd="0" x="1868"/>
        <item sd="0" x="1493"/>
        <item sd="0" x="2718"/>
        <item sd="0" x="1031"/>
        <item sd="0" x="361"/>
        <item sd="0" x="419"/>
        <item sd="0" x="420"/>
        <item sd="0" x="188"/>
        <item sd="0" x="362"/>
        <item sd="0" x="304"/>
        <item sd="0" x="226"/>
        <item sd="0" x="161"/>
        <item sd="0" x="421"/>
        <item sd="0" x="2051"/>
        <item sd="0" x="495"/>
        <item sd="0" x="305"/>
        <item sd="0" x="962"/>
        <item sd="0" x="2651"/>
        <item sd="0" x="2093"/>
        <item sd="0" x="2451"/>
        <item sd="0" x="3606"/>
        <item sd="0" x="1614"/>
        <item sd="0" x="1854"/>
        <item sd="0" x="1174"/>
        <item sd="0" x="570"/>
        <item sd="0" x="2838"/>
        <item sd="0" x="1982"/>
        <item sd="0" x="2047"/>
        <item sd="0" x="422"/>
        <item sd="0" x="294"/>
        <item sd="0" x="2221"/>
        <item sd="0" x="81"/>
        <item sd="0" x="1775"/>
        <item sd="0" x="3518"/>
        <item sd="0" x="1902"/>
        <item sd="0" x="2585"/>
        <item sd="0" x="2104"/>
        <item sd="0" x="423"/>
        <item sd="0" x="363"/>
        <item sd="0" x="82"/>
        <item sd="0" x="83"/>
        <item sd="0" x="1553"/>
        <item sd="0" x="2719"/>
        <item sd="0" x="2859"/>
        <item sd="0" x="1962"/>
        <item sd="0" x="693"/>
        <item sd="0" x="1436"/>
        <item sd="0" x="1842"/>
        <item sd="0" x="2941"/>
        <item sd="0" x="3110"/>
        <item sd="0" x="3331"/>
        <item sd="0" x="1209"/>
        <item sd="0" x="2839"/>
        <item sd="0" x="3038"/>
        <item sd="0" x="3407"/>
        <item sd="0" x="3475"/>
        <item sd="0" x="3406"/>
        <item sd="0" x="3457"/>
        <item sd="0" x="3039"/>
        <item sd="0" x="1525"/>
        <item sd="0" x="306"/>
        <item sd="0" x="1177"/>
        <item sd="0" x="2840"/>
        <item sd="0" x="1304"/>
        <item sd="0" x="307"/>
        <item sd="0" x="1483"/>
        <item sd="0" x="1930"/>
        <item sd="0" x="3054"/>
        <item sd="0" x="1989"/>
        <item sd="0" x="1657"/>
        <item sd="0" x="3332"/>
        <item sd="0" x="2586"/>
        <item sd="0" m="1" x="4017"/>
        <item sd="0" x="571"/>
        <item sd="0" x="3192"/>
        <item sd="0" x="1985"/>
        <item sd="0" x="1476"/>
        <item sd="0" x="1300"/>
        <item sd="0" x="2942"/>
        <item sd="0" x="1672"/>
        <item sd="0" x="230"/>
        <item sd="0" x="150"/>
        <item sd="0" x="1228"/>
        <item sd="0" x="1860"/>
        <item sd="0" x="3651"/>
        <item sd="0" x="2083"/>
        <item sd="0" x="163"/>
        <item sd="0" x="2943"/>
        <item sd="0" x="2944"/>
        <item sd="0" x="2841"/>
        <item sd="0" x="3111"/>
        <item sd="0" x="449"/>
        <item sd="0" x="2945"/>
        <item sd="0" x="3112"/>
        <item sd="0" x="2002"/>
        <item sd="0" x="572"/>
        <item sd="0" x="1349"/>
        <item sd="0" x="2652"/>
        <item sd="0" x="2527"/>
        <item sd="0" x="2842"/>
        <item sd="0" x="1635"/>
        <item sd="0" x="1390"/>
        <item sd="0" x="2587"/>
        <item sd="0" x="2588"/>
        <item sd="0" x="3193"/>
        <item sd="0" x="3408"/>
        <item sd="0" x="1446"/>
        <item sd="0" x="1855"/>
        <item sd="0" x="1517"/>
        <item sd="0" x="1341"/>
        <item sd="0" x="2860"/>
        <item sd="0" x="496"/>
        <item sd="0" x="1668"/>
        <item sd="0" x="2253"/>
        <item sd="0" x="3901"/>
        <item sd="0" x="3898"/>
        <item sd="0" x="3903"/>
        <item sd="0" x="3904"/>
        <item sd="0" x="4008"/>
        <item sd="0" x="3899"/>
        <item sd="0" x="3900"/>
        <item sd="0" x="3902"/>
        <item sd="0" x="4009"/>
        <item sd="0" x="965"/>
        <item sd="0" x="966"/>
        <item sd="0" x="967"/>
        <item sd="0" x="968"/>
        <item sd="0" x="969"/>
        <item sd="0" x="970"/>
        <item sd="0" x="971"/>
        <item sd="0" x="972"/>
        <item sd="0" x="973"/>
        <item sd="0" x="974"/>
        <item sd="0" x="975"/>
        <item sd="0" x="1420"/>
        <item sd="0" x="573"/>
        <item sd="0" x="2033"/>
        <item sd="0" x="2720"/>
        <item sd="0" x="2721"/>
        <item sd="0" x="1344"/>
        <item sd="0" x="3497"/>
        <item sd="0" x="2110"/>
        <item sd="0" x="2203"/>
        <item sd="0" x="694"/>
        <item sd="0" x="1116"/>
        <item sd="0" x="119"/>
        <item sd="0" x="1871"/>
        <item sd="0" x="1194"/>
        <item sd="0" x="3409"/>
        <item sd="0" x="3259"/>
        <item sd="0" x="3040"/>
        <item sd="0" x="3613"/>
        <item sd="0" x="3113"/>
        <item sd="0" x="3558"/>
        <item sd="0" x="1832"/>
        <item sd="0" x="2333"/>
        <item sd="0" x="2186"/>
        <item sd="0" x="594"/>
        <item sd="0" x="1667"/>
        <item sd="0" x="3260"/>
        <item sd="0" x="1182"/>
        <item sd="0" x="1849"/>
        <item sd="0" m="1" x="4014"/>
        <item sd="0" x="2946"/>
        <item sd="0" x="13"/>
        <item sd="0" x="231"/>
        <item sd="0" x="2325"/>
        <item sd="0" x="2181"/>
        <item sd="0" x="138"/>
        <item sd="0" x="308"/>
        <item sd="0" x="497"/>
        <item sd="0" x="3114"/>
        <item sd="0" x="1195"/>
        <item sd="0" x="1223"/>
        <item sd="0" x="2386"/>
        <item sd="0" x="45"/>
        <item sd="0" x="2422"/>
        <item sd="0" x="976"/>
        <item sd="0" x="425"/>
        <item sd="0" x="2339"/>
        <item sd="0" x="364"/>
        <item sd="0" x="1254"/>
        <item sd="0" x="574"/>
        <item sd="0" x="426"/>
        <item sd="0" x="2376"/>
        <item sd="0" x="1448"/>
        <item sd="0" x="2099"/>
        <item sd="0" x="1289"/>
        <item sd="0" x="977"/>
        <item sd="0" x="499"/>
        <item sd="0" x="179"/>
        <item sd="0" x="2359"/>
        <item sd="0" x="1567"/>
        <item sd="0" x="1539"/>
        <item sd="0" x="2377"/>
        <item sd="0" x="14"/>
        <item sd="0" x="1201"/>
        <item sd="0" x="125"/>
        <item sd="0" x="1597"/>
        <item sd="0" x="1462"/>
        <item sd="0" x="365"/>
        <item sd="0" x="1475"/>
        <item sd="0" x="1398"/>
        <item sd="0" x="2097"/>
        <item sd="0" x="1638"/>
        <item sd="0" x="2360"/>
        <item sd="0" x="1495"/>
        <item sd="0" x="575"/>
        <item sd="0" x="1678"/>
        <item sd="0" x="595"/>
        <item sd="0" x="1702"/>
        <item sd="0" x="2103"/>
        <item sd="0" x="695"/>
        <item sd="0" x="1505"/>
        <item sd="0" x="1328"/>
        <item sd="0" x="1562"/>
        <item sd="0" x="2312"/>
        <item sd="0" x="84"/>
        <item sd="0" x="766"/>
        <item sd="0" x="696"/>
        <item sd="0" x="2843"/>
        <item sd="0" x="1192"/>
        <item sd="0" x="1262"/>
        <item sd="0" x="3590"/>
        <item sd="0" x="2844"/>
        <item sd="0" x="2845"/>
        <item sd="0" x="2653"/>
        <item sd="0" x="108"/>
        <item sd="0" x="1089"/>
        <item sd="0" x="3261"/>
        <item sd="0" x="1617"/>
        <item sd="0" x="1533"/>
        <item sd="0" x="2947"/>
        <item sd="0" x="2654"/>
        <item sd="0" x="2948"/>
        <item sd="0" x="1746"/>
        <item sd="0" x="1090"/>
        <item sd="0" x="85"/>
        <item sd="0" x="697"/>
        <item sd="0" x="1292"/>
        <item sd="0" x="995"/>
        <item sd="0" x="86"/>
        <item sd="0" x="1380"/>
        <item sd="0" x="698"/>
        <item sd="0" x="2846"/>
        <item sd="0" x="2213"/>
        <item sd="0" x="767"/>
        <item sd="0" x="1636"/>
        <item sd="0" x="2245"/>
        <item sd="0" x="1107"/>
        <item sd="0" x="1633"/>
        <item sd="0" x="1684"/>
        <item sd="0" x="2193"/>
        <item sd="0" x="1338"/>
        <item sd="0" x="189"/>
        <item sd="0" x="1006"/>
        <item sd="0" x="1086"/>
        <item sd="0" x="190"/>
        <item sd="0" x="2528"/>
        <item sd="0" x="500"/>
        <item sd="0" x="3041"/>
        <item sd="0" x="2949"/>
        <item sd="0" x="3262"/>
        <item sd="0" x="3194"/>
        <item sd="0" x="3333"/>
        <item sd="0" x="1718"/>
        <item sd="0" x="1363"/>
        <item sd="0" x="191"/>
        <item sd="0" x="366"/>
        <item sd="0" x="3042"/>
        <item sd="0" x="1424"/>
        <item sd="0" x="3575"/>
        <item sd="0" x="309"/>
        <item sd="0" x="1509"/>
        <item sd="0" x="1301"/>
        <item sd="0" x="1080"/>
        <item sd="0" x="2101"/>
        <item sd="0" x="1683"/>
        <item sd="0" x="427"/>
        <item sd="0" x="3567"/>
        <item sd="0" x="1783"/>
        <item sd="0" x="768"/>
        <item sd="0" x="2950"/>
        <item sd="0" x="2847"/>
        <item sd="0" x="3906"/>
        <item sd="0" x="2378"/>
        <item sd="0" x="1696"/>
        <item sd="0" x="2248"/>
        <item sd="0" x="2361"/>
        <item sd="0" x="1026"/>
        <item sd="0" x="2423"/>
        <item sd="0" x="2440"/>
        <item sd="0" x="428"/>
        <item sd="0" x="769"/>
        <item sd="0" x="1928"/>
        <item sd="0" x="367"/>
        <item sd="0" x="232"/>
        <item sd="0" x="192"/>
        <item sd="0" x="233"/>
        <item sd="0" x="311"/>
        <item sd="0" x="2144"/>
        <item sd="0" x="310"/>
        <item sd="0" x="234"/>
        <item sd="0" x="1937"/>
        <item sd="0" x="2022"/>
        <item sd="0" x="312"/>
        <item sd="0" x="576"/>
        <item sd="0" x="1866"/>
        <item sd="0" x="429"/>
        <item sd="0" x="235"/>
        <item sd="0" x="577"/>
        <item sd="0" x="313"/>
        <item sd="0" x="314"/>
        <item sd="0" x="501"/>
        <item sd="0" x="578"/>
        <item sd="0" x="430"/>
        <item sd="0" x="431"/>
        <item sd="0" x="1001"/>
        <item sd="0" x="26"/>
        <item sd="0" x="1034"/>
        <item sd="0" x="764"/>
        <item sd="0" x="315"/>
        <item sd="0" x="35"/>
        <item sd="0" x="316"/>
        <item sd="0" x="1319"/>
        <item sd="0" x="317"/>
        <item sd="0" x="318"/>
        <item sd="0" x="770"/>
        <item sd="0" x="3905"/>
        <item sd="0" x="771"/>
        <item sd="0" x="772"/>
        <item sd="0" x="368"/>
        <item sd="0" x="1439"/>
        <item sd="0" x="369"/>
        <item sd="0" x="1797"/>
        <item sd="0" x="277"/>
        <item sd="0" x="579"/>
        <item sd="0" x="370"/>
        <item sd="0" x="193"/>
        <item sd="0" x="203"/>
        <item sd="0" x="320"/>
        <item sd="0" x="1249"/>
        <item sd="0" x="773"/>
        <item sd="0" x="432"/>
        <item sd="0" x="371"/>
        <item sd="0" x="319"/>
        <item sd="0" x="580"/>
        <item sd="0" x="321"/>
        <item sd="0" x="322"/>
        <item sd="0" x="1440"/>
        <item sd="0" x="502"/>
        <item sd="0" x="581"/>
        <item sd="0" x="328"/>
        <item sd="0" x="236"/>
        <item sd="0" x="2212"/>
        <item sd="0" x="237"/>
        <item sd="0" x="433"/>
        <item sd="0" x="1793"/>
        <item sd="0" x="238"/>
        <item sd="0" x="1158"/>
        <item sd="0" x="323"/>
        <item sd="0" x="1605"/>
        <item sd="0" x="194"/>
        <item sd="0" x="582"/>
        <item sd="0" x="434"/>
        <item sd="0" x="139"/>
        <item sd="0" x="1647"/>
        <item sd="0" x="372"/>
        <item sd="0" x="1447"/>
        <item sd="0" x="2066"/>
        <item sd="0" x="2215"/>
        <item sd="0" x="373"/>
        <item sd="0" x="324"/>
        <item sd="0" x="435"/>
        <item sd="0" x="325"/>
        <item sd="0" x="1389"/>
        <item sd="0" x="326"/>
        <item sd="0" x="327"/>
        <item sd="0" x="1576"/>
        <item sd="0" x="1018"/>
        <item sd="0" x="1847"/>
        <item sd="0" x="87"/>
        <item sd="0" x="436"/>
        <item sd="0" x="1986"/>
        <item sd="0" x="1481"/>
        <item sd="0" x="164"/>
        <item sd="0" x="3907"/>
        <item sd="0" x="978"/>
        <item sd="0" x="979"/>
        <item sd="0" x="1754"/>
        <item sd="0" x="1066"/>
        <item sd="0" x="3334"/>
        <item sd="0" x="2120"/>
        <item sd="0" x="2722"/>
        <item sd="0" x="3335"/>
        <item sd="0" x="3115"/>
        <item sd="0" x="3116"/>
        <item sd="0" x="3043"/>
        <item sd="0" x="1258"/>
        <item sd="0" x="3263"/>
        <item sd="0" x="1142"/>
        <item sd="0" x="3264"/>
        <item sd="0" x="2951"/>
        <item sd="0" x="2952"/>
        <item sd="0" x="503"/>
        <item sd="0" x="2202"/>
        <item sd="0" x="1181"/>
        <item sd="0" x="1231"/>
        <item sd="0" x="1369"/>
        <item sd="0" x="2095"/>
        <item sd="0" x="1799"/>
        <item sd="0" x="774"/>
        <item sd="0" x="1806"/>
        <item sd="0" x="1070"/>
        <item sd="0" x="3336"/>
        <item sd="0" x="2151"/>
        <item sd="0" x="239"/>
        <item sd="0" x="3117"/>
        <item sd="0" x="1147"/>
        <item sd="0" x="3584"/>
        <item sd="0" x="583"/>
        <item sd="0" x="504"/>
        <item sd="0" x="1615"/>
        <item sd="0" x="505"/>
        <item sd="0" x="2071"/>
        <item sd="0" x="1810"/>
        <item sd="0" x="1134"/>
        <item sd="0" x="1719"/>
        <item sd="0" x="3410"/>
        <item sd="0" x="1760"/>
        <item sd="0" x="2529"/>
        <item sd="0" x="1473"/>
        <item sd="0" x="3118"/>
        <item sd="0" x="3119"/>
        <item sd="0" x="1211"/>
        <item sd="0" x="2054"/>
        <item sd="0" x="4010"/>
        <item sd="0" x="4011"/>
        <item sd="0" x="980"/>
        <item sd="0" x="981"/>
        <item sd="0" x="982"/>
        <item sd="0" x="983"/>
        <item sd="0" x="2589"/>
        <item sd="0" x="3337"/>
        <item sd="0" x="240"/>
        <item sd="0" x="584"/>
        <item sd="0" x="1122"/>
        <item sd="0" x="775"/>
        <item sd="0" x="1482"/>
        <item sd="0" x="1267"/>
        <item sd="0" x="699"/>
        <item sd="0" x="2953"/>
        <item sd="0" x="2954"/>
        <item sd="0" x="2530"/>
        <item sd="0" x="1768"/>
        <item sd="0" x="1811"/>
        <item sd="0" x="2041"/>
        <item sd="0" x="2088"/>
        <item sd="0" x="1113"/>
        <item sd="0" x="3556"/>
        <item sd="0" x="1120"/>
        <item sd="0" x="1205"/>
        <item sd="0" x="1471"/>
        <item sd="0" x="1199"/>
        <item sd="0" x="2452"/>
        <item sd="0" x="506"/>
        <item sd="0" x="437"/>
        <item sd="0" x="53"/>
        <item sd="0" x="450"/>
        <item sd="0" x="15"/>
        <item sd="0" x="2848"/>
        <item sd="0" x="2655"/>
        <item sd="0" x="2955"/>
        <item sd="0" x="2157"/>
        <item sd="0" x="1713"/>
        <item sd="0" x="2179"/>
        <item sd="0" x="2956"/>
        <item sd="0" x="2957"/>
        <item sd="0" x="776"/>
        <item sd="0" x="2723"/>
        <item sd="0" x="1515"/>
        <item sd="0" x="3588"/>
        <item sd="0" x="374"/>
        <item sd="0" x="1162"/>
        <item sd="0" x="2849"/>
        <item sd="0" x="2152"/>
        <item sd="0" x="3265"/>
        <item sd="0" x="2724"/>
        <item sd="0" x="1643"/>
        <item sd="0" x="1770"/>
        <item sd="0" x="2850"/>
        <item sd="0" x="1929"/>
        <item sd="0" x="438"/>
        <item sd="0" x="3121"/>
        <item sd="0" x="3120"/>
        <item sd="0" x="1391"/>
        <item sd="0" x="2958"/>
        <item sd="0" x="2959"/>
        <item sd="0" x="329"/>
        <item sd="0" x="508"/>
        <item sd="0" x="507"/>
        <item sd="0" x="241"/>
        <item sd="0" x="151"/>
        <item sd="0" x="3424"/>
        <item sd="0" x="3411"/>
        <item sd="0" x="242"/>
        <item sd="0" x="375"/>
        <item sd="0" x="330"/>
        <item sd="0" x="376"/>
        <item sd="0" x="1773"/>
        <item sd="0" x="1956"/>
        <item sd="0" x="377"/>
        <item sd="0" x="2362"/>
        <item sd="0" x="2027"/>
        <item sd="0" x="378"/>
        <item sd="0" x="439"/>
        <item sd="0" x="2656"/>
        <item sd="0" x="2851"/>
        <item sd="0" x="1236"/>
        <item sd="0" x="3421"/>
        <item sd="0" x="2590"/>
        <item sd="0" x="2004"/>
        <item sd="0" x="2427"/>
        <item sd="0" x="1518"/>
        <item sd="0" x="1261"/>
        <item sd="0" x="1081"/>
        <item sd="0" x="331"/>
        <item sd="0" x="3338"/>
        <item sd="0" x="2597"/>
        <item sd="0" x="1255"/>
        <item sd="0" x="2670"/>
        <item sd="0" x="2541"/>
        <item sd="0" x="16"/>
        <item sd="0" x="2861"/>
        <item sd="0" x="2542"/>
        <item sd="0" x="3499"/>
        <item sd="0" x="2862"/>
        <item sd="0" x="2317"/>
        <item sd="0" x="2671"/>
        <item sd="0" x="17"/>
        <item sd="0" x="2277"/>
        <item sd="0" x="3055"/>
        <item sd="0" x="3525"/>
        <item sd="0" x="1967"/>
        <item sd="0" x="3339"/>
        <item sd="0" x="131"/>
        <item sd="0" x="1497"/>
        <item sd="0" x="1275"/>
        <item sd="0" x="1681"/>
        <item sd="0" x="2657"/>
        <item sd="0" x="3122"/>
        <item sd="0" x="1826"/>
        <item sd="0" x="2852"/>
        <item sd="0" x="2658"/>
        <item sd="0" x="2591"/>
        <item sd="0" x="440"/>
        <item sd="0" x="2313"/>
        <item sd="0" x="700"/>
        <item sd="0" x="705"/>
        <item sd="0" x="1484"/>
        <item sd="0" x="2960"/>
        <item sd="0" x="3340"/>
        <item sd="0" x="2853"/>
        <item sd="0" x="3044"/>
        <item sd="0" x="3045"/>
        <item sd="0" x="3412"/>
        <item sd="0" x="3266"/>
        <item sd="0" x="1011"/>
        <item sd="0" x="3646"/>
        <item sd="0" x="1137"/>
        <item sd="0" x="3502"/>
        <item sd="0" x="3195"/>
        <item sd="0" x="3543"/>
        <item sd="0" x="2854"/>
        <item sd="0" x="2531"/>
        <item sd="0" x="1912"/>
        <item sd="0" x="1786"/>
        <item sd="0" x="585"/>
        <item sd="0" x="2855"/>
        <item sd="0" x="332"/>
        <item sd="0" x="3434"/>
        <item sd="0" x="2188"/>
        <item sd="0" x="1732"/>
        <item sd="0" x="509"/>
        <item sd="0" x="1379"/>
        <item sd="0" x="2270"/>
        <item sd="0" x="379"/>
        <item sd="0" x="1607"/>
        <item sd="0" x="3422"/>
        <item sd="0" x="1130"/>
        <item sd="0" x="333"/>
        <item sd="0" x="2363"/>
        <item sd="0" x="441"/>
        <item sd="0" x="3267"/>
        <item sd="0" x="1444"/>
        <item sd="0" x="2725"/>
        <item sd="0" x="2532"/>
        <item sd="0" x="2659"/>
        <item sd="0" x="1170"/>
        <item sd="0" x="2856"/>
        <item sd="0" x="1188"/>
        <item sd="0" x="2000"/>
        <item sd="0" x="2533"/>
        <item sd="0" x="2534"/>
        <item sd="0" x="2535"/>
        <item sd="0" x="140"/>
        <item sd="0" x="2039"/>
        <item sd="0" x="1102"/>
        <item sd="0" x="3528"/>
        <item sd="0" x="1226"/>
        <item sd="0" x="2198"/>
        <item sd="0" x="2015"/>
        <item sd="0" x="1334"/>
        <item sd="0" x="1555"/>
        <item sd="0" x="2154"/>
        <item sd="0" x="2272"/>
        <item sd="0" x="3564"/>
        <item sd="0" x="984"/>
        <item sd="0" x="985"/>
        <item sd="0" x="986"/>
        <item sd="0" x="987"/>
        <item sd="0" x="2726"/>
        <item sd="0" x="777"/>
        <item sd="0" x="1173"/>
        <item sd="0" x="1864"/>
        <item sd="0" x="1756"/>
        <item sd="0" x="88"/>
        <item sd="0" x="3268"/>
        <item sd="0" x="3046"/>
        <item sd="0" x="3047"/>
        <item sd="0" x="3341"/>
        <item sd="0" x="3477"/>
        <item sd="0" x="3048"/>
        <item sd="0" x="334"/>
        <item sd="0" x="335"/>
        <item sd="0" x="3538"/>
        <item sd="0" x="1056"/>
        <item sd="0" x="586"/>
        <item sd="0" x="3049"/>
        <item sd="0" x="2857"/>
        <item sd="0" x="1357"/>
        <item sd="0" x="109"/>
        <item sd="0" x="442"/>
        <item sd="0" x="997"/>
        <item sd="0" x="2536"/>
        <item sd="0" x="3123"/>
        <item sd="0" x="3050"/>
        <item sd="0" x="1332"/>
        <item sd="0" x="1189"/>
        <item sd="0" x="96"/>
        <item sd="0" x="1219"/>
        <item sd="0" x="3908"/>
        <item sd="0" x="1281"/>
        <item sd="0" x="3438"/>
        <item sd="0" x="3909"/>
        <item sd="0" x="3910"/>
        <item sd="0" x="3911"/>
        <item sd="0" x="988"/>
        <item sd="0" x="989"/>
        <item sd="0" x="701"/>
        <item sd="0" x="3051"/>
        <item sd="0" x="2034"/>
        <item sd="0" x="1288"/>
        <item sd="0" x="1372"/>
        <item sd="0" x="2961"/>
        <item sd="0" x="3269"/>
        <item sd="0" x="3547"/>
        <item sd="0" x="1039"/>
        <item sd="0" x="1050"/>
        <item sd="0" x="1464"/>
        <item sd="0" x="2259"/>
        <item sd="0" x="3052"/>
        <item sd="0" x="3597"/>
        <item sd="0" x="2267"/>
        <item sd="0" x="181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/>
    <pivotField axis="axisRow" showAll="0">
      <items count="33">
        <item x="0"/>
        <item x="1"/>
        <item x="2"/>
        <item x="3"/>
        <item x="31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axis="axisPage" showAll="0">
      <items count="6">
        <item x="2"/>
        <item x="0"/>
        <item x="3"/>
        <item x="1"/>
        <item x="4"/>
        <item t="default"/>
      </items>
    </pivotField>
    <pivotField showAll="0"/>
    <pivotField showAll="0"/>
    <pivotField axis="axisPage" multipleItemSelectionAllowed="1" showAll="0">
      <items count="5">
        <item x="0"/>
        <item h="1" x="1"/>
        <item m="1" x="2"/>
        <item m="1" x="3"/>
        <item t="default"/>
      </items>
    </pivotField>
    <pivotField axis="axisPage" multipleItemSelectionAllowed="1" showAll="0">
      <items count="5">
        <item x="0"/>
        <item h="1" x="1"/>
        <item m="1" x="2"/>
        <item h="1" m="1" x="3"/>
        <item t="default"/>
      </items>
    </pivotField>
    <pivotField axis="axisPage" showAll="0">
      <items count="5">
        <item x="0"/>
        <item x="1"/>
        <item m="1" x="2"/>
        <item m="1" x="3"/>
        <item t="default"/>
      </items>
    </pivotField>
    <pivotField showAll="0"/>
    <pivotField axis="axisPage" showAll="0">
      <items count="10">
        <item x="1"/>
        <item x="0"/>
        <item x="6"/>
        <item x="3"/>
        <item x="4"/>
        <item x="2"/>
        <item x="5"/>
        <item m="1" x="7"/>
        <item m="1" x="8"/>
        <item t="default"/>
      </items>
    </pivotField>
  </pivotFields>
  <rowFields count="2">
    <field x="4"/>
    <field x="6"/>
  </rowFields>
  <rowItems count="619">
    <i>
      <x v="687"/>
    </i>
    <i>
      <x v="608"/>
    </i>
    <i>
      <x v="684"/>
    </i>
    <i>
      <x v="394"/>
    </i>
    <i>
      <x v="3992"/>
    </i>
    <i>
      <x v="1163"/>
    </i>
    <i>
      <x v="570"/>
    </i>
    <i>
      <x v="180"/>
    </i>
    <i>
      <x v="1527"/>
    </i>
    <i>
      <x v="304"/>
    </i>
    <i>
      <x v="1158"/>
    </i>
    <i>
      <x v="3872"/>
    </i>
    <i>
      <x v="1217"/>
    </i>
    <i>
      <x v="2945"/>
    </i>
    <i>
      <x v="3511"/>
    </i>
    <i>
      <x v="2286"/>
    </i>
    <i>
      <x v="137"/>
    </i>
    <i>
      <x v="876"/>
    </i>
    <i>
      <x v="169"/>
    </i>
    <i>
      <x v="2272"/>
    </i>
    <i>
      <x v="3416"/>
    </i>
    <i>
      <x v="972"/>
    </i>
    <i>
      <x v="3985"/>
    </i>
    <i>
      <x v="170"/>
    </i>
    <i>
      <x v="655"/>
    </i>
    <i>
      <x v="1643"/>
    </i>
    <i>
      <x v="3534"/>
    </i>
    <i>
      <x v="2595"/>
    </i>
    <i>
      <x v="1164"/>
    </i>
    <i>
      <x v="164"/>
    </i>
    <i>
      <x v="478"/>
    </i>
    <i>
      <x v="1901"/>
    </i>
    <i>
      <x v="2732"/>
    </i>
    <i>
      <x v="1652"/>
    </i>
    <i>
      <x v="2602"/>
    </i>
    <i>
      <x v="903"/>
    </i>
    <i>
      <x v="2393"/>
    </i>
    <i>
      <x v="971"/>
    </i>
    <i>
      <x v="4016"/>
    </i>
    <i>
      <x v="1230"/>
    </i>
    <i>
      <x v="3478"/>
    </i>
    <i>
      <x v="1218"/>
    </i>
    <i>
      <x v="2858"/>
    </i>
    <i>
      <x v="3810"/>
    </i>
    <i>
      <x v="1231"/>
    </i>
    <i>
      <x v="1089"/>
    </i>
    <i>
      <x v="722"/>
    </i>
    <i>
      <x v="3488"/>
    </i>
    <i>
      <x v="1840"/>
    </i>
    <i>
      <x v="1754"/>
    </i>
    <i>
      <x v="2134"/>
    </i>
    <i>
      <x v="94"/>
    </i>
    <i>
      <x v="236"/>
    </i>
    <i>
      <x v="1970"/>
    </i>
    <i>
      <x v="2244"/>
    </i>
    <i>
      <x v="763"/>
    </i>
    <i>
      <x v="2609"/>
    </i>
    <i>
      <x v="2589"/>
    </i>
    <i>
      <x v="3303"/>
    </i>
    <i>
      <x v="2605"/>
    </i>
    <i>
      <x v="1333"/>
    </i>
    <i>
      <x v="632"/>
    </i>
    <i>
      <x v="1767"/>
    </i>
    <i>
      <x v="3504"/>
    </i>
    <i>
      <x v="2515"/>
    </i>
    <i>
      <x v="633"/>
    </i>
    <i>
      <x v="1632"/>
    </i>
    <i>
      <x v="2121"/>
    </i>
    <i>
      <x v="3423"/>
    </i>
    <i>
      <x v="3855"/>
    </i>
    <i>
      <x v="1658"/>
    </i>
    <i>
      <x v="2569"/>
    </i>
    <i>
      <x v="794"/>
    </i>
    <i>
      <x v="184"/>
    </i>
    <i>
      <x v="479"/>
    </i>
    <i>
      <x v="572"/>
    </i>
    <i>
      <x v="244"/>
    </i>
    <i>
      <x v="1639"/>
    </i>
    <i>
      <x v="3977"/>
    </i>
    <i>
      <x v="2857"/>
    </i>
    <i>
      <x v="2123"/>
    </i>
    <i>
      <x v="4"/>
    </i>
    <i>
      <x v="2427"/>
    </i>
    <i>
      <x v="1578"/>
    </i>
    <i>
      <x v="491"/>
    </i>
    <i>
      <x v="1309"/>
    </i>
    <i>
      <x v="2850"/>
    </i>
    <i>
      <x v="160"/>
    </i>
    <i>
      <x v="2895"/>
    </i>
    <i>
      <x v="3991"/>
    </i>
    <i>
      <x v="1212"/>
    </i>
    <i>
      <x v="2616"/>
    </i>
    <i>
      <x v="167"/>
    </i>
    <i>
      <x v="1264"/>
    </i>
    <i>
      <x v="3500"/>
    </i>
    <i>
      <x v="3379"/>
    </i>
    <i>
      <x v="2608"/>
    </i>
    <i>
      <x v="384"/>
    </i>
    <i>
      <x v="667"/>
    </i>
    <i>
      <x v="1240"/>
    </i>
    <i>
      <x v="3154"/>
    </i>
    <i>
      <x v="1662"/>
    </i>
    <i>
      <x v="699"/>
    </i>
    <i>
      <x v="1567"/>
    </i>
    <i>
      <x v="259"/>
    </i>
    <i>
      <x v="2287"/>
    </i>
    <i>
      <x v="2587"/>
    </i>
    <i>
      <x v="3374"/>
    </i>
    <i>
      <x v="1094"/>
    </i>
    <i>
      <x v="392"/>
    </i>
    <i>
      <x v="1210"/>
    </i>
    <i>
      <x v="1126"/>
    </i>
    <i>
      <x v="2796"/>
    </i>
    <i>
      <x v="239"/>
    </i>
    <i>
      <x v="626"/>
    </i>
    <i>
      <x v="3883"/>
    </i>
    <i>
      <x v="1225"/>
    </i>
    <i>
      <x v="1803"/>
    </i>
    <i>
      <x v="1260"/>
    </i>
    <i>
      <x v="3759"/>
    </i>
    <i>
      <x v="251"/>
    </i>
    <i>
      <x v="1363"/>
    </i>
    <i>
      <x v="1048"/>
    </i>
    <i>
      <x v="3306"/>
    </i>
    <i>
      <x v="3528"/>
    </i>
    <i>
      <x v="1243"/>
    </i>
    <i>
      <x v="2080"/>
    </i>
    <i>
      <x v="1066"/>
    </i>
    <i>
      <x v="2808"/>
    </i>
    <i>
      <x v="1604"/>
    </i>
    <i>
      <x v="3541"/>
    </i>
    <i>
      <x v="106"/>
    </i>
    <i>
      <x v="3409"/>
    </i>
    <i>
      <x v="161"/>
    </i>
    <i>
      <x v="3540"/>
    </i>
    <i>
      <x v="3091"/>
    </i>
    <i>
      <x v="1101"/>
    </i>
    <i>
      <x v="3337"/>
    </i>
    <i>
      <x v="3489"/>
    </i>
    <i>
      <x v="1241"/>
    </i>
    <i>
      <x v="107"/>
    </i>
    <i>
      <x v="3501"/>
    </i>
    <i>
      <x v="333"/>
    </i>
    <i>
      <x v="3221"/>
    </i>
    <i>
      <x v="3542"/>
    </i>
    <i>
      <x v="631"/>
    </i>
    <i>
      <x v="619"/>
    </i>
    <i>
      <x v="664"/>
    </i>
    <i>
      <x v="1791"/>
    </i>
    <i>
      <x v="616"/>
    </i>
    <i>
      <x v="2572"/>
    </i>
    <i>
      <x v="128"/>
    </i>
    <i>
      <x v="1082"/>
    </i>
    <i>
      <x v="1631"/>
    </i>
    <i>
      <x v="3309"/>
    </i>
    <i>
      <x v="1211"/>
    </i>
    <i>
      <x v="5"/>
    </i>
    <i>
      <x v="1123"/>
    </i>
    <i>
      <x v="3138"/>
    </i>
    <i>
      <x v="103"/>
    </i>
    <i>
      <x v="3453"/>
    </i>
    <i>
      <x v="2133"/>
    </i>
    <i>
      <x v="3754"/>
    </i>
    <i>
      <x v="3171"/>
    </i>
    <i>
      <x v="2731"/>
    </i>
    <i>
      <x v="686"/>
    </i>
    <i>
      <x v="176"/>
    </i>
    <i>
      <x v="3422"/>
    </i>
    <i>
      <x v="2536"/>
    </i>
    <i>
      <x v="3986"/>
    </i>
    <i>
      <x v="1138"/>
    </i>
    <i>
      <x v="555"/>
    </i>
    <i>
      <x v="1657"/>
    </i>
    <i>
      <x v="1198"/>
    </i>
    <i>
      <x v="1596"/>
    </i>
    <i>
      <x v="924"/>
    </i>
    <i>
      <x v="2606"/>
    </i>
    <i>
      <x v="1899"/>
    </i>
    <i>
      <x v="2662"/>
    </i>
    <i>
      <x v="1232"/>
    </i>
    <i>
      <x v="1096"/>
    </i>
    <i>
      <x v="229"/>
    </i>
    <i>
      <x v="615"/>
    </i>
    <i>
      <x v="3027"/>
    </i>
    <i>
      <x v="1900"/>
    </i>
    <i>
      <x v="2378"/>
    </i>
    <i>
      <x v="1630"/>
    </i>
    <i>
      <x v="3934"/>
    </i>
    <i>
      <x v="636"/>
    </i>
    <i>
      <x v="3174"/>
    </i>
    <i>
      <x v="3499"/>
    </i>
    <i>
      <x v="1551"/>
    </i>
    <i>
      <x v="1625"/>
    </i>
    <i>
      <x v="3371"/>
    </i>
    <i>
      <x v="3871"/>
    </i>
    <i>
      <x v="157"/>
    </i>
    <i>
      <x v="2601"/>
    </i>
    <i>
      <x v="1640"/>
    </i>
    <i>
      <x v="181"/>
    </i>
    <i>
      <x v="2578"/>
    </i>
    <i>
      <x v="2240"/>
    </i>
    <i>
      <x v="3873"/>
    </i>
    <i>
      <x v="3140"/>
    </i>
    <i>
      <x v="506"/>
    </i>
    <i>
      <x v="3984"/>
    </i>
    <i>
      <x v="1249"/>
    </i>
    <i>
      <x v="1507"/>
    </i>
    <i>
      <x v="1638"/>
    </i>
    <i>
      <x v="2947"/>
    </i>
    <i>
      <x v="163"/>
    </i>
    <i>
      <x v="944"/>
    </i>
    <i>
      <x v="3634"/>
    </i>
    <i>
      <x v="2571"/>
    </i>
    <i>
      <x v="2821"/>
    </i>
    <i>
      <x v="1942"/>
    </i>
    <i>
      <x v="1898"/>
    </i>
    <i>
      <x v="2271"/>
    </i>
    <i>
      <x v="2443"/>
    </i>
    <i>
      <x v="3477"/>
    </i>
    <i>
      <x v="3865"/>
    </i>
    <i>
      <x v="3952"/>
    </i>
    <i>
      <x v="2754"/>
    </i>
    <i>
      <x v="3539"/>
    </i>
    <i>
      <x v="2581"/>
    </i>
    <i>
      <x v="2838"/>
    </i>
    <i>
      <x v="2972"/>
    </i>
    <i>
      <x v="2038"/>
    </i>
    <i>
      <x v="4017"/>
    </i>
    <i>
      <x v="2931"/>
    </i>
    <i>
      <x v="832"/>
    </i>
    <i>
      <x v="801"/>
    </i>
    <i>
      <x v="177"/>
    </i>
    <i>
      <x v="839"/>
    </i>
    <i>
      <x v="207"/>
    </i>
    <i>
      <x v="606"/>
    </i>
    <i>
      <x v="2600"/>
    </i>
    <i>
      <x v="3365"/>
    </i>
    <i>
      <x v="1238"/>
    </i>
    <i>
      <x v="3510"/>
    </i>
    <i>
      <x v="1807"/>
    </i>
    <i>
      <x v="654"/>
    </i>
    <i>
      <x v="609"/>
    </i>
    <i>
      <x v="1239"/>
    </i>
    <i>
      <x v="1250"/>
    </i>
    <i>
      <x v="1660"/>
    </i>
    <i>
      <x v="2973"/>
    </i>
    <i>
      <x v="1635"/>
    </i>
    <i>
      <x v="1624"/>
    </i>
    <i>
      <x v="917"/>
    </i>
    <i>
      <x v="1636"/>
    </i>
    <i>
      <x v="2575"/>
    </i>
    <i>
      <x v="2596"/>
    </i>
    <i>
      <x v="2373"/>
    </i>
    <i>
      <x v="634"/>
    </i>
    <i>
      <x v="758"/>
    </i>
    <i>
      <x v="610"/>
    </i>
    <i>
      <x v="3527"/>
    </i>
    <i>
      <x v="3538"/>
    </i>
    <i>
      <x v="3879"/>
    </i>
    <i>
      <x v="3005"/>
    </i>
    <i>
      <x v="3300"/>
    </i>
    <i>
      <x v="2375"/>
    </i>
    <i>
      <x v="1219"/>
    </i>
    <i>
      <x v="175"/>
    </i>
    <i>
      <x v="291"/>
    </i>
    <i>
      <x v="341"/>
    </i>
    <i>
      <x v="2094"/>
    </i>
    <i>
      <x v="1147"/>
    </i>
    <i>
      <x v="2944"/>
    </i>
    <i>
      <x v="2851"/>
    </i>
    <i>
      <x v="3279"/>
    </i>
    <i>
      <x v="760"/>
    </i>
    <i>
      <x v="623"/>
    </i>
    <i>
      <x v="110"/>
    </i>
    <i>
      <x v="223"/>
    </i>
    <i>
      <x v="2561"/>
    </i>
    <i>
      <x v="581"/>
    </i>
    <i>
      <x v="1771"/>
    </i>
    <i>
      <x v="2918"/>
    </i>
    <i>
      <x v="777"/>
    </i>
    <i>
      <x v="628"/>
    </i>
    <i>
      <x v="168"/>
    </i>
    <i>
      <x v="2493"/>
    </i>
    <i>
      <x v="2584"/>
    </i>
    <i>
      <x v="171"/>
    </i>
    <i>
      <x v="2634"/>
    </i>
    <i>
      <x v="3932"/>
    </i>
    <i>
      <x v="3318"/>
    </i>
    <i>
      <x v="1649"/>
    </i>
    <i>
      <x v="376"/>
    </i>
    <i>
      <x v="1172"/>
    </i>
    <i>
      <x v="3434"/>
    </i>
    <i>
      <x v="324"/>
    </i>
    <i>
      <x v="1319"/>
    </i>
    <i>
      <x v="2568"/>
    </i>
    <i>
      <x v="2117"/>
    </i>
    <i>
      <x v="3530"/>
    </i>
    <i>
      <x v="3316"/>
    </i>
    <i>
      <x v="2374"/>
    </i>
    <i>
      <x v="1628"/>
    </i>
    <i>
      <x v="397"/>
    </i>
    <i>
      <x v="2822"/>
    </i>
    <i>
      <x v="3424"/>
    </i>
    <i>
      <x v="1368"/>
    </i>
    <i>
      <x v="622"/>
    </i>
    <i>
      <x v="1208"/>
    </i>
    <i>
      <x v="2687"/>
    </i>
    <i>
      <x v="712"/>
    </i>
    <i>
      <x v="3876"/>
    </i>
    <i>
      <x v="2512"/>
    </i>
    <i>
      <x v="3726"/>
    </i>
    <i>
      <x v="3570"/>
    </i>
    <i>
      <x v="3930"/>
    </i>
    <i>
      <x v="3158"/>
    </i>
    <i>
      <x v="2056"/>
    </i>
    <i>
      <x v="2586"/>
    </i>
    <i>
      <x v="3852"/>
    </i>
    <i>
      <x v="1902"/>
    </i>
    <i>
      <x v="2642"/>
    </i>
    <i>
      <x v="3874"/>
    </i>
    <i>
      <x v="618"/>
    </i>
    <i>
      <x v="757"/>
    </i>
    <i>
      <x v="554"/>
    </i>
    <i>
      <x v="1395"/>
    </i>
    <i>
      <x v="1067"/>
    </i>
    <i>
      <x v="483"/>
    </i>
    <i>
      <x v="1068"/>
    </i>
    <i>
      <x v="8"/>
    </i>
    <i>
      <x v="1102"/>
    </i>
    <i>
      <x v="595"/>
    </i>
    <i>
      <x v="613"/>
    </i>
    <i>
      <x v="617"/>
    </i>
    <i>
      <x v="2946"/>
    </i>
    <i>
      <x v="1213"/>
    </i>
    <i>
      <x v="1098"/>
    </i>
    <i>
      <x v="1242"/>
    </i>
    <i>
      <x v="3162"/>
    </i>
    <i>
      <x v="1173"/>
    </i>
    <i>
      <x v="2863"/>
    </i>
    <i>
      <x v="1766"/>
    </i>
    <i>
      <x v="3549"/>
    </i>
    <i>
      <x v="3589"/>
    </i>
    <i>
      <x v="1653"/>
    </i>
    <i>
      <x v="1269"/>
    </i>
    <i>
      <x v="1065"/>
    </i>
    <i>
      <x v="1650"/>
    </i>
    <i>
      <x v="2583"/>
    </i>
    <i>
      <x v="614"/>
    </i>
    <i>
      <x v="2604"/>
    </i>
    <i>
      <x v="2405"/>
    </i>
    <i>
      <x v="1075"/>
    </i>
    <i>
      <x v="218"/>
    </i>
    <i>
      <x v="3630"/>
    </i>
    <i>
      <x v="689"/>
    </i>
    <i>
      <x v="2120"/>
    </i>
    <i>
      <x v="3362"/>
    </i>
    <i>
      <x v="3509"/>
    </i>
    <i>
      <x v="1648"/>
    </i>
    <i>
      <x v="627"/>
    </i>
    <i>
      <x v="1209"/>
    </i>
    <i>
      <x v="880"/>
    </i>
    <i>
      <x v="238"/>
    </i>
    <i>
      <x v="165"/>
    </i>
    <i>
      <x v="3262"/>
    </i>
    <i>
      <x v="756"/>
    </i>
    <i>
      <x v="91"/>
    </i>
    <i>
      <x v="2478"/>
    </i>
    <i>
      <x v="2856"/>
    </i>
    <i>
      <x v="2855"/>
    </i>
    <i>
      <x v="2149"/>
    </i>
    <i>
      <x v="1659"/>
    </i>
    <i>
      <x v="140"/>
    </i>
    <i>
      <x v="550"/>
    </i>
    <i>
      <x v="1344"/>
    </i>
    <i>
      <x v="1645"/>
    </i>
    <i>
      <x v="1661"/>
    </i>
    <i>
      <x v="213"/>
    </i>
    <i>
      <x v="1234"/>
    </i>
    <i>
      <x v="2953"/>
    </i>
    <i>
      <x v="821"/>
    </i>
    <i>
      <x v="2118"/>
    </i>
    <i>
      <x v="3756"/>
    </i>
    <i>
      <x v="153"/>
    </i>
    <i>
      <x v="982"/>
    </i>
    <i>
      <x v="637"/>
    </i>
    <i>
      <x v="644"/>
    </i>
    <i>
      <x v="1664"/>
    </i>
    <i>
      <x v="3722"/>
    </i>
    <i>
      <x v="2741"/>
    </i>
    <i>
      <x v="685"/>
    </i>
    <i>
      <x v="665"/>
    </i>
    <i>
      <x v="1233"/>
    </i>
    <i>
      <x v="625"/>
    </i>
    <i>
      <x v="620"/>
    </i>
    <i>
      <x v="3484"/>
    </i>
    <i>
      <x v="2693"/>
    </i>
    <i>
      <x v="174"/>
    </i>
    <i>
      <x v="2034"/>
    </i>
    <i>
      <x v="1105"/>
    </i>
    <i>
      <x v="80"/>
    </i>
    <i>
      <x v="2582"/>
    </i>
    <i>
      <x v="3517"/>
    </i>
    <i>
      <x v="3877"/>
    </i>
    <i>
      <x v="3498"/>
    </i>
    <i>
      <x v="3880"/>
    </i>
    <i>
      <x v="3045"/>
    </i>
    <i>
      <x v="1663"/>
    </i>
    <i>
      <x v="2453"/>
    </i>
    <i>
      <x v="3558"/>
    </i>
    <i>
      <x v="3380"/>
    </i>
    <i>
      <x v="2570"/>
    </i>
    <i>
      <x v="2242"/>
    </i>
    <i>
      <x v="3535"/>
    </i>
    <i>
      <x v="1057"/>
    </i>
    <i>
      <x v="1522"/>
    </i>
    <i>
      <x v="1130"/>
    </i>
    <i>
      <x v="1055"/>
    </i>
    <i>
      <x v="641"/>
    </i>
    <i>
      <x v="1656"/>
    </i>
    <i>
      <x v="2639"/>
    </i>
    <i>
      <x v="3546"/>
    </i>
    <i>
      <x v="1793"/>
    </i>
    <i>
      <x v="1903"/>
    </i>
    <i>
      <x v="3526"/>
    </i>
    <i>
      <x v="237"/>
    </i>
    <i>
      <x v="715"/>
    </i>
    <i>
      <x v="3304"/>
    </i>
    <i>
      <x v="2603"/>
    </i>
    <i>
      <x v="2132"/>
    </i>
    <i>
      <x v="3084"/>
    </i>
    <i>
      <x v="2573"/>
    </i>
    <i>
      <x v="1886"/>
    </i>
    <i>
      <x v="3305"/>
    </i>
    <i>
      <x v="2456"/>
    </i>
    <i>
      <x v="2537"/>
    </i>
    <i>
      <x v="2585"/>
    </i>
    <i>
      <x v="2577"/>
    </i>
    <i>
      <x v="1220"/>
    </i>
    <i>
      <x v="166"/>
    </i>
    <i>
      <x v="762"/>
    </i>
    <i>
      <x v="172"/>
    </i>
    <i>
      <x v="1646"/>
    </i>
    <i>
      <x v="243"/>
    </i>
    <i>
      <x v="630"/>
    </i>
    <i>
      <x v="3536"/>
    </i>
    <i>
      <x v="1808"/>
    </i>
    <i>
      <x v="1651"/>
    </i>
    <i>
      <x v="1236"/>
    </i>
    <i>
      <x v="741"/>
    </i>
    <i>
      <x v="2579"/>
    </i>
    <i>
      <x v="2376"/>
    </i>
    <i>
      <x v="2967"/>
    </i>
    <i>
      <x v="2479"/>
    </i>
    <i>
      <x v="3518"/>
    </i>
    <i>
      <x v="2442"/>
    </i>
    <i>
      <x v="3888"/>
    </i>
    <i>
      <x v="2119"/>
    </i>
    <i>
      <x v="1235"/>
    </i>
    <i>
      <x v="800"/>
    </i>
    <i>
      <x v="1410"/>
    </i>
    <i>
      <x v="1284"/>
    </i>
    <i>
      <x v="1566"/>
    </i>
    <i>
      <x v="235"/>
    </i>
    <i>
      <x v="3933"/>
    </i>
    <i>
      <x v="3550"/>
    </i>
    <i>
      <x v="119"/>
    </i>
    <i>
      <x v="3410"/>
    </i>
    <i>
      <x v="2576"/>
    </i>
    <i>
      <x v="2739"/>
    </i>
    <i>
      <x v="2574"/>
    </i>
    <i>
      <x v="3"/>
    </i>
    <i>
      <x v="635"/>
    </i>
    <i>
      <x v="132"/>
    </i>
    <i>
      <x v="2607"/>
    </i>
    <i>
      <x v="2457"/>
    </i>
    <i>
      <x v="929"/>
    </i>
    <i>
      <x v="574"/>
    </i>
    <i>
      <x v="1994"/>
    </i>
    <i>
      <x v="159"/>
    </i>
    <i>
      <x v="1084"/>
    </i>
    <i>
      <x v="3884"/>
    </i>
    <i>
      <x v="2610"/>
    </i>
    <i>
      <x v="3056"/>
    </i>
    <i>
      <x v="3928"/>
    </i>
    <i>
      <x v="2844"/>
    </i>
    <i>
      <x v="3055"/>
    </i>
    <i>
      <x v="2696"/>
    </i>
    <i>
      <x v="3152"/>
    </i>
    <i>
      <x v="3333"/>
    </i>
    <i>
      <x v="3302"/>
    </i>
    <i>
      <x v="2558"/>
    </i>
    <i>
      <x v="2784"/>
    </i>
    <i>
      <x v="3173"/>
    </i>
    <i>
      <x v="2948"/>
    </i>
    <i>
      <x v="3537"/>
    </i>
    <i>
      <x v="3519"/>
    </i>
    <i>
      <x v="2567"/>
    </i>
    <i>
      <x v="3628"/>
    </i>
    <i>
      <x v="3548"/>
    </i>
    <i>
      <x v="1523"/>
    </i>
    <i>
      <x v="918"/>
    </i>
    <i>
      <x v="1252"/>
    </i>
    <i>
      <x v="1103"/>
    </i>
    <i>
      <x v="780"/>
    </i>
    <i>
      <x v="776"/>
    </i>
    <i>
      <x v="605"/>
    </i>
    <i>
      <x v="1380"/>
    </i>
    <i>
      <x v="1318"/>
    </i>
    <i>
      <x v="1637"/>
    </i>
    <i>
      <x v="1351"/>
    </i>
    <i>
      <x v="1186"/>
    </i>
    <i>
      <x v="1214"/>
    </i>
    <i>
      <x v="1575"/>
    </i>
    <i>
      <x v="567"/>
    </i>
    <i>
      <x v="1387"/>
    </i>
    <i>
      <x v="3520"/>
    </i>
    <i>
      <x v="673"/>
    </i>
    <i>
      <x v="1647"/>
    </i>
    <i>
      <x v="2580"/>
    </i>
    <i>
      <x v="2641"/>
    </i>
    <i>
      <x v="3948"/>
    </i>
    <i>
      <x v="1058"/>
    </i>
    <i>
      <x v="3321"/>
    </i>
    <i>
      <x v="2943"/>
    </i>
    <i>
      <x v="2081"/>
    </i>
    <i>
      <x v="1311"/>
    </i>
    <i>
      <x v="621"/>
    </i>
    <i>
      <x v="1143"/>
    </i>
    <i>
      <x v="2294"/>
    </i>
    <i>
      <x v="3532"/>
    </i>
    <i>
      <x v="2254"/>
    </i>
    <i>
      <x v="3319"/>
    </i>
    <i>
      <x v="3553"/>
    </i>
    <i>
      <x v="624"/>
    </i>
    <i>
      <x v="1655"/>
    </i>
    <i>
      <x v="1644"/>
    </i>
    <i>
      <x v="3958"/>
    </i>
    <i>
      <x v="3631"/>
    </i>
    <i>
      <x v="440"/>
    </i>
    <i>
      <x v="666"/>
    </i>
    <i>
      <x v="769"/>
    </i>
    <i>
      <x v="3230"/>
    </i>
    <i>
      <x v="455"/>
    </i>
    <i>
      <x v="418"/>
    </i>
    <i>
      <x v="2178"/>
    </i>
    <i>
      <x v="2849"/>
    </i>
    <i>
      <x v="3386"/>
    </i>
    <i>
      <x v="3209"/>
    </i>
    <i>
      <x v="2975"/>
    </i>
    <i>
      <x v="2648"/>
    </i>
    <i>
      <x v="2535"/>
    </i>
    <i>
      <x v="3878"/>
    </i>
    <i>
      <x v="2559"/>
    </i>
    <i>
      <x v="3811"/>
    </i>
    <i>
      <x v="2011"/>
    </i>
    <i>
      <x v="3516"/>
    </i>
    <i>
      <x v="3522"/>
    </i>
    <i>
      <x v="2057"/>
    </i>
    <i>
      <x v="1397"/>
    </i>
    <i>
      <x v="173"/>
    </i>
    <i>
      <x v="1415"/>
    </i>
    <i>
      <x v="1265"/>
    </i>
    <i>
      <x v="416"/>
    </i>
    <i>
      <x v="1237"/>
    </i>
    <i>
      <x v="1216"/>
    </i>
    <i>
      <x v="158"/>
    </i>
    <i>
      <x v="1092"/>
    </i>
    <i>
      <x v="1244"/>
    </i>
    <i>
      <x v="228"/>
    </i>
    <i>
      <x v="3531"/>
    </i>
    <i>
      <x v="2281"/>
    </i>
    <i>
      <x v="3552"/>
    </i>
    <i>
      <x v="683"/>
    </i>
    <i>
      <x v="2695"/>
    </i>
    <i>
      <x v="3088"/>
    </i>
    <i>
      <x v="779"/>
    </i>
    <i>
      <x v="162"/>
    </i>
    <i>
      <x v="1251"/>
    </i>
    <i>
      <x v="154"/>
    </i>
    <i>
      <x v="1282"/>
    </i>
    <i>
      <x v="1830"/>
    </i>
    <i>
      <x v="1215"/>
    </i>
    <i>
      <x v="629"/>
    </i>
    <i>
      <x v="3012"/>
    </i>
    <i>
      <x v="3573"/>
    </i>
    <i>
      <x v="3040"/>
    </i>
    <i>
      <x v="3953"/>
    </i>
    <i>
      <x v="584"/>
    </i>
    <i>
      <x v="212"/>
    </i>
    <i>
      <x v="2694"/>
    </i>
    <i>
      <x v="3561"/>
    </i>
    <i>
      <x v="50"/>
    </i>
    <i>
      <x v="575"/>
    </i>
    <i>
      <x v="1642"/>
    </i>
    <i>
      <x v="104"/>
    </i>
    <i>
      <x v="1146"/>
    </i>
    <i>
      <x v="476"/>
    </i>
    <i>
      <x v="1342"/>
    </i>
    <i>
      <x v="3881"/>
    </i>
    <i>
      <x v="3753"/>
    </i>
    <i>
      <x v="179"/>
    </i>
    <i>
      <x v="2534"/>
    </i>
    <i>
      <x v="3633"/>
    </i>
    <i>
      <x v="3251"/>
    </i>
    <i>
      <x v="2749"/>
    </i>
    <i>
      <x v="3317"/>
    </i>
    <i>
      <x v="2475"/>
    </i>
    <i>
      <x v="761"/>
    </i>
    <i>
      <x v="1654"/>
    </i>
    <i>
      <x v="220"/>
    </i>
    <i>
      <x v="90"/>
    </i>
    <i>
      <x v="894"/>
    </i>
    <i>
      <x v="1148"/>
    </i>
    <i>
      <x v="97"/>
    </i>
    <i>
      <x v="1201"/>
    </i>
    <i>
      <x v="1796"/>
    </i>
    <i>
      <x v="3724"/>
    </i>
    <i>
      <x v="3543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5">
    <pageField fld="7" hier="-1"/>
    <pageField fld="11" hier="-1"/>
    <pageField fld="12" hier="-1"/>
    <pageField fld="14" hier="-1"/>
    <pageField fld="10" hier="-1"/>
  </pageFields>
  <dataFields count="1">
    <dataField name="Sum of contribution" fld="5" baseField="0" baseItem="0" numFmtId="164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hyperlink" Target="https://www.desmogblog.com/koch-family-foundation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C68BE-AB80-8C49-B721-04B1DE7B4ED0}">
  <dimension ref="A1:X5526"/>
  <sheetViews>
    <sheetView tabSelected="1" workbookViewId="0">
      <selection activeCell="B7" sqref="B7"/>
    </sheetView>
  </sheetViews>
  <sheetFormatPr baseColWidth="10" defaultRowHeight="16" x14ac:dyDescent="0.2"/>
  <cols>
    <col min="1" max="1" width="66.42578125" bestFit="1" customWidth="1"/>
    <col min="2" max="2" width="33.140625" bestFit="1" customWidth="1"/>
    <col min="3" max="3" width="19.28515625" bestFit="1" customWidth="1"/>
    <col min="4" max="4" width="33.7109375" bestFit="1" customWidth="1"/>
    <col min="5" max="5" width="31.28515625" bestFit="1" customWidth="1"/>
    <col min="6" max="6" width="31.7109375" bestFit="1" customWidth="1"/>
    <col min="7" max="7" width="26.140625" bestFit="1" customWidth="1"/>
    <col min="8" max="8" width="11.85546875" bestFit="1" customWidth="1"/>
    <col min="10" max="10" width="118.140625" customWidth="1"/>
    <col min="11" max="11" width="53.140625" bestFit="1" customWidth="1"/>
    <col min="12" max="12" width="33.140625" bestFit="1" customWidth="1"/>
    <col min="13" max="13" width="19.28515625" bestFit="1" customWidth="1"/>
    <col min="14" max="14" width="33.7109375" bestFit="1" customWidth="1"/>
    <col min="15" max="15" width="31.28515625" bestFit="1" customWidth="1"/>
    <col min="16" max="16" width="31.7109375" bestFit="1" customWidth="1"/>
    <col min="17" max="18" width="11.85546875" bestFit="1" customWidth="1"/>
    <col min="20" max="20" width="28.42578125" bestFit="1" customWidth="1"/>
    <col min="21" max="21" width="33.140625" bestFit="1" customWidth="1"/>
    <col min="22" max="22" width="33.7109375" bestFit="1" customWidth="1"/>
    <col min="23" max="23" width="31.7109375" bestFit="1" customWidth="1"/>
    <col min="24" max="24" width="10.85546875" bestFit="1" customWidth="1"/>
    <col min="25" max="25" width="31.7109375" bestFit="1" customWidth="1"/>
    <col min="26" max="26" width="26.140625" bestFit="1" customWidth="1"/>
    <col min="27" max="27" width="11.85546875" bestFit="1" customWidth="1"/>
  </cols>
  <sheetData>
    <row r="1" spans="1:24" ht="33" x14ac:dyDescent="0.35">
      <c r="A1" s="24" t="s">
        <v>4690</v>
      </c>
    </row>
    <row r="3" spans="1:24" ht="20" x14ac:dyDescent="0.2">
      <c r="A3" s="25" t="s">
        <v>4691</v>
      </c>
      <c r="B3" s="26">
        <v>43893</v>
      </c>
    </row>
    <row r="5" spans="1:24" ht="25" x14ac:dyDescent="0.25">
      <c r="A5" s="27" t="s">
        <v>4692</v>
      </c>
    </row>
    <row r="7" spans="1:24" ht="30" x14ac:dyDescent="0.3">
      <c r="A7" s="35" t="s">
        <v>4697</v>
      </c>
      <c r="K7" s="35" t="s">
        <v>4696</v>
      </c>
      <c r="T7" s="35" t="s">
        <v>4698</v>
      </c>
    </row>
    <row r="9" spans="1:24" x14ac:dyDescent="0.2">
      <c r="A9" s="8" t="s">
        <v>7</v>
      </c>
      <c r="B9" t="s">
        <v>4342</v>
      </c>
      <c r="K9" s="8" t="s">
        <v>7</v>
      </c>
      <c r="L9" t="s">
        <v>4342</v>
      </c>
      <c r="T9" s="8" t="s">
        <v>7</v>
      </c>
      <c r="U9" t="s">
        <v>4342</v>
      </c>
    </row>
    <row r="10" spans="1:24" x14ac:dyDescent="0.2">
      <c r="A10" s="8" t="s">
        <v>11</v>
      </c>
      <c r="K10" s="8" t="s">
        <v>11</v>
      </c>
      <c r="L10" t="s">
        <v>25</v>
      </c>
      <c r="T10" s="8" t="s">
        <v>11</v>
      </c>
      <c r="U10" t="s">
        <v>4342</v>
      </c>
    </row>
    <row r="11" spans="1:24" x14ac:dyDescent="0.2">
      <c r="A11" s="8" t="s">
        <v>12</v>
      </c>
      <c r="B11" t="s">
        <v>4342</v>
      </c>
      <c r="K11" s="8" t="s">
        <v>12</v>
      </c>
      <c r="L11" t="s">
        <v>4342</v>
      </c>
      <c r="T11" s="8" t="s">
        <v>12</v>
      </c>
      <c r="U11" t="s">
        <v>4342</v>
      </c>
    </row>
    <row r="12" spans="1:24" x14ac:dyDescent="0.2">
      <c r="A12" s="8" t="s">
        <v>14</v>
      </c>
      <c r="B12" t="s">
        <v>4342</v>
      </c>
      <c r="K12" s="8" t="s">
        <v>14</v>
      </c>
      <c r="L12" t="s">
        <v>4342</v>
      </c>
      <c r="T12" s="8" t="s">
        <v>14</v>
      </c>
      <c r="U12" t="s">
        <v>4342</v>
      </c>
    </row>
    <row r="13" spans="1:24" x14ac:dyDescent="0.2">
      <c r="A13" s="8" t="s">
        <v>10</v>
      </c>
      <c r="K13" s="8" t="s">
        <v>10</v>
      </c>
      <c r="T13" s="8" t="s">
        <v>10</v>
      </c>
      <c r="U13" t="s">
        <v>25</v>
      </c>
    </row>
    <row r="14" spans="1:24" x14ac:dyDescent="0.2">
      <c r="A14" s="36" t="s">
        <v>4700</v>
      </c>
      <c r="K14" s="36" t="s">
        <v>4700</v>
      </c>
    </row>
    <row r="15" spans="1:24" x14ac:dyDescent="0.2">
      <c r="A15" s="8" t="s">
        <v>4253</v>
      </c>
      <c r="B15" s="8" t="s">
        <v>4652</v>
      </c>
      <c r="K15" s="8" t="s">
        <v>4253</v>
      </c>
      <c r="L15" s="8" t="s">
        <v>4652</v>
      </c>
      <c r="T15" s="8" t="s">
        <v>4253</v>
      </c>
      <c r="U15" s="8" t="s">
        <v>4652</v>
      </c>
    </row>
    <row r="16" spans="1:24" x14ac:dyDescent="0.2">
      <c r="A16" s="8" t="s">
        <v>4695</v>
      </c>
      <c r="B16" t="s">
        <v>19</v>
      </c>
      <c r="C16" t="s">
        <v>701</v>
      </c>
      <c r="D16" t="s">
        <v>4157</v>
      </c>
      <c r="E16" t="s">
        <v>955</v>
      </c>
      <c r="F16" t="s">
        <v>4161</v>
      </c>
      <c r="G16" t="s">
        <v>4198</v>
      </c>
      <c r="H16" t="s">
        <v>4254</v>
      </c>
      <c r="I16" s="28" t="s">
        <v>4693</v>
      </c>
      <c r="K16" s="8" t="s">
        <v>4695</v>
      </c>
      <c r="L16" t="s">
        <v>19</v>
      </c>
      <c r="M16" t="s">
        <v>701</v>
      </c>
      <c r="N16" t="s">
        <v>4157</v>
      </c>
      <c r="O16" t="s">
        <v>955</v>
      </c>
      <c r="P16" t="s">
        <v>4161</v>
      </c>
      <c r="Q16" t="s">
        <v>4254</v>
      </c>
      <c r="R16" s="28" t="s">
        <v>4693</v>
      </c>
      <c r="T16" s="8" t="s">
        <v>4695</v>
      </c>
      <c r="U16" t="s">
        <v>19</v>
      </c>
      <c r="V16" t="s">
        <v>4157</v>
      </c>
      <c r="W16" t="s">
        <v>4161</v>
      </c>
      <c r="X16" t="s">
        <v>4254</v>
      </c>
    </row>
    <row r="17" spans="1:24" x14ac:dyDescent="0.2">
      <c r="A17" s="9" t="s">
        <v>734</v>
      </c>
      <c r="B17" s="10"/>
      <c r="C17" s="10"/>
      <c r="D17" s="10"/>
      <c r="E17" s="10">
        <v>100000000</v>
      </c>
      <c r="F17" s="10"/>
      <c r="G17" s="10"/>
      <c r="H17" s="10">
        <v>100000000</v>
      </c>
      <c r="I17" t="str">
        <f>IFERROR(IF(VLOOKUP(A17,'Resources Final'!B:F,5,FALSE)=0,"",VLOOKUP(A17,'Resources Final'!B:F,5,FALSE)),"")</f>
        <v/>
      </c>
      <c r="K17" s="9" t="s">
        <v>678</v>
      </c>
      <c r="L17" s="10">
        <v>120504248</v>
      </c>
      <c r="M17" s="10"/>
      <c r="N17" s="10">
        <v>3031736</v>
      </c>
      <c r="O17" s="10">
        <v>1600000</v>
      </c>
      <c r="P17" s="10"/>
      <c r="Q17" s="10">
        <v>125135984</v>
      </c>
      <c r="R17" t="str">
        <f>IFERROR(IF(VLOOKUP(K17,'Resources Final'!B:F,5,FALSE)=0,"",VLOOKUP(K17,'Resources Final'!B:F,5,FALSE)),"")</f>
        <v/>
      </c>
      <c r="T17" s="9" t="s">
        <v>3906</v>
      </c>
      <c r="U17" s="10">
        <v>58000</v>
      </c>
      <c r="V17" s="10"/>
      <c r="W17" s="10"/>
      <c r="X17" s="10">
        <v>58000</v>
      </c>
    </row>
    <row r="18" spans="1:24" x14ac:dyDescent="0.2">
      <c r="A18" s="9" t="s">
        <v>636</v>
      </c>
      <c r="B18" s="10">
        <v>8341968</v>
      </c>
      <c r="C18" s="10">
        <v>240450</v>
      </c>
      <c r="D18" s="10">
        <v>10217350</v>
      </c>
      <c r="E18" s="10">
        <v>4043240</v>
      </c>
      <c r="F18" s="10"/>
      <c r="G18" s="10"/>
      <c r="H18" s="10">
        <v>22843008</v>
      </c>
      <c r="I18" t="str">
        <f>IFERROR(IF(VLOOKUP(A18,'Resources Final'!B:F,5,FALSE)=0,"",VLOOKUP(A18,'Resources Final'!B:F,5,FALSE)),"")</f>
        <v>https://www.desmogblog.com/cato-institute</v>
      </c>
      <c r="K18" s="9" t="s">
        <v>4261</v>
      </c>
      <c r="L18" s="10">
        <v>45445842</v>
      </c>
      <c r="M18" s="10">
        <v>335800</v>
      </c>
      <c r="N18" s="10">
        <v>2640074</v>
      </c>
      <c r="O18" s="10">
        <v>3450000</v>
      </c>
      <c r="P18" s="10"/>
      <c r="Q18" s="10">
        <v>51871716</v>
      </c>
      <c r="R18" t="str">
        <f>IFERROR(IF(VLOOKUP(K18,'Resources Final'!B:F,5,FALSE)=0,"",VLOOKUP(K18,'Resources Final'!B:F,5,FALSE)),"")</f>
        <v>https://www.desmogblog.com/institute-humane-studies-george-mason-university</v>
      </c>
      <c r="T18" s="9" t="s">
        <v>2764</v>
      </c>
      <c r="U18" s="10">
        <v>29147</v>
      </c>
      <c r="V18" s="10"/>
      <c r="W18" s="10"/>
      <c r="X18" s="10">
        <v>29147</v>
      </c>
    </row>
    <row r="19" spans="1:24" x14ac:dyDescent="0.2">
      <c r="A19" s="9" t="s">
        <v>730</v>
      </c>
      <c r="B19" s="10">
        <v>674484</v>
      </c>
      <c r="C19" s="10"/>
      <c r="D19" s="10">
        <v>5700375</v>
      </c>
      <c r="E19" s="10">
        <v>6206853</v>
      </c>
      <c r="F19" s="10"/>
      <c r="G19" s="10"/>
      <c r="H19" s="10">
        <v>12581712</v>
      </c>
      <c r="I19" t="str">
        <f>IFERROR(IF(VLOOKUP(A19,'Resources Final'!B:F,5,FALSE)=0,"",VLOOKUP(A19,'Resources Final'!B:F,5,FALSE)),"")</f>
        <v>https://www.desmogblog.com/freedomworks</v>
      </c>
      <c r="K19" s="9" t="s">
        <v>3648</v>
      </c>
      <c r="L19" s="10">
        <v>9310000</v>
      </c>
      <c r="M19" s="10"/>
      <c r="N19" s="10"/>
      <c r="O19" s="10"/>
      <c r="P19" s="10"/>
      <c r="Q19" s="10">
        <v>9310000</v>
      </c>
      <c r="R19" t="str">
        <f>IFERROR(IF(VLOOKUP(K19,'Resources Final'!B:F,5,FALSE)=0,"",VLOOKUP(K19,'Resources Final'!B:F,5,FALSE)),"")</f>
        <v/>
      </c>
      <c r="T19" s="9" t="s">
        <v>164</v>
      </c>
      <c r="U19" s="10">
        <v>27150</v>
      </c>
      <c r="V19" s="10"/>
      <c r="W19" s="10"/>
      <c r="X19" s="10">
        <v>27150</v>
      </c>
    </row>
    <row r="20" spans="1:24" x14ac:dyDescent="0.2">
      <c r="A20" s="9" t="s">
        <v>428</v>
      </c>
      <c r="B20" s="10">
        <v>8303946</v>
      </c>
      <c r="C20" s="10">
        <v>90869</v>
      </c>
      <c r="D20" s="10"/>
      <c r="E20" s="10">
        <v>300000</v>
      </c>
      <c r="F20" s="10">
        <v>2904500</v>
      </c>
      <c r="G20" s="10">
        <v>150000</v>
      </c>
      <c r="H20" s="10">
        <v>11749315</v>
      </c>
      <c r="I20" t="str">
        <f>IFERROR(IF(VLOOKUP(A20,'Resources Final'!B:F,5,FALSE)=0,"",VLOOKUP(A20,'Resources Final'!B:F,5,FALSE)),"")</f>
        <v>https://www.sourcewatch.org/index.php/Bill_of_Rights_Institute</v>
      </c>
      <c r="K20" s="9" t="s">
        <v>2432</v>
      </c>
      <c r="L20" s="10">
        <v>9085500</v>
      </c>
      <c r="M20" s="10"/>
      <c r="N20" s="10"/>
      <c r="O20" s="10">
        <v>200000</v>
      </c>
      <c r="P20" s="10"/>
      <c r="Q20" s="10">
        <v>9285500</v>
      </c>
      <c r="R20" t="str">
        <f>IFERROR(IF(VLOOKUP(K20,'Resources Final'!B:F,5,FALSE)=0,"",VLOOKUP(K20,'Resources Final'!B:F,5,FALSE)),"")</f>
        <v/>
      </c>
      <c r="T20" s="9" t="s">
        <v>3245</v>
      </c>
      <c r="U20" s="10">
        <v>25741</v>
      </c>
      <c r="V20" s="10"/>
      <c r="W20" s="10"/>
      <c r="X20" s="10">
        <v>25741</v>
      </c>
    </row>
    <row r="21" spans="1:24" x14ac:dyDescent="0.2">
      <c r="A21" s="9" t="s">
        <v>4134</v>
      </c>
      <c r="B21" s="10">
        <v>2817842</v>
      </c>
      <c r="C21" s="10">
        <v>7500</v>
      </c>
      <c r="D21" s="10"/>
      <c r="E21" s="10"/>
      <c r="F21" s="10">
        <v>5388035</v>
      </c>
      <c r="G21" s="10"/>
      <c r="H21" s="10">
        <v>8213377</v>
      </c>
      <c r="I21" t="str">
        <f>IFERROR(IF(VLOOKUP(A21,'Resources Final'!B:F,5,FALSE)=0,"",VLOOKUP(A21,'Resources Final'!B:F,5,FALSE)),"")</f>
        <v/>
      </c>
      <c r="K21" s="9" t="s">
        <v>1236</v>
      </c>
      <c r="L21" s="10">
        <v>6979957</v>
      </c>
      <c r="M21" s="10"/>
      <c r="N21" s="10"/>
      <c r="O21" s="10"/>
      <c r="P21" s="10"/>
      <c r="Q21" s="10">
        <v>6979957</v>
      </c>
      <c r="R21" t="str">
        <f>IFERROR(IF(VLOOKUP(K21,'Resources Final'!B:F,5,FALSE)=0,"",VLOOKUP(K21,'Resources Final'!B:F,5,FALSE)),"")</f>
        <v/>
      </c>
      <c r="T21" s="9" t="s">
        <v>1859</v>
      </c>
      <c r="U21" s="10">
        <v>25664</v>
      </c>
      <c r="V21" s="10"/>
      <c r="W21" s="10"/>
      <c r="X21" s="10">
        <v>25664</v>
      </c>
    </row>
    <row r="22" spans="1:24" x14ac:dyDescent="0.2">
      <c r="A22" s="9" t="s">
        <v>1204</v>
      </c>
      <c r="B22" s="10">
        <v>6973000</v>
      </c>
      <c r="C22" s="10"/>
      <c r="D22" s="10"/>
      <c r="E22" s="10"/>
      <c r="F22" s="10"/>
      <c r="G22" s="10"/>
      <c r="H22" s="10">
        <v>6973000</v>
      </c>
      <c r="I22" t="str">
        <f>IFERROR(IF(VLOOKUP(A22,'Resources Final'!B:F,5,FALSE)=0,"",VLOOKUP(A22,'Resources Final'!B:F,5,FALSE)),"")</f>
        <v/>
      </c>
      <c r="K22" s="9" t="s">
        <v>3560</v>
      </c>
      <c r="L22" s="10">
        <v>6551800</v>
      </c>
      <c r="M22" s="10"/>
      <c r="N22" s="10"/>
      <c r="O22" s="10"/>
      <c r="P22" s="10"/>
      <c r="Q22" s="10">
        <v>6551800</v>
      </c>
      <c r="R22" t="str">
        <f>IFERROR(IF(VLOOKUP(K22,'Resources Final'!B:F,5,FALSE)=0,"",VLOOKUP(K22,'Resources Final'!B:F,5,FALSE)),"")</f>
        <v/>
      </c>
      <c r="T22" s="9" t="s">
        <v>2518</v>
      </c>
      <c r="U22" s="10">
        <v>25578</v>
      </c>
      <c r="V22" s="10"/>
      <c r="W22" s="10"/>
      <c r="X22" s="10">
        <v>25578</v>
      </c>
    </row>
    <row r="23" spans="1:24" x14ac:dyDescent="0.2">
      <c r="A23" s="9" t="s">
        <v>602</v>
      </c>
      <c r="B23" s="10"/>
      <c r="C23" s="10"/>
      <c r="D23" s="10"/>
      <c r="E23" s="10">
        <v>6867000</v>
      </c>
      <c r="F23" s="10"/>
      <c r="G23" s="10"/>
      <c r="H23" s="10">
        <v>6867000</v>
      </c>
      <c r="I23" t="str">
        <f>IFERROR(IF(VLOOKUP(A23,'Resources Final'!B:F,5,FALSE)=0,"",VLOOKUP(A23,'Resources Final'!B:F,5,FALSE)),"")</f>
        <v/>
      </c>
      <c r="K23" s="9" t="s">
        <v>635</v>
      </c>
      <c r="L23" s="10">
        <v>6148000</v>
      </c>
      <c r="M23" s="10"/>
      <c r="N23" s="10"/>
      <c r="O23" s="10"/>
      <c r="P23" s="10"/>
      <c r="Q23" s="10">
        <v>6148000</v>
      </c>
      <c r="R23" t="str">
        <f>IFERROR(IF(VLOOKUP(K23,'Resources Final'!B:F,5,FALSE)=0,"",VLOOKUP(K23,'Resources Final'!B:F,5,FALSE)),"")</f>
        <v/>
      </c>
      <c r="T23" s="9" t="s">
        <v>2929</v>
      </c>
      <c r="U23" s="10">
        <v>25000</v>
      </c>
      <c r="V23" s="10"/>
      <c r="W23" s="10"/>
      <c r="X23" s="10">
        <v>25000</v>
      </c>
    </row>
    <row r="24" spans="1:24" x14ac:dyDescent="0.2">
      <c r="A24" s="9" t="s">
        <v>213</v>
      </c>
      <c r="B24" s="10">
        <v>661981</v>
      </c>
      <c r="C24" s="10">
        <v>199862</v>
      </c>
      <c r="D24" s="10">
        <v>4693225</v>
      </c>
      <c r="E24" s="10">
        <v>1000000</v>
      </c>
      <c r="F24" s="10"/>
      <c r="G24" s="10"/>
      <c r="H24" s="10">
        <v>6555068</v>
      </c>
      <c r="I24" t="str">
        <f>IFERROR(IF(VLOOKUP(A24,'Resources Final'!B:F,5,FALSE)=0,"",VLOOKUP(A24,'Resources Final'!B:F,5,FALSE)),"")</f>
        <v>https://www.desmogblog.com/americans-for-prosperity</v>
      </c>
      <c r="K24" s="9" t="s">
        <v>3061</v>
      </c>
      <c r="L24" s="10">
        <v>5062000</v>
      </c>
      <c r="M24" s="10"/>
      <c r="N24" s="10"/>
      <c r="O24" s="10"/>
      <c r="P24" s="10"/>
      <c r="Q24" s="10">
        <v>5062000</v>
      </c>
      <c r="R24" t="str">
        <f>IFERROR(IF(VLOOKUP(K24,'Resources Final'!B:F,5,FALSE)=0,"",VLOOKUP(K24,'Resources Final'!B:F,5,FALSE)),"")</f>
        <v/>
      </c>
      <c r="T24" s="9" t="s">
        <v>3053</v>
      </c>
      <c r="U24" s="10">
        <v>24756</v>
      </c>
      <c r="V24" s="10"/>
      <c r="W24" s="10"/>
      <c r="X24" s="10">
        <v>24756</v>
      </c>
    </row>
    <row r="25" spans="1:24" x14ac:dyDescent="0.2">
      <c r="A25" s="9" t="s">
        <v>1570</v>
      </c>
      <c r="B25" s="10">
        <v>1206630</v>
      </c>
      <c r="C25" s="10">
        <v>12000</v>
      </c>
      <c r="D25" s="10">
        <v>5262571</v>
      </c>
      <c r="E25" s="10"/>
      <c r="F25" s="10"/>
      <c r="G25" s="10"/>
      <c r="H25" s="10">
        <v>6481201</v>
      </c>
      <c r="I25" t="str">
        <f>IFERROR(IF(VLOOKUP(A25,'Resources Final'!B:F,5,FALSE)=0,"",VLOOKUP(A25,'Resources Final'!B:F,5,FALSE)),"")</f>
        <v>https://www.desmogblog.com/heritage-foundation</v>
      </c>
      <c r="K25" s="9" t="s">
        <v>2927</v>
      </c>
      <c r="L25" s="10">
        <v>4538021</v>
      </c>
      <c r="M25" s="10"/>
      <c r="N25" s="10"/>
      <c r="O25" s="10"/>
      <c r="P25" s="10"/>
      <c r="Q25" s="10">
        <v>4538021</v>
      </c>
      <c r="R25" t="str">
        <f>IFERROR(IF(VLOOKUP(K25,'Resources Final'!B:F,5,FALSE)=0,"",VLOOKUP(K25,'Resources Final'!B:F,5,FALSE)),"")</f>
        <v/>
      </c>
      <c r="T25" s="9" t="s">
        <v>2148</v>
      </c>
      <c r="U25" s="10">
        <v>22890</v>
      </c>
      <c r="V25" s="10"/>
      <c r="W25" s="10"/>
      <c r="X25" s="10">
        <v>22890</v>
      </c>
    </row>
    <row r="26" spans="1:24" x14ac:dyDescent="0.2">
      <c r="A26" s="9" t="s">
        <v>344</v>
      </c>
      <c r="B26" s="10"/>
      <c r="C26" s="10"/>
      <c r="D26" s="10"/>
      <c r="E26" s="10">
        <v>5801041</v>
      </c>
      <c r="F26" s="10"/>
      <c r="G26" s="10"/>
      <c r="H26" s="10">
        <v>5801041</v>
      </c>
      <c r="I26" t="str">
        <f>IFERROR(IF(VLOOKUP(A26,'Resources Final'!B:F,5,FALSE)=0,"",VLOOKUP(A26,'Resources Final'!B:F,5,FALSE)),"")</f>
        <v/>
      </c>
      <c r="K26" s="9" t="s">
        <v>1540</v>
      </c>
      <c r="L26" s="10">
        <v>4380851</v>
      </c>
      <c r="M26" s="10"/>
      <c r="N26" s="10"/>
      <c r="O26" s="10">
        <v>1000</v>
      </c>
      <c r="P26" s="10"/>
      <c r="Q26" s="10">
        <v>4381851</v>
      </c>
      <c r="R26" t="str">
        <f>IFERROR(IF(VLOOKUP(K26,'Resources Final'!B:F,5,FALSE)=0,"",VLOOKUP(K26,'Resources Final'!B:F,5,FALSE)),"")</f>
        <v/>
      </c>
      <c r="T26" s="9" t="s">
        <v>4330</v>
      </c>
      <c r="U26" s="10">
        <v>22125</v>
      </c>
      <c r="V26" s="10"/>
      <c r="W26" s="10"/>
      <c r="X26" s="10">
        <v>22125</v>
      </c>
    </row>
    <row r="27" spans="1:24" x14ac:dyDescent="0.2">
      <c r="A27" s="9" t="s">
        <v>1199</v>
      </c>
      <c r="B27" s="10">
        <v>3553599</v>
      </c>
      <c r="C27" s="10">
        <v>6400</v>
      </c>
      <c r="D27" s="10">
        <v>1956500</v>
      </c>
      <c r="E27" s="10">
        <v>200000</v>
      </c>
      <c r="F27" s="10"/>
      <c r="G27" s="10"/>
      <c r="H27" s="10">
        <v>5716499</v>
      </c>
      <c r="I27" t="str">
        <f>IFERROR(IF(VLOOKUP(A27,'Resources Final'!B:F,5,FALSE)=0,"",VLOOKUP(A27,'Resources Final'!B:F,5,FALSE)),"")</f>
        <v>http://www.sourcewatch.org/index.php/Federalist_Society_for_Law_and_Public_Policy_Studies</v>
      </c>
      <c r="K27" s="9" t="s">
        <v>259</v>
      </c>
      <c r="L27" s="10">
        <v>4377437</v>
      </c>
      <c r="M27" s="10"/>
      <c r="N27" s="10"/>
      <c r="O27" s="10"/>
      <c r="P27" s="10"/>
      <c r="Q27" s="10">
        <v>4377437</v>
      </c>
      <c r="R27" t="str">
        <f>IFERROR(IF(VLOOKUP(K27,'Resources Final'!B:F,5,FALSE)=0,"",VLOOKUP(K27,'Resources Final'!B:F,5,FALSE)),"")</f>
        <v/>
      </c>
      <c r="T27" s="9" t="s">
        <v>4388</v>
      </c>
      <c r="U27" s="10">
        <v>21263</v>
      </c>
      <c r="V27" s="10"/>
      <c r="W27" s="10"/>
      <c r="X27" s="10">
        <v>21263</v>
      </c>
    </row>
    <row r="28" spans="1:24" x14ac:dyDescent="0.2">
      <c r="A28" s="9" t="s">
        <v>4009</v>
      </c>
      <c r="B28" s="10">
        <v>2100480</v>
      </c>
      <c r="C28" s="10"/>
      <c r="D28" s="10">
        <v>45000</v>
      </c>
      <c r="E28" s="10"/>
      <c r="F28" s="10">
        <v>2869125</v>
      </c>
      <c r="G28" s="10"/>
      <c r="H28" s="10">
        <v>5014605</v>
      </c>
      <c r="I28" t="str">
        <f>IFERROR(IF(VLOOKUP(A28,'Resources Final'!B:F,5,FALSE)=0,"",VLOOKUP(A28,'Resources Final'!B:F,5,FALSE)),"")</f>
        <v/>
      </c>
      <c r="K28" s="9" t="s">
        <v>3861</v>
      </c>
      <c r="L28" s="10">
        <v>3721500</v>
      </c>
      <c r="M28" s="10"/>
      <c r="N28" s="10"/>
      <c r="O28" s="10"/>
      <c r="P28" s="10"/>
      <c r="Q28" s="10">
        <v>3721500</v>
      </c>
      <c r="R28" t="str">
        <f>IFERROR(IF(VLOOKUP(K28,'Resources Final'!B:F,5,FALSE)=0,"",VLOOKUP(K28,'Resources Final'!B:F,5,FALSE)),"")</f>
        <v/>
      </c>
      <c r="T28" s="9" t="s">
        <v>2462</v>
      </c>
      <c r="U28" s="10">
        <v>21123</v>
      </c>
      <c r="V28" s="10"/>
      <c r="W28" s="10"/>
      <c r="X28" s="10">
        <v>21123</v>
      </c>
    </row>
    <row r="29" spans="1:24" x14ac:dyDescent="0.2">
      <c r="A29" s="9" t="s">
        <v>1262</v>
      </c>
      <c r="B29" s="10">
        <v>3897561</v>
      </c>
      <c r="C29" s="10"/>
      <c r="D29" s="10">
        <v>850000</v>
      </c>
      <c r="E29" s="10"/>
      <c r="F29" s="10"/>
      <c r="G29" s="10"/>
      <c r="H29" s="10">
        <v>4747561</v>
      </c>
      <c r="I29" t="str">
        <f>IFERROR(IF(VLOOKUP(A29,'Resources Final'!B:F,5,FALSE)=0,"",VLOOKUP(A29,'Resources Final'!B:F,5,FALSE)),"")</f>
        <v/>
      </c>
      <c r="K29" s="9" t="s">
        <v>2509</v>
      </c>
      <c r="L29" s="10">
        <v>3510386</v>
      </c>
      <c r="M29" s="10"/>
      <c r="N29" s="10"/>
      <c r="O29" s="10"/>
      <c r="P29" s="10"/>
      <c r="Q29" s="10">
        <v>3510386</v>
      </c>
      <c r="R29" t="str">
        <f>IFERROR(IF(VLOOKUP(K29,'Resources Final'!B:F,5,FALSE)=0,"",VLOOKUP(K29,'Resources Final'!B:F,5,FALSE)),"")</f>
        <v/>
      </c>
      <c r="T29" s="9" t="s">
        <v>4424</v>
      </c>
      <c r="U29" s="10">
        <v>21000</v>
      </c>
      <c r="V29" s="10"/>
      <c r="W29" s="10"/>
      <c r="X29" s="10">
        <v>21000</v>
      </c>
    </row>
    <row r="30" spans="1:24" x14ac:dyDescent="0.2">
      <c r="A30" s="9" t="s">
        <v>3001</v>
      </c>
      <c r="B30" s="10">
        <v>1760909</v>
      </c>
      <c r="C30" s="10">
        <v>177650</v>
      </c>
      <c r="D30" s="10">
        <v>1080500</v>
      </c>
      <c r="E30" s="10">
        <v>1522212</v>
      </c>
      <c r="F30" s="10"/>
      <c r="G30" s="10"/>
      <c r="H30" s="10">
        <v>4541271</v>
      </c>
      <c r="I30" t="str">
        <f>IFERROR(IF(VLOOKUP(A30,'Resources Final'!B:F,5,FALSE)=0,"",VLOOKUP(A30,'Resources Final'!B:F,5,FALSE)),"")</f>
        <v>https://www.desmogblog.com/reason-foundation</v>
      </c>
      <c r="K30" s="9" t="s">
        <v>4012</v>
      </c>
      <c r="L30" s="10">
        <v>3343347</v>
      </c>
      <c r="M30" s="10"/>
      <c r="N30" s="10"/>
      <c r="O30" s="10"/>
      <c r="P30" s="10">
        <v>100000</v>
      </c>
      <c r="Q30" s="10">
        <v>3443347</v>
      </c>
      <c r="R30" t="str">
        <f>IFERROR(IF(VLOOKUP(K30,'Resources Final'!B:F,5,FALSE)=0,"",VLOOKUP(K30,'Resources Final'!B:F,5,FALSE)),"")</f>
        <v/>
      </c>
      <c r="T30" s="9" t="s">
        <v>742</v>
      </c>
      <c r="U30" s="10">
        <v>20571</v>
      </c>
      <c r="V30" s="10"/>
      <c r="W30" s="10"/>
      <c r="X30" s="10">
        <v>20571</v>
      </c>
    </row>
    <row r="31" spans="1:24" x14ac:dyDescent="0.2">
      <c r="A31" s="9" t="s">
        <v>3555</v>
      </c>
      <c r="B31" s="10">
        <v>3555624</v>
      </c>
      <c r="C31" s="10">
        <v>53798</v>
      </c>
      <c r="D31" s="10">
        <v>549000</v>
      </c>
      <c r="E31" s="10"/>
      <c r="F31" s="10"/>
      <c r="G31" s="10"/>
      <c r="H31" s="10">
        <v>4158422</v>
      </c>
      <c r="I31" t="str">
        <f>IFERROR(IF(VLOOKUP(A31,'Resources Final'!B:F,5,FALSE)=0,"",VLOOKUP(A31,'Resources Final'!B:F,5,FALSE)),"")</f>
        <v>https://www.desmogblog.com/texas-public-policy-foundation</v>
      </c>
      <c r="K31" s="9" t="s">
        <v>376</v>
      </c>
      <c r="L31" s="10">
        <v>3124529</v>
      </c>
      <c r="M31" s="10"/>
      <c r="N31" s="10">
        <v>59000</v>
      </c>
      <c r="O31" s="10"/>
      <c r="P31" s="10"/>
      <c r="Q31" s="10">
        <v>3183529</v>
      </c>
      <c r="R31" t="str">
        <f>IFERROR(IF(VLOOKUP(K31,'Resources Final'!B:F,5,FALSE)=0,"",VLOOKUP(K31,'Resources Final'!B:F,5,FALSE)),"")</f>
        <v/>
      </c>
      <c r="T31" s="9" t="s">
        <v>221</v>
      </c>
      <c r="U31" s="10">
        <v>20057</v>
      </c>
      <c r="V31" s="10"/>
      <c r="W31" s="10"/>
      <c r="X31" s="10">
        <v>20057</v>
      </c>
    </row>
    <row r="32" spans="1:24" x14ac:dyDescent="0.2">
      <c r="A32" s="9" t="s">
        <v>2328</v>
      </c>
      <c r="B32" s="10"/>
      <c r="C32" s="10"/>
      <c r="D32" s="10"/>
      <c r="E32" s="10"/>
      <c r="F32" s="10">
        <v>4139000</v>
      </c>
      <c r="G32" s="10"/>
      <c r="H32" s="10">
        <v>4139000</v>
      </c>
      <c r="I32" t="str">
        <f>IFERROR(IF(VLOOKUP(A32,'Resources Final'!B:F,5,FALSE)=0,"",VLOOKUP(A32,'Resources Final'!B:F,5,FALSE)),"")</f>
        <v/>
      </c>
      <c r="K32" s="9" t="s">
        <v>3550</v>
      </c>
      <c r="L32" s="10">
        <v>3145961</v>
      </c>
      <c r="M32" s="10"/>
      <c r="N32" s="10"/>
      <c r="O32" s="10"/>
      <c r="P32" s="10"/>
      <c r="Q32" s="10">
        <v>3145961</v>
      </c>
      <c r="R32" t="str">
        <f>IFERROR(IF(VLOOKUP(K32,'Resources Final'!B:F,5,FALSE)=0,"",VLOOKUP(K32,'Resources Final'!B:F,5,FALSE)),"")</f>
        <v/>
      </c>
      <c r="T32" s="9" t="s">
        <v>4304</v>
      </c>
      <c r="U32" s="10">
        <v>20000</v>
      </c>
      <c r="V32" s="10"/>
      <c r="W32" s="10"/>
      <c r="X32" s="10">
        <v>20000</v>
      </c>
    </row>
    <row r="33" spans="1:24" x14ac:dyDescent="0.2">
      <c r="A33" s="9" t="s">
        <v>155</v>
      </c>
      <c r="B33" s="10"/>
      <c r="C33" s="10"/>
      <c r="D33" s="10">
        <v>2546156</v>
      </c>
      <c r="E33" s="10"/>
      <c r="F33" s="10">
        <v>998500</v>
      </c>
      <c r="G33" s="10"/>
      <c r="H33" s="10">
        <v>3544656</v>
      </c>
      <c r="I33" t="str">
        <f>IFERROR(IF(VLOOKUP(A33,'Resources Final'!B:F,5,FALSE)=0,"",VLOOKUP(A33,'Resources Final'!B:F,5,FALSE)),"")</f>
        <v/>
      </c>
      <c r="K33" s="9" t="s">
        <v>514</v>
      </c>
      <c r="L33" s="10">
        <v>3104184</v>
      </c>
      <c r="M33" s="10"/>
      <c r="N33" s="10"/>
      <c r="O33" s="10"/>
      <c r="P33" s="10"/>
      <c r="Q33" s="10">
        <v>3104184</v>
      </c>
      <c r="R33" t="str">
        <f>IFERROR(IF(VLOOKUP(K33,'Resources Final'!B:F,5,FALSE)=0,"",VLOOKUP(K33,'Resources Final'!B:F,5,FALSE)),"")</f>
        <v/>
      </c>
      <c r="T33" s="9" t="s">
        <v>3412</v>
      </c>
      <c r="U33" s="10">
        <v>19847</v>
      </c>
      <c r="V33" s="10"/>
      <c r="W33" s="10"/>
      <c r="X33" s="10">
        <v>19847</v>
      </c>
    </row>
    <row r="34" spans="1:24" x14ac:dyDescent="0.2">
      <c r="A34" s="9" t="s">
        <v>929</v>
      </c>
      <c r="B34" s="10">
        <v>3429493</v>
      </c>
      <c r="C34" s="10">
        <v>80200</v>
      </c>
      <c r="D34" s="10"/>
      <c r="E34" s="10"/>
      <c r="F34" s="10"/>
      <c r="G34" s="10"/>
      <c r="H34" s="10">
        <v>3509693</v>
      </c>
      <c r="I34" t="str">
        <f>IFERROR(IF(VLOOKUP(A34,'Resources Final'!B:F,5,FALSE)=0,"",VLOOKUP(A34,'Resources Final'!B:F,5,FALSE)),"")</f>
        <v>https://www.desmogblog.com/daily-caller</v>
      </c>
      <c r="K34" s="9" t="s">
        <v>2662</v>
      </c>
      <c r="L34" s="10">
        <v>2901330</v>
      </c>
      <c r="M34" s="10"/>
      <c r="N34" s="10"/>
      <c r="O34" s="10">
        <v>150000</v>
      </c>
      <c r="P34" s="10"/>
      <c r="Q34" s="10">
        <v>3051330</v>
      </c>
      <c r="R34" t="str">
        <f>IFERROR(IF(VLOOKUP(K34,'Resources Final'!B:F,5,FALSE)=0,"",VLOOKUP(K34,'Resources Final'!B:F,5,FALSE)),"")</f>
        <v/>
      </c>
      <c r="T34" s="9" t="s">
        <v>3097</v>
      </c>
      <c r="U34" s="10">
        <v>19724</v>
      </c>
      <c r="V34" s="10"/>
      <c r="W34" s="10"/>
      <c r="X34" s="10">
        <v>19724</v>
      </c>
    </row>
    <row r="35" spans="1:24" x14ac:dyDescent="0.2">
      <c r="A35" s="9" t="s">
        <v>195</v>
      </c>
      <c r="B35" s="10">
        <v>2544531</v>
      </c>
      <c r="C35" s="10">
        <v>171089</v>
      </c>
      <c r="D35" s="10">
        <v>720000</v>
      </c>
      <c r="E35" s="10"/>
      <c r="F35" s="10"/>
      <c r="G35" s="10"/>
      <c r="H35" s="10">
        <v>3435620</v>
      </c>
      <c r="I35" t="str">
        <f>IFERROR(IF(VLOOKUP(A35,'Resources Final'!B:F,5,FALSE)=0,"",VLOOKUP(A35,'Resources Final'!B:F,5,FALSE)),"")</f>
        <v>https://www.desmogblog.com/american-legislative-exchange-council</v>
      </c>
      <c r="K35" s="9" t="s">
        <v>3979</v>
      </c>
      <c r="L35" s="10">
        <v>2951096</v>
      </c>
      <c r="M35" s="10"/>
      <c r="N35" s="10"/>
      <c r="O35" s="10"/>
      <c r="P35" s="10"/>
      <c r="Q35" s="10">
        <v>2951096</v>
      </c>
      <c r="R35" t="str">
        <f>IFERROR(IF(VLOOKUP(K35,'Resources Final'!B:F,5,FALSE)=0,"",VLOOKUP(K35,'Resources Final'!B:F,5,FALSE)),"")</f>
        <v/>
      </c>
      <c r="T35" s="9" t="s">
        <v>1511</v>
      </c>
      <c r="U35" s="10">
        <v>19018</v>
      </c>
      <c r="V35" s="10"/>
      <c r="W35" s="10"/>
      <c r="X35" s="10">
        <v>19018</v>
      </c>
    </row>
    <row r="36" spans="1:24" x14ac:dyDescent="0.2">
      <c r="A36" s="9" t="s">
        <v>2312</v>
      </c>
      <c r="B36" s="10">
        <v>1085817</v>
      </c>
      <c r="C36" s="10">
        <v>66720</v>
      </c>
      <c r="D36" s="10">
        <v>2100000</v>
      </c>
      <c r="E36" s="10">
        <v>50000</v>
      </c>
      <c r="F36" s="10"/>
      <c r="G36" s="10"/>
      <c r="H36" s="10">
        <v>3302537</v>
      </c>
      <c r="I36" t="str">
        <f>IFERROR(IF(VLOOKUP(A36,'Resources Final'!B:F,5,FALSE)=0,"",VLOOKUP(A36,'Resources Final'!B:F,5,FALSE)),"")</f>
        <v>https://www.desmogblog.com/manhattan-institute-policy-research</v>
      </c>
      <c r="K36" s="9" t="s">
        <v>965</v>
      </c>
      <c r="L36" s="10"/>
      <c r="M36" s="10"/>
      <c r="N36" s="10"/>
      <c r="O36" s="10">
        <v>2926941</v>
      </c>
      <c r="P36" s="10"/>
      <c r="Q36" s="10">
        <v>2926941</v>
      </c>
      <c r="R36" t="str">
        <f>IFERROR(IF(VLOOKUP(K36,'Resources Final'!B:F,5,FALSE)=0,"",VLOOKUP(K36,'Resources Final'!B:F,5,FALSE)),"")</f>
        <v/>
      </c>
      <c r="T36" s="9" t="s">
        <v>835</v>
      </c>
      <c r="U36" s="10">
        <v>18648</v>
      </c>
      <c r="V36" s="10"/>
      <c r="W36" s="10"/>
      <c r="X36" s="10">
        <v>18648</v>
      </c>
    </row>
    <row r="37" spans="1:24" x14ac:dyDescent="0.2">
      <c r="A37" s="9" t="s">
        <v>3459</v>
      </c>
      <c r="B37" s="10">
        <v>3130160</v>
      </c>
      <c r="C37" s="10">
        <v>92378</v>
      </c>
      <c r="D37" s="10"/>
      <c r="E37" s="10"/>
      <c r="F37" s="10"/>
      <c r="G37" s="10"/>
      <c r="H37" s="10">
        <v>3222538</v>
      </c>
      <c r="I37" t="str">
        <f>IFERROR(IF(VLOOKUP(A37,'Resources Final'!B:F,5,FALSE)=0,"",VLOOKUP(A37,'Resources Final'!B:F,5,FALSE)),"")</f>
        <v/>
      </c>
      <c r="K37" s="9" t="s">
        <v>3827</v>
      </c>
      <c r="L37" s="10">
        <v>2926064</v>
      </c>
      <c r="M37" s="10"/>
      <c r="N37" s="10"/>
      <c r="O37" s="10"/>
      <c r="P37" s="10"/>
      <c r="Q37" s="10">
        <v>2926064</v>
      </c>
      <c r="R37" t="str">
        <f>IFERROR(IF(VLOOKUP(K37,'Resources Final'!B:F,5,FALSE)=0,"",VLOOKUP(K37,'Resources Final'!B:F,5,FALSE)),"")</f>
        <v/>
      </c>
      <c r="T37" s="9" t="s">
        <v>1201</v>
      </c>
      <c r="U37" s="10">
        <v>18246</v>
      </c>
      <c r="V37" s="10"/>
      <c r="W37" s="10"/>
      <c r="X37" s="10">
        <v>18246</v>
      </c>
    </row>
    <row r="38" spans="1:24" x14ac:dyDescent="0.2">
      <c r="A38" s="9" t="s">
        <v>1020</v>
      </c>
      <c r="B38" s="10">
        <v>1130124</v>
      </c>
      <c r="C38" s="10"/>
      <c r="D38" s="10"/>
      <c r="E38" s="10"/>
      <c r="F38" s="10"/>
      <c r="G38" s="10">
        <v>2000000</v>
      </c>
      <c r="H38" s="10">
        <v>3130124</v>
      </c>
      <c r="I38" t="str">
        <f>IFERROR(IF(VLOOKUP(A38,'Resources Final'!B:F,5,FALSE)=0,"",VLOOKUP(A38,'Resources Final'!B:F,5,FALSE)),"")</f>
        <v>https://www.desmogblog.com/who-donors-trust</v>
      </c>
      <c r="K38" s="9" t="s">
        <v>3567</v>
      </c>
      <c r="L38" s="10">
        <v>2858542</v>
      </c>
      <c r="M38" s="10"/>
      <c r="N38" s="10"/>
      <c r="O38" s="10"/>
      <c r="P38" s="10"/>
      <c r="Q38" s="10">
        <v>2858542</v>
      </c>
      <c r="R38" t="str">
        <f>IFERROR(IF(VLOOKUP(K38,'Resources Final'!B:F,5,FALSE)=0,"",VLOOKUP(K38,'Resources Final'!B:F,5,FALSE)),"")</f>
        <v/>
      </c>
      <c r="T38" s="9" t="s">
        <v>3435</v>
      </c>
      <c r="U38" s="10">
        <v>17667</v>
      </c>
      <c r="V38" s="10"/>
      <c r="W38" s="10"/>
      <c r="X38" s="10">
        <v>17667</v>
      </c>
    </row>
    <row r="39" spans="1:24" x14ac:dyDescent="0.2">
      <c r="A39" s="9" t="s">
        <v>4124</v>
      </c>
      <c r="B39" s="10">
        <v>3024687</v>
      </c>
      <c r="C39" s="10">
        <v>94209</v>
      </c>
      <c r="D39" s="10"/>
      <c r="E39" s="10"/>
      <c r="F39" s="10"/>
      <c r="G39" s="10"/>
      <c r="H39" s="10">
        <v>3118896</v>
      </c>
      <c r="I39" t="str">
        <f>IFERROR(IF(VLOOKUP(A39,'Resources Final'!B:F,5,FALSE)=0,"",VLOOKUP(A39,'Resources Final'!B:F,5,FALSE)),"")</f>
        <v>https://www.sourcewatch.org/index.php/Young_Americans_for_Liberty</v>
      </c>
      <c r="K39" s="9" t="s">
        <v>366</v>
      </c>
      <c r="L39" s="10">
        <v>2811643</v>
      </c>
      <c r="M39" s="10"/>
      <c r="N39" s="10"/>
      <c r="O39" s="10"/>
      <c r="P39" s="10"/>
      <c r="Q39" s="10">
        <v>2811643</v>
      </c>
      <c r="R39" t="str">
        <f>IFERROR(IF(VLOOKUP(K39,'Resources Final'!B:F,5,FALSE)=0,"",VLOOKUP(K39,'Resources Final'!B:F,5,FALSE)),"")</f>
        <v/>
      </c>
      <c r="T39" s="9" t="s">
        <v>4563</v>
      </c>
      <c r="U39" s="10">
        <v>17439</v>
      </c>
      <c r="V39" s="10"/>
      <c r="W39" s="10"/>
      <c r="X39" s="10">
        <v>17439</v>
      </c>
    </row>
    <row r="40" spans="1:24" x14ac:dyDescent="0.2">
      <c r="A40" s="9" t="s">
        <v>197</v>
      </c>
      <c r="B40" s="10"/>
      <c r="C40" s="10"/>
      <c r="D40" s="10"/>
      <c r="E40" s="10">
        <v>3050000</v>
      </c>
      <c r="F40" s="10"/>
      <c r="G40" s="10"/>
      <c r="H40" s="10">
        <v>3050000</v>
      </c>
      <c r="I40" t="str">
        <f>IFERROR(IF(VLOOKUP(A40,'Resources Final'!B:F,5,FALSE)=0,"",VLOOKUP(A40,'Resources Final'!B:F,5,FALSE)),"")</f>
        <v/>
      </c>
      <c r="K40" s="9" t="s">
        <v>3371</v>
      </c>
      <c r="L40" s="10">
        <v>2747600</v>
      </c>
      <c r="M40" s="10"/>
      <c r="N40" s="10"/>
      <c r="O40" s="10"/>
      <c r="P40" s="10"/>
      <c r="Q40" s="10">
        <v>2747600</v>
      </c>
      <c r="R40" t="str">
        <f>IFERROR(IF(VLOOKUP(K40,'Resources Final'!B:F,5,FALSE)=0,"",VLOOKUP(K40,'Resources Final'!B:F,5,FALSE)),"")</f>
        <v/>
      </c>
      <c r="T40" s="9" t="s">
        <v>4415</v>
      </c>
      <c r="U40" s="10">
        <v>17438</v>
      </c>
      <c r="V40" s="10"/>
      <c r="W40" s="10"/>
      <c r="X40" s="10">
        <v>17438</v>
      </c>
    </row>
    <row r="41" spans="1:24" x14ac:dyDescent="0.2">
      <c r="A41" s="9" t="s">
        <v>701</v>
      </c>
      <c r="B41" s="10">
        <v>2800301</v>
      </c>
      <c r="C41" s="10"/>
      <c r="D41" s="10"/>
      <c r="E41" s="10"/>
      <c r="F41" s="10"/>
      <c r="G41" s="10"/>
      <c r="H41" s="10">
        <v>2800301</v>
      </c>
      <c r="I41" t="str">
        <f>IFERROR(IF(VLOOKUP(A41,'Resources Final'!B:F,5,FALSE)=0,"",VLOOKUP(A41,'Resources Final'!B:F,5,FALSE)),"")</f>
        <v>https://www.sourcewatch.org/index.php/Charles_Koch_Institute</v>
      </c>
      <c r="K41" s="9" t="s">
        <v>3920</v>
      </c>
      <c r="L41" s="10">
        <v>2560410</v>
      </c>
      <c r="M41" s="10"/>
      <c r="N41" s="10"/>
      <c r="O41" s="10"/>
      <c r="P41" s="10"/>
      <c r="Q41" s="10">
        <v>2560410</v>
      </c>
      <c r="R41" t="str">
        <f>IFERROR(IF(VLOOKUP(K41,'Resources Final'!B:F,5,FALSE)=0,"",VLOOKUP(K41,'Resources Final'!B:F,5,FALSE)),"")</f>
        <v/>
      </c>
      <c r="T41" s="9" t="s">
        <v>2014</v>
      </c>
      <c r="U41" s="10">
        <v>17100</v>
      </c>
      <c r="V41" s="10"/>
      <c r="W41" s="10"/>
      <c r="X41" s="10">
        <v>17100</v>
      </c>
    </row>
    <row r="42" spans="1:24" x14ac:dyDescent="0.2">
      <c r="A42" s="9" t="s">
        <v>1682</v>
      </c>
      <c r="B42" s="10">
        <v>319185</v>
      </c>
      <c r="C42" s="10">
        <v>52244</v>
      </c>
      <c r="D42" s="10">
        <v>1000000</v>
      </c>
      <c r="E42" s="10">
        <v>1350000</v>
      </c>
      <c r="F42" s="10"/>
      <c r="G42" s="10"/>
      <c r="H42" s="10">
        <v>2721429</v>
      </c>
      <c r="I42" t="str">
        <f>IFERROR(IF(VLOOKUP(A42,'Resources Final'!B:F,5,FALSE)=0,"",VLOOKUP(A42,'Resources Final'!B:F,5,FALSE)),"")</f>
        <v>https://www.sourcewatch.org/index.php/Institute_for_Justice</v>
      </c>
      <c r="K42" s="9" t="s">
        <v>3021</v>
      </c>
      <c r="L42" s="10">
        <v>2531550</v>
      </c>
      <c r="M42" s="10"/>
      <c r="N42" s="10"/>
      <c r="O42" s="10">
        <v>1000</v>
      </c>
      <c r="P42" s="10"/>
      <c r="Q42" s="10">
        <v>2532550</v>
      </c>
      <c r="R42" t="str">
        <f>IFERROR(IF(VLOOKUP(K42,'Resources Final'!B:F,5,FALSE)=0,"",VLOOKUP(K42,'Resources Final'!B:F,5,FALSE)),"")</f>
        <v/>
      </c>
      <c r="T42" s="9" t="s">
        <v>3857</v>
      </c>
      <c r="U42" s="10">
        <v>17073</v>
      </c>
      <c r="V42" s="10"/>
      <c r="W42" s="10"/>
      <c r="X42" s="10">
        <v>17073</v>
      </c>
    </row>
    <row r="43" spans="1:24" x14ac:dyDescent="0.2">
      <c r="A43" s="9" t="s">
        <v>3593</v>
      </c>
      <c r="B43" s="10"/>
      <c r="C43" s="10"/>
      <c r="D43" s="10"/>
      <c r="E43" s="10">
        <v>2625000</v>
      </c>
      <c r="F43" s="10"/>
      <c r="G43" s="10"/>
      <c r="H43" s="10">
        <v>2625000</v>
      </c>
      <c r="I43" t="str">
        <f>IFERROR(IF(VLOOKUP(A43,'Resources Final'!B:F,5,FALSE)=0,"",VLOOKUP(A43,'Resources Final'!B:F,5,FALSE)),"")</f>
        <v/>
      </c>
      <c r="K43" s="9" t="s">
        <v>1373</v>
      </c>
      <c r="L43" s="10">
        <v>2505500</v>
      </c>
      <c r="M43" s="10"/>
      <c r="N43" s="10"/>
      <c r="O43" s="10"/>
      <c r="P43" s="10"/>
      <c r="Q43" s="10">
        <v>2505500</v>
      </c>
      <c r="R43" t="str">
        <f>IFERROR(IF(VLOOKUP(K43,'Resources Final'!B:F,5,FALSE)=0,"",VLOOKUP(K43,'Resources Final'!B:F,5,FALSE)),"")</f>
        <v/>
      </c>
      <c r="T43" s="9" t="s">
        <v>1971</v>
      </c>
      <c r="U43" s="10">
        <v>16748</v>
      </c>
      <c r="V43" s="10"/>
      <c r="W43" s="10"/>
      <c r="X43" s="10">
        <v>16748</v>
      </c>
    </row>
    <row r="44" spans="1:24" x14ac:dyDescent="0.2">
      <c r="A44" s="9" t="s">
        <v>2641</v>
      </c>
      <c r="B44" s="10">
        <v>1341386</v>
      </c>
      <c r="C44" s="10"/>
      <c r="D44" s="10">
        <v>60000</v>
      </c>
      <c r="E44" s="10">
        <v>1080400</v>
      </c>
      <c r="F44" s="10"/>
      <c r="G44" s="10"/>
      <c r="H44" s="10">
        <v>2481786</v>
      </c>
      <c r="I44" t="str">
        <f>IFERROR(IF(VLOOKUP(A44,'Resources Final'!B:F,5,FALSE)=0,"",VLOOKUP(A44,'Resources Final'!B:F,5,FALSE)),"")</f>
        <v/>
      </c>
      <c r="K44" s="9" t="s">
        <v>3023</v>
      </c>
      <c r="L44" s="10">
        <v>2498260</v>
      </c>
      <c r="M44" s="10"/>
      <c r="N44" s="10"/>
      <c r="O44" s="10"/>
      <c r="P44" s="10"/>
      <c r="Q44" s="10">
        <v>2498260</v>
      </c>
      <c r="R44" t="str">
        <f>IFERROR(IF(VLOOKUP(K44,'Resources Final'!B:F,5,FALSE)=0,"",VLOOKUP(K44,'Resources Final'!B:F,5,FALSE)),"")</f>
        <v/>
      </c>
      <c r="T44" s="9" t="s">
        <v>3534</v>
      </c>
      <c r="U44" s="10">
        <v>16668</v>
      </c>
      <c r="V44" s="10"/>
      <c r="W44" s="10"/>
      <c r="X44" s="10">
        <v>16668</v>
      </c>
    </row>
    <row r="45" spans="1:24" x14ac:dyDescent="0.2">
      <c r="A45" s="9" t="s">
        <v>1205</v>
      </c>
      <c r="B45" s="10"/>
      <c r="C45" s="10"/>
      <c r="D45" s="10">
        <v>2296771</v>
      </c>
      <c r="E45" s="10"/>
      <c r="F45" s="10"/>
      <c r="G45" s="10"/>
      <c r="H45" s="10">
        <v>2296771</v>
      </c>
      <c r="I45" t="str">
        <f>IFERROR(IF(VLOOKUP(A45,'Resources Final'!B:F,5,FALSE)=0,"",VLOOKUP(A45,'Resources Final'!B:F,5,FALSE)),"")</f>
        <v/>
      </c>
      <c r="K45" s="9" t="s">
        <v>1037</v>
      </c>
      <c r="L45" s="10">
        <v>2495007</v>
      </c>
      <c r="M45" s="10"/>
      <c r="N45" s="10"/>
      <c r="O45" s="10"/>
      <c r="P45" s="10"/>
      <c r="Q45" s="10">
        <v>2495007</v>
      </c>
      <c r="R45" t="str">
        <f>IFERROR(IF(VLOOKUP(K45,'Resources Final'!B:F,5,FALSE)=0,"",VLOOKUP(K45,'Resources Final'!B:F,5,FALSE)),"")</f>
        <v/>
      </c>
      <c r="T45" s="9" t="s">
        <v>4452</v>
      </c>
      <c r="U45" s="10">
        <v>16407</v>
      </c>
      <c r="V45" s="10"/>
      <c r="W45" s="10"/>
      <c r="X45" s="10">
        <v>16407</v>
      </c>
    </row>
    <row r="46" spans="1:24" x14ac:dyDescent="0.2">
      <c r="A46" s="9" t="s">
        <v>189</v>
      </c>
      <c r="B46" s="10">
        <v>2268756</v>
      </c>
      <c r="C46" s="10">
        <v>7365</v>
      </c>
      <c r="D46" s="10"/>
      <c r="E46" s="10"/>
      <c r="F46" s="10"/>
      <c r="G46" s="10"/>
      <c r="H46" s="10">
        <v>2276121</v>
      </c>
      <c r="I46" t="str">
        <f>IFERROR(IF(VLOOKUP(A46,'Resources Final'!B:F,5,FALSE)=0,"",VLOOKUP(A46,'Resources Final'!B:F,5,FALSE)),"")</f>
        <v>https://www.desmogblog.com/american-enterprise-institute</v>
      </c>
      <c r="K46" s="9" t="s">
        <v>757</v>
      </c>
      <c r="L46" s="10">
        <v>2484118</v>
      </c>
      <c r="M46" s="10"/>
      <c r="N46" s="10"/>
      <c r="O46" s="10"/>
      <c r="P46" s="10"/>
      <c r="Q46" s="10">
        <v>2484118</v>
      </c>
      <c r="R46" t="str">
        <f>IFERROR(IF(VLOOKUP(K46,'Resources Final'!B:F,5,FALSE)=0,"",VLOOKUP(K46,'Resources Final'!B:F,5,FALSE)),"")</f>
        <v/>
      </c>
      <c r="T46" s="9" t="s">
        <v>3680</v>
      </c>
      <c r="U46" s="10">
        <v>16350</v>
      </c>
      <c r="V46" s="10"/>
      <c r="W46" s="10"/>
      <c r="X46" s="10">
        <v>16350</v>
      </c>
    </row>
    <row r="47" spans="1:24" x14ac:dyDescent="0.2">
      <c r="A47" s="9" t="s">
        <v>505</v>
      </c>
      <c r="B47" s="10">
        <v>1153000</v>
      </c>
      <c r="C47" s="10"/>
      <c r="D47" s="10">
        <v>1079400</v>
      </c>
      <c r="E47" s="10"/>
      <c r="F47" s="10"/>
      <c r="G47" s="10"/>
      <c r="H47" s="10">
        <v>2232400</v>
      </c>
      <c r="I47" t="str">
        <f>IFERROR(IF(VLOOKUP(A47,'Resources Final'!B:F,5,FALSE)=0,"",VLOOKUP(A47,'Resources Final'!B:F,5,FALSE)),"")</f>
        <v>https://www.sourcewatch.org/index.php/Brookings_Institution</v>
      </c>
      <c r="K47" s="9" t="s">
        <v>2351</v>
      </c>
      <c r="L47" s="10">
        <v>1534385</v>
      </c>
      <c r="M47" s="10"/>
      <c r="N47" s="10"/>
      <c r="O47" s="10">
        <v>800000</v>
      </c>
      <c r="P47" s="10"/>
      <c r="Q47" s="10">
        <v>2334385</v>
      </c>
      <c r="R47" t="str">
        <f>IFERROR(IF(VLOOKUP(K47,'Resources Final'!B:F,5,FALSE)=0,"",VLOOKUP(K47,'Resources Final'!B:F,5,FALSE)),"")</f>
        <v/>
      </c>
      <c r="T47" s="9" t="s">
        <v>2852</v>
      </c>
      <c r="U47" s="10">
        <v>16150</v>
      </c>
      <c r="V47" s="10"/>
      <c r="W47" s="10"/>
      <c r="X47" s="10">
        <v>16150</v>
      </c>
    </row>
    <row r="48" spans="1:24" x14ac:dyDescent="0.2">
      <c r="A48" s="9" t="s">
        <v>1950</v>
      </c>
      <c r="B48" s="10">
        <v>982860</v>
      </c>
      <c r="C48" s="10"/>
      <c r="D48" s="10">
        <v>460247</v>
      </c>
      <c r="E48" s="10"/>
      <c r="F48" s="10">
        <v>663730</v>
      </c>
      <c r="G48" s="10"/>
      <c r="H48" s="10">
        <v>2106837</v>
      </c>
      <c r="I48" t="str">
        <f>IFERROR(IF(VLOOKUP(A48,'Resources Final'!B:F,5,FALSE)=0,"",VLOOKUP(A48,'Resources Final'!B:F,5,FALSE)),"")</f>
        <v/>
      </c>
      <c r="K48" s="9" t="s">
        <v>3808</v>
      </c>
      <c r="L48" s="10">
        <v>2313420</v>
      </c>
      <c r="M48" s="10"/>
      <c r="N48" s="10"/>
      <c r="O48" s="10"/>
      <c r="P48" s="10"/>
      <c r="Q48" s="10">
        <v>2313420</v>
      </c>
      <c r="R48" t="str">
        <f>IFERROR(IF(VLOOKUP(K48,'Resources Final'!B:F,5,FALSE)=0,"",VLOOKUP(K48,'Resources Final'!B:F,5,FALSE)),"")</f>
        <v/>
      </c>
      <c r="T48" s="9" t="s">
        <v>3086</v>
      </c>
      <c r="U48" s="10">
        <v>15900</v>
      </c>
      <c r="V48" s="10"/>
      <c r="W48" s="10"/>
      <c r="X48" s="10">
        <v>15900</v>
      </c>
    </row>
    <row r="49" spans="1:24" x14ac:dyDescent="0.2">
      <c r="A49" s="9" t="s">
        <v>2786</v>
      </c>
      <c r="B49" s="10">
        <v>627000</v>
      </c>
      <c r="C49" s="10"/>
      <c r="D49" s="10">
        <v>905000</v>
      </c>
      <c r="E49" s="10">
        <v>550800</v>
      </c>
      <c r="F49" s="10"/>
      <c r="G49" s="10"/>
      <c r="H49" s="10">
        <v>2082800</v>
      </c>
      <c r="I49" t="str">
        <f>IFERROR(IF(VLOOKUP(A49,'Resources Final'!B:F,5,FALSE)=0,"",VLOOKUP(A49,'Resources Final'!B:F,5,FALSE)),"")</f>
        <v>https://www.desmogblog.com/pacific-research-institute</v>
      </c>
      <c r="K49" s="9" t="s">
        <v>3802</v>
      </c>
      <c r="L49" s="10">
        <v>2203638</v>
      </c>
      <c r="M49" s="10">
        <v>22500</v>
      </c>
      <c r="N49" s="10"/>
      <c r="O49" s="10"/>
      <c r="P49" s="10"/>
      <c r="Q49" s="10">
        <v>2226138</v>
      </c>
      <c r="R49" t="str">
        <f>IFERROR(IF(VLOOKUP(K49,'Resources Final'!B:F,5,FALSE)=0,"",VLOOKUP(K49,'Resources Final'!B:F,5,FALSE)),"")</f>
        <v/>
      </c>
      <c r="T49" s="9" t="s">
        <v>890</v>
      </c>
      <c r="U49" s="10">
        <v>15638</v>
      </c>
      <c r="V49" s="10"/>
      <c r="W49" s="10"/>
      <c r="X49" s="10">
        <v>15638</v>
      </c>
    </row>
    <row r="50" spans="1:24" x14ac:dyDescent="0.2">
      <c r="A50" s="9" t="s">
        <v>1693</v>
      </c>
      <c r="B50" s="10"/>
      <c r="C50" s="10"/>
      <c r="D50" s="10"/>
      <c r="E50" s="10">
        <v>2035912</v>
      </c>
      <c r="F50" s="10"/>
      <c r="G50" s="10"/>
      <c r="H50" s="10">
        <v>2035912</v>
      </c>
      <c r="I50" t="str">
        <f>IFERROR(IF(VLOOKUP(A50,'Resources Final'!B:F,5,FALSE)=0,"",VLOOKUP(A50,'Resources Final'!B:F,5,FALSE)),"")</f>
        <v/>
      </c>
      <c r="K50" s="9" t="s">
        <v>3092</v>
      </c>
      <c r="L50" s="10"/>
      <c r="M50" s="10"/>
      <c r="N50" s="10"/>
      <c r="O50" s="10">
        <v>2205000</v>
      </c>
      <c r="P50" s="10"/>
      <c r="Q50" s="10">
        <v>2205000</v>
      </c>
      <c r="R50" t="str">
        <f>IFERROR(IF(VLOOKUP(K50,'Resources Final'!B:F,5,FALSE)=0,"",VLOOKUP(K50,'Resources Final'!B:F,5,FALSE)),"")</f>
        <v/>
      </c>
      <c r="T50" s="9" t="s">
        <v>4352</v>
      </c>
      <c r="U50" s="10">
        <v>15600</v>
      </c>
      <c r="V50" s="10"/>
      <c r="W50" s="10"/>
      <c r="X50" s="10">
        <v>15600</v>
      </c>
    </row>
    <row r="51" spans="1:24" x14ac:dyDescent="0.2">
      <c r="A51" s="9" t="s">
        <v>2651</v>
      </c>
      <c r="B51" s="10">
        <v>2000000</v>
      </c>
      <c r="C51" s="10"/>
      <c r="D51" s="10"/>
      <c r="E51" s="10"/>
      <c r="F51" s="10"/>
      <c r="G51" s="10"/>
      <c r="H51" s="10">
        <v>2000000</v>
      </c>
      <c r="I51" t="str">
        <f>IFERROR(IF(VLOOKUP(A51,'Resources Final'!B:F,5,FALSE)=0,"",VLOOKUP(A51,'Resources Final'!B:F,5,FALSE)),"")</f>
        <v/>
      </c>
      <c r="K51" s="9" t="s">
        <v>1671</v>
      </c>
      <c r="L51" s="10">
        <v>1952009</v>
      </c>
      <c r="M51" s="10">
        <v>30000</v>
      </c>
      <c r="N51" s="10"/>
      <c r="O51" s="10"/>
      <c r="P51" s="10"/>
      <c r="Q51" s="10">
        <v>1982009</v>
      </c>
      <c r="R51" t="str">
        <f>IFERROR(IF(VLOOKUP(K51,'Resources Final'!B:F,5,FALSE)=0,"",VLOOKUP(K51,'Resources Final'!B:F,5,FALSE)),"")</f>
        <v/>
      </c>
      <c r="T51" s="9" t="s">
        <v>2807</v>
      </c>
      <c r="U51" s="10">
        <v>15585</v>
      </c>
      <c r="V51" s="10"/>
      <c r="W51" s="10"/>
      <c r="X51" s="10">
        <v>15585</v>
      </c>
    </row>
    <row r="52" spans="1:24" x14ac:dyDescent="0.2">
      <c r="A52" s="9" t="s">
        <v>955</v>
      </c>
      <c r="B52" s="10">
        <v>2000000</v>
      </c>
      <c r="C52" s="10"/>
      <c r="D52" s="10"/>
      <c r="E52" s="10"/>
      <c r="F52" s="10"/>
      <c r="G52" s="10"/>
      <c r="H52" s="10">
        <v>2000000</v>
      </c>
      <c r="I52" t="str">
        <f>IFERROR(IF(VLOOKUP(A52,'Resources Final'!B:F,5,FALSE)=0,"",VLOOKUP(A52,'Resources Final'!B:F,5,FALSE)),"")</f>
        <v>https://www.sourcewatch.org/index.php/Koch_Family_Foundations</v>
      </c>
      <c r="K52" s="9" t="s">
        <v>2177</v>
      </c>
      <c r="L52" s="10">
        <v>1914625</v>
      </c>
      <c r="M52" s="10"/>
      <c r="N52" s="10"/>
      <c r="O52" s="10"/>
      <c r="P52" s="10"/>
      <c r="Q52" s="10">
        <v>1914625</v>
      </c>
      <c r="R52" t="str">
        <f>IFERROR(IF(VLOOKUP(K52,'Resources Final'!B:F,5,FALSE)=0,"",VLOOKUP(K52,'Resources Final'!B:F,5,FALSE)),"")</f>
        <v/>
      </c>
      <c r="T52" s="9" t="s">
        <v>1157</v>
      </c>
      <c r="U52" s="10">
        <v>15413</v>
      </c>
      <c r="V52" s="10"/>
      <c r="W52" s="10"/>
      <c r="X52" s="10">
        <v>15413</v>
      </c>
    </row>
    <row r="53" spans="1:24" x14ac:dyDescent="0.2">
      <c r="A53" s="9" t="s">
        <v>2423</v>
      </c>
      <c r="B53" s="10"/>
      <c r="C53" s="10"/>
      <c r="D53" s="10"/>
      <c r="E53" s="10">
        <v>1950000</v>
      </c>
      <c r="F53" s="10"/>
      <c r="G53" s="10"/>
      <c r="H53" s="10">
        <v>1950000</v>
      </c>
      <c r="I53" t="str">
        <f>IFERROR(IF(VLOOKUP(A53,'Resources Final'!B:F,5,FALSE)=0,"",VLOOKUP(A53,'Resources Final'!B:F,5,FALSE)),"")</f>
        <v/>
      </c>
      <c r="K53" s="9" t="s">
        <v>3416</v>
      </c>
      <c r="L53" s="10">
        <v>1577000</v>
      </c>
      <c r="M53" s="10"/>
      <c r="N53" s="10">
        <v>200000</v>
      </c>
      <c r="O53" s="10">
        <v>10000</v>
      </c>
      <c r="P53" s="10"/>
      <c r="Q53" s="10">
        <v>1787000</v>
      </c>
      <c r="R53" t="str">
        <f>IFERROR(IF(VLOOKUP(K53,'Resources Final'!B:F,5,FALSE)=0,"",VLOOKUP(K53,'Resources Final'!B:F,5,FALSE)),"")</f>
        <v/>
      </c>
      <c r="T53" s="9" t="s">
        <v>3014</v>
      </c>
      <c r="U53" s="10">
        <v>15390</v>
      </c>
      <c r="V53" s="10"/>
      <c r="W53" s="10"/>
      <c r="X53" s="10">
        <v>15390</v>
      </c>
    </row>
    <row r="54" spans="1:24" x14ac:dyDescent="0.2">
      <c r="A54" s="9" t="s">
        <v>1018</v>
      </c>
      <c r="B54" s="10"/>
      <c r="C54" s="10"/>
      <c r="D54" s="10"/>
      <c r="E54" s="10"/>
      <c r="F54" s="10"/>
      <c r="G54" s="10">
        <v>1900000</v>
      </c>
      <c r="H54" s="10">
        <v>1900000</v>
      </c>
      <c r="I54" t="str">
        <f>IFERROR(IF(VLOOKUP(A54,'Resources Final'!B:F,5,FALSE)=0,"",VLOOKUP(A54,'Resources Final'!B:F,5,FALSE)),"")</f>
        <v>https://www.desmogblog.com/donors-capital-fund</v>
      </c>
      <c r="K54" s="9" t="s">
        <v>1371</v>
      </c>
      <c r="L54" s="10">
        <v>1776043</v>
      </c>
      <c r="M54" s="10"/>
      <c r="N54" s="10"/>
      <c r="O54" s="10"/>
      <c r="P54" s="10"/>
      <c r="Q54" s="10">
        <v>1776043</v>
      </c>
      <c r="R54" t="str">
        <f>IFERROR(IF(VLOOKUP(K54,'Resources Final'!B:F,5,FALSE)=0,"",VLOOKUP(K54,'Resources Final'!B:F,5,FALSE)),"")</f>
        <v/>
      </c>
      <c r="T54" s="9" t="s">
        <v>4282</v>
      </c>
      <c r="U54" s="10">
        <v>15132</v>
      </c>
      <c r="V54" s="10"/>
      <c r="W54" s="10"/>
      <c r="X54" s="10">
        <v>15132</v>
      </c>
    </row>
    <row r="55" spans="1:24" x14ac:dyDescent="0.2">
      <c r="A55" s="9" t="s">
        <v>4688</v>
      </c>
      <c r="B55" s="10"/>
      <c r="C55" s="10">
        <v>1801560</v>
      </c>
      <c r="D55" s="10"/>
      <c r="E55" s="10"/>
      <c r="F55" s="10"/>
      <c r="G55" s="10"/>
      <c r="H55" s="10">
        <v>1801560</v>
      </c>
      <c r="I55" t="str">
        <f>IFERROR(IF(VLOOKUP(A55,'Resources Final'!B:F,5,FALSE)=0,"",VLOOKUP(A55,'Resources Final'!B:F,5,FALSE)),"")</f>
        <v/>
      </c>
      <c r="K55" s="9" t="s">
        <v>3893</v>
      </c>
      <c r="L55" s="10">
        <v>1749327</v>
      </c>
      <c r="M55" s="10"/>
      <c r="N55" s="10"/>
      <c r="O55" s="10"/>
      <c r="P55" s="10"/>
      <c r="Q55" s="10">
        <v>1749327</v>
      </c>
      <c r="R55" t="str">
        <f>IFERROR(IF(VLOOKUP(K55,'Resources Final'!B:F,5,FALSE)=0,"",VLOOKUP(K55,'Resources Final'!B:F,5,FALSE)),"")</f>
        <v/>
      </c>
      <c r="T55" s="9" t="s">
        <v>4457</v>
      </c>
      <c r="U55" s="10">
        <v>15096</v>
      </c>
      <c r="V55" s="10"/>
      <c r="W55" s="10"/>
      <c r="X55" s="10">
        <v>15096</v>
      </c>
    </row>
    <row r="56" spans="1:24" x14ac:dyDescent="0.2">
      <c r="A56" s="9" t="s">
        <v>1277</v>
      </c>
      <c r="B56" s="10">
        <v>1669721</v>
      </c>
      <c r="C56" s="10"/>
      <c r="D56" s="10">
        <v>30000</v>
      </c>
      <c r="E56" s="10"/>
      <c r="F56" s="10"/>
      <c r="G56" s="10"/>
      <c r="H56" s="10">
        <v>1699721</v>
      </c>
      <c r="I56" t="str">
        <f>IFERROR(IF(VLOOKUP(A56,'Resources Final'!B:F,5,FALSE)=0,"",VLOOKUP(A56,'Resources Final'!B:F,5,FALSE)),"")</f>
        <v>https://www.desmogblog.com/fraser-institute</v>
      </c>
      <c r="K56" s="9" t="s">
        <v>2735</v>
      </c>
      <c r="L56" s="10">
        <v>1691000</v>
      </c>
      <c r="M56" s="10"/>
      <c r="N56" s="10"/>
      <c r="O56" s="10"/>
      <c r="P56" s="10"/>
      <c r="Q56" s="10">
        <v>1691000</v>
      </c>
      <c r="R56" t="str">
        <f>IFERROR(IF(VLOOKUP(K56,'Resources Final'!B:F,5,FALSE)=0,"",VLOOKUP(K56,'Resources Final'!B:F,5,FALSE)),"")</f>
        <v/>
      </c>
      <c r="T56" s="9" t="s">
        <v>3494</v>
      </c>
      <c r="U56" s="10">
        <v>15038</v>
      </c>
      <c r="V56" s="10"/>
      <c r="W56" s="10"/>
      <c r="X56" s="10">
        <v>15038</v>
      </c>
    </row>
    <row r="57" spans="1:24" x14ac:dyDescent="0.2">
      <c r="A57" s="9" t="s">
        <v>3523</v>
      </c>
      <c r="B57" s="10">
        <v>1664280</v>
      </c>
      <c r="C57" s="10">
        <v>20000</v>
      </c>
      <c r="D57" s="10"/>
      <c r="E57" s="10"/>
      <c r="F57" s="10"/>
      <c r="G57" s="10"/>
      <c r="H57" s="10">
        <v>1684280</v>
      </c>
      <c r="I57" t="str">
        <f>IFERROR(IF(VLOOKUP(A57,'Resources Final'!B:F,5,FALSE)=0,"",VLOOKUP(A57,'Resources Final'!B:F,5,FALSE)),"")</f>
        <v/>
      </c>
      <c r="K57" s="9" t="s">
        <v>870</v>
      </c>
      <c r="L57" s="10">
        <v>1621673</v>
      </c>
      <c r="M57" s="10"/>
      <c r="N57" s="10"/>
      <c r="O57" s="10"/>
      <c r="P57" s="10"/>
      <c r="Q57" s="10">
        <v>1621673</v>
      </c>
      <c r="R57" t="str">
        <f>IFERROR(IF(VLOOKUP(K57,'Resources Final'!B:F,5,FALSE)=0,"",VLOOKUP(K57,'Resources Final'!B:F,5,FALSE)),"")</f>
        <v/>
      </c>
      <c r="T57" s="9" t="s">
        <v>3450</v>
      </c>
      <c r="U57" s="10">
        <v>15000</v>
      </c>
      <c r="V57" s="10"/>
      <c r="W57" s="10"/>
      <c r="X57" s="10">
        <v>15000</v>
      </c>
    </row>
    <row r="58" spans="1:24" x14ac:dyDescent="0.2">
      <c r="A58" s="9" t="s">
        <v>1263</v>
      </c>
      <c r="B58" s="10">
        <v>110500</v>
      </c>
      <c r="C58" s="10"/>
      <c r="D58" s="10">
        <v>1540000</v>
      </c>
      <c r="E58" s="10"/>
      <c r="F58" s="10"/>
      <c r="G58" s="10"/>
      <c r="H58" s="10">
        <v>1650500</v>
      </c>
      <c r="I58" t="str">
        <f>IFERROR(IF(VLOOKUP(A58,'Resources Final'!B:F,5,FALSE)=0,"",VLOOKUP(A58,'Resources Final'!B:F,5,FALSE)),"")</f>
        <v>http://www.sourcewatch.org/index.php/Foundation_for_Research_on_Economics_and_the_Environment</v>
      </c>
      <c r="K58" s="9" t="s">
        <v>3692</v>
      </c>
      <c r="L58" s="10">
        <v>1621500</v>
      </c>
      <c r="M58" s="10"/>
      <c r="N58" s="10"/>
      <c r="O58" s="10"/>
      <c r="P58" s="10"/>
      <c r="Q58" s="10">
        <v>1621500</v>
      </c>
      <c r="R58" t="str">
        <f>IFERROR(IF(VLOOKUP(K58,'Resources Final'!B:F,5,FALSE)=0,"",VLOOKUP(K58,'Resources Final'!B:F,5,FALSE)),"")</f>
        <v/>
      </c>
      <c r="T58" s="9" t="s">
        <v>3261</v>
      </c>
      <c r="U58" s="10">
        <v>14774</v>
      </c>
      <c r="V58" s="10"/>
      <c r="W58" s="10"/>
      <c r="X58" s="10">
        <v>14774</v>
      </c>
    </row>
    <row r="59" spans="1:24" x14ac:dyDescent="0.2">
      <c r="A59" s="9" t="s">
        <v>2916</v>
      </c>
      <c r="B59" s="10"/>
      <c r="C59" s="10"/>
      <c r="D59" s="10"/>
      <c r="E59" s="10">
        <v>1650000</v>
      </c>
      <c r="F59" s="10"/>
      <c r="G59" s="10"/>
      <c r="H59" s="10">
        <v>1650000</v>
      </c>
      <c r="I59" t="str">
        <f>IFERROR(IF(VLOOKUP(A59,'Resources Final'!B:F,5,FALSE)=0,"",VLOOKUP(A59,'Resources Final'!B:F,5,FALSE)),"")</f>
        <v/>
      </c>
      <c r="K59" s="9" t="s">
        <v>3769</v>
      </c>
      <c r="L59" s="10">
        <v>1594185</v>
      </c>
      <c r="M59" s="10"/>
      <c r="N59" s="10"/>
      <c r="O59" s="10"/>
      <c r="P59" s="10"/>
      <c r="Q59" s="10">
        <v>1594185</v>
      </c>
      <c r="R59" t="str">
        <f>IFERROR(IF(VLOOKUP(K59,'Resources Final'!B:F,5,FALSE)=0,"",VLOOKUP(K59,'Resources Final'!B:F,5,FALSE)),"")</f>
        <v/>
      </c>
      <c r="T59" s="9" t="s">
        <v>2594</v>
      </c>
      <c r="U59" s="10">
        <v>14610</v>
      </c>
      <c r="V59" s="10"/>
      <c r="W59" s="10"/>
      <c r="X59" s="10">
        <v>14610</v>
      </c>
    </row>
    <row r="60" spans="1:24" x14ac:dyDescent="0.2">
      <c r="A60" s="9" t="s">
        <v>3942</v>
      </c>
      <c r="B60" s="10">
        <v>17593</v>
      </c>
      <c r="C60" s="10"/>
      <c r="D60" s="10">
        <v>1605000</v>
      </c>
      <c r="E60" s="10"/>
      <c r="F60" s="10"/>
      <c r="G60" s="10"/>
      <c r="H60" s="10">
        <v>1622593</v>
      </c>
      <c r="I60" t="str">
        <f>IFERROR(IF(VLOOKUP(A60,'Resources Final'!B:F,5,FALSE)=0,"",VLOOKUP(A60,'Resources Final'!B:F,5,FALSE)),"")</f>
        <v>https://www.desmogblog.com/washington-legal-foundation</v>
      </c>
      <c r="K60" s="9" t="s">
        <v>2758</v>
      </c>
      <c r="L60" s="10">
        <v>1520000</v>
      </c>
      <c r="M60" s="10"/>
      <c r="N60" s="10"/>
      <c r="O60" s="10"/>
      <c r="P60" s="10"/>
      <c r="Q60" s="10">
        <v>1520000</v>
      </c>
      <c r="R60" t="str">
        <f>IFERROR(IF(VLOOKUP(K60,'Resources Final'!B:F,5,FALSE)=0,"",VLOOKUP(K60,'Resources Final'!B:F,5,FALSE)),"")</f>
        <v/>
      </c>
      <c r="T60" s="9" t="s">
        <v>2534</v>
      </c>
      <c r="U60" s="10">
        <v>14535</v>
      </c>
      <c r="V60" s="10"/>
      <c r="W60" s="10"/>
      <c r="X60" s="10">
        <v>14535</v>
      </c>
    </row>
    <row r="61" spans="1:24" x14ac:dyDescent="0.2">
      <c r="A61" s="9" t="s">
        <v>1279</v>
      </c>
      <c r="B61" s="10">
        <v>1557000</v>
      </c>
      <c r="C61" s="10"/>
      <c r="D61" s="10"/>
      <c r="E61" s="10"/>
      <c r="F61" s="10"/>
      <c r="G61" s="10"/>
      <c r="H61" s="10">
        <v>1557000</v>
      </c>
      <c r="I61" t="str">
        <f>IFERROR(IF(VLOOKUP(A61,'Resources Final'!B:F,5,FALSE)=0,"",VLOOKUP(A61,'Resources Final'!B:F,5,FALSE)),"")</f>
        <v>https://www.sourcewatch.org/index.php/Fred_and_Mary_Koch_Foundation</v>
      </c>
      <c r="K61" s="9" t="s">
        <v>3820</v>
      </c>
      <c r="L61" s="10">
        <v>1455500</v>
      </c>
      <c r="M61" s="10"/>
      <c r="N61" s="10"/>
      <c r="O61" s="10"/>
      <c r="P61" s="10"/>
      <c r="Q61" s="10">
        <v>1455500</v>
      </c>
      <c r="R61" t="str">
        <f>IFERROR(IF(VLOOKUP(K61,'Resources Final'!B:F,5,FALSE)=0,"",VLOOKUP(K61,'Resources Final'!B:F,5,FALSE)),"")</f>
        <v/>
      </c>
      <c r="T61" s="9" t="s">
        <v>329</v>
      </c>
      <c r="U61" s="10">
        <v>14453</v>
      </c>
      <c r="V61" s="10"/>
      <c r="W61" s="10"/>
      <c r="X61" s="10">
        <v>14453</v>
      </c>
    </row>
    <row r="62" spans="1:24" x14ac:dyDescent="0.2">
      <c r="A62" s="9" t="s">
        <v>1129</v>
      </c>
      <c r="B62" s="10">
        <v>1449180</v>
      </c>
      <c r="C62" s="10">
        <v>17667</v>
      </c>
      <c r="D62" s="10"/>
      <c r="E62" s="10"/>
      <c r="F62" s="10"/>
      <c r="G62" s="10"/>
      <c r="H62" s="10">
        <v>1466847</v>
      </c>
      <c r="I62" t="str">
        <f>IFERROR(IF(VLOOKUP(A62,'Resources Final'!B:F,5,FALSE)=0,"",VLOOKUP(A62,'Resources Final'!B:F,5,FALSE)),"")</f>
        <v/>
      </c>
      <c r="K62" s="9" t="s">
        <v>3731</v>
      </c>
      <c r="L62" s="10">
        <v>1365595</v>
      </c>
      <c r="M62" s="10"/>
      <c r="N62" s="10"/>
      <c r="O62" s="10"/>
      <c r="P62" s="10"/>
      <c r="Q62" s="10">
        <v>1365595</v>
      </c>
      <c r="R62" t="str">
        <f>IFERROR(IF(VLOOKUP(K62,'Resources Final'!B:F,5,FALSE)=0,"",VLOOKUP(K62,'Resources Final'!B:F,5,FALSE)),"")</f>
        <v/>
      </c>
      <c r="T62" s="9" t="s">
        <v>2541</v>
      </c>
      <c r="U62" s="10">
        <v>14397</v>
      </c>
      <c r="V62" s="10"/>
      <c r="W62" s="10"/>
      <c r="X62" s="10">
        <v>14397</v>
      </c>
    </row>
    <row r="63" spans="1:24" x14ac:dyDescent="0.2">
      <c r="A63" s="9" t="s">
        <v>772</v>
      </c>
      <c r="B63" s="10"/>
      <c r="C63" s="10"/>
      <c r="D63" s="10"/>
      <c r="E63" s="10">
        <v>1450000</v>
      </c>
      <c r="F63" s="10"/>
      <c r="G63" s="10"/>
      <c r="H63" s="10">
        <v>1450000</v>
      </c>
      <c r="I63" t="str">
        <f>IFERROR(IF(VLOOKUP(A63,'Resources Final'!B:F,5,FALSE)=0,"",VLOOKUP(A63,'Resources Final'!B:F,5,FALSE)),"")</f>
        <v/>
      </c>
      <c r="K63" s="9" t="s">
        <v>3838</v>
      </c>
      <c r="L63" s="10">
        <v>1250000</v>
      </c>
      <c r="M63" s="10"/>
      <c r="N63" s="10"/>
      <c r="O63" s="10"/>
      <c r="P63" s="10"/>
      <c r="Q63" s="10">
        <v>1250000</v>
      </c>
      <c r="R63" t="str">
        <f>IFERROR(IF(VLOOKUP(K63,'Resources Final'!B:F,5,FALSE)=0,"",VLOOKUP(K63,'Resources Final'!B:F,5,FALSE)),"")</f>
        <v/>
      </c>
      <c r="T63" s="9" t="s">
        <v>1876</v>
      </c>
      <c r="U63" s="10">
        <v>14373</v>
      </c>
      <c r="V63" s="10"/>
      <c r="W63" s="10"/>
      <c r="X63" s="10">
        <v>14373</v>
      </c>
    </row>
    <row r="64" spans="1:24" x14ac:dyDescent="0.2">
      <c r="A64" s="9" t="s">
        <v>3530</v>
      </c>
      <c r="B64" s="10">
        <v>907300</v>
      </c>
      <c r="C64" s="10">
        <v>13800</v>
      </c>
      <c r="D64" s="10">
        <v>495000</v>
      </c>
      <c r="E64" s="10"/>
      <c r="F64" s="10"/>
      <c r="G64" s="10"/>
      <c r="H64" s="10">
        <v>1416100</v>
      </c>
      <c r="I64" t="str">
        <f>IFERROR(IF(VLOOKUP(A64,'Resources Final'!B:F,5,FALSE)=0,"",VLOOKUP(A64,'Resources Final'!B:F,5,FALSE)),"")</f>
        <v>http://www.sourcewatch.org/index.php/Tax_Foundation</v>
      </c>
      <c r="K64" s="9" t="s">
        <v>3694</v>
      </c>
      <c r="L64" s="10">
        <v>1244000</v>
      </c>
      <c r="M64" s="10"/>
      <c r="N64" s="10"/>
      <c r="O64" s="10"/>
      <c r="P64" s="10"/>
      <c r="Q64" s="10">
        <v>1244000</v>
      </c>
      <c r="R64" t="str">
        <f>IFERROR(IF(VLOOKUP(K64,'Resources Final'!B:F,5,FALSE)=0,"",VLOOKUP(K64,'Resources Final'!B:F,5,FALSE)),"")</f>
        <v/>
      </c>
      <c r="T64" s="9" t="s">
        <v>4295</v>
      </c>
      <c r="U64" s="10">
        <v>14157</v>
      </c>
      <c r="V64" s="10"/>
      <c r="W64" s="10"/>
      <c r="X64" s="10">
        <v>14157</v>
      </c>
    </row>
    <row r="65" spans="1:24" x14ac:dyDescent="0.2">
      <c r="A65" s="9" t="s">
        <v>1890</v>
      </c>
      <c r="B65" s="10">
        <v>1272700</v>
      </c>
      <c r="C65" s="10"/>
      <c r="D65" s="10"/>
      <c r="E65" s="10"/>
      <c r="F65" s="10"/>
      <c r="G65" s="10"/>
      <c r="H65" s="10">
        <v>1272700</v>
      </c>
      <c r="I65" t="str">
        <f>IFERROR(IF(VLOOKUP(A65,'Resources Final'!B:F,5,FALSE)=0,"",VLOOKUP(A65,'Resources Final'!B:F,5,FALSE)),"")</f>
        <v/>
      </c>
      <c r="K65" s="9" t="s">
        <v>3541</v>
      </c>
      <c r="L65" s="10">
        <v>1210000</v>
      </c>
      <c r="M65" s="10"/>
      <c r="N65" s="10"/>
      <c r="O65" s="10"/>
      <c r="P65" s="10"/>
      <c r="Q65" s="10">
        <v>1210000</v>
      </c>
      <c r="R65" t="str">
        <f>IFERROR(IF(VLOOKUP(K65,'Resources Final'!B:F,5,FALSE)=0,"",VLOOKUP(K65,'Resources Final'!B:F,5,FALSE)),"")</f>
        <v/>
      </c>
      <c r="T65" s="9" t="s">
        <v>4556</v>
      </c>
      <c r="U65" s="10">
        <v>14157</v>
      </c>
      <c r="V65" s="10"/>
      <c r="W65" s="10"/>
      <c r="X65" s="10">
        <v>14157</v>
      </c>
    </row>
    <row r="66" spans="1:24" x14ac:dyDescent="0.2">
      <c r="A66" s="9" t="s">
        <v>1801</v>
      </c>
      <c r="B66" s="10">
        <v>1184500</v>
      </c>
      <c r="C66" s="10"/>
      <c r="D66" s="10"/>
      <c r="E66" s="10"/>
      <c r="F66" s="10"/>
      <c r="G66" s="10"/>
      <c r="H66" s="10">
        <v>1184500</v>
      </c>
      <c r="I66" t="str">
        <f>IFERROR(IF(VLOOKUP(A66,'Resources Final'!B:F,5,FALSE)=0,"",VLOOKUP(A66,'Resources Final'!B:F,5,FALSE)),"")</f>
        <v>https://www.sourcewatch.org/index.php/Jack_Miller_Center</v>
      </c>
      <c r="K66" s="9" t="s">
        <v>3499</v>
      </c>
      <c r="L66" s="10">
        <v>1196608</v>
      </c>
      <c r="M66" s="10"/>
      <c r="N66" s="10"/>
      <c r="O66" s="10"/>
      <c r="P66" s="10"/>
      <c r="Q66" s="10">
        <v>1196608</v>
      </c>
      <c r="R66" t="str">
        <f>IFERROR(IF(VLOOKUP(K66,'Resources Final'!B:F,5,FALSE)=0,"",VLOOKUP(K66,'Resources Final'!B:F,5,FALSE)),"")</f>
        <v/>
      </c>
      <c r="T66" s="9" t="s">
        <v>4480</v>
      </c>
      <c r="U66" s="10">
        <v>14157</v>
      </c>
      <c r="V66" s="10"/>
      <c r="W66" s="10"/>
      <c r="X66" s="10">
        <v>14157</v>
      </c>
    </row>
    <row r="67" spans="1:24" x14ac:dyDescent="0.2">
      <c r="A67" s="9" t="s">
        <v>2174</v>
      </c>
      <c r="B67" s="10">
        <v>1169680</v>
      </c>
      <c r="C67" s="10"/>
      <c r="D67" s="10"/>
      <c r="E67" s="10"/>
      <c r="F67" s="10"/>
      <c r="G67" s="10"/>
      <c r="H67" s="10">
        <v>1169680</v>
      </c>
      <c r="I67" t="str">
        <f>IFERROR(IF(VLOOKUP(A67,'Resources Final'!B:F,5,FALSE)=0,"",VLOOKUP(A67,'Resources Final'!B:F,5,FALSE)),"")</f>
        <v>https://www.sourcewatch.org/index.php/Lincoln_Network</v>
      </c>
      <c r="K67" s="9" t="s">
        <v>2707</v>
      </c>
      <c r="L67" s="10">
        <v>1183022</v>
      </c>
      <c r="M67" s="10"/>
      <c r="N67" s="10"/>
      <c r="O67" s="10"/>
      <c r="P67" s="10"/>
      <c r="Q67" s="10">
        <v>1183022</v>
      </c>
      <c r="R67" t="str">
        <f>IFERROR(IF(VLOOKUP(K67,'Resources Final'!B:F,5,FALSE)=0,"",VLOOKUP(K67,'Resources Final'!B:F,5,FALSE)),"")</f>
        <v/>
      </c>
      <c r="T67" s="9" t="s">
        <v>3062</v>
      </c>
      <c r="U67" s="10">
        <v>14094</v>
      </c>
      <c r="V67" s="10"/>
      <c r="W67" s="10"/>
      <c r="X67" s="10">
        <v>14094</v>
      </c>
    </row>
    <row r="68" spans="1:24" x14ac:dyDescent="0.2">
      <c r="A68" s="9" t="s">
        <v>112</v>
      </c>
      <c r="B68" s="10">
        <v>927250</v>
      </c>
      <c r="C68" s="10">
        <v>45526</v>
      </c>
      <c r="D68" s="10">
        <v>115000</v>
      </c>
      <c r="E68" s="10"/>
      <c r="F68" s="10">
        <v>75000</v>
      </c>
      <c r="G68" s="10"/>
      <c r="H68" s="10">
        <v>1162776</v>
      </c>
      <c r="I68" t="str">
        <f>IFERROR(IF(VLOOKUP(A68,'Resources Final'!B:F,5,FALSE)=0,"",VLOOKUP(A68,'Resources Final'!B:F,5,FALSE)),"")</f>
        <v>https://www.desmogblog.com/acton-institute</v>
      </c>
      <c r="K68" s="9" t="s">
        <v>1235</v>
      </c>
      <c r="L68" s="10">
        <v>1178000</v>
      </c>
      <c r="M68" s="10"/>
      <c r="N68" s="10"/>
      <c r="O68" s="10"/>
      <c r="P68" s="10"/>
      <c r="Q68" s="10">
        <v>1178000</v>
      </c>
      <c r="R68" t="str">
        <f>IFERROR(IF(VLOOKUP(K68,'Resources Final'!B:F,5,FALSE)=0,"",VLOOKUP(K68,'Resources Final'!B:F,5,FALSE)),"")</f>
        <v/>
      </c>
      <c r="T68" s="9" t="s">
        <v>4608</v>
      </c>
      <c r="U68" s="10">
        <v>14000</v>
      </c>
      <c r="V68" s="10"/>
      <c r="W68" s="10"/>
      <c r="X68" s="10">
        <v>14000</v>
      </c>
    </row>
    <row r="69" spans="1:24" x14ac:dyDescent="0.2">
      <c r="A69" s="9" t="s">
        <v>275</v>
      </c>
      <c r="B69" s="10">
        <v>25000</v>
      </c>
      <c r="C69" s="10"/>
      <c r="D69" s="10"/>
      <c r="E69" s="10">
        <v>1115000</v>
      </c>
      <c r="F69" s="10"/>
      <c r="G69" s="10"/>
      <c r="H69" s="10">
        <v>1140000</v>
      </c>
      <c r="I69" t="str">
        <f>IFERROR(IF(VLOOKUP(A69,'Resources Final'!B:F,5,FALSE)=0,"",VLOOKUP(A69,'Resources Final'!B:F,5,FALSE)),"")</f>
        <v>https://www.sourcewatch.org/index.php/Aspen_Institute_for_Humanistic_Studies</v>
      </c>
      <c r="K69" s="9" t="s">
        <v>1376</v>
      </c>
      <c r="L69" s="10">
        <v>1154000</v>
      </c>
      <c r="M69" s="10"/>
      <c r="N69" s="10"/>
      <c r="O69" s="10"/>
      <c r="P69" s="10"/>
      <c r="Q69" s="10">
        <v>1154000</v>
      </c>
      <c r="R69" t="str">
        <f>IFERROR(IF(VLOOKUP(K69,'Resources Final'!B:F,5,FALSE)=0,"",VLOOKUP(K69,'Resources Final'!B:F,5,FALSE)),"")</f>
        <v/>
      </c>
      <c r="T69" s="9" t="s">
        <v>3925</v>
      </c>
      <c r="U69" s="10">
        <v>13771</v>
      </c>
      <c r="V69" s="10"/>
      <c r="W69" s="10"/>
      <c r="X69" s="10">
        <v>13771</v>
      </c>
    </row>
    <row r="70" spans="1:24" x14ac:dyDescent="0.2">
      <c r="A70" s="9" t="s">
        <v>2015</v>
      </c>
      <c r="B70" s="10"/>
      <c r="C70" s="10"/>
      <c r="D70" s="10"/>
      <c r="E70" s="10"/>
      <c r="F70" s="10">
        <v>1125080</v>
      </c>
      <c r="G70" s="10"/>
      <c r="H70" s="10">
        <v>1125080</v>
      </c>
      <c r="I70" t="str">
        <f>IFERROR(IF(VLOOKUP(A70,'Resources Final'!B:F,5,FALSE)=0,"",VLOOKUP(A70,'Resources Final'!B:F,5,FALSE)),"")</f>
        <v/>
      </c>
      <c r="K70" s="9" t="s">
        <v>2635</v>
      </c>
      <c r="L70" s="10">
        <v>1121861</v>
      </c>
      <c r="M70" s="10"/>
      <c r="N70" s="10"/>
      <c r="O70" s="10"/>
      <c r="P70" s="10"/>
      <c r="Q70" s="10">
        <v>1121861</v>
      </c>
      <c r="R70" t="str">
        <f>IFERROR(IF(VLOOKUP(K70,'Resources Final'!B:F,5,FALSE)=0,"",VLOOKUP(K70,'Resources Final'!B:F,5,FALSE)),"")</f>
        <v/>
      </c>
      <c r="T70" s="9" t="s">
        <v>4385</v>
      </c>
      <c r="U70" s="10">
        <v>13689</v>
      </c>
      <c r="V70" s="10"/>
      <c r="W70" s="10"/>
      <c r="X70" s="10">
        <v>13689</v>
      </c>
    </row>
    <row r="71" spans="1:24" x14ac:dyDescent="0.2">
      <c r="A71" s="9" t="s">
        <v>2284</v>
      </c>
      <c r="B71" s="10">
        <v>1085151</v>
      </c>
      <c r="C71" s="10">
        <v>7500</v>
      </c>
      <c r="D71" s="10">
        <v>5000</v>
      </c>
      <c r="E71" s="10"/>
      <c r="F71" s="10"/>
      <c r="G71" s="10"/>
      <c r="H71" s="10">
        <v>1097651</v>
      </c>
      <c r="I71" t="str">
        <f>IFERROR(IF(VLOOKUP(A71,'Resources Final'!B:F,5,FALSE)=0,"",VLOOKUP(A71,'Resources Final'!B:F,5,FALSE)),"")</f>
        <v>https://www.desmogblog.com/mackinac-center-public-policy</v>
      </c>
      <c r="K71" s="9" t="s">
        <v>3687</v>
      </c>
      <c r="L71" s="10">
        <v>1103000</v>
      </c>
      <c r="M71" s="10"/>
      <c r="N71" s="10"/>
      <c r="O71" s="10"/>
      <c r="P71" s="10"/>
      <c r="Q71" s="10">
        <v>1103000</v>
      </c>
      <c r="R71" t="str">
        <f>IFERROR(IF(VLOOKUP(K71,'Resources Final'!B:F,5,FALSE)=0,"",VLOOKUP(K71,'Resources Final'!B:F,5,FALSE)),"")</f>
        <v/>
      </c>
      <c r="T71" s="9" t="s">
        <v>4398</v>
      </c>
      <c r="U71" s="10">
        <v>13688</v>
      </c>
      <c r="V71" s="10"/>
      <c r="W71" s="10"/>
      <c r="X71" s="10">
        <v>13688</v>
      </c>
    </row>
    <row r="72" spans="1:24" x14ac:dyDescent="0.2">
      <c r="A72" s="9" t="s">
        <v>816</v>
      </c>
      <c r="B72" s="10">
        <v>326419</v>
      </c>
      <c r="C72" s="10">
        <v>37020</v>
      </c>
      <c r="D72" s="10">
        <v>364820</v>
      </c>
      <c r="E72" s="10">
        <v>315000</v>
      </c>
      <c r="F72" s="10"/>
      <c r="G72" s="10"/>
      <c r="H72" s="10">
        <v>1043259</v>
      </c>
      <c r="I72" t="str">
        <f>IFERROR(IF(VLOOKUP(A72,'Resources Final'!B:F,5,FALSE)=0,"",VLOOKUP(A72,'Resources Final'!B:F,5,FALSE)),"")</f>
        <v>https://www.desmogblog.com/competitive-enterprise-institute</v>
      </c>
      <c r="K72" s="9" t="s">
        <v>3779</v>
      </c>
      <c r="L72" s="10">
        <v>1097999</v>
      </c>
      <c r="M72" s="10"/>
      <c r="N72" s="10"/>
      <c r="O72" s="10"/>
      <c r="P72" s="10"/>
      <c r="Q72" s="10">
        <v>1097999</v>
      </c>
      <c r="R72" t="str">
        <f>IFERROR(IF(VLOOKUP(K72,'Resources Final'!B:F,5,FALSE)=0,"",VLOOKUP(K72,'Resources Final'!B:F,5,FALSE)),"")</f>
        <v/>
      </c>
      <c r="T72" s="9" t="s">
        <v>1500</v>
      </c>
      <c r="U72" s="10">
        <v>13445</v>
      </c>
      <c r="V72" s="10"/>
      <c r="W72" s="10"/>
      <c r="X72" s="10">
        <v>13445</v>
      </c>
    </row>
    <row r="73" spans="1:24" x14ac:dyDescent="0.2">
      <c r="A73" s="9" t="s">
        <v>2658</v>
      </c>
      <c r="B73" s="10"/>
      <c r="C73" s="10"/>
      <c r="D73" s="10"/>
      <c r="E73" s="10">
        <v>1030000</v>
      </c>
      <c r="F73" s="10"/>
      <c r="G73" s="10"/>
      <c r="H73" s="10">
        <v>1030000</v>
      </c>
      <c r="I73" t="str">
        <f>IFERROR(IF(VLOOKUP(A73,'Resources Final'!B:F,5,FALSE)=0,"",VLOOKUP(A73,'Resources Final'!B:F,5,FALSE)),"")</f>
        <v/>
      </c>
      <c r="K73" s="9" t="s">
        <v>2453</v>
      </c>
      <c r="L73" s="10">
        <v>1091726</v>
      </c>
      <c r="M73" s="10"/>
      <c r="N73" s="10"/>
      <c r="O73" s="10"/>
      <c r="P73" s="10"/>
      <c r="Q73" s="10">
        <v>1091726</v>
      </c>
      <c r="R73" t="str">
        <f>IFERROR(IF(VLOOKUP(K73,'Resources Final'!B:F,5,FALSE)=0,"",VLOOKUP(K73,'Resources Final'!B:F,5,FALSE)),"")</f>
        <v/>
      </c>
      <c r="T73" s="9" t="s">
        <v>2216</v>
      </c>
      <c r="U73" s="10">
        <v>13173</v>
      </c>
      <c r="V73" s="10"/>
      <c r="W73" s="10"/>
      <c r="X73" s="10">
        <v>13173</v>
      </c>
    </row>
    <row r="74" spans="1:24" x14ac:dyDescent="0.2">
      <c r="A74" s="9" t="s">
        <v>2631</v>
      </c>
      <c r="B74" s="10"/>
      <c r="C74" s="10"/>
      <c r="D74" s="10"/>
      <c r="E74" s="10"/>
      <c r="F74" s="10">
        <v>1030000</v>
      </c>
      <c r="G74" s="10"/>
      <c r="H74" s="10">
        <v>1030000</v>
      </c>
      <c r="I74" t="str">
        <f>IFERROR(IF(VLOOKUP(A74,'Resources Final'!B:F,5,FALSE)=0,"",VLOOKUP(A74,'Resources Final'!B:F,5,FALSE)),"")</f>
        <v>https://www.sourcewatch.org/index.php/The_Nature_Conservancy</v>
      </c>
      <c r="K74" s="9" t="s">
        <v>3202</v>
      </c>
      <c r="L74" s="10">
        <v>1025500</v>
      </c>
      <c r="M74" s="10"/>
      <c r="N74" s="10"/>
      <c r="O74" s="10"/>
      <c r="P74" s="10"/>
      <c r="Q74" s="10">
        <v>1025500</v>
      </c>
      <c r="R74" t="str">
        <f>IFERROR(IF(VLOOKUP(K74,'Resources Final'!B:F,5,FALSE)=0,"",VLOOKUP(K74,'Resources Final'!B:F,5,FALSE)),"")</f>
        <v/>
      </c>
      <c r="T74" s="9" t="s">
        <v>3637</v>
      </c>
      <c r="U74" s="10">
        <v>13059</v>
      </c>
      <c r="V74" s="10"/>
      <c r="W74" s="10"/>
      <c r="X74" s="10">
        <v>13059</v>
      </c>
    </row>
    <row r="75" spans="1:24" x14ac:dyDescent="0.2">
      <c r="A75" s="9" t="s">
        <v>4274</v>
      </c>
      <c r="B75" s="10">
        <v>1000000</v>
      </c>
      <c r="C75" s="10"/>
      <c r="D75" s="10"/>
      <c r="E75" s="10"/>
      <c r="F75" s="10"/>
      <c r="G75" s="10"/>
      <c r="H75" s="10">
        <v>1000000</v>
      </c>
      <c r="I75" t="str">
        <f>IFERROR(IF(VLOOKUP(A75,'Resources Final'!B:F,5,FALSE)=0,"",VLOOKUP(A75,'Resources Final'!B:F,5,FALSE)),"")</f>
        <v>https://www.sourcewatch.org/index.php/Social_Science_Research_Council</v>
      </c>
      <c r="K75" s="9" t="s">
        <v>3012</v>
      </c>
      <c r="L75" s="10">
        <v>973851</v>
      </c>
      <c r="M75" s="10"/>
      <c r="N75" s="10">
        <v>45000</v>
      </c>
      <c r="O75" s="10"/>
      <c r="P75" s="10"/>
      <c r="Q75" s="10">
        <v>1018851</v>
      </c>
      <c r="R75" t="str">
        <f>IFERROR(IF(VLOOKUP(K75,'Resources Final'!B:F,5,FALSE)=0,"",VLOOKUP(K75,'Resources Final'!B:F,5,FALSE)),"")</f>
        <v/>
      </c>
      <c r="T75" s="9" t="s">
        <v>4604</v>
      </c>
      <c r="U75" s="10">
        <v>12750</v>
      </c>
      <c r="V75" s="10"/>
      <c r="W75" s="10"/>
      <c r="X75" s="10">
        <v>12750</v>
      </c>
    </row>
    <row r="76" spans="1:24" x14ac:dyDescent="0.2">
      <c r="A76" s="9" t="s">
        <v>2654</v>
      </c>
      <c r="B76" s="10"/>
      <c r="C76" s="10"/>
      <c r="D76" s="10"/>
      <c r="E76" s="10">
        <v>1000000</v>
      </c>
      <c r="F76" s="10"/>
      <c r="G76" s="10"/>
      <c r="H76" s="10">
        <v>1000000</v>
      </c>
      <c r="I76" t="str">
        <f>IFERROR(IF(VLOOKUP(A76,'Resources Final'!B:F,5,FALSE)=0,"",VLOOKUP(A76,'Resources Final'!B:F,5,FALSE)),"")</f>
        <v/>
      </c>
      <c r="K76" s="9" t="s">
        <v>3472</v>
      </c>
      <c r="L76" s="10">
        <v>1005328</v>
      </c>
      <c r="M76" s="10"/>
      <c r="N76" s="10"/>
      <c r="O76" s="10"/>
      <c r="P76" s="10"/>
      <c r="Q76" s="10">
        <v>1005328</v>
      </c>
      <c r="R76" t="str">
        <f>IFERROR(IF(VLOOKUP(K76,'Resources Final'!B:F,5,FALSE)=0,"",VLOOKUP(K76,'Resources Final'!B:F,5,FALSE)),"")</f>
        <v/>
      </c>
      <c r="T76" s="9" t="s">
        <v>4430</v>
      </c>
      <c r="U76" s="10">
        <v>12750</v>
      </c>
      <c r="V76" s="10"/>
      <c r="W76" s="10"/>
      <c r="X76" s="10">
        <v>12750</v>
      </c>
    </row>
    <row r="77" spans="1:24" x14ac:dyDescent="0.2">
      <c r="A77" s="9" t="s">
        <v>1399</v>
      </c>
      <c r="B77" s="10">
        <v>250000</v>
      </c>
      <c r="C77" s="10"/>
      <c r="D77" s="10"/>
      <c r="E77" s="10"/>
      <c r="F77" s="10">
        <v>696000</v>
      </c>
      <c r="G77" s="10"/>
      <c r="H77" s="10">
        <v>946000</v>
      </c>
      <c r="I77" t="str">
        <f>IFERROR(IF(VLOOKUP(A77,'Resources Final'!B:F,5,FALSE)=0,"",VLOOKUP(A77,'Resources Final'!B:F,5,FALSE)),"")</f>
        <v/>
      </c>
      <c r="K77" s="9" t="s">
        <v>3766</v>
      </c>
      <c r="L77" s="10">
        <v>917725</v>
      </c>
      <c r="M77" s="10"/>
      <c r="N77" s="10"/>
      <c r="O77" s="10"/>
      <c r="P77" s="10"/>
      <c r="Q77" s="10">
        <v>917725</v>
      </c>
      <c r="R77" t="str">
        <f>IFERROR(IF(VLOOKUP(K77,'Resources Final'!B:F,5,FALSE)=0,"",VLOOKUP(K77,'Resources Final'!B:F,5,FALSE)),"")</f>
        <v/>
      </c>
      <c r="T77" s="9" t="s">
        <v>3670</v>
      </c>
      <c r="U77" s="10">
        <v>12740</v>
      </c>
      <c r="V77" s="10"/>
      <c r="W77" s="10"/>
      <c r="X77" s="10">
        <v>12740</v>
      </c>
    </row>
    <row r="78" spans="1:24" x14ac:dyDescent="0.2">
      <c r="A78" s="9" t="s">
        <v>670</v>
      </c>
      <c r="B78" s="10">
        <v>937500</v>
      </c>
      <c r="C78" s="10"/>
      <c r="D78" s="10"/>
      <c r="E78" s="10"/>
      <c r="F78" s="10"/>
      <c r="G78" s="10"/>
      <c r="H78" s="10">
        <v>937500</v>
      </c>
      <c r="I78" t="str">
        <f>IFERROR(IF(VLOOKUP(A78,'Resources Final'!B:F,5,FALSE)=0,"",VLOOKUP(A78,'Resources Final'!B:F,5,FALSE)),"")</f>
        <v>https://www.sourcewatch.org/index.php/Center_for_Strategic_and_International_Studies</v>
      </c>
      <c r="K78" s="9" t="s">
        <v>645</v>
      </c>
      <c r="L78" s="10">
        <v>80000</v>
      </c>
      <c r="M78" s="10"/>
      <c r="N78" s="10">
        <v>300000</v>
      </c>
      <c r="O78" s="10"/>
      <c r="P78" s="10">
        <v>520750</v>
      </c>
      <c r="Q78" s="10">
        <v>900750</v>
      </c>
      <c r="R78" t="str">
        <f>IFERROR(IF(VLOOKUP(K78,'Resources Final'!B:F,5,FALSE)=0,"",VLOOKUP(K78,'Resources Final'!B:F,5,FALSE)),"")</f>
        <v/>
      </c>
      <c r="T78" s="9" t="s">
        <v>4041</v>
      </c>
      <c r="U78" s="10">
        <v>12600</v>
      </c>
      <c r="V78" s="10"/>
      <c r="W78" s="10"/>
      <c r="X78" s="10">
        <v>12600</v>
      </c>
    </row>
    <row r="79" spans="1:24" x14ac:dyDescent="0.2">
      <c r="A79" s="9" t="s">
        <v>1813</v>
      </c>
      <c r="B79" s="10">
        <v>842479</v>
      </c>
      <c r="C79" s="10">
        <v>45000</v>
      </c>
      <c r="D79" s="10"/>
      <c r="E79" s="10"/>
      <c r="F79" s="10"/>
      <c r="G79" s="10"/>
      <c r="H79" s="10">
        <v>887479</v>
      </c>
      <c r="I79" t="str">
        <f>IFERROR(IF(VLOOKUP(A79,'Resources Final'!B:F,5,FALSE)=0,"",VLOOKUP(A79,'Resources Final'!B:F,5,FALSE)),"")</f>
        <v>https://www.desmogblog.com/james-madison-institute</v>
      </c>
      <c r="K79" s="9" t="s">
        <v>1710</v>
      </c>
      <c r="L79" s="10">
        <v>898615</v>
      </c>
      <c r="M79" s="10"/>
      <c r="N79" s="10"/>
      <c r="O79" s="10"/>
      <c r="P79" s="10"/>
      <c r="Q79" s="10">
        <v>898615</v>
      </c>
      <c r="R79" t="str">
        <f>IFERROR(IF(VLOOKUP(K79,'Resources Final'!B:F,5,FALSE)=0,"",VLOOKUP(K79,'Resources Final'!B:F,5,FALSE)),"")</f>
        <v/>
      </c>
      <c r="T79" s="9" t="s">
        <v>2821</v>
      </c>
      <c r="U79" s="10">
        <v>12543</v>
      </c>
      <c r="V79" s="10"/>
      <c r="W79" s="10"/>
      <c r="X79" s="10">
        <v>12543</v>
      </c>
    </row>
    <row r="80" spans="1:24" x14ac:dyDescent="0.2">
      <c r="A80" s="9" t="s">
        <v>3548</v>
      </c>
      <c r="B80" s="10">
        <v>887000</v>
      </c>
      <c r="C80" s="10"/>
      <c r="D80" s="10"/>
      <c r="E80" s="10"/>
      <c r="F80" s="10"/>
      <c r="G80" s="10"/>
      <c r="H80" s="10">
        <v>887000</v>
      </c>
      <c r="I80" t="str">
        <f>IFERROR(IF(VLOOKUP(A80,'Resources Final'!B:F,5,FALSE)=0,"",VLOOKUP(A80,'Resources Final'!B:F,5,FALSE)),"")</f>
        <v/>
      </c>
      <c r="K80" s="9" t="s">
        <v>3713</v>
      </c>
      <c r="L80" s="10">
        <v>880000</v>
      </c>
      <c r="M80" s="10"/>
      <c r="N80" s="10"/>
      <c r="O80" s="10"/>
      <c r="P80" s="10"/>
      <c r="Q80" s="10">
        <v>880000</v>
      </c>
      <c r="R80" t="str">
        <f>IFERROR(IF(VLOOKUP(K80,'Resources Final'!B:F,5,FALSE)=0,"",VLOOKUP(K80,'Resources Final'!B:F,5,FALSE)),"")</f>
        <v/>
      </c>
      <c r="T80" s="9" t="s">
        <v>3628</v>
      </c>
      <c r="U80" s="10">
        <v>12339</v>
      </c>
      <c r="V80" s="10"/>
      <c r="W80" s="10"/>
      <c r="X80" s="10">
        <v>12339</v>
      </c>
    </row>
    <row r="81" spans="1:24" x14ac:dyDescent="0.2">
      <c r="A81" s="9" t="s">
        <v>2551</v>
      </c>
      <c r="B81" s="10">
        <v>813500</v>
      </c>
      <c r="C81" s="10">
        <v>49079</v>
      </c>
      <c r="D81" s="10"/>
      <c r="E81" s="10"/>
      <c r="F81" s="10"/>
      <c r="G81" s="10"/>
      <c r="H81" s="10">
        <v>862579</v>
      </c>
      <c r="I81" t="str">
        <f>IFERROR(IF(VLOOKUP(A81,'Resources Final'!B:F,5,FALSE)=0,"",VLOOKUP(A81,'Resources Final'!B:F,5,FALSE)),"")</f>
        <v>https://www.sourcewatch.org/index.php/Moving_Picture_Institute</v>
      </c>
      <c r="K81" s="9" t="s">
        <v>342</v>
      </c>
      <c r="L81" s="10">
        <v>857250</v>
      </c>
      <c r="M81" s="10"/>
      <c r="N81" s="10"/>
      <c r="O81" s="10"/>
      <c r="P81" s="10"/>
      <c r="Q81" s="10">
        <v>857250</v>
      </c>
      <c r="R81" t="str">
        <f>IFERROR(IF(VLOOKUP(K81,'Resources Final'!B:F,5,FALSE)=0,"",VLOOKUP(K81,'Resources Final'!B:F,5,FALSE)),"")</f>
        <v/>
      </c>
      <c r="T81" s="9" t="s">
        <v>2800</v>
      </c>
      <c r="U81" s="10">
        <v>12294</v>
      </c>
      <c r="V81" s="10"/>
      <c r="W81" s="10"/>
      <c r="X81" s="10">
        <v>12294</v>
      </c>
    </row>
    <row r="82" spans="1:24" x14ac:dyDescent="0.2">
      <c r="A82" s="9" t="s">
        <v>672</v>
      </c>
      <c r="B82" s="10">
        <v>852450</v>
      </c>
      <c r="C82" s="10"/>
      <c r="D82" s="10"/>
      <c r="E82" s="10"/>
      <c r="F82" s="10"/>
      <c r="G82" s="10"/>
      <c r="H82" s="10">
        <v>852450</v>
      </c>
      <c r="I82" t="str">
        <f>IFERROR(IF(VLOOKUP(A82,'Resources Final'!B:F,5,FALSE)=0,"",VLOOKUP(A82,'Resources Final'!B:F,5,FALSE)),"")</f>
        <v>https://www.greenpeace.org/usa/global-warming/climate-deniers/front-groups/center-for-the-national-interest-cftni/</v>
      </c>
      <c r="K82" s="9" t="s">
        <v>3456</v>
      </c>
      <c r="L82" s="10">
        <v>850000</v>
      </c>
      <c r="M82" s="10"/>
      <c r="N82" s="10"/>
      <c r="O82" s="10"/>
      <c r="P82" s="10"/>
      <c r="Q82" s="10">
        <v>850000</v>
      </c>
      <c r="R82" t="str">
        <f>IFERROR(IF(VLOOKUP(K82,'Resources Final'!B:F,5,FALSE)=0,"",VLOOKUP(K82,'Resources Final'!B:F,5,FALSE)),"")</f>
        <v/>
      </c>
      <c r="T82" s="9" t="s">
        <v>4508</v>
      </c>
      <c r="U82" s="10">
        <v>12282</v>
      </c>
      <c r="V82" s="10"/>
      <c r="W82" s="10"/>
      <c r="X82" s="10">
        <v>12282</v>
      </c>
    </row>
    <row r="83" spans="1:24" x14ac:dyDescent="0.2">
      <c r="A83" s="9" t="s">
        <v>1669</v>
      </c>
      <c r="B83" s="10">
        <v>9115</v>
      </c>
      <c r="C83" s="10"/>
      <c r="D83" s="10">
        <v>835000</v>
      </c>
      <c r="E83" s="10"/>
      <c r="F83" s="10"/>
      <c r="G83" s="10"/>
      <c r="H83" s="10">
        <v>844115</v>
      </c>
      <c r="I83" t="str">
        <f>IFERROR(IF(VLOOKUP(A83,'Resources Final'!B:F,5,FALSE)=0,"",VLOOKUP(A83,'Resources Final'!B:F,5,FALSE)),"")</f>
        <v>https://www.desmogblog.com/independent-women-s-forum</v>
      </c>
      <c r="K83" s="9" t="s">
        <v>4019</v>
      </c>
      <c r="L83" s="10">
        <v>10000</v>
      </c>
      <c r="M83" s="10"/>
      <c r="N83" s="10">
        <v>8000</v>
      </c>
      <c r="O83" s="10"/>
      <c r="P83" s="10">
        <v>808500</v>
      </c>
      <c r="Q83" s="10">
        <v>826500</v>
      </c>
      <c r="R83" t="str">
        <f>IFERROR(IF(VLOOKUP(K83,'Resources Final'!B:F,5,FALSE)=0,"",VLOOKUP(K83,'Resources Final'!B:F,5,FALSE)),"")</f>
        <v/>
      </c>
      <c r="T83" s="9" t="s">
        <v>3335</v>
      </c>
      <c r="U83" s="10">
        <v>12231</v>
      </c>
      <c r="V83" s="10"/>
      <c r="W83" s="10"/>
      <c r="X83" s="10">
        <v>12231</v>
      </c>
    </row>
    <row r="84" spans="1:24" x14ac:dyDescent="0.2">
      <c r="A84" s="9" t="s">
        <v>2162</v>
      </c>
      <c r="B84" s="10">
        <v>830500</v>
      </c>
      <c r="C84" s="10"/>
      <c r="D84" s="10"/>
      <c r="E84" s="10"/>
      <c r="F84" s="10"/>
      <c r="G84" s="10"/>
      <c r="H84" s="10">
        <v>830500</v>
      </c>
      <c r="I84" t="str">
        <f>IFERROR(IF(VLOOKUP(A84,'Resources Final'!B:F,5,FALSE)=0,"",VLOOKUP(A84,'Resources Final'!B:F,5,FALSE)),"")</f>
        <v/>
      </c>
      <c r="K84" s="9" t="s">
        <v>603</v>
      </c>
      <c r="L84" s="10">
        <v>800000</v>
      </c>
      <c r="M84" s="10"/>
      <c r="N84" s="10"/>
      <c r="O84" s="10"/>
      <c r="P84" s="10"/>
      <c r="Q84" s="10">
        <v>800000</v>
      </c>
      <c r="R84" t="str">
        <f>IFERROR(IF(VLOOKUP(K84,'Resources Final'!B:F,5,FALSE)=0,"",VLOOKUP(K84,'Resources Final'!B:F,5,FALSE)),"")</f>
        <v/>
      </c>
      <c r="T84" s="9" t="s">
        <v>2020</v>
      </c>
      <c r="U84" s="10"/>
      <c r="V84" s="10"/>
      <c r="W84" s="10">
        <v>12000</v>
      </c>
      <c r="X84" s="10">
        <v>12000</v>
      </c>
    </row>
    <row r="85" spans="1:24" x14ac:dyDescent="0.2">
      <c r="A85" s="9" t="s">
        <v>3465</v>
      </c>
      <c r="B85" s="10">
        <v>654089</v>
      </c>
      <c r="C85" s="10">
        <v>166096</v>
      </c>
      <c r="D85" s="10"/>
      <c r="E85" s="10"/>
      <c r="F85" s="10"/>
      <c r="G85" s="10"/>
      <c r="H85" s="10">
        <v>820185</v>
      </c>
      <c r="I85" t="str">
        <f>IFERROR(IF(VLOOKUP(A85,'Resources Final'!B:F,5,FALSE)=0,"",VLOOKUP(A85,'Resources Final'!B:F,5,FALSE)),"")</f>
        <v>https://www.sourcewatch.org/index.php/Students_for_Liberty</v>
      </c>
      <c r="K85" s="9" t="s">
        <v>3985</v>
      </c>
      <c r="L85" s="10">
        <v>780748</v>
      </c>
      <c r="M85" s="10"/>
      <c r="N85" s="10"/>
      <c r="O85" s="10"/>
      <c r="P85" s="10"/>
      <c r="Q85" s="10">
        <v>780748</v>
      </c>
      <c r="R85" t="str">
        <f>IFERROR(IF(VLOOKUP(K85,'Resources Final'!B:F,5,FALSE)=0,"",VLOOKUP(K85,'Resources Final'!B:F,5,FALSE)),"")</f>
        <v/>
      </c>
      <c r="T85" s="9" t="s">
        <v>4121</v>
      </c>
      <c r="U85" s="10">
        <v>11970</v>
      </c>
      <c r="V85" s="10"/>
      <c r="W85" s="10"/>
      <c r="X85" s="10">
        <v>11970</v>
      </c>
    </row>
    <row r="86" spans="1:24" x14ac:dyDescent="0.2">
      <c r="A86" s="9" t="s">
        <v>3993</v>
      </c>
      <c r="B86" s="10"/>
      <c r="C86" s="10"/>
      <c r="D86" s="10"/>
      <c r="E86" s="10">
        <v>802022</v>
      </c>
      <c r="F86" s="10"/>
      <c r="G86" s="10"/>
      <c r="H86" s="10">
        <v>802022</v>
      </c>
      <c r="I86" t="str">
        <f>IFERROR(IF(VLOOKUP(A86,'Resources Final'!B:F,5,FALSE)=0,"",VLOOKUP(A86,'Resources Final'!B:F,5,FALSE)),"")</f>
        <v/>
      </c>
      <c r="K86" s="9" t="s">
        <v>3967</v>
      </c>
      <c r="L86" s="10">
        <v>772000</v>
      </c>
      <c r="M86" s="10"/>
      <c r="N86" s="10"/>
      <c r="O86" s="10"/>
      <c r="P86" s="10"/>
      <c r="Q86" s="10">
        <v>772000</v>
      </c>
      <c r="R86" t="str">
        <f>IFERROR(IF(VLOOKUP(K86,'Resources Final'!B:F,5,FALSE)=0,"",VLOOKUP(K86,'Resources Final'!B:F,5,FALSE)),"")</f>
        <v/>
      </c>
      <c r="T86" s="9" t="s">
        <v>2519</v>
      </c>
      <c r="U86" s="10">
        <v>11889</v>
      </c>
      <c r="V86" s="10"/>
      <c r="W86" s="10"/>
      <c r="X86" s="10">
        <v>11889</v>
      </c>
    </row>
    <row r="87" spans="1:24" x14ac:dyDescent="0.2">
      <c r="A87" s="9" t="s">
        <v>1701</v>
      </c>
      <c r="B87" s="10">
        <v>376250</v>
      </c>
      <c r="C87" s="10"/>
      <c r="D87" s="10">
        <v>425000</v>
      </c>
      <c r="E87" s="10"/>
      <c r="F87" s="10"/>
      <c r="G87" s="10"/>
      <c r="H87" s="10">
        <v>801250</v>
      </c>
      <c r="I87" t="str">
        <f>IFERROR(IF(VLOOKUP(A87,'Resources Final'!B:F,5,FALSE)=0,"",VLOOKUP(A87,'Resources Final'!B:F,5,FALSE)),"")</f>
        <v>https://www.sourcewatch.org/index.php/Intercollegiate_Studies_Institute</v>
      </c>
      <c r="K87" s="9" t="s">
        <v>800</v>
      </c>
      <c r="L87" s="10">
        <v>750764</v>
      </c>
      <c r="M87" s="10"/>
      <c r="N87" s="10"/>
      <c r="O87" s="10"/>
      <c r="P87" s="10"/>
      <c r="Q87" s="10">
        <v>750764</v>
      </c>
      <c r="R87" t="str">
        <f>IFERROR(IF(VLOOKUP(K87,'Resources Final'!B:F,5,FALSE)=0,"",VLOOKUP(K87,'Resources Final'!B:F,5,FALSE)),"")</f>
        <v/>
      </c>
      <c r="T87" s="9" t="s">
        <v>4509</v>
      </c>
      <c r="U87" s="10">
        <v>11813</v>
      </c>
      <c r="V87" s="10"/>
      <c r="W87" s="10"/>
      <c r="X87" s="10">
        <v>11813</v>
      </c>
    </row>
    <row r="88" spans="1:24" x14ac:dyDescent="0.2">
      <c r="A88" s="9" t="s">
        <v>2601</v>
      </c>
      <c r="B88" s="10">
        <v>76674</v>
      </c>
      <c r="C88" s="10"/>
      <c r="D88" s="10">
        <v>460000</v>
      </c>
      <c r="E88" s="10">
        <v>260000</v>
      </c>
      <c r="F88" s="10"/>
      <c r="G88" s="10"/>
      <c r="H88" s="10">
        <v>796674</v>
      </c>
      <c r="I88" t="str">
        <f>IFERROR(IF(VLOOKUP(A88,'Resources Final'!B:F,5,FALSE)=0,"",VLOOKUP(A88,'Resources Final'!B:F,5,FALSE)),"")</f>
        <v>https://www.desmogblog.com/national-center-policy-analysis</v>
      </c>
      <c r="K88" s="9" t="s">
        <v>208</v>
      </c>
      <c r="L88" s="10">
        <v>735444</v>
      </c>
      <c r="M88" s="10"/>
      <c r="N88" s="10"/>
      <c r="O88" s="10"/>
      <c r="P88" s="10"/>
      <c r="Q88" s="10">
        <v>735444</v>
      </c>
      <c r="R88" t="str">
        <f>IFERROR(IF(VLOOKUP(K88,'Resources Final'!B:F,5,FALSE)=0,"",VLOOKUP(K88,'Resources Final'!B:F,5,FALSE)),"")</f>
        <v/>
      </c>
      <c r="T88" s="9" t="s">
        <v>4414</v>
      </c>
      <c r="U88" s="10">
        <v>11813</v>
      </c>
      <c r="V88" s="10"/>
      <c r="W88" s="10"/>
      <c r="X88" s="10">
        <v>11813</v>
      </c>
    </row>
    <row r="89" spans="1:24" x14ac:dyDescent="0.2">
      <c r="A89" s="9" t="s">
        <v>846</v>
      </c>
      <c r="B89" s="10">
        <v>795000</v>
      </c>
      <c r="C89" s="10"/>
      <c r="D89" s="10"/>
      <c r="E89" s="10"/>
      <c r="F89" s="10"/>
      <c r="G89" s="10"/>
      <c r="H89" s="10">
        <v>795000</v>
      </c>
      <c r="I89" t="str">
        <f>IFERROR(IF(VLOOKUP(A89,'Resources Final'!B:F,5,FALSE)=0,"",VLOOKUP(A89,'Resources Final'!B:F,5,FALSE)),"")</f>
        <v>https://www.sourcewatch.org/index.php/Core_Knowledge_Foundation</v>
      </c>
      <c r="K89" s="9" t="s">
        <v>1954</v>
      </c>
      <c r="L89" s="10">
        <v>25000</v>
      </c>
      <c r="M89" s="10"/>
      <c r="N89" s="10"/>
      <c r="O89" s="10"/>
      <c r="P89" s="10">
        <v>706754</v>
      </c>
      <c r="Q89" s="10">
        <v>731754</v>
      </c>
      <c r="R89" t="str">
        <f>IFERROR(IF(VLOOKUP(K89,'Resources Final'!B:F,5,FALSE)=0,"",VLOOKUP(K89,'Resources Final'!B:F,5,FALSE)),"")</f>
        <v/>
      </c>
      <c r="T89" s="9" t="s">
        <v>4589</v>
      </c>
      <c r="U89" s="10">
        <v>11813</v>
      </c>
      <c r="V89" s="10"/>
      <c r="W89" s="10"/>
      <c r="X89" s="10">
        <v>11813</v>
      </c>
    </row>
    <row r="90" spans="1:24" x14ac:dyDescent="0.2">
      <c r="A90" s="9" t="s">
        <v>220</v>
      </c>
      <c r="B90" s="10"/>
      <c r="C90" s="10"/>
      <c r="D90" s="10"/>
      <c r="E90" s="10">
        <v>779000</v>
      </c>
      <c r="F90" s="10"/>
      <c r="G90" s="10"/>
      <c r="H90" s="10">
        <v>779000</v>
      </c>
      <c r="I90" t="str">
        <f>IFERROR(IF(VLOOKUP(A90,'Resources Final'!B:F,5,FALSE)=0,"",VLOOKUP(A90,'Resources Final'!B:F,5,FALSE)),"")</f>
        <v/>
      </c>
      <c r="K90" s="9" t="s">
        <v>2210</v>
      </c>
      <c r="L90" s="10">
        <v>726040</v>
      </c>
      <c r="M90" s="10"/>
      <c r="N90" s="10"/>
      <c r="O90" s="10"/>
      <c r="P90" s="10"/>
      <c r="Q90" s="10">
        <v>726040</v>
      </c>
      <c r="R90" t="str">
        <f>IFERROR(IF(VLOOKUP(K90,'Resources Final'!B:F,5,FALSE)=0,"",VLOOKUP(K90,'Resources Final'!B:F,5,FALSE)),"")</f>
        <v/>
      </c>
      <c r="T90" s="9" t="s">
        <v>4410</v>
      </c>
      <c r="U90" s="10">
        <v>11813</v>
      </c>
      <c r="V90" s="10"/>
      <c r="W90" s="10"/>
      <c r="X90" s="10">
        <v>11813</v>
      </c>
    </row>
    <row r="91" spans="1:24" x14ac:dyDescent="0.2">
      <c r="A91" s="9" t="s">
        <v>507</v>
      </c>
      <c r="B91" s="10"/>
      <c r="C91" s="10"/>
      <c r="D91" s="10">
        <v>750000</v>
      </c>
      <c r="E91" s="10"/>
      <c r="F91" s="10"/>
      <c r="G91" s="10"/>
      <c r="H91" s="10">
        <v>750000</v>
      </c>
      <c r="I91" t="str">
        <f>IFERROR(IF(VLOOKUP(A91,'Resources Final'!B:F,5,FALSE)=0,"",VLOOKUP(A91,'Resources Final'!B:F,5,FALSE)),"")</f>
        <v>https://www.desmogblog.com/american-enterprise-institute</v>
      </c>
      <c r="K91" s="9" t="s">
        <v>2386</v>
      </c>
      <c r="L91" s="10">
        <v>692070</v>
      </c>
      <c r="M91" s="10"/>
      <c r="N91" s="10"/>
      <c r="O91" s="10"/>
      <c r="P91" s="10"/>
      <c r="Q91" s="10">
        <v>692070</v>
      </c>
      <c r="R91" t="str">
        <f>IFERROR(IF(VLOOKUP(K91,'Resources Final'!B:F,5,FALSE)=0,"",VLOOKUP(K91,'Resources Final'!B:F,5,FALSE)),"")</f>
        <v/>
      </c>
      <c r="T91" s="9" t="s">
        <v>4543</v>
      </c>
      <c r="U91" s="10">
        <v>11813</v>
      </c>
      <c r="V91" s="10"/>
      <c r="W91" s="10"/>
      <c r="X91" s="10">
        <v>11813</v>
      </c>
    </row>
    <row r="92" spans="1:24" x14ac:dyDescent="0.2">
      <c r="A92" s="9" t="s">
        <v>604</v>
      </c>
      <c r="B92" s="10">
        <v>95888</v>
      </c>
      <c r="C92" s="10"/>
      <c r="D92" s="10">
        <v>650000</v>
      </c>
      <c r="E92" s="10"/>
      <c r="F92" s="10"/>
      <c r="G92" s="10"/>
      <c r="H92" s="10">
        <v>745888</v>
      </c>
      <c r="I92" t="str">
        <f>IFERROR(IF(VLOOKUP(A92,'Resources Final'!B:F,5,FALSE)=0,"",VLOOKUP(A92,'Resources Final'!B:F,5,FALSE)),"")</f>
        <v>https://www.desmogblog.com/capital-research-center</v>
      </c>
      <c r="K92" s="9" t="s">
        <v>3898</v>
      </c>
      <c r="L92" s="10">
        <v>689400</v>
      </c>
      <c r="M92" s="10"/>
      <c r="N92" s="10"/>
      <c r="O92" s="10"/>
      <c r="P92" s="10"/>
      <c r="Q92" s="10">
        <v>689400</v>
      </c>
      <c r="R92" t="str">
        <f>IFERROR(IF(VLOOKUP(K92,'Resources Final'!B:F,5,FALSE)=0,"",VLOOKUP(K92,'Resources Final'!B:F,5,FALSE)),"")</f>
        <v/>
      </c>
      <c r="T92" s="9" t="s">
        <v>2562</v>
      </c>
      <c r="U92" s="10">
        <v>11473</v>
      </c>
      <c r="V92" s="10"/>
      <c r="W92" s="10"/>
      <c r="X92" s="10">
        <v>11473</v>
      </c>
    </row>
    <row r="93" spans="1:24" x14ac:dyDescent="0.2">
      <c r="A93" s="9" t="s">
        <v>286</v>
      </c>
      <c r="B93" s="10">
        <v>595369</v>
      </c>
      <c r="C93" s="10">
        <v>121600</v>
      </c>
      <c r="D93" s="10">
        <v>28500</v>
      </c>
      <c r="E93" s="10"/>
      <c r="F93" s="10"/>
      <c r="G93" s="10"/>
      <c r="H93" s="10">
        <v>745469</v>
      </c>
      <c r="I93" t="str">
        <f>IFERROR(IF(VLOOKUP(A93,'Resources Final'!B:F,5,FALSE)=0,"",VLOOKUP(A93,'Resources Final'!B:F,5,FALSE)),"")</f>
        <v>https://www.desmogblog.com/atlas-economic-research-foundation</v>
      </c>
      <c r="K93" s="9" t="s">
        <v>2744</v>
      </c>
      <c r="L93" s="10">
        <v>688400</v>
      </c>
      <c r="M93" s="10"/>
      <c r="N93" s="10"/>
      <c r="O93" s="10"/>
      <c r="P93" s="10"/>
      <c r="Q93" s="10">
        <v>688400</v>
      </c>
      <c r="R93" t="str">
        <f>IFERROR(IF(VLOOKUP(K93,'Resources Final'!B:F,5,FALSE)=0,"",VLOOKUP(K93,'Resources Final'!B:F,5,FALSE)),"")</f>
        <v/>
      </c>
      <c r="T93" s="9" t="s">
        <v>4624</v>
      </c>
      <c r="U93" s="10">
        <v>11346</v>
      </c>
      <c r="V93" s="10"/>
      <c r="W93" s="10"/>
      <c r="X93" s="10">
        <v>11346</v>
      </c>
    </row>
    <row r="94" spans="1:24" x14ac:dyDescent="0.2">
      <c r="A94" s="9" t="s">
        <v>1676</v>
      </c>
      <c r="B94" s="10">
        <v>365090</v>
      </c>
      <c r="C94" s="10">
        <v>102652</v>
      </c>
      <c r="D94" s="10">
        <v>235000</v>
      </c>
      <c r="E94" s="10"/>
      <c r="F94" s="10"/>
      <c r="G94" s="10"/>
      <c r="H94" s="10">
        <v>702742</v>
      </c>
      <c r="I94" t="str">
        <f>IFERROR(IF(VLOOKUP(A94,'Resources Final'!B:F,5,FALSE)=0,"",VLOOKUP(A94,'Resources Final'!B:F,5,FALSE)),"")</f>
        <v>https://www.desmogblog.com/institute-energy-research</v>
      </c>
      <c r="K94" s="9" t="s">
        <v>3754</v>
      </c>
      <c r="L94" s="10">
        <v>661500</v>
      </c>
      <c r="M94" s="10"/>
      <c r="N94" s="10"/>
      <c r="O94" s="10"/>
      <c r="P94" s="10"/>
      <c r="Q94" s="10">
        <v>661500</v>
      </c>
      <c r="R94" t="str">
        <f>IFERROR(IF(VLOOKUP(K94,'Resources Final'!B:F,5,FALSE)=0,"",VLOOKUP(K94,'Resources Final'!B:F,5,FALSE)),"")</f>
        <v/>
      </c>
      <c r="T94" s="9" t="s">
        <v>4286</v>
      </c>
      <c r="U94" s="10">
        <v>10875</v>
      </c>
      <c r="V94" s="10"/>
      <c r="W94" s="10"/>
      <c r="X94" s="10">
        <v>10875</v>
      </c>
    </row>
    <row r="95" spans="1:24" x14ac:dyDescent="0.2">
      <c r="A95" s="9" t="s">
        <v>589</v>
      </c>
      <c r="B95" s="10">
        <v>160000</v>
      </c>
      <c r="C95" s="10"/>
      <c r="D95" s="10"/>
      <c r="E95" s="10"/>
      <c r="F95" s="10">
        <v>526750</v>
      </c>
      <c r="G95" s="10"/>
      <c r="H95" s="10">
        <v>686750</v>
      </c>
      <c r="I95" t="str">
        <f>IFERROR(IF(VLOOKUP(A95,'Resources Final'!B:F,5,FALSE)=0,"",VLOOKUP(A95,'Resources Final'!B:F,5,FALSE)),"")</f>
        <v/>
      </c>
      <c r="K95" s="9" t="s">
        <v>1857</v>
      </c>
      <c r="L95" s="10">
        <v>653000</v>
      </c>
      <c r="M95" s="10"/>
      <c r="N95" s="10"/>
      <c r="O95" s="10"/>
      <c r="P95" s="10"/>
      <c r="Q95" s="10">
        <v>653000</v>
      </c>
      <c r="R95" t="str">
        <f>IFERROR(IF(VLOOKUP(K95,'Resources Final'!B:F,5,FALSE)=0,"",VLOOKUP(K95,'Resources Final'!B:F,5,FALSE)),"")</f>
        <v/>
      </c>
      <c r="T95" s="9" t="s">
        <v>1588</v>
      </c>
      <c r="U95" s="10">
        <v>10836</v>
      </c>
      <c r="V95" s="10"/>
      <c r="W95" s="10"/>
      <c r="X95" s="10">
        <v>10836</v>
      </c>
    </row>
    <row r="96" spans="1:24" x14ac:dyDescent="0.2">
      <c r="A96" s="9" t="s">
        <v>2877</v>
      </c>
      <c r="B96" s="10">
        <v>513144</v>
      </c>
      <c r="C96" s="10"/>
      <c r="D96" s="10">
        <v>160000</v>
      </c>
      <c r="E96" s="10"/>
      <c r="F96" s="10"/>
      <c r="G96" s="10"/>
      <c r="H96" s="10">
        <v>673144</v>
      </c>
      <c r="I96" t="str">
        <f>IFERROR(IF(VLOOKUP(A96,'Resources Final'!B:F,5,FALSE)=0,"",VLOOKUP(A96,'Resources Final'!B:F,5,FALSE)),"")</f>
        <v>https://www.desmogblog.com/property-and-environment-research-center</v>
      </c>
      <c r="K96" s="9" t="s">
        <v>1306</v>
      </c>
      <c r="L96" s="10"/>
      <c r="M96" s="10"/>
      <c r="N96" s="10">
        <v>90288</v>
      </c>
      <c r="O96" s="10"/>
      <c r="P96" s="10">
        <v>559620</v>
      </c>
      <c r="Q96" s="10">
        <v>649908</v>
      </c>
      <c r="R96" t="str">
        <f>IFERROR(IF(VLOOKUP(K96,'Resources Final'!B:F,5,FALSE)=0,"",VLOOKUP(K96,'Resources Final'!B:F,5,FALSE)),"")</f>
        <v/>
      </c>
      <c r="T96" s="9" t="s">
        <v>1166</v>
      </c>
      <c r="U96" s="10">
        <v>10742</v>
      </c>
      <c r="V96" s="10"/>
      <c r="W96" s="10"/>
      <c r="X96" s="10">
        <v>10742</v>
      </c>
    </row>
    <row r="97" spans="1:24" x14ac:dyDescent="0.2">
      <c r="A97" s="9" t="s">
        <v>2164</v>
      </c>
      <c r="B97" s="10"/>
      <c r="C97" s="10"/>
      <c r="D97" s="10"/>
      <c r="E97" s="10">
        <v>640000</v>
      </c>
      <c r="F97" s="10"/>
      <c r="G97" s="10"/>
      <c r="H97" s="10">
        <v>640000</v>
      </c>
      <c r="I97" t="str">
        <f>IFERROR(IF(VLOOKUP(A97,'Resources Final'!B:F,5,FALSE)=0,"",VLOOKUP(A97,'Resources Final'!B:F,5,FALSE)),"")</f>
        <v/>
      </c>
      <c r="K97" s="9" t="s">
        <v>1663</v>
      </c>
      <c r="L97" s="10">
        <v>646100</v>
      </c>
      <c r="M97" s="10"/>
      <c r="N97" s="10"/>
      <c r="O97" s="10"/>
      <c r="P97" s="10"/>
      <c r="Q97" s="10">
        <v>646100</v>
      </c>
      <c r="R97" t="str">
        <f>IFERROR(IF(VLOOKUP(K97,'Resources Final'!B:F,5,FALSE)=0,"",VLOOKUP(K97,'Resources Final'!B:F,5,FALSE)),"")</f>
        <v/>
      </c>
      <c r="T97" s="9" t="s">
        <v>2317</v>
      </c>
      <c r="U97" s="10">
        <v>10742</v>
      </c>
      <c r="V97" s="10"/>
      <c r="W97" s="10"/>
      <c r="X97" s="10">
        <v>10742</v>
      </c>
    </row>
    <row r="98" spans="1:24" x14ac:dyDescent="0.2">
      <c r="A98" s="9" t="s">
        <v>22</v>
      </c>
      <c r="B98" s="10">
        <v>638000</v>
      </c>
      <c r="C98" s="10"/>
      <c r="D98" s="10"/>
      <c r="E98" s="10"/>
      <c r="F98" s="10"/>
      <c r="G98" s="10"/>
      <c r="H98" s="10">
        <v>638000</v>
      </c>
      <c r="I98" t="str">
        <f>IFERROR(IF(VLOOKUP(A98,'Resources Final'!B:F,5,FALSE)=0,"",VLOOKUP(A98,'Resources Final'!B:F,5,FALSE)),"")</f>
        <v>https://www.sourcewatch.org/index.php/1889_Institute</v>
      </c>
      <c r="K98" s="9" t="s">
        <v>1957</v>
      </c>
      <c r="L98" s="10"/>
      <c r="M98" s="10"/>
      <c r="N98" s="10"/>
      <c r="O98" s="10"/>
      <c r="P98" s="10">
        <v>620217</v>
      </c>
      <c r="Q98" s="10">
        <v>620217</v>
      </c>
      <c r="R98" t="str">
        <f>IFERROR(IF(VLOOKUP(K98,'Resources Final'!B:F,5,FALSE)=0,"",VLOOKUP(K98,'Resources Final'!B:F,5,FALSE)),"")</f>
        <v/>
      </c>
      <c r="T98" s="9" t="s">
        <v>1651</v>
      </c>
      <c r="U98" s="10">
        <v>10711</v>
      </c>
      <c r="V98" s="10"/>
      <c r="W98" s="10"/>
      <c r="X98" s="10">
        <v>10711</v>
      </c>
    </row>
    <row r="99" spans="1:24" x14ac:dyDescent="0.2">
      <c r="A99" s="9" t="s">
        <v>2460</v>
      </c>
      <c r="B99" s="10">
        <v>625000</v>
      </c>
      <c r="C99" s="10"/>
      <c r="D99" s="10"/>
      <c r="E99" s="10"/>
      <c r="F99" s="10"/>
      <c r="G99" s="10"/>
      <c r="H99" s="10">
        <v>625000</v>
      </c>
      <c r="I99" t="str">
        <f>IFERROR(IF(VLOOKUP(A99,'Resources Final'!B:F,5,FALSE)=0,"",VLOOKUP(A99,'Resources Final'!B:F,5,FALSE)),"")</f>
        <v/>
      </c>
      <c r="K99" s="9" t="s">
        <v>511</v>
      </c>
      <c r="L99" s="10">
        <v>580000</v>
      </c>
      <c r="M99" s="10"/>
      <c r="N99" s="10"/>
      <c r="O99" s="10"/>
      <c r="P99" s="10"/>
      <c r="Q99" s="10">
        <v>580000</v>
      </c>
      <c r="R99" t="str">
        <f>IFERROR(IF(VLOOKUP(K99,'Resources Final'!B:F,5,FALSE)=0,"",VLOOKUP(K99,'Resources Final'!B:F,5,FALSE)),"")</f>
        <v/>
      </c>
      <c r="T99" s="9" t="s">
        <v>3326</v>
      </c>
      <c r="U99" s="10">
        <v>10679</v>
      </c>
      <c r="V99" s="10"/>
      <c r="W99" s="10"/>
      <c r="X99" s="10">
        <v>10679</v>
      </c>
    </row>
    <row r="100" spans="1:24" x14ac:dyDescent="0.2">
      <c r="A100" s="9" t="s">
        <v>1621</v>
      </c>
      <c r="B100" s="10"/>
      <c r="C100" s="10"/>
      <c r="D100" s="10"/>
      <c r="E100" s="10">
        <v>625000</v>
      </c>
      <c r="F100" s="10"/>
      <c r="G100" s="10"/>
      <c r="H100" s="10">
        <v>625000</v>
      </c>
      <c r="I100" t="str">
        <f>IFERROR(IF(VLOOKUP(A100,'Resources Final'!B:F,5,FALSE)=0,"",VLOOKUP(A100,'Resources Final'!B:F,5,FALSE)),"")</f>
        <v/>
      </c>
      <c r="K100" s="9" t="s">
        <v>3592</v>
      </c>
      <c r="L100" s="10">
        <v>564220</v>
      </c>
      <c r="M100" s="10"/>
      <c r="N100" s="10"/>
      <c r="O100" s="10"/>
      <c r="P100" s="10"/>
      <c r="Q100" s="10">
        <v>564220</v>
      </c>
      <c r="R100" t="str">
        <f>IFERROR(IF(VLOOKUP(K100,'Resources Final'!B:F,5,FALSE)=0,"",VLOOKUP(K100,'Resources Final'!B:F,5,FALSE)),"")</f>
        <v/>
      </c>
      <c r="T100" s="9" t="s">
        <v>3957</v>
      </c>
      <c r="U100" s="10">
        <v>10674</v>
      </c>
      <c r="V100" s="10"/>
      <c r="W100" s="10"/>
      <c r="X100" s="10">
        <v>10674</v>
      </c>
    </row>
    <row r="101" spans="1:24" x14ac:dyDescent="0.2">
      <c r="A101" s="9" t="s">
        <v>520</v>
      </c>
      <c r="B101" s="10">
        <v>576281</v>
      </c>
      <c r="C101" s="10">
        <v>35468</v>
      </c>
      <c r="D101" s="10">
        <v>10000</v>
      </c>
      <c r="E101" s="10"/>
      <c r="F101" s="10"/>
      <c r="G101" s="10"/>
      <c r="H101" s="10">
        <v>621749</v>
      </c>
      <c r="I101" t="str">
        <f>IFERROR(IF(VLOOKUP(A101,'Resources Final'!B:F,5,FALSE)=0,"",VLOOKUP(A101,'Resources Final'!B:F,5,FALSE)),"")</f>
        <v>https://www.sourcewatch.org/index.php/The_Buckeye_Institute</v>
      </c>
      <c r="K101" s="9" t="s">
        <v>698</v>
      </c>
      <c r="L101" s="10">
        <v>559000</v>
      </c>
      <c r="M101" s="10"/>
      <c r="N101" s="10"/>
      <c r="O101" s="10"/>
      <c r="P101" s="10"/>
      <c r="Q101" s="10">
        <v>559000</v>
      </c>
      <c r="R101" t="str">
        <f>IFERROR(IF(VLOOKUP(K101,'Resources Final'!B:F,5,FALSE)=0,"",VLOOKUP(K101,'Resources Final'!B:F,5,FALSE)),"")</f>
        <v/>
      </c>
      <c r="T101" s="9" t="s">
        <v>4064</v>
      </c>
      <c r="U101" s="10">
        <v>10648</v>
      </c>
      <c r="V101" s="10"/>
      <c r="W101" s="10"/>
      <c r="X101" s="10">
        <v>10648</v>
      </c>
    </row>
    <row r="102" spans="1:24" x14ac:dyDescent="0.2">
      <c r="A102" s="9" t="s">
        <v>1363</v>
      </c>
      <c r="B102" s="10">
        <v>200000</v>
      </c>
      <c r="C102" s="10"/>
      <c r="D102" s="10">
        <v>420000</v>
      </c>
      <c r="E102" s="10"/>
      <c r="F102" s="10"/>
      <c r="G102" s="10"/>
      <c r="H102" s="10">
        <v>620000</v>
      </c>
      <c r="I102" t="str">
        <f>IFERROR(IF(VLOOKUP(A102,'Resources Final'!B:F,5,FALSE)=0,"",VLOOKUP(A102,'Resources Final'!B:F,5,FALSE)),"")</f>
        <v>https://www.desmogblog.com/george-c-marshall-institute</v>
      </c>
      <c r="K102" s="9" t="s">
        <v>850</v>
      </c>
      <c r="L102" s="10">
        <v>548300</v>
      </c>
      <c r="M102" s="10"/>
      <c r="N102" s="10"/>
      <c r="O102" s="10"/>
      <c r="P102" s="10"/>
      <c r="Q102" s="10">
        <v>548300</v>
      </c>
      <c r="R102" t="str">
        <f>IFERROR(IF(VLOOKUP(K102,'Resources Final'!B:F,5,FALSE)=0,"",VLOOKUP(K102,'Resources Final'!B:F,5,FALSE)),"")</f>
        <v/>
      </c>
      <c r="T102" s="9" t="s">
        <v>4344</v>
      </c>
      <c r="U102" s="10">
        <v>10502</v>
      </c>
      <c r="V102" s="10"/>
      <c r="W102" s="10"/>
      <c r="X102" s="10">
        <v>10502</v>
      </c>
    </row>
    <row r="103" spans="1:24" x14ac:dyDescent="0.2">
      <c r="A103" s="9" t="s">
        <v>2907</v>
      </c>
      <c r="B103" s="10">
        <v>614400</v>
      </c>
      <c r="C103" s="10"/>
      <c r="D103" s="10"/>
      <c r="E103" s="10"/>
      <c r="F103" s="10"/>
      <c r="G103" s="10"/>
      <c r="H103" s="10">
        <v>614400</v>
      </c>
      <c r="I103" t="str">
        <f>IFERROR(IF(VLOOKUP(A103,'Resources Final'!B:F,5,FALSE)=0,"",VLOOKUP(A103,'Resources Final'!B:F,5,FALSE)),"")</f>
        <v>https://www.sourcewatch.org/index.php/Prison_Fellowship</v>
      </c>
      <c r="K103" s="9" t="s">
        <v>1243</v>
      </c>
      <c r="L103" s="10">
        <v>4500</v>
      </c>
      <c r="M103" s="10"/>
      <c r="N103" s="10"/>
      <c r="O103" s="10"/>
      <c r="P103" s="10">
        <v>526000</v>
      </c>
      <c r="Q103" s="10">
        <v>530500</v>
      </c>
      <c r="R103" t="str">
        <f>IFERROR(IF(VLOOKUP(K103,'Resources Final'!B:F,5,FALSE)=0,"",VLOOKUP(K103,'Resources Final'!B:F,5,FALSE)),"")</f>
        <v/>
      </c>
      <c r="T103" s="9" t="s">
        <v>4595</v>
      </c>
      <c r="U103" s="10">
        <v>10407</v>
      </c>
      <c r="V103" s="10"/>
      <c r="W103" s="10"/>
      <c r="X103" s="10">
        <v>10407</v>
      </c>
    </row>
    <row r="104" spans="1:24" x14ac:dyDescent="0.2">
      <c r="A104" s="9" t="s">
        <v>182</v>
      </c>
      <c r="B104" s="10">
        <v>125000</v>
      </c>
      <c r="C104" s="10"/>
      <c r="D104" s="10">
        <v>475000</v>
      </c>
      <c r="E104" s="10"/>
      <c r="F104" s="10"/>
      <c r="G104" s="10"/>
      <c r="H104" s="10">
        <v>600000</v>
      </c>
      <c r="I104" t="str">
        <f>IFERROR(IF(VLOOKUP(A104,'Resources Final'!B:F,5,FALSE)=0,"",VLOOKUP(A104,'Resources Final'!B:F,5,FALSE)),"")</f>
        <v>https://www.desmogblog.com/american-council-for-capital-formation</v>
      </c>
      <c r="K104" s="9" t="s">
        <v>3796</v>
      </c>
      <c r="L104" s="10">
        <v>523240</v>
      </c>
      <c r="M104" s="10"/>
      <c r="N104" s="10"/>
      <c r="O104" s="10"/>
      <c r="P104" s="10"/>
      <c r="Q104" s="10">
        <v>523240</v>
      </c>
      <c r="R104" t="str">
        <f>IFERROR(IF(VLOOKUP(K104,'Resources Final'!B:F,5,FALSE)=0,"",VLOOKUP(K104,'Resources Final'!B:F,5,FALSE)),"")</f>
        <v/>
      </c>
      <c r="T104" s="9" t="s">
        <v>4446</v>
      </c>
      <c r="U104" s="10">
        <v>10407</v>
      </c>
      <c r="V104" s="10"/>
      <c r="W104" s="10"/>
      <c r="X104" s="10">
        <v>10407</v>
      </c>
    </row>
    <row r="105" spans="1:24" x14ac:dyDescent="0.2">
      <c r="A105" s="9" t="s">
        <v>2951</v>
      </c>
      <c r="B105" s="10">
        <v>547468</v>
      </c>
      <c r="C105" s="10">
        <v>42000</v>
      </c>
      <c r="D105" s="10"/>
      <c r="E105" s="10"/>
      <c r="F105" s="10"/>
      <c r="G105" s="10"/>
      <c r="H105" s="10">
        <v>589468</v>
      </c>
      <c r="I105" t="str">
        <f>IFERROR(IF(VLOOKUP(A105,'Resources Final'!B:F,5,FALSE)=0,"",VLOOKUP(A105,'Resources Final'!B:F,5,FALSE)),"")</f>
        <v>https://www.sourcewatch.org/index.php/R_Street_Institute</v>
      </c>
      <c r="K105" s="9" t="s">
        <v>1382</v>
      </c>
      <c r="L105" s="10">
        <v>499550</v>
      </c>
      <c r="M105" s="10"/>
      <c r="N105" s="10"/>
      <c r="O105" s="10"/>
      <c r="P105" s="10"/>
      <c r="Q105" s="10">
        <v>499550</v>
      </c>
      <c r="R105" t="str">
        <f>IFERROR(IF(VLOOKUP(K105,'Resources Final'!B:F,5,FALSE)=0,"",VLOOKUP(K105,'Resources Final'!B:F,5,FALSE)),"")</f>
        <v/>
      </c>
      <c r="T105" s="9" t="s">
        <v>250</v>
      </c>
      <c r="U105" s="10">
        <v>10270</v>
      </c>
      <c r="V105" s="10"/>
      <c r="W105" s="10"/>
      <c r="X105" s="10">
        <v>10270</v>
      </c>
    </row>
    <row r="106" spans="1:24" x14ac:dyDescent="0.2">
      <c r="A106" s="9" t="s">
        <v>4133</v>
      </c>
      <c r="B106" s="10">
        <v>575000</v>
      </c>
      <c r="C106" s="10"/>
      <c r="D106" s="10"/>
      <c r="E106" s="10"/>
      <c r="F106" s="10"/>
      <c r="G106" s="10"/>
      <c r="H106" s="10">
        <v>575000</v>
      </c>
      <c r="I106" t="str">
        <f>IFERROR(IF(VLOOKUP(A106,'Resources Final'!B:F,5,FALSE)=0,"",VLOOKUP(A106,'Resources Final'!B:F,5,FALSE)),"")</f>
        <v/>
      </c>
      <c r="K106" s="9" t="s">
        <v>780</v>
      </c>
      <c r="L106" s="10">
        <v>489450</v>
      </c>
      <c r="M106" s="10"/>
      <c r="N106" s="10"/>
      <c r="O106" s="10"/>
      <c r="P106" s="10"/>
      <c r="Q106" s="10">
        <v>489450</v>
      </c>
      <c r="R106" t="str">
        <f>IFERROR(IF(VLOOKUP(K106,'Resources Final'!B:F,5,FALSE)=0,"",VLOOKUP(K106,'Resources Final'!B:F,5,FALSE)),"")</f>
        <v/>
      </c>
      <c r="T106" s="9" t="s">
        <v>4102</v>
      </c>
      <c r="U106" s="10">
        <v>10269</v>
      </c>
      <c r="V106" s="10"/>
      <c r="W106" s="10"/>
      <c r="X106" s="10">
        <v>10269</v>
      </c>
    </row>
    <row r="107" spans="1:24" x14ac:dyDescent="0.2">
      <c r="A107" s="9" t="s">
        <v>1256</v>
      </c>
      <c r="B107" s="10">
        <v>497267</v>
      </c>
      <c r="C107" s="10">
        <v>63400</v>
      </c>
      <c r="D107" s="10"/>
      <c r="E107" s="10"/>
      <c r="F107" s="10"/>
      <c r="G107" s="10"/>
      <c r="H107" s="10">
        <v>560667</v>
      </c>
      <c r="I107" t="str">
        <f>IFERROR(IF(VLOOKUP(A107,'Resources Final'!B:F,5,FALSE)=0,"",VLOOKUP(A107,'Resources Final'!B:F,5,FALSE)),"")</f>
        <v>http://www.sourcewatch.org/index.php/Foundation_for_Economic_Education</v>
      </c>
      <c r="K107" s="9" t="s">
        <v>3793</v>
      </c>
      <c r="L107" s="10">
        <v>488500</v>
      </c>
      <c r="M107" s="10"/>
      <c r="N107" s="10"/>
      <c r="O107" s="10"/>
      <c r="P107" s="10"/>
      <c r="Q107" s="10">
        <v>488500</v>
      </c>
      <c r="R107" t="str">
        <f>IFERROR(IF(VLOOKUP(K107,'Resources Final'!B:F,5,FALSE)=0,"",VLOOKUP(K107,'Resources Final'!B:F,5,FALSE)),"")</f>
        <v/>
      </c>
      <c r="T107" s="9" t="s">
        <v>103</v>
      </c>
      <c r="U107" s="10">
        <v>10200</v>
      </c>
      <c r="V107" s="10"/>
      <c r="W107" s="10"/>
      <c r="X107" s="10">
        <v>10200</v>
      </c>
    </row>
    <row r="108" spans="1:24" x14ac:dyDescent="0.2">
      <c r="A108" s="9" t="s">
        <v>2666</v>
      </c>
      <c r="B108" s="10">
        <v>550000</v>
      </c>
      <c r="C108" s="10"/>
      <c r="D108" s="10"/>
      <c r="E108" s="10"/>
      <c r="F108" s="10"/>
      <c r="G108" s="10"/>
      <c r="H108" s="10">
        <v>550000</v>
      </c>
      <c r="I108" t="str">
        <f>IFERROR(IF(VLOOKUP(A108,'Resources Final'!B:F,5,FALSE)=0,"",VLOOKUP(A108,'Resources Final'!B:F,5,FALSE)),"")</f>
        <v>https://www.sourcewatch.org/index.php/Newseum</v>
      </c>
      <c r="K108" s="9" t="s">
        <v>3218</v>
      </c>
      <c r="L108" s="10">
        <v>487200</v>
      </c>
      <c r="M108" s="10"/>
      <c r="N108" s="10"/>
      <c r="O108" s="10"/>
      <c r="P108" s="10"/>
      <c r="Q108" s="10">
        <v>487200</v>
      </c>
      <c r="R108" t="str">
        <f>IFERROR(IF(VLOOKUP(K108,'Resources Final'!B:F,5,FALSE)=0,"",VLOOKUP(K108,'Resources Final'!B:F,5,FALSE)),"")</f>
        <v/>
      </c>
      <c r="T108" s="9" t="s">
        <v>3900</v>
      </c>
      <c r="U108" s="10">
        <v>9936</v>
      </c>
      <c r="V108" s="10"/>
      <c r="W108" s="10"/>
      <c r="X108" s="10">
        <v>9936</v>
      </c>
    </row>
    <row r="109" spans="1:24" x14ac:dyDescent="0.2">
      <c r="A109" s="9" t="s">
        <v>194</v>
      </c>
      <c r="B109" s="10">
        <v>511250</v>
      </c>
      <c r="C109" s="10">
        <v>19688</v>
      </c>
      <c r="D109" s="10"/>
      <c r="E109" s="10"/>
      <c r="F109" s="10"/>
      <c r="G109" s="10"/>
      <c r="H109" s="10">
        <v>530938</v>
      </c>
      <c r="I109" t="str">
        <f>IFERROR(IF(VLOOKUP(A109,'Resources Final'!B:F,5,FALSE)=0,"",VLOOKUP(A109,'Resources Final'!B:F,5,FALSE)),"")</f>
        <v/>
      </c>
      <c r="K109" s="9" t="s">
        <v>2738</v>
      </c>
      <c r="L109" s="10">
        <v>478328</v>
      </c>
      <c r="M109" s="10"/>
      <c r="N109" s="10"/>
      <c r="O109" s="10"/>
      <c r="P109" s="10"/>
      <c r="Q109" s="10">
        <v>478328</v>
      </c>
      <c r="R109" t="str">
        <f>IFERROR(IF(VLOOKUP(K109,'Resources Final'!B:F,5,FALSE)=0,"",VLOOKUP(K109,'Resources Final'!B:F,5,FALSE)),"")</f>
        <v/>
      </c>
      <c r="T109" s="9" t="s">
        <v>2412</v>
      </c>
      <c r="U109" s="10">
        <v>9936</v>
      </c>
      <c r="V109" s="10"/>
      <c r="W109" s="10"/>
      <c r="X109" s="10">
        <v>9936</v>
      </c>
    </row>
    <row r="110" spans="1:24" x14ac:dyDescent="0.2">
      <c r="A110" s="9" t="s">
        <v>1318</v>
      </c>
      <c r="B110" s="10">
        <v>506549</v>
      </c>
      <c r="C110" s="10"/>
      <c r="D110" s="10"/>
      <c r="E110" s="10"/>
      <c r="F110" s="10"/>
      <c r="G110" s="10"/>
      <c r="H110" s="10">
        <v>506549</v>
      </c>
      <c r="I110" t="str">
        <f>IFERROR(IF(VLOOKUP(A110,'Resources Final'!B:F,5,FALSE)=0,"",VLOOKUP(A110,'Resources Final'!B:F,5,FALSE)),"")</f>
        <v>https://www.sourcewatch.org/index.php/Fund_for_American_Studies</v>
      </c>
      <c r="K110" s="9" t="s">
        <v>2487</v>
      </c>
      <c r="L110" s="10">
        <v>462335</v>
      </c>
      <c r="M110" s="10"/>
      <c r="N110" s="10"/>
      <c r="O110" s="10"/>
      <c r="P110" s="10"/>
      <c r="Q110" s="10">
        <v>462335</v>
      </c>
      <c r="R110" t="str">
        <f>IFERROR(IF(VLOOKUP(K110,'Resources Final'!B:F,5,FALSE)=0,"",VLOOKUP(K110,'Resources Final'!B:F,5,FALSE)),"")</f>
        <v/>
      </c>
      <c r="T110" s="9" t="s">
        <v>266</v>
      </c>
      <c r="U110" s="10">
        <v>9855</v>
      </c>
      <c r="V110" s="10"/>
      <c r="W110" s="10"/>
      <c r="X110" s="10">
        <v>9855</v>
      </c>
    </row>
    <row r="111" spans="1:24" x14ac:dyDescent="0.2">
      <c r="A111" s="9" t="s">
        <v>3544</v>
      </c>
      <c r="B111" s="10">
        <v>431084</v>
      </c>
      <c r="C111" s="10">
        <v>69200</v>
      </c>
      <c r="D111" s="10"/>
      <c r="E111" s="10"/>
      <c r="F111" s="10"/>
      <c r="G111" s="10"/>
      <c r="H111" s="10">
        <v>500284</v>
      </c>
      <c r="I111" t="str">
        <f>IFERROR(IF(VLOOKUP(A111,'Resources Final'!B:F,5,FALSE)=0,"",VLOOKUP(A111,'Resources Final'!B:F,5,FALSE)),"")</f>
        <v/>
      </c>
      <c r="K111" s="9" t="s">
        <v>1590</v>
      </c>
      <c r="L111" s="10">
        <v>458623</v>
      </c>
      <c r="M111" s="10"/>
      <c r="N111" s="10"/>
      <c r="O111" s="10"/>
      <c r="P111" s="10"/>
      <c r="Q111" s="10">
        <v>458623</v>
      </c>
      <c r="R111" t="str">
        <f>IFERROR(IF(VLOOKUP(K111,'Resources Final'!B:F,5,FALSE)=0,"",VLOOKUP(K111,'Resources Final'!B:F,5,FALSE)),"")</f>
        <v/>
      </c>
      <c r="T111" s="9" t="s">
        <v>405</v>
      </c>
      <c r="U111" s="10">
        <v>9836</v>
      </c>
      <c r="V111" s="10"/>
      <c r="W111" s="10"/>
      <c r="X111" s="10">
        <v>9836</v>
      </c>
    </row>
    <row r="112" spans="1:24" x14ac:dyDescent="0.2">
      <c r="A112" s="9" t="s">
        <v>4486</v>
      </c>
      <c r="B112" s="10">
        <v>500000</v>
      </c>
      <c r="C112" s="10"/>
      <c r="D112" s="10"/>
      <c r="E112" s="10"/>
      <c r="F112" s="10"/>
      <c r="G112" s="10"/>
      <c r="H112" s="10">
        <v>500000</v>
      </c>
      <c r="I112" t="str">
        <f>IFERROR(IF(VLOOKUP(A112,'Resources Final'!B:F,5,FALSE)=0,"",VLOOKUP(A112,'Resources Final'!B:F,5,FALSE)),"")</f>
        <v/>
      </c>
      <c r="K112" s="9" t="s">
        <v>1469</v>
      </c>
      <c r="L112" s="10">
        <v>458424</v>
      </c>
      <c r="M112" s="10"/>
      <c r="N112" s="10"/>
      <c r="O112" s="10"/>
      <c r="P112" s="10"/>
      <c r="Q112" s="10">
        <v>458424</v>
      </c>
      <c r="R112" t="str">
        <f>IFERROR(IF(VLOOKUP(K112,'Resources Final'!B:F,5,FALSE)=0,"",VLOOKUP(K112,'Resources Final'!B:F,5,FALSE)),"")</f>
        <v/>
      </c>
      <c r="T112" s="9" t="s">
        <v>3476</v>
      </c>
      <c r="U112" s="10">
        <v>9639</v>
      </c>
      <c r="V112" s="10"/>
      <c r="W112" s="10"/>
      <c r="X112" s="10">
        <v>9639</v>
      </c>
    </row>
    <row r="113" spans="1:24" x14ac:dyDescent="0.2">
      <c r="A113" s="9" t="s">
        <v>2657</v>
      </c>
      <c r="B113" s="10"/>
      <c r="C113" s="10"/>
      <c r="D113" s="10"/>
      <c r="E113" s="10">
        <v>500000</v>
      </c>
      <c r="F113" s="10"/>
      <c r="G113" s="10"/>
      <c r="H113" s="10">
        <v>500000</v>
      </c>
      <c r="I113" t="str">
        <f>IFERROR(IF(VLOOKUP(A113,'Resources Final'!B:F,5,FALSE)=0,"",VLOOKUP(A113,'Resources Final'!B:F,5,FALSE)),"")</f>
        <v/>
      </c>
      <c r="K113" s="9" t="s">
        <v>4313</v>
      </c>
      <c r="L113" s="10">
        <v>425000</v>
      </c>
      <c r="M113" s="10"/>
      <c r="N113" s="10"/>
      <c r="O113" s="10"/>
      <c r="P113" s="10"/>
      <c r="Q113" s="10">
        <v>425000</v>
      </c>
      <c r="R113" t="str">
        <f>IFERROR(IF(VLOOKUP(K113,'Resources Final'!B:F,5,FALSE)=0,"",VLOOKUP(K113,'Resources Final'!B:F,5,FALSE)),"")</f>
        <v/>
      </c>
      <c r="T113" s="9" t="s">
        <v>2382</v>
      </c>
      <c r="U113" s="10"/>
      <c r="V113" s="10"/>
      <c r="W113" s="10">
        <v>9500</v>
      </c>
      <c r="X113" s="10">
        <v>9500</v>
      </c>
    </row>
    <row r="114" spans="1:24" x14ac:dyDescent="0.2">
      <c r="A114" s="9" t="s">
        <v>4586</v>
      </c>
      <c r="B114" s="10">
        <v>500000</v>
      </c>
      <c r="C114" s="10"/>
      <c r="D114" s="10"/>
      <c r="E114" s="10"/>
      <c r="F114" s="10"/>
      <c r="G114" s="10"/>
      <c r="H114" s="10">
        <v>500000</v>
      </c>
      <c r="I114" t="str">
        <f>IFERROR(IF(VLOOKUP(A114,'Resources Final'!B:F,5,FALSE)=0,"",VLOOKUP(A114,'Resources Final'!B:F,5,FALSE)),"")</f>
        <v/>
      </c>
      <c r="K114" s="9" t="s">
        <v>2213</v>
      </c>
      <c r="L114" s="10">
        <v>412352</v>
      </c>
      <c r="M114" s="10"/>
      <c r="N114" s="10"/>
      <c r="O114" s="10"/>
      <c r="P114" s="10"/>
      <c r="Q114" s="10">
        <v>412352</v>
      </c>
      <c r="R114" t="str">
        <f>IFERROR(IF(VLOOKUP(K114,'Resources Final'!B:F,5,FALSE)=0,"",VLOOKUP(K114,'Resources Final'!B:F,5,FALSE)),"")</f>
        <v/>
      </c>
      <c r="T114" s="9" t="s">
        <v>2795</v>
      </c>
      <c r="U114" s="10"/>
      <c r="V114" s="10"/>
      <c r="W114" s="10">
        <v>9500</v>
      </c>
      <c r="X114" s="10">
        <v>9500</v>
      </c>
    </row>
    <row r="115" spans="1:24" x14ac:dyDescent="0.2">
      <c r="A115" s="9" t="s">
        <v>713</v>
      </c>
      <c r="B115" s="10"/>
      <c r="C115" s="10"/>
      <c r="D115" s="10"/>
      <c r="E115" s="10">
        <v>500000</v>
      </c>
      <c r="F115" s="10"/>
      <c r="G115" s="10"/>
      <c r="H115" s="10">
        <v>500000</v>
      </c>
      <c r="I115" t="str">
        <f>IFERROR(IF(VLOOKUP(A115,'Resources Final'!B:F,5,FALSE)=0,"",VLOOKUP(A115,'Resources Final'!B:F,5,FALSE)),"")</f>
        <v/>
      </c>
      <c r="K115" s="9" t="s">
        <v>212</v>
      </c>
      <c r="L115" s="10">
        <v>409401</v>
      </c>
      <c r="M115" s="10"/>
      <c r="N115" s="10"/>
      <c r="O115" s="10"/>
      <c r="P115" s="10"/>
      <c r="Q115" s="10">
        <v>409401</v>
      </c>
      <c r="R115" t="str">
        <f>IFERROR(IF(VLOOKUP(K115,'Resources Final'!B:F,5,FALSE)=0,"",VLOOKUP(K115,'Resources Final'!B:F,5,FALSE)),"")</f>
        <v/>
      </c>
      <c r="T115" s="9" t="s">
        <v>1564</v>
      </c>
      <c r="U115" s="10"/>
      <c r="V115" s="10"/>
      <c r="W115" s="10">
        <v>9500</v>
      </c>
      <c r="X115" s="10">
        <v>9500</v>
      </c>
    </row>
    <row r="116" spans="1:24" x14ac:dyDescent="0.2">
      <c r="A116" s="9" t="s">
        <v>4318</v>
      </c>
      <c r="B116" s="10">
        <v>500000</v>
      </c>
      <c r="C116" s="10"/>
      <c r="D116" s="10"/>
      <c r="E116" s="10"/>
      <c r="F116" s="10"/>
      <c r="G116" s="10"/>
      <c r="H116" s="10">
        <v>500000</v>
      </c>
      <c r="I116" t="str">
        <f>IFERROR(IF(VLOOKUP(A116,'Resources Final'!B:F,5,FALSE)=0,"",VLOOKUP(A116,'Resources Final'!B:F,5,FALSE)),"")</f>
        <v/>
      </c>
      <c r="K116" s="9" t="s">
        <v>2332</v>
      </c>
      <c r="L116" s="10">
        <v>403702</v>
      </c>
      <c r="M116" s="10"/>
      <c r="N116" s="10"/>
      <c r="O116" s="10"/>
      <c r="P116" s="10"/>
      <c r="Q116" s="10">
        <v>403702</v>
      </c>
      <c r="R116" t="str">
        <f>IFERROR(IF(VLOOKUP(K116,'Resources Final'!B:F,5,FALSE)=0,"",VLOOKUP(K116,'Resources Final'!B:F,5,FALSE)),"")</f>
        <v/>
      </c>
      <c r="T116" s="9" t="s">
        <v>1891</v>
      </c>
      <c r="U116" s="10"/>
      <c r="V116" s="10"/>
      <c r="W116" s="10">
        <v>9500</v>
      </c>
      <c r="X116" s="10">
        <v>9500</v>
      </c>
    </row>
    <row r="117" spans="1:24" x14ac:dyDescent="0.2">
      <c r="A117" s="9" t="s">
        <v>2624</v>
      </c>
      <c r="B117" s="10">
        <v>287000</v>
      </c>
      <c r="C117" s="10"/>
      <c r="D117" s="10"/>
      <c r="E117" s="10"/>
      <c r="F117" s="10">
        <v>174980</v>
      </c>
      <c r="G117" s="10"/>
      <c r="H117" s="10">
        <v>461980</v>
      </c>
      <c r="I117" t="str">
        <f>IFERROR(IF(VLOOKUP(A117,'Resources Final'!B:F,5,FALSE)=0,"",VLOOKUP(A117,'Resources Final'!B:F,5,FALSE)),"")</f>
        <v/>
      </c>
      <c r="K117" s="9" t="s">
        <v>2664</v>
      </c>
      <c r="L117" s="10"/>
      <c r="M117" s="10"/>
      <c r="N117" s="10"/>
      <c r="O117" s="10"/>
      <c r="P117" s="10">
        <v>386000</v>
      </c>
      <c r="Q117" s="10">
        <v>386000</v>
      </c>
      <c r="R117" t="str">
        <f>IFERROR(IF(VLOOKUP(K117,'Resources Final'!B:F,5,FALSE)=0,"",VLOOKUP(K117,'Resources Final'!B:F,5,FALSE)),"")</f>
        <v/>
      </c>
      <c r="T117" s="9" t="s">
        <v>444</v>
      </c>
      <c r="U117" s="10"/>
      <c r="V117" s="10"/>
      <c r="W117" s="10">
        <v>9500</v>
      </c>
      <c r="X117" s="10">
        <v>9500</v>
      </c>
    </row>
    <row r="118" spans="1:24" x14ac:dyDescent="0.2">
      <c r="A118" s="9" t="s">
        <v>1705</v>
      </c>
      <c r="B118" s="10">
        <v>440000</v>
      </c>
      <c r="C118" s="10"/>
      <c r="D118" s="10"/>
      <c r="E118" s="10"/>
      <c r="F118" s="10"/>
      <c r="G118" s="10"/>
      <c r="H118" s="10">
        <v>440000</v>
      </c>
      <c r="I118" t="str">
        <f>IFERROR(IF(VLOOKUP(A118,'Resources Final'!B:F,5,FALSE)=0,"",VLOOKUP(A118,'Resources Final'!B:F,5,FALSE)),"")</f>
        <v/>
      </c>
      <c r="K118" s="9" t="s">
        <v>3036</v>
      </c>
      <c r="L118" s="10">
        <v>371300</v>
      </c>
      <c r="M118" s="10"/>
      <c r="N118" s="10"/>
      <c r="O118" s="10"/>
      <c r="P118" s="10"/>
      <c r="Q118" s="10">
        <v>371300</v>
      </c>
      <c r="R118" t="str">
        <f>IFERROR(IF(VLOOKUP(K118,'Resources Final'!B:F,5,FALSE)=0,"",VLOOKUP(K118,'Resources Final'!B:F,5,FALSE)),"")</f>
        <v/>
      </c>
      <c r="T118" s="9" t="s">
        <v>144</v>
      </c>
      <c r="U118" s="10"/>
      <c r="V118" s="10"/>
      <c r="W118" s="10">
        <v>9500</v>
      </c>
      <c r="X118" s="10">
        <v>9500</v>
      </c>
    </row>
    <row r="119" spans="1:24" x14ac:dyDescent="0.2">
      <c r="A119" s="9" t="s">
        <v>748</v>
      </c>
      <c r="B119" s="10"/>
      <c r="C119" s="10"/>
      <c r="D119" s="10"/>
      <c r="E119" s="10"/>
      <c r="F119" s="10">
        <v>440000</v>
      </c>
      <c r="G119" s="10"/>
      <c r="H119" s="10">
        <v>440000</v>
      </c>
      <c r="I119" t="str">
        <f>IFERROR(IF(VLOOKUP(A119,'Resources Final'!B:F,5,FALSE)=0,"",VLOOKUP(A119,'Resources Final'!B:F,5,FALSE)),"")</f>
        <v>https://www.sourcewatch.org/index.php/Koch_Family_Foundations</v>
      </c>
      <c r="K119" s="9" t="s">
        <v>3719</v>
      </c>
      <c r="L119" s="10">
        <v>354930</v>
      </c>
      <c r="M119" s="10"/>
      <c r="N119" s="10"/>
      <c r="O119" s="10"/>
      <c r="P119" s="10"/>
      <c r="Q119" s="10">
        <v>354930</v>
      </c>
      <c r="R119" t="str">
        <f>IFERROR(IF(VLOOKUP(K119,'Resources Final'!B:F,5,FALSE)=0,"",VLOOKUP(K119,'Resources Final'!B:F,5,FALSE)),"")</f>
        <v/>
      </c>
      <c r="T119" s="9" t="s">
        <v>1431</v>
      </c>
      <c r="U119" s="10">
        <v>9477</v>
      </c>
      <c r="V119" s="10"/>
      <c r="W119" s="10"/>
      <c r="X119" s="10">
        <v>9477</v>
      </c>
    </row>
    <row r="120" spans="1:24" x14ac:dyDescent="0.2">
      <c r="A120" s="9" t="s">
        <v>1610</v>
      </c>
      <c r="B120" s="10">
        <v>435000</v>
      </c>
      <c r="C120" s="10"/>
      <c r="D120" s="10"/>
      <c r="E120" s="10"/>
      <c r="F120" s="10"/>
      <c r="G120" s="10"/>
      <c r="H120" s="10">
        <v>435000</v>
      </c>
      <c r="I120" t="str">
        <f>IFERROR(IF(VLOOKUP(A120,'Resources Final'!B:F,5,FALSE)=0,"",VLOOKUP(A120,'Resources Final'!B:F,5,FALSE)),"")</f>
        <v>https://www.desmogblog.com/hoover-institution</v>
      </c>
      <c r="K120" s="9" t="s">
        <v>3401</v>
      </c>
      <c r="L120" s="10">
        <v>347005</v>
      </c>
      <c r="M120" s="10"/>
      <c r="N120" s="10"/>
      <c r="O120" s="10"/>
      <c r="P120" s="10"/>
      <c r="Q120" s="10">
        <v>347005</v>
      </c>
      <c r="R120" t="str">
        <f>IFERROR(IF(VLOOKUP(K120,'Resources Final'!B:F,5,FALSE)=0,"",VLOOKUP(K120,'Resources Final'!B:F,5,FALSE)),"")</f>
        <v/>
      </c>
      <c r="T120" s="9" t="s">
        <v>2152</v>
      </c>
      <c r="U120" s="10">
        <v>9423</v>
      </c>
      <c r="V120" s="10"/>
      <c r="W120" s="10"/>
      <c r="X120" s="10">
        <v>9423</v>
      </c>
    </row>
    <row r="121" spans="1:24" x14ac:dyDescent="0.2">
      <c r="A121" s="9" t="s">
        <v>299</v>
      </c>
      <c r="B121" s="10">
        <v>271900</v>
      </c>
      <c r="C121" s="10">
        <v>18600</v>
      </c>
      <c r="D121" s="10">
        <v>125000</v>
      </c>
      <c r="E121" s="10"/>
      <c r="F121" s="10"/>
      <c r="G121" s="10"/>
      <c r="H121" s="10">
        <v>415500</v>
      </c>
      <c r="I121" t="str">
        <f>IFERROR(IF(VLOOKUP(A121,'Resources Final'!B:F,5,FALSE)=0,"",VLOOKUP(A121,'Resources Final'!B:F,5,FALSE)),"")</f>
        <v>https://www.desmogblog.com/ayn-rand-institute</v>
      </c>
      <c r="K121" s="9" t="s">
        <v>1979</v>
      </c>
      <c r="L121" s="10">
        <v>339000</v>
      </c>
      <c r="M121" s="10"/>
      <c r="N121" s="10"/>
      <c r="O121" s="10"/>
      <c r="P121" s="10"/>
      <c r="Q121" s="10">
        <v>339000</v>
      </c>
      <c r="R121" t="str">
        <f>IFERROR(IF(VLOOKUP(K121,'Resources Final'!B:F,5,FALSE)=0,"",VLOOKUP(K121,'Resources Final'!B:F,5,FALSE)),"")</f>
        <v/>
      </c>
      <c r="T121" s="9" t="s">
        <v>3547</v>
      </c>
      <c r="U121" s="10">
        <v>9360</v>
      </c>
      <c r="V121" s="10"/>
      <c r="W121" s="10"/>
      <c r="X121" s="10">
        <v>9360</v>
      </c>
    </row>
    <row r="122" spans="1:24" x14ac:dyDescent="0.2">
      <c r="A122" s="9" t="s">
        <v>2329</v>
      </c>
      <c r="B122" s="10">
        <v>412500</v>
      </c>
      <c r="C122" s="10"/>
      <c r="D122" s="10"/>
      <c r="E122" s="10"/>
      <c r="F122" s="10"/>
      <c r="G122" s="10"/>
      <c r="H122" s="10">
        <v>412500</v>
      </c>
      <c r="I122" t="str">
        <f>IFERROR(IF(VLOOKUP(A122,'Resources Final'!B:F,5,FALSE)=0,"",VLOOKUP(A122,'Resources Final'!B:F,5,FALSE)),"")</f>
        <v/>
      </c>
      <c r="K122" s="9" t="s">
        <v>1512</v>
      </c>
      <c r="L122" s="10">
        <v>313000</v>
      </c>
      <c r="M122" s="10"/>
      <c r="N122" s="10"/>
      <c r="O122" s="10"/>
      <c r="P122" s="10"/>
      <c r="Q122" s="10">
        <v>313000</v>
      </c>
      <c r="R122" t="str">
        <f>IFERROR(IF(VLOOKUP(K122,'Resources Final'!B:F,5,FALSE)=0,"",VLOOKUP(K122,'Resources Final'!B:F,5,FALSE)),"")</f>
        <v/>
      </c>
      <c r="T122" s="9" t="s">
        <v>1529</v>
      </c>
      <c r="U122" s="10">
        <v>9360</v>
      </c>
      <c r="V122" s="10"/>
      <c r="W122" s="10"/>
      <c r="X122" s="10">
        <v>9360</v>
      </c>
    </row>
    <row r="123" spans="1:24" x14ac:dyDescent="0.2">
      <c r="A123" s="9" t="s">
        <v>2628</v>
      </c>
      <c r="B123" s="10">
        <v>333811</v>
      </c>
      <c r="C123" s="10">
        <v>48960</v>
      </c>
      <c r="D123" s="10">
        <v>27500</v>
      </c>
      <c r="E123" s="10"/>
      <c r="F123" s="10"/>
      <c r="G123" s="10"/>
      <c r="H123" s="10">
        <v>410271</v>
      </c>
      <c r="I123" t="str">
        <f>IFERROR(IF(VLOOKUP(A123,'Resources Final'!B:F,5,FALSE)=0,"",VLOOKUP(A123,'Resources Final'!B:F,5,FALSE)),"")</f>
        <v>http://www.sourcewatch.org/index.php/National_Taxpayers_Union</v>
      </c>
      <c r="K123" s="9" t="s">
        <v>72</v>
      </c>
      <c r="L123" s="10">
        <v>310000</v>
      </c>
      <c r="M123" s="10"/>
      <c r="N123" s="10"/>
      <c r="O123" s="10"/>
      <c r="P123" s="10"/>
      <c r="Q123" s="10">
        <v>310000</v>
      </c>
      <c r="R123" t="str">
        <f>IFERROR(IF(VLOOKUP(K123,'Resources Final'!B:F,5,FALSE)=0,"",VLOOKUP(K123,'Resources Final'!B:F,5,FALSE)),"")</f>
        <v/>
      </c>
      <c r="T123" s="9" t="s">
        <v>4030</v>
      </c>
      <c r="U123" s="10">
        <v>9293</v>
      </c>
      <c r="V123" s="10"/>
      <c r="W123" s="10"/>
      <c r="X123" s="10">
        <v>9293</v>
      </c>
    </row>
    <row r="124" spans="1:24" x14ac:dyDescent="0.2">
      <c r="A124" s="9" t="s">
        <v>3422</v>
      </c>
      <c r="B124" s="10">
        <v>410000</v>
      </c>
      <c r="C124" s="10"/>
      <c r="D124" s="10"/>
      <c r="E124" s="10"/>
      <c r="F124" s="10"/>
      <c r="G124" s="10"/>
      <c r="H124" s="10">
        <v>410000</v>
      </c>
      <c r="I124" t="str">
        <f>IFERROR(IF(VLOOKUP(A124,'Resources Final'!B:F,5,FALSE)=0,"",VLOOKUP(A124,'Resources Final'!B:F,5,FALSE)),"")</f>
        <v/>
      </c>
      <c r="K124" s="9" t="s">
        <v>2692</v>
      </c>
      <c r="L124" s="10">
        <v>309576</v>
      </c>
      <c r="M124" s="10"/>
      <c r="N124" s="10"/>
      <c r="O124" s="10"/>
      <c r="P124" s="10"/>
      <c r="Q124" s="10">
        <v>309576</v>
      </c>
      <c r="R124" t="str">
        <f>IFERROR(IF(VLOOKUP(K124,'Resources Final'!B:F,5,FALSE)=0,"",VLOOKUP(K124,'Resources Final'!B:F,5,FALSE)),"")</f>
        <v/>
      </c>
      <c r="T124" s="9" t="s">
        <v>3266</v>
      </c>
      <c r="U124" s="10">
        <v>9234</v>
      </c>
      <c r="V124" s="10"/>
      <c r="W124" s="10"/>
      <c r="X124" s="10">
        <v>9234</v>
      </c>
    </row>
    <row r="125" spans="1:24" x14ac:dyDescent="0.2">
      <c r="A125" s="9" t="s">
        <v>1136</v>
      </c>
      <c r="B125" s="10">
        <v>400000</v>
      </c>
      <c r="C125" s="10"/>
      <c r="D125" s="10"/>
      <c r="E125" s="10"/>
      <c r="F125" s="10"/>
      <c r="G125" s="10"/>
      <c r="H125" s="10">
        <v>400000</v>
      </c>
      <c r="I125" t="str">
        <f>IFERROR(IF(VLOOKUP(A125,'Resources Final'!B:F,5,FALSE)=0,"",VLOOKUP(A125,'Resources Final'!B:F,5,FALSE)),"")</f>
        <v>http://www.sourcewatch.org/index.php/Encounter_for_Culture_and_Education</v>
      </c>
      <c r="K125" s="9" t="s">
        <v>949</v>
      </c>
      <c r="L125" s="10">
        <v>303000</v>
      </c>
      <c r="M125" s="10"/>
      <c r="N125" s="10">
        <v>1742</v>
      </c>
      <c r="O125" s="10"/>
      <c r="P125" s="10"/>
      <c r="Q125" s="10">
        <v>304742</v>
      </c>
      <c r="R125" t="str">
        <f>IFERROR(IF(VLOOKUP(K125,'Resources Final'!B:F,5,FALSE)=0,"",VLOOKUP(K125,'Resources Final'!B:F,5,FALSE)),"")</f>
        <v/>
      </c>
      <c r="T125" s="9" t="s">
        <v>3102</v>
      </c>
      <c r="U125" s="10">
        <v>9234</v>
      </c>
      <c r="V125" s="10"/>
      <c r="W125" s="10"/>
      <c r="X125" s="10">
        <v>9234</v>
      </c>
    </row>
    <row r="126" spans="1:24" x14ac:dyDescent="0.2">
      <c r="A126" s="9" t="s">
        <v>426</v>
      </c>
      <c r="B126" s="10"/>
      <c r="C126" s="10"/>
      <c r="D126" s="10"/>
      <c r="E126" s="10"/>
      <c r="F126" s="10">
        <v>400000</v>
      </c>
      <c r="G126" s="10"/>
      <c r="H126" s="10">
        <v>400000</v>
      </c>
      <c r="I126" t="str">
        <f>IFERROR(IF(VLOOKUP(A126,'Resources Final'!B:F,5,FALSE)=0,"",VLOOKUP(A126,'Resources Final'!B:F,5,FALSE)),"")</f>
        <v/>
      </c>
      <c r="K126" s="9" t="s">
        <v>497</v>
      </c>
      <c r="L126" s="10">
        <v>302100</v>
      </c>
      <c r="M126" s="10"/>
      <c r="N126" s="10"/>
      <c r="O126" s="10"/>
      <c r="P126" s="10"/>
      <c r="Q126" s="10">
        <v>302100</v>
      </c>
      <c r="R126" t="str">
        <f>IFERROR(IF(VLOOKUP(K126,'Resources Final'!B:F,5,FALSE)=0,"",VLOOKUP(K126,'Resources Final'!B:F,5,FALSE)),"")</f>
        <v/>
      </c>
      <c r="T126" s="9" t="s">
        <v>2182</v>
      </c>
      <c r="U126" s="10">
        <v>9234</v>
      </c>
      <c r="V126" s="10"/>
      <c r="W126" s="10"/>
      <c r="X126" s="10">
        <v>9234</v>
      </c>
    </row>
    <row r="127" spans="1:24" x14ac:dyDescent="0.2">
      <c r="A127" s="9" t="s">
        <v>1253</v>
      </c>
      <c r="B127" s="10">
        <v>400000</v>
      </c>
      <c r="C127" s="10"/>
      <c r="D127" s="10"/>
      <c r="E127" s="10"/>
      <c r="F127" s="10"/>
      <c r="G127" s="10"/>
      <c r="H127" s="10">
        <v>400000</v>
      </c>
      <c r="I127" t="str">
        <f>IFERROR(IF(VLOOKUP(A127,'Resources Final'!B:F,5,FALSE)=0,"",VLOOKUP(A127,'Resources Final'!B:F,5,FALSE)),"")</f>
        <v>https://www.sourcewatch.org/index.php/Fund_for_Constitutional_Government</v>
      </c>
      <c r="K127" s="9" t="s">
        <v>3758</v>
      </c>
      <c r="L127" s="10">
        <v>300503</v>
      </c>
      <c r="M127" s="10"/>
      <c r="N127" s="10"/>
      <c r="O127" s="10"/>
      <c r="P127" s="10"/>
      <c r="Q127" s="10">
        <v>300503</v>
      </c>
      <c r="R127" t="str">
        <f>IFERROR(IF(VLOOKUP(K127,'Resources Final'!B:F,5,FALSE)=0,"",VLOOKUP(K127,'Resources Final'!B:F,5,FALSE)),"")</f>
        <v/>
      </c>
      <c r="T127" s="9" t="s">
        <v>2911</v>
      </c>
      <c r="U127" s="10">
        <v>9171</v>
      </c>
      <c r="V127" s="10"/>
      <c r="W127" s="10"/>
      <c r="X127" s="10">
        <v>9171</v>
      </c>
    </row>
    <row r="128" spans="1:24" x14ac:dyDescent="0.2">
      <c r="A128" s="9" t="s">
        <v>1167</v>
      </c>
      <c r="B128" s="10">
        <v>395000</v>
      </c>
      <c r="C128" s="10"/>
      <c r="D128" s="10"/>
      <c r="E128" s="10"/>
      <c r="F128" s="10"/>
      <c r="G128" s="10"/>
      <c r="H128" s="10">
        <v>395000</v>
      </c>
      <c r="I128" t="str">
        <f>IFERROR(IF(VLOOKUP(A128,'Resources Final'!B:F,5,FALSE)=0,"",VLOOKUP(A128,'Resources Final'!B:F,5,FALSE)),"")</f>
        <v>https://www.sourcewatch.org/index.php/Eurasia_Group</v>
      </c>
      <c r="K128" s="9" t="s">
        <v>289</v>
      </c>
      <c r="L128" s="10">
        <v>300000</v>
      </c>
      <c r="M128" s="10"/>
      <c r="N128" s="10"/>
      <c r="O128" s="10"/>
      <c r="P128" s="10"/>
      <c r="Q128" s="10">
        <v>300000</v>
      </c>
      <c r="R128" t="str">
        <f>IFERROR(IF(VLOOKUP(K128,'Resources Final'!B:F,5,FALSE)=0,"",VLOOKUP(K128,'Resources Final'!B:F,5,FALSE)),"")</f>
        <v/>
      </c>
      <c r="T128" s="9" t="s">
        <v>1998</v>
      </c>
      <c r="U128" s="10">
        <v>9171</v>
      </c>
      <c r="V128" s="10"/>
      <c r="W128" s="10"/>
      <c r="X128" s="10">
        <v>9171</v>
      </c>
    </row>
    <row r="129" spans="1:24" x14ac:dyDescent="0.2">
      <c r="A129" s="9" t="s">
        <v>2849</v>
      </c>
      <c r="B129" s="10">
        <v>333454</v>
      </c>
      <c r="C129" s="10">
        <v>7636</v>
      </c>
      <c r="D129" s="10">
        <v>44200</v>
      </c>
      <c r="E129" s="10"/>
      <c r="F129" s="10"/>
      <c r="G129" s="10"/>
      <c r="H129" s="10">
        <v>385290</v>
      </c>
      <c r="I129" t="str">
        <f>IFERROR(IF(VLOOKUP(A129,'Resources Final'!B:F,5,FALSE)=0,"",VLOOKUP(A129,'Resources Final'!B:F,5,FALSE)),"")</f>
        <v>http://www.sourcewatch.org/index.php/Philanthropy_Roundtable</v>
      </c>
      <c r="K129" s="9" t="s">
        <v>3609</v>
      </c>
      <c r="L129" s="10">
        <v>296911</v>
      </c>
      <c r="M129" s="10"/>
      <c r="N129" s="10"/>
      <c r="O129" s="10"/>
      <c r="P129" s="10"/>
      <c r="Q129" s="10">
        <v>296911</v>
      </c>
      <c r="R129" t="str">
        <f>IFERROR(IF(VLOOKUP(K129,'Resources Final'!B:F,5,FALSE)=0,"",VLOOKUP(K129,'Resources Final'!B:F,5,FALSE)),"")</f>
        <v/>
      </c>
      <c r="T129" s="9" t="s">
        <v>2898</v>
      </c>
      <c r="U129" s="10">
        <v>9010</v>
      </c>
      <c r="V129" s="10"/>
      <c r="W129" s="10"/>
      <c r="X129" s="10">
        <v>9010</v>
      </c>
    </row>
    <row r="130" spans="1:24" x14ac:dyDescent="0.2">
      <c r="A130" s="9" t="s">
        <v>279</v>
      </c>
      <c r="B130" s="10">
        <v>360500</v>
      </c>
      <c r="C130" s="10"/>
      <c r="D130" s="10"/>
      <c r="E130" s="10"/>
      <c r="F130" s="10"/>
      <c r="G130" s="10"/>
      <c r="H130" s="10">
        <v>360500</v>
      </c>
      <c r="I130" t="str">
        <f>IFERROR(IF(VLOOKUP(A130,'Resources Final'!B:F,5,FALSE)=0,"",VLOOKUP(A130,'Resources Final'!B:F,5,FALSE)),"")</f>
        <v/>
      </c>
      <c r="K130" s="9" t="s">
        <v>3407</v>
      </c>
      <c r="L130" s="10">
        <v>285800</v>
      </c>
      <c r="M130" s="10"/>
      <c r="N130" s="10"/>
      <c r="O130" s="10"/>
      <c r="P130" s="10"/>
      <c r="Q130" s="10">
        <v>285800</v>
      </c>
      <c r="R130" t="str">
        <f>IFERROR(IF(VLOOKUP(K130,'Resources Final'!B:F,5,FALSE)=0,"",VLOOKUP(K130,'Resources Final'!B:F,5,FALSE)),"")</f>
        <v/>
      </c>
      <c r="T130" s="9" t="s">
        <v>3063</v>
      </c>
      <c r="U130" s="10"/>
      <c r="V130" s="10"/>
      <c r="W130" s="10">
        <v>9000</v>
      </c>
      <c r="X130" s="10">
        <v>9000</v>
      </c>
    </row>
    <row r="131" spans="1:24" x14ac:dyDescent="0.2">
      <c r="A131" s="9" t="s">
        <v>660</v>
      </c>
      <c r="B131" s="10">
        <v>217500</v>
      </c>
      <c r="C131" s="10"/>
      <c r="D131" s="10">
        <v>140000</v>
      </c>
      <c r="E131" s="10"/>
      <c r="F131" s="10"/>
      <c r="G131" s="10"/>
      <c r="H131" s="10">
        <v>357500</v>
      </c>
      <c r="I131" t="str">
        <f>IFERROR(IF(VLOOKUP(A131,'Resources Final'!B:F,5,FALSE)=0,"",VLOOKUP(A131,'Resources Final'!B:F,5,FALSE)),"")</f>
        <v>https://www.desmogblog.com/john-stossel</v>
      </c>
      <c r="K131" s="9" t="s">
        <v>4101</v>
      </c>
      <c r="L131" s="10">
        <v>282618</v>
      </c>
      <c r="M131" s="10"/>
      <c r="N131" s="10"/>
      <c r="O131" s="10"/>
      <c r="P131" s="10"/>
      <c r="Q131" s="10">
        <v>282618</v>
      </c>
      <c r="R131" t="str">
        <f>IFERROR(IF(VLOOKUP(K131,'Resources Final'!B:F,5,FALSE)=0,"",VLOOKUP(K131,'Resources Final'!B:F,5,FALSE)),"")</f>
        <v/>
      </c>
      <c r="T131" s="9" t="s">
        <v>2111</v>
      </c>
      <c r="U131" s="10"/>
      <c r="V131" s="10"/>
      <c r="W131" s="10">
        <v>9000</v>
      </c>
      <c r="X131" s="10">
        <v>9000</v>
      </c>
    </row>
    <row r="132" spans="1:24" x14ac:dyDescent="0.2">
      <c r="A132" s="9" t="s">
        <v>4022</v>
      </c>
      <c r="B132" s="10"/>
      <c r="C132" s="10"/>
      <c r="D132" s="10">
        <v>6000</v>
      </c>
      <c r="E132" s="10"/>
      <c r="F132" s="10">
        <v>341810</v>
      </c>
      <c r="G132" s="10"/>
      <c r="H132" s="10">
        <v>347810</v>
      </c>
      <c r="I132" t="str">
        <f>IFERROR(IF(VLOOKUP(A132,'Resources Final'!B:F,5,FALSE)=0,"",VLOOKUP(A132,'Resources Final'!B:F,5,FALSE)),"")</f>
        <v/>
      </c>
      <c r="K132" s="9" t="s">
        <v>3285</v>
      </c>
      <c r="L132" s="10">
        <v>268416</v>
      </c>
      <c r="M132" s="10"/>
      <c r="N132" s="10"/>
      <c r="O132" s="10"/>
      <c r="P132" s="10"/>
      <c r="Q132" s="10">
        <v>268416</v>
      </c>
      <c r="R132" t="str">
        <f>IFERROR(IF(VLOOKUP(K132,'Resources Final'!B:F,5,FALSE)=0,"",VLOOKUP(K132,'Resources Final'!B:F,5,FALSE)),"")</f>
        <v/>
      </c>
      <c r="T132" s="9" t="s">
        <v>2092</v>
      </c>
      <c r="U132" s="10"/>
      <c r="V132" s="10"/>
      <c r="W132" s="10">
        <v>9000</v>
      </c>
      <c r="X132" s="10">
        <v>9000</v>
      </c>
    </row>
    <row r="133" spans="1:24" x14ac:dyDescent="0.2">
      <c r="A133" s="9" t="s">
        <v>1271</v>
      </c>
      <c r="B133" s="10">
        <v>308107</v>
      </c>
      <c r="C133" s="10">
        <v>36800</v>
      </c>
      <c r="D133" s="10"/>
      <c r="E133" s="10"/>
      <c r="F133" s="10"/>
      <c r="G133" s="10"/>
      <c r="H133" s="10">
        <v>344907</v>
      </c>
      <c r="I133" t="str">
        <f>IFERROR(IF(VLOOKUP(A133,'Resources Final'!B:F,5,FALSE)=0,"",VLOOKUP(A133,'Resources Final'!B:F,5,FALSE)),"")</f>
        <v>http://www.sourcewatch.org/index.php/Franklin_Center_for_Government_and_Public_Integrity</v>
      </c>
      <c r="K133" s="9" t="s">
        <v>741</v>
      </c>
      <c r="L133" s="10">
        <v>267400</v>
      </c>
      <c r="M133" s="10"/>
      <c r="N133" s="10"/>
      <c r="O133" s="10"/>
      <c r="P133" s="10"/>
      <c r="Q133" s="10">
        <v>267400</v>
      </c>
      <c r="R133" t="str">
        <f>IFERROR(IF(VLOOKUP(K133,'Resources Final'!B:F,5,FALSE)=0,"",VLOOKUP(K133,'Resources Final'!B:F,5,FALSE)),"")</f>
        <v/>
      </c>
      <c r="T133" s="9" t="s">
        <v>2029</v>
      </c>
      <c r="U133" s="10"/>
      <c r="V133" s="10"/>
      <c r="W133" s="10">
        <v>9000</v>
      </c>
      <c r="X133" s="10">
        <v>9000</v>
      </c>
    </row>
    <row r="134" spans="1:24" x14ac:dyDescent="0.2">
      <c r="A134" s="9" t="s">
        <v>1849</v>
      </c>
      <c r="B134" s="10">
        <v>249972</v>
      </c>
      <c r="C134" s="10">
        <v>7500</v>
      </c>
      <c r="D134" s="10">
        <v>80000</v>
      </c>
      <c r="E134" s="10"/>
      <c r="F134" s="10"/>
      <c r="G134" s="10"/>
      <c r="H134" s="10">
        <v>337472</v>
      </c>
      <c r="I134" t="str">
        <f>IFERROR(IF(VLOOKUP(A134,'Resources Final'!B:F,5,FALSE)=0,"",VLOOKUP(A134,'Resources Final'!B:F,5,FALSE)),"")</f>
        <v>https://www.desmogblog.com/john-locke-foundation</v>
      </c>
      <c r="K134" s="9" t="s">
        <v>3019</v>
      </c>
      <c r="L134" s="10">
        <v>260600</v>
      </c>
      <c r="M134" s="10"/>
      <c r="N134" s="10">
        <v>1000</v>
      </c>
      <c r="O134" s="10"/>
      <c r="P134" s="10"/>
      <c r="Q134" s="10">
        <v>261600</v>
      </c>
      <c r="R134" t="str">
        <f>IFERROR(IF(VLOOKUP(K134,'Resources Final'!B:F,5,FALSE)=0,"",VLOOKUP(K134,'Resources Final'!B:F,5,FALSE)),"")</f>
        <v/>
      </c>
      <c r="T134" s="9" t="s">
        <v>468</v>
      </c>
      <c r="U134" s="10"/>
      <c r="V134" s="10"/>
      <c r="W134" s="10">
        <v>9000</v>
      </c>
      <c r="X134" s="10">
        <v>9000</v>
      </c>
    </row>
    <row r="135" spans="1:24" x14ac:dyDescent="0.2">
      <c r="A135" s="9" t="s">
        <v>1312</v>
      </c>
      <c r="B135" s="10">
        <v>160000</v>
      </c>
      <c r="C135" s="10"/>
      <c r="D135" s="10">
        <v>175000</v>
      </c>
      <c r="E135" s="10"/>
      <c r="F135" s="10"/>
      <c r="G135" s="10"/>
      <c r="H135" s="10">
        <v>335000</v>
      </c>
      <c r="I135" t="str">
        <f>IFERROR(IF(VLOOKUP(A135,'Resources Final'!B:F,5,FALSE)=0,"",VLOOKUP(A135,'Resources Final'!B:F,5,FALSE)),"")</f>
        <v>https://www.desmogblog.com/frontiers-freedom</v>
      </c>
      <c r="K135" s="9" t="s">
        <v>1134</v>
      </c>
      <c r="L135" s="10">
        <v>47500</v>
      </c>
      <c r="M135" s="10"/>
      <c r="N135" s="10"/>
      <c r="O135" s="10"/>
      <c r="P135" s="10">
        <v>209000</v>
      </c>
      <c r="Q135" s="10">
        <v>256500</v>
      </c>
      <c r="R135" t="str">
        <f>IFERROR(IF(VLOOKUP(K135,'Resources Final'!B:F,5,FALSE)=0,"",VLOOKUP(K135,'Resources Final'!B:F,5,FALSE)),"")</f>
        <v/>
      </c>
      <c r="T135" s="9" t="s">
        <v>3431</v>
      </c>
      <c r="U135" s="10">
        <v>8963</v>
      </c>
      <c r="V135" s="10"/>
      <c r="W135" s="10"/>
      <c r="X135" s="10">
        <v>8963</v>
      </c>
    </row>
    <row r="136" spans="1:24" x14ac:dyDescent="0.2">
      <c r="A136" s="9" t="s">
        <v>3890</v>
      </c>
      <c r="B136" s="10">
        <v>311844</v>
      </c>
      <c r="C136" s="10">
        <v>23018</v>
      </c>
      <c r="D136" s="10"/>
      <c r="E136" s="10"/>
      <c r="F136" s="10"/>
      <c r="G136" s="10"/>
      <c r="H136" s="10">
        <v>334862</v>
      </c>
      <c r="I136" t="str">
        <f>IFERROR(IF(VLOOKUP(A136,'Resources Final'!B:F,5,FALSE)=0,"",VLOOKUP(A136,'Resources Final'!B:F,5,FALSE)),"")</f>
        <v>https://www.sourcewatch.org/index.php/Victims_of_Communism_Memorial_Foundation</v>
      </c>
      <c r="K136" s="9" t="s">
        <v>3436</v>
      </c>
      <c r="L136" s="10">
        <v>254000</v>
      </c>
      <c r="M136" s="10"/>
      <c r="N136" s="10"/>
      <c r="O136" s="10"/>
      <c r="P136" s="10"/>
      <c r="Q136" s="10">
        <v>254000</v>
      </c>
      <c r="R136" t="str">
        <f>IFERROR(IF(VLOOKUP(K136,'Resources Final'!B:F,5,FALSE)=0,"",VLOOKUP(K136,'Resources Final'!B:F,5,FALSE)),"")</f>
        <v/>
      </c>
      <c r="T136" s="9" t="s">
        <v>4051</v>
      </c>
      <c r="U136" s="10">
        <v>8960</v>
      </c>
      <c r="V136" s="10"/>
      <c r="W136" s="10"/>
      <c r="X136" s="10">
        <v>8960</v>
      </c>
    </row>
    <row r="137" spans="1:24" x14ac:dyDescent="0.2">
      <c r="A137" s="9" t="s">
        <v>294</v>
      </c>
      <c r="B137" s="10">
        <v>326900</v>
      </c>
      <c r="C137" s="10"/>
      <c r="D137" s="10"/>
      <c r="E137" s="10"/>
      <c r="F137" s="10"/>
      <c r="G137" s="10"/>
      <c r="H137" s="10">
        <v>326900</v>
      </c>
      <c r="I137" t="str">
        <f>IFERROR(IF(VLOOKUP(A137,'Resources Final'!B:F,5,FALSE)=0,"",VLOOKUP(A137,'Resources Final'!B:F,5,FALSE)),"")</f>
        <v/>
      </c>
      <c r="K137" s="9" t="s">
        <v>3799</v>
      </c>
      <c r="L137" s="10">
        <v>253850</v>
      </c>
      <c r="M137" s="10"/>
      <c r="N137" s="10"/>
      <c r="O137" s="10"/>
      <c r="P137" s="10"/>
      <c r="Q137" s="10">
        <v>253850</v>
      </c>
      <c r="R137" t="str">
        <f>IFERROR(IF(VLOOKUP(K137,'Resources Final'!B:F,5,FALSE)=0,"",VLOOKUP(K137,'Resources Final'!B:F,5,FALSE)),"")</f>
        <v/>
      </c>
      <c r="T137" s="9" t="s">
        <v>2930</v>
      </c>
      <c r="U137" s="10">
        <v>8942</v>
      </c>
      <c r="V137" s="10"/>
      <c r="W137" s="10"/>
      <c r="X137" s="10">
        <v>8942</v>
      </c>
    </row>
    <row r="138" spans="1:24" x14ac:dyDescent="0.2">
      <c r="A138" s="9" t="s">
        <v>1422</v>
      </c>
      <c r="B138" s="10">
        <v>275000</v>
      </c>
      <c r="C138" s="10">
        <v>45000</v>
      </c>
      <c r="D138" s="10"/>
      <c r="E138" s="10"/>
      <c r="F138" s="10"/>
      <c r="G138" s="10"/>
      <c r="H138" s="10">
        <v>320000</v>
      </c>
      <c r="I138" t="str">
        <f>IFERROR(IF(VLOOKUP(A138,'Resources Final'!B:F,5,FALSE)=0,"",VLOOKUP(A138,'Resources Final'!B:F,5,FALSE)),"")</f>
        <v>http://www.sourcewatch.org/index.php/Goldwater_Institute</v>
      </c>
      <c r="K138" s="9" t="s">
        <v>3368</v>
      </c>
      <c r="L138" s="10">
        <v>251605</v>
      </c>
      <c r="M138" s="10"/>
      <c r="N138" s="10"/>
      <c r="O138" s="10"/>
      <c r="P138" s="10"/>
      <c r="Q138" s="10">
        <v>251605</v>
      </c>
      <c r="R138" t="str">
        <f>IFERROR(IF(VLOOKUP(K138,'Resources Final'!B:F,5,FALSE)=0,"",VLOOKUP(K138,'Resources Final'!B:F,5,FALSE)),"")</f>
        <v/>
      </c>
      <c r="T138" s="9" t="s">
        <v>4610</v>
      </c>
      <c r="U138" s="10">
        <v>8938</v>
      </c>
      <c r="V138" s="10"/>
      <c r="W138" s="10"/>
      <c r="X138" s="10">
        <v>8938</v>
      </c>
    </row>
    <row r="139" spans="1:24" x14ac:dyDescent="0.2">
      <c r="A139" s="9" t="s">
        <v>1093</v>
      </c>
      <c r="B139" s="10"/>
      <c r="C139" s="10"/>
      <c r="D139" s="10"/>
      <c r="E139" s="10">
        <v>320000</v>
      </c>
      <c r="F139" s="10"/>
      <c r="G139" s="10"/>
      <c r="H139" s="10">
        <v>320000</v>
      </c>
      <c r="I139" t="str">
        <f>IFERROR(IF(VLOOKUP(A139,'Resources Final'!B:F,5,FALSE)=0,"",VLOOKUP(A139,'Resources Final'!B:F,5,FALSE)),"")</f>
        <v/>
      </c>
      <c r="K139" s="9" t="s">
        <v>1386</v>
      </c>
      <c r="L139" s="10">
        <v>240718</v>
      </c>
      <c r="M139" s="10"/>
      <c r="N139" s="10"/>
      <c r="O139" s="10"/>
      <c r="P139" s="10"/>
      <c r="Q139" s="10">
        <v>240718</v>
      </c>
      <c r="R139" t="str">
        <f>IFERROR(IF(VLOOKUP(K139,'Resources Final'!B:F,5,FALSE)=0,"",VLOOKUP(K139,'Resources Final'!B:F,5,FALSE)),"")</f>
        <v/>
      </c>
      <c r="T139" s="9" t="s">
        <v>1398</v>
      </c>
      <c r="U139" s="10">
        <v>8919</v>
      </c>
      <c r="V139" s="10"/>
      <c r="W139" s="10"/>
      <c r="X139" s="10">
        <v>8919</v>
      </c>
    </row>
    <row r="140" spans="1:24" x14ac:dyDescent="0.2">
      <c r="A140" s="9" t="s">
        <v>3351</v>
      </c>
      <c r="B140" s="10"/>
      <c r="C140" s="10"/>
      <c r="D140" s="10"/>
      <c r="E140" s="10">
        <v>315000</v>
      </c>
      <c r="F140" s="10"/>
      <c r="G140" s="10"/>
      <c r="H140" s="10">
        <v>315000</v>
      </c>
      <c r="I140" t="str">
        <f>IFERROR(IF(VLOOKUP(A140,'Resources Final'!B:F,5,FALSE)=0,"",VLOOKUP(A140,'Resources Final'!B:F,5,FALSE)),"")</f>
        <v/>
      </c>
      <c r="K140" s="9" t="s">
        <v>2904</v>
      </c>
      <c r="L140" s="10">
        <v>238900</v>
      </c>
      <c r="M140" s="10"/>
      <c r="N140" s="10"/>
      <c r="O140" s="10"/>
      <c r="P140" s="10"/>
      <c r="Q140" s="10">
        <v>238900</v>
      </c>
      <c r="R140" t="str">
        <f>IFERROR(IF(VLOOKUP(K140,'Resources Final'!B:F,5,FALSE)=0,"",VLOOKUP(K140,'Resources Final'!B:F,5,FALSE)),"")</f>
        <v/>
      </c>
      <c r="T140" s="9" t="s">
        <v>351</v>
      </c>
      <c r="U140" s="10">
        <v>8873</v>
      </c>
      <c r="V140" s="10"/>
      <c r="W140" s="10"/>
      <c r="X140" s="10">
        <v>8873</v>
      </c>
    </row>
    <row r="141" spans="1:24" x14ac:dyDescent="0.2">
      <c r="A141" s="9" t="s">
        <v>3583</v>
      </c>
      <c r="B141" s="10">
        <v>312000</v>
      </c>
      <c r="C141" s="10"/>
      <c r="D141" s="10"/>
      <c r="E141" s="10"/>
      <c r="F141" s="10"/>
      <c r="G141" s="10"/>
      <c r="H141" s="10">
        <v>312000</v>
      </c>
      <c r="I141" t="str">
        <f>IFERROR(IF(VLOOKUP(A141,'Resources Final'!B:F,5,FALSE)=0,"",VLOOKUP(A141,'Resources Final'!B:F,5,FALSE)),"")</f>
        <v/>
      </c>
      <c r="K141" s="9" t="s">
        <v>3344</v>
      </c>
      <c r="L141" s="10">
        <v>230000</v>
      </c>
      <c r="M141" s="10"/>
      <c r="N141" s="10"/>
      <c r="O141" s="10">
        <v>1000</v>
      </c>
      <c r="P141" s="10"/>
      <c r="Q141" s="10">
        <v>231000</v>
      </c>
      <c r="R141" t="str">
        <f>IFERROR(IF(VLOOKUP(K141,'Resources Final'!B:F,5,FALSE)=0,"",VLOOKUP(K141,'Resources Final'!B:F,5,FALSE)),"")</f>
        <v/>
      </c>
      <c r="T141" s="9" t="s">
        <v>2559</v>
      </c>
      <c r="U141" s="10">
        <v>8865</v>
      </c>
      <c r="V141" s="10"/>
      <c r="W141" s="10"/>
      <c r="X141" s="10">
        <v>8865</v>
      </c>
    </row>
    <row r="142" spans="1:24" x14ac:dyDescent="0.2">
      <c r="A142" s="9" t="s">
        <v>1298</v>
      </c>
      <c r="B142" s="10">
        <v>307000</v>
      </c>
      <c r="C142" s="10"/>
      <c r="D142" s="10"/>
      <c r="E142" s="10"/>
      <c r="F142" s="10"/>
      <c r="G142" s="10"/>
      <c r="H142" s="10">
        <v>307000</v>
      </c>
      <c r="I142" t="str">
        <f>IFERROR(IF(VLOOKUP(A142,'Resources Final'!B:F,5,FALSE)=0,"",VLOOKUP(A142,'Resources Final'!B:F,5,FALSE)),"")</f>
        <v/>
      </c>
      <c r="K142" s="9" t="s">
        <v>1233</v>
      </c>
      <c r="L142" s="10">
        <v>230546</v>
      </c>
      <c r="M142" s="10"/>
      <c r="N142" s="10"/>
      <c r="O142" s="10"/>
      <c r="P142" s="10"/>
      <c r="Q142" s="10">
        <v>230546</v>
      </c>
      <c r="R142" t="str">
        <f>IFERROR(IF(VLOOKUP(K142,'Resources Final'!B:F,5,FALSE)=0,"",VLOOKUP(K142,'Resources Final'!B:F,5,FALSE)),"")</f>
        <v/>
      </c>
      <c r="T142" s="9" t="s">
        <v>1207</v>
      </c>
      <c r="U142" s="10">
        <v>8865</v>
      </c>
      <c r="V142" s="10"/>
      <c r="W142" s="10"/>
      <c r="X142" s="10">
        <v>8865</v>
      </c>
    </row>
    <row r="143" spans="1:24" x14ac:dyDescent="0.2">
      <c r="A143" s="9" t="s">
        <v>2120</v>
      </c>
      <c r="B143" s="10">
        <v>137138</v>
      </c>
      <c r="C143" s="10">
        <v>55654</v>
      </c>
      <c r="D143" s="10">
        <v>109500</v>
      </c>
      <c r="E143" s="10"/>
      <c r="F143" s="10"/>
      <c r="G143" s="10"/>
      <c r="H143" s="10">
        <v>302292</v>
      </c>
      <c r="I143" t="str">
        <f>IFERROR(IF(VLOOKUP(A143,'Resources Final'!B:F,5,FALSE)=0,"",VLOOKUP(A143,'Resources Final'!B:F,5,FALSE)),"")</f>
        <v>https://www.desmogblog.com/leadership-institute</v>
      </c>
      <c r="K143" s="9" t="s">
        <v>1624</v>
      </c>
      <c r="L143" s="10">
        <v>228500</v>
      </c>
      <c r="M143" s="10"/>
      <c r="N143" s="10"/>
      <c r="O143" s="10"/>
      <c r="P143" s="10"/>
      <c r="Q143" s="10">
        <v>228500</v>
      </c>
      <c r="R143" t="str">
        <f>IFERROR(IF(VLOOKUP(K143,'Resources Final'!B:F,5,FALSE)=0,"",VLOOKUP(K143,'Resources Final'!B:F,5,FALSE)),"")</f>
        <v/>
      </c>
      <c r="T143" s="9" t="s">
        <v>1348</v>
      </c>
      <c r="U143" s="10">
        <v>8865</v>
      </c>
      <c r="V143" s="10"/>
      <c r="W143" s="10"/>
      <c r="X143" s="10">
        <v>8865</v>
      </c>
    </row>
    <row r="144" spans="1:24" x14ac:dyDescent="0.2">
      <c r="A144" s="9" t="s">
        <v>4634</v>
      </c>
      <c r="B144" s="10">
        <v>300200</v>
      </c>
      <c r="C144" s="10"/>
      <c r="D144" s="10"/>
      <c r="E144" s="10"/>
      <c r="F144" s="10"/>
      <c r="G144" s="10"/>
      <c r="H144" s="10">
        <v>300200</v>
      </c>
      <c r="I144" t="str">
        <f>IFERROR(IF(VLOOKUP(A144,'Resources Final'!B:F,5,FALSE)=0,"",VLOOKUP(A144,'Resources Final'!B:F,5,FALSE)),"")</f>
        <v>https://www.sourcewatch.org/index.php/Education_Next</v>
      </c>
      <c r="K144" s="9" t="s">
        <v>3787</v>
      </c>
      <c r="L144" s="10">
        <v>227118</v>
      </c>
      <c r="M144" s="10"/>
      <c r="N144" s="10"/>
      <c r="O144" s="10"/>
      <c r="P144" s="10"/>
      <c r="Q144" s="10">
        <v>227118</v>
      </c>
      <c r="R144" t="str">
        <f>IFERROR(IF(VLOOKUP(K144,'Resources Final'!B:F,5,FALSE)=0,"",VLOOKUP(K144,'Resources Final'!B:F,5,FALSE)),"")</f>
        <v/>
      </c>
      <c r="T144" s="9" t="s">
        <v>533</v>
      </c>
      <c r="U144" s="10">
        <v>8865</v>
      </c>
      <c r="V144" s="10"/>
      <c r="W144" s="10"/>
      <c r="X144" s="10">
        <v>8865</v>
      </c>
    </row>
    <row r="145" spans="1:24" x14ac:dyDescent="0.2">
      <c r="A145" s="9" t="s">
        <v>2862</v>
      </c>
      <c r="B145" s="10"/>
      <c r="C145" s="10"/>
      <c r="D145" s="10"/>
      <c r="E145" s="10">
        <v>300000</v>
      </c>
      <c r="F145" s="10"/>
      <c r="G145" s="10"/>
      <c r="H145" s="10">
        <v>300000</v>
      </c>
      <c r="I145" t="str">
        <f>IFERROR(IF(VLOOKUP(A145,'Resources Final'!B:F,5,FALSE)=0,"",VLOOKUP(A145,'Resources Final'!B:F,5,FALSE)),"")</f>
        <v>https://www.sourcewatch.org/index.php/Pioneer_Institute_for_Public_Policy_Research</v>
      </c>
      <c r="K145" s="9" t="s">
        <v>3025</v>
      </c>
      <c r="L145" s="10">
        <v>174800</v>
      </c>
      <c r="M145" s="10"/>
      <c r="N145" s="10"/>
      <c r="O145" s="10">
        <v>50000</v>
      </c>
      <c r="P145" s="10"/>
      <c r="Q145" s="10">
        <v>224800</v>
      </c>
      <c r="R145" t="str">
        <f>IFERROR(IF(VLOOKUP(K145,'Resources Final'!B:F,5,FALSE)=0,"",VLOOKUP(K145,'Resources Final'!B:F,5,FALSE)),"")</f>
        <v/>
      </c>
      <c r="T145" s="9" t="s">
        <v>642</v>
      </c>
      <c r="U145" s="10">
        <v>8865</v>
      </c>
      <c r="V145" s="10"/>
      <c r="W145" s="10"/>
      <c r="X145" s="10">
        <v>8865</v>
      </c>
    </row>
    <row r="146" spans="1:24" x14ac:dyDescent="0.2">
      <c r="A146" s="9" t="s">
        <v>1645</v>
      </c>
      <c r="B146" s="10"/>
      <c r="C146" s="10"/>
      <c r="D146" s="10"/>
      <c r="E146" s="10">
        <v>300000</v>
      </c>
      <c r="F146" s="10"/>
      <c r="G146" s="10"/>
      <c r="H146" s="10">
        <v>300000</v>
      </c>
      <c r="I146" t="str">
        <f>IFERROR(IF(VLOOKUP(A146,'Resources Final'!B:F,5,FALSE)=0,"",VLOOKUP(A146,'Resources Final'!B:F,5,FALSE)),"")</f>
        <v/>
      </c>
      <c r="K146" s="9" t="s">
        <v>2450</v>
      </c>
      <c r="L146" s="10">
        <v>224230</v>
      </c>
      <c r="M146" s="10"/>
      <c r="N146" s="10"/>
      <c r="O146" s="10"/>
      <c r="P146" s="10"/>
      <c r="Q146" s="10">
        <v>224230</v>
      </c>
      <c r="R146" t="str">
        <f>IFERROR(IF(VLOOKUP(K146,'Resources Final'!B:F,5,FALSE)=0,"",VLOOKUP(K146,'Resources Final'!B:F,5,FALSE)),"")</f>
        <v/>
      </c>
      <c r="T146" s="9" t="s">
        <v>3141</v>
      </c>
      <c r="U146" s="10">
        <v>8784</v>
      </c>
      <c r="V146" s="10"/>
      <c r="W146" s="10"/>
      <c r="X146" s="10">
        <v>8784</v>
      </c>
    </row>
    <row r="147" spans="1:24" x14ac:dyDescent="0.2">
      <c r="A147" s="9" t="s">
        <v>3602</v>
      </c>
      <c r="B147" s="10">
        <v>295000</v>
      </c>
      <c r="C147" s="10"/>
      <c r="D147" s="10"/>
      <c r="E147" s="10"/>
      <c r="F147" s="10"/>
      <c r="G147" s="10"/>
      <c r="H147" s="10">
        <v>295000</v>
      </c>
      <c r="I147" t="str">
        <f>IFERROR(IF(VLOOKUP(A147,'Resources Final'!B:F,5,FALSE)=0,"",VLOOKUP(A147,'Resources Final'!B:F,5,FALSE)),"")</f>
        <v/>
      </c>
      <c r="K147" s="9" t="s">
        <v>2897</v>
      </c>
      <c r="L147" s="10">
        <v>221040</v>
      </c>
      <c r="M147" s="10"/>
      <c r="N147" s="10"/>
      <c r="O147" s="10"/>
      <c r="P147" s="10"/>
      <c r="Q147" s="10">
        <v>221040</v>
      </c>
      <c r="R147" t="str">
        <f>IFERROR(IF(VLOOKUP(K147,'Resources Final'!B:F,5,FALSE)=0,"",VLOOKUP(K147,'Resources Final'!B:F,5,FALSE)),"")</f>
        <v/>
      </c>
      <c r="T147" s="9" t="s">
        <v>2265</v>
      </c>
      <c r="U147" s="10">
        <v>8700</v>
      </c>
      <c r="V147" s="10"/>
      <c r="W147" s="10"/>
      <c r="X147" s="10">
        <v>8700</v>
      </c>
    </row>
    <row r="148" spans="1:24" x14ac:dyDescent="0.2">
      <c r="A148" s="9" t="s">
        <v>125</v>
      </c>
      <c r="B148" s="10"/>
      <c r="C148" s="10"/>
      <c r="D148" s="10"/>
      <c r="E148" s="10">
        <v>295000</v>
      </c>
      <c r="F148" s="10"/>
      <c r="G148" s="10"/>
      <c r="H148" s="10">
        <v>295000</v>
      </c>
      <c r="I148" t="str">
        <f>IFERROR(IF(VLOOKUP(A148,'Resources Final'!B:F,5,FALSE)=0,"",VLOOKUP(A148,'Resources Final'!B:F,5,FALSE)),"")</f>
        <v/>
      </c>
      <c r="K148" s="9" t="s">
        <v>1614</v>
      </c>
      <c r="L148" s="10">
        <v>219900</v>
      </c>
      <c r="M148" s="10"/>
      <c r="N148" s="10"/>
      <c r="O148" s="10"/>
      <c r="P148" s="10"/>
      <c r="Q148" s="10">
        <v>219900</v>
      </c>
      <c r="R148" t="str">
        <f>IFERROR(IF(VLOOKUP(K148,'Resources Final'!B:F,5,FALSE)=0,"",VLOOKUP(K148,'Resources Final'!B:F,5,FALSE)),"")</f>
        <v/>
      </c>
      <c r="T148" s="9" t="s">
        <v>102</v>
      </c>
      <c r="U148" s="10">
        <v>8700</v>
      </c>
      <c r="V148" s="10"/>
      <c r="W148" s="10"/>
      <c r="X148" s="10">
        <v>8700</v>
      </c>
    </row>
    <row r="149" spans="1:24" x14ac:dyDescent="0.2">
      <c r="A149" s="9" t="s">
        <v>4303</v>
      </c>
      <c r="B149" s="10">
        <v>292000</v>
      </c>
      <c r="C149" s="10"/>
      <c r="D149" s="10"/>
      <c r="E149" s="10"/>
      <c r="F149" s="10"/>
      <c r="G149" s="10"/>
      <c r="H149" s="10">
        <v>292000</v>
      </c>
      <c r="I149" t="str">
        <f>IFERROR(IF(VLOOKUP(A149,'Resources Final'!B:F,5,FALSE)=0,"",VLOOKUP(A149,'Resources Final'!B:F,5,FALSE)),"")</f>
        <v/>
      </c>
      <c r="K149" s="9" t="s">
        <v>3668</v>
      </c>
      <c r="L149" s="10">
        <v>214500</v>
      </c>
      <c r="M149" s="10"/>
      <c r="N149" s="10"/>
      <c r="O149" s="10"/>
      <c r="P149" s="10"/>
      <c r="Q149" s="10">
        <v>214500</v>
      </c>
      <c r="R149" t="str">
        <f>IFERROR(IF(VLOOKUP(K149,'Resources Final'!B:F,5,FALSE)=0,"",VLOOKUP(K149,'Resources Final'!B:F,5,FALSE)),"")</f>
        <v/>
      </c>
      <c r="T149" s="9" t="s">
        <v>4135</v>
      </c>
      <c r="U149" s="10">
        <v>8684</v>
      </c>
      <c r="V149" s="10"/>
      <c r="W149" s="10"/>
      <c r="X149" s="10">
        <v>8684</v>
      </c>
    </row>
    <row r="150" spans="1:24" x14ac:dyDescent="0.2">
      <c r="A150" s="9" t="s">
        <v>184</v>
      </c>
      <c r="B150" s="10">
        <v>216612</v>
      </c>
      <c r="C150" s="10">
        <v>73600</v>
      </c>
      <c r="D150" s="10"/>
      <c r="E150" s="10"/>
      <c r="F150" s="10"/>
      <c r="G150" s="10"/>
      <c r="H150" s="10">
        <v>290212</v>
      </c>
      <c r="I150" t="str">
        <f>IFERROR(IF(VLOOKUP(A150,'Resources Final'!B:F,5,FALSE)=0,"",VLOOKUP(A150,'Resources Final'!B:F,5,FALSE)),"")</f>
        <v>https://www.sourcewatch.org/index.php/American_Council_of_Trustees_and_Alumni</v>
      </c>
      <c r="K150" s="9" t="s">
        <v>3823</v>
      </c>
      <c r="L150" s="10">
        <v>209308</v>
      </c>
      <c r="M150" s="10"/>
      <c r="N150" s="10"/>
      <c r="O150" s="10"/>
      <c r="P150" s="10"/>
      <c r="Q150" s="10">
        <v>209308</v>
      </c>
      <c r="R150" t="str">
        <f>IFERROR(IF(VLOOKUP(K150,'Resources Final'!B:F,5,FALSE)=0,"",VLOOKUP(K150,'Resources Final'!B:F,5,FALSE)),"")</f>
        <v/>
      </c>
      <c r="T150" s="9" t="s">
        <v>2103</v>
      </c>
      <c r="U150" s="10">
        <v>8648</v>
      </c>
      <c r="V150" s="10"/>
      <c r="W150" s="10"/>
      <c r="X150" s="10">
        <v>8648</v>
      </c>
    </row>
    <row r="151" spans="1:24" x14ac:dyDescent="0.2">
      <c r="A151" s="9" t="s">
        <v>3600</v>
      </c>
      <c r="B151" s="10">
        <v>287673</v>
      </c>
      <c r="C151" s="10"/>
      <c r="D151" s="10"/>
      <c r="E151" s="10"/>
      <c r="F151" s="10"/>
      <c r="G151" s="10"/>
      <c r="H151" s="10">
        <v>287673</v>
      </c>
      <c r="I151" t="str">
        <f>IFERROR(IF(VLOOKUP(A151,'Resources Final'!B:F,5,FALSE)=0,"",VLOOKUP(A151,'Resources Final'!B:F,5,FALSE)),"")</f>
        <v>https://www.sourcewatch.org/index.php/Phillips_Foundation</v>
      </c>
      <c r="K151" s="9" t="s">
        <v>577</v>
      </c>
      <c r="L151" s="10">
        <v>207832</v>
      </c>
      <c r="M151" s="10"/>
      <c r="N151" s="10"/>
      <c r="O151" s="10"/>
      <c r="P151" s="10"/>
      <c r="Q151" s="10">
        <v>207832</v>
      </c>
      <c r="R151" t="str">
        <f>IFERROR(IF(VLOOKUP(K151,'Resources Final'!B:F,5,FALSE)=0,"",VLOOKUP(K151,'Resources Final'!B:F,5,FALSE)),"")</f>
        <v/>
      </c>
      <c r="T151" s="9" t="s">
        <v>987</v>
      </c>
      <c r="U151" s="10">
        <v>8568</v>
      </c>
      <c r="V151" s="10"/>
      <c r="W151" s="10"/>
      <c r="X151" s="10">
        <v>8568</v>
      </c>
    </row>
    <row r="152" spans="1:24" x14ac:dyDescent="0.2">
      <c r="A152" s="9" t="s">
        <v>3154</v>
      </c>
      <c r="B152" s="10">
        <v>287550</v>
      </c>
      <c r="C152" s="10"/>
      <c r="D152" s="10"/>
      <c r="E152" s="10"/>
      <c r="F152" s="10"/>
      <c r="G152" s="10"/>
      <c r="H152" s="10">
        <v>287550</v>
      </c>
      <c r="I152" t="str">
        <f>IFERROR(IF(VLOOKUP(A152,'Resources Final'!B:F,5,FALSE)=0,"",VLOOKUP(A152,'Resources Final'!B:F,5,FALSE)),"")</f>
        <v/>
      </c>
      <c r="K152" s="9" t="s">
        <v>301</v>
      </c>
      <c r="L152" s="10">
        <v>204535</v>
      </c>
      <c r="M152" s="10"/>
      <c r="N152" s="10"/>
      <c r="O152" s="10"/>
      <c r="P152" s="10"/>
      <c r="Q152" s="10">
        <v>204535</v>
      </c>
      <c r="R152" t="str">
        <f>IFERROR(IF(VLOOKUP(K152,'Resources Final'!B:F,5,FALSE)=0,"",VLOOKUP(K152,'Resources Final'!B:F,5,FALSE)),"")</f>
        <v/>
      </c>
      <c r="T152" s="9" t="s">
        <v>2722</v>
      </c>
      <c r="U152" s="10">
        <v>8550</v>
      </c>
      <c r="V152" s="10"/>
      <c r="W152" s="10"/>
      <c r="X152" s="10">
        <v>8550</v>
      </c>
    </row>
    <row r="153" spans="1:24" x14ac:dyDescent="0.2">
      <c r="A153" s="9" t="s">
        <v>1142</v>
      </c>
      <c r="B153" s="10">
        <v>237516</v>
      </c>
      <c r="C153" s="10"/>
      <c r="D153" s="10">
        <v>50000</v>
      </c>
      <c r="E153" s="10"/>
      <c r="F153" s="10"/>
      <c r="G153" s="10"/>
      <c r="H153" s="10">
        <v>287516</v>
      </c>
      <c r="I153" t="str">
        <f>IFERROR(IF(VLOOKUP(A153,'Resources Final'!B:F,5,FALSE)=0,"",VLOOKUP(A153,'Resources Final'!B:F,5,FALSE)),"")</f>
        <v>http://www.sourcewatch.org/index.php/Environmental_Literacy_Council</v>
      </c>
      <c r="K153" s="9" t="s">
        <v>271</v>
      </c>
      <c r="L153" s="10">
        <v>201500</v>
      </c>
      <c r="M153" s="10"/>
      <c r="N153" s="10"/>
      <c r="O153" s="10"/>
      <c r="P153" s="10"/>
      <c r="Q153" s="10">
        <v>201500</v>
      </c>
      <c r="R153" t="str">
        <f>IFERROR(IF(VLOOKUP(K153,'Resources Final'!B:F,5,FALSE)=0,"",VLOOKUP(K153,'Resources Final'!B:F,5,FALSE)),"")</f>
        <v/>
      </c>
      <c r="T153" s="9" t="s">
        <v>1870</v>
      </c>
      <c r="U153" s="10">
        <v>8550</v>
      </c>
      <c r="V153" s="10"/>
      <c r="W153" s="10"/>
      <c r="X153" s="10">
        <v>8550</v>
      </c>
    </row>
    <row r="154" spans="1:24" x14ac:dyDescent="0.2">
      <c r="A154" s="9" t="s">
        <v>3383</v>
      </c>
      <c r="B154" s="10">
        <v>280000</v>
      </c>
      <c r="C154" s="10"/>
      <c r="D154" s="10"/>
      <c r="E154" s="10"/>
      <c r="F154" s="10"/>
      <c r="G154" s="10"/>
      <c r="H154" s="10">
        <v>280000</v>
      </c>
      <c r="I154" t="str">
        <f>IFERROR(IF(VLOOKUP(A154,'Resources Final'!B:F,5,FALSE)=0,"",VLOOKUP(A154,'Resources Final'!B:F,5,FALSE)),"")</f>
        <v>https://www.sourcewatch.org/index.php/Spiked_Online</v>
      </c>
      <c r="K154" s="9" t="s">
        <v>3854</v>
      </c>
      <c r="L154" s="10">
        <v>200000</v>
      </c>
      <c r="M154" s="10"/>
      <c r="N154" s="10"/>
      <c r="O154" s="10"/>
      <c r="P154" s="10"/>
      <c r="Q154" s="10">
        <v>200000</v>
      </c>
      <c r="R154" t="str">
        <f>IFERROR(IF(VLOOKUP(K154,'Resources Final'!B:F,5,FALSE)=0,"",VLOOKUP(K154,'Resources Final'!B:F,5,FALSE)),"")</f>
        <v/>
      </c>
      <c r="T154" s="9" t="s">
        <v>3448</v>
      </c>
      <c r="U154" s="10">
        <v>8539</v>
      </c>
      <c r="V154" s="10"/>
      <c r="W154" s="10"/>
      <c r="X154" s="10">
        <v>8539</v>
      </c>
    </row>
    <row r="155" spans="1:24" x14ac:dyDescent="0.2">
      <c r="A155" s="9" t="s">
        <v>3532</v>
      </c>
      <c r="B155" s="10">
        <v>275000</v>
      </c>
      <c r="C155" s="10"/>
      <c r="D155" s="10"/>
      <c r="E155" s="10"/>
      <c r="F155" s="10"/>
      <c r="G155" s="10"/>
      <c r="H155" s="10">
        <v>275000</v>
      </c>
      <c r="I155" t="str">
        <f>IFERROR(IF(VLOOKUP(A155,'Resources Final'!B:F,5,FALSE)=0,"",VLOOKUP(A155,'Resources Final'!B:F,5,FALSE)),"")</f>
        <v>https://www.sourcewatch.org/index.php/Taxpayers_for_Common_Sense</v>
      </c>
      <c r="K155" s="9" t="s">
        <v>392</v>
      </c>
      <c r="L155" s="10">
        <v>198500</v>
      </c>
      <c r="M155" s="10"/>
      <c r="N155" s="10"/>
      <c r="O155" s="10"/>
      <c r="P155" s="10"/>
      <c r="Q155" s="10">
        <v>198500</v>
      </c>
      <c r="R155" t="str">
        <f>IFERROR(IF(VLOOKUP(K155,'Resources Final'!B:F,5,FALSE)=0,"",VLOOKUP(K155,'Resources Final'!B:F,5,FALSE)),"")</f>
        <v/>
      </c>
      <c r="T155" s="9" t="s">
        <v>2730</v>
      </c>
      <c r="U155" s="10">
        <v>8514</v>
      </c>
      <c r="V155" s="10"/>
      <c r="W155" s="10"/>
      <c r="X155" s="10">
        <v>8514</v>
      </c>
    </row>
    <row r="156" spans="1:24" x14ac:dyDescent="0.2">
      <c r="A156" s="9" t="s">
        <v>1294</v>
      </c>
      <c r="B156" s="10">
        <v>275000</v>
      </c>
      <c r="C156" s="10"/>
      <c r="D156" s="10"/>
      <c r="E156" s="10"/>
      <c r="F156" s="10"/>
      <c r="G156" s="10"/>
      <c r="H156" s="10">
        <v>275000</v>
      </c>
      <c r="I156" t="str">
        <f>IFERROR(IF(VLOOKUP(A156,'Resources Final'!B:F,5,FALSE)=0,"",VLOOKUP(A156,'Resources Final'!B:F,5,FALSE)),"")</f>
        <v>https://www.sourcewatch.org/index.php/Freedom_Foundation</v>
      </c>
      <c r="K156" s="9" t="s">
        <v>740</v>
      </c>
      <c r="L156" s="10">
        <v>195760</v>
      </c>
      <c r="M156" s="10"/>
      <c r="N156" s="10"/>
      <c r="O156" s="10"/>
      <c r="P156" s="10"/>
      <c r="Q156" s="10">
        <v>195760</v>
      </c>
      <c r="R156" t="str">
        <f>IFERROR(IF(VLOOKUP(K156,'Resources Final'!B:F,5,FALSE)=0,"",VLOOKUP(K156,'Resources Final'!B:F,5,FALSE)),"")</f>
        <v/>
      </c>
      <c r="T156" s="9" t="s">
        <v>1725</v>
      </c>
      <c r="U156" s="10">
        <v>8514</v>
      </c>
      <c r="V156" s="10"/>
      <c r="W156" s="10"/>
      <c r="X156" s="10">
        <v>8514</v>
      </c>
    </row>
    <row r="157" spans="1:24" x14ac:dyDescent="0.2">
      <c r="A157" s="9" t="s">
        <v>126</v>
      </c>
      <c r="B157" s="10"/>
      <c r="C157" s="10"/>
      <c r="D157" s="10"/>
      <c r="E157" s="10">
        <v>271000</v>
      </c>
      <c r="F157" s="10"/>
      <c r="G157" s="10"/>
      <c r="H157" s="10">
        <v>271000</v>
      </c>
      <c r="I157" t="str">
        <f>IFERROR(IF(VLOOKUP(A157,'Resources Final'!B:F,5,FALSE)=0,"",VLOOKUP(A157,'Resources Final'!B:F,5,FALSE)),"")</f>
        <v/>
      </c>
      <c r="K157" s="9" t="s">
        <v>2856</v>
      </c>
      <c r="L157" s="10">
        <v>193000</v>
      </c>
      <c r="M157" s="10"/>
      <c r="N157" s="10"/>
      <c r="O157" s="10"/>
      <c r="P157" s="10"/>
      <c r="Q157" s="10">
        <v>193000</v>
      </c>
      <c r="R157" t="str">
        <f>IFERROR(IF(VLOOKUP(K157,'Resources Final'!B:F,5,FALSE)=0,"",VLOOKUP(K157,'Resources Final'!B:F,5,FALSE)),"")</f>
        <v/>
      </c>
      <c r="T157" s="9" t="s">
        <v>2924</v>
      </c>
      <c r="U157" s="10"/>
      <c r="V157" s="10"/>
      <c r="W157" s="10">
        <v>8500</v>
      </c>
      <c r="X157" s="10">
        <v>8500</v>
      </c>
    </row>
    <row r="158" spans="1:24" x14ac:dyDescent="0.2">
      <c r="A158" s="9" t="s">
        <v>3545</v>
      </c>
      <c r="B158" s="10">
        <v>262500</v>
      </c>
      <c r="C158" s="10"/>
      <c r="D158" s="10"/>
      <c r="E158" s="10"/>
      <c r="F158" s="10"/>
      <c r="G158" s="10"/>
      <c r="H158" s="10">
        <v>262500</v>
      </c>
      <c r="I158" t="str">
        <f>IFERROR(IF(VLOOKUP(A158,'Resources Final'!B:F,5,FALSE)=0,"",VLOOKUP(A158,'Resources Final'!B:F,5,FALSE)),"")</f>
        <v/>
      </c>
      <c r="K158" s="9" t="s">
        <v>724</v>
      </c>
      <c r="L158" s="10">
        <v>193000</v>
      </c>
      <c r="M158" s="10"/>
      <c r="N158" s="10"/>
      <c r="O158" s="10"/>
      <c r="P158" s="10"/>
      <c r="Q158" s="10">
        <v>193000</v>
      </c>
      <c r="R158" t="str">
        <f>IFERROR(IF(VLOOKUP(K158,'Resources Final'!B:F,5,FALSE)=0,"",VLOOKUP(K158,'Resources Final'!B:F,5,FALSE)),"")</f>
        <v/>
      </c>
      <c r="T158" s="9" t="s">
        <v>2381</v>
      </c>
      <c r="U158" s="10"/>
      <c r="V158" s="10"/>
      <c r="W158" s="10">
        <v>8500</v>
      </c>
      <c r="X158" s="10">
        <v>8500</v>
      </c>
    </row>
    <row r="159" spans="1:24" x14ac:dyDescent="0.2">
      <c r="A159" s="9" t="s">
        <v>367</v>
      </c>
      <c r="B159" s="10">
        <v>259000</v>
      </c>
      <c r="C159" s="10"/>
      <c r="D159" s="10"/>
      <c r="E159" s="10"/>
      <c r="F159" s="10"/>
      <c r="G159" s="10"/>
      <c r="H159" s="10">
        <v>259000</v>
      </c>
      <c r="I159" t="str">
        <f>IFERROR(IF(VLOOKUP(A159,'Resources Final'!B:F,5,FALSE)=0,"",VLOOKUP(A159,'Resources Final'!B:F,5,FALSE)),"")</f>
        <v>https://www.sourcewatch.org/index.php/Beacon_Center_of_Tennessee</v>
      </c>
      <c r="K159" s="9" t="s">
        <v>811</v>
      </c>
      <c r="L159" s="10"/>
      <c r="M159" s="10"/>
      <c r="N159" s="10"/>
      <c r="O159" s="10"/>
      <c r="P159" s="10">
        <v>182250</v>
      </c>
      <c r="Q159" s="10">
        <v>182250</v>
      </c>
      <c r="R159" t="str">
        <f>IFERROR(IF(VLOOKUP(K159,'Resources Final'!B:F,5,FALSE)=0,"",VLOOKUP(K159,'Resources Final'!B:F,5,FALSE)),"")</f>
        <v/>
      </c>
      <c r="T159" s="9" t="s">
        <v>2503</v>
      </c>
      <c r="U159" s="10">
        <v>8469</v>
      </c>
      <c r="V159" s="10"/>
      <c r="W159" s="10"/>
      <c r="X159" s="10">
        <v>8469</v>
      </c>
    </row>
    <row r="160" spans="1:24" x14ac:dyDescent="0.2">
      <c r="A160" s="9" t="s">
        <v>3276</v>
      </c>
      <c r="B160" s="10"/>
      <c r="C160" s="10"/>
      <c r="D160" s="10"/>
      <c r="E160" s="10"/>
      <c r="F160" s="10">
        <v>250000</v>
      </c>
      <c r="G160" s="10"/>
      <c r="H160" s="10">
        <v>250000</v>
      </c>
      <c r="I160" t="str">
        <f>IFERROR(IF(VLOOKUP(A160,'Resources Final'!B:F,5,FALSE)=0,"",VLOOKUP(A160,'Resources Final'!B:F,5,FALSE)),"")</f>
        <v/>
      </c>
      <c r="K160" s="9" t="s">
        <v>4601</v>
      </c>
      <c r="L160" s="10">
        <v>182000</v>
      </c>
      <c r="M160" s="10"/>
      <c r="N160" s="10"/>
      <c r="O160" s="10"/>
      <c r="P160" s="10"/>
      <c r="Q160" s="10">
        <v>182000</v>
      </c>
      <c r="R160" t="str">
        <f>IFERROR(IF(VLOOKUP(K160,'Resources Final'!B:F,5,FALSE)=0,"",VLOOKUP(K160,'Resources Final'!B:F,5,FALSE)),"")</f>
        <v/>
      </c>
      <c r="T160" s="9" t="s">
        <v>1596</v>
      </c>
      <c r="U160" s="10">
        <v>8383</v>
      </c>
      <c r="V160" s="10"/>
      <c r="W160" s="10"/>
      <c r="X160" s="10">
        <v>8383</v>
      </c>
    </row>
    <row r="161" spans="1:24" x14ac:dyDescent="0.2">
      <c r="A161" s="9" t="s">
        <v>3603</v>
      </c>
      <c r="B161" s="10">
        <v>250000</v>
      </c>
      <c r="C161" s="10"/>
      <c r="D161" s="10"/>
      <c r="E161" s="10"/>
      <c r="F161" s="10"/>
      <c r="G161" s="10"/>
      <c r="H161" s="10">
        <v>250000</v>
      </c>
      <c r="I161" t="str">
        <f>IFERROR(IF(VLOOKUP(A161,'Resources Final'!B:F,5,FALSE)=0,"",VLOOKUP(A161,'Resources Final'!B:F,5,FALSE)),"")</f>
        <v/>
      </c>
      <c r="K161" s="9" t="s">
        <v>1860</v>
      </c>
      <c r="L161" s="10">
        <v>178000</v>
      </c>
      <c r="M161" s="10"/>
      <c r="N161" s="10"/>
      <c r="O161" s="10"/>
      <c r="P161" s="10"/>
      <c r="Q161" s="10">
        <v>178000</v>
      </c>
      <c r="R161" t="str">
        <f>IFERROR(IF(VLOOKUP(K161,'Resources Final'!B:F,5,FALSE)=0,"",VLOOKUP(K161,'Resources Final'!B:F,5,FALSE)),"")</f>
        <v/>
      </c>
      <c r="T161" s="9" t="s">
        <v>982</v>
      </c>
      <c r="U161" s="10">
        <v>8325</v>
      </c>
      <c r="V161" s="10"/>
      <c r="W161" s="10"/>
      <c r="X161" s="10">
        <v>8325</v>
      </c>
    </row>
    <row r="162" spans="1:24" x14ac:dyDescent="0.2">
      <c r="A162" s="9" t="s">
        <v>669</v>
      </c>
      <c r="B162" s="10">
        <v>250000</v>
      </c>
      <c r="C162" s="10"/>
      <c r="D162" s="10"/>
      <c r="E162" s="10"/>
      <c r="F162" s="10"/>
      <c r="G162" s="10"/>
      <c r="H162" s="10">
        <v>250000</v>
      </c>
      <c r="I162" t="str">
        <f>IFERROR(IF(VLOOKUP(A162,'Resources Final'!B:F,5,FALSE)=0,"",VLOOKUP(A162,'Resources Final'!B:F,5,FALSE)),"")</f>
        <v/>
      </c>
      <c r="K162" s="9" t="s">
        <v>587</v>
      </c>
      <c r="L162" s="10"/>
      <c r="M162" s="10"/>
      <c r="N162" s="10"/>
      <c r="O162" s="10">
        <v>172000</v>
      </c>
      <c r="P162" s="10"/>
      <c r="Q162" s="10">
        <v>172000</v>
      </c>
      <c r="R162" t="str">
        <f>IFERROR(IF(VLOOKUP(K162,'Resources Final'!B:F,5,FALSE)=0,"",VLOOKUP(K162,'Resources Final'!B:F,5,FALSE)),"")</f>
        <v/>
      </c>
      <c r="T162" s="9" t="s">
        <v>3960</v>
      </c>
      <c r="U162" s="10">
        <v>8289</v>
      </c>
      <c r="V162" s="10"/>
      <c r="W162" s="10"/>
      <c r="X162" s="10">
        <v>8289</v>
      </c>
    </row>
    <row r="163" spans="1:24" x14ac:dyDescent="0.2">
      <c r="A163" s="9" t="s">
        <v>653</v>
      </c>
      <c r="B163" s="10"/>
      <c r="C163" s="10"/>
      <c r="D163" s="10">
        <v>240000</v>
      </c>
      <c r="E163" s="10"/>
      <c r="F163" s="10"/>
      <c r="G163" s="10"/>
      <c r="H163" s="10">
        <v>240000</v>
      </c>
      <c r="I163" t="str">
        <f>IFERROR(IF(VLOOKUP(A163,'Resources Final'!B:F,5,FALSE)=0,"",VLOOKUP(A163,'Resources Final'!B:F,5,FALSE)),"")</f>
        <v>https://www.sourcewatch.org/index.php/Center_for_Equal_Opportunity</v>
      </c>
      <c r="K163" s="9" t="s">
        <v>2832</v>
      </c>
      <c r="L163" s="10">
        <v>170440</v>
      </c>
      <c r="M163" s="10"/>
      <c r="N163" s="10"/>
      <c r="O163" s="10"/>
      <c r="P163" s="10"/>
      <c r="Q163" s="10">
        <v>170440</v>
      </c>
      <c r="R163" t="str">
        <f>IFERROR(IF(VLOOKUP(K163,'Resources Final'!B:F,5,FALSE)=0,"",VLOOKUP(K163,'Resources Final'!B:F,5,FALSE)),"")</f>
        <v/>
      </c>
      <c r="T163" s="9" t="s">
        <v>1417</v>
      </c>
      <c r="U163" s="10">
        <v>8289</v>
      </c>
      <c r="V163" s="10"/>
      <c r="W163" s="10"/>
      <c r="X163" s="10">
        <v>8289</v>
      </c>
    </row>
    <row r="164" spans="1:24" x14ac:dyDescent="0.2">
      <c r="A164" s="9" t="s">
        <v>709</v>
      </c>
      <c r="B164" s="10">
        <v>240000</v>
      </c>
      <c r="C164" s="10"/>
      <c r="D164" s="10"/>
      <c r="E164" s="10"/>
      <c r="F164" s="10"/>
      <c r="G164" s="10"/>
      <c r="H164" s="10">
        <v>240000</v>
      </c>
      <c r="I164" t="str">
        <f>IFERROR(IF(VLOOKUP(A164,'Resources Final'!B:F,5,FALSE)=0,"",VLOOKUP(A164,'Resources Final'!B:F,5,FALSE)),"")</f>
        <v>https://www.sourcewatch.org/index.php/Chicago_Council_on_Global_Affairs</v>
      </c>
      <c r="K164" s="9" t="s">
        <v>3149</v>
      </c>
      <c r="L164" s="10">
        <v>167966</v>
      </c>
      <c r="M164" s="10"/>
      <c r="N164" s="10"/>
      <c r="O164" s="10"/>
      <c r="P164" s="10"/>
      <c r="Q164" s="10">
        <v>167966</v>
      </c>
      <c r="R164" t="str">
        <f>IFERROR(IF(VLOOKUP(K164,'Resources Final'!B:F,5,FALSE)=0,"",VLOOKUP(K164,'Resources Final'!B:F,5,FALSE)),"")</f>
        <v/>
      </c>
      <c r="T164" s="9" t="s">
        <v>2036</v>
      </c>
      <c r="U164" s="10">
        <v>8190</v>
      </c>
      <c r="V164" s="10"/>
      <c r="W164" s="10"/>
      <c r="X164" s="10">
        <v>8190</v>
      </c>
    </row>
    <row r="165" spans="1:24" x14ac:dyDescent="0.2">
      <c r="A165" s="9" t="s">
        <v>1838</v>
      </c>
      <c r="B165" s="10">
        <v>239000</v>
      </c>
      <c r="C165" s="10"/>
      <c r="D165" s="10"/>
      <c r="E165" s="10"/>
      <c r="F165" s="10"/>
      <c r="G165" s="10"/>
      <c r="H165" s="10">
        <v>239000</v>
      </c>
      <c r="I165" t="str">
        <f>IFERROR(IF(VLOOKUP(A165,'Resources Final'!B:F,5,FALSE)=0,"",VLOOKUP(A165,'Resources Final'!B:F,5,FALSE)),"")</f>
        <v/>
      </c>
      <c r="K165" s="9" t="s">
        <v>3877</v>
      </c>
      <c r="L165" s="10">
        <v>166000</v>
      </c>
      <c r="M165" s="10"/>
      <c r="N165" s="10"/>
      <c r="O165" s="10"/>
      <c r="P165" s="10"/>
      <c r="Q165" s="10">
        <v>166000</v>
      </c>
      <c r="R165" t="str">
        <f>IFERROR(IF(VLOOKUP(K165,'Resources Final'!B:F,5,FALSE)=0,"",VLOOKUP(K165,'Resources Final'!B:F,5,FALSE)),"")</f>
        <v/>
      </c>
      <c r="T165" s="9" t="s">
        <v>2815</v>
      </c>
      <c r="U165" s="10">
        <v>8064</v>
      </c>
      <c r="V165" s="10"/>
      <c r="W165" s="10"/>
      <c r="X165" s="10">
        <v>8064</v>
      </c>
    </row>
    <row r="166" spans="1:24" x14ac:dyDescent="0.2">
      <c r="A166" s="9" t="s">
        <v>649</v>
      </c>
      <c r="B166" s="10">
        <v>236000</v>
      </c>
      <c r="C166" s="10"/>
      <c r="D166" s="10"/>
      <c r="E166" s="10"/>
      <c r="F166" s="10"/>
      <c r="G166" s="10"/>
      <c r="H166" s="10">
        <v>236000</v>
      </c>
      <c r="I166" t="str">
        <f>IFERROR(IF(VLOOKUP(A166,'Resources Final'!B:F,5,FALSE)=0,"",VLOOKUP(A166,'Resources Final'!B:F,5,FALSE)),"")</f>
        <v>https://www.sourcewatch.org/index.php/Center_for_Democracy_and_Technology</v>
      </c>
      <c r="K166" s="9" t="s">
        <v>3762</v>
      </c>
      <c r="L166" s="10">
        <v>163000</v>
      </c>
      <c r="M166" s="10"/>
      <c r="N166" s="10"/>
      <c r="O166" s="10"/>
      <c r="P166" s="10"/>
      <c r="Q166" s="10">
        <v>163000</v>
      </c>
      <c r="R166" t="str">
        <f>IFERROR(IF(VLOOKUP(K166,'Resources Final'!B:F,5,FALSE)=0,"",VLOOKUP(K166,'Resources Final'!B:F,5,FALSE)),"")</f>
        <v/>
      </c>
      <c r="T166" s="9" t="s">
        <v>3493</v>
      </c>
      <c r="U166" s="10"/>
      <c r="V166" s="10"/>
      <c r="W166" s="10">
        <v>8000</v>
      </c>
      <c r="X166" s="10">
        <v>8000</v>
      </c>
    </row>
    <row r="167" spans="1:24" x14ac:dyDescent="0.2">
      <c r="A167" s="9" t="s">
        <v>2605</v>
      </c>
      <c r="B167" s="10">
        <v>230500</v>
      </c>
      <c r="C167" s="10"/>
      <c r="D167" s="10"/>
      <c r="E167" s="10"/>
      <c r="F167" s="10"/>
      <c r="G167" s="10"/>
      <c r="H167" s="10">
        <v>230500</v>
      </c>
      <c r="I167" t="str">
        <f>IFERROR(IF(VLOOKUP(A167,'Resources Final'!B:F,5,FALSE)=0,"",VLOOKUP(A167,'Resources Final'!B:F,5,FALSE)),"")</f>
        <v/>
      </c>
      <c r="K167" s="9" t="s">
        <v>2693</v>
      </c>
      <c r="L167" s="10">
        <v>157700</v>
      </c>
      <c r="M167" s="10"/>
      <c r="N167" s="10"/>
      <c r="O167" s="10"/>
      <c r="P167" s="10"/>
      <c r="Q167" s="10">
        <v>157700</v>
      </c>
      <c r="R167" t="str">
        <f>IFERROR(IF(VLOOKUP(K167,'Resources Final'!B:F,5,FALSE)=0,"",VLOOKUP(K167,'Resources Final'!B:F,5,FALSE)),"")</f>
        <v/>
      </c>
      <c r="T167" s="9" t="s">
        <v>3259</v>
      </c>
      <c r="U167" s="10"/>
      <c r="V167" s="10"/>
      <c r="W167" s="10">
        <v>8000</v>
      </c>
      <c r="X167" s="10">
        <v>8000</v>
      </c>
    </row>
    <row r="168" spans="1:24" x14ac:dyDescent="0.2">
      <c r="A168" s="9" t="s">
        <v>145</v>
      </c>
      <c r="B168" s="10">
        <v>219960</v>
      </c>
      <c r="C168" s="10"/>
      <c r="D168" s="10"/>
      <c r="E168" s="10"/>
      <c r="F168" s="10"/>
      <c r="G168" s="10"/>
      <c r="H168" s="10">
        <v>219960</v>
      </c>
      <c r="I168" t="str">
        <f>IFERROR(IF(VLOOKUP(A168,'Resources Final'!B:F,5,FALSE)=0,"",VLOOKUP(A168,'Resources Final'!B:F,5,FALSE)),"")</f>
        <v/>
      </c>
      <c r="K168" s="9" t="s">
        <v>413</v>
      </c>
      <c r="L168" s="10">
        <v>157600</v>
      </c>
      <c r="M168" s="10"/>
      <c r="N168" s="10"/>
      <c r="O168" s="10"/>
      <c r="P168" s="10"/>
      <c r="Q168" s="10">
        <v>157600</v>
      </c>
      <c r="R168" t="str">
        <f>IFERROR(IF(VLOOKUP(K168,'Resources Final'!B:F,5,FALSE)=0,"",VLOOKUP(K168,'Resources Final'!B:F,5,FALSE)),"")</f>
        <v/>
      </c>
      <c r="T168" s="9" t="s">
        <v>3251</v>
      </c>
      <c r="U168" s="10"/>
      <c r="V168" s="10"/>
      <c r="W168" s="10">
        <v>8000</v>
      </c>
      <c r="X168" s="10">
        <v>8000</v>
      </c>
    </row>
    <row r="169" spans="1:24" x14ac:dyDescent="0.2">
      <c r="A169" s="9" t="s">
        <v>1124</v>
      </c>
      <c r="B169" s="10"/>
      <c r="C169" s="10"/>
      <c r="D169" s="10"/>
      <c r="E169" s="10"/>
      <c r="F169" s="10">
        <v>216000</v>
      </c>
      <c r="G169" s="10"/>
      <c r="H169" s="10">
        <v>216000</v>
      </c>
      <c r="I169" t="str">
        <f>IFERROR(IF(VLOOKUP(A169,'Resources Final'!B:F,5,FALSE)=0,"",VLOOKUP(A169,'Resources Final'!B:F,5,FALSE)),"")</f>
        <v/>
      </c>
      <c r="K169" s="9" t="s">
        <v>3221</v>
      </c>
      <c r="L169" s="10">
        <v>157400</v>
      </c>
      <c r="M169" s="10"/>
      <c r="N169" s="10"/>
      <c r="O169" s="10"/>
      <c r="P169" s="10"/>
      <c r="Q169" s="10">
        <v>157400</v>
      </c>
      <c r="R169" t="str">
        <f>IFERROR(IF(VLOOKUP(K169,'Resources Final'!B:F,5,FALSE)=0,"",VLOOKUP(K169,'Resources Final'!B:F,5,FALSE)),"")</f>
        <v/>
      </c>
      <c r="T169" s="9" t="s">
        <v>2342</v>
      </c>
      <c r="U169" s="10"/>
      <c r="V169" s="10"/>
      <c r="W169" s="10">
        <v>8000</v>
      </c>
      <c r="X169" s="10">
        <v>8000</v>
      </c>
    </row>
    <row r="170" spans="1:24" x14ac:dyDescent="0.2">
      <c r="A170" s="9" t="s">
        <v>1667</v>
      </c>
      <c r="B170" s="10">
        <v>25000</v>
      </c>
      <c r="C170" s="10">
        <v>25000</v>
      </c>
      <c r="D170" s="10"/>
      <c r="E170" s="10">
        <v>160000</v>
      </c>
      <c r="F170" s="10"/>
      <c r="G170" s="10"/>
      <c r="H170" s="10">
        <v>210000</v>
      </c>
      <c r="I170" t="str">
        <f>IFERROR(IF(VLOOKUP(A170,'Resources Final'!B:F,5,FALSE)=0,"",VLOOKUP(A170,'Resources Final'!B:F,5,FALSE)),"")</f>
        <v>https://www.desmogblog.com/independent-institute</v>
      </c>
      <c r="K170" s="9" t="s">
        <v>480</v>
      </c>
      <c r="L170" s="10">
        <v>155660</v>
      </c>
      <c r="M170" s="10"/>
      <c r="N170" s="10"/>
      <c r="O170" s="10"/>
      <c r="P170" s="10"/>
      <c r="Q170" s="10">
        <v>155660</v>
      </c>
      <c r="R170" t="str">
        <f>IFERROR(IF(VLOOKUP(K170,'Resources Final'!B:F,5,FALSE)=0,"",VLOOKUP(K170,'Resources Final'!B:F,5,FALSE)),"")</f>
        <v/>
      </c>
      <c r="T170" s="9" t="s">
        <v>2200</v>
      </c>
      <c r="U170" s="10"/>
      <c r="V170" s="10"/>
      <c r="W170" s="10">
        <v>8000</v>
      </c>
      <c r="X170" s="10">
        <v>8000</v>
      </c>
    </row>
    <row r="171" spans="1:24" x14ac:dyDescent="0.2">
      <c r="A171" s="9" t="s">
        <v>3354</v>
      </c>
      <c r="B171" s="10"/>
      <c r="C171" s="10"/>
      <c r="D171" s="10"/>
      <c r="E171" s="10">
        <v>200000</v>
      </c>
      <c r="F171" s="10"/>
      <c r="G171" s="10"/>
      <c r="H171" s="10">
        <v>200000</v>
      </c>
      <c r="I171" t="str">
        <f>IFERROR(IF(VLOOKUP(A171,'Resources Final'!B:F,5,FALSE)=0,"",VLOOKUP(A171,'Resources Final'!B:F,5,FALSE)),"")</f>
        <v/>
      </c>
      <c r="K171" s="9" t="s">
        <v>431</v>
      </c>
      <c r="L171" s="10">
        <v>155084</v>
      </c>
      <c r="M171" s="10"/>
      <c r="N171" s="10"/>
      <c r="O171" s="10"/>
      <c r="P171" s="10"/>
      <c r="Q171" s="10">
        <v>155084</v>
      </c>
      <c r="R171" t="str">
        <f>IFERROR(IF(VLOOKUP(K171,'Resources Final'!B:F,5,FALSE)=0,"",VLOOKUP(K171,'Resources Final'!B:F,5,FALSE)),"")</f>
        <v/>
      </c>
      <c r="T171" s="9" t="s">
        <v>2348</v>
      </c>
      <c r="U171" s="10"/>
      <c r="V171" s="10"/>
      <c r="W171" s="10">
        <v>8000</v>
      </c>
      <c r="X171" s="10">
        <v>8000</v>
      </c>
    </row>
    <row r="172" spans="1:24" x14ac:dyDescent="0.2">
      <c r="A172" s="9" t="s">
        <v>1255</v>
      </c>
      <c r="B172" s="10">
        <v>200000</v>
      </c>
      <c r="C172" s="10"/>
      <c r="D172" s="10"/>
      <c r="E172" s="10"/>
      <c r="F172" s="10"/>
      <c r="G172" s="10"/>
      <c r="H172" s="10">
        <v>200000</v>
      </c>
      <c r="I172" t="str">
        <f>IFERROR(IF(VLOOKUP(A172,'Resources Final'!B:F,5,FALSE)=0,"",VLOOKUP(A172,'Resources Final'!B:F,5,FALSE)),"")</f>
        <v/>
      </c>
      <c r="K172" s="9" t="s">
        <v>3837</v>
      </c>
      <c r="L172" s="10">
        <v>155000</v>
      </c>
      <c r="M172" s="10"/>
      <c r="N172" s="10"/>
      <c r="O172" s="10"/>
      <c r="P172" s="10"/>
      <c r="Q172" s="10">
        <v>155000</v>
      </c>
      <c r="R172" t="str">
        <f>IFERROR(IF(VLOOKUP(K172,'Resources Final'!B:F,5,FALSE)=0,"",VLOOKUP(K172,'Resources Final'!B:F,5,FALSE)),"")</f>
        <v/>
      </c>
      <c r="T172" s="9" t="s">
        <v>2326</v>
      </c>
      <c r="U172" s="10"/>
      <c r="V172" s="10"/>
      <c r="W172" s="10">
        <v>8000</v>
      </c>
      <c r="X172" s="10">
        <v>8000</v>
      </c>
    </row>
    <row r="173" spans="1:24" x14ac:dyDescent="0.2">
      <c r="A173" s="9" t="s">
        <v>4531</v>
      </c>
      <c r="B173" s="10">
        <v>200000</v>
      </c>
      <c r="C173" s="10"/>
      <c r="D173" s="10"/>
      <c r="E173" s="10"/>
      <c r="F173" s="10"/>
      <c r="G173" s="10"/>
      <c r="H173" s="10">
        <v>200000</v>
      </c>
      <c r="I173" t="str">
        <f>IFERROR(IF(VLOOKUP(A173,'Resources Final'!B:F,5,FALSE)=0,"",VLOOKUP(A173,'Resources Final'!B:F,5,FALSE)),"")</f>
        <v/>
      </c>
      <c r="K173" s="9" t="s">
        <v>3682</v>
      </c>
      <c r="L173" s="10">
        <v>153753</v>
      </c>
      <c r="M173" s="10"/>
      <c r="N173" s="10"/>
      <c r="O173" s="10"/>
      <c r="P173" s="10"/>
      <c r="Q173" s="10">
        <v>153753</v>
      </c>
      <c r="R173" t="str">
        <f>IFERROR(IF(VLOOKUP(K173,'Resources Final'!B:F,5,FALSE)=0,"",VLOOKUP(K173,'Resources Final'!B:F,5,FALSE)),"")</f>
        <v/>
      </c>
      <c r="T173" s="9" t="s">
        <v>2137</v>
      </c>
      <c r="U173" s="10"/>
      <c r="V173" s="10"/>
      <c r="W173" s="10">
        <v>8000</v>
      </c>
      <c r="X173" s="10">
        <v>8000</v>
      </c>
    </row>
    <row r="174" spans="1:24" x14ac:dyDescent="0.2">
      <c r="A174" s="9" t="s">
        <v>1164</v>
      </c>
      <c r="B174" s="10">
        <v>9124</v>
      </c>
      <c r="C174" s="10"/>
      <c r="D174" s="10">
        <v>190000</v>
      </c>
      <c r="E174" s="10"/>
      <c r="F174" s="10"/>
      <c r="G174" s="10"/>
      <c r="H174" s="10">
        <v>199124</v>
      </c>
      <c r="I174" t="str">
        <f>IFERROR(IF(VLOOKUP(A174,'Resources Final'!B:F,5,FALSE)=0,"",VLOOKUP(A174,'Resources Final'!B:F,5,FALSE)),"")</f>
        <v>https://www.sourcewatch.org/index.php/Ethics_and_Public_Policy_Center</v>
      </c>
      <c r="K174" s="9" t="s">
        <v>3941</v>
      </c>
      <c r="L174" s="10">
        <v>153500</v>
      </c>
      <c r="M174" s="10"/>
      <c r="N174" s="10"/>
      <c r="O174" s="10"/>
      <c r="P174" s="10"/>
      <c r="Q174" s="10">
        <v>153500</v>
      </c>
      <c r="R174" t="str">
        <f>IFERROR(IF(VLOOKUP(K174,'Resources Final'!B:F,5,FALSE)=0,"",VLOOKUP(K174,'Resources Final'!B:F,5,FALSE)),"")</f>
        <v/>
      </c>
      <c r="T174" s="9" t="s">
        <v>2305</v>
      </c>
      <c r="U174" s="10"/>
      <c r="V174" s="10"/>
      <c r="W174" s="10">
        <v>8000</v>
      </c>
      <c r="X174" s="10">
        <v>8000</v>
      </c>
    </row>
    <row r="175" spans="1:24" x14ac:dyDescent="0.2">
      <c r="A175" s="9" t="s">
        <v>3199</v>
      </c>
      <c r="B175" s="10">
        <v>190000</v>
      </c>
      <c r="C175" s="10"/>
      <c r="D175" s="10"/>
      <c r="E175" s="10"/>
      <c r="F175" s="10"/>
      <c r="G175" s="10"/>
      <c r="H175" s="10">
        <v>190000</v>
      </c>
      <c r="I175" t="str">
        <f>IFERROR(IF(VLOOKUP(A175,'Resources Final'!B:F,5,FALSE)=0,"",VLOOKUP(A175,'Resources Final'!B:F,5,FALSE)),"")</f>
        <v/>
      </c>
      <c r="K175" s="9" t="s">
        <v>3216</v>
      </c>
      <c r="L175" s="10">
        <v>152100</v>
      </c>
      <c r="M175" s="10"/>
      <c r="N175" s="10"/>
      <c r="O175" s="10"/>
      <c r="P175" s="10"/>
      <c r="Q175" s="10">
        <v>152100</v>
      </c>
      <c r="R175" t="str">
        <f>IFERROR(IF(VLOOKUP(K175,'Resources Final'!B:F,5,FALSE)=0,"",VLOOKUP(K175,'Resources Final'!B:F,5,FALSE)),"")</f>
        <v/>
      </c>
      <c r="T175" s="9" t="s">
        <v>1442</v>
      </c>
      <c r="U175" s="10"/>
      <c r="V175" s="10"/>
      <c r="W175" s="10">
        <v>8000</v>
      </c>
      <c r="X175" s="10">
        <v>8000</v>
      </c>
    </row>
    <row r="176" spans="1:24" x14ac:dyDescent="0.2">
      <c r="A176" s="9" t="s">
        <v>121</v>
      </c>
      <c r="B176" s="10">
        <v>185740</v>
      </c>
      <c r="C176" s="10"/>
      <c r="D176" s="10"/>
      <c r="E176" s="10"/>
      <c r="F176" s="10"/>
      <c r="G176" s="10"/>
      <c r="H176" s="10">
        <v>185740</v>
      </c>
      <c r="I176" t="str">
        <f>IFERROR(IF(VLOOKUP(A176,'Resources Final'!B:F,5,FALSE)=0,"",VLOOKUP(A176,'Resources Final'!B:F,5,FALSE)),"")</f>
        <v>https://www.sourcewatch.org/index.php/Advance_Arkansas_Institute</v>
      </c>
      <c r="K176" s="9" t="s">
        <v>1203</v>
      </c>
      <c r="L176" s="10">
        <v>148800</v>
      </c>
      <c r="M176" s="10"/>
      <c r="N176" s="10"/>
      <c r="O176" s="10"/>
      <c r="P176" s="10"/>
      <c r="Q176" s="10">
        <v>148800</v>
      </c>
      <c r="R176" t="str">
        <f>IFERROR(IF(VLOOKUP(K176,'Resources Final'!B:F,5,FALSE)=0,"",VLOOKUP(K176,'Resources Final'!B:F,5,FALSE)),"")</f>
        <v/>
      </c>
      <c r="T176" s="9" t="s">
        <v>1527</v>
      </c>
      <c r="U176" s="10"/>
      <c r="V176" s="10"/>
      <c r="W176" s="10">
        <v>8000</v>
      </c>
      <c r="X176" s="10">
        <v>8000</v>
      </c>
    </row>
    <row r="177" spans="1:24" x14ac:dyDescent="0.2">
      <c r="A177" s="9" t="s">
        <v>3498</v>
      </c>
      <c r="B177" s="10"/>
      <c r="C177" s="10"/>
      <c r="D177" s="10"/>
      <c r="E177" s="10"/>
      <c r="F177" s="10">
        <v>185304</v>
      </c>
      <c r="G177" s="10"/>
      <c r="H177" s="10">
        <v>185304</v>
      </c>
      <c r="I177" t="str">
        <f>IFERROR(IF(VLOOKUP(A177,'Resources Final'!B:F,5,FALSE)=0,"",VLOOKUP(A177,'Resources Final'!B:F,5,FALSE)),"")</f>
        <v/>
      </c>
      <c r="K177" s="9" t="s">
        <v>457</v>
      </c>
      <c r="L177" s="10">
        <v>147699</v>
      </c>
      <c r="M177" s="10"/>
      <c r="N177" s="10"/>
      <c r="O177" s="10"/>
      <c r="P177" s="10"/>
      <c r="Q177" s="10">
        <v>147699</v>
      </c>
      <c r="R177" t="str">
        <f>IFERROR(IF(VLOOKUP(K177,'Resources Final'!B:F,5,FALSE)=0,"",VLOOKUP(K177,'Resources Final'!B:F,5,FALSE)),"")</f>
        <v/>
      </c>
      <c r="T177" s="9" t="s">
        <v>1216</v>
      </c>
      <c r="U177" s="10"/>
      <c r="V177" s="10"/>
      <c r="W177" s="10">
        <v>8000</v>
      </c>
      <c r="X177" s="10">
        <v>8000</v>
      </c>
    </row>
    <row r="178" spans="1:24" x14ac:dyDescent="0.2">
      <c r="A178" s="9" t="s">
        <v>2173</v>
      </c>
      <c r="B178" s="10">
        <v>180000</v>
      </c>
      <c r="C178" s="10"/>
      <c r="D178" s="10"/>
      <c r="E178" s="10"/>
      <c r="F178" s="10"/>
      <c r="G178" s="10"/>
      <c r="H178" s="10">
        <v>180000</v>
      </c>
      <c r="I178" t="str">
        <f>IFERROR(IF(VLOOKUP(A178,'Resources Final'!B:F,5,FALSE)=0,"",VLOOKUP(A178,'Resources Final'!B:F,5,FALSE)),"")</f>
        <v/>
      </c>
      <c r="K178" s="9" t="s">
        <v>4028</v>
      </c>
      <c r="L178" s="10">
        <v>146500</v>
      </c>
      <c r="M178" s="10"/>
      <c r="N178" s="10"/>
      <c r="O178" s="10"/>
      <c r="P178" s="10"/>
      <c r="Q178" s="10">
        <v>146500</v>
      </c>
      <c r="R178" t="str">
        <f>IFERROR(IF(VLOOKUP(K178,'Resources Final'!B:F,5,FALSE)=0,"",VLOOKUP(K178,'Resources Final'!B:F,5,FALSE)),"")</f>
        <v/>
      </c>
      <c r="T178" s="9" t="s">
        <v>1613</v>
      </c>
      <c r="U178" s="10"/>
      <c r="V178" s="10"/>
      <c r="W178" s="10">
        <v>8000</v>
      </c>
      <c r="X178" s="10">
        <v>8000</v>
      </c>
    </row>
    <row r="179" spans="1:24" x14ac:dyDescent="0.2">
      <c r="A179" s="9" t="s">
        <v>3886</v>
      </c>
      <c r="B179" s="10">
        <v>180000</v>
      </c>
      <c r="C179" s="10"/>
      <c r="D179" s="10"/>
      <c r="E179" s="10"/>
      <c r="F179" s="10"/>
      <c r="G179" s="10"/>
      <c r="H179" s="10">
        <v>180000</v>
      </c>
      <c r="I179" t="str">
        <f>IFERROR(IF(VLOOKUP(A179,'Resources Final'!B:F,5,FALSE)=0,"",VLOOKUP(A179,'Resources Final'!B:F,5,FALSE)),"")</f>
        <v/>
      </c>
      <c r="K179" s="9" t="s">
        <v>3428</v>
      </c>
      <c r="L179" s="10">
        <v>140929</v>
      </c>
      <c r="M179" s="10"/>
      <c r="N179" s="10"/>
      <c r="O179" s="10"/>
      <c r="P179" s="10"/>
      <c r="Q179" s="10">
        <v>140929</v>
      </c>
      <c r="R179" t="str">
        <f>IFERROR(IF(VLOOKUP(K179,'Resources Final'!B:F,5,FALSE)=0,"",VLOOKUP(K179,'Resources Final'!B:F,5,FALSE)),"")</f>
        <v/>
      </c>
      <c r="T179" s="9" t="s">
        <v>1718</v>
      </c>
      <c r="U179" s="10"/>
      <c r="V179" s="10"/>
      <c r="W179" s="10">
        <v>8000</v>
      </c>
      <c r="X179" s="10">
        <v>8000</v>
      </c>
    </row>
    <row r="180" spans="1:24" x14ac:dyDescent="0.2">
      <c r="A180" s="9" t="s">
        <v>3234</v>
      </c>
      <c r="B180" s="10">
        <v>155750</v>
      </c>
      <c r="C180" s="10">
        <v>24000</v>
      </c>
      <c r="D180" s="10"/>
      <c r="E180" s="10"/>
      <c r="F180" s="10"/>
      <c r="G180" s="10"/>
      <c r="H180" s="10">
        <v>179750</v>
      </c>
      <c r="I180" t="str">
        <f>IFERROR(IF(VLOOKUP(A180,'Resources Final'!B:F,5,FALSE)=0,"",VLOOKUP(A180,'Resources Final'!B:F,5,FALSE)),"")</f>
        <v/>
      </c>
      <c r="K180" s="9" t="s">
        <v>3402</v>
      </c>
      <c r="L180" s="10">
        <v>140600</v>
      </c>
      <c r="M180" s="10"/>
      <c r="N180" s="10"/>
      <c r="O180" s="10"/>
      <c r="P180" s="10"/>
      <c r="Q180" s="10">
        <v>140600</v>
      </c>
      <c r="R180" t="str">
        <f>IFERROR(IF(VLOOKUP(K180,'Resources Final'!B:F,5,FALSE)=0,"",VLOOKUP(K180,'Resources Final'!B:F,5,FALSE)),"")</f>
        <v/>
      </c>
      <c r="T180" s="9" t="s">
        <v>794</v>
      </c>
      <c r="U180" s="10"/>
      <c r="V180" s="10"/>
      <c r="W180" s="10">
        <v>8000</v>
      </c>
      <c r="X180" s="10">
        <v>8000</v>
      </c>
    </row>
    <row r="181" spans="1:24" x14ac:dyDescent="0.2">
      <c r="A181" s="9" t="s">
        <v>2784</v>
      </c>
      <c r="B181" s="10">
        <v>151224</v>
      </c>
      <c r="C181" s="10">
        <v>14334</v>
      </c>
      <c r="D181" s="10">
        <v>10000</v>
      </c>
      <c r="E181" s="10"/>
      <c r="F181" s="10"/>
      <c r="G181" s="10"/>
      <c r="H181" s="10">
        <v>175558</v>
      </c>
      <c r="I181" t="str">
        <f>IFERROR(IF(VLOOKUP(A181,'Resources Final'!B:F,5,FALSE)=0,"",VLOOKUP(A181,'Resources Final'!B:F,5,FALSE)),"")</f>
        <v>https://www.sourcewatch.org/index.php/Pacific_Legal_Foundation</v>
      </c>
      <c r="K181" s="9" t="s">
        <v>1099</v>
      </c>
      <c r="L181" s="10">
        <v>139500</v>
      </c>
      <c r="M181" s="10"/>
      <c r="N181" s="10"/>
      <c r="O181" s="10"/>
      <c r="P181" s="10"/>
      <c r="Q181" s="10">
        <v>139500</v>
      </c>
      <c r="R181" t="str">
        <f>IFERROR(IF(VLOOKUP(K181,'Resources Final'!B:F,5,FALSE)=0,"",VLOOKUP(K181,'Resources Final'!B:F,5,FALSE)),"")</f>
        <v/>
      </c>
      <c r="T181" s="9" t="s">
        <v>768</v>
      </c>
      <c r="U181" s="10"/>
      <c r="V181" s="10"/>
      <c r="W181" s="10">
        <v>8000</v>
      </c>
      <c r="X181" s="10">
        <v>8000</v>
      </c>
    </row>
    <row r="182" spans="1:24" x14ac:dyDescent="0.2">
      <c r="A182" s="9" t="s">
        <v>733</v>
      </c>
      <c r="B182" s="10"/>
      <c r="C182" s="10"/>
      <c r="D182" s="10">
        <v>175000</v>
      </c>
      <c r="E182" s="10"/>
      <c r="F182" s="10"/>
      <c r="G182" s="10"/>
      <c r="H182" s="10">
        <v>175000</v>
      </c>
      <c r="I182" t="str">
        <f>IFERROR(IF(VLOOKUP(A182,'Resources Final'!B:F,5,FALSE)=0,"",VLOOKUP(A182,'Resources Final'!B:F,5,FALSE)),"")</f>
        <v/>
      </c>
      <c r="K182" s="9" t="s">
        <v>2836</v>
      </c>
      <c r="L182" s="10">
        <v>139150</v>
      </c>
      <c r="M182" s="10"/>
      <c r="N182" s="10"/>
      <c r="O182" s="10"/>
      <c r="P182" s="10"/>
      <c r="Q182" s="10">
        <v>139150</v>
      </c>
      <c r="R182" t="str">
        <f>IFERROR(IF(VLOOKUP(K182,'Resources Final'!B:F,5,FALSE)=0,"",VLOOKUP(K182,'Resources Final'!B:F,5,FALSE)),"")</f>
        <v/>
      </c>
      <c r="T182" s="9" t="s">
        <v>448</v>
      </c>
      <c r="U182" s="10"/>
      <c r="V182" s="10"/>
      <c r="W182" s="10">
        <v>8000</v>
      </c>
      <c r="X182" s="10">
        <v>8000</v>
      </c>
    </row>
    <row r="183" spans="1:24" x14ac:dyDescent="0.2">
      <c r="A183" s="9" t="s">
        <v>203</v>
      </c>
      <c r="B183" s="10">
        <v>153252</v>
      </c>
      <c r="C183" s="10">
        <v>14109</v>
      </c>
      <c r="D183" s="10">
        <v>4500</v>
      </c>
      <c r="E183" s="10"/>
      <c r="F183" s="10"/>
      <c r="G183" s="10"/>
      <c r="H183" s="10">
        <v>171861</v>
      </c>
      <c r="I183" t="str">
        <f>IFERROR(IF(VLOOKUP(A183,'Resources Final'!B:F,5,FALSE)=0,"",VLOOKUP(A183,'Resources Final'!B:F,5,FALSE)),"")</f>
        <v>https://www.sourcewatch.org/index.php/American_Spectator</v>
      </c>
      <c r="K183" s="9" t="s">
        <v>1365</v>
      </c>
      <c r="L183" s="10">
        <v>138372</v>
      </c>
      <c r="M183" s="10"/>
      <c r="N183" s="10"/>
      <c r="O183" s="10"/>
      <c r="P183" s="10"/>
      <c r="Q183" s="10">
        <v>138372</v>
      </c>
      <c r="R183" t="str">
        <f>IFERROR(IF(VLOOKUP(K183,'Resources Final'!B:F,5,FALSE)=0,"",VLOOKUP(K183,'Resources Final'!B:F,5,FALSE)),"")</f>
        <v/>
      </c>
      <c r="T183" s="9" t="s">
        <v>291</v>
      </c>
      <c r="U183" s="10"/>
      <c r="V183" s="10"/>
      <c r="W183" s="10">
        <v>8000</v>
      </c>
      <c r="X183" s="10">
        <v>8000</v>
      </c>
    </row>
    <row r="184" spans="1:24" x14ac:dyDescent="0.2">
      <c r="A184" s="9" t="s">
        <v>3464</v>
      </c>
      <c r="B184" s="10">
        <v>165800</v>
      </c>
      <c r="C184" s="10">
        <v>6000</v>
      </c>
      <c r="D184" s="10"/>
      <c r="E184" s="10"/>
      <c r="F184" s="10"/>
      <c r="G184" s="10"/>
      <c r="H184" s="10">
        <v>171800</v>
      </c>
      <c r="I184" t="str">
        <f>IFERROR(IF(VLOOKUP(A184,'Resources Final'!B:F,5,FALSE)=0,"",VLOOKUP(A184,'Resources Final'!B:F,5,FALSE)),"")</f>
        <v/>
      </c>
      <c r="K184" s="9" t="s">
        <v>2433</v>
      </c>
      <c r="L184" s="10">
        <v>138264</v>
      </c>
      <c r="M184" s="10"/>
      <c r="N184" s="10"/>
      <c r="O184" s="10"/>
      <c r="P184" s="10"/>
      <c r="Q184" s="10">
        <v>138264</v>
      </c>
      <c r="R184" t="str">
        <f>IFERROR(IF(VLOOKUP(K184,'Resources Final'!B:F,5,FALSE)=0,"",VLOOKUP(K184,'Resources Final'!B:F,5,FALSE)),"")</f>
        <v/>
      </c>
      <c r="T184" s="9" t="s">
        <v>775</v>
      </c>
      <c r="U184" s="10"/>
      <c r="V184" s="10"/>
      <c r="W184" s="10">
        <v>8000</v>
      </c>
      <c r="X184" s="10">
        <v>8000</v>
      </c>
    </row>
    <row r="185" spans="1:24" x14ac:dyDescent="0.2">
      <c r="A185" s="9" t="s">
        <v>2571</v>
      </c>
      <c r="B185" s="10"/>
      <c r="C185" s="10"/>
      <c r="D185" s="10"/>
      <c r="E185" s="10"/>
      <c r="F185" s="10">
        <v>171000</v>
      </c>
      <c r="G185" s="10"/>
      <c r="H185" s="10">
        <v>171000</v>
      </c>
      <c r="I185" t="str">
        <f>IFERROR(IF(VLOOKUP(A185,'Resources Final'!B:F,5,FALSE)=0,"",VLOOKUP(A185,'Resources Final'!B:F,5,FALSE)),"")</f>
        <v/>
      </c>
      <c r="K185" s="9" t="s">
        <v>3037</v>
      </c>
      <c r="L185" s="10">
        <v>138000</v>
      </c>
      <c r="M185" s="10"/>
      <c r="N185" s="10"/>
      <c r="O185" s="10"/>
      <c r="P185" s="10"/>
      <c r="Q185" s="10">
        <v>138000</v>
      </c>
      <c r="R185" t="str">
        <f>IFERROR(IF(VLOOKUP(K185,'Resources Final'!B:F,5,FALSE)=0,"",VLOOKUP(K185,'Resources Final'!B:F,5,FALSE)),"")</f>
        <v/>
      </c>
      <c r="T185" s="9" t="s">
        <v>404</v>
      </c>
      <c r="U185" s="10"/>
      <c r="V185" s="10"/>
      <c r="W185" s="10">
        <v>8000</v>
      </c>
      <c r="X185" s="10">
        <v>8000</v>
      </c>
    </row>
    <row r="186" spans="1:24" x14ac:dyDescent="0.2">
      <c r="A186" s="9" t="s">
        <v>4127</v>
      </c>
      <c r="B186" s="10">
        <v>148752</v>
      </c>
      <c r="C186" s="10">
        <v>22000</v>
      </c>
      <c r="D186" s="10"/>
      <c r="E186" s="10"/>
      <c r="F186" s="10"/>
      <c r="G186" s="10"/>
      <c r="H186" s="10">
        <v>170752</v>
      </c>
      <c r="I186" t="str">
        <f>IFERROR(IF(VLOOKUP(A186,'Resources Final'!B:F,5,FALSE)=0,"",VLOOKUP(A186,'Resources Final'!B:F,5,FALSE)),"")</f>
        <v>https://www.sourcewatch.org/index.php/Young_Voices</v>
      </c>
      <c r="K186" s="9" t="s">
        <v>3987</v>
      </c>
      <c r="L186" s="10">
        <v>137600</v>
      </c>
      <c r="M186" s="10"/>
      <c r="N186" s="10"/>
      <c r="O186" s="10"/>
      <c r="P186" s="10"/>
      <c r="Q186" s="10">
        <v>137600</v>
      </c>
      <c r="R186" t="str">
        <f>IFERROR(IF(VLOOKUP(K186,'Resources Final'!B:F,5,FALSE)=0,"",VLOOKUP(K186,'Resources Final'!B:F,5,FALSE)),"")</f>
        <v/>
      </c>
      <c r="T186" s="9" t="s">
        <v>888</v>
      </c>
      <c r="U186" s="10"/>
      <c r="V186" s="10"/>
      <c r="W186" s="10">
        <v>8000</v>
      </c>
      <c r="X186" s="10">
        <v>8000</v>
      </c>
    </row>
    <row r="187" spans="1:24" x14ac:dyDescent="0.2">
      <c r="A187" s="9" t="s">
        <v>1179</v>
      </c>
      <c r="B187" s="10"/>
      <c r="C187" s="10"/>
      <c r="D187" s="10"/>
      <c r="E187" s="10"/>
      <c r="F187" s="10">
        <v>162000</v>
      </c>
      <c r="G187" s="10"/>
      <c r="H187" s="10">
        <v>162000</v>
      </c>
      <c r="I187" t="str">
        <f>IFERROR(IF(VLOOKUP(A187,'Resources Final'!B:F,5,FALSE)=0,"",VLOOKUP(A187,'Resources Final'!B:F,5,FALSE)),"")</f>
        <v/>
      </c>
      <c r="K187" s="9" t="s">
        <v>2817</v>
      </c>
      <c r="L187" s="10">
        <v>134200</v>
      </c>
      <c r="M187" s="10"/>
      <c r="N187" s="10"/>
      <c r="O187" s="10"/>
      <c r="P187" s="10"/>
      <c r="Q187" s="10">
        <v>134200</v>
      </c>
      <c r="R187" t="str">
        <f>IFERROR(IF(VLOOKUP(K187,'Resources Final'!B:F,5,FALSE)=0,"",VLOOKUP(K187,'Resources Final'!B:F,5,FALSE)),"")</f>
        <v/>
      </c>
      <c r="T187" s="9" t="s">
        <v>447</v>
      </c>
      <c r="U187" s="10"/>
      <c r="V187" s="10"/>
      <c r="W187" s="10">
        <v>8000</v>
      </c>
      <c r="X187" s="10">
        <v>8000</v>
      </c>
    </row>
    <row r="188" spans="1:24" x14ac:dyDescent="0.2">
      <c r="A188" s="9" t="s">
        <v>586</v>
      </c>
      <c r="B188" s="10">
        <v>160000</v>
      </c>
      <c r="C188" s="10"/>
      <c r="D188" s="10"/>
      <c r="E188" s="10"/>
      <c r="F188" s="10"/>
      <c r="G188" s="10"/>
      <c r="H188" s="10">
        <v>160000</v>
      </c>
      <c r="I188" t="str">
        <f>IFERROR(IF(VLOOKUP(A188,'Resources Final'!B:F,5,FALSE)=0,"",VLOOKUP(A188,'Resources Final'!B:F,5,FALSE)),"")</f>
        <v/>
      </c>
      <c r="K188" s="9" t="s">
        <v>3726</v>
      </c>
      <c r="L188" s="10">
        <v>130640</v>
      </c>
      <c r="M188" s="10"/>
      <c r="N188" s="10"/>
      <c r="O188" s="10"/>
      <c r="P188" s="10"/>
      <c r="Q188" s="10">
        <v>130640</v>
      </c>
      <c r="R188" t="str">
        <f>IFERROR(IF(VLOOKUP(K188,'Resources Final'!B:F,5,FALSE)=0,"",VLOOKUP(K188,'Resources Final'!B:F,5,FALSE)),"")</f>
        <v/>
      </c>
      <c r="T188" s="9" t="s">
        <v>407</v>
      </c>
      <c r="U188" s="10"/>
      <c r="V188" s="10"/>
      <c r="W188" s="10">
        <v>8000</v>
      </c>
      <c r="X188" s="10">
        <v>8000</v>
      </c>
    </row>
    <row r="189" spans="1:24" x14ac:dyDescent="0.2">
      <c r="A189" s="9" t="s">
        <v>1700</v>
      </c>
      <c r="B189" s="10">
        <v>117698</v>
      </c>
      <c r="C189" s="10">
        <v>42109</v>
      </c>
      <c r="D189" s="10"/>
      <c r="E189" s="10"/>
      <c r="F189" s="10"/>
      <c r="G189" s="10"/>
      <c r="H189" s="10">
        <v>159807</v>
      </c>
      <c r="I189" t="str">
        <f>IFERROR(IF(VLOOKUP(A189,'Resources Final'!B:F,5,FALSE)=0,"",VLOOKUP(A189,'Resources Final'!B:F,5,FALSE)),"")</f>
        <v/>
      </c>
      <c r="K189" s="9" t="s">
        <v>571</v>
      </c>
      <c r="L189" s="10">
        <v>129550</v>
      </c>
      <c r="M189" s="10"/>
      <c r="N189" s="10"/>
      <c r="O189" s="10"/>
      <c r="P189" s="10"/>
      <c r="Q189" s="10">
        <v>129550</v>
      </c>
      <c r="R189" t="str">
        <f>IFERROR(IF(VLOOKUP(K189,'Resources Final'!B:F,5,FALSE)=0,"",VLOOKUP(K189,'Resources Final'!B:F,5,FALSE)),"")</f>
        <v/>
      </c>
      <c r="T189" s="9" t="s">
        <v>45</v>
      </c>
      <c r="U189" s="10"/>
      <c r="V189" s="10"/>
      <c r="W189" s="10">
        <v>8000</v>
      </c>
      <c r="X189" s="10">
        <v>8000</v>
      </c>
    </row>
    <row r="190" spans="1:24" x14ac:dyDescent="0.2">
      <c r="A190" s="9" t="s">
        <v>1240</v>
      </c>
      <c r="B190" s="10">
        <v>155000</v>
      </c>
      <c r="C190" s="10"/>
      <c r="D190" s="10"/>
      <c r="E190" s="10"/>
      <c r="F190" s="10"/>
      <c r="G190" s="10"/>
      <c r="H190" s="10">
        <v>155000</v>
      </c>
      <c r="I190" t="str">
        <f>IFERROR(IF(VLOOKUP(A190,'Resources Final'!B:F,5,FALSE)=0,"",VLOOKUP(A190,'Resources Final'!B:F,5,FALSE)),"")</f>
        <v>https://www.sourcewatch.org/index.php/Foreign_Policy_Association</v>
      </c>
      <c r="K190" s="9" t="s">
        <v>2709</v>
      </c>
      <c r="L190" s="10">
        <v>129400</v>
      </c>
      <c r="M190" s="10"/>
      <c r="N190" s="10"/>
      <c r="O190" s="10"/>
      <c r="P190" s="10"/>
      <c r="Q190" s="10">
        <v>129400</v>
      </c>
      <c r="R190" t="str">
        <f>IFERROR(IF(VLOOKUP(K190,'Resources Final'!B:F,5,FALSE)=0,"",VLOOKUP(K190,'Resources Final'!B:F,5,FALSE)),"")</f>
        <v/>
      </c>
      <c r="T190" s="9" t="s">
        <v>630</v>
      </c>
      <c r="U190" s="10">
        <v>7981</v>
      </c>
      <c r="V190" s="10"/>
      <c r="W190" s="10"/>
      <c r="X190" s="10">
        <v>7981</v>
      </c>
    </row>
    <row r="191" spans="1:24" x14ac:dyDescent="0.2">
      <c r="A191" s="9" t="s">
        <v>1637</v>
      </c>
      <c r="B191" s="10">
        <v>69000</v>
      </c>
      <c r="C191" s="10"/>
      <c r="D191" s="10">
        <v>62650</v>
      </c>
      <c r="E191" s="10">
        <v>20000</v>
      </c>
      <c r="F191" s="10"/>
      <c r="G191" s="10"/>
      <c r="H191" s="10">
        <v>151650</v>
      </c>
      <c r="I191" t="str">
        <f>IFERROR(IF(VLOOKUP(A191,'Resources Final'!B:F,5,FALSE)=0,"",VLOOKUP(A191,'Resources Final'!B:F,5,FALSE)),"")</f>
        <v>https://www.desmogblog.com/hudson-institute</v>
      </c>
      <c r="K191" s="9" t="s">
        <v>1047</v>
      </c>
      <c r="L191" s="10">
        <v>125500</v>
      </c>
      <c r="M191" s="10"/>
      <c r="N191" s="10"/>
      <c r="O191" s="10"/>
      <c r="P191" s="10"/>
      <c r="Q191" s="10">
        <v>125500</v>
      </c>
      <c r="R191" t="str">
        <f>IFERROR(IF(VLOOKUP(K191,'Resources Final'!B:F,5,FALSE)=0,"",VLOOKUP(K191,'Resources Final'!B:F,5,FALSE)),"")</f>
        <v/>
      </c>
      <c r="T191" s="9" t="s">
        <v>2740</v>
      </c>
      <c r="U191" s="10">
        <v>7964</v>
      </c>
      <c r="V191" s="10"/>
      <c r="W191" s="10"/>
      <c r="X191" s="10">
        <v>7964</v>
      </c>
    </row>
    <row r="192" spans="1:24" x14ac:dyDescent="0.2">
      <c r="A192" s="9" t="s">
        <v>974</v>
      </c>
      <c r="B192" s="10">
        <v>151000</v>
      </c>
      <c r="C192" s="10"/>
      <c r="D192" s="10"/>
      <c r="E192" s="10"/>
      <c r="F192" s="10"/>
      <c r="G192" s="10"/>
      <c r="H192" s="10">
        <v>151000</v>
      </c>
      <c r="I192" t="str">
        <f>IFERROR(IF(VLOOKUP(A192,'Resources Final'!B:F,5,FALSE)=0,"",VLOOKUP(A192,'Resources Final'!B:F,5,FALSE)),"")</f>
        <v/>
      </c>
      <c r="K192" s="9" t="s">
        <v>4332</v>
      </c>
      <c r="L192" s="10">
        <v>125000</v>
      </c>
      <c r="M192" s="10"/>
      <c r="N192" s="10"/>
      <c r="O192" s="10"/>
      <c r="P192" s="10"/>
      <c r="Q192" s="10">
        <v>125000</v>
      </c>
      <c r="R192" t="str">
        <f>IFERROR(IF(VLOOKUP(K192,'Resources Final'!B:F,5,FALSE)=0,"",VLOOKUP(K192,'Resources Final'!B:F,5,FALSE)),"")</f>
        <v/>
      </c>
      <c r="T192" s="9" t="s">
        <v>2581</v>
      </c>
      <c r="U192" s="10">
        <v>7950</v>
      </c>
      <c r="V192" s="10"/>
      <c r="W192" s="10"/>
      <c r="X192" s="10">
        <v>7950</v>
      </c>
    </row>
    <row r="193" spans="1:24" x14ac:dyDescent="0.2">
      <c r="A193" s="9" t="s">
        <v>2655</v>
      </c>
      <c r="B193" s="10"/>
      <c r="C193" s="10"/>
      <c r="D193" s="10"/>
      <c r="E193" s="10">
        <v>150000</v>
      </c>
      <c r="F193" s="10"/>
      <c r="G193" s="10"/>
      <c r="H193" s="10">
        <v>150000</v>
      </c>
      <c r="I193" t="str">
        <f>IFERROR(IF(VLOOKUP(A193,'Resources Final'!B:F,5,FALSE)=0,"",VLOOKUP(A193,'Resources Final'!B:F,5,FALSE)),"")</f>
        <v/>
      </c>
      <c r="K193" s="9" t="s">
        <v>1451</v>
      </c>
      <c r="L193" s="10">
        <v>124000</v>
      </c>
      <c r="M193" s="10"/>
      <c r="N193" s="10"/>
      <c r="O193" s="10"/>
      <c r="P193" s="10"/>
      <c r="Q193" s="10">
        <v>124000</v>
      </c>
      <c r="R193" t="str">
        <f>IFERROR(IF(VLOOKUP(K193,'Resources Final'!B:F,5,FALSE)=0,"",VLOOKUP(K193,'Resources Final'!B:F,5,FALSE)),"")</f>
        <v/>
      </c>
      <c r="T193" s="9" t="s">
        <v>1198</v>
      </c>
      <c r="U193" s="10">
        <v>7820</v>
      </c>
      <c r="V193" s="10"/>
      <c r="W193" s="10"/>
      <c r="X193" s="10">
        <v>7820</v>
      </c>
    </row>
    <row r="194" spans="1:24" x14ac:dyDescent="0.2">
      <c r="A194" s="9" t="s">
        <v>1948</v>
      </c>
      <c r="B194" s="10"/>
      <c r="C194" s="10"/>
      <c r="D194" s="10"/>
      <c r="E194" s="10"/>
      <c r="F194" s="10">
        <v>150000</v>
      </c>
      <c r="G194" s="10"/>
      <c r="H194" s="10">
        <v>150000</v>
      </c>
      <c r="I194" t="str">
        <f>IFERROR(IF(VLOOKUP(A194,'Resources Final'!B:F,5,FALSE)=0,"",VLOOKUP(A194,'Resources Final'!B:F,5,FALSE)),"")</f>
        <v/>
      </c>
      <c r="K194" s="9" t="s">
        <v>790</v>
      </c>
      <c r="L194" s="10">
        <v>120260</v>
      </c>
      <c r="M194" s="10"/>
      <c r="N194" s="10"/>
      <c r="O194" s="10"/>
      <c r="P194" s="10"/>
      <c r="Q194" s="10">
        <v>120260</v>
      </c>
      <c r="R194" t="str">
        <f>IFERROR(IF(VLOOKUP(K194,'Resources Final'!B:F,5,FALSE)=0,"",VLOOKUP(K194,'Resources Final'!B:F,5,FALSE)),"")</f>
        <v/>
      </c>
      <c r="T194" s="9" t="s">
        <v>3932</v>
      </c>
      <c r="U194" s="10">
        <v>7785</v>
      </c>
      <c r="V194" s="10"/>
      <c r="W194" s="10"/>
      <c r="X194" s="10">
        <v>7785</v>
      </c>
    </row>
    <row r="195" spans="1:24" x14ac:dyDescent="0.2">
      <c r="A195" s="9" t="s">
        <v>2716</v>
      </c>
      <c r="B195" s="10">
        <v>150000</v>
      </c>
      <c r="C195" s="10"/>
      <c r="D195" s="10"/>
      <c r="E195" s="10"/>
      <c r="F195" s="10"/>
      <c r="G195" s="10"/>
      <c r="H195" s="10">
        <v>150000</v>
      </c>
      <c r="I195" t="str">
        <f>IFERROR(IF(VLOOKUP(A195,'Resources Final'!B:F,5,FALSE)=0,"",VLOOKUP(A195,'Resources Final'!B:F,5,FALSE)),"")</f>
        <v/>
      </c>
      <c r="K195" s="9" t="s">
        <v>3811</v>
      </c>
      <c r="L195" s="10">
        <v>118575</v>
      </c>
      <c r="M195" s="10"/>
      <c r="N195" s="10"/>
      <c r="O195" s="10"/>
      <c r="P195" s="10"/>
      <c r="Q195" s="10">
        <v>118575</v>
      </c>
      <c r="R195" t="str">
        <f>IFERROR(IF(VLOOKUP(K195,'Resources Final'!B:F,5,FALSE)=0,"",VLOOKUP(K195,'Resources Final'!B:F,5,FALSE)),"")</f>
        <v/>
      </c>
      <c r="T195" s="9" t="s">
        <v>4152</v>
      </c>
      <c r="U195" s="10">
        <v>7749</v>
      </c>
      <c r="V195" s="10"/>
      <c r="W195" s="10"/>
      <c r="X195" s="10">
        <v>7749</v>
      </c>
    </row>
    <row r="196" spans="1:24" x14ac:dyDescent="0.2">
      <c r="A196" s="9" t="s">
        <v>1281</v>
      </c>
      <c r="B196" s="10">
        <v>50000</v>
      </c>
      <c r="C196" s="10"/>
      <c r="D196" s="10">
        <v>100000</v>
      </c>
      <c r="E196" s="10"/>
      <c r="F196" s="10"/>
      <c r="G196" s="10"/>
      <c r="H196" s="10">
        <v>150000</v>
      </c>
      <c r="I196" t="str">
        <f>IFERROR(IF(VLOOKUP(A196,'Resources Final'!B:F,5,FALSE)=0,"",VLOOKUP(A196,'Resources Final'!B:F,5,FALSE)),"")</f>
        <v>https://www.sourcewatch.org/index.php/Free_Congress_Foundation</v>
      </c>
      <c r="K196" s="9" t="s">
        <v>3746</v>
      </c>
      <c r="L196" s="10">
        <v>118175</v>
      </c>
      <c r="M196" s="10"/>
      <c r="N196" s="10"/>
      <c r="O196" s="10"/>
      <c r="P196" s="10"/>
      <c r="Q196" s="10">
        <v>118175</v>
      </c>
      <c r="R196" t="str">
        <f>IFERROR(IF(VLOOKUP(K196,'Resources Final'!B:F,5,FALSE)=0,"",VLOOKUP(K196,'Resources Final'!B:F,5,FALSE)),"")</f>
        <v/>
      </c>
      <c r="T196" s="9" t="s">
        <v>767</v>
      </c>
      <c r="U196" s="10">
        <v>7749</v>
      </c>
      <c r="V196" s="10"/>
      <c r="W196" s="10"/>
      <c r="X196" s="10">
        <v>7749</v>
      </c>
    </row>
    <row r="197" spans="1:24" x14ac:dyDescent="0.2">
      <c r="A197" s="9" t="s">
        <v>1139</v>
      </c>
      <c r="B197" s="10">
        <v>150000</v>
      </c>
      <c r="C197" s="10"/>
      <c r="D197" s="10"/>
      <c r="E197" s="10"/>
      <c r="F197" s="10"/>
      <c r="G197" s="10"/>
      <c r="H197" s="10">
        <v>150000</v>
      </c>
      <c r="I197" t="str">
        <f>IFERROR(IF(VLOOKUP(A197,'Resources Final'!B:F,5,FALSE)=0,"",VLOOKUP(A197,'Resources Final'!B:F,5,FALSE)),"")</f>
        <v/>
      </c>
      <c r="K197" s="9" t="s">
        <v>1815</v>
      </c>
      <c r="L197" s="10">
        <v>116905</v>
      </c>
      <c r="M197" s="10"/>
      <c r="N197" s="10"/>
      <c r="O197" s="10"/>
      <c r="P197" s="10"/>
      <c r="Q197" s="10">
        <v>116905</v>
      </c>
      <c r="R197" t="str">
        <f>IFERROR(IF(VLOOKUP(K197,'Resources Final'!B:F,5,FALSE)=0,"",VLOOKUP(K197,'Resources Final'!B:F,5,FALSE)),"")</f>
        <v/>
      </c>
      <c r="T197" s="9" t="s">
        <v>845</v>
      </c>
      <c r="U197" s="10">
        <v>7729</v>
      </c>
      <c r="V197" s="10"/>
      <c r="W197" s="10"/>
      <c r="X197" s="10">
        <v>7729</v>
      </c>
    </row>
    <row r="198" spans="1:24" x14ac:dyDescent="0.2">
      <c r="A198" s="9" t="s">
        <v>268</v>
      </c>
      <c r="B198" s="10">
        <v>150000</v>
      </c>
      <c r="C198" s="10"/>
      <c r="D198" s="10"/>
      <c r="E198" s="10"/>
      <c r="F198" s="10"/>
      <c r="G198" s="10"/>
      <c r="H198" s="10">
        <v>150000</v>
      </c>
      <c r="I198" t="str">
        <f>IFERROR(IF(VLOOKUP(A198,'Resources Final'!B:F,5,FALSE)=0,"",VLOOKUP(A198,'Resources Final'!B:F,5,FALSE)),"")</f>
        <v/>
      </c>
      <c r="K198" s="9" t="s">
        <v>1723</v>
      </c>
      <c r="L198" s="10">
        <v>112000</v>
      </c>
      <c r="M198" s="10"/>
      <c r="N198" s="10"/>
      <c r="O198" s="10"/>
      <c r="P198" s="10"/>
      <c r="Q198" s="10">
        <v>112000</v>
      </c>
      <c r="R198" t="str">
        <f>IFERROR(IF(VLOOKUP(K198,'Resources Final'!B:F,5,FALSE)=0,"",VLOOKUP(K198,'Resources Final'!B:F,5,FALSE)),"")</f>
        <v/>
      </c>
      <c r="T198" s="9" t="s">
        <v>2759</v>
      </c>
      <c r="U198" s="10">
        <v>7650</v>
      </c>
      <c r="V198" s="10"/>
      <c r="W198" s="10"/>
      <c r="X198" s="10">
        <v>7650</v>
      </c>
    </row>
    <row r="199" spans="1:24" x14ac:dyDescent="0.2">
      <c r="A199" s="9" t="s">
        <v>647</v>
      </c>
      <c r="B199" s="10">
        <v>102565</v>
      </c>
      <c r="C199" s="10">
        <v>46700</v>
      </c>
      <c r="D199" s="10"/>
      <c r="E199" s="10"/>
      <c r="F199" s="10"/>
      <c r="G199" s="10"/>
      <c r="H199" s="10">
        <v>149265</v>
      </c>
      <c r="I199" t="str">
        <f>IFERROR(IF(VLOOKUP(A199,'Resources Final'!B:F,5,FALSE)=0,"",VLOOKUP(A199,'Resources Final'!B:F,5,FALSE)),"")</f>
        <v>https://www.desmogblog.com/topics/center-competitive-politics</v>
      </c>
      <c r="K199" s="9" t="s">
        <v>3733</v>
      </c>
      <c r="L199" s="10">
        <v>111269</v>
      </c>
      <c r="M199" s="10"/>
      <c r="N199" s="10"/>
      <c r="O199" s="10"/>
      <c r="P199" s="10"/>
      <c r="Q199" s="10">
        <v>111269</v>
      </c>
      <c r="R199" t="str">
        <f>IFERROR(IF(VLOOKUP(K199,'Resources Final'!B:F,5,FALSE)=0,"",VLOOKUP(K199,'Resources Final'!B:F,5,FALSE)),"")</f>
        <v/>
      </c>
      <c r="T199" s="9" t="s">
        <v>3262</v>
      </c>
      <c r="U199" s="10">
        <v>7605</v>
      </c>
      <c r="V199" s="10"/>
      <c r="W199" s="10"/>
      <c r="X199" s="10">
        <v>7605</v>
      </c>
    </row>
    <row r="200" spans="1:24" x14ac:dyDescent="0.2">
      <c r="A200" s="9" t="s">
        <v>3091</v>
      </c>
      <c r="B200" s="10">
        <v>145485</v>
      </c>
      <c r="C200" s="10"/>
      <c r="D200" s="10"/>
      <c r="E200" s="10"/>
      <c r="F200" s="10"/>
      <c r="G200" s="10"/>
      <c r="H200" s="10">
        <v>145485</v>
      </c>
      <c r="I200" t="str">
        <f>IFERROR(IF(VLOOKUP(A200,'Resources Final'!B:F,5,FALSE)=0,"",VLOOKUP(A200,'Resources Final'!B:F,5,FALSE)),"")</f>
        <v/>
      </c>
      <c r="K200" s="9" t="s">
        <v>2697</v>
      </c>
      <c r="L200" s="10">
        <v>109400</v>
      </c>
      <c r="M200" s="10"/>
      <c r="N200" s="10"/>
      <c r="O200" s="10"/>
      <c r="P200" s="10"/>
      <c r="Q200" s="10">
        <v>109400</v>
      </c>
      <c r="R200" t="str">
        <f>IFERROR(IF(VLOOKUP(K200,'Resources Final'!B:F,5,FALSE)=0,"",VLOOKUP(K200,'Resources Final'!B:F,5,FALSE)),"")</f>
        <v/>
      </c>
      <c r="T200" s="9" t="s">
        <v>3331</v>
      </c>
      <c r="U200" s="10">
        <v>7605</v>
      </c>
      <c r="V200" s="10"/>
      <c r="W200" s="10"/>
      <c r="X200" s="10">
        <v>7605</v>
      </c>
    </row>
    <row r="201" spans="1:24" x14ac:dyDescent="0.2">
      <c r="A201" s="9" t="s">
        <v>1949</v>
      </c>
      <c r="B201" s="10"/>
      <c r="C201" s="10"/>
      <c r="D201" s="10"/>
      <c r="E201" s="10"/>
      <c r="F201" s="10">
        <v>145000</v>
      </c>
      <c r="G201" s="10"/>
      <c r="H201" s="10">
        <v>145000</v>
      </c>
      <c r="I201" t="str">
        <f>IFERROR(IF(VLOOKUP(A201,'Resources Final'!B:F,5,FALSE)=0,"",VLOOKUP(A201,'Resources Final'!B:F,5,FALSE)),"")</f>
        <v/>
      </c>
      <c r="K201" s="9" t="s">
        <v>4307</v>
      </c>
      <c r="L201" s="10">
        <v>109370</v>
      </c>
      <c r="M201" s="10"/>
      <c r="N201" s="10"/>
      <c r="O201" s="10"/>
      <c r="P201" s="10"/>
      <c r="Q201" s="10">
        <v>109370</v>
      </c>
      <c r="R201" t="str">
        <f>IFERROR(IF(VLOOKUP(K201,'Resources Final'!B:F,5,FALSE)=0,"",VLOOKUP(K201,'Resources Final'!B:F,5,FALSE)),"")</f>
        <v/>
      </c>
      <c r="T201" s="9" t="s">
        <v>2144</v>
      </c>
      <c r="U201" s="10">
        <v>7605</v>
      </c>
      <c r="V201" s="10"/>
      <c r="W201" s="10"/>
      <c r="X201" s="10">
        <v>7605</v>
      </c>
    </row>
    <row r="202" spans="1:24" x14ac:dyDescent="0.2">
      <c r="A202" s="9" t="s">
        <v>4353</v>
      </c>
      <c r="B202" s="10">
        <v>141000</v>
      </c>
      <c r="C202" s="10"/>
      <c r="D202" s="10"/>
      <c r="E202" s="10"/>
      <c r="F202" s="10"/>
      <c r="G202" s="10"/>
      <c r="H202" s="10">
        <v>141000</v>
      </c>
      <c r="I202" t="str">
        <f>IFERROR(IF(VLOOKUP(A202,'Resources Final'!B:F,5,FALSE)=0,"",VLOOKUP(A202,'Resources Final'!B:F,5,FALSE)),"")</f>
        <v/>
      </c>
      <c r="K202" s="9" t="s">
        <v>3946</v>
      </c>
      <c r="L202" s="10">
        <v>94329</v>
      </c>
      <c r="M202" s="10"/>
      <c r="N202" s="10">
        <v>11500</v>
      </c>
      <c r="O202" s="10"/>
      <c r="P202" s="10"/>
      <c r="Q202" s="10">
        <v>105829</v>
      </c>
      <c r="R202" t="str">
        <f>IFERROR(IF(VLOOKUP(K202,'Resources Final'!B:F,5,FALSE)=0,"",VLOOKUP(K202,'Resources Final'!B:F,5,FALSE)),"")</f>
        <v/>
      </c>
      <c r="T202" s="9" t="s">
        <v>830</v>
      </c>
      <c r="U202" s="10">
        <v>7605</v>
      </c>
      <c r="V202" s="10"/>
      <c r="W202" s="10"/>
      <c r="X202" s="10">
        <v>7605</v>
      </c>
    </row>
    <row r="203" spans="1:24" x14ac:dyDescent="0.2">
      <c r="A203" s="9" t="s">
        <v>1666</v>
      </c>
      <c r="B203" s="10">
        <v>75000</v>
      </c>
      <c r="C203" s="10"/>
      <c r="D203" s="10">
        <v>16000</v>
      </c>
      <c r="E203" s="10">
        <v>50000</v>
      </c>
      <c r="F203" s="10"/>
      <c r="G203" s="10"/>
      <c r="H203" s="10">
        <v>141000</v>
      </c>
      <c r="I203" t="str">
        <f>IFERROR(IF(VLOOKUP(A203,'Resources Final'!B:F,5,FALSE)=0,"",VLOOKUP(A203,'Resources Final'!B:F,5,FALSE)),"")</f>
        <v>https://www.desmogblog.com/independence-institute</v>
      </c>
      <c r="K203" s="9" t="s">
        <v>2198</v>
      </c>
      <c r="L203" s="10">
        <v>102800</v>
      </c>
      <c r="M203" s="10"/>
      <c r="N203" s="10"/>
      <c r="O203" s="10">
        <v>3000</v>
      </c>
      <c r="P203" s="10"/>
      <c r="Q203" s="10">
        <v>105800</v>
      </c>
      <c r="R203" t="str">
        <f>IFERROR(IF(VLOOKUP(K203,'Resources Final'!B:F,5,FALSE)=0,"",VLOOKUP(K203,'Resources Final'!B:F,5,FALSE)),"")</f>
        <v/>
      </c>
      <c r="T203" s="9" t="s">
        <v>3999</v>
      </c>
      <c r="U203" s="10">
        <v>7560</v>
      </c>
      <c r="V203" s="10"/>
      <c r="W203" s="10"/>
      <c r="X203" s="10">
        <v>7560</v>
      </c>
    </row>
    <row r="204" spans="1:24" x14ac:dyDescent="0.2">
      <c r="A204" s="9" t="s">
        <v>4073</v>
      </c>
      <c r="B204" s="10"/>
      <c r="C204" s="10"/>
      <c r="D204" s="10"/>
      <c r="E204" s="10">
        <v>140000</v>
      </c>
      <c r="F204" s="10"/>
      <c r="G204" s="10"/>
      <c r="H204" s="10">
        <v>140000</v>
      </c>
      <c r="I204" t="str">
        <f>IFERROR(IF(VLOOKUP(A204,'Resources Final'!B:F,5,FALSE)=0,"",VLOOKUP(A204,'Resources Final'!B:F,5,FALSE)),"")</f>
        <v/>
      </c>
      <c r="K204" s="9" t="s">
        <v>3365</v>
      </c>
      <c r="L204" s="10">
        <v>105316</v>
      </c>
      <c r="M204" s="10"/>
      <c r="N204" s="10"/>
      <c r="O204" s="10"/>
      <c r="P204" s="10"/>
      <c r="Q204" s="10">
        <v>105316</v>
      </c>
      <c r="R204" t="str">
        <f>IFERROR(IF(VLOOKUP(K204,'Resources Final'!B:F,5,FALSE)=0,"",VLOOKUP(K204,'Resources Final'!B:F,5,FALSE)),"")</f>
        <v/>
      </c>
      <c r="T204" s="9" t="s">
        <v>293</v>
      </c>
      <c r="U204" s="10">
        <v>7560</v>
      </c>
      <c r="V204" s="10"/>
      <c r="W204" s="10"/>
      <c r="X204" s="10">
        <v>7560</v>
      </c>
    </row>
    <row r="205" spans="1:24" x14ac:dyDescent="0.2">
      <c r="A205" s="9" t="s">
        <v>679</v>
      </c>
      <c r="B205" s="10">
        <v>140000</v>
      </c>
      <c r="C205" s="10"/>
      <c r="D205" s="10"/>
      <c r="E205" s="10"/>
      <c r="F205" s="10"/>
      <c r="G205" s="10"/>
      <c r="H205" s="10">
        <v>140000</v>
      </c>
      <c r="I205" t="str">
        <f>IFERROR(IF(VLOOKUP(A205,'Resources Final'!B:F,5,FALSE)=0,"",VLOOKUP(A205,'Resources Final'!B:F,5,FALSE)),"")</f>
        <v/>
      </c>
      <c r="K205" s="9" t="s">
        <v>3209</v>
      </c>
      <c r="L205" s="10">
        <v>105000</v>
      </c>
      <c r="M205" s="10"/>
      <c r="N205" s="10"/>
      <c r="O205" s="10"/>
      <c r="P205" s="10"/>
      <c r="Q205" s="10">
        <v>105000</v>
      </c>
      <c r="R205" t="str">
        <f>IFERROR(IF(VLOOKUP(K205,'Resources Final'!B:F,5,FALSE)=0,"",VLOOKUP(K205,'Resources Final'!B:F,5,FALSE)),"")</f>
        <v/>
      </c>
      <c r="T205" s="9" t="s">
        <v>804</v>
      </c>
      <c r="U205" s="10">
        <v>7560</v>
      </c>
      <c r="V205" s="10"/>
      <c r="W205" s="10"/>
      <c r="X205" s="10">
        <v>7560</v>
      </c>
    </row>
    <row r="206" spans="1:24" x14ac:dyDescent="0.2">
      <c r="A206" s="9" t="s">
        <v>3236</v>
      </c>
      <c r="B206" s="10">
        <v>139450</v>
      </c>
      <c r="C206" s="10"/>
      <c r="D206" s="10"/>
      <c r="E206" s="10"/>
      <c r="F206" s="10"/>
      <c r="G206" s="10"/>
      <c r="H206" s="10">
        <v>139450</v>
      </c>
      <c r="I206" t="str">
        <f>IFERROR(IF(VLOOKUP(A206,'Resources Final'!B:F,5,FALSE)=0,"",VLOOKUP(A206,'Resources Final'!B:F,5,FALSE)),"")</f>
        <v/>
      </c>
      <c r="K206" s="9" t="s">
        <v>3232</v>
      </c>
      <c r="L206" s="10">
        <v>103500</v>
      </c>
      <c r="M206" s="10"/>
      <c r="N206" s="10"/>
      <c r="O206" s="10"/>
      <c r="P206" s="10"/>
      <c r="Q206" s="10">
        <v>103500</v>
      </c>
      <c r="R206" t="str">
        <f>IFERROR(IF(VLOOKUP(K206,'Resources Final'!B:F,5,FALSE)=0,"",VLOOKUP(K206,'Resources Final'!B:F,5,FALSE)),"")</f>
        <v/>
      </c>
      <c r="T206" s="9" t="s">
        <v>3340</v>
      </c>
      <c r="U206" s="10"/>
      <c r="V206" s="10"/>
      <c r="W206" s="10">
        <v>7500</v>
      </c>
      <c r="X206" s="10">
        <v>7500</v>
      </c>
    </row>
    <row r="207" spans="1:24" x14ac:dyDescent="0.2">
      <c r="A207" s="9" t="s">
        <v>4571</v>
      </c>
      <c r="B207" s="10">
        <v>139000</v>
      </c>
      <c r="C207" s="10"/>
      <c r="D207" s="10"/>
      <c r="E207" s="10"/>
      <c r="F207" s="10"/>
      <c r="G207" s="10"/>
      <c r="H207" s="10">
        <v>139000</v>
      </c>
      <c r="I207" t="str">
        <f>IFERROR(IF(VLOOKUP(A207,'Resources Final'!B:F,5,FALSE)=0,"",VLOOKUP(A207,'Resources Final'!B:F,5,FALSE)),"")</f>
        <v/>
      </c>
      <c r="K207" s="9" t="s">
        <v>2089</v>
      </c>
      <c r="L207" s="10">
        <v>103500</v>
      </c>
      <c r="M207" s="10"/>
      <c r="N207" s="10"/>
      <c r="O207" s="10"/>
      <c r="P207" s="10"/>
      <c r="Q207" s="10">
        <v>103500</v>
      </c>
      <c r="R207" t="str">
        <f>IFERROR(IF(VLOOKUP(K207,'Resources Final'!B:F,5,FALSE)=0,"",VLOOKUP(K207,'Resources Final'!B:F,5,FALSE)),"")</f>
        <v/>
      </c>
      <c r="T207" s="9" t="s">
        <v>3869</v>
      </c>
      <c r="U207" s="10"/>
      <c r="V207" s="10"/>
      <c r="W207" s="10">
        <v>7500</v>
      </c>
      <c r="X207" s="10">
        <v>7500</v>
      </c>
    </row>
    <row r="208" spans="1:24" x14ac:dyDescent="0.2">
      <c r="A208" s="9" t="s">
        <v>1595</v>
      </c>
      <c r="B208" s="10"/>
      <c r="C208" s="10"/>
      <c r="D208" s="10"/>
      <c r="E208" s="10"/>
      <c r="F208" s="10">
        <v>136400</v>
      </c>
      <c r="G208" s="10"/>
      <c r="H208" s="10">
        <v>136400</v>
      </c>
      <c r="I208" t="str">
        <f>IFERROR(IF(VLOOKUP(A208,'Resources Final'!B:F,5,FALSE)=0,"",VLOOKUP(A208,'Resources Final'!B:F,5,FALSE)),"")</f>
        <v/>
      </c>
      <c r="K208" s="9" t="s">
        <v>244</v>
      </c>
      <c r="L208" s="10">
        <v>103263</v>
      </c>
      <c r="M208" s="10"/>
      <c r="N208" s="10"/>
      <c r="O208" s="10"/>
      <c r="P208" s="10"/>
      <c r="Q208" s="10">
        <v>103263</v>
      </c>
      <c r="R208" t="str">
        <f>IFERROR(IF(VLOOKUP(K208,'Resources Final'!B:F,5,FALSE)=0,"",VLOOKUP(K208,'Resources Final'!B:F,5,FALSE)),"")</f>
        <v/>
      </c>
      <c r="T208" s="9" t="s">
        <v>2985</v>
      </c>
      <c r="U208" s="10"/>
      <c r="V208" s="10"/>
      <c r="W208" s="10">
        <v>7500</v>
      </c>
      <c r="X208" s="10">
        <v>7500</v>
      </c>
    </row>
    <row r="209" spans="1:24" x14ac:dyDescent="0.2">
      <c r="A209" s="9" t="s">
        <v>1661</v>
      </c>
      <c r="B209" s="10"/>
      <c r="C209" s="10">
        <v>135837</v>
      </c>
      <c r="D209" s="10"/>
      <c r="E209" s="10"/>
      <c r="F209" s="10"/>
      <c r="G209" s="10"/>
      <c r="H209" s="10">
        <v>135837</v>
      </c>
      <c r="I209" t="str">
        <f>IFERROR(IF(VLOOKUP(A209,'Resources Final'!B:F,5,FALSE)=0,"",VLOOKUP(A209,'Resources Final'!B:F,5,FALSE)),"")</f>
        <v>https://www.desmogblog.com/illinois-policy-institute</v>
      </c>
      <c r="K209" s="9" t="s">
        <v>3816</v>
      </c>
      <c r="L209" s="10">
        <v>101637</v>
      </c>
      <c r="M209" s="10"/>
      <c r="N209" s="10"/>
      <c r="O209" s="10"/>
      <c r="P209" s="10"/>
      <c r="Q209" s="10">
        <v>101637</v>
      </c>
      <c r="R209" t="str">
        <f>IFERROR(IF(VLOOKUP(K209,'Resources Final'!B:F,5,FALSE)=0,"",VLOOKUP(K209,'Resources Final'!B:F,5,FALSE)),"")</f>
        <v/>
      </c>
      <c r="T209" s="9" t="s">
        <v>3263</v>
      </c>
      <c r="U209" s="10"/>
      <c r="V209" s="10"/>
      <c r="W209" s="10">
        <v>7500</v>
      </c>
      <c r="X209" s="10">
        <v>7500</v>
      </c>
    </row>
    <row r="210" spans="1:24" x14ac:dyDescent="0.2">
      <c r="A210" s="9" t="s">
        <v>3419</v>
      </c>
      <c r="B210" s="10">
        <v>66351</v>
      </c>
      <c r="C210" s="10">
        <v>19200</v>
      </c>
      <c r="D210" s="10">
        <v>49000</v>
      </c>
      <c r="E210" s="10"/>
      <c r="F210" s="10"/>
      <c r="G210" s="10"/>
      <c r="H210" s="10">
        <v>134551</v>
      </c>
      <c r="I210" t="str">
        <f>IFERROR(IF(VLOOKUP(A210,'Resources Final'!B:F,5,FALSE)=0,"",VLOOKUP(A210,'Resources Final'!B:F,5,FALSE)),"")</f>
        <v>https://www.desmogblog.com/state-policy-network</v>
      </c>
      <c r="K210" s="9" t="s">
        <v>3577</v>
      </c>
      <c r="L210" s="10">
        <v>101100</v>
      </c>
      <c r="M210" s="10"/>
      <c r="N210" s="10"/>
      <c r="O210" s="10"/>
      <c r="P210" s="10"/>
      <c r="Q210" s="10">
        <v>101100</v>
      </c>
      <c r="R210" t="str">
        <f>IFERROR(IF(VLOOKUP(K210,'Resources Final'!B:F,5,FALSE)=0,"",VLOOKUP(K210,'Resources Final'!B:F,5,FALSE)),"")</f>
        <v/>
      </c>
      <c r="T210" s="9" t="s">
        <v>3282</v>
      </c>
      <c r="U210" s="10"/>
      <c r="V210" s="10"/>
      <c r="W210" s="10">
        <v>7500</v>
      </c>
      <c r="X210" s="10">
        <v>7500</v>
      </c>
    </row>
    <row r="211" spans="1:24" x14ac:dyDescent="0.2">
      <c r="A211" s="9" t="s">
        <v>4008</v>
      </c>
      <c r="B211" s="10"/>
      <c r="C211" s="10"/>
      <c r="D211" s="10"/>
      <c r="E211" s="10"/>
      <c r="F211" s="10">
        <v>130000</v>
      </c>
      <c r="G211" s="10"/>
      <c r="H211" s="10">
        <v>130000</v>
      </c>
      <c r="I211" t="str">
        <f>IFERROR(IF(VLOOKUP(A211,'Resources Final'!B:F,5,FALSE)=0,"",VLOOKUP(A211,'Resources Final'!B:F,5,FALSE)),"")</f>
        <v/>
      </c>
      <c r="K211" s="9" t="s">
        <v>1984</v>
      </c>
      <c r="L211" s="10">
        <v>100500</v>
      </c>
      <c r="M211" s="10"/>
      <c r="N211" s="10"/>
      <c r="O211" s="10"/>
      <c r="P211" s="10"/>
      <c r="Q211" s="10">
        <v>100500</v>
      </c>
      <c r="R211" t="str">
        <f>IFERROR(IF(VLOOKUP(K211,'Resources Final'!B:F,5,FALSE)=0,"",VLOOKUP(K211,'Resources Final'!B:F,5,FALSE)),"")</f>
        <v/>
      </c>
      <c r="T211" s="9" t="s">
        <v>4055</v>
      </c>
      <c r="U211" s="10"/>
      <c r="V211" s="10"/>
      <c r="W211" s="10">
        <v>7500</v>
      </c>
      <c r="X211" s="10">
        <v>7500</v>
      </c>
    </row>
    <row r="212" spans="1:24" x14ac:dyDescent="0.2">
      <c r="A212" s="9" t="s">
        <v>177</v>
      </c>
      <c r="B212" s="10">
        <v>108171</v>
      </c>
      <c r="C212" s="10">
        <v>18450</v>
      </c>
      <c r="D212" s="10"/>
      <c r="E212" s="10"/>
      <c r="F212" s="10"/>
      <c r="G212" s="10"/>
      <c r="H212" s="10">
        <v>126621</v>
      </c>
      <c r="I212" t="str">
        <f>IFERROR(IF(VLOOKUP(A212,'Resources Final'!B:F,5,FALSE)=0,"",VLOOKUP(A212,'Resources Final'!B:F,5,FALSE)),"")</f>
        <v>http://www.sourcewatch.org/index.php/America's_Future_Foundation</v>
      </c>
      <c r="K212" s="9" t="s">
        <v>3978</v>
      </c>
      <c r="L212" s="10">
        <v>100200</v>
      </c>
      <c r="M212" s="10"/>
      <c r="N212" s="10"/>
      <c r="O212" s="10"/>
      <c r="P212" s="10"/>
      <c r="Q212" s="10">
        <v>100200</v>
      </c>
      <c r="R212" t="str">
        <f>IFERROR(IF(VLOOKUP(K212,'Resources Final'!B:F,5,FALSE)=0,"",VLOOKUP(K212,'Resources Final'!B:F,5,FALSE)),"")</f>
        <v/>
      </c>
      <c r="T212" s="9" t="s">
        <v>3029</v>
      </c>
      <c r="U212" s="10"/>
      <c r="V212" s="10"/>
      <c r="W212" s="10">
        <v>7500</v>
      </c>
      <c r="X212" s="10">
        <v>7500</v>
      </c>
    </row>
    <row r="213" spans="1:24" x14ac:dyDescent="0.2">
      <c r="A213" s="9" t="s">
        <v>2649</v>
      </c>
      <c r="B213" s="10">
        <v>126500</v>
      </c>
      <c r="C213" s="10"/>
      <c r="D213" s="10"/>
      <c r="E213" s="10"/>
      <c r="F213" s="10"/>
      <c r="G213" s="10"/>
      <c r="H213" s="10">
        <v>126500</v>
      </c>
      <c r="I213" t="str">
        <f>IFERROR(IF(VLOOKUP(A213,'Resources Final'!B:F,5,FALSE)=0,"",VLOOKUP(A213,'Resources Final'!B:F,5,FALSE)),"")</f>
        <v>https://www.sourcewatch.org/index.php/New_America_Foundation</v>
      </c>
      <c r="K213" s="9" t="s">
        <v>2828</v>
      </c>
      <c r="L213" s="10"/>
      <c r="M213" s="10"/>
      <c r="N213" s="10"/>
      <c r="O213" s="10"/>
      <c r="P213" s="10">
        <v>100000</v>
      </c>
      <c r="Q213" s="10">
        <v>100000</v>
      </c>
      <c r="R213" t="str">
        <f>IFERROR(IF(VLOOKUP(K213,'Resources Final'!B:F,5,FALSE)=0,"",VLOOKUP(K213,'Resources Final'!B:F,5,FALSE)),"")</f>
        <v/>
      </c>
      <c r="T213" s="9" t="s">
        <v>2977</v>
      </c>
      <c r="U213" s="10"/>
      <c r="V213" s="10"/>
      <c r="W213" s="10">
        <v>7500</v>
      </c>
      <c r="X213" s="10">
        <v>7500</v>
      </c>
    </row>
    <row r="214" spans="1:24" x14ac:dyDescent="0.2">
      <c r="A214" s="9" t="s">
        <v>1678</v>
      </c>
      <c r="B214" s="10">
        <v>110528</v>
      </c>
      <c r="C214" s="10">
        <v>15273</v>
      </c>
      <c r="D214" s="10"/>
      <c r="E214" s="10"/>
      <c r="F214" s="10"/>
      <c r="G214" s="10"/>
      <c r="H214" s="10">
        <v>125801</v>
      </c>
      <c r="I214" t="str">
        <f>IFERROR(IF(VLOOKUP(A214,'Resources Final'!B:F,5,FALSE)=0,"",VLOOKUP(A214,'Resources Final'!B:F,5,FALSE)),"")</f>
        <v>https://www.sourcewatch.org/index.php/Talk:The_Institute_for_Faith,_Work_%26_Economics</v>
      </c>
      <c r="K214" s="9" t="s">
        <v>2760</v>
      </c>
      <c r="L214" s="10"/>
      <c r="M214" s="10"/>
      <c r="N214" s="10"/>
      <c r="O214" s="10"/>
      <c r="P214" s="10">
        <v>100000</v>
      </c>
      <c r="Q214" s="10">
        <v>100000</v>
      </c>
      <c r="R214" t="str">
        <f>IFERROR(IF(VLOOKUP(K214,'Resources Final'!B:F,5,FALSE)=0,"",VLOOKUP(K214,'Resources Final'!B:F,5,FALSE)),"")</f>
        <v/>
      </c>
      <c r="T214" s="9" t="s">
        <v>3457</v>
      </c>
      <c r="U214" s="10"/>
      <c r="V214" s="10"/>
      <c r="W214" s="10">
        <v>7500</v>
      </c>
      <c r="X214" s="10">
        <v>7500</v>
      </c>
    </row>
    <row r="215" spans="1:24" x14ac:dyDescent="0.2">
      <c r="A215" s="9" t="s">
        <v>216</v>
      </c>
      <c r="B215" s="10">
        <v>14500</v>
      </c>
      <c r="C215" s="10"/>
      <c r="D215" s="10">
        <v>110000</v>
      </c>
      <c r="E215" s="10"/>
      <c r="F215" s="10"/>
      <c r="G215" s="10"/>
      <c r="H215" s="10">
        <v>124500</v>
      </c>
      <c r="I215" t="str">
        <f>IFERROR(IF(VLOOKUP(A215,'Resources Final'!B:F,5,FALSE)=0,"",VLOOKUP(A215,'Resources Final'!B:F,5,FALSE)),"")</f>
        <v>https://www.desmogblog.com/americans-tax-reform</v>
      </c>
      <c r="K215" s="9" t="s">
        <v>111</v>
      </c>
      <c r="L215" s="10">
        <v>100000</v>
      </c>
      <c r="M215" s="10"/>
      <c r="N215" s="10"/>
      <c r="O215" s="10"/>
      <c r="P215" s="10"/>
      <c r="Q215" s="10">
        <v>100000</v>
      </c>
      <c r="R215" t="str">
        <f>IFERROR(IF(VLOOKUP(K215,'Resources Final'!B:F,5,FALSE)=0,"",VLOOKUP(K215,'Resources Final'!B:F,5,FALSE)),"")</f>
        <v/>
      </c>
      <c r="T215" s="9" t="s">
        <v>2093</v>
      </c>
      <c r="U215" s="10"/>
      <c r="V215" s="10"/>
      <c r="W215" s="10">
        <v>7500</v>
      </c>
      <c r="X215" s="10">
        <v>7500</v>
      </c>
    </row>
    <row r="216" spans="1:24" x14ac:dyDescent="0.2">
      <c r="A216" s="9" t="s">
        <v>2614</v>
      </c>
      <c r="B216" s="10">
        <v>118000</v>
      </c>
      <c r="C216" s="10"/>
      <c r="D216" s="10"/>
      <c r="E216" s="10"/>
      <c r="F216" s="10"/>
      <c r="G216" s="10"/>
      <c r="H216" s="10">
        <v>118000</v>
      </c>
      <c r="I216" t="str">
        <f>IFERROR(IF(VLOOKUP(A216,'Resources Final'!B:F,5,FALSE)=0,"",VLOOKUP(A216,'Resources Final'!B:F,5,FALSE)),"")</f>
        <v/>
      </c>
      <c r="K216" s="9" t="s">
        <v>2338</v>
      </c>
      <c r="L216" s="10">
        <v>100000</v>
      </c>
      <c r="M216" s="10"/>
      <c r="N216" s="10"/>
      <c r="O216" s="10"/>
      <c r="P216" s="10"/>
      <c r="Q216" s="10">
        <v>100000</v>
      </c>
      <c r="R216" t="str">
        <f>IFERROR(IF(VLOOKUP(K216,'Resources Final'!B:F,5,FALSE)=0,"",VLOOKUP(K216,'Resources Final'!B:F,5,FALSE)),"")</f>
        <v/>
      </c>
      <c r="T216" s="9" t="s">
        <v>2872</v>
      </c>
      <c r="U216" s="10"/>
      <c r="V216" s="10"/>
      <c r="W216" s="10">
        <v>7500</v>
      </c>
      <c r="X216" s="10">
        <v>7500</v>
      </c>
    </row>
    <row r="217" spans="1:24" x14ac:dyDescent="0.2">
      <c r="A217" s="9" t="s">
        <v>2279</v>
      </c>
      <c r="B217" s="10">
        <v>115000</v>
      </c>
      <c r="C217" s="10"/>
      <c r="D217" s="10"/>
      <c r="E217" s="10"/>
      <c r="F217" s="10"/>
      <c r="G217" s="10"/>
      <c r="H217" s="10">
        <v>115000</v>
      </c>
      <c r="I217" t="str">
        <f>IFERROR(IF(VLOOKUP(A217,'Resources Final'!B:F,5,FALSE)=0,"",VLOOKUP(A217,'Resources Final'!B:F,5,FALSE)),"")</f>
        <v/>
      </c>
      <c r="K217" s="9" t="s">
        <v>3990</v>
      </c>
      <c r="L217" s="10">
        <v>98714</v>
      </c>
      <c r="M217" s="10"/>
      <c r="N217" s="10"/>
      <c r="O217" s="10"/>
      <c r="P217" s="10"/>
      <c r="Q217" s="10">
        <v>98714</v>
      </c>
      <c r="R217" t="str">
        <f>IFERROR(IF(VLOOKUP(K217,'Resources Final'!B:F,5,FALSE)=0,"",VLOOKUP(K217,'Resources Final'!B:F,5,FALSE)),"")</f>
        <v/>
      </c>
      <c r="T217" s="9" t="s">
        <v>2532</v>
      </c>
      <c r="U217" s="10"/>
      <c r="V217" s="10"/>
      <c r="W217" s="10">
        <v>7500</v>
      </c>
      <c r="X217" s="10">
        <v>7500</v>
      </c>
    </row>
    <row r="218" spans="1:24" x14ac:dyDescent="0.2">
      <c r="A218" s="9" t="s">
        <v>4010</v>
      </c>
      <c r="B218" s="10"/>
      <c r="C218" s="10"/>
      <c r="D218" s="10"/>
      <c r="E218" s="10"/>
      <c r="F218" s="10">
        <v>110000</v>
      </c>
      <c r="G218" s="10"/>
      <c r="H218" s="10">
        <v>110000</v>
      </c>
      <c r="I218" t="str">
        <f>IFERROR(IF(VLOOKUP(A218,'Resources Final'!B:F,5,FALSE)=0,"",VLOOKUP(A218,'Resources Final'!B:F,5,FALSE)),"")</f>
        <v/>
      </c>
      <c r="K218" s="9" t="s">
        <v>3755</v>
      </c>
      <c r="L218" s="10">
        <v>93250</v>
      </c>
      <c r="M218" s="10"/>
      <c r="N218" s="10"/>
      <c r="O218" s="10"/>
      <c r="P218" s="10"/>
      <c r="Q218" s="10">
        <v>93250</v>
      </c>
      <c r="R218" t="str">
        <f>IFERROR(IF(VLOOKUP(K218,'Resources Final'!B:F,5,FALSE)=0,"",VLOOKUP(K218,'Resources Final'!B:F,5,FALSE)),"")</f>
        <v/>
      </c>
      <c r="T218" s="9" t="s">
        <v>2753</v>
      </c>
      <c r="U218" s="10"/>
      <c r="V218" s="10"/>
      <c r="W218" s="10">
        <v>7500</v>
      </c>
      <c r="X218" s="10">
        <v>7500</v>
      </c>
    </row>
    <row r="219" spans="1:24" x14ac:dyDescent="0.2">
      <c r="A219" s="9" t="s">
        <v>3201</v>
      </c>
      <c r="B219" s="10"/>
      <c r="C219" s="10"/>
      <c r="D219" s="10"/>
      <c r="E219" s="10">
        <v>110000</v>
      </c>
      <c r="F219" s="10"/>
      <c r="G219" s="10"/>
      <c r="H219" s="10">
        <v>110000</v>
      </c>
      <c r="I219" t="str">
        <f>IFERROR(IF(VLOOKUP(A219,'Resources Final'!B:F,5,FALSE)=0,"",VLOOKUP(A219,'Resources Final'!B:F,5,FALSE)),"")</f>
        <v/>
      </c>
      <c r="K219" s="9" t="s">
        <v>418</v>
      </c>
      <c r="L219" s="10">
        <v>92205</v>
      </c>
      <c r="M219" s="10"/>
      <c r="N219" s="10"/>
      <c r="O219" s="10"/>
      <c r="P219" s="10"/>
      <c r="Q219" s="10">
        <v>92205</v>
      </c>
      <c r="R219" t="str">
        <f>IFERROR(IF(VLOOKUP(K219,'Resources Final'!B:F,5,FALSE)=0,"",VLOOKUP(K219,'Resources Final'!B:F,5,FALSE)),"")</f>
        <v/>
      </c>
      <c r="T219" s="9" t="s">
        <v>2278</v>
      </c>
      <c r="U219" s="10"/>
      <c r="V219" s="10"/>
      <c r="W219" s="10">
        <v>7500</v>
      </c>
      <c r="X219" s="10">
        <v>7500</v>
      </c>
    </row>
    <row r="220" spans="1:24" x14ac:dyDescent="0.2">
      <c r="A220" s="9" t="s">
        <v>531</v>
      </c>
      <c r="B220" s="10"/>
      <c r="C220" s="10"/>
      <c r="D220" s="10"/>
      <c r="E220" s="10">
        <v>108000</v>
      </c>
      <c r="F220" s="10"/>
      <c r="G220" s="10"/>
      <c r="H220" s="10">
        <v>108000</v>
      </c>
      <c r="I220" t="str">
        <f>IFERROR(IF(VLOOKUP(A220,'Resources Final'!B:F,5,FALSE)=0,"",VLOOKUP(A220,'Resources Final'!B:F,5,FALSE)),"")</f>
        <v>https://www.sourcewatch.org/index.php/Business_Executives_for_National_Security</v>
      </c>
      <c r="K220" s="9" t="s">
        <v>643</v>
      </c>
      <c r="L220" s="10">
        <v>91039</v>
      </c>
      <c r="M220" s="10"/>
      <c r="N220" s="10"/>
      <c r="O220" s="10"/>
      <c r="P220" s="10"/>
      <c r="Q220" s="10">
        <v>91039</v>
      </c>
      <c r="R220" t="str">
        <f>IFERROR(IF(VLOOKUP(K220,'Resources Final'!B:F,5,FALSE)=0,"",VLOOKUP(K220,'Resources Final'!B:F,5,FALSE)),"")</f>
        <v/>
      </c>
      <c r="T220" s="9" t="s">
        <v>1310</v>
      </c>
      <c r="U220" s="10"/>
      <c r="V220" s="10"/>
      <c r="W220" s="10">
        <v>7500</v>
      </c>
      <c r="X220" s="10">
        <v>7500</v>
      </c>
    </row>
    <row r="221" spans="1:24" x14ac:dyDescent="0.2">
      <c r="A221" s="9" t="s">
        <v>4122</v>
      </c>
      <c r="B221" s="10">
        <v>20000</v>
      </c>
      <c r="C221" s="10"/>
      <c r="D221" s="10">
        <v>37500</v>
      </c>
      <c r="E221" s="10">
        <v>50000</v>
      </c>
      <c r="F221" s="10"/>
      <c r="G221" s="10"/>
      <c r="H221" s="10">
        <v>107500</v>
      </c>
      <c r="I221" t="str">
        <f>IFERROR(IF(VLOOKUP(A221,'Resources Final'!B:F,5,FALSE)=0,"",VLOOKUP(A221,'Resources Final'!B:F,5,FALSE)),"")</f>
        <v>https://www.sourcewatch.org/index.php/Young_America's_Foundation</v>
      </c>
      <c r="K221" s="9" t="s">
        <v>4481</v>
      </c>
      <c r="L221" s="10">
        <v>90000</v>
      </c>
      <c r="M221" s="10"/>
      <c r="N221" s="10"/>
      <c r="O221" s="10"/>
      <c r="P221" s="10"/>
      <c r="Q221" s="10">
        <v>90000</v>
      </c>
      <c r="R221" t="str">
        <f>IFERROR(IF(VLOOKUP(K221,'Resources Final'!B:F,5,FALSE)=0,"",VLOOKUP(K221,'Resources Final'!B:F,5,FALSE)),"")</f>
        <v/>
      </c>
      <c r="T221" s="9" t="s">
        <v>1176</v>
      </c>
      <c r="U221" s="10"/>
      <c r="V221" s="10"/>
      <c r="W221" s="10">
        <v>7500</v>
      </c>
      <c r="X221" s="10">
        <v>7500</v>
      </c>
    </row>
    <row r="222" spans="1:24" x14ac:dyDescent="0.2">
      <c r="A222" s="9" t="s">
        <v>4597</v>
      </c>
      <c r="B222" s="10">
        <v>107000</v>
      </c>
      <c r="C222" s="10"/>
      <c r="D222" s="10"/>
      <c r="E222" s="10"/>
      <c r="F222" s="10"/>
      <c r="G222" s="10"/>
      <c r="H222" s="10">
        <v>107000</v>
      </c>
      <c r="I222" t="str">
        <f>IFERROR(IF(VLOOKUP(A222,'Resources Final'!B:F,5,FALSE)=0,"",VLOOKUP(A222,'Resources Final'!B:F,5,FALSE)),"")</f>
        <v/>
      </c>
      <c r="K222" s="9" t="s">
        <v>3813</v>
      </c>
      <c r="L222" s="10">
        <v>89320</v>
      </c>
      <c r="M222" s="10"/>
      <c r="N222" s="10"/>
      <c r="O222" s="10"/>
      <c r="P222" s="10"/>
      <c r="Q222" s="10">
        <v>89320</v>
      </c>
      <c r="R222" t="str">
        <f>IFERROR(IF(VLOOKUP(K222,'Resources Final'!B:F,5,FALSE)=0,"",VLOOKUP(K222,'Resources Final'!B:F,5,FALSE)),"")</f>
        <v/>
      </c>
      <c r="T222" s="9" t="s">
        <v>1824</v>
      </c>
      <c r="U222" s="10"/>
      <c r="V222" s="10"/>
      <c r="W222" s="10">
        <v>7500</v>
      </c>
      <c r="X222" s="10">
        <v>7500</v>
      </c>
    </row>
    <row r="223" spans="1:24" x14ac:dyDescent="0.2">
      <c r="A223" s="9" t="s">
        <v>1551</v>
      </c>
      <c r="B223" s="10">
        <v>62578</v>
      </c>
      <c r="C223" s="10"/>
      <c r="D223" s="10">
        <v>40000</v>
      </c>
      <c r="E223" s="10"/>
      <c r="F223" s="10"/>
      <c r="G223" s="10"/>
      <c r="H223" s="10">
        <v>102578</v>
      </c>
      <c r="I223" t="str">
        <f>IFERROR(IF(VLOOKUP(A223,'Resources Final'!B:F,5,FALSE)=0,"",VLOOKUP(A223,'Resources Final'!B:F,5,FALSE)),"")</f>
        <v>https://www.desmogblog.com/heartland-institute</v>
      </c>
      <c r="K223" s="9" t="s">
        <v>3058</v>
      </c>
      <c r="L223" s="10">
        <v>89300</v>
      </c>
      <c r="M223" s="10"/>
      <c r="N223" s="10"/>
      <c r="O223" s="10"/>
      <c r="P223" s="10"/>
      <c r="Q223" s="10">
        <v>89300</v>
      </c>
      <c r="R223" t="str">
        <f>IFERROR(IF(VLOOKUP(K223,'Resources Final'!B:F,5,FALSE)=0,"",VLOOKUP(K223,'Resources Final'!B:F,5,FALSE)),"")</f>
        <v/>
      </c>
      <c r="T223" s="9" t="s">
        <v>1560</v>
      </c>
      <c r="U223" s="10"/>
      <c r="V223" s="10"/>
      <c r="W223" s="10">
        <v>7500</v>
      </c>
      <c r="X223" s="10">
        <v>7500</v>
      </c>
    </row>
    <row r="224" spans="1:24" x14ac:dyDescent="0.2">
      <c r="A224" s="9" t="s">
        <v>1675</v>
      </c>
      <c r="B224" s="10">
        <v>102000</v>
      </c>
      <c r="C224" s="10"/>
      <c r="D224" s="10"/>
      <c r="E224" s="10"/>
      <c r="F224" s="10"/>
      <c r="G224" s="10"/>
      <c r="H224" s="10">
        <v>102000</v>
      </c>
      <c r="I224" t="str">
        <f>IFERROR(IF(VLOOKUP(A224,'Resources Final'!B:F,5,FALSE)=0,"",VLOOKUP(A224,'Resources Final'!B:F,5,FALSE)),"")</f>
        <v/>
      </c>
      <c r="K224" s="9" t="s">
        <v>1374</v>
      </c>
      <c r="L224" s="10">
        <v>88213</v>
      </c>
      <c r="M224" s="10"/>
      <c r="N224" s="10"/>
      <c r="O224" s="10"/>
      <c r="P224" s="10"/>
      <c r="Q224" s="10">
        <v>88213</v>
      </c>
      <c r="R224" t="str">
        <f>IFERROR(IF(VLOOKUP(K224,'Resources Final'!B:F,5,FALSE)=0,"",VLOOKUP(K224,'Resources Final'!B:F,5,FALSE)),"")</f>
        <v/>
      </c>
      <c r="T224" s="9" t="s">
        <v>1191</v>
      </c>
      <c r="U224" s="10"/>
      <c r="V224" s="10"/>
      <c r="W224" s="10">
        <v>7500</v>
      </c>
      <c r="X224" s="10">
        <v>7500</v>
      </c>
    </row>
    <row r="225" spans="1:24" x14ac:dyDescent="0.2">
      <c r="A225" s="9" t="s">
        <v>3004</v>
      </c>
      <c r="B225" s="10">
        <v>25000</v>
      </c>
      <c r="C225" s="10"/>
      <c r="D225" s="10">
        <v>76500</v>
      </c>
      <c r="E225" s="10"/>
      <c r="F225" s="10"/>
      <c r="G225" s="10"/>
      <c r="H225" s="10">
        <v>101500</v>
      </c>
      <c r="I225" t="str">
        <f>IFERROR(IF(VLOOKUP(A225,'Resources Final'!B:F,5,FALSE)=0,"",VLOOKUP(A225,'Resources Final'!B:F,5,FALSE)),"")</f>
        <v>https://www.sourcewatch.org/index.php/Reason_Public_Policy_Institute</v>
      </c>
      <c r="K225" s="9" t="s">
        <v>519</v>
      </c>
      <c r="L225" s="10">
        <v>86025</v>
      </c>
      <c r="M225" s="10"/>
      <c r="N225" s="10"/>
      <c r="O225" s="10"/>
      <c r="P225" s="10"/>
      <c r="Q225" s="10">
        <v>86025</v>
      </c>
      <c r="R225" t="str">
        <f>IFERROR(IF(VLOOKUP(K225,'Resources Final'!B:F,5,FALSE)=0,"",VLOOKUP(K225,'Resources Final'!B:F,5,FALSE)),"")</f>
        <v/>
      </c>
      <c r="T225" s="9" t="s">
        <v>1140</v>
      </c>
      <c r="U225" s="10"/>
      <c r="V225" s="10"/>
      <c r="W225" s="10">
        <v>7500</v>
      </c>
      <c r="X225" s="10">
        <v>7500</v>
      </c>
    </row>
    <row r="226" spans="1:24" x14ac:dyDescent="0.2">
      <c r="A226" s="9" t="s">
        <v>187</v>
      </c>
      <c r="B226" s="10"/>
      <c r="C226" s="10"/>
      <c r="D226" s="10">
        <v>95000</v>
      </c>
      <c r="E226" s="10">
        <v>6000</v>
      </c>
      <c r="F226" s="10"/>
      <c r="G226" s="10"/>
      <c r="H226" s="10">
        <v>101000</v>
      </c>
      <c r="I226" t="str">
        <f>IFERROR(IF(VLOOKUP(A226,'Resources Final'!B:F,5,FALSE)=0,"",VLOOKUP(A226,'Resources Final'!B:F,5,FALSE)),"")</f>
        <v>https://www.desmogblog.com/american-council-science-and-health</v>
      </c>
      <c r="K226" s="9" t="s">
        <v>3752</v>
      </c>
      <c r="L226" s="10">
        <v>86000</v>
      </c>
      <c r="M226" s="10"/>
      <c r="N226" s="10"/>
      <c r="O226" s="10"/>
      <c r="P226" s="10"/>
      <c r="Q226" s="10">
        <v>86000</v>
      </c>
      <c r="R226" t="str">
        <f>IFERROR(IF(VLOOKUP(K226,'Resources Final'!B:F,5,FALSE)=0,"",VLOOKUP(K226,'Resources Final'!B:F,5,FALSE)),"")</f>
        <v/>
      </c>
      <c r="T226" s="9" t="s">
        <v>1941</v>
      </c>
      <c r="U226" s="10"/>
      <c r="V226" s="10"/>
      <c r="W226" s="10">
        <v>7500</v>
      </c>
      <c r="X226" s="10">
        <v>7500</v>
      </c>
    </row>
    <row r="227" spans="1:24" x14ac:dyDescent="0.2">
      <c r="A227" s="9" t="s">
        <v>993</v>
      </c>
      <c r="B227" s="10"/>
      <c r="C227" s="10"/>
      <c r="D227" s="10"/>
      <c r="E227" s="10">
        <v>100500</v>
      </c>
      <c r="F227" s="10"/>
      <c r="G227" s="10"/>
      <c r="H227" s="10">
        <v>100500</v>
      </c>
      <c r="I227" t="str">
        <f>IFERROR(IF(VLOOKUP(A227,'Resources Final'!B:F,5,FALSE)=0,"",VLOOKUP(A227,'Resources Final'!B:F,5,FALSE)),"")</f>
        <v/>
      </c>
      <c r="K227" s="9" t="s">
        <v>3973</v>
      </c>
      <c r="L227" s="10">
        <v>86000</v>
      </c>
      <c r="M227" s="10"/>
      <c r="N227" s="10"/>
      <c r="O227" s="10"/>
      <c r="P227" s="10"/>
      <c r="Q227" s="10">
        <v>86000</v>
      </c>
      <c r="R227" t="str">
        <f>IFERROR(IF(VLOOKUP(K227,'Resources Final'!B:F,5,FALSE)=0,"",VLOOKUP(K227,'Resources Final'!B:F,5,FALSE)),"")</f>
        <v/>
      </c>
      <c r="T227" s="9" t="s">
        <v>1612</v>
      </c>
      <c r="U227" s="10"/>
      <c r="V227" s="10"/>
      <c r="W227" s="10">
        <v>7500</v>
      </c>
      <c r="X227" s="10">
        <v>7500</v>
      </c>
    </row>
    <row r="228" spans="1:24" x14ac:dyDescent="0.2">
      <c r="A228" s="9" t="s">
        <v>3715</v>
      </c>
      <c r="B228" s="10"/>
      <c r="C228" s="10"/>
      <c r="D228" s="10"/>
      <c r="E228" s="10">
        <v>100000</v>
      </c>
      <c r="F228" s="10"/>
      <c r="G228" s="10"/>
      <c r="H228" s="10">
        <v>100000</v>
      </c>
      <c r="I228" t="str">
        <f>IFERROR(IF(VLOOKUP(A228,'Resources Final'!B:F,5,FALSE)=0,"",VLOOKUP(A228,'Resources Final'!B:F,5,FALSE)),"")</f>
        <v/>
      </c>
      <c r="K228" s="9" t="s">
        <v>3859</v>
      </c>
      <c r="L228" s="10">
        <v>84500</v>
      </c>
      <c r="M228" s="10"/>
      <c r="N228" s="10"/>
      <c r="O228" s="10"/>
      <c r="P228" s="10"/>
      <c r="Q228" s="10">
        <v>84500</v>
      </c>
      <c r="R228" t="str">
        <f>IFERROR(IF(VLOOKUP(K228,'Resources Final'!B:F,5,FALSE)=0,"",VLOOKUP(K228,'Resources Final'!B:F,5,FALSE)),"")</f>
        <v/>
      </c>
      <c r="T228" s="9" t="s">
        <v>1432</v>
      </c>
      <c r="U228" s="10"/>
      <c r="V228" s="10"/>
      <c r="W228" s="10">
        <v>7500</v>
      </c>
      <c r="X228" s="10">
        <v>7500</v>
      </c>
    </row>
    <row r="229" spans="1:24" x14ac:dyDescent="0.2">
      <c r="A229" s="9" t="s">
        <v>2604</v>
      </c>
      <c r="B229" s="10"/>
      <c r="C229" s="10"/>
      <c r="D229" s="10"/>
      <c r="E229" s="10">
        <v>100000</v>
      </c>
      <c r="F229" s="10"/>
      <c r="G229" s="10"/>
      <c r="H229" s="10">
        <v>100000</v>
      </c>
      <c r="I229" t="str">
        <f>IFERROR(IF(VLOOKUP(A229,'Resources Final'!B:F,5,FALSE)=0,"",VLOOKUP(A229,'Resources Final'!B:F,5,FALSE)),"")</f>
        <v/>
      </c>
      <c r="K229" s="9" t="s">
        <v>4593</v>
      </c>
      <c r="L229" s="10">
        <v>82690</v>
      </c>
      <c r="M229" s="10"/>
      <c r="N229" s="10"/>
      <c r="O229" s="10"/>
      <c r="P229" s="10"/>
      <c r="Q229" s="10">
        <v>82690</v>
      </c>
      <c r="R229" t="str">
        <f>IFERROR(IF(VLOOKUP(K229,'Resources Final'!B:F,5,FALSE)=0,"",VLOOKUP(K229,'Resources Final'!B:F,5,FALSE)),"")</f>
        <v/>
      </c>
      <c r="T229" s="9" t="s">
        <v>327</v>
      </c>
      <c r="U229" s="10"/>
      <c r="V229" s="10"/>
      <c r="W229" s="10">
        <v>7500</v>
      </c>
      <c r="X229" s="10">
        <v>7500</v>
      </c>
    </row>
    <row r="230" spans="1:24" x14ac:dyDescent="0.2">
      <c r="A230" s="9" t="s">
        <v>2874</v>
      </c>
      <c r="B230" s="10">
        <v>100000</v>
      </c>
      <c r="C230" s="10"/>
      <c r="D230" s="10"/>
      <c r="E230" s="10"/>
      <c r="F230" s="10"/>
      <c r="G230" s="10"/>
      <c r="H230" s="10">
        <v>100000</v>
      </c>
      <c r="I230" t="str">
        <f>IFERROR(IF(VLOOKUP(A230,'Resources Final'!B:F,5,FALSE)=0,"",VLOOKUP(A230,'Resources Final'!B:F,5,FALSE)),"")</f>
        <v/>
      </c>
      <c r="K230" s="9" t="s">
        <v>2565</v>
      </c>
      <c r="L230" s="10">
        <v>79603</v>
      </c>
      <c r="M230" s="10"/>
      <c r="N230" s="10"/>
      <c r="O230" s="10"/>
      <c r="P230" s="10"/>
      <c r="Q230" s="10">
        <v>79603</v>
      </c>
      <c r="R230" t="str">
        <f>IFERROR(IF(VLOOKUP(K230,'Resources Final'!B:F,5,FALSE)=0,"",VLOOKUP(K230,'Resources Final'!B:F,5,FALSE)),"")</f>
        <v/>
      </c>
      <c r="T230" s="9" t="s">
        <v>363</v>
      </c>
      <c r="U230" s="10"/>
      <c r="V230" s="10"/>
      <c r="W230" s="10">
        <v>7500</v>
      </c>
      <c r="X230" s="10">
        <v>7500</v>
      </c>
    </row>
    <row r="231" spans="1:24" x14ac:dyDescent="0.2">
      <c r="A231" s="9" t="s">
        <v>1991</v>
      </c>
      <c r="B231" s="10"/>
      <c r="C231" s="10"/>
      <c r="D231" s="10"/>
      <c r="E231" s="10">
        <v>100000</v>
      </c>
      <c r="F231" s="10"/>
      <c r="G231" s="10"/>
      <c r="H231" s="10">
        <v>100000</v>
      </c>
      <c r="I231" t="str">
        <f>IFERROR(IF(VLOOKUP(A231,'Resources Final'!B:F,5,FALSE)=0,"",VLOOKUP(A231,'Resources Final'!B:F,5,FALSE)),"")</f>
        <v/>
      </c>
      <c r="K231" s="9" t="s">
        <v>3896</v>
      </c>
      <c r="L231" s="10">
        <v>78400</v>
      </c>
      <c r="M231" s="10"/>
      <c r="N231" s="10"/>
      <c r="O231" s="10"/>
      <c r="P231" s="10"/>
      <c r="Q231" s="10">
        <v>78400</v>
      </c>
      <c r="R231" t="str">
        <f>IFERROR(IF(VLOOKUP(K231,'Resources Final'!B:F,5,FALSE)=0,"",VLOOKUP(K231,'Resources Final'!B:F,5,FALSE)),"")</f>
        <v>https://www.sourcewatch.org/index.php/Virginia_Military_Institute</v>
      </c>
      <c r="T231" s="9" t="s">
        <v>128</v>
      </c>
      <c r="U231" s="10"/>
      <c r="V231" s="10"/>
      <c r="W231" s="10">
        <v>7500</v>
      </c>
      <c r="X231" s="10">
        <v>7500</v>
      </c>
    </row>
    <row r="232" spans="1:24" x14ac:dyDescent="0.2">
      <c r="A232" s="9" t="s">
        <v>1947</v>
      </c>
      <c r="B232" s="10"/>
      <c r="C232" s="10"/>
      <c r="D232" s="10"/>
      <c r="E232" s="10"/>
      <c r="F232" s="10">
        <v>100000</v>
      </c>
      <c r="G232" s="10"/>
      <c r="H232" s="10">
        <v>100000</v>
      </c>
      <c r="I232" t="str">
        <f>IFERROR(IF(VLOOKUP(A232,'Resources Final'!B:F,5,FALSE)=0,"",VLOOKUP(A232,'Resources Final'!B:F,5,FALSE)),"")</f>
        <v/>
      </c>
      <c r="K232" s="9" t="s">
        <v>2437</v>
      </c>
      <c r="L232" s="10">
        <v>77840</v>
      </c>
      <c r="M232" s="10"/>
      <c r="N232" s="10"/>
      <c r="O232" s="10"/>
      <c r="P232" s="10"/>
      <c r="Q232" s="10">
        <v>77840</v>
      </c>
      <c r="R232" t="str">
        <f>IFERROR(IF(VLOOKUP(K232,'Resources Final'!B:F,5,FALSE)=0,"",VLOOKUP(K232,'Resources Final'!B:F,5,FALSE)),"")</f>
        <v/>
      </c>
      <c r="T232" s="9" t="s">
        <v>502</v>
      </c>
      <c r="U232" s="10"/>
      <c r="V232" s="10"/>
      <c r="W232" s="10">
        <v>7500</v>
      </c>
      <c r="X232" s="10">
        <v>7500</v>
      </c>
    </row>
    <row r="233" spans="1:24" x14ac:dyDescent="0.2">
      <c r="A233" s="9" t="s">
        <v>2311</v>
      </c>
      <c r="B233" s="10"/>
      <c r="C233" s="10"/>
      <c r="D233" s="10"/>
      <c r="E233" s="10">
        <v>100000</v>
      </c>
      <c r="F233" s="10"/>
      <c r="G233" s="10"/>
      <c r="H233" s="10">
        <v>100000</v>
      </c>
      <c r="I233" t="str">
        <f>IFERROR(IF(VLOOKUP(A233,'Resources Final'!B:F,5,FALSE)=0,"",VLOOKUP(A233,'Resources Final'!B:F,5,FALSE)),"")</f>
        <v/>
      </c>
      <c r="K233" s="9" t="s">
        <v>3761</v>
      </c>
      <c r="L233" s="10">
        <v>76300</v>
      </c>
      <c r="M233" s="10"/>
      <c r="N233" s="10"/>
      <c r="O233" s="10"/>
      <c r="P233" s="10"/>
      <c r="Q233" s="10">
        <v>76300</v>
      </c>
      <c r="R233" t="str">
        <f>IFERROR(IF(VLOOKUP(K233,'Resources Final'!B:F,5,FALSE)=0,"",VLOOKUP(K233,'Resources Final'!B:F,5,FALSE)),"")</f>
        <v/>
      </c>
      <c r="T233" s="9" t="s">
        <v>475</v>
      </c>
      <c r="U233" s="10"/>
      <c r="V233" s="10"/>
      <c r="W233" s="10">
        <v>7500</v>
      </c>
      <c r="X233" s="10">
        <v>7500</v>
      </c>
    </row>
    <row r="234" spans="1:24" x14ac:dyDescent="0.2">
      <c r="A234" s="9" t="s">
        <v>4411</v>
      </c>
      <c r="B234" s="10">
        <v>100000</v>
      </c>
      <c r="C234" s="10"/>
      <c r="D234" s="10"/>
      <c r="E234" s="10"/>
      <c r="F234" s="10"/>
      <c r="G234" s="10"/>
      <c r="H234" s="10">
        <v>100000</v>
      </c>
      <c r="I234" t="str">
        <f>IFERROR(IF(VLOOKUP(A234,'Resources Final'!B:F,5,FALSE)=0,"",VLOOKUP(A234,'Resources Final'!B:F,5,FALSE)),"")</f>
        <v/>
      </c>
      <c r="K234" s="9" t="s">
        <v>1131</v>
      </c>
      <c r="L234" s="10">
        <v>72900</v>
      </c>
      <c r="M234" s="10"/>
      <c r="N234" s="10"/>
      <c r="O234" s="10"/>
      <c r="P234" s="10"/>
      <c r="Q234" s="10">
        <v>72900</v>
      </c>
      <c r="R234" t="str">
        <f>IFERROR(IF(VLOOKUP(K234,'Resources Final'!B:F,5,FALSE)=0,"",VLOOKUP(K234,'Resources Final'!B:F,5,FALSE)),"")</f>
        <v/>
      </c>
      <c r="T234" s="9" t="s">
        <v>749</v>
      </c>
      <c r="U234" s="10"/>
      <c r="V234" s="10"/>
      <c r="W234" s="10">
        <v>7500</v>
      </c>
      <c r="X234" s="10">
        <v>7500</v>
      </c>
    </row>
    <row r="235" spans="1:24" x14ac:dyDescent="0.2">
      <c r="A235" s="9" t="s">
        <v>3521</v>
      </c>
      <c r="B235" s="10">
        <v>100000</v>
      </c>
      <c r="C235" s="10"/>
      <c r="D235" s="10"/>
      <c r="E235" s="10"/>
      <c r="F235" s="10"/>
      <c r="G235" s="10"/>
      <c r="H235" s="10">
        <v>100000</v>
      </c>
      <c r="I235" t="str">
        <f>IFERROR(IF(VLOOKUP(A235,'Resources Final'!B:F,5,FALSE)=0,"",VLOOKUP(A235,'Resources Final'!B:F,5,FALSE)),"")</f>
        <v>https://www.desmogblog.com/talent-market</v>
      </c>
      <c r="K235" s="9" t="s">
        <v>2970</v>
      </c>
      <c r="L235" s="10">
        <v>72852</v>
      </c>
      <c r="M235" s="10"/>
      <c r="N235" s="10"/>
      <c r="O235" s="10"/>
      <c r="P235" s="10"/>
      <c r="Q235" s="10">
        <v>72852</v>
      </c>
      <c r="R235" t="str">
        <f>IFERROR(IF(VLOOKUP(K235,'Resources Final'!B:F,5,FALSE)=0,"",VLOOKUP(K235,'Resources Final'!B:F,5,FALSE)),"")</f>
        <v/>
      </c>
      <c r="T235" s="9" t="s">
        <v>695</v>
      </c>
      <c r="U235" s="10"/>
      <c r="V235" s="10"/>
      <c r="W235" s="10">
        <v>7500</v>
      </c>
      <c r="X235" s="10">
        <v>7500</v>
      </c>
    </row>
    <row r="236" spans="1:24" x14ac:dyDescent="0.2">
      <c r="A236" s="9" t="s">
        <v>4002</v>
      </c>
      <c r="B236" s="10"/>
      <c r="C236" s="10"/>
      <c r="D236" s="10"/>
      <c r="E236" s="10">
        <v>100000</v>
      </c>
      <c r="F236" s="10"/>
      <c r="G236" s="10"/>
      <c r="H236" s="10">
        <v>100000</v>
      </c>
      <c r="I236" t="str">
        <f>IFERROR(IF(VLOOKUP(A236,'Resources Final'!B:F,5,FALSE)=0,"",VLOOKUP(A236,'Resources Final'!B:F,5,FALSE)),"")</f>
        <v/>
      </c>
      <c r="K236" s="9" t="s">
        <v>2440</v>
      </c>
      <c r="L236" s="10">
        <v>72000</v>
      </c>
      <c r="M236" s="10"/>
      <c r="N236" s="10"/>
      <c r="O236" s="10"/>
      <c r="P236" s="10"/>
      <c r="Q236" s="10">
        <v>72000</v>
      </c>
      <c r="R236" t="str">
        <f>IFERROR(IF(VLOOKUP(K236,'Resources Final'!B:F,5,FALSE)=0,"",VLOOKUP(K236,'Resources Final'!B:F,5,FALSE)),"")</f>
        <v/>
      </c>
      <c r="T236" s="9" t="s">
        <v>2793</v>
      </c>
      <c r="U236" s="10">
        <v>7474</v>
      </c>
      <c r="V236" s="10"/>
      <c r="W236" s="10"/>
      <c r="X236" s="10">
        <v>7474</v>
      </c>
    </row>
    <row r="237" spans="1:24" x14ac:dyDescent="0.2">
      <c r="A237" s="9" t="s">
        <v>4090</v>
      </c>
      <c r="B237" s="10">
        <v>100000</v>
      </c>
      <c r="C237" s="10"/>
      <c r="D237" s="10"/>
      <c r="E237" s="10"/>
      <c r="F237" s="10"/>
      <c r="G237" s="10"/>
      <c r="H237" s="10">
        <v>100000</v>
      </c>
      <c r="I237" t="str">
        <f>IFERROR(IF(VLOOKUP(A237,'Resources Final'!B:F,5,FALSE)=0,"",VLOOKUP(A237,'Resources Final'!B:F,5,FALSE)),"")</f>
        <v/>
      </c>
      <c r="K237" s="9" t="s">
        <v>3075</v>
      </c>
      <c r="L237" s="10">
        <v>71600</v>
      </c>
      <c r="M237" s="10"/>
      <c r="N237" s="10"/>
      <c r="O237" s="10"/>
      <c r="P237" s="10"/>
      <c r="Q237" s="10">
        <v>71600</v>
      </c>
      <c r="R237" t="str">
        <f>IFERROR(IF(VLOOKUP(K237,'Resources Final'!B:F,5,FALSE)=0,"",VLOOKUP(K237,'Resources Final'!B:F,5,FALSE)),"")</f>
        <v/>
      </c>
      <c r="T237" s="9" t="s">
        <v>242</v>
      </c>
      <c r="U237" s="10">
        <v>7425</v>
      </c>
      <c r="V237" s="10"/>
      <c r="W237" s="10"/>
      <c r="X237" s="10">
        <v>7425</v>
      </c>
    </row>
    <row r="238" spans="1:24" x14ac:dyDescent="0.2">
      <c r="A238" s="9" t="s">
        <v>2809</v>
      </c>
      <c r="B238" s="10"/>
      <c r="C238" s="10"/>
      <c r="D238" s="10"/>
      <c r="E238" s="10">
        <v>100000</v>
      </c>
      <c r="F238" s="10"/>
      <c r="G238" s="10"/>
      <c r="H238" s="10">
        <v>100000</v>
      </c>
      <c r="I238" t="str">
        <f>IFERROR(IF(VLOOKUP(A238,'Resources Final'!B:F,5,FALSE)=0,"",VLOOKUP(A238,'Resources Final'!B:F,5,FALSE)),"")</f>
        <v/>
      </c>
      <c r="K238" s="9" t="s">
        <v>2128</v>
      </c>
      <c r="L238" s="10">
        <v>70800</v>
      </c>
      <c r="M238" s="10"/>
      <c r="N238" s="10"/>
      <c r="O238" s="10"/>
      <c r="P238" s="10"/>
      <c r="Q238" s="10">
        <v>70800</v>
      </c>
      <c r="R238" t="str">
        <f>IFERROR(IF(VLOOKUP(K238,'Resources Final'!B:F,5,FALSE)=0,"",VLOOKUP(K238,'Resources Final'!B:F,5,FALSE)),"")</f>
        <v/>
      </c>
      <c r="T238" s="9" t="s">
        <v>4488</v>
      </c>
      <c r="U238" s="10">
        <v>7400</v>
      </c>
      <c r="V238" s="10"/>
      <c r="W238" s="10"/>
      <c r="X238" s="10">
        <v>7400</v>
      </c>
    </row>
    <row r="239" spans="1:24" x14ac:dyDescent="0.2">
      <c r="A239" s="9" t="s">
        <v>3599</v>
      </c>
      <c r="B239" s="10">
        <v>100000</v>
      </c>
      <c r="C239" s="10"/>
      <c r="D239" s="10"/>
      <c r="E239" s="10"/>
      <c r="F239" s="10"/>
      <c r="G239" s="10"/>
      <c r="H239" s="10">
        <v>100000</v>
      </c>
      <c r="I239" t="str">
        <f>IFERROR(IF(VLOOKUP(A239,'Resources Final'!B:F,5,FALSE)=0,"",VLOOKUP(A239,'Resources Final'!B:F,5,FALSE)),"")</f>
        <v/>
      </c>
      <c r="K239" s="9" t="s">
        <v>592</v>
      </c>
      <c r="L239" s="10">
        <v>70693</v>
      </c>
      <c r="M239" s="10"/>
      <c r="N239" s="10"/>
      <c r="O239" s="10"/>
      <c r="P239" s="10"/>
      <c r="Q239" s="10">
        <v>70693</v>
      </c>
      <c r="R239" t="str">
        <f>IFERROR(IF(VLOOKUP(K239,'Resources Final'!B:F,5,FALSE)=0,"",VLOOKUP(K239,'Resources Final'!B:F,5,FALSE)),"")</f>
        <v/>
      </c>
      <c r="T239" s="9" t="s">
        <v>4542</v>
      </c>
      <c r="U239" s="10">
        <v>7375</v>
      </c>
      <c r="V239" s="10"/>
      <c r="W239" s="10"/>
      <c r="X239" s="10">
        <v>7375</v>
      </c>
    </row>
    <row r="240" spans="1:24" x14ac:dyDescent="0.2">
      <c r="A240" s="9" t="s">
        <v>2617</v>
      </c>
      <c r="B240" s="10"/>
      <c r="C240" s="10"/>
      <c r="D240" s="10"/>
      <c r="E240" s="10">
        <v>100000</v>
      </c>
      <c r="F240" s="10"/>
      <c r="G240" s="10"/>
      <c r="H240" s="10">
        <v>100000</v>
      </c>
      <c r="I240" t="str">
        <f>IFERROR(IF(VLOOKUP(A240,'Resources Final'!B:F,5,FALSE)=0,"",VLOOKUP(A240,'Resources Final'!B:F,5,FALSE)),"")</f>
        <v/>
      </c>
      <c r="K240" s="9" t="s">
        <v>2074</v>
      </c>
      <c r="L240" s="10">
        <v>69000</v>
      </c>
      <c r="M240" s="10"/>
      <c r="N240" s="10"/>
      <c r="O240" s="10"/>
      <c r="P240" s="10"/>
      <c r="Q240" s="10">
        <v>69000</v>
      </c>
      <c r="R240" t="str">
        <f>IFERROR(IF(VLOOKUP(K240,'Resources Final'!B:F,5,FALSE)=0,"",VLOOKUP(K240,'Resources Final'!B:F,5,FALSE)),"")</f>
        <v/>
      </c>
      <c r="T240" s="9" t="s">
        <v>4466</v>
      </c>
      <c r="U240" s="10">
        <v>7375</v>
      </c>
      <c r="V240" s="10"/>
      <c r="W240" s="10"/>
      <c r="X240" s="10">
        <v>7375</v>
      </c>
    </row>
    <row r="241" spans="1:24" x14ac:dyDescent="0.2">
      <c r="A241" s="9" t="s">
        <v>2893</v>
      </c>
      <c r="B241" s="10">
        <v>100000</v>
      </c>
      <c r="C241" s="10"/>
      <c r="D241" s="10"/>
      <c r="E241" s="10"/>
      <c r="F241" s="10"/>
      <c r="G241" s="10"/>
      <c r="H241" s="10">
        <v>100000</v>
      </c>
      <c r="I241" t="str">
        <f>IFERROR(IF(VLOOKUP(A241,'Resources Final'!B:F,5,FALSE)=0,"",VLOOKUP(A241,'Resources Final'!B:F,5,FALSE)),"")</f>
        <v/>
      </c>
      <c r="K241" s="9" t="s">
        <v>3399</v>
      </c>
      <c r="L241" s="10">
        <v>67400</v>
      </c>
      <c r="M241" s="10"/>
      <c r="N241" s="10"/>
      <c r="O241" s="10"/>
      <c r="P241" s="10"/>
      <c r="Q241" s="10">
        <v>67400</v>
      </c>
      <c r="R241" t="str">
        <f>IFERROR(IF(VLOOKUP(K241,'Resources Final'!B:F,5,FALSE)=0,"",VLOOKUP(K241,'Resources Final'!B:F,5,FALSE)),"")</f>
        <v/>
      </c>
      <c r="T241" s="9" t="s">
        <v>4335</v>
      </c>
      <c r="U241" s="10">
        <v>7375</v>
      </c>
      <c r="V241" s="10"/>
      <c r="W241" s="10"/>
      <c r="X241" s="10">
        <v>7375</v>
      </c>
    </row>
    <row r="242" spans="1:24" x14ac:dyDescent="0.2">
      <c r="A242" s="9" t="s">
        <v>3041</v>
      </c>
      <c r="B242" s="10">
        <v>100000</v>
      </c>
      <c r="C242" s="10"/>
      <c r="D242" s="10"/>
      <c r="E242" s="10"/>
      <c r="F242" s="10"/>
      <c r="G242" s="10"/>
      <c r="H242" s="10">
        <v>100000</v>
      </c>
      <c r="I242" t="str">
        <f>IFERROR(IF(VLOOKUP(A242,'Resources Final'!B:F,5,FALSE)=0,"",VLOOKUP(A242,'Resources Final'!B:F,5,FALSE)),"")</f>
        <v/>
      </c>
      <c r="K242" s="9" t="s">
        <v>798</v>
      </c>
      <c r="L242" s="10">
        <v>66900</v>
      </c>
      <c r="M242" s="10"/>
      <c r="N242" s="10"/>
      <c r="O242" s="10"/>
      <c r="P242" s="10"/>
      <c r="Q242" s="10">
        <v>66900</v>
      </c>
      <c r="R242" t="str">
        <f>IFERROR(IF(VLOOKUP(K242,'Resources Final'!B:F,5,FALSE)=0,"",VLOOKUP(K242,'Resources Final'!B:F,5,FALSE)),"")</f>
        <v/>
      </c>
      <c r="T242" s="9" t="s">
        <v>4333</v>
      </c>
      <c r="U242" s="10">
        <v>7250</v>
      </c>
      <c r="V242" s="10"/>
      <c r="W242" s="10"/>
      <c r="X242" s="10">
        <v>7250</v>
      </c>
    </row>
    <row r="243" spans="1:24" x14ac:dyDescent="0.2">
      <c r="A243" s="9" t="s">
        <v>2081</v>
      </c>
      <c r="B243" s="10">
        <v>100000</v>
      </c>
      <c r="C243" s="10"/>
      <c r="D243" s="10"/>
      <c r="E243" s="10"/>
      <c r="F243" s="10"/>
      <c r="G243" s="10"/>
      <c r="H243" s="10">
        <v>100000</v>
      </c>
      <c r="I243" t="str">
        <f>IFERROR(IF(VLOOKUP(A243,'Resources Final'!B:F,5,FALSE)=0,"",VLOOKUP(A243,'Resources Final'!B:F,5,FALSE)),"")</f>
        <v/>
      </c>
      <c r="K243" s="9" t="s">
        <v>2982</v>
      </c>
      <c r="L243" s="10">
        <v>66300</v>
      </c>
      <c r="M243" s="10"/>
      <c r="N243" s="10"/>
      <c r="O243" s="10"/>
      <c r="P243" s="10"/>
      <c r="Q243" s="10">
        <v>66300</v>
      </c>
      <c r="R243" t="str">
        <f>IFERROR(IF(VLOOKUP(K243,'Resources Final'!B:F,5,FALSE)=0,"",VLOOKUP(K243,'Resources Final'!B:F,5,FALSE)),"")</f>
        <v/>
      </c>
      <c r="T243" s="9" t="s">
        <v>959</v>
      </c>
      <c r="U243" s="10">
        <v>7160</v>
      </c>
      <c r="V243" s="10"/>
      <c r="W243" s="10"/>
      <c r="X243" s="10">
        <v>7160</v>
      </c>
    </row>
    <row r="244" spans="1:24" x14ac:dyDescent="0.2">
      <c r="A244" s="9" t="s">
        <v>4699</v>
      </c>
      <c r="B244" s="10">
        <v>100000</v>
      </c>
      <c r="C244" s="10"/>
      <c r="D244" s="10"/>
      <c r="E244" s="10"/>
      <c r="F244" s="10"/>
      <c r="G244" s="10"/>
      <c r="H244" s="10">
        <v>100000</v>
      </c>
      <c r="I244" t="str">
        <f>IFERROR(IF(VLOOKUP(A244,'Resources Final'!B:F,5,FALSE)=0,"",VLOOKUP(A244,'Resources Final'!B:F,5,FALSE)),"")</f>
        <v/>
      </c>
      <c r="K244" s="9" t="s">
        <v>2004</v>
      </c>
      <c r="L244" s="10">
        <v>66200</v>
      </c>
      <c r="M244" s="10"/>
      <c r="N244" s="10"/>
      <c r="O244" s="10"/>
      <c r="P244" s="10"/>
      <c r="Q244" s="10">
        <v>66200</v>
      </c>
      <c r="R244" t="str">
        <f>IFERROR(IF(VLOOKUP(K244,'Resources Final'!B:F,5,FALSE)=0,"",VLOOKUP(K244,'Resources Final'!B:F,5,FALSE)),"")</f>
        <v/>
      </c>
      <c r="T244" s="9" t="s">
        <v>3018</v>
      </c>
      <c r="U244" s="10">
        <v>7155</v>
      </c>
      <c r="V244" s="10"/>
      <c r="W244" s="10"/>
      <c r="X244" s="10">
        <v>7155</v>
      </c>
    </row>
    <row r="245" spans="1:24" x14ac:dyDescent="0.2">
      <c r="A245" s="9" t="s">
        <v>2987</v>
      </c>
      <c r="B245" s="10">
        <v>100000</v>
      </c>
      <c r="C245" s="10"/>
      <c r="D245" s="10"/>
      <c r="E245" s="10"/>
      <c r="F245" s="10"/>
      <c r="G245" s="10"/>
      <c r="H245" s="10">
        <v>100000</v>
      </c>
      <c r="I245" t="str">
        <f>IFERROR(IF(VLOOKUP(A245,'Resources Final'!B:F,5,FALSE)=0,"",VLOOKUP(A245,'Resources Final'!B:F,5,FALSE)),"")</f>
        <v>https://www.sourcewatch.org/index.php/RAND_Corporation</v>
      </c>
      <c r="K245" s="9" t="s">
        <v>755</v>
      </c>
      <c r="L245" s="10">
        <v>66000</v>
      </c>
      <c r="M245" s="10"/>
      <c r="N245" s="10"/>
      <c r="O245" s="10"/>
      <c r="P245" s="10"/>
      <c r="Q245" s="10">
        <v>66000</v>
      </c>
      <c r="R245" t="str">
        <f>IFERROR(IF(VLOOKUP(K245,'Resources Final'!B:F,5,FALSE)=0,"",VLOOKUP(K245,'Resources Final'!B:F,5,FALSE)),"")</f>
        <v/>
      </c>
      <c r="T245" s="9" t="s">
        <v>3653</v>
      </c>
      <c r="U245" s="10">
        <v>7155</v>
      </c>
      <c r="V245" s="10"/>
      <c r="W245" s="10"/>
      <c r="X245" s="10">
        <v>7155</v>
      </c>
    </row>
    <row r="246" spans="1:24" x14ac:dyDescent="0.2">
      <c r="A246" s="9" t="s">
        <v>886</v>
      </c>
      <c r="B246" s="10">
        <v>100000</v>
      </c>
      <c r="C246" s="10"/>
      <c r="D246" s="10"/>
      <c r="E246" s="10"/>
      <c r="F246" s="10"/>
      <c r="G246" s="10"/>
      <c r="H246" s="10">
        <v>100000</v>
      </c>
      <c r="I246" t="str">
        <f>IFERROR(IF(VLOOKUP(A246,'Resources Final'!B:F,5,FALSE)=0,"",VLOOKUP(A246,'Resources Final'!B:F,5,FALSE)),"")</f>
        <v/>
      </c>
      <c r="K246" s="9" t="s">
        <v>1231</v>
      </c>
      <c r="L246" s="10">
        <v>66000</v>
      </c>
      <c r="M246" s="10"/>
      <c r="N246" s="10"/>
      <c r="O246" s="10"/>
      <c r="P246" s="10"/>
      <c r="Q246" s="10">
        <v>66000</v>
      </c>
      <c r="R246" t="str">
        <f>IFERROR(IF(VLOOKUP(K246,'Resources Final'!B:F,5,FALSE)=0,"",VLOOKUP(K246,'Resources Final'!B:F,5,FALSE)),"")</f>
        <v/>
      </c>
      <c r="T246" s="9" t="s">
        <v>2101</v>
      </c>
      <c r="U246" s="10">
        <v>7155</v>
      </c>
      <c r="V246" s="10"/>
      <c r="W246" s="10"/>
      <c r="X246" s="10">
        <v>7155</v>
      </c>
    </row>
    <row r="247" spans="1:24" x14ac:dyDescent="0.2">
      <c r="A247" s="9" t="s">
        <v>855</v>
      </c>
      <c r="B247" s="10"/>
      <c r="C247" s="10"/>
      <c r="D247" s="10">
        <v>100000</v>
      </c>
      <c r="E247" s="10"/>
      <c r="F247" s="10"/>
      <c r="G247" s="10"/>
      <c r="H247" s="10">
        <v>100000</v>
      </c>
      <c r="I247" t="str">
        <f>IFERROR(IF(VLOOKUP(A247,'Resources Final'!B:F,5,FALSE)=0,"",VLOOKUP(A247,'Resources Final'!B:F,5,FALSE)),"")</f>
        <v>http://www.sourcewatch.org/index.php/Council_for_National_Policy</v>
      </c>
      <c r="K247" s="9" t="s">
        <v>3901</v>
      </c>
      <c r="L247" s="10">
        <v>65786</v>
      </c>
      <c r="M247" s="10"/>
      <c r="N247" s="10"/>
      <c r="O247" s="10"/>
      <c r="P247" s="10"/>
      <c r="Q247" s="10">
        <v>65786</v>
      </c>
      <c r="R247" t="str">
        <f>IFERROR(IF(VLOOKUP(K247,'Resources Final'!B:F,5,FALSE)=0,"",VLOOKUP(K247,'Resources Final'!B:F,5,FALSE)),"")</f>
        <v/>
      </c>
      <c r="T247" s="9" t="s">
        <v>334</v>
      </c>
      <c r="U247" s="10">
        <v>7155</v>
      </c>
      <c r="V247" s="10"/>
      <c r="W247" s="10"/>
      <c r="X247" s="10">
        <v>7155</v>
      </c>
    </row>
    <row r="248" spans="1:24" x14ac:dyDescent="0.2">
      <c r="A248" s="9" t="s">
        <v>207</v>
      </c>
      <c r="B248" s="10">
        <v>100000</v>
      </c>
      <c r="C248" s="10"/>
      <c r="D248" s="10"/>
      <c r="E248" s="10"/>
      <c r="F248" s="10"/>
      <c r="G248" s="10"/>
      <c r="H248" s="10">
        <v>100000</v>
      </c>
      <c r="I248" t="str">
        <f>IFERROR(IF(VLOOKUP(A248,'Resources Final'!B:F,5,FALSE)=0,"",VLOOKUP(A248,'Resources Final'!B:F,5,FALSE)),"")</f>
        <v/>
      </c>
      <c r="K248" s="9" t="s">
        <v>3150</v>
      </c>
      <c r="L248" s="10">
        <v>65500</v>
      </c>
      <c r="M248" s="10"/>
      <c r="N248" s="10"/>
      <c r="O248" s="10"/>
      <c r="P248" s="10"/>
      <c r="Q248" s="10">
        <v>65500</v>
      </c>
      <c r="R248" t="str">
        <f>IFERROR(IF(VLOOKUP(K248,'Resources Final'!B:F,5,FALSE)=0,"",VLOOKUP(K248,'Resources Final'!B:F,5,FALSE)),"")</f>
        <v/>
      </c>
      <c r="T248" s="9" t="s">
        <v>3645</v>
      </c>
      <c r="U248" s="10"/>
      <c r="V248" s="10"/>
      <c r="W248" s="10">
        <v>7000</v>
      </c>
      <c r="X248" s="10">
        <v>7000</v>
      </c>
    </row>
    <row r="249" spans="1:24" x14ac:dyDescent="0.2">
      <c r="A249" s="9" t="s">
        <v>4405</v>
      </c>
      <c r="B249" s="10">
        <v>100000</v>
      </c>
      <c r="C249" s="10"/>
      <c r="D249" s="10"/>
      <c r="E249" s="10"/>
      <c r="F249" s="10"/>
      <c r="G249" s="10"/>
      <c r="H249" s="10">
        <v>100000</v>
      </c>
      <c r="I249" t="str">
        <f>IFERROR(IF(VLOOKUP(A249,'Resources Final'!B:F,5,FALSE)=0,"",VLOOKUP(A249,'Resources Final'!B:F,5,FALSE)),"")</f>
        <v/>
      </c>
      <c r="K249" s="9" t="s">
        <v>290</v>
      </c>
      <c r="L249" s="10">
        <v>65000</v>
      </c>
      <c r="M249" s="10"/>
      <c r="N249" s="10"/>
      <c r="O249" s="10"/>
      <c r="P249" s="10"/>
      <c r="Q249" s="10">
        <v>65000</v>
      </c>
      <c r="R249" t="str">
        <f>IFERROR(IF(VLOOKUP(K249,'Resources Final'!B:F,5,FALSE)=0,"",VLOOKUP(K249,'Resources Final'!B:F,5,FALSE)),"")</f>
        <v/>
      </c>
      <c r="T249" s="9" t="s">
        <v>4106</v>
      </c>
      <c r="U249" s="10"/>
      <c r="V249" s="10"/>
      <c r="W249" s="10">
        <v>7000</v>
      </c>
      <c r="X249" s="10">
        <v>7000</v>
      </c>
    </row>
    <row r="250" spans="1:24" x14ac:dyDescent="0.2">
      <c r="A250" s="9" t="s">
        <v>4455</v>
      </c>
      <c r="B250" s="10">
        <v>100000</v>
      </c>
      <c r="C250" s="10"/>
      <c r="D250" s="10"/>
      <c r="E250" s="10"/>
      <c r="F250" s="10"/>
      <c r="G250" s="10"/>
      <c r="H250" s="10">
        <v>100000</v>
      </c>
      <c r="I250" t="str">
        <f>IFERROR(IF(VLOOKUP(A250,'Resources Final'!B:F,5,FALSE)=0,"",VLOOKUP(A250,'Resources Final'!B:F,5,FALSE)),"")</f>
        <v/>
      </c>
      <c r="K250" s="9" t="s">
        <v>2468</v>
      </c>
      <c r="L250" s="10">
        <v>64500</v>
      </c>
      <c r="M250" s="10"/>
      <c r="N250" s="10"/>
      <c r="O250" s="10"/>
      <c r="P250" s="10"/>
      <c r="Q250" s="10">
        <v>64500</v>
      </c>
      <c r="R250" t="str">
        <f>IFERROR(IF(VLOOKUP(K250,'Resources Final'!B:F,5,FALSE)=0,"",VLOOKUP(K250,'Resources Final'!B:F,5,FALSE)),"")</f>
        <v/>
      </c>
      <c r="T250" s="9" t="s">
        <v>3250</v>
      </c>
      <c r="U250" s="10"/>
      <c r="V250" s="10"/>
      <c r="W250" s="10">
        <v>7000</v>
      </c>
      <c r="X250" s="10">
        <v>7000</v>
      </c>
    </row>
    <row r="251" spans="1:24" x14ac:dyDescent="0.2">
      <c r="A251" s="9" t="s">
        <v>634</v>
      </c>
      <c r="B251" s="10"/>
      <c r="C251" s="10"/>
      <c r="D251" s="10"/>
      <c r="E251" s="10"/>
      <c r="F251" s="10">
        <v>100000</v>
      </c>
      <c r="G251" s="10"/>
      <c r="H251" s="10">
        <v>100000</v>
      </c>
      <c r="I251" t="str">
        <f>IFERROR(IF(VLOOKUP(A251,'Resources Final'!B:F,5,FALSE)=0,"",VLOOKUP(A251,'Resources Final'!B:F,5,FALSE)),"")</f>
        <v/>
      </c>
      <c r="K251" s="9" t="s">
        <v>688</v>
      </c>
      <c r="L251" s="10">
        <v>64300</v>
      </c>
      <c r="M251" s="10"/>
      <c r="N251" s="10"/>
      <c r="O251" s="10"/>
      <c r="P251" s="10"/>
      <c r="Q251" s="10">
        <v>64300</v>
      </c>
      <c r="R251" t="str">
        <f>IFERROR(IF(VLOOKUP(K251,'Resources Final'!B:F,5,FALSE)=0,"",VLOOKUP(K251,'Resources Final'!B:F,5,FALSE)),"")</f>
        <v/>
      </c>
      <c r="T251" s="9" t="s">
        <v>3158</v>
      </c>
      <c r="U251" s="10"/>
      <c r="V251" s="10"/>
      <c r="W251" s="10">
        <v>7000</v>
      </c>
      <c r="X251" s="10">
        <v>7000</v>
      </c>
    </row>
    <row r="252" spans="1:24" x14ac:dyDescent="0.2">
      <c r="A252" s="9" t="s">
        <v>2647</v>
      </c>
      <c r="B252" s="10">
        <v>38500</v>
      </c>
      <c r="C252" s="10">
        <v>60650</v>
      </c>
      <c r="D252" s="10"/>
      <c r="E252" s="10"/>
      <c r="F252" s="10"/>
      <c r="G252" s="10"/>
      <c r="H252" s="10">
        <v>99150</v>
      </c>
      <c r="I252" t="str">
        <f>IFERROR(IF(VLOOKUP(A252,'Resources Final'!B:F,5,FALSE)=0,"",VLOOKUP(A252,'Resources Final'!B:F,5,FALSE)),"")</f>
        <v>https://www.desmogblog.com/nevada-policy-research-institute</v>
      </c>
      <c r="K252" s="9" t="s">
        <v>2398</v>
      </c>
      <c r="L252" s="10">
        <v>64230</v>
      </c>
      <c r="M252" s="10"/>
      <c r="N252" s="10"/>
      <c r="O252" s="10"/>
      <c r="P252" s="10"/>
      <c r="Q252" s="10">
        <v>64230</v>
      </c>
      <c r="R252" t="str">
        <f>IFERROR(IF(VLOOKUP(K252,'Resources Final'!B:F,5,FALSE)=0,"",VLOOKUP(K252,'Resources Final'!B:F,5,FALSE)),"")</f>
        <v/>
      </c>
      <c r="T252" s="9" t="s">
        <v>4149</v>
      </c>
      <c r="U252" s="10"/>
      <c r="V252" s="10"/>
      <c r="W252" s="10">
        <v>7000</v>
      </c>
      <c r="X252" s="10">
        <v>7000</v>
      </c>
    </row>
    <row r="253" spans="1:24" x14ac:dyDescent="0.2">
      <c r="A253" s="9" t="s">
        <v>3413</v>
      </c>
      <c r="B253" s="10">
        <v>99000</v>
      </c>
      <c r="C253" s="10"/>
      <c r="D253" s="10"/>
      <c r="E253" s="10"/>
      <c r="F253" s="10"/>
      <c r="G253" s="10"/>
      <c r="H253" s="10">
        <v>99000</v>
      </c>
      <c r="I253" t="str">
        <f>IFERROR(IF(VLOOKUP(A253,'Resources Final'!B:F,5,FALSE)=0,"",VLOOKUP(A253,'Resources Final'!B:F,5,FALSE)),"")</f>
        <v/>
      </c>
      <c r="K253" s="9" t="s">
        <v>395</v>
      </c>
      <c r="L253" s="10">
        <v>9500</v>
      </c>
      <c r="M253" s="10"/>
      <c r="N253" s="10"/>
      <c r="O253" s="10"/>
      <c r="P253" s="10">
        <v>54500</v>
      </c>
      <c r="Q253" s="10">
        <v>64000</v>
      </c>
      <c r="R253" t="str">
        <f>IFERROR(IF(VLOOKUP(K253,'Resources Final'!B:F,5,FALSE)=0,"",VLOOKUP(K253,'Resources Final'!B:F,5,FALSE)),"")</f>
        <v/>
      </c>
      <c r="T253" s="9" t="s">
        <v>4048</v>
      </c>
      <c r="U253" s="10"/>
      <c r="V253" s="10"/>
      <c r="W253" s="10">
        <v>7000</v>
      </c>
      <c r="X253" s="10">
        <v>7000</v>
      </c>
    </row>
    <row r="254" spans="1:24" x14ac:dyDescent="0.2">
      <c r="A254" s="9" t="s">
        <v>1291</v>
      </c>
      <c r="B254" s="10">
        <v>96533</v>
      </c>
      <c r="C254" s="10"/>
      <c r="D254" s="10"/>
      <c r="E254" s="10"/>
      <c r="F254" s="10"/>
      <c r="G254" s="10"/>
      <c r="H254" s="10">
        <v>96533</v>
      </c>
      <c r="I254" t="str">
        <f>IFERROR(IF(VLOOKUP(A254,'Resources Final'!B:F,5,FALSE)=0,"",VLOOKUP(A254,'Resources Final'!B:F,5,FALSE)),"")</f>
        <v/>
      </c>
      <c r="K254" s="9" t="s">
        <v>4058</v>
      </c>
      <c r="L254" s="10">
        <v>63000</v>
      </c>
      <c r="M254" s="10"/>
      <c r="N254" s="10"/>
      <c r="O254" s="10"/>
      <c r="P254" s="10"/>
      <c r="Q254" s="10">
        <v>63000</v>
      </c>
      <c r="R254" t="str">
        <f>IFERROR(IF(VLOOKUP(K254,'Resources Final'!B:F,5,FALSE)=0,"",VLOOKUP(K254,'Resources Final'!B:F,5,FALSE)),"")</f>
        <v/>
      </c>
      <c r="T254" s="9" t="s">
        <v>2888</v>
      </c>
      <c r="U254" s="10"/>
      <c r="V254" s="10"/>
      <c r="W254" s="10">
        <v>7000</v>
      </c>
      <c r="X254" s="10">
        <v>7000</v>
      </c>
    </row>
    <row r="255" spans="1:24" x14ac:dyDescent="0.2">
      <c r="A255" s="9" t="s">
        <v>4566</v>
      </c>
      <c r="B255" s="10">
        <v>96500</v>
      </c>
      <c r="C255" s="10"/>
      <c r="D255" s="10"/>
      <c r="E255" s="10"/>
      <c r="F255" s="10"/>
      <c r="G255" s="10"/>
      <c r="H255" s="10">
        <v>96500</v>
      </c>
      <c r="I255" t="str">
        <f>IFERROR(IF(VLOOKUP(A255,'Resources Final'!B:F,5,FALSE)=0,"",VLOOKUP(A255,'Resources Final'!B:F,5,FALSE)),"")</f>
        <v/>
      </c>
      <c r="K255" s="9" t="s">
        <v>2921</v>
      </c>
      <c r="L255" s="10">
        <v>62925</v>
      </c>
      <c r="M255" s="10"/>
      <c r="N255" s="10"/>
      <c r="O255" s="10"/>
      <c r="P255" s="10"/>
      <c r="Q255" s="10">
        <v>62925</v>
      </c>
      <c r="R255" t="str">
        <f>IFERROR(IF(VLOOKUP(K255,'Resources Final'!B:F,5,FALSE)=0,"",VLOOKUP(K255,'Resources Final'!B:F,5,FALSE)),"")</f>
        <v/>
      </c>
      <c r="T255" s="9" t="s">
        <v>2797</v>
      </c>
      <c r="U255" s="10"/>
      <c r="V255" s="10"/>
      <c r="W255" s="10">
        <v>7000</v>
      </c>
      <c r="X255" s="10">
        <v>7000</v>
      </c>
    </row>
    <row r="256" spans="1:24" x14ac:dyDescent="0.2">
      <c r="A256" s="9" t="s">
        <v>1854</v>
      </c>
      <c r="B256" s="10">
        <v>46107</v>
      </c>
      <c r="C256" s="10"/>
      <c r="D256" s="10">
        <v>50000</v>
      </c>
      <c r="E256" s="10"/>
      <c r="F256" s="10"/>
      <c r="G256" s="10"/>
      <c r="H256" s="10">
        <v>96107</v>
      </c>
      <c r="I256" t="str">
        <f>IFERROR(IF(VLOOKUP(A256,'Resources Final'!B:F,5,FALSE)=0,"",VLOOKUP(A256,'Resources Final'!B:F,5,FALSE)),"")</f>
        <v/>
      </c>
      <c r="K256" s="9" t="s">
        <v>746</v>
      </c>
      <c r="L256" s="10">
        <v>62500</v>
      </c>
      <c r="M256" s="10"/>
      <c r="N256" s="10"/>
      <c r="O256" s="10"/>
      <c r="P256" s="10"/>
      <c r="Q256" s="10">
        <v>62500</v>
      </c>
      <c r="R256" t="str">
        <f>IFERROR(IF(VLOOKUP(K256,'Resources Final'!B:F,5,FALSE)=0,"",VLOOKUP(K256,'Resources Final'!B:F,5,FALSE)),"")</f>
        <v/>
      </c>
      <c r="T256" s="9" t="s">
        <v>2458</v>
      </c>
      <c r="U256" s="10"/>
      <c r="V256" s="10"/>
      <c r="W256" s="10">
        <v>7000</v>
      </c>
      <c r="X256" s="10">
        <v>7000</v>
      </c>
    </row>
    <row r="257" spans="1:24" x14ac:dyDescent="0.2">
      <c r="A257" s="9" t="s">
        <v>699</v>
      </c>
      <c r="B257" s="10"/>
      <c r="C257" s="10">
        <v>94699</v>
      </c>
      <c r="D257" s="10"/>
      <c r="E257" s="10"/>
      <c r="F257" s="10"/>
      <c r="G257" s="10"/>
      <c r="H257" s="10">
        <v>94699</v>
      </c>
      <c r="I257" t="str">
        <f>IFERROR(IF(VLOOKUP(A257,'Resources Final'!B:F,5,FALSE)=0,"",VLOOKUP(A257,'Resources Final'!B:F,5,FALSE)),"")</f>
        <v>https://www.sourcewatch.org/index.php/Koch_Family_Foundations</v>
      </c>
      <c r="K257" s="9" t="s">
        <v>357</v>
      </c>
      <c r="L257" s="10">
        <v>60910</v>
      </c>
      <c r="M257" s="10"/>
      <c r="N257" s="10"/>
      <c r="O257" s="10"/>
      <c r="P257" s="10"/>
      <c r="Q257" s="10">
        <v>60910</v>
      </c>
      <c r="R257" t="str">
        <f>IFERROR(IF(VLOOKUP(K257,'Resources Final'!B:F,5,FALSE)=0,"",VLOOKUP(K257,'Resources Final'!B:F,5,FALSE)),"")</f>
        <v/>
      </c>
      <c r="T257" s="9" t="s">
        <v>2350</v>
      </c>
      <c r="U257" s="10"/>
      <c r="V257" s="10"/>
      <c r="W257" s="10">
        <v>7000</v>
      </c>
      <c r="X257" s="10">
        <v>7000</v>
      </c>
    </row>
    <row r="258" spans="1:24" x14ac:dyDescent="0.2">
      <c r="A258" s="9" t="s">
        <v>639</v>
      </c>
      <c r="B258" s="10">
        <v>72352</v>
      </c>
      <c r="C258" s="10">
        <v>22000</v>
      </c>
      <c r="D258" s="10"/>
      <c r="E258" s="10"/>
      <c r="F258" s="10"/>
      <c r="G258" s="10"/>
      <c r="H258" s="10">
        <v>94352</v>
      </c>
      <c r="I258" t="str">
        <f>IFERROR(IF(VLOOKUP(A258,'Resources Final'!B:F,5,FALSE)=0,"",VLOOKUP(A258,'Resources Final'!B:F,5,FALSE)),"")</f>
        <v>https://www.sourcewatch.org/index.php/Cause_of_Action</v>
      </c>
      <c r="K258" s="9" t="s">
        <v>3094</v>
      </c>
      <c r="L258" s="10">
        <v>60350</v>
      </c>
      <c r="M258" s="10"/>
      <c r="N258" s="10"/>
      <c r="O258" s="10"/>
      <c r="P258" s="10"/>
      <c r="Q258" s="10">
        <v>60350</v>
      </c>
      <c r="R258" t="str">
        <f>IFERROR(IF(VLOOKUP(K258,'Resources Final'!B:F,5,FALSE)=0,"",VLOOKUP(K258,'Resources Final'!B:F,5,FALSE)),"")</f>
        <v/>
      </c>
      <c r="T258" s="9" t="s">
        <v>2130</v>
      </c>
      <c r="U258" s="10"/>
      <c r="V258" s="10"/>
      <c r="W258" s="10">
        <v>7000</v>
      </c>
      <c r="X258" s="10">
        <v>7000</v>
      </c>
    </row>
    <row r="259" spans="1:24" x14ac:dyDescent="0.2">
      <c r="A259" s="9" t="s">
        <v>1292</v>
      </c>
      <c r="B259" s="10">
        <v>93058</v>
      </c>
      <c r="C259" s="10"/>
      <c r="D259" s="10"/>
      <c r="E259" s="10"/>
      <c r="F259" s="10"/>
      <c r="G259" s="10"/>
      <c r="H259" s="10">
        <v>93058</v>
      </c>
      <c r="I259" t="str">
        <f>IFERROR(IF(VLOOKUP(A259,'Resources Final'!B:F,5,FALSE)=0,"",VLOOKUP(A259,'Resources Final'!B:F,5,FALSE)),"")</f>
        <v>https://www.desmogblog.com/free-choose-network</v>
      </c>
      <c r="K259" s="9" t="s">
        <v>703</v>
      </c>
      <c r="L259" s="10">
        <v>59800</v>
      </c>
      <c r="M259" s="10"/>
      <c r="N259" s="10"/>
      <c r="O259" s="10"/>
      <c r="P259" s="10"/>
      <c r="Q259" s="10">
        <v>59800</v>
      </c>
      <c r="R259" t="str">
        <f>IFERROR(IF(VLOOKUP(K259,'Resources Final'!B:F,5,FALSE)=0,"",VLOOKUP(K259,'Resources Final'!B:F,5,FALSE)),"")</f>
        <v/>
      </c>
      <c r="T259" s="9" t="s">
        <v>2304</v>
      </c>
      <c r="U259" s="10"/>
      <c r="V259" s="10"/>
      <c r="W259" s="10">
        <v>7000</v>
      </c>
      <c r="X259" s="10">
        <v>7000</v>
      </c>
    </row>
    <row r="260" spans="1:24" x14ac:dyDescent="0.2">
      <c r="A260" s="9" t="s">
        <v>4549</v>
      </c>
      <c r="B260" s="10">
        <v>92000</v>
      </c>
      <c r="C260" s="10"/>
      <c r="D260" s="10"/>
      <c r="E260" s="10"/>
      <c r="F260" s="10"/>
      <c r="G260" s="10"/>
      <c r="H260" s="10">
        <v>92000</v>
      </c>
      <c r="I260" t="str">
        <f>IFERROR(IF(VLOOKUP(A260,'Resources Final'!B:F,5,FALSE)=0,"",VLOOKUP(A260,'Resources Final'!B:F,5,FALSE)),"")</f>
        <v/>
      </c>
      <c r="K260" s="9" t="s">
        <v>785</v>
      </c>
      <c r="L260" s="10">
        <v>59110</v>
      </c>
      <c r="M260" s="10"/>
      <c r="N260" s="10"/>
      <c r="O260" s="10"/>
      <c r="P260" s="10"/>
      <c r="Q260" s="10">
        <v>59110</v>
      </c>
      <c r="R260" t="str">
        <f>IFERROR(IF(VLOOKUP(K260,'Resources Final'!B:F,5,FALSE)=0,"",VLOOKUP(K260,'Resources Final'!B:F,5,FALSE)),"")</f>
        <v/>
      </c>
      <c r="T260" s="9" t="s">
        <v>1586</v>
      </c>
      <c r="U260" s="10"/>
      <c r="V260" s="10"/>
      <c r="W260" s="10">
        <v>7000</v>
      </c>
      <c r="X260" s="10">
        <v>7000</v>
      </c>
    </row>
    <row r="261" spans="1:24" x14ac:dyDescent="0.2">
      <c r="A261" s="9" t="s">
        <v>4417</v>
      </c>
      <c r="B261" s="10">
        <v>92000</v>
      </c>
      <c r="C261" s="10"/>
      <c r="D261" s="10"/>
      <c r="E261" s="10"/>
      <c r="F261" s="10"/>
      <c r="G261" s="10"/>
      <c r="H261" s="10">
        <v>92000</v>
      </c>
      <c r="I261" t="str">
        <f>IFERROR(IF(VLOOKUP(A261,'Resources Final'!B:F,5,FALSE)=0,"",VLOOKUP(A261,'Resources Final'!B:F,5,FALSE)),"")</f>
        <v>https://www.sourcewatch.org/index.php/International_Crisis_Group</v>
      </c>
      <c r="K261" s="9" t="s">
        <v>1846</v>
      </c>
      <c r="L261" s="10">
        <v>59000</v>
      </c>
      <c r="M261" s="10"/>
      <c r="N261" s="10"/>
      <c r="O261" s="10"/>
      <c r="P261" s="10"/>
      <c r="Q261" s="10">
        <v>59000</v>
      </c>
      <c r="R261" t="str">
        <f>IFERROR(IF(VLOOKUP(K261,'Resources Final'!B:F,5,FALSE)=0,"",VLOOKUP(K261,'Resources Final'!B:F,5,FALSE)),"")</f>
        <v/>
      </c>
      <c r="T261" s="9" t="s">
        <v>1531</v>
      </c>
      <c r="U261" s="10"/>
      <c r="V261" s="10"/>
      <c r="W261" s="10">
        <v>7000</v>
      </c>
      <c r="X261" s="10">
        <v>7000</v>
      </c>
    </row>
    <row r="262" spans="1:24" x14ac:dyDescent="0.2">
      <c r="A262" s="9" t="s">
        <v>3042</v>
      </c>
      <c r="B262" s="10">
        <v>90000</v>
      </c>
      <c r="C262" s="10"/>
      <c r="D262" s="10"/>
      <c r="E262" s="10"/>
      <c r="F262" s="10"/>
      <c r="G262" s="10"/>
      <c r="H262" s="10">
        <v>90000</v>
      </c>
      <c r="I262" t="str">
        <f>IFERROR(IF(VLOOKUP(A262,'Resources Final'!B:F,5,FALSE)=0,"",VLOOKUP(A262,'Resources Final'!B:F,5,FALSE)),"")</f>
        <v>https://www.sourcewatch.org/index.php/Resources_for_the_Future</v>
      </c>
      <c r="K262" s="9" t="s">
        <v>2705</v>
      </c>
      <c r="L262" s="10">
        <v>58250</v>
      </c>
      <c r="M262" s="10"/>
      <c r="N262" s="10"/>
      <c r="O262" s="10"/>
      <c r="P262" s="10"/>
      <c r="Q262" s="10">
        <v>58250</v>
      </c>
      <c r="R262" t="str">
        <f>IFERROR(IF(VLOOKUP(K262,'Resources Final'!B:F,5,FALSE)=0,"",VLOOKUP(K262,'Resources Final'!B:F,5,FALSE)),"")</f>
        <v/>
      </c>
      <c r="T262" s="9" t="s">
        <v>1940</v>
      </c>
      <c r="U262" s="10"/>
      <c r="V262" s="10"/>
      <c r="W262" s="10">
        <v>7000</v>
      </c>
      <c r="X262" s="10">
        <v>7000</v>
      </c>
    </row>
    <row r="263" spans="1:24" x14ac:dyDescent="0.2">
      <c r="A263" s="9" t="s">
        <v>4504</v>
      </c>
      <c r="B263" s="10">
        <v>90000</v>
      </c>
      <c r="C263" s="10"/>
      <c r="D263" s="10"/>
      <c r="E263" s="10"/>
      <c r="F263" s="10"/>
      <c r="G263" s="10"/>
      <c r="H263" s="10">
        <v>90000</v>
      </c>
      <c r="I263" t="str">
        <f>IFERROR(IF(VLOOKUP(A263,'Resources Final'!B:F,5,FALSE)=0,"",VLOOKUP(A263,'Resources Final'!B:F,5,FALSE)),"")</f>
        <v/>
      </c>
      <c r="K263" s="9" t="s">
        <v>140</v>
      </c>
      <c r="L263" s="10">
        <v>58000</v>
      </c>
      <c r="M263" s="10"/>
      <c r="N263" s="10"/>
      <c r="O263" s="10"/>
      <c r="P263" s="10"/>
      <c r="Q263" s="10">
        <v>58000</v>
      </c>
      <c r="R263" t="str">
        <f>IFERROR(IF(VLOOKUP(K263,'Resources Final'!B:F,5,FALSE)=0,"",VLOOKUP(K263,'Resources Final'!B:F,5,FALSE)),"")</f>
        <v/>
      </c>
      <c r="T263" s="9" t="s">
        <v>1605</v>
      </c>
      <c r="U263" s="10"/>
      <c r="V263" s="10"/>
      <c r="W263" s="10">
        <v>7000</v>
      </c>
      <c r="X263" s="10">
        <v>7000</v>
      </c>
    </row>
    <row r="264" spans="1:24" x14ac:dyDescent="0.2">
      <c r="A264" s="9" t="s">
        <v>4517</v>
      </c>
      <c r="B264" s="10">
        <v>90000</v>
      </c>
      <c r="C264" s="10"/>
      <c r="D264" s="10"/>
      <c r="E264" s="10"/>
      <c r="F264" s="10"/>
      <c r="G264" s="10"/>
      <c r="H264" s="10">
        <v>90000</v>
      </c>
      <c r="I264" t="str">
        <f>IFERROR(IF(VLOOKUP(A264,'Resources Final'!B:F,5,FALSE)=0,"",VLOOKUP(A264,'Resources Final'!B:F,5,FALSE)),"")</f>
        <v/>
      </c>
      <c r="K264" s="9" t="s">
        <v>3683</v>
      </c>
      <c r="L264" s="10">
        <v>57837</v>
      </c>
      <c r="M264" s="10"/>
      <c r="N264" s="10"/>
      <c r="O264" s="10"/>
      <c r="P264" s="10"/>
      <c r="Q264" s="10">
        <v>57837</v>
      </c>
      <c r="R264" t="str">
        <f>IFERROR(IF(VLOOKUP(K264,'Resources Final'!B:F,5,FALSE)=0,"",VLOOKUP(K264,'Resources Final'!B:F,5,FALSE)),"")</f>
        <v/>
      </c>
      <c r="T264" s="9" t="s">
        <v>1833</v>
      </c>
      <c r="U264" s="10"/>
      <c r="V264" s="10"/>
      <c r="W264" s="10">
        <v>7000</v>
      </c>
      <c r="X264" s="10">
        <v>7000</v>
      </c>
    </row>
    <row r="265" spans="1:24" x14ac:dyDescent="0.2">
      <c r="A265" s="9" t="s">
        <v>967</v>
      </c>
      <c r="B265" s="10"/>
      <c r="C265" s="10"/>
      <c r="D265" s="10">
        <v>90000</v>
      </c>
      <c r="E265" s="10"/>
      <c r="F265" s="10"/>
      <c r="G265" s="10"/>
      <c r="H265" s="10">
        <v>90000</v>
      </c>
      <c r="I265" t="str">
        <f>IFERROR(IF(VLOOKUP(A265,'Resources Final'!B:F,5,FALSE)=0,"",VLOOKUP(A265,'Resources Final'!B:F,5,FALSE)),"")</f>
        <v>https://www.sourcewatch.org/index.php/Defenders_of_Property_Rights</v>
      </c>
      <c r="K265" s="9" t="s">
        <v>3095</v>
      </c>
      <c r="L265" s="10">
        <v>57400</v>
      </c>
      <c r="M265" s="10"/>
      <c r="N265" s="10"/>
      <c r="O265" s="10"/>
      <c r="P265" s="10"/>
      <c r="Q265" s="10">
        <v>57400</v>
      </c>
      <c r="R265" t="str">
        <f>IFERROR(IF(VLOOKUP(K265,'Resources Final'!B:F,5,FALSE)=0,"",VLOOKUP(K265,'Resources Final'!B:F,5,FALSE)),"")</f>
        <v/>
      </c>
      <c r="T265" s="9" t="s">
        <v>1397</v>
      </c>
      <c r="U265" s="10"/>
      <c r="V265" s="10"/>
      <c r="W265" s="10">
        <v>7000</v>
      </c>
      <c r="X265" s="10">
        <v>7000</v>
      </c>
    </row>
    <row r="266" spans="1:24" x14ac:dyDescent="0.2">
      <c r="A266" s="9" t="s">
        <v>4284</v>
      </c>
      <c r="B266" s="10">
        <v>90000</v>
      </c>
      <c r="C266" s="10"/>
      <c r="D266" s="10"/>
      <c r="E266" s="10"/>
      <c r="F266" s="10"/>
      <c r="G266" s="10"/>
      <c r="H266" s="10">
        <v>90000</v>
      </c>
      <c r="I266" t="str">
        <f>IFERROR(IF(VLOOKUP(A266,'Resources Final'!B:F,5,FALSE)=0,"",VLOOKUP(A266,'Resources Final'!B:F,5,FALSE)),"")</f>
        <v/>
      </c>
      <c r="K266" s="9" t="s">
        <v>1851</v>
      </c>
      <c r="L266" s="10">
        <v>57000</v>
      </c>
      <c r="M266" s="10"/>
      <c r="N266" s="10"/>
      <c r="O266" s="10"/>
      <c r="P266" s="10"/>
      <c r="Q266" s="10">
        <v>57000</v>
      </c>
      <c r="R266" t="str">
        <f>IFERROR(IF(VLOOKUP(K266,'Resources Final'!B:F,5,FALSE)=0,"",VLOOKUP(K266,'Resources Final'!B:F,5,FALSE)),"")</f>
        <v/>
      </c>
      <c r="T266" s="9" t="s">
        <v>595</v>
      </c>
      <c r="U266" s="10"/>
      <c r="V266" s="10"/>
      <c r="W266" s="10">
        <v>7000</v>
      </c>
      <c r="X266" s="10">
        <v>7000</v>
      </c>
    </row>
    <row r="267" spans="1:24" x14ac:dyDescent="0.2">
      <c r="A267" s="9" t="s">
        <v>2610</v>
      </c>
      <c r="B267" s="10"/>
      <c r="C267" s="10"/>
      <c r="D267" s="10">
        <v>88000</v>
      </c>
      <c r="E267" s="10"/>
      <c r="F267" s="10"/>
      <c r="G267" s="10"/>
      <c r="H267" s="10">
        <v>88000</v>
      </c>
      <c r="I267" t="str">
        <f>IFERROR(IF(VLOOKUP(A267,'Resources Final'!B:F,5,FALSE)=0,"",VLOOKUP(A267,'Resources Final'!B:F,5,FALSE)),"")</f>
        <v>https://www.sourcewatch.org/index.php/National_Federation_of_Independent_Business</v>
      </c>
      <c r="K267" s="9" t="s">
        <v>3819</v>
      </c>
      <c r="L267" s="10">
        <v>55700</v>
      </c>
      <c r="M267" s="10"/>
      <c r="N267" s="10"/>
      <c r="O267" s="10"/>
      <c r="P267" s="10"/>
      <c r="Q267" s="10">
        <v>55700</v>
      </c>
      <c r="R267" t="str">
        <f>IFERROR(IF(VLOOKUP(K267,'Resources Final'!B:F,5,FALSE)=0,"",VLOOKUP(K267,'Resources Final'!B:F,5,FALSE)),"")</f>
        <v/>
      </c>
      <c r="T267" s="9" t="s">
        <v>1008</v>
      </c>
      <c r="U267" s="10"/>
      <c r="V267" s="10"/>
      <c r="W267" s="10">
        <v>7000</v>
      </c>
      <c r="X267" s="10">
        <v>7000</v>
      </c>
    </row>
    <row r="268" spans="1:24" x14ac:dyDescent="0.2">
      <c r="A268" s="9" t="s">
        <v>2642</v>
      </c>
      <c r="B268" s="10">
        <v>73976</v>
      </c>
      <c r="C268" s="10">
        <v>12400</v>
      </c>
      <c r="D268" s="10"/>
      <c r="E268" s="10"/>
      <c r="F268" s="10"/>
      <c r="G268" s="10"/>
      <c r="H268" s="10">
        <v>86376</v>
      </c>
      <c r="I268" t="str">
        <f>IFERROR(IF(VLOOKUP(A268,'Resources Final'!B:F,5,FALSE)=0,"",VLOOKUP(A268,'Resources Final'!B:F,5,FALSE)),"")</f>
        <v>https://www.sourcewatch.org/index.php/Network_of_Enlightened_Women</v>
      </c>
      <c r="K268" s="9" t="s">
        <v>2715</v>
      </c>
      <c r="L268" s="10">
        <v>55500</v>
      </c>
      <c r="M268" s="10"/>
      <c r="N268" s="10"/>
      <c r="O268" s="10"/>
      <c r="P268" s="10"/>
      <c r="Q268" s="10">
        <v>55500</v>
      </c>
      <c r="R268" t="str">
        <f>IFERROR(IF(VLOOKUP(K268,'Resources Final'!B:F,5,FALSE)=0,"",VLOOKUP(K268,'Resources Final'!B:F,5,FALSE)),"")</f>
        <v/>
      </c>
      <c r="T268" s="9" t="s">
        <v>858</v>
      </c>
      <c r="U268" s="10"/>
      <c r="V268" s="10"/>
      <c r="W268" s="10">
        <v>7000</v>
      </c>
      <c r="X268" s="10">
        <v>7000</v>
      </c>
    </row>
    <row r="269" spans="1:24" x14ac:dyDescent="0.2">
      <c r="A269" s="9" t="s">
        <v>4487</v>
      </c>
      <c r="B269" s="10">
        <v>85000</v>
      </c>
      <c r="C269" s="10"/>
      <c r="D269" s="10"/>
      <c r="E269" s="10"/>
      <c r="F269" s="10"/>
      <c r="G269" s="10"/>
      <c r="H269" s="10">
        <v>85000</v>
      </c>
      <c r="I269" t="str">
        <f>IFERROR(IF(VLOOKUP(A269,'Resources Final'!B:F,5,FALSE)=0,"",VLOOKUP(A269,'Resources Final'!B:F,5,FALSE)),"")</f>
        <v/>
      </c>
      <c r="K269" s="9" t="s">
        <v>3760</v>
      </c>
      <c r="L269" s="10">
        <v>55000</v>
      </c>
      <c r="M269" s="10"/>
      <c r="N269" s="10"/>
      <c r="O269" s="10"/>
      <c r="P269" s="10"/>
      <c r="Q269" s="10">
        <v>55000</v>
      </c>
      <c r="R269" t="str">
        <f>IFERROR(IF(VLOOKUP(K269,'Resources Final'!B:F,5,FALSE)=0,"",VLOOKUP(K269,'Resources Final'!B:F,5,FALSE)),"")</f>
        <v/>
      </c>
      <c r="T269" s="9" t="s">
        <v>992</v>
      </c>
      <c r="U269" s="10"/>
      <c r="V269" s="10"/>
      <c r="W269" s="10">
        <v>7000</v>
      </c>
      <c r="X269" s="10">
        <v>7000</v>
      </c>
    </row>
    <row r="270" spans="1:24" x14ac:dyDescent="0.2">
      <c r="A270" s="9" t="s">
        <v>674</v>
      </c>
      <c r="B270" s="10"/>
      <c r="C270" s="10"/>
      <c r="D270" s="10">
        <v>85000</v>
      </c>
      <c r="E270" s="10"/>
      <c r="F270" s="10"/>
      <c r="G270" s="10"/>
      <c r="H270" s="10">
        <v>85000</v>
      </c>
      <c r="I270" t="str">
        <f>IFERROR(IF(VLOOKUP(A270,'Resources Final'!B:F,5,FALSE)=0,"",VLOOKUP(A270,'Resources Final'!B:F,5,FALSE)),"")</f>
        <v>https://www.desmogblog.com/center-study-carbon-dioxide-and-global-change</v>
      </c>
      <c r="K270" s="9" t="s">
        <v>1839</v>
      </c>
      <c r="L270" s="10">
        <v>55000</v>
      </c>
      <c r="M270" s="10"/>
      <c r="N270" s="10"/>
      <c r="O270" s="10"/>
      <c r="P270" s="10"/>
      <c r="Q270" s="10">
        <v>55000</v>
      </c>
      <c r="R270" t="str">
        <f>IFERROR(IF(VLOOKUP(K270,'Resources Final'!B:F,5,FALSE)=0,"",VLOOKUP(K270,'Resources Final'!B:F,5,FALSE)),"")</f>
        <v/>
      </c>
      <c r="T270" s="9" t="s">
        <v>526</v>
      </c>
      <c r="U270" s="10"/>
      <c r="V270" s="10"/>
      <c r="W270" s="10">
        <v>7000</v>
      </c>
      <c r="X270" s="10">
        <v>7000</v>
      </c>
    </row>
    <row r="271" spans="1:24" x14ac:dyDescent="0.2">
      <c r="A271" s="9" t="s">
        <v>809</v>
      </c>
      <c r="B271" s="10">
        <v>65916</v>
      </c>
      <c r="C271" s="10">
        <v>17368</v>
      </c>
      <c r="D271" s="10"/>
      <c r="E271" s="10"/>
      <c r="F271" s="10"/>
      <c r="G271" s="10"/>
      <c r="H271" s="10">
        <v>83284</v>
      </c>
      <c r="I271" t="str">
        <f>IFERROR(IF(VLOOKUP(A271,'Resources Final'!B:F,5,FALSE)=0,"",VLOOKUP(A271,'Resources Final'!B:F,5,FALSE)),"")</f>
        <v>http://www.sourcewatch.org/index.php/Commonwealth_Foundation</v>
      </c>
      <c r="K271" s="9" t="s">
        <v>2727</v>
      </c>
      <c r="L271" s="10">
        <v>54886</v>
      </c>
      <c r="M271" s="10"/>
      <c r="N271" s="10"/>
      <c r="O271" s="10"/>
      <c r="P271" s="10"/>
      <c r="Q271" s="10">
        <v>54886</v>
      </c>
      <c r="R271" t="str">
        <f>IFERROR(IF(VLOOKUP(K271,'Resources Final'!B:F,5,FALSE)=0,"",VLOOKUP(K271,'Resources Final'!B:F,5,FALSE)),"")</f>
        <v/>
      </c>
      <c r="T271" s="9" t="s">
        <v>868</v>
      </c>
      <c r="U271" s="10"/>
      <c r="V271" s="10"/>
      <c r="W271" s="10">
        <v>7000</v>
      </c>
      <c r="X271" s="10">
        <v>7000</v>
      </c>
    </row>
    <row r="272" spans="1:24" x14ac:dyDescent="0.2">
      <c r="A272" s="9" t="s">
        <v>641</v>
      </c>
      <c r="B272" s="10">
        <v>81333</v>
      </c>
      <c r="C272" s="10"/>
      <c r="D272" s="10"/>
      <c r="E272" s="10"/>
      <c r="F272" s="10"/>
      <c r="G272" s="10"/>
      <c r="H272" s="10">
        <v>81333</v>
      </c>
      <c r="I272" t="str">
        <f>IFERROR(IF(VLOOKUP(A272,'Resources Final'!B:F,5,FALSE)=0,"",VLOOKUP(A272,'Resources Final'!B:F,5,FALSE)),"")</f>
        <v/>
      </c>
      <c r="K272" s="9" t="s">
        <v>3397</v>
      </c>
      <c r="L272" s="10">
        <v>54700</v>
      </c>
      <c r="M272" s="10"/>
      <c r="N272" s="10"/>
      <c r="O272" s="10"/>
      <c r="P272" s="10"/>
      <c r="Q272" s="10">
        <v>54700</v>
      </c>
      <c r="R272" t="str">
        <f>IFERROR(IF(VLOOKUP(K272,'Resources Final'!B:F,5,FALSE)=0,"",VLOOKUP(K272,'Resources Final'!B:F,5,FALSE)),"")</f>
        <v/>
      </c>
      <c r="T272" s="9" t="s">
        <v>843</v>
      </c>
      <c r="U272" s="10"/>
      <c r="V272" s="10"/>
      <c r="W272" s="10">
        <v>7000</v>
      </c>
      <c r="X272" s="10">
        <v>7000</v>
      </c>
    </row>
    <row r="273" spans="1:24" x14ac:dyDescent="0.2">
      <c r="A273" s="9" t="s">
        <v>3582</v>
      </c>
      <c r="B273" s="10"/>
      <c r="C273" s="10"/>
      <c r="D273" s="10"/>
      <c r="E273" s="10">
        <v>81000</v>
      </c>
      <c r="F273" s="10"/>
      <c r="G273" s="10"/>
      <c r="H273" s="10">
        <v>81000</v>
      </c>
      <c r="I273" t="str">
        <f>IFERROR(IF(VLOOKUP(A273,'Resources Final'!B:F,5,FALSE)=0,"",VLOOKUP(A273,'Resources Final'!B:F,5,FALSE)),"")</f>
        <v/>
      </c>
      <c r="K273" s="9" t="s">
        <v>2529</v>
      </c>
      <c r="L273" s="10">
        <v>54000</v>
      </c>
      <c r="M273" s="10"/>
      <c r="N273" s="10"/>
      <c r="O273" s="10"/>
      <c r="P273" s="10"/>
      <c r="Q273" s="10">
        <v>54000</v>
      </c>
      <c r="R273" t="str">
        <f>IFERROR(IF(VLOOKUP(K273,'Resources Final'!B:F,5,FALSE)=0,"",VLOOKUP(K273,'Resources Final'!B:F,5,FALSE)),"")</f>
        <v/>
      </c>
      <c r="T273" s="9" t="s">
        <v>877</v>
      </c>
      <c r="U273" s="10"/>
      <c r="V273" s="10"/>
      <c r="W273" s="10">
        <v>7000</v>
      </c>
      <c r="X273" s="10">
        <v>7000</v>
      </c>
    </row>
    <row r="274" spans="1:24" x14ac:dyDescent="0.2">
      <c r="A274" s="9" t="s">
        <v>3597</v>
      </c>
      <c r="B274" s="10">
        <v>80600</v>
      </c>
      <c r="C274" s="10"/>
      <c r="D274" s="10"/>
      <c r="E274" s="10"/>
      <c r="F274" s="10"/>
      <c r="G274" s="10"/>
      <c r="H274" s="10">
        <v>80600</v>
      </c>
      <c r="I274" t="str">
        <f>IFERROR(IF(VLOOKUP(A274,'Resources Final'!B:F,5,FALSE)=0,"",VLOOKUP(A274,'Resources Final'!B:F,5,FALSE)),"")</f>
        <v>https://www.sourcewatch.org/index.php/Philadelphia_Society</v>
      </c>
      <c r="K274" s="9" t="s">
        <v>3104</v>
      </c>
      <c r="L274" s="10">
        <v>53500</v>
      </c>
      <c r="M274" s="10"/>
      <c r="N274" s="10"/>
      <c r="O274" s="10"/>
      <c r="P274" s="10"/>
      <c r="Q274" s="10">
        <v>53500</v>
      </c>
      <c r="R274" t="str">
        <f>IFERROR(IF(VLOOKUP(K274,'Resources Final'!B:F,5,FALSE)=0,"",VLOOKUP(K274,'Resources Final'!B:F,5,FALSE)),"")</f>
        <v/>
      </c>
      <c r="T274" s="9" t="s">
        <v>1025</v>
      </c>
      <c r="U274" s="10"/>
      <c r="V274" s="10"/>
      <c r="W274" s="10">
        <v>7000</v>
      </c>
      <c r="X274" s="10">
        <v>7000</v>
      </c>
    </row>
    <row r="275" spans="1:24" x14ac:dyDescent="0.2">
      <c r="A275" s="9" t="s">
        <v>4016</v>
      </c>
      <c r="B275" s="10"/>
      <c r="C275" s="10"/>
      <c r="D275" s="10"/>
      <c r="E275" s="10"/>
      <c r="F275" s="10">
        <v>80000</v>
      </c>
      <c r="G275" s="10"/>
      <c r="H275" s="10">
        <v>80000</v>
      </c>
      <c r="I275" t="str">
        <f>IFERROR(IF(VLOOKUP(A275,'Resources Final'!B:F,5,FALSE)=0,"",VLOOKUP(A275,'Resources Final'!B:F,5,FALSE)),"")</f>
        <v/>
      </c>
      <c r="K275" s="9" t="s">
        <v>2917</v>
      </c>
      <c r="L275" s="10">
        <v>52917</v>
      </c>
      <c r="M275" s="10"/>
      <c r="N275" s="10"/>
      <c r="O275" s="10"/>
      <c r="P275" s="10"/>
      <c r="Q275" s="10">
        <v>52917</v>
      </c>
      <c r="R275" t="str">
        <f>IFERROR(IF(VLOOKUP(K275,'Resources Final'!B:F,5,FALSE)=0,"",VLOOKUP(K275,'Resources Final'!B:F,5,FALSE)),"")</f>
        <v/>
      </c>
      <c r="T275" s="9" t="s">
        <v>619</v>
      </c>
      <c r="U275" s="10"/>
      <c r="V275" s="10"/>
      <c r="W275" s="10">
        <v>7000</v>
      </c>
      <c r="X275" s="10">
        <v>7000</v>
      </c>
    </row>
    <row r="276" spans="1:24" x14ac:dyDescent="0.2">
      <c r="A276" s="9" t="s">
        <v>3071</v>
      </c>
      <c r="B276" s="10">
        <v>55000</v>
      </c>
      <c r="C276" s="10">
        <v>25000</v>
      </c>
      <c r="D276" s="10"/>
      <c r="E276" s="10"/>
      <c r="F276" s="10"/>
      <c r="G276" s="10"/>
      <c r="H276" s="10">
        <v>80000</v>
      </c>
      <c r="I276" t="str">
        <f>IFERROR(IF(VLOOKUP(A276,'Resources Final'!B:F,5,FALSE)=0,"",VLOOKUP(A276,'Resources Final'!B:F,5,FALSE)),"")</f>
        <v>http://www.sourcewatch.org/index.php/Rio_Grande_Foundation</v>
      </c>
      <c r="K276" s="9" t="s">
        <v>4625</v>
      </c>
      <c r="L276" s="10">
        <v>52000</v>
      </c>
      <c r="M276" s="10"/>
      <c r="N276" s="10"/>
      <c r="O276" s="10"/>
      <c r="P276" s="10"/>
      <c r="Q276" s="10">
        <v>52000</v>
      </c>
      <c r="R276" t="str">
        <f>IFERROR(IF(VLOOKUP(K276,'Resources Final'!B:F,5,FALSE)=0,"",VLOOKUP(K276,'Resources Final'!B:F,5,FALSE)),"")</f>
        <v/>
      </c>
      <c r="T276" s="9" t="s">
        <v>1471</v>
      </c>
      <c r="U276" s="10">
        <v>6998</v>
      </c>
      <c r="V276" s="10"/>
      <c r="W276" s="10"/>
      <c r="X276" s="10">
        <v>6998</v>
      </c>
    </row>
    <row r="277" spans="1:24" x14ac:dyDescent="0.2">
      <c r="A277" s="9" t="s">
        <v>3347</v>
      </c>
      <c r="B277" s="10">
        <v>80000</v>
      </c>
      <c r="C277" s="10"/>
      <c r="D277" s="10"/>
      <c r="E277" s="10"/>
      <c r="F277" s="10"/>
      <c r="G277" s="10"/>
      <c r="H277" s="10">
        <v>80000</v>
      </c>
      <c r="I277" t="str">
        <f>IFERROR(IF(VLOOKUP(A277,'Resources Final'!B:F,5,FALSE)=0,"",VLOOKUP(A277,'Resources Final'!B:F,5,FALSE)),"")</f>
        <v/>
      </c>
      <c r="K277" s="9" t="s">
        <v>4255</v>
      </c>
      <c r="L277" s="10">
        <v>51350</v>
      </c>
      <c r="M277" s="10"/>
      <c r="N277" s="10"/>
      <c r="O277" s="10"/>
      <c r="P277" s="10"/>
      <c r="Q277" s="10">
        <v>51350</v>
      </c>
      <c r="R277" t="str">
        <f>IFERROR(IF(VLOOKUP(K277,'Resources Final'!B:F,5,FALSE)=0,"",VLOOKUP(K277,'Resources Final'!B:F,5,FALSE)),"")</f>
        <v/>
      </c>
      <c r="T277" s="9" t="s">
        <v>2493</v>
      </c>
      <c r="U277" s="10">
        <v>6975</v>
      </c>
      <c r="V277" s="10"/>
      <c r="W277" s="10"/>
      <c r="X277" s="10">
        <v>6975</v>
      </c>
    </row>
    <row r="278" spans="1:24" x14ac:dyDescent="0.2">
      <c r="A278" s="9" t="s">
        <v>2407</v>
      </c>
      <c r="B278" s="10">
        <v>20000</v>
      </c>
      <c r="C278" s="10"/>
      <c r="D278" s="10">
        <v>60000</v>
      </c>
      <c r="E278" s="10"/>
      <c r="F278" s="10"/>
      <c r="G278" s="10"/>
      <c r="H278" s="10">
        <v>80000</v>
      </c>
      <c r="I278" t="str">
        <f>IFERROR(IF(VLOOKUP(A278,'Resources Final'!B:F,5,FALSE)=0,"",VLOOKUP(A278,'Resources Final'!B:F,5,FALSE)),"")</f>
        <v>https://www.sourcewatch.org/index.php/The_Media_Institute</v>
      </c>
      <c r="K278" s="9" t="s">
        <v>3611</v>
      </c>
      <c r="L278" s="10">
        <v>50000</v>
      </c>
      <c r="M278" s="10"/>
      <c r="N278" s="10"/>
      <c r="O278" s="10"/>
      <c r="P278" s="10"/>
      <c r="Q278" s="10">
        <v>50000</v>
      </c>
      <c r="R278" t="str">
        <f>IFERROR(IF(VLOOKUP(K278,'Resources Final'!B:F,5,FALSE)=0,"",VLOOKUP(K278,'Resources Final'!B:F,5,FALSE)),"")</f>
        <v/>
      </c>
      <c r="T278" s="9" t="s">
        <v>2686</v>
      </c>
      <c r="U278" s="10">
        <v>6885</v>
      </c>
      <c r="V278" s="10"/>
      <c r="W278" s="10"/>
      <c r="X278" s="10">
        <v>6885</v>
      </c>
    </row>
    <row r="279" spans="1:24" x14ac:dyDescent="0.2">
      <c r="A279" s="9" t="s">
        <v>1265</v>
      </c>
      <c r="B279" s="10">
        <v>80000</v>
      </c>
      <c r="C279" s="10"/>
      <c r="D279" s="10"/>
      <c r="E279" s="10"/>
      <c r="F279" s="10"/>
      <c r="G279" s="10"/>
      <c r="H279" s="10">
        <v>80000</v>
      </c>
      <c r="I279" t="str">
        <f>IFERROR(IF(VLOOKUP(A279,'Resources Final'!B:F,5,FALSE)=0,"",VLOOKUP(A279,'Resources Final'!B:F,5,FALSE)),"")</f>
        <v/>
      </c>
      <c r="K279" s="9" t="s">
        <v>1483</v>
      </c>
      <c r="L279" s="10">
        <v>50000</v>
      </c>
      <c r="M279" s="10"/>
      <c r="N279" s="10"/>
      <c r="O279" s="10"/>
      <c r="P279" s="10"/>
      <c r="Q279" s="10">
        <v>50000</v>
      </c>
      <c r="R279" t="str">
        <f>IFERROR(IF(VLOOKUP(K279,'Resources Final'!B:F,5,FALSE)=0,"",VLOOKUP(K279,'Resources Final'!B:F,5,FALSE)),"")</f>
        <v/>
      </c>
      <c r="T279" s="9" t="s">
        <v>2417</v>
      </c>
      <c r="U279" s="10">
        <v>6841</v>
      </c>
      <c r="V279" s="10"/>
      <c r="W279" s="10"/>
      <c r="X279" s="10">
        <v>6841</v>
      </c>
    </row>
    <row r="280" spans="1:24" x14ac:dyDescent="0.2">
      <c r="A280" s="9" t="s">
        <v>202</v>
      </c>
      <c r="B280" s="10">
        <v>80000</v>
      </c>
      <c r="C280" s="10"/>
      <c r="D280" s="10"/>
      <c r="E280" s="10"/>
      <c r="F280" s="10"/>
      <c r="G280" s="10"/>
      <c r="H280" s="10">
        <v>80000</v>
      </c>
      <c r="I280" t="str">
        <f>IFERROR(IF(VLOOKUP(A280,'Resources Final'!B:F,5,FALSE)=0,"",VLOOKUP(A280,'Resources Final'!B:F,5,FALSE)),"")</f>
        <v/>
      </c>
      <c r="K280" s="9" t="s">
        <v>2207</v>
      </c>
      <c r="L280" s="10">
        <v>50000</v>
      </c>
      <c r="M280" s="10"/>
      <c r="N280" s="10"/>
      <c r="O280" s="10"/>
      <c r="P280" s="10"/>
      <c r="Q280" s="10">
        <v>50000</v>
      </c>
      <c r="R280" t="str">
        <f>IFERROR(IF(VLOOKUP(K280,'Resources Final'!B:F,5,FALSE)=0,"",VLOOKUP(K280,'Resources Final'!B:F,5,FALSE)),"")</f>
        <v/>
      </c>
      <c r="T280" s="9" t="s">
        <v>617</v>
      </c>
      <c r="U280" s="10"/>
      <c r="V280" s="10"/>
      <c r="W280" s="10">
        <v>6750</v>
      </c>
      <c r="X280" s="10">
        <v>6750</v>
      </c>
    </row>
    <row r="281" spans="1:24" x14ac:dyDescent="0.2">
      <c r="A281" s="9" t="s">
        <v>4376</v>
      </c>
      <c r="B281" s="10">
        <v>78000</v>
      </c>
      <c r="C281" s="10"/>
      <c r="D281" s="10"/>
      <c r="E281" s="10"/>
      <c r="F281" s="10"/>
      <c r="G281" s="10"/>
      <c r="H281" s="10">
        <v>78000</v>
      </c>
      <c r="I281" t="str">
        <f>IFERROR(IF(VLOOKUP(A281,'Resources Final'!B:F,5,FALSE)=0,"",VLOOKUP(A281,'Resources Final'!B:F,5,FALSE)),"")</f>
        <v>https://www.sourcewatch.org/index.php/Badger_Institute</v>
      </c>
      <c r="K281" s="9" t="s">
        <v>3453</v>
      </c>
      <c r="L281" s="10">
        <v>49494</v>
      </c>
      <c r="M281" s="10"/>
      <c r="N281" s="10"/>
      <c r="O281" s="10"/>
      <c r="P281" s="10"/>
      <c r="Q281" s="10">
        <v>49494</v>
      </c>
      <c r="R281" t="str">
        <f>IFERROR(IF(VLOOKUP(K281,'Resources Final'!B:F,5,FALSE)=0,"",VLOOKUP(K281,'Resources Final'!B:F,5,FALSE)),"")</f>
        <v/>
      </c>
      <c r="T281" s="9" t="s">
        <v>387</v>
      </c>
      <c r="U281" s="10">
        <v>6750</v>
      </c>
      <c r="V281" s="10"/>
      <c r="W281" s="10"/>
      <c r="X281" s="10">
        <v>6750</v>
      </c>
    </row>
    <row r="282" spans="1:24" x14ac:dyDescent="0.2">
      <c r="A282" s="9" t="s">
        <v>378</v>
      </c>
      <c r="B282" s="10">
        <v>77182</v>
      </c>
      <c r="C282" s="10"/>
      <c r="D282" s="10"/>
      <c r="E282" s="10"/>
      <c r="F282" s="10"/>
      <c r="G282" s="10"/>
      <c r="H282" s="10">
        <v>77182</v>
      </c>
      <c r="I282" t="str">
        <f>IFERROR(IF(VLOOKUP(A282,'Resources Final'!B:F,5,FALSE)=0,"",VLOOKUP(A282,'Resources Final'!B:F,5,FALSE)),"")</f>
        <v>https://www.sourcewatch.org/index.php?title=Becket</v>
      </c>
      <c r="K282" s="9" t="s">
        <v>1378</v>
      </c>
      <c r="L282" s="10">
        <v>49291</v>
      </c>
      <c r="M282" s="10"/>
      <c r="N282" s="10"/>
      <c r="O282" s="10"/>
      <c r="P282" s="10"/>
      <c r="Q282" s="10">
        <v>49291</v>
      </c>
      <c r="R282" t="str">
        <f>IFERROR(IF(VLOOKUP(K282,'Resources Final'!B:F,5,FALSE)=0,"",VLOOKUP(K282,'Resources Final'!B:F,5,FALSE)),"")</f>
        <v/>
      </c>
      <c r="T282" s="9" t="s">
        <v>3935</v>
      </c>
      <c r="U282" s="10">
        <v>6660</v>
      </c>
      <c r="V282" s="10"/>
      <c r="W282" s="10"/>
      <c r="X282" s="10">
        <v>6660</v>
      </c>
    </row>
    <row r="283" spans="1:24" x14ac:dyDescent="0.2">
      <c r="A283" s="9" t="s">
        <v>4345</v>
      </c>
      <c r="B283" s="10">
        <v>77000</v>
      </c>
      <c r="C283" s="10"/>
      <c r="D283" s="10"/>
      <c r="E283" s="10"/>
      <c r="F283" s="10"/>
      <c r="G283" s="10"/>
      <c r="H283" s="10">
        <v>77000</v>
      </c>
      <c r="I283" t="str">
        <f>IFERROR(IF(VLOOKUP(A283,'Resources Final'!B:F,5,FALSE)=0,"",VLOOKUP(A283,'Resources Final'!B:F,5,FALSE)),"")</f>
        <v>https://www.desmogblog.com/legatum-institute</v>
      </c>
      <c r="K283" s="9" t="s">
        <v>3846</v>
      </c>
      <c r="L283" s="10">
        <v>49000</v>
      </c>
      <c r="M283" s="10"/>
      <c r="N283" s="10"/>
      <c r="O283" s="10"/>
      <c r="P283" s="10"/>
      <c r="Q283" s="10">
        <v>49000</v>
      </c>
      <c r="R283" t="str">
        <f>IFERROR(IF(VLOOKUP(K283,'Resources Final'!B:F,5,FALSE)=0,"",VLOOKUP(K283,'Resources Final'!B:F,5,FALSE)),"")</f>
        <v/>
      </c>
      <c r="T283" s="9" t="s">
        <v>3696</v>
      </c>
      <c r="U283" s="10">
        <v>6660</v>
      </c>
      <c r="V283" s="10"/>
      <c r="W283" s="10"/>
      <c r="X283" s="10">
        <v>6660</v>
      </c>
    </row>
    <row r="284" spans="1:24" x14ac:dyDescent="0.2">
      <c r="A284" s="9" t="s">
        <v>1188</v>
      </c>
      <c r="B284" s="10">
        <v>25500</v>
      </c>
      <c r="C284" s="10"/>
      <c r="D284" s="10">
        <v>20000</v>
      </c>
      <c r="E284" s="10">
        <v>31000</v>
      </c>
      <c r="F284" s="10"/>
      <c r="G284" s="10"/>
      <c r="H284" s="10">
        <v>76500</v>
      </c>
      <c r="I284" t="str">
        <f>IFERROR(IF(VLOOKUP(A284,'Resources Final'!B:F,5,FALSE)=0,"",VLOOKUP(A284,'Resources Final'!B:F,5,FALSE)),"")</f>
        <v>https://www.sourcewatch.org/index.php/Families_Against_Mandatory_Minimums</v>
      </c>
      <c r="K284" s="9" t="s">
        <v>3938</v>
      </c>
      <c r="L284" s="10"/>
      <c r="M284" s="10"/>
      <c r="N284" s="10"/>
      <c r="O284" s="10"/>
      <c r="P284" s="10">
        <v>47500</v>
      </c>
      <c r="Q284" s="10">
        <v>47500</v>
      </c>
      <c r="R284" t="str">
        <f>IFERROR(IF(VLOOKUP(K284,'Resources Final'!B:F,5,FALSE)=0,"",VLOOKUP(K284,'Resources Final'!B:F,5,FALSE)),"")</f>
        <v/>
      </c>
      <c r="T284" s="9" t="s">
        <v>3069</v>
      </c>
      <c r="U284" s="10">
        <v>6660</v>
      </c>
      <c r="V284" s="10"/>
      <c r="W284" s="10"/>
      <c r="X284" s="10">
        <v>6660</v>
      </c>
    </row>
    <row r="285" spans="1:24" x14ac:dyDescent="0.2">
      <c r="A285" s="9" t="s">
        <v>4371</v>
      </c>
      <c r="B285" s="10">
        <v>75000</v>
      </c>
      <c r="C285" s="10"/>
      <c r="D285" s="10"/>
      <c r="E285" s="10"/>
      <c r="F285" s="10"/>
      <c r="G285" s="10"/>
      <c r="H285" s="10">
        <v>75000</v>
      </c>
      <c r="I285" t="str">
        <f>IFERROR(IF(VLOOKUP(A285,'Resources Final'!B:F,5,FALSE)=0,"",VLOOKUP(A285,'Resources Final'!B:F,5,FALSE)),"")</f>
        <v>https://www.sourcewatch.org/index.php/RealClearPolitics</v>
      </c>
      <c r="K285" s="9" t="s">
        <v>3578</v>
      </c>
      <c r="L285" s="10">
        <v>47400</v>
      </c>
      <c r="M285" s="10"/>
      <c r="N285" s="10"/>
      <c r="O285" s="10"/>
      <c r="P285" s="10"/>
      <c r="Q285" s="10">
        <v>47400</v>
      </c>
      <c r="R285" t="str">
        <f>IFERROR(IF(VLOOKUP(K285,'Resources Final'!B:F,5,FALSE)=0,"",VLOOKUP(K285,'Resources Final'!B:F,5,FALSE)),"")</f>
        <v/>
      </c>
      <c r="T285" s="9" t="s">
        <v>3242</v>
      </c>
      <c r="U285" s="10">
        <v>6660</v>
      </c>
      <c r="V285" s="10"/>
      <c r="W285" s="10"/>
      <c r="X285" s="10">
        <v>6660</v>
      </c>
    </row>
    <row r="286" spans="1:24" x14ac:dyDescent="0.2">
      <c r="A286" s="9" t="s">
        <v>2909</v>
      </c>
      <c r="B286" s="10">
        <v>75000</v>
      </c>
      <c r="C286" s="10"/>
      <c r="D286" s="10"/>
      <c r="E286" s="10"/>
      <c r="F286" s="10"/>
      <c r="G286" s="10"/>
      <c r="H286" s="10">
        <v>75000</v>
      </c>
      <c r="I286" t="str">
        <f>IFERROR(IF(VLOOKUP(A286,'Resources Final'!B:F,5,FALSE)=0,"",VLOOKUP(A286,'Resources Final'!B:F,5,FALSE)),"")</f>
        <v/>
      </c>
      <c r="K286" s="9" t="s">
        <v>3955</v>
      </c>
      <c r="L286" s="10">
        <v>47100</v>
      </c>
      <c r="M286" s="10"/>
      <c r="N286" s="10"/>
      <c r="O286" s="10"/>
      <c r="P286" s="10"/>
      <c r="Q286" s="10">
        <v>47100</v>
      </c>
      <c r="R286" t="str">
        <f>IFERROR(IF(VLOOKUP(K286,'Resources Final'!B:F,5,FALSE)=0,"",VLOOKUP(K286,'Resources Final'!B:F,5,FALSE)),"")</f>
        <v/>
      </c>
      <c r="T286" s="9" t="s">
        <v>2822</v>
      </c>
      <c r="U286" s="10">
        <v>6660</v>
      </c>
      <c r="V286" s="10"/>
      <c r="W286" s="10"/>
      <c r="X286" s="10">
        <v>6660</v>
      </c>
    </row>
    <row r="287" spans="1:24" x14ac:dyDescent="0.2">
      <c r="A287" s="9" t="s">
        <v>3327</v>
      </c>
      <c r="B287" s="10">
        <v>75000</v>
      </c>
      <c r="C287" s="10"/>
      <c r="D287" s="10"/>
      <c r="E287" s="10"/>
      <c r="F287" s="10"/>
      <c r="G287" s="10"/>
      <c r="H287" s="10">
        <v>75000</v>
      </c>
      <c r="I287" t="str">
        <f>IFERROR(IF(VLOOKUP(A287,'Resources Final'!B:F,5,FALSE)=0,"",VLOOKUP(A287,'Resources Final'!B:F,5,FALSE)),"")</f>
        <v/>
      </c>
      <c r="K287" s="9" t="s">
        <v>625</v>
      </c>
      <c r="L287" s="10">
        <v>47000</v>
      </c>
      <c r="M287" s="10"/>
      <c r="N287" s="10"/>
      <c r="O287" s="10"/>
      <c r="P287" s="10"/>
      <c r="Q287" s="10">
        <v>47000</v>
      </c>
      <c r="R287" t="str">
        <f>IFERROR(IF(VLOOKUP(K287,'Resources Final'!B:F,5,FALSE)=0,"",VLOOKUP(K287,'Resources Final'!B:F,5,FALSE)),"")</f>
        <v/>
      </c>
      <c r="T287" s="9" t="s">
        <v>2191</v>
      </c>
      <c r="U287" s="10">
        <v>6660</v>
      </c>
      <c r="V287" s="10"/>
      <c r="W287" s="10"/>
      <c r="X287" s="10">
        <v>6660</v>
      </c>
    </row>
    <row r="288" spans="1:24" x14ac:dyDescent="0.2">
      <c r="A288" s="9" t="s">
        <v>812</v>
      </c>
      <c r="B288" s="10">
        <v>75000</v>
      </c>
      <c r="C288" s="10"/>
      <c r="D288" s="10"/>
      <c r="E288" s="10"/>
      <c r="F288" s="10"/>
      <c r="G288" s="10"/>
      <c r="H288" s="10">
        <v>75000</v>
      </c>
      <c r="I288" t="str">
        <f>IFERROR(IF(VLOOKUP(A288,'Resources Final'!B:F,5,FALSE)=0,"",VLOOKUP(A288,'Resources Final'!B:F,5,FALSE)),"")</f>
        <v/>
      </c>
      <c r="K288" s="9" t="s">
        <v>624</v>
      </c>
      <c r="L288" s="10">
        <v>46900</v>
      </c>
      <c r="M288" s="10"/>
      <c r="N288" s="10"/>
      <c r="O288" s="10"/>
      <c r="P288" s="10"/>
      <c r="Q288" s="10">
        <v>46900</v>
      </c>
      <c r="R288" t="str">
        <f>IFERROR(IF(VLOOKUP(K288,'Resources Final'!B:F,5,FALSE)=0,"",VLOOKUP(K288,'Resources Final'!B:F,5,FALSE)),"")</f>
        <v/>
      </c>
      <c r="T288" s="9" t="s">
        <v>1543</v>
      </c>
      <c r="U288" s="10">
        <v>6660</v>
      </c>
      <c r="V288" s="10"/>
      <c r="W288" s="10"/>
      <c r="X288" s="10">
        <v>6660</v>
      </c>
    </row>
    <row r="289" spans="1:24" x14ac:dyDescent="0.2">
      <c r="A289" s="9" t="s">
        <v>4619</v>
      </c>
      <c r="B289" s="10">
        <v>75000</v>
      </c>
      <c r="C289" s="10"/>
      <c r="D289" s="10"/>
      <c r="E289" s="10"/>
      <c r="F289" s="10"/>
      <c r="G289" s="10"/>
      <c r="H289" s="10">
        <v>75000</v>
      </c>
      <c r="I289" t="str">
        <f>IFERROR(IF(VLOOKUP(A289,'Resources Final'!B:F,5,FALSE)=0,"",VLOOKUP(A289,'Resources Final'!B:F,5,FALSE)),"")</f>
        <v>https://www.sourcewatch.org/index.php/Center_for_Freedom_and_Prosperity</v>
      </c>
      <c r="K289" s="9" t="s">
        <v>3403</v>
      </c>
      <c r="L289" s="10">
        <v>46500</v>
      </c>
      <c r="M289" s="10"/>
      <c r="N289" s="10"/>
      <c r="O289" s="10"/>
      <c r="P289" s="10"/>
      <c r="Q289" s="10">
        <v>46500</v>
      </c>
      <c r="R289" t="str">
        <f>IFERROR(IF(VLOOKUP(K289,'Resources Final'!B:F,5,FALSE)=0,"",VLOOKUP(K289,'Resources Final'!B:F,5,FALSE)),"")</f>
        <v/>
      </c>
      <c r="T289" s="9" t="s">
        <v>769</v>
      </c>
      <c r="U289" s="10">
        <v>6660</v>
      </c>
      <c r="V289" s="10"/>
      <c r="W289" s="10"/>
      <c r="X289" s="10">
        <v>6660</v>
      </c>
    </row>
    <row r="290" spans="1:24" x14ac:dyDescent="0.2">
      <c r="A290" s="9" t="s">
        <v>129</v>
      </c>
      <c r="B290" s="10">
        <v>74555</v>
      </c>
      <c r="C290" s="10"/>
      <c r="D290" s="10"/>
      <c r="E290" s="10"/>
      <c r="F290" s="10"/>
      <c r="G290" s="10"/>
      <c r="H290" s="10">
        <v>74555</v>
      </c>
      <c r="I290" t="str">
        <f>IFERROR(IF(VLOOKUP(A290,'Resources Final'!B:F,5,FALSE)=0,"",VLOOKUP(A290,'Resources Final'!B:F,5,FALSE)),"")</f>
        <v/>
      </c>
      <c r="K290" s="9" t="s">
        <v>2314</v>
      </c>
      <c r="L290" s="10">
        <v>46500</v>
      </c>
      <c r="M290" s="10"/>
      <c r="N290" s="10"/>
      <c r="O290" s="10"/>
      <c r="P290" s="10"/>
      <c r="Q290" s="10">
        <v>46500</v>
      </c>
      <c r="R290" t="str">
        <f>IFERROR(IF(VLOOKUP(K290,'Resources Final'!B:F,5,FALSE)=0,"",VLOOKUP(K290,'Resources Final'!B:F,5,FALSE)),"")</f>
        <v/>
      </c>
      <c r="T290" s="9" t="s">
        <v>3070</v>
      </c>
      <c r="U290" s="10">
        <v>6636</v>
      </c>
      <c r="V290" s="10"/>
      <c r="W290" s="10"/>
      <c r="X290" s="10">
        <v>6636</v>
      </c>
    </row>
    <row r="291" spans="1:24" x14ac:dyDescent="0.2">
      <c r="A291" s="9" t="s">
        <v>263</v>
      </c>
      <c r="B291" s="10">
        <v>74500</v>
      </c>
      <c r="C291" s="10"/>
      <c r="D291" s="10"/>
      <c r="E291" s="10"/>
      <c r="F291" s="10"/>
      <c r="G291" s="10"/>
      <c r="H291" s="10">
        <v>74500</v>
      </c>
      <c r="I291" t="str">
        <f>IFERROR(IF(VLOOKUP(A291,'Resources Final'!B:F,5,FALSE)=0,"",VLOOKUP(A291,'Resources Final'!B:F,5,FALSE)),"")</f>
        <v/>
      </c>
      <c r="K291" s="9" t="s">
        <v>2303</v>
      </c>
      <c r="L291" s="10">
        <v>45930</v>
      </c>
      <c r="M291" s="10"/>
      <c r="N291" s="10"/>
      <c r="O291" s="10"/>
      <c r="P291" s="10"/>
      <c r="Q291" s="10">
        <v>45930</v>
      </c>
      <c r="R291" t="str">
        <f>IFERROR(IF(VLOOKUP(K291,'Resources Final'!B:F,5,FALSE)=0,"",VLOOKUP(K291,'Resources Final'!B:F,5,FALSE)),"")</f>
        <v/>
      </c>
      <c r="T291" s="9" t="s">
        <v>4312</v>
      </c>
      <c r="U291" s="10">
        <v>6594</v>
      </c>
      <c r="V291" s="10"/>
      <c r="W291" s="10"/>
      <c r="X291" s="10">
        <v>6594</v>
      </c>
    </row>
    <row r="292" spans="1:24" x14ac:dyDescent="0.2">
      <c r="A292" s="9" t="s">
        <v>4470</v>
      </c>
      <c r="B292" s="10">
        <v>73000</v>
      </c>
      <c r="C292" s="10"/>
      <c r="D292" s="10"/>
      <c r="E292" s="10"/>
      <c r="F292" s="10"/>
      <c r="G292" s="10"/>
      <c r="H292" s="10">
        <v>73000</v>
      </c>
      <c r="I292" t="str">
        <f>IFERROR(IF(VLOOKUP(A292,'Resources Final'!B:F,5,FALSE)=0,"",VLOOKUP(A292,'Resources Final'!B:F,5,FALSE)),"")</f>
        <v/>
      </c>
      <c r="K292" s="9" t="s">
        <v>4060</v>
      </c>
      <c r="L292" s="10">
        <v>45700</v>
      </c>
      <c r="M292" s="10"/>
      <c r="N292" s="10"/>
      <c r="O292" s="10"/>
      <c r="P292" s="10"/>
      <c r="Q292" s="10">
        <v>45700</v>
      </c>
      <c r="R292" t="str">
        <f>IFERROR(IF(VLOOKUP(K292,'Resources Final'!B:F,5,FALSE)=0,"",VLOOKUP(K292,'Resources Final'!B:F,5,FALSE)),"")</f>
        <v/>
      </c>
      <c r="T292" s="9" t="s">
        <v>1429</v>
      </c>
      <c r="U292" s="10">
        <v>6503</v>
      </c>
      <c r="V292" s="10"/>
      <c r="W292" s="10"/>
      <c r="X292" s="10">
        <v>6503</v>
      </c>
    </row>
    <row r="293" spans="1:24" x14ac:dyDescent="0.2">
      <c r="A293" s="9" t="s">
        <v>4577</v>
      </c>
      <c r="B293" s="10">
        <v>73000</v>
      </c>
      <c r="C293" s="10"/>
      <c r="D293" s="10"/>
      <c r="E293" s="10"/>
      <c r="F293" s="10"/>
      <c r="G293" s="10"/>
      <c r="H293" s="10">
        <v>73000</v>
      </c>
      <c r="I293" t="str">
        <f>IFERROR(IF(VLOOKUP(A293,'Resources Final'!B:F,5,FALSE)=0,"",VLOOKUP(A293,'Resources Final'!B:F,5,FALSE)),"")</f>
        <v>https://www.sourcewatch.org/index.php/Carnegie_Endowment_for_International_Peace</v>
      </c>
      <c r="K293" s="9" t="s">
        <v>765</v>
      </c>
      <c r="L293" s="10">
        <v>44300</v>
      </c>
      <c r="M293" s="10"/>
      <c r="N293" s="10"/>
      <c r="O293" s="10"/>
      <c r="P293" s="10"/>
      <c r="Q293" s="10">
        <v>44300</v>
      </c>
      <c r="R293" t="str">
        <f>IFERROR(IF(VLOOKUP(K293,'Resources Final'!B:F,5,FALSE)=0,"",VLOOKUP(K293,'Resources Final'!B:F,5,FALSE)),"")</f>
        <v/>
      </c>
      <c r="T293" s="9" t="s">
        <v>2976</v>
      </c>
      <c r="U293" s="10"/>
      <c r="V293" s="10"/>
      <c r="W293" s="10">
        <v>6500</v>
      </c>
      <c r="X293" s="10">
        <v>6500</v>
      </c>
    </row>
    <row r="294" spans="1:24" x14ac:dyDescent="0.2">
      <c r="A294" s="9" t="s">
        <v>1819</v>
      </c>
      <c r="B294" s="10">
        <v>72500</v>
      </c>
      <c r="C294" s="10"/>
      <c r="D294" s="10"/>
      <c r="E294" s="10"/>
      <c r="F294" s="10"/>
      <c r="G294" s="10"/>
      <c r="H294" s="10">
        <v>72500</v>
      </c>
      <c r="I294" t="str">
        <f>IFERROR(IF(VLOOKUP(A294,'Resources Final'!B:F,5,FALSE)=0,"",VLOOKUP(A294,'Resources Final'!B:F,5,FALSE)),"")</f>
        <v/>
      </c>
      <c r="K294" s="9" t="s">
        <v>3064</v>
      </c>
      <c r="L294" s="10">
        <v>44270</v>
      </c>
      <c r="M294" s="10"/>
      <c r="N294" s="10"/>
      <c r="O294" s="10"/>
      <c r="P294" s="10"/>
      <c r="Q294" s="10">
        <v>44270</v>
      </c>
      <c r="R294" t="str">
        <f>IFERROR(IF(VLOOKUP(K294,'Resources Final'!B:F,5,FALSE)=0,"",VLOOKUP(K294,'Resources Final'!B:F,5,FALSE)),"")</f>
        <v/>
      </c>
      <c r="T294" s="9" t="s">
        <v>4130</v>
      </c>
      <c r="U294" s="10"/>
      <c r="V294" s="10"/>
      <c r="W294" s="10">
        <v>6500</v>
      </c>
      <c r="X294" s="10">
        <v>6500</v>
      </c>
    </row>
    <row r="295" spans="1:24" x14ac:dyDescent="0.2">
      <c r="A295" s="9" t="s">
        <v>2975</v>
      </c>
      <c r="B295" s="10"/>
      <c r="C295" s="10"/>
      <c r="D295" s="10"/>
      <c r="E295" s="10"/>
      <c r="F295" s="10">
        <v>70000</v>
      </c>
      <c r="G295" s="10"/>
      <c r="H295" s="10">
        <v>70000</v>
      </c>
      <c r="I295" t="str">
        <f>IFERROR(IF(VLOOKUP(A295,'Resources Final'!B:F,5,FALSE)=0,"",VLOOKUP(A295,'Resources Final'!B:F,5,FALSE)),"")</f>
        <v/>
      </c>
      <c r="K295" s="9" t="s">
        <v>3623</v>
      </c>
      <c r="L295" s="10">
        <v>44000</v>
      </c>
      <c r="M295" s="10"/>
      <c r="N295" s="10"/>
      <c r="O295" s="10"/>
      <c r="P295" s="10"/>
      <c r="Q295" s="10">
        <v>44000</v>
      </c>
      <c r="R295" t="str">
        <f>IFERROR(IF(VLOOKUP(K295,'Resources Final'!B:F,5,FALSE)=0,"",VLOOKUP(K295,'Resources Final'!B:F,5,FALSE)),"")</f>
        <v/>
      </c>
      <c r="T295" s="9" t="s">
        <v>3031</v>
      </c>
      <c r="U295" s="10"/>
      <c r="V295" s="10"/>
      <c r="W295" s="10">
        <v>6500</v>
      </c>
      <c r="X295" s="10">
        <v>6500</v>
      </c>
    </row>
    <row r="296" spans="1:24" x14ac:dyDescent="0.2">
      <c r="A296" s="9" t="s">
        <v>4499</v>
      </c>
      <c r="B296" s="10">
        <v>52000</v>
      </c>
      <c r="C296" s="10">
        <v>17813</v>
      </c>
      <c r="D296" s="10"/>
      <c r="E296" s="10"/>
      <c r="F296" s="10"/>
      <c r="G296" s="10"/>
      <c r="H296" s="10">
        <v>69813</v>
      </c>
      <c r="I296" t="str">
        <f>IFERROR(IF(VLOOKUP(A296,'Resources Final'!B:F,5,FALSE)=0,"",VLOOKUP(A296,'Resources Final'!B:F,5,FALSE)),"")</f>
        <v/>
      </c>
      <c r="K296" s="9" t="s">
        <v>3749</v>
      </c>
      <c r="L296" s="10">
        <v>43500</v>
      </c>
      <c r="M296" s="10"/>
      <c r="N296" s="10"/>
      <c r="O296" s="10"/>
      <c r="P296" s="10"/>
      <c r="Q296" s="10">
        <v>43500</v>
      </c>
      <c r="R296" t="str">
        <f>IFERROR(IF(VLOOKUP(K296,'Resources Final'!B:F,5,FALSE)=0,"",VLOOKUP(K296,'Resources Final'!B:F,5,FALSE)),"")</f>
        <v/>
      </c>
      <c r="T296" s="9" t="s">
        <v>3460</v>
      </c>
      <c r="U296" s="10"/>
      <c r="V296" s="10"/>
      <c r="W296" s="10">
        <v>6500</v>
      </c>
      <c r="X296" s="10">
        <v>6500</v>
      </c>
    </row>
    <row r="297" spans="1:24" x14ac:dyDescent="0.2">
      <c r="A297" s="9" t="s">
        <v>664</v>
      </c>
      <c r="B297" s="10">
        <v>68700</v>
      </c>
      <c r="C297" s="10"/>
      <c r="D297" s="10"/>
      <c r="E297" s="10"/>
      <c r="F297" s="10"/>
      <c r="G297" s="10"/>
      <c r="H297" s="10">
        <v>68700</v>
      </c>
      <c r="I297" t="str">
        <f>IFERROR(IF(VLOOKUP(A297,'Resources Final'!B:F,5,FALSE)=0,"",VLOOKUP(A297,'Resources Final'!B:F,5,FALSE)),"")</f>
        <v>https://www.sourcewatch.org/index.php/Center_for_International_Policy</v>
      </c>
      <c r="K297" s="9" t="s">
        <v>844</v>
      </c>
      <c r="L297" s="10">
        <v>43500</v>
      </c>
      <c r="M297" s="10"/>
      <c r="N297" s="10"/>
      <c r="O297" s="10"/>
      <c r="P297" s="10"/>
      <c r="Q297" s="10">
        <v>43500</v>
      </c>
      <c r="R297" t="str">
        <f>IFERROR(IF(VLOOKUP(K297,'Resources Final'!B:F,5,FALSE)=0,"",VLOOKUP(K297,'Resources Final'!B:F,5,FALSE)),"")</f>
        <v/>
      </c>
      <c r="T297" s="9" t="s">
        <v>3110</v>
      </c>
      <c r="U297" s="10"/>
      <c r="V297" s="10"/>
      <c r="W297" s="10">
        <v>6500</v>
      </c>
      <c r="X297" s="10">
        <v>6500</v>
      </c>
    </row>
    <row r="298" spans="1:24" x14ac:dyDescent="0.2">
      <c r="A298" s="9" t="s">
        <v>4444</v>
      </c>
      <c r="B298" s="10">
        <v>68100</v>
      </c>
      <c r="C298" s="10"/>
      <c r="D298" s="10"/>
      <c r="E298" s="10"/>
      <c r="F298" s="10"/>
      <c r="G298" s="10"/>
      <c r="H298" s="10">
        <v>68100</v>
      </c>
      <c r="I298" t="str">
        <f>IFERROR(IF(VLOOKUP(A298,'Resources Final'!B:F,5,FALSE)=0,"",VLOOKUP(A298,'Resources Final'!B:F,5,FALSE)),"")</f>
        <v/>
      </c>
      <c r="K298" s="9" t="s">
        <v>3483</v>
      </c>
      <c r="L298" s="10">
        <v>42700</v>
      </c>
      <c r="M298" s="10"/>
      <c r="N298" s="10"/>
      <c r="O298" s="10"/>
      <c r="P298" s="10"/>
      <c r="Q298" s="10">
        <v>42700</v>
      </c>
      <c r="R298" t="str">
        <f>IFERROR(IF(VLOOKUP(K298,'Resources Final'!B:F,5,FALSE)=0,"",VLOOKUP(K298,'Resources Final'!B:F,5,FALSE)),"")</f>
        <v/>
      </c>
      <c r="T298" s="9" t="s">
        <v>4053</v>
      </c>
      <c r="U298" s="10"/>
      <c r="V298" s="10"/>
      <c r="W298" s="10">
        <v>6500</v>
      </c>
      <c r="X298" s="10">
        <v>6500</v>
      </c>
    </row>
    <row r="299" spans="1:24" x14ac:dyDescent="0.2">
      <c r="A299" s="9" t="s">
        <v>4400</v>
      </c>
      <c r="B299" s="10">
        <v>68000</v>
      </c>
      <c r="C299" s="10"/>
      <c r="D299" s="10"/>
      <c r="E299" s="10"/>
      <c r="F299" s="10"/>
      <c r="G299" s="10"/>
      <c r="H299" s="10">
        <v>68000</v>
      </c>
      <c r="I299" t="str">
        <f>IFERROR(IF(VLOOKUP(A299,'Resources Final'!B:F,5,FALSE)=0,"",VLOOKUP(A299,'Resources Final'!B:F,5,FALSE)),"")</f>
        <v/>
      </c>
      <c r="K299" s="9" t="s">
        <v>1804</v>
      </c>
      <c r="L299" s="10">
        <v>42700</v>
      </c>
      <c r="M299" s="10"/>
      <c r="N299" s="10"/>
      <c r="O299" s="10"/>
      <c r="P299" s="10"/>
      <c r="Q299" s="10">
        <v>42700</v>
      </c>
      <c r="R299" t="str">
        <f>IFERROR(IF(VLOOKUP(K299,'Resources Final'!B:F,5,FALSE)=0,"",VLOOKUP(K299,'Resources Final'!B:F,5,FALSE)),"")</f>
        <v/>
      </c>
      <c r="T299" s="9" t="s">
        <v>3381</v>
      </c>
      <c r="U299" s="10"/>
      <c r="V299" s="10"/>
      <c r="W299" s="10">
        <v>6500</v>
      </c>
      <c r="X299" s="10">
        <v>6500</v>
      </c>
    </row>
    <row r="300" spans="1:24" x14ac:dyDescent="0.2">
      <c r="A300" s="9" t="s">
        <v>2621</v>
      </c>
      <c r="B300" s="10">
        <v>52616</v>
      </c>
      <c r="C300" s="10">
        <v>15200</v>
      </c>
      <c r="D300" s="10"/>
      <c r="E300" s="10"/>
      <c r="F300" s="10"/>
      <c r="G300" s="10"/>
      <c r="H300" s="10">
        <v>67816</v>
      </c>
      <c r="I300" t="str">
        <f>IFERROR(IF(VLOOKUP(A300,'Resources Final'!B:F,5,FALSE)=0,"",VLOOKUP(A300,'Resources Final'!B:F,5,FALSE)),"")</f>
        <v>https://www.sourcewatch.org/index.php/National_Right_to_Work_Legal_Defense_Foundation</v>
      </c>
      <c r="K300" s="9" t="s">
        <v>3959</v>
      </c>
      <c r="L300" s="10">
        <v>41400</v>
      </c>
      <c r="M300" s="10"/>
      <c r="N300" s="10"/>
      <c r="O300" s="10"/>
      <c r="P300" s="10"/>
      <c r="Q300" s="10">
        <v>41400</v>
      </c>
      <c r="R300" t="str">
        <f>IFERROR(IF(VLOOKUP(K300,'Resources Final'!B:F,5,FALSE)=0,"",VLOOKUP(K300,'Resources Final'!B:F,5,FALSE)),"")</f>
        <v/>
      </c>
      <c r="T300" s="9" t="s">
        <v>2994</v>
      </c>
      <c r="U300" s="10"/>
      <c r="V300" s="10"/>
      <c r="W300" s="10">
        <v>6500</v>
      </c>
      <c r="X300" s="10">
        <v>6500</v>
      </c>
    </row>
    <row r="301" spans="1:24" x14ac:dyDescent="0.2">
      <c r="A301" s="9" t="s">
        <v>198</v>
      </c>
      <c r="B301" s="10">
        <v>67000</v>
      </c>
      <c r="C301" s="10"/>
      <c r="D301" s="10"/>
      <c r="E301" s="10"/>
      <c r="F301" s="10"/>
      <c r="G301" s="10"/>
      <c r="H301" s="10">
        <v>67000</v>
      </c>
      <c r="I301" t="str">
        <f>IFERROR(IF(VLOOKUP(A301,'Resources Final'!B:F,5,FALSE)=0,"",VLOOKUP(A301,'Resources Final'!B:F,5,FALSE)),"")</f>
        <v/>
      </c>
      <c r="K301" s="9" t="s">
        <v>3394</v>
      </c>
      <c r="L301" s="10">
        <v>41400</v>
      </c>
      <c r="M301" s="10"/>
      <c r="N301" s="10"/>
      <c r="O301" s="10"/>
      <c r="P301" s="10"/>
      <c r="Q301" s="10">
        <v>41400</v>
      </c>
      <c r="R301" t="str">
        <f>IFERROR(IF(VLOOKUP(K301,'Resources Final'!B:F,5,FALSE)=0,"",VLOOKUP(K301,'Resources Final'!B:F,5,FALSE)),"")</f>
        <v/>
      </c>
      <c r="T301" s="9" t="s">
        <v>2204</v>
      </c>
      <c r="U301" s="10"/>
      <c r="V301" s="10"/>
      <c r="W301" s="10">
        <v>6500</v>
      </c>
      <c r="X301" s="10">
        <v>6500</v>
      </c>
    </row>
    <row r="302" spans="1:24" x14ac:dyDescent="0.2">
      <c r="A302" s="9" t="s">
        <v>2685</v>
      </c>
      <c r="B302" s="10">
        <v>66000</v>
      </c>
      <c r="C302" s="10"/>
      <c r="D302" s="10"/>
      <c r="E302" s="10"/>
      <c r="F302" s="10"/>
      <c r="G302" s="10"/>
      <c r="H302" s="10">
        <v>66000</v>
      </c>
      <c r="I302" t="str">
        <f>IFERROR(IF(VLOOKUP(A302,'Resources Final'!B:F,5,FALSE)=0,"",VLOOKUP(A302,'Resources Final'!B:F,5,FALSE)),"")</f>
        <v/>
      </c>
      <c r="K302" s="9" t="s">
        <v>3812</v>
      </c>
      <c r="L302" s="10">
        <v>41000</v>
      </c>
      <c r="M302" s="10"/>
      <c r="N302" s="10"/>
      <c r="O302" s="10"/>
      <c r="P302" s="10"/>
      <c r="Q302" s="10">
        <v>41000</v>
      </c>
      <c r="R302" t="str">
        <f>IFERROR(IF(VLOOKUP(K302,'Resources Final'!B:F,5,FALSE)=0,"",VLOOKUP(K302,'Resources Final'!B:F,5,FALSE)),"")</f>
        <v/>
      </c>
      <c r="T302" s="9" t="s">
        <v>2869</v>
      </c>
      <c r="U302" s="10"/>
      <c r="V302" s="10"/>
      <c r="W302" s="10">
        <v>6500</v>
      </c>
      <c r="X302" s="10">
        <v>6500</v>
      </c>
    </row>
    <row r="303" spans="1:24" x14ac:dyDescent="0.2">
      <c r="A303" s="9" t="s">
        <v>4070</v>
      </c>
      <c r="B303" s="10">
        <v>65720</v>
      </c>
      <c r="C303" s="10"/>
      <c r="D303" s="10"/>
      <c r="E303" s="10"/>
      <c r="F303" s="10"/>
      <c r="G303" s="10"/>
      <c r="H303" s="10">
        <v>65720</v>
      </c>
      <c r="I303" t="str">
        <f>IFERROR(IF(VLOOKUP(A303,'Resources Final'!B:F,5,FALSE)=0,"",VLOOKUP(A303,'Resources Final'!B:F,5,FALSE)),"")</f>
        <v>https://en.wikipedia.org/wiki/Witherspoon_Institute</v>
      </c>
      <c r="K303" s="9" t="s">
        <v>3718</v>
      </c>
      <c r="L303" s="10">
        <v>40249</v>
      </c>
      <c r="M303" s="10"/>
      <c r="N303" s="10"/>
      <c r="O303" s="10"/>
      <c r="P303" s="10"/>
      <c r="Q303" s="10">
        <v>40249</v>
      </c>
      <c r="R303" t="str">
        <f>IFERROR(IF(VLOOKUP(K303,'Resources Final'!B:F,5,FALSE)=0,"",VLOOKUP(K303,'Resources Final'!B:F,5,FALSE)),"")</f>
        <v/>
      </c>
      <c r="T303" s="9" t="s">
        <v>2495</v>
      </c>
      <c r="U303" s="10"/>
      <c r="V303" s="10"/>
      <c r="W303" s="10">
        <v>6500</v>
      </c>
      <c r="X303" s="10">
        <v>6500</v>
      </c>
    </row>
    <row r="304" spans="1:24" x14ac:dyDescent="0.2">
      <c r="A304" s="9" t="s">
        <v>3363</v>
      </c>
      <c r="B304" s="10"/>
      <c r="C304" s="10"/>
      <c r="D304" s="10"/>
      <c r="E304" s="10">
        <v>65000</v>
      </c>
      <c r="F304" s="10"/>
      <c r="G304" s="10"/>
      <c r="H304" s="10">
        <v>65000</v>
      </c>
      <c r="I304" t="str">
        <f>IFERROR(IF(VLOOKUP(A304,'Resources Final'!B:F,5,FALSE)=0,"",VLOOKUP(A304,'Resources Final'!B:F,5,FALSE)),"")</f>
        <v/>
      </c>
      <c r="K304" s="9" t="s">
        <v>2080</v>
      </c>
      <c r="L304" s="10">
        <v>40000</v>
      </c>
      <c r="M304" s="10"/>
      <c r="N304" s="10"/>
      <c r="O304" s="10"/>
      <c r="P304" s="10"/>
      <c r="Q304" s="10">
        <v>40000</v>
      </c>
      <c r="R304" t="str">
        <f>IFERROR(IF(VLOOKUP(K304,'Resources Final'!B:F,5,FALSE)=0,"",VLOOKUP(K304,'Resources Final'!B:F,5,FALSE)),"")</f>
        <v/>
      </c>
      <c r="T304" s="9" t="s">
        <v>2873</v>
      </c>
      <c r="U304" s="10"/>
      <c r="V304" s="10"/>
      <c r="W304" s="10">
        <v>6500</v>
      </c>
      <c r="X304" s="10">
        <v>6500</v>
      </c>
    </row>
    <row r="305" spans="1:24" x14ac:dyDescent="0.2">
      <c r="A305" s="9" t="s">
        <v>1690</v>
      </c>
      <c r="B305" s="10">
        <v>35000</v>
      </c>
      <c r="C305" s="10"/>
      <c r="D305" s="10">
        <v>5000</v>
      </c>
      <c r="E305" s="10">
        <v>25000</v>
      </c>
      <c r="F305" s="10"/>
      <c r="G305" s="10"/>
      <c r="H305" s="10">
        <v>65000</v>
      </c>
      <c r="I305" t="str">
        <f>IFERROR(IF(VLOOKUP(A305,'Resources Final'!B:F,5,FALSE)=0,"",VLOOKUP(A305,'Resources Final'!B:F,5,FALSE)),"")</f>
        <v>https://www.sourcewatch.org/index.php/Institute_for_Research_on_the_Economics_of_Taxation</v>
      </c>
      <c r="K305" s="9" t="s">
        <v>2699</v>
      </c>
      <c r="L305" s="10">
        <v>39000</v>
      </c>
      <c r="M305" s="10"/>
      <c r="N305" s="10"/>
      <c r="O305" s="10"/>
      <c r="P305" s="10"/>
      <c r="Q305" s="10">
        <v>39000</v>
      </c>
      <c r="R305" t="str">
        <f>IFERROR(IF(VLOOKUP(K305,'Resources Final'!B:F,5,FALSE)=0,"",VLOOKUP(K305,'Resources Final'!B:F,5,FALSE)),"")</f>
        <v/>
      </c>
      <c r="T305" s="9" t="s">
        <v>2345</v>
      </c>
      <c r="U305" s="10"/>
      <c r="V305" s="10"/>
      <c r="W305" s="10">
        <v>6500</v>
      </c>
      <c r="X305" s="10">
        <v>6500</v>
      </c>
    </row>
    <row r="306" spans="1:24" x14ac:dyDescent="0.2">
      <c r="A306" s="9" t="s">
        <v>411</v>
      </c>
      <c r="B306" s="10">
        <v>65000</v>
      </c>
      <c r="C306" s="10"/>
      <c r="D306" s="10"/>
      <c r="E306" s="10"/>
      <c r="F306" s="10"/>
      <c r="G306" s="10"/>
      <c r="H306" s="10">
        <v>65000</v>
      </c>
      <c r="I306" t="str">
        <f>IFERROR(IF(VLOOKUP(A306,'Resources Final'!B:F,5,FALSE)=0,"",VLOOKUP(A306,'Resources Final'!B:F,5,FALSE)),"")</f>
        <v/>
      </c>
      <c r="K306" s="9" t="s">
        <v>3034</v>
      </c>
      <c r="L306" s="10">
        <v>38000</v>
      </c>
      <c r="M306" s="10"/>
      <c r="N306" s="10"/>
      <c r="O306" s="10"/>
      <c r="P306" s="10"/>
      <c r="Q306" s="10">
        <v>38000</v>
      </c>
      <c r="R306" t="str">
        <f>IFERROR(IF(VLOOKUP(K306,'Resources Final'!B:F,5,FALSE)=0,"",VLOOKUP(K306,'Resources Final'!B:F,5,FALSE)),"")</f>
        <v/>
      </c>
      <c r="T306" s="9" t="s">
        <v>2168</v>
      </c>
      <c r="U306" s="10"/>
      <c r="V306" s="10"/>
      <c r="W306" s="10">
        <v>6500</v>
      </c>
      <c r="X306" s="10">
        <v>6500</v>
      </c>
    </row>
    <row r="307" spans="1:24" x14ac:dyDescent="0.2">
      <c r="A307" s="9" t="s">
        <v>1212</v>
      </c>
      <c r="B307" s="10">
        <v>58300</v>
      </c>
      <c r="C307" s="10">
        <v>6000</v>
      </c>
      <c r="D307" s="10"/>
      <c r="E307" s="10"/>
      <c r="F307" s="10"/>
      <c r="G307" s="10"/>
      <c r="H307" s="10">
        <v>64300</v>
      </c>
      <c r="I307" t="str">
        <f>IFERROR(IF(VLOOKUP(A307,'Resources Final'!B:F,5,FALSE)=0,"",VLOOKUP(A307,'Resources Final'!B:F,5,FALSE)),"")</f>
        <v/>
      </c>
      <c r="K307" s="9" t="s">
        <v>3210</v>
      </c>
      <c r="L307" s="10">
        <v>38000</v>
      </c>
      <c r="M307" s="10"/>
      <c r="N307" s="10"/>
      <c r="O307" s="10"/>
      <c r="P307" s="10"/>
      <c r="Q307" s="10">
        <v>38000</v>
      </c>
      <c r="R307" t="str">
        <f>IFERROR(IF(VLOOKUP(K307,'Resources Final'!B:F,5,FALSE)=0,"",VLOOKUP(K307,'Resources Final'!B:F,5,FALSE)),"")</f>
        <v/>
      </c>
      <c r="T307" s="9" t="s">
        <v>2019</v>
      </c>
      <c r="U307" s="10"/>
      <c r="V307" s="10"/>
      <c r="W307" s="10">
        <v>6500</v>
      </c>
      <c r="X307" s="10">
        <v>6500</v>
      </c>
    </row>
    <row r="308" spans="1:24" x14ac:dyDescent="0.2">
      <c r="A308" s="9" t="s">
        <v>3478</v>
      </c>
      <c r="B308" s="10">
        <v>57762</v>
      </c>
      <c r="C308" s="10">
        <v>6400</v>
      </c>
      <c r="D308" s="10"/>
      <c r="E308" s="10"/>
      <c r="F308" s="10"/>
      <c r="G308" s="10"/>
      <c r="H308" s="10">
        <v>64162</v>
      </c>
      <c r="I308" t="str">
        <f>IFERROR(IF(VLOOKUP(A308,'Resources Final'!B:F,5,FALSE)=0,"",VLOOKUP(A308,'Resources Final'!B:F,5,FALSE)),"")</f>
        <v>https://www.sourcewatch.org/index.php/Sunshine_Review</v>
      </c>
      <c r="K308" s="9" t="s">
        <v>3689</v>
      </c>
      <c r="L308" s="10">
        <v>37000</v>
      </c>
      <c r="M308" s="10"/>
      <c r="N308" s="10"/>
      <c r="O308" s="10"/>
      <c r="P308" s="10"/>
      <c r="Q308" s="10">
        <v>37000</v>
      </c>
      <c r="R308" t="str">
        <f>IFERROR(IF(VLOOKUP(K308,'Resources Final'!B:F,5,FALSE)=0,"",VLOOKUP(K308,'Resources Final'!B:F,5,FALSE)),"")</f>
        <v/>
      </c>
      <c r="T308" s="9" t="s">
        <v>1646</v>
      </c>
      <c r="U308" s="10"/>
      <c r="V308" s="10"/>
      <c r="W308" s="10">
        <v>6500</v>
      </c>
      <c r="X308" s="10">
        <v>6500</v>
      </c>
    </row>
    <row r="309" spans="1:24" x14ac:dyDescent="0.2">
      <c r="A309" s="9" t="s">
        <v>361</v>
      </c>
      <c r="B309" s="10">
        <v>61000</v>
      </c>
      <c r="C309" s="10"/>
      <c r="D309" s="10"/>
      <c r="E309" s="10"/>
      <c r="F309" s="10"/>
      <c r="G309" s="10"/>
      <c r="H309" s="10">
        <v>61000</v>
      </c>
      <c r="I309" t="str">
        <f>IFERROR(IF(VLOOKUP(A309,'Resources Final'!B:F,5,FALSE)=0,"",VLOOKUP(A309,'Resources Final'!B:F,5,FALSE)),"")</f>
        <v/>
      </c>
      <c r="K309" s="9" t="s">
        <v>2310</v>
      </c>
      <c r="L309" s="10">
        <v>36900</v>
      </c>
      <c r="M309" s="10"/>
      <c r="N309" s="10"/>
      <c r="O309" s="10"/>
      <c r="P309" s="10"/>
      <c r="Q309" s="10">
        <v>36900</v>
      </c>
      <c r="R309" t="str">
        <f>IFERROR(IF(VLOOKUP(K309,'Resources Final'!B:F,5,FALSE)=0,"",VLOOKUP(K309,'Resources Final'!B:F,5,FALSE)),"")</f>
        <v/>
      </c>
      <c r="T309" s="9" t="s">
        <v>1575</v>
      </c>
      <c r="U309" s="10">
        <v>6500</v>
      </c>
      <c r="V309" s="10"/>
      <c r="W309" s="10"/>
      <c r="X309" s="10">
        <v>6500</v>
      </c>
    </row>
    <row r="310" spans="1:24" x14ac:dyDescent="0.2">
      <c r="A310" s="9" t="s">
        <v>1380</v>
      </c>
      <c r="B310" s="10">
        <v>10750</v>
      </c>
      <c r="C310" s="10">
        <v>49884</v>
      </c>
      <c r="D310" s="10"/>
      <c r="E310" s="10"/>
      <c r="F310" s="10"/>
      <c r="G310" s="10"/>
      <c r="H310" s="10">
        <v>60634</v>
      </c>
      <c r="I310" t="str">
        <f>IFERROR(IF(VLOOKUP(A310,'Resources Final'!B:F,5,FALSE)=0,"",VLOOKUP(A310,'Resources Final'!B:F,5,FALSE)),"")</f>
        <v>https://www.sourcewatch.org/index.php/Georgia_Public_Policy_Foundation</v>
      </c>
      <c r="K310" s="9" t="s">
        <v>3716</v>
      </c>
      <c r="L310" s="10">
        <v>36800</v>
      </c>
      <c r="M310" s="10"/>
      <c r="N310" s="10"/>
      <c r="O310" s="10"/>
      <c r="P310" s="10"/>
      <c r="Q310" s="10">
        <v>36800</v>
      </c>
      <c r="R310" t="str">
        <f>IFERROR(IF(VLOOKUP(K310,'Resources Final'!B:F,5,FALSE)=0,"",VLOOKUP(K310,'Resources Final'!B:F,5,FALSE)),"")</f>
        <v/>
      </c>
      <c r="T310" s="9" t="s">
        <v>1865</v>
      </c>
      <c r="U310" s="10"/>
      <c r="V310" s="10"/>
      <c r="W310" s="10">
        <v>6500</v>
      </c>
      <c r="X310" s="10">
        <v>6500</v>
      </c>
    </row>
    <row r="311" spans="1:24" x14ac:dyDescent="0.2">
      <c r="A311" s="9" t="s">
        <v>2599</v>
      </c>
      <c r="B311" s="10">
        <v>60000</v>
      </c>
      <c r="C311" s="10"/>
      <c r="D311" s="10"/>
      <c r="E311" s="10"/>
      <c r="F311" s="10"/>
      <c r="G311" s="10"/>
      <c r="H311" s="10">
        <v>60000</v>
      </c>
      <c r="I311" t="str">
        <f>IFERROR(IF(VLOOKUP(A311,'Resources Final'!B:F,5,FALSE)=0,"",VLOOKUP(A311,'Resources Final'!B:F,5,FALSE)),"")</f>
        <v>https://www.sourcewatch.org/index.php/National_Association_of_Scholars</v>
      </c>
      <c r="K311" s="9" t="s">
        <v>3579</v>
      </c>
      <c r="L311" s="10">
        <v>36800</v>
      </c>
      <c r="M311" s="10"/>
      <c r="N311" s="10"/>
      <c r="O311" s="10"/>
      <c r="P311" s="10"/>
      <c r="Q311" s="10">
        <v>36800</v>
      </c>
      <c r="R311" t="str">
        <f>IFERROR(IF(VLOOKUP(K311,'Resources Final'!B:F,5,FALSE)=0,"",VLOOKUP(K311,'Resources Final'!B:F,5,FALSE)),"")</f>
        <v/>
      </c>
      <c r="T311" s="9" t="s">
        <v>1217</v>
      </c>
      <c r="U311" s="10"/>
      <c r="V311" s="10"/>
      <c r="W311" s="10">
        <v>6500</v>
      </c>
      <c r="X311" s="10">
        <v>6500</v>
      </c>
    </row>
    <row r="312" spans="1:24" x14ac:dyDescent="0.2">
      <c r="A312" s="9" t="s">
        <v>2156</v>
      </c>
      <c r="B312" s="10">
        <v>25000</v>
      </c>
      <c r="C312" s="10"/>
      <c r="D312" s="10"/>
      <c r="E312" s="10">
        <v>35000</v>
      </c>
      <c r="F312" s="10"/>
      <c r="G312" s="10"/>
      <c r="H312" s="10">
        <v>60000</v>
      </c>
      <c r="I312" t="str">
        <f>IFERROR(IF(VLOOKUP(A312,'Resources Final'!B:F,5,FALSE)=0,"",VLOOKUP(A312,'Resources Final'!B:F,5,FALSE)),"")</f>
        <v/>
      </c>
      <c r="K312" s="9" t="s">
        <v>4602</v>
      </c>
      <c r="L312" s="10">
        <v>36500</v>
      </c>
      <c r="M312" s="10"/>
      <c r="N312" s="10"/>
      <c r="O312" s="10"/>
      <c r="P312" s="10"/>
      <c r="Q312" s="10">
        <v>36500</v>
      </c>
      <c r="R312" t="str">
        <f>IFERROR(IF(VLOOKUP(K312,'Resources Final'!B:F,5,FALSE)=0,"",VLOOKUP(K312,'Resources Final'!B:F,5,FALSE)),"")</f>
        <v/>
      </c>
      <c r="T312" s="9" t="s">
        <v>1274</v>
      </c>
      <c r="U312" s="10"/>
      <c r="V312" s="10"/>
      <c r="W312" s="10">
        <v>6500</v>
      </c>
      <c r="X312" s="10">
        <v>6500</v>
      </c>
    </row>
    <row r="313" spans="1:24" x14ac:dyDescent="0.2">
      <c r="A313" s="9" t="s">
        <v>3588</v>
      </c>
      <c r="B313" s="10">
        <v>60000</v>
      </c>
      <c r="C313" s="10"/>
      <c r="D313" s="10"/>
      <c r="E313" s="10"/>
      <c r="F313" s="10"/>
      <c r="G313" s="10"/>
      <c r="H313" s="10">
        <v>60000</v>
      </c>
      <c r="I313" t="str">
        <f>IFERROR(IF(VLOOKUP(A313,'Resources Final'!B:F,5,FALSE)=0,"",VLOOKUP(A313,'Resources Final'!B:F,5,FALSE)),"")</f>
        <v>https://www.sourcewatch.org/index.php/Henry_L._Stimson_Center</v>
      </c>
      <c r="K313" s="9" t="s">
        <v>1096</v>
      </c>
      <c r="L313" s="10">
        <v>5000</v>
      </c>
      <c r="M313" s="10"/>
      <c r="N313" s="10"/>
      <c r="O313" s="10"/>
      <c r="P313" s="10">
        <v>31200</v>
      </c>
      <c r="Q313" s="10">
        <v>36200</v>
      </c>
      <c r="R313" t="str">
        <f>IFERROR(IF(VLOOKUP(K313,'Resources Final'!B:F,5,FALSE)=0,"",VLOOKUP(K313,'Resources Final'!B:F,5,FALSE)),"")</f>
        <v/>
      </c>
      <c r="T313" s="9" t="s">
        <v>1107</v>
      </c>
      <c r="U313" s="10"/>
      <c r="V313" s="10"/>
      <c r="W313" s="10">
        <v>6500</v>
      </c>
      <c r="X313" s="10">
        <v>6500</v>
      </c>
    </row>
    <row r="314" spans="1:24" x14ac:dyDescent="0.2">
      <c r="A314" s="9" t="s">
        <v>3359</v>
      </c>
      <c r="B314" s="10">
        <v>40000</v>
      </c>
      <c r="C314" s="10">
        <v>15000</v>
      </c>
      <c r="D314" s="10">
        <v>5000</v>
      </c>
      <c r="E314" s="10"/>
      <c r="F314" s="10"/>
      <c r="G314" s="10"/>
      <c r="H314" s="10">
        <v>60000</v>
      </c>
      <c r="I314" t="str">
        <f>IFERROR(IF(VLOOKUP(A314,'Resources Final'!B:F,5,FALSE)=0,"",VLOOKUP(A314,'Resources Final'!B:F,5,FALSE)),"")</f>
        <v>https://www.sourcewatch.org/index.php/South_Carolina_Policy_Council</v>
      </c>
      <c r="K314" s="9" t="s">
        <v>3821</v>
      </c>
      <c r="L314" s="10">
        <v>36000</v>
      </c>
      <c r="M314" s="10"/>
      <c r="N314" s="10"/>
      <c r="O314" s="10"/>
      <c r="P314" s="10"/>
      <c r="Q314" s="10">
        <v>36000</v>
      </c>
      <c r="R314" t="str">
        <f>IFERROR(IF(VLOOKUP(K314,'Resources Final'!B:F,5,FALSE)=0,"",VLOOKUP(K314,'Resources Final'!B:F,5,FALSE)),"")</f>
        <v/>
      </c>
      <c r="T314" s="9" t="s">
        <v>1311</v>
      </c>
      <c r="U314" s="10"/>
      <c r="V314" s="10"/>
      <c r="W314" s="10">
        <v>6500</v>
      </c>
      <c r="X314" s="10">
        <v>6500</v>
      </c>
    </row>
    <row r="315" spans="1:24" x14ac:dyDescent="0.2">
      <c r="A315" s="9" t="s">
        <v>2406</v>
      </c>
      <c r="B315" s="10">
        <v>60000</v>
      </c>
      <c r="C315" s="10"/>
      <c r="D315" s="10"/>
      <c r="E315" s="10"/>
      <c r="F315" s="10"/>
      <c r="G315" s="10"/>
      <c r="H315" s="10">
        <v>60000</v>
      </c>
      <c r="I315" t="str">
        <f>IFERROR(IF(VLOOKUP(A315,'Resources Final'!B:F,5,FALSE)=0,"",VLOOKUP(A315,'Resources Final'!B:F,5,FALSE)),"")</f>
        <v/>
      </c>
      <c r="K315" s="9" t="s">
        <v>1817</v>
      </c>
      <c r="L315" s="10">
        <v>36000</v>
      </c>
      <c r="M315" s="10"/>
      <c r="N315" s="10"/>
      <c r="O315" s="10"/>
      <c r="P315" s="10"/>
      <c r="Q315" s="10">
        <v>36000</v>
      </c>
      <c r="R315" t="str">
        <f>IFERROR(IF(VLOOKUP(K315,'Resources Final'!B:F,5,FALSE)=0,"",VLOOKUP(K315,'Resources Final'!B:F,5,FALSE)),"")</f>
        <v/>
      </c>
      <c r="T315" s="9" t="s">
        <v>1626</v>
      </c>
      <c r="U315" s="10"/>
      <c r="V315" s="10"/>
      <c r="W315" s="10">
        <v>6500</v>
      </c>
      <c r="X315" s="10">
        <v>6500</v>
      </c>
    </row>
    <row r="316" spans="1:24" x14ac:dyDescent="0.2">
      <c r="A316" s="9" t="s">
        <v>1665</v>
      </c>
      <c r="B316" s="10"/>
      <c r="C316" s="10"/>
      <c r="D316" s="10"/>
      <c r="E316" s="10"/>
      <c r="F316" s="10">
        <v>60000</v>
      </c>
      <c r="G316" s="10"/>
      <c r="H316" s="10">
        <v>60000</v>
      </c>
      <c r="I316" t="str">
        <f>IFERROR(IF(VLOOKUP(A316,'Resources Final'!B:F,5,FALSE)=0,"",VLOOKUP(A316,'Resources Final'!B:F,5,FALSE)),"")</f>
        <v/>
      </c>
      <c r="K316" s="9" t="s">
        <v>3400</v>
      </c>
      <c r="L316" s="10">
        <v>35500</v>
      </c>
      <c r="M316" s="10"/>
      <c r="N316" s="10"/>
      <c r="O316" s="10"/>
      <c r="P316" s="10"/>
      <c r="Q316" s="10">
        <v>35500</v>
      </c>
      <c r="R316" t="str">
        <f>IFERROR(IF(VLOOKUP(K316,'Resources Final'!B:F,5,FALSE)=0,"",VLOOKUP(K316,'Resources Final'!B:F,5,FALSE)),"")</f>
        <v/>
      </c>
      <c r="T316" s="9" t="s">
        <v>2001</v>
      </c>
      <c r="U316" s="10"/>
      <c r="V316" s="10"/>
      <c r="W316" s="10">
        <v>6500</v>
      </c>
      <c r="X316" s="10">
        <v>6500</v>
      </c>
    </row>
    <row r="317" spans="1:24" x14ac:dyDescent="0.2">
      <c r="A317" s="9" t="s">
        <v>432</v>
      </c>
      <c r="B317" s="10">
        <v>60000</v>
      </c>
      <c r="C317" s="10"/>
      <c r="D317" s="10"/>
      <c r="E317" s="10"/>
      <c r="F317" s="10"/>
      <c r="G317" s="10"/>
      <c r="H317" s="10">
        <v>60000</v>
      </c>
      <c r="I317" t="str">
        <f>IFERROR(IF(VLOOKUP(A317,'Resources Final'!B:F,5,FALSE)=0,"",VLOOKUP(A317,'Resources Final'!B:F,5,FALSE)),"")</f>
        <v>https://www.sourcewatch.org/index.php/Bipartisan_Policy_Center</v>
      </c>
      <c r="K317" s="9" t="s">
        <v>2545</v>
      </c>
      <c r="L317" s="10">
        <v>35285</v>
      </c>
      <c r="M317" s="10"/>
      <c r="N317" s="10"/>
      <c r="O317" s="10"/>
      <c r="P317" s="10"/>
      <c r="Q317" s="10">
        <v>35285</v>
      </c>
      <c r="R317" t="str">
        <f>IFERROR(IF(VLOOKUP(K317,'Resources Final'!B:F,5,FALSE)=0,"",VLOOKUP(K317,'Resources Final'!B:F,5,FALSE)),"")</f>
        <v/>
      </c>
      <c r="T317" s="9" t="s">
        <v>972</v>
      </c>
      <c r="U317" s="10"/>
      <c r="V317" s="10"/>
      <c r="W317" s="10">
        <v>6500</v>
      </c>
      <c r="X317" s="10">
        <v>6500</v>
      </c>
    </row>
    <row r="318" spans="1:24" x14ac:dyDescent="0.2">
      <c r="A318" s="9" t="s">
        <v>2875</v>
      </c>
      <c r="B318" s="10">
        <v>56000</v>
      </c>
      <c r="C318" s="10"/>
      <c r="D318" s="10"/>
      <c r="E318" s="10"/>
      <c r="F318" s="10"/>
      <c r="G318" s="10"/>
      <c r="H318" s="10">
        <v>56000</v>
      </c>
      <c r="I318" t="str">
        <f>IFERROR(IF(VLOOKUP(A318,'Resources Final'!B:F,5,FALSE)=0,"",VLOOKUP(A318,'Resources Final'!B:F,5,FALSE)),"")</f>
        <v/>
      </c>
      <c r="K318" s="9" t="s">
        <v>3814</v>
      </c>
      <c r="L318" s="10">
        <v>35000</v>
      </c>
      <c r="M318" s="10"/>
      <c r="N318" s="10"/>
      <c r="O318" s="10"/>
      <c r="P318" s="10"/>
      <c r="Q318" s="10">
        <v>35000</v>
      </c>
      <c r="R318" t="str">
        <f>IFERROR(IF(VLOOKUP(K318,'Resources Final'!B:F,5,FALSE)=0,"",VLOOKUP(K318,'Resources Final'!B:F,5,FALSE)),"")</f>
        <v/>
      </c>
      <c r="T318" s="9" t="s">
        <v>364</v>
      </c>
      <c r="U318" s="10"/>
      <c r="V318" s="10"/>
      <c r="W318" s="10">
        <v>6500</v>
      </c>
      <c r="X318" s="10">
        <v>6500</v>
      </c>
    </row>
    <row r="319" spans="1:24" x14ac:dyDescent="0.2">
      <c r="A319" s="9" t="s">
        <v>3467</v>
      </c>
      <c r="B319" s="10">
        <v>15000</v>
      </c>
      <c r="C319" s="10"/>
      <c r="D319" s="10">
        <v>15000</v>
      </c>
      <c r="E319" s="10"/>
      <c r="F319" s="10">
        <v>25000</v>
      </c>
      <c r="G319" s="10"/>
      <c r="H319" s="10">
        <v>55000</v>
      </c>
      <c r="I319" t="str">
        <f>IFERROR(IF(VLOOKUP(A319,'Resources Final'!B:F,5,FALSE)=0,"",VLOOKUP(A319,'Resources Final'!B:F,5,FALSE)),"")</f>
        <v>https://www.sourcewatch.org/index.php/Students_in_Free_Enterprise</v>
      </c>
      <c r="K319" s="9" t="s">
        <v>3080</v>
      </c>
      <c r="L319" s="10">
        <v>35000</v>
      </c>
      <c r="M319" s="10"/>
      <c r="N319" s="10"/>
      <c r="O319" s="10"/>
      <c r="P319" s="10"/>
      <c r="Q319" s="10">
        <v>35000</v>
      </c>
      <c r="R319" t="str">
        <f>IFERROR(IF(VLOOKUP(K319,'Resources Final'!B:F,5,FALSE)=0,"",VLOOKUP(K319,'Resources Final'!B:F,5,FALSE)),"")</f>
        <v/>
      </c>
      <c r="T319" s="9" t="s">
        <v>985</v>
      </c>
      <c r="U319" s="10"/>
      <c r="V319" s="10"/>
      <c r="W319" s="10">
        <v>6500</v>
      </c>
      <c r="X319" s="10">
        <v>6500</v>
      </c>
    </row>
    <row r="320" spans="1:24" x14ac:dyDescent="0.2">
      <c r="A320" s="9" t="s">
        <v>1428</v>
      </c>
      <c r="B320" s="10"/>
      <c r="C320" s="10"/>
      <c r="D320" s="10"/>
      <c r="E320" s="10"/>
      <c r="F320" s="10">
        <v>55000</v>
      </c>
      <c r="G320" s="10"/>
      <c r="H320" s="10">
        <v>55000</v>
      </c>
      <c r="I320" t="str">
        <f>IFERROR(IF(VLOOKUP(A320,'Resources Final'!B:F,5,FALSE)=0,"",VLOOKUP(A320,'Resources Final'!B:F,5,FALSE)),"")</f>
        <v/>
      </c>
      <c r="K320" s="9" t="s">
        <v>851</v>
      </c>
      <c r="L320" s="10">
        <v>35000</v>
      </c>
      <c r="M320" s="10"/>
      <c r="N320" s="10"/>
      <c r="O320" s="10"/>
      <c r="P320" s="10"/>
      <c r="Q320" s="10">
        <v>35000</v>
      </c>
      <c r="R320" t="str">
        <f>IFERROR(IF(VLOOKUP(K320,'Resources Final'!B:F,5,FALSE)=0,"",VLOOKUP(K320,'Resources Final'!B:F,5,FALSE)),"")</f>
        <v/>
      </c>
      <c r="T320" s="9" t="s">
        <v>127</v>
      </c>
      <c r="U320" s="10"/>
      <c r="V320" s="10"/>
      <c r="W320" s="10">
        <v>6500</v>
      </c>
      <c r="X320" s="10">
        <v>6500</v>
      </c>
    </row>
    <row r="321" spans="1:24" x14ac:dyDescent="0.2">
      <c r="A321" s="9" t="s">
        <v>657</v>
      </c>
      <c r="B321" s="10">
        <v>54266</v>
      </c>
      <c r="C321" s="10"/>
      <c r="D321" s="10"/>
      <c r="E321" s="10"/>
      <c r="F321" s="10"/>
      <c r="G321" s="10"/>
      <c r="H321" s="10">
        <v>54266</v>
      </c>
      <c r="I321" t="str">
        <f>IFERROR(IF(VLOOKUP(A321,'Resources Final'!B:F,5,FALSE)=0,"",VLOOKUP(A321,'Resources Final'!B:F,5,FALSE)),"")</f>
        <v>http://www.sourcewatch.org/index.php/Center_for_Freedom_and_Prosperity</v>
      </c>
      <c r="K321" s="9" t="s">
        <v>472</v>
      </c>
      <c r="L321" s="10">
        <v>35000</v>
      </c>
      <c r="M321" s="10"/>
      <c r="N321" s="10"/>
      <c r="O321" s="10"/>
      <c r="P321" s="10"/>
      <c r="Q321" s="10">
        <v>35000</v>
      </c>
      <c r="R321" t="str">
        <f>IFERROR(IF(VLOOKUP(K321,'Resources Final'!B:F,5,FALSE)=0,"",VLOOKUP(K321,'Resources Final'!B:F,5,FALSE)),"")</f>
        <v/>
      </c>
      <c r="T321" s="9" t="s">
        <v>354</v>
      </c>
      <c r="U321" s="10"/>
      <c r="V321" s="10"/>
      <c r="W321" s="10">
        <v>6500</v>
      </c>
      <c r="X321" s="10">
        <v>6500</v>
      </c>
    </row>
    <row r="322" spans="1:24" x14ac:dyDescent="0.2">
      <c r="A322" s="9" t="s">
        <v>1251</v>
      </c>
      <c r="B322" s="10">
        <v>54000</v>
      </c>
      <c r="C322" s="10"/>
      <c r="D322" s="10"/>
      <c r="E322" s="10"/>
      <c r="F322" s="10"/>
      <c r="G322" s="10"/>
      <c r="H322" s="10">
        <v>54000</v>
      </c>
      <c r="I322" t="str">
        <f>IFERROR(IF(VLOOKUP(A322,'Resources Final'!B:F,5,FALSE)=0,"",VLOOKUP(A322,'Resources Final'!B:F,5,FALSE)),"")</f>
        <v/>
      </c>
      <c r="K322" s="9" t="s">
        <v>931</v>
      </c>
      <c r="L322" s="10">
        <v>34500</v>
      </c>
      <c r="M322" s="10"/>
      <c r="N322" s="10"/>
      <c r="O322" s="10"/>
      <c r="P322" s="10"/>
      <c r="Q322" s="10">
        <v>34500</v>
      </c>
      <c r="R322" t="str">
        <f>IFERROR(IF(VLOOKUP(K322,'Resources Final'!B:F,5,FALSE)=0,"",VLOOKUP(K322,'Resources Final'!B:F,5,FALSE)),"")</f>
        <v/>
      </c>
      <c r="T322" s="9" t="s">
        <v>879</v>
      </c>
      <c r="U322" s="10"/>
      <c r="V322" s="10"/>
      <c r="W322" s="10">
        <v>6500</v>
      </c>
      <c r="X322" s="10">
        <v>6500</v>
      </c>
    </row>
    <row r="323" spans="1:24" x14ac:dyDescent="0.2">
      <c r="A323" s="9" t="s">
        <v>2742</v>
      </c>
      <c r="B323" s="10">
        <v>53500</v>
      </c>
      <c r="C323" s="10"/>
      <c r="D323" s="10"/>
      <c r="E323" s="10"/>
      <c r="F323" s="10"/>
      <c r="G323" s="10"/>
      <c r="H323" s="10">
        <v>53500</v>
      </c>
      <c r="I323" t="str">
        <f>IFERROR(IF(VLOOKUP(A323,'Resources Final'!B:F,5,FALSE)=0,"",VLOOKUP(A323,'Resources Final'!B:F,5,FALSE)),"")</f>
        <v>https://www.sourcewatch.org/index.php/Oklahoma_Council_of_Public_Affairs</v>
      </c>
      <c r="K323" s="9" t="s">
        <v>3619</v>
      </c>
      <c r="L323" s="10">
        <v>34165</v>
      </c>
      <c r="M323" s="10"/>
      <c r="N323" s="10"/>
      <c r="O323" s="10"/>
      <c r="P323" s="10"/>
      <c r="Q323" s="10">
        <v>34165</v>
      </c>
      <c r="R323" t="str">
        <f>IFERROR(IF(VLOOKUP(K323,'Resources Final'!B:F,5,FALSE)=0,"",VLOOKUP(K323,'Resources Final'!B:F,5,FALSE)),"")</f>
        <v/>
      </c>
      <c r="T323" s="9" t="s">
        <v>726</v>
      </c>
      <c r="U323" s="10">
        <v>6458</v>
      </c>
      <c r="V323" s="10"/>
      <c r="W323" s="10"/>
      <c r="X323" s="10">
        <v>6458</v>
      </c>
    </row>
    <row r="324" spans="1:24" x14ac:dyDescent="0.2">
      <c r="A324" s="9" t="s">
        <v>763</v>
      </c>
      <c r="B324" s="10">
        <v>32409</v>
      </c>
      <c r="C324" s="10">
        <v>18000</v>
      </c>
      <c r="D324" s="10"/>
      <c r="E324" s="10"/>
      <c r="F324" s="10"/>
      <c r="G324" s="10"/>
      <c r="H324" s="10">
        <v>50409</v>
      </c>
      <c r="I324" t="str">
        <f>IFERROR(IF(VLOOKUP(A324,'Resources Final'!B:F,5,FALSE)=0,"",VLOOKUP(A324,'Resources Final'!B:F,5,FALSE)),"")</f>
        <v>https://www.desmogblog.com/co2-coalition</v>
      </c>
      <c r="K324" s="9" t="s">
        <v>3994</v>
      </c>
      <c r="L324" s="10">
        <v>33400</v>
      </c>
      <c r="M324" s="10"/>
      <c r="N324" s="10"/>
      <c r="O324" s="10"/>
      <c r="P324" s="10"/>
      <c r="Q324" s="10">
        <v>33400</v>
      </c>
      <c r="R324" t="str">
        <f>IFERROR(IF(VLOOKUP(K324,'Resources Final'!B:F,5,FALSE)=0,"",VLOOKUP(K324,'Resources Final'!B:F,5,FALSE)),"")</f>
        <v/>
      </c>
      <c r="T324" s="9" t="s">
        <v>3627</v>
      </c>
      <c r="U324" s="10">
        <v>6300</v>
      </c>
      <c r="V324" s="10"/>
      <c r="W324" s="10"/>
      <c r="X324" s="10">
        <v>6300</v>
      </c>
    </row>
    <row r="325" spans="1:24" x14ac:dyDescent="0.2">
      <c r="A325" s="9" t="s">
        <v>4013</v>
      </c>
      <c r="B325" s="10"/>
      <c r="C325" s="10"/>
      <c r="D325" s="10"/>
      <c r="E325" s="10"/>
      <c r="F325" s="10">
        <v>50000</v>
      </c>
      <c r="G325" s="10"/>
      <c r="H325" s="10">
        <v>50000</v>
      </c>
      <c r="I325" t="str">
        <f>IFERROR(IF(VLOOKUP(A325,'Resources Final'!B:F,5,FALSE)=0,"",VLOOKUP(A325,'Resources Final'!B:F,5,FALSE)),"")</f>
        <v/>
      </c>
      <c r="K325" s="9" t="s">
        <v>3773</v>
      </c>
      <c r="L325" s="10">
        <v>31800</v>
      </c>
      <c r="M325" s="10"/>
      <c r="N325" s="10"/>
      <c r="O325" s="10"/>
      <c r="P325" s="10"/>
      <c r="Q325" s="10">
        <v>31800</v>
      </c>
      <c r="R325" t="str">
        <f>IFERROR(IF(VLOOKUP(K325,'Resources Final'!B:F,5,FALSE)=0,"",VLOOKUP(K325,'Resources Final'!B:F,5,FALSE)),"")</f>
        <v/>
      </c>
      <c r="T325" s="9" t="s">
        <v>4362</v>
      </c>
      <c r="U325" s="10">
        <v>6300</v>
      </c>
      <c r="V325" s="10"/>
      <c r="W325" s="10"/>
      <c r="X325" s="10">
        <v>6300</v>
      </c>
    </row>
    <row r="326" spans="1:24" x14ac:dyDescent="0.2">
      <c r="A326" s="9" t="s">
        <v>2547</v>
      </c>
      <c r="B326" s="10">
        <v>50000</v>
      </c>
      <c r="C326" s="10"/>
      <c r="D326" s="10"/>
      <c r="E326" s="10"/>
      <c r="F326" s="10"/>
      <c r="G326" s="10"/>
      <c r="H326" s="10">
        <v>50000</v>
      </c>
      <c r="I326" t="str">
        <f>IFERROR(IF(VLOOKUP(A326,'Resources Final'!B:F,5,FALSE)=0,"",VLOOKUP(A326,'Resources Final'!B:F,5,FALSE)),"")</f>
        <v>https://www.sourcewatch.org/index.php/Mountain_States_Legal_Foundation</v>
      </c>
      <c r="K326" s="9" t="s">
        <v>3757</v>
      </c>
      <c r="L326" s="10">
        <v>31500</v>
      </c>
      <c r="M326" s="10"/>
      <c r="N326" s="10"/>
      <c r="O326" s="10"/>
      <c r="P326" s="10"/>
      <c r="Q326" s="10">
        <v>31500</v>
      </c>
      <c r="R326" t="str">
        <f>IFERROR(IF(VLOOKUP(K326,'Resources Final'!B:F,5,FALSE)=0,"",VLOOKUP(K326,'Resources Final'!B:F,5,FALSE)),"")</f>
        <v/>
      </c>
      <c r="T326" s="9" t="s">
        <v>4449</v>
      </c>
      <c r="U326" s="10">
        <v>6281</v>
      </c>
      <c r="V326" s="10"/>
      <c r="W326" s="10"/>
      <c r="X326" s="10">
        <v>6281</v>
      </c>
    </row>
    <row r="327" spans="1:24" x14ac:dyDescent="0.2">
      <c r="A327" s="9" t="s">
        <v>4366</v>
      </c>
      <c r="B327" s="10">
        <v>50000</v>
      </c>
      <c r="C327" s="10"/>
      <c r="D327" s="10"/>
      <c r="E327" s="10"/>
      <c r="F327" s="10"/>
      <c r="G327" s="10"/>
      <c r="H327" s="10">
        <v>50000</v>
      </c>
      <c r="I327" t="str">
        <f>IFERROR(IF(VLOOKUP(A327,'Resources Final'!B:F,5,FALSE)=0,"",VLOOKUP(A327,'Resources Final'!B:F,5,FALSE)),"")</f>
        <v/>
      </c>
      <c r="K327" s="9" t="s">
        <v>1585</v>
      </c>
      <c r="L327" s="10">
        <v>31500</v>
      </c>
      <c r="M327" s="10"/>
      <c r="N327" s="10"/>
      <c r="O327" s="10"/>
      <c r="P327" s="10"/>
      <c r="Q327" s="10">
        <v>31500</v>
      </c>
      <c r="R327" t="str">
        <f>IFERROR(IF(VLOOKUP(K327,'Resources Final'!B:F,5,FALSE)=0,"",VLOOKUP(K327,'Resources Final'!B:F,5,FALSE)),"")</f>
        <v/>
      </c>
      <c r="T327" s="9" t="s">
        <v>3153</v>
      </c>
      <c r="U327" s="10">
        <v>6255</v>
      </c>
      <c r="V327" s="10"/>
      <c r="W327" s="10"/>
      <c r="X327" s="10">
        <v>6255</v>
      </c>
    </row>
    <row r="328" spans="1:24" x14ac:dyDescent="0.2">
      <c r="A328" s="9" t="s">
        <v>3643</v>
      </c>
      <c r="B328" s="10">
        <v>50000</v>
      </c>
      <c r="C328" s="10"/>
      <c r="D328" s="10"/>
      <c r="E328" s="10"/>
      <c r="F328" s="10"/>
      <c r="G328" s="10"/>
      <c r="H328" s="10">
        <v>50000</v>
      </c>
      <c r="I328" t="str">
        <f>IFERROR(IF(VLOOKUP(A328,'Resources Final'!B:F,5,FALSE)=0,"",VLOOKUP(A328,'Resources Final'!B:F,5,FALSE)),"")</f>
        <v/>
      </c>
      <c r="K328" s="9" t="s">
        <v>3697</v>
      </c>
      <c r="L328" s="10">
        <v>31300</v>
      </c>
      <c r="M328" s="10"/>
      <c r="N328" s="10"/>
      <c r="O328" s="10"/>
      <c r="P328" s="10"/>
      <c r="Q328" s="10">
        <v>31300</v>
      </c>
      <c r="R328" t="str">
        <f>IFERROR(IF(VLOOKUP(K328,'Resources Final'!B:F,5,FALSE)=0,"",VLOOKUP(K328,'Resources Final'!B:F,5,FALSE)),"")</f>
        <v/>
      </c>
      <c r="T328" s="9" t="s">
        <v>4276</v>
      </c>
      <c r="U328" s="10">
        <v>6174</v>
      </c>
      <c r="V328" s="10"/>
      <c r="W328" s="10"/>
      <c r="X328" s="10">
        <v>6174</v>
      </c>
    </row>
    <row r="329" spans="1:24" x14ac:dyDescent="0.2">
      <c r="A329" s="9" t="s">
        <v>4068</v>
      </c>
      <c r="B329" s="10">
        <v>50000</v>
      </c>
      <c r="C329" s="10"/>
      <c r="D329" s="10"/>
      <c r="E329" s="10"/>
      <c r="F329" s="10"/>
      <c r="G329" s="10"/>
      <c r="H329" s="10">
        <v>50000</v>
      </c>
      <c r="I329" t="str">
        <f>IFERROR(IF(VLOOKUP(A329,'Resources Final'!B:F,5,FALSE)=0,"",VLOOKUP(A329,'Resources Final'!B:F,5,FALSE)),"")</f>
        <v/>
      </c>
      <c r="K329" s="9" t="s">
        <v>2630</v>
      </c>
      <c r="L329" s="10">
        <v>31235</v>
      </c>
      <c r="M329" s="10"/>
      <c r="N329" s="10"/>
      <c r="O329" s="10"/>
      <c r="P329" s="10"/>
      <c r="Q329" s="10">
        <v>31235</v>
      </c>
      <c r="R329" t="str">
        <f>IFERROR(IF(VLOOKUP(K329,'Resources Final'!B:F,5,FALSE)=0,"",VLOOKUP(K329,'Resources Final'!B:F,5,FALSE)),"")</f>
        <v/>
      </c>
      <c r="T329" s="9" t="s">
        <v>1454</v>
      </c>
      <c r="U329" s="10">
        <v>6120</v>
      </c>
      <c r="V329" s="10"/>
      <c r="W329" s="10"/>
      <c r="X329" s="10">
        <v>6120</v>
      </c>
    </row>
    <row r="330" spans="1:24" x14ac:dyDescent="0.2">
      <c r="A330" s="9" t="s">
        <v>3219</v>
      </c>
      <c r="B330" s="10">
        <v>50000</v>
      </c>
      <c r="C330" s="10"/>
      <c r="D330" s="10"/>
      <c r="E330" s="10"/>
      <c r="F330" s="10"/>
      <c r="G330" s="10"/>
      <c r="H330" s="10">
        <v>50000</v>
      </c>
      <c r="I330" t="str">
        <f>IFERROR(IF(VLOOKUP(A330,'Resources Final'!B:F,5,FALSE)=0,"",VLOOKUP(A330,'Resources Final'!B:F,5,FALSE)),"")</f>
        <v/>
      </c>
      <c r="K330" s="9" t="s">
        <v>4006</v>
      </c>
      <c r="L330" s="10">
        <v>31000</v>
      </c>
      <c r="M330" s="10"/>
      <c r="N330" s="10"/>
      <c r="O330" s="10"/>
      <c r="P330" s="10"/>
      <c r="Q330" s="10">
        <v>31000</v>
      </c>
      <c r="R330" t="str">
        <f>IFERROR(IF(VLOOKUP(K330,'Resources Final'!B:F,5,FALSE)=0,"",VLOOKUP(K330,'Resources Final'!B:F,5,FALSE)),"")</f>
        <v/>
      </c>
      <c r="T330" s="9" t="s">
        <v>884</v>
      </c>
      <c r="U330" s="10">
        <v>6120</v>
      </c>
      <c r="V330" s="10"/>
      <c r="W330" s="10"/>
      <c r="X330" s="10">
        <v>6120</v>
      </c>
    </row>
    <row r="331" spans="1:24" x14ac:dyDescent="0.2">
      <c r="A331" s="9" t="s">
        <v>4505</v>
      </c>
      <c r="B331" s="10">
        <v>50000</v>
      </c>
      <c r="C331" s="10"/>
      <c r="D331" s="10"/>
      <c r="E331" s="10"/>
      <c r="F331" s="10"/>
      <c r="G331" s="10"/>
      <c r="H331" s="10">
        <v>50000</v>
      </c>
      <c r="I331" t="str">
        <f>IFERROR(IF(VLOOKUP(A331,'Resources Final'!B:F,5,FALSE)=0,"",VLOOKUP(A331,'Resources Final'!B:F,5,FALSE)),"")</f>
        <v/>
      </c>
      <c r="K331" s="9" t="s">
        <v>739</v>
      </c>
      <c r="L331" s="10">
        <v>31000</v>
      </c>
      <c r="M331" s="10"/>
      <c r="N331" s="10"/>
      <c r="O331" s="10"/>
      <c r="P331" s="10"/>
      <c r="Q331" s="10">
        <v>31000</v>
      </c>
      <c r="R331" t="str">
        <f>IFERROR(IF(VLOOKUP(K331,'Resources Final'!B:F,5,FALSE)=0,"",VLOOKUP(K331,'Resources Final'!B:F,5,FALSE)),"")</f>
        <v/>
      </c>
      <c r="T331" s="9" t="s">
        <v>2431</v>
      </c>
      <c r="U331" s="10">
        <v>6111</v>
      </c>
      <c r="V331" s="10"/>
      <c r="W331" s="10"/>
      <c r="X331" s="10">
        <v>6111</v>
      </c>
    </row>
    <row r="332" spans="1:24" x14ac:dyDescent="0.2">
      <c r="A332" s="9" t="s">
        <v>2626</v>
      </c>
      <c r="B332" s="10">
        <v>50000</v>
      </c>
      <c r="C332" s="10"/>
      <c r="D332" s="10"/>
      <c r="E332" s="10"/>
      <c r="F332" s="10"/>
      <c r="G332" s="10"/>
      <c r="H332" s="10">
        <v>50000</v>
      </c>
      <c r="I332" t="str">
        <f>IFERROR(IF(VLOOKUP(A332,'Resources Final'!B:F,5,FALSE)=0,"",VLOOKUP(A332,'Resources Final'!B:F,5,FALSE)),"")</f>
        <v>https://www.sourcewatch.org/index.php/National_Tax_Limitation_Committee</v>
      </c>
      <c r="K332" s="9" t="s">
        <v>1098</v>
      </c>
      <c r="L332" s="10">
        <v>30950</v>
      </c>
      <c r="M332" s="10"/>
      <c r="N332" s="10"/>
      <c r="O332" s="10"/>
      <c r="P332" s="10"/>
      <c r="Q332" s="10">
        <v>30950</v>
      </c>
      <c r="R332" t="str">
        <f>IFERROR(IF(VLOOKUP(K332,'Resources Final'!B:F,5,FALSE)=0,"",VLOOKUP(K332,'Resources Final'!B:F,5,FALSE)),"")</f>
        <v/>
      </c>
      <c r="T332" s="9" t="s">
        <v>1554</v>
      </c>
      <c r="U332" s="10">
        <v>6111</v>
      </c>
      <c r="V332" s="10"/>
      <c r="W332" s="10"/>
      <c r="X332" s="10">
        <v>6111</v>
      </c>
    </row>
    <row r="333" spans="1:24" x14ac:dyDescent="0.2">
      <c r="A333" s="9" t="s">
        <v>3991</v>
      </c>
      <c r="B333" s="10">
        <v>50000</v>
      </c>
      <c r="C333" s="10"/>
      <c r="D333" s="10"/>
      <c r="E333" s="10"/>
      <c r="F333" s="10"/>
      <c r="G333" s="10"/>
      <c r="H333" s="10">
        <v>50000</v>
      </c>
      <c r="I333" t="str">
        <f>IFERROR(IF(VLOOKUP(A333,'Resources Final'!B:F,5,FALSE)=0,"",VLOOKUP(A333,'Resources Final'!B:F,5,FALSE)),"")</f>
        <v/>
      </c>
      <c r="K333" s="9" t="s">
        <v>1620</v>
      </c>
      <c r="L333" s="10">
        <v>30700</v>
      </c>
      <c r="M333" s="10"/>
      <c r="N333" s="10"/>
      <c r="O333" s="10"/>
      <c r="P333" s="10"/>
      <c r="Q333" s="10">
        <v>30700</v>
      </c>
      <c r="R333" t="str">
        <f>IFERROR(IF(VLOOKUP(K333,'Resources Final'!B:F,5,FALSE)=0,"",VLOOKUP(K333,'Resources Final'!B:F,5,FALSE)),"")</f>
        <v/>
      </c>
      <c r="T333" s="9" t="s">
        <v>134</v>
      </c>
      <c r="U333" s="10">
        <v>6086</v>
      </c>
      <c r="V333" s="10"/>
      <c r="W333" s="10"/>
      <c r="X333" s="10">
        <v>6086</v>
      </c>
    </row>
    <row r="334" spans="1:24" x14ac:dyDescent="0.2">
      <c r="A334" s="9" t="s">
        <v>1951</v>
      </c>
      <c r="B334" s="10"/>
      <c r="C334" s="10"/>
      <c r="D334" s="10"/>
      <c r="E334" s="10"/>
      <c r="F334" s="10">
        <v>50000</v>
      </c>
      <c r="G334" s="10"/>
      <c r="H334" s="10">
        <v>50000</v>
      </c>
      <c r="I334" t="str">
        <f>IFERROR(IF(VLOOKUP(A334,'Resources Final'!B:F,5,FALSE)=0,"",VLOOKUP(A334,'Resources Final'!B:F,5,FALSE)),"")</f>
        <v/>
      </c>
      <c r="K334" s="9" t="s">
        <v>2919</v>
      </c>
      <c r="L334" s="10">
        <v>30036</v>
      </c>
      <c r="M334" s="10"/>
      <c r="N334" s="10"/>
      <c r="O334" s="10"/>
      <c r="P334" s="10"/>
      <c r="Q334" s="10">
        <v>30036</v>
      </c>
      <c r="R334" t="str">
        <f>IFERROR(IF(VLOOKUP(K334,'Resources Final'!B:F,5,FALSE)=0,"",VLOOKUP(K334,'Resources Final'!B:F,5,FALSE)),"")</f>
        <v/>
      </c>
      <c r="T334" s="9" t="s">
        <v>3280</v>
      </c>
      <c r="U334" s="10"/>
      <c r="V334" s="10"/>
      <c r="W334" s="10">
        <v>6000</v>
      </c>
      <c r="X334" s="10">
        <v>6000</v>
      </c>
    </row>
    <row r="335" spans="1:24" x14ac:dyDescent="0.2">
      <c r="A335" s="9" t="s">
        <v>2691</v>
      </c>
      <c r="B335" s="10"/>
      <c r="C335" s="10"/>
      <c r="D335" s="10">
        <v>50000</v>
      </c>
      <c r="E335" s="10"/>
      <c r="F335" s="10"/>
      <c r="G335" s="10"/>
      <c r="H335" s="10">
        <v>50000</v>
      </c>
      <c r="I335" t="str">
        <f>IFERROR(IF(VLOOKUP(A335,'Resources Final'!B:F,5,FALSE)=0,"",VLOOKUP(A335,'Resources Final'!B:F,5,FALSE)),"")</f>
        <v/>
      </c>
      <c r="K335" s="9" t="s">
        <v>3373</v>
      </c>
      <c r="L335" s="10">
        <v>30000</v>
      </c>
      <c r="M335" s="10"/>
      <c r="N335" s="10"/>
      <c r="O335" s="10"/>
      <c r="P335" s="10"/>
      <c r="Q335" s="10">
        <v>30000</v>
      </c>
      <c r="R335" t="str">
        <f>IFERROR(IF(VLOOKUP(K335,'Resources Final'!B:F,5,FALSE)=0,"",VLOOKUP(K335,'Resources Final'!B:F,5,FALSE)),"")</f>
        <v/>
      </c>
      <c r="T335" s="9" t="s">
        <v>3028</v>
      </c>
      <c r="U335" s="10"/>
      <c r="V335" s="10"/>
      <c r="W335" s="10">
        <v>6000</v>
      </c>
      <c r="X335" s="10">
        <v>6000</v>
      </c>
    </row>
    <row r="336" spans="1:24" x14ac:dyDescent="0.2">
      <c r="A336" s="9" t="s">
        <v>4011</v>
      </c>
      <c r="B336" s="10"/>
      <c r="C336" s="10"/>
      <c r="D336" s="10"/>
      <c r="E336" s="10"/>
      <c r="F336" s="10">
        <v>50000</v>
      </c>
      <c r="G336" s="10"/>
      <c r="H336" s="10">
        <v>50000</v>
      </c>
      <c r="I336" t="str">
        <f>IFERROR(IF(VLOOKUP(A336,'Resources Final'!B:F,5,FALSE)=0,"",VLOOKUP(A336,'Resources Final'!B:F,5,FALSE)),"")</f>
        <v/>
      </c>
      <c r="K336" s="9" t="s">
        <v>3372</v>
      </c>
      <c r="L336" s="10">
        <v>30000</v>
      </c>
      <c r="M336" s="10"/>
      <c r="N336" s="10"/>
      <c r="O336" s="10"/>
      <c r="P336" s="10"/>
      <c r="Q336" s="10">
        <v>30000</v>
      </c>
      <c r="R336" t="str">
        <f>IFERROR(IF(VLOOKUP(K336,'Resources Final'!B:F,5,FALSE)=0,"",VLOOKUP(K336,'Resources Final'!B:F,5,FALSE)),"")</f>
        <v/>
      </c>
      <c r="T336" s="9" t="s">
        <v>3016</v>
      </c>
      <c r="U336" s="10"/>
      <c r="V336" s="10"/>
      <c r="W336" s="10">
        <v>6000</v>
      </c>
      <c r="X336" s="10">
        <v>6000</v>
      </c>
    </row>
    <row r="337" spans="1:24" x14ac:dyDescent="0.2">
      <c r="A337" s="9" t="s">
        <v>651</v>
      </c>
      <c r="B337" s="10">
        <v>50000</v>
      </c>
      <c r="C337" s="10"/>
      <c r="D337" s="10"/>
      <c r="E337" s="10"/>
      <c r="F337" s="10"/>
      <c r="G337" s="10"/>
      <c r="H337" s="10">
        <v>50000</v>
      </c>
      <c r="I337" t="str">
        <f>IFERROR(IF(VLOOKUP(A337,'Resources Final'!B:F,5,FALSE)=0,"",VLOOKUP(A337,'Resources Final'!B:F,5,FALSE)),"")</f>
        <v>https://polluterwatch.org/center-environmental-science-accuracy-reliability-cesar</v>
      </c>
      <c r="K337" s="9" t="s">
        <v>789</v>
      </c>
      <c r="L337" s="10">
        <v>30000</v>
      </c>
      <c r="M337" s="10"/>
      <c r="N337" s="10"/>
      <c r="O337" s="10"/>
      <c r="P337" s="10"/>
      <c r="Q337" s="10">
        <v>30000</v>
      </c>
      <c r="R337" t="str">
        <f>IFERROR(IF(VLOOKUP(K337,'Resources Final'!B:F,5,FALSE)=0,"",VLOOKUP(K337,'Resources Final'!B:F,5,FALSE)),"")</f>
        <v/>
      </c>
      <c r="T337" s="9" t="s">
        <v>4046</v>
      </c>
      <c r="U337" s="10"/>
      <c r="V337" s="10"/>
      <c r="W337" s="10">
        <v>6000</v>
      </c>
      <c r="X337" s="10">
        <v>6000</v>
      </c>
    </row>
    <row r="338" spans="1:24" x14ac:dyDescent="0.2">
      <c r="A338" s="9" t="s">
        <v>807</v>
      </c>
      <c r="B338" s="10">
        <v>50000</v>
      </c>
      <c r="C338" s="10"/>
      <c r="D338" s="10"/>
      <c r="E338" s="10"/>
      <c r="F338" s="10"/>
      <c r="G338" s="10"/>
      <c r="H338" s="10">
        <v>50000</v>
      </c>
      <c r="I338" t="str">
        <f>IFERROR(IF(VLOOKUP(A338,'Resources Final'!B:F,5,FALSE)=0,"",VLOOKUP(A338,'Resources Final'!B:F,5,FALSE)),"")</f>
        <v>https://www.sourcewatch.org/index.php/Committee_for_a_Responsible_Federal_Budget</v>
      </c>
      <c r="K338" s="9" t="s">
        <v>3847</v>
      </c>
      <c r="L338" s="10">
        <v>29500</v>
      </c>
      <c r="M338" s="10"/>
      <c r="N338" s="10"/>
      <c r="O338" s="10"/>
      <c r="P338" s="10"/>
      <c r="Q338" s="10">
        <v>29500</v>
      </c>
      <c r="R338" t="str">
        <f>IFERROR(IF(VLOOKUP(K338,'Resources Final'!B:F,5,FALSE)=0,"",VLOOKUP(K338,'Resources Final'!B:F,5,FALSE)),"")</f>
        <v/>
      </c>
      <c r="T338" s="9" t="s">
        <v>3286</v>
      </c>
      <c r="U338" s="10"/>
      <c r="V338" s="10"/>
      <c r="W338" s="10">
        <v>6000</v>
      </c>
      <c r="X338" s="10">
        <v>6000</v>
      </c>
    </row>
    <row r="339" spans="1:24" x14ac:dyDescent="0.2">
      <c r="A339" s="9" t="s">
        <v>585</v>
      </c>
      <c r="B339" s="10">
        <v>50000</v>
      </c>
      <c r="C339" s="10"/>
      <c r="D339" s="10"/>
      <c r="E339" s="10"/>
      <c r="F339" s="10"/>
      <c r="G339" s="10"/>
      <c r="H339" s="10">
        <v>50000</v>
      </c>
      <c r="I339" t="str">
        <f>IFERROR(IF(VLOOKUP(A339,'Resources Final'!B:F,5,FALSE)=0,"",VLOOKUP(A339,'Resources Final'!B:F,5,FALSE)),"")</f>
        <v/>
      </c>
      <c r="K339" s="9" t="s">
        <v>3807</v>
      </c>
      <c r="L339" s="10">
        <v>29250</v>
      </c>
      <c r="M339" s="10"/>
      <c r="N339" s="10"/>
      <c r="O339" s="10"/>
      <c r="P339" s="10"/>
      <c r="Q339" s="10">
        <v>29250</v>
      </c>
      <c r="R339" t="str">
        <f>IFERROR(IF(VLOOKUP(K339,'Resources Final'!B:F,5,FALSE)=0,"",VLOOKUP(K339,'Resources Final'!B:F,5,FALSE)),"")</f>
        <v/>
      </c>
      <c r="T339" s="9" t="s">
        <v>3481</v>
      </c>
      <c r="U339" s="10"/>
      <c r="V339" s="10"/>
      <c r="W339" s="10">
        <v>6000</v>
      </c>
      <c r="X339" s="10">
        <v>6000</v>
      </c>
    </row>
    <row r="340" spans="1:24" x14ac:dyDescent="0.2">
      <c r="A340" s="9" t="s">
        <v>1452</v>
      </c>
      <c r="B340" s="10"/>
      <c r="C340" s="10"/>
      <c r="D340" s="10"/>
      <c r="E340" s="10"/>
      <c r="F340" s="10">
        <v>50000</v>
      </c>
      <c r="G340" s="10"/>
      <c r="H340" s="10">
        <v>50000</v>
      </c>
      <c r="I340" t="str">
        <f>IFERROR(IF(VLOOKUP(A340,'Resources Final'!B:F,5,FALSE)=0,"",VLOOKUP(A340,'Resources Final'!B:F,5,FALSE)),"")</f>
        <v/>
      </c>
      <c r="K340" s="9" t="s">
        <v>1097</v>
      </c>
      <c r="L340" s="10">
        <v>29250</v>
      </c>
      <c r="M340" s="10"/>
      <c r="N340" s="10"/>
      <c r="O340" s="10"/>
      <c r="P340" s="10"/>
      <c r="Q340" s="10">
        <v>29250</v>
      </c>
      <c r="R340" t="str">
        <f>IFERROR(IF(VLOOKUP(K340,'Resources Final'!B:F,5,FALSE)=0,"",VLOOKUP(K340,'Resources Final'!B:F,5,FALSE)),"")</f>
        <v/>
      </c>
      <c r="T340" s="9" t="s">
        <v>3301</v>
      </c>
      <c r="U340" s="10"/>
      <c r="V340" s="10"/>
      <c r="W340" s="10">
        <v>6000</v>
      </c>
      <c r="X340" s="10">
        <v>6000</v>
      </c>
    </row>
    <row r="341" spans="1:24" x14ac:dyDescent="0.2">
      <c r="A341" s="9" t="s">
        <v>1110</v>
      </c>
      <c r="B341" s="10"/>
      <c r="C341" s="10"/>
      <c r="D341" s="10"/>
      <c r="E341" s="10">
        <v>50000</v>
      </c>
      <c r="F341" s="10"/>
      <c r="G341" s="10"/>
      <c r="H341" s="10">
        <v>50000</v>
      </c>
      <c r="I341" t="str">
        <f>IFERROR(IF(VLOOKUP(A341,'Resources Final'!B:F,5,FALSE)=0,"",VLOOKUP(A341,'Resources Final'!B:F,5,FALSE)),"")</f>
        <v/>
      </c>
      <c r="K341" s="9" t="s">
        <v>3777</v>
      </c>
      <c r="L341" s="10">
        <v>28600</v>
      </c>
      <c r="M341" s="10"/>
      <c r="N341" s="10"/>
      <c r="O341" s="10"/>
      <c r="P341" s="10"/>
      <c r="Q341" s="10">
        <v>28600</v>
      </c>
      <c r="R341" t="str">
        <f>IFERROR(IF(VLOOKUP(K341,'Resources Final'!B:F,5,FALSE)=0,"",VLOOKUP(K341,'Resources Final'!B:F,5,FALSE)),"")</f>
        <v/>
      </c>
      <c r="T341" s="9" t="s">
        <v>4138</v>
      </c>
      <c r="U341" s="10"/>
      <c r="V341" s="10"/>
      <c r="W341" s="10">
        <v>6000</v>
      </c>
      <c r="X341" s="10">
        <v>6000</v>
      </c>
    </row>
    <row r="342" spans="1:24" x14ac:dyDescent="0.2">
      <c r="A342" s="9" t="s">
        <v>512</v>
      </c>
      <c r="B342" s="10"/>
      <c r="C342" s="10"/>
      <c r="D342" s="10"/>
      <c r="E342" s="10">
        <v>50000</v>
      </c>
      <c r="F342" s="10"/>
      <c r="G342" s="10"/>
      <c r="H342" s="10">
        <v>50000</v>
      </c>
      <c r="I342" t="str">
        <f>IFERROR(IF(VLOOKUP(A342,'Resources Final'!B:F,5,FALSE)=0,"",VLOOKUP(A342,'Resources Final'!B:F,5,FALSE)),"")</f>
        <v/>
      </c>
      <c r="K342" s="9" t="s">
        <v>2702</v>
      </c>
      <c r="L342" s="10">
        <v>28000</v>
      </c>
      <c r="M342" s="10"/>
      <c r="N342" s="10"/>
      <c r="O342" s="10"/>
      <c r="P342" s="10"/>
      <c r="Q342" s="10">
        <v>28000</v>
      </c>
      <c r="R342" t="str">
        <f>IFERROR(IF(VLOOKUP(K342,'Resources Final'!B:F,5,FALSE)=0,"",VLOOKUP(K342,'Resources Final'!B:F,5,FALSE)),"")</f>
        <v/>
      </c>
      <c r="T342" s="9" t="s">
        <v>3651</v>
      </c>
      <c r="U342" s="10"/>
      <c r="V342" s="10"/>
      <c r="W342" s="10">
        <v>6000</v>
      </c>
      <c r="X342" s="10">
        <v>6000</v>
      </c>
    </row>
    <row r="343" spans="1:24" x14ac:dyDescent="0.2">
      <c r="A343" s="9" t="s">
        <v>1111</v>
      </c>
      <c r="B343" s="10">
        <v>50000</v>
      </c>
      <c r="C343" s="10"/>
      <c r="D343" s="10"/>
      <c r="E343" s="10"/>
      <c r="F343" s="10"/>
      <c r="G343" s="10"/>
      <c r="H343" s="10">
        <v>50000</v>
      </c>
      <c r="I343" t="str">
        <f>IFERROR(IF(VLOOKUP(A343,'Resources Final'!B:F,5,FALSE)=0,"",VLOOKUP(A343,'Resources Final'!B:F,5,FALSE)),"")</f>
        <v/>
      </c>
      <c r="K343" s="9" t="s">
        <v>3374</v>
      </c>
      <c r="L343" s="10">
        <v>27600</v>
      </c>
      <c r="M343" s="10"/>
      <c r="N343" s="10"/>
      <c r="O343" s="10"/>
      <c r="P343" s="10"/>
      <c r="Q343" s="10">
        <v>27600</v>
      </c>
      <c r="R343" t="str">
        <f>IFERROR(IF(VLOOKUP(K343,'Resources Final'!B:F,5,FALSE)=0,"",VLOOKUP(K343,'Resources Final'!B:F,5,FALSE)),"")</f>
        <v/>
      </c>
      <c r="T343" s="9" t="s">
        <v>3258</v>
      </c>
      <c r="U343" s="10"/>
      <c r="V343" s="10"/>
      <c r="W343" s="10">
        <v>6000</v>
      </c>
      <c r="X343" s="10">
        <v>6000</v>
      </c>
    </row>
    <row r="344" spans="1:24" x14ac:dyDescent="0.2">
      <c r="A344" s="9" t="s">
        <v>20</v>
      </c>
      <c r="B344" s="10">
        <v>50000</v>
      </c>
      <c r="C344" s="10"/>
      <c r="D344" s="10"/>
      <c r="E344" s="10"/>
      <c r="F344" s="10"/>
      <c r="G344" s="10"/>
      <c r="H344" s="10">
        <v>50000</v>
      </c>
      <c r="I344" t="str">
        <f>IFERROR(IF(VLOOKUP(A344,'Resources Final'!B:F,5,FALSE)=0,"",VLOOKUP(A344,'Resources Final'!B:F,5,FALSE)),"")</f>
        <v/>
      </c>
      <c r="K344" s="9" t="s">
        <v>3622</v>
      </c>
      <c r="L344" s="10">
        <v>27100</v>
      </c>
      <c r="M344" s="10"/>
      <c r="N344" s="10"/>
      <c r="O344" s="10"/>
      <c r="P344" s="10"/>
      <c r="Q344" s="10">
        <v>27100</v>
      </c>
      <c r="R344" t="str">
        <f>IFERROR(IF(VLOOKUP(K344,'Resources Final'!B:F,5,FALSE)=0,"",VLOOKUP(K344,'Resources Final'!B:F,5,FALSE)),"")</f>
        <v/>
      </c>
      <c r="T344" s="9" t="s">
        <v>3074</v>
      </c>
      <c r="U344" s="10"/>
      <c r="V344" s="10"/>
      <c r="W344" s="10">
        <v>6000</v>
      </c>
      <c r="X344" s="10">
        <v>6000</v>
      </c>
    </row>
    <row r="345" spans="1:24" x14ac:dyDescent="0.2">
      <c r="A345" s="9" t="s">
        <v>1144</v>
      </c>
      <c r="B345" s="10"/>
      <c r="C345" s="10"/>
      <c r="D345" s="10">
        <v>50000</v>
      </c>
      <c r="E345" s="10"/>
      <c r="F345" s="10"/>
      <c r="G345" s="10"/>
      <c r="H345" s="10">
        <v>50000</v>
      </c>
      <c r="I345" t="str">
        <f>IFERROR(IF(VLOOKUP(A345,'Resources Final'!B:F,5,FALSE)=0,"",VLOOKUP(A345,'Resources Final'!B:F,5,FALSE)),"")</f>
        <v/>
      </c>
      <c r="K345" s="9" t="s">
        <v>3396</v>
      </c>
      <c r="L345" s="10">
        <v>27000</v>
      </c>
      <c r="M345" s="10"/>
      <c r="N345" s="10"/>
      <c r="O345" s="10"/>
      <c r="P345" s="10"/>
      <c r="Q345" s="10">
        <v>27000</v>
      </c>
      <c r="R345" t="str">
        <f>IFERROR(IF(VLOOKUP(K345,'Resources Final'!B:F,5,FALSE)=0,"",VLOOKUP(K345,'Resources Final'!B:F,5,FALSE)),"")</f>
        <v/>
      </c>
      <c r="T345" s="9" t="s">
        <v>3451</v>
      </c>
      <c r="U345" s="10"/>
      <c r="V345" s="10"/>
      <c r="W345" s="10">
        <v>6000</v>
      </c>
      <c r="X345" s="10">
        <v>6000</v>
      </c>
    </row>
    <row r="346" spans="1:24" x14ac:dyDescent="0.2">
      <c r="A346" s="9" t="s">
        <v>623</v>
      </c>
      <c r="B346" s="10">
        <v>50000</v>
      </c>
      <c r="C346" s="10"/>
      <c r="D346" s="10"/>
      <c r="E346" s="10"/>
      <c r="F346" s="10"/>
      <c r="G346" s="10"/>
      <c r="H346" s="10">
        <v>50000</v>
      </c>
      <c r="I346" t="str">
        <f>IFERROR(IF(VLOOKUP(A346,'Resources Final'!B:F,5,FALSE)=0,"",VLOOKUP(A346,'Resources Final'!B:F,5,FALSE)),"")</f>
        <v/>
      </c>
      <c r="K346" s="9" t="s">
        <v>256</v>
      </c>
      <c r="L346" s="10">
        <v>27000</v>
      </c>
      <c r="M346" s="10"/>
      <c r="N346" s="10"/>
      <c r="O346" s="10"/>
      <c r="P346" s="10"/>
      <c r="Q346" s="10">
        <v>27000</v>
      </c>
      <c r="R346" t="str">
        <f>IFERROR(IF(VLOOKUP(K346,'Resources Final'!B:F,5,FALSE)=0,"",VLOOKUP(K346,'Resources Final'!B:F,5,FALSE)),"")</f>
        <v/>
      </c>
      <c r="T346" s="9" t="s">
        <v>3323</v>
      </c>
      <c r="U346" s="10"/>
      <c r="V346" s="10"/>
      <c r="W346" s="10">
        <v>6000</v>
      </c>
      <c r="X346" s="10">
        <v>6000</v>
      </c>
    </row>
    <row r="347" spans="1:24" x14ac:dyDescent="0.2">
      <c r="A347" s="9" t="s">
        <v>4315</v>
      </c>
      <c r="B347" s="10">
        <v>50000</v>
      </c>
      <c r="C347" s="10"/>
      <c r="D347" s="10"/>
      <c r="E347" s="10"/>
      <c r="F347" s="10"/>
      <c r="G347" s="10"/>
      <c r="H347" s="10">
        <v>50000</v>
      </c>
      <c r="I347" t="str">
        <f>IFERROR(IF(VLOOKUP(A347,'Resources Final'!B:F,5,FALSE)=0,"",VLOOKUP(A347,'Resources Final'!B:F,5,FALSE)),"")</f>
        <v>https://www.sourcewatch.org/index.php/Center_for_a_New_American_Security</v>
      </c>
      <c r="K347" s="9" t="s">
        <v>1197</v>
      </c>
      <c r="L347" s="10">
        <v>27000</v>
      </c>
      <c r="M347" s="10"/>
      <c r="N347" s="10"/>
      <c r="O347" s="10"/>
      <c r="P347" s="10"/>
      <c r="Q347" s="10">
        <v>27000</v>
      </c>
      <c r="R347" t="str">
        <f>IFERROR(IF(VLOOKUP(K347,'Resources Final'!B:F,5,FALSE)=0,"",VLOOKUP(K347,'Resources Final'!B:F,5,FALSE)),"")</f>
        <v/>
      </c>
      <c r="T347" s="9" t="s">
        <v>4061</v>
      </c>
      <c r="U347" s="10"/>
      <c r="V347" s="10"/>
      <c r="W347" s="10">
        <v>6000</v>
      </c>
      <c r="X347" s="10">
        <v>6000</v>
      </c>
    </row>
    <row r="348" spans="1:24" x14ac:dyDescent="0.2">
      <c r="A348" s="9" t="s">
        <v>4251</v>
      </c>
      <c r="B348" s="10">
        <v>50000</v>
      </c>
      <c r="C348" s="10"/>
      <c r="D348" s="10"/>
      <c r="E348" s="10"/>
      <c r="F348" s="10"/>
      <c r="G348" s="10"/>
      <c r="H348" s="10">
        <v>50000</v>
      </c>
      <c r="I348" t="str">
        <f>IFERROR(IF(VLOOKUP(A348,'Resources Final'!B:F,5,FALSE)=0,"",VLOOKUP(A348,'Resources Final'!B:F,5,FALSE)),"")</f>
        <v>https://polluterwatch.org/center-environmental-science-accuracy-reliability-cesar</v>
      </c>
      <c r="K348" s="9" t="s">
        <v>3557</v>
      </c>
      <c r="L348" s="10">
        <v>26796</v>
      </c>
      <c r="M348" s="10"/>
      <c r="N348" s="10"/>
      <c r="O348" s="10"/>
      <c r="P348" s="10"/>
      <c r="Q348" s="10">
        <v>26796</v>
      </c>
      <c r="R348" t="str">
        <f>IFERROR(IF(VLOOKUP(K348,'Resources Final'!B:F,5,FALSE)=0,"",VLOOKUP(K348,'Resources Final'!B:F,5,FALSE)),"")</f>
        <v/>
      </c>
      <c r="T348" s="9" t="s">
        <v>3056</v>
      </c>
      <c r="U348" s="10"/>
      <c r="V348" s="10"/>
      <c r="W348" s="10">
        <v>6000</v>
      </c>
      <c r="X348" s="10">
        <v>6000</v>
      </c>
    </row>
    <row r="349" spans="1:24" x14ac:dyDescent="0.2">
      <c r="A349" s="9" t="s">
        <v>3003</v>
      </c>
      <c r="B349" s="10">
        <v>49160</v>
      </c>
      <c r="C349" s="10"/>
      <c r="D349" s="10"/>
      <c r="E349" s="10"/>
      <c r="F349" s="10"/>
      <c r="G349" s="10"/>
      <c r="H349" s="10">
        <v>49160</v>
      </c>
      <c r="I349" t="str">
        <f>IFERROR(IF(VLOOKUP(A349,'Resources Final'!B:F,5,FALSE)=0,"",VLOOKUP(A349,'Resources Final'!B:F,5,FALSE)),"")</f>
        <v/>
      </c>
      <c r="K349" s="9" t="s">
        <v>165</v>
      </c>
      <c r="L349" s="10">
        <v>26175</v>
      </c>
      <c r="M349" s="10"/>
      <c r="N349" s="10"/>
      <c r="O349" s="10"/>
      <c r="P349" s="10"/>
      <c r="Q349" s="10">
        <v>26175</v>
      </c>
      <c r="R349" t="str">
        <f>IFERROR(IF(VLOOKUP(K349,'Resources Final'!B:F,5,FALSE)=0,"",VLOOKUP(K349,'Resources Final'!B:F,5,FALSE)),"")</f>
        <v/>
      </c>
      <c r="T349" s="9" t="s">
        <v>4110</v>
      </c>
      <c r="U349" s="10"/>
      <c r="V349" s="10"/>
      <c r="W349" s="10">
        <v>6000</v>
      </c>
      <c r="X349" s="10">
        <v>6000</v>
      </c>
    </row>
    <row r="350" spans="1:24" x14ac:dyDescent="0.2">
      <c r="A350" s="9" t="s">
        <v>4530</v>
      </c>
      <c r="B350" s="10">
        <v>48750</v>
      </c>
      <c r="C350" s="10"/>
      <c r="D350" s="10"/>
      <c r="E350" s="10"/>
      <c r="F350" s="10"/>
      <c r="G350" s="10"/>
      <c r="H350" s="10">
        <v>48750</v>
      </c>
      <c r="I350" t="str">
        <f>IFERROR(IF(VLOOKUP(A350,'Resources Final'!B:F,5,FALSE)=0,"",VLOOKUP(A350,'Resources Final'!B:F,5,FALSE)),"")</f>
        <v>https://www.sourcewatch.org/index.php/Foundation_for_Excellence_in_Education</v>
      </c>
      <c r="K350" s="9" t="s">
        <v>3671</v>
      </c>
      <c r="L350" s="10">
        <v>26150</v>
      </c>
      <c r="M350" s="10"/>
      <c r="N350" s="10"/>
      <c r="O350" s="10"/>
      <c r="P350" s="10"/>
      <c r="Q350" s="10">
        <v>26150</v>
      </c>
      <c r="R350" t="str">
        <f>IFERROR(IF(VLOOKUP(K350,'Resources Final'!B:F,5,FALSE)=0,"",VLOOKUP(K350,'Resources Final'!B:F,5,FALSE)),"")</f>
        <v/>
      </c>
      <c r="T350" s="9" t="s">
        <v>3093</v>
      </c>
      <c r="U350" s="10"/>
      <c r="V350" s="10"/>
      <c r="W350" s="10">
        <v>6000</v>
      </c>
      <c r="X350" s="10">
        <v>6000</v>
      </c>
    </row>
    <row r="351" spans="1:24" x14ac:dyDescent="0.2">
      <c r="A351" s="9" t="s">
        <v>1141</v>
      </c>
      <c r="B351" s="10">
        <v>48500</v>
      </c>
      <c r="C351" s="10"/>
      <c r="D351" s="10"/>
      <c r="E351" s="10"/>
      <c r="F351" s="10"/>
      <c r="G351" s="10"/>
      <c r="H351" s="10">
        <v>48500</v>
      </c>
      <c r="I351" t="str">
        <f>IFERROR(IF(VLOOKUP(A351,'Resources Final'!B:F,5,FALSE)=0,"",VLOOKUP(A351,'Resources Final'!B:F,5,FALSE)),"")</f>
        <v/>
      </c>
      <c r="K351" s="9" t="s">
        <v>779</v>
      </c>
      <c r="L351" s="10">
        <v>26131</v>
      </c>
      <c r="M351" s="10"/>
      <c r="N351" s="10"/>
      <c r="O351" s="10"/>
      <c r="P351" s="10"/>
      <c r="Q351" s="10">
        <v>26131</v>
      </c>
      <c r="R351" t="str">
        <f>IFERROR(IF(VLOOKUP(K351,'Resources Final'!B:F,5,FALSE)=0,"",VLOOKUP(K351,'Resources Final'!B:F,5,FALSE)),"")</f>
        <v/>
      </c>
      <c r="T351" s="9" t="s">
        <v>4131</v>
      </c>
      <c r="U351" s="10"/>
      <c r="V351" s="10"/>
      <c r="W351" s="10">
        <v>6000</v>
      </c>
      <c r="X351" s="10">
        <v>6000</v>
      </c>
    </row>
    <row r="352" spans="1:24" x14ac:dyDescent="0.2">
      <c r="A352" s="9" t="s">
        <v>1296</v>
      </c>
      <c r="B352" s="10">
        <v>47000</v>
      </c>
      <c r="C352" s="10"/>
      <c r="D352" s="10"/>
      <c r="E352" s="10"/>
      <c r="F352" s="10"/>
      <c r="G352" s="10"/>
      <c r="H352" s="10">
        <v>47000</v>
      </c>
      <c r="I352" t="str">
        <f>IFERROR(IF(VLOOKUP(A352,'Resources Final'!B:F,5,FALSE)=0,"",VLOOKUP(A352,'Resources Final'!B:F,5,FALSE)),"")</f>
        <v>https://www.desmogblog.com/freedom-foundation-minnesota</v>
      </c>
      <c r="K352" s="9" t="s">
        <v>1094</v>
      </c>
      <c r="L352" s="10">
        <v>26063</v>
      </c>
      <c r="M352" s="10"/>
      <c r="N352" s="10"/>
      <c r="O352" s="10"/>
      <c r="P352" s="10"/>
      <c r="Q352" s="10">
        <v>26063</v>
      </c>
      <c r="R352" t="str">
        <f>IFERROR(IF(VLOOKUP(K352,'Resources Final'!B:F,5,FALSE)=0,"",VLOOKUP(K352,'Resources Final'!B:F,5,FALSE)),"")</f>
        <v/>
      </c>
      <c r="T352" s="9" t="s">
        <v>3334</v>
      </c>
      <c r="U352" s="10"/>
      <c r="V352" s="10"/>
      <c r="W352" s="10">
        <v>6000</v>
      </c>
      <c r="X352" s="10">
        <v>6000</v>
      </c>
    </row>
    <row r="353" spans="1:24" x14ac:dyDescent="0.2">
      <c r="A353" s="9" t="s">
        <v>3225</v>
      </c>
      <c r="B353" s="10">
        <v>46750</v>
      </c>
      <c r="C353" s="10"/>
      <c r="D353" s="10"/>
      <c r="E353" s="10"/>
      <c r="F353" s="10"/>
      <c r="G353" s="10"/>
      <c r="H353" s="10">
        <v>46750</v>
      </c>
      <c r="I353" t="str">
        <f>IFERROR(IF(VLOOKUP(A353,'Resources Final'!B:F,5,FALSE)=0,"",VLOOKUP(A353,'Resources Final'!B:F,5,FALSE)),"")</f>
        <v/>
      </c>
      <c r="K353" s="9" t="s">
        <v>1344</v>
      </c>
      <c r="L353" s="10">
        <v>26000</v>
      </c>
      <c r="M353" s="10"/>
      <c r="N353" s="10"/>
      <c r="O353" s="10"/>
      <c r="P353" s="10"/>
      <c r="Q353" s="10">
        <v>26000</v>
      </c>
      <c r="R353" t="str">
        <f>IFERROR(IF(VLOOKUP(K353,'Resources Final'!B:F,5,FALSE)=0,"",VLOOKUP(K353,'Resources Final'!B:F,5,FALSE)),"")</f>
        <v/>
      </c>
      <c r="T353" s="9" t="s">
        <v>3271</v>
      </c>
      <c r="U353" s="10"/>
      <c r="V353" s="10"/>
      <c r="W353" s="10">
        <v>6000</v>
      </c>
      <c r="X353" s="10">
        <v>6000</v>
      </c>
    </row>
    <row r="354" spans="1:24" x14ac:dyDescent="0.2">
      <c r="A354" s="9" t="s">
        <v>1213</v>
      </c>
      <c r="B354" s="10">
        <v>46000</v>
      </c>
      <c r="C354" s="10"/>
      <c r="D354" s="10"/>
      <c r="E354" s="10"/>
      <c r="F354" s="10"/>
      <c r="G354" s="10"/>
      <c r="H354" s="10">
        <v>46000</v>
      </c>
      <c r="I354" t="str">
        <f>IFERROR(IF(VLOOKUP(A354,'Resources Final'!B:F,5,FALSE)=0,"",VLOOKUP(A354,'Resources Final'!B:F,5,FALSE)),"")</f>
        <v/>
      </c>
      <c r="K354" s="9" t="s">
        <v>2661</v>
      </c>
      <c r="L354" s="10">
        <v>26000</v>
      </c>
      <c r="M354" s="10"/>
      <c r="N354" s="10"/>
      <c r="O354" s="10"/>
      <c r="P354" s="10"/>
      <c r="Q354" s="10">
        <v>26000</v>
      </c>
      <c r="R354" t="str">
        <f>IFERROR(IF(VLOOKUP(K354,'Resources Final'!B:F,5,FALSE)=0,"",VLOOKUP(K354,'Resources Final'!B:F,5,FALSE)),"")</f>
        <v/>
      </c>
      <c r="T354" s="9" t="s">
        <v>3240</v>
      </c>
      <c r="U354" s="10"/>
      <c r="V354" s="10"/>
      <c r="W354" s="10">
        <v>6000</v>
      </c>
      <c r="X354" s="10">
        <v>6000</v>
      </c>
    </row>
    <row r="355" spans="1:24" x14ac:dyDescent="0.2">
      <c r="A355" s="9" t="s">
        <v>2923</v>
      </c>
      <c r="B355" s="10">
        <v>45400</v>
      </c>
      <c r="C355" s="10"/>
      <c r="D355" s="10"/>
      <c r="E355" s="10"/>
      <c r="F355" s="10"/>
      <c r="G355" s="10"/>
      <c r="H355" s="10">
        <v>45400</v>
      </c>
      <c r="I355" t="str">
        <f>IFERROR(IF(VLOOKUP(A355,'Resources Final'!B:F,5,FALSE)=0,"",VLOOKUP(A355,'Resources Final'!B:F,5,FALSE)),"")</f>
        <v/>
      </c>
      <c r="K355" s="9" t="s">
        <v>297</v>
      </c>
      <c r="L355" s="10">
        <v>25500</v>
      </c>
      <c r="M355" s="10"/>
      <c r="N355" s="10"/>
      <c r="O355" s="10"/>
      <c r="P355" s="10"/>
      <c r="Q355" s="10">
        <v>25500</v>
      </c>
      <c r="R355" t="str">
        <f>IFERROR(IF(VLOOKUP(K355,'Resources Final'!B:F,5,FALSE)=0,"",VLOOKUP(K355,'Resources Final'!B:F,5,FALSE)),"")</f>
        <v/>
      </c>
      <c r="T355" s="9" t="s">
        <v>4000</v>
      </c>
      <c r="U355" s="10"/>
      <c r="V355" s="10"/>
      <c r="W355" s="10">
        <v>6000</v>
      </c>
      <c r="X355" s="10">
        <v>6000</v>
      </c>
    </row>
    <row r="356" spans="1:24" x14ac:dyDescent="0.2">
      <c r="A356" s="9" t="s">
        <v>4622</v>
      </c>
      <c r="B356" s="10">
        <v>45000</v>
      </c>
      <c r="C356" s="10"/>
      <c r="D356" s="10"/>
      <c r="E356" s="10"/>
      <c r="F356" s="10"/>
      <c r="G356" s="10"/>
      <c r="H356" s="10">
        <v>45000</v>
      </c>
      <c r="I356" t="str">
        <f>IFERROR(IF(VLOOKUP(A356,'Resources Final'!B:F,5,FALSE)=0,"",VLOOKUP(A356,'Resources Final'!B:F,5,FALSE)),"")</f>
        <v>https://www.sourcewatch.org/index.php/James_G._Martin_Center_for_Academic_Renewal</v>
      </c>
      <c r="K356" s="9" t="s">
        <v>2998</v>
      </c>
      <c r="L356" s="10">
        <v>25000</v>
      </c>
      <c r="M356" s="10"/>
      <c r="N356" s="10"/>
      <c r="O356" s="10"/>
      <c r="P356" s="10"/>
      <c r="Q356" s="10">
        <v>25000</v>
      </c>
      <c r="R356" t="str">
        <f>IFERROR(IF(VLOOKUP(K356,'Resources Final'!B:F,5,FALSE)=0,"",VLOOKUP(K356,'Resources Final'!B:F,5,FALSE)),"")</f>
        <v/>
      </c>
      <c r="T356" s="9" t="s">
        <v>3880</v>
      </c>
      <c r="U356" s="10"/>
      <c r="V356" s="10"/>
      <c r="W356" s="10">
        <v>6000</v>
      </c>
      <c r="X356" s="10">
        <v>6000</v>
      </c>
    </row>
    <row r="357" spans="1:24" x14ac:dyDescent="0.2">
      <c r="A357" s="9" t="s">
        <v>3615</v>
      </c>
      <c r="B357" s="10">
        <v>45000</v>
      </c>
      <c r="C357" s="10"/>
      <c r="D357" s="10"/>
      <c r="E357" s="10"/>
      <c r="F357" s="10"/>
      <c r="G357" s="10"/>
      <c r="H357" s="10">
        <v>45000</v>
      </c>
      <c r="I357" t="str">
        <f>IFERROR(IF(VLOOKUP(A357,'Resources Final'!B:F,5,FALSE)=0,"",VLOOKUP(A357,'Resources Final'!B:F,5,FALSE)),"")</f>
        <v/>
      </c>
      <c r="K357" s="9" t="s">
        <v>3613</v>
      </c>
      <c r="L357" s="10">
        <v>25000</v>
      </c>
      <c r="M357" s="10"/>
      <c r="N357" s="10"/>
      <c r="O357" s="10"/>
      <c r="P357" s="10"/>
      <c r="Q357" s="10">
        <v>25000</v>
      </c>
      <c r="R357" t="str">
        <f>IFERROR(IF(VLOOKUP(K357,'Resources Final'!B:F,5,FALSE)=0,"",VLOOKUP(K357,'Resources Final'!B:F,5,FALSE)),"")</f>
        <v/>
      </c>
      <c r="T357" s="9" t="s">
        <v>3132</v>
      </c>
      <c r="U357" s="10"/>
      <c r="V357" s="10"/>
      <c r="W357" s="10">
        <v>6000</v>
      </c>
      <c r="X357" s="10">
        <v>6000</v>
      </c>
    </row>
    <row r="358" spans="1:24" x14ac:dyDescent="0.2">
      <c r="A358" s="9" t="s">
        <v>3662</v>
      </c>
      <c r="B358" s="10">
        <v>45000</v>
      </c>
      <c r="C358" s="10"/>
      <c r="D358" s="10"/>
      <c r="E358" s="10"/>
      <c r="F358" s="10"/>
      <c r="G358" s="10"/>
      <c r="H358" s="10">
        <v>45000</v>
      </c>
      <c r="I358" t="str">
        <f>IFERROR(IF(VLOOKUP(A358,'Resources Final'!B:F,5,FALSE)=0,"",VLOOKUP(A358,'Resources Final'!B:F,5,FALSE)),"")</f>
        <v/>
      </c>
      <c r="K358" s="9" t="s">
        <v>2090</v>
      </c>
      <c r="L358" s="10">
        <v>25000</v>
      </c>
      <c r="M358" s="10"/>
      <c r="N358" s="10"/>
      <c r="O358" s="10"/>
      <c r="P358" s="10"/>
      <c r="Q358" s="10">
        <v>25000</v>
      </c>
      <c r="R358" t="str">
        <f>IFERROR(IF(VLOOKUP(K358,'Resources Final'!B:F,5,FALSE)=0,"",VLOOKUP(K358,'Resources Final'!B:F,5,FALSE)),"")</f>
        <v/>
      </c>
      <c r="T358" s="9" t="s">
        <v>3017</v>
      </c>
      <c r="U358" s="10"/>
      <c r="V358" s="10"/>
      <c r="W358" s="10">
        <v>6000</v>
      </c>
      <c r="X358" s="10">
        <v>6000</v>
      </c>
    </row>
    <row r="359" spans="1:24" x14ac:dyDescent="0.2">
      <c r="A359" s="9" t="s">
        <v>1694</v>
      </c>
      <c r="B359" s="10"/>
      <c r="C359" s="10"/>
      <c r="D359" s="10">
        <v>45000</v>
      </c>
      <c r="E359" s="10"/>
      <c r="F359" s="10"/>
      <c r="G359" s="10"/>
      <c r="H359" s="10">
        <v>45000</v>
      </c>
      <c r="I359" t="str">
        <f>IFERROR(IF(VLOOKUP(A359,'Resources Final'!B:F,5,FALSE)=0,"",VLOOKUP(A359,'Resources Final'!B:F,5,FALSE)),"")</f>
        <v>https://www.sourcewatch.org/index.php/Truth_in_Accounting</v>
      </c>
      <c r="K359" s="9" t="s">
        <v>1523</v>
      </c>
      <c r="L359" s="10">
        <v>25000</v>
      </c>
      <c r="M359" s="10"/>
      <c r="N359" s="10"/>
      <c r="O359" s="10"/>
      <c r="P359" s="10"/>
      <c r="Q359" s="10">
        <v>25000</v>
      </c>
      <c r="R359" t="str">
        <f>IFERROR(IF(VLOOKUP(K359,'Resources Final'!B:F,5,FALSE)=0,"",VLOOKUP(K359,'Resources Final'!B:F,5,FALSE)),"")</f>
        <v/>
      </c>
      <c r="T359" s="9" t="s">
        <v>4047</v>
      </c>
      <c r="U359" s="10"/>
      <c r="V359" s="10"/>
      <c r="W359" s="10">
        <v>6000</v>
      </c>
      <c r="X359" s="10">
        <v>6000</v>
      </c>
    </row>
    <row r="360" spans="1:24" x14ac:dyDescent="0.2">
      <c r="A360" s="9" t="s">
        <v>1324</v>
      </c>
      <c r="B360" s="10">
        <v>45000</v>
      </c>
      <c r="C360" s="10"/>
      <c r="D360" s="10"/>
      <c r="E360" s="10"/>
      <c r="F360" s="10"/>
      <c r="G360" s="10"/>
      <c r="H360" s="10">
        <v>45000</v>
      </c>
      <c r="I360" t="str">
        <f>IFERROR(IF(VLOOKUP(A360,'Resources Final'!B:F,5,FALSE)=0,"",VLOOKUP(A360,'Resources Final'!B:F,5,FALSE)),"")</f>
        <v>http://www.sourcewatch.org/index.php/Future_of_Freedom_Foundation</v>
      </c>
      <c r="K360" s="9" t="s">
        <v>1101</v>
      </c>
      <c r="L360" s="10">
        <v>24760</v>
      </c>
      <c r="M360" s="10"/>
      <c r="N360" s="10"/>
      <c r="O360" s="10"/>
      <c r="P360" s="10"/>
      <c r="Q360" s="10">
        <v>24760</v>
      </c>
      <c r="R360" t="str">
        <f>IFERROR(IF(VLOOKUP(K360,'Resources Final'!B:F,5,FALSE)=0,"",VLOOKUP(K360,'Resources Final'!B:F,5,FALSE)),"")</f>
        <v/>
      </c>
      <c r="T360" s="9" t="s">
        <v>3243</v>
      </c>
      <c r="U360" s="10"/>
      <c r="V360" s="10"/>
      <c r="W360" s="10">
        <v>6000</v>
      </c>
      <c r="X360" s="10">
        <v>6000</v>
      </c>
    </row>
    <row r="361" spans="1:24" x14ac:dyDescent="0.2">
      <c r="A361" s="9" t="s">
        <v>1109</v>
      </c>
      <c r="B361" s="10">
        <v>45000</v>
      </c>
      <c r="C361" s="10"/>
      <c r="D361" s="10"/>
      <c r="E361" s="10"/>
      <c r="F361" s="10"/>
      <c r="G361" s="10"/>
      <c r="H361" s="10">
        <v>45000</v>
      </c>
      <c r="I361" t="str">
        <f>IFERROR(IF(VLOOKUP(A361,'Resources Final'!B:F,5,FALSE)=0,"",VLOOKUP(A361,'Resources Final'!B:F,5,FALSE)),"")</f>
        <v/>
      </c>
      <c r="K361" s="9" t="s">
        <v>2528</v>
      </c>
      <c r="L361" s="10">
        <v>24300</v>
      </c>
      <c r="M361" s="10"/>
      <c r="N361" s="10"/>
      <c r="O361" s="10"/>
      <c r="P361" s="10"/>
      <c r="Q361" s="10">
        <v>24300</v>
      </c>
      <c r="R361" t="str">
        <f>IFERROR(IF(VLOOKUP(K361,'Resources Final'!B:F,5,FALSE)=0,"",VLOOKUP(K361,'Resources Final'!B:F,5,FALSE)),"")</f>
        <v/>
      </c>
      <c r="T361" s="9" t="s">
        <v>3139</v>
      </c>
      <c r="U361" s="10"/>
      <c r="V361" s="10"/>
      <c r="W361" s="10">
        <v>6000</v>
      </c>
      <c r="X361" s="10">
        <v>6000</v>
      </c>
    </row>
    <row r="362" spans="1:24" x14ac:dyDescent="0.2">
      <c r="A362" s="9" t="s">
        <v>1692</v>
      </c>
      <c r="B362" s="10">
        <v>45000</v>
      </c>
      <c r="C362" s="10"/>
      <c r="D362" s="10"/>
      <c r="E362" s="10"/>
      <c r="F362" s="10"/>
      <c r="G362" s="10"/>
      <c r="H362" s="10">
        <v>45000</v>
      </c>
      <c r="I362" t="str">
        <f>IFERROR(IF(VLOOKUP(A362,'Resources Final'!B:F,5,FALSE)=0,"",VLOOKUP(A362,'Resources Final'!B:F,5,FALSE)),"")</f>
        <v/>
      </c>
      <c r="K362" s="9" t="s">
        <v>262</v>
      </c>
      <c r="L362" s="10">
        <v>24100</v>
      </c>
      <c r="M362" s="10"/>
      <c r="N362" s="10"/>
      <c r="O362" s="10"/>
      <c r="P362" s="10"/>
      <c r="Q362" s="10">
        <v>24100</v>
      </c>
      <c r="R362" t="str">
        <f>IFERROR(IF(VLOOKUP(K362,'Resources Final'!B:F,5,FALSE)=0,"",VLOOKUP(K362,'Resources Final'!B:F,5,FALSE)),"")</f>
        <v/>
      </c>
      <c r="T362" s="9" t="s">
        <v>3910</v>
      </c>
      <c r="U362" s="10"/>
      <c r="V362" s="10"/>
      <c r="W362" s="10">
        <v>6000</v>
      </c>
      <c r="X362" s="10">
        <v>6000</v>
      </c>
    </row>
    <row r="363" spans="1:24" x14ac:dyDescent="0.2">
      <c r="A363" s="9" t="s">
        <v>2619</v>
      </c>
      <c r="B363" s="10">
        <v>38252</v>
      </c>
      <c r="C363" s="10">
        <v>6000</v>
      </c>
      <c r="D363" s="10"/>
      <c r="E363" s="10"/>
      <c r="F363" s="10"/>
      <c r="G363" s="10"/>
      <c r="H363" s="10">
        <v>44252</v>
      </c>
      <c r="I363" t="str">
        <f>IFERROR(IF(VLOOKUP(A363,'Resources Final'!B:F,5,FALSE)=0,"",VLOOKUP(A363,'Resources Final'!B:F,5,FALSE)),"")</f>
        <v>https://www.sourcewatch.org/index.php/National_Review_Institute</v>
      </c>
      <c r="K363" s="9" t="s">
        <v>3044</v>
      </c>
      <c r="L363" s="10">
        <v>24000</v>
      </c>
      <c r="M363" s="10"/>
      <c r="N363" s="10"/>
      <c r="O363" s="10"/>
      <c r="P363" s="10"/>
      <c r="Q363" s="10">
        <v>24000</v>
      </c>
      <c r="R363" t="str">
        <f>IFERROR(IF(VLOOKUP(K363,'Resources Final'!B:F,5,FALSE)=0,"",VLOOKUP(K363,'Resources Final'!B:F,5,FALSE)),"")</f>
        <v/>
      </c>
      <c r="T363" s="9" t="s">
        <v>3475</v>
      </c>
      <c r="U363" s="10"/>
      <c r="V363" s="10"/>
      <c r="W363" s="10">
        <v>6000</v>
      </c>
      <c r="X363" s="10">
        <v>6000</v>
      </c>
    </row>
    <row r="364" spans="1:24" x14ac:dyDescent="0.2">
      <c r="A364" s="9" t="s">
        <v>646</v>
      </c>
      <c r="B364" s="10">
        <v>43500</v>
      </c>
      <c r="C364" s="10"/>
      <c r="D364" s="10"/>
      <c r="E364" s="10"/>
      <c r="F364" s="10"/>
      <c r="G364" s="10"/>
      <c r="H364" s="10">
        <v>43500</v>
      </c>
      <c r="I364" t="str">
        <f>IFERROR(IF(VLOOKUP(A364,'Resources Final'!B:F,5,FALSE)=0,"",VLOOKUP(A364,'Resources Final'!B:F,5,FALSE)),"")</f>
        <v/>
      </c>
      <c r="K364" s="9" t="s">
        <v>435</v>
      </c>
      <c r="L364" s="10">
        <v>23500</v>
      </c>
      <c r="M364" s="10"/>
      <c r="N364" s="10"/>
      <c r="O364" s="10"/>
      <c r="P364" s="10"/>
      <c r="Q364" s="10">
        <v>23500</v>
      </c>
      <c r="R364" t="str">
        <f>IFERROR(IF(VLOOKUP(K364,'Resources Final'!B:F,5,FALSE)=0,"",VLOOKUP(K364,'Resources Final'!B:F,5,FALSE)),"")</f>
        <v/>
      </c>
      <c r="T364" s="9" t="s">
        <v>3387</v>
      </c>
      <c r="U364" s="10"/>
      <c r="V364" s="10"/>
      <c r="W364" s="10">
        <v>6000</v>
      </c>
      <c r="X364" s="10">
        <v>6000</v>
      </c>
    </row>
    <row r="365" spans="1:24" x14ac:dyDescent="0.2">
      <c r="A365" s="9" t="s">
        <v>2653</v>
      </c>
      <c r="B365" s="10">
        <v>43275</v>
      </c>
      <c r="C365" s="10"/>
      <c r="D365" s="10"/>
      <c r="E365" s="10"/>
      <c r="F365" s="10"/>
      <c r="G365" s="10"/>
      <c r="H365" s="10">
        <v>43275</v>
      </c>
      <c r="I365" t="str">
        <f>IFERROR(IF(VLOOKUP(A365,'Resources Final'!B:F,5,FALSE)=0,"",VLOOKUP(A365,'Resources Final'!B:F,5,FALSE)),"")</f>
        <v/>
      </c>
      <c r="K365" s="9" t="s">
        <v>4112</v>
      </c>
      <c r="L365" s="10">
        <v>23000</v>
      </c>
      <c r="M365" s="10"/>
      <c r="N365" s="10"/>
      <c r="O365" s="10"/>
      <c r="P365" s="10"/>
      <c r="Q365" s="10">
        <v>23000</v>
      </c>
      <c r="R365" t="str">
        <f>IFERROR(IF(VLOOKUP(K365,'Resources Final'!B:F,5,FALSE)=0,"",VLOOKUP(K365,'Resources Final'!B:F,5,FALSE)),"")</f>
        <v/>
      </c>
      <c r="T365" s="9" t="s">
        <v>3477</v>
      </c>
      <c r="U365" s="10"/>
      <c r="V365" s="10"/>
      <c r="W365" s="10">
        <v>6000</v>
      </c>
      <c r="X365" s="10">
        <v>6000</v>
      </c>
    </row>
    <row r="366" spans="1:24" x14ac:dyDescent="0.2">
      <c r="A366" s="9" t="s">
        <v>2434</v>
      </c>
      <c r="B366" s="10">
        <v>41906</v>
      </c>
      <c r="C366" s="10"/>
      <c r="D366" s="10"/>
      <c r="E366" s="10"/>
      <c r="F366" s="10"/>
      <c r="G366" s="10"/>
      <c r="H366" s="10">
        <v>41906</v>
      </c>
      <c r="I366" t="str">
        <f>IFERROR(IF(VLOOKUP(A366,'Resources Final'!B:F,5,FALSE)=0,"",VLOOKUP(A366,'Resources Final'!B:F,5,FALSE)),"")</f>
        <v/>
      </c>
      <c r="K366" s="9" t="s">
        <v>3717</v>
      </c>
      <c r="L366" s="10">
        <v>23000</v>
      </c>
      <c r="M366" s="10"/>
      <c r="N366" s="10"/>
      <c r="O366" s="10"/>
      <c r="P366" s="10"/>
      <c r="Q366" s="10">
        <v>23000</v>
      </c>
      <c r="R366" t="str">
        <f>IFERROR(IF(VLOOKUP(K366,'Resources Final'!B:F,5,FALSE)=0,"",VLOOKUP(K366,'Resources Final'!B:F,5,FALSE)),"")</f>
        <v/>
      </c>
      <c r="T366" s="9" t="s">
        <v>3927</v>
      </c>
      <c r="U366" s="10"/>
      <c r="V366" s="10"/>
      <c r="W366" s="10">
        <v>6000</v>
      </c>
      <c r="X366" s="10">
        <v>6000</v>
      </c>
    </row>
    <row r="367" spans="1:24" x14ac:dyDescent="0.2">
      <c r="A367" s="9" t="s">
        <v>1118</v>
      </c>
      <c r="B367" s="10">
        <v>41387</v>
      </c>
      <c r="C367" s="10"/>
      <c r="D367" s="10"/>
      <c r="E367" s="10"/>
      <c r="F367" s="10"/>
      <c r="G367" s="10"/>
      <c r="H367" s="10">
        <v>41387</v>
      </c>
      <c r="I367" t="str">
        <f>IFERROR(IF(VLOOKUP(A367,'Resources Final'!B:F,5,FALSE)=0,"",VLOOKUP(A367,'Resources Final'!B:F,5,FALSE)),"")</f>
        <v/>
      </c>
      <c r="K367" s="9" t="s">
        <v>4447</v>
      </c>
      <c r="L367" s="10">
        <v>23000</v>
      </c>
      <c r="M367" s="10"/>
      <c r="N367" s="10"/>
      <c r="O367" s="10"/>
      <c r="P367" s="10"/>
      <c r="Q367" s="10">
        <v>23000</v>
      </c>
      <c r="R367" t="str">
        <f>IFERROR(IF(VLOOKUP(K367,'Resources Final'!B:F,5,FALSE)=0,"",VLOOKUP(K367,'Resources Final'!B:F,5,FALSE)),"")</f>
        <v/>
      </c>
      <c r="T367" s="9" t="s">
        <v>3144</v>
      </c>
      <c r="U367" s="10"/>
      <c r="V367" s="10"/>
      <c r="W367" s="10">
        <v>6000</v>
      </c>
      <c r="X367" s="10">
        <v>6000</v>
      </c>
    </row>
    <row r="368" spans="1:24" x14ac:dyDescent="0.2">
      <c r="A368" s="9" t="s">
        <v>257</v>
      </c>
      <c r="B368" s="10">
        <v>41300</v>
      </c>
      <c r="C368" s="10"/>
      <c r="D368" s="10"/>
      <c r="E368" s="10"/>
      <c r="F368" s="10"/>
      <c r="G368" s="10"/>
      <c r="H368" s="10">
        <v>41300</v>
      </c>
      <c r="I368" t="str">
        <f>IFERROR(IF(VLOOKUP(A368,'Resources Final'!B:F,5,FALSE)=0,"",VLOOKUP(A368,'Resources Final'!B:F,5,FALSE)),"")</f>
        <v/>
      </c>
      <c r="K368" s="9" t="s">
        <v>4496</v>
      </c>
      <c r="L368" s="10">
        <v>23000</v>
      </c>
      <c r="M368" s="10"/>
      <c r="N368" s="10"/>
      <c r="O368" s="10"/>
      <c r="P368" s="10"/>
      <c r="Q368" s="10">
        <v>23000</v>
      </c>
      <c r="R368" t="str">
        <f>IFERROR(IF(VLOOKUP(K368,'Resources Final'!B:F,5,FALSE)=0,"",VLOOKUP(K368,'Resources Final'!B:F,5,FALSE)),"")</f>
        <v/>
      </c>
      <c r="T368" s="9" t="s">
        <v>3388</v>
      </c>
      <c r="U368" s="10"/>
      <c r="V368" s="10"/>
      <c r="W368" s="10">
        <v>6000</v>
      </c>
      <c r="X368" s="10">
        <v>6000</v>
      </c>
    </row>
    <row r="369" spans="1:24" x14ac:dyDescent="0.2">
      <c r="A369" s="9" t="s">
        <v>4635</v>
      </c>
      <c r="B369" s="10">
        <v>41285</v>
      </c>
      <c r="C369" s="10"/>
      <c r="D369" s="10"/>
      <c r="E369" s="10"/>
      <c r="F369" s="10"/>
      <c r="G369" s="10"/>
      <c r="H369" s="10">
        <v>41285</v>
      </c>
      <c r="I369" t="str">
        <f>IFERROR(IF(VLOOKUP(A369,'Resources Final'!B:F,5,FALSE)=0,"",VLOOKUP(A369,'Resources Final'!B:F,5,FALSE)),"")</f>
        <v/>
      </c>
      <c r="K369" s="9" t="s">
        <v>3921</v>
      </c>
      <c r="L369" s="10">
        <v>22150</v>
      </c>
      <c r="M369" s="10"/>
      <c r="N369" s="10"/>
      <c r="O369" s="10"/>
      <c r="P369" s="10"/>
      <c r="Q369" s="10">
        <v>22150</v>
      </c>
      <c r="R369" t="str">
        <f>IFERROR(IF(VLOOKUP(K369,'Resources Final'!B:F,5,FALSE)=0,"",VLOOKUP(K369,'Resources Final'!B:F,5,FALSE)),"")</f>
        <v/>
      </c>
      <c r="T369" s="9" t="s">
        <v>4111</v>
      </c>
      <c r="U369" s="10"/>
      <c r="V369" s="10"/>
      <c r="W369" s="10">
        <v>6000</v>
      </c>
      <c r="X369" s="10">
        <v>6000</v>
      </c>
    </row>
    <row r="370" spans="1:24" x14ac:dyDescent="0.2">
      <c r="A370" s="9" t="s">
        <v>737</v>
      </c>
      <c r="B370" s="10">
        <v>12500</v>
      </c>
      <c r="C370" s="10">
        <v>28625</v>
      </c>
      <c r="D370" s="10"/>
      <c r="E370" s="10"/>
      <c r="F370" s="10"/>
      <c r="G370" s="10"/>
      <c r="H370" s="10">
        <v>41125</v>
      </c>
      <c r="I370" t="str">
        <f>IFERROR(IF(VLOOKUP(A370,'Resources Final'!B:F,5,FALSE)=0,"",VLOOKUP(A370,'Resources Final'!B:F,5,FALSE)),"")</f>
        <v>http://www.sourcewatch.org/index.php/John_William_Pope_Civitas_Institute</v>
      </c>
      <c r="K370" s="9" t="s">
        <v>2088</v>
      </c>
      <c r="L370" s="10">
        <v>22000</v>
      </c>
      <c r="M370" s="10"/>
      <c r="N370" s="10"/>
      <c r="O370" s="10"/>
      <c r="P370" s="10"/>
      <c r="Q370" s="10">
        <v>22000</v>
      </c>
      <c r="R370" t="str">
        <f>IFERROR(IF(VLOOKUP(K370,'Resources Final'!B:F,5,FALSE)=0,"",VLOOKUP(K370,'Resources Final'!B:F,5,FALSE)),"")</f>
        <v/>
      </c>
      <c r="T370" s="9" t="s">
        <v>2995</v>
      </c>
      <c r="U370" s="10"/>
      <c r="V370" s="10"/>
      <c r="W370" s="10">
        <v>6000</v>
      </c>
      <c r="X370" s="10">
        <v>6000</v>
      </c>
    </row>
    <row r="371" spans="1:24" x14ac:dyDescent="0.2">
      <c r="A371" s="9" t="s">
        <v>2161</v>
      </c>
      <c r="B371" s="10">
        <v>40300</v>
      </c>
      <c r="C371" s="10"/>
      <c r="D371" s="10"/>
      <c r="E371" s="10"/>
      <c r="F371" s="10"/>
      <c r="G371" s="10"/>
      <c r="H371" s="10">
        <v>40300</v>
      </c>
      <c r="I371" t="str">
        <f>IFERROR(IF(VLOOKUP(A371,'Resources Final'!B:F,5,FALSE)=0,"",VLOOKUP(A371,'Resources Final'!B:F,5,FALSE)),"")</f>
        <v/>
      </c>
      <c r="K371" s="9" t="s">
        <v>951</v>
      </c>
      <c r="L371" s="10">
        <v>22000</v>
      </c>
      <c r="M371" s="10"/>
      <c r="N371" s="10"/>
      <c r="O371" s="10"/>
      <c r="P371" s="10"/>
      <c r="Q371" s="10">
        <v>22000</v>
      </c>
      <c r="R371" t="str">
        <f>IFERROR(IF(VLOOKUP(K371,'Resources Final'!B:F,5,FALSE)=0,"",VLOOKUP(K371,'Resources Final'!B:F,5,FALSE)),"")</f>
        <v/>
      </c>
      <c r="T371" s="9" t="s">
        <v>2983</v>
      </c>
      <c r="U371" s="10"/>
      <c r="V371" s="10"/>
      <c r="W371" s="10">
        <v>6000</v>
      </c>
      <c r="X371" s="10">
        <v>6000</v>
      </c>
    </row>
    <row r="372" spans="1:24" x14ac:dyDescent="0.2">
      <c r="A372" s="9" t="s">
        <v>3410</v>
      </c>
      <c r="B372" s="10"/>
      <c r="C372" s="10"/>
      <c r="D372" s="10"/>
      <c r="E372" s="10"/>
      <c r="F372" s="10">
        <v>40000</v>
      </c>
      <c r="G372" s="10"/>
      <c r="H372" s="10">
        <v>40000</v>
      </c>
      <c r="I372" t="str">
        <f>IFERROR(IF(VLOOKUP(A372,'Resources Final'!B:F,5,FALSE)=0,"",VLOOKUP(A372,'Resources Final'!B:F,5,FALSE)),"")</f>
        <v/>
      </c>
      <c r="K372" s="9" t="s">
        <v>4277</v>
      </c>
      <c r="L372" s="10">
        <v>21700</v>
      </c>
      <c r="M372" s="10"/>
      <c r="N372" s="10"/>
      <c r="O372" s="10"/>
      <c r="P372" s="10"/>
      <c r="Q372" s="10">
        <v>21700</v>
      </c>
      <c r="R372" t="str">
        <f>IFERROR(IF(VLOOKUP(K372,'Resources Final'!B:F,5,FALSE)=0,"",VLOOKUP(K372,'Resources Final'!B:F,5,FALSE)),"")</f>
        <v/>
      </c>
      <c r="T372" s="9" t="s">
        <v>3121</v>
      </c>
      <c r="U372" s="10"/>
      <c r="V372" s="10"/>
      <c r="W372" s="10">
        <v>6000</v>
      </c>
      <c r="X372" s="10">
        <v>6000</v>
      </c>
    </row>
    <row r="373" spans="1:24" x14ac:dyDescent="0.2">
      <c r="A373" s="9" t="s">
        <v>3553</v>
      </c>
      <c r="B373" s="10"/>
      <c r="C373" s="10"/>
      <c r="D373" s="10">
        <v>40000</v>
      </c>
      <c r="E373" s="10"/>
      <c r="F373" s="10"/>
      <c r="G373" s="10"/>
      <c r="H373" s="10">
        <v>40000</v>
      </c>
      <c r="I373" t="str">
        <f>IFERROR(IF(VLOOKUP(A373,'Resources Final'!B:F,5,FALSE)=0,"",VLOOKUP(A373,'Resources Final'!B:F,5,FALSE)),"")</f>
        <v>https://www.sourcewatch.org/index.php/The_Justice_Foundation</v>
      </c>
      <c r="K373" s="9" t="s">
        <v>2694</v>
      </c>
      <c r="L373" s="10">
        <v>21600</v>
      </c>
      <c r="M373" s="10"/>
      <c r="N373" s="10"/>
      <c r="O373" s="10"/>
      <c r="P373" s="10"/>
      <c r="Q373" s="10">
        <v>21600</v>
      </c>
      <c r="R373" t="str">
        <f>IFERROR(IF(VLOOKUP(K373,'Resources Final'!B:F,5,FALSE)=0,"",VLOOKUP(K373,'Resources Final'!B:F,5,FALSE)),"")</f>
        <v/>
      </c>
      <c r="T373" s="9" t="s">
        <v>3527</v>
      </c>
      <c r="U373" s="10"/>
      <c r="V373" s="10"/>
      <c r="W373" s="10">
        <v>6000</v>
      </c>
      <c r="X373" s="10">
        <v>6000</v>
      </c>
    </row>
    <row r="374" spans="1:24" x14ac:dyDescent="0.2">
      <c r="A374" s="9" t="s">
        <v>1689</v>
      </c>
      <c r="B374" s="10">
        <v>40000</v>
      </c>
      <c r="C374" s="10"/>
      <c r="D374" s="10"/>
      <c r="E374" s="10"/>
      <c r="F374" s="10"/>
      <c r="G374" s="10"/>
      <c r="H374" s="10">
        <v>40000</v>
      </c>
      <c r="I374" t="str">
        <f>IFERROR(IF(VLOOKUP(A374,'Resources Final'!B:F,5,FALSE)=0,"",VLOOKUP(A374,'Resources Final'!B:F,5,FALSE)),"")</f>
        <v/>
      </c>
      <c r="K374" s="9" t="s">
        <v>4074</v>
      </c>
      <c r="L374" s="10">
        <v>21500</v>
      </c>
      <c r="M374" s="10"/>
      <c r="N374" s="10"/>
      <c r="O374" s="10"/>
      <c r="P374" s="10"/>
      <c r="Q374" s="10">
        <v>21500</v>
      </c>
      <c r="R374" t="str">
        <f>IFERROR(IF(VLOOKUP(K374,'Resources Final'!B:F,5,FALSE)=0,"",VLOOKUP(K374,'Resources Final'!B:F,5,FALSE)),"")</f>
        <v/>
      </c>
      <c r="T374" s="9" t="s">
        <v>3252</v>
      </c>
      <c r="U374" s="10"/>
      <c r="V374" s="10"/>
      <c r="W374" s="10">
        <v>6000</v>
      </c>
      <c r="X374" s="10">
        <v>6000</v>
      </c>
    </row>
    <row r="375" spans="1:24" x14ac:dyDescent="0.2">
      <c r="A375" s="9" t="s">
        <v>662</v>
      </c>
      <c r="B375" s="10"/>
      <c r="C375" s="10"/>
      <c r="D375" s="10">
        <v>40000</v>
      </c>
      <c r="E375" s="10"/>
      <c r="F375" s="10"/>
      <c r="G375" s="10"/>
      <c r="H375" s="10">
        <v>40000</v>
      </c>
      <c r="I375" t="str">
        <f>IFERROR(IF(VLOOKUP(A375,'Resources Final'!B:F,5,FALSE)=0,"",VLOOKUP(A375,'Resources Final'!B:F,5,FALSE)),"")</f>
        <v>https://www.sourcewatch.org/index.php/Center_for_Individual_Rights</v>
      </c>
      <c r="K375" s="9" t="s">
        <v>222</v>
      </c>
      <c r="L375" s="10">
        <v>21500</v>
      </c>
      <c r="M375" s="10"/>
      <c r="N375" s="10"/>
      <c r="O375" s="10"/>
      <c r="P375" s="10"/>
      <c r="Q375" s="10">
        <v>21500</v>
      </c>
      <c r="R375" t="str">
        <f>IFERROR(IF(VLOOKUP(K375,'Resources Final'!B:F,5,FALSE)=0,"",VLOOKUP(K375,'Resources Final'!B:F,5,FALSE)),"")</f>
        <v/>
      </c>
      <c r="T375" s="9" t="s">
        <v>4145</v>
      </c>
      <c r="U375" s="10"/>
      <c r="V375" s="10"/>
      <c r="W375" s="10">
        <v>6000</v>
      </c>
      <c r="X375" s="10">
        <v>6000</v>
      </c>
    </row>
    <row r="376" spans="1:24" x14ac:dyDescent="0.2">
      <c r="A376" s="9" t="s">
        <v>1252</v>
      </c>
      <c r="B376" s="10"/>
      <c r="C376" s="10"/>
      <c r="D376" s="10">
        <v>40000</v>
      </c>
      <c r="E376" s="10"/>
      <c r="F376" s="10"/>
      <c r="G376" s="10"/>
      <c r="H376" s="10">
        <v>40000</v>
      </c>
      <c r="I376" t="str">
        <f>IFERROR(IF(VLOOKUP(A376,'Resources Final'!B:F,5,FALSE)=0,"",VLOOKUP(A376,'Resources Final'!B:F,5,FALSE)),"")</f>
        <v/>
      </c>
      <c r="K376" s="9" t="s">
        <v>1156</v>
      </c>
      <c r="L376" s="10">
        <v>21199</v>
      </c>
      <c r="M376" s="10"/>
      <c r="N376" s="10"/>
      <c r="O376" s="10"/>
      <c r="P376" s="10"/>
      <c r="Q376" s="10">
        <v>21199</v>
      </c>
      <c r="R376" t="str">
        <f>IFERROR(IF(VLOOKUP(K376,'Resources Final'!B:F,5,FALSE)=0,"",VLOOKUP(K376,'Resources Final'!B:F,5,FALSE)),"")</f>
        <v/>
      </c>
      <c r="T376" s="9" t="s">
        <v>4154</v>
      </c>
      <c r="U376" s="10"/>
      <c r="V376" s="10"/>
      <c r="W376" s="10">
        <v>6000</v>
      </c>
      <c r="X376" s="10">
        <v>6000</v>
      </c>
    </row>
    <row r="377" spans="1:24" x14ac:dyDescent="0.2">
      <c r="A377" s="9" t="s">
        <v>933</v>
      </c>
      <c r="B377" s="10"/>
      <c r="C377" s="10"/>
      <c r="D377" s="10"/>
      <c r="E377" s="10">
        <v>40000</v>
      </c>
      <c r="F377" s="10"/>
      <c r="G377" s="10"/>
      <c r="H377" s="10">
        <v>40000</v>
      </c>
      <c r="I377" t="str">
        <f>IFERROR(IF(VLOOKUP(A377,'Resources Final'!B:F,5,FALSE)=0,"",VLOOKUP(A377,'Resources Final'!B:F,5,FALSE)),"")</f>
        <v/>
      </c>
      <c r="K377" s="9" t="s">
        <v>3778</v>
      </c>
      <c r="L377" s="10">
        <v>21000</v>
      </c>
      <c r="M377" s="10"/>
      <c r="N377" s="10"/>
      <c r="O377" s="10"/>
      <c r="P377" s="10"/>
      <c r="Q377" s="10">
        <v>21000</v>
      </c>
      <c r="R377" t="str">
        <f>IFERROR(IF(VLOOKUP(K377,'Resources Final'!B:F,5,FALSE)=0,"",VLOOKUP(K377,'Resources Final'!B:F,5,FALSE)),"")</f>
        <v/>
      </c>
      <c r="T377" s="9" t="s">
        <v>3272</v>
      </c>
      <c r="U377" s="10"/>
      <c r="V377" s="10"/>
      <c r="W377" s="10">
        <v>6000</v>
      </c>
      <c r="X377" s="10">
        <v>6000</v>
      </c>
    </row>
    <row r="378" spans="1:24" x14ac:dyDescent="0.2">
      <c r="A378" s="9" t="s">
        <v>278</v>
      </c>
      <c r="B378" s="10">
        <v>40000</v>
      </c>
      <c r="C378" s="10"/>
      <c r="D378" s="10"/>
      <c r="E378" s="10"/>
      <c r="F378" s="10"/>
      <c r="G378" s="10"/>
      <c r="H378" s="10">
        <v>40000</v>
      </c>
      <c r="I378" t="str">
        <f>IFERROR(IF(VLOOKUP(A378,'Resources Final'!B:F,5,FALSE)=0,"",VLOOKUP(A378,'Resources Final'!B:F,5,FALSE)),"")</f>
        <v/>
      </c>
      <c r="K378" s="9" t="s">
        <v>2194</v>
      </c>
      <c r="L378" s="10">
        <v>20990</v>
      </c>
      <c r="M378" s="10"/>
      <c r="N378" s="10"/>
      <c r="O378" s="10"/>
      <c r="P378" s="10"/>
      <c r="Q378" s="10">
        <v>20990</v>
      </c>
      <c r="R378" t="str">
        <f>IFERROR(IF(VLOOKUP(K378,'Resources Final'!B:F,5,FALSE)=0,"",VLOOKUP(K378,'Resources Final'!B:F,5,FALSE)),"")</f>
        <v/>
      </c>
      <c r="T378" s="9" t="s">
        <v>3981</v>
      </c>
      <c r="U378" s="10"/>
      <c r="V378" s="10"/>
      <c r="W378" s="10">
        <v>6000</v>
      </c>
      <c r="X378" s="10">
        <v>6000</v>
      </c>
    </row>
    <row r="379" spans="1:24" x14ac:dyDescent="0.2">
      <c r="A379" s="9" t="s">
        <v>191</v>
      </c>
      <c r="B379" s="10">
        <v>40000</v>
      </c>
      <c r="C379" s="10"/>
      <c r="D379" s="10"/>
      <c r="E379" s="10"/>
      <c r="F379" s="10"/>
      <c r="G379" s="10"/>
      <c r="H379" s="10">
        <v>40000</v>
      </c>
      <c r="I379" t="str">
        <f>IFERROR(IF(VLOOKUP(A379,'Resources Final'!B:F,5,FALSE)=0,"",VLOOKUP(A379,'Resources Final'!B:F,5,FALSE)),"")</f>
        <v>https://www.sourcewatch.org/index.php/American_Foreign_Policy_Council</v>
      </c>
      <c r="K379" s="9" t="s">
        <v>3552</v>
      </c>
      <c r="L379" s="10">
        <v>20250</v>
      </c>
      <c r="M379" s="10"/>
      <c r="N379" s="10"/>
      <c r="O379" s="10"/>
      <c r="P379" s="10"/>
      <c r="Q379" s="10">
        <v>20250</v>
      </c>
      <c r="R379" t="str">
        <f>IFERROR(IF(VLOOKUP(K379,'Resources Final'!B:F,5,FALSE)=0,"",VLOOKUP(K379,'Resources Final'!B:F,5,FALSE)),"")</f>
        <v/>
      </c>
      <c r="T379" s="9" t="s">
        <v>3446</v>
      </c>
      <c r="U379" s="10"/>
      <c r="V379" s="10"/>
      <c r="W379" s="10">
        <v>6000</v>
      </c>
      <c r="X379" s="10">
        <v>6000</v>
      </c>
    </row>
    <row r="380" spans="1:24" x14ac:dyDescent="0.2">
      <c r="A380" s="9" t="s">
        <v>3312</v>
      </c>
      <c r="B380" s="10">
        <v>39500</v>
      </c>
      <c r="C380" s="10"/>
      <c r="D380" s="10"/>
      <c r="E380" s="10"/>
      <c r="F380" s="10"/>
      <c r="G380" s="10"/>
      <c r="H380" s="10">
        <v>39500</v>
      </c>
      <c r="I380" t="str">
        <f>IFERROR(IF(VLOOKUP(A380,'Resources Final'!B:F,5,FALSE)=0,"",VLOOKUP(A380,'Resources Final'!B:F,5,FALSE)),"")</f>
        <v>https://www.sourcewatch.org/index.php/Show-Me_Institute</v>
      </c>
      <c r="K380" s="9" t="s">
        <v>3294</v>
      </c>
      <c r="L380" s="10">
        <v>20000</v>
      </c>
      <c r="M380" s="10"/>
      <c r="N380" s="10"/>
      <c r="O380" s="10"/>
      <c r="P380" s="10"/>
      <c r="Q380" s="10">
        <v>20000</v>
      </c>
      <c r="R380" t="str">
        <f>IFERROR(IF(VLOOKUP(K380,'Resources Final'!B:F,5,FALSE)=0,"",VLOOKUP(K380,'Resources Final'!B:F,5,FALSE)),"")</f>
        <v/>
      </c>
      <c r="T380" s="9" t="s">
        <v>3442</v>
      </c>
      <c r="U380" s="10"/>
      <c r="V380" s="10"/>
      <c r="W380" s="10">
        <v>6000</v>
      </c>
      <c r="X380" s="10">
        <v>6000</v>
      </c>
    </row>
    <row r="381" spans="1:24" x14ac:dyDescent="0.2">
      <c r="A381" s="9" t="s">
        <v>805</v>
      </c>
      <c r="B381" s="10">
        <v>27752</v>
      </c>
      <c r="C381" s="10">
        <v>10500</v>
      </c>
      <c r="D381" s="10"/>
      <c r="E381" s="10"/>
      <c r="F381" s="10"/>
      <c r="G381" s="10"/>
      <c r="H381" s="10">
        <v>38252</v>
      </c>
      <c r="I381" t="str">
        <f>IFERROR(IF(VLOOKUP(A381,'Resources Final'!B:F,5,FALSE)=0,"",VLOOKUP(A381,'Resources Final'!B:F,5,FALSE)),"")</f>
        <v>https://www.desmogblog.com/committee-constructive-tomorrow</v>
      </c>
      <c r="K381" s="9" t="s">
        <v>716</v>
      </c>
      <c r="L381" s="10">
        <v>20000</v>
      </c>
      <c r="M381" s="10"/>
      <c r="N381" s="10"/>
      <c r="O381" s="10"/>
      <c r="P381" s="10"/>
      <c r="Q381" s="10">
        <v>20000</v>
      </c>
      <c r="R381" t="str">
        <f>IFERROR(IF(VLOOKUP(K381,'Resources Final'!B:F,5,FALSE)=0,"",VLOOKUP(K381,'Resources Final'!B:F,5,FALSE)),"")</f>
        <v/>
      </c>
      <c r="T381" s="9" t="s">
        <v>2427</v>
      </c>
      <c r="U381" s="10"/>
      <c r="V381" s="10"/>
      <c r="W381" s="10">
        <v>6000</v>
      </c>
      <c r="X381" s="10">
        <v>6000</v>
      </c>
    </row>
    <row r="382" spans="1:24" x14ac:dyDescent="0.2">
      <c r="A382" s="9" t="s">
        <v>4623</v>
      </c>
      <c r="B382" s="10">
        <v>38000</v>
      </c>
      <c r="C382" s="10"/>
      <c r="D382" s="10"/>
      <c r="E382" s="10"/>
      <c r="F382" s="10"/>
      <c r="G382" s="10"/>
      <c r="H382" s="10">
        <v>38000</v>
      </c>
      <c r="I382" t="str">
        <f>IFERROR(IF(VLOOKUP(A382,'Resources Final'!B:F,5,FALSE)=0,"",VLOOKUP(A382,'Resources Final'!B:F,5,FALSE)),"")</f>
        <v/>
      </c>
      <c r="K382" s="9" t="s">
        <v>2163</v>
      </c>
      <c r="L382" s="10">
        <v>20000</v>
      </c>
      <c r="M382" s="10"/>
      <c r="N382" s="10"/>
      <c r="O382" s="10"/>
      <c r="P382" s="10"/>
      <c r="Q382" s="10">
        <v>20000</v>
      </c>
      <c r="R382" t="str">
        <f>IFERROR(IF(VLOOKUP(K382,'Resources Final'!B:F,5,FALSE)=0,"",VLOOKUP(K382,'Resources Final'!B:F,5,FALSE)),"")</f>
        <v/>
      </c>
      <c r="T382" s="9" t="s">
        <v>2840</v>
      </c>
      <c r="U382" s="10"/>
      <c r="V382" s="10"/>
      <c r="W382" s="10">
        <v>6000</v>
      </c>
      <c r="X382" s="10">
        <v>6000</v>
      </c>
    </row>
    <row r="383" spans="1:24" x14ac:dyDescent="0.2">
      <c r="A383" s="9" t="s">
        <v>2515</v>
      </c>
      <c r="B383" s="10">
        <v>37000</v>
      </c>
      <c r="C383" s="10"/>
      <c r="D383" s="10"/>
      <c r="E383" s="10"/>
      <c r="F383" s="10"/>
      <c r="G383" s="10"/>
      <c r="H383" s="10">
        <v>37000</v>
      </c>
      <c r="I383" t="str">
        <f>IFERROR(IF(VLOOKUP(A383,'Resources Final'!B:F,5,FALSE)=0,"",VLOOKUP(A383,'Resources Final'!B:F,5,FALSE)),"")</f>
        <v/>
      </c>
      <c r="K383" s="9" t="s">
        <v>4489</v>
      </c>
      <c r="L383" s="10">
        <v>20000</v>
      </c>
      <c r="M383" s="10"/>
      <c r="N383" s="10"/>
      <c r="O383" s="10"/>
      <c r="P383" s="10"/>
      <c r="Q383" s="10">
        <v>20000</v>
      </c>
      <c r="R383" t="str">
        <f>IFERROR(IF(VLOOKUP(K383,'Resources Final'!B:F,5,FALSE)=0,"",VLOOKUP(K383,'Resources Final'!B:F,5,FALSE)),"")</f>
        <v>https://www.sourcewatch.org/index.php/Friends_of_Universidad_Francisco_Marroqu%C3%Adn</v>
      </c>
      <c r="T383" s="9" t="s">
        <v>2726</v>
      </c>
      <c r="U383" s="10"/>
      <c r="V383" s="10"/>
      <c r="W383" s="10">
        <v>6000</v>
      </c>
      <c r="X383" s="10">
        <v>6000</v>
      </c>
    </row>
    <row r="384" spans="1:24" x14ac:dyDescent="0.2">
      <c r="A384" s="9" t="s">
        <v>2914</v>
      </c>
      <c r="B384" s="10">
        <v>35000</v>
      </c>
      <c r="C384" s="10"/>
      <c r="D384" s="10"/>
      <c r="E384" s="10"/>
      <c r="F384" s="10"/>
      <c r="G384" s="10"/>
      <c r="H384" s="10">
        <v>35000</v>
      </c>
      <c r="I384" t="str">
        <f>IFERROR(IF(VLOOKUP(A384,'Resources Final'!B:F,5,FALSE)=0,"",VLOOKUP(A384,'Resources Final'!B:F,5,FALSE)),"")</f>
        <v>https://www.sourcewatch.org/index.php/Project_On_Government_Oversight</v>
      </c>
      <c r="K384" s="9" t="s">
        <v>246</v>
      </c>
      <c r="L384" s="10">
        <v>20000</v>
      </c>
      <c r="M384" s="10"/>
      <c r="N384" s="10"/>
      <c r="O384" s="10"/>
      <c r="P384" s="10"/>
      <c r="Q384" s="10">
        <v>20000</v>
      </c>
      <c r="R384" t="str">
        <f>IFERROR(IF(VLOOKUP(K384,'Resources Final'!B:F,5,FALSE)=0,"",VLOOKUP(K384,'Resources Final'!B:F,5,FALSE)),"")</f>
        <v/>
      </c>
      <c r="T384" s="9" t="s">
        <v>2132</v>
      </c>
      <c r="U384" s="10"/>
      <c r="V384" s="10"/>
      <c r="W384" s="10">
        <v>6000</v>
      </c>
      <c r="X384" s="10">
        <v>6000</v>
      </c>
    </row>
    <row r="385" spans="1:24" x14ac:dyDescent="0.2">
      <c r="A385" s="9" t="s">
        <v>2913</v>
      </c>
      <c r="B385" s="10">
        <v>35000</v>
      </c>
      <c r="C385" s="10"/>
      <c r="D385" s="10"/>
      <c r="E385" s="10"/>
      <c r="F385" s="10"/>
      <c r="G385" s="10"/>
      <c r="H385" s="10">
        <v>35000</v>
      </c>
      <c r="I385" t="str">
        <f>IFERROR(IF(VLOOKUP(A385,'Resources Final'!B:F,5,FALSE)=0,"",VLOOKUP(A385,'Resources Final'!B:F,5,FALSE)),"")</f>
        <v/>
      </c>
      <c r="K385" s="9" t="s">
        <v>2894</v>
      </c>
      <c r="L385" s="10">
        <v>19643</v>
      </c>
      <c r="M385" s="10"/>
      <c r="N385" s="10"/>
      <c r="O385" s="10"/>
      <c r="P385" s="10"/>
      <c r="Q385" s="10">
        <v>19643</v>
      </c>
      <c r="R385" t="str">
        <f>IFERROR(IF(VLOOKUP(K385,'Resources Final'!B:F,5,FALSE)=0,"",VLOOKUP(K385,'Resources Final'!B:F,5,FALSE)),"")</f>
        <v/>
      </c>
      <c r="T385" s="9" t="s">
        <v>2905</v>
      </c>
      <c r="U385" s="10"/>
      <c r="V385" s="10"/>
      <c r="W385" s="10">
        <v>6000</v>
      </c>
      <c r="X385" s="10">
        <v>6000</v>
      </c>
    </row>
    <row r="386" spans="1:24" x14ac:dyDescent="0.2">
      <c r="A386" s="9" t="s">
        <v>2187</v>
      </c>
      <c r="B386" s="10"/>
      <c r="C386" s="10"/>
      <c r="D386" s="10"/>
      <c r="E386" s="10">
        <v>35000</v>
      </c>
      <c r="F386" s="10"/>
      <c r="G386" s="10"/>
      <c r="H386" s="10">
        <v>35000</v>
      </c>
      <c r="I386" t="str">
        <f>IFERROR(IF(VLOOKUP(A386,'Resources Final'!B:F,5,FALSE)=0,"",VLOOKUP(A386,'Resources Final'!B:F,5,FALSE)),"")</f>
        <v/>
      </c>
      <c r="K386" s="9" t="s">
        <v>2698</v>
      </c>
      <c r="L386" s="10">
        <v>19480</v>
      </c>
      <c r="M386" s="10"/>
      <c r="N386" s="10"/>
      <c r="O386" s="10"/>
      <c r="P386" s="10"/>
      <c r="Q386" s="10">
        <v>19480</v>
      </c>
      <c r="R386" t="str">
        <f>IFERROR(IF(VLOOKUP(K386,'Resources Final'!B:F,5,FALSE)=0,"",VLOOKUP(K386,'Resources Final'!B:F,5,FALSE)),"")</f>
        <v/>
      </c>
      <c r="T386" s="9" t="s">
        <v>2441</v>
      </c>
      <c r="U386" s="10"/>
      <c r="V386" s="10"/>
      <c r="W386" s="10">
        <v>6000</v>
      </c>
      <c r="X386" s="10">
        <v>6000</v>
      </c>
    </row>
    <row r="387" spans="1:24" x14ac:dyDescent="0.2">
      <c r="A387" s="9" t="s">
        <v>1703</v>
      </c>
      <c r="B387" s="10"/>
      <c r="C387" s="10"/>
      <c r="D387" s="10"/>
      <c r="E387" s="10">
        <v>35000</v>
      </c>
      <c r="F387" s="10"/>
      <c r="G387" s="10"/>
      <c r="H387" s="10">
        <v>35000</v>
      </c>
      <c r="I387" t="str">
        <f>IFERROR(IF(VLOOKUP(A387,'Resources Final'!B:F,5,FALSE)=0,"",VLOOKUP(A387,'Resources Final'!B:F,5,FALSE)),"")</f>
        <v>https://www.sourcewatch.org/index.php/Interfaith_Center_of_New_York</v>
      </c>
      <c r="K387" s="9" t="s">
        <v>3822</v>
      </c>
      <c r="L387" s="10">
        <v>19000</v>
      </c>
      <c r="M387" s="10"/>
      <c r="N387" s="10"/>
      <c r="O387" s="10"/>
      <c r="P387" s="10"/>
      <c r="Q387" s="10">
        <v>19000</v>
      </c>
      <c r="R387" t="str">
        <f>IFERROR(IF(VLOOKUP(K387,'Resources Final'!B:F,5,FALSE)=0,"",VLOOKUP(K387,'Resources Final'!B:F,5,FALSE)),"")</f>
        <v/>
      </c>
      <c r="T387" s="9" t="s">
        <v>2823</v>
      </c>
      <c r="U387" s="10"/>
      <c r="V387" s="10"/>
      <c r="W387" s="10">
        <v>6000</v>
      </c>
      <c r="X387" s="10">
        <v>6000</v>
      </c>
    </row>
    <row r="388" spans="1:24" x14ac:dyDescent="0.2">
      <c r="A388" s="9" t="s">
        <v>160</v>
      </c>
      <c r="B388" s="10">
        <v>10000</v>
      </c>
      <c r="C388" s="10"/>
      <c r="D388" s="10">
        <v>25000</v>
      </c>
      <c r="E388" s="10"/>
      <c r="F388" s="10"/>
      <c r="G388" s="10"/>
      <c r="H388" s="10">
        <v>35000</v>
      </c>
      <c r="I388" t="str">
        <f>IFERROR(IF(VLOOKUP(A388,'Resources Final'!B:F,5,FALSE)=0,"",VLOOKUP(A388,'Resources Final'!B:F,5,FALSE)),"")</f>
        <v>https://www.sourcewatch.org/index.php/Alliance_for_School_Choice</v>
      </c>
      <c r="K388" s="9" t="s">
        <v>707</v>
      </c>
      <c r="L388" s="10">
        <v>18500</v>
      </c>
      <c r="M388" s="10"/>
      <c r="N388" s="10"/>
      <c r="O388" s="10"/>
      <c r="P388" s="10"/>
      <c r="Q388" s="10">
        <v>18500</v>
      </c>
      <c r="R388" t="str">
        <f>IFERROR(IF(VLOOKUP(K388,'Resources Final'!B:F,5,FALSE)=0,"",VLOOKUP(K388,'Resources Final'!B:F,5,FALSE)),"")</f>
        <v/>
      </c>
      <c r="T388" s="9" t="s">
        <v>2393</v>
      </c>
      <c r="U388" s="10"/>
      <c r="V388" s="10"/>
      <c r="W388" s="10">
        <v>6000</v>
      </c>
      <c r="X388" s="10">
        <v>6000</v>
      </c>
    </row>
    <row r="389" spans="1:24" x14ac:dyDescent="0.2">
      <c r="A389" s="9" t="s">
        <v>575</v>
      </c>
      <c r="B389" s="10">
        <v>35000</v>
      </c>
      <c r="C389" s="10"/>
      <c r="D389" s="10"/>
      <c r="E389" s="10"/>
      <c r="F389" s="10"/>
      <c r="G389" s="10"/>
      <c r="H389" s="10">
        <v>35000</v>
      </c>
      <c r="I389" t="str">
        <f>IFERROR(IF(VLOOKUP(A389,'Resources Final'!B:F,5,FALSE)=0,"",VLOOKUP(A389,'Resources Final'!B:F,5,FALSE)),"")</f>
        <v>https://www.sourcewatch.org/index.php/California_Policy_Center</v>
      </c>
      <c r="K389" s="9" t="s">
        <v>787</v>
      </c>
      <c r="L389" s="10">
        <v>18300</v>
      </c>
      <c r="M389" s="10"/>
      <c r="N389" s="10"/>
      <c r="O389" s="10"/>
      <c r="P389" s="10"/>
      <c r="Q389" s="10">
        <v>18300</v>
      </c>
      <c r="R389" t="str">
        <f>IFERROR(IF(VLOOKUP(K389,'Resources Final'!B:F,5,FALSE)=0,"",VLOOKUP(K389,'Resources Final'!B:F,5,FALSE)),"")</f>
        <v/>
      </c>
      <c r="T389" s="9" t="s">
        <v>2422</v>
      </c>
      <c r="U389" s="10"/>
      <c r="V389" s="10"/>
      <c r="W389" s="10">
        <v>6000</v>
      </c>
      <c r="X389" s="10">
        <v>6000</v>
      </c>
    </row>
    <row r="390" spans="1:24" x14ac:dyDescent="0.2">
      <c r="A390" s="9" t="s">
        <v>1409</v>
      </c>
      <c r="B390" s="10">
        <v>35000</v>
      </c>
      <c r="C390" s="10"/>
      <c r="D390" s="10"/>
      <c r="E390" s="10"/>
      <c r="F390" s="10"/>
      <c r="G390" s="10"/>
      <c r="H390" s="10">
        <v>35000</v>
      </c>
      <c r="I390" t="str">
        <f>IFERROR(IF(VLOOKUP(A390,'Resources Final'!B:F,5,FALSE)=0,"",VLOOKUP(A390,'Resources Final'!B:F,5,FALSE)),"")</f>
        <v/>
      </c>
      <c r="K390" s="9" t="s">
        <v>3992</v>
      </c>
      <c r="L390" s="10">
        <v>18000</v>
      </c>
      <c r="M390" s="10"/>
      <c r="N390" s="10"/>
      <c r="O390" s="10"/>
      <c r="P390" s="10"/>
      <c r="Q390" s="10">
        <v>18000</v>
      </c>
      <c r="R390" t="str">
        <f>IFERROR(IF(VLOOKUP(K390,'Resources Final'!B:F,5,FALSE)=0,"",VLOOKUP(K390,'Resources Final'!B:F,5,FALSE)),"")</f>
        <v/>
      </c>
      <c r="T390" s="9" t="s">
        <v>2747</v>
      </c>
      <c r="U390" s="10"/>
      <c r="V390" s="10"/>
      <c r="W390" s="10">
        <v>6000</v>
      </c>
      <c r="X390" s="10">
        <v>6000</v>
      </c>
    </row>
    <row r="391" spans="1:24" x14ac:dyDescent="0.2">
      <c r="A391" s="9" t="s">
        <v>1685</v>
      </c>
      <c r="B391" s="10"/>
      <c r="C391" s="10"/>
      <c r="D391" s="10">
        <v>35000</v>
      </c>
      <c r="E391" s="10"/>
      <c r="F391" s="10"/>
      <c r="G391" s="10"/>
      <c r="H391" s="10">
        <v>35000</v>
      </c>
      <c r="I391" t="str">
        <f>IFERROR(IF(VLOOKUP(A391,'Resources Final'!B:F,5,FALSE)=0,"",VLOOKUP(A391,'Resources Final'!B:F,5,FALSE)),"")</f>
        <v>https://www.sourcewatch.org/index.php/Institute_for_Policy_Innovation</v>
      </c>
      <c r="K391" s="9" t="s">
        <v>57</v>
      </c>
      <c r="L391" s="10">
        <v>18000</v>
      </c>
      <c r="M391" s="10"/>
      <c r="N391" s="10"/>
      <c r="O391" s="10"/>
      <c r="P391" s="10"/>
      <c r="Q391" s="10">
        <v>18000</v>
      </c>
      <c r="R391" t="str">
        <f>IFERROR(IF(VLOOKUP(K391,'Resources Final'!B:F,5,FALSE)=0,"",VLOOKUP(K391,'Resources Final'!B:F,5,FALSE)),"")</f>
        <v/>
      </c>
      <c r="T391" s="9" t="s">
        <v>2539</v>
      </c>
      <c r="U391" s="10"/>
      <c r="V391" s="10"/>
      <c r="W391" s="10">
        <v>6000</v>
      </c>
      <c r="X391" s="10">
        <v>6000</v>
      </c>
    </row>
    <row r="392" spans="1:24" x14ac:dyDescent="0.2">
      <c r="A392" s="9" t="s">
        <v>4516</v>
      </c>
      <c r="B392" s="10">
        <v>35000</v>
      </c>
      <c r="C392" s="10"/>
      <c r="D392" s="10"/>
      <c r="E392" s="10"/>
      <c r="F392" s="10"/>
      <c r="G392" s="10"/>
      <c r="H392" s="10">
        <v>35000</v>
      </c>
      <c r="I392" t="str">
        <f>IFERROR(IF(VLOOKUP(A392,'Resources Final'!B:F,5,FALSE)=0,"",VLOOKUP(A392,'Resources Final'!B:F,5,FALSE)),"")</f>
        <v/>
      </c>
      <c r="K392" s="9" t="s">
        <v>3843</v>
      </c>
      <c r="L392" s="10">
        <v>17700</v>
      </c>
      <c r="M392" s="10"/>
      <c r="N392" s="10"/>
      <c r="O392" s="10"/>
      <c r="P392" s="10"/>
      <c r="Q392" s="10">
        <v>17700</v>
      </c>
      <c r="R392" t="str">
        <f>IFERROR(IF(VLOOKUP(K392,'Resources Final'!B:F,5,FALSE)=0,"",VLOOKUP(K392,'Resources Final'!B:F,5,FALSE)),"")</f>
        <v/>
      </c>
      <c r="T392" s="9" t="s">
        <v>2021</v>
      </c>
      <c r="U392" s="10"/>
      <c r="V392" s="10"/>
      <c r="W392" s="10">
        <v>6000</v>
      </c>
      <c r="X392" s="10">
        <v>6000</v>
      </c>
    </row>
    <row r="393" spans="1:24" x14ac:dyDescent="0.2">
      <c r="A393" s="9" t="s">
        <v>4448</v>
      </c>
      <c r="B393" s="10">
        <v>35000</v>
      </c>
      <c r="C393" s="10"/>
      <c r="D393" s="10"/>
      <c r="E393" s="10"/>
      <c r="F393" s="10"/>
      <c r="G393" s="10"/>
      <c r="H393" s="10">
        <v>35000</v>
      </c>
      <c r="I393" t="str">
        <f>IFERROR(IF(VLOOKUP(A393,'Resources Final'!B:F,5,FALSE)=0,"",VLOOKUP(A393,'Resources Final'!B:F,5,FALSE)),"")</f>
        <v/>
      </c>
      <c r="K393" s="9" t="s">
        <v>3325</v>
      </c>
      <c r="L393" s="10">
        <v>17400</v>
      </c>
      <c r="M393" s="10"/>
      <c r="N393" s="10"/>
      <c r="O393" s="10"/>
      <c r="P393" s="10"/>
      <c r="Q393" s="10">
        <v>17400</v>
      </c>
      <c r="R393" t="str">
        <f>IFERROR(IF(VLOOKUP(K393,'Resources Final'!B:F,5,FALSE)=0,"",VLOOKUP(K393,'Resources Final'!B:F,5,FALSE)),"")</f>
        <v/>
      </c>
      <c r="T393" s="9" t="s">
        <v>2201</v>
      </c>
      <c r="U393" s="10"/>
      <c r="V393" s="10"/>
      <c r="W393" s="10">
        <v>6000</v>
      </c>
      <c r="X393" s="10">
        <v>6000</v>
      </c>
    </row>
    <row r="394" spans="1:24" x14ac:dyDescent="0.2">
      <c r="A394" s="9" t="s">
        <v>1285</v>
      </c>
      <c r="B394" s="10">
        <v>35000</v>
      </c>
      <c r="C394" s="10"/>
      <c r="D394" s="10"/>
      <c r="E394" s="10"/>
      <c r="F394" s="10"/>
      <c r="G394" s="10"/>
      <c r="H394" s="10">
        <v>35000</v>
      </c>
      <c r="I394" t="str">
        <f>IFERROR(IF(VLOOKUP(A394,'Resources Final'!B:F,5,FALSE)=0,"",VLOOKUP(A394,'Resources Final'!B:F,5,FALSE)),"")</f>
        <v>https://www.sourcewatch.org/index.php/Free_Enterprise_Foundation_(Australia)</v>
      </c>
      <c r="K394" s="9" t="s">
        <v>821</v>
      </c>
      <c r="L394" s="10">
        <v>17000</v>
      </c>
      <c r="M394" s="10"/>
      <c r="N394" s="10"/>
      <c r="O394" s="10"/>
      <c r="P394" s="10"/>
      <c r="Q394" s="10">
        <v>17000</v>
      </c>
      <c r="R394" t="str">
        <f>IFERROR(IF(VLOOKUP(K394,'Resources Final'!B:F,5,FALSE)=0,"",VLOOKUP(K394,'Resources Final'!B:F,5,FALSE)),"")</f>
        <v/>
      </c>
      <c r="T394" s="9" t="s">
        <v>2379</v>
      </c>
      <c r="U394" s="10"/>
      <c r="V394" s="10"/>
      <c r="W394" s="10">
        <v>6000</v>
      </c>
      <c r="X394" s="10">
        <v>6000</v>
      </c>
    </row>
    <row r="395" spans="1:24" x14ac:dyDescent="0.2">
      <c r="A395" s="9" t="s">
        <v>3013</v>
      </c>
      <c r="B395" s="10">
        <v>33000</v>
      </c>
      <c r="C395" s="10"/>
      <c r="D395" s="10"/>
      <c r="E395" s="10"/>
      <c r="F395" s="10"/>
      <c r="G395" s="10"/>
      <c r="H395" s="10">
        <v>33000</v>
      </c>
      <c r="I395" t="str">
        <f>IFERROR(IF(VLOOKUP(A395,'Resources Final'!B:F,5,FALSE)=0,"",VLOOKUP(A395,'Resources Final'!B:F,5,FALSE)),"")</f>
        <v/>
      </c>
      <c r="K395" s="9" t="s">
        <v>2733</v>
      </c>
      <c r="L395" s="10">
        <v>16500</v>
      </c>
      <c r="M395" s="10"/>
      <c r="N395" s="10"/>
      <c r="O395" s="10"/>
      <c r="P395" s="10"/>
      <c r="Q395" s="10">
        <v>16500</v>
      </c>
      <c r="R395" t="str">
        <f>IFERROR(IF(VLOOKUP(K395,'Resources Final'!B:F,5,FALSE)=0,"",VLOOKUP(K395,'Resources Final'!B:F,5,FALSE)),"")</f>
        <v/>
      </c>
      <c r="T395" s="9" t="s">
        <v>2022</v>
      </c>
      <c r="U395" s="10"/>
      <c r="V395" s="10"/>
      <c r="W395" s="10">
        <v>6000</v>
      </c>
      <c r="X395" s="10">
        <v>6000</v>
      </c>
    </row>
    <row r="396" spans="1:24" x14ac:dyDescent="0.2">
      <c r="A396" s="9" t="s">
        <v>874</v>
      </c>
      <c r="B396" s="10">
        <v>32500</v>
      </c>
      <c r="C396" s="10"/>
      <c r="D396" s="10"/>
      <c r="E396" s="10"/>
      <c r="F396" s="10"/>
      <c r="G396" s="10"/>
      <c r="H396" s="10">
        <v>32500</v>
      </c>
      <c r="I396" t="str">
        <f>IFERROR(IF(VLOOKUP(A396,'Resources Final'!B:F,5,FALSE)=0,"",VLOOKUP(A396,'Resources Final'!B:F,5,FALSE)),"")</f>
        <v/>
      </c>
      <c r="K396" s="9" t="s">
        <v>3786</v>
      </c>
      <c r="L396" s="10">
        <v>16364</v>
      </c>
      <c r="M396" s="10"/>
      <c r="N396" s="10"/>
      <c r="O396" s="10"/>
      <c r="P396" s="10"/>
      <c r="Q396" s="10">
        <v>16364</v>
      </c>
      <c r="R396" t="str">
        <f>IFERROR(IF(VLOOKUP(K396,'Resources Final'!B:F,5,FALSE)=0,"",VLOOKUP(K396,'Resources Final'!B:F,5,FALSE)),"")</f>
        <v/>
      </c>
      <c r="T396" s="9" t="s">
        <v>2395</v>
      </c>
      <c r="U396" s="10"/>
      <c r="V396" s="10"/>
      <c r="W396" s="10">
        <v>6000</v>
      </c>
      <c r="X396" s="10">
        <v>6000</v>
      </c>
    </row>
    <row r="397" spans="1:24" x14ac:dyDescent="0.2">
      <c r="A397" s="9" t="s">
        <v>2157</v>
      </c>
      <c r="B397" s="10">
        <v>32235</v>
      </c>
      <c r="C397" s="10"/>
      <c r="D397" s="10"/>
      <c r="E397" s="10"/>
      <c r="F397" s="10"/>
      <c r="G397" s="10"/>
      <c r="H397" s="10">
        <v>32235</v>
      </c>
      <c r="I397" t="str">
        <f>IFERROR(IF(VLOOKUP(A397,'Resources Final'!B:F,5,FALSE)=0,"",VLOOKUP(A397,'Resources Final'!B:F,5,FALSE)),"")</f>
        <v>https://www.sourcewatch.org/index.php/Libertas_Institute</v>
      </c>
      <c r="K397" s="9" t="s">
        <v>3116</v>
      </c>
      <c r="L397" s="10">
        <v>16350</v>
      </c>
      <c r="M397" s="10"/>
      <c r="N397" s="10"/>
      <c r="O397" s="10"/>
      <c r="P397" s="10"/>
      <c r="Q397" s="10">
        <v>16350</v>
      </c>
      <c r="R397" t="str">
        <f>IFERROR(IF(VLOOKUP(K397,'Resources Final'!B:F,5,FALSE)=0,"",VLOOKUP(K397,'Resources Final'!B:F,5,FALSE)),"")</f>
        <v/>
      </c>
      <c r="T397" s="9" t="s">
        <v>2636</v>
      </c>
      <c r="U397" s="10"/>
      <c r="V397" s="10"/>
      <c r="W397" s="10">
        <v>6000</v>
      </c>
      <c r="X397" s="10">
        <v>6000</v>
      </c>
    </row>
    <row r="398" spans="1:24" x14ac:dyDescent="0.2">
      <c r="A398" s="9" t="s">
        <v>3888</v>
      </c>
      <c r="B398" s="10">
        <v>32000</v>
      </c>
      <c r="C398" s="10"/>
      <c r="D398" s="10"/>
      <c r="E398" s="10"/>
      <c r="F398" s="10"/>
      <c r="G398" s="10"/>
      <c r="H398" s="10">
        <v>32000</v>
      </c>
      <c r="I398" t="str">
        <f>IFERROR(IF(VLOOKUP(A398,'Resources Final'!B:F,5,FALSE)=0,"",VLOOKUP(A398,'Resources Final'!B:F,5,FALSE)),"")</f>
        <v/>
      </c>
      <c r="K398" s="9" t="s">
        <v>4598</v>
      </c>
      <c r="L398" s="10">
        <v>16000</v>
      </c>
      <c r="M398" s="10"/>
      <c r="N398" s="10"/>
      <c r="O398" s="10"/>
      <c r="P398" s="10"/>
      <c r="Q398" s="10">
        <v>16000</v>
      </c>
      <c r="R398" t="str">
        <f>IFERROR(IF(VLOOKUP(K398,'Resources Final'!B:F,5,FALSE)=0,"",VLOOKUP(K398,'Resources Final'!B:F,5,FALSE)),"")</f>
        <v/>
      </c>
      <c r="T398" s="9" t="s">
        <v>2763</v>
      </c>
      <c r="U398" s="10"/>
      <c r="V398" s="10"/>
      <c r="W398" s="10">
        <v>6000</v>
      </c>
      <c r="X398" s="10">
        <v>6000</v>
      </c>
    </row>
    <row r="399" spans="1:24" x14ac:dyDescent="0.2">
      <c r="A399" s="9" t="s">
        <v>173</v>
      </c>
      <c r="B399" s="10"/>
      <c r="C399" s="10"/>
      <c r="D399" s="10"/>
      <c r="E399" s="10">
        <v>32000</v>
      </c>
      <c r="F399" s="10"/>
      <c r="G399" s="10"/>
      <c r="H399" s="10">
        <v>32000</v>
      </c>
      <c r="I399" t="str">
        <f>IFERROR(IF(VLOOKUP(A399,'Resources Final'!B:F,5,FALSE)=0,"",VLOOKUP(A399,'Resources Final'!B:F,5,FALSE)),"")</f>
        <v/>
      </c>
      <c r="K399" s="9" t="s">
        <v>4554</v>
      </c>
      <c r="L399" s="10">
        <v>16000</v>
      </c>
      <c r="M399" s="10"/>
      <c r="N399" s="10"/>
      <c r="O399" s="10"/>
      <c r="P399" s="10"/>
      <c r="Q399" s="10">
        <v>16000</v>
      </c>
      <c r="R399" t="str">
        <f>IFERROR(IF(VLOOKUP(K399,'Resources Final'!B:F,5,FALSE)=0,"",VLOOKUP(K399,'Resources Final'!B:F,5,FALSE)),"")</f>
        <v/>
      </c>
      <c r="T399" s="9" t="s">
        <v>2825</v>
      </c>
      <c r="U399" s="10"/>
      <c r="V399" s="10"/>
      <c r="W399" s="10">
        <v>6000</v>
      </c>
      <c r="X399" s="10">
        <v>6000</v>
      </c>
    </row>
    <row r="400" spans="1:24" x14ac:dyDescent="0.2">
      <c r="A400" s="9" t="s">
        <v>1029</v>
      </c>
      <c r="B400" s="10">
        <v>32000</v>
      </c>
      <c r="C400" s="10"/>
      <c r="D400" s="10"/>
      <c r="E400" s="10"/>
      <c r="F400" s="10"/>
      <c r="G400" s="10"/>
      <c r="H400" s="10">
        <v>32000</v>
      </c>
      <c r="I400" t="str">
        <f>IFERROR(IF(VLOOKUP(A400,'Resources Final'!B:F,5,FALSE)=0,"",VLOOKUP(A400,'Resources Final'!B:F,5,FALSE)),"")</f>
        <v/>
      </c>
      <c r="K400" s="9" t="s">
        <v>975</v>
      </c>
      <c r="L400" s="10">
        <v>15422</v>
      </c>
      <c r="M400" s="10"/>
      <c r="N400" s="10"/>
      <c r="O400" s="10"/>
      <c r="P400" s="10"/>
      <c r="Q400" s="10">
        <v>15422</v>
      </c>
      <c r="R400" t="str">
        <f>IFERROR(IF(VLOOKUP(K400,'Resources Final'!B:F,5,FALSE)=0,"",VLOOKUP(K400,'Resources Final'!B:F,5,FALSE)),"")</f>
        <v/>
      </c>
      <c r="T400" s="9" t="s">
        <v>2553</v>
      </c>
      <c r="U400" s="10"/>
      <c r="V400" s="10"/>
      <c r="W400" s="10">
        <v>6000</v>
      </c>
      <c r="X400" s="10">
        <v>6000</v>
      </c>
    </row>
    <row r="401" spans="1:24" x14ac:dyDescent="0.2">
      <c r="A401" s="9" t="s">
        <v>680</v>
      </c>
      <c r="B401" s="10"/>
      <c r="C401" s="10"/>
      <c r="D401" s="10">
        <v>31500</v>
      </c>
      <c r="E401" s="10"/>
      <c r="F401" s="10"/>
      <c r="G401" s="10"/>
      <c r="H401" s="10">
        <v>31500</v>
      </c>
      <c r="I401" t="str">
        <f>IFERROR(IF(VLOOKUP(A401,'Resources Final'!B:F,5,FALSE)=0,"",VLOOKUP(A401,'Resources Final'!B:F,5,FALSE)),"")</f>
        <v>https://www.desmogblog.com/center-american-experiment</v>
      </c>
      <c r="K401" s="9" t="s">
        <v>3976</v>
      </c>
      <c r="L401" s="10">
        <v>15000</v>
      </c>
      <c r="M401" s="10"/>
      <c r="N401" s="10"/>
      <c r="O401" s="10"/>
      <c r="P401" s="10"/>
      <c r="Q401" s="10">
        <v>15000</v>
      </c>
      <c r="R401" t="str">
        <f>IFERROR(IF(VLOOKUP(K401,'Resources Final'!B:F,5,FALSE)=0,"",VLOOKUP(K401,'Resources Final'!B:F,5,FALSE)),"")</f>
        <v/>
      </c>
      <c r="T401" s="9" t="s">
        <v>2228</v>
      </c>
      <c r="U401" s="10"/>
      <c r="V401" s="10"/>
      <c r="W401" s="10">
        <v>6000</v>
      </c>
      <c r="X401" s="10">
        <v>6000</v>
      </c>
    </row>
    <row r="402" spans="1:24" x14ac:dyDescent="0.2">
      <c r="A402" s="9" t="s">
        <v>689</v>
      </c>
      <c r="B402" s="10"/>
      <c r="C402" s="10"/>
      <c r="D402" s="10"/>
      <c r="E402" s="10"/>
      <c r="F402" s="10">
        <v>30500</v>
      </c>
      <c r="G402" s="10"/>
      <c r="H402" s="10">
        <v>30500</v>
      </c>
      <c r="I402" t="str">
        <f>IFERROR(IF(VLOOKUP(A402,'Resources Final'!B:F,5,FALSE)=0,"",VLOOKUP(A402,'Resources Final'!B:F,5,FALSE)),"")</f>
        <v/>
      </c>
      <c r="K402" s="9" t="s">
        <v>2732</v>
      </c>
      <c r="L402" s="10">
        <v>15000</v>
      </c>
      <c r="M402" s="10"/>
      <c r="N402" s="10"/>
      <c r="O402" s="10"/>
      <c r="P402" s="10"/>
      <c r="Q402" s="10">
        <v>15000</v>
      </c>
      <c r="R402" t="str">
        <f>IFERROR(IF(VLOOKUP(K402,'Resources Final'!B:F,5,FALSE)=0,"",VLOOKUP(K402,'Resources Final'!B:F,5,FALSE)),"")</f>
        <v/>
      </c>
      <c r="T402" s="9" t="s">
        <v>2771</v>
      </c>
      <c r="U402" s="10"/>
      <c r="V402" s="10"/>
      <c r="W402" s="10">
        <v>6000</v>
      </c>
      <c r="X402" s="10">
        <v>6000</v>
      </c>
    </row>
    <row r="403" spans="1:24" x14ac:dyDescent="0.2">
      <c r="A403" s="9" t="s">
        <v>1708</v>
      </c>
      <c r="B403" s="10">
        <v>30000</v>
      </c>
      <c r="C403" s="10"/>
      <c r="D403" s="10"/>
      <c r="E403" s="10"/>
      <c r="F403" s="10"/>
      <c r="G403" s="10"/>
      <c r="H403" s="10">
        <v>30000</v>
      </c>
      <c r="I403" t="str">
        <f>IFERROR(IF(VLOOKUP(A403,'Resources Final'!B:F,5,FALSE)=0,"",VLOOKUP(A403,'Resources Final'!B:F,5,FALSE)),"")</f>
        <v/>
      </c>
      <c r="K403" s="9" t="s">
        <v>736</v>
      </c>
      <c r="L403" s="10">
        <v>15000</v>
      </c>
      <c r="M403" s="10"/>
      <c r="N403" s="10"/>
      <c r="O403" s="10"/>
      <c r="P403" s="10"/>
      <c r="Q403" s="10">
        <v>15000</v>
      </c>
      <c r="R403" t="str">
        <f>IFERROR(IF(VLOOKUP(K403,'Resources Final'!B:F,5,FALSE)=0,"",VLOOKUP(K403,'Resources Final'!B:F,5,FALSE)),"")</f>
        <v/>
      </c>
      <c r="T403" s="9" t="s">
        <v>2683</v>
      </c>
      <c r="U403" s="10"/>
      <c r="V403" s="10"/>
      <c r="W403" s="10">
        <v>6000</v>
      </c>
      <c r="X403" s="10">
        <v>6000</v>
      </c>
    </row>
    <row r="404" spans="1:24" x14ac:dyDescent="0.2">
      <c r="A404" s="9" t="s">
        <v>3855</v>
      </c>
      <c r="B404" s="10">
        <v>30000</v>
      </c>
      <c r="C404" s="10"/>
      <c r="D404" s="10"/>
      <c r="E404" s="10"/>
      <c r="F404" s="10"/>
      <c r="G404" s="10"/>
      <c r="H404" s="10">
        <v>30000</v>
      </c>
      <c r="I404" t="str">
        <f>IFERROR(IF(VLOOKUP(A404,'Resources Final'!B:F,5,FALSE)=0,"",VLOOKUP(A404,'Resources Final'!B:F,5,FALSE)),"")</f>
        <v/>
      </c>
      <c r="K404" s="9" t="s">
        <v>682</v>
      </c>
      <c r="L404" s="10">
        <v>15000</v>
      </c>
      <c r="M404" s="10"/>
      <c r="N404" s="10"/>
      <c r="O404" s="10"/>
      <c r="P404" s="10"/>
      <c r="Q404" s="10">
        <v>15000</v>
      </c>
      <c r="R404" t="str">
        <f>IFERROR(IF(VLOOKUP(K404,'Resources Final'!B:F,5,FALSE)=0,"",VLOOKUP(K404,'Resources Final'!B:F,5,FALSE)),"")</f>
        <v/>
      </c>
      <c r="T404" s="9" t="s">
        <v>2448</v>
      </c>
      <c r="U404" s="10"/>
      <c r="V404" s="10"/>
      <c r="W404" s="10">
        <v>6000</v>
      </c>
      <c r="X404" s="10">
        <v>6000</v>
      </c>
    </row>
    <row r="405" spans="1:24" x14ac:dyDescent="0.2">
      <c r="A405" s="9" t="s">
        <v>2796</v>
      </c>
      <c r="B405" s="10"/>
      <c r="C405" s="10"/>
      <c r="D405" s="10"/>
      <c r="E405" s="10"/>
      <c r="F405" s="10">
        <v>30000</v>
      </c>
      <c r="G405" s="10"/>
      <c r="H405" s="10">
        <v>30000</v>
      </c>
      <c r="I405" t="str">
        <f>IFERROR(IF(VLOOKUP(A405,'Resources Final'!B:F,5,FALSE)=0,"",VLOOKUP(A405,'Resources Final'!B:F,5,FALSE)),"")</f>
        <v/>
      </c>
      <c r="K405" s="9" t="s">
        <v>2436</v>
      </c>
      <c r="L405" s="10">
        <v>15000</v>
      </c>
      <c r="M405" s="10"/>
      <c r="N405" s="10"/>
      <c r="O405" s="10"/>
      <c r="P405" s="10"/>
      <c r="Q405" s="10">
        <v>15000</v>
      </c>
      <c r="R405" t="str">
        <f>IFERROR(IF(VLOOKUP(K405,'Resources Final'!B:F,5,FALSE)=0,"",VLOOKUP(K405,'Resources Final'!B:F,5,FALSE)),"")</f>
        <v/>
      </c>
      <c r="T405" s="9" t="s">
        <v>2684</v>
      </c>
      <c r="U405" s="10"/>
      <c r="V405" s="10"/>
      <c r="W405" s="10">
        <v>6000</v>
      </c>
      <c r="X405" s="10">
        <v>6000</v>
      </c>
    </row>
    <row r="406" spans="1:24" x14ac:dyDescent="0.2">
      <c r="A406" s="9" t="s">
        <v>732</v>
      </c>
      <c r="B406" s="10"/>
      <c r="C406" s="10"/>
      <c r="D406" s="10"/>
      <c r="E406" s="10">
        <v>30000</v>
      </c>
      <c r="F406" s="10"/>
      <c r="G406" s="10"/>
      <c r="H406" s="10">
        <v>30000</v>
      </c>
      <c r="I406" t="str">
        <f>IFERROR(IF(VLOOKUP(A406,'Resources Final'!B:F,5,FALSE)=0,"",VLOOKUP(A406,'Resources Final'!B:F,5,FALSE)),"")</f>
        <v/>
      </c>
      <c r="K406" s="9" t="s">
        <v>4550</v>
      </c>
      <c r="L406" s="10">
        <v>15000</v>
      </c>
      <c r="M406" s="10"/>
      <c r="N406" s="10"/>
      <c r="O406" s="10"/>
      <c r="P406" s="10"/>
      <c r="Q406" s="10">
        <v>15000</v>
      </c>
      <c r="R406" t="str">
        <f>IFERROR(IF(VLOOKUP(K406,'Resources Final'!B:F,5,FALSE)=0,"",VLOOKUP(K406,'Resources Final'!B:F,5,FALSE)),"")</f>
        <v/>
      </c>
      <c r="T406" s="9" t="s">
        <v>2567</v>
      </c>
      <c r="U406" s="10"/>
      <c r="V406" s="10"/>
      <c r="W406" s="10">
        <v>6000</v>
      </c>
      <c r="X406" s="10">
        <v>6000</v>
      </c>
    </row>
    <row r="407" spans="1:24" x14ac:dyDescent="0.2">
      <c r="A407" s="9" t="s">
        <v>711</v>
      </c>
      <c r="B407" s="10"/>
      <c r="C407" s="10"/>
      <c r="D407" s="10"/>
      <c r="E407" s="10"/>
      <c r="F407" s="10">
        <v>30000</v>
      </c>
      <c r="G407" s="10"/>
      <c r="H407" s="10">
        <v>30000</v>
      </c>
      <c r="I407" t="str">
        <f>IFERROR(IF(VLOOKUP(A407,'Resources Final'!B:F,5,FALSE)=0,"",VLOOKUP(A407,'Resources Final'!B:F,5,FALSE)),"")</f>
        <v/>
      </c>
      <c r="K407" s="9" t="s">
        <v>1806</v>
      </c>
      <c r="L407" s="10">
        <v>15000</v>
      </c>
      <c r="M407" s="10"/>
      <c r="N407" s="10"/>
      <c r="O407" s="10"/>
      <c r="P407" s="10"/>
      <c r="Q407" s="10">
        <v>15000</v>
      </c>
      <c r="R407" t="str">
        <f>IFERROR(IF(VLOOKUP(K407,'Resources Final'!B:F,5,FALSE)=0,"",VLOOKUP(K407,'Resources Final'!B:F,5,FALSE)),"")</f>
        <v/>
      </c>
      <c r="T407" s="9" t="s">
        <v>2047</v>
      </c>
      <c r="U407" s="10"/>
      <c r="V407" s="10"/>
      <c r="W407" s="10">
        <v>6000</v>
      </c>
      <c r="X407" s="10">
        <v>6000</v>
      </c>
    </row>
    <row r="408" spans="1:24" x14ac:dyDescent="0.2">
      <c r="A408" s="9" t="s">
        <v>1283</v>
      </c>
      <c r="B408" s="10"/>
      <c r="C408" s="10"/>
      <c r="D408" s="10">
        <v>30000</v>
      </c>
      <c r="E408" s="10"/>
      <c r="F408" s="10"/>
      <c r="G408" s="10"/>
      <c r="H408" s="10">
        <v>30000</v>
      </c>
      <c r="I408" t="str">
        <f>IFERROR(IF(VLOOKUP(A408,'Resources Final'!B:F,5,FALSE)=0,"",VLOOKUP(A408,'Resources Final'!B:F,5,FALSE)),"")</f>
        <v>https://www.sourcewatch.org/index.php/Free_Enterprise_Education_Institute</v>
      </c>
      <c r="K408" s="9" t="s">
        <v>1443</v>
      </c>
      <c r="L408" s="10">
        <v>15000</v>
      </c>
      <c r="M408" s="10"/>
      <c r="N408" s="10"/>
      <c r="O408" s="10"/>
      <c r="P408" s="10"/>
      <c r="Q408" s="10">
        <v>15000</v>
      </c>
      <c r="R408" t="str">
        <f>IFERROR(IF(VLOOKUP(K408,'Resources Final'!B:F,5,FALSE)=0,"",VLOOKUP(K408,'Resources Final'!B:F,5,FALSE)),"")</f>
        <v/>
      </c>
      <c r="T408" s="9" t="s">
        <v>2527</v>
      </c>
      <c r="U408" s="10"/>
      <c r="V408" s="10"/>
      <c r="W408" s="10">
        <v>6000</v>
      </c>
      <c r="X408" s="10">
        <v>6000</v>
      </c>
    </row>
    <row r="409" spans="1:24" x14ac:dyDescent="0.2">
      <c r="A409" s="9" t="s">
        <v>659</v>
      </c>
      <c r="B409" s="10"/>
      <c r="C409" s="10"/>
      <c r="D409" s="10"/>
      <c r="E409" s="10"/>
      <c r="F409" s="10">
        <v>30000</v>
      </c>
      <c r="G409" s="10"/>
      <c r="H409" s="10">
        <v>30000</v>
      </c>
      <c r="I409" t="str">
        <f>IFERROR(IF(VLOOKUP(A409,'Resources Final'!B:F,5,FALSE)=0,"",VLOOKUP(A409,'Resources Final'!B:F,5,FALSE)),"")</f>
        <v/>
      </c>
      <c r="K409" s="9" t="s">
        <v>3215</v>
      </c>
      <c r="L409" s="10">
        <v>14700</v>
      </c>
      <c r="M409" s="10"/>
      <c r="N409" s="10"/>
      <c r="O409" s="10"/>
      <c r="P409" s="10"/>
      <c r="Q409" s="10">
        <v>14700</v>
      </c>
      <c r="R409" t="str">
        <f>IFERROR(IF(VLOOKUP(K409,'Resources Final'!B:F,5,FALSE)=0,"",VLOOKUP(K409,'Resources Final'!B:F,5,FALSE)),"")</f>
        <v/>
      </c>
      <c r="T409" s="9" t="s">
        <v>2415</v>
      </c>
      <c r="U409" s="10"/>
      <c r="V409" s="10"/>
      <c r="W409" s="10">
        <v>6000</v>
      </c>
      <c r="X409" s="10">
        <v>6000</v>
      </c>
    </row>
    <row r="410" spans="1:24" x14ac:dyDescent="0.2">
      <c r="A410" s="9" t="s">
        <v>655</v>
      </c>
      <c r="B410" s="10">
        <v>27500</v>
      </c>
      <c r="C410" s="10"/>
      <c r="D410" s="10"/>
      <c r="E410" s="10"/>
      <c r="F410" s="10"/>
      <c r="G410" s="10"/>
      <c r="H410" s="10">
        <v>27500</v>
      </c>
      <c r="I410" t="str">
        <f>IFERROR(IF(VLOOKUP(A410,'Resources Final'!B:F,5,FALSE)=0,"",VLOOKUP(A410,'Resources Final'!B:F,5,FALSE)),"")</f>
        <v/>
      </c>
      <c r="K410" s="9" t="s">
        <v>2734</v>
      </c>
      <c r="L410" s="10">
        <v>14500</v>
      </c>
      <c r="M410" s="10"/>
      <c r="N410" s="10"/>
      <c r="O410" s="10"/>
      <c r="P410" s="10"/>
      <c r="Q410" s="10">
        <v>14500</v>
      </c>
      <c r="R410" t="str">
        <f>IFERROR(IF(VLOOKUP(K410,'Resources Final'!B:F,5,FALSE)=0,"",VLOOKUP(K410,'Resources Final'!B:F,5,FALSE)),"")</f>
        <v/>
      </c>
      <c r="T410" s="9" t="s">
        <v>2425</v>
      </c>
      <c r="U410" s="10"/>
      <c r="V410" s="10"/>
      <c r="W410" s="10">
        <v>6000</v>
      </c>
      <c r="X410" s="10">
        <v>6000</v>
      </c>
    </row>
    <row r="411" spans="1:24" x14ac:dyDescent="0.2">
      <c r="A411" s="9" t="s">
        <v>4492</v>
      </c>
      <c r="B411" s="10">
        <v>26500</v>
      </c>
      <c r="C411" s="10"/>
      <c r="D411" s="10"/>
      <c r="E411" s="10"/>
      <c r="F411" s="10"/>
      <c r="G411" s="10"/>
      <c r="H411" s="10">
        <v>26500</v>
      </c>
      <c r="I411" t="str">
        <f>IFERROR(IF(VLOOKUP(A411,'Resources Final'!B:F,5,FALSE)=0,"",VLOOKUP(A411,'Resources Final'!B:F,5,FALSE)),"")</f>
        <v/>
      </c>
      <c r="K411" s="9" t="s">
        <v>1518</v>
      </c>
      <c r="L411" s="10">
        <v>14300</v>
      </c>
      <c r="M411" s="10"/>
      <c r="N411" s="10"/>
      <c r="O411" s="10"/>
      <c r="P411" s="10"/>
      <c r="Q411" s="10">
        <v>14300</v>
      </c>
      <c r="R411" t="str">
        <f>IFERROR(IF(VLOOKUP(K411,'Resources Final'!B:F,5,FALSE)=0,"",VLOOKUP(K411,'Resources Final'!B:F,5,FALSE)),"")</f>
        <v/>
      </c>
      <c r="T411" s="9" t="s">
        <v>2396</v>
      </c>
      <c r="U411" s="10"/>
      <c r="V411" s="10"/>
      <c r="W411" s="10">
        <v>6000</v>
      </c>
      <c r="X411" s="10">
        <v>6000</v>
      </c>
    </row>
    <row r="412" spans="1:24" x14ac:dyDescent="0.2">
      <c r="A412" s="9" t="s">
        <v>2748</v>
      </c>
      <c r="B412" s="10"/>
      <c r="C412" s="10"/>
      <c r="D412" s="10"/>
      <c r="E412" s="10"/>
      <c r="F412" s="10">
        <v>26500</v>
      </c>
      <c r="G412" s="10"/>
      <c r="H412" s="10">
        <v>26500</v>
      </c>
      <c r="I412" t="str">
        <f>IFERROR(IF(VLOOKUP(A412,'Resources Final'!B:F,5,FALSE)=0,"",VLOOKUP(A412,'Resources Final'!B:F,5,FALSE)),"")</f>
        <v/>
      </c>
      <c r="K412" s="9" t="s">
        <v>1032</v>
      </c>
      <c r="L412" s="10">
        <v>14000</v>
      </c>
      <c r="M412" s="10"/>
      <c r="N412" s="10"/>
      <c r="O412" s="10"/>
      <c r="P412" s="10"/>
      <c r="Q412" s="10">
        <v>14000</v>
      </c>
      <c r="R412" t="str">
        <f>IFERROR(IF(VLOOKUP(K412,'Resources Final'!B:F,5,FALSE)=0,"",VLOOKUP(K412,'Resources Final'!B:F,5,FALSE)),"")</f>
        <v/>
      </c>
      <c r="T412" s="9" t="s">
        <v>2563</v>
      </c>
      <c r="U412" s="10"/>
      <c r="V412" s="10"/>
      <c r="W412" s="10">
        <v>6000</v>
      </c>
      <c r="X412" s="10">
        <v>6000</v>
      </c>
    </row>
    <row r="413" spans="1:24" x14ac:dyDescent="0.2">
      <c r="A413" s="9" t="s">
        <v>201</v>
      </c>
      <c r="B413" s="10"/>
      <c r="C413" s="10"/>
      <c r="D413" s="10"/>
      <c r="E413" s="10">
        <v>26318</v>
      </c>
      <c r="F413" s="10"/>
      <c r="G413" s="10"/>
      <c r="H413" s="10">
        <v>26318</v>
      </c>
      <c r="I413" t="str">
        <f>IFERROR(IF(VLOOKUP(A413,'Resources Final'!B:F,5,FALSE)=0,"",VLOOKUP(A413,'Resources Final'!B:F,5,FALSE)),"")</f>
        <v/>
      </c>
      <c r="K413" s="9" t="s">
        <v>3860</v>
      </c>
      <c r="L413" s="10">
        <v>13705</v>
      </c>
      <c r="M413" s="10"/>
      <c r="N413" s="10"/>
      <c r="O413" s="10"/>
      <c r="P413" s="10"/>
      <c r="Q413" s="10">
        <v>13705</v>
      </c>
      <c r="R413" t="str">
        <f>IFERROR(IF(VLOOKUP(K413,'Resources Final'!B:F,5,FALSE)=0,"",VLOOKUP(K413,'Resources Final'!B:F,5,FALSE)),"")</f>
        <v/>
      </c>
      <c r="T413" s="9" t="s">
        <v>2464</v>
      </c>
      <c r="U413" s="10"/>
      <c r="V413" s="10"/>
      <c r="W413" s="10">
        <v>6000</v>
      </c>
      <c r="X413" s="10">
        <v>6000</v>
      </c>
    </row>
    <row r="414" spans="1:24" x14ac:dyDescent="0.2">
      <c r="A414" s="9" t="s">
        <v>2077</v>
      </c>
      <c r="B414" s="10">
        <v>19802</v>
      </c>
      <c r="C414" s="10">
        <v>6000</v>
      </c>
      <c r="D414" s="10"/>
      <c r="E414" s="10"/>
      <c r="F414" s="10"/>
      <c r="G414" s="10"/>
      <c r="H414" s="10">
        <v>25802</v>
      </c>
      <c r="I414" t="str">
        <f>IFERROR(IF(VLOOKUP(A414,'Resources Final'!B:F,5,FALSE)=0,"",VLOOKUP(A414,'Resources Final'!B:F,5,FALSE)),"")</f>
        <v/>
      </c>
      <c r="K414" s="9" t="s">
        <v>1459</v>
      </c>
      <c r="L414" s="10">
        <v>13600</v>
      </c>
      <c r="M414" s="10"/>
      <c r="N414" s="10"/>
      <c r="O414" s="10"/>
      <c r="P414" s="10"/>
      <c r="Q414" s="10">
        <v>13600</v>
      </c>
      <c r="R414" t="str">
        <f>IFERROR(IF(VLOOKUP(K414,'Resources Final'!B:F,5,FALSE)=0,"",VLOOKUP(K414,'Resources Final'!B:F,5,FALSE)),"")</f>
        <v/>
      </c>
      <c r="T414" s="9" t="s">
        <v>2480</v>
      </c>
      <c r="U414" s="10"/>
      <c r="V414" s="10"/>
      <c r="W414" s="10">
        <v>6000</v>
      </c>
      <c r="X414" s="10">
        <v>6000</v>
      </c>
    </row>
    <row r="415" spans="1:24" x14ac:dyDescent="0.2">
      <c r="A415" s="9" t="s">
        <v>1147</v>
      </c>
      <c r="B415" s="10"/>
      <c r="C415" s="10"/>
      <c r="D415" s="10"/>
      <c r="E415" s="10"/>
      <c r="F415" s="10">
        <v>25260</v>
      </c>
      <c r="G415" s="10"/>
      <c r="H415" s="10">
        <v>25260</v>
      </c>
      <c r="I415" t="str">
        <f>IFERROR(IF(VLOOKUP(A415,'Resources Final'!B:F,5,FALSE)=0,"",VLOOKUP(A415,'Resources Final'!B:F,5,FALSE)),"")</f>
        <v/>
      </c>
      <c r="K415" s="9" t="s">
        <v>3273</v>
      </c>
      <c r="L415" s="10">
        <v>13500</v>
      </c>
      <c r="M415" s="10"/>
      <c r="N415" s="10"/>
      <c r="O415" s="10"/>
      <c r="P415" s="10"/>
      <c r="Q415" s="10">
        <v>13500</v>
      </c>
      <c r="R415" t="str">
        <f>IFERROR(IF(VLOOKUP(K415,'Resources Final'!B:F,5,FALSE)=0,"",VLOOKUP(K415,'Resources Final'!B:F,5,FALSE)),"")</f>
        <v/>
      </c>
      <c r="T415" s="9" t="s">
        <v>2477</v>
      </c>
      <c r="U415" s="10"/>
      <c r="V415" s="10"/>
      <c r="W415" s="10">
        <v>6000</v>
      </c>
      <c r="X415" s="10">
        <v>6000</v>
      </c>
    </row>
    <row r="416" spans="1:24" x14ac:dyDescent="0.2">
      <c r="A416" s="9" t="s">
        <v>4541</v>
      </c>
      <c r="B416" s="10">
        <v>25100</v>
      </c>
      <c r="C416" s="10"/>
      <c r="D416" s="10"/>
      <c r="E416" s="10"/>
      <c r="F416" s="10"/>
      <c r="G416" s="10"/>
      <c r="H416" s="10">
        <v>25100</v>
      </c>
      <c r="I416" t="str">
        <f>IFERROR(IF(VLOOKUP(A416,'Resources Final'!B:F,5,FALSE)=0,"",VLOOKUP(A416,'Resources Final'!B:F,5,FALSE)),"")</f>
        <v/>
      </c>
      <c r="K416" s="9" t="s">
        <v>2885</v>
      </c>
      <c r="L416" s="10">
        <v>13319</v>
      </c>
      <c r="M416" s="10"/>
      <c r="N416" s="10"/>
      <c r="O416" s="10"/>
      <c r="P416" s="10"/>
      <c r="Q416" s="10">
        <v>13319</v>
      </c>
      <c r="R416" t="str">
        <f>IFERROR(IF(VLOOKUP(K416,'Resources Final'!B:F,5,FALSE)=0,"",VLOOKUP(K416,'Resources Final'!B:F,5,FALSE)),"")</f>
        <v/>
      </c>
      <c r="T416" s="9" t="s">
        <v>1215</v>
      </c>
      <c r="U416" s="10"/>
      <c r="V416" s="10"/>
      <c r="W416" s="10">
        <v>6000</v>
      </c>
      <c r="X416" s="10">
        <v>6000</v>
      </c>
    </row>
    <row r="417" spans="1:24" x14ac:dyDescent="0.2">
      <c r="A417" s="9" t="s">
        <v>2618</v>
      </c>
      <c r="B417" s="10">
        <v>25000</v>
      </c>
      <c r="C417" s="10"/>
      <c r="D417" s="10"/>
      <c r="E417" s="10"/>
      <c r="F417" s="10"/>
      <c r="G417" s="10"/>
      <c r="H417" s="10">
        <v>25000</v>
      </c>
      <c r="I417" t="str">
        <f>IFERROR(IF(VLOOKUP(A417,'Resources Final'!B:F,5,FALSE)=0,"",VLOOKUP(A417,'Resources Final'!B:F,5,FALSE)),"")</f>
        <v/>
      </c>
      <c r="K417" s="9" t="s">
        <v>504</v>
      </c>
      <c r="L417" s="10">
        <v>13000</v>
      </c>
      <c r="M417" s="10"/>
      <c r="N417" s="10"/>
      <c r="O417" s="10"/>
      <c r="P417" s="10"/>
      <c r="Q417" s="10">
        <v>13000</v>
      </c>
      <c r="R417" t="str">
        <f>IFERROR(IF(VLOOKUP(K417,'Resources Final'!B:F,5,FALSE)=0,"",VLOOKUP(K417,'Resources Final'!B:F,5,FALSE)),"")</f>
        <v/>
      </c>
      <c r="T417" s="9" t="s">
        <v>1993</v>
      </c>
      <c r="U417" s="10"/>
      <c r="V417" s="10"/>
      <c r="W417" s="10">
        <v>6000</v>
      </c>
      <c r="X417" s="10">
        <v>6000</v>
      </c>
    </row>
    <row r="418" spans="1:24" x14ac:dyDescent="0.2">
      <c r="A418" s="9" t="s">
        <v>3564</v>
      </c>
      <c r="B418" s="10"/>
      <c r="C418" s="10"/>
      <c r="D418" s="10"/>
      <c r="E418" s="10">
        <v>25000</v>
      </c>
      <c r="F418" s="10"/>
      <c r="G418" s="10"/>
      <c r="H418" s="10">
        <v>25000</v>
      </c>
      <c r="I418" t="str">
        <f>IFERROR(IF(VLOOKUP(A418,'Resources Final'!B:F,5,FALSE)=0,"",VLOOKUP(A418,'Resources Final'!B:F,5,FALSE)),"")</f>
        <v/>
      </c>
      <c r="K418" s="9" t="s">
        <v>2725</v>
      </c>
      <c r="L418" s="10">
        <v>12500</v>
      </c>
      <c r="M418" s="10"/>
      <c r="N418" s="10"/>
      <c r="O418" s="10"/>
      <c r="P418" s="10"/>
      <c r="Q418" s="10">
        <v>12500</v>
      </c>
      <c r="R418" t="str">
        <f>IFERROR(IF(VLOOKUP(K418,'Resources Final'!B:F,5,FALSE)=0,"",VLOOKUP(K418,'Resources Final'!B:F,5,FALSE)),"")</f>
        <v/>
      </c>
      <c r="T418" s="9" t="s">
        <v>1462</v>
      </c>
      <c r="U418" s="10"/>
      <c r="V418" s="10"/>
      <c r="W418" s="10">
        <v>6000</v>
      </c>
      <c r="X418" s="10">
        <v>6000</v>
      </c>
    </row>
    <row r="419" spans="1:24" x14ac:dyDescent="0.2">
      <c r="A419" s="9" t="s">
        <v>4014</v>
      </c>
      <c r="B419" s="10"/>
      <c r="C419" s="10"/>
      <c r="D419" s="10"/>
      <c r="E419" s="10"/>
      <c r="F419" s="10">
        <v>25000</v>
      </c>
      <c r="G419" s="10"/>
      <c r="H419" s="10">
        <v>25000</v>
      </c>
      <c r="I419" t="str">
        <f>IFERROR(IF(VLOOKUP(A419,'Resources Final'!B:F,5,FALSE)=0,"",VLOOKUP(A419,'Resources Final'!B:F,5,FALSE)),"")</f>
        <v/>
      </c>
      <c r="K419" s="9" t="s">
        <v>2485</v>
      </c>
      <c r="L419" s="10">
        <v>12100</v>
      </c>
      <c r="M419" s="10"/>
      <c r="N419" s="10"/>
      <c r="O419" s="10"/>
      <c r="P419" s="10"/>
      <c r="Q419" s="10">
        <v>12100</v>
      </c>
      <c r="R419" t="str">
        <f>IFERROR(IF(VLOOKUP(K419,'Resources Final'!B:F,5,FALSE)=0,"",VLOOKUP(K419,'Resources Final'!B:F,5,FALSE)),"")</f>
        <v/>
      </c>
      <c r="T419" s="9" t="s">
        <v>1413</v>
      </c>
      <c r="U419" s="10"/>
      <c r="V419" s="10"/>
      <c r="W419" s="10">
        <v>6000</v>
      </c>
      <c r="X419" s="10">
        <v>6000</v>
      </c>
    </row>
    <row r="420" spans="1:24" x14ac:dyDescent="0.2">
      <c r="A420" s="9" t="s">
        <v>3542</v>
      </c>
      <c r="B420" s="10"/>
      <c r="C420" s="10"/>
      <c r="D420" s="10">
        <v>25000</v>
      </c>
      <c r="E420" s="10"/>
      <c r="F420" s="10"/>
      <c r="G420" s="10"/>
      <c r="H420" s="10">
        <v>25000</v>
      </c>
      <c r="I420" t="str">
        <f>IFERROR(IF(VLOOKUP(A420,'Resources Final'!B:F,5,FALSE)=0,"",VLOOKUP(A420,'Resources Final'!B:F,5,FALSE)),"")</f>
        <v>https://www.desmogblog.com/tech-central-station</v>
      </c>
      <c r="K420" s="9" t="s">
        <v>3975</v>
      </c>
      <c r="L420" s="10">
        <v>12000</v>
      </c>
      <c r="M420" s="10"/>
      <c r="N420" s="10"/>
      <c r="O420" s="10"/>
      <c r="P420" s="10"/>
      <c r="Q420" s="10">
        <v>12000</v>
      </c>
      <c r="R420" t="str">
        <f>IFERROR(IF(VLOOKUP(K420,'Resources Final'!B:F,5,FALSE)=0,"",VLOOKUP(K420,'Resources Final'!B:F,5,FALSE)),"")</f>
        <v/>
      </c>
      <c r="T420" s="9" t="s">
        <v>1830</v>
      </c>
      <c r="U420" s="10"/>
      <c r="V420" s="10"/>
      <c r="W420" s="10">
        <v>6000</v>
      </c>
      <c r="X420" s="10">
        <v>6000</v>
      </c>
    </row>
    <row r="421" spans="1:24" x14ac:dyDescent="0.2">
      <c r="A421" s="9" t="s">
        <v>4017</v>
      </c>
      <c r="B421" s="10"/>
      <c r="C421" s="10"/>
      <c r="D421" s="10">
        <v>25000</v>
      </c>
      <c r="E421" s="10"/>
      <c r="F421" s="10"/>
      <c r="G421" s="10"/>
      <c r="H421" s="10">
        <v>25000</v>
      </c>
      <c r="I421" t="str">
        <f>IFERROR(IF(VLOOKUP(A421,'Resources Final'!B:F,5,FALSE)=0,"",VLOOKUP(A421,'Resources Final'!B:F,5,FALSE)),"")</f>
        <v/>
      </c>
      <c r="K421" s="9" t="s">
        <v>3984</v>
      </c>
      <c r="L421" s="10">
        <v>12000</v>
      </c>
      <c r="M421" s="10"/>
      <c r="N421" s="10"/>
      <c r="O421" s="10"/>
      <c r="P421" s="10"/>
      <c r="Q421" s="10">
        <v>12000</v>
      </c>
      <c r="R421" t="str">
        <f>IFERROR(IF(VLOOKUP(K421,'Resources Final'!B:F,5,FALSE)=0,"",VLOOKUP(K421,'Resources Final'!B:F,5,FALSE)),"")</f>
        <v/>
      </c>
      <c r="T421" s="9" t="s">
        <v>1607</v>
      </c>
      <c r="U421" s="10"/>
      <c r="V421" s="10"/>
      <c r="W421" s="10">
        <v>6000</v>
      </c>
      <c r="X421" s="10">
        <v>6000</v>
      </c>
    </row>
    <row r="422" spans="1:24" x14ac:dyDescent="0.2">
      <c r="A422" s="9" t="s">
        <v>3107</v>
      </c>
      <c r="B422" s="10"/>
      <c r="C422" s="10"/>
      <c r="D422" s="10"/>
      <c r="E422" s="10">
        <v>25000</v>
      </c>
      <c r="F422" s="10"/>
      <c r="G422" s="10"/>
      <c r="H422" s="10">
        <v>25000</v>
      </c>
      <c r="I422" t="str">
        <f>IFERROR(IF(VLOOKUP(A422,'Resources Final'!B:F,5,FALSE)=0,"",VLOOKUP(A422,'Resources Final'!B:F,5,FALSE)),"")</f>
        <v/>
      </c>
      <c r="K422" s="9" t="s">
        <v>573</v>
      </c>
      <c r="L422" s="10">
        <v>12000</v>
      </c>
      <c r="M422" s="10"/>
      <c r="N422" s="10"/>
      <c r="O422" s="10"/>
      <c r="P422" s="10"/>
      <c r="Q422" s="10">
        <v>12000</v>
      </c>
      <c r="R422" t="str">
        <f>IFERROR(IF(VLOOKUP(K422,'Resources Final'!B:F,5,FALSE)=0,"",VLOOKUP(K422,'Resources Final'!B:F,5,FALSE)),"")</f>
        <v/>
      </c>
      <c r="T422" s="9" t="s">
        <v>1479</v>
      </c>
      <c r="U422" s="10"/>
      <c r="V422" s="10"/>
      <c r="W422" s="10">
        <v>6000</v>
      </c>
      <c r="X422" s="10">
        <v>6000</v>
      </c>
    </row>
    <row r="423" spans="1:24" x14ac:dyDescent="0.2">
      <c r="A423" s="9" t="s">
        <v>1706</v>
      </c>
      <c r="B423" s="10"/>
      <c r="C423" s="10"/>
      <c r="D423" s="10">
        <v>25000</v>
      </c>
      <c r="E423" s="10"/>
      <c r="F423" s="10"/>
      <c r="G423" s="10"/>
      <c r="H423" s="10">
        <v>25000</v>
      </c>
      <c r="I423" t="str">
        <f>IFERROR(IF(VLOOKUP(A423,'Resources Final'!B:F,5,FALSE)=0,"",VLOOKUP(A423,'Resources Final'!B:F,5,FALSE)),"")</f>
        <v>https://www.desmogblog.com/international-policy-network</v>
      </c>
      <c r="K423" s="9" t="s">
        <v>3783</v>
      </c>
      <c r="L423" s="10">
        <v>11900</v>
      </c>
      <c r="M423" s="10"/>
      <c r="N423" s="10"/>
      <c r="O423" s="10"/>
      <c r="P423" s="10"/>
      <c r="Q423" s="10">
        <v>11900</v>
      </c>
      <c r="R423" t="str">
        <f>IFERROR(IF(VLOOKUP(K423,'Resources Final'!B:F,5,FALSE)=0,"",VLOOKUP(K423,'Resources Final'!B:F,5,FALSE)),"")</f>
        <v/>
      </c>
      <c r="T423" s="9" t="s">
        <v>2000</v>
      </c>
      <c r="U423" s="10"/>
      <c r="V423" s="10"/>
      <c r="W423" s="10">
        <v>6000</v>
      </c>
      <c r="X423" s="10">
        <v>6000</v>
      </c>
    </row>
    <row r="424" spans="1:24" x14ac:dyDescent="0.2">
      <c r="A424" s="9" t="s">
        <v>4283</v>
      </c>
      <c r="B424" s="10">
        <v>25000</v>
      </c>
      <c r="C424" s="10"/>
      <c r="D424" s="10"/>
      <c r="E424" s="10"/>
      <c r="F424" s="10"/>
      <c r="G424" s="10"/>
      <c r="H424" s="10">
        <v>25000</v>
      </c>
      <c r="I424" t="str">
        <f>IFERROR(IF(VLOOKUP(A424,'Resources Final'!B:F,5,FALSE)=0,"",VLOOKUP(A424,'Resources Final'!B:F,5,FALSE)),"")</f>
        <v>https://www.sourcewatch.org/index.php/Mississippi_Center_for_Public_Policy</v>
      </c>
      <c r="K424" s="9" t="s">
        <v>3268</v>
      </c>
      <c r="L424" s="10">
        <v>11850</v>
      </c>
      <c r="M424" s="10"/>
      <c r="N424" s="10"/>
      <c r="O424" s="10"/>
      <c r="P424" s="10"/>
      <c r="Q424" s="10">
        <v>11850</v>
      </c>
      <c r="R424" t="str">
        <f>IFERROR(IF(VLOOKUP(K424,'Resources Final'!B:F,5,FALSE)=0,"",VLOOKUP(K424,'Resources Final'!B:F,5,FALSE)),"")</f>
        <v/>
      </c>
      <c r="T424" s="9" t="s">
        <v>1127</v>
      </c>
      <c r="U424" s="10"/>
      <c r="V424" s="10"/>
      <c r="W424" s="10">
        <v>6000</v>
      </c>
      <c r="X424" s="10">
        <v>6000</v>
      </c>
    </row>
    <row r="425" spans="1:24" x14ac:dyDescent="0.2">
      <c r="A425" s="9" t="s">
        <v>3629</v>
      </c>
      <c r="B425" s="10">
        <v>25000</v>
      </c>
      <c r="C425" s="10"/>
      <c r="D425" s="10"/>
      <c r="E425" s="10"/>
      <c r="F425" s="10"/>
      <c r="G425" s="10"/>
      <c r="H425" s="10">
        <v>25000</v>
      </c>
      <c r="I425" t="str">
        <f>IFERROR(IF(VLOOKUP(A425,'Resources Final'!B:F,5,FALSE)=0,"",VLOOKUP(A425,'Resources Final'!B:F,5,FALSE)),"")</f>
        <v>https://www.sourcewatch.org/index.php/Thomas_B._Fordham_Foundation</v>
      </c>
      <c r="K425" s="9" t="s">
        <v>230</v>
      </c>
      <c r="L425" s="10">
        <v>11800</v>
      </c>
      <c r="M425" s="10"/>
      <c r="N425" s="10"/>
      <c r="O425" s="10"/>
      <c r="P425" s="10"/>
      <c r="Q425" s="10">
        <v>11800</v>
      </c>
      <c r="R425" t="str">
        <f>IFERROR(IF(VLOOKUP(K425,'Resources Final'!B:F,5,FALSE)=0,"",VLOOKUP(K425,'Resources Final'!B:F,5,FALSE)),"")</f>
        <v/>
      </c>
      <c r="T425" s="9" t="s">
        <v>1222</v>
      </c>
      <c r="U425" s="10"/>
      <c r="V425" s="10"/>
      <c r="W425" s="10">
        <v>6000</v>
      </c>
      <c r="X425" s="10">
        <v>6000</v>
      </c>
    </row>
    <row r="426" spans="1:24" x14ac:dyDescent="0.2">
      <c r="A426" s="9" t="s">
        <v>3427</v>
      </c>
      <c r="B426" s="10">
        <v>25000</v>
      </c>
      <c r="C426" s="10"/>
      <c r="D426" s="10"/>
      <c r="E426" s="10"/>
      <c r="F426" s="10"/>
      <c r="G426" s="10"/>
      <c r="H426" s="10">
        <v>25000</v>
      </c>
      <c r="I426" t="str">
        <f>IFERROR(IF(VLOOKUP(A426,'Resources Final'!B:F,5,FALSE)=0,"",VLOOKUP(A426,'Resources Final'!B:F,5,FALSE)),"")</f>
        <v/>
      </c>
      <c r="K426" s="9" t="s">
        <v>4382</v>
      </c>
      <c r="L426" s="10">
        <v>11700</v>
      </c>
      <c r="M426" s="10"/>
      <c r="N426" s="10"/>
      <c r="O426" s="10"/>
      <c r="P426" s="10"/>
      <c r="Q426" s="10">
        <v>11700</v>
      </c>
      <c r="R426" t="str">
        <f>IFERROR(IF(VLOOKUP(K426,'Resources Final'!B:F,5,FALSE)=0,"",VLOOKUP(K426,'Resources Final'!B:F,5,FALSE)),"")</f>
        <v/>
      </c>
      <c r="T426" s="9" t="s">
        <v>2006</v>
      </c>
      <c r="U426" s="10"/>
      <c r="V426" s="10"/>
      <c r="W426" s="10">
        <v>6000</v>
      </c>
      <c r="X426" s="10">
        <v>6000</v>
      </c>
    </row>
    <row r="427" spans="1:24" x14ac:dyDescent="0.2">
      <c r="A427" s="9" t="s">
        <v>2603</v>
      </c>
      <c r="B427" s="10"/>
      <c r="C427" s="10"/>
      <c r="D427" s="10">
        <v>25000</v>
      </c>
      <c r="E427" s="10"/>
      <c r="F427" s="10"/>
      <c r="G427" s="10"/>
      <c r="H427" s="10">
        <v>25000</v>
      </c>
      <c r="I427" t="str">
        <f>IFERROR(IF(VLOOKUP(A427,'Resources Final'!B:F,5,FALSE)=0,"",VLOOKUP(A427,'Resources Final'!B:F,5,FALSE)),"")</f>
        <v/>
      </c>
      <c r="K427" s="9" t="s">
        <v>4539</v>
      </c>
      <c r="L427" s="10">
        <v>11500</v>
      </c>
      <c r="M427" s="10"/>
      <c r="N427" s="10"/>
      <c r="O427" s="10"/>
      <c r="P427" s="10"/>
      <c r="Q427" s="10">
        <v>11500</v>
      </c>
      <c r="R427" t="str">
        <f>IFERROR(IF(VLOOKUP(K427,'Resources Final'!B:F,5,FALSE)=0,"",VLOOKUP(K427,'Resources Final'!B:F,5,FALSE)),"")</f>
        <v/>
      </c>
      <c r="T427" s="9" t="s">
        <v>1275</v>
      </c>
      <c r="U427" s="10"/>
      <c r="V427" s="10"/>
      <c r="W427" s="10">
        <v>6000</v>
      </c>
      <c r="X427" s="10">
        <v>6000</v>
      </c>
    </row>
    <row r="428" spans="1:24" x14ac:dyDescent="0.2">
      <c r="A428" s="9" t="s">
        <v>2281</v>
      </c>
      <c r="B428" s="10"/>
      <c r="C428" s="10">
        <v>25000</v>
      </c>
      <c r="D428" s="10"/>
      <c r="E428" s="10"/>
      <c r="F428" s="10"/>
      <c r="G428" s="10"/>
      <c r="H428" s="10">
        <v>25000</v>
      </c>
      <c r="I428" t="str">
        <f>IFERROR(IF(VLOOKUP(A428,'Resources Final'!B:F,5,FALSE)=0,"",VLOOKUP(A428,'Resources Final'!B:F,5,FALSE)),"")</f>
        <v>http://www.sourcewatch.org/index.php/MacIver_Institute</v>
      </c>
      <c r="K428" s="9" t="s">
        <v>4308</v>
      </c>
      <c r="L428" s="10">
        <v>11475</v>
      </c>
      <c r="M428" s="10"/>
      <c r="N428" s="10"/>
      <c r="O428" s="10"/>
      <c r="P428" s="10"/>
      <c r="Q428" s="10">
        <v>11475</v>
      </c>
      <c r="R428" t="str">
        <f>IFERROR(IF(VLOOKUP(K428,'Resources Final'!B:F,5,FALSE)=0,"",VLOOKUP(K428,'Resources Final'!B:F,5,FALSE)),"")</f>
        <v/>
      </c>
      <c r="T428" s="9" t="s">
        <v>1307</v>
      </c>
      <c r="U428" s="10"/>
      <c r="V428" s="10"/>
      <c r="W428" s="10">
        <v>6000</v>
      </c>
      <c r="X428" s="10">
        <v>6000</v>
      </c>
    </row>
    <row r="429" spans="1:24" x14ac:dyDescent="0.2">
      <c r="A429" s="9" t="s">
        <v>3594</v>
      </c>
      <c r="B429" s="10">
        <v>25000</v>
      </c>
      <c r="C429" s="10"/>
      <c r="D429" s="10"/>
      <c r="E429" s="10"/>
      <c r="F429" s="10"/>
      <c r="G429" s="10"/>
      <c r="H429" s="10">
        <v>25000</v>
      </c>
      <c r="I429" t="str">
        <f>IFERROR(IF(VLOOKUP(A429,'Resources Final'!B:F,5,FALSE)=0,"",VLOOKUP(A429,'Resources Final'!B:F,5,FALSE)),"")</f>
        <v/>
      </c>
      <c r="K429" s="9" t="s">
        <v>420</v>
      </c>
      <c r="L429" s="10">
        <v>11250</v>
      </c>
      <c r="M429" s="10"/>
      <c r="N429" s="10"/>
      <c r="O429" s="10"/>
      <c r="P429" s="10"/>
      <c r="Q429" s="10">
        <v>11250</v>
      </c>
      <c r="R429" t="str">
        <f>IFERROR(IF(VLOOKUP(K429,'Resources Final'!B:F,5,FALSE)=0,"",VLOOKUP(K429,'Resources Final'!B:F,5,FALSE)),"")</f>
        <v/>
      </c>
      <c r="T429" s="9" t="s">
        <v>1403</v>
      </c>
      <c r="U429" s="10"/>
      <c r="V429" s="10"/>
      <c r="W429" s="10">
        <v>6000</v>
      </c>
      <c r="X429" s="10">
        <v>6000</v>
      </c>
    </row>
    <row r="430" spans="1:24" x14ac:dyDescent="0.2">
      <c r="A430" s="9" t="s">
        <v>1102</v>
      </c>
      <c r="B430" s="10"/>
      <c r="C430" s="10"/>
      <c r="D430" s="10"/>
      <c r="E430" s="10">
        <v>25000</v>
      </c>
      <c r="F430" s="10"/>
      <c r="G430" s="10"/>
      <c r="H430" s="10">
        <v>25000</v>
      </c>
      <c r="I430" t="str">
        <f>IFERROR(IF(VLOOKUP(A430,'Resources Final'!B:F,5,FALSE)=0,"",VLOOKUP(A430,'Resources Final'!B:F,5,FALSE)),"")</f>
        <v/>
      </c>
      <c r="K430" s="9" t="s">
        <v>3797</v>
      </c>
      <c r="L430" s="10">
        <v>11000</v>
      </c>
      <c r="M430" s="10"/>
      <c r="N430" s="10"/>
      <c r="O430" s="10"/>
      <c r="P430" s="10"/>
      <c r="Q430" s="10">
        <v>11000</v>
      </c>
      <c r="R430" t="str">
        <f>IFERROR(IF(VLOOKUP(K430,'Resources Final'!B:F,5,FALSE)=0,"",VLOOKUP(K430,'Resources Final'!B:F,5,FALSE)),"")</f>
        <v/>
      </c>
      <c r="T430" s="9" t="s">
        <v>1636</v>
      </c>
      <c r="U430" s="10"/>
      <c r="V430" s="10"/>
      <c r="W430" s="10">
        <v>6000</v>
      </c>
      <c r="X430" s="10">
        <v>6000</v>
      </c>
    </row>
    <row r="431" spans="1:24" x14ac:dyDescent="0.2">
      <c r="A431" s="9" t="s">
        <v>1566</v>
      </c>
      <c r="B431" s="10"/>
      <c r="C431" s="10"/>
      <c r="D431" s="10">
        <v>25000</v>
      </c>
      <c r="E431" s="10"/>
      <c r="F431" s="10"/>
      <c r="G431" s="10"/>
      <c r="H431" s="10">
        <v>25000</v>
      </c>
      <c r="I431" t="str">
        <f>IFERROR(IF(VLOOKUP(A431,'Resources Final'!B:F,5,FALSE)=0,"",VLOOKUP(A431,'Resources Final'!B:F,5,FALSE)),"")</f>
        <v/>
      </c>
      <c r="K431" s="9" t="s">
        <v>2741</v>
      </c>
      <c r="L431" s="10">
        <v>11000</v>
      </c>
      <c r="M431" s="10"/>
      <c r="N431" s="10"/>
      <c r="O431" s="10"/>
      <c r="P431" s="10"/>
      <c r="Q431" s="10">
        <v>11000</v>
      </c>
      <c r="R431" t="str">
        <f>IFERROR(IF(VLOOKUP(K431,'Resources Final'!B:F,5,FALSE)=0,"",VLOOKUP(K431,'Resources Final'!B:F,5,FALSE)),"")</f>
        <v/>
      </c>
      <c r="T431" s="9" t="s">
        <v>1435</v>
      </c>
      <c r="U431" s="10"/>
      <c r="V431" s="10"/>
      <c r="W431" s="10">
        <v>6000</v>
      </c>
      <c r="X431" s="10">
        <v>6000</v>
      </c>
    </row>
    <row r="432" spans="1:24" x14ac:dyDescent="0.2">
      <c r="A432" s="9" t="s">
        <v>1171</v>
      </c>
      <c r="B432" s="10">
        <v>25000</v>
      </c>
      <c r="C432" s="10"/>
      <c r="D432" s="10"/>
      <c r="E432" s="10"/>
      <c r="F432" s="10"/>
      <c r="G432" s="10"/>
      <c r="H432" s="10">
        <v>25000</v>
      </c>
      <c r="I432" t="str">
        <f>IFERROR(IF(VLOOKUP(A432,'Resources Final'!B:F,5,FALSE)=0,"",VLOOKUP(A432,'Resources Final'!B:F,5,FALSE)),"")</f>
        <v/>
      </c>
      <c r="K432" s="9" t="s">
        <v>4588</v>
      </c>
      <c r="L432" s="10">
        <v>11000</v>
      </c>
      <c r="M432" s="10"/>
      <c r="N432" s="10"/>
      <c r="O432" s="10"/>
      <c r="P432" s="10"/>
      <c r="Q432" s="10">
        <v>11000</v>
      </c>
      <c r="R432" t="str">
        <f>IFERROR(IF(VLOOKUP(K432,'Resources Final'!B:F,5,FALSE)=0,"",VLOOKUP(K432,'Resources Final'!B:F,5,FALSE)),"")</f>
        <v/>
      </c>
      <c r="T432" s="9" t="s">
        <v>1353</v>
      </c>
      <c r="U432" s="10"/>
      <c r="V432" s="10"/>
      <c r="W432" s="10">
        <v>6000</v>
      </c>
      <c r="X432" s="10">
        <v>6000</v>
      </c>
    </row>
    <row r="433" spans="1:24" x14ac:dyDescent="0.2">
      <c r="A433" s="9" t="s">
        <v>1100</v>
      </c>
      <c r="B433" s="10"/>
      <c r="C433" s="10"/>
      <c r="D433" s="10"/>
      <c r="E433" s="10"/>
      <c r="F433" s="10">
        <v>25000</v>
      </c>
      <c r="G433" s="10"/>
      <c r="H433" s="10">
        <v>25000</v>
      </c>
      <c r="I433" t="str">
        <f>IFERROR(IF(VLOOKUP(A433,'Resources Final'!B:F,5,FALSE)=0,"",VLOOKUP(A433,'Resources Final'!B:F,5,FALSE)),"")</f>
        <v/>
      </c>
      <c r="K433" s="9" t="s">
        <v>2867</v>
      </c>
      <c r="L433" s="10"/>
      <c r="M433" s="10"/>
      <c r="N433" s="10"/>
      <c r="O433" s="10"/>
      <c r="P433" s="10">
        <v>10600</v>
      </c>
      <c r="Q433" s="10">
        <v>10600</v>
      </c>
      <c r="R433" t="str">
        <f>IFERROR(IF(VLOOKUP(K433,'Resources Final'!B:F,5,FALSE)=0,"",VLOOKUP(K433,'Resources Final'!B:F,5,FALSE)),"")</f>
        <v/>
      </c>
      <c r="T433" s="9" t="s">
        <v>1229</v>
      </c>
      <c r="U433" s="10"/>
      <c r="V433" s="10"/>
      <c r="W433" s="10">
        <v>6000</v>
      </c>
      <c r="X433" s="10">
        <v>6000</v>
      </c>
    </row>
    <row r="434" spans="1:24" x14ac:dyDescent="0.2">
      <c r="A434" s="9" t="s">
        <v>686</v>
      </c>
      <c r="B434" s="10"/>
      <c r="C434" s="10"/>
      <c r="D434" s="10"/>
      <c r="E434" s="10"/>
      <c r="F434" s="10">
        <v>25000</v>
      </c>
      <c r="G434" s="10"/>
      <c r="H434" s="10">
        <v>25000</v>
      </c>
      <c r="I434" t="str">
        <f>IFERROR(IF(VLOOKUP(A434,'Resources Final'!B:F,5,FALSE)=0,"",VLOOKUP(A434,'Resources Final'!B:F,5,FALSE)),"")</f>
        <v/>
      </c>
      <c r="K434" s="9" t="s">
        <v>1606</v>
      </c>
      <c r="L434" s="10">
        <v>10600</v>
      </c>
      <c r="M434" s="10"/>
      <c r="N434" s="10"/>
      <c r="O434" s="10"/>
      <c r="P434" s="10"/>
      <c r="Q434" s="10">
        <v>10600</v>
      </c>
      <c r="R434" t="str">
        <f>IFERROR(IF(VLOOKUP(K434,'Resources Final'!B:F,5,FALSE)=0,"",VLOOKUP(K434,'Resources Final'!B:F,5,FALSE)),"")</f>
        <v/>
      </c>
      <c r="T434" s="9" t="s">
        <v>1520</v>
      </c>
      <c r="U434" s="10"/>
      <c r="V434" s="10"/>
      <c r="W434" s="10">
        <v>6000</v>
      </c>
      <c r="X434" s="10">
        <v>6000</v>
      </c>
    </row>
    <row r="435" spans="1:24" x14ac:dyDescent="0.2">
      <c r="A435" s="9" t="s">
        <v>1698</v>
      </c>
      <c r="B435" s="10">
        <v>25000</v>
      </c>
      <c r="C435" s="10"/>
      <c r="D435" s="10"/>
      <c r="E435" s="10"/>
      <c r="F435" s="10"/>
      <c r="G435" s="10"/>
      <c r="H435" s="10">
        <v>25000</v>
      </c>
      <c r="I435" t="str">
        <f>IFERROR(IF(VLOOKUP(A435,'Resources Final'!B:F,5,FALSE)=0,"",VLOOKUP(A435,'Resources Final'!B:F,5,FALSE)),"")</f>
        <v>http://www.sourcewatch.org/index.php/Institute_of_World_Politics</v>
      </c>
      <c r="K435" s="9" t="s">
        <v>2181</v>
      </c>
      <c r="L435" s="10">
        <v>10427</v>
      </c>
      <c r="M435" s="10"/>
      <c r="N435" s="10"/>
      <c r="O435" s="10"/>
      <c r="P435" s="10"/>
      <c r="Q435" s="10">
        <v>10427</v>
      </c>
      <c r="R435" t="str">
        <f>IFERROR(IF(VLOOKUP(K435,'Resources Final'!B:F,5,FALSE)=0,"",VLOOKUP(K435,'Resources Final'!B:F,5,FALSE)),"")</f>
        <v/>
      </c>
      <c r="T435" s="9" t="s">
        <v>1594</v>
      </c>
      <c r="U435" s="10"/>
      <c r="V435" s="10"/>
      <c r="W435" s="10">
        <v>6000</v>
      </c>
      <c r="X435" s="10">
        <v>6000</v>
      </c>
    </row>
    <row r="436" spans="1:24" x14ac:dyDescent="0.2">
      <c r="A436" s="9" t="s">
        <v>2689</v>
      </c>
      <c r="B436" s="10"/>
      <c r="C436" s="10"/>
      <c r="D436" s="10"/>
      <c r="E436" s="10"/>
      <c r="F436" s="10">
        <v>24200</v>
      </c>
      <c r="G436" s="10"/>
      <c r="H436" s="10">
        <v>24200</v>
      </c>
      <c r="I436" t="str">
        <f>IFERROR(IF(VLOOKUP(A436,'Resources Final'!B:F,5,FALSE)=0,"",VLOOKUP(A436,'Resources Final'!B:F,5,FALSE)),"")</f>
        <v/>
      </c>
      <c r="K436" s="9" t="s">
        <v>3763</v>
      </c>
      <c r="L436" s="10">
        <v>10375</v>
      </c>
      <c r="M436" s="10"/>
      <c r="N436" s="10"/>
      <c r="O436" s="10"/>
      <c r="P436" s="10"/>
      <c r="Q436" s="10">
        <v>10375</v>
      </c>
      <c r="R436" t="str">
        <f>IFERROR(IF(VLOOKUP(K436,'Resources Final'!B:F,5,FALSE)=0,"",VLOOKUP(K436,'Resources Final'!B:F,5,FALSE)),"")</f>
        <v/>
      </c>
      <c r="T436" s="9" t="s">
        <v>1405</v>
      </c>
      <c r="U436" s="10"/>
      <c r="V436" s="10"/>
      <c r="W436" s="10">
        <v>6000</v>
      </c>
      <c r="X436" s="10">
        <v>6000</v>
      </c>
    </row>
    <row r="437" spans="1:24" x14ac:dyDescent="0.2">
      <c r="A437" s="9" t="s">
        <v>4479</v>
      </c>
      <c r="B437" s="10">
        <v>23500</v>
      </c>
      <c r="C437" s="10"/>
      <c r="D437" s="10"/>
      <c r="E437" s="10"/>
      <c r="F437" s="10"/>
      <c r="G437" s="10"/>
      <c r="H437" s="10">
        <v>23500</v>
      </c>
      <c r="I437" t="str">
        <f>IFERROR(IF(VLOOKUP(A437,'Resources Final'!B:F,5,FALSE)=0,"",VLOOKUP(A437,'Resources Final'!B:F,5,FALSE)),"")</f>
        <v/>
      </c>
      <c r="K437" s="9" t="s">
        <v>3817</v>
      </c>
      <c r="L437" s="10">
        <v>10000</v>
      </c>
      <c r="M437" s="10"/>
      <c r="N437" s="10"/>
      <c r="O437" s="10"/>
      <c r="P437" s="10"/>
      <c r="Q437" s="10">
        <v>10000</v>
      </c>
      <c r="R437" t="str">
        <f>IFERROR(IF(VLOOKUP(K437,'Resources Final'!B:F,5,FALSE)=0,"",VLOOKUP(K437,'Resources Final'!B:F,5,FALSE)),"")</f>
        <v/>
      </c>
      <c r="T437" s="9" t="s">
        <v>1210</v>
      </c>
      <c r="U437" s="10"/>
      <c r="V437" s="10"/>
      <c r="W437" s="10">
        <v>6000</v>
      </c>
      <c r="X437" s="10">
        <v>6000</v>
      </c>
    </row>
    <row r="438" spans="1:24" x14ac:dyDescent="0.2">
      <c r="A438" s="9" t="s">
        <v>4507</v>
      </c>
      <c r="B438" s="10">
        <v>22500</v>
      </c>
      <c r="C438" s="10"/>
      <c r="D438" s="10"/>
      <c r="E438" s="10"/>
      <c r="F438" s="10"/>
      <c r="G438" s="10"/>
      <c r="H438" s="10">
        <v>22500</v>
      </c>
      <c r="I438" t="str">
        <f>IFERROR(IF(VLOOKUP(A438,'Resources Final'!B:F,5,FALSE)=0,"",VLOOKUP(A438,'Resources Final'!B:F,5,FALSE)),"")</f>
        <v/>
      </c>
      <c r="K438" s="9" t="s">
        <v>3775</v>
      </c>
      <c r="L438" s="10">
        <v>10000</v>
      </c>
      <c r="M438" s="10"/>
      <c r="N438" s="10"/>
      <c r="O438" s="10"/>
      <c r="P438" s="10"/>
      <c r="Q438" s="10">
        <v>10000</v>
      </c>
      <c r="R438" t="str">
        <f>IFERROR(IF(VLOOKUP(K438,'Resources Final'!B:F,5,FALSE)=0,"",VLOOKUP(K438,'Resources Final'!B:F,5,FALSE)),"")</f>
        <v/>
      </c>
      <c r="T438" s="9" t="s">
        <v>1116</v>
      </c>
      <c r="U438" s="10"/>
      <c r="V438" s="10"/>
      <c r="W438" s="10">
        <v>6000</v>
      </c>
      <c r="X438" s="10">
        <v>6000</v>
      </c>
    </row>
    <row r="439" spans="1:24" x14ac:dyDescent="0.2">
      <c r="A439" s="9" t="s">
        <v>1952</v>
      </c>
      <c r="B439" s="10">
        <v>5000</v>
      </c>
      <c r="C439" s="10">
        <v>17500</v>
      </c>
      <c r="D439" s="10"/>
      <c r="E439" s="10"/>
      <c r="F439" s="10"/>
      <c r="G439" s="10"/>
      <c r="H439" s="10">
        <v>22500</v>
      </c>
      <c r="I439" t="str">
        <f>IFERROR(IF(VLOOKUP(A439,'Resources Final'!B:F,5,FALSE)=0,"",VLOOKUP(A439,'Resources Final'!B:F,5,FALSE)),"")</f>
        <v>http://www.sourcewatch.org/index.php/Kansas_Policy_Institute</v>
      </c>
      <c r="K439" s="9" t="s">
        <v>3612</v>
      </c>
      <c r="L439" s="10">
        <v>10000</v>
      </c>
      <c r="M439" s="10"/>
      <c r="N439" s="10"/>
      <c r="O439" s="10"/>
      <c r="P439" s="10"/>
      <c r="Q439" s="10">
        <v>10000</v>
      </c>
      <c r="R439" t="str">
        <f>IFERROR(IF(VLOOKUP(K439,'Resources Final'!B:F,5,FALSE)=0,"",VLOOKUP(K439,'Resources Final'!B:F,5,FALSE)),"")</f>
        <v/>
      </c>
      <c r="T439" s="9" t="s">
        <v>1193</v>
      </c>
      <c r="U439" s="10"/>
      <c r="V439" s="10"/>
      <c r="W439" s="10">
        <v>6000</v>
      </c>
      <c r="X439" s="10">
        <v>6000</v>
      </c>
    </row>
    <row r="440" spans="1:24" x14ac:dyDescent="0.2">
      <c r="A440" s="9" t="s">
        <v>3580</v>
      </c>
      <c r="B440" s="10">
        <v>21900</v>
      </c>
      <c r="C440" s="10"/>
      <c r="D440" s="10"/>
      <c r="E440" s="10"/>
      <c r="F440" s="10"/>
      <c r="G440" s="10"/>
      <c r="H440" s="10">
        <v>21900</v>
      </c>
      <c r="I440" t="str">
        <f>IFERROR(IF(VLOOKUP(A440,'Resources Final'!B:F,5,FALSE)=0,"",VLOOKUP(A440,'Resources Final'!B:F,5,FALSE)),"")</f>
        <v/>
      </c>
      <c r="K440" s="9" t="s">
        <v>2704</v>
      </c>
      <c r="L440" s="10">
        <v>10000</v>
      </c>
      <c r="M440" s="10"/>
      <c r="N440" s="10"/>
      <c r="O440" s="10"/>
      <c r="P440" s="10"/>
      <c r="Q440" s="10">
        <v>10000</v>
      </c>
      <c r="R440" t="str">
        <f>IFERROR(IF(VLOOKUP(K440,'Resources Final'!B:F,5,FALSE)=0,"",VLOOKUP(K440,'Resources Final'!B:F,5,FALSE)),"")</f>
        <v/>
      </c>
      <c r="T440" s="9" t="s">
        <v>1973</v>
      </c>
      <c r="U440" s="10"/>
      <c r="V440" s="10"/>
      <c r="W440" s="10">
        <v>6000</v>
      </c>
      <c r="X440" s="10">
        <v>6000</v>
      </c>
    </row>
    <row r="441" spans="1:24" x14ac:dyDescent="0.2">
      <c r="A441" s="9" t="s">
        <v>277</v>
      </c>
      <c r="B441" s="10"/>
      <c r="C441" s="10"/>
      <c r="D441" s="10"/>
      <c r="E441" s="10">
        <v>21000</v>
      </c>
      <c r="F441" s="10"/>
      <c r="G441" s="10"/>
      <c r="H441" s="10">
        <v>21000</v>
      </c>
      <c r="I441" t="str">
        <f>IFERROR(IF(VLOOKUP(A441,'Resources Final'!B:F,5,FALSE)=0,"",VLOOKUP(A441,'Resources Final'!B:F,5,FALSE)),"")</f>
        <v/>
      </c>
      <c r="K441" s="9" t="s">
        <v>3587</v>
      </c>
      <c r="L441" s="10">
        <v>10000</v>
      </c>
      <c r="M441" s="10"/>
      <c r="N441" s="10"/>
      <c r="O441" s="10"/>
      <c r="P441" s="10"/>
      <c r="Q441" s="10">
        <v>10000</v>
      </c>
      <c r="R441" t="str">
        <f>IFERROR(IF(VLOOKUP(K441,'Resources Final'!B:F,5,FALSE)=0,"",VLOOKUP(K441,'Resources Final'!B:F,5,FALSE)),"")</f>
        <v/>
      </c>
      <c r="T441" s="9" t="s">
        <v>1268</v>
      </c>
      <c r="U441" s="10"/>
      <c r="V441" s="10"/>
      <c r="W441" s="10">
        <v>6000</v>
      </c>
      <c r="X441" s="10">
        <v>6000</v>
      </c>
    </row>
    <row r="442" spans="1:24" x14ac:dyDescent="0.2">
      <c r="A442" s="9" t="s">
        <v>4290</v>
      </c>
      <c r="B442" s="10">
        <v>21000</v>
      </c>
      <c r="C442" s="10"/>
      <c r="D442" s="10"/>
      <c r="E442" s="10"/>
      <c r="F442" s="10"/>
      <c r="G442" s="10"/>
      <c r="H442" s="10">
        <v>21000</v>
      </c>
      <c r="I442" t="str">
        <f>IFERROR(IF(VLOOKUP(A442,'Resources Final'!B:F,5,FALSE)=0,"",VLOOKUP(A442,'Resources Final'!B:F,5,FALSE)),"")</f>
        <v/>
      </c>
      <c r="K442" s="9" t="s">
        <v>2490</v>
      </c>
      <c r="L442" s="10">
        <v>10000</v>
      </c>
      <c r="M442" s="10"/>
      <c r="N442" s="10"/>
      <c r="O442" s="10"/>
      <c r="P442" s="10"/>
      <c r="Q442" s="10">
        <v>10000</v>
      </c>
      <c r="R442" t="str">
        <f>IFERROR(IF(VLOOKUP(K442,'Resources Final'!B:F,5,FALSE)=0,"",VLOOKUP(K442,'Resources Final'!B:F,5,FALSE)),"")</f>
        <v/>
      </c>
      <c r="T442" s="9" t="s">
        <v>1407</v>
      </c>
      <c r="U442" s="10"/>
      <c r="V442" s="10"/>
      <c r="W442" s="10">
        <v>6000</v>
      </c>
      <c r="X442" s="10">
        <v>6000</v>
      </c>
    </row>
    <row r="443" spans="1:24" x14ac:dyDescent="0.2">
      <c r="A443" s="9" t="s">
        <v>3350</v>
      </c>
      <c r="B443" s="10">
        <v>20900</v>
      </c>
      <c r="C443" s="10"/>
      <c r="D443" s="10"/>
      <c r="E443" s="10"/>
      <c r="F443" s="10"/>
      <c r="G443" s="10"/>
      <c r="H443" s="10">
        <v>20900</v>
      </c>
      <c r="I443" t="str">
        <f>IFERROR(IF(VLOOKUP(A443,'Resources Final'!B:F,5,FALSE)=0,"",VLOOKUP(A443,'Resources Final'!B:F,5,FALSE)),"")</f>
        <v/>
      </c>
      <c r="K443" s="9" t="s">
        <v>136</v>
      </c>
      <c r="L443" s="10">
        <v>10000</v>
      </c>
      <c r="M443" s="10"/>
      <c r="N443" s="10"/>
      <c r="O443" s="10"/>
      <c r="P443" s="10"/>
      <c r="Q443" s="10">
        <v>10000</v>
      </c>
      <c r="R443" t="str">
        <f>IFERROR(IF(VLOOKUP(K443,'Resources Final'!B:F,5,FALSE)=0,"",VLOOKUP(K443,'Resources Final'!B:F,5,FALSE)),"")</f>
        <v/>
      </c>
      <c r="T443" s="9" t="s">
        <v>1578</v>
      </c>
      <c r="U443" s="10"/>
      <c r="V443" s="10"/>
      <c r="W443" s="10">
        <v>6000</v>
      </c>
      <c r="X443" s="10">
        <v>6000</v>
      </c>
    </row>
    <row r="444" spans="1:24" x14ac:dyDescent="0.2">
      <c r="A444" s="9" t="s">
        <v>2652</v>
      </c>
      <c r="B444" s="10">
        <v>20000</v>
      </c>
      <c r="C444" s="10"/>
      <c r="D444" s="10"/>
      <c r="E444" s="10"/>
      <c r="F444" s="10"/>
      <c r="G444" s="10"/>
      <c r="H444" s="10">
        <v>20000</v>
      </c>
      <c r="I444" t="str">
        <f>IFERROR(IF(VLOOKUP(A444,'Resources Final'!B:F,5,FALSE)=0,"",VLOOKUP(A444,'Resources Final'!B:F,5,FALSE)),"")</f>
        <v/>
      </c>
      <c r="K444" s="9" t="s">
        <v>4473</v>
      </c>
      <c r="L444" s="10">
        <v>10000</v>
      </c>
      <c r="M444" s="10"/>
      <c r="N444" s="10"/>
      <c r="O444" s="10"/>
      <c r="P444" s="10"/>
      <c r="Q444" s="10">
        <v>10000</v>
      </c>
      <c r="R444" t="str">
        <f>IFERROR(IF(VLOOKUP(K444,'Resources Final'!B:F,5,FALSE)=0,"",VLOOKUP(K444,'Resources Final'!B:F,5,FALSE)),"")</f>
        <v/>
      </c>
      <c r="T444" s="9" t="s">
        <v>1735</v>
      </c>
      <c r="U444" s="10"/>
      <c r="V444" s="10"/>
      <c r="W444" s="10">
        <v>6000</v>
      </c>
      <c r="X444" s="10">
        <v>6000</v>
      </c>
    </row>
    <row r="445" spans="1:24" x14ac:dyDescent="0.2">
      <c r="A445" s="9" t="s">
        <v>2172</v>
      </c>
      <c r="B445" s="10">
        <v>20000</v>
      </c>
      <c r="C445" s="10"/>
      <c r="D445" s="10"/>
      <c r="E445" s="10"/>
      <c r="F445" s="10"/>
      <c r="G445" s="10"/>
      <c r="H445" s="10">
        <v>20000</v>
      </c>
      <c r="I445" t="str">
        <f>IFERROR(IF(VLOOKUP(A445,'Resources Final'!B:F,5,FALSE)=0,"",VLOOKUP(A445,'Resources Final'!B:F,5,FALSE)),"")</f>
        <v/>
      </c>
      <c r="K445" s="9" t="s">
        <v>495</v>
      </c>
      <c r="L445" s="10">
        <v>10000</v>
      </c>
      <c r="M445" s="10"/>
      <c r="N445" s="10"/>
      <c r="O445" s="10"/>
      <c r="P445" s="10"/>
      <c r="Q445" s="10">
        <v>10000</v>
      </c>
      <c r="R445" t="str">
        <f>IFERROR(IF(VLOOKUP(K445,'Resources Final'!B:F,5,FALSE)=0,"",VLOOKUP(K445,'Resources Final'!B:F,5,FALSE)),"")</f>
        <v/>
      </c>
      <c r="T445" s="9" t="s">
        <v>1545</v>
      </c>
      <c r="U445" s="10"/>
      <c r="V445" s="10"/>
      <c r="W445" s="10">
        <v>6000</v>
      </c>
      <c r="X445" s="10">
        <v>6000</v>
      </c>
    </row>
    <row r="446" spans="1:24" x14ac:dyDescent="0.2">
      <c r="A446" s="9" t="s">
        <v>3147</v>
      </c>
      <c r="B446" s="10">
        <v>20000</v>
      </c>
      <c r="C446" s="10"/>
      <c r="D446" s="10"/>
      <c r="E446" s="10"/>
      <c r="F446" s="10"/>
      <c r="G446" s="10"/>
      <c r="H446" s="10">
        <v>20000</v>
      </c>
      <c r="I446" t="str">
        <f>IFERROR(IF(VLOOKUP(A446,'Resources Final'!B:F,5,FALSE)=0,"",VLOOKUP(A446,'Resources Final'!B:F,5,FALSE)),"")</f>
        <v/>
      </c>
      <c r="K446" s="9" t="s">
        <v>269</v>
      </c>
      <c r="L446" s="10">
        <v>10000</v>
      </c>
      <c r="M446" s="10"/>
      <c r="N446" s="10"/>
      <c r="O446" s="10"/>
      <c r="P446" s="10"/>
      <c r="Q446" s="10">
        <v>10000</v>
      </c>
      <c r="R446" t="str">
        <f>IFERROR(IF(VLOOKUP(K446,'Resources Final'!B:F,5,FALSE)=0,"",VLOOKUP(K446,'Resources Final'!B:F,5,FALSE)),"")</f>
        <v/>
      </c>
      <c r="T446" s="9" t="s">
        <v>1553</v>
      </c>
      <c r="U446" s="10"/>
      <c r="V446" s="10"/>
      <c r="W446" s="10">
        <v>6000</v>
      </c>
      <c r="X446" s="10">
        <v>6000</v>
      </c>
    </row>
    <row r="447" spans="1:24" x14ac:dyDescent="0.2">
      <c r="A447" s="9" t="s">
        <v>2606</v>
      </c>
      <c r="B447" s="10">
        <v>20000</v>
      </c>
      <c r="C447" s="10"/>
      <c r="D447" s="10"/>
      <c r="E447" s="10"/>
      <c r="F447" s="10"/>
      <c r="G447" s="10"/>
      <c r="H447" s="10">
        <v>20000</v>
      </c>
      <c r="I447" t="str">
        <f>IFERROR(IF(VLOOKUP(A447,'Resources Final'!B:F,5,FALSE)=0,"",VLOOKUP(A447,'Resources Final'!B:F,5,FALSE)),"")</f>
        <v>https://www.sourcewatch.org/index.php/National_Council_on_Teacher_Quality</v>
      </c>
      <c r="K447" s="9" t="s">
        <v>708</v>
      </c>
      <c r="L447" s="10">
        <v>10000</v>
      </c>
      <c r="M447" s="10"/>
      <c r="N447" s="10"/>
      <c r="O447" s="10"/>
      <c r="P447" s="10"/>
      <c r="Q447" s="10">
        <v>10000</v>
      </c>
      <c r="R447" t="str">
        <f>IFERROR(IF(VLOOKUP(K447,'Resources Final'!B:F,5,FALSE)=0,"",VLOOKUP(K447,'Resources Final'!B:F,5,FALSE)),"")</f>
        <v/>
      </c>
      <c r="T447" s="9" t="s">
        <v>1550</v>
      </c>
      <c r="U447" s="10"/>
      <c r="V447" s="10"/>
      <c r="W447" s="10">
        <v>6000</v>
      </c>
      <c r="X447" s="10">
        <v>6000</v>
      </c>
    </row>
    <row r="448" spans="1:24" x14ac:dyDescent="0.2">
      <c r="A448" s="9" t="s">
        <v>1936</v>
      </c>
      <c r="B448" s="10"/>
      <c r="C448" s="10"/>
      <c r="D448" s="10"/>
      <c r="E448" s="10">
        <v>20000</v>
      </c>
      <c r="F448" s="10"/>
      <c r="G448" s="10"/>
      <c r="H448" s="10">
        <v>20000</v>
      </c>
      <c r="I448" t="str">
        <f>IFERROR(IF(VLOOKUP(A448,'Resources Final'!B:F,5,FALSE)=0,"",VLOOKUP(A448,'Resources Final'!B:F,5,FALSE)),"")</f>
        <v/>
      </c>
      <c r="K448" s="9" t="s">
        <v>1978</v>
      </c>
      <c r="L448" s="10"/>
      <c r="M448" s="10"/>
      <c r="N448" s="10">
        <v>10000</v>
      </c>
      <c r="O448" s="10"/>
      <c r="P448" s="10"/>
      <c r="Q448" s="10">
        <v>10000</v>
      </c>
      <c r="R448" t="str">
        <f>IFERROR(IF(VLOOKUP(K448,'Resources Final'!B:F,5,FALSE)=0,"",VLOOKUP(K448,'Resources Final'!B:F,5,FALSE)),"")</f>
        <v/>
      </c>
      <c r="T448" s="9" t="s">
        <v>1010</v>
      </c>
      <c r="U448" s="10"/>
      <c r="V448" s="10"/>
      <c r="W448" s="10">
        <v>6000</v>
      </c>
      <c r="X448" s="10">
        <v>6000</v>
      </c>
    </row>
    <row r="449" spans="1:24" x14ac:dyDescent="0.2">
      <c r="A449" s="9" t="s">
        <v>4669</v>
      </c>
      <c r="B449" s="10"/>
      <c r="C449" s="10">
        <v>20000</v>
      </c>
      <c r="D449" s="10"/>
      <c r="E449" s="10"/>
      <c r="F449" s="10"/>
      <c r="G449" s="10"/>
      <c r="H449" s="10">
        <v>20000</v>
      </c>
      <c r="I449" t="str">
        <f>IFERROR(IF(VLOOKUP(A449,'Resources Final'!B:F,5,FALSE)=0,"",VLOOKUP(A449,'Resources Final'!B:F,5,FALSE)),"")</f>
        <v>https://www.sourcewatch.org/index.php/Society_of_Professional_Journalists</v>
      </c>
      <c r="K449" s="9" t="s">
        <v>3585</v>
      </c>
      <c r="L449" s="10">
        <v>10000</v>
      </c>
      <c r="M449" s="10"/>
      <c r="N449" s="10"/>
      <c r="O449" s="10"/>
      <c r="P449" s="10"/>
      <c r="Q449" s="10">
        <v>10000</v>
      </c>
      <c r="R449" t="str">
        <f>IFERROR(IF(VLOOKUP(K449,'Resources Final'!B:F,5,FALSE)=0,"",VLOOKUP(K449,'Resources Final'!B:F,5,FALSE)),"")</f>
        <v/>
      </c>
      <c r="T449" s="9" t="s">
        <v>337</v>
      </c>
      <c r="U449" s="10"/>
      <c r="V449" s="10"/>
      <c r="W449" s="10">
        <v>6000</v>
      </c>
      <c r="X449" s="10">
        <v>6000</v>
      </c>
    </row>
    <row r="450" spans="1:24" x14ac:dyDescent="0.2">
      <c r="A450" s="9" t="s">
        <v>4575</v>
      </c>
      <c r="B450" s="10">
        <v>20000</v>
      </c>
      <c r="C450" s="10"/>
      <c r="D450" s="10"/>
      <c r="E450" s="10"/>
      <c r="F450" s="10"/>
      <c r="G450" s="10"/>
      <c r="H450" s="10">
        <v>20000</v>
      </c>
      <c r="I450" t="str">
        <f>IFERROR(IF(VLOOKUP(A450,'Resources Final'!B:F,5,FALSE)=0,"",VLOOKUP(A450,'Resources Final'!B:F,5,FALSE)),"")</f>
        <v/>
      </c>
      <c r="K450" s="9" t="s">
        <v>4471</v>
      </c>
      <c r="L450" s="10">
        <v>10000</v>
      </c>
      <c r="M450" s="10"/>
      <c r="N450" s="10"/>
      <c r="O450" s="10"/>
      <c r="P450" s="10"/>
      <c r="Q450" s="10">
        <v>10000</v>
      </c>
      <c r="R450" t="str">
        <f>IFERROR(IF(VLOOKUP(K450,'Resources Final'!B:F,5,FALSE)=0,"",VLOOKUP(K450,'Resources Final'!B:F,5,FALSE)),"")</f>
        <v/>
      </c>
      <c r="T450" s="9" t="s">
        <v>147</v>
      </c>
      <c r="U450" s="10"/>
      <c r="V450" s="10"/>
      <c r="W450" s="10">
        <v>6000</v>
      </c>
      <c r="X450" s="10">
        <v>6000</v>
      </c>
    </row>
    <row r="451" spans="1:24" x14ac:dyDescent="0.2">
      <c r="A451" s="9" t="s">
        <v>2572</v>
      </c>
      <c r="B451" s="10">
        <v>20000</v>
      </c>
      <c r="C451" s="10"/>
      <c r="D451" s="10"/>
      <c r="E451" s="10"/>
      <c r="F451" s="10"/>
      <c r="G451" s="10"/>
      <c r="H451" s="10">
        <v>20000</v>
      </c>
      <c r="I451" t="str">
        <f>IFERROR(IF(VLOOKUP(A451,'Resources Final'!B:F,5,FALSE)=0,"",VLOOKUP(A451,'Resources Final'!B:F,5,FALSE)),"")</f>
        <v/>
      </c>
      <c r="K451" s="9" t="s">
        <v>2456</v>
      </c>
      <c r="L451" s="10">
        <v>9800</v>
      </c>
      <c r="M451" s="10"/>
      <c r="N451" s="10"/>
      <c r="O451" s="10"/>
      <c r="P451" s="10"/>
      <c r="Q451" s="10">
        <v>9800</v>
      </c>
      <c r="R451" t="str">
        <f>IFERROR(IF(VLOOKUP(K451,'Resources Final'!B:F,5,FALSE)=0,"",VLOOKUP(K451,'Resources Final'!B:F,5,FALSE)),"")</f>
        <v/>
      </c>
      <c r="T451" s="9" t="s">
        <v>493</v>
      </c>
      <c r="U451" s="10"/>
      <c r="V451" s="10"/>
      <c r="W451" s="10">
        <v>6000</v>
      </c>
      <c r="X451" s="10">
        <v>6000</v>
      </c>
    </row>
    <row r="452" spans="1:24" x14ac:dyDescent="0.2">
      <c r="A452" s="9" t="s">
        <v>2625</v>
      </c>
      <c r="B452" s="10"/>
      <c r="C452" s="10"/>
      <c r="D452" s="10"/>
      <c r="E452" s="10"/>
      <c r="F452" s="10">
        <v>20000</v>
      </c>
      <c r="G452" s="10"/>
      <c r="H452" s="10">
        <v>20000</v>
      </c>
      <c r="I452" t="str">
        <f>IFERROR(IF(VLOOKUP(A452,'Resources Final'!B:F,5,FALSE)=0,"",VLOOKUP(A452,'Resources Final'!B:F,5,FALSE)),"")</f>
        <v/>
      </c>
      <c r="K452" s="9" t="s">
        <v>622</v>
      </c>
      <c r="L452" s="10">
        <v>9600</v>
      </c>
      <c r="M452" s="10"/>
      <c r="N452" s="10"/>
      <c r="O452" s="10"/>
      <c r="P452" s="10"/>
      <c r="Q452" s="10">
        <v>9600</v>
      </c>
      <c r="R452" t="str">
        <f>IFERROR(IF(VLOOKUP(K452,'Resources Final'!B:F,5,FALSE)=0,"",VLOOKUP(K452,'Resources Final'!B:F,5,FALSE)),"")</f>
        <v/>
      </c>
      <c r="T452" s="9" t="s">
        <v>596</v>
      </c>
      <c r="U452" s="10"/>
      <c r="V452" s="10"/>
      <c r="W452" s="10">
        <v>6000</v>
      </c>
      <c r="X452" s="10">
        <v>6000</v>
      </c>
    </row>
    <row r="453" spans="1:24" x14ac:dyDescent="0.2">
      <c r="A453" s="9" t="s">
        <v>2612</v>
      </c>
      <c r="B453" s="10"/>
      <c r="C453" s="10"/>
      <c r="D453" s="10"/>
      <c r="E453" s="10"/>
      <c r="F453" s="10">
        <v>20000</v>
      </c>
      <c r="G453" s="10"/>
      <c r="H453" s="10">
        <v>20000</v>
      </c>
      <c r="I453" t="str">
        <f>IFERROR(IF(VLOOKUP(A453,'Resources Final'!B:F,5,FALSE)=0,"",VLOOKUP(A453,'Resources Final'!B:F,5,FALSE)),"")</f>
        <v>https://www.sourcewatch.org/index.php/National_Foundation_for_Teaching_Entrepreneurship</v>
      </c>
      <c r="K453" s="9" t="s">
        <v>4063</v>
      </c>
      <c r="L453" s="10">
        <v>9500</v>
      </c>
      <c r="M453" s="10"/>
      <c r="N453" s="10"/>
      <c r="O453" s="10"/>
      <c r="P453" s="10"/>
      <c r="Q453" s="10">
        <v>9500</v>
      </c>
      <c r="R453" t="str">
        <f>IFERROR(IF(VLOOKUP(K453,'Resources Final'!B:F,5,FALSE)=0,"",VLOOKUP(K453,'Resources Final'!B:F,5,FALSE)),"")</f>
        <v/>
      </c>
      <c r="T453" s="9" t="s">
        <v>715</v>
      </c>
      <c r="U453" s="10"/>
      <c r="V453" s="10"/>
      <c r="W453" s="10">
        <v>6000</v>
      </c>
      <c r="X453" s="10">
        <v>6000</v>
      </c>
    </row>
    <row r="454" spans="1:24" x14ac:dyDescent="0.2">
      <c r="A454" s="9" t="s">
        <v>1266</v>
      </c>
      <c r="B454" s="10">
        <v>20000</v>
      </c>
      <c r="C454" s="10"/>
      <c r="D454" s="10"/>
      <c r="E454" s="10"/>
      <c r="F454" s="10"/>
      <c r="G454" s="10"/>
      <c r="H454" s="10">
        <v>20000</v>
      </c>
      <c r="I454" t="str">
        <f>IFERROR(IF(VLOOKUP(A454,'Resources Final'!B:F,5,FALSE)=0,"",VLOOKUP(A454,'Resources Final'!B:F,5,FALSE)),"")</f>
        <v/>
      </c>
      <c r="K454" s="9" t="s">
        <v>3809</v>
      </c>
      <c r="L454" s="10">
        <v>9000</v>
      </c>
      <c r="M454" s="10"/>
      <c r="N454" s="10"/>
      <c r="O454" s="10"/>
      <c r="P454" s="10"/>
      <c r="Q454" s="10">
        <v>9000</v>
      </c>
      <c r="R454" t="str">
        <f>IFERROR(IF(VLOOKUP(K454,'Resources Final'!B:F,5,FALSE)=0,"",VLOOKUP(K454,'Resources Final'!B:F,5,FALSE)),"")</f>
        <v/>
      </c>
      <c r="T454" s="9" t="s">
        <v>1035</v>
      </c>
      <c r="U454" s="10"/>
      <c r="V454" s="10"/>
      <c r="W454" s="10">
        <v>6000</v>
      </c>
      <c r="X454" s="10">
        <v>6000</v>
      </c>
    </row>
    <row r="455" spans="1:24" x14ac:dyDescent="0.2">
      <c r="A455" s="9" t="s">
        <v>193</v>
      </c>
      <c r="B455" s="10">
        <v>20000</v>
      </c>
      <c r="C455" s="10"/>
      <c r="D455" s="10"/>
      <c r="E455" s="10"/>
      <c r="F455" s="10"/>
      <c r="G455" s="10"/>
      <c r="H455" s="10">
        <v>20000</v>
      </c>
      <c r="I455" t="str">
        <f>IFERROR(IF(VLOOKUP(A455,'Resources Final'!B:F,5,FALSE)=0,"",VLOOKUP(A455,'Resources Final'!B:F,5,FALSE)),"")</f>
        <v/>
      </c>
      <c r="K455" s="9" t="s">
        <v>3674</v>
      </c>
      <c r="L455" s="10">
        <v>9000</v>
      </c>
      <c r="M455" s="10"/>
      <c r="N455" s="10"/>
      <c r="O455" s="10"/>
      <c r="P455" s="10"/>
      <c r="Q455" s="10">
        <v>9000</v>
      </c>
      <c r="R455" t="str">
        <f>IFERROR(IF(VLOOKUP(K455,'Resources Final'!B:F,5,FALSE)=0,"",VLOOKUP(K455,'Resources Final'!B:F,5,FALSE)),"")</f>
        <v/>
      </c>
      <c r="T455" s="9" t="s">
        <v>131</v>
      </c>
      <c r="U455" s="10"/>
      <c r="V455" s="10"/>
      <c r="W455" s="10">
        <v>6000</v>
      </c>
      <c r="X455" s="10">
        <v>6000</v>
      </c>
    </row>
    <row r="456" spans="1:24" x14ac:dyDescent="0.2">
      <c r="A456" s="9" t="s">
        <v>814</v>
      </c>
      <c r="B456" s="10"/>
      <c r="C456" s="10">
        <v>20000</v>
      </c>
      <c r="D456" s="10"/>
      <c r="E456" s="10"/>
      <c r="F456" s="10"/>
      <c r="G456" s="10"/>
      <c r="H456" s="10">
        <v>20000</v>
      </c>
      <c r="I456" t="str">
        <f>IFERROR(IF(VLOOKUP(A456,'Resources Final'!B:F,5,FALSE)=0,"",VLOOKUP(A456,'Resources Final'!B:F,5,FALSE)),"")</f>
        <v>https://www.sourcewatch.org/index.php/Compact_for_America_Educational_Foundation</v>
      </c>
      <c r="K456" s="9" t="s">
        <v>2990</v>
      </c>
      <c r="L456" s="10">
        <v>9000</v>
      </c>
      <c r="M456" s="10"/>
      <c r="N456" s="10"/>
      <c r="O456" s="10"/>
      <c r="P456" s="10"/>
      <c r="Q456" s="10">
        <v>9000</v>
      </c>
      <c r="R456" t="str">
        <f>IFERROR(IF(VLOOKUP(K456,'Resources Final'!B:F,5,FALSE)=0,"",VLOOKUP(K456,'Resources Final'!B:F,5,FALSE)),"")</f>
        <v/>
      </c>
      <c r="T456" s="9" t="s">
        <v>872</v>
      </c>
      <c r="U456" s="10"/>
      <c r="V456" s="10"/>
      <c r="W456" s="10">
        <v>6000</v>
      </c>
      <c r="X456" s="10">
        <v>6000</v>
      </c>
    </row>
    <row r="457" spans="1:24" x14ac:dyDescent="0.2">
      <c r="A457" s="9" t="s">
        <v>199</v>
      </c>
      <c r="B457" s="10">
        <v>20000</v>
      </c>
      <c r="C457" s="10"/>
      <c r="D457" s="10"/>
      <c r="E457" s="10"/>
      <c r="F457" s="10"/>
      <c r="G457" s="10"/>
      <c r="H457" s="10">
        <v>20000</v>
      </c>
      <c r="I457" t="str">
        <f>IFERROR(IF(VLOOKUP(A457,'Resources Final'!B:F,5,FALSE)=0,"",VLOOKUP(A457,'Resources Final'!B:F,5,FALSE)),"")</f>
        <v/>
      </c>
      <c r="K457" s="9" t="s">
        <v>799</v>
      </c>
      <c r="L457" s="10">
        <v>9000</v>
      </c>
      <c r="M457" s="10"/>
      <c r="N457" s="10"/>
      <c r="O457" s="10"/>
      <c r="P457" s="10"/>
      <c r="Q457" s="10">
        <v>9000</v>
      </c>
      <c r="R457" t="str">
        <f>IFERROR(IF(VLOOKUP(K457,'Resources Final'!B:F,5,FALSE)=0,"",VLOOKUP(K457,'Resources Final'!B:F,5,FALSE)),"")</f>
        <v/>
      </c>
      <c r="T457" s="9" t="s">
        <v>962</v>
      </c>
      <c r="U457" s="10"/>
      <c r="V457" s="10"/>
      <c r="W457" s="10">
        <v>6000</v>
      </c>
      <c r="X457" s="10">
        <v>6000</v>
      </c>
    </row>
    <row r="458" spans="1:24" x14ac:dyDescent="0.2">
      <c r="A458" s="9" t="s">
        <v>1687</v>
      </c>
      <c r="B458" s="10">
        <v>12000</v>
      </c>
      <c r="C458" s="10"/>
      <c r="D458" s="10">
        <v>8000</v>
      </c>
      <c r="E458" s="10"/>
      <c r="F458" s="10"/>
      <c r="G458" s="10"/>
      <c r="H458" s="10">
        <v>20000</v>
      </c>
      <c r="I458" t="str">
        <f>IFERROR(IF(VLOOKUP(A458,'Resources Final'!B:F,5,FALSE)=0,"",VLOOKUP(A458,'Resources Final'!B:F,5,FALSE)),"")</f>
        <v/>
      </c>
      <c r="K458" s="9" t="s">
        <v>783</v>
      </c>
      <c r="L458" s="10">
        <v>9000</v>
      </c>
      <c r="M458" s="10"/>
      <c r="N458" s="10"/>
      <c r="O458" s="10"/>
      <c r="P458" s="10"/>
      <c r="Q458" s="10">
        <v>9000</v>
      </c>
      <c r="R458" t="str">
        <f>IFERROR(IF(VLOOKUP(K458,'Resources Final'!B:F,5,FALSE)=0,"",VLOOKUP(K458,'Resources Final'!B:F,5,FALSE)),"")</f>
        <v/>
      </c>
      <c r="T458" s="9" t="s">
        <v>627</v>
      </c>
      <c r="U458" s="10"/>
      <c r="V458" s="10"/>
      <c r="W458" s="10">
        <v>6000</v>
      </c>
      <c r="X458" s="10">
        <v>6000</v>
      </c>
    </row>
    <row r="459" spans="1:24" x14ac:dyDescent="0.2">
      <c r="A459" s="9" t="s">
        <v>284</v>
      </c>
      <c r="B459" s="10"/>
      <c r="C459" s="10"/>
      <c r="D459" s="10">
        <v>20000</v>
      </c>
      <c r="E459" s="10"/>
      <c r="F459" s="10"/>
      <c r="G459" s="10"/>
      <c r="H459" s="10">
        <v>20000</v>
      </c>
      <c r="I459" t="str">
        <f>IFERROR(IF(VLOOKUP(A459,'Resources Final'!B:F,5,FALSE)=0,"",VLOOKUP(A459,'Resources Final'!B:F,5,FALSE)),"")</f>
        <v>https://www.desmogblog.com/atlantic-legal-foundation</v>
      </c>
      <c r="K459" s="9" t="s">
        <v>2672</v>
      </c>
      <c r="L459" s="10">
        <v>8805</v>
      </c>
      <c r="M459" s="10"/>
      <c r="N459" s="10"/>
      <c r="O459" s="10"/>
      <c r="P459" s="10"/>
      <c r="Q459" s="10">
        <v>8805</v>
      </c>
      <c r="R459" t="str">
        <f>IFERROR(IF(VLOOKUP(K459,'Resources Final'!B:F,5,FALSE)=0,"",VLOOKUP(K459,'Resources Final'!B:F,5,FALSE)),"")</f>
        <v/>
      </c>
      <c r="T459" s="9" t="s">
        <v>406</v>
      </c>
      <c r="U459" s="10"/>
      <c r="V459" s="10"/>
      <c r="W459" s="10">
        <v>6000</v>
      </c>
      <c r="X459" s="10">
        <v>6000</v>
      </c>
    </row>
    <row r="460" spans="1:24" x14ac:dyDescent="0.2">
      <c r="A460" s="9" t="s">
        <v>668</v>
      </c>
      <c r="B460" s="10">
        <v>20000</v>
      </c>
      <c r="C460" s="10"/>
      <c r="D460" s="10"/>
      <c r="E460" s="10"/>
      <c r="F460" s="10"/>
      <c r="G460" s="10"/>
      <c r="H460" s="10">
        <v>20000</v>
      </c>
      <c r="I460" t="str">
        <f>IFERROR(IF(VLOOKUP(A460,'Resources Final'!B:F,5,FALSE)=0,"",VLOOKUP(A460,'Resources Final'!B:F,5,FALSE)),"")</f>
        <v/>
      </c>
      <c r="K460" s="9" t="s">
        <v>2467</v>
      </c>
      <c r="L460" s="10">
        <v>8800</v>
      </c>
      <c r="M460" s="10"/>
      <c r="N460" s="10"/>
      <c r="O460" s="10"/>
      <c r="P460" s="10"/>
      <c r="Q460" s="10">
        <v>8800</v>
      </c>
      <c r="R460" t="str">
        <f>IFERROR(IF(VLOOKUP(K460,'Resources Final'!B:F,5,FALSE)=0,"",VLOOKUP(K460,'Resources Final'!B:F,5,FALSE)),"")</f>
        <v/>
      </c>
      <c r="T460" s="9" t="s">
        <v>388</v>
      </c>
      <c r="U460" s="10"/>
      <c r="V460" s="10"/>
      <c r="W460" s="10">
        <v>6000</v>
      </c>
      <c r="X460" s="10">
        <v>6000</v>
      </c>
    </row>
    <row r="461" spans="1:24" x14ac:dyDescent="0.2">
      <c r="A461" s="9" t="s">
        <v>3595</v>
      </c>
      <c r="B461" s="10">
        <v>19500</v>
      </c>
      <c r="C461" s="10"/>
      <c r="D461" s="10"/>
      <c r="E461" s="10"/>
      <c r="F461" s="10"/>
      <c r="G461" s="10"/>
      <c r="H461" s="10">
        <v>19500</v>
      </c>
      <c r="I461" t="str">
        <f>IFERROR(IF(VLOOKUP(A461,'Resources Final'!B:F,5,FALSE)=0,"",VLOOKUP(A461,'Resources Final'!B:F,5,FALSE)),"")</f>
        <v/>
      </c>
      <c r="K461" s="9" t="s">
        <v>3200</v>
      </c>
      <c r="L461" s="10">
        <v>8590</v>
      </c>
      <c r="M461" s="10"/>
      <c r="N461" s="10"/>
      <c r="O461" s="10"/>
      <c r="P461" s="10"/>
      <c r="Q461" s="10">
        <v>8590</v>
      </c>
      <c r="R461" t="str">
        <f>IFERROR(IF(VLOOKUP(K461,'Resources Final'!B:F,5,FALSE)=0,"",VLOOKUP(K461,'Resources Final'!B:F,5,FALSE)),"")</f>
        <v/>
      </c>
      <c r="T461" s="9" t="s">
        <v>56</v>
      </c>
      <c r="U461" s="10"/>
      <c r="V461" s="10"/>
      <c r="W461" s="10">
        <v>6000</v>
      </c>
      <c r="X461" s="10">
        <v>6000</v>
      </c>
    </row>
    <row r="462" spans="1:24" x14ac:dyDescent="0.2">
      <c r="A462" s="9" t="s">
        <v>1855</v>
      </c>
      <c r="B462" s="10">
        <v>18979</v>
      </c>
      <c r="C462" s="10"/>
      <c r="D462" s="10"/>
      <c r="E462" s="10"/>
      <c r="F462" s="10"/>
      <c r="G462" s="10"/>
      <c r="H462" s="10">
        <v>18979</v>
      </c>
      <c r="I462" t="str">
        <f>IFERROR(IF(VLOOKUP(A462,'Resources Final'!B:F,5,FALSE)=0,"",VLOOKUP(A462,'Resources Final'!B:F,5,FALSE)),"")</f>
        <v>https://www.sourcewatch.org/index.php/John_William_Pope_Foundation</v>
      </c>
      <c r="K462" s="9" t="s">
        <v>1885</v>
      </c>
      <c r="L462" s="10">
        <v>8500</v>
      </c>
      <c r="M462" s="10"/>
      <c r="N462" s="10"/>
      <c r="O462" s="10"/>
      <c r="P462" s="10"/>
      <c r="Q462" s="10">
        <v>8500</v>
      </c>
      <c r="R462" t="str">
        <f>IFERROR(IF(VLOOKUP(K462,'Resources Final'!B:F,5,FALSE)=0,"",VLOOKUP(K462,'Resources Final'!B:F,5,FALSE)),"")</f>
        <v/>
      </c>
      <c r="T462" s="9" t="s">
        <v>990</v>
      </c>
      <c r="U462" s="10"/>
      <c r="V462" s="10"/>
      <c r="W462" s="10">
        <v>6000</v>
      </c>
      <c r="X462" s="10">
        <v>6000</v>
      </c>
    </row>
    <row r="463" spans="1:24" x14ac:dyDescent="0.2">
      <c r="A463" s="9" t="s">
        <v>4674</v>
      </c>
      <c r="B463" s="10"/>
      <c r="C463" s="10">
        <v>16875</v>
      </c>
      <c r="D463" s="10"/>
      <c r="E463" s="10"/>
      <c r="F463" s="10"/>
      <c r="G463" s="10"/>
      <c r="H463" s="10">
        <v>16875</v>
      </c>
      <c r="I463" t="str">
        <f>IFERROR(IF(VLOOKUP(A463,'Resources Final'!B:F,5,FALSE)=0,"",VLOOKUP(A463,'Resources Final'!B:F,5,FALSE)),"")</f>
        <v/>
      </c>
      <c r="K463" s="9" t="s">
        <v>2185</v>
      </c>
      <c r="L463" s="10">
        <v>8400</v>
      </c>
      <c r="M463" s="10"/>
      <c r="N463" s="10"/>
      <c r="O463" s="10"/>
      <c r="P463" s="10"/>
      <c r="Q463" s="10">
        <v>8400</v>
      </c>
      <c r="R463" t="str">
        <f>IFERROR(IF(VLOOKUP(K463,'Resources Final'!B:F,5,FALSE)=0,"",VLOOKUP(K463,'Resources Final'!B:F,5,FALSE)),"")</f>
        <v/>
      </c>
      <c r="T463" s="9" t="s">
        <v>440</v>
      </c>
      <c r="U463" s="10"/>
      <c r="V463" s="10"/>
      <c r="W463" s="10">
        <v>6000</v>
      </c>
      <c r="X463" s="10">
        <v>6000</v>
      </c>
    </row>
    <row r="464" spans="1:24" x14ac:dyDescent="0.2">
      <c r="A464" s="9" t="s">
        <v>1288</v>
      </c>
      <c r="B464" s="10">
        <v>16185</v>
      </c>
      <c r="C464" s="10"/>
      <c r="D464" s="10"/>
      <c r="E464" s="10"/>
      <c r="F464" s="10"/>
      <c r="G464" s="10"/>
      <c r="H464" s="10">
        <v>16185</v>
      </c>
      <c r="I464" t="str">
        <f>IFERROR(IF(VLOOKUP(A464,'Resources Final'!B:F,5,FALSE)=0,"",VLOOKUP(A464,'Resources Final'!B:F,5,FALSE)),"")</f>
        <v>https://www.desmogblog.com/energy-environment-legal-institute</v>
      </c>
      <c r="K464" s="9" t="s">
        <v>4422</v>
      </c>
      <c r="L464" s="10">
        <v>8000</v>
      </c>
      <c r="M464" s="10"/>
      <c r="N464" s="10"/>
      <c r="O464" s="10"/>
      <c r="P464" s="10"/>
      <c r="Q464" s="10">
        <v>8000</v>
      </c>
      <c r="R464" t="str">
        <f>IFERROR(IF(VLOOKUP(K464,'Resources Final'!B:F,5,FALSE)=0,"",VLOOKUP(K464,'Resources Final'!B:F,5,FALSE)),"")</f>
        <v/>
      </c>
      <c r="T464" s="9" t="s">
        <v>449</v>
      </c>
      <c r="U464" s="10"/>
      <c r="V464" s="10"/>
      <c r="W464" s="10">
        <v>6000</v>
      </c>
      <c r="X464" s="10">
        <v>6000</v>
      </c>
    </row>
    <row r="465" spans="1:24" x14ac:dyDescent="0.2">
      <c r="A465" s="9" t="s">
        <v>791</v>
      </c>
      <c r="B465" s="10">
        <v>16097</v>
      </c>
      <c r="C465" s="10"/>
      <c r="D465" s="10"/>
      <c r="E465" s="10"/>
      <c r="F465" s="10"/>
      <c r="G465" s="10"/>
      <c r="H465" s="10">
        <v>16097</v>
      </c>
      <c r="I465" t="str">
        <f>IFERROR(IF(VLOOKUP(A465,'Resources Final'!B:F,5,FALSE)=0,"",VLOOKUP(A465,'Resources Final'!B:F,5,FALSE)),"")</f>
        <v>https://www.greenpeace.org/usa/global-warming/climate-deniers/front-groups/collegians-for-a-constructive-tomorrow-cfact-campus/</v>
      </c>
      <c r="K465" s="9" t="s">
        <v>3741</v>
      </c>
      <c r="L465" s="10">
        <v>8000</v>
      </c>
      <c r="M465" s="10"/>
      <c r="N465" s="10"/>
      <c r="O465" s="10"/>
      <c r="P465" s="10"/>
      <c r="Q465" s="10">
        <v>8000</v>
      </c>
      <c r="R465" t="str">
        <f>IFERROR(IF(VLOOKUP(K465,'Resources Final'!B:F,5,FALSE)=0,"",VLOOKUP(K465,'Resources Final'!B:F,5,FALSE)),"")</f>
        <v/>
      </c>
      <c r="T465" s="9" t="s">
        <v>423</v>
      </c>
      <c r="U465" s="10"/>
      <c r="V465" s="10"/>
      <c r="W465" s="10">
        <v>6000</v>
      </c>
      <c r="X465" s="10">
        <v>6000</v>
      </c>
    </row>
    <row r="466" spans="1:24" x14ac:dyDescent="0.2">
      <c r="A466" s="9" t="s">
        <v>2615</v>
      </c>
      <c r="B466" s="10">
        <v>16000</v>
      </c>
      <c r="C466" s="10"/>
      <c r="D466" s="10"/>
      <c r="E466" s="10"/>
      <c r="F466" s="10"/>
      <c r="G466" s="10"/>
      <c r="H466" s="10">
        <v>16000</v>
      </c>
      <c r="I466" t="str">
        <f>IFERROR(IF(VLOOKUP(A466,'Resources Final'!B:F,5,FALSE)=0,"",VLOOKUP(A466,'Resources Final'!B:F,5,FALSE)),"")</f>
        <v/>
      </c>
      <c r="K466" s="9" t="s">
        <v>3203</v>
      </c>
      <c r="L466" s="10">
        <v>8000</v>
      </c>
      <c r="M466" s="10"/>
      <c r="N466" s="10"/>
      <c r="O466" s="10"/>
      <c r="P466" s="10"/>
      <c r="Q466" s="10">
        <v>8000</v>
      </c>
      <c r="R466" t="str">
        <f>IFERROR(IF(VLOOKUP(K466,'Resources Final'!B:F,5,FALSE)=0,"",VLOOKUP(K466,'Resources Final'!B:F,5,FALSE)),"")</f>
        <v/>
      </c>
      <c r="T466" s="9" t="s">
        <v>159</v>
      </c>
      <c r="U466" s="10"/>
      <c r="V466" s="10"/>
      <c r="W466" s="10">
        <v>6000</v>
      </c>
      <c r="X466" s="10">
        <v>6000</v>
      </c>
    </row>
    <row r="467" spans="1:24" x14ac:dyDescent="0.2">
      <c r="A467" s="9" t="s">
        <v>2409</v>
      </c>
      <c r="B467" s="10">
        <v>975</v>
      </c>
      <c r="C467" s="10"/>
      <c r="D467" s="10">
        <v>14030</v>
      </c>
      <c r="E467" s="10"/>
      <c r="F467" s="10"/>
      <c r="G467" s="10"/>
      <c r="H467" s="10">
        <v>15005</v>
      </c>
      <c r="I467" t="str">
        <f>IFERROR(IF(VLOOKUP(A467,'Resources Final'!B:F,5,FALSE)=0,"",VLOOKUP(A467,'Resources Final'!B:F,5,FALSE)),"")</f>
        <v>https://www.desmogblog.com/media-research-center</v>
      </c>
      <c r="K467" s="9" t="s">
        <v>3995</v>
      </c>
      <c r="L467" s="10">
        <v>8000</v>
      </c>
      <c r="M467" s="10"/>
      <c r="N467" s="10"/>
      <c r="O467" s="10"/>
      <c r="P467" s="10"/>
      <c r="Q467" s="10">
        <v>8000</v>
      </c>
      <c r="R467" t="str">
        <f>IFERROR(IF(VLOOKUP(K467,'Resources Final'!B:F,5,FALSE)=0,"",VLOOKUP(K467,'Resources Final'!B:F,5,FALSE)),"")</f>
        <v/>
      </c>
      <c r="T467" s="9" t="s">
        <v>754</v>
      </c>
      <c r="U467" s="10"/>
      <c r="V467" s="10"/>
      <c r="W467" s="10">
        <v>6000</v>
      </c>
      <c r="X467" s="10">
        <v>6000</v>
      </c>
    </row>
    <row r="468" spans="1:24" x14ac:dyDescent="0.2">
      <c r="A468" s="9" t="s">
        <v>3032</v>
      </c>
      <c r="B468" s="10">
        <v>15000</v>
      </c>
      <c r="C468" s="10"/>
      <c r="D468" s="10"/>
      <c r="E468" s="10"/>
      <c r="F468" s="10"/>
      <c r="G468" s="10"/>
      <c r="H468" s="10">
        <v>15000</v>
      </c>
      <c r="I468" t="str">
        <f>IFERROR(IF(VLOOKUP(A468,'Resources Final'!B:F,5,FALSE)=0,"",VLOOKUP(A468,'Resources Final'!B:F,5,FALSE)),"")</f>
        <v/>
      </c>
      <c r="K468" s="9" t="s">
        <v>3120</v>
      </c>
      <c r="L468" s="10">
        <v>8000</v>
      </c>
      <c r="M468" s="10"/>
      <c r="N468" s="10"/>
      <c r="O468" s="10"/>
      <c r="P468" s="10"/>
      <c r="Q468" s="10">
        <v>8000</v>
      </c>
      <c r="R468" t="str">
        <f>IFERROR(IF(VLOOKUP(K468,'Resources Final'!B:F,5,FALSE)=0,"",VLOOKUP(K468,'Resources Final'!B:F,5,FALSE)),"")</f>
        <v/>
      </c>
      <c r="T468" s="9" t="s">
        <v>777</v>
      </c>
      <c r="U468" s="10"/>
      <c r="V468" s="10"/>
      <c r="W468" s="10">
        <v>6000</v>
      </c>
      <c r="X468" s="10">
        <v>6000</v>
      </c>
    </row>
    <row r="469" spans="1:24" x14ac:dyDescent="0.2">
      <c r="A469" s="9" t="s">
        <v>2516</v>
      </c>
      <c r="B469" s="10"/>
      <c r="C469" s="10"/>
      <c r="D469" s="10">
        <v>15000</v>
      </c>
      <c r="E469" s="10"/>
      <c r="F469" s="10"/>
      <c r="G469" s="10"/>
      <c r="H469" s="10">
        <v>15000</v>
      </c>
      <c r="I469" t="str">
        <f>IFERROR(IF(VLOOKUP(A469,'Resources Final'!B:F,5,FALSE)=0,"",VLOOKUP(A469,'Resources Final'!B:F,5,FALSE)),"")</f>
        <v/>
      </c>
      <c r="K469" s="9" t="s">
        <v>977</v>
      </c>
      <c r="L469" s="10">
        <v>8000</v>
      </c>
      <c r="M469" s="10"/>
      <c r="N469" s="10"/>
      <c r="O469" s="10"/>
      <c r="P469" s="10"/>
      <c r="Q469" s="10">
        <v>8000</v>
      </c>
      <c r="R469" t="str">
        <f>IFERROR(IF(VLOOKUP(K469,'Resources Final'!B:F,5,FALSE)=0,"",VLOOKUP(K469,'Resources Final'!B:F,5,FALSE)),"")</f>
        <v/>
      </c>
      <c r="T469" s="9" t="s">
        <v>836</v>
      </c>
      <c r="U469" s="10"/>
      <c r="V469" s="10"/>
      <c r="W469" s="10">
        <v>6000</v>
      </c>
      <c r="X469" s="10">
        <v>6000</v>
      </c>
    </row>
    <row r="470" spans="1:24" x14ac:dyDescent="0.2">
      <c r="A470" s="9" t="s">
        <v>3565</v>
      </c>
      <c r="B470" s="10">
        <v>15000</v>
      </c>
      <c r="C470" s="10"/>
      <c r="D470" s="10"/>
      <c r="E470" s="10"/>
      <c r="F470" s="10"/>
      <c r="G470" s="10"/>
      <c r="H470" s="10">
        <v>15000</v>
      </c>
      <c r="I470" t="str">
        <f>IFERROR(IF(VLOOKUP(A470,'Resources Final'!B:F,5,FALSE)=0,"",VLOOKUP(A470,'Resources Final'!B:F,5,FALSE)),"")</f>
        <v/>
      </c>
      <c r="K470" s="9" t="s">
        <v>1513</v>
      </c>
      <c r="L470" s="10">
        <v>8000</v>
      </c>
      <c r="M470" s="10"/>
      <c r="N470" s="10"/>
      <c r="O470" s="10"/>
      <c r="P470" s="10"/>
      <c r="Q470" s="10">
        <v>8000</v>
      </c>
      <c r="R470" t="str">
        <f>IFERROR(IF(VLOOKUP(K470,'Resources Final'!B:F,5,FALSE)=0,"",VLOOKUP(K470,'Resources Final'!B:F,5,FALSE)),"")</f>
        <v/>
      </c>
      <c r="T470" s="9" t="s">
        <v>928</v>
      </c>
      <c r="U470" s="10"/>
      <c r="V470" s="10"/>
      <c r="W470" s="10">
        <v>6000</v>
      </c>
      <c r="X470" s="10">
        <v>6000</v>
      </c>
    </row>
    <row r="471" spans="1:24" x14ac:dyDescent="0.2">
      <c r="A471" s="9" t="s">
        <v>2475</v>
      </c>
      <c r="B471" s="10">
        <v>15000</v>
      </c>
      <c r="C471" s="10"/>
      <c r="D471" s="10"/>
      <c r="E471" s="10"/>
      <c r="F471" s="10"/>
      <c r="G471" s="10"/>
      <c r="H471" s="10">
        <v>15000</v>
      </c>
      <c r="I471" t="str">
        <f>IFERROR(IF(VLOOKUP(A471,'Resources Final'!B:F,5,FALSE)=0,"",VLOOKUP(A471,'Resources Final'!B:F,5,FALSE)),"")</f>
        <v>https://www.sourcewatch.org/index.php/EdChoice</v>
      </c>
      <c r="K471" s="9" t="s">
        <v>4628</v>
      </c>
      <c r="L471" s="10">
        <v>8000</v>
      </c>
      <c r="M471" s="10"/>
      <c r="N471" s="10"/>
      <c r="O471" s="10"/>
      <c r="P471" s="10"/>
      <c r="Q471" s="10">
        <v>8000</v>
      </c>
      <c r="R471" t="str">
        <f>IFERROR(IF(VLOOKUP(K471,'Resources Final'!B:F,5,FALSE)=0,"",VLOOKUP(K471,'Resources Final'!B:F,5,FALSE)),"")</f>
        <v/>
      </c>
      <c r="T471" s="9" t="s">
        <v>584</v>
      </c>
      <c r="U471" s="10"/>
      <c r="V471" s="10"/>
      <c r="W471" s="10">
        <v>6000</v>
      </c>
      <c r="X471" s="10">
        <v>6000</v>
      </c>
    </row>
    <row r="472" spans="1:24" x14ac:dyDescent="0.2">
      <c r="A472" s="9" t="s">
        <v>4027</v>
      </c>
      <c r="B472" s="10">
        <v>15000</v>
      </c>
      <c r="C472" s="10"/>
      <c r="D472" s="10"/>
      <c r="E472" s="10"/>
      <c r="F472" s="10"/>
      <c r="G472" s="10"/>
      <c r="H472" s="10">
        <v>15000</v>
      </c>
      <c r="I472" t="str">
        <f>IFERROR(IF(VLOOKUP(A472,'Resources Final'!B:F,5,FALSE)=0,"",VLOOKUP(A472,'Resources Final'!B:F,5,FALSE)),"")</f>
        <v/>
      </c>
      <c r="K472" s="9" t="s">
        <v>3706</v>
      </c>
      <c r="L472" s="10">
        <v>7960</v>
      </c>
      <c r="M472" s="10"/>
      <c r="N472" s="10"/>
      <c r="O472" s="10"/>
      <c r="P472" s="10"/>
      <c r="Q472" s="10">
        <v>7960</v>
      </c>
      <c r="R472" t="str">
        <f>IFERROR(IF(VLOOKUP(K472,'Resources Final'!B:F,5,FALSE)=0,"",VLOOKUP(K472,'Resources Final'!B:F,5,FALSE)),"")</f>
        <v/>
      </c>
      <c r="T472" s="9" t="s">
        <v>621</v>
      </c>
      <c r="U472" s="10">
        <v>5985</v>
      </c>
      <c r="V472" s="10"/>
      <c r="W472" s="10"/>
      <c r="X472" s="10">
        <v>5985</v>
      </c>
    </row>
    <row r="473" spans="1:24" x14ac:dyDescent="0.2">
      <c r="A473" s="9" t="s">
        <v>2159</v>
      </c>
      <c r="B473" s="10">
        <v>15000</v>
      </c>
      <c r="C473" s="10"/>
      <c r="D473" s="10"/>
      <c r="E473" s="10"/>
      <c r="F473" s="10"/>
      <c r="G473" s="10"/>
      <c r="H473" s="10">
        <v>15000</v>
      </c>
      <c r="I473" t="str">
        <f>IFERROR(IF(VLOOKUP(A473,'Resources Final'!B:F,5,FALSE)=0,"",VLOOKUP(A473,'Resources Final'!B:F,5,FALSE)),"")</f>
        <v>https://www.sourcewatch.org/index.php/Liberty_International_plc</v>
      </c>
      <c r="K473" s="9" t="s">
        <v>3759</v>
      </c>
      <c r="L473" s="10">
        <v>7500</v>
      </c>
      <c r="M473" s="10"/>
      <c r="N473" s="10"/>
      <c r="O473" s="10"/>
      <c r="P473" s="10"/>
      <c r="Q473" s="10">
        <v>7500</v>
      </c>
      <c r="R473" t="str">
        <f>IFERROR(IF(VLOOKUP(K473,'Resources Final'!B:F,5,FALSE)=0,"",VLOOKUP(K473,'Resources Final'!B:F,5,FALSE)),"")</f>
        <v/>
      </c>
      <c r="T473" s="9" t="s">
        <v>3358</v>
      </c>
      <c r="U473" s="10">
        <v>5838</v>
      </c>
      <c r="V473" s="10"/>
      <c r="W473" s="10"/>
      <c r="X473" s="10">
        <v>5838</v>
      </c>
    </row>
    <row r="474" spans="1:24" x14ac:dyDescent="0.2">
      <c r="A474" s="9" t="s">
        <v>1287</v>
      </c>
      <c r="B474" s="10"/>
      <c r="C474" s="10"/>
      <c r="D474" s="10">
        <v>15000</v>
      </c>
      <c r="E474" s="10"/>
      <c r="F474" s="10"/>
      <c r="G474" s="10"/>
      <c r="H474" s="10">
        <v>15000</v>
      </c>
      <c r="I474" t="str">
        <f>IFERROR(IF(VLOOKUP(A474,'Resources Final'!B:F,5,FALSE)=0,"",VLOOKUP(A474,'Resources Final'!B:F,5,FALSE)),"")</f>
        <v/>
      </c>
      <c r="K474" s="9" t="s">
        <v>3768</v>
      </c>
      <c r="L474" s="10">
        <v>7500</v>
      </c>
      <c r="M474" s="10"/>
      <c r="N474" s="10"/>
      <c r="O474" s="10"/>
      <c r="P474" s="10"/>
      <c r="Q474" s="10">
        <v>7500</v>
      </c>
      <c r="R474" t="str">
        <f>IFERROR(IF(VLOOKUP(K474,'Resources Final'!B:F,5,FALSE)=0,"",VLOOKUP(K474,'Resources Final'!B:F,5,FALSE)),"")</f>
        <v/>
      </c>
      <c r="T474" s="9" t="s">
        <v>4377</v>
      </c>
      <c r="U474" s="10">
        <v>5813</v>
      </c>
      <c r="V474" s="10"/>
      <c r="W474" s="10"/>
      <c r="X474" s="10">
        <v>5813</v>
      </c>
    </row>
    <row r="475" spans="1:24" x14ac:dyDescent="0.2">
      <c r="A475" s="9" t="s">
        <v>854</v>
      </c>
      <c r="B475" s="10"/>
      <c r="C475" s="10"/>
      <c r="D475" s="10"/>
      <c r="E475" s="10"/>
      <c r="F475" s="10">
        <v>15000</v>
      </c>
      <c r="G475" s="10"/>
      <c r="H475" s="10">
        <v>15000</v>
      </c>
      <c r="I475" t="str">
        <f>IFERROR(IF(VLOOKUP(A475,'Resources Final'!B:F,5,FALSE)=0,"",VLOOKUP(A475,'Resources Final'!B:F,5,FALSE)),"")</f>
        <v/>
      </c>
      <c r="K475" s="9" t="s">
        <v>4067</v>
      </c>
      <c r="L475" s="10">
        <v>7500</v>
      </c>
      <c r="M475" s="10"/>
      <c r="N475" s="10"/>
      <c r="O475" s="10"/>
      <c r="P475" s="10"/>
      <c r="Q475" s="10">
        <v>7500</v>
      </c>
      <c r="R475" t="str">
        <f>IFERROR(IF(VLOOKUP(K475,'Resources Final'!B:F,5,FALSE)=0,"",VLOOKUP(K475,'Resources Final'!B:F,5,FALSE)),"")</f>
        <v/>
      </c>
      <c r="T475" s="9" t="s">
        <v>2846</v>
      </c>
      <c r="U475" s="10">
        <v>5783</v>
      </c>
      <c r="V475" s="10"/>
      <c r="W475" s="10"/>
      <c r="X475" s="10">
        <v>5783</v>
      </c>
    </row>
    <row r="476" spans="1:24" x14ac:dyDescent="0.2">
      <c r="A476" s="9" t="s">
        <v>1465</v>
      </c>
      <c r="B476" s="10"/>
      <c r="C476" s="10"/>
      <c r="D476" s="10"/>
      <c r="E476" s="10"/>
      <c r="F476" s="10">
        <v>15000</v>
      </c>
      <c r="G476" s="10"/>
      <c r="H476" s="10">
        <v>15000</v>
      </c>
      <c r="I476" t="str">
        <f>IFERROR(IF(VLOOKUP(A476,'Resources Final'!B:F,5,FALSE)=0,"",VLOOKUP(A476,'Resources Final'!B:F,5,FALSE)),"")</f>
        <v/>
      </c>
      <c r="K476" s="9" t="s">
        <v>3449</v>
      </c>
      <c r="L476" s="10">
        <v>7500</v>
      </c>
      <c r="M476" s="10"/>
      <c r="N476" s="10"/>
      <c r="O476" s="10"/>
      <c r="P476" s="10"/>
      <c r="Q476" s="10">
        <v>7500</v>
      </c>
      <c r="R476" t="str">
        <f>IFERROR(IF(VLOOKUP(K476,'Resources Final'!B:F,5,FALSE)=0,"",VLOOKUP(K476,'Resources Final'!B:F,5,FALSE)),"")</f>
        <v/>
      </c>
      <c r="T476" s="9" t="s">
        <v>2973</v>
      </c>
      <c r="U476" s="10"/>
      <c r="V476" s="10"/>
      <c r="W476" s="10">
        <v>5500</v>
      </c>
      <c r="X476" s="10">
        <v>5500</v>
      </c>
    </row>
    <row r="477" spans="1:24" x14ac:dyDescent="0.2">
      <c r="A477" s="9" t="s">
        <v>1341</v>
      </c>
      <c r="B477" s="10">
        <v>15000</v>
      </c>
      <c r="C477" s="10"/>
      <c r="D477" s="10"/>
      <c r="E477" s="10"/>
      <c r="F477" s="10"/>
      <c r="G477" s="10"/>
      <c r="H477" s="10">
        <v>15000</v>
      </c>
      <c r="I477" t="str">
        <f>IFERROR(IF(VLOOKUP(A477,'Resources Final'!B:F,5,FALSE)=0,"",VLOOKUP(A477,'Resources Final'!B:F,5,FALSE)),"")</f>
        <v/>
      </c>
      <c r="K477" s="9" t="s">
        <v>4432</v>
      </c>
      <c r="L477" s="10">
        <v>7400</v>
      </c>
      <c r="M477" s="10"/>
      <c r="N477" s="10"/>
      <c r="O477" s="10"/>
      <c r="P477" s="10"/>
      <c r="Q477" s="10">
        <v>7400</v>
      </c>
      <c r="R477" t="str">
        <f>IFERROR(IF(VLOOKUP(K477,'Resources Final'!B:F,5,FALSE)=0,"",VLOOKUP(K477,'Resources Final'!B:F,5,FALSE)),"")</f>
        <v/>
      </c>
      <c r="T477" s="9" t="s">
        <v>3524</v>
      </c>
      <c r="U477" s="10"/>
      <c r="V477" s="10"/>
      <c r="W477" s="10">
        <v>5500</v>
      </c>
      <c r="X477" s="10">
        <v>5500</v>
      </c>
    </row>
    <row r="478" spans="1:24" x14ac:dyDescent="0.2">
      <c r="A478" s="9" t="s">
        <v>1609</v>
      </c>
      <c r="B478" s="10">
        <v>15000</v>
      </c>
      <c r="C478" s="10"/>
      <c r="D478" s="10"/>
      <c r="E478" s="10"/>
      <c r="F478" s="10"/>
      <c r="G478" s="10"/>
      <c r="H478" s="10">
        <v>15000</v>
      </c>
      <c r="I478" t="str">
        <f>IFERROR(IF(VLOOKUP(A478,'Resources Final'!B:F,5,FALSE)=0,"",VLOOKUP(A478,'Resources Final'!B:F,5,FALSE)),"")</f>
        <v/>
      </c>
      <c r="K478" s="9" t="s">
        <v>4355</v>
      </c>
      <c r="L478" s="10">
        <v>7300</v>
      </c>
      <c r="M478" s="10"/>
      <c r="N478" s="10"/>
      <c r="O478" s="10"/>
      <c r="P478" s="10"/>
      <c r="Q478" s="10">
        <v>7300</v>
      </c>
      <c r="R478" t="str">
        <f>IFERROR(IF(VLOOKUP(K478,'Resources Final'!B:F,5,FALSE)=0,"",VLOOKUP(K478,'Resources Final'!B:F,5,FALSE)),"")</f>
        <v/>
      </c>
      <c r="T478" s="9" t="s">
        <v>3138</v>
      </c>
      <c r="U478" s="10"/>
      <c r="V478" s="10"/>
      <c r="W478" s="10">
        <v>5500</v>
      </c>
      <c r="X478" s="10">
        <v>5500</v>
      </c>
    </row>
    <row r="479" spans="1:24" x14ac:dyDescent="0.2">
      <c r="A479" s="9" t="s">
        <v>274</v>
      </c>
      <c r="B479" s="10">
        <v>14750</v>
      </c>
      <c r="C479" s="10"/>
      <c r="D479" s="10"/>
      <c r="E479" s="10"/>
      <c r="F479" s="10"/>
      <c r="G479" s="10"/>
      <c r="H479" s="10">
        <v>14750</v>
      </c>
      <c r="I479" t="str">
        <f>IFERROR(IF(VLOOKUP(A479,'Resources Final'!B:F,5,FALSE)=0,"",VLOOKUP(A479,'Resources Final'!B:F,5,FALSE)),"")</f>
        <v/>
      </c>
      <c r="K479" s="9" t="s">
        <v>3801</v>
      </c>
      <c r="L479" s="10">
        <v>7000</v>
      </c>
      <c r="M479" s="10"/>
      <c r="N479" s="10"/>
      <c r="O479" s="10"/>
      <c r="P479" s="10"/>
      <c r="Q479" s="10">
        <v>7000</v>
      </c>
      <c r="R479" t="str">
        <f>IFERROR(IF(VLOOKUP(K479,'Resources Final'!B:F,5,FALSE)=0,"",VLOOKUP(K479,'Resources Final'!B:F,5,FALSE)),"")</f>
        <v/>
      </c>
      <c r="T479" s="9" t="s">
        <v>2992</v>
      </c>
      <c r="U479" s="10"/>
      <c r="V479" s="10"/>
      <c r="W479" s="10">
        <v>5500</v>
      </c>
      <c r="X479" s="10">
        <v>5500</v>
      </c>
    </row>
    <row r="480" spans="1:24" x14ac:dyDescent="0.2">
      <c r="A480" s="9" t="s">
        <v>4072</v>
      </c>
      <c r="B480" s="10">
        <v>14090</v>
      </c>
      <c r="C480" s="10"/>
      <c r="D480" s="10"/>
      <c r="E480" s="10"/>
      <c r="F480" s="10"/>
      <c r="G480" s="10"/>
      <c r="H480" s="10">
        <v>14090</v>
      </c>
      <c r="I480" t="str">
        <f>IFERROR(IF(VLOOKUP(A480,'Resources Final'!B:F,5,FALSE)=0,"",VLOOKUP(A480,'Resources Final'!B:F,5,FALSE)),"")</f>
        <v/>
      </c>
      <c r="K480" s="9" t="s">
        <v>522</v>
      </c>
      <c r="L480" s="10">
        <v>7000</v>
      </c>
      <c r="M480" s="10"/>
      <c r="N480" s="10"/>
      <c r="O480" s="10"/>
      <c r="P480" s="10"/>
      <c r="Q480" s="10">
        <v>7000</v>
      </c>
      <c r="R480" t="str">
        <f>IFERROR(IF(VLOOKUP(K480,'Resources Final'!B:F,5,FALSE)=0,"",VLOOKUP(K480,'Resources Final'!B:F,5,FALSE)),"")</f>
        <v/>
      </c>
      <c r="T480" s="9" t="s">
        <v>3914</v>
      </c>
      <c r="U480" s="10">
        <v>5500</v>
      </c>
      <c r="V480" s="10"/>
      <c r="W480" s="10"/>
      <c r="X480" s="10">
        <v>5500</v>
      </c>
    </row>
    <row r="481" spans="1:24" x14ac:dyDescent="0.2">
      <c r="A481" s="9" t="s">
        <v>3617</v>
      </c>
      <c r="B481" s="10">
        <v>14000</v>
      </c>
      <c r="C481" s="10"/>
      <c r="D481" s="10"/>
      <c r="E481" s="10"/>
      <c r="F481" s="10"/>
      <c r="G481" s="10"/>
      <c r="H481" s="10">
        <v>14000</v>
      </c>
      <c r="I481" t="str">
        <f>IFERROR(IF(VLOOKUP(A481,'Resources Final'!B:F,5,FALSE)=0,"",VLOOKUP(A481,'Resources Final'!B:F,5,FALSE)),"")</f>
        <v/>
      </c>
      <c r="K481" s="9" t="s">
        <v>4614</v>
      </c>
      <c r="L481" s="10">
        <v>7000</v>
      </c>
      <c r="M481" s="10"/>
      <c r="N481" s="10"/>
      <c r="O481" s="10"/>
      <c r="P481" s="10"/>
      <c r="Q481" s="10">
        <v>7000</v>
      </c>
      <c r="R481" t="str">
        <f>IFERROR(IF(VLOOKUP(K481,'Resources Final'!B:F,5,FALSE)=0,"",VLOOKUP(K481,'Resources Final'!B:F,5,FALSE)),"")</f>
        <v/>
      </c>
      <c r="T481" s="9" t="s">
        <v>3919</v>
      </c>
      <c r="U481" s="10"/>
      <c r="V481" s="10"/>
      <c r="W481" s="10">
        <v>5500</v>
      </c>
      <c r="X481" s="10">
        <v>5500</v>
      </c>
    </row>
    <row r="482" spans="1:24" x14ac:dyDescent="0.2">
      <c r="A482" s="9" t="s">
        <v>137</v>
      </c>
      <c r="B482" s="10">
        <v>14000</v>
      </c>
      <c r="C482" s="10"/>
      <c r="D482" s="10"/>
      <c r="E482" s="10"/>
      <c r="F482" s="10"/>
      <c r="G482" s="10"/>
      <c r="H482" s="10">
        <v>14000</v>
      </c>
      <c r="I482" t="str">
        <f>IFERROR(IF(VLOOKUP(A482,'Resources Final'!B:F,5,FALSE)=0,"",VLOOKUP(A482,'Resources Final'!B:F,5,FALSE)),"")</f>
        <v>http://www.sourcewatch.org/index.php/Alabama_Policy_Institute</v>
      </c>
      <c r="K482" s="9" t="s">
        <v>283</v>
      </c>
      <c r="L482" s="10">
        <v>7000</v>
      </c>
      <c r="M482" s="10"/>
      <c r="N482" s="10"/>
      <c r="O482" s="10"/>
      <c r="P482" s="10"/>
      <c r="Q482" s="10">
        <v>7000</v>
      </c>
      <c r="R482" t="str">
        <f>IFERROR(IF(VLOOKUP(K482,'Resources Final'!B:F,5,FALSE)=0,"",VLOOKUP(K482,'Resources Final'!B:F,5,FALSE)),"")</f>
        <v/>
      </c>
      <c r="T482" s="9" t="s">
        <v>3392</v>
      </c>
      <c r="U482" s="10"/>
      <c r="V482" s="10"/>
      <c r="W482" s="10">
        <v>5500</v>
      </c>
      <c r="X482" s="10">
        <v>5500</v>
      </c>
    </row>
    <row r="483" spans="1:24" x14ac:dyDescent="0.2">
      <c r="A483" s="9" t="s">
        <v>3455</v>
      </c>
      <c r="B483" s="10"/>
      <c r="C483" s="10"/>
      <c r="D483" s="10"/>
      <c r="E483" s="10"/>
      <c r="F483" s="10">
        <v>12500</v>
      </c>
      <c r="G483" s="10"/>
      <c r="H483" s="10">
        <v>12500</v>
      </c>
      <c r="I483" t="str">
        <f>IFERROR(IF(VLOOKUP(A483,'Resources Final'!B:F,5,FALSE)=0,"",VLOOKUP(A483,'Resources Final'!B:F,5,FALSE)),"")</f>
        <v/>
      </c>
      <c r="K483" s="9" t="s">
        <v>2337</v>
      </c>
      <c r="L483" s="10">
        <v>7000</v>
      </c>
      <c r="M483" s="10"/>
      <c r="N483" s="10"/>
      <c r="O483" s="10"/>
      <c r="P483" s="10"/>
      <c r="Q483" s="10">
        <v>7000</v>
      </c>
      <c r="R483" t="str">
        <f>IFERROR(IF(VLOOKUP(K483,'Resources Final'!B:F,5,FALSE)=0,"",VLOOKUP(K483,'Resources Final'!B:F,5,FALSE)),"")</f>
        <v/>
      </c>
      <c r="T483" s="9" t="s">
        <v>3525</v>
      </c>
      <c r="U483" s="10"/>
      <c r="V483" s="10"/>
      <c r="W483" s="10">
        <v>5500</v>
      </c>
      <c r="X483" s="10">
        <v>5500</v>
      </c>
    </row>
    <row r="484" spans="1:24" x14ac:dyDescent="0.2">
      <c r="A484" s="9" t="s">
        <v>4297</v>
      </c>
      <c r="B484" s="10">
        <v>12500</v>
      </c>
      <c r="C484" s="10"/>
      <c r="D484" s="10"/>
      <c r="E484" s="10"/>
      <c r="F484" s="10"/>
      <c r="G484" s="10"/>
      <c r="H484" s="10">
        <v>12500</v>
      </c>
      <c r="I484" t="str">
        <f>IFERROR(IF(VLOOKUP(A484,'Resources Final'!B:F,5,FALSE)=0,"",VLOOKUP(A484,'Resources Final'!B:F,5,FALSE)),"")</f>
        <v>https://www.sourcewatch.org/index.php/National_Foundation_for_American_Policy</v>
      </c>
      <c r="K484" s="9" t="s">
        <v>4478</v>
      </c>
      <c r="L484" s="10">
        <v>7000</v>
      </c>
      <c r="M484" s="10"/>
      <c r="N484" s="10"/>
      <c r="O484" s="10"/>
      <c r="P484" s="10"/>
      <c r="Q484" s="10">
        <v>7000</v>
      </c>
      <c r="R484" t="str">
        <f>IFERROR(IF(VLOOKUP(K484,'Resources Final'!B:F,5,FALSE)=0,"",VLOOKUP(K484,'Resources Final'!B:F,5,FALSE)),"")</f>
        <v/>
      </c>
      <c r="T484" s="9" t="s">
        <v>2225</v>
      </c>
      <c r="U484" s="10"/>
      <c r="V484" s="10"/>
      <c r="W484" s="10">
        <v>5500</v>
      </c>
      <c r="X484" s="10">
        <v>5500</v>
      </c>
    </row>
    <row r="485" spans="1:24" x14ac:dyDescent="0.2">
      <c r="A485" s="9" t="s">
        <v>2794</v>
      </c>
      <c r="B485" s="10">
        <v>12500</v>
      </c>
      <c r="C485" s="10"/>
      <c r="D485" s="10"/>
      <c r="E485" s="10"/>
      <c r="F485" s="10"/>
      <c r="G485" s="10"/>
      <c r="H485" s="10">
        <v>12500</v>
      </c>
      <c r="I485" t="str">
        <f>IFERROR(IF(VLOOKUP(A485,'Resources Final'!B:F,5,FALSE)=0,"",VLOOKUP(A485,'Resources Final'!B:F,5,FALSE)),"")</f>
        <v/>
      </c>
      <c r="K485" s="9" t="s">
        <v>3076</v>
      </c>
      <c r="L485" s="10">
        <v>6600</v>
      </c>
      <c r="M485" s="10"/>
      <c r="N485" s="10"/>
      <c r="O485" s="10"/>
      <c r="P485" s="10"/>
      <c r="Q485" s="10">
        <v>6600</v>
      </c>
      <c r="R485" t="str">
        <f>IFERROR(IF(VLOOKUP(K485,'Resources Final'!B:F,5,FALSE)=0,"",VLOOKUP(K485,'Resources Final'!B:F,5,FALSE)),"")</f>
        <v/>
      </c>
      <c r="T485" s="9" t="s">
        <v>2199</v>
      </c>
      <c r="U485" s="10"/>
      <c r="V485" s="10"/>
      <c r="W485" s="10">
        <v>5500</v>
      </c>
      <c r="X485" s="10">
        <v>5500</v>
      </c>
    </row>
    <row r="486" spans="1:24" x14ac:dyDescent="0.2">
      <c r="A486" s="9" t="s">
        <v>2608</v>
      </c>
      <c r="B486" s="10"/>
      <c r="C486" s="10"/>
      <c r="D486" s="10">
        <v>12500</v>
      </c>
      <c r="E486" s="10"/>
      <c r="F486" s="10"/>
      <c r="G486" s="10"/>
      <c r="H486" s="10">
        <v>12500</v>
      </c>
      <c r="I486" t="str">
        <f>IFERROR(IF(VLOOKUP(A486,'Resources Final'!B:F,5,FALSE)=0,"",VLOOKUP(A486,'Resources Final'!B:F,5,FALSE)),"")</f>
        <v>https://exxonsecrets.org/html/orgfactsheet.php?id=56</v>
      </c>
      <c r="K486" s="9" t="s">
        <v>1563</v>
      </c>
      <c r="L486" s="10">
        <v>6515</v>
      </c>
      <c r="M486" s="10"/>
      <c r="N486" s="10"/>
      <c r="O486" s="10"/>
      <c r="P486" s="10"/>
      <c r="Q486" s="10">
        <v>6515</v>
      </c>
      <c r="R486" t="str">
        <f>IFERROR(IF(VLOOKUP(K486,'Resources Final'!B:F,5,FALSE)=0,"",VLOOKUP(K486,'Resources Final'!B:F,5,FALSE)),"")</f>
        <v/>
      </c>
      <c r="T486" s="9" t="s">
        <v>2676</v>
      </c>
      <c r="U486" s="10"/>
      <c r="V486" s="10"/>
      <c r="W486" s="10">
        <v>5500</v>
      </c>
      <c r="X486" s="10">
        <v>5500</v>
      </c>
    </row>
    <row r="487" spans="1:24" x14ac:dyDescent="0.2">
      <c r="A487" s="9" t="s">
        <v>16</v>
      </c>
      <c r="B487" s="10"/>
      <c r="C487" s="10">
        <v>12500</v>
      </c>
      <c r="D487" s="10"/>
      <c r="E487" s="10"/>
      <c r="F487" s="10"/>
      <c r="G487" s="10"/>
      <c r="H487" s="10">
        <v>12500</v>
      </c>
      <c r="I487" t="str">
        <f>IFERROR(IF(VLOOKUP(A487,'Resources Final'!B:F,5,FALSE)=0,"",VLOOKUP(A487,'Resources Final'!B:F,5,FALSE)),"")</f>
        <v>https://www.sourcewatch.org/index.php/1851_Center_for_Constitutional_Law</v>
      </c>
      <c r="K487" s="9" t="s">
        <v>4301</v>
      </c>
      <c r="L487" s="10">
        <v>6500</v>
      </c>
      <c r="M487" s="10"/>
      <c r="N487" s="10"/>
      <c r="O487" s="10"/>
      <c r="P487" s="10"/>
      <c r="Q487" s="10">
        <v>6500</v>
      </c>
      <c r="R487" t="str">
        <f>IFERROR(IF(VLOOKUP(K487,'Resources Final'!B:F,5,FALSE)=0,"",VLOOKUP(K487,'Resources Final'!B:F,5,FALSE)),"")</f>
        <v/>
      </c>
      <c r="T487" s="9" t="s">
        <v>2032</v>
      </c>
      <c r="U487" s="10"/>
      <c r="V487" s="10"/>
      <c r="W487" s="10">
        <v>5500</v>
      </c>
      <c r="X487" s="10">
        <v>5500</v>
      </c>
    </row>
    <row r="488" spans="1:24" x14ac:dyDescent="0.2">
      <c r="A488" s="9" t="s">
        <v>676</v>
      </c>
      <c r="B488" s="10">
        <v>12500</v>
      </c>
      <c r="C488" s="10"/>
      <c r="D488" s="10"/>
      <c r="E488" s="10"/>
      <c r="F488" s="10"/>
      <c r="G488" s="10"/>
      <c r="H488" s="10">
        <v>12500</v>
      </c>
      <c r="I488" t="str">
        <f>IFERROR(IF(VLOOKUP(A488,'Resources Final'!B:F,5,FALSE)=0,"",VLOOKUP(A488,'Resources Final'!B:F,5,FALSE)),"")</f>
        <v/>
      </c>
      <c r="K488" s="9" t="s">
        <v>3810</v>
      </c>
      <c r="L488" s="10">
        <v>6500</v>
      </c>
      <c r="M488" s="10"/>
      <c r="N488" s="10"/>
      <c r="O488" s="10"/>
      <c r="P488" s="10"/>
      <c r="Q488" s="10">
        <v>6500</v>
      </c>
      <c r="R488" t="str">
        <f>IFERROR(IF(VLOOKUP(K488,'Resources Final'!B:F,5,FALSE)=0,"",VLOOKUP(K488,'Resources Final'!B:F,5,FALSE)),"")</f>
        <v/>
      </c>
      <c r="T488" s="9" t="s">
        <v>2757</v>
      </c>
      <c r="U488" s="10"/>
      <c r="V488" s="10"/>
      <c r="W488" s="10">
        <v>5500</v>
      </c>
      <c r="X488" s="10">
        <v>5500</v>
      </c>
    </row>
    <row r="489" spans="1:24" x14ac:dyDescent="0.2">
      <c r="A489" s="9" t="s">
        <v>150</v>
      </c>
      <c r="B489" s="10"/>
      <c r="C489" s="10"/>
      <c r="D489" s="10">
        <v>12500</v>
      </c>
      <c r="E489" s="10"/>
      <c r="F489" s="10"/>
      <c r="G489" s="10"/>
      <c r="H489" s="10">
        <v>12500</v>
      </c>
      <c r="I489" t="str">
        <f>IFERROR(IF(VLOOKUP(A489,'Resources Final'!B:F,5,FALSE)=0,"",VLOOKUP(A489,'Resources Final'!B:F,5,FALSE)),"")</f>
        <v>https://www.desmogblog.com/alexis-de-tocqueville-institution</v>
      </c>
      <c r="K489" s="9" t="s">
        <v>2700</v>
      </c>
      <c r="L489" s="10">
        <v>6500</v>
      </c>
      <c r="M489" s="10"/>
      <c r="N489" s="10"/>
      <c r="O489" s="10"/>
      <c r="P489" s="10"/>
      <c r="Q489" s="10">
        <v>6500</v>
      </c>
      <c r="R489" t="str">
        <f>IFERROR(IF(VLOOKUP(K489,'Resources Final'!B:F,5,FALSE)=0,"",VLOOKUP(K489,'Resources Final'!B:F,5,FALSE)),"")</f>
        <v/>
      </c>
      <c r="T489" s="9" t="s">
        <v>1159</v>
      </c>
      <c r="U489" s="10"/>
      <c r="V489" s="10"/>
      <c r="W489" s="10">
        <v>5500</v>
      </c>
      <c r="X489" s="10">
        <v>5500</v>
      </c>
    </row>
    <row r="490" spans="1:24" x14ac:dyDescent="0.2">
      <c r="A490" s="9" t="s">
        <v>2656</v>
      </c>
      <c r="B490" s="10"/>
      <c r="C490" s="10"/>
      <c r="D490" s="10"/>
      <c r="E490" s="10">
        <v>12000</v>
      </c>
      <c r="F490" s="10"/>
      <c r="G490" s="10"/>
      <c r="H490" s="10">
        <v>12000</v>
      </c>
      <c r="I490" t="str">
        <f>IFERROR(IF(VLOOKUP(A490,'Resources Final'!B:F,5,FALSE)=0,"",VLOOKUP(A490,'Resources Final'!B:F,5,FALSE)),"")</f>
        <v/>
      </c>
      <c r="K490" s="9" t="s">
        <v>3375</v>
      </c>
      <c r="L490" s="10">
        <v>6400</v>
      </c>
      <c r="M490" s="10"/>
      <c r="N490" s="10"/>
      <c r="O490" s="10"/>
      <c r="P490" s="10"/>
      <c r="Q490" s="10">
        <v>6400</v>
      </c>
      <c r="R490" t="str">
        <f>IFERROR(IF(VLOOKUP(K490,'Resources Final'!B:F,5,FALSE)=0,"",VLOOKUP(K490,'Resources Final'!B:F,5,FALSE)),"")</f>
        <v/>
      </c>
      <c r="T490" s="9" t="s">
        <v>1151</v>
      </c>
      <c r="U490" s="10"/>
      <c r="V490" s="10"/>
      <c r="W490" s="10">
        <v>5500</v>
      </c>
      <c r="X490" s="10">
        <v>5500</v>
      </c>
    </row>
    <row r="491" spans="1:24" x14ac:dyDescent="0.2">
      <c r="A491" s="9" t="s">
        <v>2486</v>
      </c>
      <c r="B491" s="10">
        <v>12000</v>
      </c>
      <c r="C491" s="10"/>
      <c r="D491" s="10"/>
      <c r="E491" s="10"/>
      <c r="F491" s="10"/>
      <c r="G491" s="10"/>
      <c r="H491" s="10">
        <v>12000</v>
      </c>
      <c r="I491" t="str">
        <f>IFERROR(IF(VLOOKUP(A491,'Resources Final'!B:F,5,FALSE)=0,"",VLOOKUP(A491,'Resources Final'!B:F,5,FALSE)),"")</f>
        <v/>
      </c>
      <c r="K491" s="9" t="s">
        <v>3571</v>
      </c>
      <c r="L491" s="10">
        <v>6335</v>
      </c>
      <c r="M491" s="10"/>
      <c r="N491" s="10"/>
      <c r="O491" s="10"/>
      <c r="P491" s="10"/>
      <c r="Q491" s="10">
        <v>6335</v>
      </c>
      <c r="R491" t="str">
        <f>IFERROR(IF(VLOOKUP(K491,'Resources Final'!B:F,5,FALSE)=0,"",VLOOKUP(K491,'Resources Final'!B:F,5,FALSE)),"")</f>
        <v/>
      </c>
      <c r="T491" s="9" t="s">
        <v>1538</v>
      </c>
      <c r="U491" s="10"/>
      <c r="V491" s="10"/>
      <c r="W491" s="10">
        <v>5500</v>
      </c>
      <c r="X491" s="10">
        <v>5500</v>
      </c>
    </row>
    <row r="492" spans="1:24" x14ac:dyDescent="0.2">
      <c r="A492" s="9" t="s">
        <v>980</v>
      </c>
      <c r="B492" s="10"/>
      <c r="C492" s="10"/>
      <c r="D492" s="10"/>
      <c r="E492" s="10"/>
      <c r="F492" s="10">
        <v>12000</v>
      </c>
      <c r="G492" s="10"/>
      <c r="H492" s="10">
        <v>12000</v>
      </c>
      <c r="I492" t="str">
        <f>IFERROR(IF(VLOOKUP(A492,'Resources Final'!B:F,5,FALSE)=0,"",VLOOKUP(A492,'Resources Final'!B:F,5,FALSE)),"")</f>
        <v/>
      </c>
      <c r="K492" s="9" t="s">
        <v>3405</v>
      </c>
      <c r="L492" s="10">
        <v>6000</v>
      </c>
      <c r="M492" s="10"/>
      <c r="N492" s="10"/>
      <c r="O492" s="10"/>
      <c r="P492" s="10"/>
      <c r="Q492" s="10">
        <v>6000</v>
      </c>
      <c r="R492" t="str">
        <f>IFERROR(IF(VLOOKUP(K492,'Resources Final'!B:F,5,FALSE)=0,"",VLOOKUP(K492,'Resources Final'!B:F,5,FALSE)),"")</f>
        <v/>
      </c>
      <c r="T492" s="9" t="s">
        <v>1267</v>
      </c>
      <c r="U492" s="10"/>
      <c r="V492" s="10"/>
      <c r="W492" s="10">
        <v>5500</v>
      </c>
      <c r="X492" s="10">
        <v>5500</v>
      </c>
    </row>
    <row r="493" spans="1:24" x14ac:dyDescent="0.2">
      <c r="A493" s="9" t="s">
        <v>4672</v>
      </c>
      <c r="B493" s="10"/>
      <c r="C493" s="10">
        <v>11250</v>
      </c>
      <c r="D493" s="10"/>
      <c r="E493" s="10"/>
      <c r="F493" s="10"/>
      <c r="G493" s="10"/>
      <c r="H493" s="10">
        <v>11250</v>
      </c>
      <c r="I493" t="str">
        <f>IFERROR(IF(VLOOKUP(A493,'Resources Final'!B:F,5,FALSE)=0,"",VLOOKUP(A493,'Resources Final'!B:F,5,FALSE)),"")</f>
        <v/>
      </c>
      <c r="K493" s="9" t="s">
        <v>4091</v>
      </c>
      <c r="L493" s="10">
        <v>6000</v>
      </c>
      <c r="M493" s="10"/>
      <c r="N493" s="10"/>
      <c r="O493" s="10"/>
      <c r="P493" s="10"/>
      <c r="Q493" s="10">
        <v>6000</v>
      </c>
      <c r="R493" t="str">
        <f>IFERROR(IF(VLOOKUP(K493,'Resources Final'!B:F,5,FALSE)=0,"",VLOOKUP(K493,'Resources Final'!B:F,5,FALSE)),"")</f>
        <v/>
      </c>
      <c r="T493" s="9" t="s">
        <v>1627</v>
      </c>
      <c r="U493" s="10"/>
      <c r="V493" s="10"/>
      <c r="W493" s="10">
        <v>5500</v>
      </c>
      <c r="X493" s="10">
        <v>5500</v>
      </c>
    </row>
    <row r="494" spans="1:24" x14ac:dyDescent="0.2">
      <c r="A494" s="9" t="s">
        <v>2037</v>
      </c>
      <c r="B494" s="10"/>
      <c r="C494" s="10"/>
      <c r="D494" s="10"/>
      <c r="E494" s="10"/>
      <c r="F494" s="10">
        <v>11000</v>
      </c>
      <c r="G494" s="10"/>
      <c r="H494" s="10">
        <v>11000</v>
      </c>
      <c r="I494" t="str">
        <f>IFERROR(IF(VLOOKUP(A494,'Resources Final'!B:F,5,FALSE)=0,"",VLOOKUP(A494,'Resources Final'!B:F,5,FALSE)),"")</f>
        <v/>
      </c>
      <c r="K494" s="9" t="s">
        <v>3574</v>
      </c>
      <c r="L494" s="10">
        <v>6000</v>
      </c>
      <c r="M494" s="10"/>
      <c r="N494" s="10"/>
      <c r="O494" s="10"/>
      <c r="P494" s="10"/>
      <c r="Q494" s="10">
        <v>6000</v>
      </c>
      <c r="R494" t="str">
        <f>IFERROR(IF(VLOOKUP(K494,'Resources Final'!B:F,5,FALSE)=0,"",VLOOKUP(K494,'Resources Final'!B:F,5,FALSE)),"")</f>
        <v/>
      </c>
      <c r="T494" s="9" t="s">
        <v>1421</v>
      </c>
      <c r="U494" s="10"/>
      <c r="V494" s="10"/>
      <c r="W494" s="10">
        <v>5500</v>
      </c>
      <c r="X494" s="10">
        <v>5500</v>
      </c>
    </row>
    <row r="495" spans="1:24" x14ac:dyDescent="0.2">
      <c r="A495" s="9" t="s">
        <v>180</v>
      </c>
      <c r="B495" s="10">
        <v>9000</v>
      </c>
      <c r="C495" s="10"/>
      <c r="D495" s="10">
        <v>2000</v>
      </c>
      <c r="E495" s="10"/>
      <c r="F495" s="10"/>
      <c r="G495" s="10"/>
      <c r="H495" s="10">
        <v>11000</v>
      </c>
      <c r="I495" t="str">
        <f>IFERROR(IF(VLOOKUP(A495,'Resources Final'!B:F,5,FALSE)=0,"",VLOOKUP(A495,'Resources Final'!B:F,5,FALSE)),"")</f>
        <v>http://www.sourcewatch.org/index.php/American_Conservative_Union</v>
      </c>
      <c r="K495" s="9" t="s">
        <v>819</v>
      </c>
      <c r="L495" s="10">
        <v>6000</v>
      </c>
      <c r="M495" s="10"/>
      <c r="N495" s="10"/>
      <c r="O495" s="10"/>
      <c r="P495" s="10"/>
      <c r="Q495" s="10">
        <v>6000</v>
      </c>
      <c r="R495" t="str">
        <f>IFERROR(IF(VLOOKUP(K495,'Resources Final'!B:F,5,FALSE)=0,"",VLOOKUP(K495,'Resources Final'!B:F,5,FALSE)),"")</f>
        <v/>
      </c>
      <c r="T495" s="9" t="s">
        <v>1864</v>
      </c>
      <c r="U495" s="10"/>
      <c r="V495" s="10"/>
      <c r="W495" s="10">
        <v>5500</v>
      </c>
      <c r="X495" s="10">
        <v>5500</v>
      </c>
    </row>
    <row r="496" spans="1:24" x14ac:dyDescent="0.2">
      <c r="A496" s="9" t="s">
        <v>4367</v>
      </c>
      <c r="B496" s="10">
        <v>10200</v>
      </c>
      <c r="C496" s="10"/>
      <c r="D496" s="10"/>
      <c r="E496" s="10"/>
      <c r="F496" s="10"/>
      <c r="G496" s="10"/>
      <c r="H496" s="10">
        <v>10200</v>
      </c>
      <c r="I496" t="str">
        <f>IFERROR(IF(VLOOKUP(A496,'Resources Final'!B:F,5,FALSE)=0,"",VLOOKUP(A496,'Resources Final'!B:F,5,FALSE)),"")</f>
        <v/>
      </c>
      <c r="K496" s="9" t="s">
        <v>2083</v>
      </c>
      <c r="L496" s="10">
        <v>6000</v>
      </c>
      <c r="M496" s="10"/>
      <c r="N496" s="10"/>
      <c r="O496" s="10"/>
      <c r="P496" s="10"/>
      <c r="Q496" s="10">
        <v>6000</v>
      </c>
      <c r="R496" t="str">
        <f>IFERROR(IF(VLOOKUP(K496,'Resources Final'!B:F,5,FALSE)=0,"",VLOOKUP(K496,'Resources Final'!B:F,5,FALSE)),"")</f>
        <v/>
      </c>
      <c r="T496" s="9" t="s">
        <v>1461</v>
      </c>
      <c r="U496" s="10"/>
      <c r="V496" s="10"/>
      <c r="W496" s="10">
        <v>5500</v>
      </c>
      <c r="X496" s="10">
        <v>5500</v>
      </c>
    </row>
    <row r="497" spans="1:24" x14ac:dyDescent="0.2">
      <c r="A497" s="9" t="s">
        <v>4024</v>
      </c>
      <c r="B497" s="10"/>
      <c r="C497" s="10"/>
      <c r="D497" s="10"/>
      <c r="E497" s="10"/>
      <c r="F497" s="10">
        <v>10000</v>
      </c>
      <c r="G497" s="10"/>
      <c r="H497" s="10">
        <v>10000</v>
      </c>
      <c r="I497" t="str">
        <f>IFERROR(IF(VLOOKUP(A497,'Resources Final'!B:F,5,FALSE)=0,"",VLOOKUP(A497,'Resources Final'!B:F,5,FALSE)),"")</f>
        <v/>
      </c>
      <c r="K497" s="9" t="s">
        <v>1517</v>
      </c>
      <c r="L497" s="10">
        <v>6000</v>
      </c>
      <c r="M497" s="10"/>
      <c r="N497" s="10"/>
      <c r="O497" s="10"/>
      <c r="P497" s="10"/>
      <c r="Q497" s="10">
        <v>6000</v>
      </c>
      <c r="R497" t="str">
        <f>IFERROR(IF(VLOOKUP(K497,'Resources Final'!B:F,5,FALSE)=0,"",VLOOKUP(K497,'Resources Final'!B:F,5,FALSE)),"")</f>
        <v/>
      </c>
      <c r="T497" s="9" t="s">
        <v>1623</v>
      </c>
      <c r="U497" s="10"/>
      <c r="V497" s="10"/>
      <c r="W497" s="10">
        <v>5500</v>
      </c>
      <c r="X497" s="10">
        <v>5500</v>
      </c>
    </row>
    <row r="498" spans="1:24" x14ac:dyDescent="0.2">
      <c r="A498" s="9" t="s">
        <v>2659</v>
      </c>
      <c r="B498" s="10"/>
      <c r="C498" s="10"/>
      <c r="D498" s="10"/>
      <c r="E498" s="10">
        <v>10000</v>
      </c>
      <c r="F498" s="10"/>
      <c r="G498" s="10"/>
      <c r="H498" s="10">
        <v>10000</v>
      </c>
      <c r="I498" t="str">
        <f>IFERROR(IF(VLOOKUP(A498,'Resources Final'!B:F,5,FALSE)=0,"",VLOOKUP(A498,'Resources Final'!B:F,5,FALSE)),"")</f>
        <v/>
      </c>
      <c r="K498" s="9" t="s">
        <v>280</v>
      </c>
      <c r="L498" s="10">
        <v>6000</v>
      </c>
      <c r="M498" s="10"/>
      <c r="N498" s="10"/>
      <c r="O498" s="10"/>
      <c r="P498" s="10"/>
      <c r="Q498" s="10">
        <v>6000</v>
      </c>
      <c r="R498" t="str">
        <f>IFERROR(IF(VLOOKUP(K498,'Resources Final'!B:F,5,FALSE)=0,"",VLOOKUP(K498,'Resources Final'!B:F,5,FALSE)),"")</f>
        <v/>
      </c>
      <c r="T498" s="9" t="s">
        <v>608</v>
      </c>
      <c r="U498" s="10"/>
      <c r="V498" s="10"/>
      <c r="W498" s="10">
        <v>5500</v>
      </c>
      <c r="X498" s="10">
        <v>5500</v>
      </c>
    </row>
    <row r="499" spans="1:24" x14ac:dyDescent="0.2">
      <c r="A499" s="9" t="s">
        <v>3118</v>
      </c>
      <c r="B499" s="10"/>
      <c r="C499" s="10"/>
      <c r="D499" s="10"/>
      <c r="E499" s="10"/>
      <c r="F499" s="10">
        <v>10000</v>
      </c>
      <c r="G499" s="10"/>
      <c r="H499" s="10">
        <v>10000</v>
      </c>
      <c r="I499" t="str">
        <f>IFERROR(IF(VLOOKUP(A499,'Resources Final'!B:F,5,FALSE)=0,"",VLOOKUP(A499,'Resources Final'!B:F,5,FALSE)),"")</f>
        <v/>
      </c>
      <c r="K499" s="9" t="s">
        <v>1121</v>
      </c>
      <c r="L499" s="10">
        <v>6000</v>
      </c>
      <c r="M499" s="10"/>
      <c r="N499" s="10"/>
      <c r="O499" s="10"/>
      <c r="P499" s="10"/>
      <c r="Q499" s="10">
        <v>6000</v>
      </c>
      <c r="R499" t="str">
        <f>IFERROR(IF(VLOOKUP(K499,'Resources Final'!B:F,5,FALSE)=0,"",VLOOKUP(K499,'Resources Final'!B:F,5,FALSE)),"")</f>
        <v/>
      </c>
      <c r="T499" s="9" t="s">
        <v>524</v>
      </c>
      <c r="U499" s="10"/>
      <c r="V499" s="10"/>
      <c r="W499" s="10">
        <v>5500</v>
      </c>
      <c r="X499" s="10">
        <v>5500</v>
      </c>
    </row>
    <row r="500" spans="1:24" x14ac:dyDescent="0.2">
      <c r="A500" s="9" t="s">
        <v>4065</v>
      </c>
      <c r="B500" s="10"/>
      <c r="C500" s="10">
        <v>10000</v>
      </c>
      <c r="D500" s="10"/>
      <c r="E500" s="10"/>
      <c r="F500" s="10"/>
      <c r="G500" s="10"/>
      <c r="H500" s="10">
        <v>10000</v>
      </c>
      <c r="I500" t="str">
        <f>IFERROR(IF(VLOOKUP(A500,'Resources Final'!B:F,5,FALSE)=0,"",VLOOKUP(A500,'Resources Final'!B:F,5,FALSE)),"")</f>
        <v>https://www.sourcewatch.org/index.php/Wisconsin_Institute_for_Law_%26_Liberty</v>
      </c>
      <c r="K500" s="9" t="s">
        <v>153</v>
      </c>
      <c r="L500" s="10">
        <v>6000</v>
      </c>
      <c r="M500" s="10"/>
      <c r="N500" s="10"/>
      <c r="O500" s="10"/>
      <c r="P500" s="10"/>
      <c r="Q500" s="10">
        <v>6000</v>
      </c>
      <c r="R500" t="str">
        <f>IFERROR(IF(VLOOKUP(K500,'Resources Final'!B:F,5,FALSE)=0,"",VLOOKUP(K500,'Resources Final'!B:F,5,FALSE)),"")</f>
        <v/>
      </c>
      <c r="T500" s="9" t="s">
        <v>408</v>
      </c>
      <c r="U500" s="10"/>
      <c r="V500" s="10"/>
      <c r="W500" s="10">
        <v>5500</v>
      </c>
      <c r="X500" s="10">
        <v>5500</v>
      </c>
    </row>
    <row r="501" spans="1:24" x14ac:dyDescent="0.2">
      <c r="A501" s="9" t="s">
        <v>2901</v>
      </c>
      <c r="B501" s="10"/>
      <c r="C501" s="10"/>
      <c r="D501" s="10"/>
      <c r="E501" s="10">
        <v>10000</v>
      </c>
      <c r="F501" s="10"/>
      <c r="G501" s="10"/>
      <c r="H501" s="10">
        <v>10000</v>
      </c>
      <c r="I501" t="str">
        <f>IFERROR(IF(VLOOKUP(A501,'Resources Final'!B:F,5,FALSE)=0,"",VLOOKUP(A501,'Resources Final'!B:F,5,FALSE)),"")</f>
        <v/>
      </c>
      <c r="K501" s="9" t="s">
        <v>610</v>
      </c>
      <c r="L501" s="10">
        <v>5850</v>
      </c>
      <c r="M501" s="10"/>
      <c r="N501" s="10"/>
      <c r="O501" s="10"/>
      <c r="P501" s="10"/>
      <c r="Q501" s="10">
        <v>5850</v>
      </c>
      <c r="R501" t="str">
        <f>IFERROR(IF(VLOOKUP(K501,'Resources Final'!B:F,5,FALSE)=0,"",VLOOKUP(K501,'Resources Final'!B:F,5,FALSE)),"")</f>
        <v/>
      </c>
      <c r="T501" s="9" t="s">
        <v>489</v>
      </c>
      <c r="U501" s="10"/>
      <c r="V501" s="10"/>
      <c r="W501" s="10">
        <v>5500</v>
      </c>
      <c r="X501" s="10">
        <v>5500</v>
      </c>
    </row>
    <row r="502" spans="1:24" x14ac:dyDescent="0.2">
      <c r="A502" s="9" t="s">
        <v>3117</v>
      </c>
      <c r="B502" s="10">
        <v>10000</v>
      </c>
      <c r="C502" s="10"/>
      <c r="D502" s="10"/>
      <c r="E502" s="10"/>
      <c r="F502" s="10"/>
      <c r="G502" s="10"/>
      <c r="H502" s="10">
        <v>10000</v>
      </c>
      <c r="I502" t="str">
        <f>IFERROR(IF(VLOOKUP(A502,'Resources Final'!B:F,5,FALSE)=0,"",VLOOKUP(A502,'Resources Final'!B:F,5,FALSE)),"")</f>
        <v/>
      </c>
      <c r="K502" s="9" t="s">
        <v>50</v>
      </c>
      <c r="L502" s="10">
        <v>5800</v>
      </c>
      <c r="M502" s="10"/>
      <c r="N502" s="10"/>
      <c r="O502" s="10"/>
      <c r="P502" s="10"/>
      <c r="Q502" s="10">
        <v>5800</v>
      </c>
      <c r="R502" t="str">
        <f>IFERROR(IF(VLOOKUP(K502,'Resources Final'!B:F,5,FALSE)=0,"",VLOOKUP(K502,'Resources Final'!B:F,5,FALSE)),"")</f>
        <v/>
      </c>
      <c r="T502" s="9" t="s">
        <v>692</v>
      </c>
      <c r="U502" s="10"/>
      <c r="V502" s="10"/>
      <c r="W502" s="10">
        <v>5500</v>
      </c>
      <c r="X502" s="10">
        <v>5500</v>
      </c>
    </row>
    <row r="503" spans="1:24" x14ac:dyDescent="0.2">
      <c r="A503" s="9" t="s">
        <v>2751</v>
      </c>
      <c r="B503" s="10"/>
      <c r="C503" s="10"/>
      <c r="D503" s="10"/>
      <c r="E503" s="10">
        <v>10000</v>
      </c>
      <c r="F503" s="10"/>
      <c r="G503" s="10"/>
      <c r="H503" s="10">
        <v>10000</v>
      </c>
      <c r="I503" t="str">
        <f>IFERROR(IF(VLOOKUP(A503,'Resources Final'!B:F,5,FALSE)=0,"",VLOOKUP(A503,'Resources Final'!B:F,5,FALSE)),"")</f>
        <v/>
      </c>
      <c r="K503" s="9" t="s">
        <v>3756</v>
      </c>
      <c r="L503" s="10">
        <v>5700</v>
      </c>
      <c r="M503" s="10"/>
      <c r="N503" s="10"/>
      <c r="O503" s="10"/>
      <c r="P503" s="10"/>
      <c r="Q503" s="10">
        <v>5700</v>
      </c>
      <c r="R503" t="str">
        <f>IFERROR(IF(VLOOKUP(K503,'Resources Final'!B:F,5,FALSE)=0,"",VLOOKUP(K503,'Resources Final'!B:F,5,FALSE)),"")</f>
        <v/>
      </c>
      <c r="T503" s="9" t="s">
        <v>264</v>
      </c>
      <c r="U503" s="10"/>
      <c r="V503" s="10"/>
      <c r="W503" s="10">
        <v>5500</v>
      </c>
      <c r="X503" s="10">
        <v>5500</v>
      </c>
    </row>
    <row r="504" spans="1:24" x14ac:dyDescent="0.2">
      <c r="A504" s="9" t="s">
        <v>3213</v>
      </c>
      <c r="B504" s="10"/>
      <c r="C504" s="10"/>
      <c r="D504" s="10"/>
      <c r="E504" s="10">
        <v>10000</v>
      </c>
      <c r="F504" s="10"/>
      <c r="G504" s="10"/>
      <c r="H504" s="10">
        <v>10000</v>
      </c>
      <c r="I504" t="str">
        <f>IFERROR(IF(VLOOKUP(A504,'Resources Final'!B:F,5,FALSE)=0,"",VLOOKUP(A504,'Resources Final'!B:F,5,FALSE)),"")</f>
        <v/>
      </c>
      <c r="K504" s="9" t="s">
        <v>932</v>
      </c>
      <c r="L504" s="10">
        <v>5600</v>
      </c>
      <c r="M504" s="10"/>
      <c r="N504" s="10"/>
      <c r="O504" s="10"/>
      <c r="P504" s="10"/>
      <c r="Q504" s="10">
        <v>5600</v>
      </c>
      <c r="R504" t="str">
        <f>IFERROR(IF(VLOOKUP(K504,'Resources Final'!B:F,5,FALSE)=0,"",VLOOKUP(K504,'Resources Final'!B:F,5,FALSE)),"")</f>
        <v/>
      </c>
      <c r="T504" s="9" t="s">
        <v>958</v>
      </c>
      <c r="U504" s="10"/>
      <c r="V504" s="10"/>
      <c r="W504" s="10">
        <v>5500</v>
      </c>
      <c r="X504" s="10">
        <v>5500</v>
      </c>
    </row>
    <row r="505" spans="1:24" x14ac:dyDescent="0.2">
      <c r="A505" s="9" t="s">
        <v>3379</v>
      </c>
      <c r="B505" s="10"/>
      <c r="C505" s="10">
        <v>10000</v>
      </c>
      <c r="D505" s="10"/>
      <c r="E505" s="10"/>
      <c r="F505" s="10"/>
      <c r="G505" s="10"/>
      <c r="H505" s="10">
        <v>10000</v>
      </c>
      <c r="I505" t="str">
        <f>IFERROR(IF(VLOOKUP(A505,'Resources Final'!B:F,5,FALSE)=0,"",VLOOKUP(A505,'Resources Final'!B:F,5,FALSE)),"")</f>
        <v>https://www.sourcewatch.org/index.php/Spark_Freedom</v>
      </c>
      <c r="K505" s="9" t="s">
        <v>2125</v>
      </c>
      <c r="L505" s="10">
        <v>5500</v>
      </c>
      <c r="M505" s="10"/>
      <c r="N505" s="10"/>
      <c r="O505" s="10"/>
      <c r="P505" s="10"/>
      <c r="Q505" s="10">
        <v>5500</v>
      </c>
      <c r="R505" t="str">
        <f>IFERROR(IF(VLOOKUP(K505,'Resources Final'!B:F,5,FALSE)=0,"",VLOOKUP(K505,'Resources Final'!B:F,5,FALSE)),"")</f>
        <v/>
      </c>
      <c r="T505" s="9" t="s">
        <v>535</v>
      </c>
      <c r="U505" s="10"/>
      <c r="V505" s="10"/>
      <c r="W505" s="10">
        <v>5500</v>
      </c>
      <c r="X505" s="10">
        <v>5500</v>
      </c>
    </row>
    <row r="506" spans="1:24" x14ac:dyDescent="0.2">
      <c r="A506" s="9" t="s">
        <v>3349</v>
      </c>
      <c r="B506" s="10"/>
      <c r="C506" s="10"/>
      <c r="D506" s="10"/>
      <c r="E506" s="10">
        <v>10000</v>
      </c>
      <c r="F506" s="10"/>
      <c r="G506" s="10"/>
      <c r="H506" s="10">
        <v>10000</v>
      </c>
      <c r="I506" t="str">
        <f>IFERROR(IF(VLOOKUP(A506,'Resources Final'!B:F,5,FALSE)=0,"",VLOOKUP(A506,'Resources Final'!B:F,5,FALSE)),"")</f>
        <v/>
      </c>
      <c r="K506" s="9" t="s">
        <v>4413</v>
      </c>
      <c r="L506" s="10">
        <v>5400</v>
      </c>
      <c r="M506" s="10"/>
      <c r="N506" s="10"/>
      <c r="O506" s="10"/>
      <c r="P506" s="10"/>
      <c r="Q506" s="10">
        <v>5400</v>
      </c>
      <c r="R506" t="str">
        <f>IFERROR(IF(VLOOKUP(K506,'Resources Final'!B:F,5,FALSE)=0,"",VLOOKUP(K506,'Resources Final'!B:F,5,FALSE)),"")</f>
        <v/>
      </c>
      <c r="T506" s="9" t="s">
        <v>3964</v>
      </c>
      <c r="U506" s="10">
        <v>5418</v>
      </c>
      <c r="V506" s="10"/>
      <c r="W506" s="10"/>
      <c r="X506" s="10">
        <v>5418</v>
      </c>
    </row>
    <row r="507" spans="1:24" x14ac:dyDescent="0.2">
      <c r="A507" s="9" t="s">
        <v>2592</v>
      </c>
      <c r="B507" s="10"/>
      <c r="C507" s="10"/>
      <c r="D507" s="10"/>
      <c r="E507" s="10">
        <v>10000</v>
      </c>
      <c r="F507" s="10"/>
      <c r="G507" s="10"/>
      <c r="H507" s="10">
        <v>10000</v>
      </c>
      <c r="I507" t="str">
        <f>IFERROR(IF(VLOOKUP(A507,'Resources Final'!B:F,5,FALSE)=0,"",VLOOKUP(A507,'Resources Final'!B:F,5,FALSE)),"")</f>
        <v/>
      </c>
      <c r="K507" s="9" t="s">
        <v>3853</v>
      </c>
      <c r="L507" s="10">
        <v>5400</v>
      </c>
      <c r="M507" s="10"/>
      <c r="N507" s="10"/>
      <c r="O507" s="10"/>
      <c r="P507" s="10"/>
      <c r="Q507" s="10">
        <v>5400</v>
      </c>
      <c r="R507" t="str">
        <f>IFERROR(IF(VLOOKUP(K507,'Resources Final'!B:F,5,FALSE)=0,"",VLOOKUP(K507,'Resources Final'!B:F,5,FALSE)),"")</f>
        <v/>
      </c>
      <c r="T507" s="9" t="s">
        <v>3389</v>
      </c>
      <c r="U507" s="10">
        <v>5418</v>
      </c>
      <c r="V507" s="10"/>
      <c r="W507" s="10"/>
      <c r="X507" s="10">
        <v>5418</v>
      </c>
    </row>
    <row r="508" spans="1:24" x14ac:dyDescent="0.2">
      <c r="A508" s="9" t="s">
        <v>2839</v>
      </c>
      <c r="B508" s="10"/>
      <c r="C508" s="10"/>
      <c r="D508" s="10"/>
      <c r="E508" s="10">
        <v>10000</v>
      </c>
      <c r="F508" s="10"/>
      <c r="G508" s="10"/>
      <c r="H508" s="10">
        <v>10000</v>
      </c>
      <c r="I508" t="str">
        <f>IFERROR(IF(VLOOKUP(A508,'Resources Final'!B:F,5,FALSE)=0,"",VLOOKUP(A508,'Resources Final'!B:F,5,FALSE)),"")</f>
        <v/>
      </c>
      <c r="K508" s="9" t="s">
        <v>4037</v>
      </c>
      <c r="L508" s="10">
        <v>5100</v>
      </c>
      <c r="M508" s="10"/>
      <c r="N508" s="10"/>
      <c r="O508" s="10"/>
      <c r="P508" s="10"/>
      <c r="Q508" s="10">
        <v>5100</v>
      </c>
      <c r="R508" t="str">
        <f>IFERROR(IF(VLOOKUP(K508,'Resources Final'!B:F,5,FALSE)=0,"",VLOOKUP(K508,'Resources Final'!B:F,5,FALSE)),"")</f>
        <v/>
      </c>
      <c r="T508" s="9" t="s">
        <v>3026</v>
      </c>
      <c r="U508" s="10">
        <v>5418</v>
      </c>
      <c r="V508" s="10"/>
      <c r="W508" s="10"/>
      <c r="X508" s="10">
        <v>5418</v>
      </c>
    </row>
    <row r="509" spans="1:24" x14ac:dyDescent="0.2">
      <c r="A509" s="9" t="s">
        <v>3235</v>
      </c>
      <c r="B509" s="10">
        <v>10000</v>
      </c>
      <c r="C509" s="10"/>
      <c r="D509" s="10"/>
      <c r="E509" s="10"/>
      <c r="F509" s="10"/>
      <c r="G509" s="10"/>
      <c r="H509" s="10">
        <v>10000</v>
      </c>
      <c r="I509" t="str">
        <f>IFERROR(IF(VLOOKUP(A509,'Resources Final'!B:F,5,FALSE)=0,"",VLOOKUP(A509,'Resources Final'!B:F,5,FALSE)),"")</f>
        <v/>
      </c>
      <c r="K509" s="9" t="s">
        <v>3923</v>
      </c>
      <c r="L509" s="10">
        <v>5000</v>
      </c>
      <c r="M509" s="10"/>
      <c r="N509" s="10"/>
      <c r="O509" s="10"/>
      <c r="P509" s="10"/>
      <c r="Q509" s="10">
        <v>5000</v>
      </c>
      <c r="R509" t="str">
        <f>IFERROR(IF(VLOOKUP(K509,'Resources Final'!B:F,5,FALSE)=0,"",VLOOKUP(K509,'Resources Final'!B:F,5,FALSE)),"")</f>
        <v/>
      </c>
      <c r="T509" s="9" t="s">
        <v>3123</v>
      </c>
      <c r="U509" s="10">
        <v>5418</v>
      </c>
      <c r="V509" s="10"/>
      <c r="W509" s="10"/>
      <c r="X509" s="10">
        <v>5418</v>
      </c>
    </row>
    <row r="510" spans="1:24" x14ac:dyDescent="0.2">
      <c r="A510" s="9" t="s">
        <v>3006</v>
      </c>
      <c r="B510" s="10">
        <v>10000</v>
      </c>
      <c r="C510" s="10"/>
      <c r="D510" s="10"/>
      <c r="E510" s="10"/>
      <c r="F510" s="10"/>
      <c r="G510" s="10"/>
      <c r="H510" s="10">
        <v>10000</v>
      </c>
      <c r="I510" t="str">
        <f>IFERROR(IF(VLOOKUP(A510,'Resources Final'!B:F,5,FALSE)=0,"",VLOOKUP(A510,'Resources Final'!B:F,5,FALSE)),"")</f>
        <v/>
      </c>
      <c r="K510" s="9" t="s">
        <v>3881</v>
      </c>
      <c r="L510" s="10">
        <v>5000</v>
      </c>
      <c r="M510" s="10"/>
      <c r="N510" s="10"/>
      <c r="O510" s="10"/>
      <c r="P510" s="10"/>
      <c r="Q510" s="10">
        <v>5000</v>
      </c>
      <c r="R510" t="str">
        <f>IFERROR(IF(VLOOKUP(K510,'Resources Final'!B:F,5,FALSE)=0,"",VLOOKUP(K510,'Resources Final'!B:F,5,FALSE)),"")</f>
        <v/>
      </c>
      <c r="T510" s="9" t="s">
        <v>2536</v>
      </c>
      <c r="U510" s="10">
        <v>5418</v>
      </c>
      <c r="V510" s="10"/>
      <c r="W510" s="10"/>
      <c r="X510" s="10">
        <v>5418</v>
      </c>
    </row>
    <row r="511" spans="1:24" x14ac:dyDescent="0.2">
      <c r="A511" s="9" t="s">
        <v>3596</v>
      </c>
      <c r="B511" s="10"/>
      <c r="C511" s="10"/>
      <c r="D511" s="10"/>
      <c r="E511" s="10">
        <v>10000</v>
      </c>
      <c r="F511" s="10"/>
      <c r="G511" s="10"/>
      <c r="H511" s="10">
        <v>10000</v>
      </c>
      <c r="I511" t="str">
        <f>IFERROR(IF(VLOOKUP(A511,'Resources Final'!B:F,5,FALSE)=0,"",VLOOKUP(A511,'Resources Final'!B:F,5,FALSE)),"")</f>
        <v>https://www.sourcewatch.org/index.php/The_Nature_Conservancy</v>
      </c>
      <c r="K511" s="9" t="s">
        <v>3815</v>
      </c>
      <c r="L511" s="10">
        <v>5000</v>
      </c>
      <c r="M511" s="10"/>
      <c r="N511" s="10"/>
      <c r="O511" s="10"/>
      <c r="P511" s="10"/>
      <c r="Q511" s="10">
        <v>5000</v>
      </c>
      <c r="R511" t="str">
        <f>IFERROR(IF(VLOOKUP(K511,'Resources Final'!B:F,5,FALSE)=0,"",VLOOKUP(K511,'Resources Final'!B:F,5,FALSE)),"")</f>
        <v/>
      </c>
      <c r="T511" s="9" t="s">
        <v>2537</v>
      </c>
      <c r="U511" s="10">
        <v>5418</v>
      </c>
      <c r="V511" s="10"/>
      <c r="W511" s="10"/>
      <c r="X511" s="10">
        <v>5418</v>
      </c>
    </row>
    <row r="512" spans="1:24" x14ac:dyDescent="0.2">
      <c r="A512" s="9" t="s">
        <v>3572</v>
      </c>
      <c r="B512" s="10"/>
      <c r="C512" s="10"/>
      <c r="D512" s="10"/>
      <c r="E512" s="10">
        <v>10000</v>
      </c>
      <c r="F512" s="10"/>
      <c r="G512" s="10"/>
      <c r="H512" s="10">
        <v>10000</v>
      </c>
      <c r="I512" t="str">
        <f>IFERROR(IF(VLOOKUP(A512,'Resources Final'!B:F,5,FALSE)=0,"",VLOOKUP(A512,'Resources Final'!B:F,5,FALSE)),"")</f>
        <v/>
      </c>
      <c r="K512" s="9" t="s">
        <v>3376</v>
      </c>
      <c r="L512" s="10">
        <v>5000</v>
      </c>
      <c r="M512" s="10"/>
      <c r="N512" s="10"/>
      <c r="O512" s="10"/>
      <c r="P512" s="10"/>
      <c r="Q512" s="10">
        <v>5000</v>
      </c>
      <c r="R512" t="str">
        <f>IFERROR(IF(VLOOKUP(K512,'Resources Final'!B:F,5,FALSE)=0,"",VLOOKUP(K512,'Resources Final'!B:F,5,FALSE)),"")</f>
        <v/>
      </c>
      <c r="T512" s="9" t="s">
        <v>2859</v>
      </c>
      <c r="U512" s="10">
        <v>5418</v>
      </c>
      <c r="V512" s="10"/>
      <c r="W512" s="10"/>
      <c r="X512" s="10">
        <v>5418</v>
      </c>
    </row>
    <row r="513" spans="1:24" x14ac:dyDescent="0.2">
      <c r="A513" s="9" t="s">
        <v>4381</v>
      </c>
      <c r="B513" s="10">
        <v>10000</v>
      </c>
      <c r="C513" s="10"/>
      <c r="D513" s="10"/>
      <c r="E513" s="10"/>
      <c r="F513" s="10"/>
      <c r="G513" s="10"/>
      <c r="H513" s="10">
        <v>10000</v>
      </c>
      <c r="I513" t="str">
        <f>IFERROR(IF(VLOOKUP(A513,'Resources Final'!B:F,5,FALSE)=0,"",VLOOKUP(A513,'Resources Final'!B:F,5,FALSE)),"")</f>
        <v>https://www.sourcewatch.org/index.php/National_Alliance_for_Public_Charter_Schools</v>
      </c>
      <c r="K513" s="9" t="s">
        <v>3836</v>
      </c>
      <c r="L513" s="10">
        <v>5000</v>
      </c>
      <c r="M513" s="10"/>
      <c r="N513" s="10"/>
      <c r="O513" s="10"/>
      <c r="P513" s="10"/>
      <c r="Q513" s="10">
        <v>5000</v>
      </c>
      <c r="R513" t="str">
        <f>IFERROR(IF(VLOOKUP(K513,'Resources Final'!B:F,5,FALSE)=0,"",VLOOKUP(K513,'Resources Final'!B:F,5,FALSE)),"")</f>
        <v/>
      </c>
      <c r="T513" s="9" t="s">
        <v>2171</v>
      </c>
      <c r="U513" s="10">
        <v>5418</v>
      </c>
      <c r="V513" s="10"/>
      <c r="W513" s="10"/>
      <c r="X513" s="10">
        <v>5418</v>
      </c>
    </row>
    <row r="514" spans="1:24" x14ac:dyDescent="0.2">
      <c r="A514" s="9" t="s">
        <v>3704</v>
      </c>
      <c r="B514" s="10"/>
      <c r="C514" s="10"/>
      <c r="D514" s="10"/>
      <c r="E514" s="10">
        <v>10000</v>
      </c>
      <c r="F514" s="10"/>
      <c r="G514" s="10"/>
      <c r="H514" s="10">
        <v>10000</v>
      </c>
      <c r="I514" t="str">
        <f>IFERROR(IF(VLOOKUP(A514,'Resources Final'!B:F,5,FALSE)=0,"",VLOOKUP(A514,'Resources Final'!B:F,5,FALSE)),"")</f>
        <v/>
      </c>
      <c r="K514" s="9" t="s">
        <v>3230</v>
      </c>
      <c r="L514" s="10">
        <v>5000</v>
      </c>
      <c r="M514" s="10"/>
      <c r="N514" s="10"/>
      <c r="O514" s="10"/>
      <c r="P514" s="10"/>
      <c r="Q514" s="10">
        <v>5000</v>
      </c>
      <c r="R514" t="str">
        <f>IFERROR(IF(VLOOKUP(K514,'Resources Final'!B:F,5,FALSE)=0,"",VLOOKUP(K514,'Resources Final'!B:F,5,FALSE)),"")</f>
        <v/>
      </c>
      <c r="T514" s="9" t="s">
        <v>2011</v>
      </c>
      <c r="U514" s="10">
        <v>5418</v>
      </c>
      <c r="V514" s="10"/>
      <c r="W514" s="10"/>
      <c r="X514" s="10">
        <v>5418</v>
      </c>
    </row>
    <row r="515" spans="1:24" x14ac:dyDescent="0.2">
      <c r="A515" s="9" t="s">
        <v>3614</v>
      </c>
      <c r="B515" s="10"/>
      <c r="C515" s="10"/>
      <c r="D515" s="10"/>
      <c r="E515" s="10">
        <v>10000</v>
      </c>
      <c r="F515" s="10"/>
      <c r="G515" s="10"/>
      <c r="H515" s="10">
        <v>10000</v>
      </c>
      <c r="I515" t="str">
        <f>IFERROR(IF(VLOOKUP(A515,'Resources Final'!B:F,5,FALSE)=0,"",VLOOKUP(A515,'Resources Final'!B:F,5,FALSE)),"")</f>
        <v/>
      </c>
      <c r="K515" s="9" t="s">
        <v>3940</v>
      </c>
      <c r="L515" s="10">
        <v>5000</v>
      </c>
      <c r="M515" s="10"/>
      <c r="N515" s="10"/>
      <c r="O515" s="10"/>
      <c r="P515" s="10"/>
      <c r="Q515" s="10">
        <v>5000</v>
      </c>
      <c r="R515" t="str">
        <f>IFERROR(IF(VLOOKUP(K515,'Resources Final'!B:F,5,FALSE)=0,"",VLOOKUP(K515,'Resources Final'!B:F,5,FALSE)),"")</f>
        <v/>
      </c>
      <c r="T515" s="9" t="s">
        <v>2094</v>
      </c>
      <c r="U515" s="10">
        <v>5418</v>
      </c>
      <c r="V515" s="10"/>
      <c r="W515" s="10"/>
      <c r="X515" s="10">
        <v>5418</v>
      </c>
    </row>
    <row r="516" spans="1:24" x14ac:dyDescent="0.2">
      <c r="A516" s="9" t="s">
        <v>1567</v>
      </c>
      <c r="B516" s="10"/>
      <c r="C516" s="10"/>
      <c r="D516" s="10"/>
      <c r="E516" s="10">
        <v>10000</v>
      </c>
      <c r="F516" s="10"/>
      <c r="G516" s="10"/>
      <c r="H516" s="10">
        <v>10000</v>
      </c>
      <c r="I516" t="str">
        <f>IFERROR(IF(VLOOKUP(A516,'Resources Final'!B:F,5,FALSE)=0,"",VLOOKUP(A516,'Resources Final'!B:F,5,FALSE)),"")</f>
        <v/>
      </c>
      <c r="K516" s="9" t="s">
        <v>2766</v>
      </c>
      <c r="L516" s="10">
        <v>5000</v>
      </c>
      <c r="M516" s="10"/>
      <c r="N516" s="10"/>
      <c r="O516" s="10"/>
      <c r="P516" s="10"/>
      <c r="Q516" s="10">
        <v>5000</v>
      </c>
      <c r="R516" t="str">
        <f>IFERROR(IF(VLOOKUP(K516,'Resources Final'!B:F,5,FALSE)=0,"",VLOOKUP(K516,'Resources Final'!B:F,5,FALSE)),"")</f>
        <v/>
      </c>
      <c r="T516" s="9" t="s">
        <v>2482</v>
      </c>
      <c r="U516" s="10">
        <v>5418</v>
      </c>
      <c r="V516" s="10"/>
      <c r="W516" s="10"/>
      <c r="X516" s="10">
        <v>5418</v>
      </c>
    </row>
    <row r="517" spans="1:24" x14ac:dyDescent="0.2">
      <c r="A517" s="9" t="s">
        <v>969</v>
      </c>
      <c r="B517" s="10">
        <v>10000</v>
      </c>
      <c r="C517" s="10"/>
      <c r="D517" s="10"/>
      <c r="E517" s="10"/>
      <c r="F517" s="10"/>
      <c r="G517" s="10"/>
      <c r="H517" s="10">
        <v>10000</v>
      </c>
      <c r="I517" t="str">
        <f>IFERROR(IF(VLOOKUP(A517,'Resources Final'!B:F,5,FALSE)=0,"",VLOOKUP(A517,'Resources Final'!B:F,5,FALSE)),"")</f>
        <v/>
      </c>
      <c r="K517" s="9" t="s">
        <v>2910</v>
      </c>
      <c r="L517" s="10">
        <v>5000</v>
      </c>
      <c r="M517" s="10"/>
      <c r="N517" s="10"/>
      <c r="O517" s="10"/>
      <c r="P517" s="10"/>
      <c r="Q517" s="10">
        <v>5000</v>
      </c>
      <c r="R517" t="str">
        <f>IFERROR(IF(VLOOKUP(K517,'Resources Final'!B:F,5,FALSE)=0,"",VLOOKUP(K517,'Resources Final'!B:F,5,FALSE)),"")</f>
        <v/>
      </c>
      <c r="T517" s="9" t="s">
        <v>2344</v>
      </c>
      <c r="U517" s="10">
        <v>5418</v>
      </c>
      <c r="V517" s="10"/>
      <c r="W517" s="10"/>
      <c r="X517" s="10">
        <v>5418</v>
      </c>
    </row>
    <row r="518" spans="1:24" x14ac:dyDescent="0.2">
      <c r="A518" s="9" t="s">
        <v>1305</v>
      </c>
      <c r="B518" s="10"/>
      <c r="C518" s="10"/>
      <c r="D518" s="10"/>
      <c r="E518" s="10"/>
      <c r="F518" s="10">
        <v>10000</v>
      </c>
      <c r="G518" s="10"/>
      <c r="H518" s="10">
        <v>10000</v>
      </c>
      <c r="I518" t="str">
        <f>IFERROR(IF(VLOOKUP(A518,'Resources Final'!B:F,5,FALSE)=0,"",VLOOKUP(A518,'Resources Final'!B:F,5,FALSE)),"")</f>
        <v/>
      </c>
      <c r="K518" s="9" t="s">
        <v>4498</v>
      </c>
      <c r="L518" s="10">
        <v>5000</v>
      </c>
      <c r="M518" s="10"/>
      <c r="N518" s="10"/>
      <c r="O518" s="10"/>
      <c r="P518" s="10"/>
      <c r="Q518" s="10">
        <v>5000</v>
      </c>
      <c r="R518" t="str">
        <f>IFERROR(IF(VLOOKUP(K518,'Resources Final'!B:F,5,FALSE)=0,"",VLOOKUP(K518,'Resources Final'!B:F,5,FALSE)),"")</f>
        <v/>
      </c>
      <c r="T518" s="9" t="s">
        <v>1474</v>
      </c>
      <c r="U518" s="10">
        <v>5418</v>
      </c>
      <c r="V518" s="10"/>
      <c r="W518" s="10"/>
      <c r="X518" s="10">
        <v>5418</v>
      </c>
    </row>
    <row r="519" spans="1:24" x14ac:dyDescent="0.2">
      <c r="A519" s="9" t="s">
        <v>1145</v>
      </c>
      <c r="B519" s="10"/>
      <c r="C519" s="10"/>
      <c r="D519" s="10"/>
      <c r="E519" s="10"/>
      <c r="F519" s="10">
        <v>10000</v>
      </c>
      <c r="G519" s="10"/>
      <c r="H519" s="10">
        <v>10000</v>
      </c>
      <c r="I519" t="str">
        <f>IFERROR(IF(VLOOKUP(A519,'Resources Final'!B:F,5,FALSE)=0,"",VLOOKUP(A519,'Resources Final'!B:F,5,FALSE)),"")</f>
        <v/>
      </c>
      <c r="K519" s="9" t="s">
        <v>1095</v>
      </c>
      <c r="L519" s="10">
        <v>5000</v>
      </c>
      <c r="M519" s="10"/>
      <c r="N519" s="10"/>
      <c r="O519" s="10"/>
      <c r="P519" s="10"/>
      <c r="Q519" s="10">
        <v>5000</v>
      </c>
      <c r="R519" t="str">
        <f>IFERROR(IF(VLOOKUP(K519,'Resources Final'!B:F,5,FALSE)=0,"",VLOOKUP(K519,'Resources Final'!B:F,5,FALSE)),"")</f>
        <v/>
      </c>
      <c r="T519" s="9" t="s">
        <v>1602</v>
      </c>
      <c r="U519" s="10">
        <v>5418</v>
      </c>
      <c r="V519" s="10"/>
      <c r="W519" s="10"/>
      <c r="X519" s="10">
        <v>5418</v>
      </c>
    </row>
    <row r="520" spans="1:24" x14ac:dyDescent="0.2">
      <c r="A520" s="9" t="s">
        <v>833</v>
      </c>
      <c r="B520" s="10"/>
      <c r="C520" s="10"/>
      <c r="D520" s="10">
        <v>10000</v>
      </c>
      <c r="E520" s="10"/>
      <c r="F520" s="10"/>
      <c r="G520" s="10"/>
      <c r="H520" s="10">
        <v>10000</v>
      </c>
      <c r="I520" t="str">
        <f>IFERROR(IF(VLOOKUP(A520,'Resources Final'!B:F,5,FALSE)=0,"",VLOOKUP(A520,'Resources Final'!B:F,5,FALSE)),"")</f>
        <v>https://www.sourcewatch.org/index.php/Consumer_Alert</v>
      </c>
      <c r="K520" s="9" t="s">
        <v>1361</v>
      </c>
      <c r="L520" s="10">
        <v>5000</v>
      </c>
      <c r="M520" s="10"/>
      <c r="N520" s="10"/>
      <c r="O520" s="10"/>
      <c r="P520" s="10"/>
      <c r="Q520" s="10">
        <v>5000</v>
      </c>
      <c r="R520" t="str">
        <f>IFERROR(IF(VLOOKUP(K520,'Resources Final'!B:F,5,FALSE)=0,"",VLOOKUP(K520,'Resources Final'!B:F,5,FALSE)),"")</f>
        <v/>
      </c>
      <c r="T520" s="9" t="s">
        <v>1565</v>
      </c>
      <c r="U520" s="10">
        <v>5418</v>
      </c>
      <c r="V520" s="10"/>
      <c r="W520" s="10"/>
      <c r="X520" s="10">
        <v>5418</v>
      </c>
    </row>
    <row r="521" spans="1:24" x14ac:dyDescent="0.2">
      <c r="A521" s="9" t="s">
        <v>831</v>
      </c>
      <c r="B521" s="10">
        <v>10000</v>
      </c>
      <c r="C521" s="10"/>
      <c r="D521" s="10"/>
      <c r="E521" s="10"/>
      <c r="F521" s="10"/>
      <c r="G521" s="10"/>
      <c r="H521" s="10">
        <v>10000</v>
      </c>
      <c r="I521" t="str">
        <f>IFERROR(IF(VLOOKUP(A521,'Resources Final'!B:F,5,FALSE)=0,"",VLOOKUP(A521,'Resources Final'!B:F,5,FALSE)),"")</f>
        <v/>
      </c>
      <c r="K521" s="9" t="s">
        <v>1169</v>
      </c>
      <c r="L521" s="10">
        <v>5000</v>
      </c>
      <c r="M521" s="10"/>
      <c r="N521" s="10"/>
      <c r="O521" s="10"/>
      <c r="P521" s="10"/>
      <c r="Q521" s="10">
        <v>5000</v>
      </c>
      <c r="R521" t="str">
        <f>IFERROR(IF(VLOOKUP(K521,'Resources Final'!B:F,5,FALSE)=0,"",VLOOKUP(K521,'Resources Final'!B:F,5,FALSE)),"")</f>
        <v/>
      </c>
      <c r="T521" s="9" t="s">
        <v>1419</v>
      </c>
      <c r="U521" s="10">
        <v>5418</v>
      </c>
      <c r="V521" s="10"/>
      <c r="W521" s="10"/>
      <c r="X521" s="10">
        <v>5418</v>
      </c>
    </row>
    <row r="522" spans="1:24" x14ac:dyDescent="0.2">
      <c r="A522" s="9" t="s">
        <v>633</v>
      </c>
      <c r="B522" s="10"/>
      <c r="C522" s="10"/>
      <c r="D522" s="10"/>
      <c r="E522" s="10">
        <v>10000</v>
      </c>
      <c r="F522" s="10"/>
      <c r="G522" s="10"/>
      <c r="H522" s="10">
        <v>10000</v>
      </c>
      <c r="I522" t="str">
        <f>IFERROR(IF(VLOOKUP(A522,'Resources Final'!B:F,5,FALSE)=0,"",VLOOKUP(A522,'Resources Final'!B:F,5,FALSE)),"")</f>
        <v/>
      </c>
      <c r="K522" s="9" t="s">
        <v>2222</v>
      </c>
      <c r="L522" s="10">
        <v>5000</v>
      </c>
      <c r="M522" s="10"/>
      <c r="N522" s="10"/>
      <c r="O522" s="10"/>
      <c r="P522" s="10"/>
      <c r="Q522" s="10">
        <v>5000</v>
      </c>
      <c r="R522" t="str">
        <f>IFERROR(IF(VLOOKUP(K522,'Resources Final'!B:F,5,FALSE)=0,"",VLOOKUP(K522,'Resources Final'!B:F,5,FALSE)),"")</f>
        <v/>
      </c>
      <c r="T522" s="9" t="s">
        <v>1450</v>
      </c>
      <c r="U522" s="10">
        <v>5418</v>
      </c>
      <c r="V522" s="10"/>
      <c r="W522" s="10"/>
      <c r="X522" s="10">
        <v>5418</v>
      </c>
    </row>
    <row r="523" spans="1:24" x14ac:dyDescent="0.2">
      <c r="A523" s="9" t="s">
        <v>1438</v>
      </c>
      <c r="B523" s="10"/>
      <c r="C523" s="10"/>
      <c r="D523" s="10"/>
      <c r="E523" s="10">
        <v>10000</v>
      </c>
      <c r="F523" s="10"/>
      <c r="G523" s="10"/>
      <c r="H523" s="10">
        <v>10000</v>
      </c>
      <c r="I523" t="str">
        <f>IFERROR(IF(VLOOKUP(A523,'Resources Final'!B:F,5,FALSE)=0,"",VLOOKUP(A523,'Resources Final'!B:F,5,FALSE)),"")</f>
        <v/>
      </c>
      <c r="K523" s="9" t="s">
        <v>2473</v>
      </c>
      <c r="L523" s="10">
        <v>5000</v>
      </c>
      <c r="M523" s="10"/>
      <c r="N523" s="10"/>
      <c r="O523" s="10"/>
      <c r="P523" s="10"/>
      <c r="Q523" s="10">
        <v>5000</v>
      </c>
      <c r="R523" t="str">
        <f>IFERROR(IF(VLOOKUP(K523,'Resources Final'!B:F,5,FALSE)=0,"",VLOOKUP(K523,'Resources Final'!B:F,5,FALSE)),"")</f>
        <v/>
      </c>
      <c r="T523" s="9" t="s">
        <v>1544</v>
      </c>
      <c r="U523" s="10">
        <v>5418</v>
      </c>
      <c r="V523" s="10"/>
      <c r="W523" s="10"/>
      <c r="X523" s="10">
        <v>5418</v>
      </c>
    </row>
    <row r="524" spans="1:24" x14ac:dyDescent="0.2">
      <c r="A524" s="9" t="s">
        <v>1379</v>
      </c>
      <c r="B524" s="10">
        <v>10000</v>
      </c>
      <c r="C524" s="10"/>
      <c r="D524" s="10"/>
      <c r="E524" s="10"/>
      <c r="F524" s="10"/>
      <c r="G524" s="10"/>
      <c r="H524" s="10">
        <v>10000</v>
      </c>
      <c r="I524" t="str">
        <f>IFERROR(IF(VLOOKUP(A524,'Resources Final'!B:F,5,FALSE)=0,"",VLOOKUP(A524,'Resources Final'!B:F,5,FALSE)),"")</f>
        <v/>
      </c>
      <c r="K524" s="9" t="s">
        <v>607</v>
      </c>
      <c r="L524" s="10">
        <v>5000</v>
      </c>
      <c r="M524" s="10"/>
      <c r="N524" s="10"/>
      <c r="O524" s="10"/>
      <c r="P524" s="10"/>
      <c r="Q524" s="10">
        <v>5000</v>
      </c>
      <c r="R524" t="str">
        <f>IFERROR(IF(VLOOKUP(K524,'Resources Final'!B:F,5,FALSE)=0,"",VLOOKUP(K524,'Resources Final'!B:F,5,FALSE)),"")</f>
        <v/>
      </c>
      <c r="T524" s="9" t="s">
        <v>370</v>
      </c>
      <c r="U524" s="10">
        <v>5418</v>
      </c>
      <c r="V524" s="10"/>
      <c r="W524" s="10"/>
      <c r="X524" s="10">
        <v>5418</v>
      </c>
    </row>
    <row r="525" spans="1:24" x14ac:dyDescent="0.2">
      <c r="A525" s="9" t="s">
        <v>1674</v>
      </c>
      <c r="B525" s="10">
        <v>10000</v>
      </c>
      <c r="C525" s="10"/>
      <c r="D525" s="10"/>
      <c r="E525" s="10"/>
      <c r="F525" s="10"/>
      <c r="G525" s="10"/>
      <c r="H525" s="10">
        <v>10000</v>
      </c>
      <c r="I525" t="str">
        <f>IFERROR(IF(VLOOKUP(A525,'Resources Final'!B:F,5,FALSE)=0,"",VLOOKUP(A525,'Resources Final'!B:F,5,FALSE)),"")</f>
        <v/>
      </c>
      <c r="K525" s="9" t="s">
        <v>1847</v>
      </c>
      <c r="L525" s="10">
        <v>5000</v>
      </c>
      <c r="M525" s="10"/>
      <c r="N525" s="10"/>
      <c r="O525" s="10"/>
      <c r="P525" s="10"/>
      <c r="Q525" s="10">
        <v>5000</v>
      </c>
      <c r="R525" t="str">
        <f>IFERROR(IF(VLOOKUP(K525,'Resources Final'!B:F,5,FALSE)=0,"",VLOOKUP(K525,'Resources Final'!B:F,5,FALSE)),"")</f>
        <v/>
      </c>
      <c r="T525" s="9" t="s">
        <v>704</v>
      </c>
      <c r="U525" s="10">
        <v>5418</v>
      </c>
      <c r="V525" s="10"/>
      <c r="W525" s="10"/>
      <c r="X525" s="10">
        <v>5418</v>
      </c>
    </row>
    <row r="526" spans="1:24" x14ac:dyDescent="0.2">
      <c r="A526" s="9" t="s">
        <v>1416</v>
      </c>
      <c r="B526" s="10"/>
      <c r="C526" s="10"/>
      <c r="D526" s="10"/>
      <c r="E526" s="10">
        <v>10000</v>
      </c>
      <c r="F526" s="10"/>
      <c r="G526" s="10"/>
      <c r="H526" s="10">
        <v>10000</v>
      </c>
      <c r="I526" t="str">
        <f>IFERROR(IF(VLOOKUP(A526,'Resources Final'!B:F,5,FALSE)=0,"",VLOOKUP(A526,'Resources Final'!B:F,5,FALSE)),"")</f>
        <v/>
      </c>
      <c r="K526" s="9" t="s">
        <v>4646</v>
      </c>
      <c r="L526" s="10">
        <v>5000</v>
      </c>
      <c r="M526" s="10"/>
      <c r="N526" s="10"/>
      <c r="O526" s="10"/>
      <c r="P526" s="10"/>
      <c r="Q526" s="10">
        <v>5000</v>
      </c>
      <c r="R526" t="str">
        <f>IFERROR(IF(VLOOKUP(K526,'Resources Final'!B:F,5,FALSE)=0,"",VLOOKUP(K526,'Resources Final'!B:F,5,FALSE)),"")</f>
        <v/>
      </c>
      <c r="T526" s="9" t="s">
        <v>469</v>
      </c>
      <c r="U526" s="10">
        <v>5418</v>
      </c>
      <c r="V526" s="10"/>
      <c r="W526" s="10"/>
      <c r="X526" s="10">
        <v>5418</v>
      </c>
    </row>
    <row r="527" spans="1:24" x14ac:dyDescent="0.2">
      <c r="A527" s="9" t="s">
        <v>1225</v>
      </c>
      <c r="B527" s="10">
        <v>10000</v>
      </c>
      <c r="C527" s="10"/>
      <c r="D527" s="10"/>
      <c r="E527" s="10"/>
      <c r="F527" s="10"/>
      <c r="G527" s="10"/>
      <c r="H527" s="10">
        <v>10000</v>
      </c>
      <c r="I527" t="str">
        <f>IFERROR(IF(VLOOKUP(A527,'Resources Final'!B:F,5,FALSE)=0,"",VLOOKUP(A527,'Resources Final'!B:F,5,FALSE)),"")</f>
        <v/>
      </c>
      <c r="K527" s="9" t="s">
        <v>508</v>
      </c>
      <c r="L527" s="10"/>
      <c r="M527" s="10"/>
      <c r="N527" s="10"/>
      <c r="O527" s="10">
        <v>5000</v>
      </c>
      <c r="P527" s="10"/>
      <c r="Q527" s="10">
        <v>5000</v>
      </c>
      <c r="R527" t="str">
        <f>IFERROR(IF(VLOOKUP(K527,'Resources Final'!B:F,5,FALSE)=0,"",VLOOKUP(K527,'Resources Final'!B:F,5,FALSE)),"")</f>
        <v/>
      </c>
      <c r="T527" s="9" t="s">
        <v>875</v>
      </c>
      <c r="U527" s="10">
        <v>5418</v>
      </c>
      <c r="V527" s="10"/>
      <c r="W527" s="10"/>
      <c r="X527" s="10">
        <v>5418</v>
      </c>
    </row>
    <row r="528" spans="1:24" x14ac:dyDescent="0.2">
      <c r="A528" s="9" t="s">
        <v>1258</v>
      </c>
      <c r="B528" s="10">
        <v>10000</v>
      </c>
      <c r="C528" s="10"/>
      <c r="D528" s="10"/>
      <c r="E528" s="10"/>
      <c r="F528" s="10"/>
      <c r="G528" s="10"/>
      <c r="H528" s="10">
        <v>10000</v>
      </c>
      <c r="I528" t="str">
        <f>IFERROR(IF(VLOOKUP(A528,'Resources Final'!B:F,5,FALSE)=0,"",VLOOKUP(A528,'Resources Final'!B:F,5,FALSE)),"")</f>
        <v/>
      </c>
      <c r="K528" s="9" t="s">
        <v>510</v>
      </c>
      <c r="L528" s="10">
        <v>5000</v>
      </c>
      <c r="M528" s="10"/>
      <c r="N528" s="10"/>
      <c r="O528" s="10"/>
      <c r="P528" s="10"/>
      <c r="Q528" s="10">
        <v>5000</v>
      </c>
      <c r="R528" t="str">
        <f>IFERROR(IF(VLOOKUP(K528,'Resources Final'!B:F,5,FALSE)=0,"",VLOOKUP(K528,'Resources Final'!B:F,5,FALSE)),"")</f>
        <v/>
      </c>
      <c r="T528" s="9" t="s">
        <v>1048</v>
      </c>
      <c r="U528" s="10">
        <v>5418</v>
      </c>
      <c r="V528" s="10"/>
      <c r="W528" s="10"/>
      <c r="X528" s="10">
        <v>5418</v>
      </c>
    </row>
    <row r="529" spans="1:24" x14ac:dyDescent="0.2">
      <c r="A529" s="9" t="s">
        <v>1619</v>
      </c>
      <c r="B529" s="10"/>
      <c r="C529" s="10"/>
      <c r="D529" s="10"/>
      <c r="E529" s="10">
        <v>10000</v>
      </c>
      <c r="F529" s="10"/>
      <c r="G529" s="10"/>
      <c r="H529" s="10">
        <v>10000</v>
      </c>
      <c r="I529" t="str">
        <f>IFERROR(IF(VLOOKUP(A529,'Resources Final'!B:F,5,FALSE)=0,"",VLOOKUP(A529,'Resources Final'!B:F,5,FALSE)),"")</f>
        <v/>
      </c>
      <c r="K529" s="9" t="s">
        <v>84</v>
      </c>
      <c r="L529" s="10">
        <v>5000</v>
      </c>
      <c r="M529" s="10"/>
      <c r="N529" s="10"/>
      <c r="O529" s="10"/>
      <c r="P529" s="10"/>
      <c r="Q529" s="10">
        <v>5000</v>
      </c>
      <c r="R529" t="str">
        <f>IFERROR(IF(VLOOKUP(K529,'Resources Final'!B:F,5,FALSE)=0,"",VLOOKUP(K529,'Resources Final'!B:F,5,FALSE)),"")</f>
        <v/>
      </c>
      <c r="T529" s="9" t="s">
        <v>328</v>
      </c>
      <c r="U529" s="10">
        <v>5418</v>
      </c>
      <c r="V529" s="10"/>
      <c r="W529" s="10"/>
      <c r="X529" s="10">
        <v>5418</v>
      </c>
    </row>
    <row r="530" spans="1:24" x14ac:dyDescent="0.2">
      <c r="A530" s="9" t="s">
        <v>599</v>
      </c>
      <c r="B530" s="10"/>
      <c r="C530" s="10"/>
      <c r="D530" s="10"/>
      <c r="E530" s="10">
        <v>10000</v>
      </c>
      <c r="F530" s="10"/>
      <c r="G530" s="10"/>
      <c r="H530" s="10">
        <v>10000</v>
      </c>
      <c r="I530" t="str">
        <f>IFERROR(IF(VLOOKUP(A530,'Resources Final'!B:F,5,FALSE)=0,"",VLOOKUP(A530,'Resources Final'!B:F,5,FALSE)),"")</f>
        <v/>
      </c>
      <c r="K530" s="9" t="s">
        <v>3845</v>
      </c>
      <c r="L530" s="10">
        <v>4997</v>
      </c>
      <c r="M530" s="10"/>
      <c r="N530" s="10"/>
      <c r="O530" s="10"/>
      <c r="P530" s="10"/>
      <c r="Q530" s="10">
        <v>4997</v>
      </c>
      <c r="R530" t="str">
        <f>IFERROR(IF(VLOOKUP(K530,'Resources Final'!B:F,5,FALSE)=0,"",VLOOKUP(K530,'Resources Final'!B:F,5,FALSE)),"")</f>
        <v/>
      </c>
      <c r="T530" s="9" t="s">
        <v>2384</v>
      </c>
      <c r="U530" s="10">
        <v>5387</v>
      </c>
      <c r="V530" s="10"/>
      <c r="W530" s="10"/>
      <c r="X530" s="10">
        <v>5387</v>
      </c>
    </row>
    <row r="531" spans="1:24" x14ac:dyDescent="0.2">
      <c r="A531" s="9" t="s">
        <v>1445</v>
      </c>
      <c r="B531" s="10"/>
      <c r="C531" s="10">
        <v>10000</v>
      </c>
      <c r="D531" s="10"/>
      <c r="E531" s="10"/>
      <c r="F531" s="10"/>
      <c r="G531" s="10"/>
      <c r="H531" s="10">
        <v>10000</v>
      </c>
      <c r="I531" t="str">
        <f>IFERROR(IF(VLOOKUP(A531,'Resources Final'!B:F,5,FALSE)=0,"",VLOOKUP(A531,'Resources Final'!B:F,5,FALSE)),"")</f>
        <v>http://www.sourcewatch.org/index.php/Grassroot_Institute_of_Hawaii</v>
      </c>
      <c r="K531" s="9" t="s">
        <v>340</v>
      </c>
      <c r="L531" s="10">
        <v>4500</v>
      </c>
      <c r="M531" s="10"/>
      <c r="N531" s="10"/>
      <c r="O531" s="10"/>
      <c r="P531" s="10"/>
      <c r="Q531" s="10">
        <v>4500</v>
      </c>
      <c r="R531" t="str">
        <f>IFERROR(IF(VLOOKUP(K531,'Resources Final'!B:F,5,FALSE)=0,"",VLOOKUP(K531,'Resources Final'!B:F,5,FALSE)),"")</f>
        <v/>
      </c>
      <c r="T531" s="9" t="s">
        <v>2669</v>
      </c>
      <c r="U531" s="10">
        <v>5387</v>
      </c>
      <c r="V531" s="10"/>
      <c r="W531" s="10"/>
      <c r="X531" s="10">
        <v>5387</v>
      </c>
    </row>
    <row r="532" spans="1:24" x14ac:dyDescent="0.2">
      <c r="A532" s="9" t="s">
        <v>3573</v>
      </c>
      <c r="B532" s="10">
        <v>9600</v>
      </c>
      <c r="C532" s="10"/>
      <c r="D532" s="10"/>
      <c r="E532" s="10"/>
      <c r="F532" s="10"/>
      <c r="G532" s="10"/>
      <c r="H532" s="10">
        <v>9600</v>
      </c>
      <c r="I532" t="str">
        <f>IFERROR(IF(VLOOKUP(A532,'Resources Final'!B:F,5,FALSE)=0,"",VLOOKUP(A532,'Resources Final'!B:F,5,FALSE)),"")</f>
        <v/>
      </c>
      <c r="K532" s="9" t="s">
        <v>3377</v>
      </c>
      <c r="L532" s="10">
        <v>4000</v>
      </c>
      <c r="M532" s="10"/>
      <c r="N532" s="10"/>
      <c r="O532" s="10"/>
      <c r="P532" s="10"/>
      <c r="Q532" s="10">
        <v>4000</v>
      </c>
      <c r="R532" t="str">
        <f>IFERROR(IF(VLOOKUP(K532,'Resources Final'!B:F,5,FALSE)=0,"",VLOOKUP(K532,'Resources Final'!B:F,5,FALSE)),"")</f>
        <v/>
      </c>
      <c r="T532" s="9" t="s">
        <v>2309</v>
      </c>
      <c r="U532" s="10">
        <v>5387</v>
      </c>
      <c r="V532" s="10"/>
      <c r="W532" s="10"/>
      <c r="X532" s="10">
        <v>5387</v>
      </c>
    </row>
    <row r="533" spans="1:24" x14ac:dyDescent="0.2">
      <c r="A533" s="9" t="s">
        <v>719</v>
      </c>
      <c r="B533" s="10">
        <v>9600</v>
      </c>
      <c r="C533" s="10"/>
      <c r="D533" s="10"/>
      <c r="E533" s="10"/>
      <c r="F533" s="10"/>
      <c r="G533" s="10"/>
      <c r="H533" s="10">
        <v>9600</v>
      </c>
      <c r="I533" t="str">
        <f>IFERROR(IF(VLOOKUP(A533,'Resources Final'!B:F,5,FALSE)=0,"",VLOOKUP(A533,'Resources Final'!B:F,5,FALSE)),"")</f>
        <v/>
      </c>
      <c r="K533" s="9" t="s">
        <v>249</v>
      </c>
      <c r="L533" s="10">
        <v>4000</v>
      </c>
      <c r="M533" s="10"/>
      <c r="N533" s="10"/>
      <c r="O533" s="10"/>
      <c r="P533" s="10"/>
      <c r="Q533" s="10">
        <v>4000</v>
      </c>
      <c r="R533" t="str">
        <f>IFERROR(IF(VLOOKUP(K533,'Resources Final'!B:F,5,FALSE)=0,"",VLOOKUP(K533,'Resources Final'!B:F,5,FALSE)),"")</f>
        <v/>
      </c>
      <c r="T533" s="9" t="s">
        <v>374</v>
      </c>
      <c r="U533" s="10">
        <v>5387</v>
      </c>
      <c r="V533" s="10"/>
      <c r="W533" s="10"/>
      <c r="X533" s="10">
        <v>5387</v>
      </c>
    </row>
    <row r="534" spans="1:24" x14ac:dyDescent="0.2">
      <c r="A534" s="9" t="s">
        <v>1688</v>
      </c>
      <c r="B534" s="10">
        <v>9300</v>
      </c>
      <c r="C534" s="10"/>
      <c r="D534" s="10"/>
      <c r="E534" s="10"/>
      <c r="F534" s="10"/>
      <c r="G534" s="10"/>
      <c r="H534" s="10">
        <v>9300</v>
      </c>
      <c r="I534" t="str">
        <f>IFERROR(IF(VLOOKUP(A534,'Resources Final'!B:F,5,FALSE)=0,"",VLOOKUP(A534,'Resources Final'!B:F,5,FALSE)),"")</f>
        <v/>
      </c>
      <c r="K534" s="9" t="s">
        <v>3753</v>
      </c>
      <c r="L534" s="10">
        <v>3500</v>
      </c>
      <c r="M534" s="10"/>
      <c r="N534" s="10"/>
      <c r="O534" s="10"/>
      <c r="P534" s="10"/>
      <c r="Q534" s="10">
        <v>3500</v>
      </c>
      <c r="R534" t="str">
        <f>IFERROR(IF(VLOOKUP(K534,'Resources Final'!B:F,5,FALSE)=0,"",VLOOKUP(K534,'Resources Final'!B:F,5,FALSE)),"")</f>
        <v/>
      </c>
      <c r="T534" s="9" t="s">
        <v>631</v>
      </c>
      <c r="U534" s="10">
        <v>5387</v>
      </c>
      <c r="V534" s="10"/>
      <c r="W534" s="10"/>
      <c r="X534" s="10">
        <v>5387</v>
      </c>
    </row>
    <row r="535" spans="1:24" x14ac:dyDescent="0.2">
      <c r="A535" s="9" t="s">
        <v>2616</v>
      </c>
      <c r="B535" s="10">
        <v>8888</v>
      </c>
      <c r="C535" s="10"/>
      <c r="D535" s="10"/>
      <c r="E535" s="10"/>
      <c r="F535" s="10"/>
      <c r="G535" s="10"/>
      <c r="H535" s="10">
        <v>8888</v>
      </c>
      <c r="I535" t="str">
        <f>IFERROR(IF(VLOOKUP(A535,'Resources Final'!B:F,5,FALSE)=0,"",VLOOKUP(A535,'Resources Final'!B:F,5,FALSE)),"")</f>
        <v/>
      </c>
      <c r="K535" s="9" t="s">
        <v>115</v>
      </c>
      <c r="L535" s="10">
        <v>3250</v>
      </c>
      <c r="M535" s="10"/>
      <c r="N535" s="10"/>
      <c r="O535" s="10"/>
      <c r="P535" s="10"/>
      <c r="Q535" s="10">
        <v>3250</v>
      </c>
      <c r="R535" t="str">
        <f>IFERROR(IF(VLOOKUP(K535,'Resources Final'!B:F,5,FALSE)=0,"",VLOOKUP(K535,'Resources Final'!B:F,5,FALSE)),"")</f>
        <v/>
      </c>
      <c r="T535" s="9" t="s">
        <v>1054</v>
      </c>
      <c r="U535" s="10">
        <v>5387</v>
      </c>
      <c r="V535" s="10"/>
      <c r="W535" s="10"/>
      <c r="X535" s="10">
        <v>5387</v>
      </c>
    </row>
    <row r="536" spans="1:24" x14ac:dyDescent="0.2">
      <c r="A536" s="9" t="s">
        <v>2690</v>
      </c>
      <c r="B536" s="10">
        <v>8600</v>
      </c>
      <c r="C536" s="10"/>
      <c r="D536" s="10"/>
      <c r="E536" s="10"/>
      <c r="F536" s="10"/>
      <c r="G536" s="10"/>
      <c r="H536" s="10">
        <v>8600</v>
      </c>
      <c r="I536" t="str">
        <f>IFERROR(IF(VLOOKUP(A536,'Resources Final'!B:F,5,FALSE)=0,"",VLOOKUP(A536,'Resources Final'!B:F,5,FALSE)),"")</f>
        <v/>
      </c>
      <c r="K536" s="9" t="s">
        <v>2403</v>
      </c>
      <c r="L536" s="10">
        <v>3200</v>
      </c>
      <c r="M536" s="10"/>
      <c r="N536" s="10"/>
      <c r="O536" s="10"/>
      <c r="P536" s="10"/>
      <c r="Q536" s="10">
        <v>3200</v>
      </c>
      <c r="R536" t="str">
        <f>IFERROR(IF(VLOOKUP(K536,'Resources Final'!B:F,5,FALSE)=0,"",VLOOKUP(K536,'Resources Final'!B:F,5,FALSE)),"")</f>
        <v/>
      </c>
      <c r="T536" s="9" t="s">
        <v>3652</v>
      </c>
      <c r="U536" s="10">
        <v>5355</v>
      </c>
      <c r="V536" s="10"/>
      <c r="W536" s="10"/>
      <c r="X536" s="10">
        <v>5355</v>
      </c>
    </row>
    <row r="537" spans="1:24" x14ac:dyDescent="0.2">
      <c r="A537" s="9" t="s">
        <v>4086</v>
      </c>
      <c r="B537" s="10">
        <v>8500</v>
      </c>
      <c r="C537" s="10"/>
      <c r="D537" s="10"/>
      <c r="E537" s="10"/>
      <c r="F537" s="10"/>
      <c r="G537" s="10"/>
      <c r="H537" s="10">
        <v>8500</v>
      </c>
      <c r="I537" t="str">
        <f>IFERROR(IF(VLOOKUP(A537,'Resources Final'!B:F,5,FALSE)=0,"",VLOOKUP(A537,'Resources Final'!B:F,5,FALSE)),"")</f>
        <v>https://www.sourcewatch.org/index.php/Woodrow_Wilson_International_Center_for_Scholars</v>
      </c>
      <c r="K537" s="9" t="s">
        <v>786</v>
      </c>
      <c r="L537" s="10">
        <v>3150</v>
      </c>
      <c r="M537" s="10"/>
      <c r="N537" s="10"/>
      <c r="O537" s="10"/>
      <c r="P537" s="10"/>
      <c r="Q537" s="10">
        <v>3150</v>
      </c>
      <c r="R537" t="str">
        <f>IFERROR(IF(VLOOKUP(K537,'Resources Final'!B:F,5,FALSE)=0,"",VLOOKUP(K537,'Resources Final'!B:F,5,FALSE)),"")</f>
        <v/>
      </c>
      <c r="T537" s="9" t="s">
        <v>4408</v>
      </c>
      <c r="U537" s="10">
        <v>5355</v>
      </c>
      <c r="V537" s="10"/>
      <c r="W537" s="10"/>
      <c r="X537" s="10">
        <v>5355</v>
      </c>
    </row>
    <row r="538" spans="1:24" x14ac:dyDescent="0.2">
      <c r="A538" s="9" t="s">
        <v>4514</v>
      </c>
      <c r="B538" s="10">
        <v>8500</v>
      </c>
      <c r="C538" s="10"/>
      <c r="D538" s="10"/>
      <c r="E538" s="10"/>
      <c r="F538" s="10"/>
      <c r="G538" s="10"/>
      <c r="H538" s="10">
        <v>8500</v>
      </c>
      <c r="I538" t="str">
        <f>IFERROR(IF(VLOOKUP(A538,'Resources Final'!B:F,5,FALSE)=0,"",VLOOKUP(A538,'Resources Final'!B:F,5,FALSE)),"")</f>
        <v/>
      </c>
      <c r="K538" s="9" t="s">
        <v>3220</v>
      </c>
      <c r="L538" s="10">
        <v>3000</v>
      </c>
      <c r="M538" s="10"/>
      <c r="N538" s="10"/>
      <c r="O538" s="10"/>
      <c r="P538" s="10"/>
      <c r="Q538" s="10">
        <v>3000</v>
      </c>
      <c r="R538" t="str">
        <f>IFERROR(IF(VLOOKUP(K538,'Resources Final'!B:F,5,FALSE)=0,"",VLOOKUP(K538,'Resources Final'!B:F,5,FALSE)),"")</f>
        <v/>
      </c>
      <c r="T538" s="9" t="s">
        <v>4519</v>
      </c>
      <c r="U538" s="10">
        <v>5355</v>
      </c>
      <c r="V538" s="10"/>
      <c r="W538" s="10"/>
      <c r="X538" s="10">
        <v>5355</v>
      </c>
    </row>
    <row r="539" spans="1:24" x14ac:dyDescent="0.2">
      <c r="A539" s="9" t="s">
        <v>3366</v>
      </c>
      <c r="B539" s="10">
        <v>8000</v>
      </c>
      <c r="C539" s="10"/>
      <c r="D539" s="10"/>
      <c r="E539" s="10"/>
      <c r="F539" s="10"/>
      <c r="G539" s="10"/>
      <c r="H539" s="10">
        <v>8000</v>
      </c>
      <c r="I539" t="str">
        <f>IFERROR(IF(VLOOKUP(A539,'Resources Final'!B:F,5,FALSE)=0,"",VLOOKUP(A539,'Resources Final'!B:F,5,FALSE)),"")</f>
        <v>https://www.desmogblog.com/cornwall-alliance-stewardship-creation</v>
      </c>
      <c r="K539" s="9" t="s">
        <v>3395</v>
      </c>
      <c r="L539" s="10">
        <v>3000</v>
      </c>
      <c r="M539" s="10"/>
      <c r="N539" s="10"/>
      <c r="O539" s="10"/>
      <c r="P539" s="10"/>
      <c r="Q539" s="10">
        <v>3000</v>
      </c>
      <c r="R539" t="str">
        <f>IFERROR(IF(VLOOKUP(K539,'Resources Final'!B:F,5,FALSE)=0,"",VLOOKUP(K539,'Resources Final'!B:F,5,FALSE)),"")</f>
        <v/>
      </c>
      <c r="T539" s="9" t="s">
        <v>4453</v>
      </c>
      <c r="U539" s="10">
        <v>5355</v>
      </c>
      <c r="V539" s="10"/>
      <c r="W539" s="10"/>
      <c r="X539" s="10">
        <v>5355</v>
      </c>
    </row>
    <row r="540" spans="1:24" x14ac:dyDescent="0.2">
      <c r="A540" s="9" t="s">
        <v>2999</v>
      </c>
      <c r="B540" s="10">
        <v>8000</v>
      </c>
      <c r="C540" s="10"/>
      <c r="D540" s="10"/>
      <c r="E540" s="10"/>
      <c r="F540" s="10"/>
      <c r="G540" s="10"/>
      <c r="H540" s="10">
        <v>8000</v>
      </c>
      <c r="I540" t="str">
        <f>IFERROR(IF(VLOOKUP(A540,'Resources Final'!B:F,5,FALSE)=0,"",VLOOKUP(A540,'Resources Final'!B:F,5,FALSE)),"")</f>
        <v>https://www.sourcewatch.org/index.php/RealClearPolitics</v>
      </c>
      <c r="K540" s="9" t="s">
        <v>2491</v>
      </c>
      <c r="L540" s="10">
        <v>3000</v>
      </c>
      <c r="M540" s="10"/>
      <c r="N540" s="10"/>
      <c r="O540" s="10"/>
      <c r="P540" s="10"/>
      <c r="Q540" s="10">
        <v>3000</v>
      </c>
      <c r="R540" t="str">
        <f>IFERROR(IF(VLOOKUP(K540,'Resources Final'!B:F,5,FALSE)=0,"",VLOOKUP(K540,'Resources Final'!B:F,5,FALSE)),"")</f>
        <v/>
      </c>
      <c r="T540" s="9" t="s">
        <v>2052</v>
      </c>
      <c r="U540" s="10">
        <v>5355</v>
      </c>
      <c r="V540" s="10"/>
      <c r="W540" s="10"/>
      <c r="X540" s="10">
        <v>5355</v>
      </c>
    </row>
    <row r="541" spans="1:24" x14ac:dyDescent="0.2">
      <c r="A541" s="9" t="s">
        <v>2122</v>
      </c>
      <c r="B541" s="10">
        <v>8000</v>
      </c>
      <c r="C541" s="10"/>
      <c r="D541" s="10"/>
      <c r="E541" s="10"/>
      <c r="F541" s="10"/>
      <c r="G541" s="10"/>
      <c r="H541" s="10">
        <v>8000</v>
      </c>
      <c r="I541" t="str">
        <f>IFERROR(IF(VLOOKUP(A541,'Resources Final'!B:F,5,FALSE)=0,"",VLOOKUP(A541,'Resources Final'!B:F,5,FALSE)),"")</f>
        <v/>
      </c>
      <c r="K541" s="9" t="s">
        <v>1601</v>
      </c>
      <c r="L541" s="10">
        <v>3000</v>
      </c>
      <c r="M541" s="10"/>
      <c r="N541" s="10"/>
      <c r="O541" s="10"/>
      <c r="P541" s="10"/>
      <c r="Q541" s="10">
        <v>3000</v>
      </c>
      <c r="R541" t="str">
        <f>IFERROR(IF(VLOOKUP(K541,'Resources Final'!B:F,5,FALSE)=0,"",VLOOKUP(K541,'Resources Final'!B:F,5,FALSE)),"")</f>
        <v/>
      </c>
      <c r="T541" s="9" t="s">
        <v>2848</v>
      </c>
      <c r="U541" s="10">
        <v>5355</v>
      </c>
      <c r="V541" s="10"/>
      <c r="W541" s="10"/>
      <c r="X541" s="10">
        <v>5355</v>
      </c>
    </row>
    <row r="542" spans="1:24" x14ac:dyDescent="0.2">
      <c r="A542" s="9" t="s">
        <v>678</v>
      </c>
      <c r="B542" s="10"/>
      <c r="C542" s="10">
        <v>8000</v>
      </c>
      <c r="D542" s="10"/>
      <c r="E542" s="10"/>
      <c r="F542" s="10"/>
      <c r="G542" s="10"/>
      <c r="H542" s="10">
        <v>8000</v>
      </c>
      <c r="I542" t="str">
        <f>IFERROR(IF(VLOOKUP(A542,'Resources Final'!B:F,5,FALSE)=0,"",VLOOKUP(A542,'Resources Final'!B:F,5,FALSE)),"")</f>
        <v/>
      </c>
      <c r="K542" s="9" t="s">
        <v>2660</v>
      </c>
      <c r="L542" s="10"/>
      <c r="M542" s="10"/>
      <c r="N542" s="10"/>
      <c r="O542" s="10">
        <v>3000</v>
      </c>
      <c r="P542" s="10"/>
      <c r="Q542" s="10">
        <v>3000</v>
      </c>
      <c r="R542" t="str">
        <f>IFERROR(IF(VLOOKUP(K542,'Resources Final'!B:F,5,FALSE)=0,"",VLOOKUP(K542,'Resources Final'!B:F,5,FALSE)),"")</f>
        <v/>
      </c>
      <c r="T542" s="9" t="s">
        <v>4510</v>
      </c>
      <c r="U542" s="10">
        <v>5355</v>
      </c>
      <c r="V542" s="10"/>
      <c r="W542" s="10"/>
      <c r="X542" s="10">
        <v>5355</v>
      </c>
    </row>
    <row r="543" spans="1:24" x14ac:dyDescent="0.2">
      <c r="A543" s="9" t="s">
        <v>656</v>
      </c>
      <c r="B543" s="10">
        <v>8000</v>
      </c>
      <c r="C543" s="10"/>
      <c r="D543" s="10"/>
      <c r="E543" s="10"/>
      <c r="F543" s="10"/>
      <c r="G543" s="10"/>
      <c r="H543" s="10">
        <v>8000</v>
      </c>
      <c r="I543" t="str">
        <f>IFERROR(IF(VLOOKUP(A543,'Resources Final'!B:F,5,FALSE)=0,"",VLOOKUP(A543,'Resources Final'!B:F,5,FALSE)),"")</f>
        <v/>
      </c>
      <c r="K543" s="9" t="s">
        <v>848</v>
      </c>
      <c r="L543" s="10">
        <v>3000</v>
      </c>
      <c r="M543" s="10"/>
      <c r="N543" s="10"/>
      <c r="O543" s="10"/>
      <c r="P543" s="10"/>
      <c r="Q543" s="10">
        <v>3000</v>
      </c>
      <c r="R543" t="str">
        <f>IFERROR(IF(VLOOKUP(K543,'Resources Final'!B:F,5,FALSE)=0,"",VLOOKUP(K543,'Resources Final'!B:F,5,FALSE)),"")</f>
        <v/>
      </c>
      <c r="T543" s="9" t="s">
        <v>4347</v>
      </c>
      <c r="U543" s="10">
        <v>5355</v>
      </c>
      <c r="V543" s="10"/>
      <c r="W543" s="10"/>
      <c r="X543" s="10">
        <v>5355</v>
      </c>
    </row>
    <row r="544" spans="1:24" x14ac:dyDescent="0.2">
      <c r="A544" s="9" t="s">
        <v>1184</v>
      </c>
      <c r="B544" s="10">
        <v>8000</v>
      </c>
      <c r="C544" s="10"/>
      <c r="D544" s="10"/>
      <c r="E544" s="10"/>
      <c r="F544" s="10"/>
      <c r="G544" s="10"/>
      <c r="H544" s="10">
        <v>8000</v>
      </c>
      <c r="I544" t="str">
        <f>IFERROR(IF(VLOOKUP(A544,'Resources Final'!B:F,5,FALSE)=0,"",VLOOKUP(A544,'Resources Final'!B:F,5,FALSE)),"")</f>
        <v/>
      </c>
      <c r="K544" s="9" t="s">
        <v>1648</v>
      </c>
      <c r="L544" s="10">
        <v>2600</v>
      </c>
      <c r="M544" s="10"/>
      <c r="N544" s="10"/>
      <c r="O544" s="10"/>
      <c r="P544" s="10"/>
      <c r="Q544" s="10">
        <v>2600</v>
      </c>
      <c r="R544" t="str">
        <f>IFERROR(IF(VLOOKUP(K544,'Resources Final'!B:F,5,FALSE)=0,"",VLOOKUP(K544,'Resources Final'!B:F,5,FALSE)),"")</f>
        <v/>
      </c>
      <c r="T544" s="9" t="s">
        <v>2517</v>
      </c>
      <c r="U544" s="10">
        <v>5355</v>
      </c>
      <c r="V544" s="10"/>
      <c r="W544" s="10"/>
      <c r="X544" s="10">
        <v>5355</v>
      </c>
    </row>
    <row r="545" spans="1:24" x14ac:dyDescent="0.2">
      <c r="A545" s="9" t="s">
        <v>2336</v>
      </c>
      <c r="B545" s="10"/>
      <c r="C545" s="10"/>
      <c r="D545" s="10"/>
      <c r="E545" s="10"/>
      <c r="F545" s="10">
        <v>7543</v>
      </c>
      <c r="G545" s="10"/>
      <c r="H545" s="10">
        <v>7543</v>
      </c>
      <c r="I545" t="str">
        <f>IFERROR(IF(VLOOKUP(A545,'Resources Final'!B:F,5,FALSE)=0,"",VLOOKUP(A545,'Resources Final'!B:F,5,FALSE)),"")</f>
        <v/>
      </c>
      <c r="K545" s="9" t="s">
        <v>4528</v>
      </c>
      <c r="L545" s="10">
        <v>2500</v>
      </c>
      <c r="M545" s="10"/>
      <c r="N545" s="10"/>
      <c r="O545" s="10"/>
      <c r="P545" s="10"/>
      <c r="Q545" s="10">
        <v>2500</v>
      </c>
      <c r="R545" t="str">
        <f>IFERROR(IF(VLOOKUP(K545,'Resources Final'!B:F,5,FALSE)=0,"",VLOOKUP(K545,'Resources Final'!B:F,5,FALSE)),"")</f>
        <v/>
      </c>
      <c r="T545" s="9" t="s">
        <v>2226</v>
      </c>
      <c r="U545" s="10">
        <v>5355</v>
      </c>
      <c r="V545" s="10"/>
      <c r="W545" s="10"/>
      <c r="X545" s="10">
        <v>5355</v>
      </c>
    </row>
    <row r="546" spans="1:24" x14ac:dyDescent="0.2">
      <c r="A546" s="9" t="s">
        <v>3591</v>
      </c>
      <c r="B546" s="10">
        <v>7500</v>
      </c>
      <c r="C546" s="10"/>
      <c r="D546" s="10"/>
      <c r="E546" s="10"/>
      <c r="F546" s="10"/>
      <c r="G546" s="10"/>
      <c r="H546" s="10">
        <v>7500</v>
      </c>
      <c r="I546" t="str">
        <f>IFERROR(IF(VLOOKUP(A546,'Resources Final'!B:F,5,FALSE)=0,"",VLOOKUP(A546,'Resources Final'!B:F,5,FALSE)),"")</f>
        <v/>
      </c>
      <c r="K546" s="9" t="s">
        <v>295</v>
      </c>
      <c r="L546" s="10">
        <v>2200</v>
      </c>
      <c r="M546" s="10"/>
      <c r="N546" s="10"/>
      <c r="O546" s="10"/>
      <c r="P546" s="10"/>
      <c r="Q546" s="10">
        <v>2200</v>
      </c>
      <c r="R546" t="str">
        <f>IFERROR(IF(VLOOKUP(K546,'Resources Final'!B:F,5,FALSE)=0,"",VLOOKUP(K546,'Resources Final'!B:F,5,FALSE)),"")</f>
        <v/>
      </c>
      <c r="T546" s="9" t="s">
        <v>2076</v>
      </c>
      <c r="U546" s="10">
        <v>5355</v>
      </c>
      <c r="V546" s="10"/>
      <c r="W546" s="10"/>
      <c r="X546" s="10">
        <v>5355</v>
      </c>
    </row>
    <row r="547" spans="1:24" x14ac:dyDescent="0.2">
      <c r="A547" s="9" t="s">
        <v>2294</v>
      </c>
      <c r="B547" s="10"/>
      <c r="C547" s="10">
        <v>7500</v>
      </c>
      <c r="D547" s="10"/>
      <c r="E547" s="10"/>
      <c r="F547" s="10"/>
      <c r="G547" s="10"/>
      <c r="H547" s="10">
        <v>7500</v>
      </c>
      <c r="I547" t="str">
        <f>IFERROR(IF(VLOOKUP(A547,'Resources Final'!B:F,5,FALSE)=0,"",VLOOKUP(A547,'Resources Final'!B:F,5,FALSE)),"")</f>
        <v>http://www.sourcewatch.org/index.php/Maine_Heritage_Policy_Center</v>
      </c>
      <c r="K547" s="9" t="s">
        <v>3205</v>
      </c>
      <c r="L547" s="10">
        <v>2000</v>
      </c>
      <c r="M547" s="10"/>
      <c r="N547" s="10"/>
      <c r="O547" s="10"/>
      <c r="P547" s="10"/>
      <c r="Q547" s="10">
        <v>2000</v>
      </c>
      <c r="R547" t="str">
        <f>IFERROR(IF(VLOOKUP(K547,'Resources Final'!B:F,5,FALSE)=0,"",VLOOKUP(K547,'Resources Final'!B:F,5,FALSE)),"")</f>
        <v/>
      </c>
      <c r="T547" s="9" t="s">
        <v>2119</v>
      </c>
      <c r="U547" s="10">
        <v>5355</v>
      </c>
      <c r="V547" s="10"/>
      <c r="W547" s="10"/>
      <c r="X547" s="10">
        <v>5355</v>
      </c>
    </row>
    <row r="548" spans="1:24" x14ac:dyDescent="0.2">
      <c r="A548" s="9" t="s">
        <v>3364</v>
      </c>
      <c r="B548" s="10">
        <v>7500</v>
      </c>
      <c r="C548" s="10"/>
      <c r="D548" s="10"/>
      <c r="E548" s="10"/>
      <c r="F548" s="10"/>
      <c r="G548" s="10"/>
      <c r="H548" s="10">
        <v>7500</v>
      </c>
      <c r="I548" t="str">
        <f>IFERROR(IF(VLOOKUP(A548,'Resources Final'!B:F,5,FALSE)=0,"",VLOOKUP(A548,'Resources Final'!B:F,5,FALSE)),"")</f>
        <v/>
      </c>
      <c r="K548" s="9" t="s">
        <v>4118</v>
      </c>
      <c r="L548" s="10">
        <v>2000</v>
      </c>
      <c r="M548" s="10"/>
      <c r="N548" s="10"/>
      <c r="O548" s="10"/>
      <c r="P548" s="10"/>
      <c r="Q548" s="10">
        <v>2000</v>
      </c>
      <c r="R548" t="str">
        <f>IFERROR(IF(VLOOKUP(K548,'Resources Final'!B:F,5,FALSE)=0,"",VLOOKUP(K548,'Resources Final'!B:F,5,FALSE)),"")</f>
        <v/>
      </c>
      <c r="T548" s="9" t="s">
        <v>4317</v>
      </c>
      <c r="U548" s="10">
        <v>5355</v>
      </c>
      <c r="V548" s="10"/>
      <c r="W548" s="10"/>
      <c r="X548" s="10">
        <v>5355</v>
      </c>
    </row>
    <row r="549" spans="1:24" x14ac:dyDescent="0.2">
      <c r="A549" s="9" t="s">
        <v>3625</v>
      </c>
      <c r="B549" s="10">
        <v>7500</v>
      </c>
      <c r="C549" s="10"/>
      <c r="D549" s="10"/>
      <c r="E549" s="10"/>
      <c r="F549" s="10"/>
      <c r="G549" s="10"/>
      <c r="H549" s="10">
        <v>7500</v>
      </c>
      <c r="I549" t="str">
        <f>IFERROR(IF(VLOOKUP(A549,'Resources Final'!B:F,5,FALSE)=0,"",VLOOKUP(A549,'Resources Final'!B:F,5,FALSE)),"")</f>
        <v/>
      </c>
      <c r="K549" s="9" t="s">
        <v>2853</v>
      </c>
      <c r="L549" s="10">
        <v>2000</v>
      </c>
      <c r="M549" s="10"/>
      <c r="N549" s="10"/>
      <c r="O549" s="10"/>
      <c r="P549" s="10"/>
      <c r="Q549" s="10">
        <v>2000</v>
      </c>
      <c r="R549" t="str">
        <f>IFERROR(IF(VLOOKUP(K549,'Resources Final'!B:F,5,FALSE)=0,"",VLOOKUP(K549,'Resources Final'!B:F,5,FALSE)),"")</f>
        <v/>
      </c>
      <c r="T549" s="9" t="s">
        <v>2932</v>
      </c>
      <c r="U549" s="10">
        <v>5355</v>
      </c>
      <c r="V549" s="10"/>
      <c r="W549" s="10"/>
      <c r="X549" s="10">
        <v>5355</v>
      </c>
    </row>
    <row r="550" spans="1:24" x14ac:dyDescent="0.2">
      <c r="A550" s="9" t="s">
        <v>4673</v>
      </c>
      <c r="B550" s="10"/>
      <c r="C550" s="10">
        <v>7500</v>
      </c>
      <c r="D550" s="10"/>
      <c r="E550" s="10"/>
      <c r="F550" s="10"/>
      <c r="G550" s="10"/>
      <c r="H550" s="10">
        <v>7500</v>
      </c>
      <c r="I550" t="str">
        <f>IFERROR(IF(VLOOKUP(A550,'Resources Final'!B:F,5,FALSE)=0,"",VLOOKUP(A550,'Resources Final'!B:F,5,FALSE)),"")</f>
        <v/>
      </c>
      <c r="K550" s="9" t="s">
        <v>3776</v>
      </c>
      <c r="L550" s="10"/>
      <c r="M550" s="10"/>
      <c r="N550" s="10"/>
      <c r="O550" s="10"/>
      <c r="P550" s="10">
        <v>2000</v>
      </c>
      <c r="Q550" s="10">
        <v>2000</v>
      </c>
      <c r="R550" t="str">
        <f>IFERROR(IF(VLOOKUP(K550,'Resources Final'!B:F,5,FALSE)=0,"",VLOOKUP(K550,'Resources Final'!B:F,5,FALSE)),"")</f>
        <v/>
      </c>
      <c r="T550" s="9" t="s">
        <v>4607</v>
      </c>
      <c r="U550" s="10">
        <v>5355</v>
      </c>
      <c r="V550" s="10"/>
      <c r="W550" s="10"/>
      <c r="X550" s="10">
        <v>5355</v>
      </c>
    </row>
    <row r="551" spans="1:24" x14ac:dyDescent="0.2">
      <c r="A551" s="9" t="s">
        <v>1697</v>
      </c>
      <c r="B551" s="10">
        <v>7500</v>
      </c>
      <c r="C551" s="10"/>
      <c r="D551" s="10"/>
      <c r="E551" s="10"/>
      <c r="F551" s="10"/>
      <c r="G551" s="10"/>
      <c r="H551" s="10">
        <v>7500</v>
      </c>
      <c r="I551" t="str">
        <f>IFERROR(IF(VLOOKUP(A551,'Resources Final'!B:F,5,FALSE)=0,"",VLOOKUP(A551,'Resources Final'!B:F,5,FALSE)),"")</f>
        <v/>
      </c>
      <c r="K551" s="9" t="s">
        <v>4545</v>
      </c>
      <c r="L551" s="10">
        <v>2000</v>
      </c>
      <c r="M551" s="10"/>
      <c r="N551" s="10"/>
      <c r="O551" s="10"/>
      <c r="P551" s="10"/>
      <c r="Q551" s="10">
        <v>2000</v>
      </c>
      <c r="R551" t="str">
        <f>IFERROR(IF(VLOOKUP(K551,'Resources Final'!B:F,5,FALSE)=0,"",VLOOKUP(K551,'Resources Final'!B:F,5,FALSE)),"")</f>
        <v/>
      </c>
      <c r="T551" s="9" t="s">
        <v>1622</v>
      </c>
      <c r="U551" s="10">
        <v>5355</v>
      </c>
      <c r="V551" s="10"/>
      <c r="W551" s="10"/>
      <c r="X551" s="10">
        <v>5355</v>
      </c>
    </row>
    <row r="552" spans="1:24" x14ac:dyDescent="0.2">
      <c r="A552" s="9" t="s">
        <v>1684</v>
      </c>
      <c r="B552" s="10">
        <v>2000</v>
      </c>
      <c r="C552" s="10"/>
      <c r="D552" s="10">
        <v>5000</v>
      </c>
      <c r="E552" s="10"/>
      <c r="F552" s="10"/>
      <c r="G552" s="10"/>
      <c r="H552" s="10">
        <v>7000</v>
      </c>
      <c r="I552" t="str">
        <f>IFERROR(IF(VLOOKUP(A552,'Resources Final'!B:F,5,FALSE)=0,"",VLOOKUP(A552,'Resources Final'!B:F,5,FALSE)),"")</f>
        <v/>
      </c>
      <c r="K552" s="9" t="s">
        <v>2428</v>
      </c>
      <c r="L552" s="10">
        <v>2000</v>
      </c>
      <c r="M552" s="10"/>
      <c r="N552" s="10"/>
      <c r="O552" s="10"/>
      <c r="P552" s="10"/>
      <c r="Q552" s="10">
        <v>2000</v>
      </c>
      <c r="R552" t="str">
        <f>IFERROR(IF(VLOOKUP(K552,'Resources Final'!B:F,5,FALSE)=0,"",VLOOKUP(K552,'Resources Final'!B:F,5,FALSE)),"")</f>
        <v/>
      </c>
      <c r="T552" s="9" t="s">
        <v>1810</v>
      </c>
      <c r="U552" s="10">
        <v>5355</v>
      </c>
      <c r="V552" s="10"/>
      <c r="W552" s="10"/>
      <c r="X552" s="10">
        <v>5355</v>
      </c>
    </row>
    <row r="553" spans="1:24" x14ac:dyDescent="0.2">
      <c r="A553" s="9" t="s">
        <v>4093</v>
      </c>
      <c r="B553" s="10"/>
      <c r="C553" s="10">
        <v>6842</v>
      </c>
      <c r="D553" s="10"/>
      <c r="E553" s="10"/>
      <c r="F553" s="10"/>
      <c r="G553" s="10"/>
      <c r="H553" s="10">
        <v>6842</v>
      </c>
      <c r="I553" t="str">
        <f>IFERROR(IF(VLOOKUP(A553,'Resources Final'!B:F,5,FALSE)=0,"",VLOOKUP(A553,'Resources Final'!B:F,5,FALSE)),"")</f>
        <v>https://www.sourcewatch.org/index.php/Wyoming_Liberty_Group</v>
      </c>
      <c r="K553" s="9" t="s">
        <v>684</v>
      </c>
      <c r="L553" s="10">
        <v>2000</v>
      </c>
      <c r="M553" s="10"/>
      <c r="N553" s="10"/>
      <c r="O553" s="10"/>
      <c r="P553" s="10"/>
      <c r="Q553" s="10">
        <v>2000</v>
      </c>
      <c r="R553" t="str">
        <f>IFERROR(IF(VLOOKUP(K553,'Resources Final'!B:F,5,FALSE)=0,"",VLOOKUP(K553,'Resources Final'!B:F,5,FALSE)),"")</f>
        <v/>
      </c>
      <c r="T553" s="9" t="s">
        <v>4574</v>
      </c>
      <c r="U553" s="10">
        <v>5355</v>
      </c>
      <c r="V553" s="10"/>
      <c r="W553" s="10"/>
      <c r="X553" s="10">
        <v>5355</v>
      </c>
    </row>
    <row r="554" spans="1:24" x14ac:dyDescent="0.2">
      <c r="A554" s="9" t="s">
        <v>3712</v>
      </c>
      <c r="B554" s="10"/>
      <c r="C554" s="10"/>
      <c r="D554" s="10"/>
      <c r="E554" s="10">
        <v>6000</v>
      </c>
      <c r="F554" s="10"/>
      <c r="G554" s="10"/>
      <c r="H554" s="10">
        <v>6000</v>
      </c>
      <c r="I554" t="str">
        <f>IFERROR(IF(VLOOKUP(A554,'Resources Final'!B:F,5,FALSE)=0,"",VLOOKUP(A554,'Resources Final'!B:F,5,FALSE)),"")</f>
        <v/>
      </c>
      <c r="K554" s="9" t="s">
        <v>1709</v>
      </c>
      <c r="L554" s="10"/>
      <c r="M554" s="10"/>
      <c r="N554" s="10"/>
      <c r="O554" s="10"/>
      <c r="P554" s="10">
        <v>2000</v>
      </c>
      <c r="Q554" s="10">
        <v>2000</v>
      </c>
      <c r="R554" t="str">
        <f>IFERROR(IF(VLOOKUP(K554,'Resources Final'!B:F,5,FALSE)=0,"",VLOOKUP(K554,'Resources Final'!B:F,5,FALSE)),"")</f>
        <v/>
      </c>
      <c r="T554" s="9" t="s">
        <v>4287</v>
      </c>
      <c r="U554" s="10">
        <v>5355</v>
      </c>
      <c r="V554" s="10"/>
      <c r="W554" s="10"/>
      <c r="X554" s="10">
        <v>5355</v>
      </c>
    </row>
    <row r="555" spans="1:24" x14ac:dyDescent="0.2">
      <c r="A555" s="9" t="s">
        <v>473</v>
      </c>
      <c r="B555" s="10"/>
      <c r="C555" s="10"/>
      <c r="D555" s="10"/>
      <c r="E555" s="10"/>
      <c r="F555" s="10">
        <v>6000</v>
      </c>
      <c r="G555" s="10"/>
      <c r="H555" s="10">
        <v>6000</v>
      </c>
      <c r="I555" t="str">
        <f>IFERROR(IF(VLOOKUP(A555,'Resources Final'!B:F,5,FALSE)=0,"",VLOOKUP(A555,'Resources Final'!B:F,5,FALSE)),"")</f>
        <v/>
      </c>
      <c r="K555" s="9" t="s">
        <v>389</v>
      </c>
      <c r="L555" s="10">
        <v>1924</v>
      </c>
      <c r="M555" s="10"/>
      <c r="N555" s="10"/>
      <c r="O555" s="10"/>
      <c r="P555" s="10"/>
      <c r="Q555" s="10">
        <v>1924</v>
      </c>
      <c r="R555" t="str">
        <f>IFERROR(IF(VLOOKUP(K555,'Resources Final'!B:F,5,FALSE)=0,"",VLOOKUP(K555,'Resources Final'!B:F,5,FALSE)),"")</f>
        <v/>
      </c>
      <c r="T555" s="9" t="s">
        <v>1603</v>
      </c>
      <c r="U555" s="10">
        <v>5355</v>
      </c>
      <c r="V555" s="10"/>
      <c r="W555" s="10"/>
      <c r="X555" s="10">
        <v>5355</v>
      </c>
    </row>
    <row r="556" spans="1:24" x14ac:dyDescent="0.2">
      <c r="A556" s="9" t="s">
        <v>712</v>
      </c>
      <c r="B556" s="10"/>
      <c r="C556" s="10"/>
      <c r="D556" s="10"/>
      <c r="E556" s="10">
        <v>6000</v>
      </c>
      <c r="F556" s="10"/>
      <c r="G556" s="10"/>
      <c r="H556" s="10">
        <v>6000</v>
      </c>
      <c r="I556" t="str">
        <f>IFERROR(IF(VLOOKUP(A556,'Resources Final'!B:F,5,FALSE)=0,"",VLOOKUP(A556,'Resources Final'!B:F,5,FALSE)),"")</f>
        <v/>
      </c>
      <c r="K556" s="9" t="s">
        <v>2546</v>
      </c>
      <c r="L556" s="10">
        <v>1800</v>
      </c>
      <c r="M556" s="10"/>
      <c r="N556" s="10"/>
      <c r="O556" s="10"/>
      <c r="P556" s="10"/>
      <c r="Q556" s="10">
        <v>1800</v>
      </c>
      <c r="R556" t="str">
        <f>IFERROR(IF(VLOOKUP(K556,'Resources Final'!B:F,5,FALSE)=0,"",VLOOKUP(K556,'Resources Final'!B:F,5,FALSE)),"")</f>
        <v/>
      </c>
      <c r="T556" s="9" t="s">
        <v>1227</v>
      </c>
      <c r="U556" s="10">
        <v>5355</v>
      </c>
      <c r="V556" s="10"/>
      <c r="W556" s="10"/>
      <c r="X556" s="10">
        <v>5355</v>
      </c>
    </row>
    <row r="557" spans="1:24" x14ac:dyDescent="0.2">
      <c r="A557" s="9" t="s">
        <v>825</v>
      </c>
      <c r="B557" s="10">
        <v>6000</v>
      </c>
      <c r="C557" s="10"/>
      <c r="D557" s="10"/>
      <c r="E557" s="10"/>
      <c r="F557" s="10"/>
      <c r="G557" s="10"/>
      <c r="H557" s="10">
        <v>6000</v>
      </c>
      <c r="I557" t="str">
        <f>IFERROR(IF(VLOOKUP(A557,'Resources Final'!B:F,5,FALSE)=0,"",VLOOKUP(A557,'Resources Final'!B:F,5,FALSE)),"")</f>
        <v/>
      </c>
      <c r="K557" s="9" t="s">
        <v>3784</v>
      </c>
      <c r="L557" s="10">
        <v>1500</v>
      </c>
      <c r="M557" s="10"/>
      <c r="N557" s="10"/>
      <c r="O557" s="10"/>
      <c r="P557" s="10"/>
      <c r="Q557" s="10">
        <v>1500</v>
      </c>
      <c r="R557" t="str">
        <f>IFERROR(IF(VLOOKUP(K557,'Resources Final'!B:F,5,FALSE)=0,"",VLOOKUP(K557,'Resources Final'!B:F,5,FALSE)),"")</f>
        <v/>
      </c>
      <c r="T557" s="9" t="s">
        <v>4512</v>
      </c>
      <c r="U557" s="10">
        <v>5355</v>
      </c>
      <c r="V557" s="10"/>
      <c r="W557" s="10"/>
      <c r="X557" s="10">
        <v>5355</v>
      </c>
    </row>
    <row r="558" spans="1:24" x14ac:dyDescent="0.2">
      <c r="A558" s="9" t="s">
        <v>3284</v>
      </c>
      <c r="B558" s="10"/>
      <c r="C558" s="10"/>
      <c r="D558" s="10"/>
      <c r="E558" s="10"/>
      <c r="F558" s="10">
        <v>5983</v>
      </c>
      <c r="G558" s="10"/>
      <c r="H558" s="10">
        <v>5983</v>
      </c>
      <c r="I558" t="str">
        <f>IFERROR(IF(VLOOKUP(A558,'Resources Final'!B:F,5,FALSE)=0,"",VLOOKUP(A558,'Resources Final'!B:F,5,FALSE)),"")</f>
        <v/>
      </c>
      <c r="K558" s="9" t="s">
        <v>2827</v>
      </c>
      <c r="L558" s="10">
        <v>1000</v>
      </c>
      <c r="M558" s="10"/>
      <c r="N558" s="10"/>
      <c r="O558" s="10"/>
      <c r="P558" s="10"/>
      <c r="Q558" s="10">
        <v>1000</v>
      </c>
      <c r="R558" t="str">
        <f>IFERROR(IF(VLOOKUP(K558,'Resources Final'!B:F,5,FALSE)=0,"",VLOOKUP(K558,'Resources Final'!B:F,5,FALSE)),"")</f>
        <v/>
      </c>
      <c r="T558" s="9" t="s">
        <v>1519</v>
      </c>
      <c r="U558" s="10">
        <v>5355</v>
      </c>
      <c r="V558" s="10"/>
      <c r="W558" s="10"/>
      <c r="X558" s="10">
        <v>5355</v>
      </c>
    </row>
    <row r="559" spans="1:24" x14ac:dyDescent="0.2">
      <c r="A559" s="9" t="s">
        <v>486</v>
      </c>
      <c r="B559" s="10">
        <v>5229</v>
      </c>
      <c r="C559" s="10"/>
      <c r="D559" s="10"/>
      <c r="E559" s="10"/>
      <c r="F559" s="10"/>
      <c r="G559" s="10"/>
      <c r="H559" s="10">
        <v>5229</v>
      </c>
      <c r="I559" t="str">
        <f>IFERROR(IF(VLOOKUP(A559,'Resources Final'!B:F,5,FALSE)=0,"",VLOOKUP(A559,'Resources Final'!B:F,5,FALSE)),"")</f>
        <v/>
      </c>
      <c r="K559" s="9" t="s">
        <v>3204</v>
      </c>
      <c r="L559" s="10">
        <v>1000</v>
      </c>
      <c r="M559" s="10"/>
      <c r="N559" s="10"/>
      <c r="O559" s="10"/>
      <c r="P559" s="10"/>
      <c r="Q559" s="10">
        <v>1000</v>
      </c>
      <c r="R559" t="str">
        <f>IFERROR(IF(VLOOKUP(K559,'Resources Final'!B:F,5,FALSE)=0,"",VLOOKUP(K559,'Resources Final'!B:F,5,FALSE)),"")</f>
        <v/>
      </c>
      <c r="T559" s="9" t="s">
        <v>1976</v>
      </c>
      <c r="U559" s="10">
        <v>5355</v>
      </c>
      <c r="V559" s="10"/>
      <c r="W559" s="10"/>
      <c r="X559" s="10">
        <v>5355</v>
      </c>
    </row>
    <row r="560" spans="1:24" x14ac:dyDescent="0.2">
      <c r="A560" s="9" t="s">
        <v>453</v>
      </c>
      <c r="B560" s="10">
        <v>5200</v>
      </c>
      <c r="C560" s="10"/>
      <c r="D560" s="10"/>
      <c r="E560" s="10"/>
      <c r="F560" s="10"/>
      <c r="G560" s="10"/>
      <c r="H560" s="10">
        <v>5200</v>
      </c>
      <c r="I560" t="str">
        <f>IFERROR(IF(VLOOKUP(A560,'Resources Final'!B:F,5,FALSE)=0,"",VLOOKUP(A560,'Resources Final'!B:F,5,FALSE)),"")</f>
        <v>https://www.sourcewatch.org/index.php/Bluegrass_Institute_for_Public_Policy_Solutions</v>
      </c>
      <c r="K560" s="9" t="s">
        <v>254</v>
      </c>
      <c r="L560" s="10">
        <v>1000</v>
      </c>
      <c r="M560" s="10"/>
      <c r="N560" s="10"/>
      <c r="O560" s="10"/>
      <c r="P560" s="10"/>
      <c r="Q560" s="10">
        <v>1000</v>
      </c>
      <c r="R560" t="str">
        <f>IFERROR(IF(VLOOKUP(K560,'Resources Final'!B:F,5,FALSE)=0,"",VLOOKUP(K560,'Resources Final'!B:F,5,FALSE)),"")</f>
        <v/>
      </c>
      <c r="T560" s="9" t="s">
        <v>1302</v>
      </c>
      <c r="U560" s="10">
        <v>5355</v>
      </c>
      <c r="V560" s="10"/>
      <c r="W560" s="10"/>
      <c r="X560" s="10">
        <v>5355</v>
      </c>
    </row>
    <row r="561" spans="1:24" x14ac:dyDescent="0.2">
      <c r="A561" s="9" t="s">
        <v>2217</v>
      </c>
      <c r="B561" s="10"/>
      <c r="C561" s="10"/>
      <c r="D561" s="10"/>
      <c r="E561" s="10">
        <v>5000</v>
      </c>
      <c r="F561" s="10"/>
      <c r="G561" s="10"/>
      <c r="H561" s="10">
        <v>5000</v>
      </c>
      <c r="I561" t="str">
        <f>IFERROR(IF(VLOOKUP(A561,'Resources Final'!B:F,5,FALSE)=0,"",VLOOKUP(A561,'Resources Final'!B:F,5,FALSE)),"")</f>
        <v/>
      </c>
      <c r="K561" s="9" t="s">
        <v>1946</v>
      </c>
      <c r="L561" s="10"/>
      <c r="M561" s="10"/>
      <c r="N561" s="10"/>
      <c r="O561" s="10"/>
      <c r="P561" s="10">
        <v>1000</v>
      </c>
      <c r="Q561" s="10">
        <v>1000</v>
      </c>
      <c r="R561" t="str">
        <f>IFERROR(IF(VLOOKUP(K561,'Resources Final'!B:F,5,FALSE)=0,"",VLOOKUP(K561,'Resources Final'!B:F,5,FALSE)),"")</f>
        <v/>
      </c>
      <c r="T561" s="9" t="s">
        <v>412</v>
      </c>
      <c r="U561" s="10">
        <v>5355</v>
      </c>
      <c r="V561" s="10"/>
      <c r="W561" s="10"/>
      <c r="X561" s="10">
        <v>5355</v>
      </c>
    </row>
    <row r="562" spans="1:24" x14ac:dyDescent="0.2">
      <c r="A562" s="9" t="s">
        <v>2906</v>
      </c>
      <c r="B562" s="10">
        <v>5000</v>
      </c>
      <c r="C562" s="10"/>
      <c r="D562" s="10"/>
      <c r="E562" s="10"/>
      <c r="F562" s="10"/>
      <c r="G562" s="10"/>
      <c r="H562" s="10">
        <v>5000</v>
      </c>
      <c r="I562" t="str">
        <f>IFERROR(IF(VLOOKUP(A562,'Resources Final'!B:F,5,FALSE)=0,"",VLOOKUP(A562,'Resources Final'!B:F,5,FALSE)),"")</f>
        <v/>
      </c>
      <c r="K562" s="9" t="s">
        <v>3700</v>
      </c>
      <c r="L562" s="10">
        <v>525</v>
      </c>
      <c r="M562" s="10"/>
      <c r="N562" s="10"/>
      <c r="O562" s="10"/>
      <c r="P562" s="10"/>
      <c r="Q562" s="10">
        <v>525</v>
      </c>
      <c r="R562" t="str">
        <f>IFERROR(IF(VLOOKUP(K562,'Resources Final'!B:F,5,FALSE)=0,"",VLOOKUP(K562,'Resources Final'!B:F,5,FALSE)),"")</f>
        <v/>
      </c>
      <c r="T562" s="9" t="s">
        <v>964</v>
      </c>
      <c r="U562" s="10">
        <v>5355</v>
      </c>
      <c r="V562" s="10"/>
      <c r="W562" s="10"/>
      <c r="X562" s="10">
        <v>5355</v>
      </c>
    </row>
    <row r="563" spans="1:24" x14ac:dyDescent="0.2">
      <c r="A563" s="9" t="s">
        <v>3433</v>
      </c>
      <c r="B563" s="10"/>
      <c r="C563" s="10"/>
      <c r="D563" s="10"/>
      <c r="E563" s="10"/>
      <c r="F563" s="10">
        <v>5000</v>
      </c>
      <c r="G563" s="10"/>
      <c r="H563" s="10">
        <v>5000</v>
      </c>
      <c r="I563" t="str">
        <f>IFERROR(IF(VLOOKUP(A563,'Resources Final'!B:F,5,FALSE)=0,"",VLOOKUP(A563,'Resources Final'!B:F,5,FALSE)),"")</f>
        <v/>
      </c>
      <c r="K563" s="9" t="s">
        <v>4254</v>
      </c>
      <c r="L563" s="10">
        <v>364083091</v>
      </c>
      <c r="M563" s="10">
        <v>388300</v>
      </c>
      <c r="N563" s="10">
        <v>6398340</v>
      </c>
      <c r="O563" s="10">
        <v>11577941</v>
      </c>
      <c r="P563" s="10">
        <v>4967891</v>
      </c>
      <c r="Q563" s="10">
        <v>387415563</v>
      </c>
      <c r="R563" t="str">
        <f>IFERROR(IF(VLOOKUP(K563,'Resources Final'!B:F,5,FALSE)=0,"",VLOOKUP(K563,'Resources Final'!B:F,5,FALSE)),"")</f>
        <v/>
      </c>
      <c r="T563" s="9" t="s">
        <v>4523</v>
      </c>
      <c r="U563" s="10">
        <v>5355</v>
      </c>
      <c r="V563" s="10"/>
      <c r="W563" s="10"/>
      <c r="X563" s="10">
        <v>5355</v>
      </c>
    </row>
    <row r="564" spans="1:24" x14ac:dyDescent="0.2">
      <c r="A564" s="9" t="s">
        <v>3264</v>
      </c>
      <c r="B564" s="10"/>
      <c r="C564" s="10"/>
      <c r="D564" s="10">
        <v>5000</v>
      </c>
      <c r="E564" s="10"/>
      <c r="F564" s="10"/>
      <c r="G564" s="10"/>
      <c r="H564" s="10">
        <v>5000</v>
      </c>
      <c r="I564" t="str">
        <f>IFERROR(IF(VLOOKUP(A564,'Resources Final'!B:F,5,FALSE)=0,"",VLOOKUP(A564,'Resources Final'!B:F,5,FALSE)),"")</f>
        <v>https://www.desmogblog.com/science-and-environmental-policy-project</v>
      </c>
      <c r="T564" s="9" t="s">
        <v>883</v>
      </c>
      <c r="U564" s="10">
        <v>5355</v>
      </c>
      <c r="V564" s="10"/>
      <c r="W564" s="10"/>
      <c r="X564" s="10">
        <v>5355</v>
      </c>
    </row>
    <row r="565" spans="1:24" x14ac:dyDescent="0.2">
      <c r="A565" s="9" t="s">
        <v>3045</v>
      </c>
      <c r="B565" s="10">
        <v>5000</v>
      </c>
      <c r="C565" s="10"/>
      <c r="D565" s="10"/>
      <c r="E565" s="10"/>
      <c r="F565" s="10"/>
      <c r="G565" s="10"/>
      <c r="H565" s="10">
        <v>5000</v>
      </c>
      <c r="I565" t="str">
        <f>IFERROR(IF(VLOOKUP(A565,'Resources Final'!B:F,5,FALSE)=0,"",VLOOKUP(A565,'Resources Final'!B:F,5,FALSE)),"")</f>
        <v/>
      </c>
      <c r="T565" s="9" t="s">
        <v>358</v>
      </c>
      <c r="U565" s="10">
        <v>5355</v>
      </c>
      <c r="V565" s="10"/>
      <c r="W565" s="10"/>
      <c r="X565" s="10">
        <v>5355</v>
      </c>
    </row>
    <row r="566" spans="1:24" x14ac:dyDescent="0.2">
      <c r="A566" s="9" t="s">
        <v>2696</v>
      </c>
      <c r="B566" s="10">
        <v>5000</v>
      </c>
      <c r="C566" s="10"/>
      <c r="D566" s="10"/>
      <c r="E566" s="10"/>
      <c r="F566" s="10"/>
      <c r="G566" s="10"/>
      <c r="H566" s="10">
        <v>5000</v>
      </c>
      <c r="I566" t="str">
        <f>IFERROR(IF(VLOOKUP(A566,'Resources Final'!B:F,5,FALSE)=0,"",VLOOKUP(A566,'Resources Final'!B:F,5,FALSE)),"")</f>
        <v/>
      </c>
      <c r="T566" s="9" t="s">
        <v>1052</v>
      </c>
      <c r="U566" s="10">
        <v>5355</v>
      </c>
      <c r="V566" s="10"/>
      <c r="W566" s="10"/>
      <c r="X566" s="10">
        <v>5355</v>
      </c>
    </row>
    <row r="567" spans="1:24" x14ac:dyDescent="0.2">
      <c r="A567" s="9" t="s">
        <v>2570</v>
      </c>
      <c r="B567" s="10"/>
      <c r="C567" s="10"/>
      <c r="D567" s="10">
        <v>5000</v>
      </c>
      <c r="E567" s="10"/>
      <c r="F567" s="10"/>
      <c r="G567" s="10"/>
      <c r="H567" s="10">
        <v>5000</v>
      </c>
      <c r="I567" t="str">
        <f>IFERROR(IF(VLOOKUP(A567,'Resources Final'!B:F,5,FALSE)=0,"",VLOOKUP(A567,'Resources Final'!B:F,5,FALSE)),"")</f>
        <v/>
      </c>
      <c r="T567" s="9" t="s">
        <v>4538</v>
      </c>
      <c r="U567" s="10">
        <v>5355</v>
      </c>
      <c r="V567" s="10"/>
      <c r="W567" s="10"/>
      <c r="X567" s="10">
        <v>5355</v>
      </c>
    </row>
    <row r="568" spans="1:24" x14ac:dyDescent="0.2">
      <c r="A568" s="9" t="s">
        <v>4015</v>
      </c>
      <c r="B568" s="10"/>
      <c r="C568" s="10"/>
      <c r="D568" s="10"/>
      <c r="E568" s="10"/>
      <c r="F568" s="10">
        <v>5000</v>
      </c>
      <c r="G568" s="10"/>
      <c r="H568" s="10">
        <v>5000</v>
      </c>
      <c r="I568" t="str">
        <f>IFERROR(IF(VLOOKUP(A568,'Resources Final'!B:F,5,FALSE)=0,"",VLOOKUP(A568,'Resources Final'!B:F,5,FALSE)),"")</f>
        <v/>
      </c>
      <c r="T568" s="9" t="s">
        <v>2582</v>
      </c>
      <c r="U568" s="10">
        <v>5300</v>
      </c>
      <c r="V568" s="10"/>
      <c r="W568" s="10"/>
      <c r="X568" s="10">
        <v>5300</v>
      </c>
    </row>
    <row r="569" spans="1:24" x14ac:dyDescent="0.2">
      <c r="A569" s="9" t="s">
        <v>2593</v>
      </c>
      <c r="B569" s="10"/>
      <c r="C569" s="10"/>
      <c r="D569" s="10"/>
      <c r="E569" s="10">
        <v>5000</v>
      </c>
      <c r="F569" s="10"/>
      <c r="G569" s="10"/>
      <c r="H569" s="10">
        <v>5000</v>
      </c>
      <c r="I569" t="str">
        <f>IFERROR(IF(VLOOKUP(A569,'Resources Final'!B:F,5,FALSE)=0,"",VLOOKUP(A569,'Resources Final'!B:F,5,FALSE)),"")</f>
        <v/>
      </c>
      <c r="T569" s="9" t="s">
        <v>2274</v>
      </c>
      <c r="U569" s="10">
        <v>5300</v>
      </c>
      <c r="V569" s="10"/>
      <c r="W569" s="10"/>
      <c r="X569" s="10">
        <v>5300</v>
      </c>
    </row>
    <row r="570" spans="1:24" x14ac:dyDescent="0.2">
      <c r="A570" s="9" t="s">
        <v>3944</v>
      </c>
      <c r="B570" s="10">
        <v>5000</v>
      </c>
      <c r="C570" s="10"/>
      <c r="D570" s="10"/>
      <c r="E570" s="10"/>
      <c r="F570" s="10"/>
      <c r="G570" s="10"/>
      <c r="H570" s="10">
        <v>5000</v>
      </c>
      <c r="I570" t="str">
        <f>IFERROR(IF(VLOOKUP(A570,'Resources Final'!B:F,5,FALSE)=0,"",VLOOKUP(A570,'Resources Final'!B:F,5,FALSE)),"")</f>
        <v>https://www.desmogblog.com/washington-policy-center-background-and-history</v>
      </c>
      <c r="T570" s="9" t="s">
        <v>567</v>
      </c>
      <c r="U570" s="10">
        <v>5300</v>
      </c>
      <c r="V570" s="10"/>
      <c r="W570" s="10"/>
      <c r="X570" s="10">
        <v>5300</v>
      </c>
    </row>
    <row r="571" spans="1:24" x14ac:dyDescent="0.2">
      <c r="A571" s="9" t="s">
        <v>4436</v>
      </c>
      <c r="B571" s="10">
        <v>5000</v>
      </c>
      <c r="C571" s="10"/>
      <c r="D571" s="10"/>
      <c r="E571" s="10"/>
      <c r="F571" s="10"/>
      <c r="G571" s="10"/>
      <c r="H571" s="10">
        <v>5000</v>
      </c>
      <c r="I571" t="str">
        <f>IFERROR(IF(VLOOKUP(A571,'Resources Final'!B:F,5,FALSE)=0,"",VLOOKUP(A571,'Resources Final'!B:F,5,FALSE)),"")</f>
        <v/>
      </c>
      <c r="T571" s="9" t="s">
        <v>3497</v>
      </c>
      <c r="U571" s="10">
        <v>5293</v>
      </c>
      <c r="V571" s="10"/>
      <c r="W571" s="10"/>
      <c r="X571" s="10">
        <v>5293</v>
      </c>
    </row>
    <row r="572" spans="1:24" x14ac:dyDescent="0.2">
      <c r="A572" s="9" t="s">
        <v>3563</v>
      </c>
      <c r="B572" s="10">
        <v>5000</v>
      </c>
      <c r="C572" s="10"/>
      <c r="D572" s="10"/>
      <c r="E572" s="10"/>
      <c r="F572" s="10"/>
      <c r="G572" s="10"/>
      <c r="H572" s="10">
        <v>5000</v>
      </c>
      <c r="I572" t="str">
        <f>IFERROR(IF(VLOOKUP(A572,'Resources Final'!B:F,5,FALSE)=0,"",VLOOKUP(A572,'Resources Final'!B:F,5,FALSE)),"")</f>
        <v/>
      </c>
      <c r="T572" s="9" t="s">
        <v>3882</v>
      </c>
      <c r="U572" s="10">
        <v>5293</v>
      </c>
      <c r="V572" s="10"/>
      <c r="W572" s="10"/>
      <c r="X572" s="10">
        <v>5293</v>
      </c>
    </row>
    <row r="573" spans="1:24" x14ac:dyDescent="0.2">
      <c r="A573" s="9" t="s">
        <v>3575</v>
      </c>
      <c r="B573" s="10"/>
      <c r="C573" s="10"/>
      <c r="D573" s="10">
        <v>5000</v>
      </c>
      <c r="E573" s="10"/>
      <c r="F573" s="10"/>
      <c r="G573" s="10"/>
      <c r="H573" s="10">
        <v>5000</v>
      </c>
      <c r="I573" t="str">
        <f>IFERROR(IF(VLOOKUP(A573,'Resources Final'!B:F,5,FALSE)=0,"",VLOOKUP(A573,'Resources Final'!B:F,5,FALSE)),"")</f>
        <v>https://www.sourcewatch.org/index.php/Claremont_Institute_for_the_Study_of_Statesmanship_and_Political_Philosophy</v>
      </c>
      <c r="T573" s="9" t="s">
        <v>3644</v>
      </c>
      <c r="U573" s="10">
        <v>5293</v>
      </c>
      <c r="V573" s="10"/>
      <c r="W573" s="10"/>
      <c r="X573" s="10">
        <v>5293</v>
      </c>
    </row>
    <row r="574" spans="1:24" x14ac:dyDescent="0.2">
      <c r="A574" s="9" t="s">
        <v>2097</v>
      </c>
      <c r="B574" s="10">
        <v>5000</v>
      </c>
      <c r="C574" s="10"/>
      <c r="D574" s="10"/>
      <c r="E574" s="10"/>
      <c r="F574" s="10"/>
      <c r="G574" s="10"/>
      <c r="H574" s="10">
        <v>5000</v>
      </c>
      <c r="I574" t="str">
        <f>IFERROR(IF(VLOOKUP(A574,'Resources Final'!B:F,5,FALSE)=0,"",VLOOKUP(A574,'Resources Final'!B:F,5,FALSE)),"")</f>
        <v>https://www.sourcewatch.org/index.php/Landmark_Legal_Foundation</v>
      </c>
      <c r="T574" s="9" t="s">
        <v>4080</v>
      </c>
      <c r="U574" s="10">
        <v>5293</v>
      </c>
      <c r="V574" s="10"/>
      <c r="W574" s="10"/>
      <c r="X574" s="10">
        <v>5293</v>
      </c>
    </row>
    <row r="575" spans="1:24" x14ac:dyDescent="0.2">
      <c r="A575" s="9" t="s">
        <v>1455</v>
      </c>
      <c r="B575" s="10">
        <v>5000</v>
      </c>
      <c r="C575" s="10"/>
      <c r="D575" s="10"/>
      <c r="E575" s="10"/>
      <c r="F575" s="10"/>
      <c r="G575" s="10"/>
      <c r="H575" s="10">
        <v>5000</v>
      </c>
      <c r="I575" t="str">
        <f>IFERROR(IF(VLOOKUP(A575,'Resources Final'!B:F,5,FALSE)=0,"",VLOOKUP(A575,'Resources Final'!B:F,5,FALSE)),"")</f>
        <v>https://www.sourcewatch.org/index.php/Green_For_All</v>
      </c>
      <c r="T575" s="9" t="s">
        <v>4029</v>
      </c>
      <c r="U575" s="10">
        <v>5293</v>
      </c>
      <c r="V575" s="10"/>
      <c r="W575" s="10"/>
      <c r="X575" s="10">
        <v>5293</v>
      </c>
    </row>
    <row r="576" spans="1:24" x14ac:dyDescent="0.2">
      <c r="A576" s="9" t="s">
        <v>200</v>
      </c>
      <c r="B576" s="10"/>
      <c r="C576" s="10"/>
      <c r="D576" s="10"/>
      <c r="E576" s="10">
        <v>5000</v>
      </c>
      <c r="F576" s="10"/>
      <c r="G576" s="10"/>
      <c r="H576" s="10">
        <v>5000</v>
      </c>
      <c r="I576" t="str">
        <f>IFERROR(IF(VLOOKUP(A576,'Resources Final'!B:F,5,FALSE)=0,"",VLOOKUP(A576,'Resources Final'!B:F,5,FALSE)),"")</f>
        <v/>
      </c>
      <c r="T576" s="9" t="s">
        <v>1961</v>
      </c>
      <c r="U576" s="10">
        <v>5293</v>
      </c>
      <c r="V576" s="10"/>
      <c r="W576" s="10"/>
      <c r="X576" s="10">
        <v>5293</v>
      </c>
    </row>
    <row r="577" spans="1:24" x14ac:dyDescent="0.2">
      <c r="A577" s="9" t="s">
        <v>1468</v>
      </c>
      <c r="B577" s="10">
        <v>5000</v>
      </c>
      <c r="C577" s="10"/>
      <c r="D577" s="10"/>
      <c r="E577" s="10"/>
      <c r="F577" s="10"/>
      <c r="G577" s="10"/>
      <c r="H577" s="10">
        <v>5000</v>
      </c>
      <c r="I577" t="str">
        <f>IFERROR(IF(VLOOKUP(A577,'Resources Final'!B:F,5,FALSE)=0,"",VLOOKUP(A577,'Resources Final'!B:F,5,FALSE)),"")</f>
        <v/>
      </c>
      <c r="T577" s="9" t="s">
        <v>1569</v>
      </c>
      <c r="U577" s="10">
        <v>5293</v>
      </c>
      <c r="V577" s="10"/>
      <c r="W577" s="10"/>
      <c r="X577" s="10">
        <v>5293</v>
      </c>
    </row>
    <row r="578" spans="1:24" x14ac:dyDescent="0.2">
      <c r="A578" s="9" t="s">
        <v>1320</v>
      </c>
      <c r="B578" s="10"/>
      <c r="C578" s="10"/>
      <c r="D578" s="10"/>
      <c r="E578" s="10"/>
      <c r="F578" s="10">
        <v>5000</v>
      </c>
      <c r="G578" s="10"/>
      <c r="H578" s="10">
        <v>5000</v>
      </c>
      <c r="I578" t="str">
        <f>IFERROR(IF(VLOOKUP(A578,'Resources Final'!B:F,5,FALSE)=0,"",VLOOKUP(A578,'Resources Final'!B:F,5,FALSE)),"")</f>
        <v/>
      </c>
      <c r="T578" s="9" t="s">
        <v>3190</v>
      </c>
      <c r="U578" s="10">
        <v>5250</v>
      </c>
      <c r="V578" s="10"/>
      <c r="W578" s="10"/>
      <c r="X578" s="10">
        <v>5250</v>
      </c>
    </row>
    <row r="579" spans="1:24" x14ac:dyDescent="0.2">
      <c r="A579" s="9" t="s">
        <v>451</v>
      </c>
      <c r="B579" s="10"/>
      <c r="C579" s="10"/>
      <c r="D579" s="10"/>
      <c r="E579" s="10">
        <v>5000</v>
      </c>
      <c r="F579" s="10"/>
      <c r="G579" s="10"/>
      <c r="H579" s="10">
        <v>5000</v>
      </c>
      <c r="I579" t="str">
        <f>IFERROR(IF(VLOOKUP(A579,'Resources Final'!B:F,5,FALSE)=0,"",VLOOKUP(A579,'Resources Final'!B:F,5,FALSE)),"")</f>
        <v/>
      </c>
      <c r="T579" s="9" t="s">
        <v>1928</v>
      </c>
      <c r="U579" s="10">
        <v>5250</v>
      </c>
      <c r="V579" s="10"/>
      <c r="W579" s="10"/>
      <c r="X579" s="10">
        <v>5250</v>
      </c>
    </row>
    <row r="580" spans="1:24" x14ac:dyDescent="0.2">
      <c r="A580" s="9" t="s">
        <v>1290</v>
      </c>
      <c r="B580" s="10">
        <v>5000</v>
      </c>
      <c r="C580" s="10"/>
      <c r="D580" s="10"/>
      <c r="E580" s="10"/>
      <c r="F580" s="10"/>
      <c r="G580" s="10"/>
      <c r="H580" s="10">
        <v>5000</v>
      </c>
      <c r="I580" t="str">
        <f>IFERROR(IF(VLOOKUP(A580,'Resources Final'!B:F,5,FALSE)=0,"",VLOOKUP(A580,'Resources Final'!B:F,5,FALSE)),"")</f>
        <v/>
      </c>
      <c r="T580" s="9" t="s">
        <v>1933</v>
      </c>
      <c r="U580" s="10">
        <v>5250</v>
      </c>
      <c r="V580" s="10"/>
      <c r="W580" s="10"/>
      <c r="X580" s="10">
        <v>5250</v>
      </c>
    </row>
    <row r="581" spans="1:24" x14ac:dyDescent="0.2">
      <c r="A581" s="9" t="s">
        <v>1261</v>
      </c>
      <c r="B581" s="10">
        <v>5000</v>
      </c>
      <c r="C581" s="10"/>
      <c r="D581" s="10"/>
      <c r="E581" s="10"/>
      <c r="F581" s="10"/>
      <c r="G581" s="10"/>
      <c r="H581" s="10">
        <v>5000</v>
      </c>
      <c r="I581" t="str">
        <f>IFERROR(IF(VLOOKUP(A581,'Resources Final'!B:F,5,FALSE)=0,"",VLOOKUP(A581,'Resources Final'!B:F,5,FALSE)),"")</f>
        <v/>
      </c>
      <c r="T581" s="9" t="s">
        <v>1764</v>
      </c>
      <c r="U581" s="10">
        <v>5250</v>
      </c>
      <c r="V581" s="10"/>
      <c r="W581" s="10"/>
      <c r="X581" s="10">
        <v>5250</v>
      </c>
    </row>
    <row r="582" spans="1:24" x14ac:dyDescent="0.2">
      <c r="A582" s="9" t="s">
        <v>179</v>
      </c>
      <c r="B582" s="10"/>
      <c r="C582" s="10"/>
      <c r="D582" s="10"/>
      <c r="E582" s="10">
        <v>5000</v>
      </c>
      <c r="F582" s="10"/>
      <c r="G582" s="10"/>
      <c r="H582" s="10">
        <v>5000</v>
      </c>
      <c r="I582" t="str">
        <f>IFERROR(IF(VLOOKUP(A582,'Resources Final'!B:F,5,FALSE)=0,"",VLOOKUP(A582,'Resources Final'!B:F,5,FALSE)),"")</f>
        <v/>
      </c>
      <c r="T582" s="9" t="s">
        <v>796</v>
      </c>
      <c r="U582" s="10"/>
      <c r="V582" s="10"/>
      <c r="W582" s="10">
        <v>5250</v>
      </c>
      <c r="X582" s="10">
        <v>5250</v>
      </c>
    </row>
    <row r="583" spans="1:24" x14ac:dyDescent="0.2">
      <c r="A583" s="9" t="s">
        <v>1132</v>
      </c>
      <c r="B583" s="10">
        <v>2500</v>
      </c>
      <c r="C583" s="10"/>
      <c r="D583" s="10">
        <v>2500</v>
      </c>
      <c r="E583" s="10"/>
      <c r="F583" s="10"/>
      <c r="G583" s="10"/>
      <c r="H583" s="10">
        <v>5000</v>
      </c>
      <c r="I583" t="str">
        <f>IFERROR(IF(VLOOKUP(A583,'Resources Final'!B:F,5,FALSE)=0,"",VLOOKUP(A583,'Resources Final'!B:F,5,FALSE)),"")</f>
        <v>https://www.sourcewatch.org/index.php/Employment_Policy_Foundation</v>
      </c>
      <c r="T583" s="9" t="s">
        <v>319</v>
      </c>
      <c r="U583" s="10">
        <v>5250</v>
      </c>
      <c r="V583" s="10"/>
      <c r="W583" s="10"/>
      <c r="X583" s="10">
        <v>5250</v>
      </c>
    </row>
    <row r="584" spans="1:24" x14ac:dyDescent="0.2">
      <c r="A584" s="9" t="s">
        <v>1299</v>
      </c>
      <c r="B584" s="10">
        <v>5000</v>
      </c>
      <c r="C584" s="10"/>
      <c r="D584" s="10"/>
      <c r="E584" s="10"/>
      <c r="F584" s="10"/>
      <c r="G584" s="10"/>
      <c r="H584" s="10">
        <v>5000</v>
      </c>
      <c r="I584" t="str">
        <f>IFERROR(IF(VLOOKUP(A584,'Resources Final'!B:F,5,FALSE)=0,"",VLOOKUP(A584,'Resources Final'!B:F,5,FALSE)),"")</f>
        <v/>
      </c>
      <c r="T584" s="9" t="s">
        <v>91</v>
      </c>
      <c r="U584" s="10">
        <v>5250</v>
      </c>
      <c r="V584" s="10"/>
      <c r="W584" s="10"/>
      <c r="X584" s="10">
        <v>5250</v>
      </c>
    </row>
    <row r="585" spans="1:24" x14ac:dyDescent="0.2">
      <c r="A585" s="9" t="s">
        <v>267</v>
      </c>
      <c r="B585" s="10"/>
      <c r="C585" s="10"/>
      <c r="D585" s="10"/>
      <c r="E585" s="10"/>
      <c r="F585" s="10">
        <v>5000</v>
      </c>
      <c r="G585" s="10"/>
      <c r="H585" s="10">
        <v>5000</v>
      </c>
      <c r="I585" t="str">
        <f>IFERROR(IF(VLOOKUP(A585,'Resources Final'!B:F,5,FALSE)=0,"",VLOOKUP(A585,'Resources Final'!B:F,5,FALSE)),"")</f>
        <v/>
      </c>
      <c r="T585" s="9" t="s">
        <v>3500</v>
      </c>
      <c r="U585" s="10">
        <v>5229</v>
      </c>
      <c r="V585" s="10"/>
      <c r="W585" s="10"/>
      <c r="X585" s="10">
        <v>5229</v>
      </c>
    </row>
    <row r="586" spans="1:24" x14ac:dyDescent="0.2">
      <c r="A586" s="9" t="s">
        <v>3590</v>
      </c>
      <c r="B586" s="10">
        <v>4800</v>
      </c>
      <c r="C586" s="10"/>
      <c r="D586" s="10"/>
      <c r="E586" s="10"/>
      <c r="F586" s="10"/>
      <c r="G586" s="10"/>
      <c r="H586" s="10">
        <v>4800</v>
      </c>
      <c r="I586" t="str">
        <f>IFERROR(IF(VLOOKUP(A586,'Resources Final'!B:F,5,FALSE)=0,"",VLOOKUP(A586,'Resources Final'!B:F,5,FALSE)),"")</f>
        <v/>
      </c>
      <c r="T586" s="9" t="s">
        <v>3390</v>
      </c>
      <c r="U586" s="10">
        <v>5229</v>
      </c>
      <c r="V586" s="10"/>
      <c r="W586" s="10"/>
      <c r="X586" s="10">
        <v>5229</v>
      </c>
    </row>
    <row r="587" spans="1:24" x14ac:dyDescent="0.2">
      <c r="A587" s="9" t="s">
        <v>2322</v>
      </c>
      <c r="B587" s="10">
        <v>4800</v>
      </c>
      <c r="C587" s="10"/>
      <c r="D587" s="10"/>
      <c r="E587" s="10"/>
      <c r="F587" s="10"/>
      <c r="G587" s="10"/>
      <c r="H587" s="10">
        <v>4800</v>
      </c>
      <c r="I587" t="str">
        <f>IFERROR(IF(VLOOKUP(A587,'Resources Final'!B:F,5,FALSE)=0,"",VLOOKUP(A587,'Resources Final'!B:F,5,FALSE)),"")</f>
        <v>https://www.sourcewatch.org/index.php/Marijuana_Policy_Project</v>
      </c>
      <c r="T587" s="9" t="s">
        <v>3317</v>
      </c>
      <c r="U587" s="10">
        <v>5229</v>
      </c>
      <c r="V587" s="10"/>
      <c r="W587" s="10"/>
      <c r="X587" s="10">
        <v>5229</v>
      </c>
    </row>
    <row r="588" spans="1:24" x14ac:dyDescent="0.2">
      <c r="A588" s="9" t="s">
        <v>3624</v>
      </c>
      <c r="B588" s="10">
        <v>4800</v>
      </c>
      <c r="C588" s="10"/>
      <c r="D588" s="10"/>
      <c r="E588" s="10"/>
      <c r="F588" s="10"/>
      <c r="G588" s="10"/>
      <c r="H588" s="10">
        <v>4800</v>
      </c>
      <c r="I588" t="str">
        <f>IFERROR(IF(VLOOKUP(A588,'Resources Final'!B:F,5,FALSE)=0,"",VLOOKUP(A588,'Resources Final'!B:F,5,FALSE)),"")</f>
        <v/>
      </c>
      <c r="T588" s="9" t="s">
        <v>3319</v>
      </c>
      <c r="U588" s="10">
        <v>5229</v>
      </c>
      <c r="V588" s="10"/>
      <c r="W588" s="10"/>
      <c r="X588" s="10">
        <v>5229</v>
      </c>
    </row>
    <row r="589" spans="1:24" x14ac:dyDescent="0.2">
      <c r="A589" s="9" t="s">
        <v>728</v>
      </c>
      <c r="B589" s="10">
        <v>4800</v>
      </c>
      <c r="C589" s="10"/>
      <c r="D589" s="10"/>
      <c r="E589" s="10"/>
      <c r="F589" s="10"/>
      <c r="G589" s="10"/>
      <c r="H589" s="10">
        <v>4800</v>
      </c>
      <c r="I589" t="str">
        <f>IFERROR(IF(VLOOKUP(A589,'Resources Final'!B:F,5,FALSE)=0,"",VLOOKUP(A589,'Resources Final'!B:F,5,FALSE)),"")</f>
        <v>http://www.sourcewatch.org/index.php/Citizens_Against_Government_Waste</v>
      </c>
      <c r="T589" s="9" t="s">
        <v>3083</v>
      </c>
      <c r="U589" s="10">
        <v>5229</v>
      </c>
      <c r="V589" s="10"/>
      <c r="W589" s="10"/>
      <c r="X589" s="10">
        <v>5229</v>
      </c>
    </row>
    <row r="590" spans="1:24" x14ac:dyDescent="0.2">
      <c r="A590" s="9" t="s">
        <v>2750</v>
      </c>
      <c r="B590" s="10">
        <v>4633</v>
      </c>
      <c r="C590" s="10"/>
      <c r="D590" s="10"/>
      <c r="E590" s="10"/>
      <c r="F590" s="10"/>
      <c r="G590" s="10"/>
      <c r="H590" s="10">
        <v>4633</v>
      </c>
      <c r="I590" t="str">
        <f>IFERROR(IF(VLOOKUP(A590,'Resources Final'!B:F,5,FALSE)=0,"",VLOOKUP(A590,'Resources Final'!B:F,5,FALSE)),"")</f>
        <v/>
      </c>
      <c r="T590" s="9" t="s">
        <v>3462</v>
      </c>
      <c r="U590" s="10">
        <v>5229</v>
      </c>
      <c r="V590" s="10"/>
      <c r="W590" s="10"/>
      <c r="X590" s="10">
        <v>5229</v>
      </c>
    </row>
    <row r="591" spans="1:24" x14ac:dyDescent="0.2">
      <c r="A591" s="9" t="s">
        <v>4522</v>
      </c>
      <c r="B591" s="10">
        <v>4500</v>
      </c>
      <c r="C591" s="10"/>
      <c r="D591" s="10"/>
      <c r="E591" s="10"/>
      <c r="F591" s="10"/>
      <c r="G591" s="10"/>
      <c r="H591" s="10">
        <v>4500</v>
      </c>
      <c r="I591" t="str">
        <f>IFERROR(IF(VLOOKUP(A591,'Resources Final'!B:F,5,FALSE)=0,"",VLOOKUP(A591,'Resources Final'!B:F,5,FALSE)),"")</f>
        <v>https://www.sourcewatch.org/index.php/Rutherford_Institute</v>
      </c>
      <c r="T591" s="9" t="s">
        <v>3214</v>
      </c>
      <c r="U591" s="10">
        <v>5229</v>
      </c>
      <c r="V591" s="10"/>
      <c r="W591" s="10"/>
      <c r="X591" s="10">
        <v>5229</v>
      </c>
    </row>
    <row r="592" spans="1:24" x14ac:dyDescent="0.2">
      <c r="A592" s="9" t="s">
        <v>832</v>
      </c>
      <c r="B592" s="10"/>
      <c r="C592" s="10"/>
      <c r="D592" s="10">
        <v>4000</v>
      </c>
      <c r="E592" s="10"/>
      <c r="F592" s="10"/>
      <c r="G592" s="10"/>
      <c r="H592" s="10">
        <v>4000</v>
      </c>
      <c r="I592" t="str">
        <f>IFERROR(IF(VLOOKUP(A592,'Resources Final'!B:F,5,FALSE)=0,"",VLOOKUP(A592,'Resources Final'!B:F,5,FALSE)),"")</f>
        <v/>
      </c>
      <c r="T592" s="9" t="s">
        <v>3470</v>
      </c>
      <c r="U592" s="10">
        <v>5229</v>
      </c>
      <c r="V592" s="10"/>
      <c r="W592" s="10"/>
      <c r="X592" s="10">
        <v>5229</v>
      </c>
    </row>
    <row r="593" spans="1:24" x14ac:dyDescent="0.2">
      <c r="A593" s="9" t="s">
        <v>186</v>
      </c>
      <c r="B593" s="10">
        <v>4000</v>
      </c>
      <c r="C593" s="10"/>
      <c r="D593" s="10"/>
      <c r="E593" s="10"/>
      <c r="F593" s="10"/>
      <c r="G593" s="10"/>
      <c r="H593" s="10">
        <v>4000</v>
      </c>
      <c r="I593" t="str">
        <f>IFERROR(IF(VLOOKUP(A593,'Resources Final'!B:F,5,FALSE)=0,"",VLOOKUP(A593,'Resources Final'!B:F,5,FALSE)),"")</f>
        <v/>
      </c>
      <c r="T593" s="9" t="s">
        <v>3659</v>
      </c>
      <c r="U593" s="10">
        <v>5229</v>
      </c>
      <c r="V593" s="10"/>
      <c r="W593" s="10"/>
      <c r="X593" s="10">
        <v>5229</v>
      </c>
    </row>
    <row r="594" spans="1:24" x14ac:dyDescent="0.2">
      <c r="A594" s="9" t="s">
        <v>1304</v>
      </c>
      <c r="B594" s="10"/>
      <c r="C594" s="10"/>
      <c r="D594" s="10"/>
      <c r="E594" s="10"/>
      <c r="F594" s="10">
        <v>4000</v>
      </c>
      <c r="G594" s="10"/>
      <c r="H594" s="10">
        <v>4000</v>
      </c>
      <c r="I594" t="str">
        <f>IFERROR(IF(VLOOKUP(A594,'Resources Final'!B:F,5,FALSE)=0,"",VLOOKUP(A594,'Resources Final'!B:F,5,FALSE)),"")</f>
        <v/>
      </c>
      <c r="T594" s="9" t="s">
        <v>2118</v>
      </c>
      <c r="U594" s="10">
        <v>5229</v>
      </c>
      <c r="V594" s="10"/>
      <c r="W594" s="10"/>
      <c r="X594" s="10">
        <v>5229</v>
      </c>
    </row>
    <row r="595" spans="1:24" x14ac:dyDescent="0.2">
      <c r="A595" s="9" t="s">
        <v>175</v>
      </c>
      <c r="B595" s="10">
        <v>4000</v>
      </c>
      <c r="C595" s="10"/>
      <c r="D595" s="10"/>
      <c r="E595" s="10"/>
      <c r="F595" s="10"/>
      <c r="G595" s="10"/>
      <c r="H595" s="10">
        <v>4000</v>
      </c>
      <c r="I595" t="str">
        <f>IFERROR(IF(VLOOKUP(A595,'Resources Final'!B:F,5,FALSE)=0,"",VLOOKUP(A595,'Resources Final'!B:F,5,FALSE)),"")</f>
        <v/>
      </c>
      <c r="T595" s="9" t="s">
        <v>2024</v>
      </c>
      <c r="U595" s="10">
        <v>5229</v>
      </c>
      <c r="V595" s="10"/>
      <c r="W595" s="10"/>
      <c r="X595" s="10">
        <v>5229</v>
      </c>
    </row>
    <row r="596" spans="1:24" x14ac:dyDescent="0.2">
      <c r="A596" s="9" t="s">
        <v>1338</v>
      </c>
      <c r="B596" s="10">
        <v>3590</v>
      </c>
      <c r="C596" s="10"/>
      <c r="D596" s="10"/>
      <c r="E596" s="10"/>
      <c r="F596" s="10"/>
      <c r="G596" s="10"/>
      <c r="H596" s="10">
        <v>3590</v>
      </c>
      <c r="I596" t="str">
        <f>IFERROR(IF(VLOOKUP(A596,'Resources Final'!B:F,5,FALSE)=0,"",VLOOKUP(A596,'Resources Final'!B:F,5,FALSE)),"")</f>
        <v>https://www.sourcewatch.org/index.php/Galen_Institute</v>
      </c>
      <c r="T596" s="9" t="s">
        <v>2017</v>
      </c>
      <c r="U596" s="10">
        <v>5229</v>
      </c>
      <c r="V596" s="10"/>
      <c r="W596" s="10"/>
      <c r="X596" s="10">
        <v>5229</v>
      </c>
    </row>
    <row r="597" spans="1:24" x14ac:dyDescent="0.2">
      <c r="A597" s="9" t="s">
        <v>1880</v>
      </c>
      <c r="B597" s="10"/>
      <c r="C597" s="10"/>
      <c r="D597" s="10">
        <v>3500</v>
      </c>
      <c r="E597" s="10"/>
      <c r="F597" s="10"/>
      <c r="G597" s="10"/>
      <c r="H597" s="10">
        <v>3500</v>
      </c>
      <c r="I597" t="str">
        <f>IFERROR(IF(VLOOKUP(A597,'Resources Final'!B:F,5,FALSE)=0,"",VLOOKUP(A597,'Resources Final'!B:F,5,FALSE)),"")</f>
        <v>https://www.sourcewatch.org/index.php/Josiah_Bartlett_Center_for_Public_Policy</v>
      </c>
      <c r="T597" s="9" t="s">
        <v>2145</v>
      </c>
      <c r="U597" s="10">
        <v>5229</v>
      </c>
      <c r="V597" s="10"/>
      <c r="W597" s="10"/>
      <c r="X597" s="10">
        <v>5229</v>
      </c>
    </row>
    <row r="598" spans="1:24" x14ac:dyDescent="0.2">
      <c r="A598" s="9" t="s">
        <v>1259</v>
      </c>
      <c r="B598" s="10">
        <v>3300</v>
      </c>
      <c r="C598" s="10"/>
      <c r="D598" s="10"/>
      <c r="E598" s="10"/>
      <c r="F598" s="10"/>
      <c r="G598" s="10"/>
      <c r="H598" s="10">
        <v>3300</v>
      </c>
      <c r="I598" t="str">
        <f>IFERROR(IF(VLOOKUP(A598,'Resources Final'!B:F,5,FALSE)=0,"",VLOOKUP(A598,'Resources Final'!B:F,5,FALSE)),"")</f>
        <v>https://www.sourcewatch.org/index.php/Foundation_for_Government_Accountability</v>
      </c>
      <c r="T598" s="9" t="s">
        <v>2805</v>
      </c>
      <c r="U598" s="10">
        <v>5229</v>
      </c>
      <c r="V598" s="10"/>
      <c r="W598" s="10"/>
      <c r="X598" s="10">
        <v>5229</v>
      </c>
    </row>
    <row r="599" spans="1:24" x14ac:dyDescent="0.2">
      <c r="A599" s="9" t="s">
        <v>666</v>
      </c>
      <c r="B599" s="10">
        <v>3040</v>
      </c>
      <c r="C599" s="10"/>
      <c r="D599" s="10"/>
      <c r="E599" s="10"/>
      <c r="F599" s="10"/>
      <c r="G599" s="10"/>
      <c r="H599" s="10">
        <v>3040</v>
      </c>
      <c r="I599" t="str">
        <f>IFERROR(IF(VLOOKUP(A599,'Resources Final'!B:F,5,FALSE)=0,"",VLOOKUP(A599,'Resources Final'!B:F,5,FALSE)),"")</f>
        <v>https://www.sourcewatch.org/index.php/National_Center_for_Neighborhood_Enterprise</v>
      </c>
      <c r="T599" s="9" t="s">
        <v>1457</v>
      </c>
      <c r="U599" s="10">
        <v>5229</v>
      </c>
      <c r="V599" s="10"/>
      <c r="W599" s="10"/>
      <c r="X599" s="10">
        <v>5229</v>
      </c>
    </row>
    <row r="600" spans="1:24" x14ac:dyDescent="0.2">
      <c r="A600" s="9" t="s">
        <v>3078</v>
      </c>
      <c r="B600" s="10">
        <v>3036</v>
      </c>
      <c r="C600" s="10"/>
      <c r="D600" s="10"/>
      <c r="E600" s="10"/>
      <c r="F600" s="10"/>
      <c r="G600" s="10"/>
      <c r="H600" s="10">
        <v>3036</v>
      </c>
      <c r="I600" t="str">
        <f>IFERROR(IF(VLOOKUP(A600,'Resources Final'!B:F,5,FALSE)=0,"",VLOOKUP(A600,'Resources Final'!B:F,5,FALSE)),"")</f>
        <v/>
      </c>
      <c r="T600" s="9" t="s">
        <v>1218</v>
      </c>
      <c r="U600" s="10">
        <v>5229</v>
      </c>
      <c r="V600" s="10"/>
      <c r="W600" s="10"/>
      <c r="X600" s="10">
        <v>5229</v>
      </c>
    </row>
    <row r="601" spans="1:24" x14ac:dyDescent="0.2">
      <c r="A601" s="9" t="s">
        <v>3647</v>
      </c>
      <c r="B601" s="10">
        <v>3000</v>
      </c>
      <c r="C601" s="10"/>
      <c r="D601" s="10"/>
      <c r="E601" s="10"/>
      <c r="F601" s="10"/>
      <c r="G601" s="10"/>
      <c r="H601" s="10">
        <v>3000</v>
      </c>
      <c r="I601" t="str">
        <f>IFERROR(IF(VLOOKUP(A601,'Resources Final'!B:F,5,FALSE)=0,"",VLOOKUP(A601,'Resources Final'!B:F,5,FALSE)),"")</f>
        <v/>
      </c>
      <c r="T601" s="9" t="s">
        <v>1629</v>
      </c>
      <c r="U601" s="10">
        <v>5229</v>
      </c>
      <c r="V601" s="10"/>
      <c r="W601" s="10"/>
      <c r="X601" s="10">
        <v>5229</v>
      </c>
    </row>
    <row r="602" spans="1:24" x14ac:dyDescent="0.2">
      <c r="A602" s="9" t="s">
        <v>3103</v>
      </c>
      <c r="B602" s="10"/>
      <c r="C602" s="10"/>
      <c r="D602" s="10"/>
      <c r="E602" s="10">
        <v>3000</v>
      </c>
      <c r="F602" s="10"/>
      <c r="G602" s="10"/>
      <c r="H602" s="10">
        <v>3000</v>
      </c>
      <c r="I602" t="str">
        <f>IFERROR(IF(VLOOKUP(A602,'Resources Final'!B:F,5,FALSE)=0,"",VLOOKUP(A602,'Resources Final'!B:F,5,FALSE)),"")</f>
        <v/>
      </c>
      <c r="T602" s="9" t="s">
        <v>1300</v>
      </c>
      <c r="U602" s="10">
        <v>5229</v>
      </c>
      <c r="V602" s="10"/>
      <c r="W602" s="10"/>
      <c r="X602" s="10">
        <v>5229</v>
      </c>
    </row>
    <row r="603" spans="1:24" x14ac:dyDescent="0.2">
      <c r="A603" s="9" t="s">
        <v>4583</v>
      </c>
      <c r="B603" s="10">
        <v>3000</v>
      </c>
      <c r="C603" s="10"/>
      <c r="D603" s="10"/>
      <c r="E603" s="10"/>
      <c r="F603" s="10"/>
      <c r="G603" s="10"/>
      <c r="H603" s="10">
        <v>3000</v>
      </c>
      <c r="I603" t="str">
        <f>IFERROR(IF(VLOOKUP(A603,'Resources Final'!B:F,5,FALSE)=0,"",VLOOKUP(A603,'Resources Final'!B:F,5,FALSE)),"")</f>
        <v/>
      </c>
      <c r="T603" s="9" t="s">
        <v>1359</v>
      </c>
      <c r="U603" s="10">
        <v>5229</v>
      </c>
      <c r="V603" s="10"/>
      <c r="W603" s="10"/>
      <c r="X603" s="10">
        <v>5229</v>
      </c>
    </row>
    <row r="604" spans="1:24" x14ac:dyDescent="0.2">
      <c r="A604" s="9" t="s">
        <v>612</v>
      </c>
      <c r="B604" s="10">
        <v>3000</v>
      </c>
      <c r="C604" s="10"/>
      <c r="D604" s="10"/>
      <c r="E604" s="10"/>
      <c r="F604" s="10"/>
      <c r="G604" s="10"/>
      <c r="H604" s="10">
        <v>3000</v>
      </c>
      <c r="I604" t="str">
        <f>IFERROR(IF(VLOOKUP(A604,'Resources Final'!B:F,5,FALSE)=0,"",VLOOKUP(A604,'Resources Final'!B:F,5,FALSE)),"")</f>
        <v/>
      </c>
      <c r="T604" s="9" t="s">
        <v>382</v>
      </c>
      <c r="U604" s="10">
        <v>5229</v>
      </c>
      <c r="V604" s="10"/>
      <c r="W604" s="10"/>
      <c r="X604" s="10">
        <v>5229</v>
      </c>
    </row>
    <row r="605" spans="1:24" x14ac:dyDescent="0.2">
      <c r="A605" s="9" t="s">
        <v>251</v>
      </c>
      <c r="B605" s="10">
        <v>2600</v>
      </c>
      <c r="C605" s="10"/>
      <c r="D605" s="10"/>
      <c r="E605" s="10"/>
      <c r="F605" s="10"/>
      <c r="G605" s="10"/>
      <c r="H605" s="10">
        <v>2600</v>
      </c>
      <c r="I605" t="str">
        <f>IFERROR(IF(VLOOKUP(A605,'Resources Final'!B:F,5,FALSE)=0,"",VLOOKUP(A605,'Resources Final'!B:F,5,FALSE)),"")</f>
        <v/>
      </c>
      <c r="T605" s="9" t="s">
        <v>824</v>
      </c>
      <c r="U605" s="10">
        <v>5229</v>
      </c>
      <c r="V605" s="10"/>
      <c r="W605" s="10"/>
      <c r="X605" s="10">
        <v>5229</v>
      </c>
    </row>
    <row r="606" spans="1:24" x14ac:dyDescent="0.2">
      <c r="A606" s="9" t="s">
        <v>2749</v>
      </c>
      <c r="B606" s="10">
        <v>2500</v>
      </c>
      <c r="C606" s="10"/>
      <c r="D606" s="10"/>
      <c r="E606" s="10"/>
      <c r="F606" s="10"/>
      <c r="G606" s="10"/>
      <c r="H606" s="10">
        <v>2500</v>
      </c>
      <c r="I606" t="str">
        <f>IFERROR(IF(VLOOKUP(A606,'Resources Final'!B:F,5,FALSE)=0,"",VLOOKUP(A606,'Resources Final'!B:F,5,FALSE)),"")</f>
        <v/>
      </c>
      <c r="T606" s="9" t="s">
        <v>1023</v>
      </c>
      <c r="U606" s="10">
        <v>5229</v>
      </c>
      <c r="V606" s="10"/>
      <c r="W606" s="10"/>
      <c r="X606" s="10">
        <v>5229</v>
      </c>
    </row>
    <row r="607" spans="1:24" x14ac:dyDescent="0.2">
      <c r="A607" s="9" t="s">
        <v>3633</v>
      </c>
      <c r="B607" s="10">
        <v>2500</v>
      </c>
      <c r="C607" s="10"/>
      <c r="D607" s="10"/>
      <c r="E607" s="10"/>
      <c r="F607" s="10"/>
      <c r="G607" s="10"/>
      <c r="H607" s="10">
        <v>2500</v>
      </c>
      <c r="I607" t="str">
        <f>IFERROR(IF(VLOOKUP(A607,'Resources Final'!B:F,5,FALSE)=0,"",VLOOKUP(A607,'Resources Final'!B:F,5,FALSE)),"")</f>
        <v>https://www.desmogblog.com/thomas-jefferson-institute-public-policy</v>
      </c>
      <c r="T607" s="9" t="s">
        <v>4351</v>
      </c>
      <c r="U607" s="10">
        <v>5225</v>
      </c>
      <c r="V607" s="10"/>
      <c r="W607" s="10"/>
      <c r="X607" s="10">
        <v>5225</v>
      </c>
    </row>
    <row r="608" spans="1:24" x14ac:dyDescent="0.2">
      <c r="A608" s="9" t="s">
        <v>75</v>
      </c>
      <c r="B608" s="10">
        <v>2500</v>
      </c>
      <c r="C608" s="10"/>
      <c r="D608" s="10"/>
      <c r="E608" s="10"/>
      <c r="F608" s="10"/>
      <c r="G608" s="10"/>
      <c r="H608" s="10">
        <v>2500</v>
      </c>
      <c r="I608" t="str">
        <f>IFERROR(IF(VLOOKUP(A608,'Resources Final'!B:F,5,FALSE)=0,"",VLOOKUP(A608,'Resources Final'!B:F,5,FALSE)),"")</f>
        <v/>
      </c>
      <c r="T608" s="9" t="s">
        <v>3329</v>
      </c>
      <c r="U608" s="10">
        <v>5135</v>
      </c>
      <c r="V608" s="10"/>
      <c r="W608" s="10"/>
      <c r="X608" s="10">
        <v>5135</v>
      </c>
    </row>
    <row r="609" spans="1:24" x14ac:dyDescent="0.2">
      <c r="A609" s="9" t="s">
        <v>606</v>
      </c>
      <c r="B609" s="10">
        <v>2500</v>
      </c>
      <c r="C609" s="10"/>
      <c r="D609" s="10"/>
      <c r="E609" s="10"/>
      <c r="F609" s="10"/>
      <c r="G609" s="10"/>
      <c r="H609" s="10">
        <v>2500</v>
      </c>
      <c r="I609" t="str">
        <f>IFERROR(IF(VLOOKUP(A609,'Resources Final'!B:F,5,FALSE)=0,"",VLOOKUP(A609,'Resources Final'!B:F,5,FALSE)),"")</f>
        <v/>
      </c>
      <c r="T609" s="9" t="s">
        <v>4082</v>
      </c>
      <c r="U609" s="10">
        <v>5135</v>
      </c>
      <c r="V609" s="10"/>
      <c r="W609" s="10"/>
      <c r="X609" s="10">
        <v>5135</v>
      </c>
    </row>
    <row r="610" spans="1:24" x14ac:dyDescent="0.2">
      <c r="A610" s="9" t="s">
        <v>1681</v>
      </c>
      <c r="B610" s="10">
        <v>2500</v>
      </c>
      <c r="C610" s="10"/>
      <c r="D610" s="10"/>
      <c r="E610" s="10"/>
      <c r="F610" s="10"/>
      <c r="G610" s="10"/>
      <c r="H610" s="10">
        <v>2500</v>
      </c>
      <c r="I610" t="str">
        <f>IFERROR(IF(VLOOKUP(A610,'Resources Final'!B:F,5,FALSE)=0,"",VLOOKUP(A610,'Resources Final'!B:F,5,FALSE)),"")</f>
        <v/>
      </c>
      <c r="T610" s="9" t="s">
        <v>4005</v>
      </c>
      <c r="U610" s="10">
        <v>5135</v>
      </c>
      <c r="V610" s="10"/>
      <c r="W610" s="10"/>
      <c r="X610" s="10">
        <v>5135</v>
      </c>
    </row>
    <row r="611" spans="1:24" x14ac:dyDescent="0.2">
      <c r="A611" s="9" t="s">
        <v>123</v>
      </c>
      <c r="B611" s="10">
        <v>2500</v>
      </c>
      <c r="C611" s="10"/>
      <c r="D611" s="10"/>
      <c r="E611" s="10"/>
      <c r="F611" s="10"/>
      <c r="G611" s="10"/>
      <c r="H611" s="10">
        <v>2500</v>
      </c>
      <c r="I611" t="str">
        <f>IFERROR(IF(VLOOKUP(A611,'Resources Final'!B:F,5,FALSE)=0,"",VLOOKUP(A611,'Resources Final'!B:F,5,FALSE)),"")</f>
        <v/>
      </c>
      <c r="T611" s="9" t="s">
        <v>2221</v>
      </c>
      <c r="U611" s="10">
        <v>5135</v>
      </c>
      <c r="V611" s="10"/>
      <c r="W611" s="10"/>
      <c r="X611" s="10">
        <v>5135</v>
      </c>
    </row>
    <row r="612" spans="1:24" x14ac:dyDescent="0.2">
      <c r="A612" s="9" t="s">
        <v>1187</v>
      </c>
      <c r="B612" s="10">
        <v>2500</v>
      </c>
      <c r="C612" s="10"/>
      <c r="D612" s="10"/>
      <c r="E612" s="10"/>
      <c r="F612" s="10"/>
      <c r="G612" s="10"/>
      <c r="H612" s="10">
        <v>2500</v>
      </c>
      <c r="I612" t="str">
        <f>IFERROR(IF(VLOOKUP(A612,'Resources Final'!B:F,5,FALSE)=0,"",VLOOKUP(A612,'Resources Final'!B:F,5,FALSE)),"")</f>
        <v/>
      </c>
      <c r="T612" s="9" t="s">
        <v>1628</v>
      </c>
      <c r="U612" s="10">
        <v>5135</v>
      </c>
      <c r="V612" s="10"/>
      <c r="W612" s="10"/>
      <c r="X612" s="10">
        <v>5135</v>
      </c>
    </row>
    <row r="613" spans="1:24" x14ac:dyDescent="0.2">
      <c r="A613" s="9" t="s">
        <v>503</v>
      </c>
      <c r="B613" s="10"/>
      <c r="C613" s="10"/>
      <c r="D613" s="10"/>
      <c r="E613" s="10">
        <v>2000</v>
      </c>
      <c r="F613" s="10"/>
      <c r="G613" s="10"/>
      <c r="H613" s="10">
        <v>2000</v>
      </c>
      <c r="I613" t="str">
        <f>IFERROR(IF(VLOOKUP(A613,'Resources Final'!B:F,5,FALSE)=0,"",VLOOKUP(A613,'Resources Final'!B:F,5,FALSE)),"")</f>
        <v/>
      </c>
      <c r="T613" s="9" t="s">
        <v>1389</v>
      </c>
      <c r="U613" s="10">
        <v>5135</v>
      </c>
      <c r="V613" s="10"/>
      <c r="W613" s="10"/>
      <c r="X613" s="10">
        <v>5135</v>
      </c>
    </row>
    <row r="614" spans="1:24" x14ac:dyDescent="0.2">
      <c r="A614" s="9" t="s">
        <v>1408</v>
      </c>
      <c r="B614" s="10"/>
      <c r="C614" s="10"/>
      <c r="D614" s="10"/>
      <c r="E614" s="10">
        <v>2000</v>
      </c>
      <c r="F614" s="10"/>
      <c r="G614" s="10"/>
      <c r="H614" s="10">
        <v>2000</v>
      </c>
      <c r="I614" t="str">
        <f>IFERROR(IF(VLOOKUP(A614,'Resources Final'!B:F,5,FALSE)=0,"",VLOOKUP(A614,'Resources Final'!B:F,5,FALSE)),"")</f>
        <v/>
      </c>
      <c r="T614" s="9" t="s">
        <v>1437</v>
      </c>
      <c r="U614" s="10">
        <v>5135</v>
      </c>
      <c r="V614" s="10"/>
      <c r="W614" s="10"/>
      <c r="X614" s="10">
        <v>5135</v>
      </c>
    </row>
    <row r="615" spans="1:24" x14ac:dyDescent="0.2">
      <c r="A615" s="9" t="s">
        <v>4018</v>
      </c>
      <c r="B615" s="10"/>
      <c r="C615" s="10"/>
      <c r="D615" s="10"/>
      <c r="E615" s="10"/>
      <c r="F615" s="10">
        <v>1500</v>
      </c>
      <c r="G615" s="10"/>
      <c r="H615" s="10">
        <v>1500</v>
      </c>
      <c r="I615" t="str">
        <f>IFERROR(IF(VLOOKUP(A615,'Resources Final'!B:F,5,FALSE)=0,"",VLOOKUP(A615,'Resources Final'!B:F,5,FALSE)),"")</f>
        <v/>
      </c>
      <c r="T615" s="9" t="s">
        <v>1617</v>
      </c>
      <c r="U615" s="10">
        <v>5135</v>
      </c>
      <c r="V615" s="10"/>
      <c r="W615" s="10"/>
      <c r="X615" s="10">
        <v>5135</v>
      </c>
    </row>
    <row r="616" spans="1:24" x14ac:dyDescent="0.2">
      <c r="A616" s="9" t="s">
        <v>3885</v>
      </c>
      <c r="B616" s="10">
        <v>1474</v>
      </c>
      <c r="C616" s="10"/>
      <c r="D616" s="10"/>
      <c r="E616" s="10"/>
      <c r="F616" s="10"/>
      <c r="G616" s="10"/>
      <c r="H616" s="10">
        <v>1474</v>
      </c>
      <c r="I616" t="str">
        <f>IFERROR(IF(VLOOKUP(A616,'Resources Final'!B:F,5,FALSE)=0,"",VLOOKUP(A616,'Resources Final'!B:F,5,FALSE)),"")</f>
        <v/>
      </c>
      <c r="T616" s="9" t="s">
        <v>152</v>
      </c>
      <c r="U616" s="10">
        <v>5135</v>
      </c>
      <c r="V616" s="10"/>
      <c r="W616" s="10"/>
      <c r="X616" s="10">
        <v>5135</v>
      </c>
    </row>
    <row r="617" spans="1:24" x14ac:dyDescent="0.2">
      <c r="A617" s="9" t="s">
        <v>210</v>
      </c>
      <c r="B617" s="10">
        <v>1400</v>
      </c>
      <c r="C617" s="10"/>
      <c r="D617" s="10"/>
      <c r="E617" s="10"/>
      <c r="F617" s="10"/>
      <c r="G617" s="10"/>
      <c r="H617" s="10">
        <v>1400</v>
      </c>
      <c r="I617" t="str">
        <f>IFERROR(IF(VLOOKUP(A617,'Resources Final'!B:F,5,FALSE)=0,"",VLOOKUP(A617,'Resources Final'!B:F,5,FALSE)),"")</f>
        <v/>
      </c>
      <c r="T617" s="9" t="s">
        <v>940</v>
      </c>
      <c r="U617" s="10">
        <v>5135</v>
      </c>
      <c r="V617" s="10"/>
      <c r="W617" s="10"/>
      <c r="X617" s="10">
        <v>5135</v>
      </c>
    </row>
    <row r="618" spans="1:24" x14ac:dyDescent="0.2">
      <c r="A618" s="9" t="s">
        <v>2569</v>
      </c>
      <c r="B618" s="10"/>
      <c r="C618" s="10"/>
      <c r="D618" s="10"/>
      <c r="E618" s="10">
        <v>1000</v>
      </c>
      <c r="F618" s="10"/>
      <c r="G618" s="10"/>
      <c r="H618" s="10">
        <v>1000</v>
      </c>
      <c r="I618" t="str">
        <f>IFERROR(IF(VLOOKUP(A618,'Resources Final'!B:F,5,FALSE)=0,"",VLOOKUP(A618,'Resources Final'!B:F,5,FALSE)),"")</f>
        <v/>
      </c>
      <c r="T618" s="9" t="s">
        <v>384</v>
      </c>
      <c r="U618" s="10">
        <v>5135</v>
      </c>
      <c r="V618" s="10"/>
      <c r="W618" s="10"/>
      <c r="X618" s="10">
        <v>5135</v>
      </c>
    </row>
    <row r="619" spans="1:24" x14ac:dyDescent="0.2">
      <c r="A619" s="9" t="s">
        <v>3714</v>
      </c>
      <c r="B619" s="10"/>
      <c r="C619" s="10"/>
      <c r="D619" s="10"/>
      <c r="E619" s="10">
        <v>1000</v>
      </c>
      <c r="F619" s="10"/>
      <c r="G619" s="10"/>
      <c r="H619" s="10">
        <v>1000</v>
      </c>
      <c r="I619" t="str">
        <f>IFERROR(IF(VLOOKUP(A619,'Resources Final'!B:F,5,FALSE)=0,"",VLOOKUP(A619,'Resources Final'!B:F,5,FALSE)),"")</f>
        <v/>
      </c>
      <c r="T619" s="9" t="s">
        <v>219</v>
      </c>
      <c r="U619" s="10">
        <v>5135</v>
      </c>
      <c r="V619" s="10"/>
      <c r="W619" s="10"/>
      <c r="X619" s="10">
        <v>5135</v>
      </c>
    </row>
    <row r="620" spans="1:24" x14ac:dyDescent="0.2">
      <c r="A620" s="9" t="s">
        <v>3302</v>
      </c>
      <c r="B620" s="10"/>
      <c r="C620" s="10"/>
      <c r="D620" s="10"/>
      <c r="E620" s="10">
        <v>1000</v>
      </c>
      <c r="F620" s="10"/>
      <c r="G620" s="10"/>
      <c r="H620" s="10">
        <v>1000</v>
      </c>
      <c r="I620" t="str">
        <f>IFERROR(IF(VLOOKUP(A620,'Resources Final'!B:F,5,FALSE)=0,"",VLOOKUP(A620,'Resources Final'!B:F,5,FALSE)),"")</f>
        <v/>
      </c>
      <c r="T620" s="9" t="s">
        <v>450</v>
      </c>
      <c r="U620" s="10">
        <v>5135</v>
      </c>
      <c r="V620" s="10"/>
      <c r="W620" s="10"/>
      <c r="X620" s="10">
        <v>5135</v>
      </c>
    </row>
    <row r="621" spans="1:24" x14ac:dyDescent="0.2">
      <c r="A621" s="9" t="s">
        <v>2804</v>
      </c>
      <c r="B621" s="10"/>
      <c r="C621" s="10"/>
      <c r="D621" s="10"/>
      <c r="E621" s="10">
        <v>1000</v>
      </c>
      <c r="F621" s="10"/>
      <c r="G621" s="10"/>
      <c r="H621" s="10">
        <v>1000</v>
      </c>
      <c r="I621" t="str">
        <f>IFERROR(IF(VLOOKUP(A621,'Resources Final'!B:F,5,FALSE)=0,"",VLOOKUP(A621,'Resources Final'!B:F,5,FALSE)),"")</f>
        <v/>
      </c>
      <c r="T621" s="9" t="s">
        <v>372</v>
      </c>
      <c r="U621" s="10">
        <v>5135</v>
      </c>
      <c r="V621" s="10"/>
      <c r="W621" s="10"/>
      <c r="X621" s="10">
        <v>5135</v>
      </c>
    </row>
    <row r="622" spans="1:24" x14ac:dyDescent="0.2">
      <c r="A622" s="9" t="s">
        <v>3362</v>
      </c>
      <c r="B622" s="10"/>
      <c r="C622" s="10"/>
      <c r="D622" s="10"/>
      <c r="E622" s="10">
        <v>1000</v>
      </c>
      <c r="F622" s="10"/>
      <c r="G622" s="10"/>
      <c r="H622" s="10">
        <v>1000</v>
      </c>
      <c r="I622" t="str">
        <f>IFERROR(IF(VLOOKUP(A622,'Resources Final'!B:F,5,FALSE)=0,"",VLOOKUP(A622,'Resources Final'!B:F,5,FALSE)),"")</f>
        <v/>
      </c>
      <c r="T622" s="9" t="s">
        <v>948</v>
      </c>
      <c r="U622" s="10">
        <v>5135</v>
      </c>
      <c r="V622" s="10"/>
      <c r="W622" s="10"/>
      <c r="X622" s="10">
        <v>5135</v>
      </c>
    </row>
    <row r="623" spans="1:24" x14ac:dyDescent="0.2">
      <c r="A623" s="9" t="s">
        <v>2506</v>
      </c>
      <c r="B623" s="10">
        <v>1000</v>
      </c>
      <c r="C623" s="10"/>
      <c r="D623" s="10"/>
      <c r="E623" s="10"/>
      <c r="F623" s="10"/>
      <c r="G623" s="10"/>
      <c r="H623" s="10">
        <v>1000</v>
      </c>
      <c r="I623" t="str">
        <f>IFERROR(IF(VLOOKUP(A623,'Resources Final'!B:F,5,FALSE)=0,"",VLOOKUP(A623,'Resources Final'!B:F,5,FALSE)),"")</f>
        <v>https://www.desmogblog.com/mont-pelerin-society</v>
      </c>
      <c r="T623" s="9" t="s">
        <v>609</v>
      </c>
      <c r="U623" s="10">
        <v>5135</v>
      </c>
      <c r="V623" s="10"/>
      <c r="W623" s="10"/>
      <c r="X623" s="10">
        <v>5135</v>
      </c>
    </row>
    <row r="624" spans="1:24" x14ac:dyDescent="0.2">
      <c r="A624" s="9" t="s">
        <v>813</v>
      </c>
      <c r="B624" s="10"/>
      <c r="C624" s="10"/>
      <c r="D624" s="10"/>
      <c r="E624" s="10">
        <v>1000</v>
      </c>
      <c r="F624" s="10"/>
      <c r="G624" s="10"/>
      <c r="H624" s="10">
        <v>1000</v>
      </c>
      <c r="I624" t="str">
        <f>IFERROR(IF(VLOOKUP(A624,'Resources Final'!B:F,5,FALSE)=0,"",VLOOKUP(A624,'Resources Final'!B:F,5,FALSE)),"")</f>
        <v/>
      </c>
      <c r="T624" s="9" t="s">
        <v>4003</v>
      </c>
      <c r="U624" s="10">
        <v>5040</v>
      </c>
      <c r="V624" s="10"/>
      <c r="W624" s="10"/>
      <c r="X624" s="10">
        <v>5040</v>
      </c>
    </row>
    <row r="625" spans="1:24" x14ac:dyDescent="0.2">
      <c r="A625" s="9" t="s">
        <v>1696</v>
      </c>
      <c r="B625" s="10"/>
      <c r="C625" s="10"/>
      <c r="D625" s="10"/>
      <c r="E625" s="10">
        <v>1000</v>
      </c>
      <c r="F625" s="10"/>
      <c r="G625" s="10"/>
      <c r="H625" s="10">
        <v>1000</v>
      </c>
      <c r="I625" t="str">
        <f>IFERROR(IF(VLOOKUP(A625,'Resources Final'!B:F,5,FALSE)=0,"",VLOOKUP(A625,'Resources Final'!B:F,5,FALSE)),"")</f>
        <v/>
      </c>
      <c r="T625" s="9" t="s">
        <v>2193</v>
      </c>
      <c r="U625" s="10">
        <v>5040</v>
      </c>
      <c r="V625" s="10"/>
      <c r="W625" s="10"/>
      <c r="X625" s="10">
        <v>5040</v>
      </c>
    </row>
    <row r="626" spans="1:24" x14ac:dyDescent="0.2">
      <c r="A626" s="9" t="s">
        <v>260</v>
      </c>
      <c r="B626" s="10">
        <v>1000</v>
      </c>
      <c r="C626" s="10"/>
      <c r="D626" s="10"/>
      <c r="E626" s="10"/>
      <c r="F626" s="10"/>
      <c r="G626" s="10"/>
      <c r="H626" s="10">
        <v>1000</v>
      </c>
      <c r="I626" t="str">
        <f>IFERROR(IF(VLOOKUP(A626,'Resources Final'!B:F,5,FALSE)=0,"",VLOOKUP(A626,'Resources Final'!B:F,5,FALSE)),"")</f>
        <v>https://www.sourcewatch.org/index.php/Arkansas_Policy_Foundation</v>
      </c>
      <c r="T626" s="9" t="s">
        <v>1103</v>
      </c>
      <c r="U626" s="10">
        <v>5040</v>
      </c>
      <c r="V626" s="10"/>
      <c r="W626" s="10"/>
      <c r="X626" s="10">
        <v>5040</v>
      </c>
    </row>
    <row r="627" spans="1:24" x14ac:dyDescent="0.2">
      <c r="A627" s="9" t="s">
        <v>110</v>
      </c>
      <c r="B627" s="10"/>
      <c r="C627" s="10"/>
      <c r="D627" s="10"/>
      <c r="E627" s="10">
        <v>1000</v>
      </c>
      <c r="F627" s="10"/>
      <c r="G627" s="10"/>
      <c r="H627" s="10">
        <v>1000</v>
      </c>
      <c r="I627" t="str">
        <f>IFERROR(IF(VLOOKUP(A627,'Resources Final'!B:F,5,FALSE)=0,"",VLOOKUP(A627,'Resources Final'!B:F,5,FALSE)),"")</f>
        <v/>
      </c>
      <c r="T627" s="9" t="s">
        <v>272</v>
      </c>
      <c r="U627" s="10">
        <v>5040</v>
      </c>
      <c r="V627" s="10"/>
      <c r="W627" s="10"/>
      <c r="X627" s="10">
        <v>5040</v>
      </c>
    </row>
    <row r="628" spans="1:24" x14ac:dyDescent="0.2">
      <c r="A628" s="9" t="s">
        <v>946</v>
      </c>
      <c r="B628" s="10"/>
      <c r="C628" s="10"/>
      <c r="D628" s="10"/>
      <c r="E628" s="10">
        <v>1000</v>
      </c>
      <c r="F628" s="10"/>
      <c r="G628" s="10"/>
      <c r="H628" s="10">
        <v>1000</v>
      </c>
      <c r="I628" t="str">
        <f>IFERROR(IF(VLOOKUP(A628,'Resources Final'!B:F,5,FALSE)=0,"",VLOOKUP(A628,'Resources Final'!B:F,5,FALSE)),"")</f>
        <v/>
      </c>
      <c r="T628" s="9" t="s">
        <v>350</v>
      </c>
      <c r="U628" s="10">
        <v>5040</v>
      </c>
      <c r="V628" s="10"/>
      <c r="W628" s="10"/>
      <c r="X628" s="10">
        <v>5040</v>
      </c>
    </row>
    <row r="629" spans="1:24" x14ac:dyDescent="0.2">
      <c r="A629" s="9" t="s">
        <v>1190</v>
      </c>
      <c r="B629" s="10"/>
      <c r="C629" s="10"/>
      <c r="D629" s="10"/>
      <c r="E629" s="10">
        <v>1000</v>
      </c>
      <c r="F629" s="10"/>
      <c r="G629" s="10"/>
      <c r="H629" s="10">
        <v>1000</v>
      </c>
      <c r="I629" t="str">
        <f>IFERROR(IF(VLOOKUP(A629,'Resources Final'!B:F,5,FALSE)=0,"",VLOOKUP(A629,'Resources Final'!B:F,5,FALSE)),"")</f>
        <v/>
      </c>
      <c r="T629" s="9" t="s">
        <v>154</v>
      </c>
      <c r="U629" s="10">
        <v>5040</v>
      </c>
      <c r="V629" s="10"/>
      <c r="W629" s="10"/>
      <c r="X629" s="10">
        <v>5040</v>
      </c>
    </row>
    <row r="630" spans="1:24" x14ac:dyDescent="0.2">
      <c r="A630" s="9" t="s">
        <v>117</v>
      </c>
      <c r="B630" s="10">
        <v>1000</v>
      </c>
      <c r="C630" s="10"/>
      <c r="D630" s="10"/>
      <c r="E630" s="10"/>
      <c r="F630" s="10"/>
      <c r="G630" s="10"/>
      <c r="H630" s="10">
        <v>1000</v>
      </c>
      <c r="I630" t="str">
        <f>IFERROR(IF(VLOOKUP(A630,'Resources Final'!B:F,5,FALSE)=0,"",VLOOKUP(A630,'Resources Final'!B:F,5,FALSE)),"")</f>
        <v>https://www.desmogblog.com/adam-smith-institute</v>
      </c>
      <c r="T630" s="9" t="s">
        <v>235</v>
      </c>
      <c r="U630" s="10">
        <v>5040</v>
      </c>
      <c r="V630" s="10"/>
      <c r="W630" s="10"/>
      <c r="X630" s="10">
        <v>5040</v>
      </c>
    </row>
    <row r="631" spans="1:24" x14ac:dyDescent="0.2">
      <c r="A631" s="9" t="s">
        <v>1245</v>
      </c>
      <c r="B631" s="10">
        <v>788</v>
      </c>
      <c r="C631" s="10"/>
      <c r="D631" s="10"/>
      <c r="E631" s="10"/>
      <c r="F631" s="10"/>
      <c r="G631" s="10"/>
      <c r="H631" s="10">
        <v>788</v>
      </c>
      <c r="I631" t="str">
        <f>IFERROR(IF(VLOOKUP(A631,'Resources Final'!B:F,5,FALSE)=0,"",VLOOKUP(A631,'Resources Final'!B:F,5,FALSE)),"")</f>
        <v/>
      </c>
      <c r="T631" s="9" t="s">
        <v>4632</v>
      </c>
      <c r="U631" s="10">
        <v>5031</v>
      </c>
      <c r="V631" s="10"/>
      <c r="W631" s="10"/>
      <c r="X631" s="10">
        <v>5031</v>
      </c>
    </row>
    <row r="632" spans="1:24" x14ac:dyDescent="0.2">
      <c r="A632" s="9" t="s">
        <v>1842</v>
      </c>
      <c r="B632" s="10">
        <v>500</v>
      </c>
      <c r="C632" s="10"/>
      <c r="D632" s="10"/>
      <c r="E632" s="10"/>
      <c r="F632" s="10"/>
      <c r="G632" s="10"/>
      <c r="H632" s="10">
        <v>500</v>
      </c>
      <c r="I632" t="str">
        <f>IFERROR(IF(VLOOKUP(A632,'Resources Final'!B:F,5,FALSE)=0,"",VLOOKUP(A632,'Resources Final'!B:F,5,FALSE)),"")</f>
        <v/>
      </c>
      <c r="T632" s="9" t="s">
        <v>3485</v>
      </c>
      <c r="U632" s="10"/>
      <c r="V632" s="10"/>
      <c r="W632" s="10">
        <v>5000</v>
      </c>
      <c r="X632" s="10">
        <v>5000</v>
      </c>
    </row>
    <row r="633" spans="1:24" x14ac:dyDescent="0.2">
      <c r="A633" s="9" t="s">
        <v>3858</v>
      </c>
      <c r="B633" s="10">
        <v>350</v>
      </c>
      <c r="C633" s="10"/>
      <c r="D633" s="10"/>
      <c r="E633" s="10"/>
      <c r="F633" s="10"/>
      <c r="G633" s="10"/>
      <c r="H633" s="10">
        <v>350</v>
      </c>
      <c r="I633" t="str">
        <f>IFERROR(IF(VLOOKUP(A633,'Resources Final'!B:F,5,FALSE)=0,"",VLOOKUP(A633,'Resources Final'!B:F,5,FALSE)),"")</f>
        <v/>
      </c>
      <c r="T633" s="9" t="s">
        <v>3678</v>
      </c>
      <c r="U633" s="10"/>
      <c r="V633" s="10"/>
      <c r="W633" s="10">
        <v>5000</v>
      </c>
      <c r="X633" s="10">
        <v>5000</v>
      </c>
    </row>
    <row r="634" spans="1:24" x14ac:dyDescent="0.2">
      <c r="A634" s="9" t="s">
        <v>3610</v>
      </c>
      <c r="B634" s="10">
        <v>-219</v>
      </c>
      <c r="C634" s="10"/>
      <c r="D634" s="10"/>
      <c r="E634" s="10"/>
      <c r="F634" s="10"/>
      <c r="G634" s="10"/>
      <c r="H634" s="10">
        <v>-219</v>
      </c>
      <c r="I634" t="str">
        <f>IFERROR(IF(VLOOKUP(A634,'Resources Final'!B:F,5,FALSE)=0,"",VLOOKUP(A634,'Resources Final'!B:F,5,FALSE)),"")</f>
        <v/>
      </c>
      <c r="T634" s="9" t="s">
        <v>3046</v>
      </c>
      <c r="U634" s="10"/>
      <c r="V634" s="10"/>
      <c r="W634" s="10">
        <v>5000</v>
      </c>
      <c r="X634" s="10">
        <v>5000</v>
      </c>
    </row>
    <row r="635" spans="1:24" x14ac:dyDescent="0.2">
      <c r="A635" s="9" t="s">
        <v>4254</v>
      </c>
      <c r="B635" s="10">
        <v>129333624</v>
      </c>
      <c r="C635" s="10">
        <v>5304276</v>
      </c>
      <c r="D635" s="10">
        <v>53257295</v>
      </c>
      <c r="E635" s="10">
        <v>153781298</v>
      </c>
      <c r="F635" s="10">
        <v>24620200</v>
      </c>
      <c r="G635" s="10">
        <v>4050000</v>
      </c>
      <c r="H635" s="10">
        <v>370346693</v>
      </c>
      <c r="I635" t="str">
        <f>IFERROR(IF(VLOOKUP(A635,'Resources Final'!B:F,5,FALSE)=0,"",VLOOKUP(A635,'Resources Final'!B:F,5,FALSE)),"")</f>
        <v/>
      </c>
      <c r="T635" s="9" t="s">
        <v>3677</v>
      </c>
      <c r="U635" s="10"/>
      <c r="V635" s="10"/>
      <c r="W635" s="10">
        <v>5000</v>
      </c>
      <c r="X635" s="10">
        <v>5000</v>
      </c>
    </row>
    <row r="636" spans="1:24" x14ac:dyDescent="0.2">
      <c r="I636" t="str">
        <f>IFERROR(IF(VLOOKUP(A636,'Resources Final'!B:F,5,FALSE)=0,"",VLOOKUP(A636,'Resources Final'!B:F,5,FALSE)),"")</f>
        <v/>
      </c>
      <c r="T636" s="9" t="s">
        <v>3089</v>
      </c>
      <c r="U636" s="10"/>
      <c r="V636" s="10"/>
      <c r="W636" s="10">
        <v>5000</v>
      </c>
      <c r="X636" s="10">
        <v>5000</v>
      </c>
    </row>
    <row r="637" spans="1:24" x14ac:dyDescent="0.2">
      <c r="I637" t="str">
        <f>IFERROR(IF(VLOOKUP(A637,'Resources Final'!B:F,5,FALSE)=0,"",VLOOKUP(A637,'Resources Final'!B:F,5,FALSE)),"")</f>
        <v/>
      </c>
      <c r="T637" s="9" t="s">
        <v>3100</v>
      </c>
      <c r="U637" s="10"/>
      <c r="V637" s="10"/>
      <c r="W637" s="10">
        <v>5000</v>
      </c>
      <c r="X637" s="10">
        <v>5000</v>
      </c>
    </row>
    <row r="638" spans="1:24" x14ac:dyDescent="0.2">
      <c r="I638" t="str">
        <f>IFERROR(IF(VLOOKUP(A638,'Resources Final'!B:F,5,FALSE)=0,"",VLOOKUP(A638,'Resources Final'!B:F,5,FALSE)),"")</f>
        <v/>
      </c>
      <c r="T638" s="9" t="s">
        <v>2724</v>
      </c>
      <c r="U638" s="10"/>
      <c r="V638" s="10"/>
      <c r="W638" s="10">
        <v>5000</v>
      </c>
      <c r="X638" s="10">
        <v>5000</v>
      </c>
    </row>
    <row r="639" spans="1:24" x14ac:dyDescent="0.2">
      <c r="I639" t="str">
        <f>IFERROR(IF(VLOOKUP(A639,'Resources Final'!B:F,5,FALSE)=0,"",VLOOKUP(A639,'Resources Final'!B:F,5,FALSE)),"")</f>
        <v/>
      </c>
      <c r="T639" s="9" t="s">
        <v>2882</v>
      </c>
      <c r="U639" s="10"/>
      <c r="V639" s="10"/>
      <c r="W639" s="10">
        <v>5000</v>
      </c>
      <c r="X639" s="10">
        <v>5000</v>
      </c>
    </row>
    <row r="640" spans="1:24" x14ac:dyDescent="0.2">
      <c r="I640" t="str">
        <f>IFERROR(IF(VLOOKUP(A640,'Resources Final'!B:F,5,FALSE)=0,"",VLOOKUP(A640,'Resources Final'!B:F,5,FALSE)),"")</f>
        <v/>
      </c>
      <c r="T640" s="9" t="s">
        <v>2682</v>
      </c>
      <c r="U640" s="10"/>
      <c r="V640" s="10"/>
      <c r="W640" s="10">
        <v>5000</v>
      </c>
      <c r="X640" s="10">
        <v>5000</v>
      </c>
    </row>
    <row r="641" spans="9:24" x14ac:dyDescent="0.2">
      <c r="I641" t="str">
        <f>IFERROR(IF(VLOOKUP(A641,'Resources Final'!B:F,5,FALSE)=0,"",VLOOKUP(A641,'Resources Final'!B:F,5,FALSE)),"")</f>
        <v/>
      </c>
      <c r="T641" s="9" t="s">
        <v>2533</v>
      </c>
      <c r="U641" s="10"/>
      <c r="V641" s="10"/>
      <c r="W641" s="10">
        <v>5000</v>
      </c>
      <c r="X641" s="10">
        <v>5000</v>
      </c>
    </row>
    <row r="642" spans="9:24" x14ac:dyDescent="0.2">
      <c r="I642" t="str">
        <f>IFERROR(IF(VLOOKUP(A642,'Resources Final'!B:F,5,FALSE)=0,"",VLOOKUP(A642,'Resources Final'!B:F,5,FALSE)),"")</f>
        <v/>
      </c>
      <c r="T642" s="9" t="s">
        <v>2347</v>
      </c>
      <c r="U642" s="10"/>
      <c r="V642" s="10"/>
      <c r="W642" s="10">
        <v>5000</v>
      </c>
      <c r="X642" s="10">
        <v>5000</v>
      </c>
    </row>
    <row r="643" spans="9:24" x14ac:dyDescent="0.2">
      <c r="I643" t="str">
        <f>IFERROR(IF(VLOOKUP(A643,'Resources Final'!B:F,5,FALSE)=0,"",VLOOKUP(A643,'Resources Final'!B:F,5,FALSE)),"")</f>
        <v/>
      </c>
      <c r="T643" s="9" t="s">
        <v>2731</v>
      </c>
      <c r="U643" s="10">
        <v>5000</v>
      </c>
      <c r="V643" s="10"/>
      <c r="W643" s="10"/>
      <c r="X643" s="10">
        <v>5000</v>
      </c>
    </row>
    <row r="644" spans="9:24" x14ac:dyDescent="0.2">
      <c r="I644" t="str">
        <f>IFERROR(IF(VLOOKUP(A644,'Resources Final'!B:F,5,FALSE)=0,"",VLOOKUP(A644,'Resources Final'!B:F,5,FALSE)),"")</f>
        <v/>
      </c>
      <c r="T644" s="9" t="s">
        <v>2883</v>
      </c>
      <c r="U644" s="10"/>
      <c r="V644" s="10"/>
      <c r="W644" s="10">
        <v>5000</v>
      </c>
      <c r="X644" s="10">
        <v>5000</v>
      </c>
    </row>
    <row r="645" spans="9:24" x14ac:dyDescent="0.2">
      <c r="I645" t="str">
        <f>IFERROR(IF(VLOOKUP(A645,'Resources Final'!B:F,5,FALSE)=0,"",VLOOKUP(A645,'Resources Final'!B:F,5,FALSE)),"")</f>
        <v/>
      </c>
      <c r="T645" s="9" t="s">
        <v>2124</v>
      </c>
      <c r="U645" s="10"/>
      <c r="V645" s="10"/>
      <c r="W645" s="10">
        <v>5000</v>
      </c>
      <c r="X645" s="10">
        <v>5000</v>
      </c>
    </row>
    <row r="646" spans="9:24" x14ac:dyDescent="0.2">
      <c r="I646" t="str">
        <f>IFERROR(IF(VLOOKUP(A646,'Resources Final'!B:F,5,FALSE)=0,"",VLOOKUP(A646,'Resources Final'!B:F,5,FALSE)),"")</f>
        <v/>
      </c>
      <c r="T646" s="9" t="s">
        <v>2808</v>
      </c>
      <c r="U646" s="10"/>
      <c r="V646" s="10"/>
      <c r="W646" s="10">
        <v>5000</v>
      </c>
      <c r="X646" s="10">
        <v>5000</v>
      </c>
    </row>
    <row r="647" spans="9:24" x14ac:dyDescent="0.2">
      <c r="I647" t="str">
        <f>IFERROR(IF(VLOOKUP(A647,'Resources Final'!B:F,5,FALSE)=0,"",VLOOKUP(A647,'Resources Final'!B:F,5,FALSE)),"")</f>
        <v/>
      </c>
      <c r="T647" s="9" t="s">
        <v>1247</v>
      </c>
      <c r="U647" s="10"/>
      <c r="V647" s="10"/>
      <c r="W647" s="10">
        <v>5000</v>
      </c>
      <c r="X647" s="10">
        <v>5000</v>
      </c>
    </row>
    <row r="648" spans="9:24" x14ac:dyDescent="0.2">
      <c r="I648" t="str">
        <f>IFERROR(IF(VLOOKUP(A648,'Resources Final'!B:F,5,FALSE)=0,"",VLOOKUP(A648,'Resources Final'!B:F,5,FALSE)),"")</f>
        <v/>
      </c>
      <c r="T648" s="9" t="s">
        <v>1862</v>
      </c>
      <c r="U648" s="10"/>
      <c r="V648" s="10"/>
      <c r="W648" s="10">
        <v>5000</v>
      </c>
      <c r="X648" s="10">
        <v>5000</v>
      </c>
    </row>
    <row r="649" spans="9:24" x14ac:dyDescent="0.2">
      <c r="I649" t="str">
        <f>IFERROR(IF(VLOOKUP(A649,'Resources Final'!B:F,5,FALSE)=0,"",VLOOKUP(A649,'Resources Final'!B:F,5,FALSE)),"")</f>
        <v/>
      </c>
      <c r="T649" s="9" t="s">
        <v>1827</v>
      </c>
      <c r="U649" s="10"/>
      <c r="V649" s="10"/>
      <c r="W649" s="10">
        <v>5000</v>
      </c>
      <c r="X649" s="10">
        <v>5000</v>
      </c>
    </row>
    <row r="650" spans="9:24" x14ac:dyDescent="0.2">
      <c r="I650" t="str">
        <f>IFERROR(IF(VLOOKUP(A650,'Resources Final'!B:F,5,FALSE)=0,"",VLOOKUP(A650,'Resources Final'!B:F,5,FALSE)),"")</f>
        <v/>
      </c>
      <c r="T650" s="9" t="s">
        <v>2005</v>
      </c>
      <c r="U650" s="10"/>
      <c r="V650" s="10"/>
      <c r="W650" s="10">
        <v>5000</v>
      </c>
      <c r="X650" s="10">
        <v>5000</v>
      </c>
    </row>
    <row r="651" spans="9:24" x14ac:dyDescent="0.2">
      <c r="I651" t="str">
        <f>IFERROR(IF(VLOOKUP(A651,'Resources Final'!B:F,5,FALSE)=0,"",VLOOKUP(A651,'Resources Final'!B:F,5,FALSE)),"")</f>
        <v/>
      </c>
      <c r="T651" s="9" t="s">
        <v>1016</v>
      </c>
      <c r="U651" s="10"/>
      <c r="V651" s="10"/>
      <c r="W651" s="10">
        <v>5000</v>
      </c>
      <c r="X651" s="10">
        <v>5000</v>
      </c>
    </row>
    <row r="652" spans="9:24" x14ac:dyDescent="0.2">
      <c r="I652" t="str">
        <f>IFERROR(IF(VLOOKUP(A652,'Resources Final'!B:F,5,FALSE)=0,"",VLOOKUP(A652,'Resources Final'!B:F,5,FALSE)),"")</f>
        <v/>
      </c>
      <c r="T652" s="9" t="s">
        <v>460</v>
      </c>
      <c r="U652" s="10"/>
      <c r="V652" s="10"/>
      <c r="W652" s="10">
        <v>5000</v>
      </c>
      <c r="X652" s="10">
        <v>5000</v>
      </c>
    </row>
    <row r="653" spans="9:24" x14ac:dyDescent="0.2">
      <c r="I653" t="str">
        <f>IFERROR(IF(VLOOKUP(A653,'Resources Final'!B:F,5,FALSE)=0,"",VLOOKUP(A653,'Resources Final'!B:F,5,FALSE)),"")</f>
        <v/>
      </c>
      <c r="T653" s="9" t="s">
        <v>446</v>
      </c>
      <c r="U653" s="10"/>
      <c r="V653" s="10"/>
      <c r="W653" s="10">
        <v>5000</v>
      </c>
      <c r="X653" s="10">
        <v>5000</v>
      </c>
    </row>
    <row r="654" spans="9:24" x14ac:dyDescent="0.2">
      <c r="I654" t="str">
        <f>IFERROR(IF(VLOOKUP(A654,'Resources Final'!B:F,5,FALSE)=0,"",VLOOKUP(A654,'Resources Final'!B:F,5,FALSE)),"")</f>
        <v/>
      </c>
      <c r="T654" s="9" t="s">
        <v>773</v>
      </c>
      <c r="U654" s="10"/>
      <c r="V654" s="10"/>
      <c r="W654" s="10">
        <v>5000</v>
      </c>
      <c r="X654" s="10">
        <v>5000</v>
      </c>
    </row>
    <row r="655" spans="9:24" x14ac:dyDescent="0.2">
      <c r="I655" t="str">
        <f>IFERROR(IF(VLOOKUP(A655,'Resources Final'!B:F,5,FALSE)=0,"",VLOOKUP(A655,'Resources Final'!B:F,5,FALSE)),"")</f>
        <v/>
      </c>
      <c r="T655" s="9" t="s">
        <v>696</v>
      </c>
      <c r="U655" s="10"/>
      <c r="V655" s="10"/>
      <c r="W655" s="10">
        <v>5000</v>
      </c>
      <c r="X655" s="10">
        <v>5000</v>
      </c>
    </row>
    <row r="656" spans="9:24" x14ac:dyDescent="0.2">
      <c r="I656" t="str">
        <f>IFERROR(IF(VLOOKUP(A656,'Resources Final'!B:F,5,FALSE)=0,"",VLOOKUP(A656,'Resources Final'!B:F,5,FALSE)),"")</f>
        <v/>
      </c>
      <c r="T656" s="9" t="s">
        <v>597</v>
      </c>
      <c r="U656" s="10"/>
      <c r="V656" s="10"/>
      <c r="W656" s="10">
        <v>5000</v>
      </c>
      <c r="X656" s="10">
        <v>5000</v>
      </c>
    </row>
    <row r="657" spans="9:24" x14ac:dyDescent="0.2">
      <c r="I657" t="str">
        <f>IFERROR(IF(VLOOKUP(A657,'Resources Final'!B:F,5,FALSE)=0,"",VLOOKUP(A657,'Resources Final'!B:F,5,FALSE)),"")</f>
        <v/>
      </c>
      <c r="T657" s="9" t="s">
        <v>1009</v>
      </c>
      <c r="U657" s="10"/>
      <c r="V657" s="10"/>
      <c r="W657" s="10">
        <v>5000</v>
      </c>
      <c r="X657" s="10">
        <v>5000</v>
      </c>
    </row>
    <row r="658" spans="9:24" x14ac:dyDescent="0.2">
      <c r="I658" t="str">
        <f>IFERROR(IF(VLOOKUP(A658,'Resources Final'!B:F,5,FALSE)=0,"",VLOOKUP(A658,'Resources Final'!B:F,5,FALSE)),"")</f>
        <v/>
      </c>
      <c r="T658" s="9" t="s">
        <v>979</v>
      </c>
      <c r="U658" s="10"/>
      <c r="V658" s="10"/>
      <c r="W658" s="10">
        <v>5000</v>
      </c>
      <c r="X658" s="10">
        <v>5000</v>
      </c>
    </row>
    <row r="659" spans="9:24" x14ac:dyDescent="0.2">
      <c r="I659" t="str">
        <f>IFERROR(IF(VLOOKUP(A659,'Resources Final'!B:F,5,FALSE)=0,"",VLOOKUP(A659,'Resources Final'!B:F,5,FALSE)),"")</f>
        <v/>
      </c>
      <c r="T659" s="9" t="s">
        <v>3239</v>
      </c>
      <c r="U659" s="10">
        <v>4914</v>
      </c>
      <c r="V659" s="10"/>
      <c r="W659" s="10"/>
      <c r="X659" s="10">
        <v>4914</v>
      </c>
    </row>
    <row r="660" spans="9:24" x14ac:dyDescent="0.2">
      <c r="I660" t="str">
        <f>IFERROR(IF(VLOOKUP(A660,'Resources Final'!B:F,5,FALSE)=0,"",VLOOKUP(A660,'Resources Final'!B:F,5,FALSE)),"")</f>
        <v/>
      </c>
      <c r="T660" s="9" t="s">
        <v>3688</v>
      </c>
      <c r="U660" s="10">
        <v>4914</v>
      </c>
      <c r="V660" s="10"/>
      <c r="W660" s="10"/>
      <c r="X660" s="10">
        <v>4914</v>
      </c>
    </row>
    <row r="661" spans="9:24" x14ac:dyDescent="0.2">
      <c r="I661" t="str">
        <f>IFERROR(IF(VLOOKUP(A661,'Resources Final'!B:F,5,FALSE)=0,"",VLOOKUP(A661,'Resources Final'!B:F,5,FALSE)),"")</f>
        <v/>
      </c>
      <c r="T661" s="9" t="s">
        <v>2033</v>
      </c>
      <c r="U661" s="10">
        <v>4914</v>
      </c>
      <c r="V661" s="10"/>
      <c r="W661" s="10"/>
      <c r="X661" s="10">
        <v>4914</v>
      </c>
    </row>
    <row r="662" spans="9:24" x14ac:dyDescent="0.2">
      <c r="I662" t="str">
        <f>IFERROR(IF(VLOOKUP(A662,'Resources Final'!B:F,5,FALSE)=0,"",VLOOKUP(A662,'Resources Final'!B:F,5,FALSE)),"")</f>
        <v/>
      </c>
      <c r="T662" s="9" t="s">
        <v>2300</v>
      </c>
      <c r="U662" s="10">
        <v>4914</v>
      </c>
      <c r="V662" s="10"/>
      <c r="W662" s="10"/>
      <c r="X662" s="10">
        <v>4914</v>
      </c>
    </row>
    <row r="663" spans="9:24" x14ac:dyDescent="0.2">
      <c r="I663" t="str">
        <f>IFERROR(IF(VLOOKUP(A663,'Resources Final'!B:F,5,FALSE)=0,"",VLOOKUP(A663,'Resources Final'!B:F,5,FALSE)),"")</f>
        <v/>
      </c>
      <c r="T663" s="9" t="s">
        <v>2721</v>
      </c>
      <c r="U663" s="10">
        <v>4914</v>
      </c>
      <c r="V663" s="10"/>
      <c r="W663" s="10"/>
      <c r="X663" s="10">
        <v>4914</v>
      </c>
    </row>
    <row r="664" spans="9:24" x14ac:dyDescent="0.2">
      <c r="I664" t="str">
        <f>IFERROR(IF(VLOOKUP(A664,'Resources Final'!B:F,5,FALSE)=0,"",VLOOKUP(A664,'Resources Final'!B:F,5,FALSE)),"")</f>
        <v/>
      </c>
      <c r="T664" s="9" t="s">
        <v>2799</v>
      </c>
      <c r="U664" s="10">
        <v>4914</v>
      </c>
      <c r="V664" s="10"/>
      <c r="W664" s="10"/>
      <c r="X664" s="10">
        <v>4914</v>
      </c>
    </row>
    <row r="665" spans="9:24" x14ac:dyDescent="0.2">
      <c r="I665" t="str">
        <f>IFERROR(IF(VLOOKUP(A665,'Resources Final'!B:F,5,FALSE)=0,"",VLOOKUP(A665,'Resources Final'!B:F,5,FALSE)),"")</f>
        <v/>
      </c>
      <c r="T665" s="9" t="s">
        <v>2811</v>
      </c>
      <c r="U665" s="10">
        <v>4914</v>
      </c>
      <c r="V665" s="10"/>
      <c r="W665" s="10"/>
      <c r="X665" s="10">
        <v>4914</v>
      </c>
    </row>
    <row r="666" spans="9:24" x14ac:dyDescent="0.2">
      <c r="I666" t="str">
        <f>IFERROR(IF(VLOOKUP(A666,'Resources Final'!B:F,5,FALSE)=0,"",VLOOKUP(A666,'Resources Final'!B:F,5,FALSE)),"")</f>
        <v/>
      </c>
      <c r="T666" s="9" t="s">
        <v>1558</v>
      </c>
      <c r="U666" s="10">
        <v>4914</v>
      </c>
      <c r="V666" s="10"/>
      <c r="W666" s="10"/>
      <c r="X666" s="10">
        <v>4914</v>
      </c>
    </row>
    <row r="667" spans="9:24" x14ac:dyDescent="0.2">
      <c r="I667" t="str">
        <f>IFERROR(IF(VLOOKUP(A667,'Resources Final'!B:F,5,FALSE)=0,"",VLOOKUP(A667,'Resources Final'!B:F,5,FALSE)),"")</f>
        <v/>
      </c>
      <c r="T667" s="9" t="s">
        <v>1123</v>
      </c>
      <c r="U667" s="10">
        <v>4914</v>
      </c>
      <c r="V667" s="10"/>
      <c r="W667" s="10"/>
      <c r="X667" s="10">
        <v>4914</v>
      </c>
    </row>
    <row r="668" spans="9:24" x14ac:dyDescent="0.2">
      <c r="I668" t="str">
        <f>IFERROR(IF(VLOOKUP(A668,'Resources Final'!B:F,5,FALSE)=0,"",VLOOKUP(A668,'Resources Final'!B:F,5,FALSE)),"")</f>
        <v/>
      </c>
      <c r="T668" s="9" t="s">
        <v>1803</v>
      </c>
      <c r="U668" s="10">
        <v>4914</v>
      </c>
      <c r="V668" s="10"/>
      <c r="W668" s="10"/>
      <c r="X668" s="10">
        <v>4914</v>
      </c>
    </row>
    <row r="669" spans="9:24" x14ac:dyDescent="0.2">
      <c r="I669" t="str">
        <f>IFERROR(IF(VLOOKUP(A669,'Resources Final'!B:F,5,FALSE)=0,"",VLOOKUP(A669,'Resources Final'!B:F,5,FALSE)),"")</f>
        <v/>
      </c>
      <c r="T669" s="9" t="s">
        <v>1108</v>
      </c>
      <c r="U669" s="10">
        <v>4914</v>
      </c>
      <c r="V669" s="10"/>
      <c r="W669" s="10"/>
      <c r="X669" s="10">
        <v>4914</v>
      </c>
    </row>
    <row r="670" spans="9:24" x14ac:dyDescent="0.2">
      <c r="I670" t="str">
        <f>IFERROR(IF(VLOOKUP(A670,'Resources Final'!B:F,5,FALSE)=0,"",VLOOKUP(A670,'Resources Final'!B:F,5,FALSE)),"")</f>
        <v/>
      </c>
      <c r="T670" s="9" t="s">
        <v>1641</v>
      </c>
      <c r="U670" s="10">
        <v>4914</v>
      </c>
      <c r="V670" s="10"/>
      <c r="W670" s="10"/>
      <c r="X670" s="10">
        <v>4914</v>
      </c>
    </row>
    <row r="671" spans="9:24" x14ac:dyDescent="0.2">
      <c r="I671" t="str">
        <f>IFERROR(IF(VLOOKUP(A671,'Resources Final'!B:F,5,FALSE)=0,"",VLOOKUP(A671,'Resources Final'!B:F,5,FALSE)),"")</f>
        <v/>
      </c>
      <c r="T671" s="9" t="s">
        <v>229</v>
      </c>
      <c r="U671" s="10">
        <v>4914</v>
      </c>
      <c r="V671" s="10"/>
      <c r="W671" s="10"/>
      <c r="X671" s="10">
        <v>4914</v>
      </c>
    </row>
    <row r="672" spans="9:24" x14ac:dyDescent="0.2">
      <c r="I672" t="str">
        <f>IFERROR(IF(VLOOKUP(A672,'Resources Final'!B:F,5,FALSE)=0,"",VLOOKUP(A672,'Resources Final'!B:F,5,FALSE)),"")</f>
        <v/>
      </c>
      <c r="T672" s="9" t="s">
        <v>409</v>
      </c>
      <c r="U672" s="10">
        <v>4914</v>
      </c>
      <c r="V672" s="10"/>
      <c r="W672" s="10"/>
      <c r="X672" s="10">
        <v>4914</v>
      </c>
    </row>
    <row r="673" spans="9:24" x14ac:dyDescent="0.2">
      <c r="I673" t="str">
        <f>IFERROR(IF(VLOOKUP(A673,'Resources Final'!B:F,5,FALSE)=0,"",VLOOKUP(A673,'Resources Final'!B:F,5,FALSE)),"")</f>
        <v/>
      </c>
      <c r="T673" s="9" t="s">
        <v>430</v>
      </c>
      <c r="U673" s="10">
        <v>4914</v>
      </c>
      <c r="V673" s="10"/>
      <c r="W673" s="10"/>
      <c r="X673" s="10">
        <v>4914</v>
      </c>
    </row>
    <row r="674" spans="9:24" x14ac:dyDescent="0.2">
      <c r="I674" t="str">
        <f>IFERROR(IF(VLOOKUP(A674,'Resources Final'!B:F,5,FALSE)=0,"",VLOOKUP(A674,'Resources Final'!B:F,5,FALSE)),"")</f>
        <v/>
      </c>
      <c r="T674" s="9" t="s">
        <v>840</v>
      </c>
      <c r="U674" s="10">
        <v>4914</v>
      </c>
      <c r="V674" s="10"/>
      <c r="W674" s="10"/>
      <c r="X674" s="10">
        <v>4914</v>
      </c>
    </row>
    <row r="675" spans="9:24" x14ac:dyDescent="0.2">
      <c r="I675" t="str">
        <f>IFERROR(IF(VLOOKUP(A675,'Resources Final'!B:F,5,FALSE)=0,"",VLOOKUP(A675,'Resources Final'!B:F,5,FALSE)),"")</f>
        <v/>
      </c>
      <c r="T675" s="9" t="s">
        <v>527</v>
      </c>
      <c r="U675" s="10">
        <v>4914</v>
      </c>
      <c r="V675" s="10"/>
      <c r="W675" s="10"/>
      <c r="X675" s="10">
        <v>4914</v>
      </c>
    </row>
    <row r="676" spans="9:24" x14ac:dyDescent="0.2">
      <c r="I676" t="str">
        <f>IFERROR(IF(VLOOKUP(A676,'Resources Final'!B:F,5,FALSE)=0,"",VLOOKUP(A676,'Resources Final'!B:F,5,FALSE)),"")</f>
        <v/>
      </c>
      <c r="T676" s="9" t="s">
        <v>2556</v>
      </c>
      <c r="U676" s="10">
        <v>4908</v>
      </c>
      <c r="V676" s="10"/>
      <c r="W676" s="10"/>
      <c r="X676" s="10">
        <v>4908</v>
      </c>
    </row>
    <row r="677" spans="9:24" x14ac:dyDescent="0.2">
      <c r="I677" t="str">
        <f>IFERROR(IF(VLOOKUP(A677,'Resources Final'!B:F,5,FALSE)=0,"",VLOOKUP(A677,'Resources Final'!B:F,5,FALSE)),"")</f>
        <v/>
      </c>
      <c r="T677" s="9" t="s">
        <v>4394</v>
      </c>
      <c r="U677" s="10">
        <v>4875</v>
      </c>
      <c r="V677" s="10"/>
      <c r="W677" s="10"/>
      <c r="X677" s="10">
        <v>4875</v>
      </c>
    </row>
    <row r="678" spans="9:24" x14ac:dyDescent="0.2">
      <c r="I678" t="str">
        <f>IFERROR(IF(VLOOKUP(A678,'Resources Final'!B:F,5,FALSE)=0,"",VLOOKUP(A678,'Resources Final'!B:F,5,FALSE)),"")</f>
        <v/>
      </c>
      <c r="T678" s="9" t="s">
        <v>2298</v>
      </c>
      <c r="U678" s="10">
        <v>4800</v>
      </c>
      <c r="V678" s="10"/>
      <c r="W678" s="10"/>
      <c r="X678" s="10">
        <v>4800</v>
      </c>
    </row>
    <row r="679" spans="9:24" x14ac:dyDescent="0.2">
      <c r="I679" t="str">
        <f>IFERROR(IF(VLOOKUP(A679,'Resources Final'!B:F,5,FALSE)=0,"",VLOOKUP(A679,'Resources Final'!B:F,5,FALSE)),"")</f>
        <v/>
      </c>
      <c r="T679" s="9" t="s">
        <v>721</v>
      </c>
      <c r="U679" s="10">
        <v>4791</v>
      </c>
      <c r="V679" s="10"/>
      <c r="W679" s="10"/>
      <c r="X679" s="10">
        <v>4791</v>
      </c>
    </row>
    <row r="680" spans="9:24" x14ac:dyDescent="0.2">
      <c r="I680" t="str">
        <f>IFERROR(IF(VLOOKUP(A680,'Resources Final'!B:F,5,FALSE)=0,"",VLOOKUP(A680,'Resources Final'!B:F,5,FALSE)),"")</f>
        <v/>
      </c>
      <c r="T680" s="9" t="s">
        <v>3665</v>
      </c>
      <c r="U680" s="10">
        <v>4726</v>
      </c>
      <c r="V680" s="10"/>
      <c r="W680" s="10"/>
      <c r="X680" s="10">
        <v>4726</v>
      </c>
    </row>
    <row r="681" spans="9:24" x14ac:dyDescent="0.2">
      <c r="I681" t="str">
        <f>IFERROR(IF(VLOOKUP(A681,'Resources Final'!B:F,5,FALSE)=0,"",VLOOKUP(A681,'Resources Final'!B:F,5,FALSE)),"")</f>
        <v/>
      </c>
      <c r="T681" s="9" t="s">
        <v>4573</v>
      </c>
      <c r="U681" s="10">
        <v>4725</v>
      </c>
      <c r="V681" s="10"/>
      <c r="W681" s="10"/>
      <c r="X681" s="10">
        <v>4725</v>
      </c>
    </row>
    <row r="682" spans="9:24" x14ac:dyDescent="0.2">
      <c r="I682" t="str">
        <f>IFERROR(IF(VLOOKUP(A682,'Resources Final'!B:F,5,FALSE)=0,"",VLOOKUP(A682,'Resources Final'!B:F,5,FALSE)),"")</f>
        <v/>
      </c>
      <c r="T682" s="9" t="s">
        <v>4337</v>
      </c>
      <c r="U682" s="10">
        <v>4725</v>
      </c>
      <c r="V682" s="10"/>
      <c r="W682" s="10"/>
      <c r="X682" s="10">
        <v>4725</v>
      </c>
    </row>
    <row r="683" spans="9:24" x14ac:dyDescent="0.2">
      <c r="I683" t="str">
        <f>IFERROR(IF(VLOOKUP(A683,'Resources Final'!B:F,5,FALSE)=0,"",VLOOKUP(A683,'Resources Final'!B:F,5,FALSE)),"")</f>
        <v/>
      </c>
      <c r="T683" s="9" t="s">
        <v>4477</v>
      </c>
      <c r="U683" s="10">
        <v>4725</v>
      </c>
      <c r="V683" s="10"/>
      <c r="W683" s="10"/>
      <c r="X683" s="10">
        <v>4725</v>
      </c>
    </row>
    <row r="684" spans="9:24" x14ac:dyDescent="0.2">
      <c r="I684" t="str">
        <f>IFERROR(IF(VLOOKUP(A684,'Resources Final'!B:F,5,FALSE)=0,"",VLOOKUP(A684,'Resources Final'!B:F,5,FALSE)),"")</f>
        <v/>
      </c>
      <c r="T684" s="9" t="s">
        <v>4464</v>
      </c>
      <c r="U684" s="10">
        <v>4725</v>
      </c>
      <c r="V684" s="10"/>
      <c r="W684" s="10"/>
      <c r="X684" s="10">
        <v>4725</v>
      </c>
    </row>
    <row r="685" spans="9:24" x14ac:dyDescent="0.2">
      <c r="I685" t="str">
        <f>IFERROR(IF(VLOOKUP(A685,'Resources Final'!B:F,5,FALSE)=0,"",VLOOKUP(A685,'Resources Final'!B:F,5,FALSE)),"")</f>
        <v/>
      </c>
      <c r="T685" s="9" t="s">
        <v>4649</v>
      </c>
      <c r="U685" s="10">
        <v>4725</v>
      </c>
      <c r="V685" s="10"/>
      <c r="W685" s="10"/>
      <c r="X685" s="10">
        <v>4725</v>
      </c>
    </row>
    <row r="686" spans="9:24" x14ac:dyDescent="0.2">
      <c r="I686" t="str">
        <f>IFERROR(IF(VLOOKUP(A686,'Resources Final'!B:F,5,FALSE)=0,"",VLOOKUP(A686,'Resources Final'!B:F,5,FALSE)),"")</f>
        <v/>
      </c>
      <c r="T686" s="9" t="s">
        <v>4365</v>
      </c>
      <c r="U686" s="10">
        <v>4725</v>
      </c>
      <c r="V686" s="10"/>
      <c r="W686" s="10"/>
      <c r="X686" s="10">
        <v>4725</v>
      </c>
    </row>
    <row r="687" spans="9:24" x14ac:dyDescent="0.2">
      <c r="I687" t="str">
        <f>IFERROR(IF(VLOOKUP(A687,'Resources Final'!B:F,5,FALSE)=0,"",VLOOKUP(A687,'Resources Final'!B:F,5,FALSE)),"")</f>
        <v/>
      </c>
      <c r="T687" s="9" t="s">
        <v>4537</v>
      </c>
      <c r="U687" s="10">
        <v>4725</v>
      </c>
      <c r="V687" s="10"/>
      <c r="W687" s="10"/>
      <c r="X687" s="10">
        <v>4725</v>
      </c>
    </row>
    <row r="688" spans="9:24" x14ac:dyDescent="0.2">
      <c r="I688" t="str">
        <f>IFERROR(IF(VLOOKUP(A688,'Resources Final'!B:F,5,FALSE)=0,"",VLOOKUP(A688,'Resources Final'!B:F,5,FALSE)),"")</f>
        <v/>
      </c>
      <c r="T688" s="9" t="s">
        <v>3867</v>
      </c>
      <c r="U688" s="10">
        <v>4725</v>
      </c>
      <c r="V688" s="10"/>
      <c r="W688" s="10"/>
      <c r="X688" s="10">
        <v>4725</v>
      </c>
    </row>
    <row r="689" spans="9:24" x14ac:dyDescent="0.2">
      <c r="I689" t="str">
        <f>IFERROR(IF(VLOOKUP(A689,'Resources Final'!B:F,5,FALSE)=0,"",VLOOKUP(A689,'Resources Final'!B:F,5,FALSE)),"")</f>
        <v/>
      </c>
      <c r="T689" s="9" t="s">
        <v>4336</v>
      </c>
      <c r="U689" s="10">
        <v>4725</v>
      </c>
      <c r="V689" s="10"/>
      <c r="W689" s="10"/>
      <c r="X689" s="10">
        <v>4725</v>
      </c>
    </row>
    <row r="690" spans="9:24" x14ac:dyDescent="0.2">
      <c r="I690" t="str">
        <f>IFERROR(IF(VLOOKUP(A690,'Resources Final'!B:F,5,FALSE)=0,"",VLOOKUP(A690,'Resources Final'!B:F,5,FALSE)),"")</f>
        <v/>
      </c>
      <c r="T690" s="9" t="s">
        <v>4548</v>
      </c>
      <c r="U690" s="10">
        <v>4725</v>
      </c>
      <c r="V690" s="10"/>
      <c r="W690" s="10"/>
      <c r="X690" s="10">
        <v>4725</v>
      </c>
    </row>
    <row r="691" spans="9:24" x14ac:dyDescent="0.2">
      <c r="I691" t="str">
        <f>IFERROR(IF(VLOOKUP(A691,'Resources Final'!B:F,5,FALSE)=0,"",VLOOKUP(A691,'Resources Final'!B:F,5,FALSE)),"")</f>
        <v/>
      </c>
      <c r="T691" s="9" t="s">
        <v>3119</v>
      </c>
      <c r="U691" s="10">
        <v>4725</v>
      </c>
      <c r="V691" s="10"/>
      <c r="W691" s="10"/>
      <c r="X691" s="10">
        <v>4725</v>
      </c>
    </row>
    <row r="692" spans="9:24" x14ac:dyDescent="0.2">
      <c r="I692" t="str">
        <f>IFERROR(IF(VLOOKUP(A692,'Resources Final'!B:F,5,FALSE)=0,"",VLOOKUP(A692,'Resources Final'!B:F,5,FALSE)),"")</f>
        <v/>
      </c>
      <c r="T692" s="9" t="s">
        <v>2405</v>
      </c>
      <c r="U692" s="10">
        <v>4725</v>
      </c>
      <c r="V692" s="10"/>
      <c r="W692" s="10"/>
      <c r="X692" s="10">
        <v>4725</v>
      </c>
    </row>
    <row r="693" spans="9:24" x14ac:dyDescent="0.2">
      <c r="I693" t="str">
        <f>IFERROR(IF(VLOOKUP(A693,'Resources Final'!B:F,5,FALSE)=0,"",VLOOKUP(A693,'Resources Final'!B:F,5,FALSE)),"")</f>
        <v/>
      </c>
      <c r="T693" s="9" t="s">
        <v>4631</v>
      </c>
      <c r="U693" s="10">
        <v>4725</v>
      </c>
      <c r="V693" s="10"/>
      <c r="W693" s="10"/>
      <c r="X693" s="10">
        <v>4725</v>
      </c>
    </row>
    <row r="694" spans="9:24" x14ac:dyDescent="0.2">
      <c r="I694" t="str">
        <f>IFERROR(IF(VLOOKUP(A694,'Resources Final'!B:F,5,FALSE)=0,"",VLOOKUP(A694,'Resources Final'!B:F,5,FALSE)),"")</f>
        <v/>
      </c>
      <c r="T694" s="9" t="s">
        <v>4360</v>
      </c>
      <c r="U694" s="10">
        <v>4725</v>
      </c>
      <c r="V694" s="10"/>
      <c r="W694" s="10"/>
      <c r="X694" s="10">
        <v>4725</v>
      </c>
    </row>
    <row r="695" spans="9:24" x14ac:dyDescent="0.2">
      <c r="I695" t="str">
        <f>IFERROR(IF(VLOOKUP(A695,'Resources Final'!B:F,5,FALSE)=0,"",VLOOKUP(A695,'Resources Final'!B:F,5,FALSE)),"")</f>
        <v/>
      </c>
      <c r="T695" s="9" t="s">
        <v>4460</v>
      </c>
      <c r="U695" s="10">
        <v>4725</v>
      </c>
      <c r="V695" s="10"/>
      <c r="W695" s="10"/>
      <c r="X695" s="10">
        <v>4725</v>
      </c>
    </row>
    <row r="696" spans="9:24" x14ac:dyDescent="0.2">
      <c r="I696" t="str">
        <f>IFERROR(IF(VLOOKUP(A696,'Resources Final'!B:F,5,FALSE)=0,"",VLOOKUP(A696,'Resources Final'!B:F,5,FALSE)),"")</f>
        <v/>
      </c>
      <c r="T696" s="9" t="s">
        <v>2525</v>
      </c>
      <c r="U696" s="10">
        <v>4725</v>
      </c>
      <c r="V696" s="10"/>
      <c r="W696" s="10"/>
      <c r="X696" s="10">
        <v>4725</v>
      </c>
    </row>
    <row r="697" spans="9:24" x14ac:dyDescent="0.2">
      <c r="I697" t="str">
        <f>IFERROR(IF(VLOOKUP(A697,'Resources Final'!B:F,5,FALSE)=0,"",VLOOKUP(A697,'Resources Final'!B:F,5,FALSE)),"")</f>
        <v/>
      </c>
      <c r="T697" s="9" t="s">
        <v>4562</v>
      </c>
      <c r="U697" s="10">
        <v>4725</v>
      </c>
      <c r="V697" s="10"/>
      <c r="W697" s="10"/>
      <c r="X697" s="10">
        <v>4725</v>
      </c>
    </row>
    <row r="698" spans="9:24" x14ac:dyDescent="0.2">
      <c r="I698" t="str">
        <f>IFERROR(IF(VLOOKUP(A698,'Resources Final'!B:F,5,FALSE)=0,"",VLOOKUP(A698,'Resources Final'!B:F,5,FALSE)),"")</f>
        <v/>
      </c>
      <c r="T698" s="9" t="s">
        <v>2540</v>
      </c>
      <c r="U698" s="10">
        <v>4725</v>
      </c>
      <c r="V698" s="10"/>
      <c r="W698" s="10"/>
      <c r="X698" s="10">
        <v>4725</v>
      </c>
    </row>
    <row r="699" spans="9:24" x14ac:dyDescent="0.2">
      <c r="I699" t="str">
        <f>IFERROR(IF(VLOOKUP(A699,'Resources Final'!B:F,5,FALSE)=0,"",VLOOKUP(A699,'Resources Final'!B:F,5,FALSE)),"")</f>
        <v/>
      </c>
      <c r="T699" s="9" t="s">
        <v>4305</v>
      </c>
      <c r="U699" s="10">
        <v>4725</v>
      </c>
      <c r="V699" s="10"/>
      <c r="W699" s="10"/>
      <c r="X699" s="10">
        <v>4725</v>
      </c>
    </row>
    <row r="700" spans="9:24" x14ac:dyDescent="0.2">
      <c r="I700" t="str">
        <f>IFERROR(IF(VLOOKUP(A700,'Resources Final'!B:F,5,FALSE)=0,"",VLOOKUP(A700,'Resources Final'!B:F,5,FALSE)),"")</f>
        <v/>
      </c>
      <c r="T700" s="9" t="s">
        <v>4525</v>
      </c>
      <c r="U700" s="10">
        <v>4725</v>
      </c>
      <c r="V700" s="10"/>
      <c r="W700" s="10"/>
      <c r="X700" s="10">
        <v>4725</v>
      </c>
    </row>
    <row r="701" spans="9:24" x14ac:dyDescent="0.2">
      <c r="I701" t="str">
        <f>IFERROR(IF(VLOOKUP(A701,'Resources Final'!B:F,5,FALSE)=0,"",VLOOKUP(A701,'Resources Final'!B:F,5,FALSE)),"")</f>
        <v/>
      </c>
      <c r="T701" s="9" t="s">
        <v>4572</v>
      </c>
      <c r="U701" s="10">
        <v>4725</v>
      </c>
      <c r="V701" s="10"/>
      <c r="W701" s="10"/>
      <c r="X701" s="10">
        <v>4725</v>
      </c>
    </row>
    <row r="702" spans="9:24" x14ac:dyDescent="0.2">
      <c r="I702" t="str">
        <f>IFERROR(IF(VLOOKUP(A702,'Resources Final'!B:F,5,FALSE)=0,"",VLOOKUP(A702,'Resources Final'!B:F,5,FALSE)),"")</f>
        <v/>
      </c>
      <c r="T702" s="9" t="s">
        <v>4515</v>
      </c>
      <c r="U702" s="10">
        <v>4725</v>
      </c>
      <c r="V702" s="10"/>
      <c r="W702" s="10"/>
      <c r="X702" s="10">
        <v>4725</v>
      </c>
    </row>
    <row r="703" spans="9:24" x14ac:dyDescent="0.2">
      <c r="I703" t="str">
        <f>IFERROR(IF(VLOOKUP(A703,'Resources Final'!B:F,5,FALSE)=0,"",VLOOKUP(A703,'Resources Final'!B:F,5,FALSE)),"")</f>
        <v/>
      </c>
      <c r="T703" s="9" t="s">
        <v>1503</v>
      </c>
      <c r="U703" s="10">
        <v>4725</v>
      </c>
      <c r="V703" s="10"/>
      <c r="W703" s="10"/>
      <c r="X703" s="10">
        <v>4725</v>
      </c>
    </row>
    <row r="704" spans="9:24" x14ac:dyDescent="0.2">
      <c r="I704" t="str">
        <f>IFERROR(IF(VLOOKUP(A704,'Resources Final'!B:F,5,FALSE)=0,"",VLOOKUP(A704,'Resources Final'!B:F,5,FALSE)),"")</f>
        <v/>
      </c>
      <c r="T704" s="9" t="s">
        <v>1248</v>
      </c>
      <c r="U704" s="10">
        <v>4725</v>
      </c>
      <c r="V704" s="10"/>
      <c r="W704" s="10"/>
      <c r="X704" s="10">
        <v>4725</v>
      </c>
    </row>
    <row r="705" spans="9:24" x14ac:dyDescent="0.2">
      <c r="I705" t="str">
        <f>IFERROR(IF(VLOOKUP(A705,'Resources Final'!B:F,5,FALSE)=0,"",VLOOKUP(A705,'Resources Final'!B:F,5,FALSE)),"")</f>
        <v/>
      </c>
      <c r="T705" s="9" t="s">
        <v>1516</v>
      </c>
      <c r="U705" s="10">
        <v>4725</v>
      </c>
      <c r="V705" s="10"/>
      <c r="W705" s="10"/>
      <c r="X705" s="10">
        <v>4725</v>
      </c>
    </row>
    <row r="706" spans="9:24" x14ac:dyDescent="0.2">
      <c r="I706" t="str">
        <f>IFERROR(IF(VLOOKUP(A706,'Resources Final'!B:F,5,FALSE)=0,"",VLOOKUP(A706,'Resources Final'!B:F,5,FALSE)),"")</f>
        <v/>
      </c>
      <c r="T706" s="9" t="s">
        <v>4643</v>
      </c>
      <c r="U706" s="10">
        <v>4725</v>
      </c>
      <c r="V706" s="10"/>
      <c r="W706" s="10"/>
      <c r="X706" s="10">
        <v>4725</v>
      </c>
    </row>
    <row r="707" spans="9:24" x14ac:dyDescent="0.2">
      <c r="I707" t="str">
        <f>IFERROR(IF(VLOOKUP(A707,'Resources Final'!B:F,5,FALSE)=0,"",VLOOKUP(A707,'Resources Final'!B:F,5,FALSE)),"")</f>
        <v/>
      </c>
      <c r="T707" s="9" t="s">
        <v>4484</v>
      </c>
      <c r="U707" s="10">
        <v>4725</v>
      </c>
      <c r="V707" s="10"/>
      <c r="W707" s="10"/>
      <c r="X707" s="10">
        <v>4725</v>
      </c>
    </row>
    <row r="708" spans="9:24" x14ac:dyDescent="0.2">
      <c r="I708" t="str">
        <f>IFERROR(IF(VLOOKUP(A708,'Resources Final'!B:F,5,FALSE)=0,"",VLOOKUP(A708,'Resources Final'!B:F,5,FALSE)),"")</f>
        <v/>
      </c>
      <c r="T708" s="9" t="s">
        <v>697</v>
      </c>
      <c r="U708" s="10">
        <v>4725</v>
      </c>
      <c r="V708" s="10"/>
      <c r="W708" s="10"/>
      <c r="X708" s="10">
        <v>4725</v>
      </c>
    </row>
    <row r="709" spans="9:24" x14ac:dyDescent="0.2">
      <c r="I709" t="str">
        <f>IFERROR(IF(VLOOKUP(A709,'Resources Final'!B:F,5,FALSE)=0,"",VLOOKUP(A709,'Resources Final'!B:F,5,FALSE)),"")</f>
        <v/>
      </c>
      <c r="T709" s="9" t="s">
        <v>498</v>
      </c>
      <c r="U709" s="10">
        <v>4725</v>
      </c>
      <c r="V709" s="10"/>
      <c r="W709" s="10"/>
      <c r="X709" s="10">
        <v>4725</v>
      </c>
    </row>
    <row r="710" spans="9:24" x14ac:dyDescent="0.2">
      <c r="I710" t="str">
        <f>IFERROR(IF(VLOOKUP(A710,'Resources Final'!B:F,5,FALSE)=0,"",VLOOKUP(A710,'Resources Final'!B:F,5,FALSE)),"")</f>
        <v/>
      </c>
      <c r="T710" s="9" t="s">
        <v>4354</v>
      </c>
      <c r="U710" s="10">
        <v>4725</v>
      </c>
      <c r="V710" s="10"/>
      <c r="W710" s="10"/>
      <c r="X710" s="10">
        <v>4725</v>
      </c>
    </row>
    <row r="711" spans="9:24" x14ac:dyDescent="0.2">
      <c r="I711" t="str">
        <f>IFERROR(IF(VLOOKUP(A711,'Resources Final'!B:F,5,FALSE)=0,"",VLOOKUP(A711,'Resources Final'!B:F,5,FALSE)),"")</f>
        <v/>
      </c>
      <c r="T711" s="9" t="s">
        <v>4280</v>
      </c>
      <c r="U711" s="10">
        <v>4725</v>
      </c>
      <c r="V711" s="10"/>
      <c r="W711" s="10"/>
      <c r="X711" s="10">
        <v>4725</v>
      </c>
    </row>
    <row r="712" spans="9:24" x14ac:dyDescent="0.2">
      <c r="I712" t="str">
        <f>IFERROR(IF(VLOOKUP(A712,'Resources Final'!B:F,5,FALSE)=0,"",VLOOKUP(A712,'Resources Final'!B:F,5,FALSE)),"")</f>
        <v/>
      </c>
      <c r="T712" s="9" t="s">
        <v>4580</v>
      </c>
      <c r="U712" s="10">
        <v>4725</v>
      </c>
      <c r="V712" s="10"/>
      <c r="W712" s="10"/>
      <c r="X712" s="10">
        <v>4725</v>
      </c>
    </row>
    <row r="713" spans="9:24" x14ac:dyDescent="0.2">
      <c r="I713" t="str">
        <f>IFERROR(IF(VLOOKUP(A713,'Resources Final'!B:F,5,FALSE)=0,"",VLOOKUP(A713,'Resources Final'!B:F,5,FALSE)),"")</f>
        <v/>
      </c>
      <c r="T713" s="9" t="s">
        <v>4468</v>
      </c>
      <c r="U713" s="10">
        <v>4725</v>
      </c>
      <c r="V713" s="10"/>
      <c r="W713" s="10"/>
      <c r="X713" s="10">
        <v>4725</v>
      </c>
    </row>
    <row r="714" spans="9:24" x14ac:dyDescent="0.2">
      <c r="I714" t="str">
        <f>IFERROR(IF(VLOOKUP(A714,'Resources Final'!B:F,5,FALSE)=0,"",VLOOKUP(A714,'Resources Final'!B:F,5,FALSE)),"")</f>
        <v/>
      </c>
      <c r="T714" s="9" t="s">
        <v>4412</v>
      </c>
      <c r="U714" s="10">
        <v>4725</v>
      </c>
      <c r="V714" s="10"/>
      <c r="W714" s="10"/>
      <c r="X714" s="10">
        <v>4725</v>
      </c>
    </row>
    <row r="715" spans="9:24" x14ac:dyDescent="0.2">
      <c r="I715" t="str">
        <f>IFERROR(IF(VLOOKUP(A715,'Resources Final'!B:F,5,FALSE)=0,"",VLOOKUP(A715,'Resources Final'!B:F,5,FALSE)),"")</f>
        <v/>
      </c>
      <c r="T715" s="9" t="s">
        <v>4590</v>
      </c>
      <c r="U715" s="10">
        <v>4725</v>
      </c>
      <c r="V715" s="10"/>
      <c r="W715" s="10"/>
      <c r="X715" s="10">
        <v>4725</v>
      </c>
    </row>
    <row r="716" spans="9:24" x14ac:dyDescent="0.2">
      <c r="I716" t="str">
        <f>IFERROR(IF(VLOOKUP(A716,'Resources Final'!B:F,5,FALSE)=0,"",VLOOKUP(A716,'Resources Final'!B:F,5,FALSE)),"")</f>
        <v/>
      </c>
      <c r="T716" s="9" t="s">
        <v>991</v>
      </c>
      <c r="U716" s="10">
        <v>4725</v>
      </c>
      <c r="V716" s="10"/>
      <c r="W716" s="10"/>
      <c r="X716" s="10">
        <v>4725</v>
      </c>
    </row>
    <row r="717" spans="9:24" x14ac:dyDescent="0.2">
      <c r="I717" t="str">
        <f>IFERROR(IF(VLOOKUP(A717,'Resources Final'!B:F,5,FALSE)=0,"",VLOOKUP(A717,'Resources Final'!B:F,5,FALSE)),"")</f>
        <v/>
      </c>
      <c r="T717" s="9" t="s">
        <v>4560</v>
      </c>
      <c r="U717" s="10">
        <v>4725</v>
      </c>
      <c r="V717" s="10"/>
      <c r="W717" s="10"/>
      <c r="X717" s="10">
        <v>4725</v>
      </c>
    </row>
    <row r="718" spans="9:24" x14ac:dyDescent="0.2">
      <c r="I718" t="str">
        <f>IFERROR(IF(VLOOKUP(A718,'Resources Final'!B:F,5,FALSE)=0,"",VLOOKUP(A718,'Resources Final'!B:F,5,FALSE)),"")</f>
        <v/>
      </c>
      <c r="T718" s="9" t="s">
        <v>4526</v>
      </c>
      <c r="U718" s="10">
        <v>4725</v>
      </c>
      <c r="V718" s="10"/>
      <c r="W718" s="10"/>
      <c r="X718" s="10">
        <v>4725</v>
      </c>
    </row>
    <row r="719" spans="9:24" x14ac:dyDescent="0.2">
      <c r="I719" t="str">
        <f>IFERROR(IF(VLOOKUP(A719,'Resources Final'!B:F,5,FALSE)=0,"",VLOOKUP(A719,'Resources Final'!B:F,5,FALSE)),"")</f>
        <v/>
      </c>
      <c r="T719" s="9" t="s">
        <v>889</v>
      </c>
      <c r="U719" s="10">
        <v>4725</v>
      </c>
      <c r="V719" s="10"/>
      <c r="W719" s="10"/>
      <c r="X719" s="10">
        <v>4725</v>
      </c>
    </row>
    <row r="720" spans="9:24" x14ac:dyDescent="0.2">
      <c r="I720" t="str">
        <f>IFERROR(IF(VLOOKUP(A720,'Resources Final'!B:F,5,FALSE)=0,"",VLOOKUP(A720,'Resources Final'!B:F,5,FALSE)),"")</f>
        <v/>
      </c>
      <c r="T720" s="9" t="s">
        <v>4626</v>
      </c>
      <c r="U720" s="10">
        <v>4725</v>
      </c>
      <c r="V720" s="10"/>
      <c r="W720" s="10"/>
      <c r="X720" s="10">
        <v>4725</v>
      </c>
    </row>
    <row r="721" spans="9:24" x14ac:dyDescent="0.2">
      <c r="I721" t="str">
        <f>IFERROR(IF(VLOOKUP(A721,'Resources Final'!B:F,5,FALSE)=0,"",VLOOKUP(A721,'Resources Final'!B:F,5,FALSE)),"")</f>
        <v/>
      </c>
      <c r="T721" s="9" t="s">
        <v>4621</v>
      </c>
      <c r="U721" s="10">
        <v>4725</v>
      </c>
      <c r="V721" s="10"/>
      <c r="W721" s="10"/>
      <c r="X721" s="10">
        <v>4725</v>
      </c>
    </row>
    <row r="722" spans="9:24" x14ac:dyDescent="0.2">
      <c r="I722" t="str">
        <f>IFERROR(IF(VLOOKUP(A722,'Resources Final'!B:F,5,FALSE)=0,"",VLOOKUP(A722,'Resources Final'!B:F,5,FALSE)),"")</f>
        <v/>
      </c>
      <c r="T722" s="9" t="s">
        <v>4476</v>
      </c>
      <c r="U722" s="10">
        <v>4725</v>
      </c>
      <c r="V722" s="10"/>
      <c r="W722" s="10"/>
      <c r="X722" s="10">
        <v>4725</v>
      </c>
    </row>
    <row r="723" spans="9:24" x14ac:dyDescent="0.2">
      <c r="I723" t="str">
        <f>IFERROR(IF(VLOOKUP(A723,'Resources Final'!B:F,5,FALSE)=0,"",VLOOKUP(A723,'Resources Final'!B:F,5,FALSE)),"")</f>
        <v/>
      </c>
      <c r="T723" s="9" t="s">
        <v>4271</v>
      </c>
      <c r="U723" s="10">
        <v>4725</v>
      </c>
      <c r="V723" s="10"/>
      <c r="W723" s="10"/>
      <c r="X723" s="10">
        <v>4725</v>
      </c>
    </row>
    <row r="724" spans="9:24" x14ac:dyDescent="0.2">
      <c r="I724" t="str">
        <f>IFERROR(IF(VLOOKUP(A724,'Resources Final'!B:F,5,FALSE)=0,"",VLOOKUP(A724,'Resources Final'!B:F,5,FALSE)),"")</f>
        <v/>
      </c>
      <c r="T724" s="9" t="s">
        <v>4536</v>
      </c>
      <c r="U724" s="10">
        <v>4719</v>
      </c>
      <c r="V724" s="10"/>
      <c r="W724" s="10"/>
      <c r="X724" s="10">
        <v>4719</v>
      </c>
    </row>
    <row r="725" spans="9:24" x14ac:dyDescent="0.2">
      <c r="I725" t="str">
        <f>IFERROR(IF(VLOOKUP(A725,'Resources Final'!B:F,5,FALSE)=0,"",VLOOKUP(A725,'Resources Final'!B:F,5,FALSE)),"")</f>
        <v/>
      </c>
      <c r="T725" s="9" t="s">
        <v>4319</v>
      </c>
      <c r="U725" s="10">
        <v>4650</v>
      </c>
      <c r="V725" s="10"/>
      <c r="W725" s="10"/>
      <c r="X725" s="10">
        <v>4650</v>
      </c>
    </row>
    <row r="726" spans="9:24" x14ac:dyDescent="0.2">
      <c r="I726" t="str">
        <f>IFERROR(IF(VLOOKUP(A726,'Resources Final'!B:F,5,FALSE)=0,"",VLOOKUP(A726,'Resources Final'!B:F,5,FALSE)),"")</f>
        <v/>
      </c>
      <c r="T726" s="9" t="s">
        <v>923</v>
      </c>
      <c r="U726" s="10">
        <v>4650</v>
      </c>
      <c r="V726" s="10"/>
      <c r="W726" s="10"/>
      <c r="X726" s="10">
        <v>4650</v>
      </c>
    </row>
    <row r="727" spans="9:24" x14ac:dyDescent="0.2">
      <c r="I727" t="str">
        <f>IFERROR(IF(VLOOKUP(A727,'Resources Final'!B:F,5,FALSE)=0,"",VLOOKUP(A727,'Resources Final'!B:F,5,FALSE)),"")</f>
        <v/>
      </c>
      <c r="T727" s="9" t="s">
        <v>30</v>
      </c>
      <c r="U727" s="10">
        <v>4642</v>
      </c>
      <c r="V727" s="10"/>
      <c r="W727" s="10"/>
      <c r="X727" s="10">
        <v>4642</v>
      </c>
    </row>
    <row r="728" spans="9:24" x14ac:dyDescent="0.2">
      <c r="I728" t="str">
        <f>IFERROR(IF(VLOOKUP(A728,'Resources Final'!B:F,5,FALSE)=0,"",VLOOKUP(A728,'Resources Final'!B:F,5,FALSE)),"")</f>
        <v/>
      </c>
      <c r="T728" s="9" t="s">
        <v>4441</v>
      </c>
      <c r="U728" s="10">
        <v>4641</v>
      </c>
      <c r="V728" s="10"/>
      <c r="W728" s="10"/>
      <c r="X728" s="10">
        <v>4641</v>
      </c>
    </row>
    <row r="729" spans="9:24" x14ac:dyDescent="0.2">
      <c r="I729" t="str">
        <f>IFERROR(IF(VLOOKUP(A729,'Resources Final'!B:F,5,FALSE)=0,"",VLOOKUP(A729,'Resources Final'!B:F,5,FALSE)),"")</f>
        <v/>
      </c>
      <c r="T729" s="9" t="s">
        <v>2497</v>
      </c>
      <c r="U729" s="10">
        <v>4605</v>
      </c>
      <c r="V729" s="10"/>
      <c r="W729" s="10"/>
      <c r="X729" s="10">
        <v>4605</v>
      </c>
    </row>
    <row r="730" spans="9:24" x14ac:dyDescent="0.2">
      <c r="I730" t="str">
        <f>IFERROR(IF(VLOOKUP(A730,'Resources Final'!B:F,5,FALSE)=0,"",VLOOKUP(A730,'Resources Final'!B:F,5,FALSE)),"")</f>
        <v/>
      </c>
      <c r="T730" s="9" t="s">
        <v>2127</v>
      </c>
      <c r="U730" s="10">
        <v>4526</v>
      </c>
      <c r="V730" s="10"/>
      <c r="W730" s="10"/>
      <c r="X730" s="10">
        <v>4526</v>
      </c>
    </row>
    <row r="731" spans="9:24" x14ac:dyDescent="0.2">
      <c r="I731" t="str">
        <f>IFERROR(IF(VLOOKUP(A731,'Resources Final'!B:F,5,FALSE)=0,"",VLOOKUP(A731,'Resources Final'!B:F,5,FALSE)),"")</f>
        <v/>
      </c>
      <c r="T731" s="9" t="s">
        <v>3192</v>
      </c>
      <c r="U731" s="10">
        <v>4500</v>
      </c>
      <c r="V731" s="10"/>
      <c r="W731" s="10"/>
      <c r="X731" s="10">
        <v>4500</v>
      </c>
    </row>
    <row r="732" spans="9:24" x14ac:dyDescent="0.2">
      <c r="I732" t="str">
        <f>IFERROR(IF(VLOOKUP(A732,'Resources Final'!B:F,5,FALSE)=0,"",VLOOKUP(A732,'Resources Final'!B:F,5,FALSE)),"")</f>
        <v/>
      </c>
      <c r="T732" s="9" t="s">
        <v>4034</v>
      </c>
      <c r="U732" s="10"/>
      <c r="V732" s="10"/>
      <c r="W732" s="10">
        <v>4500</v>
      </c>
      <c r="X732" s="10">
        <v>4500</v>
      </c>
    </row>
    <row r="733" spans="9:24" x14ac:dyDescent="0.2">
      <c r="I733" t="str">
        <f>IFERROR(IF(VLOOKUP(A733,'Resources Final'!B:F,5,FALSE)=0,"",VLOOKUP(A733,'Resources Final'!B:F,5,FALSE)),"")</f>
        <v/>
      </c>
      <c r="T733" s="9" t="s">
        <v>4108</v>
      </c>
      <c r="U733" s="10"/>
      <c r="V733" s="10"/>
      <c r="W733" s="10">
        <v>4500</v>
      </c>
      <c r="X733" s="10">
        <v>4500</v>
      </c>
    </row>
    <row r="734" spans="9:24" x14ac:dyDescent="0.2">
      <c r="I734" t="str">
        <f>IFERROR(IF(VLOOKUP(A734,'Resources Final'!B:F,5,FALSE)=0,"",VLOOKUP(A734,'Resources Final'!B:F,5,FALSE)),"")</f>
        <v/>
      </c>
      <c r="T734" s="9" t="s">
        <v>3244</v>
      </c>
      <c r="U734" s="10"/>
      <c r="V734" s="10"/>
      <c r="W734" s="10">
        <v>4500</v>
      </c>
      <c r="X734" s="10">
        <v>4500</v>
      </c>
    </row>
    <row r="735" spans="9:24" x14ac:dyDescent="0.2">
      <c r="I735" t="str">
        <f>IFERROR(IF(VLOOKUP(A735,'Resources Final'!B:F,5,FALSE)=0,"",VLOOKUP(A735,'Resources Final'!B:F,5,FALSE)),"")</f>
        <v/>
      </c>
      <c r="T735" s="9" t="s">
        <v>3684</v>
      </c>
      <c r="U735" s="10"/>
      <c r="V735" s="10"/>
      <c r="W735" s="10">
        <v>4500</v>
      </c>
      <c r="X735" s="10">
        <v>4500</v>
      </c>
    </row>
    <row r="736" spans="9:24" x14ac:dyDescent="0.2">
      <c r="I736" t="str">
        <f>IFERROR(IF(VLOOKUP(A736,'Resources Final'!B:F,5,FALSE)=0,"",VLOOKUP(A736,'Resources Final'!B:F,5,FALSE)),"")</f>
        <v/>
      </c>
      <c r="T736" s="9" t="s">
        <v>3196</v>
      </c>
      <c r="U736" s="10">
        <v>4500</v>
      </c>
      <c r="V736" s="10"/>
      <c r="W736" s="10"/>
      <c r="X736" s="10">
        <v>4500</v>
      </c>
    </row>
    <row r="737" spans="9:24" x14ac:dyDescent="0.2">
      <c r="I737" t="str">
        <f>IFERROR(IF(VLOOKUP(A737,'Resources Final'!B:F,5,FALSE)=0,"",VLOOKUP(A737,'Resources Final'!B:F,5,FALSE)),"")</f>
        <v/>
      </c>
      <c r="T737" s="9" t="s">
        <v>3067</v>
      </c>
      <c r="U737" s="10"/>
      <c r="V737" s="10"/>
      <c r="W737" s="10">
        <v>4500</v>
      </c>
      <c r="X737" s="10">
        <v>4500</v>
      </c>
    </row>
    <row r="738" spans="9:24" x14ac:dyDescent="0.2">
      <c r="I738" t="str">
        <f>IFERROR(IF(VLOOKUP(A738,'Resources Final'!B:F,5,FALSE)=0,"",VLOOKUP(A738,'Resources Final'!B:F,5,FALSE)),"")</f>
        <v/>
      </c>
      <c r="T738" s="9" t="s">
        <v>3299</v>
      </c>
      <c r="U738" s="10"/>
      <c r="V738" s="10"/>
      <c r="W738" s="10">
        <v>4500</v>
      </c>
      <c r="X738" s="10">
        <v>4500</v>
      </c>
    </row>
    <row r="739" spans="9:24" x14ac:dyDescent="0.2">
      <c r="I739" t="str">
        <f>IFERROR(IF(VLOOKUP(A739,'Resources Final'!B:F,5,FALSE)=0,"",VLOOKUP(A739,'Resources Final'!B:F,5,FALSE)),"")</f>
        <v/>
      </c>
      <c r="T739" s="9" t="s">
        <v>4096</v>
      </c>
      <c r="U739" s="10">
        <v>4500</v>
      </c>
      <c r="V739" s="10"/>
      <c r="W739" s="10"/>
      <c r="X739" s="10">
        <v>4500</v>
      </c>
    </row>
    <row r="740" spans="9:24" x14ac:dyDescent="0.2">
      <c r="I740" t="str">
        <f>IFERROR(IF(VLOOKUP(A740,'Resources Final'!B:F,5,FALSE)=0,"",VLOOKUP(A740,'Resources Final'!B:F,5,FALSE)),"")</f>
        <v/>
      </c>
      <c r="T740" s="9" t="s">
        <v>3916</v>
      </c>
      <c r="U740" s="10">
        <v>4500</v>
      </c>
      <c r="V740" s="10"/>
      <c r="W740" s="10"/>
      <c r="X740" s="10">
        <v>4500</v>
      </c>
    </row>
    <row r="741" spans="9:24" x14ac:dyDescent="0.2">
      <c r="I741" t="str">
        <f>IFERROR(IF(VLOOKUP(A741,'Resources Final'!B:F,5,FALSE)=0,"",VLOOKUP(A741,'Resources Final'!B:F,5,FALSE)),"")</f>
        <v/>
      </c>
      <c r="T741" s="9" t="s">
        <v>3874</v>
      </c>
      <c r="U741" s="10"/>
      <c r="V741" s="10"/>
      <c r="W741" s="10">
        <v>4500</v>
      </c>
      <c r="X741" s="10">
        <v>4500</v>
      </c>
    </row>
    <row r="742" spans="9:24" x14ac:dyDescent="0.2">
      <c r="I742" t="str">
        <f>IFERROR(IF(VLOOKUP(A742,'Resources Final'!B:F,5,FALSE)=0,"",VLOOKUP(A742,'Resources Final'!B:F,5,FALSE)),"")</f>
        <v/>
      </c>
      <c r="T742" s="9" t="s">
        <v>3279</v>
      </c>
      <c r="U742" s="10"/>
      <c r="V742" s="10"/>
      <c r="W742" s="10">
        <v>4500</v>
      </c>
      <c r="X742" s="10">
        <v>4500</v>
      </c>
    </row>
    <row r="743" spans="9:24" x14ac:dyDescent="0.2">
      <c r="I743" t="str">
        <f>IFERROR(IF(VLOOKUP(A743,'Resources Final'!B:F,5,FALSE)=0,"",VLOOKUP(A743,'Resources Final'!B:F,5,FALSE)),"")</f>
        <v/>
      </c>
      <c r="T743" s="9" t="s">
        <v>4036</v>
      </c>
      <c r="U743" s="10"/>
      <c r="V743" s="10"/>
      <c r="W743" s="10">
        <v>4500</v>
      </c>
      <c r="X743" s="10">
        <v>4500</v>
      </c>
    </row>
    <row r="744" spans="9:24" x14ac:dyDescent="0.2">
      <c r="I744" t="str">
        <f>IFERROR(IF(VLOOKUP(A744,'Resources Final'!B:F,5,FALSE)=0,"",VLOOKUP(A744,'Resources Final'!B:F,5,FALSE)),"")</f>
        <v/>
      </c>
      <c r="T744" s="9" t="s">
        <v>3513</v>
      </c>
      <c r="U744" s="10">
        <v>4500</v>
      </c>
      <c r="V744" s="10"/>
      <c r="W744" s="10"/>
      <c r="X744" s="10">
        <v>4500</v>
      </c>
    </row>
    <row r="745" spans="9:24" x14ac:dyDescent="0.2">
      <c r="I745" t="str">
        <f>IFERROR(IF(VLOOKUP(A745,'Resources Final'!B:F,5,FALSE)=0,"",VLOOKUP(A745,'Resources Final'!B:F,5,FALSE)),"")</f>
        <v/>
      </c>
      <c r="T745" s="9" t="s">
        <v>3191</v>
      </c>
      <c r="U745" s="10">
        <v>4500</v>
      </c>
      <c r="V745" s="10"/>
      <c r="W745" s="10"/>
      <c r="X745" s="10">
        <v>4500</v>
      </c>
    </row>
    <row r="746" spans="9:24" x14ac:dyDescent="0.2">
      <c r="I746" t="str">
        <f>IFERROR(IF(VLOOKUP(A746,'Resources Final'!B:F,5,FALSE)=0,"",VLOOKUP(A746,'Resources Final'!B:F,5,FALSE)),"")</f>
        <v/>
      </c>
      <c r="T746" s="9" t="s">
        <v>3134</v>
      </c>
      <c r="U746" s="10"/>
      <c r="V746" s="10"/>
      <c r="W746" s="10">
        <v>4500</v>
      </c>
      <c r="X746" s="10">
        <v>4500</v>
      </c>
    </row>
    <row r="747" spans="9:24" x14ac:dyDescent="0.2">
      <c r="I747" t="str">
        <f>IFERROR(IF(VLOOKUP(A747,'Resources Final'!B:F,5,FALSE)=0,"",VLOOKUP(A747,'Resources Final'!B:F,5,FALSE)),"")</f>
        <v/>
      </c>
      <c r="T747" s="9" t="s">
        <v>3195</v>
      </c>
      <c r="U747" s="10">
        <v>4500</v>
      </c>
      <c r="V747" s="10"/>
      <c r="W747" s="10"/>
      <c r="X747" s="10">
        <v>4500</v>
      </c>
    </row>
    <row r="748" spans="9:24" x14ac:dyDescent="0.2">
      <c r="I748" t="str">
        <f>IFERROR(IF(VLOOKUP(A748,'Resources Final'!B:F,5,FALSE)=0,"",VLOOKUP(A748,'Resources Final'!B:F,5,FALSE)),"")</f>
        <v/>
      </c>
      <c r="T748" s="9" t="s">
        <v>3972</v>
      </c>
      <c r="U748" s="10"/>
      <c r="V748" s="10"/>
      <c r="W748" s="10">
        <v>4500</v>
      </c>
      <c r="X748" s="10">
        <v>4500</v>
      </c>
    </row>
    <row r="749" spans="9:24" x14ac:dyDescent="0.2">
      <c r="I749" t="str">
        <f>IFERROR(IF(VLOOKUP(A749,'Resources Final'!B:F,5,FALSE)=0,"",VLOOKUP(A749,'Resources Final'!B:F,5,FALSE)),"")</f>
        <v/>
      </c>
      <c r="T749" s="9" t="s">
        <v>3539</v>
      </c>
      <c r="U749" s="10"/>
      <c r="V749" s="10"/>
      <c r="W749" s="10">
        <v>4500</v>
      </c>
      <c r="X749" s="10">
        <v>4500</v>
      </c>
    </row>
    <row r="750" spans="9:24" x14ac:dyDescent="0.2">
      <c r="I750" t="str">
        <f>IFERROR(IF(VLOOKUP(A750,'Resources Final'!B:F,5,FALSE)=0,"",VLOOKUP(A750,'Resources Final'!B:F,5,FALSE)),"")</f>
        <v/>
      </c>
      <c r="T750" s="9" t="s">
        <v>3054</v>
      </c>
      <c r="U750" s="10"/>
      <c r="V750" s="10"/>
      <c r="W750" s="10">
        <v>4500</v>
      </c>
      <c r="X750" s="10">
        <v>4500</v>
      </c>
    </row>
    <row r="751" spans="9:24" x14ac:dyDescent="0.2">
      <c r="I751" t="str">
        <f>IFERROR(IF(VLOOKUP(A751,'Resources Final'!B:F,5,FALSE)=0,"",VLOOKUP(A751,'Resources Final'!B:F,5,FALSE)),"")</f>
        <v/>
      </c>
      <c r="T751" s="9" t="s">
        <v>3873</v>
      </c>
      <c r="U751" s="10"/>
      <c r="V751" s="10"/>
      <c r="W751" s="10">
        <v>4500</v>
      </c>
      <c r="X751" s="10">
        <v>4500</v>
      </c>
    </row>
    <row r="752" spans="9:24" x14ac:dyDescent="0.2">
      <c r="I752" t="str">
        <f>IFERROR(IF(VLOOKUP(A752,'Resources Final'!B:F,5,FALSE)=0,"",VLOOKUP(A752,'Resources Final'!B:F,5,FALSE)),"")</f>
        <v/>
      </c>
      <c r="T752" s="9" t="s">
        <v>3246</v>
      </c>
      <c r="U752" s="10"/>
      <c r="V752" s="10"/>
      <c r="W752" s="10">
        <v>4500</v>
      </c>
      <c r="X752" s="10">
        <v>4500</v>
      </c>
    </row>
    <row r="753" spans="9:24" x14ac:dyDescent="0.2">
      <c r="I753" t="str">
        <f>IFERROR(IF(VLOOKUP(A753,'Resources Final'!B:F,5,FALSE)=0,"",VLOOKUP(A753,'Resources Final'!B:F,5,FALSE)),"")</f>
        <v/>
      </c>
      <c r="T753" s="9" t="s">
        <v>4098</v>
      </c>
      <c r="U753" s="10">
        <v>4500</v>
      </c>
      <c r="V753" s="10"/>
      <c r="W753" s="10"/>
      <c r="X753" s="10">
        <v>4500</v>
      </c>
    </row>
    <row r="754" spans="9:24" x14ac:dyDescent="0.2">
      <c r="I754" t="str">
        <f>IFERROR(IF(VLOOKUP(A754,'Resources Final'!B:F,5,FALSE)=0,"",VLOOKUP(A754,'Resources Final'!B:F,5,FALSE)),"")</f>
        <v/>
      </c>
      <c r="T754" s="9" t="s">
        <v>3492</v>
      </c>
      <c r="U754" s="10"/>
      <c r="V754" s="10"/>
      <c r="W754" s="10">
        <v>4500</v>
      </c>
      <c r="X754" s="10">
        <v>4500</v>
      </c>
    </row>
    <row r="755" spans="9:24" x14ac:dyDescent="0.2">
      <c r="I755" t="str">
        <f>IFERROR(IF(VLOOKUP(A755,'Resources Final'!B:F,5,FALSE)=0,"",VLOOKUP(A755,'Resources Final'!B:F,5,FALSE)),"")</f>
        <v/>
      </c>
      <c r="T755" s="9" t="s">
        <v>3248</v>
      </c>
      <c r="U755" s="10"/>
      <c r="V755" s="10"/>
      <c r="W755" s="10">
        <v>4500</v>
      </c>
      <c r="X755" s="10">
        <v>4500</v>
      </c>
    </row>
    <row r="756" spans="9:24" x14ac:dyDescent="0.2">
      <c r="I756" t="str">
        <f>IFERROR(IF(VLOOKUP(A756,'Resources Final'!B:F,5,FALSE)=0,"",VLOOKUP(A756,'Resources Final'!B:F,5,FALSE)),"")</f>
        <v/>
      </c>
      <c r="T756" s="9" t="s">
        <v>3133</v>
      </c>
      <c r="U756" s="10"/>
      <c r="V756" s="10"/>
      <c r="W756" s="10">
        <v>4500</v>
      </c>
      <c r="X756" s="10">
        <v>4500</v>
      </c>
    </row>
    <row r="757" spans="9:24" x14ac:dyDescent="0.2">
      <c r="I757" t="str">
        <f>IFERROR(IF(VLOOKUP(A757,'Resources Final'!B:F,5,FALSE)=0,"",VLOOKUP(A757,'Resources Final'!B:F,5,FALSE)),"")</f>
        <v/>
      </c>
      <c r="T757" s="9" t="s">
        <v>4032</v>
      </c>
      <c r="U757" s="10"/>
      <c r="V757" s="10"/>
      <c r="W757" s="10">
        <v>4500</v>
      </c>
      <c r="X757" s="10">
        <v>4500</v>
      </c>
    </row>
    <row r="758" spans="9:24" x14ac:dyDescent="0.2">
      <c r="I758" t="str">
        <f>IFERROR(IF(VLOOKUP(A758,'Resources Final'!B:F,5,FALSE)=0,"",VLOOKUP(A758,'Resources Final'!B:F,5,FALSE)),"")</f>
        <v/>
      </c>
      <c r="T758" s="9" t="s">
        <v>2963</v>
      </c>
      <c r="U758" s="10">
        <v>4500</v>
      </c>
      <c r="V758" s="10"/>
      <c r="W758" s="10"/>
      <c r="X758" s="10">
        <v>4500</v>
      </c>
    </row>
    <row r="759" spans="9:24" x14ac:dyDescent="0.2">
      <c r="I759" t="str">
        <f>IFERROR(IF(VLOOKUP(A759,'Resources Final'!B:F,5,FALSE)=0,"",VLOOKUP(A759,'Resources Final'!B:F,5,FALSE)),"")</f>
        <v/>
      </c>
      <c r="T759" s="9" t="s">
        <v>2535</v>
      </c>
      <c r="U759" s="10"/>
      <c r="V759" s="10"/>
      <c r="W759" s="10">
        <v>4500</v>
      </c>
      <c r="X759" s="10">
        <v>4500</v>
      </c>
    </row>
    <row r="760" spans="9:24" x14ac:dyDescent="0.2">
      <c r="I760" t="str">
        <f>IFERROR(IF(VLOOKUP(A760,'Resources Final'!B:F,5,FALSE)=0,"",VLOOKUP(A760,'Resources Final'!B:F,5,FALSE)),"")</f>
        <v/>
      </c>
      <c r="T760" s="9" t="s">
        <v>2780</v>
      </c>
      <c r="U760" s="10">
        <v>4500</v>
      </c>
      <c r="V760" s="10"/>
      <c r="W760" s="10"/>
      <c r="X760" s="10">
        <v>4500</v>
      </c>
    </row>
    <row r="761" spans="9:24" x14ac:dyDescent="0.2">
      <c r="I761" t="str">
        <f>IFERROR(IF(VLOOKUP(A761,'Resources Final'!B:F,5,FALSE)=0,"",VLOOKUP(A761,'Resources Final'!B:F,5,FALSE)),"")</f>
        <v/>
      </c>
      <c r="T761" s="9" t="s">
        <v>2675</v>
      </c>
      <c r="U761" s="10"/>
      <c r="V761" s="10"/>
      <c r="W761" s="10">
        <v>4500</v>
      </c>
      <c r="X761" s="10">
        <v>4500</v>
      </c>
    </row>
    <row r="762" spans="9:24" x14ac:dyDescent="0.2">
      <c r="I762" t="str">
        <f>IFERROR(IF(VLOOKUP(A762,'Resources Final'!B:F,5,FALSE)=0,"",VLOOKUP(A762,'Resources Final'!B:F,5,FALSE)),"")</f>
        <v/>
      </c>
      <c r="T762" s="9" t="s">
        <v>2266</v>
      </c>
      <c r="U762" s="10">
        <v>4500</v>
      </c>
      <c r="V762" s="10"/>
      <c r="W762" s="10"/>
      <c r="X762" s="10">
        <v>4500</v>
      </c>
    </row>
    <row r="763" spans="9:24" x14ac:dyDescent="0.2">
      <c r="I763" t="str">
        <f>IFERROR(IF(VLOOKUP(A763,'Resources Final'!B:F,5,FALSE)=0,"",VLOOKUP(A763,'Resources Final'!B:F,5,FALSE)),"")</f>
        <v/>
      </c>
      <c r="T763" s="9" t="s">
        <v>2051</v>
      </c>
      <c r="U763" s="10"/>
      <c r="V763" s="10"/>
      <c r="W763" s="10">
        <v>4500</v>
      </c>
      <c r="X763" s="10">
        <v>4500</v>
      </c>
    </row>
    <row r="764" spans="9:24" x14ac:dyDescent="0.2">
      <c r="I764" t="str">
        <f>IFERROR(IF(VLOOKUP(A764,'Resources Final'!B:F,5,FALSE)=0,"",VLOOKUP(A764,'Resources Final'!B:F,5,FALSE)),"")</f>
        <v/>
      </c>
      <c r="T764" s="9" t="s">
        <v>2268</v>
      </c>
      <c r="U764" s="10">
        <v>4500</v>
      </c>
      <c r="V764" s="10"/>
      <c r="W764" s="10"/>
      <c r="X764" s="10">
        <v>4500</v>
      </c>
    </row>
    <row r="765" spans="9:24" x14ac:dyDescent="0.2">
      <c r="I765" t="str">
        <f>IFERROR(IF(VLOOKUP(A765,'Resources Final'!B:F,5,FALSE)=0,"",VLOOKUP(A765,'Resources Final'!B:F,5,FALSE)),"")</f>
        <v/>
      </c>
      <c r="T765" s="9" t="s">
        <v>2583</v>
      </c>
      <c r="U765" s="10">
        <v>4500</v>
      </c>
      <c r="V765" s="10"/>
      <c r="W765" s="10"/>
      <c r="X765" s="10">
        <v>4500</v>
      </c>
    </row>
    <row r="766" spans="9:24" x14ac:dyDescent="0.2">
      <c r="I766" t="str">
        <f>IFERROR(IF(VLOOKUP(A766,'Resources Final'!B:F,5,FALSE)=0,"",VLOOKUP(A766,'Resources Final'!B:F,5,FALSE)),"")</f>
        <v/>
      </c>
      <c r="T766" s="9" t="s">
        <v>2273</v>
      </c>
      <c r="U766" s="10">
        <v>4500</v>
      </c>
      <c r="V766" s="10"/>
      <c r="W766" s="10"/>
      <c r="X766" s="10">
        <v>4500</v>
      </c>
    </row>
    <row r="767" spans="9:24" x14ac:dyDescent="0.2">
      <c r="I767" t="str">
        <f>IFERROR(IF(VLOOKUP(A767,'Resources Final'!B:F,5,FALSE)=0,"",VLOOKUP(A767,'Resources Final'!B:F,5,FALSE)),"")</f>
        <v/>
      </c>
      <c r="T767" s="9" t="s">
        <v>2154</v>
      </c>
      <c r="U767" s="10"/>
      <c r="V767" s="10"/>
      <c r="W767" s="10">
        <v>4500</v>
      </c>
      <c r="X767" s="10">
        <v>4500</v>
      </c>
    </row>
    <row r="768" spans="9:24" x14ac:dyDescent="0.2">
      <c r="I768" t="str">
        <f>IFERROR(IF(VLOOKUP(A768,'Resources Final'!B:F,5,FALSE)=0,"",VLOOKUP(A768,'Resources Final'!B:F,5,FALSE)),"")</f>
        <v/>
      </c>
      <c r="T768" s="9" t="s">
        <v>2275</v>
      </c>
      <c r="U768" s="10">
        <v>4500</v>
      </c>
      <c r="V768" s="10"/>
      <c r="W768" s="10"/>
      <c r="X768" s="10">
        <v>4500</v>
      </c>
    </row>
    <row r="769" spans="9:24" x14ac:dyDescent="0.2">
      <c r="I769" t="str">
        <f>IFERROR(IF(VLOOKUP(A769,'Resources Final'!B:F,5,FALSE)=0,"",VLOOKUP(A769,'Resources Final'!B:F,5,FALSE)),"")</f>
        <v/>
      </c>
      <c r="T769" s="9" t="s">
        <v>2829</v>
      </c>
      <c r="U769" s="10"/>
      <c r="V769" s="10"/>
      <c r="W769" s="10">
        <v>4500</v>
      </c>
      <c r="X769" s="10">
        <v>4500</v>
      </c>
    </row>
    <row r="770" spans="9:24" x14ac:dyDescent="0.2">
      <c r="I770" t="str">
        <f>IFERROR(IF(VLOOKUP(A770,'Resources Final'!B:F,5,FALSE)=0,"",VLOOKUP(A770,'Resources Final'!B:F,5,FALSE)),"")</f>
        <v/>
      </c>
      <c r="T770" s="9" t="s">
        <v>2296</v>
      </c>
      <c r="U770" s="10"/>
      <c r="V770" s="10"/>
      <c r="W770" s="10">
        <v>4500</v>
      </c>
      <c r="X770" s="10">
        <v>4500</v>
      </c>
    </row>
    <row r="771" spans="9:24" x14ac:dyDescent="0.2">
      <c r="I771" t="str">
        <f>IFERROR(IF(VLOOKUP(A771,'Resources Final'!B:F,5,FALSE)=0,"",VLOOKUP(A771,'Resources Final'!B:F,5,FALSE)),"")</f>
        <v/>
      </c>
      <c r="T771" s="9" t="s">
        <v>2114</v>
      </c>
      <c r="U771" s="10"/>
      <c r="V771" s="10"/>
      <c r="W771" s="10">
        <v>4500</v>
      </c>
      <c r="X771" s="10">
        <v>4500</v>
      </c>
    </row>
    <row r="772" spans="9:24" x14ac:dyDescent="0.2">
      <c r="I772" t="str">
        <f>IFERROR(IF(VLOOKUP(A772,'Resources Final'!B:F,5,FALSE)=0,"",VLOOKUP(A772,'Resources Final'!B:F,5,FALSE)),"")</f>
        <v/>
      </c>
      <c r="T772" s="9" t="s">
        <v>2318</v>
      </c>
      <c r="U772" s="10"/>
      <c r="V772" s="10"/>
      <c r="W772" s="10">
        <v>4500</v>
      </c>
      <c r="X772" s="10">
        <v>4500</v>
      </c>
    </row>
    <row r="773" spans="9:24" x14ac:dyDescent="0.2">
      <c r="I773" t="str">
        <f>IFERROR(IF(VLOOKUP(A773,'Resources Final'!B:F,5,FALSE)=0,"",VLOOKUP(A773,'Resources Final'!B:F,5,FALSE)),"")</f>
        <v/>
      </c>
      <c r="T773" s="9" t="s">
        <v>2263</v>
      </c>
      <c r="U773" s="10">
        <v>4500</v>
      </c>
      <c r="V773" s="10"/>
      <c r="W773" s="10"/>
      <c r="X773" s="10">
        <v>4500</v>
      </c>
    </row>
    <row r="774" spans="9:24" x14ac:dyDescent="0.2">
      <c r="I774" t="str">
        <f>IFERROR(IF(VLOOKUP(A774,'Resources Final'!B:F,5,FALSE)=0,"",VLOOKUP(A774,'Resources Final'!B:F,5,FALSE)),"")</f>
        <v/>
      </c>
      <c r="T774" s="9" t="s">
        <v>2208</v>
      </c>
      <c r="U774" s="10"/>
      <c r="V774" s="10"/>
      <c r="W774" s="10">
        <v>4500</v>
      </c>
      <c r="X774" s="10">
        <v>4500</v>
      </c>
    </row>
    <row r="775" spans="9:24" x14ac:dyDescent="0.2">
      <c r="I775" t="str">
        <f>IFERROR(IF(VLOOKUP(A775,'Resources Final'!B:F,5,FALSE)=0,"",VLOOKUP(A775,'Resources Final'!B:F,5,FALSE)),"")</f>
        <v/>
      </c>
      <c r="T775" s="9" t="s">
        <v>2369</v>
      </c>
      <c r="U775" s="10"/>
      <c r="V775" s="10"/>
      <c r="W775" s="10">
        <v>4500</v>
      </c>
      <c r="X775" s="10">
        <v>4500</v>
      </c>
    </row>
    <row r="776" spans="9:24" x14ac:dyDescent="0.2">
      <c r="I776" t="str">
        <f>IFERROR(IF(VLOOKUP(A776,'Resources Final'!B:F,5,FALSE)=0,"",VLOOKUP(A776,'Resources Final'!B:F,5,FALSE)),"")</f>
        <v/>
      </c>
      <c r="T776" s="9" t="s">
        <v>2645</v>
      </c>
      <c r="U776" s="10"/>
      <c r="V776" s="10"/>
      <c r="W776" s="10">
        <v>4500</v>
      </c>
      <c r="X776" s="10">
        <v>4500</v>
      </c>
    </row>
    <row r="777" spans="9:24" x14ac:dyDescent="0.2">
      <c r="I777" t="str">
        <f>IFERROR(IF(VLOOKUP(A777,'Resources Final'!B:F,5,FALSE)=0,"",VLOOKUP(A777,'Resources Final'!B:F,5,FALSE)),"")</f>
        <v/>
      </c>
      <c r="T777" s="9" t="s">
        <v>2374</v>
      </c>
      <c r="U777" s="10"/>
      <c r="V777" s="10"/>
      <c r="W777" s="10">
        <v>4500</v>
      </c>
      <c r="X777" s="10">
        <v>4500</v>
      </c>
    </row>
    <row r="778" spans="9:24" x14ac:dyDescent="0.2">
      <c r="I778" t="str">
        <f>IFERROR(IF(VLOOKUP(A778,'Resources Final'!B:F,5,FALSE)=0,"",VLOOKUP(A778,'Resources Final'!B:F,5,FALSE)),"")</f>
        <v/>
      </c>
      <c r="T778" s="9" t="s">
        <v>2756</v>
      </c>
      <c r="U778" s="10"/>
      <c r="V778" s="10"/>
      <c r="W778" s="10">
        <v>4500</v>
      </c>
      <c r="X778" s="10">
        <v>4500</v>
      </c>
    </row>
    <row r="779" spans="9:24" x14ac:dyDescent="0.2">
      <c r="I779" t="str">
        <f>IFERROR(IF(VLOOKUP(A779,'Resources Final'!B:F,5,FALSE)=0,"",VLOOKUP(A779,'Resources Final'!B:F,5,FALSE)),"")</f>
        <v/>
      </c>
      <c r="T779" s="9" t="s">
        <v>2457</v>
      </c>
      <c r="U779" s="10"/>
      <c r="V779" s="10"/>
      <c r="W779" s="10">
        <v>4500</v>
      </c>
      <c r="X779" s="10">
        <v>4500</v>
      </c>
    </row>
    <row r="780" spans="9:24" x14ac:dyDescent="0.2">
      <c r="I780" t="str">
        <f>IFERROR(IF(VLOOKUP(A780,'Resources Final'!B:F,5,FALSE)=0,"",VLOOKUP(A780,'Resources Final'!B:F,5,FALSE)),"")</f>
        <v/>
      </c>
      <c r="T780" s="9" t="s">
        <v>2155</v>
      </c>
      <c r="U780" s="10"/>
      <c r="V780" s="10"/>
      <c r="W780" s="10">
        <v>4500</v>
      </c>
      <c r="X780" s="10">
        <v>4500</v>
      </c>
    </row>
    <row r="781" spans="9:24" x14ac:dyDescent="0.2">
      <c r="I781" t="str">
        <f>IFERROR(IF(VLOOKUP(A781,'Resources Final'!B:F,5,FALSE)=0,"",VLOOKUP(A781,'Resources Final'!B:F,5,FALSE)),"")</f>
        <v/>
      </c>
      <c r="T781" s="9" t="s">
        <v>2463</v>
      </c>
      <c r="U781" s="10"/>
      <c r="V781" s="10"/>
      <c r="W781" s="10">
        <v>4500</v>
      </c>
      <c r="X781" s="10">
        <v>4500</v>
      </c>
    </row>
    <row r="782" spans="9:24" x14ac:dyDescent="0.2">
      <c r="I782" t="str">
        <f>IFERROR(IF(VLOOKUP(A782,'Resources Final'!B:F,5,FALSE)=0,"",VLOOKUP(A782,'Resources Final'!B:F,5,FALSE)),"")</f>
        <v/>
      </c>
      <c r="T782" s="9" t="s">
        <v>2179</v>
      </c>
      <c r="U782" s="10"/>
      <c r="V782" s="10"/>
      <c r="W782" s="10">
        <v>4500</v>
      </c>
      <c r="X782" s="10">
        <v>4500</v>
      </c>
    </row>
    <row r="783" spans="9:24" x14ac:dyDescent="0.2">
      <c r="I783" t="str">
        <f>IFERROR(IF(VLOOKUP(A783,'Resources Final'!B:F,5,FALSE)=0,"",VLOOKUP(A783,'Resources Final'!B:F,5,FALSE)),"")</f>
        <v/>
      </c>
      <c r="T783" s="9" t="s">
        <v>2481</v>
      </c>
      <c r="U783" s="10"/>
      <c r="V783" s="10"/>
      <c r="W783" s="10">
        <v>4500</v>
      </c>
      <c r="X783" s="10">
        <v>4500</v>
      </c>
    </row>
    <row r="784" spans="9:24" x14ac:dyDescent="0.2">
      <c r="I784" t="str">
        <f>IFERROR(IF(VLOOKUP(A784,'Resources Final'!B:F,5,FALSE)=0,"",VLOOKUP(A784,'Resources Final'!B:F,5,FALSE)),"")</f>
        <v/>
      </c>
      <c r="T784" s="9" t="s">
        <v>2861</v>
      </c>
      <c r="U784" s="10"/>
      <c r="V784" s="10"/>
      <c r="W784" s="10">
        <v>4500</v>
      </c>
      <c r="X784" s="10">
        <v>4500</v>
      </c>
    </row>
    <row r="785" spans="9:24" x14ac:dyDescent="0.2">
      <c r="I785" t="str">
        <f>IFERROR(IF(VLOOKUP(A785,'Resources Final'!B:F,5,FALSE)=0,"",VLOOKUP(A785,'Resources Final'!B:F,5,FALSE)),"")</f>
        <v/>
      </c>
      <c r="T785" s="9" t="s">
        <v>2887</v>
      </c>
      <c r="U785" s="10"/>
      <c r="V785" s="10"/>
      <c r="W785" s="10">
        <v>4500</v>
      </c>
      <c r="X785" s="10">
        <v>4500</v>
      </c>
    </row>
    <row r="786" spans="9:24" x14ac:dyDescent="0.2">
      <c r="I786" t="str">
        <f>IFERROR(IF(VLOOKUP(A786,'Resources Final'!B:F,5,FALSE)=0,"",VLOOKUP(A786,'Resources Final'!B:F,5,FALSE)),"")</f>
        <v/>
      </c>
      <c r="T786" s="9" t="s">
        <v>2933</v>
      </c>
      <c r="U786" s="10"/>
      <c r="V786" s="10"/>
      <c r="W786" s="10">
        <v>4500</v>
      </c>
      <c r="X786" s="10">
        <v>4500</v>
      </c>
    </row>
    <row r="787" spans="9:24" x14ac:dyDescent="0.2">
      <c r="I787" t="str">
        <f>IFERROR(IF(VLOOKUP(A787,'Resources Final'!B:F,5,FALSE)=0,"",VLOOKUP(A787,'Resources Final'!B:F,5,FALSE)),"")</f>
        <v/>
      </c>
      <c r="T787" s="9" t="s">
        <v>2961</v>
      </c>
      <c r="U787" s="10">
        <v>4500</v>
      </c>
      <c r="V787" s="10"/>
      <c r="W787" s="10"/>
      <c r="X787" s="10">
        <v>4500</v>
      </c>
    </row>
    <row r="788" spans="9:24" x14ac:dyDescent="0.2">
      <c r="I788" t="str">
        <f>IFERROR(IF(VLOOKUP(A788,'Resources Final'!B:F,5,FALSE)=0,"",VLOOKUP(A788,'Resources Final'!B:F,5,FALSE)),"")</f>
        <v/>
      </c>
      <c r="T788" s="9" t="s">
        <v>2504</v>
      </c>
      <c r="U788" s="10"/>
      <c r="V788" s="10"/>
      <c r="W788" s="10">
        <v>4500</v>
      </c>
      <c r="X788" s="10">
        <v>4500</v>
      </c>
    </row>
    <row r="789" spans="9:24" x14ac:dyDescent="0.2">
      <c r="I789" t="str">
        <f>IFERROR(IF(VLOOKUP(A789,'Resources Final'!B:F,5,FALSE)=0,"",VLOOKUP(A789,'Resources Final'!B:F,5,FALSE)),"")</f>
        <v/>
      </c>
      <c r="T789" s="9" t="s">
        <v>2538</v>
      </c>
      <c r="U789" s="10"/>
      <c r="V789" s="10"/>
      <c r="W789" s="10">
        <v>4500</v>
      </c>
      <c r="X789" s="10">
        <v>4500</v>
      </c>
    </row>
    <row r="790" spans="9:24" x14ac:dyDescent="0.2">
      <c r="I790" t="str">
        <f>IFERROR(IF(VLOOKUP(A790,'Resources Final'!B:F,5,FALSE)=0,"",VLOOKUP(A790,'Resources Final'!B:F,5,FALSE)),"")</f>
        <v/>
      </c>
      <c r="T790" s="9" t="s">
        <v>1411</v>
      </c>
      <c r="U790" s="10"/>
      <c r="V790" s="10"/>
      <c r="W790" s="10">
        <v>4500</v>
      </c>
      <c r="X790" s="10">
        <v>4500</v>
      </c>
    </row>
    <row r="791" spans="9:24" x14ac:dyDescent="0.2">
      <c r="I791" t="str">
        <f>IFERROR(IF(VLOOKUP(A791,'Resources Final'!B:F,5,FALSE)=0,"",VLOOKUP(A791,'Resources Final'!B:F,5,FALSE)),"")</f>
        <v/>
      </c>
      <c r="T791" s="9" t="s">
        <v>1800</v>
      </c>
      <c r="U791" s="10">
        <v>4500</v>
      </c>
      <c r="V791" s="10"/>
      <c r="W791" s="10"/>
      <c r="X791" s="10">
        <v>4500</v>
      </c>
    </row>
    <row r="792" spans="9:24" x14ac:dyDescent="0.2">
      <c r="I792" t="str">
        <f>IFERROR(IF(VLOOKUP(A792,'Resources Final'!B:F,5,FALSE)=0,"",VLOOKUP(A792,'Resources Final'!B:F,5,FALSE)),"")</f>
        <v/>
      </c>
      <c r="T792" s="9" t="s">
        <v>1781</v>
      </c>
      <c r="U792" s="10">
        <v>4500</v>
      </c>
      <c r="V792" s="10"/>
      <c r="W792" s="10"/>
      <c r="X792" s="10">
        <v>4500</v>
      </c>
    </row>
    <row r="793" spans="9:24" x14ac:dyDescent="0.2">
      <c r="I793" t="str">
        <f>IFERROR(IF(VLOOKUP(A793,'Resources Final'!B:F,5,FALSE)=0,"",VLOOKUP(A793,'Resources Final'!B:F,5,FALSE)),"")</f>
        <v/>
      </c>
      <c r="T793" s="9" t="s">
        <v>1536</v>
      </c>
      <c r="U793" s="10"/>
      <c r="V793" s="10"/>
      <c r="W793" s="10">
        <v>4500</v>
      </c>
      <c r="X793" s="10">
        <v>4500</v>
      </c>
    </row>
    <row r="794" spans="9:24" x14ac:dyDescent="0.2">
      <c r="I794" t="str">
        <f>IFERROR(IF(VLOOKUP(A794,'Resources Final'!B:F,5,FALSE)=0,"",VLOOKUP(A794,'Resources Final'!B:F,5,FALSE)),"")</f>
        <v/>
      </c>
      <c r="T794" s="9" t="s">
        <v>1345</v>
      </c>
      <c r="U794" s="10"/>
      <c r="V794" s="10"/>
      <c r="W794" s="10">
        <v>4500</v>
      </c>
      <c r="X794" s="10">
        <v>4500</v>
      </c>
    </row>
    <row r="795" spans="9:24" x14ac:dyDescent="0.2">
      <c r="I795" t="str">
        <f>IFERROR(IF(VLOOKUP(A795,'Resources Final'!B:F,5,FALSE)=0,"",VLOOKUP(A795,'Resources Final'!B:F,5,FALSE)),"")</f>
        <v/>
      </c>
      <c r="T795" s="9" t="s">
        <v>1404</v>
      </c>
      <c r="U795" s="10"/>
      <c r="V795" s="10"/>
      <c r="W795" s="10">
        <v>4500</v>
      </c>
      <c r="X795" s="10">
        <v>4500</v>
      </c>
    </row>
    <row r="796" spans="9:24" x14ac:dyDescent="0.2">
      <c r="I796" t="str">
        <f>IFERROR(IF(VLOOKUP(A796,'Resources Final'!B:F,5,FALSE)=0,"",VLOOKUP(A796,'Resources Final'!B:F,5,FALSE)),"")</f>
        <v/>
      </c>
      <c r="T796" s="9" t="s">
        <v>1775</v>
      </c>
      <c r="U796" s="10">
        <v>4500</v>
      </c>
      <c r="V796" s="10"/>
      <c r="W796" s="10"/>
      <c r="X796" s="10">
        <v>4500</v>
      </c>
    </row>
    <row r="797" spans="9:24" x14ac:dyDescent="0.2">
      <c r="I797" t="str">
        <f>IFERROR(IF(VLOOKUP(A797,'Resources Final'!B:F,5,FALSE)=0,"",VLOOKUP(A797,'Resources Final'!B:F,5,FALSE)),"")</f>
        <v/>
      </c>
      <c r="T797" s="9" t="s">
        <v>1777</v>
      </c>
      <c r="U797" s="10">
        <v>4500</v>
      </c>
      <c r="V797" s="10"/>
      <c r="W797" s="10"/>
      <c r="X797" s="10">
        <v>4500</v>
      </c>
    </row>
    <row r="798" spans="9:24" x14ac:dyDescent="0.2">
      <c r="I798" t="str">
        <f>IFERROR(IF(VLOOKUP(A798,'Resources Final'!B:F,5,FALSE)=0,"",VLOOKUP(A798,'Resources Final'!B:F,5,FALSE)),"")</f>
        <v/>
      </c>
      <c r="T798" s="9" t="s">
        <v>1138</v>
      </c>
      <c r="U798" s="10"/>
      <c r="V798" s="10"/>
      <c r="W798" s="10">
        <v>4500</v>
      </c>
      <c r="X798" s="10">
        <v>4500</v>
      </c>
    </row>
    <row r="799" spans="9:24" x14ac:dyDescent="0.2">
      <c r="I799" t="str">
        <f>IFERROR(IF(VLOOKUP(A799,'Resources Final'!B:F,5,FALSE)=0,"",VLOOKUP(A799,'Resources Final'!B:F,5,FALSE)),"")</f>
        <v/>
      </c>
      <c r="T799" s="9" t="s">
        <v>1798</v>
      </c>
      <c r="U799" s="10">
        <v>4500</v>
      </c>
      <c r="V799" s="10"/>
      <c r="W799" s="10"/>
      <c r="X799" s="10">
        <v>4500</v>
      </c>
    </row>
    <row r="800" spans="9:24" x14ac:dyDescent="0.2">
      <c r="I800" t="str">
        <f>IFERROR(IF(VLOOKUP(A800,'Resources Final'!B:F,5,FALSE)=0,"",VLOOKUP(A800,'Resources Final'!B:F,5,FALSE)),"")</f>
        <v/>
      </c>
      <c r="T800" s="9" t="s">
        <v>1057</v>
      </c>
      <c r="U800" s="10"/>
      <c r="V800" s="10"/>
      <c r="W800" s="10">
        <v>4500</v>
      </c>
      <c r="X800" s="10">
        <v>4500</v>
      </c>
    </row>
    <row r="801" spans="9:24" x14ac:dyDescent="0.2">
      <c r="I801" t="str">
        <f>IFERROR(IF(VLOOKUP(A801,'Resources Final'!B:F,5,FALSE)=0,"",VLOOKUP(A801,'Resources Final'!B:F,5,FALSE)),"")</f>
        <v/>
      </c>
      <c r="T801" s="9" t="s">
        <v>1390</v>
      </c>
      <c r="U801" s="10"/>
      <c r="V801" s="10"/>
      <c r="W801" s="10">
        <v>4500</v>
      </c>
      <c r="X801" s="10">
        <v>4500</v>
      </c>
    </row>
    <row r="802" spans="9:24" x14ac:dyDescent="0.2">
      <c r="I802" t="str">
        <f>IFERROR(IF(VLOOKUP(A802,'Resources Final'!B:F,5,FALSE)=0,"",VLOOKUP(A802,'Resources Final'!B:F,5,FALSE)),"")</f>
        <v/>
      </c>
      <c r="T802" s="9" t="s">
        <v>1559</v>
      </c>
      <c r="U802" s="10"/>
      <c r="V802" s="10"/>
      <c r="W802" s="10">
        <v>4500</v>
      </c>
      <c r="X802" s="10">
        <v>4500</v>
      </c>
    </row>
    <row r="803" spans="9:24" x14ac:dyDescent="0.2">
      <c r="I803" t="str">
        <f>IFERROR(IF(VLOOKUP(A803,'Resources Final'!B:F,5,FALSE)=0,"",VLOOKUP(A803,'Resources Final'!B:F,5,FALSE)),"")</f>
        <v/>
      </c>
      <c r="T803" s="9" t="s">
        <v>1246</v>
      </c>
      <c r="U803" s="10"/>
      <c r="V803" s="10"/>
      <c r="W803" s="10">
        <v>4500</v>
      </c>
      <c r="X803" s="10">
        <v>4500</v>
      </c>
    </row>
    <row r="804" spans="9:24" x14ac:dyDescent="0.2">
      <c r="I804" t="str">
        <f>IFERROR(IF(VLOOKUP(A804,'Resources Final'!B:F,5,FALSE)=0,"",VLOOKUP(A804,'Resources Final'!B:F,5,FALSE)),"")</f>
        <v/>
      </c>
      <c r="T804" s="9" t="s">
        <v>1568</v>
      </c>
      <c r="U804" s="10"/>
      <c r="V804" s="10"/>
      <c r="W804" s="10">
        <v>4500</v>
      </c>
      <c r="X804" s="10">
        <v>4500</v>
      </c>
    </row>
    <row r="805" spans="9:24" x14ac:dyDescent="0.2">
      <c r="I805" t="str">
        <f>IFERROR(IF(VLOOKUP(A805,'Resources Final'!B:F,5,FALSE)=0,"",VLOOKUP(A805,'Resources Final'!B:F,5,FALSE)),"")</f>
        <v/>
      </c>
      <c r="T805" s="9" t="s">
        <v>1773</v>
      </c>
      <c r="U805" s="10">
        <v>4500</v>
      </c>
      <c r="V805" s="10"/>
      <c r="W805" s="10"/>
      <c r="X805" s="10">
        <v>4500</v>
      </c>
    </row>
    <row r="806" spans="9:24" x14ac:dyDescent="0.2">
      <c r="I806" t="str">
        <f>IFERROR(IF(VLOOKUP(A806,'Resources Final'!B:F,5,FALSE)=0,"",VLOOKUP(A806,'Resources Final'!B:F,5,FALSE)),"")</f>
        <v/>
      </c>
      <c r="T806" s="9" t="s">
        <v>1599</v>
      </c>
      <c r="U806" s="10"/>
      <c r="V806" s="10"/>
      <c r="W806" s="10">
        <v>4500</v>
      </c>
      <c r="X806" s="10">
        <v>4500</v>
      </c>
    </row>
    <row r="807" spans="9:24" x14ac:dyDescent="0.2">
      <c r="I807" t="str">
        <f>IFERROR(IF(VLOOKUP(A807,'Resources Final'!B:F,5,FALSE)=0,"",VLOOKUP(A807,'Resources Final'!B:F,5,FALSE)),"")</f>
        <v/>
      </c>
      <c r="T807" s="9" t="s">
        <v>1776</v>
      </c>
      <c r="U807" s="10">
        <v>4500</v>
      </c>
      <c r="V807" s="10"/>
      <c r="W807" s="10"/>
      <c r="X807" s="10">
        <v>4500</v>
      </c>
    </row>
    <row r="808" spans="9:24" x14ac:dyDescent="0.2">
      <c r="I808" t="str">
        <f>IFERROR(IF(VLOOKUP(A808,'Resources Final'!B:F,5,FALSE)=0,"",VLOOKUP(A808,'Resources Final'!B:F,5,FALSE)),"")</f>
        <v/>
      </c>
      <c r="T808" s="9" t="s">
        <v>1600</v>
      </c>
      <c r="U808" s="10"/>
      <c r="V808" s="10"/>
      <c r="W808" s="10">
        <v>4500</v>
      </c>
      <c r="X808" s="10">
        <v>4500</v>
      </c>
    </row>
    <row r="809" spans="9:24" x14ac:dyDescent="0.2">
      <c r="I809" t="str">
        <f>IFERROR(IF(VLOOKUP(A809,'Resources Final'!B:F,5,FALSE)=0,"",VLOOKUP(A809,'Resources Final'!B:F,5,FALSE)),"")</f>
        <v/>
      </c>
      <c r="T809" s="9" t="s">
        <v>1780</v>
      </c>
      <c r="U809" s="10">
        <v>4500</v>
      </c>
      <c r="V809" s="10"/>
      <c r="W809" s="10"/>
      <c r="X809" s="10">
        <v>4500</v>
      </c>
    </row>
    <row r="810" spans="9:24" x14ac:dyDescent="0.2">
      <c r="I810" t="str">
        <f>IFERROR(IF(VLOOKUP(A810,'Resources Final'!B:F,5,FALSE)=0,"",VLOOKUP(A810,'Resources Final'!B:F,5,FALSE)),"")</f>
        <v/>
      </c>
      <c r="T810" s="9" t="s">
        <v>1333</v>
      </c>
      <c r="U810" s="10">
        <v>4500</v>
      </c>
      <c r="V810" s="10"/>
      <c r="W810" s="10"/>
      <c r="X810" s="10">
        <v>4500</v>
      </c>
    </row>
    <row r="811" spans="9:24" x14ac:dyDescent="0.2">
      <c r="I811" t="str">
        <f>IFERROR(IF(VLOOKUP(A811,'Resources Final'!B:F,5,FALSE)=0,"",VLOOKUP(A811,'Resources Final'!B:F,5,FALSE)),"")</f>
        <v/>
      </c>
      <c r="T811" s="9" t="s">
        <v>1793</v>
      </c>
      <c r="U811" s="10">
        <v>4500</v>
      </c>
      <c r="V811" s="10"/>
      <c r="W811" s="10"/>
      <c r="X811" s="10">
        <v>4500</v>
      </c>
    </row>
    <row r="812" spans="9:24" x14ac:dyDescent="0.2">
      <c r="I812" t="str">
        <f>IFERROR(IF(VLOOKUP(A812,'Resources Final'!B:F,5,FALSE)=0,"",VLOOKUP(A812,'Resources Final'!B:F,5,FALSE)),"")</f>
        <v/>
      </c>
      <c r="T812" s="9" t="s">
        <v>1228</v>
      </c>
      <c r="U812" s="10"/>
      <c r="V812" s="10"/>
      <c r="W812" s="10">
        <v>4500</v>
      </c>
      <c r="X812" s="10">
        <v>4500</v>
      </c>
    </row>
    <row r="813" spans="9:24" x14ac:dyDescent="0.2">
      <c r="I813" t="str">
        <f>IFERROR(IF(VLOOKUP(A813,'Resources Final'!B:F,5,FALSE)=0,"",VLOOKUP(A813,'Resources Final'!B:F,5,FALSE)),"")</f>
        <v/>
      </c>
      <c r="T813" s="9" t="s">
        <v>1799</v>
      </c>
      <c r="U813" s="10">
        <v>4500</v>
      </c>
      <c r="V813" s="10"/>
      <c r="W813" s="10"/>
      <c r="X813" s="10">
        <v>4500</v>
      </c>
    </row>
    <row r="814" spans="9:24" x14ac:dyDescent="0.2">
      <c r="I814" t="str">
        <f>IFERROR(IF(VLOOKUP(A814,'Resources Final'!B:F,5,FALSE)=0,"",VLOOKUP(A814,'Resources Final'!B:F,5,FALSE)),"")</f>
        <v/>
      </c>
      <c r="T814" s="9" t="s">
        <v>1658</v>
      </c>
      <c r="U814" s="10">
        <v>4500</v>
      </c>
      <c r="V814" s="10"/>
      <c r="W814" s="10"/>
      <c r="X814" s="10">
        <v>4500</v>
      </c>
    </row>
    <row r="815" spans="9:24" x14ac:dyDescent="0.2">
      <c r="I815" t="str">
        <f>IFERROR(IF(VLOOKUP(A815,'Resources Final'!B:F,5,FALSE)=0,"",VLOOKUP(A815,'Resources Final'!B:F,5,FALSE)),"")</f>
        <v/>
      </c>
      <c r="T815" s="9" t="s">
        <v>1504</v>
      </c>
      <c r="U815" s="10"/>
      <c r="V815" s="10"/>
      <c r="W815" s="10">
        <v>4500</v>
      </c>
      <c r="X815" s="10">
        <v>4500</v>
      </c>
    </row>
    <row r="816" spans="9:24" x14ac:dyDescent="0.2">
      <c r="I816" t="str">
        <f>IFERROR(IF(VLOOKUP(A816,'Resources Final'!B:F,5,FALSE)=0,"",VLOOKUP(A816,'Resources Final'!B:F,5,FALSE)),"")</f>
        <v/>
      </c>
      <c r="T816" s="9" t="s">
        <v>1972</v>
      </c>
      <c r="U816" s="10"/>
      <c r="V816" s="10"/>
      <c r="W816" s="10">
        <v>4500</v>
      </c>
      <c r="X816" s="10">
        <v>4500</v>
      </c>
    </row>
    <row r="817" spans="9:24" x14ac:dyDescent="0.2">
      <c r="I817" t="str">
        <f>IFERROR(IF(VLOOKUP(A817,'Resources Final'!B:F,5,FALSE)=0,"",VLOOKUP(A817,'Resources Final'!B:F,5,FALSE)),"")</f>
        <v/>
      </c>
      <c r="T817" s="9" t="s">
        <v>1214</v>
      </c>
      <c r="U817" s="10"/>
      <c r="V817" s="10"/>
      <c r="W817" s="10">
        <v>4500</v>
      </c>
      <c r="X817" s="10">
        <v>4500</v>
      </c>
    </row>
    <row r="818" spans="9:24" x14ac:dyDescent="0.2">
      <c r="I818" t="str">
        <f>IFERROR(IF(VLOOKUP(A818,'Resources Final'!B:F,5,FALSE)=0,"",VLOOKUP(A818,'Resources Final'!B:F,5,FALSE)),"")</f>
        <v/>
      </c>
      <c r="T818" s="9" t="s">
        <v>1335</v>
      </c>
      <c r="U818" s="10">
        <v>4500</v>
      </c>
      <c r="V818" s="10"/>
      <c r="W818" s="10"/>
      <c r="X818" s="10">
        <v>4500</v>
      </c>
    </row>
    <row r="819" spans="9:24" x14ac:dyDescent="0.2">
      <c r="I819" t="str">
        <f>IFERROR(IF(VLOOKUP(A819,'Resources Final'!B:F,5,FALSE)=0,"",VLOOKUP(A819,'Resources Final'!B:F,5,FALSE)),"")</f>
        <v/>
      </c>
      <c r="T819" s="9" t="s">
        <v>1929</v>
      </c>
      <c r="U819" s="10">
        <v>4500</v>
      </c>
      <c r="V819" s="10"/>
      <c r="W819" s="10"/>
      <c r="X819" s="10">
        <v>4500</v>
      </c>
    </row>
    <row r="820" spans="9:24" x14ac:dyDescent="0.2">
      <c r="I820" t="str">
        <f>IFERROR(IF(VLOOKUP(A820,'Resources Final'!B:F,5,FALSE)=0,"",VLOOKUP(A820,'Resources Final'!B:F,5,FALSE)),"")</f>
        <v/>
      </c>
      <c r="T820" s="9" t="s">
        <v>1766</v>
      </c>
      <c r="U820" s="10">
        <v>4500</v>
      </c>
      <c r="V820" s="10"/>
      <c r="W820" s="10"/>
      <c r="X820" s="10">
        <v>4500</v>
      </c>
    </row>
    <row r="821" spans="9:24" x14ac:dyDescent="0.2">
      <c r="I821" t="str">
        <f>IFERROR(IF(VLOOKUP(A821,'Resources Final'!B:F,5,FALSE)=0,"",VLOOKUP(A821,'Resources Final'!B:F,5,FALSE)),"")</f>
        <v/>
      </c>
      <c r="T821" s="9" t="s">
        <v>1183</v>
      </c>
      <c r="U821" s="10">
        <v>4500</v>
      </c>
      <c r="V821" s="10"/>
      <c r="W821" s="10"/>
      <c r="X821" s="10">
        <v>4500</v>
      </c>
    </row>
    <row r="822" spans="9:24" x14ac:dyDescent="0.2">
      <c r="I822" t="str">
        <f>IFERROR(IF(VLOOKUP(A822,'Resources Final'!B:F,5,FALSE)=0,"",VLOOKUP(A822,'Resources Final'!B:F,5,FALSE)),"")</f>
        <v/>
      </c>
      <c r="T822" s="9" t="s">
        <v>1767</v>
      </c>
      <c r="U822" s="10">
        <v>4500</v>
      </c>
      <c r="V822" s="10"/>
      <c r="W822" s="10"/>
      <c r="X822" s="10">
        <v>4500</v>
      </c>
    </row>
    <row r="823" spans="9:24" x14ac:dyDescent="0.2">
      <c r="I823" t="str">
        <f>IFERROR(IF(VLOOKUP(A823,'Resources Final'!B:F,5,FALSE)=0,"",VLOOKUP(A823,'Resources Final'!B:F,5,FALSE)),"")</f>
        <v/>
      </c>
      <c r="T823" s="9" t="s">
        <v>1768</v>
      </c>
      <c r="U823" s="10">
        <v>4500</v>
      </c>
      <c r="V823" s="10"/>
      <c r="W823" s="10"/>
      <c r="X823" s="10">
        <v>4500</v>
      </c>
    </row>
    <row r="824" spans="9:24" x14ac:dyDescent="0.2">
      <c r="I824" t="str">
        <f>IFERROR(IF(VLOOKUP(A824,'Resources Final'!B:F,5,FALSE)=0,"",VLOOKUP(A824,'Resources Final'!B:F,5,FALSE)),"")</f>
        <v/>
      </c>
      <c r="T824" s="9" t="s">
        <v>4278</v>
      </c>
      <c r="U824" s="10">
        <v>4500</v>
      </c>
      <c r="V824" s="10"/>
      <c r="W824" s="10"/>
      <c r="X824" s="10">
        <v>4500</v>
      </c>
    </row>
    <row r="825" spans="9:24" x14ac:dyDescent="0.2">
      <c r="I825" t="str">
        <f>IFERROR(IF(VLOOKUP(A825,'Resources Final'!B:F,5,FALSE)=0,"",VLOOKUP(A825,'Resources Final'!B:F,5,FALSE)),"")</f>
        <v/>
      </c>
      <c r="T825" s="9" t="s">
        <v>1402</v>
      </c>
      <c r="U825" s="10"/>
      <c r="V825" s="10"/>
      <c r="W825" s="10">
        <v>4500</v>
      </c>
      <c r="X825" s="10">
        <v>4500</v>
      </c>
    </row>
    <row r="826" spans="9:24" x14ac:dyDescent="0.2">
      <c r="I826" t="str">
        <f>IFERROR(IF(VLOOKUP(A826,'Resources Final'!B:F,5,FALSE)=0,"",VLOOKUP(A826,'Resources Final'!B:F,5,FALSE)),"")</f>
        <v/>
      </c>
      <c r="T826" s="9" t="s">
        <v>88</v>
      </c>
      <c r="U826" s="10">
        <v>4500</v>
      </c>
      <c r="V826" s="10"/>
      <c r="W826" s="10"/>
      <c r="X826" s="10">
        <v>4500</v>
      </c>
    </row>
    <row r="827" spans="9:24" x14ac:dyDescent="0.2">
      <c r="I827" t="str">
        <f>IFERROR(IF(VLOOKUP(A827,'Resources Final'!B:F,5,FALSE)=0,"",VLOOKUP(A827,'Resources Final'!B:F,5,FALSE)),"")</f>
        <v/>
      </c>
      <c r="T827" s="9" t="s">
        <v>100</v>
      </c>
      <c r="U827" s="10">
        <v>4500</v>
      </c>
      <c r="V827" s="10"/>
      <c r="W827" s="10"/>
      <c r="X827" s="10">
        <v>4500</v>
      </c>
    </row>
    <row r="828" spans="9:24" x14ac:dyDescent="0.2">
      <c r="I828" t="str">
        <f>IFERROR(IF(VLOOKUP(A828,'Resources Final'!B:F,5,FALSE)=0,"",VLOOKUP(A828,'Resources Final'!B:F,5,FALSE)),"")</f>
        <v/>
      </c>
      <c r="T828" s="9" t="s">
        <v>146</v>
      </c>
      <c r="U828" s="10"/>
      <c r="V828" s="10"/>
      <c r="W828" s="10">
        <v>4500</v>
      </c>
      <c r="X828" s="10">
        <v>4500</v>
      </c>
    </row>
    <row r="829" spans="9:24" x14ac:dyDescent="0.2">
      <c r="I829" t="str">
        <f>IFERROR(IF(VLOOKUP(A829,'Resources Final'!B:F,5,FALSE)=0,"",VLOOKUP(A829,'Resources Final'!B:F,5,FALSE)),"")</f>
        <v/>
      </c>
      <c r="T829" s="9" t="s">
        <v>1004</v>
      </c>
      <c r="U829" s="10"/>
      <c r="V829" s="10"/>
      <c r="W829" s="10">
        <v>4500</v>
      </c>
      <c r="X829" s="10">
        <v>4500</v>
      </c>
    </row>
    <row r="830" spans="9:24" x14ac:dyDescent="0.2">
      <c r="I830" t="str">
        <f>IFERROR(IF(VLOOKUP(A830,'Resources Final'!B:F,5,FALSE)=0,"",VLOOKUP(A830,'Resources Final'!B:F,5,FALSE)),"")</f>
        <v/>
      </c>
      <c r="T830" s="9" t="s">
        <v>323</v>
      </c>
      <c r="U830" s="10">
        <v>4500</v>
      </c>
      <c r="V830" s="10"/>
      <c r="W830" s="10"/>
      <c r="X830" s="10">
        <v>4500</v>
      </c>
    </row>
    <row r="831" spans="9:24" x14ac:dyDescent="0.2">
      <c r="I831" t="str">
        <f>IFERROR(IF(VLOOKUP(A831,'Resources Final'!B:F,5,FALSE)=0,"",VLOOKUP(A831,'Resources Final'!B:F,5,FALSE)),"")</f>
        <v/>
      </c>
      <c r="T831" s="9" t="s">
        <v>1012</v>
      </c>
      <c r="U831" s="10"/>
      <c r="V831" s="10"/>
      <c r="W831" s="10">
        <v>4500</v>
      </c>
      <c r="X831" s="10">
        <v>4500</v>
      </c>
    </row>
    <row r="832" spans="9:24" x14ac:dyDescent="0.2">
      <c r="I832" t="str">
        <f>IFERROR(IF(VLOOKUP(A832,'Resources Final'!B:F,5,FALSE)=0,"",VLOOKUP(A832,'Resources Final'!B:F,5,FALSE)),"")</f>
        <v/>
      </c>
      <c r="T832" s="9" t="s">
        <v>873</v>
      </c>
      <c r="U832" s="10"/>
      <c r="V832" s="10"/>
      <c r="W832" s="10">
        <v>4500</v>
      </c>
      <c r="X832" s="10">
        <v>4500</v>
      </c>
    </row>
    <row r="833" spans="9:24" x14ac:dyDescent="0.2">
      <c r="I833" t="str">
        <f>IFERROR(IF(VLOOKUP(A833,'Resources Final'!B:F,5,FALSE)=0,"",VLOOKUP(A833,'Resources Final'!B:F,5,FALSE)),"")</f>
        <v/>
      </c>
      <c r="T833" s="9" t="s">
        <v>445</v>
      </c>
      <c r="U833" s="10"/>
      <c r="V833" s="10"/>
      <c r="W833" s="10">
        <v>4500</v>
      </c>
      <c r="X833" s="10">
        <v>4500</v>
      </c>
    </row>
    <row r="834" spans="9:24" x14ac:dyDescent="0.2">
      <c r="I834" t="str">
        <f>IFERROR(IF(VLOOKUP(A834,'Resources Final'!B:F,5,FALSE)=0,"",VLOOKUP(A834,'Resources Final'!B:F,5,FALSE)),"")</f>
        <v/>
      </c>
      <c r="T834" s="9" t="s">
        <v>793</v>
      </c>
      <c r="U834" s="10"/>
      <c r="V834" s="10"/>
      <c r="W834" s="10">
        <v>4500</v>
      </c>
      <c r="X834" s="10">
        <v>4500</v>
      </c>
    </row>
    <row r="835" spans="9:24" x14ac:dyDescent="0.2">
      <c r="I835" t="str">
        <f>IFERROR(IF(VLOOKUP(A835,'Resources Final'!B:F,5,FALSE)=0,"",VLOOKUP(A835,'Resources Final'!B:F,5,FALSE)),"")</f>
        <v/>
      </c>
      <c r="T835" s="9" t="s">
        <v>594</v>
      </c>
      <c r="U835" s="10"/>
      <c r="V835" s="10"/>
      <c r="W835" s="10">
        <v>4500</v>
      </c>
      <c r="X835" s="10">
        <v>4500</v>
      </c>
    </row>
    <row r="836" spans="9:24" x14ac:dyDescent="0.2">
      <c r="I836" t="str">
        <f>IFERROR(IF(VLOOKUP(A836,'Resources Final'!B:F,5,FALSE)=0,"",VLOOKUP(A836,'Resources Final'!B:F,5,FALSE)),"")</f>
        <v/>
      </c>
      <c r="T836" s="9" t="s">
        <v>908</v>
      </c>
      <c r="U836" s="10">
        <v>4500</v>
      </c>
      <c r="V836" s="10"/>
      <c r="W836" s="10"/>
      <c r="X836" s="10">
        <v>4500</v>
      </c>
    </row>
    <row r="837" spans="9:24" x14ac:dyDescent="0.2">
      <c r="I837" t="str">
        <f>IFERROR(IF(VLOOKUP(A837,'Resources Final'!B:F,5,FALSE)=0,"",VLOOKUP(A837,'Resources Final'!B:F,5,FALSE)),"")</f>
        <v/>
      </c>
      <c r="T837" s="9" t="s">
        <v>97</v>
      </c>
      <c r="U837" s="10">
        <v>4500</v>
      </c>
      <c r="V837" s="10"/>
      <c r="W837" s="10"/>
      <c r="X837" s="10">
        <v>4500</v>
      </c>
    </row>
    <row r="838" spans="9:24" x14ac:dyDescent="0.2">
      <c r="I838" t="str">
        <f>IFERROR(IF(VLOOKUP(A838,'Resources Final'!B:F,5,FALSE)=0,"",VLOOKUP(A838,'Resources Final'!B:F,5,FALSE)),"")</f>
        <v/>
      </c>
      <c r="T838" s="9" t="s">
        <v>94</v>
      </c>
      <c r="U838" s="10">
        <v>4500</v>
      </c>
      <c r="V838" s="10"/>
      <c r="W838" s="10"/>
      <c r="X838" s="10">
        <v>4500</v>
      </c>
    </row>
    <row r="839" spans="9:24" x14ac:dyDescent="0.2">
      <c r="I839" t="str">
        <f>IFERROR(IF(VLOOKUP(A839,'Resources Final'!B:F,5,FALSE)=0,"",VLOOKUP(A839,'Resources Final'!B:F,5,FALSE)),"")</f>
        <v/>
      </c>
      <c r="T839" s="9" t="s">
        <v>132</v>
      </c>
      <c r="U839" s="10"/>
      <c r="V839" s="10"/>
      <c r="W839" s="10">
        <v>4500</v>
      </c>
      <c r="X839" s="10">
        <v>4500</v>
      </c>
    </row>
    <row r="840" spans="9:24" x14ac:dyDescent="0.2">
      <c r="I840" t="str">
        <f>IFERROR(IF(VLOOKUP(A840,'Resources Final'!B:F,5,FALSE)=0,"",VLOOKUP(A840,'Resources Final'!B:F,5,FALSE)),"")</f>
        <v/>
      </c>
      <c r="T840" s="9" t="s">
        <v>348</v>
      </c>
      <c r="U840" s="10"/>
      <c r="V840" s="10"/>
      <c r="W840" s="10">
        <v>4500</v>
      </c>
      <c r="X840" s="10">
        <v>4500</v>
      </c>
    </row>
    <row r="841" spans="9:24" x14ac:dyDescent="0.2">
      <c r="I841" t="str">
        <f>IFERROR(IF(VLOOKUP(A841,'Resources Final'!B:F,5,FALSE)=0,"",VLOOKUP(A841,'Resources Final'!B:F,5,FALSE)),"")</f>
        <v/>
      </c>
      <c r="T841" s="9" t="s">
        <v>562</v>
      </c>
      <c r="U841" s="10">
        <v>4500</v>
      </c>
      <c r="V841" s="10"/>
      <c r="W841" s="10"/>
      <c r="X841" s="10">
        <v>4500</v>
      </c>
    </row>
    <row r="842" spans="9:24" x14ac:dyDescent="0.2">
      <c r="I842" t="str">
        <f>IFERROR(IF(VLOOKUP(A842,'Resources Final'!B:F,5,FALSE)=0,"",VLOOKUP(A842,'Resources Final'!B:F,5,FALSE)),"")</f>
        <v/>
      </c>
      <c r="T842" s="9" t="s">
        <v>471</v>
      </c>
      <c r="U842" s="10"/>
      <c r="V842" s="10"/>
      <c r="W842" s="10">
        <v>4500</v>
      </c>
      <c r="X842" s="10">
        <v>4500</v>
      </c>
    </row>
    <row r="843" spans="9:24" x14ac:dyDescent="0.2">
      <c r="I843" t="str">
        <f>IFERROR(IF(VLOOKUP(A843,'Resources Final'!B:F,5,FALSE)=0,"",VLOOKUP(A843,'Resources Final'!B:F,5,FALSE)),"")</f>
        <v/>
      </c>
      <c r="T843" s="9" t="s">
        <v>233</v>
      </c>
      <c r="U843" s="10"/>
      <c r="V843" s="10"/>
      <c r="W843" s="10">
        <v>4500</v>
      </c>
      <c r="X843" s="10">
        <v>4500</v>
      </c>
    </row>
    <row r="844" spans="9:24" x14ac:dyDescent="0.2">
      <c r="I844" t="str">
        <f>IFERROR(IF(VLOOKUP(A844,'Resources Final'!B:F,5,FALSE)=0,"",VLOOKUP(A844,'Resources Final'!B:F,5,FALSE)),"")</f>
        <v/>
      </c>
      <c r="T844" s="9" t="s">
        <v>349</v>
      </c>
      <c r="U844" s="10"/>
      <c r="V844" s="10"/>
      <c r="W844" s="10">
        <v>4500</v>
      </c>
      <c r="X844" s="10">
        <v>4500</v>
      </c>
    </row>
    <row r="845" spans="9:24" x14ac:dyDescent="0.2">
      <c r="I845" t="str">
        <f>IFERROR(IF(VLOOKUP(A845,'Resources Final'!B:F,5,FALSE)=0,"",VLOOKUP(A845,'Resources Final'!B:F,5,FALSE)),"")</f>
        <v/>
      </c>
      <c r="T845" s="9" t="s">
        <v>141</v>
      </c>
      <c r="U845" s="10"/>
      <c r="V845" s="10"/>
      <c r="W845" s="10">
        <v>4500</v>
      </c>
      <c r="X845" s="10">
        <v>4500</v>
      </c>
    </row>
    <row r="846" spans="9:24" x14ac:dyDescent="0.2">
      <c r="I846" t="str">
        <f>IFERROR(IF(VLOOKUP(A846,'Resources Final'!B:F,5,FALSE)=0,"",VLOOKUP(A846,'Resources Final'!B:F,5,FALSE)),"")</f>
        <v/>
      </c>
      <c r="T846" s="9" t="s">
        <v>909</v>
      </c>
      <c r="U846" s="10">
        <v>4500</v>
      </c>
      <c r="V846" s="10"/>
      <c r="W846" s="10"/>
      <c r="X846" s="10">
        <v>4500</v>
      </c>
    </row>
    <row r="847" spans="9:24" x14ac:dyDescent="0.2">
      <c r="I847" t="str">
        <f>IFERROR(IF(VLOOKUP(A847,'Resources Final'!B:F,5,FALSE)=0,"",VLOOKUP(A847,'Resources Final'!B:F,5,FALSE)),"")</f>
        <v/>
      </c>
      <c r="T847" s="9" t="s">
        <v>79</v>
      </c>
      <c r="U847" s="10">
        <v>4500</v>
      </c>
      <c r="V847" s="10"/>
      <c r="W847" s="10"/>
      <c r="X847" s="10">
        <v>4500</v>
      </c>
    </row>
    <row r="848" spans="9:24" x14ac:dyDescent="0.2">
      <c r="I848" t="str">
        <f>IFERROR(IF(VLOOKUP(A848,'Resources Final'!B:F,5,FALSE)=0,"",VLOOKUP(A848,'Resources Final'!B:F,5,FALSE)),"")</f>
        <v/>
      </c>
      <c r="T848" s="9" t="s">
        <v>882</v>
      </c>
      <c r="U848" s="10"/>
      <c r="V848" s="10"/>
      <c r="W848" s="10">
        <v>4500</v>
      </c>
      <c r="X848" s="10">
        <v>4500</v>
      </c>
    </row>
    <row r="849" spans="9:24" x14ac:dyDescent="0.2">
      <c r="I849" t="str">
        <f>IFERROR(IF(VLOOKUP(A849,'Resources Final'!B:F,5,FALSE)=0,"",VLOOKUP(A849,'Resources Final'!B:F,5,FALSE)),"")</f>
        <v/>
      </c>
      <c r="T849" s="9" t="s">
        <v>325</v>
      </c>
      <c r="U849" s="10">
        <v>4500</v>
      </c>
      <c r="V849" s="10"/>
      <c r="W849" s="10"/>
      <c r="X849" s="10">
        <v>4500</v>
      </c>
    </row>
    <row r="850" spans="9:24" x14ac:dyDescent="0.2">
      <c r="I850" t="str">
        <f>IFERROR(IF(VLOOKUP(A850,'Resources Final'!B:F,5,FALSE)=0,"",VLOOKUP(A850,'Resources Final'!B:F,5,FALSE)),"")</f>
        <v/>
      </c>
      <c r="T850" s="9" t="s">
        <v>462</v>
      </c>
      <c r="U850" s="10"/>
      <c r="V850" s="10"/>
      <c r="W850" s="10">
        <v>4500</v>
      </c>
      <c r="X850" s="10">
        <v>4500</v>
      </c>
    </row>
    <row r="851" spans="9:24" x14ac:dyDescent="0.2">
      <c r="I851" t="str">
        <f>IFERROR(IF(VLOOKUP(A851,'Resources Final'!B:F,5,FALSE)=0,"",VLOOKUP(A851,'Resources Final'!B:F,5,FALSE)),"")</f>
        <v/>
      </c>
      <c r="T851" s="9" t="s">
        <v>525</v>
      </c>
      <c r="U851" s="10"/>
      <c r="V851" s="10"/>
      <c r="W851" s="10">
        <v>4500</v>
      </c>
      <c r="X851" s="10">
        <v>4500</v>
      </c>
    </row>
    <row r="852" spans="9:24" x14ac:dyDescent="0.2">
      <c r="I852" t="str">
        <f>IFERROR(IF(VLOOKUP(A852,'Resources Final'!B:F,5,FALSE)=0,"",VLOOKUP(A852,'Resources Final'!B:F,5,FALSE)),"")</f>
        <v/>
      </c>
      <c r="T852" s="9" t="s">
        <v>925</v>
      </c>
      <c r="U852" s="10">
        <v>4447</v>
      </c>
      <c r="V852" s="10"/>
      <c r="W852" s="10"/>
      <c r="X852" s="10">
        <v>4447</v>
      </c>
    </row>
    <row r="853" spans="9:24" x14ac:dyDescent="0.2">
      <c r="I853" t="str">
        <f>IFERROR(IF(VLOOKUP(A853,'Resources Final'!B:F,5,FALSE)=0,"",VLOOKUP(A853,'Resources Final'!B:F,5,FALSE)),"")</f>
        <v/>
      </c>
      <c r="T853" s="9" t="s">
        <v>3529</v>
      </c>
      <c r="U853" s="10">
        <v>4253</v>
      </c>
      <c r="V853" s="10"/>
      <c r="W853" s="10"/>
      <c r="X853" s="10">
        <v>4253</v>
      </c>
    </row>
    <row r="854" spans="9:24" x14ac:dyDescent="0.2">
      <c r="I854" t="str">
        <f>IFERROR(IF(VLOOKUP(A854,'Resources Final'!B:F,5,FALSE)=0,"",VLOOKUP(A854,'Resources Final'!B:F,5,FALSE)),"")</f>
        <v/>
      </c>
      <c r="T854" s="9" t="s">
        <v>1022</v>
      </c>
      <c r="U854" s="10">
        <v>4253</v>
      </c>
      <c r="V854" s="10"/>
      <c r="W854" s="10"/>
      <c r="X854" s="10">
        <v>4253</v>
      </c>
    </row>
    <row r="855" spans="9:24" x14ac:dyDescent="0.2">
      <c r="I855" t="str">
        <f>IFERROR(IF(VLOOKUP(A855,'Resources Final'!B:F,5,FALSE)=0,"",VLOOKUP(A855,'Resources Final'!B:F,5,FALSE)),"")</f>
        <v/>
      </c>
      <c r="T855" s="9" t="s">
        <v>4395</v>
      </c>
      <c r="U855" s="10">
        <v>4250</v>
      </c>
      <c r="V855" s="10"/>
      <c r="W855" s="10"/>
      <c r="X855" s="10">
        <v>4250</v>
      </c>
    </row>
    <row r="856" spans="9:24" x14ac:dyDescent="0.2">
      <c r="I856" t="str">
        <f>IFERROR(IF(VLOOKUP(A856,'Resources Final'!B:F,5,FALSE)=0,"",VLOOKUP(A856,'Resources Final'!B:F,5,FALSE)),"")</f>
        <v/>
      </c>
      <c r="T856" s="9" t="s">
        <v>4298</v>
      </c>
      <c r="U856" s="10">
        <v>4250</v>
      </c>
      <c r="V856" s="10"/>
      <c r="W856" s="10"/>
      <c r="X856" s="10">
        <v>4250</v>
      </c>
    </row>
    <row r="857" spans="9:24" x14ac:dyDescent="0.2">
      <c r="I857" t="str">
        <f>IFERROR(IF(VLOOKUP(A857,'Resources Final'!B:F,5,FALSE)=0,"",VLOOKUP(A857,'Resources Final'!B:F,5,FALSE)),"")</f>
        <v/>
      </c>
      <c r="T857" s="9" t="s">
        <v>4534</v>
      </c>
      <c r="U857" s="10">
        <v>4250</v>
      </c>
      <c r="V857" s="10"/>
      <c r="W857" s="10"/>
      <c r="X857" s="10">
        <v>4250</v>
      </c>
    </row>
    <row r="858" spans="9:24" x14ac:dyDescent="0.2">
      <c r="I858" t="str">
        <f>IFERROR(IF(VLOOKUP(A858,'Resources Final'!B:F,5,FALSE)=0,"",VLOOKUP(A858,'Resources Final'!B:F,5,FALSE)),"")</f>
        <v/>
      </c>
      <c r="T858" s="9" t="s">
        <v>3915</v>
      </c>
      <c r="U858" s="10">
        <v>4200</v>
      </c>
      <c r="V858" s="10"/>
      <c r="W858" s="10"/>
      <c r="X858" s="10">
        <v>4200</v>
      </c>
    </row>
    <row r="859" spans="9:24" x14ac:dyDescent="0.2">
      <c r="I859" t="str">
        <f>IFERROR(IF(VLOOKUP(A859,'Resources Final'!B:F,5,FALSE)=0,"",VLOOKUP(A859,'Resources Final'!B:F,5,FALSE)),"")</f>
        <v/>
      </c>
      <c r="T859" s="9" t="s">
        <v>2271</v>
      </c>
      <c r="U859" s="10">
        <v>4200</v>
      </c>
      <c r="V859" s="10"/>
      <c r="W859" s="10"/>
      <c r="X859" s="10">
        <v>4200</v>
      </c>
    </row>
    <row r="860" spans="9:24" x14ac:dyDescent="0.2">
      <c r="I860" t="str">
        <f>IFERROR(IF(VLOOKUP(A860,'Resources Final'!B:F,5,FALSE)=0,"",VLOOKUP(A860,'Resources Final'!B:F,5,FALSE)),"")</f>
        <v/>
      </c>
      <c r="T860" s="9" t="s">
        <v>2267</v>
      </c>
      <c r="U860" s="10">
        <v>4200</v>
      </c>
      <c r="V860" s="10"/>
      <c r="W860" s="10"/>
      <c r="X860" s="10">
        <v>4200</v>
      </c>
    </row>
    <row r="861" spans="9:24" x14ac:dyDescent="0.2">
      <c r="I861" t="str">
        <f>IFERROR(IF(VLOOKUP(A861,'Resources Final'!B:F,5,FALSE)=0,"",VLOOKUP(A861,'Resources Final'!B:F,5,FALSE)),"")</f>
        <v/>
      </c>
      <c r="T861" s="9" t="s">
        <v>2262</v>
      </c>
      <c r="U861" s="10">
        <v>4200</v>
      </c>
      <c r="V861" s="10"/>
      <c r="W861" s="10"/>
      <c r="X861" s="10">
        <v>4200</v>
      </c>
    </row>
    <row r="862" spans="9:24" x14ac:dyDescent="0.2">
      <c r="I862" t="str">
        <f>IFERROR(IF(VLOOKUP(A862,'Resources Final'!B:F,5,FALSE)=0,"",VLOOKUP(A862,'Resources Final'!B:F,5,FALSE)),"")</f>
        <v/>
      </c>
      <c r="T862" s="9" t="s">
        <v>2960</v>
      </c>
      <c r="U862" s="10">
        <v>4200</v>
      </c>
      <c r="V862" s="10"/>
      <c r="W862" s="10"/>
      <c r="X862" s="10">
        <v>4200</v>
      </c>
    </row>
    <row r="863" spans="9:24" x14ac:dyDescent="0.2">
      <c r="I863" t="str">
        <f>IFERROR(IF(VLOOKUP(A863,'Resources Final'!B:F,5,FALSE)=0,"",VLOOKUP(A863,'Resources Final'!B:F,5,FALSE)),"")</f>
        <v/>
      </c>
      <c r="T863" s="9" t="s">
        <v>2264</v>
      </c>
      <c r="U863" s="10">
        <v>4200</v>
      </c>
      <c r="V863" s="10"/>
      <c r="W863" s="10"/>
      <c r="X863" s="10">
        <v>4200</v>
      </c>
    </row>
    <row r="864" spans="9:24" x14ac:dyDescent="0.2">
      <c r="I864" t="str">
        <f>IFERROR(IF(VLOOKUP(A864,'Resources Final'!B:F,5,FALSE)=0,"",VLOOKUP(A864,'Resources Final'!B:F,5,FALSE)),"")</f>
        <v/>
      </c>
      <c r="T864" s="9" t="s">
        <v>2958</v>
      </c>
      <c r="U864" s="10">
        <v>4200</v>
      </c>
      <c r="V864" s="10"/>
      <c r="W864" s="10"/>
      <c r="X864" s="10">
        <v>4200</v>
      </c>
    </row>
    <row r="865" spans="9:24" x14ac:dyDescent="0.2">
      <c r="I865" t="str">
        <f>IFERROR(IF(VLOOKUP(A865,'Resources Final'!B:F,5,FALSE)=0,"",VLOOKUP(A865,'Resources Final'!B:F,5,FALSE)),"")</f>
        <v/>
      </c>
      <c r="T865" s="9" t="s">
        <v>1796</v>
      </c>
      <c r="U865" s="10">
        <v>4200</v>
      </c>
      <c r="V865" s="10"/>
      <c r="W865" s="10"/>
      <c r="X865" s="10">
        <v>4200</v>
      </c>
    </row>
    <row r="866" spans="9:24" x14ac:dyDescent="0.2">
      <c r="I866" t="str">
        <f>IFERROR(IF(VLOOKUP(A866,'Resources Final'!B:F,5,FALSE)=0,"",VLOOKUP(A866,'Resources Final'!B:F,5,FALSE)),"")</f>
        <v/>
      </c>
      <c r="T866" s="9" t="s">
        <v>1788</v>
      </c>
      <c r="U866" s="10">
        <v>4200</v>
      </c>
      <c r="V866" s="10"/>
      <c r="W866" s="10"/>
      <c r="X866" s="10">
        <v>4200</v>
      </c>
    </row>
    <row r="867" spans="9:24" x14ac:dyDescent="0.2">
      <c r="I867" t="str">
        <f>IFERROR(IF(VLOOKUP(A867,'Resources Final'!B:F,5,FALSE)=0,"",VLOOKUP(A867,'Resources Final'!B:F,5,FALSE)),"")</f>
        <v/>
      </c>
      <c r="T867" s="9" t="s">
        <v>1334</v>
      </c>
      <c r="U867" s="10">
        <v>4200</v>
      </c>
      <c r="V867" s="10"/>
      <c r="W867" s="10"/>
      <c r="X867" s="10">
        <v>4200</v>
      </c>
    </row>
    <row r="868" spans="9:24" x14ac:dyDescent="0.2">
      <c r="I868" t="str">
        <f>IFERROR(IF(VLOOKUP(A868,'Resources Final'!B:F,5,FALSE)=0,"",VLOOKUP(A868,'Resources Final'!B:F,5,FALSE)),"")</f>
        <v/>
      </c>
      <c r="T868" s="9" t="s">
        <v>1931</v>
      </c>
      <c r="U868" s="10">
        <v>4200</v>
      </c>
      <c r="V868" s="10"/>
      <c r="W868" s="10"/>
      <c r="X868" s="10">
        <v>4200</v>
      </c>
    </row>
    <row r="869" spans="9:24" x14ac:dyDescent="0.2">
      <c r="I869" t="str">
        <f>IFERROR(IF(VLOOKUP(A869,'Resources Final'!B:F,5,FALSE)=0,"",VLOOKUP(A869,'Resources Final'!B:F,5,FALSE)),"")</f>
        <v/>
      </c>
      <c r="T869" s="9" t="s">
        <v>1497</v>
      </c>
      <c r="U869" s="10">
        <v>4200</v>
      </c>
      <c r="V869" s="10"/>
      <c r="W869" s="10"/>
      <c r="X869" s="10">
        <v>4200</v>
      </c>
    </row>
    <row r="870" spans="9:24" x14ac:dyDescent="0.2">
      <c r="I870" t="str">
        <f>IFERROR(IF(VLOOKUP(A870,'Resources Final'!B:F,5,FALSE)=0,"",VLOOKUP(A870,'Resources Final'!B:F,5,FALSE)),"")</f>
        <v/>
      </c>
      <c r="T870" s="9" t="s">
        <v>1792</v>
      </c>
      <c r="U870" s="10">
        <v>4200</v>
      </c>
      <c r="V870" s="10"/>
      <c r="W870" s="10"/>
      <c r="X870" s="10">
        <v>4200</v>
      </c>
    </row>
    <row r="871" spans="9:24" x14ac:dyDescent="0.2">
      <c r="I871" t="str">
        <f>IFERROR(IF(VLOOKUP(A871,'Resources Final'!B:F,5,FALSE)=0,"",VLOOKUP(A871,'Resources Final'!B:F,5,FALSE)),"")</f>
        <v/>
      </c>
      <c r="T871" s="9" t="s">
        <v>1770</v>
      </c>
      <c r="U871" s="10">
        <v>4200</v>
      </c>
      <c r="V871" s="10"/>
      <c r="W871" s="10"/>
      <c r="X871" s="10">
        <v>4200</v>
      </c>
    </row>
    <row r="872" spans="9:24" x14ac:dyDescent="0.2">
      <c r="I872" t="str">
        <f>IFERROR(IF(VLOOKUP(A872,'Resources Final'!B:F,5,FALSE)=0,"",VLOOKUP(A872,'Resources Final'!B:F,5,FALSE)),"")</f>
        <v/>
      </c>
      <c r="T872" s="9" t="s">
        <v>1930</v>
      </c>
      <c r="U872" s="10">
        <v>4200</v>
      </c>
      <c r="V872" s="10"/>
      <c r="W872" s="10"/>
      <c r="X872" s="10">
        <v>4200</v>
      </c>
    </row>
    <row r="873" spans="9:24" x14ac:dyDescent="0.2">
      <c r="I873" t="str">
        <f>IFERROR(IF(VLOOKUP(A873,'Resources Final'!B:F,5,FALSE)=0,"",VLOOKUP(A873,'Resources Final'!B:F,5,FALSE)),"")</f>
        <v/>
      </c>
      <c r="T873" s="9" t="s">
        <v>1771</v>
      </c>
      <c r="U873" s="10">
        <v>4200</v>
      </c>
      <c r="V873" s="10"/>
      <c r="W873" s="10"/>
      <c r="X873" s="10">
        <v>4200</v>
      </c>
    </row>
    <row r="874" spans="9:24" x14ac:dyDescent="0.2">
      <c r="I874" t="str">
        <f>IFERROR(IF(VLOOKUP(A874,'Resources Final'!B:F,5,FALSE)=0,"",VLOOKUP(A874,'Resources Final'!B:F,5,FALSE)),"")</f>
        <v/>
      </c>
      <c r="T874" s="9" t="s">
        <v>1772</v>
      </c>
      <c r="U874" s="10">
        <v>4200</v>
      </c>
      <c r="V874" s="10"/>
      <c r="W874" s="10"/>
      <c r="X874" s="10">
        <v>4200</v>
      </c>
    </row>
    <row r="875" spans="9:24" x14ac:dyDescent="0.2">
      <c r="I875" t="str">
        <f>IFERROR(IF(VLOOKUP(A875,'Resources Final'!B:F,5,FALSE)=0,"",VLOOKUP(A875,'Resources Final'!B:F,5,FALSE)),"")</f>
        <v/>
      </c>
      <c r="T875" s="9" t="s">
        <v>1774</v>
      </c>
      <c r="U875" s="10">
        <v>4200</v>
      </c>
      <c r="V875" s="10"/>
      <c r="W875" s="10"/>
      <c r="X875" s="10">
        <v>4200</v>
      </c>
    </row>
    <row r="876" spans="9:24" x14ac:dyDescent="0.2">
      <c r="I876" t="str">
        <f>IFERROR(IF(VLOOKUP(A876,'Resources Final'!B:F,5,FALSE)=0,"",VLOOKUP(A876,'Resources Final'!B:F,5,FALSE)),"")</f>
        <v/>
      </c>
      <c r="T876" s="9" t="s">
        <v>78</v>
      </c>
      <c r="U876" s="10">
        <v>4200</v>
      </c>
      <c r="V876" s="10"/>
      <c r="W876" s="10"/>
      <c r="X876" s="10">
        <v>4200</v>
      </c>
    </row>
    <row r="877" spans="9:24" x14ac:dyDescent="0.2">
      <c r="I877" t="str">
        <f>IFERROR(IF(VLOOKUP(A877,'Resources Final'!B:F,5,FALSE)=0,"",VLOOKUP(A877,'Resources Final'!B:F,5,FALSE)),"")</f>
        <v/>
      </c>
      <c r="T877" s="9" t="s">
        <v>912</v>
      </c>
      <c r="U877" s="10">
        <v>4200</v>
      </c>
      <c r="V877" s="10"/>
      <c r="W877" s="10"/>
      <c r="X877" s="10">
        <v>4200</v>
      </c>
    </row>
    <row r="878" spans="9:24" x14ac:dyDescent="0.2">
      <c r="I878" t="str">
        <f>IFERROR(IF(VLOOKUP(A878,'Resources Final'!B:F,5,FALSE)=0,"",VLOOKUP(A878,'Resources Final'!B:F,5,FALSE)),"")</f>
        <v/>
      </c>
      <c r="T878" s="9" t="s">
        <v>85</v>
      </c>
      <c r="U878" s="10">
        <v>4200</v>
      </c>
      <c r="V878" s="10"/>
      <c r="W878" s="10"/>
      <c r="X878" s="10">
        <v>4200</v>
      </c>
    </row>
    <row r="879" spans="9:24" x14ac:dyDescent="0.2">
      <c r="I879" t="str">
        <f>IFERROR(IF(VLOOKUP(A879,'Resources Final'!B:F,5,FALSE)=0,"",VLOOKUP(A879,'Resources Final'!B:F,5,FALSE)),"")</f>
        <v/>
      </c>
      <c r="T879" s="9" t="s">
        <v>911</v>
      </c>
      <c r="U879" s="10">
        <v>4200</v>
      </c>
      <c r="V879" s="10"/>
      <c r="W879" s="10"/>
      <c r="X879" s="10">
        <v>4200</v>
      </c>
    </row>
    <row r="880" spans="9:24" x14ac:dyDescent="0.2">
      <c r="I880" t="str">
        <f>IFERROR(IF(VLOOKUP(A880,'Resources Final'!B:F,5,FALSE)=0,"",VLOOKUP(A880,'Resources Final'!B:F,5,FALSE)),"")</f>
        <v/>
      </c>
      <c r="T880" s="9" t="s">
        <v>98</v>
      </c>
      <c r="U880" s="10">
        <v>4200</v>
      </c>
      <c r="V880" s="10"/>
      <c r="W880" s="10"/>
      <c r="X880" s="10">
        <v>4200</v>
      </c>
    </row>
    <row r="881" spans="9:24" x14ac:dyDescent="0.2">
      <c r="I881" t="str">
        <f>IFERROR(IF(VLOOKUP(A881,'Resources Final'!B:F,5,FALSE)=0,"",VLOOKUP(A881,'Resources Final'!B:F,5,FALSE)),"")</f>
        <v/>
      </c>
      <c r="T881" s="9" t="s">
        <v>919</v>
      </c>
      <c r="U881" s="10">
        <v>4200</v>
      </c>
      <c r="V881" s="10"/>
      <c r="W881" s="10"/>
      <c r="X881" s="10">
        <v>4200</v>
      </c>
    </row>
    <row r="882" spans="9:24" x14ac:dyDescent="0.2">
      <c r="I882" t="str">
        <f>IFERROR(IF(VLOOKUP(A882,'Resources Final'!B:F,5,FALSE)=0,"",VLOOKUP(A882,'Resources Final'!B:F,5,FALSE)),"")</f>
        <v/>
      </c>
      <c r="T882" s="9" t="s">
        <v>318</v>
      </c>
      <c r="U882" s="10">
        <v>4200</v>
      </c>
      <c r="V882" s="10"/>
      <c r="W882" s="10"/>
      <c r="X882" s="10">
        <v>4200</v>
      </c>
    </row>
    <row r="883" spans="9:24" x14ac:dyDescent="0.2">
      <c r="I883" t="str">
        <f>IFERROR(IF(VLOOKUP(A883,'Resources Final'!B:F,5,FALSE)=0,"",VLOOKUP(A883,'Resources Final'!B:F,5,FALSE)),"")</f>
        <v/>
      </c>
      <c r="T883" s="9" t="s">
        <v>922</v>
      </c>
      <c r="U883" s="10">
        <v>4200</v>
      </c>
      <c r="V883" s="10"/>
      <c r="W883" s="10"/>
      <c r="X883" s="10">
        <v>4200</v>
      </c>
    </row>
    <row r="884" spans="9:24" x14ac:dyDescent="0.2">
      <c r="I884" t="str">
        <f>IFERROR(IF(VLOOKUP(A884,'Resources Final'!B:F,5,FALSE)=0,"",VLOOKUP(A884,'Resources Final'!B:F,5,FALSE)),"")</f>
        <v/>
      </c>
      <c r="T884" s="9" t="s">
        <v>2881</v>
      </c>
      <c r="U884" s="10">
        <v>4190</v>
      </c>
      <c r="V884" s="10"/>
      <c r="W884" s="10"/>
      <c r="X884" s="10">
        <v>4190</v>
      </c>
    </row>
    <row r="885" spans="9:24" x14ac:dyDescent="0.2">
      <c r="I885" t="str">
        <f>IFERROR(IF(VLOOKUP(A885,'Resources Final'!B:F,5,FALSE)=0,"",VLOOKUP(A885,'Resources Final'!B:F,5,FALSE)),"")</f>
        <v/>
      </c>
      <c r="T885" s="9" t="s">
        <v>4639</v>
      </c>
      <c r="U885" s="10">
        <v>4094</v>
      </c>
      <c r="V885" s="10"/>
      <c r="W885" s="10"/>
      <c r="X885" s="10">
        <v>4094</v>
      </c>
    </row>
    <row r="886" spans="9:24" x14ac:dyDescent="0.2">
      <c r="I886" t="str">
        <f>IFERROR(IF(VLOOKUP(A886,'Resources Final'!B:F,5,FALSE)=0,"",VLOOKUP(A886,'Resources Final'!B:F,5,FALSE)),"")</f>
        <v/>
      </c>
      <c r="T886" s="9" t="s">
        <v>3101</v>
      </c>
      <c r="U886" s="10"/>
      <c r="V886" s="10">
        <v>4080</v>
      </c>
      <c r="W886" s="10"/>
      <c r="X886" s="10">
        <v>4080</v>
      </c>
    </row>
    <row r="887" spans="9:24" x14ac:dyDescent="0.2">
      <c r="I887" t="str">
        <f>IFERROR(IF(VLOOKUP(A887,'Resources Final'!B:F,5,FALSE)=0,"",VLOOKUP(A887,'Resources Final'!B:F,5,FALSE)),"")</f>
        <v/>
      </c>
      <c r="T887" s="9" t="s">
        <v>239</v>
      </c>
      <c r="U887" s="10">
        <v>4064</v>
      </c>
      <c r="V887" s="10"/>
      <c r="W887" s="10"/>
      <c r="X887" s="10">
        <v>4064</v>
      </c>
    </row>
    <row r="888" spans="9:24" x14ac:dyDescent="0.2">
      <c r="I888" t="str">
        <f>IFERROR(IF(VLOOKUP(A888,'Resources Final'!B:F,5,FALSE)=0,"",VLOOKUP(A888,'Resources Final'!B:F,5,FALSE)),"")</f>
        <v/>
      </c>
      <c r="T888" s="9" t="s">
        <v>2170</v>
      </c>
      <c r="U888" s="10">
        <v>4057</v>
      </c>
      <c r="V888" s="10"/>
      <c r="W888" s="10"/>
      <c r="X888" s="10">
        <v>4057</v>
      </c>
    </row>
    <row r="889" spans="9:24" x14ac:dyDescent="0.2">
      <c r="I889" t="str">
        <f>IFERROR(IF(VLOOKUP(A889,'Resources Final'!B:F,5,FALSE)=0,"",VLOOKUP(A889,'Resources Final'!B:F,5,FALSE)),"")</f>
        <v/>
      </c>
      <c r="T889" s="9" t="s">
        <v>2086</v>
      </c>
      <c r="U889" s="10">
        <v>4032</v>
      </c>
      <c r="V889" s="10"/>
      <c r="W889" s="10"/>
      <c r="X889" s="10">
        <v>4032</v>
      </c>
    </row>
    <row r="890" spans="9:24" x14ac:dyDescent="0.2">
      <c r="I890" t="str">
        <f>IFERROR(IF(VLOOKUP(A890,'Resources Final'!B:F,5,FALSE)=0,"",VLOOKUP(A890,'Resources Final'!B:F,5,FALSE)),"")</f>
        <v/>
      </c>
      <c r="T890" s="9" t="s">
        <v>1182</v>
      </c>
      <c r="U890" s="10">
        <v>4013</v>
      </c>
      <c r="V890" s="10"/>
      <c r="W890" s="10"/>
      <c r="X890" s="10">
        <v>4013</v>
      </c>
    </row>
    <row r="891" spans="9:24" x14ac:dyDescent="0.2">
      <c r="I891" t="str">
        <f>IFERROR(IF(VLOOKUP(A891,'Resources Final'!B:F,5,FALSE)=0,"",VLOOKUP(A891,'Resources Final'!B:F,5,FALSE)),"")</f>
        <v/>
      </c>
      <c r="T891" s="9" t="s">
        <v>4004</v>
      </c>
      <c r="U891" s="10">
        <v>4005</v>
      </c>
      <c r="V891" s="10"/>
      <c r="W891" s="10"/>
      <c r="X891" s="10">
        <v>4005</v>
      </c>
    </row>
    <row r="892" spans="9:24" x14ac:dyDescent="0.2">
      <c r="I892" t="str">
        <f>IFERROR(IF(VLOOKUP(A892,'Resources Final'!B:F,5,FALSE)=0,"",VLOOKUP(A892,'Resources Final'!B:F,5,FALSE)),"")</f>
        <v/>
      </c>
      <c r="T892" s="9" t="s">
        <v>3638</v>
      </c>
      <c r="U892" s="10">
        <v>4005</v>
      </c>
      <c r="V892" s="10"/>
      <c r="W892" s="10"/>
      <c r="X892" s="10">
        <v>4005</v>
      </c>
    </row>
    <row r="893" spans="9:24" x14ac:dyDescent="0.2">
      <c r="I893" t="str">
        <f>IFERROR(IF(VLOOKUP(A893,'Resources Final'!B:F,5,FALSE)=0,"",VLOOKUP(A893,'Resources Final'!B:F,5,FALSE)),"")</f>
        <v/>
      </c>
      <c r="T893" s="9" t="s">
        <v>2997</v>
      </c>
      <c r="U893" s="10">
        <v>4005</v>
      </c>
      <c r="V893" s="10"/>
      <c r="W893" s="10"/>
      <c r="X893" s="10">
        <v>4005</v>
      </c>
    </row>
    <row r="894" spans="9:24" x14ac:dyDescent="0.2">
      <c r="I894" t="str">
        <f>IFERROR(IF(VLOOKUP(A894,'Resources Final'!B:F,5,FALSE)=0,"",VLOOKUP(A894,'Resources Final'!B:F,5,FALSE)),"")</f>
        <v/>
      </c>
      <c r="T894" s="9" t="s">
        <v>3667</v>
      </c>
      <c r="U894" s="10">
        <v>4005</v>
      </c>
      <c r="V894" s="10"/>
      <c r="W894" s="10"/>
      <c r="X894" s="10">
        <v>4005</v>
      </c>
    </row>
    <row r="895" spans="9:24" x14ac:dyDescent="0.2">
      <c r="I895" t="str">
        <f>IFERROR(IF(VLOOKUP(A895,'Resources Final'!B:F,5,FALSE)=0,"",VLOOKUP(A895,'Resources Final'!B:F,5,FALSE)),"")</f>
        <v/>
      </c>
      <c r="T895" s="9" t="s">
        <v>4117</v>
      </c>
      <c r="U895" s="10">
        <v>4005</v>
      </c>
      <c r="V895" s="10"/>
      <c r="W895" s="10"/>
      <c r="X895" s="10">
        <v>4005</v>
      </c>
    </row>
    <row r="896" spans="9:24" x14ac:dyDescent="0.2">
      <c r="I896" t="str">
        <f>IFERROR(IF(VLOOKUP(A896,'Resources Final'!B:F,5,FALSE)=0,"",VLOOKUP(A896,'Resources Final'!B:F,5,FALSE)),"")</f>
        <v/>
      </c>
      <c r="T896" s="9" t="s">
        <v>3685</v>
      </c>
      <c r="U896" s="10">
        <v>4005</v>
      </c>
      <c r="V896" s="10"/>
      <c r="W896" s="10"/>
      <c r="X896" s="10">
        <v>4005</v>
      </c>
    </row>
    <row r="897" spans="9:24" x14ac:dyDescent="0.2">
      <c r="I897" t="str">
        <f>IFERROR(IF(VLOOKUP(A897,'Resources Final'!B:F,5,FALSE)=0,"",VLOOKUP(A897,'Resources Final'!B:F,5,FALSE)),"")</f>
        <v/>
      </c>
      <c r="T897" s="9" t="s">
        <v>3884</v>
      </c>
      <c r="U897" s="10">
        <v>4005</v>
      </c>
      <c r="V897" s="10"/>
      <c r="W897" s="10"/>
      <c r="X897" s="10">
        <v>4005</v>
      </c>
    </row>
    <row r="898" spans="9:24" x14ac:dyDescent="0.2">
      <c r="I898" t="str">
        <f>IFERROR(IF(VLOOKUP(A898,'Resources Final'!B:F,5,FALSE)=0,"",VLOOKUP(A898,'Resources Final'!B:F,5,FALSE)),"")</f>
        <v/>
      </c>
      <c r="T898" s="9" t="s">
        <v>2352</v>
      </c>
      <c r="U898" s="10">
        <v>4005</v>
      </c>
      <c r="V898" s="10"/>
      <c r="W898" s="10"/>
      <c r="X898" s="10">
        <v>4005</v>
      </c>
    </row>
    <row r="899" spans="9:24" x14ac:dyDescent="0.2">
      <c r="I899" t="str">
        <f>IFERROR(IF(VLOOKUP(A899,'Resources Final'!B:F,5,FALSE)=0,"",VLOOKUP(A899,'Resources Final'!B:F,5,FALSE)),"")</f>
        <v/>
      </c>
      <c r="T899" s="9" t="s">
        <v>2414</v>
      </c>
      <c r="U899" s="10">
        <v>4005</v>
      </c>
      <c r="V899" s="10"/>
      <c r="W899" s="10"/>
      <c r="X899" s="10">
        <v>4005</v>
      </c>
    </row>
    <row r="900" spans="9:24" x14ac:dyDescent="0.2">
      <c r="I900" t="str">
        <f>IFERROR(IF(VLOOKUP(A900,'Resources Final'!B:F,5,FALSE)=0,"",VLOOKUP(A900,'Resources Final'!B:F,5,FALSE)),"")</f>
        <v/>
      </c>
      <c r="T900" s="9" t="s">
        <v>2677</v>
      </c>
      <c r="U900" s="10">
        <v>4005</v>
      </c>
      <c r="V900" s="10"/>
      <c r="W900" s="10"/>
      <c r="X900" s="10">
        <v>4005</v>
      </c>
    </row>
    <row r="901" spans="9:24" x14ac:dyDescent="0.2">
      <c r="I901" t="str">
        <f>IFERROR(IF(VLOOKUP(A901,'Resources Final'!B:F,5,FALSE)=0,"",VLOOKUP(A901,'Resources Final'!B:F,5,FALSE)),"")</f>
        <v/>
      </c>
      <c r="T901" s="9" t="s">
        <v>2728</v>
      </c>
      <c r="U901" s="10">
        <v>4005</v>
      </c>
      <c r="V901" s="10"/>
      <c r="W901" s="10"/>
      <c r="X901" s="10">
        <v>4005</v>
      </c>
    </row>
    <row r="902" spans="9:24" x14ac:dyDescent="0.2">
      <c r="I902" t="str">
        <f>IFERROR(IF(VLOOKUP(A902,'Resources Final'!B:F,5,FALSE)=0,"",VLOOKUP(A902,'Resources Final'!B:F,5,FALSE)),"")</f>
        <v/>
      </c>
      <c r="T902" s="9" t="s">
        <v>2746</v>
      </c>
      <c r="U902" s="10">
        <v>4005</v>
      </c>
      <c r="V902" s="10"/>
      <c r="W902" s="10"/>
      <c r="X902" s="10">
        <v>4005</v>
      </c>
    </row>
    <row r="903" spans="9:24" x14ac:dyDescent="0.2">
      <c r="I903" t="str">
        <f>IFERROR(IF(VLOOKUP(A903,'Resources Final'!B:F,5,FALSE)=0,"",VLOOKUP(A903,'Resources Final'!B:F,5,FALSE)),"")</f>
        <v/>
      </c>
      <c r="T903" s="9" t="s">
        <v>2752</v>
      </c>
      <c r="U903" s="10">
        <v>4005</v>
      </c>
      <c r="V903" s="10"/>
      <c r="W903" s="10"/>
      <c r="X903" s="10">
        <v>4005</v>
      </c>
    </row>
    <row r="904" spans="9:24" x14ac:dyDescent="0.2">
      <c r="I904" t="str">
        <f>IFERROR(IF(VLOOKUP(A904,'Resources Final'!B:F,5,FALSE)=0,"",VLOOKUP(A904,'Resources Final'!B:F,5,FALSE)),"")</f>
        <v/>
      </c>
      <c r="T904" s="9" t="s">
        <v>2791</v>
      </c>
      <c r="U904" s="10">
        <v>4005</v>
      </c>
      <c r="V904" s="10"/>
      <c r="W904" s="10"/>
      <c r="X904" s="10">
        <v>4005</v>
      </c>
    </row>
    <row r="905" spans="9:24" x14ac:dyDescent="0.2">
      <c r="I905" t="str">
        <f>IFERROR(IF(VLOOKUP(A905,'Resources Final'!B:F,5,FALSE)=0,"",VLOOKUP(A905,'Resources Final'!B:F,5,FALSE)),"")</f>
        <v/>
      </c>
      <c r="T905" s="9" t="s">
        <v>2286</v>
      </c>
      <c r="U905" s="10">
        <v>4005</v>
      </c>
      <c r="V905" s="10"/>
      <c r="W905" s="10"/>
      <c r="X905" s="10">
        <v>4005</v>
      </c>
    </row>
    <row r="906" spans="9:24" x14ac:dyDescent="0.2">
      <c r="I906" t="str">
        <f>IFERROR(IF(VLOOKUP(A906,'Resources Final'!B:F,5,FALSE)=0,"",VLOOKUP(A906,'Resources Final'!B:F,5,FALSE)),"")</f>
        <v/>
      </c>
      <c r="T906" s="9" t="s">
        <v>2500</v>
      </c>
      <c r="U906" s="10">
        <v>4005</v>
      </c>
      <c r="V906" s="10"/>
      <c r="W906" s="10"/>
      <c r="X906" s="10">
        <v>4005</v>
      </c>
    </row>
    <row r="907" spans="9:24" x14ac:dyDescent="0.2">
      <c r="I907" t="str">
        <f>IFERROR(IF(VLOOKUP(A907,'Resources Final'!B:F,5,FALSE)=0,"",VLOOKUP(A907,'Resources Final'!B:F,5,FALSE)),"")</f>
        <v/>
      </c>
      <c r="T907" s="9" t="s">
        <v>2136</v>
      </c>
      <c r="U907" s="10">
        <v>4005</v>
      </c>
      <c r="V907" s="10"/>
      <c r="W907" s="10"/>
      <c r="X907" s="10">
        <v>4005</v>
      </c>
    </row>
    <row r="908" spans="9:24" x14ac:dyDescent="0.2">
      <c r="I908" t="str">
        <f>IFERROR(IF(VLOOKUP(A908,'Resources Final'!B:F,5,FALSE)=0,"",VLOOKUP(A908,'Resources Final'!B:F,5,FALSE)),"")</f>
        <v/>
      </c>
      <c r="T908" s="9" t="s">
        <v>2591</v>
      </c>
      <c r="U908" s="10">
        <v>4005</v>
      </c>
      <c r="V908" s="10"/>
      <c r="W908" s="10"/>
      <c r="X908" s="10">
        <v>4005</v>
      </c>
    </row>
    <row r="909" spans="9:24" x14ac:dyDescent="0.2">
      <c r="I909" t="str">
        <f>IFERROR(IF(VLOOKUP(A909,'Resources Final'!B:F,5,FALSE)=0,"",VLOOKUP(A909,'Resources Final'!B:F,5,FALSE)),"")</f>
        <v/>
      </c>
      <c r="T909" s="9" t="s">
        <v>1467</v>
      </c>
      <c r="U909" s="10">
        <v>4005</v>
      </c>
      <c r="V909" s="10"/>
      <c r="W909" s="10"/>
      <c r="X909" s="10">
        <v>4005</v>
      </c>
    </row>
    <row r="910" spans="9:24" x14ac:dyDescent="0.2">
      <c r="I910" t="str">
        <f>IFERROR(IF(VLOOKUP(A910,'Resources Final'!B:F,5,FALSE)=0,"",VLOOKUP(A910,'Resources Final'!B:F,5,FALSE)),"")</f>
        <v/>
      </c>
      <c r="T910" s="9" t="s">
        <v>1632</v>
      </c>
      <c r="U910" s="10">
        <v>4005</v>
      </c>
      <c r="V910" s="10"/>
      <c r="W910" s="10"/>
      <c r="X910" s="10">
        <v>4005</v>
      </c>
    </row>
    <row r="911" spans="9:24" x14ac:dyDescent="0.2">
      <c r="I911" t="str">
        <f>IFERROR(IF(VLOOKUP(A911,'Resources Final'!B:F,5,FALSE)=0,"",VLOOKUP(A911,'Resources Final'!B:F,5,FALSE)),"")</f>
        <v/>
      </c>
      <c r="T911" s="9" t="s">
        <v>1892</v>
      </c>
      <c r="U911" s="10">
        <v>4005</v>
      </c>
      <c r="V911" s="10"/>
      <c r="W911" s="10"/>
      <c r="X911" s="10">
        <v>4005</v>
      </c>
    </row>
    <row r="912" spans="9:24" x14ac:dyDescent="0.2">
      <c r="I912" t="str">
        <f>IFERROR(IF(VLOOKUP(A912,'Resources Final'!B:F,5,FALSE)=0,"",VLOOKUP(A912,'Resources Final'!B:F,5,FALSE)),"")</f>
        <v/>
      </c>
      <c r="T912" s="9" t="s">
        <v>1507</v>
      </c>
      <c r="U912" s="10">
        <v>4005</v>
      </c>
      <c r="V912" s="10"/>
      <c r="W912" s="10"/>
      <c r="X912" s="10">
        <v>4005</v>
      </c>
    </row>
    <row r="913" spans="9:24" x14ac:dyDescent="0.2">
      <c r="I913" t="str">
        <f>IFERROR(IF(VLOOKUP(A913,'Resources Final'!B:F,5,FALSE)=0,"",VLOOKUP(A913,'Resources Final'!B:F,5,FALSE)),"")</f>
        <v/>
      </c>
      <c r="T913" s="9" t="s">
        <v>1541</v>
      </c>
      <c r="U913" s="10">
        <v>4005</v>
      </c>
      <c r="V913" s="10"/>
      <c r="W913" s="10"/>
      <c r="X913" s="10">
        <v>4005</v>
      </c>
    </row>
    <row r="914" spans="9:24" x14ac:dyDescent="0.2">
      <c r="I914" t="str">
        <f>IFERROR(IF(VLOOKUP(A914,'Resources Final'!B:F,5,FALSE)=0,"",VLOOKUP(A914,'Resources Final'!B:F,5,FALSE)),"")</f>
        <v/>
      </c>
      <c r="T914" s="9" t="s">
        <v>1945</v>
      </c>
      <c r="U914" s="10">
        <v>4005</v>
      </c>
      <c r="V914" s="10"/>
      <c r="W914" s="10"/>
      <c r="X914" s="10">
        <v>4005</v>
      </c>
    </row>
    <row r="915" spans="9:24" x14ac:dyDescent="0.2">
      <c r="I915" t="str">
        <f>IFERROR(IF(VLOOKUP(A915,'Resources Final'!B:F,5,FALSE)=0,"",VLOOKUP(A915,'Resources Final'!B:F,5,FALSE)),"")</f>
        <v/>
      </c>
      <c r="T915" s="9" t="s">
        <v>443</v>
      </c>
      <c r="U915" s="10">
        <v>4005</v>
      </c>
      <c r="V915" s="10"/>
      <c r="W915" s="10"/>
      <c r="X915" s="10">
        <v>4005</v>
      </c>
    </row>
    <row r="916" spans="9:24" x14ac:dyDescent="0.2">
      <c r="I916" t="str">
        <f>IFERROR(IF(VLOOKUP(A916,'Resources Final'!B:F,5,FALSE)=0,"",VLOOKUP(A916,'Resources Final'!B:F,5,FALSE)),"")</f>
        <v/>
      </c>
      <c r="T916" s="9" t="s">
        <v>867</v>
      </c>
      <c r="U916" s="10">
        <v>4005</v>
      </c>
      <c r="V916" s="10"/>
      <c r="W916" s="10"/>
      <c r="X916" s="10">
        <v>4005</v>
      </c>
    </row>
    <row r="917" spans="9:24" x14ac:dyDescent="0.2">
      <c r="I917" t="str">
        <f>IFERROR(IF(VLOOKUP(A917,'Resources Final'!B:F,5,FALSE)=0,"",VLOOKUP(A917,'Resources Final'!B:F,5,FALSE)),"")</f>
        <v/>
      </c>
      <c r="T917" s="9" t="s">
        <v>2364</v>
      </c>
      <c r="U917" s="10">
        <v>4005</v>
      </c>
      <c r="V917" s="10"/>
      <c r="W917" s="10"/>
      <c r="X917" s="10">
        <v>4005</v>
      </c>
    </row>
    <row r="918" spans="9:24" x14ac:dyDescent="0.2">
      <c r="I918" t="str">
        <f>IFERROR(IF(VLOOKUP(A918,'Resources Final'!B:F,5,FALSE)=0,"",VLOOKUP(A918,'Resources Final'!B:F,5,FALSE)),"")</f>
        <v/>
      </c>
      <c r="T918" s="9" t="s">
        <v>369</v>
      </c>
      <c r="U918" s="10">
        <v>4005</v>
      </c>
      <c r="V918" s="10"/>
      <c r="W918" s="10"/>
      <c r="X918" s="10">
        <v>4005</v>
      </c>
    </row>
    <row r="919" spans="9:24" x14ac:dyDescent="0.2">
      <c r="I919" t="str">
        <f>IFERROR(IF(VLOOKUP(A919,'Resources Final'!B:F,5,FALSE)=0,"",VLOOKUP(A919,'Resources Final'!B:F,5,FALSE)),"")</f>
        <v/>
      </c>
      <c r="T919" s="9" t="s">
        <v>298</v>
      </c>
      <c r="U919" s="10">
        <v>4005</v>
      </c>
      <c r="V919" s="10"/>
      <c r="W919" s="10"/>
      <c r="X919" s="10">
        <v>4005</v>
      </c>
    </row>
    <row r="920" spans="9:24" x14ac:dyDescent="0.2">
      <c r="I920" t="str">
        <f>IFERROR(IF(VLOOKUP(A920,'Resources Final'!B:F,5,FALSE)=0,"",VLOOKUP(A920,'Resources Final'!B:F,5,FALSE)),"")</f>
        <v/>
      </c>
      <c r="T920" s="9" t="s">
        <v>398</v>
      </c>
      <c r="U920" s="10">
        <v>4005</v>
      </c>
      <c r="V920" s="10"/>
      <c r="W920" s="10"/>
      <c r="X920" s="10">
        <v>4005</v>
      </c>
    </row>
    <row r="921" spans="9:24" x14ac:dyDescent="0.2">
      <c r="I921" t="str">
        <f>IFERROR(IF(VLOOKUP(A921,'Resources Final'!B:F,5,FALSE)=0,"",VLOOKUP(A921,'Resources Final'!B:F,5,FALSE)),"")</f>
        <v/>
      </c>
      <c r="T921" s="9" t="s">
        <v>488</v>
      </c>
      <c r="U921" s="10">
        <v>4005</v>
      </c>
      <c r="V921" s="10"/>
      <c r="W921" s="10"/>
      <c r="X921" s="10">
        <v>4005</v>
      </c>
    </row>
    <row r="922" spans="9:24" x14ac:dyDescent="0.2">
      <c r="I922" t="str">
        <f>IFERROR(IF(VLOOKUP(A922,'Resources Final'!B:F,5,FALSE)=0,"",VLOOKUP(A922,'Resources Final'!B:F,5,FALSE)),"")</f>
        <v/>
      </c>
      <c r="T922" s="9" t="s">
        <v>438</v>
      </c>
      <c r="U922" s="10">
        <v>4005</v>
      </c>
      <c r="V922" s="10"/>
      <c r="W922" s="10"/>
      <c r="X922" s="10">
        <v>4005</v>
      </c>
    </row>
    <row r="923" spans="9:24" x14ac:dyDescent="0.2">
      <c r="I923" t="str">
        <f>IFERROR(IF(VLOOKUP(A923,'Resources Final'!B:F,5,FALSE)=0,"",VLOOKUP(A923,'Resources Final'!B:F,5,FALSE)),"")</f>
        <v/>
      </c>
      <c r="T923" s="9" t="s">
        <v>926</v>
      </c>
      <c r="U923" s="10">
        <v>4005</v>
      </c>
      <c r="V923" s="10"/>
      <c r="W923" s="10"/>
      <c r="X923" s="10">
        <v>4005</v>
      </c>
    </row>
    <row r="924" spans="9:24" x14ac:dyDescent="0.2">
      <c r="I924" t="str">
        <f>IFERROR(IF(VLOOKUP(A924,'Resources Final'!B:F,5,FALSE)=0,"",VLOOKUP(A924,'Resources Final'!B:F,5,FALSE)),"")</f>
        <v/>
      </c>
      <c r="T924" s="9" t="s">
        <v>346</v>
      </c>
      <c r="U924" s="10">
        <v>4005</v>
      </c>
      <c r="V924" s="10"/>
      <c r="W924" s="10"/>
      <c r="X924" s="10">
        <v>4005</v>
      </c>
    </row>
    <row r="925" spans="9:24" x14ac:dyDescent="0.2">
      <c r="I925" t="str">
        <f>IFERROR(IF(VLOOKUP(A925,'Resources Final'!B:F,5,FALSE)=0,"",VLOOKUP(A925,'Resources Final'!B:F,5,FALSE)),"")</f>
        <v/>
      </c>
      <c r="T925" s="9" t="s">
        <v>528</v>
      </c>
      <c r="U925" s="10">
        <v>4005</v>
      </c>
      <c r="V925" s="10"/>
      <c r="W925" s="10"/>
      <c r="X925" s="10">
        <v>4005</v>
      </c>
    </row>
    <row r="926" spans="9:24" x14ac:dyDescent="0.2">
      <c r="I926" t="str">
        <f>IFERROR(IF(VLOOKUP(A926,'Resources Final'!B:F,5,FALSE)=0,"",VLOOKUP(A926,'Resources Final'!B:F,5,FALSE)),"")</f>
        <v/>
      </c>
      <c r="T926" s="9" t="s">
        <v>966</v>
      </c>
      <c r="U926" s="10">
        <v>4005</v>
      </c>
      <c r="V926" s="10"/>
      <c r="W926" s="10"/>
      <c r="X926" s="10">
        <v>4005</v>
      </c>
    </row>
    <row r="927" spans="9:24" x14ac:dyDescent="0.2">
      <c r="I927" t="str">
        <f>IFERROR(IF(VLOOKUP(A927,'Resources Final'!B:F,5,FALSE)=0,"",VLOOKUP(A927,'Resources Final'!B:F,5,FALSE)),"")</f>
        <v/>
      </c>
      <c r="T927" s="9" t="s">
        <v>530</v>
      </c>
      <c r="U927" s="10">
        <v>4005</v>
      </c>
      <c r="V927" s="10"/>
      <c r="W927" s="10"/>
      <c r="X927" s="10">
        <v>4005</v>
      </c>
    </row>
    <row r="928" spans="9:24" x14ac:dyDescent="0.2">
      <c r="I928" t="str">
        <f>IFERROR(IF(VLOOKUP(A928,'Resources Final'!B:F,5,FALSE)=0,"",VLOOKUP(A928,'Resources Final'!B:F,5,FALSE)),"")</f>
        <v/>
      </c>
      <c r="T928" s="9" t="s">
        <v>534</v>
      </c>
      <c r="U928" s="10">
        <v>4005</v>
      </c>
      <c r="V928" s="10"/>
      <c r="W928" s="10"/>
      <c r="X928" s="10">
        <v>4005</v>
      </c>
    </row>
    <row r="929" spans="9:24" x14ac:dyDescent="0.2">
      <c r="I929" t="str">
        <f>IFERROR(IF(VLOOKUP(A929,'Resources Final'!B:F,5,FALSE)=0,"",VLOOKUP(A929,'Resources Final'!B:F,5,FALSE)),"")</f>
        <v/>
      </c>
      <c r="T929" s="9" t="s">
        <v>1002</v>
      </c>
      <c r="U929" s="10">
        <v>4005</v>
      </c>
      <c r="V929" s="10"/>
      <c r="W929" s="10"/>
      <c r="X929" s="10">
        <v>4005</v>
      </c>
    </row>
    <row r="930" spans="9:24" x14ac:dyDescent="0.2">
      <c r="I930" t="str">
        <f>IFERROR(IF(VLOOKUP(A930,'Resources Final'!B:F,5,FALSE)=0,"",VLOOKUP(A930,'Resources Final'!B:F,5,FALSE)),"")</f>
        <v/>
      </c>
      <c r="T930" s="9" t="s">
        <v>3173</v>
      </c>
      <c r="U930" s="10"/>
      <c r="V930" s="10"/>
      <c r="W930" s="10">
        <v>4000</v>
      </c>
      <c r="X930" s="10">
        <v>4000</v>
      </c>
    </row>
    <row r="931" spans="9:24" x14ac:dyDescent="0.2">
      <c r="I931" t="str">
        <f>IFERROR(IF(VLOOKUP(A931,'Resources Final'!B:F,5,FALSE)=0,"",VLOOKUP(A931,'Resources Final'!B:F,5,FALSE)),"")</f>
        <v/>
      </c>
      <c r="T931" s="9" t="s">
        <v>3278</v>
      </c>
      <c r="U931" s="10"/>
      <c r="V931" s="10"/>
      <c r="W931" s="10">
        <v>4000</v>
      </c>
      <c r="X931" s="10">
        <v>4000</v>
      </c>
    </row>
    <row r="932" spans="9:24" x14ac:dyDescent="0.2">
      <c r="I932" t="str">
        <f>IFERROR(IF(VLOOKUP(A932,'Resources Final'!B:F,5,FALSE)=0,"",VLOOKUP(A932,'Resources Final'!B:F,5,FALSE)),"")</f>
        <v/>
      </c>
      <c r="T932" s="9" t="s">
        <v>3963</v>
      </c>
      <c r="U932" s="10"/>
      <c r="V932" s="10"/>
      <c r="W932" s="10">
        <v>4000</v>
      </c>
      <c r="X932" s="10">
        <v>4000</v>
      </c>
    </row>
    <row r="933" spans="9:24" x14ac:dyDescent="0.2">
      <c r="I933" t="str">
        <f>IFERROR(IF(VLOOKUP(A933,'Resources Final'!B:F,5,FALSE)=0,"",VLOOKUP(A933,'Resources Final'!B:F,5,FALSE)),"")</f>
        <v/>
      </c>
      <c r="T933" s="9" t="s">
        <v>3254</v>
      </c>
      <c r="U933" s="10"/>
      <c r="V933" s="10"/>
      <c r="W933" s="10">
        <v>4000</v>
      </c>
      <c r="X933" s="10">
        <v>4000</v>
      </c>
    </row>
    <row r="934" spans="9:24" x14ac:dyDescent="0.2">
      <c r="I934" t="str">
        <f>IFERROR(IF(VLOOKUP(A934,'Resources Final'!B:F,5,FALSE)=0,"",VLOOKUP(A934,'Resources Final'!B:F,5,FALSE)),"")</f>
        <v/>
      </c>
      <c r="T934" s="9" t="s">
        <v>3108</v>
      </c>
      <c r="U934" s="10"/>
      <c r="V934" s="10"/>
      <c r="W934" s="10">
        <v>4000</v>
      </c>
      <c r="X934" s="10">
        <v>4000</v>
      </c>
    </row>
    <row r="935" spans="9:24" x14ac:dyDescent="0.2">
      <c r="I935" t="str">
        <f>IFERROR(IF(VLOOKUP(A935,'Resources Final'!B:F,5,FALSE)=0,"",VLOOKUP(A935,'Resources Final'!B:F,5,FALSE)),"")</f>
        <v/>
      </c>
      <c r="T935" s="9" t="s">
        <v>3486</v>
      </c>
      <c r="U935" s="10"/>
      <c r="V935" s="10"/>
      <c r="W935" s="10">
        <v>4000</v>
      </c>
      <c r="X935" s="10">
        <v>4000</v>
      </c>
    </row>
    <row r="936" spans="9:24" x14ac:dyDescent="0.2">
      <c r="I936" t="str">
        <f>IFERROR(IF(VLOOKUP(A936,'Resources Final'!B:F,5,FALSE)=0,"",VLOOKUP(A936,'Resources Final'!B:F,5,FALSE)),"")</f>
        <v/>
      </c>
      <c r="T936" s="9" t="s">
        <v>3177</v>
      </c>
      <c r="U936" s="10"/>
      <c r="V936" s="10"/>
      <c r="W936" s="10">
        <v>4000</v>
      </c>
      <c r="X936" s="10">
        <v>4000</v>
      </c>
    </row>
    <row r="937" spans="9:24" x14ac:dyDescent="0.2">
      <c r="I937" t="str">
        <f>IFERROR(IF(VLOOKUP(A937,'Resources Final'!B:F,5,FALSE)=0,"",VLOOKUP(A937,'Resources Final'!B:F,5,FALSE)),"")</f>
        <v/>
      </c>
      <c r="T937" s="9" t="s">
        <v>3033</v>
      </c>
      <c r="U937" s="10"/>
      <c r="V937" s="10"/>
      <c r="W937" s="10">
        <v>4000</v>
      </c>
      <c r="X937" s="10">
        <v>4000</v>
      </c>
    </row>
    <row r="938" spans="9:24" x14ac:dyDescent="0.2">
      <c r="I938" t="str">
        <f>IFERROR(IF(VLOOKUP(A938,'Resources Final'!B:F,5,FALSE)=0,"",VLOOKUP(A938,'Resources Final'!B:F,5,FALSE)),"")</f>
        <v/>
      </c>
      <c r="T938" s="9" t="s">
        <v>4069</v>
      </c>
      <c r="U938" s="10"/>
      <c r="V938" s="10"/>
      <c r="W938" s="10">
        <v>4000</v>
      </c>
      <c r="X938" s="10">
        <v>4000</v>
      </c>
    </row>
    <row r="939" spans="9:24" x14ac:dyDescent="0.2">
      <c r="I939" t="str">
        <f>IFERROR(IF(VLOOKUP(A939,'Resources Final'!B:F,5,FALSE)=0,"",VLOOKUP(A939,'Resources Final'!B:F,5,FALSE)),"")</f>
        <v/>
      </c>
      <c r="T939" s="9" t="s">
        <v>3501</v>
      </c>
      <c r="U939" s="10"/>
      <c r="V939" s="10"/>
      <c r="W939" s="10">
        <v>4000</v>
      </c>
      <c r="X939" s="10">
        <v>4000</v>
      </c>
    </row>
    <row r="940" spans="9:24" x14ac:dyDescent="0.2">
      <c r="I940" t="str">
        <f>IFERROR(IF(VLOOKUP(A940,'Resources Final'!B:F,5,FALSE)=0,"",VLOOKUP(A940,'Resources Final'!B:F,5,FALSE)),"")</f>
        <v/>
      </c>
      <c r="T940" s="9" t="s">
        <v>3060</v>
      </c>
      <c r="U940" s="10"/>
      <c r="V940" s="10"/>
      <c r="W940" s="10">
        <v>4000</v>
      </c>
      <c r="X940" s="10">
        <v>4000</v>
      </c>
    </row>
    <row r="941" spans="9:24" x14ac:dyDescent="0.2">
      <c r="I941" t="str">
        <f>IFERROR(IF(VLOOKUP(A941,'Resources Final'!B:F,5,FALSE)=0,"",VLOOKUP(A941,'Resources Final'!B:F,5,FALSE)),"")</f>
        <v/>
      </c>
      <c r="T941" s="9" t="s">
        <v>3502</v>
      </c>
      <c r="U941" s="10"/>
      <c r="V941" s="10"/>
      <c r="W941" s="10">
        <v>4000</v>
      </c>
      <c r="X941" s="10">
        <v>4000</v>
      </c>
    </row>
    <row r="942" spans="9:24" x14ac:dyDescent="0.2">
      <c r="I942" t="str">
        <f>IFERROR(IF(VLOOKUP(A942,'Resources Final'!B:F,5,FALSE)=0,"",VLOOKUP(A942,'Resources Final'!B:F,5,FALSE)),"")</f>
        <v/>
      </c>
      <c r="T942" s="9" t="s">
        <v>3345</v>
      </c>
      <c r="U942" s="10"/>
      <c r="V942" s="10"/>
      <c r="W942" s="10">
        <v>4000</v>
      </c>
      <c r="X942" s="10">
        <v>4000</v>
      </c>
    </row>
    <row r="943" spans="9:24" x14ac:dyDescent="0.2">
      <c r="I943" t="str">
        <f>IFERROR(IF(VLOOKUP(A943,'Resources Final'!B:F,5,FALSE)=0,"",VLOOKUP(A943,'Resources Final'!B:F,5,FALSE)),"")</f>
        <v/>
      </c>
      <c r="T943" s="9" t="s">
        <v>3504</v>
      </c>
      <c r="U943" s="10"/>
      <c r="V943" s="10"/>
      <c r="W943" s="10">
        <v>4000</v>
      </c>
      <c r="X943" s="10">
        <v>4000</v>
      </c>
    </row>
    <row r="944" spans="9:24" x14ac:dyDescent="0.2">
      <c r="I944" t="str">
        <f>IFERROR(IF(VLOOKUP(A944,'Resources Final'!B:F,5,FALSE)=0,"",VLOOKUP(A944,'Resources Final'!B:F,5,FALSE)),"")</f>
        <v/>
      </c>
      <c r="T944" s="9" t="s">
        <v>3176</v>
      </c>
      <c r="U944" s="10"/>
      <c r="V944" s="10"/>
      <c r="W944" s="10">
        <v>4000</v>
      </c>
      <c r="X944" s="10">
        <v>4000</v>
      </c>
    </row>
    <row r="945" spans="9:24" x14ac:dyDescent="0.2">
      <c r="I945" t="str">
        <f>IFERROR(IF(VLOOKUP(A945,'Resources Final'!B:F,5,FALSE)=0,"",VLOOKUP(A945,'Resources Final'!B:F,5,FALSE)),"")</f>
        <v/>
      </c>
      <c r="T945" s="9" t="s">
        <v>3506</v>
      </c>
      <c r="U945" s="10"/>
      <c r="V945" s="10"/>
      <c r="W945" s="10">
        <v>4000</v>
      </c>
      <c r="X945" s="10">
        <v>4000</v>
      </c>
    </row>
    <row r="946" spans="9:24" x14ac:dyDescent="0.2">
      <c r="I946" t="str">
        <f>IFERROR(IF(VLOOKUP(A946,'Resources Final'!B:F,5,FALSE)=0,"",VLOOKUP(A946,'Resources Final'!B:F,5,FALSE)),"")</f>
        <v/>
      </c>
      <c r="T946" s="9" t="s">
        <v>3183</v>
      </c>
      <c r="U946" s="10"/>
      <c r="V946" s="10"/>
      <c r="W946" s="10">
        <v>4000</v>
      </c>
      <c r="X946" s="10">
        <v>4000</v>
      </c>
    </row>
    <row r="947" spans="9:24" x14ac:dyDescent="0.2">
      <c r="I947" t="str">
        <f>IFERROR(IF(VLOOKUP(A947,'Resources Final'!B:F,5,FALSE)=0,"",VLOOKUP(A947,'Resources Final'!B:F,5,FALSE)),"")</f>
        <v/>
      </c>
      <c r="T947" s="9" t="s">
        <v>3507</v>
      </c>
      <c r="U947" s="10"/>
      <c r="V947" s="10"/>
      <c r="W947" s="10">
        <v>4000</v>
      </c>
      <c r="X947" s="10">
        <v>4000</v>
      </c>
    </row>
    <row r="948" spans="9:24" x14ac:dyDescent="0.2">
      <c r="I948" t="str">
        <f>IFERROR(IF(VLOOKUP(A948,'Resources Final'!B:F,5,FALSE)=0,"",VLOOKUP(A948,'Resources Final'!B:F,5,FALSE)),"")</f>
        <v/>
      </c>
      <c r="T948" s="9" t="s">
        <v>4025</v>
      </c>
      <c r="U948" s="10"/>
      <c r="V948" s="10"/>
      <c r="W948" s="10">
        <v>4000</v>
      </c>
      <c r="X948" s="10">
        <v>4000</v>
      </c>
    </row>
    <row r="949" spans="9:24" x14ac:dyDescent="0.2">
      <c r="I949" t="str">
        <f>IFERROR(IF(VLOOKUP(A949,'Resources Final'!B:F,5,FALSE)=0,"",VLOOKUP(A949,'Resources Final'!B:F,5,FALSE)),"")</f>
        <v/>
      </c>
      <c r="T949" s="9" t="s">
        <v>3508</v>
      </c>
      <c r="U949" s="10"/>
      <c r="V949" s="10"/>
      <c r="W949" s="10">
        <v>4000</v>
      </c>
      <c r="X949" s="10">
        <v>4000</v>
      </c>
    </row>
    <row r="950" spans="9:24" x14ac:dyDescent="0.2">
      <c r="I950" t="str">
        <f>IFERROR(IF(VLOOKUP(A950,'Resources Final'!B:F,5,FALSE)=0,"",VLOOKUP(A950,'Resources Final'!B:F,5,FALSE)),"")</f>
        <v/>
      </c>
      <c r="T950" s="9" t="s">
        <v>4095</v>
      </c>
      <c r="U950" s="10"/>
      <c r="V950" s="10"/>
      <c r="W950" s="10">
        <v>4000</v>
      </c>
      <c r="X950" s="10">
        <v>4000</v>
      </c>
    </row>
    <row r="951" spans="9:24" x14ac:dyDescent="0.2">
      <c r="I951" t="str">
        <f>IFERROR(IF(VLOOKUP(A951,'Resources Final'!B:F,5,FALSE)=0,"",VLOOKUP(A951,'Resources Final'!B:F,5,FALSE)),"")</f>
        <v/>
      </c>
      <c r="T951" s="9" t="s">
        <v>3432</v>
      </c>
      <c r="U951" s="10"/>
      <c r="V951" s="10"/>
      <c r="W951" s="10">
        <v>4000</v>
      </c>
      <c r="X951" s="10">
        <v>4000</v>
      </c>
    </row>
    <row r="952" spans="9:24" x14ac:dyDescent="0.2">
      <c r="I952" t="str">
        <f>IFERROR(IF(VLOOKUP(A952,'Resources Final'!B:F,5,FALSE)=0,"",VLOOKUP(A952,'Resources Final'!B:F,5,FALSE)),"")</f>
        <v/>
      </c>
      <c r="T952" s="9" t="s">
        <v>4116</v>
      </c>
      <c r="U952" s="10"/>
      <c r="V952" s="10"/>
      <c r="W952" s="10">
        <v>4000</v>
      </c>
      <c r="X952" s="10">
        <v>4000</v>
      </c>
    </row>
    <row r="953" spans="9:24" x14ac:dyDescent="0.2">
      <c r="I953" t="str">
        <f>IFERROR(IF(VLOOKUP(A953,'Resources Final'!B:F,5,FALSE)=0,"",VLOOKUP(A953,'Resources Final'!B:F,5,FALSE)),"")</f>
        <v/>
      </c>
      <c r="T953" s="9" t="s">
        <v>3143</v>
      </c>
      <c r="U953" s="10"/>
      <c r="V953" s="10"/>
      <c r="W953" s="10">
        <v>4000</v>
      </c>
      <c r="X953" s="10">
        <v>4000</v>
      </c>
    </row>
    <row r="954" spans="9:24" x14ac:dyDescent="0.2">
      <c r="I954" t="str">
        <f>IFERROR(IF(VLOOKUP(A954,'Resources Final'!B:F,5,FALSE)=0,"",VLOOKUP(A954,'Resources Final'!B:F,5,FALSE)),"")</f>
        <v/>
      </c>
      <c r="T954" s="9" t="s">
        <v>3172</v>
      </c>
      <c r="U954" s="10"/>
      <c r="V954" s="10"/>
      <c r="W954" s="10">
        <v>4000</v>
      </c>
      <c r="X954" s="10">
        <v>4000</v>
      </c>
    </row>
    <row r="955" spans="9:24" x14ac:dyDescent="0.2">
      <c r="I955" t="str">
        <f>IFERROR(IF(VLOOKUP(A955,'Resources Final'!B:F,5,FALSE)=0,"",VLOOKUP(A955,'Resources Final'!B:F,5,FALSE)),"")</f>
        <v/>
      </c>
      <c r="T955" s="9" t="s">
        <v>3311</v>
      </c>
      <c r="U955" s="10"/>
      <c r="V955" s="10"/>
      <c r="W955" s="10">
        <v>4000</v>
      </c>
      <c r="X955" s="10">
        <v>4000</v>
      </c>
    </row>
    <row r="956" spans="9:24" x14ac:dyDescent="0.2">
      <c r="I956" t="str">
        <f>IFERROR(IF(VLOOKUP(A956,'Resources Final'!B:F,5,FALSE)=0,"",VLOOKUP(A956,'Resources Final'!B:F,5,FALSE)),"")</f>
        <v/>
      </c>
      <c r="T956" s="9" t="s">
        <v>3443</v>
      </c>
      <c r="U956" s="10"/>
      <c r="V956" s="10"/>
      <c r="W956" s="10">
        <v>4000</v>
      </c>
      <c r="X956" s="10">
        <v>4000</v>
      </c>
    </row>
    <row r="957" spans="9:24" x14ac:dyDescent="0.2">
      <c r="I957" t="str">
        <f>IFERROR(IF(VLOOKUP(A957,'Resources Final'!B:F,5,FALSE)=0,"",VLOOKUP(A957,'Resources Final'!B:F,5,FALSE)),"")</f>
        <v/>
      </c>
      <c r="T957" s="9" t="s">
        <v>3540</v>
      </c>
      <c r="U957" s="10"/>
      <c r="V957" s="10"/>
      <c r="W957" s="10">
        <v>4000</v>
      </c>
      <c r="X957" s="10">
        <v>4000</v>
      </c>
    </row>
    <row r="958" spans="9:24" x14ac:dyDescent="0.2">
      <c r="I958" t="str">
        <f>IFERROR(IF(VLOOKUP(A958,'Resources Final'!B:F,5,FALSE)=0,"",VLOOKUP(A958,'Resources Final'!B:F,5,FALSE)),"")</f>
        <v/>
      </c>
      <c r="T958" s="9" t="s">
        <v>2980</v>
      </c>
      <c r="U958" s="10"/>
      <c r="V958" s="10"/>
      <c r="W958" s="10">
        <v>4000</v>
      </c>
      <c r="X958" s="10">
        <v>4000</v>
      </c>
    </row>
    <row r="959" spans="9:24" x14ac:dyDescent="0.2">
      <c r="I959" t="str">
        <f>IFERROR(IF(VLOOKUP(A959,'Resources Final'!B:F,5,FALSE)=0,"",VLOOKUP(A959,'Resources Final'!B:F,5,FALSE)),"")</f>
        <v/>
      </c>
      <c r="T959" s="9" t="s">
        <v>3145</v>
      </c>
      <c r="U959" s="10"/>
      <c r="V959" s="10"/>
      <c r="W959" s="10">
        <v>4000</v>
      </c>
      <c r="X959" s="10">
        <v>4000</v>
      </c>
    </row>
    <row r="960" spans="9:24" x14ac:dyDescent="0.2">
      <c r="I960" t="str">
        <f>IFERROR(IF(VLOOKUP(A960,'Resources Final'!B:F,5,FALSE)=0,"",VLOOKUP(A960,'Resources Final'!B:F,5,FALSE)),"")</f>
        <v/>
      </c>
      <c r="T960" s="9" t="s">
        <v>3175</v>
      </c>
      <c r="U960" s="10"/>
      <c r="V960" s="10"/>
      <c r="W960" s="10">
        <v>4000</v>
      </c>
      <c r="X960" s="10">
        <v>4000</v>
      </c>
    </row>
    <row r="961" spans="9:24" x14ac:dyDescent="0.2">
      <c r="I961" t="str">
        <f>IFERROR(IF(VLOOKUP(A961,'Resources Final'!B:F,5,FALSE)=0,"",VLOOKUP(A961,'Resources Final'!B:F,5,FALSE)),"")</f>
        <v/>
      </c>
      <c r="T961" s="9" t="s">
        <v>3316</v>
      </c>
      <c r="U961" s="10"/>
      <c r="V961" s="10"/>
      <c r="W961" s="10">
        <v>4000</v>
      </c>
      <c r="X961" s="10">
        <v>4000</v>
      </c>
    </row>
    <row r="962" spans="9:24" x14ac:dyDescent="0.2">
      <c r="I962" t="str">
        <f>IFERROR(IF(VLOOKUP(A962,'Resources Final'!B:F,5,FALSE)=0,"",VLOOKUP(A962,'Resources Final'!B:F,5,FALSE)),"")</f>
        <v/>
      </c>
      <c r="T962" s="9" t="s">
        <v>3933</v>
      </c>
      <c r="U962" s="10"/>
      <c r="V962" s="10"/>
      <c r="W962" s="10">
        <v>4000</v>
      </c>
      <c r="X962" s="10">
        <v>4000</v>
      </c>
    </row>
    <row r="963" spans="9:24" x14ac:dyDescent="0.2">
      <c r="I963" t="str">
        <f>IFERROR(IF(VLOOKUP(A963,'Resources Final'!B:F,5,FALSE)=0,"",VLOOKUP(A963,'Resources Final'!B:F,5,FALSE)),"")</f>
        <v/>
      </c>
      <c r="T963" s="9" t="s">
        <v>3159</v>
      </c>
      <c r="U963" s="10"/>
      <c r="V963" s="10"/>
      <c r="W963" s="10">
        <v>4000</v>
      </c>
      <c r="X963" s="10">
        <v>4000</v>
      </c>
    </row>
    <row r="964" spans="9:24" x14ac:dyDescent="0.2">
      <c r="I964" t="str">
        <f>IFERROR(IF(VLOOKUP(A964,'Resources Final'!B:F,5,FALSE)=0,"",VLOOKUP(A964,'Resources Final'!B:F,5,FALSE)),"")</f>
        <v/>
      </c>
      <c r="T964" s="9" t="s">
        <v>3182</v>
      </c>
      <c r="U964" s="10"/>
      <c r="V964" s="10"/>
      <c r="W964" s="10">
        <v>4000</v>
      </c>
      <c r="X964" s="10">
        <v>4000</v>
      </c>
    </row>
    <row r="965" spans="9:24" x14ac:dyDescent="0.2">
      <c r="I965" t="str">
        <f>IFERROR(IF(VLOOKUP(A965,'Resources Final'!B:F,5,FALSE)=0,"",VLOOKUP(A965,'Resources Final'!B:F,5,FALSE)),"")</f>
        <v/>
      </c>
      <c r="T965" s="9" t="s">
        <v>3162</v>
      </c>
      <c r="U965" s="10"/>
      <c r="V965" s="10"/>
      <c r="W965" s="10">
        <v>4000</v>
      </c>
      <c r="X965" s="10">
        <v>4000</v>
      </c>
    </row>
    <row r="966" spans="9:24" x14ac:dyDescent="0.2">
      <c r="I966" t="str">
        <f>IFERROR(IF(VLOOKUP(A966,'Resources Final'!B:F,5,FALSE)=0,"",VLOOKUP(A966,'Resources Final'!B:F,5,FALSE)),"")</f>
        <v/>
      </c>
      <c r="T966" s="9" t="s">
        <v>3184</v>
      </c>
      <c r="U966" s="10"/>
      <c r="V966" s="10"/>
      <c r="W966" s="10">
        <v>4000</v>
      </c>
      <c r="X966" s="10">
        <v>4000</v>
      </c>
    </row>
    <row r="967" spans="9:24" x14ac:dyDescent="0.2">
      <c r="I967" t="str">
        <f>IFERROR(IF(VLOOKUP(A967,'Resources Final'!B:F,5,FALSE)=0,"",VLOOKUP(A967,'Resources Final'!B:F,5,FALSE)),"")</f>
        <v/>
      </c>
      <c r="T967" s="9" t="s">
        <v>3164</v>
      </c>
      <c r="U967" s="10"/>
      <c r="V967" s="10"/>
      <c r="W967" s="10">
        <v>4000</v>
      </c>
      <c r="X967" s="10">
        <v>4000</v>
      </c>
    </row>
    <row r="968" spans="9:24" x14ac:dyDescent="0.2">
      <c r="I968" t="str">
        <f>IFERROR(IF(VLOOKUP(A968,'Resources Final'!B:F,5,FALSE)=0,"",VLOOKUP(A968,'Resources Final'!B:F,5,FALSE)),"")</f>
        <v/>
      </c>
      <c r="T968" s="9" t="s">
        <v>3185</v>
      </c>
      <c r="U968" s="10"/>
      <c r="V968" s="10"/>
      <c r="W968" s="10">
        <v>4000</v>
      </c>
      <c r="X968" s="10">
        <v>4000</v>
      </c>
    </row>
    <row r="969" spans="9:24" x14ac:dyDescent="0.2">
      <c r="I969" t="str">
        <f>IFERROR(IF(VLOOKUP(A969,'Resources Final'!B:F,5,FALSE)=0,"",VLOOKUP(A969,'Resources Final'!B:F,5,FALSE)),"")</f>
        <v/>
      </c>
      <c r="T969" s="9" t="s">
        <v>3864</v>
      </c>
      <c r="U969" s="10"/>
      <c r="V969" s="10"/>
      <c r="W969" s="10">
        <v>4000</v>
      </c>
      <c r="X969" s="10">
        <v>4000</v>
      </c>
    </row>
    <row r="970" spans="9:24" x14ac:dyDescent="0.2">
      <c r="I970" t="str">
        <f>IFERROR(IF(VLOOKUP(A970,'Resources Final'!B:F,5,FALSE)=0,"",VLOOKUP(A970,'Resources Final'!B:F,5,FALSE)),"")</f>
        <v/>
      </c>
      <c r="T970" s="9" t="s">
        <v>4052</v>
      </c>
      <c r="U970" s="10"/>
      <c r="V970" s="10"/>
      <c r="W970" s="10">
        <v>4000</v>
      </c>
      <c r="X970" s="10">
        <v>4000</v>
      </c>
    </row>
    <row r="971" spans="9:24" x14ac:dyDescent="0.2">
      <c r="I971" t="str">
        <f>IFERROR(IF(VLOOKUP(A971,'Resources Final'!B:F,5,FALSE)=0,"",VLOOKUP(A971,'Resources Final'!B:F,5,FALSE)),"")</f>
        <v/>
      </c>
      <c r="T971" s="9" t="s">
        <v>3166</v>
      </c>
      <c r="U971" s="10"/>
      <c r="V971" s="10"/>
      <c r="W971" s="10">
        <v>4000</v>
      </c>
      <c r="X971" s="10">
        <v>4000</v>
      </c>
    </row>
    <row r="972" spans="9:24" x14ac:dyDescent="0.2">
      <c r="I972" t="str">
        <f>IFERROR(IF(VLOOKUP(A972,'Resources Final'!B:F,5,FALSE)=0,"",VLOOKUP(A972,'Resources Final'!B:F,5,FALSE)),"")</f>
        <v/>
      </c>
      <c r="T972" s="9" t="s">
        <v>4084</v>
      </c>
      <c r="U972" s="10"/>
      <c r="V972" s="10"/>
      <c r="W972" s="10">
        <v>4000</v>
      </c>
      <c r="X972" s="10">
        <v>4000</v>
      </c>
    </row>
    <row r="973" spans="9:24" x14ac:dyDescent="0.2">
      <c r="I973" t="str">
        <f>IFERROR(IF(VLOOKUP(A973,'Resources Final'!B:F,5,FALSE)=0,"",VLOOKUP(A973,'Resources Final'!B:F,5,FALSE)),"")</f>
        <v/>
      </c>
      <c r="T973" s="9" t="s">
        <v>3870</v>
      </c>
      <c r="U973" s="10"/>
      <c r="V973" s="10"/>
      <c r="W973" s="10">
        <v>4000</v>
      </c>
      <c r="X973" s="10">
        <v>4000</v>
      </c>
    </row>
    <row r="974" spans="9:24" x14ac:dyDescent="0.2">
      <c r="I974" t="str">
        <f>IFERROR(IF(VLOOKUP(A974,'Resources Final'!B:F,5,FALSE)=0,"",VLOOKUP(A974,'Resources Final'!B:F,5,FALSE)),"")</f>
        <v/>
      </c>
      <c r="T974" s="9" t="s">
        <v>3113</v>
      </c>
      <c r="U974" s="10"/>
      <c r="V974" s="10"/>
      <c r="W974" s="10">
        <v>4000</v>
      </c>
      <c r="X974" s="10">
        <v>4000</v>
      </c>
    </row>
    <row r="975" spans="9:24" x14ac:dyDescent="0.2">
      <c r="I975" t="str">
        <f>IFERROR(IF(VLOOKUP(A975,'Resources Final'!B:F,5,FALSE)=0,"",VLOOKUP(A975,'Resources Final'!B:F,5,FALSE)),"")</f>
        <v/>
      </c>
      <c r="T975" s="9" t="s">
        <v>3167</v>
      </c>
      <c r="U975" s="10"/>
      <c r="V975" s="10"/>
      <c r="W975" s="10">
        <v>4000</v>
      </c>
      <c r="X975" s="10">
        <v>4000</v>
      </c>
    </row>
    <row r="976" spans="9:24" x14ac:dyDescent="0.2">
      <c r="I976" t="str">
        <f>IFERROR(IF(VLOOKUP(A976,'Resources Final'!B:F,5,FALSE)=0,"",VLOOKUP(A976,'Resources Final'!B:F,5,FALSE)),"")</f>
        <v/>
      </c>
      <c r="T976" s="9" t="s">
        <v>3424</v>
      </c>
      <c r="U976" s="10"/>
      <c r="V976" s="10"/>
      <c r="W976" s="10">
        <v>4000</v>
      </c>
      <c r="X976" s="10">
        <v>4000</v>
      </c>
    </row>
    <row r="977" spans="9:24" x14ac:dyDescent="0.2">
      <c r="I977" t="str">
        <f>IFERROR(IF(VLOOKUP(A977,'Resources Final'!B:F,5,FALSE)=0,"",VLOOKUP(A977,'Resources Final'!B:F,5,FALSE)),"")</f>
        <v/>
      </c>
      <c r="T977" s="9" t="s">
        <v>3122</v>
      </c>
      <c r="U977" s="10"/>
      <c r="V977" s="10"/>
      <c r="W977" s="10">
        <v>4000</v>
      </c>
      <c r="X977" s="10">
        <v>4000</v>
      </c>
    </row>
    <row r="978" spans="9:24" x14ac:dyDescent="0.2">
      <c r="I978" t="str">
        <f>IFERROR(IF(VLOOKUP(A978,'Resources Final'!B:F,5,FALSE)=0,"",VLOOKUP(A978,'Resources Final'!B:F,5,FALSE)),"")</f>
        <v/>
      </c>
      <c r="T978" s="9" t="s">
        <v>4140</v>
      </c>
      <c r="U978" s="10"/>
      <c r="V978" s="10"/>
      <c r="W978" s="10">
        <v>4000</v>
      </c>
      <c r="X978" s="10">
        <v>4000</v>
      </c>
    </row>
    <row r="979" spans="9:24" x14ac:dyDescent="0.2">
      <c r="I979" t="str">
        <f>IFERROR(IF(VLOOKUP(A979,'Resources Final'!B:F,5,FALSE)=0,"",VLOOKUP(A979,'Resources Final'!B:F,5,FALSE)),"")</f>
        <v/>
      </c>
      <c r="T979" s="9" t="s">
        <v>3169</v>
      </c>
      <c r="U979" s="10"/>
      <c r="V979" s="10"/>
      <c r="W979" s="10">
        <v>4000</v>
      </c>
      <c r="X979" s="10">
        <v>4000</v>
      </c>
    </row>
    <row r="980" spans="9:24" x14ac:dyDescent="0.2">
      <c r="I980" t="str">
        <f>IFERROR(IF(VLOOKUP(A980,'Resources Final'!B:F,5,FALSE)=0,"",VLOOKUP(A980,'Resources Final'!B:F,5,FALSE)),"")</f>
        <v/>
      </c>
      <c r="T980" s="9" t="s">
        <v>4150</v>
      </c>
      <c r="U980" s="10"/>
      <c r="V980" s="10"/>
      <c r="W980" s="10">
        <v>4000</v>
      </c>
      <c r="X980" s="10">
        <v>4000</v>
      </c>
    </row>
    <row r="981" spans="9:24" x14ac:dyDescent="0.2">
      <c r="I981" t="str">
        <f>IFERROR(IF(VLOOKUP(A981,'Resources Final'!B:F,5,FALSE)=0,"",VLOOKUP(A981,'Resources Final'!B:F,5,FALSE)),"")</f>
        <v/>
      </c>
      <c r="T981" s="9" t="s">
        <v>3907</v>
      </c>
      <c r="U981" s="10"/>
      <c r="V981" s="10"/>
      <c r="W981" s="10">
        <v>4000</v>
      </c>
      <c r="X981" s="10">
        <v>4000</v>
      </c>
    </row>
    <row r="982" spans="9:24" x14ac:dyDescent="0.2">
      <c r="I982" t="str">
        <f>IFERROR(IF(VLOOKUP(A982,'Resources Final'!B:F,5,FALSE)=0,"",VLOOKUP(A982,'Resources Final'!B:F,5,FALSE)),"")</f>
        <v/>
      </c>
      <c r="T982" s="9" t="s">
        <v>3170</v>
      </c>
      <c r="U982" s="10"/>
      <c r="V982" s="10"/>
      <c r="W982" s="10">
        <v>4000</v>
      </c>
      <c r="X982" s="10">
        <v>4000</v>
      </c>
    </row>
    <row r="983" spans="9:24" x14ac:dyDescent="0.2">
      <c r="I983" t="str">
        <f>IFERROR(IF(VLOOKUP(A983,'Resources Final'!B:F,5,FALSE)=0,"",VLOOKUP(A983,'Resources Final'!B:F,5,FALSE)),"")</f>
        <v/>
      </c>
      <c r="T983" s="9" t="s">
        <v>2061</v>
      </c>
      <c r="U983" s="10"/>
      <c r="V983" s="10"/>
      <c r="W983" s="10">
        <v>4000</v>
      </c>
      <c r="X983" s="10">
        <v>4000</v>
      </c>
    </row>
    <row r="984" spans="9:24" x14ac:dyDescent="0.2">
      <c r="I984" t="str">
        <f>IFERROR(IF(VLOOKUP(A984,'Resources Final'!B:F,5,FALSE)=0,"",VLOOKUP(A984,'Resources Final'!B:F,5,FALSE)),"")</f>
        <v/>
      </c>
      <c r="T984" s="9" t="s">
        <v>2068</v>
      </c>
      <c r="U984" s="10"/>
      <c r="V984" s="10"/>
      <c r="W984" s="10">
        <v>4000</v>
      </c>
      <c r="X984" s="10">
        <v>4000</v>
      </c>
    </row>
    <row r="985" spans="9:24" x14ac:dyDescent="0.2">
      <c r="I985" t="str">
        <f>IFERROR(IF(VLOOKUP(A985,'Resources Final'!B:F,5,FALSE)=0,"",VLOOKUP(A985,'Resources Final'!B:F,5,FALSE)),"")</f>
        <v/>
      </c>
      <c r="T985" s="9" t="s">
        <v>2788</v>
      </c>
      <c r="U985" s="10"/>
      <c r="V985" s="10"/>
      <c r="W985" s="10">
        <v>4000</v>
      </c>
      <c r="X985" s="10">
        <v>4000</v>
      </c>
    </row>
    <row r="986" spans="9:24" x14ac:dyDescent="0.2">
      <c r="I986" t="str">
        <f>IFERROR(IF(VLOOKUP(A986,'Resources Final'!B:F,5,FALSE)=0,"",VLOOKUP(A986,'Resources Final'!B:F,5,FALSE)),"")</f>
        <v/>
      </c>
      <c r="T986" s="9" t="s">
        <v>2353</v>
      </c>
      <c r="U986" s="10"/>
      <c r="V986" s="10"/>
      <c r="W986" s="10">
        <v>4000</v>
      </c>
      <c r="X986" s="10">
        <v>4000</v>
      </c>
    </row>
    <row r="987" spans="9:24" x14ac:dyDescent="0.2">
      <c r="I987" t="str">
        <f>IFERROR(IF(VLOOKUP(A987,'Resources Final'!B:F,5,FALSE)=0,"",VLOOKUP(A987,'Resources Final'!B:F,5,FALSE)),"")</f>
        <v/>
      </c>
      <c r="T987" s="9" t="s">
        <v>2945</v>
      </c>
      <c r="U987" s="10"/>
      <c r="V987" s="10"/>
      <c r="W987" s="10">
        <v>4000</v>
      </c>
      <c r="X987" s="10">
        <v>4000</v>
      </c>
    </row>
    <row r="988" spans="9:24" x14ac:dyDescent="0.2">
      <c r="I988" t="str">
        <f>IFERROR(IF(VLOOKUP(A988,'Resources Final'!B:F,5,FALSE)=0,"",VLOOKUP(A988,'Resources Final'!B:F,5,FALSE)),"")</f>
        <v/>
      </c>
      <c r="T988" s="9" t="s">
        <v>2394</v>
      </c>
      <c r="U988" s="10"/>
      <c r="V988" s="10"/>
      <c r="W988" s="10">
        <v>4000</v>
      </c>
      <c r="X988" s="10">
        <v>4000</v>
      </c>
    </row>
    <row r="989" spans="9:24" x14ac:dyDescent="0.2">
      <c r="I989" t="str">
        <f>IFERROR(IF(VLOOKUP(A989,'Resources Final'!B:F,5,FALSE)=0,"",VLOOKUP(A989,'Resources Final'!B:F,5,FALSE)),"")</f>
        <v/>
      </c>
      <c r="T989" s="9" t="s">
        <v>2769</v>
      </c>
      <c r="U989" s="10"/>
      <c r="V989" s="10"/>
      <c r="W989" s="10">
        <v>4000</v>
      </c>
      <c r="X989" s="10">
        <v>4000</v>
      </c>
    </row>
    <row r="990" spans="9:24" x14ac:dyDescent="0.2">
      <c r="I990" t="str">
        <f>IFERROR(IF(VLOOKUP(A990,'Resources Final'!B:F,5,FALSE)=0,"",VLOOKUP(A990,'Resources Final'!B:F,5,FALSE)),"")</f>
        <v/>
      </c>
      <c r="T990" s="9" t="s">
        <v>2252</v>
      </c>
      <c r="U990" s="10"/>
      <c r="V990" s="10"/>
      <c r="W990" s="10">
        <v>4000</v>
      </c>
      <c r="X990" s="10">
        <v>4000</v>
      </c>
    </row>
    <row r="991" spans="9:24" x14ac:dyDescent="0.2">
      <c r="I991" t="str">
        <f>IFERROR(IF(VLOOKUP(A991,'Resources Final'!B:F,5,FALSE)=0,"",VLOOKUP(A991,'Resources Final'!B:F,5,FALSE)),"")</f>
        <v/>
      </c>
      <c r="T991" s="9" t="s">
        <v>2243</v>
      </c>
      <c r="U991" s="10"/>
      <c r="V991" s="10"/>
      <c r="W991" s="10">
        <v>4000</v>
      </c>
      <c r="X991" s="10">
        <v>4000</v>
      </c>
    </row>
    <row r="992" spans="9:24" x14ac:dyDescent="0.2">
      <c r="I992" t="str">
        <f>IFERROR(IF(VLOOKUP(A992,'Resources Final'!B:F,5,FALSE)=0,"",VLOOKUP(A992,'Resources Final'!B:F,5,FALSE)),"")</f>
        <v/>
      </c>
      <c r="T992" s="9" t="s">
        <v>2255</v>
      </c>
      <c r="U992" s="10"/>
      <c r="V992" s="10"/>
      <c r="W992" s="10">
        <v>4000</v>
      </c>
      <c r="X992" s="10">
        <v>4000</v>
      </c>
    </row>
    <row r="993" spans="9:24" x14ac:dyDescent="0.2">
      <c r="I993" t="str">
        <f>IFERROR(IF(VLOOKUP(A993,'Resources Final'!B:F,5,FALSE)=0,"",VLOOKUP(A993,'Resources Final'!B:F,5,FALSE)),"")</f>
        <v/>
      </c>
      <c r="T993" s="9" t="s">
        <v>2246</v>
      </c>
      <c r="U993" s="10"/>
      <c r="V993" s="10"/>
      <c r="W993" s="10">
        <v>4000</v>
      </c>
      <c r="X993" s="10">
        <v>4000</v>
      </c>
    </row>
    <row r="994" spans="9:24" x14ac:dyDescent="0.2">
      <c r="I994" t="str">
        <f>IFERROR(IF(VLOOKUP(A994,'Resources Final'!B:F,5,FALSE)=0,"",VLOOKUP(A994,'Resources Final'!B:F,5,FALSE)),"")</f>
        <v/>
      </c>
      <c r="T994" s="9" t="s">
        <v>2426</v>
      </c>
      <c r="U994" s="10"/>
      <c r="V994" s="10"/>
      <c r="W994" s="10">
        <v>4000</v>
      </c>
      <c r="X994" s="10">
        <v>4000</v>
      </c>
    </row>
    <row r="995" spans="9:24" x14ac:dyDescent="0.2">
      <c r="I995" t="str">
        <f>IFERROR(IF(VLOOKUP(A995,'Resources Final'!B:F,5,FALSE)=0,"",VLOOKUP(A995,'Resources Final'!B:F,5,FALSE)),"")</f>
        <v/>
      </c>
      <c r="T995" s="9" t="s">
        <v>2058</v>
      </c>
      <c r="U995" s="10"/>
      <c r="V995" s="10"/>
      <c r="W995" s="10">
        <v>4000</v>
      </c>
      <c r="X995" s="10">
        <v>4000</v>
      </c>
    </row>
    <row r="996" spans="9:24" x14ac:dyDescent="0.2">
      <c r="I996" t="str">
        <f>IFERROR(IF(VLOOKUP(A996,'Resources Final'!B:F,5,FALSE)=0,"",VLOOKUP(A996,'Resources Final'!B:F,5,FALSE)),"")</f>
        <v/>
      </c>
      <c r="T996" s="9" t="s">
        <v>2451</v>
      </c>
      <c r="U996" s="10"/>
      <c r="V996" s="10"/>
      <c r="W996" s="10">
        <v>4000</v>
      </c>
      <c r="X996" s="10">
        <v>4000</v>
      </c>
    </row>
    <row r="997" spans="9:24" x14ac:dyDescent="0.2">
      <c r="I997" t="str">
        <f>IFERROR(IF(VLOOKUP(A997,'Resources Final'!B:F,5,FALSE)=0,"",VLOOKUP(A997,'Resources Final'!B:F,5,FALSE)),"")</f>
        <v/>
      </c>
      <c r="T997" s="9" t="s">
        <v>2767</v>
      </c>
      <c r="U997" s="10"/>
      <c r="V997" s="10"/>
      <c r="W997" s="10">
        <v>4000</v>
      </c>
      <c r="X997" s="10">
        <v>4000</v>
      </c>
    </row>
    <row r="998" spans="9:24" x14ac:dyDescent="0.2">
      <c r="I998" t="str">
        <f>IFERROR(IF(VLOOKUP(A998,'Resources Final'!B:F,5,FALSE)=0,"",VLOOKUP(A998,'Resources Final'!B:F,5,FALSE)),"")</f>
        <v/>
      </c>
      <c r="T998" s="9" t="s">
        <v>2465</v>
      </c>
      <c r="U998" s="10"/>
      <c r="V998" s="10"/>
      <c r="W998" s="10">
        <v>4000</v>
      </c>
      <c r="X998" s="10">
        <v>4000</v>
      </c>
    </row>
    <row r="999" spans="9:24" x14ac:dyDescent="0.2">
      <c r="I999" t="str">
        <f>IFERROR(IF(VLOOKUP(A999,'Resources Final'!B:F,5,FALSE)=0,"",VLOOKUP(A999,'Resources Final'!B:F,5,FALSE)),"")</f>
        <v/>
      </c>
      <c r="T999" s="9" t="s">
        <v>2774</v>
      </c>
      <c r="U999" s="10"/>
      <c r="V999" s="10"/>
      <c r="W999" s="10">
        <v>4000</v>
      </c>
      <c r="X999" s="10">
        <v>4000</v>
      </c>
    </row>
    <row r="1000" spans="9:24" x14ac:dyDescent="0.2">
      <c r="I1000" t="str">
        <f>IFERROR(IF(VLOOKUP(A1000,'Resources Final'!B:F,5,FALSE)=0,"",VLOOKUP(A1000,'Resources Final'!B:F,5,FALSE)),"")</f>
        <v/>
      </c>
      <c r="T1000" s="9" t="s">
        <v>2229</v>
      </c>
      <c r="U1000" s="10"/>
      <c r="V1000" s="10"/>
      <c r="W1000" s="10">
        <v>4000</v>
      </c>
      <c r="X1000" s="10">
        <v>4000</v>
      </c>
    </row>
    <row r="1001" spans="9:24" x14ac:dyDescent="0.2">
      <c r="I1001" t="str">
        <f>IFERROR(IF(VLOOKUP(A1001,'Resources Final'!B:F,5,FALSE)=0,"",VLOOKUP(A1001,'Resources Final'!B:F,5,FALSE)),"")</f>
        <v/>
      </c>
      <c r="T1001" s="9" t="s">
        <v>2063</v>
      </c>
      <c r="U1001" s="10"/>
      <c r="V1001" s="10"/>
      <c r="W1001" s="10">
        <v>4000</v>
      </c>
      <c r="X1001" s="10">
        <v>4000</v>
      </c>
    </row>
    <row r="1002" spans="9:24" x14ac:dyDescent="0.2">
      <c r="I1002" t="str">
        <f>IFERROR(IF(VLOOKUP(A1002,'Resources Final'!B:F,5,FALSE)=0,"",VLOOKUP(A1002,'Resources Final'!B:F,5,FALSE)),"")</f>
        <v/>
      </c>
      <c r="T1002" s="9" t="s">
        <v>2249</v>
      </c>
      <c r="U1002" s="10"/>
      <c r="V1002" s="10"/>
      <c r="W1002" s="10">
        <v>4000</v>
      </c>
      <c r="X1002" s="10">
        <v>4000</v>
      </c>
    </row>
    <row r="1003" spans="9:24" x14ac:dyDescent="0.2">
      <c r="I1003" t="str">
        <f>IFERROR(IF(VLOOKUP(A1003,'Resources Final'!B:F,5,FALSE)=0,"",VLOOKUP(A1003,'Resources Final'!B:F,5,FALSE)),"")</f>
        <v/>
      </c>
      <c r="T1003" s="9" t="s">
        <v>2244</v>
      </c>
      <c r="U1003" s="10"/>
      <c r="V1003" s="10"/>
      <c r="W1003" s="10">
        <v>4000</v>
      </c>
      <c r="X1003" s="10">
        <v>4000</v>
      </c>
    </row>
    <row r="1004" spans="9:24" x14ac:dyDescent="0.2">
      <c r="I1004" t="str">
        <f>IFERROR(IF(VLOOKUP(A1004,'Resources Final'!B:F,5,FALSE)=0,"",VLOOKUP(A1004,'Resources Final'!B:F,5,FALSE)),"")</f>
        <v/>
      </c>
      <c r="T1004" s="9" t="s">
        <v>2550</v>
      </c>
      <c r="U1004" s="10"/>
      <c r="V1004" s="10"/>
      <c r="W1004" s="10">
        <v>4000</v>
      </c>
      <c r="X1004" s="10">
        <v>4000</v>
      </c>
    </row>
    <row r="1005" spans="9:24" x14ac:dyDescent="0.2">
      <c r="I1005" t="str">
        <f>IFERROR(IF(VLOOKUP(A1005,'Resources Final'!B:F,5,FALSE)=0,"",VLOOKUP(A1005,'Resources Final'!B:F,5,FALSE)),"")</f>
        <v/>
      </c>
      <c r="T1005" s="9" t="s">
        <v>2203</v>
      </c>
      <c r="U1005" s="10"/>
      <c r="V1005" s="10"/>
      <c r="W1005" s="10">
        <v>4000</v>
      </c>
      <c r="X1005" s="10">
        <v>4000</v>
      </c>
    </row>
    <row r="1006" spans="9:24" x14ac:dyDescent="0.2">
      <c r="I1006" t="str">
        <f>IFERROR(IF(VLOOKUP(A1006,'Resources Final'!B:F,5,FALSE)=0,"",VLOOKUP(A1006,'Resources Final'!B:F,5,FALSE)),"")</f>
        <v/>
      </c>
      <c r="T1006" s="9" t="s">
        <v>2126</v>
      </c>
      <c r="U1006" s="10"/>
      <c r="V1006" s="10"/>
      <c r="W1006" s="10">
        <v>4000</v>
      </c>
      <c r="X1006" s="10">
        <v>4000</v>
      </c>
    </row>
    <row r="1007" spans="9:24" x14ac:dyDescent="0.2">
      <c r="I1007" t="str">
        <f>IFERROR(IF(VLOOKUP(A1007,'Resources Final'!B:F,5,FALSE)=0,"",VLOOKUP(A1007,'Resources Final'!B:F,5,FALSE)),"")</f>
        <v/>
      </c>
      <c r="T1007" s="9" t="s">
        <v>2938</v>
      </c>
      <c r="U1007" s="10"/>
      <c r="V1007" s="10"/>
      <c r="W1007" s="10">
        <v>4000</v>
      </c>
      <c r="X1007" s="10">
        <v>4000</v>
      </c>
    </row>
    <row r="1008" spans="9:24" x14ac:dyDescent="0.2">
      <c r="I1008" t="str">
        <f>IFERROR(IF(VLOOKUP(A1008,'Resources Final'!B:F,5,FALSE)=0,"",VLOOKUP(A1008,'Resources Final'!B:F,5,FALSE)),"")</f>
        <v/>
      </c>
      <c r="T1008" s="9" t="s">
        <v>2256</v>
      </c>
      <c r="U1008" s="10"/>
      <c r="V1008" s="10"/>
      <c r="W1008" s="10">
        <v>4000</v>
      </c>
      <c r="X1008" s="10">
        <v>4000</v>
      </c>
    </row>
    <row r="1009" spans="9:24" x14ac:dyDescent="0.2">
      <c r="I1009" t="str">
        <f>IFERROR(IF(VLOOKUP(A1009,'Resources Final'!B:F,5,FALSE)=0,"",VLOOKUP(A1009,'Resources Final'!B:F,5,FALSE)),"")</f>
        <v/>
      </c>
      <c r="T1009" s="9" t="s">
        <v>2257</v>
      </c>
      <c r="U1009" s="10"/>
      <c r="V1009" s="10"/>
      <c r="W1009" s="10">
        <v>4000</v>
      </c>
      <c r="X1009" s="10">
        <v>4000</v>
      </c>
    </row>
    <row r="1010" spans="9:24" x14ac:dyDescent="0.2">
      <c r="I1010" t="str">
        <f>IFERROR(IF(VLOOKUP(A1010,'Resources Final'!B:F,5,FALSE)=0,"",VLOOKUP(A1010,'Resources Final'!B:F,5,FALSE)),"")</f>
        <v/>
      </c>
      <c r="T1010" s="9" t="s">
        <v>2248</v>
      </c>
      <c r="U1010" s="10"/>
      <c r="V1010" s="10"/>
      <c r="W1010" s="10">
        <v>4000</v>
      </c>
      <c r="X1010" s="10">
        <v>4000</v>
      </c>
    </row>
    <row r="1011" spans="9:24" x14ac:dyDescent="0.2">
      <c r="I1011" t="str">
        <f>IFERROR(IF(VLOOKUP(A1011,'Resources Final'!B:F,5,FALSE)=0,"",VLOOKUP(A1011,'Resources Final'!B:F,5,FALSE)),"")</f>
        <v/>
      </c>
      <c r="T1011" s="9" t="s">
        <v>2059</v>
      </c>
      <c r="U1011" s="10"/>
      <c r="V1011" s="10"/>
      <c r="W1011" s="10">
        <v>4000</v>
      </c>
      <c r="X1011" s="10">
        <v>4000</v>
      </c>
    </row>
    <row r="1012" spans="9:24" x14ac:dyDescent="0.2">
      <c r="I1012" t="str">
        <f>IFERROR(IF(VLOOKUP(A1012,'Resources Final'!B:F,5,FALSE)=0,"",VLOOKUP(A1012,'Resources Final'!B:F,5,FALSE)),"")</f>
        <v/>
      </c>
      <c r="T1012" s="9" t="s">
        <v>2564</v>
      </c>
      <c r="U1012" s="10"/>
      <c r="V1012" s="10"/>
      <c r="W1012" s="10">
        <v>4000</v>
      </c>
      <c r="X1012" s="10">
        <v>4000</v>
      </c>
    </row>
    <row r="1013" spans="9:24" x14ac:dyDescent="0.2">
      <c r="I1013" t="str">
        <f>IFERROR(IF(VLOOKUP(A1013,'Resources Final'!B:F,5,FALSE)=0,"",VLOOKUP(A1013,'Resources Final'!B:F,5,FALSE)),"")</f>
        <v/>
      </c>
      <c r="T1013" s="9" t="s">
        <v>2240</v>
      </c>
      <c r="U1013" s="10"/>
      <c r="V1013" s="10"/>
      <c r="W1013" s="10">
        <v>4000</v>
      </c>
      <c r="X1013" s="10">
        <v>4000</v>
      </c>
    </row>
    <row r="1014" spans="9:24" x14ac:dyDescent="0.2">
      <c r="I1014" t="str">
        <f>IFERROR(IF(VLOOKUP(A1014,'Resources Final'!B:F,5,FALSE)=0,"",VLOOKUP(A1014,'Resources Final'!B:F,5,FALSE)),"")</f>
        <v/>
      </c>
      <c r="T1014" s="9" t="s">
        <v>2568</v>
      </c>
      <c r="U1014" s="10"/>
      <c r="V1014" s="10"/>
      <c r="W1014" s="10">
        <v>4000</v>
      </c>
      <c r="X1014" s="10">
        <v>4000</v>
      </c>
    </row>
    <row r="1015" spans="9:24" x14ac:dyDescent="0.2">
      <c r="I1015" t="str">
        <f>IFERROR(IF(VLOOKUP(A1015,'Resources Final'!B:F,5,FALSE)=0,"",VLOOKUP(A1015,'Resources Final'!B:F,5,FALSE)),"")</f>
        <v/>
      </c>
      <c r="T1015" s="9" t="s">
        <v>2768</v>
      </c>
      <c r="U1015" s="10"/>
      <c r="V1015" s="10"/>
      <c r="W1015" s="10">
        <v>4000</v>
      </c>
      <c r="X1015" s="10">
        <v>4000</v>
      </c>
    </row>
    <row r="1016" spans="9:24" x14ac:dyDescent="0.2">
      <c r="I1016" t="str">
        <f>IFERROR(IF(VLOOKUP(A1016,'Resources Final'!B:F,5,FALSE)=0,"",VLOOKUP(A1016,'Resources Final'!B:F,5,FALSE)),"")</f>
        <v/>
      </c>
      <c r="T1016" s="9" t="s">
        <v>2575</v>
      </c>
      <c r="U1016" s="10"/>
      <c r="V1016" s="10"/>
      <c r="W1016" s="10">
        <v>4000</v>
      </c>
      <c r="X1016" s="10">
        <v>4000</v>
      </c>
    </row>
    <row r="1017" spans="9:24" x14ac:dyDescent="0.2">
      <c r="I1017" t="str">
        <f>IFERROR(IF(VLOOKUP(A1017,'Resources Final'!B:F,5,FALSE)=0,"",VLOOKUP(A1017,'Resources Final'!B:F,5,FALSE)),"")</f>
        <v/>
      </c>
      <c r="T1017" s="9" t="s">
        <v>2772</v>
      </c>
      <c r="U1017" s="10"/>
      <c r="V1017" s="10"/>
      <c r="W1017" s="10">
        <v>4000</v>
      </c>
      <c r="X1017" s="10">
        <v>4000</v>
      </c>
    </row>
    <row r="1018" spans="9:24" x14ac:dyDescent="0.2">
      <c r="I1018" t="str">
        <f>IFERROR(IF(VLOOKUP(A1018,'Resources Final'!B:F,5,FALSE)=0,"",VLOOKUP(A1018,'Resources Final'!B:F,5,FALSE)),"")</f>
        <v/>
      </c>
      <c r="T1018" s="9" t="s">
        <v>2954</v>
      </c>
      <c r="U1018" s="10"/>
      <c r="V1018" s="10"/>
      <c r="W1018" s="10">
        <v>4000</v>
      </c>
      <c r="X1018" s="10">
        <v>4000</v>
      </c>
    </row>
    <row r="1019" spans="9:24" x14ac:dyDescent="0.2">
      <c r="I1019" t="str">
        <f>IFERROR(IF(VLOOKUP(A1019,'Resources Final'!B:F,5,FALSE)=0,"",VLOOKUP(A1019,'Resources Final'!B:F,5,FALSE)),"")</f>
        <v/>
      </c>
      <c r="T1019" s="9" t="s">
        <v>2775</v>
      </c>
      <c r="U1019" s="10"/>
      <c r="V1019" s="10"/>
      <c r="W1019" s="10">
        <v>4000</v>
      </c>
      <c r="X1019" s="10">
        <v>4000</v>
      </c>
    </row>
    <row r="1020" spans="9:24" x14ac:dyDescent="0.2">
      <c r="I1020" t="str">
        <f>IFERROR(IF(VLOOKUP(A1020,'Resources Final'!B:F,5,FALSE)=0,"",VLOOKUP(A1020,'Resources Final'!B:F,5,FALSE)),"")</f>
        <v/>
      </c>
      <c r="T1020" s="9" t="s">
        <v>2578</v>
      </c>
      <c r="U1020" s="10"/>
      <c r="V1020" s="10"/>
      <c r="W1020" s="10">
        <v>4000</v>
      </c>
      <c r="X1020" s="10">
        <v>4000</v>
      </c>
    </row>
    <row r="1021" spans="9:24" x14ac:dyDescent="0.2">
      <c r="I1021" t="str">
        <f>IFERROR(IF(VLOOKUP(A1021,'Resources Final'!B:F,5,FALSE)=0,"",VLOOKUP(A1021,'Resources Final'!B:F,5,FALSE)),"")</f>
        <v/>
      </c>
      <c r="T1021" s="9" t="s">
        <v>2224</v>
      </c>
      <c r="U1021" s="10"/>
      <c r="V1021" s="10"/>
      <c r="W1021" s="10">
        <v>4000</v>
      </c>
      <c r="X1021" s="10">
        <v>4000</v>
      </c>
    </row>
    <row r="1022" spans="9:24" x14ac:dyDescent="0.2">
      <c r="I1022" t="str">
        <f>IFERROR(IF(VLOOKUP(A1022,'Resources Final'!B:F,5,FALSE)=0,"",VLOOKUP(A1022,'Resources Final'!B:F,5,FALSE)),"")</f>
        <v/>
      </c>
      <c r="T1022" s="9" t="s">
        <v>2235</v>
      </c>
      <c r="U1022" s="10"/>
      <c r="V1022" s="10"/>
      <c r="W1022" s="10">
        <v>4000</v>
      </c>
      <c r="X1022" s="10">
        <v>4000</v>
      </c>
    </row>
    <row r="1023" spans="9:24" x14ac:dyDescent="0.2">
      <c r="I1023" t="str">
        <f>IFERROR(IF(VLOOKUP(A1023,'Resources Final'!B:F,5,FALSE)=0,"",VLOOKUP(A1023,'Resources Final'!B:F,5,FALSE)),"")</f>
        <v/>
      </c>
      <c r="T1023" s="9" t="s">
        <v>2810</v>
      </c>
      <c r="U1023" s="10"/>
      <c r="V1023" s="10"/>
      <c r="W1023" s="10">
        <v>4000</v>
      </c>
      <c r="X1023" s="10">
        <v>4000</v>
      </c>
    </row>
    <row r="1024" spans="9:24" x14ac:dyDescent="0.2">
      <c r="I1024" t="str">
        <f>IFERROR(IF(VLOOKUP(A1024,'Resources Final'!B:F,5,FALSE)=0,"",VLOOKUP(A1024,'Resources Final'!B:F,5,FALSE)),"")</f>
        <v/>
      </c>
      <c r="T1024" s="9" t="s">
        <v>2258</v>
      </c>
      <c r="U1024" s="10"/>
      <c r="V1024" s="10"/>
      <c r="W1024" s="10">
        <v>4000</v>
      </c>
      <c r="X1024" s="10">
        <v>4000</v>
      </c>
    </row>
    <row r="1025" spans="9:24" x14ac:dyDescent="0.2">
      <c r="I1025" t="str">
        <f>IFERROR(IF(VLOOKUP(A1025,'Resources Final'!B:F,5,FALSE)=0,"",VLOOKUP(A1025,'Resources Final'!B:F,5,FALSE)),"")</f>
        <v/>
      </c>
      <c r="T1025" s="9" t="s">
        <v>2845</v>
      </c>
      <c r="U1025" s="10"/>
      <c r="V1025" s="10"/>
      <c r="W1025" s="10">
        <v>4000</v>
      </c>
      <c r="X1025" s="10">
        <v>4000</v>
      </c>
    </row>
    <row r="1026" spans="9:24" x14ac:dyDescent="0.2">
      <c r="I1026" t="str">
        <f>IFERROR(IF(VLOOKUP(A1026,'Resources Final'!B:F,5,FALSE)=0,"",VLOOKUP(A1026,'Resources Final'!B:F,5,FALSE)),"")</f>
        <v/>
      </c>
      <c r="T1026" s="9" t="s">
        <v>2134</v>
      </c>
      <c r="U1026" s="10"/>
      <c r="V1026" s="10"/>
      <c r="W1026" s="10">
        <v>4000</v>
      </c>
      <c r="X1026" s="10">
        <v>4000</v>
      </c>
    </row>
    <row r="1027" spans="9:24" x14ac:dyDescent="0.2">
      <c r="I1027" t="str">
        <f>IFERROR(IF(VLOOKUP(A1027,'Resources Final'!B:F,5,FALSE)=0,"",VLOOKUP(A1027,'Resources Final'!B:F,5,FALSE)),"")</f>
        <v/>
      </c>
      <c r="T1027" s="9" t="s">
        <v>2865</v>
      </c>
      <c r="U1027" s="10"/>
      <c r="V1027" s="10"/>
      <c r="W1027" s="10">
        <v>4000</v>
      </c>
      <c r="X1027" s="10">
        <v>4000</v>
      </c>
    </row>
    <row r="1028" spans="9:24" x14ac:dyDescent="0.2">
      <c r="I1028" t="str">
        <f>IFERROR(IF(VLOOKUP(A1028,'Resources Final'!B:F,5,FALSE)=0,"",VLOOKUP(A1028,'Resources Final'!B:F,5,FALSE)),"")</f>
        <v/>
      </c>
      <c r="T1028" s="9" t="s">
        <v>2638</v>
      </c>
      <c r="U1028" s="10"/>
      <c r="V1028" s="10"/>
      <c r="W1028" s="10">
        <v>4000</v>
      </c>
      <c r="X1028" s="10">
        <v>4000</v>
      </c>
    </row>
    <row r="1029" spans="9:24" x14ac:dyDescent="0.2">
      <c r="I1029" t="str">
        <f>IFERROR(IF(VLOOKUP(A1029,'Resources Final'!B:F,5,FALSE)=0,"",VLOOKUP(A1029,'Resources Final'!B:F,5,FALSE)),"")</f>
        <v/>
      </c>
      <c r="T1029" s="9" t="s">
        <v>2903</v>
      </c>
      <c r="U1029" s="10"/>
      <c r="V1029" s="10"/>
      <c r="W1029" s="10">
        <v>4000</v>
      </c>
      <c r="X1029" s="10">
        <v>4000</v>
      </c>
    </row>
    <row r="1030" spans="9:24" x14ac:dyDescent="0.2">
      <c r="I1030" t="str">
        <f>IFERROR(IF(VLOOKUP(A1030,'Resources Final'!B:F,5,FALSE)=0,"",VLOOKUP(A1030,'Resources Final'!B:F,5,FALSE)),"")</f>
        <v/>
      </c>
      <c r="T1030" s="9" t="s">
        <v>2674</v>
      </c>
      <c r="U1030" s="10"/>
      <c r="V1030" s="10"/>
      <c r="W1030" s="10">
        <v>4000</v>
      </c>
      <c r="X1030" s="10">
        <v>4000</v>
      </c>
    </row>
    <row r="1031" spans="9:24" x14ac:dyDescent="0.2">
      <c r="I1031" t="str">
        <f>IFERROR(IF(VLOOKUP(A1031,'Resources Final'!B:F,5,FALSE)=0,"",VLOOKUP(A1031,'Resources Final'!B:F,5,FALSE)),"")</f>
        <v/>
      </c>
      <c r="T1031" s="9" t="s">
        <v>2928</v>
      </c>
      <c r="U1031" s="10"/>
      <c r="V1031" s="10"/>
      <c r="W1031" s="10">
        <v>4000</v>
      </c>
      <c r="X1031" s="10">
        <v>4000</v>
      </c>
    </row>
    <row r="1032" spans="9:24" x14ac:dyDescent="0.2">
      <c r="I1032" t="str">
        <f>IFERROR(IF(VLOOKUP(A1032,'Resources Final'!B:F,5,FALSE)=0,"",VLOOKUP(A1032,'Resources Final'!B:F,5,FALSE)),"")</f>
        <v/>
      </c>
      <c r="T1032" s="9" t="s">
        <v>2297</v>
      </c>
      <c r="U1032" s="10"/>
      <c r="V1032" s="10"/>
      <c r="W1032" s="10">
        <v>4000</v>
      </c>
      <c r="X1032" s="10">
        <v>4000</v>
      </c>
    </row>
    <row r="1033" spans="9:24" x14ac:dyDescent="0.2">
      <c r="I1033" t="str">
        <f>IFERROR(IF(VLOOKUP(A1033,'Resources Final'!B:F,5,FALSE)=0,"",VLOOKUP(A1033,'Resources Final'!B:F,5,FALSE)),"")</f>
        <v/>
      </c>
      <c r="T1033" s="9" t="s">
        <v>2937</v>
      </c>
      <c r="U1033" s="10"/>
      <c r="V1033" s="10"/>
      <c r="W1033" s="10">
        <v>4000</v>
      </c>
      <c r="X1033" s="10">
        <v>4000</v>
      </c>
    </row>
    <row r="1034" spans="9:24" x14ac:dyDescent="0.2">
      <c r="I1034" t="str">
        <f>IFERROR(IF(VLOOKUP(A1034,'Resources Final'!B:F,5,FALSE)=0,"",VLOOKUP(A1034,'Resources Final'!B:F,5,FALSE)),"")</f>
        <v/>
      </c>
      <c r="T1034" s="9" t="s">
        <v>2057</v>
      </c>
      <c r="U1034" s="10"/>
      <c r="V1034" s="10"/>
      <c r="W1034" s="10">
        <v>4000</v>
      </c>
      <c r="X1034" s="10">
        <v>4000</v>
      </c>
    </row>
    <row r="1035" spans="9:24" x14ac:dyDescent="0.2">
      <c r="I1035" t="str">
        <f>IFERROR(IF(VLOOKUP(A1035,'Resources Final'!B:F,5,FALSE)=0,"",VLOOKUP(A1035,'Resources Final'!B:F,5,FALSE)),"")</f>
        <v/>
      </c>
      <c r="T1035" s="9" t="s">
        <v>2942</v>
      </c>
      <c r="U1035" s="10"/>
      <c r="V1035" s="10"/>
      <c r="W1035" s="10">
        <v>4000</v>
      </c>
      <c r="X1035" s="10">
        <v>4000</v>
      </c>
    </row>
    <row r="1036" spans="9:24" x14ac:dyDescent="0.2">
      <c r="I1036" t="str">
        <f>IFERROR(IF(VLOOKUP(A1036,'Resources Final'!B:F,5,FALSE)=0,"",VLOOKUP(A1036,'Resources Final'!B:F,5,FALSE)),"")</f>
        <v/>
      </c>
      <c r="T1036" s="9" t="s">
        <v>2718</v>
      </c>
      <c r="U1036" s="10"/>
      <c r="V1036" s="10"/>
      <c r="W1036" s="10">
        <v>4000</v>
      </c>
      <c r="X1036" s="10">
        <v>4000</v>
      </c>
    </row>
    <row r="1037" spans="9:24" x14ac:dyDescent="0.2">
      <c r="I1037" t="str">
        <f>IFERROR(IF(VLOOKUP(A1037,'Resources Final'!B:F,5,FALSE)=0,"",VLOOKUP(A1037,'Resources Final'!B:F,5,FALSE)),"")</f>
        <v/>
      </c>
      <c r="T1037" s="9" t="s">
        <v>2250</v>
      </c>
      <c r="U1037" s="10"/>
      <c r="V1037" s="10"/>
      <c r="W1037" s="10">
        <v>4000</v>
      </c>
      <c r="X1037" s="10">
        <v>4000</v>
      </c>
    </row>
    <row r="1038" spans="9:24" x14ac:dyDescent="0.2">
      <c r="I1038" t="str">
        <f>IFERROR(IF(VLOOKUP(A1038,'Resources Final'!B:F,5,FALSE)=0,"",VLOOKUP(A1038,'Resources Final'!B:F,5,FALSE)),"")</f>
        <v/>
      </c>
      <c r="T1038" s="9" t="s">
        <v>2719</v>
      </c>
      <c r="U1038" s="10"/>
      <c r="V1038" s="10"/>
      <c r="W1038" s="10">
        <v>4000</v>
      </c>
      <c r="X1038" s="10">
        <v>4000</v>
      </c>
    </row>
    <row r="1039" spans="9:24" x14ac:dyDescent="0.2">
      <c r="I1039" t="str">
        <f>IFERROR(IF(VLOOKUP(A1039,'Resources Final'!B:F,5,FALSE)=0,"",VLOOKUP(A1039,'Resources Final'!B:F,5,FALSE)),"")</f>
        <v/>
      </c>
      <c r="T1039" s="9" t="s">
        <v>2576</v>
      </c>
      <c r="U1039" s="10"/>
      <c r="V1039" s="10"/>
      <c r="W1039" s="10">
        <v>4000</v>
      </c>
      <c r="X1039" s="10">
        <v>4000</v>
      </c>
    </row>
    <row r="1040" spans="9:24" x14ac:dyDescent="0.2">
      <c r="I1040" t="str">
        <f>IFERROR(IF(VLOOKUP(A1040,'Resources Final'!B:F,5,FALSE)=0,"",VLOOKUP(A1040,'Resources Final'!B:F,5,FALSE)),"")</f>
        <v/>
      </c>
      <c r="T1040" s="9" t="s">
        <v>2560</v>
      </c>
      <c r="U1040" s="10"/>
      <c r="V1040" s="10"/>
      <c r="W1040" s="10">
        <v>4000</v>
      </c>
      <c r="X1040" s="10">
        <v>4000</v>
      </c>
    </row>
    <row r="1041" spans="9:24" x14ac:dyDescent="0.2">
      <c r="I1041" t="str">
        <f>IFERROR(IF(VLOOKUP(A1041,'Resources Final'!B:F,5,FALSE)=0,"",VLOOKUP(A1041,'Resources Final'!B:F,5,FALSE)),"")</f>
        <v/>
      </c>
      <c r="T1041" s="9" t="s">
        <v>1655</v>
      </c>
      <c r="U1041" s="10"/>
      <c r="V1041" s="10"/>
      <c r="W1041" s="10">
        <v>4000</v>
      </c>
      <c r="X1041" s="10">
        <v>4000</v>
      </c>
    </row>
    <row r="1042" spans="9:24" x14ac:dyDescent="0.2">
      <c r="I1042" t="str">
        <f>IFERROR(IF(VLOOKUP(A1042,'Resources Final'!B:F,5,FALSE)=0,"",VLOOKUP(A1042,'Resources Final'!B:F,5,FALSE)),"")</f>
        <v/>
      </c>
      <c r="T1042" s="9" t="s">
        <v>1903</v>
      </c>
      <c r="U1042" s="10"/>
      <c r="V1042" s="10"/>
      <c r="W1042" s="10">
        <v>4000</v>
      </c>
      <c r="X1042" s="10">
        <v>4000</v>
      </c>
    </row>
    <row r="1043" spans="9:24" x14ac:dyDescent="0.2">
      <c r="I1043" t="str">
        <f>IFERROR(IF(VLOOKUP(A1043,'Resources Final'!B:F,5,FALSE)=0,"",VLOOKUP(A1043,'Resources Final'!B:F,5,FALSE)),"")</f>
        <v/>
      </c>
      <c r="T1043" s="9" t="s">
        <v>1175</v>
      </c>
      <c r="U1043" s="10"/>
      <c r="V1043" s="10"/>
      <c r="W1043" s="10">
        <v>4000</v>
      </c>
      <c r="X1043" s="10">
        <v>4000</v>
      </c>
    </row>
    <row r="1044" spans="9:24" x14ac:dyDescent="0.2">
      <c r="I1044" t="str">
        <f>IFERROR(IF(VLOOKUP(A1044,'Resources Final'!B:F,5,FALSE)=0,"",VLOOKUP(A1044,'Resources Final'!B:F,5,FALSE)),"")</f>
        <v/>
      </c>
      <c r="T1044" s="9" t="s">
        <v>1732</v>
      </c>
      <c r="U1044" s="10"/>
      <c r="V1044" s="10"/>
      <c r="W1044" s="10">
        <v>4000</v>
      </c>
      <c r="X1044" s="10">
        <v>4000</v>
      </c>
    </row>
    <row r="1045" spans="9:24" x14ac:dyDescent="0.2">
      <c r="I1045" t="str">
        <f>IFERROR(IF(VLOOKUP(A1045,'Resources Final'!B:F,5,FALSE)=0,"",VLOOKUP(A1045,'Resources Final'!B:F,5,FALSE)),"")</f>
        <v/>
      </c>
      <c r="T1045" s="9" t="s">
        <v>1309</v>
      </c>
      <c r="U1045" s="10"/>
      <c r="V1045" s="10"/>
      <c r="W1045" s="10">
        <v>4000</v>
      </c>
      <c r="X1045" s="10">
        <v>4000</v>
      </c>
    </row>
    <row r="1046" spans="9:24" x14ac:dyDescent="0.2">
      <c r="I1046" t="str">
        <f>IFERROR(IF(VLOOKUP(A1046,'Resources Final'!B:F,5,FALSE)=0,"",VLOOKUP(A1046,'Resources Final'!B:F,5,FALSE)),"")</f>
        <v/>
      </c>
      <c r="T1046" s="9" t="s">
        <v>1734</v>
      </c>
      <c r="U1046" s="10"/>
      <c r="V1046" s="10"/>
      <c r="W1046" s="10">
        <v>4000</v>
      </c>
      <c r="X1046" s="10">
        <v>4000</v>
      </c>
    </row>
    <row r="1047" spans="9:24" x14ac:dyDescent="0.2">
      <c r="I1047" t="str">
        <f>IFERROR(IF(VLOOKUP(A1047,'Resources Final'!B:F,5,FALSE)=0,"",VLOOKUP(A1047,'Resources Final'!B:F,5,FALSE)),"")</f>
        <v/>
      </c>
      <c r="T1047" s="9" t="s">
        <v>1336</v>
      </c>
      <c r="U1047" s="10"/>
      <c r="V1047" s="10"/>
      <c r="W1047" s="10">
        <v>4000</v>
      </c>
      <c r="X1047" s="10">
        <v>4000</v>
      </c>
    </row>
    <row r="1048" spans="9:24" x14ac:dyDescent="0.2">
      <c r="I1048" t="str">
        <f>IFERROR(IF(VLOOKUP(A1048,'Resources Final'!B:F,5,FALSE)=0,"",VLOOKUP(A1048,'Resources Final'!B:F,5,FALSE)),"")</f>
        <v/>
      </c>
      <c r="T1048" s="9" t="s">
        <v>1062</v>
      </c>
      <c r="U1048" s="10"/>
      <c r="V1048" s="10"/>
      <c r="W1048" s="10">
        <v>4000</v>
      </c>
      <c r="X1048" s="10">
        <v>4000</v>
      </c>
    </row>
    <row r="1049" spans="9:24" x14ac:dyDescent="0.2">
      <c r="I1049" t="str">
        <f>IFERROR(IF(VLOOKUP(A1049,'Resources Final'!B:F,5,FALSE)=0,"",VLOOKUP(A1049,'Resources Final'!B:F,5,FALSE)),"")</f>
        <v/>
      </c>
      <c r="T1049" s="9" t="s">
        <v>1896</v>
      </c>
      <c r="U1049" s="10"/>
      <c r="V1049" s="10"/>
      <c r="W1049" s="10">
        <v>4000</v>
      </c>
      <c r="X1049" s="10">
        <v>4000</v>
      </c>
    </row>
    <row r="1050" spans="9:24" x14ac:dyDescent="0.2">
      <c r="I1050" t="str">
        <f>IFERROR(IF(VLOOKUP(A1050,'Resources Final'!B:F,5,FALSE)=0,"",VLOOKUP(A1050,'Resources Final'!B:F,5,FALSE)),"")</f>
        <v/>
      </c>
      <c r="T1050" s="9" t="s">
        <v>1736</v>
      </c>
      <c r="U1050" s="10"/>
      <c r="V1050" s="10"/>
      <c r="W1050" s="10">
        <v>4000</v>
      </c>
      <c r="X1050" s="10">
        <v>4000</v>
      </c>
    </row>
    <row r="1051" spans="9:24" x14ac:dyDescent="0.2">
      <c r="I1051" t="str">
        <f>IFERROR(IF(VLOOKUP(A1051,'Resources Final'!B:F,5,FALSE)=0,"",VLOOKUP(A1051,'Resources Final'!B:F,5,FALSE)),"")</f>
        <v/>
      </c>
      <c r="T1051" s="9" t="s">
        <v>1916</v>
      </c>
      <c r="U1051" s="10"/>
      <c r="V1051" s="10"/>
      <c r="W1051" s="10">
        <v>4000</v>
      </c>
      <c r="X1051" s="10">
        <v>4000</v>
      </c>
    </row>
    <row r="1052" spans="9:24" x14ac:dyDescent="0.2">
      <c r="I1052" t="str">
        <f>IFERROR(IF(VLOOKUP(A1052,'Resources Final'!B:F,5,FALSE)=0,"",VLOOKUP(A1052,'Resources Final'!B:F,5,FALSE)),"")</f>
        <v/>
      </c>
      <c r="T1052" s="9" t="s">
        <v>1741</v>
      </c>
      <c r="U1052" s="10"/>
      <c r="V1052" s="10"/>
      <c r="W1052" s="10">
        <v>4000</v>
      </c>
      <c r="X1052" s="10">
        <v>4000</v>
      </c>
    </row>
    <row r="1053" spans="9:24" x14ac:dyDescent="0.2">
      <c r="I1053" t="str">
        <f>IFERROR(IF(VLOOKUP(A1053,'Resources Final'!B:F,5,FALSE)=0,"",VLOOKUP(A1053,'Resources Final'!B:F,5,FALSE)),"")</f>
        <v/>
      </c>
      <c r="T1053" s="9" t="s">
        <v>1418</v>
      </c>
      <c r="U1053" s="10"/>
      <c r="V1053" s="10"/>
      <c r="W1053" s="10">
        <v>4000</v>
      </c>
      <c r="X1053" s="10">
        <v>4000</v>
      </c>
    </row>
    <row r="1054" spans="9:24" x14ac:dyDescent="0.2">
      <c r="I1054" t="str">
        <f>IFERROR(IF(VLOOKUP(A1054,'Resources Final'!B:F,5,FALSE)=0,"",VLOOKUP(A1054,'Resources Final'!B:F,5,FALSE)),"")</f>
        <v/>
      </c>
      <c r="T1054" s="9" t="s">
        <v>1743</v>
      </c>
      <c r="U1054" s="10"/>
      <c r="V1054" s="10"/>
      <c r="W1054" s="10">
        <v>4000</v>
      </c>
      <c r="X1054" s="10">
        <v>4000</v>
      </c>
    </row>
    <row r="1055" spans="9:24" x14ac:dyDescent="0.2">
      <c r="I1055" t="str">
        <f>IFERROR(IF(VLOOKUP(A1055,'Resources Final'!B:F,5,FALSE)=0,"",VLOOKUP(A1055,'Resources Final'!B:F,5,FALSE)),"")</f>
        <v/>
      </c>
      <c r="T1055" s="9" t="s">
        <v>1080</v>
      </c>
      <c r="U1055" s="10"/>
      <c r="V1055" s="10"/>
      <c r="W1055" s="10">
        <v>4000</v>
      </c>
      <c r="X1055" s="10">
        <v>4000</v>
      </c>
    </row>
    <row r="1056" spans="9:24" x14ac:dyDescent="0.2">
      <c r="I1056" t="str">
        <f>IFERROR(IF(VLOOKUP(A1056,'Resources Final'!B:F,5,FALSE)=0,"",VLOOKUP(A1056,'Resources Final'!B:F,5,FALSE)),"")</f>
        <v/>
      </c>
      <c r="T1056" s="9" t="s">
        <v>1749</v>
      </c>
      <c r="U1056" s="10"/>
      <c r="V1056" s="10"/>
      <c r="W1056" s="10">
        <v>4000</v>
      </c>
      <c r="X1056" s="10">
        <v>4000</v>
      </c>
    </row>
    <row r="1057" spans="9:24" x14ac:dyDescent="0.2">
      <c r="I1057" t="str">
        <f>IFERROR(IF(VLOOKUP(A1057,'Resources Final'!B:F,5,FALSE)=0,"",VLOOKUP(A1057,'Resources Final'!B:F,5,FALSE)),"")</f>
        <v/>
      </c>
      <c r="T1057" s="9" t="s">
        <v>1396</v>
      </c>
      <c r="U1057" s="10"/>
      <c r="V1057" s="10"/>
      <c r="W1057" s="10">
        <v>4000</v>
      </c>
      <c r="X1057" s="10">
        <v>4000</v>
      </c>
    </row>
    <row r="1058" spans="9:24" x14ac:dyDescent="0.2">
      <c r="I1058" t="str">
        <f>IFERROR(IF(VLOOKUP(A1058,'Resources Final'!B:F,5,FALSE)=0,"",VLOOKUP(A1058,'Resources Final'!B:F,5,FALSE)),"")</f>
        <v/>
      </c>
      <c r="T1058" s="9" t="s">
        <v>1751</v>
      </c>
      <c r="U1058" s="10"/>
      <c r="V1058" s="10"/>
      <c r="W1058" s="10">
        <v>4000</v>
      </c>
      <c r="X1058" s="10">
        <v>4000</v>
      </c>
    </row>
    <row r="1059" spans="9:24" x14ac:dyDescent="0.2">
      <c r="I1059" t="str">
        <f>IFERROR(IF(VLOOKUP(A1059,'Resources Final'!B:F,5,FALSE)=0,"",VLOOKUP(A1059,'Resources Final'!B:F,5,FALSE)),"")</f>
        <v/>
      </c>
      <c r="T1059" s="9" t="s">
        <v>1493</v>
      </c>
      <c r="U1059" s="10"/>
      <c r="V1059" s="10"/>
      <c r="W1059" s="10">
        <v>4000</v>
      </c>
      <c r="X1059" s="10">
        <v>4000</v>
      </c>
    </row>
    <row r="1060" spans="9:24" x14ac:dyDescent="0.2">
      <c r="I1060" t="str">
        <f>IFERROR(IF(VLOOKUP(A1060,'Resources Final'!B:F,5,FALSE)=0,"",VLOOKUP(A1060,'Resources Final'!B:F,5,FALSE)),"")</f>
        <v/>
      </c>
      <c r="T1060" s="9" t="s">
        <v>1754</v>
      </c>
      <c r="U1060" s="10"/>
      <c r="V1060" s="10"/>
      <c r="W1060" s="10">
        <v>4000</v>
      </c>
      <c r="X1060" s="10">
        <v>4000</v>
      </c>
    </row>
    <row r="1061" spans="9:24" x14ac:dyDescent="0.2">
      <c r="I1061" t="str">
        <f>IFERROR(IF(VLOOKUP(A1061,'Resources Final'!B:F,5,FALSE)=0,"",VLOOKUP(A1061,'Resources Final'!B:F,5,FALSE)),"")</f>
        <v/>
      </c>
      <c r="T1061" s="9" t="s">
        <v>1898</v>
      </c>
      <c r="U1061" s="10"/>
      <c r="V1061" s="10"/>
      <c r="W1061" s="10">
        <v>4000</v>
      </c>
      <c r="X1061" s="10">
        <v>4000</v>
      </c>
    </row>
    <row r="1062" spans="9:24" x14ac:dyDescent="0.2">
      <c r="I1062" t="str">
        <f>IFERROR(IF(VLOOKUP(A1062,'Resources Final'!B:F,5,FALSE)=0,"",VLOOKUP(A1062,'Resources Final'!B:F,5,FALSE)),"")</f>
        <v/>
      </c>
      <c r="T1062" s="9" t="s">
        <v>1756</v>
      </c>
      <c r="U1062" s="10"/>
      <c r="V1062" s="10"/>
      <c r="W1062" s="10">
        <v>4000</v>
      </c>
      <c r="X1062" s="10">
        <v>4000</v>
      </c>
    </row>
    <row r="1063" spans="9:24" x14ac:dyDescent="0.2">
      <c r="I1063" t="str">
        <f>IFERROR(IF(VLOOKUP(A1063,'Resources Final'!B:F,5,FALSE)=0,"",VLOOKUP(A1063,'Resources Final'!B:F,5,FALSE)),"")</f>
        <v/>
      </c>
      <c r="T1063" s="9" t="s">
        <v>1910</v>
      </c>
      <c r="U1063" s="10"/>
      <c r="V1063" s="10"/>
      <c r="W1063" s="10">
        <v>4000</v>
      </c>
      <c r="X1063" s="10">
        <v>4000</v>
      </c>
    </row>
    <row r="1064" spans="9:24" x14ac:dyDescent="0.2">
      <c r="I1064" t="str">
        <f>IFERROR(IF(VLOOKUP(A1064,'Resources Final'!B:F,5,FALSE)=0,"",VLOOKUP(A1064,'Resources Final'!B:F,5,FALSE)),"")</f>
        <v/>
      </c>
      <c r="T1064" s="9" t="s">
        <v>1757</v>
      </c>
      <c r="U1064" s="10"/>
      <c r="V1064" s="10"/>
      <c r="W1064" s="10">
        <v>4000</v>
      </c>
      <c r="X1064" s="10">
        <v>4000</v>
      </c>
    </row>
    <row r="1065" spans="9:24" x14ac:dyDescent="0.2">
      <c r="I1065" t="str">
        <f>IFERROR(IF(VLOOKUP(A1065,'Resources Final'!B:F,5,FALSE)=0,"",VLOOKUP(A1065,'Resources Final'!B:F,5,FALSE)),"")</f>
        <v/>
      </c>
      <c r="T1065" s="9" t="s">
        <v>1924</v>
      </c>
      <c r="U1065" s="10"/>
      <c r="V1065" s="10"/>
      <c r="W1065" s="10">
        <v>4000</v>
      </c>
      <c r="X1065" s="10">
        <v>4000</v>
      </c>
    </row>
    <row r="1066" spans="9:24" x14ac:dyDescent="0.2">
      <c r="I1066" t="str">
        <f>IFERROR(IF(VLOOKUP(A1066,'Resources Final'!B:F,5,FALSE)=0,"",VLOOKUP(A1066,'Resources Final'!B:F,5,FALSE)),"")</f>
        <v/>
      </c>
      <c r="T1066" s="9" t="s">
        <v>1761</v>
      </c>
      <c r="U1066" s="10"/>
      <c r="V1066" s="10"/>
      <c r="W1066" s="10">
        <v>4000</v>
      </c>
      <c r="X1066" s="10">
        <v>4000</v>
      </c>
    </row>
    <row r="1067" spans="9:24" x14ac:dyDescent="0.2">
      <c r="I1067" t="str">
        <f>IFERROR(IF(VLOOKUP(A1067,'Resources Final'!B:F,5,FALSE)=0,"",VLOOKUP(A1067,'Resources Final'!B:F,5,FALSE)),"")</f>
        <v/>
      </c>
      <c r="T1067" s="9" t="s">
        <v>1635</v>
      </c>
      <c r="U1067" s="10"/>
      <c r="V1067" s="10"/>
      <c r="W1067" s="10">
        <v>4000</v>
      </c>
      <c r="X1067" s="10">
        <v>4000</v>
      </c>
    </row>
    <row r="1068" spans="9:24" x14ac:dyDescent="0.2">
      <c r="I1068" t="str">
        <f>IFERROR(IF(VLOOKUP(A1068,'Resources Final'!B:F,5,FALSE)=0,"",VLOOKUP(A1068,'Resources Final'!B:F,5,FALSE)),"")</f>
        <v/>
      </c>
      <c r="T1068" s="9" t="s">
        <v>1499</v>
      </c>
      <c r="U1068" s="10"/>
      <c r="V1068" s="10"/>
      <c r="W1068" s="10">
        <v>4000</v>
      </c>
      <c r="X1068" s="10">
        <v>4000</v>
      </c>
    </row>
    <row r="1069" spans="9:24" x14ac:dyDescent="0.2">
      <c r="I1069" t="str">
        <f>IFERROR(IF(VLOOKUP(A1069,'Resources Final'!B:F,5,FALSE)=0,"",VLOOKUP(A1069,'Resources Final'!B:F,5,FALSE)),"")</f>
        <v/>
      </c>
      <c r="T1069" s="9" t="s">
        <v>1071</v>
      </c>
      <c r="U1069" s="10"/>
      <c r="V1069" s="10"/>
      <c r="W1069" s="10">
        <v>4000</v>
      </c>
      <c r="X1069" s="10">
        <v>4000</v>
      </c>
    </row>
    <row r="1070" spans="9:24" x14ac:dyDescent="0.2">
      <c r="I1070" t="str">
        <f>IFERROR(IF(VLOOKUP(A1070,'Resources Final'!B:F,5,FALSE)=0,"",VLOOKUP(A1070,'Resources Final'!B:F,5,FALSE)),"")</f>
        <v/>
      </c>
      <c r="T1070" s="9" t="s">
        <v>1076</v>
      </c>
      <c r="U1070" s="10"/>
      <c r="V1070" s="10"/>
      <c r="W1070" s="10">
        <v>4000</v>
      </c>
      <c r="X1070" s="10">
        <v>4000</v>
      </c>
    </row>
    <row r="1071" spans="9:24" x14ac:dyDescent="0.2">
      <c r="I1071" t="str">
        <f>IFERROR(IF(VLOOKUP(A1071,'Resources Final'!B:F,5,FALSE)=0,"",VLOOKUP(A1071,'Resources Final'!B:F,5,FALSE)),"")</f>
        <v/>
      </c>
      <c r="T1071" s="9" t="s">
        <v>1058</v>
      </c>
      <c r="U1071" s="10"/>
      <c r="V1071" s="10"/>
      <c r="W1071" s="10">
        <v>4000</v>
      </c>
      <c r="X1071" s="10">
        <v>4000</v>
      </c>
    </row>
    <row r="1072" spans="9:24" x14ac:dyDescent="0.2">
      <c r="I1072" t="str">
        <f>IFERROR(IF(VLOOKUP(A1072,'Resources Final'!B:F,5,FALSE)=0,"",VLOOKUP(A1072,'Resources Final'!B:F,5,FALSE)),"")</f>
        <v/>
      </c>
      <c r="T1072" s="9" t="s">
        <v>1436</v>
      </c>
      <c r="U1072" s="10"/>
      <c r="V1072" s="10"/>
      <c r="W1072" s="10">
        <v>4000</v>
      </c>
      <c r="X1072" s="10">
        <v>4000</v>
      </c>
    </row>
    <row r="1073" spans="9:24" x14ac:dyDescent="0.2">
      <c r="I1073" t="str">
        <f>IFERROR(IF(VLOOKUP(A1073,'Resources Final'!B:F,5,FALSE)=0,"",VLOOKUP(A1073,'Resources Final'!B:F,5,FALSE)),"")</f>
        <v/>
      </c>
      <c r="T1073" s="9" t="s">
        <v>1547</v>
      </c>
      <c r="U1073" s="10"/>
      <c r="V1073" s="10"/>
      <c r="W1073" s="10">
        <v>4000</v>
      </c>
      <c r="X1073" s="10">
        <v>4000</v>
      </c>
    </row>
    <row r="1074" spans="9:24" x14ac:dyDescent="0.2">
      <c r="I1074" t="str">
        <f>IFERROR(IF(VLOOKUP(A1074,'Resources Final'!B:F,5,FALSE)=0,"",VLOOKUP(A1074,'Resources Final'!B:F,5,FALSE)),"")</f>
        <v/>
      </c>
      <c r="T1074" s="9" t="s">
        <v>1066</v>
      </c>
      <c r="U1074" s="10"/>
      <c r="V1074" s="10"/>
      <c r="W1074" s="10">
        <v>4000</v>
      </c>
      <c r="X1074" s="10">
        <v>4000</v>
      </c>
    </row>
    <row r="1075" spans="9:24" x14ac:dyDescent="0.2">
      <c r="I1075" t="str">
        <f>IFERROR(IF(VLOOKUP(A1075,'Resources Final'!B:F,5,FALSE)=0,"",VLOOKUP(A1075,'Resources Final'!B:F,5,FALSE)),"")</f>
        <v/>
      </c>
      <c r="T1075" s="9" t="s">
        <v>1065</v>
      </c>
      <c r="U1075" s="10"/>
      <c r="V1075" s="10"/>
      <c r="W1075" s="10">
        <v>4000</v>
      </c>
      <c r="X1075" s="10">
        <v>4000</v>
      </c>
    </row>
    <row r="1076" spans="9:24" x14ac:dyDescent="0.2">
      <c r="I1076" t="str">
        <f>IFERROR(IF(VLOOKUP(A1076,'Resources Final'!B:F,5,FALSE)=0,"",VLOOKUP(A1076,'Resources Final'!B:F,5,FALSE)),"")</f>
        <v/>
      </c>
      <c r="T1076" s="9" t="s">
        <v>1326</v>
      </c>
      <c r="U1076" s="10"/>
      <c r="V1076" s="10"/>
      <c r="W1076" s="10">
        <v>4000</v>
      </c>
      <c r="X1076" s="10">
        <v>4000</v>
      </c>
    </row>
    <row r="1077" spans="9:24" x14ac:dyDescent="0.2">
      <c r="I1077" t="str">
        <f>IFERROR(IF(VLOOKUP(A1077,'Resources Final'!B:F,5,FALSE)=0,"",VLOOKUP(A1077,'Resources Final'!B:F,5,FALSE)),"")</f>
        <v/>
      </c>
      <c r="T1077" s="9" t="s">
        <v>1472</v>
      </c>
      <c r="U1077" s="10"/>
      <c r="V1077" s="10"/>
      <c r="W1077" s="10">
        <v>4000</v>
      </c>
      <c r="X1077" s="10">
        <v>4000</v>
      </c>
    </row>
    <row r="1078" spans="9:24" x14ac:dyDescent="0.2">
      <c r="I1078" t="str">
        <f>IFERROR(IF(VLOOKUP(A1078,'Resources Final'!B:F,5,FALSE)=0,"",VLOOKUP(A1078,'Resources Final'!B:F,5,FALSE)),"")</f>
        <v/>
      </c>
      <c r="T1078" s="9" t="s">
        <v>1329</v>
      </c>
      <c r="U1078" s="10"/>
      <c r="V1078" s="10"/>
      <c r="W1078" s="10">
        <v>4000</v>
      </c>
      <c r="X1078" s="10">
        <v>4000</v>
      </c>
    </row>
    <row r="1079" spans="9:24" x14ac:dyDescent="0.2">
      <c r="I1079" t="str">
        <f>IFERROR(IF(VLOOKUP(A1079,'Resources Final'!B:F,5,FALSE)=0,"",VLOOKUP(A1079,'Resources Final'!B:F,5,FALSE)),"")</f>
        <v/>
      </c>
      <c r="T1079" s="9" t="s">
        <v>1063</v>
      </c>
      <c r="U1079" s="10"/>
      <c r="V1079" s="10"/>
      <c r="W1079" s="10">
        <v>4000</v>
      </c>
      <c r="X1079" s="10">
        <v>4000</v>
      </c>
    </row>
    <row r="1080" spans="9:24" x14ac:dyDescent="0.2">
      <c r="I1080" t="str">
        <f>IFERROR(IF(VLOOKUP(A1080,'Resources Final'!B:F,5,FALSE)=0,"",VLOOKUP(A1080,'Resources Final'!B:F,5,FALSE)),"")</f>
        <v/>
      </c>
      <c r="T1080" s="9" t="s">
        <v>1492</v>
      </c>
      <c r="U1080" s="10"/>
      <c r="V1080" s="10"/>
      <c r="W1080" s="10">
        <v>4000</v>
      </c>
      <c r="X1080" s="10">
        <v>4000</v>
      </c>
    </row>
    <row r="1081" spans="9:24" x14ac:dyDescent="0.2">
      <c r="I1081" t="str">
        <f>IFERROR(IF(VLOOKUP(A1081,'Resources Final'!B:F,5,FALSE)=0,"",VLOOKUP(A1081,'Resources Final'!B:F,5,FALSE)),"")</f>
        <v/>
      </c>
      <c r="T1081" s="9" t="s">
        <v>1894</v>
      </c>
      <c r="U1081" s="10"/>
      <c r="V1081" s="10"/>
      <c r="W1081" s="10">
        <v>4000</v>
      </c>
      <c r="X1081" s="10">
        <v>4000</v>
      </c>
    </row>
    <row r="1082" spans="9:24" x14ac:dyDescent="0.2">
      <c r="I1082" t="str">
        <f>IFERROR(IF(VLOOKUP(A1082,'Resources Final'!B:F,5,FALSE)=0,"",VLOOKUP(A1082,'Resources Final'!B:F,5,FALSE)),"")</f>
        <v/>
      </c>
      <c r="T1082" s="9" t="s">
        <v>1653</v>
      </c>
      <c r="U1082" s="10"/>
      <c r="V1082" s="10"/>
      <c r="W1082" s="10">
        <v>4000</v>
      </c>
      <c r="X1082" s="10">
        <v>4000</v>
      </c>
    </row>
    <row r="1083" spans="9:24" x14ac:dyDescent="0.2">
      <c r="I1083" t="str">
        <f>IFERROR(IF(VLOOKUP(A1083,'Resources Final'!B:F,5,FALSE)=0,"",VLOOKUP(A1083,'Resources Final'!B:F,5,FALSE)),"")</f>
        <v/>
      </c>
      <c r="T1083" s="9" t="s">
        <v>1897</v>
      </c>
      <c r="U1083" s="10"/>
      <c r="V1083" s="10"/>
      <c r="W1083" s="10">
        <v>4000</v>
      </c>
      <c r="X1083" s="10">
        <v>4000</v>
      </c>
    </row>
    <row r="1084" spans="9:24" x14ac:dyDescent="0.2">
      <c r="I1084" t="str">
        <f>IFERROR(IF(VLOOKUP(A1084,'Resources Final'!B:F,5,FALSE)=0,"",VLOOKUP(A1084,'Resources Final'!B:F,5,FALSE)),"")</f>
        <v/>
      </c>
      <c r="T1084" s="9" t="s">
        <v>1485</v>
      </c>
      <c r="U1084" s="10"/>
      <c r="V1084" s="10"/>
      <c r="W1084" s="10">
        <v>4000</v>
      </c>
      <c r="X1084" s="10">
        <v>4000</v>
      </c>
    </row>
    <row r="1085" spans="9:24" x14ac:dyDescent="0.2">
      <c r="I1085" t="str">
        <f>IFERROR(IF(VLOOKUP(A1085,'Resources Final'!B:F,5,FALSE)=0,"",VLOOKUP(A1085,'Resources Final'!B:F,5,FALSE)),"")</f>
        <v/>
      </c>
      <c r="T1085" s="9" t="s">
        <v>1901</v>
      </c>
      <c r="U1085" s="10"/>
      <c r="V1085" s="10"/>
      <c r="W1085" s="10">
        <v>4000</v>
      </c>
      <c r="X1085" s="10">
        <v>4000</v>
      </c>
    </row>
    <row r="1086" spans="9:24" x14ac:dyDescent="0.2">
      <c r="I1086" t="str">
        <f>IFERROR(IF(VLOOKUP(A1086,'Resources Final'!B:F,5,FALSE)=0,"",VLOOKUP(A1086,'Resources Final'!B:F,5,FALSE)),"")</f>
        <v/>
      </c>
      <c r="T1086" s="9" t="s">
        <v>1321</v>
      </c>
      <c r="U1086" s="10"/>
      <c r="V1086" s="10"/>
      <c r="W1086" s="10">
        <v>4000</v>
      </c>
      <c r="X1086" s="10">
        <v>4000</v>
      </c>
    </row>
    <row r="1087" spans="9:24" x14ac:dyDescent="0.2">
      <c r="I1087" t="str">
        <f>IFERROR(IF(VLOOKUP(A1087,'Resources Final'!B:F,5,FALSE)=0,"",VLOOKUP(A1087,'Resources Final'!B:F,5,FALSE)),"")</f>
        <v/>
      </c>
      <c r="T1087" s="9" t="s">
        <v>1906</v>
      </c>
      <c r="U1087" s="10"/>
      <c r="V1087" s="10"/>
      <c r="W1087" s="10">
        <v>4000</v>
      </c>
      <c r="X1087" s="10">
        <v>4000</v>
      </c>
    </row>
    <row r="1088" spans="9:24" x14ac:dyDescent="0.2">
      <c r="I1088" t="str">
        <f>IFERROR(IF(VLOOKUP(A1088,'Resources Final'!B:F,5,FALSE)=0,"",VLOOKUP(A1088,'Resources Final'!B:F,5,FALSE)),"")</f>
        <v/>
      </c>
      <c r="T1088" s="9" t="s">
        <v>1987</v>
      </c>
      <c r="U1088" s="10"/>
      <c r="V1088" s="10"/>
      <c r="W1088" s="10">
        <v>4000</v>
      </c>
      <c r="X1088" s="10">
        <v>4000</v>
      </c>
    </row>
    <row r="1089" spans="9:24" x14ac:dyDescent="0.2">
      <c r="I1089" t="str">
        <f>IFERROR(IF(VLOOKUP(A1089,'Resources Final'!B:F,5,FALSE)=0,"",VLOOKUP(A1089,'Resources Final'!B:F,5,FALSE)),"")</f>
        <v/>
      </c>
      <c r="T1089" s="9" t="s">
        <v>1915</v>
      </c>
      <c r="U1089" s="10"/>
      <c r="V1089" s="10"/>
      <c r="W1089" s="10">
        <v>4000</v>
      </c>
      <c r="X1089" s="10">
        <v>4000</v>
      </c>
    </row>
    <row r="1090" spans="9:24" x14ac:dyDescent="0.2">
      <c r="I1090" t="str">
        <f>IFERROR(IF(VLOOKUP(A1090,'Resources Final'!B:F,5,FALSE)=0,"",VLOOKUP(A1090,'Resources Final'!B:F,5,FALSE)),"")</f>
        <v/>
      </c>
      <c r="T1090" s="9" t="s">
        <v>1068</v>
      </c>
      <c r="U1090" s="10"/>
      <c r="V1090" s="10"/>
      <c r="W1090" s="10">
        <v>4000</v>
      </c>
      <c r="X1090" s="10">
        <v>4000</v>
      </c>
    </row>
    <row r="1091" spans="9:24" x14ac:dyDescent="0.2">
      <c r="I1091" t="str">
        <f>IFERROR(IF(VLOOKUP(A1091,'Resources Final'!B:F,5,FALSE)=0,"",VLOOKUP(A1091,'Resources Final'!B:F,5,FALSE)),"")</f>
        <v/>
      </c>
      <c r="T1091" s="9" t="s">
        <v>1917</v>
      </c>
      <c r="U1091" s="10"/>
      <c r="V1091" s="10"/>
      <c r="W1091" s="10">
        <v>4000</v>
      </c>
      <c r="X1091" s="10">
        <v>4000</v>
      </c>
    </row>
    <row r="1092" spans="9:24" x14ac:dyDescent="0.2">
      <c r="I1092" t="str">
        <f>IFERROR(IF(VLOOKUP(A1092,'Resources Final'!B:F,5,FALSE)=0,"",VLOOKUP(A1092,'Resources Final'!B:F,5,FALSE)),"")</f>
        <v/>
      </c>
      <c r="T1092" s="9" t="s">
        <v>1081</v>
      </c>
      <c r="U1092" s="10"/>
      <c r="V1092" s="10"/>
      <c r="W1092" s="10">
        <v>4000</v>
      </c>
      <c r="X1092" s="10">
        <v>4000</v>
      </c>
    </row>
    <row r="1093" spans="9:24" x14ac:dyDescent="0.2">
      <c r="I1093" t="str">
        <f>IFERROR(IF(VLOOKUP(A1093,'Resources Final'!B:F,5,FALSE)=0,"",VLOOKUP(A1093,'Resources Final'!B:F,5,FALSE)),"")</f>
        <v/>
      </c>
      <c r="T1093" s="9" t="s">
        <v>1473</v>
      </c>
      <c r="U1093" s="10"/>
      <c r="V1093" s="10"/>
      <c r="W1093" s="10">
        <v>4000</v>
      </c>
      <c r="X1093" s="10">
        <v>4000</v>
      </c>
    </row>
    <row r="1094" spans="9:24" x14ac:dyDescent="0.2">
      <c r="I1094" t="str">
        <f>IFERROR(IF(VLOOKUP(A1094,'Resources Final'!B:F,5,FALSE)=0,"",VLOOKUP(A1094,'Resources Final'!B:F,5,FALSE)),"")</f>
        <v/>
      </c>
      <c r="T1094" s="9" t="s">
        <v>1487</v>
      </c>
      <c r="U1094" s="10"/>
      <c r="V1094" s="10"/>
      <c r="W1094" s="10">
        <v>4000</v>
      </c>
      <c r="X1094" s="10">
        <v>4000</v>
      </c>
    </row>
    <row r="1095" spans="9:24" x14ac:dyDescent="0.2">
      <c r="I1095" t="str">
        <f>IFERROR(IF(VLOOKUP(A1095,'Resources Final'!B:F,5,FALSE)=0,"",VLOOKUP(A1095,'Resources Final'!B:F,5,FALSE)),"")</f>
        <v/>
      </c>
      <c r="T1095" s="9" t="s">
        <v>1489</v>
      </c>
      <c r="U1095" s="10"/>
      <c r="V1095" s="10"/>
      <c r="W1095" s="10">
        <v>4000</v>
      </c>
      <c r="X1095" s="10">
        <v>4000</v>
      </c>
    </row>
    <row r="1096" spans="9:24" x14ac:dyDescent="0.2">
      <c r="I1096" t="str">
        <f>IFERROR(IF(VLOOKUP(A1096,'Resources Final'!B:F,5,FALSE)=0,"",VLOOKUP(A1096,'Resources Final'!B:F,5,FALSE)),"")</f>
        <v/>
      </c>
      <c r="T1096" s="9" t="s">
        <v>1969</v>
      </c>
      <c r="U1096" s="10"/>
      <c r="V1096" s="10"/>
      <c r="W1096" s="10">
        <v>4000</v>
      </c>
      <c r="X1096" s="10">
        <v>4000</v>
      </c>
    </row>
    <row r="1097" spans="9:24" x14ac:dyDescent="0.2">
      <c r="I1097" t="str">
        <f>IFERROR(IF(VLOOKUP(A1097,'Resources Final'!B:F,5,FALSE)=0,"",VLOOKUP(A1097,'Resources Final'!B:F,5,FALSE)),"")</f>
        <v/>
      </c>
      <c r="T1097" s="9" t="s">
        <v>1731</v>
      </c>
      <c r="U1097" s="10"/>
      <c r="V1097" s="10"/>
      <c r="W1097" s="10">
        <v>4000</v>
      </c>
      <c r="X1097" s="10">
        <v>4000</v>
      </c>
    </row>
    <row r="1098" spans="9:24" x14ac:dyDescent="0.2">
      <c r="I1098" t="str">
        <f>IFERROR(IF(VLOOKUP(A1098,'Resources Final'!B:F,5,FALSE)=0,"",VLOOKUP(A1098,'Resources Final'!B:F,5,FALSE)),"")</f>
        <v/>
      </c>
      <c r="T1098" s="9" t="s">
        <v>1332</v>
      </c>
      <c r="U1098" s="10"/>
      <c r="V1098" s="10"/>
      <c r="W1098" s="10">
        <v>4000</v>
      </c>
      <c r="X1098" s="10">
        <v>4000</v>
      </c>
    </row>
    <row r="1099" spans="9:24" x14ac:dyDescent="0.2">
      <c r="I1099" t="str">
        <f>IFERROR(IF(VLOOKUP(A1099,'Resources Final'!B:F,5,FALSE)=0,"",VLOOKUP(A1099,'Resources Final'!B:F,5,FALSE)),"")</f>
        <v/>
      </c>
      <c r="T1099" s="9" t="s">
        <v>1963</v>
      </c>
      <c r="U1099" s="10"/>
      <c r="V1099" s="10"/>
      <c r="W1099" s="10">
        <v>4000</v>
      </c>
      <c r="X1099" s="10">
        <v>4000</v>
      </c>
    </row>
    <row r="1100" spans="9:24" x14ac:dyDescent="0.2">
      <c r="I1100" t="str">
        <f>IFERROR(IF(VLOOKUP(A1100,'Resources Final'!B:F,5,FALSE)=0,"",VLOOKUP(A1100,'Resources Final'!B:F,5,FALSE)),"")</f>
        <v/>
      </c>
      <c r="T1100" s="9" t="s">
        <v>1087</v>
      </c>
      <c r="U1100" s="10"/>
      <c r="V1100" s="10"/>
      <c r="W1100" s="10">
        <v>4000</v>
      </c>
      <c r="X1100" s="10">
        <v>4000</v>
      </c>
    </row>
    <row r="1101" spans="9:24" x14ac:dyDescent="0.2">
      <c r="I1101" t="str">
        <f>IFERROR(IF(VLOOKUP(A1101,'Resources Final'!B:F,5,FALSE)=0,"",VLOOKUP(A1101,'Resources Final'!B:F,5,FALSE)),"")</f>
        <v/>
      </c>
      <c r="T1101" s="9" t="s">
        <v>1316</v>
      </c>
      <c r="U1101" s="10"/>
      <c r="V1101" s="10"/>
      <c r="W1101" s="10">
        <v>4000</v>
      </c>
      <c r="X1101" s="10">
        <v>4000</v>
      </c>
    </row>
    <row r="1102" spans="9:24" x14ac:dyDescent="0.2">
      <c r="I1102" t="str">
        <f>IFERROR(IF(VLOOKUP(A1102,'Resources Final'!B:F,5,FALSE)=0,"",VLOOKUP(A1102,'Resources Final'!B:F,5,FALSE)),"")</f>
        <v/>
      </c>
      <c r="T1102" s="9" t="s">
        <v>1330</v>
      </c>
      <c r="U1102" s="10"/>
      <c r="V1102" s="10"/>
      <c r="W1102" s="10">
        <v>4000</v>
      </c>
      <c r="X1102" s="10">
        <v>4000</v>
      </c>
    </row>
    <row r="1103" spans="9:24" x14ac:dyDescent="0.2">
      <c r="I1103" t="str">
        <f>IFERROR(IF(VLOOKUP(A1103,'Resources Final'!B:F,5,FALSE)=0,"",VLOOKUP(A1103,'Resources Final'!B:F,5,FALSE)),"")</f>
        <v/>
      </c>
      <c r="T1103" s="9" t="s">
        <v>1490</v>
      </c>
      <c r="U1103" s="10"/>
      <c r="V1103" s="10"/>
      <c r="W1103" s="10">
        <v>4000</v>
      </c>
      <c r="X1103" s="10">
        <v>4000</v>
      </c>
    </row>
    <row r="1104" spans="9:24" x14ac:dyDescent="0.2">
      <c r="I1104" t="str">
        <f>IFERROR(IF(VLOOKUP(A1104,'Resources Final'!B:F,5,FALSE)=0,"",VLOOKUP(A1104,'Resources Final'!B:F,5,FALSE)),"")</f>
        <v/>
      </c>
      <c r="T1104" s="9" t="s">
        <v>1331</v>
      </c>
      <c r="U1104" s="10"/>
      <c r="V1104" s="10"/>
      <c r="W1104" s="10">
        <v>4000</v>
      </c>
      <c r="X1104" s="10">
        <v>4000</v>
      </c>
    </row>
    <row r="1105" spans="9:24" x14ac:dyDescent="0.2">
      <c r="I1105" t="str">
        <f>IFERROR(IF(VLOOKUP(A1105,'Resources Final'!B:F,5,FALSE)=0,"",VLOOKUP(A1105,'Resources Final'!B:F,5,FALSE)),"")</f>
        <v/>
      </c>
      <c r="T1105" s="9" t="s">
        <v>1083</v>
      </c>
      <c r="U1105" s="10"/>
      <c r="V1105" s="10"/>
      <c r="W1105" s="10">
        <v>4000</v>
      </c>
      <c r="X1105" s="10">
        <v>4000</v>
      </c>
    </row>
    <row r="1106" spans="9:24" x14ac:dyDescent="0.2">
      <c r="I1106" t="str">
        <f>IFERROR(IF(VLOOKUP(A1106,'Resources Final'!B:F,5,FALSE)=0,"",VLOOKUP(A1106,'Resources Final'!B:F,5,FALSE)),"")</f>
        <v/>
      </c>
      <c r="T1106" s="9" t="s">
        <v>1105</v>
      </c>
      <c r="U1106" s="10"/>
      <c r="V1106" s="10"/>
      <c r="W1106" s="10">
        <v>4000</v>
      </c>
      <c r="X1106" s="10">
        <v>4000</v>
      </c>
    </row>
    <row r="1107" spans="9:24" x14ac:dyDescent="0.2">
      <c r="I1107" t="str">
        <f>IFERROR(IF(VLOOKUP(A1107,'Resources Final'!B:F,5,FALSE)=0,"",VLOOKUP(A1107,'Resources Final'!B:F,5,FALSE)),"")</f>
        <v/>
      </c>
      <c r="T1107" s="9" t="s">
        <v>1060</v>
      </c>
      <c r="U1107" s="10"/>
      <c r="V1107" s="10"/>
      <c r="W1107" s="10">
        <v>4000</v>
      </c>
      <c r="X1107" s="10">
        <v>4000</v>
      </c>
    </row>
    <row r="1108" spans="9:24" x14ac:dyDescent="0.2">
      <c r="I1108" t="str">
        <f>IFERROR(IF(VLOOKUP(A1108,'Resources Final'!B:F,5,FALSE)=0,"",VLOOKUP(A1108,'Resources Final'!B:F,5,FALSE)),"")</f>
        <v/>
      </c>
      <c r="T1108" s="9" t="s">
        <v>1079</v>
      </c>
      <c r="U1108" s="10"/>
      <c r="V1108" s="10"/>
      <c r="W1108" s="10">
        <v>4000</v>
      </c>
      <c r="X1108" s="10">
        <v>4000</v>
      </c>
    </row>
    <row r="1109" spans="9:24" x14ac:dyDescent="0.2">
      <c r="I1109" t="str">
        <f>IFERROR(IF(VLOOKUP(A1109,'Resources Final'!B:F,5,FALSE)=0,"",VLOOKUP(A1109,'Resources Final'!B:F,5,FALSE)),"")</f>
        <v/>
      </c>
      <c r="T1109" s="9" t="s">
        <v>1522</v>
      </c>
      <c r="U1109" s="10"/>
      <c r="V1109" s="10"/>
      <c r="W1109" s="10">
        <v>4000</v>
      </c>
      <c r="X1109" s="10">
        <v>4000</v>
      </c>
    </row>
    <row r="1110" spans="9:24" x14ac:dyDescent="0.2">
      <c r="I1110" t="str">
        <f>IFERROR(IF(VLOOKUP(A1110,'Resources Final'!B:F,5,FALSE)=0,"",VLOOKUP(A1110,'Resources Final'!B:F,5,FALSE)),"")</f>
        <v/>
      </c>
      <c r="T1110" s="9" t="s">
        <v>1163</v>
      </c>
      <c r="U1110" s="10"/>
      <c r="V1110" s="10"/>
      <c r="W1110" s="10">
        <v>4000</v>
      </c>
      <c r="X1110" s="10">
        <v>4000</v>
      </c>
    </row>
    <row r="1111" spans="9:24" x14ac:dyDescent="0.2">
      <c r="I1111" t="str">
        <f>IFERROR(IF(VLOOKUP(A1111,'Resources Final'!B:F,5,FALSE)=0,"",VLOOKUP(A1111,'Resources Final'!B:F,5,FALSE)),"")</f>
        <v/>
      </c>
      <c r="T1111" s="9" t="s">
        <v>1372</v>
      </c>
      <c r="U1111" s="10"/>
      <c r="V1111" s="10"/>
      <c r="W1111" s="10">
        <v>4000</v>
      </c>
      <c r="X1111" s="10">
        <v>4000</v>
      </c>
    </row>
    <row r="1112" spans="9:24" x14ac:dyDescent="0.2">
      <c r="I1112" t="str">
        <f>IFERROR(IF(VLOOKUP(A1112,'Resources Final'!B:F,5,FALSE)=0,"",VLOOKUP(A1112,'Resources Final'!B:F,5,FALSE)),"")</f>
        <v/>
      </c>
      <c r="T1112" s="9" t="s">
        <v>1656</v>
      </c>
      <c r="U1112" s="10"/>
      <c r="V1112" s="10"/>
      <c r="W1112" s="10">
        <v>4000</v>
      </c>
      <c r="X1112" s="10">
        <v>4000</v>
      </c>
    </row>
    <row r="1113" spans="9:24" x14ac:dyDescent="0.2">
      <c r="I1113" t="str">
        <f>IFERROR(IF(VLOOKUP(A1113,'Resources Final'!B:F,5,FALSE)=0,"",VLOOKUP(A1113,'Resources Final'!B:F,5,FALSE)),"")</f>
        <v/>
      </c>
      <c r="T1113" s="9" t="s">
        <v>899</v>
      </c>
      <c r="U1113" s="10"/>
      <c r="V1113" s="10"/>
      <c r="W1113" s="10">
        <v>4000</v>
      </c>
      <c r="X1113" s="10">
        <v>4000</v>
      </c>
    </row>
    <row r="1114" spans="9:24" x14ac:dyDescent="0.2">
      <c r="I1114" t="str">
        <f>IFERROR(IF(VLOOKUP(A1114,'Resources Final'!B:F,5,FALSE)=0,"",VLOOKUP(A1114,'Resources Final'!B:F,5,FALSE)),"")</f>
        <v/>
      </c>
      <c r="T1114" s="9" t="s">
        <v>538</v>
      </c>
      <c r="U1114" s="10"/>
      <c r="V1114" s="10"/>
      <c r="W1114" s="10">
        <v>4000</v>
      </c>
      <c r="X1114" s="10">
        <v>4000</v>
      </c>
    </row>
    <row r="1115" spans="9:24" x14ac:dyDescent="0.2">
      <c r="I1115" t="str">
        <f>IFERROR(IF(VLOOKUP(A1115,'Resources Final'!B:F,5,FALSE)=0,"",VLOOKUP(A1115,'Resources Final'!B:F,5,FALSE)),"")</f>
        <v/>
      </c>
      <c r="T1115" s="9" t="s">
        <v>106</v>
      </c>
      <c r="U1115" s="10"/>
      <c r="V1115" s="10"/>
      <c r="W1115" s="10">
        <v>4000</v>
      </c>
      <c r="X1115" s="10">
        <v>4000</v>
      </c>
    </row>
    <row r="1116" spans="9:24" x14ac:dyDescent="0.2">
      <c r="I1116" t="str">
        <f>IFERROR(IF(VLOOKUP(A1116,'Resources Final'!B:F,5,FALSE)=0,"",VLOOKUP(A1116,'Resources Final'!B:F,5,FALSE)),"")</f>
        <v/>
      </c>
      <c r="T1116" s="9" t="s">
        <v>541</v>
      </c>
      <c r="U1116" s="10"/>
      <c r="V1116" s="10"/>
      <c r="W1116" s="10">
        <v>4000</v>
      </c>
      <c r="X1116" s="10">
        <v>4000</v>
      </c>
    </row>
    <row r="1117" spans="9:24" x14ac:dyDescent="0.2">
      <c r="I1117" t="str">
        <f>IFERROR(IF(VLOOKUP(A1117,'Resources Final'!B:F,5,FALSE)=0,"",VLOOKUP(A1117,'Resources Final'!B:F,5,FALSE)),"")</f>
        <v/>
      </c>
      <c r="T1117" s="9" t="s">
        <v>377</v>
      </c>
      <c r="U1117" s="10"/>
      <c r="V1117" s="10"/>
      <c r="W1117" s="10">
        <v>4000</v>
      </c>
      <c r="X1117" s="10">
        <v>4000</v>
      </c>
    </row>
    <row r="1118" spans="9:24" x14ac:dyDescent="0.2">
      <c r="I1118" t="str">
        <f>IFERROR(IF(VLOOKUP(A1118,'Resources Final'!B:F,5,FALSE)=0,"",VLOOKUP(A1118,'Resources Final'!B:F,5,FALSE)),"")</f>
        <v/>
      </c>
      <c r="T1118" s="9" t="s">
        <v>543</v>
      </c>
      <c r="U1118" s="10"/>
      <c r="V1118" s="10"/>
      <c r="W1118" s="10">
        <v>4000</v>
      </c>
      <c r="X1118" s="10">
        <v>4000</v>
      </c>
    </row>
    <row r="1119" spans="9:24" x14ac:dyDescent="0.2">
      <c r="I1119" t="str">
        <f>IFERROR(IF(VLOOKUP(A1119,'Resources Final'!B:F,5,FALSE)=0,"",VLOOKUP(A1119,'Resources Final'!B:F,5,FALSE)),"")</f>
        <v/>
      </c>
      <c r="T1119" s="9" t="s">
        <v>306</v>
      </c>
      <c r="U1119" s="10"/>
      <c r="V1119" s="10"/>
      <c r="W1119" s="10">
        <v>4000</v>
      </c>
      <c r="X1119" s="10">
        <v>4000</v>
      </c>
    </row>
    <row r="1120" spans="9:24" x14ac:dyDescent="0.2">
      <c r="I1120" t="str">
        <f>IFERROR(IF(VLOOKUP(A1120,'Resources Final'!B:F,5,FALSE)=0,"",VLOOKUP(A1120,'Resources Final'!B:F,5,FALSE)),"")</f>
        <v/>
      </c>
      <c r="T1120" s="9" t="s">
        <v>544</v>
      </c>
      <c r="U1120" s="10"/>
      <c r="V1120" s="10"/>
      <c r="W1120" s="10">
        <v>4000</v>
      </c>
      <c r="X1120" s="10">
        <v>4000</v>
      </c>
    </row>
    <row r="1121" spans="9:24" x14ac:dyDescent="0.2">
      <c r="I1121" t="str">
        <f>IFERROR(IF(VLOOKUP(A1121,'Resources Final'!B:F,5,FALSE)=0,"",VLOOKUP(A1121,'Resources Final'!B:F,5,FALSE)),"")</f>
        <v/>
      </c>
      <c r="T1121" s="9" t="s">
        <v>314</v>
      </c>
      <c r="U1121" s="10"/>
      <c r="V1121" s="10"/>
      <c r="W1121" s="10">
        <v>4000</v>
      </c>
      <c r="X1121" s="10">
        <v>4000</v>
      </c>
    </row>
    <row r="1122" spans="9:24" x14ac:dyDescent="0.2">
      <c r="I1122" t="str">
        <f>IFERROR(IF(VLOOKUP(A1122,'Resources Final'!B:F,5,FALSE)=0,"",VLOOKUP(A1122,'Resources Final'!B:F,5,FALSE)),"")</f>
        <v/>
      </c>
      <c r="T1122" s="9" t="s">
        <v>546</v>
      </c>
      <c r="U1122" s="10"/>
      <c r="V1122" s="10"/>
      <c r="W1122" s="10">
        <v>4000</v>
      </c>
      <c r="X1122" s="10">
        <v>4000</v>
      </c>
    </row>
    <row r="1123" spans="9:24" x14ac:dyDescent="0.2">
      <c r="I1123" t="str">
        <f>IFERROR(IF(VLOOKUP(A1123,'Resources Final'!B:F,5,FALSE)=0,"",VLOOKUP(A1123,'Resources Final'!B:F,5,FALSE)),"")</f>
        <v/>
      </c>
      <c r="T1123" s="9" t="s">
        <v>71</v>
      </c>
      <c r="U1123" s="10"/>
      <c r="V1123" s="10"/>
      <c r="W1123" s="10">
        <v>4000</v>
      </c>
      <c r="X1123" s="10">
        <v>4000</v>
      </c>
    </row>
    <row r="1124" spans="9:24" x14ac:dyDescent="0.2">
      <c r="I1124" t="str">
        <f>IFERROR(IF(VLOOKUP(A1124,'Resources Final'!B:F,5,FALSE)=0,"",VLOOKUP(A1124,'Resources Final'!B:F,5,FALSE)),"")</f>
        <v/>
      </c>
      <c r="T1124" s="9" t="s">
        <v>548</v>
      </c>
      <c r="U1124" s="10"/>
      <c r="V1124" s="10"/>
      <c r="W1124" s="10">
        <v>4000</v>
      </c>
      <c r="X1124" s="10">
        <v>4000</v>
      </c>
    </row>
    <row r="1125" spans="9:24" x14ac:dyDescent="0.2">
      <c r="I1125" t="str">
        <f>IFERROR(IF(VLOOKUP(A1125,'Resources Final'!B:F,5,FALSE)=0,"",VLOOKUP(A1125,'Resources Final'!B:F,5,FALSE)),"")</f>
        <v/>
      </c>
      <c r="T1125" s="9" t="s">
        <v>304</v>
      </c>
      <c r="U1125" s="10"/>
      <c r="V1125" s="10"/>
      <c r="W1125" s="10">
        <v>4000</v>
      </c>
      <c r="X1125" s="10">
        <v>4000</v>
      </c>
    </row>
    <row r="1126" spans="9:24" x14ac:dyDescent="0.2">
      <c r="I1126" t="str">
        <f>IFERROR(IF(VLOOKUP(A1126,'Resources Final'!B:F,5,FALSE)=0,"",VLOOKUP(A1126,'Resources Final'!B:F,5,FALSE)),"")</f>
        <v/>
      </c>
      <c r="T1126" s="9" t="s">
        <v>552</v>
      </c>
      <c r="U1126" s="10"/>
      <c r="V1126" s="10"/>
      <c r="W1126" s="10">
        <v>4000</v>
      </c>
      <c r="X1126" s="10">
        <v>4000</v>
      </c>
    </row>
    <row r="1127" spans="9:24" x14ac:dyDescent="0.2">
      <c r="I1127" t="str">
        <f>IFERROR(IF(VLOOKUP(A1127,'Resources Final'!B:F,5,FALSE)=0,"",VLOOKUP(A1127,'Resources Final'!B:F,5,FALSE)),"")</f>
        <v/>
      </c>
      <c r="T1127" s="9" t="s">
        <v>901</v>
      </c>
      <c r="U1127" s="10"/>
      <c r="V1127" s="10"/>
      <c r="W1127" s="10">
        <v>4000</v>
      </c>
      <c r="X1127" s="10">
        <v>4000</v>
      </c>
    </row>
    <row r="1128" spans="9:24" x14ac:dyDescent="0.2">
      <c r="I1128" t="str">
        <f>IFERROR(IF(VLOOKUP(A1128,'Resources Final'!B:F,5,FALSE)=0,"",VLOOKUP(A1128,'Resources Final'!B:F,5,FALSE)),"")</f>
        <v/>
      </c>
      <c r="T1128" s="9" t="s">
        <v>51</v>
      </c>
      <c r="U1128" s="10"/>
      <c r="V1128" s="10"/>
      <c r="W1128" s="10">
        <v>4000</v>
      </c>
      <c r="X1128" s="10">
        <v>4000</v>
      </c>
    </row>
    <row r="1129" spans="9:24" x14ac:dyDescent="0.2">
      <c r="I1129" t="str">
        <f>IFERROR(IF(VLOOKUP(A1129,'Resources Final'!B:F,5,FALSE)=0,"",VLOOKUP(A1129,'Resources Final'!B:F,5,FALSE)),"")</f>
        <v/>
      </c>
      <c r="T1129" s="9" t="s">
        <v>34</v>
      </c>
      <c r="U1129" s="10"/>
      <c r="V1129" s="10"/>
      <c r="W1129" s="10">
        <v>4000</v>
      </c>
      <c r="X1129" s="10">
        <v>4000</v>
      </c>
    </row>
    <row r="1130" spans="9:24" x14ac:dyDescent="0.2">
      <c r="I1130" t="str">
        <f>IFERROR(IF(VLOOKUP(A1130,'Resources Final'!B:F,5,FALSE)=0,"",VLOOKUP(A1130,'Resources Final'!B:F,5,FALSE)),"")</f>
        <v/>
      </c>
      <c r="T1130" s="9" t="s">
        <v>600</v>
      </c>
      <c r="U1130" s="10"/>
      <c r="V1130" s="10"/>
      <c r="W1130" s="10">
        <v>4000</v>
      </c>
      <c r="X1130" s="10">
        <v>4000</v>
      </c>
    </row>
    <row r="1131" spans="9:24" x14ac:dyDescent="0.2">
      <c r="I1131" t="str">
        <f>IFERROR(IF(VLOOKUP(A1131,'Resources Final'!B:F,5,FALSE)=0,"",VLOOKUP(A1131,'Resources Final'!B:F,5,FALSE)),"")</f>
        <v/>
      </c>
      <c r="T1131" s="9" t="s">
        <v>47</v>
      </c>
      <c r="U1131" s="10"/>
      <c r="V1131" s="10"/>
      <c r="W1131" s="10">
        <v>4000</v>
      </c>
      <c r="X1131" s="10">
        <v>4000</v>
      </c>
    </row>
    <row r="1132" spans="9:24" x14ac:dyDescent="0.2">
      <c r="I1132" t="str">
        <f>IFERROR(IF(VLOOKUP(A1132,'Resources Final'!B:F,5,FALSE)=0,"",VLOOKUP(A1132,'Resources Final'!B:F,5,FALSE)),"")</f>
        <v/>
      </c>
      <c r="T1132" s="9" t="s">
        <v>169</v>
      </c>
      <c r="U1132" s="10"/>
      <c r="V1132" s="10"/>
      <c r="W1132" s="10">
        <v>4000</v>
      </c>
      <c r="X1132" s="10">
        <v>4000</v>
      </c>
    </row>
    <row r="1133" spans="9:24" x14ac:dyDescent="0.2">
      <c r="I1133" t="str">
        <f>IFERROR(IF(VLOOKUP(A1133,'Resources Final'!B:F,5,FALSE)=0,"",VLOOKUP(A1133,'Resources Final'!B:F,5,FALSE)),"")</f>
        <v/>
      </c>
      <c r="T1133" s="9" t="s">
        <v>316</v>
      </c>
      <c r="U1133" s="10"/>
      <c r="V1133" s="10"/>
      <c r="W1133" s="10">
        <v>4000</v>
      </c>
      <c r="X1133" s="10">
        <v>4000</v>
      </c>
    </row>
    <row r="1134" spans="9:24" x14ac:dyDescent="0.2">
      <c r="I1134" t="str">
        <f>IFERROR(IF(VLOOKUP(A1134,'Resources Final'!B:F,5,FALSE)=0,"",VLOOKUP(A1134,'Resources Final'!B:F,5,FALSE)),"")</f>
        <v/>
      </c>
      <c r="T1134" s="9" t="s">
        <v>170</v>
      </c>
      <c r="U1134" s="10"/>
      <c r="V1134" s="10"/>
      <c r="W1134" s="10">
        <v>4000</v>
      </c>
      <c r="X1134" s="10">
        <v>4000</v>
      </c>
    </row>
    <row r="1135" spans="9:24" x14ac:dyDescent="0.2">
      <c r="I1135" t="str">
        <f>IFERROR(IF(VLOOKUP(A1135,'Resources Final'!B:F,5,FALSE)=0,"",VLOOKUP(A1135,'Resources Final'!B:F,5,FALSE)),"")</f>
        <v/>
      </c>
      <c r="T1135" s="9" t="s">
        <v>70</v>
      </c>
      <c r="U1135" s="10"/>
      <c r="V1135" s="10"/>
      <c r="W1135" s="10">
        <v>4000</v>
      </c>
      <c r="X1135" s="10">
        <v>4000</v>
      </c>
    </row>
    <row r="1136" spans="9:24" x14ac:dyDescent="0.2">
      <c r="I1136" t="str">
        <f>IFERROR(IF(VLOOKUP(A1136,'Resources Final'!B:F,5,FALSE)=0,"",VLOOKUP(A1136,'Resources Final'!B:F,5,FALSE)),"")</f>
        <v/>
      </c>
      <c r="T1136" s="9" t="s">
        <v>171</v>
      </c>
      <c r="U1136" s="10"/>
      <c r="V1136" s="10"/>
      <c r="W1136" s="10">
        <v>4000</v>
      </c>
      <c r="X1136" s="10">
        <v>4000</v>
      </c>
    </row>
    <row r="1137" spans="9:24" x14ac:dyDescent="0.2">
      <c r="I1137" t="str">
        <f>IFERROR(IF(VLOOKUP(A1137,'Resources Final'!B:F,5,FALSE)=0,"",VLOOKUP(A1137,'Resources Final'!B:F,5,FALSE)),"")</f>
        <v/>
      </c>
      <c r="T1137" s="9" t="s">
        <v>540</v>
      </c>
      <c r="U1137" s="10"/>
      <c r="V1137" s="10"/>
      <c r="W1137" s="10">
        <v>4000</v>
      </c>
      <c r="X1137" s="10">
        <v>4000</v>
      </c>
    </row>
    <row r="1138" spans="9:24" x14ac:dyDescent="0.2">
      <c r="I1138" t="str">
        <f>IFERROR(IF(VLOOKUP(A1138,'Resources Final'!B:F,5,FALSE)=0,"",VLOOKUP(A1138,'Resources Final'!B:F,5,FALSE)),"")</f>
        <v/>
      </c>
      <c r="T1138" s="9" t="s">
        <v>54</v>
      </c>
      <c r="U1138" s="10"/>
      <c r="V1138" s="10"/>
      <c r="W1138" s="10">
        <v>4000</v>
      </c>
      <c r="X1138" s="10">
        <v>4000</v>
      </c>
    </row>
    <row r="1139" spans="9:24" x14ac:dyDescent="0.2">
      <c r="I1139" t="str">
        <f>IFERROR(IF(VLOOKUP(A1139,'Resources Final'!B:F,5,FALSE)=0,"",VLOOKUP(A1139,'Resources Final'!B:F,5,FALSE)),"")</f>
        <v/>
      </c>
      <c r="T1139" s="9" t="s">
        <v>303</v>
      </c>
      <c r="U1139" s="10"/>
      <c r="V1139" s="10"/>
      <c r="W1139" s="10">
        <v>4000</v>
      </c>
      <c r="X1139" s="10">
        <v>4000</v>
      </c>
    </row>
    <row r="1140" spans="9:24" x14ac:dyDescent="0.2">
      <c r="I1140" t="str">
        <f>IFERROR(IF(VLOOKUP(A1140,'Resources Final'!B:F,5,FALSE)=0,"",VLOOKUP(A1140,'Resources Final'!B:F,5,FALSE)),"")</f>
        <v/>
      </c>
      <c r="T1140" s="9" t="s">
        <v>998</v>
      </c>
      <c r="U1140" s="10"/>
      <c r="V1140" s="10"/>
      <c r="W1140" s="10">
        <v>4000</v>
      </c>
      <c r="X1140" s="10">
        <v>4000</v>
      </c>
    </row>
    <row r="1141" spans="9:24" x14ac:dyDescent="0.2">
      <c r="I1141" t="str">
        <f>IFERROR(IF(VLOOKUP(A1141,'Resources Final'!B:F,5,FALSE)=0,"",VLOOKUP(A1141,'Resources Final'!B:F,5,FALSE)),"")</f>
        <v/>
      </c>
      <c r="T1141" s="9" t="s">
        <v>891</v>
      </c>
      <c r="U1141" s="10"/>
      <c r="V1141" s="10"/>
      <c r="W1141" s="10">
        <v>4000</v>
      </c>
      <c r="X1141" s="10">
        <v>4000</v>
      </c>
    </row>
    <row r="1142" spans="9:24" x14ac:dyDescent="0.2">
      <c r="I1142" t="str">
        <f>IFERROR(IF(VLOOKUP(A1142,'Resources Final'!B:F,5,FALSE)=0,"",VLOOKUP(A1142,'Resources Final'!B:F,5,FALSE)),"")</f>
        <v/>
      </c>
      <c r="T1142" s="9" t="s">
        <v>76</v>
      </c>
      <c r="U1142" s="10"/>
      <c r="V1142" s="10"/>
      <c r="W1142" s="10">
        <v>4000</v>
      </c>
      <c r="X1142" s="10">
        <v>4000</v>
      </c>
    </row>
    <row r="1143" spans="9:24" x14ac:dyDescent="0.2">
      <c r="I1143" t="str">
        <f>IFERROR(IF(VLOOKUP(A1143,'Resources Final'!B:F,5,FALSE)=0,"",VLOOKUP(A1143,'Resources Final'!B:F,5,FALSE)),"")</f>
        <v/>
      </c>
      <c r="T1143" s="9" t="s">
        <v>900</v>
      </c>
      <c r="U1143" s="10"/>
      <c r="V1143" s="10"/>
      <c r="W1143" s="10">
        <v>4000</v>
      </c>
      <c r="X1143" s="10">
        <v>4000</v>
      </c>
    </row>
    <row r="1144" spans="9:24" x14ac:dyDescent="0.2">
      <c r="I1144" t="str">
        <f>IFERROR(IF(VLOOKUP(A1144,'Resources Final'!B:F,5,FALSE)=0,"",VLOOKUP(A1144,'Resources Final'!B:F,5,FALSE)),"")</f>
        <v/>
      </c>
      <c r="T1144" s="9" t="s">
        <v>362</v>
      </c>
      <c r="U1144" s="10"/>
      <c r="V1144" s="10"/>
      <c r="W1144" s="10">
        <v>4000</v>
      </c>
      <c r="X1144" s="10">
        <v>4000</v>
      </c>
    </row>
    <row r="1145" spans="9:24" x14ac:dyDescent="0.2">
      <c r="I1145" t="str">
        <f>IFERROR(IF(VLOOKUP(A1145,'Resources Final'!B:F,5,FALSE)=0,"",VLOOKUP(A1145,'Resources Final'!B:F,5,FALSE)),"")</f>
        <v/>
      </c>
      <c r="T1145" s="9" t="s">
        <v>907</v>
      </c>
      <c r="U1145" s="10"/>
      <c r="V1145" s="10"/>
      <c r="W1145" s="10">
        <v>4000</v>
      </c>
      <c r="X1145" s="10">
        <v>4000</v>
      </c>
    </row>
    <row r="1146" spans="9:24" x14ac:dyDescent="0.2">
      <c r="I1146" t="str">
        <f>IFERROR(IF(VLOOKUP(A1146,'Resources Final'!B:F,5,FALSE)=0,"",VLOOKUP(A1146,'Resources Final'!B:F,5,FALSE)),"")</f>
        <v/>
      </c>
      <c r="T1146" s="9" t="s">
        <v>38</v>
      </c>
      <c r="U1146" s="10"/>
      <c r="V1146" s="10"/>
      <c r="W1146" s="10">
        <v>4000</v>
      </c>
      <c r="X1146" s="10">
        <v>4000</v>
      </c>
    </row>
    <row r="1147" spans="9:24" x14ac:dyDescent="0.2">
      <c r="I1147" t="str">
        <f>IFERROR(IF(VLOOKUP(A1147,'Resources Final'!B:F,5,FALSE)=0,"",VLOOKUP(A1147,'Resources Final'!B:F,5,FALSE)),"")</f>
        <v/>
      </c>
      <c r="T1147" s="9" t="s">
        <v>43</v>
      </c>
      <c r="U1147" s="10"/>
      <c r="V1147" s="10"/>
      <c r="W1147" s="10">
        <v>4000</v>
      </c>
      <c r="X1147" s="10">
        <v>4000</v>
      </c>
    </row>
    <row r="1148" spans="9:24" x14ac:dyDescent="0.2">
      <c r="I1148" t="str">
        <f>IFERROR(IF(VLOOKUP(A1148,'Resources Final'!B:F,5,FALSE)=0,"",VLOOKUP(A1148,'Resources Final'!B:F,5,FALSE)),"")</f>
        <v/>
      </c>
      <c r="T1148" s="9" t="s">
        <v>470</v>
      </c>
      <c r="U1148" s="10"/>
      <c r="V1148" s="10"/>
      <c r="W1148" s="10">
        <v>4000</v>
      </c>
      <c r="X1148" s="10">
        <v>4000</v>
      </c>
    </row>
    <row r="1149" spans="9:24" x14ac:dyDescent="0.2">
      <c r="I1149" t="str">
        <f>IFERROR(IF(VLOOKUP(A1149,'Resources Final'!B:F,5,FALSE)=0,"",VLOOKUP(A1149,'Resources Final'!B:F,5,FALSE)),"")</f>
        <v/>
      </c>
      <c r="T1149" s="9" t="s">
        <v>36</v>
      </c>
      <c r="U1149" s="10"/>
      <c r="V1149" s="10"/>
      <c r="W1149" s="10">
        <v>4000</v>
      </c>
      <c r="X1149" s="10">
        <v>4000</v>
      </c>
    </row>
    <row r="1150" spans="9:24" x14ac:dyDescent="0.2">
      <c r="I1150" t="str">
        <f>IFERROR(IF(VLOOKUP(A1150,'Resources Final'!B:F,5,FALSE)=0,"",VLOOKUP(A1150,'Resources Final'!B:F,5,FALSE)),"")</f>
        <v/>
      </c>
      <c r="T1150" s="9" t="s">
        <v>797</v>
      </c>
      <c r="U1150" s="10"/>
      <c r="V1150" s="10"/>
      <c r="W1150" s="10">
        <v>4000</v>
      </c>
      <c r="X1150" s="10">
        <v>4000</v>
      </c>
    </row>
    <row r="1151" spans="9:24" x14ac:dyDescent="0.2">
      <c r="I1151" t="str">
        <f>IFERROR(IF(VLOOKUP(A1151,'Resources Final'!B:F,5,FALSE)=0,"",VLOOKUP(A1151,'Resources Final'!B:F,5,FALSE)),"")</f>
        <v/>
      </c>
      <c r="T1151" s="9" t="s">
        <v>32</v>
      </c>
      <c r="U1151" s="10"/>
      <c r="V1151" s="10"/>
      <c r="W1151" s="10">
        <v>4000</v>
      </c>
      <c r="X1151" s="10">
        <v>4000</v>
      </c>
    </row>
    <row r="1152" spans="9:24" x14ac:dyDescent="0.2">
      <c r="I1152" t="str">
        <f>IFERROR(IF(VLOOKUP(A1152,'Resources Final'!B:F,5,FALSE)=0,"",VLOOKUP(A1152,'Resources Final'!B:F,5,FALSE)),"")</f>
        <v/>
      </c>
      <c r="T1152" s="9" t="s">
        <v>62</v>
      </c>
      <c r="U1152" s="10"/>
      <c r="V1152" s="10"/>
      <c r="W1152" s="10">
        <v>4000</v>
      </c>
      <c r="X1152" s="10">
        <v>4000</v>
      </c>
    </row>
    <row r="1153" spans="9:24" x14ac:dyDescent="0.2">
      <c r="I1153" t="str">
        <f>IFERROR(IF(VLOOKUP(A1153,'Resources Final'!B:F,5,FALSE)=0,"",VLOOKUP(A1153,'Resources Final'!B:F,5,FALSE)),"")</f>
        <v/>
      </c>
      <c r="T1153" s="9" t="s">
        <v>312</v>
      </c>
      <c r="U1153" s="10"/>
      <c r="V1153" s="10"/>
      <c r="W1153" s="10">
        <v>4000</v>
      </c>
      <c r="X1153" s="10">
        <v>4000</v>
      </c>
    </row>
    <row r="1154" spans="9:24" x14ac:dyDescent="0.2">
      <c r="I1154" t="str">
        <f>IFERROR(IF(VLOOKUP(A1154,'Resources Final'!B:F,5,FALSE)=0,"",VLOOKUP(A1154,'Resources Final'!B:F,5,FALSE)),"")</f>
        <v/>
      </c>
      <c r="T1154" s="9" t="s">
        <v>838</v>
      </c>
      <c r="U1154" s="10"/>
      <c r="V1154" s="10"/>
      <c r="W1154" s="10">
        <v>4000</v>
      </c>
      <c r="X1154" s="10">
        <v>4000</v>
      </c>
    </row>
    <row r="1155" spans="9:24" x14ac:dyDescent="0.2">
      <c r="I1155" t="str">
        <f>IFERROR(IF(VLOOKUP(A1155,'Resources Final'!B:F,5,FALSE)=0,"",VLOOKUP(A1155,'Resources Final'!B:F,5,FALSE)),"")</f>
        <v/>
      </c>
      <c r="T1155" s="9" t="s">
        <v>960</v>
      </c>
      <c r="U1155" s="10"/>
      <c r="V1155" s="10"/>
      <c r="W1155" s="10">
        <v>4000</v>
      </c>
      <c r="X1155" s="10">
        <v>4000</v>
      </c>
    </row>
    <row r="1156" spans="9:24" x14ac:dyDescent="0.2">
      <c r="I1156" t="str">
        <f>IFERROR(IF(VLOOKUP(A1156,'Resources Final'!B:F,5,FALSE)=0,"",VLOOKUP(A1156,'Resources Final'!B:F,5,FALSE)),"")</f>
        <v/>
      </c>
      <c r="T1156" s="9" t="s">
        <v>839</v>
      </c>
      <c r="U1156" s="10"/>
      <c r="V1156" s="10"/>
      <c r="W1156" s="10">
        <v>4000</v>
      </c>
      <c r="X1156" s="10">
        <v>4000</v>
      </c>
    </row>
    <row r="1157" spans="9:24" x14ac:dyDescent="0.2">
      <c r="I1157" t="str">
        <f>IFERROR(IF(VLOOKUP(A1157,'Resources Final'!B:F,5,FALSE)=0,"",VLOOKUP(A1157,'Resources Final'!B:F,5,FALSE)),"")</f>
        <v/>
      </c>
      <c r="T1157" s="9" t="s">
        <v>537</v>
      </c>
      <c r="U1157" s="10"/>
      <c r="V1157" s="10"/>
      <c r="W1157" s="10">
        <v>4000</v>
      </c>
      <c r="X1157" s="10">
        <v>4000</v>
      </c>
    </row>
    <row r="1158" spans="9:24" x14ac:dyDescent="0.2">
      <c r="I1158" t="str">
        <f>IFERROR(IF(VLOOKUP(A1158,'Resources Final'!B:F,5,FALSE)=0,"",VLOOKUP(A1158,'Resources Final'!B:F,5,FALSE)),"")</f>
        <v/>
      </c>
      <c r="T1158" s="9" t="s">
        <v>853</v>
      </c>
      <c r="U1158" s="10"/>
      <c r="V1158" s="10"/>
      <c r="W1158" s="10">
        <v>4000</v>
      </c>
      <c r="X1158" s="10">
        <v>4000</v>
      </c>
    </row>
    <row r="1159" spans="9:24" x14ac:dyDescent="0.2">
      <c r="I1159" t="str">
        <f>IFERROR(IF(VLOOKUP(A1159,'Resources Final'!B:F,5,FALSE)=0,"",VLOOKUP(A1159,'Resources Final'!B:F,5,FALSE)),"")</f>
        <v/>
      </c>
      <c r="T1159" s="9" t="s">
        <v>69</v>
      </c>
      <c r="U1159" s="10"/>
      <c r="V1159" s="10"/>
      <c r="W1159" s="10">
        <v>4000</v>
      </c>
      <c r="X1159" s="10">
        <v>4000</v>
      </c>
    </row>
    <row r="1160" spans="9:24" x14ac:dyDescent="0.2">
      <c r="I1160" t="str">
        <f>IFERROR(IF(VLOOKUP(A1160,'Resources Final'!B:F,5,FALSE)=0,"",VLOOKUP(A1160,'Resources Final'!B:F,5,FALSE)),"")</f>
        <v/>
      </c>
      <c r="T1160" s="9" t="s">
        <v>64</v>
      </c>
      <c r="U1160" s="10"/>
      <c r="V1160" s="10"/>
      <c r="W1160" s="10">
        <v>4000</v>
      </c>
      <c r="X1160" s="10">
        <v>4000</v>
      </c>
    </row>
    <row r="1161" spans="9:24" x14ac:dyDescent="0.2">
      <c r="I1161" t="str">
        <f>IFERROR(IF(VLOOKUP(A1161,'Resources Final'!B:F,5,FALSE)=0,"",VLOOKUP(A1161,'Resources Final'!B:F,5,FALSE)),"")</f>
        <v/>
      </c>
      <c r="T1161" s="9" t="s">
        <v>989</v>
      </c>
      <c r="U1161" s="10"/>
      <c r="V1161" s="10"/>
      <c r="W1161" s="10">
        <v>4000</v>
      </c>
      <c r="X1161" s="10">
        <v>4000</v>
      </c>
    </row>
    <row r="1162" spans="9:24" x14ac:dyDescent="0.2">
      <c r="I1162" t="str">
        <f>IFERROR(IF(VLOOKUP(A1162,'Resources Final'!B:F,5,FALSE)=0,"",VLOOKUP(A1162,'Resources Final'!B:F,5,FALSE)),"")</f>
        <v/>
      </c>
      <c r="T1162" s="9" t="s">
        <v>863</v>
      </c>
      <c r="U1162" s="10"/>
      <c r="V1162" s="10"/>
      <c r="W1162" s="10">
        <v>4000</v>
      </c>
      <c r="X1162" s="10">
        <v>4000</v>
      </c>
    </row>
    <row r="1163" spans="9:24" x14ac:dyDescent="0.2">
      <c r="I1163" t="str">
        <f>IFERROR(IF(VLOOKUP(A1163,'Resources Final'!B:F,5,FALSE)=0,"",VLOOKUP(A1163,'Resources Final'!B:F,5,FALSE)),"")</f>
        <v/>
      </c>
      <c r="T1163" s="9" t="s">
        <v>994</v>
      </c>
      <c r="U1163" s="10"/>
      <c r="V1163" s="10"/>
      <c r="W1163" s="10">
        <v>4000</v>
      </c>
      <c r="X1163" s="10">
        <v>4000</v>
      </c>
    </row>
    <row r="1164" spans="9:24" x14ac:dyDescent="0.2">
      <c r="I1164" t="str">
        <f>IFERROR(IF(VLOOKUP(A1164,'Resources Final'!B:F,5,FALSE)=0,"",VLOOKUP(A1164,'Resources Final'!B:F,5,FALSE)),"")</f>
        <v/>
      </c>
      <c r="T1164" s="9" t="s">
        <v>41</v>
      </c>
      <c r="U1164" s="10"/>
      <c r="V1164" s="10"/>
      <c r="W1164" s="10">
        <v>4000</v>
      </c>
      <c r="X1164" s="10">
        <v>4000</v>
      </c>
    </row>
    <row r="1165" spans="9:24" x14ac:dyDescent="0.2">
      <c r="I1165" t="str">
        <f>IFERROR(IF(VLOOKUP(A1165,'Resources Final'!B:F,5,FALSE)=0,"",VLOOKUP(A1165,'Resources Final'!B:F,5,FALSE)),"")</f>
        <v/>
      </c>
      <c r="T1165" s="9" t="s">
        <v>869</v>
      </c>
      <c r="U1165" s="10"/>
      <c r="V1165" s="10"/>
      <c r="W1165" s="10">
        <v>4000</v>
      </c>
      <c r="X1165" s="10">
        <v>4000</v>
      </c>
    </row>
    <row r="1166" spans="9:24" x14ac:dyDescent="0.2">
      <c r="I1166" t="str">
        <f>IFERROR(IF(VLOOKUP(A1166,'Resources Final'!B:F,5,FALSE)=0,"",VLOOKUP(A1166,'Resources Final'!B:F,5,FALSE)),"")</f>
        <v/>
      </c>
      <c r="T1166" s="9" t="s">
        <v>744</v>
      </c>
      <c r="U1166" s="10"/>
      <c r="V1166" s="10"/>
      <c r="W1166" s="10">
        <v>4000</v>
      </c>
      <c r="X1166" s="10">
        <v>4000</v>
      </c>
    </row>
    <row r="1167" spans="9:24" x14ac:dyDescent="0.2">
      <c r="I1167" t="str">
        <f>IFERROR(IF(VLOOKUP(A1167,'Resources Final'!B:F,5,FALSE)=0,"",VLOOKUP(A1167,'Resources Final'!B:F,5,FALSE)),"")</f>
        <v/>
      </c>
      <c r="T1167" s="9" t="s">
        <v>330</v>
      </c>
      <c r="U1167" s="10"/>
      <c r="V1167" s="10"/>
      <c r="W1167" s="10">
        <v>4000</v>
      </c>
      <c r="X1167" s="10">
        <v>4000</v>
      </c>
    </row>
    <row r="1168" spans="9:24" x14ac:dyDescent="0.2">
      <c r="I1168" t="str">
        <f>IFERROR(IF(VLOOKUP(A1168,'Resources Final'!B:F,5,FALSE)=0,"",VLOOKUP(A1168,'Resources Final'!B:F,5,FALSE)),"")</f>
        <v/>
      </c>
      <c r="T1168" s="9" t="s">
        <v>58</v>
      </c>
      <c r="U1168" s="10"/>
      <c r="V1168" s="10"/>
      <c r="W1168" s="10">
        <v>4000</v>
      </c>
      <c r="X1168" s="10">
        <v>4000</v>
      </c>
    </row>
    <row r="1169" spans="9:24" x14ac:dyDescent="0.2">
      <c r="I1169" t="str">
        <f>IFERROR(IF(VLOOKUP(A1169,'Resources Final'!B:F,5,FALSE)=0,"",VLOOKUP(A1169,'Resources Final'!B:F,5,FALSE)),"")</f>
        <v/>
      </c>
      <c r="T1169" s="9" t="s">
        <v>335</v>
      </c>
      <c r="U1169" s="10"/>
      <c r="V1169" s="10"/>
      <c r="W1169" s="10">
        <v>4000</v>
      </c>
      <c r="X1169" s="10">
        <v>4000</v>
      </c>
    </row>
    <row r="1170" spans="9:24" x14ac:dyDescent="0.2">
      <c r="I1170" t="str">
        <f>IFERROR(IF(VLOOKUP(A1170,'Resources Final'!B:F,5,FALSE)=0,"",VLOOKUP(A1170,'Resources Final'!B:F,5,FALSE)),"")</f>
        <v/>
      </c>
      <c r="T1170" s="9" t="s">
        <v>770</v>
      </c>
      <c r="U1170" s="10"/>
      <c r="V1170" s="10"/>
      <c r="W1170" s="10">
        <v>4000</v>
      </c>
      <c r="X1170" s="10">
        <v>4000</v>
      </c>
    </row>
    <row r="1171" spans="9:24" x14ac:dyDescent="0.2">
      <c r="I1171" t="str">
        <f>IFERROR(IF(VLOOKUP(A1171,'Resources Final'!B:F,5,FALSE)=0,"",VLOOKUP(A1171,'Resources Final'!B:F,5,FALSE)),"")</f>
        <v/>
      </c>
      <c r="T1171" s="9" t="s">
        <v>60</v>
      </c>
      <c r="U1171" s="10"/>
      <c r="V1171" s="10"/>
      <c r="W1171" s="10">
        <v>4000</v>
      </c>
      <c r="X1171" s="10">
        <v>4000</v>
      </c>
    </row>
    <row r="1172" spans="9:24" x14ac:dyDescent="0.2">
      <c r="I1172" t="str">
        <f>IFERROR(IF(VLOOKUP(A1172,'Resources Final'!B:F,5,FALSE)=0,"",VLOOKUP(A1172,'Resources Final'!B:F,5,FALSE)),"")</f>
        <v/>
      </c>
      <c r="T1172" s="9" t="s">
        <v>24</v>
      </c>
      <c r="U1172" s="10"/>
      <c r="V1172" s="10"/>
      <c r="W1172" s="10">
        <v>4000</v>
      </c>
      <c r="X1172" s="10">
        <v>4000</v>
      </c>
    </row>
    <row r="1173" spans="9:24" x14ac:dyDescent="0.2">
      <c r="I1173" t="str">
        <f>IFERROR(IF(VLOOKUP(A1173,'Resources Final'!B:F,5,FALSE)=0,"",VLOOKUP(A1173,'Resources Final'!B:F,5,FALSE)),"")</f>
        <v/>
      </c>
      <c r="T1173" s="9" t="s">
        <v>3128</v>
      </c>
      <c r="U1173" s="10">
        <v>3996</v>
      </c>
      <c r="V1173" s="10"/>
      <c r="W1173" s="10"/>
      <c r="X1173" s="10">
        <v>3996</v>
      </c>
    </row>
    <row r="1174" spans="9:24" x14ac:dyDescent="0.2">
      <c r="I1174" t="str">
        <f>IFERROR(IF(VLOOKUP(A1174,'Resources Final'!B:F,5,FALSE)=0,"",VLOOKUP(A1174,'Resources Final'!B:F,5,FALSE)),"")</f>
        <v/>
      </c>
      <c r="T1174" s="9" t="s">
        <v>2762</v>
      </c>
      <c r="U1174" s="10">
        <v>3939</v>
      </c>
      <c r="V1174" s="10"/>
      <c r="W1174" s="10"/>
      <c r="X1174" s="10">
        <v>3939</v>
      </c>
    </row>
    <row r="1175" spans="9:24" x14ac:dyDescent="0.2">
      <c r="I1175" t="str">
        <f>IFERROR(IF(VLOOKUP(A1175,'Resources Final'!B:F,5,FALSE)=0,"",VLOOKUP(A1175,'Resources Final'!B:F,5,FALSE)),"")</f>
        <v/>
      </c>
      <c r="T1175" s="9" t="s">
        <v>4285</v>
      </c>
      <c r="U1175" s="10">
        <v>3938</v>
      </c>
      <c r="V1175" s="10"/>
      <c r="W1175" s="10"/>
      <c r="X1175" s="10">
        <v>3938</v>
      </c>
    </row>
    <row r="1176" spans="9:24" x14ac:dyDescent="0.2">
      <c r="I1176" t="str">
        <f>IFERROR(IF(VLOOKUP(A1176,'Resources Final'!B:F,5,FALSE)=0,"",VLOOKUP(A1176,'Resources Final'!B:F,5,FALSE)),"")</f>
        <v/>
      </c>
      <c r="T1176" s="9" t="s">
        <v>4327</v>
      </c>
      <c r="U1176" s="10">
        <v>3938</v>
      </c>
      <c r="V1176" s="10"/>
      <c r="W1176" s="10"/>
      <c r="X1176" s="10">
        <v>3938</v>
      </c>
    </row>
    <row r="1177" spans="9:24" x14ac:dyDescent="0.2">
      <c r="I1177" t="str">
        <f>IFERROR(IF(VLOOKUP(A1177,'Resources Final'!B:F,5,FALSE)=0,"",VLOOKUP(A1177,'Resources Final'!B:F,5,FALSE)),"")</f>
        <v/>
      </c>
      <c r="T1177" s="9" t="s">
        <v>4527</v>
      </c>
      <c r="U1177" s="10">
        <v>3938</v>
      </c>
      <c r="V1177" s="10"/>
      <c r="W1177" s="10"/>
      <c r="X1177" s="10">
        <v>3938</v>
      </c>
    </row>
    <row r="1178" spans="9:24" x14ac:dyDescent="0.2">
      <c r="I1178" t="str">
        <f>IFERROR(IF(VLOOKUP(A1178,'Resources Final'!B:F,5,FALSE)=0,"",VLOOKUP(A1178,'Resources Final'!B:F,5,FALSE)),"")</f>
        <v/>
      </c>
      <c r="T1178" s="9" t="s">
        <v>2149</v>
      </c>
      <c r="U1178" s="10">
        <v>3938</v>
      </c>
      <c r="V1178" s="10"/>
      <c r="W1178" s="10"/>
      <c r="X1178" s="10">
        <v>3938</v>
      </c>
    </row>
    <row r="1179" spans="9:24" x14ac:dyDescent="0.2">
      <c r="I1179" t="str">
        <f>IFERROR(IF(VLOOKUP(A1179,'Resources Final'!B:F,5,FALSE)=0,"",VLOOKUP(A1179,'Resources Final'!B:F,5,FALSE)),"")</f>
        <v/>
      </c>
      <c r="T1179" s="9" t="s">
        <v>4620</v>
      </c>
      <c r="U1179" s="10">
        <v>3938</v>
      </c>
      <c r="V1179" s="10"/>
      <c r="W1179" s="10"/>
      <c r="X1179" s="10">
        <v>3938</v>
      </c>
    </row>
    <row r="1180" spans="9:24" x14ac:dyDescent="0.2">
      <c r="I1180" t="str">
        <f>IFERROR(IF(VLOOKUP(A1180,'Resources Final'!B:F,5,FALSE)=0,"",VLOOKUP(A1180,'Resources Final'!B:F,5,FALSE)),"")</f>
        <v/>
      </c>
      <c r="T1180" s="9" t="s">
        <v>4289</v>
      </c>
      <c r="U1180" s="10">
        <v>3938</v>
      </c>
      <c r="V1180" s="10"/>
      <c r="W1180" s="10"/>
      <c r="X1180" s="10">
        <v>3938</v>
      </c>
    </row>
    <row r="1181" spans="9:24" x14ac:dyDescent="0.2">
      <c r="I1181" t="str">
        <f>IFERROR(IF(VLOOKUP(A1181,'Resources Final'!B:F,5,FALSE)=0,"",VLOOKUP(A1181,'Resources Final'!B:F,5,FALSE)),"")</f>
        <v/>
      </c>
      <c r="T1181" s="9" t="s">
        <v>4324</v>
      </c>
      <c r="U1181" s="10">
        <v>3938</v>
      </c>
      <c r="V1181" s="10"/>
      <c r="W1181" s="10"/>
      <c r="X1181" s="10">
        <v>3938</v>
      </c>
    </row>
    <row r="1182" spans="9:24" x14ac:dyDescent="0.2">
      <c r="I1182" t="str">
        <f>IFERROR(IF(VLOOKUP(A1182,'Resources Final'!B:F,5,FALSE)=0,"",VLOOKUP(A1182,'Resources Final'!B:F,5,FALSE)),"")</f>
        <v/>
      </c>
      <c r="T1182" s="9" t="s">
        <v>4565</v>
      </c>
      <c r="U1182" s="10">
        <v>3871</v>
      </c>
      <c r="V1182" s="10"/>
      <c r="W1182" s="10"/>
      <c r="X1182" s="10">
        <v>3871</v>
      </c>
    </row>
    <row r="1183" spans="9:24" x14ac:dyDescent="0.2">
      <c r="I1183" t="str">
        <f>IFERROR(IF(VLOOKUP(A1183,'Resources Final'!B:F,5,FALSE)=0,"",VLOOKUP(A1183,'Resources Final'!B:F,5,FALSE)),"")</f>
        <v/>
      </c>
      <c r="T1183" s="9" t="s">
        <v>2289</v>
      </c>
      <c r="U1183" s="10"/>
      <c r="V1183" s="10">
        <v>3870</v>
      </c>
      <c r="W1183" s="10"/>
      <c r="X1183" s="10">
        <v>3870</v>
      </c>
    </row>
    <row r="1184" spans="9:24" x14ac:dyDescent="0.2">
      <c r="I1184" t="str">
        <f>IFERROR(IF(VLOOKUP(A1184,'Resources Final'!B:F,5,FALSE)=0,"",VLOOKUP(A1184,'Resources Final'!B:F,5,FALSE)),"")</f>
        <v/>
      </c>
      <c r="T1184" s="9" t="s">
        <v>3931</v>
      </c>
      <c r="U1184" s="10">
        <v>3825</v>
      </c>
      <c r="V1184" s="10"/>
      <c r="W1184" s="10"/>
      <c r="X1184" s="10">
        <v>3825</v>
      </c>
    </row>
    <row r="1185" spans="9:24" x14ac:dyDescent="0.2">
      <c r="I1185" t="str">
        <f>IFERROR(IF(VLOOKUP(A1185,'Resources Final'!B:F,5,FALSE)=0,"",VLOOKUP(A1185,'Resources Final'!B:F,5,FALSE)),"")</f>
        <v/>
      </c>
      <c r="T1185" s="9" t="s">
        <v>4369</v>
      </c>
      <c r="U1185" s="10">
        <v>3825</v>
      </c>
      <c r="V1185" s="10"/>
      <c r="W1185" s="10"/>
      <c r="X1185" s="10">
        <v>3825</v>
      </c>
    </row>
    <row r="1186" spans="9:24" x14ac:dyDescent="0.2">
      <c r="I1186" t="str">
        <f>IFERROR(IF(VLOOKUP(A1186,'Resources Final'!B:F,5,FALSE)=0,"",VLOOKUP(A1186,'Resources Final'!B:F,5,FALSE)),"")</f>
        <v/>
      </c>
      <c r="T1186" s="9" t="s">
        <v>4033</v>
      </c>
      <c r="U1186" s="10">
        <v>3825</v>
      </c>
      <c r="V1186" s="10"/>
      <c r="W1186" s="10"/>
      <c r="X1186" s="10">
        <v>3825</v>
      </c>
    </row>
    <row r="1187" spans="9:24" x14ac:dyDescent="0.2">
      <c r="I1187" t="str">
        <f>IFERROR(IF(VLOOKUP(A1187,'Resources Final'!B:F,5,FALSE)=0,"",VLOOKUP(A1187,'Resources Final'!B:F,5,FALSE)),"")</f>
        <v/>
      </c>
      <c r="T1187" s="9" t="s">
        <v>4599</v>
      </c>
      <c r="U1187" s="10">
        <v>3825</v>
      </c>
      <c r="V1187" s="10"/>
      <c r="W1187" s="10"/>
      <c r="X1187" s="10">
        <v>3825</v>
      </c>
    </row>
    <row r="1188" spans="9:24" x14ac:dyDescent="0.2">
      <c r="I1188" t="str">
        <f>IFERROR(IF(VLOOKUP(A1188,'Resources Final'!B:F,5,FALSE)=0,"",VLOOKUP(A1188,'Resources Final'!B:F,5,FALSE)),"")</f>
        <v/>
      </c>
      <c r="T1188" s="9" t="s">
        <v>3142</v>
      </c>
      <c r="U1188" s="10">
        <v>3825</v>
      </c>
      <c r="V1188" s="10"/>
      <c r="W1188" s="10"/>
      <c r="X1188" s="10">
        <v>3825</v>
      </c>
    </row>
    <row r="1189" spans="9:24" x14ac:dyDescent="0.2">
      <c r="I1189" t="str">
        <f>IFERROR(IF(VLOOKUP(A1189,'Resources Final'!B:F,5,FALSE)=0,"",VLOOKUP(A1189,'Resources Final'!B:F,5,FALSE)),"")</f>
        <v/>
      </c>
      <c r="T1189" s="9" t="s">
        <v>3666</v>
      </c>
      <c r="U1189" s="10">
        <v>3825</v>
      </c>
      <c r="V1189" s="10"/>
      <c r="W1189" s="10"/>
      <c r="X1189" s="10">
        <v>3825</v>
      </c>
    </row>
    <row r="1190" spans="9:24" x14ac:dyDescent="0.2">
      <c r="I1190" t="str">
        <f>IFERROR(IF(VLOOKUP(A1190,'Resources Final'!B:F,5,FALSE)=0,"",VLOOKUP(A1190,'Resources Final'!B:F,5,FALSE)),"")</f>
        <v/>
      </c>
      <c r="T1190" s="9" t="s">
        <v>4384</v>
      </c>
      <c r="U1190" s="10">
        <v>3825</v>
      </c>
      <c r="V1190" s="10"/>
      <c r="W1190" s="10"/>
      <c r="X1190" s="10">
        <v>3825</v>
      </c>
    </row>
    <row r="1191" spans="9:24" x14ac:dyDescent="0.2">
      <c r="I1191" t="str">
        <f>IFERROR(IF(VLOOKUP(A1191,'Resources Final'!B:F,5,FALSE)=0,"",VLOOKUP(A1191,'Resources Final'!B:F,5,FALSE)),"")</f>
        <v/>
      </c>
      <c r="T1191" s="9" t="s">
        <v>3488</v>
      </c>
      <c r="U1191" s="10">
        <v>3825</v>
      </c>
      <c r="V1191" s="10"/>
      <c r="W1191" s="10"/>
      <c r="X1191" s="10">
        <v>3825</v>
      </c>
    </row>
    <row r="1192" spans="9:24" x14ac:dyDescent="0.2">
      <c r="I1192" t="str">
        <f>IFERROR(IF(VLOOKUP(A1192,'Resources Final'!B:F,5,FALSE)=0,"",VLOOKUP(A1192,'Resources Final'!B:F,5,FALSE)),"")</f>
        <v/>
      </c>
      <c r="T1192" s="9" t="s">
        <v>3112</v>
      </c>
      <c r="U1192" s="10">
        <v>3825</v>
      </c>
      <c r="V1192" s="10"/>
      <c r="W1192" s="10"/>
      <c r="X1192" s="10">
        <v>3825</v>
      </c>
    </row>
    <row r="1193" spans="9:24" x14ac:dyDescent="0.2">
      <c r="I1193" t="str">
        <f>IFERROR(IF(VLOOKUP(A1193,'Resources Final'!B:F,5,FALSE)=0,"",VLOOKUP(A1193,'Resources Final'!B:F,5,FALSE)),"")</f>
        <v/>
      </c>
      <c r="T1193" s="9" t="s">
        <v>3256</v>
      </c>
      <c r="U1193" s="10">
        <v>3825</v>
      </c>
      <c r="V1193" s="10"/>
      <c r="W1193" s="10"/>
      <c r="X1193" s="10">
        <v>3825</v>
      </c>
    </row>
    <row r="1194" spans="9:24" x14ac:dyDescent="0.2">
      <c r="I1194" t="str">
        <f>IFERROR(IF(VLOOKUP(A1194,'Resources Final'!B:F,5,FALSE)=0,"",VLOOKUP(A1194,'Resources Final'!B:F,5,FALSE)),"")</f>
        <v/>
      </c>
      <c r="T1194" s="9" t="s">
        <v>4420</v>
      </c>
      <c r="U1194" s="10">
        <v>3825</v>
      </c>
      <c r="V1194" s="10"/>
      <c r="W1194" s="10"/>
      <c r="X1194" s="10">
        <v>3825</v>
      </c>
    </row>
    <row r="1195" spans="9:24" x14ac:dyDescent="0.2">
      <c r="I1195" t="str">
        <f>IFERROR(IF(VLOOKUP(A1195,'Resources Final'!B:F,5,FALSE)=0,"",VLOOKUP(A1195,'Resources Final'!B:F,5,FALSE)),"")</f>
        <v/>
      </c>
      <c r="T1195" s="9" t="s">
        <v>4584</v>
      </c>
      <c r="U1195" s="10">
        <v>3825</v>
      </c>
      <c r="V1195" s="10"/>
      <c r="W1195" s="10"/>
      <c r="X1195" s="10">
        <v>3825</v>
      </c>
    </row>
    <row r="1196" spans="9:24" x14ac:dyDescent="0.2">
      <c r="I1196" t="str">
        <f>IFERROR(IF(VLOOKUP(A1196,'Resources Final'!B:F,5,FALSE)=0,"",VLOOKUP(A1196,'Resources Final'!B:F,5,FALSE)),"")</f>
        <v/>
      </c>
      <c r="T1196" s="9" t="s">
        <v>3423</v>
      </c>
      <c r="U1196" s="10">
        <v>3825</v>
      </c>
      <c r="V1196" s="10"/>
      <c r="W1196" s="10"/>
      <c r="X1196" s="10">
        <v>3825</v>
      </c>
    </row>
    <row r="1197" spans="9:24" x14ac:dyDescent="0.2">
      <c r="I1197" t="str">
        <f>IFERROR(IF(VLOOKUP(A1197,'Resources Final'!B:F,5,FALSE)=0,"",VLOOKUP(A1197,'Resources Final'!B:F,5,FALSE)),"")</f>
        <v/>
      </c>
      <c r="T1197" s="9" t="s">
        <v>4469</v>
      </c>
      <c r="U1197" s="10">
        <v>3825</v>
      </c>
      <c r="V1197" s="10"/>
      <c r="W1197" s="10"/>
      <c r="X1197" s="10">
        <v>3825</v>
      </c>
    </row>
    <row r="1198" spans="9:24" x14ac:dyDescent="0.2">
      <c r="I1198" t="str">
        <f>IFERROR(IF(VLOOKUP(A1198,'Resources Final'!B:F,5,FALSE)=0,"",VLOOKUP(A1198,'Resources Final'!B:F,5,FALSE)),"")</f>
        <v/>
      </c>
      <c r="T1198" s="9" t="s">
        <v>4561</v>
      </c>
      <c r="U1198" s="10">
        <v>3825</v>
      </c>
      <c r="V1198" s="10"/>
      <c r="W1198" s="10"/>
      <c r="X1198" s="10">
        <v>3825</v>
      </c>
    </row>
    <row r="1199" spans="9:24" x14ac:dyDescent="0.2">
      <c r="I1199" t="str">
        <f>IFERROR(IF(VLOOKUP(A1199,'Resources Final'!B:F,5,FALSE)=0,"",VLOOKUP(A1199,'Resources Final'!B:F,5,FALSE)),"")</f>
        <v/>
      </c>
      <c r="T1199" s="9" t="s">
        <v>4275</v>
      </c>
      <c r="U1199" s="10">
        <v>3825</v>
      </c>
      <c r="V1199" s="10"/>
      <c r="W1199" s="10"/>
      <c r="X1199" s="10">
        <v>3825</v>
      </c>
    </row>
    <row r="1200" spans="9:24" x14ac:dyDescent="0.2">
      <c r="I1200" t="str">
        <f>IFERROR(IF(VLOOKUP(A1200,'Resources Final'!B:F,5,FALSE)=0,"",VLOOKUP(A1200,'Resources Final'!B:F,5,FALSE)),"")</f>
        <v/>
      </c>
      <c r="T1200" s="9" t="s">
        <v>4491</v>
      </c>
      <c r="U1200" s="10">
        <v>3825</v>
      </c>
      <c r="V1200" s="10"/>
      <c r="W1200" s="10"/>
      <c r="X1200" s="10">
        <v>3825</v>
      </c>
    </row>
    <row r="1201" spans="9:24" x14ac:dyDescent="0.2">
      <c r="I1201" t="str">
        <f>IFERROR(IF(VLOOKUP(A1201,'Resources Final'!B:F,5,FALSE)=0,"",VLOOKUP(A1201,'Resources Final'!B:F,5,FALSE)),"")</f>
        <v/>
      </c>
      <c r="T1201" s="9" t="s">
        <v>3496</v>
      </c>
      <c r="U1201" s="10">
        <v>3825</v>
      </c>
      <c r="V1201" s="10"/>
      <c r="W1201" s="10"/>
      <c r="X1201" s="10">
        <v>3825</v>
      </c>
    </row>
    <row r="1202" spans="9:24" x14ac:dyDescent="0.2">
      <c r="I1202" t="str">
        <f>IFERROR(IF(VLOOKUP(A1202,'Resources Final'!B:F,5,FALSE)=0,"",VLOOKUP(A1202,'Resources Final'!B:F,5,FALSE)),"")</f>
        <v/>
      </c>
      <c r="T1202" s="9" t="s">
        <v>3296</v>
      </c>
      <c r="U1202" s="10">
        <v>3825</v>
      </c>
      <c r="V1202" s="10"/>
      <c r="W1202" s="10"/>
      <c r="X1202" s="10">
        <v>3825</v>
      </c>
    </row>
    <row r="1203" spans="9:24" x14ac:dyDescent="0.2">
      <c r="I1203" t="str">
        <f>IFERROR(IF(VLOOKUP(A1203,'Resources Final'!B:F,5,FALSE)=0,"",VLOOKUP(A1203,'Resources Final'!B:F,5,FALSE)),"")</f>
        <v/>
      </c>
      <c r="T1203" s="9" t="s">
        <v>4647</v>
      </c>
      <c r="U1203" s="10">
        <v>3825</v>
      </c>
      <c r="V1203" s="10"/>
      <c r="W1203" s="10"/>
      <c r="X1203" s="10">
        <v>3825</v>
      </c>
    </row>
    <row r="1204" spans="9:24" x14ac:dyDescent="0.2">
      <c r="I1204" t="str">
        <f>IFERROR(IF(VLOOKUP(A1204,'Resources Final'!B:F,5,FALSE)=0,"",VLOOKUP(A1204,'Resources Final'!B:F,5,FALSE)),"")</f>
        <v/>
      </c>
      <c r="T1204" s="9" t="s">
        <v>4451</v>
      </c>
      <c r="U1204" s="10">
        <v>3825</v>
      </c>
      <c r="V1204" s="10"/>
      <c r="W1204" s="10"/>
      <c r="X1204" s="10">
        <v>3825</v>
      </c>
    </row>
    <row r="1205" spans="9:24" x14ac:dyDescent="0.2">
      <c r="I1205" t="str">
        <f>IFERROR(IF(VLOOKUP(A1205,'Resources Final'!B:F,5,FALSE)=0,"",VLOOKUP(A1205,'Resources Final'!B:F,5,FALSE)),"")</f>
        <v/>
      </c>
      <c r="T1205" s="9" t="s">
        <v>4553</v>
      </c>
      <c r="U1205" s="10">
        <v>3825</v>
      </c>
      <c r="V1205" s="10"/>
      <c r="W1205" s="10"/>
      <c r="X1205" s="10">
        <v>3825</v>
      </c>
    </row>
    <row r="1206" spans="9:24" x14ac:dyDescent="0.2">
      <c r="I1206" t="str">
        <f>IFERROR(IF(VLOOKUP(A1206,'Resources Final'!B:F,5,FALSE)=0,"",VLOOKUP(A1206,'Resources Final'!B:F,5,FALSE)),"")</f>
        <v/>
      </c>
      <c r="T1206" s="9" t="s">
        <v>3304</v>
      </c>
      <c r="U1206" s="10">
        <v>3825</v>
      </c>
      <c r="V1206" s="10"/>
      <c r="W1206" s="10"/>
      <c r="X1206" s="10">
        <v>3825</v>
      </c>
    </row>
    <row r="1207" spans="9:24" x14ac:dyDescent="0.2">
      <c r="I1207" t="str">
        <f>IFERROR(IF(VLOOKUP(A1207,'Resources Final'!B:F,5,FALSE)=0,"",VLOOKUP(A1207,'Resources Final'!B:F,5,FALSE)),"")</f>
        <v/>
      </c>
      <c r="T1207" s="9" t="s">
        <v>3270</v>
      </c>
      <c r="U1207" s="10">
        <v>3825</v>
      </c>
      <c r="V1207" s="10"/>
      <c r="W1207" s="10"/>
      <c r="X1207" s="10">
        <v>3825</v>
      </c>
    </row>
    <row r="1208" spans="9:24" x14ac:dyDescent="0.2">
      <c r="I1208" t="str">
        <f>IFERROR(IF(VLOOKUP(A1208,'Resources Final'!B:F,5,FALSE)=0,"",VLOOKUP(A1208,'Resources Final'!B:F,5,FALSE)),"")</f>
        <v/>
      </c>
      <c r="T1208" s="9" t="s">
        <v>3902</v>
      </c>
      <c r="U1208" s="10">
        <v>3825</v>
      </c>
      <c r="V1208" s="10"/>
      <c r="W1208" s="10"/>
      <c r="X1208" s="10">
        <v>3825</v>
      </c>
    </row>
    <row r="1209" spans="9:24" x14ac:dyDescent="0.2">
      <c r="I1209" t="str">
        <f>IFERROR(IF(VLOOKUP(A1209,'Resources Final'!B:F,5,FALSE)=0,"",VLOOKUP(A1209,'Resources Final'!B:F,5,FALSE)),"")</f>
        <v/>
      </c>
      <c r="T1209" s="9" t="s">
        <v>4475</v>
      </c>
      <c r="U1209" s="10">
        <v>3825</v>
      </c>
      <c r="V1209" s="10"/>
      <c r="W1209" s="10"/>
      <c r="X1209" s="10">
        <v>3825</v>
      </c>
    </row>
    <row r="1210" spans="9:24" x14ac:dyDescent="0.2">
      <c r="I1210" t="str">
        <f>IFERROR(IF(VLOOKUP(A1210,'Resources Final'!B:F,5,FALSE)=0,"",VLOOKUP(A1210,'Resources Final'!B:F,5,FALSE)),"")</f>
        <v/>
      </c>
      <c r="T1210" s="9" t="s">
        <v>3454</v>
      </c>
      <c r="U1210" s="10">
        <v>3825</v>
      </c>
      <c r="V1210" s="10"/>
      <c r="W1210" s="10"/>
      <c r="X1210" s="10">
        <v>3825</v>
      </c>
    </row>
    <row r="1211" spans="9:24" x14ac:dyDescent="0.2">
      <c r="I1211" t="str">
        <f>IFERROR(IF(VLOOKUP(A1211,'Resources Final'!B:F,5,FALSE)=0,"",VLOOKUP(A1211,'Resources Final'!B:F,5,FALSE)),"")</f>
        <v/>
      </c>
      <c r="T1211" s="9" t="s">
        <v>3130</v>
      </c>
      <c r="U1211" s="10">
        <v>3825</v>
      </c>
      <c r="V1211" s="10"/>
      <c r="W1211" s="10"/>
      <c r="X1211" s="10">
        <v>3825</v>
      </c>
    </row>
    <row r="1212" spans="9:24" x14ac:dyDescent="0.2">
      <c r="I1212" t="str">
        <f>IFERROR(IF(VLOOKUP(A1212,'Resources Final'!B:F,5,FALSE)=0,"",VLOOKUP(A1212,'Resources Final'!B:F,5,FALSE)),"")</f>
        <v/>
      </c>
      <c r="T1212" s="9" t="s">
        <v>3908</v>
      </c>
      <c r="U1212" s="10">
        <v>3825</v>
      </c>
      <c r="V1212" s="10"/>
      <c r="W1212" s="10"/>
      <c r="X1212" s="10">
        <v>3825</v>
      </c>
    </row>
    <row r="1213" spans="9:24" x14ac:dyDescent="0.2">
      <c r="I1213" t="str">
        <f>IFERROR(IF(VLOOKUP(A1213,'Resources Final'!B:F,5,FALSE)=0,"",VLOOKUP(A1213,'Resources Final'!B:F,5,FALSE)),"")</f>
        <v/>
      </c>
      <c r="T1213" s="9" t="s">
        <v>4587</v>
      </c>
      <c r="U1213" s="10">
        <v>3825</v>
      </c>
      <c r="V1213" s="10"/>
      <c r="W1213" s="10"/>
      <c r="X1213" s="10">
        <v>3825</v>
      </c>
    </row>
    <row r="1214" spans="9:24" x14ac:dyDescent="0.2">
      <c r="I1214" t="str">
        <f>IFERROR(IF(VLOOKUP(A1214,'Resources Final'!B:F,5,FALSE)=0,"",VLOOKUP(A1214,'Resources Final'!B:F,5,FALSE)),"")</f>
        <v/>
      </c>
      <c r="T1214" s="9" t="s">
        <v>3461</v>
      </c>
      <c r="U1214" s="10">
        <v>3825</v>
      </c>
      <c r="V1214" s="10"/>
      <c r="W1214" s="10"/>
      <c r="X1214" s="10">
        <v>3825</v>
      </c>
    </row>
    <row r="1215" spans="9:24" x14ac:dyDescent="0.2">
      <c r="I1215" t="str">
        <f>IFERROR(IF(VLOOKUP(A1215,'Resources Final'!B:F,5,FALSE)=0,"",VLOOKUP(A1215,'Resources Final'!B:F,5,FALSE)),"")</f>
        <v/>
      </c>
      <c r="T1215" s="9" t="s">
        <v>4383</v>
      </c>
      <c r="U1215" s="10">
        <v>3825</v>
      </c>
      <c r="V1215" s="10"/>
      <c r="W1215" s="10"/>
      <c r="X1215" s="10">
        <v>3825</v>
      </c>
    </row>
    <row r="1216" spans="9:24" x14ac:dyDescent="0.2">
      <c r="I1216" t="str">
        <f>IFERROR(IF(VLOOKUP(A1216,'Resources Final'!B:F,5,FALSE)=0,"",VLOOKUP(A1216,'Resources Final'!B:F,5,FALSE)),"")</f>
        <v/>
      </c>
      <c r="T1216" s="9" t="s">
        <v>3293</v>
      </c>
      <c r="U1216" s="10">
        <v>3825</v>
      </c>
      <c r="V1216" s="10"/>
      <c r="W1216" s="10"/>
      <c r="X1216" s="10">
        <v>3825</v>
      </c>
    </row>
    <row r="1217" spans="9:24" x14ac:dyDescent="0.2">
      <c r="I1217" t="str">
        <f>IFERROR(IF(VLOOKUP(A1217,'Resources Final'!B:F,5,FALSE)=0,"",VLOOKUP(A1217,'Resources Final'!B:F,5,FALSE)),"")</f>
        <v/>
      </c>
      <c r="T1217" s="9" t="s">
        <v>3315</v>
      </c>
      <c r="U1217" s="10">
        <v>3825</v>
      </c>
      <c r="V1217" s="10"/>
      <c r="W1217" s="10"/>
      <c r="X1217" s="10">
        <v>3825</v>
      </c>
    </row>
    <row r="1218" spans="9:24" x14ac:dyDescent="0.2">
      <c r="I1218" t="str">
        <f>IFERROR(IF(VLOOKUP(A1218,'Resources Final'!B:F,5,FALSE)=0,"",VLOOKUP(A1218,'Resources Final'!B:F,5,FALSE)),"")</f>
        <v/>
      </c>
      <c r="T1218" s="9" t="s">
        <v>4338</v>
      </c>
      <c r="U1218" s="10">
        <v>3825</v>
      </c>
      <c r="V1218" s="10"/>
      <c r="W1218" s="10"/>
      <c r="X1218" s="10">
        <v>3825</v>
      </c>
    </row>
    <row r="1219" spans="9:24" x14ac:dyDescent="0.2">
      <c r="I1219" t="str">
        <f>IFERROR(IF(VLOOKUP(A1219,'Resources Final'!B:F,5,FALSE)=0,"",VLOOKUP(A1219,'Resources Final'!B:F,5,FALSE)),"")</f>
        <v/>
      </c>
      <c r="T1219" s="9" t="s">
        <v>2385</v>
      </c>
      <c r="U1219" s="10">
        <v>3825</v>
      </c>
      <c r="V1219" s="10"/>
      <c r="W1219" s="10"/>
      <c r="X1219" s="10">
        <v>3825</v>
      </c>
    </row>
    <row r="1220" spans="9:24" x14ac:dyDescent="0.2">
      <c r="I1220" t="str">
        <f>IFERROR(IF(VLOOKUP(A1220,'Resources Final'!B:F,5,FALSE)=0,"",VLOOKUP(A1220,'Resources Final'!B:F,5,FALSE)),"")</f>
        <v/>
      </c>
      <c r="T1220" s="9" t="s">
        <v>2820</v>
      </c>
      <c r="U1220" s="10">
        <v>3825</v>
      </c>
      <c r="V1220" s="10"/>
      <c r="W1220" s="10"/>
      <c r="X1220" s="10">
        <v>3825</v>
      </c>
    </row>
    <row r="1221" spans="9:24" x14ac:dyDescent="0.2">
      <c r="I1221" t="str">
        <f>IFERROR(IF(VLOOKUP(A1221,'Resources Final'!B:F,5,FALSE)=0,"",VLOOKUP(A1221,'Resources Final'!B:F,5,FALSE)),"")</f>
        <v/>
      </c>
      <c r="T1221" s="9" t="s">
        <v>4331</v>
      </c>
      <c r="U1221" s="10">
        <v>3825</v>
      </c>
      <c r="V1221" s="10"/>
      <c r="W1221" s="10"/>
      <c r="X1221" s="10">
        <v>3825</v>
      </c>
    </row>
    <row r="1222" spans="9:24" x14ac:dyDescent="0.2">
      <c r="I1222" t="str">
        <f>IFERROR(IF(VLOOKUP(A1222,'Resources Final'!B:F,5,FALSE)=0,"",VLOOKUP(A1222,'Resources Final'!B:F,5,FALSE)),"")</f>
        <v/>
      </c>
      <c r="T1222" s="9" t="s">
        <v>2085</v>
      </c>
      <c r="U1222" s="10">
        <v>3825</v>
      </c>
      <c r="V1222" s="10"/>
      <c r="W1222" s="10"/>
      <c r="X1222" s="10">
        <v>3825</v>
      </c>
    </row>
    <row r="1223" spans="9:24" x14ac:dyDescent="0.2">
      <c r="I1223" t="str">
        <f>IFERROR(IF(VLOOKUP(A1223,'Resources Final'!B:F,5,FALSE)=0,"",VLOOKUP(A1223,'Resources Final'!B:F,5,FALSE)),"")</f>
        <v/>
      </c>
      <c r="T1223" s="9" t="s">
        <v>4521</v>
      </c>
      <c r="U1223" s="10">
        <v>3825</v>
      </c>
      <c r="V1223" s="10"/>
      <c r="W1223" s="10"/>
      <c r="X1223" s="10">
        <v>3825</v>
      </c>
    </row>
    <row r="1224" spans="9:24" x14ac:dyDescent="0.2">
      <c r="I1224" t="str">
        <f>IFERROR(IF(VLOOKUP(A1224,'Resources Final'!B:F,5,FALSE)=0,"",VLOOKUP(A1224,'Resources Final'!B:F,5,FALSE)),"")</f>
        <v/>
      </c>
      <c r="T1224" s="9" t="s">
        <v>4462</v>
      </c>
      <c r="U1224" s="10">
        <v>3825</v>
      </c>
      <c r="V1224" s="10"/>
      <c r="W1224" s="10"/>
      <c r="X1224" s="10">
        <v>3825</v>
      </c>
    </row>
    <row r="1225" spans="9:24" x14ac:dyDescent="0.2">
      <c r="I1225" t="str">
        <f>IFERROR(IF(VLOOKUP(A1225,'Resources Final'!B:F,5,FALSE)=0,"",VLOOKUP(A1225,'Resources Final'!B:F,5,FALSE)),"")</f>
        <v/>
      </c>
      <c r="T1225" s="9" t="s">
        <v>2230</v>
      </c>
      <c r="U1225" s="10">
        <v>3825</v>
      </c>
      <c r="V1225" s="10"/>
      <c r="W1225" s="10"/>
      <c r="X1225" s="10">
        <v>3825</v>
      </c>
    </row>
    <row r="1226" spans="9:24" x14ac:dyDescent="0.2">
      <c r="I1226" t="str">
        <f>IFERROR(IF(VLOOKUP(A1226,'Resources Final'!B:F,5,FALSE)=0,"",VLOOKUP(A1226,'Resources Final'!B:F,5,FALSE)),"")</f>
        <v/>
      </c>
      <c r="T1226" s="9" t="s">
        <v>2087</v>
      </c>
      <c r="U1226" s="10">
        <v>3825</v>
      </c>
      <c r="V1226" s="10"/>
      <c r="W1226" s="10"/>
      <c r="X1226" s="10">
        <v>3825</v>
      </c>
    </row>
    <row r="1227" spans="9:24" x14ac:dyDescent="0.2">
      <c r="I1227" t="str">
        <f>IFERROR(IF(VLOOKUP(A1227,'Resources Final'!B:F,5,FALSE)=0,"",VLOOKUP(A1227,'Resources Final'!B:F,5,FALSE)),"")</f>
        <v/>
      </c>
      <c r="T1227" s="9" t="s">
        <v>2299</v>
      </c>
      <c r="U1227" s="10">
        <v>3825</v>
      </c>
      <c r="V1227" s="10"/>
      <c r="W1227" s="10"/>
      <c r="X1227" s="10">
        <v>3825</v>
      </c>
    </row>
    <row r="1228" spans="9:24" x14ac:dyDescent="0.2">
      <c r="I1228" t="str">
        <f>IFERROR(IF(VLOOKUP(A1228,'Resources Final'!B:F,5,FALSE)=0,"",VLOOKUP(A1228,'Resources Final'!B:F,5,FALSE)),"")</f>
        <v/>
      </c>
      <c r="T1228" s="9" t="s">
        <v>4568</v>
      </c>
      <c r="U1228" s="10">
        <v>3825</v>
      </c>
      <c r="V1228" s="10"/>
      <c r="W1228" s="10"/>
      <c r="X1228" s="10">
        <v>3825</v>
      </c>
    </row>
    <row r="1229" spans="9:24" x14ac:dyDescent="0.2">
      <c r="I1229" t="str">
        <f>IFERROR(IF(VLOOKUP(A1229,'Resources Final'!B:F,5,FALSE)=0,"",VLOOKUP(A1229,'Resources Final'!B:F,5,FALSE)),"")</f>
        <v/>
      </c>
      <c r="T1229" s="9" t="s">
        <v>4300</v>
      </c>
      <c r="U1229" s="10">
        <v>3825</v>
      </c>
      <c r="V1229" s="10"/>
      <c r="W1229" s="10"/>
      <c r="X1229" s="10">
        <v>3825</v>
      </c>
    </row>
    <row r="1230" spans="9:24" x14ac:dyDescent="0.2">
      <c r="I1230" t="str">
        <f>IFERROR(IF(VLOOKUP(A1230,'Resources Final'!B:F,5,FALSE)=0,"",VLOOKUP(A1230,'Resources Final'!B:F,5,FALSE)),"")</f>
        <v/>
      </c>
      <c r="T1230" s="9" t="s">
        <v>2291</v>
      </c>
      <c r="U1230" s="10">
        <v>3825</v>
      </c>
      <c r="V1230" s="10"/>
      <c r="W1230" s="10"/>
      <c r="X1230" s="10">
        <v>3825</v>
      </c>
    </row>
    <row r="1231" spans="9:24" x14ac:dyDescent="0.2">
      <c r="I1231" t="str">
        <f>IFERROR(IF(VLOOKUP(A1231,'Resources Final'!B:F,5,FALSE)=0,"",VLOOKUP(A1231,'Resources Final'!B:F,5,FALSE)),"")</f>
        <v/>
      </c>
      <c r="T1231" s="9" t="s">
        <v>2117</v>
      </c>
      <c r="U1231" s="10">
        <v>3825</v>
      </c>
      <c r="V1231" s="10"/>
      <c r="W1231" s="10"/>
      <c r="X1231" s="10">
        <v>3825</v>
      </c>
    </row>
    <row r="1232" spans="9:24" x14ac:dyDescent="0.2">
      <c r="I1232" t="str">
        <f>IFERROR(IF(VLOOKUP(A1232,'Resources Final'!B:F,5,FALSE)=0,"",VLOOKUP(A1232,'Resources Final'!B:F,5,FALSE)),"")</f>
        <v/>
      </c>
      <c r="T1232" s="9" t="s">
        <v>4642</v>
      </c>
      <c r="U1232" s="10">
        <v>3825</v>
      </c>
      <c r="V1232" s="10"/>
      <c r="W1232" s="10"/>
      <c r="X1232" s="10">
        <v>3825</v>
      </c>
    </row>
    <row r="1233" spans="9:24" x14ac:dyDescent="0.2">
      <c r="I1233" t="str">
        <f>IFERROR(IF(VLOOKUP(A1233,'Resources Final'!B:F,5,FALSE)=0,"",VLOOKUP(A1233,'Resources Final'!B:F,5,FALSE)),"")</f>
        <v/>
      </c>
      <c r="T1233" s="9" t="s">
        <v>4594</v>
      </c>
      <c r="U1233" s="10">
        <v>3825</v>
      </c>
      <c r="V1233" s="10"/>
      <c r="W1233" s="10"/>
      <c r="X1233" s="10">
        <v>3825</v>
      </c>
    </row>
    <row r="1234" spans="9:24" x14ac:dyDescent="0.2">
      <c r="I1234" t="str">
        <f>IFERROR(IF(VLOOKUP(A1234,'Resources Final'!B:F,5,FALSE)=0,"",VLOOKUP(A1234,'Resources Final'!B:F,5,FALSE)),"")</f>
        <v/>
      </c>
      <c r="T1234" s="9" t="s">
        <v>4379</v>
      </c>
      <c r="U1234" s="10">
        <v>3825</v>
      </c>
      <c r="V1234" s="10"/>
      <c r="W1234" s="10"/>
      <c r="X1234" s="10">
        <v>3825</v>
      </c>
    </row>
    <row r="1235" spans="9:24" x14ac:dyDescent="0.2">
      <c r="I1235" t="str">
        <f>IFERROR(IF(VLOOKUP(A1235,'Resources Final'!B:F,5,FALSE)=0,"",VLOOKUP(A1235,'Resources Final'!B:F,5,FALSE)),"")</f>
        <v/>
      </c>
      <c r="T1235" s="9" t="s">
        <v>2640</v>
      </c>
      <c r="U1235" s="10">
        <v>3825</v>
      </c>
      <c r="V1235" s="10"/>
      <c r="W1235" s="10"/>
      <c r="X1235" s="10">
        <v>3825</v>
      </c>
    </row>
    <row r="1236" spans="9:24" x14ac:dyDescent="0.2">
      <c r="I1236" t="str">
        <f>IFERROR(IF(VLOOKUP(A1236,'Resources Final'!B:F,5,FALSE)=0,"",VLOOKUP(A1236,'Resources Final'!B:F,5,FALSE)),"")</f>
        <v/>
      </c>
      <c r="T1236" s="9" t="s">
        <v>2042</v>
      </c>
      <c r="U1236" s="10">
        <v>3825</v>
      </c>
      <c r="V1236" s="10"/>
      <c r="W1236" s="10"/>
      <c r="X1236" s="10">
        <v>3825</v>
      </c>
    </row>
    <row r="1237" spans="9:24" x14ac:dyDescent="0.2">
      <c r="I1237" t="str">
        <f>IFERROR(IF(VLOOKUP(A1237,'Resources Final'!B:F,5,FALSE)=0,"",VLOOKUP(A1237,'Resources Final'!B:F,5,FALSE)),"")</f>
        <v/>
      </c>
      <c r="T1237" s="9" t="s">
        <v>4273</v>
      </c>
      <c r="U1237" s="10">
        <v>3825</v>
      </c>
      <c r="V1237" s="10"/>
      <c r="W1237" s="10"/>
      <c r="X1237" s="10">
        <v>3825</v>
      </c>
    </row>
    <row r="1238" spans="9:24" x14ac:dyDescent="0.2">
      <c r="I1238" t="str">
        <f>IFERROR(IF(VLOOKUP(A1238,'Resources Final'!B:F,5,FALSE)=0,"",VLOOKUP(A1238,'Resources Final'!B:F,5,FALSE)),"")</f>
        <v/>
      </c>
      <c r="T1238" s="9" t="s">
        <v>2864</v>
      </c>
      <c r="U1238" s="10">
        <v>3825</v>
      </c>
      <c r="V1238" s="10"/>
      <c r="W1238" s="10"/>
      <c r="X1238" s="10">
        <v>3825</v>
      </c>
    </row>
    <row r="1239" spans="9:24" x14ac:dyDescent="0.2">
      <c r="I1239" t="str">
        <f>IFERROR(IF(VLOOKUP(A1239,'Resources Final'!B:F,5,FALSE)=0,"",VLOOKUP(A1239,'Resources Final'!B:F,5,FALSE)),"")</f>
        <v/>
      </c>
      <c r="T1239" s="9" t="s">
        <v>2892</v>
      </c>
      <c r="U1239" s="10">
        <v>3825</v>
      </c>
      <c r="V1239" s="10"/>
      <c r="W1239" s="10"/>
      <c r="X1239" s="10">
        <v>3825</v>
      </c>
    </row>
    <row r="1240" spans="9:24" x14ac:dyDescent="0.2">
      <c r="I1240" t="str">
        <f>IFERROR(IF(VLOOKUP(A1240,'Resources Final'!B:F,5,FALSE)=0,"",VLOOKUP(A1240,'Resources Final'!B:F,5,FALSE)),"")</f>
        <v/>
      </c>
      <c r="T1240" s="9" t="s">
        <v>4511</v>
      </c>
      <c r="U1240" s="10">
        <v>3825</v>
      </c>
      <c r="V1240" s="10"/>
      <c r="W1240" s="10"/>
      <c r="X1240" s="10">
        <v>3825</v>
      </c>
    </row>
    <row r="1241" spans="9:24" x14ac:dyDescent="0.2">
      <c r="I1241" t="str">
        <f>IFERROR(IF(VLOOKUP(A1241,'Resources Final'!B:F,5,FALSE)=0,"",VLOOKUP(A1241,'Resources Final'!B:F,5,FALSE)),"")</f>
        <v/>
      </c>
      <c r="T1241" s="9" t="s">
        <v>4349</v>
      </c>
      <c r="U1241" s="10">
        <v>3825</v>
      </c>
      <c r="V1241" s="10"/>
      <c r="W1241" s="10"/>
      <c r="X1241" s="10">
        <v>3825</v>
      </c>
    </row>
    <row r="1242" spans="9:24" x14ac:dyDescent="0.2">
      <c r="I1242" t="str">
        <f>IFERROR(IF(VLOOKUP(A1242,'Resources Final'!B:F,5,FALSE)=0,"",VLOOKUP(A1242,'Resources Final'!B:F,5,FALSE)),"")</f>
        <v/>
      </c>
      <c r="T1242" s="9" t="s">
        <v>2424</v>
      </c>
      <c r="U1242" s="10">
        <v>3825</v>
      </c>
      <c r="V1242" s="10"/>
      <c r="W1242" s="10"/>
      <c r="X1242" s="10">
        <v>3825</v>
      </c>
    </row>
    <row r="1243" spans="9:24" x14ac:dyDescent="0.2">
      <c r="I1243" t="str">
        <f>IFERROR(IF(VLOOKUP(A1243,'Resources Final'!B:F,5,FALSE)=0,"",VLOOKUP(A1243,'Resources Final'!B:F,5,FALSE)),"")</f>
        <v/>
      </c>
      <c r="T1243" s="9" t="s">
        <v>4456</v>
      </c>
      <c r="U1243" s="10">
        <v>3825</v>
      </c>
      <c r="V1243" s="10"/>
      <c r="W1243" s="10"/>
      <c r="X1243" s="10">
        <v>3825</v>
      </c>
    </row>
    <row r="1244" spans="9:24" x14ac:dyDescent="0.2">
      <c r="I1244" t="str">
        <f>IFERROR(IF(VLOOKUP(A1244,'Resources Final'!B:F,5,FALSE)=0,"",VLOOKUP(A1244,'Resources Final'!B:F,5,FALSE)),"")</f>
        <v/>
      </c>
      <c r="T1244" s="9" t="s">
        <v>4372</v>
      </c>
      <c r="U1244" s="10">
        <v>3825</v>
      </c>
      <c r="V1244" s="10"/>
      <c r="W1244" s="10"/>
      <c r="X1244" s="10">
        <v>3825</v>
      </c>
    </row>
    <row r="1245" spans="9:24" x14ac:dyDescent="0.2">
      <c r="I1245" t="str">
        <f>IFERROR(IF(VLOOKUP(A1245,'Resources Final'!B:F,5,FALSE)=0,"",VLOOKUP(A1245,'Resources Final'!B:F,5,FALSE)),"")</f>
        <v/>
      </c>
      <c r="T1245" s="9" t="s">
        <v>2920</v>
      </c>
      <c r="U1245" s="10">
        <v>3825</v>
      </c>
      <c r="V1245" s="10"/>
      <c r="W1245" s="10"/>
      <c r="X1245" s="10">
        <v>3825</v>
      </c>
    </row>
    <row r="1246" spans="9:24" x14ac:dyDescent="0.2">
      <c r="I1246" t="str">
        <f>IFERROR(IF(VLOOKUP(A1246,'Resources Final'!B:F,5,FALSE)=0,"",VLOOKUP(A1246,'Resources Final'!B:F,5,FALSE)),"")</f>
        <v/>
      </c>
      <c r="T1246" s="9" t="s">
        <v>4294</v>
      </c>
      <c r="U1246" s="10">
        <v>3825</v>
      </c>
      <c r="V1246" s="10"/>
      <c r="W1246" s="10"/>
      <c r="X1246" s="10">
        <v>3825</v>
      </c>
    </row>
    <row r="1247" spans="9:24" x14ac:dyDescent="0.2">
      <c r="I1247" t="str">
        <f>IFERROR(IF(VLOOKUP(A1247,'Resources Final'!B:F,5,FALSE)=0,"",VLOOKUP(A1247,'Resources Final'!B:F,5,FALSE)),"")</f>
        <v/>
      </c>
      <c r="T1247" s="9" t="s">
        <v>4544</v>
      </c>
      <c r="U1247" s="10">
        <v>3825</v>
      </c>
      <c r="V1247" s="10"/>
      <c r="W1247" s="10"/>
      <c r="X1247" s="10">
        <v>3825</v>
      </c>
    </row>
    <row r="1248" spans="9:24" x14ac:dyDescent="0.2">
      <c r="I1248" t="str">
        <f>IFERROR(IF(VLOOKUP(A1248,'Resources Final'!B:F,5,FALSE)=0,"",VLOOKUP(A1248,'Resources Final'!B:F,5,FALSE)),"")</f>
        <v/>
      </c>
      <c r="T1248" s="9" t="s">
        <v>1406</v>
      </c>
      <c r="U1248" s="10">
        <v>3825</v>
      </c>
      <c r="V1248" s="10"/>
      <c r="W1248" s="10"/>
      <c r="X1248" s="10">
        <v>3825</v>
      </c>
    </row>
    <row r="1249" spans="9:24" x14ac:dyDescent="0.2">
      <c r="I1249" t="str">
        <f>IFERROR(IF(VLOOKUP(A1249,'Resources Final'!B:F,5,FALSE)=0,"",VLOOKUP(A1249,'Resources Final'!B:F,5,FALSE)),"")</f>
        <v/>
      </c>
      <c r="T1249" s="9" t="s">
        <v>1196</v>
      </c>
      <c r="U1249" s="10">
        <v>3825</v>
      </c>
      <c r="V1249" s="10"/>
      <c r="W1249" s="10"/>
      <c r="X1249" s="10">
        <v>3825</v>
      </c>
    </row>
    <row r="1250" spans="9:24" x14ac:dyDescent="0.2">
      <c r="I1250" t="str">
        <f>IFERROR(IF(VLOOKUP(A1250,'Resources Final'!B:F,5,FALSE)=0,"",VLOOKUP(A1250,'Resources Final'!B:F,5,FALSE)),"")</f>
        <v/>
      </c>
      <c r="T1250" s="9" t="s">
        <v>4579</v>
      </c>
      <c r="U1250" s="10">
        <v>3825</v>
      </c>
      <c r="V1250" s="10"/>
      <c r="W1250" s="10"/>
      <c r="X1250" s="10">
        <v>3825</v>
      </c>
    </row>
    <row r="1251" spans="9:24" x14ac:dyDescent="0.2">
      <c r="I1251" t="str">
        <f>IFERROR(IF(VLOOKUP(A1251,'Resources Final'!B:F,5,FALSE)=0,"",VLOOKUP(A1251,'Resources Final'!B:F,5,FALSE)),"")</f>
        <v/>
      </c>
      <c r="T1251" s="9" t="s">
        <v>4495</v>
      </c>
      <c r="U1251" s="10">
        <v>3825</v>
      </c>
      <c r="V1251" s="10"/>
      <c r="W1251" s="10"/>
      <c r="X1251" s="10">
        <v>3825</v>
      </c>
    </row>
    <row r="1252" spans="9:24" x14ac:dyDescent="0.2">
      <c r="I1252" t="str">
        <f>IFERROR(IF(VLOOKUP(A1252,'Resources Final'!B:F,5,FALSE)=0,"",VLOOKUP(A1252,'Resources Final'!B:F,5,FALSE)),"")</f>
        <v/>
      </c>
      <c r="T1252" s="9" t="s">
        <v>4348</v>
      </c>
      <c r="U1252" s="10">
        <v>3825</v>
      </c>
      <c r="V1252" s="10"/>
      <c r="W1252" s="10"/>
      <c r="X1252" s="10">
        <v>3825</v>
      </c>
    </row>
    <row r="1253" spans="9:24" x14ac:dyDescent="0.2">
      <c r="I1253" t="str">
        <f>IFERROR(IF(VLOOKUP(A1253,'Resources Final'!B:F,5,FALSE)=0,"",VLOOKUP(A1253,'Resources Final'!B:F,5,FALSE)),"")</f>
        <v/>
      </c>
      <c r="T1253" s="9" t="s">
        <v>4416</v>
      </c>
      <c r="U1253" s="10">
        <v>3825</v>
      </c>
      <c r="V1253" s="10"/>
      <c r="W1253" s="10"/>
      <c r="X1253" s="10">
        <v>3825</v>
      </c>
    </row>
    <row r="1254" spans="9:24" x14ac:dyDescent="0.2">
      <c r="I1254" t="str">
        <f>IFERROR(IF(VLOOKUP(A1254,'Resources Final'!B:F,5,FALSE)=0,"",VLOOKUP(A1254,'Resources Final'!B:F,5,FALSE)),"")</f>
        <v/>
      </c>
      <c r="T1254" s="9" t="s">
        <v>1301</v>
      </c>
      <c r="U1254" s="10">
        <v>3825</v>
      </c>
      <c r="V1254" s="10"/>
      <c r="W1254" s="10"/>
      <c r="X1254" s="10">
        <v>3825</v>
      </c>
    </row>
    <row r="1255" spans="9:24" x14ac:dyDescent="0.2">
      <c r="I1255" t="str">
        <f>IFERROR(IF(VLOOKUP(A1255,'Resources Final'!B:F,5,FALSE)=0,"",VLOOKUP(A1255,'Resources Final'!B:F,5,FALSE)),"")</f>
        <v/>
      </c>
      <c r="T1255" s="9" t="s">
        <v>4532</v>
      </c>
      <c r="U1255" s="10">
        <v>3825</v>
      </c>
      <c r="V1255" s="10"/>
      <c r="W1255" s="10"/>
      <c r="X1255" s="10">
        <v>3825</v>
      </c>
    </row>
    <row r="1256" spans="9:24" x14ac:dyDescent="0.2">
      <c r="I1256" t="str">
        <f>IFERROR(IF(VLOOKUP(A1256,'Resources Final'!B:F,5,FALSE)=0,"",VLOOKUP(A1256,'Resources Final'!B:F,5,FALSE)),"")</f>
        <v/>
      </c>
      <c r="T1256" s="9" t="s">
        <v>4389</v>
      </c>
      <c r="U1256" s="10">
        <v>3825</v>
      </c>
      <c r="V1256" s="10"/>
      <c r="W1256" s="10"/>
      <c r="X1256" s="10">
        <v>3825</v>
      </c>
    </row>
    <row r="1257" spans="9:24" x14ac:dyDescent="0.2">
      <c r="I1257" t="str">
        <f>IFERROR(IF(VLOOKUP(A1257,'Resources Final'!B:F,5,FALSE)=0,"",VLOOKUP(A1257,'Resources Final'!B:F,5,FALSE)),"")</f>
        <v/>
      </c>
      <c r="T1257" s="9" t="s">
        <v>4391</v>
      </c>
      <c r="U1257" s="10">
        <v>3825</v>
      </c>
      <c r="V1257" s="10"/>
      <c r="W1257" s="10"/>
      <c r="X1257" s="10">
        <v>3825</v>
      </c>
    </row>
    <row r="1258" spans="9:24" x14ac:dyDescent="0.2">
      <c r="I1258" t="str">
        <f>IFERROR(IF(VLOOKUP(A1258,'Resources Final'!B:F,5,FALSE)=0,"",VLOOKUP(A1258,'Resources Final'!B:F,5,FALSE)),"")</f>
        <v/>
      </c>
      <c r="T1258" s="9" t="s">
        <v>1502</v>
      </c>
      <c r="U1258" s="10">
        <v>3825</v>
      </c>
      <c r="V1258" s="10"/>
      <c r="W1258" s="10"/>
      <c r="X1258" s="10">
        <v>3825</v>
      </c>
    </row>
    <row r="1259" spans="9:24" x14ac:dyDescent="0.2">
      <c r="I1259" t="str">
        <f>IFERROR(IF(VLOOKUP(A1259,'Resources Final'!B:F,5,FALSE)=0,"",VLOOKUP(A1259,'Resources Final'!B:F,5,FALSE)),"")</f>
        <v/>
      </c>
      <c r="T1259" s="9" t="s">
        <v>1480</v>
      </c>
      <c r="U1259" s="10">
        <v>3825</v>
      </c>
      <c r="V1259" s="10"/>
      <c r="W1259" s="10"/>
      <c r="X1259" s="10">
        <v>3825</v>
      </c>
    </row>
    <row r="1260" spans="9:24" x14ac:dyDescent="0.2">
      <c r="I1260" t="str">
        <f>IFERROR(IF(VLOOKUP(A1260,'Resources Final'!B:F,5,FALSE)=0,"",VLOOKUP(A1260,'Resources Final'!B:F,5,FALSE)),"")</f>
        <v/>
      </c>
      <c r="T1260" s="9" t="s">
        <v>4439</v>
      </c>
      <c r="U1260" s="10">
        <v>3825</v>
      </c>
      <c r="V1260" s="10"/>
      <c r="W1260" s="10"/>
      <c r="X1260" s="10">
        <v>3825</v>
      </c>
    </row>
    <row r="1261" spans="9:24" x14ac:dyDescent="0.2">
      <c r="I1261" t="str">
        <f>IFERROR(IF(VLOOKUP(A1261,'Resources Final'!B:F,5,FALSE)=0,"",VLOOKUP(A1261,'Resources Final'!B:F,5,FALSE)),"")</f>
        <v/>
      </c>
      <c r="T1261" s="9" t="s">
        <v>1968</v>
      </c>
      <c r="U1261" s="10">
        <v>3825</v>
      </c>
      <c r="V1261" s="10"/>
      <c r="W1261" s="10"/>
      <c r="X1261" s="10">
        <v>3825</v>
      </c>
    </row>
    <row r="1262" spans="9:24" x14ac:dyDescent="0.2">
      <c r="I1262" t="str">
        <f>IFERROR(IF(VLOOKUP(A1262,'Resources Final'!B:F,5,FALSE)=0,"",VLOOKUP(A1262,'Resources Final'!B:F,5,FALSE)),"")</f>
        <v/>
      </c>
      <c r="T1262" s="9" t="s">
        <v>1146</v>
      </c>
      <c r="U1262" s="10">
        <v>3825</v>
      </c>
      <c r="V1262" s="10"/>
      <c r="W1262" s="10"/>
      <c r="X1262" s="10">
        <v>3825</v>
      </c>
    </row>
    <row r="1263" spans="9:24" x14ac:dyDescent="0.2">
      <c r="I1263" t="str">
        <f>IFERROR(IF(VLOOKUP(A1263,'Resources Final'!B:F,5,FALSE)=0,"",VLOOKUP(A1263,'Resources Final'!B:F,5,FALSE)),"")</f>
        <v/>
      </c>
      <c r="T1263" s="9" t="s">
        <v>4482</v>
      </c>
      <c r="U1263" s="10">
        <v>3825</v>
      </c>
      <c r="V1263" s="10"/>
      <c r="W1263" s="10"/>
      <c r="X1263" s="10">
        <v>3825</v>
      </c>
    </row>
    <row r="1264" spans="9:24" x14ac:dyDescent="0.2">
      <c r="I1264" t="str">
        <f>IFERROR(IF(VLOOKUP(A1264,'Resources Final'!B:F,5,FALSE)=0,"",VLOOKUP(A1264,'Resources Final'!B:F,5,FALSE)),"")</f>
        <v/>
      </c>
      <c r="T1264" s="9" t="s">
        <v>1999</v>
      </c>
      <c r="U1264" s="10">
        <v>3825</v>
      </c>
      <c r="V1264" s="10"/>
      <c r="W1264" s="10"/>
      <c r="X1264" s="10">
        <v>3825</v>
      </c>
    </row>
    <row r="1265" spans="9:24" x14ac:dyDescent="0.2">
      <c r="I1265" t="str">
        <f>IFERROR(IF(VLOOKUP(A1265,'Resources Final'!B:F,5,FALSE)=0,"",VLOOKUP(A1265,'Resources Final'!B:F,5,FALSE)),"")</f>
        <v/>
      </c>
      <c r="T1265" s="9" t="s">
        <v>4494</v>
      </c>
      <c r="U1265" s="10">
        <v>3825</v>
      </c>
      <c r="V1265" s="10"/>
      <c r="W1265" s="10"/>
      <c r="X1265" s="10">
        <v>3825</v>
      </c>
    </row>
    <row r="1266" spans="9:24" x14ac:dyDescent="0.2">
      <c r="I1266" t="str">
        <f>IFERROR(IF(VLOOKUP(A1266,'Resources Final'!B:F,5,FALSE)=0,"",VLOOKUP(A1266,'Resources Final'!B:F,5,FALSE)),"")</f>
        <v/>
      </c>
      <c r="T1266" s="9" t="s">
        <v>4500</v>
      </c>
      <c r="U1266" s="10">
        <v>3825</v>
      </c>
      <c r="V1266" s="10"/>
      <c r="W1266" s="10"/>
      <c r="X1266" s="10">
        <v>3825</v>
      </c>
    </row>
    <row r="1267" spans="9:24" x14ac:dyDescent="0.2">
      <c r="I1267" t="str">
        <f>IFERROR(IF(VLOOKUP(A1267,'Resources Final'!B:F,5,FALSE)=0,"",VLOOKUP(A1267,'Resources Final'!B:F,5,FALSE)),"")</f>
        <v/>
      </c>
      <c r="T1267" s="9" t="s">
        <v>1649</v>
      </c>
      <c r="U1267" s="10">
        <v>3825</v>
      </c>
      <c r="V1267" s="10"/>
      <c r="W1267" s="10"/>
      <c r="X1267" s="10">
        <v>3825</v>
      </c>
    </row>
    <row r="1268" spans="9:24" x14ac:dyDescent="0.2">
      <c r="I1268" t="str">
        <f>IFERROR(IF(VLOOKUP(A1268,'Resources Final'!B:F,5,FALSE)=0,"",VLOOKUP(A1268,'Resources Final'!B:F,5,FALSE)),"")</f>
        <v/>
      </c>
      <c r="T1268" s="9" t="s">
        <v>4567</v>
      </c>
      <c r="U1268" s="10">
        <v>3825</v>
      </c>
      <c r="V1268" s="10"/>
      <c r="W1268" s="10"/>
      <c r="X1268" s="10">
        <v>3825</v>
      </c>
    </row>
    <row r="1269" spans="9:24" x14ac:dyDescent="0.2">
      <c r="I1269" t="str">
        <f>IFERROR(IF(VLOOKUP(A1269,'Resources Final'!B:F,5,FALSE)=0,"",VLOOKUP(A1269,'Resources Final'!B:F,5,FALSE)),"")</f>
        <v/>
      </c>
      <c r="T1269" s="9" t="s">
        <v>4540</v>
      </c>
      <c r="U1269" s="10">
        <v>3825</v>
      </c>
      <c r="V1269" s="10"/>
      <c r="W1269" s="10"/>
      <c r="X1269" s="10">
        <v>3825</v>
      </c>
    </row>
    <row r="1270" spans="9:24" x14ac:dyDescent="0.2">
      <c r="I1270" t="str">
        <f>IFERROR(IF(VLOOKUP(A1270,'Resources Final'!B:F,5,FALSE)=0,"",VLOOKUP(A1270,'Resources Final'!B:F,5,FALSE)),"")</f>
        <v/>
      </c>
      <c r="T1270" s="9" t="s">
        <v>4370</v>
      </c>
      <c r="U1270" s="10">
        <v>3825</v>
      </c>
      <c r="V1270" s="10"/>
      <c r="W1270" s="10"/>
      <c r="X1270" s="10">
        <v>3825</v>
      </c>
    </row>
    <row r="1271" spans="9:24" x14ac:dyDescent="0.2">
      <c r="I1271" t="str">
        <f>IFERROR(IF(VLOOKUP(A1271,'Resources Final'!B:F,5,FALSE)=0,"",VLOOKUP(A1271,'Resources Final'!B:F,5,FALSE)),"")</f>
        <v/>
      </c>
      <c r="T1271" s="9" t="s">
        <v>417</v>
      </c>
      <c r="U1271" s="10">
        <v>3825</v>
      </c>
      <c r="V1271" s="10"/>
      <c r="W1271" s="10"/>
      <c r="X1271" s="10">
        <v>3825</v>
      </c>
    </row>
    <row r="1272" spans="9:24" x14ac:dyDescent="0.2">
      <c r="I1272" t="str">
        <f>IFERROR(IF(VLOOKUP(A1272,'Resources Final'!B:F,5,FALSE)=0,"",VLOOKUP(A1272,'Resources Final'!B:F,5,FALSE)),"")</f>
        <v/>
      </c>
      <c r="T1272" s="9" t="s">
        <v>4630</v>
      </c>
      <c r="U1272" s="10">
        <v>3825</v>
      </c>
      <c r="V1272" s="10"/>
      <c r="W1272" s="10"/>
      <c r="X1272" s="10">
        <v>3825</v>
      </c>
    </row>
    <row r="1273" spans="9:24" x14ac:dyDescent="0.2">
      <c r="I1273" t="str">
        <f>IFERROR(IF(VLOOKUP(A1273,'Resources Final'!B:F,5,FALSE)=0,"",VLOOKUP(A1273,'Resources Final'!B:F,5,FALSE)),"")</f>
        <v/>
      </c>
      <c r="T1273" s="9" t="s">
        <v>4326</v>
      </c>
      <c r="U1273" s="10">
        <v>3825</v>
      </c>
      <c r="V1273" s="10"/>
      <c r="W1273" s="10"/>
      <c r="X1273" s="10">
        <v>3825</v>
      </c>
    </row>
    <row r="1274" spans="9:24" x14ac:dyDescent="0.2">
      <c r="I1274" t="str">
        <f>IFERROR(IF(VLOOKUP(A1274,'Resources Final'!B:F,5,FALSE)=0,"",VLOOKUP(A1274,'Resources Final'!B:F,5,FALSE)),"")</f>
        <v/>
      </c>
      <c r="T1274" s="9" t="s">
        <v>978</v>
      </c>
      <c r="U1274" s="10">
        <v>3825</v>
      </c>
      <c r="V1274" s="10"/>
      <c r="W1274" s="10"/>
      <c r="X1274" s="10">
        <v>3825</v>
      </c>
    </row>
    <row r="1275" spans="9:24" x14ac:dyDescent="0.2">
      <c r="I1275" t="str">
        <f>IFERROR(IF(VLOOKUP(A1275,'Resources Final'!B:F,5,FALSE)=0,"",VLOOKUP(A1275,'Resources Final'!B:F,5,FALSE)),"")</f>
        <v/>
      </c>
      <c r="T1275" s="9" t="s">
        <v>104</v>
      </c>
      <c r="U1275" s="10">
        <v>3825</v>
      </c>
      <c r="V1275" s="10"/>
      <c r="W1275" s="10"/>
      <c r="X1275" s="10">
        <v>3825</v>
      </c>
    </row>
    <row r="1276" spans="9:24" x14ac:dyDescent="0.2">
      <c r="I1276" t="str">
        <f>IFERROR(IF(VLOOKUP(A1276,'Resources Final'!B:F,5,FALSE)=0,"",VLOOKUP(A1276,'Resources Final'!B:F,5,FALSE)),"")</f>
        <v/>
      </c>
      <c r="T1276" s="9" t="s">
        <v>4368</v>
      </c>
      <c r="U1276" s="10">
        <v>3825</v>
      </c>
      <c r="V1276" s="10"/>
      <c r="W1276" s="10"/>
      <c r="X1276" s="10">
        <v>3825</v>
      </c>
    </row>
    <row r="1277" spans="9:24" x14ac:dyDescent="0.2">
      <c r="I1277" t="str">
        <f>IFERROR(IF(VLOOKUP(A1277,'Resources Final'!B:F,5,FALSE)=0,"",VLOOKUP(A1277,'Resources Final'!B:F,5,FALSE)),"")</f>
        <v/>
      </c>
      <c r="T1277" s="9" t="s">
        <v>4322</v>
      </c>
      <c r="U1277" s="10">
        <v>3825</v>
      </c>
      <c r="V1277" s="10"/>
      <c r="W1277" s="10"/>
      <c r="X1277" s="10">
        <v>3825</v>
      </c>
    </row>
    <row r="1278" spans="9:24" x14ac:dyDescent="0.2">
      <c r="I1278" t="str">
        <f>IFERROR(IF(VLOOKUP(A1278,'Resources Final'!B:F,5,FALSE)=0,"",VLOOKUP(A1278,'Resources Final'!B:F,5,FALSE)),"")</f>
        <v/>
      </c>
      <c r="T1278" s="9" t="s">
        <v>4402</v>
      </c>
      <c r="U1278" s="10">
        <v>3825</v>
      </c>
      <c r="V1278" s="10"/>
      <c r="W1278" s="10"/>
      <c r="X1278" s="10">
        <v>3825</v>
      </c>
    </row>
    <row r="1279" spans="9:24" x14ac:dyDescent="0.2">
      <c r="I1279" t="str">
        <f>IFERROR(IF(VLOOKUP(A1279,'Resources Final'!B:F,5,FALSE)=0,"",VLOOKUP(A1279,'Resources Final'!B:F,5,FALSE)),"")</f>
        <v/>
      </c>
      <c r="T1279" s="9" t="s">
        <v>4629</v>
      </c>
      <c r="U1279" s="10">
        <v>3825</v>
      </c>
      <c r="V1279" s="10"/>
      <c r="W1279" s="10"/>
      <c r="X1279" s="10">
        <v>3825</v>
      </c>
    </row>
    <row r="1280" spans="9:24" x14ac:dyDescent="0.2">
      <c r="I1280" t="str">
        <f>IFERROR(IF(VLOOKUP(A1280,'Resources Final'!B:F,5,FALSE)=0,"",VLOOKUP(A1280,'Resources Final'!B:F,5,FALSE)),"")</f>
        <v/>
      </c>
      <c r="T1280" s="9" t="s">
        <v>952</v>
      </c>
      <c r="U1280" s="10">
        <v>3825</v>
      </c>
      <c r="V1280" s="10"/>
      <c r="W1280" s="10"/>
      <c r="X1280" s="10">
        <v>3825</v>
      </c>
    </row>
    <row r="1281" spans="9:24" x14ac:dyDescent="0.2">
      <c r="I1281" t="str">
        <f>IFERROR(IF(VLOOKUP(A1281,'Resources Final'!B:F,5,FALSE)=0,"",VLOOKUP(A1281,'Resources Final'!B:F,5,FALSE)),"")</f>
        <v/>
      </c>
      <c r="T1281" s="9" t="s">
        <v>4443</v>
      </c>
      <c r="U1281" s="10">
        <v>3825</v>
      </c>
      <c r="V1281" s="10"/>
      <c r="W1281" s="10"/>
      <c r="X1281" s="10">
        <v>3825</v>
      </c>
    </row>
    <row r="1282" spans="9:24" x14ac:dyDescent="0.2">
      <c r="I1282" t="str">
        <f>IFERROR(IF(VLOOKUP(A1282,'Resources Final'!B:F,5,FALSE)=0,"",VLOOKUP(A1282,'Resources Final'!B:F,5,FALSE)),"")</f>
        <v/>
      </c>
      <c r="T1282" s="9" t="s">
        <v>1006</v>
      </c>
      <c r="U1282" s="10">
        <v>3825</v>
      </c>
      <c r="V1282" s="10"/>
      <c r="W1282" s="10"/>
      <c r="X1282" s="10">
        <v>3825</v>
      </c>
    </row>
    <row r="1283" spans="9:24" x14ac:dyDescent="0.2">
      <c r="I1283" t="str">
        <f>IFERROR(IF(VLOOKUP(A1283,'Resources Final'!B:F,5,FALSE)=0,"",VLOOKUP(A1283,'Resources Final'!B:F,5,FALSE)),"")</f>
        <v/>
      </c>
      <c r="T1283" s="9" t="s">
        <v>4438</v>
      </c>
      <c r="U1283" s="10">
        <v>3825</v>
      </c>
      <c r="V1283" s="10"/>
      <c r="W1283" s="10"/>
      <c r="X1283" s="10">
        <v>3825</v>
      </c>
    </row>
    <row r="1284" spans="9:24" x14ac:dyDescent="0.2">
      <c r="I1284" t="str">
        <f>IFERROR(IF(VLOOKUP(A1284,'Resources Final'!B:F,5,FALSE)=0,"",VLOOKUP(A1284,'Resources Final'!B:F,5,FALSE)),"")</f>
        <v/>
      </c>
      <c r="T1284" s="9" t="s">
        <v>4615</v>
      </c>
      <c r="U1284" s="10">
        <v>3825</v>
      </c>
      <c r="V1284" s="10"/>
      <c r="W1284" s="10"/>
      <c r="X1284" s="10">
        <v>3825</v>
      </c>
    </row>
    <row r="1285" spans="9:24" x14ac:dyDescent="0.2">
      <c r="I1285" t="str">
        <f>IFERROR(IF(VLOOKUP(A1285,'Resources Final'!B:F,5,FALSE)=0,"",VLOOKUP(A1285,'Resources Final'!B:F,5,FALSE)),"")</f>
        <v/>
      </c>
      <c r="T1285" s="9" t="s">
        <v>4467</v>
      </c>
      <c r="U1285" s="10">
        <v>3825</v>
      </c>
      <c r="V1285" s="10"/>
      <c r="W1285" s="10"/>
      <c r="X1285" s="10">
        <v>3825</v>
      </c>
    </row>
    <row r="1286" spans="9:24" x14ac:dyDescent="0.2">
      <c r="I1286" t="str">
        <f>IFERROR(IF(VLOOKUP(A1286,'Resources Final'!B:F,5,FALSE)=0,"",VLOOKUP(A1286,'Resources Final'!B:F,5,FALSE)),"")</f>
        <v/>
      </c>
      <c r="T1286" s="9" t="s">
        <v>4321</v>
      </c>
      <c r="U1286" s="10">
        <v>3825</v>
      </c>
      <c r="V1286" s="10"/>
      <c r="W1286" s="10"/>
      <c r="X1286" s="10">
        <v>3825</v>
      </c>
    </row>
    <row r="1287" spans="9:24" x14ac:dyDescent="0.2">
      <c r="I1287" t="str">
        <f>IFERROR(IF(VLOOKUP(A1287,'Resources Final'!B:F,5,FALSE)=0,"",VLOOKUP(A1287,'Resources Final'!B:F,5,FALSE)),"")</f>
        <v/>
      </c>
      <c r="T1287" s="9" t="s">
        <v>4386</v>
      </c>
      <c r="U1287" s="10">
        <v>3825</v>
      </c>
      <c r="V1287" s="10"/>
      <c r="W1287" s="10"/>
      <c r="X1287" s="10">
        <v>3825</v>
      </c>
    </row>
    <row r="1288" spans="9:24" x14ac:dyDescent="0.2">
      <c r="I1288" t="str">
        <f>IFERROR(IF(VLOOKUP(A1288,'Resources Final'!B:F,5,FALSE)=0,"",VLOOKUP(A1288,'Resources Final'!B:F,5,FALSE)),"")</f>
        <v/>
      </c>
      <c r="T1288" s="9" t="s">
        <v>4431</v>
      </c>
      <c r="U1288" s="10">
        <v>3825</v>
      </c>
      <c r="V1288" s="10"/>
      <c r="W1288" s="10"/>
      <c r="X1288" s="10">
        <v>3825</v>
      </c>
    </row>
    <row r="1289" spans="9:24" x14ac:dyDescent="0.2">
      <c r="I1289" t="str">
        <f>IFERROR(IF(VLOOKUP(A1289,'Resources Final'!B:F,5,FALSE)=0,"",VLOOKUP(A1289,'Resources Final'!B:F,5,FALSE)),"")</f>
        <v/>
      </c>
      <c r="T1289" s="9" t="s">
        <v>687</v>
      </c>
      <c r="U1289" s="10">
        <v>3825</v>
      </c>
      <c r="V1289" s="10"/>
      <c r="W1289" s="10"/>
      <c r="X1289" s="10">
        <v>3825</v>
      </c>
    </row>
    <row r="1290" spans="9:24" x14ac:dyDescent="0.2">
      <c r="I1290" t="str">
        <f>IFERROR(IF(VLOOKUP(A1290,'Resources Final'!B:F,5,FALSE)=0,"",VLOOKUP(A1290,'Resources Final'!B:F,5,FALSE)),"")</f>
        <v/>
      </c>
      <c r="T1290" s="9" t="s">
        <v>416</v>
      </c>
      <c r="U1290" s="10">
        <v>3825</v>
      </c>
      <c r="V1290" s="10"/>
      <c r="W1290" s="10"/>
      <c r="X1290" s="10">
        <v>3825</v>
      </c>
    </row>
    <row r="1291" spans="9:24" x14ac:dyDescent="0.2">
      <c r="I1291" t="str">
        <f>IFERROR(IF(VLOOKUP(A1291,'Resources Final'!B:F,5,FALSE)=0,"",VLOOKUP(A1291,'Resources Final'!B:F,5,FALSE)),"")</f>
        <v/>
      </c>
      <c r="T1291" s="9" t="s">
        <v>4445</v>
      </c>
      <c r="U1291" s="10">
        <v>3825</v>
      </c>
      <c r="V1291" s="10"/>
      <c r="W1291" s="10"/>
      <c r="X1291" s="10">
        <v>3825</v>
      </c>
    </row>
    <row r="1292" spans="9:24" x14ac:dyDescent="0.2">
      <c r="I1292" t="str">
        <f>IFERROR(IF(VLOOKUP(A1292,'Resources Final'!B:F,5,FALSE)=0,"",VLOOKUP(A1292,'Resources Final'!B:F,5,FALSE)),"")</f>
        <v/>
      </c>
      <c r="T1292" s="9" t="s">
        <v>4364</v>
      </c>
      <c r="U1292" s="10">
        <v>3825</v>
      </c>
      <c r="V1292" s="10"/>
      <c r="W1292" s="10"/>
      <c r="X1292" s="10">
        <v>3825</v>
      </c>
    </row>
    <row r="1293" spans="9:24" x14ac:dyDescent="0.2">
      <c r="I1293" t="str">
        <f>IFERROR(IF(VLOOKUP(A1293,'Resources Final'!B:F,5,FALSE)=0,"",VLOOKUP(A1293,'Resources Final'!B:F,5,FALSE)),"")</f>
        <v/>
      </c>
      <c r="T1293" s="9" t="s">
        <v>4329</v>
      </c>
      <c r="U1293" s="10">
        <v>3825</v>
      </c>
      <c r="V1293" s="10"/>
      <c r="W1293" s="10"/>
      <c r="X1293" s="10">
        <v>3825</v>
      </c>
    </row>
    <row r="1294" spans="9:24" x14ac:dyDescent="0.2">
      <c r="I1294" t="str">
        <f>IFERROR(IF(VLOOKUP(A1294,'Resources Final'!B:F,5,FALSE)=0,"",VLOOKUP(A1294,'Resources Final'!B:F,5,FALSE)),"")</f>
        <v/>
      </c>
      <c r="T1294" s="9" t="s">
        <v>4291</v>
      </c>
      <c r="U1294" s="10">
        <v>3825</v>
      </c>
      <c r="V1294" s="10"/>
      <c r="W1294" s="10"/>
      <c r="X1294" s="10">
        <v>3825</v>
      </c>
    </row>
    <row r="1295" spans="9:24" x14ac:dyDescent="0.2">
      <c r="I1295" t="str">
        <f>IFERROR(IF(VLOOKUP(A1295,'Resources Final'!B:F,5,FALSE)=0,"",VLOOKUP(A1295,'Resources Final'!B:F,5,FALSE)),"")</f>
        <v/>
      </c>
      <c r="T1295" s="9" t="s">
        <v>4316</v>
      </c>
      <c r="U1295" s="10">
        <v>3825</v>
      </c>
      <c r="V1295" s="10"/>
      <c r="W1295" s="10"/>
      <c r="X1295" s="10">
        <v>3825</v>
      </c>
    </row>
    <row r="1296" spans="9:24" x14ac:dyDescent="0.2">
      <c r="I1296" t="str">
        <f>IFERROR(IF(VLOOKUP(A1296,'Resources Final'!B:F,5,FALSE)=0,"",VLOOKUP(A1296,'Resources Final'!B:F,5,FALSE)),"")</f>
        <v/>
      </c>
      <c r="T1296" s="9" t="s">
        <v>356</v>
      </c>
      <c r="U1296" s="10">
        <v>3825</v>
      </c>
      <c r="V1296" s="10"/>
      <c r="W1296" s="10"/>
      <c r="X1296" s="10">
        <v>3825</v>
      </c>
    </row>
    <row r="1297" spans="9:24" x14ac:dyDescent="0.2">
      <c r="I1297" t="str">
        <f>IFERROR(IF(VLOOKUP(A1297,'Resources Final'!B:F,5,FALSE)=0,"",VLOOKUP(A1297,'Resources Final'!B:F,5,FALSE)),"")</f>
        <v/>
      </c>
      <c r="T1297" s="9" t="s">
        <v>727</v>
      </c>
      <c r="U1297" s="10">
        <v>3825</v>
      </c>
      <c r="V1297" s="10"/>
      <c r="W1297" s="10"/>
      <c r="X1297" s="10">
        <v>3825</v>
      </c>
    </row>
    <row r="1298" spans="9:24" x14ac:dyDescent="0.2">
      <c r="I1298" t="str">
        <f>IFERROR(IF(VLOOKUP(A1298,'Resources Final'!B:F,5,FALSE)=0,"",VLOOKUP(A1298,'Resources Final'!B:F,5,FALSE)),"")</f>
        <v/>
      </c>
      <c r="T1298" s="9" t="s">
        <v>4518</v>
      </c>
      <c r="U1298" s="10">
        <v>3825</v>
      </c>
      <c r="V1298" s="10"/>
      <c r="W1298" s="10"/>
      <c r="X1298" s="10">
        <v>3825</v>
      </c>
    </row>
    <row r="1299" spans="9:24" x14ac:dyDescent="0.2">
      <c r="I1299" t="str">
        <f>IFERROR(IF(VLOOKUP(A1299,'Resources Final'!B:F,5,FALSE)=0,"",VLOOKUP(A1299,'Resources Final'!B:F,5,FALSE)),"")</f>
        <v/>
      </c>
      <c r="T1299" s="9" t="s">
        <v>4269</v>
      </c>
      <c r="U1299" s="10">
        <v>3825</v>
      </c>
      <c r="V1299" s="10"/>
      <c r="W1299" s="10"/>
      <c r="X1299" s="10">
        <v>3825</v>
      </c>
    </row>
    <row r="1300" spans="9:24" x14ac:dyDescent="0.2">
      <c r="I1300" t="str">
        <f>IFERROR(IF(VLOOKUP(A1300,'Resources Final'!B:F,5,FALSE)=0,"",VLOOKUP(A1300,'Resources Final'!B:F,5,FALSE)),"")</f>
        <v/>
      </c>
      <c r="T1300" s="9" t="s">
        <v>95</v>
      </c>
      <c r="U1300" s="10">
        <v>3825</v>
      </c>
      <c r="V1300" s="10"/>
      <c r="W1300" s="10"/>
      <c r="X1300" s="10">
        <v>3825</v>
      </c>
    </row>
    <row r="1301" spans="9:24" x14ac:dyDescent="0.2">
      <c r="I1301" t="str">
        <f>IFERROR(IF(VLOOKUP(A1301,'Resources Final'!B:F,5,FALSE)=0,"",VLOOKUP(A1301,'Resources Final'!B:F,5,FALSE)),"")</f>
        <v/>
      </c>
      <c r="T1301" s="9" t="s">
        <v>236</v>
      </c>
      <c r="U1301" s="10">
        <v>3825</v>
      </c>
      <c r="V1301" s="10"/>
      <c r="W1301" s="10"/>
      <c r="X1301" s="10">
        <v>3825</v>
      </c>
    </row>
    <row r="1302" spans="9:24" x14ac:dyDescent="0.2">
      <c r="I1302" t="str">
        <f>IFERROR(IF(VLOOKUP(A1302,'Resources Final'!B:F,5,FALSE)=0,"",VLOOKUP(A1302,'Resources Final'!B:F,5,FALSE)),"")</f>
        <v/>
      </c>
      <c r="T1302" s="9" t="s">
        <v>829</v>
      </c>
      <c r="U1302" s="10">
        <v>3825</v>
      </c>
      <c r="V1302" s="10"/>
      <c r="W1302" s="10"/>
      <c r="X1302" s="10">
        <v>3825</v>
      </c>
    </row>
    <row r="1303" spans="9:24" x14ac:dyDescent="0.2">
      <c r="I1303" t="str">
        <f>IFERROR(IF(VLOOKUP(A1303,'Resources Final'!B:F,5,FALSE)=0,"",VLOOKUP(A1303,'Resources Final'!B:F,5,FALSE)),"")</f>
        <v/>
      </c>
      <c r="T1303" s="9" t="s">
        <v>4373</v>
      </c>
      <c r="U1303" s="10">
        <v>3780</v>
      </c>
      <c r="V1303" s="10"/>
      <c r="W1303" s="10"/>
      <c r="X1303" s="10">
        <v>3780</v>
      </c>
    </row>
    <row r="1304" spans="9:24" x14ac:dyDescent="0.2">
      <c r="I1304" t="str">
        <f>IFERROR(IF(VLOOKUP(A1304,'Resources Final'!B:F,5,FALSE)=0,"",VLOOKUP(A1304,'Resources Final'!B:F,5,FALSE)),"")</f>
        <v/>
      </c>
      <c r="T1304" s="9" t="s">
        <v>2965</v>
      </c>
      <c r="U1304" s="10">
        <v>3750</v>
      </c>
      <c r="V1304" s="10"/>
      <c r="W1304" s="10"/>
      <c r="X1304" s="10">
        <v>3750</v>
      </c>
    </row>
    <row r="1305" spans="9:24" x14ac:dyDescent="0.2">
      <c r="I1305" t="str">
        <f>IFERROR(IF(VLOOKUP(A1305,'Resources Final'!B:F,5,FALSE)=0,"",VLOOKUP(A1305,'Resources Final'!B:F,5,FALSE)),"")</f>
        <v/>
      </c>
      <c r="T1305" s="9" t="s">
        <v>3866</v>
      </c>
      <c r="U1305" s="10">
        <v>3750</v>
      </c>
      <c r="V1305" s="10"/>
      <c r="W1305" s="10"/>
      <c r="X1305" s="10">
        <v>3750</v>
      </c>
    </row>
    <row r="1306" spans="9:24" x14ac:dyDescent="0.2">
      <c r="I1306" t="str">
        <f>IFERROR(IF(VLOOKUP(A1306,'Resources Final'!B:F,5,FALSE)=0,"",VLOOKUP(A1306,'Resources Final'!B:F,5,FALSE)),"")</f>
        <v/>
      </c>
      <c r="T1306" s="9" t="s">
        <v>4099</v>
      </c>
      <c r="U1306" s="10">
        <v>3750</v>
      </c>
      <c r="V1306" s="10"/>
      <c r="W1306" s="10"/>
      <c r="X1306" s="10">
        <v>3750</v>
      </c>
    </row>
    <row r="1307" spans="9:24" x14ac:dyDescent="0.2">
      <c r="I1307" t="str">
        <f>IFERROR(IF(VLOOKUP(A1307,'Resources Final'!B:F,5,FALSE)=0,"",VLOOKUP(A1307,'Resources Final'!B:F,5,FALSE)),"")</f>
        <v/>
      </c>
      <c r="T1307" s="9" t="s">
        <v>3510</v>
      </c>
      <c r="U1307" s="10">
        <v>3750</v>
      </c>
      <c r="V1307" s="10"/>
      <c r="W1307" s="10"/>
      <c r="X1307" s="10">
        <v>3750</v>
      </c>
    </row>
    <row r="1308" spans="9:24" x14ac:dyDescent="0.2">
      <c r="I1308" t="str">
        <f>IFERROR(IF(VLOOKUP(A1308,'Resources Final'!B:F,5,FALSE)=0,"",VLOOKUP(A1308,'Resources Final'!B:F,5,FALSE)),"")</f>
        <v/>
      </c>
      <c r="T1308" s="9" t="s">
        <v>3865</v>
      </c>
      <c r="U1308" s="10">
        <v>3750</v>
      </c>
      <c r="V1308" s="10"/>
      <c r="W1308" s="10"/>
      <c r="X1308" s="10">
        <v>3750</v>
      </c>
    </row>
    <row r="1309" spans="9:24" x14ac:dyDescent="0.2">
      <c r="I1309" t="str">
        <f>IFERROR(IF(VLOOKUP(A1309,'Resources Final'!B:F,5,FALSE)=0,"",VLOOKUP(A1309,'Resources Final'!B:F,5,FALSE)),"")</f>
        <v/>
      </c>
      <c r="T1309" s="9" t="s">
        <v>3189</v>
      </c>
      <c r="U1309" s="10">
        <v>3750</v>
      </c>
      <c r="V1309" s="10"/>
      <c r="W1309" s="10"/>
      <c r="X1309" s="10">
        <v>3750</v>
      </c>
    </row>
    <row r="1310" spans="9:24" x14ac:dyDescent="0.2">
      <c r="I1310" t="str">
        <f>IFERROR(IF(VLOOKUP(A1310,'Resources Final'!B:F,5,FALSE)=0,"",VLOOKUP(A1310,'Resources Final'!B:F,5,FALSE)),"")</f>
        <v/>
      </c>
      <c r="T1310" s="9" t="s">
        <v>3187</v>
      </c>
      <c r="U1310" s="10">
        <v>3750</v>
      </c>
      <c r="V1310" s="10"/>
      <c r="W1310" s="10"/>
      <c r="X1310" s="10">
        <v>3750</v>
      </c>
    </row>
    <row r="1311" spans="9:24" x14ac:dyDescent="0.2">
      <c r="I1311" t="str">
        <f>IFERROR(IF(VLOOKUP(A1311,'Resources Final'!B:F,5,FALSE)=0,"",VLOOKUP(A1311,'Resources Final'!B:F,5,FALSE)),"")</f>
        <v/>
      </c>
      <c r="T1311" s="9" t="s">
        <v>3511</v>
      </c>
      <c r="U1311" s="10">
        <v>3750</v>
      </c>
      <c r="V1311" s="10"/>
      <c r="W1311" s="10"/>
      <c r="X1311" s="10">
        <v>3750</v>
      </c>
    </row>
    <row r="1312" spans="9:24" x14ac:dyDescent="0.2">
      <c r="I1312" t="str">
        <f>IFERROR(IF(VLOOKUP(A1312,'Resources Final'!B:F,5,FALSE)=0,"",VLOOKUP(A1312,'Resources Final'!B:F,5,FALSE)),"")</f>
        <v/>
      </c>
      <c r="T1312" s="9" t="s">
        <v>4142</v>
      </c>
      <c r="U1312" s="10">
        <v>3750</v>
      </c>
      <c r="V1312" s="10"/>
      <c r="W1312" s="10"/>
      <c r="X1312" s="10">
        <v>3750</v>
      </c>
    </row>
    <row r="1313" spans="9:24" x14ac:dyDescent="0.2">
      <c r="I1313" t="str">
        <f>IFERROR(IF(VLOOKUP(A1313,'Resources Final'!B:F,5,FALSE)=0,"",VLOOKUP(A1313,'Resources Final'!B:F,5,FALSE)),"")</f>
        <v/>
      </c>
      <c r="T1313" s="9" t="s">
        <v>2964</v>
      </c>
      <c r="U1313" s="10">
        <v>3750</v>
      </c>
      <c r="V1313" s="10"/>
      <c r="W1313" s="10"/>
      <c r="X1313" s="10">
        <v>3750</v>
      </c>
    </row>
    <row r="1314" spans="9:24" x14ac:dyDescent="0.2">
      <c r="I1314" t="str">
        <f>IFERROR(IF(VLOOKUP(A1314,'Resources Final'!B:F,5,FALSE)=0,"",VLOOKUP(A1314,'Resources Final'!B:F,5,FALSE)),"")</f>
        <v/>
      </c>
      <c r="T1314" s="9" t="s">
        <v>3408</v>
      </c>
      <c r="U1314" s="10">
        <v>3750</v>
      </c>
      <c r="V1314" s="10"/>
      <c r="W1314" s="10"/>
      <c r="X1314" s="10">
        <v>3750</v>
      </c>
    </row>
    <row r="1315" spans="9:24" x14ac:dyDescent="0.2">
      <c r="I1315" t="str">
        <f>IFERROR(IF(VLOOKUP(A1315,'Resources Final'!B:F,5,FALSE)=0,"",VLOOKUP(A1315,'Resources Final'!B:F,5,FALSE)),"")</f>
        <v/>
      </c>
      <c r="T1315" s="9" t="s">
        <v>2962</v>
      </c>
      <c r="U1315" s="10">
        <v>3750</v>
      </c>
      <c r="V1315" s="10"/>
      <c r="W1315" s="10"/>
      <c r="X1315" s="10">
        <v>3750</v>
      </c>
    </row>
    <row r="1316" spans="9:24" x14ac:dyDescent="0.2">
      <c r="I1316" t="str">
        <f>IFERROR(IF(VLOOKUP(A1316,'Resources Final'!B:F,5,FALSE)=0,"",VLOOKUP(A1316,'Resources Final'!B:F,5,FALSE)),"")</f>
        <v/>
      </c>
      <c r="T1316" s="9" t="s">
        <v>3518</v>
      </c>
      <c r="U1316" s="10">
        <v>3750</v>
      </c>
      <c r="V1316" s="10"/>
      <c r="W1316" s="10"/>
      <c r="X1316" s="10">
        <v>3750</v>
      </c>
    </row>
    <row r="1317" spans="9:24" x14ac:dyDescent="0.2">
      <c r="I1317" t="str">
        <f>IFERROR(IF(VLOOKUP(A1317,'Resources Final'!B:F,5,FALSE)=0,"",VLOOKUP(A1317,'Resources Final'!B:F,5,FALSE)),"")</f>
        <v/>
      </c>
      <c r="T1317" s="9" t="s">
        <v>3512</v>
      </c>
      <c r="U1317" s="10">
        <v>3750</v>
      </c>
      <c r="V1317" s="10"/>
      <c r="W1317" s="10"/>
      <c r="X1317" s="10">
        <v>3750</v>
      </c>
    </row>
    <row r="1318" spans="9:24" x14ac:dyDescent="0.2">
      <c r="I1318" t="str">
        <f>IFERROR(IF(VLOOKUP(A1318,'Resources Final'!B:F,5,FALSE)=0,"",VLOOKUP(A1318,'Resources Final'!B:F,5,FALSE)),"")</f>
        <v/>
      </c>
      <c r="T1318" s="9" t="s">
        <v>3519</v>
      </c>
      <c r="U1318" s="10">
        <v>3750</v>
      </c>
      <c r="V1318" s="10"/>
      <c r="W1318" s="10"/>
      <c r="X1318" s="10">
        <v>3750</v>
      </c>
    </row>
    <row r="1319" spans="9:24" x14ac:dyDescent="0.2">
      <c r="I1319" t="str">
        <f>IFERROR(IF(VLOOKUP(A1319,'Resources Final'!B:F,5,FALSE)=0,"",VLOOKUP(A1319,'Resources Final'!B:F,5,FALSE)),"")</f>
        <v/>
      </c>
      <c r="T1319" s="9" t="s">
        <v>3514</v>
      </c>
      <c r="U1319" s="10">
        <v>3750</v>
      </c>
      <c r="V1319" s="10"/>
      <c r="W1319" s="10"/>
      <c r="X1319" s="10">
        <v>3750</v>
      </c>
    </row>
    <row r="1320" spans="9:24" x14ac:dyDescent="0.2">
      <c r="I1320" t="str">
        <f>IFERROR(IF(VLOOKUP(A1320,'Resources Final'!B:F,5,FALSE)=0,"",VLOOKUP(A1320,'Resources Final'!B:F,5,FALSE)),"")</f>
        <v/>
      </c>
      <c r="T1320" s="9" t="s">
        <v>4097</v>
      </c>
      <c r="U1320" s="10">
        <v>3750</v>
      </c>
      <c r="V1320" s="10"/>
      <c r="W1320" s="10"/>
      <c r="X1320" s="10">
        <v>3750</v>
      </c>
    </row>
    <row r="1321" spans="9:24" x14ac:dyDescent="0.2">
      <c r="I1321" t="str">
        <f>IFERROR(IF(VLOOKUP(A1321,'Resources Final'!B:F,5,FALSE)=0,"",VLOOKUP(A1321,'Resources Final'!B:F,5,FALSE)),"")</f>
        <v/>
      </c>
      <c r="T1321" s="9" t="s">
        <v>3193</v>
      </c>
      <c r="U1321" s="10">
        <v>3750</v>
      </c>
      <c r="V1321" s="10"/>
      <c r="W1321" s="10"/>
      <c r="X1321" s="10">
        <v>3750</v>
      </c>
    </row>
    <row r="1322" spans="9:24" x14ac:dyDescent="0.2">
      <c r="I1322" t="str">
        <f>IFERROR(IF(VLOOKUP(A1322,'Resources Final'!B:F,5,FALSE)=0,"",VLOOKUP(A1322,'Resources Final'!B:F,5,FALSE)),"")</f>
        <v/>
      </c>
      <c r="T1322" s="9" t="s">
        <v>3188</v>
      </c>
      <c r="U1322" s="10">
        <v>3750</v>
      </c>
      <c r="V1322" s="10"/>
      <c r="W1322" s="10"/>
      <c r="X1322" s="10">
        <v>3750</v>
      </c>
    </row>
    <row r="1323" spans="9:24" x14ac:dyDescent="0.2">
      <c r="I1323" t="str">
        <f>IFERROR(IF(VLOOKUP(A1323,'Resources Final'!B:F,5,FALSE)=0,"",VLOOKUP(A1323,'Resources Final'!B:F,5,FALSE)),"")</f>
        <v/>
      </c>
      <c r="T1323" s="9" t="s">
        <v>3194</v>
      </c>
      <c r="U1323" s="10">
        <v>3750</v>
      </c>
      <c r="V1323" s="10"/>
      <c r="W1323" s="10"/>
      <c r="X1323" s="10">
        <v>3750</v>
      </c>
    </row>
    <row r="1324" spans="9:24" x14ac:dyDescent="0.2">
      <c r="I1324" t="str">
        <f>IFERROR(IF(VLOOKUP(A1324,'Resources Final'!B:F,5,FALSE)=0,"",VLOOKUP(A1324,'Resources Final'!B:F,5,FALSE)),"")</f>
        <v/>
      </c>
      <c r="T1324" s="9" t="s">
        <v>4143</v>
      </c>
      <c r="U1324" s="10">
        <v>3750</v>
      </c>
      <c r="V1324" s="10"/>
      <c r="W1324" s="10"/>
      <c r="X1324" s="10">
        <v>3750</v>
      </c>
    </row>
    <row r="1325" spans="9:24" x14ac:dyDescent="0.2">
      <c r="I1325" t="str">
        <f>IFERROR(IF(VLOOKUP(A1325,'Resources Final'!B:F,5,FALSE)=0,"",VLOOKUP(A1325,'Resources Final'!B:F,5,FALSE)),"")</f>
        <v/>
      </c>
      <c r="T1325" s="9" t="s">
        <v>3515</v>
      </c>
      <c r="U1325" s="10">
        <v>3750</v>
      </c>
      <c r="V1325" s="10"/>
      <c r="W1325" s="10"/>
      <c r="X1325" s="10">
        <v>3750</v>
      </c>
    </row>
    <row r="1326" spans="9:24" x14ac:dyDescent="0.2">
      <c r="I1326" t="str">
        <f>IFERROR(IF(VLOOKUP(A1326,'Resources Final'!B:F,5,FALSE)=0,"",VLOOKUP(A1326,'Resources Final'!B:F,5,FALSE)),"")</f>
        <v/>
      </c>
      <c r="T1326" s="9" t="s">
        <v>3520</v>
      </c>
      <c r="U1326" s="10">
        <v>3750</v>
      </c>
      <c r="V1326" s="10"/>
      <c r="W1326" s="10"/>
      <c r="X1326" s="10">
        <v>3750</v>
      </c>
    </row>
    <row r="1327" spans="9:24" x14ac:dyDescent="0.2">
      <c r="I1327" t="str">
        <f>IFERROR(IF(VLOOKUP(A1327,'Resources Final'!B:F,5,FALSE)=0,"",VLOOKUP(A1327,'Resources Final'!B:F,5,FALSE)),"")</f>
        <v/>
      </c>
      <c r="T1327" s="9" t="s">
        <v>3197</v>
      </c>
      <c r="U1327" s="10">
        <v>3750</v>
      </c>
      <c r="V1327" s="10"/>
      <c r="W1327" s="10"/>
      <c r="X1327" s="10">
        <v>3750</v>
      </c>
    </row>
    <row r="1328" spans="9:24" x14ac:dyDescent="0.2">
      <c r="I1328" t="str">
        <f>IFERROR(IF(VLOOKUP(A1328,'Resources Final'!B:F,5,FALSE)=0,"",VLOOKUP(A1328,'Resources Final'!B:F,5,FALSE)),"")</f>
        <v/>
      </c>
      <c r="T1328" s="9" t="s">
        <v>3517</v>
      </c>
      <c r="U1328" s="10">
        <v>3750</v>
      </c>
      <c r="V1328" s="10"/>
      <c r="W1328" s="10"/>
      <c r="X1328" s="10">
        <v>3750</v>
      </c>
    </row>
    <row r="1329" spans="9:24" x14ac:dyDescent="0.2">
      <c r="I1329" t="str">
        <f>IFERROR(IF(VLOOKUP(A1329,'Resources Final'!B:F,5,FALSE)=0,"",VLOOKUP(A1329,'Resources Final'!B:F,5,FALSE)),"")</f>
        <v/>
      </c>
      <c r="T1329" s="9" t="s">
        <v>3516</v>
      </c>
      <c r="U1329" s="10">
        <v>3750</v>
      </c>
      <c r="V1329" s="10"/>
      <c r="W1329" s="10"/>
      <c r="X1329" s="10">
        <v>3750</v>
      </c>
    </row>
    <row r="1330" spans="9:24" x14ac:dyDescent="0.2">
      <c r="I1330" t="str">
        <f>IFERROR(IF(VLOOKUP(A1330,'Resources Final'!B:F,5,FALSE)=0,"",VLOOKUP(A1330,'Resources Final'!B:F,5,FALSE)),"")</f>
        <v/>
      </c>
      <c r="T1330" s="9" t="s">
        <v>2586</v>
      </c>
      <c r="U1330" s="10">
        <v>3750</v>
      </c>
      <c r="V1330" s="10"/>
      <c r="W1330" s="10"/>
      <c r="X1330" s="10">
        <v>3750</v>
      </c>
    </row>
    <row r="1331" spans="9:24" x14ac:dyDescent="0.2">
      <c r="I1331" t="str">
        <f>IFERROR(IF(VLOOKUP(A1331,'Resources Final'!B:F,5,FALSE)=0,"",VLOOKUP(A1331,'Resources Final'!B:F,5,FALSE)),"")</f>
        <v/>
      </c>
      <c r="T1331" s="9" t="s">
        <v>2580</v>
      </c>
      <c r="U1331" s="10">
        <v>3750</v>
      </c>
      <c r="V1331" s="10"/>
      <c r="W1331" s="10"/>
      <c r="X1331" s="10">
        <v>3750</v>
      </c>
    </row>
    <row r="1332" spans="9:24" x14ac:dyDescent="0.2">
      <c r="I1332" t="str">
        <f>IFERROR(IF(VLOOKUP(A1332,'Resources Final'!B:F,5,FALSE)=0,"",VLOOKUP(A1332,'Resources Final'!B:F,5,FALSE)),"")</f>
        <v/>
      </c>
      <c r="T1332" s="9" t="s">
        <v>2779</v>
      </c>
      <c r="U1332" s="10">
        <v>3750</v>
      </c>
      <c r="V1332" s="10"/>
      <c r="W1332" s="10"/>
      <c r="X1332" s="10">
        <v>3750</v>
      </c>
    </row>
    <row r="1333" spans="9:24" x14ac:dyDescent="0.2">
      <c r="I1333" t="str">
        <f>IFERROR(IF(VLOOKUP(A1333,'Resources Final'!B:F,5,FALSE)=0,"",VLOOKUP(A1333,'Resources Final'!B:F,5,FALSE)),"")</f>
        <v/>
      </c>
      <c r="T1333" s="9" t="s">
        <v>2781</v>
      </c>
      <c r="U1333" s="10">
        <v>3750</v>
      </c>
      <c r="V1333" s="10"/>
      <c r="W1333" s="10"/>
      <c r="X1333" s="10">
        <v>3750</v>
      </c>
    </row>
    <row r="1334" spans="9:24" x14ac:dyDescent="0.2">
      <c r="I1334" t="str">
        <f>IFERROR(IF(VLOOKUP(A1334,'Resources Final'!B:F,5,FALSE)=0,"",VLOOKUP(A1334,'Resources Final'!B:F,5,FALSE)),"")</f>
        <v/>
      </c>
      <c r="T1334" s="9" t="s">
        <v>2584</v>
      </c>
      <c r="U1334" s="10">
        <v>3750</v>
      </c>
      <c r="V1334" s="10"/>
      <c r="W1334" s="10"/>
      <c r="X1334" s="10">
        <v>3750</v>
      </c>
    </row>
    <row r="1335" spans="9:24" x14ac:dyDescent="0.2">
      <c r="I1335" t="str">
        <f>IFERROR(IF(VLOOKUP(A1335,'Resources Final'!B:F,5,FALSE)=0,"",VLOOKUP(A1335,'Resources Final'!B:F,5,FALSE)),"")</f>
        <v/>
      </c>
      <c r="T1335" s="9" t="s">
        <v>2782</v>
      </c>
      <c r="U1335" s="10">
        <v>3750</v>
      </c>
      <c r="V1335" s="10"/>
      <c r="W1335" s="10"/>
      <c r="X1335" s="10">
        <v>3750</v>
      </c>
    </row>
    <row r="1336" spans="9:24" x14ac:dyDescent="0.2">
      <c r="I1336" t="str">
        <f>IFERROR(IF(VLOOKUP(A1336,'Resources Final'!B:F,5,FALSE)=0,"",VLOOKUP(A1336,'Resources Final'!B:F,5,FALSE)),"")</f>
        <v/>
      </c>
      <c r="T1336" s="9" t="s">
        <v>2777</v>
      </c>
      <c r="U1336" s="10">
        <v>3750</v>
      </c>
      <c r="V1336" s="10"/>
      <c r="W1336" s="10"/>
      <c r="X1336" s="10">
        <v>3750</v>
      </c>
    </row>
    <row r="1337" spans="9:24" x14ac:dyDescent="0.2">
      <c r="I1337" t="str">
        <f>IFERROR(IF(VLOOKUP(A1337,'Resources Final'!B:F,5,FALSE)=0,"",VLOOKUP(A1337,'Resources Final'!B:F,5,FALSE)),"")</f>
        <v/>
      </c>
      <c r="T1337" s="9" t="s">
        <v>2588</v>
      </c>
      <c r="U1337" s="10">
        <v>3750</v>
      </c>
      <c r="V1337" s="10"/>
      <c r="W1337" s="10"/>
      <c r="X1337" s="10">
        <v>3750</v>
      </c>
    </row>
    <row r="1338" spans="9:24" x14ac:dyDescent="0.2">
      <c r="I1338" t="str">
        <f>IFERROR(IF(VLOOKUP(A1338,'Resources Final'!B:F,5,FALSE)=0,"",VLOOKUP(A1338,'Resources Final'!B:F,5,FALSE)),"")</f>
        <v/>
      </c>
      <c r="T1338" s="9" t="s">
        <v>2072</v>
      </c>
      <c r="U1338" s="10">
        <v>3750</v>
      </c>
      <c r="V1338" s="10"/>
      <c r="W1338" s="10"/>
      <c r="X1338" s="10">
        <v>3750</v>
      </c>
    </row>
    <row r="1339" spans="9:24" x14ac:dyDescent="0.2">
      <c r="I1339" t="str">
        <f>IFERROR(IF(VLOOKUP(A1339,'Resources Final'!B:F,5,FALSE)=0,"",VLOOKUP(A1339,'Resources Final'!B:F,5,FALSE)),"")</f>
        <v/>
      </c>
      <c r="T1339" s="9" t="s">
        <v>2070</v>
      </c>
      <c r="U1339" s="10">
        <v>3750</v>
      </c>
      <c r="V1339" s="10"/>
      <c r="W1339" s="10"/>
      <c r="X1339" s="10">
        <v>3750</v>
      </c>
    </row>
    <row r="1340" spans="9:24" x14ac:dyDescent="0.2">
      <c r="I1340" t="str">
        <f>IFERROR(IF(VLOOKUP(A1340,'Resources Final'!B:F,5,FALSE)=0,"",VLOOKUP(A1340,'Resources Final'!B:F,5,FALSE)),"")</f>
        <v/>
      </c>
      <c r="T1340" s="9" t="s">
        <v>2269</v>
      </c>
      <c r="U1340" s="10">
        <v>3750</v>
      </c>
      <c r="V1340" s="10"/>
      <c r="W1340" s="10"/>
      <c r="X1340" s="10">
        <v>3750</v>
      </c>
    </row>
    <row r="1341" spans="9:24" x14ac:dyDescent="0.2">
      <c r="I1341" t="str">
        <f>IFERROR(IF(VLOOKUP(A1341,'Resources Final'!B:F,5,FALSE)=0,"",VLOOKUP(A1341,'Resources Final'!B:F,5,FALSE)),"")</f>
        <v/>
      </c>
      <c r="T1341" s="9" t="s">
        <v>2589</v>
      </c>
      <c r="U1341" s="10">
        <v>3750</v>
      </c>
      <c r="V1341" s="10"/>
      <c r="W1341" s="10"/>
      <c r="X1341" s="10">
        <v>3750</v>
      </c>
    </row>
    <row r="1342" spans="9:24" x14ac:dyDescent="0.2">
      <c r="I1342" t="str">
        <f>IFERROR(IF(VLOOKUP(A1342,'Resources Final'!B:F,5,FALSE)=0,"",VLOOKUP(A1342,'Resources Final'!B:F,5,FALSE)),"")</f>
        <v/>
      </c>
      <c r="T1342" s="9" t="s">
        <v>2585</v>
      </c>
      <c r="U1342" s="10">
        <v>3750</v>
      </c>
      <c r="V1342" s="10"/>
      <c r="W1342" s="10"/>
      <c r="X1342" s="10">
        <v>3750</v>
      </c>
    </row>
    <row r="1343" spans="9:24" x14ac:dyDescent="0.2">
      <c r="I1343" t="str">
        <f>IFERROR(IF(VLOOKUP(A1343,'Resources Final'!B:F,5,FALSE)=0,"",VLOOKUP(A1343,'Resources Final'!B:F,5,FALSE)),"")</f>
        <v/>
      </c>
      <c r="T1343" s="9" t="s">
        <v>2270</v>
      </c>
      <c r="U1343" s="10">
        <v>3750</v>
      </c>
      <c r="V1343" s="10"/>
      <c r="W1343" s="10"/>
      <c r="X1343" s="10">
        <v>3750</v>
      </c>
    </row>
    <row r="1344" spans="9:24" x14ac:dyDescent="0.2">
      <c r="I1344" t="str">
        <f>IFERROR(IF(VLOOKUP(A1344,'Resources Final'!B:F,5,FALSE)=0,"",VLOOKUP(A1344,'Resources Final'!B:F,5,FALSE)),"")</f>
        <v/>
      </c>
      <c r="T1344" s="9" t="s">
        <v>2587</v>
      </c>
      <c r="U1344" s="10">
        <v>3750</v>
      </c>
      <c r="V1344" s="10"/>
      <c r="W1344" s="10"/>
      <c r="X1344" s="10">
        <v>3750</v>
      </c>
    </row>
    <row r="1345" spans="9:24" x14ac:dyDescent="0.2">
      <c r="I1345" t="str">
        <f>IFERROR(IF(VLOOKUP(A1345,'Resources Final'!B:F,5,FALSE)=0,"",VLOOKUP(A1345,'Resources Final'!B:F,5,FALSE)),"")</f>
        <v/>
      </c>
      <c r="T1345" s="9" t="s">
        <v>2272</v>
      </c>
      <c r="U1345" s="10">
        <v>3750</v>
      </c>
      <c r="V1345" s="10"/>
      <c r="W1345" s="10"/>
      <c r="X1345" s="10">
        <v>3750</v>
      </c>
    </row>
    <row r="1346" spans="9:24" x14ac:dyDescent="0.2">
      <c r="I1346" t="str">
        <f>IFERROR(IF(VLOOKUP(A1346,'Resources Final'!B:F,5,FALSE)=0,"",VLOOKUP(A1346,'Resources Final'!B:F,5,FALSE)),"")</f>
        <v/>
      </c>
      <c r="T1346" s="9" t="s">
        <v>2778</v>
      </c>
      <c r="U1346" s="10">
        <v>3750</v>
      </c>
      <c r="V1346" s="10"/>
      <c r="W1346" s="10"/>
      <c r="X1346" s="10">
        <v>3750</v>
      </c>
    </row>
    <row r="1347" spans="9:24" x14ac:dyDescent="0.2">
      <c r="I1347" t="str">
        <f>IFERROR(IF(VLOOKUP(A1347,'Resources Final'!B:F,5,FALSE)=0,"",VLOOKUP(A1347,'Resources Final'!B:F,5,FALSE)),"")</f>
        <v/>
      </c>
      <c r="T1347" s="9" t="s">
        <v>2071</v>
      </c>
      <c r="U1347" s="10">
        <v>3750</v>
      </c>
      <c r="V1347" s="10"/>
      <c r="W1347" s="10"/>
      <c r="X1347" s="10">
        <v>3750</v>
      </c>
    </row>
    <row r="1348" spans="9:24" x14ac:dyDescent="0.2">
      <c r="I1348" t="str">
        <f>IFERROR(IF(VLOOKUP(A1348,'Resources Final'!B:F,5,FALSE)=0,"",VLOOKUP(A1348,'Resources Final'!B:F,5,FALSE)),"")</f>
        <v/>
      </c>
      <c r="T1348" s="9" t="s">
        <v>2276</v>
      </c>
      <c r="U1348" s="10">
        <v>3750</v>
      </c>
      <c r="V1348" s="10"/>
      <c r="W1348" s="10"/>
      <c r="X1348" s="10">
        <v>3750</v>
      </c>
    </row>
    <row r="1349" spans="9:24" x14ac:dyDescent="0.2">
      <c r="I1349" t="str">
        <f>IFERROR(IF(VLOOKUP(A1349,'Resources Final'!B:F,5,FALSE)=0,"",VLOOKUP(A1349,'Resources Final'!B:F,5,FALSE)),"")</f>
        <v/>
      </c>
      <c r="T1349" s="9" t="s">
        <v>2956</v>
      </c>
      <c r="U1349" s="10">
        <v>3750</v>
      </c>
      <c r="V1349" s="10"/>
      <c r="W1349" s="10"/>
      <c r="X1349" s="10">
        <v>3750</v>
      </c>
    </row>
    <row r="1350" spans="9:24" x14ac:dyDescent="0.2">
      <c r="I1350" t="str">
        <f>IFERROR(IF(VLOOKUP(A1350,'Resources Final'!B:F,5,FALSE)=0,"",VLOOKUP(A1350,'Resources Final'!B:F,5,FALSE)),"")</f>
        <v/>
      </c>
      <c r="T1350" s="9" t="s">
        <v>2959</v>
      </c>
      <c r="U1350" s="10">
        <v>3750</v>
      </c>
      <c r="V1350" s="10"/>
      <c r="W1350" s="10"/>
      <c r="X1350" s="10">
        <v>3750</v>
      </c>
    </row>
    <row r="1351" spans="9:24" x14ac:dyDescent="0.2">
      <c r="I1351" t="str">
        <f>IFERROR(IF(VLOOKUP(A1351,'Resources Final'!B:F,5,FALSE)=0,"",VLOOKUP(A1351,'Resources Final'!B:F,5,FALSE)),"")</f>
        <v/>
      </c>
      <c r="T1351" s="9" t="s">
        <v>2069</v>
      </c>
      <c r="U1351" s="10">
        <v>3750</v>
      </c>
      <c r="V1351" s="10"/>
      <c r="W1351" s="10"/>
      <c r="X1351" s="10">
        <v>3750</v>
      </c>
    </row>
    <row r="1352" spans="9:24" x14ac:dyDescent="0.2">
      <c r="I1352" t="str">
        <f>IFERROR(IF(VLOOKUP(A1352,'Resources Final'!B:F,5,FALSE)=0,"",VLOOKUP(A1352,'Resources Final'!B:F,5,FALSE)),"")</f>
        <v/>
      </c>
      <c r="T1352" s="9" t="s">
        <v>1089</v>
      </c>
      <c r="U1352" s="10">
        <v>3750</v>
      </c>
      <c r="V1352" s="10"/>
      <c r="W1352" s="10"/>
      <c r="X1352" s="10">
        <v>3750</v>
      </c>
    </row>
    <row r="1353" spans="9:24" x14ac:dyDescent="0.2">
      <c r="I1353" t="str">
        <f>IFERROR(IF(VLOOKUP(A1353,'Resources Final'!B:F,5,FALSE)=0,"",VLOOKUP(A1353,'Resources Final'!B:F,5,FALSE)),"")</f>
        <v/>
      </c>
      <c r="T1353" s="9" t="s">
        <v>1927</v>
      </c>
      <c r="U1353" s="10">
        <v>3750</v>
      </c>
      <c r="V1353" s="10"/>
      <c r="W1353" s="10"/>
      <c r="X1353" s="10">
        <v>3750</v>
      </c>
    </row>
    <row r="1354" spans="9:24" x14ac:dyDescent="0.2">
      <c r="I1354" t="str">
        <f>IFERROR(IF(VLOOKUP(A1354,'Resources Final'!B:F,5,FALSE)=0,"",VLOOKUP(A1354,'Resources Final'!B:F,5,FALSE)),"")</f>
        <v/>
      </c>
      <c r="T1354" s="9" t="s">
        <v>1090</v>
      </c>
      <c r="U1354" s="10">
        <v>3750</v>
      </c>
      <c r="V1354" s="10"/>
      <c r="W1354" s="10"/>
      <c r="X1354" s="10">
        <v>3750</v>
      </c>
    </row>
    <row r="1355" spans="9:24" x14ac:dyDescent="0.2">
      <c r="I1355" t="str">
        <f>IFERROR(IF(VLOOKUP(A1355,'Resources Final'!B:F,5,FALSE)=0,"",VLOOKUP(A1355,'Resources Final'!B:F,5,FALSE)),"")</f>
        <v/>
      </c>
      <c r="T1355" s="9" t="s">
        <v>1762</v>
      </c>
      <c r="U1355" s="10">
        <v>3750</v>
      </c>
      <c r="V1355" s="10"/>
      <c r="W1355" s="10"/>
      <c r="X1355" s="10">
        <v>3750</v>
      </c>
    </row>
    <row r="1356" spans="9:24" x14ac:dyDescent="0.2">
      <c r="I1356" t="str">
        <f>IFERROR(IF(VLOOKUP(A1356,'Resources Final'!B:F,5,FALSE)=0,"",VLOOKUP(A1356,'Resources Final'!B:F,5,FALSE)),"")</f>
        <v/>
      </c>
      <c r="T1356" s="9" t="s">
        <v>1657</v>
      </c>
      <c r="U1356" s="10">
        <v>3750</v>
      </c>
      <c r="V1356" s="10"/>
      <c r="W1356" s="10"/>
      <c r="X1356" s="10">
        <v>3750</v>
      </c>
    </row>
    <row r="1357" spans="9:24" x14ac:dyDescent="0.2">
      <c r="I1357" t="str">
        <f>IFERROR(IF(VLOOKUP(A1357,'Resources Final'!B:F,5,FALSE)=0,"",VLOOKUP(A1357,'Resources Final'!B:F,5,FALSE)),"")</f>
        <v/>
      </c>
      <c r="T1357" s="9" t="s">
        <v>1763</v>
      </c>
      <c r="U1357" s="10">
        <v>3750</v>
      </c>
      <c r="V1357" s="10"/>
      <c r="W1357" s="10"/>
      <c r="X1357" s="10">
        <v>3750</v>
      </c>
    </row>
    <row r="1358" spans="9:24" x14ac:dyDescent="0.2">
      <c r="I1358" t="str">
        <f>IFERROR(IF(VLOOKUP(A1358,'Resources Final'!B:F,5,FALSE)=0,"",VLOOKUP(A1358,'Resources Final'!B:F,5,FALSE)),"")</f>
        <v/>
      </c>
      <c r="T1358" s="9" t="s">
        <v>1795</v>
      </c>
      <c r="U1358" s="10">
        <v>3750</v>
      </c>
      <c r="V1358" s="10"/>
      <c r="W1358" s="10"/>
      <c r="X1358" s="10">
        <v>3750</v>
      </c>
    </row>
    <row r="1359" spans="9:24" x14ac:dyDescent="0.2">
      <c r="I1359" t="str">
        <f>IFERROR(IF(VLOOKUP(A1359,'Resources Final'!B:F,5,FALSE)=0,"",VLOOKUP(A1359,'Resources Final'!B:F,5,FALSE)),"")</f>
        <v/>
      </c>
      <c r="T1359" s="9" t="s">
        <v>1765</v>
      </c>
      <c r="U1359" s="10">
        <v>3750</v>
      </c>
      <c r="V1359" s="10"/>
      <c r="W1359" s="10"/>
      <c r="X1359" s="10">
        <v>3750</v>
      </c>
    </row>
    <row r="1360" spans="9:24" x14ac:dyDescent="0.2">
      <c r="I1360" t="str">
        <f>IFERROR(IF(VLOOKUP(A1360,'Resources Final'!B:F,5,FALSE)=0,"",VLOOKUP(A1360,'Resources Final'!B:F,5,FALSE)),"")</f>
        <v/>
      </c>
      <c r="T1360" s="9" t="s">
        <v>1091</v>
      </c>
      <c r="U1360" s="10">
        <v>3750</v>
      </c>
      <c r="V1360" s="10"/>
      <c r="W1360" s="10"/>
      <c r="X1360" s="10">
        <v>3750</v>
      </c>
    </row>
    <row r="1361" spans="9:24" x14ac:dyDescent="0.2">
      <c r="I1361" t="str">
        <f>IFERROR(IF(VLOOKUP(A1361,'Resources Final'!B:F,5,FALSE)=0,"",VLOOKUP(A1361,'Resources Final'!B:F,5,FALSE)),"")</f>
        <v/>
      </c>
      <c r="T1361" s="9" t="s">
        <v>1769</v>
      </c>
      <c r="U1361" s="10">
        <v>3750</v>
      </c>
      <c r="V1361" s="10"/>
      <c r="W1361" s="10"/>
      <c r="X1361" s="10">
        <v>3750</v>
      </c>
    </row>
    <row r="1362" spans="9:24" x14ac:dyDescent="0.2">
      <c r="I1362" t="str">
        <f>IFERROR(IF(VLOOKUP(A1362,'Resources Final'!B:F,5,FALSE)=0,"",VLOOKUP(A1362,'Resources Final'!B:F,5,FALSE)),"")</f>
        <v/>
      </c>
      <c r="T1362" s="9" t="s">
        <v>1934</v>
      </c>
      <c r="U1362" s="10">
        <v>3750</v>
      </c>
      <c r="V1362" s="10"/>
      <c r="W1362" s="10"/>
      <c r="X1362" s="10">
        <v>3750</v>
      </c>
    </row>
    <row r="1363" spans="9:24" x14ac:dyDescent="0.2">
      <c r="I1363" t="str">
        <f>IFERROR(IF(VLOOKUP(A1363,'Resources Final'!B:F,5,FALSE)=0,"",VLOOKUP(A1363,'Resources Final'!B:F,5,FALSE)),"")</f>
        <v/>
      </c>
      <c r="T1363" s="9" t="s">
        <v>1778</v>
      </c>
      <c r="U1363" s="10">
        <v>3750</v>
      </c>
      <c r="V1363" s="10"/>
      <c r="W1363" s="10"/>
      <c r="X1363" s="10">
        <v>3750</v>
      </c>
    </row>
    <row r="1364" spans="9:24" x14ac:dyDescent="0.2">
      <c r="I1364" t="str">
        <f>IFERROR(IF(VLOOKUP(A1364,'Resources Final'!B:F,5,FALSE)=0,"",VLOOKUP(A1364,'Resources Final'!B:F,5,FALSE)),"")</f>
        <v/>
      </c>
      <c r="T1364" s="9" t="s">
        <v>1790</v>
      </c>
      <c r="U1364" s="10">
        <v>3750</v>
      </c>
      <c r="V1364" s="10"/>
      <c r="W1364" s="10"/>
      <c r="X1364" s="10">
        <v>3750</v>
      </c>
    </row>
    <row r="1365" spans="9:24" x14ac:dyDescent="0.2">
      <c r="I1365" t="str">
        <f>IFERROR(IF(VLOOKUP(A1365,'Resources Final'!B:F,5,FALSE)=0,"",VLOOKUP(A1365,'Resources Final'!B:F,5,FALSE)),"")</f>
        <v/>
      </c>
      <c r="T1365" s="9" t="s">
        <v>1779</v>
      </c>
      <c r="U1365" s="10">
        <v>3750</v>
      </c>
      <c r="V1365" s="10"/>
      <c r="W1365" s="10"/>
      <c r="X1365" s="10">
        <v>3750</v>
      </c>
    </row>
    <row r="1366" spans="9:24" x14ac:dyDescent="0.2">
      <c r="I1366" t="str">
        <f>IFERROR(IF(VLOOKUP(A1366,'Resources Final'!B:F,5,FALSE)=0,"",VLOOKUP(A1366,'Resources Final'!B:F,5,FALSE)),"")</f>
        <v/>
      </c>
      <c r="T1366" s="9" t="s">
        <v>1794</v>
      </c>
      <c r="U1366" s="10">
        <v>3750</v>
      </c>
      <c r="V1366" s="10"/>
      <c r="W1366" s="10"/>
      <c r="X1366" s="10">
        <v>3750</v>
      </c>
    </row>
    <row r="1367" spans="9:24" x14ac:dyDescent="0.2">
      <c r="I1367" t="str">
        <f>IFERROR(IF(VLOOKUP(A1367,'Resources Final'!B:F,5,FALSE)=0,"",VLOOKUP(A1367,'Resources Final'!B:F,5,FALSE)),"")</f>
        <v/>
      </c>
      <c r="T1367" s="9" t="s">
        <v>1782</v>
      </c>
      <c r="U1367" s="10">
        <v>3750</v>
      </c>
      <c r="V1367" s="10"/>
      <c r="W1367" s="10"/>
      <c r="X1367" s="10">
        <v>3750</v>
      </c>
    </row>
    <row r="1368" spans="9:24" x14ac:dyDescent="0.2">
      <c r="I1368" t="str">
        <f>IFERROR(IF(VLOOKUP(A1368,'Resources Final'!B:F,5,FALSE)=0,"",VLOOKUP(A1368,'Resources Final'!B:F,5,FALSE)),"")</f>
        <v/>
      </c>
      <c r="T1368" s="9" t="s">
        <v>1797</v>
      </c>
      <c r="U1368" s="10">
        <v>3750</v>
      </c>
      <c r="V1368" s="10"/>
      <c r="W1368" s="10"/>
      <c r="X1368" s="10">
        <v>3750</v>
      </c>
    </row>
    <row r="1369" spans="9:24" x14ac:dyDescent="0.2">
      <c r="I1369" t="str">
        <f>IFERROR(IF(VLOOKUP(A1369,'Resources Final'!B:F,5,FALSE)=0,"",VLOOKUP(A1369,'Resources Final'!B:F,5,FALSE)),"")</f>
        <v/>
      </c>
      <c r="T1369" s="9" t="s">
        <v>1783</v>
      </c>
      <c r="U1369" s="10">
        <v>3750</v>
      </c>
      <c r="V1369" s="10"/>
      <c r="W1369" s="10"/>
      <c r="X1369" s="10">
        <v>3750</v>
      </c>
    </row>
    <row r="1370" spans="9:24" x14ac:dyDescent="0.2">
      <c r="I1370" t="str">
        <f>IFERROR(IF(VLOOKUP(A1370,'Resources Final'!B:F,5,FALSE)=0,"",VLOOKUP(A1370,'Resources Final'!B:F,5,FALSE)),"")</f>
        <v/>
      </c>
      <c r="T1370" s="9" t="s">
        <v>1496</v>
      </c>
      <c r="U1370" s="10">
        <v>3750</v>
      </c>
      <c r="V1370" s="10"/>
      <c r="W1370" s="10"/>
      <c r="X1370" s="10">
        <v>3750</v>
      </c>
    </row>
    <row r="1371" spans="9:24" x14ac:dyDescent="0.2">
      <c r="I1371" t="str">
        <f>IFERROR(IF(VLOOKUP(A1371,'Resources Final'!B:F,5,FALSE)=0,"",VLOOKUP(A1371,'Resources Final'!B:F,5,FALSE)),"")</f>
        <v/>
      </c>
      <c r="T1371" s="9" t="s">
        <v>1784</v>
      </c>
      <c r="U1371" s="10">
        <v>3750</v>
      </c>
      <c r="V1371" s="10"/>
      <c r="W1371" s="10"/>
      <c r="X1371" s="10">
        <v>3750</v>
      </c>
    </row>
    <row r="1372" spans="9:24" x14ac:dyDescent="0.2">
      <c r="I1372" t="str">
        <f>IFERROR(IF(VLOOKUP(A1372,'Resources Final'!B:F,5,FALSE)=0,"",VLOOKUP(A1372,'Resources Final'!B:F,5,FALSE)),"")</f>
        <v/>
      </c>
      <c r="T1372" s="9" t="s">
        <v>1092</v>
      </c>
      <c r="U1372" s="10">
        <v>3750</v>
      </c>
      <c r="V1372" s="10"/>
      <c r="W1372" s="10"/>
      <c r="X1372" s="10">
        <v>3750</v>
      </c>
    </row>
    <row r="1373" spans="9:24" x14ac:dyDescent="0.2">
      <c r="I1373" t="str">
        <f>IFERROR(IF(VLOOKUP(A1373,'Resources Final'!B:F,5,FALSE)=0,"",VLOOKUP(A1373,'Resources Final'!B:F,5,FALSE)),"")</f>
        <v/>
      </c>
      <c r="T1373" s="9" t="s">
        <v>1785</v>
      </c>
      <c r="U1373" s="10">
        <v>3750</v>
      </c>
      <c r="V1373" s="10"/>
      <c r="W1373" s="10"/>
      <c r="X1373" s="10">
        <v>3750</v>
      </c>
    </row>
    <row r="1374" spans="9:24" x14ac:dyDescent="0.2">
      <c r="I1374" t="str">
        <f>IFERROR(IF(VLOOKUP(A1374,'Resources Final'!B:F,5,FALSE)=0,"",VLOOKUP(A1374,'Resources Final'!B:F,5,FALSE)),"")</f>
        <v/>
      </c>
      <c r="T1374" s="9" t="s">
        <v>1932</v>
      </c>
      <c r="U1374" s="10">
        <v>3750</v>
      </c>
      <c r="V1374" s="10"/>
      <c r="W1374" s="10"/>
      <c r="X1374" s="10">
        <v>3750</v>
      </c>
    </row>
    <row r="1375" spans="9:24" x14ac:dyDescent="0.2">
      <c r="I1375" t="str">
        <f>IFERROR(IF(VLOOKUP(A1375,'Resources Final'!B:F,5,FALSE)=0,"",VLOOKUP(A1375,'Resources Final'!B:F,5,FALSE)),"")</f>
        <v/>
      </c>
      <c r="T1375" s="9" t="s">
        <v>1786</v>
      </c>
      <c r="U1375" s="10">
        <v>3750</v>
      </c>
      <c r="V1375" s="10"/>
      <c r="W1375" s="10"/>
      <c r="X1375" s="10">
        <v>3750</v>
      </c>
    </row>
    <row r="1376" spans="9:24" x14ac:dyDescent="0.2">
      <c r="I1376" t="str">
        <f>IFERROR(IF(VLOOKUP(A1376,'Resources Final'!B:F,5,FALSE)=0,"",VLOOKUP(A1376,'Resources Final'!B:F,5,FALSE)),"")</f>
        <v/>
      </c>
      <c r="T1376" s="9" t="s">
        <v>1935</v>
      </c>
      <c r="U1376" s="10">
        <v>3750</v>
      </c>
      <c r="V1376" s="10"/>
      <c r="W1376" s="10"/>
      <c r="X1376" s="10">
        <v>3750</v>
      </c>
    </row>
    <row r="1377" spans="9:24" x14ac:dyDescent="0.2">
      <c r="I1377" t="str">
        <f>IFERROR(IF(VLOOKUP(A1377,'Resources Final'!B:F,5,FALSE)=0,"",VLOOKUP(A1377,'Resources Final'!B:F,5,FALSE)),"")</f>
        <v/>
      </c>
      <c r="T1377" s="9" t="s">
        <v>1787</v>
      </c>
      <c r="U1377" s="10">
        <v>3750</v>
      </c>
      <c r="V1377" s="10"/>
      <c r="W1377" s="10"/>
      <c r="X1377" s="10">
        <v>3750</v>
      </c>
    </row>
    <row r="1378" spans="9:24" x14ac:dyDescent="0.2">
      <c r="I1378" t="str">
        <f>IFERROR(IF(VLOOKUP(A1378,'Resources Final'!B:F,5,FALSE)=0,"",VLOOKUP(A1378,'Resources Final'!B:F,5,FALSE)),"")</f>
        <v/>
      </c>
      <c r="T1378" s="9" t="s">
        <v>1088</v>
      </c>
      <c r="U1378" s="10">
        <v>3750</v>
      </c>
      <c r="V1378" s="10"/>
      <c r="W1378" s="10"/>
      <c r="X1378" s="10">
        <v>3750</v>
      </c>
    </row>
    <row r="1379" spans="9:24" x14ac:dyDescent="0.2">
      <c r="I1379" t="str">
        <f>IFERROR(IF(VLOOKUP(A1379,'Resources Final'!B:F,5,FALSE)=0,"",VLOOKUP(A1379,'Resources Final'!B:F,5,FALSE)),"")</f>
        <v/>
      </c>
      <c r="T1379" s="9" t="s">
        <v>1659</v>
      </c>
      <c r="U1379" s="10">
        <v>3750</v>
      </c>
      <c r="V1379" s="10"/>
      <c r="W1379" s="10"/>
      <c r="X1379" s="10">
        <v>3750</v>
      </c>
    </row>
    <row r="1380" spans="9:24" x14ac:dyDescent="0.2">
      <c r="I1380" t="str">
        <f>IFERROR(IF(VLOOKUP(A1380,'Resources Final'!B:F,5,FALSE)=0,"",VLOOKUP(A1380,'Resources Final'!B:F,5,FALSE)),"")</f>
        <v/>
      </c>
      <c r="T1380" s="9" t="s">
        <v>561</v>
      </c>
      <c r="U1380" s="10">
        <v>3750</v>
      </c>
      <c r="V1380" s="10"/>
      <c r="W1380" s="10"/>
      <c r="X1380" s="10">
        <v>3750</v>
      </c>
    </row>
    <row r="1381" spans="9:24" x14ac:dyDescent="0.2">
      <c r="I1381" t="str">
        <f>IFERROR(IF(VLOOKUP(A1381,'Resources Final'!B:F,5,FALSE)=0,"",VLOOKUP(A1381,'Resources Final'!B:F,5,FALSE)),"")</f>
        <v/>
      </c>
      <c r="T1381" s="9" t="s">
        <v>921</v>
      </c>
      <c r="U1381" s="10">
        <v>3750</v>
      </c>
      <c r="V1381" s="10"/>
      <c r="W1381" s="10"/>
      <c r="X1381" s="10">
        <v>3750</v>
      </c>
    </row>
    <row r="1382" spans="9:24" x14ac:dyDescent="0.2">
      <c r="I1382" t="str">
        <f>IFERROR(IF(VLOOKUP(A1382,'Resources Final'!B:F,5,FALSE)=0,"",VLOOKUP(A1382,'Resources Final'!B:F,5,FALSE)),"")</f>
        <v/>
      </c>
      <c r="T1382" s="9" t="s">
        <v>916</v>
      </c>
      <c r="U1382" s="10">
        <v>3750</v>
      </c>
      <c r="V1382" s="10"/>
      <c r="W1382" s="10"/>
      <c r="X1382" s="10">
        <v>3750</v>
      </c>
    </row>
    <row r="1383" spans="9:24" x14ac:dyDescent="0.2">
      <c r="I1383" t="str">
        <f>IFERROR(IF(VLOOKUP(A1383,'Resources Final'!B:F,5,FALSE)=0,"",VLOOKUP(A1383,'Resources Final'!B:F,5,FALSE)),"")</f>
        <v/>
      </c>
      <c r="T1383" s="9" t="s">
        <v>86</v>
      </c>
      <c r="U1383" s="10">
        <v>3750</v>
      </c>
      <c r="V1383" s="10"/>
      <c r="W1383" s="10"/>
      <c r="X1383" s="10">
        <v>3750</v>
      </c>
    </row>
    <row r="1384" spans="9:24" x14ac:dyDescent="0.2">
      <c r="I1384" t="str">
        <f>IFERROR(IF(VLOOKUP(A1384,'Resources Final'!B:F,5,FALSE)=0,"",VLOOKUP(A1384,'Resources Final'!B:F,5,FALSE)),"")</f>
        <v/>
      </c>
      <c r="T1384" s="9" t="s">
        <v>320</v>
      </c>
      <c r="U1384" s="10">
        <v>3750</v>
      </c>
      <c r="V1384" s="10"/>
      <c r="W1384" s="10"/>
      <c r="X1384" s="10">
        <v>3750</v>
      </c>
    </row>
    <row r="1385" spans="9:24" x14ac:dyDescent="0.2">
      <c r="I1385" t="str">
        <f>IFERROR(IF(VLOOKUP(A1385,'Resources Final'!B:F,5,FALSE)=0,"",VLOOKUP(A1385,'Resources Final'!B:F,5,FALSE)),"")</f>
        <v/>
      </c>
      <c r="T1385" s="9" t="s">
        <v>87</v>
      </c>
      <c r="U1385" s="10">
        <v>3750</v>
      </c>
      <c r="V1385" s="10"/>
      <c r="W1385" s="10"/>
      <c r="X1385" s="10">
        <v>3750</v>
      </c>
    </row>
    <row r="1386" spans="9:24" x14ac:dyDescent="0.2">
      <c r="I1386" t="str">
        <f>IFERROR(IF(VLOOKUP(A1386,'Resources Final'!B:F,5,FALSE)=0,"",VLOOKUP(A1386,'Resources Final'!B:F,5,FALSE)),"")</f>
        <v/>
      </c>
      <c r="T1386" s="9" t="s">
        <v>913</v>
      </c>
      <c r="U1386" s="10">
        <v>3750</v>
      </c>
      <c r="V1386" s="10"/>
      <c r="W1386" s="10"/>
      <c r="X1386" s="10">
        <v>3750</v>
      </c>
    </row>
    <row r="1387" spans="9:24" x14ac:dyDescent="0.2">
      <c r="I1387" t="str">
        <f>IFERROR(IF(VLOOKUP(A1387,'Resources Final'!B:F,5,FALSE)=0,"",VLOOKUP(A1387,'Resources Final'!B:F,5,FALSE)),"")</f>
        <v/>
      </c>
      <c r="T1387" s="9" t="s">
        <v>89</v>
      </c>
      <c r="U1387" s="10">
        <v>3750</v>
      </c>
      <c r="V1387" s="10"/>
      <c r="W1387" s="10"/>
      <c r="X1387" s="10">
        <v>3750</v>
      </c>
    </row>
    <row r="1388" spans="9:24" x14ac:dyDescent="0.2">
      <c r="I1388" t="str">
        <f>IFERROR(IF(VLOOKUP(A1388,'Resources Final'!B:F,5,FALSE)=0,"",VLOOKUP(A1388,'Resources Final'!B:F,5,FALSE)),"")</f>
        <v/>
      </c>
      <c r="T1388" s="9" t="s">
        <v>918</v>
      </c>
      <c r="U1388" s="10">
        <v>3750</v>
      </c>
      <c r="V1388" s="10"/>
      <c r="W1388" s="10"/>
      <c r="X1388" s="10">
        <v>3750</v>
      </c>
    </row>
    <row r="1389" spans="9:24" x14ac:dyDescent="0.2">
      <c r="I1389" t="str">
        <f>IFERROR(IF(VLOOKUP(A1389,'Resources Final'!B:F,5,FALSE)=0,"",VLOOKUP(A1389,'Resources Final'!B:F,5,FALSE)),"")</f>
        <v/>
      </c>
      <c r="T1389" s="9" t="s">
        <v>90</v>
      </c>
      <c r="U1389" s="10">
        <v>3750</v>
      </c>
      <c r="V1389" s="10"/>
      <c r="W1389" s="10"/>
      <c r="X1389" s="10">
        <v>3750</v>
      </c>
    </row>
    <row r="1390" spans="9:24" x14ac:dyDescent="0.2">
      <c r="I1390" t="str">
        <f>IFERROR(IF(VLOOKUP(A1390,'Resources Final'!B:F,5,FALSE)=0,"",VLOOKUP(A1390,'Resources Final'!B:F,5,FALSE)),"")</f>
        <v/>
      </c>
      <c r="T1390" s="9" t="s">
        <v>568</v>
      </c>
      <c r="U1390" s="10">
        <v>3750</v>
      </c>
      <c r="V1390" s="10"/>
      <c r="W1390" s="10"/>
      <c r="X1390" s="10">
        <v>3750</v>
      </c>
    </row>
    <row r="1391" spans="9:24" x14ac:dyDescent="0.2">
      <c r="I1391" t="str">
        <f>IFERROR(IF(VLOOKUP(A1391,'Resources Final'!B:F,5,FALSE)=0,"",VLOOKUP(A1391,'Resources Final'!B:F,5,FALSE)),"")</f>
        <v/>
      </c>
      <c r="T1391" s="9" t="s">
        <v>92</v>
      </c>
      <c r="U1391" s="10">
        <v>3750</v>
      </c>
      <c r="V1391" s="10"/>
      <c r="W1391" s="10"/>
      <c r="X1391" s="10">
        <v>3750</v>
      </c>
    </row>
    <row r="1392" spans="9:24" x14ac:dyDescent="0.2">
      <c r="I1392" t="str">
        <f>IFERROR(IF(VLOOKUP(A1392,'Resources Final'!B:F,5,FALSE)=0,"",VLOOKUP(A1392,'Resources Final'!B:F,5,FALSE)),"")</f>
        <v/>
      </c>
      <c r="T1392" s="9" t="s">
        <v>81</v>
      </c>
      <c r="U1392" s="10">
        <v>3750</v>
      </c>
      <c r="V1392" s="10"/>
      <c r="W1392" s="10"/>
      <c r="X1392" s="10">
        <v>3750</v>
      </c>
    </row>
    <row r="1393" spans="9:24" x14ac:dyDescent="0.2">
      <c r="I1393" t="str">
        <f>IFERROR(IF(VLOOKUP(A1393,'Resources Final'!B:F,5,FALSE)=0,"",VLOOKUP(A1393,'Resources Final'!B:F,5,FALSE)),"")</f>
        <v/>
      </c>
      <c r="T1393" s="9" t="s">
        <v>93</v>
      </c>
      <c r="U1393" s="10">
        <v>3750</v>
      </c>
      <c r="V1393" s="10"/>
      <c r="W1393" s="10"/>
      <c r="X1393" s="10">
        <v>3750</v>
      </c>
    </row>
    <row r="1394" spans="9:24" x14ac:dyDescent="0.2">
      <c r="I1394" t="str">
        <f>IFERROR(IF(VLOOKUP(A1394,'Resources Final'!B:F,5,FALSE)=0,"",VLOOKUP(A1394,'Resources Final'!B:F,5,FALSE)),"")</f>
        <v/>
      </c>
      <c r="T1394" s="9" t="s">
        <v>563</v>
      </c>
      <c r="U1394" s="10">
        <v>3750</v>
      </c>
      <c r="V1394" s="10"/>
      <c r="W1394" s="10"/>
      <c r="X1394" s="10">
        <v>3750</v>
      </c>
    </row>
    <row r="1395" spans="9:24" x14ac:dyDescent="0.2">
      <c r="I1395" t="str">
        <f>IFERROR(IF(VLOOKUP(A1395,'Resources Final'!B:F,5,FALSE)=0,"",VLOOKUP(A1395,'Resources Final'!B:F,5,FALSE)),"")</f>
        <v/>
      </c>
      <c r="T1395" s="9" t="s">
        <v>80</v>
      </c>
      <c r="U1395" s="10">
        <v>3750</v>
      </c>
      <c r="V1395" s="10"/>
      <c r="W1395" s="10"/>
      <c r="X1395" s="10">
        <v>3750</v>
      </c>
    </row>
    <row r="1396" spans="9:24" x14ac:dyDescent="0.2">
      <c r="I1396" t="str">
        <f>IFERROR(IF(VLOOKUP(A1396,'Resources Final'!B:F,5,FALSE)=0,"",VLOOKUP(A1396,'Resources Final'!B:F,5,FALSE)),"")</f>
        <v/>
      </c>
      <c r="T1396" s="9" t="s">
        <v>915</v>
      </c>
      <c r="U1396" s="10">
        <v>3750</v>
      </c>
      <c r="V1396" s="10"/>
      <c r="W1396" s="10"/>
      <c r="X1396" s="10">
        <v>3750</v>
      </c>
    </row>
    <row r="1397" spans="9:24" x14ac:dyDescent="0.2">
      <c r="I1397" t="str">
        <f>IFERROR(IF(VLOOKUP(A1397,'Resources Final'!B:F,5,FALSE)=0,"",VLOOKUP(A1397,'Resources Final'!B:F,5,FALSE)),"")</f>
        <v/>
      </c>
      <c r="T1397" s="9" t="s">
        <v>99</v>
      </c>
      <c r="U1397" s="10">
        <v>3750</v>
      </c>
      <c r="V1397" s="10"/>
      <c r="W1397" s="10"/>
      <c r="X1397" s="10">
        <v>3750</v>
      </c>
    </row>
    <row r="1398" spans="9:24" x14ac:dyDescent="0.2">
      <c r="I1398" t="str">
        <f>IFERROR(IF(VLOOKUP(A1398,'Resources Final'!B:F,5,FALSE)=0,"",VLOOKUP(A1398,'Resources Final'!B:F,5,FALSE)),"")</f>
        <v/>
      </c>
      <c r="T1398" s="9" t="s">
        <v>917</v>
      </c>
      <c r="U1398" s="10">
        <v>3750</v>
      </c>
      <c r="V1398" s="10"/>
      <c r="W1398" s="10"/>
      <c r="X1398" s="10">
        <v>3750</v>
      </c>
    </row>
    <row r="1399" spans="9:24" x14ac:dyDescent="0.2">
      <c r="I1399" t="str">
        <f>IFERROR(IF(VLOOKUP(A1399,'Resources Final'!B:F,5,FALSE)=0,"",VLOOKUP(A1399,'Resources Final'!B:F,5,FALSE)),"")</f>
        <v/>
      </c>
      <c r="T1399" s="9" t="s">
        <v>82</v>
      </c>
      <c r="U1399" s="10">
        <v>3750</v>
      </c>
      <c r="V1399" s="10"/>
      <c r="W1399" s="10"/>
      <c r="X1399" s="10">
        <v>3750</v>
      </c>
    </row>
    <row r="1400" spans="9:24" x14ac:dyDescent="0.2">
      <c r="I1400" t="str">
        <f>IFERROR(IF(VLOOKUP(A1400,'Resources Final'!B:F,5,FALSE)=0,"",VLOOKUP(A1400,'Resources Final'!B:F,5,FALSE)),"")</f>
        <v/>
      </c>
      <c r="T1400" s="9" t="s">
        <v>920</v>
      </c>
      <c r="U1400" s="10">
        <v>3750</v>
      </c>
      <c r="V1400" s="10"/>
      <c r="W1400" s="10"/>
      <c r="X1400" s="10">
        <v>3750</v>
      </c>
    </row>
    <row r="1401" spans="9:24" x14ac:dyDescent="0.2">
      <c r="I1401" t="str">
        <f>IFERROR(IF(VLOOKUP(A1401,'Resources Final'!B:F,5,FALSE)=0,"",VLOOKUP(A1401,'Resources Final'!B:F,5,FALSE)),"")</f>
        <v/>
      </c>
      <c r="T1401" s="9" t="s">
        <v>560</v>
      </c>
      <c r="U1401" s="10">
        <v>3750</v>
      </c>
      <c r="V1401" s="10"/>
      <c r="W1401" s="10"/>
      <c r="X1401" s="10">
        <v>3750</v>
      </c>
    </row>
    <row r="1402" spans="9:24" x14ac:dyDescent="0.2">
      <c r="I1402" t="str">
        <f>IFERROR(IF(VLOOKUP(A1402,'Resources Final'!B:F,5,FALSE)=0,"",VLOOKUP(A1402,'Resources Final'!B:F,5,FALSE)),"")</f>
        <v/>
      </c>
      <c r="T1402" s="9" t="s">
        <v>564</v>
      </c>
      <c r="U1402" s="10">
        <v>3750</v>
      </c>
      <c r="V1402" s="10"/>
      <c r="W1402" s="10"/>
      <c r="X1402" s="10">
        <v>3750</v>
      </c>
    </row>
    <row r="1403" spans="9:24" x14ac:dyDescent="0.2">
      <c r="I1403" t="str">
        <f>IFERROR(IF(VLOOKUP(A1403,'Resources Final'!B:F,5,FALSE)=0,"",VLOOKUP(A1403,'Resources Final'!B:F,5,FALSE)),"")</f>
        <v/>
      </c>
      <c r="T1403" s="9" t="s">
        <v>101</v>
      </c>
      <c r="U1403" s="10">
        <v>3750</v>
      </c>
      <c r="V1403" s="10"/>
      <c r="W1403" s="10"/>
      <c r="X1403" s="10">
        <v>3750</v>
      </c>
    </row>
    <row r="1404" spans="9:24" x14ac:dyDescent="0.2">
      <c r="I1404" t="str">
        <f>IFERROR(IF(VLOOKUP(A1404,'Resources Final'!B:F,5,FALSE)=0,"",VLOOKUP(A1404,'Resources Final'!B:F,5,FALSE)),"")</f>
        <v/>
      </c>
      <c r="T1404" s="9" t="s">
        <v>569</v>
      </c>
      <c r="U1404" s="10">
        <v>3750</v>
      </c>
      <c r="V1404" s="10"/>
      <c r="W1404" s="10"/>
      <c r="X1404" s="10">
        <v>3750</v>
      </c>
    </row>
    <row r="1405" spans="9:24" x14ac:dyDescent="0.2">
      <c r="I1405" t="str">
        <f>IFERROR(IF(VLOOKUP(A1405,'Resources Final'!B:F,5,FALSE)=0,"",VLOOKUP(A1405,'Resources Final'!B:F,5,FALSE)),"")</f>
        <v/>
      </c>
      <c r="T1405" s="9" t="s">
        <v>77</v>
      </c>
      <c r="U1405" s="10">
        <v>3750</v>
      </c>
      <c r="V1405" s="10"/>
      <c r="W1405" s="10"/>
      <c r="X1405" s="10">
        <v>3750</v>
      </c>
    </row>
    <row r="1406" spans="9:24" x14ac:dyDescent="0.2">
      <c r="I1406" t="str">
        <f>IFERROR(IF(VLOOKUP(A1406,'Resources Final'!B:F,5,FALSE)=0,"",VLOOKUP(A1406,'Resources Final'!B:F,5,FALSE)),"")</f>
        <v/>
      </c>
      <c r="T1406" s="9" t="s">
        <v>322</v>
      </c>
      <c r="U1406" s="10">
        <v>3750</v>
      </c>
      <c r="V1406" s="10"/>
      <c r="W1406" s="10"/>
      <c r="X1406" s="10">
        <v>3750</v>
      </c>
    </row>
    <row r="1407" spans="9:24" x14ac:dyDescent="0.2">
      <c r="I1407" t="str">
        <f>IFERROR(IF(VLOOKUP(A1407,'Resources Final'!B:F,5,FALSE)=0,"",VLOOKUP(A1407,'Resources Final'!B:F,5,FALSE)),"")</f>
        <v/>
      </c>
      <c r="T1407" s="9" t="s">
        <v>324</v>
      </c>
      <c r="U1407" s="10">
        <v>3750</v>
      </c>
      <c r="V1407" s="10"/>
      <c r="W1407" s="10"/>
      <c r="X1407" s="10">
        <v>3750</v>
      </c>
    </row>
    <row r="1408" spans="9:24" x14ac:dyDescent="0.2">
      <c r="I1408" t="str">
        <f>IFERROR(IF(VLOOKUP(A1408,'Resources Final'!B:F,5,FALSE)=0,"",VLOOKUP(A1408,'Resources Final'!B:F,5,FALSE)),"")</f>
        <v/>
      </c>
      <c r="T1408" s="9" t="s">
        <v>326</v>
      </c>
      <c r="U1408" s="10">
        <v>3750</v>
      </c>
      <c r="V1408" s="10"/>
      <c r="W1408" s="10"/>
      <c r="X1408" s="10">
        <v>3750</v>
      </c>
    </row>
    <row r="1409" spans="9:24" x14ac:dyDescent="0.2">
      <c r="I1409" t="str">
        <f>IFERROR(IF(VLOOKUP(A1409,'Resources Final'!B:F,5,FALSE)=0,"",VLOOKUP(A1409,'Resources Final'!B:F,5,FALSE)),"")</f>
        <v/>
      </c>
      <c r="T1409" s="9" t="s">
        <v>96</v>
      </c>
      <c r="U1409" s="10">
        <v>3750</v>
      </c>
      <c r="V1409" s="10"/>
      <c r="W1409" s="10"/>
      <c r="X1409" s="10">
        <v>3750</v>
      </c>
    </row>
    <row r="1410" spans="9:24" x14ac:dyDescent="0.2">
      <c r="I1410" t="str">
        <f>IFERROR(IF(VLOOKUP(A1410,'Resources Final'!B:F,5,FALSE)=0,"",VLOOKUP(A1410,'Resources Final'!B:F,5,FALSE)),"")</f>
        <v/>
      </c>
      <c r="T1410" s="9" t="s">
        <v>910</v>
      </c>
      <c r="U1410" s="10">
        <v>3750</v>
      </c>
      <c r="V1410" s="10"/>
      <c r="W1410" s="10"/>
      <c r="X1410" s="10">
        <v>3750</v>
      </c>
    </row>
    <row r="1411" spans="9:24" x14ac:dyDescent="0.2">
      <c r="I1411" t="str">
        <f>IFERROR(IF(VLOOKUP(A1411,'Resources Final'!B:F,5,FALSE)=0,"",VLOOKUP(A1411,'Resources Final'!B:F,5,FALSE)),"")</f>
        <v/>
      </c>
      <c r="T1411" s="9" t="s">
        <v>83</v>
      </c>
      <c r="U1411" s="10">
        <v>3750</v>
      </c>
      <c r="V1411" s="10"/>
      <c r="W1411" s="10"/>
      <c r="X1411" s="10">
        <v>3750</v>
      </c>
    </row>
    <row r="1412" spans="9:24" x14ac:dyDescent="0.2">
      <c r="I1412" t="str">
        <f>IFERROR(IF(VLOOKUP(A1412,'Resources Final'!B:F,5,FALSE)=0,"",VLOOKUP(A1412,'Resources Final'!B:F,5,FALSE)),"")</f>
        <v/>
      </c>
      <c r="T1412" s="9" t="s">
        <v>255</v>
      </c>
      <c r="U1412" s="10">
        <v>3718</v>
      </c>
      <c r="V1412" s="10"/>
      <c r="W1412" s="10"/>
      <c r="X1412" s="10">
        <v>3718</v>
      </c>
    </row>
    <row r="1413" spans="9:24" x14ac:dyDescent="0.2">
      <c r="I1413" t="str">
        <f>IFERROR(IF(VLOOKUP(A1413,'Resources Final'!B:F,5,FALSE)=0,"",VLOOKUP(A1413,'Resources Final'!B:F,5,FALSE)),"")</f>
        <v/>
      </c>
      <c r="T1413" s="9" t="s">
        <v>1514</v>
      </c>
      <c r="U1413" s="10">
        <v>3690</v>
      </c>
      <c r="V1413" s="10"/>
      <c r="W1413" s="10"/>
      <c r="X1413" s="10">
        <v>3690</v>
      </c>
    </row>
    <row r="1414" spans="9:24" x14ac:dyDescent="0.2">
      <c r="I1414" t="str">
        <f>IFERROR(IF(VLOOKUP(A1414,'Resources Final'!B:F,5,FALSE)=0,"",VLOOKUP(A1414,'Resources Final'!B:F,5,FALSE)),"")</f>
        <v/>
      </c>
      <c r="T1414" s="9" t="s">
        <v>3626</v>
      </c>
      <c r="U1414" s="10">
        <v>3600</v>
      </c>
      <c r="V1414" s="10"/>
      <c r="W1414" s="10"/>
      <c r="X1414" s="10">
        <v>3600</v>
      </c>
    </row>
    <row r="1415" spans="9:24" x14ac:dyDescent="0.2">
      <c r="I1415" t="str">
        <f>IFERROR(IF(VLOOKUP(A1415,'Resources Final'!B:F,5,FALSE)=0,"",VLOOKUP(A1415,'Resources Final'!B:F,5,FALSE)),"")</f>
        <v/>
      </c>
      <c r="T1415" s="9" t="s">
        <v>3231</v>
      </c>
      <c r="U1415" s="10">
        <v>3600</v>
      </c>
      <c r="V1415" s="10"/>
      <c r="W1415" s="10"/>
      <c r="X1415" s="10">
        <v>3600</v>
      </c>
    </row>
    <row r="1416" spans="9:24" x14ac:dyDescent="0.2">
      <c r="I1416" t="str">
        <f>IFERROR(IF(VLOOKUP(A1416,'Resources Final'!B:F,5,FALSE)=0,"",VLOOKUP(A1416,'Resources Final'!B:F,5,FALSE)),"")</f>
        <v/>
      </c>
      <c r="T1416" s="9" t="s">
        <v>4104</v>
      </c>
      <c r="U1416" s="10">
        <v>3600</v>
      </c>
      <c r="V1416" s="10"/>
      <c r="W1416" s="10"/>
      <c r="X1416" s="10">
        <v>3600</v>
      </c>
    </row>
    <row r="1417" spans="9:24" x14ac:dyDescent="0.2">
      <c r="I1417" t="str">
        <f>IFERROR(IF(VLOOKUP(A1417,'Resources Final'!B:F,5,FALSE)=0,"",VLOOKUP(A1417,'Resources Final'!B:F,5,FALSE)),"")</f>
        <v/>
      </c>
      <c r="T1417" s="9" t="s">
        <v>2968</v>
      </c>
      <c r="U1417" s="10">
        <v>3600</v>
      </c>
      <c r="V1417" s="10"/>
      <c r="W1417" s="10"/>
      <c r="X1417" s="10">
        <v>3600</v>
      </c>
    </row>
    <row r="1418" spans="9:24" x14ac:dyDescent="0.2">
      <c r="I1418" t="str">
        <f>IFERROR(IF(VLOOKUP(A1418,'Resources Final'!B:F,5,FALSE)=0,"",VLOOKUP(A1418,'Resources Final'!B:F,5,FALSE)),"")</f>
        <v/>
      </c>
      <c r="T1418" s="9" t="s">
        <v>3077</v>
      </c>
      <c r="U1418" s="10">
        <v>3600</v>
      </c>
      <c r="V1418" s="10"/>
      <c r="W1418" s="10"/>
      <c r="X1418" s="10">
        <v>3600</v>
      </c>
    </row>
    <row r="1419" spans="9:24" x14ac:dyDescent="0.2">
      <c r="I1419" t="str">
        <f>IFERROR(IF(VLOOKUP(A1419,'Resources Final'!B:F,5,FALSE)=0,"",VLOOKUP(A1419,'Resources Final'!B:F,5,FALSE)),"")</f>
        <v/>
      </c>
      <c r="T1419" s="9" t="s">
        <v>2972</v>
      </c>
      <c r="U1419" s="10">
        <v>3600</v>
      </c>
      <c r="V1419" s="10"/>
      <c r="W1419" s="10"/>
      <c r="X1419" s="10">
        <v>3600</v>
      </c>
    </row>
    <row r="1420" spans="9:24" x14ac:dyDescent="0.2">
      <c r="I1420" t="str">
        <f>IFERROR(IF(VLOOKUP(A1420,'Resources Final'!B:F,5,FALSE)=0,"",VLOOKUP(A1420,'Resources Final'!B:F,5,FALSE)),"")</f>
        <v/>
      </c>
      <c r="T1420" s="9" t="s">
        <v>3528</v>
      </c>
      <c r="U1420" s="10">
        <v>3600</v>
      </c>
      <c r="V1420" s="10"/>
      <c r="W1420" s="10"/>
      <c r="X1420" s="10">
        <v>3600</v>
      </c>
    </row>
    <row r="1421" spans="9:24" x14ac:dyDescent="0.2">
      <c r="I1421" t="str">
        <f>IFERROR(IF(VLOOKUP(A1421,'Resources Final'!B:F,5,FALSE)=0,"",VLOOKUP(A1421,'Resources Final'!B:F,5,FALSE)),"")</f>
        <v/>
      </c>
      <c r="T1421" s="9" t="s">
        <v>3156</v>
      </c>
      <c r="U1421" s="10">
        <v>3600</v>
      </c>
      <c r="V1421" s="10"/>
      <c r="W1421" s="10"/>
      <c r="X1421" s="10">
        <v>3600</v>
      </c>
    </row>
    <row r="1422" spans="9:24" x14ac:dyDescent="0.2">
      <c r="I1422" t="str">
        <f>IFERROR(IF(VLOOKUP(A1422,'Resources Final'!B:F,5,FALSE)=0,"",VLOOKUP(A1422,'Resources Final'!B:F,5,FALSE)),"")</f>
        <v/>
      </c>
      <c r="T1422" s="9" t="s">
        <v>3135</v>
      </c>
      <c r="U1422" s="10">
        <v>3600</v>
      </c>
      <c r="V1422" s="10"/>
      <c r="W1422" s="10"/>
      <c r="X1422" s="10">
        <v>3600</v>
      </c>
    </row>
    <row r="1423" spans="9:24" x14ac:dyDescent="0.2">
      <c r="I1423" t="str">
        <f>IFERROR(IF(VLOOKUP(A1423,'Resources Final'!B:F,5,FALSE)=0,"",VLOOKUP(A1423,'Resources Final'!B:F,5,FALSE)),"")</f>
        <v/>
      </c>
      <c r="T1423" s="9" t="s">
        <v>3148</v>
      </c>
      <c r="U1423" s="10">
        <v>3600</v>
      </c>
      <c r="V1423" s="10"/>
      <c r="W1423" s="10"/>
      <c r="X1423" s="10">
        <v>3600</v>
      </c>
    </row>
    <row r="1424" spans="9:24" x14ac:dyDescent="0.2">
      <c r="I1424" t="str">
        <f>IFERROR(IF(VLOOKUP(A1424,'Resources Final'!B:F,5,FALSE)=0,"",VLOOKUP(A1424,'Resources Final'!B:F,5,FALSE)),"")</f>
        <v/>
      </c>
      <c r="T1424" s="9" t="s">
        <v>3295</v>
      </c>
      <c r="U1424" s="10">
        <v>3600</v>
      </c>
      <c r="V1424" s="10"/>
      <c r="W1424" s="10"/>
      <c r="X1424" s="10">
        <v>3600</v>
      </c>
    </row>
    <row r="1425" spans="9:24" x14ac:dyDescent="0.2">
      <c r="I1425" t="str">
        <f>IFERROR(IF(VLOOKUP(A1425,'Resources Final'!B:F,5,FALSE)=0,"",VLOOKUP(A1425,'Resources Final'!B:F,5,FALSE)),"")</f>
        <v/>
      </c>
      <c r="T1425" s="9" t="s">
        <v>4039</v>
      </c>
      <c r="U1425" s="10">
        <v>3600</v>
      </c>
      <c r="V1425" s="10"/>
      <c r="W1425" s="10"/>
      <c r="X1425" s="10">
        <v>3600</v>
      </c>
    </row>
    <row r="1426" spans="9:24" x14ac:dyDescent="0.2">
      <c r="I1426" t="str">
        <f>IFERROR(IF(VLOOKUP(A1426,'Resources Final'!B:F,5,FALSE)=0,"",VLOOKUP(A1426,'Resources Final'!B:F,5,FALSE)),"")</f>
        <v/>
      </c>
      <c r="T1426" s="9" t="s">
        <v>3434</v>
      </c>
      <c r="U1426" s="10">
        <v>3600</v>
      </c>
      <c r="V1426" s="10"/>
      <c r="W1426" s="10"/>
      <c r="X1426" s="10">
        <v>3600</v>
      </c>
    </row>
    <row r="1427" spans="9:24" x14ac:dyDescent="0.2">
      <c r="I1427" t="str">
        <f>IFERROR(IF(VLOOKUP(A1427,'Resources Final'!B:F,5,FALSE)=0,"",VLOOKUP(A1427,'Resources Final'!B:F,5,FALSE)),"")</f>
        <v/>
      </c>
      <c r="T1427" s="9" t="s">
        <v>3711</v>
      </c>
      <c r="U1427" s="10">
        <v>3600</v>
      </c>
      <c r="V1427" s="10"/>
      <c r="W1427" s="10"/>
      <c r="X1427" s="10">
        <v>3600</v>
      </c>
    </row>
    <row r="1428" spans="9:24" x14ac:dyDescent="0.2">
      <c r="I1428" t="str">
        <f>IFERROR(IF(VLOOKUP(A1428,'Resources Final'!B:F,5,FALSE)=0,"",VLOOKUP(A1428,'Resources Final'!B:F,5,FALSE)),"")</f>
        <v/>
      </c>
      <c r="T1428" s="9" t="s">
        <v>3663</v>
      </c>
      <c r="U1428" s="10">
        <v>3600</v>
      </c>
      <c r="V1428" s="10"/>
      <c r="W1428" s="10"/>
      <c r="X1428" s="10">
        <v>3600</v>
      </c>
    </row>
    <row r="1429" spans="9:24" x14ac:dyDescent="0.2">
      <c r="I1429" t="str">
        <f>IFERROR(IF(VLOOKUP(A1429,'Resources Final'!B:F,5,FALSE)=0,"",VLOOKUP(A1429,'Resources Final'!B:F,5,FALSE)),"")</f>
        <v/>
      </c>
      <c r="T1429" s="9" t="s">
        <v>3926</v>
      </c>
      <c r="U1429" s="10">
        <v>3600</v>
      </c>
      <c r="V1429" s="10"/>
      <c r="W1429" s="10"/>
      <c r="X1429" s="10">
        <v>3600</v>
      </c>
    </row>
    <row r="1430" spans="9:24" x14ac:dyDescent="0.2">
      <c r="I1430" t="str">
        <f>IFERROR(IF(VLOOKUP(A1430,'Resources Final'!B:F,5,FALSE)=0,"",VLOOKUP(A1430,'Resources Final'!B:F,5,FALSE)),"")</f>
        <v/>
      </c>
      <c r="T1430" s="9" t="s">
        <v>3008</v>
      </c>
      <c r="U1430" s="10">
        <v>3600</v>
      </c>
      <c r="V1430" s="10"/>
      <c r="W1430" s="10"/>
      <c r="X1430" s="10">
        <v>3600</v>
      </c>
    </row>
    <row r="1431" spans="9:24" x14ac:dyDescent="0.2">
      <c r="I1431" t="str">
        <f>IFERROR(IF(VLOOKUP(A1431,'Resources Final'!B:F,5,FALSE)=0,"",VLOOKUP(A1431,'Resources Final'!B:F,5,FALSE)),"")</f>
        <v/>
      </c>
      <c r="T1431" s="9" t="s">
        <v>3655</v>
      </c>
      <c r="U1431" s="10">
        <v>3600</v>
      </c>
      <c r="V1431" s="10"/>
      <c r="W1431" s="10"/>
      <c r="X1431" s="10">
        <v>3600</v>
      </c>
    </row>
    <row r="1432" spans="9:24" x14ac:dyDescent="0.2">
      <c r="I1432" t="str">
        <f>IFERROR(IF(VLOOKUP(A1432,'Resources Final'!B:F,5,FALSE)=0,"",VLOOKUP(A1432,'Resources Final'!B:F,5,FALSE)),"")</f>
        <v/>
      </c>
      <c r="T1432" s="9" t="s">
        <v>3090</v>
      </c>
      <c r="U1432" s="10">
        <v>3600</v>
      </c>
      <c r="V1432" s="10"/>
      <c r="W1432" s="10"/>
      <c r="X1432" s="10">
        <v>3600</v>
      </c>
    </row>
    <row r="1433" spans="9:24" x14ac:dyDescent="0.2">
      <c r="I1433" t="str">
        <f>IFERROR(IF(VLOOKUP(A1433,'Resources Final'!B:F,5,FALSE)=0,"",VLOOKUP(A1433,'Resources Final'!B:F,5,FALSE)),"")</f>
        <v/>
      </c>
      <c r="T1433" s="9" t="s">
        <v>3635</v>
      </c>
      <c r="U1433" s="10">
        <v>3600</v>
      </c>
      <c r="V1433" s="10"/>
      <c r="W1433" s="10"/>
      <c r="X1433" s="10">
        <v>3600</v>
      </c>
    </row>
    <row r="1434" spans="9:24" x14ac:dyDescent="0.2">
      <c r="I1434" t="str">
        <f>IFERROR(IF(VLOOKUP(A1434,'Resources Final'!B:F,5,FALSE)=0,"",VLOOKUP(A1434,'Resources Final'!B:F,5,FALSE)),"")</f>
        <v/>
      </c>
      <c r="T1434" s="9" t="s">
        <v>3131</v>
      </c>
      <c r="U1434" s="10">
        <v>3600</v>
      </c>
      <c r="V1434" s="10"/>
      <c r="W1434" s="10"/>
      <c r="X1434" s="10">
        <v>3600</v>
      </c>
    </row>
    <row r="1435" spans="9:24" x14ac:dyDescent="0.2">
      <c r="I1435" t="str">
        <f>IFERROR(IF(VLOOKUP(A1435,'Resources Final'!B:F,5,FALSE)=0,"",VLOOKUP(A1435,'Resources Final'!B:F,5,FALSE)),"")</f>
        <v/>
      </c>
      <c r="T1435" s="9" t="s">
        <v>3660</v>
      </c>
      <c r="U1435" s="10">
        <v>3600</v>
      </c>
      <c r="V1435" s="10"/>
      <c r="W1435" s="10"/>
      <c r="X1435" s="10">
        <v>3600</v>
      </c>
    </row>
    <row r="1436" spans="9:24" x14ac:dyDescent="0.2">
      <c r="I1436" t="str">
        <f>IFERROR(IF(VLOOKUP(A1436,'Resources Final'!B:F,5,FALSE)=0,"",VLOOKUP(A1436,'Resources Final'!B:F,5,FALSE)),"")</f>
        <v/>
      </c>
      <c r="T1436" s="9" t="s">
        <v>3233</v>
      </c>
      <c r="U1436" s="10">
        <v>3600</v>
      </c>
      <c r="V1436" s="10"/>
      <c r="W1436" s="10"/>
      <c r="X1436" s="10">
        <v>3600</v>
      </c>
    </row>
    <row r="1437" spans="9:24" x14ac:dyDescent="0.2">
      <c r="I1437" t="str">
        <f>IFERROR(IF(VLOOKUP(A1437,'Resources Final'!B:F,5,FALSE)=0,"",VLOOKUP(A1437,'Resources Final'!B:F,5,FALSE)),"")</f>
        <v/>
      </c>
      <c r="T1437" s="9" t="s">
        <v>4062</v>
      </c>
      <c r="U1437" s="10">
        <v>3600</v>
      </c>
      <c r="V1437" s="10"/>
      <c r="W1437" s="10"/>
      <c r="X1437" s="10">
        <v>3600</v>
      </c>
    </row>
    <row r="1438" spans="9:24" x14ac:dyDescent="0.2">
      <c r="I1438" t="str">
        <f>IFERROR(IF(VLOOKUP(A1438,'Resources Final'!B:F,5,FALSE)=0,"",VLOOKUP(A1438,'Resources Final'!B:F,5,FALSE)),"")</f>
        <v/>
      </c>
      <c r="T1438" s="9" t="s">
        <v>3027</v>
      </c>
      <c r="U1438" s="10">
        <v>3600</v>
      </c>
      <c r="V1438" s="10"/>
      <c r="W1438" s="10"/>
      <c r="X1438" s="10">
        <v>3600</v>
      </c>
    </row>
    <row r="1439" spans="9:24" x14ac:dyDescent="0.2">
      <c r="I1439" t="str">
        <f>IFERROR(IF(VLOOKUP(A1439,'Resources Final'!B:F,5,FALSE)=0,"",VLOOKUP(A1439,'Resources Final'!B:F,5,FALSE)),"")</f>
        <v/>
      </c>
      <c r="T1439" s="9" t="s">
        <v>3307</v>
      </c>
      <c r="U1439" s="10">
        <v>3600</v>
      </c>
      <c r="V1439" s="10"/>
      <c r="W1439" s="10"/>
      <c r="X1439" s="10">
        <v>3600</v>
      </c>
    </row>
    <row r="1440" spans="9:24" x14ac:dyDescent="0.2">
      <c r="I1440" t="str">
        <f>IFERROR(IF(VLOOKUP(A1440,'Resources Final'!B:F,5,FALSE)=0,"",VLOOKUP(A1440,'Resources Final'!B:F,5,FALSE)),"")</f>
        <v/>
      </c>
      <c r="T1440" s="9" t="s">
        <v>4144</v>
      </c>
      <c r="U1440" s="10">
        <v>3600</v>
      </c>
      <c r="V1440" s="10"/>
      <c r="W1440" s="10"/>
      <c r="X1440" s="10">
        <v>3600</v>
      </c>
    </row>
    <row r="1441" spans="9:24" x14ac:dyDescent="0.2">
      <c r="I1441" t="str">
        <f>IFERROR(IF(VLOOKUP(A1441,'Resources Final'!B:F,5,FALSE)=0,"",VLOOKUP(A1441,'Resources Final'!B:F,5,FALSE)),"")</f>
        <v/>
      </c>
      <c r="T1441" s="9" t="s">
        <v>3936</v>
      </c>
      <c r="U1441" s="10">
        <v>3600</v>
      </c>
      <c r="V1441" s="10"/>
      <c r="W1441" s="10"/>
      <c r="X1441" s="10">
        <v>3600</v>
      </c>
    </row>
    <row r="1442" spans="9:24" x14ac:dyDescent="0.2">
      <c r="I1442" t="str">
        <f>IFERROR(IF(VLOOKUP(A1442,'Resources Final'!B:F,5,FALSE)=0,"",VLOOKUP(A1442,'Resources Final'!B:F,5,FALSE)),"")</f>
        <v/>
      </c>
      <c r="T1442" s="9" t="s">
        <v>3887</v>
      </c>
      <c r="U1442" s="10">
        <v>3600</v>
      </c>
      <c r="V1442" s="10"/>
      <c r="W1442" s="10"/>
      <c r="X1442" s="10">
        <v>3600</v>
      </c>
    </row>
    <row r="1443" spans="9:24" x14ac:dyDescent="0.2">
      <c r="I1443" t="str">
        <f>IFERROR(IF(VLOOKUP(A1443,'Resources Final'!B:F,5,FALSE)=0,"",VLOOKUP(A1443,'Resources Final'!B:F,5,FALSE)),"")</f>
        <v/>
      </c>
      <c r="T1443" s="9" t="s">
        <v>3081</v>
      </c>
      <c r="U1443" s="10">
        <v>3600</v>
      </c>
      <c r="V1443" s="10"/>
      <c r="W1443" s="10"/>
      <c r="X1443" s="10">
        <v>3600</v>
      </c>
    </row>
    <row r="1444" spans="9:24" x14ac:dyDescent="0.2">
      <c r="I1444" t="str">
        <f>IFERROR(IF(VLOOKUP(A1444,'Resources Final'!B:F,5,FALSE)=0,"",VLOOKUP(A1444,'Resources Final'!B:F,5,FALSE)),"")</f>
        <v/>
      </c>
      <c r="T1444" s="9" t="s">
        <v>3009</v>
      </c>
      <c r="U1444" s="10">
        <v>3600</v>
      </c>
      <c r="V1444" s="10"/>
      <c r="W1444" s="10"/>
      <c r="X1444" s="10">
        <v>3600</v>
      </c>
    </row>
    <row r="1445" spans="9:24" x14ac:dyDescent="0.2">
      <c r="I1445" t="str">
        <f>IFERROR(IF(VLOOKUP(A1445,'Resources Final'!B:F,5,FALSE)=0,"",VLOOKUP(A1445,'Resources Final'!B:F,5,FALSE)),"")</f>
        <v/>
      </c>
      <c r="T1445" s="9" t="s">
        <v>2361</v>
      </c>
      <c r="U1445" s="10">
        <v>3600</v>
      </c>
      <c r="V1445" s="10"/>
      <c r="W1445" s="10"/>
      <c r="X1445" s="10">
        <v>3600</v>
      </c>
    </row>
    <row r="1446" spans="9:24" x14ac:dyDescent="0.2">
      <c r="I1446" t="str">
        <f>IFERROR(IF(VLOOKUP(A1446,'Resources Final'!B:F,5,FALSE)=0,"",VLOOKUP(A1446,'Resources Final'!B:F,5,FALSE)),"")</f>
        <v/>
      </c>
      <c r="T1446" s="9" t="s">
        <v>2590</v>
      </c>
      <c r="U1446" s="10">
        <v>3600</v>
      </c>
      <c r="V1446" s="10"/>
      <c r="W1446" s="10"/>
      <c r="X1446" s="10">
        <v>3600</v>
      </c>
    </row>
    <row r="1447" spans="9:24" x14ac:dyDescent="0.2">
      <c r="I1447" t="str">
        <f>IFERROR(IF(VLOOKUP(A1447,'Resources Final'!B:F,5,FALSE)=0,"",VLOOKUP(A1447,'Resources Final'!B:F,5,FALSE)),"")</f>
        <v/>
      </c>
      <c r="T1447" s="9" t="s">
        <v>2478</v>
      </c>
      <c r="U1447" s="10">
        <v>3600</v>
      </c>
      <c r="V1447" s="10"/>
      <c r="W1447" s="10"/>
      <c r="X1447" s="10">
        <v>3600</v>
      </c>
    </row>
    <row r="1448" spans="9:24" x14ac:dyDescent="0.2">
      <c r="I1448" t="str">
        <f>IFERROR(IF(VLOOKUP(A1448,'Resources Final'!B:F,5,FALSE)=0,"",VLOOKUP(A1448,'Resources Final'!B:F,5,FALSE)),"")</f>
        <v/>
      </c>
      <c r="T1448" s="9" t="s">
        <v>2598</v>
      </c>
      <c r="U1448" s="10">
        <v>3600</v>
      </c>
      <c r="V1448" s="10"/>
      <c r="W1448" s="10"/>
      <c r="X1448" s="10">
        <v>3600</v>
      </c>
    </row>
    <row r="1449" spans="9:24" x14ac:dyDescent="0.2">
      <c r="I1449" t="str">
        <f>IFERROR(IF(VLOOKUP(A1449,'Resources Final'!B:F,5,FALSE)=0,"",VLOOKUP(A1449,'Resources Final'!B:F,5,FALSE)),"")</f>
        <v/>
      </c>
      <c r="T1449" s="9" t="s">
        <v>2596</v>
      </c>
      <c r="U1449" s="10">
        <v>3600</v>
      </c>
      <c r="V1449" s="10"/>
      <c r="W1449" s="10"/>
      <c r="X1449" s="10">
        <v>3600</v>
      </c>
    </row>
    <row r="1450" spans="9:24" x14ac:dyDescent="0.2">
      <c r="I1450" t="str">
        <f>IFERROR(IF(VLOOKUP(A1450,'Resources Final'!B:F,5,FALSE)=0,"",VLOOKUP(A1450,'Resources Final'!B:F,5,FALSE)),"")</f>
        <v/>
      </c>
      <c r="T1450" s="9" t="s">
        <v>2416</v>
      </c>
      <c r="U1450" s="10">
        <v>3600</v>
      </c>
      <c r="V1450" s="10"/>
      <c r="W1450" s="10"/>
      <c r="X1450" s="10">
        <v>3600</v>
      </c>
    </row>
    <row r="1451" spans="9:24" x14ac:dyDescent="0.2">
      <c r="I1451" t="str">
        <f>IFERROR(IF(VLOOKUP(A1451,'Resources Final'!B:F,5,FALSE)=0,"",VLOOKUP(A1451,'Resources Final'!B:F,5,FALSE)),"")</f>
        <v/>
      </c>
      <c r="T1451" s="9" t="s">
        <v>2886</v>
      </c>
      <c r="U1451" s="10">
        <v>3600</v>
      </c>
      <c r="V1451" s="10"/>
      <c r="W1451" s="10"/>
      <c r="X1451" s="10">
        <v>3600</v>
      </c>
    </row>
    <row r="1452" spans="9:24" x14ac:dyDescent="0.2">
      <c r="I1452" t="str">
        <f>IFERROR(IF(VLOOKUP(A1452,'Resources Final'!B:F,5,FALSE)=0,"",VLOOKUP(A1452,'Resources Final'!B:F,5,FALSE)),"")</f>
        <v/>
      </c>
      <c r="T1452" s="9" t="s">
        <v>2320</v>
      </c>
      <c r="U1452" s="10">
        <v>3600</v>
      </c>
      <c r="V1452" s="10"/>
      <c r="W1452" s="10"/>
      <c r="X1452" s="10">
        <v>3600</v>
      </c>
    </row>
    <row r="1453" spans="9:24" x14ac:dyDescent="0.2">
      <c r="I1453" t="str">
        <f>IFERROR(IF(VLOOKUP(A1453,'Resources Final'!B:F,5,FALSE)=0,"",VLOOKUP(A1453,'Resources Final'!B:F,5,FALSE)),"")</f>
        <v/>
      </c>
      <c r="T1453" s="9" t="s">
        <v>2900</v>
      </c>
      <c r="U1453" s="10">
        <v>3600</v>
      </c>
      <c r="V1453" s="10"/>
      <c r="W1453" s="10"/>
      <c r="X1453" s="10">
        <v>3600</v>
      </c>
    </row>
    <row r="1454" spans="9:24" x14ac:dyDescent="0.2">
      <c r="I1454" t="str">
        <f>IFERROR(IF(VLOOKUP(A1454,'Resources Final'!B:F,5,FALSE)=0,"",VLOOKUP(A1454,'Resources Final'!B:F,5,FALSE)),"")</f>
        <v/>
      </c>
      <c r="T1454" s="9" t="s">
        <v>2816</v>
      </c>
      <c r="U1454" s="10">
        <v>3600</v>
      </c>
      <c r="V1454" s="10"/>
      <c r="W1454" s="10"/>
      <c r="X1454" s="10">
        <v>3600</v>
      </c>
    </row>
    <row r="1455" spans="9:24" x14ac:dyDescent="0.2">
      <c r="I1455" t="str">
        <f>IFERROR(IF(VLOOKUP(A1455,'Resources Final'!B:F,5,FALSE)=0,"",VLOOKUP(A1455,'Resources Final'!B:F,5,FALSE)),"")</f>
        <v/>
      </c>
      <c r="T1455" s="9" t="s">
        <v>2334</v>
      </c>
      <c r="U1455" s="10">
        <v>3600</v>
      </c>
      <c r="V1455" s="10"/>
      <c r="W1455" s="10"/>
      <c r="X1455" s="10">
        <v>3600</v>
      </c>
    </row>
    <row r="1456" spans="9:24" x14ac:dyDescent="0.2">
      <c r="I1456" t="str">
        <f>IFERROR(IF(VLOOKUP(A1456,'Resources Final'!B:F,5,FALSE)=0,"",VLOOKUP(A1456,'Resources Final'!B:F,5,FALSE)),"")</f>
        <v/>
      </c>
      <c r="T1456" s="9" t="s">
        <v>2818</v>
      </c>
      <c r="U1456" s="10">
        <v>3600</v>
      </c>
      <c r="V1456" s="10"/>
      <c r="W1456" s="10"/>
      <c r="X1456" s="10">
        <v>3600</v>
      </c>
    </row>
    <row r="1457" spans="9:24" x14ac:dyDescent="0.2">
      <c r="I1457" t="str">
        <f>IFERROR(IF(VLOOKUP(A1457,'Resources Final'!B:F,5,FALSE)=0,"",VLOOKUP(A1457,'Resources Final'!B:F,5,FALSE)),"")</f>
        <v/>
      </c>
      <c r="T1457" s="9" t="s">
        <v>2375</v>
      </c>
      <c r="U1457" s="10">
        <v>3600</v>
      </c>
      <c r="V1457" s="10"/>
      <c r="W1457" s="10"/>
      <c r="X1457" s="10">
        <v>3600</v>
      </c>
    </row>
    <row r="1458" spans="9:24" x14ac:dyDescent="0.2">
      <c r="I1458" t="str">
        <f>IFERROR(IF(VLOOKUP(A1458,'Resources Final'!B:F,5,FALSE)=0,"",VLOOKUP(A1458,'Resources Final'!B:F,5,FALSE)),"")</f>
        <v/>
      </c>
      <c r="T1458" s="9" t="s">
        <v>2283</v>
      </c>
      <c r="U1458" s="10">
        <v>3600</v>
      </c>
      <c r="V1458" s="10"/>
      <c r="W1458" s="10"/>
      <c r="X1458" s="10">
        <v>3600</v>
      </c>
    </row>
    <row r="1459" spans="9:24" x14ac:dyDescent="0.2">
      <c r="I1459" t="str">
        <f>IFERROR(IF(VLOOKUP(A1459,'Resources Final'!B:F,5,FALSE)=0,"",VLOOKUP(A1459,'Resources Final'!B:F,5,FALSE)),"")</f>
        <v/>
      </c>
      <c r="T1459" s="9" t="s">
        <v>2113</v>
      </c>
      <c r="U1459" s="10">
        <v>3600</v>
      </c>
      <c r="V1459" s="10"/>
      <c r="W1459" s="10"/>
      <c r="X1459" s="10">
        <v>3600</v>
      </c>
    </row>
    <row r="1460" spans="9:24" x14ac:dyDescent="0.2">
      <c r="I1460" t="str">
        <f>IFERROR(IF(VLOOKUP(A1460,'Resources Final'!B:F,5,FALSE)=0,"",VLOOKUP(A1460,'Resources Final'!B:F,5,FALSE)),"")</f>
        <v/>
      </c>
      <c r="T1460" s="9" t="s">
        <v>2219</v>
      </c>
      <c r="U1460" s="10">
        <v>3600</v>
      </c>
      <c r="V1460" s="10"/>
      <c r="W1460" s="10"/>
      <c r="X1460" s="10">
        <v>3600</v>
      </c>
    </row>
    <row r="1461" spans="9:24" x14ac:dyDescent="0.2">
      <c r="I1461" t="str">
        <f>IFERROR(IF(VLOOKUP(A1461,'Resources Final'!B:F,5,FALSE)=0,"",VLOOKUP(A1461,'Resources Final'!B:F,5,FALSE)),"")</f>
        <v/>
      </c>
      <c r="T1461" s="9" t="s">
        <v>2211</v>
      </c>
      <c r="U1461" s="10">
        <v>3600</v>
      </c>
      <c r="V1461" s="10"/>
      <c r="W1461" s="10"/>
      <c r="X1461" s="10">
        <v>3600</v>
      </c>
    </row>
    <row r="1462" spans="9:24" x14ac:dyDescent="0.2">
      <c r="I1462" t="str">
        <f>IFERROR(IF(VLOOKUP(A1462,'Resources Final'!B:F,5,FALSE)=0,"",VLOOKUP(A1462,'Resources Final'!B:F,5,FALSE)),"")</f>
        <v/>
      </c>
      <c r="T1462" s="9" t="s">
        <v>2442</v>
      </c>
      <c r="U1462" s="10">
        <v>3600</v>
      </c>
      <c r="V1462" s="10"/>
      <c r="W1462" s="10"/>
      <c r="X1462" s="10">
        <v>3600</v>
      </c>
    </row>
    <row r="1463" spans="9:24" x14ac:dyDescent="0.2">
      <c r="I1463" t="str">
        <f>IFERROR(IF(VLOOKUP(A1463,'Resources Final'!B:F,5,FALSE)=0,"",VLOOKUP(A1463,'Resources Final'!B:F,5,FALSE)),"")</f>
        <v/>
      </c>
      <c r="T1463" s="9" t="s">
        <v>2413</v>
      </c>
      <c r="U1463" s="10">
        <v>3600</v>
      </c>
      <c r="V1463" s="10"/>
      <c r="W1463" s="10"/>
      <c r="X1463" s="10">
        <v>3600</v>
      </c>
    </row>
    <row r="1464" spans="9:24" x14ac:dyDescent="0.2">
      <c r="I1464" t="str">
        <f>IFERROR(IF(VLOOKUP(A1464,'Resources Final'!B:F,5,FALSE)=0,"",VLOOKUP(A1464,'Resources Final'!B:F,5,FALSE)),"")</f>
        <v/>
      </c>
      <c r="T1464" s="9" t="s">
        <v>2444</v>
      </c>
      <c r="U1464" s="10">
        <v>3600</v>
      </c>
      <c r="V1464" s="10"/>
      <c r="W1464" s="10"/>
      <c r="X1464" s="10">
        <v>3600</v>
      </c>
    </row>
    <row r="1465" spans="9:24" x14ac:dyDescent="0.2">
      <c r="I1465" t="str">
        <f>IFERROR(IF(VLOOKUP(A1465,'Resources Final'!B:F,5,FALSE)=0,"",VLOOKUP(A1465,'Resources Final'!B:F,5,FALSE)),"")</f>
        <v/>
      </c>
      <c r="T1465" s="9" t="s">
        <v>2307</v>
      </c>
      <c r="U1465" s="10">
        <v>3600</v>
      </c>
      <c r="V1465" s="10"/>
      <c r="W1465" s="10"/>
      <c r="X1465" s="10">
        <v>3600</v>
      </c>
    </row>
    <row r="1466" spans="9:24" x14ac:dyDescent="0.2">
      <c r="I1466" t="str">
        <f>IFERROR(IF(VLOOKUP(A1466,'Resources Final'!B:F,5,FALSE)=0,"",VLOOKUP(A1466,'Resources Final'!B:F,5,FALSE)),"")</f>
        <v/>
      </c>
      <c r="T1466" s="9" t="s">
        <v>2028</v>
      </c>
      <c r="U1466" s="10">
        <v>3600</v>
      </c>
      <c r="V1466" s="10"/>
      <c r="W1466" s="10"/>
      <c r="X1466" s="10">
        <v>3600</v>
      </c>
    </row>
    <row r="1467" spans="9:24" x14ac:dyDescent="0.2">
      <c r="I1467" t="str">
        <f>IFERROR(IF(VLOOKUP(A1467,'Resources Final'!B:F,5,FALSE)=0,"",VLOOKUP(A1467,'Resources Final'!B:F,5,FALSE)),"")</f>
        <v/>
      </c>
      <c r="T1467" s="9" t="s">
        <v>2202</v>
      </c>
      <c r="U1467" s="10">
        <v>3600</v>
      </c>
      <c r="V1467" s="10"/>
      <c r="W1467" s="10"/>
      <c r="X1467" s="10">
        <v>3600</v>
      </c>
    </row>
    <row r="1468" spans="9:24" x14ac:dyDescent="0.2">
      <c r="I1468" t="str">
        <f>IFERROR(IF(VLOOKUP(A1468,'Resources Final'!B:F,5,FALSE)=0,"",VLOOKUP(A1468,'Resources Final'!B:F,5,FALSE)),"")</f>
        <v/>
      </c>
      <c r="T1468" s="9" t="s">
        <v>2857</v>
      </c>
      <c r="U1468" s="10">
        <v>3600</v>
      </c>
      <c r="V1468" s="10"/>
      <c r="W1468" s="10"/>
      <c r="X1468" s="10">
        <v>3600</v>
      </c>
    </row>
    <row r="1469" spans="9:24" x14ac:dyDescent="0.2">
      <c r="I1469" t="str">
        <f>IFERROR(IF(VLOOKUP(A1469,'Resources Final'!B:F,5,FALSE)=0,"",VLOOKUP(A1469,'Resources Final'!B:F,5,FALSE)),"")</f>
        <v/>
      </c>
      <c r="T1469" s="9" t="s">
        <v>2391</v>
      </c>
      <c r="U1469" s="10">
        <v>3600</v>
      </c>
      <c r="V1469" s="10"/>
      <c r="W1469" s="10"/>
      <c r="X1469" s="10">
        <v>3600</v>
      </c>
    </row>
    <row r="1470" spans="9:24" x14ac:dyDescent="0.2">
      <c r="I1470" t="str">
        <f>IFERROR(IF(VLOOKUP(A1470,'Resources Final'!B:F,5,FALSE)=0,"",VLOOKUP(A1470,'Resources Final'!B:F,5,FALSE)),"")</f>
        <v/>
      </c>
      <c r="T1470" s="9" t="s">
        <v>2360</v>
      </c>
      <c r="U1470" s="10">
        <v>3600</v>
      </c>
      <c r="V1470" s="10"/>
      <c r="W1470" s="10"/>
      <c r="X1470" s="10">
        <v>3600</v>
      </c>
    </row>
    <row r="1471" spans="9:24" x14ac:dyDescent="0.2">
      <c r="I1471" t="str">
        <f>IFERROR(IF(VLOOKUP(A1471,'Resources Final'!B:F,5,FALSE)=0,"",VLOOKUP(A1471,'Resources Final'!B:F,5,FALSE)),"")</f>
        <v/>
      </c>
      <c r="T1471" s="9" t="s">
        <v>2397</v>
      </c>
      <c r="U1471" s="10">
        <v>3600</v>
      </c>
      <c r="V1471" s="10"/>
      <c r="W1471" s="10"/>
      <c r="X1471" s="10">
        <v>3600</v>
      </c>
    </row>
    <row r="1472" spans="9:24" x14ac:dyDescent="0.2">
      <c r="I1472" t="str">
        <f>IFERROR(IF(VLOOKUP(A1472,'Resources Final'!B:F,5,FALSE)=0,"",VLOOKUP(A1472,'Resources Final'!B:F,5,FALSE)),"")</f>
        <v/>
      </c>
      <c r="T1472" s="9" t="s">
        <v>2430</v>
      </c>
      <c r="U1472" s="10">
        <v>3600</v>
      </c>
      <c r="V1472" s="10"/>
      <c r="W1472" s="10"/>
      <c r="X1472" s="10">
        <v>3600</v>
      </c>
    </row>
    <row r="1473" spans="9:24" x14ac:dyDescent="0.2">
      <c r="I1473" t="str">
        <f>IFERROR(IF(VLOOKUP(A1473,'Resources Final'!B:F,5,FALSE)=0,"",VLOOKUP(A1473,'Resources Final'!B:F,5,FALSE)),"")</f>
        <v/>
      </c>
      <c r="T1473" s="9" t="s">
        <v>2192</v>
      </c>
      <c r="U1473" s="10">
        <v>3600</v>
      </c>
      <c r="V1473" s="10"/>
      <c r="W1473" s="10"/>
      <c r="X1473" s="10">
        <v>3600</v>
      </c>
    </row>
    <row r="1474" spans="9:24" x14ac:dyDescent="0.2">
      <c r="I1474" t="str">
        <f>IFERROR(IF(VLOOKUP(A1474,'Resources Final'!B:F,5,FALSE)=0,"",VLOOKUP(A1474,'Resources Final'!B:F,5,FALSE)),"")</f>
        <v/>
      </c>
      <c r="T1474" s="9" t="s">
        <v>2717</v>
      </c>
      <c r="U1474" s="10">
        <v>3600</v>
      </c>
      <c r="V1474" s="10"/>
      <c r="W1474" s="10"/>
      <c r="X1474" s="10">
        <v>3600</v>
      </c>
    </row>
    <row r="1475" spans="9:24" x14ac:dyDescent="0.2">
      <c r="I1475" t="str">
        <f>IFERROR(IF(VLOOKUP(A1475,'Resources Final'!B:F,5,FALSE)=0,"",VLOOKUP(A1475,'Resources Final'!B:F,5,FALSE)),"")</f>
        <v/>
      </c>
      <c r="T1475" s="9" t="s">
        <v>1809</v>
      </c>
      <c r="U1475" s="10">
        <v>3600</v>
      </c>
      <c r="V1475" s="10"/>
      <c r="W1475" s="10"/>
      <c r="X1475" s="10">
        <v>3600</v>
      </c>
    </row>
    <row r="1476" spans="9:24" x14ac:dyDescent="0.2">
      <c r="I1476" t="str">
        <f>IFERROR(IF(VLOOKUP(A1476,'Resources Final'!B:F,5,FALSE)=0,"",VLOOKUP(A1476,'Resources Final'!B:F,5,FALSE)),"")</f>
        <v/>
      </c>
      <c r="T1476" s="9" t="s">
        <v>1308</v>
      </c>
      <c r="U1476" s="10">
        <v>3600</v>
      </c>
      <c r="V1476" s="10"/>
      <c r="W1476" s="10"/>
      <c r="X1476" s="10">
        <v>3600</v>
      </c>
    </row>
    <row r="1477" spans="9:24" x14ac:dyDescent="0.2">
      <c r="I1477" t="str">
        <f>IFERROR(IF(VLOOKUP(A1477,'Resources Final'!B:F,5,FALSE)=0,"",VLOOKUP(A1477,'Resources Final'!B:F,5,FALSE)),"")</f>
        <v/>
      </c>
      <c r="T1477" s="9" t="s">
        <v>1537</v>
      </c>
      <c r="U1477" s="10">
        <v>3600</v>
      </c>
      <c r="V1477" s="10"/>
      <c r="W1477" s="10"/>
      <c r="X1477" s="10">
        <v>3600</v>
      </c>
    </row>
    <row r="1478" spans="9:24" x14ac:dyDescent="0.2">
      <c r="I1478" t="str">
        <f>IFERROR(IF(VLOOKUP(A1478,'Resources Final'!B:F,5,FALSE)=0,"",VLOOKUP(A1478,'Resources Final'!B:F,5,FALSE)),"")</f>
        <v/>
      </c>
      <c r="T1478" s="9" t="s">
        <v>1482</v>
      </c>
      <c r="U1478" s="10">
        <v>3600</v>
      </c>
      <c r="V1478" s="10"/>
      <c r="W1478" s="10"/>
      <c r="X1478" s="10">
        <v>3600</v>
      </c>
    </row>
    <row r="1479" spans="9:24" x14ac:dyDescent="0.2">
      <c r="I1479" t="str">
        <f>IFERROR(IF(VLOOKUP(A1479,'Resources Final'!B:F,5,FALSE)=0,"",VLOOKUP(A1479,'Resources Final'!B:F,5,FALSE)),"")</f>
        <v/>
      </c>
      <c r="T1479" s="9" t="s">
        <v>1161</v>
      </c>
      <c r="U1479" s="10">
        <v>3600</v>
      </c>
      <c r="V1479" s="10"/>
      <c r="W1479" s="10"/>
      <c r="X1479" s="10">
        <v>3600</v>
      </c>
    </row>
    <row r="1480" spans="9:24" x14ac:dyDescent="0.2">
      <c r="I1480" t="str">
        <f>IFERROR(IF(VLOOKUP(A1480,'Resources Final'!B:F,5,FALSE)=0,"",VLOOKUP(A1480,'Resources Final'!B:F,5,FALSE)),"")</f>
        <v/>
      </c>
      <c r="T1480" s="9" t="s">
        <v>1117</v>
      </c>
      <c r="U1480" s="10">
        <v>3600</v>
      </c>
      <c r="V1480" s="10"/>
      <c r="W1480" s="10"/>
      <c r="X1480" s="10">
        <v>3600</v>
      </c>
    </row>
    <row r="1481" spans="9:24" x14ac:dyDescent="0.2">
      <c r="I1481" t="str">
        <f>IFERROR(IF(VLOOKUP(A1481,'Resources Final'!B:F,5,FALSE)=0,"",VLOOKUP(A1481,'Resources Final'!B:F,5,FALSE)),"")</f>
        <v/>
      </c>
      <c r="T1481" s="9" t="s">
        <v>1893</v>
      </c>
      <c r="U1481" s="10">
        <v>3600</v>
      </c>
      <c r="V1481" s="10"/>
      <c r="W1481" s="10"/>
      <c r="X1481" s="10">
        <v>3600</v>
      </c>
    </row>
    <row r="1482" spans="9:24" x14ac:dyDescent="0.2">
      <c r="I1482" t="str">
        <f>IFERROR(IF(VLOOKUP(A1482,'Resources Final'!B:F,5,FALSE)=0,"",VLOOKUP(A1482,'Resources Final'!B:F,5,FALSE)),"")</f>
        <v/>
      </c>
      <c r="T1482" s="9" t="s">
        <v>1664</v>
      </c>
      <c r="U1482" s="10">
        <v>3600</v>
      </c>
      <c r="V1482" s="10"/>
      <c r="W1482" s="10"/>
      <c r="X1482" s="10">
        <v>3600</v>
      </c>
    </row>
    <row r="1483" spans="9:24" x14ac:dyDescent="0.2">
      <c r="I1483" t="str">
        <f>IFERROR(IF(VLOOKUP(A1483,'Resources Final'!B:F,5,FALSE)=0,"",VLOOKUP(A1483,'Resources Final'!B:F,5,FALSE)),"")</f>
        <v/>
      </c>
      <c r="T1483" s="9" t="s">
        <v>1208</v>
      </c>
      <c r="U1483" s="10">
        <v>3600</v>
      </c>
      <c r="V1483" s="10"/>
      <c r="W1483" s="10"/>
      <c r="X1483" s="10">
        <v>3600</v>
      </c>
    </row>
    <row r="1484" spans="9:24" x14ac:dyDescent="0.2">
      <c r="I1484" t="str">
        <f>IFERROR(IF(VLOOKUP(A1484,'Resources Final'!B:F,5,FALSE)=0,"",VLOOKUP(A1484,'Resources Final'!B:F,5,FALSE)),"")</f>
        <v/>
      </c>
      <c r="T1484" s="9" t="s">
        <v>1716</v>
      </c>
      <c r="U1484" s="10">
        <v>3600</v>
      </c>
      <c r="V1484" s="10"/>
      <c r="W1484" s="10"/>
      <c r="X1484" s="10">
        <v>3600</v>
      </c>
    </row>
    <row r="1485" spans="9:24" x14ac:dyDescent="0.2">
      <c r="I1485" t="str">
        <f>IFERROR(IF(VLOOKUP(A1485,'Resources Final'!B:F,5,FALSE)=0,"",VLOOKUP(A1485,'Resources Final'!B:F,5,FALSE)),"")</f>
        <v/>
      </c>
      <c r="T1485" s="9" t="s">
        <v>1269</v>
      </c>
      <c r="U1485" s="10">
        <v>3600</v>
      </c>
      <c r="V1485" s="10"/>
      <c r="W1485" s="10"/>
      <c r="X1485" s="10">
        <v>3600</v>
      </c>
    </row>
    <row r="1486" spans="9:24" x14ac:dyDescent="0.2">
      <c r="I1486" t="str">
        <f>IFERROR(IF(VLOOKUP(A1486,'Resources Final'!B:F,5,FALSE)=0,"",VLOOKUP(A1486,'Resources Final'!B:F,5,FALSE)),"")</f>
        <v/>
      </c>
      <c r="T1486" s="9" t="s">
        <v>1119</v>
      </c>
      <c r="U1486" s="10">
        <v>3600</v>
      </c>
      <c r="V1486" s="10"/>
      <c r="W1486" s="10"/>
      <c r="X1486" s="10">
        <v>3600</v>
      </c>
    </row>
    <row r="1487" spans="9:24" x14ac:dyDescent="0.2">
      <c r="I1487" t="str">
        <f>IFERROR(IF(VLOOKUP(A1487,'Resources Final'!B:F,5,FALSE)=0,"",VLOOKUP(A1487,'Resources Final'!B:F,5,FALSE)),"")</f>
        <v/>
      </c>
      <c r="T1487" s="9" t="s">
        <v>1476</v>
      </c>
      <c r="U1487" s="10">
        <v>3600</v>
      </c>
      <c r="V1487" s="10"/>
      <c r="W1487" s="10"/>
      <c r="X1487" s="10">
        <v>3600</v>
      </c>
    </row>
    <row r="1488" spans="9:24" x14ac:dyDescent="0.2">
      <c r="I1488" t="str">
        <f>IFERROR(IF(VLOOKUP(A1488,'Resources Final'!B:F,5,FALSE)=0,"",VLOOKUP(A1488,'Resources Final'!B:F,5,FALSE)),"")</f>
        <v/>
      </c>
      <c r="T1488" s="9" t="s">
        <v>1393</v>
      </c>
      <c r="U1488" s="10">
        <v>3600</v>
      </c>
      <c r="V1488" s="10"/>
      <c r="W1488" s="10"/>
      <c r="X1488" s="10">
        <v>3600</v>
      </c>
    </row>
    <row r="1489" spans="9:24" x14ac:dyDescent="0.2">
      <c r="I1489" t="str">
        <f>IFERROR(IF(VLOOKUP(A1489,'Resources Final'!B:F,5,FALSE)=0,"",VLOOKUP(A1489,'Resources Final'!B:F,5,FALSE)),"")</f>
        <v/>
      </c>
      <c r="T1489" s="9" t="s">
        <v>1808</v>
      </c>
      <c r="U1489" s="10">
        <v>3600</v>
      </c>
      <c r="V1489" s="10"/>
      <c r="W1489" s="10"/>
      <c r="X1489" s="10">
        <v>3600</v>
      </c>
    </row>
    <row r="1490" spans="9:24" x14ac:dyDescent="0.2">
      <c r="I1490" t="str">
        <f>IFERROR(IF(VLOOKUP(A1490,'Resources Final'!B:F,5,FALSE)=0,"",VLOOKUP(A1490,'Resources Final'!B:F,5,FALSE)),"")</f>
        <v/>
      </c>
      <c r="T1490" s="9" t="s">
        <v>1349</v>
      </c>
      <c r="U1490" s="10">
        <v>3600</v>
      </c>
      <c r="V1490" s="10"/>
      <c r="W1490" s="10"/>
      <c r="X1490" s="10">
        <v>3600</v>
      </c>
    </row>
    <row r="1491" spans="9:24" x14ac:dyDescent="0.2">
      <c r="I1491" t="str">
        <f>IFERROR(IF(VLOOKUP(A1491,'Resources Final'!B:F,5,FALSE)=0,"",VLOOKUP(A1491,'Resources Final'!B:F,5,FALSE)),"")</f>
        <v/>
      </c>
      <c r="T1491" s="9" t="s">
        <v>1242</v>
      </c>
      <c r="U1491" s="10">
        <v>3600</v>
      </c>
      <c r="V1491" s="10"/>
      <c r="W1491" s="10"/>
      <c r="X1491" s="10">
        <v>3600</v>
      </c>
    </row>
    <row r="1492" spans="9:24" x14ac:dyDescent="0.2">
      <c r="I1492" t="str">
        <f>IFERROR(IF(VLOOKUP(A1492,'Resources Final'!B:F,5,FALSE)=0,"",VLOOKUP(A1492,'Resources Final'!B:F,5,FALSE)),"")</f>
        <v/>
      </c>
      <c r="T1492" s="9" t="s">
        <v>1223</v>
      </c>
      <c r="U1492" s="10">
        <v>3600</v>
      </c>
      <c r="V1492" s="10"/>
      <c r="W1492" s="10"/>
      <c r="X1492" s="10">
        <v>3600</v>
      </c>
    </row>
    <row r="1493" spans="9:24" x14ac:dyDescent="0.2">
      <c r="I1493" t="str">
        <f>IFERROR(IF(VLOOKUP(A1493,'Resources Final'!B:F,5,FALSE)=0,"",VLOOKUP(A1493,'Resources Final'!B:F,5,FALSE)),"")</f>
        <v/>
      </c>
      <c r="T1493" s="9" t="s">
        <v>1337</v>
      </c>
      <c r="U1493" s="10">
        <v>3600</v>
      </c>
      <c r="V1493" s="10"/>
      <c r="W1493" s="10"/>
      <c r="X1493" s="10">
        <v>3600</v>
      </c>
    </row>
    <row r="1494" spans="9:24" x14ac:dyDescent="0.2">
      <c r="I1494" t="str">
        <f>IFERROR(IF(VLOOKUP(A1494,'Resources Final'!B:F,5,FALSE)=0,"",VLOOKUP(A1494,'Resources Final'!B:F,5,FALSE)),"")</f>
        <v/>
      </c>
      <c r="T1494" s="9" t="s">
        <v>1630</v>
      </c>
      <c r="U1494" s="10">
        <v>3600</v>
      </c>
      <c r="V1494" s="10"/>
      <c r="W1494" s="10"/>
      <c r="X1494" s="10">
        <v>3600</v>
      </c>
    </row>
    <row r="1495" spans="9:24" x14ac:dyDescent="0.2">
      <c r="I1495" t="str">
        <f>IFERROR(IF(VLOOKUP(A1495,'Resources Final'!B:F,5,FALSE)=0,"",VLOOKUP(A1495,'Resources Final'!B:F,5,FALSE)),"")</f>
        <v/>
      </c>
      <c r="T1495" s="9" t="s">
        <v>1528</v>
      </c>
      <c r="U1495" s="10">
        <v>3600</v>
      </c>
      <c r="V1495" s="10"/>
      <c r="W1495" s="10"/>
      <c r="X1495" s="10">
        <v>3600</v>
      </c>
    </row>
    <row r="1496" spans="9:24" x14ac:dyDescent="0.2">
      <c r="I1496" t="str">
        <f>IFERROR(IF(VLOOKUP(A1496,'Resources Final'!B:F,5,FALSE)=0,"",VLOOKUP(A1496,'Resources Final'!B:F,5,FALSE)),"")</f>
        <v/>
      </c>
      <c r="T1496" s="9" t="s">
        <v>1460</v>
      </c>
      <c r="U1496" s="10">
        <v>3600</v>
      </c>
      <c r="V1496" s="10"/>
      <c r="W1496" s="10"/>
      <c r="X1496" s="10">
        <v>3600</v>
      </c>
    </row>
    <row r="1497" spans="9:24" x14ac:dyDescent="0.2">
      <c r="I1497" t="str">
        <f>IFERROR(IF(VLOOKUP(A1497,'Resources Final'!B:F,5,FALSE)=0,"",VLOOKUP(A1497,'Resources Final'!B:F,5,FALSE)),"")</f>
        <v/>
      </c>
      <c r="T1497" s="9" t="s">
        <v>1219</v>
      </c>
      <c r="U1497" s="10">
        <v>3600</v>
      </c>
      <c r="V1497" s="10"/>
      <c r="W1497" s="10"/>
      <c r="X1497" s="10">
        <v>3600</v>
      </c>
    </row>
    <row r="1498" spans="9:24" x14ac:dyDescent="0.2">
      <c r="I1498" t="str">
        <f>IFERROR(IF(VLOOKUP(A1498,'Resources Final'!B:F,5,FALSE)=0,"",VLOOKUP(A1498,'Resources Final'!B:F,5,FALSE)),"")</f>
        <v/>
      </c>
      <c r="T1498" s="9" t="s">
        <v>1160</v>
      </c>
      <c r="U1498" s="10">
        <v>3600</v>
      </c>
      <c r="V1498" s="10"/>
      <c r="W1498" s="10"/>
      <c r="X1498" s="10">
        <v>3600</v>
      </c>
    </row>
    <row r="1499" spans="9:24" x14ac:dyDescent="0.2">
      <c r="I1499" t="str">
        <f>IFERROR(IF(VLOOKUP(A1499,'Resources Final'!B:F,5,FALSE)=0,"",VLOOKUP(A1499,'Resources Final'!B:F,5,FALSE)),"")</f>
        <v/>
      </c>
      <c r="T1499" s="9" t="s">
        <v>1875</v>
      </c>
      <c r="U1499" s="10">
        <v>3600</v>
      </c>
      <c r="V1499" s="10"/>
      <c r="W1499" s="10"/>
      <c r="X1499" s="10">
        <v>3600</v>
      </c>
    </row>
    <row r="1500" spans="9:24" x14ac:dyDescent="0.2">
      <c r="I1500" t="str">
        <f>IFERROR(IF(VLOOKUP(A1500,'Resources Final'!B:F,5,FALSE)=0,"",VLOOKUP(A1500,'Resources Final'!B:F,5,FALSE)),"")</f>
        <v/>
      </c>
      <c r="T1500" s="9" t="s">
        <v>1150</v>
      </c>
      <c r="U1500" s="10">
        <v>3600</v>
      </c>
      <c r="V1500" s="10"/>
      <c r="W1500" s="10"/>
      <c r="X1500" s="10">
        <v>3600</v>
      </c>
    </row>
    <row r="1501" spans="9:24" x14ac:dyDescent="0.2">
      <c r="I1501" t="str">
        <f>IFERROR(IF(VLOOKUP(A1501,'Resources Final'!B:F,5,FALSE)=0,"",VLOOKUP(A1501,'Resources Final'!B:F,5,FALSE)),"")</f>
        <v/>
      </c>
      <c r="T1501" s="9" t="s">
        <v>1877</v>
      </c>
      <c r="U1501" s="10">
        <v>3600</v>
      </c>
      <c r="V1501" s="10"/>
      <c r="W1501" s="10"/>
      <c r="X1501" s="10">
        <v>3600</v>
      </c>
    </row>
    <row r="1502" spans="9:24" x14ac:dyDescent="0.2">
      <c r="I1502" t="str">
        <f>IFERROR(IF(VLOOKUP(A1502,'Resources Final'!B:F,5,FALSE)=0,"",VLOOKUP(A1502,'Resources Final'!B:F,5,FALSE)),"")</f>
        <v/>
      </c>
      <c r="T1502" s="9" t="s">
        <v>1475</v>
      </c>
      <c r="U1502" s="10">
        <v>3600</v>
      </c>
      <c r="V1502" s="10"/>
      <c r="W1502" s="10"/>
      <c r="X1502" s="10">
        <v>3600</v>
      </c>
    </row>
    <row r="1503" spans="9:24" x14ac:dyDescent="0.2">
      <c r="I1503" t="str">
        <f>IFERROR(IF(VLOOKUP(A1503,'Resources Final'!B:F,5,FALSE)=0,"",VLOOKUP(A1503,'Resources Final'!B:F,5,FALSE)),"")</f>
        <v/>
      </c>
      <c r="T1503" s="9" t="s">
        <v>1878</v>
      </c>
      <c r="U1503" s="10">
        <v>3600</v>
      </c>
      <c r="V1503" s="10"/>
      <c r="W1503" s="10"/>
      <c r="X1503" s="10">
        <v>3600</v>
      </c>
    </row>
    <row r="1504" spans="9:24" x14ac:dyDescent="0.2">
      <c r="I1504" t="str">
        <f>IFERROR(IF(VLOOKUP(A1504,'Resources Final'!B:F,5,FALSE)=0,"",VLOOKUP(A1504,'Resources Final'!B:F,5,FALSE)),"")</f>
        <v/>
      </c>
      <c r="T1504" s="9" t="s">
        <v>1505</v>
      </c>
      <c r="U1504" s="10">
        <v>3600</v>
      </c>
      <c r="V1504" s="10"/>
      <c r="W1504" s="10"/>
      <c r="X1504" s="10">
        <v>3600</v>
      </c>
    </row>
    <row r="1505" spans="9:24" x14ac:dyDescent="0.2">
      <c r="I1505" t="str">
        <f>IFERROR(IF(VLOOKUP(A1505,'Resources Final'!B:F,5,FALSE)=0,"",VLOOKUP(A1505,'Resources Final'!B:F,5,FALSE)),"")</f>
        <v/>
      </c>
      <c r="T1505" s="9" t="s">
        <v>1879</v>
      </c>
      <c r="U1505" s="10">
        <v>3600</v>
      </c>
      <c r="V1505" s="10"/>
      <c r="W1505" s="10"/>
      <c r="X1505" s="10">
        <v>3600</v>
      </c>
    </row>
    <row r="1506" spans="9:24" x14ac:dyDescent="0.2">
      <c r="I1506" t="str">
        <f>IFERROR(IF(VLOOKUP(A1506,'Resources Final'!B:F,5,FALSE)=0,"",VLOOKUP(A1506,'Resources Final'!B:F,5,FALSE)),"")</f>
        <v/>
      </c>
      <c r="T1506" s="9" t="s">
        <v>1807</v>
      </c>
      <c r="U1506" s="10">
        <v>3600</v>
      </c>
      <c r="V1506" s="10"/>
      <c r="W1506" s="10"/>
      <c r="X1506" s="10">
        <v>3600</v>
      </c>
    </row>
    <row r="1507" spans="9:24" x14ac:dyDescent="0.2">
      <c r="I1507" t="str">
        <f>IFERROR(IF(VLOOKUP(A1507,'Resources Final'!B:F,5,FALSE)=0,"",VLOOKUP(A1507,'Resources Final'!B:F,5,FALSE)),"")</f>
        <v/>
      </c>
      <c r="T1507" s="9" t="s">
        <v>1888</v>
      </c>
      <c r="U1507" s="10">
        <v>3600</v>
      </c>
      <c r="V1507" s="10"/>
      <c r="W1507" s="10"/>
      <c r="X1507" s="10">
        <v>3600</v>
      </c>
    </row>
    <row r="1508" spans="9:24" x14ac:dyDescent="0.2">
      <c r="I1508" t="str">
        <f>IFERROR(IF(VLOOKUP(A1508,'Resources Final'!B:F,5,FALSE)=0,"",VLOOKUP(A1508,'Resources Final'!B:F,5,FALSE)),"")</f>
        <v/>
      </c>
      <c r="T1508" s="9" t="s">
        <v>1889</v>
      </c>
      <c r="U1508" s="10">
        <v>3600</v>
      </c>
      <c r="V1508" s="10"/>
      <c r="W1508" s="10"/>
      <c r="X1508" s="10">
        <v>3600</v>
      </c>
    </row>
    <row r="1509" spans="9:24" x14ac:dyDescent="0.2">
      <c r="I1509" t="str">
        <f>IFERROR(IF(VLOOKUP(A1509,'Resources Final'!B:F,5,FALSE)=0,"",VLOOKUP(A1509,'Resources Final'!B:F,5,FALSE)),"")</f>
        <v/>
      </c>
      <c r="T1509" s="9" t="s">
        <v>1818</v>
      </c>
      <c r="U1509" s="10">
        <v>3600</v>
      </c>
      <c r="V1509" s="10"/>
      <c r="W1509" s="10"/>
      <c r="X1509" s="10">
        <v>3600</v>
      </c>
    </row>
    <row r="1510" spans="9:24" x14ac:dyDescent="0.2">
      <c r="I1510" t="str">
        <f>IFERROR(IF(VLOOKUP(A1510,'Resources Final'!B:F,5,FALSE)=0,"",VLOOKUP(A1510,'Resources Final'!B:F,5,FALSE)),"")</f>
        <v/>
      </c>
      <c r="T1510" s="9" t="s">
        <v>1715</v>
      </c>
      <c r="U1510" s="10">
        <v>3600</v>
      </c>
      <c r="V1510" s="10"/>
      <c r="W1510" s="10"/>
      <c r="X1510" s="10">
        <v>3600</v>
      </c>
    </row>
    <row r="1511" spans="9:24" x14ac:dyDescent="0.2">
      <c r="I1511" t="str">
        <f>IFERROR(IF(VLOOKUP(A1511,'Resources Final'!B:F,5,FALSE)=0,"",VLOOKUP(A1511,'Resources Final'!B:F,5,FALSE)),"")</f>
        <v/>
      </c>
      <c r="T1511" s="9" t="s">
        <v>1172</v>
      </c>
      <c r="U1511" s="10">
        <v>3600</v>
      </c>
      <c r="V1511" s="10"/>
      <c r="W1511" s="10"/>
      <c r="X1511" s="10">
        <v>3600</v>
      </c>
    </row>
    <row r="1512" spans="9:24" x14ac:dyDescent="0.2">
      <c r="I1512" t="str">
        <f>IFERROR(IF(VLOOKUP(A1512,'Resources Final'!B:F,5,FALSE)=0,"",VLOOKUP(A1512,'Resources Final'!B:F,5,FALSE)),"")</f>
        <v/>
      </c>
      <c r="T1512" s="9" t="s">
        <v>1185</v>
      </c>
      <c r="U1512" s="10">
        <v>3600</v>
      </c>
      <c r="V1512" s="10"/>
      <c r="W1512" s="10"/>
      <c r="X1512" s="10">
        <v>3600</v>
      </c>
    </row>
    <row r="1513" spans="9:24" x14ac:dyDescent="0.2">
      <c r="I1513" t="str">
        <f>IFERROR(IF(VLOOKUP(A1513,'Resources Final'!B:F,5,FALSE)=0,"",VLOOKUP(A1513,'Resources Final'!B:F,5,FALSE)),"")</f>
        <v/>
      </c>
      <c r="T1513" s="9" t="s">
        <v>1836</v>
      </c>
      <c r="U1513" s="10">
        <v>3600</v>
      </c>
      <c r="V1513" s="10"/>
      <c r="W1513" s="10"/>
      <c r="X1513" s="10">
        <v>3600</v>
      </c>
    </row>
    <row r="1514" spans="9:24" x14ac:dyDescent="0.2">
      <c r="I1514" t="str">
        <f>IFERROR(IF(VLOOKUP(A1514,'Resources Final'!B:F,5,FALSE)=0,"",VLOOKUP(A1514,'Resources Final'!B:F,5,FALSE)),"")</f>
        <v/>
      </c>
      <c r="T1514" s="9" t="s">
        <v>1724</v>
      </c>
      <c r="U1514" s="10">
        <v>3600</v>
      </c>
      <c r="V1514" s="10"/>
      <c r="W1514" s="10"/>
      <c r="X1514" s="10">
        <v>3600</v>
      </c>
    </row>
    <row r="1515" spans="9:24" x14ac:dyDescent="0.2">
      <c r="I1515" t="str">
        <f>IFERROR(IF(VLOOKUP(A1515,'Resources Final'!B:F,5,FALSE)=0,"",VLOOKUP(A1515,'Resources Final'!B:F,5,FALSE)),"")</f>
        <v/>
      </c>
      <c r="T1515" s="9" t="s">
        <v>1837</v>
      </c>
      <c r="U1515" s="10">
        <v>3600</v>
      </c>
      <c r="V1515" s="10"/>
      <c r="W1515" s="10"/>
      <c r="X1515" s="10">
        <v>3600</v>
      </c>
    </row>
    <row r="1516" spans="9:24" x14ac:dyDescent="0.2">
      <c r="I1516" t="str">
        <f>IFERROR(IF(VLOOKUP(A1516,'Resources Final'!B:F,5,FALSE)=0,"",VLOOKUP(A1516,'Resources Final'!B:F,5,FALSE)),"")</f>
        <v/>
      </c>
      <c r="T1516" s="9" t="s">
        <v>1515</v>
      </c>
      <c r="U1516" s="10">
        <v>3600</v>
      </c>
      <c r="V1516" s="10"/>
      <c r="W1516" s="10"/>
      <c r="X1516" s="10">
        <v>3600</v>
      </c>
    </row>
    <row r="1517" spans="9:24" x14ac:dyDescent="0.2">
      <c r="I1517" t="str">
        <f>IFERROR(IF(VLOOKUP(A1517,'Resources Final'!B:F,5,FALSE)=0,"",VLOOKUP(A1517,'Resources Final'!B:F,5,FALSE)),"")</f>
        <v/>
      </c>
      <c r="T1517" s="9" t="s">
        <v>1843</v>
      </c>
      <c r="U1517" s="10">
        <v>3600</v>
      </c>
      <c r="V1517" s="10"/>
      <c r="W1517" s="10"/>
      <c r="X1517" s="10">
        <v>3600</v>
      </c>
    </row>
    <row r="1518" spans="9:24" x14ac:dyDescent="0.2">
      <c r="I1518" t="str">
        <f>IFERROR(IF(VLOOKUP(A1518,'Resources Final'!B:F,5,FALSE)=0,"",VLOOKUP(A1518,'Resources Final'!B:F,5,FALSE)),"")</f>
        <v/>
      </c>
      <c r="T1518" s="9" t="s">
        <v>1992</v>
      </c>
      <c r="U1518" s="10">
        <v>3600</v>
      </c>
      <c r="V1518" s="10"/>
      <c r="W1518" s="10"/>
      <c r="X1518" s="10">
        <v>3600</v>
      </c>
    </row>
    <row r="1519" spans="9:24" x14ac:dyDescent="0.2">
      <c r="I1519" t="str">
        <f>IFERROR(IF(VLOOKUP(A1519,'Resources Final'!B:F,5,FALSE)=0,"",VLOOKUP(A1519,'Resources Final'!B:F,5,FALSE)),"")</f>
        <v/>
      </c>
      <c r="T1519" s="9" t="s">
        <v>1844</v>
      </c>
      <c r="U1519" s="10">
        <v>3600</v>
      </c>
      <c r="V1519" s="10"/>
      <c r="W1519" s="10"/>
      <c r="X1519" s="10">
        <v>3600</v>
      </c>
    </row>
    <row r="1520" spans="9:24" x14ac:dyDescent="0.2">
      <c r="I1520" t="str">
        <f>IFERROR(IF(VLOOKUP(A1520,'Resources Final'!B:F,5,FALSE)=0,"",VLOOKUP(A1520,'Resources Final'!B:F,5,FALSE)),"")</f>
        <v/>
      </c>
      <c r="T1520" s="9" t="s">
        <v>1400</v>
      </c>
      <c r="U1520" s="10">
        <v>3600</v>
      </c>
      <c r="V1520" s="10"/>
      <c r="W1520" s="10"/>
      <c r="X1520" s="10">
        <v>3600</v>
      </c>
    </row>
    <row r="1521" spans="9:24" x14ac:dyDescent="0.2">
      <c r="I1521" t="str">
        <f>IFERROR(IF(VLOOKUP(A1521,'Resources Final'!B:F,5,FALSE)=0,"",VLOOKUP(A1521,'Resources Final'!B:F,5,FALSE)),"")</f>
        <v/>
      </c>
      <c r="T1521" s="9" t="s">
        <v>1845</v>
      </c>
      <c r="U1521" s="10">
        <v>3600</v>
      </c>
      <c r="V1521" s="10"/>
      <c r="W1521" s="10"/>
      <c r="X1521" s="10">
        <v>3600</v>
      </c>
    </row>
    <row r="1522" spans="9:24" x14ac:dyDescent="0.2">
      <c r="I1522" t="str">
        <f>IFERROR(IF(VLOOKUP(A1522,'Resources Final'!B:F,5,FALSE)=0,"",VLOOKUP(A1522,'Resources Final'!B:F,5,FALSE)),"")</f>
        <v/>
      </c>
      <c r="T1522" s="9" t="s">
        <v>572</v>
      </c>
      <c r="U1522" s="10">
        <v>3600</v>
      </c>
      <c r="V1522" s="10"/>
      <c r="W1522" s="10"/>
      <c r="X1522" s="10">
        <v>3600</v>
      </c>
    </row>
    <row r="1523" spans="9:24" x14ac:dyDescent="0.2">
      <c r="I1523" t="str">
        <f>IFERROR(IF(VLOOKUP(A1523,'Resources Final'!B:F,5,FALSE)=0,"",VLOOKUP(A1523,'Resources Final'!B:F,5,FALSE)),"")</f>
        <v/>
      </c>
      <c r="T1523" s="9" t="s">
        <v>403</v>
      </c>
      <c r="U1523" s="10">
        <v>3600</v>
      </c>
      <c r="V1523" s="10"/>
      <c r="W1523" s="10"/>
      <c r="X1523" s="10">
        <v>3600</v>
      </c>
    </row>
    <row r="1524" spans="9:24" x14ac:dyDescent="0.2">
      <c r="I1524" t="str">
        <f>IFERROR(IF(VLOOKUP(A1524,'Resources Final'!B:F,5,FALSE)=0,"",VLOOKUP(A1524,'Resources Final'!B:F,5,FALSE)),"")</f>
        <v/>
      </c>
      <c r="T1524" s="9" t="s">
        <v>945</v>
      </c>
      <c r="U1524" s="10">
        <v>3600</v>
      </c>
      <c r="V1524" s="10"/>
      <c r="W1524" s="10"/>
      <c r="X1524" s="10">
        <v>3600</v>
      </c>
    </row>
    <row r="1525" spans="9:24" x14ac:dyDescent="0.2">
      <c r="I1525" t="str">
        <f>IFERROR(IF(VLOOKUP(A1525,'Resources Final'!B:F,5,FALSE)=0,"",VLOOKUP(A1525,'Resources Final'!B:F,5,FALSE)),"")</f>
        <v/>
      </c>
      <c r="T1525" s="9" t="s">
        <v>496</v>
      </c>
      <c r="U1525" s="10">
        <v>3600</v>
      </c>
      <c r="V1525" s="10"/>
      <c r="W1525" s="10"/>
      <c r="X1525" s="10">
        <v>3600</v>
      </c>
    </row>
    <row r="1526" spans="9:24" x14ac:dyDescent="0.2">
      <c r="I1526" t="str">
        <f>IFERROR(IF(VLOOKUP(A1526,'Resources Final'!B:F,5,FALSE)=0,"",VLOOKUP(A1526,'Resources Final'!B:F,5,FALSE)),"")</f>
        <v/>
      </c>
      <c r="T1526" s="9" t="s">
        <v>143</v>
      </c>
      <c r="U1526" s="10">
        <v>3600</v>
      </c>
      <c r="V1526" s="10"/>
      <c r="W1526" s="10"/>
      <c r="X1526" s="10">
        <v>3600</v>
      </c>
    </row>
    <row r="1527" spans="9:24" x14ac:dyDescent="0.2">
      <c r="I1527" t="str">
        <f>IFERROR(IF(VLOOKUP(A1527,'Resources Final'!B:F,5,FALSE)=0,"",VLOOKUP(A1527,'Resources Final'!B:F,5,FALSE)),"")</f>
        <v/>
      </c>
      <c r="T1527" s="9" t="s">
        <v>162</v>
      </c>
      <c r="U1527" s="10">
        <v>3600</v>
      </c>
      <c r="V1527" s="10"/>
      <c r="W1527" s="10"/>
      <c r="X1527" s="10">
        <v>3600</v>
      </c>
    </row>
    <row r="1528" spans="9:24" x14ac:dyDescent="0.2">
      <c r="I1528" t="str">
        <f>IFERROR(IF(VLOOKUP(A1528,'Resources Final'!B:F,5,FALSE)=0,"",VLOOKUP(A1528,'Resources Final'!B:F,5,FALSE)),"")</f>
        <v/>
      </c>
      <c r="T1528" s="9" t="s">
        <v>591</v>
      </c>
      <c r="U1528" s="10">
        <v>3600</v>
      </c>
      <c r="V1528" s="10"/>
      <c r="W1528" s="10"/>
      <c r="X1528" s="10">
        <v>3600</v>
      </c>
    </row>
    <row r="1529" spans="9:24" x14ac:dyDescent="0.2">
      <c r="I1529" t="str">
        <f>IFERROR(IF(VLOOKUP(A1529,'Resources Final'!B:F,5,FALSE)=0,"",VLOOKUP(A1529,'Resources Final'!B:F,5,FALSE)),"")</f>
        <v/>
      </c>
      <c r="T1529" s="9" t="s">
        <v>492</v>
      </c>
      <c r="U1529" s="10">
        <v>3600</v>
      </c>
      <c r="V1529" s="10"/>
      <c r="W1529" s="10"/>
      <c r="X1529" s="10">
        <v>3600</v>
      </c>
    </row>
    <row r="1530" spans="9:24" x14ac:dyDescent="0.2">
      <c r="I1530" t="str">
        <f>IFERROR(IF(VLOOKUP(A1530,'Resources Final'!B:F,5,FALSE)=0,"",VLOOKUP(A1530,'Resources Final'!B:F,5,FALSE)),"")</f>
        <v/>
      </c>
      <c r="T1530" s="9" t="s">
        <v>956</v>
      </c>
      <c r="U1530" s="10">
        <v>3600</v>
      </c>
      <c r="V1530" s="10"/>
      <c r="W1530" s="10"/>
      <c r="X1530" s="10">
        <v>3600</v>
      </c>
    </row>
    <row r="1531" spans="9:24" x14ac:dyDescent="0.2">
      <c r="I1531" t="str">
        <f>IFERROR(IF(VLOOKUP(A1531,'Resources Final'!B:F,5,FALSE)=0,"",VLOOKUP(A1531,'Resources Final'!B:F,5,FALSE)),"")</f>
        <v/>
      </c>
      <c r="T1531" s="9" t="s">
        <v>237</v>
      </c>
      <c r="U1531" s="10">
        <v>3600</v>
      </c>
      <c r="V1531" s="10"/>
      <c r="W1531" s="10"/>
      <c r="X1531" s="10">
        <v>3600</v>
      </c>
    </row>
    <row r="1532" spans="9:24" x14ac:dyDescent="0.2">
      <c r="I1532" t="str">
        <f>IFERROR(IF(VLOOKUP(A1532,'Resources Final'!B:F,5,FALSE)=0,"",VLOOKUP(A1532,'Resources Final'!B:F,5,FALSE)),"")</f>
        <v/>
      </c>
      <c r="T1532" s="9" t="s">
        <v>494</v>
      </c>
      <c r="U1532" s="10">
        <v>3600</v>
      </c>
      <c r="V1532" s="10"/>
      <c r="W1532" s="10"/>
      <c r="X1532" s="10">
        <v>3600</v>
      </c>
    </row>
    <row r="1533" spans="9:24" x14ac:dyDescent="0.2">
      <c r="I1533" t="str">
        <f>IFERROR(IF(VLOOKUP(A1533,'Resources Final'!B:F,5,FALSE)=0,"",VLOOKUP(A1533,'Resources Final'!B:F,5,FALSE)),"")</f>
        <v/>
      </c>
      <c r="T1533" s="9" t="s">
        <v>176</v>
      </c>
      <c r="U1533" s="10">
        <v>3600</v>
      </c>
      <c r="V1533" s="10"/>
      <c r="W1533" s="10"/>
      <c r="X1533" s="10">
        <v>3600</v>
      </c>
    </row>
    <row r="1534" spans="9:24" x14ac:dyDescent="0.2">
      <c r="I1534" t="str">
        <f>IFERROR(IF(VLOOKUP(A1534,'Resources Final'!B:F,5,FALSE)=0,"",VLOOKUP(A1534,'Resources Final'!B:F,5,FALSE)),"")</f>
        <v/>
      </c>
      <c r="T1534" s="9" t="s">
        <v>292</v>
      </c>
      <c r="U1534" s="10">
        <v>3600</v>
      </c>
      <c r="V1534" s="10"/>
      <c r="W1534" s="10"/>
      <c r="X1534" s="10">
        <v>3600</v>
      </c>
    </row>
    <row r="1535" spans="9:24" x14ac:dyDescent="0.2">
      <c r="I1535" t="str">
        <f>IFERROR(IF(VLOOKUP(A1535,'Resources Final'!B:F,5,FALSE)=0,"",VLOOKUP(A1535,'Resources Final'!B:F,5,FALSE)),"")</f>
        <v/>
      </c>
      <c r="T1535" s="9" t="s">
        <v>399</v>
      </c>
      <c r="U1535" s="10">
        <v>3600</v>
      </c>
      <c r="V1535" s="10"/>
      <c r="W1535" s="10"/>
      <c r="X1535" s="10">
        <v>3600</v>
      </c>
    </row>
    <row r="1536" spans="9:24" x14ac:dyDescent="0.2">
      <c r="I1536" t="str">
        <f>IFERROR(IF(VLOOKUP(A1536,'Resources Final'!B:F,5,FALSE)=0,"",VLOOKUP(A1536,'Resources Final'!B:F,5,FALSE)),"")</f>
        <v/>
      </c>
      <c r="T1536" s="9" t="s">
        <v>114</v>
      </c>
      <c r="U1536" s="10">
        <v>3600</v>
      </c>
      <c r="V1536" s="10"/>
      <c r="W1536" s="10"/>
      <c r="X1536" s="10">
        <v>3600</v>
      </c>
    </row>
    <row r="1537" spans="9:24" x14ac:dyDescent="0.2">
      <c r="I1537" t="str">
        <f>IFERROR(IF(VLOOKUP(A1537,'Resources Final'!B:F,5,FALSE)=0,"",VLOOKUP(A1537,'Resources Final'!B:F,5,FALSE)),"")</f>
        <v/>
      </c>
      <c r="T1537" s="9" t="s">
        <v>1050</v>
      </c>
      <c r="U1537" s="10">
        <v>3600</v>
      </c>
      <c r="V1537" s="10"/>
      <c r="W1537" s="10"/>
      <c r="X1537" s="10">
        <v>3600</v>
      </c>
    </row>
    <row r="1538" spans="9:24" x14ac:dyDescent="0.2">
      <c r="I1538" t="str">
        <f>IFERROR(IF(VLOOKUP(A1538,'Resources Final'!B:F,5,FALSE)=0,"",VLOOKUP(A1538,'Resources Final'!B:F,5,FALSE)),"")</f>
        <v/>
      </c>
      <c r="T1538" s="9" t="s">
        <v>288</v>
      </c>
      <c r="U1538" s="10">
        <v>3600</v>
      </c>
      <c r="V1538" s="10"/>
      <c r="W1538" s="10"/>
      <c r="X1538" s="10">
        <v>3600</v>
      </c>
    </row>
    <row r="1539" spans="9:24" x14ac:dyDescent="0.2">
      <c r="I1539" t="str">
        <f>IFERROR(IF(VLOOKUP(A1539,'Resources Final'!B:F,5,FALSE)=0,"",VLOOKUP(A1539,'Resources Final'!B:F,5,FALSE)),"")</f>
        <v/>
      </c>
      <c r="T1539" s="9" t="s">
        <v>828</v>
      </c>
      <c r="U1539" s="10">
        <v>3600</v>
      </c>
      <c r="V1539" s="10"/>
      <c r="W1539" s="10"/>
      <c r="X1539" s="10">
        <v>3600</v>
      </c>
    </row>
    <row r="1540" spans="9:24" x14ac:dyDescent="0.2">
      <c r="I1540" t="str">
        <f>IFERROR(IF(VLOOKUP(A1540,'Resources Final'!B:F,5,FALSE)=0,"",VLOOKUP(A1540,'Resources Final'!B:F,5,FALSE)),"")</f>
        <v/>
      </c>
      <c r="T1540" s="9" t="s">
        <v>629</v>
      </c>
      <c r="U1540" s="10">
        <v>3600</v>
      </c>
      <c r="V1540" s="10"/>
      <c r="W1540" s="10"/>
      <c r="X1540" s="10">
        <v>3600</v>
      </c>
    </row>
    <row r="1541" spans="9:24" x14ac:dyDescent="0.2">
      <c r="I1541" t="str">
        <f>IFERROR(IF(VLOOKUP(A1541,'Resources Final'!B:F,5,FALSE)=0,"",VLOOKUP(A1541,'Resources Final'!B:F,5,FALSE)),"")</f>
        <v/>
      </c>
      <c r="T1541" s="9" t="s">
        <v>1036</v>
      </c>
      <c r="U1541" s="10">
        <v>3600</v>
      </c>
      <c r="V1541" s="10"/>
      <c r="W1541" s="10"/>
      <c r="X1541" s="10">
        <v>3600</v>
      </c>
    </row>
    <row r="1542" spans="9:24" x14ac:dyDescent="0.2">
      <c r="I1542" t="str">
        <f>IFERROR(IF(VLOOKUP(A1542,'Resources Final'!B:F,5,FALSE)=0,"",VLOOKUP(A1542,'Resources Final'!B:F,5,FALSE)),"")</f>
        <v/>
      </c>
      <c r="T1542" s="9" t="s">
        <v>107</v>
      </c>
      <c r="U1542" s="10">
        <v>3600</v>
      </c>
      <c r="V1542" s="10"/>
      <c r="W1542" s="10"/>
      <c r="X1542" s="10">
        <v>3600</v>
      </c>
    </row>
    <row r="1543" spans="9:24" x14ac:dyDescent="0.2">
      <c r="I1543" t="str">
        <f>IFERROR(IF(VLOOKUP(A1543,'Resources Final'!B:F,5,FALSE)=0,"",VLOOKUP(A1543,'Resources Final'!B:F,5,FALSE)),"")</f>
        <v/>
      </c>
      <c r="T1543" s="9" t="s">
        <v>1041</v>
      </c>
      <c r="U1543" s="10">
        <v>3600</v>
      </c>
      <c r="V1543" s="10"/>
      <c r="W1543" s="10"/>
      <c r="X1543" s="10">
        <v>3600</v>
      </c>
    </row>
    <row r="1544" spans="9:24" x14ac:dyDescent="0.2">
      <c r="I1544" t="str">
        <f>IFERROR(IF(VLOOKUP(A1544,'Resources Final'!B:F,5,FALSE)=0,"",VLOOKUP(A1544,'Resources Final'!B:F,5,FALSE)),"")</f>
        <v/>
      </c>
      <c r="T1544" s="9" t="s">
        <v>973</v>
      </c>
      <c r="U1544" s="10">
        <v>3600</v>
      </c>
      <c r="V1544" s="10"/>
      <c r="W1544" s="10"/>
      <c r="X1544" s="10">
        <v>3600</v>
      </c>
    </row>
    <row r="1545" spans="9:24" x14ac:dyDescent="0.2">
      <c r="I1545" t="str">
        <f>IFERROR(IF(VLOOKUP(A1545,'Resources Final'!B:F,5,FALSE)=0,"",VLOOKUP(A1545,'Resources Final'!B:F,5,FALSE)),"")</f>
        <v/>
      </c>
      <c r="T1545" s="9" t="s">
        <v>615</v>
      </c>
      <c r="U1545" s="10">
        <v>3600</v>
      </c>
      <c r="V1545" s="10"/>
      <c r="W1545" s="10"/>
      <c r="X1545" s="10">
        <v>3600</v>
      </c>
    </row>
    <row r="1546" spans="9:24" x14ac:dyDescent="0.2">
      <c r="I1546" t="str">
        <f>IFERROR(IF(VLOOKUP(A1546,'Resources Final'!B:F,5,FALSE)=0,"",VLOOKUP(A1546,'Resources Final'!B:F,5,FALSE)),"")</f>
        <v/>
      </c>
      <c r="T1546" s="9" t="s">
        <v>570</v>
      </c>
      <c r="U1546" s="10">
        <v>3600</v>
      </c>
      <c r="V1546" s="10"/>
      <c r="W1546" s="10"/>
      <c r="X1546" s="10">
        <v>3600</v>
      </c>
    </row>
    <row r="1547" spans="9:24" x14ac:dyDescent="0.2">
      <c r="I1547" t="str">
        <f>IFERROR(IF(VLOOKUP(A1547,'Resources Final'!B:F,5,FALSE)=0,"",VLOOKUP(A1547,'Resources Final'!B:F,5,FALSE)),"")</f>
        <v/>
      </c>
      <c r="T1547" s="9" t="s">
        <v>402</v>
      </c>
      <c r="U1547" s="10">
        <v>3600</v>
      </c>
      <c r="V1547" s="10"/>
      <c r="W1547" s="10"/>
      <c r="X1547" s="10">
        <v>3600</v>
      </c>
    </row>
    <row r="1548" spans="9:24" x14ac:dyDescent="0.2">
      <c r="I1548" t="str">
        <f>IFERROR(IF(VLOOKUP(A1548,'Resources Final'!B:F,5,FALSE)=0,"",VLOOKUP(A1548,'Resources Final'!B:F,5,FALSE)),"")</f>
        <v/>
      </c>
      <c r="T1548" s="9" t="s">
        <v>983</v>
      </c>
      <c r="U1548" s="10">
        <v>3600</v>
      </c>
      <c r="V1548" s="10"/>
      <c r="W1548" s="10"/>
      <c r="X1548" s="10">
        <v>3600</v>
      </c>
    </row>
    <row r="1549" spans="9:24" x14ac:dyDescent="0.2">
      <c r="I1549" t="str">
        <f>IFERROR(IF(VLOOKUP(A1549,'Resources Final'!B:F,5,FALSE)=0,"",VLOOKUP(A1549,'Resources Final'!B:F,5,FALSE)),"")</f>
        <v/>
      </c>
      <c r="T1549" s="9" t="s">
        <v>273</v>
      </c>
      <c r="U1549" s="10">
        <v>3600</v>
      </c>
      <c r="V1549" s="10"/>
      <c r="W1549" s="10"/>
      <c r="X1549" s="10">
        <v>3600</v>
      </c>
    </row>
    <row r="1550" spans="9:24" x14ac:dyDescent="0.2">
      <c r="I1550" t="str">
        <f>IFERROR(IF(VLOOKUP(A1550,'Resources Final'!B:F,5,FALSE)=0,"",VLOOKUP(A1550,'Resources Final'!B:F,5,FALSE)),"")</f>
        <v/>
      </c>
      <c r="T1550" s="9" t="s">
        <v>491</v>
      </c>
      <c r="U1550" s="10">
        <v>3600</v>
      </c>
      <c r="V1550" s="10"/>
      <c r="W1550" s="10"/>
      <c r="X1550" s="10">
        <v>3600</v>
      </c>
    </row>
    <row r="1551" spans="9:24" x14ac:dyDescent="0.2">
      <c r="I1551" t="str">
        <f>IFERROR(IF(VLOOKUP(A1551,'Resources Final'!B:F,5,FALSE)=0,"",VLOOKUP(A1551,'Resources Final'!B:F,5,FALSE)),"")</f>
        <v/>
      </c>
      <c r="T1551" s="9" t="s">
        <v>613</v>
      </c>
      <c r="U1551" s="10">
        <v>3600</v>
      </c>
      <c r="V1551" s="10"/>
      <c r="W1551" s="10"/>
      <c r="X1551" s="10">
        <v>3600</v>
      </c>
    </row>
    <row r="1552" spans="9:24" x14ac:dyDescent="0.2">
      <c r="I1552" t="str">
        <f>IFERROR(IF(VLOOKUP(A1552,'Resources Final'!B:F,5,FALSE)=0,"",VLOOKUP(A1552,'Resources Final'!B:F,5,FALSE)),"")</f>
        <v/>
      </c>
      <c r="T1552" s="9" t="s">
        <v>381</v>
      </c>
      <c r="U1552" s="10">
        <v>3600</v>
      </c>
      <c r="V1552" s="10"/>
      <c r="W1552" s="10"/>
      <c r="X1552" s="10">
        <v>3600</v>
      </c>
    </row>
    <row r="1553" spans="9:24" x14ac:dyDescent="0.2">
      <c r="I1553" t="str">
        <f>IFERROR(IF(VLOOKUP(A1553,'Resources Final'!B:F,5,FALSE)=0,"",VLOOKUP(A1553,'Resources Final'!B:F,5,FALSE)),"")</f>
        <v/>
      </c>
      <c r="T1553" s="9" t="s">
        <v>1007</v>
      </c>
      <c r="U1553" s="10">
        <v>3600</v>
      </c>
      <c r="V1553" s="10"/>
      <c r="W1553" s="10"/>
      <c r="X1553" s="10">
        <v>3600</v>
      </c>
    </row>
    <row r="1554" spans="9:24" x14ac:dyDescent="0.2">
      <c r="I1554" t="str">
        <f>IFERROR(IF(VLOOKUP(A1554,'Resources Final'!B:F,5,FALSE)=0,"",VLOOKUP(A1554,'Resources Final'!B:F,5,FALSE)),"")</f>
        <v/>
      </c>
      <c r="T1554" s="9" t="s">
        <v>934</v>
      </c>
      <c r="U1554" s="10">
        <v>3600</v>
      </c>
      <c r="V1554" s="10"/>
      <c r="W1554" s="10"/>
      <c r="X1554" s="10">
        <v>3600</v>
      </c>
    </row>
    <row r="1555" spans="9:24" x14ac:dyDescent="0.2">
      <c r="I1555" t="str">
        <f>IFERROR(IF(VLOOKUP(A1555,'Resources Final'!B:F,5,FALSE)=0,"",VLOOKUP(A1555,'Resources Final'!B:F,5,FALSE)),"")</f>
        <v/>
      </c>
      <c r="T1555" s="9" t="s">
        <v>1015</v>
      </c>
      <c r="U1555" s="10">
        <v>3600</v>
      </c>
      <c r="V1555" s="10"/>
      <c r="W1555" s="10"/>
      <c r="X1555" s="10">
        <v>3600</v>
      </c>
    </row>
    <row r="1556" spans="9:24" x14ac:dyDescent="0.2">
      <c r="I1556" t="str">
        <f>IFERROR(IF(VLOOKUP(A1556,'Resources Final'!B:F,5,FALSE)=0,"",VLOOKUP(A1556,'Resources Final'!B:F,5,FALSE)),"")</f>
        <v/>
      </c>
      <c r="T1556" s="9" t="s">
        <v>937</v>
      </c>
      <c r="U1556" s="10">
        <v>3600</v>
      </c>
      <c r="V1556" s="10"/>
      <c r="W1556" s="10"/>
      <c r="X1556" s="10">
        <v>3600</v>
      </c>
    </row>
    <row r="1557" spans="9:24" x14ac:dyDescent="0.2">
      <c r="I1557" t="str">
        <f>IFERROR(IF(VLOOKUP(A1557,'Resources Final'!B:F,5,FALSE)=0,"",VLOOKUP(A1557,'Resources Final'!B:F,5,FALSE)),"")</f>
        <v/>
      </c>
      <c r="T1557" s="9" t="s">
        <v>231</v>
      </c>
      <c r="U1557" s="10">
        <v>3600</v>
      </c>
      <c r="V1557" s="10"/>
      <c r="W1557" s="10"/>
      <c r="X1557" s="10">
        <v>3600</v>
      </c>
    </row>
    <row r="1558" spans="9:24" x14ac:dyDescent="0.2">
      <c r="I1558" t="str">
        <f>IFERROR(IF(VLOOKUP(A1558,'Resources Final'!B:F,5,FALSE)=0,"",VLOOKUP(A1558,'Resources Final'!B:F,5,FALSE)),"")</f>
        <v/>
      </c>
      <c r="T1558" s="9" t="s">
        <v>938</v>
      </c>
      <c r="U1558" s="10">
        <v>3600</v>
      </c>
      <c r="V1558" s="10"/>
      <c r="W1558" s="10"/>
      <c r="X1558" s="10">
        <v>3600</v>
      </c>
    </row>
    <row r="1559" spans="9:24" x14ac:dyDescent="0.2">
      <c r="I1559" t="str">
        <f>IFERROR(IF(VLOOKUP(A1559,'Resources Final'!B:F,5,FALSE)=0,"",VLOOKUP(A1559,'Resources Final'!B:F,5,FALSE)),"")</f>
        <v/>
      </c>
      <c r="T1559" s="9" t="s">
        <v>942</v>
      </c>
      <c r="U1559" s="10">
        <v>3600</v>
      </c>
      <c r="V1559" s="10"/>
      <c r="W1559" s="10"/>
      <c r="X1559" s="10">
        <v>3600</v>
      </c>
    </row>
    <row r="1560" spans="9:24" x14ac:dyDescent="0.2">
      <c r="I1560" t="str">
        <f>IFERROR(IF(VLOOKUP(A1560,'Resources Final'!B:F,5,FALSE)=0,"",VLOOKUP(A1560,'Resources Final'!B:F,5,FALSE)),"")</f>
        <v/>
      </c>
      <c r="T1560" s="9" t="s">
        <v>1031</v>
      </c>
      <c r="U1560" s="10">
        <v>3600</v>
      </c>
      <c r="V1560" s="10"/>
      <c r="W1560" s="10"/>
      <c r="X1560" s="10">
        <v>3600</v>
      </c>
    </row>
    <row r="1561" spans="9:24" x14ac:dyDescent="0.2">
      <c r="I1561" t="str">
        <f>IFERROR(IF(VLOOKUP(A1561,'Resources Final'!B:F,5,FALSE)=0,"",VLOOKUP(A1561,'Resources Final'!B:F,5,FALSE)),"")</f>
        <v/>
      </c>
      <c r="T1561" s="9" t="s">
        <v>105</v>
      </c>
      <c r="U1561" s="10">
        <v>3600</v>
      </c>
      <c r="V1561" s="10"/>
      <c r="W1561" s="10"/>
      <c r="X1561" s="10">
        <v>3600</v>
      </c>
    </row>
    <row r="1562" spans="9:24" x14ac:dyDescent="0.2">
      <c r="I1562" t="str">
        <f>IFERROR(IF(VLOOKUP(A1562,'Resources Final'!B:F,5,FALSE)=0,"",VLOOKUP(A1562,'Resources Final'!B:F,5,FALSE)),"")</f>
        <v/>
      </c>
      <c r="T1562" s="9" t="s">
        <v>893</v>
      </c>
      <c r="U1562" s="10">
        <v>3600</v>
      </c>
      <c r="V1562" s="10"/>
      <c r="W1562" s="10"/>
      <c r="X1562" s="10">
        <v>3600</v>
      </c>
    </row>
    <row r="1563" spans="9:24" x14ac:dyDescent="0.2">
      <c r="I1563" t="str">
        <f>IFERROR(IF(VLOOKUP(A1563,'Resources Final'!B:F,5,FALSE)=0,"",VLOOKUP(A1563,'Resources Final'!B:F,5,FALSE)),"")</f>
        <v/>
      </c>
      <c r="T1563" s="9" t="s">
        <v>1046</v>
      </c>
      <c r="U1563" s="10">
        <v>3600</v>
      </c>
      <c r="V1563" s="10"/>
      <c r="W1563" s="10"/>
      <c r="X1563" s="10">
        <v>3600</v>
      </c>
    </row>
    <row r="1564" spans="9:24" x14ac:dyDescent="0.2">
      <c r="I1564" t="str">
        <f>IFERROR(IF(VLOOKUP(A1564,'Resources Final'!B:F,5,FALSE)=0,"",VLOOKUP(A1564,'Resources Final'!B:F,5,FALSE)),"")</f>
        <v/>
      </c>
      <c r="T1564" s="9" t="s">
        <v>400</v>
      </c>
      <c r="U1564" s="10">
        <v>3600</v>
      </c>
      <c r="V1564" s="10"/>
      <c r="W1564" s="10"/>
      <c r="X1564" s="10">
        <v>3600</v>
      </c>
    </row>
    <row r="1565" spans="9:24" x14ac:dyDescent="0.2">
      <c r="I1565" t="str">
        <f>IFERROR(IF(VLOOKUP(A1565,'Resources Final'!B:F,5,FALSE)=0,"",VLOOKUP(A1565,'Resources Final'!B:F,5,FALSE)),"")</f>
        <v/>
      </c>
      <c r="T1565" s="9" t="s">
        <v>401</v>
      </c>
      <c r="U1565" s="10">
        <v>3600</v>
      </c>
      <c r="V1565" s="10"/>
      <c r="W1565" s="10"/>
      <c r="X1565" s="10">
        <v>3600</v>
      </c>
    </row>
    <row r="1566" spans="9:24" x14ac:dyDescent="0.2">
      <c r="I1566" t="str">
        <f>IFERROR(IF(VLOOKUP(A1566,'Resources Final'!B:F,5,FALSE)=0,"",VLOOKUP(A1566,'Resources Final'!B:F,5,FALSE)),"")</f>
        <v/>
      </c>
      <c r="T1566" s="9" t="s">
        <v>827</v>
      </c>
      <c r="U1566" s="10">
        <v>3600</v>
      </c>
      <c r="V1566" s="10"/>
      <c r="W1566" s="10"/>
      <c r="X1566" s="10">
        <v>3600</v>
      </c>
    </row>
    <row r="1567" spans="9:24" x14ac:dyDescent="0.2">
      <c r="I1567" t="str">
        <f>IFERROR(IF(VLOOKUP(A1567,'Resources Final'!B:F,5,FALSE)=0,"",VLOOKUP(A1567,'Resources Final'!B:F,5,FALSE)),"")</f>
        <v/>
      </c>
      <c r="T1567" s="9" t="s">
        <v>2078</v>
      </c>
      <c r="U1567" s="10">
        <v>3597</v>
      </c>
      <c r="V1567" s="10"/>
      <c r="W1567" s="10"/>
      <c r="X1567" s="10">
        <v>3597</v>
      </c>
    </row>
    <row r="1568" spans="9:24" x14ac:dyDescent="0.2">
      <c r="I1568" t="str">
        <f>IFERROR(IF(VLOOKUP(A1568,'Resources Final'!B:F,5,FALSE)=0,"",VLOOKUP(A1568,'Resources Final'!B:F,5,FALSE)),"")</f>
        <v/>
      </c>
      <c r="T1568" s="9" t="s">
        <v>3484</v>
      </c>
      <c r="U1568" s="10">
        <v>3555</v>
      </c>
      <c r="V1568" s="10"/>
      <c r="W1568" s="10"/>
      <c r="X1568" s="10">
        <v>3555</v>
      </c>
    </row>
    <row r="1569" spans="9:24" x14ac:dyDescent="0.2">
      <c r="I1569" t="str">
        <f>IFERROR(IF(VLOOKUP(A1569,'Resources Final'!B:F,5,FALSE)=0,"",VLOOKUP(A1569,'Resources Final'!B:F,5,FALSE)),"")</f>
        <v/>
      </c>
      <c r="T1569" s="9" t="s">
        <v>3207</v>
      </c>
      <c r="U1569" s="10">
        <v>3555</v>
      </c>
      <c r="V1569" s="10"/>
      <c r="W1569" s="10"/>
      <c r="X1569" s="10">
        <v>3555</v>
      </c>
    </row>
    <row r="1570" spans="9:24" x14ac:dyDescent="0.2">
      <c r="I1570" t="str">
        <f>IFERROR(IF(VLOOKUP(A1570,'Resources Final'!B:F,5,FALSE)=0,"",VLOOKUP(A1570,'Resources Final'!B:F,5,FALSE)),"")</f>
        <v/>
      </c>
      <c r="T1570" s="9" t="s">
        <v>3015</v>
      </c>
      <c r="U1570" s="10">
        <v>3555</v>
      </c>
      <c r="V1570" s="10"/>
      <c r="W1570" s="10"/>
      <c r="X1570" s="10">
        <v>3555</v>
      </c>
    </row>
    <row r="1571" spans="9:24" x14ac:dyDescent="0.2">
      <c r="I1571" t="str">
        <f>IFERROR(IF(VLOOKUP(A1571,'Resources Final'!B:F,5,FALSE)=0,"",VLOOKUP(A1571,'Resources Final'!B:F,5,FALSE)),"")</f>
        <v/>
      </c>
      <c r="T1571" s="9" t="s">
        <v>2411</v>
      </c>
      <c r="U1571" s="10">
        <v>3555</v>
      </c>
      <c r="V1571" s="10"/>
      <c r="W1571" s="10"/>
      <c r="X1571" s="10">
        <v>3555</v>
      </c>
    </row>
    <row r="1572" spans="9:24" x14ac:dyDescent="0.2">
      <c r="I1572" t="str">
        <f>IFERROR(IF(VLOOKUP(A1572,'Resources Final'!B:F,5,FALSE)=0,"",VLOOKUP(A1572,'Resources Final'!B:F,5,FALSE)),"")</f>
        <v/>
      </c>
      <c r="T1572" s="9" t="s">
        <v>2099</v>
      </c>
      <c r="U1572" s="10">
        <v>3555</v>
      </c>
      <c r="V1572" s="10"/>
      <c r="W1572" s="10"/>
      <c r="X1572" s="10">
        <v>3555</v>
      </c>
    </row>
    <row r="1573" spans="9:24" x14ac:dyDescent="0.2">
      <c r="I1573" t="str">
        <f>IFERROR(IF(VLOOKUP(A1573,'Resources Final'!B:F,5,FALSE)=0,"",VLOOKUP(A1573,'Resources Final'!B:F,5,FALSE)),"")</f>
        <v/>
      </c>
      <c r="T1573" s="9" t="s">
        <v>2141</v>
      </c>
      <c r="U1573" s="10">
        <v>3555</v>
      </c>
      <c r="V1573" s="10"/>
      <c r="W1573" s="10"/>
      <c r="X1573" s="10">
        <v>3555</v>
      </c>
    </row>
    <row r="1574" spans="9:24" x14ac:dyDescent="0.2">
      <c r="I1574" t="str">
        <f>IFERROR(IF(VLOOKUP(A1574,'Resources Final'!B:F,5,FALSE)=0,"",VLOOKUP(A1574,'Resources Final'!B:F,5,FALSE)),"")</f>
        <v/>
      </c>
      <c r="T1574" s="9" t="s">
        <v>2404</v>
      </c>
      <c r="U1574" s="10">
        <v>3555</v>
      </c>
      <c r="V1574" s="10"/>
      <c r="W1574" s="10"/>
      <c r="X1574" s="10">
        <v>3555</v>
      </c>
    </row>
    <row r="1575" spans="9:24" x14ac:dyDescent="0.2">
      <c r="I1575" t="str">
        <f>IFERROR(IF(VLOOKUP(A1575,'Resources Final'!B:F,5,FALSE)=0,"",VLOOKUP(A1575,'Resources Final'!B:F,5,FALSE)),"")</f>
        <v/>
      </c>
      <c r="T1575" s="9" t="s">
        <v>2147</v>
      </c>
      <c r="U1575" s="10">
        <v>3555</v>
      </c>
      <c r="V1575" s="10"/>
      <c r="W1575" s="10"/>
      <c r="X1575" s="10">
        <v>3555</v>
      </c>
    </row>
    <row r="1576" spans="9:24" x14ac:dyDescent="0.2">
      <c r="I1576" t="str">
        <f>IFERROR(IF(VLOOKUP(A1576,'Resources Final'!B:F,5,FALSE)=0,"",VLOOKUP(A1576,'Resources Final'!B:F,5,FALSE)),"")</f>
        <v/>
      </c>
      <c r="T1576" s="9" t="s">
        <v>1985</v>
      </c>
      <c r="U1576" s="10">
        <v>3555</v>
      </c>
      <c r="V1576" s="10"/>
      <c r="W1576" s="10"/>
      <c r="X1576" s="10">
        <v>3555</v>
      </c>
    </row>
    <row r="1577" spans="9:24" x14ac:dyDescent="0.2">
      <c r="I1577" t="str">
        <f>IFERROR(IF(VLOOKUP(A1577,'Resources Final'!B:F,5,FALSE)=0,"",VLOOKUP(A1577,'Resources Final'!B:F,5,FALSE)),"")</f>
        <v/>
      </c>
      <c r="T1577" s="9" t="s">
        <v>1962</v>
      </c>
      <c r="U1577" s="10">
        <v>3555</v>
      </c>
      <c r="V1577" s="10"/>
      <c r="W1577" s="10"/>
      <c r="X1577" s="10">
        <v>3555</v>
      </c>
    </row>
    <row r="1578" spans="9:24" x14ac:dyDescent="0.2">
      <c r="I1578" t="str">
        <f>IFERROR(IF(VLOOKUP(A1578,'Resources Final'!B:F,5,FALSE)=0,"",VLOOKUP(A1578,'Resources Final'!B:F,5,FALSE)),"")</f>
        <v/>
      </c>
      <c r="T1578" s="9" t="s">
        <v>1988</v>
      </c>
      <c r="U1578" s="10">
        <v>3555</v>
      </c>
      <c r="V1578" s="10"/>
      <c r="W1578" s="10"/>
      <c r="X1578" s="10">
        <v>3555</v>
      </c>
    </row>
    <row r="1579" spans="9:24" x14ac:dyDescent="0.2">
      <c r="I1579" t="str">
        <f>IFERROR(IF(VLOOKUP(A1579,'Resources Final'!B:F,5,FALSE)=0,"",VLOOKUP(A1579,'Resources Final'!B:F,5,FALSE)),"")</f>
        <v/>
      </c>
      <c r="T1579" s="9" t="s">
        <v>452</v>
      </c>
      <c r="U1579" s="10">
        <v>3533</v>
      </c>
      <c r="V1579" s="10"/>
      <c r="W1579" s="10"/>
      <c r="X1579" s="10">
        <v>3533</v>
      </c>
    </row>
    <row r="1580" spans="9:24" x14ac:dyDescent="0.2">
      <c r="I1580" t="str">
        <f>IFERROR(IF(VLOOKUP(A1580,'Resources Final'!B:F,5,FALSE)=0,"",VLOOKUP(A1580,'Resources Final'!B:F,5,FALSE)),"")</f>
        <v/>
      </c>
      <c r="T1580" s="9" t="s">
        <v>4109</v>
      </c>
      <c r="U1580" s="10"/>
      <c r="V1580" s="10"/>
      <c r="W1580" s="10">
        <v>3500</v>
      </c>
      <c r="X1580" s="10">
        <v>3500</v>
      </c>
    </row>
    <row r="1581" spans="9:24" x14ac:dyDescent="0.2">
      <c r="I1581" t="str">
        <f>IFERROR(IF(VLOOKUP(A1581,'Resources Final'!B:F,5,FALSE)=0,"",VLOOKUP(A1581,'Resources Final'!B:F,5,FALSE)),"")</f>
        <v/>
      </c>
      <c r="T1581" s="9" t="s">
        <v>3157</v>
      </c>
      <c r="U1581" s="10"/>
      <c r="V1581" s="10"/>
      <c r="W1581" s="10">
        <v>3500</v>
      </c>
      <c r="X1581" s="10">
        <v>3500</v>
      </c>
    </row>
    <row r="1582" spans="9:24" x14ac:dyDescent="0.2">
      <c r="I1582" t="str">
        <f>IFERROR(IF(VLOOKUP(A1582,'Resources Final'!B:F,5,FALSE)=0,"",VLOOKUP(A1582,'Resources Final'!B:F,5,FALSE)),"")</f>
        <v/>
      </c>
      <c r="T1582" s="9" t="s">
        <v>4026</v>
      </c>
      <c r="U1582" s="10"/>
      <c r="V1582" s="10"/>
      <c r="W1582" s="10">
        <v>3500</v>
      </c>
      <c r="X1582" s="10">
        <v>3500</v>
      </c>
    </row>
    <row r="1583" spans="9:24" x14ac:dyDescent="0.2">
      <c r="I1583" t="str">
        <f>IFERROR(IF(VLOOKUP(A1583,'Resources Final'!B:F,5,FALSE)=0,"",VLOOKUP(A1583,'Resources Final'!B:F,5,FALSE)),"")</f>
        <v/>
      </c>
      <c r="T1583" s="9" t="s">
        <v>3288</v>
      </c>
      <c r="U1583" s="10"/>
      <c r="V1583" s="10"/>
      <c r="W1583" s="10">
        <v>3500</v>
      </c>
      <c r="X1583" s="10">
        <v>3500</v>
      </c>
    </row>
    <row r="1584" spans="9:24" x14ac:dyDescent="0.2">
      <c r="I1584" t="str">
        <f>IFERROR(IF(VLOOKUP(A1584,'Resources Final'!B:F,5,FALSE)=0,"",VLOOKUP(A1584,'Resources Final'!B:F,5,FALSE)),"")</f>
        <v/>
      </c>
      <c r="T1584" s="9" t="s">
        <v>4031</v>
      </c>
      <c r="U1584" s="10"/>
      <c r="V1584" s="10"/>
      <c r="W1584" s="10">
        <v>3500</v>
      </c>
      <c r="X1584" s="10">
        <v>3500</v>
      </c>
    </row>
    <row r="1585" spans="9:24" x14ac:dyDescent="0.2">
      <c r="I1585" t="str">
        <f>IFERROR(IF(VLOOKUP(A1585,'Resources Final'!B:F,5,FALSE)=0,"",VLOOKUP(A1585,'Resources Final'!B:F,5,FALSE)),"")</f>
        <v/>
      </c>
      <c r="T1585" s="9" t="s">
        <v>4007</v>
      </c>
      <c r="U1585" s="10"/>
      <c r="V1585" s="10"/>
      <c r="W1585" s="10">
        <v>3500</v>
      </c>
      <c r="X1585" s="10">
        <v>3500</v>
      </c>
    </row>
    <row r="1586" spans="9:24" x14ac:dyDescent="0.2">
      <c r="I1586" t="str">
        <f>IFERROR(IF(VLOOKUP(A1586,'Resources Final'!B:F,5,FALSE)=0,"",VLOOKUP(A1586,'Resources Final'!B:F,5,FALSE)),"")</f>
        <v/>
      </c>
      <c r="T1586" s="9" t="s">
        <v>3889</v>
      </c>
      <c r="U1586" s="10"/>
      <c r="V1586" s="10"/>
      <c r="W1586" s="10">
        <v>3500</v>
      </c>
      <c r="X1586" s="10">
        <v>3500</v>
      </c>
    </row>
    <row r="1587" spans="9:24" x14ac:dyDescent="0.2">
      <c r="I1587" t="str">
        <f>IFERROR(IF(VLOOKUP(A1587,'Resources Final'!B:F,5,FALSE)=0,"",VLOOKUP(A1587,'Resources Final'!B:F,5,FALSE)),"")</f>
        <v/>
      </c>
      <c r="T1587" s="9" t="s">
        <v>4035</v>
      </c>
      <c r="U1587" s="10"/>
      <c r="V1587" s="10"/>
      <c r="W1587" s="10">
        <v>3500</v>
      </c>
      <c r="X1587" s="10">
        <v>3500</v>
      </c>
    </row>
    <row r="1588" spans="9:24" x14ac:dyDescent="0.2">
      <c r="I1588" t="str">
        <f>IFERROR(IF(VLOOKUP(A1588,'Resources Final'!B:F,5,FALSE)=0,"",VLOOKUP(A1588,'Resources Final'!B:F,5,FALSE)),"")</f>
        <v/>
      </c>
      <c r="T1588" s="9" t="s">
        <v>3330</v>
      </c>
      <c r="U1588" s="10"/>
      <c r="V1588" s="10"/>
      <c r="W1588" s="10">
        <v>3500</v>
      </c>
      <c r="X1588" s="10">
        <v>3500</v>
      </c>
    </row>
    <row r="1589" spans="9:24" x14ac:dyDescent="0.2">
      <c r="I1589" t="str">
        <f>IFERROR(IF(VLOOKUP(A1589,'Resources Final'!B:F,5,FALSE)=0,"",VLOOKUP(A1589,'Resources Final'!B:F,5,FALSE)),"")</f>
        <v/>
      </c>
      <c r="T1589" s="9" t="s">
        <v>2293</v>
      </c>
      <c r="U1589" s="10"/>
      <c r="V1589" s="10"/>
      <c r="W1589" s="10">
        <v>3500</v>
      </c>
      <c r="X1589" s="10">
        <v>3500</v>
      </c>
    </row>
    <row r="1590" spans="9:24" x14ac:dyDescent="0.2">
      <c r="I1590" t="str">
        <f>IFERROR(IF(VLOOKUP(A1590,'Resources Final'!B:F,5,FALSE)=0,"",VLOOKUP(A1590,'Resources Final'!B:F,5,FALSE)),"")</f>
        <v/>
      </c>
      <c r="T1590" s="9" t="s">
        <v>2292</v>
      </c>
      <c r="U1590" s="10"/>
      <c r="V1590" s="10"/>
      <c r="W1590" s="10">
        <v>3500</v>
      </c>
      <c r="X1590" s="10">
        <v>3500</v>
      </c>
    </row>
    <row r="1591" spans="9:24" x14ac:dyDescent="0.2">
      <c r="I1591" t="str">
        <f>IFERROR(IF(VLOOKUP(A1591,'Resources Final'!B:F,5,FALSE)=0,"",VLOOKUP(A1591,'Resources Final'!B:F,5,FALSE)),"")</f>
        <v/>
      </c>
      <c r="T1591" s="9" t="s">
        <v>2542</v>
      </c>
      <c r="U1591" s="10"/>
      <c r="V1591" s="10"/>
      <c r="W1591" s="10">
        <v>3500</v>
      </c>
      <c r="X1591" s="10">
        <v>3500</v>
      </c>
    </row>
    <row r="1592" spans="9:24" x14ac:dyDescent="0.2">
      <c r="I1592" t="str">
        <f>IFERROR(IF(VLOOKUP(A1592,'Resources Final'!B:F,5,FALSE)=0,"",VLOOKUP(A1592,'Resources Final'!B:F,5,FALSE)),"")</f>
        <v/>
      </c>
      <c r="T1592" s="9" t="s">
        <v>1206</v>
      </c>
      <c r="U1592" s="10"/>
      <c r="V1592" s="10"/>
      <c r="W1592" s="10">
        <v>3500</v>
      </c>
      <c r="X1592" s="10">
        <v>3500</v>
      </c>
    </row>
    <row r="1593" spans="9:24" x14ac:dyDescent="0.2">
      <c r="I1593" t="str">
        <f>IFERROR(IF(VLOOKUP(A1593,'Resources Final'!B:F,5,FALSE)=0,"",VLOOKUP(A1593,'Resources Final'!B:F,5,FALSE)),"")</f>
        <v/>
      </c>
      <c r="T1593" s="9" t="s">
        <v>1410</v>
      </c>
      <c r="U1593" s="10"/>
      <c r="V1593" s="10"/>
      <c r="W1593" s="10">
        <v>3500</v>
      </c>
      <c r="X1593" s="10">
        <v>3500</v>
      </c>
    </row>
    <row r="1594" spans="9:24" x14ac:dyDescent="0.2">
      <c r="I1594" t="str">
        <f>IFERROR(IF(VLOOKUP(A1594,'Resources Final'!B:F,5,FALSE)=0,"",VLOOKUP(A1594,'Resources Final'!B:F,5,FALSE)),"")</f>
        <v/>
      </c>
      <c r="T1594" s="9" t="s">
        <v>1357</v>
      </c>
      <c r="U1594" s="10"/>
      <c r="V1594" s="10"/>
      <c r="W1594" s="10">
        <v>3500</v>
      </c>
      <c r="X1594" s="10">
        <v>3500</v>
      </c>
    </row>
    <row r="1595" spans="9:24" x14ac:dyDescent="0.2">
      <c r="I1595" t="str">
        <f>IFERROR(IF(VLOOKUP(A1595,'Resources Final'!B:F,5,FALSE)=0,"",VLOOKUP(A1595,'Resources Final'!B:F,5,FALSE)),"")</f>
        <v/>
      </c>
      <c r="T1595" s="9" t="s">
        <v>1866</v>
      </c>
      <c r="U1595" s="10"/>
      <c r="V1595" s="10"/>
      <c r="W1595" s="10">
        <v>3500</v>
      </c>
      <c r="X1595" s="10">
        <v>3500</v>
      </c>
    </row>
    <row r="1596" spans="9:24" x14ac:dyDescent="0.2">
      <c r="I1596" t="str">
        <f>IFERROR(IF(VLOOKUP(A1596,'Resources Final'!B:F,5,FALSE)=0,"",VLOOKUP(A1596,'Resources Final'!B:F,5,FALSE)),"")</f>
        <v/>
      </c>
      <c r="T1596" s="9" t="s">
        <v>360</v>
      </c>
      <c r="U1596" s="10"/>
      <c r="V1596" s="10"/>
      <c r="W1596" s="10">
        <v>3500</v>
      </c>
      <c r="X1596" s="10">
        <v>3500</v>
      </c>
    </row>
    <row r="1597" spans="9:24" x14ac:dyDescent="0.2">
      <c r="I1597" t="str">
        <f>IFERROR(IF(VLOOKUP(A1597,'Resources Final'!B:F,5,FALSE)=0,"",VLOOKUP(A1597,'Resources Final'!B:F,5,FALSE)),"")</f>
        <v/>
      </c>
      <c r="T1597" s="9" t="s">
        <v>1040</v>
      </c>
      <c r="U1597" s="10"/>
      <c r="V1597" s="10"/>
      <c r="W1597" s="10">
        <v>3500</v>
      </c>
      <c r="X1597" s="10">
        <v>3500</v>
      </c>
    </row>
    <row r="1598" spans="9:24" x14ac:dyDescent="0.2">
      <c r="I1598" t="str">
        <f>IFERROR(IF(VLOOKUP(A1598,'Resources Final'!B:F,5,FALSE)=0,"",VLOOKUP(A1598,'Resources Final'!B:F,5,FALSE)),"")</f>
        <v/>
      </c>
      <c r="T1598" s="9" t="s">
        <v>425</v>
      </c>
      <c r="U1598" s="10"/>
      <c r="V1598" s="10"/>
      <c r="W1598" s="10">
        <v>3500</v>
      </c>
      <c r="X1598" s="10">
        <v>3500</v>
      </c>
    </row>
    <row r="1599" spans="9:24" x14ac:dyDescent="0.2">
      <c r="I1599" t="str">
        <f>IFERROR(IF(VLOOKUP(A1599,'Resources Final'!B:F,5,FALSE)=0,"",VLOOKUP(A1599,'Resources Final'!B:F,5,FALSE)),"")</f>
        <v/>
      </c>
      <c r="T1599" s="9" t="s">
        <v>939</v>
      </c>
      <c r="U1599" s="10"/>
      <c r="V1599" s="10"/>
      <c r="W1599" s="10">
        <v>3500</v>
      </c>
      <c r="X1599" s="10">
        <v>3500</v>
      </c>
    </row>
    <row r="1600" spans="9:24" x14ac:dyDescent="0.2">
      <c r="I1600" t="str">
        <f>IFERROR(IF(VLOOKUP(A1600,'Resources Final'!B:F,5,FALSE)=0,"",VLOOKUP(A1600,'Resources Final'!B:F,5,FALSE)),"")</f>
        <v/>
      </c>
      <c r="T1600" s="9" t="s">
        <v>714</v>
      </c>
      <c r="U1600" s="10"/>
      <c r="V1600" s="10"/>
      <c r="W1600" s="10">
        <v>3500</v>
      </c>
      <c r="X1600" s="10">
        <v>3500</v>
      </c>
    </row>
    <row r="1601" spans="9:24" x14ac:dyDescent="0.2">
      <c r="I1601" t="str">
        <f>IFERROR(IF(VLOOKUP(A1601,'Resources Final'!B:F,5,FALSE)=0,"",VLOOKUP(A1601,'Resources Final'!B:F,5,FALSE)),"")</f>
        <v/>
      </c>
      <c r="T1601" s="9" t="s">
        <v>941</v>
      </c>
      <c r="U1601" s="10"/>
      <c r="V1601" s="10"/>
      <c r="W1601" s="10">
        <v>3500</v>
      </c>
      <c r="X1601" s="10">
        <v>3500</v>
      </c>
    </row>
    <row r="1602" spans="9:24" x14ac:dyDescent="0.2">
      <c r="I1602" t="str">
        <f>IFERROR(IF(VLOOKUP(A1602,'Resources Final'!B:F,5,FALSE)=0,"",VLOOKUP(A1602,'Resources Final'!B:F,5,FALSE)),"")</f>
        <v/>
      </c>
      <c r="T1602" s="9" t="s">
        <v>484</v>
      </c>
      <c r="U1602" s="10"/>
      <c r="V1602" s="10"/>
      <c r="W1602" s="10">
        <v>3500</v>
      </c>
      <c r="X1602" s="10">
        <v>3500</v>
      </c>
    </row>
    <row r="1603" spans="9:24" x14ac:dyDescent="0.2">
      <c r="I1603" t="str">
        <f>IFERROR(IF(VLOOKUP(A1603,'Resources Final'!B:F,5,FALSE)=0,"",VLOOKUP(A1603,'Resources Final'!B:F,5,FALSE)),"")</f>
        <v/>
      </c>
      <c r="T1603" s="9" t="s">
        <v>802</v>
      </c>
      <c r="U1603" s="10"/>
      <c r="V1603" s="10"/>
      <c r="W1603" s="10">
        <v>3500</v>
      </c>
      <c r="X1603" s="10">
        <v>3500</v>
      </c>
    </row>
    <row r="1604" spans="9:24" x14ac:dyDescent="0.2">
      <c r="I1604" t="str">
        <f>IFERROR(IF(VLOOKUP(A1604,'Resources Final'!B:F,5,FALSE)=0,"",VLOOKUP(A1604,'Resources Final'!B:F,5,FALSE)),"")</f>
        <v/>
      </c>
      <c r="T1604" s="9" t="s">
        <v>944</v>
      </c>
      <c r="U1604" s="10"/>
      <c r="V1604" s="10"/>
      <c r="W1604" s="10">
        <v>3500</v>
      </c>
      <c r="X1604" s="10">
        <v>3500</v>
      </c>
    </row>
    <row r="1605" spans="9:24" x14ac:dyDescent="0.2">
      <c r="I1605" t="str">
        <f>IFERROR(IF(VLOOKUP(A1605,'Resources Final'!B:F,5,FALSE)=0,"",VLOOKUP(A1605,'Resources Final'!B:F,5,FALSE)),"")</f>
        <v/>
      </c>
      <c r="T1605" s="9" t="s">
        <v>464</v>
      </c>
      <c r="U1605" s="10"/>
      <c r="V1605" s="10"/>
      <c r="W1605" s="10">
        <v>3500</v>
      </c>
      <c r="X1605" s="10">
        <v>3500</v>
      </c>
    </row>
    <row r="1606" spans="9:24" x14ac:dyDescent="0.2">
      <c r="I1606" t="str">
        <f>IFERROR(IF(VLOOKUP(A1606,'Resources Final'!B:F,5,FALSE)=0,"",VLOOKUP(A1606,'Resources Final'!B:F,5,FALSE)),"")</f>
        <v/>
      </c>
      <c r="T1606" s="9" t="s">
        <v>2392</v>
      </c>
      <c r="U1606" s="10">
        <v>3488</v>
      </c>
      <c r="V1606" s="10"/>
      <c r="W1606" s="10"/>
      <c r="X1606" s="10">
        <v>3488</v>
      </c>
    </row>
    <row r="1607" spans="9:24" x14ac:dyDescent="0.2">
      <c r="I1607" t="str">
        <f>IFERROR(IF(VLOOKUP(A1607,'Resources Final'!B:F,5,FALSE)=0,"",VLOOKUP(A1607,'Resources Final'!B:F,5,FALSE)),"")</f>
        <v/>
      </c>
      <c r="T1607" s="9" t="s">
        <v>1174</v>
      </c>
      <c r="U1607" s="10">
        <v>3488</v>
      </c>
      <c r="V1607" s="10"/>
      <c r="W1607" s="10"/>
      <c r="X1607" s="10">
        <v>3488</v>
      </c>
    </row>
    <row r="1608" spans="9:24" x14ac:dyDescent="0.2">
      <c r="I1608" t="str">
        <f>IFERROR(IF(VLOOKUP(A1608,'Resources Final'!B:F,5,FALSE)=0,"",VLOOKUP(A1608,'Resources Final'!B:F,5,FALSE)),"")</f>
        <v/>
      </c>
      <c r="T1608" s="9" t="s">
        <v>745</v>
      </c>
      <c r="U1608" s="10">
        <v>3488</v>
      </c>
      <c r="V1608" s="10"/>
      <c r="W1608" s="10"/>
      <c r="X1608" s="10">
        <v>3488</v>
      </c>
    </row>
    <row r="1609" spans="9:24" x14ac:dyDescent="0.2">
      <c r="I1609" t="str">
        <f>IFERROR(IF(VLOOKUP(A1609,'Resources Final'!B:F,5,FALSE)=0,"",VLOOKUP(A1609,'Resources Final'!B:F,5,FALSE)),"")</f>
        <v/>
      </c>
      <c r="T1609" s="9" t="s">
        <v>4434</v>
      </c>
      <c r="U1609" s="10">
        <v>3469</v>
      </c>
      <c r="V1609" s="10"/>
      <c r="W1609" s="10"/>
      <c r="X1609" s="10">
        <v>3469</v>
      </c>
    </row>
    <row r="1610" spans="9:24" x14ac:dyDescent="0.2">
      <c r="I1610" t="str">
        <f>IFERROR(IF(VLOOKUP(A1610,'Resources Final'!B:F,5,FALSE)=0,"",VLOOKUP(A1610,'Resources Final'!B:F,5,FALSE)),"")</f>
        <v/>
      </c>
      <c r="T1610" s="9" t="s">
        <v>4425</v>
      </c>
      <c r="U1610" s="10">
        <v>3469</v>
      </c>
      <c r="V1610" s="10"/>
      <c r="W1610" s="10"/>
      <c r="X1610" s="10">
        <v>3469</v>
      </c>
    </row>
    <row r="1611" spans="9:24" x14ac:dyDescent="0.2">
      <c r="I1611" t="str">
        <f>IFERROR(IF(VLOOKUP(A1611,'Resources Final'!B:F,5,FALSE)=0,"",VLOOKUP(A1611,'Resources Final'!B:F,5,FALSE)),"")</f>
        <v/>
      </c>
      <c r="T1611" s="9" t="s">
        <v>4616</v>
      </c>
      <c r="U1611" s="10">
        <v>3469</v>
      </c>
      <c r="V1611" s="10"/>
      <c r="W1611" s="10"/>
      <c r="X1611" s="10">
        <v>3469</v>
      </c>
    </row>
    <row r="1612" spans="9:24" x14ac:dyDescent="0.2">
      <c r="I1612" t="str">
        <f>IFERROR(IF(VLOOKUP(A1612,'Resources Final'!B:F,5,FALSE)=0,"",VLOOKUP(A1612,'Resources Final'!B:F,5,FALSE)),"")</f>
        <v/>
      </c>
      <c r="T1612" s="9" t="s">
        <v>4533</v>
      </c>
      <c r="U1612" s="10">
        <v>3419</v>
      </c>
      <c r="V1612" s="10"/>
      <c r="W1612" s="10"/>
      <c r="X1612" s="10">
        <v>3419</v>
      </c>
    </row>
    <row r="1613" spans="9:24" x14ac:dyDescent="0.2">
      <c r="I1613" t="str">
        <f>IFERROR(IF(VLOOKUP(A1613,'Resources Final'!B:F,5,FALSE)=0,"",VLOOKUP(A1613,'Resources Final'!B:F,5,FALSE)),"")</f>
        <v/>
      </c>
      <c r="T1613" s="9" t="s">
        <v>3226</v>
      </c>
      <c r="U1613" s="10"/>
      <c r="V1613" s="10">
        <v>3330</v>
      </c>
      <c r="W1613" s="10"/>
      <c r="X1613" s="10">
        <v>3330</v>
      </c>
    </row>
    <row r="1614" spans="9:24" x14ac:dyDescent="0.2">
      <c r="I1614" t="str">
        <f>IFERROR(IF(VLOOKUP(A1614,'Resources Final'!B:F,5,FALSE)=0,"",VLOOKUP(A1614,'Resources Final'!B:F,5,FALSE)),"")</f>
        <v/>
      </c>
      <c r="T1614" s="9" t="s">
        <v>3654</v>
      </c>
      <c r="U1614" s="10">
        <v>3329</v>
      </c>
      <c r="V1614" s="10"/>
      <c r="W1614" s="10"/>
      <c r="X1614" s="10">
        <v>3329</v>
      </c>
    </row>
    <row r="1615" spans="9:24" x14ac:dyDescent="0.2">
      <c r="I1615" t="str">
        <f>IFERROR(IF(VLOOKUP(A1615,'Resources Final'!B:F,5,FALSE)=0,"",VLOOKUP(A1615,'Resources Final'!B:F,5,FALSE)),"")</f>
        <v/>
      </c>
      <c r="T1615" s="9" t="s">
        <v>1853</v>
      </c>
      <c r="U1615" s="10">
        <v>3312</v>
      </c>
      <c r="V1615" s="10"/>
      <c r="W1615" s="10"/>
      <c r="X1615" s="10">
        <v>3312</v>
      </c>
    </row>
    <row r="1616" spans="9:24" x14ac:dyDescent="0.2">
      <c r="I1616" t="str">
        <f>IFERROR(IF(VLOOKUP(A1616,'Resources Final'!B:F,5,FALSE)=0,"",VLOOKUP(A1616,'Resources Final'!B:F,5,FALSE)),"")</f>
        <v/>
      </c>
      <c r="T1616" s="9" t="s">
        <v>4596</v>
      </c>
      <c r="U1616" s="10">
        <v>3290</v>
      </c>
      <c r="V1616" s="10"/>
      <c r="W1616" s="10"/>
      <c r="X1616" s="10">
        <v>3290</v>
      </c>
    </row>
    <row r="1617" spans="9:24" x14ac:dyDescent="0.2">
      <c r="I1617" t="str">
        <f>IFERROR(IF(VLOOKUP(A1617,'Resources Final'!B:F,5,FALSE)=0,"",VLOOKUP(A1617,'Resources Final'!B:F,5,FALSE)),"")</f>
        <v/>
      </c>
      <c r="T1617" s="9" t="s">
        <v>4426</v>
      </c>
      <c r="U1617" s="10">
        <v>3290</v>
      </c>
      <c r="V1617" s="10"/>
      <c r="W1617" s="10"/>
      <c r="X1617" s="10">
        <v>3290</v>
      </c>
    </row>
    <row r="1618" spans="9:24" x14ac:dyDescent="0.2">
      <c r="I1618" t="str">
        <f>IFERROR(IF(VLOOKUP(A1618,'Resources Final'!B:F,5,FALSE)=0,"",VLOOKUP(A1618,'Resources Final'!B:F,5,FALSE)),"")</f>
        <v/>
      </c>
      <c r="T1618" s="9" t="s">
        <v>347</v>
      </c>
      <c r="U1618" s="10">
        <v>3290</v>
      </c>
      <c r="V1618" s="10"/>
      <c r="W1618" s="10"/>
      <c r="X1618" s="10">
        <v>3290</v>
      </c>
    </row>
    <row r="1619" spans="9:24" x14ac:dyDescent="0.2">
      <c r="I1619" t="str">
        <f>IFERROR(IF(VLOOKUP(A1619,'Resources Final'!B:F,5,FALSE)=0,"",VLOOKUP(A1619,'Resources Final'!B:F,5,FALSE)),"")</f>
        <v/>
      </c>
      <c r="T1619" s="9" t="s">
        <v>1466</v>
      </c>
      <c r="U1619" s="10">
        <v>3278</v>
      </c>
      <c r="V1619" s="10"/>
      <c r="W1619" s="10"/>
      <c r="X1619" s="10">
        <v>3278</v>
      </c>
    </row>
    <row r="1620" spans="9:24" x14ac:dyDescent="0.2">
      <c r="I1620" t="str">
        <f>IFERROR(IF(VLOOKUP(A1620,'Resources Final'!B:F,5,FALSE)=0,"",VLOOKUP(A1620,'Resources Final'!B:F,5,FALSE)),"")</f>
        <v/>
      </c>
      <c r="T1620" s="9" t="s">
        <v>3669</v>
      </c>
      <c r="U1620" s="10">
        <v>3251</v>
      </c>
      <c r="V1620" s="10"/>
      <c r="W1620" s="10"/>
      <c r="X1620" s="10">
        <v>3251</v>
      </c>
    </row>
    <row r="1621" spans="9:24" x14ac:dyDescent="0.2">
      <c r="I1621" t="str">
        <f>IFERROR(IF(VLOOKUP(A1621,'Resources Final'!B:F,5,FALSE)=0,"",VLOOKUP(A1621,'Resources Final'!B:F,5,FALSE)),"")</f>
        <v/>
      </c>
      <c r="T1621" s="9" t="s">
        <v>3868</v>
      </c>
      <c r="U1621" s="10">
        <v>3251</v>
      </c>
      <c r="V1621" s="10"/>
      <c r="W1621" s="10"/>
      <c r="X1621" s="10">
        <v>3251</v>
      </c>
    </row>
    <row r="1622" spans="9:24" x14ac:dyDescent="0.2">
      <c r="I1622" t="str">
        <f>IFERROR(IF(VLOOKUP(A1622,'Resources Final'!B:F,5,FALSE)=0,"",VLOOKUP(A1622,'Resources Final'!B:F,5,FALSE)),"")</f>
        <v/>
      </c>
      <c r="T1622" s="9" t="s">
        <v>3952</v>
      </c>
      <c r="U1622" s="10">
        <v>3251</v>
      </c>
      <c r="V1622" s="10"/>
      <c r="W1622" s="10"/>
      <c r="X1622" s="10">
        <v>3251</v>
      </c>
    </row>
    <row r="1623" spans="9:24" x14ac:dyDescent="0.2">
      <c r="I1623" t="str">
        <f>IFERROR(IF(VLOOKUP(A1623,'Resources Final'!B:F,5,FALSE)=0,"",VLOOKUP(A1623,'Resources Final'!B:F,5,FALSE)),"")</f>
        <v/>
      </c>
      <c r="T1623" s="9" t="s">
        <v>2231</v>
      </c>
      <c r="U1623" s="10">
        <v>3251</v>
      </c>
      <c r="V1623" s="10"/>
      <c r="W1623" s="10"/>
      <c r="X1623" s="10">
        <v>3251</v>
      </c>
    </row>
    <row r="1624" spans="9:24" x14ac:dyDescent="0.2">
      <c r="I1624" t="str">
        <f>IFERROR(IF(VLOOKUP(A1624,'Resources Final'!B:F,5,FALSE)=0,"",VLOOKUP(A1624,'Resources Final'!B:F,5,FALSE)),"")</f>
        <v/>
      </c>
      <c r="T1624" s="9" t="s">
        <v>1525</v>
      </c>
      <c r="U1624" s="10">
        <v>3251</v>
      </c>
      <c r="V1624" s="10"/>
      <c r="W1624" s="10"/>
      <c r="X1624" s="10">
        <v>3251</v>
      </c>
    </row>
    <row r="1625" spans="9:24" x14ac:dyDescent="0.2">
      <c r="I1625" t="str">
        <f>IFERROR(IF(VLOOKUP(A1625,'Resources Final'!B:F,5,FALSE)=0,"",VLOOKUP(A1625,'Resources Final'!B:F,5,FALSE)),"")</f>
        <v/>
      </c>
      <c r="T1625" s="9" t="s">
        <v>1470</v>
      </c>
      <c r="U1625" s="10">
        <v>3251</v>
      </c>
      <c r="V1625" s="10"/>
      <c r="W1625" s="10"/>
      <c r="X1625" s="10">
        <v>3251</v>
      </c>
    </row>
    <row r="1626" spans="9:24" x14ac:dyDescent="0.2">
      <c r="I1626" t="str">
        <f>IFERROR(IF(VLOOKUP(A1626,'Resources Final'!B:F,5,FALSE)=0,"",VLOOKUP(A1626,'Resources Final'!B:F,5,FALSE)),"")</f>
        <v/>
      </c>
      <c r="T1626" s="9" t="s">
        <v>436</v>
      </c>
      <c r="U1626" s="10">
        <v>3251</v>
      </c>
      <c r="V1626" s="10"/>
      <c r="W1626" s="10"/>
      <c r="X1626" s="10">
        <v>3251</v>
      </c>
    </row>
    <row r="1627" spans="9:24" x14ac:dyDescent="0.2">
      <c r="I1627" t="str">
        <f>IFERROR(IF(VLOOKUP(A1627,'Resources Final'!B:F,5,FALSE)=0,"",VLOOKUP(A1627,'Resources Final'!B:F,5,FALSE)),"")</f>
        <v/>
      </c>
      <c r="T1627" s="9" t="s">
        <v>455</v>
      </c>
      <c r="U1627" s="10">
        <v>3251</v>
      </c>
      <c r="V1627" s="10"/>
      <c r="W1627" s="10"/>
      <c r="X1627" s="10">
        <v>3251</v>
      </c>
    </row>
    <row r="1628" spans="9:24" x14ac:dyDescent="0.2">
      <c r="I1628" t="str">
        <f>IFERROR(IF(VLOOKUP(A1628,'Resources Final'!B:F,5,FALSE)=0,"",VLOOKUP(A1628,'Resources Final'!B:F,5,FALSE)),"")</f>
        <v/>
      </c>
      <c r="T1628" s="9" t="s">
        <v>3152</v>
      </c>
      <c r="U1628" s="10">
        <v>3232</v>
      </c>
      <c r="V1628" s="10"/>
      <c r="W1628" s="10"/>
      <c r="X1628" s="10">
        <v>3232</v>
      </c>
    </row>
    <row r="1629" spans="9:24" x14ac:dyDescent="0.2">
      <c r="I1629" t="str">
        <f>IFERROR(IF(VLOOKUP(A1629,'Resources Final'!B:F,5,FALSE)=0,"",VLOOKUP(A1629,'Resources Final'!B:F,5,FALSE)),"")</f>
        <v/>
      </c>
      <c r="T1629" s="9" t="s">
        <v>3324</v>
      </c>
      <c r="U1629" s="10">
        <v>3232</v>
      </c>
      <c r="V1629" s="10"/>
      <c r="W1629" s="10"/>
      <c r="X1629" s="10">
        <v>3232</v>
      </c>
    </row>
    <row r="1630" spans="9:24" x14ac:dyDescent="0.2">
      <c r="I1630" t="str">
        <f>IFERROR(IF(VLOOKUP(A1630,'Resources Final'!B:F,5,FALSE)=0,"",VLOOKUP(A1630,'Resources Final'!B:F,5,FALSE)),"")</f>
        <v/>
      </c>
      <c r="T1630" s="9" t="s">
        <v>3875</v>
      </c>
      <c r="U1630" s="10">
        <v>3232</v>
      </c>
      <c r="V1630" s="10"/>
      <c r="W1630" s="10"/>
      <c r="X1630" s="10">
        <v>3232</v>
      </c>
    </row>
    <row r="1631" spans="9:24" x14ac:dyDescent="0.2">
      <c r="I1631" t="str">
        <f>IFERROR(IF(VLOOKUP(A1631,'Resources Final'!B:F,5,FALSE)=0,"",VLOOKUP(A1631,'Resources Final'!B:F,5,FALSE)),"")</f>
        <v/>
      </c>
      <c r="T1631" s="9" t="s">
        <v>2792</v>
      </c>
      <c r="U1631" s="10">
        <v>3232</v>
      </c>
      <c r="V1631" s="10"/>
      <c r="W1631" s="10"/>
      <c r="X1631" s="10">
        <v>3232</v>
      </c>
    </row>
    <row r="1632" spans="9:24" x14ac:dyDescent="0.2">
      <c r="I1632" t="str">
        <f>IFERROR(IF(VLOOKUP(A1632,'Resources Final'!B:F,5,FALSE)=0,"",VLOOKUP(A1632,'Resources Final'!B:F,5,FALSE)),"")</f>
        <v/>
      </c>
      <c r="T1632" s="9" t="s">
        <v>1498</v>
      </c>
      <c r="U1632" s="10">
        <v>3232</v>
      </c>
      <c r="V1632" s="10"/>
      <c r="W1632" s="10"/>
      <c r="X1632" s="10">
        <v>3232</v>
      </c>
    </row>
    <row r="1633" spans="9:24" x14ac:dyDescent="0.2">
      <c r="I1633" t="str">
        <f>IFERROR(IF(VLOOKUP(A1633,'Resources Final'!B:F,5,FALSE)=0,"",VLOOKUP(A1633,'Resources Final'!B:F,5,FALSE)),"")</f>
        <v/>
      </c>
      <c r="T1633" s="9" t="s">
        <v>1615</v>
      </c>
      <c r="U1633" s="10">
        <v>3232</v>
      </c>
      <c r="V1633" s="10"/>
      <c r="W1633" s="10"/>
      <c r="X1633" s="10">
        <v>3232</v>
      </c>
    </row>
    <row r="1634" spans="9:24" x14ac:dyDescent="0.2">
      <c r="I1634" t="str">
        <f>IFERROR(IF(VLOOKUP(A1634,'Resources Final'!B:F,5,FALSE)=0,"",VLOOKUP(A1634,'Resources Final'!B:F,5,FALSE)),"")</f>
        <v/>
      </c>
      <c r="T1634" s="9" t="s">
        <v>3140</v>
      </c>
      <c r="U1634" s="10">
        <v>3213</v>
      </c>
      <c r="V1634" s="10"/>
      <c r="W1634" s="10"/>
      <c r="X1634" s="10">
        <v>3213</v>
      </c>
    </row>
    <row r="1635" spans="9:24" x14ac:dyDescent="0.2">
      <c r="I1635" t="str">
        <f>IFERROR(IF(VLOOKUP(A1635,'Resources Final'!B:F,5,FALSE)=0,"",VLOOKUP(A1635,'Resources Final'!B:F,5,FALSE)),"")</f>
        <v/>
      </c>
      <c r="T1635" s="9" t="s">
        <v>2367</v>
      </c>
      <c r="U1635" s="10">
        <v>3213</v>
      </c>
      <c r="V1635" s="10"/>
      <c r="W1635" s="10"/>
      <c r="X1635" s="10">
        <v>3213</v>
      </c>
    </row>
    <row r="1636" spans="9:24" x14ac:dyDescent="0.2">
      <c r="I1636" t="str">
        <f>IFERROR(IF(VLOOKUP(A1636,'Resources Final'!B:F,5,FALSE)=0,"",VLOOKUP(A1636,'Resources Final'!B:F,5,FALSE)),"")</f>
        <v/>
      </c>
      <c r="T1636" s="9" t="s">
        <v>482</v>
      </c>
      <c r="U1636" s="10">
        <v>3213</v>
      </c>
      <c r="V1636" s="10"/>
      <c r="W1636" s="10"/>
      <c r="X1636" s="10">
        <v>3213</v>
      </c>
    </row>
    <row r="1637" spans="9:24" x14ac:dyDescent="0.2">
      <c r="I1637" t="str">
        <f>IFERROR(IF(VLOOKUP(A1637,'Resources Final'!B:F,5,FALSE)=0,"",VLOOKUP(A1637,'Resources Final'!B:F,5,FALSE)),"")</f>
        <v/>
      </c>
      <c r="T1637" s="9" t="s">
        <v>935</v>
      </c>
      <c r="U1637" s="10"/>
      <c r="V1637" s="10">
        <v>3180</v>
      </c>
      <c r="W1637" s="10"/>
      <c r="X1637" s="10">
        <v>3180</v>
      </c>
    </row>
    <row r="1638" spans="9:24" x14ac:dyDescent="0.2">
      <c r="I1638" t="str">
        <f>IFERROR(IF(VLOOKUP(A1638,'Resources Final'!B:F,5,FALSE)=0,"",VLOOKUP(A1638,'Resources Final'!B:F,5,FALSE)),"")</f>
        <v/>
      </c>
      <c r="T1638" s="9" t="s">
        <v>3082</v>
      </c>
      <c r="U1638" s="10"/>
      <c r="V1638" s="10">
        <v>3179</v>
      </c>
      <c r="W1638" s="10"/>
      <c r="X1638" s="10">
        <v>3179</v>
      </c>
    </row>
    <row r="1639" spans="9:24" x14ac:dyDescent="0.2">
      <c r="I1639" t="str">
        <f>IFERROR(IF(VLOOKUP(A1639,'Resources Final'!B:F,5,FALSE)=0,"",VLOOKUP(A1639,'Resources Final'!B:F,5,FALSE)),"")</f>
        <v/>
      </c>
      <c r="T1639" s="9" t="s">
        <v>4146</v>
      </c>
      <c r="U1639" s="10">
        <v>3176</v>
      </c>
      <c r="V1639" s="10"/>
      <c r="W1639" s="10"/>
      <c r="X1639" s="10">
        <v>3176</v>
      </c>
    </row>
    <row r="1640" spans="9:24" x14ac:dyDescent="0.2">
      <c r="I1640" t="str">
        <f>IFERROR(IF(VLOOKUP(A1640,'Resources Final'!B:F,5,FALSE)=0,"",VLOOKUP(A1640,'Resources Final'!B:F,5,FALSE)),"")</f>
        <v/>
      </c>
      <c r="T1640" s="9" t="s">
        <v>3414</v>
      </c>
      <c r="U1640" s="10">
        <v>3176</v>
      </c>
      <c r="V1640" s="10"/>
      <c r="W1640" s="10"/>
      <c r="X1640" s="10">
        <v>3176</v>
      </c>
    </row>
    <row r="1641" spans="9:24" x14ac:dyDescent="0.2">
      <c r="I1641" t="str">
        <f>IFERROR(IF(VLOOKUP(A1641,'Resources Final'!B:F,5,FALSE)=0,"",VLOOKUP(A1641,'Resources Final'!B:F,5,FALSE)),"")</f>
        <v/>
      </c>
      <c r="T1641" s="9" t="s">
        <v>2931</v>
      </c>
      <c r="U1641" s="10">
        <v>3176</v>
      </c>
      <c r="V1641" s="10"/>
      <c r="W1641" s="10"/>
      <c r="X1641" s="10">
        <v>3176</v>
      </c>
    </row>
    <row r="1642" spans="9:24" x14ac:dyDescent="0.2">
      <c r="I1642" t="str">
        <f>IFERROR(IF(VLOOKUP(A1642,'Resources Final'!B:F,5,FALSE)=0,"",VLOOKUP(A1642,'Resources Final'!B:F,5,FALSE)),"")</f>
        <v/>
      </c>
      <c r="T1642" s="9" t="s">
        <v>1315</v>
      </c>
      <c r="U1642" s="10">
        <v>3176</v>
      </c>
      <c r="V1642" s="10"/>
      <c r="W1642" s="10"/>
      <c r="X1642" s="10">
        <v>3176</v>
      </c>
    </row>
    <row r="1643" spans="9:24" x14ac:dyDescent="0.2">
      <c r="I1643" t="str">
        <f>IFERROR(IF(VLOOKUP(A1643,'Resources Final'!B:F,5,FALSE)=0,"",VLOOKUP(A1643,'Resources Final'!B:F,5,FALSE)),"")</f>
        <v/>
      </c>
      <c r="T1643" s="9" t="s">
        <v>2096</v>
      </c>
      <c r="U1643" s="10"/>
      <c r="V1643" s="10">
        <v>3167</v>
      </c>
      <c r="W1643" s="10"/>
      <c r="X1643" s="10">
        <v>3167</v>
      </c>
    </row>
    <row r="1644" spans="9:24" x14ac:dyDescent="0.2">
      <c r="I1644" t="str">
        <f>IFERROR(IF(VLOOKUP(A1644,'Resources Final'!B:F,5,FALSE)=0,"",VLOOKUP(A1644,'Resources Final'!B:F,5,FALSE)),"")</f>
        <v/>
      </c>
      <c r="T1644" s="9" t="s">
        <v>914</v>
      </c>
      <c r="U1644" s="10"/>
      <c r="V1644" s="10">
        <v>3153</v>
      </c>
      <c r="W1644" s="10"/>
      <c r="X1644" s="10">
        <v>3153</v>
      </c>
    </row>
    <row r="1645" spans="9:24" x14ac:dyDescent="0.2">
      <c r="I1645" t="str">
        <f>IFERROR(IF(VLOOKUP(A1645,'Resources Final'!B:F,5,FALSE)=0,"",VLOOKUP(A1645,'Resources Final'!B:F,5,FALSE)),"")</f>
        <v/>
      </c>
      <c r="T1645" s="9" t="s">
        <v>3495</v>
      </c>
      <c r="U1645" s="10">
        <v>3150</v>
      </c>
      <c r="V1645" s="10"/>
      <c r="W1645" s="10"/>
      <c r="X1645" s="10">
        <v>3150</v>
      </c>
    </row>
    <row r="1646" spans="9:24" x14ac:dyDescent="0.2">
      <c r="I1646" t="str">
        <f>IFERROR(IF(VLOOKUP(A1646,'Resources Final'!B:F,5,FALSE)=0,"",VLOOKUP(A1646,'Resources Final'!B:F,5,FALSE)),"")</f>
        <v/>
      </c>
      <c r="T1646" s="9" t="s">
        <v>4638</v>
      </c>
      <c r="U1646" s="10">
        <v>3150</v>
      </c>
      <c r="V1646" s="10"/>
      <c r="W1646" s="10"/>
      <c r="X1646" s="10">
        <v>3150</v>
      </c>
    </row>
    <row r="1647" spans="9:24" x14ac:dyDescent="0.2">
      <c r="I1647" t="str">
        <f>IFERROR(IF(VLOOKUP(A1647,'Resources Final'!B:F,5,FALSE)=0,"",VLOOKUP(A1647,'Resources Final'!B:F,5,FALSE)),"")</f>
        <v/>
      </c>
      <c r="T1647" s="9" t="s">
        <v>3924</v>
      </c>
      <c r="U1647" s="10">
        <v>3150</v>
      </c>
      <c r="V1647" s="10"/>
      <c r="W1647" s="10"/>
      <c r="X1647" s="10">
        <v>3150</v>
      </c>
    </row>
    <row r="1648" spans="9:24" x14ac:dyDescent="0.2">
      <c r="I1648" t="str">
        <f>IFERROR(IF(VLOOKUP(A1648,'Resources Final'!B:F,5,FALSE)=0,"",VLOOKUP(A1648,'Resources Final'!B:F,5,FALSE)),"")</f>
        <v/>
      </c>
      <c r="T1648" s="9" t="s">
        <v>4390</v>
      </c>
      <c r="U1648" s="10">
        <v>3150</v>
      </c>
      <c r="V1648" s="10"/>
      <c r="W1648" s="10"/>
      <c r="X1648" s="10">
        <v>3150</v>
      </c>
    </row>
    <row r="1649" spans="9:24" x14ac:dyDescent="0.2">
      <c r="I1649" t="str">
        <f>IFERROR(IF(VLOOKUP(A1649,'Resources Final'!B:F,5,FALSE)=0,"",VLOOKUP(A1649,'Resources Final'!B:F,5,FALSE)),"")</f>
        <v/>
      </c>
      <c r="T1649" s="9" t="s">
        <v>4591</v>
      </c>
      <c r="U1649" s="10">
        <v>3150</v>
      </c>
      <c r="V1649" s="10"/>
      <c r="W1649" s="10"/>
      <c r="X1649" s="10">
        <v>3150</v>
      </c>
    </row>
    <row r="1650" spans="9:24" x14ac:dyDescent="0.2">
      <c r="I1650" t="str">
        <f>IFERROR(IF(VLOOKUP(A1650,'Resources Final'!B:F,5,FALSE)=0,"",VLOOKUP(A1650,'Resources Final'!B:F,5,FALSE)),"")</f>
        <v/>
      </c>
      <c r="T1650" s="9" t="s">
        <v>4076</v>
      </c>
      <c r="U1650" s="10">
        <v>3150</v>
      </c>
      <c r="V1650" s="10"/>
      <c r="W1650" s="10"/>
      <c r="X1650" s="10">
        <v>3150</v>
      </c>
    </row>
    <row r="1651" spans="9:24" x14ac:dyDescent="0.2">
      <c r="I1651" t="str">
        <f>IFERROR(IF(VLOOKUP(A1651,'Resources Final'!B:F,5,FALSE)=0,"",VLOOKUP(A1651,'Resources Final'!B:F,5,FALSE)),"")</f>
        <v/>
      </c>
      <c r="T1651" s="9" t="s">
        <v>3917</v>
      </c>
      <c r="U1651" s="10">
        <v>3150</v>
      </c>
      <c r="V1651" s="10"/>
      <c r="W1651" s="10"/>
      <c r="X1651" s="10">
        <v>3150</v>
      </c>
    </row>
    <row r="1652" spans="9:24" x14ac:dyDescent="0.2">
      <c r="I1652" t="str">
        <f>IFERROR(IF(VLOOKUP(A1652,'Resources Final'!B:F,5,FALSE)=0,"",VLOOKUP(A1652,'Resources Final'!B:F,5,FALSE)),"")</f>
        <v/>
      </c>
      <c r="T1652" s="9" t="s">
        <v>4640</v>
      </c>
      <c r="U1652" s="10">
        <v>3150</v>
      </c>
      <c r="V1652" s="10"/>
      <c r="W1652" s="10"/>
      <c r="X1652" s="10">
        <v>3150</v>
      </c>
    </row>
    <row r="1653" spans="9:24" x14ac:dyDescent="0.2">
      <c r="I1653" t="str">
        <f>IFERROR(IF(VLOOKUP(A1653,'Resources Final'!B:F,5,FALSE)=0,"",VLOOKUP(A1653,'Resources Final'!B:F,5,FALSE)),"")</f>
        <v/>
      </c>
      <c r="T1653" s="9" t="s">
        <v>4578</v>
      </c>
      <c r="U1653" s="10">
        <v>3150</v>
      </c>
      <c r="V1653" s="10"/>
      <c r="W1653" s="10"/>
      <c r="X1653" s="10">
        <v>3150</v>
      </c>
    </row>
    <row r="1654" spans="9:24" x14ac:dyDescent="0.2">
      <c r="I1654" t="str">
        <f>IFERROR(IF(VLOOKUP(A1654,'Resources Final'!B:F,5,FALSE)=0,"",VLOOKUP(A1654,'Resources Final'!B:F,5,FALSE)),"")</f>
        <v/>
      </c>
      <c r="T1654" s="9" t="s">
        <v>3328</v>
      </c>
      <c r="U1654" s="10">
        <v>3150</v>
      </c>
      <c r="V1654" s="10"/>
      <c r="W1654" s="10"/>
      <c r="X1654" s="10">
        <v>3150</v>
      </c>
    </row>
    <row r="1655" spans="9:24" x14ac:dyDescent="0.2">
      <c r="I1655" t="str">
        <f>IFERROR(IF(VLOOKUP(A1655,'Resources Final'!B:F,5,FALSE)=0,"",VLOOKUP(A1655,'Resources Final'!B:F,5,FALSE)),"")</f>
        <v/>
      </c>
      <c r="T1655" s="9" t="s">
        <v>3198</v>
      </c>
      <c r="U1655" s="10">
        <v>3150</v>
      </c>
      <c r="V1655" s="10"/>
      <c r="W1655" s="10"/>
      <c r="X1655" s="10">
        <v>3150</v>
      </c>
    </row>
    <row r="1656" spans="9:24" x14ac:dyDescent="0.2">
      <c r="I1656" t="str">
        <f>IFERROR(IF(VLOOKUP(A1656,'Resources Final'!B:F,5,FALSE)=0,"",VLOOKUP(A1656,'Resources Final'!B:F,5,FALSE)),"")</f>
        <v/>
      </c>
      <c r="T1656" s="9" t="s">
        <v>3699</v>
      </c>
      <c r="U1656" s="10">
        <v>3150</v>
      </c>
      <c r="V1656" s="10"/>
      <c r="W1656" s="10"/>
      <c r="X1656" s="10">
        <v>3150</v>
      </c>
    </row>
    <row r="1657" spans="9:24" x14ac:dyDescent="0.2">
      <c r="I1657" t="str">
        <f>IFERROR(IF(VLOOKUP(A1657,'Resources Final'!B:F,5,FALSE)=0,"",VLOOKUP(A1657,'Resources Final'!B:F,5,FALSE)),"")</f>
        <v/>
      </c>
      <c r="T1657" s="9" t="s">
        <v>3208</v>
      </c>
      <c r="U1657" s="10">
        <v>3150</v>
      </c>
      <c r="V1657" s="10"/>
      <c r="W1657" s="10"/>
      <c r="X1657" s="10">
        <v>3150</v>
      </c>
    </row>
    <row r="1658" spans="9:24" x14ac:dyDescent="0.2">
      <c r="I1658" t="str">
        <f>IFERROR(IF(VLOOKUP(A1658,'Resources Final'!B:F,5,FALSE)=0,"",VLOOKUP(A1658,'Resources Final'!B:F,5,FALSE)),"")</f>
        <v/>
      </c>
      <c r="T1658" s="9" t="s">
        <v>4092</v>
      </c>
      <c r="U1658" s="10">
        <v>3150</v>
      </c>
      <c r="V1658" s="10"/>
      <c r="W1658" s="10"/>
      <c r="X1658" s="10">
        <v>3150</v>
      </c>
    </row>
    <row r="1659" spans="9:24" x14ac:dyDescent="0.2">
      <c r="I1659" t="str">
        <f>IFERROR(IF(VLOOKUP(A1659,'Resources Final'!B:F,5,FALSE)=0,"",VLOOKUP(A1659,'Resources Final'!B:F,5,FALSE)),"")</f>
        <v/>
      </c>
      <c r="T1659" s="9" t="s">
        <v>3378</v>
      </c>
      <c r="U1659" s="10">
        <v>3150</v>
      </c>
      <c r="V1659" s="10"/>
      <c r="W1659" s="10"/>
      <c r="X1659" s="10">
        <v>3150</v>
      </c>
    </row>
    <row r="1660" spans="9:24" x14ac:dyDescent="0.2">
      <c r="I1660" t="str">
        <f>IFERROR(IF(VLOOKUP(A1660,'Resources Final'!B:F,5,FALSE)=0,"",VLOOKUP(A1660,'Resources Final'!B:F,5,FALSE)),"")</f>
        <v/>
      </c>
      <c r="T1660" s="9" t="s">
        <v>4302</v>
      </c>
      <c r="U1660" s="10">
        <v>3150</v>
      </c>
      <c r="V1660" s="10"/>
      <c r="W1660" s="10"/>
      <c r="X1660" s="10">
        <v>3150</v>
      </c>
    </row>
    <row r="1661" spans="9:24" x14ac:dyDescent="0.2">
      <c r="I1661" t="str">
        <f>IFERROR(IF(VLOOKUP(A1661,'Resources Final'!B:F,5,FALSE)=0,"",VLOOKUP(A1661,'Resources Final'!B:F,5,FALSE)),"")</f>
        <v/>
      </c>
      <c r="T1661" s="9" t="s">
        <v>4547</v>
      </c>
      <c r="U1661" s="10">
        <v>3150</v>
      </c>
      <c r="V1661" s="10"/>
      <c r="W1661" s="10"/>
      <c r="X1661" s="10">
        <v>3150</v>
      </c>
    </row>
    <row r="1662" spans="9:24" x14ac:dyDescent="0.2">
      <c r="I1662" t="str">
        <f>IFERROR(IF(VLOOKUP(A1662,'Resources Final'!B:F,5,FALSE)=0,"",VLOOKUP(A1662,'Resources Final'!B:F,5,FALSE)),"")</f>
        <v/>
      </c>
      <c r="T1662" s="9" t="s">
        <v>3391</v>
      </c>
      <c r="U1662" s="10">
        <v>3150</v>
      </c>
      <c r="V1662" s="10"/>
      <c r="W1662" s="10"/>
      <c r="X1662" s="10">
        <v>3150</v>
      </c>
    </row>
    <row r="1663" spans="9:24" x14ac:dyDescent="0.2">
      <c r="I1663" t="str">
        <f>IFERROR(IF(VLOOKUP(A1663,'Resources Final'!B:F,5,FALSE)=0,"",VLOOKUP(A1663,'Resources Final'!B:F,5,FALSE)),"")</f>
        <v/>
      </c>
      <c r="T1663" s="9" t="s">
        <v>4503</v>
      </c>
      <c r="U1663" s="10">
        <v>3150</v>
      </c>
      <c r="V1663" s="10"/>
      <c r="W1663" s="10"/>
      <c r="X1663" s="10">
        <v>3150</v>
      </c>
    </row>
    <row r="1664" spans="9:24" x14ac:dyDescent="0.2">
      <c r="I1664" t="str">
        <f>IFERROR(IF(VLOOKUP(A1664,'Resources Final'!B:F,5,FALSE)=0,"",VLOOKUP(A1664,'Resources Final'!B:F,5,FALSE)),"")</f>
        <v/>
      </c>
      <c r="T1664" s="9" t="s">
        <v>3904</v>
      </c>
      <c r="U1664" s="10">
        <v>3150</v>
      </c>
      <c r="V1664" s="10"/>
      <c r="W1664" s="10"/>
      <c r="X1664" s="10">
        <v>3150</v>
      </c>
    </row>
    <row r="1665" spans="9:24" x14ac:dyDescent="0.2">
      <c r="I1665" t="str">
        <f>IFERROR(IF(VLOOKUP(A1665,'Resources Final'!B:F,5,FALSE)=0,"",VLOOKUP(A1665,'Resources Final'!B:F,5,FALSE)),"")</f>
        <v/>
      </c>
      <c r="T1665" s="9" t="s">
        <v>4356</v>
      </c>
      <c r="U1665" s="10">
        <v>3150</v>
      </c>
      <c r="V1665" s="10"/>
      <c r="W1665" s="10"/>
      <c r="X1665" s="10">
        <v>3150</v>
      </c>
    </row>
    <row r="1666" spans="9:24" x14ac:dyDescent="0.2">
      <c r="I1666" t="str">
        <f>IFERROR(IF(VLOOKUP(A1666,'Resources Final'!B:F,5,FALSE)=0,"",VLOOKUP(A1666,'Resources Final'!B:F,5,FALSE)),"")</f>
        <v/>
      </c>
      <c r="T1666" s="9" t="s">
        <v>2966</v>
      </c>
      <c r="U1666" s="10">
        <v>3150</v>
      </c>
      <c r="V1666" s="10"/>
      <c r="W1666" s="10"/>
      <c r="X1666" s="10">
        <v>3150</v>
      </c>
    </row>
    <row r="1667" spans="9:24" x14ac:dyDescent="0.2">
      <c r="I1667" t="str">
        <f>IFERROR(IF(VLOOKUP(A1667,'Resources Final'!B:F,5,FALSE)=0,"",VLOOKUP(A1667,'Resources Final'!B:F,5,FALSE)),"")</f>
        <v/>
      </c>
      <c r="T1667" s="9" t="s">
        <v>3930</v>
      </c>
      <c r="U1667" s="10">
        <v>3150</v>
      </c>
      <c r="V1667" s="10"/>
      <c r="W1667" s="10"/>
      <c r="X1667" s="10">
        <v>3150</v>
      </c>
    </row>
    <row r="1668" spans="9:24" x14ac:dyDescent="0.2">
      <c r="I1668" t="str">
        <f>IFERROR(IF(VLOOKUP(A1668,'Resources Final'!B:F,5,FALSE)=0,"",VLOOKUP(A1668,'Resources Final'!B:F,5,FALSE)),"")</f>
        <v/>
      </c>
      <c r="T1668" s="9" t="s">
        <v>4645</v>
      </c>
      <c r="U1668" s="10">
        <v>3150</v>
      </c>
      <c r="V1668" s="10"/>
      <c r="W1668" s="10"/>
      <c r="X1668" s="10">
        <v>3150</v>
      </c>
    </row>
    <row r="1669" spans="9:24" x14ac:dyDescent="0.2">
      <c r="I1669" t="str">
        <f>IFERROR(IF(VLOOKUP(A1669,'Resources Final'!B:F,5,FALSE)=0,"",VLOOKUP(A1669,'Resources Final'!B:F,5,FALSE)),"")</f>
        <v/>
      </c>
      <c r="T1669" s="9" t="s">
        <v>3306</v>
      </c>
      <c r="U1669" s="10">
        <v>3150</v>
      </c>
      <c r="V1669" s="10"/>
      <c r="W1669" s="10"/>
      <c r="X1669" s="10">
        <v>3150</v>
      </c>
    </row>
    <row r="1670" spans="9:24" x14ac:dyDescent="0.2">
      <c r="I1670" t="str">
        <f>IFERROR(IF(VLOOKUP(A1670,'Resources Final'!B:F,5,FALSE)=0,"",VLOOKUP(A1670,'Resources Final'!B:F,5,FALSE)),"")</f>
        <v/>
      </c>
      <c r="T1670" s="9" t="s">
        <v>4463</v>
      </c>
      <c r="U1670" s="10">
        <v>3150</v>
      </c>
      <c r="V1670" s="10"/>
      <c r="W1670" s="10"/>
      <c r="X1670" s="10">
        <v>3150</v>
      </c>
    </row>
    <row r="1671" spans="9:24" x14ac:dyDescent="0.2">
      <c r="I1671" t="str">
        <f>IFERROR(IF(VLOOKUP(A1671,'Resources Final'!B:F,5,FALSE)=0,"",VLOOKUP(A1671,'Resources Final'!B:F,5,FALSE)),"")</f>
        <v/>
      </c>
      <c r="T1671" s="9" t="s">
        <v>4153</v>
      </c>
      <c r="U1671" s="10">
        <v>3150</v>
      </c>
      <c r="V1671" s="10"/>
      <c r="W1671" s="10"/>
      <c r="X1671" s="10">
        <v>3150</v>
      </c>
    </row>
    <row r="1672" spans="9:24" x14ac:dyDescent="0.2">
      <c r="I1672" t="str">
        <f>IFERROR(IF(VLOOKUP(A1672,'Resources Final'!B:F,5,FALSE)=0,"",VLOOKUP(A1672,'Resources Final'!B:F,5,FALSE)),"")</f>
        <v/>
      </c>
      <c r="T1672" s="9" t="s">
        <v>4435</v>
      </c>
      <c r="U1672" s="10">
        <v>3150</v>
      </c>
      <c r="V1672" s="10"/>
      <c r="W1672" s="10"/>
      <c r="X1672" s="10">
        <v>3150</v>
      </c>
    </row>
    <row r="1673" spans="9:24" x14ac:dyDescent="0.2">
      <c r="I1673" t="str">
        <f>IFERROR(IF(VLOOKUP(A1673,'Resources Final'!B:F,5,FALSE)=0,"",VLOOKUP(A1673,'Resources Final'!B:F,5,FALSE)),"")</f>
        <v/>
      </c>
      <c r="T1673" s="9" t="s">
        <v>4270</v>
      </c>
      <c r="U1673" s="10">
        <v>3150</v>
      </c>
      <c r="V1673" s="10"/>
      <c r="W1673" s="10"/>
      <c r="X1673" s="10">
        <v>3150</v>
      </c>
    </row>
    <row r="1674" spans="9:24" x14ac:dyDescent="0.2">
      <c r="I1674" t="str">
        <f>IFERROR(IF(VLOOKUP(A1674,'Resources Final'!B:F,5,FALSE)=0,"",VLOOKUP(A1674,'Resources Final'!B:F,5,FALSE)),"")</f>
        <v/>
      </c>
      <c r="T1674" s="9" t="s">
        <v>4293</v>
      </c>
      <c r="U1674" s="10">
        <v>3150</v>
      </c>
      <c r="V1674" s="10"/>
      <c r="W1674" s="10"/>
      <c r="X1674" s="10">
        <v>3150</v>
      </c>
    </row>
    <row r="1675" spans="9:24" x14ac:dyDescent="0.2">
      <c r="I1675" t="str">
        <f>IFERROR(IF(VLOOKUP(A1675,'Resources Final'!B:F,5,FALSE)=0,"",VLOOKUP(A1675,'Resources Final'!B:F,5,FALSE)),"")</f>
        <v/>
      </c>
      <c r="T1675" s="9" t="s">
        <v>2115</v>
      </c>
      <c r="U1675" s="10">
        <v>3150</v>
      </c>
      <c r="V1675" s="10"/>
      <c r="W1675" s="10"/>
      <c r="X1675" s="10">
        <v>3150</v>
      </c>
    </row>
    <row r="1676" spans="9:24" x14ac:dyDescent="0.2">
      <c r="I1676" t="str">
        <f>IFERROR(IF(VLOOKUP(A1676,'Resources Final'!B:F,5,FALSE)=0,"",VLOOKUP(A1676,'Resources Final'!B:F,5,FALSE)),"")</f>
        <v/>
      </c>
      <c r="T1676" s="9" t="s">
        <v>4378</v>
      </c>
      <c r="U1676" s="10">
        <v>3150</v>
      </c>
      <c r="V1676" s="10"/>
      <c r="W1676" s="10"/>
      <c r="X1676" s="10">
        <v>3150</v>
      </c>
    </row>
    <row r="1677" spans="9:24" x14ac:dyDescent="0.2">
      <c r="I1677" t="str">
        <f>IFERROR(IF(VLOOKUP(A1677,'Resources Final'!B:F,5,FALSE)=0,"",VLOOKUP(A1677,'Resources Final'!B:F,5,FALSE)),"")</f>
        <v/>
      </c>
      <c r="T1677" s="9" t="s">
        <v>4535</v>
      </c>
      <c r="U1677" s="10">
        <v>3150</v>
      </c>
      <c r="V1677" s="10"/>
      <c r="W1677" s="10"/>
      <c r="X1677" s="10">
        <v>3150</v>
      </c>
    </row>
    <row r="1678" spans="9:24" x14ac:dyDescent="0.2">
      <c r="I1678" t="str">
        <f>IFERROR(IF(VLOOKUP(A1678,'Resources Final'!B:F,5,FALSE)=0,"",VLOOKUP(A1678,'Resources Final'!B:F,5,FALSE)),"")</f>
        <v/>
      </c>
      <c r="T1678" s="9" t="s">
        <v>2142</v>
      </c>
      <c r="U1678" s="10">
        <v>3150</v>
      </c>
      <c r="V1678" s="10"/>
      <c r="W1678" s="10"/>
      <c r="X1678" s="10">
        <v>3150</v>
      </c>
    </row>
    <row r="1679" spans="9:24" x14ac:dyDescent="0.2">
      <c r="I1679" t="str">
        <f>IFERROR(IF(VLOOKUP(A1679,'Resources Final'!B:F,5,FALSE)=0,"",VLOOKUP(A1679,'Resources Final'!B:F,5,FALSE)),"")</f>
        <v/>
      </c>
      <c r="T1679" s="9" t="s">
        <v>2358</v>
      </c>
      <c r="U1679" s="10">
        <v>3150</v>
      </c>
      <c r="V1679" s="10"/>
      <c r="W1679" s="10"/>
      <c r="X1679" s="10">
        <v>3150</v>
      </c>
    </row>
    <row r="1680" spans="9:24" x14ac:dyDescent="0.2">
      <c r="I1680" t="str">
        <f>IFERROR(IF(VLOOKUP(A1680,'Resources Final'!B:F,5,FALSE)=0,"",VLOOKUP(A1680,'Resources Final'!B:F,5,FALSE)),"")</f>
        <v/>
      </c>
      <c r="T1680" s="9" t="s">
        <v>2079</v>
      </c>
      <c r="U1680" s="10">
        <v>3150</v>
      </c>
      <c r="V1680" s="10"/>
      <c r="W1680" s="10"/>
      <c r="X1680" s="10">
        <v>3150</v>
      </c>
    </row>
    <row r="1681" spans="9:24" x14ac:dyDescent="0.2">
      <c r="I1681" t="str">
        <f>IFERROR(IF(VLOOKUP(A1681,'Resources Final'!B:F,5,FALSE)=0,"",VLOOKUP(A1681,'Resources Final'!B:F,5,FALSE)),"")</f>
        <v/>
      </c>
      <c r="T1681" s="9" t="s">
        <v>4334</v>
      </c>
      <c r="U1681" s="10">
        <v>3150</v>
      </c>
      <c r="V1681" s="10"/>
      <c r="W1681" s="10"/>
      <c r="X1681" s="10">
        <v>3150</v>
      </c>
    </row>
    <row r="1682" spans="9:24" x14ac:dyDescent="0.2">
      <c r="I1682" t="str">
        <f>IFERROR(IF(VLOOKUP(A1682,'Resources Final'!B:F,5,FALSE)=0,"",VLOOKUP(A1682,'Resources Final'!B:F,5,FALSE)),"")</f>
        <v/>
      </c>
      <c r="T1682" s="9" t="s">
        <v>4396</v>
      </c>
      <c r="U1682" s="10">
        <v>3150</v>
      </c>
      <c r="V1682" s="10"/>
      <c r="W1682" s="10"/>
      <c r="X1682" s="10">
        <v>3150</v>
      </c>
    </row>
    <row r="1683" spans="9:24" x14ac:dyDescent="0.2">
      <c r="I1683" t="str">
        <f>IFERROR(IF(VLOOKUP(A1683,'Resources Final'!B:F,5,FALSE)=0,"",VLOOKUP(A1683,'Resources Final'!B:F,5,FALSE)),"")</f>
        <v/>
      </c>
      <c r="T1683" s="9" t="s">
        <v>4551</v>
      </c>
      <c r="U1683" s="10">
        <v>3150</v>
      </c>
      <c r="V1683" s="10"/>
      <c r="W1683" s="10"/>
      <c r="X1683" s="10">
        <v>3150</v>
      </c>
    </row>
    <row r="1684" spans="9:24" x14ac:dyDescent="0.2">
      <c r="I1684" t="str">
        <f>IFERROR(IF(VLOOKUP(A1684,'Resources Final'!B:F,5,FALSE)=0,"",VLOOKUP(A1684,'Resources Final'!B:F,5,FALSE)),"")</f>
        <v/>
      </c>
      <c r="T1684" s="9" t="s">
        <v>4585</v>
      </c>
      <c r="U1684" s="10">
        <v>3150</v>
      </c>
      <c r="V1684" s="10"/>
      <c r="W1684" s="10"/>
      <c r="X1684" s="10">
        <v>3150</v>
      </c>
    </row>
    <row r="1685" spans="9:24" x14ac:dyDescent="0.2">
      <c r="I1685" t="str">
        <f>IFERROR(IF(VLOOKUP(A1685,'Resources Final'!B:F,5,FALSE)=0,"",VLOOKUP(A1685,'Resources Final'!B:F,5,FALSE)),"")</f>
        <v/>
      </c>
      <c r="T1685" s="9" t="s">
        <v>2688</v>
      </c>
      <c r="U1685" s="10">
        <v>3150</v>
      </c>
      <c r="V1685" s="10"/>
      <c r="W1685" s="10"/>
      <c r="X1685" s="10">
        <v>3150</v>
      </c>
    </row>
    <row r="1686" spans="9:24" x14ac:dyDescent="0.2">
      <c r="I1686" t="str">
        <f>IFERROR(IF(VLOOKUP(A1686,'Resources Final'!B:F,5,FALSE)=0,"",VLOOKUP(A1686,'Resources Final'!B:F,5,FALSE)),"")</f>
        <v/>
      </c>
      <c r="T1686" s="9" t="s">
        <v>2195</v>
      </c>
      <c r="U1686" s="10">
        <v>3150</v>
      </c>
      <c r="V1686" s="10"/>
      <c r="W1686" s="10"/>
      <c r="X1686" s="10">
        <v>3150</v>
      </c>
    </row>
    <row r="1687" spans="9:24" x14ac:dyDescent="0.2">
      <c r="I1687" t="str">
        <f>IFERROR(IF(VLOOKUP(A1687,'Resources Final'!B:F,5,FALSE)=0,"",VLOOKUP(A1687,'Resources Final'!B:F,5,FALSE)),"")</f>
        <v/>
      </c>
      <c r="T1687" s="9" t="s">
        <v>2543</v>
      </c>
      <c r="U1687" s="10">
        <v>3150</v>
      </c>
      <c r="V1687" s="10"/>
      <c r="W1687" s="10"/>
      <c r="X1687" s="10">
        <v>3150</v>
      </c>
    </row>
    <row r="1688" spans="9:24" x14ac:dyDescent="0.2">
      <c r="I1688" t="str">
        <f>IFERROR(IF(VLOOKUP(A1688,'Resources Final'!B:F,5,FALSE)=0,"",VLOOKUP(A1688,'Resources Final'!B:F,5,FALSE)),"")</f>
        <v/>
      </c>
      <c r="T1688" s="9" t="s">
        <v>2023</v>
      </c>
      <c r="U1688" s="10">
        <v>3150</v>
      </c>
      <c r="V1688" s="10"/>
      <c r="W1688" s="10"/>
      <c r="X1688" s="10">
        <v>3150</v>
      </c>
    </row>
    <row r="1689" spans="9:24" x14ac:dyDescent="0.2">
      <c r="I1689" t="str">
        <f>IFERROR(IF(VLOOKUP(A1689,'Resources Final'!B:F,5,FALSE)=0,"",VLOOKUP(A1689,'Resources Final'!B:F,5,FALSE)),"")</f>
        <v/>
      </c>
      <c r="T1689" s="9" t="s">
        <v>4419</v>
      </c>
      <c r="U1689" s="10">
        <v>3150</v>
      </c>
      <c r="V1689" s="10"/>
      <c r="W1689" s="10"/>
      <c r="X1689" s="10">
        <v>3150</v>
      </c>
    </row>
    <row r="1690" spans="9:24" x14ac:dyDescent="0.2">
      <c r="I1690" t="str">
        <f>IFERROR(IF(VLOOKUP(A1690,'Resources Final'!B:F,5,FALSE)=0,"",VLOOKUP(A1690,'Resources Final'!B:F,5,FALSE)),"")</f>
        <v/>
      </c>
      <c r="T1690" s="9" t="s">
        <v>4406</v>
      </c>
      <c r="U1690" s="10">
        <v>3150</v>
      </c>
      <c r="V1690" s="10"/>
      <c r="W1690" s="10"/>
      <c r="X1690" s="10">
        <v>3150</v>
      </c>
    </row>
    <row r="1691" spans="9:24" x14ac:dyDescent="0.2">
      <c r="I1691" t="str">
        <f>IFERROR(IF(VLOOKUP(A1691,'Resources Final'!B:F,5,FALSE)=0,"",VLOOKUP(A1691,'Resources Final'!B:F,5,FALSE)),"")</f>
        <v/>
      </c>
      <c r="T1691" s="9" t="s">
        <v>2549</v>
      </c>
      <c r="U1691" s="10">
        <v>3150</v>
      </c>
      <c r="V1691" s="10"/>
      <c r="W1691" s="10"/>
      <c r="X1691" s="10">
        <v>3150</v>
      </c>
    </row>
    <row r="1692" spans="9:24" x14ac:dyDescent="0.2">
      <c r="I1692" t="str">
        <f>IFERROR(IF(VLOOKUP(A1692,'Resources Final'!B:F,5,FALSE)=0,"",VLOOKUP(A1692,'Resources Final'!B:F,5,FALSE)),"")</f>
        <v/>
      </c>
      <c r="T1692" s="9" t="s">
        <v>4502</v>
      </c>
      <c r="U1692" s="10">
        <v>3150</v>
      </c>
      <c r="V1692" s="10"/>
      <c r="W1692" s="10"/>
      <c r="X1692" s="10">
        <v>3150</v>
      </c>
    </row>
    <row r="1693" spans="9:24" x14ac:dyDescent="0.2">
      <c r="I1693" t="str">
        <f>IFERROR(IF(VLOOKUP(A1693,'Resources Final'!B:F,5,FALSE)=0,"",VLOOKUP(A1693,'Resources Final'!B:F,5,FALSE)),"")</f>
        <v/>
      </c>
      <c r="T1693" s="9" t="s">
        <v>2123</v>
      </c>
      <c r="U1693" s="10">
        <v>3150</v>
      </c>
      <c r="V1693" s="10"/>
      <c r="W1693" s="10"/>
      <c r="X1693" s="10">
        <v>3150</v>
      </c>
    </row>
    <row r="1694" spans="9:24" x14ac:dyDescent="0.2">
      <c r="I1694" t="str">
        <f>IFERROR(IF(VLOOKUP(A1694,'Resources Final'!B:F,5,FALSE)=0,"",VLOOKUP(A1694,'Resources Final'!B:F,5,FALSE)),"")</f>
        <v/>
      </c>
      <c r="T1694" s="9" t="s">
        <v>2841</v>
      </c>
      <c r="U1694" s="10">
        <v>3150</v>
      </c>
      <c r="V1694" s="10"/>
      <c r="W1694" s="10"/>
      <c r="X1694" s="10">
        <v>3150</v>
      </c>
    </row>
    <row r="1695" spans="9:24" x14ac:dyDescent="0.2">
      <c r="I1695" t="str">
        <f>IFERROR(IF(VLOOKUP(A1695,'Resources Final'!B:F,5,FALSE)=0,"",VLOOKUP(A1695,'Resources Final'!B:F,5,FALSE)),"")</f>
        <v/>
      </c>
      <c r="T1695" s="9" t="s">
        <v>2223</v>
      </c>
      <c r="U1695" s="10">
        <v>3150</v>
      </c>
      <c r="V1695" s="10"/>
      <c r="W1695" s="10"/>
      <c r="X1695" s="10">
        <v>3150</v>
      </c>
    </row>
    <row r="1696" spans="9:24" x14ac:dyDescent="0.2">
      <c r="I1696" t="str">
        <f>IFERROR(IF(VLOOKUP(A1696,'Resources Final'!B:F,5,FALSE)=0,"",VLOOKUP(A1696,'Resources Final'!B:F,5,FALSE)),"")</f>
        <v/>
      </c>
      <c r="T1696" s="9" t="s">
        <v>2429</v>
      </c>
      <c r="U1696" s="10">
        <v>3150</v>
      </c>
      <c r="V1696" s="10"/>
      <c r="W1696" s="10"/>
      <c r="X1696" s="10">
        <v>3150</v>
      </c>
    </row>
    <row r="1697" spans="9:24" x14ac:dyDescent="0.2">
      <c r="I1697" t="str">
        <f>IFERROR(IF(VLOOKUP(A1697,'Resources Final'!B:F,5,FALSE)=0,"",VLOOKUP(A1697,'Resources Final'!B:F,5,FALSE)),"")</f>
        <v/>
      </c>
      <c r="T1697" s="9" t="s">
        <v>2301</v>
      </c>
      <c r="U1697" s="10">
        <v>3150</v>
      </c>
      <c r="V1697" s="10"/>
      <c r="W1697" s="10"/>
      <c r="X1697" s="10">
        <v>3150</v>
      </c>
    </row>
    <row r="1698" spans="9:24" x14ac:dyDescent="0.2">
      <c r="I1698" t="str">
        <f>IFERROR(IF(VLOOKUP(A1698,'Resources Final'!B:F,5,FALSE)=0,"",VLOOKUP(A1698,'Resources Final'!B:F,5,FALSE)),"")</f>
        <v/>
      </c>
      <c r="T1698" s="9" t="s">
        <v>2104</v>
      </c>
      <c r="U1698" s="10">
        <v>3150</v>
      </c>
      <c r="V1698" s="10"/>
      <c r="W1698" s="10"/>
      <c r="X1698" s="10">
        <v>3150</v>
      </c>
    </row>
    <row r="1699" spans="9:24" x14ac:dyDescent="0.2">
      <c r="I1699" t="str">
        <f>IFERROR(IF(VLOOKUP(A1699,'Resources Final'!B:F,5,FALSE)=0,"",VLOOKUP(A1699,'Resources Final'!B:F,5,FALSE)),"")</f>
        <v/>
      </c>
      <c r="T1699" s="9" t="s">
        <v>2789</v>
      </c>
      <c r="U1699" s="10">
        <v>3150</v>
      </c>
      <c r="V1699" s="10"/>
      <c r="W1699" s="10"/>
      <c r="X1699" s="10">
        <v>3150</v>
      </c>
    </row>
    <row r="1700" spans="9:24" x14ac:dyDescent="0.2">
      <c r="I1700" t="str">
        <f>IFERROR(IF(VLOOKUP(A1700,'Resources Final'!B:F,5,FALSE)=0,"",VLOOKUP(A1700,'Resources Final'!B:F,5,FALSE)),"")</f>
        <v/>
      </c>
      <c r="T1700" s="9" t="s">
        <v>2139</v>
      </c>
      <c r="U1700" s="10">
        <v>3150</v>
      </c>
      <c r="V1700" s="10"/>
      <c r="W1700" s="10"/>
      <c r="X1700" s="10">
        <v>3150</v>
      </c>
    </row>
    <row r="1701" spans="9:24" x14ac:dyDescent="0.2">
      <c r="I1701" t="str">
        <f>IFERROR(IF(VLOOKUP(A1701,'Resources Final'!B:F,5,FALSE)=0,"",VLOOKUP(A1701,'Resources Final'!B:F,5,FALSE)),"")</f>
        <v/>
      </c>
      <c r="T1701" s="9" t="s">
        <v>2306</v>
      </c>
      <c r="U1701" s="10">
        <v>3150</v>
      </c>
      <c r="V1701" s="10"/>
      <c r="W1701" s="10"/>
      <c r="X1701" s="10">
        <v>3150</v>
      </c>
    </row>
    <row r="1702" spans="9:24" x14ac:dyDescent="0.2">
      <c r="I1702" t="str">
        <f>IFERROR(IF(VLOOKUP(A1702,'Resources Final'!B:F,5,FALSE)=0,"",VLOOKUP(A1702,'Resources Final'!B:F,5,FALSE)),"")</f>
        <v/>
      </c>
      <c r="T1702" s="9" t="s">
        <v>4309</v>
      </c>
      <c r="U1702" s="10">
        <v>3150</v>
      </c>
      <c r="V1702" s="10"/>
      <c r="W1702" s="10"/>
      <c r="X1702" s="10">
        <v>3150</v>
      </c>
    </row>
    <row r="1703" spans="9:24" x14ac:dyDescent="0.2">
      <c r="I1703" t="str">
        <f>IFERROR(IF(VLOOKUP(A1703,'Resources Final'!B:F,5,FALSE)=0,"",VLOOKUP(A1703,'Resources Final'!B:F,5,FALSE)),"")</f>
        <v/>
      </c>
      <c r="T1703" s="9" t="s">
        <v>2723</v>
      </c>
      <c r="U1703" s="10">
        <v>3150</v>
      </c>
      <c r="V1703" s="10"/>
      <c r="W1703" s="10"/>
      <c r="X1703" s="10">
        <v>3150</v>
      </c>
    </row>
    <row r="1704" spans="9:24" x14ac:dyDescent="0.2">
      <c r="I1704" t="str">
        <f>IFERROR(IF(VLOOKUP(A1704,'Resources Final'!B:F,5,FALSE)=0,"",VLOOKUP(A1704,'Resources Final'!B:F,5,FALSE)),"")</f>
        <v/>
      </c>
      <c r="T1704" s="9" t="s">
        <v>4325</v>
      </c>
      <c r="U1704" s="10">
        <v>3150</v>
      </c>
      <c r="V1704" s="10"/>
      <c r="W1704" s="10"/>
      <c r="X1704" s="10">
        <v>3150</v>
      </c>
    </row>
    <row r="1705" spans="9:24" x14ac:dyDescent="0.2">
      <c r="I1705" t="str">
        <f>IFERROR(IF(VLOOKUP(A1705,'Resources Final'!B:F,5,FALSE)=0,"",VLOOKUP(A1705,'Resources Final'!B:F,5,FALSE)),"")</f>
        <v/>
      </c>
      <c r="T1705" s="9" t="s">
        <v>4339</v>
      </c>
      <c r="U1705" s="10">
        <v>3150</v>
      </c>
      <c r="V1705" s="10"/>
      <c r="W1705" s="10"/>
      <c r="X1705" s="10">
        <v>3150</v>
      </c>
    </row>
    <row r="1706" spans="9:24" x14ac:dyDescent="0.2">
      <c r="I1706" t="str">
        <f>IFERROR(IF(VLOOKUP(A1706,'Resources Final'!B:F,5,FALSE)=0,"",VLOOKUP(A1706,'Resources Final'!B:F,5,FALSE)),"")</f>
        <v/>
      </c>
      <c r="T1706" s="9" t="s">
        <v>4576</v>
      </c>
      <c r="U1706" s="10">
        <v>3150</v>
      </c>
      <c r="V1706" s="10"/>
      <c r="W1706" s="10"/>
      <c r="X1706" s="10">
        <v>3150</v>
      </c>
    </row>
    <row r="1707" spans="9:24" x14ac:dyDescent="0.2">
      <c r="I1707" t="str">
        <f>IFERROR(IF(VLOOKUP(A1707,'Resources Final'!B:F,5,FALSE)=0,"",VLOOKUP(A1707,'Resources Final'!B:F,5,FALSE)),"")</f>
        <v/>
      </c>
      <c r="T1707" s="9" t="s">
        <v>4323</v>
      </c>
      <c r="U1707" s="10">
        <v>3150</v>
      </c>
      <c r="V1707" s="10"/>
      <c r="W1707" s="10"/>
      <c r="X1707" s="10">
        <v>3150</v>
      </c>
    </row>
    <row r="1708" spans="9:24" x14ac:dyDescent="0.2">
      <c r="I1708" t="str">
        <f>IFERROR(IF(VLOOKUP(A1708,'Resources Final'!B:F,5,FALSE)=0,"",VLOOKUP(A1708,'Resources Final'!B:F,5,FALSE)),"")</f>
        <v/>
      </c>
      <c r="T1708" s="9" t="s">
        <v>2290</v>
      </c>
      <c r="U1708" s="10">
        <v>3150</v>
      </c>
      <c r="V1708" s="10"/>
      <c r="W1708" s="10"/>
      <c r="X1708" s="10">
        <v>3150</v>
      </c>
    </row>
    <row r="1709" spans="9:24" x14ac:dyDescent="0.2">
      <c r="I1709" t="str">
        <f>IFERROR(IF(VLOOKUP(A1709,'Resources Final'!B:F,5,FALSE)=0,"",VLOOKUP(A1709,'Resources Final'!B:F,5,FALSE)),"")</f>
        <v/>
      </c>
      <c r="T1709" s="9" t="s">
        <v>4404</v>
      </c>
      <c r="U1709" s="10">
        <v>3150</v>
      </c>
      <c r="V1709" s="10"/>
      <c r="W1709" s="10"/>
      <c r="X1709" s="10">
        <v>3150</v>
      </c>
    </row>
    <row r="1710" spans="9:24" x14ac:dyDescent="0.2">
      <c r="I1710" t="str">
        <f>IFERROR(IF(VLOOKUP(A1710,'Resources Final'!B:F,5,FALSE)=0,"",VLOOKUP(A1710,'Resources Final'!B:F,5,FALSE)),"")</f>
        <v/>
      </c>
      <c r="T1710" s="9" t="s">
        <v>2681</v>
      </c>
      <c r="U1710" s="10">
        <v>3150</v>
      </c>
      <c r="V1710" s="10"/>
      <c r="W1710" s="10"/>
      <c r="X1710" s="10">
        <v>3150</v>
      </c>
    </row>
    <row r="1711" spans="9:24" x14ac:dyDescent="0.2">
      <c r="I1711" t="str">
        <f>IFERROR(IF(VLOOKUP(A1711,'Resources Final'!B:F,5,FALSE)=0,"",VLOOKUP(A1711,'Resources Final'!B:F,5,FALSE)),"")</f>
        <v/>
      </c>
      <c r="T1711" s="9" t="s">
        <v>2819</v>
      </c>
      <c r="U1711" s="10">
        <v>3150</v>
      </c>
      <c r="V1711" s="10"/>
      <c r="W1711" s="10"/>
      <c r="X1711" s="10">
        <v>3150</v>
      </c>
    </row>
    <row r="1712" spans="9:24" x14ac:dyDescent="0.2">
      <c r="I1712" t="str">
        <f>IFERROR(IF(VLOOKUP(A1712,'Resources Final'!B:F,5,FALSE)=0,"",VLOOKUP(A1712,'Resources Final'!B:F,5,FALSE)),"")</f>
        <v/>
      </c>
      <c r="T1712" s="9" t="s">
        <v>1392</v>
      </c>
      <c r="U1712" s="10">
        <v>3150</v>
      </c>
      <c r="V1712" s="10"/>
      <c r="W1712" s="10"/>
      <c r="X1712" s="10">
        <v>3150</v>
      </c>
    </row>
    <row r="1713" spans="9:24" x14ac:dyDescent="0.2">
      <c r="I1713" t="str">
        <f>IFERROR(IF(VLOOKUP(A1713,'Resources Final'!B:F,5,FALSE)=0,"",VLOOKUP(A1713,'Resources Final'!B:F,5,FALSE)),"")</f>
        <v/>
      </c>
      <c r="T1713" s="9" t="s">
        <v>1391</v>
      </c>
      <c r="U1713" s="10">
        <v>3150</v>
      </c>
      <c r="V1713" s="10"/>
      <c r="W1713" s="10"/>
      <c r="X1713" s="10">
        <v>3150</v>
      </c>
    </row>
    <row r="1714" spans="9:24" x14ac:dyDescent="0.2">
      <c r="I1714" t="str">
        <f>IFERROR(IF(VLOOKUP(A1714,'Resources Final'!B:F,5,FALSE)=0,"",VLOOKUP(A1714,'Resources Final'!B:F,5,FALSE)),"")</f>
        <v/>
      </c>
      <c r="T1714" s="9" t="s">
        <v>4314</v>
      </c>
      <c r="U1714" s="10">
        <v>3150</v>
      </c>
      <c r="V1714" s="10"/>
      <c r="W1714" s="10"/>
      <c r="X1714" s="10">
        <v>3150</v>
      </c>
    </row>
    <row r="1715" spans="9:24" x14ac:dyDescent="0.2">
      <c r="I1715" t="str">
        <f>IFERROR(IF(VLOOKUP(A1715,'Resources Final'!B:F,5,FALSE)=0,"",VLOOKUP(A1715,'Resources Final'!B:F,5,FALSE)),"")</f>
        <v/>
      </c>
      <c r="T1715" s="9" t="s">
        <v>1128</v>
      </c>
      <c r="U1715" s="10">
        <v>3150</v>
      </c>
      <c r="V1715" s="10"/>
      <c r="W1715" s="10"/>
      <c r="X1715" s="10">
        <v>3150</v>
      </c>
    </row>
    <row r="1716" spans="9:24" x14ac:dyDescent="0.2">
      <c r="I1716" t="str">
        <f>IFERROR(IF(VLOOKUP(A1716,'Resources Final'!B:F,5,FALSE)=0,"",VLOOKUP(A1716,'Resources Final'!B:F,5,FALSE)),"")</f>
        <v/>
      </c>
      <c r="T1716" s="9" t="s">
        <v>4490</v>
      </c>
      <c r="U1716" s="10">
        <v>3150</v>
      </c>
      <c r="V1716" s="10"/>
      <c r="W1716" s="10"/>
      <c r="X1716" s="10">
        <v>3150</v>
      </c>
    </row>
    <row r="1717" spans="9:24" x14ac:dyDescent="0.2">
      <c r="I1717" t="str">
        <f>IFERROR(IF(VLOOKUP(A1717,'Resources Final'!B:F,5,FALSE)=0,"",VLOOKUP(A1717,'Resources Final'!B:F,5,FALSE)),"")</f>
        <v/>
      </c>
      <c r="T1717" s="9" t="s">
        <v>4359</v>
      </c>
      <c r="U1717" s="10">
        <v>3150</v>
      </c>
      <c r="V1717" s="10"/>
      <c r="W1717" s="10"/>
      <c r="X1717" s="10">
        <v>3150</v>
      </c>
    </row>
    <row r="1718" spans="9:24" x14ac:dyDescent="0.2">
      <c r="I1718" t="str">
        <f>IFERROR(IF(VLOOKUP(A1718,'Resources Final'!B:F,5,FALSE)=0,"",VLOOKUP(A1718,'Resources Final'!B:F,5,FALSE)),"")</f>
        <v/>
      </c>
      <c r="T1718" s="9" t="s">
        <v>1270</v>
      </c>
      <c r="U1718" s="10">
        <v>3150</v>
      </c>
      <c r="V1718" s="10"/>
      <c r="W1718" s="10"/>
      <c r="X1718" s="10">
        <v>3150</v>
      </c>
    </row>
    <row r="1719" spans="9:24" x14ac:dyDescent="0.2">
      <c r="I1719" t="str">
        <f>IFERROR(IF(VLOOKUP(A1719,'Resources Final'!B:F,5,FALSE)=0,"",VLOOKUP(A1719,'Resources Final'!B:F,5,FALSE)),"")</f>
        <v/>
      </c>
      <c r="T1719" s="9" t="s">
        <v>2007</v>
      </c>
      <c r="U1719" s="10">
        <v>3150</v>
      </c>
      <c r="V1719" s="10"/>
      <c r="W1719" s="10"/>
      <c r="X1719" s="10">
        <v>3150</v>
      </c>
    </row>
    <row r="1720" spans="9:24" x14ac:dyDescent="0.2">
      <c r="I1720" t="str">
        <f>IFERROR(IF(VLOOKUP(A1720,'Resources Final'!B:F,5,FALSE)=0,"",VLOOKUP(A1720,'Resources Final'!B:F,5,FALSE)),"")</f>
        <v/>
      </c>
      <c r="T1720" s="9" t="s">
        <v>4320</v>
      </c>
      <c r="U1720" s="10">
        <v>3150</v>
      </c>
      <c r="V1720" s="10"/>
      <c r="W1720" s="10"/>
      <c r="X1720" s="10">
        <v>3150</v>
      </c>
    </row>
    <row r="1721" spans="9:24" x14ac:dyDescent="0.2">
      <c r="I1721" t="str">
        <f>IFERROR(IF(VLOOKUP(A1721,'Resources Final'!B:F,5,FALSE)=0,"",VLOOKUP(A1721,'Resources Final'!B:F,5,FALSE)),"")</f>
        <v/>
      </c>
      <c r="T1721" s="9" t="s">
        <v>1660</v>
      </c>
      <c r="U1721" s="10">
        <v>3150</v>
      </c>
      <c r="V1721" s="10"/>
      <c r="W1721" s="10"/>
      <c r="X1721" s="10">
        <v>3150</v>
      </c>
    </row>
    <row r="1722" spans="9:24" x14ac:dyDescent="0.2">
      <c r="I1722" t="str">
        <f>IFERROR(IF(VLOOKUP(A1722,'Resources Final'!B:F,5,FALSE)=0,"",VLOOKUP(A1722,'Resources Final'!B:F,5,FALSE)),"")</f>
        <v/>
      </c>
      <c r="T1722" s="9" t="s">
        <v>1712</v>
      </c>
      <c r="U1722" s="10">
        <v>3150</v>
      </c>
      <c r="V1722" s="10"/>
      <c r="W1722" s="10"/>
      <c r="X1722" s="10">
        <v>3150</v>
      </c>
    </row>
    <row r="1723" spans="9:24" x14ac:dyDescent="0.2">
      <c r="I1723" t="str">
        <f>IFERROR(IF(VLOOKUP(A1723,'Resources Final'!B:F,5,FALSE)=0,"",VLOOKUP(A1723,'Resources Final'!B:F,5,FALSE)),"")</f>
        <v/>
      </c>
      <c r="T1723" s="9" t="s">
        <v>1970</v>
      </c>
      <c r="U1723" s="10">
        <v>3150</v>
      </c>
      <c r="V1723" s="10"/>
      <c r="W1723" s="10"/>
      <c r="X1723" s="10">
        <v>3150</v>
      </c>
    </row>
    <row r="1724" spans="9:24" x14ac:dyDescent="0.2">
      <c r="I1724" t="str">
        <f>IFERROR(IF(VLOOKUP(A1724,'Resources Final'!B:F,5,FALSE)=0,"",VLOOKUP(A1724,'Resources Final'!B:F,5,FALSE)),"")</f>
        <v/>
      </c>
      <c r="T1724" s="9" t="s">
        <v>4450</v>
      </c>
      <c r="U1724" s="10">
        <v>3150</v>
      </c>
      <c r="V1724" s="10"/>
      <c r="W1724" s="10"/>
      <c r="X1724" s="10">
        <v>3150</v>
      </c>
    </row>
    <row r="1725" spans="9:24" x14ac:dyDescent="0.2">
      <c r="I1725" t="str">
        <f>IFERROR(IF(VLOOKUP(A1725,'Resources Final'!B:F,5,FALSE)=0,"",VLOOKUP(A1725,'Resources Final'!B:F,5,FALSE)),"")</f>
        <v/>
      </c>
      <c r="T1725" s="9" t="s">
        <v>1983</v>
      </c>
      <c r="U1725" s="10">
        <v>3150</v>
      </c>
      <c r="V1725" s="10"/>
      <c r="W1725" s="10"/>
      <c r="X1725" s="10">
        <v>3150</v>
      </c>
    </row>
    <row r="1726" spans="9:24" x14ac:dyDescent="0.2">
      <c r="I1726" t="str">
        <f>IFERROR(IF(VLOOKUP(A1726,'Resources Final'!B:F,5,FALSE)=0,"",VLOOKUP(A1726,'Resources Final'!B:F,5,FALSE)),"")</f>
        <v/>
      </c>
      <c r="T1726" s="9" t="s">
        <v>1882</v>
      </c>
      <c r="U1726" s="10">
        <v>3150</v>
      </c>
      <c r="V1726" s="10"/>
      <c r="W1726" s="10"/>
      <c r="X1726" s="10">
        <v>3150</v>
      </c>
    </row>
    <row r="1727" spans="9:24" x14ac:dyDescent="0.2">
      <c r="I1727" t="str">
        <f>IFERROR(IF(VLOOKUP(A1727,'Resources Final'!B:F,5,FALSE)=0,"",VLOOKUP(A1727,'Resources Final'!B:F,5,FALSE)),"")</f>
        <v/>
      </c>
      <c r="T1727" s="9" t="s">
        <v>1974</v>
      </c>
      <c r="U1727" s="10">
        <v>3150</v>
      </c>
      <c r="V1727" s="10"/>
      <c r="W1727" s="10"/>
      <c r="X1727" s="10">
        <v>3150</v>
      </c>
    </row>
    <row r="1728" spans="9:24" x14ac:dyDescent="0.2">
      <c r="I1728" t="str">
        <f>IFERROR(IF(VLOOKUP(A1728,'Resources Final'!B:F,5,FALSE)=0,"",VLOOKUP(A1728,'Resources Final'!B:F,5,FALSE)),"")</f>
        <v/>
      </c>
      <c r="T1728" s="9" t="s">
        <v>4299</v>
      </c>
      <c r="U1728" s="10">
        <v>3150</v>
      </c>
      <c r="V1728" s="10"/>
      <c r="W1728" s="10"/>
      <c r="X1728" s="10">
        <v>3150</v>
      </c>
    </row>
    <row r="1729" spans="9:24" x14ac:dyDescent="0.2">
      <c r="I1729" t="str">
        <f>IFERROR(IF(VLOOKUP(A1729,'Resources Final'!B:F,5,FALSE)=0,"",VLOOKUP(A1729,'Resources Final'!B:F,5,FALSE)),"")</f>
        <v/>
      </c>
      <c r="T1729" s="9" t="s">
        <v>1625</v>
      </c>
      <c r="U1729" s="10">
        <v>3150</v>
      </c>
      <c r="V1729" s="10"/>
      <c r="W1729" s="10"/>
      <c r="X1729" s="10">
        <v>3150</v>
      </c>
    </row>
    <row r="1730" spans="9:24" x14ac:dyDescent="0.2">
      <c r="I1730" t="str">
        <f>IFERROR(IF(VLOOKUP(A1730,'Resources Final'!B:F,5,FALSE)=0,"",VLOOKUP(A1730,'Resources Final'!B:F,5,FALSE)),"")</f>
        <v/>
      </c>
      <c r="T1730" s="9" t="s">
        <v>4374</v>
      </c>
      <c r="U1730" s="10">
        <v>3150</v>
      </c>
      <c r="V1730" s="10"/>
      <c r="W1730" s="10"/>
      <c r="X1730" s="10">
        <v>3150</v>
      </c>
    </row>
    <row r="1731" spans="9:24" x14ac:dyDescent="0.2">
      <c r="I1731" t="str">
        <f>IFERROR(IF(VLOOKUP(A1731,'Resources Final'!B:F,5,FALSE)=0,"",VLOOKUP(A1731,'Resources Final'!B:F,5,FALSE)),"")</f>
        <v/>
      </c>
      <c r="T1731" s="9" t="s">
        <v>4361</v>
      </c>
      <c r="U1731" s="10">
        <v>3150</v>
      </c>
      <c r="V1731" s="10"/>
      <c r="W1731" s="10"/>
      <c r="X1731" s="10">
        <v>3150</v>
      </c>
    </row>
    <row r="1732" spans="9:24" x14ac:dyDescent="0.2">
      <c r="I1732" t="str">
        <f>IFERROR(IF(VLOOKUP(A1732,'Resources Final'!B:F,5,FALSE)=0,"",VLOOKUP(A1732,'Resources Final'!B:F,5,FALSE)),"")</f>
        <v/>
      </c>
      <c r="T1732" s="9" t="s">
        <v>1960</v>
      </c>
      <c r="U1732" s="10">
        <v>3150</v>
      </c>
      <c r="V1732" s="10"/>
      <c r="W1732" s="10"/>
      <c r="X1732" s="10">
        <v>3150</v>
      </c>
    </row>
    <row r="1733" spans="9:24" x14ac:dyDescent="0.2">
      <c r="I1733" t="str">
        <f>IFERROR(IF(VLOOKUP(A1733,'Resources Final'!B:F,5,FALSE)=0,"",VLOOKUP(A1733,'Resources Final'!B:F,5,FALSE)),"")</f>
        <v/>
      </c>
      <c r="T1733" s="9" t="s">
        <v>1831</v>
      </c>
      <c r="U1733" s="10">
        <v>3150</v>
      </c>
      <c r="V1733" s="10"/>
      <c r="W1733" s="10"/>
      <c r="X1733" s="10">
        <v>3150</v>
      </c>
    </row>
    <row r="1734" spans="9:24" x14ac:dyDescent="0.2">
      <c r="I1734" t="str">
        <f>IFERROR(IF(VLOOKUP(A1734,'Resources Final'!B:F,5,FALSE)=0,"",VLOOKUP(A1734,'Resources Final'!B:F,5,FALSE)),"")</f>
        <v/>
      </c>
      <c r="T1734" s="9" t="s">
        <v>4363</v>
      </c>
      <c r="U1734" s="10">
        <v>3150</v>
      </c>
      <c r="V1734" s="10"/>
      <c r="W1734" s="10"/>
      <c r="X1734" s="10">
        <v>3150</v>
      </c>
    </row>
    <row r="1735" spans="9:24" x14ac:dyDescent="0.2">
      <c r="I1735" t="str">
        <f>IFERROR(IF(VLOOKUP(A1735,'Resources Final'!B:F,5,FALSE)=0,"",VLOOKUP(A1735,'Resources Final'!B:F,5,FALSE)),"")</f>
        <v/>
      </c>
      <c r="T1735" s="9" t="s">
        <v>4559</v>
      </c>
      <c r="U1735" s="10">
        <v>3150</v>
      </c>
      <c r="V1735" s="10"/>
      <c r="W1735" s="10"/>
      <c r="X1735" s="10">
        <v>3150</v>
      </c>
    </row>
    <row r="1736" spans="9:24" x14ac:dyDescent="0.2">
      <c r="I1736" t="str">
        <f>IFERROR(IF(VLOOKUP(A1736,'Resources Final'!B:F,5,FALSE)=0,"",VLOOKUP(A1736,'Resources Final'!B:F,5,FALSE)),"")</f>
        <v/>
      </c>
      <c r="T1736" s="9" t="s">
        <v>4600</v>
      </c>
      <c r="U1736" s="10">
        <v>3150</v>
      </c>
      <c r="V1736" s="10"/>
      <c r="W1736" s="10"/>
      <c r="X1736" s="10">
        <v>3150</v>
      </c>
    </row>
    <row r="1737" spans="9:24" x14ac:dyDescent="0.2">
      <c r="I1737" t="str">
        <f>IFERROR(IF(VLOOKUP(A1737,'Resources Final'!B:F,5,FALSE)=0,"",VLOOKUP(A1737,'Resources Final'!B:F,5,FALSE)),"")</f>
        <v/>
      </c>
      <c r="T1737" s="9" t="s">
        <v>4310</v>
      </c>
      <c r="U1737" s="10">
        <v>3150</v>
      </c>
      <c r="V1737" s="10"/>
      <c r="W1737" s="10"/>
      <c r="X1737" s="10">
        <v>3150</v>
      </c>
    </row>
    <row r="1738" spans="9:24" x14ac:dyDescent="0.2">
      <c r="I1738" t="str">
        <f>IFERROR(IF(VLOOKUP(A1738,'Resources Final'!B:F,5,FALSE)=0,"",VLOOKUP(A1738,'Resources Final'!B:F,5,FALSE)),"")</f>
        <v/>
      </c>
      <c r="T1738" s="9" t="s">
        <v>1562</v>
      </c>
      <c r="U1738" s="10">
        <v>3150</v>
      </c>
      <c r="V1738" s="10"/>
      <c r="W1738" s="10"/>
      <c r="X1738" s="10">
        <v>3150</v>
      </c>
    </row>
    <row r="1739" spans="9:24" x14ac:dyDescent="0.2">
      <c r="I1739" t="str">
        <f>IFERROR(IF(VLOOKUP(A1739,'Resources Final'!B:F,5,FALSE)=0,"",VLOOKUP(A1739,'Resources Final'!B:F,5,FALSE)),"")</f>
        <v/>
      </c>
      <c r="T1739" s="9" t="s">
        <v>4605</v>
      </c>
      <c r="U1739" s="10">
        <v>3150</v>
      </c>
      <c r="V1739" s="10"/>
      <c r="W1739" s="10"/>
      <c r="X1739" s="10">
        <v>3150</v>
      </c>
    </row>
    <row r="1740" spans="9:24" x14ac:dyDescent="0.2">
      <c r="I1740" t="str">
        <f>IFERROR(IF(VLOOKUP(A1740,'Resources Final'!B:F,5,FALSE)=0,"",VLOOKUP(A1740,'Resources Final'!B:F,5,FALSE)),"")</f>
        <v/>
      </c>
      <c r="T1740" s="9" t="s">
        <v>4387</v>
      </c>
      <c r="U1740" s="10">
        <v>3150</v>
      </c>
      <c r="V1740" s="10"/>
      <c r="W1740" s="10"/>
      <c r="X1740" s="10">
        <v>3150</v>
      </c>
    </row>
    <row r="1741" spans="9:24" x14ac:dyDescent="0.2">
      <c r="I1741" t="str">
        <f>IFERROR(IF(VLOOKUP(A1741,'Resources Final'!B:F,5,FALSE)=0,"",VLOOKUP(A1741,'Resources Final'!B:F,5,FALSE)),"")</f>
        <v/>
      </c>
      <c r="T1741" s="9" t="s">
        <v>826</v>
      </c>
      <c r="U1741" s="10">
        <v>3150</v>
      </c>
      <c r="V1741" s="10"/>
      <c r="W1741" s="10"/>
      <c r="X1741" s="10">
        <v>3150</v>
      </c>
    </row>
    <row r="1742" spans="9:24" x14ac:dyDescent="0.2">
      <c r="I1742" t="str">
        <f>IFERROR(IF(VLOOKUP(A1742,'Resources Final'!B:F,5,FALSE)=0,"",VLOOKUP(A1742,'Resources Final'!B:F,5,FALSE)),"")</f>
        <v/>
      </c>
      <c r="T1742" s="9" t="s">
        <v>4421</v>
      </c>
      <c r="U1742" s="10">
        <v>3150</v>
      </c>
      <c r="V1742" s="10"/>
      <c r="W1742" s="10"/>
      <c r="X1742" s="10">
        <v>3150</v>
      </c>
    </row>
    <row r="1743" spans="9:24" x14ac:dyDescent="0.2">
      <c r="I1743" t="str">
        <f>IFERROR(IF(VLOOKUP(A1743,'Resources Final'!B:F,5,FALSE)=0,"",VLOOKUP(A1743,'Resources Final'!B:F,5,FALSE)),"")</f>
        <v/>
      </c>
      <c r="T1743" s="9" t="s">
        <v>4633</v>
      </c>
      <c r="U1743" s="10">
        <v>3150</v>
      </c>
      <c r="V1743" s="10"/>
      <c r="W1743" s="10"/>
      <c r="X1743" s="10">
        <v>3150</v>
      </c>
    </row>
    <row r="1744" spans="9:24" x14ac:dyDescent="0.2">
      <c r="I1744" t="str">
        <f>IFERROR(IF(VLOOKUP(A1744,'Resources Final'!B:F,5,FALSE)=0,"",VLOOKUP(A1744,'Resources Final'!B:F,5,FALSE)),"")</f>
        <v/>
      </c>
      <c r="T1744" s="9" t="s">
        <v>4603</v>
      </c>
      <c r="U1744" s="10">
        <v>3150</v>
      </c>
      <c r="V1744" s="10"/>
      <c r="W1744" s="10"/>
      <c r="X1744" s="10">
        <v>3150</v>
      </c>
    </row>
    <row r="1745" spans="9:24" x14ac:dyDescent="0.2">
      <c r="I1745" t="str">
        <f>IFERROR(IF(VLOOKUP(A1745,'Resources Final'!B:F,5,FALSE)=0,"",VLOOKUP(A1745,'Resources Final'!B:F,5,FALSE)),"")</f>
        <v/>
      </c>
      <c r="T1745" s="9" t="s">
        <v>139</v>
      </c>
      <c r="U1745" s="10">
        <v>3150</v>
      </c>
      <c r="V1745" s="10"/>
      <c r="W1745" s="10"/>
      <c r="X1745" s="10">
        <v>3150</v>
      </c>
    </row>
    <row r="1746" spans="9:24" x14ac:dyDescent="0.2">
      <c r="I1746" t="str">
        <f>IFERROR(IF(VLOOKUP(A1746,'Resources Final'!B:F,5,FALSE)=0,"",VLOOKUP(A1746,'Resources Final'!B:F,5,FALSE)),"")</f>
        <v/>
      </c>
      <c r="T1746" s="9" t="s">
        <v>4401</v>
      </c>
      <c r="U1746" s="10">
        <v>3150</v>
      </c>
      <c r="V1746" s="10"/>
      <c r="W1746" s="10"/>
      <c r="X1746" s="10">
        <v>3150</v>
      </c>
    </row>
    <row r="1747" spans="9:24" x14ac:dyDescent="0.2">
      <c r="I1747" t="str">
        <f>IFERROR(IF(VLOOKUP(A1747,'Resources Final'!B:F,5,FALSE)=0,"",VLOOKUP(A1747,'Resources Final'!B:F,5,FALSE)),"")</f>
        <v/>
      </c>
      <c r="T1747" s="9" t="s">
        <v>4581</v>
      </c>
      <c r="U1747" s="10">
        <v>3150</v>
      </c>
      <c r="V1747" s="10"/>
      <c r="W1747" s="10"/>
      <c r="X1747" s="10">
        <v>3150</v>
      </c>
    </row>
    <row r="1748" spans="9:24" x14ac:dyDescent="0.2">
      <c r="I1748" t="str">
        <f>IFERROR(IF(VLOOKUP(A1748,'Resources Final'!B:F,5,FALSE)=0,"",VLOOKUP(A1748,'Resources Final'!B:F,5,FALSE)),"")</f>
        <v/>
      </c>
      <c r="T1748" s="9" t="s">
        <v>4340</v>
      </c>
      <c r="U1748" s="10">
        <v>3150</v>
      </c>
      <c r="V1748" s="10"/>
      <c r="W1748" s="10"/>
      <c r="X1748" s="10">
        <v>3150</v>
      </c>
    </row>
    <row r="1749" spans="9:24" x14ac:dyDescent="0.2">
      <c r="I1749" t="str">
        <f>IFERROR(IF(VLOOKUP(A1749,'Resources Final'!B:F,5,FALSE)=0,"",VLOOKUP(A1749,'Resources Final'!B:F,5,FALSE)),"")</f>
        <v/>
      </c>
      <c r="T1749" s="9" t="s">
        <v>4292</v>
      </c>
      <c r="U1749" s="10">
        <v>3150</v>
      </c>
      <c r="V1749" s="10"/>
      <c r="W1749" s="10"/>
      <c r="X1749" s="10">
        <v>3150</v>
      </c>
    </row>
    <row r="1750" spans="9:24" x14ac:dyDescent="0.2">
      <c r="I1750" t="str">
        <f>IFERROR(IF(VLOOKUP(A1750,'Resources Final'!B:F,5,FALSE)=0,"",VLOOKUP(A1750,'Resources Final'!B:F,5,FALSE)),"")</f>
        <v/>
      </c>
      <c r="T1750" s="9" t="s">
        <v>4474</v>
      </c>
      <c r="U1750" s="10">
        <v>3150</v>
      </c>
      <c r="V1750" s="10"/>
      <c r="W1750" s="10"/>
      <c r="X1750" s="10">
        <v>3150</v>
      </c>
    </row>
    <row r="1751" spans="9:24" x14ac:dyDescent="0.2">
      <c r="I1751" t="str">
        <f>IFERROR(IF(VLOOKUP(A1751,'Resources Final'!B:F,5,FALSE)=0,"",VLOOKUP(A1751,'Resources Final'!B:F,5,FALSE)),"")</f>
        <v/>
      </c>
      <c r="T1751" s="9" t="s">
        <v>4465</v>
      </c>
      <c r="U1751" s="10">
        <v>3150</v>
      </c>
      <c r="V1751" s="10"/>
      <c r="W1751" s="10"/>
      <c r="X1751" s="10">
        <v>3150</v>
      </c>
    </row>
    <row r="1752" spans="9:24" x14ac:dyDescent="0.2">
      <c r="I1752" t="str">
        <f>IFERROR(IF(VLOOKUP(A1752,'Resources Final'!B:F,5,FALSE)=0,"",VLOOKUP(A1752,'Resources Final'!B:F,5,FALSE)),"")</f>
        <v/>
      </c>
      <c r="T1752" s="9" t="s">
        <v>4375</v>
      </c>
      <c r="U1752" s="10">
        <v>3150</v>
      </c>
      <c r="V1752" s="10"/>
      <c r="W1752" s="10"/>
      <c r="X1752" s="10">
        <v>3150</v>
      </c>
    </row>
    <row r="1753" spans="9:24" x14ac:dyDescent="0.2">
      <c r="I1753" t="str">
        <f>IFERROR(IF(VLOOKUP(A1753,'Resources Final'!B:F,5,FALSE)=0,"",VLOOKUP(A1753,'Resources Final'!B:F,5,FALSE)),"")</f>
        <v/>
      </c>
      <c r="T1753" s="9" t="s">
        <v>4613</v>
      </c>
      <c r="U1753" s="10">
        <v>3150</v>
      </c>
      <c r="V1753" s="10"/>
      <c r="W1753" s="10"/>
      <c r="X1753" s="10">
        <v>3150</v>
      </c>
    </row>
    <row r="1754" spans="9:24" x14ac:dyDescent="0.2">
      <c r="I1754" t="str">
        <f>IFERROR(IF(VLOOKUP(A1754,'Resources Final'!B:F,5,FALSE)=0,"",VLOOKUP(A1754,'Resources Final'!B:F,5,FALSE)),"")</f>
        <v/>
      </c>
      <c r="T1754" s="9" t="s">
        <v>4557</v>
      </c>
      <c r="U1754" s="10">
        <v>3150</v>
      </c>
      <c r="V1754" s="10"/>
      <c r="W1754" s="10"/>
      <c r="X1754" s="10">
        <v>3150</v>
      </c>
    </row>
    <row r="1755" spans="9:24" x14ac:dyDescent="0.2">
      <c r="I1755" t="str">
        <f>IFERROR(IF(VLOOKUP(A1755,'Resources Final'!B:F,5,FALSE)=0,"",VLOOKUP(A1755,'Resources Final'!B:F,5,FALSE)),"")</f>
        <v/>
      </c>
      <c r="T1755" s="9" t="s">
        <v>895</v>
      </c>
      <c r="U1755" s="10">
        <v>3150</v>
      </c>
      <c r="V1755" s="10"/>
      <c r="W1755" s="10"/>
      <c r="X1755" s="10">
        <v>3150</v>
      </c>
    </row>
    <row r="1756" spans="9:24" x14ac:dyDescent="0.2">
      <c r="I1756" t="str">
        <f>IFERROR(IF(VLOOKUP(A1756,'Resources Final'!B:F,5,FALSE)=0,"",VLOOKUP(A1756,'Resources Final'!B:F,5,FALSE)),"")</f>
        <v/>
      </c>
      <c r="T1756" s="9" t="s">
        <v>355</v>
      </c>
      <c r="U1756" s="10">
        <v>3150</v>
      </c>
      <c r="V1756" s="10"/>
      <c r="W1756" s="10"/>
      <c r="X1756" s="10">
        <v>3150</v>
      </c>
    </row>
    <row r="1757" spans="9:24" x14ac:dyDescent="0.2">
      <c r="I1757" t="str">
        <f>IFERROR(IF(VLOOKUP(A1757,'Resources Final'!B:F,5,FALSE)=0,"",VLOOKUP(A1757,'Resources Final'!B:F,5,FALSE)),"")</f>
        <v/>
      </c>
      <c r="T1757" s="9" t="s">
        <v>747</v>
      </c>
      <c r="U1757" s="10">
        <v>3150</v>
      </c>
      <c r="V1757" s="10"/>
      <c r="W1757" s="10"/>
      <c r="X1757" s="10">
        <v>3150</v>
      </c>
    </row>
    <row r="1758" spans="9:24" x14ac:dyDescent="0.2">
      <c r="I1758" t="str">
        <f>IFERROR(IF(VLOOKUP(A1758,'Resources Final'!B:F,5,FALSE)=0,"",VLOOKUP(A1758,'Resources Final'!B:F,5,FALSE)),"")</f>
        <v/>
      </c>
      <c r="T1758" s="9" t="s">
        <v>4440</v>
      </c>
      <c r="U1758" s="10">
        <v>3150</v>
      </c>
      <c r="V1758" s="10"/>
      <c r="W1758" s="10"/>
      <c r="X1758" s="10">
        <v>3150</v>
      </c>
    </row>
    <row r="1759" spans="9:24" x14ac:dyDescent="0.2">
      <c r="I1759" t="str">
        <f>IFERROR(IF(VLOOKUP(A1759,'Resources Final'!B:F,5,FALSE)=0,"",VLOOKUP(A1759,'Resources Final'!B:F,5,FALSE)),"")</f>
        <v/>
      </c>
      <c r="T1759" s="9" t="s">
        <v>4281</v>
      </c>
      <c r="U1759" s="10">
        <v>3150</v>
      </c>
      <c r="V1759" s="10"/>
      <c r="W1759" s="10"/>
      <c r="X1759" s="10">
        <v>3150</v>
      </c>
    </row>
    <row r="1760" spans="9:24" x14ac:dyDescent="0.2">
      <c r="I1760" t="str">
        <f>IFERROR(IF(VLOOKUP(A1760,'Resources Final'!B:F,5,FALSE)=0,"",VLOOKUP(A1760,'Resources Final'!B:F,5,FALSE)),"")</f>
        <v/>
      </c>
      <c r="T1760" s="9" t="s">
        <v>4636</v>
      </c>
      <c r="U1760" s="10">
        <v>3150</v>
      </c>
      <c r="V1760" s="10"/>
      <c r="W1760" s="10"/>
      <c r="X1760" s="10">
        <v>3150</v>
      </c>
    </row>
    <row r="1761" spans="9:24" x14ac:dyDescent="0.2">
      <c r="I1761" t="str">
        <f>IFERROR(IF(VLOOKUP(A1761,'Resources Final'!B:F,5,FALSE)=0,"",VLOOKUP(A1761,'Resources Final'!B:F,5,FALSE)),"")</f>
        <v/>
      </c>
      <c r="T1761" s="9" t="s">
        <v>4617</v>
      </c>
      <c r="U1761" s="10">
        <v>3150</v>
      </c>
      <c r="V1761" s="10"/>
      <c r="W1761" s="10"/>
      <c r="X1761" s="10">
        <v>3150</v>
      </c>
    </row>
    <row r="1762" spans="9:24" x14ac:dyDescent="0.2">
      <c r="I1762" t="str">
        <f>IFERROR(IF(VLOOKUP(A1762,'Resources Final'!B:F,5,FALSE)=0,"",VLOOKUP(A1762,'Resources Final'!B:F,5,FALSE)),"")</f>
        <v/>
      </c>
      <c r="T1762" s="9" t="s">
        <v>4627</v>
      </c>
      <c r="U1762" s="10">
        <v>3150</v>
      </c>
      <c r="V1762" s="10"/>
      <c r="W1762" s="10"/>
      <c r="X1762" s="10">
        <v>3150</v>
      </c>
    </row>
    <row r="1763" spans="9:24" x14ac:dyDescent="0.2">
      <c r="I1763" t="str">
        <f>IFERROR(IF(VLOOKUP(A1763,'Resources Final'!B:F,5,FALSE)=0,"",VLOOKUP(A1763,'Resources Final'!B:F,5,FALSE)),"")</f>
        <v/>
      </c>
      <c r="T1763" s="9" t="s">
        <v>4459</v>
      </c>
      <c r="U1763" s="10">
        <v>3150</v>
      </c>
      <c r="V1763" s="10"/>
      <c r="W1763" s="10"/>
      <c r="X1763" s="10">
        <v>3150</v>
      </c>
    </row>
    <row r="1764" spans="9:24" x14ac:dyDescent="0.2">
      <c r="I1764" t="str">
        <f>IFERROR(IF(VLOOKUP(A1764,'Resources Final'!B:F,5,FALSE)=0,"",VLOOKUP(A1764,'Resources Final'!B:F,5,FALSE)),"")</f>
        <v/>
      </c>
      <c r="T1764" s="9" t="s">
        <v>4569</v>
      </c>
      <c r="U1764" s="10">
        <v>3150</v>
      </c>
      <c r="V1764" s="10"/>
      <c r="W1764" s="10"/>
      <c r="X1764" s="10">
        <v>3150</v>
      </c>
    </row>
    <row r="1765" spans="9:24" x14ac:dyDescent="0.2">
      <c r="I1765" t="str">
        <f>IFERROR(IF(VLOOKUP(A1765,'Resources Final'!B:F,5,FALSE)=0,"",VLOOKUP(A1765,'Resources Final'!B:F,5,FALSE)),"")</f>
        <v/>
      </c>
      <c r="T1765" s="9" t="s">
        <v>40</v>
      </c>
      <c r="U1765" s="10">
        <v>3150</v>
      </c>
      <c r="V1765" s="10"/>
      <c r="W1765" s="10"/>
      <c r="X1765" s="10">
        <v>3150</v>
      </c>
    </row>
    <row r="1766" spans="9:24" x14ac:dyDescent="0.2">
      <c r="I1766" t="str">
        <f>IFERROR(IF(VLOOKUP(A1766,'Resources Final'!B:F,5,FALSE)=0,"",VLOOKUP(A1766,'Resources Final'!B:F,5,FALSE)),"")</f>
        <v/>
      </c>
      <c r="T1766" s="9" t="s">
        <v>566</v>
      </c>
      <c r="U1766" s="10">
        <v>3150</v>
      </c>
      <c r="V1766" s="10"/>
      <c r="W1766" s="10"/>
      <c r="X1766" s="10">
        <v>3150</v>
      </c>
    </row>
    <row r="1767" spans="9:24" x14ac:dyDescent="0.2">
      <c r="I1767" t="str">
        <f>IFERROR(IF(VLOOKUP(A1767,'Resources Final'!B:F,5,FALSE)=0,"",VLOOKUP(A1767,'Resources Final'!B:F,5,FALSE)),"")</f>
        <v/>
      </c>
      <c r="T1767" s="9" t="s">
        <v>4582</v>
      </c>
      <c r="U1767" s="10">
        <v>3150</v>
      </c>
      <c r="V1767" s="10"/>
      <c r="W1767" s="10"/>
      <c r="X1767" s="10">
        <v>3150</v>
      </c>
    </row>
    <row r="1768" spans="9:24" x14ac:dyDescent="0.2">
      <c r="I1768" t="str">
        <f>IFERROR(IF(VLOOKUP(A1768,'Resources Final'!B:F,5,FALSE)=0,"",VLOOKUP(A1768,'Resources Final'!B:F,5,FALSE)),"")</f>
        <v/>
      </c>
      <c r="T1768" s="9" t="s">
        <v>4555</v>
      </c>
      <c r="U1768" s="10">
        <v>3150</v>
      </c>
      <c r="V1768" s="10"/>
      <c r="W1768" s="10"/>
      <c r="X1768" s="10">
        <v>3150</v>
      </c>
    </row>
    <row r="1769" spans="9:24" x14ac:dyDescent="0.2">
      <c r="I1769" t="str">
        <f>IFERROR(IF(VLOOKUP(A1769,'Resources Final'!B:F,5,FALSE)=0,"",VLOOKUP(A1769,'Resources Final'!B:F,5,FALSE)),"")</f>
        <v/>
      </c>
      <c r="T1769" s="9" t="s">
        <v>4609</v>
      </c>
      <c r="U1769" s="10">
        <v>3150</v>
      </c>
      <c r="V1769" s="10"/>
      <c r="W1769" s="10"/>
      <c r="X1769" s="10">
        <v>3150</v>
      </c>
    </row>
    <row r="1770" spans="9:24" x14ac:dyDescent="0.2">
      <c r="I1770" t="str">
        <f>IFERROR(IF(VLOOKUP(A1770,'Resources Final'!B:F,5,FALSE)=0,"",VLOOKUP(A1770,'Resources Final'!B:F,5,FALSE)),"")</f>
        <v/>
      </c>
      <c r="T1770" s="9" t="s">
        <v>3059</v>
      </c>
      <c r="U1770" s="10"/>
      <c r="V1770" s="10">
        <v>3149</v>
      </c>
      <c r="W1770" s="10"/>
      <c r="X1770" s="10">
        <v>3149</v>
      </c>
    </row>
    <row r="1771" spans="9:24" x14ac:dyDescent="0.2">
      <c r="I1771" t="str">
        <f>IFERROR(IF(VLOOKUP(A1771,'Resources Final'!B:F,5,FALSE)=0,"",VLOOKUP(A1771,'Resources Final'!B:F,5,FALSE)),"")</f>
        <v/>
      </c>
      <c r="T1771" s="9" t="s">
        <v>1644</v>
      </c>
      <c r="U1771" s="10">
        <v>3138</v>
      </c>
      <c r="V1771" s="10"/>
      <c r="W1771" s="10"/>
      <c r="X1771" s="10">
        <v>3138</v>
      </c>
    </row>
    <row r="1772" spans="9:24" x14ac:dyDescent="0.2">
      <c r="I1772" t="str">
        <f>IFERROR(IF(VLOOKUP(A1772,'Resources Final'!B:F,5,FALSE)=0,"",VLOOKUP(A1772,'Resources Final'!B:F,5,FALSE)),"")</f>
        <v/>
      </c>
      <c r="T1772" s="9" t="s">
        <v>2783</v>
      </c>
      <c r="U1772" s="10">
        <v>3125</v>
      </c>
      <c r="V1772" s="10"/>
      <c r="W1772" s="10"/>
      <c r="X1772" s="10">
        <v>3125</v>
      </c>
    </row>
    <row r="1773" spans="9:24" x14ac:dyDescent="0.2">
      <c r="I1773" t="str">
        <f>IFERROR(IF(VLOOKUP(A1773,'Resources Final'!B:F,5,FALSE)=0,"",VLOOKUP(A1773,'Resources Final'!B:F,5,FALSE)),"")</f>
        <v/>
      </c>
      <c r="T1773" s="9" t="s">
        <v>1440</v>
      </c>
      <c r="U1773" s="10"/>
      <c r="V1773" s="10">
        <v>3093</v>
      </c>
      <c r="W1773" s="10"/>
      <c r="X1773" s="10">
        <v>3093</v>
      </c>
    </row>
    <row r="1774" spans="9:24" x14ac:dyDescent="0.2">
      <c r="I1774" t="str">
        <f>IFERROR(IF(VLOOKUP(A1774,'Resources Final'!B:F,5,FALSE)=0,"",VLOOKUP(A1774,'Resources Final'!B:F,5,FALSE)),"")</f>
        <v/>
      </c>
      <c r="T1774" s="9" t="s">
        <v>3066</v>
      </c>
      <c r="U1774" s="10">
        <v>3081</v>
      </c>
      <c r="V1774" s="10"/>
      <c r="W1774" s="10"/>
      <c r="X1774" s="10">
        <v>3081</v>
      </c>
    </row>
    <row r="1775" spans="9:24" x14ac:dyDescent="0.2">
      <c r="I1775" t="str">
        <f>IFERROR(IF(VLOOKUP(A1775,'Resources Final'!B:F,5,FALSE)=0,"",VLOOKUP(A1775,'Resources Final'!B:F,5,FALSE)),"")</f>
        <v/>
      </c>
      <c r="T1775" s="9" t="s">
        <v>1149</v>
      </c>
      <c r="U1775" s="10"/>
      <c r="V1775" s="10">
        <v>3071</v>
      </c>
      <c r="W1775" s="10"/>
      <c r="X1775" s="10">
        <v>3071</v>
      </c>
    </row>
    <row r="1776" spans="9:24" x14ac:dyDescent="0.2">
      <c r="I1776" t="str">
        <f>IFERROR(IF(VLOOKUP(A1776,'Resources Final'!B:F,5,FALSE)=0,"",VLOOKUP(A1776,'Resources Final'!B:F,5,FALSE)),"")</f>
        <v/>
      </c>
      <c r="T1776" s="9" t="s">
        <v>4088</v>
      </c>
      <c r="U1776" s="10">
        <v>3060</v>
      </c>
      <c r="V1776" s="10"/>
      <c r="W1776" s="10"/>
      <c r="X1776" s="10">
        <v>3060</v>
      </c>
    </row>
    <row r="1777" spans="9:24" x14ac:dyDescent="0.2">
      <c r="I1777" t="str">
        <f>IFERROR(IF(VLOOKUP(A1777,'Resources Final'!B:F,5,FALSE)=0,"",VLOOKUP(A1777,'Resources Final'!B:F,5,FALSE)),"")</f>
        <v/>
      </c>
      <c r="T1777" s="9" t="s">
        <v>4132</v>
      </c>
      <c r="U1777" s="10">
        <v>3060</v>
      </c>
      <c r="V1777" s="10"/>
      <c r="W1777" s="10"/>
      <c r="X1777" s="10">
        <v>3060</v>
      </c>
    </row>
    <row r="1778" spans="9:24" x14ac:dyDescent="0.2">
      <c r="I1778" t="str">
        <f>IFERROR(IF(VLOOKUP(A1778,'Resources Final'!B:F,5,FALSE)=0,"",VLOOKUP(A1778,'Resources Final'!B:F,5,FALSE)),"")</f>
        <v/>
      </c>
      <c r="T1778" s="9" t="s">
        <v>3657</v>
      </c>
      <c r="U1778" s="10">
        <v>3060</v>
      </c>
      <c r="V1778" s="10"/>
      <c r="W1778" s="10"/>
      <c r="X1778" s="10">
        <v>3060</v>
      </c>
    </row>
    <row r="1779" spans="9:24" x14ac:dyDescent="0.2">
      <c r="I1779" t="str">
        <f>IFERROR(IF(VLOOKUP(A1779,'Resources Final'!B:F,5,FALSE)=0,"",VLOOKUP(A1779,'Resources Final'!B:F,5,FALSE)),"")</f>
        <v/>
      </c>
      <c r="T1779" s="9" t="s">
        <v>3073</v>
      </c>
      <c r="U1779" s="10">
        <v>3060</v>
      </c>
      <c r="V1779" s="10"/>
      <c r="W1779" s="10"/>
      <c r="X1779" s="10">
        <v>3060</v>
      </c>
    </row>
    <row r="1780" spans="9:24" x14ac:dyDescent="0.2">
      <c r="I1780" t="str">
        <f>IFERROR(IF(VLOOKUP(A1780,'Resources Final'!B:F,5,FALSE)=0,"",VLOOKUP(A1780,'Resources Final'!B:F,5,FALSE)),"")</f>
        <v/>
      </c>
      <c r="T1780" s="9" t="s">
        <v>3224</v>
      </c>
      <c r="U1780" s="10">
        <v>3060</v>
      </c>
      <c r="V1780" s="10"/>
      <c r="W1780" s="10"/>
      <c r="X1780" s="10">
        <v>3060</v>
      </c>
    </row>
    <row r="1781" spans="9:24" x14ac:dyDescent="0.2">
      <c r="I1781" t="str">
        <f>IFERROR(IF(VLOOKUP(A1781,'Resources Final'!B:F,5,FALSE)=0,"",VLOOKUP(A1781,'Resources Final'!B:F,5,FALSE)),"")</f>
        <v/>
      </c>
      <c r="T1781" s="9" t="s">
        <v>3664</v>
      </c>
      <c r="U1781" s="10">
        <v>3060</v>
      </c>
      <c r="V1781" s="10"/>
      <c r="W1781" s="10"/>
      <c r="X1781" s="10">
        <v>3060</v>
      </c>
    </row>
    <row r="1782" spans="9:24" x14ac:dyDescent="0.2">
      <c r="I1782" t="str">
        <f>IFERROR(IF(VLOOKUP(A1782,'Resources Final'!B:F,5,FALSE)=0,"",VLOOKUP(A1782,'Resources Final'!B:F,5,FALSE)),"")</f>
        <v/>
      </c>
      <c r="T1782" s="9" t="s">
        <v>4137</v>
      </c>
      <c r="U1782" s="10">
        <v>3060</v>
      </c>
      <c r="V1782" s="10"/>
      <c r="W1782" s="10"/>
      <c r="X1782" s="10">
        <v>3060</v>
      </c>
    </row>
    <row r="1783" spans="9:24" x14ac:dyDescent="0.2">
      <c r="I1783" t="str">
        <f>IFERROR(IF(VLOOKUP(A1783,'Resources Final'!B:F,5,FALSE)=0,"",VLOOKUP(A1783,'Resources Final'!B:F,5,FALSE)),"")</f>
        <v/>
      </c>
      <c r="T1783" s="9" t="s">
        <v>3452</v>
      </c>
      <c r="U1783" s="10">
        <v>3060</v>
      </c>
      <c r="V1783" s="10"/>
      <c r="W1783" s="10"/>
      <c r="X1783" s="10">
        <v>3060</v>
      </c>
    </row>
    <row r="1784" spans="9:24" x14ac:dyDescent="0.2">
      <c r="I1784" t="str">
        <f>IFERROR(IF(VLOOKUP(A1784,'Resources Final'!B:F,5,FALSE)=0,"",VLOOKUP(A1784,'Resources Final'!B:F,5,FALSE)),"")</f>
        <v/>
      </c>
      <c r="T1784" s="9" t="s">
        <v>3393</v>
      </c>
      <c r="U1784" s="10">
        <v>3060</v>
      </c>
      <c r="V1784" s="10"/>
      <c r="W1784" s="10"/>
      <c r="X1784" s="10">
        <v>3060</v>
      </c>
    </row>
    <row r="1785" spans="9:24" x14ac:dyDescent="0.2">
      <c r="I1785" t="str">
        <f>IFERROR(IF(VLOOKUP(A1785,'Resources Final'!B:F,5,FALSE)=0,"",VLOOKUP(A1785,'Resources Final'!B:F,5,FALSE)),"")</f>
        <v/>
      </c>
      <c r="T1785" s="9" t="s">
        <v>3353</v>
      </c>
      <c r="U1785" s="10">
        <v>3060</v>
      </c>
      <c r="V1785" s="10"/>
      <c r="W1785" s="10"/>
      <c r="X1785" s="10">
        <v>3060</v>
      </c>
    </row>
    <row r="1786" spans="9:24" x14ac:dyDescent="0.2">
      <c r="I1786" t="str">
        <f>IFERROR(IF(VLOOKUP(A1786,'Resources Final'!B:F,5,FALSE)=0,"",VLOOKUP(A1786,'Resources Final'!B:F,5,FALSE)),"")</f>
        <v/>
      </c>
      <c r="T1786" s="9" t="s">
        <v>4049</v>
      </c>
      <c r="U1786" s="10">
        <v>3060</v>
      </c>
      <c r="V1786" s="10"/>
      <c r="W1786" s="10"/>
      <c r="X1786" s="10">
        <v>3060</v>
      </c>
    </row>
    <row r="1787" spans="9:24" x14ac:dyDescent="0.2">
      <c r="I1787" t="str">
        <f>IFERROR(IF(VLOOKUP(A1787,'Resources Final'!B:F,5,FALSE)=0,"",VLOOKUP(A1787,'Resources Final'!B:F,5,FALSE)),"")</f>
        <v/>
      </c>
      <c r="T1787" s="9" t="s">
        <v>3308</v>
      </c>
      <c r="U1787" s="10">
        <v>3060</v>
      </c>
      <c r="V1787" s="10"/>
      <c r="W1787" s="10"/>
      <c r="X1787" s="10">
        <v>3060</v>
      </c>
    </row>
    <row r="1788" spans="9:24" x14ac:dyDescent="0.2">
      <c r="I1788" t="str">
        <f>IFERROR(IF(VLOOKUP(A1788,'Resources Final'!B:F,5,FALSE)=0,"",VLOOKUP(A1788,'Resources Final'!B:F,5,FALSE)),"")</f>
        <v/>
      </c>
      <c r="T1788" s="9" t="s">
        <v>3937</v>
      </c>
      <c r="U1788" s="10">
        <v>3060</v>
      </c>
      <c r="V1788" s="10"/>
      <c r="W1788" s="10"/>
      <c r="X1788" s="10">
        <v>3060</v>
      </c>
    </row>
    <row r="1789" spans="9:24" x14ac:dyDescent="0.2">
      <c r="I1789" t="str">
        <f>IFERROR(IF(VLOOKUP(A1789,'Resources Final'!B:F,5,FALSE)=0,"",VLOOKUP(A1789,'Resources Final'!B:F,5,FALSE)),"")</f>
        <v/>
      </c>
      <c r="T1789" s="9" t="s">
        <v>3352</v>
      </c>
      <c r="U1789" s="10">
        <v>3060</v>
      </c>
      <c r="V1789" s="10"/>
      <c r="W1789" s="10"/>
      <c r="X1789" s="10">
        <v>3060</v>
      </c>
    </row>
    <row r="1790" spans="9:24" x14ac:dyDescent="0.2">
      <c r="I1790" t="str">
        <f>IFERROR(IF(VLOOKUP(A1790,'Resources Final'!B:F,5,FALSE)=0,"",VLOOKUP(A1790,'Resources Final'!B:F,5,FALSE)),"")</f>
        <v/>
      </c>
      <c r="T1790" s="9" t="s">
        <v>3289</v>
      </c>
      <c r="U1790" s="10">
        <v>3060</v>
      </c>
      <c r="V1790" s="10"/>
      <c r="W1790" s="10"/>
      <c r="X1790" s="10">
        <v>3060</v>
      </c>
    </row>
    <row r="1791" spans="9:24" x14ac:dyDescent="0.2">
      <c r="I1791" t="str">
        <f>IFERROR(IF(VLOOKUP(A1791,'Resources Final'!B:F,5,FALSE)=0,"",VLOOKUP(A1791,'Resources Final'!B:F,5,FALSE)),"")</f>
        <v/>
      </c>
      <c r="T1791" s="9" t="s">
        <v>3681</v>
      </c>
      <c r="U1791" s="10">
        <v>3060</v>
      </c>
      <c r="V1791" s="10"/>
      <c r="W1791" s="10"/>
      <c r="X1791" s="10">
        <v>3060</v>
      </c>
    </row>
    <row r="1792" spans="9:24" x14ac:dyDescent="0.2">
      <c r="I1792" t="str">
        <f>IFERROR(IF(VLOOKUP(A1792,'Resources Final'!B:F,5,FALSE)=0,"",VLOOKUP(A1792,'Resources Final'!B:F,5,FALSE)),"")</f>
        <v/>
      </c>
      <c r="T1792" s="9" t="s">
        <v>3440</v>
      </c>
      <c r="U1792" s="10">
        <v>3060</v>
      </c>
      <c r="V1792" s="10"/>
      <c r="W1792" s="10"/>
      <c r="X1792" s="10">
        <v>3060</v>
      </c>
    </row>
    <row r="1793" spans="9:24" x14ac:dyDescent="0.2">
      <c r="I1793" t="str">
        <f>IFERROR(IF(VLOOKUP(A1793,'Resources Final'!B:F,5,FALSE)=0,"",VLOOKUP(A1793,'Resources Final'!B:F,5,FALSE)),"")</f>
        <v/>
      </c>
      <c r="T1793" s="9" t="s">
        <v>2082</v>
      </c>
      <c r="U1793" s="10">
        <v>3060</v>
      </c>
      <c r="V1793" s="10"/>
      <c r="W1793" s="10"/>
      <c r="X1793" s="10">
        <v>3060</v>
      </c>
    </row>
    <row r="1794" spans="9:24" x14ac:dyDescent="0.2">
      <c r="I1794" t="str">
        <f>IFERROR(IF(VLOOKUP(A1794,'Resources Final'!B:F,5,FALSE)=0,"",VLOOKUP(A1794,'Resources Final'!B:F,5,FALSE)),"")</f>
        <v/>
      </c>
      <c r="T1794" s="9" t="s">
        <v>2383</v>
      </c>
      <c r="U1794" s="10">
        <v>3060</v>
      </c>
      <c r="V1794" s="10"/>
      <c r="W1794" s="10"/>
      <c r="X1794" s="10">
        <v>3060</v>
      </c>
    </row>
    <row r="1795" spans="9:24" x14ac:dyDescent="0.2">
      <c r="I1795" t="str">
        <f>IFERROR(IF(VLOOKUP(A1795,'Resources Final'!B:F,5,FALSE)=0,"",VLOOKUP(A1795,'Resources Final'!B:F,5,FALSE)),"")</f>
        <v/>
      </c>
      <c r="T1795" s="9" t="s">
        <v>2421</v>
      </c>
      <c r="U1795" s="10">
        <v>3060</v>
      </c>
      <c r="V1795" s="10"/>
      <c r="W1795" s="10"/>
      <c r="X1795" s="10">
        <v>3060</v>
      </c>
    </row>
    <row r="1796" spans="9:24" x14ac:dyDescent="0.2">
      <c r="I1796" t="str">
        <f>IFERROR(IF(VLOOKUP(A1796,'Resources Final'!B:F,5,FALSE)=0,"",VLOOKUP(A1796,'Resources Final'!B:F,5,FALSE)),"")</f>
        <v/>
      </c>
      <c r="T1796" s="9" t="s">
        <v>2212</v>
      </c>
      <c r="U1796" s="10">
        <v>3060</v>
      </c>
      <c r="V1796" s="10"/>
      <c r="W1796" s="10"/>
      <c r="X1796" s="10">
        <v>3060</v>
      </c>
    </row>
    <row r="1797" spans="9:24" x14ac:dyDescent="0.2">
      <c r="I1797" t="str">
        <f>IFERROR(IF(VLOOKUP(A1797,'Resources Final'!B:F,5,FALSE)=0,"",VLOOKUP(A1797,'Resources Final'!B:F,5,FALSE)),"")</f>
        <v/>
      </c>
      <c r="T1797" s="9" t="s">
        <v>2714</v>
      </c>
      <c r="U1797" s="10">
        <v>3060</v>
      </c>
      <c r="V1797" s="10"/>
      <c r="W1797" s="10"/>
      <c r="X1797" s="10">
        <v>3060</v>
      </c>
    </row>
    <row r="1798" spans="9:24" x14ac:dyDescent="0.2">
      <c r="I1798" t="str">
        <f>IFERROR(IF(VLOOKUP(A1798,'Resources Final'!B:F,5,FALSE)=0,"",VLOOKUP(A1798,'Resources Final'!B:F,5,FALSE)),"")</f>
        <v/>
      </c>
      <c r="T1798" s="9" t="s">
        <v>2512</v>
      </c>
      <c r="U1798" s="10">
        <v>3060</v>
      </c>
      <c r="V1798" s="10"/>
      <c r="W1798" s="10"/>
      <c r="X1798" s="10">
        <v>3060</v>
      </c>
    </row>
    <row r="1799" spans="9:24" x14ac:dyDescent="0.2">
      <c r="I1799" t="str">
        <f>IFERROR(IF(VLOOKUP(A1799,'Resources Final'!B:F,5,FALSE)=0,"",VLOOKUP(A1799,'Resources Final'!B:F,5,FALSE)),"")</f>
        <v/>
      </c>
      <c r="T1799" s="9" t="s">
        <v>2180</v>
      </c>
      <c r="U1799" s="10">
        <v>3060</v>
      </c>
      <c r="V1799" s="10"/>
      <c r="W1799" s="10"/>
      <c r="X1799" s="10">
        <v>3060</v>
      </c>
    </row>
    <row r="1800" spans="9:24" x14ac:dyDescent="0.2">
      <c r="I1800" t="str">
        <f>IFERROR(IF(VLOOKUP(A1800,'Resources Final'!B:F,5,FALSE)=0,"",VLOOKUP(A1800,'Resources Final'!B:F,5,FALSE)),"")</f>
        <v/>
      </c>
      <c r="T1800" s="9" t="s">
        <v>2844</v>
      </c>
      <c r="U1800" s="10">
        <v>3060</v>
      </c>
      <c r="V1800" s="10"/>
      <c r="W1800" s="10"/>
      <c r="X1800" s="10">
        <v>3060</v>
      </c>
    </row>
    <row r="1801" spans="9:24" x14ac:dyDescent="0.2">
      <c r="I1801" t="str">
        <f>IFERROR(IF(VLOOKUP(A1801,'Resources Final'!B:F,5,FALSE)=0,"",VLOOKUP(A1801,'Resources Final'!B:F,5,FALSE)),"")</f>
        <v/>
      </c>
      <c r="T1801" s="9" t="s">
        <v>2378</v>
      </c>
      <c r="U1801" s="10">
        <v>3060</v>
      </c>
      <c r="V1801" s="10"/>
      <c r="W1801" s="10"/>
      <c r="X1801" s="10">
        <v>3060</v>
      </c>
    </row>
    <row r="1802" spans="9:24" x14ac:dyDescent="0.2">
      <c r="I1802" t="str">
        <f>IFERROR(IF(VLOOKUP(A1802,'Resources Final'!B:F,5,FALSE)=0,"",VLOOKUP(A1802,'Resources Final'!B:F,5,FALSE)),"")</f>
        <v/>
      </c>
      <c r="T1802" s="9" t="s">
        <v>2331</v>
      </c>
      <c r="U1802" s="10">
        <v>3060</v>
      </c>
      <c r="V1802" s="10"/>
      <c r="W1802" s="10"/>
      <c r="X1802" s="10">
        <v>3060</v>
      </c>
    </row>
    <row r="1803" spans="9:24" x14ac:dyDescent="0.2">
      <c r="I1803" t="str">
        <f>IFERROR(IF(VLOOKUP(A1803,'Resources Final'!B:F,5,FALSE)=0,"",VLOOKUP(A1803,'Resources Final'!B:F,5,FALSE)),"")</f>
        <v/>
      </c>
      <c r="T1803" s="9" t="s">
        <v>2558</v>
      </c>
      <c r="U1803" s="10">
        <v>3060</v>
      </c>
      <c r="V1803" s="10"/>
      <c r="W1803" s="10"/>
      <c r="X1803" s="10">
        <v>3060</v>
      </c>
    </row>
    <row r="1804" spans="9:24" x14ac:dyDescent="0.2">
      <c r="I1804" t="str">
        <f>IFERROR(IF(VLOOKUP(A1804,'Resources Final'!B:F,5,FALSE)=0,"",VLOOKUP(A1804,'Resources Final'!B:F,5,FALSE)),"")</f>
        <v/>
      </c>
      <c r="T1804" s="9" t="s">
        <v>2012</v>
      </c>
      <c r="U1804" s="10">
        <v>3060</v>
      </c>
      <c r="V1804" s="10"/>
      <c r="W1804" s="10"/>
      <c r="X1804" s="10">
        <v>3060</v>
      </c>
    </row>
    <row r="1805" spans="9:24" x14ac:dyDescent="0.2">
      <c r="I1805" t="str">
        <f>IFERROR(IF(VLOOKUP(A1805,'Resources Final'!B:F,5,FALSE)=0,"",VLOOKUP(A1805,'Resources Final'!B:F,5,FALSE)),"")</f>
        <v/>
      </c>
      <c r="T1805" s="9" t="s">
        <v>2544</v>
      </c>
      <c r="U1805" s="10">
        <v>3060</v>
      </c>
      <c r="V1805" s="10"/>
      <c r="W1805" s="10"/>
      <c r="X1805" s="10">
        <v>3060</v>
      </c>
    </row>
    <row r="1806" spans="9:24" x14ac:dyDescent="0.2">
      <c r="I1806" t="str">
        <f>IFERROR(IF(VLOOKUP(A1806,'Resources Final'!B:F,5,FALSE)=0,"",VLOOKUP(A1806,'Resources Final'!B:F,5,FALSE)),"")</f>
        <v/>
      </c>
      <c r="T1806" s="9" t="s">
        <v>2729</v>
      </c>
      <c r="U1806" s="10">
        <v>3060</v>
      </c>
      <c r="V1806" s="10"/>
      <c r="W1806" s="10"/>
      <c r="X1806" s="10">
        <v>3060</v>
      </c>
    </row>
    <row r="1807" spans="9:24" x14ac:dyDescent="0.2">
      <c r="I1807" t="str">
        <f>IFERROR(IF(VLOOKUP(A1807,'Resources Final'!B:F,5,FALSE)=0,"",VLOOKUP(A1807,'Resources Final'!B:F,5,FALSE)),"")</f>
        <v/>
      </c>
      <c r="T1807" s="9" t="s">
        <v>2184</v>
      </c>
      <c r="U1807" s="10">
        <v>3060</v>
      </c>
      <c r="V1807" s="10"/>
      <c r="W1807" s="10"/>
      <c r="X1807" s="10">
        <v>3060</v>
      </c>
    </row>
    <row r="1808" spans="9:24" x14ac:dyDescent="0.2">
      <c r="I1808" t="str">
        <f>IFERROR(IF(VLOOKUP(A1808,'Resources Final'!B:F,5,FALSE)=0,"",VLOOKUP(A1808,'Resources Final'!B:F,5,FALSE)),"")</f>
        <v/>
      </c>
      <c r="T1808" s="9" t="s">
        <v>2461</v>
      </c>
      <c r="U1808" s="10">
        <v>3060</v>
      </c>
      <c r="V1808" s="10"/>
      <c r="W1808" s="10"/>
      <c r="X1808" s="10">
        <v>3060</v>
      </c>
    </row>
    <row r="1809" spans="9:24" x14ac:dyDescent="0.2">
      <c r="I1809" t="str">
        <f>IFERROR(IF(VLOOKUP(A1809,'Resources Final'!B:F,5,FALSE)=0,"",VLOOKUP(A1809,'Resources Final'!B:F,5,FALSE)),"")</f>
        <v/>
      </c>
      <c r="T1809" s="9" t="s">
        <v>1582</v>
      </c>
      <c r="U1809" s="10">
        <v>3060</v>
      </c>
      <c r="V1809" s="10"/>
      <c r="W1809" s="10"/>
      <c r="X1809" s="10">
        <v>3060</v>
      </c>
    </row>
    <row r="1810" spans="9:24" x14ac:dyDescent="0.2">
      <c r="I1810" t="str">
        <f>IFERROR(IF(VLOOKUP(A1810,'Resources Final'!B:F,5,FALSE)=0,"",VLOOKUP(A1810,'Resources Final'!B:F,5,FALSE)),"")</f>
        <v/>
      </c>
      <c r="T1810" s="9" t="s">
        <v>1604</v>
      </c>
      <c r="U1810" s="10">
        <v>3060</v>
      </c>
      <c r="V1810" s="10"/>
      <c r="W1810" s="10"/>
      <c r="X1810" s="10">
        <v>3060</v>
      </c>
    </row>
    <row r="1811" spans="9:24" x14ac:dyDescent="0.2">
      <c r="I1811" t="str">
        <f>IFERROR(IF(VLOOKUP(A1811,'Resources Final'!B:F,5,FALSE)=0,"",VLOOKUP(A1811,'Resources Final'!B:F,5,FALSE)),"")</f>
        <v/>
      </c>
      <c r="T1811" s="9" t="s">
        <v>1113</v>
      </c>
      <c r="U1811" s="10">
        <v>3060</v>
      </c>
      <c r="V1811" s="10"/>
      <c r="W1811" s="10"/>
      <c r="X1811" s="10">
        <v>3060</v>
      </c>
    </row>
    <row r="1812" spans="9:24" x14ac:dyDescent="0.2">
      <c r="I1812" t="str">
        <f>IFERROR(IF(VLOOKUP(A1812,'Resources Final'!B:F,5,FALSE)=0,"",VLOOKUP(A1812,'Resources Final'!B:F,5,FALSE)),"")</f>
        <v/>
      </c>
      <c r="T1812" s="9" t="s">
        <v>1634</v>
      </c>
      <c r="U1812" s="10">
        <v>3060</v>
      </c>
      <c r="V1812" s="10"/>
      <c r="W1812" s="10"/>
      <c r="X1812" s="10">
        <v>3060</v>
      </c>
    </row>
    <row r="1813" spans="9:24" x14ac:dyDescent="0.2">
      <c r="I1813" t="str">
        <f>IFERROR(IF(VLOOKUP(A1813,'Resources Final'!B:F,5,FALSE)=0,"",VLOOKUP(A1813,'Resources Final'!B:F,5,FALSE)),"")</f>
        <v/>
      </c>
      <c r="T1813" s="9" t="s">
        <v>1539</v>
      </c>
      <c r="U1813" s="10">
        <v>3060</v>
      </c>
      <c r="V1813" s="10"/>
      <c r="W1813" s="10"/>
      <c r="X1813" s="10">
        <v>3060</v>
      </c>
    </row>
    <row r="1814" spans="9:24" x14ac:dyDescent="0.2">
      <c r="I1814" t="str">
        <f>IFERROR(IF(VLOOKUP(A1814,'Resources Final'!B:F,5,FALSE)=0,"",VLOOKUP(A1814,'Resources Final'!B:F,5,FALSE)),"")</f>
        <v/>
      </c>
      <c r="T1814" s="9" t="s">
        <v>1230</v>
      </c>
      <c r="U1814" s="10">
        <v>3060</v>
      </c>
      <c r="V1814" s="10"/>
      <c r="W1814" s="10"/>
      <c r="X1814" s="10">
        <v>3060</v>
      </c>
    </row>
    <row r="1815" spans="9:24" x14ac:dyDescent="0.2">
      <c r="I1815" t="str">
        <f>IFERROR(IF(VLOOKUP(A1815,'Resources Final'!B:F,5,FALSE)=0,"",VLOOKUP(A1815,'Resources Final'!B:F,5,FALSE)),"")</f>
        <v/>
      </c>
      <c r="T1815" s="9" t="s">
        <v>1868</v>
      </c>
      <c r="U1815" s="10">
        <v>3060</v>
      </c>
      <c r="V1815" s="10"/>
      <c r="W1815" s="10"/>
      <c r="X1815" s="10">
        <v>3060</v>
      </c>
    </row>
    <row r="1816" spans="9:24" x14ac:dyDescent="0.2">
      <c r="I1816" t="str">
        <f>IFERROR(IF(VLOOKUP(A1816,'Resources Final'!B:F,5,FALSE)=0,"",VLOOKUP(A1816,'Resources Final'!B:F,5,FALSE)),"")</f>
        <v/>
      </c>
      <c r="T1816" s="9" t="s">
        <v>1154</v>
      </c>
      <c r="U1816" s="10">
        <v>3060</v>
      </c>
      <c r="V1816" s="10"/>
      <c r="W1816" s="10"/>
      <c r="X1816" s="10">
        <v>3060</v>
      </c>
    </row>
    <row r="1817" spans="9:24" x14ac:dyDescent="0.2">
      <c r="I1817" t="str">
        <f>IFERROR(IF(VLOOKUP(A1817,'Resources Final'!B:F,5,FALSE)=0,"",VLOOKUP(A1817,'Resources Final'!B:F,5,FALSE)),"")</f>
        <v/>
      </c>
      <c r="T1817" s="9" t="s">
        <v>881</v>
      </c>
      <c r="U1817" s="10">
        <v>3060</v>
      </c>
      <c r="V1817" s="10"/>
      <c r="W1817" s="10"/>
      <c r="X1817" s="10">
        <v>3060</v>
      </c>
    </row>
    <row r="1818" spans="9:24" x14ac:dyDescent="0.2">
      <c r="I1818" t="str">
        <f>IFERROR(IF(VLOOKUP(A1818,'Resources Final'!B:F,5,FALSE)=0,"",VLOOKUP(A1818,'Resources Final'!B:F,5,FALSE)),"")</f>
        <v/>
      </c>
      <c r="T1818" s="9" t="s">
        <v>434</v>
      </c>
      <c r="U1818" s="10">
        <v>3060</v>
      </c>
      <c r="V1818" s="10"/>
      <c r="W1818" s="10"/>
      <c r="X1818" s="10">
        <v>3060</v>
      </c>
    </row>
    <row r="1819" spans="9:24" x14ac:dyDescent="0.2">
      <c r="I1819" t="str">
        <f>IFERROR(IF(VLOOKUP(A1819,'Resources Final'!B:F,5,FALSE)=0,"",VLOOKUP(A1819,'Resources Final'!B:F,5,FALSE)),"")</f>
        <v/>
      </c>
      <c r="T1819" s="9" t="s">
        <v>166</v>
      </c>
      <c r="U1819" s="10">
        <v>3060</v>
      </c>
      <c r="V1819" s="10"/>
      <c r="W1819" s="10"/>
      <c r="X1819" s="10">
        <v>3060</v>
      </c>
    </row>
    <row r="1820" spans="9:24" x14ac:dyDescent="0.2">
      <c r="I1820" t="str">
        <f>IFERROR(IF(VLOOKUP(A1820,'Resources Final'!B:F,5,FALSE)=0,"",VLOOKUP(A1820,'Resources Final'!B:F,5,FALSE)),"")</f>
        <v/>
      </c>
      <c r="T1820" s="9" t="s">
        <v>240</v>
      </c>
      <c r="U1820" s="10">
        <v>3060</v>
      </c>
      <c r="V1820" s="10"/>
      <c r="W1820" s="10"/>
      <c r="X1820" s="10">
        <v>3060</v>
      </c>
    </row>
    <row r="1821" spans="9:24" x14ac:dyDescent="0.2">
      <c r="I1821" t="str">
        <f>IFERROR(IF(VLOOKUP(A1821,'Resources Final'!B:F,5,FALSE)=0,"",VLOOKUP(A1821,'Resources Final'!B:F,5,FALSE)),"")</f>
        <v/>
      </c>
      <c r="T1821" s="9" t="s">
        <v>338</v>
      </c>
      <c r="U1821" s="10">
        <v>3060</v>
      </c>
      <c r="V1821" s="10"/>
      <c r="W1821" s="10"/>
      <c r="X1821" s="10">
        <v>3060</v>
      </c>
    </row>
    <row r="1822" spans="9:24" x14ac:dyDescent="0.2">
      <c r="I1822" t="str">
        <f>IFERROR(IF(VLOOKUP(A1822,'Resources Final'!B:F,5,FALSE)=0,"",VLOOKUP(A1822,'Resources Final'!B:F,5,FALSE)),"")</f>
        <v/>
      </c>
      <c r="T1822" s="9" t="s">
        <v>499</v>
      </c>
      <c r="U1822" s="10">
        <v>3060</v>
      </c>
      <c r="V1822" s="10"/>
      <c r="W1822" s="10"/>
      <c r="X1822" s="10">
        <v>3060</v>
      </c>
    </row>
    <row r="1823" spans="9:24" x14ac:dyDescent="0.2">
      <c r="I1823" t="str">
        <f>IFERROR(IF(VLOOKUP(A1823,'Resources Final'!B:F,5,FALSE)=0,"",VLOOKUP(A1823,'Resources Final'!B:F,5,FALSE)),"")</f>
        <v/>
      </c>
      <c r="T1823" s="9" t="s">
        <v>410</v>
      </c>
      <c r="U1823" s="10">
        <v>3060</v>
      </c>
      <c r="V1823" s="10"/>
      <c r="W1823" s="10"/>
      <c r="X1823" s="10">
        <v>3060</v>
      </c>
    </row>
    <row r="1824" spans="9:24" x14ac:dyDescent="0.2">
      <c r="I1824" t="str">
        <f>IFERROR(IF(VLOOKUP(A1824,'Resources Final'!B:F,5,FALSE)=0,"",VLOOKUP(A1824,'Resources Final'!B:F,5,FALSE)),"")</f>
        <v/>
      </c>
      <c r="T1824" s="9" t="s">
        <v>142</v>
      </c>
      <c r="U1824" s="10">
        <v>3060</v>
      </c>
      <c r="V1824" s="10"/>
      <c r="W1824" s="10"/>
      <c r="X1824" s="10">
        <v>3060</v>
      </c>
    </row>
    <row r="1825" spans="9:24" x14ac:dyDescent="0.2">
      <c r="I1825" t="str">
        <f>IFERROR(IF(VLOOKUP(A1825,'Resources Final'!B:F,5,FALSE)=0,"",VLOOKUP(A1825,'Resources Final'!B:F,5,FALSE)),"")</f>
        <v/>
      </c>
      <c r="T1825" s="9" t="s">
        <v>427</v>
      </c>
      <c r="U1825" s="10">
        <v>3060</v>
      </c>
      <c r="V1825" s="10"/>
      <c r="W1825" s="10"/>
      <c r="X1825" s="10">
        <v>3060</v>
      </c>
    </row>
    <row r="1826" spans="9:24" x14ac:dyDescent="0.2">
      <c r="I1826" t="str">
        <f>IFERROR(IF(VLOOKUP(A1826,'Resources Final'!B:F,5,FALSE)=0,"",VLOOKUP(A1826,'Resources Final'!B:F,5,FALSE)),"")</f>
        <v/>
      </c>
      <c r="T1826" s="9" t="s">
        <v>857</v>
      </c>
      <c r="U1826" s="10">
        <v>3060</v>
      </c>
      <c r="V1826" s="10"/>
      <c r="W1826" s="10"/>
      <c r="X1826" s="10">
        <v>3060</v>
      </c>
    </row>
    <row r="1827" spans="9:24" x14ac:dyDescent="0.2">
      <c r="I1827" t="str">
        <f>IFERROR(IF(VLOOKUP(A1827,'Resources Final'!B:F,5,FALSE)=0,"",VLOOKUP(A1827,'Resources Final'!B:F,5,FALSE)),"")</f>
        <v/>
      </c>
      <c r="T1827" s="9" t="s">
        <v>1024</v>
      </c>
      <c r="U1827" s="10">
        <v>3060</v>
      </c>
      <c r="V1827" s="10"/>
      <c r="W1827" s="10"/>
      <c r="X1827" s="10">
        <v>3060</v>
      </c>
    </row>
    <row r="1828" spans="9:24" x14ac:dyDescent="0.2">
      <c r="I1828" t="str">
        <f>IFERROR(IF(VLOOKUP(A1828,'Resources Final'!B:F,5,FALSE)=0,"",VLOOKUP(A1828,'Resources Final'!B:F,5,FALSE)),"")</f>
        <v/>
      </c>
      <c r="T1828" s="9" t="s">
        <v>487</v>
      </c>
      <c r="U1828" s="10">
        <v>3060</v>
      </c>
      <c r="V1828" s="10"/>
      <c r="W1828" s="10"/>
      <c r="X1828" s="10">
        <v>3060</v>
      </c>
    </row>
    <row r="1829" spans="9:24" x14ac:dyDescent="0.2">
      <c r="I1829" t="str">
        <f>IFERROR(IF(VLOOKUP(A1829,'Resources Final'!B:F,5,FALSE)=0,"",VLOOKUP(A1829,'Resources Final'!B:F,5,FALSE)),"")</f>
        <v/>
      </c>
      <c r="T1829" s="9" t="s">
        <v>880</v>
      </c>
      <c r="U1829" s="10">
        <v>3060</v>
      </c>
      <c r="V1829" s="10"/>
      <c r="W1829" s="10"/>
      <c r="X1829" s="10">
        <v>3060</v>
      </c>
    </row>
    <row r="1830" spans="9:24" x14ac:dyDescent="0.2">
      <c r="I1830" t="str">
        <f>IFERROR(IF(VLOOKUP(A1830,'Resources Final'!B:F,5,FALSE)=0,"",VLOOKUP(A1830,'Resources Final'!B:F,5,FALSE)),"")</f>
        <v/>
      </c>
      <c r="T1830" s="9" t="s">
        <v>424</v>
      </c>
      <c r="U1830" s="10">
        <v>3060</v>
      </c>
      <c r="V1830" s="10"/>
      <c r="W1830" s="10"/>
      <c r="X1830" s="10">
        <v>3060</v>
      </c>
    </row>
    <row r="1831" spans="9:24" x14ac:dyDescent="0.2">
      <c r="I1831" t="str">
        <f>IFERROR(IF(VLOOKUP(A1831,'Resources Final'!B:F,5,FALSE)=0,"",VLOOKUP(A1831,'Resources Final'!B:F,5,FALSE)),"")</f>
        <v/>
      </c>
      <c r="T1831" s="9" t="s">
        <v>4427</v>
      </c>
      <c r="U1831" s="10">
        <v>3035</v>
      </c>
      <c r="V1831" s="10"/>
      <c r="W1831" s="10"/>
      <c r="X1831" s="10">
        <v>3035</v>
      </c>
    </row>
    <row r="1832" spans="9:24" x14ac:dyDescent="0.2">
      <c r="I1832" t="str">
        <f>IFERROR(IF(VLOOKUP(A1832,'Resources Final'!B:F,5,FALSE)=0,"",VLOOKUP(A1832,'Resources Final'!B:F,5,FALSE)),"")</f>
        <v/>
      </c>
      <c r="T1832" s="9" t="s">
        <v>4341</v>
      </c>
      <c r="U1832" s="10">
        <v>3024</v>
      </c>
      <c r="V1832" s="10"/>
      <c r="W1832" s="10"/>
      <c r="X1832" s="10">
        <v>3024</v>
      </c>
    </row>
    <row r="1833" spans="9:24" x14ac:dyDescent="0.2">
      <c r="I1833" t="str">
        <f>IFERROR(IF(VLOOKUP(A1833,'Resources Final'!B:F,5,FALSE)=0,"",VLOOKUP(A1833,'Resources Final'!B:F,5,FALSE)),"")</f>
        <v/>
      </c>
      <c r="T1833" s="9" t="s">
        <v>3257</v>
      </c>
      <c r="U1833" s="10">
        <v>3024</v>
      </c>
      <c r="V1833" s="10"/>
      <c r="W1833" s="10"/>
      <c r="X1833" s="10">
        <v>3024</v>
      </c>
    </row>
    <row r="1834" spans="9:24" x14ac:dyDescent="0.2">
      <c r="I1834" t="str">
        <f>IFERROR(IF(VLOOKUP(A1834,'Resources Final'!B:F,5,FALSE)=0,"",VLOOKUP(A1834,'Resources Final'!B:F,5,FALSE)),"")</f>
        <v/>
      </c>
      <c r="T1834" s="9" t="s">
        <v>4407</v>
      </c>
      <c r="U1834" s="10">
        <v>3024</v>
      </c>
      <c r="V1834" s="10"/>
      <c r="W1834" s="10"/>
      <c r="X1834" s="10">
        <v>3024</v>
      </c>
    </row>
    <row r="1835" spans="9:24" x14ac:dyDescent="0.2">
      <c r="I1835" t="str">
        <f>IFERROR(IF(VLOOKUP(A1835,'Resources Final'!B:F,5,FALSE)=0,"",VLOOKUP(A1835,'Resources Final'!B:F,5,FALSE)),"")</f>
        <v/>
      </c>
      <c r="T1835" s="9" t="s">
        <v>4483</v>
      </c>
      <c r="U1835" s="10">
        <v>3024</v>
      </c>
      <c r="V1835" s="10"/>
      <c r="W1835" s="10"/>
      <c r="X1835" s="10">
        <v>3024</v>
      </c>
    </row>
    <row r="1836" spans="9:24" x14ac:dyDescent="0.2">
      <c r="I1836" t="str">
        <f>IFERROR(IF(VLOOKUP(A1836,'Resources Final'!B:F,5,FALSE)=0,"",VLOOKUP(A1836,'Resources Final'!B:F,5,FALSE)),"")</f>
        <v/>
      </c>
      <c r="T1836" s="9" t="s">
        <v>4272</v>
      </c>
      <c r="U1836" s="10">
        <v>3024</v>
      </c>
      <c r="V1836" s="10"/>
      <c r="W1836" s="10"/>
      <c r="X1836" s="10">
        <v>3024</v>
      </c>
    </row>
    <row r="1837" spans="9:24" x14ac:dyDescent="0.2">
      <c r="I1837" t="str">
        <f>IFERROR(IF(VLOOKUP(A1837,'Resources Final'!B:F,5,FALSE)=0,"",VLOOKUP(A1837,'Resources Final'!B:F,5,FALSE)),"")</f>
        <v/>
      </c>
      <c r="T1837" s="9" t="s">
        <v>4506</v>
      </c>
      <c r="U1837" s="10">
        <v>3024</v>
      </c>
      <c r="V1837" s="10"/>
      <c r="W1837" s="10"/>
      <c r="X1837" s="10">
        <v>3024</v>
      </c>
    </row>
    <row r="1838" spans="9:24" x14ac:dyDescent="0.2">
      <c r="I1838" t="str">
        <f>IFERROR(IF(VLOOKUP(A1838,'Resources Final'!B:F,5,FALSE)=0,"",VLOOKUP(A1838,'Resources Final'!B:F,5,FALSE)),"")</f>
        <v/>
      </c>
      <c r="T1838" s="9" t="s">
        <v>2803</v>
      </c>
      <c r="U1838" s="10">
        <v>3024</v>
      </c>
      <c r="V1838" s="10"/>
      <c r="W1838" s="10"/>
      <c r="X1838" s="10">
        <v>3024</v>
      </c>
    </row>
    <row r="1839" spans="9:24" x14ac:dyDescent="0.2">
      <c r="I1839" t="str">
        <f>IFERROR(IF(VLOOKUP(A1839,'Resources Final'!B:F,5,FALSE)=0,"",VLOOKUP(A1839,'Resources Final'!B:F,5,FALSE)),"")</f>
        <v/>
      </c>
      <c r="T1839" s="9" t="s">
        <v>4454</v>
      </c>
      <c r="U1839" s="10">
        <v>3024</v>
      </c>
      <c r="V1839" s="10"/>
      <c r="W1839" s="10"/>
      <c r="X1839" s="10">
        <v>3024</v>
      </c>
    </row>
    <row r="1840" spans="9:24" x14ac:dyDescent="0.2">
      <c r="I1840" t="str">
        <f>IFERROR(IF(VLOOKUP(A1840,'Resources Final'!B:F,5,FALSE)=0,"",VLOOKUP(A1840,'Resources Final'!B:F,5,FALSE)),"")</f>
        <v/>
      </c>
      <c r="T1840" s="9" t="s">
        <v>4558</v>
      </c>
      <c r="U1840" s="10">
        <v>3024</v>
      </c>
      <c r="V1840" s="10"/>
      <c r="W1840" s="10"/>
      <c r="X1840" s="10">
        <v>3024</v>
      </c>
    </row>
    <row r="1841" spans="9:24" x14ac:dyDescent="0.2">
      <c r="I1841" t="str">
        <f>IFERROR(IF(VLOOKUP(A1841,'Resources Final'!B:F,5,FALSE)=0,"",VLOOKUP(A1841,'Resources Final'!B:F,5,FALSE)),"")</f>
        <v/>
      </c>
      <c r="T1841" s="9" t="s">
        <v>4433</v>
      </c>
      <c r="U1841" s="10">
        <v>3024</v>
      </c>
      <c r="V1841" s="10"/>
      <c r="W1841" s="10"/>
      <c r="X1841" s="10">
        <v>3024</v>
      </c>
    </row>
    <row r="1842" spans="9:24" x14ac:dyDescent="0.2">
      <c r="I1842" t="str">
        <f>IFERROR(IF(VLOOKUP(A1842,'Resources Final'!B:F,5,FALSE)=0,"",VLOOKUP(A1842,'Resources Final'!B:F,5,FALSE)),"")</f>
        <v/>
      </c>
      <c r="T1842" s="9" t="s">
        <v>4552</v>
      </c>
      <c r="U1842" s="10">
        <v>3024</v>
      </c>
      <c r="V1842" s="10"/>
      <c r="W1842" s="10"/>
      <c r="X1842" s="10">
        <v>3024</v>
      </c>
    </row>
    <row r="1843" spans="9:24" x14ac:dyDescent="0.2">
      <c r="I1843" t="str">
        <f>IFERROR(IF(VLOOKUP(A1843,'Resources Final'!B:F,5,FALSE)=0,"",VLOOKUP(A1843,'Resources Final'!B:F,5,FALSE)),"")</f>
        <v/>
      </c>
      <c r="T1843" s="9" t="s">
        <v>1401</v>
      </c>
      <c r="U1843" s="10">
        <v>3024</v>
      </c>
      <c r="V1843" s="10"/>
      <c r="W1843" s="10"/>
      <c r="X1843" s="10">
        <v>3024</v>
      </c>
    </row>
    <row r="1844" spans="9:24" x14ac:dyDescent="0.2">
      <c r="I1844" t="str">
        <f>IFERROR(IF(VLOOKUP(A1844,'Resources Final'!B:F,5,FALSE)=0,"",VLOOKUP(A1844,'Resources Final'!B:F,5,FALSE)),"")</f>
        <v/>
      </c>
      <c r="T1844" s="9" t="s">
        <v>4493</v>
      </c>
      <c r="U1844" s="10">
        <v>3024</v>
      </c>
      <c r="V1844" s="10"/>
      <c r="W1844" s="10"/>
      <c r="X1844" s="10">
        <v>3024</v>
      </c>
    </row>
    <row r="1845" spans="9:24" x14ac:dyDescent="0.2">
      <c r="I1845" t="str">
        <f>IFERROR(IF(VLOOKUP(A1845,'Resources Final'!B:F,5,FALSE)=0,"",VLOOKUP(A1845,'Resources Final'!B:F,5,FALSE)),"")</f>
        <v/>
      </c>
      <c r="T1845" s="9" t="s">
        <v>1825</v>
      </c>
      <c r="U1845" s="10">
        <v>3024</v>
      </c>
      <c r="V1845" s="10"/>
      <c r="W1845" s="10"/>
      <c r="X1845" s="10">
        <v>3024</v>
      </c>
    </row>
    <row r="1846" spans="9:24" x14ac:dyDescent="0.2">
      <c r="I1846" t="str">
        <f>IFERROR(IF(VLOOKUP(A1846,'Resources Final'!B:F,5,FALSE)=0,"",VLOOKUP(A1846,'Resources Final'!B:F,5,FALSE)),"")</f>
        <v/>
      </c>
      <c r="T1846" s="9" t="s">
        <v>988</v>
      </c>
      <c r="U1846" s="10">
        <v>3024</v>
      </c>
      <c r="V1846" s="10"/>
      <c r="W1846" s="10"/>
      <c r="X1846" s="10">
        <v>3024</v>
      </c>
    </row>
    <row r="1847" spans="9:24" x14ac:dyDescent="0.2">
      <c r="I1847" t="str">
        <f>IFERROR(IF(VLOOKUP(A1847,'Resources Final'!B:F,5,FALSE)=0,"",VLOOKUP(A1847,'Resources Final'!B:F,5,FALSE)),"")</f>
        <v/>
      </c>
      <c r="T1847" s="9" t="s">
        <v>953</v>
      </c>
      <c r="U1847" s="10">
        <v>3024</v>
      </c>
      <c r="V1847" s="10"/>
      <c r="W1847" s="10"/>
      <c r="X1847" s="10">
        <v>3024</v>
      </c>
    </row>
    <row r="1848" spans="9:24" x14ac:dyDescent="0.2">
      <c r="I1848" t="str">
        <f>IFERROR(IF(VLOOKUP(A1848,'Resources Final'!B:F,5,FALSE)=0,"",VLOOKUP(A1848,'Resources Final'!B:F,5,FALSE)),"")</f>
        <v/>
      </c>
      <c r="T1848" s="9" t="s">
        <v>4612</v>
      </c>
      <c r="U1848" s="10">
        <v>3024</v>
      </c>
      <c r="V1848" s="10"/>
      <c r="W1848" s="10"/>
      <c r="X1848" s="10">
        <v>3024</v>
      </c>
    </row>
    <row r="1849" spans="9:24" x14ac:dyDescent="0.2">
      <c r="I1849" t="str">
        <f>IFERROR(IF(VLOOKUP(A1849,'Resources Final'!B:F,5,FALSE)=0,"",VLOOKUP(A1849,'Resources Final'!B:F,5,FALSE)),"")</f>
        <v/>
      </c>
      <c r="T1849" s="9" t="s">
        <v>752</v>
      </c>
      <c r="U1849" s="10">
        <v>3024</v>
      </c>
      <c r="V1849" s="10"/>
      <c r="W1849" s="10"/>
      <c r="X1849" s="10">
        <v>3024</v>
      </c>
    </row>
    <row r="1850" spans="9:24" x14ac:dyDescent="0.2">
      <c r="I1850" t="str">
        <f>IFERROR(IF(VLOOKUP(A1850,'Resources Final'!B:F,5,FALSE)=0,"",VLOOKUP(A1850,'Resources Final'!B:F,5,FALSE)),"")</f>
        <v/>
      </c>
      <c r="T1850" s="9" t="s">
        <v>2041</v>
      </c>
      <c r="U1850" s="10"/>
      <c r="V1850" s="10">
        <v>3023</v>
      </c>
      <c r="W1850" s="10"/>
      <c r="X1850" s="10">
        <v>3023</v>
      </c>
    </row>
    <row r="1851" spans="9:24" x14ac:dyDescent="0.2">
      <c r="I1851" t="str">
        <f>IFERROR(IF(VLOOKUP(A1851,'Resources Final'!B:F,5,FALSE)=0,"",VLOOKUP(A1851,'Resources Final'!B:F,5,FALSE)),"")</f>
        <v/>
      </c>
      <c r="T1851" s="9" t="s">
        <v>3341</v>
      </c>
      <c r="U1851" s="10"/>
      <c r="V1851" s="10"/>
      <c r="W1851" s="10">
        <v>3000</v>
      </c>
      <c r="X1851" s="10">
        <v>3000</v>
      </c>
    </row>
    <row r="1852" spans="9:24" x14ac:dyDescent="0.2">
      <c r="I1852" t="str">
        <f>IFERROR(IF(VLOOKUP(A1852,'Resources Final'!B:F,5,FALSE)=0,"",VLOOKUP(A1852,'Resources Final'!B:F,5,FALSE)),"")</f>
        <v/>
      </c>
      <c r="T1852" s="9" t="s">
        <v>3971</v>
      </c>
      <c r="U1852" s="10"/>
      <c r="V1852" s="10"/>
      <c r="W1852" s="10">
        <v>3000</v>
      </c>
      <c r="X1852" s="10">
        <v>3000</v>
      </c>
    </row>
    <row r="1853" spans="9:24" x14ac:dyDescent="0.2">
      <c r="I1853" t="str">
        <f>IFERROR(IF(VLOOKUP(A1853,'Resources Final'!B:F,5,FALSE)=0,"",VLOOKUP(A1853,'Resources Final'!B:F,5,FALSE)),"")</f>
        <v/>
      </c>
      <c r="T1853" s="9" t="s">
        <v>3010</v>
      </c>
      <c r="U1853" s="10"/>
      <c r="V1853" s="10"/>
      <c r="W1853" s="10">
        <v>3000</v>
      </c>
      <c r="X1853" s="10">
        <v>3000</v>
      </c>
    </row>
    <row r="1854" spans="9:24" x14ac:dyDescent="0.2">
      <c r="I1854" t="str">
        <f>IFERROR(IF(VLOOKUP(A1854,'Resources Final'!B:F,5,FALSE)=0,"",VLOOKUP(A1854,'Resources Final'!B:F,5,FALSE)),"")</f>
        <v/>
      </c>
      <c r="T1854" s="9" t="s">
        <v>3346</v>
      </c>
      <c r="U1854" s="10"/>
      <c r="V1854" s="10"/>
      <c r="W1854" s="10">
        <v>3000</v>
      </c>
      <c r="X1854" s="10">
        <v>3000</v>
      </c>
    </row>
    <row r="1855" spans="9:24" x14ac:dyDescent="0.2">
      <c r="I1855" t="str">
        <f>IFERROR(IF(VLOOKUP(A1855,'Resources Final'!B:F,5,FALSE)=0,"",VLOOKUP(A1855,'Resources Final'!B:F,5,FALSE)),"")</f>
        <v/>
      </c>
      <c r="T1855" s="9" t="s">
        <v>3291</v>
      </c>
      <c r="U1855" s="10"/>
      <c r="V1855" s="10"/>
      <c r="W1855" s="10">
        <v>3000</v>
      </c>
      <c r="X1855" s="10">
        <v>3000</v>
      </c>
    </row>
    <row r="1856" spans="9:24" x14ac:dyDescent="0.2">
      <c r="I1856" t="str">
        <f>IFERROR(IF(VLOOKUP(A1856,'Resources Final'!B:F,5,FALSE)=0,"",VLOOKUP(A1856,'Resources Final'!B:F,5,FALSE)),"")</f>
        <v/>
      </c>
      <c r="T1856" s="9" t="s">
        <v>3673</v>
      </c>
      <c r="U1856" s="10"/>
      <c r="V1856" s="10"/>
      <c r="W1856" s="10">
        <v>3000</v>
      </c>
      <c r="X1856" s="10">
        <v>3000</v>
      </c>
    </row>
    <row r="1857" spans="9:24" x14ac:dyDescent="0.2">
      <c r="I1857" t="str">
        <f>IFERROR(IF(VLOOKUP(A1857,'Resources Final'!B:F,5,FALSE)=0,"",VLOOKUP(A1857,'Resources Final'!B:F,5,FALSE)),"")</f>
        <v/>
      </c>
      <c r="T1857" s="9" t="s">
        <v>3322</v>
      </c>
      <c r="U1857" s="10"/>
      <c r="V1857" s="10"/>
      <c r="W1857" s="10">
        <v>3000</v>
      </c>
      <c r="X1857" s="10">
        <v>3000</v>
      </c>
    </row>
    <row r="1858" spans="9:24" x14ac:dyDescent="0.2">
      <c r="I1858" t="str">
        <f>IFERROR(IF(VLOOKUP(A1858,'Resources Final'!B:F,5,FALSE)=0,"",VLOOKUP(A1858,'Resources Final'!B:F,5,FALSE)),"")</f>
        <v/>
      </c>
      <c r="T1858" s="9" t="s">
        <v>3675</v>
      </c>
      <c r="U1858" s="10"/>
      <c r="V1858" s="10"/>
      <c r="W1858" s="10">
        <v>3000</v>
      </c>
      <c r="X1858" s="10">
        <v>3000</v>
      </c>
    </row>
    <row r="1859" spans="9:24" x14ac:dyDescent="0.2">
      <c r="I1859" t="str">
        <f>IFERROR(IF(VLOOKUP(A1859,'Resources Final'!B:F,5,FALSE)=0,"",VLOOKUP(A1859,'Resources Final'!B:F,5,FALSE)),"")</f>
        <v/>
      </c>
      <c r="T1859" s="9" t="s">
        <v>3961</v>
      </c>
      <c r="U1859" s="10"/>
      <c r="V1859" s="10"/>
      <c r="W1859" s="10">
        <v>3000</v>
      </c>
      <c r="X1859" s="10">
        <v>3000</v>
      </c>
    </row>
    <row r="1860" spans="9:24" x14ac:dyDescent="0.2">
      <c r="I1860" t="str">
        <f>IFERROR(IF(VLOOKUP(A1860,'Resources Final'!B:F,5,FALSE)=0,"",VLOOKUP(A1860,'Resources Final'!B:F,5,FALSE)),"")</f>
        <v/>
      </c>
      <c r="T1860" s="9" t="s">
        <v>3676</v>
      </c>
      <c r="U1860" s="10"/>
      <c r="V1860" s="10"/>
      <c r="W1860" s="10">
        <v>3000</v>
      </c>
      <c r="X1860" s="10">
        <v>3000</v>
      </c>
    </row>
    <row r="1861" spans="9:24" x14ac:dyDescent="0.2">
      <c r="I1861" t="str">
        <f>IFERROR(IF(VLOOKUP(A1861,'Resources Final'!B:F,5,FALSE)=0,"",VLOOKUP(A1861,'Resources Final'!B:F,5,FALSE)),"")</f>
        <v/>
      </c>
      <c r="T1861" s="9" t="s">
        <v>4001</v>
      </c>
      <c r="U1861" s="10"/>
      <c r="V1861" s="10"/>
      <c r="W1861" s="10">
        <v>3000</v>
      </c>
      <c r="X1861" s="10">
        <v>3000</v>
      </c>
    </row>
    <row r="1862" spans="9:24" x14ac:dyDescent="0.2">
      <c r="I1862" t="str">
        <f>IFERROR(IF(VLOOKUP(A1862,'Resources Final'!B:F,5,FALSE)=0,"",VLOOKUP(A1862,'Resources Final'!B:F,5,FALSE)),"")</f>
        <v/>
      </c>
      <c r="T1862" s="9" t="s">
        <v>2996</v>
      </c>
      <c r="U1862" s="10"/>
      <c r="V1862" s="10"/>
      <c r="W1862" s="10">
        <v>3000</v>
      </c>
      <c r="X1862" s="10">
        <v>3000</v>
      </c>
    </row>
    <row r="1863" spans="9:24" x14ac:dyDescent="0.2">
      <c r="I1863" t="str">
        <f>IFERROR(IF(VLOOKUP(A1863,'Resources Final'!B:F,5,FALSE)=0,"",VLOOKUP(A1863,'Resources Final'!B:F,5,FALSE)),"")</f>
        <v/>
      </c>
      <c r="T1863" s="9" t="s">
        <v>3124</v>
      </c>
      <c r="U1863" s="10"/>
      <c r="V1863" s="10"/>
      <c r="W1863" s="10">
        <v>3000</v>
      </c>
      <c r="X1863" s="10">
        <v>3000</v>
      </c>
    </row>
    <row r="1864" spans="9:24" x14ac:dyDescent="0.2">
      <c r="I1864" t="str">
        <f>IFERROR(IF(VLOOKUP(A1864,'Resources Final'!B:F,5,FALSE)=0,"",VLOOKUP(A1864,'Resources Final'!B:F,5,FALSE)),"")</f>
        <v/>
      </c>
      <c r="T1864" s="9" t="s">
        <v>2974</v>
      </c>
      <c r="U1864" s="10"/>
      <c r="V1864" s="10"/>
      <c r="W1864" s="10">
        <v>3000</v>
      </c>
      <c r="X1864" s="10">
        <v>3000</v>
      </c>
    </row>
    <row r="1865" spans="9:24" x14ac:dyDescent="0.2">
      <c r="I1865" t="str">
        <f>IFERROR(IF(VLOOKUP(A1865,'Resources Final'!B:F,5,FALSE)=0,"",VLOOKUP(A1865,'Resources Final'!B:F,5,FALSE)),"")</f>
        <v/>
      </c>
      <c r="T1865" s="9" t="s">
        <v>4107</v>
      </c>
      <c r="U1865" s="10"/>
      <c r="V1865" s="10"/>
      <c r="W1865" s="10">
        <v>3000</v>
      </c>
      <c r="X1865" s="10">
        <v>3000</v>
      </c>
    </row>
    <row r="1866" spans="9:24" x14ac:dyDescent="0.2">
      <c r="I1866" t="str">
        <f>IFERROR(IF(VLOOKUP(A1866,'Resources Final'!B:F,5,FALSE)=0,"",VLOOKUP(A1866,'Resources Final'!B:F,5,FALSE)),"")</f>
        <v/>
      </c>
      <c r="T1866" s="9" t="s">
        <v>3099</v>
      </c>
      <c r="U1866" s="10"/>
      <c r="V1866" s="10"/>
      <c r="W1866" s="10">
        <v>3000</v>
      </c>
      <c r="X1866" s="10">
        <v>3000</v>
      </c>
    </row>
    <row r="1867" spans="9:24" x14ac:dyDescent="0.2">
      <c r="I1867" t="str">
        <f>IFERROR(IF(VLOOKUP(A1867,'Resources Final'!B:F,5,FALSE)=0,"",VLOOKUP(A1867,'Resources Final'!B:F,5,FALSE)),"")</f>
        <v/>
      </c>
      <c r="T1867" s="9" t="s">
        <v>3636</v>
      </c>
      <c r="U1867" s="10"/>
      <c r="V1867" s="10"/>
      <c r="W1867" s="10">
        <v>3000</v>
      </c>
      <c r="X1867" s="10">
        <v>3000</v>
      </c>
    </row>
    <row r="1868" spans="9:24" x14ac:dyDescent="0.2">
      <c r="I1868" t="str">
        <f>IFERROR(IF(VLOOKUP(A1868,'Resources Final'!B:F,5,FALSE)=0,"",VLOOKUP(A1868,'Resources Final'!B:F,5,FALSE)),"")</f>
        <v/>
      </c>
      <c r="T1868" s="9" t="s">
        <v>3879</v>
      </c>
      <c r="U1868" s="10"/>
      <c r="V1868" s="10"/>
      <c r="W1868" s="10">
        <v>3000</v>
      </c>
      <c r="X1868" s="10">
        <v>3000</v>
      </c>
    </row>
    <row r="1869" spans="9:24" x14ac:dyDescent="0.2">
      <c r="I1869" t="str">
        <f>IFERROR(IF(VLOOKUP(A1869,'Resources Final'!B:F,5,FALSE)=0,"",VLOOKUP(A1869,'Resources Final'!B:F,5,FALSE)),"")</f>
        <v/>
      </c>
      <c r="T1869" s="9" t="s">
        <v>3274</v>
      </c>
      <c r="U1869" s="10"/>
      <c r="V1869" s="10"/>
      <c r="W1869" s="10">
        <v>3000</v>
      </c>
      <c r="X1869" s="10">
        <v>3000</v>
      </c>
    </row>
    <row r="1870" spans="9:24" x14ac:dyDescent="0.2">
      <c r="I1870" t="str">
        <f>IFERROR(IF(VLOOKUP(A1870,'Resources Final'!B:F,5,FALSE)=0,"",VLOOKUP(A1870,'Resources Final'!B:F,5,FALSE)),"")</f>
        <v/>
      </c>
      <c r="T1870" s="9" t="s">
        <v>2967</v>
      </c>
      <c r="U1870" s="10"/>
      <c r="V1870" s="10"/>
      <c r="W1870" s="10">
        <v>3000</v>
      </c>
      <c r="X1870" s="10">
        <v>3000</v>
      </c>
    </row>
    <row r="1871" spans="9:24" x14ac:dyDescent="0.2">
      <c r="I1871" t="str">
        <f>IFERROR(IF(VLOOKUP(A1871,'Resources Final'!B:F,5,FALSE)=0,"",VLOOKUP(A1871,'Resources Final'!B:F,5,FALSE)),"")</f>
        <v/>
      </c>
      <c r="T1871" s="9" t="s">
        <v>3966</v>
      </c>
      <c r="U1871" s="10"/>
      <c r="V1871" s="10"/>
      <c r="W1871" s="10">
        <v>3000</v>
      </c>
      <c r="X1871" s="10">
        <v>3000</v>
      </c>
    </row>
    <row r="1872" spans="9:24" x14ac:dyDescent="0.2">
      <c r="I1872" t="str">
        <f>IFERROR(IF(VLOOKUP(A1872,'Resources Final'!B:F,5,FALSE)=0,"",VLOOKUP(A1872,'Resources Final'!B:F,5,FALSE)),"")</f>
        <v/>
      </c>
      <c r="T1872" s="9" t="s">
        <v>3418</v>
      </c>
      <c r="U1872" s="10"/>
      <c r="V1872" s="10"/>
      <c r="W1872" s="10">
        <v>3000</v>
      </c>
      <c r="X1872" s="10">
        <v>3000</v>
      </c>
    </row>
    <row r="1873" spans="9:24" x14ac:dyDescent="0.2">
      <c r="I1873" t="str">
        <f>IFERROR(IF(VLOOKUP(A1873,'Resources Final'!B:F,5,FALSE)=0,"",VLOOKUP(A1873,'Resources Final'!B:F,5,FALSE)),"")</f>
        <v/>
      </c>
      <c r="T1873" s="9" t="s">
        <v>3998</v>
      </c>
      <c r="U1873" s="10"/>
      <c r="V1873" s="10"/>
      <c r="W1873" s="10">
        <v>3000</v>
      </c>
      <c r="X1873" s="10">
        <v>3000</v>
      </c>
    </row>
    <row r="1874" spans="9:24" x14ac:dyDescent="0.2">
      <c r="I1874" t="str">
        <f>IFERROR(IF(VLOOKUP(A1874,'Resources Final'!B:F,5,FALSE)=0,"",VLOOKUP(A1874,'Resources Final'!B:F,5,FALSE)),"")</f>
        <v/>
      </c>
      <c r="T1874" s="9" t="s">
        <v>2986</v>
      </c>
      <c r="U1874" s="10"/>
      <c r="V1874" s="10"/>
      <c r="W1874" s="10">
        <v>3000</v>
      </c>
      <c r="X1874" s="10">
        <v>3000</v>
      </c>
    </row>
    <row r="1875" spans="9:24" x14ac:dyDescent="0.2">
      <c r="I1875" t="str">
        <f>IFERROR(IF(VLOOKUP(A1875,'Resources Final'!B:F,5,FALSE)=0,"",VLOOKUP(A1875,'Resources Final'!B:F,5,FALSE)),"")</f>
        <v/>
      </c>
      <c r="T1875" s="9" t="s">
        <v>3474</v>
      </c>
      <c r="U1875" s="10"/>
      <c r="V1875" s="10"/>
      <c r="W1875" s="10">
        <v>3000</v>
      </c>
      <c r="X1875" s="10">
        <v>3000</v>
      </c>
    </row>
    <row r="1876" spans="9:24" x14ac:dyDescent="0.2">
      <c r="I1876" t="str">
        <f>IFERROR(IF(VLOOKUP(A1876,'Resources Final'!B:F,5,FALSE)=0,"",VLOOKUP(A1876,'Resources Final'!B:F,5,FALSE)),"")</f>
        <v/>
      </c>
      <c r="T1876" s="9" t="s">
        <v>3649</v>
      </c>
      <c r="U1876" s="10"/>
      <c r="V1876" s="10"/>
      <c r="W1876" s="10">
        <v>3000</v>
      </c>
      <c r="X1876" s="10">
        <v>3000</v>
      </c>
    </row>
    <row r="1877" spans="9:24" x14ac:dyDescent="0.2">
      <c r="I1877" t="str">
        <f>IFERROR(IF(VLOOKUP(A1877,'Resources Final'!B:F,5,FALSE)=0,"",VLOOKUP(A1877,'Resources Final'!B:F,5,FALSE)),"")</f>
        <v/>
      </c>
      <c r="T1877" s="9" t="s">
        <v>4044</v>
      </c>
      <c r="U1877" s="10"/>
      <c r="V1877" s="10"/>
      <c r="W1877" s="10">
        <v>3000</v>
      </c>
      <c r="X1877" s="10">
        <v>3000</v>
      </c>
    </row>
    <row r="1878" spans="9:24" x14ac:dyDescent="0.2">
      <c r="I1878" t="str">
        <f>IFERROR(IF(VLOOKUP(A1878,'Resources Final'!B:F,5,FALSE)=0,"",VLOOKUP(A1878,'Resources Final'!B:F,5,FALSE)),"")</f>
        <v/>
      </c>
      <c r="T1878" s="9" t="s">
        <v>3909</v>
      </c>
      <c r="U1878" s="10"/>
      <c r="V1878" s="10"/>
      <c r="W1878" s="10">
        <v>3000</v>
      </c>
      <c r="X1878" s="10">
        <v>3000</v>
      </c>
    </row>
    <row r="1879" spans="9:24" x14ac:dyDescent="0.2">
      <c r="I1879" t="str">
        <f>IFERROR(IF(VLOOKUP(A1879,'Resources Final'!B:F,5,FALSE)=0,"",VLOOKUP(A1879,'Resources Final'!B:F,5,FALSE)),"")</f>
        <v/>
      </c>
      <c r="T1879" s="9" t="s">
        <v>3300</v>
      </c>
      <c r="U1879" s="10"/>
      <c r="V1879" s="10"/>
      <c r="W1879" s="10">
        <v>3000</v>
      </c>
      <c r="X1879" s="10">
        <v>3000</v>
      </c>
    </row>
    <row r="1880" spans="9:24" x14ac:dyDescent="0.2">
      <c r="I1880" t="str">
        <f>IFERROR(IF(VLOOKUP(A1880,'Resources Final'!B:F,5,FALSE)=0,"",VLOOKUP(A1880,'Resources Final'!B:F,5,FALSE)),"")</f>
        <v/>
      </c>
      <c r="T1880" s="9" t="s">
        <v>3438</v>
      </c>
      <c r="U1880" s="10"/>
      <c r="V1880" s="10"/>
      <c r="W1880" s="10">
        <v>3000</v>
      </c>
      <c r="X1880" s="10">
        <v>3000</v>
      </c>
    </row>
    <row r="1881" spans="9:24" x14ac:dyDescent="0.2">
      <c r="I1881" t="str">
        <f>IFERROR(IF(VLOOKUP(A1881,'Resources Final'!B:F,5,FALSE)=0,"",VLOOKUP(A1881,'Resources Final'!B:F,5,FALSE)),"")</f>
        <v/>
      </c>
      <c r="T1881" s="9" t="s">
        <v>2981</v>
      </c>
      <c r="U1881" s="10"/>
      <c r="V1881" s="10"/>
      <c r="W1881" s="10">
        <v>3000</v>
      </c>
      <c r="X1881" s="10">
        <v>3000</v>
      </c>
    </row>
    <row r="1882" spans="9:24" x14ac:dyDescent="0.2">
      <c r="I1882" t="str">
        <f>IFERROR(IF(VLOOKUP(A1882,'Resources Final'!B:F,5,FALSE)=0,"",VLOOKUP(A1882,'Resources Final'!B:F,5,FALSE)),"")</f>
        <v/>
      </c>
      <c r="T1882" s="9" t="s">
        <v>3928</v>
      </c>
      <c r="U1882" s="10"/>
      <c r="V1882" s="10"/>
      <c r="W1882" s="10">
        <v>3000</v>
      </c>
      <c r="X1882" s="10">
        <v>3000</v>
      </c>
    </row>
    <row r="1883" spans="9:24" x14ac:dyDescent="0.2">
      <c r="I1883" t="str">
        <f>IFERROR(IF(VLOOKUP(A1883,'Resources Final'!B:F,5,FALSE)=0,"",VLOOKUP(A1883,'Resources Final'!B:F,5,FALSE)),"")</f>
        <v/>
      </c>
      <c r="T1883" s="9" t="s">
        <v>4120</v>
      </c>
      <c r="U1883" s="10"/>
      <c r="V1883" s="10"/>
      <c r="W1883" s="10">
        <v>3000</v>
      </c>
      <c r="X1883" s="10">
        <v>3000</v>
      </c>
    </row>
    <row r="1884" spans="9:24" x14ac:dyDescent="0.2">
      <c r="I1884" t="str">
        <f>IFERROR(IF(VLOOKUP(A1884,'Resources Final'!B:F,5,FALSE)=0,"",VLOOKUP(A1884,'Resources Final'!B:F,5,FALSE)),"")</f>
        <v/>
      </c>
      <c r="T1884" s="9" t="s">
        <v>3447</v>
      </c>
      <c r="U1884" s="10"/>
      <c r="V1884" s="10"/>
      <c r="W1884" s="10">
        <v>3000</v>
      </c>
      <c r="X1884" s="10">
        <v>3000</v>
      </c>
    </row>
    <row r="1885" spans="9:24" x14ac:dyDescent="0.2">
      <c r="I1885" t="str">
        <f>IFERROR(IF(VLOOKUP(A1885,'Resources Final'!B:F,5,FALSE)=0,"",VLOOKUP(A1885,'Resources Final'!B:F,5,FALSE)),"")</f>
        <v/>
      </c>
      <c r="T1885" s="9" t="s">
        <v>3084</v>
      </c>
      <c r="U1885" s="10"/>
      <c r="V1885" s="10"/>
      <c r="W1885" s="10">
        <v>3000</v>
      </c>
      <c r="X1885" s="10">
        <v>3000</v>
      </c>
    </row>
    <row r="1886" spans="9:24" x14ac:dyDescent="0.2">
      <c r="I1886" t="str">
        <f>IFERROR(IF(VLOOKUP(A1886,'Resources Final'!B:F,5,FALSE)=0,"",VLOOKUP(A1886,'Resources Final'!B:F,5,FALSE)),"")</f>
        <v/>
      </c>
      <c r="T1886" s="9" t="s">
        <v>3227</v>
      </c>
      <c r="U1886" s="10"/>
      <c r="V1886" s="10"/>
      <c r="W1886" s="10">
        <v>3000</v>
      </c>
      <c r="X1886" s="10">
        <v>3000</v>
      </c>
    </row>
    <row r="1887" spans="9:24" x14ac:dyDescent="0.2">
      <c r="I1887" t="str">
        <f>IFERROR(IF(VLOOKUP(A1887,'Resources Final'!B:F,5,FALSE)=0,"",VLOOKUP(A1887,'Resources Final'!B:F,5,FALSE)),"")</f>
        <v/>
      </c>
      <c r="T1887" s="9" t="s">
        <v>3342</v>
      </c>
      <c r="U1887" s="10"/>
      <c r="V1887" s="10"/>
      <c r="W1887" s="10">
        <v>3000</v>
      </c>
      <c r="X1887" s="10">
        <v>3000</v>
      </c>
    </row>
    <row r="1888" spans="9:24" x14ac:dyDescent="0.2">
      <c r="I1888" t="str">
        <f>IFERROR(IF(VLOOKUP(A1888,'Resources Final'!B:F,5,FALSE)=0,"",VLOOKUP(A1888,'Resources Final'!B:F,5,FALSE)),"")</f>
        <v/>
      </c>
      <c r="T1888" s="9" t="s">
        <v>3949</v>
      </c>
      <c r="U1888" s="10"/>
      <c r="V1888" s="10"/>
      <c r="W1888" s="10">
        <v>3000</v>
      </c>
      <c r="X1888" s="10">
        <v>3000</v>
      </c>
    </row>
    <row r="1889" spans="9:24" x14ac:dyDescent="0.2">
      <c r="I1889" t="str">
        <f>IFERROR(IF(VLOOKUP(A1889,'Resources Final'!B:F,5,FALSE)=0,"",VLOOKUP(A1889,'Resources Final'!B:F,5,FALSE)),"")</f>
        <v/>
      </c>
      <c r="T1889" s="9" t="s">
        <v>2335</v>
      </c>
      <c r="U1889" s="10"/>
      <c r="V1889" s="10"/>
      <c r="W1889" s="10">
        <v>3000</v>
      </c>
      <c r="X1889" s="10">
        <v>3000</v>
      </c>
    </row>
    <row r="1890" spans="9:24" x14ac:dyDescent="0.2">
      <c r="I1890" t="str">
        <f>IFERROR(IF(VLOOKUP(A1890,'Resources Final'!B:F,5,FALSE)=0,"",VLOOKUP(A1890,'Resources Final'!B:F,5,FALSE)),"")</f>
        <v/>
      </c>
      <c r="T1890" s="9" t="s">
        <v>2934</v>
      </c>
      <c r="U1890" s="10"/>
      <c r="V1890" s="10"/>
      <c r="W1890" s="10">
        <v>3000</v>
      </c>
      <c r="X1890" s="10">
        <v>3000</v>
      </c>
    </row>
    <row r="1891" spans="9:24" x14ac:dyDescent="0.2">
      <c r="I1891" t="str">
        <f>IFERROR(IF(VLOOKUP(A1891,'Resources Final'!B:F,5,FALSE)=0,"",VLOOKUP(A1891,'Resources Final'!B:F,5,FALSE)),"")</f>
        <v/>
      </c>
      <c r="T1891" s="9" t="s">
        <v>2388</v>
      </c>
      <c r="U1891" s="10"/>
      <c r="V1891" s="10"/>
      <c r="W1891" s="10">
        <v>3000</v>
      </c>
      <c r="X1891" s="10">
        <v>3000</v>
      </c>
    </row>
    <row r="1892" spans="9:24" x14ac:dyDescent="0.2">
      <c r="I1892" t="str">
        <f>IFERROR(IF(VLOOKUP(A1892,'Resources Final'!B:F,5,FALSE)=0,"",VLOOKUP(A1892,'Resources Final'!B:F,5,FALSE)),"")</f>
        <v/>
      </c>
      <c r="T1892" s="9" t="s">
        <v>2050</v>
      </c>
      <c r="U1892" s="10"/>
      <c r="V1892" s="10"/>
      <c r="W1892" s="10">
        <v>3000</v>
      </c>
      <c r="X1892" s="10">
        <v>3000</v>
      </c>
    </row>
    <row r="1893" spans="9:24" x14ac:dyDescent="0.2">
      <c r="I1893" t="str">
        <f>IFERROR(IF(VLOOKUP(A1893,'Resources Final'!B:F,5,FALSE)=0,"",VLOOKUP(A1893,'Resources Final'!B:F,5,FALSE)),"")</f>
        <v/>
      </c>
      <c r="T1893" s="9" t="s">
        <v>2680</v>
      </c>
      <c r="U1893" s="10"/>
      <c r="V1893" s="10"/>
      <c r="W1893" s="10">
        <v>3000</v>
      </c>
      <c r="X1893" s="10">
        <v>3000</v>
      </c>
    </row>
    <row r="1894" spans="9:24" x14ac:dyDescent="0.2">
      <c r="I1894" t="str">
        <f>IFERROR(IF(VLOOKUP(A1894,'Resources Final'!B:F,5,FALSE)=0,"",VLOOKUP(A1894,'Resources Final'!B:F,5,FALSE)),"")</f>
        <v/>
      </c>
      <c r="T1894" s="9" t="s">
        <v>2183</v>
      </c>
      <c r="U1894" s="10"/>
      <c r="V1894" s="10"/>
      <c r="W1894" s="10">
        <v>3000</v>
      </c>
      <c r="X1894" s="10">
        <v>3000</v>
      </c>
    </row>
    <row r="1895" spans="9:24" x14ac:dyDescent="0.2">
      <c r="I1895" t="str">
        <f>IFERROR(IF(VLOOKUP(A1895,'Resources Final'!B:F,5,FALSE)=0,"",VLOOKUP(A1895,'Resources Final'!B:F,5,FALSE)),"")</f>
        <v/>
      </c>
      <c r="T1895" s="9" t="s">
        <v>2341</v>
      </c>
      <c r="U1895" s="10"/>
      <c r="V1895" s="10"/>
      <c r="W1895" s="10">
        <v>3000</v>
      </c>
      <c r="X1895" s="10">
        <v>3000</v>
      </c>
    </row>
    <row r="1896" spans="9:24" x14ac:dyDescent="0.2">
      <c r="I1896" t="str">
        <f>IFERROR(IF(VLOOKUP(A1896,'Resources Final'!B:F,5,FALSE)=0,"",VLOOKUP(A1896,'Resources Final'!B:F,5,FALSE)),"")</f>
        <v/>
      </c>
      <c r="T1896" s="9" t="s">
        <v>2196</v>
      </c>
      <c r="U1896" s="10"/>
      <c r="V1896" s="10"/>
      <c r="W1896" s="10">
        <v>3000</v>
      </c>
      <c r="X1896" s="10">
        <v>3000</v>
      </c>
    </row>
    <row r="1897" spans="9:24" x14ac:dyDescent="0.2">
      <c r="I1897" t="str">
        <f>IFERROR(IF(VLOOKUP(A1897,'Resources Final'!B:F,5,FALSE)=0,"",VLOOKUP(A1897,'Resources Final'!B:F,5,FALSE)),"")</f>
        <v/>
      </c>
      <c r="T1897" s="9" t="s">
        <v>2176</v>
      </c>
      <c r="U1897" s="10"/>
      <c r="V1897" s="10"/>
      <c r="W1897" s="10">
        <v>3000</v>
      </c>
      <c r="X1897" s="10">
        <v>3000</v>
      </c>
    </row>
    <row r="1898" spans="9:24" x14ac:dyDescent="0.2">
      <c r="I1898" t="str">
        <f>IFERROR(IF(VLOOKUP(A1898,'Resources Final'!B:F,5,FALSE)=0,"",VLOOKUP(A1898,'Resources Final'!B:F,5,FALSE)),"")</f>
        <v/>
      </c>
      <c r="T1898" s="9" t="s">
        <v>2884</v>
      </c>
      <c r="U1898" s="10"/>
      <c r="V1898" s="10"/>
      <c r="W1898" s="10">
        <v>3000</v>
      </c>
      <c r="X1898" s="10">
        <v>3000</v>
      </c>
    </row>
    <row r="1899" spans="9:24" x14ac:dyDescent="0.2">
      <c r="I1899" t="str">
        <f>IFERROR(IF(VLOOKUP(A1899,'Resources Final'!B:F,5,FALSE)=0,"",VLOOKUP(A1899,'Resources Final'!B:F,5,FALSE)),"")</f>
        <v/>
      </c>
      <c r="T1899" s="9" t="s">
        <v>2030</v>
      </c>
      <c r="U1899" s="10"/>
      <c r="V1899" s="10"/>
      <c r="W1899" s="10">
        <v>3000</v>
      </c>
      <c r="X1899" s="10">
        <v>3000</v>
      </c>
    </row>
    <row r="1900" spans="9:24" x14ac:dyDescent="0.2">
      <c r="I1900" t="str">
        <f>IFERROR(IF(VLOOKUP(A1900,'Resources Final'!B:F,5,FALSE)=0,"",VLOOKUP(A1900,'Resources Final'!B:F,5,FALSE)),"")</f>
        <v/>
      </c>
      <c r="T1900" s="9" t="s">
        <v>2053</v>
      </c>
      <c r="U1900" s="10"/>
      <c r="V1900" s="10"/>
      <c r="W1900" s="10">
        <v>3000</v>
      </c>
      <c r="X1900" s="10">
        <v>3000</v>
      </c>
    </row>
    <row r="1901" spans="9:24" x14ac:dyDescent="0.2">
      <c r="I1901" t="str">
        <f>IFERROR(IF(VLOOKUP(A1901,'Resources Final'!B:F,5,FALSE)=0,"",VLOOKUP(A1901,'Resources Final'!B:F,5,FALSE)),"")</f>
        <v/>
      </c>
      <c r="T1901" s="9" t="s">
        <v>2046</v>
      </c>
      <c r="U1901" s="10"/>
      <c r="V1901" s="10"/>
      <c r="W1901" s="10">
        <v>3000</v>
      </c>
      <c r="X1901" s="10">
        <v>3000</v>
      </c>
    </row>
    <row r="1902" spans="9:24" x14ac:dyDescent="0.2">
      <c r="I1902" t="str">
        <f>IFERROR(IF(VLOOKUP(A1902,'Resources Final'!B:F,5,FALSE)=0,"",VLOOKUP(A1902,'Resources Final'!B:F,5,FALSE)),"")</f>
        <v/>
      </c>
      <c r="T1902" s="9" t="s">
        <v>2889</v>
      </c>
      <c r="U1902" s="10"/>
      <c r="V1902" s="10"/>
      <c r="W1902" s="10">
        <v>3000</v>
      </c>
      <c r="X1902" s="10">
        <v>3000</v>
      </c>
    </row>
    <row r="1903" spans="9:24" x14ac:dyDescent="0.2">
      <c r="I1903" t="str">
        <f>IFERROR(IF(VLOOKUP(A1903,'Resources Final'!B:F,5,FALSE)=0,"",VLOOKUP(A1903,'Resources Final'!B:F,5,FALSE)),"")</f>
        <v/>
      </c>
      <c r="T1903" s="9" t="s">
        <v>2637</v>
      </c>
      <c r="U1903" s="10"/>
      <c r="V1903" s="10"/>
      <c r="W1903" s="10">
        <v>3000</v>
      </c>
      <c r="X1903" s="10">
        <v>3000</v>
      </c>
    </row>
    <row r="1904" spans="9:24" x14ac:dyDescent="0.2">
      <c r="I1904" t="str">
        <f>IFERROR(IF(VLOOKUP(A1904,'Resources Final'!B:F,5,FALSE)=0,"",VLOOKUP(A1904,'Resources Final'!B:F,5,FALSE)),"")</f>
        <v/>
      </c>
      <c r="T1904" s="9" t="s">
        <v>2890</v>
      </c>
      <c r="U1904" s="10"/>
      <c r="V1904" s="10"/>
      <c r="W1904" s="10">
        <v>3000</v>
      </c>
      <c r="X1904" s="10">
        <v>3000</v>
      </c>
    </row>
    <row r="1905" spans="9:24" x14ac:dyDescent="0.2">
      <c r="I1905" t="str">
        <f>IFERROR(IF(VLOOKUP(A1905,'Resources Final'!B:F,5,FALSE)=0,"",VLOOKUP(A1905,'Resources Final'!B:F,5,FALSE)),"")</f>
        <v/>
      </c>
      <c r="T1905" s="9" t="s">
        <v>2110</v>
      </c>
      <c r="U1905" s="10"/>
      <c r="V1905" s="10"/>
      <c r="W1905" s="10">
        <v>3000</v>
      </c>
      <c r="X1905" s="10">
        <v>3000</v>
      </c>
    </row>
    <row r="1906" spans="9:24" x14ac:dyDescent="0.2">
      <c r="I1906" t="str">
        <f>IFERROR(IF(VLOOKUP(A1906,'Resources Final'!B:F,5,FALSE)=0,"",VLOOKUP(A1906,'Resources Final'!B:F,5,FALSE)),"")</f>
        <v/>
      </c>
      <c r="T1906" s="9" t="s">
        <v>2838</v>
      </c>
      <c r="U1906" s="10"/>
      <c r="V1906" s="10"/>
      <c r="W1906" s="10">
        <v>3000</v>
      </c>
      <c r="X1906" s="10">
        <v>3000</v>
      </c>
    </row>
    <row r="1907" spans="9:24" x14ac:dyDescent="0.2">
      <c r="I1907" t="str">
        <f>IFERROR(IF(VLOOKUP(A1907,'Resources Final'!B:F,5,FALSE)=0,"",VLOOKUP(A1907,'Resources Final'!B:F,5,FALSE)),"")</f>
        <v/>
      </c>
      <c r="T1907" s="9" t="s">
        <v>2167</v>
      </c>
      <c r="U1907" s="10"/>
      <c r="V1907" s="10"/>
      <c r="W1907" s="10">
        <v>3000</v>
      </c>
      <c r="X1907" s="10">
        <v>3000</v>
      </c>
    </row>
    <row r="1908" spans="9:24" x14ac:dyDescent="0.2">
      <c r="I1908" t="str">
        <f>IFERROR(IF(VLOOKUP(A1908,'Resources Final'!B:F,5,FALSE)=0,"",VLOOKUP(A1908,'Resources Final'!B:F,5,FALSE)),"")</f>
        <v/>
      </c>
      <c r="T1908" s="9" t="s">
        <v>2390</v>
      </c>
      <c r="U1908" s="10"/>
      <c r="V1908" s="10"/>
      <c r="W1908" s="10">
        <v>3000</v>
      </c>
      <c r="X1908" s="10">
        <v>3000</v>
      </c>
    </row>
    <row r="1909" spans="9:24" x14ac:dyDescent="0.2">
      <c r="I1909" t="str">
        <f>IFERROR(IF(VLOOKUP(A1909,'Resources Final'!B:F,5,FALSE)=0,"",VLOOKUP(A1909,'Resources Final'!B:F,5,FALSE)),"")</f>
        <v/>
      </c>
      <c r="T1909" s="9" t="s">
        <v>2368</v>
      </c>
      <c r="U1909" s="10"/>
      <c r="V1909" s="10"/>
      <c r="W1909" s="10">
        <v>3000</v>
      </c>
      <c r="X1909" s="10">
        <v>3000</v>
      </c>
    </row>
    <row r="1910" spans="9:24" x14ac:dyDescent="0.2">
      <c r="I1910" t="str">
        <f>IFERROR(IF(VLOOKUP(A1910,'Resources Final'!B:F,5,FALSE)=0,"",VLOOKUP(A1910,'Resources Final'!B:F,5,FALSE)),"")</f>
        <v/>
      </c>
      <c r="T1910" s="9" t="s">
        <v>2376</v>
      </c>
      <c r="U1910" s="10"/>
      <c r="V1910" s="10"/>
      <c r="W1910" s="10">
        <v>3000</v>
      </c>
      <c r="X1910" s="10">
        <v>3000</v>
      </c>
    </row>
    <row r="1911" spans="9:24" x14ac:dyDescent="0.2">
      <c r="I1911" t="str">
        <f>IFERROR(IF(VLOOKUP(A1911,'Resources Final'!B:F,5,FALSE)=0,"",VLOOKUP(A1911,'Resources Final'!B:F,5,FALSE)),"")</f>
        <v/>
      </c>
      <c r="T1911" s="9" t="s">
        <v>2232</v>
      </c>
      <c r="U1911" s="10"/>
      <c r="V1911" s="10"/>
      <c r="W1911" s="10">
        <v>3000</v>
      </c>
      <c r="X1911" s="10">
        <v>3000</v>
      </c>
    </row>
    <row r="1912" spans="9:24" x14ac:dyDescent="0.2">
      <c r="I1912" t="str">
        <f>IFERROR(IF(VLOOKUP(A1912,'Resources Final'!B:F,5,FALSE)=0,"",VLOOKUP(A1912,'Resources Final'!B:F,5,FALSE)),"")</f>
        <v/>
      </c>
      <c r="T1912" s="9" t="s">
        <v>2494</v>
      </c>
      <c r="U1912" s="10"/>
      <c r="V1912" s="10"/>
      <c r="W1912" s="10">
        <v>3000</v>
      </c>
      <c r="X1912" s="10">
        <v>3000</v>
      </c>
    </row>
    <row r="1913" spans="9:24" x14ac:dyDescent="0.2">
      <c r="I1913" t="str">
        <f>IFERROR(IF(VLOOKUP(A1913,'Resources Final'!B:F,5,FALSE)=0,"",VLOOKUP(A1913,'Resources Final'!B:F,5,FALSE)),"")</f>
        <v/>
      </c>
      <c r="T1913" s="9" t="s">
        <v>2687</v>
      </c>
      <c r="U1913" s="10"/>
      <c r="V1913" s="10"/>
      <c r="W1913" s="10">
        <v>3000</v>
      </c>
      <c r="X1913" s="10">
        <v>3000</v>
      </c>
    </row>
    <row r="1914" spans="9:24" x14ac:dyDescent="0.2">
      <c r="I1914" t="str">
        <f>IFERROR(IF(VLOOKUP(A1914,'Resources Final'!B:F,5,FALSE)=0,"",VLOOKUP(A1914,'Resources Final'!B:F,5,FALSE)),"")</f>
        <v/>
      </c>
      <c r="T1914" s="9" t="s">
        <v>2349</v>
      </c>
      <c r="U1914" s="10"/>
      <c r="V1914" s="10"/>
      <c r="W1914" s="10">
        <v>3000</v>
      </c>
      <c r="X1914" s="10">
        <v>3000</v>
      </c>
    </row>
    <row r="1915" spans="9:24" x14ac:dyDescent="0.2">
      <c r="I1915" t="str">
        <f>IFERROR(IF(VLOOKUP(A1915,'Resources Final'!B:F,5,FALSE)=0,"",VLOOKUP(A1915,'Resources Final'!B:F,5,FALSE)),"")</f>
        <v/>
      </c>
      <c r="T1915" s="9" t="s">
        <v>2146</v>
      </c>
      <c r="U1915" s="10"/>
      <c r="V1915" s="10"/>
      <c r="W1915" s="10">
        <v>3000</v>
      </c>
      <c r="X1915" s="10">
        <v>3000</v>
      </c>
    </row>
    <row r="1916" spans="9:24" x14ac:dyDescent="0.2">
      <c r="I1916" t="str">
        <f>IFERROR(IF(VLOOKUP(A1916,'Resources Final'!B:F,5,FALSE)=0,"",VLOOKUP(A1916,'Resources Final'!B:F,5,FALSE)),"")</f>
        <v/>
      </c>
      <c r="T1916" s="9" t="s">
        <v>2190</v>
      </c>
      <c r="U1916" s="10"/>
      <c r="V1916" s="10"/>
      <c r="W1916" s="10">
        <v>3000</v>
      </c>
      <c r="X1916" s="10">
        <v>3000</v>
      </c>
    </row>
    <row r="1917" spans="9:24" x14ac:dyDescent="0.2">
      <c r="I1917" t="str">
        <f>IFERROR(IF(VLOOKUP(A1917,'Resources Final'!B:F,5,FALSE)=0,"",VLOOKUP(A1917,'Resources Final'!B:F,5,FALSE)),"")</f>
        <v/>
      </c>
      <c r="T1917" s="9" t="s">
        <v>2045</v>
      </c>
      <c r="U1917" s="10"/>
      <c r="V1917" s="10"/>
      <c r="W1917" s="10">
        <v>3000</v>
      </c>
      <c r="X1917" s="10">
        <v>3000</v>
      </c>
    </row>
    <row r="1918" spans="9:24" x14ac:dyDescent="0.2">
      <c r="I1918" t="str">
        <f>IFERROR(IF(VLOOKUP(A1918,'Resources Final'!B:F,5,FALSE)=0,"",VLOOKUP(A1918,'Resources Final'!B:F,5,FALSE)),"")</f>
        <v/>
      </c>
      <c r="T1918" s="9" t="s">
        <v>2520</v>
      </c>
      <c r="U1918" s="10"/>
      <c r="V1918" s="10"/>
      <c r="W1918" s="10">
        <v>3000</v>
      </c>
      <c r="X1918" s="10">
        <v>3000</v>
      </c>
    </row>
    <row r="1919" spans="9:24" x14ac:dyDescent="0.2">
      <c r="I1919" t="str">
        <f>IFERROR(IF(VLOOKUP(A1919,'Resources Final'!B:F,5,FALSE)=0,"",VLOOKUP(A1919,'Resources Final'!B:F,5,FALSE)),"")</f>
        <v/>
      </c>
      <c r="T1919" s="9" t="s">
        <v>2108</v>
      </c>
      <c r="U1919" s="10"/>
      <c r="V1919" s="10"/>
      <c r="W1919" s="10">
        <v>3000</v>
      </c>
      <c r="X1919" s="10">
        <v>3000</v>
      </c>
    </row>
    <row r="1920" spans="9:24" x14ac:dyDescent="0.2">
      <c r="I1920" t="str">
        <f>IFERROR(IF(VLOOKUP(A1920,'Resources Final'!B:F,5,FALSE)=0,"",VLOOKUP(A1920,'Resources Final'!B:F,5,FALSE)),"")</f>
        <v/>
      </c>
      <c r="T1920" s="9" t="s">
        <v>2027</v>
      </c>
      <c r="U1920" s="10"/>
      <c r="V1920" s="10"/>
      <c r="W1920" s="10">
        <v>3000</v>
      </c>
      <c r="X1920" s="10">
        <v>3000</v>
      </c>
    </row>
    <row r="1921" spans="9:24" x14ac:dyDescent="0.2">
      <c r="I1921" t="str">
        <f>IFERROR(IF(VLOOKUP(A1921,'Resources Final'!B:F,5,FALSE)=0,"",VLOOKUP(A1921,'Resources Final'!B:F,5,FALSE)),"")</f>
        <v/>
      </c>
      <c r="T1921" s="9" t="s">
        <v>2387</v>
      </c>
      <c r="U1921" s="10"/>
      <c r="V1921" s="10"/>
      <c r="W1921" s="10">
        <v>3000</v>
      </c>
      <c r="X1921" s="10">
        <v>3000</v>
      </c>
    </row>
    <row r="1922" spans="9:24" x14ac:dyDescent="0.2">
      <c r="I1922" t="str">
        <f>IFERROR(IF(VLOOKUP(A1922,'Resources Final'!B:F,5,FALSE)=0,"",VLOOKUP(A1922,'Resources Final'!B:F,5,FALSE)),"")</f>
        <v/>
      </c>
      <c r="T1922" s="9" t="s">
        <v>2561</v>
      </c>
      <c r="U1922" s="10"/>
      <c r="V1922" s="10"/>
      <c r="W1922" s="10">
        <v>3000</v>
      </c>
      <c r="X1922" s="10">
        <v>3000</v>
      </c>
    </row>
    <row r="1923" spans="9:24" x14ac:dyDescent="0.2">
      <c r="I1923" t="str">
        <f>IFERROR(IF(VLOOKUP(A1923,'Resources Final'!B:F,5,FALSE)=0,"",VLOOKUP(A1923,'Resources Final'!B:F,5,FALSE)),"")</f>
        <v/>
      </c>
      <c r="T1923" s="9" t="s">
        <v>1874</v>
      </c>
      <c r="U1923" s="10"/>
      <c r="V1923" s="10"/>
      <c r="W1923" s="10">
        <v>3000</v>
      </c>
      <c r="X1923" s="10">
        <v>3000</v>
      </c>
    </row>
    <row r="1924" spans="9:24" x14ac:dyDescent="0.2">
      <c r="I1924" t="str">
        <f>IFERROR(IF(VLOOKUP(A1924,'Resources Final'!B:F,5,FALSE)=0,"",VLOOKUP(A1924,'Resources Final'!B:F,5,FALSE)),"")</f>
        <v/>
      </c>
      <c r="T1924" s="9" t="s">
        <v>1202</v>
      </c>
      <c r="U1924" s="10"/>
      <c r="V1924" s="10"/>
      <c r="W1924" s="10">
        <v>3000</v>
      </c>
      <c r="X1924" s="10">
        <v>3000</v>
      </c>
    </row>
    <row r="1925" spans="9:24" x14ac:dyDescent="0.2">
      <c r="I1925" t="str">
        <f>IFERROR(IF(VLOOKUP(A1925,'Resources Final'!B:F,5,FALSE)=0,"",VLOOKUP(A1925,'Resources Final'!B:F,5,FALSE)),"")</f>
        <v/>
      </c>
      <c r="T1925" s="9" t="s">
        <v>1887</v>
      </c>
      <c r="U1925" s="10"/>
      <c r="V1925" s="10"/>
      <c r="W1925" s="10">
        <v>3000</v>
      </c>
      <c r="X1925" s="10">
        <v>3000</v>
      </c>
    </row>
    <row r="1926" spans="9:24" x14ac:dyDescent="0.2">
      <c r="I1926" t="str">
        <f>IFERROR(IF(VLOOKUP(A1926,'Resources Final'!B:F,5,FALSE)=0,"",VLOOKUP(A1926,'Resources Final'!B:F,5,FALSE)),"")</f>
        <v/>
      </c>
      <c r="T1926" s="9" t="s">
        <v>1162</v>
      </c>
      <c r="U1926" s="10"/>
      <c r="V1926" s="10"/>
      <c r="W1926" s="10">
        <v>3000</v>
      </c>
      <c r="X1926" s="10">
        <v>3000</v>
      </c>
    </row>
    <row r="1927" spans="9:24" x14ac:dyDescent="0.2">
      <c r="I1927" t="str">
        <f>IFERROR(IF(VLOOKUP(A1927,'Resources Final'!B:F,5,FALSE)=0,"",VLOOKUP(A1927,'Resources Final'!B:F,5,FALSE)),"")</f>
        <v/>
      </c>
      <c r="T1927" s="9" t="s">
        <v>1194</v>
      </c>
      <c r="U1927" s="10"/>
      <c r="V1927" s="10"/>
      <c r="W1927" s="10">
        <v>3000</v>
      </c>
      <c r="X1927" s="10">
        <v>3000</v>
      </c>
    </row>
    <row r="1928" spans="9:24" x14ac:dyDescent="0.2">
      <c r="I1928" t="str">
        <f>IFERROR(IF(VLOOKUP(A1928,'Resources Final'!B:F,5,FALSE)=0,"",VLOOKUP(A1928,'Resources Final'!B:F,5,FALSE)),"")</f>
        <v/>
      </c>
      <c r="T1928" s="9" t="s">
        <v>1426</v>
      </c>
      <c r="U1928" s="10"/>
      <c r="V1928" s="10"/>
      <c r="W1928" s="10">
        <v>3000</v>
      </c>
      <c r="X1928" s="10">
        <v>3000</v>
      </c>
    </row>
    <row r="1929" spans="9:24" x14ac:dyDescent="0.2">
      <c r="I1929" t="str">
        <f>IFERROR(IF(VLOOKUP(A1929,'Resources Final'!B:F,5,FALSE)=0,"",VLOOKUP(A1929,'Resources Final'!B:F,5,FALSE)),"")</f>
        <v/>
      </c>
      <c r="T1929" s="9" t="s">
        <v>1221</v>
      </c>
      <c r="U1929" s="10"/>
      <c r="V1929" s="10"/>
      <c r="W1929" s="10">
        <v>3000</v>
      </c>
      <c r="X1929" s="10">
        <v>3000</v>
      </c>
    </row>
    <row r="1930" spans="9:24" x14ac:dyDescent="0.2">
      <c r="I1930" t="str">
        <f>IFERROR(IF(VLOOKUP(A1930,'Resources Final'!B:F,5,FALSE)=0,"",VLOOKUP(A1930,'Resources Final'!B:F,5,FALSE)),"")</f>
        <v/>
      </c>
      <c r="T1930" s="9" t="s">
        <v>1350</v>
      </c>
      <c r="U1930" s="10"/>
      <c r="V1930" s="10"/>
      <c r="W1930" s="10">
        <v>3000</v>
      </c>
      <c r="X1930" s="10">
        <v>3000</v>
      </c>
    </row>
    <row r="1931" spans="9:24" x14ac:dyDescent="0.2">
      <c r="I1931" t="str">
        <f>IFERROR(IF(VLOOKUP(A1931,'Resources Final'!B:F,5,FALSE)=0,"",VLOOKUP(A1931,'Resources Final'!B:F,5,FALSE)),"")</f>
        <v/>
      </c>
      <c r="T1931" s="9" t="s">
        <v>1589</v>
      </c>
      <c r="U1931" s="10"/>
      <c r="V1931" s="10"/>
      <c r="W1931" s="10">
        <v>3000</v>
      </c>
      <c r="X1931" s="10">
        <v>3000</v>
      </c>
    </row>
    <row r="1932" spans="9:24" x14ac:dyDescent="0.2">
      <c r="I1932" t="str">
        <f>IFERROR(IF(VLOOKUP(A1932,'Resources Final'!B:F,5,FALSE)=0,"",VLOOKUP(A1932,'Resources Final'!B:F,5,FALSE)),"")</f>
        <v/>
      </c>
      <c r="T1932" s="9" t="s">
        <v>1546</v>
      </c>
      <c r="U1932" s="10"/>
      <c r="V1932" s="10"/>
      <c r="W1932" s="10">
        <v>3000</v>
      </c>
      <c r="X1932" s="10">
        <v>3000</v>
      </c>
    </row>
    <row r="1933" spans="9:24" x14ac:dyDescent="0.2">
      <c r="I1933" t="str">
        <f>IFERROR(IF(VLOOKUP(A1933,'Resources Final'!B:F,5,FALSE)=0,"",VLOOKUP(A1933,'Resources Final'!B:F,5,FALSE)),"")</f>
        <v/>
      </c>
      <c r="T1933" s="9" t="s">
        <v>1521</v>
      </c>
      <c r="U1933" s="10"/>
      <c r="V1933" s="10"/>
      <c r="W1933" s="10">
        <v>3000</v>
      </c>
      <c r="X1933" s="10">
        <v>3000</v>
      </c>
    </row>
    <row r="1934" spans="9:24" x14ac:dyDescent="0.2">
      <c r="I1934" t="str">
        <f>IFERROR(IF(VLOOKUP(A1934,'Resources Final'!B:F,5,FALSE)=0,"",VLOOKUP(A1934,'Resources Final'!B:F,5,FALSE)),"")</f>
        <v/>
      </c>
      <c r="T1934" s="9" t="s">
        <v>1351</v>
      </c>
      <c r="U1934" s="10"/>
      <c r="V1934" s="10"/>
      <c r="W1934" s="10">
        <v>3000</v>
      </c>
      <c r="X1934" s="10">
        <v>3000</v>
      </c>
    </row>
    <row r="1935" spans="9:24" x14ac:dyDescent="0.2">
      <c r="I1935" t="str">
        <f>IFERROR(IF(VLOOKUP(A1935,'Resources Final'!B:F,5,FALSE)=0,"",VLOOKUP(A1935,'Resources Final'!B:F,5,FALSE)),"")</f>
        <v/>
      </c>
      <c r="T1935" s="9" t="s">
        <v>1872</v>
      </c>
      <c r="U1935" s="10"/>
      <c r="V1935" s="10"/>
      <c r="W1935" s="10">
        <v>3000</v>
      </c>
      <c r="X1935" s="10">
        <v>3000</v>
      </c>
    </row>
    <row r="1936" spans="9:24" x14ac:dyDescent="0.2">
      <c r="I1936" t="str">
        <f>IFERROR(IF(VLOOKUP(A1936,'Resources Final'!B:F,5,FALSE)=0,"",VLOOKUP(A1936,'Resources Final'!B:F,5,FALSE)),"")</f>
        <v/>
      </c>
      <c r="T1936" s="9" t="s">
        <v>1820</v>
      </c>
      <c r="U1936" s="10"/>
      <c r="V1936" s="10"/>
      <c r="W1936" s="10">
        <v>3000</v>
      </c>
      <c r="X1936" s="10">
        <v>3000</v>
      </c>
    </row>
    <row r="1937" spans="9:24" x14ac:dyDescent="0.2">
      <c r="I1937" t="str">
        <f>IFERROR(IF(VLOOKUP(A1937,'Resources Final'!B:F,5,FALSE)=0,"",VLOOKUP(A1937,'Resources Final'!B:F,5,FALSE)),"")</f>
        <v/>
      </c>
      <c r="T1937" s="9" t="s">
        <v>1579</v>
      </c>
      <c r="U1937" s="10"/>
      <c r="V1937" s="10"/>
      <c r="W1937" s="10">
        <v>3000</v>
      </c>
      <c r="X1937" s="10">
        <v>3000</v>
      </c>
    </row>
    <row r="1938" spans="9:24" x14ac:dyDescent="0.2">
      <c r="I1938" t="str">
        <f>IFERROR(IF(VLOOKUP(A1938,'Resources Final'!B:F,5,FALSE)=0,"",VLOOKUP(A1938,'Resources Final'!B:F,5,FALSE)),"")</f>
        <v/>
      </c>
      <c r="T1938" s="9" t="s">
        <v>1821</v>
      </c>
      <c r="U1938" s="10"/>
      <c r="V1938" s="10"/>
      <c r="W1938" s="10">
        <v>3000</v>
      </c>
      <c r="X1938" s="10">
        <v>3000</v>
      </c>
    </row>
    <row r="1939" spans="9:24" x14ac:dyDescent="0.2">
      <c r="I1939" t="str">
        <f>IFERROR(IF(VLOOKUP(A1939,'Resources Final'!B:F,5,FALSE)=0,"",VLOOKUP(A1939,'Resources Final'!B:F,5,FALSE)),"")</f>
        <v/>
      </c>
      <c r="T1939" s="9" t="s">
        <v>1884</v>
      </c>
      <c r="U1939" s="10"/>
      <c r="V1939" s="10"/>
      <c r="W1939" s="10">
        <v>3000</v>
      </c>
      <c r="X1939" s="10">
        <v>3000</v>
      </c>
    </row>
    <row r="1940" spans="9:24" x14ac:dyDescent="0.2">
      <c r="I1940" t="str">
        <f>IFERROR(IF(VLOOKUP(A1940,'Resources Final'!B:F,5,FALSE)=0,"",VLOOKUP(A1940,'Resources Final'!B:F,5,FALSE)),"")</f>
        <v/>
      </c>
      <c r="T1940" s="9" t="s">
        <v>1822</v>
      </c>
      <c r="U1940" s="10"/>
      <c r="V1940" s="10"/>
      <c r="W1940" s="10">
        <v>3000</v>
      </c>
      <c r="X1940" s="10">
        <v>3000</v>
      </c>
    </row>
    <row r="1941" spans="9:24" x14ac:dyDescent="0.2">
      <c r="I1941" t="str">
        <f>IFERROR(IF(VLOOKUP(A1941,'Resources Final'!B:F,5,FALSE)=0,"",VLOOKUP(A1941,'Resources Final'!B:F,5,FALSE)),"")</f>
        <v/>
      </c>
      <c r="T1941" s="9" t="s">
        <v>1584</v>
      </c>
      <c r="U1941" s="10"/>
      <c r="V1941" s="10"/>
      <c r="W1941" s="10">
        <v>3000</v>
      </c>
      <c r="X1941" s="10">
        <v>3000</v>
      </c>
    </row>
    <row r="1942" spans="9:24" x14ac:dyDescent="0.2">
      <c r="I1942" t="str">
        <f>IFERROR(IF(VLOOKUP(A1942,'Resources Final'!B:F,5,FALSE)=0,"",VLOOKUP(A1942,'Resources Final'!B:F,5,FALSE)),"")</f>
        <v/>
      </c>
      <c r="T1942" s="9" t="s">
        <v>1964</v>
      </c>
      <c r="U1942" s="10"/>
      <c r="V1942" s="10"/>
      <c r="W1942" s="10">
        <v>3000</v>
      </c>
      <c r="X1942" s="10">
        <v>3000</v>
      </c>
    </row>
    <row r="1943" spans="9:24" x14ac:dyDescent="0.2">
      <c r="I1943" t="str">
        <f>IFERROR(IF(VLOOKUP(A1943,'Resources Final'!B:F,5,FALSE)=0,"",VLOOKUP(A1943,'Resources Final'!B:F,5,FALSE)),"")</f>
        <v/>
      </c>
      <c r="T1943" s="9" t="s">
        <v>1592</v>
      </c>
      <c r="U1943" s="10"/>
      <c r="V1943" s="10"/>
      <c r="W1943" s="10">
        <v>3000</v>
      </c>
      <c r="X1943" s="10">
        <v>3000</v>
      </c>
    </row>
    <row r="1944" spans="9:24" x14ac:dyDescent="0.2">
      <c r="I1944" t="str">
        <f>IFERROR(IF(VLOOKUP(A1944,'Resources Final'!B:F,5,FALSE)=0,"",VLOOKUP(A1944,'Resources Final'!B:F,5,FALSE)),"")</f>
        <v/>
      </c>
      <c r="T1944" s="9" t="s">
        <v>1239</v>
      </c>
      <c r="U1944" s="10"/>
      <c r="V1944" s="10"/>
      <c r="W1944" s="10">
        <v>3000</v>
      </c>
      <c r="X1944" s="10">
        <v>3000</v>
      </c>
    </row>
    <row r="1945" spans="9:24" x14ac:dyDescent="0.2">
      <c r="I1945" t="str">
        <f>IFERROR(IF(VLOOKUP(A1945,'Resources Final'!B:F,5,FALSE)=0,"",VLOOKUP(A1945,'Resources Final'!B:F,5,FALSE)),"")</f>
        <v/>
      </c>
      <c r="T1945" s="9" t="s">
        <v>1414</v>
      </c>
      <c r="U1945" s="10"/>
      <c r="V1945" s="10"/>
      <c r="W1945" s="10">
        <v>3000</v>
      </c>
      <c r="X1945" s="10">
        <v>3000</v>
      </c>
    </row>
    <row r="1946" spans="9:24" x14ac:dyDescent="0.2">
      <c r="I1946" t="str">
        <f>IFERROR(IF(VLOOKUP(A1946,'Resources Final'!B:F,5,FALSE)=0,"",VLOOKUP(A1946,'Resources Final'!B:F,5,FALSE)),"")</f>
        <v/>
      </c>
      <c r="T1946" s="9" t="s">
        <v>1317</v>
      </c>
      <c r="U1946" s="10"/>
      <c r="V1946" s="10"/>
      <c r="W1946" s="10">
        <v>3000</v>
      </c>
      <c r="X1946" s="10">
        <v>3000</v>
      </c>
    </row>
    <row r="1947" spans="9:24" x14ac:dyDescent="0.2">
      <c r="I1947" t="str">
        <f>IFERROR(IF(VLOOKUP(A1947,'Resources Final'!B:F,5,FALSE)=0,"",VLOOKUP(A1947,'Resources Final'!B:F,5,FALSE)),"")</f>
        <v/>
      </c>
      <c r="T1947" s="9" t="s">
        <v>1346</v>
      </c>
      <c r="U1947" s="10"/>
      <c r="V1947" s="10"/>
      <c r="W1947" s="10">
        <v>3000</v>
      </c>
      <c r="X1947" s="10">
        <v>3000</v>
      </c>
    </row>
    <row r="1948" spans="9:24" x14ac:dyDescent="0.2">
      <c r="I1948" t="str">
        <f>IFERROR(IF(VLOOKUP(A1948,'Resources Final'!B:F,5,FALSE)=0,"",VLOOKUP(A1948,'Resources Final'!B:F,5,FALSE)),"")</f>
        <v/>
      </c>
      <c r="T1948" s="9" t="s">
        <v>1994</v>
      </c>
      <c r="U1948" s="10"/>
      <c r="V1948" s="10"/>
      <c r="W1948" s="10">
        <v>3000</v>
      </c>
      <c r="X1948" s="10">
        <v>3000</v>
      </c>
    </row>
    <row r="1949" spans="9:24" x14ac:dyDescent="0.2">
      <c r="I1949" t="str">
        <f>IFERROR(IF(VLOOKUP(A1949,'Resources Final'!B:F,5,FALSE)=0,"",VLOOKUP(A1949,'Resources Final'!B:F,5,FALSE)),"")</f>
        <v/>
      </c>
      <c r="T1949" s="9" t="s">
        <v>1209</v>
      </c>
      <c r="U1949" s="10"/>
      <c r="V1949" s="10"/>
      <c r="W1949" s="10">
        <v>3000</v>
      </c>
      <c r="X1949" s="10">
        <v>3000</v>
      </c>
    </row>
    <row r="1950" spans="9:24" x14ac:dyDescent="0.2">
      <c r="I1950" t="str">
        <f>IFERROR(IF(VLOOKUP(A1950,'Resources Final'!B:F,5,FALSE)=0,"",VLOOKUP(A1950,'Resources Final'!B:F,5,FALSE)),"")</f>
        <v/>
      </c>
      <c r="T1950" s="9" t="s">
        <v>1439</v>
      </c>
      <c r="U1950" s="10"/>
      <c r="V1950" s="10"/>
      <c r="W1950" s="10">
        <v>3000</v>
      </c>
      <c r="X1950" s="10">
        <v>3000</v>
      </c>
    </row>
    <row r="1951" spans="9:24" x14ac:dyDescent="0.2">
      <c r="I1951" t="str">
        <f>IFERROR(IF(VLOOKUP(A1951,'Resources Final'!B:F,5,FALSE)=0,"",VLOOKUP(A1951,'Resources Final'!B:F,5,FALSE)),"")</f>
        <v/>
      </c>
      <c r="T1951" s="9" t="s">
        <v>1394</v>
      </c>
      <c r="U1951" s="10"/>
      <c r="V1951" s="10"/>
      <c r="W1951" s="10">
        <v>3000</v>
      </c>
      <c r="X1951" s="10">
        <v>3000</v>
      </c>
    </row>
    <row r="1952" spans="9:24" x14ac:dyDescent="0.2">
      <c r="I1952" t="str">
        <f>IFERROR(IF(VLOOKUP(A1952,'Resources Final'!B:F,5,FALSE)=0,"",VLOOKUP(A1952,'Resources Final'!B:F,5,FALSE)),"")</f>
        <v/>
      </c>
      <c r="T1952" s="9" t="s">
        <v>1114</v>
      </c>
      <c r="U1952" s="10"/>
      <c r="V1952" s="10"/>
      <c r="W1952" s="10">
        <v>3000</v>
      </c>
      <c r="X1952" s="10">
        <v>3000</v>
      </c>
    </row>
    <row r="1953" spans="9:24" x14ac:dyDescent="0.2">
      <c r="I1953" t="str">
        <f>IFERROR(IF(VLOOKUP(A1953,'Resources Final'!B:F,5,FALSE)=0,"",VLOOKUP(A1953,'Resources Final'!B:F,5,FALSE)),"")</f>
        <v/>
      </c>
      <c r="T1953" s="9" t="s">
        <v>2003</v>
      </c>
      <c r="U1953" s="10"/>
      <c r="V1953" s="10"/>
      <c r="W1953" s="10">
        <v>3000</v>
      </c>
      <c r="X1953" s="10">
        <v>3000</v>
      </c>
    </row>
    <row r="1954" spans="9:24" x14ac:dyDescent="0.2">
      <c r="I1954" t="str">
        <f>IFERROR(IF(VLOOKUP(A1954,'Resources Final'!B:F,5,FALSE)=0,"",VLOOKUP(A1954,'Resources Final'!B:F,5,FALSE)),"")</f>
        <v/>
      </c>
      <c r="T1954" s="9" t="s">
        <v>1572</v>
      </c>
      <c r="U1954" s="10"/>
      <c r="V1954" s="10"/>
      <c r="W1954" s="10">
        <v>3000</v>
      </c>
      <c r="X1954" s="10">
        <v>3000</v>
      </c>
    </row>
    <row r="1955" spans="9:24" x14ac:dyDescent="0.2">
      <c r="I1955" t="str">
        <f>IFERROR(IF(VLOOKUP(A1955,'Resources Final'!B:F,5,FALSE)=0,"",VLOOKUP(A1955,'Resources Final'!B:F,5,FALSE)),"")</f>
        <v/>
      </c>
      <c r="T1955" s="9" t="s">
        <v>1478</v>
      </c>
      <c r="U1955" s="10"/>
      <c r="V1955" s="10"/>
      <c r="W1955" s="10">
        <v>3000</v>
      </c>
      <c r="X1955" s="10">
        <v>3000</v>
      </c>
    </row>
    <row r="1956" spans="9:24" x14ac:dyDescent="0.2">
      <c r="I1956" t="str">
        <f>IFERROR(IF(VLOOKUP(A1956,'Resources Final'!B:F,5,FALSE)=0,"",VLOOKUP(A1956,'Resources Final'!B:F,5,FALSE)),"")</f>
        <v/>
      </c>
      <c r="T1956" s="9" t="s">
        <v>1869</v>
      </c>
      <c r="U1956" s="10">
        <v>3000</v>
      </c>
      <c r="V1956" s="10"/>
      <c r="W1956" s="10"/>
      <c r="X1956" s="10">
        <v>3000</v>
      </c>
    </row>
    <row r="1957" spans="9:24" x14ac:dyDescent="0.2">
      <c r="I1957" t="str">
        <f>IFERROR(IF(VLOOKUP(A1957,'Resources Final'!B:F,5,FALSE)=0,"",VLOOKUP(A1957,'Resources Final'!B:F,5,FALSE)),"")</f>
        <v/>
      </c>
      <c r="T1957" s="9" t="s">
        <v>1441</v>
      </c>
      <c r="U1957" s="10"/>
      <c r="V1957" s="10"/>
      <c r="W1957" s="10">
        <v>3000</v>
      </c>
      <c r="X1957" s="10">
        <v>3000</v>
      </c>
    </row>
    <row r="1958" spans="9:24" x14ac:dyDescent="0.2">
      <c r="I1958" t="str">
        <f>IFERROR(IF(VLOOKUP(A1958,'Resources Final'!B:F,5,FALSE)=0,"",VLOOKUP(A1958,'Resources Final'!B:F,5,FALSE)),"")</f>
        <v/>
      </c>
      <c r="T1958" s="9" t="s">
        <v>373</v>
      </c>
      <c r="U1958" s="10"/>
      <c r="V1958" s="10"/>
      <c r="W1958" s="10">
        <v>3000</v>
      </c>
      <c r="X1958" s="10">
        <v>3000</v>
      </c>
    </row>
    <row r="1959" spans="9:24" x14ac:dyDescent="0.2">
      <c r="I1959" t="str">
        <f>IFERROR(IF(VLOOKUP(A1959,'Resources Final'!B:F,5,FALSE)=0,"",VLOOKUP(A1959,'Resources Final'!B:F,5,FALSE)),"")</f>
        <v/>
      </c>
      <c r="T1959" s="9" t="s">
        <v>359</v>
      </c>
      <c r="U1959" s="10"/>
      <c r="V1959" s="10"/>
      <c r="W1959" s="10">
        <v>3000</v>
      </c>
      <c r="X1959" s="10">
        <v>3000</v>
      </c>
    </row>
    <row r="1960" spans="9:24" x14ac:dyDescent="0.2">
      <c r="I1960" t="str">
        <f>IFERROR(IF(VLOOKUP(A1960,'Resources Final'!B:F,5,FALSE)=0,"",VLOOKUP(A1960,'Resources Final'!B:F,5,FALSE)),"")</f>
        <v/>
      </c>
      <c r="T1960" s="9" t="s">
        <v>474</v>
      </c>
      <c r="U1960" s="10"/>
      <c r="V1960" s="10"/>
      <c r="W1960" s="10">
        <v>3000</v>
      </c>
      <c r="X1960" s="10">
        <v>3000</v>
      </c>
    </row>
    <row r="1961" spans="9:24" x14ac:dyDescent="0.2">
      <c r="I1961" t="str">
        <f>IFERROR(IF(VLOOKUP(A1961,'Resources Final'!B:F,5,FALSE)=0,"",VLOOKUP(A1961,'Resources Final'!B:F,5,FALSE)),"")</f>
        <v/>
      </c>
      <c r="T1961" s="9" t="s">
        <v>119</v>
      </c>
      <c r="U1961" s="10"/>
      <c r="V1961" s="10"/>
      <c r="W1961" s="10">
        <v>3000</v>
      </c>
      <c r="X1961" s="10">
        <v>3000</v>
      </c>
    </row>
    <row r="1962" spans="9:24" x14ac:dyDescent="0.2">
      <c r="I1962" t="str">
        <f>IFERROR(IF(VLOOKUP(A1962,'Resources Final'!B:F,5,FALSE)=0,"",VLOOKUP(A1962,'Resources Final'!B:F,5,FALSE)),"")</f>
        <v/>
      </c>
      <c r="T1962" s="9" t="s">
        <v>1011</v>
      </c>
      <c r="U1962" s="10"/>
      <c r="V1962" s="10"/>
      <c r="W1962" s="10">
        <v>3000</v>
      </c>
      <c r="X1962" s="10">
        <v>3000</v>
      </c>
    </row>
    <row r="1963" spans="9:24" x14ac:dyDescent="0.2">
      <c r="I1963" t="str">
        <f>IFERROR(IF(VLOOKUP(A1963,'Resources Final'!B:F,5,FALSE)=0,"",VLOOKUP(A1963,'Resources Final'!B:F,5,FALSE)),"")</f>
        <v/>
      </c>
      <c r="T1963" s="9" t="s">
        <v>861</v>
      </c>
      <c r="U1963" s="10"/>
      <c r="V1963" s="10"/>
      <c r="W1963" s="10">
        <v>3000</v>
      </c>
      <c r="X1963" s="10">
        <v>3000</v>
      </c>
    </row>
    <row r="1964" spans="9:24" x14ac:dyDescent="0.2">
      <c r="I1964" t="str">
        <f>IFERROR(IF(VLOOKUP(A1964,'Resources Final'!B:F,5,FALSE)=0,"",VLOOKUP(A1964,'Resources Final'!B:F,5,FALSE)),"")</f>
        <v/>
      </c>
      <c r="T1964" s="9" t="s">
        <v>818</v>
      </c>
      <c r="U1964" s="10"/>
      <c r="V1964" s="10"/>
      <c r="W1964" s="10">
        <v>3000</v>
      </c>
      <c r="X1964" s="10">
        <v>3000</v>
      </c>
    </row>
    <row r="1965" spans="9:24" x14ac:dyDescent="0.2">
      <c r="I1965" t="str">
        <f>IFERROR(IF(VLOOKUP(A1965,'Resources Final'!B:F,5,FALSE)=0,"",VLOOKUP(A1965,'Resources Final'!B:F,5,FALSE)),"")</f>
        <v/>
      </c>
      <c r="T1965" s="9" t="s">
        <v>795</v>
      </c>
      <c r="U1965" s="10"/>
      <c r="V1965" s="10"/>
      <c r="W1965" s="10">
        <v>3000</v>
      </c>
      <c r="X1965" s="10">
        <v>3000</v>
      </c>
    </row>
    <row r="1966" spans="9:24" x14ac:dyDescent="0.2">
      <c r="I1966" t="str">
        <f>IFERROR(IF(VLOOKUP(A1966,'Resources Final'!B:F,5,FALSE)=0,"",VLOOKUP(A1966,'Resources Final'!B:F,5,FALSE)),"")</f>
        <v/>
      </c>
      <c r="T1966" s="9" t="s">
        <v>108</v>
      </c>
      <c r="U1966" s="10"/>
      <c r="V1966" s="10"/>
      <c r="W1966" s="10">
        <v>3000</v>
      </c>
      <c r="X1966" s="10">
        <v>3000</v>
      </c>
    </row>
    <row r="1967" spans="9:24" x14ac:dyDescent="0.2">
      <c r="I1967" t="str">
        <f>IFERROR(IF(VLOOKUP(A1967,'Resources Final'!B:F,5,FALSE)=0,"",VLOOKUP(A1967,'Resources Final'!B:F,5,FALSE)),"")</f>
        <v/>
      </c>
      <c r="T1967" s="9" t="s">
        <v>876</v>
      </c>
      <c r="U1967" s="10"/>
      <c r="V1967" s="10"/>
      <c r="W1967" s="10">
        <v>3000</v>
      </c>
      <c r="X1967" s="10">
        <v>3000</v>
      </c>
    </row>
    <row r="1968" spans="9:24" x14ac:dyDescent="0.2">
      <c r="I1968" t="str">
        <f>IFERROR(IF(VLOOKUP(A1968,'Resources Final'!B:F,5,FALSE)=0,"",VLOOKUP(A1968,'Resources Final'!B:F,5,FALSE)),"")</f>
        <v/>
      </c>
      <c r="T1968" s="9" t="s">
        <v>743</v>
      </c>
      <c r="U1968" s="10"/>
      <c r="V1968" s="10"/>
      <c r="W1968" s="10">
        <v>3000</v>
      </c>
      <c r="X1968" s="10">
        <v>3000</v>
      </c>
    </row>
    <row r="1969" spans="9:24" x14ac:dyDescent="0.2">
      <c r="I1969" t="str">
        <f>IFERROR(IF(VLOOKUP(A1969,'Resources Final'!B:F,5,FALSE)=0,"",VLOOKUP(A1969,'Resources Final'!B:F,5,FALSE)),"")</f>
        <v/>
      </c>
      <c r="T1969" s="9" t="s">
        <v>878</v>
      </c>
      <c r="U1969" s="10"/>
      <c r="V1969" s="10"/>
      <c r="W1969" s="10">
        <v>3000</v>
      </c>
      <c r="X1969" s="10">
        <v>3000</v>
      </c>
    </row>
    <row r="1970" spans="9:24" x14ac:dyDescent="0.2">
      <c r="I1970" t="str">
        <f>IFERROR(IF(VLOOKUP(A1970,'Resources Final'!B:F,5,FALSE)=0,"",VLOOKUP(A1970,'Resources Final'!B:F,5,FALSE)),"")</f>
        <v/>
      </c>
      <c r="T1970" s="9" t="s">
        <v>120</v>
      </c>
      <c r="U1970" s="10"/>
      <c r="V1970" s="10"/>
      <c r="W1970" s="10">
        <v>3000</v>
      </c>
      <c r="X1970" s="10">
        <v>3000</v>
      </c>
    </row>
    <row r="1971" spans="9:24" x14ac:dyDescent="0.2">
      <c r="I1971" t="str">
        <f>IFERROR(IF(VLOOKUP(A1971,'Resources Final'!B:F,5,FALSE)=0,"",VLOOKUP(A1971,'Resources Final'!B:F,5,FALSE)),"")</f>
        <v/>
      </c>
      <c r="T1971" s="9" t="s">
        <v>894</v>
      </c>
      <c r="U1971" s="10"/>
      <c r="V1971" s="10"/>
      <c r="W1971" s="10">
        <v>3000</v>
      </c>
      <c r="X1971" s="10">
        <v>3000</v>
      </c>
    </row>
    <row r="1972" spans="9:24" x14ac:dyDescent="0.2">
      <c r="I1972" t="str">
        <f>IFERROR(IF(VLOOKUP(A1972,'Resources Final'!B:F,5,FALSE)=0,"",VLOOKUP(A1972,'Resources Final'!B:F,5,FALSE)),"")</f>
        <v/>
      </c>
      <c r="T1972" s="9" t="s">
        <v>241</v>
      </c>
      <c r="U1972" s="10">
        <v>3000</v>
      </c>
      <c r="V1972" s="10"/>
      <c r="W1972" s="10"/>
      <c r="X1972" s="10">
        <v>3000</v>
      </c>
    </row>
    <row r="1973" spans="9:24" x14ac:dyDescent="0.2">
      <c r="I1973" t="str">
        <f>IFERROR(IF(VLOOKUP(A1973,'Resources Final'!B:F,5,FALSE)=0,"",VLOOKUP(A1973,'Resources Final'!B:F,5,FALSE)),"")</f>
        <v/>
      </c>
      <c r="T1973" s="9" t="s">
        <v>414</v>
      </c>
      <c r="U1973" s="10"/>
      <c r="V1973" s="10"/>
      <c r="W1973" s="10">
        <v>3000</v>
      </c>
      <c r="X1973" s="10">
        <v>3000</v>
      </c>
    </row>
    <row r="1974" spans="9:24" x14ac:dyDescent="0.2">
      <c r="I1974" t="str">
        <f>IFERROR(IF(VLOOKUP(A1974,'Resources Final'!B:F,5,FALSE)=0,"",VLOOKUP(A1974,'Resources Final'!B:F,5,FALSE)),"")</f>
        <v/>
      </c>
      <c r="T1974" s="9" t="s">
        <v>706</v>
      </c>
      <c r="U1974" s="10"/>
      <c r="V1974" s="10"/>
      <c r="W1974" s="10">
        <v>3000</v>
      </c>
      <c r="X1974" s="10">
        <v>3000</v>
      </c>
    </row>
    <row r="1975" spans="9:24" x14ac:dyDescent="0.2">
      <c r="I1975" t="str">
        <f>IFERROR(IF(VLOOKUP(A1975,'Resources Final'!B:F,5,FALSE)=0,"",VLOOKUP(A1975,'Resources Final'!B:F,5,FALSE)),"")</f>
        <v/>
      </c>
      <c r="T1975" s="9" t="s">
        <v>415</v>
      </c>
      <c r="U1975" s="10"/>
      <c r="V1975" s="10"/>
      <c r="W1975" s="10">
        <v>3000</v>
      </c>
      <c r="X1975" s="10">
        <v>3000</v>
      </c>
    </row>
    <row r="1976" spans="9:24" x14ac:dyDescent="0.2">
      <c r="I1976" t="str">
        <f>IFERROR(IF(VLOOKUP(A1976,'Resources Final'!B:F,5,FALSE)=0,"",VLOOKUP(A1976,'Resources Final'!B:F,5,FALSE)),"")</f>
        <v/>
      </c>
      <c r="T1976" s="9" t="s">
        <v>717</v>
      </c>
      <c r="U1976" s="10"/>
      <c r="V1976" s="10"/>
      <c r="W1976" s="10">
        <v>3000</v>
      </c>
      <c r="X1976" s="10">
        <v>3000</v>
      </c>
    </row>
    <row r="1977" spans="9:24" x14ac:dyDescent="0.2">
      <c r="I1977" t="str">
        <f>IFERROR(IF(VLOOKUP(A1977,'Resources Final'!B:F,5,FALSE)=0,"",VLOOKUP(A1977,'Resources Final'!B:F,5,FALSE)),"")</f>
        <v/>
      </c>
      <c r="T1977" s="9" t="s">
        <v>458</v>
      </c>
      <c r="U1977" s="10"/>
      <c r="V1977" s="10"/>
      <c r="W1977" s="10">
        <v>3000</v>
      </c>
      <c r="X1977" s="10">
        <v>3000</v>
      </c>
    </row>
    <row r="1978" spans="9:24" x14ac:dyDescent="0.2">
      <c r="I1978" t="str">
        <f>IFERROR(IF(VLOOKUP(A1978,'Resources Final'!B:F,5,FALSE)=0,"",VLOOKUP(A1978,'Resources Final'!B:F,5,FALSE)),"")</f>
        <v/>
      </c>
      <c r="T1978" s="9" t="s">
        <v>516</v>
      </c>
      <c r="U1978" s="10"/>
      <c r="V1978" s="10"/>
      <c r="W1978" s="10">
        <v>3000</v>
      </c>
      <c r="X1978" s="10">
        <v>3000</v>
      </c>
    </row>
    <row r="1979" spans="9:24" x14ac:dyDescent="0.2">
      <c r="I1979" t="str">
        <f>IFERROR(IF(VLOOKUP(A1979,'Resources Final'!B:F,5,FALSE)=0,"",VLOOKUP(A1979,'Resources Final'!B:F,5,FALSE)),"")</f>
        <v/>
      </c>
      <c r="T1979" s="9" t="s">
        <v>614</v>
      </c>
      <c r="U1979" s="10"/>
      <c r="V1979" s="10"/>
      <c r="W1979" s="10">
        <v>3000</v>
      </c>
      <c r="X1979" s="10">
        <v>3000</v>
      </c>
    </row>
    <row r="1980" spans="9:24" x14ac:dyDescent="0.2">
      <c r="I1980" t="str">
        <f>IFERROR(IF(VLOOKUP(A1980,'Resources Final'!B:F,5,FALSE)=0,"",VLOOKUP(A1980,'Resources Final'!B:F,5,FALSE)),"")</f>
        <v/>
      </c>
      <c r="T1980" s="9" t="s">
        <v>226</v>
      </c>
      <c r="U1980" s="10"/>
      <c r="V1980" s="10"/>
      <c r="W1980" s="10">
        <v>3000</v>
      </c>
      <c r="X1980" s="10">
        <v>3000</v>
      </c>
    </row>
    <row r="1981" spans="9:24" x14ac:dyDescent="0.2">
      <c r="I1981" t="str">
        <f>IFERROR(IF(VLOOKUP(A1981,'Resources Final'!B:F,5,FALSE)=0,"",VLOOKUP(A1981,'Resources Final'!B:F,5,FALSE)),"")</f>
        <v/>
      </c>
      <c r="T1981" s="9" t="s">
        <v>618</v>
      </c>
      <c r="U1981" s="10"/>
      <c r="V1981" s="10"/>
      <c r="W1981" s="10">
        <v>3000</v>
      </c>
      <c r="X1981" s="10">
        <v>3000</v>
      </c>
    </row>
    <row r="1982" spans="9:24" x14ac:dyDescent="0.2">
      <c r="I1982" t="str">
        <f>IFERROR(IF(VLOOKUP(A1982,'Resources Final'!B:F,5,FALSE)=0,"",VLOOKUP(A1982,'Resources Final'!B:F,5,FALSE)),"")</f>
        <v/>
      </c>
      <c r="T1982" s="9" t="s">
        <v>331</v>
      </c>
      <c r="U1982" s="10"/>
      <c r="V1982" s="10"/>
      <c r="W1982" s="10">
        <v>3000</v>
      </c>
      <c r="X1982" s="10">
        <v>3000</v>
      </c>
    </row>
    <row r="1983" spans="9:24" x14ac:dyDescent="0.2">
      <c r="I1983" t="str">
        <f>IFERROR(IF(VLOOKUP(A1983,'Resources Final'!B:F,5,FALSE)=0,"",VLOOKUP(A1983,'Resources Final'!B:F,5,FALSE)),"")</f>
        <v/>
      </c>
      <c r="T1983" s="9" t="s">
        <v>1014</v>
      </c>
      <c r="U1983" s="10"/>
      <c r="V1983" s="10"/>
      <c r="W1983" s="10">
        <v>3000</v>
      </c>
      <c r="X1983" s="10">
        <v>3000</v>
      </c>
    </row>
    <row r="1984" spans="9:24" x14ac:dyDescent="0.2">
      <c r="I1984" t="str">
        <f>IFERROR(IF(VLOOKUP(A1984,'Resources Final'!B:F,5,FALSE)=0,"",VLOOKUP(A1984,'Resources Final'!B:F,5,FALSE)),"")</f>
        <v/>
      </c>
      <c r="T1984" s="9" t="s">
        <v>1013</v>
      </c>
      <c r="U1984" s="10"/>
      <c r="V1984" s="10"/>
      <c r="W1984" s="10">
        <v>3000</v>
      </c>
      <c r="X1984" s="10">
        <v>3000</v>
      </c>
    </row>
    <row r="1985" spans="9:24" x14ac:dyDescent="0.2">
      <c r="I1985" t="str">
        <f>IFERROR(IF(VLOOKUP(A1985,'Resources Final'!B:F,5,FALSE)=0,"",VLOOKUP(A1985,'Resources Final'!B:F,5,FALSE)),"")</f>
        <v/>
      </c>
      <c r="T1985" s="9" t="s">
        <v>1026</v>
      </c>
      <c r="U1985" s="10"/>
      <c r="V1985" s="10"/>
      <c r="W1985" s="10">
        <v>3000</v>
      </c>
      <c r="X1985" s="10">
        <v>3000</v>
      </c>
    </row>
    <row r="1986" spans="9:24" x14ac:dyDescent="0.2">
      <c r="I1986" t="str">
        <f>IFERROR(IF(VLOOKUP(A1986,'Resources Final'!B:F,5,FALSE)=0,"",VLOOKUP(A1986,'Resources Final'!B:F,5,FALSE)),"")</f>
        <v/>
      </c>
      <c r="T1986" s="9" t="s">
        <v>1034</v>
      </c>
      <c r="U1986" s="10"/>
      <c r="V1986" s="10"/>
      <c r="W1986" s="10">
        <v>3000</v>
      </c>
      <c r="X1986" s="10">
        <v>3000</v>
      </c>
    </row>
    <row r="1987" spans="9:24" x14ac:dyDescent="0.2">
      <c r="I1987" t="str">
        <f>IFERROR(IF(VLOOKUP(A1987,'Resources Final'!B:F,5,FALSE)=0,"",VLOOKUP(A1987,'Resources Final'!B:F,5,FALSE)),"")</f>
        <v/>
      </c>
      <c r="T1987" s="9" t="s">
        <v>459</v>
      </c>
      <c r="U1987" s="10"/>
      <c r="V1987" s="10"/>
      <c r="W1987" s="10">
        <v>3000</v>
      </c>
      <c r="X1987" s="10">
        <v>3000</v>
      </c>
    </row>
    <row r="1988" spans="9:24" x14ac:dyDescent="0.2">
      <c r="I1988" t="str">
        <f>IFERROR(IF(VLOOKUP(A1988,'Resources Final'!B:F,5,FALSE)=0,"",VLOOKUP(A1988,'Resources Final'!B:F,5,FALSE)),"")</f>
        <v/>
      </c>
      <c r="T1988" s="9" t="s">
        <v>383</v>
      </c>
      <c r="U1988" s="10"/>
      <c r="V1988" s="10"/>
      <c r="W1988" s="10">
        <v>3000</v>
      </c>
      <c r="X1988" s="10">
        <v>3000</v>
      </c>
    </row>
    <row r="1989" spans="9:24" x14ac:dyDescent="0.2">
      <c r="I1989" t="str">
        <f>IFERROR(IF(VLOOKUP(A1989,'Resources Final'!B:F,5,FALSE)=0,"",VLOOKUP(A1989,'Resources Final'!B:F,5,FALSE)),"")</f>
        <v/>
      </c>
      <c r="T1989" s="9" t="s">
        <v>422</v>
      </c>
      <c r="U1989" s="10"/>
      <c r="V1989" s="10"/>
      <c r="W1989" s="10">
        <v>3000</v>
      </c>
      <c r="X1989" s="10">
        <v>3000</v>
      </c>
    </row>
    <row r="1990" spans="9:24" x14ac:dyDescent="0.2">
      <c r="I1990" t="str">
        <f>IFERROR(IF(VLOOKUP(A1990,'Resources Final'!B:F,5,FALSE)=0,"",VLOOKUP(A1990,'Resources Final'!B:F,5,FALSE)),"")</f>
        <v/>
      </c>
      <c r="T1990" s="9" t="s">
        <v>1042</v>
      </c>
      <c r="U1990" s="10"/>
      <c r="V1990" s="10"/>
      <c r="W1990" s="10">
        <v>3000</v>
      </c>
      <c r="X1990" s="10">
        <v>3000</v>
      </c>
    </row>
    <row r="1991" spans="9:24" x14ac:dyDescent="0.2">
      <c r="I1991" t="str">
        <f>IFERROR(IF(VLOOKUP(A1991,'Resources Final'!B:F,5,FALSE)=0,"",VLOOKUP(A1991,'Resources Final'!B:F,5,FALSE)),"")</f>
        <v/>
      </c>
      <c r="T1991" s="9" t="s">
        <v>626</v>
      </c>
      <c r="U1991" s="10"/>
      <c r="V1991" s="10"/>
      <c r="W1991" s="10">
        <v>3000</v>
      </c>
      <c r="X1991" s="10">
        <v>3000</v>
      </c>
    </row>
    <row r="1992" spans="9:24" x14ac:dyDescent="0.2">
      <c r="I1992" t="str">
        <f>IFERROR(IF(VLOOKUP(A1992,'Resources Final'!B:F,5,FALSE)=0,"",VLOOKUP(A1992,'Resources Final'!B:F,5,FALSE)),"")</f>
        <v/>
      </c>
      <c r="T1992" s="9" t="s">
        <v>1049</v>
      </c>
      <c r="U1992" s="10"/>
      <c r="V1992" s="10"/>
      <c r="W1992" s="10">
        <v>3000</v>
      </c>
      <c r="X1992" s="10">
        <v>3000</v>
      </c>
    </row>
    <row r="1993" spans="9:24" x14ac:dyDescent="0.2">
      <c r="I1993" t="str">
        <f>IFERROR(IF(VLOOKUP(A1993,'Resources Final'!B:F,5,FALSE)=0,"",VLOOKUP(A1993,'Resources Final'!B:F,5,FALSE)),"")</f>
        <v/>
      </c>
      <c r="T1993" s="9" t="s">
        <v>2356</v>
      </c>
      <c r="U1993" s="10"/>
      <c r="V1993" s="10">
        <v>2996</v>
      </c>
      <c r="W1993" s="10"/>
      <c r="X1993" s="10">
        <v>2996</v>
      </c>
    </row>
    <row r="1994" spans="9:24" x14ac:dyDescent="0.2">
      <c r="I1994" t="str">
        <f>IFERROR(IF(VLOOKUP(A1994,'Resources Final'!B:F,5,FALSE)=0,"",VLOOKUP(A1994,'Resources Final'!B:F,5,FALSE)),"")</f>
        <v/>
      </c>
      <c r="T1994" s="9" t="s">
        <v>720</v>
      </c>
      <c r="U1994" s="10"/>
      <c r="V1994" s="10">
        <v>2972</v>
      </c>
      <c r="W1994" s="10"/>
      <c r="X1994" s="10">
        <v>2972</v>
      </c>
    </row>
    <row r="1995" spans="9:24" x14ac:dyDescent="0.2">
      <c r="I1995" t="str">
        <f>IFERROR(IF(VLOOKUP(A1995,'Resources Final'!B:F,5,FALSE)=0,"",VLOOKUP(A1995,'Resources Final'!B:F,5,FALSE)),"")</f>
        <v/>
      </c>
      <c r="T1995" s="9" t="s">
        <v>3934</v>
      </c>
      <c r="U1995" s="10">
        <v>2970</v>
      </c>
      <c r="V1995" s="10"/>
      <c r="W1995" s="10"/>
      <c r="X1995" s="10">
        <v>2970</v>
      </c>
    </row>
    <row r="1996" spans="9:24" x14ac:dyDescent="0.2">
      <c r="I1996" t="str">
        <f>IFERROR(IF(VLOOKUP(A1996,'Resources Final'!B:F,5,FALSE)=0,"",VLOOKUP(A1996,'Resources Final'!B:F,5,FALSE)),"")</f>
        <v/>
      </c>
      <c r="T1996" s="9" t="s">
        <v>1434</v>
      </c>
      <c r="U1996" s="10">
        <v>2952</v>
      </c>
      <c r="V1996" s="10"/>
      <c r="W1996" s="10"/>
      <c r="X1996" s="10">
        <v>2952</v>
      </c>
    </row>
    <row r="1997" spans="9:24" x14ac:dyDescent="0.2">
      <c r="I1997" t="str">
        <f>IFERROR(IF(VLOOKUP(A1997,'Resources Final'!B:F,5,FALSE)=0,"",VLOOKUP(A1997,'Resources Final'!B:F,5,FALSE)),"")</f>
        <v/>
      </c>
      <c r="T1997" s="9" t="s">
        <v>723</v>
      </c>
      <c r="U1997" s="10"/>
      <c r="V1997" s="10">
        <v>2933</v>
      </c>
      <c r="W1997" s="10"/>
      <c r="X1997" s="10">
        <v>2933</v>
      </c>
    </row>
    <row r="1998" spans="9:24" x14ac:dyDescent="0.2">
      <c r="I1998" t="str">
        <f>IFERROR(IF(VLOOKUP(A1998,'Resources Final'!B:F,5,FALSE)=0,"",VLOOKUP(A1998,'Resources Final'!B:F,5,FALSE)),"")</f>
        <v/>
      </c>
      <c r="T1998" s="9" t="s">
        <v>1542</v>
      </c>
      <c r="U1998" s="10">
        <v>2925</v>
      </c>
      <c r="V1998" s="10"/>
      <c r="W1998" s="10"/>
      <c r="X1998" s="10">
        <v>2925</v>
      </c>
    </row>
    <row r="1999" spans="9:24" x14ac:dyDescent="0.2">
      <c r="I1999" t="str">
        <f>IFERROR(IF(VLOOKUP(A1999,'Resources Final'!B:F,5,FALSE)=0,"",VLOOKUP(A1999,'Resources Final'!B:F,5,FALSE)),"")</f>
        <v/>
      </c>
      <c r="T1999" s="9" t="s">
        <v>116</v>
      </c>
      <c r="U1999" s="10"/>
      <c r="V1999" s="10">
        <v>2905</v>
      </c>
      <c r="W1999" s="10"/>
      <c r="X1999" s="10">
        <v>2905</v>
      </c>
    </row>
    <row r="2000" spans="9:24" x14ac:dyDescent="0.2">
      <c r="I2000" t="str">
        <f>IFERROR(IF(VLOOKUP(A2000,'Resources Final'!B:F,5,FALSE)=0,"",VLOOKUP(A2000,'Resources Final'!B:F,5,FALSE)),"")</f>
        <v/>
      </c>
      <c r="T2000" s="9" t="s">
        <v>601</v>
      </c>
      <c r="U2000" s="10">
        <v>2861</v>
      </c>
      <c r="V2000" s="10"/>
      <c r="W2000" s="10"/>
      <c r="X2000" s="10">
        <v>2861</v>
      </c>
    </row>
    <row r="2001" spans="9:24" x14ac:dyDescent="0.2">
      <c r="I2001" t="str">
        <f>IFERROR(IF(VLOOKUP(A2001,'Resources Final'!B:F,5,FALSE)=0,"",VLOOKUP(A2001,'Resources Final'!B:F,5,FALSE)),"")</f>
        <v/>
      </c>
      <c r="T2001" s="9" t="s">
        <v>3526</v>
      </c>
      <c r="U2001" s="10">
        <v>2835</v>
      </c>
      <c r="V2001" s="10"/>
      <c r="W2001" s="10"/>
      <c r="X2001" s="10">
        <v>2835</v>
      </c>
    </row>
    <row r="2002" spans="9:24" x14ac:dyDescent="0.2">
      <c r="I2002" t="str">
        <f>IFERROR(IF(VLOOKUP(A2002,'Resources Final'!B:F,5,FALSE)=0,"",VLOOKUP(A2002,'Resources Final'!B:F,5,FALSE)),"")</f>
        <v/>
      </c>
      <c r="T2002" s="9" t="s">
        <v>3922</v>
      </c>
      <c r="U2002" s="10">
        <v>2835</v>
      </c>
      <c r="V2002" s="10"/>
      <c r="W2002" s="10"/>
      <c r="X2002" s="10">
        <v>2835</v>
      </c>
    </row>
    <row r="2003" spans="9:24" x14ac:dyDescent="0.2">
      <c r="I2003" t="str">
        <f>IFERROR(IF(VLOOKUP(A2003,'Resources Final'!B:F,5,FALSE)=0,"",VLOOKUP(A2003,'Resources Final'!B:F,5,FALSE)),"")</f>
        <v/>
      </c>
      <c r="T2003" s="9" t="s">
        <v>3883</v>
      </c>
      <c r="U2003" s="10">
        <v>2835</v>
      </c>
      <c r="V2003" s="10"/>
      <c r="W2003" s="10"/>
      <c r="X2003" s="10">
        <v>2835</v>
      </c>
    </row>
    <row r="2004" spans="9:24" x14ac:dyDescent="0.2">
      <c r="I2004" t="str">
        <f>IFERROR(IF(VLOOKUP(A2004,'Resources Final'!B:F,5,FALSE)=0,"",VLOOKUP(A2004,'Resources Final'!B:F,5,FALSE)),"")</f>
        <v/>
      </c>
      <c r="T2004" s="9" t="s">
        <v>3656</v>
      </c>
      <c r="U2004" s="10">
        <v>2835</v>
      </c>
      <c r="V2004" s="10"/>
      <c r="W2004" s="10"/>
      <c r="X2004" s="10">
        <v>2835</v>
      </c>
    </row>
    <row r="2005" spans="9:24" x14ac:dyDescent="0.2">
      <c r="I2005" t="str">
        <f>IFERROR(IF(VLOOKUP(A2005,'Resources Final'!B:F,5,FALSE)=0,"",VLOOKUP(A2005,'Resources Final'!B:F,5,FALSE)),"")</f>
        <v/>
      </c>
      <c r="T2005" s="9" t="s">
        <v>3903</v>
      </c>
      <c r="U2005" s="10">
        <v>2835</v>
      </c>
      <c r="V2005" s="10"/>
      <c r="W2005" s="10"/>
      <c r="X2005" s="10">
        <v>2835</v>
      </c>
    </row>
    <row r="2006" spans="9:24" x14ac:dyDescent="0.2">
      <c r="I2006" t="str">
        <f>IFERROR(IF(VLOOKUP(A2006,'Resources Final'!B:F,5,FALSE)=0,"",VLOOKUP(A2006,'Resources Final'!B:F,5,FALSE)),"")</f>
        <v/>
      </c>
      <c r="T2006" s="9" t="s">
        <v>3348</v>
      </c>
      <c r="U2006" s="10">
        <v>2835</v>
      </c>
      <c r="V2006" s="10"/>
      <c r="W2006" s="10"/>
      <c r="X2006" s="10">
        <v>2835</v>
      </c>
    </row>
    <row r="2007" spans="9:24" x14ac:dyDescent="0.2">
      <c r="I2007" t="str">
        <f>IFERROR(IF(VLOOKUP(A2007,'Resources Final'!B:F,5,FALSE)=0,"",VLOOKUP(A2007,'Resources Final'!B:F,5,FALSE)),"")</f>
        <v/>
      </c>
      <c r="T2007" s="9" t="s">
        <v>3318</v>
      </c>
      <c r="U2007" s="10">
        <v>2835</v>
      </c>
      <c r="V2007" s="10"/>
      <c r="W2007" s="10"/>
      <c r="X2007" s="10">
        <v>2835</v>
      </c>
    </row>
    <row r="2008" spans="9:24" x14ac:dyDescent="0.2">
      <c r="I2008" t="str">
        <f>IFERROR(IF(VLOOKUP(A2008,'Resources Final'!B:F,5,FALSE)=0,"",VLOOKUP(A2008,'Resources Final'!B:F,5,FALSE)),"")</f>
        <v/>
      </c>
      <c r="T2008" s="9" t="s">
        <v>3911</v>
      </c>
      <c r="U2008" s="10">
        <v>2835</v>
      </c>
      <c r="V2008" s="10"/>
      <c r="W2008" s="10"/>
      <c r="X2008" s="10">
        <v>2835</v>
      </c>
    </row>
    <row r="2009" spans="9:24" x14ac:dyDescent="0.2">
      <c r="I2009" t="str">
        <f>IFERROR(IF(VLOOKUP(A2009,'Resources Final'!B:F,5,FALSE)=0,"",VLOOKUP(A2009,'Resources Final'!B:F,5,FALSE)),"")</f>
        <v/>
      </c>
      <c r="T2009" s="9" t="s">
        <v>3469</v>
      </c>
      <c r="U2009" s="10">
        <v>2835</v>
      </c>
      <c r="V2009" s="10"/>
      <c r="W2009" s="10"/>
      <c r="X2009" s="10">
        <v>2835</v>
      </c>
    </row>
    <row r="2010" spans="9:24" x14ac:dyDescent="0.2">
      <c r="I2010" t="str">
        <f>IFERROR(IF(VLOOKUP(A2010,'Resources Final'!B:F,5,FALSE)=0,"",VLOOKUP(A2010,'Resources Final'!B:F,5,FALSE)),"")</f>
        <v/>
      </c>
      <c r="T2010" s="9" t="s">
        <v>4147</v>
      </c>
      <c r="U2010" s="10">
        <v>2835</v>
      </c>
      <c r="V2010" s="10"/>
      <c r="W2010" s="10"/>
      <c r="X2010" s="10">
        <v>2835</v>
      </c>
    </row>
    <row r="2011" spans="9:24" x14ac:dyDescent="0.2">
      <c r="I2011" t="str">
        <f>IFERROR(IF(VLOOKUP(A2011,'Resources Final'!B:F,5,FALSE)=0,"",VLOOKUP(A2011,'Resources Final'!B:F,5,FALSE)),"")</f>
        <v/>
      </c>
      <c r="T2011" s="9" t="s">
        <v>3146</v>
      </c>
      <c r="U2011" s="10">
        <v>2835</v>
      </c>
      <c r="V2011" s="10"/>
      <c r="W2011" s="10"/>
      <c r="X2011" s="10">
        <v>2835</v>
      </c>
    </row>
    <row r="2012" spans="9:24" x14ac:dyDescent="0.2">
      <c r="I2012" t="str">
        <f>IFERROR(IF(VLOOKUP(A2012,'Resources Final'!B:F,5,FALSE)=0,"",VLOOKUP(A2012,'Resources Final'!B:F,5,FALSE)),"")</f>
        <v/>
      </c>
      <c r="T2012" s="9" t="s">
        <v>2984</v>
      </c>
      <c r="U2012" s="10">
        <v>2835</v>
      </c>
      <c r="V2012" s="10"/>
      <c r="W2012" s="10"/>
      <c r="X2012" s="10">
        <v>2835</v>
      </c>
    </row>
    <row r="2013" spans="9:24" x14ac:dyDescent="0.2">
      <c r="I2013" t="str">
        <f>IFERROR(IF(VLOOKUP(A2013,'Resources Final'!B:F,5,FALSE)=0,"",VLOOKUP(A2013,'Resources Final'!B:F,5,FALSE)),"")</f>
        <v/>
      </c>
      <c r="T2013" s="9" t="s">
        <v>3314</v>
      </c>
      <c r="U2013" s="10">
        <v>2835</v>
      </c>
      <c r="V2013" s="10"/>
      <c r="W2013" s="10"/>
      <c r="X2013" s="10">
        <v>2835</v>
      </c>
    </row>
    <row r="2014" spans="9:24" x14ac:dyDescent="0.2">
      <c r="I2014" t="str">
        <f>IFERROR(IF(VLOOKUP(A2014,'Resources Final'!B:F,5,FALSE)=0,"",VLOOKUP(A2014,'Resources Final'!B:F,5,FALSE)),"")</f>
        <v/>
      </c>
      <c r="T2014" s="9" t="s">
        <v>2280</v>
      </c>
      <c r="U2014" s="10">
        <v>2835</v>
      </c>
      <c r="V2014" s="10"/>
      <c r="W2014" s="10"/>
      <c r="X2014" s="10">
        <v>2835</v>
      </c>
    </row>
    <row r="2015" spans="9:24" x14ac:dyDescent="0.2">
      <c r="I2015" t="str">
        <f>IFERROR(IF(VLOOKUP(A2015,'Resources Final'!B:F,5,FALSE)=0,"",VLOOKUP(A2015,'Resources Final'!B:F,5,FALSE)),"")</f>
        <v/>
      </c>
      <c r="T2015" s="9" t="s">
        <v>2380</v>
      </c>
      <c r="U2015" s="10">
        <v>2835</v>
      </c>
      <c r="V2015" s="10"/>
      <c r="W2015" s="10"/>
      <c r="X2015" s="10">
        <v>2835</v>
      </c>
    </row>
    <row r="2016" spans="9:24" x14ac:dyDescent="0.2">
      <c r="I2016" t="str">
        <f>IFERROR(IF(VLOOKUP(A2016,'Resources Final'!B:F,5,FALSE)=0,"",VLOOKUP(A2016,'Resources Final'!B:F,5,FALSE)),"")</f>
        <v/>
      </c>
      <c r="T2016" s="9" t="s">
        <v>2496</v>
      </c>
      <c r="U2016" s="10">
        <v>2835</v>
      </c>
      <c r="V2016" s="10"/>
      <c r="W2016" s="10"/>
      <c r="X2016" s="10">
        <v>2835</v>
      </c>
    </row>
    <row r="2017" spans="9:24" x14ac:dyDescent="0.2">
      <c r="I2017" t="str">
        <f>IFERROR(IF(VLOOKUP(A2017,'Resources Final'!B:F,5,FALSE)=0,"",VLOOKUP(A2017,'Resources Final'!B:F,5,FALSE)),"")</f>
        <v/>
      </c>
      <c r="T2017" s="9" t="s">
        <v>2010</v>
      </c>
      <c r="U2017" s="10">
        <v>2835</v>
      </c>
      <c r="V2017" s="10"/>
      <c r="W2017" s="10"/>
      <c r="X2017" s="10">
        <v>2835</v>
      </c>
    </row>
    <row r="2018" spans="9:24" x14ac:dyDescent="0.2">
      <c r="I2018" t="str">
        <f>IFERROR(IF(VLOOKUP(A2018,'Resources Final'!B:F,5,FALSE)=0,"",VLOOKUP(A2018,'Resources Final'!B:F,5,FALSE)),"")</f>
        <v/>
      </c>
      <c r="T2018" s="9" t="s">
        <v>2197</v>
      </c>
      <c r="U2018" s="10">
        <v>2835</v>
      </c>
      <c r="V2018" s="10"/>
      <c r="W2018" s="10"/>
      <c r="X2018" s="10">
        <v>2835</v>
      </c>
    </row>
    <row r="2019" spans="9:24" x14ac:dyDescent="0.2">
      <c r="I2019" t="str">
        <f>IFERROR(IF(VLOOKUP(A2019,'Resources Final'!B:F,5,FALSE)=0,"",VLOOKUP(A2019,'Resources Final'!B:F,5,FALSE)),"")</f>
        <v/>
      </c>
      <c r="T2019" s="9" t="s">
        <v>2479</v>
      </c>
      <c r="U2019" s="10">
        <v>2835</v>
      </c>
      <c r="V2019" s="10"/>
      <c r="W2019" s="10"/>
      <c r="X2019" s="10">
        <v>2835</v>
      </c>
    </row>
    <row r="2020" spans="9:24" x14ac:dyDescent="0.2">
      <c r="I2020" t="str">
        <f>IFERROR(IF(VLOOKUP(A2020,'Resources Final'!B:F,5,FALSE)=0,"",VLOOKUP(A2020,'Resources Final'!B:F,5,FALSE)),"")</f>
        <v/>
      </c>
      <c r="T2020" s="9" t="s">
        <v>2095</v>
      </c>
      <c r="U2020" s="10">
        <v>2835</v>
      </c>
      <c r="V2020" s="10"/>
      <c r="W2020" s="10"/>
      <c r="X2020" s="10">
        <v>2835</v>
      </c>
    </row>
    <row r="2021" spans="9:24" x14ac:dyDescent="0.2">
      <c r="I2021" t="str">
        <f>IFERROR(IF(VLOOKUP(A2021,'Resources Final'!B:F,5,FALSE)=0,"",VLOOKUP(A2021,'Resources Final'!B:F,5,FALSE)),"")</f>
        <v/>
      </c>
      <c r="T2021" s="9" t="s">
        <v>2573</v>
      </c>
      <c r="U2021" s="10">
        <v>2835</v>
      </c>
      <c r="V2021" s="10"/>
      <c r="W2021" s="10"/>
      <c r="X2021" s="10">
        <v>2835</v>
      </c>
    </row>
    <row r="2022" spans="9:24" x14ac:dyDescent="0.2">
      <c r="I2022" t="str">
        <f>IFERROR(IF(VLOOKUP(A2022,'Resources Final'!B:F,5,FALSE)=0,"",VLOOKUP(A2022,'Resources Final'!B:F,5,FALSE)),"")</f>
        <v/>
      </c>
      <c r="T2022" s="9" t="s">
        <v>2761</v>
      </c>
      <c r="U2022" s="10">
        <v>2835</v>
      </c>
      <c r="V2022" s="10"/>
      <c r="W2022" s="10"/>
      <c r="X2022" s="10">
        <v>2835</v>
      </c>
    </row>
    <row r="2023" spans="9:24" x14ac:dyDescent="0.2">
      <c r="I2023" t="str">
        <f>IFERROR(IF(VLOOKUP(A2023,'Resources Final'!B:F,5,FALSE)=0,"",VLOOKUP(A2023,'Resources Final'!B:F,5,FALSE)),"")</f>
        <v/>
      </c>
      <c r="T2023" s="9" t="s">
        <v>2801</v>
      </c>
      <c r="U2023" s="10">
        <v>2835</v>
      </c>
      <c r="V2023" s="10"/>
      <c r="W2023" s="10"/>
      <c r="X2023" s="10">
        <v>2835</v>
      </c>
    </row>
    <row r="2024" spans="9:24" x14ac:dyDescent="0.2">
      <c r="I2024" t="str">
        <f>IFERROR(IF(VLOOKUP(A2024,'Resources Final'!B:F,5,FALSE)=0,"",VLOOKUP(A2024,'Resources Final'!B:F,5,FALSE)),"")</f>
        <v/>
      </c>
      <c r="T2024" s="9" t="s">
        <v>1719</v>
      </c>
      <c r="U2024" s="10">
        <v>2835</v>
      </c>
      <c r="V2024" s="10"/>
      <c r="W2024" s="10"/>
      <c r="X2024" s="10">
        <v>2835</v>
      </c>
    </row>
    <row r="2025" spans="9:24" x14ac:dyDescent="0.2">
      <c r="I2025" t="str">
        <f>IFERROR(IF(VLOOKUP(A2025,'Resources Final'!B:F,5,FALSE)=0,"",VLOOKUP(A2025,'Resources Final'!B:F,5,FALSE)),"")</f>
        <v/>
      </c>
      <c r="T2025" s="9" t="s">
        <v>1834</v>
      </c>
      <c r="U2025" s="10">
        <v>2835</v>
      </c>
      <c r="V2025" s="10"/>
      <c r="W2025" s="10"/>
      <c r="X2025" s="10">
        <v>2835</v>
      </c>
    </row>
    <row r="2026" spans="9:24" x14ac:dyDescent="0.2">
      <c r="I2026" t="str">
        <f>IFERROR(IF(VLOOKUP(A2026,'Resources Final'!B:F,5,FALSE)=0,"",VLOOKUP(A2026,'Resources Final'!B:F,5,FALSE)),"")</f>
        <v/>
      </c>
      <c r="T2026" s="9" t="s">
        <v>1177</v>
      </c>
      <c r="U2026" s="10">
        <v>2835</v>
      </c>
      <c r="V2026" s="10"/>
      <c r="W2026" s="10"/>
      <c r="X2026" s="10">
        <v>2835</v>
      </c>
    </row>
    <row r="2027" spans="9:24" x14ac:dyDescent="0.2">
      <c r="I2027" t="str">
        <f>IFERROR(IF(VLOOKUP(A2027,'Resources Final'!B:F,5,FALSE)=0,"",VLOOKUP(A2027,'Resources Final'!B:F,5,FALSE)),"")</f>
        <v/>
      </c>
      <c r="T2027" s="9" t="s">
        <v>1420</v>
      </c>
      <c r="U2027" s="10">
        <v>2835</v>
      </c>
      <c r="V2027" s="10"/>
      <c r="W2027" s="10"/>
      <c r="X2027" s="10">
        <v>2835</v>
      </c>
    </row>
    <row r="2028" spans="9:24" x14ac:dyDescent="0.2">
      <c r="I2028" t="str">
        <f>IFERROR(IF(VLOOKUP(A2028,'Resources Final'!B:F,5,FALSE)=0,"",VLOOKUP(A2028,'Resources Final'!B:F,5,FALSE)),"")</f>
        <v/>
      </c>
      <c r="T2028" s="9" t="s">
        <v>1195</v>
      </c>
      <c r="U2028" s="10">
        <v>2835</v>
      </c>
      <c r="V2028" s="10"/>
      <c r="W2028" s="10"/>
      <c r="X2028" s="10">
        <v>2835</v>
      </c>
    </row>
    <row r="2029" spans="9:24" x14ac:dyDescent="0.2">
      <c r="I2029" t="str">
        <f>IFERROR(IF(VLOOKUP(A2029,'Resources Final'!B:F,5,FALSE)=0,"",VLOOKUP(A2029,'Resources Final'!B:F,5,FALSE)),"")</f>
        <v/>
      </c>
      <c r="T2029" s="9" t="s">
        <v>1829</v>
      </c>
      <c r="U2029" s="10">
        <v>2835</v>
      </c>
      <c r="V2029" s="10"/>
      <c r="W2029" s="10"/>
      <c r="X2029" s="10">
        <v>2835</v>
      </c>
    </row>
    <row r="2030" spans="9:24" x14ac:dyDescent="0.2">
      <c r="I2030" t="str">
        <f>IFERROR(IF(VLOOKUP(A2030,'Resources Final'!B:F,5,FALSE)=0,"",VLOOKUP(A2030,'Resources Final'!B:F,5,FALSE)),"")</f>
        <v/>
      </c>
      <c r="T2030" s="9" t="s">
        <v>943</v>
      </c>
      <c r="U2030" s="10">
        <v>2835</v>
      </c>
      <c r="V2030" s="10"/>
      <c r="W2030" s="10"/>
      <c r="X2030" s="10">
        <v>2835</v>
      </c>
    </row>
    <row r="2031" spans="9:24" x14ac:dyDescent="0.2">
      <c r="I2031" t="str">
        <f>IFERROR(IF(VLOOKUP(A2031,'Resources Final'!B:F,5,FALSE)=0,"",VLOOKUP(A2031,'Resources Final'!B:F,5,FALSE)),"")</f>
        <v/>
      </c>
      <c r="T2031" s="9" t="s">
        <v>611</v>
      </c>
      <c r="U2031" s="10">
        <v>2835</v>
      </c>
      <c r="V2031" s="10"/>
      <c r="W2031" s="10"/>
      <c r="X2031" s="10">
        <v>2835</v>
      </c>
    </row>
    <row r="2032" spans="9:24" x14ac:dyDescent="0.2">
      <c r="I2032" t="str">
        <f>IFERROR(IF(VLOOKUP(A2032,'Resources Final'!B:F,5,FALSE)=0,"",VLOOKUP(A2032,'Resources Final'!B:F,5,FALSE)),"")</f>
        <v/>
      </c>
      <c r="T2032" s="9" t="s">
        <v>583</v>
      </c>
      <c r="U2032" s="10">
        <v>2835</v>
      </c>
      <c r="V2032" s="10"/>
      <c r="W2032" s="10"/>
      <c r="X2032" s="10">
        <v>2835</v>
      </c>
    </row>
    <row r="2033" spans="9:24" x14ac:dyDescent="0.2">
      <c r="I2033" t="str">
        <f>IFERROR(IF(VLOOKUP(A2033,'Resources Final'!B:F,5,FALSE)=0,"",VLOOKUP(A2033,'Resources Final'!B:F,5,FALSE)),"")</f>
        <v/>
      </c>
      <c r="T2033" s="9" t="s">
        <v>1053</v>
      </c>
      <c r="U2033" s="10">
        <v>2835</v>
      </c>
      <c r="V2033" s="10"/>
      <c r="W2033" s="10"/>
      <c r="X2033" s="10">
        <v>2835</v>
      </c>
    </row>
    <row r="2034" spans="9:24" x14ac:dyDescent="0.2">
      <c r="I2034" t="str">
        <f>IFERROR(IF(VLOOKUP(A2034,'Resources Final'!B:F,5,FALSE)=0,"",VLOOKUP(A2034,'Resources Final'!B:F,5,FALSE)),"")</f>
        <v/>
      </c>
      <c r="T2034" s="9" t="s">
        <v>252</v>
      </c>
      <c r="U2034" s="10">
        <v>2835</v>
      </c>
      <c r="V2034" s="10"/>
      <c r="W2034" s="10"/>
      <c r="X2034" s="10">
        <v>2835</v>
      </c>
    </row>
    <row r="2035" spans="9:24" x14ac:dyDescent="0.2">
      <c r="I2035" t="str">
        <f>IFERROR(IF(VLOOKUP(A2035,'Resources Final'!B:F,5,FALSE)=0,"",VLOOKUP(A2035,'Resources Final'!B:F,5,FALSE)),"")</f>
        <v/>
      </c>
      <c r="T2035" s="9" t="s">
        <v>616</v>
      </c>
      <c r="U2035" s="10">
        <v>2835</v>
      </c>
      <c r="V2035" s="10"/>
      <c r="W2035" s="10"/>
      <c r="X2035" s="10">
        <v>2835</v>
      </c>
    </row>
    <row r="2036" spans="9:24" x14ac:dyDescent="0.2">
      <c r="I2036" t="str">
        <f>IFERROR(IF(VLOOKUP(A2036,'Resources Final'!B:F,5,FALSE)=0,"",VLOOKUP(A2036,'Resources Final'!B:F,5,FALSE)),"")</f>
        <v/>
      </c>
      <c r="T2036" s="9" t="s">
        <v>1027</v>
      </c>
      <c r="U2036" s="10">
        <v>2835</v>
      </c>
      <c r="V2036" s="10"/>
      <c r="W2036" s="10"/>
      <c r="X2036" s="10">
        <v>2835</v>
      </c>
    </row>
    <row r="2037" spans="9:24" x14ac:dyDescent="0.2">
      <c r="I2037" t="str">
        <f>IFERROR(IF(VLOOKUP(A2037,'Resources Final'!B:F,5,FALSE)=0,"",VLOOKUP(A2037,'Resources Final'!B:F,5,FALSE)),"")</f>
        <v/>
      </c>
      <c r="T2037" s="9" t="s">
        <v>927</v>
      </c>
      <c r="U2037" s="10">
        <v>2835</v>
      </c>
      <c r="V2037" s="10"/>
      <c r="W2037" s="10"/>
      <c r="X2037" s="10">
        <v>2835</v>
      </c>
    </row>
    <row r="2038" spans="9:24" x14ac:dyDescent="0.2">
      <c r="I2038" t="str">
        <f>IFERROR(IF(VLOOKUP(A2038,'Resources Final'!B:F,5,FALSE)=0,"",VLOOKUP(A2038,'Resources Final'!B:F,5,FALSE)),"")</f>
        <v/>
      </c>
      <c r="T2038" s="9" t="s">
        <v>2449</v>
      </c>
      <c r="U2038" s="10"/>
      <c r="V2038" s="10">
        <v>2829</v>
      </c>
      <c r="W2038" s="10"/>
      <c r="X2038" s="10">
        <v>2829</v>
      </c>
    </row>
    <row r="2039" spans="9:24" x14ac:dyDescent="0.2">
      <c r="I2039" t="str">
        <f>IFERROR(IF(VLOOKUP(A2039,'Resources Final'!B:F,5,FALSE)=0,"",VLOOKUP(A2039,'Resources Final'!B:F,5,FALSE)),"")</f>
        <v/>
      </c>
      <c r="T2039" s="9" t="s">
        <v>1848</v>
      </c>
      <c r="U2039" s="10"/>
      <c r="V2039" s="10">
        <v>2805</v>
      </c>
      <c r="W2039" s="10"/>
      <c r="X2039" s="10">
        <v>2805</v>
      </c>
    </row>
    <row r="2040" spans="9:24" x14ac:dyDescent="0.2">
      <c r="I2040" t="str">
        <f>IFERROR(IF(VLOOKUP(A2040,'Resources Final'!B:F,5,FALSE)=0,"",VLOOKUP(A2040,'Resources Final'!B:F,5,FALSE)),"")</f>
        <v/>
      </c>
      <c r="T2040" s="9" t="s">
        <v>1360</v>
      </c>
      <c r="U2040" s="10"/>
      <c r="V2040" s="10">
        <v>2799</v>
      </c>
      <c r="W2040" s="10"/>
      <c r="X2040" s="10">
        <v>2799</v>
      </c>
    </row>
    <row r="2041" spans="9:24" x14ac:dyDescent="0.2">
      <c r="I2041" t="str">
        <f>IFERROR(IF(VLOOKUP(A2041,'Resources Final'!B:F,5,FALSE)=0,"",VLOOKUP(A2041,'Resources Final'!B:F,5,FALSE)),"")</f>
        <v/>
      </c>
      <c r="T2041" s="9" t="s">
        <v>3631</v>
      </c>
      <c r="U2041" s="10"/>
      <c r="V2041" s="10">
        <v>2797</v>
      </c>
      <c r="W2041" s="10"/>
      <c r="X2041" s="10">
        <v>2797</v>
      </c>
    </row>
    <row r="2042" spans="9:24" x14ac:dyDescent="0.2">
      <c r="I2042" t="str">
        <f>IFERROR(IF(VLOOKUP(A2042,'Resources Final'!B:F,5,FALSE)=0,"",VLOOKUP(A2042,'Resources Final'!B:F,5,FALSE)),"")</f>
        <v/>
      </c>
      <c r="T2042" s="9" t="s">
        <v>477</v>
      </c>
      <c r="U2042" s="10">
        <v>2745</v>
      </c>
      <c r="V2042" s="10"/>
      <c r="W2042" s="10"/>
      <c r="X2042" s="10">
        <v>2745</v>
      </c>
    </row>
    <row r="2043" spans="9:24" x14ac:dyDescent="0.2">
      <c r="I2043" t="str">
        <f>IFERROR(IF(VLOOKUP(A2043,'Resources Final'!B:F,5,FALSE)=0,"",VLOOKUP(A2043,'Resources Final'!B:F,5,FALSE)),"")</f>
        <v/>
      </c>
      <c r="T2043" s="9" t="s">
        <v>3357</v>
      </c>
      <c r="U2043" s="10">
        <v>2709</v>
      </c>
      <c r="V2043" s="10"/>
      <c r="W2043" s="10"/>
      <c r="X2043" s="10">
        <v>2709</v>
      </c>
    </row>
    <row r="2044" spans="9:24" x14ac:dyDescent="0.2">
      <c r="I2044" t="str">
        <f>IFERROR(IF(VLOOKUP(A2044,'Resources Final'!B:F,5,FALSE)=0,"",VLOOKUP(A2044,'Resources Final'!B:F,5,FALSE)),"")</f>
        <v/>
      </c>
      <c r="T2044" s="9" t="s">
        <v>4501</v>
      </c>
      <c r="U2044" s="10">
        <v>2700</v>
      </c>
      <c r="V2044" s="10"/>
      <c r="W2044" s="10"/>
      <c r="X2044" s="10">
        <v>2700</v>
      </c>
    </row>
    <row r="2045" spans="9:24" x14ac:dyDescent="0.2">
      <c r="I2045" t="str">
        <f>IFERROR(IF(VLOOKUP(A2045,'Resources Final'!B:F,5,FALSE)=0,"",VLOOKUP(A2045,'Resources Final'!B:F,5,FALSE)),"")</f>
        <v/>
      </c>
      <c r="T2045" s="9" t="s">
        <v>2419</v>
      </c>
      <c r="U2045" s="10"/>
      <c r="V2045" s="10">
        <v>2697</v>
      </c>
      <c r="W2045" s="10"/>
      <c r="X2045" s="10">
        <v>2697</v>
      </c>
    </row>
    <row r="2046" spans="9:24" x14ac:dyDescent="0.2">
      <c r="I2046" t="str">
        <f>IFERROR(IF(VLOOKUP(A2046,'Resources Final'!B:F,5,FALSE)=0,"",VLOOKUP(A2046,'Resources Final'!B:F,5,FALSE)),"")</f>
        <v/>
      </c>
      <c r="T2046" s="9" t="s">
        <v>4038</v>
      </c>
      <c r="U2046" s="10"/>
      <c r="V2046" s="10">
        <v>2694</v>
      </c>
      <c r="W2046" s="10"/>
      <c r="X2046" s="10">
        <v>2694</v>
      </c>
    </row>
    <row r="2047" spans="9:24" x14ac:dyDescent="0.2">
      <c r="I2047" t="str">
        <f>IFERROR(IF(VLOOKUP(A2047,'Resources Final'!B:F,5,FALSE)=0,"",VLOOKUP(A2047,'Resources Final'!B:F,5,FALSE)),"")</f>
        <v/>
      </c>
      <c r="T2047" s="9" t="s">
        <v>3079</v>
      </c>
      <c r="U2047" s="10"/>
      <c r="V2047" s="10">
        <v>2648</v>
      </c>
      <c r="W2047" s="10"/>
      <c r="X2047" s="10">
        <v>2648</v>
      </c>
    </row>
    <row r="2048" spans="9:24" x14ac:dyDescent="0.2">
      <c r="I2048" t="str">
        <f>IFERROR(IF(VLOOKUP(A2048,'Resources Final'!B:F,5,FALSE)=0,"",VLOOKUP(A2048,'Resources Final'!B:F,5,FALSE)),"")</f>
        <v/>
      </c>
      <c r="T2048" s="9" t="s">
        <v>2040</v>
      </c>
      <c r="U2048" s="10"/>
      <c r="V2048" s="10">
        <v>2648</v>
      </c>
      <c r="W2048" s="10"/>
      <c r="X2048" s="10">
        <v>2648</v>
      </c>
    </row>
    <row r="2049" spans="9:24" x14ac:dyDescent="0.2">
      <c r="I2049" t="str">
        <f>IFERROR(IF(VLOOKUP(A2049,'Resources Final'!B:F,5,FALSE)=0,"",VLOOKUP(A2049,'Resources Final'!B:F,5,FALSE)),"")</f>
        <v/>
      </c>
      <c r="T2049" s="9" t="s">
        <v>3249</v>
      </c>
      <c r="U2049" s="10">
        <v>2646</v>
      </c>
      <c r="V2049" s="10"/>
      <c r="W2049" s="10"/>
      <c r="X2049" s="10">
        <v>2646</v>
      </c>
    </row>
    <row r="2050" spans="9:24" x14ac:dyDescent="0.2">
      <c r="I2050" t="str">
        <f>IFERROR(IF(VLOOKUP(A2050,'Resources Final'!B:F,5,FALSE)=0,"",VLOOKUP(A2050,'Resources Final'!B:F,5,FALSE)),"")</f>
        <v/>
      </c>
      <c r="T2050" s="9" t="s">
        <v>4103</v>
      </c>
      <c r="U2050" s="10">
        <v>2646</v>
      </c>
      <c r="V2050" s="10"/>
      <c r="W2050" s="10"/>
      <c r="X2050" s="10">
        <v>2646</v>
      </c>
    </row>
    <row r="2051" spans="9:24" x14ac:dyDescent="0.2">
      <c r="I2051" t="str">
        <f>IFERROR(IF(VLOOKUP(A2051,'Resources Final'!B:F,5,FALSE)=0,"",VLOOKUP(A2051,'Resources Final'!B:F,5,FALSE)),"")</f>
        <v/>
      </c>
      <c r="T2051" s="9" t="s">
        <v>2189</v>
      </c>
      <c r="U2051" s="10">
        <v>2646</v>
      </c>
      <c r="V2051" s="10"/>
      <c r="W2051" s="10"/>
      <c r="X2051" s="10">
        <v>2646</v>
      </c>
    </row>
    <row r="2052" spans="9:24" x14ac:dyDescent="0.2">
      <c r="I2052" t="str">
        <f>IFERROR(IF(VLOOKUP(A2052,'Resources Final'!B:F,5,FALSE)=0,"",VLOOKUP(A2052,'Resources Final'!B:F,5,FALSE)),"")</f>
        <v/>
      </c>
      <c r="T2052" s="9" t="s">
        <v>778</v>
      </c>
      <c r="U2052" s="10"/>
      <c r="V2052" s="10">
        <v>2642</v>
      </c>
      <c r="W2052" s="10"/>
      <c r="X2052" s="10">
        <v>2642</v>
      </c>
    </row>
    <row r="2053" spans="9:24" x14ac:dyDescent="0.2">
      <c r="I2053" t="str">
        <f>IFERROR(IF(VLOOKUP(A2053,'Resources Final'!B:F,5,FALSE)=0,"",VLOOKUP(A2053,'Resources Final'!B:F,5,FALSE)),"")</f>
        <v/>
      </c>
      <c r="T2053" s="9" t="s">
        <v>2445</v>
      </c>
      <c r="U2053" s="10"/>
      <c r="V2053" s="10">
        <v>2634</v>
      </c>
      <c r="W2053" s="10"/>
      <c r="X2053" s="10">
        <v>2634</v>
      </c>
    </row>
    <row r="2054" spans="9:24" x14ac:dyDescent="0.2">
      <c r="I2054" t="str">
        <f>IFERROR(IF(VLOOKUP(A2054,'Resources Final'!B:F,5,FALSE)=0,"",VLOOKUP(A2054,'Resources Final'!B:F,5,FALSE)),"")</f>
        <v/>
      </c>
      <c r="T2054" s="9" t="s">
        <v>3269</v>
      </c>
      <c r="U2054" s="10"/>
      <c r="V2054" s="10">
        <v>2632</v>
      </c>
      <c r="W2054" s="10"/>
      <c r="X2054" s="10">
        <v>2632</v>
      </c>
    </row>
    <row r="2055" spans="9:24" x14ac:dyDescent="0.2">
      <c r="I2055" t="str">
        <f>IFERROR(IF(VLOOKUP(A2055,'Resources Final'!B:F,5,FALSE)=0,"",VLOOKUP(A2055,'Resources Final'!B:F,5,FALSE)),"")</f>
        <v/>
      </c>
      <c r="T2055" s="9" t="s">
        <v>887</v>
      </c>
      <c r="U2055" s="10">
        <v>2632</v>
      </c>
      <c r="V2055" s="10"/>
      <c r="W2055" s="10"/>
      <c r="X2055" s="10">
        <v>2632</v>
      </c>
    </row>
    <row r="2056" spans="9:24" x14ac:dyDescent="0.2">
      <c r="I2056" t="str">
        <f>IFERROR(IF(VLOOKUP(A2056,'Resources Final'!B:F,5,FALSE)=0,"",VLOOKUP(A2056,'Resources Final'!B:F,5,FALSE)),"")</f>
        <v/>
      </c>
      <c r="T2056" s="9" t="s">
        <v>124</v>
      </c>
      <c r="U2056" s="10">
        <v>2632</v>
      </c>
      <c r="V2056" s="10"/>
      <c r="W2056" s="10"/>
      <c r="X2056" s="10">
        <v>2632</v>
      </c>
    </row>
    <row r="2057" spans="9:24" x14ac:dyDescent="0.2">
      <c r="I2057" t="str">
        <f>IFERROR(IF(VLOOKUP(A2057,'Resources Final'!B:F,5,FALSE)=0,"",VLOOKUP(A2057,'Resources Final'!B:F,5,FALSE)),"")</f>
        <v/>
      </c>
      <c r="T2057" s="9" t="s">
        <v>2446</v>
      </c>
      <c r="U2057" s="10"/>
      <c r="V2057" s="10">
        <v>2555</v>
      </c>
      <c r="W2057" s="10"/>
      <c r="X2057" s="10">
        <v>2555</v>
      </c>
    </row>
    <row r="2058" spans="9:24" x14ac:dyDescent="0.2">
      <c r="I2058" t="str">
        <f>IFERROR(IF(VLOOKUP(A2058,'Resources Final'!B:F,5,FALSE)=0,"",VLOOKUP(A2058,'Resources Final'!B:F,5,FALSE)),"")</f>
        <v/>
      </c>
      <c r="T2058" s="9" t="s">
        <v>2843</v>
      </c>
      <c r="U2058" s="10"/>
      <c r="V2058" s="10">
        <v>2533</v>
      </c>
      <c r="W2058" s="10"/>
      <c r="X2058" s="10">
        <v>2533</v>
      </c>
    </row>
    <row r="2059" spans="9:24" x14ac:dyDescent="0.2">
      <c r="I2059" t="str">
        <f>IFERROR(IF(VLOOKUP(A2059,'Resources Final'!B:F,5,FALSE)=0,"",VLOOKUP(A2059,'Resources Final'!B:F,5,FALSE)),"")</f>
        <v/>
      </c>
      <c r="T2059" s="9" t="s">
        <v>718</v>
      </c>
      <c r="U2059" s="10"/>
      <c r="V2059" s="10">
        <v>2523</v>
      </c>
      <c r="W2059" s="10"/>
      <c r="X2059" s="10">
        <v>2523</v>
      </c>
    </row>
    <row r="2060" spans="9:24" x14ac:dyDescent="0.2">
      <c r="I2060" t="str">
        <f>IFERROR(IF(VLOOKUP(A2060,'Resources Final'!B:F,5,FALSE)=0,"",VLOOKUP(A2060,'Resources Final'!B:F,5,FALSE)),"")</f>
        <v/>
      </c>
      <c r="T2060" s="9" t="s">
        <v>2957</v>
      </c>
      <c r="U2060" s="10">
        <v>2520</v>
      </c>
      <c r="V2060" s="10"/>
      <c r="W2060" s="10"/>
      <c r="X2060" s="10">
        <v>2520</v>
      </c>
    </row>
    <row r="2061" spans="9:24" x14ac:dyDescent="0.2">
      <c r="I2061" t="str">
        <f>IFERROR(IF(VLOOKUP(A2061,'Resources Final'!B:F,5,FALSE)=0,"",VLOOKUP(A2061,'Resources Final'!B:F,5,FALSE)),"")</f>
        <v/>
      </c>
      <c r="T2061" s="9" t="s">
        <v>3127</v>
      </c>
      <c r="U2061" s="10"/>
      <c r="V2061" s="10"/>
      <c r="W2061" s="10">
        <v>2500</v>
      </c>
      <c r="X2061" s="10">
        <v>2500</v>
      </c>
    </row>
    <row r="2062" spans="9:24" x14ac:dyDescent="0.2">
      <c r="I2062" t="str">
        <f>IFERROR(IF(VLOOKUP(A2062,'Resources Final'!B:F,5,FALSE)=0,"",VLOOKUP(A2062,'Resources Final'!B:F,5,FALSE)),"")</f>
        <v/>
      </c>
      <c r="T2062" s="9" t="s">
        <v>3229</v>
      </c>
      <c r="U2062" s="10"/>
      <c r="V2062" s="10"/>
      <c r="W2062" s="10">
        <v>2500</v>
      </c>
      <c r="X2062" s="10">
        <v>2500</v>
      </c>
    </row>
    <row r="2063" spans="9:24" x14ac:dyDescent="0.2">
      <c r="I2063" t="str">
        <f>IFERROR(IF(VLOOKUP(A2063,'Resources Final'!B:F,5,FALSE)=0,"",VLOOKUP(A2063,'Resources Final'!B:F,5,FALSE)),"")</f>
        <v/>
      </c>
      <c r="T2063" s="9" t="s">
        <v>3277</v>
      </c>
      <c r="U2063" s="10"/>
      <c r="V2063" s="10"/>
      <c r="W2063" s="10">
        <v>2500</v>
      </c>
      <c r="X2063" s="10">
        <v>2500</v>
      </c>
    </row>
    <row r="2064" spans="9:24" x14ac:dyDescent="0.2">
      <c r="I2064" t="str">
        <f>IFERROR(IF(VLOOKUP(A2064,'Resources Final'!B:F,5,FALSE)=0,"",VLOOKUP(A2064,'Resources Final'!B:F,5,FALSE)),"")</f>
        <v/>
      </c>
      <c r="T2064" s="9" t="s">
        <v>2008</v>
      </c>
      <c r="U2064" s="10"/>
      <c r="V2064" s="10"/>
      <c r="W2064" s="10">
        <v>2500</v>
      </c>
      <c r="X2064" s="10">
        <v>2500</v>
      </c>
    </row>
    <row r="2065" spans="9:24" x14ac:dyDescent="0.2">
      <c r="I2065" t="str">
        <f>IFERROR(IF(VLOOKUP(A2065,'Resources Final'!B:F,5,FALSE)=0,"",VLOOKUP(A2065,'Resources Final'!B:F,5,FALSE)),"")</f>
        <v/>
      </c>
      <c r="T2065" s="9" t="s">
        <v>2858</v>
      </c>
      <c r="U2065" s="10"/>
      <c r="V2065" s="10"/>
      <c r="W2065" s="10">
        <v>2500</v>
      </c>
      <c r="X2065" s="10">
        <v>2500</v>
      </c>
    </row>
    <row r="2066" spans="9:24" x14ac:dyDescent="0.2">
      <c r="I2066" t="str">
        <f>IFERROR(IF(VLOOKUP(A2066,'Resources Final'!B:F,5,FALSE)=0,"",VLOOKUP(A2066,'Resources Final'!B:F,5,FALSE)),"")</f>
        <v/>
      </c>
      <c r="T2066" s="9" t="s">
        <v>2100</v>
      </c>
      <c r="U2066" s="10"/>
      <c r="V2066" s="10"/>
      <c r="W2066" s="10">
        <v>2500</v>
      </c>
      <c r="X2066" s="10">
        <v>2500</v>
      </c>
    </row>
    <row r="2067" spans="9:24" x14ac:dyDescent="0.2">
      <c r="I2067" t="str">
        <f>IFERROR(IF(VLOOKUP(A2067,'Resources Final'!B:F,5,FALSE)=0,"",VLOOKUP(A2067,'Resources Final'!B:F,5,FALSE)),"")</f>
        <v/>
      </c>
      <c r="T2067" s="9" t="s">
        <v>2830</v>
      </c>
      <c r="U2067" s="10"/>
      <c r="V2067" s="10"/>
      <c r="W2067" s="10">
        <v>2500</v>
      </c>
      <c r="X2067" s="10">
        <v>2500</v>
      </c>
    </row>
    <row r="2068" spans="9:24" x14ac:dyDescent="0.2">
      <c r="I2068" t="str">
        <f>IFERROR(IF(VLOOKUP(A2068,'Resources Final'!B:F,5,FALSE)=0,"",VLOOKUP(A2068,'Resources Final'!B:F,5,FALSE)),"")</f>
        <v/>
      </c>
      <c r="T2068" s="9" t="s">
        <v>1811</v>
      </c>
      <c r="U2068" s="10"/>
      <c r="V2068" s="10"/>
      <c r="W2068" s="10">
        <v>2500</v>
      </c>
      <c r="X2068" s="10">
        <v>2500</v>
      </c>
    </row>
    <row r="2069" spans="9:24" x14ac:dyDescent="0.2">
      <c r="I2069" t="str">
        <f>IFERROR(IF(VLOOKUP(A2069,'Resources Final'!B:F,5,FALSE)=0,"",VLOOKUP(A2069,'Resources Final'!B:F,5,FALSE)),"")</f>
        <v/>
      </c>
      <c r="T2069" s="9" t="s">
        <v>1415</v>
      </c>
      <c r="U2069" s="10"/>
      <c r="V2069" s="10"/>
      <c r="W2069" s="10">
        <v>2500</v>
      </c>
      <c r="X2069" s="10">
        <v>2500</v>
      </c>
    </row>
    <row r="2070" spans="9:24" x14ac:dyDescent="0.2">
      <c r="I2070" t="str">
        <f>IFERROR(IF(VLOOKUP(A2070,'Resources Final'!B:F,5,FALSE)=0,"",VLOOKUP(A2070,'Resources Final'!B:F,5,FALSE)),"")</f>
        <v/>
      </c>
      <c r="T2070" s="9" t="s">
        <v>1424</v>
      </c>
      <c r="U2070" s="10"/>
      <c r="V2070" s="10"/>
      <c r="W2070" s="10">
        <v>2500</v>
      </c>
      <c r="X2070" s="10">
        <v>2500</v>
      </c>
    </row>
    <row r="2071" spans="9:24" x14ac:dyDescent="0.2">
      <c r="I2071" t="str">
        <f>IFERROR(IF(VLOOKUP(A2071,'Resources Final'!B:F,5,FALSE)=0,"",VLOOKUP(A2071,'Resources Final'!B:F,5,FALSE)),"")</f>
        <v/>
      </c>
      <c r="T2071" s="9" t="s">
        <v>1224</v>
      </c>
      <c r="U2071" s="10"/>
      <c r="V2071" s="10"/>
      <c r="W2071" s="10">
        <v>2500</v>
      </c>
      <c r="X2071" s="10">
        <v>2500</v>
      </c>
    </row>
    <row r="2072" spans="9:24" x14ac:dyDescent="0.2">
      <c r="I2072" t="str">
        <f>IFERROR(IF(VLOOKUP(A2072,'Resources Final'!B:F,5,FALSE)=0,"",VLOOKUP(A2072,'Resources Final'!B:F,5,FALSE)),"")</f>
        <v/>
      </c>
      <c r="T2072" s="9" t="s">
        <v>1574</v>
      </c>
      <c r="U2072" s="10"/>
      <c r="V2072" s="10"/>
      <c r="W2072" s="10">
        <v>2500</v>
      </c>
      <c r="X2072" s="10">
        <v>2500</v>
      </c>
    </row>
    <row r="2073" spans="9:24" x14ac:dyDescent="0.2">
      <c r="I2073" t="str">
        <f>IFERROR(IF(VLOOKUP(A2073,'Resources Final'!B:F,5,FALSE)=0,"",VLOOKUP(A2073,'Resources Final'!B:F,5,FALSE)),"")</f>
        <v/>
      </c>
      <c r="T2073" s="9" t="s">
        <v>693</v>
      </c>
      <c r="U2073" s="10"/>
      <c r="V2073" s="10"/>
      <c r="W2073" s="10">
        <v>2500</v>
      </c>
      <c r="X2073" s="10">
        <v>2500</v>
      </c>
    </row>
    <row r="2074" spans="9:24" x14ac:dyDescent="0.2">
      <c r="I2074" t="str">
        <f>IFERROR(IF(VLOOKUP(A2074,'Resources Final'!B:F,5,FALSE)=0,"",VLOOKUP(A2074,'Resources Final'!B:F,5,FALSE)),"")</f>
        <v/>
      </c>
      <c r="T2074" s="9" t="s">
        <v>690</v>
      </c>
      <c r="U2074" s="10"/>
      <c r="V2074" s="10"/>
      <c r="W2074" s="10">
        <v>2500</v>
      </c>
      <c r="X2074" s="10">
        <v>2500</v>
      </c>
    </row>
    <row r="2075" spans="9:24" x14ac:dyDescent="0.2">
      <c r="I2075" t="str">
        <f>IFERROR(IF(VLOOKUP(A2075,'Resources Final'!B:F,5,FALSE)=0,"",VLOOKUP(A2075,'Resources Final'!B:F,5,FALSE)),"")</f>
        <v/>
      </c>
      <c r="T2075" s="9" t="s">
        <v>339</v>
      </c>
      <c r="U2075" s="10"/>
      <c r="V2075" s="10"/>
      <c r="W2075" s="10">
        <v>2500</v>
      </c>
      <c r="X2075" s="10">
        <v>2500</v>
      </c>
    </row>
    <row r="2076" spans="9:24" x14ac:dyDescent="0.2">
      <c r="I2076" t="str">
        <f>IFERROR(IF(VLOOKUP(A2076,'Resources Final'!B:F,5,FALSE)=0,"",VLOOKUP(A2076,'Resources Final'!B:F,5,FALSE)),"")</f>
        <v/>
      </c>
      <c r="T2076" s="9" t="s">
        <v>4358</v>
      </c>
      <c r="U2076" s="10">
        <v>2463</v>
      </c>
      <c r="V2076" s="10"/>
      <c r="W2076" s="10"/>
      <c r="X2076" s="10">
        <v>2463</v>
      </c>
    </row>
    <row r="2077" spans="9:24" x14ac:dyDescent="0.2">
      <c r="I2077" t="str">
        <f>IFERROR(IF(VLOOKUP(A2077,'Resources Final'!B:F,5,FALSE)=0,"",VLOOKUP(A2077,'Resources Final'!B:F,5,FALSE)),"")</f>
        <v/>
      </c>
      <c r="T2077" s="9" t="s">
        <v>997</v>
      </c>
      <c r="U2077" s="10">
        <v>2438</v>
      </c>
      <c r="V2077" s="10"/>
      <c r="W2077" s="10"/>
      <c r="X2077" s="10">
        <v>2438</v>
      </c>
    </row>
    <row r="2078" spans="9:24" x14ac:dyDescent="0.2">
      <c r="I2078" t="str">
        <f>IFERROR(IF(VLOOKUP(A2078,'Resources Final'!B:F,5,FALSE)=0,"",VLOOKUP(A2078,'Resources Final'!B:F,5,FALSE)),"")</f>
        <v/>
      </c>
      <c r="T2078" s="9" t="s">
        <v>3241</v>
      </c>
      <c r="U2078" s="10">
        <v>2430</v>
      </c>
      <c r="V2078" s="10"/>
      <c r="W2078" s="10"/>
      <c r="X2078" s="10">
        <v>2430</v>
      </c>
    </row>
    <row r="2079" spans="9:24" x14ac:dyDescent="0.2">
      <c r="I2079" t="str">
        <f>IFERROR(IF(VLOOKUP(A2079,'Resources Final'!B:F,5,FALSE)=0,"",VLOOKUP(A2079,'Resources Final'!B:F,5,FALSE)),"")</f>
        <v/>
      </c>
      <c r="T2079" s="9" t="s">
        <v>823</v>
      </c>
      <c r="U2079" s="10">
        <v>2403</v>
      </c>
      <c r="V2079" s="10"/>
      <c r="W2079" s="10"/>
      <c r="X2079" s="10">
        <v>2403</v>
      </c>
    </row>
    <row r="2080" spans="9:24" x14ac:dyDescent="0.2">
      <c r="I2080" t="str">
        <f>IFERROR(IF(VLOOKUP(A2080,'Resources Final'!B:F,5,FALSE)=0,"",VLOOKUP(A2080,'Resources Final'!B:F,5,FALSE)),"")</f>
        <v/>
      </c>
      <c r="T2080" s="9" t="s">
        <v>238</v>
      </c>
      <c r="U2080" s="10">
        <v>2400</v>
      </c>
      <c r="V2080" s="10"/>
      <c r="W2080" s="10"/>
      <c r="X2080" s="10">
        <v>2400</v>
      </c>
    </row>
    <row r="2081" spans="9:24" x14ac:dyDescent="0.2">
      <c r="I2081" t="str">
        <f>IFERROR(IF(VLOOKUP(A2081,'Resources Final'!B:F,5,FALSE)=0,"",VLOOKUP(A2081,'Resources Final'!B:F,5,FALSE)),"")</f>
        <v/>
      </c>
      <c r="T2081" s="9" t="s">
        <v>981</v>
      </c>
      <c r="U2081" s="10"/>
      <c r="V2081" s="10">
        <v>2372</v>
      </c>
      <c r="W2081" s="10"/>
      <c r="X2081" s="10">
        <v>2372</v>
      </c>
    </row>
    <row r="2082" spans="9:24" x14ac:dyDescent="0.2">
      <c r="I2082" t="str">
        <f>IFERROR(IF(VLOOKUP(A2082,'Resources Final'!B:F,5,FALSE)=0,"",VLOOKUP(A2082,'Resources Final'!B:F,5,FALSE)),"")</f>
        <v/>
      </c>
      <c r="T2082" s="9" t="s">
        <v>4306</v>
      </c>
      <c r="U2082" s="10">
        <v>2363</v>
      </c>
      <c r="V2082" s="10"/>
      <c r="W2082" s="10"/>
      <c r="X2082" s="10">
        <v>2363</v>
      </c>
    </row>
    <row r="2083" spans="9:24" x14ac:dyDescent="0.2">
      <c r="I2083" t="str">
        <f>IFERROR(IF(VLOOKUP(A2083,'Resources Final'!B:F,5,FALSE)=0,"",VLOOKUP(A2083,'Resources Final'!B:F,5,FALSE)),"")</f>
        <v/>
      </c>
      <c r="T2083" s="9" t="s">
        <v>1852</v>
      </c>
      <c r="U2083" s="10">
        <v>2317</v>
      </c>
      <c r="V2083" s="10"/>
      <c r="W2083" s="10"/>
      <c r="X2083" s="10">
        <v>2317</v>
      </c>
    </row>
    <row r="2084" spans="9:24" x14ac:dyDescent="0.2">
      <c r="I2084" t="str">
        <f>IFERROR(IF(VLOOKUP(A2084,'Resources Final'!B:F,5,FALSE)=0,"",VLOOKUP(A2084,'Resources Final'!B:F,5,FALSE)),"")</f>
        <v/>
      </c>
      <c r="T2084" s="9" t="s">
        <v>722</v>
      </c>
      <c r="U2084" s="10">
        <v>2302</v>
      </c>
      <c r="V2084" s="10"/>
      <c r="W2084" s="10"/>
      <c r="X2084" s="10">
        <v>2302</v>
      </c>
    </row>
    <row r="2085" spans="9:24" x14ac:dyDescent="0.2">
      <c r="I2085" t="str">
        <f>IFERROR(IF(VLOOKUP(A2085,'Resources Final'!B:F,5,FALSE)=0,"",VLOOKUP(A2085,'Resources Final'!B:F,5,FALSE)),"")</f>
        <v/>
      </c>
      <c r="T2085" s="9" t="s">
        <v>2363</v>
      </c>
      <c r="U2085" s="10">
        <v>2288</v>
      </c>
      <c r="V2085" s="10"/>
      <c r="W2085" s="10"/>
      <c r="X2085" s="10">
        <v>2288</v>
      </c>
    </row>
    <row r="2086" spans="9:24" x14ac:dyDescent="0.2">
      <c r="I2086" t="str">
        <f>IFERROR(IF(VLOOKUP(A2086,'Resources Final'!B:F,5,FALSE)=0,"",VLOOKUP(A2086,'Resources Final'!B:F,5,FALSE)),"")</f>
        <v/>
      </c>
      <c r="T2086" s="9" t="s">
        <v>3429</v>
      </c>
      <c r="U2086" s="10">
        <v>2287</v>
      </c>
      <c r="V2086" s="10"/>
      <c r="W2086" s="10"/>
      <c r="X2086" s="10">
        <v>2287</v>
      </c>
    </row>
    <row r="2087" spans="9:24" x14ac:dyDescent="0.2">
      <c r="I2087" t="str">
        <f>IFERROR(IF(VLOOKUP(A2087,'Resources Final'!B:F,5,FALSE)=0,"",VLOOKUP(A2087,'Resources Final'!B:F,5,FALSE)),"")</f>
        <v/>
      </c>
      <c r="T2087" s="9" t="s">
        <v>2324</v>
      </c>
      <c r="U2087" s="10">
        <v>2287</v>
      </c>
      <c r="V2087" s="10"/>
      <c r="W2087" s="10"/>
      <c r="X2087" s="10">
        <v>2287</v>
      </c>
    </row>
    <row r="2088" spans="9:24" x14ac:dyDescent="0.2">
      <c r="I2088" t="str">
        <f>IFERROR(IF(VLOOKUP(A2088,'Resources Final'!B:F,5,FALSE)=0,"",VLOOKUP(A2088,'Resources Final'!B:F,5,FALSE)),"")</f>
        <v/>
      </c>
      <c r="T2088" s="9" t="s">
        <v>4428</v>
      </c>
      <c r="U2088" s="10">
        <v>2268</v>
      </c>
      <c r="V2088" s="10"/>
      <c r="W2088" s="10"/>
      <c r="X2088" s="10">
        <v>2268</v>
      </c>
    </row>
    <row r="2089" spans="9:24" x14ac:dyDescent="0.2">
      <c r="I2089" t="str">
        <f>IFERROR(IF(VLOOKUP(A2089,'Resources Final'!B:F,5,FALSE)=0,"",VLOOKUP(A2089,'Resources Final'!B:F,5,FALSE)),"")</f>
        <v/>
      </c>
      <c r="T2089" s="9" t="s">
        <v>3965</v>
      </c>
      <c r="U2089" s="10">
        <v>2268</v>
      </c>
      <c r="V2089" s="10"/>
      <c r="W2089" s="10"/>
      <c r="X2089" s="10">
        <v>2268</v>
      </c>
    </row>
    <row r="2090" spans="9:24" x14ac:dyDescent="0.2">
      <c r="I2090" t="str">
        <f>IFERROR(IF(VLOOKUP(A2090,'Resources Final'!B:F,5,FALSE)=0,"",VLOOKUP(A2090,'Resources Final'!B:F,5,FALSE)),"")</f>
        <v/>
      </c>
      <c r="T2090" s="9" t="s">
        <v>1477</v>
      </c>
      <c r="U2090" s="10">
        <v>2268</v>
      </c>
      <c r="V2090" s="10"/>
      <c r="W2090" s="10"/>
      <c r="X2090" s="10">
        <v>2268</v>
      </c>
    </row>
    <row r="2091" spans="9:24" x14ac:dyDescent="0.2">
      <c r="I2091" t="str">
        <f>IFERROR(IF(VLOOKUP(A2091,'Resources Final'!B:F,5,FALSE)=0,"",VLOOKUP(A2091,'Resources Final'!B:F,5,FALSE)),"")</f>
        <v/>
      </c>
      <c r="T2091" s="9" t="s">
        <v>4618</v>
      </c>
      <c r="U2091" s="10">
        <v>2268</v>
      </c>
      <c r="V2091" s="10"/>
      <c r="W2091" s="10"/>
      <c r="X2091" s="10">
        <v>2268</v>
      </c>
    </row>
    <row r="2092" spans="9:24" x14ac:dyDescent="0.2">
      <c r="I2092" t="str">
        <f>IFERROR(IF(VLOOKUP(A2092,'Resources Final'!B:F,5,FALSE)=0,"",VLOOKUP(A2092,'Resources Final'!B:F,5,FALSE)),"")</f>
        <v/>
      </c>
      <c r="T2092" s="9" t="s">
        <v>4513</v>
      </c>
      <c r="U2092" s="10">
        <v>2268</v>
      </c>
      <c r="V2092" s="10"/>
      <c r="W2092" s="10"/>
      <c r="X2092" s="10">
        <v>2268</v>
      </c>
    </row>
    <row r="2093" spans="9:24" x14ac:dyDescent="0.2">
      <c r="I2093" t="str">
        <f>IFERROR(IF(VLOOKUP(A2093,'Resources Final'!B:F,5,FALSE)=0,"",VLOOKUP(A2093,'Resources Final'!B:F,5,FALSE)),"")</f>
        <v/>
      </c>
      <c r="T2093" s="9" t="s">
        <v>4524</v>
      </c>
      <c r="U2093" s="10">
        <v>2250</v>
      </c>
      <c r="V2093" s="10"/>
      <c r="W2093" s="10"/>
      <c r="X2093" s="10">
        <v>2250</v>
      </c>
    </row>
    <row r="2094" spans="9:24" x14ac:dyDescent="0.2">
      <c r="I2094" t="str">
        <f>IFERROR(IF(VLOOKUP(A2094,'Resources Final'!B:F,5,FALSE)=0,"",VLOOKUP(A2094,'Resources Final'!B:F,5,FALSE)),"")</f>
        <v/>
      </c>
      <c r="T2094" s="9" t="s">
        <v>4485</v>
      </c>
      <c r="U2094" s="10">
        <v>2250</v>
      </c>
      <c r="V2094" s="10"/>
      <c r="W2094" s="10"/>
      <c r="X2094" s="10">
        <v>2250</v>
      </c>
    </row>
    <row r="2095" spans="9:24" x14ac:dyDescent="0.2">
      <c r="I2095" t="str">
        <f>IFERROR(IF(VLOOKUP(A2095,'Resources Final'!B:F,5,FALSE)=0,"",VLOOKUP(A2095,'Resources Final'!B:F,5,FALSE)),"")</f>
        <v/>
      </c>
      <c r="T2095" s="9" t="s">
        <v>3087</v>
      </c>
      <c r="U2095" s="10">
        <v>2227</v>
      </c>
      <c r="V2095" s="10"/>
      <c r="W2095" s="10"/>
      <c r="X2095" s="10">
        <v>2227</v>
      </c>
    </row>
    <row r="2096" spans="9:24" x14ac:dyDescent="0.2">
      <c r="I2096" t="str">
        <f>IFERROR(IF(VLOOKUP(A2096,'Resources Final'!B:F,5,FALSE)=0,"",VLOOKUP(A2096,'Resources Final'!B:F,5,FALSE)),"")</f>
        <v/>
      </c>
      <c r="T2096" s="9" t="s">
        <v>1647</v>
      </c>
      <c r="U2096" s="10">
        <v>2213</v>
      </c>
      <c r="V2096" s="10"/>
      <c r="W2096" s="10"/>
      <c r="X2096" s="10">
        <v>2213</v>
      </c>
    </row>
    <row r="2097" spans="9:24" x14ac:dyDescent="0.2">
      <c r="I2097" t="str">
        <f>IFERROR(IF(VLOOKUP(A2097,'Resources Final'!B:F,5,FALSE)=0,"",VLOOKUP(A2097,'Resources Final'!B:F,5,FALSE)),"")</f>
        <v/>
      </c>
      <c r="T2097" s="9" t="s">
        <v>1840</v>
      </c>
      <c r="U2097" s="10">
        <v>2205</v>
      </c>
      <c r="V2097" s="10"/>
      <c r="W2097" s="10"/>
      <c r="X2097" s="10">
        <v>2205</v>
      </c>
    </row>
    <row r="2098" spans="9:24" x14ac:dyDescent="0.2">
      <c r="I2098" t="str">
        <f>IFERROR(IF(VLOOKUP(A2098,'Resources Final'!B:F,5,FALSE)=0,"",VLOOKUP(A2098,'Resources Final'!B:F,5,FALSE)),"")</f>
        <v/>
      </c>
      <c r="T2098" s="9" t="s">
        <v>4105</v>
      </c>
      <c r="U2098" s="10">
        <v>2191</v>
      </c>
      <c r="V2098" s="10"/>
      <c r="W2098" s="10"/>
      <c r="X2098" s="10">
        <v>2191</v>
      </c>
    </row>
    <row r="2099" spans="9:24" x14ac:dyDescent="0.2">
      <c r="I2099" t="str">
        <f>IFERROR(IF(VLOOKUP(A2099,'Resources Final'!B:F,5,FALSE)=0,"",VLOOKUP(A2099,'Resources Final'!B:F,5,FALSE)),"")</f>
        <v/>
      </c>
      <c r="T2099" s="9" t="s">
        <v>1148</v>
      </c>
      <c r="U2099" s="10">
        <v>2191</v>
      </c>
      <c r="V2099" s="10"/>
      <c r="W2099" s="10"/>
      <c r="X2099" s="10">
        <v>2191</v>
      </c>
    </row>
    <row r="2100" spans="9:24" x14ac:dyDescent="0.2">
      <c r="I2100" t="str">
        <f>IFERROR(IF(VLOOKUP(A2100,'Resources Final'!B:F,5,FALSE)=0,"",VLOOKUP(A2100,'Resources Final'!B:F,5,FALSE)),"")</f>
        <v/>
      </c>
      <c r="T2100" s="9" t="s">
        <v>1958</v>
      </c>
      <c r="U2100" s="10">
        <v>2191</v>
      </c>
      <c r="V2100" s="10"/>
      <c r="W2100" s="10"/>
      <c r="X2100" s="10">
        <v>2191</v>
      </c>
    </row>
    <row r="2101" spans="9:24" x14ac:dyDescent="0.2">
      <c r="I2101" t="str">
        <f>IFERROR(IF(VLOOKUP(A2101,'Resources Final'!B:F,5,FALSE)=0,"",VLOOKUP(A2101,'Resources Final'!B:F,5,FALSE)),"")</f>
        <v/>
      </c>
      <c r="T2101" s="9" t="s">
        <v>3632</v>
      </c>
      <c r="U2101" s="10">
        <v>2187</v>
      </c>
      <c r="V2101" s="10"/>
      <c r="W2101" s="10"/>
      <c r="X2101" s="10">
        <v>2187</v>
      </c>
    </row>
    <row r="2102" spans="9:24" x14ac:dyDescent="0.2">
      <c r="I2102" t="str">
        <f>IFERROR(IF(VLOOKUP(A2102,'Resources Final'!B:F,5,FALSE)=0,"",VLOOKUP(A2102,'Resources Final'!B:F,5,FALSE)),"")</f>
        <v/>
      </c>
      <c r="T2102" s="9" t="s">
        <v>4288</v>
      </c>
      <c r="U2102" s="10">
        <v>2144</v>
      </c>
      <c r="V2102" s="10"/>
      <c r="W2102" s="10"/>
      <c r="X2102" s="10">
        <v>2144</v>
      </c>
    </row>
    <row r="2103" spans="9:24" x14ac:dyDescent="0.2">
      <c r="I2103" t="str">
        <f>IFERROR(IF(VLOOKUP(A2103,'Resources Final'!B:F,5,FALSE)=0,"",VLOOKUP(A2103,'Resources Final'!B:F,5,FALSE)),"")</f>
        <v/>
      </c>
      <c r="T2103" s="9" t="s">
        <v>1464</v>
      </c>
      <c r="U2103" s="10">
        <v>2133</v>
      </c>
      <c r="V2103" s="10"/>
      <c r="W2103" s="10"/>
      <c r="X2103" s="10">
        <v>2133</v>
      </c>
    </row>
    <row r="2104" spans="9:24" x14ac:dyDescent="0.2">
      <c r="I2104" t="str">
        <f>IFERROR(IF(VLOOKUP(A2104,'Resources Final'!B:F,5,FALSE)=0,"",VLOOKUP(A2104,'Resources Final'!B:F,5,FALSE)),"")</f>
        <v/>
      </c>
      <c r="T2104" s="9" t="s">
        <v>1832</v>
      </c>
      <c r="U2104" s="10">
        <v>2108</v>
      </c>
      <c r="V2104" s="10"/>
      <c r="W2104" s="10"/>
      <c r="X2104" s="10">
        <v>2108</v>
      </c>
    </row>
    <row r="2105" spans="9:24" x14ac:dyDescent="0.2">
      <c r="I2105" t="str">
        <f>IFERROR(IF(VLOOKUP(A2105,'Resources Final'!B:F,5,FALSE)=0,"",VLOOKUP(A2105,'Resources Final'!B:F,5,FALSE)),"")</f>
        <v/>
      </c>
      <c r="T2105" s="9" t="s">
        <v>2443</v>
      </c>
      <c r="U2105" s="10">
        <v>2057</v>
      </c>
      <c r="V2105" s="10"/>
      <c r="W2105" s="10"/>
      <c r="X2105" s="10">
        <v>2057</v>
      </c>
    </row>
    <row r="2106" spans="9:24" x14ac:dyDescent="0.2">
      <c r="I2106" t="str">
        <f>IFERROR(IF(VLOOKUP(A2106,'Resources Final'!B:F,5,FALSE)=0,"",VLOOKUP(A2106,'Resources Final'!B:F,5,FALSE)),"")</f>
        <v/>
      </c>
      <c r="T2106" s="9" t="s">
        <v>3007</v>
      </c>
      <c r="U2106" s="10">
        <v>2047</v>
      </c>
      <c r="V2106" s="10"/>
      <c r="W2106" s="10"/>
      <c r="X2106" s="10">
        <v>2047</v>
      </c>
    </row>
    <row r="2107" spans="9:24" x14ac:dyDescent="0.2">
      <c r="I2107" t="str">
        <f>IFERROR(IF(VLOOKUP(A2107,'Resources Final'!B:F,5,FALSE)=0,"",VLOOKUP(A2107,'Resources Final'!B:F,5,FALSE)),"")</f>
        <v/>
      </c>
      <c r="T2107" s="9" t="s">
        <v>2025</v>
      </c>
      <c r="U2107" s="10">
        <v>2032</v>
      </c>
      <c r="V2107" s="10"/>
      <c r="W2107" s="10"/>
      <c r="X2107" s="10">
        <v>2032</v>
      </c>
    </row>
    <row r="2108" spans="9:24" x14ac:dyDescent="0.2">
      <c r="I2108" t="str">
        <f>IFERROR(IF(VLOOKUP(A2108,'Resources Final'!B:F,5,FALSE)=0,"",VLOOKUP(A2108,'Resources Final'!B:F,5,FALSE)),"")</f>
        <v/>
      </c>
      <c r="T2108" s="9" t="s">
        <v>3292</v>
      </c>
      <c r="U2108" s="10">
        <v>2025</v>
      </c>
      <c r="V2108" s="10"/>
      <c r="W2108" s="10"/>
      <c r="X2108" s="10">
        <v>2025</v>
      </c>
    </row>
    <row r="2109" spans="9:24" x14ac:dyDescent="0.2">
      <c r="I2109" t="str">
        <f>IFERROR(IF(VLOOKUP(A2109,'Resources Final'!B:F,5,FALSE)=0,"",VLOOKUP(A2109,'Resources Final'!B:F,5,FALSE)),"")</f>
        <v/>
      </c>
      <c r="T2109" s="9" t="s">
        <v>4380</v>
      </c>
      <c r="U2109" s="10">
        <v>2025</v>
      </c>
      <c r="V2109" s="10"/>
      <c r="W2109" s="10"/>
      <c r="X2109" s="10">
        <v>2025</v>
      </c>
    </row>
    <row r="2110" spans="9:24" x14ac:dyDescent="0.2">
      <c r="I2110" t="str">
        <f>IFERROR(IF(VLOOKUP(A2110,'Resources Final'!B:F,5,FALSE)=0,"",VLOOKUP(A2110,'Resources Final'!B:F,5,FALSE)),"")</f>
        <v/>
      </c>
      <c r="T2110" s="9" t="s">
        <v>4429</v>
      </c>
      <c r="U2110" s="10">
        <v>2025</v>
      </c>
      <c r="V2110" s="10"/>
      <c r="W2110" s="10"/>
      <c r="X2110" s="10">
        <v>2025</v>
      </c>
    </row>
    <row r="2111" spans="9:24" x14ac:dyDescent="0.2">
      <c r="I2111" t="str">
        <f>IFERROR(IF(VLOOKUP(A2111,'Resources Final'!B:F,5,FALSE)=0,"",VLOOKUP(A2111,'Resources Final'!B:F,5,FALSE)),"")</f>
        <v/>
      </c>
      <c r="T2111" s="9" t="s">
        <v>2009</v>
      </c>
      <c r="U2111" s="10">
        <v>2025</v>
      </c>
      <c r="V2111" s="10"/>
      <c r="W2111" s="10"/>
      <c r="X2111" s="10">
        <v>2025</v>
      </c>
    </row>
    <row r="2112" spans="9:24" x14ac:dyDescent="0.2">
      <c r="I2112" t="str">
        <f>IFERROR(IF(VLOOKUP(A2112,'Resources Final'!B:F,5,FALSE)=0,"",VLOOKUP(A2112,'Resources Final'!B:F,5,FALSE)),"")</f>
        <v/>
      </c>
      <c r="T2112" s="9" t="s">
        <v>4397</v>
      </c>
      <c r="U2112" s="10">
        <v>2025</v>
      </c>
      <c r="V2112" s="10"/>
      <c r="W2112" s="10"/>
      <c r="X2112" s="10">
        <v>2025</v>
      </c>
    </row>
    <row r="2113" spans="9:24" x14ac:dyDescent="0.2">
      <c r="I2113" t="str">
        <f>IFERROR(IF(VLOOKUP(A2113,'Resources Final'!B:F,5,FALSE)=0,"",VLOOKUP(A2113,'Resources Final'!B:F,5,FALSE)),"")</f>
        <v/>
      </c>
      <c r="T2113" s="9" t="s">
        <v>2205</v>
      </c>
      <c r="U2113" s="10">
        <v>2025</v>
      </c>
      <c r="V2113" s="10"/>
      <c r="W2113" s="10"/>
      <c r="X2113" s="10">
        <v>2025</v>
      </c>
    </row>
    <row r="2114" spans="9:24" x14ac:dyDescent="0.2">
      <c r="I2114" t="str">
        <f>IFERROR(IF(VLOOKUP(A2114,'Resources Final'!B:F,5,FALSE)=0,"",VLOOKUP(A2114,'Resources Final'!B:F,5,FALSE)),"")</f>
        <v/>
      </c>
      <c r="T2114" s="9" t="s">
        <v>4611</v>
      </c>
      <c r="U2114" s="10">
        <v>2025</v>
      </c>
      <c r="V2114" s="10"/>
      <c r="W2114" s="10"/>
      <c r="X2114" s="10">
        <v>2025</v>
      </c>
    </row>
    <row r="2115" spans="9:24" x14ac:dyDescent="0.2">
      <c r="I2115" t="str">
        <f>IFERROR(IF(VLOOKUP(A2115,'Resources Final'!B:F,5,FALSE)=0,"",VLOOKUP(A2115,'Resources Final'!B:F,5,FALSE)),"")</f>
        <v/>
      </c>
      <c r="T2115" s="9" t="s">
        <v>4423</v>
      </c>
      <c r="U2115" s="10">
        <v>2025</v>
      </c>
      <c r="V2115" s="10"/>
      <c r="W2115" s="10"/>
      <c r="X2115" s="10">
        <v>2025</v>
      </c>
    </row>
    <row r="2116" spans="9:24" x14ac:dyDescent="0.2">
      <c r="I2116" t="str">
        <f>IFERROR(IF(VLOOKUP(A2116,'Resources Final'!B:F,5,FALSE)=0,"",VLOOKUP(A2116,'Resources Final'!B:F,5,FALSE)),"")</f>
        <v/>
      </c>
      <c r="T2116" s="9" t="s">
        <v>4350</v>
      </c>
      <c r="U2116" s="10">
        <v>2025</v>
      </c>
      <c r="V2116" s="10"/>
      <c r="W2116" s="10"/>
      <c r="X2116" s="10">
        <v>2025</v>
      </c>
    </row>
    <row r="2117" spans="9:24" x14ac:dyDescent="0.2">
      <c r="I2117" t="str">
        <f>IFERROR(IF(VLOOKUP(A2117,'Resources Final'!B:F,5,FALSE)=0,"",VLOOKUP(A2117,'Resources Final'!B:F,5,FALSE)),"")</f>
        <v/>
      </c>
      <c r="T2117" s="9" t="s">
        <v>4392</v>
      </c>
      <c r="U2117" s="10">
        <v>2025</v>
      </c>
      <c r="V2117" s="10"/>
      <c r="W2117" s="10"/>
      <c r="X2117" s="10">
        <v>2025</v>
      </c>
    </row>
    <row r="2118" spans="9:24" x14ac:dyDescent="0.2">
      <c r="I2118" t="str">
        <f>IFERROR(IF(VLOOKUP(A2118,'Resources Final'!B:F,5,FALSE)=0,"",VLOOKUP(A2118,'Resources Final'!B:F,5,FALSE)),"")</f>
        <v/>
      </c>
      <c r="T2118" s="9" t="s">
        <v>4311</v>
      </c>
      <c r="U2118" s="10">
        <v>2025</v>
      </c>
      <c r="V2118" s="10"/>
      <c r="W2118" s="10"/>
      <c r="X2118" s="10">
        <v>2025</v>
      </c>
    </row>
    <row r="2119" spans="9:24" x14ac:dyDescent="0.2">
      <c r="I2119" t="str">
        <f>IFERROR(IF(VLOOKUP(A2119,'Resources Final'!B:F,5,FALSE)=0,"",VLOOKUP(A2119,'Resources Final'!B:F,5,FALSE)),"")</f>
        <v/>
      </c>
      <c r="T2119" s="9" t="s">
        <v>3088</v>
      </c>
      <c r="U2119" s="10"/>
      <c r="V2119" s="10"/>
      <c r="W2119" s="10">
        <v>2000</v>
      </c>
      <c r="X2119" s="10">
        <v>2000</v>
      </c>
    </row>
    <row r="2120" spans="9:24" x14ac:dyDescent="0.2">
      <c r="I2120" t="str">
        <f>IFERROR(IF(VLOOKUP(A2120,'Resources Final'!B:F,5,FALSE)=0,"",VLOOKUP(A2120,'Resources Final'!B:F,5,FALSE)),"")</f>
        <v/>
      </c>
      <c r="T2120" s="9" t="s">
        <v>3310</v>
      </c>
      <c r="U2120" s="10"/>
      <c r="V2120" s="10"/>
      <c r="W2120" s="10">
        <v>2000</v>
      </c>
      <c r="X2120" s="10">
        <v>2000</v>
      </c>
    </row>
    <row r="2121" spans="9:24" x14ac:dyDescent="0.2">
      <c r="I2121" t="str">
        <f>IFERROR(IF(VLOOKUP(A2121,'Resources Final'!B:F,5,FALSE)=0,"",VLOOKUP(A2121,'Resources Final'!B:F,5,FALSE)),"")</f>
        <v/>
      </c>
      <c r="T2121" s="9" t="s">
        <v>3503</v>
      </c>
      <c r="U2121" s="10"/>
      <c r="V2121" s="10"/>
      <c r="W2121" s="10">
        <v>2000</v>
      </c>
      <c r="X2121" s="10">
        <v>2000</v>
      </c>
    </row>
    <row r="2122" spans="9:24" x14ac:dyDescent="0.2">
      <c r="I2122" t="str">
        <f>IFERROR(IF(VLOOKUP(A2122,'Resources Final'!B:F,5,FALSE)=0,"",VLOOKUP(A2122,'Resources Final'!B:F,5,FALSE)),"")</f>
        <v/>
      </c>
      <c r="T2122" s="9" t="s">
        <v>3065</v>
      </c>
      <c r="U2122" s="10"/>
      <c r="V2122" s="10"/>
      <c r="W2122" s="10">
        <v>2000</v>
      </c>
      <c r="X2122" s="10">
        <v>2000</v>
      </c>
    </row>
    <row r="2123" spans="9:24" x14ac:dyDescent="0.2">
      <c r="I2123" t="str">
        <f>IFERROR(IF(VLOOKUP(A2123,'Resources Final'!B:F,5,FALSE)=0,"",VLOOKUP(A2123,'Resources Final'!B:F,5,FALSE)),"")</f>
        <v/>
      </c>
      <c r="T2123" s="9" t="s">
        <v>3535</v>
      </c>
      <c r="U2123" s="10"/>
      <c r="V2123" s="10"/>
      <c r="W2123" s="10">
        <v>2000</v>
      </c>
      <c r="X2123" s="10">
        <v>2000</v>
      </c>
    </row>
    <row r="2124" spans="9:24" x14ac:dyDescent="0.2">
      <c r="I2124" t="str">
        <f>IFERROR(IF(VLOOKUP(A2124,'Resources Final'!B:F,5,FALSE)=0,"",VLOOKUP(A2124,'Resources Final'!B:F,5,FALSE)),"")</f>
        <v/>
      </c>
      <c r="T2124" s="9" t="s">
        <v>3057</v>
      </c>
      <c r="U2124" s="10"/>
      <c r="V2124" s="10"/>
      <c r="W2124" s="10">
        <v>2000</v>
      </c>
      <c r="X2124" s="10">
        <v>2000</v>
      </c>
    </row>
    <row r="2125" spans="9:24" x14ac:dyDescent="0.2">
      <c r="I2125" t="str">
        <f>IFERROR(IF(VLOOKUP(A2125,'Resources Final'!B:F,5,FALSE)=0,"",VLOOKUP(A2125,'Resources Final'!B:F,5,FALSE)),"")</f>
        <v/>
      </c>
      <c r="T2125" s="9" t="s">
        <v>3386</v>
      </c>
      <c r="U2125" s="10"/>
      <c r="V2125" s="10"/>
      <c r="W2125" s="10">
        <v>2000</v>
      </c>
      <c r="X2125" s="10">
        <v>2000</v>
      </c>
    </row>
    <row r="2126" spans="9:24" x14ac:dyDescent="0.2">
      <c r="I2126" t="str">
        <f>IFERROR(IF(VLOOKUP(A2126,'Resources Final'!B:F,5,FALSE)=0,"",VLOOKUP(A2126,'Resources Final'!B:F,5,FALSE)),"")</f>
        <v/>
      </c>
      <c r="T2126" s="9" t="s">
        <v>3171</v>
      </c>
      <c r="U2126" s="10"/>
      <c r="V2126" s="10"/>
      <c r="W2126" s="10">
        <v>2000</v>
      </c>
      <c r="X2126" s="10">
        <v>2000</v>
      </c>
    </row>
    <row r="2127" spans="9:24" x14ac:dyDescent="0.2">
      <c r="I2127" t="str">
        <f>IFERROR(IF(VLOOKUP(A2127,'Resources Final'!B:F,5,FALSE)=0,"",VLOOKUP(A2127,'Resources Final'!B:F,5,FALSE)),"")</f>
        <v/>
      </c>
      <c r="T2127" s="9" t="s">
        <v>3509</v>
      </c>
      <c r="U2127" s="10"/>
      <c r="V2127" s="10"/>
      <c r="W2127" s="10">
        <v>2000</v>
      </c>
      <c r="X2127" s="10">
        <v>2000</v>
      </c>
    </row>
    <row r="2128" spans="9:24" x14ac:dyDescent="0.2">
      <c r="I2128" t="str">
        <f>IFERROR(IF(VLOOKUP(A2128,'Resources Final'!B:F,5,FALSE)=0,"",VLOOKUP(A2128,'Resources Final'!B:F,5,FALSE)),"")</f>
        <v/>
      </c>
      <c r="T2128" s="9" t="s">
        <v>3165</v>
      </c>
      <c r="U2128" s="10"/>
      <c r="V2128" s="10"/>
      <c r="W2128" s="10">
        <v>2000</v>
      </c>
      <c r="X2128" s="10">
        <v>2000</v>
      </c>
    </row>
    <row r="2129" spans="9:24" x14ac:dyDescent="0.2">
      <c r="I2129" t="str">
        <f>IFERROR(IF(VLOOKUP(A2129,'Resources Final'!B:F,5,FALSE)=0,"",VLOOKUP(A2129,'Resources Final'!B:F,5,FALSE)),"")</f>
        <v/>
      </c>
      <c r="T2129" s="9" t="s">
        <v>3136</v>
      </c>
      <c r="U2129" s="10"/>
      <c r="V2129" s="10"/>
      <c r="W2129" s="10">
        <v>2000</v>
      </c>
      <c r="X2129" s="10">
        <v>2000</v>
      </c>
    </row>
    <row r="2130" spans="9:24" x14ac:dyDescent="0.2">
      <c r="I2130" t="str">
        <f>IFERROR(IF(VLOOKUP(A2130,'Resources Final'!B:F,5,FALSE)=0,"",VLOOKUP(A2130,'Resources Final'!B:F,5,FALSE)),"")</f>
        <v/>
      </c>
      <c r="T2130" s="9" t="s">
        <v>3444</v>
      </c>
      <c r="U2130" s="10"/>
      <c r="V2130" s="10"/>
      <c r="W2130" s="10">
        <v>2000</v>
      </c>
      <c r="X2130" s="10">
        <v>2000</v>
      </c>
    </row>
    <row r="2131" spans="9:24" x14ac:dyDescent="0.2">
      <c r="I2131" t="str">
        <f>IFERROR(IF(VLOOKUP(A2131,'Resources Final'!B:F,5,FALSE)=0,"",VLOOKUP(A2131,'Resources Final'!B:F,5,FALSE)),"")</f>
        <v/>
      </c>
      <c r="T2131" s="9" t="s">
        <v>4136</v>
      </c>
      <c r="U2131" s="10"/>
      <c r="V2131" s="10"/>
      <c r="W2131" s="10">
        <v>2000</v>
      </c>
      <c r="X2131" s="10">
        <v>2000</v>
      </c>
    </row>
    <row r="2132" spans="9:24" x14ac:dyDescent="0.2">
      <c r="I2132" t="str">
        <f>IFERROR(IF(VLOOKUP(A2132,'Resources Final'!B:F,5,FALSE)=0,"",VLOOKUP(A2132,'Resources Final'!B:F,5,FALSE)),"")</f>
        <v/>
      </c>
      <c r="T2132" s="9" t="s">
        <v>3929</v>
      </c>
      <c r="U2132" s="10"/>
      <c r="V2132" s="10"/>
      <c r="W2132" s="10">
        <v>2000</v>
      </c>
      <c r="X2132" s="10">
        <v>2000</v>
      </c>
    </row>
    <row r="2133" spans="9:24" x14ac:dyDescent="0.2">
      <c r="I2133" t="str">
        <f>IFERROR(IF(VLOOKUP(A2133,'Resources Final'!B:F,5,FALSE)=0,"",VLOOKUP(A2133,'Resources Final'!B:F,5,FALSE)),"")</f>
        <v/>
      </c>
      <c r="T2133" s="9" t="s">
        <v>3491</v>
      </c>
      <c r="U2133" s="10"/>
      <c r="V2133" s="10"/>
      <c r="W2133" s="10">
        <v>2000</v>
      </c>
      <c r="X2133" s="10">
        <v>2000</v>
      </c>
    </row>
    <row r="2134" spans="9:24" x14ac:dyDescent="0.2">
      <c r="I2134" t="str">
        <f>IFERROR(IF(VLOOKUP(A2134,'Resources Final'!B:F,5,FALSE)=0,"",VLOOKUP(A2134,'Resources Final'!B:F,5,FALSE)),"")</f>
        <v/>
      </c>
      <c r="T2134" s="9" t="s">
        <v>3445</v>
      </c>
      <c r="U2134" s="10"/>
      <c r="V2134" s="10"/>
      <c r="W2134" s="10">
        <v>2000</v>
      </c>
      <c r="X2134" s="10">
        <v>2000</v>
      </c>
    </row>
    <row r="2135" spans="9:24" x14ac:dyDescent="0.2">
      <c r="I2135" t="str">
        <f>IFERROR(IF(VLOOKUP(A2135,'Resources Final'!B:F,5,FALSE)=0,"",VLOOKUP(A2135,'Resources Final'!B:F,5,FALSE)),"")</f>
        <v/>
      </c>
      <c r="T2135" s="9" t="s">
        <v>3186</v>
      </c>
      <c r="U2135" s="10"/>
      <c r="V2135" s="10"/>
      <c r="W2135" s="10">
        <v>2000</v>
      </c>
      <c r="X2135" s="10">
        <v>2000</v>
      </c>
    </row>
    <row r="2136" spans="9:24" x14ac:dyDescent="0.2">
      <c r="I2136" t="str">
        <f>IFERROR(IF(VLOOKUP(A2136,'Resources Final'!B:F,5,FALSE)=0,"",VLOOKUP(A2136,'Resources Final'!B:F,5,FALSE)),"")</f>
        <v/>
      </c>
      <c r="T2136" s="9" t="s">
        <v>3109</v>
      </c>
      <c r="U2136" s="10"/>
      <c r="V2136" s="10"/>
      <c r="W2136" s="10">
        <v>2000</v>
      </c>
      <c r="X2136" s="10">
        <v>2000</v>
      </c>
    </row>
    <row r="2137" spans="9:24" x14ac:dyDescent="0.2">
      <c r="I2137" t="str">
        <f>IFERROR(IF(VLOOKUP(A2137,'Resources Final'!B:F,5,FALSE)=0,"",VLOOKUP(A2137,'Resources Final'!B:F,5,FALSE)),"")</f>
        <v/>
      </c>
      <c r="T2137" s="9" t="s">
        <v>3505</v>
      </c>
      <c r="U2137" s="10"/>
      <c r="V2137" s="10"/>
      <c r="W2137" s="10">
        <v>2000</v>
      </c>
      <c r="X2137" s="10">
        <v>2000</v>
      </c>
    </row>
    <row r="2138" spans="9:24" x14ac:dyDescent="0.2">
      <c r="I2138" t="str">
        <f>IFERROR(IF(VLOOKUP(A2138,'Resources Final'!B:F,5,FALSE)=0,"",VLOOKUP(A2138,'Resources Final'!B:F,5,FALSE)),"")</f>
        <v/>
      </c>
      <c r="T2138" s="9" t="s">
        <v>2989</v>
      </c>
      <c r="U2138" s="10"/>
      <c r="V2138" s="10"/>
      <c r="W2138" s="10">
        <v>2000</v>
      </c>
      <c r="X2138" s="10">
        <v>2000</v>
      </c>
    </row>
    <row r="2139" spans="9:24" x14ac:dyDescent="0.2">
      <c r="I2139" t="str">
        <f>IFERROR(IF(VLOOKUP(A2139,'Resources Final'!B:F,5,FALSE)=0,"",VLOOKUP(A2139,'Resources Final'!B:F,5,FALSE)),"")</f>
        <v/>
      </c>
      <c r="T2139" s="9" t="s">
        <v>4078</v>
      </c>
      <c r="U2139" s="10"/>
      <c r="V2139" s="10"/>
      <c r="W2139" s="10">
        <v>2000</v>
      </c>
      <c r="X2139" s="10">
        <v>2000</v>
      </c>
    </row>
    <row r="2140" spans="9:24" x14ac:dyDescent="0.2">
      <c r="I2140" t="str">
        <f>IFERROR(IF(VLOOKUP(A2140,'Resources Final'!B:F,5,FALSE)=0,"",VLOOKUP(A2140,'Resources Final'!B:F,5,FALSE)),"")</f>
        <v/>
      </c>
      <c r="T2140" s="9" t="s">
        <v>3356</v>
      </c>
      <c r="U2140" s="10"/>
      <c r="V2140" s="10"/>
      <c r="W2140" s="10">
        <v>2000</v>
      </c>
      <c r="X2140" s="10">
        <v>2000</v>
      </c>
    </row>
    <row r="2141" spans="9:24" x14ac:dyDescent="0.2">
      <c r="I2141" t="str">
        <f>IFERROR(IF(VLOOKUP(A2141,'Resources Final'!B:F,5,FALSE)=0,"",VLOOKUP(A2141,'Resources Final'!B:F,5,FALSE)),"")</f>
        <v/>
      </c>
      <c r="T2141" s="9" t="s">
        <v>2993</v>
      </c>
      <c r="U2141" s="10"/>
      <c r="V2141" s="10"/>
      <c r="W2141" s="10">
        <v>2000</v>
      </c>
      <c r="X2141" s="10">
        <v>2000</v>
      </c>
    </row>
    <row r="2142" spans="9:24" x14ac:dyDescent="0.2">
      <c r="I2142" t="str">
        <f>IFERROR(IF(VLOOKUP(A2142,'Resources Final'!B:F,5,FALSE)=0,"",VLOOKUP(A2142,'Resources Final'!B:F,5,FALSE)),"")</f>
        <v/>
      </c>
      <c r="T2142" s="9" t="s">
        <v>3174</v>
      </c>
      <c r="U2142" s="10"/>
      <c r="V2142" s="10"/>
      <c r="W2142" s="10">
        <v>2000</v>
      </c>
      <c r="X2142" s="10">
        <v>2000</v>
      </c>
    </row>
    <row r="2143" spans="9:24" x14ac:dyDescent="0.2">
      <c r="I2143" t="str">
        <f>IFERROR(IF(VLOOKUP(A2143,'Resources Final'!B:F,5,FALSE)=0,"",VLOOKUP(A2143,'Resources Final'!B:F,5,FALSE)),"")</f>
        <v/>
      </c>
      <c r="T2143" s="9" t="s">
        <v>3163</v>
      </c>
      <c r="U2143" s="10"/>
      <c r="V2143" s="10"/>
      <c r="W2143" s="10">
        <v>2000</v>
      </c>
      <c r="X2143" s="10">
        <v>2000</v>
      </c>
    </row>
    <row r="2144" spans="9:24" x14ac:dyDescent="0.2">
      <c r="I2144" t="str">
        <f>IFERROR(IF(VLOOKUP(A2144,'Resources Final'!B:F,5,FALSE)=0,"",VLOOKUP(A2144,'Resources Final'!B:F,5,FALSE)),"")</f>
        <v/>
      </c>
      <c r="T2144" s="9" t="s">
        <v>3905</v>
      </c>
      <c r="U2144" s="10"/>
      <c r="V2144" s="10"/>
      <c r="W2144" s="10">
        <v>2000</v>
      </c>
      <c r="X2144" s="10">
        <v>2000</v>
      </c>
    </row>
    <row r="2145" spans="9:24" x14ac:dyDescent="0.2">
      <c r="I2145" t="str">
        <f>IFERROR(IF(VLOOKUP(A2145,'Resources Final'!B:F,5,FALSE)=0,"",VLOOKUP(A2145,'Resources Final'!B:F,5,FALSE)),"")</f>
        <v/>
      </c>
      <c r="T2145" s="9" t="s">
        <v>3538</v>
      </c>
      <c r="U2145" s="10"/>
      <c r="V2145" s="10"/>
      <c r="W2145" s="10">
        <v>2000</v>
      </c>
      <c r="X2145" s="10">
        <v>2000</v>
      </c>
    </row>
    <row r="2146" spans="9:24" x14ac:dyDescent="0.2">
      <c r="I2146" t="str">
        <f>IFERROR(IF(VLOOKUP(A2146,'Resources Final'!B:F,5,FALSE)=0,"",VLOOKUP(A2146,'Resources Final'!B:F,5,FALSE)),"")</f>
        <v/>
      </c>
      <c r="T2146" s="9" t="s">
        <v>3111</v>
      </c>
      <c r="U2146" s="10"/>
      <c r="V2146" s="10"/>
      <c r="W2146" s="10">
        <v>2000</v>
      </c>
      <c r="X2146" s="10">
        <v>2000</v>
      </c>
    </row>
    <row r="2147" spans="9:24" x14ac:dyDescent="0.2">
      <c r="I2147" t="str">
        <f>IFERROR(IF(VLOOKUP(A2147,'Resources Final'!B:F,5,FALSE)=0,"",VLOOKUP(A2147,'Resources Final'!B:F,5,FALSE)),"")</f>
        <v/>
      </c>
      <c r="T2147" s="9" t="s">
        <v>4141</v>
      </c>
      <c r="U2147" s="10"/>
      <c r="V2147" s="10"/>
      <c r="W2147" s="10">
        <v>2000</v>
      </c>
      <c r="X2147" s="10">
        <v>2000</v>
      </c>
    </row>
    <row r="2148" spans="9:24" x14ac:dyDescent="0.2">
      <c r="I2148" t="str">
        <f>IFERROR(IF(VLOOKUP(A2148,'Resources Final'!B:F,5,FALSE)=0,"",VLOOKUP(A2148,'Resources Final'!B:F,5,FALSE)),"")</f>
        <v/>
      </c>
      <c r="T2148" s="9" t="s">
        <v>3338</v>
      </c>
      <c r="U2148" s="10"/>
      <c r="V2148" s="10"/>
      <c r="W2148" s="10">
        <v>2000</v>
      </c>
      <c r="X2148" s="10">
        <v>2000</v>
      </c>
    </row>
    <row r="2149" spans="9:24" x14ac:dyDescent="0.2">
      <c r="I2149" t="str">
        <f>IFERROR(IF(VLOOKUP(A2149,'Resources Final'!B:F,5,FALSE)=0,"",VLOOKUP(A2149,'Resources Final'!B:F,5,FALSE)),"")</f>
        <v/>
      </c>
      <c r="T2149" s="9" t="s">
        <v>3040</v>
      </c>
      <c r="U2149" s="10"/>
      <c r="V2149" s="10"/>
      <c r="W2149" s="10">
        <v>2000</v>
      </c>
      <c r="X2149" s="10">
        <v>2000</v>
      </c>
    </row>
    <row r="2150" spans="9:24" x14ac:dyDescent="0.2">
      <c r="I2150" t="str">
        <f>IFERROR(IF(VLOOKUP(A2150,'Resources Final'!B:F,5,FALSE)=0,"",VLOOKUP(A2150,'Resources Final'!B:F,5,FALSE)),"")</f>
        <v/>
      </c>
      <c r="T2150" s="9" t="s">
        <v>3458</v>
      </c>
      <c r="U2150" s="10"/>
      <c r="V2150" s="10"/>
      <c r="W2150" s="10">
        <v>2000</v>
      </c>
      <c r="X2150" s="10">
        <v>2000</v>
      </c>
    </row>
    <row r="2151" spans="9:24" x14ac:dyDescent="0.2">
      <c r="I2151" t="str">
        <f>IFERROR(IF(VLOOKUP(A2151,'Resources Final'!B:F,5,FALSE)=0,"",VLOOKUP(A2151,'Resources Final'!B:F,5,FALSE)),"")</f>
        <v/>
      </c>
      <c r="T2151" s="9" t="s">
        <v>3290</v>
      </c>
      <c r="U2151" s="10"/>
      <c r="V2151" s="10"/>
      <c r="W2151" s="10">
        <v>2000</v>
      </c>
      <c r="X2151" s="10">
        <v>2000</v>
      </c>
    </row>
    <row r="2152" spans="9:24" x14ac:dyDescent="0.2">
      <c r="I2152" t="str">
        <f>IFERROR(IF(VLOOKUP(A2152,'Resources Final'!B:F,5,FALSE)=0,"",VLOOKUP(A2152,'Resources Final'!B:F,5,FALSE)),"")</f>
        <v/>
      </c>
      <c r="T2152" s="9" t="s">
        <v>3958</v>
      </c>
      <c r="U2152" s="10"/>
      <c r="V2152" s="10"/>
      <c r="W2152" s="10">
        <v>2000</v>
      </c>
      <c r="X2152" s="10">
        <v>2000</v>
      </c>
    </row>
    <row r="2153" spans="9:24" x14ac:dyDescent="0.2">
      <c r="I2153" t="str">
        <f>IFERROR(IF(VLOOKUP(A2153,'Resources Final'!B:F,5,FALSE)=0,"",VLOOKUP(A2153,'Resources Final'!B:F,5,FALSE)),"")</f>
        <v/>
      </c>
      <c r="T2153" s="9" t="s">
        <v>3912</v>
      </c>
      <c r="U2153" s="10"/>
      <c r="V2153" s="10"/>
      <c r="W2153" s="10">
        <v>2000</v>
      </c>
      <c r="X2153" s="10">
        <v>2000</v>
      </c>
    </row>
    <row r="2154" spans="9:24" x14ac:dyDescent="0.2">
      <c r="I2154" t="str">
        <f>IFERROR(IF(VLOOKUP(A2154,'Resources Final'!B:F,5,FALSE)=0,"",VLOOKUP(A2154,'Resources Final'!B:F,5,FALSE)),"")</f>
        <v/>
      </c>
      <c r="T2154" s="9" t="s">
        <v>3686</v>
      </c>
      <c r="U2154" s="10"/>
      <c r="V2154" s="10"/>
      <c r="W2154" s="10">
        <v>2000</v>
      </c>
      <c r="X2154" s="10">
        <v>2000</v>
      </c>
    </row>
    <row r="2155" spans="9:24" x14ac:dyDescent="0.2">
      <c r="I2155" t="str">
        <f>IFERROR(IF(VLOOKUP(A2155,'Resources Final'!B:F,5,FALSE)=0,"",VLOOKUP(A2155,'Resources Final'!B:F,5,FALSE)),"")</f>
        <v/>
      </c>
      <c r="T2155" s="9" t="s">
        <v>4050</v>
      </c>
      <c r="U2155" s="10"/>
      <c r="V2155" s="10"/>
      <c r="W2155" s="10">
        <v>2000</v>
      </c>
      <c r="X2155" s="10">
        <v>2000</v>
      </c>
    </row>
    <row r="2156" spans="9:24" x14ac:dyDescent="0.2">
      <c r="I2156" t="str">
        <f>IFERROR(IF(VLOOKUP(A2156,'Resources Final'!B:F,5,FALSE)=0,"",VLOOKUP(A2156,'Resources Final'!B:F,5,FALSE)),"")</f>
        <v/>
      </c>
      <c r="T2156" s="9" t="s">
        <v>3275</v>
      </c>
      <c r="U2156" s="10"/>
      <c r="V2156" s="10"/>
      <c r="W2156" s="10">
        <v>2000</v>
      </c>
      <c r="X2156" s="10">
        <v>2000</v>
      </c>
    </row>
    <row r="2157" spans="9:24" x14ac:dyDescent="0.2">
      <c r="I2157" t="str">
        <f>IFERROR(IF(VLOOKUP(A2157,'Resources Final'!B:F,5,FALSE)=0,"",VLOOKUP(A2157,'Resources Final'!B:F,5,FALSE)),"")</f>
        <v/>
      </c>
      <c r="T2157" s="9" t="s">
        <v>4054</v>
      </c>
      <c r="U2157" s="10"/>
      <c r="V2157" s="10"/>
      <c r="W2157" s="10">
        <v>2000</v>
      </c>
      <c r="X2157" s="10">
        <v>2000</v>
      </c>
    </row>
    <row r="2158" spans="9:24" x14ac:dyDescent="0.2">
      <c r="I2158" t="str">
        <f>IFERROR(IF(VLOOKUP(A2158,'Resources Final'!B:F,5,FALSE)=0,"",VLOOKUP(A2158,'Resources Final'!B:F,5,FALSE)),"")</f>
        <v/>
      </c>
      <c r="T2158" s="9" t="s">
        <v>3106</v>
      </c>
      <c r="U2158" s="10"/>
      <c r="V2158" s="10"/>
      <c r="W2158" s="10">
        <v>2000</v>
      </c>
      <c r="X2158" s="10">
        <v>2000</v>
      </c>
    </row>
    <row r="2159" spans="9:24" x14ac:dyDescent="0.2">
      <c r="I2159" t="str">
        <f>IFERROR(IF(VLOOKUP(A2159,'Resources Final'!B:F,5,FALSE)=0,"",VLOOKUP(A2159,'Resources Final'!B:F,5,FALSE)),"")</f>
        <v/>
      </c>
      <c r="T2159" s="9" t="s">
        <v>3247</v>
      </c>
      <c r="U2159" s="10"/>
      <c r="V2159" s="10"/>
      <c r="W2159" s="10">
        <v>2000</v>
      </c>
      <c r="X2159" s="10">
        <v>2000</v>
      </c>
    </row>
    <row r="2160" spans="9:24" x14ac:dyDescent="0.2">
      <c r="I2160" t="str">
        <f>IFERROR(IF(VLOOKUP(A2160,'Resources Final'!B:F,5,FALSE)=0,"",VLOOKUP(A2160,'Resources Final'!B:F,5,FALSE)),"")</f>
        <v/>
      </c>
      <c r="T2160" s="9" t="s">
        <v>3698</v>
      </c>
      <c r="U2160" s="10"/>
      <c r="V2160" s="10"/>
      <c r="W2160" s="10">
        <v>2000</v>
      </c>
      <c r="X2160" s="10">
        <v>2000</v>
      </c>
    </row>
    <row r="2161" spans="9:24" x14ac:dyDescent="0.2">
      <c r="I2161" t="str">
        <f>IFERROR(IF(VLOOKUP(A2161,'Resources Final'!B:F,5,FALSE)=0,"",VLOOKUP(A2161,'Resources Final'!B:F,5,FALSE)),"")</f>
        <v/>
      </c>
      <c r="T2161" s="9" t="s">
        <v>3126</v>
      </c>
      <c r="U2161" s="10"/>
      <c r="V2161" s="10"/>
      <c r="W2161" s="10">
        <v>2000</v>
      </c>
      <c r="X2161" s="10">
        <v>2000</v>
      </c>
    </row>
    <row r="2162" spans="9:24" x14ac:dyDescent="0.2">
      <c r="I2162" t="str">
        <f>IFERROR(IF(VLOOKUP(A2162,'Resources Final'!B:F,5,FALSE)=0,"",VLOOKUP(A2162,'Resources Final'!B:F,5,FALSE)),"")</f>
        <v/>
      </c>
      <c r="T2162" s="9" t="s">
        <v>3894</v>
      </c>
      <c r="U2162" s="10"/>
      <c r="V2162" s="10"/>
      <c r="W2162" s="10">
        <v>2000</v>
      </c>
      <c r="X2162" s="10">
        <v>2000</v>
      </c>
    </row>
    <row r="2163" spans="9:24" x14ac:dyDescent="0.2">
      <c r="I2163" t="str">
        <f>IFERROR(IF(VLOOKUP(A2163,'Resources Final'!B:F,5,FALSE)=0,"",VLOOKUP(A2163,'Resources Final'!B:F,5,FALSE)),"")</f>
        <v/>
      </c>
      <c r="T2163" s="9" t="s">
        <v>3913</v>
      </c>
      <c r="U2163" s="10"/>
      <c r="V2163" s="10"/>
      <c r="W2163" s="10">
        <v>2000</v>
      </c>
      <c r="X2163" s="10">
        <v>2000</v>
      </c>
    </row>
    <row r="2164" spans="9:24" x14ac:dyDescent="0.2">
      <c r="I2164" t="str">
        <f>IFERROR(IF(VLOOKUP(A2164,'Resources Final'!B:F,5,FALSE)=0,"",VLOOKUP(A2164,'Resources Final'!B:F,5,FALSE)),"")</f>
        <v/>
      </c>
      <c r="T2164" s="9" t="s">
        <v>3160</v>
      </c>
      <c r="U2164" s="10"/>
      <c r="V2164" s="10"/>
      <c r="W2164" s="10">
        <v>2000</v>
      </c>
      <c r="X2164" s="10">
        <v>2000</v>
      </c>
    </row>
    <row r="2165" spans="9:24" x14ac:dyDescent="0.2">
      <c r="I2165" t="str">
        <f>IFERROR(IF(VLOOKUP(A2165,'Resources Final'!B:F,5,FALSE)=0,"",VLOOKUP(A2165,'Resources Final'!B:F,5,FALSE)),"")</f>
        <v/>
      </c>
      <c r="T2165" s="9" t="s">
        <v>3178</v>
      </c>
      <c r="U2165" s="10"/>
      <c r="V2165" s="10"/>
      <c r="W2165" s="10">
        <v>2000</v>
      </c>
      <c r="X2165" s="10">
        <v>2000</v>
      </c>
    </row>
    <row r="2166" spans="9:24" x14ac:dyDescent="0.2">
      <c r="I2166" t="str">
        <f>IFERROR(IF(VLOOKUP(A2166,'Resources Final'!B:F,5,FALSE)=0,"",VLOOKUP(A2166,'Resources Final'!B:F,5,FALSE)),"")</f>
        <v/>
      </c>
      <c r="T2166" s="9" t="s">
        <v>4089</v>
      </c>
      <c r="U2166" s="10"/>
      <c r="V2166" s="10"/>
      <c r="W2166" s="10">
        <v>2000</v>
      </c>
      <c r="X2166" s="10">
        <v>2000</v>
      </c>
    </row>
    <row r="2167" spans="9:24" x14ac:dyDescent="0.2">
      <c r="I2167" t="str">
        <f>IFERROR(IF(VLOOKUP(A2167,'Resources Final'!B:F,5,FALSE)=0,"",VLOOKUP(A2167,'Resources Final'!B:F,5,FALSE)),"")</f>
        <v/>
      </c>
      <c r="T2167" s="9" t="s">
        <v>3982</v>
      </c>
      <c r="U2167" s="10"/>
      <c r="V2167" s="10"/>
      <c r="W2167" s="10">
        <v>2000</v>
      </c>
      <c r="X2167" s="10">
        <v>2000</v>
      </c>
    </row>
    <row r="2168" spans="9:24" x14ac:dyDescent="0.2">
      <c r="I2168" t="str">
        <f>IFERROR(IF(VLOOKUP(A2168,'Resources Final'!B:F,5,FALSE)=0,"",VLOOKUP(A2168,'Resources Final'!B:F,5,FALSE)),"")</f>
        <v/>
      </c>
      <c r="T2168" s="9" t="s">
        <v>3161</v>
      </c>
      <c r="U2168" s="10"/>
      <c r="V2168" s="10"/>
      <c r="W2168" s="10">
        <v>2000</v>
      </c>
      <c r="X2168" s="10">
        <v>2000</v>
      </c>
    </row>
    <row r="2169" spans="9:24" x14ac:dyDescent="0.2">
      <c r="I2169" t="str">
        <f>IFERROR(IF(VLOOKUP(A2169,'Resources Final'!B:F,5,FALSE)=0,"",VLOOKUP(A2169,'Resources Final'!B:F,5,FALSE)),"")</f>
        <v/>
      </c>
      <c r="T2169" s="9" t="s">
        <v>3471</v>
      </c>
      <c r="U2169" s="10"/>
      <c r="V2169" s="10"/>
      <c r="W2169" s="10">
        <v>2000</v>
      </c>
      <c r="X2169" s="10">
        <v>2000</v>
      </c>
    </row>
    <row r="2170" spans="9:24" x14ac:dyDescent="0.2">
      <c r="I2170" t="str">
        <f>IFERROR(IF(VLOOKUP(A2170,'Resources Final'!B:F,5,FALSE)=0,"",VLOOKUP(A2170,'Resources Final'!B:F,5,FALSE)),"")</f>
        <v/>
      </c>
      <c r="T2170" s="9" t="s">
        <v>3168</v>
      </c>
      <c r="U2170" s="10"/>
      <c r="V2170" s="10"/>
      <c r="W2170" s="10">
        <v>2000</v>
      </c>
      <c r="X2170" s="10">
        <v>2000</v>
      </c>
    </row>
    <row r="2171" spans="9:24" x14ac:dyDescent="0.2">
      <c r="I2171" t="str">
        <f>IFERROR(IF(VLOOKUP(A2171,'Resources Final'!B:F,5,FALSE)=0,"",VLOOKUP(A2171,'Resources Final'!B:F,5,FALSE)),"")</f>
        <v/>
      </c>
      <c r="T2171" s="9" t="s">
        <v>3996</v>
      </c>
      <c r="U2171" s="10"/>
      <c r="V2171" s="10"/>
      <c r="W2171" s="10">
        <v>2000</v>
      </c>
      <c r="X2171" s="10">
        <v>2000</v>
      </c>
    </row>
    <row r="2172" spans="9:24" x14ac:dyDescent="0.2">
      <c r="I2172" t="str">
        <f>IFERROR(IF(VLOOKUP(A2172,'Resources Final'!B:F,5,FALSE)=0,"",VLOOKUP(A2172,'Resources Final'!B:F,5,FALSE)),"")</f>
        <v/>
      </c>
      <c r="T2172" s="9" t="s">
        <v>3409</v>
      </c>
      <c r="U2172" s="10"/>
      <c r="V2172" s="10"/>
      <c r="W2172" s="10">
        <v>2000</v>
      </c>
      <c r="X2172" s="10">
        <v>2000</v>
      </c>
    </row>
    <row r="2173" spans="9:24" x14ac:dyDescent="0.2">
      <c r="I2173" t="str">
        <f>IFERROR(IF(VLOOKUP(A2173,'Resources Final'!B:F,5,FALSE)=0,"",VLOOKUP(A2173,'Resources Final'!B:F,5,FALSE)),"")</f>
        <v/>
      </c>
      <c r="T2173" s="9" t="s">
        <v>3382</v>
      </c>
      <c r="U2173" s="10"/>
      <c r="V2173" s="10"/>
      <c r="W2173" s="10">
        <v>2000</v>
      </c>
      <c r="X2173" s="10">
        <v>2000</v>
      </c>
    </row>
    <row r="2174" spans="9:24" x14ac:dyDescent="0.2">
      <c r="I2174" t="str">
        <f>IFERROR(IF(VLOOKUP(A2174,'Resources Final'!B:F,5,FALSE)=0,"",VLOOKUP(A2174,'Resources Final'!B:F,5,FALSE)),"")</f>
        <v/>
      </c>
      <c r="T2174" s="9" t="s">
        <v>3137</v>
      </c>
      <c r="U2174" s="10"/>
      <c r="V2174" s="10"/>
      <c r="W2174" s="10">
        <v>2000</v>
      </c>
      <c r="X2174" s="10">
        <v>2000</v>
      </c>
    </row>
    <row r="2175" spans="9:24" x14ac:dyDescent="0.2">
      <c r="I2175" t="str">
        <f>IFERROR(IF(VLOOKUP(A2175,'Resources Final'!B:F,5,FALSE)=0,"",VLOOKUP(A2175,'Resources Final'!B:F,5,FALSE)),"")</f>
        <v/>
      </c>
      <c r="T2175" s="9" t="s">
        <v>3650</v>
      </c>
      <c r="U2175" s="10"/>
      <c r="V2175" s="10"/>
      <c r="W2175" s="10">
        <v>2000</v>
      </c>
      <c r="X2175" s="10">
        <v>2000</v>
      </c>
    </row>
    <row r="2176" spans="9:24" x14ac:dyDescent="0.2">
      <c r="I2176" t="str">
        <f>IFERROR(IF(VLOOKUP(A2176,'Resources Final'!B:F,5,FALSE)=0,"",VLOOKUP(A2176,'Resources Final'!B:F,5,FALSE)),"")</f>
        <v/>
      </c>
      <c r="T2176" s="9" t="s">
        <v>3411</v>
      </c>
      <c r="U2176" s="10"/>
      <c r="V2176" s="10"/>
      <c r="W2176" s="10">
        <v>2000</v>
      </c>
      <c r="X2176" s="10">
        <v>2000</v>
      </c>
    </row>
    <row r="2177" spans="9:24" x14ac:dyDescent="0.2">
      <c r="I2177" t="str">
        <f>IFERROR(IF(VLOOKUP(A2177,'Resources Final'!B:F,5,FALSE)=0,"",VLOOKUP(A2177,'Resources Final'!B:F,5,FALSE)),"")</f>
        <v/>
      </c>
      <c r="T2177" s="9" t="s">
        <v>3253</v>
      </c>
      <c r="U2177" s="10"/>
      <c r="V2177" s="10"/>
      <c r="W2177" s="10">
        <v>2000</v>
      </c>
      <c r="X2177" s="10">
        <v>2000</v>
      </c>
    </row>
    <row r="2178" spans="9:24" x14ac:dyDescent="0.2">
      <c r="I2178" t="str">
        <f>IFERROR(IF(VLOOKUP(A2178,'Resources Final'!B:F,5,FALSE)=0,"",VLOOKUP(A2178,'Resources Final'!B:F,5,FALSE)),"")</f>
        <v/>
      </c>
      <c r="T2178" s="9" t="s">
        <v>3321</v>
      </c>
      <c r="U2178" s="10"/>
      <c r="V2178" s="10"/>
      <c r="W2178" s="10">
        <v>2000</v>
      </c>
      <c r="X2178" s="10">
        <v>2000</v>
      </c>
    </row>
    <row r="2179" spans="9:24" x14ac:dyDescent="0.2">
      <c r="I2179" t="str">
        <f>IFERROR(IF(VLOOKUP(A2179,'Resources Final'!B:F,5,FALSE)=0,"",VLOOKUP(A2179,'Resources Final'!B:F,5,FALSE)),"")</f>
        <v/>
      </c>
      <c r="T2179" s="9" t="s">
        <v>3639</v>
      </c>
      <c r="U2179" s="10"/>
      <c r="V2179" s="10"/>
      <c r="W2179" s="10">
        <v>2000</v>
      </c>
      <c r="X2179" s="10">
        <v>2000</v>
      </c>
    </row>
    <row r="2180" spans="9:24" x14ac:dyDescent="0.2">
      <c r="I2180" t="str">
        <f>IFERROR(IF(VLOOKUP(A2180,'Resources Final'!B:F,5,FALSE)=0,"",VLOOKUP(A2180,'Resources Final'!B:F,5,FALSE)),"")</f>
        <v/>
      </c>
      <c r="T2180" s="9" t="s">
        <v>4139</v>
      </c>
      <c r="U2180" s="10"/>
      <c r="V2180" s="10"/>
      <c r="W2180" s="10">
        <v>2000</v>
      </c>
      <c r="X2180" s="10">
        <v>2000</v>
      </c>
    </row>
    <row r="2181" spans="9:24" x14ac:dyDescent="0.2">
      <c r="I2181" t="str">
        <f>IFERROR(IF(VLOOKUP(A2181,'Resources Final'!B:F,5,FALSE)=0,"",VLOOKUP(A2181,'Resources Final'!B:F,5,FALSE)),"")</f>
        <v/>
      </c>
      <c r="T2181" s="9" t="s">
        <v>3703</v>
      </c>
      <c r="U2181" s="10"/>
      <c r="V2181" s="10"/>
      <c r="W2181" s="10">
        <v>2000</v>
      </c>
      <c r="X2181" s="10">
        <v>2000</v>
      </c>
    </row>
    <row r="2182" spans="9:24" x14ac:dyDescent="0.2">
      <c r="I2182" t="str">
        <f>IFERROR(IF(VLOOKUP(A2182,'Resources Final'!B:F,5,FALSE)=0,"",VLOOKUP(A2182,'Resources Final'!B:F,5,FALSE)),"")</f>
        <v/>
      </c>
      <c r="T2182" s="9" t="s">
        <v>3260</v>
      </c>
      <c r="U2182" s="10"/>
      <c r="V2182" s="10"/>
      <c r="W2182" s="10">
        <v>2000</v>
      </c>
      <c r="X2182" s="10">
        <v>2000</v>
      </c>
    </row>
    <row r="2183" spans="9:24" x14ac:dyDescent="0.2">
      <c r="I2183" t="str">
        <f>IFERROR(IF(VLOOKUP(A2183,'Resources Final'!B:F,5,FALSE)=0,"",VLOOKUP(A2183,'Resources Final'!B:F,5,FALSE)),"")</f>
        <v/>
      </c>
      <c r="T2183" s="9" t="s">
        <v>3181</v>
      </c>
      <c r="U2183" s="10"/>
      <c r="V2183" s="10"/>
      <c r="W2183" s="10">
        <v>2000</v>
      </c>
      <c r="X2183" s="10">
        <v>2000</v>
      </c>
    </row>
    <row r="2184" spans="9:24" x14ac:dyDescent="0.2">
      <c r="I2184" t="str">
        <f>IFERROR(IF(VLOOKUP(A2184,'Resources Final'!B:F,5,FALSE)=0,"",VLOOKUP(A2184,'Resources Final'!B:F,5,FALSE)),"")</f>
        <v/>
      </c>
      <c r="T2184" s="9" t="s">
        <v>3287</v>
      </c>
      <c r="U2184" s="10"/>
      <c r="V2184" s="10"/>
      <c r="W2184" s="10">
        <v>2000</v>
      </c>
      <c r="X2184" s="10">
        <v>2000</v>
      </c>
    </row>
    <row r="2185" spans="9:24" x14ac:dyDescent="0.2">
      <c r="I2185" t="str">
        <f>IFERROR(IF(VLOOKUP(A2185,'Resources Final'!B:F,5,FALSE)=0,"",VLOOKUP(A2185,'Resources Final'!B:F,5,FALSE)),"")</f>
        <v/>
      </c>
      <c r="T2185" s="9" t="s">
        <v>3179</v>
      </c>
      <c r="U2185" s="10"/>
      <c r="V2185" s="10"/>
      <c r="W2185" s="10">
        <v>2000</v>
      </c>
      <c r="X2185" s="10">
        <v>2000</v>
      </c>
    </row>
    <row r="2186" spans="9:24" x14ac:dyDescent="0.2">
      <c r="I2186" t="str">
        <f>IFERROR(IF(VLOOKUP(A2186,'Resources Final'!B:F,5,FALSE)=0,"",VLOOKUP(A2186,'Resources Final'!B:F,5,FALSE)),"")</f>
        <v/>
      </c>
      <c r="T2186" s="9" t="s">
        <v>3228</v>
      </c>
      <c r="U2186" s="10"/>
      <c r="V2186" s="10"/>
      <c r="W2186" s="10">
        <v>2000</v>
      </c>
      <c r="X2186" s="10">
        <v>2000</v>
      </c>
    </row>
    <row r="2187" spans="9:24" x14ac:dyDescent="0.2">
      <c r="I2187" t="str">
        <f>IFERROR(IF(VLOOKUP(A2187,'Resources Final'!B:F,5,FALSE)=0,"",VLOOKUP(A2187,'Resources Final'!B:F,5,FALSE)),"")</f>
        <v/>
      </c>
      <c r="T2187" s="9" t="s">
        <v>3180</v>
      </c>
      <c r="U2187" s="10"/>
      <c r="V2187" s="10"/>
      <c r="W2187" s="10">
        <v>2000</v>
      </c>
      <c r="X2187" s="10">
        <v>2000</v>
      </c>
    </row>
    <row r="2188" spans="9:24" x14ac:dyDescent="0.2">
      <c r="I2188" t="str">
        <f>IFERROR(IF(VLOOKUP(A2188,'Resources Final'!B:F,5,FALSE)=0,"",VLOOKUP(A2188,'Resources Final'!B:F,5,FALSE)),"")</f>
        <v/>
      </c>
      <c r="T2188" s="9" t="s">
        <v>4155</v>
      </c>
      <c r="U2188" s="10"/>
      <c r="V2188" s="10"/>
      <c r="W2188" s="10">
        <v>2000</v>
      </c>
      <c r="X2188" s="10">
        <v>2000</v>
      </c>
    </row>
    <row r="2189" spans="9:24" x14ac:dyDescent="0.2">
      <c r="I2189" t="str">
        <f>IFERROR(IF(VLOOKUP(A2189,'Resources Final'!B:F,5,FALSE)=0,"",VLOOKUP(A2189,'Resources Final'!B:F,5,FALSE)),"")</f>
        <v/>
      </c>
      <c r="T2189" s="9" t="s">
        <v>3283</v>
      </c>
      <c r="U2189" s="10"/>
      <c r="V2189" s="10"/>
      <c r="W2189" s="10">
        <v>2000</v>
      </c>
      <c r="X2189" s="10">
        <v>2000</v>
      </c>
    </row>
    <row r="2190" spans="9:24" x14ac:dyDescent="0.2">
      <c r="I2190" t="str">
        <f>IFERROR(IF(VLOOKUP(A2190,'Resources Final'!B:F,5,FALSE)=0,"",VLOOKUP(A2190,'Resources Final'!B:F,5,FALSE)),"")</f>
        <v/>
      </c>
      <c r="T2190" s="9" t="s">
        <v>3114</v>
      </c>
      <c r="U2190" s="10"/>
      <c r="V2190" s="10"/>
      <c r="W2190" s="10">
        <v>2000</v>
      </c>
      <c r="X2190" s="10">
        <v>2000</v>
      </c>
    </row>
    <row r="2191" spans="9:24" x14ac:dyDescent="0.2">
      <c r="I2191" t="str">
        <f>IFERROR(IF(VLOOKUP(A2191,'Resources Final'!B:F,5,FALSE)=0,"",VLOOKUP(A2191,'Resources Final'!B:F,5,FALSE)),"")</f>
        <v/>
      </c>
      <c r="T2191" s="9" t="s">
        <v>2259</v>
      </c>
      <c r="U2191" s="10"/>
      <c r="V2191" s="10"/>
      <c r="W2191" s="10">
        <v>2000</v>
      </c>
      <c r="X2191" s="10">
        <v>2000</v>
      </c>
    </row>
    <row r="2192" spans="9:24" x14ac:dyDescent="0.2">
      <c r="I2192" t="str">
        <f>IFERROR(IF(VLOOKUP(A2192,'Resources Final'!B:F,5,FALSE)=0,"",VLOOKUP(A2192,'Resources Final'!B:F,5,FALSE)),"")</f>
        <v/>
      </c>
      <c r="T2192" s="9" t="s">
        <v>2056</v>
      </c>
      <c r="U2192" s="10"/>
      <c r="V2192" s="10"/>
      <c r="W2192" s="10">
        <v>2000</v>
      </c>
      <c r="X2192" s="10">
        <v>2000</v>
      </c>
    </row>
    <row r="2193" spans="9:24" x14ac:dyDescent="0.2">
      <c r="I2193" t="str">
        <f>IFERROR(IF(VLOOKUP(A2193,'Resources Final'!B:F,5,FALSE)=0,"",VLOOKUP(A2193,'Resources Final'!B:F,5,FALSE)),"")</f>
        <v/>
      </c>
      <c r="T2193" s="9" t="s">
        <v>2064</v>
      </c>
      <c r="U2193" s="10"/>
      <c r="V2193" s="10"/>
      <c r="W2193" s="10">
        <v>2000</v>
      </c>
      <c r="X2193" s="10">
        <v>2000</v>
      </c>
    </row>
    <row r="2194" spans="9:24" x14ac:dyDescent="0.2">
      <c r="I2194" t="str">
        <f>IFERROR(IF(VLOOKUP(A2194,'Resources Final'!B:F,5,FALSE)=0,"",VLOOKUP(A2194,'Resources Final'!B:F,5,FALSE)),"")</f>
        <v/>
      </c>
      <c r="T2194" s="9" t="s">
        <v>2016</v>
      </c>
      <c r="U2194" s="10"/>
      <c r="V2194" s="10"/>
      <c r="W2194" s="10">
        <v>2000</v>
      </c>
      <c r="X2194" s="10">
        <v>2000</v>
      </c>
    </row>
    <row r="2195" spans="9:24" x14ac:dyDescent="0.2">
      <c r="I2195" t="str">
        <f>IFERROR(IF(VLOOKUP(A2195,'Resources Final'!B:F,5,FALSE)=0,"",VLOOKUP(A2195,'Resources Final'!B:F,5,FALSE)),"")</f>
        <v/>
      </c>
      <c r="T2195" s="9" t="s">
        <v>2245</v>
      </c>
      <c r="U2195" s="10"/>
      <c r="V2195" s="10"/>
      <c r="W2195" s="10">
        <v>2000</v>
      </c>
      <c r="X2195" s="10">
        <v>2000</v>
      </c>
    </row>
    <row r="2196" spans="9:24" x14ac:dyDescent="0.2">
      <c r="I2196" t="str">
        <f>IFERROR(IF(VLOOKUP(A2196,'Resources Final'!B:F,5,FALSE)=0,"",VLOOKUP(A2196,'Resources Final'!B:F,5,FALSE)),"")</f>
        <v/>
      </c>
      <c r="T2196" s="9" t="s">
        <v>2238</v>
      </c>
      <c r="U2196" s="10"/>
      <c r="V2196" s="10"/>
      <c r="W2196" s="10">
        <v>2000</v>
      </c>
      <c r="X2196" s="10">
        <v>2000</v>
      </c>
    </row>
    <row r="2197" spans="9:24" x14ac:dyDescent="0.2">
      <c r="I2197" t="str">
        <f>IFERROR(IF(VLOOKUP(A2197,'Resources Final'!B:F,5,FALSE)=0,"",VLOOKUP(A2197,'Resources Final'!B:F,5,FALSE)),"")</f>
        <v/>
      </c>
      <c r="T2197" s="9" t="s">
        <v>2287</v>
      </c>
      <c r="U2197" s="10"/>
      <c r="V2197" s="10"/>
      <c r="W2197" s="10">
        <v>2000</v>
      </c>
      <c r="X2197" s="10">
        <v>2000</v>
      </c>
    </row>
    <row r="2198" spans="9:24" x14ac:dyDescent="0.2">
      <c r="I2198" t="str">
        <f>IFERROR(IF(VLOOKUP(A2198,'Resources Final'!B:F,5,FALSE)=0,"",VLOOKUP(A2198,'Resources Final'!B:F,5,FALSE)),"")</f>
        <v/>
      </c>
      <c r="T2198" s="9" t="s">
        <v>2039</v>
      </c>
      <c r="U2198" s="10"/>
      <c r="V2198" s="10"/>
      <c r="W2198" s="10">
        <v>2000</v>
      </c>
      <c r="X2198" s="10">
        <v>2000</v>
      </c>
    </row>
    <row r="2199" spans="9:24" x14ac:dyDescent="0.2">
      <c r="I2199" t="str">
        <f>IFERROR(IF(VLOOKUP(A2199,'Resources Final'!B:F,5,FALSE)=0,"",VLOOKUP(A2199,'Resources Final'!B:F,5,FALSE)),"")</f>
        <v/>
      </c>
      <c r="T2199" s="9" t="s">
        <v>2854</v>
      </c>
      <c r="U2199" s="10"/>
      <c r="V2199" s="10"/>
      <c r="W2199" s="10">
        <v>2000</v>
      </c>
      <c r="X2199" s="10">
        <v>2000</v>
      </c>
    </row>
    <row r="2200" spans="9:24" x14ac:dyDescent="0.2">
      <c r="I2200" t="str">
        <f>IFERROR(IF(VLOOKUP(A2200,'Resources Final'!B:F,5,FALSE)=0,"",VLOOKUP(A2200,'Resources Final'!B:F,5,FALSE)),"")</f>
        <v/>
      </c>
      <c r="T2200" s="9" t="s">
        <v>2362</v>
      </c>
      <c r="U2200" s="10"/>
      <c r="V2200" s="10"/>
      <c r="W2200" s="10">
        <v>2000</v>
      </c>
      <c r="X2200" s="10">
        <v>2000</v>
      </c>
    </row>
    <row r="2201" spans="9:24" x14ac:dyDescent="0.2">
      <c r="I2201" t="str">
        <f>IFERROR(IF(VLOOKUP(A2201,'Resources Final'!B:F,5,FALSE)=0,"",VLOOKUP(A2201,'Resources Final'!B:F,5,FALSE)),"")</f>
        <v/>
      </c>
      <c r="T2201" s="9" t="s">
        <v>2044</v>
      </c>
      <c r="U2201" s="10"/>
      <c r="V2201" s="10"/>
      <c r="W2201" s="10">
        <v>2000</v>
      </c>
      <c r="X2201" s="10">
        <v>2000</v>
      </c>
    </row>
    <row r="2202" spans="9:24" x14ac:dyDescent="0.2">
      <c r="I2202" t="str">
        <f>IFERROR(IF(VLOOKUP(A2202,'Resources Final'!B:F,5,FALSE)=0,"",VLOOKUP(A2202,'Resources Final'!B:F,5,FALSE)),"")</f>
        <v/>
      </c>
      <c r="T2202" s="9" t="s">
        <v>2254</v>
      </c>
      <c r="U2202" s="10"/>
      <c r="V2202" s="10"/>
      <c r="W2202" s="10">
        <v>2000</v>
      </c>
      <c r="X2202" s="10">
        <v>2000</v>
      </c>
    </row>
    <row r="2203" spans="9:24" x14ac:dyDescent="0.2">
      <c r="I2203" t="str">
        <f>IFERROR(IF(VLOOKUP(A2203,'Resources Final'!B:F,5,FALSE)=0,"",VLOOKUP(A2203,'Resources Final'!B:F,5,FALSE)),"")</f>
        <v/>
      </c>
      <c r="T2203" s="9" t="s">
        <v>2234</v>
      </c>
      <c r="U2203" s="10"/>
      <c r="V2203" s="10"/>
      <c r="W2203" s="10">
        <v>2000</v>
      </c>
      <c r="X2203" s="10">
        <v>2000</v>
      </c>
    </row>
    <row r="2204" spans="9:24" x14ac:dyDescent="0.2">
      <c r="I2204" t="str">
        <f>IFERROR(IF(VLOOKUP(A2204,'Resources Final'!B:F,5,FALSE)=0,"",VLOOKUP(A2204,'Resources Final'!B:F,5,FALSE)),"")</f>
        <v/>
      </c>
      <c r="T2204" s="9" t="s">
        <v>2239</v>
      </c>
      <c r="U2204" s="10"/>
      <c r="V2204" s="10"/>
      <c r="W2204" s="10">
        <v>2000</v>
      </c>
      <c r="X2204" s="10">
        <v>2000</v>
      </c>
    </row>
    <row r="2205" spans="9:24" x14ac:dyDescent="0.2">
      <c r="I2205" t="str">
        <f>IFERROR(IF(VLOOKUP(A2205,'Resources Final'!B:F,5,FALSE)=0,"",VLOOKUP(A2205,'Resources Final'!B:F,5,FALSE)),"")</f>
        <v/>
      </c>
      <c r="T2205" s="9" t="s">
        <v>2574</v>
      </c>
      <c r="U2205" s="10"/>
      <c r="V2205" s="10"/>
      <c r="W2205" s="10">
        <v>2000</v>
      </c>
      <c r="X2205" s="10">
        <v>2000</v>
      </c>
    </row>
    <row r="2206" spans="9:24" x14ac:dyDescent="0.2">
      <c r="I2206" t="str">
        <f>IFERROR(IF(VLOOKUP(A2206,'Resources Final'!B:F,5,FALSE)=0,"",VLOOKUP(A2206,'Resources Final'!B:F,5,FALSE)),"")</f>
        <v/>
      </c>
      <c r="T2206" s="9" t="s">
        <v>2377</v>
      </c>
      <c r="U2206" s="10"/>
      <c r="V2206" s="10"/>
      <c r="W2206" s="10">
        <v>2000</v>
      </c>
      <c r="X2206" s="10">
        <v>2000</v>
      </c>
    </row>
    <row r="2207" spans="9:24" x14ac:dyDescent="0.2">
      <c r="I2207" t="str">
        <f>IFERROR(IF(VLOOKUP(A2207,'Resources Final'!B:F,5,FALSE)=0,"",VLOOKUP(A2207,'Resources Final'!B:F,5,FALSE)),"")</f>
        <v/>
      </c>
      <c r="T2207" s="9" t="s">
        <v>2842</v>
      </c>
      <c r="U2207" s="10"/>
      <c r="V2207" s="10"/>
      <c r="W2207" s="10">
        <v>2000</v>
      </c>
      <c r="X2207" s="10">
        <v>2000</v>
      </c>
    </row>
    <row r="2208" spans="9:24" x14ac:dyDescent="0.2">
      <c r="I2208" t="str">
        <f>IFERROR(IF(VLOOKUP(A2208,'Resources Final'!B:F,5,FALSE)=0,"",VLOOKUP(A2208,'Resources Final'!B:F,5,FALSE)),"")</f>
        <v/>
      </c>
      <c r="T2208" s="9" t="s">
        <v>2253</v>
      </c>
      <c r="U2208" s="10"/>
      <c r="V2208" s="10"/>
      <c r="W2208" s="10">
        <v>2000</v>
      </c>
      <c r="X2208" s="10">
        <v>2000</v>
      </c>
    </row>
    <row r="2209" spans="9:24" x14ac:dyDescent="0.2">
      <c r="I2209" t="str">
        <f>IFERROR(IF(VLOOKUP(A2209,'Resources Final'!B:F,5,FALSE)=0,"",VLOOKUP(A2209,'Resources Final'!B:F,5,FALSE)),"")</f>
        <v/>
      </c>
      <c r="T2209" s="9" t="s">
        <v>2847</v>
      </c>
      <c r="U2209" s="10"/>
      <c r="V2209" s="10"/>
      <c r="W2209" s="10">
        <v>2000</v>
      </c>
      <c r="X2209" s="10">
        <v>2000</v>
      </c>
    </row>
    <row r="2210" spans="9:24" x14ac:dyDescent="0.2">
      <c r="I2210" t="str">
        <f>IFERROR(IF(VLOOKUP(A2210,'Resources Final'!B:F,5,FALSE)=0,"",VLOOKUP(A2210,'Resources Final'!B:F,5,FALSE)),"")</f>
        <v/>
      </c>
      <c r="T2210" s="9" t="s">
        <v>2770</v>
      </c>
      <c r="U2210" s="10"/>
      <c r="V2210" s="10"/>
      <c r="W2210" s="10">
        <v>2000</v>
      </c>
      <c r="X2210" s="10">
        <v>2000</v>
      </c>
    </row>
    <row r="2211" spans="9:24" x14ac:dyDescent="0.2">
      <c r="I2211" t="str">
        <f>IFERROR(IF(VLOOKUP(A2211,'Resources Final'!B:F,5,FALSE)=0,"",VLOOKUP(A2211,'Resources Final'!B:F,5,FALSE)),"")</f>
        <v/>
      </c>
      <c r="T2211" s="9" t="s">
        <v>2031</v>
      </c>
      <c r="U2211" s="10"/>
      <c r="V2211" s="10"/>
      <c r="W2211" s="10">
        <v>2000</v>
      </c>
      <c r="X2211" s="10">
        <v>2000</v>
      </c>
    </row>
    <row r="2212" spans="9:24" x14ac:dyDescent="0.2">
      <c r="I2212" t="str">
        <f>IFERROR(IF(VLOOKUP(A2212,'Resources Final'!B:F,5,FALSE)=0,"",VLOOKUP(A2212,'Resources Final'!B:F,5,FALSE)),"")</f>
        <v/>
      </c>
      <c r="T2212" s="9" t="s">
        <v>2484</v>
      </c>
      <c r="U2212" s="10"/>
      <c r="V2212" s="10"/>
      <c r="W2212" s="10">
        <v>2000</v>
      </c>
      <c r="X2212" s="10">
        <v>2000</v>
      </c>
    </row>
    <row r="2213" spans="9:24" x14ac:dyDescent="0.2">
      <c r="I2213" t="str">
        <f>IFERROR(IF(VLOOKUP(A2213,'Resources Final'!B:F,5,FALSE)=0,"",VLOOKUP(A2213,'Resources Final'!B:F,5,FALSE)),"")</f>
        <v/>
      </c>
      <c r="T2213" s="9" t="s">
        <v>2400</v>
      </c>
      <c r="U2213" s="10"/>
      <c r="V2213" s="10"/>
      <c r="W2213" s="10">
        <v>2000</v>
      </c>
      <c r="X2213" s="10">
        <v>2000</v>
      </c>
    </row>
    <row r="2214" spans="9:24" x14ac:dyDescent="0.2">
      <c r="I2214" t="str">
        <f>IFERROR(IF(VLOOKUP(A2214,'Resources Final'!B:F,5,FALSE)=0,"",VLOOKUP(A2214,'Resources Final'!B:F,5,FALSE)),"")</f>
        <v/>
      </c>
      <c r="T2214" s="9" t="s">
        <v>2773</v>
      </c>
      <c r="U2214" s="10"/>
      <c r="V2214" s="10"/>
      <c r="W2214" s="10">
        <v>2000</v>
      </c>
      <c r="X2214" s="10">
        <v>2000</v>
      </c>
    </row>
    <row r="2215" spans="9:24" x14ac:dyDescent="0.2">
      <c r="I2215" t="str">
        <f>IFERROR(IF(VLOOKUP(A2215,'Resources Final'!B:F,5,FALSE)=0,"",VLOOKUP(A2215,'Resources Final'!B:F,5,FALSE)),"")</f>
        <v/>
      </c>
      <c r="T2215" s="9" t="s">
        <v>2018</v>
      </c>
      <c r="U2215" s="10"/>
      <c r="V2215" s="10"/>
      <c r="W2215" s="10">
        <v>2000</v>
      </c>
      <c r="X2215" s="10">
        <v>2000</v>
      </c>
    </row>
    <row r="2216" spans="9:24" x14ac:dyDescent="0.2">
      <c r="I2216" t="str">
        <f>IFERROR(IF(VLOOKUP(A2216,'Resources Final'!B:F,5,FALSE)=0,"",VLOOKUP(A2216,'Resources Final'!B:F,5,FALSE)),"")</f>
        <v/>
      </c>
      <c r="T2216" s="9" t="s">
        <v>2325</v>
      </c>
      <c r="U2216" s="10"/>
      <c r="V2216" s="10"/>
      <c r="W2216" s="10">
        <v>2000</v>
      </c>
      <c r="X2216" s="10">
        <v>2000</v>
      </c>
    </row>
    <row r="2217" spans="9:24" x14ac:dyDescent="0.2">
      <c r="I2217" t="str">
        <f>IFERROR(IF(VLOOKUP(A2217,'Resources Final'!B:F,5,FALSE)=0,"",VLOOKUP(A2217,'Resources Final'!B:F,5,FALSE)),"")</f>
        <v/>
      </c>
      <c r="T2217" s="9" t="s">
        <v>2067</v>
      </c>
      <c r="U2217" s="10"/>
      <c r="V2217" s="10"/>
      <c r="W2217" s="10">
        <v>2000</v>
      </c>
      <c r="X2217" s="10">
        <v>2000</v>
      </c>
    </row>
    <row r="2218" spans="9:24" x14ac:dyDescent="0.2">
      <c r="I2218" t="str">
        <f>IFERROR(IF(VLOOKUP(A2218,'Resources Final'!B:F,5,FALSE)=0,"",VLOOKUP(A2218,'Resources Final'!B:F,5,FALSE)),"")</f>
        <v/>
      </c>
      <c r="T2218" s="9" t="s">
        <v>2776</v>
      </c>
      <c r="U2218" s="10"/>
      <c r="V2218" s="10"/>
      <c r="W2218" s="10">
        <v>2000</v>
      </c>
      <c r="X2218" s="10">
        <v>2000</v>
      </c>
    </row>
    <row r="2219" spans="9:24" x14ac:dyDescent="0.2">
      <c r="I2219" t="str">
        <f>IFERROR(IF(VLOOKUP(A2219,'Resources Final'!B:F,5,FALSE)=0,"",VLOOKUP(A2219,'Resources Final'!B:F,5,FALSE)),"")</f>
        <v/>
      </c>
      <c r="T2219" s="9" t="s">
        <v>2435</v>
      </c>
      <c r="U2219" s="10"/>
      <c r="V2219" s="10"/>
      <c r="W2219" s="10">
        <v>2000</v>
      </c>
      <c r="X2219" s="10">
        <v>2000</v>
      </c>
    </row>
    <row r="2220" spans="9:24" x14ac:dyDescent="0.2">
      <c r="I2220" t="str">
        <f>IFERROR(IF(VLOOKUP(A2220,'Resources Final'!B:F,5,FALSE)=0,"",VLOOKUP(A2220,'Resources Final'!B:F,5,FALSE)),"")</f>
        <v/>
      </c>
      <c r="T2220" s="9" t="s">
        <v>2720</v>
      </c>
      <c r="U2220" s="10"/>
      <c r="V2220" s="10"/>
      <c r="W2220" s="10">
        <v>2000</v>
      </c>
      <c r="X2220" s="10">
        <v>2000</v>
      </c>
    </row>
    <row r="2221" spans="9:24" x14ac:dyDescent="0.2">
      <c r="I2221" t="str">
        <f>IFERROR(IF(VLOOKUP(A2221,'Resources Final'!B:F,5,FALSE)=0,"",VLOOKUP(A2221,'Resources Final'!B:F,5,FALSE)),"")</f>
        <v/>
      </c>
      <c r="T2221" s="9" t="s">
        <v>2260</v>
      </c>
      <c r="U2221" s="10"/>
      <c r="V2221" s="10"/>
      <c r="W2221" s="10">
        <v>2000</v>
      </c>
      <c r="X2221" s="10">
        <v>2000</v>
      </c>
    </row>
    <row r="2222" spans="9:24" x14ac:dyDescent="0.2">
      <c r="I2222" t="str">
        <f>IFERROR(IF(VLOOKUP(A2222,'Resources Final'!B:F,5,FALSE)=0,"",VLOOKUP(A2222,'Resources Final'!B:F,5,FALSE)),"")</f>
        <v/>
      </c>
      <c r="T2222" s="9" t="s">
        <v>2143</v>
      </c>
      <c r="U2222" s="10"/>
      <c r="V2222" s="10"/>
      <c r="W2222" s="10">
        <v>2000</v>
      </c>
      <c r="X2222" s="10">
        <v>2000</v>
      </c>
    </row>
    <row r="2223" spans="9:24" x14ac:dyDescent="0.2">
      <c r="I2223" t="str">
        <f>IFERROR(IF(VLOOKUP(A2223,'Resources Final'!B:F,5,FALSE)=0,"",VLOOKUP(A2223,'Resources Final'!B:F,5,FALSE)),"")</f>
        <v/>
      </c>
      <c r="T2223" s="9" t="s">
        <v>2038</v>
      </c>
      <c r="U2223" s="10"/>
      <c r="V2223" s="10"/>
      <c r="W2223" s="10">
        <v>2000</v>
      </c>
      <c r="X2223" s="10">
        <v>2000</v>
      </c>
    </row>
    <row r="2224" spans="9:24" x14ac:dyDescent="0.2">
      <c r="I2224" t="str">
        <f>IFERROR(IF(VLOOKUP(A2224,'Resources Final'!B:F,5,FALSE)=0,"",VLOOKUP(A2224,'Resources Final'!B:F,5,FALSE)),"")</f>
        <v/>
      </c>
      <c r="T2224" s="9" t="s">
        <v>2241</v>
      </c>
      <c r="U2224" s="10"/>
      <c r="V2224" s="10"/>
      <c r="W2224" s="10">
        <v>2000</v>
      </c>
      <c r="X2224" s="10">
        <v>2000</v>
      </c>
    </row>
    <row r="2225" spans="9:24" x14ac:dyDescent="0.2">
      <c r="I2225" t="str">
        <f>IFERROR(IF(VLOOKUP(A2225,'Resources Final'!B:F,5,FALSE)=0,"",VLOOKUP(A2225,'Resources Final'!B:F,5,FALSE)),"")</f>
        <v/>
      </c>
      <c r="T2225" s="9" t="s">
        <v>2116</v>
      </c>
      <c r="U2225" s="10"/>
      <c r="V2225" s="10"/>
      <c r="W2225" s="10">
        <v>2000</v>
      </c>
      <c r="X2225" s="10">
        <v>2000</v>
      </c>
    </row>
    <row r="2226" spans="9:24" x14ac:dyDescent="0.2">
      <c r="I2226" t="str">
        <f>IFERROR(IF(VLOOKUP(A2226,'Resources Final'!B:F,5,FALSE)=0,"",VLOOKUP(A2226,'Resources Final'!B:F,5,FALSE)),"")</f>
        <v/>
      </c>
      <c r="T2226" s="9" t="s">
        <v>2499</v>
      </c>
      <c r="U2226" s="10"/>
      <c r="V2226" s="10"/>
      <c r="W2226" s="10">
        <v>2000</v>
      </c>
      <c r="X2226" s="10">
        <v>2000</v>
      </c>
    </row>
    <row r="2227" spans="9:24" x14ac:dyDescent="0.2">
      <c r="I2227" t="str">
        <f>IFERROR(IF(VLOOKUP(A2227,'Resources Final'!B:F,5,FALSE)=0,"",VLOOKUP(A2227,'Resources Final'!B:F,5,FALSE)),"")</f>
        <v/>
      </c>
      <c r="T2227" s="9" t="s">
        <v>2372</v>
      </c>
      <c r="U2227" s="10"/>
      <c r="V2227" s="10"/>
      <c r="W2227" s="10">
        <v>2000</v>
      </c>
      <c r="X2227" s="10">
        <v>2000</v>
      </c>
    </row>
    <row r="2228" spans="9:24" x14ac:dyDescent="0.2">
      <c r="I2228" t="str">
        <f>IFERROR(IF(VLOOKUP(A2228,'Resources Final'!B:F,5,FALSE)=0,"",VLOOKUP(A2228,'Resources Final'!B:F,5,FALSE)),"")</f>
        <v/>
      </c>
      <c r="T2228" s="9" t="s">
        <v>2251</v>
      </c>
      <c r="U2228" s="10"/>
      <c r="V2228" s="10"/>
      <c r="W2228" s="10">
        <v>2000</v>
      </c>
      <c r="X2228" s="10">
        <v>2000</v>
      </c>
    </row>
    <row r="2229" spans="9:24" x14ac:dyDescent="0.2">
      <c r="I2229" t="str">
        <f>IFERROR(IF(VLOOKUP(A2229,'Resources Final'!B:F,5,FALSE)=0,"",VLOOKUP(A2229,'Resources Final'!B:F,5,FALSE)),"")</f>
        <v/>
      </c>
      <c r="T2229" s="9" t="s">
        <v>2373</v>
      </c>
      <c r="U2229" s="10"/>
      <c r="V2229" s="10"/>
      <c r="W2229" s="10">
        <v>2000</v>
      </c>
      <c r="X2229" s="10">
        <v>2000</v>
      </c>
    </row>
    <row r="2230" spans="9:24" x14ac:dyDescent="0.2">
      <c r="I2230" t="str">
        <f>IFERROR(IF(VLOOKUP(A2230,'Resources Final'!B:F,5,FALSE)=0,"",VLOOKUP(A2230,'Resources Final'!B:F,5,FALSE)),"")</f>
        <v/>
      </c>
      <c r="T2230" s="9" t="s">
        <v>2501</v>
      </c>
      <c r="U2230" s="10"/>
      <c r="V2230" s="10"/>
      <c r="W2230" s="10">
        <v>2000</v>
      </c>
      <c r="X2230" s="10">
        <v>2000</v>
      </c>
    </row>
    <row r="2231" spans="9:24" x14ac:dyDescent="0.2">
      <c r="I2231" t="str">
        <f>IFERROR(IF(VLOOKUP(A2231,'Resources Final'!B:F,5,FALSE)=0,"",VLOOKUP(A2231,'Resources Final'!B:F,5,FALSE)),"")</f>
        <v/>
      </c>
      <c r="T2231" s="9" t="s">
        <v>2140</v>
      </c>
      <c r="U2231" s="10"/>
      <c r="V2231" s="10"/>
      <c r="W2231" s="10">
        <v>2000</v>
      </c>
      <c r="X2231" s="10">
        <v>2000</v>
      </c>
    </row>
    <row r="2232" spans="9:24" x14ac:dyDescent="0.2">
      <c r="I2232" t="str">
        <f>IFERROR(IF(VLOOKUP(A2232,'Resources Final'!B:F,5,FALSE)=0,"",VLOOKUP(A2232,'Resources Final'!B:F,5,FALSE)),"")</f>
        <v/>
      </c>
      <c r="T2232" s="9" t="s">
        <v>2502</v>
      </c>
      <c r="U2232" s="10"/>
      <c r="V2232" s="10"/>
      <c r="W2232" s="10">
        <v>2000</v>
      </c>
      <c r="X2232" s="10">
        <v>2000</v>
      </c>
    </row>
    <row r="2233" spans="9:24" x14ac:dyDescent="0.2">
      <c r="I2233" t="str">
        <f>IFERROR(IF(VLOOKUP(A2233,'Resources Final'!B:F,5,FALSE)=0,"",VLOOKUP(A2233,'Resources Final'!B:F,5,FALSE)),"")</f>
        <v/>
      </c>
      <c r="T2233" s="9" t="s">
        <v>2370</v>
      </c>
      <c r="U2233" s="10"/>
      <c r="V2233" s="10"/>
      <c r="W2233" s="10">
        <v>2000</v>
      </c>
      <c r="X2233" s="10">
        <v>2000</v>
      </c>
    </row>
    <row r="2234" spans="9:24" x14ac:dyDescent="0.2">
      <c r="I2234" t="str">
        <f>IFERROR(IF(VLOOKUP(A2234,'Resources Final'!B:F,5,FALSE)=0,"",VLOOKUP(A2234,'Resources Final'!B:F,5,FALSE)),"")</f>
        <v/>
      </c>
      <c r="T2234" s="9" t="s">
        <v>2062</v>
      </c>
      <c r="U2234" s="10"/>
      <c r="V2234" s="10"/>
      <c r="W2234" s="10">
        <v>2000</v>
      </c>
      <c r="X2234" s="10">
        <v>2000</v>
      </c>
    </row>
    <row r="2235" spans="9:24" x14ac:dyDescent="0.2">
      <c r="I2235" t="str">
        <f>IFERROR(IF(VLOOKUP(A2235,'Resources Final'!B:F,5,FALSE)=0,"",VLOOKUP(A2235,'Resources Final'!B:F,5,FALSE)),"")</f>
        <v/>
      </c>
      <c r="T2235" s="9" t="s">
        <v>2065</v>
      </c>
      <c r="U2235" s="10"/>
      <c r="V2235" s="10"/>
      <c r="W2235" s="10">
        <v>2000</v>
      </c>
      <c r="X2235" s="10">
        <v>2000</v>
      </c>
    </row>
    <row r="2236" spans="9:24" x14ac:dyDescent="0.2">
      <c r="I2236" t="str">
        <f>IFERROR(IF(VLOOKUP(A2236,'Resources Final'!B:F,5,FALSE)=0,"",VLOOKUP(A2236,'Resources Final'!B:F,5,FALSE)),"")</f>
        <v/>
      </c>
      <c r="T2236" s="9" t="s">
        <v>2798</v>
      </c>
      <c r="U2236" s="10"/>
      <c r="V2236" s="10"/>
      <c r="W2236" s="10">
        <v>2000</v>
      </c>
      <c r="X2236" s="10">
        <v>2000</v>
      </c>
    </row>
    <row r="2237" spans="9:24" x14ac:dyDescent="0.2">
      <c r="I2237" t="str">
        <f>IFERROR(IF(VLOOKUP(A2237,'Resources Final'!B:F,5,FALSE)=0,"",VLOOKUP(A2237,'Resources Final'!B:F,5,FALSE)),"")</f>
        <v/>
      </c>
      <c r="T2237" s="9" t="s">
        <v>2868</v>
      </c>
      <c r="U2237" s="10"/>
      <c r="V2237" s="10"/>
      <c r="W2237" s="10">
        <v>2000</v>
      </c>
      <c r="X2237" s="10">
        <v>2000</v>
      </c>
    </row>
    <row r="2238" spans="9:24" x14ac:dyDescent="0.2">
      <c r="I2238" t="str">
        <f>IFERROR(IF(VLOOKUP(A2238,'Resources Final'!B:F,5,FALSE)=0,"",VLOOKUP(A2238,'Resources Final'!B:F,5,FALSE)),"")</f>
        <v/>
      </c>
      <c r="T2238" s="9" t="s">
        <v>2505</v>
      </c>
      <c r="U2238" s="10"/>
      <c r="V2238" s="10"/>
      <c r="W2238" s="10">
        <v>2000</v>
      </c>
      <c r="X2238" s="10">
        <v>2000</v>
      </c>
    </row>
    <row r="2239" spans="9:24" x14ac:dyDescent="0.2">
      <c r="I2239" t="str">
        <f>IFERROR(IF(VLOOKUP(A2239,'Resources Final'!B:F,5,FALSE)=0,"",VLOOKUP(A2239,'Resources Final'!B:F,5,FALSE)),"")</f>
        <v/>
      </c>
      <c r="T2239" s="9" t="s">
        <v>2401</v>
      </c>
      <c r="U2239" s="10"/>
      <c r="V2239" s="10"/>
      <c r="W2239" s="10">
        <v>2000</v>
      </c>
      <c r="X2239" s="10">
        <v>2000</v>
      </c>
    </row>
    <row r="2240" spans="9:24" x14ac:dyDescent="0.2">
      <c r="I2240" t="str">
        <f>IFERROR(IF(VLOOKUP(A2240,'Resources Final'!B:F,5,FALSE)=0,"",VLOOKUP(A2240,'Resources Final'!B:F,5,FALSE)),"")</f>
        <v/>
      </c>
      <c r="T2240" s="9" t="s">
        <v>2418</v>
      </c>
      <c r="U2240" s="10"/>
      <c r="V2240" s="10"/>
      <c r="W2240" s="10">
        <v>2000</v>
      </c>
      <c r="X2240" s="10">
        <v>2000</v>
      </c>
    </row>
    <row r="2241" spans="9:24" x14ac:dyDescent="0.2">
      <c r="I2241" t="str">
        <f>IFERROR(IF(VLOOKUP(A2241,'Resources Final'!B:F,5,FALSE)=0,"",VLOOKUP(A2241,'Resources Final'!B:F,5,FALSE)),"")</f>
        <v/>
      </c>
      <c r="T2241" s="9" t="s">
        <v>2554</v>
      </c>
      <c r="U2241" s="10"/>
      <c r="V2241" s="10"/>
      <c r="W2241" s="10">
        <v>2000</v>
      </c>
      <c r="X2241" s="10">
        <v>2000</v>
      </c>
    </row>
    <row r="2242" spans="9:24" x14ac:dyDescent="0.2">
      <c r="I2242" t="str">
        <f>IFERROR(IF(VLOOKUP(A2242,'Resources Final'!B:F,5,FALSE)=0,"",VLOOKUP(A2242,'Resources Final'!B:F,5,FALSE)),"")</f>
        <v/>
      </c>
      <c r="T2242" s="9" t="s">
        <v>2946</v>
      </c>
      <c r="U2242" s="10"/>
      <c r="V2242" s="10"/>
      <c r="W2242" s="10">
        <v>2000</v>
      </c>
      <c r="X2242" s="10">
        <v>2000</v>
      </c>
    </row>
    <row r="2243" spans="9:24" x14ac:dyDescent="0.2">
      <c r="I2243" t="str">
        <f>IFERROR(IF(VLOOKUP(A2243,'Resources Final'!B:F,5,FALSE)=0,"",VLOOKUP(A2243,'Resources Final'!B:F,5,FALSE)),"")</f>
        <v/>
      </c>
      <c r="T2243" s="9" t="s">
        <v>2066</v>
      </c>
      <c r="U2243" s="10"/>
      <c r="V2243" s="10"/>
      <c r="W2243" s="10">
        <v>2000</v>
      </c>
      <c r="X2243" s="10">
        <v>2000</v>
      </c>
    </row>
    <row r="2244" spans="9:24" x14ac:dyDescent="0.2">
      <c r="I2244" t="str">
        <f>IFERROR(IF(VLOOKUP(A2244,'Resources Final'!B:F,5,FALSE)=0,"",VLOOKUP(A2244,'Resources Final'!B:F,5,FALSE)),"")</f>
        <v/>
      </c>
      <c r="T2244" s="9" t="s">
        <v>2948</v>
      </c>
      <c r="U2244" s="10"/>
      <c r="V2244" s="10"/>
      <c r="W2244" s="10">
        <v>2000</v>
      </c>
      <c r="X2244" s="10">
        <v>2000</v>
      </c>
    </row>
    <row r="2245" spans="9:24" x14ac:dyDescent="0.2">
      <c r="I2245" t="str">
        <f>IFERROR(IF(VLOOKUP(A2245,'Resources Final'!B:F,5,FALSE)=0,"",VLOOKUP(A2245,'Resources Final'!B:F,5,FALSE)),"")</f>
        <v/>
      </c>
      <c r="T2245" s="9" t="s">
        <v>2308</v>
      </c>
      <c r="U2245" s="10"/>
      <c r="V2245" s="10"/>
      <c r="W2245" s="10">
        <v>2000</v>
      </c>
      <c r="X2245" s="10">
        <v>2000</v>
      </c>
    </row>
    <row r="2246" spans="9:24" x14ac:dyDescent="0.2">
      <c r="I2246" t="str">
        <f>IFERROR(IF(VLOOKUP(A2246,'Resources Final'!B:F,5,FALSE)=0,"",VLOOKUP(A2246,'Resources Final'!B:F,5,FALSE)),"")</f>
        <v/>
      </c>
      <c r="T2246" s="9" t="s">
        <v>2950</v>
      </c>
      <c r="U2246" s="10"/>
      <c r="V2246" s="10"/>
      <c r="W2246" s="10">
        <v>2000</v>
      </c>
      <c r="X2246" s="10">
        <v>2000</v>
      </c>
    </row>
    <row r="2247" spans="9:24" x14ac:dyDescent="0.2">
      <c r="I2247" t="str">
        <f>IFERROR(IF(VLOOKUP(A2247,'Resources Final'!B:F,5,FALSE)=0,"",VLOOKUP(A2247,'Resources Final'!B:F,5,FALSE)),"")</f>
        <v/>
      </c>
      <c r="T2247" s="9" t="s">
        <v>2644</v>
      </c>
      <c r="U2247" s="10"/>
      <c r="V2247" s="10"/>
      <c r="W2247" s="10">
        <v>2000</v>
      </c>
      <c r="X2247" s="10">
        <v>2000</v>
      </c>
    </row>
    <row r="2248" spans="9:24" x14ac:dyDescent="0.2">
      <c r="I2248" t="str">
        <f>IFERROR(IF(VLOOKUP(A2248,'Resources Final'!B:F,5,FALSE)=0,"",VLOOKUP(A2248,'Resources Final'!B:F,5,FALSE)),"")</f>
        <v/>
      </c>
      <c r="T2248" s="9" t="s">
        <v>2138</v>
      </c>
      <c r="U2248" s="10"/>
      <c r="V2248" s="10"/>
      <c r="W2248" s="10">
        <v>2000</v>
      </c>
      <c r="X2248" s="10">
        <v>2000</v>
      </c>
    </row>
    <row r="2249" spans="9:24" x14ac:dyDescent="0.2">
      <c r="I2249" t="str">
        <f>IFERROR(IF(VLOOKUP(A2249,'Resources Final'!B:F,5,FALSE)=0,"",VLOOKUP(A2249,'Resources Final'!B:F,5,FALSE)),"")</f>
        <v/>
      </c>
      <c r="T2249" s="9" t="s">
        <v>2899</v>
      </c>
      <c r="U2249" s="10"/>
      <c r="V2249" s="10"/>
      <c r="W2249" s="10">
        <v>2000</v>
      </c>
      <c r="X2249" s="10">
        <v>2000</v>
      </c>
    </row>
    <row r="2250" spans="9:24" x14ac:dyDescent="0.2">
      <c r="I2250" t="str">
        <f>IFERROR(IF(VLOOKUP(A2250,'Resources Final'!B:F,5,FALSE)=0,"",VLOOKUP(A2250,'Resources Final'!B:F,5,FALSE)),"")</f>
        <v/>
      </c>
      <c r="T2250" s="9" t="s">
        <v>2944</v>
      </c>
      <c r="U2250" s="10"/>
      <c r="V2250" s="10"/>
      <c r="W2250" s="10">
        <v>2000</v>
      </c>
      <c r="X2250" s="10">
        <v>2000</v>
      </c>
    </row>
    <row r="2251" spans="9:24" x14ac:dyDescent="0.2">
      <c r="I2251" t="str">
        <f>IFERROR(IF(VLOOKUP(A2251,'Resources Final'!B:F,5,FALSE)=0,"",VLOOKUP(A2251,'Resources Final'!B:F,5,FALSE)),"")</f>
        <v/>
      </c>
      <c r="T2251" s="9" t="s">
        <v>2566</v>
      </c>
      <c r="U2251" s="10"/>
      <c r="V2251" s="10"/>
      <c r="W2251" s="10">
        <v>2000</v>
      </c>
      <c r="X2251" s="10">
        <v>2000</v>
      </c>
    </row>
    <row r="2252" spans="9:24" x14ac:dyDescent="0.2">
      <c r="I2252" t="str">
        <f>IFERROR(IF(VLOOKUP(A2252,'Resources Final'!B:F,5,FALSE)=0,"",VLOOKUP(A2252,'Resources Final'!B:F,5,FALSE)),"")</f>
        <v/>
      </c>
      <c r="T2252" s="9" t="s">
        <v>2577</v>
      </c>
      <c r="U2252" s="10"/>
      <c r="V2252" s="10"/>
      <c r="W2252" s="10">
        <v>2000</v>
      </c>
      <c r="X2252" s="10">
        <v>2000</v>
      </c>
    </row>
    <row r="2253" spans="9:24" x14ac:dyDescent="0.2">
      <c r="I2253" t="str">
        <f>IFERROR(IF(VLOOKUP(A2253,'Resources Final'!B:F,5,FALSE)=0,"",VLOOKUP(A2253,'Resources Final'!B:F,5,FALSE)),"")</f>
        <v/>
      </c>
      <c r="T2253" s="9" t="s">
        <v>2013</v>
      </c>
      <c r="U2253" s="10"/>
      <c r="V2253" s="10"/>
      <c r="W2253" s="10">
        <v>2000</v>
      </c>
      <c r="X2253" s="10">
        <v>2000</v>
      </c>
    </row>
    <row r="2254" spans="9:24" x14ac:dyDescent="0.2">
      <c r="I2254" t="str">
        <f>IFERROR(IF(VLOOKUP(A2254,'Resources Final'!B:F,5,FALSE)=0,"",VLOOKUP(A2254,'Resources Final'!B:F,5,FALSE)),"")</f>
        <v/>
      </c>
      <c r="T2254" s="9" t="s">
        <v>2060</v>
      </c>
      <c r="U2254" s="10"/>
      <c r="V2254" s="10"/>
      <c r="W2254" s="10">
        <v>2000</v>
      </c>
      <c r="X2254" s="10">
        <v>2000</v>
      </c>
    </row>
    <row r="2255" spans="9:24" x14ac:dyDescent="0.2">
      <c r="I2255" t="str">
        <f>IFERROR(IF(VLOOKUP(A2255,'Resources Final'!B:F,5,FALSE)=0,"",VLOOKUP(A2255,'Resources Final'!B:F,5,FALSE)),"")</f>
        <v/>
      </c>
      <c r="T2255" s="9" t="s">
        <v>2236</v>
      </c>
      <c r="U2255" s="10"/>
      <c r="V2255" s="10"/>
      <c r="W2255" s="10">
        <v>2000</v>
      </c>
      <c r="X2255" s="10">
        <v>2000</v>
      </c>
    </row>
    <row r="2256" spans="9:24" x14ac:dyDescent="0.2">
      <c r="I2256" t="str">
        <f>IFERROR(IF(VLOOKUP(A2256,'Resources Final'!B:F,5,FALSE)=0,"",VLOOKUP(A2256,'Resources Final'!B:F,5,FALSE)),"")</f>
        <v/>
      </c>
      <c r="T2256" s="9" t="s">
        <v>2935</v>
      </c>
      <c r="U2256" s="10"/>
      <c r="V2256" s="10"/>
      <c r="W2256" s="10">
        <v>2000</v>
      </c>
      <c r="X2256" s="10">
        <v>2000</v>
      </c>
    </row>
    <row r="2257" spans="9:24" x14ac:dyDescent="0.2">
      <c r="I2257" t="str">
        <f>IFERROR(IF(VLOOKUP(A2257,'Resources Final'!B:F,5,FALSE)=0,"",VLOOKUP(A2257,'Resources Final'!B:F,5,FALSE)),"")</f>
        <v/>
      </c>
      <c r="T2257" s="9" t="s">
        <v>2288</v>
      </c>
      <c r="U2257" s="10"/>
      <c r="V2257" s="10"/>
      <c r="W2257" s="10">
        <v>2000</v>
      </c>
      <c r="X2257" s="10">
        <v>2000</v>
      </c>
    </row>
    <row r="2258" spans="9:24" x14ac:dyDescent="0.2">
      <c r="I2258" t="str">
        <f>IFERROR(IF(VLOOKUP(A2258,'Resources Final'!B:F,5,FALSE)=0,"",VLOOKUP(A2258,'Resources Final'!B:F,5,FALSE)),"")</f>
        <v/>
      </c>
      <c r="T2258" s="9" t="s">
        <v>2227</v>
      </c>
      <c r="U2258" s="10"/>
      <c r="V2258" s="10"/>
      <c r="W2258" s="10">
        <v>2000</v>
      </c>
      <c r="X2258" s="10">
        <v>2000</v>
      </c>
    </row>
    <row r="2259" spans="9:24" x14ac:dyDescent="0.2">
      <c r="I2259" t="str">
        <f>IFERROR(IF(VLOOKUP(A2259,'Resources Final'!B:F,5,FALSE)=0,"",VLOOKUP(A2259,'Resources Final'!B:F,5,FALSE)),"")</f>
        <v/>
      </c>
      <c r="T2259" s="9" t="s">
        <v>2940</v>
      </c>
      <c r="U2259" s="10"/>
      <c r="V2259" s="10"/>
      <c r="W2259" s="10">
        <v>2000</v>
      </c>
      <c r="X2259" s="10">
        <v>2000</v>
      </c>
    </row>
    <row r="2260" spans="9:24" x14ac:dyDescent="0.2">
      <c r="I2260" t="str">
        <f>IFERROR(IF(VLOOKUP(A2260,'Resources Final'!B:F,5,FALSE)=0,"",VLOOKUP(A2260,'Resources Final'!B:F,5,FALSE)),"")</f>
        <v/>
      </c>
      <c r="T2260" s="9" t="s">
        <v>2366</v>
      </c>
      <c r="U2260" s="10"/>
      <c r="V2260" s="10"/>
      <c r="W2260" s="10">
        <v>2000</v>
      </c>
      <c r="X2260" s="10">
        <v>2000</v>
      </c>
    </row>
    <row r="2261" spans="9:24" x14ac:dyDescent="0.2">
      <c r="I2261" t="str">
        <f>IFERROR(IF(VLOOKUP(A2261,'Resources Final'!B:F,5,FALSE)=0,"",VLOOKUP(A2261,'Resources Final'!B:F,5,FALSE)),"")</f>
        <v/>
      </c>
      <c r="T2261" s="9" t="s">
        <v>2579</v>
      </c>
      <c r="U2261" s="10"/>
      <c r="V2261" s="10"/>
      <c r="W2261" s="10">
        <v>2000</v>
      </c>
      <c r="X2261" s="10">
        <v>2000</v>
      </c>
    </row>
    <row r="2262" spans="9:24" x14ac:dyDescent="0.2">
      <c r="I2262" t="str">
        <f>IFERROR(IF(VLOOKUP(A2262,'Resources Final'!B:F,5,FALSE)=0,"",VLOOKUP(A2262,'Resources Final'!B:F,5,FALSE)),"")</f>
        <v/>
      </c>
      <c r="T2262" s="9" t="s">
        <v>2054</v>
      </c>
      <c r="U2262" s="10"/>
      <c r="V2262" s="10"/>
      <c r="W2262" s="10">
        <v>2000</v>
      </c>
      <c r="X2262" s="10">
        <v>2000</v>
      </c>
    </row>
    <row r="2263" spans="9:24" x14ac:dyDescent="0.2">
      <c r="I2263" t="str">
        <f>IFERROR(IF(VLOOKUP(A2263,'Resources Final'!B:F,5,FALSE)=0,"",VLOOKUP(A2263,'Resources Final'!B:F,5,FALSE)),"")</f>
        <v/>
      </c>
      <c r="T2263" s="9" t="s">
        <v>2936</v>
      </c>
      <c r="U2263" s="10"/>
      <c r="V2263" s="10"/>
      <c r="W2263" s="10">
        <v>2000</v>
      </c>
      <c r="X2263" s="10">
        <v>2000</v>
      </c>
    </row>
    <row r="2264" spans="9:24" x14ac:dyDescent="0.2">
      <c r="I2264" t="str">
        <f>IFERROR(IF(VLOOKUP(A2264,'Resources Final'!B:F,5,FALSE)=0,"",VLOOKUP(A2264,'Resources Final'!B:F,5,FALSE)),"")</f>
        <v/>
      </c>
      <c r="T2264" s="9" t="s">
        <v>2941</v>
      </c>
      <c r="U2264" s="10"/>
      <c r="V2264" s="10"/>
      <c r="W2264" s="10">
        <v>2000</v>
      </c>
      <c r="X2264" s="10">
        <v>2000</v>
      </c>
    </row>
    <row r="2265" spans="9:24" x14ac:dyDescent="0.2">
      <c r="I2265" t="str">
        <f>IFERROR(IF(VLOOKUP(A2265,'Resources Final'!B:F,5,FALSE)=0,"",VLOOKUP(A2265,'Resources Final'!B:F,5,FALSE)),"")</f>
        <v/>
      </c>
      <c r="T2265" s="9" t="s">
        <v>2939</v>
      </c>
      <c r="U2265" s="10"/>
      <c r="V2265" s="10"/>
      <c r="W2265" s="10">
        <v>2000</v>
      </c>
      <c r="X2265" s="10">
        <v>2000</v>
      </c>
    </row>
    <row r="2266" spans="9:24" x14ac:dyDescent="0.2">
      <c r="I2266" t="str">
        <f>IFERROR(IF(VLOOKUP(A2266,'Resources Final'!B:F,5,FALSE)=0,"",VLOOKUP(A2266,'Resources Final'!B:F,5,FALSE)),"")</f>
        <v/>
      </c>
      <c r="T2266" s="9" t="s">
        <v>2237</v>
      </c>
      <c r="U2266" s="10"/>
      <c r="V2266" s="10"/>
      <c r="W2266" s="10">
        <v>2000</v>
      </c>
      <c r="X2266" s="10">
        <v>2000</v>
      </c>
    </row>
    <row r="2267" spans="9:24" x14ac:dyDescent="0.2">
      <c r="I2267" t="str">
        <f>IFERROR(IF(VLOOKUP(A2267,'Resources Final'!B:F,5,FALSE)=0,"",VLOOKUP(A2267,'Resources Final'!B:F,5,FALSE)),"")</f>
        <v/>
      </c>
      <c r="T2267" s="9" t="s">
        <v>2371</v>
      </c>
      <c r="U2267" s="10"/>
      <c r="V2267" s="10"/>
      <c r="W2267" s="10">
        <v>2000</v>
      </c>
      <c r="X2267" s="10">
        <v>2000</v>
      </c>
    </row>
    <row r="2268" spans="9:24" x14ac:dyDescent="0.2">
      <c r="I2268" t="str">
        <f>IFERROR(IF(VLOOKUP(A2268,'Resources Final'!B:F,5,FALSE)=0,"",VLOOKUP(A2268,'Resources Final'!B:F,5,FALSE)),"")</f>
        <v/>
      </c>
      <c r="T2268" s="9" t="s">
        <v>2678</v>
      </c>
      <c r="U2268" s="10"/>
      <c r="V2268" s="10"/>
      <c r="W2268" s="10">
        <v>2000</v>
      </c>
      <c r="X2268" s="10">
        <v>2000</v>
      </c>
    </row>
    <row r="2269" spans="9:24" x14ac:dyDescent="0.2">
      <c r="I2269" t="str">
        <f>IFERROR(IF(VLOOKUP(A2269,'Resources Final'!B:F,5,FALSE)=0,"",VLOOKUP(A2269,'Resources Final'!B:F,5,FALSE)),"")</f>
        <v/>
      </c>
      <c r="T2269" s="9" t="s">
        <v>2943</v>
      </c>
      <c r="U2269" s="10"/>
      <c r="V2269" s="10"/>
      <c r="W2269" s="10">
        <v>2000</v>
      </c>
      <c r="X2269" s="10">
        <v>2000</v>
      </c>
    </row>
    <row r="2270" spans="9:24" x14ac:dyDescent="0.2">
      <c r="I2270" t="str">
        <f>IFERROR(IF(VLOOKUP(A2270,'Resources Final'!B:F,5,FALSE)=0,"",VLOOKUP(A2270,'Resources Final'!B:F,5,FALSE)),"")</f>
        <v/>
      </c>
      <c r="T2270" s="9" t="s">
        <v>2835</v>
      </c>
      <c r="U2270" s="10"/>
      <c r="V2270" s="10"/>
      <c r="W2270" s="10">
        <v>2000</v>
      </c>
      <c r="X2270" s="10">
        <v>2000</v>
      </c>
    </row>
    <row r="2271" spans="9:24" x14ac:dyDescent="0.2">
      <c r="I2271" t="str">
        <f>IFERROR(IF(VLOOKUP(A2271,'Resources Final'!B:F,5,FALSE)=0,"",VLOOKUP(A2271,'Resources Final'!B:F,5,FALSE)),"")</f>
        <v/>
      </c>
      <c r="T2271" s="9" t="s">
        <v>2837</v>
      </c>
      <c r="U2271" s="10"/>
      <c r="V2271" s="10"/>
      <c r="W2271" s="10">
        <v>2000</v>
      </c>
      <c r="X2271" s="10">
        <v>2000</v>
      </c>
    </row>
    <row r="2272" spans="9:24" x14ac:dyDescent="0.2">
      <c r="I2272" t="str">
        <f>IFERROR(IF(VLOOKUP(A2272,'Resources Final'!B:F,5,FALSE)=0,"",VLOOKUP(A2272,'Resources Final'!B:F,5,FALSE)),"")</f>
        <v/>
      </c>
      <c r="T2272" s="9" t="s">
        <v>2261</v>
      </c>
      <c r="U2272" s="10"/>
      <c r="V2272" s="10"/>
      <c r="W2272" s="10">
        <v>2000</v>
      </c>
      <c r="X2272" s="10">
        <v>2000</v>
      </c>
    </row>
    <row r="2273" spans="9:24" x14ac:dyDescent="0.2">
      <c r="I2273" t="str">
        <f>IFERROR(IF(VLOOKUP(A2273,'Resources Final'!B:F,5,FALSE)=0,"",VLOOKUP(A2273,'Resources Final'!B:F,5,FALSE)),"")</f>
        <v/>
      </c>
      <c r="T2273" s="9" t="s">
        <v>2947</v>
      </c>
      <c r="U2273" s="10"/>
      <c r="V2273" s="10"/>
      <c r="W2273" s="10">
        <v>2000</v>
      </c>
      <c r="X2273" s="10">
        <v>2000</v>
      </c>
    </row>
    <row r="2274" spans="9:24" x14ac:dyDescent="0.2">
      <c r="I2274" t="str">
        <f>IFERROR(IF(VLOOKUP(A2274,'Resources Final'!B:F,5,FALSE)=0,"",VLOOKUP(A2274,'Resources Final'!B:F,5,FALSE)),"")</f>
        <v/>
      </c>
      <c r="T2274" s="9" t="s">
        <v>2330</v>
      </c>
      <c r="U2274" s="10"/>
      <c r="V2274" s="10"/>
      <c r="W2274" s="10">
        <v>2000</v>
      </c>
      <c r="X2274" s="10">
        <v>2000</v>
      </c>
    </row>
    <row r="2275" spans="9:24" x14ac:dyDescent="0.2">
      <c r="I2275" t="str">
        <f>IFERROR(IF(VLOOKUP(A2275,'Resources Final'!B:F,5,FALSE)=0,"",VLOOKUP(A2275,'Resources Final'!B:F,5,FALSE)),"")</f>
        <v/>
      </c>
      <c r="T2275" s="9" t="s">
        <v>2949</v>
      </c>
      <c r="U2275" s="10"/>
      <c r="V2275" s="10"/>
      <c r="W2275" s="10">
        <v>2000</v>
      </c>
      <c r="X2275" s="10">
        <v>2000</v>
      </c>
    </row>
    <row r="2276" spans="9:24" x14ac:dyDescent="0.2">
      <c r="I2276" t="str">
        <f>IFERROR(IF(VLOOKUP(A2276,'Resources Final'!B:F,5,FALSE)=0,"",VLOOKUP(A2276,'Resources Final'!B:F,5,FALSE)),"")</f>
        <v/>
      </c>
      <c r="T2276" s="9" t="s">
        <v>2522</v>
      </c>
      <c r="U2276" s="10"/>
      <c r="V2276" s="10"/>
      <c r="W2276" s="10">
        <v>2000</v>
      </c>
      <c r="X2276" s="10">
        <v>2000</v>
      </c>
    </row>
    <row r="2277" spans="9:24" x14ac:dyDescent="0.2">
      <c r="I2277" t="str">
        <f>IFERROR(IF(VLOOKUP(A2277,'Resources Final'!B:F,5,FALSE)=0,"",VLOOKUP(A2277,'Resources Final'!B:F,5,FALSE)),"")</f>
        <v/>
      </c>
      <c r="T2277" s="9" t="s">
        <v>2953</v>
      </c>
      <c r="U2277" s="10"/>
      <c r="V2277" s="10"/>
      <c r="W2277" s="10">
        <v>2000</v>
      </c>
      <c r="X2277" s="10">
        <v>2000</v>
      </c>
    </row>
    <row r="2278" spans="9:24" x14ac:dyDescent="0.2">
      <c r="I2278" t="str">
        <f>IFERROR(IF(VLOOKUP(A2278,'Resources Final'!B:F,5,FALSE)=0,"",VLOOKUP(A2278,'Resources Final'!B:F,5,FALSE)),"")</f>
        <v/>
      </c>
      <c r="T2278" s="9" t="s">
        <v>2524</v>
      </c>
      <c r="U2278" s="10"/>
      <c r="V2278" s="10"/>
      <c r="W2278" s="10">
        <v>2000</v>
      </c>
      <c r="X2278" s="10">
        <v>2000</v>
      </c>
    </row>
    <row r="2279" spans="9:24" x14ac:dyDescent="0.2">
      <c r="I2279" t="str">
        <f>IFERROR(IF(VLOOKUP(A2279,'Resources Final'!B:F,5,FALSE)=0,"",VLOOKUP(A2279,'Resources Final'!B:F,5,FALSE)),"")</f>
        <v/>
      </c>
      <c r="T2279" s="9" t="s">
        <v>2955</v>
      </c>
      <c r="U2279" s="10"/>
      <c r="V2279" s="10"/>
      <c r="W2279" s="10">
        <v>2000</v>
      </c>
      <c r="X2279" s="10">
        <v>2000</v>
      </c>
    </row>
    <row r="2280" spans="9:24" x14ac:dyDescent="0.2">
      <c r="I2280" t="str">
        <f>IFERROR(IF(VLOOKUP(A2280,'Resources Final'!B:F,5,FALSE)=0,"",VLOOKUP(A2280,'Resources Final'!B:F,5,FALSE)),"")</f>
        <v/>
      </c>
      <c r="T2280" s="9" t="s">
        <v>2055</v>
      </c>
      <c r="U2280" s="10"/>
      <c r="V2280" s="10"/>
      <c r="W2280" s="10">
        <v>2000</v>
      </c>
      <c r="X2280" s="10">
        <v>2000</v>
      </c>
    </row>
    <row r="2281" spans="9:24" x14ac:dyDescent="0.2">
      <c r="I2281" t="str">
        <f>IFERROR(IF(VLOOKUP(A2281,'Resources Final'!B:F,5,FALSE)=0,"",VLOOKUP(A2281,'Resources Final'!B:F,5,FALSE)),"")</f>
        <v/>
      </c>
      <c r="T2281" s="9" t="s">
        <v>2091</v>
      </c>
      <c r="U2281" s="10"/>
      <c r="V2281" s="10"/>
      <c r="W2281" s="10">
        <v>2000</v>
      </c>
      <c r="X2281" s="10">
        <v>2000</v>
      </c>
    </row>
    <row r="2282" spans="9:24" x14ac:dyDescent="0.2">
      <c r="I2282" t="str">
        <f>IFERROR(IF(VLOOKUP(A2282,'Resources Final'!B:F,5,FALSE)=0,"",VLOOKUP(A2282,'Resources Final'!B:F,5,FALSE)),"")</f>
        <v/>
      </c>
      <c r="T2282" s="9" t="s">
        <v>2526</v>
      </c>
      <c r="U2282" s="10"/>
      <c r="V2282" s="10"/>
      <c r="W2282" s="10">
        <v>2000</v>
      </c>
      <c r="X2282" s="10">
        <v>2000</v>
      </c>
    </row>
    <row r="2283" spans="9:24" x14ac:dyDescent="0.2">
      <c r="I2283" t="str">
        <f>IFERROR(IF(VLOOKUP(A2283,'Resources Final'!B:F,5,FALSE)=0,"",VLOOKUP(A2283,'Resources Final'!B:F,5,FALSE)),"")</f>
        <v/>
      </c>
      <c r="T2283" s="9" t="s">
        <v>2247</v>
      </c>
      <c r="U2283" s="10"/>
      <c r="V2283" s="10"/>
      <c r="W2283" s="10">
        <v>2000</v>
      </c>
      <c r="X2283" s="10">
        <v>2000</v>
      </c>
    </row>
    <row r="2284" spans="9:24" x14ac:dyDescent="0.2">
      <c r="I2284" t="str">
        <f>IFERROR(IF(VLOOKUP(A2284,'Resources Final'!B:F,5,FALSE)=0,"",VLOOKUP(A2284,'Resources Final'!B:F,5,FALSE)),"")</f>
        <v/>
      </c>
      <c r="T2284" s="9" t="s">
        <v>2242</v>
      </c>
      <c r="U2284" s="10"/>
      <c r="V2284" s="10"/>
      <c r="W2284" s="10">
        <v>2000</v>
      </c>
      <c r="X2284" s="10">
        <v>2000</v>
      </c>
    </row>
    <row r="2285" spans="9:24" x14ac:dyDescent="0.2">
      <c r="I2285" t="str">
        <f>IFERROR(IF(VLOOKUP(A2285,'Resources Final'!B:F,5,FALSE)=0,"",VLOOKUP(A2285,'Resources Final'!B:F,5,FALSE)),"")</f>
        <v/>
      </c>
      <c r="T2285" s="9" t="s">
        <v>2813</v>
      </c>
      <c r="U2285" s="10"/>
      <c r="V2285" s="10"/>
      <c r="W2285" s="10">
        <v>2000</v>
      </c>
      <c r="X2285" s="10">
        <v>2000</v>
      </c>
    </row>
    <row r="2286" spans="9:24" x14ac:dyDescent="0.2">
      <c r="I2286" t="str">
        <f>IFERROR(IF(VLOOKUP(A2286,'Resources Final'!B:F,5,FALSE)=0,"",VLOOKUP(A2286,'Resources Final'!B:F,5,FALSE)),"")</f>
        <v/>
      </c>
      <c r="T2286" s="9" t="s">
        <v>1902</v>
      </c>
      <c r="U2286" s="10"/>
      <c r="V2286" s="10"/>
      <c r="W2286" s="10">
        <v>2000</v>
      </c>
      <c r="X2286" s="10">
        <v>2000</v>
      </c>
    </row>
    <row r="2287" spans="9:24" x14ac:dyDescent="0.2">
      <c r="I2287" t="str">
        <f>IFERROR(IF(VLOOKUP(A2287,'Resources Final'!B:F,5,FALSE)=0,"",VLOOKUP(A2287,'Resources Final'!B:F,5,FALSE)),"")</f>
        <v/>
      </c>
      <c r="T2287" s="9" t="s">
        <v>1943</v>
      </c>
      <c r="U2287" s="10"/>
      <c r="V2287" s="10"/>
      <c r="W2287" s="10">
        <v>2000</v>
      </c>
      <c r="X2287" s="10">
        <v>2000</v>
      </c>
    </row>
    <row r="2288" spans="9:24" x14ac:dyDescent="0.2">
      <c r="I2288" t="str">
        <f>IFERROR(IF(VLOOKUP(A2288,'Resources Final'!B:F,5,FALSE)=0,"",VLOOKUP(A2288,'Resources Final'!B:F,5,FALSE)),"")</f>
        <v/>
      </c>
      <c r="T2288" s="9" t="s">
        <v>1919</v>
      </c>
      <c r="U2288" s="10"/>
      <c r="V2288" s="10"/>
      <c r="W2288" s="10">
        <v>2000</v>
      </c>
      <c r="X2288" s="10">
        <v>2000</v>
      </c>
    </row>
    <row r="2289" spans="9:24" x14ac:dyDescent="0.2">
      <c r="I2289" t="str">
        <f>IFERROR(IF(VLOOKUP(A2289,'Resources Final'!B:F,5,FALSE)=0,"",VLOOKUP(A2289,'Resources Final'!B:F,5,FALSE)),"")</f>
        <v/>
      </c>
      <c r="T2289" s="9" t="s">
        <v>1530</v>
      </c>
      <c r="U2289" s="10"/>
      <c r="V2289" s="10"/>
      <c r="W2289" s="10">
        <v>2000</v>
      </c>
      <c r="X2289" s="10">
        <v>2000</v>
      </c>
    </row>
    <row r="2290" spans="9:24" x14ac:dyDescent="0.2">
      <c r="I2290" t="str">
        <f>IFERROR(IF(VLOOKUP(A2290,'Resources Final'!B:F,5,FALSE)=0,"",VLOOKUP(A2290,'Resources Final'!B:F,5,FALSE)),"")</f>
        <v/>
      </c>
      <c r="T2290" s="9" t="s">
        <v>1631</v>
      </c>
      <c r="U2290" s="10"/>
      <c r="V2290" s="10"/>
      <c r="W2290" s="10">
        <v>2000</v>
      </c>
      <c r="X2290" s="10">
        <v>2000</v>
      </c>
    </row>
    <row r="2291" spans="9:24" x14ac:dyDescent="0.2">
      <c r="I2291" t="str">
        <f>IFERROR(IF(VLOOKUP(A2291,'Resources Final'!B:F,5,FALSE)=0,"",VLOOKUP(A2291,'Resources Final'!B:F,5,FALSE)),"")</f>
        <v/>
      </c>
      <c r="T2291" s="9" t="s">
        <v>1126</v>
      </c>
      <c r="U2291" s="10"/>
      <c r="V2291" s="10"/>
      <c r="W2291" s="10">
        <v>2000</v>
      </c>
      <c r="X2291" s="10">
        <v>2000</v>
      </c>
    </row>
    <row r="2292" spans="9:24" x14ac:dyDescent="0.2">
      <c r="I2292" t="str">
        <f>IFERROR(IF(VLOOKUP(A2292,'Resources Final'!B:F,5,FALSE)=0,"",VLOOKUP(A2292,'Resources Final'!B:F,5,FALSE)),"")</f>
        <v/>
      </c>
      <c r="T2292" s="9" t="s">
        <v>1106</v>
      </c>
      <c r="U2292" s="10"/>
      <c r="V2292" s="10"/>
      <c r="W2292" s="10">
        <v>2000</v>
      </c>
      <c r="X2292" s="10">
        <v>2000</v>
      </c>
    </row>
    <row r="2293" spans="9:24" x14ac:dyDescent="0.2">
      <c r="I2293" t="str">
        <f>IFERROR(IF(VLOOKUP(A2293,'Resources Final'!B:F,5,FALSE)=0,"",VLOOKUP(A2293,'Resources Final'!B:F,5,FALSE)),"")</f>
        <v/>
      </c>
      <c r="T2293" s="9" t="s">
        <v>1534</v>
      </c>
      <c r="U2293" s="10"/>
      <c r="V2293" s="10"/>
      <c r="W2293" s="10">
        <v>2000</v>
      </c>
      <c r="X2293" s="10">
        <v>2000</v>
      </c>
    </row>
    <row r="2294" spans="9:24" x14ac:dyDescent="0.2">
      <c r="I2294" t="str">
        <f>IFERROR(IF(VLOOKUP(A2294,'Resources Final'!B:F,5,FALSE)=0,"",VLOOKUP(A2294,'Resources Final'!B:F,5,FALSE)),"")</f>
        <v/>
      </c>
      <c r="T2294" s="9" t="s">
        <v>1074</v>
      </c>
      <c r="U2294" s="10"/>
      <c r="V2294" s="10"/>
      <c r="W2294" s="10">
        <v>2000</v>
      </c>
      <c r="X2294" s="10">
        <v>2000</v>
      </c>
    </row>
    <row r="2295" spans="9:24" x14ac:dyDescent="0.2">
      <c r="I2295" t="str">
        <f>IFERROR(IF(VLOOKUP(A2295,'Resources Final'!B:F,5,FALSE)=0,"",VLOOKUP(A2295,'Resources Final'!B:F,5,FALSE)),"")</f>
        <v/>
      </c>
      <c r="T2295" s="9" t="s">
        <v>1484</v>
      </c>
      <c r="U2295" s="10"/>
      <c r="V2295" s="10"/>
      <c r="W2295" s="10">
        <v>2000</v>
      </c>
      <c r="X2295" s="10">
        <v>2000</v>
      </c>
    </row>
    <row r="2296" spans="9:24" x14ac:dyDescent="0.2">
      <c r="I2296" t="str">
        <f>IFERROR(IF(VLOOKUP(A2296,'Resources Final'!B:F,5,FALSE)=0,"",VLOOKUP(A2296,'Resources Final'!B:F,5,FALSE)),"")</f>
        <v/>
      </c>
      <c r="T2296" s="9" t="s">
        <v>1730</v>
      </c>
      <c r="U2296" s="10"/>
      <c r="V2296" s="10"/>
      <c r="W2296" s="10">
        <v>2000</v>
      </c>
      <c r="X2296" s="10">
        <v>2000</v>
      </c>
    </row>
    <row r="2297" spans="9:24" x14ac:dyDescent="0.2">
      <c r="I2297" t="str">
        <f>IFERROR(IF(VLOOKUP(A2297,'Resources Final'!B:F,5,FALSE)=0,"",VLOOKUP(A2297,'Resources Final'!B:F,5,FALSE)),"")</f>
        <v/>
      </c>
      <c r="T2297" s="9" t="s">
        <v>1427</v>
      </c>
      <c r="U2297" s="10"/>
      <c r="V2297" s="10"/>
      <c r="W2297" s="10">
        <v>2000</v>
      </c>
      <c r="X2297" s="10">
        <v>2000</v>
      </c>
    </row>
    <row r="2298" spans="9:24" x14ac:dyDescent="0.2">
      <c r="I2298" t="str">
        <f>IFERROR(IF(VLOOKUP(A2298,'Resources Final'!B:F,5,FALSE)=0,"",VLOOKUP(A2298,'Resources Final'!B:F,5,FALSE)),"")</f>
        <v/>
      </c>
      <c r="T2298" s="9" t="s">
        <v>1742</v>
      </c>
      <c r="U2298" s="10"/>
      <c r="V2298" s="10"/>
      <c r="W2298" s="10">
        <v>2000</v>
      </c>
      <c r="X2298" s="10">
        <v>2000</v>
      </c>
    </row>
    <row r="2299" spans="9:24" x14ac:dyDescent="0.2">
      <c r="I2299" t="str">
        <f>IFERROR(IF(VLOOKUP(A2299,'Resources Final'!B:F,5,FALSE)=0,"",VLOOKUP(A2299,'Resources Final'!B:F,5,FALSE)),"")</f>
        <v/>
      </c>
      <c r="T2299" s="9" t="s">
        <v>1347</v>
      </c>
      <c r="U2299" s="10"/>
      <c r="V2299" s="10"/>
      <c r="W2299" s="10">
        <v>2000</v>
      </c>
      <c r="X2299" s="10">
        <v>2000</v>
      </c>
    </row>
    <row r="2300" spans="9:24" x14ac:dyDescent="0.2">
      <c r="I2300" t="str">
        <f>IFERROR(IF(VLOOKUP(A2300,'Resources Final'!B:F,5,FALSE)=0,"",VLOOKUP(A2300,'Resources Final'!B:F,5,FALSE)),"")</f>
        <v/>
      </c>
      <c r="T2300" s="9" t="s">
        <v>1303</v>
      </c>
      <c r="U2300" s="10"/>
      <c r="V2300" s="10"/>
      <c r="W2300" s="10">
        <v>2000</v>
      </c>
      <c r="X2300" s="10">
        <v>2000</v>
      </c>
    </row>
    <row r="2301" spans="9:24" x14ac:dyDescent="0.2">
      <c r="I2301" t="str">
        <f>IFERROR(IF(VLOOKUP(A2301,'Resources Final'!B:F,5,FALSE)=0,"",VLOOKUP(A2301,'Resources Final'!B:F,5,FALSE)),"")</f>
        <v/>
      </c>
      <c r="T2301" s="9" t="s">
        <v>1067</v>
      </c>
      <c r="U2301" s="10"/>
      <c r="V2301" s="10"/>
      <c r="W2301" s="10">
        <v>2000</v>
      </c>
      <c r="X2301" s="10">
        <v>2000</v>
      </c>
    </row>
    <row r="2302" spans="9:24" x14ac:dyDescent="0.2">
      <c r="I2302" t="str">
        <f>IFERROR(IF(VLOOKUP(A2302,'Resources Final'!B:F,5,FALSE)=0,"",VLOOKUP(A2302,'Resources Final'!B:F,5,FALSE)),"")</f>
        <v/>
      </c>
      <c r="T2302" s="9" t="s">
        <v>1914</v>
      </c>
      <c r="U2302" s="10"/>
      <c r="V2302" s="10"/>
      <c r="W2302" s="10">
        <v>2000</v>
      </c>
      <c r="X2302" s="10">
        <v>2000</v>
      </c>
    </row>
    <row r="2303" spans="9:24" x14ac:dyDescent="0.2">
      <c r="I2303" t="str">
        <f>IFERROR(IF(VLOOKUP(A2303,'Resources Final'!B:F,5,FALSE)=0,"",VLOOKUP(A2303,'Resources Final'!B:F,5,FALSE)),"")</f>
        <v/>
      </c>
      <c r="T2303" s="9" t="s">
        <v>1745</v>
      </c>
      <c r="U2303" s="10"/>
      <c r="V2303" s="10"/>
      <c r="W2303" s="10">
        <v>2000</v>
      </c>
      <c r="X2303" s="10">
        <v>2000</v>
      </c>
    </row>
    <row r="2304" spans="9:24" x14ac:dyDescent="0.2">
      <c r="I2304" t="str">
        <f>IFERROR(IF(VLOOKUP(A2304,'Resources Final'!B:F,5,FALSE)=0,"",VLOOKUP(A2304,'Resources Final'!B:F,5,FALSE)),"")</f>
        <v/>
      </c>
      <c r="T2304" s="9" t="s">
        <v>1923</v>
      </c>
      <c r="U2304" s="10"/>
      <c r="V2304" s="10"/>
      <c r="W2304" s="10">
        <v>2000</v>
      </c>
      <c r="X2304" s="10">
        <v>2000</v>
      </c>
    </row>
    <row r="2305" spans="9:24" x14ac:dyDescent="0.2">
      <c r="I2305" t="str">
        <f>IFERROR(IF(VLOOKUP(A2305,'Resources Final'!B:F,5,FALSE)=0,"",VLOOKUP(A2305,'Resources Final'!B:F,5,FALSE)),"")</f>
        <v/>
      </c>
      <c r="T2305" s="9" t="s">
        <v>1070</v>
      </c>
      <c r="U2305" s="10"/>
      <c r="V2305" s="10"/>
      <c r="W2305" s="10">
        <v>2000</v>
      </c>
      <c r="X2305" s="10">
        <v>2000</v>
      </c>
    </row>
    <row r="2306" spans="9:24" x14ac:dyDescent="0.2">
      <c r="I2306" t="str">
        <f>IFERROR(IF(VLOOKUP(A2306,'Resources Final'!B:F,5,FALSE)=0,"",VLOOKUP(A2306,'Resources Final'!B:F,5,FALSE)),"")</f>
        <v/>
      </c>
      <c r="T2306" s="9" t="s">
        <v>1758</v>
      </c>
      <c r="U2306" s="10"/>
      <c r="V2306" s="10"/>
      <c r="W2306" s="10">
        <v>2000</v>
      </c>
      <c r="X2306" s="10">
        <v>2000</v>
      </c>
    </row>
    <row r="2307" spans="9:24" x14ac:dyDescent="0.2">
      <c r="I2307" t="str">
        <f>IFERROR(IF(VLOOKUP(A2307,'Resources Final'!B:F,5,FALSE)=0,"",VLOOKUP(A2307,'Resources Final'!B:F,5,FALSE)),"")</f>
        <v/>
      </c>
      <c r="T2307" s="9" t="s">
        <v>1084</v>
      </c>
      <c r="U2307" s="10"/>
      <c r="V2307" s="10"/>
      <c r="W2307" s="10">
        <v>2000</v>
      </c>
      <c r="X2307" s="10">
        <v>2000</v>
      </c>
    </row>
    <row r="2308" spans="9:24" x14ac:dyDescent="0.2">
      <c r="I2308" t="str">
        <f>IFERROR(IF(VLOOKUP(A2308,'Resources Final'!B:F,5,FALSE)=0,"",VLOOKUP(A2308,'Resources Final'!B:F,5,FALSE)),"")</f>
        <v/>
      </c>
      <c r="T2308" s="9" t="s">
        <v>1616</v>
      </c>
      <c r="U2308" s="10"/>
      <c r="V2308" s="10"/>
      <c r="W2308" s="10">
        <v>2000</v>
      </c>
      <c r="X2308" s="10">
        <v>2000</v>
      </c>
    </row>
    <row r="2309" spans="9:24" x14ac:dyDescent="0.2">
      <c r="I2309" t="str">
        <f>IFERROR(IF(VLOOKUP(A2309,'Resources Final'!B:F,5,FALSE)=0,"",VLOOKUP(A2309,'Resources Final'!B:F,5,FALSE)),"")</f>
        <v/>
      </c>
      <c r="T2309" s="9" t="s">
        <v>1433</v>
      </c>
      <c r="U2309" s="10"/>
      <c r="V2309" s="10"/>
      <c r="W2309" s="10">
        <v>2000</v>
      </c>
      <c r="X2309" s="10">
        <v>2000</v>
      </c>
    </row>
    <row r="2310" spans="9:24" x14ac:dyDescent="0.2">
      <c r="I2310" t="str">
        <f>IFERROR(IF(VLOOKUP(A2310,'Resources Final'!B:F,5,FALSE)=0,"",VLOOKUP(A2310,'Resources Final'!B:F,5,FALSE)),"")</f>
        <v/>
      </c>
      <c r="T2310" s="9" t="s">
        <v>1086</v>
      </c>
      <c r="U2310" s="10"/>
      <c r="V2310" s="10"/>
      <c r="W2310" s="10">
        <v>2000</v>
      </c>
      <c r="X2310" s="10">
        <v>2000</v>
      </c>
    </row>
    <row r="2311" spans="9:24" x14ac:dyDescent="0.2">
      <c r="I2311" t="str">
        <f>IFERROR(IF(VLOOKUP(A2311,'Resources Final'!B:F,5,FALSE)=0,"",VLOOKUP(A2311,'Resources Final'!B:F,5,FALSE)),"")</f>
        <v/>
      </c>
      <c r="T2311" s="9" t="s">
        <v>1486</v>
      </c>
      <c r="U2311" s="10"/>
      <c r="V2311" s="10"/>
      <c r="W2311" s="10">
        <v>2000</v>
      </c>
      <c r="X2311" s="10">
        <v>2000</v>
      </c>
    </row>
    <row r="2312" spans="9:24" x14ac:dyDescent="0.2">
      <c r="I2312" t="str">
        <f>IFERROR(IF(VLOOKUP(A2312,'Resources Final'!B:F,5,FALSE)=0,"",VLOOKUP(A2312,'Resources Final'!B:F,5,FALSE)),"")</f>
        <v/>
      </c>
      <c r="T2312" s="9" t="s">
        <v>2002</v>
      </c>
      <c r="U2312" s="10"/>
      <c r="V2312" s="10"/>
      <c r="W2312" s="10">
        <v>2000</v>
      </c>
      <c r="X2312" s="10">
        <v>2000</v>
      </c>
    </row>
    <row r="2313" spans="9:24" x14ac:dyDescent="0.2">
      <c r="I2313" t="str">
        <f>IFERROR(IF(VLOOKUP(A2313,'Resources Final'!B:F,5,FALSE)=0,"",VLOOKUP(A2313,'Resources Final'!B:F,5,FALSE)),"")</f>
        <v/>
      </c>
      <c r="T2313" s="9" t="s">
        <v>1327</v>
      </c>
      <c r="U2313" s="10"/>
      <c r="V2313" s="10"/>
      <c r="W2313" s="10">
        <v>2000</v>
      </c>
      <c r="X2313" s="10">
        <v>2000</v>
      </c>
    </row>
    <row r="2314" spans="9:24" x14ac:dyDescent="0.2">
      <c r="I2314" t="str">
        <f>IFERROR(IF(VLOOKUP(A2314,'Resources Final'!B:F,5,FALSE)=0,"",VLOOKUP(A2314,'Resources Final'!B:F,5,FALSE)),"")</f>
        <v/>
      </c>
      <c r="T2314" s="9" t="s">
        <v>1900</v>
      </c>
      <c r="U2314" s="10"/>
      <c r="V2314" s="10"/>
      <c r="W2314" s="10">
        <v>2000</v>
      </c>
      <c r="X2314" s="10">
        <v>2000</v>
      </c>
    </row>
    <row r="2315" spans="9:24" x14ac:dyDescent="0.2">
      <c r="I2315" t="str">
        <f>IFERROR(IF(VLOOKUP(A2315,'Resources Final'!B:F,5,FALSE)=0,"",VLOOKUP(A2315,'Resources Final'!B:F,5,FALSE)),"")</f>
        <v/>
      </c>
      <c r="T2315" s="9" t="s">
        <v>1746</v>
      </c>
      <c r="U2315" s="10"/>
      <c r="V2315" s="10"/>
      <c r="W2315" s="10">
        <v>2000</v>
      </c>
      <c r="X2315" s="10">
        <v>2000</v>
      </c>
    </row>
    <row r="2316" spans="9:24" x14ac:dyDescent="0.2">
      <c r="I2316" t="str">
        <f>IFERROR(IF(VLOOKUP(A2316,'Resources Final'!B:F,5,FALSE)=0,"",VLOOKUP(A2316,'Resources Final'!B:F,5,FALSE)),"")</f>
        <v/>
      </c>
      <c r="T2316" s="9" t="s">
        <v>1904</v>
      </c>
      <c r="U2316" s="10"/>
      <c r="V2316" s="10"/>
      <c r="W2316" s="10">
        <v>2000</v>
      </c>
      <c r="X2316" s="10">
        <v>2000</v>
      </c>
    </row>
    <row r="2317" spans="9:24" x14ac:dyDescent="0.2">
      <c r="I2317" t="str">
        <f>IFERROR(IF(VLOOKUP(A2317,'Resources Final'!B:F,5,FALSE)=0,"",VLOOKUP(A2317,'Resources Final'!B:F,5,FALSE)),"")</f>
        <v/>
      </c>
      <c r="T2317" s="9" t="s">
        <v>1549</v>
      </c>
      <c r="U2317" s="10"/>
      <c r="V2317" s="10"/>
      <c r="W2317" s="10">
        <v>2000</v>
      </c>
      <c r="X2317" s="10">
        <v>2000</v>
      </c>
    </row>
    <row r="2318" spans="9:24" x14ac:dyDescent="0.2">
      <c r="I2318" t="str">
        <f>IFERROR(IF(VLOOKUP(A2318,'Resources Final'!B:F,5,FALSE)=0,"",VLOOKUP(A2318,'Resources Final'!B:F,5,FALSE)),"")</f>
        <v/>
      </c>
      <c r="T2318" s="9" t="s">
        <v>1908</v>
      </c>
      <c r="U2318" s="10"/>
      <c r="V2318" s="10"/>
      <c r="W2318" s="10">
        <v>2000</v>
      </c>
      <c r="X2318" s="10">
        <v>2000</v>
      </c>
    </row>
    <row r="2319" spans="9:24" x14ac:dyDescent="0.2">
      <c r="I2319" t="str">
        <f>IFERROR(IF(VLOOKUP(A2319,'Resources Final'!B:F,5,FALSE)=0,"",VLOOKUP(A2319,'Resources Final'!B:F,5,FALSE)),"")</f>
        <v/>
      </c>
      <c r="T2319" s="9" t="s">
        <v>1055</v>
      </c>
      <c r="U2319" s="10"/>
      <c r="V2319" s="10"/>
      <c r="W2319" s="10">
        <v>2000</v>
      </c>
      <c r="X2319" s="10">
        <v>2000</v>
      </c>
    </row>
    <row r="2320" spans="9:24" x14ac:dyDescent="0.2">
      <c r="I2320" t="str">
        <f>IFERROR(IF(VLOOKUP(A2320,'Resources Final'!B:F,5,FALSE)=0,"",VLOOKUP(A2320,'Resources Final'!B:F,5,FALSE)),"")</f>
        <v/>
      </c>
      <c r="T2320" s="9" t="s">
        <v>1912</v>
      </c>
      <c r="U2320" s="10"/>
      <c r="V2320" s="10"/>
      <c r="W2320" s="10">
        <v>2000</v>
      </c>
      <c r="X2320" s="10">
        <v>2000</v>
      </c>
    </row>
    <row r="2321" spans="9:24" x14ac:dyDescent="0.2">
      <c r="I2321" t="str">
        <f>IFERROR(IF(VLOOKUP(A2321,'Resources Final'!B:F,5,FALSE)=0,"",VLOOKUP(A2321,'Resources Final'!B:F,5,FALSE)),"")</f>
        <v/>
      </c>
      <c r="T2321" s="9" t="s">
        <v>1747</v>
      </c>
      <c r="U2321" s="10"/>
      <c r="V2321" s="10"/>
      <c r="W2321" s="10">
        <v>2000</v>
      </c>
      <c r="X2321" s="10">
        <v>2000</v>
      </c>
    </row>
    <row r="2322" spans="9:24" x14ac:dyDescent="0.2">
      <c r="I2322" t="str">
        <f>IFERROR(IF(VLOOKUP(A2322,'Resources Final'!B:F,5,FALSE)=0,"",VLOOKUP(A2322,'Resources Final'!B:F,5,FALSE)),"")</f>
        <v/>
      </c>
      <c r="T2322" s="9" t="s">
        <v>1078</v>
      </c>
      <c r="U2322" s="10"/>
      <c r="V2322" s="10"/>
      <c r="W2322" s="10">
        <v>2000</v>
      </c>
      <c r="X2322" s="10">
        <v>2000</v>
      </c>
    </row>
    <row r="2323" spans="9:24" x14ac:dyDescent="0.2">
      <c r="I2323" t="str">
        <f>IFERROR(IF(VLOOKUP(A2323,'Resources Final'!B:F,5,FALSE)=0,"",VLOOKUP(A2323,'Resources Final'!B:F,5,FALSE)),"")</f>
        <v/>
      </c>
      <c r="T2323" s="9" t="s">
        <v>1812</v>
      </c>
      <c r="U2323" s="10"/>
      <c r="V2323" s="10"/>
      <c r="W2323" s="10">
        <v>2000</v>
      </c>
      <c r="X2323" s="10">
        <v>2000</v>
      </c>
    </row>
    <row r="2324" spans="9:24" x14ac:dyDescent="0.2">
      <c r="I2324" t="str">
        <f>IFERROR(IF(VLOOKUP(A2324,'Resources Final'!B:F,5,FALSE)=0,"",VLOOKUP(A2324,'Resources Final'!B:F,5,FALSE)),"")</f>
        <v/>
      </c>
      <c r="T2324" s="9" t="s">
        <v>1921</v>
      </c>
      <c r="U2324" s="10"/>
      <c r="V2324" s="10"/>
      <c r="W2324" s="10">
        <v>2000</v>
      </c>
      <c r="X2324" s="10">
        <v>2000</v>
      </c>
    </row>
    <row r="2325" spans="9:24" x14ac:dyDescent="0.2">
      <c r="I2325" t="str">
        <f>IFERROR(IF(VLOOKUP(A2325,'Resources Final'!B:F,5,FALSE)=0,"",VLOOKUP(A2325,'Resources Final'!B:F,5,FALSE)),"")</f>
        <v/>
      </c>
      <c r="T2325" s="9" t="s">
        <v>1104</v>
      </c>
      <c r="U2325" s="10"/>
      <c r="V2325" s="10"/>
      <c r="W2325" s="10">
        <v>2000</v>
      </c>
      <c r="X2325" s="10">
        <v>2000</v>
      </c>
    </row>
    <row r="2326" spans="9:24" x14ac:dyDescent="0.2">
      <c r="I2326" t="str">
        <f>IFERROR(IF(VLOOKUP(A2326,'Resources Final'!B:F,5,FALSE)=0,"",VLOOKUP(A2326,'Resources Final'!B:F,5,FALSE)),"")</f>
        <v/>
      </c>
      <c r="T2326" s="9" t="s">
        <v>1925</v>
      </c>
      <c r="U2326" s="10"/>
      <c r="V2326" s="10"/>
      <c r="W2326" s="10">
        <v>2000</v>
      </c>
      <c r="X2326" s="10">
        <v>2000</v>
      </c>
    </row>
    <row r="2327" spans="9:24" x14ac:dyDescent="0.2">
      <c r="I2327" t="str">
        <f>IFERROR(IF(VLOOKUP(A2327,'Resources Final'!B:F,5,FALSE)=0,"",VLOOKUP(A2327,'Resources Final'!B:F,5,FALSE)),"")</f>
        <v/>
      </c>
      <c r="T2327" s="9" t="s">
        <v>1555</v>
      </c>
      <c r="U2327" s="10"/>
      <c r="V2327" s="10"/>
      <c r="W2327" s="10">
        <v>2000</v>
      </c>
      <c r="X2327" s="10">
        <v>2000</v>
      </c>
    </row>
    <row r="2328" spans="9:24" x14ac:dyDescent="0.2">
      <c r="I2328" t="str">
        <f>IFERROR(IF(VLOOKUP(A2328,'Resources Final'!B:F,5,FALSE)=0,"",VLOOKUP(A2328,'Resources Final'!B:F,5,FALSE)),"")</f>
        <v/>
      </c>
      <c r="T2328" s="9" t="s">
        <v>1728</v>
      </c>
      <c r="U2328" s="10"/>
      <c r="V2328" s="10"/>
      <c r="W2328" s="10">
        <v>2000</v>
      </c>
      <c r="X2328" s="10">
        <v>2000</v>
      </c>
    </row>
    <row r="2329" spans="9:24" x14ac:dyDescent="0.2">
      <c r="I2329" t="str">
        <f>IFERROR(IF(VLOOKUP(A2329,'Resources Final'!B:F,5,FALSE)=0,"",VLOOKUP(A2329,'Resources Final'!B:F,5,FALSE)),"")</f>
        <v/>
      </c>
      <c r="T2329" s="9" t="s">
        <v>1488</v>
      </c>
      <c r="U2329" s="10"/>
      <c r="V2329" s="10"/>
      <c r="W2329" s="10">
        <v>2000</v>
      </c>
      <c r="X2329" s="10">
        <v>2000</v>
      </c>
    </row>
    <row r="2330" spans="9:24" x14ac:dyDescent="0.2">
      <c r="I2330" t="str">
        <f>IFERROR(IF(VLOOKUP(A2330,'Resources Final'!B:F,5,FALSE)=0,"",VLOOKUP(A2330,'Resources Final'!B:F,5,FALSE)),"")</f>
        <v/>
      </c>
      <c r="T2330" s="9" t="s">
        <v>1938</v>
      </c>
      <c r="U2330" s="10"/>
      <c r="V2330" s="10"/>
      <c r="W2330" s="10">
        <v>2000</v>
      </c>
      <c r="X2330" s="10">
        <v>2000</v>
      </c>
    </row>
    <row r="2331" spans="9:24" x14ac:dyDescent="0.2">
      <c r="I2331" t="str">
        <f>IFERROR(IF(VLOOKUP(A2331,'Resources Final'!B:F,5,FALSE)=0,"",VLOOKUP(A2331,'Resources Final'!B:F,5,FALSE)),"")</f>
        <v/>
      </c>
      <c r="T2331" s="9" t="s">
        <v>1328</v>
      </c>
      <c r="U2331" s="10"/>
      <c r="V2331" s="10"/>
      <c r="W2331" s="10">
        <v>2000</v>
      </c>
      <c r="X2331" s="10">
        <v>2000</v>
      </c>
    </row>
    <row r="2332" spans="9:24" x14ac:dyDescent="0.2">
      <c r="I2332" t="str">
        <f>IFERROR(IF(VLOOKUP(A2332,'Resources Final'!B:F,5,FALSE)=0,"",VLOOKUP(A2332,'Resources Final'!B:F,5,FALSE)),"")</f>
        <v/>
      </c>
      <c r="T2332" s="9" t="s">
        <v>1654</v>
      </c>
      <c r="U2332" s="10"/>
      <c r="V2332" s="10"/>
      <c r="W2332" s="10">
        <v>2000</v>
      </c>
      <c r="X2332" s="10">
        <v>2000</v>
      </c>
    </row>
    <row r="2333" spans="9:24" x14ac:dyDescent="0.2">
      <c r="I2333" t="str">
        <f>IFERROR(IF(VLOOKUP(A2333,'Resources Final'!B:F,5,FALSE)=0,"",VLOOKUP(A2333,'Resources Final'!B:F,5,FALSE)),"")</f>
        <v/>
      </c>
      <c r="T2333" s="9" t="s">
        <v>1823</v>
      </c>
      <c r="U2333" s="10"/>
      <c r="V2333" s="10"/>
      <c r="W2333" s="10">
        <v>2000</v>
      </c>
      <c r="X2333" s="10">
        <v>2000</v>
      </c>
    </row>
    <row r="2334" spans="9:24" x14ac:dyDescent="0.2">
      <c r="I2334" t="str">
        <f>IFERROR(IF(VLOOKUP(A2334,'Resources Final'!B:F,5,FALSE)=0,"",VLOOKUP(A2334,'Resources Final'!B:F,5,FALSE)),"")</f>
        <v/>
      </c>
      <c r="T2334" s="9" t="s">
        <v>1729</v>
      </c>
      <c r="U2334" s="10"/>
      <c r="V2334" s="10"/>
      <c r="W2334" s="10">
        <v>2000</v>
      </c>
      <c r="X2334" s="10">
        <v>2000</v>
      </c>
    </row>
    <row r="2335" spans="9:24" x14ac:dyDescent="0.2">
      <c r="I2335" t="str">
        <f>IFERROR(IF(VLOOKUP(A2335,'Resources Final'!B:F,5,FALSE)=0,"",VLOOKUP(A2335,'Resources Final'!B:F,5,FALSE)),"")</f>
        <v/>
      </c>
      <c r="T2335" s="9" t="s">
        <v>1748</v>
      </c>
      <c r="U2335" s="10"/>
      <c r="V2335" s="10"/>
      <c r="W2335" s="10">
        <v>2000</v>
      </c>
      <c r="X2335" s="10">
        <v>2000</v>
      </c>
    </row>
    <row r="2336" spans="9:24" x14ac:dyDescent="0.2">
      <c r="I2336" t="str">
        <f>IFERROR(IF(VLOOKUP(A2336,'Resources Final'!B:F,5,FALSE)=0,"",VLOOKUP(A2336,'Resources Final'!B:F,5,FALSE)),"")</f>
        <v/>
      </c>
      <c r="T2336" s="9" t="s">
        <v>1061</v>
      </c>
      <c r="U2336" s="10"/>
      <c r="V2336" s="10"/>
      <c r="W2336" s="10">
        <v>2000</v>
      </c>
      <c r="X2336" s="10">
        <v>2000</v>
      </c>
    </row>
    <row r="2337" spans="9:24" x14ac:dyDescent="0.2">
      <c r="I2337" t="str">
        <f>IFERROR(IF(VLOOKUP(A2337,'Resources Final'!B:F,5,FALSE)=0,"",VLOOKUP(A2337,'Resources Final'!B:F,5,FALSE)),"")</f>
        <v/>
      </c>
      <c r="T2337" s="9" t="s">
        <v>1170</v>
      </c>
      <c r="U2337" s="10"/>
      <c r="V2337" s="10"/>
      <c r="W2337" s="10">
        <v>2000</v>
      </c>
      <c r="X2337" s="10">
        <v>2000</v>
      </c>
    </row>
    <row r="2338" spans="9:24" x14ac:dyDescent="0.2">
      <c r="I2338" t="str">
        <f>IFERROR(IF(VLOOKUP(A2338,'Resources Final'!B:F,5,FALSE)=0,"",VLOOKUP(A2338,'Resources Final'!B:F,5,FALSE)),"")</f>
        <v/>
      </c>
      <c r="T2338" s="9" t="s">
        <v>1112</v>
      </c>
      <c r="U2338" s="10"/>
      <c r="V2338" s="10"/>
      <c r="W2338" s="10">
        <v>2000</v>
      </c>
      <c r="X2338" s="10">
        <v>2000</v>
      </c>
    </row>
    <row r="2339" spans="9:24" x14ac:dyDescent="0.2">
      <c r="I2339" t="str">
        <f>IFERROR(IF(VLOOKUP(A2339,'Resources Final'!B:F,5,FALSE)=0,"",VLOOKUP(A2339,'Resources Final'!B:F,5,FALSE)),"")</f>
        <v/>
      </c>
      <c r="T2339" s="9" t="s">
        <v>1508</v>
      </c>
      <c r="U2339" s="10"/>
      <c r="V2339" s="10"/>
      <c r="W2339" s="10">
        <v>2000</v>
      </c>
      <c r="X2339" s="10">
        <v>2000</v>
      </c>
    </row>
    <row r="2340" spans="9:24" x14ac:dyDescent="0.2">
      <c r="I2340" t="str">
        <f>IFERROR(IF(VLOOKUP(A2340,'Resources Final'!B:F,5,FALSE)=0,"",VLOOKUP(A2340,'Resources Final'!B:F,5,FALSE)),"")</f>
        <v/>
      </c>
      <c r="T2340" s="9" t="s">
        <v>1643</v>
      </c>
      <c r="U2340" s="10"/>
      <c r="V2340" s="10"/>
      <c r="W2340" s="10">
        <v>2000</v>
      </c>
      <c r="X2340" s="10">
        <v>2000</v>
      </c>
    </row>
    <row r="2341" spans="9:24" x14ac:dyDescent="0.2">
      <c r="I2341" t="str">
        <f>IFERROR(IF(VLOOKUP(A2341,'Resources Final'!B:F,5,FALSE)=0,"",VLOOKUP(A2341,'Resources Final'!B:F,5,FALSE)),"")</f>
        <v/>
      </c>
      <c r="T2341" s="9" t="s">
        <v>1077</v>
      </c>
      <c r="U2341" s="10"/>
      <c r="V2341" s="10"/>
      <c r="W2341" s="10">
        <v>2000</v>
      </c>
      <c r="X2341" s="10">
        <v>2000</v>
      </c>
    </row>
    <row r="2342" spans="9:24" x14ac:dyDescent="0.2">
      <c r="I2342" t="str">
        <f>IFERROR(IF(VLOOKUP(A2342,'Resources Final'!B:F,5,FALSE)=0,"",VLOOKUP(A2342,'Resources Final'!B:F,5,FALSE)),"")</f>
        <v/>
      </c>
      <c r="T2342" s="9" t="s">
        <v>1226</v>
      </c>
      <c r="U2342" s="10"/>
      <c r="V2342" s="10"/>
      <c r="W2342" s="10">
        <v>2000</v>
      </c>
      <c r="X2342" s="10">
        <v>2000</v>
      </c>
    </row>
    <row r="2343" spans="9:24" x14ac:dyDescent="0.2">
      <c r="I2343" t="str">
        <f>IFERROR(IF(VLOOKUP(A2343,'Resources Final'!B:F,5,FALSE)=0,"",VLOOKUP(A2343,'Resources Final'!B:F,5,FALSE)),"")</f>
        <v/>
      </c>
      <c r="T2343" s="9" t="s">
        <v>1082</v>
      </c>
      <c r="U2343" s="10"/>
      <c r="V2343" s="10"/>
      <c r="W2343" s="10">
        <v>2000</v>
      </c>
      <c r="X2343" s="10">
        <v>2000</v>
      </c>
    </row>
    <row r="2344" spans="9:24" x14ac:dyDescent="0.2">
      <c r="I2344" t="str">
        <f>IFERROR(IF(VLOOKUP(A2344,'Resources Final'!B:F,5,FALSE)=0,"",VLOOKUP(A2344,'Resources Final'!B:F,5,FALSE)),"")</f>
        <v/>
      </c>
      <c r="T2344" s="9" t="s">
        <v>1899</v>
      </c>
      <c r="U2344" s="10"/>
      <c r="V2344" s="10"/>
      <c r="W2344" s="10">
        <v>2000</v>
      </c>
      <c r="X2344" s="10">
        <v>2000</v>
      </c>
    </row>
    <row r="2345" spans="9:24" x14ac:dyDescent="0.2">
      <c r="I2345" t="str">
        <f>IFERROR(IF(VLOOKUP(A2345,'Resources Final'!B:F,5,FALSE)=0,"",VLOOKUP(A2345,'Resources Final'!B:F,5,FALSE)),"")</f>
        <v/>
      </c>
      <c r="T2345" s="9" t="s">
        <v>1412</v>
      </c>
      <c r="U2345" s="10"/>
      <c r="V2345" s="10"/>
      <c r="W2345" s="10">
        <v>2000</v>
      </c>
      <c r="X2345" s="10">
        <v>2000</v>
      </c>
    </row>
    <row r="2346" spans="9:24" x14ac:dyDescent="0.2">
      <c r="I2346" t="str">
        <f>IFERROR(IF(VLOOKUP(A2346,'Resources Final'!B:F,5,FALSE)=0,"",VLOOKUP(A2346,'Resources Final'!B:F,5,FALSE)),"")</f>
        <v/>
      </c>
      <c r="T2346" s="9" t="s">
        <v>1726</v>
      </c>
      <c r="U2346" s="10"/>
      <c r="V2346" s="10"/>
      <c r="W2346" s="10">
        <v>2000</v>
      </c>
      <c r="X2346" s="10">
        <v>2000</v>
      </c>
    </row>
    <row r="2347" spans="9:24" x14ac:dyDescent="0.2">
      <c r="I2347" t="str">
        <f>IFERROR(IF(VLOOKUP(A2347,'Resources Final'!B:F,5,FALSE)=0,"",VLOOKUP(A2347,'Resources Final'!B:F,5,FALSE)),"")</f>
        <v/>
      </c>
      <c r="T2347" s="9" t="s">
        <v>1059</v>
      </c>
      <c r="U2347" s="10"/>
      <c r="V2347" s="10"/>
      <c r="W2347" s="10">
        <v>2000</v>
      </c>
      <c r="X2347" s="10">
        <v>2000</v>
      </c>
    </row>
    <row r="2348" spans="9:24" x14ac:dyDescent="0.2">
      <c r="I2348" t="str">
        <f>IFERROR(IF(VLOOKUP(A2348,'Resources Final'!B:F,5,FALSE)=0,"",VLOOKUP(A2348,'Resources Final'!B:F,5,FALSE)),"")</f>
        <v/>
      </c>
      <c r="T2348" s="9" t="s">
        <v>1593</v>
      </c>
      <c r="U2348" s="10"/>
      <c r="V2348" s="10"/>
      <c r="W2348" s="10">
        <v>2000</v>
      </c>
      <c r="X2348" s="10">
        <v>2000</v>
      </c>
    </row>
    <row r="2349" spans="9:24" x14ac:dyDescent="0.2">
      <c r="I2349" t="str">
        <f>IFERROR(IF(VLOOKUP(A2349,'Resources Final'!B:F,5,FALSE)=0,"",VLOOKUP(A2349,'Resources Final'!B:F,5,FALSE)),"")</f>
        <v/>
      </c>
      <c r="T2349" s="9" t="s">
        <v>1561</v>
      </c>
      <c r="U2349" s="10"/>
      <c r="V2349" s="10"/>
      <c r="W2349" s="10">
        <v>2000</v>
      </c>
      <c r="X2349" s="10">
        <v>2000</v>
      </c>
    </row>
    <row r="2350" spans="9:24" x14ac:dyDescent="0.2">
      <c r="I2350" t="str">
        <f>IFERROR(IF(VLOOKUP(A2350,'Resources Final'!B:F,5,FALSE)=0,"",VLOOKUP(A2350,'Resources Final'!B:F,5,FALSE)),"")</f>
        <v/>
      </c>
      <c r="T2350" s="9" t="s">
        <v>1905</v>
      </c>
      <c r="U2350" s="10"/>
      <c r="V2350" s="10"/>
      <c r="W2350" s="10">
        <v>2000</v>
      </c>
      <c r="X2350" s="10">
        <v>2000</v>
      </c>
    </row>
    <row r="2351" spans="9:24" x14ac:dyDescent="0.2">
      <c r="I2351" t="str">
        <f>IFERROR(IF(VLOOKUP(A2351,'Resources Final'!B:F,5,FALSE)=0,"",VLOOKUP(A2351,'Resources Final'!B:F,5,FALSE)),"")</f>
        <v/>
      </c>
      <c r="T2351" s="9" t="s">
        <v>1073</v>
      </c>
      <c r="U2351" s="10"/>
      <c r="V2351" s="10"/>
      <c r="W2351" s="10">
        <v>2000</v>
      </c>
      <c r="X2351" s="10">
        <v>2000</v>
      </c>
    </row>
    <row r="2352" spans="9:24" x14ac:dyDescent="0.2">
      <c r="I2352" t="str">
        <f>IFERROR(IF(VLOOKUP(A2352,'Resources Final'!B:F,5,FALSE)=0,"",VLOOKUP(A2352,'Resources Final'!B:F,5,FALSE)),"")</f>
        <v/>
      </c>
      <c r="T2352" s="9" t="s">
        <v>1907</v>
      </c>
      <c r="U2352" s="10"/>
      <c r="V2352" s="10"/>
      <c r="W2352" s="10">
        <v>2000</v>
      </c>
      <c r="X2352" s="10">
        <v>2000</v>
      </c>
    </row>
    <row r="2353" spans="9:24" x14ac:dyDescent="0.2">
      <c r="I2353" t="str">
        <f>IFERROR(IF(VLOOKUP(A2353,'Resources Final'!B:F,5,FALSE)=0,"",VLOOKUP(A2353,'Resources Final'!B:F,5,FALSE)),"")</f>
        <v/>
      </c>
      <c r="T2353" s="9" t="s">
        <v>1491</v>
      </c>
      <c r="U2353" s="10"/>
      <c r="V2353" s="10"/>
      <c r="W2353" s="10">
        <v>2000</v>
      </c>
      <c r="X2353" s="10">
        <v>2000</v>
      </c>
    </row>
    <row r="2354" spans="9:24" x14ac:dyDescent="0.2">
      <c r="I2354" t="str">
        <f>IFERROR(IF(VLOOKUP(A2354,'Resources Final'!B:F,5,FALSE)=0,"",VLOOKUP(A2354,'Resources Final'!B:F,5,FALSE)),"")</f>
        <v/>
      </c>
      <c r="T2354" s="9" t="s">
        <v>1909</v>
      </c>
      <c r="U2354" s="10"/>
      <c r="V2354" s="10"/>
      <c r="W2354" s="10">
        <v>2000</v>
      </c>
      <c r="X2354" s="10">
        <v>2000</v>
      </c>
    </row>
    <row r="2355" spans="9:24" x14ac:dyDescent="0.2">
      <c r="I2355" t="str">
        <f>IFERROR(IF(VLOOKUP(A2355,'Resources Final'!B:F,5,FALSE)=0,"",VLOOKUP(A2355,'Resources Final'!B:F,5,FALSE)),"")</f>
        <v/>
      </c>
      <c r="T2355" s="9" t="s">
        <v>1750</v>
      </c>
      <c r="U2355" s="10"/>
      <c r="V2355" s="10"/>
      <c r="W2355" s="10">
        <v>2000</v>
      </c>
      <c r="X2355" s="10">
        <v>2000</v>
      </c>
    </row>
    <row r="2356" spans="9:24" x14ac:dyDescent="0.2">
      <c r="I2356" t="str">
        <f>IFERROR(IF(VLOOKUP(A2356,'Resources Final'!B:F,5,FALSE)=0,"",VLOOKUP(A2356,'Resources Final'!B:F,5,FALSE)),"")</f>
        <v/>
      </c>
      <c r="T2356" s="9" t="s">
        <v>1911</v>
      </c>
      <c r="U2356" s="10"/>
      <c r="V2356" s="10"/>
      <c r="W2356" s="10">
        <v>2000</v>
      </c>
      <c r="X2356" s="10">
        <v>2000</v>
      </c>
    </row>
    <row r="2357" spans="9:24" x14ac:dyDescent="0.2">
      <c r="I2357" t="str">
        <f>IFERROR(IF(VLOOKUP(A2357,'Resources Final'!B:F,5,FALSE)=0,"",VLOOKUP(A2357,'Resources Final'!B:F,5,FALSE)),"")</f>
        <v/>
      </c>
      <c r="T2357" s="9" t="s">
        <v>1752</v>
      </c>
      <c r="U2357" s="10"/>
      <c r="V2357" s="10"/>
      <c r="W2357" s="10">
        <v>2000</v>
      </c>
      <c r="X2357" s="10">
        <v>2000</v>
      </c>
    </row>
    <row r="2358" spans="9:24" x14ac:dyDescent="0.2">
      <c r="I2358" t="str">
        <f>IFERROR(IF(VLOOKUP(A2358,'Resources Final'!B:F,5,FALSE)=0,"",VLOOKUP(A2358,'Resources Final'!B:F,5,FALSE)),"")</f>
        <v/>
      </c>
      <c r="T2358" s="9" t="s">
        <v>1913</v>
      </c>
      <c r="U2358" s="10"/>
      <c r="V2358" s="10"/>
      <c r="W2358" s="10">
        <v>2000</v>
      </c>
      <c r="X2358" s="10">
        <v>2000</v>
      </c>
    </row>
    <row r="2359" spans="9:24" x14ac:dyDescent="0.2">
      <c r="I2359" t="str">
        <f>IFERROR(IF(VLOOKUP(A2359,'Resources Final'!B:F,5,FALSE)=0,"",VLOOKUP(A2359,'Resources Final'!B:F,5,FALSE)),"")</f>
        <v/>
      </c>
      <c r="T2359" s="9" t="s">
        <v>1355</v>
      </c>
      <c r="U2359" s="10"/>
      <c r="V2359" s="10"/>
      <c r="W2359" s="10">
        <v>2000</v>
      </c>
      <c r="X2359" s="10">
        <v>2000</v>
      </c>
    </row>
    <row r="2360" spans="9:24" x14ac:dyDescent="0.2">
      <c r="I2360" t="str">
        <f>IFERROR(IF(VLOOKUP(A2360,'Resources Final'!B:F,5,FALSE)=0,"",VLOOKUP(A2360,'Resources Final'!B:F,5,FALSE)),"")</f>
        <v/>
      </c>
      <c r="T2360" s="9" t="s">
        <v>1597</v>
      </c>
      <c r="U2360" s="10"/>
      <c r="V2360" s="10"/>
      <c r="W2360" s="10">
        <v>2000</v>
      </c>
      <c r="X2360" s="10">
        <v>2000</v>
      </c>
    </row>
    <row r="2361" spans="9:24" x14ac:dyDescent="0.2">
      <c r="I2361" t="str">
        <f>IFERROR(IF(VLOOKUP(A2361,'Resources Final'!B:F,5,FALSE)=0,"",VLOOKUP(A2361,'Resources Final'!B:F,5,FALSE)),"")</f>
        <v/>
      </c>
      <c r="T2361" s="9" t="s">
        <v>1863</v>
      </c>
      <c r="U2361" s="10"/>
      <c r="V2361" s="10"/>
      <c r="W2361" s="10">
        <v>2000</v>
      </c>
      <c r="X2361" s="10">
        <v>2000</v>
      </c>
    </row>
    <row r="2362" spans="9:24" x14ac:dyDescent="0.2">
      <c r="I2362" t="str">
        <f>IFERROR(IF(VLOOKUP(A2362,'Resources Final'!B:F,5,FALSE)=0,"",VLOOKUP(A2362,'Resources Final'!B:F,5,FALSE)),"")</f>
        <v/>
      </c>
      <c r="T2362" s="9" t="s">
        <v>1918</v>
      </c>
      <c r="U2362" s="10"/>
      <c r="V2362" s="10"/>
      <c r="W2362" s="10">
        <v>2000</v>
      </c>
      <c r="X2362" s="10">
        <v>2000</v>
      </c>
    </row>
    <row r="2363" spans="9:24" x14ac:dyDescent="0.2">
      <c r="I2363" t="str">
        <f>IFERROR(IF(VLOOKUP(A2363,'Resources Final'!B:F,5,FALSE)=0,"",VLOOKUP(A2363,'Resources Final'!B:F,5,FALSE)),"")</f>
        <v/>
      </c>
      <c r="T2363" s="9" t="s">
        <v>1276</v>
      </c>
      <c r="U2363" s="10"/>
      <c r="V2363" s="10"/>
      <c r="W2363" s="10">
        <v>2000</v>
      </c>
      <c r="X2363" s="10">
        <v>2000</v>
      </c>
    </row>
    <row r="2364" spans="9:24" x14ac:dyDescent="0.2">
      <c r="I2364" t="str">
        <f>IFERROR(IF(VLOOKUP(A2364,'Resources Final'!B:F,5,FALSE)=0,"",VLOOKUP(A2364,'Resources Final'!B:F,5,FALSE)),"")</f>
        <v/>
      </c>
      <c r="T2364" s="9" t="s">
        <v>1920</v>
      </c>
      <c r="U2364" s="10"/>
      <c r="V2364" s="10"/>
      <c r="W2364" s="10">
        <v>2000</v>
      </c>
      <c r="X2364" s="10">
        <v>2000</v>
      </c>
    </row>
    <row r="2365" spans="9:24" x14ac:dyDescent="0.2">
      <c r="I2365" t="str">
        <f>IFERROR(IF(VLOOKUP(A2365,'Resources Final'!B:F,5,FALSE)=0,"",VLOOKUP(A2365,'Resources Final'!B:F,5,FALSE)),"")</f>
        <v/>
      </c>
      <c r="T2365" s="9" t="s">
        <v>1356</v>
      </c>
      <c r="U2365" s="10"/>
      <c r="V2365" s="10"/>
      <c r="W2365" s="10">
        <v>2000</v>
      </c>
      <c r="X2365" s="10">
        <v>2000</v>
      </c>
    </row>
    <row r="2366" spans="9:24" x14ac:dyDescent="0.2">
      <c r="I2366" t="str">
        <f>IFERROR(IF(VLOOKUP(A2366,'Resources Final'!B:F,5,FALSE)=0,"",VLOOKUP(A2366,'Resources Final'!B:F,5,FALSE)),"")</f>
        <v/>
      </c>
      <c r="T2366" s="9" t="s">
        <v>1922</v>
      </c>
      <c r="U2366" s="10"/>
      <c r="V2366" s="10"/>
      <c r="W2366" s="10">
        <v>2000</v>
      </c>
      <c r="X2366" s="10">
        <v>2000</v>
      </c>
    </row>
    <row r="2367" spans="9:24" x14ac:dyDescent="0.2">
      <c r="I2367" t="str">
        <f>IFERROR(IF(VLOOKUP(A2367,'Resources Final'!B:F,5,FALSE)=0,"",VLOOKUP(A2367,'Resources Final'!B:F,5,FALSE)),"")</f>
        <v/>
      </c>
      <c r="T2367" s="9" t="s">
        <v>1714</v>
      </c>
      <c r="U2367" s="10"/>
      <c r="V2367" s="10"/>
      <c r="W2367" s="10">
        <v>2000</v>
      </c>
      <c r="X2367" s="10">
        <v>2000</v>
      </c>
    </row>
    <row r="2368" spans="9:24" x14ac:dyDescent="0.2">
      <c r="I2368" t="str">
        <f>IFERROR(IF(VLOOKUP(A2368,'Resources Final'!B:F,5,FALSE)=0,"",VLOOKUP(A2368,'Resources Final'!B:F,5,FALSE)),"")</f>
        <v/>
      </c>
      <c r="T2368" s="9" t="s">
        <v>1358</v>
      </c>
      <c r="U2368" s="10"/>
      <c r="V2368" s="10"/>
      <c r="W2368" s="10">
        <v>2000</v>
      </c>
      <c r="X2368" s="10">
        <v>2000</v>
      </c>
    </row>
    <row r="2369" spans="9:24" x14ac:dyDescent="0.2">
      <c r="I2369" t="str">
        <f>IFERROR(IF(VLOOKUP(A2369,'Resources Final'!B:F,5,FALSE)=0,"",VLOOKUP(A2369,'Resources Final'!B:F,5,FALSE)),"")</f>
        <v/>
      </c>
      <c r="T2369" s="9" t="s">
        <v>1573</v>
      </c>
      <c r="U2369" s="10"/>
      <c r="V2369" s="10"/>
      <c r="W2369" s="10">
        <v>2000</v>
      </c>
      <c r="X2369" s="10">
        <v>2000</v>
      </c>
    </row>
    <row r="2370" spans="9:24" x14ac:dyDescent="0.2">
      <c r="I2370" t="str">
        <f>IFERROR(IF(VLOOKUP(A2370,'Resources Final'!B:F,5,FALSE)=0,"",VLOOKUP(A2370,'Resources Final'!B:F,5,FALSE)),"")</f>
        <v/>
      </c>
      <c r="T2370" s="9" t="s">
        <v>1926</v>
      </c>
      <c r="U2370" s="10"/>
      <c r="V2370" s="10"/>
      <c r="W2370" s="10">
        <v>2000</v>
      </c>
      <c r="X2370" s="10">
        <v>2000</v>
      </c>
    </row>
    <row r="2371" spans="9:24" x14ac:dyDescent="0.2">
      <c r="I2371" t="str">
        <f>IFERROR(IF(VLOOKUP(A2371,'Resources Final'!B:F,5,FALSE)=0,"",VLOOKUP(A2371,'Resources Final'!B:F,5,FALSE)),"")</f>
        <v/>
      </c>
      <c r="T2371" s="9" t="s">
        <v>1085</v>
      </c>
      <c r="U2371" s="10"/>
      <c r="V2371" s="10"/>
      <c r="W2371" s="10">
        <v>2000</v>
      </c>
      <c r="X2371" s="10">
        <v>2000</v>
      </c>
    </row>
    <row r="2372" spans="9:24" x14ac:dyDescent="0.2">
      <c r="I2372" t="str">
        <f>IFERROR(IF(VLOOKUP(A2372,'Resources Final'!B:F,5,FALSE)=0,"",VLOOKUP(A2372,'Resources Final'!B:F,5,FALSE)),"")</f>
        <v/>
      </c>
      <c r="T2372" s="9" t="s">
        <v>1727</v>
      </c>
      <c r="U2372" s="10"/>
      <c r="V2372" s="10"/>
      <c r="W2372" s="10">
        <v>2000</v>
      </c>
      <c r="X2372" s="10">
        <v>2000</v>
      </c>
    </row>
    <row r="2373" spans="9:24" x14ac:dyDescent="0.2">
      <c r="I2373" t="str">
        <f>IFERROR(IF(VLOOKUP(A2373,'Resources Final'!B:F,5,FALSE)=0,"",VLOOKUP(A2373,'Resources Final'!B:F,5,FALSE)),"")</f>
        <v/>
      </c>
      <c r="T2373" s="9" t="s">
        <v>1753</v>
      </c>
      <c r="U2373" s="10"/>
      <c r="V2373" s="10"/>
      <c r="W2373" s="10">
        <v>2000</v>
      </c>
      <c r="X2373" s="10">
        <v>2000</v>
      </c>
    </row>
    <row r="2374" spans="9:24" x14ac:dyDescent="0.2">
      <c r="I2374" t="str">
        <f>IFERROR(IF(VLOOKUP(A2374,'Resources Final'!B:F,5,FALSE)=0,"",VLOOKUP(A2374,'Resources Final'!B:F,5,FALSE)),"")</f>
        <v/>
      </c>
      <c r="T2374" s="9" t="s">
        <v>1153</v>
      </c>
      <c r="U2374" s="10"/>
      <c r="V2374" s="10"/>
      <c r="W2374" s="10">
        <v>2000</v>
      </c>
      <c r="X2374" s="10">
        <v>2000</v>
      </c>
    </row>
    <row r="2375" spans="9:24" x14ac:dyDescent="0.2">
      <c r="I2375" t="str">
        <f>IFERROR(IF(VLOOKUP(A2375,'Resources Final'!B:F,5,FALSE)=0,"",VLOOKUP(A2375,'Resources Final'!B:F,5,FALSE)),"")</f>
        <v/>
      </c>
      <c r="T2375" s="9" t="s">
        <v>1871</v>
      </c>
      <c r="U2375" s="10"/>
      <c r="V2375" s="10"/>
      <c r="W2375" s="10">
        <v>2000</v>
      </c>
      <c r="X2375" s="10">
        <v>2000</v>
      </c>
    </row>
    <row r="2376" spans="9:24" x14ac:dyDescent="0.2">
      <c r="I2376" t="str">
        <f>IFERROR(IF(VLOOKUP(A2376,'Resources Final'!B:F,5,FALSE)=0,"",VLOOKUP(A2376,'Resources Final'!B:F,5,FALSE)),"")</f>
        <v/>
      </c>
      <c r="T2376" s="9" t="s">
        <v>1937</v>
      </c>
      <c r="U2376" s="10"/>
      <c r="V2376" s="10"/>
      <c r="W2376" s="10">
        <v>2000</v>
      </c>
      <c r="X2376" s="10">
        <v>2000</v>
      </c>
    </row>
    <row r="2377" spans="9:24" x14ac:dyDescent="0.2">
      <c r="I2377" t="str">
        <f>IFERROR(IF(VLOOKUP(A2377,'Resources Final'!B:F,5,FALSE)=0,"",VLOOKUP(A2377,'Resources Final'!B:F,5,FALSE)),"")</f>
        <v/>
      </c>
      <c r="T2377" s="9" t="s">
        <v>1717</v>
      </c>
      <c r="U2377" s="10"/>
      <c r="V2377" s="10"/>
      <c r="W2377" s="10">
        <v>2000</v>
      </c>
      <c r="X2377" s="10">
        <v>2000</v>
      </c>
    </row>
    <row r="2378" spans="9:24" x14ac:dyDescent="0.2">
      <c r="I2378" t="str">
        <f>IFERROR(IF(VLOOKUP(A2378,'Resources Final'!B:F,5,FALSE)=0,"",VLOOKUP(A2378,'Resources Final'!B:F,5,FALSE)),"")</f>
        <v/>
      </c>
      <c r="T2378" s="9" t="s">
        <v>1180</v>
      </c>
      <c r="U2378" s="10"/>
      <c r="V2378" s="10"/>
      <c r="W2378" s="10">
        <v>2000</v>
      </c>
      <c r="X2378" s="10">
        <v>2000</v>
      </c>
    </row>
    <row r="2379" spans="9:24" x14ac:dyDescent="0.2">
      <c r="I2379" t="str">
        <f>IFERROR(IF(VLOOKUP(A2379,'Resources Final'!B:F,5,FALSE)=0,"",VLOOKUP(A2379,'Resources Final'!B:F,5,FALSE)),"")</f>
        <v/>
      </c>
      <c r="T2379" s="9" t="s">
        <v>1447</v>
      </c>
      <c r="U2379" s="10"/>
      <c r="V2379" s="10"/>
      <c r="W2379" s="10">
        <v>2000</v>
      </c>
      <c r="X2379" s="10">
        <v>2000</v>
      </c>
    </row>
    <row r="2380" spans="9:24" x14ac:dyDescent="0.2">
      <c r="I2380" t="str">
        <f>IFERROR(IF(VLOOKUP(A2380,'Resources Final'!B:F,5,FALSE)=0,"",VLOOKUP(A2380,'Resources Final'!B:F,5,FALSE)),"")</f>
        <v/>
      </c>
      <c r="T2380" s="9" t="s">
        <v>1181</v>
      </c>
      <c r="U2380" s="10"/>
      <c r="V2380" s="10"/>
      <c r="W2380" s="10">
        <v>2000</v>
      </c>
      <c r="X2380" s="10">
        <v>2000</v>
      </c>
    </row>
    <row r="2381" spans="9:24" x14ac:dyDescent="0.2">
      <c r="I2381" t="str">
        <f>IFERROR(IF(VLOOKUP(A2381,'Resources Final'!B:F,5,FALSE)=0,"",VLOOKUP(A2381,'Resources Final'!B:F,5,FALSE)),"")</f>
        <v/>
      </c>
      <c r="T2381" s="9" t="s">
        <v>1576</v>
      </c>
      <c r="U2381" s="10"/>
      <c r="V2381" s="10"/>
      <c r="W2381" s="10">
        <v>2000</v>
      </c>
      <c r="X2381" s="10">
        <v>2000</v>
      </c>
    </row>
    <row r="2382" spans="9:24" x14ac:dyDescent="0.2">
      <c r="I2382" t="str">
        <f>IFERROR(IF(VLOOKUP(A2382,'Resources Final'!B:F,5,FALSE)=0,"",VLOOKUP(A2382,'Resources Final'!B:F,5,FALSE)),"")</f>
        <v/>
      </c>
      <c r="T2382" s="9" t="s">
        <v>1959</v>
      </c>
      <c r="U2382" s="10"/>
      <c r="V2382" s="10"/>
      <c r="W2382" s="10">
        <v>2000</v>
      </c>
      <c r="X2382" s="10">
        <v>2000</v>
      </c>
    </row>
    <row r="2383" spans="9:24" x14ac:dyDescent="0.2">
      <c r="I2383" t="str">
        <f>IFERROR(IF(VLOOKUP(A2383,'Resources Final'!B:F,5,FALSE)=0,"",VLOOKUP(A2383,'Resources Final'!B:F,5,FALSE)),"")</f>
        <v/>
      </c>
      <c r="T2383" s="9" t="s">
        <v>1739</v>
      </c>
      <c r="U2383" s="10"/>
      <c r="V2383" s="10"/>
      <c r="W2383" s="10">
        <v>2000</v>
      </c>
      <c r="X2383" s="10">
        <v>2000</v>
      </c>
    </row>
    <row r="2384" spans="9:24" x14ac:dyDescent="0.2">
      <c r="I2384" t="str">
        <f>IFERROR(IF(VLOOKUP(A2384,'Resources Final'!B:F,5,FALSE)=0,"",VLOOKUP(A2384,'Resources Final'!B:F,5,FALSE)),"")</f>
        <v/>
      </c>
      <c r="T2384" s="9" t="s">
        <v>1463</v>
      </c>
      <c r="U2384" s="10"/>
      <c r="V2384" s="10"/>
      <c r="W2384" s="10">
        <v>2000</v>
      </c>
      <c r="X2384" s="10">
        <v>2000</v>
      </c>
    </row>
    <row r="2385" spans="9:24" x14ac:dyDescent="0.2">
      <c r="I2385" t="str">
        <f>IFERROR(IF(VLOOKUP(A2385,'Resources Final'!B:F,5,FALSE)=0,"",VLOOKUP(A2385,'Resources Final'!B:F,5,FALSE)),"")</f>
        <v/>
      </c>
      <c r="T2385" s="9" t="s">
        <v>1122</v>
      </c>
      <c r="U2385" s="10"/>
      <c r="V2385" s="10"/>
      <c r="W2385" s="10">
        <v>2000</v>
      </c>
      <c r="X2385" s="10">
        <v>2000</v>
      </c>
    </row>
    <row r="2386" spans="9:24" x14ac:dyDescent="0.2">
      <c r="I2386" t="str">
        <f>IFERROR(IF(VLOOKUP(A2386,'Resources Final'!B:F,5,FALSE)=0,"",VLOOKUP(A2386,'Resources Final'!B:F,5,FALSE)),"")</f>
        <v/>
      </c>
      <c r="T2386" s="9" t="s">
        <v>1759</v>
      </c>
      <c r="U2386" s="10"/>
      <c r="V2386" s="10"/>
      <c r="W2386" s="10">
        <v>2000</v>
      </c>
      <c r="X2386" s="10">
        <v>2000</v>
      </c>
    </row>
    <row r="2387" spans="9:24" x14ac:dyDescent="0.2">
      <c r="I2387" t="str">
        <f>IFERROR(IF(VLOOKUP(A2387,'Resources Final'!B:F,5,FALSE)=0,"",VLOOKUP(A2387,'Resources Final'!B:F,5,FALSE)),"")</f>
        <v/>
      </c>
      <c r="T2387" s="9" t="s">
        <v>1343</v>
      </c>
      <c r="U2387" s="10"/>
      <c r="V2387" s="10"/>
      <c r="W2387" s="10">
        <v>2000</v>
      </c>
      <c r="X2387" s="10">
        <v>2000</v>
      </c>
    </row>
    <row r="2388" spans="9:24" x14ac:dyDescent="0.2">
      <c r="I2388" t="str">
        <f>IFERROR(IF(VLOOKUP(A2388,'Resources Final'!B:F,5,FALSE)=0,"",VLOOKUP(A2388,'Resources Final'!B:F,5,FALSE)),"")</f>
        <v/>
      </c>
      <c r="T2388" s="9" t="s">
        <v>1967</v>
      </c>
      <c r="U2388" s="10"/>
      <c r="V2388" s="10"/>
      <c r="W2388" s="10">
        <v>2000</v>
      </c>
      <c r="X2388" s="10">
        <v>2000</v>
      </c>
    </row>
    <row r="2389" spans="9:24" x14ac:dyDescent="0.2">
      <c r="I2389" t="str">
        <f>IFERROR(IF(VLOOKUP(A2389,'Resources Final'!B:F,5,FALSE)=0,"",VLOOKUP(A2389,'Resources Final'!B:F,5,FALSE)),"")</f>
        <v/>
      </c>
      <c r="T2389" s="9" t="s">
        <v>1633</v>
      </c>
      <c r="U2389" s="10"/>
      <c r="V2389" s="10"/>
      <c r="W2389" s="10">
        <v>2000</v>
      </c>
      <c r="X2389" s="10">
        <v>2000</v>
      </c>
    </row>
    <row r="2390" spans="9:24" x14ac:dyDescent="0.2">
      <c r="I2390" t="str">
        <f>IFERROR(IF(VLOOKUP(A2390,'Resources Final'!B:F,5,FALSE)=0,"",VLOOKUP(A2390,'Resources Final'!B:F,5,FALSE)),"")</f>
        <v/>
      </c>
      <c r="T2390" s="9" t="s">
        <v>1526</v>
      </c>
      <c r="U2390" s="10"/>
      <c r="V2390" s="10"/>
      <c r="W2390" s="10">
        <v>2000</v>
      </c>
      <c r="X2390" s="10">
        <v>2000</v>
      </c>
    </row>
    <row r="2391" spans="9:24" x14ac:dyDescent="0.2">
      <c r="I2391" t="str">
        <f>IFERROR(IF(VLOOKUP(A2391,'Resources Final'!B:F,5,FALSE)=0,"",VLOOKUP(A2391,'Resources Final'!B:F,5,FALSE)),"")</f>
        <v/>
      </c>
      <c r="T2391" s="9" t="s">
        <v>1733</v>
      </c>
      <c r="U2391" s="10"/>
      <c r="V2391" s="10"/>
      <c r="W2391" s="10">
        <v>2000</v>
      </c>
      <c r="X2391" s="10">
        <v>2000</v>
      </c>
    </row>
    <row r="2392" spans="9:24" x14ac:dyDescent="0.2">
      <c r="I2392" t="str">
        <f>IFERROR(IF(VLOOKUP(A2392,'Resources Final'!B:F,5,FALSE)=0,"",VLOOKUP(A2392,'Resources Final'!B:F,5,FALSE)),"")</f>
        <v/>
      </c>
      <c r="T2392" s="9" t="s">
        <v>1744</v>
      </c>
      <c r="U2392" s="10"/>
      <c r="V2392" s="10"/>
      <c r="W2392" s="10">
        <v>2000</v>
      </c>
      <c r="X2392" s="10">
        <v>2000</v>
      </c>
    </row>
    <row r="2393" spans="9:24" x14ac:dyDescent="0.2">
      <c r="I2393" t="str">
        <f>IFERROR(IF(VLOOKUP(A2393,'Resources Final'!B:F,5,FALSE)=0,"",VLOOKUP(A2393,'Resources Final'!B:F,5,FALSE)),"")</f>
        <v/>
      </c>
      <c r="T2393" s="9" t="s">
        <v>1989</v>
      </c>
      <c r="U2393" s="10"/>
      <c r="V2393" s="10"/>
      <c r="W2393" s="10">
        <v>2000</v>
      </c>
      <c r="X2393" s="10">
        <v>2000</v>
      </c>
    </row>
    <row r="2394" spans="9:24" x14ac:dyDescent="0.2">
      <c r="I2394" t="str">
        <f>IFERROR(IF(VLOOKUP(A2394,'Resources Final'!B:F,5,FALSE)=0,"",VLOOKUP(A2394,'Resources Final'!B:F,5,FALSE)),"")</f>
        <v/>
      </c>
      <c r="T2394" s="9" t="s">
        <v>1072</v>
      </c>
      <c r="U2394" s="10"/>
      <c r="V2394" s="10"/>
      <c r="W2394" s="10">
        <v>2000</v>
      </c>
      <c r="X2394" s="10">
        <v>2000</v>
      </c>
    </row>
    <row r="2395" spans="9:24" x14ac:dyDescent="0.2">
      <c r="I2395" t="str">
        <f>IFERROR(IF(VLOOKUP(A2395,'Resources Final'!B:F,5,FALSE)=0,"",VLOOKUP(A2395,'Resources Final'!B:F,5,FALSE)),"")</f>
        <v/>
      </c>
      <c r="T2395" s="9" t="s">
        <v>1996</v>
      </c>
      <c r="U2395" s="10"/>
      <c r="V2395" s="10"/>
      <c r="W2395" s="10">
        <v>2000</v>
      </c>
      <c r="X2395" s="10">
        <v>2000</v>
      </c>
    </row>
    <row r="2396" spans="9:24" x14ac:dyDescent="0.2">
      <c r="I2396" t="str">
        <f>IFERROR(IF(VLOOKUP(A2396,'Resources Final'!B:F,5,FALSE)=0,"",VLOOKUP(A2396,'Resources Final'!B:F,5,FALSE)),"")</f>
        <v/>
      </c>
      <c r="T2396" s="9" t="s">
        <v>1125</v>
      </c>
      <c r="U2396" s="10"/>
      <c r="V2396" s="10"/>
      <c r="W2396" s="10">
        <v>2000</v>
      </c>
      <c r="X2396" s="10">
        <v>2000</v>
      </c>
    </row>
    <row r="2397" spans="9:24" x14ac:dyDescent="0.2">
      <c r="I2397" t="str">
        <f>IFERROR(IF(VLOOKUP(A2397,'Resources Final'!B:F,5,FALSE)=0,"",VLOOKUP(A2397,'Resources Final'!B:F,5,FALSE)),"")</f>
        <v/>
      </c>
      <c r="T2397" s="9" t="s">
        <v>1064</v>
      </c>
      <c r="U2397" s="10"/>
      <c r="V2397" s="10"/>
      <c r="W2397" s="10">
        <v>2000</v>
      </c>
      <c r="X2397" s="10">
        <v>2000</v>
      </c>
    </row>
    <row r="2398" spans="9:24" x14ac:dyDescent="0.2">
      <c r="I2398" t="str">
        <f>IFERROR(IF(VLOOKUP(A2398,'Resources Final'!B:F,5,FALSE)=0,"",VLOOKUP(A2398,'Resources Final'!B:F,5,FALSE)),"")</f>
        <v/>
      </c>
      <c r="T2398" s="9" t="s">
        <v>1737</v>
      </c>
      <c r="U2398" s="10"/>
      <c r="V2398" s="10"/>
      <c r="W2398" s="10">
        <v>2000</v>
      </c>
      <c r="X2398" s="10">
        <v>2000</v>
      </c>
    </row>
    <row r="2399" spans="9:24" x14ac:dyDescent="0.2">
      <c r="I2399" t="str">
        <f>IFERROR(IF(VLOOKUP(A2399,'Resources Final'!B:F,5,FALSE)=0,"",VLOOKUP(A2399,'Resources Final'!B:F,5,FALSE)),"")</f>
        <v/>
      </c>
      <c r="T2399" s="9" t="s">
        <v>1069</v>
      </c>
      <c r="U2399" s="10"/>
      <c r="V2399" s="10"/>
      <c r="W2399" s="10">
        <v>2000</v>
      </c>
      <c r="X2399" s="10">
        <v>2000</v>
      </c>
    </row>
    <row r="2400" spans="9:24" x14ac:dyDescent="0.2">
      <c r="I2400" t="str">
        <f>IFERROR(IF(VLOOKUP(A2400,'Resources Final'!B:F,5,FALSE)=0,"",VLOOKUP(A2400,'Resources Final'!B:F,5,FALSE)),"")</f>
        <v/>
      </c>
      <c r="T2400" s="9" t="s">
        <v>1738</v>
      </c>
      <c r="U2400" s="10"/>
      <c r="V2400" s="10"/>
      <c r="W2400" s="10">
        <v>2000</v>
      </c>
      <c r="X2400" s="10">
        <v>2000</v>
      </c>
    </row>
    <row r="2401" spans="9:24" x14ac:dyDescent="0.2">
      <c r="I2401" t="str">
        <f>IFERROR(IF(VLOOKUP(A2401,'Resources Final'!B:F,5,FALSE)=0,"",VLOOKUP(A2401,'Resources Final'!B:F,5,FALSE)),"")</f>
        <v/>
      </c>
      <c r="T2401" s="9" t="s">
        <v>1220</v>
      </c>
      <c r="U2401" s="10"/>
      <c r="V2401" s="10"/>
      <c r="W2401" s="10">
        <v>2000</v>
      </c>
      <c r="X2401" s="10">
        <v>2000</v>
      </c>
    </row>
    <row r="2402" spans="9:24" x14ac:dyDescent="0.2">
      <c r="I2402" t="str">
        <f>IFERROR(IF(VLOOKUP(A2402,'Resources Final'!B:F,5,FALSE)=0,"",VLOOKUP(A2402,'Resources Final'!B:F,5,FALSE)),"")</f>
        <v/>
      </c>
      <c r="T2402" s="9" t="s">
        <v>1755</v>
      </c>
      <c r="U2402" s="10"/>
      <c r="V2402" s="10"/>
      <c r="W2402" s="10">
        <v>2000</v>
      </c>
      <c r="X2402" s="10">
        <v>2000</v>
      </c>
    </row>
    <row r="2403" spans="9:24" x14ac:dyDescent="0.2">
      <c r="I2403" t="str">
        <f>IFERROR(IF(VLOOKUP(A2403,'Resources Final'!B:F,5,FALSE)=0,"",VLOOKUP(A2403,'Resources Final'!B:F,5,FALSE)),"")</f>
        <v/>
      </c>
      <c r="T2403" s="9" t="s">
        <v>1115</v>
      </c>
      <c r="U2403" s="10"/>
      <c r="V2403" s="10"/>
      <c r="W2403" s="10">
        <v>2000</v>
      </c>
      <c r="X2403" s="10">
        <v>2000</v>
      </c>
    </row>
    <row r="2404" spans="9:24" x14ac:dyDescent="0.2">
      <c r="I2404" t="str">
        <f>IFERROR(IF(VLOOKUP(A2404,'Resources Final'!B:F,5,FALSE)=0,"",VLOOKUP(A2404,'Resources Final'!B:F,5,FALSE)),"")</f>
        <v/>
      </c>
      <c r="T2404" s="9" t="s">
        <v>1720</v>
      </c>
      <c r="U2404" s="10"/>
      <c r="V2404" s="10"/>
      <c r="W2404" s="10">
        <v>2000</v>
      </c>
      <c r="X2404" s="10">
        <v>2000</v>
      </c>
    </row>
    <row r="2405" spans="9:24" x14ac:dyDescent="0.2">
      <c r="I2405" t="str">
        <f>IFERROR(IF(VLOOKUP(A2405,'Resources Final'!B:F,5,FALSE)=0,"",VLOOKUP(A2405,'Resources Final'!B:F,5,FALSE)),"")</f>
        <v/>
      </c>
      <c r="T2405" s="9" t="s">
        <v>1997</v>
      </c>
      <c r="U2405" s="10"/>
      <c r="V2405" s="10"/>
      <c r="W2405" s="10">
        <v>2000</v>
      </c>
      <c r="X2405" s="10">
        <v>2000</v>
      </c>
    </row>
    <row r="2406" spans="9:24" x14ac:dyDescent="0.2">
      <c r="I2406" t="str">
        <f>IFERROR(IF(VLOOKUP(A2406,'Resources Final'!B:F,5,FALSE)=0,"",VLOOKUP(A2406,'Resources Final'!B:F,5,FALSE)),"")</f>
        <v/>
      </c>
      <c r="T2406" s="9" t="s">
        <v>1740</v>
      </c>
      <c r="U2406" s="10"/>
      <c r="V2406" s="10"/>
      <c r="W2406" s="10">
        <v>2000</v>
      </c>
      <c r="X2406" s="10">
        <v>2000</v>
      </c>
    </row>
    <row r="2407" spans="9:24" x14ac:dyDescent="0.2">
      <c r="I2407" t="str">
        <f>IFERROR(IF(VLOOKUP(A2407,'Resources Final'!B:F,5,FALSE)=0,"",VLOOKUP(A2407,'Resources Final'!B:F,5,FALSE)),"")</f>
        <v/>
      </c>
      <c r="T2407" s="9" t="s">
        <v>1642</v>
      </c>
      <c r="U2407" s="10"/>
      <c r="V2407" s="10"/>
      <c r="W2407" s="10">
        <v>2000</v>
      </c>
      <c r="X2407" s="10">
        <v>2000</v>
      </c>
    </row>
    <row r="2408" spans="9:24" x14ac:dyDescent="0.2">
      <c r="I2408" t="str">
        <f>IFERROR(IF(VLOOKUP(A2408,'Resources Final'!B:F,5,FALSE)=0,"",VLOOKUP(A2408,'Resources Final'!B:F,5,FALSE)),"")</f>
        <v/>
      </c>
      <c r="T2408" s="9" t="s">
        <v>1495</v>
      </c>
      <c r="U2408" s="10"/>
      <c r="V2408" s="10"/>
      <c r="W2408" s="10">
        <v>2000</v>
      </c>
      <c r="X2408" s="10">
        <v>2000</v>
      </c>
    </row>
    <row r="2409" spans="9:24" x14ac:dyDescent="0.2">
      <c r="I2409" t="str">
        <f>IFERROR(IF(VLOOKUP(A2409,'Resources Final'!B:F,5,FALSE)=0,"",VLOOKUP(A2409,'Resources Final'!B:F,5,FALSE)),"")</f>
        <v/>
      </c>
      <c r="T2409" s="9" t="s">
        <v>1192</v>
      </c>
      <c r="U2409" s="10"/>
      <c r="V2409" s="10"/>
      <c r="W2409" s="10">
        <v>2000</v>
      </c>
      <c r="X2409" s="10">
        <v>2000</v>
      </c>
    </row>
    <row r="2410" spans="9:24" x14ac:dyDescent="0.2">
      <c r="I2410" t="str">
        <f>IFERROR(IF(VLOOKUP(A2410,'Resources Final'!B:F,5,FALSE)=0,"",VLOOKUP(A2410,'Resources Final'!B:F,5,FALSE)),"")</f>
        <v/>
      </c>
      <c r="T2410" s="9" t="s">
        <v>1448</v>
      </c>
      <c r="U2410" s="10"/>
      <c r="V2410" s="10"/>
      <c r="W2410" s="10">
        <v>2000</v>
      </c>
      <c r="X2410" s="10">
        <v>2000</v>
      </c>
    </row>
    <row r="2411" spans="9:24" x14ac:dyDescent="0.2">
      <c r="I2411" t="str">
        <f>IFERROR(IF(VLOOKUP(A2411,'Resources Final'!B:F,5,FALSE)=0,"",VLOOKUP(A2411,'Resources Final'!B:F,5,FALSE)),"")</f>
        <v/>
      </c>
      <c r="T2411" s="9" t="s">
        <v>1075</v>
      </c>
      <c r="U2411" s="10"/>
      <c r="V2411" s="10"/>
      <c r="W2411" s="10">
        <v>2000</v>
      </c>
      <c r="X2411" s="10">
        <v>2000</v>
      </c>
    </row>
    <row r="2412" spans="9:24" x14ac:dyDescent="0.2">
      <c r="I2412" t="str">
        <f>IFERROR(IF(VLOOKUP(A2412,'Resources Final'!B:F,5,FALSE)=0,"",VLOOKUP(A2412,'Resources Final'!B:F,5,FALSE)),"")</f>
        <v/>
      </c>
      <c r="T2412" s="9" t="s">
        <v>1587</v>
      </c>
      <c r="U2412" s="10"/>
      <c r="V2412" s="10"/>
      <c r="W2412" s="10">
        <v>2000</v>
      </c>
      <c r="X2412" s="10">
        <v>2000</v>
      </c>
    </row>
    <row r="2413" spans="9:24" x14ac:dyDescent="0.2">
      <c r="I2413" t="str">
        <f>IFERROR(IF(VLOOKUP(A2413,'Resources Final'!B:F,5,FALSE)=0,"",VLOOKUP(A2413,'Resources Final'!B:F,5,FALSE)),"")</f>
        <v/>
      </c>
      <c r="T2413" s="9" t="s">
        <v>1760</v>
      </c>
      <c r="U2413" s="10"/>
      <c r="V2413" s="10"/>
      <c r="W2413" s="10">
        <v>2000</v>
      </c>
      <c r="X2413" s="10">
        <v>2000</v>
      </c>
    </row>
    <row r="2414" spans="9:24" x14ac:dyDescent="0.2">
      <c r="I2414" t="str">
        <f>IFERROR(IF(VLOOKUP(A2414,'Resources Final'!B:F,5,FALSE)=0,"",VLOOKUP(A2414,'Resources Final'!B:F,5,FALSE)),"")</f>
        <v/>
      </c>
      <c r="T2414" s="9" t="s">
        <v>1895</v>
      </c>
      <c r="U2414" s="10"/>
      <c r="V2414" s="10"/>
      <c r="W2414" s="10">
        <v>2000</v>
      </c>
      <c r="X2414" s="10">
        <v>2000</v>
      </c>
    </row>
    <row r="2415" spans="9:24" x14ac:dyDescent="0.2">
      <c r="I2415" t="str">
        <f>IFERROR(IF(VLOOKUP(A2415,'Resources Final'!B:F,5,FALSE)=0,"",VLOOKUP(A2415,'Resources Final'!B:F,5,FALSE)),"")</f>
        <v/>
      </c>
      <c r="T2415" s="9" t="s">
        <v>1591</v>
      </c>
      <c r="U2415" s="10"/>
      <c r="V2415" s="10"/>
      <c r="W2415" s="10">
        <v>2000</v>
      </c>
      <c r="X2415" s="10">
        <v>2000</v>
      </c>
    </row>
    <row r="2416" spans="9:24" x14ac:dyDescent="0.2">
      <c r="I2416" t="str">
        <f>IFERROR(IF(VLOOKUP(A2416,'Resources Final'!B:F,5,FALSE)=0,"",VLOOKUP(A2416,'Resources Final'!B:F,5,FALSE)),"")</f>
        <v/>
      </c>
      <c r="T2416" s="9" t="s">
        <v>1494</v>
      </c>
      <c r="U2416" s="10"/>
      <c r="V2416" s="10"/>
      <c r="W2416" s="10">
        <v>2000</v>
      </c>
      <c r="X2416" s="10">
        <v>2000</v>
      </c>
    </row>
    <row r="2417" spans="9:24" x14ac:dyDescent="0.2">
      <c r="I2417" t="str">
        <f>IFERROR(IF(VLOOKUP(A2417,'Resources Final'!B:F,5,FALSE)=0,"",VLOOKUP(A2417,'Resources Final'!B:F,5,FALSE)),"")</f>
        <v/>
      </c>
      <c r="T2417" s="9" t="s">
        <v>549</v>
      </c>
      <c r="U2417" s="10"/>
      <c r="V2417" s="10"/>
      <c r="W2417" s="10">
        <v>2000</v>
      </c>
      <c r="X2417" s="10">
        <v>2000</v>
      </c>
    </row>
    <row r="2418" spans="9:24" x14ac:dyDescent="0.2">
      <c r="I2418" t="str">
        <f>IFERROR(IF(VLOOKUP(A2418,'Resources Final'!B:F,5,FALSE)=0,"",VLOOKUP(A2418,'Resources Final'!B:F,5,FALSE)),"")</f>
        <v/>
      </c>
      <c r="T2418" s="9" t="s">
        <v>345</v>
      </c>
      <c r="U2418" s="10"/>
      <c r="V2418" s="10"/>
      <c r="W2418" s="10">
        <v>2000</v>
      </c>
      <c r="X2418" s="10">
        <v>2000</v>
      </c>
    </row>
    <row r="2419" spans="9:24" x14ac:dyDescent="0.2">
      <c r="I2419" t="str">
        <f>IFERROR(IF(VLOOKUP(A2419,'Resources Final'!B:F,5,FALSE)=0,"",VLOOKUP(A2419,'Resources Final'!B:F,5,FALSE)),"")</f>
        <v/>
      </c>
      <c r="T2419" s="9" t="s">
        <v>906</v>
      </c>
      <c r="U2419" s="10"/>
      <c r="V2419" s="10"/>
      <c r="W2419" s="10">
        <v>2000</v>
      </c>
      <c r="X2419" s="10">
        <v>2000</v>
      </c>
    </row>
    <row r="2420" spans="9:24" x14ac:dyDescent="0.2">
      <c r="I2420" t="str">
        <f>IFERROR(IF(VLOOKUP(A2420,'Resources Final'!B:F,5,FALSE)=0,"",VLOOKUP(A2420,'Resources Final'!B:F,5,FALSE)),"")</f>
        <v/>
      </c>
      <c r="T2420" s="9" t="s">
        <v>385</v>
      </c>
      <c r="U2420" s="10"/>
      <c r="V2420" s="10"/>
      <c r="W2420" s="10">
        <v>2000</v>
      </c>
      <c r="X2420" s="10">
        <v>2000</v>
      </c>
    </row>
    <row r="2421" spans="9:24" x14ac:dyDescent="0.2">
      <c r="I2421" t="str">
        <f>IFERROR(IF(VLOOKUP(A2421,'Resources Final'!B:F,5,FALSE)=0,"",VLOOKUP(A2421,'Resources Final'!B:F,5,FALSE)),"")</f>
        <v/>
      </c>
      <c r="T2421" s="9" t="s">
        <v>903</v>
      </c>
      <c r="U2421" s="10"/>
      <c r="V2421" s="10"/>
      <c r="W2421" s="10">
        <v>2000</v>
      </c>
      <c r="X2421" s="10">
        <v>2000</v>
      </c>
    </row>
    <row r="2422" spans="9:24" x14ac:dyDescent="0.2">
      <c r="I2422" t="str">
        <f>IFERROR(IF(VLOOKUP(A2422,'Resources Final'!B:F,5,FALSE)=0,"",VLOOKUP(A2422,'Resources Final'!B:F,5,FALSE)),"")</f>
        <v/>
      </c>
      <c r="T2422" s="9" t="s">
        <v>53</v>
      </c>
      <c r="U2422" s="10"/>
      <c r="V2422" s="10"/>
      <c r="W2422" s="10">
        <v>2000</v>
      </c>
      <c r="X2422" s="10">
        <v>2000</v>
      </c>
    </row>
    <row r="2423" spans="9:24" x14ac:dyDescent="0.2">
      <c r="I2423" t="str">
        <f>IFERROR(IF(VLOOKUP(A2423,'Resources Final'!B:F,5,FALSE)=0,"",VLOOKUP(A2423,'Resources Final'!B:F,5,FALSE)),"")</f>
        <v/>
      </c>
      <c r="T2423" s="9" t="s">
        <v>61</v>
      </c>
      <c r="U2423" s="10"/>
      <c r="V2423" s="10"/>
      <c r="W2423" s="10">
        <v>2000</v>
      </c>
      <c r="X2423" s="10">
        <v>2000</v>
      </c>
    </row>
    <row r="2424" spans="9:24" x14ac:dyDescent="0.2">
      <c r="I2424" t="str">
        <f>IFERROR(IF(VLOOKUP(A2424,'Resources Final'!B:F,5,FALSE)=0,"",VLOOKUP(A2424,'Resources Final'!B:F,5,FALSE)),"")</f>
        <v/>
      </c>
      <c r="T2424" s="9" t="s">
        <v>513</v>
      </c>
      <c r="U2424" s="10"/>
      <c r="V2424" s="10"/>
      <c r="W2424" s="10">
        <v>2000</v>
      </c>
      <c r="X2424" s="10">
        <v>2000</v>
      </c>
    </row>
    <row r="2425" spans="9:24" x14ac:dyDescent="0.2">
      <c r="I2425" t="str">
        <f>IFERROR(IF(VLOOKUP(A2425,'Resources Final'!B:F,5,FALSE)=0,"",VLOOKUP(A2425,'Resources Final'!B:F,5,FALSE)),"")</f>
        <v/>
      </c>
      <c r="T2425" s="9" t="s">
        <v>1043</v>
      </c>
      <c r="U2425" s="10"/>
      <c r="V2425" s="10"/>
      <c r="W2425" s="10">
        <v>2000</v>
      </c>
      <c r="X2425" s="10">
        <v>2000</v>
      </c>
    </row>
    <row r="2426" spans="9:24" x14ac:dyDescent="0.2">
      <c r="I2426" t="str">
        <f>IFERROR(IF(VLOOKUP(A2426,'Resources Final'!B:F,5,FALSE)=0,"",VLOOKUP(A2426,'Resources Final'!B:F,5,FALSE)),"")</f>
        <v/>
      </c>
      <c r="T2426" s="9" t="s">
        <v>421</v>
      </c>
      <c r="U2426" s="10"/>
      <c r="V2426" s="10"/>
      <c r="W2426" s="10">
        <v>2000</v>
      </c>
      <c r="X2426" s="10">
        <v>2000</v>
      </c>
    </row>
    <row r="2427" spans="9:24" x14ac:dyDescent="0.2">
      <c r="I2427" t="str">
        <f>IFERROR(IF(VLOOKUP(A2427,'Resources Final'!B:F,5,FALSE)=0,"",VLOOKUP(A2427,'Resources Final'!B:F,5,FALSE)),"")</f>
        <v/>
      </c>
      <c r="T2427" s="9" t="s">
        <v>63</v>
      </c>
      <c r="U2427" s="10"/>
      <c r="V2427" s="10"/>
      <c r="W2427" s="10">
        <v>2000</v>
      </c>
      <c r="X2427" s="10">
        <v>2000</v>
      </c>
    </row>
    <row r="2428" spans="9:24" x14ac:dyDescent="0.2">
      <c r="I2428" t="str">
        <f>IFERROR(IF(VLOOKUP(A2428,'Resources Final'!B:F,5,FALSE)=0,"",VLOOKUP(A2428,'Resources Final'!B:F,5,FALSE)),"")</f>
        <v/>
      </c>
      <c r="T2428" s="9" t="s">
        <v>490</v>
      </c>
      <c r="U2428" s="10"/>
      <c r="V2428" s="10"/>
      <c r="W2428" s="10">
        <v>2000</v>
      </c>
      <c r="X2428" s="10">
        <v>2000</v>
      </c>
    </row>
    <row r="2429" spans="9:24" x14ac:dyDescent="0.2">
      <c r="I2429" t="str">
        <f>IFERROR(IF(VLOOKUP(A2429,'Resources Final'!B:F,5,FALSE)=0,"",VLOOKUP(A2429,'Resources Final'!B:F,5,FALSE)),"")</f>
        <v/>
      </c>
      <c r="T2429" s="9" t="s">
        <v>74</v>
      </c>
      <c r="U2429" s="10"/>
      <c r="V2429" s="10"/>
      <c r="W2429" s="10">
        <v>2000</v>
      </c>
      <c r="X2429" s="10">
        <v>2000</v>
      </c>
    </row>
    <row r="2430" spans="9:24" x14ac:dyDescent="0.2">
      <c r="I2430" t="str">
        <f>IFERROR(IF(VLOOKUP(A2430,'Resources Final'!B:F,5,FALSE)=0,"",VLOOKUP(A2430,'Resources Final'!B:F,5,FALSE)),"")</f>
        <v/>
      </c>
      <c r="T2430" s="9" t="s">
        <v>620</v>
      </c>
      <c r="U2430" s="10"/>
      <c r="V2430" s="10"/>
      <c r="W2430" s="10">
        <v>2000</v>
      </c>
      <c r="X2430" s="10">
        <v>2000</v>
      </c>
    </row>
    <row r="2431" spans="9:24" x14ac:dyDescent="0.2">
      <c r="I2431" t="str">
        <f>IFERROR(IF(VLOOKUP(A2431,'Resources Final'!B:F,5,FALSE)=0,"",VLOOKUP(A2431,'Resources Final'!B:F,5,FALSE)),"")</f>
        <v/>
      </c>
      <c r="T2431" s="9" t="s">
        <v>52</v>
      </c>
      <c r="U2431" s="10"/>
      <c r="V2431" s="10"/>
      <c r="W2431" s="10">
        <v>2000</v>
      </c>
      <c r="X2431" s="10">
        <v>2000</v>
      </c>
    </row>
    <row r="2432" spans="9:24" x14ac:dyDescent="0.2">
      <c r="I2432" t="str">
        <f>IFERROR(IF(VLOOKUP(A2432,'Resources Final'!B:F,5,FALSE)=0,"",VLOOKUP(A2432,'Resources Final'!B:F,5,FALSE)),"")</f>
        <v/>
      </c>
      <c r="T2432" s="9" t="s">
        <v>46</v>
      </c>
      <c r="U2432" s="10"/>
      <c r="V2432" s="10"/>
      <c r="W2432" s="10">
        <v>2000</v>
      </c>
      <c r="X2432" s="10">
        <v>2000</v>
      </c>
    </row>
    <row r="2433" spans="9:24" x14ac:dyDescent="0.2">
      <c r="I2433" t="str">
        <f>IFERROR(IF(VLOOKUP(A2433,'Resources Final'!B:F,5,FALSE)=0,"",VLOOKUP(A2433,'Resources Final'!B:F,5,FALSE)),"")</f>
        <v/>
      </c>
      <c r="T2433" s="9" t="s">
        <v>554</v>
      </c>
      <c r="U2433" s="10"/>
      <c r="V2433" s="10"/>
      <c r="W2433" s="10">
        <v>2000</v>
      </c>
      <c r="X2433" s="10">
        <v>2000</v>
      </c>
    </row>
    <row r="2434" spans="9:24" x14ac:dyDescent="0.2">
      <c r="I2434" t="str">
        <f>IFERROR(IF(VLOOKUP(A2434,'Resources Final'!B:F,5,FALSE)=0,"",VLOOKUP(A2434,'Resources Final'!B:F,5,FALSE)),"")</f>
        <v/>
      </c>
      <c r="T2434" s="9" t="s">
        <v>308</v>
      </c>
      <c r="U2434" s="10"/>
      <c r="V2434" s="10"/>
      <c r="W2434" s="10">
        <v>2000</v>
      </c>
      <c r="X2434" s="10">
        <v>2000</v>
      </c>
    </row>
    <row r="2435" spans="9:24" x14ac:dyDescent="0.2">
      <c r="I2435" t="str">
        <f>IFERROR(IF(VLOOKUP(A2435,'Resources Final'!B:F,5,FALSE)=0,"",VLOOKUP(A2435,'Resources Final'!B:F,5,FALSE)),"")</f>
        <v/>
      </c>
      <c r="T2435" s="9" t="s">
        <v>1039</v>
      </c>
      <c r="U2435" s="10"/>
      <c r="V2435" s="10"/>
      <c r="W2435" s="10">
        <v>2000</v>
      </c>
      <c r="X2435" s="10">
        <v>2000</v>
      </c>
    </row>
    <row r="2436" spans="9:24" x14ac:dyDescent="0.2">
      <c r="I2436" t="str">
        <f>IFERROR(IF(VLOOKUP(A2436,'Resources Final'!B:F,5,FALSE)=0,"",VLOOKUP(A2436,'Resources Final'!B:F,5,FALSE)),"")</f>
        <v/>
      </c>
      <c r="T2436" s="9" t="s">
        <v>37</v>
      </c>
      <c r="U2436" s="10"/>
      <c r="V2436" s="10"/>
      <c r="W2436" s="10">
        <v>2000</v>
      </c>
      <c r="X2436" s="10">
        <v>2000</v>
      </c>
    </row>
    <row r="2437" spans="9:24" x14ac:dyDescent="0.2">
      <c r="I2437" t="str">
        <f>IFERROR(IF(VLOOKUP(A2437,'Resources Final'!B:F,5,FALSE)=0,"",VLOOKUP(A2437,'Resources Final'!B:F,5,FALSE)),"")</f>
        <v/>
      </c>
      <c r="T2437" s="9" t="s">
        <v>305</v>
      </c>
      <c r="U2437" s="10"/>
      <c r="V2437" s="10"/>
      <c r="W2437" s="10">
        <v>2000</v>
      </c>
      <c r="X2437" s="10">
        <v>2000</v>
      </c>
    </row>
    <row r="2438" spans="9:24" x14ac:dyDescent="0.2">
      <c r="I2438" t="str">
        <f>IFERROR(IF(VLOOKUP(A2438,'Resources Final'!B:F,5,FALSE)=0,"",VLOOKUP(A2438,'Resources Final'!B:F,5,FALSE)),"")</f>
        <v/>
      </c>
      <c r="T2438" s="9" t="s">
        <v>365</v>
      </c>
      <c r="U2438" s="10"/>
      <c r="V2438" s="10"/>
      <c r="W2438" s="10">
        <v>2000</v>
      </c>
      <c r="X2438" s="10">
        <v>2000</v>
      </c>
    </row>
    <row r="2439" spans="9:24" x14ac:dyDescent="0.2">
      <c r="I2439" t="str">
        <f>IFERROR(IF(VLOOKUP(A2439,'Resources Final'!B:F,5,FALSE)=0,"",VLOOKUP(A2439,'Resources Final'!B:F,5,FALSE)),"")</f>
        <v/>
      </c>
      <c r="T2439" s="9" t="s">
        <v>224</v>
      </c>
      <c r="U2439" s="10"/>
      <c r="V2439" s="10"/>
      <c r="W2439" s="10">
        <v>2000</v>
      </c>
      <c r="X2439" s="10">
        <v>2000</v>
      </c>
    </row>
    <row r="2440" spans="9:24" x14ac:dyDescent="0.2">
      <c r="I2440" t="str">
        <f>IFERROR(IF(VLOOKUP(A2440,'Resources Final'!B:F,5,FALSE)=0,"",VLOOKUP(A2440,'Resources Final'!B:F,5,FALSE)),"")</f>
        <v/>
      </c>
      <c r="T2440" s="9" t="s">
        <v>163</v>
      </c>
      <c r="U2440" s="10"/>
      <c r="V2440" s="10"/>
      <c r="W2440" s="10">
        <v>2000</v>
      </c>
      <c r="X2440" s="10">
        <v>2000</v>
      </c>
    </row>
    <row r="2441" spans="9:24" x14ac:dyDescent="0.2">
      <c r="I2441" t="str">
        <f>IFERROR(IF(VLOOKUP(A2441,'Resources Final'!B:F,5,FALSE)=0,"",VLOOKUP(A2441,'Resources Final'!B:F,5,FALSE)),"")</f>
        <v/>
      </c>
      <c r="T2441" s="9" t="s">
        <v>441</v>
      </c>
      <c r="U2441" s="10"/>
      <c r="V2441" s="10"/>
      <c r="W2441" s="10">
        <v>2000</v>
      </c>
      <c r="X2441" s="10">
        <v>2000</v>
      </c>
    </row>
    <row r="2442" spans="9:24" x14ac:dyDescent="0.2">
      <c r="I2442" t="str">
        <f>IFERROR(IF(VLOOKUP(A2442,'Resources Final'!B:F,5,FALSE)=0,"",VLOOKUP(A2442,'Resources Final'!B:F,5,FALSE)),"")</f>
        <v/>
      </c>
      <c r="T2442" s="9" t="s">
        <v>309</v>
      </c>
      <c r="U2442" s="10"/>
      <c r="V2442" s="10"/>
      <c r="W2442" s="10">
        <v>2000</v>
      </c>
      <c r="X2442" s="10">
        <v>2000</v>
      </c>
    </row>
    <row r="2443" spans="9:24" x14ac:dyDescent="0.2">
      <c r="I2443" t="str">
        <f>IFERROR(IF(VLOOKUP(A2443,'Resources Final'!B:F,5,FALSE)=0,"",VLOOKUP(A2443,'Resources Final'!B:F,5,FALSE)),"")</f>
        <v/>
      </c>
      <c r="T2443" s="9" t="s">
        <v>463</v>
      </c>
      <c r="U2443" s="10"/>
      <c r="V2443" s="10"/>
      <c r="W2443" s="10">
        <v>2000</v>
      </c>
      <c r="X2443" s="10">
        <v>2000</v>
      </c>
    </row>
    <row r="2444" spans="9:24" x14ac:dyDescent="0.2">
      <c r="I2444" t="str">
        <f>IFERROR(IF(VLOOKUP(A2444,'Resources Final'!B:F,5,FALSE)=0,"",VLOOKUP(A2444,'Resources Final'!B:F,5,FALSE)),"")</f>
        <v/>
      </c>
      <c r="T2444" s="9" t="s">
        <v>859</v>
      </c>
      <c r="U2444" s="10"/>
      <c r="V2444" s="10"/>
      <c r="W2444" s="10">
        <v>2000</v>
      </c>
      <c r="X2444" s="10">
        <v>2000</v>
      </c>
    </row>
    <row r="2445" spans="9:24" x14ac:dyDescent="0.2">
      <c r="I2445" t="str">
        <f>IFERROR(IF(VLOOKUP(A2445,'Resources Final'!B:F,5,FALSE)=0,"",VLOOKUP(A2445,'Resources Final'!B:F,5,FALSE)),"")</f>
        <v/>
      </c>
      <c r="T2445" s="9" t="s">
        <v>391</v>
      </c>
      <c r="U2445" s="10"/>
      <c r="V2445" s="10"/>
      <c r="W2445" s="10">
        <v>2000</v>
      </c>
      <c r="X2445" s="10">
        <v>2000</v>
      </c>
    </row>
    <row r="2446" spans="9:24" x14ac:dyDescent="0.2">
      <c r="I2446" t="str">
        <f>IFERROR(IF(VLOOKUP(A2446,'Resources Final'!B:F,5,FALSE)=0,"",VLOOKUP(A2446,'Resources Final'!B:F,5,FALSE)),"")</f>
        <v/>
      </c>
      <c r="T2446" s="9" t="s">
        <v>29</v>
      </c>
      <c r="U2446" s="10"/>
      <c r="V2446" s="10"/>
      <c r="W2446" s="10">
        <v>2000</v>
      </c>
      <c r="X2446" s="10">
        <v>2000</v>
      </c>
    </row>
    <row r="2447" spans="9:24" x14ac:dyDescent="0.2">
      <c r="I2447" t="str">
        <f>IFERROR(IF(VLOOKUP(A2447,'Resources Final'!B:F,5,FALSE)=0,"",VLOOKUP(A2447,'Resources Final'!B:F,5,FALSE)),"")</f>
        <v/>
      </c>
      <c r="T2447" s="9" t="s">
        <v>751</v>
      </c>
      <c r="U2447" s="10"/>
      <c r="V2447" s="10"/>
      <c r="W2447" s="10">
        <v>2000</v>
      </c>
      <c r="X2447" s="10">
        <v>2000</v>
      </c>
    </row>
    <row r="2448" spans="9:24" x14ac:dyDescent="0.2">
      <c r="I2448" t="str">
        <f>IFERROR(IF(VLOOKUP(A2448,'Resources Final'!B:F,5,FALSE)=0,"",VLOOKUP(A2448,'Resources Final'!B:F,5,FALSE)),"")</f>
        <v/>
      </c>
      <c r="T2448" s="9" t="s">
        <v>397</v>
      </c>
      <c r="U2448" s="10"/>
      <c r="V2448" s="10"/>
      <c r="W2448" s="10">
        <v>2000</v>
      </c>
      <c r="X2448" s="10">
        <v>2000</v>
      </c>
    </row>
    <row r="2449" spans="9:24" x14ac:dyDescent="0.2">
      <c r="I2449" t="str">
        <f>IFERROR(IF(VLOOKUP(A2449,'Resources Final'!B:F,5,FALSE)=0,"",VLOOKUP(A2449,'Resources Final'!B:F,5,FALSE)),"")</f>
        <v/>
      </c>
      <c r="T2449" s="9" t="s">
        <v>904</v>
      </c>
      <c r="U2449" s="10"/>
      <c r="V2449" s="10"/>
      <c r="W2449" s="10">
        <v>2000</v>
      </c>
      <c r="X2449" s="10">
        <v>2000</v>
      </c>
    </row>
    <row r="2450" spans="9:24" x14ac:dyDescent="0.2">
      <c r="I2450" t="str">
        <f>IFERROR(IF(VLOOKUP(A2450,'Resources Final'!B:F,5,FALSE)=0,"",VLOOKUP(A2450,'Resources Final'!B:F,5,FALSE)),"")</f>
        <v/>
      </c>
      <c r="T2450" s="9" t="s">
        <v>553</v>
      </c>
      <c r="U2450" s="10"/>
      <c r="V2450" s="10"/>
      <c r="W2450" s="10">
        <v>2000</v>
      </c>
      <c r="X2450" s="10">
        <v>2000</v>
      </c>
    </row>
    <row r="2451" spans="9:24" x14ac:dyDescent="0.2">
      <c r="I2451" t="str">
        <f>IFERROR(IF(VLOOKUP(A2451,'Resources Final'!B:F,5,FALSE)=0,"",VLOOKUP(A2451,'Resources Final'!B:F,5,FALSE)),"")</f>
        <v/>
      </c>
      <c r="T2451" s="9" t="s">
        <v>905</v>
      </c>
      <c r="U2451" s="10"/>
      <c r="V2451" s="10"/>
      <c r="W2451" s="10">
        <v>2000</v>
      </c>
      <c r="X2451" s="10">
        <v>2000</v>
      </c>
    </row>
    <row r="2452" spans="9:24" x14ac:dyDescent="0.2">
      <c r="I2452" t="str">
        <f>IFERROR(IF(VLOOKUP(A2452,'Resources Final'!B:F,5,FALSE)=0,"",VLOOKUP(A2452,'Resources Final'!B:F,5,FALSE)),"")</f>
        <v/>
      </c>
      <c r="T2452" s="9" t="s">
        <v>48</v>
      </c>
      <c r="U2452" s="10"/>
      <c r="V2452" s="10"/>
      <c r="W2452" s="10">
        <v>2000</v>
      </c>
      <c r="X2452" s="10">
        <v>2000</v>
      </c>
    </row>
    <row r="2453" spans="9:24" x14ac:dyDescent="0.2">
      <c r="I2453" t="str">
        <f>IFERROR(IF(VLOOKUP(A2453,'Resources Final'!B:F,5,FALSE)=0,"",VLOOKUP(A2453,'Resources Final'!B:F,5,FALSE)),"")</f>
        <v/>
      </c>
      <c r="T2453" s="9" t="s">
        <v>393</v>
      </c>
      <c r="U2453" s="10"/>
      <c r="V2453" s="10"/>
      <c r="W2453" s="10">
        <v>2000</v>
      </c>
      <c r="X2453" s="10">
        <v>2000</v>
      </c>
    </row>
    <row r="2454" spans="9:24" x14ac:dyDescent="0.2">
      <c r="I2454" t="str">
        <f>IFERROR(IF(VLOOKUP(A2454,'Resources Final'!B:F,5,FALSE)=0,"",VLOOKUP(A2454,'Resources Final'!B:F,5,FALSE)),"")</f>
        <v/>
      </c>
      <c r="T2454" s="9" t="s">
        <v>685</v>
      </c>
      <c r="U2454" s="10"/>
      <c r="V2454" s="10"/>
      <c r="W2454" s="10">
        <v>2000</v>
      </c>
      <c r="X2454" s="10">
        <v>2000</v>
      </c>
    </row>
    <row r="2455" spans="9:24" x14ac:dyDescent="0.2">
      <c r="I2455" t="str">
        <f>IFERROR(IF(VLOOKUP(A2455,'Resources Final'!B:F,5,FALSE)=0,"",VLOOKUP(A2455,'Resources Final'!B:F,5,FALSE)),"")</f>
        <v/>
      </c>
      <c r="T2455" s="9" t="s">
        <v>556</v>
      </c>
      <c r="U2455" s="10"/>
      <c r="V2455" s="10"/>
      <c r="W2455" s="10">
        <v>2000</v>
      </c>
      <c r="X2455" s="10">
        <v>2000</v>
      </c>
    </row>
    <row r="2456" spans="9:24" x14ac:dyDescent="0.2">
      <c r="I2456" t="str">
        <f>IFERROR(IF(VLOOKUP(A2456,'Resources Final'!B:F,5,FALSE)=0,"",VLOOKUP(A2456,'Resources Final'!B:F,5,FALSE)),"")</f>
        <v/>
      </c>
      <c r="T2456" s="9" t="s">
        <v>44</v>
      </c>
      <c r="U2456" s="10"/>
      <c r="V2456" s="10"/>
      <c r="W2456" s="10">
        <v>2000</v>
      </c>
      <c r="X2456" s="10">
        <v>2000</v>
      </c>
    </row>
    <row r="2457" spans="9:24" x14ac:dyDescent="0.2">
      <c r="I2457" t="str">
        <f>IFERROR(IF(VLOOKUP(A2457,'Resources Final'!B:F,5,FALSE)=0,"",VLOOKUP(A2457,'Resources Final'!B:F,5,FALSE)),"")</f>
        <v/>
      </c>
      <c r="T2457" s="9" t="s">
        <v>59</v>
      </c>
      <c r="U2457" s="10"/>
      <c r="V2457" s="10"/>
      <c r="W2457" s="10">
        <v>2000</v>
      </c>
      <c r="X2457" s="10">
        <v>2000</v>
      </c>
    </row>
    <row r="2458" spans="9:24" x14ac:dyDescent="0.2">
      <c r="I2458" t="str">
        <f>IFERROR(IF(VLOOKUP(A2458,'Resources Final'!B:F,5,FALSE)=0,"",VLOOKUP(A2458,'Resources Final'!B:F,5,FALSE)),"")</f>
        <v/>
      </c>
      <c r="T2458" s="9" t="s">
        <v>310</v>
      </c>
      <c r="U2458" s="10"/>
      <c r="V2458" s="10"/>
      <c r="W2458" s="10">
        <v>2000</v>
      </c>
      <c r="X2458" s="10">
        <v>2000</v>
      </c>
    </row>
    <row r="2459" spans="9:24" x14ac:dyDescent="0.2">
      <c r="I2459" t="str">
        <f>IFERROR(IF(VLOOKUP(A2459,'Resources Final'!B:F,5,FALSE)=0,"",VLOOKUP(A2459,'Resources Final'!B:F,5,FALSE)),"")</f>
        <v/>
      </c>
      <c r="T2459" s="9" t="s">
        <v>42</v>
      </c>
      <c r="U2459" s="10"/>
      <c r="V2459" s="10"/>
      <c r="W2459" s="10">
        <v>2000</v>
      </c>
      <c r="X2459" s="10">
        <v>2000</v>
      </c>
    </row>
    <row r="2460" spans="9:24" x14ac:dyDescent="0.2">
      <c r="I2460" t="str">
        <f>IFERROR(IF(VLOOKUP(A2460,'Resources Final'!B:F,5,FALSE)=0,"",VLOOKUP(A2460,'Resources Final'!B:F,5,FALSE)),"")</f>
        <v/>
      </c>
      <c r="T2460" s="9" t="s">
        <v>896</v>
      </c>
      <c r="U2460" s="10"/>
      <c r="V2460" s="10"/>
      <c r="W2460" s="10">
        <v>2000</v>
      </c>
      <c r="X2460" s="10">
        <v>2000</v>
      </c>
    </row>
    <row r="2461" spans="9:24" x14ac:dyDescent="0.2">
      <c r="I2461" t="str">
        <f>IFERROR(IF(VLOOKUP(A2461,'Resources Final'!B:F,5,FALSE)=0,"",VLOOKUP(A2461,'Resources Final'!B:F,5,FALSE)),"")</f>
        <v/>
      </c>
      <c r="T2461" s="9" t="s">
        <v>545</v>
      </c>
      <c r="U2461" s="10"/>
      <c r="V2461" s="10"/>
      <c r="W2461" s="10">
        <v>2000</v>
      </c>
      <c r="X2461" s="10">
        <v>2000</v>
      </c>
    </row>
    <row r="2462" spans="9:24" x14ac:dyDescent="0.2">
      <c r="I2462" t="str">
        <f>IFERROR(IF(VLOOKUP(A2462,'Resources Final'!B:F,5,FALSE)=0,"",VLOOKUP(A2462,'Resources Final'!B:F,5,FALSE)),"")</f>
        <v/>
      </c>
      <c r="T2462" s="9" t="s">
        <v>897</v>
      </c>
      <c r="U2462" s="10"/>
      <c r="V2462" s="10"/>
      <c r="W2462" s="10">
        <v>2000</v>
      </c>
      <c r="X2462" s="10">
        <v>2000</v>
      </c>
    </row>
    <row r="2463" spans="9:24" x14ac:dyDescent="0.2">
      <c r="I2463" t="str">
        <f>IFERROR(IF(VLOOKUP(A2463,'Resources Final'!B:F,5,FALSE)=0,"",VLOOKUP(A2463,'Resources Final'!B:F,5,FALSE)),"")</f>
        <v/>
      </c>
      <c r="T2463" s="9" t="s">
        <v>39</v>
      </c>
      <c r="U2463" s="10"/>
      <c r="V2463" s="10"/>
      <c r="W2463" s="10">
        <v>2000</v>
      </c>
      <c r="X2463" s="10">
        <v>2000</v>
      </c>
    </row>
    <row r="2464" spans="9:24" x14ac:dyDescent="0.2">
      <c r="I2464" t="str">
        <f>IFERROR(IF(VLOOKUP(A2464,'Resources Final'!B:F,5,FALSE)=0,"",VLOOKUP(A2464,'Resources Final'!B:F,5,FALSE)),"")</f>
        <v/>
      </c>
      <c r="T2464" s="9" t="s">
        <v>898</v>
      </c>
      <c r="U2464" s="10"/>
      <c r="V2464" s="10"/>
      <c r="W2464" s="10">
        <v>2000</v>
      </c>
      <c r="X2464" s="10">
        <v>2000</v>
      </c>
    </row>
    <row r="2465" spans="9:24" x14ac:dyDescent="0.2">
      <c r="I2465" t="str">
        <f>IFERROR(IF(VLOOKUP(A2465,'Resources Final'!B:F,5,FALSE)=0,"",VLOOKUP(A2465,'Resources Final'!B:F,5,FALSE)),"")</f>
        <v/>
      </c>
      <c r="T2465" s="9" t="s">
        <v>590</v>
      </c>
      <c r="U2465" s="10"/>
      <c r="V2465" s="10"/>
      <c r="W2465" s="10">
        <v>2000</v>
      </c>
      <c r="X2465" s="10">
        <v>2000</v>
      </c>
    </row>
    <row r="2466" spans="9:24" x14ac:dyDescent="0.2">
      <c r="I2466" t="str">
        <f>IFERROR(IF(VLOOKUP(A2466,'Resources Final'!B:F,5,FALSE)=0,"",VLOOKUP(A2466,'Resources Final'!B:F,5,FALSE)),"")</f>
        <v/>
      </c>
      <c r="T2466" s="9" t="s">
        <v>841</v>
      </c>
      <c r="U2466" s="10"/>
      <c r="V2466" s="10"/>
      <c r="W2466" s="10">
        <v>2000</v>
      </c>
      <c r="X2466" s="10">
        <v>2000</v>
      </c>
    </row>
    <row r="2467" spans="9:24" x14ac:dyDescent="0.2">
      <c r="I2467" t="str">
        <f>IFERROR(IF(VLOOKUP(A2467,'Resources Final'!B:F,5,FALSE)=0,"",VLOOKUP(A2467,'Resources Final'!B:F,5,FALSE)),"")</f>
        <v/>
      </c>
      <c r="T2467" s="9" t="s">
        <v>149</v>
      </c>
      <c r="U2467" s="10"/>
      <c r="V2467" s="10"/>
      <c r="W2467" s="10">
        <v>2000</v>
      </c>
      <c r="X2467" s="10">
        <v>2000</v>
      </c>
    </row>
    <row r="2468" spans="9:24" x14ac:dyDescent="0.2">
      <c r="I2468" t="str">
        <f>IFERROR(IF(VLOOKUP(A2468,'Resources Final'!B:F,5,FALSE)=0,"",VLOOKUP(A2468,'Resources Final'!B:F,5,FALSE)),"")</f>
        <v/>
      </c>
      <c r="T2468" s="9" t="s">
        <v>28</v>
      </c>
      <c r="U2468" s="10"/>
      <c r="V2468" s="10"/>
      <c r="W2468" s="10">
        <v>2000</v>
      </c>
      <c r="X2468" s="10">
        <v>2000</v>
      </c>
    </row>
    <row r="2469" spans="9:24" x14ac:dyDescent="0.2">
      <c r="I2469" t="str">
        <f>IFERROR(IF(VLOOKUP(A2469,'Resources Final'!B:F,5,FALSE)=0,"",VLOOKUP(A2469,'Resources Final'!B:F,5,FALSE)),"")</f>
        <v/>
      </c>
      <c r="T2469" s="9" t="s">
        <v>902</v>
      </c>
      <c r="U2469" s="10"/>
      <c r="V2469" s="10"/>
      <c r="W2469" s="10">
        <v>2000</v>
      </c>
      <c r="X2469" s="10">
        <v>2000</v>
      </c>
    </row>
    <row r="2470" spans="9:24" x14ac:dyDescent="0.2">
      <c r="I2470" t="str">
        <f>IFERROR(IF(VLOOKUP(A2470,'Resources Final'!B:F,5,FALSE)=0,"",VLOOKUP(A2470,'Resources Final'!B:F,5,FALSE)),"")</f>
        <v/>
      </c>
      <c r="T2470" s="9" t="s">
        <v>547</v>
      </c>
      <c r="U2470" s="10"/>
      <c r="V2470" s="10"/>
      <c r="W2470" s="10">
        <v>2000</v>
      </c>
      <c r="X2470" s="10">
        <v>2000</v>
      </c>
    </row>
    <row r="2471" spans="9:24" x14ac:dyDescent="0.2">
      <c r="I2471" t="str">
        <f>IFERROR(IF(VLOOKUP(A2471,'Resources Final'!B:F,5,FALSE)=0,"",VLOOKUP(A2471,'Resources Final'!B:F,5,FALSE)),"")</f>
        <v/>
      </c>
      <c r="T2471" s="9" t="s">
        <v>73</v>
      </c>
      <c r="U2471" s="10"/>
      <c r="V2471" s="10"/>
      <c r="W2471" s="10">
        <v>2000</v>
      </c>
      <c r="X2471" s="10">
        <v>2000</v>
      </c>
    </row>
    <row r="2472" spans="9:24" x14ac:dyDescent="0.2">
      <c r="I2472" t="str">
        <f>IFERROR(IF(VLOOKUP(A2472,'Resources Final'!B:F,5,FALSE)=0,"",VLOOKUP(A2472,'Resources Final'!B:F,5,FALSE)),"")</f>
        <v/>
      </c>
      <c r="T2472" s="9" t="s">
        <v>996</v>
      </c>
      <c r="U2472" s="10"/>
      <c r="V2472" s="10"/>
      <c r="W2472" s="10">
        <v>2000</v>
      </c>
      <c r="X2472" s="10">
        <v>2000</v>
      </c>
    </row>
    <row r="2473" spans="9:24" x14ac:dyDescent="0.2">
      <c r="I2473" t="str">
        <f>IFERROR(IF(VLOOKUP(A2473,'Resources Final'!B:F,5,FALSE)=0,"",VLOOKUP(A2473,'Resources Final'!B:F,5,FALSE)),"")</f>
        <v/>
      </c>
      <c r="T2473" s="9" t="s">
        <v>871</v>
      </c>
      <c r="U2473" s="10"/>
      <c r="V2473" s="10"/>
      <c r="W2473" s="10">
        <v>2000</v>
      </c>
      <c r="X2473" s="10">
        <v>2000</v>
      </c>
    </row>
    <row r="2474" spans="9:24" x14ac:dyDescent="0.2">
      <c r="I2474" t="str">
        <f>IFERROR(IF(VLOOKUP(A2474,'Resources Final'!B:F,5,FALSE)=0,"",VLOOKUP(A2474,'Resources Final'!B:F,5,FALSE)),"")</f>
        <v/>
      </c>
      <c r="T2474" s="9" t="s">
        <v>995</v>
      </c>
      <c r="U2474" s="10"/>
      <c r="V2474" s="10"/>
      <c r="W2474" s="10">
        <v>2000</v>
      </c>
      <c r="X2474" s="10">
        <v>2000</v>
      </c>
    </row>
    <row r="2475" spans="9:24" x14ac:dyDescent="0.2">
      <c r="I2475" t="str">
        <f>IFERROR(IF(VLOOKUP(A2475,'Resources Final'!B:F,5,FALSE)=0,"",VLOOKUP(A2475,'Resources Final'!B:F,5,FALSE)),"")</f>
        <v/>
      </c>
      <c r="T2475" s="9" t="s">
        <v>311</v>
      </c>
      <c r="U2475" s="10"/>
      <c r="V2475" s="10"/>
      <c r="W2475" s="10">
        <v>2000</v>
      </c>
      <c r="X2475" s="10">
        <v>2000</v>
      </c>
    </row>
    <row r="2476" spans="9:24" x14ac:dyDescent="0.2">
      <c r="I2476" t="str">
        <f>IFERROR(IF(VLOOKUP(A2476,'Resources Final'!B:F,5,FALSE)=0,"",VLOOKUP(A2476,'Resources Final'!B:F,5,FALSE)),"")</f>
        <v/>
      </c>
      <c r="T2476" s="9" t="s">
        <v>307</v>
      </c>
      <c r="U2476" s="10"/>
      <c r="V2476" s="10"/>
      <c r="W2476" s="10">
        <v>2000</v>
      </c>
      <c r="X2476" s="10">
        <v>2000</v>
      </c>
    </row>
    <row r="2477" spans="9:24" x14ac:dyDescent="0.2">
      <c r="I2477" t="str">
        <f>IFERROR(IF(VLOOKUP(A2477,'Resources Final'!B:F,5,FALSE)=0,"",VLOOKUP(A2477,'Resources Final'!B:F,5,FALSE)),"")</f>
        <v/>
      </c>
      <c r="T2477" s="9" t="s">
        <v>390</v>
      </c>
      <c r="U2477" s="10"/>
      <c r="V2477" s="10"/>
      <c r="W2477" s="10">
        <v>2000</v>
      </c>
      <c r="X2477" s="10">
        <v>2000</v>
      </c>
    </row>
    <row r="2478" spans="9:24" x14ac:dyDescent="0.2">
      <c r="I2478" t="str">
        <f>IFERROR(IF(VLOOKUP(A2478,'Resources Final'!B:F,5,FALSE)=0,"",VLOOKUP(A2478,'Resources Final'!B:F,5,FALSE)),"")</f>
        <v/>
      </c>
      <c r="T2478" s="9" t="s">
        <v>158</v>
      </c>
      <c r="U2478" s="10"/>
      <c r="V2478" s="10"/>
      <c r="W2478" s="10">
        <v>2000</v>
      </c>
      <c r="X2478" s="10">
        <v>2000</v>
      </c>
    </row>
    <row r="2479" spans="9:24" x14ac:dyDescent="0.2">
      <c r="I2479" t="str">
        <f>IFERROR(IF(VLOOKUP(A2479,'Resources Final'!B:F,5,FALSE)=0,"",VLOOKUP(A2479,'Resources Final'!B:F,5,FALSE)),"")</f>
        <v/>
      </c>
      <c r="T2479" s="9" t="s">
        <v>55</v>
      </c>
      <c r="U2479" s="10"/>
      <c r="V2479" s="10"/>
      <c r="W2479" s="10">
        <v>2000</v>
      </c>
      <c r="X2479" s="10">
        <v>2000</v>
      </c>
    </row>
    <row r="2480" spans="9:24" x14ac:dyDescent="0.2">
      <c r="I2480" t="str">
        <f>IFERROR(IF(VLOOKUP(A2480,'Resources Final'!B:F,5,FALSE)=0,"",VLOOKUP(A2480,'Resources Final'!B:F,5,FALSE)),"")</f>
        <v/>
      </c>
      <c r="T2480" s="9" t="s">
        <v>1005</v>
      </c>
      <c r="U2480" s="10"/>
      <c r="V2480" s="10"/>
      <c r="W2480" s="10">
        <v>2000</v>
      </c>
      <c r="X2480" s="10">
        <v>2000</v>
      </c>
    </row>
    <row r="2481" spans="9:24" x14ac:dyDescent="0.2">
      <c r="I2481" t="str">
        <f>IFERROR(IF(VLOOKUP(A2481,'Resources Final'!B:F,5,FALSE)=0,"",VLOOKUP(A2481,'Resources Final'!B:F,5,FALSE)),"")</f>
        <v/>
      </c>
      <c r="T2481" s="9" t="s">
        <v>49</v>
      </c>
      <c r="U2481" s="10"/>
      <c r="V2481" s="10"/>
      <c r="W2481" s="10">
        <v>2000</v>
      </c>
      <c r="X2481" s="10">
        <v>2000</v>
      </c>
    </row>
    <row r="2482" spans="9:24" x14ac:dyDescent="0.2">
      <c r="I2482" t="str">
        <f>IFERROR(IF(VLOOKUP(A2482,'Resources Final'!B:F,5,FALSE)=0,"",VLOOKUP(A2482,'Resources Final'!B:F,5,FALSE)),"")</f>
        <v/>
      </c>
      <c r="T2482" s="9" t="s">
        <v>478</v>
      </c>
      <c r="U2482" s="10"/>
      <c r="V2482" s="10"/>
      <c r="W2482" s="10">
        <v>2000</v>
      </c>
      <c r="X2482" s="10">
        <v>2000</v>
      </c>
    </row>
    <row r="2483" spans="9:24" x14ac:dyDescent="0.2">
      <c r="I2483" t="str">
        <f>IFERROR(IF(VLOOKUP(A2483,'Resources Final'!B:F,5,FALSE)=0,"",VLOOKUP(A2483,'Resources Final'!B:F,5,FALSE)),"")</f>
        <v/>
      </c>
      <c r="T2483" s="9" t="s">
        <v>542</v>
      </c>
      <c r="U2483" s="10"/>
      <c r="V2483" s="10"/>
      <c r="W2483" s="10">
        <v>2000</v>
      </c>
      <c r="X2483" s="10">
        <v>2000</v>
      </c>
    </row>
    <row r="2484" spans="9:24" x14ac:dyDescent="0.2">
      <c r="I2484" t="str">
        <f>IFERROR(IF(VLOOKUP(A2484,'Resources Final'!B:F,5,FALSE)=0,"",VLOOKUP(A2484,'Resources Final'!B:F,5,FALSE)),"")</f>
        <v/>
      </c>
      <c r="T2484" s="9" t="s">
        <v>750</v>
      </c>
      <c r="U2484" s="10"/>
      <c r="V2484" s="10"/>
      <c r="W2484" s="10">
        <v>2000</v>
      </c>
      <c r="X2484" s="10">
        <v>2000</v>
      </c>
    </row>
    <row r="2485" spans="9:24" x14ac:dyDescent="0.2">
      <c r="I2485" t="str">
        <f>IFERROR(IF(VLOOKUP(A2485,'Resources Final'!B:F,5,FALSE)=0,"",VLOOKUP(A2485,'Resources Final'!B:F,5,FALSE)),"")</f>
        <v/>
      </c>
      <c r="T2485" s="9" t="s">
        <v>313</v>
      </c>
      <c r="U2485" s="10"/>
      <c r="V2485" s="10"/>
      <c r="W2485" s="10">
        <v>2000</v>
      </c>
      <c r="X2485" s="10">
        <v>2000</v>
      </c>
    </row>
    <row r="2486" spans="9:24" x14ac:dyDescent="0.2">
      <c r="I2486" t="str">
        <f>IFERROR(IF(VLOOKUP(A2486,'Resources Final'!B:F,5,FALSE)=0,"",VLOOKUP(A2486,'Resources Final'!B:F,5,FALSE)),"")</f>
        <v/>
      </c>
      <c r="T2486" s="9" t="s">
        <v>66</v>
      </c>
      <c r="U2486" s="10"/>
      <c r="V2486" s="10"/>
      <c r="W2486" s="10">
        <v>2000</v>
      </c>
      <c r="X2486" s="10">
        <v>2000</v>
      </c>
    </row>
    <row r="2487" spans="9:24" x14ac:dyDescent="0.2">
      <c r="I2487" t="str">
        <f>IFERROR(IF(VLOOKUP(A2487,'Resources Final'!B:F,5,FALSE)=0,"",VLOOKUP(A2487,'Resources Final'!B:F,5,FALSE)),"")</f>
        <v/>
      </c>
      <c r="T2487" s="9" t="s">
        <v>865</v>
      </c>
      <c r="U2487" s="10"/>
      <c r="V2487" s="10"/>
      <c r="W2487" s="10">
        <v>2000</v>
      </c>
      <c r="X2487" s="10">
        <v>2000</v>
      </c>
    </row>
    <row r="2488" spans="9:24" x14ac:dyDescent="0.2">
      <c r="I2488" t="str">
        <f>IFERROR(IF(VLOOKUP(A2488,'Resources Final'!B:F,5,FALSE)=0,"",VLOOKUP(A2488,'Resources Final'!B:F,5,FALSE)),"")</f>
        <v/>
      </c>
      <c r="T2488" s="9" t="s">
        <v>332</v>
      </c>
      <c r="U2488" s="10"/>
      <c r="V2488" s="10"/>
      <c r="W2488" s="10">
        <v>2000</v>
      </c>
      <c r="X2488" s="10">
        <v>2000</v>
      </c>
    </row>
    <row r="2489" spans="9:24" x14ac:dyDescent="0.2">
      <c r="I2489" t="str">
        <f>IFERROR(IF(VLOOKUP(A2489,'Resources Final'!B:F,5,FALSE)=0,"",VLOOKUP(A2489,'Resources Final'!B:F,5,FALSE)),"")</f>
        <v/>
      </c>
      <c r="T2489" s="9" t="s">
        <v>774</v>
      </c>
      <c r="U2489" s="10"/>
      <c r="V2489" s="10"/>
      <c r="W2489" s="10">
        <v>2000</v>
      </c>
      <c r="X2489" s="10">
        <v>2000</v>
      </c>
    </row>
    <row r="2490" spans="9:24" x14ac:dyDescent="0.2">
      <c r="I2490" t="str">
        <f>IFERROR(IF(VLOOKUP(A2490,'Resources Final'!B:F,5,FALSE)=0,"",VLOOKUP(A2490,'Resources Final'!B:F,5,FALSE)),"")</f>
        <v/>
      </c>
      <c r="T2490" s="9" t="s">
        <v>67</v>
      </c>
      <c r="U2490" s="10"/>
      <c r="V2490" s="10"/>
      <c r="W2490" s="10">
        <v>2000</v>
      </c>
      <c r="X2490" s="10">
        <v>2000</v>
      </c>
    </row>
    <row r="2491" spans="9:24" x14ac:dyDescent="0.2">
      <c r="I2491" t="str">
        <f>IFERROR(IF(VLOOKUP(A2491,'Resources Final'!B:F,5,FALSE)=0,"",VLOOKUP(A2491,'Resources Final'!B:F,5,FALSE)),"")</f>
        <v/>
      </c>
      <c r="T2491" s="9" t="s">
        <v>555</v>
      </c>
      <c r="U2491" s="10"/>
      <c r="V2491" s="10"/>
      <c r="W2491" s="10">
        <v>2000</v>
      </c>
      <c r="X2491" s="10">
        <v>2000</v>
      </c>
    </row>
    <row r="2492" spans="9:24" x14ac:dyDescent="0.2">
      <c r="I2492" t="str">
        <f>IFERROR(IF(VLOOKUP(A2492,'Resources Final'!B:F,5,FALSE)=0,"",VLOOKUP(A2492,'Resources Final'!B:F,5,FALSE)),"")</f>
        <v/>
      </c>
      <c r="T2492" s="9" t="s">
        <v>1017</v>
      </c>
      <c r="U2492" s="10"/>
      <c r="V2492" s="10"/>
      <c r="W2492" s="10">
        <v>2000</v>
      </c>
      <c r="X2492" s="10">
        <v>2000</v>
      </c>
    </row>
    <row r="2493" spans="9:24" x14ac:dyDescent="0.2">
      <c r="I2493" t="str">
        <f>IFERROR(IF(VLOOKUP(A2493,'Resources Final'!B:F,5,FALSE)=0,"",VLOOKUP(A2493,'Resources Final'!B:F,5,FALSE)),"")</f>
        <v/>
      </c>
      <c r="T2493" s="9" t="s">
        <v>559</v>
      </c>
      <c r="U2493" s="10"/>
      <c r="V2493" s="10"/>
      <c r="W2493" s="10">
        <v>2000</v>
      </c>
      <c r="X2493" s="10">
        <v>2000</v>
      </c>
    </row>
    <row r="2494" spans="9:24" x14ac:dyDescent="0.2">
      <c r="I2494" t="str">
        <f>IFERROR(IF(VLOOKUP(A2494,'Resources Final'!B:F,5,FALSE)=0,"",VLOOKUP(A2494,'Resources Final'!B:F,5,FALSE)),"")</f>
        <v/>
      </c>
      <c r="T2494" s="9" t="s">
        <v>550</v>
      </c>
      <c r="U2494" s="10"/>
      <c r="V2494" s="10"/>
      <c r="W2494" s="10">
        <v>2000</v>
      </c>
      <c r="X2494" s="10">
        <v>2000</v>
      </c>
    </row>
    <row r="2495" spans="9:24" x14ac:dyDescent="0.2">
      <c r="I2495" t="str">
        <f>IFERROR(IF(VLOOKUP(A2495,'Resources Final'!B:F,5,FALSE)=0,"",VLOOKUP(A2495,'Resources Final'!B:F,5,FALSE)),"")</f>
        <v/>
      </c>
      <c r="T2495" s="9" t="s">
        <v>866</v>
      </c>
      <c r="U2495" s="10"/>
      <c r="V2495" s="10"/>
      <c r="W2495" s="10">
        <v>2000</v>
      </c>
      <c r="X2495" s="10">
        <v>2000</v>
      </c>
    </row>
    <row r="2496" spans="9:24" x14ac:dyDescent="0.2">
      <c r="I2496" t="str">
        <f>IFERROR(IF(VLOOKUP(A2496,'Resources Final'!B:F,5,FALSE)=0,"",VLOOKUP(A2496,'Resources Final'!B:F,5,FALSE)),"")</f>
        <v/>
      </c>
      <c r="T2496" s="9" t="s">
        <v>761</v>
      </c>
      <c r="U2496" s="10"/>
      <c r="V2496" s="10"/>
      <c r="W2496" s="10">
        <v>2000</v>
      </c>
      <c r="X2496" s="10">
        <v>2000</v>
      </c>
    </row>
    <row r="2497" spans="9:24" x14ac:dyDescent="0.2">
      <c r="I2497" t="str">
        <f>IFERROR(IF(VLOOKUP(A2497,'Resources Final'!B:F,5,FALSE)=0,"",VLOOKUP(A2497,'Resources Final'!B:F,5,FALSE)),"")</f>
        <v/>
      </c>
      <c r="T2497" s="9" t="s">
        <v>963</v>
      </c>
      <c r="U2497" s="10"/>
      <c r="V2497" s="10"/>
      <c r="W2497" s="10">
        <v>2000</v>
      </c>
      <c r="X2497" s="10">
        <v>2000</v>
      </c>
    </row>
    <row r="2498" spans="9:24" x14ac:dyDescent="0.2">
      <c r="I2498" t="str">
        <f>IFERROR(IF(VLOOKUP(A2498,'Resources Final'!B:F,5,FALSE)=0,"",VLOOKUP(A2498,'Resources Final'!B:F,5,FALSE)),"")</f>
        <v/>
      </c>
      <c r="T2498" s="9" t="s">
        <v>557</v>
      </c>
      <c r="U2498" s="10"/>
      <c r="V2498" s="10"/>
      <c r="W2498" s="10">
        <v>2000</v>
      </c>
      <c r="X2498" s="10">
        <v>2000</v>
      </c>
    </row>
    <row r="2499" spans="9:24" x14ac:dyDescent="0.2">
      <c r="I2499" t="str">
        <f>IFERROR(IF(VLOOKUP(A2499,'Resources Final'!B:F,5,FALSE)=0,"",VLOOKUP(A2499,'Resources Final'!B:F,5,FALSE)),"")</f>
        <v/>
      </c>
      <c r="T2499" s="9" t="s">
        <v>558</v>
      </c>
      <c r="U2499" s="10"/>
      <c r="V2499" s="10"/>
      <c r="W2499" s="10">
        <v>2000</v>
      </c>
      <c r="X2499" s="10">
        <v>2000</v>
      </c>
    </row>
    <row r="2500" spans="9:24" x14ac:dyDescent="0.2">
      <c r="I2500" t="str">
        <f>IFERROR(IF(VLOOKUP(A2500,'Resources Final'!B:F,5,FALSE)=0,"",VLOOKUP(A2500,'Resources Final'!B:F,5,FALSE)),"")</f>
        <v/>
      </c>
      <c r="T2500" s="9" t="s">
        <v>551</v>
      </c>
      <c r="U2500" s="10"/>
      <c r="V2500" s="10"/>
      <c r="W2500" s="10">
        <v>2000</v>
      </c>
      <c r="X2500" s="10">
        <v>2000</v>
      </c>
    </row>
    <row r="2501" spans="9:24" x14ac:dyDescent="0.2">
      <c r="I2501" t="str">
        <f>IFERROR(IF(VLOOKUP(A2501,'Resources Final'!B:F,5,FALSE)=0,"",VLOOKUP(A2501,'Resources Final'!B:F,5,FALSE)),"")</f>
        <v/>
      </c>
      <c r="T2501" s="9" t="s">
        <v>1033</v>
      </c>
      <c r="U2501" s="10"/>
      <c r="V2501" s="10"/>
      <c r="W2501" s="10">
        <v>2000</v>
      </c>
      <c r="X2501" s="10">
        <v>2000</v>
      </c>
    </row>
    <row r="2502" spans="9:24" x14ac:dyDescent="0.2">
      <c r="I2502" t="str">
        <f>IFERROR(IF(VLOOKUP(A2502,'Resources Final'!B:F,5,FALSE)=0,"",VLOOKUP(A2502,'Resources Final'!B:F,5,FALSE)),"")</f>
        <v/>
      </c>
      <c r="T2502" s="9" t="s">
        <v>232</v>
      </c>
      <c r="U2502" s="10"/>
      <c r="V2502" s="10"/>
      <c r="W2502" s="10">
        <v>2000</v>
      </c>
      <c r="X2502" s="10">
        <v>2000</v>
      </c>
    </row>
    <row r="2503" spans="9:24" x14ac:dyDescent="0.2">
      <c r="I2503" t="str">
        <f>IFERROR(IF(VLOOKUP(A2503,'Resources Final'!B:F,5,FALSE)=0,"",VLOOKUP(A2503,'Resources Final'!B:F,5,FALSE)),"")</f>
        <v/>
      </c>
      <c r="T2503" s="9" t="s">
        <v>35</v>
      </c>
      <c r="U2503" s="10"/>
      <c r="V2503" s="10"/>
      <c r="W2503" s="10">
        <v>2000</v>
      </c>
      <c r="X2503" s="10">
        <v>2000</v>
      </c>
    </row>
    <row r="2504" spans="9:24" x14ac:dyDescent="0.2">
      <c r="I2504" t="str">
        <f>IFERROR(IF(VLOOKUP(A2504,'Resources Final'!B:F,5,FALSE)=0,"",VLOOKUP(A2504,'Resources Final'!B:F,5,FALSE)),"")</f>
        <v/>
      </c>
      <c r="T2504" s="9" t="s">
        <v>65</v>
      </c>
      <c r="U2504" s="10"/>
      <c r="V2504" s="10"/>
      <c r="W2504" s="10">
        <v>2000</v>
      </c>
      <c r="X2504" s="10">
        <v>2000</v>
      </c>
    </row>
    <row r="2505" spans="9:24" x14ac:dyDescent="0.2">
      <c r="I2505" t="str">
        <f>IFERROR(IF(VLOOKUP(A2505,'Resources Final'!B:F,5,FALSE)=0,"",VLOOKUP(A2505,'Resources Final'!B:F,5,FALSE)),"")</f>
        <v/>
      </c>
      <c r="T2505" s="9" t="s">
        <v>396</v>
      </c>
      <c r="U2505" s="10"/>
      <c r="V2505" s="10"/>
      <c r="W2505" s="10">
        <v>2000</v>
      </c>
      <c r="X2505" s="10">
        <v>2000</v>
      </c>
    </row>
    <row r="2506" spans="9:24" x14ac:dyDescent="0.2">
      <c r="I2506" t="str">
        <f>IFERROR(IF(VLOOKUP(A2506,'Resources Final'!B:F,5,FALSE)=0,"",VLOOKUP(A2506,'Resources Final'!B:F,5,FALSE)),"")</f>
        <v/>
      </c>
      <c r="T2506" s="9" t="s">
        <v>317</v>
      </c>
      <c r="U2506" s="10"/>
      <c r="V2506" s="10"/>
      <c r="W2506" s="10">
        <v>2000</v>
      </c>
      <c r="X2506" s="10">
        <v>2000</v>
      </c>
    </row>
    <row r="2507" spans="9:24" x14ac:dyDescent="0.2">
      <c r="I2507" t="str">
        <f>IFERROR(IF(VLOOKUP(A2507,'Resources Final'!B:F,5,FALSE)=0,"",VLOOKUP(A2507,'Resources Final'!B:F,5,FALSE)),"")</f>
        <v/>
      </c>
      <c r="T2507" s="9" t="s">
        <v>771</v>
      </c>
      <c r="U2507" s="10"/>
      <c r="V2507" s="10"/>
      <c r="W2507" s="10">
        <v>2000</v>
      </c>
      <c r="X2507" s="10">
        <v>2000</v>
      </c>
    </row>
    <row r="2508" spans="9:24" x14ac:dyDescent="0.2">
      <c r="I2508" t="str">
        <f>IFERROR(IF(VLOOKUP(A2508,'Resources Final'!B:F,5,FALSE)=0,"",VLOOKUP(A2508,'Resources Final'!B:F,5,FALSE)),"")</f>
        <v/>
      </c>
      <c r="T2508" s="9" t="s">
        <v>971</v>
      </c>
      <c r="U2508" s="10"/>
      <c r="V2508" s="10"/>
      <c r="W2508" s="10">
        <v>2000</v>
      </c>
      <c r="X2508" s="10">
        <v>2000</v>
      </c>
    </row>
    <row r="2509" spans="9:24" x14ac:dyDescent="0.2">
      <c r="I2509" t="str">
        <f>IFERROR(IF(VLOOKUP(A2509,'Resources Final'!B:F,5,FALSE)=0,"",VLOOKUP(A2509,'Resources Final'!B:F,5,FALSE)),"")</f>
        <v/>
      </c>
      <c r="T2509" s="9" t="s">
        <v>68</v>
      </c>
      <c r="U2509" s="10"/>
      <c r="V2509" s="10"/>
      <c r="W2509" s="10">
        <v>2000</v>
      </c>
      <c r="X2509" s="10">
        <v>2000</v>
      </c>
    </row>
    <row r="2510" spans="9:24" x14ac:dyDescent="0.2">
      <c r="I2510" t="str">
        <f>IFERROR(IF(VLOOKUP(A2510,'Resources Final'!B:F,5,FALSE)=0,"",VLOOKUP(A2510,'Resources Final'!B:F,5,FALSE)),"")</f>
        <v/>
      </c>
      <c r="T2510" s="9" t="s">
        <v>437</v>
      </c>
      <c r="U2510" s="10"/>
      <c r="V2510" s="10"/>
      <c r="W2510" s="10">
        <v>2000</v>
      </c>
      <c r="X2510" s="10">
        <v>2000</v>
      </c>
    </row>
    <row r="2511" spans="9:24" x14ac:dyDescent="0.2">
      <c r="I2511" t="str">
        <f>IFERROR(IF(VLOOKUP(A2511,'Resources Final'!B:F,5,FALSE)=0,"",VLOOKUP(A2511,'Resources Final'!B:F,5,FALSE)),"")</f>
        <v/>
      </c>
      <c r="T2511" s="9" t="s">
        <v>485</v>
      </c>
      <c r="U2511" s="10"/>
      <c r="V2511" s="10"/>
      <c r="W2511" s="10">
        <v>2000</v>
      </c>
      <c r="X2511" s="10">
        <v>2000</v>
      </c>
    </row>
    <row r="2512" spans="9:24" x14ac:dyDescent="0.2">
      <c r="I2512" t="str">
        <f>IFERROR(IF(VLOOKUP(A2512,'Resources Final'!B:F,5,FALSE)=0,"",VLOOKUP(A2512,'Resources Final'!B:F,5,FALSE)),"")</f>
        <v/>
      </c>
      <c r="T2512" s="9" t="s">
        <v>26</v>
      </c>
      <c r="U2512" s="10"/>
      <c r="V2512" s="10"/>
      <c r="W2512" s="10">
        <v>2000</v>
      </c>
      <c r="X2512" s="10">
        <v>2000</v>
      </c>
    </row>
    <row r="2513" spans="9:24" x14ac:dyDescent="0.2">
      <c r="I2513" t="str">
        <f>IFERROR(IF(VLOOKUP(A2513,'Resources Final'!B:F,5,FALSE)=0,"",VLOOKUP(A2513,'Resources Final'!B:F,5,FALSE)),"")</f>
        <v/>
      </c>
      <c r="T2513" s="9" t="s">
        <v>302</v>
      </c>
      <c r="U2513" s="10"/>
      <c r="V2513" s="10"/>
      <c r="W2513" s="10">
        <v>2000</v>
      </c>
      <c r="X2513" s="10">
        <v>2000</v>
      </c>
    </row>
    <row r="2514" spans="9:24" x14ac:dyDescent="0.2">
      <c r="I2514" t="str">
        <f>IFERROR(IF(VLOOKUP(A2514,'Resources Final'!B:F,5,FALSE)=0,"",VLOOKUP(A2514,'Resources Final'!B:F,5,FALSE)),"")</f>
        <v/>
      </c>
      <c r="T2514" s="9" t="s">
        <v>315</v>
      </c>
      <c r="U2514" s="10"/>
      <c r="V2514" s="10"/>
      <c r="W2514" s="10">
        <v>2000</v>
      </c>
      <c r="X2514" s="10">
        <v>2000</v>
      </c>
    </row>
    <row r="2515" spans="9:24" x14ac:dyDescent="0.2">
      <c r="I2515" t="str">
        <f>IFERROR(IF(VLOOKUP(A2515,'Resources Final'!B:F,5,FALSE)=0,"",VLOOKUP(A2515,'Resources Final'!B:F,5,FALSE)),"")</f>
        <v/>
      </c>
      <c r="T2515" s="9" t="s">
        <v>33</v>
      </c>
      <c r="U2515" s="10"/>
      <c r="V2515" s="10"/>
      <c r="W2515" s="10">
        <v>2000</v>
      </c>
      <c r="X2515" s="10">
        <v>2000</v>
      </c>
    </row>
    <row r="2516" spans="9:24" x14ac:dyDescent="0.2">
      <c r="I2516" t="str">
        <f>IFERROR(IF(VLOOKUP(A2516,'Resources Final'!B:F,5,FALSE)=0,"",VLOOKUP(A2516,'Resources Final'!B:F,5,FALSE)),"")</f>
        <v/>
      </c>
      <c r="T2516" s="9" t="s">
        <v>1051</v>
      </c>
      <c r="U2516" s="10"/>
      <c r="V2516" s="10"/>
      <c r="W2516" s="10">
        <v>2000</v>
      </c>
      <c r="X2516" s="10">
        <v>2000</v>
      </c>
    </row>
    <row r="2517" spans="9:24" x14ac:dyDescent="0.2">
      <c r="I2517" t="str">
        <f>IFERROR(IF(VLOOKUP(A2517,'Resources Final'!B:F,5,FALSE)=0,"",VLOOKUP(A2517,'Resources Final'!B:F,5,FALSE)),"")</f>
        <v/>
      </c>
      <c r="T2517" s="9" t="s">
        <v>371</v>
      </c>
      <c r="U2517" s="10"/>
      <c r="V2517" s="10"/>
      <c r="W2517" s="10">
        <v>2000</v>
      </c>
      <c r="X2517" s="10">
        <v>2000</v>
      </c>
    </row>
    <row r="2518" spans="9:24" x14ac:dyDescent="0.2">
      <c r="I2518" t="str">
        <f>IFERROR(IF(VLOOKUP(A2518,'Resources Final'!B:F,5,FALSE)=0,"",VLOOKUP(A2518,'Resources Final'!B:F,5,FALSE)),"")</f>
        <v/>
      </c>
      <c r="T2518" s="9" t="s">
        <v>539</v>
      </c>
      <c r="U2518" s="10"/>
      <c r="V2518" s="10"/>
      <c r="W2518" s="10">
        <v>2000</v>
      </c>
      <c r="X2518" s="10">
        <v>2000</v>
      </c>
    </row>
    <row r="2519" spans="9:24" x14ac:dyDescent="0.2">
      <c r="I2519" t="str">
        <f>IFERROR(IF(VLOOKUP(A2519,'Resources Final'!B:F,5,FALSE)=0,"",VLOOKUP(A2519,'Resources Final'!B:F,5,FALSE)),"")</f>
        <v/>
      </c>
      <c r="T2519" s="9" t="s">
        <v>341</v>
      </c>
      <c r="U2519" s="10"/>
      <c r="V2519" s="10"/>
      <c r="W2519" s="10">
        <v>2000</v>
      </c>
      <c r="X2519" s="10">
        <v>2000</v>
      </c>
    </row>
    <row r="2520" spans="9:24" x14ac:dyDescent="0.2">
      <c r="I2520" t="str">
        <f>IFERROR(IF(VLOOKUP(A2520,'Resources Final'!B:F,5,FALSE)=0,"",VLOOKUP(A2520,'Resources Final'!B:F,5,FALSE)),"")</f>
        <v/>
      </c>
      <c r="T2520" s="9" t="s">
        <v>705</v>
      </c>
      <c r="U2520" s="10"/>
      <c r="V2520" s="10"/>
      <c r="W2520" s="10">
        <v>2000</v>
      </c>
      <c r="X2520" s="10">
        <v>2000</v>
      </c>
    </row>
    <row r="2521" spans="9:24" x14ac:dyDescent="0.2">
      <c r="I2521" t="str">
        <f>IFERROR(IF(VLOOKUP(A2521,'Resources Final'!B:F,5,FALSE)=0,"",VLOOKUP(A2521,'Resources Final'!B:F,5,FALSE)),"")</f>
        <v/>
      </c>
      <c r="T2521" s="9" t="s">
        <v>3303</v>
      </c>
      <c r="U2521" s="10">
        <v>1961</v>
      </c>
      <c r="V2521" s="10"/>
      <c r="W2521" s="10"/>
      <c r="X2521" s="10">
        <v>1961</v>
      </c>
    </row>
    <row r="2522" spans="9:24" x14ac:dyDescent="0.2">
      <c r="I2522" t="str">
        <f>IFERROR(IF(VLOOKUP(A2522,'Resources Final'!B:F,5,FALSE)=0,"",VLOOKUP(A2522,'Resources Final'!B:F,5,FALSE)),"")</f>
        <v/>
      </c>
      <c r="T2522" s="9" t="s">
        <v>2026</v>
      </c>
      <c r="U2522" s="10">
        <v>1959</v>
      </c>
      <c r="V2522" s="10"/>
      <c r="W2522" s="10"/>
      <c r="X2522" s="10">
        <v>1959</v>
      </c>
    </row>
    <row r="2523" spans="9:24" x14ac:dyDescent="0.2">
      <c r="I2523" t="str">
        <f>IFERROR(IF(VLOOKUP(A2523,'Resources Final'!B:F,5,FALSE)=0,"",VLOOKUP(A2523,'Resources Final'!B:F,5,FALSE)),"")</f>
        <v/>
      </c>
      <c r="T2523" s="9" t="s">
        <v>2150</v>
      </c>
      <c r="U2523" s="10">
        <v>1941</v>
      </c>
      <c r="V2523" s="10"/>
      <c r="W2523" s="10"/>
      <c r="X2523" s="10">
        <v>1941</v>
      </c>
    </row>
    <row r="2524" spans="9:24" x14ac:dyDescent="0.2">
      <c r="I2524" t="str">
        <f>IFERROR(IF(VLOOKUP(A2524,'Resources Final'!B:F,5,FALSE)=0,"",VLOOKUP(A2524,'Resources Final'!B:F,5,FALSE)),"")</f>
        <v/>
      </c>
      <c r="T2524" s="9" t="s">
        <v>3489</v>
      </c>
      <c r="U2524" s="10">
        <v>1925</v>
      </c>
      <c r="V2524" s="10"/>
      <c r="W2524" s="10"/>
      <c r="X2524" s="10">
        <v>1925</v>
      </c>
    </row>
    <row r="2525" spans="9:24" x14ac:dyDescent="0.2">
      <c r="I2525" t="str">
        <f>IFERROR(IF(VLOOKUP(A2525,'Resources Final'!B:F,5,FALSE)=0,"",VLOOKUP(A2525,'Resources Final'!B:F,5,FALSE)),"")</f>
        <v/>
      </c>
      <c r="T2525" s="9" t="s">
        <v>2891</v>
      </c>
      <c r="U2525" s="10">
        <v>1913</v>
      </c>
      <c r="V2525" s="10"/>
      <c r="W2525" s="10"/>
      <c r="X2525" s="10">
        <v>1913</v>
      </c>
    </row>
    <row r="2526" spans="9:24" x14ac:dyDescent="0.2">
      <c r="I2526" t="str">
        <f>IFERROR(IF(VLOOKUP(A2526,'Resources Final'!B:F,5,FALSE)=0,"",VLOOKUP(A2526,'Resources Final'!B:F,5,FALSE)),"")</f>
        <v/>
      </c>
      <c r="T2526" s="9" t="s">
        <v>954</v>
      </c>
      <c r="U2526" s="10">
        <v>1911</v>
      </c>
      <c r="V2526" s="10"/>
      <c r="W2526" s="10"/>
      <c r="X2526" s="10">
        <v>1911</v>
      </c>
    </row>
    <row r="2527" spans="9:24" x14ac:dyDescent="0.2">
      <c r="I2527" t="str">
        <f>IFERROR(IF(VLOOKUP(A2527,'Resources Final'!B:F,5,FALSE)=0,"",VLOOKUP(A2527,'Resources Final'!B:F,5,FALSE)),"")</f>
        <v/>
      </c>
      <c r="T2527" s="9" t="s">
        <v>2355</v>
      </c>
      <c r="U2527" s="10">
        <v>1906</v>
      </c>
      <c r="V2527" s="10"/>
      <c r="W2527" s="10"/>
      <c r="X2527" s="10">
        <v>1906</v>
      </c>
    </row>
    <row r="2528" spans="9:24" x14ac:dyDescent="0.2">
      <c r="I2528" t="str">
        <f>IFERROR(IF(VLOOKUP(A2528,'Resources Final'!B:F,5,FALSE)=0,"",VLOOKUP(A2528,'Resources Final'!B:F,5,FALSE)),"")</f>
        <v/>
      </c>
      <c r="T2528" s="9" t="s">
        <v>3430</v>
      </c>
      <c r="U2528" s="10">
        <v>1905</v>
      </c>
      <c r="V2528" s="10"/>
      <c r="W2528" s="10"/>
      <c r="X2528" s="10">
        <v>1905</v>
      </c>
    </row>
    <row r="2529" spans="9:24" x14ac:dyDescent="0.2">
      <c r="I2529" t="str">
        <f>IFERROR(IF(VLOOKUP(A2529,'Resources Final'!B:F,5,FALSE)=0,"",VLOOKUP(A2529,'Resources Final'!B:F,5,FALSE)),"")</f>
        <v/>
      </c>
      <c r="T2529" s="9" t="s">
        <v>2979</v>
      </c>
      <c r="U2529" s="10">
        <v>1879</v>
      </c>
      <c r="V2529" s="10"/>
      <c r="W2529" s="10"/>
      <c r="X2529" s="10">
        <v>1879</v>
      </c>
    </row>
    <row r="2530" spans="9:24" x14ac:dyDescent="0.2">
      <c r="I2530" t="str">
        <f>IFERROR(IF(VLOOKUP(A2530,'Resources Final'!B:F,5,FALSE)=0,"",VLOOKUP(A2530,'Resources Final'!B:F,5,FALSE)),"")</f>
        <v/>
      </c>
      <c r="T2530" s="9" t="s">
        <v>1370</v>
      </c>
      <c r="U2530" s="10">
        <v>1868</v>
      </c>
      <c r="V2530" s="10"/>
      <c r="W2530" s="10"/>
      <c r="X2530" s="10">
        <v>1868</v>
      </c>
    </row>
    <row r="2531" spans="9:24" x14ac:dyDescent="0.2">
      <c r="I2531" t="str">
        <f>IFERROR(IF(VLOOKUP(A2531,'Resources Final'!B:F,5,FALSE)=0,"",VLOOKUP(A2531,'Resources Final'!B:F,5,FALSE)),"")</f>
        <v/>
      </c>
      <c r="T2531" s="9" t="s">
        <v>2354</v>
      </c>
      <c r="U2531" s="10">
        <v>1851</v>
      </c>
      <c r="V2531" s="10"/>
      <c r="W2531" s="10"/>
      <c r="X2531" s="10">
        <v>1851</v>
      </c>
    </row>
    <row r="2532" spans="9:24" x14ac:dyDescent="0.2">
      <c r="I2532" t="str">
        <f>IFERROR(IF(VLOOKUP(A2532,'Resources Final'!B:F,5,FALSE)=0,"",VLOOKUP(A2532,'Resources Final'!B:F,5,FALSE)),"")</f>
        <v/>
      </c>
      <c r="T2532" s="9" t="s">
        <v>2277</v>
      </c>
      <c r="U2532" s="10">
        <v>1800</v>
      </c>
      <c r="V2532" s="10"/>
      <c r="W2532" s="10"/>
      <c r="X2532" s="10">
        <v>1800</v>
      </c>
    </row>
    <row r="2533" spans="9:24" x14ac:dyDescent="0.2">
      <c r="I2533" t="str">
        <f>IFERROR(IF(VLOOKUP(A2533,'Resources Final'!B:F,5,FALSE)=0,"",VLOOKUP(A2533,'Resources Final'!B:F,5,FALSE)),"")</f>
        <v/>
      </c>
      <c r="T2533" s="9" t="s">
        <v>1362</v>
      </c>
      <c r="U2533" s="10">
        <v>1800</v>
      </c>
      <c r="V2533" s="10"/>
      <c r="W2533" s="10"/>
      <c r="X2533" s="10">
        <v>1800</v>
      </c>
    </row>
    <row r="2534" spans="9:24" x14ac:dyDescent="0.2">
      <c r="I2534" t="str">
        <f>IFERROR(IF(VLOOKUP(A2534,'Resources Final'!B:F,5,FALSE)=0,"",VLOOKUP(A2534,'Resources Final'!B:F,5,FALSE)),"")</f>
        <v/>
      </c>
      <c r="T2534" s="9" t="s">
        <v>465</v>
      </c>
      <c r="U2534" s="10">
        <v>1800</v>
      </c>
      <c r="V2534" s="10"/>
      <c r="W2534" s="10"/>
      <c r="X2534" s="10">
        <v>1800</v>
      </c>
    </row>
    <row r="2535" spans="9:24" x14ac:dyDescent="0.2">
      <c r="I2535" t="str">
        <f>IFERROR(IF(VLOOKUP(A2535,'Resources Final'!B:F,5,FALSE)=0,"",VLOOKUP(A2535,'Resources Final'!B:F,5,FALSE)),"")</f>
        <v/>
      </c>
      <c r="T2535" s="9" t="s">
        <v>2459</v>
      </c>
      <c r="U2535" s="10">
        <v>1755</v>
      </c>
      <c r="V2535" s="10"/>
      <c r="W2535" s="10"/>
      <c r="X2535" s="10">
        <v>1755</v>
      </c>
    </row>
    <row r="2536" spans="9:24" x14ac:dyDescent="0.2">
      <c r="I2536" t="str">
        <f>IFERROR(IF(VLOOKUP(A2536,'Resources Final'!B:F,5,FALSE)=0,"",VLOOKUP(A2536,'Resources Final'!B:F,5,FALSE)),"")</f>
        <v/>
      </c>
      <c r="T2536" s="9" t="s">
        <v>517</v>
      </c>
      <c r="U2536" s="10">
        <v>1701</v>
      </c>
      <c r="V2536" s="10"/>
      <c r="W2536" s="10"/>
      <c r="X2536" s="10">
        <v>1701</v>
      </c>
    </row>
    <row r="2537" spans="9:24" x14ac:dyDescent="0.2">
      <c r="I2537" t="str">
        <f>IFERROR(IF(VLOOKUP(A2537,'Resources Final'!B:F,5,FALSE)=0,"",VLOOKUP(A2537,'Resources Final'!B:F,5,FALSE)),"")</f>
        <v/>
      </c>
      <c r="T2537" s="9" t="s">
        <v>936</v>
      </c>
      <c r="U2537" s="10"/>
      <c r="V2537" s="10">
        <v>1619</v>
      </c>
      <c r="W2537" s="10"/>
      <c r="X2537" s="10">
        <v>1619</v>
      </c>
    </row>
    <row r="2538" spans="9:24" x14ac:dyDescent="0.2">
      <c r="I2538" t="str">
        <f>IFERROR(IF(VLOOKUP(A2538,'Resources Final'!B:F,5,FALSE)=0,"",VLOOKUP(A2538,'Resources Final'!B:F,5,FALSE)),"")</f>
        <v/>
      </c>
      <c r="T2538" s="9" t="s">
        <v>1444</v>
      </c>
      <c r="U2538" s="10">
        <v>1613</v>
      </c>
      <c r="V2538" s="10"/>
      <c r="W2538" s="10"/>
      <c r="X2538" s="10">
        <v>1613</v>
      </c>
    </row>
    <row r="2539" spans="9:24" x14ac:dyDescent="0.2">
      <c r="I2539" t="str">
        <f>IFERROR(IF(VLOOKUP(A2539,'Resources Final'!B:F,5,FALSE)=0,"",VLOOKUP(A2539,'Resources Final'!B:F,5,FALSE)),"")</f>
        <v/>
      </c>
      <c r="T2539" s="9" t="s">
        <v>3658</v>
      </c>
      <c r="U2539" s="10">
        <v>1611</v>
      </c>
      <c r="V2539" s="10"/>
      <c r="W2539" s="10"/>
      <c r="X2539" s="10">
        <v>1611</v>
      </c>
    </row>
    <row r="2540" spans="9:24" x14ac:dyDescent="0.2">
      <c r="I2540" t="str">
        <f>IFERROR(IF(VLOOKUP(A2540,'Resources Final'!B:F,5,FALSE)=0,"",VLOOKUP(A2540,'Resources Final'!B:F,5,FALSE)),"")</f>
        <v/>
      </c>
      <c r="T2540" s="9" t="s">
        <v>3970</v>
      </c>
      <c r="U2540" s="10">
        <v>1607</v>
      </c>
      <c r="V2540" s="10"/>
      <c r="W2540" s="10"/>
      <c r="X2540" s="10">
        <v>1607</v>
      </c>
    </row>
    <row r="2541" spans="9:24" x14ac:dyDescent="0.2">
      <c r="I2541" t="str">
        <f>IFERROR(IF(VLOOKUP(A2541,'Resources Final'!B:F,5,FALSE)=0,"",VLOOKUP(A2541,'Resources Final'!B:F,5,FALSE)),"")</f>
        <v/>
      </c>
      <c r="T2541" s="9" t="s">
        <v>3052</v>
      </c>
      <c r="U2541" s="10">
        <v>1553</v>
      </c>
      <c r="V2541" s="10"/>
      <c r="W2541" s="10"/>
      <c r="X2541" s="10">
        <v>1553</v>
      </c>
    </row>
    <row r="2542" spans="9:24" x14ac:dyDescent="0.2">
      <c r="I2542" t="str">
        <f>IFERROR(IF(VLOOKUP(A2542,'Resources Final'!B:F,5,FALSE)=0,"",VLOOKUP(A2542,'Resources Final'!B:F,5,FALSE)),"")</f>
        <v/>
      </c>
      <c r="T2542" s="9" t="s">
        <v>4057</v>
      </c>
      <c r="U2542" s="10">
        <v>1509</v>
      </c>
      <c r="V2542" s="10"/>
      <c r="W2542" s="10"/>
      <c r="X2542" s="10">
        <v>1509</v>
      </c>
    </row>
    <row r="2543" spans="9:24" x14ac:dyDescent="0.2">
      <c r="I2543" t="str">
        <f>IFERROR(IF(VLOOKUP(A2543,'Resources Final'!B:F,5,FALSE)=0,"",VLOOKUP(A2543,'Resources Final'!B:F,5,FALSE)),"")</f>
        <v/>
      </c>
      <c r="T2543" s="9" t="s">
        <v>3661</v>
      </c>
      <c r="U2543" s="10"/>
      <c r="V2543" s="10"/>
      <c r="W2543" s="10">
        <v>1500</v>
      </c>
      <c r="X2543" s="10">
        <v>1500</v>
      </c>
    </row>
    <row r="2544" spans="9:24" x14ac:dyDescent="0.2">
      <c r="I2544" t="str">
        <f>IFERROR(IF(VLOOKUP(A2544,'Resources Final'!B:F,5,FALSE)=0,"",VLOOKUP(A2544,'Resources Final'!B:F,5,FALSE)),"")</f>
        <v/>
      </c>
      <c r="T2544" s="9" t="s">
        <v>3878</v>
      </c>
      <c r="U2544" s="10"/>
      <c r="V2544" s="10"/>
      <c r="W2544" s="10">
        <v>1500</v>
      </c>
      <c r="X2544" s="10">
        <v>1500</v>
      </c>
    </row>
    <row r="2545" spans="9:24" x14ac:dyDescent="0.2">
      <c r="I2545" t="str">
        <f>IFERROR(IF(VLOOKUP(A2545,'Resources Final'!B:F,5,FALSE)=0,"",VLOOKUP(A2545,'Resources Final'!B:F,5,FALSE)),"")</f>
        <v/>
      </c>
      <c r="T2545" s="9" t="s">
        <v>3211</v>
      </c>
      <c r="U2545" s="10"/>
      <c r="V2545" s="10"/>
      <c r="W2545" s="10">
        <v>1500</v>
      </c>
      <c r="X2545" s="10">
        <v>1500</v>
      </c>
    </row>
    <row r="2546" spans="9:24" x14ac:dyDescent="0.2">
      <c r="I2546" t="str">
        <f>IFERROR(IF(VLOOKUP(A2546,'Resources Final'!B:F,5,FALSE)=0,"",VLOOKUP(A2546,'Resources Final'!B:F,5,FALSE)),"")</f>
        <v/>
      </c>
      <c r="T2546" s="9" t="s">
        <v>3098</v>
      </c>
      <c r="U2546" s="10"/>
      <c r="V2546" s="10"/>
      <c r="W2546" s="10">
        <v>1500</v>
      </c>
      <c r="X2546" s="10">
        <v>1500</v>
      </c>
    </row>
    <row r="2547" spans="9:24" x14ac:dyDescent="0.2">
      <c r="I2547" t="str">
        <f>IFERROR(IF(VLOOKUP(A2547,'Resources Final'!B:F,5,FALSE)=0,"",VLOOKUP(A2547,'Resources Final'!B:F,5,FALSE)),"")</f>
        <v/>
      </c>
      <c r="T2547" s="9" t="s">
        <v>3871</v>
      </c>
      <c r="U2547" s="10"/>
      <c r="V2547" s="10"/>
      <c r="W2547" s="10">
        <v>1500</v>
      </c>
      <c r="X2547" s="10">
        <v>1500</v>
      </c>
    </row>
    <row r="2548" spans="9:24" x14ac:dyDescent="0.2">
      <c r="I2548" t="str">
        <f>IFERROR(IF(VLOOKUP(A2548,'Resources Final'!B:F,5,FALSE)=0,"",VLOOKUP(A2548,'Resources Final'!B:F,5,FALSE)),"")</f>
        <v/>
      </c>
      <c r="T2548" s="9" t="s">
        <v>4045</v>
      </c>
      <c r="U2548" s="10"/>
      <c r="V2548" s="10"/>
      <c r="W2548" s="10">
        <v>1500</v>
      </c>
      <c r="X2548" s="10">
        <v>1500</v>
      </c>
    </row>
    <row r="2549" spans="9:24" x14ac:dyDescent="0.2">
      <c r="I2549" t="str">
        <f>IFERROR(IF(VLOOKUP(A2549,'Resources Final'!B:F,5,FALSE)=0,"",VLOOKUP(A2549,'Resources Final'!B:F,5,FALSE)),"")</f>
        <v/>
      </c>
      <c r="T2549" s="9" t="s">
        <v>3537</v>
      </c>
      <c r="U2549" s="10"/>
      <c r="V2549" s="10"/>
      <c r="W2549" s="10">
        <v>1500</v>
      </c>
      <c r="X2549" s="10">
        <v>1500</v>
      </c>
    </row>
    <row r="2550" spans="9:24" x14ac:dyDescent="0.2">
      <c r="I2550" t="str">
        <f>IFERROR(IF(VLOOKUP(A2550,'Resources Final'!B:F,5,FALSE)=0,"",VLOOKUP(A2550,'Resources Final'!B:F,5,FALSE)),"")</f>
        <v/>
      </c>
      <c r="T2550" s="9" t="s">
        <v>2991</v>
      </c>
      <c r="U2550" s="10"/>
      <c r="V2550" s="10"/>
      <c r="W2550" s="10">
        <v>1500</v>
      </c>
      <c r="X2550" s="10">
        <v>1500</v>
      </c>
    </row>
    <row r="2551" spans="9:24" x14ac:dyDescent="0.2">
      <c r="I2551" t="str">
        <f>IFERROR(IF(VLOOKUP(A2551,'Resources Final'!B:F,5,FALSE)=0,"",VLOOKUP(A2551,'Resources Final'!B:F,5,FALSE)),"")</f>
        <v/>
      </c>
      <c r="T2551" s="9" t="s">
        <v>4043</v>
      </c>
      <c r="U2551" s="10"/>
      <c r="V2551" s="10"/>
      <c r="W2551" s="10">
        <v>1500</v>
      </c>
      <c r="X2551" s="10">
        <v>1500</v>
      </c>
    </row>
    <row r="2552" spans="9:24" x14ac:dyDescent="0.2">
      <c r="I2552" t="str">
        <f>IFERROR(IF(VLOOKUP(A2552,'Resources Final'!B:F,5,FALSE)=0,"",VLOOKUP(A2552,'Resources Final'!B:F,5,FALSE)),"")</f>
        <v/>
      </c>
      <c r="T2552" s="9" t="s">
        <v>3953</v>
      </c>
      <c r="U2552" s="10"/>
      <c r="V2552" s="10"/>
      <c r="W2552" s="10">
        <v>1500</v>
      </c>
      <c r="X2552" s="10">
        <v>1500</v>
      </c>
    </row>
    <row r="2553" spans="9:24" x14ac:dyDescent="0.2">
      <c r="I2553" t="str">
        <f>IFERROR(IF(VLOOKUP(A2553,'Resources Final'!B:F,5,FALSE)=0,"",VLOOKUP(A2553,'Resources Final'!B:F,5,FALSE)),"")</f>
        <v/>
      </c>
      <c r="T2553" s="9" t="s">
        <v>3437</v>
      </c>
      <c r="U2553" s="10"/>
      <c r="V2553" s="10"/>
      <c r="W2553" s="10">
        <v>1500</v>
      </c>
      <c r="X2553" s="10">
        <v>1500</v>
      </c>
    </row>
    <row r="2554" spans="9:24" x14ac:dyDescent="0.2">
      <c r="I2554" t="str">
        <f>IFERROR(IF(VLOOKUP(A2554,'Resources Final'!B:F,5,FALSE)=0,"",VLOOKUP(A2554,'Resources Final'!B:F,5,FALSE)),"")</f>
        <v/>
      </c>
      <c r="T2554" s="9" t="s">
        <v>3048</v>
      </c>
      <c r="U2554" s="10"/>
      <c r="V2554" s="10"/>
      <c r="W2554" s="10">
        <v>1500</v>
      </c>
      <c r="X2554" s="10">
        <v>1500</v>
      </c>
    </row>
    <row r="2555" spans="9:24" x14ac:dyDescent="0.2">
      <c r="I2555" t="str">
        <f>IFERROR(IF(VLOOKUP(A2555,'Resources Final'!B:F,5,FALSE)=0,"",VLOOKUP(A2555,'Resources Final'!B:F,5,FALSE)),"")</f>
        <v/>
      </c>
      <c r="T2555" s="9" t="s">
        <v>3206</v>
      </c>
      <c r="U2555" s="10"/>
      <c r="V2555" s="10"/>
      <c r="W2555" s="10">
        <v>1500</v>
      </c>
      <c r="X2555" s="10">
        <v>1500</v>
      </c>
    </row>
    <row r="2556" spans="9:24" x14ac:dyDescent="0.2">
      <c r="I2556" t="str">
        <f>IFERROR(IF(VLOOKUP(A2556,'Resources Final'!B:F,5,FALSE)=0,"",VLOOKUP(A2556,'Resources Final'!B:F,5,FALSE)),"")</f>
        <v/>
      </c>
      <c r="T2556" s="9" t="s">
        <v>3954</v>
      </c>
      <c r="U2556" s="10"/>
      <c r="V2556" s="10"/>
      <c r="W2556" s="10">
        <v>1500</v>
      </c>
      <c r="X2556" s="10">
        <v>1500</v>
      </c>
    </row>
    <row r="2557" spans="9:24" x14ac:dyDescent="0.2">
      <c r="I2557" t="str">
        <f>IFERROR(IF(VLOOKUP(A2557,'Resources Final'!B:F,5,FALSE)=0,"",VLOOKUP(A2557,'Resources Final'!B:F,5,FALSE)),"")</f>
        <v/>
      </c>
      <c r="T2557" s="9" t="s">
        <v>3255</v>
      </c>
      <c r="U2557" s="10"/>
      <c r="V2557" s="10"/>
      <c r="W2557" s="10">
        <v>1500</v>
      </c>
      <c r="X2557" s="10">
        <v>1500</v>
      </c>
    </row>
    <row r="2558" spans="9:24" x14ac:dyDescent="0.2">
      <c r="I2558" t="str">
        <f>IFERROR(IF(VLOOKUP(A2558,'Resources Final'!B:F,5,FALSE)=0,"",VLOOKUP(A2558,'Resources Final'!B:F,5,FALSE)),"")</f>
        <v/>
      </c>
      <c r="T2558" s="9" t="s">
        <v>3049</v>
      </c>
      <c r="U2558" s="10"/>
      <c r="V2558" s="10"/>
      <c r="W2558" s="10">
        <v>1500</v>
      </c>
      <c r="X2558" s="10">
        <v>1500</v>
      </c>
    </row>
    <row r="2559" spans="9:24" x14ac:dyDescent="0.2">
      <c r="I2559" t="str">
        <f>IFERROR(IF(VLOOKUP(A2559,'Resources Final'!B:F,5,FALSE)=0,"",VLOOKUP(A2559,'Resources Final'!B:F,5,FALSE)),"")</f>
        <v/>
      </c>
      <c r="T2559" s="9" t="s">
        <v>3951</v>
      </c>
      <c r="U2559" s="10"/>
      <c r="V2559" s="10"/>
      <c r="W2559" s="10">
        <v>1500</v>
      </c>
      <c r="X2559" s="10">
        <v>1500</v>
      </c>
    </row>
    <row r="2560" spans="9:24" x14ac:dyDescent="0.2">
      <c r="I2560" t="str">
        <f>IFERROR(IF(VLOOKUP(A2560,'Resources Final'!B:F,5,FALSE)=0,"",VLOOKUP(A2560,'Resources Final'!B:F,5,FALSE)),"")</f>
        <v/>
      </c>
      <c r="T2560" s="9" t="s">
        <v>3441</v>
      </c>
      <c r="U2560" s="10"/>
      <c r="V2560" s="10"/>
      <c r="W2560" s="10">
        <v>1500</v>
      </c>
      <c r="X2560" s="10">
        <v>1500</v>
      </c>
    </row>
    <row r="2561" spans="9:24" x14ac:dyDescent="0.2">
      <c r="I2561" t="str">
        <f>IFERROR(IF(VLOOKUP(A2561,'Resources Final'!B:F,5,FALSE)=0,"",VLOOKUP(A2561,'Resources Final'!B:F,5,FALSE)),"")</f>
        <v/>
      </c>
      <c r="T2561" s="9" t="s">
        <v>3876</v>
      </c>
      <c r="U2561" s="10"/>
      <c r="V2561" s="10"/>
      <c r="W2561" s="10">
        <v>1500</v>
      </c>
      <c r="X2561" s="10">
        <v>1500</v>
      </c>
    </row>
    <row r="2562" spans="9:24" x14ac:dyDescent="0.2">
      <c r="I2562" t="str">
        <f>IFERROR(IF(VLOOKUP(A2562,'Resources Final'!B:F,5,FALSE)=0,"",VLOOKUP(A2562,'Resources Final'!B:F,5,FALSE)),"")</f>
        <v/>
      </c>
      <c r="T2562" s="9" t="s">
        <v>3549</v>
      </c>
      <c r="U2562" s="10"/>
      <c r="V2562" s="10"/>
      <c r="W2562" s="10">
        <v>1500</v>
      </c>
      <c r="X2562" s="10">
        <v>1500</v>
      </c>
    </row>
    <row r="2563" spans="9:24" x14ac:dyDescent="0.2">
      <c r="I2563" t="str">
        <f>IFERROR(IF(VLOOKUP(A2563,'Resources Final'!B:F,5,FALSE)=0,"",VLOOKUP(A2563,'Resources Final'!B:F,5,FALSE)),"")</f>
        <v/>
      </c>
      <c r="T2563" s="9" t="s">
        <v>3473</v>
      </c>
      <c r="U2563" s="10"/>
      <c r="V2563" s="10"/>
      <c r="W2563" s="10">
        <v>1500</v>
      </c>
      <c r="X2563" s="10">
        <v>1500</v>
      </c>
    </row>
    <row r="2564" spans="9:24" x14ac:dyDescent="0.2">
      <c r="I2564" t="str">
        <f>IFERROR(IF(VLOOKUP(A2564,'Resources Final'!B:F,5,FALSE)=0,"",VLOOKUP(A2564,'Resources Final'!B:F,5,FALSE)),"")</f>
        <v/>
      </c>
      <c r="T2564" s="9" t="s">
        <v>3702</v>
      </c>
      <c r="U2564" s="10"/>
      <c r="V2564" s="10"/>
      <c r="W2564" s="10">
        <v>1500</v>
      </c>
      <c r="X2564" s="10">
        <v>1500</v>
      </c>
    </row>
    <row r="2565" spans="9:24" x14ac:dyDescent="0.2">
      <c r="I2565" t="str">
        <f>IFERROR(IF(VLOOKUP(A2565,'Resources Final'!B:F,5,FALSE)=0,"",VLOOKUP(A2565,'Resources Final'!B:F,5,FALSE)),"")</f>
        <v/>
      </c>
      <c r="T2565" s="9" t="s">
        <v>4059</v>
      </c>
      <c r="U2565" s="10"/>
      <c r="V2565" s="10"/>
      <c r="W2565" s="10">
        <v>1500</v>
      </c>
      <c r="X2565" s="10">
        <v>1500</v>
      </c>
    </row>
    <row r="2566" spans="9:24" x14ac:dyDescent="0.2">
      <c r="I2566" t="str">
        <f>IFERROR(IF(VLOOKUP(A2566,'Resources Final'!B:F,5,FALSE)=0,"",VLOOKUP(A2566,'Resources Final'!B:F,5,FALSE)),"")</f>
        <v/>
      </c>
      <c r="T2566" s="9" t="s">
        <v>4148</v>
      </c>
      <c r="U2566" s="10"/>
      <c r="V2566" s="10"/>
      <c r="W2566" s="10">
        <v>1500</v>
      </c>
      <c r="X2566" s="10">
        <v>1500</v>
      </c>
    </row>
    <row r="2567" spans="9:24" x14ac:dyDescent="0.2">
      <c r="I2567" t="str">
        <f>IFERROR(IF(VLOOKUP(A2567,'Resources Final'!B:F,5,FALSE)=0,"",VLOOKUP(A2567,'Resources Final'!B:F,5,FALSE)),"")</f>
        <v/>
      </c>
      <c r="T2567" s="9" t="s">
        <v>3487</v>
      </c>
      <c r="U2567" s="10"/>
      <c r="V2567" s="10"/>
      <c r="W2567" s="10">
        <v>1500</v>
      </c>
      <c r="X2567" s="10">
        <v>1500</v>
      </c>
    </row>
    <row r="2568" spans="9:24" x14ac:dyDescent="0.2">
      <c r="I2568" t="str">
        <f>IFERROR(IF(VLOOKUP(A2568,'Resources Final'!B:F,5,FALSE)=0,"",VLOOKUP(A2568,'Resources Final'!B:F,5,FALSE)),"")</f>
        <v/>
      </c>
      <c r="T2568" s="9" t="s">
        <v>3969</v>
      </c>
      <c r="U2568" s="10"/>
      <c r="V2568" s="10"/>
      <c r="W2568" s="10">
        <v>1500</v>
      </c>
      <c r="X2568" s="10">
        <v>1500</v>
      </c>
    </row>
    <row r="2569" spans="9:24" x14ac:dyDescent="0.2">
      <c r="I2569" t="str">
        <f>IFERROR(IF(VLOOKUP(A2569,'Resources Final'!B:F,5,FALSE)=0,"",VLOOKUP(A2569,'Resources Final'!B:F,5,FALSE)),"")</f>
        <v/>
      </c>
      <c r="T2569" s="9" t="s">
        <v>3355</v>
      </c>
      <c r="U2569" s="10"/>
      <c r="V2569" s="10"/>
      <c r="W2569" s="10">
        <v>1500</v>
      </c>
      <c r="X2569" s="10">
        <v>1500</v>
      </c>
    </row>
    <row r="2570" spans="9:24" x14ac:dyDescent="0.2">
      <c r="I2570" t="str">
        <f>IFERROR(IF(VLOOKUP(A2570,'Resources Final'!B:F,5,FALSE)=0,"",VLOOKUP(A2570,'Resources Final'!B:F,5,FALSE)),"")</f>
        <v/>
      </c>
      <c r="T2570" s="9" t="s">
        <v>3872</v>
      </c>
      <c r="U2570" s="10"/>
      <c r="V2570" s="10"/>
      <c r="W2570" s="10">
        <v>1500</v>
      </c>
      <c r="X2570" s="10">
        <v>1500</v>
      </c>
    </row>
    <row r="2571" spans="9:24" x14ac:dyDescent="0.2">
      <c r="I2571" t="str">
        <f>IFERROR(IF(VLOOKUP(A2571,'Resources Final'!B:F,5,FALSE)=0,"",VLOOKUP(A2571,'Resources Final'!B:F,5,FALSE)),"")</f>
        <v/>
      </c>
      <c r="T2571" s="9" t="s">
        <v>3125</v>
      </c>
      <c r="U2571" s="10"/>
      <c r="V2571" s="10"/>
      <c r="W2571" s="10">
        <v>1500</v>
      </c>
      <c r="X2571" s="10">
        <v>1500</v>
      </c>
    </row>
    <row r="2572" spans="9:24" x14ac:dyDescent="0.2">
      <c r="I2572" t="str">
        <f>IFERROR(IF(VLOOKUP(A2572,'Resources Final'!B:F,5,FALSE)=0,"",VLOOKUP(A2572,'Resources Final'!B:F,5,FALSE)),"")</f>
        <v/>
      </c>
      <c r="T2572" s="9" t="s">
        <v>2971</v>
      </c>
      <c r="U2572" s="10"/>
      <c r="V2572" s="10"/>
      <c r="W2572" s="10">
        <v>1500</v>
      </c>
      <c r="X2572" s="10">
        <v>1500</v>
      </c>
    </row>
    <row r="2573" spans="9:24" x14ac:dyDescent="0.2">
      <c r="I2573" t="str">
        <f>IFERROR(IF(VLOOKUP(A2573,'Resources Final'!B:F,5,FALSE)=0,"",VLOOKUP(A2573,'Resources Final'!B:F,5,FALSE)),"")</f>
        <v/>
      </c>
      <c r="T2573" s="9" t="s">
        <v>3439</v>
      </c>
      <c r="U2573" s="10"/>
      <c r="V2573" s="10"/>
      <c r="W2573" s="10">
        <v>1500</v>
      </c>
      <c r="X2573" s="10">
        <v>1500</v>
      </c>
    </row>
    <row r="2574" spans="9:24" x14ac:dyDescent="0.2">
      <c r="I2574" t="str">
        <f>IFERROR(IF(VLOOKUP(A2574,'Resources Final'!B:F,5,FALSE)=0,"",VLOOKUP(A2574,'Resources Final'!B:F,5,FALSE)),"")</f>
        <v/>
      </c>
      <c r="T2574" s="9" t="s">
        <v>3892</v>
      </c>
      <c r="U2574" s="10"/>
      <c r="V2574" s="10"/>
      <c r="W2574" s="10">
        <v>1500</v>
      </c>
      <c r="X2574" s="10">
        <v>1500</v>
      </c>
    </row>
    <row r="2575" spans="9:24" x14ac:dyDescent="0.2">
      <c r="I2575" t="str">
        <f>IFERROR(IF(VLOOKUP(A2575,'Resources Final'!B:F,5,FALSE)=0,"",VLOOKUP(A2575,'Resources Final'!B:F,5,FALSE)),"")</f>
        <v/>
      </c>
      <c r="T2575" s="9" t="s">
        <v>4075</v>
      </c>
      <c r="U2575" s="10"/>
      <c r="V2575" s="10"/>
      <c r="W2575" s="10">
        <v>1500</v>
      </c>
      <c r="X2575" s="10">
        <v>1500</v>
      </c>
    </row>
    <row r="2576" spans="9:24" x14ac:dyDescent="0.2">
      <c r="I2576" t="str">
        <f>IFERROR(IF(VLOOKUP(A2576,'Resources Final'!B:F,5,FALSE)=0,"",VLOOKUP(A2576,'Resources Final'!B:F,5,FALSE)),"")</f>
        <v/>
      </c>
      <c r="T2576" s="9" t="s">
        <v>3536</v>
      </c>
      <c r="U2576" s="10"/>
      <c r="V2576" s="10"/>
      <c r="W2576" s="10">
        <v>1500</v>
      </c>
      <c r="X2576" s="10">
        <v>1500</v>
      </c>
    </row>
    <row r="2577" spans="9:24" x14ac:dyDescent="0.2">
      <c r="I2577" t="str">
        <f>IFERROR(IF(VLOOKUP(A2577,'Resources Final'!B:F,5,FALSE)=0,"",VLOOKUP(A2577,'Resources Final'!B:F,5,FALSE)),"")</f>
        <v/>
      </c>
      <c r="T2577" s="9" t="s">
        <v>3962</v>
      </c>
      <c r="U2577" s="10"/>
      <c r="V2577" s="10"/>
      <c r="W2577" s="10">
        <v>1500</v>
      </c>
      <c r="X2577" s="10">
        <v>1500</v>
      </c>
    </row>
    <row r="2578" spans="9:24" x14ac:dyDescent="0.2">
      <c r="I2578" t="str">
        <f>IFERROR(IF(VLOOKUP(A2578,'Resources Final'!B:F,5,FALSE)=0,"",VLOOKUP(A2578,'Resources Final'!B:F,5,FALSE)),"")</f>
        <v/>
      </c>
      <c r="T2578" s="9" t="s">
        <v>4119</v>
      </c>
      <c r="U2578" s="10"/>
      <c r="V2578" s="10"/>
      <c r="W2578" s="10">
        <v>1500</v>
      </c>
      <c r="X2578" s="10">
        <v>1500</v>
      </c>
    </row>
    <row r="2579" spans="9:24" x14ac:dyDescent="0.2">
      <c r="I2579" t="str">
        <f>IFERROR(IF(VLOOKUP(A2579,'Resources Final'!B:F,5,FALSE)=0,"",VLOOKUP(A2579,'Resources Final'!B:F,5,FALSE)),"")</f>
        <v/>
      </c>
      <c r="T2579" s="9" t="s">
        <v>4081</v>
      </c>
      <c r="U2579" s="10"/>
      <c r="V2579" s="10"/>
      <c r="W2579" s="10">
        <v>1500</v>
      </c>
      <c r="X2579" s="10">
        <v>1500</v>
      </c>
    </row>
    <row r="2580" spans="9:24" x14ac:dyDescent="0.2">
      <c r="I2580" t="str">
        <f>IFERROR(IF(VLOOKUP(A2580,'Resources Final'!B:F,5,FALSE)=0,"",VLOOKUP(A2580,'Resources Final'!B:F,5,FALSE)),"")</f>
        <v/>
      </c>
      <c r="T2580" s="9" t="s">
        <v>3333</v>
      </c>
      <c r="U2580" s="10"/>
      <c r="V2580" s="10"/>
      <c r="W2580" s="10">
        <v>1500</v>
      </c>
      <c r="X2580" s="10">
        <v>1500</v>
      </c>
    </row>
    <row r="2581" spans="9:24" x14ac:dyDescent="0.2">
      <c r="I2581" t="str">
        <f>IFERROR(IF(VLOOKUP(A2581,'Resources Final'!B:F,5,FALSE)=0,"",VLOOKUP(A2581,'Resources Final'!B:F,5,FALSE)),"")</f>
        <v/>
      </c>
      <c r="T2581" s="9" t="s">
        <v>3641</v>
      </c>
      <c r="U2581" s="10"/>
      <c r="V2581" s="10"/>
      <c r="W2581" s="10">
        <v>1500</v>
      </c>
      <c r="X2581" s="10">
        <v>1500</v>
      </c>
    </row>
    <row r="2582" spans="9:24" x14ac:dyDescent="0.2">
      <c r="I2582" t="str">
        <f>IFERROR(IF(VLOOKUP(A2582,'Resources Final'!B:F,5,FALSE)=0,"",VLOOKUP(A2582,'Resources Final'!B:F,5,FALSE)),"")</f>
        <v/>
      </c>
      <c r="T2582" s="9" t="s">
        <v>3546</v>
      </c>
      <c r="U2582" s="10"/>
      <c r="V2582" s="10"/>
      <c r="W2582" s="10">
        <v>1500</v>
      </c>
      <c r="X2582" s="10">
        <v>1500</v>
      </c>
    </row>
    <row r="2583" spans="9:24" x14ac:dyDescent="0.2">
      <c r="I2583" t="str">
        <f>IFERROR(IF(VLOOKUP(A2583,'Resources Final'!B:F,5,FALSE)=0,"",VLOOKUP(A2583,'Resources Final'!B:F,5,FALSE)),"")</f>
        <v/>
      </c>
      <c r="T2583" s="9" t="s">
        <v>3068</v>
      </c>
      <c r="U2583" s="10"/>
      <c r="V2583" s="10"/>
      <c r="W2583" s="10">
        <v>1500</v>
      </c>
      <c r="X2583" s="10">
        <v>1500</v>
      </c>
    </row>
    <row r="2584" spans="9:24" x14ac:dyDescent="0.2">
      <c r="I2584" t="str">
        <f>IFERROR(IF(VLOOKUP(A2584,'Resources Final'!B:F,5,FALSE)=0,"",VLOOKUP(A2584,'Resources Final'!B:F,5,FALSE)),"")</f>
        <v/>
      </c>
      <c r="T2584" s="9" t="s">
        <v>3679</v>
      </c>
      <c r="U2584" s="10"/>
      <c r="V2584" s="10"/>
      <c r="W2584" s="10">
        <v>1500</v>
      </c>
      <c r="X2584" s="10">
        <v>1500</v>
      </c>
    </row>
    <row r="2585" spans="9:24" x14ac:dyDescent="0.2">
      <c r="I2585" t="str">
        <f>IFERROR(IF(VLOOKUP(A2585,'Resources Final'!B:F,5,FALSE)=0,"",VLOOKUP(A2585,'Resources Final'!B:F,5,FALSE)),"")</f>
        <v/>
      </c>
      <c r="T2585" s="9" t="s">
        <v>3055</v>
      </c>
      <c r="U2585" s="10"/>
      <c r="V2585" s="10"/>
      <c r="W2585" s="10">
        <v>1500</v>
      </c>
      <c r="X2585" s="10">
        <v>1500</v>
      </c>
    </row>
    <row r="2586" spans="9:24" x14ac:dyDescent="0.2">
      <c r="I2586" t="str">
        <f>IFERROR(IF(VLOOKUP(A2586,'Resources Final'!B:F,5,FALSE)=0,"",VLOOKUP(A2586,'Resources Final'!B:F,5,FALSE)),"")</f>
        <v/>
      </c>
      <c r="T2586" s="9" t="s">
        <v>3561</v>
      </c>
      <c r="U2586" s="10"/>
      <c r="V2586" s="10"/>
      <c r="W2586" s="10">
        <v>1500</v>
      </c>
      <c r="X2586" s="10">
        <v>1500</v>
      </c>
    </row>
    <row r="2587" spans="9:24" x14ac:dyDescent="0.2">
      <c r="I2587" t="str">
        <f>IFERROR(IF(VLOOKUP(A2587,'Resources Final'!B:F,5,FALSE)=0,"",VLOOKUP(A2587,'Resources Final'!B:F,5,FALSE)),"")</f>
        <v/>
      </c>
      <c r="T2587" s="9" t="s">
        <v>3336</v>
      </c>
      <c r="U2587" s="10"/>
      <c r="V2587" s="10"/>
      <c r="W2587" s="10">
        <v>1500</v>
      </c>
      <c r="X2587" s="10">
        <v>1500</v>
      </c>
    </row>
    <row r="2588" spans="9:24" x14ac:dyDescent="0.2">
      <c r="I2588" t="str">
        <f>IFERROR(IF(VLOOKUP(A2588,'Resources Final'!B:F,5,FALSE)=0,"",VLOOKUP(A2588,'Resources Final'!B:F,5,FALSE)),"")</f>
        <v/>
      </c>
      <c r="T2588" s="9" t="s">
        <v>3701</v>
      </c>
      <c r="U2588" s="10"/>
      <c r="V2588" s="10"/>
      <c r="W2588" s="10">
        <v>1500</v>
      </c>
      <c r="X2588" s="10">
        <v>1500</v>
      </c>
    </row>
    <row r="2589" spans="9:24" x14ac:dyDescent="0.2">
      <c r="I2589" t="str">
        <f>IFERROR(IF(VLOOKUP(A2589,'Resources Final'!B:F,5,FALSE)=0,"",VLOOKUP(A2589,'Resources Final'!B:F,5,FALSE)),"")</f>
        <v/>
      </c>
      <c r="T2589" s="9" t="s">
        <v>3309</v>
      </c>
      <c r="U2589" s="10"/>
      <c r="V2589" s="10"/>
      <c r="W2589" s="10">
        <v>1500</v>
      </c>
      <c r="X2589" s="10">
        <v>1500</v>
      </c>
    </row>
    <row r="2590" spans="9:24" x14ac:dyDescent="0.2">
      <c r="I2590" t="str">
        <f>IFERROR(IF(VLOOKUP(A2590,'Resources Final'!B:F,5,FALSE)=0,"",VLOOKUP(A2590,'Resources Final'!B:F,5,FALSE)),"")</f>
        <v/>
      </c>
      <c r="T2590" s="9" t="s">
        <v>3212</v>
      </c>
      <c r="U2590" s="10"/>
      <c r="V2590" s="10"/>
      <c r="W2590" s="10">
        <v>1500</v>
      </c>
      <c r="X2590" s="10">
        <v>1500</v>
      </c>
    </row>
    <row r="2591" spans="9:24" x14ac:dyDescent="0.2">
      <c r="I2591" t="str">
        <f>IFERROR(IF(VLOOKUP(A2591,'Resources Final'!B:F,5,FALSE)=0,"",VLOOKUP(A2591,'Resources Final'!B:F,5,FALSE)),"")</f>
        <v/>
      </c>
      <c r="T2591" s="9" t="s">
        <v>3463</v>
      </c>
      <c r="U2591" s="10"/>
      <c r="V2591" s="10"/>
      <c r="W2591" s="10">
        <v>1500</v>
      </c>
      <c r="X2591" s="10">
        <v>1500</v>
      </c>
    </row>
    <row r="2592" spans="9:24" x14ac:dyDescent="0.2">
      <c r="I2592" t="str">
        <f>IFERROR(IF(VLOOKUP(A2592,'Resources Final'!B:F,5,FALSE)=0,"",VLOOKUP(A2592,'Resources Final'!B:F,5,FALSE)),"")</f>
        <v/>
      </c>
      <c r="T2592" s="9" t="s">
        <v>3085</v>
      </c>
      <c r="U2592" s="10"/>
      <c r="V2592" s="10"/>
      <c r="W2592" s="10">
        <v>1500</v>
      </c>
      <c r="X2592" s="10">
        <v>1500</v>
      </c>
    </row>
    <row r="2593" spans="9:24" x14ac:dyDescent="0.2">
      <c r="I2593" t="str">
        <f>IFERROR(IF(VLOOKUP(A2593,'Resources Final'!B:F,5,FALSE)=0,"",VLOOKUP(A2593,'Resources Final'!B:F,5,FALSE)),"")</f>
        <v/>
      </c>
      <c r="T2593" s="9" t="s">
        <v>3640</v>
      </c>
      <c r="U2593" s="10"/>
      <c r="V2593" s="10"/>
      <c r="W2593" s="10">
        <v>1500</v>
      </c>
      <c r="X2593" s="10">
        <v>1500</v>
      </c>
    </row>
    <row r="2594" spans="9:24" x14ac:dyDescent="0.2">
      <c r="I2594" t="str">
        <f>IFERROR(IF(VLOOKUP(A2594,'Resources Final'!B:F,5,FALSE)=0,"",VLOOKUP(A2594,'Resources Final'!B:F,5,FALSE)),"")</f>
        <v/>
      </c>
      <c r="T2594" s="9" t="s">
        <v>2978</v>
      </c>
      <c r="U2594" s="10"/>
      <c r="V2594" s="10"/>
      <c r="W2594" s="10">
        <v>1500</v>
      </c>
      <c r="X2594" s="10">
        <v>1500</v>
      </c>
    </row>
    <row r="2595" spans="9:24" x14ac:dyDescent="0.2">
      <c r="I2595" t="str">
        <f>IFERROR(IF(VLOOKUP(A2595,'Resources Final'!B:F,5,FALSE)=0,"",VLOOKUP(A2595,'Resources Final'!B:F,5,FALSE)),"")</f>
        <v/>
      </c>
      <c r="T2595" s="9" t="s">
        <v>3238</v>
      </c>
      <c r="U2595" s="10"/>
      <c r="V2595" s="10"/>
      <c r="W2595" s="10">
        <v>1500</v>
      </c>
      <c r="X2595" s="10">
        <v>1500</v>
      </c>
    </row>
    <row r="2596" spans="9:24" x14ac:dyDescent="0.2">
      <c r="I2596" t="str">
        <f>IFERROR(IF(VLOOKUP(A2596,'Resources Final'!B:F,5,FALSE)=0,"",VLOOKUP(A2596,'Resources Final'!B:F,5,FALSE)),"")</f>
        <v/>
      </c>
      <c r="T2596" s="9" t="s">
        <v>4042</v>
      </c>
      <c r="U2596" s="10"/>
      <c r="V2596" s="10"/>
      <c r="W2596" s="10">
        <v>1500</v>
      </c>
      <c r="X2596" s="10">
        <v>1500</v>
      </c>
    </row>
    <row r="2597" spans="9:24" x14ac:dyDescent="0.2">
      <c r="I2597" t="str">
        <f>IFERROR(IF(VLOOKUP(A2597,'Resources Final'!B:F,5,FALSE)=0,"",VLOOKUP(A2597,'Resources Final'!B:F,5,FALSE)),"")</f>
        <v/>
      </c>
      <c r="T2597" s="9" t="s">
        <v>3482</v>
      </c>
      <c r="U2597" s="10"/>
      <c r="V2597" s="10"/>
      <c r="W2597" s="10">
        <v>1500</v>
      </c>
      <c r="X2597" s="10">
        <v>1500</v>
      </c>
    </row>
    <row r="2598" spans="9:24" x14ac:dyDescent="0.2">
      <c r="I2598" t="str">
        <f>IFERROR(IF(VLOOKUP(A2598,'Resources Final'!B:F,5,FALSE)=0,"",VLOOKUP(A2598,'Resources Final'!B:F,5,FALSE)),"")</f>
        <v/>
      </c>
      <c r="T2598" s="9" t="s">
        <v>3385</v>
      </c>
      <c r="U2598" s="10"/>
      <c r="V2598" s="10"/>
      <c r="W2598" s="10">
        <v>1500</v>
      </c>
      <c r="X2598" s="10">
        <v>1500</v>
      </c>
    </row>
    <row r="2599" spans="9:24" x14ac:dyDescent="0.2">
      <c r="I2599" t="str">
        <f>IFERROR(IF(VLOOKUP(A2599,'Resources Final'!B:F,5,FALSE)=0,"",VLOOKUP(A2599,'Resources Final'!B:F,5,FALSE)),"")</f>
        <v/>
      </c>
      <c r="T2599" s="9" t="s">
        <v>3030</v>
      </c>
      <c r="U2599" s="10"/>
      <c r="V2599" s="10"/>
      <c r="W2599" s="10">
        <v>1500</v>
      </c>
      <c r="X2599" s="10">
        <v>1500</v>
      </c>
    </row>
    <row r="2600" spans="9:24" x14ac:dyDescent="0.2">
      <c r="I2600" t="str">
        <f>IFERROR(IF(VLOOKUP(A2600,'Resources Final'!B:F,5,FALSE)=0,"",VLOOKUP(A2600,'Resources Final'!B:F,5,FALSE)),"")</f>
        <v/>
      </c>
      <c r="T2600" s="9" t="s">
        <v>3968</v>
      </c>
      <c r="U2600" s="10"/>
      <c r="V2600" s="10"/>
      <c r="W2600" s="10">
        <v>1500</v>
      </c>
      <c r="X2600" s="10">
        <v>1500</v>
      </c>
    </row>
    <row r="2601" spans="9:24" x14ac:dyDescent="0.2">
      <c r="I2601" t="str">
        <f>IFERROR(IF(VLOOKUP(A2601,'Resources Final'!B:F,5,FALSE)=0,"",VLOOKUP(A2601,'Resources Final'!B:F,5,FALSE)),"")</f>
        <v/>
      </c>
      <c r="T2601" s="9" t="s">
        <v>3339</v>
      </c>
      <c r="U2601" s="10"/>
      <c r="V2601" s="10"/>
      <c r="W2601" s="10">
        <v>1500</v>
      </c>
      <c r="X2601" s="10">
        <v>1500</v>
      </c>
    </row>
    <row r="2602" spans="9:24" x14ac:dyDescent="0.2">
      <c r="I2602" t="str">
        <f>IFERROR(IF(VLOOKUP(A2602,'Resources Final'!B:F,5,FALSE)=0,"",VLOOKUP(A2602,'Resources Final'!B:F,5,FALSE)),"")</f>
        <v/>
      </c>
      <c r="T2602" s="9" t="s">
        <v>2233</v>
      </c>
      <c r="U2602" s="10"/>
      <c r="V2602" s="10"/>
      <c r="W2602" s="10">
        <v>1500</v>
      </c>
      <c r="X2602" s="10">
        <v>1500</v>
      </c>
    </row>
    <row r="2603" spans="9:24" x14ac:dyDescent="0.2">
      <c r="I2603" t="str">
        <f>IFERROR(IF(VLOOKUP(A2603,'Resources Final'!B:F,5,FALSE)=0,"",VLOOKUP(A2603,'Resources Final'!B:F,5,FALSE)),"")</f>
        <v/>
      </c>
      <c r="T2603" s="9" t="s">
        <v>2339</v>
      </c>
      <c r="U2603" s="10"/>
      <c r="V2603" s="10"/>
      <c r="W2603" s="10">
        <v>1500</v>
      </c>
      <c r="X2603" s="10">
        <v>1500</v>
      </c>
    </row>
    <row r="2604" spans="9:24" x14ac:dyDescent="0.2">
      <c r="I2604" t="str">
        <f>IFERROR(IF(VLOOKUP(A2604,'Resources Final'!B:F,5,FALSE)=0,"",VLOOKUP(A2604,'Resources Final'!B:F,5,FALSE)),"")</f>
        <v/>
      </c>
      <c r="T2604" s="9" t="s">
        <v>2420</v>
      </c>
      <c r="U2604" s="10"/>
      <c r="V2604" s="10"/>
      <c r="W2604" s="10">
        <v>1500</v>
      </c>
      <c r="X2604" s="10">
        <v>1500</v>
      </c>
    </row>
    <row r="2605" spans="9:24" x14ac:dyDescent="0.2">
      <c r="I2605" t="str">
        <f>IFERROR(IF(VLOOKUP(A2605,'Resources Final'!B:F,5,FALSE)=0,"",VLOOKUP(A2605,'Resources Final'!B:F,5,FALSE)),"")</f>
        <v/>
      </c>
      <c r="T2605" s="9" t="s">
        <v>2186</v>
      </c>
      <c r="U2605" s="10"/>
      <c r="V2605" s="10"/>
      <c r="W2605" s="10">
        <v>1500</v>
      </c>
      <c r="X2605" s="10">
        <v>1500</v>
      </c>
    </row>
    <row r="2606" spans="9:24" x14ac:dyDescent="0.2">
      <c r="I2606" t="str">
        <f>IFERROR(IF(VLOOKUP(A2606,'Resources Final'!B:F,5,FALSE)=0,"",VLOOKUP(A2606,'Resources Final'!B:F,5,FALSE)),"")</f>
        <v/>
      </c>
      <c r="T2606" s="9" t="s">
        <v>2166</v>
      </c>
      <c r="U2606" s="10"/>
      <c r="V2606" s="10"/>
      <c r="W2606" s="10">
        <v>1500</v>
      </c>
      <c r="X2606" s="10">
        <v>1500</v>
      </c>
    </row>
    <row r="2607" spans="9:24" x14ac:dyDescent="0.2">
      <c r="I2607" t="str">
        <f>IFERROR(IF(VLOOKUP(A2607,'Resources Final'!B:F,5,FALSE)=0,"",VLOOKUP(A2607,'Resources Final'!B:F,5,FALSE)),"")</f>
        <v/>
      </c>
      <c r="T2607" s="9" t="s">
        <v>2188</v>
      </c>
      <c r="U2607" s="10"/>
      <c r="V2607" s="10"/>
      <c r="W2607" s="10">
        <v>1500</v>
      </c>
      <c r="X2607" s="10">
        <v>1500</v>
      </c>
    </row>
    <row r="2608" spans="9:24" x14ac:dyDescent="0.2">
      <c r="I2608" t="str">
        <f>IFERROR(IF(VLOOKUP(A2608,'Resources Final'!B:F,5,FALSE)=0,"",VLOOKUP(A2608,'Resources Final'!B:F,5,FALSE)),"")</f>
        <v/>
      </c>
      <c r="T2608" s="9" t="s">
        <v>2812</v>
      </c>
      <c r="U2608" s="10"/>
      <c r="V2608" s="10"/>
      <c r="W2608" s="10">
        <v>1500</v>
      </c>
      <c r="X2608" s="10">
        <v>1500</v>
      </c>
    </row>
    <row r="2609" spans="9:24" x14ac:dyDescent="0.2">
      <c r="I2609" t="str">
        <f>IFERROR(IF(VLOOKUP(A2609,'Resources Final'!B:F,5,FALSE)=0,"",VLOOKUP(A2609,'Resources Final'!B:F,5,FALSE)),"")</f>
        <v/>
      </c>
      <c r="T2609" s="9" t="s">
        <v>2851</v>
      </c>
      <c r="U2609" s="10"/>
      <c r="V2609" s="10"/>
      <c r="W2609" s="10">
        <v>1500</v>
      </c>
      <c r="X2609" s="10">
        <v>1500</v>
      </c>
    </row>
    <row r="2610" spans="9:24" x14ac:dyDescent="0.2">
      <c r="I2610" t="str">
        <f>IFERROR(IF(VLOOKUP(A2610,'Resources Final'!B:F,5,FALSE)=0,"",VLOOKUP(A2610,'Resources Final'!B:F,5,FALSE)),"")</f>
        <v/>
      </c>
      <c r="T2610" s="9" t="s">
        <v>2498</v>
      </c>
      <c r="U2610" s="10"/>
      <c r="V2610" s="10"/>
      <c r="W2610" s="10">
        <v>1500</v>
      </c>
      <c r="X2610" s="10">
        <v>1500</v>
      </c>
    </row>
    <row r="2611" spans="9:24" x14ac:dyDescent="0.2">
      <c r="I2611" t="str">
        <f>IFERROR(IF(VLOOKUP(A2611,'Resources Final'!B:F,5,FALSE)=0,"",VLOOKUP(A2611,'Resources Final'!B:F,5,FALSE)),"")</f>
        <v/>
      </c>
      <c r="T2611" s="9" t="s">
        <v>2483</v>
      </c>
      <c r="U2611" s="10"/>
      <c r="V2611" s="10"/>
      <c r="W2611" s="10">
        <v>1500</v>
      </c>
      <c r="X2611" s="10">
        <v>1500</v>
      </c>
    </row>
    <row r="2612" spans="9:24" x14ac:dyDescent="0.2">
      <c r="I2612" t="str">
        <f>IFERROR(IF(VLOOKUP(A2612,'Resources Final'!B:F,5,FALSE)=0,"",VLOOKUP(A2612,'Resources Final'!B:F,5,FALSE)),"")</f>
        <v/>
      </c>
      <c r="T2612" s="9" t="s">
        <v>2790</v>
      </c>
      <c r="U2612" s="10"/>
      <c r="V2612" s="10"/>
      <c r="W2612" s="10">
        <v>1500</v>
      </c>
      <c r="X2612" s="10">
        <v>1500</v>
      </c>
    </row>
    <row r="2613" spans="9:24" x14ac:dyDescent="0.2">
      <c r="I2613" t="str">
        <f>IFERROR(IF(VLOOKUP(A2613,'Resources Final'!B:F,5,FALSE)=0,"",VLOOKUP(A2613,'Resources Final'!B:F,5,FALSE)),"")</f>
        <v/>
      </c>
      <c r="T2613" s="9" t="s">
        <v>2855</v>
      </c>
      <c r="U2613" s="10"/>
      <c r="V2613" s="10"/>
      <c r="W2613" s="10">
        <v>1500</v>
      </c>
      <c r="X2613" s="10">
        <v>1500</v>
      </c>
    </row>
    <row r="2614" spans="9:24" x14ac:dyDescent="0.2">
      <c r="I2614" t="str">
        <f>IFERROR(IF(VLOOKUP(A2614,'Resources Final'!B:F,5,FALSE)=0,"",VLOOKUP(A2614,'Resources Final'!B:F,5,FALSE)),"")</f>
        <v/>
      </c>
      <c r="T2614" s="9" t="s">
        <v>2472</v>
      </c>
      <c r="U2614" s="10"/>
      <c r="V2614" s="10"/>
      <c r="W2614" s="10">
        <v>1500</v>
      </c>
      <c r="X2614" s="10">
        <v>1500</v>
      </c>
    </row>
    <row r="2615" spans="9:24" x14ac:dyDescent="0.2">
      <c r="I2615" t="str">
        <f>IFERROR(IF(VLOOKUP(A2615,'Resources Final'!B:F,5,FALSE)=0,"",VLOOKUP(A2615,'Resources Final'!B:F,5,FALSE)),"")</f>
        <v/>
      </c>
      <c r="T2615" s="9" t="s">
        <v>2802</v>
      </c>
      <c r="U2615" s="10"/>
      <c r="V2615" s="10"/>
      <c r="W2615" s="10">
        <v>1500</v>
      </c>
      <c r="X2615" s="10">
        <v>1500</v>
      </c>
    </row>
    <row r="2616" spans="9:24" x14ac:dyDescent="0.2">
      <c r="I2616" t="str">
        <f>IFERROR(IF(VLOOKUP(A2616,'Resources Final'!B:F,5,FALSE)=0,"",VLOOKUP(A2616,'Resources Final'!B:F,5,FALSE)),"")</f>
        <v/>
      </c>
      <c r="T2616" s="9" t="s">
        <v>2049</v>
      </c>
      <c r="U2616" s="10"/>
      <c r="V2616" s="10"/>
      <c r="W2616" s="10">
        <v>1500</v>
      </c>
      <c r="X2616" s="10">
        <v>1500</v>
      </c>
    </row>
    <row r="2617" spans="9:24" x14ac:dyDescent="0.2">
      <c r="I2617" t="str">
        <f>IFERROR(IF(VLOOKUP(A2617,'Resources Final'!B:F,5,FALSE)=0,"",VLOOKUP(A2617,'Resources Final'!B:F,5,FALSE)),"")</f>
        <v/>
      </c>
      <c r="T2617" s="9" t="s">
        <v>2153</v>
      </c>
      <c r="U2617" s="10"/>
      <c r="V2617" s="10"/>
      <c r="W2617" s="10">
        <v>1500</v>
      </c>
      <c r="X2617" s="10">
        <v>1500</v>
      </c>
    </row>
    <row r="2618" spans="9:24" x14ac:dyDescent="0.2">
      <c r="I2618" t="str">
        <f>IFERROR(IF(VLOOKUP(A2618,'Resources Final'!B:F,5,FALSE)=0,"",VLOOKUP(A2618,'Resources Final'!B:F,5,FALSE)),"")</f>
        <v/>
      </c>
      <c r="T2618" s="9" t="s">
        <v>2860</v>
      </c>
      <c r="U2618" s="10"/>
      <c r="V2618" s="10"/>
      <c r="W2618" s="10">
        <v>1500</v>
      </c>
      <c r="X2618" s="10">
        <v>1500</v>
      </c>
    </row>
    <row r="2619" spans="9:24" x14ac:dyDescent="0.2">
      <c r="I2619" t="str">
        <f>IFERROR(IF(VLOOKUP(A2619,'Resources Final'!B:F,5,FALSE)=0,"",VLOOKUP(A2619,'Resources Final'!B:F,5,FALSE)),"")</f>
        <v/>
      </c>
      <c r="T2619" s="9" t="s">
        <v>2365</v>
      </c>
      <c r="U2619" s="10"/>
      <c r="V2619" s="10"/>
      <c r="W2619" s="10">
        <v>1500</v>
      </c>
      <c r="X2619" s="10">
        <v>1500</v>
      </c>
    </row>
    <row r="2620" spans="9:24" x14ac:dyDescent="0.2">
      <c r="I2620" t="str">
        <f>IFERROR(IF(VLOOKUP(A2620,'Resources Final'!B:F,5,FALSE)=0,"",VLOOKUP(A2620,'Resources Final'!B:F,5,FALSE)),"")</f>
        <v/>
      </c>
      <c r="T2620" s="9" t="s">
        <v>2679</v>
      </c>
      <c r="U2620" s="10"/>
      <c r="V2620" s="10"/>
      <c r="W2620" s="10">
        <v>1500</v>
      </c>
      <c r="X2620" s="10">
        <v>1500</v>
      </c>
    </row>
    <row r="2621" spans="9:24" x14ac:dyDescent="0.2">
      <c r="I2621" t="str">
        <f>IFERROR(IF(VLOOKUP(A2621,'Resources Final'!B:F,5,FALSE)=0,"",VLOOKUP(A2621,'Resources Final'!B:F,5,FALSE)),"")</f>
        <v/>
      </c>
      <c r="T2621" s="9" t="s">
        <v>2346</v>
      </c>
      <c r="U2621" s="10"/>
      <c r="V2621" s="10"/>
      <c r="W2621" s="10">
        <v>1500</v>
      </c>
      <c r="X2621" s="10">
        <v>1500</v>
      </c>
    </row>
    <row r="2622" spans="9:24" x14ac:dyDescent="0.2">
      <c r="I2622" t="str">
        <f>IFERROR(IF(VLOOKUP(A2622,'Resources Final'!B:F,5,FALSE)=0,"",VLOOKUP(A2622,'Resources Final'!B:F,5,FALSE)),"")</f>
        <v/>
      </c>
      <c r="T2622" s="9" t="s">
        <v>2315</v>
      </c>
      <c r="U2622" s="10"/>
      <c r="V2622" s="10"/>
      <c r="W2622" s="10">
        <v>1500</v>
      </c>
      <c r="X2622" s="10">
        <v>1500</v>
      </c>
    </row>
    <row r="2623" spans="9:24" x14ac:dyDescent="0.2">
      <c r="I2623" t="str">
        <f>IFERROR(IF(VLOOKUP(A2623,'Resources Final'!B:F,5,FALSE)=0,"",VLOOKUP(A2623,'Resources Final'!B:F,5,FALSE)),"")</f>
        <v/>
      </c>
      <c r="T2623" s="9" t="s">
        <v>2316</v>
      </c>
      <c r="U2623" s="10"/>
      <c r="V2623" s="10"/>
      <c r="W2623" s="10">
        <v>1500</v>
      </c>
      <c r="X2623" s="10">
        <v>1500</v>
      </c>
    </row>
    <row r="2624" spans="9:24" x14ac:dyDescent="0.2">
      <c r="I2624" t="str">
        <f>IFERROR(IF(VLOOKUP(A2624,'Resources Final'!B:F,5,FALSE)=0,"",VLOOKUP(A2624,'Resources Final'!B:F,5,FALSE)),"")</f>
        <v/>
      </c>
      <c r="T2624" s="9" t="s">
        <v>2466</v>
      </c>
      <c r="U2624" s="10"/>
      <c r="V2624" s="10"/>
      <c r="W2624" s="10">
        <v>1500</v>
      </c>
      <c r="X2624" s="10">
        <v>1500</v>
      </c>
    </row>
    <row r="2625" spans="9:24" x14ac:dyDescent="0.2">
      <c r="I2625" t="str">
        <f>IFERROR(IF(VLOOKUP(A2625,'Resources Final'!B:F,5,FALSE)=0,"",VLOOKUP(A2625,'Resources Final'!B:F,5,FALSE)),"")</f>
        <v/>
      </c>
      <c r="T2625" s="9" t="s">
        <v>2469</v>
      </c>
      <c r="U2625" s="10"/>
      <c r="V2625" s="10"/>
      <c r="W2625" s="10">
        <v>1500</v>
      </c>
      <c r="X2625" s="10">
        <v>1500</v>
      </c>
    </row>
    <row r="2626" spans="9:24" x14ac:dyDescent="0.2">
      <c r="I2626" t="str">
        <f>IFERROR(IF(VLOOKUP(A2626,'Resources Final'!B:F,5,FALSE)=0,"",VLOOKUP(A2626,'Resources Final'!B:F,5,FALSE)),"")</f>
        <v/>
      </c>
      <c r="T2626" s="9" t="s">
        <v>2831</v>
      </c>
      <c r="U2626" s="10"/>
      <c r="V2626" s="10"/>
      <c r="W2626" s="10">
        <v>1500</v>
      </c>
      <c r="X2626" s="10">
        <v>1500</v>
      </c>
    </row>
    <row r="2627" spans="9:24" x14ac:dyDescent="0.2">
      <c r="I2627" t="str">
        <f>IFERROR(IF(VLOOKUP(A2627,'Resources Final'!B:F,5,FALSE)=0,"",VLOOKUP(A2627,'Resources Final'!B:F,5,FALSE)),"")</f>
        <v/>
      </c>
      <c r="T2627" s="9" t="s">
        <v>2895</v>
      </c>
      <c r="U2627" s="10"/>
      <c r="V2627" s="10"/>
      <c r="W2627" s="10">
        <v>1500</v>
      </c>
      <c r="X2627" s="10">
        <v>1500</v>
      </c>
    </row>
    <row r="2628" spans="9:24" x14ac:dyDescent="0.2">
      <c r="I2628" t="str">
        <f>IFERROR(IF(VLOOKUP(A2628,'Resources Final'!B:F,5,FALSE)=0,"",VLOOKUP(A2628,'Resources Final'!B:F,5,FALSE)),"")</f>
        <v/>
      </c>
      <c r="T2628" s="9" t="s">
        <v>2043</v>
      </c>
      <c r="U2628" s="10"/>
      <c r="V2628" s="10"/>
      <c r="W2628" s="10">
        <v>1500</v>
      </c>
      <c r="X2628" s="10">
        <v>1500</v>
      </c>
    </row>
    <row r="2629" spans="9:24" x14ac:dyDescent="0.2">
      <c r="I2629" t="str">
        <f>IFERROR(IF(VLOOKUP(A2629,'Resources Final'!B:F,5,FALSE)=0,"",VLOOKUP(A2629,'Resources Final'!B:F,5,FALSE)),"")</f>
        <v/>
      </c>
      <c r="T2629" s="9" t="s">
        <v>2470</v>
      </c>
      <c r="U2629" s="10"/>
      <c r="V2629" s="10"/>
      <c r="W2629" s="10">
        <v>1500</v>
      </c>
      <c r="X2629" s="10">
        <v>1500</v>
      </c>
    </row>
    <row r="2630" spans="9:24" x14ac:dyDescent="0.2">
      <c r="I2630" t="str">
        <f>IFERROR(IF(VLOOKUP(A2630,'Resources Final'!B:F,5,FALSE)=0,"",VLOOKUP(A2630,'Resources Final'!B:F,5,FALSE)),"")</f>
        <v/>
      </c>
      <c r="T2630" s="9" t="s">
        <v>2105</v>
      </c>
      <c r="U2630" s="10"/>
      <c r="V2630" s="10"/>
      <c r="W2630" s="10">
        <v>1500</v>
      </c>
      <c r="X2630" s="10">
        <v>1500</v>
      </c>
    </row>
    <row r="2631" spans="9:24" x14ac:dyDescent="0.2">
      <c r="I2631" t="str">
        <f>IFERROR(IF(VLOOKUP(A2631,'Resources Final'!B:F,5,FALSE)=0,"",VLOOKUP(A2631,'Resources Final'!B:F,5,FALSE)),"")</f>
        <v/>
      </c>
      <c r="T2631" s="9" t="s">
        <v>2471</v>
      </c>
      <c r="U2631" s="10"/>
      <c r="V2631" s="10"/>
      <c r="W2631" s="10">
        <v>1500</v>
      </c>
      <c r="X2631" s="10">
        <v>1500</v>
      </c>
    </row>
    <row r="2632" spans="9:24" x14ac:dyDescent="0.2">
      <c r="I2632" t="str">
        <f>IFERROR(IF(VLOOKUP(A2632,'Resources Final'!B:F,5,FALSE)=0,"",VLOOKUP(A2632,'Resources Final'!B:F,5,FALSE)),"")</f>
        <v/>
      </c>
      <c r="T2632" s="9" t="s">
        <v>2646</v>
      </c>
      <c r="U2632" s="10"/>
      <c r="V2632" s="10"/>
      <c r="W2632" s="10">
        <v>1500</v>
      </c>
      <c r="X2632" s="10">
        <v>1500</v>
      </c>
    </row>
    <row r="2633" spans="9:24" x14ac:dyDescent="0.2">
      <c r="I2633" t="str">
        <f>IFERROR(IF(VLOOKUP(A2633,'Resources Final'!B:F,5,FALSE)=0,"",VLOOKUP(A2633,'Resources Final'!B:F,5,FALSE)),"")</f>
        <v/>
      </c>
      <c r="T2633" s="9" t="s">
        <v>2169</v>
      </c>
      <c r="U2633" s="10"/>
      <c r="V2633" s="10"/>
      <c r="W2633" s="10">
        <v>1500</v>
      </c>
      <c r="X2633" s="10">
        <v>1500</v>
      </c>
    </row>
    <row r="2634" spans="9:24" x14ac:dyDescent="0.2">
      <c r="I2634" t="str">
        <f>IFERROR(IF(VLOOKUP(A2634,'Resources Final'!B:F,5,FALSE)=0,"",VLOOKUP(A2634,'Resources Final'!B:F,5,FALSE)),"")</f>
        <v/>
      </c>
      <c r="T2634" s="9" t="s">
        <v>2035</v>
      </c>
      <c r="U2634" s="10"/>
      <c r="V2634" s="10"/>
      <c r="W2634" s="10">
        <v>1500</v>
      </c>
      <c r="X2634" s="10">
        <v>1500</v>
      </c>
    </row>
    <row r="2635" spans="9:24" x14ac:dyDescent="0.2">
      <c r="I2635" t="str">
        <f>IFERROR(IF(VLOOKUP(A2635,'Resources Final'!B:F,5,FALSE)=0,"",VLOOKUP(A2635,'Resources Final'!B:F,5,FALSE)),"")</f>
        <v/>
      </c>
      <c r="T2635" s="9" t="s">
        <v>2075</v>
      </c>
      <c r="U2635" s="10"/>
      <c r="V2635" s="10"/>
      <c r="W2635" s="10">
        <v>1500</v>
      </c>
      <c r="X2635" s="10">
        <v>1500</v>
      </c>
    </row>
    <row r="2636" spans="9:24" x14ac:dyDescent="0.2">
      <c r="I2636" t="str">
        <f>IFERROR(IF(VLOOKUP(A2636,'Resources Final'!B:F,5,FALSE)=0,"",VLOOKUP(A2636,'Resources Final'!B:F,5,FALSE)),"")</f>
        <v/>
      </c>
      <c r="T2636" s="9" t="s">
        <v>2870</v>
      </c>
      <c r="U2636" s="10"/>
      <c r="V2636" s="10"/>
      <c r="W2636" s="10">
        <v>1500</v>
      </c>
      <c r="X2636" s="10">
        <v>1500</v>
      </c>
    </row>
    <row r="2637" spans="9:24" x14ac:dyDescent="0.2">
      <c r="I2637" t="str">
        <f>IFERROR(IF(VLOOKUP(A2637,'Resources Final'!B:F,5,FALSE)=0,"",VLOOKUP(A2637,'Resources Final'!B:F,5,FALSE)),"")</f>
        <v/>
      </c>
      <c r="T2637" s="9" t="s">
        <v>2131</v>
      </c>
      <c r="U2637" s="10"/>
      <c r="V2637" s="10"/>
      <c r="W2637" s="10">
        <v>1500</v>
      </c>
      <c r="X2637" s="10">
        <v>1500</v>
      </c>
    </row>
    <row r="2638" spans="9:24" x14ac:dyDescent="0.2">
      <c r="I2638" t="str">
        <f>IFERROR(IF(VLOOKUP(A2638,'Resources Final'!B:F,5,FALSE)=0,"",VLOOKUP(A2638,'Resources Final'!B:F,5,FALSE)),"")</f>
        <v/>
      </c>
      <c r="T2638" s="9" t="s">
        <v>2109</v>
      </c>
      <c r="U2638" s="10"/>
      <c r="V2638" s="10"/>
      <c r="W2638" s="10">
        <v>1500</v>
      </c>
      <c r="X2638" s="10">
        <v>1500</v>
      </c>
    </row>
    <row r="2639" spans="9:24" x14ac:dyDescent="0.2">
      <c r="I2639" t="str">
        <f>IFERROR(IF(VLOOKUP(A2639,'Resources Final'!B:F,5,FALSE)=0,"",VLOOKUP(A2639,'Resources Final'!B:F,5,FALSE)),"")</f>
        <v/>
      </c>
      <c r="T2639" s="9" t="s">
        <v>2220</v>
      </c>
      <c r="U2639" s="10"/>
      <c r="V2639" s="10"/>
      <c r="W2639" s="10">
        <v>1500</v>
      </c>
      <c r="X2639" s="10">
        <v>1500</v>
      </c>
    </row>
    <row r="2640" spans="9:24" x14ac:dyDescent="0.2">
      <c r="I2640" t="str">
        <f>IFERROR(IF(VLOOKUP(A2640,'Resources Final'!B:F,5,FALSE)=0,"",VLOOKUP(A2640,'Resources Final'!B:F,5,FALSE)),"")</f>
        <v/>
      </c>
      <c r="T2640" s="9" t="s">
        <v>2871</v>
      </c>
      <c r="U2640" s="10"/>
      <c r="V2640" s="10"/>
      <c r="W2640" s="10">
        <v>1500</v>
      </c>
      <c r="X2640" s="10">
        <v>1500</v>
      </c>
    </row>
    <row r="2641" spans="9:24" x14ac:dyDescent="0.2">
      <c r="I2641" t="str">
        <f>IFERROR(IF(VLOOKUP(A2641,'Resources Final'!B:F,5,FALSE)=0,"",VLOOKUP(A2641,'Resources Final'!B:F,5,FALSE)),"")</f>
        <v/>
      </c>
      <c r="T2641" s="9" t="s">
        <v>2178</v>
      </c>
      <c r="U2641" s="10"/>
      <c r="V2641" s="10"/>
      <c r="W2641" s="10">
        <v>1500</v>
      </c>
      <c r="X2641" s="10">
        <v>1500</v>
      </c>
    </row>
    <row r="2642" spans="9:24" x14ac:dyDescent="0.2">
      <c r="I2642" t="str">
        <f>IFERROR(IF(VLOOKUP(A2642,'Resources Final'!B:F,5,FALSE)=0,"",VLOOKUP(A2642,'Resources Final'!B:F,5,FALSE)),"")</f>
        <v/>
      </c>
      <c r="T2642" s="9" t="s">
        <v>2034</v>
      </c>
      <c r="U2642" s="10"/>
      <c r="V2642" s="10"/>
      <c r="W2642" s="10">
        <v>1500</v>
      </c>
      <c r="X2642" s="10">
        <v>1500</v>
      </c>
    </row>
    <row r="2643" spans="9:24" x14ac:dyDescent="0.2">
      <c r="I2643" t="str">
        <f>IFERROR(IF(VLOOKUP(A2643,'Resources Final'!B:F,5,FALSE)=0,"",VLOOKUP(A2643,'Resources Final'!B:F,5,FALSE)),"")</f>
        <v/>
      </c>
      <c r="T2643" s="9" t="s">
        <v>2814</v>
      </c>
      <c r="U2643" s="10"/>
      <c r="V2643" s="10"/>
      <c r="W2643" s="10">
        <v>1500</v>
      </c>
      <c r="X2643" s="10">
        <v>1500</v>
      </c>
    </row>
    <row r="2644" spans="9:24" x14ac:dyDescent="0.2">
      <c r="I2644" t="str">
        <f>IFERROR(IF(VLOOKUP(A2644,'Resources Final'!B:F,5,FALSE)=0,"",VLOOKUP(A2644,'Resources Final'!B:F,5,FALSE)),"")</f>
        <v/>
      </c>
      <c r="T2644" s="9" t="s">
        <v>2523</v>
      </c>
      <c r="U2644" s="10"/>
      <c r="V2644" s="10"/>
      <c r="W2644" s="10">
        <v>1500</v>
      </c>
      <c r="X2644" s="10">
        <v>1500</v>
      </c>
    </row>
    <row r="2645" spans="9:24" x14ac:dyDescent="0.2">
      <c r="I2645" t="str">
        <f>IFERROR(IF(VLOOKUP(A2645,'Resources Final'!B:F,5,FALSE)=0,"",VLOOKUP(A2645,'Resources Final'!B:F,5,FALSE)),"")</f>
        <v/>
      </c>
      <c r="T2645" s="9" t="s">
        <v>2112</v>
      </c>
      <c r="U2645" s="10"/>
      <c r="V2645" s="10"/>
      <c r="W2645" s="10">
        <v>1500</v>
      </c>
      <c r="X2645" s="10">
        <v>1500</v>
      </c>
    </row>
    <row r="2646" spans="9:24" x14ac:dyDescent="0.2">
      <c r="I2646" t="str">
        <f>IFERROR(IF(VLOOKUP(A2646,'Resources Final'!B:F,5,FALSE)=0,"",VLOOKUP(A2646,'Resources Final'!B:F,5,FALSE)),"")</f>
        <v/>
      </c>
      <c r="T2646" s="9" t="s">
        <v>2665</v>
      </c>
      <c r="U2646" s="10"/>
      <c r="V2646" s="10"/>
      <c r="W2646" s="10">
        <v>1500</v>
      </c>
      <c r="X2646" s="10">
        <v>1500</v>
      </c>
    </row>
    <row r="2647" spans="9:24" x14ac:dyDescent="0.2">
      <c r="I2647" t="str">
        <f>IFERROR(IF(VLOOKUP(A2647,'Resources Final'!B:F,5,FALSE)=0,"",VLOOKUP(A2647,'Resources Final'!B:F,5,FALSE)),"")</f>
        <v/>
      </c>
      <c r="T2647" s="9" t="s">
        <v>2671</v>
      </c>
      <c r="U2647" s="10"/>
      <c r="V2647" s="10"/>
      <c r="W2647" s="10">
        <v>1500</v>
      </c>
      <c r="X2647" s="10">
        <v>1500</v>
      </c>
    </row>
    <row r="2648" spans="9:24" x14ac:dyDescent="0.2">
      <c r="I2648" t="str">
        <f>IFERROR(IF(VLOOKUP(A2648,'Resources Final'!B:F,5,FALSE)=0,"",VLOOKUP(A2648,'Resources Final'!B:F,5,FALSE)),"")</f>
        <v/>
      </c>
      <c r="T2648" s="9" t="s">
        <v>2557</v>
      </c>
      <c r="U2648" s="10"/>
      <c r="V2648" s="10"/>
      <c r="W2648" s="10">
        <v>1500</v>
      </c>
      <c r="X2648" s="10">
        <v>1500</v>
      </c>
    </row>
    <row r="2649" spans="9:24" x14ac:dyDescent="0.2">
      <c r="I2649" t="str">
        <f>IFERROR(IF(VLOOKUP(A2649,'Resources Final'!B:F,5,FALSE)=0,"",VLOOKUP(A2649,'Resources Final'!B:F,5,FALSE)),"")</f>
        <v/>
      </c>
      <c r="T2649" s="9" t="s">
        <v>2389</v>
      </c>
      <c r="U2649" s="10"/>
      <c r="V2649" s="10"/>
      <c r="W2649" s="10">
        <v>1500</v>
      </c>
      <c r="X2649" s="10">
        <v>1500</v>
      </c>
    </row>
    <row r="2650" spans="9:24" x14ac:dyDescent="0.2">
      <c r="I2650" t="str">
        <f>IFERROR(IF(VLOOKUP(A2650,'Resources Final'!B:F,5,FALSE)=0,"",VLOOKUP(A2650,'Resources Final'!B:F,5,FALSE)),"")</f>
        <v/>
      </c>
      <c r="T2650" s="9" t="s">
        <v>2135</v>
      </c>
      <c r="U2650" s="10"/>
      <c r="V2650" s="10"/>
      <c r="W2650" s="10">
        <v>1500</v>
      </c>
      <c r="X2650" s="10">
        <v>1500</v>
      </c>
    </row>
    <row r="2651" spans="9:24" x14ac:dyDescent="0.2">
      <c r="I2651" t="str">
        <f>IFERROR(IF(VLOOKUP(A2651,'Resources Final'!B:F,5,FALSE)=0,"",VLOOKUP(A2651,'Resources Final'!B:F,5,FALSE)),"")</f>
        <v/>
      </c>
      <c r="T2651" s="9" t="s">
        <v>2084</v>
      </c>
      <c r="U2651" s="10"/>
      <c r="V2651" s="10"/>
      <c r="W2651" s="10">
        <v>1500</v>
      </c>
      <c r="X2651" s="10">
        <v>1500</v>
      </c>
    </row>
    <row r="2652" spans="9:24" x14ac:dyDescent="0.2">
      <c r="I2652" t="str">
        <f>IFERROR(IF(VLOOKUP(A2652,'Resources Final'!B:F,5,FALSE)=0,"",VLOOKUP(A2652,'Resources Final'!B:F,5,FALSE)),"")</f>
        <v/>
      </c>
      <c r="T2652" s="9" t="s">
        <v>1510</v>
      </c>
      <c r="U2652" s="10"/>
      <c r="V2652" s="10"/>
      <c r="W2652" s="10">
        <v>1500</v>
      </c>
      <c r="X2652" s="10">
        <v>1500</v>
      </c>
    </row>
    <row r="2653" spans="9:24" x14ac:dyDescent="0.2">
      <c r="I2653" t="str">
        <f>IFERROR(IF(VLOOKUP(A2653,'Resources Final'!B:F,5,FALSE)=0,"",VLOOKUP(A2653,'Resources Final'!B:F,5,FALSE)),"")</f>
        <v/>
      </c>
      <c r="T2653" s="9" t="s">
        <v>1995</v>
      </c>
      <c r="U2653" s="10"/>
      <c r="V2653" s="10"/>
      <c r="W2653" s="10">
        <v>1500</v>
      </c>
      <c r="X2653" s="10">
        <v>1500</v>
      </c>
    </row>
    <row r="2654" spans="9:24" x14ac:dyDescent="0.2">
      <c r="I2654" t="str">
        <f>IFERROR(IF(VLOOKUP(A2654,'Resources Final'!B:F,5,FALSE)=0,"",VLOOKUP(A2654,'Resources Final'!B:F,5,FALSE)),"")</f>
        <v/>
      </c>
      <c r="T2654" s="9" t="s">
        <v>1640</v>
      </c>
      <c r="U2654" s="10"/>
      <c r="V2654" s="10"/>
      <c r="W2654" s="10">
        <v>1500</v>
      </c>
      <c r="X2654" s="10">
        <v>1500</v>
      </c>
    </row>
    <row r="2655" spans="9:24" x14ac:dyDescent="0.2">
      <c r="I2655" t="str">
        <f>IFERROR(IF(VLOOKUP(A2655,'Resources Final'!B:F,5,FALSE)=0,"",VLOOKUP(A2655,'Resources Final'!B:F,5,FALSE)),"")</f>
        <v/>
      </c>
      <c r="T2655" s="9" t="s">
        <v>1532</v>
      </c>
      <c r="U2655" s="10"/>
      <c r="V2655" s="10"/>
      <c r="W2655" s="10">
        <v>1500</v>
      </c>
      <c r="X2655" s="10">
        <v>1500</v>
      </c>
    </row>
    <row r="2656" spans="9:24" x14ac:dyDescent="0.2">
      <c r="I2656" t="str">
        <f>IFERROR(IF(VLOOKUP(A2656,'Resources Final'!B:F,5,FALSE)=0,"",VLOOKUP(A2656,'Resources Final'!B:F,5,FALSE)),"")</f>
        <v/>
      </c>
      <c r="T2656" s="9" t="s">
        <v>1509</v>
      </c>
      <c r="U2656" s="10"/>
      <c r="V2656" s="10"/>
      <c r="W2656" s="10">
        <v>1500</v>
      </c>
      <c r="X2656" s="10">
        <v>1500</v>
      </c>
    </row>
    <row r="2657" spans="9:24" x14ac:dyDescent="0.2">
      <c r="I2657" t="str">
        <f>IFERROR(IF(VLOOKUP(A2657,'Resources Final'!B:F,5,FALSE)=0,"",VLOOKUP(A2657,'Resources Final'!B:F,5,FALSE)),"")</f>
        <v/>
      </c>
      <c r="T2657" s="9" t="s">
        <v>1533</v>
      </c>
      <c r="U2657" s="10"/>
      <c r="V2657" s="10"/>
      <c r="W2657" s="10">
        <v>1500</v>
      </c>
      <c r="X2657" s="10">
        <v>1500</v>
      </c>
    </row>
    <row r="2658" spans="9:24" x14ac:dyDescent="0.2">
      <c r="I2658" t="str">
        <f>IFERROR(IF(VLOOKUP(A2658,'Resources Final'!B:F,5,FALSE)=0,"",VLOOKUP(A2658,'Resources Final'!B:F,5,FALSE)),"")</f>
        <v/>
      </c>
      <c r="T2658" s="9" t="s">
        <v>1322</v>
      </c>
      <c r="U2658" s="10"/>
      <c r="V2658" s="10"/>
      <c r="W2658" s="10">
        <v>1500</v>
      </c>
      <c r="X2658" s="10">
        <v>1500</v>
      </c>
    </row>
    <row r="2659" spans="9:24" x14ac:dyDescent="0.2">
      <c r="I2659" t="str">
        <f>IFERROR(IF(VLOOKUP(A2659,'Resources Final'!B:F,5,FALSE)=0,"",VLOOKUP(A2659,'Resources Final'!B:F,5,FALSE)),"")</f>
        <v/>
      </c>
      <c r="T2659" s="9" t="s">
        <v>1449</v>
      </c>
      <c r="U2659" s="10"/>
      <c r="V2659" s="10"/>
      <c r="W2659" s="10">
        <v>1500</v>
      </c>
      <c r="X2659" s="10">
        <v>1500</v>
      </c>
    </row>
    <row r="2660" spans="9:24" x14ac:dyDescent="0.2">
      <c r="I2660" t="str">
        <f>IFERROR(IF(VLOOKUP(A2660,'Resources Final'!B:F,5,FALSE)=0,"",VLOOKUP(A2660,'Resources Final'!B:F,5,FALSE)),"")</f>
        <v/>
      </c>
      <c r="T2660" s="9" t="s">
        <v>1481</v>
      </c>
      <c r="U2660" s="10"/>
      <c r="V2660" s="10"/>
      <c r="W2660" s="10">
        <v>1500</v>
      </c>
      <c r="X2660" s="10">
        <v>1500</v>
      </c>
    </row>
    <row r="2661" spans="9:24" x14ac:dyDescent="0.2">
      <c r="I2661" t="str">
        <f>IFERROR(IF(VLOOKUP(A2661,'Resources Final'!B:F,5,FALSE)=0,"",VLOOKUP(A2661,'Resources Final'!B:F,5,FALSE)),"")</f>
        <v/>
      </c>
      <c r="T2661" s="9" t="s">
        <v>1506</v>
      </c>
      <c r="U2661" s="10"/>
      <c r="V2661" s="10"/>
      <c r="W2661" s="10">
        <v>1500</v>
      </c>
      <c r="X2661" s="10">
        <v>1500</v>
      </c>
    </row>
    <row r="2662" spans="9:24" x14ac:dyDescent="0.2">
      <c r="I2662" t="str">
        <f>IFERROR(IF(VLOOKUP(A2662,'Resources Final'!B:F,5,FALSE)=0,"",VLOOKUP(A2662,'Resources Final'!B:F,5,FALSE)),"")</f>
        <v/>
      </c>
      <c r="T2662" s="9" t="s">
        <v>1883</v>
      </c>
      <c r="U2662" s="10"/>
      <c r="V2662" s="10"/>
      <c r="W2662" s="10">
        <v>1500</v>
      </c>
      <c r="X2662" s="10">
        <v>1500</v>
      </c>
    </row>
    <row r="2663" spans="9:24" x14ac:dyDescent="0.2">
      <c r="I2663" t="str">
        <f>IFERROR(IF(VLOOKUP(A2663,'Resources Final'!B:F,5,FALSE)=0,"",VLOOKUP(A2663,'Resources Final'!B:F,5,FALSE)),"")</f>
        <v/>
      </c>
      <c r="T2663" s="9" t="s">
        <v>1535</v>
      </c>
      <c r="U2663" s="10"/>
      <c r="V2663" s="10"/>
      <c r="W2663" s="10">
        <v>1500</v>
      </c>
      <c r="X2663" s="10">
        <v>1500</v>
      </c>
    </row>
    <row r="2664" spans="9:24" x14ac:dyDescent="0.2">
      <c r="I2664" t="str">
        <f>IFERROR(IF(VLOOKUP(A2664,'Resources Final'!B:F,5,FALSE)=0,"",VLOOKUP(A2664,'Resources Final'!B:F,5,FALSE)),"")</f>
        <v/>
      </c>
      <c r="T2664" s="9" t="s">
        <v>1618</v>
      </c>
      <c r="U2664" s="10"/>
      <c r="V2664" s="10"/>
      <c r="W2664" s="10">
        <v>1500</v>
      </c>
      <c r="X2664" s="10">
        <v>1500</v>
      </c>
    </row>
    <row r="2665" spans="9:24" x14ac:dyDescent="0.2">
      <c r="I2665" t="str">
        <f>IFERROR(IF(VLOOKUP(A2665,'Resources Final'!B:F,5,FALSE)=0,"",VLOOKUP(A2665,'Resources Final'!B:F,5,FALSE)),"")</f>
        <v/>
      </c>
      <c r="T2665" s="9" t="s">
        <v>1250</v>
      </c>
      <c r="U2665" s="10"/>
      <c r="V2665" s="10"/>
      <c r="W2665" s="10">
        <v>1500</v>
      </c>
      <c r="X2665" s="10">
        <v>1500</v>
      </c>
    </row>
    <row r="2666" spans="9:24" x14ac:dyDescent="0.2">
      <c r="I2666" t="str">
        <f>IFERROR(IF(VLOOKUP(A2666,'Resources Final'!B:F,5,FALSE)=0,"",VLOOKUP(A2666,'Resources Final'!B:F,5,FALSE)),"")</f>
        <v/>
      </c>
      <c r="T2666" s="9" t="s">
        <v>1986</v>
      </c>
      <c r="U2666" s="10"/>
      <c r="V2666" s="10"/>
      <c r="W2666" s="10">
        <v>1500</v>
      </c>
      <c r="X2666" s="10">
        <v>1500</v>
      </c>
    </row>
    <row r="2667" spans="9:24" x14ac:dyDescent="0.2">
      <c r="I2667" t="str">
        <f>IFERROR(IF(VLOOKUP(A2667,'Resources Final'!B:F,5,FALSE)=0,"",VLOOKUP(A2667,'Resources Final'!B:F,5,FALSE)),"")</f>
        <v/>
      </c>
      <c r="T2667" s="9" t="s">
        <v>1524</v>
      </c>
      <c r="U2667" s="10"/>
      <c r="V2667" s="10"/>
      <c r="W2667" s="10">
        <v>1500</v>
      </c>
      <c r="X2667" s="10">
        <v>1500</v>
      </c>
    </row>
    <row r="2668" spans="9:24" x14ac:dyDescent="0.2">
      <c r="I2668" t="str">
        <f>IFERROR(IF(VLOOKUP(A2668,'Resources Final'!B:F,5,FALSE)=0,"",VLOOKUP(A2668,'Resources Final'!B:F,5,FALSE)),"")</f>
        <v/>
      </c>
      <c r="T2668" s="9" t="s">
        <v>1639</v>
      </c>
      <c r="U2668" s="10"/>
      <c r="V2668" s="10"/>
      <c r="W2668" s="10">
        <v>1500</v>
      </c>
      <c r="X2668" s="10">
        <v>1500</v>
      </c>
    </row>
    <row r="2669" spans="9:24" x14ac:dyDescent="0.2">
      <c r="I2669" t="str">
        <f>IFERROR(IF(VLOOKUP(A2669,'Resources Final'!B:F,5,FALSE)=0,"",VLOOKUP(A2669,'Resources Final'!B:F,5,FALSE)),"")</f>
        <v/>
      </c>
      <c r="T2669" s="9" t="s">
        <v>1249</v>
      </c>
      <c r="U2669" s="10"/>
      <c r="V2669" s="10"/>
      <c r="W2669" s="10">
        <v>1500</v>
      </c>
      <c r="X2669" s="10">
        <v>1500</v>
      </c>
    </row>
    <row r="2670" spans="9:24" x14ac:dyDescent="0.2">
      <c r="I2670" t="str">
        <f>IFERROR(IF(VLOOKUP(A2670,'Resources Final'!B:F,5,FALSE)=0,"",VLOOKUP(A2670,'Resources Final'!B:F,5,FALSE)),"")</f>
        <v/>
      </c>
      <c r="T2670" s="9" t="s">
        <v>1323</v>
      </c>
      <c r="U2670" s="10"/>
      <c r="V2670" s="10"/>
      <c r="W2670" s="10">
        <v>1500</v>
      </c>
      <c r="X2670" s="10">
        <v>1500</v>
      </c>
    </row>
    <row r="2671" spans="9:24" x14ac:dyDescent="0.2">
      <c r="I2671" t="str">
        <f>IFERROR(IF(VLOOKUP(A2671,'Resources Final'!B:F,5,FALSE)=0,"",VLOOKUP(A2671,'Resources Final'!B:F,5,FALSE)),"")</f>
        <v/>
      </c>
      <c r="T2671" s="9" t="s">
        <v>1975</v>
      </c>
      <c r="U2671" s="10"/>
      <c r="V2671" s="10"/>
      <c r="W2671" s="10">
        <v>1500</v>
      </c>
      <c r="X2671" s="10">
        <v>1500</v>
      </c>
    </row>
    <row r="2672" spans="9:24" x14ac:dyDescent="0.2">
      <c r="I2672" t="str">
        <f>IFERROR(IF(VLOOKUP(A2672,'Resources Final'!B:F,5,FALSE)=0,"",VLOOKUP(A2672,'Resources Final'!B:F,5,FALSE)),"")</f>
        <v/>
      </c>
      <c r="T2672" s="9" t="s">
        <v>1186</v>
      </c>
      <c r="U2672" s="10"/>
      <c r="V2672" s="10"/>
      <c r="W2672" s="10">
        <v>1500</v>
      </c>
      <c r="X2672" s="10">
        <v>1500</v>
      </c>
    </row>
    <row r="2673" spans="9:24" x14ac:dyDescent="0.2">
      <c r="I2673" t="str">
        <f>IFERROR(IF(VLOOKUP(A2673,'Resources Final'!B:F,5,FALSE)=0,"",VLOOKUP(A2673,'Resources Final'!B:F,5,FALSE)),"")</f>
        <v/>
      </c>
      <c r="T2673" s="9" t="s">
        <v>1340</v>
      </c>
      <c r="U2673" s="10"/>
      <c r="V2673" s="10"/>
      <c r="W2673" s="10">
        <v>1500</v>
      </c>
      <c r="X2673" s="10">
        <v>1500</v>
      </c>
    </row>
    <row r="2674" spans="9:24" x14ac:dyDescent="0.2">
      <c r="I2674" t="str">
        <f>IFERROR(IF(VLOOKUP(A2674,'Resources Final'!B:F,5,FALSE)=0,"",VLOOKUP(A2674,'Resources Final'!B:F,5,FALSE)),"")</f>
        <v/>
      </c>
      <c r="T2674" s="9" t="s">
        <v>1942</v>
      </c>
      <c r="U2674" s="10"/>
      <c r="V2674" s="10"/>
      <c r="W2674" s="10">
        <v>1500</v>
      </c>
      <c r="X2674" s="10">
        <v>1500</v>
      </c>
    </row>
    <row r="2675" spans="9:24" x14ac:dyDescent="0.2">
      <c r="I2675" t="str">
        <f>IFERROR(IF(VLOOKUP(A2675,'Resources Final'!B:F,5,FALSE)=0,"",VLOOKUP(A2675,'Resources Final'!B:F,5,FALSE)),"")</f>
        <v/>
      </c>
      <c r="T2675" s="9" t="s">
        <v>1056</v>
      </c>
      <c r="U2675" s="10"/>
      <c r="V2675" s="10"/>
      <c r="W2675" s="10">
        <v>1500</v>
      </c>
      <c r="X2675" s="10">
        <v>1500</v>
      </c>
    </row>
    <row r="2676" spans="9:24" x14ac:dyDescent="0.2">
      <c r="I2676" t="str">
        <f>IFERROR(IF(VLOOKUP(A2676,'Resources Final'!B:F,5,FALSE)=0,"",VLOOKUP(A2676,'Resources Final'!B:F,5,FALSE)),"")</f>
        <v/>
      </c>
      <c r="T2676" s="9" t="s">
        <v>1965</v>
      </c>
      <c r="U2676" s="10"/>
      <c r="V2676" s="10"/>
      <c r="W2676" s="10">
        <v>1500</v>
      </c>
      <c r="X2676" s="10">
        <v>1500</v>
      </c>
    </row>
    <row r="2677" spans="9:24" x14ac:dyDescent="0.2">
      <c r="I2677" t="str">
        <f>IFERROR(IF(VLOOKUP(A2677,'Resources Final'!B:F,5,FALSE)=0,"",VLOOKUP(A2677,'Resources Final'!B:F,5,FALSE)),"")</f>
        <v/>
      </c>
      <c r="T2677" s="9" t="s">
        <v>1721</v>
      </c>
      <c r="U2677" s="10"/>
      <c r="V2677" s="10"/>
      <c r="W2677" s="10">
        <v>1500</v>
      </c>
      <c r="X2677" s="10">
        <v>1500</v>
      </c>
    </row>
    <row r="2678" spans="9:24" x14ac:dyDescent="0.2">
      <c r="I2678" t="str">
        <f>IFERROR(IF(VLOOKUP(A2678,'Resources Final'!B:F,5,FALSE)=0,"",VLOOKUP(A2678,'Resources Final'!B:F,5,FALSE)),"")</f>
        <v/>
      </c>
      <c r="T2678" s="9" t="s">
        <v>1152</v>
      </c>
      <c r="U2678" s="10"/>
      <c r="V2678" s="10"/>
      <c r="W2678" s="10">
        <v>1500</v>
      </c>
      <c r="X2678" s="10">
        <v>1500</v>
      </c>
    </row>
    <row r="2679" spans="9:24" x14ac:dyDescent="0.2">
      <c r="I2679" t="str">
        <f>IFERROR(IF(VLOOKUP(A2679,'Resources Final'!B:F,5,FALSE)=0,"",VLOOKUP(A2679,'Resources Final'!B:F,5,FALSE)),"")</f>
        <v/>
      </c>
      <c r="T2679" s="9" t="s">
        <v>1581</v>
      </c>
      <c r="U2679" s="10"/>
      <c r="V2679" s="10"/>
      <c r="W2679" s="10">
        <v>1500</v>
      </c>
      <c r="X2679" s="10">
        <v>1500</v>
      </c>
    </row>
    <row r="2680" spans="9:24" x14ac:dyDescent="0.2">
      <c r="I2680" t="str">
        <f>IFERROR(IF(VLOOKUP(A2680,'Resources Final'!B:F,5,FALSE)=0,"",VLOOKUP(A2680,'Resources Final'!B:F,5,FALSE)),"")</f>
        <v/>
      </c>
      <c r="T2680" s="9" t="s">
        <v>1430</v>
      </c>
      <c r="U2680" s="10"/>
      <c r="V2680" s="10"/>
      <c r="W2680" s="10">
        <v>1500</v>
      </c>
      <c r="X2680" s="10">
        <v>1500</v>
      </c>
    </row>
    <row r="2681" spans="9:24" x14ac:dyDescent="0.2">
      <c r="I2681" t="str">
        <f>IFERROR(IF(VLOOKUP(A2681,'Resources Final'!B:F,5,FALSE)=0,"",VLOOKUP(A2681,'Resources Final'!B:F,5,FALSE)),"")</f>
        <v/>
      </c>
      <c r="T2681" s="9" t="s">
        <v>1826</v>
      </c>
      <c r="U2681" s="10"/>
      <c r="V2681" s="10"/>
      <c r="W2681" s="10">
        <v>1500</v>
      </c>
      <c r="X2681" s="10">
        <v>1500</v>
      </c>
    </row>
    <row r="2682" spans="9:24" x14ac:dyDescent="0.2">
      <c r="I2682" t="str">
        <f>IFERROR(IF(VLOOKUP(A2682,'Resources Final'!B:F,5,FALSE)=0,"",VLOOKUP(A2682,'Resources Final'!B:F,5,FALSE)),"")</f>
        <v/>
      </c>
      <c r="T2682" s="9" t="s">
        <v>1342</v>
      </c>
      <c r="U2682" s="10"/>
      <c r="V2682" s="10"/>
      <c r="W2682" s="10">
        <v>1500</v>
      </c>
      <c r="X2682" s="10">
        <v>1500</v>
      </c>
    </row>
    <row r="2683" spans="9:24" x14ac:dyDescent="0.2">
      <c r="I2683" t="str">
        <f>IFERROR(IF(VLOOKUP(A2683,'Resources Final'!B:F,5,FALSE)=0,"",VLOOKUP(A2683,'Resources Final'!B:F,5,FALSE)),"")</f>
        <v/>
      </c>
      <c r="T2683" s="9" t="s">
        <v>1557</v>
      </c>
      <c r="U2683" s="10"/>
      <c r="V2683" s="10"/>
      <c r="W2683" s="10">
        <v>1500</v>
      </c>
      <c r="X2683" s="10">
        <v>1500</v>
      </c>
    </row>
    <row r="2684" spans="9:24" x14ac:dyDescent="0.2">
      <c r="I2684" t="str">
        <f>IFERROR(IF(VLOOKUP(A2684,'Resources Final'!B:F,5,FALSE)=0,"",VLOOKUP(A2684,'Resources Final'!B:F,5,FALSE)),"")</f>
        <v/>
      </c>
      <c r="T2684" s="9" t="s">
        <v>1155</v>
      </c>
      <c r="U2684" s="10"/>
      <c r="V2684" s="10"/>
      <c r="W2684" s="10">
        <v>1500</v>
      </c>
      <c r="X2684" s="10">
        <v>1500</v>
      </c>
    </row>
    <row r="2685" spans="9:24" x14ac:dyDescent="0.2">
      <c r="I2685" t="str">
        <f>IFERROR(IF(VLOOKUP(A2685,'Resources Final'!B:F,5,FALSE)=0,"",VLOOKUP(A2685,'Resources Final'!B:F,5,FALSE)),"")</f>
        <v/>
      </c>
      <c r="T2685" s="9" t="s">
        <v>1867</v>
      </c>
      <c r="U2685" s="10"/>
      <c r="V2685" s="10"/>
      <c r="W2685" s="10">
        <v>1500</v>
      </c>
      <c r="X2685" s="10">
        <v>1500</v>
      </c>
    </row>
    <row r="2686" spans="9:24" x14ac:dyDescent="0.2">
      <c r="I2686" t="str">
        <f>IFERROR(IF(VLOOKUP(A2686,'Resources Final'!B:F,5,FALSE)=0,"",VLOOKUP(A2686,'Resources Final'!B:F,5,FALSE)),"")</f>
        <v/>
      </c>
      <c r="T2686" s="9" t="s">
        <v>1501</v>
      </c>
      <c r="U2686" s="10"/>
      <c r="V2686" s="10"/>
      <c r="W2686" s="10">
        <v>1500</v>
      </c>
      <c r="X2686" s="10">
        <v>1500</v>
      </c>
    </row>
    <row r="2687" spans="9:24" x14ac:dyDescent="0.2">
      <c r="I2687" t="str">
        <f>IFERROR(IF(VLOOKUP(A2687,'Resources Final'!B:F,5,FALSE)=0,"",VLOOKUP(A2687,'Resources Final'!B:F,5,FALSE)),"")</f>
        <v/>
      </c>
      <c r="T2687" s="9" t="s">
        <v>1580</v>
      </c>
      <c r="U2687" s="10"/>
      <c r="V2687" s="10"/>
      <c r="W2687" s="10">
        <v>1500</v>
      </c>
      <c r="X2687" s="10">
        <v>1500</v>
      </c>
    </row>
    <row r="2688" spans="9:24" x14ac:dyDescent="0.2">
      <c r="I2688" t="str">
        <f>IFERROR(IF(VLOOKUP(A2688,'Resources Final'!B:F,5,FALSE)=0,"",VLOOKUP(A2688,'Resources Final'!B:F,5,FALSE)),"")</f>
        <v/>
      </c>
      <c r="T2688" s="9" t="s">
        <v>1577</v>
      </c>
      <c r="U2688" s="10"/>
      <c r="V2688" s="10"/>
      <c r="W2688" s="10">
        <v>1500</v>
      </c>
      <c r="X2688" s="10">
        <v>1500</v>
      </c>
    </row>
    <row r="2689" spans="9:24" x14ac:dyDescent="0.2">
      <c r="I2689" t="str">
        <f>IFERROR(IF(VLOOKUP(A2689,'Resources Final'!B:F,5,FALSE)=0,"",VLOOKUP(A2689,'Resources Final'!B:F,5,FALSE)),"")</f>
        <v/>
      </c>
      <c r="T2689" s="9" t="s">
        <v>842</v>
      </c>
      <c r="U2689" s="10"/>
      <c r="V2689" s="10"/>
      <c r="W2689" s="10">
        <v>1500</v>
      </c>
      <c r="X2689" s="10">
        <v>1500</v>
      </c>
    </row>
    <row r="2690" spans="9:24" x14ac:dyDescent="0.2">
      <c r="I2690" t="str">
        <f>IFERROR(IF(VLOOKUP(A2690,'Resources Final'!B:F,5,FALSE)=0,"",VLOOKUP(A2690,'Resources Final'!B:F,5,FALSE)),"")</f>
        <v/>
      </c>
      <c r="T2690" s="9" t="s">
        <v>924</v>
      </c>
      <c r="U2690" s="10"/>
      <c r="V2690" s="10"/>
      <c r="W2690" s="10">
        <v>1500</v>
      </c>
      <c r="X2690" s="10">
        <v>1500</v>
      </c>
    </row>
    <row r="2691" spans="9:24" x14ac:dyDescent="0.2">
      <c r="I2691" t="str">
        <f>IFERROR(IF(VLOOKUP(A2691,'Resources Final'!B:F,5,FALSE)=0,"",VLOOKUP(A2691,'Resources Final'!B:F,5,FALSE)),"")</f>
        <v/>
      </c>
      <c r="T2691" s="9" t="s">
        <v>439</v>
      </c>
      <c r="U2691" s="10"/>
      <c r="V2691" s="10"/>
      <c r="W2691" s="10">
        <v>1500</v>
      </c>
      <c r="X2691" s="10">
        <v>1500</v>
      </c>
    </row>
    <row r="2692" spans="9:24" x14ac:dyDescent="0.2">
      <c r="I2692" t="str">
        <f>IFERROR(IF(VLOOKUP(A2692,'Resources Final'!B:F,5,FALSE)=0,"",VLOOKUP(A2692,'Resources Final'!B:F,5,FALSE)),"")</f>
        <v/>
      </c>
      <c r="T2692" s="9" t="s">
        <v>133</v>
      </c>
      <c r="U2692" s="10"/>
      <c r="V2692" s="10"/>
      <c r="W2692" s="10">
        <v>1500</v>
      </c>
      <c r="X2692" s="10">
        <v>1500</v>
      </c>
    </row>
    <row r="2693" spans="9:24" x14ac:dyDescent="0.2">
      <c r="I2693" t="str">
        <f>IFERROR(IF(VLOOKUP(A2693,'Resources Final'!B:F,5,FALSE)=0,"",VLOOKUP(A2693,'Resources Final'!B:F,5,FALSE)),"")</f>
        <v/>
      </c>
      <c r="T2693" s="9" t="s">
        <v>168</v>
      </c>
      <c r="U2693" s="10"/>
      <c r="V2693" s="10"/>
      <c r="W2693" s="10">
        <v>1500</v>
      </c>
      <c r="X2693" s="10">
        <v>1500</v>
      </c>
    </row>
    <row r="2694" spans="9:24" x14ac:dyDescent="0.2">
      <c r="I2694" t="str">
        <f>IFERROR(IF(VLOOKUP(A2694,'Resources Final'!B:F,5,FALSE)=0,"",VLOOKUP(A2694,'Resources Final'!B:F,5,FALSE)),"")</f>
        <v/>
      </c>
      <c r="T2694" s="9" t="s">
        <v>536</v>
      </c>
      <c r="U2694" s="10"/>
      <c r="V2694" s="10"/>
      <c r="W2694" s="10">
        <v>1500</v>
      </c>
      <c r="X2694" s="10">
        <v>1500</v>
      </c>
    </row>
    <row r="2695" spans="9:24" x14ac:dyDescent="0.2">
      <c r="I2695" t="str">
        <f>IFERROR(IF(VLOOKUP(A2695,'Resources Final'!B:F,5,FALSE)=0,"",VLOOKUP(A2695,'Resources Final'!B:F,5,FALSE)),"")</f>
        <v/>
      </c>
      <c r="T2695" s="9" t="s">
        <v>265</v>
      </c>
      <c r="U2695" s="10"/>
      <c r="V2695" s="10"/>
      <c r="W2695" s="10">
        <v>1500</v>
      </c>
      <c r="X2695" s="10">
        <v>1500</v>
      </c>
    </row>
    <row r="2696" spans="9:24" x14ac:dyDescent="0.2">
      <c r="I2696" t="str">
        <f>IFERROR(IF(VLOOKUP(A2696,'Resources Final'!B:F,5,FALSE)=0,"",VLOOKUP(A2696,'Resources Final'!B:F,5,FALSE)),"")</f>
        <v/>
      </c>
      <c r="T2696" s="9" t="s">
        <v>801</v>
      </c>
      <c r="U2696" s="10"/>
      <c r="V2696" s="10"/>
      <c r="W2696" s="10">
        <v>1500</v>
      </c>
      <c r="X2696" s="10">
        <v>1500</v>
      </c>
    </row>
    <row r="2697" spans="9:24" x14ac:dyDescent="0.2">
      <c r="I2697" t="str">
        <f>IFERROR(IF(VLOOKUP(A2697,'Resources Final'!B:F,5,FALSE)=0,"",VLOOKUP(A2697,'Resources Final'!B:F,5,FALSE)),"")</f>
        <v/>
      </c>
      <c r="T2697" s="9" t="s">
        <v>999</v>
      </c>
      <c r="U2697" s="10"/>
      <c r="V2697" s="10"/>
      <c r="W2697" s="10">
        <v>1500</v>
      </c>
      <c r="X2697" s="10">
        <v>1500</v>
      </c>
    </row>
    <row r="2698" spans="9:24" x14ac:dyDescent="0.2">
      <c r="I2698" t="str">
        <f>IFERROR(IF(VLOOKUP(A2698,'Resources Final'!B:F,5,FALSE)=0,"",VLOOKUP(A2698,'Resources Final'!B:F,5,FALSE)),"")</f>
        <v/>
      </c>
      <c r="T2698" s="9" t="s">
        <v>691</v>
      </c>
      <c r="U2698" s="10"/>
      <c r="V2698" s="10"/>
      <c r="W2698" s="10">
        <v>1500</v>
      </c>
      <c r="X2698" s="10">
        <v>1500</v>
      </c>
    </row>
    <row r="2699" spans="9:24" x14ac:dyDescent="0.2">
      <c r="I2699" t="str">
        <f>IFERROR(IF(VLOOKUP(A2699,'Resources Final'!B:F,5,FALSE)=0,"",VLOOKUP(A2699,'Resources Final'!B:F,5,FALSE)),"")</f>
        <v/>
      </c>
      <c r="T2699" s="9" t="s">
        <v>476</v>
      </c>
      <c r="U2699" s="10"/>
      <c r="V2699" s="10"/>
      <c r="W2699" s="10">
        <v>1500</v>
      </c>
      <c r="X2699" s="10">
        <v>1500</v>
      </c>
    </row>
    <row r="2700" spans="9:24" x14ac:dyDescent="0.2">
      <c r="I2700" t="str">
        <f>IFERROR(IF(VLOOKUP(A2700,'Resources Final'!B:F,5,FALSE)=0,"",VLOOKUP(A2700,'Resources Final'!B:F,5,FALSE)),"")</f>
        <v/>
      </c>
      <c r="T2700" s="9" t="s">
        <v>803</v>
      </c>
      <c r="U2700" s="10"/>
      <c r="V2700" s="10"/>
      <c r="W2700" s="10">
        <v>1500</v>
      </c>
      <c r="X2700" s="10">
        <v>1500</v>
      </c>
    </row>
    <row r="2701" spans="9:24" x14ac:dyDescent="0.2">
      <c r="I2701" t="str">
        <f>IFERROR(IF(VLOOKUP(A2701,'Resources Final'!B:F,5,FALSE)=0,"",VLOOKUP(A2701,'Resources Final'!B:F,5,FALSE)),"")</f>
        <v/>
      </c>
      <c r="T2701" s="9" t="s">
        <v>628</v>
      </c>
      <c r="U2701" s="10"/>
      <c r="V2701" s="10"/>
      <c r="W2701" s="10">
        <v>1500</v>
      </c>
      <c r="X2701" s="10">
        <v>1500</v>
      </c>
    </row>
    <row r="2702" spans="9:24" x14ac:dyDescent="0.2">
      <c r="I2702" t="str">
        <f>IFERROR(IF(VLOOKUP(A2702,'Resources Final'!B:F,5,FALSE)=0,"",VLOOKUP(A2702,'Resources Final'!B:F,5,FALSE)),"")</f>
        <v/>
      </c>
      <c r="T2702" s="9" t="s">
        <v>225</v>
      </c>
      <c r="U2702" s="10"/>
      <c r="V2702" s="10"/>
      <c r="W2702" s="10">
        <v>1500</v>
      </c>
      <c r="X2702" s="10">
        <v>1500</v>
      </c>
    </row>
    <row r="2703" spans="9:24" x14ac:dyDescent="0.2">
      <c r="I2703" t="str">
        <f>IFERROR(IF(VLOOKUP(A2703,'Resources Final'!B:F,5,FALSE)=0,"",VLOOKUP(A2703,'Resources Final'!B:F,5,FALSE)),"")</f>
        <v/>
      </c>
      <c r="T2703" s="9" t="s">
        <v>862</v>
      </c>
      <c r="U2703" s="10"/>
      <c r="V2703" s="10"/>
      <c r="W2703" s="10">
        <v>1500</v>
      </c>
      <c r="X2703" s="10">
        <v>1500</v>
      </c>
    </row>
    <row r="2704" spans="9:24" x14ac:dyDescent="0.2">
      <c r="I2704" t="str">
        <f>IFERROR(IF(VLOOKUP(A2704,'Resources Final'!B:F,5,FALSE)=0,"",VLOOKUP(A2704,'Resources Final'!B:F,5,FALSE)),"")</f>
        <v/>
      </c>
      <c r="T2704" s="9" t="s">
        <v>892</v>
      </c>
      <c r="U2704" s="10"/>
      <c r="V2704" s="10"/>
      <c r="W2704" s="10">
        <v>1500</v>
      </c>
      <c r="X2704" s="10">
        <v>1500</v>
      </c>
    </row>
    <row r="2705" spans="9:24" x14ac:dyDescent="0.2">
      <c r="I2705" t="str">
        <f>IFERROR(IF(VLOOKUP(A2705,'Resources Final'!B:F,5,FALSE)=0,"",VLOOKUP(A2705,'Resources Final'!B:F,5,FALSE)),"")</f>
        <v/>
      </c>
      <c r="T2705" s="9" t="s">
        <v>172</v>
      </c>
      <c r="U2705" s="10"/>
      <c r="V2705" s="10"/>
      <c r="W2705" s="10">
        <v>1500</v>
      </c>
      <c r="X2705" s="10">
        <v>1500</v>
      </c>
    </row>
    <row r="2706" spans="9:24" x14ac:dyDescent="0.2">
      <c r="I2706" t="str">
        <f>IFERROR(IF(VLOOKUP(A2706,'Resources Final'!B:F,5,FALSE)=0,"",VLOOKUP(A2706,'Resources Final'!B:F,5,FALSE)),"")</f>
        <v/>
      </c>
      <c r="T2706" s="9" t="s">
        <v>386</v>
      </c>
      <c r="U2706" s="10"/>
      <c r="V2706" s="10"/>
      <c r="W2706" s="10">
        <v>1500</v>
      </c>
      <c r="X2706" s="10">
        <v>1500</v>
      </c>
    </row>
    <row r="2707" spans="9:24" x14ac:dyDescent="0.2">
      <c r="I2707" t="str">
        <f>IFERROR(IF(VLOOKUP(A2707,'Resources Final'!B:F,5,FALSE)=0,"",VLOOKUP(A2707,'Resources Final'!B:F,5,FALSE)),"")</f>
        <v/>
      </c>
      <c r="T2707" s="9" t="s">
        <v>515</v>
      </c>
      <c r="U2707" s="10"/>
      <c r="V2707" s="10"/>
      <c r="W2707" s="10">
        <v>1500</v>
      </c>
      <c r="X2707" s="10">
        <v>1500</v>
      </c>
    </row>
    <row r="2708" spans="9:24" x14ac:dyDescent="0.2">
      <c r="I2708" t="str">
        <f>IFERROR(IF(VLOOKUP(A2708,'Resources Final'!B:F,5,FALSE)=0,"",VLOOKUP(A2708,'Resources Final'!B:F,5,FALSE)),"")</f>
        <v/>
      </c>
      <c r="T2708" s="9" t="s">
        <v>353</v>
      </c>
      <c r="U2708" s="10"/>
      <c r="V2708" s="10"/>
      <c r="W2708" s="10">
        <v>1500</v>
      </c>
      <c r="X2708" s="10">
        <v>1500</v>
      </c>
    </row>
    <row r="2709" spans="9:24" x14ac:dyDescent="0.2">
      <c r="I2709" t="str">
        <f>IFERROR(IF(VLOOKUP(A2709,'Resources Final'!B:F,5,FALSE)=0,"",VLOOKUP(A2709,'Resources Final'!B:F,5,FALSE)),"")</f>
        <v/>
      </c>
      <c r="T2709" s="9" t="s">
        <v>109</v>
      </c>
      <c r="U2709" s="10"/>
      <c r="V2709" s="10"/>
      <c r="W2709" s="10">
        <v>1500</v>
      </c>
      <c r="X2709" s="10">
        <v>1500</v>
      </c>
    </row>
    <row r="2710" spans="9:24" x14ac:dyDescent="0.2">
      <c r="I2710" t="str">
        <f>IFERROR(IF(VLOOKUP(A2710,'Resources Final'!B:F,5,FALSE)=0,"",VLOOKUP(A2710,'Resources Final'!B:F,5,FALSE)),"")</f>
        <v/>
      </c>
      <c r="T2710" s="9" t="s">
        <v>130</v>
      </c>
      <c r="U2710" s="10"/>
      <c r="V2710" s="10"/>
      <c r="W2710" s="10">
        <v>1500</v>
      </c>
      <c r="X2710" s="10">
        <v>1500</v>
      </c>
    </row>
    <row r="2711" spans="9:24" x14ac:dyDescent="0.2">
      <c r="I2711" t="str">
        <f>IFERROR(IF(VLOOKUP(A2711,'Resources Final'!B:F,5,FALSE)=0,"",VLOOKUP(A2711,'Resources Final'!B:F,5,FALSE)),"")</f>
        <v/>
      </c>
      <c r="T2711" s="9" t="s">
        <v>1030</v>
      </c>
      <c r="U2711" s="10"/>
      <c r="V2711" s="10"/>
      <c r="W2711" s="10">
        <v>1500</v>
      </c>
      <c r="X2711" s="10">
        <v>1500</v>
      </c>
    </row>
    <row r="2712" spans="9:24" x14ac:dyDescent="0.2">
      <c r="I2712" t="str">
        <f>IFERROR(IF(VLOOKUP(A2712,'Resources Final'!B:F,5,FALSE)=0,"",VLOOKUP(A2712,'Resources Final'!B:F,5,FALSE)),"")</f>
        <v/>
      </c>
      <c r="T2712" s="9" t="s">
        <v>227</v>
      </c>
      <c r="U2712" s="10"/>
      <c r="V2712" s="10"/>
      <c r="W2712" s="10">
        <v>1500</v>
      </c>
      <c r="X2712" s="10">
        <v>1500</v>
      </c>
    </row>
    <row r="2713" spans="9:24" x14ac:dyDescent="0.2">
      <c r="I2713" t="str">
        <f>IFERROR(IF(VLOOKUP(A2713,'Resources Final'!B:F,5,FALSE)=0,"",VLOOKUP(A2713,'Resources Final'!B:F,5,FALSE)),"")</f>
        <v/>
      </c>
      <c r="T2713" s="9" t="s">
        <v>837</v>
      </c>
      <c r="U2713" s="10"/>
      <c r="V2713" s="10"/>
      <c r="W2713" s="10">
        <v>1500</v>
      </c>
      <c r="X2713" s="10">
        <v>1500</v>
      </c>
    </row>
    <row r="2714" spans="9:24" x14ac:dyDescent="0.2">
      <c r="I2714" t="str">
        <f>IFERROR(IF(VLOOKUP(A2714,'Resources Final'!B:F,5,FALSE)=0,"",VLOOKUP(A2714,'Resources Final'!B:F,5,FALSE)),"")</f>
        <v/>
      </c>
      <c r="T2714" s="9" t="s">
        <v>694</v>
      </c>
      <c r="U2714" s="10"/>
      <c r="V2714" s="10"/>
      <c r="W2714" s="10">
        <v>1500</v>
      </c>
      <c r="X2714" s="10">
        <v>1500</v>
      </c>
    </row>
    <row r="2715" spans="9:24" x14ac:dyDescent="0.2">
      <c r="I2715" t="str">
        <f>IFERROR(IF(VLOOKUP(A2715,'Resources Final'!B:F,5,FALSE)=0,"",VLOOKUP(A2715,'Resources Final'!B:F,5,FALSE)),"")</f>
        <v/>
      </c>
      <c r="T2715" s="9" t="s">
        <v>167</v>
      </c>
      <c r="U2715" s="10"/>
      <c r="V2715" s="10"/>
      <c r="W2715" s="10">
        <v>1500</v>
      </c>
      <c r="X2715" s="10">
        <v>1500</v>
      </c>
    </row>
    <row r="2716" spans="9:24" x14ac:dyDescent="0.2">
      <c r="I2716" t="str">
        <f>IFERROR(IF(VLOOKUP(A2716,'Resources Final'!B:F,5,FALSE)=0,"",VLOOKUP(A2716,'Resources Final'!B:F,5,FALSE)),"")</f>
        <v/>
      </c>
      <c r="T2716" s="9" t="s">
        <v>961</v>
      </c>
      <c r="U2716" s="10"/>
      <c r="V2716" s="10"/>
      <c r="W2716" s="10">
        <v>1500</v>
      </c>
      <c r="X2716" s="10">
        <v>1500</v>
      </c>
    </row>
    <row r="2717" spans="9:24" x14ac:dyDescent="0.2">
      <c r="I2717" t="str">
        <f>IFERROR(IF(VLOOKUP(A2717,'Resources Final'!B:F,5,FALSE)=0,"",VLOOKUP(A2717,'Resources Final'!B:F,5,FALSE)),"")</f>
        <v/>
      </c>
      <c r="T2717" s="9" t="s">
        <v>1038</v>
      </c>
      <c r="U2717" s="10"/>
      <c r="V2717" s="10"/>
      <c r="W2717" s="10">
        <v>1500</v>
      </c>
      <c r="X2717" s="10">
        <v>1500</v>
      </c>
    </row>
    <row r="2718" spans="9:24" x14ac:dyDescent="0.2">
      <c r="I2718" t="str">
        <f>IFERROR(IF(VLOOKUP(A2718,'Resources Final'!B:F,5,FALSE)=0,"",VLOOKUP(A2718,'Resources Final'!B:F,5,FALSE)),"")</f>
        <v/>
      </c>
      <c r="T2718" s="9" t="s">
        <v>518</v>
      </c>
      <c r="U2718" s="10"/>
      <c r="V2718" s="10"/>
      <c r="W2718" s="10">
        <v>1500</v>
      </c>
      <c r="X2718" s="10">
        <v>1500</v>
      </c>
    </row>
    <row r="2719" spans="9:24" x14ac:dyDescent="0.2">
      <c r="I2719" t="str">
        <f>IFERROR(IF(VLOOKUP(A2719,'Resources Final'!B:F,5,FALSE)=0,"",VLOOKUP(A2719,'Resources Final'!B:F,5,FALSE)),"")</f>
        <v/>
      </c>
      <c r="T2719" s="9" t="s">
        <v>984</v>
      </c>
      <c r="U2719" s="10"/>
      <c r="V2719" s="10"/>
      <c r="W2719" s="10">
        <v>1500</v>
      </c>
      <c r="X2719" s="10">
        <v>1500</v>
      </c>
    </row>
    <row r="2720" spans="9:24" x14ac:dyDescent="0.2">
      <c r="I2720" t="str">
        <f>IFERROR(IF(VLOOKUP(A2720,'Resources Final'!B:F,5,FALSE)=0,"",VLOOKUP(A2720,'Resources Final'!B:F,5,FALSE)),"")</f>
        <v/>
      </c>
      <c r="T2720" s="9" t="s">
        <v>380</v>
      </c>
      <c r="U2720" s="10"/>
      <c r="V2720" s="10"/>
      <c r="W2720" s="10">
        <v>1500</v>
      </c>
      <c r="X2720" s="10">
        <v>1500</v>
      </c>
    </row>
    <row r="2721" spans="9:24" x14ac:dyDescent="0.2">
      <c r="I2721" t="str">
        <f>IFERROR(IF(VLOOKUP(A2721,'Resources Final'!B:F,5,FALSE)=0,"",VLOOKUP(A2721,'Resources Final'!B:F,5,FALSE)),"")</f>
        <v/>
      </c>
      <c r="T2721" s="9" t="s">
        <v>986</v>
      </c>
      <c r="U2721" s="10"/>
      <c r="V2721" s="10"/>
      <c r="W2721" s="10">
        <v>1500</v>
      </c>
      <c r="X2721" s="10">
        <v>1500</v>
      </c>
    </row>
    <row r="2722" spans="9:24" x14ac:dyDescent="0.2">
      <c r="I2722" t="str">
        <f>IFERROR(IF(VLOOKUP(A2722,'Resources Final'!B:F,5,FALSE)=0,"",VLOOKUP(A2722,'Resources Final'!B:F,5,FALSE)),"")</f>
        <v/>
      </c>
      <c r="T2722" s="9" t="s">
        <v>333</v>
      </c>
      <c r="U2722" s="10"/>
      <c r="V2722" s="10"/>
      <c r="W2722" s="10">
        <v>1500</v>
      </c>
      <c r="X2722" s="10">
        <v>1500</v>
      </c>
    </row>
    <row r="2723" spans="9:24" x14ac:dyDescent="0.2">
      <c r="I2723" t="str">
        <f>IFERROR(IF(VLOOKUP(A2723,'Resources Final'!B:F,5,FALSE)=0,"",VLOOKUP(A2723,'Resources Final'!B:F,5,FALSE)),"")</f>
        <v/>
      </c>
      <c r="T2723" s="9" t="s">
        <v>1044</v>
      </c>
      <c r="U2723" s="10"/>
      <c r="V2723" s="10"/>
      <c r="W2723" s="10">
        <v>1500</v>
      </c>
      <c r="X2723" s="10">
        <v>1500</v>
      </c>
    </row>
    <row r="2724" spans="9:24" x14ac:dyDescent="0.2">
      <c r="I2724" t="str">
        <f>IFERROR(IF(VLOOKUP(A2724,'Resources Final'!B:F,5,FALSE)=0,"",VLOOKUP(A2724,'Resources Final'!B:F,5,FALSE)),"")</f>
        <v/>
      </c>
      <c r="T2724" s="9" t="s">
        <v>753</v>
      </c>
      <c r="U2724" s="10"/>
      <c r="V2724" s="10"/>
      <c r="W2724" s="10">
        <v>1500</v>
      </c>
      <c r="X2724" s="10">
        <v>1500</v>
      </c>
    </row>
    <row r="2725" spans="9:24" x14ac:dyDescent="0.2">
      <c r="I2725" t="str">
        <f>IFERROR(IF(VLOOKUP(A2725,'Resources Final'!B:F,5,FALSE)=0,"",VLOOKUP(A2725,'Resources Final'!B:F,5,FALSE)),"")</f>
        <v/>
      </c>
      <c r="T2725" s="9" t="s">
        <v>598</v>
      </c>
      <c r="U2725" s="10"/>
      <c r="V2725" s="10"/>
      <c r="W2725" s="10">
        <v>1500</v>
      </c>
      <c r="X2725" s="10">
        <v>1500</v>
      </c>
    </row>
    <row r="2726" spans="9:24" x14ac:dyDescent="0.2">
      <c r="I2726" t="str">
        <f>IFERROR(IF(VLOOKUP(A2726,'Resources Final'!B:F,5,FALSE)=0,"",VLOOKUP(A2726,'Resources Final'!B:F,5,FALSE)),"")</f>
        <v/>
      </c>
      <c r="T2726" s="9" t="s">
        <v>479</v>
      </c>
      <c r="U2726" s="10"/>
      <c r="V2726" s="10"/>
      <c r="W2726" s="10">
        <v>1500</v>
      </c>
      <c r="X2726" s="10">
        <v>1500</v>
      </c>
    </row>
    <row r="2727" spans="9:24" x14ac:dyDescent="0.2">
      <c r="I2727" t="str">
        <f>IFERROR(IF(VLOOKUP(A2727,'Resources Final'!B:F,5,FALSE)=0,"",VLOOKUP(A2727,'Resources Final'!B:F,5,FALSE)),"")</f>
        <v/>
      </c>
      <c r="T2727" s="9" t="s">
        <v>501</v>
      </c>
      <c r="U2727" s="10"/>
      <c r="V2727" s="10"/>
      <c r="W2727" s="10">
        <v>1500</v>
      </c>
      <c r="X2727" s="10">
        <v>1500</v>
      </c>
    </row>
    <row r="2728" spans="9:24" x14ac:dyDescent="0.2">
      <c r="I2728" t="str">
        <f>IFERROR(IF(VLOOKUP(A2728,'Resources Final'!B:F,5,FALSE)=0,"",VLOOKUP(A2728,'Resources Final'!B:F,5,FALSE)),"")</f>
        <v/>
      </c>
      <c r="T2728" s="9" t="s">
        <v>352</v>
      </c>
      <c r="U2728" s="10"/>
      <c r="V2728" s="10"/>
      <c r="W2728" s="10">
        <v>1500</v>
      </c>
      <c r="X2728" s="10">
        <v>1500</v>
      </c>
    </row>
    <row r="2729" spans="9:24" x14ac:dyDescent="0.2">
      <c r="I2729" t="str">
        <f>IFERROR(IF(VLOOKUP(A2729,'Resources Final'!B:F,5,FALSE)=0,"",VLOOKUP(A2729,'Resources Final'!B:F,5,FALSE)),"")</f>
        <v/>
      </c>
      <c r="T2729" s="9" t="s">
        <v>852</v>
      </c>
      <c r="U2729" s="10"/>
      <c r="V2729" s="10"/>
      <c r="W2729" s="10">
        <v>1500</v>
      </c>
      <c r="X2729" s="10">
        <v>1500</v>
      </c>
    </row>
    <row r="2730" spans="9:24" x14ac:dyDescent="0.2">
      <c r="I2730" t="str">
        <f>IFERROR(IF(VLOOKUP(A2730,'Resources Final'!B:F,5,FALSE)=0,"",VLOOKUP(A2730,'Resources Final'!B:F,5,FALSE)),"")</f>
        <v/>
      </c>
      <c r="T2730" s="9" t="s">
        <v>483</v>
      </c>
      <c r="U2730" s="10"/>
      <c r="V2730" s="10"/>
      <c r="W2730" s="10">
        <v>1500</v>
      </c>
      <c r="X2730" s="10">
        <v>1500</v>
      </c>
    </row>
    <row r="2731" spans="9:24" x14ac:dyDescent="0.2">
      <c r="I2731" t="str">
        <f>IFERROR(IF(VLOOKUP(A2731,'Resources Final'!B:F,5,FALSE)=0,"",VLOOKUP(A2731,'Resources Final'!B:F,5,FALSE)),"")</f>
        <v/>
      </c>
      <c r="T2731" s="9" t="s">
        <v>632</v>
      </c>
      <c r="U2731" s="10"/>
      <c r="V2731" s="10"/>
      <c r="W2731" s="10">
        <v>1500</v>
      </c>
      <c r="X2731" s="10">
        <v>1500</v>
      </c>
    </row>
    <row r="2732" spans="9:24" x14ac:dyDescent="0.2">
      <c r="I2732" t="str">
        <f>IFERROR(IF(VLOOKUP(A2732,'Resources Final'!B:F,5,FALSE)=0,"",VLOOKUP(A2732,'Resources Final'!B:F,5,FALSE)),"")</f>
        <v/>
      </c>
      <c r="T2732" s="9" t="s">
        <v>296</v>
      </c>
      <c r="U2732" s="10"/>
      <c r="V2732" s="10"/>
      <c r="W2732" s="10">
        <v>1500</v>
      </c>
      <c r="X2732" s="10">
        <v>1500</v>
      </c>
    </row>
    <row r="2733" spans="9:24" x14ac:dyDescent="0.2">
      <c r="I2733" t="str">
        <f>IFERROR(IF(VLOOKUP(A2733,'Resources Final'!B:F,5,FALSE)=0,"",VLOOKUP(A2733,'Resources Final'!B:F,5,FALSE)),"")</f>
        <v/>
      </c>
      <c r="T2733" s="9" t="s">
        <v>970</v>
      </c>
      <c r="U2733" s="10"/>
      <c r="V2733" s="10"/>
      <c r="W2733" s="10">
        <v>1500</v>
      </c>
      <c r="X2733" s="10">
        <v>1500</v>
      </c>
    </row>
    <row r="2734" spans="9:24" x14ac:dyDescent="0.2">
      <c r="I2734" t="str">
        <f>IFERROR(IF(VLOOKUP(A2734,'Resources Final'!B:F,5,FALSE)=0,"",VLOOKUP(A2734,'Resources Final'!B:F,5,FALSE)),"")</f>
        <v/>
      </c>
      <c r="T2734" s="9" t="s">
        <v>223</v>
      </c>
      <c r="U2734" s="10"/>
      <c r="V2734" s="10"/>
      <c r="W2734" s="10">
        <v>1500</v>
      </c>
      <c r="X2734" s="10">
        <v>1500</v>
      </c>
    </row>
    <row r="2735" spans="9:24" x14ac:dyDescent="0.2">
      <c r="I2735" t="str">
        <f>IFERROR(IF(VLOOKUP(A2735,'Resources Final'!B:F,5,FALSE)=0,"",VLOOKUP(A2735,'Resources Final'!B:F,5,FALSE)),"")</f>
        <v/>
      </c>
      <c r="T2735" s="9" t="s">
        <v>4606</v>
      </c>
      <c r="U2735" s="10">
        <v>1488</v>
      </c>
      <c r="V2735" s="10"/>
      <c r="W2735" s="10"/>
      <c r="X2735" s="10">
        <v>1488</v>
      </c>
    </row>
    <row r="2736" spans="9:24" x14ac:dyDescent="0.2">
      <c r="I2736" t="str">
        <f>IFERROR(IF(VLOOKUP(A2736,'Resources Final'!B:F,5,FALSE)=0,"",VLOOKUP(A2736,'Resources Final'!B:F,5,FALSE)),"")</f>
        <v/>
      </c>
      <c r="T2736" s="9" t="s">
        <v>1583</v>
      </c>
      <c r="U2736" s="10">
        <v>1103</v>
      </c>
      <c r="V2736" s="10"/>
      <c r="W2736" s="10"/>
      <c r="X2736" s="10">
        <v>1103</v>
      </c>
    </row>
    <row r="2737" spans="9:24" x14ac:dyDescent="0.2">
      <c r="I2737" t="str">
        <f>IFERROR(IF(VLOOKUP(A2737,'Resources Final'!B:F,5,FALSE)=0,"",VLOOKUP(A2737,'Resources Final'!B:F,5,FALSE)),"")</f>
        <v/>
      </c>
      <c r="T2737" s="9" t="s">
        <v>1608</v>
      </c>
      <c r="U2737" s="10">
        <v>1103</v>
      </c>
      <c r="V2737" s="10"/>
      <c r="W2737" s="10"/>
      <c r="X2737" s="10">
        <v>1103</v>
      </c>
    </row>
    <row r="2738" spans="9:24" x14ac:dyDescent="0.2">
      <c r="I2738" t="str">
        <f>IFERROR(IF(VLOOKUP(A2738,'Resources Final'!B:F,5,FALSE)=0,"",VLOOKUP(A2738,'Resources Final'!B:F,5,FALSE)),"")</f>
        <v/>
      </c>
      <c r="T2738" s="9" t="s">
        <v>1944</v>
      </c>
      <c r="U2738" s="10">
        <v>1103</v>
      </c>
      <c r="V2738" s="10"/>
      <c r="W2738" s="10"/>
      <c r="X2738" s="10">
        <v>1103</v>
      </c>
    </row>
    <row r="2739" spans="9:24" x14ac:dyDescent="0.2">
      <c r="I2739" t="str">
        <f>IFERROR(IF(VLOOKUP(A2739,'Resources Final'!B:F,5,FALSE)=0,"",VLOOKUP(A2739,'Resources Final'!B:F,5,FALSE)),"")</f>
        <v/>
      </c>
      <c r="T2739" s="9" t="s">
        <v>135</v>
      </c>
      <c r="U2739" s="10">
        <v>1103</v>
      </c>
      <c r="V2739" s="10"/>
      <c r="W2739" s="10"/>
      <c r="X2739" s="10">
        <v>1103</v>
      </c>
    </row>
    <row r="2740" spans="9:24" x14ac:dyDescent="0.2">
      <c r="I2740" t="str">
        <f>IFERROR(IF(VLOOKUP(A2740,'Resources Final'!B:F,5,FALSE)=0,"",VLOOKUP(A2740,'Resources Final'!B:F,5,FALSE)),"")</f>
        <v/>
      </c>
      <c r="T2740" s="9" t="s">
        <v>1841</v>
      </c>
      <c r="U2740" s="10"/>
      <c r="V2740" s="10">
        <v>1027</v>
      </c>
      <c r="W2740" s="10"/>
      <c r="X2740" s="10">
        <v>1027</v>
      </c>
    </row>
    <row r="2741" spans="9:24" x14ac:dyDescent="0.2">
      <c r="I2741" t="str">
        <f>IFERROR(IF(VLOOKUP(A2741,'Resources Final'!B:F,5,FALSE)=0,"",VLOOKUP(A2741,'Resources Final'!B:F,5,FALSE)),"")</f>
        <v/>
      </c>
      <c r="T2741" s="9" t="s">
        <v>4100</v>
      </c>
      <c r="U2741" s="10"/>
      <c r="V2741" s="10"/>
      <c r="W2741" s="10">
        <v>1000</v>
      </c>
      <c r="X2741" s="10">
        <v>1000</v>
      </c>
    </row>
    <row r="2742" spans="9:24" x14ac:dyDescent="0.2">
      <c r="I2742" t="str">
        <f>IFERROR(IF(VLOOKUP(A2742,'Resources Final'!B:F,5,FALSE)=0,"",VLOOKUP(A2742,'Resources Final'!B:F,5,FALSE)),"")</f>
        <v/>
      </c>
      <c r="T2742" s="9" t="s">
        <v>3337</v>
      </c>
      <c r="U2742" s="10"/>
      <c r="V2742" s="10"/>
      <c r="W2742" s="10">
        <v>1000</v>
      </c>
      <c r="X2742" s="10">
        <v>1000</v>
      </c>
    </row>
    <row r="2743" spans="9:24" x14ac:dyDescent="0.2">
      <c r="I2743" t="str">
        <f>IFERROR(IF(VLOOKUP(A2743,'Resources Final'!B:F,5,FALSE)=0,"",VLOOKUP(A2743,'Resources Final'!B:F,5,FALSE)),"")</f>
        <v/>
      </c>
      <c r="T2743" s="9" t="s">
        <v>3425</v>
      </c>
      <c r="U2743" s="10"/>
      <c r="V2743" s="10"/>
      <c r="W2743" s="10">
        <v>1000</v>
      </c>
      <c r="X2743" s="10">
        <v>1000</v>
      </c>
    </row>
    <row r="2744" spans="9:24" x14ac:dyDescent="0.2">
      <c r="I2744" t="str">
        <f>IFERROR(IF(VLOOKUP(A2744,'Resources Final'!B:F,5,FALSE)=0,"",VLOOKUP(A2744,'Resources Final'!B:F,5,FALSE)),"")</f>
        <v/>
      </c>
      <c r="T2744" s="9" t="s">
        <v>2969</v>
      </c>
      <c r="U2744" s="10"/>
      <c r="V2744" s="10"/>
      <c r="W2744" s="10">
        <v>1000</v>
      </c>
      <c r="X2744" s="10">
        <v>1000</v>
      </c>
    </row>
    <row r="2745" spans="9:24" x14ac:dyDescent="0.2">
      <c r="I2745" t="str">
        <f>IFERROR(IF(VLOOKUP(A2745,'Resources Final'!B:F,5,FALSE)=0,"",VLOOKUP(A2745,'Resources Final'!B:F,5,FALSE)),"")</f>
        <v/>
      </c>
      <c r="T2745" s="9" t="s">
        <v>3918</v>
      </c>
      <c r="U2745" s="10"/>
      <c r="V2745" s="10"/>
      <c r="W2745" s="10">
        <v>1000</v>
      </c>
      <c r="X2745" s="10">
        <v>1000</v>
      </c>
    </row>
    <row r="2746" spans="9:24" x14ac:dyDescent="0.2">
      <c r="I2746" t="str">
        <f>IFERROR(IF(VLOOKUP(A2746,'Resources Final'!B:F,5,FALSE)=0,"",VLOOKUP(A2746,'Resources Final'!B:F,5,FALSE)),"")</f>
        <v/>
      </c>
      <c r="T2746" s="9" t="s">
        <v>3298</v>
      </c>
      <c r="U2746" s="10"/>
      <c r="V2746" s="10"/>
      <c r="W2746" s="10">
        <v>1000</v>
      </c>
      <c r="X2746" s="10">
        <v>1000</v>
      </c>
    </row>
    <row r="2747" spans="9:24" x14ac:dyDescent="0.2">
      <c r="I2747" t="str">
        <f>IFERROR(IF(VLOOKUP(A2747,'Resources Final'!B:F,5,FALSE)=0,"",VLOOKUP(A2747,'Resources Final'!B:F,5,FALSE)),"")</f>
        <v/>
      </c>
      <c r="T2747" s="9" t="s">
        <v>3281</v>
      </c>
      <c r="U2747" s="10"/>
      <c r="V2747" s="10"/>
      <c r="W2747" s="10">
        <v>1000</v>
      </c>
      <c r="X2747" s="10">
        <v>1000</v>
      </c>
    </row>
    <row r="2748" spans="9:24" x14ac:dyDescent="0.2">
      <c r="I2748" t="str">
        <f>IFERROR(IF(VLOOKUP(A2748,'Resources Final'!B:F,5,FALSE)=0,"",VLOOKUP(A2748,'Resources Final'!B:F,5,FALSE)),"")</f>
        <v/>
      </c>
      <c r="T2748" s="9" t="s">
        <v>4056</v>
      </c>
      <c r="U2748" s="10"/>
      <c r="V2748" s="10"/>
      <c r="W2748" s="10">
        <v>1000</v>
      </c>
      <c r="X2748" s="10">
        <v>1000</v>
      </c>
    </row>
    <row r="2749" spans="9:24" x14ac:dyDescent="0.2">
      <c r="I2749" t="str">
        <f>IFERROR(IF(VLOOKUP(A2749,'Resources Final'!B:F,5,FALSE)=0,"",VLOOKUP(A2749,'Resources Final'!B:F,5,FALSE)),"")</f>
        <v/>
      </c>
      <c r="T2749" s="9" t="s">
        <v>3956</v>
      </c>
      <c r="U2749" s="10"/>
      <c r="V2749" s="10"/>
      <c r="W2749" s="10">
        <v>1000</v>
      </c>
      <c r="X2749" s="10">
        <v>1000</v>
      </c>
    </row>
    <row r="2750" spans="9:24" x14ac:dyDescent="0.2">
      <c r="I2750" t="str">
        <f>IFERROR(IF(VLOOKUP(A2750,'Resources Final'!B:F,5,FALSE)=0,"",VLOOKUP(A2750,'Resources Final'!B:F,5,FALSE)),"")</f>
        <v/>
      </c>
      <c r="T2750" s="9" t="s">
        <v>4083</v>
      </c>
      <c r="U2750" s="10"/>
      <c r="V2750" s="10"/>
      <c r="W2750" s="10">
        <v>1000</v>
      </c>
      <c r="X2750" s="10">
        <v>1000</v>
      </c>
    </row>
    <row r="2751" spans="9:24" x14ac:dyDescent="0.2">
      <c r="I2751" t="str">
        <f>IFERROR(IF(VLOOKUP(A2751,'Resources Final'!B:F,5,FALSE)=0,"",VLOOKUP(A2751,'Resources Final'!B:F,5,FALSE)),"")</f>
        <v/>
      </c>
      <c r="T2751" s="9" t="s">
        <v>3305</v>
      </c>
      <c r="U2751" s="10"/>
      <c r="V2751" s="10"/>
      <c r="W2751" s="10">
        <v>1000</v>
      </c>
      <c r="X2751" s="10">
        <v>1000</v>
      </c>
    </row>
    <row r="2752" spans="9:24" x14ac:dyDescent="0.2">
      <c r="I2752" t="str">
        <f>IFERROR(IF(VLOOKUP(A2752,'Resources Final'!B:F,5,FALSE)=0,"",VLOOKUP(A2752,'Resources Final'!B:F,5,FALSE)),"")</f>
        <v/>
      </c>
      <c r="T2752" s="9" t="s">
        <v>3950</v>
      </c>
      <c r="U2752" s="10"/>
      <c r="V2752" s="10"/>
      <c r="W2752" s="10">
        <v>1000</v>
      </c>
      <c r="X2752" s="10">
        <v>1000</v>
      </c>
    </row>
    <row r="2753" spans="9:24" x14ac:dyDescent="0.2">
      <c r="I2753" t="str">
        <f>IFERROR(IF(VLOOKUP(A2753,'Resources Final'!B:F,5,FALSE)=0,"",VLOOKUP(A2753,'Resources Final'!B:F,5,FALSE)),"")</f>
        <v/>
      </c>
      <c r="T2753" s="9" t="s">
        <v>3490</v>
      </c>
      <c r="U2753" s="10"/>
      <c r="V2753" s="10"/>
      <c r="W2753" s="10">
        <v>1000</v>
      </c>
      <c r="X2753" s="10">
        <v>1000</v>
      </c>
    </row>
    <row r="2754" spans="9:24" x14ac:dyDescent="0.2">
      <c r="I2754" t="str">
        <f>IFERROR(IF(VLOOKUP(A2754,'Resources Final'!B:F,5,FALSE)=0,"",VLOOKUP(A2754,'Resources Final'!B:F,5,FALSE)),"")</f>
        <v/>
      </c>
      <c r="T2754" s="9" t="s">
        <v>3096</v>
      </c>
      <c r="U2754" s="10"/>
      <c r="V2754" s="10"/>
      <c r="W2754" s="10">
        <v>1000</v>
      </c>
      <c r="X2754" s="10">
        <v>1000</v>
      </c>
    </row>
    <row r="2755" spans="9:24" x14ac:dyDescent="0.2">
      <c r="I2755" t="str">
        <f>IFERROR(IF(VLOOKUP(A2755,'Resources Final'!B:F,5,FALSE)=0,"",VLOOKUP(A2755,'Resources Final'!B:F,5,FALSE)),"")</f>
        <v/>
      </c>
      <c r="T2755" s="9" t="s">
        <v>3297</v>
      </c>
      <c r="U2755" s="10"/>
      <c r="V2755" s="10"/>
      <c r="W2755" s="10">
        <v>1000</v>
      </c>
      <c r="X2755" s="10">
        <v>1000</v>
      </c>
    </row>
    <row r="2756" spans="9:24" x14ac:dyDescent="0.2">
      <c r="I2756" t="str">
        <f>IFERROR(IF(VLOOKUP(A2756,'Resources Final'!B:F,5,FALSE)=0,"",VLOOKUP(A2756,'Resources Final'!B:F,5,FALSE)),"")</f>
        <v/>
      </c>
      <c r="T2756" s="9" t="s">
        <v>4129</v>
      </c>
      <c r="U2756" s="10"/>
      <c r="V2756" s="10"/>
      <c r="W2756" s="10">
        <v>1000</v>
      </c>
      <c r="X2756" s="10">
        <v>1000</v>
      </c>
    </row>
    <row r="2757" spans="9:24" x14ac:dyDescent="0.2">
      <c r="I2757" t="str">
        <f>IFERROR(IF(VLOOKUP(A2757,'Resources Final'!B:F,5,FALSE)=0,"",VLOOKUP(A2757,'Resources Final'!B:F,5,FALSE)),"")</f>
        <v/>
      </c>
      <c r="T2757" s="9" t="s">
        <v>3237</v>
      </c>
      <c r="U2757" s="10"/>
      <c r="V2757" s="10"/>
      <c r="W2757" s="10">
        <v>1000</v>
      </c>
      <c r="X2757" s="10">
        <v>1000</v>
      </c>
    </row>
    <row r="2758" spans="9:24" x14ac:dyDescent="0.2">
      <c r="I2758" t="str">
        <f>IFERROR(IF(VLOOKUP(A2758,'Resources Final'!B:F,5,FALSE)=0,"",VLOOKUP(A2758,'Resources Final'!B:F,5,FALSE)),"")</f>
        <v/>
      </c>
      <c r="T2758" s="9" t="s">
        <v>4085</v>
      </c>
      <c r="U2758" s="10"/>
      <c r="V2758" s="10"/>
      <c r="W2758" s="10">
        <v>1000</v>
      </c>
      <c r="X2758" s="10">
        <v>1000</v>
      </c>
    </row>
    <row r="2759" spans="9:24" x14ac:dyDescent="0.2">
      <c r="I2759" t="str">
        <f>IFERROR(IF(VLOOKUP(A2759,'Resources Final'!B:F,5,FALSE)=0,"",VLOOKUP(A2759,'Resources Final'!B:F,5,FALSE)),"")</f>
        <v/>
      </c>
      <c r="T2759" s="9" t="s">
        <v>4077</v>
      </c>
      <c r="U2759" s="10"/>
      <c r="V2759" s="10"/>
      <c r="W2759" s="10">
        <v>1000</v>
      </c>
      <c r="X2759" s="10">
        <v>1000</v>
      </c>
    </row>
    <row r="2760" spans="9:24" x14ac:dyDescent="0.2">
      <c r="I2760" t="str">
        <f>IFERROR(IF(VLOOKUP(A2760,'Resources Final'!B:F,5,FALSE)=0,"",VLOOKUP(A2760,'Resources Final'!B:F,5,FALSE)),"")</f>
        <v/>
      </c>
      <c r="T2760" s="9" t="s">
        <v>3642</v>
      </c>
      <c r="U2760" s="10"/>
      <c r="V2760" s="10"/>
      <c r="W2760" s="10">
        <v>1000</v>
      </c>
      <c r="X2760" s="10">
        <v>1000</v>
      </c>
    </row>
    <row r="2761" spans="9:24" x14ac:dyDescent="0.2">
      <c r="I2761" t="str">
        <f>IFERROR(IF(VLOOKUP(A2761,'Resources Final'!B:F,5,FALSE)=0,"",VLOOKUP(A2761,'Resources Final'!B:F,5,FALSE)),"")</f>
        <v/>
      </c>
      <c r="T2761" s="9" t="s">
        <v>4079</v>
      </c>
      <c r="U2761" s="10"/>
      <c r="V2761" s="10"/>
      <c r="W2761" s="10">
        <v>1000</v>
      </c>
      <c r="X2761" s="10">
        <v>1000</v>
      </c>
    </row>
    <row r="2762" spans="9:24" x14ac:dyDescent="0.2">
      <c r="I2762" t="str">
        <f>IFERROR(IF(VLOOKUP(A2762,'Resources Final'!B:F,5,FALSE)=0,"",VLOOKUP(A2762,'Resources Final'!B:F,5,FALSE)),"")</f>
        <v/>
      </c>
      <c r="T2762" s="9" t="s">
        <v>3047</v>
      </c>
      <c r="U2762" s="10"/>
      <c r="V2762" s="10"/>
      <c r="W2762" s="10">
        <v>1000</v>
      </c>
      <c r="X2762" s="10">
        <v>1000</v>
      </c>
    </row>
    <row r="2763" spans="9:24" x14ac:dyDescent="0.2">
      <c r="I2763" t="str">
        <f>IFERROR(IF(VLOOKUP(A2763,'Resources Final'!B:F,5,FALSE)=0,"",VLOOKUP(A2763,'Resources Final'!B:F,5,FALSE)),"")</f>
        <v/>
      </c>
      <c r="T2763" s="9" t="s">
        <v>3267</v>
      </c>
      <c r="U2763" s="10"/>
      <c r="V2763" s="10"/>
      <c r="W2763" s="10">
        <v>1000</v>
      </c>
      <c r="X2763" s="10">
        <v>1000</v>
      </c>
    </row>
    <row r="2764" spans="9:24" x14ac:dyDescent="0.2">
      <c r="I2764" t="str">
        <f>IFERROR(IF(VLOOKUP(A2764,'Resources Final'!B:F,5,FALSE)=0,"",VLOOKUP(A2764,'Resources Final'!B:F,5,FALSE)),"")</f>
        <v/>
      </c>
      <c r="T2764" s="9" t="s">
        <v>3332</v>
      </c>
      <c r="U2764" s="10"/>
      <c r="V2764" s="10"/>
      <c r="W2764" s="10">
        <v>1000</v>
      </c>
      <c r="X2764" s="10">
        <v>1000</v>
      </c>
    </row>
    <row r="2765" spans="9:24" x14ac:dyDescent="0.2">
      <c r="I2765" t="str">
        <f>IFERROR(IF(VLOOKUP(A2765,'Resources Final'!B:F,5,FALSE)=0,"",VLOOKUP(A2765,'Resources Final'!B:F,5,FALSE)),"")</f>
        <v/>
      </c>
      <c r="T2765" s="9" t="s">
        <v>3105</v>
      </c>
      <c r="U2765" s="10"/>
      <c r="V2765" s="10"/>
      <c r="W2765" s="10">
        <v>1000</v>
      </c>
      <c r="X2765" s="10">
        <v>1000</v>
      </c>
    </row>
    <row r="2766" spans="9:24" x14ac:dyDescent="0.2">
      <c r="I2766" t="str">
        <f>IFERROR(IF(VLOOKUP(A2766,'Resources Final'!B:F,5,FALSE)=0,"",VLOOKUP(A2766,'Resources Final'!B:F,5,FALSE)),"")</f>
        <v/>
      </c>
      <c r="T2766" s="9" t="s">
        <v>3320</v>
      </c>
      <c r="U2766" s="10"/>
      <c r="V2766" s="10"/>
      <c r="W2766" s="10">
        <v>1000</v>
      </c>
      <c r="X2766" s="10">
        <v>1000</v>
      </c>
    </row>
    <row r="2767" spans="9:24" x14ac:dyDescent="0.2">
      <c r="I2767" t="str">
        <f>IFERROR(IF(VLOOKUP(A2767,'Resources Final'!B:F,5,FALSE)=0,"",VLOOKUP(A2767,'Resources Final'!B:F,5,FALSE)),"")</f>
        <v/>
      </c>
      <c r="T2767" s="9" t="s">
        <v>2133</v>
      </c>
      <c r="U2767" s="10"/>
      <c r="V2767" s="10"/>
      <c r="W2767" s="10">
        <v>1000</v>
      </c>
      <c r="X2767" s="10">
        <v>1000</v>
      </c>
    </row>
    <row r="2768" spans="9:24" x14ac:dyDescent="0.2">
      <c r="I2768" t="str">
        <f>IFERROR(IF(VLOOKUP(A2768,'Resources Final'!B:F,5,FALSE)=0,"",VLOOKUP(A2768,'Resources Final'!B:F,5,FALSE)),"")</f>
        <v/>
      </c>
      <c r="T2768" s="9" t="s">
        <v>2530</v>
      </c>
      <c r="U2768" s="10"/>
      <c r="V2768" s="10"/>
      <c r="W2768" s="10">
        <v>1000</v>
      </c>
      <c r="X2768" s="10">
        <v>1000</v>
      </c>
    </row>
    <row r="2769" spans="9:24" x14ac:dyDescent="0.2">
      <c r="I2769" t="str">
        <f>IFERROR(IF(VLOOKUP(A2769,'Resources Final'!B:F,5,FALSE)=0,"",VLOOKUP(A2769,'Resources Final'!B:F,5,FALSE)),"")</f>
        <v/>
      </c>
      <c r="T2769" s="9" t="s">
        <v>2319</v>
      </c>
      <c r="U2769" s="10"/>
      <c r="V2769" s="10"/>
      <c r="W2769" s="10">
        <v>1000</v>
      </c>
      <c r="X2769" s="10">
        <v>1000</v>
      </c>
    </row>
    <row r="2770" spans="9:24" x14ac:dyDescent="0.2">
      <c r="I2770" t="str">
        <f>IFERROR(IF(VLOOKUP(A2770,'Resources Final'!B:F,5,FALSE)=0,"",VLOOKUP(A2770,'Resources Final'!B:F,5,FALSE)),"")</f>
        <v/>
      </c>
      <c r="T2770" s="9" t="s">
        <v>2912</v>
      </c>
      <c r="U2770" s="10"/>
      <c r="V2770" s="10"/>
      <c r="W2770" s="10">
        <v>1000</v>
      </c>
      <c r="X2770" s="10">
        <v>1000</v>
      </c>
    </row>
    <row r="2771" spans="9:24" x14ac:dyDescent="0.2">
      <c r="I2771" t="str">
        <f>IFERROR(IF(VLOOKUP(A2771,'Resources Final'!B:F,5,FALSE)=0,"",VLOOKUP(A2771,'Resources Final'!B:F,5,FALSE)),"")</f>
        <v/>
      </c>
      <c r="T2771" s="9" t="s">
        <v>2531</v>
      </c>
      <c r="U2771" s="10"/>
      <c r="V2771" s="10"/>
      <c r="W2771" s="10">
        <v>1000</v>
      </c>
      <c r="X2771" s="10">
        <v>1000</v>
      </c>
    </row>
    <row r="2772" spans="9:24" x14ac:dyDescent="0.2">
      <c r="I2772" t="str">
        <f>IFERROR(IF(VLOOKUP(A2772,'Resources Final'!B:F,5,FALSE)=0,"",VLOOKUP(A2772,'Resources Final'!B:F,5,FALSE)),"")</f>
        <v/>
      </c>
      <c r="T2772" s="9" t="s">
        <v>2670</v>
      </c>
      <c r="U2772" s="10"/>
      <c r="V2772" s="10"/>
      <c r="W2772" s="10">
        <v>1000</v>
      </c>
      <c r="X2772" s="10">
        <v>1000</v>
      </c>
    </row>
    <row r="2773" spans="9:24" x14ac:dyDescent="0.2">
      <c r="I2773" t="str">
        <f>IFERROR(IF(VLOOKUP(A2773,'Resources Final'!B:F,5,FALSE)=0,"",VLOOKUP(A2773,'Resources Final'!B:F,5,FALSE)),"")</f>
        <v/>
      </c>
      <c r="T2773" s="9" t="s">
        <v>2755</v>
      </c>
      <c r="U2773" s="10"/>
      <c r="V2773" s="10"/>
      <c r="W2773" s="10">
        <v>1000</v>
      </c>
      <c r="X2773" s="10">
        <v>1000</v>
      </c>
    </row>
    <row r="2774" spans="9:24" x14ac:dyDescent="0.2">
      <c r="I2774" t="str">
        <f>IFERROR(IF(VLOOKUP(A2774,'Resources Final'!B:F,5,FALSE)=0,"",VLOOKUP(A2774,'Resources Final'!B:F,5,FALSE)),"")</f>
        <v/>
      </c>
      <c r="T2774" s="9" t="s">
        <v>2595</v>
      </c>
      <c r="U2774" s="10"/>
      <c r="V2774" s="10"/>
      <c r="W2774" s="10">
        <v>1000</v>
      </c>
      <c r="X2774" s="10">
        <v>1000</v>
      </c>
    </row>
    <row r="2775" spans="9:24" x14ac:dyDescent="0.2">
      <c r="I2775" t="str">
        <f>IFERROR(IF(VLOOKUP(A2775,'Resources Final'!B:F,5,FALSE)=0,"",VLOOKUP(A2775,'Resources Final'!B:F,5,FALSE)),"")</f>
        <v/>
      </c>
      <c r="T2775" s="9" t="s">
        <v>2639</v>
      </c>
      <c r="U2775" s="10"/>
      <c r="V2775" s="10"/>
      <c r="W2775" s="10">
        <v>1000</v>
      </c>
      <c r="X2775" s="10">
        <v>1000</v>
      </c>
    </row>
    <row r="2776" spans="9:24" x14ac:dyDescent="0.2">
      <c r="I2776" t="str">
        <f>IFERROR(IF(VLOOKUP(A2776,'Resources Final'!B:F,5,FALSE)=0,"",VLOOKUP(A2776,'Resources Final'!B:F,5,FALSE)),"")</f>
        <v/>
      </c>
      <c r="T2776" s="9" t="s">
        <v>2302</v>
      </c>
      <c r="U2776" s="10"/>
      <c r="V2776" s="10"/>
      <c r="W2776" s="10">
        <v>1000</v>
      </c>
      <c r="X2776" s="10">
        <v>1000</v>
      </c>
    </row>
    <row r="2777" spans="9:24" x14ac:dyDescent="0.2">
      <c r="I2777" t="str">
        <f>IFERROR(IF(VLOOKUP(A2777,'Resources Final'!B:F,5,FALSE)=0,"",VLOOKUP(A2777,'Resources Final'!B:F,5,FALSE)),"")</f>
        <v/>
      </c>
      <c r="T2777" s="9" t="s">
        <v>2107</v>
      </c>
      <c r="U2777" s="10"/>
      <c r="V2777" s="10"/>
      <c r="W2777" s="10">
        <v>1000</v>
      </c>
      <c r="X2777" s="10">
        <v>1000</v>
      </c>
    </row>
    <row r="2778" spans="9:24" x14ac:dyDescent="0.2">
      <c r="I2778" t="str">
        <f>IFERROR(IF(VLOOKUP(A2778,'Resources Final'!B:F,5,FALSE)=0,"",VLOOKUP(A2778,'Resources Final'!B:F,5,FALSE)),"")</f>
        <v/>
      </c>
      <c r="T2778" s="9" t="s">
        <v>2925</v>
      </c>
      <c r="U2778" s="10"/>
      <c r="V2778" s="10"/>
      <c r="W2778" s="10">
        <v>1000</v>
      </c>
      <c r="X2778" s="10">
        <v>1000</v>
      </c>
    </row>
    <row r="2779" spans="9:24" x14ac:dyDescent="0.2">
      <c r="I2779" t="str">
        <f>IFERROR(IF(VLOOKUP(A2779,'Resources Final'!B:F,5,FALSE)=0,"",VLOOKUP(A2779,'Resources Final'!B:F,5,FALSE)),"")</f>
        <v/>
      </c>
      <c r="T2779" s="9" t="s">
        <v>2555</v>
      </c>
      <c r="U2779" s="10"/>
      <c r="V2779" s="10"/>
      <c r="W2779" s="10">
        <v>1000</v>
      </c>
      <c r="X2779" s="10">
        <v>1000</v>
      </c>
    </row>
    <row r="2780" spans="9:24" x14ac:dyDescent="0.2">
      <c r="I2780" t="str">
        <f>IFERROR(IF(VLOOKUP(A2780,'Resources Final'!B:F,5,FALSE)=0,"",VLOOKUP(A2780,'Resources Final'!B:F,5,FALSE)),"")</f>
        <v/>
      </c>
      <c r="T2780" s="9" t="s">
        <v>2474</v>
      </c>
      <c r="U2780" s="10"/>
      <c r="V2780" s="10"/>
      <c r="W2780" s="10">
        <v>1000</v>
      </c>
      <c r="X2780" s="10">
        <v>1000</v>
      </c>
    </row>
    <row r="2781" spans="9:24" x14ac:dyDescent="0.2">
      <c r="I2781" t="str">
        <f>IFERROR(IF(VLOOKUP(A2781,'Resources Final'!B:F,5,FALSE)=0,"",VLOOKUP(A2781,'Resources Final'!B:F,5,FALSE)),"")</f>
        <v/>
      </c>
      <c r="T2781" s="9" t="s">
        <v>2521</v>
      </c>
      <c r="U2781" s="10"/>
      <c r="V2781" s="10"/>
      <c r="W2781" s="10">
        <v>1000</v>
      </c>
      <c r="X2781" s="10">
        <v>1000</v>
      </c>
    </row>
    <row r="2782" spans="9:24" x14ac:dyDescent="0.2">
      <c r="I2782" t="str">
        <f>IFERROR(IF(VLOOKUP(A2782,'Resources Final'!B:F,5,FALSE)=0,"",VLOOKUP(A2782,'Resources Final'!B:F,5,FALSE)),"")</f>
        <v/>
      </c>
      <c r="T2782" s="9" t="s">
        <v>2048</v>
      </c>
      <c r="U2782" s="10"/>
      <c r="V2782" s="10"/>
      <c r="W2782" s="10">
        <v>1000</v>
      </c>
      <c r="X2782" s="10">
        <v>1000</v>
      </c>
    </row>
    <row r="2783" spans="9:24" x14ac:dyDescent="0.2">
      <c r="I2783" t="str">
        <f>IFERROR(IF(VLOOKUP(A2783,'Resources Final'!B:F,5,FALSE)=0,"",VLOOKUP(A2783,'Resources Final'!B:F,5,FALSE)),"")</f>
        <v/>
      </c>
      <c r="T2783" s="9" t="s">
        <v>2106</v>
      </c>
      <c r="U2783" s="10"/>
      <c r="V2783" s="10"/>
      <c r="W2783" s="10">
        <v>1000</v>
      </c>
      <c r="X2783" s="10">
        <v>1000</v>
      </c>
    </row>
    <row r="2784" spans="9:24" x14ac:dyDescent="0.2">
      <c r="I2784" t="str">
        <f>IFERROR(IF(VLOOKUP(A2784,'Resources Final'!B:F,5,FALSE)=0,"",VLOOKUP(A2784,'Resources Final'!B:F,5,FALSE)),"")</f>
        <v/>
      </c>
      <c r="T2784" s="9" t="s">
        <v>2206</v>
      </c>
      <c r="U2784" s="10"/>
      <c r="V2784" s="10"/>
      <c r="W2784" s="10">
        <v>1000</v>
      </c>
      <c r="X2784" s="10">
        <v>1000</v>
      </c>
    </row>
    <row r="2785" spans="9:24" x14ac:dyDescent="0.2">
      <c r="I2785" t="str">
        <f>IFERROR(IF(VLOOKUP(A2785,'Resources Final'!B:F,5,FALSE)=0,"",VLOOKUP(A2785,'Resources Final'!B:F,5,FALSE)),"")</f>
        <v/>
      </c>
      <c r="T2785" s="9" t="s">
        <v>2151</v>
      </c>
      <c r="U2785" s="10"/>
      <c r="V2785" s="10"/>
      <c r="W2785" s="10">
        <v>1000</v>
      </c>
      <c r="X2785" s="10">
        <v>1000</v>
      </c>
    </row>
    <row r="2786" spans="9:24" x14ac:dyDescent="0.2">
      <c r="I2786" t="str">
        <f>IFERROR(IF(VLOOKUP(A2786,'Resources Final'!B:F,5,FALSE)=0,"",VLOOKUP(A2786,'Resources Final'!B:F,5,FALSE)),"")</f>
        <v/>
      </c>
      <c r="T2786" s="9" t="s">
        <v>2765</v>
      </c>
      <c r="U2786" s="10"/>
      <c r="V2786" s="10"/>
      <c r="W2786" s="10">
        <v>1000</v>
      </c>
      <c r="X2786" s="10">
        <v>1000</v>
      </c>
    </row>
    <row r="2787" spans="9:24" x14ac:dyDescent="0.2">
      <c r="I2787" t="str">
        <f>IFERROR(IF(VLOOKUP(A2787,'Resources Final'!B:F,5,FALSE)=0,"",VLOOKUP(A2787,'Resources Final'!B:F,5,FALSE)),"")</f>
        <v/>
      </c>
      <c r="T2787" s="9" t="s">
        <v>2902</v>
      </c>
      <c r="U2787" s="10"/>
      <c r="V2787" s="10"/>
      <c r="W2787" s="10">
        <v>1000</v>
      </c>
      <c r="X2787" s="10">
        <v>1000</v>
      </c>
    </row>
    <row r="2788" spans="9:24" x14ac:dyDescent="0.2">
      <c r="I2788" t="str">
        <f>IFERROR(IF(VLOOKUP(A2788,'Resources Final'!B:F,5,FALSE)=0,"",VLOOKUP(A2788,'Resources Final'!B:F,5,FALSE)),"")</f>
        <v/>
      </c>
      <c r="T2788" s="9" t="s">
        <v>2343</v>
      </c>
      <c r="U2788" s="10"/>
      <c r="V2788" s="10"/>
      <c r="W2788" s="10">
        <v>1000</v>
      </c>
      <c r="X2788" s="10">
        <v>1000</v>
      </c>
    </row>
    <row r="2789" spans="9:24" x14ac:dyDescent="0.2">
      <c r="I2789" t="str">
        <f>IFERROR(IF(VLOOKUP(A2789,'Resources Final'!B:F,5,FALSE)=0,"",VLOOKUP(A2789,'Resources Final'!B:F,5,FALSE)),"")</f>
        <v/>
      </c>
      <c r="T2789" s="9" t="s">
        <v>2754</v>
      </c>
      <c r="U2789" s="10"/>
      <c r="V2789" s="10"/>
      <c r="W2789" s="10">
        <v>1000</v>
      </c>
      <c r="X2789" s="10">
        <v>1000</v>
      </c>
    </row>
    <row r="2790" spans="9:24" x14ac:dyDescent="0.2">
      <c r="I2790" t="str">
        <f>IFERROR(IF(VLOOKUP(A2790,'Resources Final'!B:F,5,FALSE)=0,"",VLOOKUP(A2790,'Resources Final'!B:F,5,FALSE)),"")</f>
        <v/>
      </c>
      <c r="T2790" s="9" t="s">
        <v>2806</v>
      </c>
      <c r="U2790" s="10"/>
      <c r="V2790" s="10"/>
      <c r="W2790" s="10">
        <v>1000</v>
      </c>
      <c r="X2790" s="10">
        <v>1000</v>
      </c>
    </row>
    <row r="2791" spans="9:24" x14ac:dyDescent="0.2">
      <c r="I2791" t="str">
        <f>IFERROR(IF(VLOOKUP(A2791,'Resources Final'!B:F,5,FALSE)=0,"",VLOOKUP(A2791,'Resources Final'!B:F,5,FALSE)),"")</f>
        <v/>
      </c>
      <c r="T2791" s="9" t="s">
        <v>2824</v>
      </c>
      <c r="U2791" s="10"/>
      <c r="V2791" s="10"/>
      <c r="W2791" s="10">
        <v>1000</v>
      </c>
      <c r="X2791" s="10">
        <v>1000</v>
      </c>
    </row>
    <row r="2792" spans="9:24" x14ac:dyDescent="0.2">
      <c r="I2792" t="str">
        <f>IFERROR(IF(VLOOKUP(A2792,'Resources Final'!B:F,5,FALSE)=0,"",VLOOKUP(A2792,'Resources Final'!B:F,5,FALSE)),"")</f>
        <v/>
      </c>
      <c r="T2792" s="9" t="s">
        <v>2165</v>
      </c>
      <c r="U2792" s="10"/>
      <c r="V2792" s="10"/>
      <c r="W2792" s="10">
        <v>1000</v>
      </c>
      <c r="X2792" s="10">
        <v>1000</v>
      </c>
    </row>
    <row r="2793" spans="9:24" x14ac:dyDescent="0.2">
      <c r="I2793" t="str">
        <f>IFERROR(IF(VLOOKUP(A2793,'Resources Final'!B:F,5,FALSE)=0,"",VLOOKUP(A2793,'Resources Final'!B:F,5,FALSE)),"")</f>
        <v/>
      </c>
      <c r="T2793" s="9" t="s">
        <v>2826</v>
      </c>
      <c r="U2793" s="10"/>
      <c r="V2793" s="10"/>
      <c r="W2793" s="10">
        <v>1000</v>
      </c>
      <c r="X2793" s="10">
        <v>1000</v>
      </c>
    </row>
    <row r="2794" spans="9:24" x14ac:dyDescent="0.2">
      <c r="I2794" t="str">
        <f>IFERROR(IF(VLOOKUP(A2794,'Resources Final'!B:F,5,FALSE)=0,"",VLOOKUP(A2794,'Resources Final'!B:F,5,FALSE)),"")</f>
        <v/>
      </c>
      <c r="T2794" s="9" t="s">
        <v>2327</v>
      </c>
      <c r="U2794" s="10"/>
      <c r="V2794" s="10"/>
      <c r="W2794" s="10">
        <v>1000</v>
      </c>
      <c r="X2794" s="10">
        <v>1000</v>
      </c>
    </row>
    <row r="2795" spans="9:24" x14ac:dyDescent="0.2">
      <c r="I2795" t="str">
        <f>IFERROR(IF(VLOOKUP(A2795,'Resources Final'!B:F,5,FALSE)=0,"",VLOOKUP(A2795,'Resources Final'!B:F,5,FALSE)),"")</f>
        <v/>
      </c>
      <c r="T2795" s="9" t="s">
        <v>2333</v>
      </c>
      <c r="U2795" s="10"/>
      <c r="V2795" s="10"/>
      <c r="W2795" s="10">
        <v>1000</v>
      </c>
      <c r="X2795" s="10">
        <v>1000</v>
      </c>
    </row>
    <row r="2796" spans="9:24" x14ac:dyDescent="0.2">
      <c r="I2796" t="str">
        <f>IFERROR(IF(VLOOKUP(A2796,'Resources Final'!B:F,5,FALSE)=0,"",VLOOKUP(A2796,'Resources Final'!B:F,5,FALSE)),"")</f>
        <v/>
      </c>
      <c r="T2796" s="9" t="s">
        <v>2129</v>
      </c>
      <c r="U2796" s="10"/>
      <c r="V2796" s="10"/>
      <c r="W2796" s="10">
        <v>1000</v>
      </c>
      <c r="X2796" s="10">
        <v>1000</v>
      </c>
    </row>
    <row r="2797" spans="9:24" x14ac:dyDescent="0.2">
      <c r="I2797" t="str">
        <f>IFERROR(IF(VLOOKUP(A2797,'Resources Final'!B:F,5,FALSE)=0,"",VLOOKUP(A2797,'Resources Final'!B:F,5,FALSE)),"")</f>
        <v/>
      </c>
      <c r="T2797" s="9" t="s">
        <v>1354</v>
      </c>
      <c r="U2797" s="10"/>
      <c r="V2797" s="10"/>
      <c r="W2797" s="10">
        <v>1000</v>
      </c>
      <c r="X2797" s="10">
        <v>1000</v>
      </c>
    </row>
    <row r="2798" spans="9:24" x14ac:dyDescent="0.2">
      <c r="I2798" t="str">
        <f>IFERROR(IF(VLOOKUP(A2798,'Resources Final'!B:F,5,FALSE)=0,"",VLOOKUP(A2798,'Resources Final'!B:F,5,FALSE)),"")</f>
        <v/>
      </c>
      <c r="T2798" s="9" t="s">
        <v>1273</v>
      </c>
      <c r="U2798" s="10"/>
      <c r="V2798" s="10"/>
      <c r="W2798" s="10">
        <v>1000</v>
      </c>
      <c r="X2798" s="10">
        <v>1000</v>
      </c>
    </row>
    <row r="2799" spans="9:24" x14ac:dyDescent="0.2">
      <c r="I2799" t="str">
        <f>IFERROR(IF(VLOOKUP(A2799,'Resources Final'!B:F,5,FALSE)=0,"",VLOOKUP(A2799,'Resources Final'!B:F,5,FALSE)),"")</f>
        <v/>
      </c>
      <c r="T2799" s="9" t="s">
        <v>1966</v>
      </c>
      <c r="U2799" s="10"/>
      <c r="V2799" s="10"/>
      <c r="W2799" s="10">
        <v>1000</v>
      </c>
      <c r="X2799" s="10">
        <v>1000</v>
      </c>
    </row>
    <row r="2800" spans="9:24" x14ac:dyDescent="0.2">
      <c r="I2800" t="str">
        <f>IFERROR(IF(VLOOKUP(A2800,'Resources Final'!B:F,5,FALSE)=0,"",VLOOKUP(A2800,'Resources Final'!B:F,5,FALSE)),"")</f>
        <v/>
      </c>
      <c r="T2800" s="9" t="s">
        <v>1598</v>
      </c>
      <c r="U2800" s="10"/>
      <c r="V2800" s="10"/>
      <c r="W2800" s="10">
        <v>1000</v>
      </c>
      <c r="X2800" s="10">
        <v>1000</v>
      </c>
    </row>
    <row r="2801" spans="9:24" x14ac:dyDescent="0.2">
      <c r="I2801" t="str">
        <f>IFERROR(IF(VLOOKUP(A2801,'Resources Final'!B:F,5,FALSE)=0,"",VLOOKUP(A2801,'Resources Final'!B:F,5,FALSE)),"")</f>
        <v/>
      </c>
      <c r="T2801" s="9" t="s">
        <v>1352</v>
      </c>
      <c r="U2801" s="10"/>
      <c r="V2801" s="10"/>
      <c r="W2801" s="10">
        <v>1000</v>
      </c>
      <c r="X2801" s="10">
        <v>1000</v>
      </c>
    </row>
    <row r="2802" spans="9:24" x14ac:dyDescent="0.2">
      <c r="I2802" t="str">
        <f>IFERROR(IF(VLOOKUP(A2802,'Resources Final'!B:F,5,FALSE)=0,"",VLOOKUP(A2802,'Resources Final'!B:F,5,FALSE)),"")</f>
        <v/>
      </c>
      <c r="T2802" s="9" t="s">
        <v>1556</v>
      </c>
      <c r="U2802" s="10"/>
      <c r="V2802" s="10"/>
      <c r="W2802" s="10">
        <v>1000</v>
      </c>
      <c r="X2802" s="10">
        <v>1000</v>
      </c>
    </row>
    <row r="2803" spans="9:24" x14ac:dyDescent="0.2">
      <c r="I2803" t="str">
        <f>IFERROR(IF(VLOOKUP(A2803,'Resources Final'!B:F,5,FALSE)=0,"",VLOOKUP(A2803,'Resources Final'!B:F,5,FALSE)),"")</f>
        <v/>
      </c>
      <c r="T2803" s="9" t="s">
        <v>1713</v>
      </c>
      <c r="U2803" s="10"/>
      <c r="V2803" s="10"/>
      <c r="W2803" s="10">
        <v>1000</v>
      </c>
      <c r="X2803" s="10">
        <v>1000</v>
      </c>
    </row>
    <row r="2804" spans="9:24" x14ac:dyDescent="0.2">
      <c r="I2804" t="str">
        <f>IFERROR(IF(VLOOKUP(A2804,'Resources Final'!B:F,5,FALSE)=0,"",VLOOKUP(A2804,'Resources Final'!B:F,5,FALSE)),"")</f>
        <v/>
      </c>
      <c r="T2804" s="9" t="s">
        <v>1650</v>
      </c>
      <c r="U2804" s="10"/>
      <c r="V2804" s="10"/>
      <c r="W2804" s="10">
        <v>1000</v>
      </c>
      <c r="X2804" s="10">
        <v>1000</v>
      </c>
    </row>
    <row r="2805" spans="9:24" x14ac:dyDescent="0.2">
      <c r="I2805" t="str">
        <f>IFERROR(IF(VLOOKUP(A2805,'Resources Final'!B:F,5,FALSE)=0,"",VLOOKUP(A2805,'Resources Final'!B:F,5,FALSE)),"")</f>
        <v/>
      </c>
      <c r="T2805" s="9" t="s">
        <v>1458</v>
      </c>
      <c r="U2805" s="10"/>
      <c r="V2805" s="10"/>
      <c r="W2805" s="10">
        <v>1000</v>
      </c>
      <c r="X2805" s="10">
        <v>1000</v>
      </c>
    </row>
    <row r="2806" spans="9:24" x14ac:dyDescent="0.2">
      <c r="I2806" t="str">
        <f>IFERROR(IF(VLOOKUP(A2806,'Resources Final'!B:F,5,FALSE)=0,"",VLOOKUP(A2806,'Resources Final'!B:F,5,FALSE)),"")</f>
        <v/>
      </c>
      <c r="T2806" s="9" t="s">
        <v>1652</v>
      </c>
      <c r="U2806" s="10"/>
      <c r="V2806" s="10"/>
      <c r="W2806" s="10">
        <v>1000</v>
      </c>
      <c r="X2806" s="10">
        <v>1000</v>
      </c>
    </row>
    <row r="2807" spans="9:24" x14ac:dyDescent="0.2">
      <c r="I2807" t="str">
        <f>IFERROR(IF(VLOOKUP(A2807,'Resources Final'!B:F,5,FALSE)=0,"",VLOOKUP(A2807,'Resources Final'!B:F,5,FALSE)),"")</f>
        <v/>
      </c>
      <c r="T2807" s="9" t="s">
        <v>1425</v>
      </c>
      <c r="U2807" s="10"/>
      <c r="V2807" s="10"/>
      <c r="W2807" s="10">
        <v>1000</v>
      </c>
      <c r="X2807" s="10">
        <v>1000</v>
      </c>
    </row>
    <row r="2808" spans="9:24" x14ac:dyDescent="0.2">
      <c r="I2808" t="str">
        <f>IFERROR(IF(VLOOKUP(A2808,'Resources Final'!B:F,5,FALSE)=0,"",VLOOKUP(A2808,'Resources Final'!B:F,5,FALSE)),"")</f>
        <v/>
      </c>
      <c r="T2808" s="9" t="s">
        <v>1178</v>
      </c>
      <c r="U2808" s="10"/>
      <c r="V2808" s="10"/>
      <c r="W2808" s="10">
        <v>1000</v>
      </c>
      <c r="X2808" s="10">
        <v>1000</v>
      </c>
    </row>
    <row r="2809" spans="9:24" x14ac:dyDescent="0.2">
      <c r="I2809" t="str">
        <f>IFERROR(IF(VLOOKUP(A2809,'Resources Final'!B:F,5,FALSE)=0,"",VLOOKUP(A2809,'Resources Final'!B:F,5,FALSE)),"")</f>
        <v/>
      </c>
      <c r="T2809" s="9" t="s">
        <v>1939</v>
      </c>
      <c r="U2809" s="10"/>
      <c r="V2809" s="10"/>
      <c r="W2809" s="10">
        <v>1000</v>
      </c>
      <c r="X2809" s="10">
        <v>1000</v>
      </c>
    </row>
    <row r="2810" spans="9:24" x14ac:dyDescent="0.2">
      <c r="I2810" t="str">
        <f>IFERROR(IF(VLOOKUP(A2810,'Resources Final'!B:F,5,FALSE)=0,"",VLOOKUP(A2810,'Resources Final'!B:F,5,FALSE)),"")</f>
        <v/>
      </c>
      <c r="T2810" s="9" t="s">
        <v>1120</v>
      </c>
      <c r="U2810" s="10"/>
      <c r="V2810" s="10"/>
      <c r="W2810" s="10">
        <v>1000</v>
      </c>
      <c r="X2810" s="10">
        <v>1000</v>
      </c>
    </row>
    <row r="2811" spans="9:24" x14ac:dyDescent="0.2">
      <c r="I2811" t="str">
        <f>IFERROR(IF(VLOOKUP(A2811,'Resources Final'!B:F,5,FALSE)=0,"",VLOOKUP(A2811,'Resources Final'!B:F,5,FALSE)),"")</f>
        <v/>
      </c>
      <c r="T2811" s="9" t="s">
        <v>1211</v>
      </c>
      <c r="U2811" s="10"/>
      <c r="V2811" s="10"/>
      <c r="W2811" s="10">
        <v>1000</v>
      </c>
      <c r="X2811" s="10">
        <v>1000</v>
      </c>
    </row>
    <row r="2812" spans="9:24" x14ac:dyDescent="0.2">
      <c r="I2812" t="str">
        <f>IFERROR(IF(VLOOKUP(A2812,'Resources Final'!B:F,5,FALSE)=0,"",VLOOKUP(A2812,'Resources Final'!B:F,5,FALSE)),"")</f>
        <v/>
      </c>
      <c r="T2812" s="9" t="s">
        <v>1873</v>
      </c>
      <c r="U2812" s="10"/>
      <c r="V2812" s="10"/>
      <c r="W2812" s="10">
        <v>1000</v>
      </c>
      <c r="X2812" s="10">
        <v>1000</v>
      </c>
    </row>
    <row r="2813" spans="9:24" x14ac:dyDescent="0.2">
      <c r="I2813" t="str">
        <f>IFERROR(IF(VLOOKUP(A2813,'Resources Final'!B:F,5,FALSE)=0,"",VLOOKUP(A2813,'Resources Final'!B:F,5,FALSE)),"")</f>
        <v/>
      </c>
      <c r="T2813" s="9" t="s">
        <v>1003</v>
      </c>
      <c r="U2813" s="10"/>
      <c r="V2813" s="10"/>
      <c r="W2813" s="10">
        <v>1000</v>
      </c>
      <c r="X2813" s="10">
        <v>1000</v>
      </c>
    </row>
    <row r="2814" spans="9:24" x14ac:dyDescent="0.2">
      <c r="I2814" t="str">
        <f>IFERROR(IF(VLOOKUP(A2814,'Resources Final'!B:F,5,FALSE)=0,"",VLOOKUP(A2814,'Resources Final'!B:F,5,FALSE)),"")</f>
        <v/>
      </c>
      <c r="T2814" s="9" t="s">
        <v>1045</v>
      </c>
      <c r="U2814" s="10"/>
      <c r="V2814" s="10"/>
      <c r="W2814" s="10">
        <v>1000</v>
      </c>
      <c r="X2814" s="10">
        <v>1000</v>
      </c>
    </row>
    <row r="2815" spans="9:24" x14ac:dyDescent="0.2">
      <c r="I2815" t="str">
        <f>IFERROR(IF(VLOOKUP(A2815,'Resources Final'!B:F,5,FALSE)=0,"",VLOOKUP(A2815,'Resources Final'!B:F,5,FALSE)),"")</f>
        <v/>
      </c>
      <c r="T2815" s="9" t="s">
        <v>228</v>
      </c>
      <c r="U2815" s="10"/>
      <c r="V2815" s="10"/>
      <c r="W2815" s="10">
        <v>1000</v>
      </c>
      <c r="X2815" s="10">
        <v>1000</v>
      </c>
    </row>
    <row r="2816" spans="9:24" x14ac:dyDescent="0.2">
      <c r="I2816" t="str">
        <f>IFERROR(IF(VLOOKUP(A2816,'Resources Final'!B:F,5,FALSE)=0,"",VLOOKUP(A2816,'Resources Final'!B:F,5,FALSE)),"")</f>
        <v/>
      </c>
      <c r="T2816" s="9" t="s">
        <v>864</v>
      </c>
      <c r="U2816" s="10"/>
      <c r="V2816" s="10"/>
      <c r="W2816" s="10">
        <v>1000</v>
      </c>
      <c r="X2816" s="10">
        <v>1000</v>
      </c>
    </row>
    <row r="2817" spans="9:24" x14ac:dyDescent="0.2">
      <c r="I2817" t="str">
        <f>IFERROR(IF(VLOOKUP(A2817,'Resources Final'!B:F,5,FALSE)=0,"",VLOOKUP(A2817,'Resources Final'!B:F,5,FALSE)),"")</f>
        <v/>
      </c>
      <c r="T2817" s="9" t="s">
        <v>1001</v>
      </c>
      <c r="U2817" s="10"/>
      <c r="V2817" s="10"/>
      <c r="W2817" s="10">
        <v>1000</v>
      </c>
      <c r="X2817" s="10">
        <v>1000</v>
      </c>
    </row>
    <row r="2818" spans="9:24" x14ac:dyDescent="0.2">
      <c r="I2818" t="str">
        <f>IFERROR(IF(VLOOKUP(A2818,'Resources Final'!B:F,5,FALSE)=0,"",VLOOKUP(A2818,'Resources Final'!B:F,5,FALSE)),"")</f>
        <v/>
      </c>
      <c r="T2818" s="9" t="s">
        <v>523</v>
      </c>
      <c r="U2818" s="10"/>
      <c r="V2818" s="10"/>
      <c r="W2818" s="10">
        <v>1000</v>
      </c>
      <c r="X2818" s="10">
        <v>1000</v>
      </c>
    </row>
    <row r="2819" spans="9:24" x14ac:dyDescent="0.2">
      <c r="I2819" t="str">
        <f>IFERROR(IF(VLOOKUP(A2819,'Resources Final'!B:F,5,FALSE)=0,"",VLOOKUP(A2819,'Resources Final'!B:F,5,FALSE)),"")</f>
        <v/>
      </c>
      <c r="T2819" s="9" t="s">
        <v>394</v>
      </c>
      <c r="U2819" s="10"/>
      <c r="V2819" s="10"/>
      <c r="W2819" s="10">
        <v>1000</v>
      </c>
      <c r="X2819" s="10">
        <v>1000</v>
      </c>
    </row>
    <row r="2820" spans="9:24" x14ac:dyDescent="0.2">
      <c r="I2820" t="str">
        <f>IFERROR(IF(VLOOKUP(A2820,'Resources Final'!B:F,5,FALSE)=0,"",VLOOKUP(A2820,'Resources Final'!B:F,5,FALSE)),"")</f>
        <v/>
      </c>
      <c r="T2820" s="9" t="s">
        <v>336</v>
      </c>
      <c r="U2820" s="10"/>
      <c r="V2820" s="10"/>
      <c r="W2820" s="10">
        <v>1000</v>
      </c>
      <c r="X2820" s="10">
        <v>1000</v>
      </c>
    </row>
    <row r="2821" spans="9:24" x14ac:dyDescent="0.2">
      <c r="I2821" t="str">
        <f>IFERROR(IF(VLOOKUP(A2821,'Resources Final'!B:F,5,FALSE)=0,"",VLOOKUP(A2821,'Resources Final'!B:F,5,FALSE)),"")</f>
        <v/>
      </c>
      <c r="T2821" s="9" t="s">
        <v>776</v>
      </c>
      <c r="U2821" s="10"/>
      <c r="V2821" s="10"/>
      <c r="W2821" s="10">
        <v>1000</v>
      </c>
      <c r="X2821" s="10">
        <v>1000</v>
      </c>
    </row>
    <row r="2822" spans="9:24" x14ac:dyDescent="0.2">
      <c r="I2822" t="str">
        <f>IFERROR(IF(VLOOKUP(A2822,'Resources Final'!B:F,5,FALSE)=0,"",VLOOKUP(A2822,'Resources Final'!B:F,5,FALSE)),"")</f>
        <v/>
      </c>
      <c r="T2822" s="9" t="s">
        <v>947</v>
      </c>
      <c r="U2822" s="10"/>
      <c r="V2822" s="10"/>
      <c r="W2822" s="10">
        <v>1000</v>
      </c>
      <c r="X2822" s="10">
        <v>1000</v>
      </c>
    </row>
    <row r="2823" spans="9:24" x14ac:dyDescent="0.2">
      <c r="I2823" t="str">
        <f>IFERROR(IF(VLOOKUP(A2823,'Resources Final'!B:F,5,FALSE)=0,"",VLOOKUP(A2823,'Resources Final'!B:F,5,FALSE)),"")</f>
        <v/>
      </c>
      <c r="T2823" s="9" t="s">
        <v>1000</v>
      </c>
      <c r="U2823" s="10"/>
      <c r="V2823" s="10"/>
      <c r="W2823" s="10">
        <v>1000</v>
      </c>
      <c r="X2823" s="10">
        <v>1000</v>
      </c>
    </row>
    <row r="2824" spans="9:24" x14ac:dyDescent="0.2">
      <c r="I2824" t="str">
        <f>IFERROR(IF(VLOOKUP(A2824,'Resources Final'!B:F,5,FALSE)=0,"",VLOOKUP(A2824,'Resources Final'!B:F,5,FALSE)),"")</f>
        <v/>
      </c>
      <c r="T2824" s="9" t="s">
        <v>442</v>
      </c>
      <c r="U2824" s="10"/>
      <c r="V2824" s="10"/>
      <c r="W2824" s="10">
        <v>1000</v>
      </c>
      <c r="X2824" s="10">
        <v>1000</v>
      </c>
    </row>
    <row r="2825" spans="9:24" x14ac:dyDescent="0.2">
      <c r="I2825" t="str">
        <f>IFERROR(IF(VLOOKUP(A2825,'Resources Final'!B:F,5,FALSE)=0,"",VLOOKUP(A2825,'Resources Final'!B:F,5,FALSE)),"")</f>
        <v/>
      </c>
      <c r="T2825" s="9" t="s">
        <v>756</v>
      </c>
      <c r="U2825" s="10"/>
      <c r="V2825" s="10"/>
      <c r="W2825" s="10">
        <v>1000</v>
      </c>
      <c r="X2825" s="10">
        <v>1000</v>
      </c>
    </row>
    <row r="2826" spans="9:24" x14ac:dyDescent="0.2">
      <c r="I2826" t="str">
        <f>IFERROR(IF(VLOOKUP(A2826,'Resources Final'!B:F,5,FALSE)=0,"",VLOOKUP(A2826,'Resources Final'!B:F,5,FALSE)),"")</f>
        <v/>
      </c>
      <c r="T2826" s="9" t="s">
        <v>529</v>
      </c>
      <c r="U2826" s="10"/>
      <c r="V2826" s="10"/>
      <c r="W2826" s="10">
        <v>1000</v>
      </c>
      <c r="X2826" s="10">
        <v>1000</v>
      </c>
    </row>
    <row r="2827" spans="9:24" x14ac:dyDescent="0.2">
      <c r="I2827" t="str">
        <f>IFERROR(IF(VLOOKUP(A2827,'Resources Final'!B:F,5,FALSE)=0,"",VLOOKUP(A2827,'Resources Final'!B:F,5,FALSE)),"")</f>
        <v/>
      </c>
      <c r="T2827" s="9" t="s">
        <v>860</v>
      </c>
      <c r="U2827" s="10"/>
      <c r="V2827" s="10"/>
      <c r="W2827" s="10">
        <v>1000</v>
      </c>
      <c r="X2827" s="10">
        <v>1000</v>
      </c>
    </row>
    <row r="2828" spans="9:24" x14ac:dyDescent="0.2">
      <c r="I2828" t="str">
        <f>IFERROR(IF(VLOOKUP(A2828,'Resources Final'!B:F,5,FALSE)=0,"",VLOOKUP(A2828,'Resources Final'!B:F,5,FALSE)),"")</f>
        <v/>
      </c>
      <c r="T2828" s="9" t="s">
        <v>1028</v>
      </c>
      <c r="U2828" s="10"/>
      <c r="V2828" s="10"/>
      <c r="W2828" s="10">
        <v>1000</v>
      </c>
      <c r="X2828" s="10">
        <v>1000</v>
      </c>
    </row>
    <row r="2829" spans="9:24" x14ac:dyDescent="0.2">
      <c r="I2829" t="str">
        <f>IFERROR(IF(VLOOKUP(A2829,'Resources Final'!B:F,5,FALSE)=0,"",VLOOKUP(A2829,'Resources Final'!B:F,5,FALSE)),"")</f>
        <v/>
      </c>
      <c r="T2829" s="9" t="s">
        <v>466</v>
      </c>
      <c r="U2829" s="10"/>
      <c r="V2829" s="10"/>
      <c r="W2829" s="10">
        <v>1000</v>
      </c>
      <c r="X2829" s="10">
        <v>1000</v>
      </c>
    </row>
    <row r="2830" spans="9:24" x14ac:dyDescent="0.2">
      <c r="I2830" t="str">
        <f>IFERROR(IF(VLOOKUP(A2830,'Resources Final'!B:F,5,FALSE)=0,"",VLOOKUP(A2830,'Resources Final'!B:F,5,FALSE)),"")</f>
        <v/>
      </c>
      <c r="T2830" s="9" t="s">
        <v>234</v>
      </c>
      <c r="U2830" s="10"/>
      <c r="V2830" s="10"/>
      <c r="W2830" s="10">
        <v>1000</v>
      </c>
      <c r="X2830" s="10">
        <v>1000</v>
      </c>
    </row>
    <row r="2831" spans="9:24" x14ac:dyDescent="0.2">
      <c r="I2831" t="str">
        <f>IFERROR(IF(VLOOKUP(A2831,'Resources Final'!B:F,5,FALSE)=0,"",VLOOKUP(A2831,'Resources Final'!B:F,5,FALSE)),"")</f>
        <v/>
      </c>
      <c r="T2831" s="9" t="s">
        <v>3155</v>
      </c>
      <c r="U2831" s="10">
        <v>900</v>
      </c>
      <c r="V2831" s="10"/>
      <c r="W2831" s="10"/>
      <c r="X2831" s="10">
        <v>900</v>
      </c>
    </row>
    <row r="2832" spans="9:24" x14ac:dyDescent="0.2">
      <c r="I2832" t="str">
        <f>IFERROR(IF(VLOOKUP(A2832,'Resources Final'!B:F,5,FALSE)=0,"",VLOOKUP(A2832,'Resources Final'!B:F,5,FALSE)),"")</f>
        <v/>
      </c>
      <c r="T2832" s="9" t="s">
        <v>4040</v>
      </c>
      <c r="U2832" s="10">
        <v>900</v>
      </c>
      <c r="V2832" s="10"/>
      <c r="W2832" s="10"/>
      <c r="X2832" s="10">
        <v>900</v>
      </c>
    </row>
    <row r="2833" spans="9:24" x14ac:dyDescent="0.2">
      <c r="I2833" t="str">
        <f>IFERROR(IF(VLOOKUP(A2833,'Resources Final'!B:F,5,FALSE)=0,"",VLOOKUP(A2833,'Resources Final'!B:F,5,FALSE)),"")</f>
        <v/>
      </c>
      <c r="T2833" s="9" t="s">
        <v>2102</v>
      </c>
      <c r="U2833" s="10">
        <v>900</v>
      </c>
      <c r="V2833" s="10"/>
      <c r="W2833" s="10"/>
      <c r="X2833" s="10">
        <v>900</v>
      </c>
    </row>
    <row r="2834" spans="9:24" x14ac:dyDescent="0.2">
      <c r="I2834" t="str">
        <f>IFERROR(IF(VLOOKUP(A2834,'Resources Final'!B:F,5,FALSE)=0,"",VLOOKUP(A2834,'Resources Final'!B:F,5,FALSE)),"")</f>
        <v/>
      </c>
      <c r="T2834" s="9" t="s">
        <v>2359</v>
      </c>
      <c r="U2834" s="10">
        <v>900</v>
      </c>
      <c r="V2834" s="10"/>
      <c r="W2834" s="10"/>
      <c r="X2834" s="10">
        <v>900</v>
      </c>
    </row>
    <row r="2835" spans="9:24" x14ac:dyDescent="0.2">
      <c r="I2835" t="str">
        <f>IFERROR(IF(VLOOKUP(A2835,'Resources Final'!B:F,5,FALSE)=0,"",VLOOKUP(A2835,'Resources Final'!B:F,5,FALSE)),"")</f>
        <v/>
      </c>
      <c r="T2835" s="9" t="s">
        <v>2597</v>
      </c>
      <c r="U2835" s="10">
        <v>900</v>
      </c>
      <c r="V2835" s="10"/>
      <c r="W2835" s="10"/>
      <c r="X2835" s="10">
        <v>900</v>
      </c>
    </row>
    <row r="2836" spans="9:24" x14ac:dyDescent="0.2">
      <c r="I2836" t="str">
        <f>IFERROR(IF(VLOOKUP(A2836,'Resources Final'!B:F,5,FALSE)=0,"",VLOOKUP(A2836,'Resources Final'!B:F,5,FALSE)),"")</f>
        <v/>
      </c>
      <c r="T2836" s="9" t="s">
        <v>2321</v>
      </c>
      <c r="U2836" s="10">
        <v>900</v>
      </c>
      <c r="V2836" s="10"/>
      <c r="W2836" s="10"/>
      <c r="X2836" s="10">
        <v>900</v>
      </c>
    </row>
    <row r="2837" spans="9:24" x14ac:dyDescent="0.2">
      <c r="I2837" t="str">
        <f>IFERROR(IF(VLOOKUP(A2837,'Resources Final'!B:F,5,FALSE)=0,"",VLOOKUP(A2837,'Resources Final'!B:F,5,FALSE)),"")</f>
        <v/>
      </c>
      <c r="T2837" s="9" t="s">
        <v>2399</v>
      </c>
      <c r="U2837" s="10">
        <v>900</v>
      </c>
      <c r="V2837" s="10"/>
      <c r="W2837" s="10"/>
      <c r="X2837" s="10">
        <v>900</v>
      </c>
    </row>
    <row r="2838" spans="9:24" x14ac:dyDescent="0.2">
      <c r="I2838" t="str">
        <f>IFERROR(IF(VLOOKUP(A2838,'Resources Final'!B:F,5,FALSE)=0,"",VLOOKUP(A2838,'Resources Final'!B:F,5,FALSE)),"")</f>
        <v/>
      </c>
      <c r="T2838" s="9" t="s">
        <v>1835</v>
      </c>
      <c r="U2838" s="10">
        <v>900</v>
      </c>
      <c r="V2838" s="10"/>
      <c r="W2838" s="10"/>
      <c r="X2838" s="10">
        <v>900</v>
      </c>
    </row>
    <row r="2839" spans="9:24" x14ac:dyDescent="0.2">
      <c r="I2839" t="str">
        <f>IFERROR(IF(VLOOKUP(A2839,'Resources Final'!B:F,5,FALSE)=0,"",VLOOKUP(A2839,'Resources Final'!B:F,5,FALSE)),"")</f>
        <v/>
      </c>
      <c r="T2839" s="9" t="s">
        <v>1828</v>
      </c>
      <c r="U2839" s="10">
        <v>900</v>
      </c>
      <c r="V2839" s="10"/>
      <c r="W2839" s="10"/>
      <c r="X2839" s="10">
        <v>900</v>
      </c>
    </row>
    <row r="2840" spans="9:24" x14ac:dyDescent="0.2">
      <c r="I2840" t="str">
        <f>IFERROR(IF(VLOOKUP(A2840,'Resources Final'!B:F,5,FALSE)=0,"",VLOOKUP(A2840,'Resources Final'!B:F,5,FALSE)),"")</f>
        <v/>
      </c>
      <c r="T2840" s="9" t="s">
        <v>1173</v>
      </c>
      <c r="U2840" s="10">
        <v>900</v>
      </c>
      <c r="V2840" s="10"/>
      <c r="W2840" s="10"/>
      <c r="X2840" s="10">
        <v>900</v>
      </c>
    </row>
    <row r="2841" spans="9:24" x14ac:dyDescent="0.2">
      <c r="I2841" t="str">
        <f>IFERROR(IF(VLOOKUP(A2841,'Resources Final'!B:F,5,FALSE)=0,"",VLOOKUP(A2841,'Resources Final'!B:F,5,FALSE)),"")</f>
        <v/>
      </c>
      <c r="T2841" s="9" t="s">
        <v>1130</v>
      </c>
      <c r="U2841" s="10">
        <v>900</v>
      </c>
      <c r="V2841" s="10"/>
      <c r="W2841" s="10"/>
      <c r="X2841" s="10">
        <v>900</v>
      </c>
    </row>
    <row r="2842" spans="9:24" x14ac:dyDescent="0.2">
      <c r="I2842" t="str">
        <f>IFERROR(IF(VLOOKUP(A2842,'Resources Final'!B:F,5,FALSE)=0,"",VLOOKUP(A2842,'Resources Final'!B:F,5,FALSE)),"")</f>
        <v/>
      </c>
      <c r="T2842" s="9" t="s">
        <v>957</v>
      </c>
      <c r="U2842" s="10">
        <v>900</v>
      </c>
      <c r="V2842" s="10"/>
      <c r="W2842" s="10"/>
      <c r="X2842" s="10">
        <v>900</v>
      </c>
    </row>
    <row r="2843" spans="9:24" x14ac:dyDescent="0.2">
      <c r="I2843" t="str">
        <f>IFERROR(IF(VLOOKUP(A2843,'Resources Final'!B:F,5,FALSE)=0,"",VLOOKUP(A2843,'Resources Final'!B:F,5,FALSE)),"")</f>
        <v/>
      </c>
      <c r="T2843" s="9" t="s">
        <v>467</v>
      </c>
      <c r="U2843" s="10">
        <v>900</v>
      </c>
      <c r="V2843" s="10"/>
      <c r="W2843" s="10"/>
      <c r="X2843" s="10">
        <v>900</v>
      </c>
    </row>
    <row r="2844" spans="9:24" x14ac:dyDescent="0.2">
      <c r="I2844" t="str">
        <f>IFERROR(IF(VLOOKUP(A2844,'Resources Final'!B:F,5,FALSE)=0,"",VLOOKUP(A2844,'Resources Final'!B:F,5,FALSE)),"")</f>
        <v/>
      </c>
      <c r="T2844" s="9" t="s">
        <v>4637</v>
      </c>
      <c r="U2844" s="10">
        <v>788</v>
      </c>
      <c r="V2844" s="10"/>
      <c r="W2844" s="10"/>
      <c r="X2844" s="10">
        <v>788</v>
      </c>
    </row>
    <row r="2845" spans="9:24" x14ac:dyDescent="0.2">
      <c r="I2845" t="str">
        <f>IFERROR(IF(VLOOKUP(A2845,'Resources Final'!B:F,5,FALSE)=0,"",VLOOKUP(A2845,'Resources Final'!B:F,5,FALSE)),"")</f>
        <v/>
      </c>
      <c r="T2845" s="9" t="s">
        <v>565</v>
      </c>
      <c r="U2845" s="10">
        <v>750</v>
      </c>
      <c r="V2845" s="10"/>
      <c r="W2845" s="10"/>
      <c r="X2845" s="10">
        <v>750</v>
      </c>
    </row>
    <row r="2846" spans="9:24" x14ac:dyDescent="0.2">
      <c r="I2846" t="str">
        <f>IFERROR(IF(VLOOKUP(A2846,'Resources Final'!B:F,5,FALSE)=0,"",VLOOKUP(A2846,'Resources Final'!B:F,5,FALSE)),"")</f>
        <v/>
      </c>
      <c r="T2846" s="9" t="s">
        <v>1789</v>
      </c>
      <c r="U2846" s="10">
        <v>625</v>
      </c>
      <c r="V2846" s="10"/>
      <c r="W2846" s="10"/>
      <c r="X2846" s="10">
        <v>625</v>
      </c>
    </row>
    <row r="2847" spans="9:24" x14ac:dyDescent="0.2">
      <c r="I2847" t="str">
        <f>IFERROR(IF(VLOOKUP(A2847,'Resources Final'!B:F,5,FALSE)=0,"",VLOOKUP(A2847,'Resources Final'!B:F,5,FALSE)),"")</f>
        <v/>
      </c>
      <c r="T2847" s="9" t="s">
        <v>1791</v>
      </c>
      <c r="U2847" s="10">
        <v>625</v>
      </c>
      <c r="V2847" s="10"/>
      <c r="W2847" s="10"/>
      <c r="X2847" s="10">
        <v>625</v>
      </c>
    </row>
    <row r="2848" spans="9:24" x14ac:dyDescent="0.2">
      <c r="I2848" t="str">
        <f>IFERROR(IF(VLOOKUP(A2848,'Resources Final'!B:F,5,FALSE)=0,"",VLOOKUP(A2848,'Resources Final'!B:F,5,FALSE)),"")</f>
        <v/>
      </c>
      <c r="T2848" s="9" t="s">
        <v>321</v>
      </c>
      <c r="U2848" s="10">
        <v>625</v>
      </c>
      <c r="V2848" s="10"/>
      <c r="W2848" s="10"/>
      <c r="X2848" s="10">
        <v>625</v>
      </c>
    </row>
    <row r="2849" spans="9:24" x14ac:dyDescent="0.2">
      <c r="I2849" t="str">
        <f>IFERROR(IF(VLOOKUP(A2849,'Resources Final'!B:F,5,FALSE)=0,"",VLOOKUP(A2849,'Resources Final'!B:F,5,FALSE)),"")</f>
        <v/>
      </c>
      <c r="T2849" s="9" t="s">
        <v>2447</v>
      </c>
      <c r="U2849" s="10">
        <v>567</v>
      </c>
      <c r="V2849" s="10"/>
      <c r="W2849" s="10"/>
      <c r="X2849" s="10">
        <v>567</v>
      </c>
    </row>
    <row r="2850" spans="9:24" x14ac:dyDescent="0.2">
      <c r="I2850" t="str">
        <f>IFERROR(IF(VLOOKUP(A2850,'Resources Final'!B:F,5,FALSE)=0,"",VLOOKUP(A2850,'Resources Final'!B:F,5,FALSE)),"")</f>
        <v/>
      </c>
      <c r="T2850" s="9" t="s">
        <v>3562</v>
      </c>
      <c r="U2850" s="10">
        <v>540</v>
      </c>
      <c r="V2850" s="10"/>
      <c r="W2850" s="10"/>
      <c r="X2850" s="10">
        <v>540</v>
      </c>
    </row>
    <row r="2851" spans="9:24" x14ac:dyDescent="0.2">
      <c r="I2851" t="str">
        <f>IFERROR(IF(VLOOKUP(A2851,'Resources Final'!B:F,5,FALSE)=0,"",VLOOKUP(A2851,'Resources Final'!B:F,5,FALSE)),"")</f>
        <v/>
      </c>
      <c r="T2851" s="9" t="s">
        <v>1395</v>
      </c>
      <c r="U2851" s="10">
        <v>540</v>
      </c>
      <c r="V2851" s="10"/>
      <c r="W2851" s="10"/>
      <c r="X2851" s="10">
        <v>540</v>
      </c>
    </row>
    <row r="2852" spans="9:24" x14ac:dyDescent="0.2">
      <c r="I2852" t="str">
        <f>IFERROR(IF(VLOOKUP(A2852,'Resources Final'!B:F,5,FALSE)=0,"",VLOOKUP(A2852,'Resources Final'!B:F,5,FALSE)),"")</f>
        <v/>
      </c>
      <c r="T2852" s="9" t="s">
        <v>1548</v>
      </c>
      <c r="U2852" s="10">
        <v>540</v>
      </c>
      <c r="V2852" s="10"/>
      <c r="W2852" s="10"/>
      <c r="X2852" s="10">
        <v>540</v>
      </c>
    </row>
    <row r="2853" spans="9:24" x14ac:dyDescent="0.2">
      <c r="I2853" t="str">
        <f>IFERROR(IF(VLOOKUP(A2853,'Resources Final'!B:F,5,FALSE)=0,"",VLOOKUP(A2853,'Resources Final'!B:F,5,FALSE)),"")</f>
        <v/>
      </c>
      <c r="T2853" s="9" t="s">
        <v>500</v>
      </c>
      <c r="U2853" s="10">
        <v>540</v>
      </c>
      <c r="V2853" s="10"/>
      <c r="W2853" s="10"/>
      <c r="X2853" s="10">
        <v>540</v>
      </c>
    </row>
    <row r="2854" spans="9:24" x14ac:dyDescent="0.2">
      <c r="I2854" t="str">
        <f>IFERROR(IF(VLOOKUP(A2854,'Resources Final'!B:F,5,FALSE)=0,"",VLOOKUP(A2854,'Resources Final'!B:F,5,FALSE)),"")</f>
        <v/>
      </c>
      <c r="T2854" s="9" t="s">
        <v>4570</v>
      </c>
      <c r="U2854" s="10">
        <v>500</v>
      </c>
      <c r="V2854" s="10"/>
      <c r="W2854" s="10"/>
      <c r="X2854" s="10">
        <v>500</v>
      </c>
    </row>
    <row r="2855" spans="9:24" x14ac:dyDescent="0.2">
      <c r="I2855" t="str">
        <f>IFERROR(IF(VLOOKUP(A2855,'Resources Final'!B:F,5,FALSE)=0,"",VLOOKUP(A2855,'Resources Final'!B:F,5,FALSE)),"")</f>
        <v/>
      </c>
      <c r="T2855" s="9" t="s">
        <v>4564</v>
      </c>
      <c r="U2855" s="10">
        <v>500</v>
      </c>
      <c r="V2855" s="10"/>
      <c r="W2855" s="10"/>
      <c r="X2855" s="10">
        <v>500</v>
      </c>
    </row>
    <row r="2856" spans="9:24" x14ac:dyDescent="0.2">
      <c r="I2856" t="str">
        <f>IFERROR(IF(VLOOKUP(A2856,'Resources Final'!B:F,5,FALSE)=0,"",VLOOKUP(A2856,'Resources Final'!B:F,5,FALSE)),"")</f>
        <v/>
      </c>
      <c r="T2856" s="9" t="s">
        <v>4418</v>
      </c>
      <c r="U2856" s="10">
        <v>500</v>
      </c>
      <c r="V2856" s="10"/>
      <c r="W2856" s="10"/>
      <c r="X2856" s="10">
        <v>500</v>
      </c>
    </row>
    <row r="2857" spans="9:24" x14ac:dyDescent="0.2">
      <c r="I2857" t="str">
        <f>IFERROR(IF(VLOOKUP(A2857,'Resources Final'!B:F,5,FALSE)=0,"",VLOOKUP(A2857,'Resources Final'!B:F,5,FALSE)),"")</f>
        <v/>
      </c>
      <c r="T2857" s="9" t="s">
        <v>4393</v>
      </c>
      <c r="U2857" s="10">
        <v>500</v>
      </c>
      <c r="V2857" s="10"/>
      <c r="W2857" s="10"/>
      <c r="X2857" s="10">
        <v>500</v>
      </c>
    </row>
    <row r="2858" spans="9:24" x14ac:dyDescent="0.2">
      <c r="I2858" t="str">
        <f>IFERROR(IF(VLOOKUP(A2858,'Resources Final'!B:F,5,FALSE)=0,"",VLOOKUP(A2858,'Resources Final'!B:F,5,FALSE)),"")</f>
        <v/>
      </c>
      <c r="T2858" s="9" t="s">
        <v>4409</v>
      </c>
      <c r="U2858" s="10">
        <v>500</v>
      </c>
      <c r="V2858" s="10"/>
      <c r="W2858" s="10"/>
      <c r="X2858" s="10">
        <v>500</v>
      </c>
    </row>
    <row r="2859" spans="9:24" x14ac:dyDescent="0.2">
      <c r="I2859" t="str">
        <f>IFERROR(IF(VLOOKUP(A2859,'Resources Final'!B:F,5,FALSE)=0,"",VLOOKUP(A2859,'Resources Final'!B:F,5,FALSE)),"")</f>
        <v/>
      </c>
      <c r="T2859" s="9" t="s">
        <v>4461</v>
      </c>
      <c r="U2859" s="10">
        <v>500</v>
      </c>
      <c r="V2859" s="10"/>
      <c r="W2859" s="10"/>
      <c r="X2859" s="10">
        <v>500</v>
      </c>
    </row>
    <row r="2860" spans="9:24" x14ac:dyDescent="0.2">
      <c r="I2860" t="str">
        <f>IFERROR(IF(VLOOKUP(A2860,'Resources Final'!B:F,5,FALSE)=0,"",VLOOKUP(A2860,'Resources Final'!B:F,5,FALSE)),"")</f>
        <v/>
      </c>
      <c r="T2860" s="9" t="s">
        <v>4641</v>
      </c>
      <c r="U2860" s="10">
        <v>500</v>
      </c>
      <c r="V2860" s="10"/>
      <c r="W2860" s="10"/>
      <c r="X2860" s="10">
        <v>500</v>
      </c>
    </row>
    <row r="2861" spans="9:24" x14ac:dyDescent="0.2">
      <c r="I2861" t="str">
        <f>IFERROR(IF(VLOOKUP(A2861,'Resources Final'!B:F,5,FALSE)=0,"",VLOOKUP(A2861,'Resources Final'!B:F,5,FALSE)),"")</f>
        <v/>
      </c>
      <c r="T2861" s="9" t="s">
        <v>4437</v>
      </c>
      <c r="U2861" s="10">
        <v>500</v>
      </c>
      <c r="V2861" s="10"/>
      <c r="W2861" s="10"/>
      <c r="X2861" s="10">
        <v>500</v>
      </c>
    </row>
    <row r="2862" spans="9:24" x14ac:dyDescent="0.2">
      <c r="I2862" t="str">
        <f>IFERROR(IF(VLOOKUP(A2862,'Resources Final'!B:F,5,FALSE)=0,"",VLOOKUP(A2862,'Resources Final'!B:F,5,FALSE)),"")</f>
        <v/>
      </c>
      <c r="T2862" s="9" t="s">
        <v>4442</v>
      </c>
      <c r="U2862" s="10">
        <v>500</v>
      </c>
      <c r="V2862" s="10"/>
      <c r="W2862" s="10"/>
      <c r="X2862" s="10">
        <v>500</v>
      </c>
    </row>
    <row r="2863" spans="9:24" x14ac:dyDescent="0.2">
      <c r="I2863" t="str">
        <f>IFERROR(IF(VLOOKUP(A2863,'Resources Final'!B:F,5,FALSE)=0,"",VLOOKUP(A2863,'Resources Final'!B:F,5,FALSE)),"")</f>
        <v/>
      </c>
      <c r="T2863" s="9" t="s">
        <v>4458</v>
      </c>
      <c r="U2863" s="10">
        <v>450</v>
      </c>
      <c r="V2863" s="10"/>
      <c r="W2863" s="10"/>
      <c r="X2863" s="10">
        <v>450</v>
      </c>
    </row>
    <row r="2864" spans="9:24" x14ac:dyDescent="0.2">
      <c r="I2864" t="str">
        <f>IFERROR(IF(VLOOKUP(A2864,'Resources Final'!B:F,5,FALSE)=0,"",VLOOKUP(A2864,'Resources Final'!B:F,5,FALSE)),"")</f>
        <v/>
      </c>
      <c r="T2864" s="9" t="s">
        <v>4151</v>
      </c>
      <c r="U2864" s="10">
        <v>390</v>
      </c>
      <c r="V2864" s="10"/>
      <c r="W2864" s="10"/>
      <c r="X2864" s="10">
        <v>390</v>
      </c>
    </row>
    <row r="2865" spans="9:24" x14ac:dyDescent="0.2">
      <c r="I2865" t="str">
        <f>IFERROR(IF(VLOOKUP(A2865,'Resources Final'!B:F,5,FALSE)=0,"",VLOOKUP(A2865,'Resources Final'!B:F,5,FALSE)),"")</f>
        <v/>
      </c>
      <c r="T2865" s="9" t="s">
        <v>3050</v>
      </c>
      <c r="U2865" s="10"/>
      <c r="V2865" s="10"/>
      <c r="W2865" s="10">
        <v>-1000</v>
      </c>
      <c r="X2865" s="10">
        <v>-1000</v>
      </c>
    </row>
    <row r="2866" spans="9:24" x14ac:dyDescent="0.2">
      <c r="I2866" t="str">
        <f>IFERROR(IF(VLOOKUP(A2866,'Resources Final'!B:F,5,FALSE)=0,"",VLOOKUP(A2866,'Resources Final'!B:F,5,FALSE)),"")</f>
        <v/>
      </c>
      <c r="T2866" s="9" t="s">
        <v>3051</v>
      </c>
      <c r="U2866" s="10"/>
      <c r="V2866" s="10"/>
      <c r="W2866" s="10">
        <v>-3000</v>
      </c>
      <c r="X2866" s="10">
        <v>-3000</v>
      </c>
    </row>
    <row r="2867" spans="9:24" x14ac:dyDescent="0.2">
      <c r="I2867" t="str">
        <f>IFERROR(IF(VLOOKUP(A2867,'Resources Final'!B:F,5,FALSE)=0,"",VLOOKUP(A2867,'Resources Final'!B:F,5,FALSE)),"")</f>
        <v/>
      </c>
      <c r="T2867" s="9" t="s">
        <v>4254</v>
      </c>
      <c r="U2867" s="10">
        <v>6342615</v>
      </c>
      <c r="V2867" s="10">
        <v>90555</v>
      </c>
      <c r="W2867" s="10">
        <v>5098000</v>
      </c>
      <c r="X2867" s="10">
        <v>11531170</v>
      </c>
    </row>
    <row r="2868" spans="9:24" x14ac:dyDescent="0.2">
      <c r="I2868" t="str">
        <f>IFERROR(IF(VLOOKUP(A2868,'Resources Final'!B:F,5,FALSE)=0,"",VLOOKUP(A2868,'Resources Final'!B:F,5,FALSE)),"")</f>
        <v/>
      </c>
    </row>
    <row r="2869" spans="9:24" x14ac:dyDescent="0.2">
      <c r="I2869" t="str">
        <f>IFERROR(IF(VLOOKUP(A2869,'Resources Final'!B:F,5,FALSE)=0,"",VLOOKUP(A2869,'Resources Final'!B:F,5,FALSE)),"")</f>
        <v/>
      </c>
    </row>
    <row r="2870" spans="9:24" x14ac:dyDescent="0.2">
      <c r="I2870" t="str">
        <f>IFERROR(IF(VLOOKUP(A2870,'Resources Final'!B:F,5,FALSE)=0,"",VLOOKUP(A2870,'Resources Final'!B:F,5,FALSE)),"")</f>
        <v/>
      </c>
    </row>
    <row r="2871" spans="9:24" x14ac:dyDescent="0.2">
      <c r="I2871" t="str">
        <f>IFERROR(IF(VLOOKUP(A2871,'Resources Final'!B:F,5,FALSE)=0,"",VLOOKUP(A2871,'Resources Final'!B:F,5,FALSE)),"")</f>
        <v/>
      </c>
    </row>
    <row r="2872" spans="9:24" x14ac:dyDescent="0.2">
      <c r="I2872" t="str">
        <f>IFERROR(IF(VLOOKUP(A2872,'Resources Final'!B:F,5,FALSE)=0,"",VLOOKUP(A2872,'Resources Final'!B:F,5,FALSE)),"")</f>
        <v/>
      </c>
    </row>
    <row r="2873" spans="9:24" x14ac:dyDescent="0.2">
      <c r="I2873" t="str">
        <f>IFERROR(IF(VLOOKUP(A2873,'Resources Final'!B:F,5,FALSE)=0,"",VLOOKUP(A2873,'Resources Final'!B:F,5,FALSE)),"")</f>
        <v/>
      </c>
    </row>
    <row r="2874" spans="9:24" x14ac:dyDescent="0.2">
      <c r="I2874" t="str">
        <f>IFERROR(IF(VLOOKUP(A2874,'Resources Final'!B:F,5,FALSE)=0,"",VLOOKUP(A2874,'Resources Final'!B:F,5,FALSE)),"")</f>
        <v/>
      </c>
    </row>
    <row r="2875" spans="9:24" x14ac:dyDescent="0.2">
      <c r="I2875" t="str">
        <f>IFERROR(IF(VLOOKUP(A2875,'Resources Final'!B:F,5,FALSE)=0,"",VLOOKUP(A2875,'Resources Final'!B:F,5,FALSE)),"")</f>
        <v/>
      </c>
    </row>
    <row r="2876" spans="9:24" x14ac:dyDescent="0.2">
      <c r="I2876" t="str">
        <f>IFERROR(IF(VLOOKUP(A2876,'Resources Final'!B:F,5,FALSE)=0,"",VLOOKUP(A2876,'Resources Final'!B:F,5,FALSE)),"")</f>
        <v/>
      </c>
    </row>
    <row r="2877" spans="9:24" x14ac:dyDescent="0.2">
      <c r="I2877" t="str">
        <f>IFERROR(IF(VLOOKUP(A2877,'Resources Final'!B:F,5,FALSE)=0,"",VLOOKUP(A2877,'Resources Final'!B:F,5,FALSE)),"")</f>
        <v/>
      </c>
    </row>
    <row r="2878" spans="9:24" x14ac:dyDescent="0.2">
      <c r="I2878" t="str">
        <f>IFERROR(IF(VLOOKUP(A2878,'Resources Final'!B:F,5,FALSE)=0,"",VLOOKUP(A2878,'Resources Final'!B:F,5,FALSE)),"")</f>
        <v/>
      </c>
    </row>
    <row r="2879" spans="9:24" x14ac:dyDescent="0.2">
      <c r="I2879" t="str">
        <f>IFERROR(IF(VLOOKUP(A2879,'Resources Final'!B:F,5,FALSE)=0,"",VLOOKUP(A2879,'Resources Final'!B:F,5,FALSE)),"")</f>
        <v/>
      </c>
    </row>
    <row r="2880" spans="9:24" x14ac:dyDescent="0.2">
      <c r="I2880" t="str">
        <f>IFERROR(IF(VLOOKUP(A2880,'Resources Final'!B:F,5,FALSE)=0,"",VLOOKUP(A2880,'Resources Final'!B:F,5,FALSE)),"")</f>
        <v/>
      </c>
    </row>
    <row r="2881" spans="9:9" x14ac:dyDescent="0.2">
      <c r="I2881" t="str">
        <f>IFERROR(IF(VLOOKUP(A2881,'Resources Final'!B:F,5,FALSE)=0,"",VLOOKUP(A2881,'Resources Final'!B:F,5,FALSE)),"")</f>
        <v/>
      </c>
    </row>
    <row r="2882" spans="9:9" x14ac:dyDescent="0.2">
      <c r="I2882" t="str">
        <f>IFERROR(IF(VLOOKUP(A2882,'Resources Final'!B:F,5,FALSE)=0,"",VLOOKUP(A2882,'Resources Final'!B:F,5,FALSE)),"")</f>
        <v/>
      </c>
    </row>
    <row r="2883" spans="9:9" x14ac:dyDescent="0.2">
      <c r="I2883" t="str">
        <f>IFERROR(IF(VLOOKUP(A2883,'Resources Final'!B:F,5,FALSE)=0,"",VLOOKUP(A2883,'Resources Final'!B:F,5,FALSE)),"")</f>
        <v/>
      </c>
    </row>
    <row r="2884" spans="9:9" x14ac:dyDescent="0.2">
      <c r="I2884" t="str">
        <f>IFERROR(IF(VLOOKUP(A2884,'Resources Final'!B:F,5,FALSE)=0,"",VLOOKUP(A2884,'Resources Final'!B:F,5,FALSE)),"")</f>
        <v/>
      </c>
    </row>
    <row r="2885" spans="9:9" x14ac:dyDescent="0.2">
      <c r="I2885" t="str">
        <f>IFERROR(IF(VLOOKUP(A2885,'Resources Final'!B:F,5,FALSE)=0,"",VLOOKUP(A2885,'Resources Final'!B:F,5,FALSE)),"")</f>
        <v/>
      </c>
    </row>
    <row r="2886" spans="9:9" x14ac:dyDescent="0.2">
      <c r="I2886" t="str">
        <f>IFERROR(IF(VLOOKUP(A2886,'Resources Final'!B:F,5,FALSE)=0,"",VLOOKUP(A2886,'Resources Final'!B:F,5,FALSE)),"")</f>
        <v/>
      </c>
    </row>
    <row r="2887" spans="9:9" x14ac:dyDescent="0.2">
      <c r="I2887" t="str">
        <f>IFERROR(IF(VLOOKUP(A2887,'Resources Final'!B:F,5,FALSE)=0,"",VLOOKUP(A2887,'Resources Final'!B:F,5,FALSE)),"")</f>
        <v/>
      </c>
    </row>
    <row r="2888" spans="9:9" x14ac:dyDescent="0.2">
      <c r="I2888" t="str">
        <f>IFERROR(IF(VLOOKUP(A2888,'Resources Final'!B:F,5,FALSE)=0,"",VLOOKUP(A2888,'Resources Final'!B:F,5,FALSE)),"")</f>
        <v/>
      </c>
    </row>
    <row r="2889" spans="9:9" x14ac:dyDescent="0.2">
      <c r="I2889" t="str">
        <f>IFERROR(IF(VLOOKUP(A2889,'Resources Final'!B:F,5,FALSE)=0,"",VLOOKUP(A2889,'Resources Final'!B:F,5,FALSE)),"")</f>
        <v/>
      </c>
    </row>
    <row r="2890" spans="9:9" x14ac:dyDescent="0.2">
      <c r="I2890" t="str">
        <f>IFERROR(IF(VLOOKUP(A2890,'Resources Final'!B:F,5,FALSE)=0,"",VLOOKUP(A2890,'Resources Final'!B:F,5,FALSE)),"")</f>
        <v/>
      </c>
    </row>
    <row r="2891" spans="9:9" x14ac:dyDescent="0.2">
      <c r="I2891" t="str">
        <f>IFERROR(IF(VLOOKUP(A2891,'Resources Final'!B:F,5,FALSE)=0,"",VLOOKUP(A2891,'Resources Final'!B:F,5,FALSE)),"")</f>
        <v/>
      </c>
    </row>
    <row r="2892" spans="9:9" x14ac:dyDescent="0.2">
      <c r="I2892" t="str">
        <f>IFERROR(IF(VLOOKUP(A2892,'Resources Final'!B:F,5,FALSE)=0,"",VLOOKUP(A2892,'Resources Final'!B:F,5,FALSE)),"")</f>
        <v/>
      </c>
    </row>
    <row r="2893" spans="9:9" x14ac:dyDescent="0.2">
      <c r="I2893" t="str">
        <f>IFERROR(IF(VLOOKUP(A2893,'Resources Final'!B:F,5,FALSE)=0,"",VLOOKUP(A2893,'Resources Final'!B:F,5,FALSE)),"")</f>
        <v/>
      </c>
    </row>
    <row r="2894" spans="9:9" x14ac:dyDescent="0.2">
      <c r="I2894" t="str">
        <f>IFERROR(IF(VLOOKUP(A2894,'Resources Final'!B:F,5,FALSE)=0,"",VLOOKUP(A2894,'Resources Final'!B:F,5,FALSE)),"")</f>
        <v/>
      </c>
    </row>
    <row r="2895" spans="9:9" x14ac:dyDescent="0.2">
      <c r="I2895" t="str">
        <f>IFERROR(IF(VLOOKUP(A2895,'Resources Final'!B:F,5,FALSE)=0,"",VLOOKUP(A2895,'Resources Final'!B:F,5,FALSE)),"")</f>
        <v/>
      </c>
    </row>
    <row r="2896" spans="9:9" x14ac:dyDescent="0.2">
      <c r="I2896" t="str">
        <f>IFERROR(IF(VLOOKUP(A2896,'Resources Final'!B:F,5,FALSE)=0,"",VLOOKUP(A2896,'Resources Final'!B:F,5,FALSE)),"")</f>
        <v/>
      </c>
    </row>
    <row r="2897" spans="9:9" x14ac:dyDescent="0.2">
      <c r="I2897" t="str">
        <f>IFERROR(IF(VLOOKUP(A2897,'Resources Final'!B:F,5,FALSE)=0,"",VLOOKUP(A2897,'Resources Final'!B:F,5,FALSE)),"")</f>
        <v/>
      </c>
    </row>
    <row r="2898" spans="9:9" x14ac:dyDescent="0.2">
      <c r="I2898" t="str">
        <f>IFERROR(IF(VLOOKUP(A2898,'Resources Final'!B:F,5,FALSE)=0,"",VLOOKUP(A2898,'Resources Final'!B:F,5,FALSE)),"")</f>
        <v/>
      </c>
    </row>
    <row r="2899" spans="9:9" x14ac:dyDescent="0.2">
      <c r="I2899" t="str">
        <f>IFERROR(IF(VLOOKUP(A2899,'Resources Final'!B:F,5,FALSE)=0,"",VLOOKUP(A2899,'Resources Final'!B:F,5,FALSE)),"")</f>
        <v/>
      </c>
    </row>
    <row r="2900" spans="9:9" x14ac:dyDescent="0.2">
      <c r="I2900" t="str">
        <f>IFERROR(IF(VLOOKUP(A2900,'Resources Final'!B:F,5,FALSE)=0,"",VLOOKUP(A2900,'Resources Final'!B:F,5,FALSE)),"")</f>
        <v/>
      </c>
    </row>
    <row r="2901" spans="9:9" x14ac:dyDescent="0.2">
      <c r="I2901" t="str">
        <f>IFERROR(IF(VLOOKUP(A2901,'Resources Final'!B:F,5,FALSE)=0,"",VLOOKUP(A2901,'Resources Final'!B:F,5,FALSE)),"")</f>
        <v/>
      </c>
    </row>
    <row r="2902" spans="9:9" x14ac:dyDescent="0.2">
      <c r="I2902" t="str">
        <f>IFERROR(IF(VLOOKUP(A2902,'Resources Final'!B:F,5,FALSE)=0,"",VLOOKUP(A2902,'Resources Final'!B:F,5,FALSE)),"")</f>
        <v/>
      </c>
    </row>
    <row r="2903" spans="9:9" x14ac:dyDescent="0.2">
      <c r="I2903" t="str">
        <f>IFERROR(IF(VLOOKUP(A2903,'Resources Final'!B:F,5,FALSE)=0,"",VLOOKUP(A2903,'Resources Final'!B:F,5,FALSE)),"")</f>
        <v/>
      </c>
    </row>
    <row r="2904" spans="9:9" x14ac:dyDescent="0.2">
      <c r="I2904" t="str">
        <f>IFERROR(IF(VLOOKUP(A2904,'Resources Final'!B:F,5,FALSE)=0,"",VLOOKUP(A2904,'Resources Final'!B:F,5,FALSE)),"")</f>
        <v/>
      </c>
    </row>
    <row r="2905" spans="9:9" x14ac:dyDescent="0.2">
      <c r="I2905" t="str">
        <f>IFERROR(IF(VLOOKUP(A2905,'Resources Final'!B:F,5,FALSE)=0,"",VLOOKUP(A2905,'Resources Final'!B:F,5,FALSE)),"")</f>
        <v/>
      </c>
    </row>
    <row r="2906" spans="9:9" x14ac:dyDescent="0.2">
      <c r="I2906" t="str">
        <f>IFERROR(IF(VLOOKUP(A2906,'Resources Final'!B:F,5,FALSE)=0,"",VLOOKUP(A2906,'Resources Final'!B:F,5,FALSE)),"")</f>
        <v/>
      </c>
    </row>
    <row r="2907" spans="9:9" x14ac:dyDescent="0.2">
      <c r="I2907" t="str">
        <f>IFERROR(IF(VLOOKUP(A2907,'Resources Final'!B:F,5,FALSE)=0,"",VLOOKUP(A2907,'Resources Final'!B:F,5,FALSE)),"")</f>
        <v/>
      </c>
    </row>
    <row r="2908" spans="9:9" x14ac:dyDescent="0.2">
      <c r="I2908" t="str">
        <f>IFERROR(IF(VLOOKUP(A2908,'Resources Final'!B:F,5,FALSE)=0,"",VLOOKUP(A2908,'Resources Final'!B:F,5,FALSE)),"")</f>
        <v/>
      </c>
    </row>
    <row r="2909" spans="9:9" x14ac:dyDescent="0.2">
      <c r="I2909" t="str">
        <f>IFERROR(IF(VLOOKUP(A2909,'Resources Final'!B:F,5,FALSE)=0,"",VLOOKUP(A2909,'Resources Final'!B:F,5,FALSE)),"")</f>
        <v/>
      </c>
    </row>
    <row r="2910" spans="9:9" x14ac:dyDescent="0.2">
      <c r="I2910" t="str">
        <f>IFERROR(IF(VLOOKUP(A2910,'Resources Final'!B:F,5,FALSE)=0,"",VLOOKUP(A2910,'Resources Final'!B:F,5,FALSE)),"")</f>
        <v/>
      </c>
    </row>
    <row r="2911" spans="9:9" x14ac:dyDescent="0.2">
      <c r="I2911" t="str">
        <f>IFERROR(IF(VLOOKUP(A2911,'Resources Final'!B:F,5,FALSE)=0,"",VLOOKUP(A2911,'Resources Final'!B:F,5,FALSE)),"")</f>
        <v/>
      </c>
    </row>
    <row r="2912" spans="9:9" x14ac:dyDescent="0.2">
      <c r="I2912" t="str">
        <f>IFERROR(IF(VLOOKUP(A2912,'Resources Final'!B:F,5,FALSE)=0,"",VLOOKUP(A2912,'Resources Final'!B:F,5,FALSE)),"")</f>
        <v/>
      </c>
    </row>
    <row r="2913" spans="9:9" x14ac:dyDescent="0.2">
      <c r="I2913" t="str">
        <f>IFERROR(IF(VLOOKUP(A2913,'Resources Final'!B:F,5,FALSE)=0,"",VLOOKUP(A2913,'Resources Final'!B:F,5,FALSE)),"")</f>
        <v/>
      </c>
    </row>
    <row r="2914" spans="9:9" x14ac:dyDescent="0.2">
      <c r="I2914" t="str">
        <f>IFERROR(IF(VLOOKUP(A2914,'Resources Final'!B:F,5,FALSE)=0,"",VLOOKUP(A2914,'Resources Final'!B:F,5,FALSE)),"")</f>
        <v/>
      </c>
    </row>
    <row r="2915" spans="9:9" x14ac:dyDescent="0.2">
      <c r="I2915" t="str">
        <f>IFERROR(IF(VLOOKUP(A2915,'Resources Final'!B:F,5,FALSE)=0,"",VLOOKUP(A2915,'Resources Final'!B:F,5,FALSE)),"")</f>
        <v/>
      </c>
    </row>
    <row r="2916" spans="9:9" x14ac:dyDescent="0.2">
      <c r="I2916" t="str">
        <f>IFERROR(IF(VLOOKUP(A2916,'Resources Final'!B:F,5,FALSE)=0,"",VLOOKUP(A2916,'Resources Final'!B:F,5,FALSE)),"")</f>
        <v/>
      </c>
    </row>
    <row r="2917" spans="9:9" x14ac:dyDescent="0.2">
      <c r="I2917" t="str">
        <f>IFERROR(IF(VLOOKUP(A2917,'Resources Final'!B:F,5,FALSE)=0,"",VLOOKUP(A2917,'Resources Final'!B:F,5,FALSE)),"")</f>
        <v/>
      </c>
    </row>
    <row r="2918" spans="9:9" x14ac:dyDescent="0.2">
      <c r="I2918" t="str">
        <f>IFERROR(IF(VLOOKUP(A2918,'Resources Final'!B:F,5,FALSE)=0,"",VLOOKUP(A2918,'Resources Final'!B:F,5,FALSE)),"")</f>
        <v/>
      </c>
    </row>
    <row r="2919" spans="9:9" x14ac:dyDescent="0.2">
      <c r="I2919" t="str">
        <f>IFERROR(IF(VLOOKUP(A2919,'Resources Final'!B:F,5,FALSE)=0,"",VLOOKUP(A2919,'Resources Final'!B:F,5,FALSE)),"")</f>
        <v/>
      </c>
    </row>
    <row r="2920" spans="9:9" x14ac:dyDescent="0.2">
      <c r="I2920" t="str">
        <f>IFERROR(IF(VLOOKUP(A2920,'Resources Final'!B:F,5,FALSE)=0,"",VLOOKUP(A2920,'Resources Final'!B:F,5,FALSE)),"")</f>
        <v/>
      </c>
    </row>
    <row r="2921" spans="9:9" x14ac:dyDescent="0.2">
      <c r="I2921" t="str">
        <f>IFERROR(IF(VLOOKUP(A2921,'Resources Final'!B:F,5,FALSE)=0,"",VLOOKUP(A2921,'Resources Final'!B:F,5,FALSE)),"")</f>
        <v/>
      </c>
    </row>
    <row r="2922" spans="9:9" x14ac:dyDescent="0.2">
      <c r="I2922" t="str">
        <f>IFERROR(IF(VLOOKUP(A2922,'Resources Final'!B:F,5,FALSE)=0,"",VLOOKUP(A2922,'Resources Final'!B:F,5,FALSE)),"")</f>
        <v/>
      </c>
    </row>
    <row r="2923" spans="9:9" x14ac:dyDescent="0.2">
      <c r="I2923" t="str">
        <f>IFERROR(IF(VLOOKUP(A2923,'Resources Final'!B:F,5,FALSE)=0,"",VLOOKUP(A2923,'Resources Final'!B:F,5,FALSE)),"")</f>
        <v/>
      </c>
    </row>
    <row r="2924" spans="9:9" x14ac:dyDescent="0.2">
      <c r="I2924" t="str">
        <f>IFERROR(IF(VLOOKUP(A2924,'Resources Final'!B:F,5,FALSE)=0,"",VLOOKUP(A2924,'Resources Final'!B:F,5,FALSE)),"")</f>
        <v/>
      </c>
    </row>
    <row r="2925" spans="9:9" x14ac:dyDescent="0.2">
      <c r="I2925" t="str">
        <f>IFERROR(IF(VLOOKUP(A2925,'Resources Final'!B:F,5,FALSE)=0,"",VLOOKUP(A2925,'Resources Final'!B:F,5,FALSE)),"")</f>
        <v/>
      </c>
    </row>
    <row r="2926" spans="9:9" x14ac:dyDescent="0.2">
      <c r="I2926" t="str">
        <f>IFERROR(IF(VLOOKUP(A2926,'Resources Final'!B:F,5,FALSE)=0,"",VLOOKUP(A2926,'Resources Final'!B:F,5,FALSE)),"")</f>
        <v/>
      </c>
    </row>
    <row r="2927" spans="9:9" x14ac:dyDescent="0.2">
      <c r="I2927" t="str">
        <f>IFERROR(IF(VLOOKUP(A2927,'Resources Final'!B:F,5,FALSE)=0,"",VLOOKUP(A2927,'Resources Final'!B:F,5,FALSE)),"")</f>
        <v/>
      </c>
    </row>
    <row r="2928" spans="9:9" x14ac:dyDescent="0.2">
      <c r="I2928" t="str">
        <f>IFERROR(IF(VLOOKUP(A2928,'Resources Final'!B:F,5,FALSE)=0,"",VLOOKUP(A2928,'Resources Final'!B:F,5,FALSE)),"")</f>
        <v/>
      </c>
    </row>
    <row r="2929" spans="9:9" x14ac:dyDescent="0.2">
      <c r="I2929" t="str">
        <f>IFERROR(IF(VLOOKUP(A2929,'Resources Final'!B:F,5,FALSE)=0,"",VLOOKUP(A2929,'Resources Final'!B:F,5,FALSE)),"")</f>
        <v/>
      </c>
    </row>
    <row r="2930" spans="9:9" x14ac:dyDescent="0.2">
      <c r="I2930" t="str">
        <f>IFERROR(IF(VLOOKUP(A2930,'Resources Final'!B:F,5,FALSE)=0,"",VLOOKUP(A2930,'Resources Final'!B:F,5,FALSE)),"")</f>
        <v/>
      </c>
    </row>
    <row r="2931" spans="9:9" x14ac:dyDescent="0.2">
      <c r="I2931" t="str">
        <f>IFERROR(IF(VLOOKUP(A2931,'Resources Final'!B:F,5,FALSE)=0,"",VLOOKUP(A2931,'Resources Final'!B:F,5,FALSE)),"")</f>
        <v/>
      </c>
    </row>
    <row r="2932" spans="9:9" x14ac:dyDescent="0.2">
      <c r="I2932" t="str">
        <f>IFERROR(IF(VLOOKUP(A2932,'Resources Final'!B:F,5,FALSE)=0,"",VLOOKUP(A2932,'Resources Final'!B:F,5,FALSE)),"")</f>
        <v/>
      </c>
    </row>
    <row r="2933" spans="9:9" x14ac:dyDescent="0.2">
      <c r="I2933" t="str">
        <f>IFERROR(IF(VLOOKUP(A2933,'Resources Final'!B:F,5,FALSE)=0,"",VLOOKUP(A2933,'Resources Final'!B:F,5,FALSE)),"")</f>
        <v/>
      </c>
    </row>
    <row r="2934" spans="9:9" x14ac:dyDescent="0.2">
      <c r="I2934" t="str">
        <f>IFERROR(IF(VLOOKUP(A2934,'Resources Final'!B:F,5,FALSE)=0,"",VLOOKUP(A2934,'Resources Final'!B:F,5,FALSE)),"")</f>
        <v/>
      </c>
    </row>
    <row r="2935" spans="9:9" x14ac:dyDescent="0.2">
      <c r="I2935" t="str">
        <f>IFERROR(IF(VLOOKUP(A2935,'Resources Final'!B:F,5,FALSE)=0,"",VLOOKUP(A2935,'Resources Final'!B:F,5,FALSE)),"")</f>
        <v/>
      </c>
    </row>
    <row r="2936" spans="9:9" x14ac:dyDescent="0.2">
      <c r="I2936" t="str">
        <f>IFERROR(IF(VLOOKUP(A2936,'Resources Final'!B:F,5,FALSE)=0,"",VLOOKUP(A2936,'Resources Final'!B:F,5,FALSE)),"")</f>
        <v/>
      </c>
    </row>
    <row r="2937" spans="9:9" x14ac:dyDescent="0.2">
      <c r="I2937" t="str">
        <f>IFERROR(IF(VLOOKUP(A2937,'Resources Final'!B:F,5,FALSE)=0,"",VLOOKUP(A2937,'Resources Final'!B:F,5,FALSE)),"")</f>
        <v/>
      </c>
    </row>
    <row r="2938" spans="9:9" x14ac:dyDescent="0.2">
      <c r="I2938" t="str">
        <f>IFERROR(IF(VLOOKUP(A2938,'Resources Final'!B:F,5,FALSE)=0,"",VLOOKUP(A2938,'Resources Final'!B:F,5,FALSE)),"")</f>
        <v/>
      </c>
    </row>
    <row r="2939" spans="9:9" x14ac:dyDescent="0.2">
      <c r="I2939" t="str">
        <f>IFERROR(IF(VLOOKUP(A2939,'Resources Final'!B:F,5,FALSE)=0,"",VLOOKUP(A2939,'Resources Final'!B:F,5,FALSE)),"")</f>
        <v/>
      </c>
    </row>
    <row r="2940" spans="9:9" x14ac:dyDescent="0.2">
      <c r="I2940" t="str">
        <f>IFERROR(IF(VLOOKUP(A2940,'Resources Final'!B:F,5,FALSE)=0,"",VLOOKUP(A2940,'Resources Final'!B:F,5,FALSE)),"")</f>
        <v/>
      </c>
    </row>
    <row r="2941" spans="9:9" x14ac:dyDescent="0.2">
      <c r="I2941" t="str">
        <f>IFERROR(IF(VLOOKUP(A2941,'Resources Final'!B:F,5,FALSE)=0,"",VLOOKUP(A2941,'Resources Final'!B:F,5,FALSE)),"")</f>
        <v/>
      </c>
    </row>
    <row r="2942" spans="9:9" x14ac:dyDescent="0.2">
      <c r="I2942" t="str">
        <f>IFERROR(IF(VLOOKUP(A2942,'Resources Final'!B:F,5,FALSE)=0,"",VLOOKUP(A2942,'Resources Final'!B:F,5,FALSE)),"")</f>
        <v/>
      </c>
    </row>
    <row r="2943" spans="9:9" x14ac:dyDescent="0.2">
      <c r="I2943" t="str">
        <f>IFERROR(IF(VLOOKUP(A2943,'Resources Final'!B:F,5,FALSE)=0,"",VLOOKUP(A2943,'Resources Final'!B:F,5,FALSE)),"")</f>
        <v/>
      </c>
    </row>
    <row r="2944" spans="9:9" x14ac:dyDescent="0.2">
      <c r="I2944" t="str">
        <f>IFERROR(IF(VLOOKUP(A2944,'Resources Final'!B:F,5,FALSE)=0,"",VLOOKUP(A2944,'Resources Final'!B:F,5,FALSE)),"")</f>
        <v/>
      </c>
    </row>
    <row r="2945" spans="9:9" x14ac:dyDescent="0.2">
      <c r="I2945" t="str">
        <f>IFERROR(IF(VLOOKUP(A2945,'Resources Final'!B:F,5,FALSE)=0,"",VLOOKUP(A2945,'Resources Final'!B:F,5,FALSE)),"")</f>
        <v/>
      </c>
    </row>
    <row r="2946" spans="9:9" x14ac:dyDescent="0.2">
      <c r="I2946" t="str">
        <f>IFERROR(IF(VLOOKUP(A2946,'Resources Final'!B:F,5,FALSE)=0,"",VLOOKUP(A2946,'Resources Final'!B:F,5,FALSE)),"")</f>
        <v/>
      </c>
    </row>
    <row r="2947" spans="9:9" x14ac:dyDescent="0.2">
      <c r="I2947" t="str">
        <f>IFERROR(IF(VLOOKUP(A2947,'Resources Final'!B:F,5,FALSE)=0,"",VLOOKUP(A2947,'Resources Final'!B:F,5,FALSE)),"")</f>
        <v/>
      </c>
    </row>
    <row r="2948" spans="9:9" x14ac:dyDescent="0.2">
      <c r="I2948" t="str">
        <f>IFERROR(IF(VLOOKUP(A2948,'Resources Final'!B:F,5,FALSE)=0,"",VLOOKUP(A2948,'Resources Final'!B:F,5,FALSE)),"")</f>
        <v/>
      </c>
    </row>
    <row r="2949" spans="9:9" x14ac:dyDescent="0.2">
      <c r="I2949" t="str">
        <f>IFERROR(IF(VLOOKUP(A2949,'Resources Final'!B:F,5,FALSE)=0,"",VLOOKUP(A2949,'Resources Final'!B:F,5,FALSE)),"")</f>
        <v/>
      </c>
    </row>
    <row r="2950" spans="9:9" x14ac:dyDescent="0.2">
      <c r="I2950" t="str">
        <f>IFERROR(IF(VLOOKUP(A2950,'Resources Final'!B:F,5,FALSE)=0,"",VLOOKUP(A2950,'Resources Final'!B:F,5,FALSE)),"")</f>
        <v/>
      </c>
    </row>
    <row r="2951" spans="9:9" x14ac:dyDescent="0.2">
      <c r="I2951" t="str">
        <f>IFERROR(IF(VLOOKUP(A2951,'Resources Final'!B:F,5,FALSE)=0,"",VLOOKUP(A2951,'Resources Final'!B:F,5,FALSE)),"")</f>
        <v/>
      </c>
    </row>
    <row r="2952" spans="9:9" x14ac:dyDescent="0.2">
      <c r="I2952" t="str">
        <f>IFERROR(IF(VLOOKUP(A2952,'Resources Final'!B:F,5,FALSE)=0,"",VLOOKUP(A2952,'Resources Final'!B:F,5,FALSE)),"")</f>
        <v/>
      </c>
    </row>
    <row r="2953" spans="9:9" x14ac:dyDescent="0.2">
      <c r="I2953" t="str">
        <f>IFERROR(IF(VLOOKUP(A2953,'Resources Final'!B:F,5,FALSE)=0,"",VLOOKUP(A2953,'Resources Final'!B:F,5,FALSE)),"")</f>
        <v/>
      </c>
    </row>
    <row r="2954" spans="9:9" x14ac:dyDescent="0.2">
      <c r="I2954" t="str">
        <f>IFERROR(IF(VLOOKUP(A2954,'Resources Final'!B:F,5,FALSE)=0,"",VLOOKUP(A2954,'Resources Final'!B:F,5,FALSE)),"")</f>
        <v/>
      </c>
    </row>
    <row r="2955" spans="9:9" x14ac:dyDescent="0.2">
      <c r="I2955" t="str">
        <f>IFERROR(IF(VLOOKUP(A2955,'Resources Final'!B:F,5,FALSE)=0,"",VLOOKUP(A2955,'Resources Final'!B:F,5,FALSE)),"")</f>
        <v/>
      </c>
    </row>
    <row r="2956" spans="9:9" x14ac:dyDescent="0.2">
      <c r="I2956" t="str">
        <f>IFERROR(IF(VLOOKUP(A2956,'Resources Final'!B:F,5,FALSE)=0,"",VLOOKUP(A2956,'Resources Final'!B:F,5,FALSE)),"")</f>
        <v/>
      </c>
    </row>
    <row r="2957" spans="9:9" x14ac:dyDescent="0.2">
      <c r="I2957" t="str">
        <f>IFERROR(IF(VLOOKUP(A2957,'Resources Final'!B:F,5,FALSE)=0,"",VLOOKUP(A2957,'Resources Final'!B:F,5,FALSE)),"")</f>
        <v/>
      </c>
    </row>
    <row r="2958" spans="9:9" x14ac:dyDescent="0.2">
      <c r="I2958" t="str">
        <f>IFERROR(IF(VLOOKUP(A2958,'Resources Final'!B:F,5,FALSE)=0,"",VLOOKUP(A2958,'Resources Final'!B:F,5,FALSE)),"")</f>
        <v/>
      </c>
    </row>
    <row r="2959" spans="9:9" x14ac:dyDescent="0.2">
      <c r="I2959" t="str">
        <f>IFERROR(IF(VLOOKUP(A2959,'Resources Final'!B:F,5,FALSE)=0,"",VLOOKUP(A2959,'Resources Final'!B:F,5,FALSE)),"")</f>
        <v/>
      </c>
    </row>
    <row r="2960" spans="9:9" x14ac:dyDescent="0.2">
      <c r="I2960" t="str">
        <f>IFERROR(IF(VLOOKUP(A2960,'Resources Final'!B:F,5,FALSE)=0,"",VLOOKUP(A2960,'Resources Final'!B:F,5,FALSE)),"")</f>
        <v/>
      </c>
    </row>
    <row r="2961" spans="9:9" x14ac:dyDescent="0.2">
      <c r="I2961" t="str">
        <f>IFERROR(IF(VLOOKUP(A2961,'Resources Final'!B:F,5,FALSE)=0,"",VLOOKUP(A2961,'Resources Final'!B:F,5,FALSE)),"")</f>
        <v/>
      </c>
    </row>
    <row r="2962" spans="9:9" x14ac:dyDescent="0.2">
      <c r="I2962" t="str">
        <f>IFERROR(IF(VLOOKUP(A2962,'Resources Final'!B:F,5,FALSE)=0,"",VLOOKUP(A2962,'Resources Final'!B:F,5,FALSE)),"")</f>
        <v/>
      </c>
    </row>
    <row r="2963" spans="9:9" x14ac:dyDescent="0.2">
      <c r="I2963" t="str">
        <f>IFERROR(IF(VLOOKUP(A2963,'Resources Final'!B:F,5,FALSE)=0,"",VLOOKUP(A2963,'Resources Final'!B:F,5,FALSE)),"")</f>
        <v/>
      </c>
    </row>
    <row r="2964" spans="9:9" x14ac:dyDescent="0.2">
      <c r="I2964" t="str">
        <f>IFERROR(IF(VLOOKUP(A2964,'Resources Final'!B:F,5,FALSE)=0,"",VLOOKUP(A2964,'Resources Final'!B:F,5,FALSE)),"")</f>
        <v/>
      </c>
    </row>
    <row r="2965" spans="9:9" x14ac:dyDescent="0.2">
      <c r="I2965" t="str">
        <f>IFERROR(IF(VLOOKUP(A2965,'Resources Final'!B:F,5,FALSE)=0,"",VLOOKUP(A2965,'Resources Final'!B:F,5,FALSE)),"")</f>
        <v/>
      </c>
    </row>
    <row r="2966" spans="9:9" x14ac:dyDescent="0.2">
      <c r="I2966" t="str">
        <f>IFERROR(IF(VLOOKUP(A2966,'Resources Final'!B:F,5,FALSE)=0,"",VLOOKUP(A2966,'Resources Final'!B:F,5,FALSE)),"")</f>
        <v/>
      </c>
    </row>
    <row r="2967" spans="9:9" x14ac:dyDescent="0.2">
      <c r="I2967" t="str">
        <f>IFERROR(IF(VLOOKUP(A2967,'Resources Final'!B:F,5,FALSE)=0,"",VLOOKUP(A2967,'Resources Final'!B:F,5,FALSE)),"")</f>
        <v/>
      </c>
    </row>
    <row r="2968" spans="9:9" x14ac:dyDescent="0.2">
      <c r="I2968" t="str">
        <f>IFERROR(IF(VLOOKUP(A2968,'Resources Final'!B:F,5,FALSE)=0,"",VLOOKUP(A2968,'Resources Final'!B:F,5,FALSE)),"")</f>
        <v/>
      </c>
    </row>
    <row r="2969" spans="9:9" x14ac:dyDescent="0.2">
      <c r="I2969" t="str">
        <f>IFERROR(IF(VLOOKUP(A2969,'Resources Final'!B:F,5,FALSE)=0,"",VLOOKUP(A2969,'Resources Final'!B:F,5,FALSE)),"")</f>
        <v/>
      </c>
    </row>
    <row r="2970" spans="9:9" x14ac:dyDescent="0.2">
      <c r="I2970" t="str">
        <f>IFERROR(IF(VLOOKUP(A2970,'Resources Final'!B:F,5,FALSE)=0,"",VLOOKUP(A2970,'Resources Final'!B:F,5,FALSE)),"")</f>
        <v/>
      </c>
    </row>
    <row r="2971" spans="9:9" x14ac:dyDescent="0.2">
      <c r="I2971" t="str">
        <f>IFERROR(IF(VLOOKUP(A2971,'Resources Final'!B:F,5,FALSE)=0,"",VLOOKUP(A2971,'Resources Final'!B:F,5,FALSE)),"")</f>
        <v/>
      </c>
    </row>
    <row r="2972" spans="9:9" x14ac:dyDescent="0.2">
      <c r="I2972" t="str">
        <f>IFERROR(IF(VLOOKUP(A2972,'Resources Final'!B:F,5,FALSE)=0,"",VLOOKUP(A2972,'Resources Final'!B:F,5,FALSE)),"")</f>
        <v/>
      </c>
    </row>
    <row r="2973" spans="9:9" x14ac:dyDescent="0.2">
      <c r="I2973" t="str">
        <f>IFERROR(IF(VLOOKUP(A2973,'Resources Final'!B:F,5,FALSE)=0,"",VLOOKUP(A2973,'Resources Final'!B:F,5,FALSE)),"")</f>
        <v/>
      </c>
    </row>
    <row r="2974" spans="9:9" x14ac:dyDescent="0.2">
      <c r="I2974" t="str">
        <f>IFERROR(IF(VLOOKUP(A2974,'Resources Final'!B:F,5,FALSE)=0,"",VLOOKUP(A2974,'Resources Final'!B:F,5,FALSE)),"")</f>
        <v/>
      </c>
    </row>
    <row r="2975" spans="9:9" x14ac:dyDescent="0.2">
      <c r="I2975" t="str">
        <f>IFERROR(IF(VLOOKUP(A2975,'Resources Final'!B:F,5,FALSE)=0,"",VLOOKUP(A2975,'Resources Final'!B:F,5,FALSE)),"")</f>
        <v/>
      </c>
    </row>
    <row r="2976" spans="9:9" x14ac:dyDescent="0.2">
      <c r="I2976" t="str">
        <f>IFERROR(IF(VLOOKUP(A2976,'Resources Final'!B:F,5,FALSE)=0,"",VLOOKUP(A2976,'Resources Final'!B:F,5,FALSE)),"")</f>
        <v/>
      </c>
    </row>
    <row r="2977" spans="9:9" x14ac:dyDescent="0.2">
      <c r="I2977" t="str">
        <f>IFERROR(IF(VLOOKUP(A2977,'Resources Final'!B:F,5,FALSE)=0,"",VLOOKUP(A2977,'Resources Final'!B:F,5,FALSE)),"")</f>
        <v/>
      </c>
    </row>
    <row r="2978" spans="9:9" x14ac:dyDescent="0.2">
      <c r="I2978" t="str">
        <f>IFERROR(IF(VLOOKUP(A2978,'Resources Final'!B:F,5,FALSE)=0,"",VLOOKUP(A2978,'Resources Final'!B:F,5,FALSE)),"")</f>
        <v/>
      </c>
    </row>
    <row r="2979" spans="9:9" x14ac:dyDescent="0.2">
      <c r="I2979" t="str">
        <f>IFERROR(IF(VLOOKUP(A2979,'Resources Final'!B:F,5,FALSE)=0,"",VLOOKUP(A2979,'Resources Final'!B:F,5,FALSE)),"")</f>
        <v/>
      </c>
    </row>
    <row r="2980" spans="9:9" x14ac:dyDescent="0.2">
      <c r="I2980" t="str">
        <f>IFERROR(IF(VLOOKUP(A2980,'Resources Final'!B:F,5,FALSE)=0,"",VLOOKUP(A2980,'Resources Final'!B:F,5,FALSE)),"")</f>
        <v/>
      </c>
    </row>
    <row r="2981" spans="9:9" x14ac:dyDescent="0.2">
      <c r="I2981" t="str">
        <f>IFERROR(IF(VLOOKUP(A2981,'Resources Final'!B:F,5,FALSE)=0,"",VLOOKUP(A2981,'Resources Final'!B:F,5,FALSE)),"")</f>
        <v/>
      </c>
    </row>
    <row r="2982" spans="9:9" x14ac:dyDescent="0.2">
      <c r="I2982" t="str">
        <f>IFERROR(IF(VLOOKUP(A2982,'Resources Final'!B:F,5,FALSE)=0,"",VLOOKUP(A2982,'Resources Final'!B:F,5,FALSE)),"")</f>
        <v/>
      </c>
    </row>
    <row r="2983" spans="9:9" x14ac:dyDescent="0.2">
      <c r="I2983" t="str">
        <f>IFERROR(IF(VLOOKUP(A2983,'Resources Final'!B:F,5,FALSE)=0,"",VLOOKUP(A2983,'Resources Final'!B:F,5,FALSE)),"")</f>
        <v/>
      </c>
    </row>
    <row r="2984" spans="9:9" x14ac:dyDescent="0.2">
      <c r="I2984" t="str">
        <f>IFERROR(IF(VLOOKUP(A2984,'Resources Final'!B:F,5,FALSE)=0,"",VLOOKUP(A2984,'Resources Final'!B:F,5,FALSE)),"")</f>
        <v/>
      </c>
    </row>
    <row r="2985" spans="9:9" x14ac:dyDescent="0.2">
      <c r="I2985" t="str">
        <f>IFERROR(IF(VLOOKUP(A2985,'Resources Final'!B:F,5,FALSE)=0,"",VLOOKUP(A2985,'Resources Final'!B:F,5,FALSE)),"")</f>
        <v/>
      </c>
    </row>
    <row r="2986" spans="9:9" x14ac:dyDescent="0.2">
      <c r="I2986" t="str">
        <f>IFERROR(IF(VLOOKUP(A2986,'Resources Final'!B:F,5,FALSE)=0,"",VLOOKUP(A2986,'Resources Final'!B:F,5,FALSE)),"")</f>
        <v/>
      </c>
    </row>
    <row r="2987" spans="9:9" x14ac:dyDescent="0.2">
      <c r="I2987" t="str">
        <f>IFERROR(IF(VLOOKUP(A2987,'Resources Final'!B:F,5,FALSE)=0,"",VLOOKUP(A2987,'Resources Final'!B:F,5,FALSE)),"")</f>
        <v/>
      </c>
    </row>
    <row r="2988" spans="9:9" x14ac:dyDescent="0.2">
      <c r="I2988" t="str">
        <f>IFERROR(IF(VLOOKUP(A2988,'Resources Final'!B:F,5,FALSE)=0,"",VLOOKUP(A2988,'Resources Final'!B:F,5,FALSE)),"")</f>
        <v/>
      </c>
    </row>
    <row r="2989" spans="9:9" x14ac:dyDescent="0.2">
      <c r="I2989" t="str">
        <f>IFERROR(IF(VLOOKUP(A2989,'Resources Final'!B:F,5,FALSE)=0,"",VLOOKUP(A2989,'Resources Final'!B:F,5,FALSE)),"")</f>
        <v/>
      </c>
    </row>
    <row r="2990" spans="9:9" x14ac:dyDescent="0.2">
      <c r="I2990" t="str">
        <f>IFERROR(IF(VLOOKUP(A2990,'Resources Final'!B:F,5,FALSE)=0,"",VLOOKUP(A2990,'Resources Final'!B:F,5,FALSE)),"")</f>
        <v/>
      </c>
    </row>
    <row r="2991" spans="9:9" x14ac:dyDescent="0.2">
      <c r="I2991" t="str">
        <f>IFERROR(IF(VLOOKUP(A2991,'Resources Final'!B:F,5,FALSE)=0,"",VLOOKUP(A2991,'Resources Final'!B:F,5,FALSE)),"")</f>
        <v/>
      </c>
    </row>
    <row r="2992" spans="9:9" x14ac:dyDescent="0.2">
      <c r="I2992" t="str">
        <f>IFERROR(IF(VLOOKUP(A2992,'Resources Final'!B:F,5,FALSE)=0,"",VLOOKUP(A2992,'Resources Final'!B:F,5,FALSE)),"")</f>
        <v/>
      </c>
    </row>
    <row r="2993" spans="9:9" x14ac:dyDescent="0.2">
      <c r="I2993" t="str">
        <f>IFERROR(IF(VLOOKUP(A2993,'Resources Final'!B:F,5,FALSE)=0,"",VLOOKUP(A2993,'Resources Final'!B:F,5,FALSE)),"")</f>
        <v/>
      </c>
    </row>
    <row r="2994" spans="9:9" x14ac:dyDescent="0.2">
      <c r="I2994" t="str">
        <f>IFERROR(IF(VLOOKUP(A2994,'Resources Final'!B:F,5,FALSE)=0,"",VLOOKUP(A2994,'Resources Final'!B:F,5,FALSE)),"")</f>
        <v/>
      </c>
    </row>
    <row r="2995" spans="9:9" x14ac:dyDescent="0.2">
      <c r="I2995" t="str">
        <f>IFERROR(IF(VLOOKUP(A2995,'Resources Final'!B:F,5,FALSE)=0,"",VLOOKUP(A2995,'Resources Final'!B:F,5,FALSE)),"")</f>
        <v/>
      </c>
    </row>
    <row r="2996" spans="9:9" x14ac:dyDescent="0.2">
      <c r="I2996" t="str">
        <f>IFERROR(IF(VLOOKUP(A2996,'Resources Final'!B:F,5,FALSE)=0,"",VLOOKUP(A2996,'Resources Final'!B:F,5,FALSE)),"")</f>
        <v/>
      </c>
    </row>
    <row r="2997" spans="9:9" x14ac:dyDescent="0.2">
      <c r="I2997" t="str">
        <f>IFERROR(IF(VLOOKUP(A2997,'Resources Final'!B:F,5,FALSE)=0,"",VLOOKUP(A2997,'Resources Final'!B:F,5,FALSE)),"")</f>
        <v/>
      </c>
    </row>
    <row r="2998" spans="9:9" x14ac:dyDescent="0.2">
      <c r="I2998" t="str">
        <f>IFERROR(IF(VLOOKUP(A2998,'Resources Final'!B:F,5,FALSE)=0,"",VLOOKUP(A2998,'Resources Final'!B:F,5,FALSE)),"")</f>
        <v/>
      </c>
    </row>
    <row r="2999" spans="9:9" x14ac:dyDescent="0.2">
      <c r="I2999" t="str">
        <f>IFERROR(IF(VLOOKUP(A2999,'Resources Final'!B:F,5,FALSE)=0,"",VLOOKUP(A2999,'Resources Final'!B:F,5,FALSE)),"")</f>
        <v/>
      </c>
    </row>
    <row r="3000" spans="9:9" x14ac:dyDescent="0.2">
      <c r="I3000" t="str">
        <f>IFERROR(IF(VLOOKUP(A3000,'Resources Final'!B:F,5,FALSE)=0,"",VLOOKUP(A3000,'Resources Final'!B:F,5,FALSE)),"")</f>
        <v/>
      </c>
    </row>
    <row r="3001" spans="9:9" x14ac:dyDescent="0.2">
      <c r="I3001" t="str">
        <f>IFERROR(IF(VLOOKUP(A3001,'Resources Final'!B:F,5,FALSE)=0,"",VLOOKUP(A3001,'Resources Final'!B:F,5,FALSE)),"")</f>
        <v/>
      </c>
    </row>
    <row r="3002" spans="9:9" x14ac:dyDescent="0.2">
      <c r="I3002" t="str">
        <f>IFERROR(IF(VLOOKUP(A3002,'Resources Final'!B:F,5,FALSE)=0,"",VLOOKUP(A3002,'Resources Final'!B:F,5,FALSE)),"")</f>
        <v/>
      </c>
    </row>
    <row r="3003" spans="9:9" x14ac:dyDescent="0.2">
      <c r="I3003" t="str">
        <f>IFERROR(IF(VLOOKUP(A3003,'Resources Final'!B:F,5,FALSE)=0,"",VLOOKUP(A3003,'Resources Final'!B:F,5,FALSE)),"")</f>
        <v/>
      </c>
    </row>
    <row r="3004" spans="9:9" x14ac:dyDescent="0.2">
      <c r="I3004" t="str">
        <f>IFERROR(IF(VLOOKUP(A3004,'Resources Final'!B:F,5,FALSE)=0,"",VLOOKUP(A3004,'Resources Final'!B:F,5,FALSE)),"")</f>
        <v/>
      </c>
    </row>
    <row r="3005" spans="9:9" x14ac:dyDescent="0.2">
      <c r="I3005" t="str">
        <f>IFERROR(IF(VLOOKUP(A3005,'Resources Final'!B:F,5,FALSE)=0,"",VLOOKUP(A3005,'Resources Final'!B:F,5,FALSE)),"")</f>
        <v/>
      </c>
    </row>
    <row r="3006" spans="9:9" x14ac:dyDescent="0.2">
      <c r="I3006" t="str">
        <f>IFERROR(IF(VLOOKUP(A3006,'Resources Final'!B:F,5,FALSE)=0,"",VLOOKUP(A3006,'Resources Final'!B:F,5,FALSE)),"")</f>
        <v/>
      </c>
    </row>
    <row r="3007" spans="9:9" x14ac:dyDescent="0.2">
      <c r="I3007" t="str">
        <f>IFERROR(IF(VLOOKUP(A3007,'Resources Final'!B:F,5,FALSE)=0,"",VLOOKUP(A3007,'Resources Final'!B:F,5,FALSE)),"")</f>
        <v/>
      </c>
    </row>
    <row r="3008" spans="9:9" x14ac:dyDescent="0.2">
      <c r="I3008" t="str">
        <f>IFERROR(IF(VLOOKUP(A3008,'Resources Final'!B:F,5,FALSE)=0,"",VLOOKUP(A3008,'Resources Final'!B:F,5,FALSE)),"")</f>
        <v/>
      </c>
    </row>
    <row r="3009" spans="9:9" x14ac:dyDescent="0.2">
      <c r="I3009" t="str">
        <f>IFERROR(IF(VLOOKUP(A3009,'Resources Final'!B:F,5,FALSE)=0,"",VLOOKUP(A3009,'Resources Final'!B:F,5,FALSE)),"")</f>
        <v/>
      </c>
    </row>
    <row r="3010" spans="9:9" x14ac:dyDescent="0.2">
      <c r="I3010" t="str">
        <f>IFERROR(IF(VLOOKUP(A3010,'Resources Final'!B:F,5,FALSE)=0,"",VLOOKUP(A3010,'Resources Final'!B:F,5,FALSE)),"")</f>
        <v/>
      </c>
    </row>
    <row r="3011" spans="9:9" x14ac:dyDescent="0.2">
      <c r="I3011" t="str">
        <f>IFERROR(IF(VLOOKUP(A3011,'Resources Final'!B:F,5,FALSE)=0,"",VLOOKUP(A3011,'Resources Final'!B:F,5,FALSE)),"")</f>
        <v/>
      </c>
    </row>
    <row r="3012" spans="9:9" x14ac:dyDescent="0.2">
      <c r="I3012" t="str">
        <f>IFERROR(IF(VLOOKUP(A3012,'Resources Final'!B:F,5,FALSE)=0,"",VLOOKUP(A3012,'Resources Final'!B:F,5,FALSE)),"")</f>
        <v/>
      </c>
    </row>
    <row r="3013" spans="9:9" x14ac:dyDescent="0.2">
      <c r="I3013" t="str">
        <f>IFERROR(IF(VLOOKUP(A3013,'Resources Final'!B:F,5,FALSE)=0,"",VLOOKUP(A3013,'Resources Final'!B:F,5,FALSE)),"")</f>
        <v/>
      </c>
    </row>
    <row r="3014" spans="9:9" x14ac:dyDescent="0.2">
      <c r="I3014" t="str">
        <f>IFERROR(IF(VLOOKUP(A3014,'Resources Final'!B:F,5,FALSE)=0,"",VLOOKUP(A3014,'Resources Final'!B:F,5,FALSE)),"")</f>
        <v/>
      </c>
    </row>
    <row r="3015" spans="9:9" x14ac:dyDescent="0.2">
      <c r="I3015" t="str">
        <f>IFERROR(IF(VLOOKUP(A3015,'Resources Final'!B:F,5,FALSE)=0,"",VLOOKUP(A3015,'Resources Final'!B:F,5,FALSE)),"")</f>
        <v/>
      </c>
    </row>
    <row r="3016" spans="9:9" x14ac:dyDescent="0.2">
      <c r="I3016" t="str">
        <f>IFERROR(IF(VLOOKUP(A3016,'Resources Final'!B:F,5,FALSE)=0,"",VLOOKUP(A3016,'Resources Final'!B:F,5,FALSE)),"")</f>
        <v/>
      </c>
    </row>
    <row r="3017" spans="9:9" x14ac:dyDescent="0.2">
      <c r="I3017" t="str">
        <f>IFERROR(IF(VLOOKUP(A3017,'Resources Final'!B:F,5,FALSE)=0,"",VLOOKUP(A3017,'Resources Final'!B:F,5,FALSE)),"")</f>
        <v/>
      </c>
    </row>
    <row r="3018" spans="9:9" x14ac:dyDescent="0.2">
      <c r="I3018" t="str">
        <f>IFERROR(IF(VLOOKUP(A3018,'Resources Final'!B:F,5,FALSE)=0,"",VLOOKUP(A3018,'Resources Final'!B:F,5,FALSE)),"")</f>
        <v/>
      </c>
    </row>
    <row r="3019" spans="9:9" x14ac:dyDescent="0.2">
      <c r="I3019" t="str">
        <f>IFERROR(IF(VLOOKUP(A3019,'Resources Final'!B:F,5,FALSE)=0,"",VLOOKUP(A3019,'Resources Final'!B:F,5,FALSE)),"")</f>
        <v/>
      </c>
    </row>
    <row r="3020" spans="9:9" x14ac:dyDescent="0.2">
      <c r="I3020" t="str">
        <f>IFERROR(IF(VLOOKUP(A3020,'Resources Final'!B:F,5,FALSE)=0,"",VLOOKUP(A3020,'Resources Final'!B:F,5,FALSE)),"")</f>
        <v/>
      </c>
    </row>
    <row r="3021" spans="9:9" x14ac:dyDescent="0.2">
      <c r="I3021" t="str">
        <f>IFERROR(IF(VLOOKUP(A3021,'Resources Final'!B:F,5,FALSE)=0,"",VLOOKUP(A3021,'Resources Final'!B:F,5,FALSE)),"")</f>
        <v/>
      </c>
    </row>
    <row r="3022" spans="9:9" x14ac:dyDescent="0.2">
      <c r="I3022" t="str">
        <f>IFERROR(IF(VLOOKUP(A3022,'Resources Final'!B:F,5,FALSE)=0,"",VLOOKUP(A3022,'Resources Final'!B:F,5,FALSE)),"")</f>
        <v/>
      </c>
    </row>
    <row r="3023" spans="9:9" x14ac:dyDescent="0.2">
      <c r="I3023" t="str">
        <f>IFERROR(IF(VLOOKUP(A3023,'Resources Final'!B:F,5,FALSE)=0,"",VLOOKUP(A3023,'Resources Final'!B:F,5,FALSE)),"")</f>
        <v/>
      </c>
    </row>
    <row r="3024" spans="9:9" x14ac:dyDescent="0.2">
      <c r="I3024" t="str">
        <f>IFERROR(IF(VLOOKUP(A3024,'Resources Final'!B:F,5,FALSE)=0,"",VLOOKUP(A3024,'Resources Final'!B:F,5,FALSE)),"")</f>
        <v/>
      </c>
    </row>
    <row r="3025" spans="9:9" x14ac:dyDescent="0.2">
      <c r="I3025" t="str">
        <f>IFERROR(IF(VLOOKUP(A3025,'Resources Final'!B:F,5,FALSE)=0,"",VLOOKUP(A3025,'Resources Final'!B:F,5,FALSE)),"")</f>
        <v/>
      </c>
    </row>
    <row r="3026" spans="9:9" x14ac:dyDescent="0.2">
      <c r="I3026" t="str">
        <f>IFERROR(IF(VLOOKUP(A3026,'Resources Final'!B:F,5,FALSE)=0,"",VLOOKUP(A3026,'Resources Final'!B:F,5,FALSE)),"")</f>
        <v/>
      </c>
    </row>
    <row r="3027" spans="9:9" x14ac:dyDescent="0.2">
      <c r="I3027" t="str">
        <f>IFERROR(IF(VLOOKUP(A3027,'Resources Final'!B:F,5,FALSE)=0,"",VLOOKUP(A3027,'Resources Final'!B:F,5,FALSE)),"")</f>
        <v/>
      </c>
    </row>
    <row r="3028" spans="9:9" x14ac:dyDescent="0.2">
      <c r="I3028" t="str">
        <f>IFERROR(IF(VLOOKUP(A3028,'Resources Final'!B:F,5,FALSE)=0,"",VLOOKUP(A3028,'Resources Final'!B:F,5,FALSE)),"")</f>
        <v/>
      </c>
    </row>
    <row r="3029" spans="9:9" x14ac:dyDescent="0.2">
      <c r="I3029" t="str">
        <f>IFERROR(IF(VLOOKUP(A3029,'Resources Final'!B:F,5,FALSE)=0,"",VLOOKUP(A3029,'Resources Final'!B:F,5,FALSE)),"")</f>
        <v/>
      </c>
    </row>
    <row r="3030" spans="9:9" x14ac:dyDescent="0.2">
      <c r="I3030" t="str">
        <f>IFERROR(IF(VLOOKUP(A3030,'Resources Final'!B:F,5,FALSE)=0,"",VLOOKUP(A3030,'Resources Final'!B:F,5,FALSE)),"")</f>
        <v/>
      </c>
    </row>
    <row r="3031" spans="9:9" x14ac:dyDescent="0.2">
      <c r="I3031" t="str">
        <f>IFERROR(IF(VLOOKUP(A3031,'Resources Final'!B:F,5,FALSE)=0,"",VLOOKUP(A3031,'Resources Final'!B:F,5,FALSE)),"")</f>
        <v/>
      </c>
    </row>
    <row r="3032" spans="9:9" x14ac:dyDescent="0.2">
      <c r="I3032" t="str">
        <f>IFERROR(IF(VLOOKUP(A3032,'Resources Final'!B:F,5,FALSE)=0,"",VLOOKUP(A3032,'Resources Final'!B:F,5,FALSE)),"")</f>
        <v/>
      </c>
    </row>
    <row r="3033" spans="9:9" x14ac:dyDescent="0.2">
      <c r="I3033" t="str">
        <f>IFERROR(IF(VLOOKUP(A3033,'Resources Final'!B:F,5,FALSE)=0,"",VLOOKUP(A3033,'Resources Final'!B:F,5,FALSE)),"")</f>
        <v/>
      </c>
    </row>
    <row r="3034" spans="9:9" x14ac:dyDescent="0.2">
      <c r="I3034" t="str">
        <f>IFERROR(IF(VLOOKUP(A3034,'Resources Final'!B:F,5,FALSE)=0,"",VLOOKUP(A3034,'Resources Final'!B:F,5,FALSE)),"")</f>
        <v/>
      </c>
    </row>
    <row r="3035" spans="9:9" x14ac:dyDescent="0.2">
      <c r="I3035" t="str">
        <f>IFERROR(IF(VLOOKUP(A3035,'Resources Final'!B:F,5,FALSE)=0,"",VLOOKUP(A3035,'Resources Final'!B:F,5,FALSE)),"")</f>
        <v/>
      </c>
    </row>
    <row r="3036" spans="9:9" x14ac:dyDescent="0.2">
      <c r="I3036" t="str">
        <f>IFERROR(IF(VLOOKUP(A3036,'Resources Final'!B:F,5,FALSE)=0,"",VLOOKUP(A3036,'Resources Final'!B:F,5,FALSE)),"")</f>
        <v/>
      </c>
    </row>
    <row r="3037" spans="9:9" x14ac:dyDescent="0.2">
      <c r="I3037" t="str">
        <f>IFERROR(IF(VLOOKUP(A3037,'Resources Final'!B:F,5,FALSE)=0,"",VLOOKUP(A3037,'Resources Final'!B:F,5,FALSE)),"")</f>
        <v/>
      </c>
    </row>
    <row r="3038" spans="9:9" x14ac:dyDescent="0.2">
      <c r="I3038" t="str">
        <f>IFERROR(IF(VLOOKUP(A3038,'Resources Final'!B:F,5,FALSE)=0,"",VLOOKUP(A3038,'Resources Final'!B:F,5,FALSE)),"")</f>
        <v/>
      </c>
    </row>
    <row r="3039" spans="9:9" x14ac:dyDescent="0.2">
      <c r="I3039" t="str">
        <f>IFERROR(IF(VLOOKUP(A3039,'Resources Final'!B:F,5,FALSE)=0,"",VLOOKUP(A3039,'Resources Final'!B:F,5,FALSE)),"")</f>
        <v/>
      </c>
    </row>
    <row r="3040" spans="9:9" x14ac:dyDescent="0.2">
      <c r="I3040" t="str">
        <f>IFERROR(IF(VLOOKUP(A3040,'Resources Final'!B:F,5,FALSE)=0,"",VLOOKUP(A3040,'Resources Final'!B:F,5,FALSE)),"")</f>
        <v/>
      </c>
    </row>
    <row r="3041" spans="9:9" x14ac:dyDescent="0.2">
      <c r="I3041" t="str">
        <f>IFERROR(IF(VLOOKUP(A3041,'Resources Final'!B:F,5,FALSE)=0,"",VLOOKUP(A3041,'Resources Final'!B:F,5,FALSE)),"")</f>
        <v/>
      </c>
    </row>
    <row r="3042" spans="9:9" x14ac:dyDescent="0.2">
      <c r="I3042" t="str">
        <f>IFERROR(IF(VLOOKUP(A3042,'Resources Final'!B:F,5,FALSE)=0,"",VLOOKUP(A3042,'Resources Final'!B:F,5,FALSE)),"")</f>
        <v/>
      </c>
    </row>
    <row r="3043" spans="9:9" x14ac:dyDescent="0.2">
      <c r="I3043" t="str">
        <f>IFERROR(IF(VLOOKUP(A3043,'Resources Final'!B:F,5,FALSE)=0,"",VLOOKUP(A3043,'Resources Final'!B:F,5,FALSE)),"")</f>
        <v/>
      </c>
    </row>
    <row r="3044" spans="9:9" x14ac:dyDescent="0.2">
      <c r="I3044" t="str">
        <f>IFERROR(IF(VLOOKUP(A3044,'Resources Final'!B:F,5,FALSE)=0,"",VLOOKUP(A3044,'Resources Final'!B:F,5,FALSE)),"")</f>
        <v/>
      </c>
    </row>
    <row r="3045" spans="9:9" x14ac:dyDescent="0.2">
      <c r="I3045" t="str">
        <f>IFERROR(IF(VLOOKUP(A3045,'Resources Final'!B:F,5,FALSE)=0,"",VLOOKUP(A3045,'Resources Final'!B:F,5,FALSE)),"")</f>
        <v/>
      </c>
    </row>
    <row r="3046" spans="9:9" x14ac:dyDescent="0.2">
      <c r="I3046" t="str">
        <f>IFERROR(IF(VLOOKUP(A3046,'Resources Final'!B:F,5,FALSE)=0,"",VLOOKUP(A3046,'Resources Final'!B:F,5,FALSE)),"")</f>
        <v/>
      </c>
    </row>
    <row r="3047" spans="9:9" x14ac:dyDescent="0.2">
      <c r="I3047" t="str">
        <f>IFERROR(IF(VLOOKUP(A3047,'Resources Final'!B:F,5,FALSE)=0,"",VLOOKUP(A3047,'Resources Final'!B:F,5,FALSE)),"")</f>
        <v/>
      </c>
    </row>
    <row r="3048" spans="9:9" x14ac:dyDescent="0.2">
      <c r="I3048" t="str">
        <f>IFERROR(IF(VLOOKUP(A3048,'Resources Final'!B:F,5,FALSE)=0,"",VLOOKUP(A3048,'Resources Final'!B:F,5,FALSE)),"")</f>
        <v/>
      </c>
    </row>
    <row r="3049" spans="9:9" x14ac:dyDescent="0.2">
      <c r="I3049" t="str">
        <f>IFERROR(IF(VLOOKUP(A3049,'Resources Final'!B:F,5,FALSE)=0,"",VLOOKUP(A3049,'Resources Final'!B:F,5,FALSE)),"")</f>
        <v/>
      </c>
    </row>
    <row r="3050" spans="9:9" x14ac:dyDescent="0.2">
      <c r="I3050" t="str">
        <f>IFERROR(IF(VLOOKUP(A3050,'Resources Final'!B:F,5,FALSE)=0,"",VLOOKUP(A3050,'Resources Final'!B:F,5,FALSE)),"")</f>
        <v/>
      </c>
    </row>
    <row r="3051" spans="9:9" x14ac:dyDescent="0.2">
      <c r="I3051" t="str">
        <f>IFERROR(IF(VLOOKUP(A3051,'Resources Final'!B:F,5,FALSE)=0,"",VLOOKUP(A3051,'Resources Final'!B:F,5,FALSE)),"")</f>
        <v/>
      </c>
    </row>
    <row r="3052" spans="9:9" x14ac:dyDescent="0.2">
      <c r="I3052" t="str">
        <f>IFERROR(IF(VLOOKUP(A3052,'Resources Final'!B:F,5,FALSE)=0,"",VLOOKUP(A3052,'Resources Final'!B:F,5,FALSE)),"")</f>
        <v/>
      </c>
    </row>
    <row r="3053" spans="9:9" x14ac:dyDescent="0.2">
      <c r="I3053" t="str">
        <f>IFERROR(IF(VLOOKUP(A3053,'Resources Final'!B:F,5,FALSE)=0,"",VLOOKUP(A3053,'Resources Final'!B:F,5,FALSE)),"")</f>
        <v/>
      </c>
    </row>
    <row r="3054" spans="9:9" x14ac:dyDescent="0.2">
      <c r="I3054" t="str">
        <f>IFERROR(IF(VLOOKUP(A3054,'Resources Final'!B:F,5,FALSE)=0,"",VLOOKUP(A3054,'Resources Final'!B:F,5,FALSE)),"")</f>
        <v/>
      </c>
    </row>
    <row r="3055" spans="9:9" x14ac:dyDescent="0.2">
      <c r="I3055" t="str">
        <f>IFERROR(IF(VLOOKUP(A3055,'Resources Final'!B:F,5,FALSE)=0,"",VLOOKUP(A3055,'Resources Final'!B:F,5,FALSE)),"")</f>
        <v/>
      </c>
    </row>
    <row r="3056" spans="9:9" x14ac:dyDescent="0.2">
      <c r="I3056" t="str">
        <f>IFERROR(IF(VLOOKUP(A3056,'Resources Final'!B:F,5,FALSE)=0,"",VLOOKUP(A3056,'Resources Final'!B:F,5,FALSE)),"")</f>
        <v/>
      </c>
    </row>
    <row r="3057" spans="9:9" x14ac:dyDescent="0.2">
      <c r="I3057" t="str">
        <f>IFERROR(IF(VLOOKUP(A3057,'Resources Final'!B:F,5,FALSE)=0,"",VLOOKUP(A3057,'Resources Final'!B:F,5,FALSE)),"")</f>
        <v/>
      </c>
    </row>
    <row r="3058" spans="9:9" x14ac:dyDescent="0.2">
      <c r="I3058" t="str">
        <f>IFERROR(IF(VLOOKUP(A3058,'Resources Final'!B:F,5,FALSE)=0,"",VLOOKUP(A3058,'Resources Final'!B:F,5,FALSE)),"")</f>
        <v/>
      </c>
    </row>
    <row r="3059" spans="9:9" x14ac:dyDescent="0.2">
      <c r="I3059" t="str">
        <f>IFERROR(IF(VLOOKUP(A3059,'Resources Final'!B:F,5,FALSE)=0,"",VLOOKUP(A3059,'Resources Final'!B:F,5,FALSE)),"")</f>
        <v/>
      </c>
    </row>
    <row r="3060" spans="9:9" x14ac:dyDescent="0.2">
      <c r="I3060" t="str">
        <f>IFERROR(IF(VLOOKUP(A3060,'Resources Final'!B:F,5,FALSE)=0,"",VLOOKUP(A3060,'Resources Final'!B:F,5,FALSE)),"")</f>
        <v/>
      </c>
    </row>
    <row r="3061" spans="9:9" x14ac:dyDescent="0.2">
      <c r="I3061" t="str">
        <f>IFERROR(IF(VLOOKUP(A3061,'Resources Final'!B:F,5,FALSE)=0,"",VLOOKUP(A3061,'Resources Final'!B:F,5,FALSE)),"")</f>
        <v/>
      </c>
    </row>
    <row r="3062" spans="9:9" x14ac:dyDescent="0.2">
      <c r="I3062" t="str">
        <f>IFERROR(IF(VLOOKUP(A3062,'Resources Final'!B:F,5,FALSE)=0,"",VLOOKUP(A3062,'Resources Final'!B:F,5,FALSE)),"")</f>
        <v/>
      </c>
    </row>
    <row r="3063" spans="9:9" x14ac:dyDescent="0.2">
      <c r="I3063" t="str">
        <f>IFERROR(IF(VLOOKUP(A3063,'Resources Final'!B:F,5,FALSE)=0,"",VLOOKUP(A3063,'Resources Final'!B:F,5,FALSE)),"")</f>
        <v/>
      </c>
    </row>
    <row r="3064" spans="9:9" x14ac:dyDescent="0.2">
      <c r="I3064" t="str">
        <f>IFERROR(IF(VLOOKUP(A3064,'Resources Final'!B:F,5,FALSE)=0,"",VLOOKUP(A3064,'Resources Final'!B:F,5,FALSE)),"")</f>
        <v/>
      </c>
    </row>
    <row r="3065" spans="9:9" x14ac:dyDescent="0.2">
      <c r="I3065" t="str">
        <f>IFERROR(IF(VLOOKUP(A3065,'Resources Final'!B:F,5,FALSE)=0,"",VLOOKUP(A3065,'Resources Final'!B:F,5,FALSE)),"")</f>
        <v/>
      </c>
    </row>
    <row r="3066" spans="9:9" x14ac:dyDescent="0.2">
      <c r="I3066" t="str">
        <f>IFERROR(IF(VLOOKUP(A3066,'Resources Final'!B:F,5,FALSE)=0,"",VLOOKUP(A3066,'Resources Final'!B:F,5,FALSE)),"")</f>
        <v/>
      </c>
    </row>
    <row r="3067" spans="9:9" x14ac:dyDescent="0.2">
      <c r="I3067" t="str">
        <f>IFERROR(IF(VLOOKUP(A3067,'Resources Final'!B:F,5,FALSE)=0,"",VLOOKUP(A3067,'Resources Final'!B:F,5,FALSE)),"")</f>
        <v/>
      </c>
    </row>
    <row r="3068" spans="9:9" x14ac:dyDescent="0.2">
      <c r="I3068" t="str">
        <f>IFERROR(IF(VLOOKUP(A3068,'Resources Final'!B:F,5,FALSE)=0,"",VLOOKUP(A3068,'Resources Final'!B:F,5,FALSE)),"")</f>
        <v/>
      </c>
    </row>
    <row r="3069" spans="9:9" x14ac:dyDescent="0.2">
      <c r="I3069" t="str">
        <f>IFERROR(IF(VLOOKUP(A3069,'Resources Final'!B:F,5,FALSE)=0,"",VLOOKUP(A3069,'Resources Final'!B:F,5,FALSE)),"")</f>
        <v/>
      </c>
    </row>
    <row r="3070" spans="9:9" x14ac:dyDescent="0.2">
      <c r="I3070" t="str">
        <f>IFERROR(IF(VLOOKUP(A3070,'Resources Final'!B:F,5,FALSE)=0,"",VLOOKUP(A3070,'Resources Final'!B:F,5,FALSE)),"")</f>
        <v/>
      </c>
    </row>
    <row r="3071" spans="9:9" x14ac:dyDescent="0.2">
      <c r="I3071" t="str">
        <f>IFERROR(IF(VLOOKUP(A3071,'Resources Final'!B:F,5,FALSE)=0,"",VLOOKUP(A3071,'Resources Final'!B:F,5,FALSE)),"")</f>
        <v/>
      </c>
    </row>
    <row r="3072" spans="9:9" x14ac:dyDescent="0.2">
      <c r="I3072" t="str">
        <f>IFERROR(IF(VLOOKUP(A3072,'Resources Final'!B:F,5,FALSE)=0,"",VLOOKUP(A3072,'Resources Final'!B:F,5,FALSE)),"")</f>
        <v/>
      </c>
    </row>
    <row r="3073" spans="9:9" x14ac:dyDescent="0.2">
      <c r="I3073" t="str">
        <f>IFERROR(IF(VLOOKUP(A3073,'Resources Final'!B:F,5,FALSE)=0,"",VLOOKUP(A3073,'Resources Final'!B:F,5,FALSE)),"")</f>
        <v/>
      </c>
    </row>
    <row r="3074" spans="9:9" x14ac:dyDescent="0.2">
      <c r="I3074" t="str">
        <f>IFERROR(IF(VLOOKUP(A3074,'Resources Final'!B:F,5,FALSE)=0,"",VLOOKUP(A3074,'Resources Final'!B:F,5,FALSE)),"")</f>
        <v/>
      </c>
    </row>
    <row r="3075" spans="9:9" x14ac:dyDescent="0.2">
      <c r="I3075" t="str">
        <f>IFERROR(IF(VLOOKUP(A3075,'Resources Final'!B:F,5,FALSE)=0,"",VLOOKUP(A3075,'Resources Final'!B:F,5,FALSE)),"")</f>
        <v/>
      </c>
    </row>
    <row r="3076" spans="9:9" x14ac:dyDescent="0.2">
      <c r="I3076" t="str">
        <f>IFERROR(IF(VLOOKUP(A3076,'Resources Final'!B:F,5,FALSE)=0,"",VLOOKUP(A3076,'Resources Final'!B:F,5,FALSE)),"")</f>
        <v/>
      </c>
    </row>
    <row r="3077" spans="9:9" x14ac:dyDescent="0.2">
      <c r="I3077" t="str">
        <f>IFERROR(IF(VLOOKUP(A3077,'Resources Final'!B:F,5,FALSE)=0,"",VLOOKUP(A3077,'Resources Final'!B:F,5,FALSE)),"")</f>
        <v/>
      </c>
    </row>
    <row r="3078" spans="9:9" x14ac:dyDescent="0.2">
      <c r="I3078" t="str">
        <f>IFERROR(IF(VLOOKUP(A3078,'Resources Final'!B:F,5,FALSE)=0,"",VLOOKUP(A3078,'Resources Final'!B:F,5,FALSE)),"")</f>
        <v/>
      </c>
    </row>
    <row r="3079" spans="9:9" x14ac:dyDescent="0.2">
      <c r="I3079" t="str">
        <f>IFERROR(IF(VLOOKUP(A3079,'Resources Final'!B:F,5,FALSE)=0,"",VLOOKUP(A3079,'Resources Final'!B:F,5,FALSE)),"")</f>
        <v/>
      </c>
    </row>
    <row r="3080" spans="9:9" x14ac:dyDescent="0.2">
      <c r="I3080" t="str">
        <f>IFERROR(IF(VLOOKUP(A3080,'Resources Final'!B:F,5,FALSE)=0,"",VLOOKUP(A3080,'Resources Final'!B:F,5,FALSE)),"")</f>
        <v/>
      </c>
    </row>
    <row r="3081" spans="9:9" x14ac:dyDescent="0.2">
      <c r="I3081" t="str">
        <f>IFERROR(IF(VLOOKUP(A3081,'Resources Final'!B:F,5,FALSE)=0,"",VLOOKUP(A3081,'Resources Final'!B:F,5,FALSE)),"")</f>
        <v/>
      </c>
    </row>
    <row r="3082" spans="9:9" x14ac:dyDescent="0.2">
      <c r="I3082" t="str">
        <f>IFERROR(IF(VLOOKUP(A3082,'Resources Final'!B:F,5,FALSE)=0,"",VLOOKUP(A3082,'Resources Final'!B:F,5,FALSE)),"")</f>
        <v/>
      </c>
    </row>
    <row r="3083" spans="9:9" x14ac:dyDescent="0.2">
      <c r="I3083" t="str">
        <f>IFERROR(IF(VLOOKUP(A3083,'Resources Final'!B:F,5,FALSE)=0,"",VLOOKUP(A3083,'Resources Final'!B:F,5,FALSE)),"")</f>
        <v/>
      </c>
    </row>
    <row r="3084" spans="9:9" x14ac:dyDescent="0.2">
      <c r="I3084" t="str">
        <f>IFERROR(IF(VLOOKUP(A3084,'Resources Final'!B:F,5,FALSE)=0,"",VLOOKUP(A3084,'Resources Final'!B:F,5,FALSE)),"")</f>
        <v/>
      </c>
    </row>
    <row r="3085" spans="9:9" x14ac:dyDescent="0.2">
      <c r="I3085" t="str">
        <f>IFERROR(IF(VLOOKUP(A3085,'Resources Final'!B:F,5,FALSE)=0,"",VLOOKUP(A3085,'Resources Final'!B:F,5,FALSE)),"")</f>
        <v/>
      </c>
    </row>
    <row r="3086" spans="9:9" x14ac:dyDescent="0.2">
      <c r="I3086" t="str">
        <f>IFERROR(IF(VLOOKUP(A3086,'Resources Final'!B:F,5,FALSE)=0,"",VLOOKUP(A3086,'Resources Final'!B:F,5,FALSE)),"")</f>
        <v/>
      </c>
    </row>
    <row r="3087" spans="9:9" x14ac:dyDescent="0.2">
      <c r="I3087" t="str">
        <f>IFERROR(IF(VLOOKUP(A3087,'Resources Final'!B:F,5,FALSE)=0,"",VLOOKUP(A3087,'Resources Final'!B:F,5,FALSE)),"")</f>
        <v/>
      </c>
    </row>
    <row r="3088" spans="9:9" x14ac:dyDescent="0.2">
      <c r="I3088" t="str">
        <f>IFERROR(IF(VLOOKUP(A3088,'Resources Final'!B:F,5,FALSE)=0,"",VLOOKUP(A3088,'Resources Final'!B:F,5,FALSE)),"")</f>
        <v/>
      </c>
    </row>
    <row r="3089" spans="9:9" x14ac:dyDescent="0.2">
      <c r="I3089" t="str">
        <f>IFERROR(IF(VLOOKUP(A3089,'Resources Final'!B:F,5,FALSE)=0,"",VLOOKUP(A3089,'Resources Final'!B:F,5,FALSE)),"")</f>
        <v/>
      </c>
    </row>
    <row r="3090" spans="9:9" x14ac:dyDescent="0.2">
      <c r="I3090" t="str">
        <f>IFERROR(IF(VLOOKUP(A3090,'Resources Final'!B:F,5,FALSE)=0,"",VLOOKUP(A3090,'Resources Final'!B:F,5,FALSE)),"")</f>
        <v/>
      </c>
    </row>
    <row r="3091" spans="9:9" x14ac:dyDescent="0.2">
      <c r="I3091" t="str">
        <f>IFERROR(IF(VLOOKUP(A3091,'Resources Final'!B:F,5,FALSE)=0,"",VLOOKUP(A3091,'Resources Final'!B:F,5,FALSE)),"")</f>
        <v/>
      </c>
    </row>
    <row r="3092" spans="9:9" x14ac:dyDescent="0.2">
      <c r="I3092" t="str">
        <f>IFERROR(IF(VLOOKUP(A3092,'Resources Final'!B:F,5,FALSE)=0,"",VLOOKUP(A3092,'Resources Final'!B:F,5,FALSE)),"")</f>
        <v/>
      </c>
    </row>
    <row r="3093" spans="9:9" x14ac:dyDescent="0.2">
      <c r="I3093" t="str">
        <f>IFERROR(IF(VLOOKUP(A3093,'Resources Final'!B:F,5,FALSE)=0,"",VLOOKUP(A3093,'Resources Final'!B:F,5,FALSE)),"")</f>
        <v/>
      </c>
    </row>
    <row r="3094" spans="9:9" x14ac:dyDescent="0.2">
      <c r="I3094" t="str">
        <f>IFERROR(IF(VLOOKUP(A3094,'Resources Final'!B:F,5,FALSE)=0,"",VLOOKUP(A3094,'Resources Final'!B:F,5,FALSE)),"")</f>
        <v/>
      </c>
    </row>
    <row r="3095" spans="9:9" x14ac:dyDescent="0.2">
      <c r="I3095" t="str">
        <f>IFERROR(IF(VLOOKUP(A3095,'Resources Final'!B:F,5,FALSE)=0,"",VLOOKUP(A3095,'Resources Final'!B:F,5,FALSE)),"")</f>
        <v/>
      </c>
    </row>
    <row r="3096" spans="9:9" x14ac:dyDescent="0.2">
      <c r="I3096" t="str">
        <f>IFERROR(IF(VLOOKUP(A3096,'Resources Final'!B:F,5,FALSE)=0,"",VLOOKUP(A3096,'Resources Final'!B:F,5,FALSE)),"")</f>
        <v/>
      </c>
    </row>
    <row r="3097" spans="9:9" x14ac:dyDescent="0.2">
      <c r="I3097" t="str">
        <f>IFERROR(IF(VLOOKUP(A3097,'Resources Final'!B:F,5,FALSE)=0,"",VLOOKUP(A3097,'Resources Final'!B:F,5,FALSE)),"")</f>
        <v/>
      </c>
    </row>
    <row r="3098" spans="9:9" x14ac:dyDescent="0.2">
      <c r="I3098" t="str">
        <f>IFERROR(IF(VLOOKUP(A3098,'Resources Final'!B:F,5,FALSE)=0,"",VLOOKUP(A3098,'Resources Final'!B:F,5,FALSE)),"")</f>
        <v/>
      </c>
    </row>
    <row r="3099" spans="9:9" x14ac:dyDescent="0.2">
      <c r="I3099" t="str">
        <f>IFERROR(IF(VLOOKUP(A3099,'Resources Final'!B:F,5,FALSE)=0,"",VLOOKUP(A3099,'Resources Final'!B:F,5,FALSE)),"")</f>
        <v/>
      </c>
    </row>
    <row r="3100" spans="9:9" x14ac:dyDescent="0.2">
      <c r="I3100" t="str">
        <f>IFERROR(IF(VLOOKUP(A3100,'Resources Final'!B:F,5,FALSE)=0,"",VLOOKUP(A3100,'Resources Final'!B:F,5,FALSE)),"")</f>
        <v/>
      </c>
    </row>
    <row r="3101" spans="9:9" x14ac:dyDescent="0.2">
      <c r="I3101" t="str">
        <f>IFERROR(IF(VLOOKUP(A3101,'Resources Final'!B:F,5,FALSE)=0,"",VLOOKUP(A3101,'Resources Final'!B:F,5,FALSE)),"")</f>
        <v/>
      </c>
    </row>
    <row r="3102" spans="9:9" x14ac:dyDescent="0.2">
      <c r="I3102" t="str">
        <f>IFERROR(IF(VLOOKUP(A3102,'Resources Final'!B:F,5,FALSE)=0,"",VLOOKUP(A3102,'Resources Final'!B:F,5,FALSE)),"")</f>
        <v/>
      </c>
    </row>
    <row r="3103" spans="9:9" x14ac:dyDescent="0.2">
      <c r="I3103" t="str">
        <f>IFERROR(IF(VLOOKUP(A3103,'Resources Final'!B:F,5,FALSE)=0,"",VLOOKUP(A3103,'Resources Final'!B:F,5,FALSE)),"")</f>
        <v/>
      </c>
    </row>
    <row r="3104" spans="9:9" x14ac:dyDescent="0.2">
      <c r="I3104" t="str">
        <f>IFERROR(IF(VLOOKUP(A3104,'Resources Final'!B:F,5,FALSE)=0,"",VLOOKUP(A3104,'Resources Final'!B:F,5,FALSE)),"")</f>
        <v/>
      </c>
    </row>
    <row r="3105" spans="9:9" x14ac:dyDescent="0.2">
      <c r="I3105" t="str">
        <f>IFERROR(IF(VLOOKUP(A3105,'Resources Final'!B:F,5,FALSE)=0,"",VLOOKUP(A3105,'Resources Final'!B:F,5,FALSE)),"")</f>
        <v/>
      </c>
    </row>
    <row r="3106" spans="9:9" x14ac:dyDescent="0.2">
      <c r="I3106" t="str">
        <f>IFERROR(IF(VLOOKUP(A3106,'Resources Final'!B:F,5,FALSE)=0,"",VLOOKUP(A3106,'Resources Final'!B:F,5,FALSE)),"")</f>
        <v/>
      </c>
    </row>
    <row r="3107" spans="9:9" x14ac:dyDescent="0.2">
      <c r="I3107" t="str">
        <f>IFERROR(IF(VLOOKUP(A3107,'Resources Final'!B:F,5,FALSE)=0,"",VLOOKUP(A3107,'Resources Final'!B:F,5,FALSE)),"")</f>
        <v/>
      </c>
    </row>
    <row r="3108" spans="9:9" x14ac:dyDescent="0.2">
      <c r="I3108" t="str">
        <f>IFERROR(IF(VLOOKUP(A3108,'Resources Final'!B:F,5,FALSE)=0,"",VLOOKUP(A3108,'Resources Final'!B:F,5,FALSE)),"")</f>
        <v/>
      </c>
    </row>
    <row r="3109" spans="9:9" x14ac:dyDescent="0.2">
      <c r="I3109" t="str">
        <f>IFERROR(IF(VLOOKUP(A3109,'Resources Final'!B:F,5,FALSE)=0,"",VLOOKUP(A3109,'Resources Final'!B:F,5,FALSE)),"")</f>
        <v/>
      </c>
    </row>
    <row r="3110" spans="9:9" x14ac:dyDescent="0.2">
      <c r="I3110" t="str">
        <f>IFERROR(IF(VLOOKUP(A3110,'Resources Final'!B:F,5,FALSE)=0,"",VLOOKUP(A3110,'Resources Final'!B:F,5,FALSE)),"")</f>
        <v/>
      </c>
    </row>
    <row r="3111" spans="9:9" x14ac:dyDescent="0.2">
      <c r="I3111" t="str">
        <f>IFERROR(IF(VLOOKUP(A3111,'Resources Final'!B:F,5,FALSE)=0,"",VLOOKUP(A3111,'Resources Final'!B:F,5,FALSE)),"")</f>
        <v/>
      </c>
    </row>
    <row r="3112" spans="9:9" x14ac:dyDescent="0.2">
      <c r="I3112" t="str">
        <f>IFERROR(IF(VLOOKUP(A3112,'Resources Final'!B:F,5,FALSE)=0,"",VLOOKUP(A3112,'Resources Final'!B:F,5,FALSE)),"")</f>
        <v/>
      </c>
    </row>
    <row r="3113" spans="9:9" x14ac:dyDescent="0.2">
      <c r="I3113" t="str">
        <f>IFERROR(IF(VLOOKUP(A3113,'Resources Final'!B:F,5,FALSE)=0,"",VLOOKUP(A3113,'Resources Final'!B:F,5,FALSE)),"")</f>
        <v/>
      </c>
    </row>
    <row r="3114" spans="9:9" x14ac:dyDescent="0.2">
      <c r="I3114" t="str">
        <f>IFERROR(IF(VLOOKUP(A3114,'Resources Final'!B:F,5,FALSE)=0,"",VLOOKUP(A3114,'Resources Final'!B:F,5,FALSE)),"")</f>
        <v/>
      </c>
    </row>
    <row r="3115" spans="9:9" x14ac:dyDescent="0.2">
      <c r="I3115" t="str">
        <f>IFERROR(IF(VLOOKUP(A3115,'Resources Final'!B:F,5,FALSE)=0,"",VLOOKUP(A3115,'Resources Final'!B:F,5,FALSE)),"")</f>
        <v/>
      </c>
    </row>
    <row r="3116" spans="9:9" x14ac:dyDescent="0.2">
      <c r="I3116" t="str">
        <f>IFERROR(IF(VLOOKUP(A3116,'Resources Final'!B:F,5,FALSE)=0,"",VLOOKUP(A3116,'Resources Final'!B:F,5,FALSE)),"")</f>
        <v/>
      </c>
    </row>
    <row r="3117" spans="9:9" x14ac:dyDescent="0.2">
      <c r="I3117" t="str">
        <f>IFERROR(IF(VLOOKUP(A3117,'Resources Final'!B:F,5,FALSE)=0,"",VLOOKUP(A3117,'Resources Final'!B:F,5,FALSE)),"")</f>
        <v/>
      </c>
    </row>
    <row r="3118" spans="9:9" x14ac:dyDescent="0.2">
      <c r="I3118" t="str">
        <f>IFERROR(IF(VLOOKUP(A3118,'Resources Final'!B:F,5,FALSE)=0,"",VLOOKUP(A3118,'Resources Final'!B:F,5,FALSE)),"")</f>
        <v/>
      </c>
    </row>
    <row r="3119" spans="9:9" x14ac:dyDescent="0.2">
      <c r="I3119" t="str">
        <f>IFERROR(IF(VLOOKUP(A3119,'Resources Final'!B:F,5,FALSE)=0,"",VLOOKUP(A3119,'Resources Final'!B:F,5,FALSE)),"")</f>
        <v/>
      </c>
    </row>
    <row r="3120" spans="9:9" x14ac:dyDescent="0.2">
      <c r="I3120" t="str">
        <f>IFERROR(IF(VLOOKUP(A3120,'Resources Final'!B:F,5,FALSE)=0,"",VLOOKUP(A3120,'Resources Final'!B:F,5,FALSE)),"")</f>
        <v/>
      </c>
    </row>
    <row r="3121" spans="9:9" x14ac:dyDescent="0.2">
      <c r="I3121" t="str">
        <f>IFERROR(IF(VLOOKUP(A3121,'Resources Final'!B:F,5,FALSE)=0,"",VLOOKUP(A3121,'Resources Final'!B:F,5,FALSE)),"")</f>
        <v/>
      </c>
    </row>
    <row r="3122" spans="9:9" x14ac:dyDescent="0.2">
      <c r="I3122" t="str">
        <f>IFERROR(IF(VLOOKUP(A3122,'Resources Final'!B:F,5,FALSE)=0,"",VLOOKUP(A3122,'Resources Final'!B:F,5,FALSE)),"")</f>
        <v/>
      </c>
    </row>
    <row r="3123" spans="9:9" x14ac:dyDescent="0.2">
      <c r="I3123" t="str">
        <f>IFERROR(IF(VLOOKUP(A3123,'Resources Final'!B:F,5,FALSE)=0,"",VLOOKUP(A3123,'Resources Final'!B:F,5,FALSE)),"")</f>
        <v/>
      </c>
    </row>
    <row r="3124" spans="9:9" x14ac:dyDescent="0.2">
      <c r="I3124" t="str">
        <f>IFERROR(IF(VLOOKUP(A3124,'Resources Final'!B:F,5,FALSE)=0,"",VLOOKUP(A3124,'Resources Final'!B:F,5,FALSE)),"")</f>
        <v/>
      </c>
    </row>
    <row r="3125" spans="9:9" x14ac:dyDescent="0.2">
      <c r="I3125" t="str">
        <f>IFERROR(IF(VLOOKUP(A3125,'Resources Final'!B:F,5,FALSE)=0,"",VLOOKUP(A3125,'Resources Final'!B:F,5,FALSE)),"")</f>
        <v/>
      </c>
    </row>
    <row r="3126" spans="9:9" x14ac:dyDescent="0.2">
      <c r="I3126" t="str">
        <f>IFERROR(IF(VLOOKUP(A3126,'Resources Final'!B:F,5,FALSE)=0,"",VLOOKUP(A3126,'Resources Final'!B:F,5,FALSE)),"")</f>
        <v/>
      </c>
    </row>
    <row r="3127" spans="9:9" x14ac:dyDescent="0.2">
      <c r="I3127" t="str">
        <f>IFERROR(IF(VLOOKUP(A3127,'Resources Final'!B:F,5,FALSE)=0,"",VLOOKUP(A3127,'Resources Final'!B:F,5,FALSE)),"")</f>
        <v/>
      </c>
    </row>
    <row r="3128" spans="9:9" x14ac:dyDescent="0.2">
      <c r="I3128" t="str">
        <f>IFERROR(IF(VLOOKUP(A3128,'Resources Final'!B:F,5,FALSE)=0,"",VLOOKUP(A3128,'Resources Final'!B:F,5,FALSE)),"")</f>
        <v/>
      </c>
    </row>
    <row r="3129" spans="9:9" x14ac:dyDescent="0.2">
      <c r="I3129" t="str">
        <f>IFERROR(IF(VLOOKUP(A3129,'Resources Final'!B:F,5,FALSE)=0,"",VLOOKUP(A3129,'Resources Final'!B:F,5,FALSE)),"")</f>
        <v/>
      </c>
    </row>
    <row r="3130" spans="9:9" x14ac:dyDescent="0.2">
      <c r="I3130" t="str">
        <f>IFERROR(IF(VLOOKUP(A3130,'Resources Final'!B:F,5,FALSE)=0,"",VLOOKUP(A3130,'Resources Final'!B:F,5,FALSE)),"")</f>
        <v/>
      </c>
    </row>
    <row r="3131" spans="9:9" x14ac:dyDescent="0.2">
      <c r="I3131" t="str">
        <f>IFERROR(IF(VLOOKUP(A3131,'Resources Final'!B:F,5,FALSE)=0,"",VLOOKUP(A3131,'Resources Final'!B:F,5,FALSE)),"")</f>
        <v/>
      </c>
    </row>
    <row r="3132" spans="9:9" x14ac:dyDescent="0.2">
      <c r="I3132" t="str">
        <f>IFERROR(IF(VLOOKUP(A3132,'Resources Final'!B:F,5,FALSE)=0,"",VLOOKUP(A3132,'Resources Final'!B:F,5,FALSE)),"")</f>
        <v/>
      </c>
    </row>
    <row r="3133" spans="9:9" x14ac:dyDescent="0.2">
      <c r="I3133" t="str">
        <f>IFERROR(IF(VLOOKUP(A3133,'Resources Final'!B:F,5,FALSE)=0,"",VLOOKUP(A3133,'Resources Final'!B:F,5,FALSE)),"")</f>
        <v/>
      </c>
    </row>
    <row r="3134" spans="9:9" x14ac:dyDescent="0.2">
      <c r="I3134" t="str">
        <f>IFERROR(IF(VLOOKUP(A3134,'Resources Final'!B:F,5,FALSE)=0,"",VLOOKUP(A3134,'Resources Final'!B:F,5,FALSE)),"")</f>
        <v/>
      </c>
    </row>
    <row r="3135" spans="9:9" x14ac:dyDescent="0.2">
      <c r="I3135" t="str">
        <f>IFERROR(IF(VLOOKUP(A3135,'Resources Final'!B:F,5,FALSE)=0,"",VLOOKUP(A3135,'Resources Final'!B:F,5,FALSE)),"")</f>
        <v/>
      </c>
    </row>
    <row r="3136" spans="9:9" x14ac:dyDescent="0.2">
      <c r="I3136" t="str">
        <f>IFERROR(IF(VLOOKUP(A3136,'Resources Final'!B:F,5,FALSE)=0,"",VLOOKUP(A3136,'Resources Final'!B:F,5,FALSE)),"")</f>
        <v/>
      </c>
    </row>
    <row r="3137" spans="9:9" x14ac:dyDescent="0.2">
      <c r="I3137" t="str">
        <f>IFERROR(IF(VLOOKUP(A3137,'Resources Final'!B:F,5,FALSE)=0,"",VLOOKUP(A3137,'Resources Final'!B:F,5,FALSE)),"")</f>
        <v/>
      </c>
    </row>
    <row r="3138" spans="9:9" x14ac:dyDescent="0.2">
      <c r="I3138" t="str">
        <f>IFERROR(IF(VLOOKUP(A3138,'Resources Final'!B:F,5,FALSE)=0,"",VLOOKUP(A3138,'Resources Final'!B:F,5,FALSE)),"")</f>
        <v/>
      </c>
    </row>
    <row r="3139" spans="9:9" x14ac:dyDescent="0.2">
      <c r="I3139" t="str">
        <f>IFERROR(IF(VLOOKUP(A3139,'Resources Final'!B:F,5,FALSE)=0,"",VLOOKUP(A3139,'Resources Final'!B:F,5,FALSE)),"")</f>
        <v/>
      </c>
    </row>
    <row r="3140" spans="9:9" x14ac:dyDescent="0.2">
      <c r="I3140" t="str">
        <f>IFERROR(IF(VLOOKUP(A3140,'Resources Final'!B:F,5,FALSE)=0,"",VLOOKUP(A3140,'Resources Final'!B:F,5,FALSE)),"")</f>
        <v/>
      </c>
    </row>
    <row r="3141" spans="9:9" x14ac:dyDescent="0.2">
      <c r="I3141" t="str">
        <f>IFERROR(IF(VLOOKUP(A3141,'Resources Final'!B:F,5,FALSE)=0,"",VLOOKUP(A3141,'Resources Final'!B:F,5,FALSE)),"")</f>
        <v/>
      </c>
    </row>
    <row r="3142" spans="9:9" x14ac:dyDescent="0.2">
      <c r="I3142" t="str">
        <f>IFERROR(IF(VLOOKUP(A3142,'Resources Final'!B:F,5,FALSE)=0,"",VLOOKUP(A3142,'Resources Final'!B:F,5,FALSE)),"")</f>
        <v/>
      </c>
    </row>
    <row r="3143" spans="9:9" x14ac:dyDescent="0.2">
      <c r="I3143" t="str">
        <f>IFERROR(IF(VLOOKUP(A3143,'Resources Final'!B:F,5,FALSE)=0,"",VLOOKUP(A3143,'Resources Final'!B:F,5,FALSE)),"")</f>
        <v/>
      </c>
    </row>
    <row r="3144" spans="9:9" x14ac:dyDescent="0.2">
      <c r="I3144" t="str">
        <f>IFERROR(IF(VLOOKUP(A3144,'Resources Final'!B:F,5,FALSE)=0,"",VLOOKUP(A3144,'Resources Final'!B:F,5,FALSE)),"")</f>
        <v/>
      </c>
    </row>
    <row r="3145" spans="9:9" x14ac:dyDescent="0.2">
      <c r="I3145" t="str">
        <f>IFERROR(IF(VLOOKUP(A3145,'Resources Final'!B:F,5,FALSE)=0,"",VLOOKUP(A3145,'Resources Final'!B:F,5,FALSE)),"")</f>
        <v/>
      </c>
    </row>
    <row r="3146" spans="9:9" x14ac:dyDescent="0.2">
      <c r="I3146" t="str">
        <f>IFERROR(IF(VLOOKUP(A3146,'Resources Final'!B:F,5,FALSE)=0,"",VLOOKUP(A3146,'Resources Final'!B:F,5,FALSE)),"")</f>
        <v/>
      </c>
    </row>
    <row r="3147" spans="9:9" x14ac:dyDescent="0.2">
      <c r="I3147" t="str">
        <f>IFERROR(IF(VLOOKUP(A3147,'Resources Final'!B:F,5,FALSE)=0,"",VLOOKUP(A3147,'Resources Final'!B:F,5,FALSE)),"")</f>
        <v/>
      </c>
    </row>
    <row r="3148" spans="9:9" x14ac:dyDescent="0.2">
      <c r="I3148" t="str">
        <f>IFERROR(IF(VLOOKUP(A3148,'Resources Final'!B:F,5,FALSE)=0,"",VLOOKUP(A3148,'Resources Final'!B:F,5,FALSE)),"")</f>
        <v/>
      </c>
    </row>
    <row r="3149" spans="9:9" x14ac:dyDescent="0.2">
      <c r="I3149" t="str">
        <f>IFERROR(IF(VLOOKUP(A3149,'Resources Final'!B:F,5,FALSE)=0,"",VLOOKUP(A3149,'Resources Final'!B:F,5,FALSE)),"")</f>
        <v/>
      </c>
    </row>
    <row r="3150" spans="9:9" x14ac:dyDescent="0.2">
      <c r="I3150" t="str">
        <f>IFERROR(IF(VLOOKUP(A3150,'Resources Final'!B:F,5,FALSE)=0,"",VLOOKUP(A3150,'Resources Final'!B:F,5,FALSE)),"")</f>
        <v/>
      </c>
    </row>
    <row r="3151" spans="9:9" x14ac:dyDescent="0.2">
      <c r="I3151" t="str">
        <f>IFERROR(IF(VLOOKUP(A3151,'Resources Final'!B:F,5,FALSE)=0,"",VLOOKUP(A3151,'Resources Final'!B:F,5,FALSE)),"")</f>
        <v/>
      </c>
    </row>
    <row r="3152" spans="9:9" x14ac:dyDescent="0.2">
      <c r="I3152" t="str">
        <f>IFERROR(IF(VLOOKUP(A3152,'Resources Final'!B:F,5,FALSE)=0,"",VLOOKUP(A3152,'Resources Final'!B:F,5,FALSE)),"")</f>
        <v/>
      </c>
    </row>
    <row r="3153" spans="9:9" x14ac:dyDescent="0.2">
      <c r="I3153" t="str">
        <f>IFERROR(IF(VLOOKUP(A3153,'Resources Final'!B:F,5,FALSE)=0,"",VLOOKUP(A3153,'Resources Final'!B:F,5,FALSE)),"")</f>
        <v/>
      </c>
    </row>
    <row r="3154" spans="9:9" x14ac:dyDescent="0.2">
      <c r="I3154" t="str">
        <f>IFERROR(IF(VLOOKUP(A3154,'Resources Final'!B:F,5,FALSE)=0,"",VLOOKUP(A3154,'Resources Final'!B:F,5,FALSE)),"")</f>
        <v/>
      </c>
    </row>
    <row r="3155" spans="9:9" x14ac:dyDescent="0.2">
      <c r="I3155" t="str">
        <f>IFERROR(IF(VLOOKUP(A3155,'Resources Final'!B:F,5,FALSE)=0,"",VLOOKUP(A3155,'Resources Final'!B:F,5,FALSE)),"")</f>
        <v/>
      </c>
    </row>
    <row r="3156" spans="9:9" x14ac:dyDescent="0.2">
      <c r="I3156" t="str">
        <f>IFERROR(IF(VLOOKUP(A3156,'Resources Final'!B:F,5,FALSE)=0,"",VLOOKUP(A3156,'Resources Final'!B:F,5,FALSE)),"")</f>
        <v/>
      </c>
    </row>
    <row r="3157" spans="9:9" x14ac:dyDescent="0.2">
      <c r="I3157" t="str">
        <f>IFERROR(IF(VLOOKUP(A3157,'Resources Final'!B:F,5,FALSE)=0,"",VLOOKUP(A3157,'Resources Final'!B:F,5,FALSE)),"")</f>
        <v/>
      </c>
    </row>
    <row r="3158" spans="9:9" x14ac:dyDescent="0.2">
      <c r="I3158" t="str">
        <f>IFERROR(IF(VLOOKUP(A3158,'Resources Final'!B:F,5,FALSE)=0,"",VLOOKUP(A3158,'Resources Final'!B:F,5,FALSE)),"")</f>
        <v/>
      </c>
    </row>
    <row r="3159" spans="9:9" x14ac:dyDescent="0.2">
      <c r="I3159" t="str">
        <f>IFERROR(IF(VLOOKUP(A3159,'Resources Final'!B:F,5,FALSE)=0,"",VLOOKUP(A3159,'Resources Final'!B:F,5,FALSE)),"")</f>
        <v/>
      </c>
    </row>
    <row r="3160" spans="9:9" x14ac:dyDescent="0.2">
      <c r="I3160" t="str">
        <f>IFERROR(IF(VLOOKUP(A3160,'Resources Final'!B:F,5,FALSE)=0,"",VLOOKUP(A3160,'Resources Final'!B:F,5,FALSE)),"")</f>
        <v/>
      </c>
    </row>
    <row r="3161" spans="9:9" x14ac:dyDescent="0.2">
      <c r="I3161" t="str">
        <f>IFERROR(IF(VLOOKUP(A3161,'Resources Final'!B:F,5,FALSE)=0,"",VLOOKUP(A3161,'Resources Final'!B:F,5,FALSE)),"")</f>
        <v/>
      </c>
    </row>
    <row r="3162" spans="9:9" x14ac:dyDescent="0.2">
      <c r="I3162" t="str">
        <f>IFERROR(IF(VLOOKUP(A3162,'Resources Final'!B:F,5,FALSE)=0,"",VLOOKUP(A3162,'Resources Final'!B:F,5,FALSE)),"")</f>
        <v/>
      </c>
    </row>
    <row r="3163" spans="9:9" x14ac:dyDescent="0.2">
      <c r="I3163" t="str">
        <f>IFERROR(IF(VLOOKUP(A3163,'Resources Final'!B:F,5,FALSE)=0,"",VLOOKUP(A3163,'Resources Final'!B:F,5,FALSE)),"")</f>
        <v/>
      </c>
    </row>
    <row r="3164" spans="9:9" x14ac:dyDescent="0.2">
      <c r="I3164" t="str">
        <f>IFERROR(IF(VLOOKUP(A3164,'Resources Final'!B:F,5,FALSE)=0,"",VLOOKUP(A3164,'Resources Final'!B:F,5,FALSE)),"")</f>
        <v/>
      </c>
    </row>
    <row r="3165" spans="9:9" x14ac:dyDescent="0.2">
      <c r="I3165" t="str">
        <f>IFERROR(IF(VLOOKUP(A3165,'Resources Final'!B:F,5,FALSE)=0,"",VLOOKUP(A3165,'Resources Final'!B:F,5,FALSE)),"")</f>
        <v/>
      </c>
    </row>
    <row r="3166" spans="9:9" x14ac:dyDescent="0.2">
      <c r="I3166" t="str">
        <f>IFERROR(IF(VLOOKUP(A3166,'Resources Final'!B:F,5,FALSE)=0,"",VLOOKUP(A3166,'Resources Final'!B:F,5,FALSE)),"")</f>
        <v/>
      </c>
    </row>
    <row r="3167" spans="9:9" x14ac:dyDescent="0.2">
      <c r="I3167" t="str">
        <f>IFERROR(IF(VLOOKUP(A3167,'Resources Final'!B:F,5,FALSE)=0,"",VLOOKUP(A3167,'Resources Final'!B:F,5,FALSE)),"")</f>
        <v/>
      </c>
    </row>
    <row r="3168" spans="9:9" x14ac:dyDescent="0.2">
      <c r="I3168" t="str">
        <f>IFERROR(IF(VLOOKUP(A3168,'Resources Final'!B:F,5,FALSE)=0,"",VLOOKUP(A3168,'Resources Final'!B:F,5,FALSE)),"")</f>
        <v/>
      </c>
    </row>
    <row r="3169" spans="9:9" x14ac:dyDescent="0.2">
      <c r="I3169" t="str">
        <f>IFERROR(IF(VLOOKUP(A3169,'Resources Final'!B:F,5,FALSE)=0,"",VLOOKUP(A3169,'Resources Final'!B:F,5,FALSE)),"")</f>
        <v/>
      </c>
    </row>
    <row r="3170" spans="9:9" x14ac:dyDescent="0.2">
      <c r="I3170" t="str">
        <f>IFERROR(IF(VLOOKUP(A3170,'Resources Final'!B:F,5,FALSE)=0,"",VLOOKUP(A3170,'Resources Final'!B:F,5,FALSE)),"")</f>
        <v/>
      </c>
    </row>
    <row r="3171" spans="9:9" x14ac:dyDescent="0.2">
      <c r="I3171" t="str">
        <f>IFERROR(IF(VLOOKUP(A3171,'Resources Final'!B:F,5,FALSE)=0,"",VLOOKUP(A3171,'Resources Final'!B:F,5,FALSE)),"")</f>
        <v/>
      </c>
    </row>
    <row r="3172" spans="9:9" x14ac:dyDescent="0.2">
      <c r="I3172" t="str">
        <f>IFERROR(IF(VLOOKUP(A3172,'Resources Final'!B:F,5,FALSE)=0,"",VLOOKUP(A3172,'Resources Final'!B:F,5,FALSE)),"")</f>
        <v/>
      </c>
    </row>
    <row r="3173" spans="9:9" x14ac:dyDescent="0.2">
      <c r="I3173" t="str">
        <f>IFERROR(IF(VLOOKUP(A3173,'Resources Final'!B:F,5,FALSE)=0,"",VLOOKUP(A3173,'Resources Final'!B:F,5,FALSE)),"")</f>
        <v/>
      </c>
    </row>
    <row r="3174" spans="9:9" x14ac:dyDescent="0.2">
      <c r="I3174" t="str">
        <f>IFERROR(IF(VLOOKUP(A3174,'Resources Final'!B:F,5,FALSE)=0,"",VLOOKUP(A3174,'Resources Final'!B:F,5,FALSE)),"")</f>
        <v/>
      </c>
    </row>
    <row r="3175" spans="9:9" x14ac:dyDescent="0.2">
      <c r="I3175" t="str">
        <f>IFERROR(IF(VLOOKUP(A3175,'Resources Final'!B:F,5,FALSE)=0,"",VLOOKUP(A3175,'Resources Final'!B:F,5,FALSE)),"")</f>
        <v/>
      </c>
    </row>
    <row r="3176" spans="9:9" x14ac:dyDescent="0.2">
      <c r="I3176" t="str">
        <f>IFERROR(IF(VLOOKUP(A3176,'Resources Final'!B:F,5,FALSE)=0,"",VLOOKUP(A3176,'Resources Final'!B:F,5,FALSE)),"")</f>
        <v/>
      </c>
    </row>
    <row r="3177" spans="9:9" x14ac:dyDescent="0.2">
      <c r="I3177" t="str">
        <f>IFERROR(IF(VLOOKUP(A3177,'Resources Final'!B:F,5,FALSE)=0,"",VLOOKUP(A3177,'Resources Final'!B:F,5,FALSE)),"")</f>
        <v/>
      </c>
    </row>
    <row r="3178" spans="9:9" x14ac:dyDescent="0.2">
      <c r="I3178" t="str">
        <f>IFERROR(IF(VLOOKUP(A3178,'Resources Final'!B:F,5,FALSE)=0,"",VLOOKUP(A3178,'Resources Final'!B:F,5,FALSE)),"")</f>
        <v/>
      </c>
    </row>
    <row r="3179" spans="9:9" x14ac:dyDescent="0.2">
      <c r="I3179" t="str">
        <f>IFERROR(IF(VLOOKUP(A3179,'Resources Final'!B:F,5,FALSE)=0,"",VLOOKUP(A3179,'Resources Final'!B:F,5,FALSE)),"")</f>
        <v/>
      </c>
    </row>
    <row r="3180" spans="9:9" x14ac:dyDescent="0.2">
      <c r="I3180" t="str">
        <f>IFERROR(IF(VLOOKUP(A3180,'Resources Final'!B:F,5,FALSE)=0,"",VLOOKUP(A3180,'Resources Final'!B:F,5,FALSE)),"")</f>
        <v/>
      </c>
    </row>
    <row r="3181" spans="9:9" x14ac:dyDescent="0.2">
      <c r="I3181" t="str">
        <f>IFERROR(IF(VLOOKUP(A3181,'Resources Final'!B:F,5,FALSE)=0,"",VLOOKUP(A3181,'Resources Final'!B:F,5,FALSE)),"")</f>
        <v/>
      </c>
    </row>
    <row r="3182" spans="9:9" x14ac:dyDescent="0.2">
      <c r="I3182" t="str">
        <f>IFERROR(IF(VLOOKUP(A3182,'Resources Final'!B:F,5,FALSE)=0,"",VLOOKUP(A3182,'Resources Final'!B:F,5,FALSE)),"")</f>
        <v/>
      </c>
    </row>
    <row r="3183" spans="9:9" x14ac:dyDescent="0.2">
      <c r="I3183" t="str">
        <f>IFERROR(IF(VLOOKUP(A3183,'Resources Final'!B:F,5,FALSE)=0,"",VLOOKUP(A3183,'Resources Final'!B:F,5,FALSE)),"")</f>
        <v/>
      </c>
    </row>
    <row r="3184" spans="9:9" x14ac:dyDescent="0.2">
      <c r="I3184" t="str">
        <f>IFERROR(IF(VLOOKUP(A3184,'Resources Final'!B:F,5,FALSE)=0,"",VLOOKUP(A3184,'Resources Final'!B:F,5,FALSE)),"")</f>
        <v/>
      </c>
    </row>
    <row r="3185" spans="9:9" x14ac:dyDescent="0.2">
      <c r="I3185" t="str">
        <f>IFERROR(IF(VLOOKUP(A3185,'Resources Final'!B:F,5,FALSE)=0,"",VLOOKUP(A3185,'Resources Final'!B:F,5,FALSE)),"")</f>
        <v/>
      </c>
    </row>
    <row r="3186" spans="9:9" x14ac:dyDescent="0.2">
      <c r="I3186" t="str">
        <f>IFERROR(IF(VLOOKUP(A3186,'Resources Final'!B:F,5,FALSE)=0,"",VLOOKUP(A3186,'Resources Final'!B:F,5,FALSE)),"")</f>
        <v/>
      </c>
    </row>
    <row r="3187" spans="9:9" x14ac:dyDescent="0.2">
      <c r="I3187" t="str">
        <f>IFERROR(IF(VLOOKUP(A3187,'Resources Final'!B:F,5,FALSE)=0,"",VLOOKUP(A3187,'Resources Final'!B:F,5,FALSE)),"")</f>
        <v/>
      </c>
    </row>
    <row r="3188" spans="9:9" x14ac:dyDescent="0.2">
      <c r="I3188" t="str">
        <f>IFERROR(IF(VLOOKUP(A3188,'Resources Final'!B:F,5,FALSE)=0,"",VLOOKUP(A3188,'Resources Final'!B:F,5,FALSE)),"")</f>
        <v/>
      </c>
    </row>
    <row r="3189" spans="9:9" x14ac:dyDescent="0.2">
      <c r="I3189" t="str">
        <f>IFERROR(IF(VLOOKUP(A3189,'Resources Final'!B:F,5,FALSE)=0,"",VLOOKUP(A3189,'Resources Final'!B:F,5,FALSE)),"")</f>
        <v/>
      </c>
    </row>
    <row r="3190" spans="9:9" x14ac:dyDescent="0.2">
      <c r="I3190" t="str">
        <f>IFERROR(IF(VLOOKUP(A3190,'Resources Final'!B:F,5,FALSE)=0,"",VLOOKUP(A3190,'Resources Final'!B:F,5,FALSE)),"")</f>
        <v/>
      </c>
    </row>
    <row r="3191" spans="9:9" x14ac:dyDescent="0.2">
      <c r="I3191" t="str">
        <f>IFERROR(IF(VLOOKUP(A3191,'Resources Final'!B:F,5,FALSE)=0,"",VLOOKUP(A3191,'Resources Final'!B:F,5,FALSE)),"")</f>
        <v/>
      </c>
    </row>
    <row r="3192" spans="9:9" x14ac:dyDescent="0.2">
      <c r="I3192" t="str">
        <f>IFERROR(IF(VLOOKUP(A3192,'Resources Final'!B:F,5,FALSE)=0,"",VLOOKUP(A3192,'Resources Final'!B:F,5,FALSE)),"")</f>
        <v/>
      </c>
    </row>
    <row r="3193" spans="9:9" x14ac:dyDescent="0.2">
      <c r="I3193" t="str">
        <f>IFERROR(IF(VLOOKUP(A3193,'Resources Final'!B:F,5,FALSE)=0,"",VLOOKUP(A3193,'Resources Final'!B:F,5,FALSE)),"")</f>
        <v/>
      </c>
    </row>
    <row r="3194" spans="9:9" x14ac:dyDescent="0.2">
      <c r="I3194" t="str">
        <f>IFERROR(IF(VLOOKUP(A3194,'Resources Final'!B:F,5,FALSE)=0,"",VLOOKUP(A3194,'Resources Final'!B:F,5,FALSE)),"")</f>
        <v/>
      </c>
    </row>
    <row r="3195" spans="9:9" x14ac:dyDescent="0.2">
      <c r="I3195" t="str">
        <f>IFERROR(IF(VLOOKUP(A3195,'Resources Final'!B:F,5,FALSE)=0,"",VLOOKUP(A3195,'Resources Final'!B:F,5,FALSE)),"")</f>
        <v/>
      </c>
    </row>
    <row r="3196" spans="9:9" x14ac:dyDescent="0.2">
      <c r="I3196" t="str">
        <f>IFERROR(IF(VLOOKUP(A3196,'Resources Final'!B:F,5,FALSE)=0,"",VLOOKUP(A3196,'Resources Final'!B:F,5,FALSE)),"")</f>
        <v/>
      </c>
    </row>
    <row r="3197" spans="9:9" x14ac:dyDescent="0.2">
      <c r="I3197" t="str">
        <f>IFERROR(IF(VLOOKUP(A3197,'Resources Final'!B:F,5,FALSE)=0,"",VLOOKUP(A3197,'Resources Final'!B:F,5,FALSE)),"")</f>
        <v/>
      </c>
    </row>
    <row r="3198" spans="9:9" x14ac:dyDescent="0.2">
      <c r="I3198" t="str">
        <f>IFERROR(IF(VLOOKUP(A3198,'Resources Final'!B:F,5,FALSE)=0,"",VLOOKUP(A3198,'Resources Final'!B:F,5,FALSE)),"")</f>
        <v/>
      </c>
    </row>
    <row r="3199" spans="9:9" x14ac:dyDescent="0.2">
      <c r="I3199" t="str">
        <f>IFERROR(IF(VLOOKUP(A3199,'Resources Final'!B:F,5,FALSE)=0,"",VLOOKUP(A3199,'Resources Final'!B:F,5,FALSE)),"")</f>
        <v/>
      </c>
    </row>
    <row r="3200" spans="9:9" x14ac:dyDescent="0.2">
      <c r="I3200" t="str">
        <f>IFERROR(IF(VLOOKUP(A3200,'Resources Final'!B:F,5,FALSE)=0,"",VLOOKUP(A3200,'Resources Final'!B:F,5,FALSE)),"")</f>
        <v/>
      </c>
    </row>
    <row r="3201" spans="9:9" x14ac:dyDescent="0.2">
      <c r="I3201" t="str">
        <f>IFERROR(IF(VLOOKUP(A3201,'Resources Final'!B:F,5,FALSE)=0,"",VLOOKUP(A3201,'Resources Final'!B:F,5,FALSE)),"")</f>
        <v/>
      </c>
    </row>
    <row r="3202" spans="9:9" x14ac:dyDescent="0.2">
      <c r="I3202" t="str">
        <f>IFERROR(IF(VLOOKUP(A3202,'Resources Final'!B:F,5,FALSE)=0,"",VLOOKUP(A3202,'Resources Final'!B:F,5,FALSE)),"")</f>
        <v/>
      </c>
    </row>
    <row r="3203" spans="9:9" x14ac:dyDescent="0.2">
      <c r="I3203" t="str">
        <f>IFERROR(IF(VLOOKUP(A3203,'Resources Final'!B:F,5,FALSE)=0,"",VLOOKUP(A3203,'Resources Final'!B:F,5,FALSE)),"")</f>
        <v/>
      </c>
    </row>
    <row r="3204" spans="9:9" x14ac:dyDescent="0.2">
      <c r="I3204" t="str">
        <f>IFERROR(IF(VLOOKUP(A3204,'Resources Final'!B:F,5,FALSE)=0,"",VLOOKUP(A3204,'Resources Final'!B:F,5,FALSE)),"")</f>
        <v/>
      </c>
    </row>
    <row r="3205" spans="9:9" x14ac:dyDescent="0.2">
      <c r="I3205" t="str">
        <f>IFERROR(IF(VLOOKUP(A3205,'Resources Final'!B:F,5,FALSE)=0,"",VLOOKUP(A3205,'Resources Final'!B:F,5,FALSE)),"")</f>
        <v/>
      </c>
    </row>
    <row r="3206" spans="9:9" x14ac:dyDescent="0.2">
      <c r="I3206" t="str">
        <f>IFERROR(IF(VLOOKUP(A3206,'Resources Final'!B:F,5,FALSE)=0,"",VLOOKUP(A3206,'Resources Final'!B:F,5,FALSE)),"")</f>
        <v/>
      </c>
    </row>
    <row r="3207" spans="9:9" x14ac:dyDescent="0.2">
      <c r="I3207" t="str">
        <f>IFERROR(IF(VLOOKUP(A3207,'Resources Final'!B:F,5,FALSE)=0,"",VLOOKUP(A3207,'Resources Final'!B:F,5,FALSE)),"")</f>
        <v/>
      </c>
    </row>
    <row r="3208" spans="9:9" x14ac:dyDescent="0.2">
      <c r="I3208" t="str">
        <f>IFERROR(IF(VLOOKUP(A3208,'Resources Final'!B:F,5,FALSE)=0,"",VLOOKUP(A3208,'Resources Final'!B:F,5,FALSE)),"")</f>
        <v/>
      </c>
    </row>
    <row r="3209" spans="9:9" x14ac:dyDescent="0.2">
      <c r="I3209" t="str">
        <f>IFERROR(IF(VLOOKUP(A3209,'Resources Final'!B:F,5,FALSE)=0,"",VLOOKUP(A3209,'Resources Final'!B:F,5,FALSE)),"")</f>
        <v/>
      </c>
    </row>
    <row r="3210" spans="9:9" x14ac:dyDescent="0.2">
      <c r="I3210" t="str">
        <f>IFERROR(IF(VLOOKUP(A3210,'Resources Final'!B:F,5,FALSE)=0,"",VLOOKUP(A3210,'Resources Final'!B:F,5,FALSE)),"")</f>
        <v/>
      </c>
    </row>
    <row r="3211" spans="9:9" x14ac:dyDescent="0.2">
      <c r="I3211" t="str">
        <f>IFERROR(IF(VLOOKUP(A3211,'Resources Final'!B:F,5,FALSE)=0,"",VLOOKUP(A3211,'Resources Final'!B:F,5,FALSE)),"")</f>
        <v/>
      </c>
    </row>
    <row r="3212" spans="9:9" x14ac:dyDescent="0.2">
      <c r="I3212" t="str">
        <f>IFERROR(IF(VLOOKUP(A3212,'Resources Final'!B:F,5,FALSE)=0,"",VLOOKUP(A3212,'Resources Final'!B:F,5,FALSE)),"")</f>
        <v/>
      </c>
    </row>
    <row r="3213" spans="9:9" x14ac:dyDescent="0.2">
      <c r="I3213" t="str">
        <f>IFERROR(IF(VLOOKUP(A3213,'Resources Final'!B:F,5,FALSE)=0,"",VLOOKUP(A3213,'Resources Final'!B:F,5,FALSE)),"")</f>
        <v/>
      </c>
    </row>
    <row r="3214" spans="9:9" x14ac:dyDescent="0.2">
      <c r="I3214" t="str">
        <f>IFERROR(IF(VLOOKUP(A3214,'Resources Final'!B:F,5,FALSE)=0,"",VLOOKUP(A3214,'Resources Final'!B:F,5,FALSE)),"")</f>
        <v/>
      </c>
    </row>
    <row r="3215" spans="9:9" x14ac:dyDescent="0.2">
      <c r="I3215" t="str">
        <f>IFERROR(IF(VLOOKUP(A3215,'Resources Final'!B:F,5,FALSE)=0,"",VLOOKUP(A3215,'Resources Final'!B:F,5,FALSE)),"")</f>
        <v/>
      </c>
    </row>
    <row r="3216" spans="9:9" x14ac:dyDescent="0.2">
      <c r="I3216" t="str">
        <f>IFERROR(IF(VLOOKUP(A3216,'Resources Final'!B:F,5,FALSE)=0,"",VLOOKUP(A3216,'Resources Final'!B:F,5,FALSE)),"")</f>
        <v/>
      </c>
    </row>
    <row r="3217" spans="9:9" x14ac:dyDescent="0.2">
      <c r="I3217" t="str">
        <f>IFERROR(IF(VLOOKUP(A3217,'Resources Final'!B:F,5,FALSE)=0,"",VLOOKUP(A3217,'Resources Final'!B:F,5,FALSE)),"")</f>
        <v/>
      </c>
    </row>
    <row r="3218" spans="9:9" x14ac:dyDescent="0.2">
      <c r="I3218" t="str">
        <f>IFERROR(IF(VLOOKUP(A3218,'Resources Final'!B:F,5,FALSE)=0,"",VLOOKUP(A3218,'Resources Final'!B:F,5,FALSE)),"")</f>
        <v/>
      </c>
    </row>
    <row r="3219" spans="9:9" x14ac:dyDescent="0.2">
      <c r="I3219" t="str">
        <f>IFERROR(IF(VLOOKUP(A3219,'Resources Final'!B:F,5,FALSE)=0,"",VLOOKUP(A3219,'Resources Final'!B:F,5,FALSE)),"")</f>
        <v/>
      </c>
    </row>
    <row r="3220" spans="9:9" x14ac:dyDescent="0.2">
      <c r="I3220" t="str">
        <f>IFERROR(IF(VLOOKUP(A3220,'Resources Final'!B:F,5,FALSE)=0,"",VLOOKUP(A3220,'Resources Final'!B:F,5,FALSE)),"")</f>
        <v/>
      </c>
    </row>
    <row r="3221" spans="9:9" x14ac:dyDescent="0.2">
      <c r="I3221" t="str">
        <f>IFERROR(IF(VLOOKUP(A3221,'Resources Final'!B:F,5,FALSE)=0,"",VLOOKUP(A3221,'Resources Final'!B:F,5,FALSE)),"")</f>
        <v/>
      </c>
    </row>
    <row r="3222" spans="9:9" x14ac:dyDescent="0.2">
      <c r="I3222" t="str">
        <f>IFERROR(IF(VLOOKUP(A3222,'Resources Final'!B:F,5,FALSE)=0,"",VLOOKUP(A3222,'Resources Final'!B:F,5,FALSE)),"")</f>
        <v/>
      </c>
    </row>
    <row r="3223" spans="9:9" x14ac:dyDescent="0.2">
      <c r="I3223" t="str">
        <f>IFERROR(IF(VLOOKUP(A3223,'Resources Final'!B:F,5,FALSE)=0,"",VLOOKUP(A3223,'Resources Final'!B:F,5,FALSE)),"")</f>
        <v/>
      </c>
    </row>
    <row r="3224" spans="9:9" x14ac:dyDescent="0.2">
      <c r="I3224" t="str">
        <f>IFERROR(IF(VLOOKUP(A3224,'Resources Final'!B:F,5,FALSE)=0,"",VLOOKUP(A3224,'Resources Final'!B:F,5,FALSE)),"")</f>
        <v/>
      </c>
    </row>
    <row r="3225" spans="9:9" x14ac:dyDescent="0.2">
      <c r="I3225" t="str">
        <f>IFERROR(IF(VLOOKUP(A3225,'Resources Final'!B:F,5,FALSE)=0,"",VLOOKUP(A3225,'Resources Final'!B:F,5,FALSE)),"")</f>
        <v/>
      </c>
    </row>
    <row r="3226" spans="9:9" x14ac:dyDescent="0.2">
      <c r="I3226" t="str">
        <f>IFERROR(IF(VLOOKUP(A3226,'Resources Final'!B:F,5,FALSE)=0,"",VLOOKUP(A3226,'Resources Final'!B:F,5,FALSE)),"")</f>
        <v/>
      </c>
    </row>
    <row r="3227" spans="9:9" x14ac:dyDescent="0.2">
      <c r="I3227" t="str">
        <f>IFERROR(IF(VLOOKUP(A3227,'Resources Final'!B:F,5,FALSE)=0,"",VLOOKUP(A3227,'Resources Final'!B:F,5,FALSE)),"")</f>
        <v/>
      </c>
    </row>
    <row r="3228" spans="9:9" x14ac:dyDescent="0.2">
      <c r="I3228" t="str">
        <f>IFERROR(IF(VLOOKUP(A3228,'Resources Final'!B:F,5,FALSE)=0,"",VLOOKUP(A3228,'Resources Final'!B:F,5,FALSE)),"")</f>
        <v/>
      </c>
    </row>
    <row r="3229" spans="9:9" x14ac:dyDescent="0.2">
      <c r="I3229" t="str">
        <f>IFERROR(IF(VLOOKUP(A3229,'Resources Final'!B:F,5,FALSE)=0,"",VLOOKUP(A3229,'Resources Final'!B:F,5,FALSE)),"")</f>
        <v/>
      </c>
    </row>
    <row r="3230" spans="9:9" x14ac:dyDescent="0.2">
      <c r="I3230" t="str">
        <f>IFERROR(IF(VLOOKUP(A3230,'Resources Final'!B:F,5,FALSE)=0,"",VLOOKUP(A3230,'Resources Final'!B:F,5,FALSE)),"")</f>
        <v/>
      </c>
    </row>
    <row r="3231" spans="9:9" x14ac:dyDescent="0.2">
      <c r="I3231" t="str">
        <f>IFERROR(IF(VLOOKUP(A3231,'Resources Final'!B:F,5,FALSE)=0,"",VLOOKUP(A3231,'Resources Final'!B:F,5,FALSE)),"")</f>
        <v/>
      </c>
    </row>
    <row r="3232" spans="9:9" x14ac:dyDescent="0.2">
      <c r="I3232" t="str">
        <f>IFERROR(IF(VLOOKUP(A3232,'Resources Final'!B:F,5,FALSE)=0,"",VLOOKUP(A3232,'Resources Final'!B:F,5,FALSE)),"")</f>
        <v/>
      </c>
    </row>
    <row r="3233" spans="9:9" x14ac:dyDescent="0.2">
      <c r="I3233" t="str">
        <f>IFERROR(IF(VLOOKUP(A3233,'Resources Final'!B:F,5,FALSE)=0,"",VLOOKUP(A3233,'Resources Final'!B:F,5,FALSE)),"")</f>
        <v/>
      </c>
    </row>
    <row r="3234" spans="9:9" x14ac:dyDescent="0.2">
      <c r="I3234" t="str">
        <f>IFERROR(IF(VLOOKUP(A3234,'Resources Final'!B:F,5,FALSE)=0,"",VLOOKUP(A3234,'Resources Final'!B:F,5,FALSE)),"")</f>
        <v/>
      </c>
    </row>
    <row r="3235" spans="9:9" x14ac:dyDescent="0.2">
      <c r="I3235" t="str">
        <f>IFERROR(IF(VLOOKUP(A3235,'Resources Final'!B:F,5,FALSE)=0,"",VLOOKUP(A3235,'Resources Final'!B:F,5,FALSE)),"")</f>
        <v/>
      </c>
    </row>
    <row r="3236" spans="9:9" x14ac:dyDescent="0.2">
      <c r="I3236" t="str">
        <f>IFERROR(IF(VLOOKUP(A3236,'Resources Final'!B:F,5,FALSE)=0,"",VLOOKUP(A3236,'Resources Final'!B:F,5,FALSE)),"")</f>
        <v/>
      </c>
    </row>
    <row r="3237" spans="9:9" x14ac:dyDescent="0.2">
      <c r="I3237" t="str">
        <f>IFERROR(IF(VLOOKUP(A3237,'Resources Final'!B:F,5,FALSE)=0,"",VLOOKUP(A3237,'Resources Final'!B:F,5,FALSE)),"")</f>
        <v/>
      </c>
    </row>
    <row r="3238" spans="9:9" x14ac:dyDescent="0.2">
      <c r="I3238" t="str">
        <f>IFERROR(IF(VLOOKUP(A3238,'Resources Final'!B:F,5,FALSE)=0,"",VLOOKUP(A3238,'Resources Final'!B:F,5,FALSE)),"")</f>
        <v/>
      </c>
    </row>
    <row r="3239" spans="9:9" x14ac:dyDescent="0.2">
      <c r="I3239" t="str">
        <f>IFERROR(IF(VLOOKUP(A3239,'Resources Final'!B:F,5,FALSE)=0,"",VLOOKUP(A3239,'Resources Final'!B:F,5,FALSE)),"")</f>
        <v/>
      </c>
    </row>
    <row r="3240" spans="9:9" x14ac:dyDescent="0.2">
      <c r="I3240" t="str">
        <f>IFERROR(IF(VLOOKUP(A3240,'Resources Final'!B:F,5,FALSE)=0,"",VLOOKUP(A3240,'Resources Final'!B:F,5,FALSE)),"")</f>
        <v/>
      </c>
    </row>
    <row r="3241" spans="9:9" x14ac:dyDescent="0.2">
      <c r="I3241" t="str">
        <f>IFERROR(IF(VLOOKUP(A3241,'Resources Final'!B:F,5,FALSE)=0,"",VLOOKUP(A3241,'Resources Final'!B:F,5,FALSE)),"")</f>
        <v/>
      </c>
    </row>
    <row r="3242" spans="9:9" x14ac:dyDescent="0.2">
      <c r="I3242" t="str">
        <f>IFERROR(IF(VLOOKUP(A3242,'Resources Final'!B:F,5,FALSE)=0,"",VLOOKUP(A3242,'Resources Final'!B:F,5,FALSE)),"")</f>
        <v/>
      </c>
    </row>
    <row r="3243" spans="9:9" x14ac:dyDescent="0.2">
      <c r="I3243" t="str">
        <f>IFERROR(IF(VLOOKUP(A3243,'Resources Final'!B:F,5,FALSE)=0,"",VLOOKUP(A3243,'Resources Final'!B:F,5,FALSE)),"")</f>
        <v/>
      </c>
    </row>
    <row r="3244" spans="9:9" x14ac:dyDescent="0.2">
      <c r="I3244" t="str">
        <f>IFERROR(IF(VLOOKUP(A3244,'Resources Final'!B:F,5,FALSE)=0,"",VLOOKUP(A3244,'Resources Final'!B:F,5,FALSE)),"")</f>
        <v/>
      </c>
    </row>
    <row r="3245" spans="9:9" x14ac:dyDescent="0.2">
      <c r="I3245" t="str">
        <f>IFERROR(IF(VLOOKUP(A3245,'Resources Final'!B:F,5,FALSE)=0,"",VLOOKUP(A3245,'Resources Final'!B:F,5,FALSE)),"")</f>
        <v/>
      </c>
    </row>
    <row r="3246" spans="9:9" x14ac:dyDescent="0.2">
      <c r="I3246" t="str">
        <f>IFERROR(IF(VLOOKUP(A3246,'Resources Final'!B:F,5,FALSE)=0,"",VLOOKUP(A3246,'Resources Final'!B:F,5,FALSE)),"")</f>
        <v/>
      </c>
    </row>
    <row r="3247" spans="9:9" x14ac:dyDescent="0.2">
      <c r="I3247" t="str">
        <f>IFERROR(IF(VLOOKUP(A3247,'Resources Final'!B:F,5,FALSE)=0,"",VLOOKUP(A3247,'Resources Final'!B:F,5,FALSE)),"")</f>
        <v/>
      </c>
    </row>
    <row r="3248" spans="9:9" x14ac:dyDescent="0.2">
      <c r="I3248" t="str">
        <f>IFERROR(IF(VLOOKUP(A3248,'Resources Final'!B:F,5,FALSE)=0,"",VLOOKUP(A3248,'Resources Final'!B:F,5,FALSE)),"")</f>
        <v/>
      </c>
    </row>
    <row r="3249" spans="9:9" x14ac:dyDescent="0.2">
      <c r="I3249" t="str">
        <f>IFERROR(IF(VLOOKUP(A3249,'Resources Final'!B:F,5,FALSE)=0,"",VLOOKUP(A3249,'Resources Final'!B:F,5,FALSE)),"")</f>
        <v/>
      </c>
    </row>
    <row r="3250" spans="9:9" x14ac:dyDescent="0.2">
      <c r="I3250" t="str">
        <f>IFERROR(IF(VLOOKUP(A3250,'Resources Final'!B:F,5,FALSE)=0,"",VLOOKUP(A3250,'Resources Final'!B:F,5,FALSE)),"")</f>
        <v/>
      </c>
    </row>
    <row r="3251" spans="9:9" x14ac:dyDescent="0.2">
      <c r="I3251" t="str">
        <f>IFERROR(IF(VLOOKUP(A3251,'Resources Final'!B:F,5,FALSE)=0,"",VLOOKUP(A3251,'Resources Final'!B:F,5,FALSE)),"")</f>
        <v/>
      </c>
    </row>
    <row r="3252" spans="9:9" x14ac:dyDescent="0.2">
      <c r="I3252" t="str">
        <f>IFERROR(IF(VLOOKUP(A3252,'Resources Final'!B:F,5,FALSE)=0,"",VLOOKUP(A3252,'Resources Final'!B:F,5,FALSE)),"")</f>
        <v/>
      </c>
    </row>
    <row r="3253" spans="9:9" x14ac:dyDescent="0.2">
      <c r="I3253" t="str">
        <f>IFERROR(IF(VLOOKUP(A3253,'Resources Final'!B:F,5,FALSE)=0,"",VLOOKUP(A3253,'Resources Final'!B:F,5,FALSE)),"")</f>
        <v/>
      </c>
    </row>
    <row r="3254" spans="9:9" x14ac:dyDescent="0.2">
      <c r="I3254" t="str">
        <f>IFERROR(IF(VLOOKUP(A3254,'Resources Final'!B:F,5,FALSE)=0,"",VLOOKUP(A3254,'Resources Final'!B:F,5,FALSE)),"")</f>
        <v/>
      </c>
    </row>
    <row r="3255" spans="9:9" x14ac:dyDescent="0.2">
      <c r="I3255" t="str">
        <f>IFERROR(IF(VLOOKUP(A3255,'Resources Final'!B:F,5,FALSE)=0,"",VLOOKUP(A3255,'Resources Final'!B:F,5,FALSE)),"")</f>
        <v/>
      </c>
    </row>
    <row r="3256" spans="9:9" x14ac:dyDescent="0.2">
      <c r="I3256" t="str">
        <f>IFERROR(IF(VLOOKUP(A3256,'Resources Final'!B:F,5,FALSE)=0,"",VLOOKUP(A3256,'Resources Final'!B:F,5,FALSE)),"")</f>
        <v/>
      </c>
    </row>
    <row r="3257" spans="9:9" x14ac:dyDescent="0.2">
      <c r="I3257" t="str">
        <f>IFERROR(IF(VLOOKUP(A3257,'Resources Final'!B:F,5,FALSE)=0,"",VLOOKUP(A3257,'Resources Final'!B:F,5,FALSE)),"")</f>
        <v/>
      </c>
    </row>
    <row r="3258" spans="9:9" x14ac:dyDescent="0.2">
      <c r="I3258" t="str">
        <f>IFERROR(IF(VLOOKUP(A3258,'Resources Final'!B:F,5,FALSE)=0,"",VLOOKUP(A3258,'Resources Final'!B:F,5,FALSE)),"")</f>
        <v/>
      </c>
    </row>
    <row r="3259" spans="9:9" x14ac:dyDescent="0.2">
      <c r="I3259" t="str">
        <f>IFERROR(IF(VLOOKUP(A3259,'Resources Final'!B:F,5,FALSE)=0,"",VLOOKUP(A3259,'Resources Final'!B:F,5,FALSE)),"")</f>
        <v/>
      </c>
    </row>
    <row r="3260" spans="9:9" x14ac:dyDescent="0.2">
      <c r="I3260" t="str">
        <f>IFERROR(IF(VLOOKUP(A3260,'Resources Final'!B:F,5,FALSE)=0,"",VLOOKUP(A3260,'Resources Final'!B:F,5,FALSE)),"")</f>
        <v/>
      </c>
    </row>
    <row r="3261" spans="9:9" x14ac:dyDescent="0.2">
      <c r="I3261" t="str">
        <f>IFERROR(IF(VLOOKUP(A3261,'Resources Final'!B:F,5,FALSE)=0,"",VLOOKUP(A3261,'Resources Final'!B:F,5,FALSE)),"")</f>
        <v/>
      </c>
    </row>
    <row r="3262" spans="9:9" x14ac:dyDescent="0.2">
      <c r="I3262" t="str">
        <f>IFERROR(IF(VLOOKUP(A3262,'Resources Final'!B:F,5,FALSE)=0,"",VLOOKUP(A3262,'Resources Final'!B:F,5,FALSE)),"")</f>
        <v/>
      </c>
    </row>
    <row r="3263" spans="9:9" x14ac:dyDescent="0.2">
      <c r="I3263" t="str">
        <f>IFERROR(IF(VLOOKUP(A3263,'Resources Final'!B:F,5,FALSE)=0,"",VLOOKUP(A3263,'Resources Final'!B:F,5,FALSE)),"")</f>
        <v/>
      </c>
    </row>
    <row r="3264" spans="9:9" x14ac:dyDescent="0.2">
      <c r="I3264" t="str">
        <f>IFERROR(IF(VLOOKUP(A3264,'Resources Final'!B:F,5,FALSE)=0,"",VLOOKUP(A3264,'Resources Final'!B:F,5,FALSE)),"")</f>
        <v/>
      </c>
    </row>
    <row r="3265" spans="9:9" x14ac:dyDescent="0.2">
      <c r="I3265" t="str">
        <f>IFERROR(IF(VLOOKUP(A3265,'Resources Final'!B:F,5,FALSE)=0,"",VLOOKUP(A3265,'Resources Final'!B:F,5,FALSE)),"")</f>
        <v/>
      </c>
    </row>
    <row r="3266" spans="9:9" x14ac:dyDescent="0.2">
      <c r="I3266" t="str">
        <f>IFERROR(IF(VLOOKUP(A3266,'Resources Final'!B:F,5,FALSE)=0,"",VLOOKUP(A3266,'Resources Final'!B:F,5,FALSE)),"")</f>
        <v/>
      </c>
    </row>
    <row r="3267" spans="9:9" x14ac:dyDescent="0.2">
      <c r="I3267" t="str">
        <f>IFERROR(IF(VLOOKUP(A3267,'Resources Final'!B:F,5,FALSE)=0,"",VLOOKUP(A3267,'Resources Final'!B:F,5,FALSE)),"")</f>
        <v/>
      </c>
    </row>
    <row r="3268" spans="9:9" x14ac:dyDescent="0.2">
      <c r="I3268" t="str">
        <f>IFERROR(IF(VLOOKUP(A3268,'Resources Final'!B:F,5,FALSE)=0,"",VLOOKUP(A3268,'Resources Final'!B:F,5,FALSE)),"")</f>
        <v/>
      </c>
    </row>
    <row r="3269" spans="9:9" x14ac:dyDescent="0.2">
      <c r="I3269" t="str">
        <f>IFERROR(IF(VLOOKUP(A3269,'Resources Final'!B:F,5,FALSE)=0,"",VLOOKUP(A3269,'Resources Final'!B:F,5,FALSE)),"")</f>
        <v/>
      </c>
    </row>
    <row r="3270" spans="9:9" x14ac:dyDescent="0.2">
      <c r="I3270" t="str">
        <f>IFERROR(IF(VLOOKUP(A3270,'Resources Final'!B:F,5,FALSE)=0,"",VLOOKUP(A3270,'Resources Final'!B:F,5,FALSE)),"")</f>
        <v/>
      </c>
    </row>
    <row r="3271" spans="9:9" x14ac:dyDescent="0.2">
      <c r="I3271" t="str">
        <f>IFERROR(IF(VLOOKUP(A3271,'Resources Final'!B:F,5,FALSE)=0,"",VLOOKUP(A3271,'Resources Final'!B:F,5,FALSE)),"")</f>
        <v/>
      </c>
    </row>
    <row r="3272" spans="9:9" x14ac:dyDescent="0.2">
      <c r="I3272" t="str">
        <f>IFERROR(IF(VLOOKUP(A3272,'Resources Final'!B:F,5,FALSE)=0,"",VLOOKUP(A3272,'Resources Final'!B:F,5,FALSE)),"")</f>
        <v/>
      </c>
    </row>
    <row r="3273" spans="9:9" x14ac:dyDescent="0.2">
      <c r="I3273" t="str">
        <f>IFERROR(IF(VLOOKUP(A3273,'Resources Final'!B:F,5,FALSE)=0,"",VLOOKUP(A3273,'Resources Final'!B:F,5,FALSE)),"")</f>
        <v/>
      </c>
    </row>
    <row r="3274" spans="9:9" x14ac:dyDescent="0.2">
      <c r="I3274" t="str">
        <f>IFERROR(IF(VLOOKUP(A3274,'Resources Final'!B:F,5,FALSE)=0,"",VLOOKUP(A3274,'Resources Final'!B:F,5,FALSE)),"")</f>
        <v/>
      </c>
    </row>
    <row r="3275" spans="9:9" x14ac:dyDescent="0.2">
      <c r="I3275" t="str">
        <f>IFERROR(IF(VLOOKUP(A3275,'Resources Final'!B:F,5,FALSE)=0,"",VLOOKUP(A3275,'Resources Final'!B:F,5,FALSE)),"")</f>
        <v/>
      </c>
    </row>
    <row r="3276" spans="9:9" x14ac:dyDescent="0.2">
      <c r="I3276" t="str">
        <f>IFERROR(IF(VLOOKUP(A3276,'Resources Final'!B:F,5,FALSE)=0,"",VLOOKUP(A3276,'Resources Final'!B:F,5,FALSE)),"")</f>
        <v/>
      </c>
    </row>
    <row r="3277" spans="9:9" x14ac:dyDescent="0.2">
      <c r="I3277" t="str">
        <f>IFERROR(IF(VLOOKUP(A3277,'Resources Final'!B:F,5,FALSE)=0,"",VLOOKUP(A3277,'Resources Final'!B:F,5,FALSE)),"")</f>
        <v/>
      </c>
    </row>
    <row r="3278" spans="9:9" x14ac:dyDescent="0.2">
      <c r="I3278" t="str">
        <f>IFERROR(IF(VLOOKUP(A3278,'Resources Final'!B:F,5,FALSE)=0,"",VLOOKUP(A3278,'Resources Final'!B:F,5,FALSE)),"")</f>
        <v/>
      </c>
    </row>
    <row r="3279" spans="9:9" x14ac:dyDescent="0.2">
      <c r="I3279" t="str">
        <f>IFERROR(IF(VLOOKUP(A3279,'Resources Final'!B:F,5,FALSE)=0,"",VLOOKUP(A3279,'Resources Final'!B:F,5,FALSE)),"")</f>
        <v/>
      </c>
    </row>
    <row r="3280" spans="9:9" x14ac:dyDescent="0.2">
      <c r="I3280" t="str">
        <f>IFERROR(IF(VLOOKUP(A3280,'Resources Final'!B:F,5,FALSE)=0,"",VLOOKUP(A3280,'Resources Final'!B:F,5,FALSE)),"")</f>
        <v/>
      </c>
    </row>
    <row r="3281" spans="9:9" x14ac:dyDescent="0.2">
      <c r="I3281" t="str">
        <f>IFERROR(IF(VLOOKUP(A3281,'Resources Final'!B:F,5,FALSE)=0,"",VLOOKUP(A3281,'Resources Final'!B:F,5,FALSE)),"")</f>
        <v/>
      </c>
    </row>
    <row r="3282" spans="9:9" x14ac:dyDescent="0.2">
      <c r="I3282" t="str">
        <f>IFERROR(IF(VLOOKUP(A3282,'Resources Final'!B:F,5,FALSE)=0,"",VLOOKUP(A3282,'Resources Final'!B:F,5,FALSE)),"")</f>
        <v/>
      </c>
    </row>
    <row r="3283" spans="9:9" x14ac:dyDescent="0.2">
      <c r="I3283" t="str">
        <f>IFERROR(IF(VLOOKUP(A3283,'Resources Final'!B:F,5,FALSE)=0,"",VLOOKUP(A3283,'Resources Final'!B:F,5,FALSE)),"")</f>
        <v/>
      </c>
    </row>
    <row r="3284" spans="9:9" x14ac:dyDescent="0.2">
      <c r="I3284" t="str">
        <f>IFERROR(IF(VLOOKUP(A3284,'Resources Final'!B:F,5,FALSE)=0,"",VLOOKUP(A3284,'Resources Final'!B:F,5,FALSE)),"")</f>
        <v/>
      </c>
    </row>
    <row r="3285" spans="9:9" x14ac:dyDescent="0.2">
      <c r="I3285" t="str">
        <f>IFERROR(IF(VLOOKUP(A3285,'Resources Final'!B:F,5,FALSE)=0,"",VLOOKUP(A3285,'Resources Final'!B:F,5,FALSE)),"")</f>
        <v/>
      </c>
    </row>
    <row r="3286" spans="9:9" x14ac:dyDescent="0.2">
      <c r="I3286" t="str">
        <f>IFERROR(IF(VLOOKUP(A3286,'Resources Final'!B:F,5,FALSE)=0,"",VLOOKUP(A3286,'Resources Final'!B:F,5,FALSE)),"")</f>
        <v/>
      </c>
    </row>
    <row r="3287" spans="9:9" x14ac:dyDescent="0.2">
      <c r="I3287" t="str">
        <f>IFERROR(IF(VLOOKUP(A3287,'Resources Final'!B:F,5,FALSE)=0,"",VLOOKUP(A3287,'Resources Final'!B:F,5,FALSE)),"")</f>
        <v/>
      </c>
    </row>
    <row r="3288" spans="9:9" x14ac:dyDescent="0.2">
      <c r="I3288" t="str">
        <f>IFERROR(IF(VLOOKUP(A3288,'Resources Final'!B:F,5,FALSE)=0,"",VLOOKUP(A3288,'Resources Final'!B:F,5,FALSE)),"")</f>
        <v/>
      </c>
    </row>
    <row r="3289" spans="9:9" x14ac:dyDescent="0.2">
      <c r="I3289" t="str">
        <f>IFERROR(IF(VLOOKUP(A3289,'Resources Final'!B:F,5,FALSE)=0,"",VLOOKUP(A3289,'Resources Final'!B:F,5,FALSE)),"")</f>
        <v/>
      </c>
    </row>
    <row r="3290" spans="9:9" x14ac:dyDescent="0.2">
      <c r="I3290" t="str">
        <f>IFERROR(IF(VLOOKUP(A3290,'Resources Final'!B:F,5,FALSE)=0,"",VLOOKUP(A3290,'Resources Final'!B:F,5,FALSE)),"")</f>
        <v/>
      </c>
    </row>
    <row r="3291" spans="9:9" x14ac:dyDescent="0.2">
      <c r="I3291" t="str">
        <f>IFERROR(IF(VLOOKUP(A3291,'Resources Final'!B:F,5,FALSE)=0,"",VLOOKUP(A3291,'Resources Final'!B:F,5,FALSE)),"")</f>
        <v/>
      </c>
    </row>
    <row r="3292" spans="9:9" x14ac:dyDescent="0.2">
      <c r="I3292" t="str">
        <f>IFERROR(IF(VLOOKUP(A3292,'Resources Final'!B:F,5,FALSE)=0,"",VLOOKUP(A3292,'Resources Final'!B:F,5,FALSE)),"")</f>
        <v/>
      </c>
    </row>
    <row r="3293" spans="9:9" x14ac:dyDescent="0.2">
      <c r="I3293" t="str">
        <f>IFERROR(IF(VLOOKUP(A3293,'Resources Final'!B:F,5,FALSE)=0,"",VLOOKUP(A3293,'Resources Final'!B:F,5,FALSE)),"")</f>
        <v/>
      </c>
    </row>
    <row r="3294" spans="9:9" x14ac:dyDescent="0.2">
      <c r="I3294" t="str">
        <f>IFERROR(IF(VLOOKUP(A3294,'Resources Final'!B:F,5,FALSE)=0,"",VLOOKUP(A3294,'Resources Final'!B:F,5,FALSE)),"")</f>
        <v/>
      </c>
    </row>
    <row r="3295" spans="9:9" x14ac:dyDescent="0.2">
      <c r="I3295" t="str">
        <f>IFERROR(IF(VLOOKUP(A3295,'Resources Final'!B:F,5,FALSE)=0,"",VLOOKUP(A3295,'Resources Final'!B:F,5,FALSE)),"")</f>
        <v/>
      </c>
    </row>
    <row r="3296" spans="9:9" x14ac:dyDescent="0.2">
      <c r="I3296" t="str">
        <f>IFERROR(IF(VLOOKUP(A3296,'Resources Final'!B:F,5,FALSE)=0,"",VLOOKUP(A3296,'Resources Final'!B:F,5,FALSE)),"")</f>
        <v/>
      </c>
    </row>
    <row r="3297" spans="9:9" x14ac:dyDescent="0.2">
      <c r="I3297" t="str">
        <f>IFERROR(IF(VLOOKUP(A3297,'Resources Final'!B:F,5,FALSE)=0,"",VLOOKUP(A3297,'Resources Final'!B:F,5,FALSE)),"")</f>
        <v/>
      </c>
    </row>
    <row r="3298" spans="9:9" x14ac:dyDescent="0.2">
      <c r="I3298" t="str">
        <f>IFERROR(IF(VLOOKUP(A3298,'Resources Final'!B:F,5,FALSE)=0,"",VLOOKUP(A3298,'Resources Final'!B:F,5,FALSE)),"")</f>
        <v/>
      </c>
    </row>
    <row r="3299" spans="9:9" x14ac:dyDescent="0.2">
      <c r="I3299" t="str">
        <f>IFERROR(IF(VLOOKUP(A3299,'Resources Final'!B:F,5,FALSE)=0,"",VLOOKUP(A3299,'Resources Final'!B:F,5,FALSE)),"")</f>
        <v/>
      </c>
    </row>
    <row r="3300" spans="9:9" x14ac:dyDescent="0.2">
      <c r="I3300" t="str">
        <f>IFERROR(IF(VLOOKUP(A3300,'Resources Final'!B:F,5,FALSE)=0,"",VLOOKUP(A3300,'Resources Final'!B:F,5,FALSE)),"")</f>
        <v/>
      </c>
    </row>
    <row r="3301" spans="9:9" x14ac:dyDescent="0.2">
      <c r="I3301" t="str">
        <f>IFERROR(IF(VLOOKUP(A3301,'Resources Final'!B:F,5,FALSE)=0,"",VLOOKUP(A3301,'Resources Final'!B:F,5,FALSE)),"")</f>
        <v/>
      </c>
    </row>
    <row r="3302" spans="9:9" x14ac:dyDescent="0.2">
      <c r="I3302" t="str">
        <f>IFERROR(IF(VLOOKUP(A3302,'Resources Final'!B:F,5,FALSE)=0,"",VLOOKUP(A3302,'Resources Final'!B:F,5,FALSE)),"")</f>
        <v/>
      </c>
    </row>
    <row r="3303" spans="9:9" x14ac:dyDescent="0.2">
      <c r="I3303" t="str">
        <f>IFERROR(IF(VLOOKUP(A3303,'Resources Final'!B:F,5,FALSE)=0,"",VLOOKUP(A3303,'Resources Final'!B:F,5,FALSE)),"")</f>
        <v/>
      </c>
    </row>
    <row r="3304" spans="9:9" x14ac:dyDescent="0.2">
      <c r="I3304" t="str">
        <f>IFERROR(IF(VLOOKUP(A3304,'Resources Final'!B:F,5,FALSE)=0,"",VLOOKUP(A3304,'Resources Final'!B:F,5,FALSE)),"")</f>
        <v/>
      </c>
    </row>
    <row r="3305" spans="9:9" x14ac:dyDescent="0.2">
      <c r="I3305" t="str">
        <f>IFERROR(IF(VLOOKUP(A3305,'Resources Final'!B:F,5,FALSE)=0,"",VLOOKUP(A3305,'Resources Final'!B:F,5,FALSE)),"")</f>
        <v/>
      </c>
    </row>
    <row r="3306" spans="9:9" x14ac:dyDescent="0.2">
      <c r="I3306" t="str">
        <f>IFERROR(IF(VLOOKUP(A3306,'Resources Final'!B:F,5,FALSE)=0,"",VLOOKUP(A3306,'Resources Final'!B:F,5,FALSE)),"")</f>
        <v/>
      </c>
    </row>
    <row r="3307" spans="9:9" x14ac:dyDescent="0.2">
      <c r="I3307" t="str">
        <f>IFERROR(IF(VLOOKUP(A3307,'Resources Final'!B:F,5,FALSE)=0,"",VLOOKUP(A3307,'Resources Final'!B:F,5,FALSE)),"")</f>
        <v/>
      </c>
    </row>
    <row r="3308" spans="9:9" x14ac:dyDescent="0.2">
      <c r="I3308" t="str">
        <f>IFERROR(IF(VLOOKUP(A3308,'Resources Final'!B:F,5,FALSE)=0,"",VLOOKUP(A3308,'Resources Final'!B:F,5,FALSE)),"")</f>
        <v/>
      </c>
    </row>
    <row r="3309" spans="9:9" x14ac:dyDescent="0.2">
      <c r="I3309" t="str">
        <f>IFERROR(IF(VLOOKUP(A3309,'Resources Final'!B:F,5,FALSE)=0,"",VLOOKUP(A3309,'Resources Final'!B:F,5,FALSE)),"")</f>
        <v/>
      </c>
    </row>
    <row r="3310" spans="9:9" x14ac:dyDescent="0.2">
      <c r="I3310" t="str">
        <f>IFERROR(IF(VLOOKUP(A3310,'Resources Final'!B:F,5,FALSE)=0,"",VLOOKUP(A3310,'Resources Final'!B:F,5,FALSE)),"")</f>
        <v/>
      </c>
    </row>
    <row r="3311" spans="9:9" x14ac:dyDescent="0.2">
      <c r="I3311" t="str">
        <f>IFERROR(IF(VLOOKUP(A3311,'Resources Final'!B:F,5,FALSE)=0,"",VLOOKUP(A3311,'Resources Final'!B:F,5,FALSE)),"")</f>
        <v/>
      </c>
    </row>
    <row r="3312" spans="9:9" x14ac:dyDescent="0.2">
      <c r="I3312" t="str">
        <f>IFERROR(IF(VLOOKUP(A3312,'Resources Final'!B:F,5,FALSE)=0,"",VLOOKUP(A3312,'Resources Final'!B:F,5,FALSE)),"")</f>
        <v/>
      </c>
    </row>
    <row r="3313" spans="9:9" x14ac:dyDescent="0.2">
      <c r="I3313" t="str">
        <f>IFERROR(IF(VLOOKUP(A3313,'Resources Final'!B:F,5,FALSE)=0,"",VLOOKUP(A3313,'Resources Final'!B:F,5,FALSE)),"")</f>
        <v/>
      </c>
    </row>
    <row r="3314" spans="9:9" x14ac:dyDescent="0.2">
      <c r="I3314" t="str">
        <f>IFERROR(IF(VLOOKUP(A3314,'Resources Final'!B:F,5,FALSE)=0,"",VLOOKUP(A3314,'Resources Final'!B:F,5,FALSE)),"")</f>
        <v/>
      </c>
    </row>
    <row r="3315" spans="9:9" x14ac:dyDescent="0.2">
      <c r="I3315" t="str">
        <f>IFERROR(IF(VLOOKUP(A3315,'Resources Final'!B:F,5,FALSE)=0,"",VLOOKUP(A3315,'Resources Final'!B:F,5,FALSE)),"")</f>
        <v/>
      </c>
    </row>
    <row r="3316" spans="9:9" x14ac:dyDescent="0.2">
      <c r="I3316" t="str">
        <f>IFERROR(IF(VLOOKUP(A3316,'Resources Final'!B:F,5,FALSE)=0,"",VLOOKUP(A3316,'Resources Final'!B:F,5,FALSE)),"")</f>
        <v/>
      </c>
    </row>
    <row r="3317" spans="9:9" x14ac:dyDescent="0.2">
      <c r="I3317" t="str">
        <f>IFERROR(IF(VLOOKUP(A3317,'Resources Final'!B:F,5,FALSE)=0,"",VLOOKUP(A3317,'Resources Final'!B:F,5,FALSE)),"")</f>
        <v/>
      </c>
    </row>
    <row r="3318" spans="9:9" x14ac:dyDescent="0.2">
      <c r="I3318" t="str">
        <f>IFERROR(IF(VLOOKUP(A3318,'Resources Final'!B:F,5,FALSE)=0,"",VLOOKUP(A3318,'Resources Final'!B:F,5,FALSE)),"")</f>
        <v/>
      </c>
    </row>
    <row r="3319" spans="9:9" x14ac:dyDescent="0.2">
      <c r="I3319" t="str">
        <f>IFERROR(IF(VLOOKUP(A3319,'Resources Final'!B:F,5,FALSE)=0,"",VLOOKUP(A3319,'Resources Final'!B:F,5,FALSE)),"")</f>
        <v/>
      </c>
    </row>
    <row r="3320" spans="9:9" x14ac:dyDescent="0.2">
      <c r="I3320" t="str">
        <f>IFERROR(IF(VLOOKUP(A3320,'Resources Final'!B:F,5,FALSE)=0,"",VLOOKUP(A3320,'Resources Final'!B:F,5,FALSE)),"")</f>
        <v/>
      </c>
    </row>
    <row r="3321" spans="9:9" x14ac:dyDescent="0.2">
      <c r="I3321" t="str">
        <f>IFERROR(IF(VLOOKUP(A3321,'Resources Final'!B:F,5,FALSE)=0,"",VLOOKUP(A3321,'Resources Final'!B:F,5,FALSE)),"")</f>
        <v/>
      </c>
    </row>
    <row r="3322" spans="9:9" x14ac:dyDescent="0.2">
      <c r="I3322" t="str">
        <f>IFERROR(IF(VLOOKUP(A3322,'Resources Final'!B:F,5,FALSE)=0,"",VLOOKUP(A3322,'Resources Final'!B:F,5,FALSE)),"")</f>
        <v/>
      </c>
    </row>
    <row r="3323" spans="9:9" x14ac:dyDescent="0.2">
      <c r="I3323" t="str">
        <f>IFERROR(IF(VLOOKUP(A3323,'Resources Final'!B:F,5,FALSE)=0,"",VLOOKUP(A3323,'Resources Final'!B:F,5,FALSE)),"")</f>
        <v/>
      </c>
    </row>
    <row r="3324" spans="9:9" x14ac:dyDescent="0.2">
      <c r="I3324" t="str">
        <f>IFERROR(IF(VLOOKUP(A3324,'Resources Final'!B:F,5,FALSE)=0,"",VLOOKUP(A3324,'Resources Final'!B:F,5,FALSE)),"")</f>
        <v/>
      </c>
    </row>
    <row r="3325" spans="9:9" x14ac:dyDescent="0.2">
      <c r="I3325" t="str">
        <f>IFERROR(IF(VLOOKUP(A3325,'Resources Final'!B:F,5,FALSE)=0,"",VLOOKUP(A3325,'Resources Final'!B:F,5,FALSE)),"")</f>
        <v/>
      </c>
    </row>
    <row r="3326" spans="9:9" x14ac:dyDescent="0.2">
      <c r="I3326" t="str">
        <f>IFERROR(IF(VLOOKUP(A3326,'Resources Final'!B:F,5,FALSE)=0,"",VLOOKUP(A3326,'Resources Final'!B:F,5,FALSE)),"")</f>
        <v/>
      </c>
    </row>
    <row r="3327" spans="9:9" x14ac:dyDescent="0.2">
      <c r="I3327" t="str">
        <f>IFERROR(IF(VLOOKUP(A3327,'Resources Final'!B:F,5,FALSE)=0,"",VLOOKUP(A3327,'Resources Final'!B:F,5,FALSE)),"")</f>
        <v/>
      </c>
    </row>
    <row r="3328" spans="9:9" x14ac:dyDescent="0.2">
      <c r="I3328" t="str">
        <f>IFERROR(IF(VLOOKUP(A3328,'Resources Final'!B:F,5,FALSE)=0,"",VLOOKUP(A3328,'Resources Final'!B:F,5,FALSE)),"")</f>
        <v/>
      </c>
    </row>
    <row r="3329" spans="9:9" x14ac:dyDescent="0.2">
      <c r="I3329" t="str">
        <f>IFERROR(IF(VLOOKUP(A3329,'Resources Final'!B:F,5,FALSE)=0,"",VLOOKUP(A3329,'Resources Final'!B:F,5,FALSE)),"")</f>
        <v/>
      </c>
    </row>
    <row r="3330" spans="9:9" x14ac:dyDescent="0.2">
      <c r="I3330" t="str">
        <f>IFERROR(IF(VLOOKUP(A3330,'Resources Final'!B:F,5,FALSE)=0,"",VLOOKUP(A3330,'Resources Final'!B:F,5,FALSE)),"")</f>
        <v/>
      </c>
    </row>
    <row r="3331" spans="9:9" x14ac:dyDescent="0.2">
      <c r="I3331" t="str">
        <f>IFERROR(IF(VLOOKUP(A3331,'Resources Final'!B:F,5,FALSE)=0,"",VLOOKUP(A3331,'Resources Final'!B:F,5,FALSE)),"")</f>
        <v/>
      </c>
    </row>
    <row r="3332" spans="9:9" x14ac:dyDescent="0.2">
      <c r="I3332" t="str">
        <f>IFERROR(IF(VLOOKUP(A3332,'Resources Final'!B:F,5,FALSE)=0,"",VLOOKUP(A3332,'Resources Final'!B:F,5,FALSE)),"")</f>
        <v/>
      </c>
    </row>
    <row r="3333" spans="9:9" x14ac:dyDescent="0.2">
      <c r="I3333" t="str">
        <f>IFERROR(IF(VLOOKUP(A3333,'Resources Final'!B:F,5,FALSE)=0,"",VLOOKUP(A3333,'Resources Final'!B:F,5,FALSE)),"")</f>
        <v/>
      </c>
    </row>
    <row r="3334" spans="9:9" x14ac:dyDescent="0.2">
      <c r="I3334" t="str">
        <f>IFERROR(IF(VLOOKUP(A3334,'Resources Final'!B:F,5,FALSE)=0,"",VLOOKUP(A3334,'Resources Final'!B:F,5,FALSE)),"")</f>
        <v/>
      </c>
    </row>
    <row r="3335" spans="9:9" x14ac:dyDescent="0.2">
      <c r="I3335" t="str">
        <f>IFERROR(IF(VLOOKUP(A3335,'Resources Final'!B:F,5,FALSE)=0,"",VLOOKUP(A3335,'Resources Final'!B:F,5,FALSE)),"")</f>
        <v/>
      </c>
    </row>
    <row r="3336" spans="9:9" x14ac:dyDescent="0.2">
      <c r="I3336" t="str">
        <f>IFERROR(IF(VLOOKUP(A3336,'Resources Final'!B:F,5,FALSE)=0,"",VLOOKUP(A3336,'Resources Final'!B:F,5,FALSE)),"")</f>
        <v/>
      </c>
    </row>
    <row r="3337" spans="9:9" x14ac:dyDescent="0.2">
      <c r="I3337" t="str">
        <f>IFERROR(IF(VLOOKUP(A3337,'Resources Final'!B:F,5,FALSE)=0,"",VLOOKUP(A3337,'Resources Final'!B:F,5,FALSE)),"")</f>
        <v/>
      </c>
    </row>
    <row r="3338" spans="9:9" x14ac:dyDescent="0.2">
      <c r="I3338" t="str">
        <f>IFERROR(IF(VLOOKUP(A3338,'Resources Final'!B:F,5,FALSE)=0,"",VLOOKUP(A3338,'Resources Final'!B:F,5,FALSE)),"")</f>
        <v/>
      </c>
    </row>
    <row r="3339" spans="9:9" x14ac:dyDescent="0.2">
      <c r="I3339" t="str">
        <f>IFERROR(IF(VLOOKUP(A3339,'Resources Final'!B:F,5,FALSE)=0,"",VLOOKUP(A3339,'Resources Final'!B:F,5,FALSE)),"")</f>
        <v/>
      </c>
    </row>
    <row r="3340" spans="9:9" x14ac:dyDescent="0.2">
      <c r="I3340" t="str">
        <f>IFERROR(IF(VLOOKUP(A3340,'Resources Final'!B:F,5,FALSE)=0,"",VLOOKUP(A3340,'Resources Final'!B:F,5,FALSE)),"")</f>
        <v/>
      </c>
    </row>
    <row r="3341" spans="9:9" x14ac:dyDescent="0.2">
      <c r="I3341" t="str">
        <f>IFERROR(IF(VLOOKUP(A3341,'Resources Final'!B:F,5,FALSE)=0,"",VLOOKUP(A3341,'Resources Final'!B:F,5,FALSE)),"")</f>
        <v/>
      </c>
    </row>
    <row r="3342" spans="9:9" x14ac:dyDescent="0.2">
      <c r="I3342" t="str">
        <f>IFERROR(IF(VLOOKUP(A3342,'Resources Final'!B:F,5,FALSE)=0,"",VLOOKUP(A3342,'Resources Final'!B:F,5,FALSE)),"")</f>
        <v/>
      </c>
    </row>
    <row r="3343" spans="9:9" x14ac:dyDescent="0.2">
      <c r="I3343" t="str">
        <f>IFERROR(IF(VLOOKUP(A3343,'Resources Final'!B:F,5,FALSE)=0,"",VLOOKUP(A3343,'Resources Final'!B:F,5,FALSE)),"")</f>
        <v/>
      </c>
    </row>
    <row r="3344" spans="9:9" x14ac:dyDescent="0.2">
      <c r="I3344" t="str">
        <f>IFERROR(IF(VLOOKUP(A3344,'Resources Final'!B:F,5,FALSE)=0,"",VLOOKUP(A3344,'Resources Final'!B:F,5,FALSE)),"")</f>
        <v/>
      </c>
    </row>
    <row r="3345" spans="9:9" x14ac:dyDescent="0.2">
      <c r="I3345" t="str">
        <f>IFERROR(IF(VLOOKUP(A3345,'Resources Final'!B:F,5,FALSE)=0,"",VLOOKUP(A3345,'Resources Final'!B:F,5,FALSE)),"")</f>
        <v/>
      </c>
    </row>
    <row r="3346" spans="9:9" x14ac:dyDescent="0.2">
      <c r="I3346" t="str">
        <f>IFERROR(IF(VLOOKUP(A3346,'Resources Final'!B:F,5,FALSE)=0,"",VLOOKUP(A3346,'Resources Final'!B:F,5,FALSE)),"")</f>
        <v/>
      </c>
    </row>
    <row r="3347" spans="9:9" x14ac:dyDescent="0.2">
      <c r="I3347" t="str">
        <f>IFERROR(IF(VLOOKUP(A3347,'Resources Final'!B:F,5,FALSE)=0,"",VLOOKUP(A3347,'Resources Final'!B:F,5,FALSE)),"")</f>
        <v/>
      </c>
    </row>
    <row r="3348" spans="9:9" x14ac:dyDescent="0.2">
      <c r="I3348" t="str">
        <f>IFERROR(IF(VLOOKUP(A3348,'Resources Final'!B:F,5,FALSE)=0,"",VLOOKUP(A3348,'Resources Final'!B:F,5,FALSE)),"")</f>
        <v/>
      </c>
    </row>
    <row r="3349" spans="9:9" x14ac:dyDescent="0.2">
      <c r="I3349" t="str">
        <f>IFERROR(IF(VLOOKUP(A3349,'Resources Final'!B:F,5,FALSE)=0,"",VLOOKUP(A3349,'Resources Final'!B:F,5,FALSE)),"")</f>
        <v/>
      </c>
    </row>
    <row r="3350" spans="9:9" x14ac:dyDescent="0.2">
      <c r="I3350" t="str">
        <f>IFERROR(IF(VLOOKUP(A3350,'Resources Final'!B:F,5,FALSE)=0,"",VLOOKUP(A3350,'Resources Final'!B:F,5,FALSE)),"")</f>
        <v/>
      </c>
    </row>
    <row r="3351" spans="9:9" x14ac:dyDescent="0.2">
      <c r="I3351" t="str">
        <f>IFERROR(IF(VLOOKUP(A3351,'Resources Final'!B:F,5,FALSE)=0,"",VLOOKUP(A3351,'Resources Final'!B:F,5,FALSE)),"")</f>
        <v/>
      </c>
    </row>
    <row r="3352" spans="9:9" x14ac:dyDescent="0.2">
      <c r="I3352" t="str">
        <f>IFERROR(IF(VLOOKUP(A3352,'Resources Final'!B:F,5,FALSE)=0,"",VLOOKUP(A3352,'Resources Final'!B:F,5,FALSE)),"")</f>
        <v/>
      </c>
    </row>
    <row r="3353" spans="9:9" x14ac:dyDescent="0.2">
      <c r="I3353" t="str">
        <f>IFERROR(IF(VLOOKUP(A3353,'Resources Final'!B:F,5,FALSE)=0,"",VLOOKUP(A3353,'Resources Final'!B:F,5,FALSE)),"")</f>
        <v/>
      </c>
    </row>
    <row r="3354" spans="9:9" x14ac:dyDescent="0.2">
      <c r="I3354" t="str">
        <f>IFERROR(IF(VLOOKUP(A3354,'Resources Final'!B:F,5,FALSE)=0,"",VLOOKUP(A3354,'Resources Final'!B:F,5,FALSE)),"")</f>
        <v/>
      </c>
    </row>
    <row r="3355" spans="9:9" x14ac:dyDescent="0.2">
      <c r="I3355" t="str">
        <f>IFERROR(IF(VLOOKUP(A3355,'Resources Final'!B:F,5,FALSE)=0,"",VLOOKUP(A3355,'Resources Final'!B:F,5,FALSE)),"")</f>
        <v/>
      </c>
    </row>
    <row r="3356" spans="9:9" x14ac:dyDescent="0.2">
      <c r="I3356" t="str">
        <f>IFERROR(IF(VLOOKUP(A3356,'Resources Final'!B:F,5,FALSE)=0,"",VLOOKUP(A3356,'Resources Final'!B:F,5,FALSE)),"")</f>
        <v/>
      </c>
    </row>
    <row r="3357" spans="9:9" x14ac:dyDescent="0.2">
      <c r="I3357" t="str">
        <f>IFERROR(IF(VLOOKUP(A3357,'Resources Final'!B:F,5,FALSE)=0,"",VLOOKUP(A3357,'Resources Final'!B:F,5,FALSE)),"")</f>
        <v/>
      </c>
    </row>
    <row r="3358" spans="9:9" x14ac:dyDescent="0.2">
      <c r="I3358" t="str">
        <f>IFERROR(IF(VLOOKUP(A3358,'Resources Final'!B:F,5,FALSE)=0,"",VLOOKUP(A3358,'Resources Final'!B:F,5,FALSE)),"")</f>
        <v/>
      </c>
    </row>
    <row r="3359" spans="9:9" x14ac:dyDescent="0.2">
      <c r="I3359" t="str">
        <f>IFERROR(IF(VLOOKUP(A3359,'Resources Final'!B:F,5,FALSE)=0,"",VLOOKUP(A3359,'Resources Final'!B:F,5,FALSE)),"")</f>
        <v/>
      </c>
    </row>
    <row r="3360" spans="9:9" x14ac:dyDescent="0.2">
      <c r="I3360" t="str">
        <f>IFERROR(IF(VLOOKUP(A3360,'Resources Final'!B:F,5,FALSE)=0,"",VLOOKUP(A3360,'Resources Final'!B:F,5,FALSE)),"")</f>
        <v/>
      </c>
    </row>
    <row r="3361" spans="9:9" x14ac:dyDescent="0.2">
      <c r="I3361" t="str">
        <f>IFERROR(IF(VLOOKUP(A3361,'Resources Final'!B:F,5,FALSE)=0,"",VLOOKUP(A3361,'Resources Final'!B:F,5,FALSE)),"")</f>
        <v/>
      </c>
    </row>
    <row r="3362" spans="9:9" x14ac:dyDescent="0.2">
      <c r="I3362" t="str">
        <f>IFERROR(IF(VLOOKUP(A3362,'Resources Final'!B:F,5,FALSE)=0,"",VLOOKUP(A3362,'Resources Final'!B:F,5,FALSE)),"")</f>
        <v/>
      </c>
    </row>
    <row r="3363" spans="9:9" x14ac:dyDescent="0.2">
      <c r="I3363" t="str">
        <f>IFERROR(IF(VLOOKUP(A3363,'Resources Final'!B:F,5,FALSE)=0,"",VLOOKUP(A3363,'Resources Final'!B:F,5,FALSE)),"")</f>
        <v/>
      </c>
    </row>
    <row r="3364" spans="9:9" x14ac:dyDescent="0.2">
      <c r="I3364" t="str">
        <f>IFERROR(IF(VLOOKUP(A3364,'Resources Final'!B:F,5,FALSE)=0,"",VLOOKUP(A3364,'Resources Final'!B:F,5,FALSE)),"")</f>
        <v/>
      </c>
    </row>
    <row r="3365" spans="9:9" x14ac:dyDescent="0.2">
      <c r="I3365" t="str">
        <f>IFERROR(IF(VLOOKUP(A3365,'Resources Final'!B:F,5,FALSE)=0,"",VLOOKUP(A3365,'Resources Final'!B:F,5,FALSE)),"")</f>
        <v/>
      </c>
    </row>
    <row r="3366" spans="9:9" x14ac:dyDescent="0.2">
      <c r="I3366" t="str">
        <f>IFERROR(IF(VLOOKUP(A3366,'Resources Final'!B:F,5,FALSE)=0,"",VLOOKUP(A3366,'Resources Final'!B:F,5,FALSE)),"")</f>
        <v/>
      </c>
    </row>
    <row r="3367" spans="9:9" x14ac:dyDescent="0.2">
      <c r="I3367" t="str">
        <f>IFERROR(IF(VLOOKUP(A3367,'Resources Final'!B:F,5,FALSE)=0,"",VLOOKUP(A3367,'Resources Final'!B:F,5,FALSE)),"")</f>
        <v/>
      </c>
    </row>
    <row r="3368" spans="9:9" x14ac:dyDescent="0.2">
      <c r="I3368" t="str">
        <f>IFERROR(IF(VLOOKUP(A3368,'Resources Final'!B:F,5,FALSE)=0,"",VLOOKUP(A3368,'Resources Final'!B:F,5,FALSE)),"")</f>
        <v/>
      </c>
    </row>
    <row r="3369" spans="9:9" x14ac:dyDescent="0.2">
      <c r="I3369" t="str">
        <f>IFERROR(IF(VLOOKUP(A3369,'Resources Final'!B:F,5,FALSE)=0,"",VLOOKUP(A3369,'Resources Final'!B:F,5,FALSE)),"")</f>
        <v/>
      </c>
    </row>
    <row r="3370" spans="9:9" x14ac:dyDescent="0.2">
      <c r="I3370" t="str">
        <f>IFERROR(IF(VLOOKUP(A3370,'Resources Final'!B:F,5,FALSE)=0,"",VLOOKUP(A3370,'Resources Final'!B:F,5,FALSE)),"")</f>
        <v/>
      </c>
    </row>
    <row r="3371" spans="9:9" x14ac:dyDescent="0.2">
      <c r="I3371" t="str">
        <f>IFERROR(IF(VLOOKUP(A3371,'Resources Final'!B:F,5,FALSE)=0,"",VLOOKUP(A3371,'Resources Final'!B:F,5,FALSE)),"")</f>
        <v/>
      </c>
    </row>
    <row r="3372" spans="9:9" x14ac:dyDescent="0.2">
      <c r="I3372" t="str">
        <f>IFERROR(IF(VLOOKUP(A3372,'Resources Final'!B:F,5,FALSE)=0,"",VLOOKUP(A3372,'Resources Final'!B:F,5,FALSE)),"")</f>
        <v/>
      </c>
    </row>
    <row r="3373" spans="9:9" x14ac:dyDescent="0.2">
      <c r="I3373" t="str">
        <f>IFERROR(IF(VLOOKUP(A3373,'Resources Final'!B:F,5,FALSE)=0,"",VLOOKUP(A3373,'Resources Final'!B:F,5,FALSE)),"")</f>
        <v/>
      </c>
    </row>
    <row r="3374" spans="9:9" x14ac:dyDescent="0.2">
      <c r="I3374" t="str">
        <f>IFERROR(IF(VLOOKUP(A3374,'Resources Final'!B:F,5,FALSE)=0,"",VLOOKUP(A3374,'Resources Final'!B:F,5,FALSE)),"")</f>
        <v/>
      </c>
    </row>
    <row r="3375" spans="9:9" x14ac:dyDescent="0.2">
      <c r="I3375" t="str">
        <f>IFERROR(IF(VLOOKUP(A3375,'Resources Final'!B:F,5,FALSE)=0,"",VLOOKUP(A3375,'Resources Final'!B:F,5,FALSE)),"")</f>
        <v/>
      </c>
    </row>
    <row r="3376" spans="9:9" x14ac:dyDescent="0.2">
      <c r="I3376" t="str">
        <f>IFERROR(IF(VLOOKUP(A3376,'Resources Final'!B:F,5,FALSE)=0,"",VLOOKUP(A3376,'Resources Final'!B:F,5,FALSE)),"")</f>
        <v/>
      </c>
    </row>
    <row r="3377" spans="9:9" x14ac:dyDescent="0.2">
      <c r="I3377" t="str">
        <f>IFERROR(IF(VLOOKUP(A3377,'Resources Final'!B:F,5,FALSE)=0,"",VLOOKUP(A3377,'Resources Final'!B:F,5,FALSE)),"")</f>
        <v/>
      </c>
    </row>
    <row r="3378" spans="9:9" x14ac:dyDescent="0.2">
      <c r="I3378" t="str">
        <f>IFERROR(IF(VLOOKUP(A3378,'Resources Final'!B:F,5,FALSE)=0,"",VLOOKUP(A3378,'Resources Final'!B:F,5,FALSE)),"")</f>
        <v/>
      </c>
    </row>
    <row r="3379" spans="9:9" x14ac:dyDescent="0.2">
      <c r="I3379" t="str">
        <f>IFERROR(IF(VLOOKUP(A3379,'Resources Final'!B:F,5,FALSE)=0,"",VLOOKUP(A3379,'Resources Final'!B:F,5,FALSE)),"")</f>
        <v/>
      </c>
    </row>
    <row r="3380" spans="9:9" x14ac:dyDescent="0.2">
      <c r="I3380" t="str">
        <f>IFERROR(IF(VLOOKUP(A3380,'Resources Final'!B:F,5,FALSE)=0,"",VLOOKUP(A3380,'Resources Final'!B:F,5,FALSE)),"")</f>
        <v/>
      </c>
    </row>
    <row r="3381" spans="9:9" x14ac:dyDescent="0.2">
      <c r="I3381" t="str">
        <f>IFERROR(IF(VLOOKUP(A3381,'Resources Final'!B:F,5,FALSE)=0,"",VLOOKUP(A3381,'Resources Final'!B:F,5,FALSE)),"")</f>
        <v/>
      </c>
    </row>
    <row r="3382" spans="9:9" x14ac:dyDescent="0.2">
      <c r="I3382" t="str">
        <f>IFERROR(IF(VLOOKUP(A3382,'Resources Final'!B:F,5,FALSE)=0,"",VLOOKUP(A3382,'Resources Final'!B:F,5,FALSE)),"")</f>
        <v/>
      </c>
    </row>
    <row r="3383" spans="9:9" x14ac:dyDescent="0.2">
      <c r="I3383" t="str">
        <f>IFERROR(IF(VLOOKUP(A3383,'Resources Final'!B:F,5,FALSE)=0,"",VLOOKUP(A3383,'Resources Final'!B:F,5,FALSE)),"")</f>
        <v/>
      </c>
    </row>
    <row r="3384" spans="9:9" x14ac:dyDescent="0.2">
      <c r="I3384" t="str">
        <f>IFERROR(IF(VLOOKUP(A3384,'Resources Final'!B:F,5,FALSE)=0,"",VLOOKUP(A3384,'Resources Final'!B:F,5,FALSE)),"")</f>
        <v/>
      </c>
    </row>
    <row r="3385" spans="9:9" x14ac:dyDescent="0.2">
      <c r="I3385" t="str">
        <f>IFERROR(IF(VLOOKUP(A3385,'Resources Final'!B:F,5,FALSE)=0,"",VLOOKUP(A3385,'Resources Final'!B:F,5,FALSE)),"")</f>
        <v/>
      </c>
    </row>
    <row r="3386" spans="9:9" x14ac:dyDescent="0.2">
      <c r="I3386" t="str">
        <f>IFERROR(IF(VLOOKUP(A3386,'Resources Final'!B:F,5,FALSE)=0,"",VLOOKUP(A3386,'Resources Final'!B:F,5,FALSE)),"")</f>
        <v/>
      </c>
    </row>
    <row r="3387" spans="9:9" x14ac:dyDescent="0.2">
      <c r="I3387" t="str">
        <f>IFERROR(IF(VLOOKUP(A3387,'Resources Final'!B:F,5,FALSE)=0,"",VLOOKUP(A3387,'Resources Final'!B:F,5,FALSE)),"")</f>
        <v/>
      </c>
    </row>
    <row r="3388" spans="9:9" x14ac:dyDescent="0.2">
      <c r="I3388" t="str">
        <f>IFERROR(IF(VLOOKUP(A3388,'Resources Final'!B:F,5,FALSE)=0,"",VLOOKUP(A3388,'Resources Final'!B:F,5,FALSE)),"")</f>
        <v/>
      </c>
    </row>
    <row r="3389" spans="9:9" x14ac:dyDescent="0.2">
      <c r="I3389" t="str">
        <f>IFERROR(IF(VLOOKUP(A3389,'Resources Final'!B:F,5,FALSE)=0,"",VLOOKUP(A3389,'Resources Final'!B:F,5,FALSE)),"")</f>
        <v/>
      </c>
    </row>
    <row r="3390" spans="9:9" x14ac:dyDescent="0.2">
      <c r="I3390" t="str">
        <f>IFERROR(IF(VLOOKUP(A3390,'Resources Final'!B:F,5,FALSE)=0,"",VLOOKUP(A3390,'Resources Final'!B:F,5,FALSE)),"")</f>
        <v/>
      </c>
    </row>
    <row r="3391" spans="9:9" x14ac:dyDescent="0.2">
      <c r="I3391" t="str">
        <f>IFERROR(IF(VLOOKUP(A3391,'Resources Final'!B:F,5,FALSE)=0,"",VLOOKUP(A3391,'Resources Final'!B:F,5,FALSE)),"")</f>
        <v/>
      </c>
    </row>
    <row r="3392" spans="9:9" x14ac:dyDescent="0.2">
      <c r="I3392" t="str">
        <f>IFERROR(IF(VLOOKUP(A3392,'Resources Final'!B:F,5,FALSE)=0,"",VLOOKUP(A3392,'Resources Final'!B:F,5,FALSE)),"")</f>
        <v/>
      </c>
    </row>
    <row r="3393" spans="9:9" x14ac:dyDescent="0.2">
      <c r="I3393" t="str">
        <f>IFERROR(IF(VLOOKUP(A3393,'Resources Final'!B:F,5,FALSE)=0,"",VLOOKUP(A3393,'Resources Final'!B:F,5,FALSE)),"")</f>
        <v/>
      </c>
    </row>
    <row r="3394" spans="9:9" x14ac:dyDescent="0.2">
      <c r="I3394" t="str">
        <f>IFERROR(IF(VLOOKUP(A3394,'Resources Final'!B:F,5,FALSE)=0,"",VLOOKUP(A3394,'Resources Final'!B:F,5,FALSE)),"")</f>
        <v/>
      </c>
    </row>
    <row r="3395" spans="9:9" x14ac:dyDescent="0.2">
      <c r="I3395" t="str">
        <f>IFERROR(IF(VLOOKUP(A3395,'Resources Final'!B:F,5,FALSE)=0,"",VLOOKUP(A3395,'Resources Final'!B:F,5,FALSE)),"")</f>
        <v/>
      </c>
    </row>
    <row r="3396" spans="9:9" x14ac:dyDescent="0.2">
      <c r="I3396" t="str">
        <f>IFERROR(IF(VLOOKUP(A3396,'Resources Final'!B:F,5,FALSE)=0,"",VLOOKUP(A3396,'Resources Final'!B:F,5,FALSE)),"")</f>
        <v/>
      </c>
    </row>
    <row r="3397" spans="9:9" x14ac:dyDescent="0.2">
      <c r="I3397" t="str">
        <f>IFERROR(IF(VLOOKUP(A3397,'Resources Final'!B:F,5,FALSE)=0,"",VLOOKUP(A3397,'Resources Final'!B:F,5,FALSE)),"")</f>
        <v/>
      </c>
    </row>
    <row r="3398" spans="9:9" x14ac:dyDescent="0.2">
      <c r="I3398" t="str">
        <f>IFERROR(IF(VLOOKUP(A3398,'Resources Final'!B:F,5,FALSE)=0,"",VLOOKUP(A3398,'Resources Final'!B:F,5,FALSE)),"")</f>
        <v/>
      </c>
    </row>
    <row r="3399" spans="9:9" x14ac:dyDescent="0.2">
      <c r="I3399" t="str">
        <f>IFERROR(IF(VLOOKUP(A3399,'Resources Final'!B:F,5,FALSE)=0,"",VLOOKUP(A3399,'Resources Final'!B:F,5,FALSE)),"")</f>
        <v/>
      </c>
    </row>
    <row r="3400" spans="9:9" x14ac:dyDescent="0.2">
      <c r="I3400" t="str">
        <f>IFERROR(IF(VLOOKUP(A3400,'Resources Final'!B:F,5,FALSE)=0,"",VLOOKUP(A3400,'Resources Final'!B:F,5,FALSE)),"")</f>
        <v/>
      </c>
    </row>
    <row r="3401" spans="9:9" x14ac:dyDescent="0.2">
      <c r="I3401" t="str">
        <f>IFERROR(IF(VLOOKUP(A3401,'Resources Final'!B:F,5,FALSE)=0,"",VLOOKUP(A3401,'Resources Final'!B:F,5,FALSE)),"")</f>
        <v/>
      </c>
    </row>
    <row r="3402" spans="9:9" x14ac:dyDescent="0.2">
      <c r="I3402" t="str">
        <f>IFERROR(IF(VLOOKUP(A3402,'Resources Final'!B:F,5,FALSE)=0,"",VLOOKUP(A3402,'Resources Final'!B:F,5,FALSE)),"")</f>
        <v/>
      </c>
    </row>
    <row r="3403" spans="9:9" x14ac:dyDescent="0.2">
      <c r="I3403" t="str">
        <f>IFERROR(IF(VLOOKUP(A3403,'Resources Final'!B:F,5,FALSE)=0,"",VLOOKUP(A3403,'Resources Final'!B:F,5,FALSE)),"")</f>
        <v/>
      </c>
    </row>
    <row r="3404" spans="9:9" x14ac:dyDescent="0.2">
      <c r="I3404" t="str">
        <f>IFERROR(IF(VLOOKUP(A3404,'Resources Final'!B:F,5,FALSE)=0,"",VLOOKUP(A3404,'Resources Final'!B:F,5,FALSE)),"")</f>
        <v/>
      </c>
    </row>
    <row r="3405" spans="9:9" x14ac:dyDescent="0.2">
      <c r="I3405" t="str">
        <f>IFERROR(IF(VLOOKUP(A3405,'Resources Final'!B:F,5,FALSE)=0,"",VLOOKUP(A3405,'Resources Final'!B:F,5,FALSE)),"")</f>
        <v/>
      </c>
    </row>
    <row r="3406" spans="9:9" x14ac:dyDescent="0.2">
      <c r="I3406" t="str">
        <f>IFERROR(IF(VLOOKUP(A3406,'Resources Final'!B:F,5,FALSE)=0,"",VLOOKUP(A3406,'Resources Final'!B:F,5,FALSE)),"")</f>
        <v/>
      </c>
    </row>
    <row r="3407" spans="9:9" x14ac:dyDescent="0.2">
      <c r="I3407" t="str">
        <f>IFERROR(IF(VLOOKUP(A3407,'Resources Final'!B:F,5,FALSE)=0,"",VLOOKUP(A3407,'Resources Final'!B:F,5,FALSE)),"")</f>
        <v/>
      </c>
    </row>
    <row r="3408" spans="9:9" x14ac:dyDescent="0.2">
      <c r="I3408" t="str">
        <f>IFERROR(IF(VLOOKUP(A3408,'Resources Final'!B:F,5,FALSE)=0,"",VLOOKUP(A3408,'Resources Final'!B:F,5,FALSE)),"")</f>
        <v/>
      </c>
    </row>
    <row r="3409" spans="9:9" x14ac:dyDescent="0.2">
      <c r="I3409" t="str">
        <f>IFERROR(IF(VLOOKUP(A3409,'Resources Final'!B:F,5,FALSE)=0,"",VLOOKUP(A3409,'Resources Final'!B:F,5,FALSE)),"")</f>
        <v/>
      </c>
    </row>
    <row r="3410" spans="9:9" x14ac:dyDescent="0.2">
      <c r="I3410" t="str">
        <f>IFERROR(IF(VLOOKUP(A3410,'Resources Final'!B:F,5,FALSE)=0,"",VLOOKUP(A3410,'Resources Final'!B:F,5,FALSE)),"")</f>
        <v/>
      </c>
    </row>
    <row r="3411" spans="9:9" x14ac:dyDescent="0.2">
      <c r="I3411" t="str">
        <f>IFERROR(IF(VLOOKUP(A3411,'Resources Final'!B:F,5,FALSE)=0,"",VLOOKUP(A3411,'Resources Final'!B:F,5,FALSE)),"")</f>
        <v/>
      </c>
    </row>
    <row r="3412" spans="9:9" x14ac:dyDescent="0.2">
      <c r="I3412" t="str">
        <f>IFERROR(IF(VLOOKUP(A3412,'Resources Final'!B:F,5,FALSE)=0,"",VLOOKUP(A3412,'Resources Final'!B:F,5,FALSE)),"")</f>
        <v/>
      </c>
    </row>
    <row r="3413" spans="9:9" x14ac:dyDescent="0.2">
      <c r="I3413" t="str">
        <f>IFERROR(IF(VLOOKUP(A3413,'Resources Final'!B:F,5,FALSE)=0,"",VLOOKUP(A3413,'Resources Final'!B:F,5,FALSE)),"")</f>
        <v/>
      </c>
    </row>
    <row r="3414" spans="9:9" x14ac:dyDescent="0.2">
      <c r="I3414" t="str">
        <f>IFERROR(IF(VLOOKUP(A3414,'Resources Final'!B:F,5,FALSE)=0,"",VLOOKUP(A3414,'Resources Final'!B:F,5,FALSE)),"")</f>
        <v/>
      </c>
    </row>
    <row r="3415" spans="9:9" x14ac:dyDescent="0.2">
      <c r="I3415" t="str">
        <f>IFERROR(IF(VLOOKUP(A3415,'Resources Final'!B:F,5,FALSE)=0,"",VLOOKUP(A3415,'Resources Final'!B:F,5,FALSE)),"")</f>
        <v/>
      </c>
    </row>
    <row r="3416" spans="9:9" x14ac:dyDescent="0.2">
      <c r="I3416" t="str">
        <f>IFERROR(IF(VLOOKUP(A3416,'Resources Final'!B:F,5,FALSE)=0,"",VLOOKUP(A3416,'Resources Final'!B:F,5,FALSE)),"")</f>
        <v/>
      </c>
    </row>
    <row r="3417" spans="9:9" x14ac:dyDescent="0.2">
      <c r="I3417" t="str">
        <f>IFERROR(IF(VLOOKUP(A3417,'Resources Final'!B:F,5,FALSE)=0,"",VLOOKUP(A3417,'Resources Final'!B:F,5,FALSE)),"")</f>
        <v/>
      </c>
    </row>
    <row r="3418" spans="9:9" x14ac:dyDescent="0.2">
      <c r="I3418" t="str">
        <f>IFERROR(IF(VLOOKUP(A3418,'Resources Final'!B:F,5,FALSE)=0,"",VLOOKUP(A3418,'Resources Final'!B:F,5,FALSE)),"")</f>
        <v/>
      </c>
    </row>
    <row r="3419" spans="9:9" x14ac:dyDescent="0.2">
      <c r="I3419" t="str">
        <f>IFERROR(IF(VLOOKUP(A3419,'Resources Final'!B:F,5,FALSE)=0,"",VLOOKUP(A3419,'Resources Final'!B:F,5,FALSE)),"")</f>
        <v/>
      </c>
    </row>
    <row r="3420" spans="9:9" x14ac:dyDescent="0.2">
      <c r="I3420" t="str">
        <f>IFERROR(IF(VLOOKUP(A3420,'Resources Final'!B:F,5,FALSE)=0,"",VLOOKUP(A3420,'Resources Final'!B:F,5,FALSE)),"")</f>
        <v/>
      </c>
    </row>
    <row r="3421" spans="9:9" x14ac:dyDescent="0.2">
      <c r="I3421" t="str">
        <f>IFERROR(IF(VLOOKUP(A3421,'Resources Final'!B:F,5,FALSE)=0,"",VLOOKUP(A3421,'Resources Final'!B:F,5,FALSE)),"")</f>
        <v/>
      </c>
    </row>
    <row r="3422" spans="9:9" x14ac:dyDescent="0.2">
      <c r="I3422" t="str">
        <f>IFERROR(IF(VLOOKUP(A3422,'Resources Final'!B:F,5,FALSE)=0,"",VLOOKUP(A3422,'Resources Final'!B:F,5,FALSE)),"")</f>
        <v/>
      </c>
    </row>
    <row r="3423" spans="9:9" x14ac:dyDescent="0.2">
      <c r="I3423" t="str">
        <f>IFERROR(IF(VLOOKUP(A3423,'Resources Final'!B:F,5,FALSE)=0,"",VLOOKUP(A3423,'Resources Final'!B:F,5,FALSE)),"")</f>
        <v/>
      </c>
    </row>
    <row r="3424" spans="9:9" x14ac:dyDescent="0.2">
      <c r="I3424" t="str">
        <f>IFERROR(IF(VLOOKUP(A3424,'Resources Final'!B:F,5,FALSE)=0,"",VLOOKUP(A3424,'Resources Final'!B:F,5,FALSE)),"")</f>
        <v/>
      </c>
    </row>
    <row r="3425" spans="9:9" x14ac:dyDescent="0.2">
      <c r="I3425" t="str">
        <f>IFERROR(IF(VLOOKUP(A3425,'Resources Final'!B:F,5,FALSE)=0,"",VLOOKUP(A3425,'Resources Final'!B:F,5,FALSE)),"")</f>
        <v/>
      </c>
    </row>
    <row r="3426" spans="9:9" x14ac:dyDescent="0.2">
      <c r="I3426" t="str">
        <f>IFERROR(IF(VLOOKUP(A3426,'Resources Final'!B:F,5,FALSE)=0,"",VLOOKUP(A3426,'Resources Final'!B:F,5,FALSE)),"")</f>
        <v/>
      </c>
    </row>
    <row r="3427" spans="9:9" x14ac:dyDescent="0.2">
      <c r="I3427" t="str">
        <f>IFERROR(IF(VLOOKUP(A3427,'Resources Final'!B:F,5,FALSE)=0,"",VLOOKUP(A3427,'Resources Final'!B:F,5,FALSE)),"")</f>
        <v/>
      </c>
    </row>
    <row r="3428" spans="9:9" x14ac:dyDescent="0.2">
      <c r="I3428" t="str">
        <f>IFERROR(IF(VLOOKUP(A3428,'Resources Final'!B:F,5,FALSE)=0,"",VLOOKUP(A3428,'Resources Final'!B:F,5,FALSE)),"")</f>
        <v/>
      </c>
    </row>
    <row r="3429" spans="9:9" x14ac:dyDescent="0.2">
      <c r="I3429" t="str">
        <f>IFERROR(IF(VLOOKUP(A3429,'Resources Final'!B:F,5,FALSE)=0,"",VLOOKUP(A3429,'Resources Final'!B:F,5,FALSE)),"")</f>
        <v/>
      </c>
    </row>
    <row r="3430" spans="9:9" x14ac:dyDescent="0.2">
      <c r="I3430" t="str">
        <f>IFERROR(IF(VLOOKUP(A3430,'Resources Final'!B:F,5,FALSE)=0,"",VLOOKUP(A3430,'Resources Final'!B:F,5,FALSE)),"")</f>
        <v/>
      </c>
    </row>
    <row r="3431" spans="9:9" x14ac:dyDescent="0.2">
      <c r="I3431" t="str">
        <f>IFERROR(IF(VLOOKUP(A3431,'Resources Final'!B:F,5,FALSE)=0,"",VLOOKUP(A3431,'Resources Final'!B:F,5,FALSE)),"")</f>
        <v/>
      </c>
    </row>
    <row r="3432" spans="9:9" x14ac:dyDescent="0.2">
      <c r="I3432" t="str">
        <f>IFERROR(IF(VLOOKUP(A3432,'Resources Final'!B:F,5,FALSE)=0,"",VLOOKUP(A3432,'Resources Final'!B:F,5,FALSE)),"")</f>
        <v/>
      </c>
    </row>
    <row r="3433" spans="9:9" x14ac:dyDescent="0.2">
      <c r="I3433" t="str">
        <f>IFERROR(IF(VLOOKUP(A3433,'Resources Final'!B:F,5,FALSE)=0,"",VLOOKUP(A3433,'Resources Final'!B:F,5,FALSE)),"")</f>
        <v/>
      </c>
    </row>
    <row r="3434" spans="9:9" x14ac:dyDescent="0.2">
      <c r="I3434" t="str">
        <f>IFERROR(IF(VLOOKUP(A3434,'Resources Final'!B:F,5,FALSE)=0,"",VLOOKUP(A3434,'Resources Final'!B:F,5,FALSE)),"")</f>
        <v/>
      </c>
    </row>
    <row r="3435" spans="9:9" x14ac:dyDescent="0.2">
      <c r="I3435" t="str">
        <f>IFERROR(IF(VLOOKUP(A3435,'Resources Final'!B:F,5,FALSE)=0,"",VLOOKUP(A3435,'Resources Final'!B:F,5,FALSE)),"")</f>
        <v/>
      </c>
    </row>
    <row r="3436" spans="9:9" x14ac:dyDescent="0.2">
      <c r="I3436" t="str">
        <f>IFERROR(IF(VLOOKUP(A3436,'Resources Final'!B:F,5,FALSE)=0,"",VLOOKUP(A3436,'Resources Final'!B:F,5,FALSE)),"")</f>
        <v/>
      </c>
    </row>
    <row r="3437" spans="9:9" x14ac:dyDescent="0.2">
      <c r="I3437" t="str">
        <f>IFERROR(IF(VLOOKUP(A3437,'Resources Final'!B:F,5,FALSE)=0,"",VLOOKUP(A3437,'Resources Final'!B:F,5,FALSE)),"")</f>
        <v/>
      </c>
    </row>
    <row r="3438" spans="9:9" x14ac:dyDescent="0.2">
      <c r="I3438" t="str">
        <f>IFERROR(IF(VLOOKUP(A3438,'Resources Final'!B:F,5,FALSE)=0,"",VLOOKUP(A3438,'Resources Final'!B:F,5,FALSE)),"")</f>
        <v/>
      </c>
    </row>
    <row r="3439" spans="9:9" x14ac:dyDescent="0.2">
      <c r="I3439" t="str">
        <f>IFERROR(IF(VLOOKUP(A3439,'Resources Final'!B:F,5,FALSE)=0,"",VLOOKUP(A3439,'Resources Final'!B:F,5,FALSE)),"")</f>
        <v/>
      </c>
    </row>
    <row r="3440" spans="9:9" x14ac:dyDescent="0.2">
      <c r="I3440" t="str">
        <f>IFERROR(IF(VLOOKUP(A3440,'Resources Final'!B:F,5,FALSE)=0,"",VLOOKUP(A3440,'Resources Final'!B:F,5,FALSE)),"")</f>
        <v/>
      </c>
    </row>
    <row r="3441" spans="9:9" x14ac:dyDescent="0.2">
      <c r="I3441" t="str">
        <f>IFERROR(IF(VLOOKUP(A3441,'Resources Final'!B:F,5,FALSE)=0,"",VLOOKUP(A3441,'Resources Final'!B:F,5,FALSE)),"")</f>
        <v/>
      </c>
    </row>
    <row r="3442" spans="9:9" x14ac:dyDescent="0.2">
      <c r="I3442" t="str">
        <f>IFERROR(IF(VLOOKUP(A3442,'Resources Final'!B:F,5,FALSE)=0,"",VLOOKUP(A3442,'Resources Final'!B:F,5,FALSE)),"")</f>
        <v/>
      </c>
    </row>
    <row r="3443" spans="9:9" x14ac:dyDescent="0.2">
      <c r="I3443" t="str">
        <f>IFERROR(IF(VLOOKUP(A3443,'Resources Final'!B:F,5,FALSE)=0,"",VLOOKUP(A3443,'Resources Final'!B:F,5,FALSE)),"")</f>
        <v/>
      </c>
    </row>
    <row r="3444" spans="9:9" x14ac:dyDescent="0.2">
      <c r="I3444" t="str">
        <f>IFERROR(IF(VLOOKUP(A3444,'Resources Final'!B:F,5,FALSE)=0,"",VLOOKUP(A3444,'Resources Final'!B:F,5,FALSE)),"")</f>
        <v/>
      </c>
    </row>
    <row r="3445" spans="9:9" x14ac:dyDescent="0.2">
      <c r="I3445" t="str">
        <f>IFERROR(IF(VLOOKUP(A3445,'Resources Final'!B:F,5,FALSE)=0,"",VLOOKUP(A3445,'Resources Final'!B:F,5,FALSE)),"")</f>
        <v/>
      </c>
    </row>
    <row r="3446" spans="9:9" x14ac:dyDescent="0.2">
      <c r="I3446" t="str">
        <f>IFERROR(IF(VLOOKUP(A3446,'Resources Final'!B:F,5,FALSE)=0,"",VLOOKUP(A3446,'Resources Final'!B:F,5,FALSE)),"")</f>
        <v/>
      </c>
    </row>
    <row r="3447" spans="9:9" x14ac:dyDescent="0.2">
      <c r="I3447" t="str">
        <f>IFERROR(IF(VLOOKUP(A3447,'Resources Final'!B:F,5,FALSE)=0,"",VLOOKUP(A3447,'Resources Final'!B:F,5,FALSE)),"")</f>
        <v/>
      </c>
    </row>
    <row r="3448" spans="9:9" x14ac:dyDescent="0.2">
      <c r="I3448" t="str">
        <f>IFERROR(IF(VLOOKUP(A3448,'Resources Final'!B:F,5,FALSE)=0,"",VLOOKUP(A3448,'Resources Final'!B:F,5,FALSE)),"")</f>
        <v/>
      </c>
    </row>
    <row r="3449" spans="9:9" x14ac:dyDescent="0.2">
      <c r="I3449" t="str">
        <f>IFERROR(IF(VLOOKUP(A3449,'Resources Final'!B:F,5,FALSE)=0,"",VLOOKUP(A3449,'Resources Final'!B:F,5,FALSE)),"")</f>
        <v/>
      </c>
    </row>
    <row r="3450" spans="9:9" x14ac:dyDescent="0.2">
      <c r="I3450" t="str">
        <f>IFERROR(IF(VLOOKUP(A3450,'Resources Final'!B:F,5,FALSE)=0,"",VLOOKUP(A3450,'Resources Final'!B:F,5,FALSE)),"")</f>
        <v/>
      </c>
    </row>
    <row r="3451" spans="9:9" x14ac:dyDescent="0.2">
      <c r="I3451" t="str">
        <f>IFERROR(IF(VLOOKUP(A3451,'Resources Final'!B:F,5,FALSE)=0,"",VLOOKUP(A3451,'Resources Final'!B:F,5,FALSE)),"")</f>
        <v/>
      </c>
    </row>
    <row r="3452" spans="9:9" x14ac:dyDescent="0.2">
      <c r="I3452" t="str">
        <f>IFERROR(IF(VLOOKUP(A3452,'Resources Final'!B:F,5,FALSE)=0,"",VLOOKUP(A3452,'Resources Final'!B:F,5,FALSE)),"")</f>
        <v/>
      </c>
    </row>
    <row r="3453" spans="9:9" x14ac:dyDescent="0.2">
      <c r="I3453" t="str">
        <f>IFERROR(IF(VLOOKUP(A3453,'Resources Final'!B:F,5,FALSE)=0,"",VLOOKUP(A3453,'Resources Final'!B:F,5,FALSE)),"")</f>
        <v/>
      </c>
    </row>
    <row r="3454" spans="9:9" x14ac:dyDescent="0.2">
      <c r="I3454" t="str">
        <f>IFERROR(IF(VLOOKUP(A3454,'Resources Final'!B:F,5,FALSE)=0,"",VLOOKUP(A3454,'Resources Final'!B:F,5,FALSE)),"")</f>
        <v/>
      </c>
    </row>
    <row r="3455" spans="9:9" x14ac:dyDescent="0.2">
      <c r="I3455" t="str">
        <f>IFERROR(IF(VLOOKUP(A3455,'Resources Final'!B:F,5,FALSE)=0,"",VLOOKUP(A3455,'Resources Final'!B:F,5,FALSE)),"")</f>
        <v/>
      </c>
    </row>
    <row r="3456" spans="9:9" x14ac:dyDescent="0.2">
      <c r="I3456" t="str">
        <f>IFERROR(IF(VLOOKUP(A3456,'Resources Final'!B:F,5,FALSE)=0,"",VLOOKUP(A3456,'Resources Final'!B:F,5,FALSE)),"")</f>
        <v/>
      </c>
    </row>
    <row r="3457" spans="9:9" x14ac:dyDescent="0.2">
      <c r="I3457" t="str">
        <f>IFERROR(IF(VLOOKUP(A3457,'Resources Final'!B:F,5,FALSE)=0,"",VLOOKUP(A3457,'Resources Final'!B:F,5,FALSE)),"")</f>
        <v/>
      </c>
    </row>
    <row r="3458" spans="9:9" x14ac:dyDescent="0.2">
      <c r="I3458" t="str">
        <f>IFERROR(IF(VLOOKUP(A3458,'Resources Final'!B:F,5,FALSE)=0,"",VLOOKUP(A3458,'Resources Final'!B:F,5,FALSE)),"")</f>
        <v/>
      </c>
    </row>
    <row r="3459" spans="9:9" x14ac:dyDescent="0.2">
      <c r="I3459" t="str">
        <f>IFERROR(IF(VLOOKUP(A3459,'Resources Final'!B:F,5,FALSE)=0,"",VLOOKUP(A3459,'Resources Final'!B:F,5,FALSE)),"")</f>
        <v/>
      </c>
    </row>
    <row r="3460" spans="9:9" x14ac:dyDescent="0.2">
      <c r="I3460" t="str">
        <f>IFERROR(IF(VLOOKUP(A3460,'Resources Final'!B:F,5,FALSE)=0,"",VLOOKUP(A3460,'Resources Final'!B:F,5,FALSE)),"")</f>
        <v/>
      </c>
    </row>
    <row r="3461" spans="9:9" x14ac:dyDescent="0.2">
      <c r="I3461" t="str">
        <f>IFERROR(IF(VLOOKUP(A3461,'Resources Final'!B:F,5,FALSE)=0,"",VLOOKUP(A3461,'Resources Final'!B:F,5,FALSE)),"")</f>
        <v/>
      </c>
    </row>
    <row r="3462" spans="9:9" x14ac:dyDescent="0.2">
      <c r="I3462" t="str">
        <f>IFERROR(IF(VLOOKUP(A3462,'Resources Final'!B:F,5,FALSE)=0,"",VLOOKUP(A3462,'Resources Final'!B:F,5,FALSE)),"")</f>
        <v/>
      </c>
    </row>
    <row r="3463" spans="9:9" x14ac:dyDescent="0.2">
      <c r="I3463" t="str">
        <f>IFERROR(IF(VLOOKUP(A3463,'Resources Final'!B:F,5,FALSE)=0,"",VLOOKUP(A3463,'Resources Final'!B:F,5,FALSE)),"")</f>
        <v/>
      </c>
    </row>
    <row r="3464" spans="9:9" x14ac:dyDescent="0.2">
      <c r="I3464" t="str">
        <f>IFERROR(IF(VLOOKUP(A3464,'Resources Final'!B:F,5,FALSE)=0,"",VLOOKUP(A3464,'Resources Final'!B:F,5,FALSE)),"")</f>
        <v/>
      </c>
    </row>
    <row r="3465" spans="9:9" x14ac:dyDescent="0.2">
      <c r="I3465" t="str">
        <f>IFERROR(IF(VLOOKUP(A3465,'Resources Final'!B:F,5,FALSE)=0,"",VLOOKUP(A3465,'Resources Final'!B:F,5,FALSE)),"")</f>
        <v/>
      </c>
    </row>
    <row r="3466" spans="9:9" x14ac:dyDescent="0.2">
      <c r="I3466" t="str">
        <f>IFERROR(IF(VLOOKUP(A3466,'Resources Final'!B:F,5,FALSE)=0,"",VLOOKUP(A3466,'Resources Final'!B:F,5,FALSE)),"")</f>
        <v/>
      </c>
    </row>
    <row r="3467" spans="9:9" x14ac:dyDescent="0.2">
      <c r="I3467" t="str">
        <f>IFERROR(IF(VLOOKUP(A3467,'Resources Final'!B:F,5,FALSE)=0,"",VLOOKUP(A3467,'Resources Final'!B:F,5,FALSE)),"")</f>
        <v/>
      </c>
    </row>
    <row r="3468" spans="9:9" x14ac:dyDescent="0.2">
      <c r="I3468" t="str">
        <f>IFERROR(IF(VLOOKUP(A3468,'Resources Final'!B:F,5,FALSE)=0,"",VLOOKUP(A3468,'Resources Final'!B:F,5,FALSE)),"")</f>
        <v/>
      </c>
    </row>
    <row r="3469" spans="9:9" x14ac:dyDescent="0.2">
      <c r="I3469" t="str">
        <f>IFERROR(IF(VLOOKUP(A3469,'Resources Final'!B:F,5,FALSE)=0,"",VLOOKUP(A3469,'Resources Final'!B:F,5,FALSE)),"")</f>
        <v/>
      </c>
    </row>
    <row r="3470" spans="9:9" x14ac:dyDescent="0.2">
      <c r="I3470" t="str">
        <f>IFERROR(IF(VLOOKUP(A3470,'Resources Final'!B:F,5,FALSE)=0,"",VLOOKUP(A3470,'Resources Final'!B:F,5,FALSE)),"")</f>
        <v/>
      </c>
    </row>
    <row r="3471" spans="9:9" x14ac:dyDescent="0.2">
      <c r="I3471" t="str">
        <f>IFERROR(IF(VLOOKUP(A3471,'Resources Final'!B:F,5,FALSE)=0,"",VLOOKUP(A3471,'Resources Final'!B:F,5,FALSE)),"")</f>
        <v/>
      </c>
    </row>
    <row r="3472" spans="9:9" x14ac:dyDescent="0.2">
      <c r="I3472" t="str">
        <f>IFERROR(IF(VLOOKUP(A3472,'Resources Final'!B:F,5,FALSE)=0,"",VLOOKUP(A3472,'Resources Final'!B:F,5,FALSE)),"")</f>
        <v/>
      </c>
    </row>
    <row r="3473" spans="9:9" x14ac:dyDescent="0.2">
      <c r="I3473" t="str">
        <f>IFERROR(IF(VLOOKUP(A3473,'Resources Final'!B:F,5,FALSE)=0,"",VLOOKUP(A3473,'Resources Final'!B:F,5,FALSE)),"")</f>
        <v/>
      </c>
    </row>
    <row r="3474" spans="9:9" x14ac:dyDescent="0.2">
      <c r="I3474" t="str">
        <f>IFERROR(IF(VLOOKUP(A3474,'Resources Final'!B:F,5,FALSE)=0,"",VLOOKUP(A3474,'Resources Final'!B:F,5,FALSE)),"")</f>
        <v/>
      </c>
    </row>
    <row r="3475" spans="9:9" x14ac:dyDescent="0.2">
      <c r="I3475" t="str">
        <f>IFERROR(IF(VLOOKUP(A3475,'Resources Final'!B:F,5,FALSE)=0,"",VLOOKUP(A3475,'Resources Final'!B:F,5,FALSE)),"")</f>
        <v/>
      </c>
    </row>
    <row r="3476" spans="9:9" x14ac:dyDescent="0.2">
      <c r="I3476" t="str">
        <f>IFERROR(IF(VLOOKUP(A3476,'Resources Final'!B:F,5,FALSE)=0,"",VLOOKUP(A3476,'Resources Final'!B:F,5,FALSE)),"")</f>
        <v/>
      </c>
    </row>
    <row r="3477" spans="9:9" x14ac:dyDescent="0.2">
      <c r="I3477" t="str">
        <f>IFERROR(IF(VLOOKUP(A3477,'Resources Final'!B:F,5,FALSE)=0,"",VLOOKUP(A3477,'Resources Final'!B:F,5,FALSE)),"")</f>
        <v/>
      </c>
    </row>
    <row r="3478" spans="9:9" x14ac:dyDescent="0.2">
      <c r="I3478" t="str">
        <f>IFERROR(IF(VLOOKUP(A3478,'Resources Final'!B:F,5,FALSE)=0,"",VLOOKUP(A3478,'Resources Final'!B:F,5,FALSE)),"")</f>
        <v/>
      </c>
    </row>
    <row r="3479" spans="9:9" x14ac:dyDescent="0.2">
      <c r="I3479" t="str">
        <f>IFERROR(IF(VLOOKUP(A3479,'Resources Final'!B:F,5,FALSE)=0,"",VLOOKUP(A3479,'Resources Final'!B:F,5,FALSE)),"")</f>
        <v/>
      </c>
    </row>
    <row r="3480" spans="9:9" x14ac:dyDescent="0.2">
      <c r="I3480" t="str">
        <f>IFERROR(IF(VLOOKUP(A3480,'Resources Final'!B:F,5,FALSE)=0,"",VLOOKUP(A3480,'Resources Final'!B:F,5,FALSE)),"")</f>
        <v/>
      </c>
    </row>
    <row r="3481" spans="9:9" x14ac:dyDescent="0.2">
      <c r="I3481" t="str">
        <f>IFERROR(IF(VLOOKUP(A3481,'Resources Final'!B:F,5,FALSE)=0,"",VLOOKUP(A3481,'Resources Final'!B:F,5,FALSE)),"")</f>
        <v/>
      </c>
    </row>
    <row r="3482" spans="9:9" x14ac:dyDescent="0.2">
      <c r="I3482" t="str">
        <f>IFERROR(IF(VLOOKUP(A3482,'Resources Final'!B:F,5,FALSE)=0,"",VLOOKUP(A3482,'Resources Final'!B:F,5,FALSE)),"")</f>
        <v/>
      </c>
    </row>
    <row r="3483" spans="9:9" x14ac:dyDescent="0.2">
      <c r="I3483" t="str">
        <f>IFERROR(IF(VLOOKUP(A3483,'Resources Final'!B:F,5,FALSE)=0,"",VLOOKUP(A3483,'Resources Final'!B:F,5,FALSE)),"")</f>
        <v/>
      </c>
    </row>
    <row r="3484" spans="9:9" x14ac:dyDescent="0.2">
      <c r="I3484" t="str">
        <f>IFERROR(IF(VLOOKUP(A3484,'Resources Final'!B:F,5,FALSE)=0,"",VLOOKUP(A3484,'Resources Final'!B:F,5,FALSE)),"")</f>
        <v/>
      </c>
    </row>
    <row r="3485" spans="9:9" x14ac:dyDescent="0.2">
      <c r="I3485" t="str">
        <f>IFERROR(IF(VLOOKUP(A3485,'Resources Final'!B:F,5,FALSE)=0,"",VLOOKUP(A3485,'Resources Final'!B:F,5,FALSE)),"")</f>
        <v/>
      </c>
    </row>
    <row r="3486" spans="9:9" x14ac:dyDescent="0.2">
      <c r="I3486" t="str">
        <f>IFERROR(IF(VLOOKUP(A3486,'Resources Final'!B:F,5,FALSE)=0,"",VLOOKUP(A3486,'Resources Final'!B:F,5,FALSE)),"")</f>
        <v/>
      </c>
    </row>
    <row r="3487" spans="9:9" x14ac:dyDescent="0.2">
      <c r="I3487" t="str">
        <f>IFERROR(IF(VLOOKUP(A3487,'Resources Final'!B:F,5,FALSE)=0,"",VLOOKUP(A3487,'Resources Final'!B:F,5,FALSE)),"")</f>
        <v/>
      </c>
    </row>
    <row r="3488" spans="9:9" x14ac:dyDescent="0.2">
      <c r="I3488" t="str">
        <f>IFERROR(IF(VLOOKUP(A3488,'Resources Final'!B:F,5,FALSE)=0,"",VLOOKUP(A3488,'Resources Final'!B:F,5,FALSE)),"")</f>
        <v/>
      </c>
    </row>
    <row r="3489" spans="9:9" x14ac:dyDescent="0.2">
      <c r="I3489" t="str">
        <f>IFERROR(IF(VLOOKUP(A3489,'Resources Final'!B:F,5,FALSE)=0,"",VLOOKUP(A3489,'Resources Final'!B:F,5,FALSE)),"")</f>
        <v/>
      </c>
    </row>
    <row r="3490" spans="9:9" x14ac:dyDescent="0.2">
      <c r="I3490" t="str">
        <f>IFERROR(IF(VLOOKUP(A3490,'Resources Final'!B:F,5,FALSE)=0,"",VLOOKUP(A3490,'Resources Final'!B:F,5,FALSE)),"")</f>
        <v/>
      </c>
    </row>
    <row r="3491" spans="9:9" x14ac:dyDescent="0.2">
      <c r="I3491" t="str">
        <f>IFERROR(IF(VLOOKUP(A3491,'Resources Final'!B:F,5,FALSE)=0,"",VLOOKUP(A3491,'Resources Final'!B:F,5,FALSE)),"")</f>
        <v/>
      </c>
    </row>
    <row r="3492" spans="9:9" x14ac:dyDescent="0.2">
      <c r="I3492" t="str">
        <f>IFERROR(IF(VLOOKUP(A3492,'Resources Final'!B:F,5,FALSE)=0,"",VLOOKUP(A3492,'Resources Final'!B:F,5,FALSE)),"")</f>
        <v/>
      </c>
    </row>
    <row r="3493" spans="9:9" x14ac:dyDescent="0.2">
      <c r="I3493" t="str">
        <f>IFERROR(IF(VLOOKUP(A3493,'Resources Final'!B:F,5,FALSE)=0,"",VLOOKUP(A3493,'Resources Final'!B:F,5,FALSE)),"")</f>
        <v/>
      </c>
    </row>
    <row r="3494" spans="9:9" x14ac:dyDescent="0.2">
      <c r="I3494" t="str">
        <f>IFERROR(IF(VLOOKUP(A3494,'Resources Final'!B:F,5,FALSE)=0,"",VLOOKUP(A3494,'Resources Final'!B:F,5,FALSE)),"")</f>
        <v/>
      </c>
    </row>
    <row r="3495" spans="9:9" x14ac:dyDescent="0.2">
      <c r="I3495" t="str">
        <f>IFERROR(IF(VLOOKUP(A3495,'Resources Final'!B:F,5,FALSE)=0,"",VLOOKUP(A3495,'Resources Final'!B:F,5,FALSE)),"")</f>
        <v/>
      </c>
    </row>
    <row r="3496" spans="9:9" x14ac:dyDescent="0.2">
      <c r="I3496" t="str">
        <f>IFERROR(IF(VLOOKUP(A3496,'Resources Final'!B:F,5,FALSE)=0,"",VLOOKUP(A3496,'Resources Final'!B:F,5,FALSE)),"")</f>
        <v/>
      </c>
    </row>
    <row r="3497" spans="9:9" x14ac:dyDescent="0.2">
      <c r="I3497" t="str">
        <f>IFERROR(IF(VLOOKUP(A3497,'Resources Final'!B:F,5,FALSE)=0,"",VLOOKUP(A3497,'Resources Final'!B:F,5,FALSE)),"")</f>
        <v/>
      </c>
    </row>
    <row r="3498" spans="9:9" x14ac:dyDescent="0.2">
      <c r="I3498" t="str">
        <f>IFERROR(IF(VLOOKUP(A3498,'Resources Final'!B:F,5,FALSE)=0,"",VLOOKUP(A3498,'Resources Final'!B:F,5,FALSE)),"")</f>
        <v/>
      </c>
    </row>
    <row r="3499" spans="9:9" x14ac:dyDescent="0.2">
      <c r="I3499" t="str">
        <f>IFERROR(IF(VLOOKUP(A3499,'Resources Final'!B:F,5,FALSE)=0,"",VLOOKUP(A3499,'Resources Final'!B:F,5,FALSE)),"")</f>
        <v/>
      </c>
    </row>
    <row r="3500" spans="9:9" x14ac:dyDescent="0.2">
      <c r="I3500" t="str">
        <f>IFERROR(IF(VLOOKUP(A3500,'Resources Final'!B:F,5,FALSE)=0,"",VLOOKUP(A3500,'Resources Final'!B:F,5,FALSE)),"")</f>
        <v/>
      </c>
    </row>
    <row r="3501" spans="9:9" x14ac:dyDescent="0.2">
      <c r="I3501" t="str">
        <f>IFERROR(IF(VLOOKUP(A3501,'Resources Final'!B:F,5,FALSE)=0,"",VLOOKUP(A3501,'Resources Final'!B:F,5,FALSE)),"")</f>
        <v/>
      </c>
    </row>
    <row r="3502" spans="9:9" x14ac:dyDescent="0.2">
      <c r="I3502" t="str">
        <f>IFERROR(IF(VLOOKUP(A3502,'Resources Final'!B:F,5,FALSE)=0,"",VLOOKUP(A3502,'Resources Final'!B:F,5,FALSE)),"")</f>
        <v/>
      </c>
    </row>
    <row r="3503" spans="9:9" x14ac:dyDescent="0.2">
      <c r="I3503" t="str">
        <f>IFERROR(IF(VLOOKUP(A3503,'Resources Final'!B:F,5,FALSE)=0,"",VLOOKUP(A3503,'Resources Final'!B:F,5,FALSE)),"")</f>
        <v/>
      </c>
    </row>
    <row r="3504" spans="9:9" x14ac:dyDescent="0.2">
      <c r="I3504" t="str">
        <f>IFERROR(IF(VLOOKUP(A3504,'Resources Final'!B:F,5,FALSE)=0,"",VLOOKUP(A3504,'Resources Final'!B:F,5,FALSE)),"")</f>
        <v/>
      </c>
    </row>
    <row r="3505" spans="9:9" x14ac:dyDescent="0.2">
      <c r="I3505" t="str">
        <f>IFERROR(IF(VLOOKUP(A3505,'Resources Final'!B:F,5,FALSE)=0,"",VLOOKUP(A3505,'Resources Final'!B:F,5,FALSE)),"")</f>
        <v/>
      </c>
    </row>
    <row r="3506" spans="9:9" x14ac:dyDescent="0.2">
      <c r="I3506" t="str">
        <f>IFERROR(IF(VLOOKUP(A3506,'Resources Final'!B:F,5,FALSE)=0,"",VLOOKUP(A3506,'Resources Final'!B:F,5,FALSE)),"")</f>
        <v/>
      </c>
    </row>
    <row r="3507" spans="9:9" x14ac:dyDescent="0.2">
      <c r="I3507" t="str">
        <f>IFERROR(IF(VLOOKUP(A3507,'Resources Final'!B:F,5,FALSE)=0,"",VLOOKUP(A3507,'Resources Final'!B:F,5,FALSE)),"")</f>
        <v/>
      </c>
    </row>
    <row r="3508" spans="9:9" x14ac:dyDescent="0.2">
      <c r="I3508" t="str">
        <f>IFERROR(IF(VLOOKUP(A3508,'Resources Final'!B:F,5,FALSE)=0,"",VLOOKUP(A3508,'Resources Final'!B:F,5,FALSE)),"")</f>
        <v/>
      </c>
    </row>
    <row r="3509" spans="9:9" x14ac:dyDescent="0.2">
      <c r="I3509" t="str">
        <f>IFERROR(IF(VLOOKUP(A3509,'Resources Final'!B:F,5,FALSE)=0,"",VLOOKUP(A3509,'Resources Final'!B:F,5,FALSE)),"")</f>
        <v/>
      </c>
    </row>
    <row r="3510" spans="9:9" x14ac:dyDescent="0.2">
      <c r="I3510" t="str">
        <f>IFERROR(IF(VLOOKUP(A3510,'Resources Final'!B:F,5,FALSE)=0,"",VLOOKUP(A3510,'Resources Final'!B:F,5,FALSE)),"")</f>
        <v/>
      </c>
    </row>
    <row r="3511" spans="9:9" x14ac:dyDescent="0.2">
      <c r="I3511" t="str">
        <f>IFERROR(IF(VLOOKUP(A3511,'Resources Final'!B:F,5,FALSE)=0,"",VLOOKUP(A3511,'Resources Final'!B:F,5,FALSE)),"")</f>
        <v/>
      </c>
    </row>
    <row r="3512" spans="9:9" x14ac:dyDescent="0.2">
      <c r="I3512" t="str">
        <f>IFERROR(IF(VLOOKUP(A3512,'Resources Final'!B:F,5,FALSE)=0,"",VLOOKUP(A3512,'Resources Final'!B:F,5,FALSE)),"")</f>
        <v/>
      </c>
    </row>
    <row r="3513" spans="9:9" x14ac:dyDescent="0.2">
      <c r="I3513" t="str">
        <f>IFERROR(IF(VLOOKUP(A3513,'Resources Final'!B:F,5,FALSE)=0,"",VLOOKUP(A3513,'Resources Final'!B:F,5,FALSE)),"")</f>
        <v/>
      </c>
    </row>
    <row r="3514" spans="9:9" x14ac:dyDescent="0.2">
      <c r="I3514" t="str">
        <f>IFERROR(IF(VLOOKUP(A3514,'Resources Final'!B:F,5,FALSE)=0,"",VLOOKUP(A3514,'Resources Final'!B:F,5,FALSE)),"")</f>
        <v/>
      </c>
    </row>
    <row r="3515" spans="9:9" x14ac:dyDescent="0.2">
      <c r="I3515" t="str">
        <f>IFERROR(IF(VLOOKUP(A3515,'Resources Final'!B:F,5,FALSE)=0,"",VLOOKUP(A3515,'Resources Final'!B:F,5,FALSE)),"")</f>
        <v/>
      </c>
    </row>
    <row r="3516" spans="9:9" x14ac:dyDescent="0.2">
      <c r="I3516" t="str">
        <f>IFERROR(IF(VLOOKUP(A3516,'Resources Final'!B:F,5,FALSE)=0,"",VLOOKUP(A3516,'Resources Final'!B:F,5,FALSE)),"")</f>
        <v/>
      </c>
    </row>
    <row r="3517" spans="9:9" x14ac:dyDescent="0.2">
      <c r="I3517" t="str">
        <f>IFERROR(IF(VLOOKUP(A3517,'Resources Final'!B:F,5,FALSE)=0,"",VLOOKUP(A3517,'Resources Final'!B:F,5,FALSE)),"")</f>
        <v/>
      </c>
    </row>
    <row r="3518" spans="9:9" x14ac:dyDescent="0.2">
      <c r="I3518" t="str">
        <f>IFERROR(IF(VLOOKUP(A3518,'Resources Final'!B:F,5,FALSE)=0,"",VLOOKUP(A3518,'Resources Final'!B:F,5,FALSE)),"")</f>
        <v/>
      </c>
    </row>
    <row r="3519" spans="9:9" x14ac:dyDescent="0.2">
      <c r="I3519" t="str">
        <f>IFERROR(IF(VLOOKUP(A3519,'Resources Final'!B:F,5,FALSE)=0,"",VLOOKUP(A3519,'Resources Final'!B:F,5,FALSE)),"")</f>
        <v/>
      </c>
    </row>
    <row r="3520" spans="9:9" x14ac:dyDescent="0.2">
      <c r="I3520" t="str">
        <f>IFERROR(IF(VLOOKUP(A3520,'Resources Final'!B:F,5,FALSE)=0,"",VLOOKUP(A3520,'Resources Final'!B:F,5,FALSE)),"")</f>
        <v/>
      </c>
    </row>
    <row r="3521" spans="9:9" x14ac:dyDescent="0.2">
      <c r="I3521" t="str">
        <f>IFERROR(IF(VLOOKUP(A3521,'Resources Final'!B:F,5,FALSE)=0,"",VLOOKUP(A3521,'Resources Final'!B:F,5,FALSE)),"")</f>
        <v/>
      </c>
    </row>
    <row r="3522" spans="9:9" x14ac:dyDescent="0.2">
      <c r="I3522" t="str">
        <f>IFERROR(IF(VLOOKUP(A3522,'Resources Final'!B:F,5,FALSE)=0,"",VLOOKUP(A3522,'Resources Final'!B:F,5,FALSE)),"")</f>
        <v/>
      </c>
    </row>
    <row r="3523" spans="9:9" x14ac:dyDescent="0.2">
      <c r="I3523" t="str">
        <f>IFERROR(IF(VLOOKUP(A3523,'Resources Final'!B:F,5,FALSE)=0,"",VLOOKUP(A3523,'Resources Final'!B:F,5,FALSE)),"")</f>
        <v/>
      </c>
    </row>
    <row r="3524" spans="9:9" x14ac:dyDescent="0.2">
      <c r="I3524" t="str">
        <f>IFERROR(IF(VLOOKUP(A3524,'Resources Final'!B:F,5,FALSE)=0,"",VLOOKUP(A3524,'Resources Final'!B:F,5,FALSE)),"")</f>
        <v/>
      </c>
    </row>
    <row r="3525" spans="9:9" x14ac:dyDescent="0.2">
      <c r="I3525" t="str">
        <f>IFERROR(IF(VLOOKUP(A3525,'Resources Final'!B:F,5,FALSE)=0,"",VLOOKUP(A3525,'Resources Final'!B:F,5,FALSE)),"")</f>
        <v/>
      </c>
    </row>
    <row r="3526" spans="9:9" x14ac:dyDescent="0.2">
      <c r="I3526" t="str">
        <f>IFERROR(IF(VLOOKUP(A3526,'Resources Final'!B:F,5,FALSE)=0,"",VLOOKUP(A3526,'Resources Final'!B:F,5,FALSE)),"")</f>
        <v/>
      </c>
    </row>
    <row r="3527" spans="9:9" x14ac:dyDescent="0.2">
      <c r="I3527" t="str">
        <f>IFERROR(IF(VLOOKUP(A3527,'Resources Final'!B:F,5,FALSE)=0,"",VLOOKUP(A3527,'Resources Final'!B:F,5,FALSE)),"")</f>
        <v/>
      </c>
    </row>
    <row r="3528" spans="9:9" x14ac:dyDescent="0.2">
      <c r="I3528" t="str">
        <f>IFERROR(IF(VLOOKUP(A3528,'Resources Final'!B:F,5,FALSE)=0,"",VLOOKUP(A3528,'Resources Final'!B:F,5,FALSE)),"")</f>
        <v/>
      </c>
    </row>
    <row r="3529" spans="9:9" x14ac:dyDescent="0.2">
      <c r="I3529" t="str">
        <f>IFERROR(IF(VLOOKUP(A3529,'Resources Final'!B:F,5,FALSE)=0,"",VLOOKUP(A3529,'Resources Final'!B:F,5,FALSE)),"")</f>
        <v/>
      </c>
    </row>
    <row r="3530" spans="9:9" x14ac:dyDescent="0.2">
      <c r="I3530" t="str">
        <f>IFERROR(IF(VLOOKUP(A3530,'Resources Final'!B:F,5,FALSE)=0,"",VLOOKUP(A3530,'Resources Final'!B:F,5,FALSE)),"")</f>
        <v/>
      </c>
    </row>
    <row r="3531" spans="9:9" x14ac:dyDescent="0.2">
      <c r="I3531" t="str">
        <f>IFERROR(IF(VLOOKUP(A3531,'Resources Final'!B:F,5,FALSE)=0,"",VLOOKUP(A3531,'Resources Final'!B:F,5,FALSE)),"")</f>
        <v/>
      </c>
    </row>
    <row r="3532" spans="9:9" x14ac:dyDescent="0.2">
      <c r="I3532" t="str">
        <f>IFERROR(IF(VLOOKUP(A3532,'Resources Final'!B:F,5,FALSE)=0,"",VLOOKUP(A3532,'Resources Final'!B:F,5,FALSE)),"")</f>
        <v/>
      </c>
    </row>
    <row r="3533" spans="9:9" x14ac:dyDescent="0.2">
      <c r="I3533" t="str">
        <f>IFERROR(IF(VLOOKUP(A3533,'Resources Final'!B:F,5,FALSE)=0,"",VLOOKUP(A3533,'Resources Final'!B:F,5,FALSE)),"")</f>
        <v/>
      </c>
    </row>
    <row r="3534" spans="9:9" x14ac:dyDescent="0.2">
      <c r="I3534" t="str">
        <f>IFERROR(IF(VLOOKUP(A3534,'Resources Final'!B:F,5,FALSE)=0,"",VLOOKUP(A3534,'Resources Final'!B:F,5,FALSE)),"")</f>
        <v/>
      </c>
    </row>
    <row r="3535" spans="9:9" x14ac:dyDescent="0.2">
      <c r="I3535" t="str">
        <f>IFERROR(IF(VLOOKUP(A3535,'Resources Final'!B:F,5,FALSE)=0,"",VLOOKUP(A3535,'Resources Final'!B:F,5,FALSE)),"")</f>
        <v/>
      </c>
    </row>
    <row r="3536" spans="9:9" x14ac:dyDescent="0.2">
      <c r="I3536" t="str">
        <f>IFERROR(IF(VLOOKUP(A3536,'Resources Final'!B:F,5,FALSE)=0,"",VLOOKUP(A3536,'Resources Final'!B:F,5,FALSE)),"")</f>
        <v/>
      </c>
    </row>
    <row r="3537" spans="9:9" x14ac:dyDescent="0.2">
      <c r="I3537" t="str">
        <f>IFERROR(IF(VLOOKUP(A3537,'Resources Final'!B:F,5,FALSE)=0,"",VLOOKUP(A3537,'Resources Final'!B:F,5,FALSE)),"")</f>
        <v/>
      </c>
    </row>
    <row r="3538" spans="9:9" x14ac:dyDescent="0.2">
      <c r="I3538" t="str">
        <f>IFERROR(IF(VLOOKUP(A3538,'Resources Final'!B:F,5,FALSE)=0,"",VLOOKUP(A3538,'Resources Final'!B:F,5,FALSE)),"")</f>
        <v/>
      </c>
    </row>
    <row r="3539" spans="9:9" x14ac:dyDescent="0.2">
      <c r="I3539" t="str">
        <f>IFERROR(IF(VLOOKUP(A3539,'Resources Final'!B:F,5,FALSE)=0,"",VLOOKUP(A3539,'Resources Final'!B:F,5,FALSE)),"")</f>
        <v/>
      </c>
    </row>
    <row r="3540" spans="9:9" x14ac:dyDescent="0.2">
      <c r="I3540" t="str">
        <f>IFERROR(IF(VLOOKUP(A3540,'Resources Final'!B:F,5,FALSE)=0,"",VLOOKUP(A3540,'Resources Final'!B:F,5,FALSE)),"")</f>
        <v/>
      </c>
    </row>
    <row r="3541" spans="9:9" x14ac:dyDescent="0.2">
      <c r="I3541" t="str">
        <f>IFERROR(IF(VLOOKUP(A3541,'Resources Final'!B:F,5,FALSE)=0,"",VLOOKUP(A3541,'Resources Final'!B:F,5,FALSE)),"")</f>
        <v/>
      </c>
    </row>
    <row r="3542" spans="9:9" x14ac:dyDescent="0.2">
      <c r="I3542" t="str">
        <f>IFERROR(IF(VLOOKUP(A3542,'Resources Final'!B:F,5,FALSE)=0,"",VLOOKUP(A3542,'Resources Final'!B:F,5,FALSE)),"")</f>
        <v/>
      </c>
    </row>
    <row r="3543" spans="9:9" x14ac:dyDescent="0.2">
      <c r="I3543" t="str">
        <f>IFERROR(IF(VLOOKUP(A3543,'Resources Final'!B:F,5,FALSE)=0,"",VLOOKUP(A3543,'Resources Final'!B:F,5,FALSE)),"")</f>
        <v/>
      </c>
    </row>
    <row r="3544" spans="9:9" x14ac:dyDescent="0.2">
      <c r="I3544" t="str">
        <f>IFERROR(IF(VLOOKUP(A3544,'Resources Final'!B:F,5,FALSE)=0,"",VLOOKUP(A3544,'Resources Final'!B:F,5,FALSE)),"")</f>
        <v/>
      </c>
    </row>
    <row r="3545" spans="9:9" x14ac:dyDescent="0.2">
      <c r="I3545" t="str">
        <f>IFERROR(IF(VLOOKUP(A3545,'Resources Final'!B:F,5,FALSE)=0,"",VLOOKUP(A3545,'Resources Final'!B:F,5,FALSE)),"")</f>
        <v/>
      </c>
    </row>
    <row r="3546" spans="9:9" x14ac:dyDescent="0.2">
      <c r="I3546" t="str">
        <f>IFERROR(IF(VLOOKUP(A3546,'Resources Final'!B:F,5,FALSE)=0,"",VLOOKUP(A3546,'Resources Final'!B:F,5,FALSE)),"")</f>
        <v/>
      </c>
    </row>
    <row r="3547" spans="9:9" x14ac:dyDescent="0.2">
      <c r="I3547" t="str">
        <f>IFERROR(IF(VLOOKUP(A3547,'Resources Final'!B:F,5,FALSE)=0,"",VLOOKUP(A3547,'Resources Final'!B:F,5,FALSE)),"")</f>
        <v/>
      </c>
    </row>
    <row r="3548" spans="9:9" x14ac:dyDescent="0.2">
      <c r="I3548" t="str">
        <f>IFERROR(IF(VLOOKUP(A3548,'Resources Final'!B:F,5,FALSE)=0,"",VLOOKUP(A3548,'Resources Final'!B:F,5,FALSE)),"")</f>
        <v/>
      </c>
    </row>
    <row r="3549" spans="9:9" x14ac:dyDescent="0.2">
      <c r="I3549" t="str">
        <f>IFERROR(IF(VLOOKUP(A3549,'Resources Final'!B:F,5,FALSE)=0,"",VLOOKUP(A3549,'Resources Final'!B:F,5,FALSE)),"")</f>
        <v/>
      </c>
    </row>
    <row r="3550" spans="9:9" x14ac:dyDescent="0.2">
      <c r="I3550" t="str">
        <f>IFERROR(IF(VLOOKUP(A3550,'Resources Final'!B:F,5,FALSE)=0,"",VLOOKUP(A3550,'Resources Final'!B:F,5,FALSE)),"")</f>
        <v/>
      </c>
    </row>
    <row r="3551" spans="9:9" x14ac:dyDescent="0.2">
      <c r="I3551" t="str">
        <f>IFERROR(IF(VLOOKUP(A3551,'Resources Final'!B:F,5,FALSE)=0,"",VLOOKUP(A3551,'Resources Final'!B:F,5,FALSE)),"")</f>
        <v/>
      </c>
    </row>
    <row r="3552" spans="9:9" x14ac:dyDescent="0.2">
      <c r="I3552" t="str">
        <f>IFERROR(IF(VLOOKUP(A3552,'Resources Final'!B:F,5,FALSE)=0,"",VLOOKUP(A3552,'Resources Final'!B:F,5,FALSE)),"")</f>
        <v/>
      </c>
    </row>
    <row r="3553" spans="9:9" x14ac:dyDescent="0.2">
      <c r="I3553" t="str">
        <f>IFERROR(IF(VLOOKUP(A3553,'Resources Final'!B:F,5,FALSE)=0,"",VLOOKUP(A3553,'Resources Final'!B:F,5,FALSE)),"")</f>
        <v/>
      </c>
    </row>
    <row r="3554" spans="9:9" x14ac:dyDescent="0.2">
      <c r="I3554" t="str">
        <f>IFERROR(IF(VLOOKUP(A3554,'Resources Final'!B:F,5,FALSE)=0,"",VLOOKUP(A3554,'Resources Final'!B:F,5,FALSE)),"")</f>
        <v/>
      </c>
    </row>
    <row r="3555" spans="9:9" x14ac:dyDescent="0.2">
      <c r="I3555" t="str">
        <f>IFERROR(IF(VLOOKUP(A3555,'Resources Final'!B:F,5,FALSE)=0,"",VLOOKUP(A3555,'Resources Final'!B:F,5,FALSE)),"")</f>
        <v/>
      </c>
    </row>
    <row r="3556" spans="9:9" x14ac:dyDescent="0.2">
      <c r="I3556" t="str">
        <f>IFERROR(IF(VLOOKUP(A3556,'Resources Final'!B:F,5,FALSE)=0,"",VLOOKUP(A3556,'Resources Final'!B:F,5,FALSE)),"")</f>
        <v/>
      </c>
    </row>
    <row r="3557" spans="9:9" x14ac:dyDescent="0.2">
      <c r="I3557" t="str">
        <f>IFERROR(IF(VLOOKUP(A3557,'Resources Final'!B:F,5,FALSE)=0,"",VLOOKUP(A3557,'Resources Final'!B:F,5,FALSE)),"")</f>
        <v/>
      </c>
    </row>
    <row r="3558" spans="9:9" x14ac:dyDescent="0.2">
      <c r="I3558" t="str">
        <f>IFERROR(IF(VLOOKUP(A3558,'Resources Final'!B:F,5,FALSE)=0,"",VLOOKUP(A3558,'Resources Final'!B:F,5,FALSE)),"")</f>
        <v/>
      </c>
    </row>
    <row r="3559" spans="9:9" x14ac:dyDescent="0.2">
      <c r="I3559" t="str">
        <f>IFERROR(IF(VLOOKUP(A3559,'Resources Final'!B:F,5,FALSE)=0,"",VLOOKUP(A3559,'Resources Final'!B:F,5,FALSE)),"")</f>
        <v/>
      </c>
    </row>
    <row r="3560" spans="9:9" x14ac:dyDescent="0.2">
      <c r="I3560" t="str">
        <f>IFERROR(IF(VLOOKUP(A3560,'Resources Final'!B:F,5,FALSE)=0,"",VLOOKUP(A3560,'Resources Final'!B:F,5,FALSE)),"")</f>
        <v/>
      </c>
    </row>
    <row r="3561" spans="9:9" x14ac:dyDescent="0.2">
      <c r="I3561" t="str">
        <f>IFERROR(IF(VLOOKUP(A3561,'Resources Final'!B:F,5,FALSE)=0,"",VLOOKUP(A3561,'Resources Final'!B:F,5,FALSE)),"")</f>
        <v/>
      </c>
    </row>
    <row r="3562" spans="9:9" x14ac:dyDescent="0.2">
      <c r="I3562" t="str">
        <f>IFERROR(IF(VLOOKUP(A3562,'Resources Final'!B:F,5,FALSE)=0,"",VLOOKUP(A3562,'Resources Final'!B:F,5,FALSE)),"")</f>
        <v/>
      </c>
    </row>
    <row r="3563" spans="9:9" x14ac:dyDescent="0.2">
      <c r="I3563" t="str">
        <f>IFERROR(IF(VLOOKUP(A3563,'Resources Final'!B:F,5,FALSE)=0,"",VLOOKUP(A3563,'Resources Final'!B:F,5,FALSE)),"")</f>
        <v/>
      </c>
    </row>
    <row r="3564" spans="9:9" x14ac:dyDescent="0.2">
      <c r="I3564" t="str">
        <f>IFERROR(IF(VLOOKUP(A3564,'Resources Final'!B:F,5,FALSE)=0,"",VLOOKUP(A3564,'Resources Final'!B:F,5,FALSE)),"")</f>
        <v/>
      </c>
    </row>
    <row r="3565" spans="9:9" x14ac:dyDescent="0.2">
      <c r="I3565" t="str">
        <f>IFERROR(IF(VLOOKUP(A3565,'Resources Final'!B:F,5,FALSE)=0,"",VLOOKUP(A3565,'Resources Final'!B:F,5,FALSE)),"")</f>
        <v/>
      </c>
    </row>
    <row r="3566" spans="9:9" x14ac:dyDescent="0.2">
      <c r="I3566" t="str">
        <f>IFERROR(IF(VLOOKUP(A3566,'Resources Final'!B:F,5,FALSE)=0,"",VLOOKUP(A3566,'Resources Final'!B:F,5,FALSE)),"")</f>
        <v/>
      </c>
    </row>
    <row r="3567" spans="9:9" x14ac:dyDescent="0.2">
      <c r="I3567" t="str">
        <f>IFERROR(IF(VLOOKUP(A3567,'Resources Final'!B:F,5,FALSE)=0,"",VLOOKUP(A3567,'Resources Final'!B:F,5,FALSE)),"")</f>
        <v/>
      </c>
    </row>
    <row r="3568" spans="9:9" x14ac:dyDescent="0.2">
      <c r="I3568" t="str">
        <f>IFERROR(IF(VLOOKUP(A3568,'Resources Final'!B:F,5,FALSE)=0,"",VLOOKUP(A3568,'Resources Final'!B:F,5,FALSE)),"")</f>
        <v/>
      </c>
    </row>
    <row r="3569" spans="9:9" x14ac:dyDescent="0.2">
      <c r="I3569" t="str">
        <f>IFERROR(IF(VLOOKUP(A3569,'Resources Final'!B:F,5,FALSE)=0,"",VLOOKUP(A3569,'Resources Final'!B:F,5,FALSE)),"")</f>
        <v/>
      </c>
    </row>
    <row r="3570" spans="9:9" x14ac:dyDescent="0.2">
      <c r="I3570" t="str">
        <f>IFERROR(IF(VLOOKUP(A3570,'Resources Final'!B:F,5,FALSE)=0,"",VLOOKUP(A3570,'Resources Final'!B:F,5,FALSE)),"")</f>
        <v/>
      </c>
    </row>
    <row r="3571" spans="9:9" x14ac:dyDescent="0.2">
      <c r="I3571" t="str">
        <f>IFERROR(IF(VLOOKUP(A3571,'Resources Final'!B:F,5,FALSE)=0,"",VLOOKUP(A3571,'Resources Final'!B:F,5,FALSE)),"")</f>
        <v/>
      </c>
    </row>
    <row r="3572" spans="9:9" x14ac:dyDescent="0.2">
      <c r="I3572" t="str">
        <f>IFERROR(IF(VLOOKUP(A3572,'Resources Final'!B:F,5,FALSE)=0,"",VLOOKUP(A3572,'Resources Final'!B:F,5,FALSE)),"")</f>
        <v/>
      </c>
    </row>
    <row r="3573" spans="9:9" x14ac:dyDescent="0.2">
      <c r="I3573" t="str">
        <f>IFERROR(IF(VLOOKUP(A3573,'Resources Final'!B:F,5,FALSE)=0,"",VLOOKUP(A3573,'Resources Final'!B:F,5,FALSE)),"")</f>
        <v/>
      </c>
    </row>
    <row r="3574" spans="9:9" x14ac:dyDescent="0.2">
      <c r="I3574" t="str">
        <f>IFERROR(IF(VLOOKUP(A3574,'Resources Final'!B:F,5,FALSE)=0,"",VLOOKUP(A3574,'Resources Final'!B:F,5,FALSE)),"")</f>
        <v/>
      </c>
    </row>
    <row r="3575" spans="9:9" x14ac:dyDescent="0.2">
      <c r="I3575" t="str">
        <f>IFERROR(IF(VLOOKUP(A3575,'Resources Final'!B:F,5,FALSE)=0,"",VLOOKUP(A3575,'Resources Final'!B:F,5,FALSE)),"")</f>
        <v/>
      </c>
    </row>
    <row r="3576" spans="9:9" x14ac:dyDescent="0.2">
      <c r="I3576" t="str">
        <f>IFERROR(IF(VLOOKUP(A3576,'Resources Final'!B:F,5,FALSE)=0,"",VLOOKUP(A3576,'Resources Final'!B:F,5,FALSE)),"")</f>
        <v/>
      </c>
    </row>
    <row r="3577" spans="9:9" x14ac:dyDescent="0.2">
      <c r="I3577" t="str">
        <f>IFERROR(IF(VLOOKUP(A3577,'Resources Final'!B:F,5,FALSE)=0,"",VLOOKUP(A3577,'Resources Final'!B:F,5,FALSE)),"")</f>
        <v/>
      </c>
    </row>
    <row r="3578" spans="9:9" x14ac:dyDescent="0.2">
      <c r="I3578" t="str">
        <f>IFERROR(IF(VLOOKUP(A3578,'Resources Final'!B:F,5,FALSE)=0,"",VLOOKUP(A3578,'Resources Final'!B:F,5,FALSE)),"")</f>
        <v/>
      </c>
    </row>
    <row r="3579" spans="9:9" x14ac:dyDescent="0.2">
      <c r="I3579" t="str">
        <f>IFERROR(IF(VLOOKUP(A3579,'Resources Final'!B:F,5,FALSE)=0,"",VLOOKUP(A3579,'Resources Final'!B:F,5,FALSE)),"")</f>
        <v/>
      </c>
    </row>
    <row r="3580" spans="9:9" x14ac:dyDescent="0.2">
      <c r="I3580" t="str">
        <f>IFERROR(IF(VLOOKUP(A3580,'Resources Final'!B:F,5,FALSE)=0,"",VLOOKUP(A3580,'Resources Final'!B:F,5,FALSE)),"")</f>
        <v/>
      </c>
    </row>
    <row r="3581" spans="9:9" x14ac:dyDescent="0.2">
      <c r="I3581" t="str">
        <f>IFERROR(IF(VLOOKUP(A3581,'Resources Final'!B:F,5,FALSE)=0,"",VLOOKUP(A3581,'Resources Final'!B:F,5,FALSE)),"")</f>
        <v/>
      </c>
    </row>
    <row r="3582" spans="9:9" x14ac:dyDescent="0.2">
      <c r="I3582" t="str">
        <f>IFERROR(IF(VLOOKUP(A3582,'Resources Final'!B:F,5,FALSE)=0,"",VLOOKUP(A3582,'Resources Final'!B:F,5,FALSE)),"")</f>
        <v/>
      </c>
    </row>
    <row r="3583" spans="9:9" x14ac:dyDescent="0.2">
      <c r="I3583" t="str">
        <f>IFERROR(IF(VLOOKUP(A3583,'Resources Final'!B:F,5,FALSE)=0,"",VLOOKUP(A3583,'Resources Final'!B:F,5,FALSE)),"")</f>
        <v/>
      </c>
    </row>
    <row r="3584" spans="9:9" x14ac:dyDescent="0.2">
      <c r="I3584" t="str">
        <f>IFERROR(IF(VLOOKUP(A3584,'Resources Final'!B:F,5,FALSE)=0,"",VLOOKUP(A3584,'Resources Final'!B:F,5,FALSE)),"")</f>
        <v/>
      </c>
    </row>
    <row r="3585" spans="9:9" x14ac:dyDescent="0.2">
      <c r="I3585" t="str">
        <f>IFERROR(IF(VLOOKUP(A3585,'Resources Final'!B:F,5,FALSE)=0,"",VLOOKUP(A3585,'Resources Final'!B:F,5,FALSE)),"")</f>
        <v/>
      </c>
    </row>
    <row r="3586" spans="9:9" x14ac:dyDescent="0.2">
      <c r="I3586" t="str">
        <f>IFERROR(IF(VLOOKUP(A3586,'Resources Final'!B:F,5,FALSE)=0,"",VLOOKUP(A3586,'Resources Final'!B:F,5,FALSE)),"")</f>
        <v/>
      </c>
    </row>
    <row r="3587" spans="9:9" x14ac:dyDescent="0.2">
      <c r="I3587" t="str">
        <f>IFERROR(IF(VLOOKUP(A3587,'Resources Final'!B:F,5,FALSE)=0,"",VLOOKUP(A3587,'Resources Final'!B:F,5,FALSE)),"")</f>
        <v/>
      </c>
    </row>
    <row r="3588" spans="9:9" x14ac:dyDescent="0.2">
      <c r="I3588" t="str">
        <f>IFERROR(IF(VLOOKUP(A3588,'Resources Final'!B:F,5,FALSE)=0,"",VLOOKUP(A3588,'Resources Final'!B:F,5,FALSE)),"")</f>
        <v/>
      </c>
    </row>
    <row r="3589" spans="9:9" x14ac:dyDescent="0.2">
      <c r="I3589" t="str">
        <f>IFERROR(IF(VLOOKUP(A3589,'Resources Final'!B:F,5,FALSE)=0,"",VLOOKUP(A3589,'Resources Final'!B:F,5,FALSE)),"")</f>
        <v/>
      </c>
    </row>
    <row r="3590" spans="9:9" x14ac:dyDescent="0.2">
      <c r="I3590" t="str">
        <f>IFERROR(IF(VLOOKUP(A3590,'Resources Final'!B:F,5,FALSE)=0,"",VLOOKUP(A3590,'Resources Final'!B:F,5,FALSE)),"")</f>
        <v/>
      </c>
    </row>
    <row r="3591" spans="9:9" x14ac:dyDescent="0.2">
      <c r="I3591" t="str">
        <f>IFERROR(IF(VLOOKUP(A3591,'Resources Final'!B:F,5,FALSE)=0,"",VLOOKUP(A3591,'Resources Final'!B:F,5,FALSE)),"")</f>
        <v/>
      </c>
    </row>
    <row r="3592" spans="9:9" x14ac:dyDescent="0.2">
      <c r="I3592" t="str">
        <f>IFERROR(IF(VLOOKUP(A3592,'Resources Final'!B:F,5,FALSE)=0,"",VLOOKUP(A3592,'Resources Final'!B:F,5,FALSE)),"")</f>
        <v/>
      </c>
    </row>
    <row r="3593" spans="9:9" x14ac:dyDescent="0.2">
      <c r="I3593" t="str">
        <f>IFERROR(IF(VLOOKUP(A3593,'Resources Final'!B:F,5,FALSE)=0,"",VLOOKUP(A3593,'Resources Final'!B:F,5,FALSE)),"")</f>
        <v/>
      </c>
    </row>
    <row r="3594" spans="9:9" x14ac:dyDescent="0.2">
      <c r="I3594" t="str">
        <f>IFERROR(IF(VLOOKUP(A3594,'Resources Final'!B:F,5,FALSE)=0,"",VLOOKUP(A3594,'Resources Final'!B:F,5,FALSE)),"")</f>
        <v/>
      </c>
    </row>
    <row r="3595" spans="9:9" x14ac:dyDescent="0.2">
      <c r="I3595" t="str">
        <f>IFERROR(IF(VLOOKUP(A3595,'Resources Final'!B:F,5,FALSE)=0,"",VLOOKUP(A3595,'Resources Final'!B:F,5,FALSE)),"")</f>
        <v/>
      </c>
    </row>
    <row r="3596" spans="9:9" x14ac:dyDescent="0.2">
      <c r="I3596" t="str">
        <f>IFERROR(IF(VLOOKUP(A3596,'Resources Final'!B:F,5,FALSE)=0,"",VLOOKUP(A3596,'Resources Final'!B:F,5,FALSE)),"")</f>
        <v/>
      </c>
    </row>
    <row r="3597" spans="9:9" x14ac:dyDescent="0.2">
      <c r="I3597" t="str">
        <f>IFERROR(IF(VLOOKUP(A3597,'Resources Final'!B:F,5,FALSE)=0,"",VLOOKUP(A3597,'Resources Final'!B:F,5,FALSE)),"")</f>
        <v/>
      </c>
    </row>
    <row r="3598" spans="9:9" x14ac:dyDescent="0.2">
      <c r="I3598" t="str">
        <f>IFERROR(IF(VLOOKUP(A3598,'Resources Final'!B:F,5,FALSE)=0,"",VLOOKUP(A3598,'Resources Final'!B:F,5,FALSE)),"")</f>
        <v/>
      </c>
    </row>
    <row r="3599" spans="9:9" x14ac:dyDescent="0.2">
      <c r="I3599" t="str">
        <f>IFERROR(IF(VLOOKUP(A3599,'Resources Final'!B:F,5,FALSE)=0,"",VLOOKUP(A3599,'Resources Final'!B:F,5,FALSE)),"")</f>
        <v/>
      </c>
    </row>
    <row r="3600" spans="9:9" x14ac:dyDescent="0.2">
      <c r="I3600" t="str">
        <f>IFERROR(IF(VLOOKUP(A3600,'Resources Final'!B:F,5,FALSE)=0,"",VLOOKUP(A3600,'Resources Final'!B:F,5,FALSE)),"")</f>
        <v/>
      </c>
    </row>
    <row r="3601" spans="9:9" x14ac:dyDescent="0.2">
      <c r="I3601" t="str">
        <f>IFERROR(IF(VLOOKUP(A3601,'Resources Final'!B:F,5,FALSE)=0,"",VLOOKUP(A3601,'Resources Final'!B:F,5,FALSE)),"")</f>
        <v/>
      </c>
    </row>
    <row r="3602" spans="9:9" x14ac:dyDescent="0.2">
      <c r="I3602" t="str">
        <f>IFERROR(IF(VLOOKUP(A3602,'Resources Final'!B:F,5,FALSE)=0,"",VLOOKUP(A3602,'Resources Final'!B:F,5,FALSE)),"")</f>
        <v/>
      </c>
    </row>
    <row r="3603" spans="9:9" x14ac:dyDescent="0.2">
      <c r="I3603" t="str">
        <f>IFERROR(IF(VLOOKUP(A3603,'Resources Final'!B:F,5,FALSE)=0,"",VLOOKUP(A3603,'Resources Final'!B:F,5,FALSE)),"")</f>
        <v/>
      </c>
    </row>
    <row r="3604" spans="9:9" x14ac:dyDescent="0.2">
      <c r="I3604" t="str">
        <f>IFERROR(IF(VLOOKUP(A3604,'Resources Final'!B:F,5,FALSE)=0,"",VLOOKUP(A3604,'Resources Final'!B:F,5,FALSE)),"")</f>
        <v/>
      </c>
    </row>
    <row r="3605" spans="9:9" x14ac:dyDescent="0.2">
      <c r="I3605" t="str">
        <f>IFERROR(IF(VLOOKUP(A3605,'Resources Final'!B:F,5,FALSE)=0,"",VLOOKUP(A3605,'Resources Final'!B:F,5,FALSE)),"")</f>
        <v/>
      </c>
    </row>
    <row r="3606" spans="9:9" x14ac:dyDescent="0.2">
      <c r="I3606" t="str">
        <f>IFERROR(IF(VLOOKUP(A3606,'Resources Final'!B:F,5,FALSE)=0,"",VLOOKUP(A3606,'Resources Final'!B:F,5,FALSE)),"")</f>
        <v/>
      </c>
    </row>
    <row r="3607" spans="9:9" x14ac:dyDescent="0.2">
      <c r="I3607" t="str">
        <f>IFERROR(IF(VLOOKUP(A3607,'Resources Final'!B:F,5,FALSE)=0,"",VLOOKUP(A3607,'Resources Final'!B:F,5,FALSE)),"")</f>
        <v/>
      </c>
    </row>
    <row r="3608" spans="9:9" x14ac:dyDescent="0.2">
      <c r="I3608" t="str">
        <f>IFERROR(IF(VLOOKUP(A3608,'Resources Final'!B:F,5,FALSE)=0,"",VLOOKUP(A3608,'Resources Final'!B:F,5,FALSE)),"")</f>
        <v/>
      </c>
    </row>
    <row r="3609" spans="9:9" x14ac:dyDescent="0.2">
      <c r="I3609" t="str">
        <f>IFERROR(IF(VLOOKUP(A3609,'Resources Final'!B:F,5,FALSE)=0,"",VLOOKUP(A3609,'Resources Final'!B:F,5,FALSE)),"")</f>
        <v/>
      </c>
    </row>
    <row r="3610" spans="9:9" x14ac:dyDescent="0.2">
      <c r="I3610" t="str">
        <f>IFERROR(IF(VLOOKUP(A3610,'Resources Final'!B:F,5,FALSE)=0,"",VLOOKUP(A3610,'Resources Final'!B:F,5,FALSE)),"")</f>
        <v/>
      </c>
    </row>
    <row r="3611" spans="9:9" x14ac:dyDescent="0.2">
      <c r="I3611" t="str">
        <f>IFERROR(IF(VLOOKUP(A3611,'Resources Final'!B:F,5,FALSE)=0,"",VLOOKUP(A3611,'Resources Final'!B:F,5,FALSE)),"")</f>
        <v/>
      </c>
    </row>
    <row r="3612" spans="9:9" x14ac:dyDescent="0.2">
      <c r="I3612" t="str">
        <f>IFERROR(IF(VLOOKUP(A3612,'Resources Final'!B:F,5,FALSE)=0,"",VLOOKUP(A3612,'Resources Final'!B:F,5,FALSE)),"")</f>
        <v/>
      </c>
    </row>
    <row r="3613" spans="9:9" x14ac:dyDescent="0.2">
      <c r="I3613" t="str">
        <f>IFERROR(IF(VLOOKUP(A3613,'Resources Final'!B:F,5,FALSE)=0,"",VLOOKUP(A3613,'Resources Final'!B:F,5,FALSE)),"")</f>
        <v/>
      </c>
    </row>
    <row r="3614" spans="9:9" x14ac:dyDescent="0.2">
      <c r="I3614" t="str">
        <f>IFERROR(IF(VLOOKUP(A3614,'Resources Final'!B:F,5,FALSE)=0,"",VLOOKUP(A3614,'Resources Final'!B:F,5,FALSE)),"")</f>
        <v/>
      </c>
    </row>
    <row r="3615" spans="9:9" x14ac:dyDescent="0.2">
      <c r="I3615" t="str">
        <f>IFERROR(IF(VLOOKUP(A3615,'Resources Final'!B:F,5,FALSE)=0,"",VLOOKUP(A3615,'Resources Final'!B:F,5,FALSE)),"")</f>
        <v/>
      </c>
    </row>
    <row r="3616" spans="9:9" x14ac:dyDescent="0.2">
      <c r="I3616" t="str">
        <f>IFERROR(IF(VLOOKUP(A3616,'Resources Final'!B:F,5,FALSE)=0,"",VLOOKUP(A3616,'Resources Final'!B:F,5,FALSE)),"")</f>
        <v/>
      </c>
    </row>
    <row r="3617" spans="9:9" x14ac:dyDescent="0.2">
      <c r="I3617" t="str">
        <f>IFERROR(IF(VLOOKUP(A3617,'Resources Final'!B:F,5,FALSE)=0,"",VLOOKUP(A3617,'Resources Final'!B:F,5,FALSE)),"")</f>
        <v/>
      </c>
    </row>
    <row r="3618" spans="9:9" x14ac:dyDescent="0.2">
      <c r="I3618" t="str">
        <f>IFERROR(IF(VLOOKUP(A3618,'Resources Final'!B:F,5,FALSE)=0,"",VLOOKUP(A3618,'Resources Final'!B:F,5,FALSE)),"")</f>
        <v/>
      </c>
    </row>
    <row r="3619" spans="9:9" x14ac:dyDescent="0.2">
      <c r="I3619" t="str">
        <f>IFERROR(IF(VLOOKUP(A3619,'Resources Final'!B:F,5,FALSE)=0,"",VLOOKUP(A3619,'Resources Final'!B:F,5,FALSE)),"")</f>
        <v/>
      </c>
    </row>
    <row r="3620" spans="9:9" x14ac:dyDescent="0.2">
      <c r="I3620" t="str">
        <f>IFERROR(IF(VLOOKUP(A3620,'Resources Final'!B:F,5,FALSE)=0,"",VLOOKUP(A3620,'Resources Final'!B:F,5,FALSE)),"")</f>
        <v/>
      </c>
    </row>
    <row r="3621" spans="9:9" x14ac:dyDescent="0.2">
      <c r="I3621" t="str">
        <f>IFERROR(IF(VLOOKUP(A3621,'Resources Final'!B:F,5,FALSE)=0,"",VLOOKUP(A3621,'Resources Final'!B:F,5,FALSE)),"")</f>
        <v/>
      </c>
    </row>
    <row r="3622" spans="9:9" x14ac:dyDescent="0.2">
      <c r="I3622" t="str">
        <f>IFERROR(IF(VLOOKUP(A3622,'Resources Final'!B:F,5,FALSE)=0,"",VLOOKUP(A3622,'Resources Final'!B:F,5,FALSE)),"")</f>
        <v/>
      </c>
    </row>
    <row r="3623" spans="9:9" x14ac:dyDescent="0.2">
      <c r="I3623" t="str">
        <f>IFERROR(IF(VLOOKUP(A3623,'Resources Final'!B:F,5,FALSE)=0,"",VLOOKUP(A3623,'Resources Final'!B:F,5,FALSE)),"")</f>
        <v/>
      </c>
    </row>
    <row r="3624" spans="9:9" x14ac:dyDescent="0.2">
      <c r="I3624" t="str">
        <f>IFERROR(IF(VLOOKUP(A3624,'Resources Final'!B:F,5,FALSE)=0,"",VLOOKUP(A3624,'Resources Final'!B:F,5,FALSE)),"")</f>
        <v/>
      </c>
    </row>
    <row r="3625" spans="9:9" x14ac:dyDescent="0.2">
      <c r="I3625" t="str">
        <f>IFERROR(IF(VLOOKUP(A3625,'Resources Final'!B:F,5,FALSE)=0,"",VLOOKUP(A3625,'Resources Final'!B:F,5,FALSE)),"")</f>
        <v/>
      </c>
    </row>
    <row r="3626" spans="9:9" x14ac:dyDescent="0.2">
      <c r="I3626" t="str">
        <f>IFERROR(IF(VLOOKUP(A3626,'Resources Final'!B:F,5,FALSE)=0,"",VLOOKUP(A3626,'Resources Final'!B:F,5,FALSE)),"")</f>
        <v/>
      </c>
    </row>
    <row r="3627" spans="9:9" x14ac:dyDescent="0.2">
      <c r="I3627" t="str">
        <f>IFERROR(IF(VLOOKUP(A3627,'Resources Final'!B:F,5,FALSE)=0,"",VLOOKUP(A3627,'Resources Final'!B:F,5,FALSE)),"")</f>
        <v/>
      </c>
    </row>
    <row r="3628" spans="9:9" x14ac:dyDescent="0.2">
      <c r="I3628" t="str">
        <f>IFERROR(IF(VLOOKUP(A3628,'Resources Final'!B:F,5,FALSE)=0,"",VLOOKUP(A3628,'Resources Final'!B:F,5,FALSE)),"")</f>
        <v/>
      </c>
    </row>
    <row r="3629" spans="9:9" x14ac:dyDescent="0.2">
      <c r="I3629" t="str">
        <f>IFERROR(IF(VLOOKUP(A3629,'Resources Final'!B:F,5,FALSE)=0,"",VLOOKUP(A3629,'Resources Final'!B:F,5,FALSE)),"")</f>
        <v/>
      </c>
    </row>
    <row r="3630" spans="9:9" x14ac:dyDescent="0.2">
      <c r="I3630" t="str">
        <f>IFERROR(IF(VLOOKUP(A3630,'Resources Final'!B:F,5,FALSE)=0,"",VLOOKUP(A3630,'Resources Final'!B:F,5,FALSE)),"")</f>
        <v/>
      </c>
    </row>
    <row r="3631" spans="9:9" x14ac:dyDescent="0.2">
      <c r="I3631" t="str">
        <f>IFERROR(IF(VLOOKUP(A3631,'Resources Final'!B:F,5,FALSE)=0,"",VLOOKUP(A3631,'Resources Final'!B:F,5,FALSE)),"")</f>
        <v/>
      </c>
    </row>
    <row r="3632" spans="9:9" x14ac:dyDescent="0.2">
      <c r="I3632" t="str">
        <f>IFERROR(IF(VLOOKUP(A3632,'Resources Final'!B:F,5,FALSE)=0,"",VLOOKUP(A3632,'Resources Final'!B:F,5,FALSE)),"")</f>
        <v/>
      </c>
    </row>
    <row r="3633" spans="9:9" x14ac:dyDescent="0.2">
      <c r="I3633" t="str">
        <f>IFERROR(IF(VLOOKUP(A3633,'Resources Final'!B:F,5,FALSE)=0,"",VLOOKUP(A3633,'Resources Final'!B:F,5,FALSE)),"")</f>
        <v/>
      </c>
    </row>
    <row r="3634" spans="9:9" x14ac:dyDescent="0.2">
      <c r="I3634" t="str">
        <f>IFERROR(IF(VLOOKUP(A3634,'Resources Final'!B:F,5,FALSE)=0,"",VLOOKUP(A3634,'Resources Final'!B:F,5,FALSE)),"")</f>
        <v/>
      </c>
    </row>
    <row r="3635" spans="9:9" x14ac:dyDescent="0.2">
      <c r="I3635" t="str">
        <f>IFERROR(IF(VLOOKUP(A3635,'Resources Final'!B:F,5,FALSE)=0,"",VLOOKUP(A3635,'Resources Final'!B:F,5,FALSE)),"")</f>
        <v/>
      </c>
    </row>
    <row r="3636" spans="9:9" x14ac:dyDescent="0.2">
      <c r="I3636" t="str">
        <f>IFERROR(IF(VLOOKUP(A3636,'Resources Final'!B:F,5,FALSE)=0,"",VLOOKUP(A3636,'Resources Final'!B:F,5,FALSE)),"")</f>
        <v/>
      </c>
    </row>
    <row r="3637" spans="9:9" x14ac:dyDescent="0.2">
      <c r="I3637" t="str">
        <f>IFERROR(IF(VLOOKUP(A3637,'Resources Final'!B:F,5,FALSE)=0,"",VLOOKUP(A3637,'Resources Final'!B:F,5,FALSE)),"")</f>
        <v/>
      </c>
    </row>
    <row r="3638" spans="9:9" x14ac:dyDescent="0.2">
      <c r="I3638" t="str">
        <f>IFERROR(IF(VLOOKUP(A3638,'Resources Final'!B:F,5,FALSE)=0,"",VLOOKUP(A3638,'Resources Final'!B:F,5,FALSE)),"")</f>
        <v/>
      </c>
    </row>
    <row r="3639" spans="9:9" x14ac:dyDescent="0.2">
      <c r="I3639" t="str">
        <f>IFERROR(IF(VLOOKUP(A3639,'Resources Final'!B:F,5,FALSE)=0,"",VLOOKUP(A3639,'Resources Final'!B:F,5,FALSE)),"")</f>
        <v/>
      </c>
    </row>
    <row r="3640" spans="9:9" x14ac:dyDescent="0.2">
      <c r="I3640" t="str">
        <f>IFERROR(IF(VLOOKUP(A3640,'Resources Final'!B:F,5,FALSE)=0,"",VLOOKUP(A3640,'Resources Final'!B:F,5,FALSE)),"")</f>
        <v/>
      </c>
    </row>
    <row r="3641" spans="9:9" x14ac:dyDescent="0.2">
      <c r="I3641" t="str">
        <f>IFERROR(IF(VLOOKUP(A3641,'Resources Final'!B:F,5,FALSE)=0,"",VLOOKUP(A3641,'Resources Final'!B:F,5,FALSE)),"")</f>
        <v/>
      </c>
    </row>
    <row r="3642" spans="9:9" x14ac:dyDescent="0.2">
      <c r="I3642" t="str">
        <f>IFERROR(IF(VLOOKUP(A3642,'Resources Final'!B:F,5,FALSE)=0,"",VLOOKUP(A3642,'Resources Final'!B:F,5,FALSE)),"")</f>
        <v/>
      </c>
    </row>
    <row r="3643" spans="9:9" x14ac:dyDescent="0.2">
      <c r="I3643" t="str">
        <f>IFERROR(IF(VLOOKUP(A3643,'Resources Final'!B:F,5,FALSE)=0,"",VLOOKUP(A3643,'Resources Final'!B:F,5,FALSE)),"")</f>
        <v/>
      </c>
    </row>
    <row r="3644" spans="9:9" x14ac:dyDescent="0.2">
      <c r="I3644" t="str">
        <f>IFERROR(IF(VLOOKUP(A3644,'Resources Final'!B:F,5,FALSE)=0,"",VLOOKUP(A3644,'Resources Final'!B:F,5,FALSE)),"")</f>
        <v/>
      </c>
    </row>
    <row r="3645" spans="9:9" x14ac:dyDescent="0.2">
      <c r="I3645" t="str">
        <f>IFERROR(IF(VLOOKUP(A3645,'Resources Final'!B:F,5,FALSE)=0,"",VLOOKUP(A3645,'Resources Final'!B:F,5,FALSE)),"")</f>
        <v/>
      </c>
    </row>
    <row r="3646" spans="9:9" x14ac:dyDescent="0.2">
      <c r="I3646" t="str">
        <f>IFERROR(IF(VLOOKUP(A3646,'Resources Final'!B:F,5,FALSE)=0,"",VLOOKUP(A3646,'Resources Final'!B:F,5,FALSE)),"")</f>
        <v/>
      </c>
    </row>
    <row r="3647" spans="9:9" x14ac:dyDescent="0.2">
      <c r="I3647" t="str">
        <f>IFERROR(IF(VLOOKUP(A3647,'Resources Final'!B:F,5,FALSE)=0,"",VLOOKUP(A3647,'Resources Final'!B:F,5,FALSE)),"")</f>
        <v/>
      </c>
    </row>
    <row r="3648" spans="9:9" x14ac:dyDescent="0.2">
      <c r="I3648" t="str">
        <f>IFERROR(IF(VLOOKUP(A3648,'Resources Final'!B:F,5,FALSE)=0,"",VLOOKUP(A3648,'Resources Final'!B:F,5,FALSE)),"")</f>
        <v/>
      </c>
    </row>
    <row r="3649" spans="9:9" x14ac:dyDescent="0.2">
      <c r="I3649" t="str">
        <f>IFERROR(IF(VLOOKUP(A3649,'Resources Final'!B:F,5,FALSE)=0,"",VLOOKUP(A3649,'Resources Final'!B:F,5,FALSE)),"")</f>
        <v/>
      </c>
    </row>
    <row r="3650" spans="9:9" x14ac:dyDescent="0.2">
      <c r="I3650" t="str">
        <f>IFERROR(IF(VLOOKUP(A3650,'Resources Final'!B:F,5,FALSE)=0,"",VLOOKUP(A3650,'Resources Final'!B:F,5,FALSE)),"")</f>
        <v/>
      </c>
    </row>
    <row r="3651" spans="9:9" x14ac:dyDescent="0.2">
      <c r="I3651" t="str">
        <f>IFERROR(IF(VLOOKUP(A3651,'Resources Final'!B:F,5,FALSE)=0,"",VLOOKUP(A3651,'Resources Final'!B:F,5,FALSE)),"")</f>
        <v/>
      </c>
    </row>
    <row r="3652" spans="9:9" x14ac:dyDescent="0.2">
      <c r="I3652" t="str">
        <f>IFERROR(IF(VLOOKUP(A3652,'Resources Final'!B:F,5,FALSE)=0,"",VLOOKUP(A3652,'Resources Final'!B:F,5,FALSE)),"")</f>
        <v/>
      </c>
    </row>
    <row r="3653" spans="9:9" x14ac:dyDescent="0.2">
      <c r="I3653" t="str">
        <f>IFERROR(IF(VLOOKUP(A3653,'Resources Final'!B:F,5,FALSE)=0,"",VLOOKUP(A3653,'Resources Final'!B:F,5,FALSE)),"")</f>
        <v/>
      </c>
    </row>
    <row r="3654" spans="9:9" x14ac:dyDescent="0.2">
      <c r="I3654" t="str">
        <f>IFERROR(IF(VLOOKUP(A3654,'Resources Final'!B:F,5,FALSE)=0,"",VLOOKUP(A3654,'Resources Final'!B:F,5,FALSE)),"")</f>
        <v/>
      </c>
    </row>
    <row r="3655" spans="9:9" x14ac:dyDescent="0.2">
      <c r="I3655" t="str">
        <f>IFERROR(IF(VLOOKUP(A3655,'Resources Final'!B:F,5,FALSE)=0,"",VLOOKUP(A3655,'Resources Final'!B:F,5,FALSE)),"")</f>
        <v/>
      </c>
    </row>
    <row r="3656" spans="9:9" x14ac:dyDescent="0.2">
      <c r="I3656" t="str">
        <f>IFERROR(IF(VLOOKUP(A3656,'Resources Final'!B:F,5,FALSE)=0,"",VLOOKUP(A3656,'Resources Final'!B:F,5,FALSE)),"")</f>
        <v/>
      </c>
    </row>
    <row r="3657" spans="9:9" x14ac:dyDescent="0.2">
      <c r="I3657" t="str">
        <f>IFERROR(IF(VLOOKUP(A3657,'Resources Final'!B:F,5,FALSE)=0,"",VLOOKUP(A3657,'Resources Final'!B:F,5,FALSE)),"")</f>
        <v/>
      </c>
    </row>
    <row r="3658" spans="9:9" x14ac:dyDescent="0.2">
      <c r="I3658" t="str">
        <f>IFERROR(IF(VLOOKUP(A3658,'Resources Final'!B:F,5,FALSE)=0,"",VLOOKUP(A3658,'Resources Final'!B:F,5,FALSE)),"")</f>
        <v/>
      </c>
    </row>
    <row r="3659" spans="9:9" x14ac:dyDescent="0.2">
      <c r="I3659" t="str">
        <f>IFERROR(IF(VLOOKUP(A3659,'Resources Final'!B:F,5,FALSE)=0,"",VLOOKUP(A3659,'Resources Final'!B:F,5,FALSE)),"")</f>
        <v/>
      </c>
    </row>
    <row r="3660" spans="9:9" x14ac:dyDescent="0.2">
      <c r="I3660" t="str">
        <f>IFERROR(IF(VLOOKUP(A3660,'Resources Final'!B:F,5,FALSE)=0,"",VLOOKUP(A3660,'Resources Final'!B:F,5,FALSE)),"")</f>
        <v/>
      </c>
    </row>
    <row r="3661" spans="9:9" x14ac:dyDescent="0.2">
      <c r="I3661" t="str">
        <f>IFERROR(IF(VLOOKUP(A3661,'Resources Final'!B:F,5,FALSE)=0,"",VLOOKUP(A3661,'Resources Final'!B:F,5,FALSE)),"")</f>
        <v/>
      </c>
    </row>
    <row r="3662" spans="9:9" x14ac:dyDescent="0.2">
      <c r="I3662" t="str">
        <f>IFERROR(IF(VLOOKUP(A3662,'Resources Final'!B:F,5,FALSE)=0,"",VLOOKUP(A3662,'Resources Final'!B:F,5,FALSE)),"")</f>
        <v/>
      </c>
    </row>
    <row r="3663" spans="9:9" x14ac:dyDescent="0.2">
      <c r="I3663" t="str">
        <f>IFERROR(IF(VLOOKUP(A3663,'Resources Final'!B:F,5,FALSE)=0,"",VLOOKUP(A3663,'Resources Final'!B:F,5,FALSE)),"")</f>
        <v/>
      </c>
    </row>
    <row r="3664" spans="9:9" x14ac:dyDescent="0.2">
      <c r="I3664" t="str">
        <f>IFERROR(IF(VLOOKUP(A3664,'Resources Final'!B:F,5,FALSE)=0,"",VLOOKUP(A3664,'Resources Final'!B:F,5,FALSE)),"")</f>
        <v/>
      </c>
    </row>
    <row r="3665" spans="9:9" x14ac:dyDescent="0.2">
      <c r="I3665" t="str">
        <f>IFERROR(IF(VLOOKUP(A3665,'Resources Final'!B:F,5,FALSE)=0,"",VLOOKUP(A3665,'Resources Final'!B:F,5,FALSE)),"")</f>
        <v/>
      </c>
    </row>
    <row r="3666" spans="9:9" x14ac:dyDescent="0.2">
      <c r="I3666" t="str">
        <f>IFERROR(IF(VLOOKUP(A3666,'Resources Final'!B:F,5,FALSE)=0,"",VLOOKUP(A3666,'Resources Final'!B:F,5,FALSE)),"")</f>
        <v/>
      </c>
    </row>
    <row r="3667" spans="9:9" x14ac:dyDescent="0.2">
      <c r="I3667" t="str">
        <f>IFERROR(IF(VLOOKUP(A3667,'Resources Final'!B:F,5,FALSE)=0,"",VLOOKUP(A3667,'Resources Final'!B:F,5,FALSE)),"")</f>
        <v/>
      </c>
    </row>
    <row r="3668" spans="9:9" x14ac:dyDescent="0.2">
      <c r="I3668" t="str">
        <f>IFERROR(IF(VLOOKUP(A3668,'Resources Final'!B:F,5,FALSE)=0,"",VLOOKUP(A3668,'Resources Final'!B:F,5,FALSE)),"")</f>
        <v/>
      </c>
    </row>
    <row r="3669" spans="9:9" x14ac:dyDescent="0.2">
      <c r="I3669" t="str">
        <f>IFERROR(IF(VLOOKUP(A3669,'Resources Final'!B:F,5,FALSE)=0,"",VLOOKUP(A3669,'Resources Final'!B:F,5,FALSE)),"")</f>
        <v/>
      </c>
    </row>
    <row r="3670" spans="9:9" x14ac:dyDescent="0.2">
      <c r="I3670" t="str">
        <f>IFERROR(IF(VLOOKUP(A3670,'Resources Final'!B:F,5,FALSE)=0,"",VLOOKUP(A3670,'Resources Final'!B:F,5,FALSE)),"")</f>
        <v/>
      </c>
    </row>
    <row r="3671" spans="9:9" x14ac:dyDescent="0.2">
      <c r="I3671" t="str">
        <f>IFERROR(IF(VLOOKUP(A3671,'Resources Final'!B:F,5,FALSE)=0,"",VLOOKUP(A3671,'Resources Final'!B:F,5,FALSE)),"")</f>
        <v/>
      </c>
    </row>
    <row r="3672" spans="9:9" x14ac:dyDescent="0.2">
      <c r="I3672" t="str">
        <f>IFERROR(IF(VLOOKUP(A3672,'Resources Final'!B:F,5,FALSE)=0,"",VLOOKUP(A3672,'Resources Final'!B:F,5,FALSE)),"")</f>
        <v/>
      </c>
    </row>
    <row r="3673" spans="9:9" x14ac:dyDescent="0.2">
      <c r="I3673" t="str">
        <f>IFERROR(IF(VLOOKUP(A3673,'Resources Final'!B:F,5,FALSE)=0,"",VLOOKUP(A3673,'Resources Final'!B:F,5,FALSE)),"")</f>
        <v/>
      </c>
    </row>
    <row r="3674" spans="9:9" x14ac:dyDescent="0.2">
      <c r="I3674" t="str">
        <f>IFERROR(IF(VLOOKUP(A3674,'Resources Final'!B:F,5,FALSE)=0,"",VLOOKUP(A3674,'Resources Final'!B:F,5,FALSE)),"")</f>
        <v/>
      </c>
    </row>
    <row r="3675" spans="9:9" x14ac:dyDescent="0.2">
      <c r="I3675" t="str">
        <f>IFERROR(IF(VLOOKUP(A3675,'Resources Final'!B:F,5,FALSE)=0,"",VLOOKUP(A3675,'Resources Final'!B:F,5,FALSE)),"")</f>
        <v/>
      </c>
    </row>
    <row r="3676" spans="9:9" x14ac:dyDescent="0.2">
      <c r="I3676" t="str">
        <f>IFERROR(IF(VLOOKUP(A3676,'Resources Final'!B:F,5,FALSE)=0,"",VLOOKUP(A3676,'Resources Final'!B:F,5,FALSE)),"")</f>
        <v/>
      </c>
    </row>
    <row r="3677" spans="9:9" x14ac:dyDescent="0.2">
      <c r="I3677" t="str">
        <f>IFERROR(IF(VLOOKUP(A3677,'Resources Final'!B:F,5,FALSE)=0,"",VLOOKUP(A3677,'Resources Final'!B:F,5,FALSE)),"")</f>
        <v/>
      </c>
    </row>
    <row r="3678" spans="9:9" x14ac:dyDescent="0.2">
      <c r="I3678" t="str">
        <f>IFERROR(IF(VLOOKUP(A3678,'Resources Final'!B:F,5,FALSE)=0,"",VLOOKUP(A3678,'Resources Final'!B:F,5,FALSE)),"")</f>
        <v/>
      </c>
    </row>
    <row r="3679" spans="9:9" x14ac:dyDescent="0.2">
      <c r="I3679" t="str">
        <f>IFERROR(IF(VLOOKUP(A3679,'Resources Final'!B:F,5,FALSE)=0,"",VLOOKUP(A3679,'Resources Final'!B:F,5,FALSE)),"")</f>
        <v/>
      </c>
    </row>
    <row r="3680" spans="9:9" x14ac:dyDescent="0.2">
      <c r="I3680" t="str">
        <f>IFERROR(IF(VLOOKUP(A3680,'Resources Final'!B:F,5,FALSE)=0,"",VLOOKUP(A3680,'Resources Final'!B:F,5,FALSE)),"")</f>
        <v/>
      </c>
    </row>
    <row r="3681" spans="9:9" x14ac:dyDescent="0.2">
      <c r="I3681" t="str">
        <f>IFERROR(IF(VLOOKUP(A3681,'Resources Final'!B:F,5,FALSE)=0,"",VLOOKUP(A3681,'Resources Final'!B:F,5,FALSE)),"")</f>
        <v/>
      </c>
    </row>
    <row r="3682" spans="9:9" x14ac:dyDescent="0.2">
      <c r="I3682" t="str">
        <f>IFERROR(IF(VLOOKUP(A3682,'Resources Final'!B:F,5,FALSE)=0,"",VLOOKUP(A3682,'Resources Final'!B:F,5,FALSE)),"")</f>
        <v/>
      </c>
    </row>
    <row r="3683" spans="9:9" x14ac:dyDescent="0.2">
      <c r="I3683" t="str">
        <f>IFERROR(IF(VLOOKUP(A3683,'Resources Final'!B:F,5,FALSE)=0,"",VLOOKUP(A3683,'Resources Final'!B:F,5,FALSE)),"")</f>
        <v/>
      </c>
    </row>
    <row r="3684" spans="9:9" x14ac:dyDescent="0.2">
      <c r="I3684" t="str">
        <f>IFERROR(IF(VLOOKUP(A3684,'Resources Final'!B:F,5,FALSE)=0,"",VLOOKUP(A3684,'Resources Final'!B:F,5,FALSE)),"")</f>
        <v/>
      </c>
    </row>
    <row r="3685" spans="9:9" x14ac:dyDescent="0.2">
      <c r="I3685" t="str">
        <f>IFERROR(IF(VLOOKUP(A3685,'Resources Final'!B:F,5,FALSE)=0,"",VLOOKUP(A3685,'Resources Final'!B:F,5,FALSE)),"")</f>
        <v/>
      </c>
    </row>
    <row r="3686" spans="9:9" x14ac:dyDescent="0.2">
      <c r="I3686" t="str">
        <f>IFERROR(IF(VLOOKUP(A3686,'Resources Final'!B:F,5,FALSE)=0,"",VLOOKUP(A3686,'Resources Final'!B:F,5,FALSE)),"")</f>
        <v/>
      </c>
    </row>
    <row r="3687" spans="9:9" x14ac:dyDescent="0.2">
      <c r="I3687" t="str">
        <f>IFERROR(IF(VLOOKUP(A3687,'Resources Final'!B:F,5,FALSE)=0,"",VLOOKUP(A3687,'Resources Final'!B:F,5,FALSE)),"")</f>
        <v/>
      </c>
    </row>
    <row r="3688" spans="9:9" x14ac:dyDescent="0.2">
      <c r="I3688" t="str">
        <f>IFERROR(IF(VLOOKUP(A3688,'Resources Final'!B:F,5,FALSE)=0,"",VLOOKUP(A3688,'Resources Final'!B:F,5,FALSE)),"")</f>
        <v/>
      </c>
    </row>
    <row r="3689" spans="9:9" x14ac:dyDescent="0.2">
      <c r="I3689" t="str">
        <f>IFERROR(IF(VLOOKUP(A3689,'Resources Final'!B:F,5,FALSE)=0,"",VLOOKUP(A3689,'Resources Final'!B:F,5,FALSE)),"")</f>
        <v/>
      </c>
    </row>
    <row r="3690" spans="9:9" x14ac:dyDescent="0.2">
      <c r="I3690" t="str">
        <f>IFERROR(IF(VLOOKUP(A3690,'Resources Final'!B:F,5,FALSE)=0,"",VLOOKUP(A3690,'Resources Final'!B:F,5,FALSE)),"")</f>
        <v/>
      </c>
    </row>
    <row r="3691" spans="9:9" x14ac:dyDescent="0.2">
      <c r="I3691" t="str">
        <f>IFERROR(IF(VLOOKUP(A3691,'Resources Final'!B:F,5,FALSE)=0,"",VLOOKUP(A3691,'Resources Final'!B:F,5,FALSE)),"")</f>
        <v/>
      </c>
    </row>
    <row r="3692" spans="9:9" x14ac:dyDescent="0.2">
      <c r="I3692" t="str">
        <f>IFERROR(IF(VLOOKUP(A3692,'Resources Final'!B:F,5,FALSE)=0,"",VLOOKUP(A3692,'Resources Final'!B:F,5,FALSE)),"")</f>
        <v/>
      </c>
    </row>
    <row r="3693" spans="9:9" x14ac:dyDescent="0.2">
      <c r="I3693" t="str">
        <f>IFERROR(IF(VLOOKUP(A3693,'Resources Final'!B:F,5,FALSE)=0,"",VLOOKUP(A3693,'Resources Final'!B:F,5,FALSE)),"")</f>
        <v/>
      </c>
    </row>
    <row r="3694" spans="9:9" x14ac:dyDescent="0.2">
      <c r="I3694" t="str">
        <f>IFERROR(IF(VLOOKUP(A3694,'Resources Final'!B:F,5,FALSE)=0,"",VLOOKUP(A3694,'Resources Final'!B:F,5,FALSE)),"")</f>
        <v/>
      </c>
    </row>
    <row r="3695" spans="9:9" x14ac:dyDescent="0.2">
      <c r="I3695" t="str">
        <f>IFERROR(IF(VLOOKUP(A3695,'Resources Final'!B:F,5,FALSE)=0,"",VLOOKUP(A3695,'Resources Final'!B:F,5,FALSE)),"")</f>
        <v/>
      </c>
    </row>
    <row r="3696" spans="9:9" x14ac:dyDescent="0.2">
      <c r="I3696" t="str">
        <f>IFERROR(IF(VLOOKUP(A3696,'Resources Final'!B:F,5,FALSE)=0,"",VLOOKUP(A3696,'Resources Final'!B:F,5,FALSE)),"")</f>
        <v/>
      </c>
    </row>
    <row r="3697" spans="9:9" x14ac:dyDescent="0.2">
      <c r="I3697" t="str">
        <f>IFERROR(IF(VLOOKUP(A3697,'Resources Final'!B:F,5,FALSE)=0,"",VLOOKUP(A3697,'Resources Final'!B:F,5,FALSE)),"")</f>
        <v/>
      </c>
    </row>
    <row r="3698" spans="9:9" x14ac:dyDescent="0.2">
      <c r="I3698" t="str">
        <f>IFERROR(IF(VLOOKUP(A3698,'Resources Final'!B:F,5,FALSE)=0,"",VLOOKUP(A3698,'Resources Final'!B:F,5,FALSE)),"")</f>
        <v/>
      </c>
    </row>
    <row r="3699" spans="9:9" x14ac:dyDescent="0.2">
      <c r="I3699" t="str">
        <f>IFERROR(IF(VLOOKUP(A3699,'Resources Final'!B:F,5,FALSE)=0,"",VLOOKUP(A3699,'Resources Final'!B:F,5,FALSE)),"")</f>
        <v/>
      </c>
    </row>
    <row r="3700" spans="9:9" x14ac:dyDescent="0.2">
      <c r="I3700" t="str">
        <f>IFERROR(IF(VLOOKUP(A3700,'Resources Final'!B:F,5,FALSE)=0,"",VLOOKUP(A3700,'Resources Final'!B:F,5,FALSE)),"")</f>
        <v/>
      </c>
    </row>
    <row r="3701" spans="9:9" x14ac:dyDescent="0.2">
      <c r="I3701" t="str">
        <f>IFERROR(IF(VLOOKUP(A3701,'Resources Final'!B:F,5,FALSE)=0,"",VLOOKUP(A3701,'Resources Final'!B:F,5,FALSE)),"")</f>
        <v/>
      </c>
    </row>
    <row r="3702" spans="9:9" x14ac:dyDescent="0.2">
      <c r="I3702" t="str">
        <f>IFERROR(IF(VLOOKUP(A3702,'Resources Final'!B:F,5,FALSE)=0,"",VLOOKUP(A3702,'Resources Final'!B:F,5,FALSE)),"")</f>
        <v/>
      </c>
    </row>
    <row r="3703" spans="9:9" x14ac:dyDescent="0.2">
      <c r="I3703" t="str">
        <f>IFERROR(IF(VLOOKUP(A3703,'Resources Final'!B:F,5,FALSE)=0,"",VLOOKUP(A3703,'Resources Final'!B:F,5,FALSE)),"")</f>
        <v/>
      </c>
    </row>
    <row r="3704" spans="9:9" x14ac:dyDescent="0.2">
      <c r="I3704" t="str">
        <f>IFERROR(IF(VLOOKUP(A3704,'Resources Final'!B:F,5,FALSE)=0,"",VLOOKUP(A3704,'Resources Final'!B:F,5,FALSE)),"")</f>
        <v/>
      </c>
    </row>
    <row r="3705" spans="9:9" x14ac:dyDescent="0.2">
      <c r="I3705" t="str">
        <f>IFERROR(IF(VLOOKUP(A3705,'Resources Final'!B:F,5,FALSE)=0,"",VLOOKUP(A3705,'Resources Final'!B:F,5,FALSE)),"")</f>
        <v/>
      </c>
    </row>
    <row r="3706" spans="9:9" x14ac:dyDescent="0.2">
      <c r="I3706" t="str">
        <f>IFERROR(IF(VLOOKUP(A3706,'Resources Final'!B:F,5,FALSE)=0,"",VLOOKUP(A3706,'Resources Final'!B:F,5,FALSE)),"")</f>
        <v/>
      </c>
    </row>
    <row r="3707" spans="9:9" x14ac:dyDescent="0.2">
      <c r="I3707" t="str">
        <f>IFERROR(IF(VLOOKUP(A3707,'Resources Final'!B:F,5,FALSE)=0,"",VLOOKUP(A3707,'Resources Final'!B:F,5,FALSE)),"")</f>
        <v/>
      </c>
    </row>
    <row r="3708" spans="9:9" x14ac:dyDescent="0.2">
      <c r="I3708" t="str">
        <f>IFERROR(IF(VLOOKUP(A3708,'Resources Final'!B:F,5,FALSE)=0,"",VLOOKUP(A3708,'Resources Final'!B:F,5,FALSE)),"")</f>
        <v/>
      </c>
    </row>
    <row r="3709" spans="9:9" x14ac:dyDescent="0.2">
      <c r="I3709" t="str">
        <f>IFERROR(IF(VLOOKUP(A3709,'Resources Final'!B:F,5,FALSE)=0,"",VLOOKUP(A3709,'Resources Final'!B:F,5,FALSE)),"")</f>
        <v/>
      </c>
    </row>
    <row r="3710" spans="9:9" x14ac:dyDescent="0.2">
      <c r="I3710" t="str">
        <f>IFERROR(IF(VLOOKUP(A3710,'Resources Final'!B:F,5,FALSE)=0,"",VLOOKUP(A3710,'Resources Final'!B:F,5,FALSE)),"")</f>
        <v/>
      </c>
    </row>
    <row r="3711" spans="9:9" x14ac:dyDescent="0.2">
      <c r="I3711" t="str">
        <f>IFERROR(IF(VLOOKUP(A3711,'Resources Final'!B:F,5,FALSE)=0,"",VLOOKUP(A3711,'Resources Final'!B:F,5,FALSE)),"")</f>
        <v/>
      </c>
    </row>
    <row r="3712" spans="9:9" x14ac:dyDescent="0.2">
      <c r="I3712" t="str">
        <f>IFERROR(IF(VLOOKUP(A3712,'Resources Final'!B:F,5,FALSE)=0,"",VLOOKUP(A3712,'Resources Final'!B:F,5,FALSE)),"")</f>
        <v/>
      </c>
    </row>
    <row r="3713" spans="9:9" x14ac:dyDescent="0.2">
      <c r="I3713" t="str">
        <f>IFERROR(IF(VLOOKUP(A3713,'Resources Final'!B:F,5,FALSE)=0,"",VLOOKUP(A3713,'Resources Final'!B:F,5,FALSE)),"")</f>
        <v/>
      </c>
    </row>
    <row r="3714" spans="9:9" x14ac:dyDescent="0.2">
      <c r="I3714" t="str">
        <f>IFERROR(IF(VLOOKUP(A3714,'Resources Final'!B:F,5,FALSE)=0,"",VLOOKUP(A3714,'Resources Final'!B:F,5,FALSE)),"")</f>
        <v/>
      </c>
    </row>
    <row r="3715" spans="9:9" x14ac:dyDescent="0.2">
      <c r="I3715" t="str">
        <f>IFERROR(IF(VLOOKUP(A3715,'Resources Final'!B:F,5,FALSE)=0,"",VLOOKUP(A3715,'Resources Final'!B:F,5,FALSE)),"")</f>
        <v/>
      </c>
    </row>
    <row r="3716" spans="9:9" x14ac:dyDescent="0.2">
      <c r="I3716" t="str">
        <f>IFERROR(IF(VLOOKUP(A3716,'Resources Final'!B:F,5,FALSE)=0,"",VLOOKUP(A3716,'Resources Final'!B:F,5,FALSE)),"")</f>
        <v/>
      </c>
    </row>
    <row r="3717" spans="9:9" x14ac:dyDescent="0.2">
      <c r="I3717" t="str">
        <f>IFERROR(IF(VLOOKUP(A3717,'Resources Final'!B:F,5,FALSE)=0,"",VLOOKUP(A3717,'Resources Final'!B:F,5,FALSE)),"")</f>
        <v/>
      </c>
    </row>
    <row r="3718" spans="9:9" x14ac:dyDescent="0.2">
      <c r="I3718" t="str">
        <f>IFERROR(IF(VLOOKUP(A3718,'Resources Final'!B:F,5,FALSE)=0,"",VLOOKUP(A3718,'Resources Final'!B:F,5,FALSE)),"")</f>
        <v/>
      </c>
    </row>
    <row r="3719" spans="9:9" x14ac:dyDescent="0.2">
      <c r="I3719" t="str">
        <f>IFERROR(IF(VLOOKUP(A3719,'Resources Final'!B:F,5,FALSE)=0,"",VLOOKUP(A3719,'Resources Final'!B:F,5,FALSE)),"")</f>
        <v/>
      </c>
    </row>
    <row r="3720" spans="9:9" x14ac:dyDescent="0.2">
      <c r="I3720" t="str">
        <f>IFERROR(IF(VLOOKUP(A3720,'Resources Final'!B:F,5,FALSE)=0,"",VLOOKUP(A3720,'Resources Final'!B:F,5,FALSE)),"")</f>
        <v/>
      </c>
    </row>
    <row r="3721" spans="9:9" x14ac:dyDescent="0.2">
      <c r="I3721" t="str">
        <f>IFERROR(IF(VLOOKUP(A3721,'Resources Final'!B:F,5,FALSE)=0,"",VLOOKUP(A3721,'Resources Final'!B:F,5,FALSE)),"")</f>
        <v/>
      </c>
    </row>
    <row r="3722" spans="9:9" x14ac:dyDescent="0.2">
      <c r="I3722" t="str">
        <f>IFERROR(IF(VLOOKUP(A3722,'Resources Final'!B:F,5,FALSE)=0,"",VLOOKUP(A3722,'Resources Final'!B:F,5,FALSE)),"")</f>
        <v/>
      </c>
    </row>
    <row r="3723" spans="9:9" x14ac:dyDescent="0.2">
      <c r="I3723" t="str">
        <f>IFERROR(IF(VLOOKUP(A3723,'Resources Final'!B:F,5,FALSE)=0,"",VLOOKUP(A3723,'Resources Final'!B:F,5,FALSE)),"")</f>
        <v/>
      </c>
    </row>
    <row r="3724" spans="9:9" x14ac:dyDescent="0.2">
      <c r="I3724" t="str">
        <f>IFERROR(IF(VLOOKUP(A3724,'Resources Final'!B:F,5,FALSE)=0,"",VLOOKUP(A3724,'Resources Final'!B:F,5,FALSE)),"")</f>
        <v/>
      </c>
    </row>
    <row r="3725" spans="9:9" x14ac:dyDescent="0.2">
      <c r="I3725" t="str">
        <f>IFERROR(IF(VLOOKUP(A3725,'Resources Final'!B:F,5,FALSE)=0,"",VLOOKUP(A3725,'Resources Final'!B:F,5,FALSE)),"")</f>
        <v/>
      </c>
    </row>
    <row r="3726" spans="9:9" x14ac:dyDescent="0.2">
      <c r="I3726" t="str">
        <f>IFERROR(IF(VLOOKUP(A3726,'Resources Final'!B:F,5,FALSE)=0,"",VLOOKUP(A3726,'Resources Final'!B:F,5,FALSE)),"")</f>
        <v/>
      </c>
    </row>
    <row r="3727" spans="9:9" x14ac:dyDescent="0.2">
      <c r="I3727" t="str">
        <f>IFERROR(IF(VLOOKUP(A3727,'Resources Final'!B:F,5,FALSE)=0,"",VLOOKUP(A3727,'Resources Final'!B:F,5,FALSE)),"")</f>
        <v/>
      </c>
    </row>
    <row r="3728" spans="9:9" x14ac:dyDescent="0.2">
      <c r="I3728" t="str">
        <f>IFERROR(IF(VLOOKUP(A3728,'Resources Final'!B:F,5,FALSE)=0,"",VLOOKUP(A3728,'Resources Final'!B:F,5,FALSE)),"")</f>
        <v/>
      </c>
    </row>
    <row r="3729" spans="9:9" x14ac:dyDescent="0.2">
      <c r="I3729" t="str">
        <f>IFERROR(IF(VLOOKUP(A3729,'Resources Final'!B:F,5,FALSE)=0,"",VLOOKUP(A3729,'Resources Final'!B:F,5,FALSE)),"")</f>
        <v/>
      </c>
    </row>
    <row r="3730" spans="9:9" x14ac:dyDescent="0.2">
      <c r="I3730" t="str">
        <f>IFERROR(IF(VLOOKUP(A3730,'Resources Final'!B:F,5,FALSE)=0,"",VLOOKUP(A3730,'Resources Final'!B:F,5,FALSE)),"")</f>
        <v/>
      </c>
    </row>
    <row r="3731" spans="9:9" x14ac:dyDescent="0.2">
      <c r="I3731" t="str">
        <f>IFERROR(IF(VLOOKUP(A3731,'Resources Final'!B:F,5,FALSE)=0,"",VLOOKUP(A3731,'Resources Final'!B:F,5,FALSE)),"")</f>
        <v/>
      </c>
    </row>
    <row r="3732" spans="9:9" x14ac:dyDescent="0.2">
      <c r="I3732" t="str">
        <f>IFERROR(IF(VLOOKUP(A3732,'Resources Final'!B:F,5,FALSE)=0,"",VLOOKUP(A3732,'Resources Final'!B:F,5,FALSE)),"")</f>
        <v/>
      </c>
    </row>
    <row r="3733" spans="9:9" x14ac:dyDescent="0.2">
      <c r="I3733" t="str">
        <f>IFERROR(IF(VLOOKUP(A3733,'Resources Final'!B:F,5,FALSE)=0,"",VLOOKUP(A3733,'Resources Final'!B:F,5,FALSE)),"")</f>
        <v/>
      </c>
    </row>
    <row r="3734" spans="9:9" x14ac:dyDescent="0.2">
      <c r="I3734" t="str">
        <f>IFERROR(IF(VLOOKUP(A3734,'Resources Final'!B:F,5,FALSE)=0,"",VLOOKUP(A3734,'Resources Final'!B:F,5,FALSE)),"")</f>
        <v/>
      </c>
    </row>
    <row r="3735" spans="9:9" x14ac:dyDescent="0.2">
      <c r="I3735" t="str">
        <f>IFERROR(IF(VLOOKUP(A3735,'Resources Final'!B:F,5,FALSE)=0,"",VLOOKUP(A3735,'Resources Final'!B:F,5,FALSE)),"")</f>
        <v/>
      </c>
    </row>
    <row r="3736" spans="9:9" x14ac:dyDescent="0.2">
      <c r="I3736" t="str">
        <f>IFERROR(IF(VLOOKUP(A3736,'Resources Final'!B:F,5,FALSE)=0,"",VLOOKUP(A3736,'Resources Final'!B:F,5,FALSE)),"")</f>
        <v/>
      </c>
    </row>
    <row r="3737" spans="9:9" x14ac:dyDescent="0.2">
      <c r="I3737" t="str">
        <f>IFERROR(IF(VLOOKUP(A3737,'Resources Final'!B:F,5,FALSE)=0,"",VLOOKUP(A3737,'Resources Final'!B:F,5,FALSE)),"")</f>
        <v/>
      </c>
    </row>
    <row r="3738" spans="9:9" x14ac:dyDescent="0.2">
      <c r="I3738" t="str">
        <f>IFERROR(IF(VLOOKUP(A3738,'Resources Final'!B:F,5,FALSE)=0,"",VLOOKUP(A3738,'Resources Final'!B:F,5,FALSE)),"")</f>
        <v/>
      </c>
    </row>
    <row r="3739" spans="9:9" x14ac:dyDescent="0.2">
      <c r="I3739" t="str">
        <f>IFERROR(IF(VLOOKUP(A3739,'Resources Final'!B:F,5,FALSE)=0,"",VLOOKUP(A3739,'Resources Final'!B:F,5,FALSE)),"")</f>
        <v/>
      </c>
    </row>
    <row r="3740" spans="9:9" x14ac:dyDescent="0.2">
      <c r="I3740" t="str">
        <f>IFERROR(IF(VLOOKUP(A3740,'Resources Final'!B:F,5,FALSE)=0,"",VLOOKUP(A3740,'Resources Final'!B:F,5,FALSE)),"")</f>
        <v/>
      </c>
    </row>
    <row r="3741" spans="9:9" x14ac:dyDescent="0.2">
      <c r="I3741" t="str">
        <f>IFERROR(IF(VLOOKUP(A3741,'Resources Final'!B:F,5,FALSE)=0,"",VLOOKUP(A3741,'Resources Final'!B:F,5,FALSE)),"")</f>
        <v/>
      </c>
    </row>
    <row r="3742" spans="9:9" x14ac:dyDescent="0.2">
      <c r="I3742" t="str">
        <f>IFERROR(IF(VLOOKUP(A3742,'Resources Final'!B:F,5,FALSE)=0,"",VLOOKUP(A3742,'Resources Final'!B:F,5,FALSE)),"")</f>
        <v/>
      </c>
    </row>
    <row r="3743" spans="9:9" x14ac:dyDescent="0.2">
      <c r="I3743" t="str">
        <f>IFERROR(IF(VLOOKUP(A3743,'Resources Final'!B:F,5,FALSE)=0,"",VLOOKUP(A3743,'Resources Final'!B:F,5,FALSE)),"")</f>
        <v/>
      </c>
    </row>
    <row r="3744" spans="9:9" x14ac:dyDescent="0.2">
      <c r="I3744" t="str">
        <f>IFERROR(IF(VLOOKUP(A3744,'Resources Final'!B:F,5,FALSE)=0,"",VLOOKUP(A3744,'Resources Final'!B:F,5,FALSE)),"")</f>
        <v/>
      </c>
    </row>
    <row r="3745" spans="9:9" x14ac:dyDescent="0.2">
      <c r="I3745" t="str">
        <f>IFERROR(IF(VLOOKUP(A3745,'Resources Final'!B:F,5,FALSE)=0,"",VLOOKUP(A3745,'Resources Final'!B:F,5,FALSE)),"")</f>
        <v/>
      </c>
    </row>
    <row r="3746" spans="9:9" x14ac:dyDescent="0.2">
      <c r="I3746" t="str">
        <f>IFERROR(IF(VLOOKUP(A3746,'Resources Final'!B:F,5,FALSE)=0,"",VLOOKUP(A3746,'Resources Final'!B:F,5,FALSE)),"")</f>
        <v/>
      </c>
    </row>
    <row r="3747" spans="9:9" x14ac:dyDescent="0.2">
      <c r="I3747" t="str">
        <f>IFERROR(IF(VLOOKUP(A3747,'Resources Final'!B:F,5,FALSE)=0,"",VLOOKUP(A3747,'Resources Final'!B:F,5,FALSE)),"")</f>
        <v/>
      </c>
    </row>
    <row r="3748" spans="9:9" x14ac:dyDescent="0.2">
      <c r="I3748" t="str">
        <f>IFERROR(IF(VLOOKUP(A3748,'Resources Final'!B:F,5,FALSE)=0,"",VLOOKUP(A3748,'Resources Final'!B:F,5,FALSE)),"")</f>
        <v/>
      </c>
    </row>
    <row r="3749" spans="9:9" x14ac:dyDescent="0.2">
      <c r="I3749" t="str">
        <f>IFERROR(IF(VLOOKUP(A3749,'Resources Final'!B:F,5,FALSE)=0,"",VLOOKUP(A3749,'Resources Final'!B:F,5,FALSE)),"")</f>
        <v/>
      </c>
    </row>
    <row r="3750" spans="9:9" x14ac:dyDescent="0.2">
      <c r="I3750" t="str">
        <f>IFERROR(IF(VLOOKUP(A3750,'Resources Final'!B:F,5,FALSE)=0,"",VLOOKUP(A3750,'Resources Final'!B:F,5,FALSE)),"")</f>
        <v/>
      </c>
    </row>
    <row r="3751" spans="9:9" x14ac:dyDescent="0.2">
      <c r="I3751" t="str">
        <f>IFERROR(IF(VLOOKUP(A3751,'Resources Final'!B:F,5,FALSE)=0,"",VLOOKUP(A3751,'Resources Final'!B:F,5,FALSE)),"")</f>
        <v/>
      </c>
    </row>
    <row r="3752" spans="9:9" x14ac:dyDescent="0.2">
      <c r="I3752" t="str">
        <f>IFERROR(IF(VLOOKUP(A3752,'Resources Final'!B:F,5,FALSE)=0,"",VLOOKUP(A3752,'Resources Final'!B:F,5,FALSE)),"")</f>
        <v/>
      </c>
    </row>
    <row r="3753" spans="9:9" x14ac:dyDescent="0.2">
      <c r="I3753" t="str">
        <f>IFERROR(IF(VLOOKUP(A3753,'Resources Final'!B:F,5,FALSE)=0,"",VLOOKUP(A3753,'Resources Final'!B:F,5,FALSE)),"")</f>
        <v/>
      </c>
    </row>
    <row r="3754" spans="9:9" x14ac:dyDescent="0.2">
      <c r="I3754" t="str">
        <f>IFERROR(IF(VLOOKUP(A3754,'Resources Final'!B:F,5,FALSE)=0,"",VLOOKUP(A3754,'Resources Final'!B:F,5,FALSE)),"")</f>
        <v/>
      </c>
    </row>
    <row r="3755" spans="9:9" x14ac:dyDescent="0.2">
      <c r="I3755" t="str">
        <f>IFERROR(IF(VLOOKUP(A3755,'Resources Final'!B:F,5,FALSE)=0,"",VLOOKUP(A3755,'Resources Final'!B:F,5,FALSE)),"")</f>
        <v/>
      </c>
    </row>
    <row r="3756" spans="9:9" x14ac:dyDescent="0.2">
      <c r="I3756" t="str">
        <f>IFERROR(IF(VLOOKUP(A3756,'Resources Final'!B:F,5,FALSE)=0,"",VLOOKUP(A3756,'Resources Final'!B:F,5,FALSE)),"")</f>
        <v/>
      </c>
    </row>
    <row r="3757" spans="9:9" x14ac:dyDescent="0.2">
      <c r="I3757" t="str">
        <f>IFERROR(IF(VLOOKUP(A3757,'Resources Final'!B:F,5,FALSE)=0,"",VLOOKUP(A3757,'Resources Final'!B:F,5,FALSE)),"")</f>
        <v/>
      </c>
    </row>
    <row r="3758" spans="9:9" x14ac:dyDescent="0.2">
      <c r="I3758" t="str">
        <f>IFERROR(IF(VLOOKUP(A3758,'Resources Final'!B:F,5,FALSE)=0,"",VLOOKUP(A3758,'Resources Final'!B:F,5,FALSE)),"")</f>
        <v/>
      </c>
    </row>
    <row r="3759" spans="9:9" x14ac:dyDescent="0.2">
      <c r="I3759" t="str">
        <f>IFERROR(IF(VLOOKUP(A3759,'Resources Final'!B:F,5,FALSE)=0,"",VLOOKUP(A3759,'Resources Final'!B:F,5,FALSE)),"")</f>
        <v/>
      </c>
    </row>
    <row r="3760" spans="9:9" x14ac:dyDescent="0.2">
      <c r="I3760" t="str">
        <f>IFERROR(IF(VLOOKUP(A3760,'Resources Final'!B:F,5,FALSE)=0,"",VLOOKUP(A3760,'Resources Final'!B:F,5,FALSE)),"")</f>
        <v/>
      </c>
    </row>
    <row r="3761" spans="9:9" x14ac:dyDescent="0.2">
      <c r="I3761" t="str">
        <f>IFERROR(IF(VLOOKUP(A3761,'Resources Final'!B:F,5,FALSE)=0,"",VLOOKUP(A3761,'Resources Final'!B:F,5,FALSE)),"")</f>
        <v/>
      </c>
    </row>
    <row r="3762" spans="9:9" x14ac:dyDescent="0.2">
      <c r="I3762" t="str">
        <f>IFERROR(IF(VLOOKUP(A3762,'Resources Final'!B:F,5,FALSE)=0,"",VLOOKUP(A3762,'Resources Final'!B:F,5,FALSE)),"")</f>
        <v/>
      </c>
    </row>
    <row r="3763" spans="9:9" x14ac:dyDescent="0.2">
      <c r="I3763" t="str">
        <f>IFERROR(IF(VLOOKUP(A3763,'Resources Final'!B:F,5,FALSE)=0,"",VLOOKUP(A3763,'Resources Final'!B:F,5,FALSE)),"")</f>
        <v/>
      </c>
    </row>
    <row r="3764" spans="9:9" x14ac:dyDescent="0.2">
      <c r="I3764" t="str">
        <f>IFERROR(IF(VLOOKUP(A3764,'Resources Final'!B:F,5,FALSE)=0,"",VLOOKUP(A3764,'Resources Final'!B:F,5,FALSE)),"")</f>
        <v/>
      </c>
    </row>
    <row r="3765" spans="9:9" x14ac:dyDescent="0.2">
      <c r="I3765" t="str">
        <f>IFERROR(IF(VLOOKUP(A3765,'Resources Final'!B:F,5,FALSE)=0,"",VLOOKUP(A3765,'Resources Final'!B:F,5,FALSE)),"")</f>
        <v/>
      </c>
    </row>
    <row r="3766" spans="9:9" x14ac:dyDescent="0.2">
      <c r="I3766" t="str">
        <f>IFERROR(IF(VLOOKUP(A3766,'Resources Final'!B:F,5,FALSE)=0,"",VLOOKUP(A3766,'Resources Final'!B:F,5,FALSE)),"")</f>
        <v/>
      </c>
    </row>
    <row r="3767" spans="9:9" x14ac:dyDescent="0.2">
      <c r="I3767" t="str">
        <f>IFERROR(IF(VLOOKUP(A3767,'Resources Final'!B:F,5,FALSE)=0,"",VLOOKUP(A3767,'Resources Final'!B:F,5,FALSE)),"")</f>
        <v/>
      </c>
    </row>
    <row r="3768" spans="9:9" x14ac:dyDescent="0.2">
      <c r="I3768" t="str">
        <f>IFERROR(IF(VLOOKUP(A3768,'Resources Final'!B:F,5,FALSE)=0,"",VLOOKUP(A3768,'Resources Final'!B:F,5,FALSE)),"")</f>
        <v/>
      </c>
    </row>
    <row r="3769" spans="9:9" x14ac:dyDescent="0.2">
      <c r="I3769" t="str">
        <f>IFERROR(IF(VLOOKUP(A3769,'Resources Final'!B:F,5,FALSE)=0,"",VLOOKUP(A3769,'Resources Final'!B:F,5,FALSE)),"")</f>
        <v/>
      </c>
    </row>
    <row r="3770" spans="9:9" x14ac:dyDescent="0.2">
      <c r="I3770" t="str">
        <f>IFERROR(IF(VLOOKUP(A3770,'Resources Final'!B:F,5,FALSE)=0,"",VLOOKUP(A3770,'Resources Final'!B:F,5,FALSE)),"")</f>
        <v/>
      </c>
    </row>
    <row r="3771" spans="9:9" x14ac:dyDescent="0.2">
      <c r="I3771" t="str">
        <f>IFERROR(IF(VLOOKUP(A3771,'Resources Final'!B:F,5,FALSE)=0,"",VLOOKUP(A3771,'Resources Final'!B:F,5,FALSE)),"")</f>
        <v/>
      </c>
    </row>
    <row r="3772" spans="9:9" x14ac:dyDescent="0.2">
      <c r="I3772" t="str">
        <f>IFERROR(IF(VLOOKUP(A3772,'Resources Final'!B:F,5,FALSE)=0,"",VLOOKUP(A3772,'Resources Final'!B:F,5,FALSE)),"")</f>
        <v/>
      </c>
    </row>
    <row r="3773" spans="9:9" x14ac:dyDescent="0.2">
      <c r="I3773" t="str">
        <f>IFERROR(IF(VLOOKUP(A3773,'Resources Final'!B:F,5,FALSE)=0,"",VLOOKUP(A3773,'Resources Final'!B:F,5,FALSE)),"")</f>
        <v/>
      </c>
    </row>
    <row r="3774" spans="9:9" x14ac:dyDescent="0.2">
      <c r="I3774" t="str">
        <f>IFERROR(IF(VLOOKUP(A3774,'Resources Final'!B:F,5,FALSE)=0,"",VLOOKUP(A3774,'Resources Final'!B:F,5,FALSE)),"")</f>
        <v/>
      </c>
    </row>
    <row r="3775" spans="9:9" x14ac:dyDescent="0.2">
      <c r="I3775" t="str">
        <f>IFERROR(IF(VLOOKUP(A3775,'Resources Final'!B:F,5,FALSE)=0,"",VLOOKUP(A3775,'Resources Final'!B:F,5,FALSE)),"")</f>
        <v/>
      </c>
    </row>
    <row r="3776" spans="9:9" x14ac:dyDescent="0.2">
      <c r="I3776" t="str">
        <f>IFERROR(IF(VLOOKUP(A3776,'Resources Final'!B:F,5,FALSE)=0,"",VLOOKUP(A3776,'Resources Final'!B:F,5,FALSE)),"")</f>
        <v/>
      </c>
    </row>
    <row r="3777" spans="9:9" x14ac:dyDescent="0.2">
      <c r="I3777" t="str">
        <f>IFERROR(IF(VLOOKUP(A3777,'Resources Final'!B:F,5,FALSE)=0,"",VLOOKUP(A3777,'Resources Final'!B:F,5,FALSE)),"")</f>
        <v/>
      </c>
    </row>
    <row r="3778" spans="9:9" x14ac:dyDescent="0.2">
      <c r="I3778" t="str">
        <f>IFERROR(IF(VLOOKUP(A3778,'Resources Final'!B:F,5,FALSE)=0,"",VLOOKUP(A3778,'Resources Final'!B:F,5,FALSE)),"")</f>
        <v/>
      </c>
    </row>
    <row r="3779" spans="9:9" x14ac:dyDescent="0.2">
      <c r="I3779" t="str">
        <f>IFERROR(IF(VLOOKUP(A3779,'Resources Final'!B:F,5,FALSE)=0,"",VLOOKUP(A3779,'Resources Final'!B:F,5,FALSE)),"")</f>
        <v/>
      </c>
    </row>
    <row r="3780" spans="9:9" x14ac:dyDescent="0.2">
      <c r="I3780" t="str">
        <f>IFERROR(IF(VLOOKUP(A3780,'Resources Final'!B:F,5,FALSE)=0,"",VLOOKUP(A3780,'Resources Final'!B:F,5,FALSE)),"")</f>
        <v/>
      </c>
    </row>
    <row r="3781" spans="9:9" x14ac:dyDescent="0.2">
      <c r="I3781" t="str">
        <f>IFERROR(IF(VLOOKUP(A3781,'Resources Final'!B:F,5,FALSE)=0,"",VLOOKUP(A3781,'Resources Final'!B:F,5,FALSE)),"")</f>
        <v/>
      </c>
    </row>
    <row r="3782" spans="9:9" x14ac:dyDescent="0.2">
      <c r="I3782" t="str">
        <f>IFERROR(IF(VLOOKUP(A3782,'Resources Final'!B:F,5,FALSE)=0,"",VLOOKUP(A3782,'Resources Final'!B:F,5,FALSE)),"")</f>
        <v/>
      </c>
    </row>
    <row r="3783" spans="9:9" x14ac:dyDescent="0.2">
      <c r="I3783" t="str">
        <f>IFERROR(IF(VLOOKUP(A3783,'Resources Final'!B:F,5,FALSE)=0,"",VLOOKUP(A3783,'Resources Final'!B:F,5,FALSE)),"")</f>
        <v/>
      </c>
    </row>
    <row r="3784" spans="9:9" x14ac:dyDescent="0.2">
      <c r="I3784" t="str">
        <f>IFERROR(IF(VLOOKUP(A3784,'Resources Final'!B:F,5,FALSE)=0,"",VLOOKUP(A3784,'Resources Final'!B:F,5,FALSE)),"")</f>
        <v/>
      </c>
    </row>
    <row r="3785" spans="9:9" x14ac:dyDescent="0.2">
      <c r="I3785" t="str">
        <f>IFERROR(IF(VLOOKUP(A3785,'Resources Final'!B:F,5,FALSE)=0,"",VLOOKUP(A3785,'Resources Final'!B:F,5,FALSE)),"")</f>
        <v/>
      </c>
    </row>
    <row r="3786" spans="9:9" x14ac:dyDescent="0.2">
      <c r="I3786" t="str">
        <f>IFERROR(IF(VLOOKUP(A3786,'Resources Final'!B:F,5,FALSE)=0,"",VLOOKUP(A3786,'Resources Final'!B:F,5,FALSE)),"")</f>
        <v/>
      </c>
    </row>
    <row r="3787" spans="9:9" x14ac:dyDescent="0.2">
      <c r="I3787" t="str">
        <f>IFERROR(IF(VLOOKUP(A3787,'Resources Final'!B:F,5,FALSE)=0,"",VLOOKUP(A3787,'Resources Final'!B:F,5,FALSE)),"")</f>
        <v/>
      </c>
    </row>
    <row r="3788" spans="9:9" x14ac:dyDescent="0.2">
      <c r="I3788" t="str">
        <f>IFERROR(IF(VLOOKUP(A3788,'Resources Final'!B:F,5,FALSE)=0,"",VLOOKUP(A3788,'Resources Final'!B:F,5,FALSE)),"")</f>
        <v/>
      </c>
    </row>
    <row r="3789" spans="9:9" x14ac:dyDescent="0.2">
      <c r="I3789" t="str">
        <f>IFERROR(IF(VLOOKUP(A3789,'Resources Final'!B:F,5,FALSE)=0,"",VLOOKUP(A3789,'Resources Final'!B:F,5,FALSE)),"")</f>
        <v/>
      </c>
    </row>
    <row r="3790" spans="9:9" x14ac:dyDescent="0.2">
      <c r="I3790" t="str">
        <f>IFERROR(IF(VLOOKUP(A3790,'Resources Final'!B:F,5,FALSE)=0,"",VLOOKUP(A3790,'Resources Final'!B:F,5,FALSE)),"")</f>
        <v/>
      </c>
    </row>
    <row r="3791" spans="9:9" x14ac:dyDescent="0.2">
      <c r="I3791" t="str">
        <f>IFERROR(IF(VLOOKUP(A3791,'Resources Final'!B:F,5,FALSE)=0,"",VLOOKUP(A3791,'Resources Final'!B:F,5,FALSE)),"")</f>
        <v/>
      </c>
    </row>
    <row r="3792" spans="9:9" x14ac:dyDescent="0.2">
      <c r="I3792" t="str">
        <f>IFERROR(IF(VLOOKUP(A3792,'Resources Final'!B:F,5,FALSE)=0,"",VLOOKUP(A3792,'Resources Final'!B:F,5,FALSE)),"")</f>
        <v/>
      </c>
    </row>
    <row r="3793" spans="9:9" x14ac:dyDescent="0.2">
      <c r="I3793" t="str">
        <f>IFERROR(IF(VLOOKUP(A3793,'Resources Final'!B:F,5,FALSE)=0,"",VLOOKUP(A3793,'Resources Final'!B:F,5,FALSE)),"")</f>
        <v/>
      </c>
    </row>
    <row r="3794" spans="9:9" x14ac:dyDescent="0.2">
      <c r="I3794" t="str">
        <f>IFERROR(IF(VLOOKUP(A3794,'Resources Final'!B:F,5,FALSE)=0,"",VLOOKUP(A3794,'Resources Final'!B:F,5,FALSE)),"")</f>
        <v/>
      </c>
    </row>
    <row r="3795" spans="9:9" x14ac:dyDescent="0.2">
      <c r="I3795" t="str">
        <f>IFERROR(IF(VLOOKUP(A3795,'Resources Final'!B:F,5,FALSE)=0,"",VLOOKUP(A3795,'Resources Final'!B:F,5,FALSE)),"")</f>
        <v/>
      </c>
    </row>
    <row r="3796" spans="9:9" x14ac:dyDescent="0.2">
      <c r="I3796" t="str">
        <f>IFERROR(IF(VLOOKUP(A3796,'Resources Final'!B:F,5,FALSE)=0,"",VLOOKUP(A3796,'Resources Final'!B:F,5,FALSE)),"")</f>
        <v/>
      </c>
    </row>
    <row r="3797" spans="9:9" x14ac:dyDescent="0.2">
      <c r="I3797" t="str">
        <f>IFERROR(IF(VLOOKUP(A3797,'Resources Final'!B:F,5,FALSE)=0,"",VLOOKUP(A3797,'Resources Final'!B:F,5,FALSE)),"")</f>
        <v/>
      </c>
    </row>
    <row r="3798" spans="9:9" x14ac:dyDescent="0.2">
      <c r="I3798" t="str">
        <f>IFERROR(IF(VLOOKUP(A3798,'Resources Final'!B:F,5,FALSE)=0,"",VLOOKUP(A3798,'Resources Final'!B:F,5,FALSE)),"")</f>
        <v/>
      </c>
    </row>
    <row r="3799" spans="9:9" x14ac:dyDescent="0.2">
      <c r="I3799" t="str">
        <f>IFERROR(IF(VLOOKUP(A3799,'Resources Final'!B:F,5,FALSE)=0,"",VLOOKUP(A3799,'Resources Final'!B:F,5,FALSE)),"")</f>
        <v/>
      </c>
    </row>
    <row r="3800" spans="9:9" x14ac:dyDescent="0.2">
      <c r="I3800" t="str">
        <f>IFERROR(IF(VLOOKUP(A3800,'Resources Final'!B:F,5,FALSE)=0,"",VLOOKUP(A3800,'Resources Final'!B:F,5,FALSE)),"")</f>
        <v/>
      </c>
    </row>
    <row r="3801" spans="9:9" x14ac:dyDescent="0.2">
      <c r="I3801" t="str">
        <f>IFERROR(IF(VLOOKUP(A3801,'Resources Final'!B:F,5,FALSE)=0,"",VLOOKUP(A3801,'Resources Final'!B:F,5,FALSE)),"")</f>
        <v/>
      </c>
    </row>
    <row r="3802" spans="9:9" x14ac:dyDescent="0.2">
      <c r="I3802" t="str">
        <f>IFERROR(IF(VLOOKUP(A3802,'Resources Final'!B:F,5,FALSE)=0,"",VLOOKUP(A3802,'Resources Final'!B:F,5,FALSE)),"")</f>
        <v/>
      </c>
    </row>
    <row r="3803" spans="9:9" x14ac:dyDescent="0.2">
      <c r="I3803" t="str">
        <f>IFERROR(IF(VLOOKUP(A3803,'Resources Final'!B:F,5,FALSE)=0,"",VLOOKUP(A3803,'Resources Final'!B:F,5,FALSE)),"")</f>
        <v/>
      </c>
    </row>
    <row r="3804" spans="9:9" x14ac:dyDescent="0.2">
      <c r="I3804" t="str">
        <f>IFERROR(IF(VLOOKUP(A3804,'Resources Final'!B:F,5,FALSE)=0,"",VLOOKUP(A3804,'Resources Final'!B:F,5,FALSE)),"")</f>
        <v/>
      </c>
    </row>
    <row r="3805" spans="9:9" x14ac:dyDescent="0.2">
      <c r="I3805" t="str">
        <f>IFERROR(IF(VLOOKUP(A3805,'Resources Final'!B:F,5,FALSE)=0,"",VLOOKUP(A3805,'Resources Final'!B:F,5,FALSE)),"")</f>
        <v/>
      </c>
    </row>
    <row r="3806" spans="9:9" x14ac:dyDescent="0.2">
      <c r="I3806" t="str">
        <f>IFERROR(IF(VLOOKUP(A3806,'Resources Final'!B:F,5,FALSE)=0,"",VLOOKUP(A3806,'Resources Final'!B:F,5,FALSE)),"")</f>
        <v/>
      </c>
    </row>
    <row r="3807" spans="9:9" x14ac:dyDescent="0.2">
      <c r="I3807" t="str">
        <f>IFERROR(IF(VLOOKUP(A3807,'Resources Final'!B:F,5,FALSE)=0,"",VLOOKUP(A3807,'Resources Final'!B:F,5,FALSE)),"")</f>
        <v/>
      </c>
    </row>
    <row r="3808" spans="9:9" x14ac:dyDescent="0.2">
      <c r="I3808" t="str">
        <f>IFERROR(IF(VLOOKUP(A3808,'Resources Final'!B:F,5,FALSE)=0,"",VLOOKUP(A3808,'Resources Final'!B:F,5,FALSE)),"")</f>
        <v/>
      </c>
    </row>
    <row r="3809" spans="9:9" x14ac:dyDescent="0.2">
      <c r="I3809" t="str">
        <f>IFERROR(IF(VLOOKUP(A3809,'Resources Final'!B:F,5,FALSE)=0,"",VLOOKUP(A3809,'Resources Final'!B:F,5,FALSE)),"")</f>
        <v/>
      </c>
    </row>
    <row r="3810" spans="9:9" x14ac:dyDescent="0.2">
      <c r="I3810" t="str">
        <f>IFERROR(IF(VLOOKUP(A3810,'Resources Final'!B:F,5,FALSE)=0,"",VLOOKUP(A3810,'Resources Final'!B:F,5,FALSE)),"")</f>
        <v/>
      </c>
    </row>
    <row r="3811" spans="9:9" x14ac:dyDescent="0.2">
      <c r="I3811" t="str">
        <f>IFERROR(IF(VLOOKUP(A3811,'Resources Final'!B:F,5,FALSE)=0,"",VLOOKUP(A3811,'Resources Final'!B:F,5,FALSE)),"")</f>
        <v/>
      </c>
    </row>
    <row r="3812" spans="9:9" x14ac:dyDescent="0.2">
      <c r="I3812" t="str">
        <f>IFERROR(IF(VLOOKUP(A3812,'Resources Final'!B:F,5,FALSE)=0,"",VLOOKUP(A3812,'Resources Final'!B:F,5,FALSE)),"")</f>
        <v/>
      </c>
    </row>
    <row r="3813" spans="9:9" x14ac:dyDescent="0.2">
      <c r="I3813" t="str">
        <f>IFERROR(IF(VLOOKUP(A3813,'Resources Final'!B:F,5,FALSE)=0,"",VLOOKUP(A3813,'Resources Final'!B:F,5,FALSE)),"")</f>
        <v/>
      </c>
    </row>
    <row r="3814" spans="9:9" x14ac:dyDescent="0.2">
      <c r="I3814" t="str">
        <f>IFERROR(IF(VLOOKUP(A3814,'Resources Final'!B:F,5,FALSE)=0,"",VLOOKUP(A3814,'Resources Final'!B:F,5,FALSE)),"")</f>
        <v/>
      </c>
    </row>
    <row r="3815" spans="9:9" x14ac:dyDescent="0.2">
      <c r="I3815" t="str">
        <f>IFERROR(IF(VLOOKUP(A3815,'Resources Final'!B:F,5,FALSE)=0,"",VLOOKUP(A3815,'Resources Final'!B:F,5,FALSE)),"")</f>
        <v/>
      </c>
    </row>
    <row r="3816" spans="9:9" x14ac:dyDescent="0.2">
      <c r="I3816" t="str">
        <f>IFERROR(IF(VLOOKUP(A3816,'Resources Final'!B:F,5,FALSE)=0,"",VLOOKUP(A3816,'Resources Final'!B:F,5,FALSE)),"")</f>
        <v/>
      </c>
    </row>
    <row r="3817" spans="9:9" x14ac:dyDescent="0.2">
      <c r="I3817" t="str">
        <f>IFERROR(IF(VLOOKUP(A3817,'Resources Final'!B:F,5,FALSE)=0,"",VLOOKUP(A3817,'Resources Final'!B:F,5,FALSE)),"")</f>
        <v/>
      </c>
    </row>
    <row r="3818" spans="9:9" x14ac:dyDescent="0.2">
      <c r="I3818" t="str">
        <f>IFERROR(IF(VLOOKUP(A3818,'Resources Final'!B:F,5,FALSE)=0,"",VLOOKUP(A3818,'Resources Final'!B:F,5,FALSE)),"")</f>
        <v/>
      </c>
    </row>
    <row r="3819" spans="9:9" x14ac:dyDescent="0.2">
      <c r="I3819" t="str">
        <f>IFERROR(IF(VLOOKUP(A3819,'Resources Final'!B:F,5,FALSE)=0,"",VLOOKUP(A3819,'Resources Final'!B:F,5,FALSE)),"")</f>
        <v/>
      </c>
    </row>
    <row r="3820" spans="9:9" x14ac:dyDescent="0.2">
      <c r="I3820" t="str">
        <f>IFERROR(IF(VLOOKUP(A3820,'Resources Final'!B:F,5,FALSE)=0,"",VLOOKUP(A3820,'Resources Final'!B:F,5,FALSE)),"")</f>
        <v/>
      </c>
    </row>
    <row r="3821" spans="9:9" x14ac:dyDescent="0.2">
      <c r="I3821" t="str">
        <f>IFERROR(IF(VLOOKUP(A3821,'Resources Final'!B:F,5,FALSE)=0,"",VLOOKUP(A3821,'Resources Final'!B:F,5,FALSE)),"")</f>
        <v/>
      </c>
    </row>
    <row r="3822" spans="9:9" x14ac:dyDescent="0.2">
      <c r="I3822" t="str">
        <f>IFERROR(IF(VLOOKUP(A3822,'Resources Final'!B:F,5,FALSE)=0,"",VLOOKUP(A3822,'Resources Final'!B:F,5,FALSE)),"")</f>
        <v/>
      </c>
    </row>
    <row r="3823" spans="9:9" x14ac:dyDescent="0.2">
      <c r="I3823" t="str">
        <f>IFERROR(IF(VLOOKUP(A3823,'Resources Final'!B:F,5,FALSE)=0,"",VLOOKUP(A3823,'Resources Final'!B:F,5,FALSE)),"")</f>
        <v/>
      </c>
    </row>
    <row r="3824" spans="9:9" x14ac:dyDescent="0.2">
      <c r="I3824" t="str">
        <f>IFERROR(IF(VLOOKUP(A3824,'Resources Final'!B:F,5,FALSE)=0,"",VLOOKUP(A3824,'Resources Final'!B:F,5,FALSE)),"")</f>
        <v/>
      </c>
    </row>
    <row r="3825" spans="9:9" x14ac:dyDescent="0.2">
      <c r="I3825" t="str">
        <f>IFERROR(IF(VLOOKUP(A3825,'Resources Final'!B:F,5,FALSE)=0,"",VLOOKUP(A3825,'Resources Final'!B:F,5,FALSE)),"")</f>
        <v/>
      </c>
    </row>
    <row r="3826" spans="9:9" x14ac:dyDescent="0.2">
      <c r="I3826" t="str">
        <f>IFERROR(IF(VLOOKUP(A3826,'Resources Final'!B:F,5,FALSE)=0,"",VLOOKUP(A3826,'Resources Final'!B:F,5,FALSE)),"")</f>
        <v/>
      </c>
    </row>
    <row r="3827" spans="9:9" x14ac:dyDescent="0.2">
      <c r="I3827" t="str">
        <f>IFERROR(IF(VLOOKUP(A3827,'Resources Final'!B:F,5,FALSE)=0,"",VLOOKUP(A3827,'Resources Final'!B:F,5,FALSE)),"")</f>
        <v/>
      </c>
    </row>
    <row r="3828" spans="9:9" x14ac:dyDescent="0.2">
      <c r="I3828" t="str">
        <f>IFERROR(IF(VLOOKUP(A3828,'Resources Final'!B:F,5,FALSE)=0,"",VLOOKUP(A3828,'Resources Final'!B:F,5,FALSE)),"")</f>
        <v/>
      </c>
    </row>
    <row r="3829" spans="9:9" x14ac:dyDescent="0.2">
      <c r="I3829" t="str">
        <f>IFERROR(IF(VLOOKUP(A3829,'Resources Final'!B:F,5,FALSE)=0,"",VLOOKUP(A3829,'Resources Final'!B:F,5,FALSE)),"")</f>
        <v/>
      </c>
    </row>
    <row r="3830" spans="9:9" x14ac:dyDescent="0.2">
      <c r="I3830" t="str">
        <f>IFERROR(IF(VLOOKUP(A3830,'Resources Final'!B:F,5,FALSE)=0,"",VLOOKUP(A3830,'Resources Final'!B:F,5,FALSE)),"")</f>
        <v/>
      </c>
    </row>
    <row r="3831" spans="9:9" x14ac:dyDescent="0.2">
      <c r="I3831" t="str">
        <f>IFERROR(IF(VLOOKUP(A3831,'Resources Final'!B:F,5,FALSE)=0,"",VLOOKUP(A3831,'Resources Final'!B:F,5,FALSE)),"")</f>
        <v/>
      </c>
    </row>
    <row r="3832" spans="9:9" x14ac:dyDescent="0.2">
      <c r="I3832" t="str">
        <f>IFERROR(IF(VLOOKUP(A3832,'Resources Final'!B:F,5,FALSE)=0,"",VLOOKUP(A3832,'Resources Final'!B:F,5,FALSE)),"")</f>
        <v/>
      </c>
    </row>
    <row r="3833" spans="9:9" x14ac:dyDescent="0.2">
      <c r="I3833" t="str">
        <f>IFERROR(IF(VLOOKUP(A3833,'Resources Final'!B:F,5,FALSE)=0,"",VLOOKUP(A3833,'Resources Final'!B:F,5,FALSE)),"")</f>
        <v/>
      </c>
    </row>
    <row r="3834" spans="9:9" x14ac:dyDescent="0.2">
      <c r="I3834" t="str">
        <f>IFERROR(IF(VLOOKUP(A3834,'Resources Final'!B:F,5,FALSE)=0,"",VLOOKUP(A3834,'Resources Final'!B:F,5,FALSE)),"")</f>
        <v/>
      </c>
    </row>
    <row r="3835" spans="9:9" x14ac:dyDescent="0.2">
      <c r="I3835" t="str">
        <f>IFERROR(IF(VLOOKUP(A3835,'Resources Final'!B:F,5,FALSE)=0,"",VLOOKUP(A3835,'Resources Final'!B:F,5,FALSE)),"")</f>
        <v/>
      </c>
    </row>
    <row r="3836" spans="9:9" x14ac:dyDescent="0.2">
      <c r="I3836" t="str">
        <f>IFERROR(IF(VLOOKUP(A3836,'Resources Final'!B:F,5,FALSE)=0,"",VLOOKUP(A3836,'Resources Final'!B:F,5,FALSE)),"")</f>
        <v/>
      </c>
    </row>
    <row r="3837" spans="9:9" x14ac:dyDescent="0.2">
      <c r="I3837" t="str">
        <f>IFERROR(IF(VLOOKUP(A3837,'Resources Final'!B:F,5,FALSE)=0,"",VLOOKUP(A3837,'Resources Final'!B:F,5,FALSE)),"")</f>
        <v/>
      </c>
    </row>
    <row r="3838" spans="9:9" x14ac:dyDescent="0.2">
      <c r="I3838" t="str">
        <f>IFERROR(IF(VLOOKUP(A3838,'Resources Final'!B:F,5,FALSE)=0,"",VLOOKUP(A3838,'Resources Final'!B:F,5,FALSE)),"")</f>
        <v/>
      </c>
    </row>
    <row r="3839" spans="9:9" x14ac:dyDescent="0.2">
      <c r="I3839" t="str">
        <f>IFERROR(IF(VLOOKUP(A3839,'Resources Final'!B:F,5,FALSE)=0,"",VLOOKUP(A3839,'Resources Final'!B:F,5,FALSE)),"")</f>
        <v/>
      </c>
    </row>
    <row r="3840" spans="9:9" x14ac:dyDescent="0.2">
      <c r="I3840" t="str">
        <f>IFERROR(IF(VLOOKUP(A3840,'Resources Final'!B:F,5,FALSE)=0,"",VLOOKUP(A3840,'Resources Final'!B:F,5,FALSE)),"")</f>
        <v/>
      </c>
    </row>
    <row r="3841" spans="9:9" x14ac:dyDescent="0.2">
      <c r="I3841" t="str">
        <f>IFERROR(IF(VLOOKUP(A3841,'Resources Final'!B:F,5,FALSE)=0,"",VLOOKUP(A3841,'Resources Final'!B:F,5,FALSE)),"")</f>
        <v/>
      </c>
    </row>
    <row r="3842" spans="9:9" x14ac:dyDescent="0.2">
      <c r="I3842" t="str">
        <f>IFERROR(IF(VLOOKUP(A3842,'Resources Final'!B:F,5,FALSE)=0,"",VLOOKUP(A3842,'Resources Final'!B:F,5,FALSE)),"")</f>
        <v/>
      </c>
    </row>
    <row r="3843" spans="9:9" x14ac:dyDescent="0.2">
      <c r="I3843" t="str">
        <f>IFERROR(IF(VLOOKUP(A3843,'Resources Final'!B:F,5,FALSE)=0,"",VLOOKUP(A3843,'Resources Final'!B:F,5,FALSE)),"")</f>
        <v/>
      </c>
    </row>
    <row r="3844" spans="9:9" x14ac:dyDescent="0.2">
      <c r="I3844" t="str">
        <f>IFERROR(IF(VLOOKUP(A3844,'Resources Final'!B:F,5,FALSE)=0,"",VLOOKUP(A3844,'Resources Final'!B:F,5,FALSE)),"")</f>
        <v/>
      </c>
    </row>
    <row r="3845" spans="9:9" x14ac:dyDescent="0.2">
      <c r="I3845" t="str">
        <f>IFERROR(IF(VLOOKUP(A3845,'Resources Final'!B:F,5,FALSE)=0,"",VLOOKUP(A3845,'Resources Final'!B:F,5,FALSE)),"")</f>
        <v/>
      </c>
    </row>
    <row r="3846" spans="9:9" x14ac:dyDescent="0.2">
      <c r="I3846" t="str">
        <f>IFERROR(IF(VLOOKUP(A3846,'Resources Final'!B:F,5,FALSE)=0,"",VLOOKUP(A3846,'Resources Final'!B:F,5,FALSE)),"")</f>
        <v/>
      </c>
    </row>
    <row r="3847" spans="9:9" x14ac:dyDescent="0.2">
      <c r="I3847" t="str">
        <f>IFERROR(IF(VLOOKUP(A3847,'Resources Final'!B:F,5,FALSE)=0,"",VLOOKUP(A3847,'Resources Final'!B:F,5,FALSE)),"")</f>
        <v/>
      </c>
    </row>
    <row r="3848" spans="9:9" x14ac:dyDescent="0.2">
      <c r="I3848" t="str">
        <f>IFERROR(IF(VLOOKUP(A3848,'Resources Final'!B:F,5,FALSE)=0,"",VLOOKUP(A3848,'Resources Final'!B:F,5,FALSE)),"")</f>
        <v/>
      </c>
    </row>
    <row r="3849" spans="9:9" x14ac:dyDescent="0.2">
      <c r="I3849" t="str">
        <f>IFERROR(IF(VLOOKUP(A3849,'Resources Final'!B:F,5,FALSE)=0,"",VLOOKUP(A3849,'Resources Final'!B:F,5,FALSE)),"")</f>
        <v/>
      </c>
    </row>
    <row r="3850" spans="9:9" x14ac:dyDescent="0.2">
      <c r="I3850" t="str">
        <f>IFERROR(IF(VLOOKUP(A3850,'Resources Final'!B:F,5,FALSE)=0,"",VLOOKUP(A3850,'Resources Final'!B:F,5,FALSE)),"")</f>
        <v/>
      </c>
    </row>
    <row r="3851" spans="9:9" x14ac:dyDescent="0.2">
      <c r="I3851" t="str">
        <f>IFERROR(IF(VLOOKUP(A3851,'Resources Final'!B:F,5,FALSE)=0,"",VLOOKUP(A3851,'Resources Final'!B:F,5,FALSE)),"")</f>
        <v/>
      </c>
    </row>
    <row r="3852" spans="9:9" x14ac:dyDescent="0.2">
      <c r="I3852" t="str">
        <f>IFERROR(IF(VLOOKUP(A3852,'Resources Final'!B:F,5,FALSE)=0,"",VLOOKUP(A3852,'Resources Final'!B:F,5,FALSE)),"")</f>
        <v/>
      </c>
    </row>
    <row r="3853" spans="9:9" x14ac:dyDescent="0.2">
      <c r="I3853" t="str">
        <f>IFERROR(IF(VLOOKUP(A3853,'Resources Final'!B:F,5,FALSE)=0,"",VLOOKUP(A3853,'Resources Final'!B:F,5,FALSE)),"")</f>
        <v/>
      </c>
    </row>
    <row r="3854" spans="9:9" x14ac:dyDescent="0.2">
      <c r="I3854" t="str">
        <f>IFERROR(IF(VLOOKUP(A3854,'Resources Final'!B:F,5,FALSE)=0,"",VLOOKUP(A3854,'Resources Final'!B:F,5,FALSE)),"")</f>
        <v/>
      </c>
    </row>
    <row r="3855" spans="9:9" x14ac:dyDescent="0.2">
      <c r="I3855" t="str">
        <f>IFERROR(IF(VLOOKUP(A3855,'Resources Final'!B:F,5,FALSE)=0,"",VLOOKUP(A3855,'Resources Final'!B:F,5,FALSE)),"")</f>
        <v/>
      </c>
    </row>
    <row r="3856" spans="9:9" x14ac:dyDescent="0.2">
      <c r="I3856" t="str">
        <f>IFERROR(IF(VLOOKUP(A3856,'Resources Final'!B:F,5,FALSE)=0,"",VLOOKUP(A3856,'Resources Final'!B:F,5,FALSE)),"")</f>
        <v/>
      </c>
    </row>
    <row r="3857" spans="9:9" x14ac:dyDescent="0.2">
      <c r="I3857" t="str">
        <f>IFERROR(IF(VLOOKUP(A3857,'Resources Final'!B:F,5,FALSE)=0,"",VLOOKUP(A3857,'Resources Final'!B:F,5,FALSE)),"")</f>
        <v/>
      </c>
    </row>
    <row r="3858" spans="9:9" x14ac:dyDescent="0.2">
      <c r="I3858" t="str">
        <f>IFERROR(IF(VLOOKUP(A3858,'Resources Final'!B:F,5,FALSE)=0,"",VLOOKUP(A3858,'Resources Final'!B:F,5,FALSE)),"")</f>
        <v/>
      </c>
    </row>
    <row r="3859" spans="9:9" x14ac:dyDescent="0.2">
      <c r="I3859" t="str">
        <f>IFERROR(IF(VLOOKUP(A3859,'Resources Final'!B:F,5,FALSE)=0,"",VLOOKUP(A3859,'Resources Final'!B:F,5,FALSE)),"")</f>
        <v/>
      </c>
    </row>
    <row r="3860" spans="9:9" x14ac:dyDescent="0.2">
      <c r="I3860" t="str">
        <f>IFERROR(IF(VLOOKUP(A3860,'Resources Final'!B:F,5,FALSE)=0,"",VLOOKUP(A3860,'Resources Final'!B:F,5,FALSE)),"")</f>
        <v/>
      </c>
    </row>
    <row r="3861" spans="9:9" x14ac:dyDescent="0.2">
      <c r="I3861" t="str">
        <f>IFERROR(IF(VLOOKUP(A3861,'Resources Final'!B:F,5,FALSE)=0,"",VLOOKUP(A3861,'Resources Final'!B:F,5,FALSE)),"")</f>
        <v/>
      </c>
    </row>
    <row r="3862" spans="9:9" x14ac:dyDescent="0.2">
      <c r="I3862" t="str">
        <f>IFERROR(IF(VLOOKUP(A3862,'Resources Final'!B:F,5,FALSE)=0,"",VLOOKUP(A3862,'Resources Final'!B:F,5,FALSE)),"")</f>
        <v/>
      </c>
    </row>
    <row r="3863" spans="9:9" x14ac:dyDescent="0.2">
      <c r="I3863" t="str">
        <f>IFERROR(IF(VLOOKUP(A3863,'Resources Final'!B:F,5,FALSE)=0,"",VLOOKUP(A3863,'Resources Final'!B:F,5,FALSE)),"")</f>
        <v/>
      </c>
    </row>
    <row r="3864" spans="9:9" x14ac:dyDescent="0.2">
      <c r="I3864" t="str">
        <f>IFERROR(IF(VLOOKUP(A3864,'Resources Final'!B:F,5,FALSE)=0,"",VLOOKUP(A3864,'Resources Final'!B:F,5,FALSE)),"")</f>
        <v/>
      </c>
    </row>
    <row r="3865" spans="9:9" x14ac:dyDescent="0.2">
      <c r="I3865" t="str">
        <f>IFERROR(IF(VLOOKUP(A3865,'Resources Final'!B:F,5,FALSE)=0,"",VLOOKUP(A3865,'Resources Final'!B:F,5,FALSE)),"")</f>
        <v/>
      </c>
    </row>
    <row r="3866" spans="9:9" x14ac:dyDescent="0.2">
      <c r="I3866" t="str">
        <f>IFERROR(IF(VLOOKUP(A3866,'Resources Final'!B:F,5,FALSE)=0,"",VLOOKUP(A3866,'Resources Final'!B:F,5,FALSE)),"")</f>
        <v/>
      </c>
    </row>
    <row r="3867" spans="9:9" x14ac:dyDescent="0.2">
      <c r="I3867" t="str">
        <f>IFERROR(IF(VLOOKUP(A3867,'Resources Final'!B:F,5,FALSE)=0,"",VLOOKUP(A3867,'Resources Final'!B:F,5,FALSE)),"")</f>
        <v/>
      </c>
    </row>
    <row r="3868" spans="9:9" x14ac:dyDescent="0.2">
      <c r="I3868" t="str">
        <f>IFERROR(IF(VLOOKUP(A3868,'Resources Final'!B:F,5,FALSE)=0,"",VLOOKUP(A3868,'Resources Final'!B:F,5,FALSE)),"")</f>
        <v/>
      </c>
    </row>
    <row r="3869" spans="9:9" x14ac:dyDescent="0.2">
      <c r="I3869" t="str">
        <f>IFERROR(IF(VLOOKUP(A3869,'Resources Final'!B:F,5,FALSE)=0,"",VLOOKUP(A3869,'Resources Final'!B:F,5,FALSE)),"")</f>
        <v/>
      </c>
    </row>
    <row r="3870" spans="9:9" x14ac:dyDescent="0.2">
      <c r="I3870" t="str">
        <f>IFERROR(IF(VLOOKUP(A3870,'Resources Final'!B:F,5,FALSE)=0,"",VLOOKUP(A3870,'Resources Final'!B:F,5,FALSE)),"")</f>
        <v/>
      </c>
    </row>
    <row r="3871" spans="9:9" x14ac:dyDescent="0.2">
      <c r="I3871" t="str">
        <f>IFERROR(IF(VLOOKUP(A3871,'Resources Final'!B:F,5,FALSE)=0,"",VLOOKUP(A3871,'Resources Final'!B:F,5,FALSE)),"")</f>
        <v/>
      </c>
    </row>
    <row r="3872" spans="9:9" x14ac:dyDescent="0.2">
      <c r="I3872" t="str">
        <f>IFERROR(IF(VLOOKUP(A3872,'Resources Final'!B:F,5,FALSE)=0,"",VLOOKUP(A3872,'Resources Final'!B:F,5,FALSE)),"")</f>
        <v/>
      </c>
    </row>
    <row r="3873" spans="9:9" x14ac:dyDescent="0.2">
      <c r="I3873" t="str">
        <f>IFERROR(IF(VLOOKUP(A3873,'Resources Final'!B:F,5,FALSE)=0,"",VLOOKUP(A3873,'Resources Final'!B:F,5,FALSE)),"")</f>
        <v/>
      </c>
    </row>
    <row r="3874" spans="9:9" x14ac:dyDescent="0.2">
      <c r="I3874" t="str">
        <f>IFERROR(IF(VLOOKUP(A3874,'Resources Final'!B:F,5,FALSE)=0,"",VLOOKUP(A3874,'Resources Final'!B:F,5,FALSE)),"")</f>
        <v/>
      </c>
    </row>
    <row r="3875" spans="9:9" x14ac:dyDescent="0.2">
      <c r="I3875" t="str">
        <f>IFERROR(IF(VLOOKUP(A3875,'Resources Final'!B:F,5,FALSE)=0,"",VLOOKUP(A3875,'Resources Final'!B:F,5,FALSE)),"")</f>
        <v/>
      </c>
    </row>
    <row r="3876" spans="9:9" x14ac:dyDescent="0.2">
      <c r="I3876" t="str">
        <f>IFERROR(IF(VLOOKUP(A3876,'Resources Final'!B:F,5,FALSE)=0,"",VLOOKUP(A3876,'Resources Final'!B:F,5,FALSE)),"")</f>
        <v/>
      </c>
    </row>
    <row r="3877" spans="9:9" x14ac:dyDescent="0.2">
      <c r="I3877" t="str">
        <f>IFERROR(IF(VLOOKUP(A3877,'Resources Final'!B:F,5,FALSE)=0,"",VLOOKUP(A3877,'Resources Final'!B:F,5,FALSE)),"")</f>
        <v/>
      </c>
    </row>
    <row r="3878" spans="9:9" x14ac:dyDescent="0.2">
      <c r="I3878" t="str">
        <f>IFERROR(IF(VLOOKUP(A3878,'Resources Final'!B:F,5,FALSE)=0,"",VLOOKUP(A3878,'Resources Final'!B:F,5,FALSE)),"")</f>
        <v/>
      </c>
    </row>
    <row r="3879" spans="9:9" x14ac:dyDescent="0.2">
      <c r="I3879" t="str">
        <f>IFERROR(IF(VLOOKUP(A3879,'Resources Final'!B:F,5,FALSE)=0,"",VLOOKUP(A3879,'Resources Final'!B:F,5,FALSE)),"")</f>
        <v/>
      </c>
    </row>
    <row r="3880" spans="9:9" x14ac:dyDescent="0.2">
      <c r="I3880" t="str">
        <f>IFERROR(IF(VLOOKUP(A3880,'Resources Final'!B:F,5,FALSE)=0,"",VLOOKUP(A3880,'Resources Final'!B:F,5,FALSE)),"")</f>
        <v/>
      </c>
    </row>
    <row r="3881" spans="9:9" x14ac:dyDescent="0.2">
      <c r="I3881" t="str">
        <f>IFERROR(IF(VLOOKUP(A3881,'Resources Final'!B:F,5,FALSE)=0,"",VLOOKUP(A3881,'Resources Final'!B:F,5,FALSE)),"")</f>
        <v/>
      </c>
    </row>
    <row r="3882" spans="9:9" x14ac:dyDescent="0.2">
      <c r="I3882" t="str">
        <f>IFERROR(IF(VLOOKUP(A3882,'Resources Final'!B:F,5,FALSE)=0,"",VLOOKUP(A3882,'Resources Final'!B:F,5,FALSE)),"")</f>
        <v/>
      </c>
    </row>
    <row r="3883" spans="9:9" x14ac:dyDescent="0.2">
      <c r="I3883" t="str">
        <f>IFERROR(IF(VLOOKUP(A3883,'Resources Final'!B:F,5,FALSE)=0,"",VLOOKUP(A3883,'Resources Final'!B:F,5,FALSE)),"")</f>
        <v/>
      </c>
    </row>
    <row r="3884" spans="9:9" x14ac:dyDescent="0.2">
      <c r="I3884" t="str">
        <f>IFERROR(IF(VLOOKUP(A3884,'Resources Final'!B:F,5,FALSE)=0,"",VLOOKUP(A3884,'Resources Final'!B:F,5,FALSE)),"")</f>
        <v/>
      </c>
    </row>
    <row r="3885" spans="9:9" x14ac:dyDescent="0.2">
      <c r="I3885" t="str">
        <f>IFERROR(IF(VLOOKUP(A3885,'Resources Final'!B:F,5,FALSE)=0,"",VLOOKUP(A3885,'Resources Final'!B:F,5,FALSE)),"")</f>
        <v/>
      </c>
    </row>
    <row r="3886" spans="9:9" x14ac:dyDescent="0.2">
      <c r="I3886" t="str">
        <f>IFERROR(IF(VLOOKUP(A3886,'Resources Final'!B:F,5,FALSE)=0,"",VLOOKUP(A3886,'Resources Final'!B:F,5,FALSE)),"")</f>
        <v/>
      </c>
    </row>
    <row r="3887" spans="9:9" x14ac:dyDescent="0.2">
      <c r="I3887" t="str">
        <f>IFERROR(IF(VLOOKUP(A3887,'Resources Final'!B:F,5,FALSE)=0,"",VLOOKUP(A3887,'Resources Final'!B:F,5,FALSE)),"")</f>
        <v/>
      </c>
    </row>
    <row r="3888" spans="9:9" x14ac:dyDescent="0.2">
      <c r="I3888" t="str">
        <f>IFERROR(IF(VLOOKUP(A3888,'Resources Final'!B:F,5,FALSE)=0,"",VLOOKUP(A3888,'Resources Final'!B:F,5,FALSE)),"")</f>
        <v/>
      </c>
    </row>
    <row r="3889" spans="9:9" x14ac:dyDescent="0.2">
      <c r="I3889" t="str">
        <f>IFERROR(IF(VLOOKUP(A3889,'Resources Final'!B:F,5,FALSE)=0,"",VLOOKUP(A3889,'Resources Final'!B:F,5,FALSE)),"")</f>
        <v/>
      </c>
    </row>
    <row r="3890" spans="9:9" x14ac:dyDescent="0.2">
      <c r="I3890" t="str">
        <f>IFERROR(IF(VLOOKUP(A3890,'Resources Final'!B:F,5,FALSE)=0,"",VLOOKUP(A3890,'Resources Final'!B:F,5,FALSE)),"")</f>
        <v/>
      </c>
    </row>
    <row r="3891" spans="9:9" x14ac:dyDescent="0.2">
      <c r="I3891" t="str">
        <f>IFERROR(IF(VLOOKUP(A3891,'Resources Final'!B:F,5,FALSE)=0,"",VLOOKUP(A3891,'Resources Final'!B:F,5,FALSE)),"")</f>
        <v/>
      </c>
    </row>
    <row r="3892" spans="9:9" x14ac:dyDescent="0.2">
      <c r="I3892" t="str">
        <f>IFERROR(IF(VLOOKUP(A3892,'Resources Final'!B:F,5,FALSE)=0,"",VLOOKUP(A3892,'Resources Final'!B:F,5,FALSE)),"")</f>
        <v/>
      </c>
    </row>
    <row r="3893" spans="9:9" x14ac:dyDescent="0.2">
      <c r="I3893" t="str">
        <f>IFERROR(IF(VLOOKUP(A3893,'Resources Final'!B:F,5,FALSE)=0,"",VLOOKUP(A3893,'Resources Final'!B:F,5,FALSE)),"")</f>
        <v/>
      </c>
    </row>
    <row r="3894" spans="9:9" x14ac:dyDescent="0.2">
      <c r="I3894" t="str">
        <f>IFERROR(IF(VLOOKUP(A3894,'Resources Final'!B:F,5,FALSE)=0,"",VLOOKUP(A3894,'Resources Final'!B:F,5,FALSE)),"")</f>
        <v/>
      </c>
    </row>
    <row r="3895" spans="9:9" x14ac:dyDescent="0.2">
      <c r="I3895" t="str">
        <f>IFERROR(IF(VLOOKUP(A3895,'Resources Final'!B:F,5,FALSE)=0,"",VLOOKUP(A3895,'Resources Final'!B:F,5,FALSE)),"")</f>
        <v/>
      </c>
    </row>
    <row r="3896" spans="9:9" x14ac:dyDescent="0.2">
      <c r="I3896" t="str">
        <f>IFERROR(IF(VLOOKUP(A3896,'Resources Final'!B:F,5,FALSE)=0,"",VLOOKUP(A3896,'Resources Final'!B:F,5,FALSE)),"")</f>
        <v/>
      </c>
    </row>
    <row r="3897" spans="9:9" x14ac:dyDescent="0.2">
      <c r="I3897" t="str">
        <f>IFERROR(IF(VLOOKUP(A3897,'Resources Final'!B:F,5,FALSE)=0,"",VLOOKUP(A3897,'Resources Final'!B:F,5,FALSE)),"")</f>
        <v/>
      </c>
    </row>
    <row r="3898" spans="9:9" x14ac:dyDescent="0.2">
      <c r="I3898" t="str">
        <f>IFERROR(IF(VLOOKUP(A3898,'Resources Final'!B:F,5,FALSE)=0,"",VLOOKUP(A3898,'Resources Final'!B:F,5,FALSE)),"")</f>
        <v/>
      </c>
    </row>
    <row r="3899" spans="9:9" x14ac:dyDescent="0.2">
      <c r="I3899" t="str">
        <f>IFERROR(IF(VLOOKUP(A3899,'Resources Final'!B:F,5,FALSE)=0,"",VLOOKUP(A3899,'Resources Final'!B:F,5,FALSE)),"")</f>
        <v/>
      </c>
    </row>
    <row r="3900" spans="9:9" x14ac:dyDescent="0.2">
      <c r="I3900" t="str">
        <f>IFERROR(IF(VLOOKUP(A3900,'Resources Final'!B:F,5,FALSE)=0,"",VLOOKUP(A3900,'Resources Final'!B:F,5,FALSE)),"")</f>
        <v/>
      </c>
    </row>
    <row r="3901" spans="9:9" x14ac:dyDescent="0.2">
      <c r="I3901" t="str">
        <f>IFERROR(IF(VLOOKUP(A3901,'Resources Final'!B:F,5,FALSE)=0,"",VLOOKUP(A3901,'Resources Final'!B:F,5,FALSE)),"")</f>
        <v/>
      </c>
    </row>
    <row r="3902" spans="9:9" x14ac:dyDescent="0.2">
      <c r="I3902" t="str">
        <f>IFERROR(IF(VLOOKUP(A3902,'Resources Final'!B:F,5,FALSE)=0,"",VLOOKUP(A3902,'Resources Final'!B:F,5,FALSE)),"")</f>
        <v/>
      </c>
    </row>
    <row r="3903" spans="9:9" x14ac:dyDescent="0.2">
      <c r="I3903" t="str">
        <f>IFERROR(IF(VLOOKUP(A3903,'Resources Final'!B:F,5,FALSE)=0,"",VLOOKUP(A3903,'Resources Final'!B:F,5,FALSE)),"")</f>
        <v/>
      </c>
    </row>
    <row r="3904" spans="9:9" x14ac:dyDescent="0.2">
      <c r="I3904" t="str">
        <f>IFERROR(IF(VLOOKUP(A3904,'Resources Final'!B:F,5,FALSE)=0,"",VLOOKUP(A3904,'Resources Final'!B:F,5,FALSE)),"")</f>
        <v/>
      </c>
    </row>
    <row r="3905" spans="9:9" x14ac:dyDescent="0.2">
      <c r="I3905" t="str">
        <f>IFERROR(IF(VLOOKUP(A3905,'Resources Final'!B:F,5,FALSE)=0,"",VLOOKUP(A3905,'Resources Final'!B:F,5,FALSE)),"")</f>
        <v/>
      </c>
    </row>
    <row r="3906" spans="9:9" x14ac:dyDescent="0.2">
      <c r="I3906" t="str">
        <f>IFERROR(IF(VLOOKUP(A3906,'Resources Final'!B:F,5,FALSE)=0,"",VLOOKUP(A3906,'Resources Final'!B:F,5,FALSE)),"")</f>
        <v/>
      </c>
    </row>
    <row r="3907" spans="9:9" x14ac:dyDescent="0.2">
      <c r="I3907" t="str">
        <f>IFERROR(IF(VLOOKUP(A3907,'Resources Final'!B:F,5,FALSE)=0,"",VLOOKUP(A3907,'Resources Final'!B:F,5,FALSE)),"")</f>
        <v/>
      </c>
    </row>
    <row r="3908" spans="9:9" x14ac:dyDescent="0.2">
      <c r="I3908" t="str">
        <f>IFERROR(IF(VLOOKUP(A3908,'Resources Final'!B:F,5,FALSE)=0,"",VLOOKUP(A3908,'Resources Final'!B:F,5,FALSE)),"")</f>
        <v/>
      </c>
    </row>
    <row r="3909" spans="9:9" x14ac:dyDescent="0.2">
      <c r="I3909" t="str">
        <f>IFERROR(IF(VLOOKUP(A3909,'Resources Final'!B:F,5,FALSE)=0,"",VLOOKUP(A3909,'Resources Final'!B:F,5,FALSE)),"")</f>
        <v/>
      </c>
    </row>
    <row r="3910" spans="9:9" x14ac:dyDescent="0.2">
      <c r="I3910" t="str">
        <f>IFERROR(IF(VLOOKUP(A3910,'Resources Final'!B:F,5,FALSE)=0,"",VLOOKUP(A3910,'Resources Final'!B:F,5,FALSE)),"")</f>
        <v/>
      </c>
    </row>
    <row r="3911" spans="9:9" x14ac:dyDescent="0.2">
      <c r="I3911" t="str">
        <f>IFERROR(IF(VLOOKUP(A3911,'Resources Final'!B:F,5,FALSE)=0,"",VLOOKUP(A3911,'Resources Final'!B:F,5,FALSE)),"")</f>
        <v/>
      </c>
    </row>
    <row r="3912" spans="9:9" x14ac:dyDescent="0.2">
      <c r="I3912" t="str">
        <f>IFERROR(IF(VLOOKUP(A3912,'Resources Final'!B:F,5,FALSE)=0,"",VLOOKUP(A3912,'Resources Final'!B:F,5,FALSE)),"")</f>
        <v/>
      </c>
    </row>
    <row r="3913" spans="9:9" x14ac:dyDescent="0.2">
      <c r="I3913" t="str">
        <f>IFERROR(IF(VLOOKUP(A3913,'Resources Final'!B:F,5,FALSE)=0,"",VLOOKUP(A3913,'Resources Final'!B:F,5,FALSE)),"")</f>
        <v/>
      </c>
    </row>
    <row r="3914" spans="9:9" x14ac:dyDescent="0.2">
      <c r="I3914" t="str">
        <f>IFERROR(IF(VLOOKUP(A3914,'Resources Final'!B:F,5,FALSE)=0,"",VLOOKUP(A3914,'Resources Final'!B:F,5,FALSE)),"")</f>
        <v/>
      </c>
    </row>
    <row r="3915" spans="9:9" x14ac:dyDescent="0.2">
      <c r="I3915" t="str">
        <f>IFERROR(IF(VLOOKUP(A3915,'Resources Final'!B:F,5,FALSE)=0,"",VLOOKUP(A3915,'Resources Final'!B:F,5,FALSE)),"")</f>
        <v/>
      </c>
    </row>
    <row r="3916" spans="9:9" x14ac:dyDescent="0.2">
      <c r="I3916" t="str">
        <f>IFERROR(IF(VLOOKUP(A3916,'Resources Final'!B:F,5,FALSE)=0,"",VLOOKUP(A3916,'Resources Final'!B:F,5,FALSE)),"")</f>
        <v/>
      </c>
    </row>
    <row r="3917" spans="9:9" x14ac:dyDescent="0.2">
      <c r="I3917" t="str">
        <f>IFERROR(IF(VLOOKUP(A3917,'Resources Final'!B:F,5,FALSE)=0,"",VLOOKUP(A3917,'Resources Final'!B:F,5,FALSE)),"")</f>
        <v/>
      </c>
    </row>
    <row r="3918" spans="9:9" x14ac:dyDescent="0.2">
      <c r="I3918" t="str">
        <f>IFERROR(IF(VLOOKUP(A3918,'Resources Final'!B:F,5,FALSE)=0,"",VLOOKUP(A3918,'Resources Final'!B:F,5,FALSE)),"")</f>
        <v/>
      </c>
    </row>
    <row r="3919" spans="9:9" x14ac:dyDescent="0.2">
      <c r="I3919" t="str">
        <f>IFERROR(IF(VLOOKUP(A3919,'Resources Final'!B:F,5,FALSE)=0,"",VLOOKUP(A3919,'Resources Final'!B:F,5,FALSE)),"")</f>
        <v/>
      </c>
    </row>
    <row r="3920" spans="9:9" x14ac:dyDescent="0.2">
      <c r="I3920" t="str">
        <f>IFERROR(IF(VLOOKUP(A3920,'Resources Final'!B:F,5,FALSE)=0,"",VLOOKUP(A3920,'Resources Final'!B:F,5,FALSE)),"")</f>
        <v/>
      </c>
    </row>
    <row r="3921" spans="9:9" x14ac:dyDescent="0.2">
      <c r="I3921" t="str">
        <f>IFERROR(IF(VLOOKUP(A3921,'Resources Final'!B:F,5,FALSE)=0,"",VLOOKUP(A3921,'Resources Final'!B:F,5,FALSE)),"")</f>
        <v/>
      </c>
    </row>
    <row r="3922" spans="9:9" x14ac:dyDescent="0.2">
      <c r="I3922" t="str">
        <f>IFERROR(IF(VLOOKUP(A3922,'Resources Final'!B:F,5,FALSE)=0,"",VLOOKUP(A3922,'Resources Final'!B:F,5,FALSE)),"")</f>
        <v/>
      </c>
    </row>
    <row r="3923" spans="9:9" x14ac:dyDescent="0.2">
      <c r="I3923" t="str">
        <f>IFERROR(IF(VLOOKUP(A3923,'Resources Final'!B:F,5,FALSE)=0,"",VLOOKUP(A3923,'Resources Final'!B:F,5,FALSE)),"")</f>
        <v/>
      </c>
    </row>
    <row r="3924" spans="9:9" x14ac:dyDescent="0.2">
      <c r="I3924" t="str">
        <f>IFERROR(IF(VLOOKUP(A3924,'Resources Final'!B:F,5,FALSE)=0,"",VLOOKUP(A3924,'Resources Final'!B:F,5,FALSE)),"")</f>
        <v/>
      </c>
    </row>
    <row r="3925" spans="9:9" x14ac:dyDescent="0.2">
      <c r="I3925" t="str">
        <f>IFERROR(IF(VLOOKUP(A3925,'Resources Final'!B:F,5,FALSE)=0,"",VLOOKUP(A3925,'Resources Final'!B:F,5,FALSE)),"")</f>
        <v/>
      </c>
    </row>
    <row r="3926" spans="9:9" x14ac:dyDescent="0.2">
      <c r="I3926" t="str">
        <f>IFERROR(IF(VLOOKUP(A3926,'Resources Final'!B:F,5,FALSE)=0,"",VLOOKUP(A3926,'Resources Final'!B:F,5,FALSE)),"")</f>
        <v/>
      </c>
    </row>
    <row r="3927" spans="9:9" x14ac:dyDescent="0.2">
      <c r="I3927" t="str">
        <f>IFERROR(IF(VLOOKUP(A3927,'Resources Final'!B:F,5,FALSE)=0,"",VLOOKUP(A3927,'Resources Final'!B:F,5,FALSE)),"")</f>
        <v/>
      </c>
    </row>
    <row r="3928" spans="9:9" x14ac:dyDescent="0.2">
      <c r="I3928" t="str">
        <f>IFERROR(IF(VLOOKUP(A3928,'Resources Final'!B:F,5,FALSE)=0,"",VLOOKUP(A3928,'Resources Final'!B:F,5,FALSE)),"")</f>
        <v/>
      </c>
    </row>
    <row r="3929" spans="9:9" x14ac:dyDescent="0.2">
      <c r="I3929" t="str">
        <f>IFERROR(IF(VLOOKUP(A3929,'Resources Final'!B:F,5,FALSE)=0,"",VLOOKUP(A3929,'Resources Final'!B:F,5,FALSE)),"")</f>
        <v/>
      </c>
    </row>
    <row r="3930" spans="9:9" x14ac:dyDescent="0.2">
      <c r="I3930" t="str">
        <f>IFERROR(IF(VLOOKUP(A3930,'Resources Final'!B:F,5,FALSE)=0,"",VLOOKUP(A3930,'Resources Final'!B:F,5,FALSE)),"")</f>
        <v/>
      </c>
    </row>
    <row r="3931" spans="9:9" x14ac:dyDescent="0.2">
      <c r="I3931" t="str">
        <f>IFERROR(IF(VLOOKUP(A3931,'Resources Final'!B:F,5,FALSE)=0,"",VLOOKUP(A3931,'Resources Final'!B:F,5,FALSE)),"")</f>
        <v/>
      </c>
    </row>
    <row r="3932" spans="9:9" x14ac:dyDescent="0.2">
      <c r="I3932" t="str">
        <f>IFERROR(IF(VLOOKUP(A3932,'Resources Final'!B:F,5,FALSE)=0,"",VLOOKUP(A3932,'Resources Final'!B:F,5,FALSE)),"")</f>
        <v/>
      </c>
    </row>
    <row r="3933" spans="9:9" x14ac:dyDescent="0.2">
      <c r="I3933" t="str">
        <f>IFERROR(IF(VLOOKUP(A3933,'Resources Final'!B:F,5,FALSE)=0,"",VLOOKUP(A3933,'Resources Final'!B:F,5,FALSE)),"")</f>
        <v/>
      </c>
    </row>
    <row r="3934" spans="9:9" x14ac:dyDescent="0.2">
      <c r="I3934" t="str">
        <f>IFERROR(IF(VLOOKUP(A3934,'Resources Final'!B:F,5,FALSE)=0,"",VLOOKUP(A3934,'Resources Final'!B:F,5,FALSE)),"")</f>
        <v/>
      </c>
    </row>
    <row r="3935" spans="9:9" x14ac:dyDescent="0.2">
      <c r="I3935" t="str">
        <f>IFERROR(IF(VLOOKUP(A3935,'Resources Final'!B:F,5,FALSE)=0,"",VLOOKUP(A3935,'Resources Final'!B:F,5,FALSE)),"")</f>
        <v/>
      </c>
    </row>
    <row r="3936" spans="9:9" x14ac:dyDescent="0.2">
      <c r="I3936" t="str">
        <f>IFERROR(IF(VLOOKUP(A3936,'Resources Final'!B:F,5,FALSE)=0,"",VLOOKUP(A3936,'Resources Final'!B:F,5,FALSE)),"")</f>
        <v/>
      </c>
    </row>
    <row r="3937" spans="9:9" x14ac:dyDescent="0.2">
      <c r="I3937" t="str">
        <f>IFERROR(IF(VLOOKUP(A3937,'Resources Final'!B:F,5,FALSE)=0,"",VLOOKUP(A3937,'Resources Final'!B:F,5,FALSE)),"")</f>
        <v/>
      </c>
    </row>
    <row r="3938" spans="9:9" x14ac:dyDescent="0.2">
      <c r="I3938" t="str">
        <f>IFERROR(IF(VLOOKUP(A3938,'Resources Final'!B:F,5,FALSE)=0,"",VLOOKUP(A3938,'Resources Final'!B:F,5,FALSE)),"")</f>
        <v/>
      </c>
    </row>
    <row r="3939" spans="9:9" x14ac:dyDescent="0.2">
      <c r="I3939" t="str">
        <f>IFERROR(IF(VLOOKUP(A3939,'Resources Final'!B:F,5,FALSE)=0,"",VLOOKUP(A3939,'Resources Final'!B:F,5,FALSE)),"")</f>
        <v/>
      </c>
    </row>
    <row r="3940" spans="9:9" x14ac:dyDescent="0.2">
      <c r="I3940" t="str">
        <f>IFERROR(IF(VLOOKUP(A3940,'Resources Final'!B:F,5,FALSE)=0,"",VLOOKUP(A3940,'Resources Final'!B:F,5,FALSE)),"")</f>
        <v/>
      </c>
    </row>
    <row r="3941" spans="9:9" x14ac:dyDescent="0.2">
      <c r="I3941" t="str">
        <f>IFERROR(IF(VLOOKUP(A3941,'Resources Final'!B:F,5,FALSE)=0,"",VLOOKUP(A3941,'Resources Final'!B:F,5,FALSE)),"")</f>
        <v/>
      </c>
    </row>
    <row r="3942" spans="9:9" x14ac:dyDescent="0.2">
      <c r="I3942" t="str">
        <f>IFERROR(IF(VLOOKUP(A3942,'Resources Final'!B:F,5,FALSE)=0,"",VLOOKUP(A3942,'Resources Final'!B:F,5,FALSE)),"")</f>
        <v/>
      </c>
    </row>
    <row r="3943" spans="9:9" x14ac:dyDescent="0.2">
      <c r="I3943" t="str">
        <f>IFERROR(IF(VLOOKUP(A3943,'Resources Final'!B:F,5,FALSE)=0,"",VLOOKUP(A3943,'Resources Final'!B:F,5,FALSE)),"")</f>
        <v/>
      </c>
    </row>
    <row r="3944" spans="9:9" x14ac:dyDescent="0.2">
      <c r="I3944" t="str">
        <f>IFERROR(IF(VLOOKUP(A3944,'Resources Final'!B:F,5,FALSE)=0,"",VLOOKUP(A3944,'Resources Final'!B:F,5,FALSE)),"")</f>
        <v/>
      </c>
    </row>
    <row r="3945" spans="9:9" x14ac:dyDescent="0.2">
      <c r="I3945" t="str">
        <f>IFERROR(IF(VLOOKUP(A3945,'Resources Final'!B:F,5,FALSE)=0,"",VLOOKUP(A3945,'Resources Final'!B:F,5,FALSE)),"")</f>
        <v/>
      </c>
    </row>
    <row r="3946" spans="9:9" x14ac:dyDescent="0.2">
      <c r="I3946" t="str">
        <f>IFERROR(IF(VLOOKUP(A3946,'Resources Final'!B:F,5,FALSE)=0,"",VLOOKUP(A3946,'Resources Final'!B:F,5,FALSE)),"")</f>
        <v/>
      </c>
    </row>
    <row r="3947" spans="9:9" x14ac:dyDescent="0.2">
      <c r="I3947" t="str">
        <f>IFERROR(IF(VLOOKUP(A3947,'Resources Final'!B:F,5,FALSE)=0,"",VLOOKUP(A3947,'Resources Final'!B:F,5,FALSE)),"")</f>
        <v/>
      </c>
    </row>
    <row r="3948" spans="9:9" x14ac:dyDescent="0.2">
      <c r="I3948" t="str">
        <f>IFERROR(IF(VLOOKUP(A3948,'Resources Final'!B:F,5,FALSE)=0,"",VLOOKUP(A3948,'Resources Final'!B:F,5,FALSE)),"")</f>
        <v/>
      </c>
    </row>
    <row r="3949" spans="9:9" x14ac:dyDescent="0.2">
      <c r="I3949" t="str">
        <f>IFERROR(IF(VLOOKUP(A3949,'Resources Final'!B:F,5,FALSE)=0,"",VLOOKUP(A3949,'Resources Final'!B:F,5,FALSE)),"")</f>
        <v/>
      </c>
    </row>
    <row r="3950" spans="9:9" x14ac:dyDescent="0.2">
      <c r="I3950" t="str">
        <f>IFERROR(IF(VLOOKUP(A3950,'Resources Final'!B:F,5,FALSE)=0,"",VLOOKUP(A3950,'Resources Final'!B:F,5,FALSE)),"")</f>
        <v/>
      </c>
    </row>
    <row r="3951" spans="9:9" x14ac:dyDescent="0.2">
      <c r="I3951" t="str">
        <f>IFERROR(IF(VLOOKUP(A3951,'Resources Final'!B:F,5,FALSE)=0,"",VLOOKUP(A3951,'Resources Final'!B:F,5,FALSE)),"")</f>
        <v/>
      </c>
    </row>
    <row r="3952" spans="9:9" x14ac:dyDescent="0.2">
      <c r="I3952" t="str">
        <f>IFERROR(IF(VLOOKUP(A3952,'Resources Final'!B:F,5,FALSE)=0,"",VLOOKUP(A3952,'Resources Final'!B:F,5,FALSE)),"")</f>
        <v/>
      </c>
    </row>
    <row r="3953" spans="9:9" x14ac:dyDescent="0.2">
      <c r="I3953" t="str">
        <f>IFERROR(IF(VLOOKUP(A3953,'Resources Final'!B:F,5,FALSE)=0,"",VLOOKUP(A3953,'Resources Final'!B:F,5,FALSE)),"")</f>
        <v/>
      </c>
    </row>
    <row r="3954" spans="9:9" x14ac:dyDescent="0.2">
      <c r="I3954" t="str">
        <f>IFERROR(IF(VLOOKUP(A3954,'Resources Final'!B:F,5,FALSE)=0,"",VLOOKUP(A3954,'Resources Final'!B:F,5,FALSE)),"")</f>
        <v/>
      </c>
    </row>
    <row r="3955" spans="9:9" x14ac:dyDescent="0.2">
      <c r="I3955" t="str">
        <f>IFERROR(IF(VLOOKUP(A3955,'Resources Final'!B:F,5,FALSE)=0,"",VLOOKUP(A3955,'Resources Final'!B:F,5,FALSE)),"")</f>
        <v/>
      </c>
    </row>
    <row r="3956" spans="9:9" x14ac:dyDescent="0.2">
      <c r="I3956" t="str">
        <f>IFERROR(IF(VLOOKUP(A3956,'Resources Final'!B:F,5,FALSE)=0,"",VLOOKUP(A3956,'Resources Final'!B:F,5,FALSE)),"")</f>
        <v/>
      </c>
    </row>
    <row r="3957" spans="9:9" x14ac:dyDescent="0.2">
      <c r="I3957" t="str">
        <f>IFERROR(IF(VLOOKUP(A3957,'Resources Final'!B:F,5,FALSE)=0,"",VLOOKUP(A3957,'Resources Final'!B:F,5,FALSE)),"")</f>
        <v/>
      </c>
    </row>
    <row r="3958" spans="9:9" x14ac:dyDescent="0.2">
      <c r="I3958" t="str">
        <f>IFERROR(IF(VLOOKUP(A3958,'Resources Final'!B:F,5,FALSE)=0,"",VLOOKUP(A3958,'Resources Final'!B:F,5,FALSE)),"")</f>
        <v/>
      </c>
    </row>
    <row r="3959" spans="9:9" x14ac:dyDescent="0.2">
      <c r="I3959" t="str">
        <f>IFERROR(IF(VLOOKUP(A3959,'Resources Final'!B:F,5,FALSE)=0,"",VLOOKUP(A3959,'Resources Final'!B:F,5,FALSE)),"")</f>
        <v/>
      </c>
    </row>
    <row r="3960" spans="9:9" x14ac:dyDescent="0.2">
      <c r="I3960" t="str">
        <f>IFERROR(IF(VLOOKUP(A3960,'Resources Final'!B:F,5,FALSE)=0,"",VLOOKUP(A3960,'Resources Final'!B:F,5,FALSE)),"")</f>
        <v/>
      </c>
    </row>
    <row r="3961" spans="9:9" x14ac:dyDescent="0.2">
      <c r="I3961" t="str">
        <f>IFERROR(IF(VLOOKUP(A3961,'Resources Final'!B:F,5,FALSE)=0,"",VLOOKUP(A3961,'Resources Final'!B:F,5,FALSE)),"")</f>
        <v/>
      </c>
    </row>
    <row r="3962" spans="9:9" x14ac:dyDescent="0.2">
      <c r="I3962" t="str">
        <f>IFERROR(IF(VLOOKUP(A3962,'Resources Final'!B:F,5,FALSE)=0,"",VLOOKUP(A3962,'Resources Final'!B:F,5,FALSE)),"")</f>
        <v/>
      </c>
    </row>
    <row r="3963" spans="9:9" x14ac:dyDescent="0.2">
      <c r="I3963" t="str">
        <f>IFERROR(IF(VLOOKUP(A3963,'Resources Final'!B:F,5,FALSE)=0,"",VLOOKUP(A3963,'Resources Final'!B:F,5,FALSE)),"")</f>
        <v/>
      </c>
    </row>
    <row r="3964" spans="9:9" x14ac:dyDescent="0.2">
      <c r="I3964" t="str">
        <f>IFERROR(IF(VLOOKUP(A3964,'Resources Final'!B:F,5,FALSE)=0,"",VLOOKUP(A3964,'Resources Final'!B:F,5,FALSE)),"")</f>
        <v/>
      </c>
    </row>
    <row r="3965" spans="9:9" x14ac:dyDescent="0.2">
      <c r="I3965" t="str">
        <f>IFERROR(IF(VLOOKUP(A3965,'Resources Final'!B:F,5,FALSE)=0,"",VLOOKUP(A3965,'Resources Final'!B:F,5,FALSE)),"")</f>
        <v/>
      </c>
    </row>
    <row r="3966" spans="9:9" x14ac:dyDescent="0.2">
      <c r="I3966" t="str">
        <f>IFERROR(IF(VLOOKUP(A3966,'Resources Final'!B:F,5,FALSE)=0,"",VLOOKUP(A3966,'Resources Final'!B:F,5,FALSE)),"")</f>
        <v/>
      </c>
    </row>
    <row r="3967" spans="9:9" x14ac:dyDescent="0.2">
      <c r="I3967" t="str">
        <f>IFERROR(IF(VLOOKUP(A3967,'Resources Final'!B:F,5,FALSE)=0,"",VLOOKUP(A3967,'Resources Final'!B:F,5,FALSE)),"")</f>
        <v/>
      </c>
    </row>
    <row r="3968" spans="9:9" x14ac:dyDescent="0.2">
      <c r="I3968" t="str">
        <f>IFERROR(IF(VLOOKUP(A3968,'Resources Final'!B:F,5,FALSE)=0,"",VLOOKUP(A3968,'Resources Final'!B:F,5,FALSE)),"")</f>
        <v/>
      </c>
    </row>
    <row r="3969" spans="9:9" x14ac:dyDescent="0.2">
      <c r="I3969" t="str">
        <f>IFERROR(IF(VLOOKUP(A3969,'Resources Final'!B:F,5,FALSE)=0,"",VLOOKUP(A3969,'Resources Final'!B:F,5,FALSE)),"")</f>
        <v/>
      </c>
    </row>
    <row r="3970" spans="9:9" x14ac:dyDescent="0.2">
      <c r="I3970" t="str">
        <f>IFERROR(IF(VLOOKUP(A3970,'Resources Final'!B:F,5,FALSE)=0,"",VLOOKUP(A3970,'Resources Final'!B:F,5,FALSE)),"")</f>
        <v/>
      </c>
    </row>
    <row r="3971" spans="9:9" x14ac:dyDescent="0.2">
      <c r="I3971" t="str">
        <f>IFERROR(IF(VLOOKUP(A3971,'Resources Final'!B:F,5,FALSE)=0,"",VLOOKUP(A3971,'Resources Final'!B:F,5,FALSE)),"")</f>
        <v/>
      </c>
    </row>
    <row r="3972" spans="9:9" x14ac:dyDescent="0.2">
      <c r="I3972" t="str">
        <f>IFERROR(IF(VLOOKUP(A3972,'Resources Final'!B:F,5,FALSE)=0,"",VLOOKUP(A3972,'Resources Final'!B:F,5,FALSE)),"")</f>
        <v/>
      </c>
    </row>
    <row r="3973" spans="9:9" x14ac:dyDescent="0.2">
      <c r="I3973" t="str">
        <f>IFERROR(IF(VLOOKUP(A3973,'Resources Final'!B:F,5,FALSE)=0,"",VLOOKUP(A3973,'Resources Final'!B:F,5,FALSE)),"")</f>
        <v/>
      </c>
    </row>
    <row r="3974" spans="9:9" x14ac:dyDescent="0.2">
      <c r="I3974" t="str">
        <f>IFERROR(IF(VLOOKUP(A3974,'Resources Final'!B:F,5,FALSE)=0,"",VLOOKUP(A3974,'Resources Final'!B:F,5,FALSE)),"")</f>
        <v/>
      </c>
    </row>
    <row r="3975" spans="9:9" x14ac:dyDescent="0.2">
      <c r="I3975" t="str">
        <f>IFERROR(IF(VLOOKUP(A3975,'Resources Final'!B:F,5,FALSE)=0,"",VLOOKUP(A3975,'Resources Final'!B:F,5,FALSE)),"")</f>
        <v/>
      </c>
    </row>
    <row r="3976" spans="9:9" x14ac:dyDescent="0.2">
      <c r="I3976" t="str">
        <f>IFERROR(IF(VLOOKUP(A3976,'Resources Final'!B:F,5,FALSE)=0,"",VLOOKUP(A3976,'Resources Final'!B:F,5,FALSE)),"")</f>
        <v/>
      </c>
    </row>
    <row r="3977" spans="9:9" x14ac:dyDescent="0.2">
      <c r="I3977" t="str">
        <f>IFERROR(IF(VLOOKUP(A3977,'Resources Final'!B:F,5,FALSE)=0,"",VLOOKUP(A3977,'Resources Final'!B:F,5,FALSE)),"")</f>
        <v/>
      </c>
    </row>
    <row r="3978" spans="9:9" x14ac:dyDescent="0.2">
      <c r="I3978" t="str">
        <f>IFERROR(IF(VLOOKUP(A3978,'Resources Final'!B:F,5,FALSE)=0,"",VLOOKUP(A3978,'Resources Final'!B:F,5,FALSE)),"")</f>
        <v/>
      </c>
    </row>
    <row r="3979" spans="9:9" x14ac:dyDescent="0.2">
      <c r="I3979" t="str">
        <f>IFERROR(IF(VLOOKUP(A3979,'Resources Final'!B:F,5,FALSE)=0,"",VLOOKUP(A3979,'Resources Final'!B:F,5,FALSE)),"")</f>
        <v/>
      </c>
    </row>
    <row r="3980" spans="9:9" x14ac:dyDescent="0.2">
      <c r="I3980" t="str">
        <f>IFERROR(IF(VLOOKUP(A3980,'Resources Final'!B:F,5,FALSE)=0,"",VLOOKUP(A3980,'Resources Final'!B:F,5,FALSE)),"")</f>
        <v/>
      </c>
    </row>
    <row r="3981" spans="9:9" x14ac:dyDescent="0.2">
      <c r="I3981" t="str">
        <f>IFERROR(IF(VLOOKUP(A3981,'Resources Final'!B:F,5,FALSE)=0,"",VLOOKUP(A3981,'Resources Final'!B:F,5,FALSE)),"")</f>
        <v/>
      </c>
    </row>
    <row r="3982" spans="9:9" x14ac:dyDescent="0.2">
      <c r="I3982" t="str">
        <f>IFERROR(IF(VLOOKUP(A3982,'Resources Final'!B:F,5,FALSE)=0,"",VLOOKUP(A3982,'Resources Final'!B:F,5,FALSE)),"")</f>
        <v/>
      </c>
    </row>
    <row r="3983" spans="9:9" x14ac:dyDescent="0.2">
      <c r="I3983" t="str">
        <f>IFERROR(IF(VLOOKUP(A3983,'Resources Final'!B:F,5,FALSE)=0,"",VLOOKUP(A3983,'Resources Final'!B:F,5,FALSE)),"")</f>
        <v/>
      </c>
    </row>
    <row r="3984" spans="9:9" x14ac:dyDescent="0.2">
      <c r="I3984" t="str">
        <f>IFERROR(IF(VLOOKUP(A3984,'Resources Final'!B:F,5,FALSE)=0,"",VLOOKUP(A3984,'Resources Final'!B:F,5,FALSE)),"")</f>
        <v/>
      </c>
    </row>
    <row r="3985" spans="9:9" x14ac:dyDescent="0.2">
      <c r="I3985" t="str">
        <f>IFERROR(IF(VLOOKUP(A3985,'Resources Final'!B:F,5,FALSE)=0,"",VLOOKUP(A3985,'Resources Final'!B:F,5,FALSE)),"")</f>
        <v/>
      </c>
    </row>
    <row r="3986" spans="9:9" x14ac:dyDescent="0.2">
      <c r="I3986" t="str">
        <f>IFERROR(IF(VLOOKUP(A3986,'Resources Final'!B:F,5,FALSE)=0,"",VLOOKUP(A3986,'Resources Final'!B:F,5,FALSE)),"")</f>
        <v/>
      </c>
    </row>
    <row r="3987" spans="9:9" x14ac:dyDescent="0.2">
      <c r="I3987" t="str">
        <f>IFERROR(IF(VLOOKUP(A3987,'Resources Final'!B:F,5,FALSE)=0,"",VLOOKUP(A3987,'Resources Final'!B:F,5,FALSE)),"")</f>
        <v/>
      </c>
    </row>
    <row r="3988" spans="9:9" x14ac:dyDescent="0.2">
      <c r="I3988" t="str">
        <f>IFERROR(IF(VLOOKUP(A3988,'Resources Final'!B:F,5,FALSE)=0,"",VLOOKUP(A3988,'Resources Final'!B:F,5,FALSE)),"")</f>
        <v/>
      </c>
    </row>
    <row r="3989" spans="9:9" x14ac:dyDescent="0.2">
      <c r="I3989" t="str">
        <f>IFERROR(IF(VLOOKUP(A3989,'Resources Final'!B:F,5,FALSE)=0,"",VLOOKUP(A3989,'Resources Final'!B:F,5,FALSE)),"")</f>
        <v/>
      </c>
    </row>
    <row r="3990" spans="9:9" x14ac:dyDescent="0.2">
      <c r="I3990" t="str">
        <f>IFERROR(IF(VLOOKUP(A3990,'Resources Final'!B:F,5,FALSE)=0,"",VLOOKUP(A3990,'Resources Final'!B:F,5,FALSE)),"")</f>
        <v/>
      </c>
    </row>
    <row r="3991" spans="9:9" x14ac:dyDescent="0.2">
      <c r="I3991" t="str">
        <f>IFERROR(IF(VLOOKUP(A3991,'Resources Final'!B:F,5,FALSE)=0,"",VLOOKUP(A3991,'Resources Final'!B:F,5,FALSE)),"")</f>
        <v/>
      </c>
    </row>
    <row r="3992" spans="9:9" x14ac:dyDescent="0.2">
      <c r="I3992" t="str">
        <f>IFERROR(IF(VLOOKUP(A3992,'Resources Final'!B:F,5,FALSE)=0,"",VLOOKUP(A3992,'Resources Final'!B:F,5,FALSE)),"")</f>
        <v/>
      </c>
    </row>
    <row r="3993" spans="9:9" x14ac:dyDescent="0.2">
      <c r="I3993" t="str">
        <f>IFERROR(IF(VLOOKUP(A3993,'Resources Final'!B:F,5,FALSE)=0,"",VLOOKUP(A3993,'Resources Final'!B:F,5,FALSE)),"")</f>
        <v/>
      </c>
    </row>
    <row r="3994" spans="9:9" x14ac:dyDescent="0.2">
      <c r="I3994" t="str">
        <f>IFERROR(IF(VLOOKUP(A3994,'Resources Final'!B:F,5,FALSE)=0,"",VLOOKUP(A3994,'Resources Final'!B:F,5,FALSE)),"")</f>
        <v/>
      </c>
    </row>
    <row r="3995" spans="9:9" x14ac:dyDescent="0.2">
      <c r="I3995" t="str">
        <f>IFERROR(IF(VLOOKUP(A3995,'Resources Final'!B:F,5,FALSE)=0,"",VLOOKUP(A3995,'Resources Final'!B:F,5,FALSE)),"")</f>
        <v/>
      </c>
    </row>
    <row r="3996" spans="9:9" x14ac:dyDescent="0.2">
      <c r="I3996" t="str">
        <f>IFERROR(IF(VLOOKUP(A3996,'Resources Final'!B:F,5,FALSE)=0,"",VLOOKUP(A3996,'Resources Final'!B:F,5,FALSE)),"")</f>
        <v/>
      </c>
    </row>
    <row r="3997" spans="9:9" x14ac:dyDescent="0.2">
      <c r="I3997" t="str">
        <f>IFERROR(IF(VLOOKUP(A3997,'Resources Final'!B:F,5,FALSE)=0,"",VLOOKUP(A3997,'Resources Final'!B:F,5,FALSE)),"")</f>
        <v/>
      </c>
    </row>
    <row r="3998" spans="9:9" x14ac:dyDescent="0.2">
      <c r="I3998" t="str">
        <f>IFERROR(IF(VLOOKUP(A3998,'Resources Final'!B:F,5,FALSE)=0,"",VLOOKUP(A3998,'Resources Final'!B:F,5,FALSE)),"")</f>
        <v/>
      </c>
    </row>
    <row r="3999" spans="9:9" x14ac:dyDescent="0.2">
      <c r="I3999" t="str">
        <f>IFERROR(IF(VLOOKUP(A3999,'Resources Final'!B:F,5,FALSE)=0,"",VLOOKUP(A3999,'Resources Final'!B:F,5,FALSE)),"")</f>
        <v/>
      </c>
    </row>
    <row r="4000" spans="9:9" x14ac:dyDescent="0.2">
      <c r="I4000" t="str">
        <f>IFERROR(IF(VLOOKUP(A4000,'Resources Final'!B:F,5,FALSE)=0,"",VLOOKUP(A4000,'Resources Final'!B:F,5,FALSE)),"")</f>
        <v/>
      </c>
    </row>
    <row r="4001" spans="9:9" x14ac:dyDescent="0.2">
      <c r="I4001" t="str">
        <f>IFERROR(IF(VLOOKUP(A4001,'Resources Final'!B:F,5,FALSE)=0,"",VLOOKUP(A4001,'Resources Final'!B:F,5,FALSE)),"")</f>
        <v/>
      </c>
    </row>
    <row r="4002" spans="9:9" x14ac:dyDescent="0.2">
      <c r="I4002" t="str">
        <f>IFERROR(IF(VLOOKUP(A4002,'Resources Final'!B:F,5,FALSE)=0,"",VLOOKUP(A4002,'Resources Final'!B:F,5,FALSE)),"")</f>
        <v/>
      </c>
    </row>
    <row r="4003" spans="9:9" x14ac:dyDescent="0.2">
      <c r="I4003" t="str">
        <f>IFERROR(IF(VLOOKUP(A4003,'Resources Final'!B:F,5,FALSE)=0,"",VLOOKUP(A4003,'Resources Final'!B:F,5,FALSE)),"")</f>
        <v/>
      </c>
    </row>
    <row r="4004" spans="9:9" x14ac:dyDescent="0.2">
      <c r="I4004" t="str">
        <f>IFERROR(IF(VLOOKUP(A4004,'Resources Final'!B:F,5,FALSE)=0,"",VLOOKUP(A4004,'Resources Final'!B:F,5,FALSE)),"")</f>
        <v/>
      </c>
    </row>
    <row r="4005" spans="9:9" x14ac:dyDescent="0.2">
      <c r="I4005" t="str">
        <f>IFERROR(IF(VLOOKUP(A4005,'Resources Final'!B:F,5,FALSE)=0,"",VLOOKUP(A4005,'Resources Final'!B:F,5,FALSE)),"")</f>
        <v/>
      </c>
    </row>
    <row r="4006" spans="9:9" x14ac:dyDescent="0.2">
      <c r="I4006" t="str">
        <f>IFERROR(IF(VLOOKUP(A4006,'Resources Final'!B:F,5,FALSE)=0,"",VLOOKUP(A4006,'Resources Final'!B:F,5,FALSE)),"")</f>
        <v/>
      </c>
    </row>
    <row r="4007" spans="9:9" x14ac:dyDescent="0.2">
      <c r="I4007" t="str">
        <f>IFERROR(IF(VLOOKUP(A4007,'Resources Final'!B:F,5,FALSE)=0,"",VLOOKUP(A4007,'Resources Final'!B:F,5,FALSE)),"")</f>
        <v/>
      </c>
    </row>
    <row r="4008" spans="9:9" x14ac:dyDescent="0.2">
      <c r="I4008" t="str">
        <f>IFERROR(IF(VLOOKUP(A4008,'Resources Final'!B:F,5,FALSE)=0,"",VLOOKUP(A4008,'Resources Final'!B:F,5,FALSE)),"")</f>
        <v/>
      </c>
    </row>
    <row r="4009" spans="9:9" x14ac:dyDescent="0.2">
      <c r="I4009" t="str">
        <f>IFERROR(IF(VLOOKUP(A4009,'Resources Final'!B:F,5,FALSE)=0,"",VLOOKUP(A4009,'Resources Final'!B:F,5,FALSE)),"")</f>
        <v/>
      </c>
    </row>
    <row r="4010" spans="9:9" x14ac:dyDescent="0.2">
      <c r="I4010" t="str">
        <f>IFERROR(IF(VLOOKUP(A4010,'Resources Final'!B:F,5,FALSE)=0,"",VLOOKUP(A4010,'Resources Final'!B:F,5,FALSE)),"")</f>
        <v/>
      </c>
    </row>
    <row r="4011" spans="9:9" x14ac:dyDescent="0.2">
      <c r="I4011" t="str">
        <f>IFERROR(IF(VLOOKUP(A4011,'Resources Final'!B:F,5,FALSE)=0,"",VLOOKUP(A4011,'Resources Final'!B:F,5,FALSE)),"")</f>
        <v/>
      </c>
    </row>
    <row r="4012" spans="9:9" x14ac:dyDescent="0.2">
      <c r="I4012" t="str">
        <f>IFERROR(IF(VLOOKUP(A4012,'Resources Final'!B:F,5,FALSE)=0,"",VLOOKUP(A4012,'Resources Final'!B:F,5,FALSE)),"")</f>
        <v/>
      </c>
    </row>
    <row r="4013" spans="9:9" x14ac:dyDescent="0.2">
      <c r="I4013" t="str">
        <f>IFERROR(IF(VLOOKUP(A4013,'Resources Final'!B:F,5,FALSE)=0,"",VLOOKUP(A4013,'Resources Final'!B:F,5,FALSE)),"")</f>
        <v/>
      </c>
    </row>
    <row r="4014" spans="9:9" x14ac:dyDescent="0.2">
      <c r="I4014" t="str">
        <f>IFERROR(IF(VLOOKUP(A4014,'Resources Final'!B:F,5,FALSE)=0,"",VLOOKUP(A4014,'Resources Final'!B:F,5,FALSE)),"")</f>
        <v/>
      </c>
    </row>
    <row r="4015" spans="9:9" x14ac:dyDescent="0.2">
      <c r="I4015" t="str">
        <f>IFERROR(IF(VLOOKUP(A4015,'Resources Final'!B:F,5,FALSE)=0,"",VLOOKUP(A4015,'Resources Final'!B:F,5,FALSE)),"")</f>
        <v/>
      </c>
    </row>
    <row r="4016" spans="9:9" x14ac:dyDescent="0.2">
      <c r="I4016" t="str">
        <f>IFERROR(IF(VLOOKUP(A4016,'Resources Final'!B:F,5,FALSE)=0,"",VLOOKUP(A4016,'Resources Final'!B:F,5,FALSE)),"")</f>
        <v/>
      </c>
    </row>
    <row r="4017" spans="9:9" x14ac:dyDescent="0.2">
      <c r="I4017" t="str">
        <f>IFERROR(IF(VLOOKUP(A4017,'Resources Final'!B:F,5,FALSE)=0,"",VLOOKUP(A4017,'Resources Final'!B:F,5,FALSE)),"")</f>
        <v/>
      </c>
    </row>
    <row r="4018" spans="9:9" x14ac:dyDescent="0.2">
      <c r="I4018" t="str">
        <f>IFERROR(IF(VLOOKUP(A4018,'Resources Final'!B:F,5,FALSE)=0,"",VLOOKUP(A4018,'Resources Final'!B:F,5,FALSE)),"")</f>
        <v/>
      </c>
    </row>
    <row r="4019" spans="9:9" x14ac:dyDescent="0.2">
      <c r="I4019" t="str">
        <f>IFERROR(IF(VLOOKUP(A4019,'Resources Final'!B:F,5,FALSE)=0,"",VLOOKUP(A4019,'Resources Final'!B:F,5,FALSE)),"")</f>
        <v/>
      </c>
    </row>
    <row r="4020" spans="9:9" x14ac:dyDescent="0.2">
      <c r="I4020" t="str">
        <f>IFERROR(IF(VLOOKUP(A4020,'Resources Final'!B:F,5,FALSE)=0,"",VLOOKUP(A4020,'Resources Final'!B:F,5,FALSE)),"")</f>
        <v/>
      </c>
    </row>
    <row r="4021" spans="9:9" x14ac:dyDescent="0.2">
      <c r="I4021" t="str">
        <f>IFERROR(IF(VLOOKUP(A4021,'Resources Final'!B:F,5,FALSE)=0,"",VLOOKUP(A4021,'Resources Final'!B:F,5,FALSE)),"")</f>
        <v/>
      </c>
    </row>
    <row r="4022" spans="9:9" x14ac:dyDescent="0.2">
      <c r="I4022" t="str">
        <f>IFERROR(IF(VLOOKUP(A4022,'Resources Final'!B:F,5,FALSE)=0,"",VLOOKUP(A4022,'Resources Final'!B:F,5,FALSE)),"")</f>
        <v/>
      </c>
    </row>
    <row r="4023" spans="9:9" x14ac:dyDescent="0.2">
      <c r="I4023" t="str">
        <f>IFERROR(IF(VLOOKUP(A4023,'Resources Final'!B:F,5,FALSE)=0,"",VLOOKUP(A4023,'Resources Final'!B:F,5,FALSE)),"")</f>
        <v/>
      </c>
    </row>
    <row r="4024" spans="9:9" x14ac:dyDescent="0.2">
      <c r="I4024" t="str">
        <f>IFERROR(IF(VLOOKUP(A4024,'Resources Final'!B:F,5,FALSE)=0,"",VLOOKUP(A4024,'Resources Final'!B:F,5,FALSE)),"")</f>
        <v/>
      </c>
    </row>
    <row r="4025" spans="9:9" x14ac:dyDescent="0.2">
      <c r="I4025" t="str">
        <f>IFERROR(IF(VLOOKUP(A4025,'Resources Final'!B:F,5,FALSE)=0,"",VLOOKUP(A4025,'Resources Final'!B:F,5,FALSE)),"")</f>
        <v/>
      </c>
    </row>
    <row r="4026" spans="9:9" x14ac:dyDescent="0.2">
      <c r="I4026" t="str">
        <f>IFERROR(IF(VLOOKUP(A4026,'Resources Final'!B:F,5,FALSE)=0,"",VLOOKUP(A4026,'Resources Final'!B:F,5,FALSE)),"")</f>
        <v/>
      </c>
    </row>
    <row r="4027" spans="9:9" x14ac:dyDescent="0.2">
      <c r="I4027" t="str">
        <f>IFERROR(IF(VLOOKUP(A4027,'Resources Final'!B:F,5,FALSE)=0,"",VLOOKUP(A4027,'Resources Final'!B:F,5,FALSE)),"")</f>
        <v/>
      </c>
    </row>
    <row r="4028" spans="9:9" x14ac:dyDescent="0.2">
      <c r="I4028" t="str">
        <f>IFERROR(IF(VLOOKUP(A4028,'Resources Final'!B:F,5,FALSE)=0,"",VLOOKUP(A4028,'Resources Final'!B:F,5,FALSE)),"")</f>
        <v/>
      </c>
    </row>
    <row r="4029" spans="9:9" x14ac:dyDescent="0.2">
      <c r="I4029" t="str">
        <f>IFERROR(IF(VLOOKUP(A4029,'Resources Final'!B:F,5,FALSE)=0,"",VLOOKUP(A4029,'Resources Final'!B:F,5,FALSE)),"")</f>
        <v/>
      </c>
    </row>
    <row r="4030" spans="9:9" x14ac:dyDescent="0.2">
      <c r="I4030" t="str">
        <f>IFERROR(IF(VLOOKUP(A4030,'Resources Final'!B:F,5,FALSE)=0,"",VLOOKUP(A4030,'Resources Final'!B:F,5,FALSE)),"")</f>
        <v/>
      </c>
    </row>
    <row r="4031" spans="9:9" x14ac:dyDescent="0.2">
      <c r="I4031" t="str">
        <f>IFERROR(IF(VLOOKUP(A4031,'Resources Final'!B:F,5,FALSE)=0,"",VLOOKUP(A4031,'Resources Final'!B:F,5,FALSE)),"")</f>
        <v/>
      </c>
    </row>
    <row r="4032" spans="9:9" x14ac:dyDescent="0.2">
      <c r="I4032" t="str">
        <f>IFERROR(IF(VLOOKUP(A4032,'Resources Final'!B:F,5,FALSE)=0,"",VLOOKUP(A4032,'Resources Final'!B:F,5,FALSE)),"")</f>
        <v/>
      </c>
    </row>
    <row r="4033" spans="9:9" x14ac:dyDescent="0.2">
      <c r="I4033" t="str">
        <f>IFERROR(IF(VLOOKUP(A4033,'Resources Final'!B:F,5,FALSE)=0,"",VLOOKUP(A4033,'Resources Final'!B:F,5,FALSE)),"")</f>
        <v/>
      </c>
    </row>
    <row r="4034" spans="9:9" x14ac:dyDescent="0.2">
      <c r="I4034" t="str">
        <f>IFERROR(IF(VLOOKUP(A4034,'Resources Final'!B:F,5,FALSE)=0,"",VLOOKUP(A4034,'Resources Final'!B:F,5,FALSE)),"")</f>
        <v/>
      </c>
    </row>
    <row r="4035" spans="9:9" x14ac:dyDescent="0.2">
      <c r="I4035" t="str">
        <f>IFERROR(IF(VLOOKUP(A4035,'Resources Final'!B:F,5,FALSE)=0,"",VLOOKUP(A4035,'Resources Final'!B:F,5,FALSE)),"")</f>
        <v/>
      </c>
    </row>
    <row r="4036" spans="9:9" x14ac:dyDescent="0.2">
      <c r="I4036" t="str">
        <f>IFERROR(IF(VLOOKUP(A4036,'Resources Final'!B:F,5,FALSE)=0,"",VLOOKUP(A4036,'Resources Final'!B:F,5,FALSE)),"")</f>
        <v/>
      </c>
    </row>
    <row r="4037" spans="9:9" x14ac:dyDescent="0.2">
      <c r="I4037" t="str">
        <f>IFERROR(IF(VLOOKUP(A4037,'Resources Final'!B:F,5,FALSE)=0,"",VLOOKUP(A4037,'Resources Final'!B:F,5,FALSE)),"")</f>
        <v/>
      </c>
    </row>
    <row r="4038" spans="9:9" x14ac:dyDescent="0.2">
      <c r="I4038" t="str">
        <f>IFERROR(IF(VLOOKUP(A4038,'Resources Final'!B:F,5,FALSE)=0,"",VLOOKUP(A4038,'Resources Final'!B:F,5,FALSE)),"")</f>
        <v/>
      </c>
    </row>
    <row r="4039" spans="9:9" x14ac:dyDescent="0.2">
      <c r="I4039" t="str">
        <f>IFERROR(IF(VLOOKUP(A4039,'Resources Final'!B:F,5,FALSE)=0,"",VLOOKUP(A4039,'Resources Final'!B:F,5,FALSE)),"")</f>
        <v/>
      </c>
    </row>
    <row r="4040" spans="9:9" x14ac:dyDescent="0.2">
      <c r="I4040" t="str">
        <f>IFERROR(IF(VLOOKUP(A4040,'Resources Final'!B:F,5,FALSE)=0,"",VLOOKUP(A4040,'Resources Final'!B:F,5,FALSE)),"")</f>
        <v/>
      </c>
    </row>
    <row r="4041" spans="9:9" x14ac:dyDescent="0.2">
      <c r="I4041" t="str">
        <f>IFERROR(IF(VLOOKUP(A4041,'Resources Final'!B:F,5,FALSE)=0,"",VLOOKUP(A4041,'Resources Final'!B:F,5,FALSE)),"")</f>
        <v/>
      </c>
    </row>
    <row r="4042" spans="9:9" x14ac:dyDescent="0.2">
      <c r="I4042" t="str">
        <f>IFERROR(IF(VLOOKUP(A4042,'Resources Final'!B:F,5,FALSE)=0,"",VLOOKUP(A4042,'Resources Final'!B:F,5,FALSE)),"")</f>
        <v/>
      </c>
    </row>
    <row r="4043" spans="9:9" x14ac:dyDescent="0.2">
      <c r="I4043" t="str">
        <f>IFERROR(IF(VLOOKUP(A4043,'Resources Final'!B:F,5,FALSE)=0,"",VLOOKUP(A4043,'Resources Final'!B:F,5,FALSE)),"")</f>
        <v/>
      </c>
    </row>
    <row r="4044" spans="9:9" x14ac:dyDescent="0.2">
      <c r="I4044" t="str">
        <f>IFERROR(IF(VLOOKUP(A4044,'Resources Final'!B:F,5,FALSE)=0,"",VLOOKUP(A4044,'Resources Final'!B:F,5,FALSE)),"")</f>
        <v/>
      </c>
    </row>
    <row r="4045" spans="9:9" x14ac:dyDescent="0.2">
      <c r="I4045" t="str">
        <f>IFERROR(IF(VLOOKUP(A4045,'Resources Final'!B:F,5,FALSE)=0,"",VLOOKUP(A4045,'Resources Final'!B:F,5,FALSE)),"")</f>
        <v/>
      </c>
    </row>
    <row r="4046" spans="9:9" x14ac:dyDescent="0.2">
      <c r="I4046" t="str">
        <f>IFERROR(IF(VLOOKUP(A4046,'Resources Final'!B:F,5,FALSE)=0,"",VLOOKUP(A4046,'Resources Final'!B:F,5,FALSE)),"")</f>
        <v/>
      </c>
    </row>
    <row r="4047" spans="9:9" x14ac:dyDescent="0.2">
      <c r="I4047" t="str">
        <f>IFERROR(IF(VLOOKUP(A4047,'Resources Final'!B:F,5,FALSE)=0,"",VLOOKUP(A4047,'Resources Final'!B:F,5,FALSE)),"")</f>
        <v/>
      </c>
    </row>
    <row r="4048" spans="9:9" x14ac:dyDescent="0.2">
      <c r="I4048" t="str">
        <f>IFERROR(IF(VLOOKUP(A4048,'Resources Final'!B:F,5,FALSE)=0,"",VLOOKUP(A4048,'Resources Final'!B:F,5,FALSE)),"")</f>
        <v/>
      </c>
    </row>
    <row r="4049" spans="9:9" x14ac:dyDescent="0.2">
      <c r="I4049" t="str">
        <f>IFERROR(IF(VLOOKUP(A4049,'Resources Final'!B:F,5,FALSE)=0,"",VLOOKUP(A4049,'Resources Final'!B:F,5,FALSE)),"")</f>
        <v/>
      </c>
    </row>
    <row r="4050" spans="9:9" x14ac:dyDescent="0.2">
      <c r="I4050" t="str">
        <f>IFERROR(IF(VLOOKUP(A4050,'Resources Final'!B:F,5,FALSE)=0,"",VLOOKUP(A4050,'Resources Final'!B:F,5,FALSE)),"")</f>
        <v/>
      </c>
    </row>
    <row r="4051" spans="9:9" x14ac:dyDescent="0.2">
      <c r="I4051" t="str">
        <f>IFERROR(IF(VLOOKUP(A4051,'Resources Final'!B:F,5,FALSE)=0,"",VLOOKUP(A4051,'Resources Final'!B:F,5,FALSE)),"")</f>
        <v/>
      </c>
    </row>
    <row r="4052" spans="9:9" x14ac:dyDescent="0.2">
      <c r="I4052" t="str">
        <f>IFERROR(IF(VLOOKUP(A4052,'Resources Final'!B:F,5,FALSE)=0,"",VLOOKUP(A4052,'Resources Final'!B:F,5,FALSE)),"")</f>
        <v/>
      </c>
    </row>
    <row r="4053" spans="9:9" x14ac:dyDescent="0.2">
      <c r="I4053" t="str">
        <f>IFERROR(IF(VLOOKUP(A4053,'Resources Final'!B:F,5,FALSE)=0,"",VLOOKUP(A4053,'Resources Final'!B:F,5,FALSE)),"")</f>
        <v/>
      </c>
    </row>
    <row r="4054" spans="9:9" x14ac:dyDescent="0.2">
      <c r="I4054" t="str">
        <f>IFERROR(IF(VLOOKUP(A4054,'Resources Final'!B:F,5,FALSE)=0,"",VLOOKUP(A4054,'Resources Final'!B:F,5,FALSE)),"")</f>
        <v/>
      </c>
    </row>
    <row r="4055" spans="9:9" x14ac:dyDescent="0.2">
      <c r="I4055" t="str">
        <f>IFERROR(IF(VLOOKUP(A4055,'Resources Final'!B:F,5,FALSE)=0,"",VLOOKUP(A4055,'Resources Final'!B:F,5,FALSE)),"")</f>
        <v/>
      </c>
    </row>
    <row r="4056" spans="9:9" x14ac:dyDescent="0.2">
      <c r="I4056" t="str">
        <f>IFERROR(IF(VLOOKUP(A4056,'Resources Final'!B:F,5,FALSE)=0,"",VLOOKUP(A4056,'Resources Final'!B:F,5,FALSE)),"")</f>
        <v/>
      </c>
    </row>
    <row r="4057" spans="9:9" x14ac:dyDescent="0.2">
      <c r="I4057" t="str">
        <f>IFERROR(IF(VLOOKUP(A4057,'Resources Final'!B:F,5,FALSE)=0,"",VLOOKUP(A4057,'Resources Final'!B:F,5,FALSE)),"")</f>
        <v/>
      </c>
    </row>
    <row r="4058" spans="9:9" x14ac:dyDescent="0.2">
      <c r="I4058" t="str">
        <f>IFERROR(IF(VLOOKUP(A4058,'Resources Final'!B:F,5,FALSE)=0,"",VLOOKUP(A4058,'Resources Final'!B:F,5,FALSE)),"")</f>
        <v/>
      </c>
    </row>
    <row r="4059" spans="9:9" x14ac:dyDescent="0.2">
      <c r="I4059" t="str">
        <f>IFERROR(IF(VLOOKUP(A4059,'Resources Final'!B:F,5,FALSE)=0,"",VLOOKUP(A4059,'Resources Final'!B:F,5,FALSE)),"")</f>
        <v/>
      </c>
    </row>
    <row r="4060" spans="9:9" x14ac:dyDescent="0.2">
      <c r="I4060" t="str">
        <f>IFERROR(IF(VLOOKUP(A4060,'Resources Final'!B:F,5,FALSE)=0,"",VLOOKUP(A4060,'Resources Final'!B:F,5,FALSE)),"")</f>
        <v/>
      </c>
    </row>
    <row r="4061" spans="9:9" x14ac:dyDescent="0.2">
      <c r="I4061" t="str">
        <f>IFERROR(IF(VLOOKUP(A4061,'Resources Final'!B:F,5,FALSE)=0,"",VLOOKUP(A4061,'Resources Final'!B:F,5,FALSE)),"")</f>
        <v/>
      </c>
    </row>
    <row r="4062" spans="9:9" x14ac:dyDescent="0.2">
      <c r="I4062" t="str">
        <f>IFERROR(IF(VLOOKUP(A4062,'Resources Final'!B:F,5,FALSE)=0,"",VLOOKUP(A4062,'Resources Final'!B:F,5,FALSE)),"")</f>
        <v/>
      </c>
    </row>
    <row r="4063" spans="9:9" x14ac:dyDescent="0.2">
      <c r="I4063" t="str">
        <f>IFERROR(IF(VLOOKUP(A4063,'Resources Final'!B:F,5,FALSE)=0,"",VLOOKUP(A4063,'Resources Final'!B:F,5,FALSE)),"")</f>
        <v/>
      </c>
    </row>
    <row r="4064" spans="9:9" x14ac:dyDescent="0.2">
      <c r="I4064" t="str">
        <f>IFERROR(IF(VLOOKUP(A4064,'Resources Final'!B:F,5,FALSE)=0,"",VLOOKUP(A4064,'Resources Final'!B:F,5,FALSE)),"")</f>
        <v/>
      </c>
    </row>
    <row r="4065" spans="9:9" x14ac:dyDescent="0.2">
      <c r="I4065" t="str">
        <f>IFERROR(IF(VLOOKUP(A4065,'Resources Final'!B:F,5,FALSE)=0,"",VLOOKUP(A4065,'Resources Final'!B:F,5,FALSE)),"")</f>
        <v/>
      </c>
    </row>
    <row r="4066" spans="9:9" x14ac:dyDescent="0.2">
      <c r="I4066" t="str">
        <f>IFERROR(IF(VLOOKUP(A4066,'Resources Final'!B:F,5,FALSE)=0,"",VLOOKUP(A4066,'Resources Final'!B:F,5,FALSE)),"")</f>
        <v/>
      </c>
    </row>
    <row r="4067" spans="9:9" x14ac:dyDescent="0.2">
      <c r="I4067" t="str">
        <f>IFERROR(IF(VLOOKUP(A4067,'Resources Final'!B:F,5,FALSE)=0,"",VLOOKUP(A4067,'Resources Final'!B:F,5,FALSE)),"")</f>
        <v/>
      </c>
    </row>
    <row r="4068" spans="9:9" x14ac:dyDescent="0.2">
      <c r="I4068" t="str">
        <f>IFERROR(IF(VLOOKUP(A4068,'Resources Final'!B:F,5,FALSE)=0,"",VLOOKUP(A4068,'Resources Final'!B:F,5,FALSE)),"")</f>
        <v/>
      </c>
    </row>
    <row r="4069" spans="9:9" x14ac:dyDescent="0.2">
      <c r="I4069" t="str">
        <f>IFERROR(IF(VLOOKUP(A4069,'Resources Final'!B:F,5,FALSE)=0,"",VLOOKUP(A4069,'Resources Final'!B:F,5,FALSE)),"")</f>
        <v/>
      </c>
    </row>
    <row r="4070" spans="9:9" x14ac:dyDescent="0.2">
      <c r="I4070" t="str">
        <f>IFERROR(IF(VLOOKUP(A4070,'Resources Final'!B:F,5,FALSE)=0,"",VLOOKUP(A4070,'Resources Final'!B:F,5,FALSE)),"")</f>
        <v/>
      </c>
    </row>
    <row r="4071" spans="9:9" x14ac:dyDescent="0.2">
      <c r="I4071" t="str">
        <f>IFERROR(IF(VLOOKUP(A4071,'Resources Final'!B:F,5,FALSE)=0,"",VLOOKUP(A4071,'Resources Final'!B:F,5,FALSE)),"")</f>
        <v/>
      </c>
    </row>
    <row r="4072" spans="9:9" x14ac:dyDescent="0.2">
      <c r="I4072" t="str">
        <f>IFERROR(IF(VLOOKUP(A4072,'Resources Final'!B:F,5,FALSE)=0,"",VLOOKUP(A4072,'Resources Final'!B:F,5,FALSE)),"")</f>
        <v/>
      </c>
    </row>
    <row r="4073" spans="9:9" x14ac:dyDescent="0.2">
      <c r="I4073" t="str">
        <f>IFERROR(IF(VLOOKUP(A4073,'Resources Final'!B:F,5,FALSE)=0,"",VLOOKUP(A4073,'Resources Final'!B:F,5,FALSE)),"")</f>
        <v/>
      </c>
    </row>
    <row r="4074" spans="9:9" x14ac:dyDescent="0.2">
      <c r="I4074" t="str">
        <f>IFERROR(IF(VLOOKUP(A4074,'Resources Final'!B:F,5,FALSE)=0,"",VLOOKUP(A4074,'Resources Final'!B:F,5,FALSE)),"")</f>
        <v/>
      </c>
    </row>
    <row r="4075" spans="9:9" x14ac:dyDescent="0.2">
      <c r="I4075" t="str">
        <f>IFERROR(IF(VLOOKUP(A4075,'Resources Final'!B:F,5,FALSE)=0,"",VLOOKUP(A4075,'Resources Final'!B:F,5,FALSE)),"")</f>
        <v/>
      </c>
    </row>
    <row r="4076" spans="9:9" x14ac:dyDescent="0.2">
      <c r="I4076" t="str">
        <f>IFERROR(IF(VLOOKUP(A4076,'Resources Final'!B:F,5,FALSE)=0,"",VLOOKUP(A4076,'Resources Final'!B:F,5,FALSE)),"")</f>
        <v/>
      </c>
    </row>
    <row r="4077" spans="9:9" x14ac:dyDescent="0.2">
      <c r="I4077" t="str">
        <f>IFERROR(IF(VLOOKUP(A4077,'Resources Final'!B:F,5,FALSE)=0,"",VLOOKUP(A4077,'Resources Final'!B:F,5,FALSE)),"")</f>
        <v/>
      </c>
    </row>
    <row r="4078" spans="9:9" x14ac:dyDescent="0.2">
      <c r="I4078" t="str">
        <f>IFERROR(IF(VLOOKUP(A4078,'Resources Final'!B:F,5,FALSE)=0,"",VLOOKUP(A4078,'Resources Final'!B:F,5,FALSE)),"")</f>
        <v/>
      </c>
    </row>
    <row r="4079" spans="9:9" x14ac:dyDescent="0.2">
      <c r="I4079" t="str">
        <f>IFERROR(IF(VLOOKUP(A4079,'Resources Final'!B:F,5,FALSE)=0,"",VLOOKUP(A4079,'Resources Final'!B:F,5,FALSE)),"")</f>
        <v/>
      </c>
    </row>
    <row r="4080" spans="9:9" x14ac:dyDescent="0.2">
      <c r="I4080" t="str">
        <f>IFERROR(IF(VLOOKUP(A4080,'Resources Final'!B:F,5,FALSE)=0,"",VLOOKUP(A4080,'Resources Final'!B:F,5,FALSE)),"")</f>
        <v/>
      </c>
    </row>
    <row r="4081" spans="9:9" x14ac:dyDescent="0.2">
      <c r="I4081" t="str">
        <f>IFERROR(IF(VLOOKUP(A4081,'Resources Final'!B:F,5,FALSE)=0,"",VLOOKUP(A4081,'Resources Final'!B:F,5,FALSE)),"")</f>
        <v/>
      </c>
    </row>
    <row r="4082" spans="9:9" x14ac:dyDescent="0.2">
      <c r="I4082" t="str">
        <f>IFERROR(IF(VLOOKUP(A4082,'Resources Final'!B:F,5,FALSE)=0,"",VLOOKUP(A4082,'Resources Final'!B:F,5,FALSE)),"")</f>
        <v/>
      </c>
    </row>
    <row r="4083" spans="9:9" x14ac:dyDescent="0.2">
      <c r="I4083" t="str">
        <f>IFERROR(IF(VLOOKUP(A4083,'Resources Final'!B:F,5,FALSE)=0,"",VLOOKUP(A4083,'Resources Final'!B:F,5,FALSE)),"")</f>
        <v/>
      </c>
    </row>
    <row r="4084" spans="9:9" x14ac:dyDescent="0.2">
      <c r="I4084" t="str">
        <f>IFERROR(IF(VLOOKUP(A4084,'Resources Final'!B:F,5,FALSE)=0,"",VLOOKUP(A4084,'Resources Final'!B:F,5,FALSE)),"")</f>
        <v/>
      </c>
    </row>
    <row r="4085" spans="9:9" x14ac:dyDescent="0.2">
      <c r="I4085" t="str">
        <f>IFERROR(IF(VLOOKUP(A4085,'Resources Final'!B:F,5,FALSE)=0,"",VLOOKUP(A4085,'Resources Final'!B:F,5,FALSE)),"")</f>
        <v/>
      </c>
    </row>
    <row r="4086" spans="9:9" x14ac:dyDescent="0.2">
      <c r="I4086" t="str">
        <f>IFERROR(IF(VLOOKUP(A4086,'Resources Final'!B:F,5,FALSE)=0,"",VLOOKUP(A4086,'Resources Final'!B:F,5,FALSE)),"")</f>
        <v/>
      </c>
    </row>
    <row r="4087" spans="9:9" x14ac:dyDescent="0.2">
      <c r="I4087" t="str">
        <f>IFERROR(IF(VLOOKUP(A4087,'Resources Final'!B:F,5,FALSE)=0,"",VLOOKUP(A4087,'Resources Final'!B:F,5,FALSE)),"")</f>
        <v/>
      </c>
    </row>
    <row r="4088" spans="9:9" x14ac:dyDescent="0.2">
      <c r="I4088" t="str">
        <f>IFERROR(IF(VLOOKUP(A4088,'Resources Final'!B:F,5,FALSE)=0,"",VLOOKUP(A4088,'Resources Final'!B:F,5,FALSE)),"")</f>
        <v/>
      </c>
    </row>
    <row r="4089" spans="9:9" x14ac:dyDescent="0.2">
      <c r="I4089" t="str">
        <f>IFERROR(IF(VLOOKUP(A4089,'Resources Final'!B:F,5,FALSE)=0,"",VLOOKUP(A4089,'Resources Final'!B:F,5,FALSE)),"")</f>
        <v/>
      </c>
    </row>
    <row r="4090" spans="9:9" x14ac:dyDescent="0.2">
      <c r="I4090" t="str">
        <f>IFERROR(IF(VLOOKUP(A4090,'Resources Final'!B:F,5,FALSE)=0,"",VLOOKUP(A4090,'Resources Final'!B:F,5,FALSE)),"")</f>
        <v/>
      </c>
    </row>
    <row r="4091" spans="9:9" x14ac:dyDescent="0.2">
      <c r="I4091" t="str">
        <f>IFERROR(IF(VLOOKUP(A4091,'Resources Final'!B:F,5,FALSE)=0,"",VLOOKUP(A4091,'Resources Final'!B:F,5,FALSE)),"")</f>
        <v/>
      </c>
    </row>
    <row r="4092" spans="9:9" x14ac:dyDescent="0.2">
      <c r="I4092" t="str">
        <f>IFERROR(IF(VLOOKUP(A4092,'Resources Final'!B:F,5,FALSE)=0,"",VLOOKUP(A4092,'Resources Final'!B:F,5,FALSE)),"")</f>
        <v/>
      </c>
    </row>
    <row r="4093" spans="9:9" x14ac:dyDescent="0.2">
      <c r="I4093" t="str">
        <f>IFERROR(IF(VLOOKUP(A4093,'Resources Final'!B:F,5,FALSE)=0,"",VLOOKUP(A4093,'Resources Final'!B:F,5,FALSE)),"")</f>
        <v/>
      </c>
    </row>
    <row r="4094" spans="9:9" x14ac:dyDescent="0.2">
      <c r="I4094" t="str">
        <f>IFERROR(IF(VLOOKUP(A4094,'Resources Final'!B:F,5,FALSE)=0,"",VLOOKUP(A4094,'Resources Final'!B:F,5,FALSE)),"")</f>
        <v/>
      </c>
    </row>
    <row r="4095" spans="9:9" x14ac:dyDescent="0.2">
      <c r="I4095" t="str">
        <f>IFERROR(IF(VLOOKUP(A4095,'Resources Final'!B:F,5,FALSE)=0,"",VLOOKUP(A4095,'Resources Final'!B:F,5,FALSE)),"")</f>
        <v/>
      </c>
    </row>
    <row r="4096" spans="9:9" x14ac:dyDescent="0.2">
      <c r="I4096" t="str">
        <f>IFERROR(IF(VLOOKUP(A4096,'Resources Final'!B:F,5,FALSE)=0,"",VLOOKUP(A4096,'Resources Final'!B:F,5,FALSE)),"")</f>
        <v/>
      </c>
    </row>
    <row r="4097" spans="9:9" x14ac:dyDescent="0.2">
      <c r="I4097" t="str">
        <f>IFERROR(IF(VLOOKUP(A4097,'Resources Final'!B:F,5,FALSE)=0,"",VLOOKUP(A4097,'Resources Final'!B:F,5,FALSE)),"")</f>
        <v/>
      </c>
    </row>
    <row r="4098" spans="9:9" x14ac:dyDescent="0.2">
      <c r="I4098" t="str">
        <f>IFERROR(IF(VLOOKUP(A4098,'Resources Final'!B:F,5,FALSE)=0,"",VLOOKUP(A4098,'Resources Final'!B:F,5,FALSE)),"")</f>
        <v/>
      </c>
    </row>
    <row r="4099" spans="9:9" x14ac:dyDescent="0.2">
      <c r="I4099" t="str">
        <f>IFERROR(IF(VLOOKUP(A4099,'Resources Final'!B:F,5,FALSE)=0,"",VLOOKUP(A4099,'Resources Final'!B:F,5,FALSE)),"")</f>
        <v/>
      </c>
    </row>
    <row r="4100" spans="9:9" x14ac:dyDescent="0.2">
      <c r="I4100" t="str">
        <f>IFERROR(IF(VLOOKUP(A4100,'Resources Final'!B:F,5,FALSE)=0,"",VLOOKUP(A4100,'Resources Final'!B:F,5,FALSE)),"")</f>
        <v/>
      </c>
    </row>
    <row r="4101" spans="9:9" x14ac:dyDescent="0.2">
      <c r="I4101" t="str">
        <f>IFERROR(IF(VLOOKUP(A4101,'Resources Final'!B:F,5,FALSE)=0,"",VLOOKUP(A4101,'Resources Final'!B:F,5,FALSE)),"")</f>
        <v/>
      </c>
    </row>
    <row r="4102" spans="9:9" x14ac:dyDescent="0.2">
      <c r="I4102" t="str">
        <f>IFERROR(IF(VLOOKUP(A4102,'Resources Final'!B:F,5,FALSE)=0,"",VLOOKUP(A4102,'Resources Final'!B:F,5,FALSE)),"")</f>
        <v/>
      </c>
    </row>
    <row r="4103" spans="9:9" x14ac:dyDescent="0.2">
      <c r="I4103" t="str">
        <f>IFERROR(IF(VLOOKUP(A4103,'Resources Final'!B:F,5,FALSE)=0,"",VLOOKUP(A4103,'Resources Final'!B:F,5,FALSE)),"")</f>
        <v/>
      </c>
    </row>
    <row r="4104" spans="9:9" x14ac:dyDescent="0.2">
      <c r="I4104" t="str">
        <f>IFERROR(IF(VLOOKUP(A4104,'Resources Final'!B:F,5,FALSE)=0,"",VLOOKUP(A4104,'Resources Final'!B:F,5,FALSE)),"")</f>
        <v/>
      </c>
    </row>
    <row r="4105" spans="9:9" x14ac:dyDescent="0.2">
      <c r="I4105" t="str">
        <f>IFERROR(IF(VLOOKUP(A4105,'Resources Final'!B:F,5,FALSE)=0,"",VLOOKUP(A4105,'Resources Final'!B:F,5,FALSE)),"")</f>
        <v/>
      </c>
    </row>
    <row r="4106" spans="9:9" x14ac:dyDescent="0.2">
      <c r="I4106" t="str">
        <f>IFERROR(IF(VLOOKUP(A4106,'Resources Final'!B:F,5,FALSE)=0,"",VLOOKUP(A4106,'Resources Final'!B:F,5,FALSE)),"")</f>
        <v/>
      </c>
    </row>
    <row r="4107" spans="9:9" x14ac:dyDescent="0.2">
      <c r="I4107" t="str">
        <f>IFERROR(IF(VLOOKUP(A4107,'Resources Final'!B:F,5,FALSE)=0,"",VLOOKUP(A4107,'Resources Final'!B:F,5,FALSE)),"")</f>
        <v/>
      </c>
    </row>
    <row r="4108" spans="9:9" x14ac:dyDescent="0.2">
      <c r="I4108" t="str">
        <f>IFERROR(IF(VLOOKUP(A4108,'Resources Final'!B:F,5,FALSE)=0,"",VLOOKUP(A4108,'Resources Final'!B:F,5,FALSE)),"")</f>
        <v/>
      </c>
    </row>
    <row r="4109" spans="9:9" x14ac:dyDescent="0.2">
      <c r="I4109" t="str">
        <f>IFERROR(IF(VLOOKUP(A4109,'Resources Final'!B:F,5,FALSE)=0,"",VLOOKUP(A4109,'Resources Final'!B:F,5,FALSE)),"")</f>
        <v/>
      </c>
    </row>
    <row r="4110" spans="9:9" x14ac:dyDescent="0.2">
      <c r="I4110" t="str">
        <f>IFERROR(IF(VLOOKUP(A4110,'Resources Final'!B:F,5,FALSE)=0,"",VLOOKUP(A4110,'Resources Final'!B:F,5,FALSE)),"")</f>
        <v/>
      </c>
    </row>
    <row r="4111" spans="9:9" x14ac:dyDescent="0.2">
      <c r="I4111" t="str">
        <f>IFERROR(IF(VLOOKUP(A4111,'Resources Final'!B:F,5,FALSE)=0,"",VLOOKUP(A4111,'Resources Final'!B:F,5,FALSE)),"")</f>
        <v/>
      </c>
    </row>
    <row r="4112" spans="9:9" x14ac:dyDescent="0.2">
      <c r="I4112" t="str">
        <f>IFERROR(IF(VLOOKUP(A4112,'Resources Final'!B:F,5,FALSE)=0,"",VLOOKUP(A4112,'Resources Final'!B:F,5,FALSE)),"")</f>
        <v/>
      </c>
    </row>
    <row r="4113" spans="9:9" x14ac:dyDescent="0.2">
      <c r="I4113" t="str">
        <f>IFERROR(IF(VLOOKUP(A4113,'Resources Final'!B:F,5,FALSE)=0,"",VLOOKUP(A4113,'Resources Final'!B:F,5,FALSE)),"")</f>
        <v/>
      </c>
    </row>
    <row r="4114" spans="9:9" x14ac:dyDescent="0.2">
      <c r="I4114" t="str">
        <f>IFERROR(IF(VLOOKUP(A4114,'Resources Final'!B:F,5,FALSE)=0,"",VLOOKUP(A4114,'Resources Final'!B:F,5,FALSE)),"")</f>
        <v/>
      </c>
    </row>
    <row r="4115" spans="9:9" x14ac:dyDescent="0.2">
      <c r="I4115" t="str">
        <f>IFERROR(IF(VLOOKUP(A4115,'Resources Final'!B:F,5,FALSE)=0,"",VLOOKUP(A4115,'Resources Final'!B:F,5,FALSE)),"")</f>
        <v/>
      </c>
    </row>
    <row r="4116" spans="9:9" x14ac:dyDescent="0.2">
      <c r="I4116" t="str">
        <f>IFERROR(IF(VLOOKUP(A4116,'Resources Final'!B:F,5,FALSE)=0,"",VLOOKUP(A4116,'Resources Final'!B:F,5,FALSE)),"")</f>
        <v/>
      </c>
    </row>
    <row r="4117" spans="9:9" x14ac:dyDescent="0.2">
      <c r="I4117" t="str">
        <f>IFERROR(IF(VLOOKUP(A4117,'Resources Final'!B:F,5,FALSE)=0,"",VLOOKUP(A4117,'Resources Final'!B:F,5,FALSE)),"")</f>
        <v/>
      </c>
    </row>
    <row r="4118" spans="9:9" x14ac:dyDescent="0.2">
      <c r="I4118" t="str">
        <f>IFERROR(IF(VLOOKUP(A4118,'Resources Final'!B:F,5,FALSE)=0,"",VLOOKUP(A4118,'Resources Final'!B:F,5,FALSE)),"")</f>
        <v/>
      </c>
    </row>
    <row r="4119" spans="9:9" x14ac:dyDescent="0.2">
      <c r="I4119" t="str">
        <f>IFERROR(IF(VLOOKUP(A4119,'Resources Final'!B:F,5,FALSE)=0,"",VLOOKUP(A4119,'Resources Final'!B:F,5,FALSE)),"")</f>
        <v/>
      </c>
    </row>
    <row r="4120" spans="9:9" x14ac:dyDescent="0.2">
      <c r="I4120" t="str">
        <f>IFERROR(IF(VLOOKUP(A4120,'Resources Final'!B:F,5,FALSE)=0,"",VLOOKUP(A4120,'Resources Final'!B:F,5,FALSE)),"")</f>
        <v/>
      </c>
    </row>
    <row r="4121" spans="9:9" x14ac:dyDescent="0.2">
      <c r="I4121" t="str">
        <f>IFERROR(IF(VLOOKUP(A4121,'Resources Final'!B:F,5,FALSE)=0,"",VLOOKUP(A4121,'Resources Final'!B:F,5,FALSE)),"")</f>
        <v/>
      </c>
    </row>
    <row r="4122" spans="9:9" x14ac:dyDescent="0.2">
      <c r="I4122" t="str">
        <f>IFERROR(IF(VLOOKUP(A4122,'Resources Final'!B:F,5,FALSE)=0,"",VLOOKUP(A4122,'Resources Final'!B:F,5,FALSE)),"")</f>
        <v/>
      </c>
    </row>
    <row r="4123" spans="9:9" x14ac:dyDescent="0.2">
      <c r="I4123" t="str">
        <f>IFERROR(IF(VLOOKUP(A4123,'Resources Final'!B:F,5,FALSE)=0,"",VLOOKUP(A4123,'Resources Final'!B:F,5,FALSE)),"")</f>
        <v/>
      </c>
    </row>
    <row r="4124" spans="9:9" x14ac:dyDescent="0.2">
      <c r="I4124" t="str">
        <f>IFERROR(IF(VLOOKUP(A4124,'Resources Final'!B:F,5,FALSE)=0,"",VLOOKUP(A4124,'Resources Final'!B:F,5,FALSE)),"")</f>
        <v/>
      </c>
    </row>
    <row r="4125" spans="9:9" x14ac:dyDescent="0.2">
      <c r="I4125" t="str">
        <f>IFERROR(IF(VLOOKUP(A4125,'Resources Final'!B:F,5,FALSE)=0,"",VLOOKUP(A4125,'Resources Final'!B:F,5,FALSE)),"")</f>
        <v/>
      </c>
    </row>
    <row r="4126" spans="9:9" x14ac:dyDescent="0.2">
      <c r="I4126" t="str">
        <f>IFERROR(IF(VLOOKUP(A4126,'Resources Final'!B:F,5,FALSE)=0,"",VLOOKUP(A4126,'Resources Final'!B:F,5,FALSE)),"")</f>
        <v/>
      </c>
    </row>
    <row r="4127" spans="9:9" x14ac:dyDescent="0.2">
      <c r="I4127" t="str">
        <f>IFERROR(IF(VLOOKUP(A4127,'Resources Final'!B:F,5,FALSE)=0,"",VLOOKUP(A4127,'Resources Final'!B:F,5,FALSE)),"")</f>
        <v/>
      </c>
    </row>
    <row r="4128" spans="9:9" x14ac:dyDescent="0.2">
      <c r="I4128" t="str">
        <f>IFERROR(IF(VLOOKUP(A4128,'Resources Final'!B:F,5,FALSE)=0,"",VLOOKUP(A4128,'Resources Final'!B:F,5,FALSE)),"")</f>
        <v/>
      </c>
    </row>
    <row r="4129" spans="9:9" x14ac:dyDescent="0.2">
      <c r="I4129" t="str">
        <f>IFERROR(IF(VLOOKUP(A4129,'Resources Final'!B:F,5,FALSE)=0,"",VLOOKUP(A4129,'Resources Final'!B:F,5,FALSE)),"")</f>
        <v/>
      </c>
    </row>
    <row r="4130" spans="9:9" x14ac:dyDescent="0.2">
      <c r="I4130" t="str">
        <f>IFERROR(IF(VLOOKUP(A4130,'Resources Final'!B:F,5,FALSE)=0,"",VLOOKUP(A4130,'Resources Final'!B:F,5,FALSE)),"")</f>
        <v/>
      </c>
    </row>
    <row r="4131" spans="9:9" x14ac:dyDescent="0.2">
      <c r="I4131" t="str">
        <f>IFERROR(IF(VLOOKUP(A4131,'Resources Final'!B:F,5,FALSE)=0,"",VLOOKUP(A4131,'Resources Final'!B:F,5,FALSE)),"")</f>
        <v/>
      </c>
    </row>
    <row r="4132" spans="9:9" x14ac:dyDescent="0.2">
      <c r="I4132" t="str">
        <f>IFERROR(IF(VLOOKUP(A4132,'Resources Final'!B:F,5,FALSE)=0,"",VLOOKUP(A4132,'Resources Final'!B:F,5,FALSE)),"")</f>
        <v/>
      </c>
    </row>
    <row r="4133" spans="9:9" x14ac:dyDescent="0.2">
      <c r="I4133" t="str">
        <f>IFERROR(IF(VLOOKUP(A4133,'Resources Final'!B:F,5,FALSE)=0,"",VLOOKUP(A4133,'Resources Final'!B:F,5,FALSE)),"")</f>
        <v/>
      </c>
    </row>
    <row r="4134" spans="9:9" x14ac:dyDescent="0.2">
      <c r="I4134" t="str">
        <f>IFERROR(IF(VLOOKUP(A4134,'Resources Final'!B:F,5,FALSE)=0,"",VLOOKUP(A4134,'Resources Final'!B:F,5,FALSE)),"")</f>
        <v/>
      </c>
    </row>
    <row r="4135" spans="9:9" x14ac:dyDescent="0.2">
      <c r="I4135" t="str">
        <f>IFERROR(IF(VLOOKUP(A4135,'Resources Final'!B:F,5,FALSE)=0,"",VLOOKUP(A4135,'Resources Final'!B:F,5,FALSE)),"")</f>
        <v/>
      </c>
    </row>
    <row r="4136" spans="9:9" x14ac:dyDescent="0.2">
      <c r="I4136" t="str">
        <f>IFERROR(IF(VLOOKUP(A4136,'Resources Final'!B:F,5,FALSE)=0,"",VLOOKUP(A4136,'Resources Final'!B:F,5,FALSE)),"")</f>
        <v/>
      </c>
    </row>
    <row r="4137" spans="9:9" x14ac:dyDescent="0.2">
      <c r="I4137" t="str">
        <f>IFERROR(IF(VLOOKUP(A4137,'Resources Final'!B:F,5,FALSE)=0,"",VLOOKUP(A4137,'Resources Final'!B:F,5,FALSE)),"")</f>
        <v/>
      </c>
    </row>
    <row r="4138" spans="9:9" x14ac:dyDescent="0.2">
      <c r="I4138" t="str">
        <f>IFERROR(IF(VLOOKUP(A4138,'Resources Final'!B:F,5,FALSE)=0,"",VLOOKUP(A4138,'Resources Final'!B:F,5,FALSE)),"")</f>
        <v/>
      </c>
    </row>
    <row r="4139" spans="9:9" x14ac:dyDescent="0.2">
      <c r="I4139" t="str">
        <f>IFERROR(IF(VLOOKUP(A4139,'Resources Final'!B:F,5,FALSE)=0,"",VLOOKUP(A4139,'Resources Final'!B:F,5,FALSE)),"")</f>
        <v/>
      </c>
    </row>
    <row r="4140" spans="9:9" x14ac:dyDescent="0.2">
      <c r="I4140" t="str">
        <f>IFERROR(IF(VLOOKUP(A4140,'Resources Final'!B:F,5,FALSE)=0,"",VLOOKUP(A4140,'Resources Final'!B:F,5,FALSE)),"")</f>
        <v/>
      </c>
    </row>
    <row r="4141" spans="9:9" x14ac:dyDescent="0.2">
      <c r="I4141" t="str">
        <f>IFERROR(IF(VLOOKUP(A4141,'Resources Final'!B:F,5,FALSE)=0,"",VLOOKUP(A4141,'Resources Final'!B:F,5,FALSE)),"")</f>
        <v/>
      </c>
    </row>
    <row r="4142" spans="9:9" x14ac:dyDescent="0.2">
      <c r="I4142" t="str">
        <f>IFERROR(IF(VLOOKUP(A4142,'Resources Final'!B:F,5,FALSE)=0,"",VLOOKUP(A4142,'Resources Final'!B:F,5,FALSE)),"")</f>
        <v/>
      </c>
    </row>
    <row r="4143" spans="9:9" x14ac:dyDescent="0.2">
      <c r="I4143" t="str">
        <f>IFERROR(IF(VLOOKUP(A4143,'Resources Final'!B:F,5,FALSE)=0,"",VLOOKUP(A4143,'Resources Final'!B:F,5,FALSE)),"")</f>
        <v/>
      </c>
    </row>
    <row r="4144" spans="9:9" x14ac:dyDescent="0.2">
      <c r="I4144" t="str">
        <f>IFERROR(IF(VLOOKUP(A4144,'Resources Final'!B:F,5,FALSE)=0,"",VLOOKUP(A4144,'Resources Final'!B:F,5,FALSE)),"")</f>
        <v/>
      </c>
    </row>
    <row r="4145" spans="9:9" x14ac:dyDescent="0.2">
      <c r="I4145" t="str">
        <f>IFERROR(IF(VLOOKUP(A4145,'Resources Final'!B:F,5,FALSE)=0,"",VLOOKUP(A4145,'Resources Final'!B:F,5,FALSE)),"")</f>
        <v/>
      </c>
    </row>
    <row r="4146" spans="9:9" x14ac:dyDescent="0.2">
      <c r="I4146" t="str">
        <f>IFERROR(IF(VLOOKUP(A4146,'Resources Final'!B:F,5,FALSE)=0,"",VLOOKUP(A4146,'Resources Final'!B:F,5,FALSE)),"")</f>
        <v/>
      </c>
    </row>
    <row r="4147" spans="9:9" x14ac:dyDescent="0.2">
      <c r="I4147" t="str">
        <f>IFERROR(IF(VLOOKUP(A4147,'Resources Final'!B:F,5,FALSE)=0,"",VLOOKUP(A4147,'Resources Final'!B:F,5,FALSE)),"")</f>
        <v/>
      </c>
    </row>
    <row r="4148" spans="9:9" x14ac:dyDescent="0.2">
      <c r="I4148" t="str">
        <f>IFERROR(IF(VLOOKUP(A4148,'Resources Final'!B:F,5,FALSE)=0,"",VLOOKUP(A4148,'Resources Final'!B:F,5,FALSE)),"")</f>
        <v/>
      </c>
    </row>
    <row r="4149" spans="9:9" x14ac:dyDescent="0.2">
      <c r="I4149" t="str">
        <f>IFERROR(IF(VLOOKUP(A4149,'Resources Final'!B:F,5,FALSE)=0,"",VLOOKUP(A4149,'Resources Final'!B:F,5,FALSE)),"")</f>
        <v/>
      </c>
    </row>
    <row r="4150" spans="9:9" x14ac:dyDescent="0.2">
      <c r="I4150" t="str">
        <f>IFERROR(IF(VLOOKUP(A4150,'Resources Final'!B:F,5,FALSE)=0,"",VLOOKUP(A4150,'Resources Final'!B:F,5,FALSE)),"")</f>
        <v/>
      </c>
    </row>
    <row r="4151" spans="9:9" x14ac:dyDescent="0.2">
      <c r="I4151" t="str">
        <f>IFERROR(IF(VLOOKUP(A4151,'Resources Final'!B:F,5,FALSE)=0,"",VLOOKUP(A4151,'Resources Final'!B:F,5,FALSE)),"")</f>
        <v/>
      </c>
    </row>
    <row r="4152" spans="9:9" x14ac:dyDescent="0.2">
      <c r="I4152" t="str">
        <f>IFERROR(IF(VLOOKUP(A4152,'Resources Final'!B:F,5,FALSE)=0,"",VLOOKUP(A4152,'Resources Final'!B:F,5,FALSE)),"")</f>
        <v/>
      </c>
    </row>
    <row r="4153" spans="9:9" x14ac:dyDescent="0.2">
      <c r="I4153" t="str">
        <f>IFERROR(IF(VLOOKUP(A4153,'Resources Final'!B:F,5,FALSE)=0,"",VLOOKUP(A4153,'Resources Final'!B:F,5,FALSE)),"")</f>
        <v/>
      </c>
    </row>
    <row r="4154" spans="9:9" x14ac:dyDescent="0.2">
      <c r="I4154" t="str">
        <f>IFERROR(IF(VLOOKUP(A4154,'Resources Final'!B:F,5,FALSE)=0,"",VLOOKUP(A4154,'Resources Final'!B:F,5,FALSE)),"")</f>
        <v/>
      </c>
    </row>
    <row r="4155" spans="9:9" x14ac:dyDescent="0.2">
      <c r="I4155" t="str">
        <f>IFERROR(IF(VLOOKUP(A4155,'Resources Final'!B:F,5,FALSE)=0,"",VLOOKUP(A4155,'Resources Final'!B:F,5,FALSE)),"")</f>
        <v/>
      </c>
    </row>
    <row r="4156" spans="9:9" x14ac:dyDescent="0.2">
      <c r="I4156" t="str">
        <f>IFERROR(IF(VLOOKUP(A4156,'Resources Final'!B:F,5,FALSE)=0,"",VLOOKUP(A4156,'Resources Final'!B:F,5,FALSE)),"")</f>
        <v/>
      </c>
    </row>
    <row r="4157" spans="9:9" x14ac:dyDescent="0.2">
      <c r="I4157" t="str">
        <f>IFERROR(IF(VLOOKUP(A4157,'Resources Final'!B:F,5,FALSE)=0,"",VLOOKUP(A4157,'Resources Final'!B:F,5,FALSE)),"")</f>
        <v/>
      </c>
    </row>
    <row r="4158" spans="9:9" x14ac:dyDescent="0.2">
      <c r="I4158" t="str">
        <f>IFERROR(IF(VLOOKUP(A4158,'Resources Final'!B:F,5,FALSE)=0,"",VLOOKUP(A4158,'Resources Final'!B:F,5,FALSE)),"")</f>
        <v/>
      </c>
    </row>
    <row r="4159" spans="9:9" x14ac:dyDescent="0.2">
      <c r="I4159" t="str">
        <f>IFERROR(IF(VLOOKUP(A4159,'Resources Final'!B:F,5,FALSE)=0,"",VLOOKUP(A4159,'Resources Final'!B:F,5,FALSE)),"")</f>
        <v/>
      </c>
    </row>
    <row r="4160" spans="9:9" x14ac:dyDescent="0.2">
      <c r="I4160" t="str">
        <f>IFERROR(IF(VLOOKUP(A4160,'Resources Final'!B:F,5,FALSE)=0,"",VLOOKUP(A4160,'Resources Final'!B:F,5,FALSE)),"")</f>
        <v/>
      </c>
    </row>
    <row r="4161" spans="9:9" x14ac:dyDescent="0.2">
      <c r="I4161" t="str">
        <f>IFERROR(IF(VLOOKUP(A4161,'Resources Final'!B:F,5,FALSE)=0,"",VLOOKUP(A4161,'Resources Final'!B:F,5,FALSE)),"")</f>
        <v/>
      </c>
    </row>
    <row r="4162" spans="9:9" x14ac:dyDescent="0.2">
      <c r="I4162" t="str">
        <f>IFERROR(IF(VLOOKUP(A4162,'Resources Final'!B:F,5,FALSE)=0,"",VLOOKUP(A4162,'Resources Final'!B:F,5,FALSE)),"")</f>
        <v/>
      </c>
    </row>
    <row r="4163" spans="9:9" x14ac:dyDescent="0.2">
      <c r="I4163" t="str">
        <f>IFERROR(IF(VLOOKUP(A4163,'Resources Final'!B:F,5,FALSE)=0,"",VLOOKUP(A4163,'Resources Final'!B:F,5,FALSE)),"")</f>
        <v/>
      </c>
    </row>
    <row r="4164" spans="9:9" x14ac:dyDescent="0.2">
      <c r="I4164" t="str">
        <f>IFERROR(IF(VLOOKUP(A4164,'Resources Final'!B:F,5,FALSE)=0,"",VLOOKUP(A4164,'Resources Final'!B:F,5,FALSE)),"")</f>
        <v/>
      </c>
    </row>
    <row r="4165" spans="9:9" x14ac:dyDescent="0.2">
      <c r="I4165" t="str">
        <f>IFERROR(IF(VLOOKUP(A4165,'Resources Final'!B:F,5,FALSE)=0,"",VLOOKUP(A4165,'Resources Final'!B:F,5,FALSE)),"")</f>
        <v/>
      </c>
    </row>
    <row r="4166" spans="9:9" x14ac:dyDescent="0.2">
      <c r="I4166" t="str">
        <f>IFERROR(IF(VLOOKUP(A4166,'Resources Final'!B:F,5,FALSE)=0,"",VLOOKUP(A4166,'Resources Final'!B:F,5,FALSE)),"")</f>
        <v/>
      </c>
    </row>
    <row r="4167" spans="9:9" x14ac:dyDescent="0.2">
      <c r="I4167" t="str">
        <f>IFERROR(IF(VLOOKUP(A4167,'Resources Final'!B:F,5,FALSE)=0,"",VLOOKUP(A4167,'Resources Final'!B:F,5,FALSE)),"")</f>
        <v/>
      </c>
    </row>
    <row r="4168" spans="9:9" x14ac:dyDescent="0.2">
      <c r="I4168" t="str">
        <f>IFERROR(IF(VLOOKUP(A4168,'Resources Final'!B:F,5,FALSE)=0,"",VLOOKUP(A4168,'Resources Final'!B:F,5,FALSE)),"")</f>
        <v/>
      </c>
    </row>
    <row r="4169" spans="9:9" x14ac:dyDescent="0.2">
      <c r="I4169" t="str">
        <f>IFERROR(IF(VLOOKUP(A4169,'Resources Final'!B:F,5,FALSE)=0,"",VLOOKUP(A4169,'Resources Final'!B:F,5,FALSE)),"")</f>
        <v/>
      </c>
    </row>
    <row r="4170" spans="9:9" x14ac:dyDescent="0.2">
      <c r="I4170" t="str">
        <f>IFERROR(IF(VLOOKUP(A4170,'Resources Final'!B:F,5,FALSE)=0,"",VLOOKUP(A4170,'Resources Final'!B:F,5,FALSE)),"")</f>
        <v/>
      </c>
    </row>
    <row r="4171" spans="9:9" x14ac:dyDescent="0.2">
      <c r="I4171" t="str">
        <f>IFERROR(IF(VLOOKUP(A4171,'Resources Final'!B:F,5,FALSE)=0,"",VLOOKUP(A4171,'Resources Final'!B:F,5,FALSE)),"")</f>
        <v/>
      </c>
    </row>
    <row r="4172" spans="9:9" x14ac:dyDescent="0.2">
      <c r="I4172" t="str">
        <f>IFERROR(IF(VLOOKUP(A4172,'Resources Final'!B:F,5,FALSE)=0,"",VLOOKUP(A4172,'Resources Final'!B:F,5,FALSE)),"")</f>
        <v/>
      </c>
    </row>
    <row r="4173" spans="9:9" x14ac:dyDescent="0.2">
      <c r="I4173" t="str">
        <f>IFERROR(IF(VLOOKUP(A4173,'Resources Final'!B:F,5,FALSE)=0,"",VLOOKUP(A4173,'Resources Final'!B:F,5,FALSE)),"")</f>
        <v/>
      </c>
    </row>
    <row r="4174" spans="9:9" x14ac:dyDescent="0.2">
      <c r="I4174" t="str">
        <f>IFERROR(IF(VLOOKUP(A4174,'Resources Final'!B:F,5,FALSE)=0,"",VLOOKUP(A4174,'Resources Final'!B:F,5,FALSE)),"")</f>
        <v/>
      </c>
    </row>
    <row r="4175" spans="9:9" x14ac:dyDescent="0.2">
      <c r="I4175" t="str">
        <f>IFERROR(IF(VLOOKUP(A4175,'Resources Final'!B:F,5,FALSE)=0,"",VLOOKUP(A4175,'Resources Final'!B:F,5,FALSE)),"")</f>
        <v/>
      </c>
    </row>
    <row r="4176" spans="9:9" x14ac:dyDescent="0.2">
      <c r="I4176" t="str">
        <f>IFERROR(IF(VLOOKUP(A4176,'Resources Final'!B:F,5,FALSE)=0,"",VLOOKUP(A4176,'Resources Final'!B:F,5,FALSE)),"")</f>
        <v/>
      </c>
    </row>
    <row r="4177" spans="9:9" x14ac:dyDescent="0.2">
      <c r="I4177" t="str">
        <f>IFERROR(IF(VLOOKUP(A4177,'Resources Final'!B:F,5,FALSE)=0,"",VLOOKUP(A4177,'Resources Final'!B:F,5,FALSE)),"")</f>
        <v/>
      </c>
    </row>
    <row r="4178" spans="9:9" x14ac:dyDescent="0.2">
      <c r="I4178" t="str">
        <f>IFERROR(IF(VLOOKUP(A4178,'Resources Final'!B:F,5,FALSE)=0,"",VLOOKUP(A4178,'Resources Final'!B:F,5,FALSE)),"")</f>
        <v/>
      </c>
    </row>
    <row r="4179" spans="9:9" x14ac:dyDescent="0.2">
      <c r="I4179" t="str">
        <f>IFERROR(IF(VLOOKUP(A4179,'Resources Final'!B:F,5,FALSE)=0,"",VLOOKUP(A4179,'Resources Final'!B:F,5,FALSE)),"")</f>
        <v/>
      </c>
    </row>
    <row r="4180" spans="9:9" x14ac:dyDescent="0.2">
      <c r="I4180" t="str">
        <f>IFERROR(IF(VLOOKUP(A4180,'Resources Final'!B:F,5,FALSE)=0,"",VLOOKUP(A4180,'Resources Final'!B:F,5,FALSE)),"")</f>
        <v/>
      </c>
    </row>
    <row r="4181" spans="9:9" x14ac:dyDescent="0.2">
      <c r="I4181" t="str">
        <f>IFERROR(IF(VLOOKUP(A4181,'Resources Final'!B:F,5,FALSE)=0,"",VLOOKUP(A4181,'Resources Final'!B:F,5,FALSE)),"")</f>
        <v/>
      </c>
    </row>
    <row r="4182" spans="9:9" x14ac:dyDescent="0.2">
      <c r="I4182" t="str">
        <f>IFERROR(IF(VLOOKUP(A4182,'Resources Final'!B:F,5,FALSE)=0,"",VLOOKUP(A4182,'Resources Final'!B:F,5,FALSE)),"")</f>
        <v/>
      </c>
    </row>
    <row r="4183" spans="9:9" x14ac:dyDescent="0.2">
      <c r="I4183" t="str">
        <f>IFERROR(IF(VLOOKUP(A4183,'Resources Final'!B:F,5,FALSE)=0,"",VLOOKUP(A4183,'Resources Final'!B:F,5,FALSE)),"")</f>
        <v/>
      </c>
    </row>
    <row r="4184" spans="9:9" x14ac:dyDescent="0.2">
      <c r="I4184" t="str">
        <f>IFERROR(IF(VLOOKUP(A4184,'Resources Final'!B:F,5,FALSE)=0,"",VLOOKUP(A4184,'Resources Final'!B:F,5,FALSE)),"")</f>
        <v/>
      </c>
    </row>
    <row r="4185" spans="9:9" x14ac:dyDescent="0.2">
      <c r="I4185" t="str">
        <f>IFERROR(IF(VLOOKUP(A4185,'Resources Final'!B:F,5,FALSE)=0,"",VLOOKUP(A4185,'Resources Final'!B:F,5,FALSE)),"")</f>
        <v/>
      </c>
    </row>
    <row r="4186" spans="9:9" x14ac:dyDescent="0.2">
      <c r="I4186" t="str">
        <f>IFERROR(IF(VLOOKUP(A4186,'Resources Final'!B:F,5,FALSE)=0,"",VLOOKUP(A4186,'Resources Final'!B:F,5,FALSE)),"")</f>
        <v/>
      </c>
    </row>
    <row r="4187" spans="9:9" x14ac:dyDescent="0.2">
      <c r="I4187" t="str">
        <f>IFERROR(IF(VLOOKUP(A4187,'Resources Final'!B:F,5,FALSE)=0,"",VLOOKUP(A4187,'Resources Final'!B:F,5,FALSE)),"")</f>
        <v/>
      </c>
    </row>
    <row r="4188" spans="9:9" x14ac:dyDescent="0.2">
      <c r="I4188" t="str">
        <f>IFERROR(IF(VLOOKUP(A4188,'Resources Final'!B:F,5,FALSE)=0,"",VLOOKUP(A4188,'Resources Final'!B:F,5,FALSE)),"")</f>
        <v/>
      </c>
    </row>
    <row r="4189" spans="9:9" x14ac:dyDescent="0.2">
      <c r="I4189" t="str">
        <f>IFERROR(IF(VLOOKUP(A4189,'Resources Final'!B:F,5,FALSE)=0,"",VLOOKUP(A4189,'Resources Final'!B:F,5,FALSE)),"")</f>
        <v/>
      </c>
    </row>
    <row r="4190" spans="9:9" x14ac:dyDescent="0.2">
      <c r="I4190" t="str">
        <f>IFERROR(IF(VLOOKUP(A4190,'Resources Final'!B:F,5,FALSE)=0,"",VLOOKUP(A4190,'Resources Final'!B:F,5,FALSE)),"")</f>
        <v/>
      </c>
    </row>
    <row r="4191" spans="9:9" x14ac:dyDescent="0.2">
      <c r="I4191" t="str">
        <f>IFERROR(IF(VLOOKUP(A4191,'Resources Final'!B:F,5,FALSE)=0,"",VLOOKUP(A4191,'Resources Final'!B:F,5,FALSE)),"")</f>
        <v/>
      </c>
    </row>
    <row r="4192" spans="9:9" x14ac:dyDescent="0.2">
      <c r="I4192" t="str">
        <f>IFERROR(IF(VLOOKUP(A4192,'Resources Final'!B:F,5,FALSE)=0,"",VLOOKUP(A4192,'Resources Final'!B:F,5,FALSE)),"")</f>
        <v/>
      </c>
    </row>
    <row r="4193" spans="9:9" x14ac:dyDescent="0.2">
      <c r="I4193" t="str">
        <f>IFERROR(IF(VLOOKUP(A4193,'Resources Final'!B:F,5,FALSE)=0,"",VLOOKUP(A4193,'Resources Final'!B:F,5,FALSE)),"")</f>
        <v/>
      </c>
    </row>
    <row r="4194" spans="9:9" x14ac:dyDescent="0.2">
      <c r="I4194" t="str">
        <f>IFERROR(IF(VLOOKUP(A4194,'Resources Final'!B:F,5,FALSE)=0,"",VLOOKUP(A4194,'Resources Final'!B:F,5,FALSE)),"")</f>
        <v/>
      </c>
    </row>
    <row r="4195" spans="9:9" x14ac:dyDescent="0.2">
      <c r="I4195" t="str">
        <f>IFERROR(IF(VLOOKUP(A4195,'Resources Final'!B:F,5,FALSE)=0,"",VLOOKUP(A4195,'Resources Final'!B:F,5,FALSE)),"")</f>
        <v/>
      </c>
    </row>
    <row r="4196" spans="9:9" x14ac:dyDescent="0.2">
      <c r="I4196" t="str">
        <f>IFERROR(IF(VLOOKUP(A4196,'Resources Final'!B:F,5,FALSE)=0,"",VLOOKUP(A4196,'Resources Final'!B:F,5,FALSE)),"")</f>
        <v/>
      </c>
    </row>
    <row r="4197" spans="9:9" x14ac:dyDescent="0.2">
      <c r="I4197" t="str">
        <f>IFERROR(IF(VLOOKUP(A4197,'Resources Final'!B:F,5,FALSE)=0,"",VLOOKUP(A4197,'Resources Final'!B:F,5,FALSE)),"")</f>
        <v/>
      </c>
    </row>
    <row r="4198" spans="9:9" x14ac:dyDescent="0.2">
      <c r="I4198" t="str">
        <f>IFERROR(IF(VLOOKUP(A4198,'Resources Final'!B:F,5,FALSE)=0,"",VLOOKUP(A4198,'Resources Final'!B:F,5,FALSE)),"")</f>
        <v/>
      </c>
    </row>
    <row r="4199" spans="9:9" x14ac:dyDescent="0.2">
      <c r="I4199" t="str">
        <f>IFERROR(IF(VLOOKUP(A4199,'Resources Final'!B:F,5,FALSE)=0,"",VLOOKUP(A4199,'Resources Final'!B:F,5,FALSE)),"")</f>
        <v/>
      </c>
    </row>
    <row r="4200" spans="9:9" x14ac:dyDescent="0.2">
      <c r="I4200" t="str">
        <f>IFERROR(IF(VLOOKUP(A4200,'Resources Final'!B:F,5,FALSE)=0,"",VLOOKUP(A4200,'Resources Final'!B:F,5,FALSE)),"")</f>
        <v/>
      </c>
    </row>
    <row r="4201" spans="9:9" x14ac:dyDescent="0.2">
      <c r="I4201" t="str">
        <f>IFERROR(IF(VLOOKUP(A4201,'Resources Final'!B:F,5,FALSE)=0,"",VLOOKUP(A4201,'Resources Final'!B:F,5,FALSE)),"")</f>
        <v/>
      </c>
    </row>
    <row r="4202" spans="9:9" x14ac:dyDescent="0.2">
      <c r="I4202" t="str">
        <f>IFERROR(IF(VLOOKUP(A4202,'Resources Final'!B:F,5,FALSE)=0,"",VLOOKUP(A4202,'Resources Final'!B:F,5,FALSE)),"")</f>
        <v/>
      </c>
    </row>
    <row r="4203" spans="9:9" x14ac:dyDescent="0.2">
      <c r="I4203" t="str">
        <f>IFERROR(IF(VLOOKUP(A4203,'Resources Final'!B:F,5,FALSE)=0,"",VLOOKUP(A4203,'Resources Final'!B:F,5,FALSE)),"")</f>
        <v/>
      </c>
    </row>
    <row r="4204" spans="9:9" x14ac:dyDescent="0.2">
      <c r="I4204" t="str">
        <f>IFERROR(IF(VLOOKUP(A4204,'Resources Final'!B:F,5,FALSE)=0,"",VLOOKUP(A4204,'Resources Final'!B:F,5,FALSE)),"")</f>
        <v/>
      </c>
    </row>
    <row r="4205" spans="9:9" x14ac:dyDescent="0.2">
      <c r="I4205" t="str">
        <f>IFERROR(IF(VLOOKUP(A4205,'Resources Final'!B:F,5,FALSE)=0,"",VLOOKUP(A4205,'Resources Final'!B:F,5,FALSE)),"")</f>
        <v/>
      </c>
    </row>
    <row r="4206" spans="9:9" x14ac:dyDescent="0.2">
      <c r="I4206" t="str">
        <f>IFERROR(IF(VLOOKUP(A4206,'Resources Final'!B:F,5,FALSE)=0,"",VLOOKUP(A4206,'Resources Final'!B:F,5,FALSE)),"")</f>
        <v/>
      </c>
    </row>
    <row r="4207" spans="9:9" x14ac:dyDescent="0.2">
      <c r="I4207" t="str">
        <f>IFERROR(IF(VLOOKUP(A4207,'Resources Final'!B:F,5,FALSE)=0,"",VLOOKUP(A4207,'Resources Final'!B:F,5,FALSE)),"")</f>
        <v/>
      </c>
    </row>
    <row r="4208" spans="9:9" x14ac:dyDescent="0.2">
      <c r="I4208" t="str">
        <f>IFERROR(IF(VLOOKUP(A4208,'Resources Final'!B:F,5,FALSE)=0,"",VLOOKUP(A4208,'Resources Final'!B:F,5,FALSE)),"")</f>
        <v/>
      </c>
    </row>
    <row r="4209" spans="9:9" x14ac:dyDescent="0.2">
      <c r="I4209" t="str">
        <f>IFERROR(IF(VLOOKUP(A4209,'Resources Final'!B:F,5,FALSE)=0,"",VLOOKUP(A4209,'Resources Final'!B:F,5,FALSE)),"")</f>
        <v/>
      </c>
    </row>
    <row r="4210" spans="9:9" x14ac:dyDescent="0.2">
      <c r="I4210" t="str">
        <f>IFERROR(IF(VLOOKUP(A4210,'Resources Final'!B:F,5,FALSE)=0,"",VLOOKUP(A4210,'Resources Final'!B:F,5,FALSE)),"")</f>
        <v/>
      </c>
    </row>
    <row r="4211" spans="9:9" x14ac:dyDescent="0.2">
      <c r="I4211" t="str">
        <f>IFERROR(IF(VLOOKUP(A4211,'Resources Final'!B:F,5,FALSE)=0,"",VLOOKUP(A4211,'Resources Final'!B:F,5,FALSE)),"")</f>
        <v/>
      </c>
    </row>
    <row r="4212" spans="9:9" x14ac:dyDescent="0.2">
      <c r="I4212" t="str">
        <f>IFERROR(IF(VLOOKUP(A4212,'Resources Final'!B:F,5,FALSE)=0,"",VLOOKUP(A4212,'Resources Final'!B:F,5,FALSE)),"")</f>
        <v/>
      </c>
    </row>
    <row r="4213" spans="9:9" x14ac:dyDescent="0.2">
      <c r="I4213" t="str">
        <f>IFERROR(IF(VLOOKUP(A4213,'Resources Final'!B:F,5,FALSE)=0,"",VLOOKUP(A4213,'Resources Final'!B:F,5,FALSE)),"")</f>
        <v/>
      </c>
    </row>
    <row r="4214" spans="9:9" x14ac:dyDescent="0.2">
      <c r="I4214" t="str">
        <f>IFERROR(IF(VLOOKUP(A4214,'Resources Final'!B:F,5,FALSE)=0,"",VLOOKUP(A4214,'Resources Final'!B:F,5,FALSE)),"")</f>
        <v/>
      </c>
    </row>
    <row r="4215" spans="9:9" x14ac:dyDescent="0.2">
      <c r="I4215" t="str">
        <f>IFERROR(IF(VLOOKUP(A4215,'Resources Final'!B:F,5,FALSE)=0,"",VLOOKUP(A4215,'Resources Final'!B:F,5,FALSE)),"")</f>
        <v/>
      </c>
    </row>
    <row r="4216" spans="9:9" x14ac:dyDescent="0.2">
      <c r="I4216" t="str">
        <f>IFERROR(IF(VLOOKUP(A4216,'Resources Final'!B:F,5,FALSE)=0,"",VLOOKUP(A4216,'Resources Final'!B:F,5,FALSE)),"")</f>
        <v/>
      </c>
    </row>
    <row r="4217" spans="9:9" x14ac:dyDescent="0.2">
      <c r="I4217" t="str">
        <f>IFERROR(IF(VLOOKUP(A4217,'Resources Final'!B:F,5,FALSE)=0,"",VLOOKUP(A4217,'Resources Final'!B:F,5,FALSE)),"")</f>
        <v/>
      </c>
    </row>
    <row r="4218" spans="9:9" x14ac:dyDescent="0.2">
      <c r="I4218" t="str">
        <f>IFERROR(IF(VLOOKUP(A4218,'Resources Final'!B:F,5,FALSE)=0,"",VLOOKUP(A4218,'Resources Final'!B:F,5,FALSE)),"")</f>
        <v/>
      </c>
    </row>
    <row r="4219" spans="9:9" x14ac:dyDescent="0.2">
      <c r="I4219" t="str">
        <f>IFERROR(IF(VLOOKUP(A4219,'Resources Final'!B:F,5,FALSE)=0,"",VLOOKUP(A4219,'Resources Final'!B:F,5,FALSE)),"")</f>
        <v/>
      </c>
    </row>
    <row r="4220" spans="9:9" x14ac:dyDescent="0.2">
      <c r="I4220" t="str">
        <f>IFERROR(IF(VLOOKUP(A4220,'Resources Final'!B:F,5,FALSE)=0,"",VLOOKUP(A4220,'Resources Final'!B:F,5,FALSE)),"")</f>
        <v/>
      </c>
    </row>
    <row r="4221" spans="9:9" x14ac:dyDescent="0.2">
      <c r="I4221" t="str">
        <f>IFERROR(IF(VLOOKUP(A4221,'Resources Final'!B:F,5,FALSE)=0,"",VLOOKUP(A4221,'Resources Final'!B:F,5,FALSE)),"")</f>
        <v/>
      </c>
    </row>
    <row r="4222" spans="9:9" x14ac:dyDescent="0.2">
      <c r="I4222" t="str">
        <f>IFERROR(IF(VLOOKUP(A4222,'Resources Final'!B:F,5,FALSE)=0,"",VLOOKUP(A4222,'Resources Final'!B:F,5,FALSE)),"")</f>
        <v/>
      </c>
    </row>
    <row r="4223" spans="9:9" x14ac:dyDescent="0.2">
      <c r="I4223" t="str">
        <f>IFERROR(IF(VLOOKUP(A4223,'Resources Final'!B:F,5,FALSE)=0,"",VLOOKUP(A4223,'Resources Final'!B:F,5,FALSE)),"")</f>
        <v/>
      </c>
    </row>
    <row r="4224" spans="9:9" x14ac:dyDescent="0.2">
      <c r="I4224" t="str">
        <f>IFERROR(IF(VLOOKUP(A4224,'Resources Final'!B:F,5,FALSE)=0,"",VLOOKUP(A4224,'Resources Final'!B:F,5,FALSE)),"")</f>
        <v/>
      </c>
    </row>
    <row r="4225" spans="9:9" x14ac:dyDescent="0.2">
      <c r="I4225" t="str">
        <f>IFERROR(IF(VLOOKUP(A4225,'Resources Final'!B:F,5,FALSE)=0,"",VLOOKUP(A4225,'Resources Final'!B:F,5,FALSE)),"")</f>
        <v/>
      </c>
    </row>
    <row r="4226" spans="9:9" x14ac:dyDescent="0.2">
      <c r="I4226" t="str">
        <f>IFERROR(IF(VLOOKUP(A4226,'Resources Final'!B:F,5,FALSE)=0,"",VLOOKUP(A4226,'Resources Final'!B:F,5,FALSE)),"")</f>
        <v/>
      </c>
    </row>
    <row r="4227" spans="9:9" x14ac:dyDescent="0.2">
      <c r="I4227" t="str">
        <f>IFERROR(IF(VLOOKUP(A4227,'Resources Final'!B:F,5,FALSE)=0,"",VLOOKUP(A4227,'Resources Final'!B:F,5,FALSE)),"")</f>
        <v/>
      </c>
    </row>
    <row r="4228" spans="9:9" x14ac:dyDescent="0.2">
      <c r="I4228" t="str">
        <f>IFERROR(IF(VLOOKUP(A4228,'Resources Final'!B:F,5,FALSE)=0,"",VLOOKUP(A4228,'Resources Final'!B:F,5,FALSE)),"")</f>
        <v/>
      </c>
    </row>
    <row r="4229" spans="9:9" x14ac:dyDescent="0.2">
      <c r="I4229" t="str">
        <f>IFERROR(IF(VLOOKUP(A4229,'Resources Final'!B:F,5,FALSE)=0,"",VLOOKUP(A4229,'Resources Final'!B:F,5,FALSE)),"")</f>
        <v/>
      </c>
    </row>
    <row r="4230" spans="9:9" x14ac:dyDescent="0.2">
      <c r="I4230" t="str">
        <f>IFERROR(IF(VLOOKUP(A4230,'Resources Final'!B:F,5,FALSE)=0,"",VLOOKUP(A4230,'Resources Final'!B:F,5,FALSE)),"")</f>
        <v/>
      </c>
    </row>
    <row r="4231" spans="9:9" x14ac:dyDescent="0.2">
      <c r="I4231" t="str">
        <f>IFERROR(IF(VLOOKUP(A4231,'Resources Final'!B:F,5,FALSE)=0,"",VLOOKUP(A4231,'Resources Final'!B:F,5,FALSE)),"")</f>
        <v/>
      </c>
    </row>
    <row r="4232" spans="9:9" x14ac:dyDescent="0.2">
      <c r="I4232" t="str">
        <f>IFERROR(IF(VLOOKUP(A4232,'Resources Final'!B:F,5,FALSE)=0,"",VLOOKUP(A4232,'Resources Final'!B:F,5,FALSE)),"")</f>
        <v/>
      </c>
    </row>
    <row r="4233" spans="9:9" x14ac:dyDescent="0.2">
      <c r="I4233" t="str">
        <f>IFERROR(IF(VLOOKUP(A4233,'Resources Final'!B:F,5,FALSE)=0,"",VLOOKUP(A4233,'Resources Final'!B:F,5,FALSE)),"")</f>
        <v/>
      </c>
    </row>
    <row r="4234" spans="9:9" x14ac:dyDescent="0.2">
      <c r="I4234" t="str">
        <f>IFERROR(IF(VLOOKUP(A4234,'Resources Final'!B:F,5,FALSE)=0,"",VLOOKUP(A4234,'Resources Final'!B:F,5,FALSE)),"")</f>
        <v/>
      </c>
    </row>
    <row r="4235" spans="9:9" x14ac:dyDescent="0.2">
      <c r="I4235" t="str">
        <f>IFERROR(IF(VLOOKUP(A4235,'Resources Final'!B:F,5,FALSE)=0,"",VLOOKUP(A4235,'Resources Final'!B:F,5,FALSE)),"")</f>
        <v/>
      </c>
    </row>
    <row r="4236" spans="9:9" x14ac:dyDescent="0.2">
      <c r="I4236" t="str">
        <f>IFERROR(IF(VLOOKUP(A4236,'Resources Final'!B:F,5,FALSE)=0,"",VLOOKUP(A4236,'Resources Final'!B:F,5,FALSE)),"")</f>
        <v/>
      </c>
    </row>
    <row r="4237" spans="9:9" x14ac:dyDescent="0.2">
      <c r="I4237" t="str">
        <f>IFERROR(IF(VLOOKUP(A4237,'Resources Final'!B:F,5,FALSE)=0,"",VLOOKUP(A4237,'Resources Final'!B:F,5,FALSE)),"")</f>
        <v/>
      </c>
    </row>
    <row r="4238" spans="9:9" x14ac:dyDescent="0.2">
      <c r="I4238" t="str">
        <f>IFERROR(IF(VLOOKUP(A4238,'Resources Final'!B:F,5,FALSE)=0,"",VLOOKUP(A4238,'Resources Final'!B:F,5,FALSE)),"")</f>
        <v/>
      </c>
    </row>
    <row r="4239" spans="9:9" x14ac:dyDescent="0.2">
      <c r="I4239" t="str">
        <f>IFERROR(IF(VLOOKUP(A4239,'Resources Final'!B:F,5,FALSE)=0,"",VLOOKUP(A4239,'Resources Final'!B:F,5,FALSE)),"")</f>
        <v/>
      </c>
    </row>
    <row r="4240" spans="9:9" x14ac:dyDescent="0.2">
      <c r="I4240" t="str">
        <f>IFERROR(IF(VLOOKUP(A4240,'Resources Final'!B:F,5,FALSE)=0,"",VLOOKUP(A4240,'Resources Final'!B:F,5,FALSE)),"")</f>
        <v/>
      </c>
    </row>
    <row r="4241" spans="9:9" x14ac:dyDescent="0.2">
      <c r="I4241" t="str">
        <f>IFERROR(IF(VLOOKUP(A4241,'Resources Final'!B:F,5,FALSE)=0,"",VLOOKUP(A4241,'Resources Final'!B:F,5,FALSE)),"")</f>
        <v/>
      </c>
    </row>
    <row r="4242" spans="9:9" x14ac:dyDescent="0.2">
      <c r="I4242" t="str">
        <f>IFERROR(IF(VLOOKUP(A4242,'Resources Final'!B:F,5,FALSE)=0,"",VLOOKUP(A4242,'Resources Final'!B:F,5,FALSE)),"")</f>
        <v/>
      </c>
    </row>
    <row r="4243" spans="9:9" x14ac:dyDescent="0.2">
      <c r="I4243" t="str">
        <f>IFERROR(IF(VLOOKUP(A4243,'Resources Final'!B:F,5,FALSE)=0,"",VLOOKUP(A4243,'Resources Final'!B:F,5,FALSE)),"")</f>
        <v/>
      </c>
    </row>
    <row r="4244" spans="9:9" x14ac:dyDescent="0.2">
      <c r="I4244" t="str">
        <f>IFERROR(IF(VLOOKUP(A4244,'Resources Final'!B:F,5,FALSE)=0,"",VLOOKUP(A4244,'Resources Final'!B:F,5,FALSE)),"")</f>
        <v/>
      </c>
    </row>
    <row r="4245" spans="9:9" x14ac:dyDescent="0.2">
      <c r="I4245" t="str">
        <f>IFERROR(IF(VLOOKUP(A4245,'Resources Final'!B:F,5,FALSE)=0,"",VLOOKUP(A4245,'Resources Final'!B:F,5,FALSE)),"")</f>
        <v/>
      </c>
    </row>
    <row r="4246" spans="9:9" x14ac:dyDescent="0.2">
      <c r="I4246" t="str">
        <f>IFERROR(IF(VLOOKUP(A4246,'Resources Final'!B:F,5,FALSE)=0,"",VLOOKUP(A4246,'Resources Final'!B:F,5,FALSE)),"")</f>
        <v/>
      </c>
    </row>
    <row r="4247" spans="9:9" x14ac:dyDescent="0.2">
      <c r="I4247" t="str">
        <f>IFERROR(IF(VLOOKUP(A4247,'Resources Final'!B:F,5,FALSE)=0,"",VLOOKUP(A4247,'Resources Final'!B:F,5,FALSE)),"")</f>
        <v/>
      </c>
    </row>
    <row r="4248" spans="9:9" x14ac:dyDescent="0.2">
      <c r="I4248" t="str">
        <f>IFERROR(IF(VLOOKUP(A4248,'Resources Final'!B:F,5,FALSE)=0,"",VLOOKUP(A4248,'Resources Final'!B:F,5,FALSE)),"")</f>
        <v/>
      </c>
    </row>
    <row r="4249" spans="9:9" x14ac:dyDescent="0.2">
      <c r="I4249" t="str">
        <f>IFERROR(IF(VLOOKUP(A4249,'Resources Final'!B:F,5,FALSE)=0,"",VLOOKUP(A4249,'Resources Final'!B:F,5,FALSE)),"")</f>
        <v/>
      </c>
    </row>
    <row r="4250" spans="9:9" x14ac:dyDescent="0.2">
      <c r="I4250" t="str">
        <f>IFERROR(IF(VLOOKUP(A4250,'Resources Final'!B:F,5,FALSE)=0,"",VLOOKUP(A4250,'Resources Final'!B:F,5,FALSE)),"")</f>
        <v/>
      </c>
    </row>
    <row r="4251" spans="9:9" x14ac:dyDescent="0.2">
      <c r="I4251" t="str">
        <f>IFERROR(IF(VLOOKUP(A4251,'Resources Final'!B:F,5,FALSE)=0,"",VLOOKUP(A4251,'Resources Final'!B:F,5,FALSE)),"")</f>
        <v/>
      </c>
    </row>
    <row r="4252" spans="9:9" x14ac:dyDescent="0.2">
      <c r="I4252" t="str">
        <f>IFERROR(IF(VLOOKUP(A4252,'Resources Final'!B:F,5,FALSE)=0,"",VLOOKUP(A4252,'Resources Final'!B:F,5,FALSE)),"")</f>
        <v/>
      </c>
    </row>
    <row r="4253" spans="9:9" x14ac:dyDescent="0.2">
      <c r="I4253" t="str">
        <f>IFERROR(IF(VLOOKUP(A4253,'Resources Final'!B:F,5,FALSE)=0,"",VLOOKUP(A4253,'Resources Final'!B:F,5,FALSE)),"")</f>
        <v/>
      </c>
    </row>
    <row r="4254" spans="9:9" x14ac:dyDescent="0.2">
      <c r="I4254" t="str">
        <f>IFERROR(IF(VLOOKUP(A4254,'Resources Final'!B:F,5,FALSE)=0,"",VLOOKUP(A4254,'Resources Final'!B:F,5,FALSE)),"")</f>
        <v/>
      </c>
    </row>
    <row r="4255" spans="9:9" x14ac:dyDescent="0.2">
      <c r="I4255" t="str">
        <f>IFERROR(IF(VLOOKUP(A4255,'Resources Final'!B:F,5,FALSE)=0,"",VLOOKUP(A4255,'Resources Final'!B:F,5,FALSE)),"")</f>
        <v/>
      </c>
    </row>
    <row r="4256" spans="9:9" x14ac:dyDescent="0.2">
      <c r="I4256" t="str">
        <f>IFERROR(IF(VLOOKUP(A4256,'Resources Final'!B:F,5,FALSE)=0,"",VLOOKUP(A4256,'Resources Final'!B:F,5,FALSE)),"")</f>
        <v/>
      </c>
    </row>
    <row r="4257" spans="9:9" x14ac:dyDescent="0.2">
      <c r="I4257" t="str">
        <f>IFERROR(IF(VLOOKUP(A4257,'Resources Final'!B:F,5,FALSE)=0,"",VLOOKUP(A4257,'Resources Final'!B:F,5,FALSE)),"")</f>
        <v/>
      </c>
    </row>
    <row r="4258" spans="9:9" x14ac:dyDescent="0.2">
      <c r="I4258" t="str">
        <f>IFERROR(IF(VLOOKUP(A4258,'Resources Final'!B:F,5,FALSE)=0,"",VLOOKUP(A4258,'Resources Final'!B:F,5,FALSE)),"")</f>
        <v/>
      </c>
    </row>
    <row r="4259" spans="9:9" x14ac:dyDescent="0.2">
      <c r="I4259" t="str">
        <f>IFERROR(IF(VLOOKUP(A4259,'Resources Final'!B:F,5,FALSE)=0,"",VLOOKUP(A4259,'Resources Final'!B:F,5,FALSE)),"")</f>
        <v/>
      </c>
    </row>
    <row r="4260" spans="9:9" x14ac:dyDescent="0.2">
      <c r="I4260" t="str">
        <f>IFERROR(IF(VLOOKUP(A4260,'Resources Final'!B:F,5,FALSE)=0,"",VLOOKUP(A4260,'Resources Final'!B:F,5,FALSE)),"")</f>
        <v/>
      </c>
    </row>
    <row r="4261" spans="9:9" x14ac:dyDescent="0.2">
      <c r="I4261" t="str">
        <f>IFERROR(IF(VLOOKUP(A4261,'Resources Final'!B:F,5,FALSE)=0,"",VLOOKUP(A4261,'Resources Final'!B:F,5,FALSE)),"")</f>
        <v/>
      </c>
    </row>
    <row r="4262" spans="9:9" x14ac:dyDescent="0.2">
      <c r="I4262" t="str">
        <f>IFERROR(IF(VLOOKUP(A4262,'Resources Final'!B:F,5,FALSE)=0,"",VLOOKUP(A4262,'Resources Final'!B:F,5,FALSE)),"")</f>
        <v/>
      </c>
    </row>
    <row r="4263" spans="9:9" x14ac:dyDescent="0.2">
      <c r="I4263" t="str">
        <f>IFERROR(IF(VLOOKUP(A4263,'Resources Final'!B:F,5,FALSE)=0,"",VLOOKUP(A4263,'Resources Final'!B:F,5,FALSE)),"")</f>
        <v/>
      </c>
    </row>
    <row r="4264" spans="9:9" x14ac:dyDescent="0.2">
      <c r="I4264" t="str">
        <f>IFERROR(IF(VLOOKUP(A4264,'Resources Final'!B:F,5,FALSE)=0,"",VLOOKUP(A4264,'Resources Final'!B:F,5,FALSE)),"")</f>
        <v/>
      </c>
    </row>
    <row r="4265" spans="9:9" x14ac:dyDescent="0.2">
      <c r="I4265" t="str">
        <f>IFERROR(IF(VLOOKUP(A4265,'Resources Final'!B:F,5,FALSE)=0,"",VLOOKUP(A4265,'Resources Final'!B:F,5,FALSE)),"")</f>
        <v/>
      </c>
    </row>
    <row r="4266" spans="9:9" x14ac:dyDescent="0.2">
      <c r="I4266" t="str">
        <f>IFERROR(IF(VLOOKUP(A4266,'Resources Final'!B:F,5,FALSE)=0,"",VLOOKUP(A4266,'Resources Final'!B:F,5,FALSE)),"")</f>
        <v/>
      </c>
    </row>
    <row r="4267" spans="9:9" x14ac:dyDescent="0.2">
      <c r="I4267" t="str">
        <f>IFERROR(IF(VLOOKUP(A4267,'Resources Final'!B:F,5,FALSE)=0,"",VLOOKUP(A4267,'Resources Final'!B:F,5,FALSE)),"")</f>
        <v/>
      </c>
    </row>
    <row r="4268" spans="9:9" x14ac:dyDescent="0.2">
      <c r="I4268" t="str">
        <f>IFERROR(IF(VLOOKUP(A4268,'Resources Final'!B:F,5,FALSE)=0,"",VLOOKUP(A4268,'Resources Final'!B:F,5,FALSE)),"")</f>
        <v/>
      </c>
    </row>
    <row r="4269" spans="9:9" x14ac:dyDescent="0.2">
      <c r="I4269" t="str">
        <f>IFERROR(IF(VLOOKUP(A4269,'Resources Final'!B:F,5,FALSE)=0,"",VLOOKUP(A4269,'Resources Final'!B:F,5,FALSE)),"")</f>
        <v/>
      </c>
    </row>
    <row r="4270" spans="9:9" x14ac:dyDescent="0.2">
      <c r="I4270" t="str">
        <f>IFERROR(IF(VLOOKUP(A4270,'Resources Final'!B:F,5,FALSE)=0,"",VLOOKUP(A4270,'Resources Final'!B:F,5,FALSE)),"")</f>
        <v/>
      </c>
    </row>
    <row r="4271" spans="9:9" x14ac:dyDescent="0.2">
      <c r="I4271" t="str">
        <f>IFERROR(IF(VLOOKUP(A4271,'Resources Final'!B:F,5,FALSE)=0,"",VLOOKUP(A4271,'Resources Final'!B:F,5,FALSE)),"")</f>
        <v/>
      </c>
    </row>
    <row r="4272" spans="9:9" x14ac:dyDescent="0.2">
      <c r="I4272" t="str">
        <f>IFERROR(IF(VLOOKUP(A4272,'Resources Final'!B:F,5,FALSE)=0,"",VLOOKUP(A4272,'Resources Final'!B:F,5,FALSE)),"")</f>
        <v/>
      </c>
    </row>
    <row r="4273" spans="9:9" x14ac:dyDescent="0.2">
      <c r="I4273" t="str">
        <f>IFERROR(IF(VLOOKUP(A4273,'Resources Final'!B:F,5,FALSE)=0,"",VLOOKUP(A4273,'Resources Final'!B:F,5,FALSE)),"")</f>
        <v/>
      </c>
    </row>
    <row r="4274" spans="9:9" x14ac:dyDescent="0.2">
      <c r="I4274" t="str">
        <f>IFERROR(IF(VLOOKUP(A4274,'Resources Final'!B:F,5,FALSE)=0,"",VLOOKUP(A4274,'Resources Final'!B:F,5,FALSE)),"")</f>
        <v/>
      </c>
    </row>
    <row r="4275" spans="9:9" x14ac:dyDescent="0.2">
      <c r="I4275" t="str">
        <f>IFERROR(IF(VLOOKUP(A4275,'Resources Final'!B:F,5,FALSE)=0,"",VLOOKUP(A4275,'Resources Final'!B:F,5,FALSE)),"")</f>
        <v/>
      </c>
    </row>
    <row r="4276" spans="9:9" x14ac:dyDescent="0.2">
      <c r="I4276" t="str">
        <f>IFERROR(IF(VLOOKUP(A4276,'Resources Final'!B:F,5,FALSE)=0,"",VLOOKUP(A4276,'Resources Final'!B:F,5,FALSE)),"")</f>
        <v/>
      </c>
    </row>
    <row r="4277" spans="9:9" x14ac:dyDescent="0.2">
      <c r="I4277" t="str">
        <f>IFERROR(IF(VLOOKUP(A4277,'Resources Final'!B:F,5,FALSE)=0,"",VLOOKUP(A4277,'Resources Final'!B:F,5,FALSE)),"")</f>
        <v/>
      </c>
    </row>
    <row r="4278" spans="9:9" x14ac:dyDescent="0.2">
      <c r="I4278" t="str">
        <f>IFERROR(IF(VLOOKUP(A4278,'Resources Final'!B:F,5,FALSE)=0,"",VLOOKUP(A4278,'Resources Final'!B:F,5,FALSE)),"")</f>
        <v/>
      </c>
    </row>
    <row r="4279" spans="9:9" x14ac:dyDescent="0.2">
      <c r="I4279" t="str">
        <f>IFERROR(IF(VLOOKUP(A4279,'Resources Final'!B:F,5,FALSE)=0,"",VLOOKUP(A4279,'Resources Final'!B:F,5,FALSE)),"")</f>
        <v/>
      </c>
    </row>
    <row r="4280" spans="9:9" x14ac:dyDescent="0.2">
      <c r="I4280" t="str">
        <f>IFERROR(IF(VLOOKUP(A4280,'Resources Final'!B:F,5,FALSE)=0,"",VLOOKUP(A4280,'Resources Final'!B:F,5,FALSE)),"")</f>
        <v/>
      </c>
    </row>
    <row r="4281" spans="9:9" x14ac:dyDescent="0.2">
      <c r="I4281" t="str">
        <f>IFERROR(IF(VLOOKUP(A4281,'Resources Final'!B:F,5,FALSE)=0,"",VLOOKUP(A4281,'Resources Final'!B:F,5,FALSE)),"")</f>
        <v/>
      </c>
    </row>
    <row r="4282" spans="9:9" x14ac:dyDescent="0.2">
      <c r="I4282" t="str">
        <f>IFERROR(IF(VLOOKUP(A4282,'Resources Final'!B:F,5,FALSE)=0,"",VLOOKUP(A4282,'Resources Final'!B:F,5,FALSE)),"")</f>
        <v/>
      </c>
    </row>
    <row r="4283" spans="9:9" x14ac:dyDescent="0.2">
      <c r="I4283" t="str">
        <f>IFERROR(IF(VLOOKUP(A4283,'Resources Final'!B:F,5,FALSE)=0,"",VLOOKUP(A4283,'Resources Final'!B:F,5,FALSE)),"")</f>
        <v/>
      </c>
    </row>
    <row r="4284" spans="9:9" x14ac:dyDescent="0.2">
      <c r="I4284" t="str">
        <f>IFERROR(IF(VLOOKUP(A4284,'Resources Final'!B:F,5,FALSE)=0,"",VLOOKUP(A4284,'Resources Final'!B:F,5,FALSE)),"")</f>
        <v/>
      </c>
    </row>
    <row r="4285" spans="9:9" x14ac:dyDescent="0.2">
      <c r="I4285" t="str">
        <f>IFERROR(IF(VLOOKUP(A4285,'Resources Final'!B:F,5,FALSE)=0,"",VLOOKUP(A4285,'Resources Final'!B:F,5,FALSE)),"")</f>
        <v/>
      </c>
    </row>
    <row r="4286" spans="9:9" x14ac:dyDescent="0.2">
      <c r="I4286" t="str">
        <f>IFERROR(IF(VLOOKUP(A4286,'Resources Final'!B:F,5,FALSE)=0,"",VLOOKUP(A4286,'Resources Final'!B:F,5,FALSE)),"")</f>
        <v/>
      </c>
    </row>
    <row r="4287" spans="9:9" x14ac:dyDescent="0.2">
      <c r="I4287" t="str">
        <f>IFERROR(IF(VLOOKUP(A4287,'Resources Final'!B:F,5,FALSE)=0,"",VLOOKUP(A4287,'Resources Final'!B:F,5,FALSE)),"")</f>
        <v/>
      </c>
    </row>
    <row r="4288" spans="9:9" x14ac:dyDescent="0.2">
      <c r="I4288" t="str">
        <f>IFERROR(IF(VLOOKUP(A4288,'Resources Final'!B:F,5,FALSE)=0,"",VLOOKUP(A4288,'Resources Final'!B:F,5,FALSE)),"")</f>
        <v/>
      </c>
    </row>
    <row r="4289" spans="9:9" x14ac:dyDescent="0.2">
      <c r="I4289" t="str">
        <f>IFERROR(IF(VLOOKUP(A4289,'Resources Final'!B:F,5,FALSE)=0,"",VLOOKUP(A4289,'Resources Final'!B:F,5,FALSE)),"")</f>
        <v/>
      </c>
    </row>
    <row r="4290" spans="9:9" x14ac:dyDescent="0.2">
      <c r="I4290" t="str">
        <f>IFERROR(IF(VLOOKUP(A4290,'Resources Final'!B:F,5,FALSE)=0,"",VLOOKUP(A4290,'Resources Final'!B:F,5,FALSE)),"")</f>
        <v/>
      </c>
    </row>
    <row r="4291" spans="9:9" x14ac:dyDescent="0.2">
      <c r="I4291" t="str">
        <f>IFERROR(IF(VLOOKUP(A4291,'Resources Final'!B:F,5,FALSE)=0,"",VLOOKUP(A4291,'Resources Final'!B:F,5,FALSE)),"")</f>
        <v/>
      </c>
    </row>
    <row r="4292" spans="9:9" x14ac:dyDescent="0.2">
      <c r="I4292" t="str">
        <f>IFERROR(IF(VLOOKUP(A4292,'Resources Final'!B:F,5,FALSE)=0,"",VLOOKUP(A4292,'Resources Final'!B:F,5,FALSE)),"")</f>
        <v/>
      </c>
    </row>
    <row r="4293" spans="9:9" x14ac:dyDescent="0.2">
      <c r="I4293" t="str">
        <f>IFERROR(IF(VLOOKUP(A4293,'Resources Final'!B:F,5,FALSE)=0,"",VLOOKUP(A4293,'Resources Final'!B:F,5,FALSE)),"")</f>
        <v/>
      </c>
    </row>
    <row r="4294" spans="9:9" x14ac:dyDescent="0.2">
      <c r="I4294" t="str">
        <f>IFERROR(IF(VLOOKUP(A4294,'Resources Final'!B:F,5,FALSE)=0,"",VLOOKUP(A4294,'Resources Final'!B:F,5,FALSE)),"")</f>
        <v/>
      </c>
    </row>
    <row r="4295" spans="9:9" x14ac:dyDescent="0.2">
      <c r="I4295" t="str">
        <f>IFERROR(IF(VLOOKUP(A4295,'Resources Final'!B:F,5,FALSE)=0,"",VLOOKUP(A4295,'Resources Final'!B:F,5,FALSE)),"")</f>
        <v/>
      </c>
    </row>
    <row r="4296" spans="9:9" x14ac:dyDescent="0.2">
      <c r="I4296" t="str">
        <f>IFERROR(IF(VLOOKUP(A4296,'Resources Final'!B:F,5,FALSE)=0,"",VLOOKUP(A4296,'Resources Final'!B:F,5,FALSE)),"")</f>
        <v/>
      </c>
    </row>
    <row r="4297" spans="9:9" x14ac:dyDescent="0.2">
      <c r="I4297" t="str">
        <f>IFERROR(IF(VLOOKUP(A4297,'Resources Final'!B:F,5,FALSE)=0,"",VLOOKUP(A4297,'Resources Final'!B:F,5,FALSE)),"")</f>
        <v/>
      </c>
    </row>
    <row r="4298" spans="9:9" x14ac:dyDescent="0.2">
      <c r="I4298" t="str">
        <f>IFERROR(IF(VLOOKUP(A4298,'Resources Final'!B:F,5,FALSE)=0,"",VLOOKUP(A4298,'Resources Final'!B:F,5,FALSE)),"")</f>
        <v/>
      </c>
    </row>
    <row r="4299" spans="9:9" x14ac:dyDescent="0.2">
      <c r="I4299" t="str">
        <f>IFERROR(IF(VLOOKUP(A4299,'Resources Final'!B:F,5,FALSE)=0,"",VLOOKUP(A4299,'Resources Final'!B:F,5,FALSE)),"")</f>
        <v/>
      </c>
    </row>
    <row r="4300" spans="9:9" x14ac:dyDescent="0.2">
      <c r="I4300" t="str">
        <f>IFERROR(IF(VLOOKUP(A4300,'Resources Final'!B:F,5,FALSE)=0,"",VLOOKUP(A4300,'Resources Final'!B:F,5,FALSE)),"")</f>
        <v/>
      </c>
    </row>
    <row r="4301" spans="9:9" x14ac:dyDescent="0.2">
      <c r="I4301" t="str">
        <f>IFERROR(IF(VLOOKUP(A4301,'Resources Final'!B:F,5,FALSE)=0,"",VLOOKUP(A4301,'Resources Final'!B:F,5,FALSE)),"")</f>
        <v/>
      </c>
    </row>
    <row r="4302" spans="9:9" x14ac:dyDescent="0.2">
      <c r="I4302" t="str">
        <f>IFERROR(IF(VLOOKUP(A4302,'Resources Final'!B:F,5,FALSE)=0,"",VLOOKUP(A4302,'Resources Final'!B:F,5,FALSE)),"")</f>
        <v/>
      </c>
    </row>
    <row r="4303" spans="9:9" x14ac:dyDescent="0.2">
      <c r="I4303" t="str">
        <f>IFERROR(IF(VLOOKUP(A4303,'Resources Final'!B:F,5,FALSE)=0,"",VLOOKUP(A4303,'Resources Final'!B:F,5,FALSE)),"")</f>
        <v/>
      </c>
    </row>
    <row r="4304" spans="9:9" x14ac:dyDescent="0.2">
      <c r="I4304" t="str">
        <f>IFERROR(IF(VLOOKUP(A4304,'Resources Final'!B:F,5,FALSE)=0,"",VLOOKUP(A4304,'Resources Final'!B:F,5,FALSE)),"")</f>
        <v/>
      </c>
    </row>
    <row r="4305" spans="9:9" x14ac:dyDescent="0.2">
      <c r="I4305" t="str">
        <f>IFERROR(IF(VLOOKUP(A4305,'Resources Final'!B:F,5,FALSE)=0,"",VLOOKUP(A4305,'Resources Final'!B:F,5,FALSE)),"")</f>
        <v/>
      </c>
    </row>
    <row r="4306" spans="9:9" x14ac:dyDescent="0.2">
      <c r="I4306" t="str">
        <f>IFERROR(IF(VLOOKUP(A4306,'Resources Final'!B:F,5,FALSE)=0,"",VLOOKUP(A4306,'Resources Final'!B:F,5,FALSE)),"")</f>
        <v/>
      </c>
    </row>
    <row r="4307" spans="9:9" x14ac:dyDescent="0.2">
      <c r="I4307" t="str">
        <f>IFERROR(IF(VLOOKUP(A4307,'Resources Final'!B:F,5,FALSE)=0,"",VLOOKUP(A4307,'Resources Final'!B:F,5,FALSE)),"")</f>
        <v/>
      </c>
    </row>
    <row r="4308" spans="9:9" x14ac:dyDescent="0.2">
      <c r="I4308" t="str">
        <f>IFERROR(IF(VLOOKUP(A4308,'Resources Final'!B:F,5,FALSE)=0,"",VLOOKUP(A4308,'Resources Final'!B:F,5,FALSE)),"")</f>
        <v/>
      </c>
    </row>
    <row r="4309" spans="9:9" x14ac:dyDescent="0.2">
      <c r="I4309" t="str">
        <f>IFERROR(IF(VLOOKUP(A4309,'Resources Final'!B:F,5,FALSE)=0,"",VLOOKUP(A4309,'Resources Final'!B:F,5,FALSE)),"")</f>
        <v/>
      </c>
    </row>
    <row r="4310" spans="9:9" x14ac:dyDescent="0.2">
      <c r="I4310" t="str">
        <f>IFERROR(IF(VLOOKUP(A4310,'Resources Final'!B:F,5,FALSE)=0,"",VLOOKUP(A4310,'Resources Final'!B:F,5,FALSE)),"")</f>
        <v/>
      </c>
    </row>
    <row r="4311" spans="9:9" x14ac:dyDescent="0.2">
      <c r="I4311" t="str">
        <f>IFERROR(IF(VLOOKUP(A4311,'Resources Final'!B:F,5,FALSE)=0,"",VLOOKUP(A4311,'Resources Final'!B:F,5,FALSE)),"")</f>
        <v/>
      </c>
    </row>
    <row r="4312" spans="9:9" x14ac:dyDescent="0.2">
      <c r="I4312" t="str">
        <f>IFERROR(IF(VLOOKUP(A4312,'Resources Final'!B:F,5,FALSE)=0,"",VLOOKUP(A4312,'Resources Final'!B:F,5,FALSE)),"")</f>
        <v/>
      </c>
    </row>
    <row r="4313" spans="9:9" x14ac:dyDescent="0.2">
      <c r="I4313" t="str">
        <f>IFERROR(IF(VLOOKUP(A4313,'Resources Final'!B:F,5,FALSE)=0,"",VLOOKUP(A4313,'Resources Final'!B:F,5,FALSE)),"")</f>
        <v/>
      </c>
    </row>
    <row r="4314" spans="9:9" x14ac:dyDescent="0.2">
      <c r="I4314" t="str">
        <f>IFERROR(IF(VLOOKUP(A4314,'Resources Final'!B:F,5,FALSE)=0,"",VLOOKUP(A4314,'Resources Final'!B:F,5,FALSE)),"")</f>
        <v/>
      </c>
    </row>
    <row r="4315" spans="9:9" x14ac:dyDescent="0.2">
      <c r="I4315" t="str">
        <f>IFERROR(IF(VLOOKUP(A4315,'Resources Final'!B:F,5,FALSE)=0,"",VLOOKUP(A4315,'Resources Final'!B:F,5,FALSE)),"")</f>
        <v/>
      </c>
    </row>
    <row r="4316" spans="9:9" x14ac:dyDescent="0.2">
      <c r="I4316" t="str">
        <f>IFERROR(IF(VLOOKUP(A4316,'Resources Final'!B:F,5,FALSE)=0,"",VLOOKUP(A4316,'Resources Final'!B:F,5,FALSE)),"")</f>
        <v/>
      </c>
    </row>
    <row r="4317" spans="9:9" x14ac:dyDescent="0.2">
      <c r="I4317" t="str">
        <f>IFERROR(IF(VLOOKUP(A4317,'Resources Final'!B:F,5,FALSE)=0,"",VLOOKUP(A4317,'Resources Final'!B:F,5,FALSE)),"")</f>
        <v/>
      </c>
    </row>
    <row r="4318" spans="9:9" x14ac:dyDescent="0.2">
      <c r="I4318" t="str">
        <f>IFERROR(IF(VLOOKUP(A4318,'Resources Final'!B:F,5,FALSE)=0,"",VLOOKUP(A4318,'Resources Final'!B:F,5,FALSE)),"")</f>
        <v/>
      </c>
    </row>
    <row r="4319" spans="9:9" x14ac:dyDescent="0.2">
      <c r="I4319" t="str">
        <f>IFERROR(IF(VLOOKUP(A4319,'Resources Final'!B:F,5,FALSE)=0,"",VLOOKUP(A4319,'Resources Final'!B:F,5,FALSE)),"")</f>
        <v/>
      </c>
    </row>
    <row r="4320" spans="9:9" x14ac:dyDescent="0.2">
      <c r="I4320" t="str">
        <f>IFERROR(IF(VLOOKUP(A4320,'Resources Final'!B:F,5,FALSE)=0,"",VLOOKUP(A4320,'Resources Final'!B:F,5,FALSE)),"")</f>
        <v/>
      </c>
    </row>
    <row r="4321" spans="9:9" x14ac:dyDescent="0.2">
      <c r="I4321" t="str">
        <f>IFERROR(IF(VLOOKUP(A4321,'Resources Final'!B:F,5,FALSE)=0,"",VLOOKUP(A4321,'Resources Final'!B:F,5,FALSE)),"")</f>
        <v/>
      </c>
    </row>
    <row r="4322" spans="9:9" x14ac:dyDescent="0.2">
      <c r="I4322" t="str">
        <f>IFERROR(IF(VLOOKUP(A4322,'Resources Final'!B:F,5,FALSE)=0,"",VLOOKUP(A4322,'Resources Final'!B:F,5,FALSE)),"")</f>
        <v/>
      </c>
    </row>
    <row r="4323" spans="9:9" x14ac:dyDescent="0.2">
      <c r="I4323" t="str">
        <f>IFERROR(IF(VLOOKUP(A4323,'Resources Final'!B:F,5,FALSE)=0,"",VLOOKUP(A4323,'Resources Final'!B:F,5,FALSE)),"")</f>
        <v/>
      </c>
    </row>
    <row r="4324" spans="9:9" x14ac:dyDescent="0.2">
      <c r="I4324" t="str">
        <f>IFERROR(IF(VLOOKUP(A4324,'Resources Final'!B:F,5,FALSE)=0,"",VLOOKUP(A4324,'Resources Final'!B:F,5,FALSE)),"")</f>
        <v/>
      </c>
    </row>
    <row r="4325" spans="9:9" x14ac:dyDescent="0.2">
      <c r="I4325" t="str">
        <f>IFERROR(IF(VLOOKUP(A4325,'Resources Final'!B:F,5,FALSE)=0,"",VLOOKUP(A4325,'Resources Final'!B:F,5,FALSE)),"")</f>
        <v/>
      </c>
    </row>
    <row r="4326" spans="9:9" x14ac:dyDescent="0.2">
      <c r="I4326" t="str">
        <f>IFERROR(IF(VLOOKUP(A4326,'Resources Final'!B:F,5,FALSE)=0,"",VLOOKUP(A4326,'Resources Final'!B:F,5,FALSE)),"")</f>
        <v/>
      </c>
    </row>
    <row r="4327" spans="9:9" x14ac:dyDescent="0.2">
      <c r="I4327" t="str">
        <f>IFERROR(IF(VLOOKUP(A4327,'Resources Final'!B:F,5,FALSE)=0,"",VLOOKUP(A4327,'Resources Final'!B:F,5,FALSE)),"")</f>
        <v/>
      </c>
    </row>
    <row r="4328" spans="9:9" x14ac:dyDescent="0.2">
      <c r="I4328" t="str">
        <f>IFERROR(IF(VLOOKUP(A4328,'Resources Final'!B:F,5,FALSE)=0,"",VLOOKUP(A4328,'Resources Final'!B:F,5,FALSE)),"")</f>
        <v/>
      </c>
    </row>
    <row r="4329" spans="9:9" x14ac:dyDescent="0.2">
      <c r="I4329" t="str">
        <f>IFERROR(IF(VLOOKUP(A4329,'Resources Final'!B:F,5,FALSE)=0,"",VLOOKUP(A4329,'Resources Final'!B:F,5,FALSE)),"")</f>
        <v/>
      </c>
    </row>
    <row r="4330" spans="9:9" x14ac:dyDescent="0.2">
      <c r="I4330" t="str">
        <f>IFERROR(IF(VLOOKUP(A4330,'Resources Final'!B:F,5,FALSE)=0,"",VLOOKUP(A4330,'Resources Final'!B:F,5,FALSE)),"")</f>
        <v/>
      </c>
    </row>
    <row r="4331" spans="9:9" x14ac:dyDescent="0.2">
      <c r="I4331" t="str">
        <f>IFERROR(IF(VLOOKUP(A4331,'Resources Final'!B:F,5,FALSE)=0,"",VLOOKUP(A4331,'Resources Final'!B:F,5,FALSE)),"")</f>
        <v/>
      </c>
    </row>
    <row r="4332" spans="9:9" x14ac:dyDescent="0.2">
      <c r="I4332" t="str">
        <f>IFERROR(IF(VLOOKUP(A4332,'Resources Final'!B:F,5,FALSE)=0,"",VLOOKUP(A4332,'Resources Final'!B:F,5,FALSE)),"")</f>
        <v/>
      </c>
    </row>
    <row r="4333" spans="9:9" x14ac:dyDescent="0.2">
      <c r="I4333" t="str">
        <f>IFERROR(IF(VLOOKUP(A4333,'Resources Final'!B:F,5,FALSE)=0,"",VLOOKUP(A4333,'Resources Final'!B:F,5,FALSE)),"")</f>
        <v/>
      </c>
    </row>
    <row r="4334" spans="9:9" x14ac:dyDescent="0.2">
      <c r="I4334" t="str">
        <f>IFERROR(IF(VLOOKUP(A4334,'Resources Final'!B:F,5,FALSE)=0,"",VLOOKUP(A4334,'Resources Final'!B:F,5,FALSE)),"")</f>
        <v/>
      </c>
    </row>
    <row r="4335" spans="9:9" x14ac:dyDescent="0.2">
      <c r="I4335" t="str">
        <f>IFERROR(IF(VLOOKUP(A4335,'Resources Final'!B:F,5,FALSE)=0,"",VLOOKUP(A4335,'Resources Final'!B:F,5,FALSE)),"")</f>
        <v/>
      </c>
    </row>
    <row r="4336" spans="9:9" x14ac:dyDescent="0.2">
      <c r="I4336" t="str">
        <f>IFERROR(IF(VLOOKUP(A4336,'Resources Final'!B:F,5,FALSE)=0,"",VLOOKUP(A4336,'Resources Final'!B:F,5,FALSE)),"")</f>
        <v/>
      </c>
    </row>
    <row r="4337" spans="9:9" x14ac:dyDescent="0.2">
      <c r="I4337" t="str">
        <f>IFERROR(IF(VLOOKUP(A4337,'Resources Final'!B:F,5,FALSE)=0,"",VLOOKUP(A4337,'Resources Final'!B:F,5,FALSE)),"")</f>
        <v/>
      </c>
    </row>
    <row r="4338" spans="9:9" x14ac:dyDescent="0.2">
      <c r="I4338" t="str">
        <f>IFERROR(IF(VLOOKUP(A4338,'Resources Final'!B:F,5,FALSE)=0,"",VLOOKUP(A4338,'Resources Final'!B:F,5,FALSE)),"")</f>
        <v/>
      </c>
    </row>
    <row r="4339" spans="9:9" x14ac:dyDescent="0.2">
      <c r="I4339" t="str">
        <f>IFERROR(IF(VLOOKUP(A4339,'Resources Final'!B:F,5,FALSE)=0,"",VLOOKUP(A4339,'Resources Final'!B:F,5,FALSE)),"")</f>
        <v/>
      </c>
    </row>
    <row r="4340" spans="9:9" x14ac:dyDescent="0.2">
      <c r="I4340" t="str">
        <f>IFERROR(IF(VLOOKUP(A4340,'Resources Final'!B:F,5,FALSE)=0,"",VLOOKUP(A4340,'Resources Final'!B:F,5,FALSE)),"")</f>
        <v/>
      </c>
    </row>
    <row r="4341" spans="9:9" x14ac:dyDescent="0.2">
      <c r="I4341" t="str">
        <f>IFERROR(IF(VLOOKUP(A4341,'Resources Final'!B:F,5,FALSE)=0,"",VLOOKUP(A4341,'Resources Final'!B:F,5,FALSE)),"")</f>
        <v/>
      </c>
    </row>
    <row r="4342" spans="9:9" x14ac:dyDescent="0.2">
      <c r="I4342" t="str">
        <f>IFERROR(IF(VLOOKUP(A4342,'Resources Final'!B:F,5,FALSE)=0,"",VLOOKUP(A4342,'Resources Final'!B:F,5,FALSE)),"")</f>
        <v/>
      </c>
    </row>
    <row r="4343" spans="9:9" x14ac:dyDescent="0.2">
      <c r="I4343" t="str">
        <f>IFERROR(IF(VLOOKUP(A4343,'Resources Final'!B:F,5,FALSE)=0,"",VLOOKUP(A4343,'Resources Final'!B:F,5,FALSE)),"")</f>
        <v/>
      </c>
    </row>
    <row r="4344" spans="9:9" x14ac:dyDescent="0.2">
      <c r="I4344" t="str">
        <f>IFERROR(IF(VLOOKUP(A4344,'Resources Final'!B:F,5,FALSE)=0,"",VLOOKUP(A4344,'Resources Final'!B:F,5,FALSE)),"")</f>
        <v/>
      </c>
    </row>
    <row r="4345" spans="9:9" x14ac:dyDescent="0.2">
      <c r="I4345" t="str">
        <f>IFERROR(IF(VLOOKUP(A4345,'Resources Final'!B:F,5,FALSE)=0,"",VLOOKUP(A4345,'Resources Final'!B:F,5,FALSE)),"")</f>
        <v/>
      </c>
    </row>
    <row r="4346" spans="9:9" x14ac:dyDescent="0.2">
      <c r="I4346" t="str">
        <f>IFERROR(IF(VLOOKUP(A4346,'Resources Final'!B:F,5,FALSE)=0,"",VLOOKUP(A4346,'Resources Final'!B:F,5,FALSE)),"")</f>
        <v/>
      </c>
    </row>
    <row r="4347" spans="9:9" x14ac:dyDescent="0.2">
      <c r="I4347" t="str">
        <f>IFERROR(IF(VLOOKUP(A4347,'Resources Final'!B:F,5,FALSE)=0,"",VLOOKUP(A4347,'Resources Final'!B:F,5,FALSE)),"")</f>
        <v/>
      </c>
    </row>
    <row r="4348" spans="9:9" x14ac:dyDescent="0.2">
      <c r="I4348" t="str">
        <f>IFERROR(IF(VLOOKUP(A4348,'Resources Final'!B:F,5,FALSE)=0,"",VLOOKUP(A4348,'Resources Final'!B:F,5,FALSE)),"")</f>
        <v/>
      </c>
    </row>
    <row r="4349" spans="9:9" x14ac:dyDescent="0.2">
      <c r="I4349" t="str">
        <f>IFERROR(IF(VLOOKUP(A4349,'Resources Final'!B:F,5,FALSE)=0,"",VLOOKUP(A4349,'Resources Final'!B:F,5,FALSE)),"")</f>
        <v/>
      </c>
    </row>
    <row r="4350" spans="9:9" x14ac:dyDescent="0.2">
      <c r="I4350" t="str">
        <f>IFERROR(IF(VLOOKUP(A4350,'Resources Final'!B:F,5,FALSE)=0,"",VLOOKUP(A4350,'Resources Final'!B:F,5,FALSE)),"")</f>
        <v/>
      </c>
    </row>
    <row r="4351" spans="9:9" x14ac:dyDescent="0.2">
      <c r="I4351" t="str">
        <f>IFERROR(IF(VLOOKUP(A4351,'Resources Final'!B:F,5,FALSE)=0,"",VLOOKUP(A4351,'Resources Final'!B:F,5,FALSE)),"")</f>
        <v/>
      </c>
    </row>
    <row r="4352" spans="9:9" x14ac:dyDescent="0.2">
      <c r="I4352" t="str">
        <f>IFERROR(IF(VLOOKUP(A4352,'Resources Final'!B:F,5,FALSE)=0,"",VLOOKUP(A4352,'Resources Final'!B:F,5,FALSE)),"")</f>
        <v/>
      </c>
    </row>
    <row r="4353" spans="9:9" x14ac:dyDescent="0.2">
      <c r="I4353" t="str">
        <f>IFERROR(IF(VLOOKUP(A4353,'Resources Final'!B:F,5,FALSE)=0,"",VLOOKUP(A4353,'Resources Final'!B:F,5,FALSE)),"")</f>
        <v/>
      </c>
    </row>
    <row r="4354" spans="9:9" x14ac:dyDescent="0.2">
      <c r="I4354" t="str">
        <f>IFERROR(IF(VLOOKUP(A4354,'Resources Final'!B:F,5,FALSE)=0,"",VLOOKUP(A4354,'Resources Final'!B:F,5,FALSE)),"")</f>
        <v/>
      </c>
    </row>
    <row r="4355" spans="9:9" x14ac:dyDescent="0.2">
      <c r="I4355" t="str">
        <f>IFERROR(IF(VLOOKUP(A4355,'Resources Final'!B:F,5,FALSE)=0,"",VLOOKUP(A4355,'Resources Final'!B:F,5,FALSE)),"")</f>
        <v/>
      </c>
    </row>
    <row r="4356" spans="9:9" x14ac:dyDescent="0.2">
      <c r="I4356" t="str">
        <f>IFERROR(IF(VLOOKUP(A4356,'Resources Final'!B:F,5,FALSE)=0,"",VLOOKUP(A4356,'Resources Final'!B:F,5,FALSE)),"")</f>
        <v/>
      </c>
    </row>
    <row r="4357" spans="9:9" x14ac:dyDescent="0.2">
      <c r="I4357" t="str">
        <f>IFERROR(IF(VLOOKUP(A4357,'Resources Final'!B:F,5,FALSE)=0,"",VLOOKUP(A4357,'Resources Final'!B:F,5,FALSE)),"")</f>
        <v/>
      </c>
    </row>
    <row r="4358" spans="9:9" x14ac:dyDescent="0.2">
      <c r="I4358" t="str">
        <f>IFERROR(IF(VLOOKUP(A4358,'Resources Final'!B:F,5,FALSE)=0,"",VLOOKUP(A4358,'Resources Final'!B:F,5,FALSE)),"")</f>
        <v/>
      </c>
    </row>
    <row r="4359" spans="9:9" x14ac:dyDescent="0.2">
      <c r="I4359" t="str">
        <f>IFERROR(IF(VLOOKUP(A4359,'Resources Final'!B:F,5,FALSE)=0,"",VLOOKUP(A4359,'Resources Final'!B:F,5,FALSE)),"")</f>
        <v/>
      </c>
    </row>
    <row r="4360" spans="9:9" x14ac:dyDescent="0.2">
      <c r="I4360" t="str">
        <f>IFERROR(IF(VLOOKUP(A4360,'Resources Final'!B:F,5,FALSE)=0,"",VLOOKUP(A4360,'Resources Final'!B:F,5,FALSE)),"")</f>
        <v/>
      </c>
    </row>
    <row r="4361" spans="9:9" x14ac:dyDescent="0.2">
      <c r="I4361" t="str">
        <f>IFERROR(IF(VLOOKUP(A4361,'Resources Final'!B:F,5,FALSE)=0,"",VLOOKUP(A4361,'Resources Final'!B:F,5,FALSE)),"")</f>
        <v/>
      </c>
    </row>
    <row r="4362" spans="9:9" x14ac:dyDescent="0.2">
      <c r="I4362" t="str">
        <f>IFERROR(IF(VLOOKUP(A4362,'Resources Final'!B:F,5,FALSE)=0,"",VLOOKUP(A4362,'Resources Final'!B:F,5,FALSE)),"")</f>
        <v/>
      </c>
    </row>
    <row r="4363" spans="9:9" x14ac:dyDescent="0.2">
      <c r="I4363" t="str">
        <f>IFERROR(IF(VLOOKUP(A4363,'Resources Final'!B:F,5,FALSE)=0,"",VLOOKUP(A4363,'Resources Final'!B:F,5,FALSE)),"")</f>
        <v/>
      </c>
    </row>
    <row r="4364" spans="9:9" x14ac:dyDescent="0.2">
      <c r="I4364" t="str">
        <f>IFERROR(IF(VLOOKUP(A4364,'Resources Final'!B:F,5,FALSE)=0,"",VLOOKUP(A4364,'Resources Final'!B:F,5,FALSE)),"")</f>
        <v/>
      </c>
    </row>
    <row r="4365" spans="9:9" x14ac:dyDescent="0.2">
      <c r="I4365" t="str">
        <f>IFERROR(IF(VLOOKUP(A4365,'Resources Final'!B:F,5,FALSE)=0,"",VLOOKUP(A4365,'Resources Final'!B:F,5,FALSE)),"")</f>
        <v/>
      </c>
    </row>
    <row r="4366" spans="9:9" x14ac:dyDescent="0.2">
      <c r="I4366" t="str">
        <f>IFERROR(IF(VLOOKUP(A4366,'Resources Final'!B:F,5,FALSE)=0,"",VLOOKUP(A4366,'Resources Final'!B:F,5,FALSE)),"")</f>
        <v/>
      </c>
    </row>
    <row r="4367" spans="9:9" x14ac:dyDescent="0.2">
      <c r="I4367" t="str">
        <f>IFERROR(IF(VLOOKUP(A4367,'Resources Final'!B:F,5,FALSE)=0,"",VLOOKUP(A4367,'Resources Final'!B:F,5,FALSE)),"")</f>
        <v/>
      </c>
    </row>
    <row r="4368" spans="9:9" x14ac:dyDescent="0.2">
      <c r="I4368" t="str">
        <f>IFERROR(IF(VLOOKUP(A4368,'Resources Final'!B:F,5,FALSE)=0,"",VLOOKUP(A4368,'Resources Final'!B:F,5,FALSE)),"")</f>
        <v/>
      </c>
    </row>
    <row r="4369" spans="9:9" x14ac:dyDescent="0.2">
      <c r="I4369" t="str">
        <f>IFERROR(IF(VLOOKUP(A4369,'Resources Final'!B:F,5,FALSE)=0,"",VLOOKUP(A4369,'Resources Final'!B:F,5,FALSE)),"")</f>
        <v/>
      </c>
    </row>
    <row r="4370" spans="9:9" x14ac:dyDescent="0.2">
      <c r="I4370" t="str">
        <f>IFERROR(IF(VLOOKUP(A4370,'Resources Final'!B:F,5,FALSE)=0,"",VLOOKUP(A4370,'Resources Final'!B:F,5,FALSE)),"")</f>
        <v/>
      </c>
    </row>
    <row r="4371" spans="9:9" x14ac:dyDescent="0.2">
      <c r="I4371" t="str">
        <f>IFERROR(IF(VLOOKUP(A4371,'Resources Final'!B:F,5,FALSE)=0,"",VLOOKUP(A4371,'Resources Final'!B:F,5,FALSE)),"")</f>
        <v/>
      </c>
    </row>
    <row r="4372" spans="9:9" x14ac:dyDescent="0.2">
      <c r="I4372" t="str">
        <f>IFERROR(IF(VLOOKUP(A4372,'Resources Final'!B:F,5,FALSE)=0,"",VLOOKUP(A4372,'Resources Final'!B:F,5,FALSE)),"")</f>
        <v/>
      </c>
    </row>
    <row r="4373" spans="9:9" x14ac:dyDescent="0.2">
      <c r="I4373" t="str">
        <f>IFERROR(IF(VLOOKUP(A4373,'Resources Final'!B:F,5,FALSE)=0,"",VLOOKUP(A4373,'Resources Final'!B:F,5,FALSE)),"")</f>
        <v/>
      </c>
    </row>
    <row r="4374" spans="9:9" x14ac:dyDescent="0.2">
      <c r="I4374" t="str">
        <f>IFERROR(IF(VLOOKUP(A4374,'Resources Final'!B:F,5,FALSE)=0,"",VLOOKUP(A4374,'Resources Final'!B:F,5,FALSE)),"")</f>
        <v/>
      </c>
    </row>
    <row r="4375" spans="9:9" x14ac:dyDescent="0.2">
      <c r="I4375" t="str">
        <f>IFERROR(IF(VLOOKUP(A4375,'Resources Final'!B:F,5,FALSE)=0,"",VLOOKUP(A4375,'Resources Final'!B:F,5,FALSE)),"")</f>
        <v/>
      </c>
    </row>
    <row r="4376" spans="9:9" x14ac:dyDescent="0.2">
      <c r="I4376" t="str">
        <f>IFERROR(IF(VLOOKUP(A4376,'Resources Final'!B:F,5,FALSE)=0,"",VLOOKUP(A4376,'Resources Final'!B:F,5,FALSE)),"")</f>
        <v/>
      </c>
    </row>
    <row r="4377" spans="9:9" x14ac:dyDescent="0.2">
      <c r="I4377" t="str">
        <f>IFERROR(IF(VLOOKUP(A4377,'Resources Final'!B:F,5,FALSE)=0,"",VLOOKUP(A4377,'Resources Final'!B:F,5,FALSE)),"")</f>
        <v/>
      </c>
    </row>
    <row r="4378" spans="9:9" x14ac:dyDescent="0.2">
      <c r="I4378" t="str">
        <f>IFERROR(IF(VLOOKUP(A4378,'Resources Final'!B:F,5,FALSE)=0,"",VLOOKUP(A4378,'Resources Final'!B:F,5,FALSE)),"")</f>
        <v/>
      </c>
    </row>
    <row r="4379" spans="9:9" x14ac:dyDescent="0.2">
      <c r="I4379" t="str">
        <f>IFERROR(IF(VLOOKUP(A4379,'Resources Final'!B:F,5,FALSE)=0,"",VLOOKUP(A4379,'Resources Final'!B:F,5,FALSE)),"")</f>
        <v/>
      </c>
    </row>
    <row r="4380" spans="9:9" x14ac:dyDescent="0.2">
      <c r="I4380" t="str">
        <f>IFERROR(IF(VLOOKUP(A4380,'Resources Final'!B:F,5,FALSE)=0,"",VLOOKUP(A4380,'Resources Final'!B:F,5,FALSE)),"")</f>
        <v/>
      </c>
    </row>
    <row r="4381" spans="9:9" x14ac:dyDescent="0.2">
      <c r="I4381" t="str">
        <f>IFERROR(IF(VLOOKUP(A4381,'Resources Final'!B:F,5,FALSE)=0,"",VLOOKUP(A4381,'Resources Final'!B:F,5,FALSE)),"")</f>
        <v/>
      </c>
    </row>
    <row r="4382" spans="9:9" x14ac:dyDescent="0.2">
      <c r="I4382" t="str">
        <f>IFERROR(IF(VLOOKUP(A4382,'Resources Final'!B:F,5,FALSE)=0,"",VLOOKUP(A4382,'Resources Final'!B:F,5,FALSE)),"")</f>
        <v/>
      </c>
    </row>
    <row r="4383" spans="9:9" x14ac:dyDescent="0.2">
      <c r="I4383" t="str">
        <f>IFERROR(IF(VLOOKUP(A4383,'Resources Final'!B:F,5,FALSE)=0,"",VLOOKUP(A4383,'Resources Final'!B:F,5,FALSE)),"")</f>
        <v/>
      </c>
    </row>
    <row r="4384" spans="9:9" x14ac:dyDescent="0.2">
      <c r="I4384" t="str">
        <f>IFERROR(IF(VLOOKUP(A4384,'Resources Final'!B:F,5,FALSE)=0,"",VLOOKUP(A4384,'Resources Final'!B:F,5,FALSE)),"")</f>
        <v/>
      </c>
    </row>
    <row r="4385" spans="9:9" x14ac:dyDescent="0.2">
      <c r="I4385" t="str">
        <f>IFERROR(IF(VLOOKUP(A4385,'Resources Final'!B:F,5,FALSE)=0,"",VLOOKUP(A4385,'Resources Final'!B:F,5,FALSE)),"")</f>
        <v/>
      </c>
    </row>
    <row r="4386" spans="9:9" x14ac:dyDescent="0.2">
      <c r="I4386" t="str">
        <f>IFERROR(IF(VLOOKUP(A4386,'Resources Final'!B:F,5,FALSE)=0,"",VLOOKUP(A4386,'Resources Final'!B:F,5,FALSE)),"")</f>
        <v/>
      </c>
    </row>
    <row r="4387" spans="9:9" x14ac:dyDescent="0.2">
      <c r="I4387" t="str">
        <f>IFERROR(IF(VLOOKUP(A4387,'Resources Final'!B:F,5,FALSE)=0,"",VLOOKUP(A4387,'Resources Final'!B:F,5,FALSE)),"")</f>
        <v/>
      </c>
    </row>
    <row r="4388" spans="9:9" x14ac:dyDescent="0.2">
      <c r="I4388" t="str">
        <f>IFERROR(IF(VLOOKUP(A4388,'Resources Final'!B:F,5,FALSE)=0,"",VLOOKUP(A4388,'Resources Final'!B:F,5,FALSE)),"")</f>
        <v/>
      </c>
    </row>
    <row r="4389" spans="9:9" x14ac:dyDescent="0.2">
      <c r="I4389" t="str">
        <f>IFERROR(IF(VLOOKUP(A4389,'Resources Final'!B:F,5,FALSE)=0,"",VLOOKUP(A4389,'Resources Final'!B:F,5,FALSE)),"")</f>
        <v/>
      </c>
    </row>
    <row r="4390" spans="9:9" x14ac:dyDescent="0.2">
      <c r="I4390" t="str">
        <f>IFERROR(IF(VLOOKUP(A4390,'Resources Final'!B:F,5,FALSE)=0,"",VLOOKUP(A4390,'Resources Final'!B:F,5,FALSE)),"")</f>
        <v/>
      </c>
    </row>
    <row r="4391" spans="9:9" x14ac:dyDescent="0.2">
      <c r="I4391" t="str">
        <f>IFERROR(IF(VLOOKUP(A4391,'Resources Final'!B:F,5,FALSE)=0,"",VLOOKUP(A4391,'Resources Final'!B:F,5,FALSE)),"")</f>
        <v/>
      </c>
    </row>
    <row r="4392" spans="9:9" x14ac:dyDescent="0.2">
      <c r="I4392" t="str">
        <f>IFERROR(IF(VLOOKUP(A4392,'Resources Final'!B:F,5,FALSE)=0,"",VLOOKUP(A4392,'Resources Final'!B:F,5,FALSE)),"")</f>
        <v/>
      </c>
    </row>
    <row r="4393" spans="9:9" x14ac:dyDescent="0.2">
      <c r="I4393" t="str">
        <f>IFERROR(IF(VLOOKUP(A4393,'Resources Final'!B:F,5,FALSE)=0,"",VLOOKUP(A4393,'Resources Final'!B:F,5,FALSE)),"")</f>
        <v/>
      </c>
    </row>
    <row r="4394" spans="9:9" x14ac:dyDescent="0.2">
      <c r="I4394" t="str">
        <f>IFERROR(IF(VLOOKUP(A4394,'Resources Final'!B:F,5,FALSE)=0,"",VLOOKUP(A4394,'Resources Final'!B:F,5,FALSE)),"")</f>
        <v/>
      </c>
    </row>
    <row r="4395" spans="9:9" x14ac:dyDescent="0.2">
      <c r="I4395" t="str">
        <f>IFERROR(IF(VLOOKUP(A4395,'Resources Final'!B:F,5,FALSE)=0,"",VLOOKUP(A4395,'Resources Final'!B:F,5,FALSE)),"")</f>
        <v/>
      </c>
    </row>
    <row r="4396" spans="9:9" x14ac:dyDescent="0.2">
      <c r="I4396" t="str">
        <f>IFERROR(IF(VLOOKUP(A4396,'Resources Final'!B:F,5,FALSE)=0,"",VLOOKUP(A4396,'Resources Final'!B:F,5,FALSE)),"")</f>
        <v/>
      </c>
    </row>
    <row r="4397" spans="9:9" x14ac:dyDescent="0.2">
      <c r="I4397" t="str">
        <f>IFERROR(IF(VLOOKUP(A4397,'Resources Final'!B:F,5,FALSE)=0,"",VLOOKUP(A4397,'Resources Final'!B:F,5,FALSE)),"")</f>
        <v/>
      </c>
    </row>
    <row r="4398" spans="9:9" x14ac:dyDescent="0.2">
      <c r="I4398" t="str">
        <f>IFERROR(IF(VLOOKUP(A4398,'Resources Final'!B:F,5,FALSE)=0,"",VLOOKUP(A4398,'Resources Final'!B:F,5,FALSE)),"")</f>
        <v/>
      </c>
    </row>
    <row r="4399" spans="9:9" x14ac:dyDescent="0.2">
      <c r="I4399" t="str">
        <f>IFERROR(IF(VLOOKUP(A4399,'Resources Final'!B:F,5,FALSE)=0,"",VLOOKUP(A4399,'Resources Final'!B:F,5,FALSE)),"")</f>
        <v/>
      </c>
    </row>
    <row r="4400" spans="9:9" x14ac:dyDescent="0.2">
      <c r="I4400" t="str">
        <f>IFERROR(IF(VLOOKUP(A4400,'Resources Final'!B:F,5,FALSE)=0,"",VLOOKUP(A4400,'Resources Final'!B:F,5,FALSE)),"")</f>
        <v/>
      </c>
    </row>
    <row r="4401" spans="9:9" x14ac:dyDescent="0.2">
      <c r="I4401" t="str">
        <f>IFERROR(IF(VLOOKUP(A4401,'Resources Final'!B:F,5,FALSE)=0,"",VLOOKUP(A4401,'Resources Final'!B:F,5,FALSE)),"")</f>
        <v/>
      </c>
    </row>
    <row r="4402" spans="9:9" x14ac:dyDescent="0.2">
      <c r="I4402" t="str">
        <f>IFERROR(IF(VLOOKUP(A4402,'Resources Final'!B:F,5,FALSE)=0,"",VLOOKUP(A4402,'Resources Final'!B:F,5,FALSE)),"")</f>
        <v/>
      </c>
    </row>
    <row r="4403" spans="9:9" x14ac:dyDescent="0.2">
      <c r="I4403" t="str">
        <f>IFERROR(IF(VLOOKUP(A4403,'Resources Final'!B:F,5,FALSE)=0,"",VLOOKUP(A4403,'Resources Final'!B:F,5,FALSE)),"")</f>
        <v/>
      </c>
    </row>
    <row r="4404" spans="9:9" x14ac:dyDescent="0.2">
      <c r="I4404" t="str">
        <f>IFERROR(IF(VLOOKUP(A4404,'Resources Final'!B:F,5,FALSE)=0,"",VLOOKUP(A4404,'Resources Final'!B:F,5,FALSE)),"")</f>
        <v/>
      </c>
    </row>
    <row r="4405" spans="9:9" x14ac:dyDescent="0.2">
      <c r="I4405" t="str">
        <f>IFERROR(IF(VLOOKUP(A4405,'Resources Final'!B:F,5,FALSE)=0,"",VLOOKUP(A4405,'Resources Final'!B:F,5,FALSE)),"")</f>
        <v/>
      </c>
    </row>
    <row r="4406" spans="9:9" x14ac:dyDescent="0.2">
      <c r="I4406" t="str">
        <f>IFERROR(IF(VLOOKUP(A4406,'Resources Final'!B:F,5,FALSE)=0,"",VLOOKUP(A4406,'Resources Final'!B:F,5,FALSE)),"")</f>
        <v/>
      </c>
    </row>
    <row r="4407" spans="9:9" x14ac:dyDescent="0.2">
      <c r="I4407" t="str">
        <f>IFERROR(IF(VLOOKUP(A4407,'Resources Final'!B:F,5,FALSE)=0,"",VLOOKUP(A4407,'Resources Final'!B:F,5,FALSE)),"")</f>
        <v/>
      </c>
    </row>
    <row r="4408" spans="9:9" x14ac:dyDescent="0.2">
      <c r="I4408" t="str">
        <f>IFERROR(IF(VLOOKUP(A4408,'Resources Final'!B:F,5,FALSE)=0,"",VLOOKUP(A4408,'Resources Final'!B:F,5,FALSE)),"")</f>
        <v/>
      </c>
    </row>
    <row r="4409" spans="9:9" x14ac:dyDescent="0.2">
      <c r="I4409" t="str">
        <f>IFERROR(IF(VLOOKUP(A4409,'Resources Final'!B:F,5,FALSE)=0,"",VLOOKUP(A4409,'Resources Final'!B:F,5,FALSE)),"")</f>
        <v/>
      </c>
    </row>
    <row r="4410" spans="9:9" x14ac:dyDescent="0.2">
      <c r="I4410" t="str">
        <f>IFERROR(IF(VLOOKUP(A4410,'Resources Final'!B:F,5,FALSE)=0,"",VLOOKUP(A4410,'Resources Final'!B:F,5,FALSE)),"")</f>
        <v/>
      </c>
    </row>
    <row r="4411" spans="9:9" x14ac:dyDescent="0.2">
      <c r="I4411" t="str">
        <f>IFERROR(IF(VLOOKUP(A4411,'Resources Final'!B:F,5,FALSE)=0,"",VLOOKUP(A4411,'Resources Final'!B:F,5,FALSE)),"")</f>
        <v/>
      </c>
    </row>
    <row r="4412" spans="9:9" x14ac:dyDescent="0.2">
      <c r="I4412" t="str">
        <f>IFERROR(IF(VLOOKUP(A4412,'Resources Final'!B:F,5,FALSE)=0,"",VLOOKUP(A4412,'Resources Final'!B:F,5,FALSE)),"")</f>
        <v/>
      </c>
    </row>
    <row r="4413" spans="9:9" x14ac:dyDescent="0.2">
      <c r="I4413" t="str">
        <f>IFERROR(IF(VLOOKUP(A4413,'Resources Final'!B:F,5,FALSE)=0,"",VLOOKUP(A4413,'Resources Final'!B:F,5,FALSE)),"")</f>
        <v/>
      </c>
    </row>
    <row r="4414" spans="9:9" x14ac:dyDescent="0.2">
      <c r="I4414" t="str">
        <f>IFERROR(IF(VLOOKUP(A4414,'Resources Final'!B:F,5,FALSE)=0,"",VLOOKUP(A4414,'Resources Final'!B:F,5,FALSE)),"")</f>
        <v/>
      </c>
    </row>
    <row r="4415" spans="9:9" x14ac:dyDescent="0.2">
      <c r="I4415" t="str">
        <f>IFERROR(IF(VLOOKUP(A4415,'Resources Final'!B:F,5,FALSE)=0,"",VLOOKUP(A4415,'Resources Final'!B:F,5,FALSE)),"")</f>
        <v/>
      </c>
    </row>
    <row r="4416" spans="9:9" x14ac:dyDescent="0.2">
      <c r="I4416" t="str">
        <f>IFERROR(IF(VLOOKUP(A4416,'Resources Final'!B:F,5,FALSE)=0,"",VLOOKUP(A4416,'Resources Final'!B:F,5,FALSE)),"")</f>
        <v/>
      </c>
    </row>
    <row r="4417" spans="9:9" x14ac:dyDescent="0.2">
      <c r="I4417" t="str">
        <f>IFERROR(IF(VLOOKUP(A4417,'Resources Final'!B:F,5,FALSE)=0,"",VLOOKUP(A4417,'Resources Final'!B:F,5,FALSE)),"")</f>
        <v/>
      </c>
    </row>
    <row r="4418" spans="9:9" x14ac:dyDescent="0.2">
      <c r="I4418" t="str">
        <f>IFERROR(IF(VLOOKUP(A4418,'Resources Final'!B:F,5,FALSE)=0,"",VLOOKUP(A4418,'Resources Final'!B:F,5,FALSE)),"")</f>
        <v/>
      </c>
    </row>
    <row r="4419" spans="9:9" x14ac:dyDescent="0.2">
      <c r="I4419" t="str">
        <f>IFERROR(IF(VLOOKUP(A4419,'Resources Final'!B:F,5,FALSE)=0,"",VLOOKUP(A4419,'Resources Final'!B:F,5,FALSE)),"")</f>
        <v/>
      </c>
    </row>
    <row r="4420" spans="9:9" x14ac:dyDescent="0.2">
      <c r="I4420" t="str">
        <f>IFERROR(IF(VLOOKUP(A4420,'Resources Final'!B:F,5,FALSE)=0,"",VLOOKUP(A4420,'Resources Final'!B:F,5,FALSE)),"")</f>
        <v/>
      </c>
    </row>
    <row r="4421" spans="9:9" x14ac:dyDescent="0.2">
      <c r="I4421" t="str">
        <f>IFERROR(IF(VLOOKUP(A4421,'Resources Final'!B:F,5,FALSE)=0,"",VLOOKUP(A4421,'Resources Final'!B:F,5,FALSE)),"")</f>
        <v/>
      </c>
    </row>
    <row r="4422" spans="9:9" x14ac:dyDescent="0.2">
      <c r="I4422" t="str">
        <f>IFERROR(IF(VLOOKUP(A4422,'Resources Final'!B:F,5,FALSE)=0,"",VLOOKUP(A4422,'Resources Final'!B:F,5,FALSE)),"")</f>
        <v/>
      </c>
    </row>
    <row r="4423" spans="9:9" x14ac:dyDescent="0.2">
      <c r="I4423" t="str">
        <f>IFERROR(IF(VLOOKUP(A4423,'Resources Final'!B:F,5,FALSE)=0,"",VLOOKUP(A4423,'Resources Final'!B:F,5,FALSE)),"")</f>
        <v/>
      </c>
    </row>
    <row r="4424" spans="9:9" x14ac:dyDescent="0.2">
      <c r="I4424" t="str">
        <f>IFERROR(IF(VLOOKUP(A4424,'Resources Final'!B:F,5,FALSE)=0,"",VLOOKUP(A4424,'Resources Final'!B:F,5,FALSE)),"")</f>
        <v/>
      </c>
    </row>
    <row r="4425" spans="9:9" x14ac:dyDescent="0.2">
      <c r="I4425" t="str">
        <f>IFERROR(IF(VLOOKUP(A4425,'Resources Final'!B:F,5,FALSE)=0,"",VLOOKUP(A4425,'Resources Final'!B:F,5,FALSE)),"")</f>
        <v/>
      </c>
    </row>
    <row r="4426" spans="9:9" x14ac:dyDescent="0.2">
      <c r="I4426" t="str">
        <f>IFERROR(IF(VLOOKUP(A4426,'Resources Final'!B:F,5,FALSE)=0,"",VLOOKUP(A4426,'Resources Final'!B:F,5,FALSE)),"")</f>
        <v/>
      </c>
    </row>
    <row r="4427" spans="9:9" x14ac:dyDescent="0.2">
      <c r="I4427" t="str">
        <f>IFERROR(IF(VLOOKUP(A4427,'Resources Final'!B:F,5,FALSE)=0,"",VLOOKUP(A4427,'Resources Final'!B:F,5,FALSE)),"")</f>
        <v/>
      </c>
    </row>
    <row r="4428" spans="9:9" x14ac:dyDescent="0.2">
      <c r="I4428" t="str">
        <f>IFERROR(IF(VLOOKUP(A4428,'Resources Final'!B:F,5,FALSE)=0,"",VLOOKUP(A4428,'Resources Final'!B:F,5,FALSE)),"")</f>
        <v/>
      </c>
    </row>
    <row r="4429" spans="9:9" x14ac:dyDescent="0.2">
      <c r="I4429" t="str">
        <f>IFERROR(IF(VLOOKUP(A4429,'Resources Final'!B:F,5,FALSE)=0,"",VLOOKUP(A4429,'Resources Final'!B:F,5,FALSE)),"")</f>
        <v/>
      </c>
    </row>
    <row r="4430" spans="9:9" x14ac:dyDescent="0.2">
      <c r="I4430" t="str">
        <f>IFERROR(IF(VLOOKUP(A4430,'Resources Final'!B:F,5,FALSE)=0,"",VLOOKUP(A4430,'Resources Final'!B:F,5,FALSE)),"")</f>
        <v/>
      </c>
    </row>
    <row r="4431" spans="9:9" x14ac:dyDescent="0.2">
      <c r="I4431" t="str">
        <f>IFERROR(IF(VLOOKUP(A4431,'Resources Final'!B:F,5,FALSE)=0,"",VLOOKUP(A4431,'Resources Final'!B:F,5,FALSE)),"")</f>
        <v/>
      </c>
    </row>
    <row r="4432" spans="9:9" x14ac:dyDescent="0.2">
      <c r="I4432" t="str">
        <f>IFERROR(IF(VLOOKUP(A4432,'Resources Final'!B:F,5,FALSE)=0,"",VLOOKUP(A4432,'Resources Final'!B:F,5,FALSE)),"")</f>
        <v/>
      </c>
    </row>
    <row r="4433" spans="9:9" x14ac:dyDescent="0.2">
      <c r="I4433" t="str">
        <f>IFERROR(IF(VLOOKUP(A4433,'Resources Final'!B:F,5,FALSE)=0,"",VLOOKUP(A4433,'Resources Final'!B:F,5,FALSE)),"")</f>
        <v/>
      </c>
    </row>
    <row r="4434" spans="9:9" x14ac:dyDescent="0.2">
      <c r="I4434" t="str">
        <f>IFERROR(IF(VLOOKUP(A4434,'Resources Final'!B:F,5,FALSE)=0,"",VLOOKUP(A4434,'Resources Final'!B:F,5,FALSE)),"")</f>
        <v/>
      </c>
    </row>
    <row r="4435" spans="9:9" x14ac:dyDescent="0.2">
      <c r="I4435" t="str">
        <f>IFERROR(IF(VLOOKUP(A4435,'Resources Final'!B:F,5,FALSE)=0,"",VLOOKUP(A4435,'Resources Final'!B:F,5,FALSE)),"")</f>
        <v/>
      </c>
    </row>
    <row r="4436" spans="9:9" x14ac:dyDescent="0.2">
      <c r="I4436" t="str">
        <f>IFERROR(IF(VLOOKUP(A4436,'Resources Final'!B:F,5,FALSE)=0,"",VLOOKUP(A4436,'Resources Final'!B:F,5,FALSE)),"")</f>
        <v/>
      </c>
    </row>
    <row r="4437" spans="9:9" x14ac:dyDescent="0.2">
      <c r="I4437" t="str">
        <f>IFERROR(IF(VLOOKUP(A4437,'Resources Final'!B:F,5,FALSE)=0,"",VLOOKUP(A4437,'Resources Final'!B:F,5,FALSE)),"")</f>
        <v/>
      </c>
    </row>
    <row r="4438" spans="9:9" x14ac:dyDescent="0.2">
      <c r="I4438" t="str">
        <f>IFERROR(IF(VLOOKUP(A4438,'Resources Final'!B:F,5,FALSE)=0,"",VLOOKUP(A4438,'Resources Final'!B:F,5,FALSE)),"")</f>
        <v/>
      </c>
    </row>
    <row r="4439" spans="9:9" x14ac:dyDescent="0.2">
      <c r="I4439" t="str">
        <f>IFERROR(IF(VLOOKUP(A4439,'Resources Final'!B:F,5,FALSE)=0,"",VLOOKUP(A4439,'Resources Final'!B:F,5,FALSE)),"")</f>
        <v/>
      </c>
    </row>
    <row r="4440" spans="9:9" x14ac:dyDescent="0.2">
      <c r="I4440" t="str">
        <f>IFERROR(IF(VLOOKUP(A4440,'Resources Final'!B:F,5,FALSE)=0,"",VLOOKUP(A4440,'Resources Final'!B:F,5,FALSE)),"")</f>
        <v/>
      </c>
    </row>
    <row r="4441" spans="9:9" x14ac:dyDescent="0.2">
      <c r="I4441" t="str">
        <f>IFERROR(IF(VLOOKUP(A4441,'Resources Final'!B:F,5,FALSE)=0,"",VLOOKUP(A4441,'Resources Final'!B:F,5,FALSE)),"")</f>
        <v/>
      </c>
    </row>
    <row r="4442" spans="9:9" x14ac:dyDescent="0.2">
      <c r="I4442" t="str">
        <f>IFERROR(IF(VLOOKUP(A4442,'Resources Final'!B:F,5,FALSE)=0,"",VLOOKUP(A4442,'Resources Final'!B:F,5,FALSE)),"")</f>
        <v/>
      </c>
    </row>
    <row r="4443" spans="9:9" x14ac:dyDescent="0.2">
      <c r="I4443" t="str">
        <f>IFERROR(IF(VLOOKUP(A4443,'Resources Final'!B:F,5,FALSE)=0,"",VLOOKUP(A4443,'Resources Final'!B:F,5,FALSE)),"")</f>
        <v/>
      </c>
    </row>
    <row r="4444" spans="9:9" x14ac:dyDescent="0.2">
      <c r="I4444" t="str">
        <f>IFERROR(IF(VLOOKUP(A4444,'Resources Final'!B:F,5,FALSE)=0,"",VLOOKUP(A4444,'Resources Final'!B:F,5,FALSE)),"")</f>
        <v/>
      </c>
    </row>
    <row r="4445" spans="9:9" x14ac:dyDescent="0.2">
      <c r="I4445" t="str">
        <f>IFERROR(IF(VLOOKUP(A4445,'Resources Final'!B:F,5,FALSE)=0,"",VLOOKUP(A4445,'Resources Final'!B:F,5,FALSE)),"")</f>
        <v/>
      </c>
    </row>
    <row r="4446" spans="9:9" x14ac:dyDescent="0.2">
      <c r="I4446" t="str">
        <f>IFERROR(IF(VLOOKUP(A4446,'Resources Final'!B:F,5,FALSE)=0,"",VLOOKUP(A4446,'Resources Final'!B:F,5,FALSE)),"")</f>
        <v/>
      </c>
    </row>
    <row r="4447" spans="9:9" x14ac:dyDescent="0.2">
      <c r="I4447" t="str">
        <f>IFERROR(IF(VLOOKUP(A4447,'Resources Final'!B:F,5,FALSE)=0,"",VLOOKUP(A4447,'Resources Final'!B:F,5,FALSE)),"")</f>
        <v/>
      </c>
    </row>
    <row r="4448" spans="9:9" x14ac:dyDescent="0.2">
      <c r="I4448" t="str">
        <f>IFERROR(IF(VLOOKUP(A4448,'Resources Final'!B:F,5,FALSE)=0,"",VLOOKUP(A4448,'Resources Final'!B:F,5,FALSE)),"")</f>
        <v/>
      </c>
    </row>
    <row r="4449" spans="9:9" x14ac:dyDescent="0.2">
      <c r="I4449" t="str">
        <f>IFERROR(IF(VLOOKUP(A4449,'Resources Final'!B:F,5,FALSE)=0,"",VLOOKUP(A4449,'Resources Final'!B:F,5,FALSE)),"")</f>
        <v/>
      </c>
    </row>
    <row r="4450" spans="9:9" x14ac:dyDescent="0.2">
      <c r="I4450" t="str">
        <f>IFERROR(IF(VLOOKUP(A4450,'Resources Final'!B:F,5,FALSE)=0,"",VLOOKUP(A4450,'Resources Final'!B:F,5,FALSE)),"")</f>
        <v/>
      </c>
    </row>
    <row r="4451" spans="9:9" x14ac:dyDescent="0.2">
      <c r="I4451" t="str">
        <f>IFERROR(IF(VLOOKUP(A4451,'Resources Final'!B:F,5,FALSE)=0,"",VLOOKUP(A4451,'Resources Final'!B:F,5,FALSE)),"")</f>
        <v/>
      </c>
    </row>
    <row r="4452" spans="9:9" x14ac:dyDescent="0.2">
      <c r="I4452" t="str">
        <f>IFERROR(IF(VLOOKUP(A4452,'Resources Final'!B:F,5,FALSE)=0,"",VLOOKUP(A4452,'Resources Final'!B:F,5,FALSE)),"")</f>
        <v/>
      </c>
    </row>
    <row r="4453" spans="9:9" x14ac:dyDescent="0.2">
      <c r="I4453" t="str">
        <f>IFERROR(IF(VLOOKUP(A4453,'Resources Final'!B:F,5,FALSE)=0,"",VLOOKUP(A4453,'Resources Final'!B:F,5,FALSE)),"")</f>
        <v/>
      </c>
    </row>
    <row r="4454" spans="9:9" x14ac:dyDescent="0.2">
      <c r="I4454" t="str">
        <f>IFERROR(IF(VLOOKUP(A4454,'Resources Final'!B:F,5,FALSE)=0,"",VLOOKUP(A4454,'Resources Final'!B:F,5,FALSE)),"")</f>
        <v/>
      </c>
    </row>
    <row r="4455" spans="9:9" x14ac:dyDescent="0.2">
      <c r="I4455" t="str">
        <f>IFERROR(IF(VLOOKUP(A4455,'Resources Final'!B:F,5,FALSE)=0,"",VLOOKUP(A4455,'Resources Final'!B:F,5,FALSE)),"")</f>
        <v/>
      </c>
    </row>
    <row r="4456" spans="9:9" x14ac:dyDescent="0.2">
      <c r="I4456" t="str">
        <f>IFERROR(IF(VLOOKUP(A4456,'Resources Final'!B:F,5,FALSE)=0,"",VLOOKUP(A4456,'Resources Final'!B:F,5,FALSE)),"")</f>
        <v/>
      </c>
    </row>
    <row r="4457" spans="9:9" x14ac:dyDescent="0.2">
      <c r="I4457" t="str">
        <f>IFERROR(IF(VLOOKUP(A4457,'Resources Final'!B:F,5,FALSE)=0,"",VLOOKUP(A4457,'Resources Final'!B:F,5,FALSE)),"")</f>
        <v/>
      </c>
    </row>
    <row r="4458" spans="9:9" x14ac:dyDescent="0.2">
      <c r="I4458" t="str">
        <f>IFERROR(IF(VLOOKUP(A4458,'Resources Final'!B:F,5,FALSE)=0,"",VLOOKUP(A4458,'Resources Final'!B:F,5,FALSE)),"")</f>
        <v/>
      </c>
    </row>
    <row r="4459" spans="9:9" x14ac:dyDescent="0.2">
      <c r="I4459" t="str">
        <f>IFERROR(IF(VLOOKUP(A4459,'Resources Final'!B:F,5,FALSE)=0,"",VLOOKUP(A4459,'Resources Final'!B:F,5,FALSE)),"")</f>
        <v/>
      </c>
    </row>
    <row r="4460" spans="9:9" x14ac:dyDescent="0.2">
      <c r="I4460" t="str">
        <f>IFERROR(IF(VLOOKUP(A4460,'Resources Final'!B:F,5,FALSE)=0,"",VLOOKUP(A4460,'Resources Final'!B:F,5,FALSE)),"")</f>
        <v/>
      </c>
    </row>
    <row r="4461" spans="9:9" x14ac:dyDescent="0.2">
      <c r="I4461" t="str">
        <f>IFERROR(IF(VLOOKUP(A4461,'Resources Final'!B:F,5,FALSE)=0,"",VLOOKUP(A4461,'Resources Final'!B:F,5,FALSE)),"")</f>
        <v/>
      </c>
    </row>
    <row r="4462" spans="9:9" x14ac:dyDescent="0.2">
      <c r="I4462" t="str">
        <f>IFERROR(IF(VLOOKUP(A4462,'Resources Final'!B:F,5,FALSE)=0,"",VLOOKUP(A4462,'Resources Final'!B:F,5,FALSE)),"")</f>
        <v/>
      </c>
    </row>
    <row r="4463" spans="9:9" x14ac:dyDescent="0.2">
      <c r="I4463" t="str">
        <f>IFERROR(IF(VLOOKUP(A4463,'Resources Final'!B:F,5,FALSE)=0,"",VLOOKUP(A4463,'Resources Final'!B:F,5,FALSE)),"")</f>
        <v/>
      </c>
    </row>
    <row r="4464" spans="9:9" x14ac:dyDescent="0.2">
      <c r="I4464" t="str">
        <f>IFERROR(IF(VLOOKUP(A4464,'Resources Final'!B:F,5,FALSE)=0,"",VLOOKUP(A4464,'Resources Final'!B:F,5,FALSE)),"")</f>
        <v/>
      </c>
    </row>
    <row r="4465" spans="9:9" x14ac:dyDescent="0.2">
      <c r="I4465" t="str">
        <f>IFERROR(IF(VLOOKUP(A4465,'Resources Final'!B:F,5,FALSE)=0,"",VLOOKUP(A4465,'Resources Final'!B:F,5,FALSE)),"")</f>
        <v/>
      </c>
    </row>
    <row r="4466" spans="9:9" x14ac:dyDescent="0.2">
      <c r="I4466" t="str">
        <f>IFERROR(IF(VLOOKUP(A4466,'Resources Final'!B:F,5,FALSE)=0,"",VLOOKUP(A4466,'Resources Final'!B:F,5,FALSE)),"")</f>
        <v/>
      </c>
    </row>
    <row r="4467" spans="9:9" x14ac:dyDescent="0.2">
      <c r="I4467" t="str">
        <f>IFERROR(IF(VLOOKUP(A4467,'Resources Final'!B:F,5,FALSE)=0,"",VLOOKUP(A4467,'Resources Final'!B:F,5,FALSE)),"")</f>
        <v/>
      </c>
    </row>
    <row r="4468" spans="9:9" x14ac:dyDescent="0.2">
      <c r="I4468" t="str">
        <f>IFERROR(IF(VLOOKUP(A4468,'Resources Final'!B:F,5,FALSE)=0,"",VLOOKUP(A4468,'Resources Final'!B:F,5,FALSE)),"")</f>
        <v/>
      </c>
    </row>
    <row r="4469" spans="9:9" x14ac:dyDescent="0.2">
      <c r="I4469" t="str">
        <f>IFERROR(IF(VLOOKUP(A4469,'Resources Final'!B:F,5,FALSE)=0,"",VLOOKUP(A4469,'Resources Final'!B:F,5,FALSE)),"")</f>
        <v/>
      </c>
    </row>
    <row r="4470" spans="9:9" x14ac:dyDescent="0.2">
      <c r="I4470" t="str">
        <f>IFERROR(IF(VLOOKUP(A4470,'Resources Final'!B:F,5,FALSE)=0,"",VLOOKUP(A4470,'Resources Final'!B:F,5,FALSE)),"")</f>
        <v/>
      </c>
    </row>
    <row r="4471" spans="9:9" x14ac:dyDescent="0.2">
      <c r="I4471" t="str">
        <f>IFERROR(IF(VLOOKUP(A4471,'Resources Final'!B:F,5,FALSE)=0,"",VLOOKUP(A4471,'Resources Final'!B:F,5,FALSE)),"")</f>
        <v/>
      </c>
    </row>
    <row r="4472" spans="9:9" x14ac:dyDescent="0.2">
      <c r="I4472" t="str">
        <f>IFERROR(IF(VLOOKUP(A4472,'Resources Final'!B:F,5,FALSE)=0,"",VLOOKUP(A4472,'Resources Final'!B:F,5,FALSE)),"")</f>
        <v/>
      </c>
    </row>
    <row r="4473" spans="9:9" x14ac:dyDescent="0.2">
      <c r="I4473" t="str">
        <f>IFERROR(IF(VLOOKUP(A4473,'Resources Final'!B:F,5,FALSE)=0,"",VLOOKUP(A4473,'Resources Final'!B:F,5,FALSE)),"")</f>
        <v/>
      </c>
    </row>
    <row r="4474" spans="9:9" x14ac:dyDescent="0.2">
      <c r="I4474" t="str">
        <f>IFERROR(IF(VLOOKUP(A4474,'Resources Final'!B:F,5,FALSE)=0,"",VLOOKUP(A4474,'Resources Final'!B:F,5,FALSE)),"")</f>
        <v/>
      </c>
    </row>
    <row r="4475" spans="9:9" x14ac:dyDescent="0.2">
      <c r="I4475" t="str">
        <f>IFERROR(IF(VLOOKUP(A4475,'Resources Final'!B:F,5,FALSE)=0,"",VLOOKUP(A4475,'Resources Final'!B:F,5,FALSE)),"")</f>
        <v/>
      </c>
    </row>
    <row r="4476" spans="9:9" x14ac:dyDescent="0.2">
      <c r="I4476" t="str">
        <f>IFERROR(IF(VLOOKUP(A4476,'Resources Final'!B:F,5,FALSE)=0,"",VLOOKUP(A4476,'Resources Final'!B:F,5,FALSE)),"")</f>
        <v/>
      </c>
    </row>
    <row r="4477" spans="9:9" x14ac:dyDescent="0.2">
      <c r="I4477" t="str">
        <f>IFERROR(IF(VLOOKUP(A4477,'Resources Final'!B:F,5,FALSE)=0,"",VLOOKUP(A4477,'Resources Final'!B:F,5,FALSE)),"")</f>
        <v/>
      </c>
    </row>
    <row r="4478" spans="9:9" x14ac:dyDescent="0.2">
      <c r="I4478" t="str">
        <f>IFERROR(IF(VLOOKUP(A4478,'Resources Final'!B:F,5,FALSE)=0,"",VLOOKUP(A4478,'Resources Final'!B:F,5,FALSE)),"")</f>
        <v/>
      </c>
    </row>
    <row r="4479" spans="9:9" x14ac:dyDescent="0.2">
      <c r="I4479" t="str">
        <f>IFERROR(IF(VLOOKUP(A4479,'Resources Final'!B:F,5,FALSE)=0,"",VLOOKUP(A4479,'Resources Final'!B:F,5,FALSE)),"")</f>
        <v/>
      </c>
    </row>
    <row r="4480" spans="9:9" x14ac:dyDescent="0.2">
      <c r="I4480" t="str">
        <f>IFERROR(IF(VLOOKUP(A4480,'Resources Final'!B:F,5,FALSE)=0,"",VLOOKUP(A4480,'Resources Final'!B:F,5,FALSE)),"")</f>
        <v/>
      </c>
    </row>
    <row r="4481" spans="9:9" x14ac:dyDescent="0.2">
      <c r="I4481" t="str">
        <f>IFERROR(IF(VLOOKUP(A4481,'Resources Final'!B:F,5,FALSE)=0,"",VLOOKUP(A4481,'Resources Final'!B:F,5,FALSE)),"")</f>
        <v/>
      </c>
    </row>
    <row r="4482" spans="9:9" x14ac:dyDescent="0.2">
      <c r="I4482" t="str">
        <f>IFERROR(IF(VLOOKUP(A4482,'Resources Final'!B:F,5,FALSE)=0,"",VLOOKUP(A4482,'Resources Final'!B:F,5,FALSE)),"")</f>
        <v/>
      </c>
    </row>
    <row r="4483" spans="9:9" x14ac:dyDescent="0.2">
      <c r="I4483" t="str">
        <f>IFERROR(IF(VLOOKUP(A4483,'Resources Final'!B:F,5,FALSE)=0,"",VLOOKUP(A4483,'Resources Final'!B:F,5,FALSE)),"")</f>
        <v/>
      </c>
    </row>
    <row r="4484" spans="9:9" x14ac:dyDescent="0.2">
      <c r="I4484" t="str">
        <f>IFERROR(IF(VLOOKUP(A4484,'Resources Final'!B:F,5,FALSE)=0,"",VLOOKUP(A4484,'Resources Final'!B:F,5,FALSE)),"")</f>
        <v/>
      </c>
    </row>
    <row r="4485" spans="9:9" x14ac:dyDescent="0.2">
      <c r="I4485" t="str">
        <f>IFERROR(IF(VLOOKUP(A4485,'Resources Final'!B:F,5,FALSE)=0,"",VLOOKUP(A4485,'Resources Final'!B:F,5,FALSE)),"")</f>
        <v/>
      </c>
    </row>
    <row r="4486" spans="9:9" x14ac:dyDescent="0.2">
      <c r="I4486" t="str">
        <f>IFERROR(IF(VLOOKUP(A4486,'Resources Final'!B:F,5,FALSE)=0,"",VLOOKUP(A4486,'Resources Final'!B:F,5,FALSE)),"")</f>
        <v/>
      </c>
    </row>
    <row r="4487" spans="9:9" x14ac:dyDescent="0.2">
      <c r="I4487" t="str">
        <f>IFERROR(IF(VLOOKUP(A4487,'Resources Final'!B:F,5,FALSE)=0,"",VLOOKUP(A4487,'Resources Final'!B:F,5,FALSE)),"")</f>
        <v/>
      </c>
    </row>
    <row r="4488" spans="9:9" x14ac:dyDescent="0.2">
      <c r="I4488" t="str">
        <f>IFERROR(IF(VLOOKUP(A4488,'Resources Final'!B:F,5,FALSE)=0,"",VLOOKUP(A4488,'Resources Final'!B:F,5,FALSE)),"")</f>
        <v/>
      </c>
    </row>
    <row r="4489" spans="9:9" x14ac:dyDescent="0.2">
      <c r="I4489" t="str">
        <f>IFERROR(IF(VLOOKUP(A4489,'Resources Final'!B:F,5,FALSE)=0,"",VLOOKUP(A4489,'Resources Final'!B:F,5,FALSE)),"")</f>
        <v/>
      </c>
    </row>
    <row r="4490" spans="9:9" x14ac:dyDescent="0.2">
      <c r="I4490" t="str">
        <f>IFERROR(IF(VLOOKUP(A4490,'Resources Final'!B:F,5,FALSE)=0,"",VLOOKUP(A4490,'Resources Final'!B:F,5,FALSE)),"")</f>
        <v/>
      </c>
    </row>
    <row r="4491" spans="9:9" x14ac:dyDescent="0.2">
      <c r="I4491" t="str">
        <f>IFERROR(IF(VLOOKUP(A4491,'Resources Final'!B:F,5,FALSE)=0,"",VLOOKUP(A4491,'Resources Final'!B:F,5,FALSE)),"")</f>
        <v/>
      </c>
    </row>
    <row r="4492" spans="9:9" x14ac:dyDescent="0.2">
      <c r="I4492" t="str">
        <f>IFERROR(IF(VLOOKUP(A4492,'Resources Final'!B:F,5,FALSE)=0,"",VLOOKUP(A4492,'Resources Final'!B:F,5,FALSE)),"")</f>
        <v/>
      </c>
    </row>
    <row r="4493" spans="9:9" x14ac:dyDescent="0.2">
      <c r="I4493" t="str">
        <f>IFERROR(IF(VLOOKUP(A4493,'Resources Final'!B:F,5,FALSE)=0,"",VLOOKUP(A4493,'Resources Final'!B:F,5,FALSE)),"")</f>
        <v/>
      </c>
    </row>
    <row r="4494" spans="9:9" x14ac:dyDescent="0.2">
      <c r="I4494" t="str">
        <f>IFERROR(IF(VLOOKUP(A4494,'Resources Final'!B:F,5,FALSE)=0,"",VLOOKUP(A4494,'Resources Final'!B:F,5,FALSE)),"")</f>
        <v/>
      </c>
    </row>
    <row r="4495" spans="9:9" x14ac:dyDescent="0.2">
      <c r="I4495" t="str">
        <f>IFERROR(IF(VLOOKUP(A4495,'Resources Final'!B:F,5,FALSE)=0,"",VLOOKUP(A4495,'Resources Final'!B:F,5,FALSE)),"")</f>
        <v/>
      </c>
    </row>
    <row r="4496" spans="9:9" x14ac:dyDescent="0.2">
      <c r="I4496" t="str">
        <f>IFERROR(IF(VLOOKUP(A4496,'Resources Final'!B:F,5,FALSE)=0,"",VLOOKUP(A4496,'Resources Final'!B:F,5,FALSE)),"")</f>
        <v/>
      </c>
    </row>
    <row r="4497" spans="9:9" x14ac:dyDescent="0.2">
      <c r="I4497" t="str">
        <f>IFERROR(IF(VLOOKUP(A4497,'Resources Final'!B:F,5,FALSE)=0,"",VLOOKUP(A4497,'Resources Final'!B:F,5,FALSE)),"")</f>
        <v/>
      </c>
    </row>
    <row r="4498" spans="9:9" x14ac:dyDescent="0.2">
      <c r="I4498" t="str">
        <f>IFERROR(IF(VLOOKUP(A4498,'Resources Final'!B:F,5,FALSE)=0,"",VLOOKUP(A4498,'Resources Final'!B:F,5,FALSE)),"")</f>
        <v/>
      </c>
    </row>
    <row r="4499" spans="9:9" x14ac:dyDescent="0.2">
      <c r="I4499" t="str">
        <f>IFERROR(IF(VLOOKUP(A4499,'Resources Final'!B:F,5,FALSE)=0,"",VLOOKUP(A4499,'Resources Final'!B:F,5,FALSE)),"")</f>
        <v/>
      </c>
    </row>
    <row r="4500" spans="9:9" x14ac:dyDescent="0.2">
      <c r="I4500" t="str">
        <f>IFERROR(IF(VLOOKUP(A4500,'Resources Final'!B:F,5,FALSE)=0,"",VLOOKUP(A4500,'Resources Final'!B:F,5,FALSE)),"")</f>
        <v/>
      </c>
    </row>
    <row r="4501" spans="9:9" x14ac:dyDescent="0.2">
      <c r="I4501" t="str">
        <f>IFERROR(IF(VLOOKUP(A4501,'Resources Final'!B:F,5,FALSE)=0,"",VLOOKUP(A4501,'Resources Final'!B:F,5,FALSE)),"")</f>
        <v/>
      </c>
    </row>
    <row r="4502" spans="9:9" x14ac:dyDescent="0.2">
      <c r="I4502" t="str">
        <f>IFERROR(IF(VLOOKUP(A4502,'Resources Final'!B:F,5,FALSE)=0,"",VLOOKUP(A4502,'Resources Final'!B:F,5,FALSE)),"")</f>
        <v/>
      </c>
    </row>
    <row r="4503" spans="9:9" x14ac:dyDescent="0.2">
      <c r="I4503" t="str">
        <f>IFERROR(IF(VLOOKUP(A4503,'Resources Final'!B:F,5,FALSE)=0,"",VLOOKUP(A4503,'Resources Final'!B:F,5,FALSE)),"")</f>
        <v/>
      </c>
    </row>
    <row r="4504" spans="9:9" x14ac:dyDescent="0.2">
      <c r="I4504" t="str">
        <f>IFERROR(IF(VLOOKUP(A4504,'Resources Final'!B:F,5,FALSE)=0,"",VLOOKUP(A4504,'Resources Final'!B:F,5,FALSE)),"")</f>
        <v/>
      </c>
    </row>
    <row r="4505" spans="9:9" x14ac:dyDescent="0.2">
      <c r="I4505" t="str">
        <f>IFERROR(IF(VLOOKUP(A4505,'Resources Final'!B:F,5,FALSE)=0,"",VLOOKUP(A4505,'Resources Final'!B:F,5,FALSE)),"")</f>
        <v/>
      </c>
    </row>
    <row r="4506" spans="9:9" x14ac:dyDescent="0.2">
      <c r="I4506" t="str">
        <f>IFERROR(IF(VLOOKUP(A4506,'Resources Final'!B:F,5,FALSE)=0,"",VLOOKUP(A4506,'Resources Final'!B:F,5,FALSE)),"")</f>
        <v/>
      </c>
    </row>
    <row r="4507" spans="9:9" x14ac:dyDescent="0.2">
      <c r="I4507" t="str">
        <f>IFERROR(IF(VLOOKUP(A4507,'Resources Final'!B:F,5,FALSE)=0,"",VLOOKUP(A4507,'Resources Final'!B:F,5,FALSE)),"")</f>
        <v/>
      </c>
    </row>
    <row r="4508" spans="9:9" x14ac:dyDescent="0.2">
      <c r="I4508" t="str">
        <f>IFERROR(IF(VLOOKUP(A4508,'Resources Final'!B:F,5,FALSE)=0,"",VLOOKUP(A4508,'Resources Final'!B:F,5,FALSE)),"")</f>
        <v/>
      </c>
    </row>
    <row r="4509" spans="9:9" x14ac:dyDescent="0.2">
      <c r="I4509" t="str">
        <f>IFERROR(IF(VLOOKUP(A4509,'Resources Final'!B:F,5,FALSE)=0,"",VLOOKUP(A4509,'Resources Final'!B:F,5,FALSE)),"")</f>
        <v/>
      </c>
    </row>
    <row r="4510" spans="9:9" x14ac:dyDescent="0.2">
      <c r="I4510" t="str">
        <f>IFERROR(IF(VLOOKUP(A4510,'Resources Final'!B:F,5,FALSE)=0,"",VLOOKUP(A4510,'Resources Final'!B:F,5,FALSE)),"")</f>
        <v/>
      </c>
    </row>
    <row r="4511" spans="9:9" x14ac:dyDescent="0.2">
      <c r="I4511" t="str">
        <f>IFERROR(IF(VLOOKUP(A4511,'Resources Final'!B:F,5,FALSE)=0,"",VLOOKUP(A4511,'Resources Final'!B:F,5,FALSE)),"")</f>
        <v/>
      </c>
    </row>
    <row r="4512" spans="9:9" x14ac:dyDescent="0.2">
      <c r="I4512" t="str">
        <f>IFERROR(IF(VLOOKUP(A4512,'Resources Final'!B:F,5,FALSE)=0,"",VLOOKUP(A4512,'Resources Final'!B:F,5,FALSE)),"")</f>
        <v/>
      </c>
    </row>
    <row r="4513" spans="9:9" x14ac:dyDescent="0.2">
      <c r="I4513" t="str">
        <f>IFERROR(IF(VLOOKUP(A4513,'Resources Final'!B:F,5,FALSE)=0,"",VLOOKUP(A4513,'Resources Final'!B:F,5,FALSE)),"")</f>
        <v/>
      </c>
    </row>
    <row r="4514" spans="9:9" x14ac:dyDescent="0.2">
      <c r="I4514" t="str">
        <f>IFERROR(IF(VLOOKUP(A4514,'Resources Final'!B:F,5,FALSE)=0,"",VLOOKUP(A4514,'Resources Final'!B:F,5,FALSE)),"")</f>
        <v/>
      </c>
    </row>
    <row r="4515" spans="9:9" x14ac:dyDescent="0.2">
      <c r="I4515" t="str">
        <f>IFERROR(IF(VLOOKUP(A4515,'Resources Final'!B:F,5,FALSE)=0,"",VLOOKUP(A4515,'Resources Final'!B:F,5,FALSE)),"")</f>
        <v/>
      </c>
    </row>
    <row r="4516" spans="9:9" x14ac:dyDescent="0.2">
      <c r="I4516" t="str">
        <f>IFERROR(IF(VLOOKUP(A4516,'Resources Final'!B:F,5,FALSE)=0,"",VLOOKUP(A4516,'Resources Final'!B:F,5,FALSE)),"")</f>
        <v/>
      </c>
    </row>
    <row r="4517" spans="9:9" x14ac:dyDescent="0.2">
      <c r="I4517" t="str">
        <f>IFERROR(IF(VLOOKUP(A4517,'Resources Final'!B:F,5,FALSE)=0,"",VLOOKUP(A4517,'Resources Final'!B:F,5,FALSE)),"")</f>
        <v/>
      </c>
    </row>
    <row r="4518" spans="9:9" x14ac:dyDescent="0.2">
      <c r="I4518" t="str">
        <f>IFERROR(IF(VLOOKUP(A4518,'Resources Final'!B:F,5,FALSE)=0,"",VLOOKUP(A4518,'Resources Final'!B:F,5,FALSE)),"")</f>
        <v/>
      </c>
    </row>
    <row r="4519" spans="9:9" x14ac:dyDescent="0.2">
      <c r="I4519" t="str">
        <f>IFERROR(IF(VLOOKUP(A4519,'Resources Final'!B:F,5,FALSE)=0,"",VLOOKUP(A4519,'Resources Final'!B:F,5,FALSE)),"")</f>
        <v/>
      </c>
    </row>
    <row r="4520" spans="9:9" x14ac:dyDescent="0.2">
      <c r="I4520" t="str">
        <f>IFERROR(IF(VLOOKUP(A4520,'Resources Final'!B:F,5,FALSE)=0,"",VLOOKUP(A4520,'Resources Final'!B:F,5,FALSE)),"")</f>
        <v/>
      </c>
    </row>
    <row r="4521" spans="9:9" x14ac:dyDescent="0.2">
      <c r="I4521" t="str">
        <f>IFERROR(IF(VLOOKUP(A4521,'Resources Final'!B:F,5,FALSE)=0,"",VLOOKUP(A4521,'Resources Final'!B:F,5,FALSE)),"")</f>
        <v/>
      </c>
    </row>
    <row r="4522" spans="9:9" x14ac:dyDescent="0.2">
      <c r="I4522" t="str">
        <f>IFERROR(IF(VLOOKUP(A4522,'Resources Final'!B:F,5,FALSE)=0,"",VLOOKUP(A4522,'Resources Final'!B:F,5,FALSE)),"")</f>
        <v/>
      </c>
    </row>
    <row r="4523" spans="9:9" x14ac:dyDescent="0.2">
      <c r="I4523" t="str">
        <f>IFERROR(IF(VLOOKUP(A4523,'Resources Final'!B:F,5,FALSE)=0,"",VLOOKUP(A4523,'Resources Final'!B:F,5,FALSE)),"")</f>
        <v/>
      </c>
    </row>
    <row r="4524" spans="9:9" x14ac:dyDescent="0.2">
      <c r="I4524" t="str">
        <f>IFERROR(IF(VLOOKUP(A4524,'Resources Final'!B:F,5,FALSE)=0,"",VLOOKUP(A4524,'Resources Final'!B:F,5,FALSE)),"")</f>
        <v/>
      </c>
    </row>
    <row r="4525" spans="9:9" x14ac:dyDescent="0.2">
      <c r="I4525" t="str">
        <f>IFERROR(IF(VLOOKUP(A4525,'Resources Final'!B:F,5,FALSE)=0,"",VLOOKUP(A4525,'Resources Final'!B:F,5,FALSE)),"")</f>
        <v/>
      </c>
    </row>
    <row r="4526" spans="9:9" x14ac:dyDescent="0.2">
      <c r="I4526" t="str">
        <f>IFERROR(IF(VLOOKUP(A4526,'Resources Final'!B:F,5,FALSE)=0,"",VLOOKUP(A4526,'Resources Final'!B:F,5,FALSE)),"")</f>
        <v/>
      </c>
    </row>
    <row r="4527" spans="9:9" x14ac:dyDescent="0.2">
      <c r="I4527" t="str">
        <f>IFERROR(IF(VLOOKUP(A4527,'Resources Final'!B:F,5,FALSE)=0,"",VLOOKUP(A4527,'Resources Final'!B:F,5,FALSE)),"")</f>
        <v/>
      </c>
    </row>
    <row r="4528" spans="9:9" x14ac:dyDescent="0.2">
      <c r="I4528" t="str">
        <f>IFERROR(IF(VLOOKUP(A4528,'Resources Final'!B:F,5,FALSE)=0,"",VLOOKUP(A4528,'Resources Final'!B:F,5,FALSE)),"")</f>
        <v/>
      </c>
    </row>
    <row r="4529" spans="9:9" x14ac:dyDescent="0.2">
      <c r="I4529" t="str">
        <f>IFERROR(IF(VLOOKUP(A4529,'Resources Final'!B:F,5,FALSE)=0,"",VLOOKUP(A4529,'Resources Final'!B:F,5,FALSE)),"")</f>
        <v/>
      </c>
    </row>
    <row r="4530" spans="9:9" x14ac:dyDescent="0.2">
      <c r="I4530" t="str">
        <f>IFERROR(IF(VLOOKUP(A4530,'Resources Final'!B:F,5,FALSE)=0,"",VLOOKUP(A4530,'Resources Final'!B:F,5,FALSE)),"")</f>
        <v/>
      </c>
    </row>
    <row r="4531" spans="9:9" x14ac:dyDescent="0.2">
      <c r="I4531" t="str">
        <f>IFERROR(IF(VLOOKUP(A4531,'Resources Final'!B:F,5,FALSE)=0,"",VLOOKUP(A4531,'Resources Final'!B:F,5,FALSE)),"")</f>
        <v/>
      </c>
    </row>
    <row r="4532" spans="9:9" x14ac:dyDescent="0.2">
      <c r="I4532" t="str">
        <f>IFERROR(IF(VLOOKUP(A4532,'Resources Final'!B:F,5,FALSE)=0,"",VLOOKUP(A4532,'Resources Final'!B:F,5,FALSE)),"")</f>
        <v/>
      </c>
    </row>
    <row r="4533" spans="9:9" x14ac:dyDescent="0.2">
      <c r="I4533" t="str">
        <f>IFERROR(IF(VLOOKUP(A4533,'Resources Final'!B:F,5,FALSE)=0,"",VLOOKUP(A4533,'Resources Final'!B:F,5,FALSE)),"")</f>
        <v/>
      </c>
    </row>
    <row r="4534" spans="9:9" x14ac:dyDescent="0.2">
      <c r="I4534" t="str">
        <f>IFERROR(IF(VLOOKUP(A4534,'Resources Final'!B:F,5,FALSE)=0,"",VLOOKUP(A4534,'Resources Final'!B:F,5,FALSE)),"")</f>
        <v/>
      </c>
    </row>
    <row r="4535" spans="9:9" x14ac:dyDescent="0.2">
      <c r="I4535" t="str">
        <f>IFERROR(IF(VLOOKUP(A4535,'Resources Final'!B:F,5,FALSE)=0,"",VLOOKUP(A4535,'Resources Final'!B:F,5,FALSE)),"")</f>
        <v/>
      </c>
    </row>
    <row r="4536" spans="9:9" x14ac:dyDescent="0.2">
      <c r="I4536" t="str">
        <f>IFERROR(IF(VLOOKUP(A4536,'Resources Final'!B:F,5,FALSE)=0,"",VLOOKUP(A4536,'Resources Final'!B:F,5,FALSE)),"")</f>
        <v/>
      </c>
    </row>
    <row r="4537" spans="9:9" x14ac:dyDescent="0.2">
      <c r="I4537" t="str">
        <f>IFERROR(IF(VLOOKUP(A4537,'Resources Final'!B:F,5,FALSE)=0,"",VLOOKUP(A4537,'Resources Final'!B:F,5,FALSE)),"")</f>
        <v/>
      </c>
    </row>
    <row r="4538" spans="9:9" x14ac:dyDescent="0.2">
      <c r="I4538" t="str">
        <f>IFERROR(IF(VLOOKUP(A4538,'Resources Final'!B:F,5,FALSE)=0,"",VLOOKUP(A4538,'Resources Final'!B:F,5,FALSE)),"")</f>
        <v/>
      </c>
    </row>
    <row r="4539" spans="9:9" x14ac:dyDescent="0.2">
      <c r="I4539" t="str">
        <f>IFERROR(IF(VLOOKUP(A4539,'Resources Final'!B:F,5,FALSE)=0,"",VLOOKUP(A4539,'Resources Final'!B:F,5,FALSE)),"")</f>
        <v/>
      </c>
    </row>
    <row r="4540" spans="9:9" x14ac:dyDescent="0.2">
      <c r="I4540" t="str">
        <f>IFERROR(IF(VLOOKUP(A4540,'Resources Final'!B:F,5,FALSE)=0,"",VLOOKUP(A4540,'Resources Final'!B:F,5,FALSE)),"")</f>
        <v/>
      </c>
    </row>
    <row r="4541" spans="9:9" x14ac:dyDescent="0.2">
      <c r="I4541" t="str">
        <f>IFERROR(IF(VLOOKUP(A4541,'Resources Final'!B:F,5,FALSE)=0,"",VLOOKUP(A4541,'Resources Final'!B:F,5,FALSE)),"")</f>
        <v/>
      </c>
    </row>
    <row r="4542" spans="9:9" x14ac:dyDescent="0.2">
      <c r="I4542" t="str">
        <f>IFERROR(IF(VLOOKUP(A4542,'Resources Final'!B:F,5,FALSE)=0,"",VLOOKUP(A4542,'Resources Final'!B:F,5,FALSE)),"")</f>
        <v/>
      </c>
    </row>
    <row r="4543" spans="9:9" x14ac:dyDescent="0.2">
      <c r="I4543" t="str">
        <f>IFERROR(IF(VLOOKUP(A4543,'Resources Final'!B:F,5,FALSE)=0,"",VLOOKUP(A4543,'Resources Final'!B:F,5,FALSE)),"")</f>
        <v/>
      </c>
    </row>
    <row r="4544" spans="9:9" x14ac:dyDescent="0.2">
      <c r="I4544" t="str">
        <f>IFERROR(IF(VLOOKUP(A4544,'Resources Final'!B:F,5,FALSE)=0,"",VLOOKUP(A4544,'Resources Final'!B:F,5,FALSE)),"")</f>
        <v/>
      </c>
    </row>
    <row r="4545" spans="9:9" x14ac:dyDescent="0.2">
      <c r="I4545" t="str">
        <f>IFERROR(IF(VLOOKUP(A4545,'Resources Final'!B:F,5,FALSE)=0,"",VLOOKUP(A4545,'Resources Final'!B:F,5,FALSE)),"")</f>
        <v/>
      </c>
    </row>
    <row r="4546" spans="9:9" x14ac:dyDescent="0.2">
      <c r="I4546" t="str">
        <f>IFERROR(IF(VLOOKUP(A4546,'Resources Final'!B:F,5,FALSE)=0,"",VLOOKUP(A4546,'Resources Final'!B:F,5,FALSE)),"")</f>
        <v/>
      </c>
    </row>
    <row r="4547" spans="9:9" x14ac:dyDescent="0.2">
      <c r="I4547" t="str">
        <f>IFERROR(IF(VLOOKUP(A4547,'Resources Final'!B:F,5,FALSE)=0,"",VLOOKUP(A4547,'Resources Final'!B:F,5,FALSE)),"")</f>
        <v/>
      </c>
    </row>
    <row r="4548" spans="9:9" x14ac:dyDescent="0.2">
      <c r="I4548" t="str">
        <f>IFERROR(IF(VLOOKUP(A4548,'Resources Final'!B:F,5,FALSE)=0,"",VLOOKUP(A4548,'Resources Final'!B:F,5,FALSE)),"")</f>
        <v/>
      </c>
    </row>
    <row r="4549" spans="9:9" x14ac:dyDescent="0.2">
      <c r="I4549" t="str">
        <f>IFERROR(IF(VLOOKUP(A4549,'Resources Final'!B:F,5,FALSE)=0,"",VLOOKUP(A4549,'Resources Final'!B:F,5,FALSE)),"")</f>
        <v/>
      </c>
    </row>
    <row r="4550" spans="9:9" x14ac:dyDescent="0.2">
      <c r="I4550" t="str">
        <f>IFERROR(IF(VLOOKUP(A4550,'Resources Final'!B:F,5,FALSE)=0,"",VLOOKUP(A4550,'Resources Final'!B:F,5,FALSE)),"")</f>
        <v/>
      </c>
    </row>
    <row r="4551" spans="9:9" x14ac:dyDescent="0.2">
      <c r="I4551" t="str">
        <f>IFERROR(IF(VLOOKUP(A4551,'Resources Final'!B:F,5,FALSE)=0,"",VLOOKUP(A4551,'Resources Final'!B:F,5,FALSE)),"")</f>
        <v/>
      </c>
    </row>
    <row r="4552" spans="9:9" x14ac:dyDescent="0.2">
      <c r="I4552" t="str">
        <f>IFERROR(IF(VLOOKUP(A4552,'Resources Final'!B:F,5,FALSE)=0,"",VLOOKUP(A4552,'Resources Final'!B:F,5,FALSE)),"")</f>
        <v/>
      </c>
    </row>
    <row r="4553" spans="9:9" x14ac:dyDescent="0.2">
      <c r="I4553" t="str">
        <f>IFERROR(IF(VLOOKUP(A4553,'Resources Final'!B:F,5,FALSE)=0,"",VLOOKUP(A4553,'Resources Final'!B:F,5,FALSE)),"")</f>
        <v/>
      </c>
    </row>
    <row r="4554" spans="9:9" x14ac:dyDescent="0.2">
      <c r="I4554" t="str">
        <f>IFERROR(IF(VLOOKUP(A4554,'Resources Final'!B:F,5,FALSE)=0,"",VLOOKUP(A4554,'Resources Final'!B:F,5,FALSE)),"")</f>
        <v/>
      </c>
    </row>
    <row r="4555" spans="9:9" x14ac:dyDescent="0.2">
      <c r="I4555" t="str">
        <f>IFERROR(IF(VLOOKUP(A4555,'Resources Final'!B:F,5,FALSE)=0,"",VLOOKUP(A4555,'Resources Final'!B:F,5,FALSE)),"")</f>
        <v/>
      </c>
    </row>
    <row r="4556" spans="9:9" x14ac:dyDescent="0.2">
      <c r="I4556" t="str">
        <f>IFERROR(IF(VLOOKUP(A4556,'Resources Final'!B:F,5,FALSE)=0,"",VLOOKUP(A4556,'Resources Final'!B:F,5,FALSE)),"")</f>
        <v/>
      </c>
    </row>
    <row r="4557" spans="9:9" x14ac:dyDescent="0.2">
      <c r="I4557" t="str">
        <f>IFERROR(IF(VLOOKUP(A4557,'Resources Final'!B:F,5,FALSE)=0,"",VLOOKUP(A4557,'Resources Final'!B:F,5,FALSE)),"")</f>
        <v/>
      </c>
    </row>
    <row r="4558" spans="9:9" x14ac:dyDescent="0.2">
      <c r="I4558" t="str">
        <f>IFERROR(IF(VLOOKUP(A4558,'Resources Final'!B:F,5,FALSE)=0,"",VLOOKUP(A4558,'Resources Final'!B:F,5,FALSE)),"")</f>
        <v/>
      </c>
    </row>
    <row r="4559" spans="9:9" x14ac:dyDescent="0.2">
      <c r="I4559" t="str">
        <f>IFERROR(IF(VLOOKUP(A4559,'Resources Final'!B:F,5,FALSE)=0,"",VLOOKUP(A4559,'Resources Final'!B:F,5,FALSE)),"")</f>
        <v/>
      </c>
    </row>
    <row r="4560" spans="9:9" x14ac:dyDescent="0.2">
      <c r="I4560" t="str">
        <f>IFERROR(IF(VLOOKUP(A4560,'Resources Final'!B:F,5,FALSE)=0,"",VLOOKUP(A4560,'Resources Final'!B:F,5,FALSE)),"")</f>
        <v/>
      </c>
    </row>
    <row r="4561" spans="9:9" x14ac:dyDescent="0.2">
      <c r="I4561" t="str">
        <f>IFERROR(IF(VLOOKUP(A4561,'Resources Final'!B:F,5,FALSE)=0,"",VLOOKUP(A4561,'Resources Final'!B:F,5,FALSE)),"")</f>
        <v/>
      </c>
    </row>
    <row r="4562" spans="9:9" x14ac:dyDescent="0.2">
      <c r="I4562" t="str">
        <f>IFERROR(IF(VLOOKUP(A4562,'Resources Final'!B:F,5,FALSE)=0,"",VLOOKUP(A4562,'Resources Final'!B:F,5,FALSE)),"")</f>
        <v/>
      </c>
    </row>
    <row r="4563" spans="9:9" x14ac:dyDescent="0.2">
      <c r="I4563" t="str">
        <f>IFERROR(IF(VLOOKUP(A4563,'Resources Final'!B:F,5,FALSE)=0,"",VLOOKUP(A4563,'Resources Final'!B:F,5,FALSE)),"")</f>
        <v/>
      </c>
    </row>
    <row r="4564" spans="9:9" x14ac:dyDescent="0.2">
      <c r="I4564" t="str">
        <f>IFERROR(IF(VLOOKUP(A4564,'Resources Final'!B:F,5,FALSE)=0,"",VLOOKUP(A4564,'Resources Final'!B:F,5,FALSE)),"")</f>
        <v/>
      </c>
    </row>
    <row r="4565" spans="9:9" x14ac:dyDescent="0.2">
      <c r="I4565" t="str">
        <f>IFERROR(IF(VLOOKUP(A4565,'Resources Final'!B:F,5,FALSE)=0,"",VLOOKUP(A4565,'Resources Final'!B:F,5,FALSE)),"")</f>
        <v/>
      </c>
    </row>
    <row r="4566" spans="9:9" x14ac:dyDescent="0.2">
      <c r="I4566" t="str">
        <f>IFERROR(IF(VLOOKUP(A4566,'Resources Final'!B:F,5,FALSE)=0,"",VLOOKUP(A4566,'Resources Final'!B:F,5,FALSE)),"")</f>
        <v/>
      </c>
    </row>
    <row r="4567" spans="9:9" x14ac:dyDescent="0.2">
      <c r="I4567" t="str">
        <f>IFERROR(IF(VLOOKUP(A4567,'Resources Final'!B:F,5,FALSE)=0,"",VLOOKUP(A4567,'Resources Final'!B:F,5,FALSE)),"")</f>
        <v/>
      </c>
    </row>
    <row r="4568" spans="9:9" x14ac:dyDescent="0.2">
      <c r="I4568" t="str">
        <f>IFERROR(IF(VLOOKUP(A4568,'Resources Final'!B:F,5,FALSE)=0,"",VLOOKUP(A4568,'Resources Final'!B:F,5,FALSE)),"")</f>
        <v/>
      </c>
    </row>
    <row r="4569" spans="9:9" x14ac:dyDescent="0.2">
      <c r="I4569" t="str">
        <f>IFERROR(IF(VLOOKUP(A4569,'Resources Final'!B:F,5,FALSE)=0,"",VLOOKUP(A4569,'Resources Final'!B:F,5,FALSE)),"")</f>
        <v/>
      </c>
    </row>
    <row r="4570" spans="9:9" x14ac:dyDescent="0.2">
      <c r="I4570" t="str">
        <f>IFERROR(IF(VLOOKUP(A4570,'Resources Final'!B:F,5,FALSE)=0,"",VLOOKUP(A4570,'Resources Final'!B:F,5,FALSE)),"")</f>
        <v/>
      </c>
    </row>
    <row r="4571" spans="9:9" x14ac:dyDescent="0.2">
      <c r="I4571" t="str">
        <f>IFERROR(IF(VLOOKUP(A4571,'Resources Final'!B:F,5,FALSE)=0,"",VLOOKUP(A4571,'Resources Final'!B:F,5,FALSE)),"")</f>
        <v/>
      </c>
    </row>
    <row r="4572" spans="9:9" x14ac:dyDescent="0.2">
      <c r="I4572" t="str">
        <f>IFERROR(IF(VLOOKUP(A4572,'Resources Final'!B:F,5,FALSE)=0,"",VLOOKUP(A4572,'Resources Final'!B:F,5,FALSE)),"")</f>
        <v/>
      </c>
    </row>
    <row r="4573" spans="9:9" x14ac:dyDescent="0.2">
      <c r="I4573" t="str">
        <f>IFERROR(IF(VLOOKUP(A4573,'Resources Final'!B:F,5,FALSE)=0,"",VLOOKUP(A4573,'Resources Final'!B:F,5,FALSE)),"")</f>
        <v/>
      </c>
    </row>
    <row r="4574" spans="9:9" x14ac:dyDescent="0.2">
      <c r="I4574" t="str">
        <f>IFERROR(IF(VLOOKUP(A4574,'Resources Final'!B:F,5,FALSE)=0,"",VLOOKUP(A4574,'Resources Final'!B:F,5,FALSE)),"")</f>
        <v/>
      </c>
    </row>
    <row r="4575" spans="9:9" x14ac:dyDescent="0.2">
      <c r="I4575" t="str">
        <f>IFERROR(IF(VLOOKUP(A4575,'Resources Final'!B:F,5,FALSE)=0,"",VLOOKUP(A4575,'Resources Final'!B:F,5,FALSE)),"")</f>
        <v/>
      </c>
    </row>
    <row r="4576" spans="9:9" x14ac:dyDescent="0.2">
      <c r="I4576" t="str">
        <f>IFERROR(IF(VLOOKUP(A4576,'Resources Final'!B:F,5,FALSE)=0,"",VLOOKUP(A4576,'Resources Final'!B:F,5,FALSE)),"")</f>
        <v/>
      </c>
    </row>
    <row r="4577" spans="9:9" x14ac:dyDescent="0.2">
      <c r="I4577" t="str">
        <f>IFERROR(IF(VLOOKUP(A4577,'Resources Final'!B:F,5,FALSE)=0,"",VLOOKUP(A4577,'Resources Final'!B:F,5,FALSE)),"")</f>
        <v/>
      </c>
    </row>
    <row r="4578" spans="9:9" x14ac:dyDescent="0.2">
      <c r="I4578" t="str">
        <f>IFERROR(IF(VLOOKUP(A4578,'Resources Final'!B:F,5,FALSE)=0,"",VLOOKUP(A4578,'Resources Final'!B:F,5,FALSE)),"")</f>
        <v/>
      </c>
    </row>
    <row r="4579" spans="9:9" x14ac:dyDescent="0.2">
      <c r="I4579" t="str">
        <f>IFERROR(IF(VLOOKUP(A4579,'Resources Final'!B:F,5,FALSE)=0,"",VLOOKUP(A4579,'Resources Final'!B:F,5,FALSE)),"")</f>
        <v/>
      </c>
    </row>
    <row r="4580" spans="9:9" x14ac:dyDescent="0.2">
      <c r="I4580" t="str">
        <f>IFERROR(IF(VLOOKUP(A4580,'Resources Final'!B:F,5,FALSE)=0,"",VLOOKUP(A4580,'Resources Final'!B:F,5,FALSE)),"")</f>
        <v/>
      </c>
    </row>
    <row r="4581" spans="9:9" x14ac:dyDescent="0.2">
      <c r="I4581" t="str">
        <f>IFERROR(IF(VLOOKUP(A4581,'Resources Final'!B:F,5,FALSE)=0,"",VLOOKUP(A4581,'Resources Final'!B:F,5,FALSE)),"")</f>
        <v/>
      </c>
    </row>
    <row r="4582" spans="9:9" x14ac:dyDescent="0.2">
      <c r="I4582" t="str">
        <f>IFERROR(IF(VLOOKUP(A4582,'Resources Final'!B:F,5,FALSE)=0,"",VLOOKUP(A4582,'Resources Final'!B:F,5,FALSE)),"")</f>
        <v/>
      </c>
    </row>
    <row r="4583" spans="9:9" x14ac:dyDescent="0.2">
      <c r="I4583" t="str">
        <f>IFERROR(IF(VLOOKUP(A4583,'Resources Final'!B:F,5,FALSE)=0,"",VLOOKUP(A4583,'Resources Final'!B:F,5,FALSE)),"")</f>
        <v/>
      </c>
    </row>
    <row r="4584" spans="9:9" x14ac:dyDescent="0.2">
      <c r="I4584" t="str">
        <f>IFERROR(IF(VLOOKUP(A4584,'Resources Final'!B:F,5,FALSE)=0,"",VLOOKUP(A4584,'Resources Final'!B:F,5,FALSE)),"")</f>
        <v/>
      </c>
    </row>
    <row r="4585" spans="9:9" x14ac:dyDescent="0.2">
      <c r="I4585" t="str">
        <f>IFERROR(IF(VLOOKUP(A4585,'Resources Final'!B:F,5,FALSE)=0,"",VLOOKUP(A4585,'Resources Final'!B:F,5,FALSE)),"")</f>
        <v/>
      </c>
    </row>
    <row r="4586" spans="9:9" x14ac:dyDescent="0.2">
      <c r="I4586" t="str">
        <f>IFERROR(IF(VLOOKUP(A4586,'Resources Final'!B:F,5,FALSE)=0,"",VLOOKUP(A4586,'Resources Final'!B:F,5,FALSE)),"")</f>
        <v/>
      </c>
    </row>
    <row r="4587" spans="9:9" x14ac:dyDescent="0.2">
      <c r="I4587" t="str">
        <f>IFERROR(IF(VLOOKUP(A4587,'Resources Final'!B:F,5,FALSE)=0,"",VLOOKUP(A4587,'Resources Final'!B:F,5,FALSE)),"")</f>
        <v/>
      </c>
    </row>
    <row r="4588" spans="9:9" x14ac:dyDescent="0.2">
      <c r="I4588" t="str">
        <f>IFERROR(IF(VLOOKUP(A4588,'Resources Final'!B:F,5,FALSE)=0,"",VLOOKUP(A4588,'Resources Final'!B:F,5,FALSE)),"")</f>
        <v/>
      </c>
    </row>
    <row r="4589" spans="9:9" x14ac:dyDescent="0.2">
      <c r="I4589" t="str">
        <f>IFERROR(IF(VLOOKUP(A4589,'Resources Final'!B:F,5,FALSE)=0,"",VLOOKUP(A4589,'Resources Final'!B:F,5,FALSE)),"")</f>
        <v/>
      </c>
    </row>
    <row r="4590" spans="9:9" x14ac:dyDescent="0.2">
      <c r="I4590" t="str">
        <f>IFERROR(IF(VLOOKUP(A4590,'Resources Final'!B:F,5,FALSE)=0,"",VLOOKUP(A4590,'Resources Final'!B:F,5,FALSE)),"")</f>
        <v/>
      </c>
    </row>
    <row r="4591" spans="9:9" x14ac:dyDescent="0.2">
      <c r="I4591" t="str">
        <f>IFERROR(IF(VLOOKUP(A4591,'Resources Final'!B:F,5,FALSE)=0,"",VLOOKUP(A4591,'Resources Final'!B:F,5,FALSE)),"")</f>
        <v/>
      </c>
    </row>
    <row r="4592" spans="9:9" x14ac:dyDescent="0.2">
      <c r="I4592" t="str">
        <f>IFERROR(IF(VLOOKUP(A4592,'Resources Final'!B:F,5,FALSE)=0,"",VLOOKUP(A4592,'Resources Final'!B:F,5,FALSE)),"")</f>
        <v/>
      </c>
    </row>
    <row r="4593" spans="9:9" x14ac:dyDescent="0.2">
      <c r="I4593" t="str">
        <f>IFERROR(IF(VLOOKUP(A4593,'Resources Final'!B:F,5,FALSE)=0,"",VLOOKUP(A4593,'Resources Final'!B:F,5,FALSE)),"")</f>
        <v/>
      </c>
    </row>
    <row r="4594" spans="9:9" x14ac:dyDescent="0.2">
      <c r="I4594" t="str">
        <f>IFERROR(IF(VLOOKUP(A4594,'Resources Final'!B:F,5,FALSE)=0,"",VLOOKUP(A4594,'Resources Final'!B:F,5,FALSE)),"")</f>
        <v/>
      </c>
    </row>
    <row r="4595" spans="9:9" x14ac:dyDescent="0.2">
      <c r="I4595" t="str">
        <f>IFERROR(IF(VLOOKUP(A4595,'Resources Final'!B:F,5,FALSE)=0,"",VLOOKUP(A4595,'Resources Final'!B:F,5,FALSE)),"")</f>
        <v/>
      </c>
    </row>
    <row r="4596" spans="9:9" x14ac:dyDescent="0.2">
      <c r="I4596" t="str">
        <f>IFERROR(IF(VLOOKUP(A4596,'Resources Final'!B:F,5,FALSE)=0,"",VLOOKUP(A4596,'Resources Final'!B:F,5,FALSE)),"")</f>
        <v/>
      </c>
    </row>
    <row r="4597" spans="9:9" x14ac:dyDescent="0.2">
      <c r="I4597" t="str">
        <f>IFERROR(IF(VLOOKUP(A4597,'Resources Final'!B:F,5,FALSE)=0,"",VLOOKUP(A4597,'Resources Final'!B:F,5,FALSE)),"")</f>
        <v/>
      </c>
    </row>
    <row r="4598" spans="9:9" x14ac:dyDescent="0.2">
      <c r="I4598" t="str">
        <f>IFERROR(IF(VLOOKUP(A4598,'Resources Final'!B:F,5,FALSE)=0,"",VLOOKUP(A4598,'Resources Final'!B:F,5,FALSE)),"")</f>
        <v/>
      </c>
    </row>
    <row r="4599" spans="9:9" x14ac:dyDescent="0.2">
      <c r="I4599" t="str">
        <f>IFERROR(IF(VLOOKUP(A4599,'Resources Final'!B:F,5,FALSE)=0,"",VLOOKUP(A4599,'Resources Final'!B:F,5,FALSE)),"")</f>
        <v/>
      </c>
    </row>
    <row r="4600" spans="9:9" x14ac:dyDescent="0.2">
      <c r="I4600" t="str">
        <f>IFERROR(IF(VLOOKUP(A4600,'Resources Final'!B:F,5,FALSE)=0,"",VLOOKUP(A4600,'Resources Final'!B:F,5,FALSE)),"")</f>
        <v/>
      </c>
    </row>
    <row r="4601" spans="9:9" x14ac:dyDescent="0.2">
      <c r="I4601" t="str">
        <f>IFERROR(IF(VLOOKUP(A4601,'Resources Final'!B:F,5,FALSE)=0,"",VLOOKUP(A4601,'Resources Final'!B:F,5,FALSE)),"")</f>
        <v/>
      </c>
    </row>
    <row r="4602" spans="9:9" x14ac:dyDescent="0.2">
      <c r="I4602" t="str">
        <f>IFERROR(IF(VLOOKUP(A4602,'Resources Final'!B:F,5,FALSE)=0,"",VLOOKUP(A4602,'Resources Final'!B:F,5,FALSE)),"")</f>
        <v/>
      </c>
    </row>
    <row r="4603" spans="9:9" x14ac:dyDescent="0.2">
      <c r="I4603" t="str">
        <f>IFERROR(IF(VLOOKUP(A4603,'Resources Final'!B:F,5,FALSE)=0,"",VLOOKUP(A4603,'Resources Final'!B:F,5,FALSE)),"")</f>
        <v/>
      </c>
    </row>
    <row r="4604" spans="9:9" x14ac:dyDescent="0.2">
      <c r="I4604" t="str">
        <f>IFERROR(IF(VLOOKUP(A4604,'Resources Final'!B:F,5,FALSE)=0,"",VLOOKUP(A4604,'Resources Final'!B:F,5,FALSE)),"")</f>
        <v/>
      </c>
    </row>
    <row r="4605" spans="9:9" x14ac:dyDescent="0.2">
      <c r="I4605" t="str">
        <f>IFERROR(IF(VLOOKUP(A4605,'Resources Final'!B:F,5,FALSE)=0,"",VLOOKUP(A4605,'Resources Final'!B:F,5,FALSE)),"")</f>
        <v/>
      </c>
    </row>
    <row r="4606" spans="9:9" x14ac:dyDescent="0.2">
      <c r="I4606" t="str">
        <f>IFERROR(IF(VLOOKUP(A4606,'Resources Final'!B:F,5,FALSE)=0,"",VLOOKUP(A4606,'Resources Final'!B:F,5,FALSE)),"")</f>
        <v/>
      </c>
    </row>
    <row r="4607" spans="9:9" x14ac:dyDescent="0.2">
      <c r="I4607" t="str">
        <f>IFERROR(IF(VLOOKUP(A4607,'Resources Final'!B:F,5,FALSE)=0,"",VLOOKUP(A4607,'Resources Final'!B:F,5,FALSE)),"")</f>
        <v/>
      </c>
    </row>
    <row r="4608" spans="9:9" x14ac:dyDescent="0.2">
      <c r="I4608" t="str">
        <f>IFERROR(IF(VLOOKUP(A4608,'Resources Final'!B:F,5,FALSE)=0,"",VLOOKUP(A4608,'Resources Final'!B:F,5,FALSE)),"")</f>
        <v/>
      </c>
    </row>
    <row r="4609" spans="9:9" x14ac:dyDescent="0.2">
      <c r="I4609" t="str">
        <f>IFERROR(IF(VLOOKUP(A4609,'Resources Final'!B:F,5,FALSE)=0,"",VLOOKUP(A4609,'Resources Final'!B:F,5,FALSE)),"")</f>
        <v/>
      </c>
    </row>
    <row r="4610" spans="9:9" x14ac:dyDescent="0.2">
      <c r="I4610" t="str">
        <f>IFERROR(IF(VLOOKUP(A4610,'Resources Final'!B:F,5,FALSE)=0,"",VLOOKUP(A4610,'Resources Final'!B:F,5,FALSE)),"")</f>
        <v/>
      </c>
    </row>
    <row r="4611" spans="9:9" x14ac:dyDescent="0.2">
      <c r="I4611" t="str">
        <f>IFERROR(IF(VLOOKUP(A4611,'Resources Final'!B:F,5,FALSE)=0,"",VLOOKUP(A4611,'Resources Final'!B:F,5,FALSE)),"")</f>
        <v/>
      </c>
    </row>
    <row r="4612" spans="9:9" x14ac:dyDescent="0.2">
      <c r="I4612" t="str">
        <f>IFERROR(IF(VLOOKUP(A4612,'Resources Final'!B:F,5,FALSE)=0,"",VLOOKUP(A4612,'Resources Final'!B:F,5,FALSE)),"")</f>
        <v/>
      </c>
    </row>
    <row r="4613" spans="9:9" x14ac:dyDescent="0.2">
      <c r="I4613" t="str">
        <f>IFERROR(IF(VLOOKUP(A4613,'Resources Final'!B:F,5,FALSE)=0,"",VLOOKUP(A4613,'Resources Final'!B:F,5,FALSE)),"")</f>
        <v/>
      </c>
    </row>
    <row r="4614" spans="9:9" x14ac:dyDescent="0.2">
      <c r="I4614" t="str">
        <f>IFERROR(IF(VLOOKUP(A4614,'Resources Final'!B:F,5,FALSE)=0,"",VLOOKUP(A4614,'Resources Final'!B:F,5,FALSE)),"")</f>
        <v/>
      </c>
    </row>
    <row r="4615" spans="9:9" x14ac:dyDescent="0.2">
      <c r="I4615" t="str">
        <f>IFERROR(IF(VLOOKUP(A4615,'Resources Final'!B:F,5,FALSE)=0,"",VLOOKUP(A4615,'Resources Final'!B:F,5,FALSE)),"")</f>
        <v/>
      </c>
    </row>
    <row r="4616" spans="9:9" x14ac:dyDescent="0.2">
      <c r="I4616" t="str">
        <f>IFERROR(IF(VLOOKUP(A4616,'Resources Final'!B:F,5,FALSE)=0,"",VLOOKUP(A4616,'Resources Final'!B:F,5,FALSE)),"")</f>
        <v/>
      </c>
    </row>
    <row r="4617" spans="9:9" x14ac:dyDescent="0.2">
      <c r="I4617" t="str">
        <f>IFERROR(IF(VLOOKUP(A4617,'Resources Final'!B:F,5,FALSE)=0,"",VLOOKUP(A4617,'Resources Final'!B:F,5,FALSE)),"")</f>
        <v/>
      </c>
    </row>
    <row r="4618" spans="9:9" x14ac:dyDescent="0.2">
      <c r="I4618" t="str">
        <f>IFERROR(IF(VLOOKUP(A4618,'Resources Final'!B:F,5,FALSE)=0,"",VLOOKUP(A4618,'Resources Final'!B:F,5,FALSE)),"")</f>
        <v/>
      </c>
    </row>
    <row r="4619" spans="9:9" x14ac:dyDescent="0.2">
      <c r="I4619" t="str">
        <f>IFERROR(IF(VLOOKUP(A4619,'Resources Final'!B:F,5,FALSE)=0,"",VLOOKUP(A4619,'Resources Final'!B:F,5,FALSE)),"")</f>
        <v/>
      </c>
    </row>
    <row r="4620" spans="9:9" x14ac:dyDescent="0.2">
      <c r="I4620" t="str">
        <f>IFERROR(IF(VLOOKUP(A4620,'Resources Final'!B:F,5,FALSE)=0,"",VLOOKUP(A4620,'Resources Final'!B:F,5,FALSE)),"")</f>
        <v/>
      </c>
    </row>
    <row r="4621" spans="9:9" x14ac:dyDescent="0.2">
      <c r="I4621" t="str">
        <f>IFERROR(IF(VLOOKUP(A4621,'Resources Final'!B:F,5,FALSE)=0,"",VLOOKUP(A4621,'Resources Final'!B:F,5,FALSE)),"")</f>
        <v/>
      </c>
    </row>
    <row r="4622" spans="9:9" x14ac:dyDescent="0.2">
      <c r="I4622" t="str">
        <f>IFERROR(IF(VLOOKUP(A4622,'Resources Final'!B:F,5,FALSE)=0,"",VLOOKUP(A4622,'Resources Final'!B:F,5,FALSE)),"")</f>
        <v/>
      </c>
    </row>
    <row r="4623" spans="9:9" x14ac:dyDescent="0.2">
      <c r="I4623" t="str">
        <f>IFERROR(IF(VLOOKUP(A4623,'Resources Final'!B:F,5,FALSE)=0,"",VLOOKUP(A4623,'Resources Final'!B:F,5,FALSE)),"")</f>
        <v/>
      </c>
    </row>
    <row r="4624" spans="9:9" x14ac:dyDescent="0.2">
      <c r="I4624" t="str">
        <f>IFERROR(IF(VLOOKUP(A4624,'Resources Final'!B:F,5,FALSE)=0,"",VLOOKUP(A4624,'Resources Final'!B:F,5,FALSE)),"")</f>
        <v/>
      </c>
    </row>
    <row r="4625" spans="9:9" x14ac:dyDescent="0.2">
      <c r="I4625" t="str">
        <f>IFERROR(IF(VLOOKUP(A4625,'Resources Final'!B:F,5,FALSE)=0,"",VLOOKUP(A4625,'Resources Final'!B:F,5,FALSE)),"")</f>
        <v/>
      </c>
    </row>
    <row r="4626" spans="9:9" x14ac:dyDescent="0.2">
      <c r="I4626" t="str">
        <f>IFERROR(IF(VLOOKUP(A4626,'Resources Final'!B:F,5,FALSE)=0,"",VLOOKUP(A4626,'Resources Final'!B:F,5,FALSE)),"")</f>
        <v/>
      </c>
    </row>
    <row r="4627" spans="9:9" x14ac:dyDescent="0.2">
      <c r="I4627" t="str">
        <f>IFERROR(IF(VLOOKUP(A4627,'Resources Final'!B:F,5,FALSE)=0,"",VLOOKUP(A4627,'Resources Final'!B:F,5,FALSE)),"")</f>
        <v/>
      </c>
    </row>
    <row r="4628" spans="9:9" x14ac:dyDescent="0.2">
      <c r="I4628" t="str">
        <f>IFERROR(IF(VLOOKUP(A4628,'Resources Final'!B:F,5,FALSE)=0,"",VLOOKUP(A4628,'Resources Final'!B:F,5,FALSE)),"")</f>
        <v/>
      </c>
    </row>
    <row r="4629" spans="9:9" x14ac:dyDescent="0.2">
      <c r="I4629" t="str">
        <f>IFERROR(IF(VLOOKUP(A4629,'Resources Final'!B:F,5,FALSE)=0,"",VLOOKUP(A4629,'Resources Final'!B:F,5,FALSE)),"")</f>
        <v/>
      </c>
    </row>
    <row r="4630" spans="9:9" x14ac:dyDescent="0.2">
      <c r="I4630" t="str">
        <f>IFERROR(IF(VLOOKUP(A4630,'Resources Final'!B:F,5,FALSE)=0,"",VLOOKUP(A4630,'Resources Final'!B:F,5,FALSE)),"")</f>
        <v/>
      </c>
    </row>
    <row r="4631" spans="9:9" x14ac:dyDescent="0.2">
      <c r="I4631" t="str">
        <f>IFERROR(IF(VLOOKUP(A4631,'Resources Final'!B:F,5,FALSE)=0,"",VLOOKUP(A4631,'Resources Final'!B:F,5,FALSE)),"")</f>
        <v/>
      </c>
    </row>
    <row r="4632" spans="9:9" x14ac:dyDescent="0.2">
      <c r="I4632" t="str">
        <f>IFERROR(IF(VLOOKUP(A4632,'Resources Final'!B:F,5,FALSE)=0,"",VLOOKUP(A4632,'Resources Final'!B:F,5,FALSE)),"")</f>
        <v/>
      </c>
    </row>
    <row r="4633" spans="9:9" x14ac:dyDescent="0.2">
      <c r="I4633" t="str">
        <f>IFERROR(IF(VLOOKUP(A4633,'Resources Final'!B:F,5,FALSE)=0,"",VLOOKUP(A4633,'Resources Final'!B:F,5,FALSE)),"")</f>
        <v/>
      </c>
    </row>
    <row r="4634" spans="9:9" x14ac:dyDescent="0.2">
      <c r="I4634" t="str">
        <f>IFERROR(IF(VLOOKUP(A4634,'Resources Final'!B:F,5,FALSE)=0,"",VLOOKUP(A4634,'Resources Final'!B:F,5,FALSE)),"")</f>
        <v/>
      </c>
    </row>
    <row r="4635" spans="9:9" x14ac:dyDescent="0.2">
      <c r="I4635" t="str">
        <f>IFERROR(IF(VLOOKUP(A4635,'Resources Final'!B:F,5,FALSE)=0,"",VLOOKUP(A4635,'Resources Final'!B:F,5,FALSE)),"")</f>
        <v/>
      </c>
    </row>
    <row r="4636" spans="9:9" x14ac:dyDescent="0.2">
      <c r="I4636" t="str">
        <f>IFERROR(IF(VLOOKUP(A4636,'Resources Final'!B:F,5,FALSE)=0,"",VLOOKUP(A4636,'Resources Final'!B:F,5,FALSE)),"")</f>
        <v/>
      </c>
    </row>
    <row r="4637" spans="9:9" x14ac:dyDescent="0.2">
      <c r="I4637" t="str">
        <f>IFERROR(IF(VLOOKUP(A4637,'Resources Final'!B:F,5,FALSE)=0,"",VLOOKUP(A4637,'Resources Final'!B:F,5,FALSE)),"")</f>
        <v/>
      </c>
    </row>
    <row r="4638" spans="9:9" x14ac:dyDescent="0.2">
      <c r="I4638" t="str">
        <f>IFERROR(IF(VLOOKUP(A4638,'Resources Final'!B:F,5,FALSE)=0,"",VLOOKUP(A4638,'Resources Final'!B:F,5,FALSE)),"")</f>
        <v/>
      </c>
    </row>
    <row r="4639" spans="9:9" x14ac:dyDescent="0.2">
      <c r="I4639" t="str">
        <f>IFERROR(IF(VLOOKUP(A4639,'Resources Final'!B:F,5,FALSE)=0,"",VLOOKUP(A4639,'Resources Final'!B:F,5,FALSE)),"")</f>
        <v/>
      </c>
    </row>
    <row r="4640" spans="9:9" x14ac:dyDescent="0.2">
      <c r="I4640" t="str">
        <f>IFERROR(IF(VLOOKUP(A4640,'Resources Final'!B:F,5,FALSE)=0,"",VLOOKUP(A4640,'Resources Final'!B:F,5,FALSE)),"")</f>
        <v/>
      </c>
    </row>
    <row r="4641" spans="9:9" x14ac:dyDescent="0.2">
      <c r="I4641" t="str">
        <f>IFERROR(IF(VLOOKUP(A4641,'Resources Final'!B:F,5,FALSE)=0,"",VLOOKUP(A4641,'Resources Final'!B:F,5,FALSE)),"")</f>
        <v/>
      </c>
    </row>
    <row r="4642" spans="9:9" x14ac:dyDescent="0.2">
      <c r="I4642" t="str">
        <f>IFERROR(IF(VLOOKUP(A4642,'Resources Final'!B:F,5,FALSE)=0,"",VLOOKUP(A4642,'Resources Final'!B:F,5,FALSE)),"")</f>
        <v/>
      </c>
    </row>
    <row r="4643" spans="9:9" x14ac:dyDescent="0.2">
      <c r="I4643" t="str">
        <f>IFERROR(IF(VLOOKUP(A4643,'Resources Final'!B:F,5,FALSE)=0,"",VLOOKUP(A4643,'Resources Final'!B:F,5,FALSE)),"")</f>
        <v/>
      </c>
    </row>
    <row r="4644" spans="9:9" x14ac:dyDescent="0.2">
      <c r="I4644" t="str">
        <f>IFERROR(IF(VLOOKUP(A4644,'Resources Final'!B:F,5,FALSE)=0,"",VLOOKUP(A4644,'Resources Final'!B:F,5,FALSE)),"")</f>
        <v/>
      </c>
    </row>
    <row r="4645" spans="9:9" x14ac:dyDescent="0.2">
      <c r="I4645" t="str">
        <f>IFERROR(IF(VLOOKUP(A4645,'Resources Final'!B:F,5,FALSE)=0,"",VLOOKUP(A4645,'Resources Final'!B:F,5,FALSE)),"")</f>
        <v/>
      </c>
    </row>
    <row r="4646" spans="9:9" x14ac:dyDescent="0.2">
      <c r="I4646" t="str">
        <f>IFERROR(IF(VLOOKUP(A4646,'Resources Final'!B:F,5,FALSE)=0,"",VLOOKUP(A4646,'Resources Final'!B:F,5,FALSE)),"")</f>
        <v/>
      </c>
    </row>
    <row r="4647" spans="9:9" x14ac:dyDescent="0.2">
      <c r="I4647" t="str">
        <f>IFERROR(IF(VLOOKUP(A4647,'Resources Final'!B:F,5,FALSE)=0,"",VLOOKUP(A4647,'Resources Final'!B:F,5,FALSE)),"")</f>
        <v/>
      </c>
    </row>
    <row r="4648" spans="9:9" x14ac:dyDescent="0.2">
      <c r="I4648" t="str">
        <f>IFERROR(IF(VLOOKUP(A4648,'Resources Final'!B:F,5,FALSE)=0,"",VLOOKUP(A4648,'Resources Final'!B:F,5,FALSE)),"")</f>
        <v/>
      </c>
    </row>
    <row r="4649" spans="9:9" x14ac:dyDescent="0.2">
      <c r="I4649" t="str">
        <f>IFERROR(IF(VLOOKUP(A4649,'Resources Final'!B:F,5,FALSE)=0,"",VLOOKUP(A4649,'Resources Final'!B:F,5,FALSE)),"")</f>
        <v/>
      </c>
    </row>
    <row r="4650" spans="9:9" x14ac:dyDescent="0.2">
      <c r="I4650" t="str">
        <f>IFERROR(IF(VLOOKUP(A4650,'Resources Final'!B:F,5,FALSE)=0,"",VLOOKUP(A4650,'Resources Final'!B:F,5,FALSE)),"")</f>
        <v/>
      </c>
    </row>
    <row r="4651" spans="9:9" x14ac:dyDescent="0.2">
      <c r="I4651" t="str">
        <f>IFERROR(IF(VLOOKUP(A4651,'Resources Final'!B:F,5,FALSE)=0,"",VLOOKUP(A4651,'Resources Final'!B:F,5,FALSE)),"")</f>
        <v/>
      </c>
    </row>
    <row r="4652" spans="9:9" x14ac:dyDescent="0.2">
      <c r="I4652" t="str">
        <f>IFERROR(IF(VLOOKUP(A4652,'Resources Final'!B:F,5,FALSE)=0,"",VLOOKUP(A4652,'Resources Final'!B:F,5,FALSE)),"")</f>
        <v/>
      </c>
    </row>
    <row r="4653" spans="9:9" x14ac:dyDescent="0.2">
      <c r="I4653" t="str">
        <f>IFERROR(IF(VLOOKUP(A4653,'Resources Final'!B:F,5,FALSE)=0,"",VLOOKUP(A4653,'Resources Final'!B:F,5,FALSE)),"")</f>
        <v/>
      </c>
    </row>
    <row r="4654" spans="9:9" x14ac:dyDescent="0.2">
      <c r="I4654" t="str">
        <f>IFERROR(IF(VLOOKUP(A4654,'Resources Final'!B:F,5,FALSE)=0,"",VLOOKUP(A4654,'Resources Final'!B:F,5,FALSE)),"")</f>
        <v/>
      </c>
    </row>
    <row r="4655" spans="9:9" x14ac:dyDescent="0.2">
      <c r="I4655" t="str">
        <f>IFERROR(IF(VLOOKUP(A4655,'Resources Final'!B:F,5,FALSE)=0,"",VLOOKUP(A4655,'Resources Final'!B:F,5,FALSE)),"")</f>
        <v/>
      </c>
    </row>
    <row r="4656" spans="9:9" x14ac:dyDescent="0.2">
      <c r="I4656" t="str">
        <f>IFERROR(IF(VLOOKUP(A4656,'Resources Final'!B:F,5,FALSE)=0,"",VLOOKUP(A4656,'Resources Final'!B:F,5,FALSE)),"")</f>
        <v/>
      </c>
    </row>
    <row r="4657" spans="9:9" x14ac:dyDescent="0.2">
      <c r="I4657" t="str">
        <f>IFERROR(IF(VLOOKUP(A4657,'Resources Final'!B:F,5,FALSE)=0,"",VLOOKUP(A4657,'Resources Final'!B:F,5,FALSE)),"")</f>
        <v/>
      </c>
    </row>
    <row r="4658" spans="9:9" x14ac:dyDescent="0.2">
      <c r="I4658" t="str">
        <f>IFERROR(IF(VLOOKUP(A4658,'Resources Final'!B:F,5,FALSE)=0,"",VLOOKUP(A4658,'Resources Final'!B:F,5,FALSE)),"")</f>
        <v/>
      </c>
    </row>
    <row r="4659" spans="9:9" x14ac:dyDescent="0.2">
      <c r="I4659" t="str">
        <f>IFERROR(IF(VLOOKUP(A4659,'Resources Final'!B:F,5,FALSE)=0,"",VLOOKUP(A4659,'Resources Final'!B:F,5,FALSE)),"")</f>
        <v/>
      </c>
    </row>
    <row r="4660" spans="9:9" x14ac:dyDescent="0.2">
      <c r="I4660" t="str">
        <f>IFERROR(IF(VLOOKUP(A4660,'Resources Final'!B:F,5,FALSE)=0,"",VLOOKUP(A4660,'Resources Final'!B:F,5,FALSE)),"")</f>
        <v/>
      </c>
    </row>
    <row r="4661" spans="9:9" x14ac:dyDescent="0.2">
      <c r="I4661" t="str">
        <f>IFERROR(IF(VLOOKUP(A4661,'Resources Final'!B:F,5,FALSE)=0,"",VLOOKUP(A4661,'Resources Final'!B:F,5,FALSE)),"")</f>
        <v/>
      </c>
    </row>
    <row r="4662" spans="9:9" x14ac:dyDescent="0.2">
      <c r="I4662" t="str">
        <f>IFERROR(IF(VLOOKUP(A4662,'Resources Final'!B:F,5,FALSE)=0,"",VLOOKUP(A4662,'Resources Final'!B:F,5,FALSE)),"")</f>
        <v/>
      </c>
    </row>
    <row r="4663" spans="9:9" x14ac:dyDescent="0.2">
      <c r="I4663" t="str">
        <f>IFERROR(IF(VLOOKUP(A4663,'Resources Final'!B:F,5,FALSE)=0,"",VLOOKUP(A4663,'Resources Final'!B:F,5,FALSE)),"")</f>
        <v/>
      </c>
    </row>
    <row r="4664" spans="9:9" x14ac:dyDescent="0.2">
      <c r="I4664" t="str">
        <f>IFERROR(IF(VLOOKUP(A4664,'Resources Final'!B:F,5,FALSE)=0,"",VLOOKUP(A4664,'Resources Final'!B:F,5,FALSE)),"")</f>
        <v/>
      </c>
    </row>
    <row r="4665" spans="9:9" x14ac:dyDescent="0.2">
      <c r="I4665" t="str">
        <f>IFERROR(IF(VLOOKUP(A4665,'Resources Final'!B:F,5,FALSE)=0,"",VLOOKUP(A4665,'Resources Final'!B:F,5,FALSE)),"")</f>
        <v/>
      </c>
    </row>
    <row r="4666" spans="9:9" x14ac:dyDescent="0.2">
      <c r="I4666" t="str">
        <f>IFERROR(IF(VLOOKUP(A4666,'Resources Final'!B:F,5,FALSE)=0,"",VLOOKUP(A4666,'Resources Final'!B:F,5,FALSE)),"")</f>
        <v/>
      </c>
    </row>
    <row r="4667" spans="9:9" x14ac:dyDescent="0.2">
      <c r="I4667" t="str">
        <f>IFERROR(IF(VLOOKUP(A4667,'Resources Final'!B:F,5,FALSE)=0,"",VLOOKUP(A4667,'Resources Final'!B:F,5,FALSE)),"")</f>
        <v/>
      </c>
    </row>
    <row r="4668" spans="9:9" x14ac:dyDescent="0.2">
      <c r="I4668" t="str">
        <f>IFERROR(IF(VLOOKUP(A4668,'Resources Final'!B:F,5,FALSE)=0,"",VLOOKUP(A4668,'Resources Final'!B:F,5,FALSE)),"")</f>
        <v/>
      </c>
    </row>
    <row r="4669" spans="9:9" x14ac:dyDescent="0.2">
      <c r="I4669" t="str">
        <f>IFERROR(IF(VLOOKUP(A4669,'Resources Final'!B:F,5,FALSE)=0,"",VLOOKUP(A4669,'Resources Final'!B:F,5,FALSE)),"")</f>
        <v/>
      </c>
    </row>
    <row r="4670" spans="9:9" x14ac:dyDescent="0.2">
      <c r="I4670" t="str">
        <f>IFERROR(IF(VLOOKUP(A4670,'Resources Final'!B:F,5,FALSE)=0,"",VLOOKUP(A4670,'Resources Final'!B:F,5,FALSE)),"")</f>
        <v/>
      </c>
    </row>
    <row r="4671" spans="9:9" x14ac:dyDescent="0.2">
      <c r="I4671" t="str">
        <f>IFERROR(IF(VLOOKUP(A4671,'Resources Final'!B:F,5,FALSE)=0,"",VLOOKUP(A4671,'Resources Final'!B:F,5,FALSE)),"")</f>
        <v/>
      </c>
    </row>
    <row r="4672" spans="9:9" x14ac:dyDescent="0.2">
      <c r="I4672" t="str">
        <f>IFERROR(IF(VLOOKUP(A4672,'Resources Final'!B:F,5,FALSE)=0,"",VLOOKUP(A4672,'Resources Final'!B:F,5,FALSE)),"")</f>
        <v/>
      </c>
    </row>
    <row r="4673" spans="9:9" x14ac:dyDescent="0.2">
      <c r="I4673" t="str">
        <f>IFERROR(IF(VLOOKUP(A4673,'Resources Final'!B:F,5,FALSE)=0,"",VLOOKUP(A4673,'Resources Final'!B:F,5,FALSE)),"")</f>
        <v/>
      </c>
    </row>
    <row r="4674" spans="9:9" x14ac:dyDescent="0.2">
      <c r="I4674" t="str">
        <f>IFERROR(IF(VLOOKUP(A4674,'Resources Final'!B:F,5,FALSE)=0,"",VLOOKUP(A4674,'Resources Final'!B:F,5,FALSE)),"")</f>
        <v/>
      </c>
    </row>
    <row r="4675" spans="9:9" x14ac:dyDescent="0.2">
      <c r="I4675" t="str">
        <f>IFERROR(IF(VLOOKUP(A4675,'Resources Final'!B:F,5,FALSE)=0,"",VLOOKUP(A4675,'Resources Final'!B:F,5,FALSE)),"")</f>
        <v/>
      </c>
    </row>
    <row r="4676" spans="9:9" x14ac:dyDescent="0.2">
      <c r="I4676" t="str">
        <f>IFERROR(IF(VLOOKUP(A4676,'Resources Final'!B:F,5,FALSE)=0,"",VLOOKUP(A4676,'Resources Final'!B:F,5,FALSE)),"")</f>
        <v/>
      </c>
    </row>
    <row r="4677" spans="9:9" x14ac:dyDescent="0.2">
      <c r="I4677" t="str">
        <f>IFERROR(IF(VLOOKUP(A4677,'Resources Final'!B:F,5,FALSE)=0,"",VLOOKUP(A4677,'Resources Final'!B:F,5,FALSE)),"")</f>
        <v/>
      </c>
    </row>
    <row r="4678" spans="9:9" x14ac:dyDescent="0.2">
      <c r="I4678" t="str">
        <f>IFERROR(IF(VLOOKUP(A4678,'Resources Final'!B:F,5,FALSE)=0,"",VLOOKUP(A4678,'Resources Final'!B:F,5,FALSE)),"")</f>
        <v/>
      </c>
    </row>
    <row r="4679" spans="9:9" x14ac:dyDescent="0.2">
      <c r="I4679" t="str">
        <f>IFERROR(IF(VLOOKUP(A4679,'Resources Final'!B:F,5,FALSE)=0,"",VLOOKUP(A4679,'Resources Final'!B:F,5,FALSE)),"")</f>
        <v/>
      </c>
    </row>
    <row r="4680" spans="9:9" x14ac:dyDescent="0.2">
      <c r="I4680" t="str">
        <f>IFERROR(IF(VLOOKUP(A4680,'Resources Final'!B:F,5,FALSE)=0,"",VLOOKUP(A4680,'Resources Final'!B:F,5,FALSE)),"")</f>
        <v/>
      </c>
    </row>
    <row r="4681" spans="9:9" x14ac:dyDescent="0.2">
      <c r="I4681" t="str">
        <f>IFERROR(IF(VLOOKUP(A4681,'Resources Final'!B:F,5,FALSE)=0,"",VLOOKUP(A4681,'Resources Final'!B:F,5,FALSE)),"")</f>
        <v/>
      </c>
    </row>
    <row r="4682" spans="9:9" x14ac:dyDescent="0.2">
      <c r="I4682" t="str">
        <f>IFERROR(IF(VLOOKUP(A4682,'Resources Final'!B:F,5,FALSE)=0,"",VLOOKUP(A4682,'Resources Final'!B:F,5,FALSE)),"")</f>
        <v/>
      </c>
    </row>
    <row r="4683" spans="9:9" x14ac:dyDescent="0.2">
      <c r="I4683" t="str">
        <f>IFERROR(IF(VLOOKUP(A4683,'Resources Final'!B:F,5,FALSE)=0,"",VLOOKUP(A4683,'Resources Final'!B:F,5,FALSE)),"")</f>
        <v/>
      </c>
    </row>
    <row r="4684" spans="9:9" x14ac:dyDescent="0.2">
      <c r="I4684" t="str">
        <f>IFERROR(IF(VLOOKUP(A4684,'Resources Final'!B:F,5,FALSE)=0,"",VLOOKUP(A4684,'Resources Final'!B:F,5,FALSE)),"")</f>
        <v/>
      </c>
    </row>
    <row r="4685" spans="9:9" x14ac:dyDescent="0.2">
      <c r="I4685" t="str">
        <f>IFERROR(IF(VLOOKUP(A4685,'Resources Final'!B:F,5,FALSE)=0,"",VLOOKUP(A4685,'Resources Final'!B:F,5,FALSE)),"")</f>
        <v/>
      </c>
    </row>
    <row r="4686" spans="9:9" x14ac:dyDescent="0.2">
      <c r="I4686" t="str">
        <f>IFERROR(IF(VLOOKUP(A4686,'Resources Final'!B:F,5,FALSE)=0,"",VLOOKUP(A4686,'Resources Final'!B:F,5,FALSE)),"")</f>
        <v/>
      </c>
    </row>
    <row r="4687" spans="9:9" x14ac:dyDescent="0.2">
      <c r="I4687" t="str">
        <f>IFERROR(IF(VLOOKUP(A4687,'Resources Final'!B:F,5,FALSE)=0,"",VLOOKUP(A4687,'Resources Final'!B:F,5,FALSE)),"")</f>
        <v/>
      </c>
    </row>
    <row r="4688" spans="9:9" x14ac:dyDescent="0.2">
      <c r="I4688" t="str">
        <f>IFERROR(IF(VLOOKUP(A4688,'Resources Final'!B:F,5,FALSE)=0,"",VLOOKUP(A4688,'Resources Final'!B:F,5,FALSE)),"")</f>
        <v/>
      </c>
    </row>
    <row r="4689" spans="9:9" x14ac:dyDescent="0.2">
      <c r="I4689" t="str">
        <f>IFERROR(IF(VLOOKUP(A4689,'Resources Final'!B:F,5,FALSE)=0,"",VLOOKUP(A4689,'Resources Final'!B:F,5,FALSE)),"")</f>
        <v/>
      </c>
    </row>
    <row r="4690" spans="9:9" x14ac:dyDescent="0.2">
      <c r="I4690" t="str">
        <f>IFERROR(IF(VLOOKUP(A4690,'Resources Final'!B:F,5,FALSE)=0,"",VLOOKUP(A4690,'Resources Final'!B:F,5,FALSE)),"")</f>
        <v/>
      </c>
    </row>
    <row r="4691" spans="9:9" x14ac:dyDescent="0.2">
      <c r="I4691" t="str">
        <f>IFERROR(IF(VLOOKUP(A4691,'Resources Final'!B:F,5,FALSE)=0,"",VLOOKUP(A4691,'Resources Final'!B:F,5,FALSE)),"")</f>
        <v/>
      </c>
    </row>
    <row r="4692" spans="9:9" x14ac:dyDescent="0.2">
      <c r="I4692" t="str">
        <f>IFERROR(IF(VLOOKUP(A4692,'Resources Final'!B:F,5,FALSE)=0,"",VLOOKUP(A4692,'Resources Final'!B:F,5,FALSE)),"")</f>
        <v/>
      </c>
    </row>
    <row r="4693" spans="9:9" x14ac:dyDescent="0.2">
      <c r="I4693" t="str">
        <f>IFERROR(IF(VLOOKUP(A4693,'Resources Final'!B:F,5,FALSE)=0,"",VLOOKUP(A4693,'Resources Final'!B:F,5,FALSE)),"")</f>
        <v/>
      </c>
    </row>
    <row r="4694" spans="9:9" x14ac:dyDescent="0.2">
      <c r="I4694" t="str">
        <f>IFERROR(IF(VLOOKUP(A4694,'Resources Final'!B:F,5,FALSE)=0,"",VLOOKUP(A4694,'Resources Final'!B:F,5,FALSE)),"")</f>
        <v/>
      </c>
    </row>
    <row r="4695" spans="9:9" x14ac:dyDescent="0.2">
      <c r="I4695" t="str">
        <f>IFERROR(IF(VLOOKUP(A4695,'Resources Final'!B:F,5,FALSE)=0,"",VLOOKUP(A4695,'Resources Final'!B:F,5,FALSE)),"")</f>
        <v/>
      </c>
    </row>
    <row r="4696" spans="9:9" x14ac:dyDescent="0.2">
      <c r="I4696" t="str">
        <f>IFERROR(IF(VLOOKUP(A4696,'Resources Final'!B:F,5,FALSE)=0,"",VLOOKUP(A4696,'Resources Final'!B:F,5,FALSE)),"")</f>
        <v/>
      </c>
    </row>
    <row r="4697" spans="9:9" x14ac:dyDescent="0.2">
      <c r="I4697" t="str">
        <f>IFERROR(IF(VLOOKUP(A4697,'Resources Final'!B:F,5,FALSE)=0,"",VLOOKUP(A4697,'Resources Final'!B:F,5,FALSE)),"")</f>
        <v/>
      </c>
    </row>
    <row r="4698" spans="9:9" x14ac:dyDescent="0.2">
      <c r="I4698" t="str">
        <f>IFERROR(IF(VLOOKUP(A4698,'Resources Final'!B:F,5,FALSE)=0,"",VLOOKUP(A4698,'Resources Final'!B:F,5,FALSE)),"")</f>
        <v/>
      </c>
    </row>
    <row r="4699" spans="9:9" x14ac:dyDescent="0.2">
      <c r="I4699" t="str">
        <f>IFERROR(IF(VLOOKUP(A4699,'Resources Final'!B:F,5,FALSE)=0,"",VLOOKUP(A4699,'Resources Final'!B:F,5,FALSE)),"")</f>
        <v/>
      </c>
    </row>
    <row r="4700" spans="9:9" x14ac:dyDescent="0.2">
      <c r="I4700" t="str">
        <f>IFERROR(IF(VLOOKUP(A4700,'Resources Final'!B:F,5,FALSE)=0,"",VLOOKUP(A4700,'Resources Final'!B:F,5,FALSE)),"")</f>
        <v/>
      </c>
    </row>
    <row r="4701" spans="9:9" x14ac:dyDescent="0.2">
      <c r="I4701" t="str">
        <f>IFERROR(IF(VLOOKUP(A4701,'Resources Final'!B:F,5,FALSE)=0,"",VLOOKUP(A4701,'Resources Final'!B:F,5,FALSE)),"")</f>
        <v/>
      </c>
    </row>
    <row r="4702" spans="9:9" x14ac:dyDescent="0.2">
      <c r="I4702" t="str">
        <f>IFERROR(IF(VLOOKUP(A4702,'Resources Final'!B:F,5,FALSE)=0,"",VLOOKUP(A4702,'Resources Final'!B:F,5,FALSE)),"")</f>
        <v/>
      </c>
    </row>
    <row r="4703" spans="9:9" x14ac:dyDescent="0.2">
      <c r="I4703" t="str">
        <f>IFERROR(IF(VLOOKUP(A4703,'Resources Final'!B:F,5,FALSE)=0,"",VLOOKUP(A4703,'Resources Final'!B:F,5,FALSE)),"")</f>
        <v/>
      </c>
    </row>
    <row r="4704" spans="9:9" x14ac:dyDescent="0.2">
      <c r="I4704" t="str">
        <f>IFERROR(IF(VLOOKUP(A4704,'Resources Final'!B:F,5,FALSE)=0,"",VLOOKUP(A4704,'Resources Final'!B:F,5,FALSE)),"")</f>
        <v/>
      </c>
    </row>
    <row r="4705" spans="9:9" x14ac:dyDescent="0.2">
      <c r="I4705" t="str">
        <f>IFERROR(IF(VLOOKUP(A4705,'Resources Final'!B:F,5,FALSE)=0,"",VLOOKUP(A4705,'Resources Final'!B:F,5,FALSE)),"")</f>
        <v/>
      </c>
    </row>
    <row r="4706" spans="9:9" x14ac:dyDescent="0.2">
      <c r="I4706" t="str">
        <f>IFERROR(IF(VLOOKUP(A4706,'Resources Final'!B:F,5,FALSE)=0,"",VLOOKUP(A4706,'Resources Final'!B:F,5,FALSE)),"")</f>
        <v/>
      </c>
    </row>
    <row r="4707" spans="9:9" x14ac:dyDescent="0.2">
      <c r="I4707" t="str">
        <f>IFERROR(IF(VLOOKUP(A4707,'Resources Final'!B:F,5,FALSE)=0,"",VLOOKUP(A4707,'Resources Final'!B:F,5,FALSE)),"")</f>
        <v/>
      </c>
    </row>
    <row r="4708" spans="9:9" x14ac:dyDescent="0.2">
      <c r="I4708" t="str">
        <f>IFERROR(IF(VLOOKUP(A4708,'Resources Final'!B:F,5,FALSE)=0,"",VLOOKUP(A4708,'Resources Final'!B:F,5,FALSE)),"")</f>
        <v/>
      </c>
    </row>
    <row r="4709" spans="9:9" x14ac:dyDescent="0.2">
      <c r="I4709" t="str">
        <f>IFERROR(IF(VLOOKUP(A4709,'Resources Final'!B:F,5,FALSE)=0,"",VLOOKUP(A4709,'Resources Final'!B:F,5,FALSE)),"")</f>
        <v/>
      </c>
    </row>
    <row r="4710" spans="9:9" x14ac:dyDescent="0.2">
      <c r="I4710" t="str">
        <f>IFERROR(IF(VLOOKUP(A4710,'Resources Final'!B:F,5,FALSE)=0,"",VLOOKUP(A4710,'Resources Final'!B:F,5,FALSE)),"")</f>
        <v/>
      </c>
    </row>
    <row r="4711" spans="9:9" x14ac:dyDescent="0.2">
      <c r="I4711" t="str">
        <f>IFERROR(IF(VLOOKUP(A4711,'Resources Final'!B:F,5,FALSE)=0,"",VLOOKUP(A4711,'Resources Final'!B:F,5,FALSE)),"")</f>
        <v/>
      </c>
    </row>
    <row r="4712" spans="9:9" x14ac:dyDescent="0.2">
      <c r="I4712" t="str">
        <f>IFERROR(IF(VLOOKUP(A4712,'Resources Final'!B:F,5,FALSE)=0,"",VLOOKUP(A4712,'Resources Final'!B:F,5,FALSE)),"")</f>
        <v/>
      </c>
    </row>
    <row r="4713" spans="9:9" x14ac:dyDescent="0.2">
      <c r="I4713" t="str">
        <f>IFERROR(IF(VLOOKUP(A4713,'Resources Final'!B:F,5,FALSE)=0,"",VLOOKUP(A4713,'Resources Final'!B:F,5,FALSE)),"")</f>
        <v/>
      </c>
    </row>
    <row r="4714" spans="9:9" x14ac:dyDescent="0.2">
      <c r="I4714" t="str">
        <f>IFERROR(IF(VLOOKUP(A4714,'Resources Final'!B:F,5,FALSE)=0,"",VLOOKUP(A4714,'Resources Final'!B:F,5,FALSE)),"")</f>
        <v/>
      </c>
    </row>
    <row r="4715" spans="9:9" x14ac:dyDescent="0.2">
      <c r="I4715" t="str">
        <f>IFERROR(IF(VLOOKUP(A4715,'Resources Final'!B:F,5,FALSE)=0,"",VLOOKUP(A4715,'Resources Final'!B:F,5,FALSE)),"")</f>
        <v/>
      </c>
    </row>
    <row r="4716" spans="9:9" x14ac:dyDescent="0.2">
      <c r="I4716" t="str">
        <f>IFERROR(IF(VLOOKUP(A4716,'Resources Final'!B:F,5,FALSE)=0,"",VLOOKUP(A4716,'Resources Final'!B:F,5,FALSE)),"")</f>
        <v/>
      </c>
    </row>
    <row r="4717" spans="9:9" x14ac:dyDescent="0.2">
      <c r="I4717" t="str">
        <f>IFERROR(IF(VLOOKUP(A4717,'Resources Final'!B:F,5,FALSE)=0,"",VLOOKUP(A4717,'Resources Final'!B:F,5,FALSE)),"")</f>
        <v/>
      </c>
    </row>
    <row r="4718" spans="9:9" x14ac:dyDescent="0.2">
      <c r="I4718" t="str">
        <f>IFERROR(IF(VLOOKUP(A4718,'Resources Final'!B:F,5,FALSE)=0,"",VLOOKUP(A4718,'Resources Final'!B:F,5,FALSE)),"")</f>
        <v/>
      </c>
    </row>
    <row r="4719" spans="9:9" x14ac:dyDescent="0.2">
      <c r="I4719" t="str">
        <f>IFERROR(IF(VLOOKUP(A4719,'Resources Final'!B:F,5,FALSE)=0,"",VLOOKUP(A4719,'Resources Final'!B:F,5,FALSE)),"")</f>
        <v/>
      </c>
    </row>
    <row r="4720" spans="9:9" x14ac:dyDescent="0.2">
      <c r="I4720" t="str">
        <f>IFERROR(IF(VLOOKUP(A4720,'Resources Final'!B:F,5,FALSE)=0,"",VLOOKUP(A4720,'Resources Final'!B:F,5,FALSE)),"")</f>
        <v/>
      </c>
    </row>
    <row r="4721" spans="9:9" x14ac:dyDescent="0.2">
      <c r="I4721" t="str">
        <f>IFERROR(IF(VLOOKUP(A4721,'Resources Final'!B:F,5,FALSE)=0,"",VLOOKUP(A4721,'Resources Final'!B:F,5,FALSE)),"")</f>
        <v/>
      </c>
    </row>
    <row r="4722" spans="9:9" x14ac:dyDescent="0.2">
      <c r="I4722" t="str">
        <f>IFERROR(IF(VLOOKUP(A4722,'Resources Final'!B:F,5,FALSE)=0,"",VLOOKUP(A4722,'Resources Final'!B:F,5,FALSE)),"")</f>
        <v/>
      </c>
    </row>
    <row r="4723" spans="9:9" x14ac:dyDescent="0.2">
      <c r="I4723" t="str">
        <f>IFERROR(IF(VLOOKUP(A4723,'Resources Final'!B:F,5,FALSE)=0,"",VLOOKUP(A4723,'Resources Final'!B:F,5,FALSE)),"")</f>
        <v/>
      </c>
    </row>
    <row r="4724" spans="9:9" x14ac:dyDescent="0.2">
      <c r="I4724" t="str">
        <f>IFERROR(IF(VLOOKUP(A4724,'Resources Final'!B:F,5,FALSE)=0,"",VLOOKUP(A4724,'Resources Final'!B:F,5,FALSE)),"")</f>
        <v/>
      </c>
    </row>
    <row r="4725" spans="9:9" x14ac:dyDescent="0.2">
      <c r="I4725" t="str">
        <f>IFERROR(IF(VLOOKUP(A4725,'Resources Final'!B:F,5,FALSE)=0,"",VLOOKUP(A4725,'Resources Final'!B:F,5,FALSE)),"")</f>
        <v/>
      </c>
    </row>
    <row r="4726" spans="9:9" x14ac:dyDescent="0.2">
      <c r="I4726" t="str">
        <f>IFERROR(IF(VLOOKUP(A4726,'Resources Final'!B:F,5,FALSE)=0,"",VLOOKUP(A4726,'Resources Final'!B:F,5,FALSE)),"")</f>
        <v/>
      </c>
    </row>
    <row r="4727" spans="9:9" x14ac:dyDescent="0.2">
      <c r="I4727" t="str">
        <f>IFERROR(IF(VLOOKUP(A4727,'Resources Final'!B:F,5,FALSE)=0,"",VLOOKUP(A4727,'Resources Final'!B:F,5,FALSE)),"")</f>
        <v/>
      </c>
    </row>
    <row r="4728" spans="9:9" x14ac:dyDescent="0.2">
      <c r="I4728" t="str">
        <f>IFERROR(IF(VLOOKUP(A4728,'Resources Final'!B:F,5,FALSE)=0,"",VLOOKUP(A4728,'Resources Final'!B:F,5,FALSE)),"")</f>
        <v/>
      </c>
    </row>
    <row r="4729" spans="9:9" x14ac:dyDescent="0.2">
      <c r="I4729" t="str">
        <f>IFERROR(IF(VLOOKUP(A4729,'Resources Final'!B:F,5,FALSE)=0,"",VLOOKUP(A4729,'Resources Final'!B:F,5,FALSE)),"")</f>
        <v/>
      </c>
    </row>
    <row r="4730" spans="9:9" x14ac:dyDescent="0.2">
      <c r="I4730" t="str">
        <f>IFERROR(IF(VLOOKUP(A4730,'Resources Final'!B:F,5,FALSE)=0,"",VLOOKUP(A4730,'Resources Final'!B:F,5,FALSE)),"")</f>
        <v/>
      </c>
    </row>
    <row r="4731" spans="9:9" x14ac:dyDescent="0.2">
      <c r="I4731" t="str">
        <f>IFERROR(IF(VLOOKUP(A4731,'Resources Final'!B:F,5,FALSE)=0,"",VLOOKUP(A4731,'Resources Final'!B:F,5,FALSE)),"")</f>
        <v/>
      </c>
    </row>
    <row r="4732" spans="9:9" x14ac:dyDescent="0.2">
      <c r="I4732" t="str">
        <f>IFERROR(IF(VLOOKUP(A4732,'Resources Final'!B:F,5,FALSE)=0,"",VLOOKUP(A4732,'Resources Final'!B:F,5,FALSE)),"")</f>
        <v/>
      </c>
    </row>
    <row r="4733" spans="9:9" x14ac:dyDescent="0.2">
      <c r="I4733" t="str">
        <f>IFERROR(IF(VLOOKUP(A4733,'Resources Final'!B:F,5,FALSE)=0,"",VLOOKUP(A4733,'Resources Final'!B:F,5,FALSE)),"")</f>
        <v/>
      </c>
    </row>
    <row r="4734" spans="9:9" x14ac:dyDescent="0.2">
      <c r="I4734" t="str">
        <f>IFERROR(IF(VLOOKUP(A4734,'Resources Final'!B:F,5,FALSE)=0,"",VLOOKUP(A4734,'Resources Final'!B:F,5,FALSE)),"")</f>
        <v/>
      </c>
    </row>
    <row r="4735" spans="9:9" x14ac:dyDescent="0.2">
      <c r="I4735" t="str">
        <f>IFERROR(IF(VLOOKUP(A4735,'Resources Final'!B:F,5,FALSE)=0,"",VLOOKUP(A4735,'Resources Final'!B:F,5,FALSE)),"")</f>
        <v/>
      </c>
    </row>
    <row r="4736" spans="9:9" x14ac:dyDescent="0.2">
      <c r="I4736" t="str">
        <f>IFERROR(IF(VLOOKUP(A4736,'Resources Final'!B:F,5,FALSE)=0,"",VLOOKUP(A4736,'Resources Final'!B:F,5,FALSE)),"")</f>
        <v/>
      </c>
    </row>
    <row r="4737" spans="9:9" x14ac:dyDescent="0.2">
      <c r="I4737" t="str">
        <f>IFERROR(IF(VLOOKUP(A4737,'Resources Final'!B:F,5,FALSE)=0,"",VLOOKUP(A4737,'Resources Final'!B:F,5,FALSE)),"")</f>
        <v/>
      </c>
    </row>
    <row r="4738" spans="9:9" x14ac:dyDescent="0.2">
      <c r="I4738" t="str">
        <f>IFERROR(IF(VLOOKUP(A4738,'Resources Final'!B:F,5,FALSE)=0,"",VLOOKUP(A4738,'Resources Final'!B:F,5,FALSE)),"")</f>
        <v/>
      </c>
    </row>
    <row r="4739" spans="9:9" x14ac:dyDescent="0.2">
      <c r="I4739" t="str">
        <f>IFERROR(IF(VLOOKUP(A4739,'Resources Final'!B:F,5,FALSE)=0,"",VLOOKUP(A4739,'Resources Final'!B:F,5,FALSE)),"")</f>
        <v/>
      </c>
    </row>
    <row r="4740" spans="9:9" x14ac:dyDescent="0.2">
      <c r="I4740" t="str">
        <f>IFERROR(IF(VLOOKUP(A4740,'Resources Final'!B:F,5,FALSE)=0,"",VLOOKUP(A4740,'Resources Final'!B:F,5,FALSE)),"")</f>
        <v/>
      </c>
    </row>
    <row r="4741" spans="9:9" x14ac:dyDescent="0.2">
      <c r="I4741" t="str">
        <f>IFERROR(IF(VLOOKUP(A4741,'Resources Final'!B:F,5,FALSE)=0,"",VLOOKUP(A4741,'Resources Final'!B:F,5,FALSE)),"")</f>
        <v/>
      </c>
    </row>
    <row r="4742" spans="9:9" x14ac:dyDescent="0.2">
      <c r="I4742" t="str">
        <f>IFERROR(IF(VLOOKUP(A4742,'Resources Final'!B:F,5,FALSE)=0,"",VLOOKUP(A4742,'Resources Final'!B:F,5,FALSE)),"")</f>
        <v/>
      </c>
    </row>
    <row r="4743" spans="9:9" x14ac:dyDescent="0.2">
      <c r="I4743" t="str">
        <f>IFERROR(IF(VLOOKUP(A4743,'Resources Final'!B:F,5,FALSE)=0,"",VLOOKUP(A4743,'Resources Final'!B:F,5,FALSE)),"")</f>
        <v/>
      </c>
    </row>
    <row r="4744" spans="9:9" x14ac:dyDescent="0.2">
      <c r="I4744" t="str">
        <f>IFERROR(IF(VLOOKUP(A4744,'Resources Final'!B:F,5,FALSE)=0,"",VLOOKUP(A4744,'Resources Final'!B:F,5,FALSE)),"")</f>
        <v/>
      </c>
    </row>
    <row r="4745" spans="9:9" x14ac:dyDescent="0.2">
      <c r="I4745" t="str">
        <f>IFERROR(IF(VLOOKUP(A4745,'Resources Final'!B:F,5,FALSE)=0,"",VLOOKUP(A4745,'Resources Final'!B:F,5,FALSE)),"")</f>
        <v/>
      </c>
    </row>
    <row r="4746" spans="9:9" x14ac:dyDescent="0.2">
      <c r="I4746" t="str">
        <f>IFERROR(IF(VLOOKUP(A4746,'Resources Final'!B:F,5,FALSE)=0,"",VLOOKUP(A4746,'Resources Final'!B:F,5,FALSE)),"")</f>
        <v/>
      </c>
    </row>
    <row r="4747" spans="9:9" x14ac:dyDescent="0.2">
      <c r="I4747" t="str">
        <f>IFERROR(IF(VLOOKUP(A4747,'Resources Final'!B:F,5,FALSE)=0,"",VLOOKUP(A4747,'Resources Final'!B:F,5,FALSE)),"")</f>
        <v/>
      </c>
    </row>
    <row r="4748" spans="9:9" x14ac:dyDescent="0.2">
      <c r="I4748" t="str">
        <f>IFERROR(IF(VLOOKUP(A4748,'Resources Final'!B:F,5,FALSE)=0,"",VLOOKUP(A4748,'Resources Final'!B:F,5,FALSE)),"")</f>
        <v/>
      </c>
    </row>
    <row r="4749" spans="9:9" x14ac:dyDescent="0.2">
      <c r="I4749" t="str">
        <f>IFERROR(IF(VLOOKUP(A4749,'Resources Final'!B:F,5,FALSE)=0,"",VLOOKUP(A4749,'Resources Final'!B:F,5,FALSE)),"")</f>
        <v/>
      </c>
    </row>
    <row r="4750" spans="9:9" x14ac:dyDescent="0.2">
      <c r="I4750" t="str">
        <f>IFERROR(IF(VLOOKUP(A4750,'Resources Final'!B:F,5,FALSE)=0,"",VLOOKUP(A4750,'Resources Final'!B:F,5,FALSE)),"")</f>
        <v/>
      </c>
    </row>
    <row r="4751" spans="9:9" x14ac:dyDescent="0.2">
      <c r="I4751" t="str">
        <f>IFERROR(IF(VLOOKUP(A4751,'Resources Final'!B:F,5,FALSE)=0,"",VLOOKUP(A4751,'Resources Final'!B:F,5,FALSE)),"")</f>
        <v/>
      </c>
    </row>
    <row r="4752" spans="9:9" x14ac:dyDescent="0.2">
      <c r="I4752" t="str">
        <f>IFERROR(IF(VLOOKUP(A4752,'Resources Final'!B:F,5,FALSE)=0,"",VLOOKUP(A4752,'Resources Final'!B:F,5,FALSE)),"")</f>
        <v/>
      </c>
    </row>
    <row r="4753" spans="9:9" x14ac:dyDescent="0.2">
      <c r="I4753" t="str">
        <f>IFERROR(IF(VLOOKUP(A4753,'Resources Final'!B:F,5,FALSE)=0,"",VLOOKUP(A4753,'Resources Final'!B:F,5,FALSE)),"")</f>
        <v/>
      </c>
    </row>
    <row r="4754" spans="9:9" x14ac:dyDescent="0.2">
      <c r="I4754" t="str">
        <f>IFERROR(IF(VLOOKUP(A4754,'Resources Final'!B:F,5,FALSE)=0,"",VLOOKUP(A4754,'Resources Final'!B:F,5,FALSE)),"")</f>
        <v/>
      </c>
    </row>
    <row r="4755" spans="9:9" x14ac:dyDescent="0.2">
      <c r="I4755" t="str">
        <f>IFERROR(IF(VLOOKUP(A4755,'Resources Final'!B:F,5,FALSE)=0,"",VLOOKUP(A4755,'Resources Final'!B:F,5,FALSE)),"")</f>
        <v/>
      </c>
    </row>
    <row r="4756" spans="9:9" x14ac:dyDescent="0.2">
      <c r="I4756" t="str">
        <f>IFERROR(IF(VLOOKUP(A4756,'Resources Final'!B:F,5,FALSE)=0,"",VLOOKUP(A4756,'Resources Final'!B:F,5,FALSE)),"")</f>
        <v/>
      </c>
    </row>
    <row r="4757" spans="9:9" x14ac:dyDescent="0.2">
      <c r="I4757" t="str">
        <f>IFERROR(IF(VLOOKUP(A4757,'Resources Final'!B:F,5,FALSE)=0,"",VLOOKUP(A4757,'Resources Final'!B:F,5,FALSE)),"")</f>
        <v/>
      </c>
    </row>
    <row r="4758" spans="9:9" x14ac:dyDescent="0.2">
      <c r="I4758" t="str">
        <f>IFERROR(IF(VLOOKUP(A4758,'Resources Final'!B:F,5,FALSE)=0,"",VLOOKUP(A4758,'Resources Final'!B:F,5,FALSE)),"")</f>
        <v/>
      </c>
    </row>
    <row r="4759" spans="9:9" x14ac:dyDescent="0.2">
      <c r="I4759" t="str">
        <f>IFERROR(IF(VLOOKUP(A4759,'Resources Final'!B:F,5,FALSE)=0,"",VLOOKUP(A4759,'Resources Final'!B:F,5,FALSE)),"")</f>
        <v/>
      </c>
    </row>
    <row r="4760" spans="9:9" x14ac:dyDescent="0.2">
      <c r="I4760" t="str">
        <f>IFERROR(IF(VLOOKUP(A4760,'Resources Final'!B:F,5,FALSE)=0,"",VLOOKUP(A4760,'Resources Final'!B:F,5,FALSE)),"")</f>
        <v/>
      </c>
    </row>
    <row r="4761" spans="9:9" x14ac:dyDescent="0.2">
      <c r="I4761" t="str">
        <f>IFERROR(IF(VLOOKUP(A4761,'Resources Final'!B:F,5,FALSE)=0,"",VLOOKUP(A4761,'Resources Final'!B:F,5,FALSE)),"")</f>
        <v/>
      </c>
    </row>
    <row r="4762" spans="9:9" x14ac:dyDescent="0.2">
      <c r="I4762" t="str">
        <f>IFERROR(IF(VLOOKUP(A4762,'Resources Final'!B:F,5,FALSE)=0,"",VLOOKUP(A4762,'Resources Final'!B:F,5,FALSE)),"")</f>
        <v/>
      </c>
    </row>
    <row r="4763" spans="9:9" x14ac:dyDescent="0.2">
      <c r="I4763" t="str">
        <f>IFERROR(IF(VLOOKUP(A4763,'Resources Final'!B:F,5,FALSE)=0,"",VLOOKUP(A4763,'Resources Final'!B:F,5,FALSE)),"")</f>
        <v/>
      </c>
    </row>
    <row r="4764" spans="9:9" x14ac:dyDescent="0.2">
      <c r="I4764" t="str">
        <f>IFERROR(IF(VLOOKUP(A4764,'Resources Final'!B:F,5,FALSE)=0,"",VLOOKUP(A4764,'Resources Final'!B:F,5,FALSE)),"")</f>
        <v/>
      </c>
    </row>
    <row r="4765" spans="9:9" x14ac:dyDescent="0.2">
      <c r="I4765" t="str">
        <f>IFERROR(IF(VLOOKUP(A4765,'Resources Final'!B:F,5,FALSE)=0,"",VLOOKUP(A4765,'Resources Final'!B:F,5,FALSE)),"")</f>
        <v/>
      </c>
    </row>
    <row r="4766" spans="9:9" x14ac:dyDescent="0.2">
      <c r="I4766" t="str">
        <f>IFERROR(IF(VLOOKUP(A4766,'Resources Final'!B:F,5,FALSE)=0,"",VLOOKUP(A4766,'Resources Final'!B:F,5,FALSE)),"")</f>
        <v/>
      </c>
    </row>
    <row r="4767" spans="9:9" x14ac:dyDescent="0.2">
      <c r="I4767" t="str">
        <f>IFERROR(IF(VLOOKUP(A4767,'Resources Final'!B:F,5,FALSE)=0,"",VLOOKUP(A4767,'Resources Final'!B:F,5,FALSE)),"")</f>
        <v/>
      </c>
    </row>
    <row r="4768" spans="9:9" x14ac:dyDescent="0.2">
      <c r="I4768" t="str">
        <f>IFERROR(IF(VLOOKUP(A4768,'Resources Final'!B:F,5,FALSE)=0,"",VLOOKUP(A4768,'Resources Final'!B:F,5,FALSE)),"")</f>
        <v/>
      </c>
    </row>
    <row r="4769" spans="9:9" x14ac:dyDescent="0.2">
      <c r="I4769" t="str">
        <f>IFERROR(IF(VLOOKUP(A4769,'Resources Final'!B:F,5,FALSE)=0,"",VLOOKUP(A4769,'Resources Final'!B:F,5,FALSE)),"")</f>
        <v/>
      </c>
    </row>
    <row r="4770" spans="9:9" x14ac:dyDescent="0.2">
      <c r="I4770" t="str">
        <f>IFERROR(IF(VLOOKUP(A4770,'Resources Final'!B:F,5,FALSE)=0,"",VLOOKUP(A4770,'Resources Final'!B:F,5,FALSE)),"")</f>
        <v/>
      </c>
    </row>
    <row r="4771" spans="9:9" x14ac:dyDescent="0.2">
      <c r="I4771" t="str">
        <f>IFERROR(IF(VLOOKUP(A4771,'Resources Final'!B:F,5,FALSE)=0,"",VLOOKUP(A4771,'Resources Final'!B:F,5,FALSE)),"")</f>
        <v/>
      </c>
    </row>
    <row r="4772" spans="9:9" x14ac:dyDescent="0.2">
      <c r="I4772" t="str">
        <f>IFERROR(IF(VLOOKUP(A4772,'Resources Final'!B:F,5,FALSE)=0,"",VLOOKUP(A4772,'Resources Final'!B:F,5,FALSE)),"")</f>
        <v/>
      </c>
    </row>
    <row r="4773" spans="9:9" x14ac:dyDescent="0.2">
      <c r="I4773" t="str">
        <f>IFERROR(IF(VLOOKUP(A4773,'Resources Final'!B:F,5,FALSE)=0,"",VLOOKUP(A4773,'Resources Final'!B:F,5,FALSE)),"")</f>
        <v/>
      </c>
    </row>
    <row r="4774" spans="9:9" x14ac:dyDescent="0.2">
      <c r="I4774" t="str">
        <f>IFERROR(IF(VLOOKUP(A4774,'Resources Final'!B:F,5,FALSE)=0,"",VLOOKUP(A4774,'Resources Final'!B:F,5,FALSE)),"")</f>
        <v/>
      </c>
    </row>
    <row r="4775" spans="9:9" x14ac:dyDescent="0.2">
      <c r="I4775" t="str">
        <f>IFERROR(IF(VLOOKUP(A4775,'Resources Final'!B:F,5,FALSE)=0,"",VLOOKUP(A4775,'Resources Final'!B:F,5,FALSE)),"")</f>
        <v/>
      </c>
    </row>
    <row r="4776" spans="9:9" x14ac:dyDescent="0.2">
      <c r="I4776" t="str">
        <f>IFERROR(IF(VLOOKUP(A4776,'Resources Final'!B:F,5,FALSE)=0,"",VLOOKUP(A4776,'Resources Final'!B:F,5,FALSE)),"")</f>
        <v/>
      </c>
    </row>
    <row r="4777" spans="9:9" x14ac:dyDescent="0.2">
      <c r="I4777" t="str">
        <f>IFERROR(IF(VLOOKUP(A4777,'Resources Final'!B:F,5,FALSE)=0,"",VLOOKUP(A4777,'Resources Final'!B:F,5,FALSE)),"")</f>
        <v/>
      </c>
    </row>
    <row r="4778" spans="9:9" x14ac:dyDescent="0.2">
      <c r="I4778" t="str">
        <f>IFERROR(IF(VLOOKUP(A4778,'Resources Final'!B:F,5,FALSE)=0,"",VLOOKUP(A4778,'Resources Final'!B:F,5,FALSE)),"")</f>
        <v/>
      </c>
    </row>
    <row r="4779" spans="9:9" x14ac:dyDescent="0.2">
      <c r="I4779" t="str">
        <f>IFERROR(IF(VLOOKUP(A4779,'Resources Final'!B:F,5,FALSE)=0,"",VLOOKUP(A4779,'Resources Final'!B:F,5,FALSE)),"")</f>
        <v/>
      </c>
    </row>
    <row r="4780" spans="9:9" x14ac:dyDescent="0.2">
      <c r="I4780" t="str">
        <f>IFERROR(IF(VLOOKUP(A4780,'Resources Final'!B:F,5,FALSE)=0,"",VLOOKUP(A4780,'Resources Final'!B:F,5,FALSE)),"")</f>
        <v/>
      </c>
    </row>
    <row r="4781" spans="9:9" x14ac:dyDescent="0.2">
      <c r="I4781" t="str">
        <f>IFERROR(IF(VLOOKUP(A4781,'Resources Final'!B:F,5,FALSE)=0,"",VLOOKUP(A4781,'Resources Final'!B:F,5,FALSE)),"")</f>
        <v/>
      </c>
    </row>
    <row r="4782" spans="9:9" x14ac:dyDescent="0.2">
      <c r="I4782" t="str">
        <f>IFERROR(IF(VLOOKUP(A4782,'Resources Final'!B:F,5,FALSE)=0,"",VLOOKUP(A4782,'Resources Final'!B:F,5,FALSE)),"")</f>
        <v/>
      </c>
    </row>
    <row r="4783" spans="9:9" x14ac:dyDescent="0.2">
      <c r="I4783" t="str">
        <f>IFERROR(IF(VLOOKUP(A4783,'Resources Final'!B:F,5,FALSE)=0,"",VLOOKUP(A4783,'Resources Final'!B:F,5,FALSE)),"")</f>
        <v/>
      </c>
    </row>
    <row r="4784" spans="9:9" x14ac:dyDescent="0.2">
      <c r="I4784" t="str">
        <f>IFERROR(IF(VLOOKUP(A4784,'Resources Final'!B:F,5,FALSE)=0,"",VLOOKUP(A4784,'Resources Final'!B:F,5,FALSE)),"")</f>
        <v/>
      </c>
    </row>
    <row r="4785" spans="9:9" x14ac:dyDescent="0.2">
      <c r="I4785" t="str">
        <f>IFERROR(IF(VLOOKUP(A4785,'Resources Final'!B:F,5,FALSE)=0,"",VLOOKUP(A4785,'Resources Final'!B:F,5,FALSE)),"")</f>
        <v/>
      </c>
    </row>
    <row r="4786" spans="9:9" x14ac:dyDescent="0.2">
      <c r="I4786" t="str">
        <f>IFERROR(IF(VLOOKUP(A4786,'Resources Final'!B:F,5,FALSE)=0,"",VLOOKUP(A4786,'Resources Final'!B:F,5,FALSE)),"")</f>
        <v/>
      </c>
    </row>
    <row r="4787" spans="9:9" x14ac:dyDescent="0.2">
      <c r="I4787" t="str">
        <f>IFERROR(IF(VLOOKUP(A4787,'Resources Final'!B:F,5,FALSE)=0,"",VLOOKUP(A4787,'Resources Final'!B:F,5,FALSE)),"")</f>
        <v/>
      </c>
    </row>
    <row r="4788" spans="9:9" x14ac:dyDescent="0.2">
      <c r="I4788" t="str">
        <f>IFERROR(IF(VLOOKUP(A4788,'Resources Final'!B:F,5,FALSE)=0,"",VLOOKUP(A4788,'Resources Final'!B:F,5,FALSE)),"")</f>
        <v/>
      </c>
    </row>
    <row r="4789" spans="9:9" x14ac:dyDescent="0.2">
      <c r="I4789" t="str">
        <f>IFERROR(IF(VLOOKUP(A4789,'Resources Final'!B:F,5,FALSE)=0,"",VLOOKUP(A4789,'Resources Final'!B:F,5,FALSE)),"")</f>
        <v/>
      </c>
    </row>
    <row r="4790" spans="9:9" x14ac:dyDescent="0.2">
      <c r="I4790" t="str">
        <f>IFERROR(IF(VLOOKUP(A4790,'Resources Final'!B:F,5,FALSE)=0,"",VLOOKUP(A4790,'Resources Final'!B:F,5,FALSE)),"")</f>
        <v/>
      </c>
    </row>
    <row r="4791" spans="9:9" x14ac:dyDescent="0.2">
      <c r="I4791" t="str">
        <f>IFERROR(IF(VLOOKUP(A4791,'Resources Final'!B:F,5,FALSE)=0,"",VLOOKUP(A4791,'Resources Final'!B:F,5,FALSE)),"")</f>
        <v/>
      </c>
    </row>
    <row r="4792" spans="9:9" x14ac:dyDescent="0.2">
      <c r="I4792" t="str">
        <f>IFERROR(IF(VLOOKUP(A4792,'Resources Final'!B:F,5,FALSE)=0,"",VLOOKUP(A4792,'Resources Final'!B:F,5,FALSE)),"")</f>
        <v/>
      </c>
    </row>
    <row r="4793" spans="9:9" x14ac:dyDescent="0.2">
      <c r="I4793" t="str">
        <f>IFERROR(IF(VLOOKUP(A4793,'Resources Final'!B:F,5,FALSE)=0,"",VLOOKUP(A4793,'Resources Final'!B:F,5,FALSE)),"")</f>
        <v/>
      </c>
    </row>
    <row r="4794" spans="9:9" x14ac:dyDescent="0.2">
      <c r="I4794" t="str">
        <f>IFERROR(IF(VLOOKUP(A4794,'Resources Final'!B:F,5,FALSE)=0,"",VLOOKUP(A4794,'Resources Final'!B:F,5,FALSE)),"")</f>
        <v/>
      </c>
    </row>
    <row r="4795" spans="9:9" x14ac:dyDescent="0.2">
      <c r="I4795" t="str">
        <f>IFERROR(IF(VLOOKUP(A4795,'Resources Final'!B:F,5,FALSE)=0,"",VLOOKUP(A4795,'Resources Final'!B:F,5,FALSE)),"")</f>
        <v/>
      </c>
    </row>
    <row r="4796" spans="9:9" x14ac:dyDescent="0.2">
      <c r="I4796" t="str">
        <f>IFERROR(IF(VLOOKUP(A4796,'Resources Final'!B:F,5,FALSE)=0,"",VLOOKUP(A4796,'Resources Final'!B:F,5,FALSE)),"")</f>
        <v/>
      </c>
    </row>
    <row r="4797" spans="9:9" x14ac:dyDescent="0.2">
      <c r="I4797" t="str">
        <f>IFERROR(IF(VLOOKUP(A4797,'Resources Final'!B:F,5,FALSE)=0,"",VLOOKUP(A4797,'Resources Final'!B:F,5,FALSE)),"")</f>
        <v/>
      </c>
    </row>
    <row r="4798" spans="9:9" x14ac:dyDescent="0.2">
      <c r="I4798" t="str">
        <f>IFERROR(IF(VLOOKUP(A4798,'Resources Final'!B:F,5,FALSE)=0,"",VLOOKUP(A4798,'Resources Final'!B:F,5,FALSE)),"")</f>
        <v/>
      </c>
    </row>
    <row r="4799" spans="9:9" x14ac:dyDescent="0.2">
      <c r="I4799" t="str">
        <f>IFERROR(IF(VLOOKUP(A4799,'Resources Final'!B:F,5,FALSE)=0,"",VLOOKUP(A4799,'Resources Final'!B:F,5,FALSE)),"")</f>
        <v/>
      </c>
    </row>
    <row r="4800" spans="9:9" x14ac:dyDescent="0.2">
      <c r="I4800" t="str">
        <f>IFERROR(IF(VLOOKUP(A4800,'Resources Final'!B:F,5,FALSE)=0,"",VLOOKUP(A4800,'Resources Final'!B:F,5,FALSE)),"")</f>
        <v/>
      </c>
    </row>
    <row r="4801" spans="9:9" x14ac:dyDescent="0.2">
      <c r="I4801" t="str">
        <f>IFERROR(IF(VLOOKUP(A4801,'Resources Final'!B:F,5,FALSE)=0,"",VLOOKUP(A4801,'Resources Final'!B:F,5,FALSE)),"")</f>
        <v/>
      </c>
    </row>
    <row r="4802" spans="9:9" x14ac:dyDescent="0.2">
      <c r="I4802" t="str">
        <f>IFERROR(IF(VLOOKUP(A4802,'Resources Final'!B:F,5,FALSE)=0,"",VLOOKUP(A4802,'Resources Final'!B:F,5,FALSE)),"")</f>
        <v/>
      </c>
    </row>
    <row r="4803" spans="9:9" x14ac:dyDescent="0.2">
      <c r="I4803" t="str">
        <f>IFERROR(IF(VLOOKUP(A4803,'Resources Final'!B:F,5,FALSE)=0,"",VLOOKUP(A4803,'Resources Final'!B:F,5,FALSE)),"")</f>
        <v/>
      </c>
    </row>
    <row r="4804" spans="9:9" x14ac:dyDescent="0.2">
      <c r="I4804" t="str">
        <f>IFERROR(IF(VLOOKUP(A4804,'Resources Final'!B:F,5,FALSE)=0,"",VLOOKUP(A4804,'Resources Final'!B:F,5,FALSE)),"")</f>
        <v/>
      </c>
    </row>
    <row r="4805" spans="9:9" x14ac:dyDescent="0.2">
      <c r="I4805" t="str">
        <f>IFERROR(IF(VLOOKUP(A4805,'Resources Final'!B:F,5,FALSE)=0,"",VLOOKUP(A4805,'Resources Final'!B:F,5,FALSE)),"")</f>
        <v/>
      </c>
    </row>
    <row r="4806" spans="9:9" x14ac:dyDescent="0.2">
      <c r="I4806" t="str">
        <f>IFERROR(IF(VLOOKUP(A4806,'Resources Final'!B:F,5,FALSE)=0,"",VLOOKUP(A4806,'Resources Final'!B:F,5,FALSE)),"")</f>
        <v/>
      </c>
    </row>
    <row r="4807" spans="9:9" x14ac:dyDescent="0.2">
      <c r="I4807" t="str">
        <f>IFERROR(IF(VLOOKUP(A4807,'Resources Final'!B:F,5,FALSE)=0,"",VLOOKUP(A4807,'Resources Final'!B:F,5,FALSE)),"")</f>
        <v/>
      </c>
    </row>
    <row r="4808" spans="9:9" x14ac:dyDescent="0.2">
      <c r="I4808" t="str">
        <f>IFERROR(IF(VLOOKUP(A4808,'Resources Final'!B:F,5,FALSE)=0,"",VLOOKUP(A4808,'Resources Final'!B:F,5,FALSE)),"")</f>
        <v/>
      </c>
    </row>
    <row r="4809" spans="9:9" x14ac:dyDescent="0.2">
      <c r="I4809" t="str">
        <f>IFERROR(IF(VLOOKUP(A4809,'Resources Final'!B:F,5,FALSE)=0,"",VLOOKUP(A4809,'Resources Final'!B:F,5,FALSE)),"")</f>
        <v/>
      </c>
    </row>
    <row r="4810" spans="9:9" x14ac:dyDescent="0.2">
      <c r="I4810" t="str">
        <f>IFERROR(IF(VLOOKUP(A4810,'Resources Final'!B:F,5,FALSE)=0,"",VLOOKUP(A4810,'Resources Final'!B:F,5,FALSE)),"")</f>
        <v/>
      </c>
    </row>
    <row r="4811" spans="9:9" x14ac:dyDescent="0.2">
      <c r="I4811" t="str">
        <f>IFERROR(IF(VLOOKUP(A4811,'Resources Final'!B:F,5,FALSE)=0,"",VLOOKUP(A4811,'Resources Final'!B:F,5,FALSE)),"")</f>
        <v/>
      </c>
    </row>
    <row r="4812" spans="9:9" x14ac:dyDescent="0.2">
      <c r="I4812" t="str">
        <f>IFERROR(IF(VLOOKUP(A4812,'Resources Final'!B:F,5,FALSE)=0,"",VLOOKUP(A4812,'Resources Final'!B:F,5,FALSE)),"")</f>
        <v/>
      </c>
    </row>
    <row r="4813" spans="9:9" x14ac:dyDescent="0.2">
      <c r="I4813" t="str">
        <f>IFERROR(IF(VLOOKUP(A4813,'Resources Final'!B:F,5,FALSE)=0,"",VLOOKUP(A4813,'Resources Final'!B:F,5,FALSE)),"")</f>
        <v/>
      </c>
    </row>
    <row r="4814" spans="9:9" x14ac:dyDescent="0.2">
      <c r="I4814" t="str">
        <f>IFERROR(IF(VLOOKUP(A4814,'Resources Final'!B:F,5,FALSE)=0,"",VLOOKUP(A4814,'Resources Final'!B:F,5,FALSE)),"")</f>
        <v/>
      </c>
    </row>
    <row r="4815" spans="9:9" x14ac:dyDescent="0.2">
      <c r="I4815" t="str">
        <f>IFERROR(IF(VLOOKUP(A4815,'Resources Final'!B:F,5,FALSE)=0,"",VLOOKUP(A4815,'Resources Final'!B:F,5,FALSE)),"")</f>
        <v/>
      </c>
    </row>
    <row r="4816" spans="9:9" x14ac:dyDescent="0.2">
      <c r="I4816" t="str">
        <f>IFERROR(IF(VLOOKUP(A4816,'Resources Final'!B:F,5,FALSE)=0,"",VLOOKUP(A4816,'Resources Final'!B:F,5,FALSE)),"")</f>
        <v/>
      </c>
    </row>
    <row r="4817" spans="9:9" x14ac:dyDescent="0.2">
      <c r="I4817" t="str">
        <f>IFERROR(IF(VLOOKUP(A4817,'Resources Final'!B:F,5,FALSE)=0,"",VLOOKUP(A4817,'Resources Final'!B:F,5,FALSE)),"")</f>
        <v/>
      </c>
    </row>
    <row r="4818" spans="9:9" x14ac:dyDescent="0.2">
      <c r="I4818" t="str">
        <f>IFERROR(IF(VLOOKUP(A4818,'Resources Final'!B:F,5,FALSE)=0,"",VLOOKUP(A4818,'Resources Final'!B:F,5,FALSE)),"")</f>
        <v/>
      </c>
    </row>
    <row r="4819" spans="9:9" x14ac:dyDescent="0.2">
      <c r="I4819" t="str">
        <f>IFERROR(IF(VLOOKUP(A4819,'Resources Final'!B:F,5,FALSE)=0,"",VLOOKUP(A4819,'Resources Final'!B:F,5,FALSE)),"")</f>
        <v/>
      </c>
    </row>
    <row r="4820" spans="9:9" x14ac:dyDescent="0.2">
      <c r="I4820" t="str">
        <f>IFERROR(IF(VLOOKUP(A4820,'Resources Final'!B:F,5,FALSE)=0,"",VLOOKUP(A4820,'Resources Final'!B:F,5,FALSE)),"")</f>
        <v/>
      </c>
    </row>
    <row r="4821" spans="9:9" x14ac:dyDescent="0.2">
      <c r="I4821" t="str">
        <f>IFERROR(IF(VLOOKUP(A4821,'Resources Final'!B:F,5,FALSE)=0,"",VLOOKUP(A4821,'Resources Final'!B:F,5,FALSE)),"")</f>
        <v/>
      </c>
    </row>
    <row r="4822" spans="9:9" x14ac:dyDescent="0.2">
      <c r="I4822" t="str">
        <f>IFERROR(IF(VLOOKUP(A4822,'Resources Final'!B:F,5,FALSE)=0,"",VLOOKUP(A4822,'Resources Final'!B:F,5,FALSE)),"")</f>
        <v/>
      </c>
    </row>
    <row r="4823" spans="9:9" x14ac:dyDescent="0.2">
      <c r="I4823" t="str">
        <f>IFERROR(IF(VLOOKUP(A4823,'Resources Final'!B:F,5,FALSE)=0,"",VLOOKUP(A4823,'Resources Final'!B:F,5,FALSE)),"")</f>
        <v/>
      </c>
    </row>
    <row r="4824" spans="9:9" x14ac:dyDescent="0.2">
      <c r="I4824" t="str">
        <f>IFERROR(IF(VLOOKUP(A4824,'Resources Final'!B:F,5,FALSE)=0,"",VLOOKUP(A4824,'Resources Final'!B:F,5,FALSE)),"")</f>
        <v/>
      </c>
    </row>
    <row r="4825" spans="9:9" x14ac:dyDescent="0.2">
      <c r="I4825" t="str">
        <f>IFERROR(IF(VLOOKUP(A4825,'Resources Final'!B:F,5,FALSE)=0,"",VLOOKUP(A4825,'Resources Final'!B:F,5,FALSE)),"")</f>
        <v/>
      </c>
    </row>
    <row r="4826" spans="9:9" x14ac:dyDescent="0.2">
      <c r="I4826" t="str">
        <f>IFERROR(IF(VLOOKUP(A4826,'Resources Final'!B:F,5,FALSE)=0,"",VLOOKUP(A4826,'Resources Final'!B:F,5,FALSE)),"")</f>
        <v/>
      </c>
    </row>
    <row r="4827" spans="9:9" x14ac:dyDescent="0.2">
      <c r="I4827" t="str">
        <f>IFERROR(IF(VLOOKUP(A4827,'Resources Final'!B:F,5,FALSE)=0,"",VLOOKUP(A4827,'Resources Final'!B:F,5,FALSE)),"")</f>
        <v/>
      </c>
    </row>
    <row r="4828" spans="9:9" x14ac:dyDescent="0.2">
      <c r="I4828" t="str">
        <f>IFERROR(IF(VLOOKUP(A4828,'Resources Final'!B:F,5,FALSE)=0,"",VLOOKUP(A4828,'Resources Final'!B:F,5,FALSE)),"")</f>
        <v/>
      </c>
    </row>
    <row r="4829" spans="9:9" x14ac:dyDescent="0.2">
      <c r="I4829" t="str">
        <f>IFERROR(IF(VLOOKUP(A4829,'Resources Final'!B:F,5,FALSE)=0,"",VLOOKUP(A4829,'Resources Final'!B:F,5,FALSE)),"")</f>
        <v/>
      </c>
    </row>
    <row r="4830" spans="9:9" x14ac:dyDescent="0.2">
      <c r="I4830" t="str">
        <f>IFERROR(IF(VLOOKUP(A4830,'Resources Final'!B:F,5,FALSE)=0,"",VLOOKUP(A4830,'Resources Final'!B:F,5,FALSE)),"")</f>
        <v/>
      </c>
    </row>
    <row r="4831" spans="9:9" x14ac:dyDescent="0.2">
      <c r="I4831" t="str">
        <f>IFERROR(IF(VLOOKUP(A4831,'Resources Final'!B:F,5,FALSE)=0,"",VLOOKUP(A4831,'Resources Final'!B:F,5,FALSE)),"")</f>
        <v/>
      </c>
    </row>
    <row r="4832" spans="9:9" x14ac:dyDescent="0.2">
      <c r="I4832" t="str">
        <f>IFERROR(IF(VLOOKUP(A4832,'Resources Final'!B:F,5,FALSE)=0,"",VLOOKUP(A4832,'Resources Final'!B:F,5,FALSE)),"")</f>
        <v/>
      </c>
    </row>
    <row r="4833" spans="9:9" x14ac:dyDescent="0.2">
      <c r="I4833" t="str">
        <f>IFERROR(IF(VLOOKUP(A4833,'Resources Final'!B:F,5,FALSE)=0,"",VLOOKUP(A4833,'Resources Final'!B:F,5,FALSE)),"")</f>
        <v/>
      </c>
    </row>
    <row r="4834" spans="9:9" x14ac:dyDescent="0.2">
      <c r="I4834" t="str">
        <f>IFERROR(IF(VLOOKUP(A4834,'Resources Final'!B:F,5,FALSE)=0,"",VLOOKUP(A4834,'Resources Final'!B:F,5,FALSE)),"")</f>
        <v/>
      </c>
    </row>
    <row r="4835" spans="9:9" x14ac:dyDescent="0.2">
      <c r="I4835" t="str">
        <f>IFERROR(IF(VLOOKUP(A4835,'Resources Final'!B:F,5,FALSE)=0,"",VLOOKUP(A4835,'Resources Final'!B:F,5,FALSE)),"")</f>
        <v/>
      </c>
    </row>
    <row r="4836" spans="9:9" x14ac:dyDescent="0.2">
      <c r="I4836" t="str">
        <f>IFERROR(IF(VLOOKUP(A4836,'Resources Final'!B:F,5,FALSE)=0,"",VLOOKUP(A4836,'Resources Final'!B:F,5,FALSE)),"")</f>
        <v/>
      </c>
    </row>
    <row r="4837" spans="9:9" x14ac:dyDescent="0.2">
      <c r="I4837" t="str">
        <f>IFERROR(IF(VLOOKUP(A4837,'Resources Final'!B:F,5,FALSE)=0,"",VLOOKUP(A4837,'Resources Final'!B:F,5,FALSE)),"")</f>
        <v/>
      </c>
    </row>
    <row r="4838" spans="9:9" x14ac:dyDescent="0.2">
      <c r="I4838" t="str">
        <f>IFERROR(IF(VLOOKUP(A4838,'Resources Final'!B:F,5,FALSE)=0,"",VLOOKUP(A4838,'Resources Final'!B:F,5,FALSE)),"")</f>
        <v/>
      </c>
    </row>
    <row r="4839" spans="9:9" x14ac:dyDescent="0.2">
      <c r="I4839" t="str">
        <f>IFERROR(IF(VLOOKUP(A4839,'Resources Final'!B:F,5,FALSE)=0,"",VLOOKUP(A4839,'Resources Final'!B:F,5,FALSE)),"")</f>
        <v/>
      </c>
    </row>
    <row r="4840" spans="9:9" x14ac:dyDescent="0.2">
      <c r="I4840" t="str">
        <f>IFERROR(IF(VLOOKUP(A4840,'Resources Final'!B:F,5,FALSE)=0,"",VLOOKUP(A4840,'Resources Final'!B:F,5,FALSE)),"")</f>
        <v/>
      </c>
    </row>
    <row r="4841" spans="9:9" x14ac:dyDescent="0.2">
      <c r="I4841" t="str">
        <f>IFERROR(IF(VLOOKUP(A4841,'Resources Final'!B:F,5,FALSE)=0,"",VLOOKUP(A4841,'Resources Final'!B:F,5,FALSE)),"")</f>
        <v/>
      </c>
    </row>
    <row r="4842" spans="9:9" x14ac:dyDescent="0.2">
      <c r="I4842" t="str">
        <f>IFERROR(IF(VLOOKUP(A4842,'Resources Final'!B:F,5,FALSE)=0,"",VLOOKUP(A4842,'Resources Final'!B:F,5,FALSE)),"")</f>
        <v/>
      </c>
    </row>
    <row r="4843" spans="9:9" x14ac:dyDescent="0.2">
      <c r="I4843" t="str">
        <f>IFERROR(IF(VLOOKUP(A4843,'Resources Final'!B:F,5,FALSE)=0,"",VLOOKUP(A4843,'Resources Final'!B:F,5,FALSE)),"")</f>
        <v/>
      </c>
    </row>
    <row r="4844" spans="9:9" x14ac:dyDescent="0.2">
      <c r="I4844" t="str">
        <f>IFERROR(IF(VLOOKUP(A4844,'Resources Final'!B:F,5,FALSE)=0,"",VLOOKUP(A4844,'Resources Final'!B:F,5,FALSE)),"")</f>
        <v/>
      </c>
    </row>
    <row r="4845" spans="9:9" x14ac:dyDescent="0.2">
      <c r="I4845" t="str">
        <f>IFERROR(IF(VLOOKUP(A4845,'Resources Final'!B:F,5,FALSE)=0,"",VLOOKUP(A4845,'Resources Final'!B:F,5,FALSE)),"")</f>
        <v/>
      </c>
    </row>
    <row r="4846" spans="9:9" x14ac:dyDescent="0.2">
      <c r="I4846" t="str">
        <f>IFERROR(IF(VLOOKUP(A4846,'Resources Final'!B:F,5,FALSE)=0,"",VLOOKUP(A4846,'Resources Final'!B:F,5,FALSE)),"")</f>
        <v/>
      </c>
    </row>
    <row r="4847" spans="9:9" x14ac:dyDescent="0.2">
      <c r="I4847" t="str">
        <f>IFERROR(IF(VLOOKUP(A4847,'Resources Final'!B:F,5,FALSE)=0,"",VLOOKUP(A4847,'Resources Final'!B:F,5,FALSE)),"")</f>
        <v/>
      </c>
    </row>
    <row r="4848" spans="9:9" x14ac:dyDescent="0.2">
      <c r="I4848" t="str">
        <f>IFERROR(IF(VLOOKUP(A4848,'Resources Final'!B:F,5,FALSE)=0,"",VLOOKUP(A4848,'Resources Final'!B:F,5,FALSE)),"")</f>
        <v/>
      </c>
    </row>
    <row r="4849" spans="9:9" x14ac:dyDescent="0.2">
      <c r="I4849" t="str">
        <f>IFERROR(IF(VLOOKUP(A4849,'Resources Final'!B:F,5,FALSE)=0,"",VLOOKUP(A4849,'Resources Final'!B:F,5,FALSE)),"")</f>
        <v/>
      </c>
    </row>
    <row r="4850" spans="9:9" x14ac:dyDescent="0.2">
      <c r="I4850" t="str">
        <f>IFERROR(IF(VLOOKUP(A4850,'Resources Final'!B:F,5,FALSE)=0,"",VLOOKUP(A4850,'Resources Final'!B:F,5,FALSE)),"")</f>
        <v/>
      </c>
    </row>
    <row r="4851" spans="9:9" x14ac:dyDescent="0.2">
      <c r="I4851" t="str">
        <f>IFERROR(IF(VLOOKUP(A4851,'Resources Final'!B:F,5,FALSE)=0,"",VLOOKUP(A4851,'Resources Final'!B:F,5,FALSE)),"")</f>
        <v/>
      </c>
    </row>
    <row r="4852" spans="9:9" x14ac:dyDescent="0.2">
      <c r="I4852" t="str">
        <f>IFERROR(IF(VLOOKUP(A4852,'Resources Final'!B:F,5,FALSE)=0,"",VLOOKUP(A4852,'Resources Final'!B:F,5,FALSE)),"")</f>
        <v/>
      </c>
    </row>
    <row r="4853" spans="9:9" x14ac:dyDescent="0.2">
      <c r="I4853" t="str">
        <f>IFERROR(IF(VLOOKUP(A4853,'Resources Final'!B:F,5,FALSE)=0,"",VLOOKUP(A4853,'Resources Final'!B:F,5,FALSE)),"")</f>
        <v/>
      </c>
    </row>
    <row r="4854" spans="9:9" x14ac:dyDescent="0.2">
      <c r="I4854" t="str">
        <f>IFERROR(IF(VLOOKUP(A4854,'Resources Final'!B:F,5,FALSE)=0,"",VLOOKUP(A4854,'Resources Final'!B:F,5,FALSE)),"")</f>
        <v/>
      </c>
    </row>
    <row r="4855" spans="9:9" x14ac:dyDescent="0.2">
      <c r="I4855" t="str">
        <f>IFERROR(IF(VLOOKUP(A4855,'Resources Final'!B:F,5,FALSE)=0,"",VLOOKUP(A4855,'Resources Final'!B:F,5,FALSE)),"")</f>
        <v/>
      </c>
    </row>
    <row r="4856" spans="9:9" x14ac:dyDescent="0.2">
      <c r="I4856" t="str">
        <f>IFERROR(IF(VLOOKUP(A4856,'Resources Final'!B:F,5,FALSE)=0,"",VLOOKUP(A4856,'Resources Final'!B:F,5,FALSE)),"")</f>
        <v/>
      </c>
    </row>
    <row r="4857" spans="9:9" x14ac:dyDescent="0.2">
      <c r="I4857" t="str">
        <f>IFERROR(IF(VLOOKUP(A4857,'Resources Final'!B:F,5,FALSE)=0,"",VLOOKUP(A4857,'Resources Final'!B:F,5,FALSE)),"")</f>
        <v/>
      </c>
    </row>
    <row r="4858" spans="9:9" x14ac:dyDescent="0.2">
      <c r="I4858" t="str">
        <f>IFERROR(IF(VLOOKUP(A4858,'Resources Final'!B:F,5,FALSE)=0,"",VLOOKUP(A4858,'Resources Final'!B:F,5,FALSE)),"")</f>
        <v/>
      </c>
    </row>
    <row r="4859" spans="9:9" x14ac:dyDescent="0.2">
      <c r="I4859" t="str">
        <f>IFERROR(IF(VLOOKUP(A4859,'Resources Final'!B:F,5,FALSE)=0,"",VLOOKUP(A4859,'Resources Final'!B:F,5,FALSE)),"")</f>
        <v/>
      </c>
    </row>
    <row r="4860" spans="9:9" x14ac:dyDescent="0.2">
      <c r="I4860" t="str">
        <f>IFERROR(IF(VLOOKUP(A4860,'Resources Final'!B:F,5,FALSE)=0,"",VLOOKUP(A4860,'Resources Final'!B:F,5,FALSE)),"")</f>
        <v/>
      </c>
    </row>
    <row r="4861" spans="9:9" x14ac:dyDescent="0.2">
      <c r="I4861" t="str">
        <f>IFERROR(IF(VLOOKUP(A4861,'Resources Final'!B:F,5,FALSE)=0,"",VLOOKUP(A4861,'Resources Final'!B:F,5,FALSE)),"")</f>
        <v/>
      </c>
    </row>
    <row r="4862" spans="9:9" x14ac:dyDescent="0.2">
      <c r="I4862" t="str">
        <f>IFERROR(IF(VLOOKUP(A4862,'Resources Final'!B:F,5,FALSE)=0,"",VLOOKUP(A4862,'Resources Final'!B:F,5,FALSE)),"")</f>
        <v/>
      </c>
    </row>
    <row r="4863" spans="9:9" x14ac:dyDescent="0.2">
      <c r="I4863" t="str">
        <f>IFERROR(IF(VLOOKUP(A4863,'Resources Final'!B:F,5,FALSE)=0,"",VLOOKUP(A4863,'Resources Final'!B:F,5,FALSE)),"")</f>
        <v/>
      </c>
    </row>
    <row r="4864" spans="9:9" x14ac:dyDescent="0.2">
      <c r="I4864" t="str">
        <f>IFERROR(IF(VLOOKUP(A4864,'Resources Final'!B:F,5,FALSE)=0,"",VLOOKUP(A4864,'Resources Final'!B:F,5,FALSE)),"")</f>
        <v/>
      </c>
    </row>
    <row r="4865" spans="9:9" x14ac:dyDescent="0.2">
      <c r="I4865" t="str">
        <f>IFERROR(IF(VLOOKUP(A4865,'Resources Final'!B:F,5,FALSE)=0,"",VLOOKUP(A4865,'Resources Final'!B:F,5,FALSE)),"")</f>
        <v/>
      </c>
    </row>
    <row r="4866" spans="9:9" x14ac:dyDescent="0.2">
      <c r="I4866" t="str">
        <f>IFERROR(IF(VLOOKUP(A4866,'Resources Final'!B:F,5,FALSE)=0,"",VLOOKUP(A4866,'Resources Final'!B:F,5,FALSE)),"")</f>
        <v/>
      </c>
    </row>
    <row r="4867" spans="9:9" x14ac:dyDescent="0.2">
      <c r="I4867" t="str">
        <f>IFERROR(IF(VLOOKUP(A4867,'Resources Final'!B:F,5,FALSE)=0,"",VLOOKUP(A4867,'Resources Final'!B:F,5,FALSE)),"")</f>
        <v/>
      </c>
    </row>
    <row r="4868" spans="9:9" x14ac:dyDescent="0.2">
      <c r="I4868" t="str">
        <f>IFERROR(IF(VLOOKUP(A4868,'Resources Final'!B:F,5,FALSE)=0,"",VLOOKUP(A4868,'Resources Final'!B:F,5,FALSE)),"")</f>
        <v/>
      </c>
    </row>
    <row r="4869" spans="9:9" x14ac:dyDescent="0.2">
      <c r="I4869" t="str">
        <f>IFERROR(IF(VLOOKUP(A4869,'Resources Final'!B:F,5,FALSE)=0,"",VLOOKUP(A4869,'Resources Final'!B:F,5,FALSE)),"")</f>
        <v/>
      </c>
    </row>
    <row r="4870" spans="9:9" x14ac:dyDescent="0.2">
      <c r="I4870" t="str">
        <f>IFERROR(IF(VLOOKUP(A4870,'Resources Final'!B:F,5,FALSE)=0,"",VLOOKUP(A4870,'Resources Final'!B:F,5,FALSE)),"")</f>
        <v/>
      </c>
    </row>
    <row r="4871" spans="9:9" x14ac:dyDescent="0.2">
      <c r="I4871" t="str">
        <f>IFERROR(IF(VLOOKUP(A4871,'Resources Final'!B:F,5,FALSE)=0,"",VLOOKUP(A4871,'Resources Final'!B:F,5,FALSE)),"")</f>
        <v/>
      </c>
    </row>
    <row r="4872" spans="9:9" x14ac:dyDescent="0.2">
      <c r="I4872" t="str">
        <f>IFERROR(IF(VLOOKUP(A4872,'Resources Final'!B:F,5,FALSE)=0,"",VLOOKUP(A4872,'Resources Final'!B:F,5,FALSE)),"")</f>
        <v/>
      </c>
    </row>
    <row r="4873" spans="9:9" x14ac:dyDescent="0.2">
      <c r="I4873" t="str">
        <f>IFERROR(IF(VLOOKUP(A4873,'Resources Final'!B:F,5,FALSE)=0,"",VLOOKUP(A4873,'Resources Final'!B:F,5,FALSE)),"")</f>
        <v/>
      </c>
    </row>
    <row r="4874" spans="9:9" x14ac:dyDescent="0.2">
      <c r="I4874" t="str">
        <f>IFERROR(IF(VLOOKUP(A4874,'Resources Final'!B:F,5,FALSE)=0,"",VLOOKUP(A4874,'Resources Final'!B:F,5,FALSE)),"")</f>
        <v/>
      </c>
    </row>
    <row r="4875" spans="9:9" x14ac:dyDescent="0.2">
      <c r="I4875" t="str">
        <f>IFERROR(IF(VLOOKUP(A4875,'Resources Final'!B:F,5,FALSE)=0,"",VLOOKUP(A4875,'Resources Final'!B:F,5,FALSE)),"")</f>
        <v/>
      </c>
    </row>
    <row r="4876" spans="9:9" x14ac:dyDescent="0.2">
      <c r="I4876" t="str">
        <f>IFERROR(IF(VLOOKUP(A4876,'Resources Final'!B:F,5,FALSE)=0,"",VLOOKUP(A4876,'Resources Final'!B:F,5,FALSE)),"")</f>
        <v/>
      </c>
    </row>
    <row r="4877" spans="9:9" x14ac:dyDescent="0.2">
      <c r="I4877" t="str">
        <f>IFERROR(IF(VLOOKUP(A4877,'Resources Final'!B:F,5,FALSE)=0,"",VLOOKUP(A4877,'Resources Final'!B:F,5,FALSE)),"")</f>
        <v/>
      </c>
    </row>
    <row r="4878" spans="9:9" x14ac:dyDescent="0.2">
      <c r="I4878" t="str">
        <f>IFERROR(IF(VLOOKUP(A4878,'Resources Final'!B:F,5,FALSE)=0,"",VLOOKUP(A4878,'Resources Final'!B:F,5,FALSE)),"")</f>
        <v/>
      </c>
    </row>
    <row r="4879" spans="9:9" x14ac:dyDescent="0.2">
      <c r="I4879" t="str">
        <f>IFERROR(IF(VLOOKUP(A4879,'Resources Final'!B:F,5,FALSE)=0,"",VLOOKUP(A4879,'Resources Final'!B:F,5,FALSE)),"")</f>
        <v/>
      </c>
    </row>
    <row r="4880" spans="9:9" x14ac:dyDescent="0.2">
      <c r="I4880" t="str">
        <f>IFERROR(IF(VLOOKUP(A4880,'Resources Final'!B:F,5,FALSE)=0,"",VLOOKUP(A4880,'Resources Final'!B:F,5,FALSE)),"")</f>
        <v/>
      </c>
    </row>
    <row r="4881" spans="9:9" x14ac:dyDescent="0.2">
      <c r="I4881" t="str">
        <f>IFERROR(IF(VLOOKUP(A4881,'Resources Final'!B:F,5,FALSE)=0,"",VLOOKUP(A4881,'Resources Final'!B:F,5,FALSE)),"")</f>
        <v/>
      </c>
    </row>
    <row r="4882" spans="9:9" x14ac:dyDescent="0.2">
      <c r="I4882" t="str">
        <f>IFERROR(IF(VLOOKUP(A4882,'Resources Final'!B:F,5,FALSE)=0,"",VLOOKUP(A4882,'Resources Final'!B:F,5,FALSE)),"")</f>
        <v/>
      </c>
    </row>
    <row r="4883" spans="9:9" x14ac:dyDescent="0.2">
      <c r="I4883" t="str">
        <f>IFERROR(IF(VLOOKUP(A4883,'Resources Final'!B:F,5,FALSE)=0,"",VLOOKUP(A4883,'Resources Final'!B:F,5,FALSE)),"")</f>
        <v/>
      </c>
    </row>
    <row r="4884" spans="9:9" x14ac:dyDescent="0.2">
      <c r="I4884" t="str">
        <f>IFERROR(IF(VLOOKUP(A4884,'Resources Final'!B:F,5,FALSE)=0,"",VLOOKUP(A4884,'Resources Final'!B:F,5,FALSE)),"")</f>
        <v/>
      </c>
    </row>
    <row r="4885" spans="9:9" x14ac:dyDescent="0.2">
      <c r="I4885" t="str">
        <f>IFERROR(IF(VLOOKUP(A4885,'Resources Final'!B:F,5,FALSE)=0,"",VLOOKUP(A4885,'Resources Final'!B:F,5,FALSE)),"")</f>
        <v/>
      </c>
    </row>
    <row r="4886" spans="9:9" x14ac:dyDescent="0.2">
      <c r="I4886" t="str">
        <f>IFERROR(IF(VLOOKUP(A4886,'Resources Final'!B:F,5,FALSE)=0,"",VLOOKUP(A4886,'Resources Final'!B:F,5,FALSE)),"")</f>
        <v/>
      </c>
    </row>
    <row r="4887" spans="9:9" x14ac:dyDescent="0.2">
      <c r="I4887" t="str">
        <f>IFERROR(IF(VLOOKUP(A4887,'Resources Final'!B:F,5,FALSE)=0,"",VLOOKUP(A4887,'Resources Final'!B:F,5,FALSE)),"")</f>
        <v/>
      </c>
    </row>
    <row r="4888" spans="9:9" x14ac:dyDescent="0.2">
      <c r="I4888" t="str">
        <f>IFERROR(IF(VLOOKUP(A4888,'Resources Final'!B:F,5,FALSE)=0,"",VLOOKUP(A4888,'Resources Final'!B:F,5,FALSE)),"")</f>
        <v/>
      </c>
    </row>
    <row r="4889" spans="9:9" x14ac:dyDescent="0.2">
      <c r="I4889" t="str">
        <f>IFERROR(IF(VLOOKUP(A4889,'Resources Final'!B:F,5,FALSE)=0,"",VLOOKUP(A4889,'Resources Final'!B:F,5,FALSE)),"")</f>
        <v/>
      </c>
    </row>
    <row r="4890" spans="9:9" x14ac:dyDescent="0.2">
      <c r="I4890" t="str">
        <f>IFERROR(IF(VLOOKUP(A4890,'Resources Final'!B:F,5,FALSE)=0,"",VLOOKUP(A4890,'Resources Final'!B:F,5,FALSE)),"")</f>
        <v/>
      </c>
    </row>
    <row r="4891" spans="9:9" x14ac:dyDescent="0.2">
      <c r="I4891" t="str">
        <f>IFERROR(IF(VLOOKUP(A4891,'Resources Final'!B:F,5,FALSE)=0,"",VLOOKUP(A4891,'Resources Final'!B:F,5,FALSE)),"")</f>
        <v/>
      </c>
    </row>
    <row r="4892" spans="9:9" x14ac:dyDescent="0.2">
      <c r="I4892" t="str">
        <f>IFERROR(IF(VLOOKUP(A4892,'Resources Final'!B:F,5,FALSE)=0,"",VLOOKUP(A4892,'Resources Final'!B:F,5,FALSE)),"")</f>
        <v/>
      </c>
    </row>
    <row r="4893" spans="9:9" x14ac:dyDescent="0.2">
      <c r="I4893" t="str">
        <f>IFERROR(IF(VLOOKUP(A4893,'Resources Final'!B:F,5,FALSE)=0,"",VLOOKUP(A4893,'Resources Final'!B:F,5,FALSE)),"")</f>
        <v/>
      </c>
    </row>
    <row r="4894" spans="9:9" x14ac:dyDescent="0.2">
      <c r="I4894" t="str">
        <f>IFERROR(IF(VLOOKUP(A4894,'Resources Final'!B:F,5,FALSE)=0,"",VLOOKUP(A4894,'Resources Final'!B:F,5,FALSE)),"")</f>
        <v/>
      </c>
    </row>
    <row r="4895" spans="9:9" x14ac:dyDescent="0.2">
      <c r="I4895" t="str">
        <f>IFERROR(IF(VLOOKUP(A4895,'Resources Final'!B:F,5,FALSE)=0,"",VLOOKUP(A4895,'Resources Final'!B:F,5,FALSE)),"")</f>
        <v/>
      </c>
    </row>
    <row r="4896" spans="9:9" x14ac:dyDescent="0.2">
      <c r="I4896" t="str">
        <f>IFERROR(IF(VLOOKUP(A4896,'Resources Final'!B:F,5,FALSE)=0,"",VLOOKUP(A4896,'Resources Final'!B:F,5,FALSE)),"")</f>
        <v/>
      </c>
    </row>
    <row r="4897" spans="9:9" x14ac:dyDescent="0.2">
      <c r="I4897" t="str">
        <f>IFERROR(IF(VLOOKUP(A4897,'Resources Final'!B:F,5,FALSE)=0,"",VLOOKUP(A4897,'Resources Final'!B:F,5,FALSE)),"")</f>
        <v/>
      </c>
    </row>
    <row r="4898" spans="9:9" x14ac:dyDescent="0.2">
      <c r="I4898" t="str">
        <f>IFERROR(IF(VLOOKUP(A4898,'Resources Final'!B:F,5,FALSE)=0,"",VLOOKUP(A4898,'Resources Final'!B:F,5,FALSE)),"")</f>
        <v/>
      </c>
    </row>
    <row r="4899" spans="9:9" x14ac:dyDescent="0.2">
      <c r="I4899" t="str">
        <f>IFERROR(IF(VLOOKUP(A4899,'Resources Final'!B:F,5,FALSE)=0,"",VLOOKUP(A4899,'Resources Final'!B:F,5,FALSE)),"")</f>
        <v/>
      </c>
    </row>
    <row r="4900" spans="9:9" x14ac:dyDescent="0.2">
      <c r="I4900" t="str">
        <f>IFERROR(IF(VLOOKUP(A4900,'Resources Final'!B:F,5,FALSE)=0,"",VLOOKUP(A4900,'Resources Final'!B:F,5,FALSE)),"")</f>
        <v/>
      </c>
    </row>
    <row r="4901" spans="9:9" x14ac:dyDescent="0.2">
      <c r="I4901" t="str">
        <f>IFERROR(IF(VLOOKUP(A4901,'Resources Final'!B:F,5,FALSE)=0,"",VLOOKUP(A4901,'Resources Final'!B:F,5,FALSE)),"")</f>
        <v/>
      </c>
    </row>
    <row r="4902" spans="9:9" x14ac:dyDescent="0.2">
      <c r="I4902" t="str">
        <f>IFERROR(IF(VLOOKUP(A4902,'Resources Final'!B:F,5,FALSE)=0,"",VLOOKUP(A4902,'Resources Final'!B:F,5,FALSE)),"")</f>
        <v/>
      </c>
    </row>
    <row r="4903" spans="9:9" x14ac:dyDescent="0.2">
      <c r="I4903" t="str">
        <f>IFERROR(IF(VLOOKUP(A4903,'Resources Final'!B:F,5,FALSE)=0,"",VLOOKUP(A4903,'Resources Final'!B:F,5,FALSE)),"")</f>
        <v/>
      </c>
    </row>
    <row r="4904" spans="9:9" x14ac:dyDescent="0.2">
      <c r="I4904" t="str">
        <f>IFERROR(IF(VLOOKUP(A4904,'Resources Final'!B:F,5,FALSE)=0,"",VLOOKUP(A4904,'Resources Final'!B:F,5,FALSE)),"")</f>
        <v/>
      </c>
    </row>
    <row r="4905" spans="9:9" x14ac:dyDescent="0.2">
      <c r="I4905" t="str">
        <f>IFERROR(IF(VLOOKUP(A4905,'Resources Final'!B:F,5,FALSE)=0,"",VLOOKUP(A4905,'Resources Final'!B:F,5,FALSE)),"")</f>
        <v/>
      </c>
    </row>
    <row r="4906" spans="9:9" x14ac:dyDescent="0.2">
      <c r="I4906" t="str">
        <f>IFERROR(IF(VLOOKUP(A4906,'Resources Final'!B:F,5,FALSE)=0,"",VLOOKUP(A4906,'Resources Final'!B:F,5,FALSE)),"")</f>
        <v/>
      </c>
    </row>
    <row r="4907" spans="9:9" x14ac:dyDescent="0.2">
      <c r="I4907" t="str">
        <f>IFERROR(IF(VLOOKUP(A4907,'Resources Final'!B:F,5,FALSE)=0,"",VLOOKUP(A4907,'Resources Final'!B:F,5,FALSE)),"")</f>
        <v/>
      </c>
    </row>
    <row r="4908" spans="9:9" x14ac:dyDescent="0.2">
      <c r="I4908" t="str">
        <f>IFERROR(IF(VLOOKUP(A4908,'Resources Final'!B:F,5,FALSE)=0,"",VLOOKUP(A4908,'Resources Final'!B:F,5,FALSE)),"")</f>
        <v/>
      </c>
    </row>
    <row r="4909" spans="9:9" x14ac:dyDescent="0.2">
      <c r="I4909" t="str">
        <f>IFERROR(IF(VLOOKUP(A4909,'Resources Final'!B:F,5,FALSE)=0,"",VLOOKUP(A4909,'Resources Final'!B:F,5,FALSE)),"")</f>
        <v/>
      </c>
    </row>
    <row r="4910" spans="9:9" x14ac:dyDescent="0.2">
      <c r="I4910" t="str">
        <f>IFERROR(IF(VLOOKUP(A4910,'Resources Final'!B:F,5,FALSE)=0,"",VLOOKUP(A4910,'Resources Final'!B:F,5,FALSE)),"")</f>
        <v/>
      </c>
    </row>
    <row r="4911" spans="9:9" x14ac:dyDescent="0.2">
      <c r="I4911" t="str">
        <f>IFERROR(IF(VLOOKUP(A4911,'Resources Final'!B:F,5,FALSE)=0,"",VLOOKUP(A4911,'Resources Final'!B:F,5,FALSE)),"")</f>
        <v/>
      </c>
    </row>
    <row r="4912" spans="9:9" x14ac:dyDescent="0.2">
      <c r="I4912" t="str">
        <f>IFERROR(IF(VLOOKUP(A4912,'Resources Final'!B:F,5,FALSE)=0,"",VLOOKUP(A4912,'Resources Final'!B:F,5,FALSE)),"")</f>
        <v/>
      </c>
    </row>
    <row r="4913" spans="9:9" x14ac:dyDescent="0.2">
      <c r="I4913" t="str">
        <f>IFERROR(IF(VLOOKUP(A4913,'Resources Final'!B:F,5,FALSE)=0,"",VLOOKUP(A4913,'Resources Final'!B:F,5,FALSE)),"")</f>
        <v/>
      </c>
    </row>
    <row r="4914" spans="9:9" x14ac:dyDescent="0.2">
      <c r="I4914" t="str">
        <f>IFERROR(IF(VLOOKUP(A4914,'Resources Final'!B:F,5,FALSE)=0,"",VLOOKUP(A4914,'Resources Final'!B:F,5,FALSE)),"")</f>
        <v/>
      </c>
    </row>
    <row r="4915" spans="9:9" x14ac:dyDescent="0.2">
      <c r="I4915" t="str">
        <f>IFERROR(IF(VLOOKUP(A4915,'Resources Final'!B:F,5,FALSE)=0,"",VLOOKUP(A4915,'Resources Final'!B:F,5,FALSE)),"")</f>
        <v/>
      </c>
    </row>
    <row r="4916" spans="9:9" x14ac:dyDescent="0.2">
      <c r="I4916" t="str">
        <f>IFERROR(IF(VLOOKUP(A4916,'Resources Final'!B:F,5,FALSE)=0,"",VLOOKUP(A4916,'Resources Final'!B:F,5,FALSE)),"")</f>
        <v/>
      </c>
    </row>
    <row r="4917" spans="9:9" x14ac:dyDescent="0.2">
      <c r="I4917" t="str">
        <f>IFERROR(IF(VLOOKUP(A4917,'Resources Final'!B:F,5,FALSE)=0,"",VLOOKUP(A4917,'Resources Final'!B:F,5,FALSE)),"")</f>
        <v/>
      </c>
    </row>
    <row r="4918" spans="9:9" x14ac:dyDescent="0.2">
      <c r="I4918" t="str">
        <f>IFERROR(IF(VLOOKUP(A4918,'Resources Final'!B:F,5,FALSE)=0,"",VLOOKUP(A4918,'Resources Final'!B:F,5,FALSE)),"")</f>
        <v/>
      </c>
    </row>
    <row r="4919" spans="9:9" x14ac:dyDescent="0.2">
      <c r="I4919" t="str">
        <f>IFERROR(IF(VLOOKUP(A4919,'Resources Final'!B:F,5,FALSE)=0,"",VLOOKUP(A4919,'Resources Final'!B:F,5,FALSE)),"")</f>
        <v/>
      </c>
    </row>
    <row r="4920" spans="9:9" x14ac:dyDescent="0.2">
      <c r="I4920" t="str">
        <f>IFERROR(IF(VLOOKUP(A4920,'Resources Final'!B:F,5,FALSE)=0,"",VLOOKUP(A4920,'Resources Final'!B:F,5,FALSE)),"")</f>
        <v/>
      </c>
    </row>
    <row r="4921" spans="9:9" x14ac:dyDescent="0.2">
      <c r="I4921" t="str">
        <f>IFERROR(IF(VLOOKUP(A4921,'Resources Final'!B:F,5,FALSE)=0,"",VLOOKUP(A4921,'Resources Final'!B:F,5,FALSE)),"")</f>
        <v/>
      </c>
    </row>
    <row r="4922" spans="9:9" x14ac:dyDescent="0.2">
      <c r="I4922" t="str">
        <f>IFERROR(IF(VLOOKUP(A4922,'Resources Final'!B:F,5,FALSE)=0,"",VLOOKUP(A4922,'Resources Final'!B:F,5,FALSE)),"")</f>
        <v/>
      </c>
    </row>
    <row r="4923" spans="9:9" x14ac:dyDescent="0.2">
      <c r="I4923" t="str">
        <f>IFERROR(IF(VLOOKUP(A4923,'Resources Final'!B:F,5,FALSE)=0,"",VLOOKUP(A4923,'Resources Final'!B:F,5,FALSE)),"")</f>
        <v/>
      </c>
    </row>
    <row r="4924" spans="9:9" x14ac:dyDescent="0.2">
      <c r="I4924" t="str">
        <f>IFERROR(IF(VLOOKUP(A4924,'Resources Final'!B:F,5,FALSE)=0,"",VLOOKUP(A4924,'Resources Final'!B:F,5,FALSE)),"")</f>
        <v/>
      </c>
    </row>
    <row r="4925" spans="9:9" x14ac:dyDescent="0.2">
      <c r="I4925" t="str">
        <f>IFERROR(IF(VLOOKUP(A4925,'Resources Final'!B:F,5,FALSE)=0,"",VLOOKUP(A4925,'Resources Final'!B:F,5,FALSE)),"")</f>
        <v/>
      </c>
    </row>
    <row r="4926" spans="9:9" x14ac:dyDescent="0.2">
      <c r="I4926" t="str">
        <f>IFERROR(IF(VLOOKUP(A4926,'Resources Final'!B:F,5,FALSE)=0,"",VLOOKUP(A4926,'Resources Final'!B:F,5,FALSE)),"")</f>
        <v/>
      </c>
    </row>
    <row r="4927" spans="9:9" x14ac:dyDescent="0.2">
      <c r="I4927" t="str">
        <f>IFERROR(IF(VLOOKUP(A4927,'Resources Final'!B:F,5,FALSE)=0,"",VLOOKUP(A4927,'Resources Final'!B:F,5,FALSE)),"")</f>
        <v/>
      </c>
    </row>
    <row r="4928" spans="9:9" x14ac:dyDescent="0.2">
      <c r="I4928" t="str">
        <f>IFERROR(IF(VLOOKUP(A4928,'Resources Final'!B:F,5,FALSE)=0,"",VLOOKUP(A4928,'Resources Final'!B:F,5,FALSE)),"")</f>
        <v/>
      </c>
    </row>
    <row r="4929" spans="9:9" x14ac:dyDescent="0.2">
      <c r="I4929" t="str">
        <f>IFERROR(IF(VLOOKUP(A4929,'Resources Final'!B:F,5,FALSE)=0,"",VLOOKUP(A4929,'Resources Final'!B:F,5,FALSE)),"")</f>
        <v/>
      </c>
    </row>
    <row r="4930" spans="9:9" x14ac:dyDescent="0.2">
      <c r="I4930" t="str">
        <f>IFERROR(IF(VLOOKUP(A4930,'Resources Final'!B:F,5,FALSE)=0,"",VLOOKUP(A4930,'Resources Final'!B:F,5,FALSE)),"")</f>
        <v/>
      </c>
    </row>
    <row r="4931" spans="9:9" x14ac:dyDescent="0.2">
      <c r="I4931" t="str">
        <f>IFERROR(IF(VLOOKUP(A4931,'Resources Final'!B:F,5,FALSE)=0,"",VLOOKUP(A4931,'Resources Final'!B:F,5,FALSE)),"")</f>
        <v/>
      </c>
    </row>
    <row r="4932" spans="9:9" x14ac:dyDescent="0.2">
      <c r="I4932" t="str">
        <f>IFERROR(IF(VLOOKUP(A4932,'Resources Final'!B:F,5,FALSE)=0,"",VLOOKUP(A4932,'Resources Final'!B:F,5,FALSE)),"")</f>
        <v/>
      </c>
    </row>
    <row r="4933" spans="9:9" x14ac:dyDescent="0.2">
      <c r="I4933" t="str">
        <f>IFERROR(IF(VLOOKUP(A4933,'Resources Final'!B:F,5,FALSE)=0,"",VLOOKUP(A4933,'Resources Final'!B:F,5,FALSE)),"")</f>
        <v/>
      </c>
    </row>
    <row r="4934" spans="9:9" x14ac:dyDescent="0.2">
      <c r="I4934" t="str">
        <f>IFERROR(IF(VLOOKUP(A4934,'Resources Final'!B:F,5,FALSE)=0,"",VLOOKUP(A4934,'Resources Final'!B:F,5,FALSE)),"")</f>
        <v/>
      </c>
    </row>
    <row r="4935" spans="9:9" x14ac:dyDescent="0.2">
      <c r="I4935" t="str">
        <f>IFERROR(IF(VLOOKUP(A4935,'Resources Final'!B:F,5,FALSE)=0,"",VLOOKUP(A4935,'Resources Final'!B:F,5,FALSE)),"")</f>
        <v/>
      </c>
    </row>
    <row r="4936" spans="9:9" x14ac:dyDescent="0.2">
      <c r="I4936" t="str">
        <f>IFERROR(IF(VLOOKUP(A4936,'Resources Final'!B:F,5,FALSE)=0,"",VLOOKUP(A4936,'Resources Final'!B:F,5,FALSE)),"")</f>
        <v/>
      </c>
    </row>
    <row r="4937" spans="9:9" x14ac:dyDescent="0.2">
      <c r="I4937" t="str">
        <f>IFERROR(IF(VLOOKUP(A4937,'Resources Final'!B:F,5,FALSE)=0,"",VLOOKUP(A4937,'Resources Final'!B:F,5,FALSE)),"")</f>
        <v/>
      </c>
    </row>
    <row r="4938" spans="9:9" x14ac:dyDescent="0.2">
      <c r="I4938" t="str">
        <f>IFERROR(IF(VLOOKUP(A4938,'Resources Final'!B:F,5,FALSE)=0,"",VLOOKUP(A4938,'Resources Final'!B:F,5,FALSE)),"")</f>
        <v/>
      </c>
    </row>
    <row r="4939" spans="9:9" x14ac:dyDescent="0.2">
      <c r="I4939" t="str">
        <f>IFERROR(IF(VLOOKUP(A4939,'Resources Final'!B:F,5,FALSE)=0,"",VLOOKUP(A4939,'Resources Final'!B:F,5,FALSE)),"")</f>
        <v/>
      </c>
    </row>
    <row r="4940" spans="9:9" x14ac:dyDescent="0.2">
      <c r="I4940" t="str">
        <f>IFERROR(IF(VLOOKUP(A4940,'Resources Final'!B:F,5,FALSE)=0,"",VLOOKUP(A4940,'Resources Final'!B:F,5,FALSE)),"")</f>
        <v/>
      </c>
    </row>
    <row r="4941" spans="9:9" x14ac:dyDescent="0.2">
      <c r="I4941" t="str">
        <f>IFERROR(IF(VLOOKUP(A4941,'Resources Final'!B:F,5,FALSE)=0,"",VLOOKUP(A4941,'Resources Final'!B:F,5,FALSE)),"")</f>
        <v/>
      </c>
    </row>
    <row r="4942" spans="9:9" x14ac:dyDescent="0.2">
      <c r="I4942" t="str">
        <f>IFERROR(IF(VLOOKUP(A4942,'Resources Final'!B:F,5,FALSE)=0,"",VLOOKUP(A4942,'Resources Final'!B:F,5,FALSE)),"")</f>
        <v/>
      </c>
    </row>
    <row r="4943" spans="9:9" x14ac:dyDescent="0.2">
      <c r="I4943" t="str">
        <f>IFERROR(IF(VLOOKUP(A4943,'Resources Final'!B:F,5,FALSE)=0,"",VLOOKUP(A4943,'Resources Final'!B:F,5,FALSE)),"")</f>
        <v/>
      </c>
    </row>
    <row r="4944" spans="9:9" x14ac:dyDescent="0.2">
      <c r="I4944" t="str">
        <f>IFERROR(IF(VLOOKUP(A4944,'Resources Final'!B:F,5,FALSE)=0,"",VLOOKUP(A4944,'Resources Final'!B:F,5,FALSE)),"")</f>
        <v/>
      </c>
    </row>
    <row r="4945" spans="9:9" x14ac:dyDescent="0.2">
      <c r="I4945" t="str">
        <f>IFERROR(IF(VLOOKUP(A4945,'Resources Final'!B:F,5,FALSE)=0,"",VLOOKUP(A4945,'Resources Final'!B:F,5,FALSE)),"")</f>
        <v/>
      </c>
    </row>
    <row r="4946" spans="9:9" x14ac:dyDescent="0.2">
      <c r="I4946" t="str">
        <f>IFERROR(IF(VLOOKUP(A4946,'Resources Final'!B:F,5,FALSE)=0,"",VLOOKUP(A4946,'Resources Final'!B:F,5,FALSE)),"")</f>
        <v/>
      </c>
    </row>
    <row r="4947" spans="9:9" x14ac:dyDescent="0.2">
      <c r="I4947" t="str">
        <f>IFERROR(IF(VLOOKUP(A4947,'Resources Final'!B:F,5,FALSE)=0,"",VLOOKUP(A4947,'Resources Final'!B:F,5,FALSE)),"")</f>
        <v/>
      </c>
    </row>
    <row r="4948" spans="9:9" x14ac:dyDescent="0.2">
      <c r="I4948" t="str">
        <f>IFERROR(IF(VLOOKUP(A4948,'Resources Final'!B:F,5,FALSE)=0,"",VLOOKUP(A4948,'Resources Final'!B:F,5,FALSE)),"")</f>
        <v/>
      </c>
    </row>
    <row r="4949" spans="9:9" x14ac:dyDescent="0.2">
      <c r="I4949" t="str">
        <f>IFERROR(IF(VLOOKUP(A4949,'Resources Final'!B:F,5,FALSE)=0,"",VLOOKUP(A4949,'Resources Final'!B:F,5,FALSE)),"")</f>
        <v/>
      </c>
    </row>
    <row r="4950" spans="9:9" x14ac:dyDescent="0.2">
      <c r="I4950" t="str">
        <f>IFERROR(IF(VLOOKUP(A4950,'Resources Final'!B:F,5,FALSE)=0,"",VLOOKUP(A4950,'Resources Final'!B:F,5,FALSE)),"")</f>
        <v/>
      </c>
    </row>
    <row r="4951" spans="9:9" x14ac:dyDescent="0.2">
      <c r="I4951" t="str">
        <f>IFERROR(IF(VLOOKUP(A4951,'Resources Final'!B:F,5,FALSE)=0,"",VLOOKUP(A4951,'Resources Final'!B:F,5,FALSE)),"")</f>
        <v/>
      </c>
    </row>
    <row r="4952" spans="9:9" x14ac:dyDescent="0.2">
      <c r="I4952" t="str">
        <f>IFERROR(IF(VLOOKUP(A4952,'Resources Final'!B:F,5,FALSE)=0,"",VLOOKUP(A4952,'Resources Final'!B:F,5,FALSE)),"")</f>
        <v/>
      </c>
    </row>
    <row r="4953" spans="9:9" x14ac:dyDescent="0.2">
      <c r="I4953" t="str">
        <f>IFERROR(IF(VLOOKUP(A4953,'Resources Final'!B:F,5,FALSE)=0,"",VLOOKUP(A4953,'Resources Final'!B:F,5,FALSE)),"")</f>
        <v/>
      </c>
    </row>
    <row r="4954" spans="9:9" x14ac:dyDescent="0.2">
      <c r="I4954" t="str">
        <f>IFERROR(IF(VLOOKUP(A4954,'Resources Final'!B:F,5,FALSE)=0,"",VLOOKUP(A4954,'Resources Final'!B:F,5,FALSE)),"")</f>
        <v/>
      </c>
    </row>
    <row r="4955" spans="9:9" x14ac:dyDescent="0.2">
      <c r="I4955" t="str">
        <f>IFERROR(IF(VLOOKUP(A4955,'Resources Final'!B:F,5,FALSE)=0,"",VLOOKUP(A4955,'Resources Final'!B:F,5,FALSE)),"")</f>
        <v/>
      </c>
    </row>
    <row r="4956" spans="9:9" x14ac:dyDescent="0.2">
      <c r="I4956" t="str">
        <f>IFERROR(IF(VLOOKUP(A4956,'Resources Final'!B:F,5,FALSE)=0,"",VLOOKUP(A4956,'Resources Final'!B:F,5,FALSE)),"")</f>
        <v/>
      </c>
    </row>
    <row r="4957" spans="9:9" x14ac:dyDescent="0.2">
      <c r="I4957" t="str">
        <f>IFERROR(IF(VLOOKUP(A4957,'Resources Final'!B:F,5,FALSE)=0,"",VLOOKUP(A4957,'Resources Final'!B:F,5,FALSE)),"")</f>
        <v/>
      </c>
    </row>
    <row r="4958" spans="9:9" x14ac:dyDescent="0.2">
      <c r="I4958" t="str">
        <f>IFERROR(IF(VLOOKUP(A4958,'Resources Final'!B:F,5,FALSE)=0,"",VLOOKUP(A4958,'Resources Final'!B:F,5,FALSE)),"")</f>
        <v/>
      </c>
    </row>
    <row r="4959" spans="9:9" x14ac:dyDescent="0.2">
      <c r="I4959" t="str">
        <f>IFERROR(IF(VLOOKUP(A4959,'Resources Final'!B:F,5,FALSE)=0,"",VLOOKUP(A4959,'Resources Final'!B:F,5,FALSE)),"")</f>
        <v/>
      </c>
    </row>
    <row r="4960" spans="9:9" x14ac:dyDescent="0.2">
      <c r="I4960" t="str">
        <f>IFERROR(IF(VLOOKUP(A4960,'Resources Final'!B:F,5,FALSE)=0,"",VLOOKUP(A4960,'Resources Final'!B:F,5,FALSE)),"")</f>
        <v/>
      </c>
    </row>
    <row r="4961" spans="9:9" x14ac:dyDescent="0.2">
      <c r="I4961" t="str">
        <f>IFERROR(IF(VLOOKUP(A4961,'Resources Final'!B:F,5,FALSE)=0,"",VLOOKUP(A4961,'Resources Final'!B:F,5,FALSE)),"")</f>
        <v/>
      </c>
    </row>
    <row r="4962" spans="9:9" x14ac:dyDescent="0.2">
      <c r="I4962" t="str">
        <f>IFERROR(IF(VLOOKUP(A4962,'Resources Final'!B:F,5,FALSE)=0,"",VLOOKUP(A4962,'Resources Final'!B:F,5,FALSE)),"")</f>
        <v/>
      </c>
    </row>
    <row r="4963" spans="9:9" x14ac:dyDescent="0.2">
      <c r="I4963" t="str">
        <f>IFERROR(IF(VLOOKUP(A4963,'Resources Final'!B:F,5,FALSE)=0,"",VLOOKUP(A4963,'Resources Final'!B:F,5,FALSE)),"")</f>
        <v/>
      </c>
    </row>
    <row r="4964" spans="9:9" x14ac:dyDescent="0.2">
      <c r="I4964" t="str">
        <f>IFERROR(IF(VLOOKUP(A4964,'Resources Final'!B:F,5,FALSE)=0,"",VLOOKUP(A4964,'Resources Final'!B:F,5,FALSE)),"")</f>
        <v/>
      </c>
    </row>
    <row r="4965" spans="9:9" x14ac:dyDescent="0.2">
      <c r="I4965" t="str">
        <f>IFERROR(IF(VLOOKUP(A4965,'Resources Final'!B:F,5,FALSE)=0,"",VLOOKUP(A4965,'Resources Final'!B:F,5,FALSE)),"")</f>
        <v/>
      </c>
    </row>
    <row r="4966" spans="9:9" x14ac:dyDescent="0.2">
      <c r="I4966" t="str">
        <f>IFERROR(IF(VLOOKUP(A4966,'Resources Final'!B:F,5,FALSE)=0,"",VLOOKUP(A4966,'Resources Final'!B:F,5,FALSE)),"")</f>
        <v/>
      </c>
    </row>
    <row r="4967" spans="9:9" x14ac:dyDescent="0.2">
      <c r="I4967" t="str">
        <f>IFERROR(IF(VLOOKUP(A4967,'Resources Final'!B:F,5,FALSE)=0,"",VLOOKUP(A4967,'Resources Final'!B:F,5,FALSE)),"")</f>
        <v/>
      </c>
    </row>
    <row r="4968" spans="9:9" x14ac:dyDescent="0.2">
      <c r="I4968" t="str">
        <f>IFERROR(IF(VLOOKUP(A4968,'Resources Final'!B:F,5,FALSE)=0,"",VLOOKUP(A4968,'Resources Final'!B:F,5,FALSE)),"")</f>
        <v/>
      </c>
    </row>
    <row r="4969" spans="9:9" x14ac:dyDescent="0.2">
      <c r="I4969" t="str">
        <f>IFERROR(IF(VLOOKUP(A4969,'Resources Final'!B:F,5,FALSE)=0,"",VLOOKUP(A4969,'Resources Final'!B:F,5,FALSE)),"")</f>
        <v/>
      </c>
    </row>
    <row r="4970" spans="9:9" x14ac:dyDescent="0.2">
      <c r="I4970" t="str">
        <f>IFERROR(IF(VLOOKUP(A4970,'Resources Final'!B:F,5,FALSE)=0,"",VLOOKUP(A4970,'Resources Final'!B:F,5,FALSE)),"")</f>
        <v/>
      </c>
    </row>
    <row r="4971" spans="9:9" x14ac:dyDescent="0.2">
      <c r="I4971" t="str">
        <f>IFERROR(IF(VLOOKUP(A4971,'Resources Final'!B:F,5,FALSE)=0,"",VLOOKUP(A4971,'Resources Final'!B:F,5,FALSE)),"")</f>
        <v/>
      </c>
    </row>
    <row r="4972" spans="9:9" x14ac:dyDescent="0.2">
      <c r="I4972" t="str">
        <f>IFERROR(IF(VLOOKUP(A4972,'Resources Final'!B:F,5,FALSE)=0,"",VLOOKUP(A4972,'Resources Final'!B:F,5,FALSE)),"")</f>
        <v/>
      </c>
    </row>
    <row r="4973" spans="9:9" x14ac:dyDescent="0.2">
      <c r="I4973" t="str">
        <f>IFERROR(IF(VLOOKUP(A4973,'Resources Final'!B:F,5,FALSE)=0,"",VLOOKUP(A4973,'Resources Final'!B:F,5,FALSE)),"")</f>
        <v/>
      </c>
    </row>
    <row r="4974" spans="9:9" x14ac:dyDescent="0.2">
      <c r="I4974" t="str">
        <f>IFERROR(IF(VLOOKUP(A4974,'Resources Final'!B:F,5,FALSE)=0,"",VLOOKUP(A4974,'Resources Final'!B:F,5,FALSE)),"")</f>
        <v/>
      </c>
    </row>
    <row r="4975" spans="9:9" x14ac:dyDescent="0.2">
      <c r="I4975" t="str">
        <f>IFERROR(IF(VLOOKUP(A4975,'Resources Final'!B:F,5,FALSE)=0,"",VLOOKUP(A4975,'Resources Final'!B:F,5,FALSE)),"")</f>
        <v/>
      </c>
    </row>
    <row r="4976" spans="9:9" x14ac:dyDescent="0.2">
      <c r="I4976" t="str">
        <f>IFERROR(IF(VLOOKUP(A4976,'Resources Final'!B:F,5,FALSE)=0,"",VLOOKUP(A4976,'Resources Final'!B:F,5,FALSE)),"")</f>
        <v/>
      </c>
    </row>
    <row r="4977" spans="9:9" x14ac:dyDescent="0.2">
      <c r="I4977" t="str">
        <f>IFERROR(IF(VLOOKUP(A4977,'Resources Final'!B:F,5,FALSE)=0,"",VLOOKUP(A4977,'Resources Final'!B:F,5,FALSE)),"")</f>
        <v/>
      </c>
    </row>
    <row r="4978" spans="9:9" x14ac:dyDescent="0.2">
      <c r="I4978" t="str">
        <f>IFERROR(IF(VLOOKUP(A4978,'Resources Final'!B:F,5,FALSE)=0,"",VLOOKUP(A4978,'Resources Final'!B:F,5,FALSE)),"")</f>
        <v/>
      </c>
    </row>
    <row r="4979" spans="9:9" x14ac:dyDescent="0.2">
      <c r="I4979" t="str">
        <f>IFERROR(IF(VLOOKUP(A4979,'Resources Final'!B:F,5,FALSE)=0,"",VLOOKUP(A4979,'Resources Final'!B:F,5,FALSE)),"")</f>
        <v/>
      </c>
    </row>
    <row r="4980" spans="9:9" x14ac:dyDescent="0.2">
      <c r="I4980" t="str">
        <f>IFERROR(IF(VLOOKUP(A4980,'Resources Final'!B:F,5,FALSE)=0,"",VLOOKUP(A4980,'Resources Final'!B:F,5,FALSE)),"")</f>
        <v/>
      </c>
    </row>
    <row r="4981" spans="9:9" x14ac:dyDescent="0.2">
      <c r="I4981" t="str">
        <f>IFERROR(IF(VLOOKUP(A4981,'Resources Final'!B:F,5,FALSE)=0,"",VLOOKUP(A4981,'Resources Final'!B:F,5,FALSE)),"")</f>
        <v/>
      </c>
    </row>
    <row r="4982" spans="9:9" x14ac:dyDescent="0.2">
      <c r="I4982" t="str">
        <f>IFERROR(IF(VLOOKUP(A4982,'Resources Final'!B:F,5,FALSE)=0,"",VLOOKUP(A4982,'Resources Final'!B:F,5,FALSE)),"")</f>
        <v/>
      </c>
    </row>
    <row r="4983" spans="9:9" x14ac:dyDescent="0.2">
      <c r="I4983" t="str">
        <f>IFERROR(IF(VLOOKUP(A4983,'Resources Final'!B:F,5,FALSE)=0,"",VLOOKUP(A4983,'Resources Final'!B:F,5,FALSE)),"")</f>
        <v/>
      </c>
    </row>
    <row r="4984" spans="9:9" x14ac:dyDescent="0.2">
      <c r="I4984" t="str">
        <f>IFERROR(IF(VLOOKUP(A4984,'Resources Final'!B:F,5,FALSE)=0,"",VLOOKUP(A4984,'Resources Final'!B:F,5,FALSE)),"")</f>
        <v/>
      </c>
    </row>
    <row r="4985" spans="9:9" x14ac:dyDescent="0.2">
      <c r="I4985" t="str">
        <f>IFERROR(IF(VLOOKUP(A4985,'Resources Final'!B:F,5,FALSE)=0,"",VLOOKUP(A4985,'Resources Final'!B:F,5,FALSE)),"")</f>
        <v/>
      </c>
    </row>
    <row r="4986" spans="9:9" x14ac:dyDescent="0.2">
      <c r="I4986" t="str">
        <f>IFERROR(IF(VLOOKUP(A4986,'Resources Final'!B:F,5,FALSE)=0,"",VLOOKUP(A4986,'Resources Final'!B:F,5,FALSE)),"")</f>
        <v/>
      </c>
    </row>
    <row r="4987" spans="9:9" x14ac:dyDescent="0.2">
      <c r="I4987" t="str">
        <f>IFERROR(IF(VLOOKUP(A4987,'Resources Final'!B:F,5,FALSE)=0,"",VLOOKUP(A4987,'Resources Final'!B:F,5,FALSE)),"")</f>
        <v/>
      </c>
    </row>
    <row r="4988" spans="9:9" x14ac:dyDescent="0.2">
      <c r="I4988" t="str">
        <f>IFERROR(IF(VLOOKUP(A4988,'Resources Final'!B:F,5,FALSE)=0,"",VLOOKUP(A4988,'Resources Final'!B:F,5,FALSE)),"")</f>
        <v/>
      </c>
    </row>
    <row r="4989" spans="9:9" x14ac:dyDescent="0.2">
      <c r="I4989" t="str">
        <f>IFERROR(IF(VLOOKUP(A4989,'Resources Final'!B:F,5,FALSE)=0,"",VLOOKUP(A4989,'Resources Final'!B:F,5,FALSE)),"")</f>
        <v/>
      </c>
    </row>
    <row r="4990" spans="9:9" x14ac:dyDescent="0.2">
      <c r="I4990" t="str">
        <f>IFERROR(IF(VLOOKUP(A4990,'Resources Final'!B:F,5,FALSE)=0,"",VLOOKUP(A4990,'Resources Final'!B:F,5,FALSE)),"")</f>
        <v/>
      </c>
    </row>
    <row r="4991" spans="9:9" x14ac:dyDescent="0.2">
      <c r="I4991" t="str">
        <f>IFERROR(IF(VLOOKUP(A4991,'Resources Final'!B:F,5,FALSE)=0,"",VLOOKUP(A4991,'Resources Final'!B:F,5,FALSE)),"")</f>
        <v/>
      </c>
    </row>
    <row r="4992" spans="9:9" x14ac:dyDescent="0.2">
      <c r="I4992" t="str">
        <f>IFERROR(IF(VLOOKUP(A4992,'Resources Final'!B:F,5,FALSE)=0,"",VLOOKUP(A4992,'Resources Final'!B:F,5,FALSE)),"")</f>
        <v/>
      </c>
    </row>
    <row r="4993" spans="9:9" x14ac:dyDescent="0.2">
      <c r="I4993" t="str">
        <f>IFERROR(IF(VLOOKUP(A4993,'Resources Final'!B:F,5,FALSE)=0,"",VLOOKUP(A4993,'Resources Final'!B:F,5,FALSE)),"")</f>
        <v/>
      </c>
    </row>
    <row r="4994" spans="9:9" x14ac:dyDescent="0.2">
      <c r="I4994" t="str">
        <f>IFERROR(IF(VLOOKUP(A4994,'Resources Final'!B:F,5,FALSE)=0,"",VLOOKUP(A4994,'Resources Final'!B:F,5,FALSE)),"")</f>
        <v/>
      </c>
    </row>
    <row r="4995" spans="9:9" x14ac:dyDescent="0.2">
      <c r="I4995" t="str">
        <f>IFERROR(IF(VLOOKUP(A4995,'Resources Final'!B:F,5,FALSE)=0,"",VLOOKUP(A4995,'Resources Final'!B:F,5,FALSE)),"")</f>
        <v/>
      </c>
    </row>
    <row r="4996" spans="9:9" x14ac:dyDescent="0.2">
      <c r="I4996" t="str">
        <f>IFERROR(IF(VLOOKUP(A4996,'Resources Final'!B:F,5,FALSE)=0,"",VLOOKUP(A4996,'Resources Final'!B:F,5,FALSE)),"")</f>
        <v/>
      </c>
    </row>
    <row r="4997" spans="9:9" x14ac:dyDescent="0.2">
      <c r="I4997" t="str">
        <f>IFERROR(IF(VLOOKUP(A4997,'Resources Final'!B:F,5,FALSE)=0,"",VLOOKUP(A4997,'Resources Final'!B:F,5,FALSE)),"")</f>
        <v/>
      </c>
    </row>
    <row r="4998" spans="9:9" x14ac:dyDescent="0.2">
      <c r="I4998" t="str">
        <f>IFERROR(IF(VLOOKUP(A4998,'Resources Final'!B:F,5,FALSE)=0,"",VLOOKUP(A4998,'Resources Final'!B:F,5,FALSE)),"")</f>
        <v/>
      </c>
    </row>
    <row r="4999" spans="9:9" x14ac:dyDescent="0.2">
      <c r="I4999" t="str">
        <f>IFERROR(IF(VLOOKUP(A4999,'Resources Final'!B:F,5,FALSE)=0,"",VLOOKUP(A4999,'Resources Final'!B:F,5,FALSE)),"")</f>
        <v/>
      </c>
    </row>
    <row r="5000" spans="9:9" x14ac:dyDescent="0.2">
      <c r="I5000" t="str">
        <f>IFERROR(IF(VLOOKUP(A5000,'Resources Final'!B:F,5,FALSE)=0,"",VLOOKUP(A5000,'Resources Final'!B:F,5,FALSE)),"")</f>
        <v/>
      </c>
    </row>
    <row r="5001" spans="9:9" x14ac:dyDescent="0.2">
      <c r="I5001" t="str">
        <f>IFERROR(IF(VLOOKUP(A5001,'Resources Final'!B:F,5,FALSE)=0,"",VLOOKUP(A5001,'Resources Final'!B:F,5,FALSE)),"")</f>
        <v/>
      </c>
    </row>
    <row r="5002" spans="9:9" x14ac:dyDescent="0.2">
      <c r="I5002" t="str">
        <f>IFERROR(IF(VLOOKUP(A5002,'Resources Final'!B:F,5,FALSE)=0,"",VLOOKUP(A5002,'Resources Final'!B:F,5,FALSE)),"")</f>
        <v/>
      </c>
    </row>
    <row r="5003" spans="9:9" x14ac:dyDescent="0.2">
      <c r="I5003" t="str">
        <f>IFERROR(IF(VLOOKUP(A5003,'Resources Final'!B:F,5,FALSE)=0,"",VLOOKUP(A5003,'Resources Final'!B:F,5,FALSE)),"")</f>
        <v/>
      </c>
    </row>
    <row r="5004" spans="9:9" x14ac:dyDescent="0.2">
      <c r="I5004" t="str">
        <f>IFERROR(IF(VLOOKUP(A5004,'Resources Final'!B:F,5,FALSE)=0,"",VLOOKUP(A5004,'Resources Final'!B:F,5,FALSE)),"")</f>
        <v/>
      </c>
    </row>
    <row r="5005" spans="9:9" x14ac:dyDescent="0.2">
      <c r="I5005" t="str">
        <f>IFERROR(IF(VLOOKUP(A5005,'Resources Final'!B:F,5,FALSE)=0,"",VLOOKUP(A5005,'Resources Final'!B:F,5,FALSE)),"")</f>
        <v/>
      </c>
    </row>
    <row r="5006" spans="9:9" x14ac:dyDescent="0.2">
      <c r="I5006" t="str">
        <f>IFERROR(IF(VLOOKUP(A5006,'Resources Final'!B:F,5,FALSE)=0,"",VLOOKUP(A5006,'Resources Final'!B:F,5,FALSE)),"")</f>
        <v/>
      </c>
    </row>
    <row r="5007" spans="9:9" x14ac:dyDescent="0.2">
      <c r="I5007" t="str">
        <f>IFERROR(IF(VLOOKUP(A5007,'Resources Final'!B:F,5,FALSE)=0,"",VLOOKUP(A5007,'Resources Final'!B:F,5,FALSE)),"")</f>
        <v/>
      </c>
    </row>
    <row r="5008" spans="9:9" x14ac:dyDescent="0.2">
      <c r="I5008" t="str">
        <f>IFERROR(IF(VLOOKUP(A5008,'Resources Final'!B:F,5,FALSE)=0,"",VLOOKUP(A5008,'Resources Final'!B:F,5,FALSE)),"")</f>
        <v/>
      </c>
    </row>
    <row r="5009" spans="9:9" x14ac:dyDescent="0.2">
      <c r="I5009" t="str">
        <f>IFERROR(IF(VLOOKUP(A5009,'Resources Final'!B:F,5,FALSE)=0,"",VLOOKUP(A5009,'Resources Final'!B:F,5,FALSE)),"")</f>
        <v/>
      </c>
    </row>
    <row r="5010" spans="9:9" x14ac:dyDescent="0.2">
      <c r="I5010" t="str">
        <f>IFERROR(IF(VLOOKUP(A5010,'Resources Final'!B:F,5,FALSE)=0,"",VLOOKUP(A5010,'Resources Final'!B:F,5,FALSE)),"")</f>
        <v/>
      </c>
    </row>
    <row r="5011" spans="9:9" x14ac:dyDescent="0.2">
      <c r="I5011" t="str">
        <f>IFERROR(IF(VLOOKUP(A5011,'Resources Final'!B:F,5,FALSE)=0,"",VLOOKUP(A5011,'Resources Final'!B:F,5,FALSE)),"")</f>
        <v/>
      </c>
    </row>
    <row r="5012" spans="9:9" x14ac:dyDescent="0.2">
      <c r="I5012" t="str">
        <f>IFERROR(IF(VLOOKUP(A5012,'Resources Final'!B:F,5,FALSE)=0,"",VLOOKUP(A5012,'Resources Final'!B:F,5,FALSE)),"")</f>
        <v/>
      </c>
    </row>
    <row r="5013" spans="9:9" x14ac:dyDescent="0.2">
      <c r="I5013" t="str">
        <f>IFERROR(IF(VLOOKUP(A5013,'Resources Final'!B:F,5,FALSE)=0,"",VLOOKUP(A5013,'Resources Final'!B:F,5,FALSE)),"")</f>
        <v/>
      </c>
    </row>
    <row r="5014" spans="9:9" x14ac:dyDescent="0.2">
      <c r="I5014" t="str">
        <f>IFERROR(IF(VLOOKUP(A5014,'Resources Final'!B:F,5,FALSE)=0,"",VLOOKUP(A5014,'Resources Final'!B:F,5,FALSE)),"")</f>
        <v/>
      </c>
    </row>
    <row r="5015" spans="9:9" x14ac:dyDescent="0.2">
      <c r="I5015" t="str">
        <f>IFERROR(IF(VLOOKUP(A5015,'Resources Final'!B:F,5,FALSE)=0,"",VLOOKUP(A5015,'Resources Final'!B:F,5,FALSE)),"")</f>
        <v/>
      </c>
    </row>
    <row r="5016" spans="9:9" x14ac:dyDescent="0.2">
      <c r="I5016" t="str">
        <f>IFERROR(IF(VLOOKUP(A5016,'Resources Final'!B:F,5,FALSE)=0,"",VLOOKUP(A5016,'Resources Final'!B:F,5,FALSE)),"")</f>
        <v/>
      </c>
    </row>
    <row r="5017" spans="9:9" x14ac:dyDescent="0.2">
      <c r="I5017" t="str">
        <f>IFERROR(IF(VLOOKUP(A5017,'Resources Final'!B:F,5,FALSE)=0,"",VLOOKUP(A5017,'Resources Final'!B:F,5,FALSE)),"")</f>
        <v/>
      </c>
    </row>
    <row r="5018" spans="9:9" x14ac:dyDescent="0.2">
      <c r="I5018" t="str">
        <f>IFERROR(IF(VLOOKUP(A5018,'Resources Final'!B:F,5,FALSE)=0,"",VLOOKUP(A5018,'Resources Final'!B:F,5,FALSE)),"")</f>
        <v/>
      </c>
    </row>
    <row r="5019" spans="9:9" x14ac:dyDescent="0.2">
      <c r="I5019" t="str">
        <f>IFERROR(IF(VLOOKUP(A5019,'Resources Final'!B:F,5,FALSE)=0,"",VLOOKUP(A5019,'Resources Final'!B:F,5,FALSE)),"")</f>
        <v/>
      </c>
    </row>
    <row r="5020" spans="9:9" x14ac:dyDescent="0.2">
      <c r="I5020" t="str">
        <f>IFERROR(IF(VLOOKUP(A5020,'Resources Final'!B:F,5,FALSE)=0,"",VLOOKUP(A5020,'Resources Final'!B:F,5,FALSE)),"")</f>
        <v/>
      </c>
    </row>
    <row r="5021" spans="9:9" x14ac:dyDescent="0.2">
      <c r="I5021" t="str">
        <f>IFERROR(IF(VLOOKUP(A5021,'Resources Final'!B:F,5,FALSE)=0,"",VLOOKUP(A5021,'Resources Final'!B:F,5,FALSE)),"")</f>
        <v/>
      </c>
    </row>
    <row r="5022" spans="9:9" x14ac:dyDescent="0.2">
      <c r="I5022" t="str">
        <f>IFERROR(IF(VLOOKUP(A5022,'Resources Final'!B:F,5,FALSE)=0,"",VLOOKUP(A5022,'Resources Final'!B:F,5,FALSE)),"")</f>
        <v/>
      </c>
    </row>
    <row r="5023" spans="9:9" x14ac:dyDescent="0.2">
      <c r="I5023" t="str">
        <f>IFERROR(IF(VLOOKUP(A5023,'Resources Final'!B:F,5,FALSE)=0,"",VLOOKUP(A5023,'Resources Final'!B:F,5,FALSE)),"")</f>
        <v/>
      </c>
    </row>
    <row r="5024" spans="9:9" x14ac:dyDescent="0.2">
      <c r="I5024" t="str">
        <f>IFERROR(IF(VLOOKUP(A5024,'Resources Final'!B:F,5,FALSE)=0,"",VLOOKUP(A5024,'Resources Final'!B:F,5,FALSE)),"")</f>
        <v/>
      </c>
    </row>
    <row r="5025" spans="9:9" x14ac:dyDescent="0.2">
      <c r="I5025" t="str">
        <f>IFERROR(IF(VLOOKUP(A5025,'Resources Final'!B:F,5,FALSE)=0,"",VLOOKUP(A5025,'Resources Final'!B:F,5,FALSE)),"")</f>
        <v/>
      </c>
    </row>
    <row r="5026" spans="9:9" x14ac:dyDescent="0.2">
      <c r="I5026" t="str">
        <f>IFERROR(IF(VLOOKUP(A5026,'Resources Final'!B:F,5,FALSE)=0,"",VLOOKUP(A5026,'Resources Final'!B:F,5,FALSE)),"")</f>
        <v/>
      </c>
    </row>
    <row r="5027" spans="9:9" x14ac:dyDescent="0.2">
      <c r="I5027" t="str">
        <f>IFERROR(IF(VLOOKUP(A5027,'Resources Final'!B:F,5,FALSE)=0,"",VLOOKUP(A5027,'Resources Final'!B:F,5,FALSE)),"")</f>
        <v/>
      </c>
    </row>
    <row r="5028" spans="9:9" x14ac:dyDescent="0.2">
      <c r="I5028" t="str">
        <f>IFERROR(IF(VLOOKUP(A5028,'Resources Final'!B:F,5,FALSE)=0,"",VLOOKUP(A5028,'Resources Final'!B:F,5,FALSE)),"")</f>
        <v/>
      </c>
    </row>
    <row r="5029" spans="9:9" x14ac:dyDescent="0.2">
      <c r="I5029" t="str">
        <f>IFERROR(IF(VLOOKUP(A5029,'Resources Final'!B:F,5,FALSE)=0,"",VLOOKUP(A5029,'Resources Final'!B:F,5,FALSE)),"")</f>
        <v/>
      </c>
    </row>
    <row r="5030" spans="9:9" x14ac:dyDescent="0.2">
      <c r="I5030" t="str">
        <f>IFERROR(IF(VLOOKUP(A5030,'Resources Final'!B:F,5,FALSE)=0,"",VLOOKUP(A5030,'Resources Final'!B:F,5,FALSE)),"")</f>
        <v/>
      </c>
    </row>
    <row r="5031" spans="9:9" x14ac:dyDescent="0.2">
      <c r="I5031" t="str">
        <f>IFERROR(IF(VLOOKUP(A5031,'Resources Final'!B:F,5,FALSE)=0,"",VLOOKUP(A5031,'Resources Final'!B:F,5,FALSE)),"")</f>
        <v/>
      </c>
    </row>
    <row r="5032" spans="9:9" x14ac:dyDescent="0.2">
      <c r="I5032" t="str">
        <f>IFERROR(IF(VLOOKUP(A5032,'Resources Final'!B:F,5,FALSE)=0,"",VLOOKUP(A5032,'Resources Final'!B:F,5,FALSE)),"")</f>
        <v/>
      </c>
    </row>
    <row r="5033" spans="9:9" x14ac:dyDescent="0.2">
      <c r="I5033" t="str">
        <f>IFERROR(IF(VLOOKUP(A5033,'Resources Final'!B:F,5,FALSE)=0,"",VLOOKUP(A5033,'Resources Final'!B:F,5,FALSE)),"")</f>
        <v/>
      </c>
    </row>
    <row r="5034" spans="9:9" x14ac:dyDescent="0.2">
      <c r="I5034" t="str">
        <f>IFERROR(IF(VLOOKUP(A5034,'Resources Final'!B:F,5,FALSE)=0,"",VLOOKUP(A5034,'Resources Final'!B:F,5,FALSE)),"")</f>
        <v/>
      </c>
    </row>
    <row r="5035" spans="9:9" x14ac:dyDescent="0.2">
      <c r="I5035" t="str">
        <f>IFERROR(IF(VLOOKUP(A5035,'Resources Final'!B:F,5,FALSE)=0,"",VLOOKUP(A5035,'Resources Final'!B:F,5,FALSE)),"")</f>
        <v/>
      </c>
    </row>
    <row r="5036" spans="9:9" x14ac:dyDescent="0.2">
      <c r="I5036" t="str">
        <f>IFERROR(IF(VLOOKUP(A5036,'Resources Final'!B:F,5,FALSE)=0,"",VLOOKUP(A5036,'Resources Final'!B:F,5,FALSE)),"")</f>
        <v/>
      </c>
    </row>
    <row r="5037" spans="9:9" x14ac:dyDescent="0.2">
      <c r="I5037" t="str">
        <f>IFERROR(IF(VLOOKUP(A5037,'Resources Final'!B:F,5,FALSE)=0,"",VLOOKUP(A5037,'Resources Final'!B:F,5,FALSE)),"")</f>
        <v/>
      </c>
    </row>
    <row r="5038" spans="9:9" x14ac:dyDescent="0.2">
      <c r="I5038" t="str">
        <f>IFERROR(IF(VLOOKUP(A5038,'Resources Final'!B:F,5,FALSE)=0,"",VLOOKUP(A5038,'Resources Final'!B:F,5,FALSE)),"")</f>
        <v/>
      </c>
    </row>
    <row r="5039" spans="9:9" x14ac:dyDescent="0.2">
      <c r="I5039" t="str">
        <f>IFERROR(IF(VLOOKUP(A5039,'Resources Final'!B:F,5,FALSE)=0,"",VLOOKUP(A5039,'Resources Final'!B:F,5,FALSE)),"")</f>
        <v/>
      </c>
    </row>
    <row r="5040" spans="9:9" x14ac:dyDescent="0.2">
      <c r="I5040" t="str">
        <f>IFERROR(IF(VLOOKUP(A5040,'Resources Final'!B:F,5,FALSE)=0,"",VLOOKUP(A5040,'Resources Final'!B:F,5,FALSE)),"")</f>
        <v/>
      </c>
    </row>
    <row r="5041" spans="9:9" x14ac:dyDescent="0.2">
      <c r="I5041" t="str">
        <f>IFERROR(IF(VLOOKUP(A5041,'Resources Final'!B:F,5,FALSE)=0,"",VLOOKUP(A5041,'Resources Final'!B:F,5,FALSE)),"")</f>
        <v/>
      </c>
    </row>
    <row r="5042" spans="9:9" x14ac:dyDescent="0.2">
      <c r="I5042" t="str">
        <f>IFERROR(IF(VLOOKUP(A5042,'Resources Final'!B:F,5,FALSE)=0,"",VLOOKUP(A5042,'Resources Final'!B:F,5,FALSE)),"")</f>
        <v/>
      </c>
    </row>
    <row r="5043" spans="9:9" x14ac:dyDescent="0.2">
      <c r="I5043" t="str">
        <f>IFERROR(IF(VLOOKUP(A5043,'Resources Final'!B:F,5,FALSE)=0,"",VLOOKUP(A5043,'Resources Final'!B:F,5,FALSE)),"")</f>
        <v/>
      </c>
    </row>
    <row r="5044" spans="9:9" x14ac:dyDescent="0.2">
      <c r="I5044" t="str">
        <f>IFERROR(IF(VLOOKUP(A5044,'Resources Final'!B:F,5,FALSE)=0,"",VLOOKUP(A5044,'Resources Final'!B:F,5,FALSE)),"")</f>
        <v/>
      </c>
    </row>
    <row r="5045" spans="9:9" x14ac:dyDescent="0.2">
      <c r="I5045" t="str">
        <f>IFERROR(IF(VLOOKUP(A5045,'Resources Final'!B:F,5,FALSE)=0,"",VLOOKUP(A5045,'Resources Final'!B:F,5,FALSE)),"")</f>
        <v/>
      </c>
    </row>
    <row r="5046" spans="9:9" x14ac:dyDescent="0.2">
      <c r="I5046" t="str">
        <f>IFERROR(IF(VLOOKUP(A5046,'Resources Final'!B:F,5,FALSE)=0,"",VLOOKUP(A5046,'Resources Final'!B:F,5,FALSE)),"")</f>
        <v/>
      </c>
    </row>
    <row r="5047" spans="9:9" x14ac:dyDescent="0.2">
      <c r="I5047" t="str">
        <f>IFERROR(IF(VLOOKUP(A5047,'Resources Final'!B:F,5,FALSE)=0,"",VLOOKUP(A5047,'Resources Final'!B:F,5,FALSE)),"")</f>
        <v/>
      </c>
    </row>
    <row r="5048" spans="9:9" x14ac:dyDescent="0.2">
      <c r="I5048" t="str">
        <f>IFERROR(IF(VLOOKUP(A5048,'Resources Final'!B:F,5,FALSE)=0,"",VLOOKUP(A5048,'Resources Final'!B:F,5,FALSE)),"")</f>
        <v/>
      </c>
    </row>
    <row r="5049" spans="9:9" x14ac:dyDescent="0.2">
      <c r="I5049" t="str">
        <f>IFERROR(IF(VLOOKUP(A5049,'Resources Final'!B:F,5,FALSE)=0,"",VLOOKUP(A5049,'Resources Final'!B:F,5,FALSE)),"")</f>
        <v/>
      </c>
    </row>
    <row r="5050" spans="9:9" x14ac:dyDescent="0.2">
      <c r="I5050" t="str">
        <f>IFERROR(IF(VLOOKUP(A5050,'Resources Final'!B:F,5,FALSE)=0,"",VLOOKUP(A5050,'Resources Final'!B:F,5,FALSE)),"")</f>
        <v/>
      </c>
    </row>
    <row r="5051" spans="9:9" x14ac:dyDescent="0.2">
      <c r="I5051" t="str">
        <f>IFERROR(IF(VLOOKUP(A5051,'Resources Final'!B:F,5,FALSE)=0,"",VLOOKUP(A5051,'Resources Final'!B:F,5,FALSE)),"")</f>
        <v/>
      </c>
    </row>
    <row r="5052" spans="9:9" x14ac:dyDescent="0.2">
      <c r="I5052" t="str">
        <f>IFERROR(IF(VLOOKUP(A5052,'Resources Final'!B:F,5,FALSE)=0,"",VLOOKUP(A5052,'Resources Final'!B:F,5,FALSE)),"")</f>
        <v/>
      </c>
    </row>
    <row r="5053" spans="9:9" x14ac:dyDescent="0.2">
      <c r="I5053" t="str">
        <f>IFERROR(IF(VLOOKUP(A5053,'Resources Final'!B:F,5,FALSE)=0,"",VLOOKUP(A5053,'Resources Final'!B:F,5,FALSE)),"")</f>
        <v/>
      </c>
    </row>
    <row r="5054" spans="9:9" x14ac:dyDescent="0.2">
      <c r="I5054" t="str">
        <f>IFERROR(IF(VLOOKUP(A5054,'Resources Final'!B:F,5,FALSE)=0,"",VLOOKUP(A5054,'Resources Final'!B:F,5,FALSE)),"")</f>
        <v/>
      </c>
    </row>
    <row r="5055" spans="9:9" x14ac:dyDescent="0.2">
      <c r="I5055" t="str">
        <f>IFERROR(IF(VLOOKUP(A5055,'Resources Final'!B:F,5,FALSE)=0,"",VLOOKUP(A5055,'Resources Final'!B:F,5,FALSE)),"")</f>
        <v/>
      </c>
    </row>
    <row r="5056" spans="9:9" x14ac:dyDescent="0.2">
      <c r="I5056" t="str">
        <f>IFERROR(IF(VLOOKUP(A5056,'Resources Final'!B:F,5,FALSE)=0,"",VLOOKUP(A5056,'Resources Final'!B:F,5,FALSE)),"")</f>
        <v/>
      </c>
    </row>
    <row r="5057" spans="9:9" x14ac:dyDescent="0.2">
      <c r="I5057" t="str">
        <f>IFERROR(IF(VLOOKUP(A5057,'Resources Final'!B:F,5,FALSE)=0,"",VLOOKUP(A5057,'Resources Final'!B:F,5,FALSE)),"")</f>
        <v/>
      </c>
    </row>
    <row r="5058" spans="9:9" x14ac:dyDescent="0.2">
      <c r="I5058" t="str">
        <f>IFERROR(IF(VLOOKUP(A5058,'Resources Final'!B:F,5,FALSE)=0,"",VLOOKUP(A5058,'Resources Final'!B:F,5,FALSE)),"")</f>
        <v/>
      </c>
    </row>
    <row r="5059" spans="9:9" x14ac:dyDescent="0.2">
      <c r="I5059" t="str">
        <f>IFERROR(IF(VLOOKUP(A5059,'Resources Final'!B:F,5,FALSE)=0,"",VLOOKUP(A5059,'Resources Final'!B:F,5,FALSE)),"")</f>
        <v/>
      </c>
    </row>
    <row r="5060" spans="9:9" x14ac:dyDescent="0.2">
      <c r="I5060" t="str">
        <f>IFERROR(IF(VLOOKUP(A5060,'Resources Final'!B:F,5,FALSE)=0,"",VLOOKUP(A5060,'Resources Final'!B:F,5,FALSE)),"")</f>
        <v/>
      </c>
    </row>
    <row r="5061" spans="9:9" x14ac:dyDescent="0.2">
      <c r="I5061" t="str">
        <f>IFERROR(IF(VLOOKUP(A5061,'Resources Final'!B:F,5,FALSE)=0,"",VLOOKUP(A5061,'Resources Final'!B:F,5,FALSE)),"")</f>
        <v/>
      </c>
    </row>
    <row r="5062" spans="9:9" x14ac:dyDescent="0.2">
      <c r="I5062" t="str">
        <f>IFERROR(IF(VLOOKUP(A5062,'Resources Final'!B:F,5,FALSE)=0,"",VLOOKUP(A5062,'Resources Final'!B:F,5,FALSE)),"")</f>
        <v/>
      </c>
    </row>
    <row r="5063" spans="9:9" x14ac:dyDescent="0.2">
      <c r="I5063" t="str">
        <f>IFERROR(IF(VLOOKUP(A5063,'Resources Final'!B:F,5,FALSE)=0,"",VLOOKUP(A5063,'Resources Final'!B:F,5,FALSE)),"")</f>
        <v/>
      </c>
    </row>
    <row r="5064" spans="9:9" x14ac:dyDescent="0.2">
      <c r="I5064" t="str">
        <f>IFERROR(IF(VLOOKUP(A5064,'Resources Final'!B:F,5,FALSE)=0,"",VLOOKUP(A5064,'Resources Final'!B:F,5,FALSE)),"")</f>
        <v/>
      </c>
    </row>
    <row r="5065" spans="9:9" x14ac:dyDescent="0.2">
      <c r="I5065" t="str">
        <f>IFERROR(IF(VLOOKUP(A5065,'Resources Final'!B:F,5,FALSE)=0,"",VLOOKUP(A5065,'Resources Final'!B:F,5,FALSE)),"")</f>
        <v/>
      </c>
    </row>
    <row r="5066" spans="9:9" x14ac:dyDescent="0.2">
      <c r="I5066" t="str">
        <f>IFERROR(IF(VLOOKUP(A5066,'Resources Final'!B:F,5,FALSE)=0,"",VLOOKUP(A5066,'Resources Final'!B:F,5,FALSE)),"")</f>
        <v/>
      </c>
    </row>
    <row r="5067" spans="9:9" x14ac:dyDescent="0.2">
      <c r="I5067" t="str">
        <f>IFERROR(IF(VLOOKUP(A5067,'Resources Final'!B:F,5,FALSE)=0,"",VLOOKUP(A5067,'Resources Final'!B:F,5,FALSE)),"")</f>
        <v/>
      </c>
    </row>
    <row r="5068" spans="9:9" x14ac:dyDescent="0.2">
      <c r="I5068" t="str">
        <f>IFERROR(IF(VLOOKUP(A5068,'Resources Final'!B:F,5,FALSE)=0,"",VLOOKUP(A5068,'Resources Final'!B:F,5,FALSE)),"")</f>
        <v/>
      </c>
    </row>
    <row r="5069" spans="9:9" x14ac:dyDescent="0.2">
      <c r="I5069" t="str">
        <f>IFERROR(IF(VLOOKUP(A5069,'Resources Final'!B:F,5,FALSE)=0,"",VLOOKUP(A5069,'Resources Final'!B:F,5,FALSE)),"")</f>
        <v/>
      </c>
    </row>
    <row r="5070" spans="9:9" x14ac:dyDescent="0.2">
      <c r="I5070" t="str">
        <f>IFERROR(IF(VLOOKUP(A5070,'Resources Final'!B:F,5,FALSE)=0,"",VLOOKUP(A5070,'Resources Final'!B:F,5,FALSE)),"")</f>
        <v/>
      </c>
    </row>
    <row r="5071" spans="9:9" x14ac:dyDescent="0.2">
      <c r="I5071" t="str">
        <f>IFERROR(IF(VLOOKUP(A5071,'Resources Final'!B:F,5,FALSE)=0,"",VLOOKUP(A5071,'Resources Final'!B:F,5,FALSE)),"")</f>
        <v/>
      </c>
    </row>
    <row r="5072" spans="9:9" x14ac:dyDescent="0.2">
      <c r="I5072" t="str">
        <f>IFERROR(IF(VLOOKUP(A5072,'Resources Final'!B:F,5,FALSE)=0,"",VLOOKUP(A5072,'Resources Final'!B:F,5,FALSE)),"")</f>
        <v/>
      </c>
    </row>
    <row r="5073" spans="9:9" x14ac:dyDescent="0.2">
      <c r="I5073" t="str">
        <f>IFERROR(IF(VLOOKUP(A5073,'Resources Final'!B:F,5,FALSE)=0,"",VLOOKUP(A5073,'Resources Final'!B:F,5,FALSE)),"")</f>
        <v/>
      </c>
    </row>
    <row r="5074" spans="9:9" x14ac:dyDescent="0.2">
      <c r="I5074" t="str">
        <f>IFERROR(IF(VLOOKUP(A5074,'Resources Final'!B:F,5,FALSE)=0,"",VLOOKUP(A5074,'Resources Final'!B:F,5,FALSE)),"")</f>
        <v/>
      </c>
    </row>
    <row r="5075" spans="9:9" x14ac:dyDescent="0.2">
      <c r="I5075" t="str">
        <f>IFERROR(IF(VLOOKUP(A5075,'Resources Final'!B:F,5,FALSE)=0,"",VLOOKUP(A5075,'Resources Final'!B:F,5,FALSE)),"")</f>
        <v/>
      </c>
    </row>
    <row r="5076" spans="9:9" x14ac:dyDescent="0.2">
      <c r="I5076" t="str">
        <f>IFERROR(IF(VLOOKUP(A5076,'Resources Final'!B:F,5,FALSE)=0,"",VLOOKUP(A5076,'Resources Final'!B:F,5,FALSE)),"")</f>
        <v/>
      </c>
    </row>
    <row r="5077" spans="9:9" x14ac:dyDescent="0.2">
      <c r="I5077" t="str">
        <f>IFERROR(IF(VLOOKUP(A5077,'Resources Final'!B:F,5,FALSE)=0,"",VLOOKUP(A5077,'Resources Final'!B:F,5,FALSE)),"")</f>
        <v/>
      </c>
    </row>
    <row r="5078" spans="9:9" x14ac:dyDescent="0.2">
      <c r="I5078" t="str">
        <f>IFERROR(IF(VLOOKUP(A5078,'Resources Final'!B:F,5,FALSE)=0,"",VLOOKUP(A5078,'Resources Final'!B:F,5,FALSE)),"")</f>
        <v/>
      </c>
    </row>
    <row r="5079" spans="9:9" x14ac:dyDescent="0.2">
      <c r="I5079" t="str">
        <f>IFERROR(IF(VLOOKUP(A5079,'Resources Final'!B:F,5,FALSE)=0,"",VLOOKUP(A5079,'Resources Final'!B:F,5,FALSE)),"")</f>
        <v/>
      </c>
    </row>
    <row r="5080" spans="9:9" x14ac:dyDescent="0.2">
      <c r="I5080" t="str">
        <f>IFERROR(IF(VLOOKUP(A5080,'Resources Final'!B:F,5,FALSE)=0,"",VLOOKUP(A5080,'Resources Final'!B:F,5,FALSE)),"")</f>
        <v/>
      </c>
    </row>
    <row r="5081" spans="9:9" x14ac:dyDescent="0.2">
      <c r="I5081" t="str">
        <f>IFERROR(IF(VLOOKUP(A5081,'Resources Final'!B:F,5,FALSE)=0,"",VLOOKUP(A5081,'Resources Final'!B:F,5,FALSE)),"")</f>
        <v/>
      </c>
    </row>
    <row r="5082" spans="9:9" x14ac:dyDescent="0.2">
      <c r="I5082" t="str">
        <f>IFERROR(IF(VLOOKUP(A5082,'Resources Final'!B:F,5,FALSE)=0,"",VLOOKUP(A5082,'Resources Final'!B:F,5,FALSE)),"")</f>
        <v/>
      </c>
    </row>
    <row r="5083" spans="9:9" x14ac:dyDescent="0.2">
      <c r="I5083" t="str">
        <f>IFERROR(IF(VLOOKUP(A5083,'Resources Final'!B:F,5,FALSE)=0,"",VLOOKUP(A5083,'Resources Final'!B:F,5,FALSE)),"")</f>
        <v/>
      </c>
    </row>
    <row r="5084" spans="9:9" x14ac:dyDescent="0.2">
      <c r="I5084" t="str">
        <f>IFERROR(IF(VLOOKUP(A5084,'Resources Final'!B:F,5,FALSE)=0,"",VLOOKUP(A5084,'Resources Final'!B:F,5,FALSE)),"")</f>
        <v/>
      </c>
    </row>
    <row r="5085" spans="9:9" x14ac:dyDescent="0.2">
      <c r="I5085" t="str">
        <f>IFERROR(IF(VLOOKUP(A5085,'Resources Final'!B:F,5,FALSE)=0,"",VLOOKUP(A5085,'Resources Final'!B:F,5,FALSE)),"")</f>
        <v/>
      </c>
    </row>
    <row r="5086" spans="9:9" x14ac:dyDescent="0.2">
      <c r="I5086" t="str">
        <f>IFERROR(IF(VLOOKUP(A5086,'Resources Final'!B:F,5,FALSE)=0,"",VLOOKUP(A5086,'Resources Final'!B:F,5,FALSE)),"")</f>
        <v/>
      </c>
    </row>
    <row r="5087" spans="9:9" x14ac:dyDescent="0.2">
      <c r="I5087" t="str">
        <f>IFERROR(IF(VLOOKUP(A5087,'Resources Final'!B:F,5,FALSE)=0,"",VLOOKUP(A5087,'Resources Final'!B:F,5,FALSE)),"")</f>
        <v/>
      </c>
    </row>
    <row r="5088" spans="9:9" x14ac:dyDescent="0.2">
      <c r="I5088" t="str">
        <f>IFERROR(IF(VLOOKUP(A5088,'Resources Final'!B:F,5,FALSE)=0,"",VLOOKUP(A5088,'Resources Final'!B:F,5,FALSE)),"")</f>
        <v/>
      </c>
    </row>
    <row r="5089" spans="9:9" x14ac:dyDescent="0.2">
      <c r="I5089" t="str">
        <f>IFERROR(IF(VLOOKUP(A5089,'Resources Final'!B:F,5,FALSE)=0,"",VLOOKUP(A5089,'Resources Final'!B:F,5,FALSE)),"")</f>
        <v/>
      </c>
    </row>
    <row r="5090" spans="9:9" x14ac:dyDescent="0.2">
      <c r="I5090" t="str">
        <f>IFERROR(IF(VLOOKUP(A5090,'Resources Final'!B:F,5,FALSE)=0,"",VLOOKUP(A5090,'Resources Final'!B:F,5,FALSE)),"")</f>
        <v/>
      </c>
    </row>
    <row r="5091" spans="9:9" x14ac:dyDescent="0.2">
      <c r="I5091" t="str">
        <f>IFERROR(IF(VLOOKUP(A5091,'Resources Final'!B:F,5,FALSE)=0,"",VLOOKUP(A5091,'Resources Final'!B:F,5,FALSE)),"")</f>
        <v/>
      </c>
    </row>
    <row r="5092" spans="9:9" x14ac:dyDescent="0.2">
      <c r="I5092" t="str">
        <f>IFERROR(IF(VLOOKUP(A5092,'Resources Final'!B:F,5,FALSE)=0,"",VLOOKUP(A5092,'Resources Final'!B:F,5,FALSE)),"")</f>
        <v/>
      </c>
    </row>
    <row r="5093" spans="9:9" x14ac:dyDescent="0.2">
      <c r="I5093" t="str">
        <f>IFERROR(IF(VLOOKUP(A5093,'Resources Final'!B:F,5,FALSE)=0,"",VLOOKUP(A5093,'Resources Final'!B:F,5,FALSE)),"")</f>
        <v/>
      </c>
    </row>
    <row r="5094" spans="9:9" x14ac:dyDescent="0.2">
      <c r="I5094" t="str">
        <f>IFERROR(IF(VLOOKUP(A5094,'Resources Final'!B:F,5,FALSE)=0,"",VLOOKUP(A5094,'Resources Final'!B:F,5,FALSE)),"")</f>
        <v/>
      </c>
    </row>
    <row r="5095" spans="9:9" x14ac:dyDescent="0.2">
      <c r="I5095" t="str">
        <f>IFERROR(IF(VLOOKUP(A5095,'Resources Final'!B:F,5,FALSE)=0,"",VLOOKUP(A5095,'Resources Final'!B:F,5,FALSE)),"")</f>
        <v/>
      </c>
    </row>
    <row r="5096" spans="9:9" x14ac:dyDescent="0.2">
      <c r="I5096" t="str">
        <f>IFERROR(IF(VLOOKUP(A5096,'Resources Final'!B:F,5,FALSE)=0,"",VLOOKUP(A5096,'Resources Final'!B:F,5,FALSE)),"")</f>
        <v/>
      </c>
    </row>
    <row r="5097" spans="9:9" x14ac:dyDescent="0.2">
      <c r="I5097" t="str">
        <f>IFERROR(IF(VLOOKUP(A5097,'Resources Final'!B:F,5,FALSE)=0,"",VLOOKUP(A5097,'Resources Final'!B:F,5,FALSE)),"")</f>
        <v/>
      </c>
    </row>
    <row r="5098" spans="9:9" x14ac:dyDescent="0.2">
      <c r="I5098" t="str">
        <f>IFERROR(IF(VLOOKUP(A5098,'Resources Final'!B:F,5,FALSE)=0,"",VLOOKUP(A5098,'Resources Final'!B:F,5,FALSE)),"")</f>
        <v/>
      </c>
    </row>
    <row r="5099" spans="9:9" x14ac:dyDescent="0.2">
      <c r="I5099" t="str">
        <f>IFERROR(IF(VLOOKUP(A5099,'Resources Final'!B:F,5,FALSE)=0,"",VLOOKUP(A5099,'Resources Final'!B:F,5,FALSE)),"")</f>
        <v/>
      </c>
    </row>
    <row r="5100" spans="9:9" x14ac:dyDescent="0.2">
      <c r="I5100" t="str">
        <f>IFERROR(IF(VLOOKUP(A5100,'Resources Final'!B:F,5,FALSE)=0,"",VLOOKUP(A5100,'Resources Final'!B:F,5,FALSE)),"")</f>
        <v/>
      </c>
    </row>
    <row r="5101" spans="9:9" x14ac:dyDescent="0.2">
      <c r="I5101" t="str">
        <f>IFERROR(IF(VLOOKUP(A5101,'Resources Final'!B:F,5,FALSE)=0,"",VLOOKUP(A5101,'Resources Final'!B:F,5,FALSE)),"")</f>
        <v/>
      </c>
    </row>
    <row r="5102" spans="9:9" x14ac:dyDescent="0.2">
      <c r="I5102" t="str">
        <f>IFERROR(IF(VLOOKUP(A5102,'Resources Final'!B:F,5,FALSE)=0,"",VLOOKUP(A5102,'Resources Final'!B:F,5,FALSE)),"")</f>
        <v/>
      </c>
    </row>
    <row r="5103" spans="9:9" x14ac:dyDescent="0.2">
      <c r="I5103" t="str">
        <f>IFERROR(IF(VLOOKUP(A5103,'Resources Final'!B:F,5,FALSE)=0,"",VLOOKUP(A5103,'Resources Final'!B:F,5,FALSE)),"")</f>
        <v/>
      </c>
    </row>
    <row r="5104" spans="9:9" x14ac:dyDescent="0.2">
      <c r="I5104" t="str">
        <f>IFERROR(IF(VLOOKUP(A5104,'Resources Final'!B:F,5,FALSE)=0,"",VLOOKUP(A5104,'Resources Final'!B:F,5,FALSE)),"")</f>
        <v/>
      </c>
    </row>
    <row r="5105" spans="9:9" x14ac:dyDescent="0.2">
      <c r="I5105" t="str">
        <f>IFERROR(IF(VLOOKUP(A5105,'Resources Final'!B:F,5,FALSE)=0,"",VLOOKUP(A5105,'Resources Final'!B:F,5,FALSE)),"")</f>
        <v/>
      </c>
    </row>
    <row r="5106" spans="9:9" x14ac:dyDescent="0.2">
      <c r="I5106" t="str">
        <f>IFERROR(IF(VLOOKUP(A5106,'Resources Final'!B:F,5,FALSE)=0,"",VLOOKUP(A5106,'Resources Final'!B:F,5,FALSE)),"")</f>
        <v/>
      </c>
    </row>
    <row r="5107" spans="9:9" x14ac:dyDescent="0.2">
      <c r="I5107" t="str">
        <f>IFERROR(IF(VLOOKUP(A5107,'Resources Final'!B:F,5,FALSE)=0,"",VLOOKUP(A5107,'Resources Final'!B:F,5,FALSE)),"")</f>
        <v/>
      </c>
    </row>
    <row r="5108" spans="9:9" x14ac:dyDescent="0.2">
      <c r="I5108" t="str">
        <f>IFERROR(IF(VLOOKUP(A5108,'Resources Final'!B:F,5,FALSE)=0,"",VLOOKUP(A5108,'Resources Final'!B:F,5,FALSE)),"")</f>
        <v/>
      </c>
    </row>
    <row r="5109" spans="9:9" x14ac:dyDescent="0.2">
      <c r="I5109" t="str">
        <f>IFERROR(IF(VLOOKUP(A5109,'Resources Final'!B:F,5,FALSE)=0,"",VLOOKUP(A5109,'Resources Final'!B:F,5,FALSE)),"")</f>
        <v/>
      </c>
    </row>
    <row r="5110" spans="9:9" x14ac:dyDescent="0.2">
      <c r="I5110" t="str">
        <f>IFERROR(IF(VLOOKUP(A5110,'Resources Final'!B:F,5,FALSE)=0,"",VLOOKUP(A5110,'Resources Final'!B:F,5,FALSE)),"")</f>
        <v/>
      </c>
    </row>
    <row r="5111" spans="9:9" x14ac:dyDescent="0.2">
      <c r="I5111" t="str">
        <f>IFERROR(IF(VLOOKUP(A5111,'Resources Final'!B:F,5,FALSE)=0,"",VLOOKUP(A5111,'Resources Final'!B:F,5,FALSE)),"")</f>
        <v/>
      </c>
    </row>
    <row r="5112" spans="9:9" x14ac:dyDescent="0.2">
      <c r="I5112" t="str">
        <f>IFERROR(IF(VLOOKUP(A5112,'Resources Final'!B:F,5,FALSE)=0,"",VLOOKUP(A5112,'Resources Final'!B:F,5,FALSE)),"")</f>
        <v/>
      </c>
    </row>
    <row r="5113" spans="9:9" x14ac:dyDescent="0.2">
      <c r="I5113" t="str">
        <f>IFERROR(IF(VLOOKUP(A5113,'Resources Final'!B:F,5,FALSE)=0,"",VLOOKUP(A5113,'Resources Final'!B:F,5,FALSE)),"")</f>
        <v/>
      </c>
    </row>
    <row r="5114" spans="9:9" x14ac:dyDescent="0.2">
      <c r="I5114" t="str">
        <f>IFERROR(IF(VLOOKUP(A5114,'Resources Final'!B:F,5,FALSE)=0,"",VLOOKUP(A5114,'Resources Final'!B:F,5,FALSE)),"")</f>
        <v/>
      </c>
    </row>
    <row r="5115" spans="9:9" x14ac:dyDescent="0.2">
      <c r="I5115" t="str">
        <f>IFERROR(IF(VLOOKUP(A5115,'Resources Final'!B:F,5,FALSE)=0,"",VLOOKUP(A5115,'Resources Final'!B:F,5,FALSE)),"")</f>
        <v/>
      </c>
    </row>
    <row r="5116" spans="9:9" x14ac:dyDescent="0.2">
      <c r="I5116" t="str">
        <f>IFERROR(IF(VLOOKUP(A5116,'Resources Final'!B:F,5,FALSE)=0,"",VLOOKUP(A5116,'Resources Final'!B:F,5,FALSE)),"")</f>
        <v/>
      </c>
    </row>
    <row r="5117" spans="9:9" x14ac:dyDescent="0.2">
      <c r="I5117" t="str">
        <f>IFERROR(IF(VLOOKUP(A5117,'Resources Final'!B:F,5,FALSE)=0,"",VLOOKUP(A5117,'Resources Final'!B:F,5,FALSE)),"")</f>
        <v/>
      </c>
    </row>
    <row r="5118" spans="9:9" x14ac:dyDescent="0.2">
      <c r="I5118" t="str">
        <f>IFERROR(IF(VLOOKUP(A5118,'Resources Final'!B:F,5,FALSE)=0,"",VLOOKUP(A5118,'Resources Final'!B:F,5,FALSE)),"")</f>
        <v/>
      </c>
    </row>
    <row r="5119" spans="9:9" x14ac:dyDescent="0.2">
      <c r="I5119" t="str">
        <f>IFERROR(IF(VLOOKUP(A5119,'Resources Final'!B:F,5,FALSE)=0,"",VLOOKUP(A5119,'Resources Final'!B:F,5,FALSE)),"")</f>
        <v/>
      </c>
    </row>
    <row r="5120" spans="9:9" x14ac:dyDescent="0.2">
      <c r="I5120" t="str">
        <f>IFERROR(IF(VLOOKUP(A5120,'Resources Final'!B:F,5,FALSE)=0,"",VLOOKUP(A5120,'Resources Final'!B:F,5,FALSE)),"")</f>
        <v/>
      </c>
    </row>
    <row r="5121" spans="9:9" x14ac:dyDescent="0.2">
      <c r="I5121" t="str">
        <f>IFERROR(IF(VLOOKUP(A5121,'Resources Final'!B:F,5,FALSE)=0,"",VLOOKUP(A5121,'Resources Final'!B:F,5,FALSE)),"")</f>
        <v/>
      </c>
    </row>
    <row r="5122" spans="9:9" x14ac:dyDescent="0.2">
      <c r="I5122" t="str">
        <f>IFERROR(IF(VLOOKUP(A5122,'Resources Final'!B:F,5,FALSE)=0,"",VLOOKUP(A5122,'Resources Final'!B:F,5,FALSE)),"")</f>
        <v/>
      </c>
    </row>
    <row r="5123" spans="9:9" x14ac:dyDescent="0.2">
      <c r="I5123" t="str">
        <f>IFERROR(IF(VLOOKUP(A5123,'Resources Final'!B:F,5,FALSE)=0,"",VLOOKUP(A5123,'Resources Final'!B:F,5,FALSE)),"")</f>
        <v/>
      </c>
    </row>
    <row r="5124" spans="9:9" x14ac:dyDescent="0.2">
      <c r="I5124" t="str">
        <f>IFERROR(IF(VLOOKUP(A5124,'Resources Final'!B:F,5,FALSE)=0,"",VLOOKUP(A5124,'Resources Final'!B:F,5,FALSE)),"")</f>
        <v/>
      </c>
    </row>
    <row r="5125" spans="9:9" x14ac:dyDescent="0.2">
      <c r="I5125" t="str">
        <f>IFERROR(IF(VLOOKUP(A5125,'Resources Final'!B:F,5,FALSE)=0,"",VLOOKUP(A5125,'Resources Final'!B:F,5,FALSE)),"")</f>
        <v/>
      </c>
    </row>
    <row r="5126" spans="9:9" x14ac:dyDescent="0.2">
      <c r="I5126" t="str">
        <f>IFERROR(IF(VLOOKUP(A5126,'Resources Final'!B:F,5,FALSE)=0,"",VLOOKUP(A5126,'Resources Final'!B:F,5,FALSE)),"")</f>
        <v/>
      </c>
    </row>
    <row r="5127" spans="9:9" x14ac:dyDescent="0.2">
      <c r="I5127" t="str">
        <f>IFERROR(IF(VLOOKUP(A5127,'Resources Final'!B:F,5,FALSE)=0,"",VLOOKUP(A5127,'Resources Final'!B:F,5,FALSE)),"")</f>
        <v/>
      </c>
    </row>
    <row r="5128" spans="9:9" x14ac:dyDescent="0.2">
      <c r="I5128" t="str">
        <f>IFERROR(IF(VLOOKUP(A5128,'Resources Final'!B:F,5,FALSE)=0,"",VLOOKUP(A5128,'Resources Final'!B:F,5,FALSE)),"")</f>
        <v/>
      </c>
    </row>
    <row r="5129" spans="9:9" x14ac:dyDescent="0.2">
      <c r="I5129" t="str">
        <f>IFERROR(IF(VLOOKUP(A5129,'Resources Final'!B:F,5,FALSE)=0,"",VLOOKUP(A5129,'Resources Final'!B:F,5,FALSE)),"")</f>
        <v/>
      </c>
    </row>
    <row r="5130" spans="9:9" x14ac:dyDescent="0.2">
      <c r="I5130" t="str">
        <f>IFERROR(IF(VLOOKUP(A5130,'Resources Final'!B:F,5,FALSE)=0,"",VLOOKUP(A5130,'Resources Final'!B:F,5,FALSE)),"")</f>
        <v/>
      </c>
    </row>
    <row r="5131" spans="9:9" x14ac:dyDescent="0.2">
      <c r="I5131" t="str">
        <f>IFERROR(IF(VLOOKUP(A5131,'Resources Final'!B:F,5,FALSE)=0,"",VLOOKUP(A5131,'Resources Final'!B:F,5,FALSE)),"")</f>
        <v/>
      </c>
    </row>
    <row r="5132" spans="9:9" x14ac:dyDescent="0.2">
      <c r="I5132" t="str">
        <f>IFERROR(IF(VLOOKUP(A5132,'Resources Final'!B:F,5,FALSE)=0,"",VLOOKUP(A5132,'Resources Final'!B:F,5,FALSE)),"")</f>
        <v/>
      </c>
    </row>
    <row r="5133" spans="9:9" x14ac:dyDescent="0.2">
      <c r="I5133" t="str">
        <f>IFERROR(IF(VLOOKUP(A5133,'Resources Final'!B:F,5,FALSE)=0,"",VLOOKUP(A5133,'Resources Final'!B:F,5,FALSE)),"")</f>
        <v/>
      </c>
    </row>
    <row r="5134" spans="9:9" x14ac:dyDescent="0.2">
      <c r="I5134" t="str">
        <f>IFERROR(IF(VLOOKUP(A5134,'Resources Final'!B:F,5,FALSE)=0,"",VLOOKUP(A5134,'Resources Final'!B:F,5,FALSE)),"")</f>
        <v/>
      </c>
    </row>
    <row r="5135" spans="9:9" x14ac:dyDescent="0.2">
      <c r="I5135" t="str">
        <f>IFERROR(IF(VLOOKUP(A5135,'Resources Final'!B:F,5,FALSE)=0,"",VLOOKUP(A5135,'Resources Final'!B:F,5,FALSE)),"")</f>
        <v/>
      </c>
    </row>
    <row r="5136" spans="9:9" x14ac:dyDescent="0.2">
      <c r="I5136" t="str">
        <f>IFERROR(IF(VLOOKUP(A5136,'Resources Final'!B:F,5,FALSE)=0,"",VLOOKUP(A5136,'Resources Final'!B:F,5,FALSE)),"")</f>
        <v/>
      </c>
    </row>
    <row r="5137" spans="9:9" x14ac:dyDescent="0.2">
      <c r="I5137" t="str">
        <f>IFERROR(IF(VLOOKUP(A5137,'Resources Final'!B:F,5,FALSE)=0,"",VLOOKUP(A5137,'Resources Final'!B:F,5,FALSE)),"")</f>
        <v/>
      </c>
    </row>
    <row r="5138" spans="9:9" x14ac:dyDescent="0.2">
      <c r="I5138" t="str">
        <f>IFERROR(IF(VLOOKUP(A5138,'Resources Final'!B:F,5,FALSE)=0,"",VLOOKUP(A5138,'Resources Final'!B:F,5,FALSE)),"")</f>
        <v/>
      </c>
    </row>
    <row r="5139" spans="9:9" x14ac:dyDescent="0.2">
      <c r="I5139" t="str">
        <f>IFERROR(IF(VLOOKUP(A5139,'Resources Final'!B:F,5,FALSE)=0,"",VLOOKUP(A5139,'Resources Final'!B:F,5,FALSE)),"")</f>
        <v/>
      </c>
    </row>
    <row r="5140" spans="9:9" x14ac:dyDescent="0.2">
      <c r="I5140" t="str">
        <f>IFERROR(IF(VLOOKUP(A5140,'Resources Final'!B:F,5,FALSE)=0,"",VLOOKUP(A5140,'Resources Final'!B:F,5,FALSE)),"")</f>
        <v/>
      </c>
    </row>
    <row r="5141" spans="9:9" x14ac:dyDescent="0.2">
      <c r="I5141" t="str">
        <f>IFERROR(IF(VLOOKUP(A5141,'Resources Final'!B:F,5,FALSE)=0,"",VLOOKUP(A5141,'Resources Final'!B:F,5,FALSE)),"")</f>
        <v/>
      </c>
    </row>
    <row r="5142" spans="9:9" x14ac:dyDescent="0.2">
      <c r="I5142" t="str">
        <f>IFERROR(IF(VLOOKUP(A5142,'Resources Final'!B:F,5,FALSE)=0,"",VLOOKUP(A5142,'Resources Final'!B:F,5,FALSE)),"")</f>
        <v/>
      </c>
    </row>
    <row r="5143" spans="9:9" x14ac:dyDescent="0.2">
      <c r="I5143" t="str">
        <f>IFERROR(IF(VLOOKUP(A5143,'Resources Final'!B:F,5,FALSE)=0,"",VLOOKUP(A5143,'Resources Final'!B:F,5,FALSE)),"")</f>
        <v/>
      </c>
    </row>
    <row r="5144" spans="9:9" x14ac:dyDescent="0.2">
      <c r="I5144" t="str">
        <f>IFERROR(IF(VLOOKUP(A5144,'Resources Final'!B:F,5,FALSE)=0,"",VLOOKUP(A5144,'Resources Final'!B:F,5,FALSE)),"")</f>
        <v/>
      </c>
    </row>
    <row r="5145" spans="9:9" x14ac:dyDescent="0.2">
      <c r="I5145" t="str">
        <f>IFERROR(IF(VLOOKUP(A5145,'Resources Final'!B:F,5,FALSE)=0,"",VLOOKUP(A5145,'Resources Final'!B:F,5,FALSE)),"")</f>
        <v/>
      </c>
    </row>
    <row r="5146" spans="9:9" x14ac:dyDescent="0.2">
      <c r="I5146" t="str">
        <f>IFERROR(IF(VLOOKUP(A5146,'Resources Final'!B:F,5,FALSE)=0,"",VLOOKUP(A5146,'Resources Final'!B:F,5,FALSE)),"")</f>
        <v/>
      </c>
    </row>
    <row r="5147" spans="9:9" x14ac:dyDescent="0.2">
      <c r="I5147" t="str">
        <f>IFERROR(IF(VLOOKUP(A5147,'Resources Final'!B:F,5,FALSE)=0,"",VLOOKUP(A5147,'Resources Final'!B:F,5,FALSE)),"")</f>
        <v/>
      </c>
    </row>
    <row r="5148" spans="9:9" x14ac:dyDescent="0.2">
      <c r="I5148" t="str">
        <f>IFERROR(IF(VLOOKUP(A5148,'Resources Final'!B:F,5,FALSE)=0,"",VLOOKUP(A5148,'Resources Final'!B:F,5,FALSE)),"")</f>
        <v/>
      </c>
    </row>
    <row r="5149" spans="9:9" x14ac:dyDescent="0.2">
      <c r="I5149" t="str">
        <f>IFERROR(IF(VLOOKUP(A5149,'Resources Final'!B:F,5,FALSE)=0,"",VLOOKUP(A5149,'Resources Final'!B:F,5,FALSE)),"")</f>
        <v/>
      </c>
    </row>
    <row r="5150" spans="9:9" x14ac:dyDescent="0.2">
      <c r="I5150" t="str">
        <f>IFERROR(IF(VLOOKUP(A5150,'Resources Final'!B:F,5,FALSE)=0,"",VLOOKUP(A5150,'Resources Final'!B:F,5,FALSE)),"")</f>
        <v/>
      </c>
    </row>
    <row r="5151" spans="9:9" x14ac:dyDescent="0.2">
      <c r="I5151" t="str">
        <f>IFERROR(IF(VLOOKUP(A5151,'Resources Final'!B:F,5,FALSE)=0,"",VLOOKUP(A5151,'Resources Final'!B:F,5,FALSE)),"")</f>
        <v/>
      </c>
    </row>
    <row r="5152" spans="9:9" x14ac:dyDescent="0.2">
      <c r="I5152" t="str">
        <f>IFERROR(IF(VLOOKUP(A5152,'Resources Final'!B:F,5,FALSE)=0,"",VLOOKUP(A5152,'Resources Final'!B:F,5,FALSE)),"")</f>
        <v/>
      </c>
    </row>
    <row r="5153" spans="9:9" x14ac:dyDescent="0.2">
      <c r="I5153" t="str">
        <f>IFERROR(IF(VLOOKUP(A5153,'Resources Final'!B:F,5,FALSE)=0,"",VLOOKUP(A5153,'Resources Final'!B:F,5,FALSE)),"")</f>
        <v/>
      </c>
    </row>
    <row r="5154" spans="9:9" x14ac:dyDescent="0.2">
      <c r="I5154" t="str">
        <f>IFERROR(IF(VLOOKUP(A5154,'Resources Final'!B:F,5,FALSE)=0,"",VLOOKUP(A5154,'Resources Final'!B:F,5,FALSE)),"")</f>
        <v/>
      </c>
    </row>
    <row r="5155" spans="9:9" x14ac:dyDescent="0.2">
      <c r="I5155" t="str">
        <f>IFERROR(IF(VLOOKUP(A5155,'Resources Final'!B:F,5,FALSE)=0,"",VLOOKUP(A5155,'Resources Final'!B:F,5,FALSE)),"")</f>
        <v/>
      </c>
    </row>
    <row r="5156" spans="9:9" x14ac:dyDescent="0.2">
      <c r="I5156" t="str">
        <f>IFERROR(IF(VLOOKUP(A5156,'Resources Final'!B:F,5,FALSE)=0,"",VLOOKUP(A5156,'Resources Final'!B:F,5,FALSE)),"")</f>
        <v/>
      </c>
    </row>
    <row r="5157" spans="9:9" x14ac:dyDescent="0.2">
      <c r="I5157" t="str">
        <f>IFERROR(IF(VLOOKUP(A5157,'Resources Final'!B:F,5,FALSE)=0,"",VLOOKUP(A5157,'Resources Final'!B:F,5,FALSE)),"")</f>
        <v/>
      </c>
    </row>
    <row r="5158" spans="9:9" x14ac:dyDescent="0.2">
      <c r="I5158" t="str">
        <f>IFERROR(IF(VLOOKUP(A5158,'Resources Final'!B:F,5,FALSE)=0,"",VLOOKUP(A5158,'Resources Final'!B:F,5,FALSE)),"")</f>
        <v/>
      </c>
    </row>
    <row r="5159" spans="9:9" x14ac:dyDescent="0.2">
      <c r="I5159" t="str">
        <f>IFERROR(IF(VLOOKUP(A5159,'Resources Final'!B:F,5,FALSE)=0,"",VLOOKUP(A5159,'Resources Final'!B:F,5,FALSE)),"")</f>
        <v/>
      </c>
    </row>
    <row r="5160" spans="9:9" x14ac:dyDescent="0.2">
      <c r="I5160" t="str">
        <f>IFERROR(IF(VLOOKUP(A5160,'Resources Final'!B:F,5,FALSE)=0,"",VLOOKUP(A5160,'Resources Final'!B:F,5,FALSE)),"")</f>
        <v/>
      </c>
    </row>
    <row r="5161" spans="9:9" x14ac:dyDescent="0.2">
      <c r="I5161" t="str">
        <f>IFERROR(IF(VLOOKUP(A5161,'Resources Final'!B:F,5,FALSE)=0,"",VLOOKUP(A5161,'Resources Final'!B:F,5,FALSE)),"")</f>
        <v/>
      </c>
    </row>
    <row r="5162" spans="9:9" x14ac:dyDescent="0.2">
      <c r="I5162" t="str">
        <f>IFERROR(IF(VLOOKUP(A5162,'Resources Final'!B:F,5,FALSE)=0,"",VLOOKUP(A5162,'Resources Final'!B:F,5,FALSE)),"")</f>
        <v/>
      </c>
    </row>
    <row r="5163" spans="9:9" x14ac:dyDescent="0.2">
      <c r="I5163" t="str">
        <f>IFERROR(IF(VLOOKUP(A5163,'Resources Final'!B:F,5,FALSE)=0,"",VLOOKUP(A5163,'Resources Final'!B:F,5,FALSE)),"")</f>
        <v/>
      </c>
    </row>
    <row r="5164" spans="9:9" x14ac:dyDescent="0.2">
      <c r="I5164" t="str">
        <f>IFERROR(IF(VLOOKUP(A5164,'Resources Final'!B:F,5,FALSE)=0,"",VLOOKUP(A5164,'Resources Final'!B:F,5,FALSE)),"")</f>
        <v/>
      </c>
    </row>
    <row r="5165" spans="9:9" x14ac:dyDescent="0.2">
      <c r="I5165" t="str">
        <f>IFERROR(IF(VLOOKUP(A5165,'Resources Final'!B:F,5,FALSE)=0,"",VLOOKUP(A5165,'Resources Final'!B:F,5,FALSE)),"")</f>
        <v/>
      </c>
    </row>
    <row r="5166" spans="9:9" x14ac:dyDescent="0.2">
      <c r="I5166" t="str">
        <f>IFERROR(IF(VLOOKUP(A5166,'Resources Final'!B:F,5,FALSE)=0,"",VLOOKUP(A5166,'Resources Final'!B:F,5,FALSE)),"")</f>
        <v/>
      </c>
    </row>
    <row r="5167" spans="9:9" x14ac:dyDescent="0.2">
      <c r="I5167" t="str">
        <f>IFERROR(IF(VLOOKUP(A5167,'Resources Final'!B:F,5,FALSE)=0,"",VLOOKUP(A5167,'Resources Final'!B:F,5,FALSE)),"")</f>
        <v/>
      </c>
    </row>
    <row r="5168" spans="9:9" x14ac:dyDescent="0.2">
      <c r="I5168" t="str">
        <f>IFERROR(IF(VLOOKUP(A5168,'Resources Final'!B:F,5,FALSE)=0,"",VLOOKUP(A5168,'Resources Final'!B:F,5,FALSE)),"")</f>
        <v/>
      </c>
    </row>
    <row r="5169" spans="9:9" x14ac:dyDescent="0.2">
      <c r="I5169" t="str">
        <f>IFERROR(IF(VLOOKUP(A5169,'Resources Final'!B:F,5,FALSE)=0,"",VLOOKUP(A5169,'Resources Final'!B:F,5,FALSE)),"")</f>
        <v/>
      </c>
    </row>
    <row r="5170" spans="9:9" x14ac:dyDescent="0.2">
      <c r="I5170" t="str">
        <f>IFERROR(IF(VLOOKUP(A5170,'Resources Final'!B:F,5,FALSE)=0,"",VLOOKUP(A5170,'Resources Final'!B:F,5,FALSE)),"")</f>
        <v/>
      </c>
    </row>
    <row r="5171" spans="9:9" x14ac:dyDescent="0.2">
      <c r="I5171" t="str">
        <f>IFERROR(IF(VLOOKUP(A5171,'Resources Final'!B:F,5,FALSE)=0,"",VLOOKUP(A5171,'Resources Final'!B:F,5,FALSE)),"")</f>
        <v/>
      </c>
    </row>
    <row r="5172" spans="9:9" x14ac:dyDescent="0.2">
      <c r="I5172" t="str">
        <f>IFERROR(IF(VLOOKUP(A5172,'Resources Final'!B:F,5,FALSE)=0,"",VLOOKUP(A5172,'Resources Final'!B:F,5,FALSE)),"")</f>
        <v/>
      </c>
    </row>
    <row r="5173" spans="9:9" x14ac:dyDescent="0.2">
      <c r="I5173" t="str">
        <f>IFERROR(IF(VLOOKUP(A5173,'Resources Final'!B:F,5,FALSE)=0,"",VLOOKUP(A5173,'Resources Final'!B:F,5,FALSE)),"")</f>
        <v/>
      </c>
    </row>
    <row r="5174" spans="9:9" x14ac:dyDescent="0.2">
      <c r="I5174" t="str">
        <f>IFERROR(IF(VLOOKUP(A5174,'Resources Final'!B:F,5,FALSE)=0,"",VLOOKUP(A5174,'Resources Final'!B:F,5,FALSE)),"")</f>
        <v/>
      </c>
    </row>
    <row r="5175" spans="9:9" x14ac:dyDescent="0.2">
      <c r="I5175" t="str">
        <f>IFERROR(IF(VLOOKUP(A5175,'Resources Final'!B:F,5,FALSE)=0,"",VLOOKUP(A5175,'Resources Final'!B:F,5,FALSE)),"")</f>
        <v/>
      </c>
    </row>
    <row r="5176" spans="9:9" x14ac:dyDescent="0.2">
      <c r="I5176" t="str">
        <f>IFERROR(IF(VLOOKUP(A5176,'Resources Final'!B:F,5,FALSE)=0,"",VLOOKUP(A5176,'Resources Final'!B:F,5,FALSE)),"")</f>
        <v/>
      </c>
    </row>
    <row r="5177" spans="9:9" x14ac:dyDescent="0.2">
      <c r="I5177" t="str">
        <f>IFERROR(IF(VLOOKUP(A5177,'Resources Final'!B:F,5,FALSE)=0,"",VLOOKUP(A5177,'Resources Final'!B:F,5,FALSE)),"")</f>
        <v/>
      </c>
    </row>
    <row r="5178" spans="9:9" x14ac:dyDescent="0.2">
      <c r="I5178" t="str">
        <f>IFERROR(IF(VLOOKUP(A5178,'Resources Final'!B:F,5,FALSE)=0,"",VLOOKUP(A5178,'Resources Final'!B:F,5,FALSE)),"")</f>
        <v/>
      </c>
    </row>
    <row r="5179" spans="9:9" x14ac:dyDescent="0.2">
      <c r="I5179" t="str">
        <f>IFERROR(IF(VLOOKUP(A5179,'Resources Final'!B:F,5,FALSE)=0,"",VLOOKUP(A5179,'Resources Final'!B:F,5,FALSE)),"")</f>
        <v/>
      </c>
    </row>
    <row r="5180" spans="9:9" x14ac:dyDescent="0.2">
      <c r="I5180" t="str">
        <f>IFERROR(IF(VLOOKUP(A5180,'Resources Final'!B:F,5,FALSE)=0,"",VLOOKUP(A5180,'Resources Final'!B:F,5,FALSE)),"")</f>
        <v/>
      </c>
    </row>
    <row r="5181" spans="9:9" x14ac:dyDescent="0.2">
      <c r="I5181" t="str">
        <f>IFERROR(IF(VLOOKUP(A5181,'Resources Final'!B:F,5,FALSE)=0,"",VLOOKUP(A5181,'Resources Final'!B:F,5,FALSE)),"")</f>
        <v/>
      </c>
    </row>
    <row r="5182" spans="9:9" x14ac:dyDescent="0.2">
      <c r="I5182" t="str">
        <f>IFERROR(IF(VLOOKUP(A5182,'Resources Final'!B:F,5,FALSE)=0,"",VLOOKUP(A5182,'Resources Final'!B:F,5,FALSE)),"")</f>
        <v/>
      </c>
    </row>
    <row r="5183" spans="9:9" x14ac:dyDescent="0.2">
      <c r="I5183" t="str">
        <f>IFERROR(IF(VLOOKUP(A5183,'Resources Final'!B:F,5,FALSE)=0,"",VLOOKUP(A5183,'Resources Final'!B:F,5,FALSE)),"")</f>
        <v/>
      </c>
    </row>
    <row r="5184" spans="9:9" x14ac:dyDescent="0.2">
      <c r="I5184" t="str">
        <f>IFERROR(IF(VLOOKUP(A5184,'Resources Final'!B:F,5,FALSE)=0,"",VLOOKUP(A5184,'Resources Final'!B:F,5,FALSE)),"")</f>
        <v/>
      </c>
    </row>
    <row r="5185" spans="9:9" x14ac:dyDescent="0.2">
      <c r="I5185" t="str">
        <f>IFERROR(IF(VLOOKUP(A5185,'Resources Final'!B:F,5,FALSE)=0,"",VLOOKUP(A5185,'Resources Final'!B:F,5,FALSE)),"")</f>
        <v/>
      </c>
    </row>
    <row r="5186" spans="9:9" x14ac:dyDescent="0.2">
      <c r="I5186" t="str">
        <f>IFERROR(IF(VLOOKUP(A5186,'Resources Final'!B:F,5,FALSE)=0,"",VLOOKUP(A5186,'Resources Final'!B:F,5,FALSE)),"")</f>
        <v/>
      </c>
    </row>
    <row r="5187" spans="9:9" x14ac:dyDescent="0.2">
      <c r="I5187" t="str">
        <f>IFERROR(IF(VLOOKUP(A5187,'Resources Final'!B:F,5,FALSE)=0,"",VLOOKUP(A5187,'Resources Final'!B:F,5,FALSE)),"")</f>
        <v/>
      </c>
    </row>
    <row r="5188" spans="9:9" x14ac:dyDescent="0.2">
      <c r="I5188" t="str">
        <f>IFERROR(IF(VLOOKUP(A5188,'Resources Final'!B:F,5,FALSE)=0,"",VLOOKUP(A5188,'Resources Final'!B:F,5,FALSE)),"")</f>
        <v/>
      </c>
    </row>
    <row r="5189" spans="9:9" x14ac:dyDescent="0.2">
      <c r="I5189" t="str">
        <f>IFERROR(IF(VLOOKUP(A5189,'Resources Final'!B:F,5,FALSE)=0,"",VLOOKUP(A5189,'Resources Final'!B:F,5,FALSE)),"")</f>
        <v/>
      </c>
    </row>
    <row r="5190" spans="9:9" x14ac:dyDescent="0.2">
      <c r="I5190" t="str">
        <f>IFERROR(IF(VLOOKUP(A5190,'Resources Final'!B:F,5,FALSE)=0,"",VLOOKUP(A5190,'Resources Final'!B:F,5,FALSE)),"")</f>
        <v/>
      </c>
    </row>
    <row r="5191" spans="9:9" x14ac:dyDescent="0.2">
      <c r="I5191" t="str">
        <f>IFERROR(IF(VLOOKUP(A5191,'Resources Final'!B:F,5,FALSE)=0,"",VLOOKUP(A5191,'Resources Final'!B:F,5,FALSE)),"")</f>
        <v/>
      </c>
    </row>
    <row r="5192" spans="9:9" x14ac:dyDescent="0.2">
      <c r="I5192" t="str">
        <f>IFERROR(IF(VLOOKUP(A5192,'Resources Final'!B:F,5,FALSE)=0,"",VLOOKUP(A5192,'Resources Final'!B:F,5,FALSE)),"")</f>
        <v/>
      </c>
    </row>
    <row r="5193" spans="9:9" x14ac:dyDescent="0.2">
      <c r="I5193" t="str">
        <f>IFERROR(IF(VLOOKUP(A5193,'Resources Final'!B:F,5,FALSE)=0,"",VLOOKUP(A5193,'Resources Final'!B:F,5,FALSE)),"")</f>
        <v/>
      </c>
    </row>
    <row r="5194" spans="9:9" x14ac:dyDescent="0.2">
      <c r="I5194" t="str">
        <f>IFERROR(IF(VLOOKUP(A5194,'Resources Final'!B:F,5,FALSE)=0,"",VLOOKUP(A5194,'Resources Final'!B:F,5,FALSE)),"")</f>
        <v/>
      </c>
    </row>
    <row r="5195" spans="9:9" x14ac:dyDescent="0.2">
      <c r="I5195" t="str">
        <f>IFERROR(IF(VLOOKUP(A5195,'Resources Final'!B:F,5,FALSE)=0,"",VLOOKUP(A5195,'Resources Final'!B:F,5,FALSE)),"")</f>
        <v/>
      </c>
    </row>
    <row r="5196" spans="9:9" x14ac:dyDescent="0.2">
      <c r="I5196" t="str">
        <f>IFERROR(IF(VLOOKUP(A5196,'Resources Final'!B:F,5,FALSE)=0,"",VLOOKUP(A5196,'Resources Final'!B:F,5,FALSE)),"")</f>
        <v/>
      </c>
    </row>
    <row r="5197" spans="9:9" x14ac:dyDescent="0.2">
      <c r="I5197" t="str">
        <f>IFERROR(IF(VLOOKUP(A5197,'Resources Final'!B:F,5,FALSE)=0,"",VLOOKUP(A5197,'Resources Final'!B:F,5,FALSE)),"")</f>
        <v/>
      </c>
    </row>
    <row r="5198" spans="9:9" x14ac:dyDescent="0.2">
      <c r="I5198" t="str">
        <f>IFERROR(IF(VLOOKUP(A5198,'Resources Final'!B:F,5,FALSE)=0,"",VLOOKUP(A5198,'Resources Final'!B:F,5,FALSE)),"")</f>
        <v/>
      </c>
    </row>
    <row r="5199" spans="9:9" x14ac:dyDescent="0.2">
      <c r="I5199" t="str">
        <f>IFERROR(IF(VLOOKUP(A5199,'Resources Final'!B:F,5,FALSE)=0,"",VLOOKUP(A5199,'Resources Final'!B:F,5,FALSE)),"")</f>
        <v/>
      </c>
    </row>
    <row r="5200" spans="9:9" x14ac:dyDescent="0.2">
      <c r="I5200" t="str">
        <f>IFERROR(IF(VLOOKUP(A5200,'Resources Final'!B:F,5,FALSE)=0,"",VLOOKUP(A5200,'Resources Final'!B:F,5,FALSE)),"")</f>
        <v/>
      </c>
    </row>
    <row r="5201" spans="9:9" x14ac:dyDescent="0.2">
      <c r="I5201" t="str">
        <f>IFERROR(IF(VLOOKUP(A5201,'Resources Final'!B:F,5,FALSE)=0,"",VLOOKUP(A5201,'Resources Final'!B:F,5,FALSE)),"")</f>
        <v/>
      </c>
    </row>
    <row r="5202" spans="9:9" x14ac:dyDescent="0.2">
      <c r="I5202" t="str">
        <f>IFERROR(IF(VLOOKUP(A5202,'Resources Final'!B:F,5,FALSE)=0,"",VLOOKUP(A5202,'Resources Final'!B:F,5,FALSE)),"")</f>
        <v/>
      </c>
    </row>
    <row r="5203" spans="9:9" x14ac:dyDescent="0.2">
      <c r="I5203" t="str">
        <f>IFERROR(IF(VLOOKUP(A5203,'Resources Final'!B:F,5,FALSE)=0,"",VLOOKUP(A5203,'Resources Final'!B:F,5,FALSE)),"")</f>
        <v/>
      </c>
    </row>
    <row r="5204" spans="9:9" x14ac:dyDescent="0.2">
      <c r="I5204" t="str">
        <f>IFERROR(IF(VLOOKUP(A5204,'Resources Final'!B:F,5,FALSE)=0,"",VLOOKUP(A5204,'Resources Final'!B:F,5,FALSE)),"")</f>
        <v/>
      </c>
    </row>
    <row r="5205" spans="9:9" x14ac:dyDescent="0.2">
      <c r="I5205" t="str">
        <f>IFERROR(IF(VLOOKUP(A5205,'Resources Final'!B:F,5,FALSE)=0,"",VLOOKUP(A5205,'Resources Final'!B:F,5,FALSE)),"")</f>
        <v/>
      </c>
    </row>
    <row r="5206" spans="9:9" x14ac:dyDescent="0.2">
      <c r="I5206" t="str">
        <f>IFERROR(IF(VLOOKUP(A5206,'Resources Final'!B:F,5,FALSE)=0,"",VLOOKUP(A5206,'Resources Final'!B:F,5,FALSE)),"")</f>
        <v/>
      </c>
    </row>
    <row r="5207" spans="9:9" x14ac:dyDescent="0.2">
      <c r="I5207" t="str">
        <f>IFERROR(IF(VLOOKUP(A5207,'Resources Final'!B:F,5,FALSE)=0,"",VLOOKUP(A5207,'Resources Final'!B:F,5,FALSE)),"")</f>
        <v/>
      </c>
    </row>
    <row r="5208" spans="9:9" x14ac:dyDescent="0.2">
      <c r="I5208" t="str">
        <f>IFERROR(IF(VLOOKUP(A5208,'Resources Final'!B:F,5,FALSE)=0,"",VLOOKUP(A5208,'Resources Final'!B:F,5,FALSE)),"")</f>
        <v/>
      </c>
    </row>
    <row r="5209" spans="9:9" x14ac:dyDescent="0.2">
      <c r="I5209" t="str">
        <f>IFERROR(IF(VLOOKUP(A5209,'Resources Final'!B:F,5,FALSE)=0,"",VLOOKUP(A5209,'Resources Final'!B:F,5,FALSE)),"")</f>
        <v/>
      </c>
    </row>
    <row r="5210" spans="9:9" x14ac:dyDescent="0.2">
      <c r="I5210" t="str">
        <f>IFERROR(IF(VLOOKUP(A5210,'Resources Final'!B:F,5,FALSE)=0,"",VLOOKUP(A5210,'Resources Final'!B:F,5,FALSE)),"")</f>
        <v/>
      </c>
    </row>
    <row r="5211" spans="9:9" x14ac:dyDescent="0.2">
      <c r="I5211" t="str">
        <f>IFERROR(IF(VLOOKUP(A5211,'Resources Final'!B:F,5,FALSE)=0,"",VLOOKUP(A5211,'Resources Final'!B:F,5,FALSE)),"")</f>
        <v/>
      </c>
    </row>
    <row r="5212" spans="9:9" x14ac:dyDescent="0.2">
      <c r="I5212" t="str">
        <f>IFERROR(IF(VLOOKUP(A5212,'Resources Final'!B:F,5,FALSE)=0,"",VLOOKUP(A5212,'Resources Final'!B:F,5,FALSE)),"")</f>
        <v/>
      </c>
    </row>
    <row r="5213" spans="9:9" x14ac:dyDescent="0.2">
      <c r="I5213" t="str">
        <f>IFERROR(IF(VLOOKUP(A5213,'Resources Final'!B:F,5,FALSE)=0,"",VLOOKUP(A5213,'Resources Final'!B:F,5,FALSE)),"")</f>
        <v/>
      </c>
    </row>
    <row r="5214" spans="9:9" x14ac:dyDescent="0.2">
      <c r="I5214" t="str">
        <f>IFERROR(IF(VLOOKUP(A5214,'Resources Final'!B:F,5,FALSE)=0,"",VLOOKUP(A5214,'Resources Final'!B:F,5,FALSE)),"")</f>
        <v/>
      </c>
    </row>
    <row r="5215" spans="9:9" x14ac:dyDescent="0.2">
      <c r="I5215" t="str">
        <f>IFERROR(IF(VLOOKUP(A5215,'Resources Final'!B:F,5,FALSE)=0,"",VLOOKUP(A5215,'Resources Final'!B:F,5,FALSE)),"")</f>
        <v/>
      </c>
    </row>
    <row r="5216" spans="9:9" x14ac:dyDescent="0.2">
      <c r="I5216" t="str">
        <f>IFERROR(IF(VLOOKUP(A5216,'Resources Final'!B:F,5,FALSE)=0,"",VLOOKUP(A5216,'Resources Final'!B:F,5,FALSE)),"")</f>
        <v/>
      </c>
    </row>
    <row r="5217" spans="9:9" x14ac:dyDescent="0.2">
      <c r="I5217" t="str">
        <f>IFERROR(IF(VLOOKUP(A5217,'Resources Final'!B:F,5,FALSE)=0,"",VLOOKUP(A5217,'Resources Final'!B:F,5,FALSE)),"")</f>
        <v/>
      </c>
    </row>
    <row r="5218" spans="9:9" x14ac:dyDescent="0.2">
      <c r="I5218" t="str">
        <f>IFERROR(IF(VLOOKUP(A5218,'Resources Final'!B:F,5,FALSE)=0,"",VLOOKUP(A5218,'Resources Final'!B:F,5,FALSE)),"")</f>
        <v/>
      </c>
    </row>
    <row r="5219" spans="9:9" x14ac:dyDescent="0.2">
      <c r="I5219" t="str">
        <f>IFERROR(IF(VLOOKUP(A5219,'Resources Final'!B:F,5,FALSE)=0,"",VLOOKUP(A5219,'Resources Final'!B:F,5,FALSE)),"")</f>
        <v/>
      </c>
    </row>
    <row r="5220" spans="9:9" x14ac:dyDescent="0.2">
      <c r="I5220" t="str">
        <f>IFERROR(IF(VLOOKUP(A5220,'Resources Final'!B:F,5,FALSE)=0,"",VLOOKUP(A5220,'Resources Final'!B:F,5,FALSE)),"")</f>
        <v/>
      </c>
    </row>
    <row r="5221" spans="9:9" x14ac:dyDescent="0.2">
      <c r="I5221" t="str">
        <f>IFERROR(IF(VLOOKUP(A5221,'Resources Final'!B:F,5,FALSE)=0,"",VLOOKUP(A5221,'Resources Final'!B:F,5,FALSE)),"")</f>
        <v/>
      </c>
    </row>
    <row r="5222" spans="9:9" x14ac:dyDescent="0.2">
      <c r="I5222" t="str">
        <f>IFERROR(IF(VLOOKUP(A5222,'Resources Final'!B:F,5,FALSE)=0,"",VLOOKUP(A5222,'Resources Final'!B:F,5,FALSE)),"")</f>
        <v/>
      </c>
    </row>
    <row r="5223" spans="9:9" x14ac:dyDescent="0.2">
      <c r="I5223" t="str">
        <f>IFERROR(IF(VLOOKUP(A5223,'Resources Final'!B:F,5,FALSE)=0,"",VLOOKUP(A5223,'Resources Final'!B:F,5,FALSE)),"")</f>
        <v/>
      </c>
    </row>
    <row r="5224" spans="9:9" x14ac:dyDescent="0.2">
      <c r="I5224" t="str">
        <f>IFERROR(IF(VLOOKUP(A5224,'Resources Final'!B:F,5,FALSE)=0,"",VLOOKUP(A5224,'Resources Final'!B:F,5,FALSE)),"")</f>
        <v/>
      </c>
    </row>
    <row r="5225" spans="9:9" x14ac:dyDescent="0.2">
      <c r="I5225" t="str">
        <f>IFERROR(IF(VLOOKUP(A5225,'Resources Final'!B:F,5,FALSE)=0,"",VLOOKUP(A5225,'Resources Final'!B:F,5,FALSE)),"")</f>
        <v/>
      </c>
    </row>
    <row r="5226" spans="9:9" x14ac:dyDescent="0.2">
      <c r="I5226" t="str">
        <f>IFERROR(IF(VLOOKUP(A5226,'Resources Final'!B:F,5,FALSE)=0,"",VLOOKUP(A5226,'Resources Final'!B:F,5,FALSE)),"")</f>
        <v/>
      </c>
    </row>
    <row r="5227" spans="9:9" x14ac:dyDescent="0.2">
      <c r="I5227" t="str">
        <f>IFERROR(IF(VLOOKUP(A5227,'Resources Final'!B:F,5,FALSE)=0,"",VLOOKUP(A5227,'Resources Final'!B:F,5,FALSE)),"")</f>
        <v/>
      </c>
    </row>
    <row r="5228" spans="9:9" x14ac:dyDescent="0.2">
      <c r="I5228" t="str">
        <f>IFERROR(IF(VLOOKUP(A5228,'Resources Final'!B:F,5,FALSE)=0,"",VLOOKUP(A5228,'Resources Final'!B:F,5,FALSE)),"")</f>
        <v/>
      </c>
    </row>
    <row r="5229" spans="9:9" x14ac:dyDescent="0.2">
      <c r="I5229" t="str">
        <f>IFERROR(IF(VLOOKUP(A5229,'Resources Final'!B:F,5,FALSE)=0,"",VLOOKUP(A5229,'Resources Final'!B:F,5,FALSE)),"")</f>
        <v/>
      </c>
    </row>
    <row r="5230" spans="9:9" x14ac:dyDescent="0.2">
      <c r="I5230" t="str">
        <f>IFERROR(IF(VLOOKUP(A5230,'Resources Final'!B:F,5,FALSE)=0,"",VLOOKUP(A5230,'Resources Final'!B:F,5,FALSE)),"")</f>
        <v/>
      </c>
    </row>
    <row r="5231" spans="9:9" x14ac:dyDescent="0.2">
      <c r="I5231" t="str">
        <f>IFERROR(IF(VLOOKUP(A5231,'Resources Final'!B:F,5,FALSE)=0,"",VLOOKUP(A5231,'Resources Final'!B:F,5,FALSE)),"")</f>
        <v/>
      </c>
    </row>
    <row r="5232" spans="9:9" x14ac:dyDescent="0.2">
      <c r="I5232" t="str">
        <f>IFERROR(IF(VLOOKUP(A5232,'Resources Final'!B:F,5,FALSE)=0,"",VLOOKUP(A5232,'Resources Final'!B:F,5,FALSE)),"")</f>
        <v/>
      </c>
    </row>
    <row r="5233" spans="9:9" x14ac:dyDescent="0.2">
      <c r="I5233" t="str">
        <f>IFERROR(IF(VLOOKUP(A5233,'Resources Final'!B:F,5,FALSE)=0,"",VLOOKUP(A5233,'Resources Final'!B:F,5,FALSE)),"")</f>
        <v/>
      </c>
    </row>
    <row r="5234" spans="9:9" x14ac:dyDescent="0.2">
      <c r="I5234" t="str">
        <f>IFERROR(IF(VLOOKUP(A5234,'Resources Final'!B:F,5,FALSE)=0,"",VLOOKUP(A5234,'Resources Final'!B:F,5,FALSE)),"")</f>
        <v/>
      </c>
    </row>
    <row r="5235" spans="9:9" x14ac:dyDescent="0.2">
      <c r="I5235" t="str">
        <f>IFERROR(IF(VLOOKUP(A5235,'Resources Final'!B:F,5,FALSE)=0,"",VLOOKUP(A5235,'Resources Final'!B:F,5,FALSE)),"")</f>
        <v/>
      </c>
    </row>
    <row r="5236" spans="9:9" x14ac:dyDescent="0.2">
      <c r="I5236" t="str">
        <f>IFERROR(IF(VLOOKUP(A5236,'Resources Final'!B:F,5,FALSE)=0,"",VLOOKUP(A5236,'Resources Final'!B:F,5,FALSE)),"")</f>
        <v/>
      </c>
    </row>
    <row r="5237" spans="9:9" x14ac:dyDescent="0.2">
      <c r="I5237" t="str">
        <f>IFERROR(IF(VLOOKUP(A5237,'Resources Final'!B:F,5,FALSE)=0,"",VLOOKUP(A5237,'Resources Final'!B:F,5,FALSE)),"")</f>
        <v/>
      </c>
    </row>
    <row r="5238" spans="9:9" x14ac:dyDescent="0.2">
      <c r="I5238" t="str">
        <f>IFERROR(IF(VLOOKUP(A5238,'Resources Final'!B:F,5,FALSE)=0,"",VLOOKUP(A5238,'Resources Final'!B:F,5,FALSE)),"")</f>
        <v/>
      </c>
    </row>
    <row r="5239" spans="9:9" x14ac:dyDescent="0.2">
      <c r="I5239" t="str">
        <f>IFERROR(IF(VLOOKUP(A5239,'Resources Final'!B:F,5,FALSE)=0,"",VLOOKUP(A5239,'Resources Final'!B:F,5,FALSE)),"")</f>
        <v/>
      </c>
    </row>
    <row r="5240" spans="9:9" x14ac:dyDescent="0.2">
      <c r="I5240" t="str">
        <f>IFERROR(IF(VLOOKUP(A5240,'Resources Final'!B:F,5,FALSE)=0,"",VLOOKUP(A5240,'Resources Final'!B:F,5,FALSE)),"")</f>
        <v/>
      </c>
    </row>
    <row r="5241" spans="9:9" x14ac:dyDescent="0.2">
      <c r="I5241" t="str">
        <f>IFERROR(IF(VLOOKUP(A5241,'Resources Final'!B:F,5,FALSE)=0,"",VLOOKUP(A5241,'Resources Final'!B:F,5,FALSE)),"")</f>
        <v/>
      </c>
    </row>
    <row r="5242" spans="9:9" x14ac:dyDescent="0.2">
      <c r="I5242" t="str">
        <f>IFERROR(IF(VLOOKUP(A5242,'Resources Final'!B:F,5,FALSE)=0,"",VLOOKUP(A5242,'Resources Final'!B:F,5,FALSE)),"")</f>
        <v/>
      </c>
    </row>
    <row r="5243" spans="9:9" x14ac:dyDescent="0.2">
      <c r="I5243" t="str">
        <f>IFERROR(IF(VLOOKUP(A5243,'Resources Final'!B:F,5,FALSE)=0,"",VLOOKUP(A5243,'Resources Final'!B:F,5,FALSE)),"")</f>
        <v/>
      </c>
    </row>
    <row r="5244" spans="9:9" x14ac:dyDescent="0.2">
      <c r="I5244" t="str">
        <f>IFERROR(IF(VLOOKUP(A5244,'Resources Final'!B:F,5,FALSE)=0,"",VLOOKUP(A5244,'Resources Final'!B:F,5,FALSE)),"")</f>
        <v/>
      </c>
    </row>
    <row r="5245" spans="9:9" x14ac:dyDescent="0.2">
      <c r="I5245" t="str">
        <f>IFERROR(IF(VLOOKUP(A5245,'Resources Final'!B:F,5,FALSE)=0,"",VLOOKUP(A5245,'Resources Final'!B:F,5,FALSE)),"")</f>
        <v/>
      </c>
    </row>
    <row r="5246" spans="9:9" x14ac:dyDescent="0.2">
      <c r="I5246" t="str">
        <f>IFERROR(IF(VLOOKUP(A5246,'Resources Final'!B:F,5,FALSE)=0,"",VLOOKUP(A5246,'Resources Final'!B:F,5,FALSE)),"")</f>
        <v/>
      </c>
    </row>
    <row r="5247" spans="9:9" x14ac:dyDescent="0.2">
      <c r="I5247" t="str">
        <f>IFERROR(IF(VLOOKUP(A5247,'Resources Final'!B:F,5,FALSE)=0,"",VLOOKUP(A5247,'Resources Final'!B:F,5,FALSE)),"")</f>
        <v/>
      </c>
    </row>
    <row r="5248" spans="9:9" x14ac:dyDescent="0.2">
      <c r="I5248" t="str">
        <f>IFERROR(IF(VLOOKUP(A5248,'Resources Final'!B:F,5,FALSE)=0,"",VLOOKUP(A5248,'Resources Final'!B:F,5,FALSE)),"")</f>
        <v/>
      </c>
    </row>
    <row r="5249" spans="9:9" x14ac:dyDescent="0.2">
      <c r="I5249" t="str">
        <f>IFERROR(IF(VLOOKUP(A5249,'Resources Final'!B:F,5,FALSE)=0,"",VLOOKUP(A5249,'Resources Final'!B:F,5,FALSE)),"")</f>
        <v/>
      </c>
    </row>
    <row r="5250" spans="9:9" x14ac:dyDescent="0.2">
      <c r="I5250" t="str">
        <f>IFERROR(IF(VLOOKUP(A5250,'Resources Final'!B:F,5,FALSE)=0,"",VLOOKUP(A5250,'Resources Final'!B:F,5,FALSE)),"")</f>
        <v/>
      </c>
    </row>
    <row r="5251" spans="9:9" x14ac:dyDescent="0.2">
      <c r="I5251" t="str">
        <f>IFERROR(IF(VLOOKUP(A5251,'Resources Final'!B:F,5,FALSE)=0,"",VLOOKUP(A5251,'Resources Final'!B:F,5,FALSE)),"")</f>
        <v/>
      </c>
    </row>
    <row r="5252" spans="9:9" x14ac:dyDescent="0.2">
      <c r="I5252" t="str">
        <f>IFERROR(IF(VLOOKUP(A5252,'Resources Final'!B:F,5,FALSE)=0,"",VLOOKUP(A5252,'Resources Final'!B:F,5,FALSE)),"")</f>
        <v/>
      </c>
    </row>
    <row r="5253" spans="9:9" x14ac:dyDescent="0.2">
      <c r="I5253" t="str">
        <f>IFERROR(IF(VLOOKUP(A5253,'Resources Final'!B:F,5,FALSE)=0,"",VLOOKUP(A5253,'Resources Final'!B:F,5,FALSE)),"")</f>
        <v/>
      </c>
    </row>
    <row r="5254" spans="9:9" x14ac:dyDescent="0.2">
      <c r="I5254" t="str">
        <f>IFERROR(IF(VLOOKUP(A5254,'Resources Final'!B:F,5,FALSE)=0,"",VLOOKUP(A5254,'Resources Final'!B:F,5,FALSE)),"")</f>
        <v/>
      </c>
    </row>
    <row r="5255" spans="9:9" x14ac:dyDescent="0.2">
      <c r="I5255" t="str">
        <f>IFERROR(IF(VLOOKUP(A5255,'Resources Final'!B:F,5,FALSE)=0,"",VLOOKUP(A5255,'Resources Final'!B:F,5,FALSE)),"")</f>
        <v/>
      </c>
    </row>
    <row r="5256" spans="9:9" x14ac:dyDescent="0.2">
      <c r="I5256" t="str">
        <f>IFERROR(IF(VLOOKUP(A5256,'Resources Final'!B:F,5,FALSE)=0,"",VLOOKUP(A5256,'Resources Final'!B:F,5,FALSE)),"")</f>
        <v/>
      </c>
    </row>
    <row r="5257" spans="9:9" x14ac:dyDescent="0.2">
      <c r="I5257" t="str">
        <f>IFERROR(IF(VLOOKUP(A5257,'Resources Final'!B:F,5,FALSE)=0,"",VLOOKUP(A5257,'Resources Final'!B:F,5,FALSE)),"")</f>
        <v/>
      </c>
    </row>
    <row r="5258" spans="9:9" x14ac:dyDescent="0.2">
      <c r="I5258" t="str">
        <f>IFERROR(IF(VLOOKUP(A5258,'Resources Final'!B:F,5,FALSE)=0,"",VLOOKUP(A5258,'Resources Final'!B:F,5,FALSE)),"")</f>
        <v/>
      </c>
    </row>
    <row r="5259" spans="9:9" x14ac:dyDescent="0.2">
      <c r="I5259" t="str">
        <f>IFERROR(IF(VLOOKUP(A5259,'Resources Final'!B:F,5,FALSE)=0,"",VLOOKUP(A5259,'Resources Final'!B:F,5,FALSE)),"")</f>
        <v/>
      </c>
    </row>
    <row r="5260" spans="9:9" x14ac:dyDescent="0.2">
      <c r="I5260" t="str">
        <f>IFERROR(IF(VLOOKUP(A5260,'Resources Final'!B:F,5,FALSE)=0,"",VLOOKUP(A5260,'Resources Final'!B:F,5,FALSE)),"")</f>
        <v/>
      </c>
    </row>
    <row r="5261" spans="9:9" x14ac:dyDescent="0.2">
      <c r="I5261" t="str">
        <f>IFERROR(IF(VLOOKUP(A5261,'Resources Final'!B:F,5,FALSE)=0,"",VLOOKUP(A5261,'Resources Final'!B:F,5,FALSE)),"")</f>
        <v/>
      </c>
    </row>
    <row r="5262" spans="9:9" x14ac:dyDescent="0.2">
      <c r="I5262" t="str">
        <f>IFERROR(IF(VLOOKUP(A5262,'Resources Final'!B:F,5,FALSE)=0,"",VLOOKUP(A5262,'Resources Final'!B:F,5,FALSE)),"")</f>
        <v/>
      </c>
    </row>
    <row r="5263" spans="9:9" x14ac:dyDescent="0.2">
      <c r="I5263" t="str">
        <f>IFERROR(IF(VLOOKUP(A5263,'Resources Final'!B:F,5,FALSE)=0,"",VLOOKUP(A5263,'Resources Final'!B:F,5,FALSE)),"")</f>
        <v/>
      </c>
    </row>
    <row r="5264" spans="9:9" x14ac:dyDescent="0.2">
      <c r="I5264" t="str">
        <f>IFERROR(IF(VLOOKUP(A5264,'Resources Final'!B:F,5,FALSE)=0,"",VLOOKUP(A5264,'Resources Final'!B:F,5,FALSE)),"")</f>
        <v/>
      </c>
    </row>
    <row r="5265" spans="9:9" x14ac:dyDescent="0.2">
      <c r="I5265" t="str">
        <f>IFERROR(IF(VLOOKUP(A5265,'Resources Final'!B:F,5,FALSE)=0,"",VLOOKUP(A5265,'Resources Final'!B:F,5,FALSE)),"")</f>
        <v/>
      </c>
    </row>
    <row r="5266" spans="9:9" x14ac:dyDescent="0.2">
      <c r="I5266" t="str">
        <f>IFERROR(IF(VLOOKUP(A5266,'Resources Final'!B:F,5,FALSE)=0,"",VLOOKUP(A5266,'Resources Final'!B:F,5,FALSE)),"")</f>
        <v/>
      </c>
    </row>
    <row r="5267" spans="9:9" x14ac:dyDescent="0.2">
      <c r="I5267" t="str">
        <f>IFERROR(IF(VLOOKUP(A5267,'Resources Final'!B:F,5,FALSE)=0,"",VLOOKUP(A5267,'Resources Final'!B:F,5,FALSE)),"")</f>
        <v/>
      </c>
    </row>
    <row r="5268" spans="9:9" x14ac:dyDescent="0.2">
      <c r="I5268" t="str">
        <f>IFERROR(IF(VLOOKUP(A5268,'Resources Final'!B:F,5,FALSE)=0,"",VLOOKUP(A5268,'Resources Final'!B:F,5,FALSE)),"")</f>
        <v/>
      </c>
    </row>
    <row r="5269" spans="9:9" x14ac:dyDescent="0.2">
      <c r="I5269" t="str">
        <f>IFERROR(IF(VLOOKUP(A5269,'Resources Final'!B:F,5,FALSE)=0,"",VLOOKUP(A5269,'Resources Final'!B:F,5,FALSE)),"")</f>
        <v/>
      </c>
    </row>
    <row r="5270" spans="9:9" x14ac:dyDescent="0.2">
      <c r="I5270" t="str">
        <f>IFERROR(IF(VLOOKUP(A5270,'Resources Final'!B:F,5,FALSE)=0,"",VLOOKUP(A5270,'Resources Final'!B:F,5,FALSE)),"")</f>
        <v/>
      </c>
    </row>
    <row r="5271" spans="9:9" x14ac:dyDescent="0.2">
      <c r="I5271" t="str">
        <f>IFERROR(IF(VLOOKUP(A5271,'Resources Final'!B:F,5,FALSE)=0,"",VLOOKUP(A5271,'Resources Final'!B:F,5,FALSE)),"")</f>
        <v/>
      </c>
    </row>
    <row r="5272" spans="9:9" x14ac:dyDescent="0.2">
      <c r="I5272" t="str">
        <f>IFERROR(IF(VLOOKUP(A5272,'Resources Final'!B:F,5,FALSE)=0,"",VLOOKUP(A5272,'Resources Final'!B:F,5,FALSE)),"")</f>
        <v/>
      </c>
    </row>
    <row r="5273" spans="9:9" x14ac:dyDescent="0.2">
      <c r="I5273" t="str">
        <f>IFERROR(IF(VLOOKUP(A5273,'Resources Final'!B:F,5,FALSE)=0,"",VLOOKUP(A5273,'Resources Final'!B:F,5,FALSE)),"")</f>
        <v/>
      </c>
    </row>
    <row r="5274" spans="9:9" x14ac:dyDescent="0.2">
      <c r="I5274" t="str">
        <f>IFERROR(IF(VLOOKUP(A5274,'Resources Final'!B:F,5,FALSE)=0,"",VLOOKUP(A5274,'Resources Final'!B:F,5,FALSE)),"")</f>
        <v/>
      </c>
    </row>
    <row r="5275" spans="9:9" x14ac:dyDescent="0.2">
      <c r="I5275" t="str">
        <f>IFERROR(IF(VLOOKUP(A5275,'Resources Final'!B:F,5,FALSE)=0,"",VLOOKUP(A5275,'Resources Final'!B:F,5,FALSE)),"")</f>
        <v/>
      </c>
    </row>
    <row r="5276" spans="9:9" x14ac:dyDescent="0.2">
      <c r="I5276" t="str">
        <f>IFERROR(IF(VLOOKUP(A5276,'Resources Final'!B:F,5,FALSE)=0,"",VLOOKUP(A5276,'Resources Final'!B:F,5,FALSE)),"")</f>
        <v/>
      </c>
    </row>
    <row r="5277" spans="9:9" x14ac:dyDescent="0.2">
      <c r="I5277" t="str">
        <f>IFERROR(IF(VLOOKUP(A5277,'Resources Final'!B:F,5,FALSE)=0,"",VLOOKUP(A5277,'Resources Final'!B:F,5,FALSE)),"")</f>
        <v/>
      </c>
    </row>
    <row r="5278" spans="9:9" x14ac:dyDescent="0.2">
      <c r="I5278" t="str">
        <f>IFERROR(IF(VLOOKUP(A5278,'Resources Final'!B:F,5,FALSE)=0,"",VLOOKUP(A5278,'Resources Final'!B:F,5,FALSE)),"")</f>
        <v/>
      </c>
    </row>
    <row r="5279" spans="9:9" x14ac:dyDescent="0.2">
      <c r="I5279" t="str">
        <f>IFERROR(IF(VLOOKUP(A5279,'Resources Final'!B:F,5,FALSE)=0,"",VLOOKUP(A5279,'Resources Final'!B:F,5,FALSE)),"")</f>
        <v/>
      </c>
    </row>
    <row r="5280" spans="9:9" x14ac:dyDescent="0.2">
      <c r="I5280" t="str">
        <f>IFERROR(IF(VLOOKUP(A5280,'Resources Final'!B:F,5,FALSE)=0,"",VLOOKUP(A5280,'Resources Final'!B:F,5,FALSE)),"")</f>
        <v/>
      </c>
    </row>
    <row r="5281" spans="9:9" x14ac:dyDescent="0.2">
      <c r="I5281" t="str">
        <f>IFERROR(IF(VLOOKUP(A5281,'Resources Final'!B:F,5,FALSE)=0,"",VLOOKUP(A5281,'Resources Final'!B:F,5,FALSE)),"")</f>
        <v/>
      </c>
    </row>
    <row r="5282" spans="9:9" x14ac:dyDescent="0.2">
      <c r="I5282" t="str">
        <f>IFERROR(IF(VLOOKUP(A5282,'Resources Final'!B:F,5,FALSE)=0,"",VLOOKUP(A5282,'Resources Final'!B:F,5,FALSE)),"")</f>
        <v/>
      </c>
    </row>
    <row r="5283" spans="9:9" x14ac:dyDescent="0.2">
      <c r="I5283" t="str">
        <f>IFERROR(IF(VLOOKUP(A5283,'Resources Final'!B:F,5,FALSE)=0,"",VLOOKUP(A5283,'Resources Final'!B:F,5,FALSE)),"")</f>
        <v/>
      </c>
    </row>
    <row r="5284" spans="9:9" x14ac:dyDescent="0.2">
      <c r="I5284" t="str">
        <f>IFERROR(IF(VLOOKUP(A5284,'Resources Final'!B:F,5,FALSE)=0,"",VLOOKUP(A5284,'Resources Final'!B:F,5,FALSE)),"")</f>
        <v/>
      </c>
    </row>
    <row r="5285" spans="9:9" x14ac:dyDescent="0.2">
      <c r="I5285" t="str">
        <f>IFERROR(IF(VLOOKUP(A5285,'Resources Final'!B:F,5,FALSE)=0,"",VLOOKUP(A5285,'Resources Final'!B:F,5,FALSE)),"")</f>
        <v/>
      </c>
    </row>
    <row r="5286" spans="9:9" x14ac:dyDescent="0.2">
      <c r="I5286" t="str">
        <f>IFERROR(IF(VLOOKUP(A5286,'Resources Final'!B:F,5,FALSE)=0,"",VLOOKUP(A5286,'Resources Final'!B:F,5,FALSE)),"")</f>
        <v/>
      </c>
    </row>
    <row r="5287" spans="9:9" x14ac:dyDescent="0.2">
      <c r="I5287" t="str">
        <f>IFERROR(IF(VLOOKUP(A5287,'Resources Final'!B:F,5,FALSE)=0,"",VLOOKUP(A5287,'Resources Final'!B:F,5,FALSE)),"")</f>
        <v/>
      </c>
    </row>
    <row r="5288" spans="9:9" x14ac:dyDescent="0.2">
      <c r="I5288" t="str">
        <f>IFERROR(IF(VLOOKUP(A5288,'Resources Final'!B:F,5,FALSE)=0,"",VLOOKUP(A5288,'Resources Final'!B:F,5,FALSE)),"")</f>
        <v/>
      </c>
    </row>
    <row r="5289" spans="9:9" x14ac:dyDescent="0.2">
      <c r="I5289" t="str">
        <f>IFERROR(IF(VLOOKUP(A5289,'Resources Final'!B:F,5,FALSE)=0,"",VLOOKUP(A5289,'Resources Final'!B:F,5,FALSE)),"")</f>
        <v/>
      </c>
    </row>
    <row r="5290" spans="9:9" x14ac:dyDescent="0.2">
      <c r="I5290" t="str">
        <f>IFERROR(IF(VLOOKUP(A5290,'Resources Final'!B:F,5,FALSE)=0,"",VLOOKUP(A5290,'Resources Final'!B:F,5,FALSE)),"")</f>
        <v/>
      </c>
    </row>
    <row r="5291" spans="9:9" x14ac:dyDescent="0.2">
      <c r="I5291" t="str">
        <f>IFERROR(IF(VLOOKUP(A5291,'Resources Final'!B:F,5,FALSE)=0,"",VLOOKUP(A5291,'Resources Final'!B:F,5,FALSE)),"")</f>
        <v/>
      </c>
    </row>
    <row r="5292" spans="9:9" x14ac:dyDescent="0.2">
      <c r="I5292" t="str">
        <f>IFERROR(IF(VLOOKUP(A5292,'Resources Final'!B:F,5,FALSE)=0,"",VLOOKUP(A5292,'Resources Final'!B:F,5,FALSE)),"")</f>
        <v/>
      </c>
    </row>
    <row r="5293" spans="9:9" x14ac:dyDescent="0.2">
      <c r="I5293" t="str">
        <f>IFERROR(IF(VLOOKUP(A5293,'Resources Final'!B:F,5,FALSE)=0,"",VLOOKUP(A5293,'Resources Final'!B:F,5,FALSE)),"")</f>
        <v/>
      </c>
    </row>
    <row r="5294" spans="9:9" x14ac:dyDescent="0.2">
      <c r="I5294" t="str">
        <f>IFERROR(IF(VLOOKUP(A5294,'Resources Final'!B:F,5,FALSE)=0,"",VLOOKUP(A5294,'Resources Final'!B:F,5,FALSE)),"")</f>
        <v/>
      </c>
    </row>
    <row r="5295" spans="9:9" x14ac:dyDescent="0.2">
      <c r="I5295" t="str">
        <f>IFERROR(IF(VLOOKUP(A5295,'Resources Final'!B:F,5,FALSE)=0,"",VLOOKUP(A5295,'Resources Final'!B:F,5,FALSE)),"")</f>
        <v/>
      </c>
    </row>
    <row r="5296" spans="9:9" x14ac:dyDescent="0.2">
      <c r="I5296" t="str">
        <f>IFERROR(IF(VLOOKUP(A5296,'Resources Final'!B:F,5,FALSE)=0,"",VLOOKUP(A5296,'Resources Final'!B:F,5,FALSE)),"")</f>
        <v/>
      </c>
    </row>
    <row r="5297" spans="9:9" x14ac:dyDescent="0.2">
      <c r="I5297" t="str">
        <f>IFERROR(IF(VLOOKUP(A5297,'Resources Final'!B:F,5,FALSE)=0,"",VLOOKUP(A5297,'Resources Final'!B:F,5,FALSE)),"")</f>
        <v/>
      </c>
    </row>
    <row r="5298" spans="9:9" x14ac:dyDescent="0.2">
      <c r="I5298" t="str">
        <f>IFERROR(IF(VLOOKUP(A5298,'Resources Final'!B:F,5,FALSE)=0,"",VLOOKUP(A5298,'Resources Final'!B:F,5,FALSE)),"")</f>
        <v/>
      </c>
    </row>
    <row r="5299" spans="9:9" x14ac:dyDescent="0.2">
      <c r="I5299" t="str">
        <f>IFERROR(IF(VLOOKUP(A5299,'Resources Final'!B:F,5,FALSE)=0,"",VLOOKUP(A5299,'Resources Final'!B:F,5,FALSE)),"")</f>
        <v/>
      </c>
    </row>
    <row r="5300" spans="9:9" x14ac:dyDescent="0.2">
      <c r="I5300" t="str">
        <f>IFERROR(IF(VLOOKUP(A5300,'Resources Final'!B:F,5,FALSE)=0,"",VLOOKUP(A5300,'Resources Final'!B:F,5,FALSE)),"")</f>
        <v/>
      </c>
    </row>
    <row r="5301" spans="9:9" x14ac:dyDescent="0.2">
      <c r="I5301" t="str">
        <f>IFERROR(IF(VLOOKUP(A5301,'Resources Final'!B:F,5,FALSE)=0,"",VLOOKUP(A5301,'Resources Final'!B:F,5,FALSE)),"")</f>
        <v/>
      </c>
    </row>
    <row r="5302" spans="9:9" x14ac:dyDescent="0.2">
      <c r="I5302" t="str">
        <f>IFERROR(IF(VLOOKUP(A5302,'Resources Final'!B:F,5,FALSE)=0,"",VLOOKUP(A5302,'Resources Final'!B:F,5,FALSE)),"")</f>
        <v/>
      </c>
    </row>
    <row r="5303" spans="9:9" x14ac:dyDescent="0.2">
      <c r="I5303" t="str">
        <f>IFERROR(IF(VLOOKUP(A5303,'Resources Final'!B:F,5,FALSE)=0,"",VLOOKUP(A5303,'Resources Final'!B:F,5,FALSE)),"")</f>
        <v/>
      </c>
    </row>
    <row r="5304" spans="9:9" x14ac:dyDescent="0.2">
      <c r="I5304" t="str">
        <f>IFERROR(IF(VLOOKUP(A5304,'Resources Final'!B:F,5,FALSE)=0,"",VLOOKUP(A5304,'Resources Final'!B:F,5,FALSE)),"")</f>
        <v/>
      </c>
    </row>
    <row r="5305" spans="9:9" x14ac:dyDescent="0.2">
      <c r="I5305" t="str">
        <f>IFERROR(IF(VLOOKUP(A5305,'Resources Final'!B:F,5,FALSE)=0,"",VLOOKUP(A5305,'Resources Final'!B:F,5,FALSE)),"")</f>
        <v/>
      </c>
    </row>
    <row r="5306" spans="9:9" x14ac:dyDescent="0.2">
      <c r="I5306" t="str">
        <f>IFERROR(IF(VLOOKUP(A5306,'Resources Final'!B:F,5,FALSE)=0,"",VLOOKUP(A5306,'Resources Final'!B:F,5,FALSE)),"")</f>
        <v/>
      </c>
    </row>
    <row r="5307" spans="9:9" x14ac:dyDescent="0.2">
      <c r="I5307" t="str">
        <f>IFERROR(IF(VLOOKUP(A5307,'Resources Final'!B:F,5,FALSE)=0,"",VLOOKUP(A5307,'Resources Final'!B:F,5,FALSE)),"")</f>
        <v/>
      </c>
    </row>
    <row r="5308" spans="9:9" x14ac:dyDescent="0.2">
      <c r="I5308" t="str">
        <f>IFERROR(IF(VLOOKUP(A5308,'Resources Final'!B:F,5,FALSE)=0,"",VLOOKUP(A5308,'Resources Final'!B:F,5,FALSE)),"")</f>
        <v/>
      </c>
    </row>
    <row r="5309" spans="9:9" x14ac:dyDescent="0.2">
      <c r="I5309" t="str">
        <f>IFERROR(IF(VLOOKUP(A5309,'Resources Final'!B:F,5,FALSE)=0,"",VLOOKUP(A5309,'Resources Final'!B:F,5,FALSE)),"")</f>
        <v/>
      </c>
    </row>
    <row r="5310" spans="9:9" x14ac:dyDescent="0.2">
      <c r="I5310" t="str">
        <f>IFERROR(IF(VLOOKUP(A5310,'Resources Final'!B:F,5,FALSE)=0,"",VLOOKUP(A5310,'Resources Final'!B:F,5,FALSE)),"")</f>
        <v/>
      </c>
    </row>
    <row r="5311" spans="9:9" x14ac:dyDescent="0.2">
      <c r="I5311" t="str">
        <f>IFERROR(IF(VLOOKUP(A5311,'Resources Final'!B:F,5,FALSE)=0,"",VLOOKUP(A5311,'Resources Final'!B:F,5,FALSE)),"")</f>
        <v/>
      </c>
    </row>
    <row r="5312" spans="9:9" x14ac:dyDescent="0.2">
      <c r="I5312" t="str">
        <f>IFERROR(IF(VLOOKUP(A5312,'Resources Final'!B:F,5,FALSE)=0,"",VLOOKUP(A5312,'Resources Final'!B:F,5,FALSE)),"")</f>
        <v/>
      </c>
    </row>
    <row r="5313" spans="9:9" x14ac:dyDescent="0.2">
      <c r="I5313" t="str">
        <f>IFERROR(IF(VLOOKUP(A5313,'Resources Final'!B:F,5,FALSE)=0,"",VLOOKUP(A5313,'Resources Final'!B:F,5,FALSE)),"")</f>
        <v/>
      </c>
    </row>
    <row r="5314" spans="9:9" x14ac:dyDescent="0.2">
      <c r="I5314" t="str">
        <f>IFERROR(IF(VLOOKUP(A5314,'Resources Final'!B:F,5,FALSE)=0,"",VLOOKUP(A5314,'Resources Final'!B:F,5,FALSE)),"")</f>
        <v/>
      </c>
    </row>
    <row r="5315" spans="9:9" x14ac:dyDescent="0.2">
      <c r="I5315" t="str">
        <f>IFERROR(IF(VLOOKUP(A5315,'Resources Final'!B:F,5,FALSE)=0,"",VLOOKUP(A5315,'Resources Final'!B:F,5,FALSE)),"")</f>
        <v/>
      </c>
    </row>
    <row r="5316" spans="9:9" x14ac:dyDescent="0.2">
      <c r="I5316" t="str">
        <f>IFERROR(IF(VLOOKUP(A5316,'Resources Final'!B:F,5,FALSE)=0,"",VLOOKUP(A5316,'Resources Final'!B:F,5,FALSE)),"")</f>
        <v/>
      </c>
    </row>
    <row r="5317" spans="9:9" x14ac:dyDescent="0.2">
      <c r="I5317" t="str">
        <f>IFERROR(IF(VLOOKUP(A5317,'Resources Final'!B:F,5,FALSE)=0,"",VLOOKUP(A5317,'Resources Final'!B:F,5,FALSE)),"")</f>
        <v/>
      </c>
    </row>
    <row r="5318" spans="9:9" x14ac:dyDescent="0.2">
      <c r="I5318" t="str">
        <f>IFERROR(IF(VLOOKUP(A5318,'Resources Final'!B:F,5,FALSE)=0,"",VLOOKUP(A5318,'Resources Final'!B:F,5,FALSE)),"")</f>
        <v/>
      </c>
    </row>
    <row r="5319" spans="9:9" x14ac:dyDescent="0.2">
      <c r="I5319" t="str">
        <f>IFERROR(IF(VLOOKUP(A5319,'Resources Final'!B:F,5,FALSE)=0,"",VLOOKUP(A5319,'Resources Final'!B:F,5,FALSE)),"")</f>
        <v/>
      </c>
    </row>
    <row r="5320" spans="9:9" x14ac:dyDescent="0.2">
      <c r="I5320" t="str">
        <f>IFERROR(IF(VLOOKUP(A5320,'Resources Final'!B:F,5,FALSE)=0,"",VLOOKUP(A5320,'Resources Final'!B:F,5,FALSE)),"")</f>
        <v/>
      </c>
    </row>
    <row r="5321" spans="9:9" x14ac:dyDescent="0.2">
      <c r="I5321" t="str">
        <f>IFERROR(IF(VLOOKUP(A5321,'Resources Final'!B:F,5,FALSE)=0,"",VLOOKUP(A5321,'Resources Final'!B:F,5,FALSE)),"")</f>
        <v/>
      </c>
    </row>
    <row r="5322" spans="9:9" x14ac:dyDescent="0.2">
      <c r="I5322" t="str">
        <f>IFERROR(IF(VLOOKUP(A5322,'Resources Final'!B:F,5,FALSE)=0,"",VLOOKUP(A5322,'Resources Final'!B:F,5,FALSE)),"")</f>
        <v/>
      </c>
    </row>
    <row r="5323" spans="9:9" x14ac:dyDescent="0.2">
      <c r="I5323" t="str">
        <f>IFERROR(IF(VLOOKUP(A5323,'Resources Final'!B:F,5,FALSE)=0,"",VLOOKUP(A5323,'Resources Final'!B:F,5,FALSE)),"")</f>
        <v/>
      </c>
    </row>
    <row r="5324" spans="9:9" x14ac:dyDescent="0.2">
      <c r="I5324" t="str">
        <f>IFERROR(IF(VLOOKUP(A5324,'Resources Final'!B:F,5,FALSE)=0,"",VLOOKUP(A5324,'Resources Final'!B:F,5,FALSE)),"")</f>
        <v/>
      </c>
    </row>
    <row r="5325" spans="9:9" x14ac:dyDescent="0.2">
      <c r="I5325" t="str">
        <f>IFERROR(IF(VLOOKUP(A5325,'Resources Final'!B:F,5,FALSE)=0,"",VLOOKUP(A5325,'Resources Final'!B:F,5,FALSE)),"")</f>
        <v/>
      </c>
    </row>
    <row r="5326" spans="9:9" x14ac:dyDescent="0.2">
      <c r="I5326" t="str">
        <f>IFERROR(IF(VLOOKUP(A5326,'Resources Final'!B:F,5,FALSE)=0,"",VLOOKUP(A5326,'Resources Final'!B:F,5,FALSE)),"")</f>
        <v/>
      </c>
    </row>
    <row r="5327" spans="9:9" x14ac:dyDescent="0.2">
      <c r="I5327" t="str">
        <f>IFERROR(IF(VLOOKUP(A5327,'Resources Final'!B:F,5,FALSE)=0,"",VLOOKUP(A5327,'Resources Final'!B:F,5,FALSE)),"")</f>
        <v/>
      </c>
    </row>
    <row r="5328" spans="9:9" x14ac:dyDescent="0.2">
      <c r="I5328" t="str">
        <f>IFERROR(IF(VLOOKUP(A5328,'Resources Final'!B:F,5,FALSE)=0,"",VLOOKUP(A5328,'Resources Final'!B:F,5,FALSE)),"")</f>
        <v/>
      </c>
    </row>
    <row r="5329" spans="9:9" x14ac:dyDescent="0.2">
      <c r="I5329" t="str">
        <f>IFERROR(IF(VLOOKUP(A5329,'Resources Final'!B:F,5,FALSE)=0,"",VLOOKUP(A5329,'Resources Final'!B:F,5,FALSE)),"")</f>
        <v/>
      </c>
    </row>
    <row r="5330" spans="9:9" x14ac:dyDescent="0.2">
      <c r="I5330" t="str">
        <f>IFERROR(IF(VLOOKUP(A5330,'Resources Final'!B:F,5,FALSE)=0,"",VLOOKUP(A5330,'Resources Final'!B:F,5,FALSE)),"")</f>
        <v/>
      </c>
    </row>
    <row r="5331" spans="9:9" x14ac:dyDescent="0.2">
      <c r="I5331" t="str">
        <f>IFERROR(IF(VLOOKUP(A5331,'Resources Final'!B:F,5,FALSE)=0,"",VLOOKUP(A5331,'Resources Final'!B:F,5,FALSE)),"")</f>
        <v/>
      </c>
    </row>
    <row r="5332" spans="9:9" x14ac:dyDescent="0.2">
      <c r="I5332" t="str">
        <f>IFERROR(IF(VLOOKUP(A5332,'Resources Final'!B:F,5,FALSE)=0,"",VLOOKUP(A5332,'Resources Final'!B:F,5,FALSE)),"")</f>
        <v/>
      </c>
    </row>
    <row r="5333" spans="9:9" x14ac:dyDescent="0.2">
      <c r="I5333" t="str">
        <f>IFERROR(IF(VLOOKUP(A5333,'Resources Final'!B:F,5,FALSE)=0,"",VLOOKUP(A5333,'Resources Final'!B:F,5,FALSE)),"")</f>
        <v/>
      </c>
    </row>
    <row r="5334" spans="9:9" x14ac:dyDescent="0.2">
      <c r="I5334" t="str">
        <f>IFERROR(IF(VLOOKUP(A5334,'Resources Final'!B:F,5,FALSE)=0,"",VLOOKUP(A5334,'Resources Final'!B:F,5,FALSE)),"")</f>
        <v/>
      </c>
    </row>
    <row r="5335" spans="9:9" x14ac:dyDescent="0.2">
      <c r="I5335" t="str">
        <f>IFERROR(IF(VLOOKUP(A5335,'Resources Final'!B:F,5,FALSE)=0,"",VLOOKUP(A5335,'Resources Final'!B:F,5,FALSE)),"")</f>
        <v/>
      </c>
    </row>
    <row r="5336" spans="9:9" x14ac:dyDescent="0.2">
      <c r="I5336" t="str">
        <f>IFERROR(IF(VLOOKUP(A5336,'Resources Final'!B:F,5,FALSE)=0,"",VLOOKUP(A5336,'Resources Final'!B:F,5,FALSE)),"")</f>
        <v/>
      </c>
    </row>
    <row r="5337" spans="9:9" x14ac:dyDescent="0.2">
      <c r="I5337" t="str">
        <f>IFERROR(IF(VLOOKUP(A5337,'Resources Final'!B:F,5,FALSE)=0,"",VLOOKUP(A5337,'Resources Final'!B:F,5,FALSE)),"")</f>
        <v/>
      </c>
    </row>
    <row r="5338" spans="9:9" x14ac:dyDescent="0.2">
      <c r="I5338" t="str">
        <f>IFERROR(IF(VLOOKUP(A5338,'Resources Final'!B:F,5,FALSE)=0,"",VLOOKUP(A5338,'Resources Final'!B:F,5,FALSE)),"")</f>
        <v/>
      </c>
    </row>
    <row r="5339" spans="9:9" x14ac:dyDescent="0.2">
      <c r="I5339" t="str">
        <f>IFERROR(IF(VLOOKUP(A5339,'Resources Final'!B:F,5,FALSE)=0,"",VLOOKUP(A5339,'Resources Final'!B:F,5,FALSE)),"")</f>
        <v/>
      </c>
    </row>
    <row r="5340" spans="9:9" x14ac:dyDescent="0.2">
      <c r="I5340" t="str">
        <f>IFERROR(IF(VLOOKUP(A5340,'Resources Final'!B:F,5,FALSE)=0,"",VLOOKUP(A5340,'Resources Final'!B:F,5,FALSE)),"")</f>
        <v/>
      </c>
    </row>
    <row r="5341" spans="9:9" x14ac:dyDescent="0.2">
      <c r="I5341" t="str">
        <f>IFERROR(IF(VLOOKUP(A5341,'Resources Final'!B:F,5,FALSE)=0,"",VLOOKUP(A5341,'Resources Final'!B:F,5,FALSE)),"")</f>
        <v/>
      </c>
    </row>
    <row r="5342" spans="9:9" x14ac:dyDescent="0.2">
      <c r="I5342" t="str">
        <f>IFERROR(IF(VLOOKUP(A5342,'Resources Final'!B:F,5,FALSE)=0,"",VLOOKUP(A5342,'Resources Final'!B:F,5,FALSE)),"")</f>
        <v/>
      </c>
    </row>
    <row r="5343" spans="9:9" x14ac:dyDescent="0.2">
      <c r="I5343" t="str">
        <f>IFERROR(IF(VLOOKUP(A5343,'Resources Final'!B:F,5,FALSE)=0,"",VLOOKUP(A5343,'Resources Final'!B:F,5,FALSE)),"")</f>
        <v/>
      </c>
    </row>
    <row r="5344" spans="9:9" x14ac:dyDescent="0.2">
      <c r="I5344" t="str">
        <f>IFERROR(IF(VLOOKUP(A5344,'Resources Final'!B:F,5,FALSE)=0,"",VLOOKUP(A5344,'Resources Final'!B:F,5,FALSE)),"")</f>
        <v/>
      </c>
    </row>
    <row r="5345" spans="9:9" x14ac:dyDescent="0.2">
      <c r="I5345" t="str">
        <f>IFERROR(IF(VLOOKUP(A5345,'Resources Final'!B:F,5,FALSE)=0,"",VLOOKUP(A5345,'Resources Final'!B:F,5,FALSE)),"")</f>
        <v/>
      </c>
    </row>
    <row r="5346" spans="9:9" x14ac:dyDescent="0.2">
      <c r="I5346" t="str">
        <f>IFERROR(IF(VLOOKUP(A5346,'Resources Final'!B:F,5,FALSE)=0,"",VLOOKUP(A5346,'Resources Final'!B:F,5,FALSE)),"")</f>
        <v/>
      </c>
    </row>
    <row r="5347" spans="9:9" x14ac:dyDescent="0.2">
      <c r="I5347" t="str">
        <f>IFERROR(IF(VLOOKUP(A5347,'Resources Final'!B:F,5,FALSE)=0,"",VLOOKUP(A5347,'Resources Final'!B:F,5,FALSE)),"")</f>
        <v/>
      </c>
    </row>
    <row r="5348" spans="9:9" x14ac:dyDescent="0.2">
      <c r="I5348" t="str">
        <f>IFERROR(IF(VLOOKUP(A5348,'Resources Final'!B:F,5,FALSE)=0,"",VLOOKUP(A5348,'Resources Final'!B:F,5,FALSE)),"")</f>
        <v/>
      </c>
    </row>
    <row r="5349" spans="9:9" x14ac:dyDescent="0.2">
      <c r="I5349" t="str">
        <f>IFERROR(IF(VLOOKUP(A5349,'Resources Final'!B:F,5,FALSE)=0,"",VLOOKUP(A5349,'Resources Final'!B:F,5,FALSE)),"")</f>
        <v/>
      </c>
    </row>
    <row r="5350" spans="9:9" x14ac:dyDescent="0.2">
      <c r="I5350" t="str">
        <f>IFERROR(IF(VLOOKUP(A5350,'Resources Final'!B:F,5,FALSE)=0,"",VLOOKUP(A5350,'Resources Final'!B:F,5,FALSE)),"")</f>
        <v/>
      </c>
    </row>
    <row r="5351" spans="9:9" x14ac:dyDescent="0.2">
      <c r="I5351" t="str">
        <f>IFERROR(IF(VLOOKUP(A5351,'Resources Final'!B:F,5,FALSE)=0,"",VLOOKUP(A5351,'Resources Final'!B:F,5,FALSE)),"")</f>
        <v/>
      </c>
    </row>
    <row r="5352" spans="9:9" x14ac:dyDescent="0.2">
      <c r="I5352" t="str">
        <f>IFERROR(IF(VLOOKUP(A5352,'Resources Final'!B:F,5,FALSE)=0,"",VLOOKUP(A5352,'Resources Final'!B:F,5,FALSE)),"")</f>
        <v/>
      </c>
    </row>
    <row r="5353" spans="9:9" x14ac:dyDescent="0.2">
      <c r="I5353" t="str">
        <f>IFERROR(IF(VLOOKUP(A5353,'Resources Final'!B:F,5,FALSE)=0,"",VLOOKUP(A5353,'Resources Final'!B:F,5,FALSE)),"")</f>
        <v/>
      </c>
    </row>
    <row r="5354" spans="9:9" x14ac:dyDescent="0.2">
      <c r="I5354" t="str">
        <f>IFERROR(IF(VLOOKUP(A5354,'Resources Final'!B:F,5,FALSE)=0,"",VLOOKUP(A5354,'Resources Final'!B:F,5,FALSE)),"")</f>
        <v/>
      </c>
    </row>
    <row r="5355" spans="9:9" x14ac:dyDescent="0.2">
      <c r="I5355" t="str">
        <f>IFERROR(IF(VLOOKUP(A5355,'Resources Final'!B:F,5,FALSE)=0,"",VLOOKUP(A5355,'Resources Final'!B:F,5,FALSE)),"")</f>
        <v/>
      </c>
    </row>
    <row r="5356" spans="9:9" x14ac:dyDescent="0.2">
      <c r="I5356" t="str">
        <f>IFERROR(IF(VLOOKUP(A5356,'Resources Final'!B:F,5,FALSE)=0,"",VLOOKUP(A5356,'Resources Final'!B:F,5,FALSE)),"")</f>
        <v/>
      </c>
    </row>
    <row r="5357" spans="9:9" x14ac:dyDescent="0.2">
      <c r="I5357" t="str">
        <f>IFERROR(IF(VLOOKUP(A5357,'Resources Final'!B:F,5,FALSE)=0,"",VLOOKUP(A5357,'Resources Final'!B:F,5,FALSE)),"")</f>
        <v/>
      </c>
    </row>
    <row r="5358" spans="9:9" x14ac:dyDescent="0.2">
      <c r="I5358" t="str">
        <f>IFERROR(IF(VLOOKUP(A5358,'Resources Final'!B:F,5,FALSE)=0,"",VLOOKUP(A5358,'Resources Final'!B:F,5,FALSE)),"")</f>
        <v/>
      </c>
    </row>
    <row r="5359" spans="9:9" x14ac:dyDescent="0.2">
      <c r="I5359" t="str">
        <f>IFERROR(IF(VLOOKUP(A5359,'Resources Final'!B:F,5,FALSE)=0,"",VLOOKUP(A5359,'Resources Final'!B:F,5,FALSE)),"")</f>
        <v/>
      </c>
    </row>
    <row r="5360" spans="9:9" x14ac:dyDescent="0.2">
      <c r="I5360" t="str">
        <f>IFERROR(IF(VLOOKUP(A5360,'Resources Final'!B:F,5,FALSE)=0,"",VLOOKUP(A5360,'Resources Final'!B:F,5,FALSE)),"")</f>
        <v/>
      </c>
    </row>
    <row r="5361" spans="9:9" x14ac:dyDescent="0.2">
      <c r="I5361" t="str">
        <f>IFERROR(IF(VLOOKUP(A5361,'Resources Final'!B:F,5,FALSE)=0,"",VLOOKUP(A5361,'Resources Final'!B:F,5,FALSE)),"")</f>
        <v/>
      </c>
    </row>
    <row r="5362" spans="9:9" x14ac:dyDescent="0.2">
      <c r="I5362" t="str">
        <f>IFERROR(IF(VLOOKUP(A5362,'Resources Final'!B:F,5,FALSE)=0,"",VLOOKUP(A5362,'Resources Final'!B:F,5,FALSE)),"")</f>
        <v/>
      </c>
    </row>
    <row r="5363" spans="9:9" x14ac:dyDescent="0.2">
      <c r="I5363" t="str">
        <f>IFERROR(IF(VLOOKUP(A5363,'Resources Final'!B:F,5,FALSE)=0,"",VLOOKUP(A5363,'Resources Final'!B:F,5,FALSE)),"")</f>
        <v/>
      </c>
    </row>
    <row r="5364" spans="9:9" x14ac:dyDescent="0.2">
      <c r="I5364" t="str">
        <f>IFERROR(IF(VLOOKUP(A5364,'Resources Final'!B:F,5,FALSE)=0,"",VLOOKUP(A5364,'Resources Final'!B:F,5,FALSE)),"")</f>
        <v/>
      </c>
    </row>
    <row r="5365" spans="9:9" x14ac:dyDescent="0.2">
      <c r="I5365" t="str">
        <f>IFERROR(IF(VLOOKUP(A5365,'Resources Final'!B:F,5,FALSE)=0,"",VLOOKUP(A5365,'Resources Final'!B:F,5,FALSE)),"")</f>
        <v/>
      </c>
    </row>
    <row r="5366" spans="9:9" x14ac:dyDescent="0.2">
      <c r="I5366" t="str">
        <f>IFERROR(IF(VLOOKUP(A5366,'Resources Final'!B:F,5,FALSE)=0,"",VLOOKUP(A5366,'Resources Final'!B:F,5,FALSE)),"")</f>
        <v/>
      </c>
    </row>
    <row r="5367" spans="9:9" x14ac:dyDescent="0.2">
      <c r="I5367" t="str">
        <f>IFERROR(IF(VLOOKUP(A5367,'Resources Final'!B:F,5,FALSE)=0,"",VLOOKUP(A5367,'Resources Final'!B:F,5,FALSE)),"")</f>
        <v/>
      </c>
    </row>
    <row r="5368" spans="9:9" x14ac:dyDescent="0.2">
      <c r="I5368" t="str">
        <f>IFERROR(IF(VLOOKUP(A5368,'Resources Final'!B:F,5,FALSE)=0,"",VLOOKUP(A5368,'Resources Final'!B:F,5,FALSE)),"")</f>
        <v/>
      </c>
    </row>
    <row r="5369" spans="9:9" x14ac:dyDescent="0.2">
      <c r="I5369" t="str">
        <f>IFERROR(IF(VLOOKUP(A5369,'Resources Final'!B:F,5,FALSE)=0,"",VLOOKUP(A5369,'Resources Final'!B:F,5,FALSE)),"")</f>
        <v/>
      </c>
    </row>
    <row r="5370" spans="9:9" x14ac:dyDescent="0.2">
      <c r="I5370" t="str">
        <f>IFERROR(IF(VLOOKUP(A5370,'Resources Final'!B:F,5,FALSE)=0,"",VLOOKUP(A5370,'Resources Final'!B:F,5,FALSE)),"")</f>
        <v/>
      </c>
    </row>
    <row r="5371" spans="9:9" x14ac:dyDescent="0.2">
      <c r="I5371" t="str">
        <f>IFERROR(IF(VLOOKUP(A5371,'Resources Final'!B:F,5,FALSE)=0,"",VLOOKUP(A5371,'Resources Final'!B:F,5,FALSE)),"")</f>
        <v/>
      </c>
    </row>
    <row r="5372" spans="9:9" x14ac:dyDescent="0.2">
      <c r="I5372" t="str">
        <f>IFERROR(IF(VLOOKUP(A5372,'Resources Final'!B:F,5,FALSE)=0,"",VLOOKUP(A5372,'Resources Final'!B:F,5,FALSE)),"")</f>
        <v/>
      </c>
    </row>
    <row r="5373" spans="9:9" x14ac:dyDescent="0.2">
      <c r="I5373" t="str">
        <f>IFERROR(IF(VLOOKUP(A5373,'Resources Final'!B:F,5,FALSE)=0,"",VLOOKUP(A5373,'Resources Final'!B:F,5,FALSE)),"")</f>
        <v/>
      </c>
    </row>
    <row r="5374" spans="9:9" x14ac:dyDescent="0.2">
      <c r="I5374" t="str">
        <f>IFERROR(IF(VLOOKUP(A5374,'Resources Final'!B:F,5,FALSE)=0,"",VLOOKUP(A5374,'Resources Final'!B:F,5,FALSE)),"")</f>
        <v/>
      </c>
    </row>
    <row r="5375" spans="9:9" x14ac:dyDescent="0.2">
      <c r="I5375" t="str">
        <f>IFERROR(IF(VLOOKUP(A5375,'Resources Final'!B:F,5,FALSE)=0,"",VLOOKUP(A5375,'Resources Final'!B:F,5,FALSE)),"")</f>
        <v/>
      </c>
    </row>
    <row r="5376" spans="9:9" x14ac:dyDescent="0.2">
      <c r="I5376" t="str">
        <f>IFERROR(IF(VLOOKUP(A5376,'Resources Final'!B:F,5,FALSE)=0,"",VLOOKUP(A5376,'Resources Final'!B:F,5,FALSE)),"")</f>
        <v/>
      </c>
    </row>
    <row r="5377" spans="9:9" x14ac:dyDescent="0.2">
      <c r="I5377" t="str">
        <f>IFERROR(IF(VLOOKUP(A5377,'Resources Final'!B:F,5,FALSE)=0,"",VLOOKUP(A5377,'Resources Final'!B:F,5,FALSE)),"")</f>
        <v/>
      </c>
    </row>
    <row r="5378" spans="9:9" x14ac:dyDescent="0.2">
      <c r="I5378" t="str">
        <f>IFERROR(IF(VLOOKUP(A5378,'Resources Final'!B:F,5,FALSE)=0,"",VLOOKUP(A5378,'Resources Final'!B:F,5,FALSE)),"")</f>
        <v/>
      </c>
    </row>
    <row r="5379" spans="9:9" x14ac:dyDescent="0.2">
      <c r="I5379" t="str">
        <f>IFERROR(IF(VLOOKUP(A5379,'Resources Final'!B:F,5,FALSE)=0,"",VLOOKUP(A5379,'Resources Final'!B:F,5,FALSE)),"")</f>
        <v/>
      </c>
    </row>
    <row r="5380" spans="9:9" x14ac:dyDescent="0.2">
      <c r="I5380" t="str">
        <f>IFERROR(IF(VLOOKUP(A5380,'Resources Final'!B:F,5,FALSE)=0,"",VLOOKUP(A5380,'Resources Final'!B:F,5,FALSE)),"")</f>
        <v/>
      </c>
    </row>
    <row r="5381" spans="9:9" x14ac:dyDescent="0.2">
      <c r="I5381" t="str">
        <f>IFERROR(IF(VLOOKUP(A5381,'Resources Final'!B:F,5,FALSE)=0,"",VLOOKUP(A5381,'Resources Final'!B:F,5,FALSE)),"")</f>
        <v/>
      </c>
    </row>
    <row r="5382" spans="9:9" x14ac:dyDescent="0.2">
      <c r="I5382" t="str">
        <f>IFERROR(IF(VLOOKUP(A5382,'Resources Final'!B:F,5,FALSE)=0,"",VLOOKUP(A5382,'Resources Final'!B:F,5,FALSE)),"")</f>
        <v/>
      </c>
    </row>
    <row r="5383" spans="9:9" x14ac:dyDescent="0.2">
      <c r="I5383" t="str">
        <f>IFERROR(IF(VLOOKUP(A5383,'Resources Final'!B:F,5,FALSE)=0,"",VLOOKUP(A5383,'Resources Final'!B:F,5,FALSE)),"")</f>
        <v/>
      </c>
    </row>
    <row r="5384" spans="9:9" x14ac:dyDescent="0.2">
      <c r="I5384" t="str">
        <f>IFERROR(IF(VLOOKUP(A5384,'Resources Final'!B:F,5,FALSE)=0,"",VLOOKUP(A5384,'Resources Final'!B:F,5,FALSE)),"")</f>
        <v/>
      </c>
    </row>
    <row r="5385" spans="9:9" x14ac:dyDescent="0.2">
      <c r="I5385" t="str">
        <f>IFERROR(IF(VLOOKUP(A5385,'Resources Final'!B:F,5,FALSE)=0,"",VLOOKUP(A5385,'Resources Final'!B:F,5,FALSE)),"")</f>
        <v/>
      </c>
    </row>
    <row r="5386" spans="9:9" x14ac:dyDescent="0.2">
      <c r="I5386" t="str">
        <f>IFERROR(IF(VLOOKUP(A5386,'Resources Final'!B:F,5,FALSE)=0,"",VLOOKUP(A5386,'Resources Final'!B:F,5,FALSE)),"")</f>
        <v/>
      </c>
    </row>
    <row r="5387" spans="9:9" x14ac:dyDescent="0.2">
      <c r="I5387" t="str">
        <f>IFERROR(IF(VLOOKUP(A5387,'Resources Final'!B:F,5,FALSE)=0,"",VLOOKUP(A5387,'Resources Final'!B:F,5,FALSE)),"")</f>
        <v/>
      </c>
    </row>
    <row r="5388" spans="9:9" x14ac:dyDescent="0.2">
      <c r="I5388" t="str">
        <f>IFERROR(IF(VLOOKUP(A5388,'Resources Final'!B:F,5,FALSE)=0,"",VLOOKUP(A5388,'Resources Final'!B:F,5,FALSE)),"")</f>
        <v/>
      </c>
    </row>
    <row r="5389" spans="9:9" x14ac:dyDescent="0.2">
      <c r="I5389" t="str">
        <f>IFERROR(IF(VLOOKUP(A5389,'Resources Final'!B:F,5,FALSE)=0,"",VLOOKUP(A5389,'Resources Final'!B:F,5,FALSE)),"")</f>
        <v/>
      </c>
    </row>
    <row r="5390" spans="9:9" x14ac:dyDescent="0.2">
      <c r="I5390" t="str">
        <f>IFERROR(IF(VLOOKUP(A5390,'Resources Final'!B:F,5,FALSE)=0,"",VLOOKUP(A5390,'Resources Final'!B:F,5,FALSE)),"")</f>
        <v/>
      </c>
    </row>
    <row r="5391" spans="9:9" x14ac:dyDescent="0.2">
      <c r="I5391" t="str">
        <f>IFERROR(IF(VLOOKUP(A5391,'Resources Final'!B:F,5,FALSE)=0,"",VLOOKUP(A5391,'Resources Final'!B:F,5,FALSE)),"")</f>
        <v/>
      </c>
    </row>
    <row r="5392" spans="9:9" x14ac:dyDescent="0.2">
      <c r="I5392" t="str">
        <f>IFERROR(IF(VLOOKUP(A5392,'Resources Final'!B:F,5,FALSE)=0,"",VLOOKUP(A5392,'Resources Final'!B:F,5,FALSE)),"")</f>
        <v/>
      </c>
    </row>
    <row r="5393" spans="9:9" x14ac:dyDescent="0.2">
      <c r="I5393" t="str">
        <f>IFERROR(IF(VLOOKUP(A5393,'Resources Final'!B:F,5,FALSE)=0,"",VLOOKUP(A5393,'Resources Final'!B:F,5,FALSE)),"")</f>
        <v/>
      </c>
    </row>
    <row r="5394" spans="9:9" x14ac:dyDescent="0.2">
      <c r="I5394" t="str">
        <f>IFERROR(IF(VLOOKUP(A5394,'Resources Final'!B:F,5,FALSE)=0,"",VLOOKUP(A5394,'Resources Final'!B:F,5,FALSE)),"")</f>
        <v/>
      </c>
    </row>
    <row r="5395" spans="9:9" x14ac:dyDescent="0.2">
      <c r="I5395" t="str">
        <f>IFERROR(IF(VLOOKUP(A5395,'Resources Final'!B:F,5,FALSE)=0,"",VLOOKUP(A5395,'Resources Final'!B:F,5,FALSE)),"")</f>
        <v/>
      </c>
    </row>
    <row r="5396" spans="9:9" x14ac:dyDescent="0.2">
      <c r="I5396" t="str">
        <f>IFERROR(IF(VLOOKUP(A5396,'Resources Final'!B:F,5,FALSE)=0,"",VLOOKUP(A5396,'Resources Final'!B:F,5,FALSE)),"")</f>
        <v/>
      </c>
    </row>
    <row r="5397" spans="9:9" x14ac:dyDescent="0.2">
      <c r="I5397" t="str">
        <f>IFERROR(IF(VLOOKUP(A5397,'Resources Final'!B:F,5,FALSE)=0,"",VLOOKUP(A5397,'Resources Final'!B:F,5,FALSE)),"")</f>
        <v/>
      </c>
    </row>
    <row r="5398" spans="9:9" x14ac:dyDescent="0.2">
      <c r="I5398" t="str">
        <f>IFERROR(IF(VLOOKUP(A5398,'Resources Final'!B:F,5,FALSE)=0,"",VLOOKUP(A5398,'Resources Final'!B:F,5,FALSE)),"")</f>
        <v/>
      </c>
    </row>
    <row r="5399" spans="9:9" x14ac:dyDescent="0.2">
      <c r="I5399" t="str">
        <f>IFERROR(IF(VLOOKUP(A5399,'Resources Final'!B:F,5,FALSE)=0,"",VLOOKUP(A5399,'Resources Final'!B:F,5,FALSE)),"")</f>
        <v/>
      </c>
    </row>
    <row r="5400" spans="9:9" x14ac:dyDescent="0.2">
      <c r="I5400" t="str">
        <f>IFERROR(IF(VLOOKUP(A5400,'Resources Final'!B:F,5,FALSE)=0,"",VLOOKUP(A5400,'Resources Final'!B:F,5,FALSE)),"")</f>
        <v/>
      </c>
    </row>
    <row r="5401" spans="9:9" x14ac:dyDescent="0.2">
      <c r="I5401" t="str">
        <f>IFERROR(IF(VLOOKUP(A5401,'Resources Final'!B:F,5,FALSE)=0,"",VLOOKUP(A5401,'Resources Final'!B:F,5,FALSE)),"")</f>
        <v/>
      </c>
    </row>
    <row r="5402" spans="9:9" x14ac:dyDescent="0.2">
      <c r="I5402" t="str">
        <f>IFERROR(IF(VLOOKUP(A5402,'Resources Final'!B:F,5,FALSE)=0,"",VLOOKUP(A5402,'Resources Final'!B:F,5,FALSE)),"")</f>
        <v/>
      </c>
    </row>
    <row r="5403" spans="9:9" x14ac:dyDescent="0.2">
      <c r="I5403" t="str">
        <f>IFERROR(IF(VLOOKUP(A5403,'Resources Final'!B:F,5,FALSE)=0,"",VLOOKUP(A5403,'Resources Final'!B:F,5,FALSE)),"")</f>
        <v/>
      </c>
    </row>
    <row r="5404" spans="9:9" x14ac:dyDescent="0.2">
      <c r="I5404" t="str">
        <f>IFERROR(IF(VLOOKUP(A5404,'Resources Final'!B:F,5,FALSE)=0,"",VLOOKUP(A5404,'Resources Final'!B:F,5,FALSE)),"")</f>
        <v/>
      </c>
    </row>
    <row r="5405" spans="9:9" x14ac:dyDescent="0.2">
      <c r="I5405" t="str">
        <f>IFERROR(IF(VLOOKUP(A5405,'Resources Final'!B:F,5,FALSE)=0,"",VLOOKUP(A5405,'Resources Final'!B:F,5,FALSE)),"")</f>
        <v/>
      </c>
    </row>
    <row r="5406" spans="9:9" x14ac:dyDescent="0.2">
      <c r="I5406" t="str">
        <f>IFERROR(IF(VLOOKUP(A5406,'Resources Final'!B:F,5,FALSE)=0,"",VLOOKUP(A5406,'Resources Final'!B:F,5,FALSE)),"")</f>
        <v/>
      </c>
    </row>
    <row r="5407" spans="9:9" x14ac:dyDescent="0.2">
      <c r="I5407" t="str">
        <f>IFERROR(IF(VLOOKUP(A5407,'Resources Final'!B:F,5,FALSE)=0,"",VLOOKUP(A5407,'Resources Final'!B:F,5,FALSE)),"")</f>
        <v/>
      </c>
    </row>
    <row r="5408" spans="9:9" x14ac:dyDescent="0.2">
      <c r="I5408" t="str">
        <f>IFERROR(IF(VLOOKUP(A5408,'Resources Final'!B:F,5,FALSE)=0,"",VLOOKUP(A5408,'Resources Final'!B:F,5,FALSE)),"")</f>
        <v/>
      </c>
    </row>
    <row r="5409" spans="9:9" x14ac:dyDescent="0.2">
      <c r="I5409" t="str">
        <f>IFERROR(IF(VLOOKUP(A5409,'Resources Final'!B:F,5,FALSE)=0,"",VLOOKUP(A5409,'Resources Final'!B:F,5,FALSE)),"")</f>
        <v/>
      </c>
    </row>
    <row r="5410" spans="9:9" x14ac:dyDescent="0.2">
      <c r="I5410" t="str">
        <f>IFERROR(IF(VLOOKUP(A5410,'Resources Final'!B:F,5,FALSE)=0,"",VLOOKUP(A5410,'Resources Final'!B:F,5,FALSE)),"")</f>
        <v/>
      </c>
    </row>
    <row r="5411" spans="9:9" x14ac:dyDescent="0.2">
      <c r="I5411" t="str">
        <f>IFERROR(IF(VLOOKUP(A5411,'Resources Final'!B:F,5,FALSE)=0,"",VLOOKUP(A5411,'Resources Final'!B:F,5,FALSE)),"")</f>
        <v/>
      </c>
    </row>
    <row r="5412" spans="9:9" x14ac:dyDescent="0.2">
      <c r="I5412" t="str">
        <f>IFERROR(IF(VLOOKUP(A5412,'Resources Final'!B:F,5,FALSE)=0,"",VLOOKUP(A5412,'Resources Final'!B:F,5,FALSE)),"")</f>
        <v/>
      </c>
    </row>
    <row r="5413" spans="9:9" x14ac:dyDescent="0.2">
      <c r="I5413" t="str">
        <f>IFERROR(IF(VLOOKUP(A5413,'Resources Final'!B:F,5,FALSE)=0,"",VLOOKUP(A5413,'Resources Final'!B:F,5,FALSE)),"")</f>
        <v/>
      </c>
    </row>
    <row r="5414" spans="9:9" x14ac:dyDescent="0.2">
      <c r="I5414" t="str">
        <f>IFERROR(IF(VLOOKUP(A5414,'Resources Final'!B:F,5,FALSE)=0,"",VLOOKUP(A5414,'Resources Final'!B:F,5,FALSE)),"")</f>
        <v/>
      </c>
    </row>
    <row r="5415" spans="9:9" x14ac:dyDescent="0.2">
      <c r="I5415" t="str">
        <f>IFERROR(IF(VLOOKUP(A5415,'Resources Final'!B:F,5,FALSE)=0,"",VLOOKUP(A5415,'Resources Final'!B:F,5,FALSE)),"")</f>
        <v/>
      </c>
    </row>
    <row r="5416" spans="9:9" x14ac:dyDescent="0.2">
      <c r="I5416" t="str">
        <f>IFERROR(IF(VLOOKUP(A5416,'Resources Final'!B:F,5,FALSE)=0,"",VLOOKUP(A5416,'Resources Final'!B:F,5,FALSE)),"")</f>
        <v/>
      </c>
    </row>
    <row r="5417" spans="9:9" x14ac:dyDescent="0.2">
      <c r="I5417" t="str">
        <f>IFERROR(IF(VLOOKUP(A5417,'Resources Final'!B:F,5,FALSE)=0,"",VLOOKUP(A5417,'Resources Final'!B:F,5,FALSE)),"")</f>
        <v/>
      </c>
    </row>
    <row r="5418" spans="9:9" x14ac:dyDescent="0.2">
      <c r="I5418" t="str">
        <f>IFERROR(IF(VLOOKUP(A5418,'Resources Final'!B:F,5,FALSE)=0,"",VLOOKUP(A5418,'Resources Final'!B:F,5,FALSE)),"")</f>
        <v/>
      </c>
    </row>
    <row r="5419" spans="9:9" x14ac:dyDescent="0.2">
      <c r="I5419" t="str">
        <f>IFERROR(IF(VLOOKUP(A5419,'Resources Final'!B:F,5,FALSE)=0,"",VLOOKUP(A5419,'Resources Final'!B:F,5,FALSE)),"")</f>
        <v/>
      </c>
    </row>
    <row r="5420" spans="9:9" x14ac:dyDescent="0.2">
      <c r="I5420" t="str">
        <f>IFERROR(IF(VLOOKUP(A5420,'Resources Final'!B:F,5,FALSE)=0,"",VLOOKUP(A5420,'Resources Final'!B:F,5,FALSE)),"")</f>
        <v/>
      </c>
    </row>
    <row r="5421" spans="9:9" x14ac:dyDescent="0.2">
      <c r="I5421" t="str">
        <f>IFERROR(IF(VLOOKUP(A5421,'Resources Final'!B:F,5,FALSE)=0,"",VLOOKUP(A5421,'Resources Final'!B:F,5,FALSE)),"")</f>
        <v/>
      </c>
    </row>
    <row r="5422" spans="9:9" x14ac:dyDescent="0.2">
      <c r="I5422" t="str">
        <f>IFERROR(IF(VLOOKUP(A5422,'Resources Final'!B:F,5,FALSE)=0,"",VLOOKUP(A5422,'Resources Final'!B:F,5,FALSE)),"")</f>
        <v/>
      </c>
    </row>
    <row r="5423" spans="9:9" x14ac:dyDescent="0.2">
      <c r="I5423" t="str">
        <f>IFERROR(IF(VLOOKUP(A5423,'Resources Final'!B:F,5,FALSE)=0,"",VLOOKUP(A5423,'Resources Final'!B:F,5,FALSE)),"")</f>
        <v/>
      </c>
    </row>
    <row r="5424" spans="9:9" x14ac:dyDescent="0.2">
      <c r="I5424" t="str">
        <f>IFERROR(IF(VLOOKUP(A5424,'Resources Final'!B:F,5,FALSE)=0,"",VLOOKUP(A5424,'Resources Final'!B:F,5,FALSE)),"")</f>
        <v/>
      </c>
    </row>
    <row r="5425" spans="9:9" x14ac:dyDescent="0.2">
      <c r="I5425" t="str">
        <f>IFERROR(IF(VLOOKUP(A5425,'Resources Final'!B:F,5,FALSE)=0,"",VLOOKUP(A5425,'Resources Final'!B:F,5,FALSE)),"")</f>
        <v/>
      </c>
    </row>
    <row r="5426" spans="9:9" x14ac:dyDescent="0.2">
      <c r="I5426" t="str">
        <f>IFERROR(IF(VLOOKUP(A5426,'Resources Final'!B:F,5,FALSE)=0,"",VLOOKUP(A5426,'Resources Final'!B:F,5,FALSE)),"")</f>
        <v/>
      </c>
    </row>
    <row r="5427" spans="9:9" x14ac:dyDescent="0.2">
      <c r="I5427" t="str">
        <f>IFERROR(IF(VLOOKUP(A5427,'Resources Final'!B:F,5,FALSE)=0,"",VLOOKUP(A5427,'Resources Final'!B:F,5,FALSE)),"")</f>
        <v/>
      </c>
    </row>
    <row r="5428" spans="9:9" x14ac:dyDescent="0.2">
      <c r="I5428" t="str">
        <f>IFERROR(IF(VLOOKUP(A5428,'Resources Final'!B:F,5,FALSE)=0,"",VLOOKUP(A5428,'Resources Final'!B:F,5,FALSE)),"")</f>
        <v/>
      </c>
    </row>
    <row r="5429" spans="9:9" x14ac:dyDescent="0.2">
      <c r="I5429" t="str">
        <f>IFERROR(IF(VLOOKUP(A5429,'Resources Final'!B:F,5,FALSE)=0,"",VLOOKUP(A5429,'Resources Final'!B:F,5,FALSE)),"")</f>
        <v/>
      </c>
    </row>
    <row r="5430" spans="9:9" x14ac:dyDescent="0.2">
      <c r="I5430" t="str">
        <f>IFERROR(IF(VLOOKUP(A5430,'Resources Final'!B:F,5,FALSE)=0,"",VLOOKUP(A5430,'Resources Final'!B:F,5,FALSE)),"")</f>
        <v/>
      </c>
    </row>
    <row r="5431" spans="9:9" x14ac:dyDescent="0.2">
      <c r="I5431" t="str">
        <f>IFERROR(IF(VLOOKUP(A5431,'Resources Final'!B:F,5,FALSE)=0,"",VLOOKUP(A5431,'Resources Final'!B:F,5,FALSE)),"")</f>
        <v/>
      </c>
    </row>
    <row r="5432" spans="9:9" x14ac:dyDescent="0.2">
      <c r="I5432" t="str">
        <f>IFERROR(IF(VLOOKUP(A5432,'Resources Final'!B:F,5,FALSE)=0,"",VLOOKUP(A5432,'Resources Final'!B:F,5,FALSE)),"")</f>
        <v/>
      </c>
    </row>
    <row r="5433" spans="9:9" x14ac:dyDescent="0.2">
      <c r="I5433" t="str">
        <f>IFERROR(IF(VLOOKUP(A5433,'Resources Final'!B:F,5,FALSE)=0,"",VLOOKUP(A5433,'Resources Final'!B:F,5,FALSE)),"")</f>
        <v/>
      </c>
    </row>
    <row r="5434" spans="9:9" x14ac:dyDescent="0.2">
      <c r="I5434" t="str">
        <f>IFERROR(IF(VLOOKUP(A5434,'Resources Final'!B:F,5,FALSE)=0,"",VLOOKUP(A5434,'Resources Final'!B:F,5,FALSE)),"")</f>
        <v/>
      </c>
    </row>
    <row r="5435" spans="9:9" x14ac:dyDescent="0.2">
      <c r="I5435" t="str">
        <f>IFERROR(IF(VLOOKUP(A5435,'Resources Final'!B:F,5,FALSE)=0,"",VLOOKUP(A5435,'Resources Final'!B:F,5,FALSE)),"")</f>
        <v/>
      </c>
    </row>
    <row r="5436" spans="9:9" x14ac:dyDescent="0.2">
      <c r="I5436" t="str">
        <f>IFERROR(IF(VLOOKUP(A5436,'Resources Final'!B:F,5,FALSE)=0,"",VLOOKUP(A5436,'Resources Final'!B:F,5,FALSE)),"")</f>
        <v/>
      </c>
    </row>
    <row r="5437" spans="9:9" x14ac:dyDescent="0.2">
      <c r="I5437" t="str">
        <f>IFERROR(IF(VLOOKUP(A5437,'Resources Final'!B:F,5,FALSE)=0,"",VLOOKUP(A5437,'Resources Final'!B:F,5,FALSE)),"")</f>
        <v/>
      </c>
    </row>
    <row r="5438" spans="9:9" x14ac:dyDescent="0.2">
      <c r="I5438" t="str">
        <f>IFERROR(IF(VLOOKUP(A5438,'Resources Final'!B:F,5,FALSE)=0,"",VLOOKUP(A5438,'Resources Final'!B:F,5,FALSE)),"")</f>
        <v/>
      </c>
    </row>
    <row r="5439" spans="9:9" x14ac:dyDescent="0.2">
      <c r="I5439" t="str">
        <f>IFERROR(IF(VLOOKUP(A5439,'Resources Final'!B:F,5,FALSE)=0,"",VLOOKUP(A5439,'Resources Final'!B:F,5,FALSE)),"")</f>
        <v/>
      </c>
    </row>
    <row r="5440" spans="9:9" x14ac:dyDescent="0.2">
      <c r="I5440" t="str">
        <f>IFERROR(IF(VLOOKUP(A5440,'Resources Final'!B:F,5,FALSE)=0,"",VLOOKUP(A5440,'Resources Final'!B:F,5,FALSE)),"")</f>
        <v/>
      </c>
    </row>
    <row r="5441" spans="9:9" x14ac:dyDescent="0.2">
      <c r="I5441" t="str">
        <f>IFERROR(IF(VLOOKUP(A5441,'Resources Final'!B:F,5,FALSE)=0,"",VLOOKUP(A5441,'Resources Final'!B:F,5,FALSE)),"")</f>
        <v/>
      </c>
    </row>
    <row r="5442" spans="9:9" x14ac:dyDescent="0.2">
      <c r="I5442" t="str">
        <f>IFERROR(IF(VLOOKUP(A5442,'Resources Final'!B:F,5,FALSE)=0,"",VLOOKUP(A5442,'Resources Final'!B:F,5,FALSE)),"")</f>
        <v/>
      </c>
    </row>
    <row r="5443" spans="9:9" x14ac:dyDescent="0.2">
      <c r="I5443" t="str">
        <f>IFERROR(IF(VLOOKUP(A5443,'Resources Final'!B:F,5,FALSE)=0,"",VLOOKUP(A5443,'Resources Final'!B:F,5,FALSE)),"")</f>
        <v/>
      </c>
    </row>
    <row r="5444" spans="9:9" x14ac:dyDescent="0.2">
      <c r="I5444" t="str">
        <f>IFERROR(IF(VLOOKUP(A5444,'Resources Final'!B:F,5,FALSE)=0,"",VLOOKUP(A5444,'Resources Final'!B:F,5,FALSE)),"")</f>
        <v/>
      </c>
    </row>
    <row r="5445" spans="9:9" x14ac:dyDescent="0.2">
      <c r="I5445" t="str">
        <f>IFERROR(IF(VLOOKUP(A5445,'Resources Final'!B:F,5,FALSE)=0,"",VLOOKUP(A5445,'Resources Final'!B:F,5,FALSE)),"")</f>
        <v/>
      </c>
    </row>
    <row r="5446" spans="9:9" x14ac:dyDescent="0.2">
      <c r="I5446" t="str">
        <f>IFERROR(IF(VLOOKUP(A5446,'Resources Final'!B:F,5,FALSE)=0,"",VLOOKUP(A5446,'Resources Final'!B:F,5,FALSE)),"")</f>
        <v/>
      </c>
    </row>
    <row r="5447" spans="9:9" x14ac:dyDescent="0.2">
      <c r="I5447" t="str">
        <f>IFERROR(IF(VLOOKUP(A5447,'Resources Final'!B:F,5,FALSE)=0,"",VLOOKUP(A5447,'Resources Final'!B:F,5,FALSE)),"")</f>
        <v/>
      </c>
    </row>
    <row r="5448" spans="9:9" x14ac:dyDescent="0.2">
      <c r="I5448" t="str">
        <f>IFERROR(IF(VLOOKUP(A5448,'Resources Final'!B:F,5,FALSE)=0,"",VLOOKUP(A5448,'Resources Final'!B:F,5,FALSE)),"")</f>
        <v/>
      </c>
    </row>
    <row r="5449" spans="9:9" x14ac:dyDescent="0.2">
      <c r="I5449" t="str">
        <f>IFERROR(IF(VLOOKUP(A5449,'Resources Final'!B:F,5,FALSE)=0,"",VLOOKUP(A5449,'Resources Final'!B:F,5,FALSE)),"")</f>
        <v/>
      </c>
    </row>
    <row r="5450" spans="9:9" x14ac:dyDescent="0.2">
      <c r="I5450" t="str">
        <f>IFERROR(IF(VLOOKUP(A5450,'Resources Final'!B:F,5,FALSE)=0,"",VLOOKUP(A5450,'Resources Final'!B:F,5,FALSE)),"")</f>
        <v/>
      </c>
    </row>
    <row r="5451" spans="9:9" x14ac:dyDescent="0.2">
      <c r="I5451" t="str">
        <f>IFERROR(IF(VLOOKUP(A5451,'Resources Final'!B:F,5,FALSE)=0,"",VLOOKUP(A5451,'Resources Final'!B:F,5,FALSE)),"")</f>
        <v/>
      </c>
    </row>
    <row r="5452" spans="9:9" x14ac:dyDescent="0.2">
      <c r="I5452" t="str">
        <f>IFERROR(IF(VLOOKUP(A5452,'Resources Final'!B:F,5,FALSE)=0,"",VLOOKUP(A5452,'Resources Final'!B:F,5,FALSE)),"")</f>
        <v/>
      </c>
    </row>
    <row r="5453" spans="9:9" x14ac:dyDescent="0.2">
      <c r="I5453" t="str">
        <f>IFERROR(IF(VLOOKUP(A5453,'Resources Final'!B:F,5,FALSE)=0,"",VLOOKUP(A5453,'Resources Final'!B:F,5,FALSE)),"")</f>
        <v/>
      </c>
    </row>
    <row r="5454" spans="9:9" x14ac:dyDescent="0.2">
      <c r="I5454" t="str">
        <f>IFERROR(IF(VLOOKUP(A5454,'Resources Final'!B:F,5,FALSE)=0,"",VLOOKUP(A5454,'Resources Final'!B:F,5,FALSE)),"")</f>
        <v/>
      </c>
    </row>
    <row r="5455" spans="9:9" x14ac:dyDescent="0.2">
      <c r="I5455" t="str">
        <f>IFERROR(IF(VLOOKUP(A5455,'Resources Final'!B:F,5,FALSE)=0,"",VLOOKUP(A5455,'Resources Final'!B:F,5,FALSE)),"")</f>
        <v/>
      </c>
    </row>
    <row r="5456" spans="9:9" x14ac:dyDescent="0.2">
      <c r="I5456" t="str">
        <f>IFERROR(IF(VLOOKUP(A5456,'Resources Final'!B:F,5,FALSE)=0,"",VLOOKUP(A5456,'Resources Final'!B:F,5,FALSE)),"")</f>
        <v/>
      </c>
    </row>
    <row r="5457" spans="9:9" x14ac:dyDescent="0.2">
      <c r="I5457" t="str">
        <f>IFERROR(IF(VLOOKUP(A5457,'Resources Final'!B:F,5,FALSE)=0,"",VLOOKUP(A5457,'Resources Final'!B:F,5,FALSE)),"")</f>
        <v/>
      </c>
    </row>
    <row r="5458" spans="9:9" x14ac:dyDescent="0.2">
      <c r="I5458" t="str">
        <f>IFERROR(IF(VLOOKUP(A5458,'Resources Final'!B:F,5,FALSE)=0,"",VLOOKUP(A5458,'Resources Final'!B:F,5,FALSE)),"")</f>
        <v/>
      </c>
    </row>
    <row r="5459" spans="9:9" x14ac:dyDescent="0.2">
      <c r="I5459" t="str">
        <f>IFERROR(IF(VLOOKUP(A5459,'Resources Final'!B:F,5,FALSE)=0,"",VLOOKUP(A5459,'Resources Final'!B:F,5,FALSE)),"")</f>
        <v/>
      </c>
    </row>
    <row r="5460" spans="9:9" x14ac:dyDescent="0.2">
      <c r="I5460" t="str">
        <f>IFERROR(IF(VLOOKUP(A5460,'Resources Final'!B:F,5,FALSE)=0,"",VLOOKUP(A5460,'Resources Final'!B:F,5,FALSE)),"")</f>
        <v/>
      </c>
    </row>
    <row r="5461" spans="9:9" x14ac:dyDescent="0.2">
      <c r="I5461" t="str">
        <f>IFERROR(IF(VLOOKUP(A5461,'Resources Final'!B:F,5,FALSE)=0,"",VLOOKUP(A5461,'Resources Final'!B:F,5,FALSE)),"")</f>
        <v/>
      </c>
    </row>
    <row r="5462" spans="9:9" x14ac:dyDescent="0.2">
      <c r="I5462" t="str">
        <f>IFERROR(IF(VLOOKUP(A5462,'Resources Final'!B:F,5,FALSE)=0,"",VLOOKUP(A5462,'Resources Final'!B:F,5,FALSE)),"")</f>
        <v/>
      </c>
    </row>
    <row r="5463" spans="9:9" x14ac:dyDescent="0.2">
      <c r="I5463" t="str">
        <f>IFERROR(IF(VLOOKUP(A5463,'Resources Final'!B:F,5,FALSE)=0,"",VLOOKUP(A5463,'Resources Final'!B:F,5,FALSE)),"")</f>
        <v/>
      </c>
    </row>
    <row r="5464" spans="9:9" x14ac:dyDescent="0.2">
      <c r="I5464" t="str">
        <f>IFERROR(IF(VLOOKUP(A5464,'Resources Final'!B:F,5,FALSE)=0,"",VLOOKUP(A5464,'Resources Final'!B:F,5,FALSE)),"")</f>
        <v/>
      </c>
    </row>
    <row r="5465" spans="9:9" x14ac:dyDescent="0.2">
      <c r="I5465" t="str">
        <f>IFERROR(IF(VLOOKUP(A5465,'Resources Final'!B:F,5,FALSE)=0,"",VLOOKUP(A5465,'Resources Final'!B:F,5,FALSE)),"")</f>
        <v/>
      </c>
    </row>
    <row r="5466" spans="9:9" x14ac:dyDescent="0.2">
      <c r="I5466" t="str">
        <f>IFERROR(IF(VLOOKUP(A5466,'Resources Final'!B:F,5,FALSE)=0,"",VLOOKUP(A5466,'Resources Final'!B:F,5,FALSE)),"")</f>
        <v/>
      </c>
    </row>
    <row r="5467" spans="9:9" x14ac:dyDescent="0.2">
      <c r="I5467" t="str">
        <f>IFERROR(IF(VLOOKUP(A5467,'Resources Final'!B:F,5,FALSE)=0,"",VLOOKUP(A5467,'Resources Final'!B:F,5,FALSE)),"")</f>
        <v/>
      </c>
    </row>
    <row r="5468" spans="9:9" x14ac:dyDescent="0.2">
      <c r="I5468" t="str">
        <f>IFERROR(IF(VLOOKUP(A5468,'Resources Final'!B:F,5,FALSE)=0,"",VLOOKUP(A5468,'Resources Final'!B:F,5,FALSE)),"")</f>
        <v/>
      </c>
    </row>
    <row r="5469" spans="9:9" x14ac:dyDescent="0.2">
      <c r="I5469" t="str">
        <f>IFERROR(IF(VLOOKUP(A5469,'Resources Final'!B:F,5,FALSE)=0,"",VLOOKUP(A5469,'Resources Final'!B:F,5,FALSE)),"")</f>
        <v/>
      </c>
    </row>
    <row r="5470" spans="9:9" x14ac:dyDescent="0.2">
      <c r="I5470" t="str">
        <f>IFERROR(IF(VLOOKUP(A5470,'Resources Final'!B:F,5,FALSE)=0,"",VLOOKUP(A5470,'Resources Final'!B:F,5,FALSE)),"")</f>
        <v/>
      </c>
    </row>
    <row r="5471" spans="9:9" x14ac:dyDescent="0.2">
      <c r="I5471" t="str">
        <f>IFERROR(IF(VLOOKUP(A5471,'Resources Final'!B:F,5,FALSE)=0,"",VLOOKUP(A5471,'Resources Final'!B:F,5,FALSE)),"")</f>
        <v/>
      </c>
    </row>
    <row r="5472" spans="9:9" x14ac:dyDescent="0.2">
      <c r="I5472" t="str">
        <f>IFERROR(IF(VLOOKUP(A5472,'Resources Final'!B:F,5,FALSE)=0,"",VLOOKUP(A5472,'Resources Final'!B:F,5,FALSE)),"")</f>
        <v/>
      </c>
    </row>
    <row r="5473" spans="9:9" x14ac:dyDescent="0.2">
      <c r="I5473" t="str">
        <f>IFERROR(IF(VLOOKUP(A5473,'Resources Final'!B:F,5,FALSE)=0,"",VLOOKUP(A5473,'Resources Final'!B:F,5,FALSE)),"")</f>
        <v/>
      </c>
    </row>
    <row r="5474" spans="9:9" x14ac:dyDescent="0.2">
      <c r="I5474" t="str">
        <f>IFERROR(IF(VLOOKUP(A5474,'Resources Final'!B:F,5,FALSE)=0,"",VLOOKUP(A5474,'Resources Final'!B:F,5,FALSE)),"")</f>
        <v/>
      </c>
    </row>
    <row r="5475" spans="9:9" x14ac:dyDescent="0.2">
      <c r="I5475" t="str">
        <f>IFERROR(IF(VLOOKUP(A5475,'Resources Final'!B:F,5,FALSE)=0,"",VLOOKUP(A5475,'Resources Final'!B:F,5,FALSE)),"")</f>
        <v/>
      </c>
    </row>
    <row r="5476" spans="9:9" x14ac:dyDescent="0.2">
      <c r="I5476" t="str">
        <f>IFERROR(IF(VLOOKUP(A5476,'Resources Final'!B:F,5,FALSE)=0,"",VLOOKUP(A5476,'Resources Final'!B:F,5,FALSE)),"")</f>
        <v/>
      </c>
    </row>
    <row r="5477" spans="9:9" x14ac:dyDescent="0.2">
      <c r="I5477" t="str">
        <f>IFERROR(IF(VLOOKUP(A5477,'Resources Final'!B:F,5,FALSE)=0,"",VLOOKUP(A5477,'Resources Final'!B:F,5,FALSE)),"")</f>
        <v/>
      </c>
    </row>
    <row r="5478" spans="9:9" x14ac:dyDescent="0.2">
      <c r="I5478" t="str">
        <f>IFERROR(IF(VLOOKUP(A5478,'Resources Final'!B:F,5,FALSE)=0,"",VLOOKUP(A5478,'Resources Final'!B:F,5,FALSE)),"")</f>
        <v/>
      </c>
    </row>
    <row r="5479" spans="9:9" x14ac:dyDescent="0.2">
      <c r="I5479" t="str">
        <f>IFERROR(IF(VLOOKUP(A5479,'Resources Final'!B:F,5,FALSE)=0,"",VLOOKUP(A5479,'Resources Final'!B:F,5,FALSE)),"")</f>
        <v/>
      </c>
    </row>
    <row r="5480" spans="9:9" x14ac:dyDescent="0.2">
      <c r="I5480" t="str">
        <f>IFERROR(IF(VLOOKUP(A5480,'Resources Final'!B:F,5,FALSE)=0,"",VLOOKUP(A5480,'Resources Final'!B:F,5,FALSE)),"")</f>
        <v/>
      </c>
    </row>
    <row r="5481" spans="9:9" x14ac:dyDescent="0.2">
      <c r="I5481" t="str">
        <f>IFERROR(IF(VLOOKUP(A5481,'Resources Final'!B:F,5,FALSE)=0,"",VLOOKUP(A5481,'Resources Final'!B:F,5,FALSE)),"")</f>
        <v/>
      </c>
    </row>
    <row r="5482" spans="9:9" x14ac:dyDescent="0.2">
      <c r="I5482" t="str">
        <f>IFERROR(IF(VLOOKUP(A5482,'Resources Final'!B:F,5,FALSE)=0,"",VLOOKUP(A5482,'Resources Final'!B:F,5,FALSE)),"")</f>
        <v/>
      </c>
    </row>
    <row r="5483" spans="9:9" x14ac:dyDescent="0.2">
      <c r="I5483" t="str">
        <f>IFERROR(IF(VLOOKUP(A5483,'Resources Final'!B:F,5,FALSE)=0,"",VLOOKUP(A5483,'Resources Final'!B:F,5,FALSE)),"")</f>
        <v/>
      </c>
    </row>
    <row r="5484" spans="9:9" x14ac:dyDescent="0.2">
      <c r="I5484" t="str">
        <f>IFERROR(IF(VLOOKUP(A5484,'Resources Final'!B:F,5,FALSE)=0,"",VLOOKUP(A5484,'Resources Final'!B:F,5,FALSE)),"")</f>
        <v/>
      </c>
    </row>
    <row r="5485" spans="9:9" x14ac:dyDescent="0.2">
      <c r="I5485" t="str">
        <f>IFERROR(IF(VLOOKUP(A5485,'Resources Final'!B:F,5,FALSE)=0,"",VLOOKUP(A5485,'Resources Final'!B:F,5,FALSE)),"")</f>
        <v/>
      </c>
    </row>
    <row r="5486" spans="9:9" x14ac:dyDescent="0.2">
      <c r="I5486" t="str">
        <f>IFERROR(IF(VLOOKUP(A5486,'Resources Final'!B:F,5,FALSE)=0,"",VLOOKUP(A5486,'Resources Final'!B:F,5,FALSE)),"")</f>
        <v/>
      </c>
    </row>
    <row r="5487" spans="9:9" x14ac:dyDescent="0.2">
      <c r="I5487" t="str">
        <f>IFERROR(IF(VLOOKUP(A5487,'Resources Final'!B:F,5,FALSE)=0,"",VLOOKUP(A5487,'Resources Final'!B:F,5,FALSE)),"")</f>
        <v/>
      </c>
    </row>
    <row r="5488" spans="9:9" x14ac:dyDescent="0.2">
      <c r="I5488" t="str">
        <f>IFERROR(IF(VLOOKUP(A5488,'Resources Final'!B:F,5,FALSE)=0,"",VLOOKUP(A5488,'Resources Final'!B:F,5,FALSE)),"")</f>
        <v/>
      </c>
    </row>
    <row r="5489" spans="9:9" x14ac:dyDescent="0.2">
      <c r="I5489" t="str">
        <f>IFERROR(IF(VLOOKUP(A5489,'Resources Final'!B:F,5,FALSE)=0,"",VLOOKUP(A5489,'Resources Final'!B:F,5,FALSE)),"")</f>
        <v/>
      </c>
    </row>
    <row r="5490" spans="9:9" x14ac:dyDescent="0.2">
      <c r="I5490" t="str">
        <f>IFERROR(IF(VLOOKUP(A5490,'Resources Final'!B:F,5,FALSE)=0,"",VLOOKUP(A5490,'Resources Final'!B:F,5,FALSE)),"")</f>
        <v/>
      </c>
    </row>
    <row r="5491" spans="9:9" x14ac:dyDescent="0.2">
      <c r="I5491" t="str">
        <f>IFERROR(IF(VLOOKUP(A5491,'Resources Final'!B:F,5,FALSE)=0,"",VLOOKUP(A5491,'Resources Final'!B:F,5,FALSE)),"")</f>
        <v/>
      </c>
    </row>
    <row r="5492" spans="9:9" x14ac:dyDescent="0.2">
      <c r="I5492" t="str">
        <f>IFERROR(IF(VLOOKUP(A5492,'Resources Final'!B:F,5,FALSE)=0,"",VLOOKUP(A5492,'Resources Final'!B:F,5,FALSE)),"")</f>
        <v/>
      </c>
    </row>
    <row r="5493" spans="9:9" x14ac:dyDescent="0.2">
      <c r="I5493" t="str">
        <f>IFERROR(IF(VLOOKUP(A5493,'Resources Final'!B:F,5,FALSE)=0,"",VLOOKUP(A5493,'Resources Final'!B:F,5,FALSE)),"")</f>
        <v/>
      </c>
    </row>
    <row r="5494" spans="9:9" x14ac:dyDescent="0.2">
      <c r="I5494" t="str">
        <f>IFERROR(IF(VLOOKUP(A5494,'Resources Final'!B:F,5,FALSE)=0,"",VLOOKUP(A5494,'Resources Final'!B:F,5,FALSE)),"")</f>
        <v/>
      </c>
    </row>
    <row r="5495" spans="9:9" x14ac:dyDescent="0.2">
      <c r="I5495" t="str">
        <f>IFERROR(IF(VLOOKUP(A5495,'Resources Final'!B:F,5,FALSE)=0,"",VLOOKUP(A5495,'Resources Final'!B:F,5,FALSE)),"")</f>
        <v/>
      </c>
    </row>
    <row r="5496" spans="9:9" x14ac:dyDescent="0.2">
      <c r="I5496" t="str">
        <f>IFERROR(IF(VLOOKUP(A5496,'Resources Final'!B:F,5,FALSE)=0,"",VLOOKUP(A5496,'Resources Final'!B:F,5,FALSE)),"")</f>
        <v/>
      </c>
    </row>
    <row r="5497" spans="9:9" x14ac:dyDescent="0.2">
      <c r="I5497" t="str">
        <f>IFERROR(IF(VLOOKUP(A5497,'Resources Final'!B:F,5,FALSE)=0,"",VLOOKUP(A5497,'Resources Final'!B:F,5,FALSE)),"")</f>
        <v/>
      </c>
    </row>
    <row r="5498" spans="9:9" x14ac:dyDescent="0.2">
      <c r="I5498" t="str">
        <f>IFERROR(IF(VLOOKUP(A5498,'Resources Final'!B:F,5,FALSE)=0,"",VLOOKUP(A5498,'Resources Final'!B:F,5,FALSE)),"")</f>
        <v/>
      </c>
    </row>
    <row r="5499" spans="9:9" x14ac:dyDescent="0.2">
      <c r="I5499" t="str">
        <f>IFERROR(IF(VLOOKUP(A5499,'Resources Final'!B:F,5,FALSE)=0,"",VLOOKUP(A5499,'Resources Final'!B:F,5,FALSE)),"")</f>
        <v/>
      </c>
    </row>
    <row r="5500" spans="9:9" x14ac:dyDescent="0.2">
      <c r="I5500" t="str">
        <f>IFERROR(IF(VLOOKUP(A5500,'Resources Final'!B:F,5,FALSE)=0,"",VLOOKUP(A5500,'Resources Final'!B:F,5,FALSE)),"")</f>
        <v/>
      </c>
    </row>
    <row r="5501" spans="9:9" x14ac:dyDescent="0.2">
      <c r="I5501" t="str">
        <f>IFERROR(IF(VLOOKUP(A5501,'Resources Final'!B:F,5,FALSE)=0,"",VLOOKUP(A5501,'Resources Final'!B:F,5,FALSE)),"")</f>
        <v/>
      </c>
    </row>
    <row r="5502" spans="9:9" x14ac:dyDescent="0.2">
      <c r="I5502" t="str">
        <f>IFERROR(IF(VLOOKUP(A5502,'Resources Final'!B:F,5,FALSE)=0,"",VLOOKUP(A5502,'Resources Final'!B:F,5,FALSE)),"")</f>
        <v/>
      </c>
    </row>
    <row r="5503" spans="9:9" x14ac:dyDescent="0.2">
      <c r="I5503" t="str">
        <f>IFERROR(IF(VLOOKUP(A5503,'Resources Final'!B:F,5,FALSE)=0,"",VLOOKUP(A5503,'Resources Final'!B:F,5,FALSE)),"")</f>
        <v/>
      </c>
    </row>
    <row r="5504" spans="9:9" x14ac:dyDescent="0.2">
      <c r="I5504" t="str">
        <f>IFERROR(IF(VLOOKUP(A5504,'Resources Final'!B:F,5,FALSE)=0,"",VLOOKUP(A5504,'Resources Final'!B:F,5,FALSE)),"")</f>
        <v/>
      </c>
    </row>
    <row r="5505" spans="9:9" x14ac:dyDescent="0.2">
      <c r="I5505" t="str">
        <f>IFERROR(IF(VLOOKUP(A5505,'Resources Final'!B:F,5,FALSE)=0,"",VLOOKUP(A5505,'Resources Final'!B:F,5,FALSE)),"")</f>
        <v/>
      </c>
    </row>
    <row r="5506" spans="9:9" x14ac:dyDescent="0.2">
      <c r="I5506" t="str">
        <f>IFERROR(IF(VLOOKUP(A5506,'Resources Final'!B:F,5,FALSE)=0,"",VLOOKUP(A5506,'Resources Final'!B:F,5,FALSE)),"")</f>
        <v/>
      </c>
    </row>
    <row r="5507" spans="9:9" x14ac:dyDescent="0.2">
      <c r="I5507" t="str">
        <f>IFERROR(IF(VLOOKUP(A5507,'Resources Final'!B:F,5,FALSE)=0,"",VLOOKUP(A5507,'Resources Final'!B:F,5,FALSE)),"")</f>
        <v/>
      </c>
    </row>
    <row r="5508" spans="9:9" x14ac:dyDescent="0.2">
      <c r="I5508" t="str">
        <f>IFERROR(IF(VLOOKUP(A5508,'Resources Final'!B:F,5,FALSE)=0,"",VLOOKUP(A5508,'Resources Final'!B:F,5,FALSE)),"")</f>
        <v/>
      </c>
    </row>
    <row r="5509" spans="9:9" x14ac:dyDescent="0.2">
      <c r="I5509" t="str">
        <f>IFERROR(IF(VLOOKUP(A5509,'Resources Final'!B:F,5,FALSE)=0,"",VLOOKUP(A5509,'Resources Final'!B:F,5,FALSE)),"")</f>
        <v/>
      </c>
    </row>
    <row r="5510" spans="9:9" x14ac:dyDescent="0.2">
      <c r="I5510" t="str">
        <f>IFERROR(IF(VLOOKUP(A5510,'Resources Final'!B:F,5,FALSE)=0,"",VLOOKUP(A5510,'Resources Final'!B:F,5,FALSE)),"")</f>
        <v/>
      </c>
    </row>
    <row r="5511" spans="9:9" x14ac:dyDescent="0.2">
      <c r="I5511" t="str">
        <f>IFERROR(IF(VLOOKUP(A5511,'Resources Final'!B:F,5,FALSE)=0,"",VLOOKUP(A5511,'Resources Final'!B:F,5,FALSE)),"")</f>
        <v/>
      </c>
    </row>
    <row r="5512" spans="9:9" x14ac:dyDescent="0.2">
      <c r="I5512" t="str">
        <f>IFERROR(IF(VLOOKUP(A5512,'Resources Final'!B:F,5,FALSE)=0,"",VLOOKUP(A5512,'Resources Final'!B:F,5,FALSE)),"")</f>
        <v/>
      </c>
    </row>
    <row r="5513" spans="9:9" x14ac:dyDescent="0.2">
      <c r="I5513" t="str">
        <f>IFERROR(IF(VLOOKUP(A5513,'Resources Final'!B:F,5,FALSE)=0,"",VLOOKUP(A5513,'Resources Final'!B:F,5,FALSE)),"")</f>
        <v/>
      </c>
    </row>
    <row r="5514" spans="9:9" x14ac:dyDescent="0.2">
      <c r="I5514" t="str">
        <f>IFERROR(IF(VLOOKUP(A5514,'Resources Final'!B:F,5,FALSE)=0,"",VLOOKUP(A5514,'Resources Final'!B:F,5,FALSE)),"")</f>
        <v/>
      </c>
    </row>
    <row r="5515" spans="9:9" x14ac:dyDescent="0.2">
      <c r="I5515" t="str">
        <f>IFERROR(IF(VLOOKUP(A5515,'Resources Final'!B:F,5,FALSE)=0,"",VLOOKUP(A5515,'Resources Final'!B:F,5,FALSE)),"")</f>
        <v/>
      </c>
    </row>
    <row r="5516" spans="9:9" x14ac:dyDescent="0.2">
      <c r="I5516" t="str">
        <f>IFERROR(IF(VLOOKUP(A5516,'Resources Final'!B:F,5,FALSE)=0,"",VLOOKUP(A5516,'Resources Final'!B:F,5,FALSE)),"")</f>
        <v/>
      </c>
    </row>
    <row r="5517" spans="9:9" x14ac:dyDescent="0.2">
      <c r="I5517" t="str">
        <f>IFERROR(IF(VLOOKUP(A5517,'Resources Final'!B:F,5,FALSE)=0,"",VLOOKUP(A5517,'Resources Final'!B:F,5,FALSE)),"")</f>
        <v/>
      </c>
    </row>
    <row r="5518" spans="9:9" x14ac:dyDescent="0.2">
      <c r="I5518" t="str">
        <f>IFERROR(IF(VLOOKUP(A5518,'Resources Final'!B:F,5,FALSE)=0,"",VLOOKUP(A5518,'Resources Final'!B:F,5,FALSE)),"")</f>
        <v/>
      </c>
    </row>
    <row r="5519" spans="9:9" x14ac:dyDescent="0.2">
      <c r="I5519" t="str">
        <f>IFERROR(IF(VLOOKUP(A5519,'Resources Final'!B:F,5,FALSE)=0,"",VLOOKUP(A5519,'Resources Final'!B:F,5,FALSE)),"")</f>
        <v/>
      </c>
    </row>
    <row r="5520" spans="9:9" x14ac:dyDescent="0.2">
      <c r="I5520" t="str">
        <f>IFERROR(IF(VLOOKUP(A5520,'Resources Final'!B:F,5,FALSE)=0,"",VLOOKUP(A5520,'Resources Final'!B:F,5,FALSE)),"")</f>
        <v/>
      </c>
    </row>
    <row r="5521" spans="9:9" x14ac:dyDescent="0.2">
      <c r="I5521" t="str">
        <f>IFERROR(IF(VLOOKUP(A5521,'Resources Final'!B:F,5,FALSE)=0,"",VLOOKUP(A5521,'Resources Final'!B:F,5,FALSE)),"")</f>
        <v/>
      </c>
    </row>
    <row r="5522" spans="9:9" x14ac:dyDescent="0.2">
      <c r="I5522" t="str">
        <f>IFERROR(IF(VLOOKUP(A5522,'Resources Final'!B:F,5,FALSE)=0,"",VLOOKUP(A5522,'Resources Final'!B:F,5,FALSE)),"")</f>
        <v/>
      </c>
    </row>
    <row r="5523" spans="9:9" x14ac:dyDescent="0.2">
      <c r="I5523" t="str">
        <f>IFERROR(IF(VLOOKUP(A5523,'Resources Final'!B:F,5,FALSE)=0,"",VLOOKUP(A5523,'Resources Final'!B:F,5,FALSE)),"")</f>
        <v/>
      </c>
    </row>
    <row r="5524" spans="9:9" x14ac:dyDescent="0.2">
      <c r="I5524" t="str">
        <f>IFERROR(IF(VLOOKUP(A5524,'Resources Final'!B:F,5,FALSE)=0,"",VLOOKUP(A5524,'Resources Final'!B:F,5,FALSE)),"")</f>
        <v/>
      </c>
    </row>
    <row r="5525" spans="9:9" x14ac:dyDescent="0.2">
      <c r="I5525" t="str">
        <f>IFERROR(IF(VLOOKUP(A5525,'Resources Final'!B:F,5,FALSE)=0,"",VLOOKUP(A5525,'Resources Final'!B:F,5,FALSE)),"")</f>
        <v/>
      </c>
    </row>
    <row r="5526" spans="9:9" x14ac:dyDescent="0.2">
      <c r="I5526" t="str">
        <f>IFERROR(IF(VLOOKUP(A5526,'Resources Final'!B:F,5,FALSE)=0,"",VLOOKUP(A5526,'Resources Final'!B:F,5,FALSE)),"")</f>
        <v/>
      </c>
    </row>
  </sheetData>
  <hyperlinks>
    <hyperlink ref="A5" r:id="rId4" xr:uid="{86BBD223-B85B-B04F-87BA-8A5E42537E5E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B1851-D517-A84E-ADB2-9F1D118D2320}">
  <dimension ref="A1:AQ9906"/>
  <sheetViews>
    <sheetView topLeftCell="C1" workbookViewId="0">
      <pane ySplit="36" topLeftCell="A3486" activePane="bottomLeft" state="frozen"/>
      <selection pane="bottomLeft" activeCell="D3486" sqref="D3486"/>
    </sheetView>
  </sheetViews>
  <sheetFormatPr baseColWidth="10" defaultRowHeight="16" x14ac:dyDescent="0.2"/>
  <cols>
    <col min="1" max="1" width="8.7109375" customWidth="1"/>
    <col min="2" max="2" width="13.85546875" customWidth="1"/>
    <col min="3" max="3" width="29" bestFit="1" customWidth="1"/>
    <col min="4" max="4" width="17" style="11" customWidth="1"/>
    <col min="5" max="5" width="26.42578125" style="11" customWidth="1"/>
    <col min="6" max="6" width="10.85546875" style="11" bestFit="1" customWidth="1"/>
    <col min="7" max="7" width="14.7109375" style="11" bestFit="1" customWidth="1"/>
    <col min="8" max="8" width="8.42578125" style="11" bestFit="1" customWidth="1"/>
    <col min="9" max="9" width="23.140625" customWidth="1"/>
    <col min="10" max="10" width="14.7109375" bestFit="1" customWidth="1"/>
    <col min="11" max="11" width="23.5703125" bestFit="1" customWidth="1"/>
    <col min="12" max="12" width="10.85546875" style="12" bestFit="1" customWidth="1"/>
    <col min="13" max="13" width="14.7109375" bestFit="1" customWidth="1"/>
    <col min="14" max="14" width="11.7109375" customWidth="1"/>
    <col min="15" max="15" width="11" bestFit="1" customWidth="1"/>
    <col min="16" max="16" width="14.7109375" bestFit="1" customWidth="1"/>
    <col min="17" max="17" width="8.7109375" bestFit="1" customWidth="1"/>
    <col min="18" max="18" width="10.85546875" bestFit="1" customWidth="1"/>
    <col min="19" max="19" width="14.7109375" bestFit="1" customWidth="1"/>
    <col min="20" max="20" width="8.7109375" bestFit="1" customWidth="1"/>
  </cols>
  <sheetData>
    <row r="1" spans="1:43" s="17" customFormat="1" x14ac:dyDescent="0.2">
      <c r="A1" s="32" t="s">
        <v>4683</v>
      </c>
      <c r="B1"/>
      <c r="C1" s="29" t="s">
        <v>19</v>
      </c>
      <c r="D1" s="30"/>
      <c r="E1" s="30"/>
      <c r="F1" s="31" t="s">
        <v>701</v>
      </c>
      <c r="G1" s="30"/>
      <c r="H1" s="30"/>
      <c r="I1" s="29" t="s">
        <v>4157</v>
      </c>
      <c r="J1" s="30"/>
      <c r="K1" s="30"/>
      <c r="L1" s="31" t="s">
        <v>955</v>
      </c>
      <c r="M1" s="30"/>
      <c r="N1" s="30"/>
      <c r="O1" s="29" t="s">
        <v>4161</v>
      </c>
      <c r="P1" s="30"/>
      <c r="Q1" s="30"/>
      <c r="R1" s="31" t="s">
        <v>4198</v>
      </c>
      <c r="S1" s="30"/>
      <c r="T1" s="3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</row>
    <row r="2" spans="1:43" s="17" customFormat="1" x14ac:dyDescent="0.2">
      <c r="A2" s="33"/>
      <c r="B2" s="15" t="s">
        <v>4343</v>
      </c>
      <c r="C2" s="15" t="s">
        <v>4677</v>
      </c>
      <c r="D2" s="15" t="s">
        <v>4678</v>
      </c>
      <c r="E2" s="15" t="s">
        <v>4679</v>
      </c>
      <c r="F2" s="15" t="s">
        <v>4677</v>
      </c>
      <c r="G2" s="15" t="s">
        <v>4678</v>
      </c>
      <c r="H2" s="15" t="s">
        <v>4679</v>
      </c>
      <c r="I2" s="15" t="s">
        <v>4677</v>
      </c>
      <c r="J2" s="15" t="s">
        <v>4678</v>
      </c>
      <c r="K2" s="15" t="s">
        <v>4679</v>
      </c>
      <c r="L2" s="15" t="s">
        <v>4677</v>
      </c>
      <c r="M2" s="15" t="s">
        <v>4678</v>
      </c>
      <c r="N2" s="15" t="s">
        <v>4679</v>
      </c>
      <c r="O2" s="15" t="s">
        <v>4677</v>
      </c>
      <c r="P2" s="15" t="s">
        <v>4678</v>
      </c>
      <c r="Q2" s="15" t="s">
        <v>4679</v>
      </c>
      <c r="R2" s="15" t="s">
        <v>4677</v>
      </c>
      <c r="S2" s="15" t="s">
        <v>4678</v>
      </c>
      <c r="T2" s="15" t="s">
        <v>4679</v>
      </c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</row>
    <row r="3" spans="1:43" s="17" customFormat="1" x14ac:dyDescent="0.2">
      <c r="A3" s="33"/>
      <c r="B3" s="3">
        <v>1986</v>
      </c>
      <c r="C3" s="14">
        <f t="shared" ref="C3:C34" si="0">SUMIFS($F$37:$F$9994,$G$37:$G$9994,B3,$C$37:$C$9994,C$1)</f>
        <v>401469</v>
      </c>
      <c r="D3" s="14" t="s">
        <v>4680</v>
      </c>
      <c r="E3" s="14" t="str">
        <f>IFERROR(C3-D3,"NA")</f>
        <v>NA</v>
      </c>
      <c r="F3" s="14">
        <f t="shared" ref="F3:F34" si="1">SUMIFS($F$37:$F$9994,$G$37:$G$9994,B3,$C$37:$C$9994,F$1)</f>
        <v>0</v>
      </c>
      <c r="G3" s="14" t="s">
        <v>4680</v>
      </c>
      <c r="H3" s="14" t="str">
        <f>IFERROR(F3-G3,"NA")</f>
        <v>NA</v>
      </c>
      <c r="I3" s="14">
        <f t="shared" ref="I3:I34" si="2">SUMIFS($F$37:$F$9994,$G$37:$G$9994,B3,$C$37:$C$9994,I$1)</f>
        <v>1495400</v>
      </c>
      <c r="J3" s="14" t="s">
        <v>4680</v>
      </c>
      <c r="K3" s="14" t="str">
        <f>IFERROR(I3-J3,"NA")</f>
        <v>NA</v>
      </c>
      <c r="L3" s="14">
        <f t="shared" ref="L3:L34" si="3">SUMIFS($F$37:$F$9994,$G$37:$G$9994,B3,$C$37:$C$9994,L$1)</f>
        <v>1948182</v>
      </c>
      <c r="M3" s="14" t="s">
        <v>4680</v>
      </c>
      <c r="N3" s="14" t="str">
        <f>IFERROR(L3-M3,"NA")</f>
        <v>NA</v>
      </c>
      <c r="O3" s="14">
        <f t="shared" ref="O3:O34" si="4">SUMIFS($F$37:$F$9994,$G$37:$G$9994,B3,$C$37:$C$9994,O$1)</f>
        <v>0</v>
      </c>
      <c r="P3" s="14" t="s">
        <v>4680</v>
      </c>
      <c r="Q3" s="14" t="str">
        <f>IFERROR(O3-P3,"NA")</f>
        <v>NA</v>
      </c>
      <c r="R3" s="14">
        <f t="shared" ref="R3:R34" si="5">SUMIFS($F$37:$F$9994,$G$37:$G$9994,B3,$C$37:$C$9994,R$1)</f>
        <v>0</v>
      </c>
      <c r="S3" s="14" t="s">
        <v>4680</v>
      </c>
      <c r="T3" s="14" t="str">
        <f>IFERROR(R3-S3,"NA")</f>
        <v>NA</v>
      </c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</row>
    <row r="4" spans="1:43" s="17" customFormat="1" x14ac:dyDescent="0.2">
      <c r="A4" s="33"/>
      <c r="B4" s="3">
        <v>1987</v>
      </c>
      <c r="C4" s="14">
        <f t="shared" si="0"/>
        <v>592666</v>
      </c>
      <c r="D4" s="14" t="s">
        <v>4680</v>
      </c>
      <c r="E4" s="14" t="str">
        <f t="shared" ref="E4:E34" si="6">IFERROR(C4-D4,"NA")</f>
        <v>NA</v>
      </c>
      <c r="F4" s="14">
        <f t="shared" si="1"/>
        <v>0</v>
      </c>
      <c r="G4" s="14" t="s">
        <v>4680</v>
      </c>
      <c r="H4" s="14" t="str">
        <f t="shared" ref="H4:H34" si="7">IFERROR(F4-G4,"NA")</f>
        <v>NA</v>
      </c>
      <c r="I4" s="14">
        <f t="shared" si="2"/>
        <v>2208650</v>
      </c>
      <c r="J4" s="14" t="s">
        <v>4680</v>
      </c>
      <c r="K4" s="14" t="str">
        <f t="shared" ref="K4:K34" si="8">IFERROR(I4-J4,"NA")</f>
        <v>NA</v>
      </c>
      <c r="L4" s="14">
        <f t="shared" si="3"/>
        <v>2924171</v>
      </c>
      <c r="M4" s="14" t="s">
        <v>4680</v>
      </c>
      <c r="N4" s="14" t="str">
        <f t="shared" ref="N4:N34" si="9">IFERROR(L4-M4,"NA")</f>
        <v>NA</v>
      </c>
      <c r="O4" s="14">
        <f t="shared" si="4"/>
        <v>0</v>
      </c>
      <c r="P4" s="14" t="s">
        <v>4680</v>
      </c>
      <c r="Q4" s="14" t="str">
        <f t="shared" ref="Q4:Q34" si="10">IFERROR(O4-P4,"NA")</f>
        <v>NA</v>
      </c>
      <c r="R4" s="14">
        <f t="shared" si="5"/>
        <v>0</v>
      </c>
      <c r="S4" s="14" t="s">
        <v>4680</v>
      </c>
      <c r="T4" s="14" t="str">
        <f t="shared" ref="T4:T34" si="11">IFERROR(R4-S4,"NA")</f>
        <v>NA</v>
      </c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</row>
    <row r="5" spans="1:43" s="17" customFormat="1" x14ac:dyDescent="0.2">
      <c r="A5" s="33"/>
      <c r="B5" s="3">
        <v>1988</v>
      </c>
      <c r="C5" s="14">
        <f t="shared" si="0"/>
        <v>602500</v>
      </c>
      <c r="D5" s="14" t="s">
        <v>4680</v>
      </c>
      <c r="E5" s="14" t="str">
        <f t="shared" si="6"/>
        <v>NA</v>
      </c>
      <c r="F5" s="14">
        <f t="shared" si="1"/>
        <v>0</v>
      </c>
      <c r="G5" s="14" t="s">
        <v>4680</v>
      </c>
      <c r="H5" s="14" t="str">
        <f t="shared" si="7"/>
        <v>NA</v>
      </c>
      <c r="I5" s="14">
        <f t="shared" si="2"/>
        <v>1585433</v>
      </c>
      <c r="J5" s="14" t="s">
        <v>4680</v>
      </c>
      <c r="K5" s="14" t="str">
        <f t="shared" si="8"/>
        <v>NA</v>
      </c>
      <c r="L5" s="14">
        <f t="shared" si="3"/>
        <v>4062236</v>
      </c>
      <c r="M5" s="14" t="s">
        <v>4680</v>
      </c>
      <c r="N5" s="14" t="str">
        <f t="shared" si="9"/>
        <v>NA</v>
      </c>
      <c r="O5" s="14">
        <f t="shared" si="4"/>
        <v>0</v>
      </c>
      <c r="P5" s="14" t="s">
        <v>4680</v>
      </c>
      <c r="Q5" s="14" t="str">
        <f t="shared" si="10"/>
        <v>NA</v>
      </c>
      <c r="R5" s="14">
        <f t="shared" si="5"/>
        <v>0</v>
      </c>
      <c r="S5" s="14" t="s">
        <v>4680</v>
      </c>
      <c r="T5" s="14" t="str">
        <f t="shared" si="11"/>
        <v>NA</v>
      </c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</row>
    <row r="6" spans="1:43" s="17" customFormat="1" x14ac:dyDescent="0.2">
      <c r="A6" s="33"/>
      <c r="B6" s="3">
        <v>1989</v>
      </c>
      <c r="C6" s="14">
        <f t="shared" si="0"/>
        <v>1022300</v>
      </c>
      <c r="D6" s="14" t="s">
        <v>4680</v>
      </c>
      <c r="E6" s="14" t="str">
        <f t="shared" si="6"/>
        <v>NA</v>
      </c>
      <c r="F6" s="14">
        <f t="shared" si="1"/>
        <v>0</v>
      </c>
      <c r="G6" s="14" t="s">
        <v>4680</v>
      </c>
      <c r="H6" s="14" t="str">
        <f t="shared" si="7"/>
        <v>NA</v>
      </c>
      <c r="I6" s="14">
        <f t="shared" si="2"/>
        <v>0</v>
      </c>
      <c r="J6" s="14" t="s">
        <v>4680</v>
      </c>
      <c r="K6" s="14" t="str">
        <f t="shared" si="8"/>
        <v>NA</v>
      </c>
      <c r="L6" s="14">
        <f t="shared" si="3"/>
        <v>3202593</v>
      </c>
      <c r="M6" s="14" t="s">
        <v>4680</v>
      </c>
      <c r="N6" s="14" t="str">
        <f t="shared" si="9"/>
        <v>NA</v>
      </c>
      <c r="O6" s="14">
        <f t="shared" si="4"/>
        <v>0</v>
      </c>
      <c r="P6" s="14" t="s">
        <v>4680</v>
      </c>
      <c r="Q6" s="14" t="str">
        <f t="shared" si="10"/>
        <v>NA</v>
      </c>
      <c r="R6" s="14">
        <f t="shared" si="5"/>
        <v>0</v>
      </c>
      <c r="S6" s="14" t="s">
        <v>4680</v>
      </c>
      <c r="T6" s="14" t="str">
        <f t="shared" si="11"/>
        <v>NA</v>
      </c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</row>
    <row r="7" spans="1:43" s="17" customFormat="1" x14ac:dyDescent="0.2">
      <c r="A7" s="33"/>
      <c r="B7" s="3">
        <v>1990</v>
      </c>
      <c r="C7" s="14">
        <f t="shared" si="0"/>
        <v>0</v>
      </c>
      <c r="D7" s="14" t="s">
        <v>4680</v>
      </c>
      <c r="E7" s="14" t="str">
        <f t="shared" si="6"/>
        <v>NA</v>
      </c>
      <c r="F7" s="14">
        <f t="shared" si="1"/>
        <v>0</v>
      </c>
      <c r="G7" s="14" t="s">
        <v>4680</v>
      </c>
      <c r="H7" s="14" t="str">
        <f t="shared" si="7"/>
        <v>NA</v>
      </c>
      <c r="I7" s="14">
        <f t="shared" si="2"/>
        <v>2643289</v>
      </c>
      <c r="J7" s="14" t="s">
        <v>4680</v>
      </c>
      <c r="K7" s="14" t="str">
        <f t="shared" si="8"/>
        <v>NA</v>
      </c>
      <c r="L7" s="14">
        <f t="shared" si="3"/>
        <v>0</v>
      </c>
      <c r="M7" s="14" t="s">
        <v>4680</v>
      </c>
      <c r="N7" s="14" t="str">
        <f t="shared" si="9"/>
        <v>NA</v>
      </c>
      <c r="O7" s="14">
        <f t="shared" si="4"/>
        <v>0</v>
      </c>
      <c r="P7" s="14" t="s">
        <v>4680</v>
      </c>
      <c r="Q7" s="14" t="str">
        <f t="shared" si="10"/>
        <v>NA</v>
      </c>
      <c r="R7" s="14">
        <f t="shared" si="5"/>
        <v>0</v>
      </c>
      <c r="S7" s="14" t="s">
        <v>4680</v>
      </c>
      <c r="T7" s="14" t="str">
        <f t="shared" si="11"/>
        <v>NA</v>
      </c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</row>
    <row r="8" spans="1:43" s="17" customFormat="1" x14ac:dyDescent="0.2">
      <c r="A8" s="33"/>
      <c r="B8" s="3">
        <v>1991</v>
      </c>
      <c r="C8" s="14">
        <f t="shared" si="0"/>
        <v>672600</v>
      </c>
      <c r="D8" s="14" t="s">
        <v>4680</v>
      </c>
      <c r="E8" s="14" t="str">
        <f t="shared" si="6"/>
        <v>NA</v>
      </c>
      <c r="F8" s="14">
        <f t="shared" si="1"/>
        <v>0</v>
      </c>
      <c r="G8" s="14" t="s">
        <v>4680</v>
      </c>
      <c r="H8" s="14" t="str">
        <f t="shared" si="7"/>
        <v>NA</v>
      </c>
      <c r="I8" s="14">
        <f t="shared" si="2"/>
        <v>1997023</v>
      </c>
      <c r="J8" s="14" t="s">
        <v>4680</v>
      </c>
      <c r="K8" s="14" t="str">
        <f t="shared" si="8"/>
        <v>NA</v>
      </c>
      <c r="L8" s="14">
        <f t="shared" si="3"/>
        <v>0</v>
      </c>
      <c r="M8" s="14" t="s">
        <v>4680</v>
      </c>
      <c r="N8" s="14" t="str">
        <f t="shared" si="9"/>
        <v>NA</v>
      </c>
      <c r="O8" s="14">
        <f t="shared" si="4"/>
        <v>0</v>
      </c>
      <c r="P8" s="14" t="s">
        <v>4680</v>
      </c>
      <c r="Q8" s="14" t="str">
        <f t="shared" si="10"/>
        <v>NA</v>
      </c>
      <c r="R8" s="14">
        <f t="shared" si="5"/>
        <v>0</v>
      </c>
      <c r="S8" s="14" t="s">
        <v>4680</v>
      </c>
      <c r="T8" s="14" t="str">
        <f t="shared" si="11"/>
        <v>NA</v>
      </c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</row>
    <row r="9" spans="1:43" s="17" customFormat="1" x14ac:dyDescent="0.2">
      <c r="A9" s="33"/>
      <c r="B9" s="3">
        <v>1992</v>
      </c>
      <c r="C9" s="14">
        <f t="shared" si="0"/>
        <v>1813221</v>
      </c>
      <c r="D9" s="14" t="s">
        <v>4680</v>
      </c>
      <c r="E9" s="14" t="str">
        <f t="shared" si="6"/>
        <v>NA</v>
      </c>
      <c r="F9" s="14">
        <f t="shared" si="1"/>
        <v>0</v>
      </c>
      <c r="G9" s="14" t="s">
        <v>4680</v>
      </c>
      <c r="H9" s="14" t="str">
        <f t="shared" si="7"/>
        <v>NA</v>
      </c>
      <c r="I9" s="14">
        <f t="shared" si="2"/>
        <v>2395374</v>
      </c>
      <c r="J9" s="14" t="s">
        <v>4680</v>
      </c>
      <c r="K9" s="14" t="str">
        <f t="shared" si="8"/>
        <v>NA</v>
      </c>
      <c r="L9" s="14">
        <f t="shared" si="3"/>
        <v>0</v>
      </c>
      <c r="M9" s="14" t="s">
        <v>4680</v>
      </c>
      <c r="N9" s="14" t="str">
        <f t="shared" si="9"/>
        <v>NA</v>
      </c>
      <c r="O9" s="14">
        <f t="shared" si="4"/>
        <v>0</v>
      </c>
      <c r="P9" s="14" t="s">
        <v>4680</v>
      </c>
      <c r="Q9" s="14" t="str">
        <f t="shared" si="10"/>
        <v>NA</v>
      </c>
      <c r="R9" s="14">
        <f t="shared" si="5"/>
        <v>0</v>
      </c>
      <c r="S9" s="14" t="s">
        <v>4680</v>
      </c>
      <c r="T9" s="14" t="str">
        <f t="shared" si="11"/>
        <v>NA</v>
      </c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</row>
    <row r="10" spans="1:43" s="17" customFormat="1" x14ac:dyDescent="0.2">
      <c r="A10" s="33"/>
      <c r="B10" s="3">
        <v>1993</v>
      </c>
      <c r="C10" s="14">
        <f t="shared" si="0"/>
        <v>1818312</v>
      </c>
      <c r="D10" s="14" t="s">
        <v>4680</v>
      </c>
      <c r="E10" s="14" t="str">
        <f t="shared" si="6"/>
        <v>NA</v>
      </c>
      <c r="F10" s="14">
        <f t="shared" si="1"/>
        <v>0</v>
      </c>
      <c r="G10" s="14" t="s">
        <v>4680</v>
      </c>
      <c r="H10" s="14" t="str">
        <f t="shared" si="7"/>
        <v>NA</v>
      </c>
      <c r="I10" s="14">
        <f t="shared" si="2"/>
        <v>3057908</v>
      </c>
      <c r="J10" s="14" t="s">
        <v>4680</v>
      </c>
      <c r="K10" s="14" t="str">
        <f t="shared" si="8"/>
        <v>NA</v>
      </c>
      <c r="L10" s="14">
        <f t="shared" si="3"/>
        <v>0</v>
      </c>
      <c r="M10" s="14" t="s">
        <v>4680</v>
      </c>
      <c r="N10" s="14" t="str">
        <f t="shared" si="9"/>
        <v>NA</v>
      </c>
      <c r="O10" s="14">
        <f t="shared" si="4"/>
        <v>0</v>
      </c>
      <c r="P10" s="14" t="s">
        <v>4680</v>
      </c>
      <c r="Q10" s="14" t="str">
        <f t="shared" si="10"/>
        <v>NA</v>
      </c>
      <c r="R10" s="14">
        <f t="shared" si="5"/>
        <v>0</v>
      </c>
      <c r="S10" s="14" t="s">
        <v>4680</v>
      </c>
      <c r="T10" s="14" t="str">
        <f t="shared" si="11"/>
        <v>NA</v>
      </c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</row>
    <row r="11" spans="1:43" s="17" customFormat="1" x14ac:dyDescent="0.2">
      <c r="A11" s="33"/>
      <c r="B11" s="3">
        <v>1995</v>
      </c>
      <c r="C11" s="14">
        <f t="shared" si="0"/>
        <v>2088079</v>
      </c>
      <c r="D11" s="14" t="s">
        <v>4680</v>
      </c>
      <c r="E11" s="14" t="str">
        <f t="shared" si="6"/>
        <v>NA</v>
      </c>
      <c r="F11" s="14">
        <f t="shared" si="1"/>
        <v>0</v>
      </c>
      <c r="G11" s="14" t="s">
        <v>4680</v>
      </c>
      <c r="H11" s="14" t="str">
        <f t="shared" si="7"/>
        <v>NA</v>
      </c>
      <c r="I11" s="14">
        <f t="shared" si="2"/>
        <v>0</v>
      </c>
      <c r="J11" s="14" t="s">
        <v>4680</v>
      </c>
      <c r="K11" s="14" t="str">
        <f t="shared" si="8"/>
        <v>NA</v>
      </c>
      <c r="L11" s="14">
        <f t="shared" si="3"/>
        <v>8056760</v>
      </c>
      <c r="M11" s="14" t="s">
        <v>4680</v>
      </c>
      <c r="N11" s="14" t="str">
        <f t="shared" si="9"/>
        <v>NA</v>
      </c>
      <c r="O11" s="14">
        <f t="shared" si="4"/>
        <v>0</v>
      </c>
      <c r="P11" s="14" t="s">
        <v>4680</v>
      </c>
      <c r="Q11" s="14" t="str">
        <f t="shared" si="10"/>
        <v>NA</v>
      </c>
      <c r="R11" s="14">
        <f t="shared" si="5"/>
        <v>0</v>
      </c>
      <c r="S11" s="14" t="s">
        <v>4680</v>
      </c>
      <c r="T11" s="14" t="str">
        <f t="shared" si="11"/>
        <v>NA</v>
      </c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</row>
    <row r="12" spans="1:43" s="17" customFormat="1" x14ac:dyDescent="0.2">
      <c r="A12" s="33"/>
      <c r="B12" s="3">
        <v>1996</v>
      </c>
      <c r="C12" s="14">
        <f t="shared" si="0"/>
        <v>733434</v>
      </c>
      <c r="D12" s="14" t="s">
        <v>4680</v>
      </c>
      <c r="E12" s="14" t="str">
        <f t="shared" si="6"/>
        <v>NA</v>
      </c>
      <c r="F12" s="14">
        <f t="shared" si="1"/>
        <v>0</v>
      </c>
      <c r="G12" s="14" t="s">
        <v>4680</v>
      </c>
      <c r="H12" s="14" t="str">
        <f t="shared" si="7"/>
        <v>NA</v>
      </c>
      <c r="I12" s="14">
        <f t="shared" si="2"/>
        <v>2947325</v>
      </c>
      <c r="J12" s="14" t="s">
        <v>4680</v>
      </c>
      <c r="K12" s="14" t="str">
        <f t="shared" si="8"/>
        <v>NA</v>
      </c>
      <c r="L12" s="14">
        <f t="shared" si="3"/>
        <v>6841875</v>
      </c>
      <c r="M12" s="14" t="s">
        <v>4680</v>
      </c>
      <c r="N12" s="14" t="str">
        <f t="shared" si="9"/>
        <v>NA</v>
      </c>
      <c r="O12" s="14">
        <f t="shared" si="4"/>
        <v>0</v>
      </c>
      <c r="P12" s="14" t="s">
        <v>4680</v>
      </c>
      <c r="Q12" s="14" t="str">
        <f t="shared" si="10"/>
        <v>NA</v>
      </c>
      <c r="R12" s="14">
        <f t="shared" si="5"/>
        <v>0</v>
      </c>
      <c r="S12" s="14" t="s">
        <v>4680</v>
      </c>
      <c r="T12" s="14" t="str">
        <f t="shared" si="11"/>
        <v>NA</v>
      </c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</row>
    <row r="13" spans="1:43" s="17" customFormat="1" x14ac:dyDescent="0.2">
      <c r="A13" s="33"/>
      <c r="B13" s="3">
        <v>1997</v>
      </c>
      <c r="C13" s="14">
        <f t="shared" si="0"/>
        <v>3993839</v>
      </c>
      <c r="D13" s="14" t="s">
        <v>4680</v>
      </c>
      <c r="E13" s="14" t="str">
        <f t="shared" si="6"/>
        <v>NA</v>
      </c>
      <c r="F13" s="14">
        <f t="shared" si="1"/>
        <v>0</v>
      </c>
      <c r="G13" s="14" t="s">
        <v>4680</v>
      </c>
      <c r="H13" s="14" t="str">
        <f t="shared" si="7"/>
        <v>NA</v>
      </c>
      <c r="I13" s="14">
        <f t="shared" si="2"/>
        <v>2417375</v>
      </c>
      <c r="J13" s="14" t="s">
        <v>4680</v>
      </c>
      <c r="K13" s="14" t="str">
        <f t="shared" si="8"/>
        <v>NA</v>
      </c>
      <c r="L13" s="14">
        <f t="shared" si="3"/>
        <v>9151900</v>
      </c>
      <c r="M13" s="14" t="s">
        <v>4680</v>
      </c>
      <c r="N13" s="14" t="str">
        <f t="shared" si="9"/>
        <v>NA</v>
      </c>
      <c r="O13" s="14">
        <f t="shared" si="4"/>
        <v>0</v>
      </c>
      <c r="P13" s="14" t="s">
        <v>4680</v>
      </c>
      <c r="Q13" s="14" t="str">
        <f t="shared" si="10"/>
        <v>NA</v>
      </c>
      <c r="R13" s="14">
        <f t="shared" si="5"/>
        <v>0</v>
      </c>
      <c r="S13" s="14" t="s">
        <v>4680</v>
      </c>
      <c r="T13" s="14" t="str">
        <f t="shared" si="11"/>
        <v>NA</v>
      </c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</row>
    <row r="14" spans="1:43" s="17" customFormat="1" x14ac:dyDescent="0.2">
      <c r="A14" s="33"/>
      <c r="B14" s="3">
        <v>1998</v>
      </c>
      <c r="C14" s="14">
        <f t="shared" si="0"/>
        <v>3171286</v>
      </c>
      <c r="D14" s="14">
        <v>3171286</v>
      </c>
      <c r="E14" s="14">
        <f t="shared" si="6"/>
        <v>0</v>
      </c>
      <c r="F14" s="14">
        <f t="shared" si="1"/>
        <v>0</v>
      </c>
      <c r="G14" s="14" t="s">
        <v>4680</v>
      </c>
      <c r="H14" s="14" t="str">
        <f t="shared" si="7"/>
        <v>NA</v>
      </c>
      <c r="I14" s="14">
        <f t="shared" si="2"/>
        <v>2096500</v>
      </c>
      <c r="J14" s="14">
        <v>2096500</v>
      </c>
      <c r="K14" s="14">
        <f t="shared" si="8"/>
        <v>0</v>
      </c>
      <c r="L14" s="14">
        <f t="shared" si="3"/>
        <v>2845000</v>
      </c>
      <c r="M14" s="14">
        <v>2845000</v>
      </c>
      <c r="N14" s="14">
        <f t="shared" si="9"/>
        <v>0</v>
      </c>
      <c r="O14" s="14">
        <f t="shared" si="4"/>
        <v>0</v>
      </c>
      <c r="P14" s="14" t="s">
        <v>4680</v>
      </c>
      <c r="Q14" s="14" t="str">
        <f t="shared" si="10"/>
        <v>NA</v>
      </c>
      <c r="R14" s="14">
        <f t="shared" si="5"/>
        <v>0</v>
      </c>
      <c r="S14" s="14" t="s">
        <v>4680</v>
      </c>
      <c r="T14" s="14" t="str">
        <f t="shared" si="11"/>
        <v>NA</v>
      </c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</row>
    <row r="15" spans="1:43" s="17" customFormat="1" x14ac:dyDescent="0.2">
      <c r="A15" s="33"/>
      <c r="B15" s="3">
        <v>1999</v>
      </c>
      <c r="C15" s="14">
        <f t="shared" si="0"/>
        <v>2955500</v>
      </c>
      <c r="D15" s="14">
        <v>2955500</v>
      </c>
      <c r="E15" s="14">
        <f t="shared" si="6"/>
        <v>0</v>
      </c>
      <c r="F15" s="14">
        <f t="shared" si="1"/>
        <v>0</v>
      </c>
      <c r="G15" s="14" t="s">
        <v>4680</v>
      </c>
      <c r="H15" s="14" t="str">
        <f t="shared" si="7"/>
        <v>NA</v>
      </c>
      <c r="I15" s="14">
        <f t="shared" si="2"/>
        <v>1595000</v>
      </c>
      <c r="J15" s="14" t="s">
        <v>4680</v>
      </c>
      <c r="K15" s="14" t="str">
        <f t="shared" si="8"/>
        <v>NA</v>
      </c>
      <c r="L15" s="14">
        <f t="shared" si="3"/>
        <v>4820000</v>
      </c>
      <c r="M15" s="14">
        <v>4820000</v>
      </c>
      <c r="N15" s="14">
        <f t="shared" si="9"/>
        <v>0</v>
      </c>
      <c r="O15" s="14">
        <f t="shared" si="4"/>
        <v>0</v>
      </c>
      <c r="P15" s="14" t="s">
        <v>4680</v>
      </c>
      <c r="Q15" s="14" t="str">
        <f t="shared" si="10"/>
        <v>NA</v>
      </c>
      <c r="R15" s="14">
        <f t="shared" si="5"/>
        <v>0</v>
      </c>
      <c r="S15" s="14" t="s">
        <v>4680</v>
      </c>
      <c r="T15" s="14" t="str">
        <f t="shared" si="11"/>
        <v>NA</v>
      </c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</row>
    <row r="16" spans="1:43" s="17" customFormat="1" x14ac:dyDescent="0.2">
      <c r="A16" s="33"/>
      <c r="B16" s="3">
        <v>2000</v>
      </c>
      <c r="C16" s="14">
        <f t="shared" si="0"/>
        <v>4888475</v>
      </c>
      <c r="D16" s="14">
        <v>4888475</v>
      </c>
      <c r="E16" s="14">
        <f t="shared" si="6"/>
        <v>0</v>
      </c>
      <c r="F16" s="14">
        <f t="shared" si="1"/>
        <v>0</v>
      </c>
      <c r="G16" s="14" t="s">
        <v>4680</v>
      </c>
      <c r="H16" s="14" t="str">
        <f t="shared" si="7"/>
        <v>NA</v>
      </c>
      <c r="I16" s="14">
        <f t="shared" si="2"/>
        <v>1622000</v>
      </c>
      <c r="J16" s="14">
        <v>1622000</v>
      </c>
      <c r="K16" s="14">
        <f t="shared" si="8"/>
        <v>0</v>
      </c>
      <c r="L16" s="14">
        <f t="shared" si="3"/>
        <v>4850000</v>
      </c>
      <c r="M16" s="14">
        <v>4850000</v>
      </c>
      <c r="N16" s="14">
        <f t="shared" si="9"/>
        <v>0</v>
      </c>
      <c r="O16" s="14">
        <f t="shared" si="4"/>
        <v>0</v>
      </c>
      <c r="P16" s="14" t="s">
        <v>4680</v>
      </c>
      <c r="Q16" s="14" t="str">
        <f t="shared" si="10"/>
        <v>NA</v>
      </c>
      <c r="R16" s="14">
        <f t="shared" si="5"/>
        <v>0</v>
      </c>
      <c r="S16" s="14" t="s">
        <v>4680</v>
      </c>
      <c r="T16" s="14" t="str">
        <f t="shared" si="11"/>
        <v>NA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</row>
    <row r="17" spans="1:43" s="17" customFormat="1" x14ac:dyDescent="0.2">
      <c r="A17" s="33"/>
      <c r="B17" s="3">
        <v>2001</v>
      </c>
      <c r="C17" s="14">
        <f t="shared" si="0"/>
        <v>4589825</v>
      </c>
      <c r="D17" s="14">
        <v>4589825</v>
      </c>
      <c r="E17" s="14">
        <f t="shared" si="6"/>
        <v>0</v>
      </c>
      <c r="F17" s="14">
        <f t="shared" si="1"/>
        <v>0</v>
      </c>
      <c r="G17" s="14" t="s">
        <v>4680</v>
      </c>
      <c r="H17" s="14" t="str">
        <f t="shared" si="7"/>
        <v>NA</v>
      </c>
      <c r="I17" s="14">
        <f t="shared" si="2"/>
        <v>1660946</v>
      </c>
      <c r="J17" s="14">
        <v>1660946</v>
      </c>
      <c r="K17" s="14">
        <f t="shared" si="8"/>
        <v>0</v>
      </c>
      <c r="L17" s="14">
        <f t="shared" si="3"/>
        <v>2821022</v>
      </c>
      <c r="M17" s="14">
        <v>2821022</v>
      </c>
      <c r="N17" s="14">
        <f t="shared" si="9"/>
        <v>0</v>
      </c>
      <c r="O17" s="14">
        <f t="shared" si="4"/>
        <v>887500</v>
      </c>
      <c r="P17" s="14">
        <v>887500</v>
      </c>
      <c r="Q17" s="14">
        <f t="shared" si="10"/>
        <v>0</v>
      </c>
      <c r="R17" s="14">
        <f t="shared" si="5"/>
        <v>100000</v>
      </c>
      <c r="S17" s="14">
        <v>100000</v>
      </c>
      <c r="T17" s="14">
        <f t="shared" si="11"/>
        <v>0</v>
      </c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</row>
    <row r="18" spans="1:43" s="17" customFormat="1" x14ac:dyDescent="0.2">
      <c r="A18" s="33"/>
      <c r="B18" s="3">
        <v>2002</v>
      </c>
      <c r="C18" s="14">
        <f t="shared" si="0"/>
        <v>3008000</v>
      </c>
      <c r="D18" s="14">
        <v>3008000</v>
      </c>
      <c r="E18" s="14">
        <f t="shared" si="6"/>
        <v>0</v>
      </c>
      <c r="F18" s="14">
        <f t="shared" si="1"/>
        <v>0</v>
      </c>
      <c r="G18" s="14" t="s">
        <v>4680</v>
      </c>
      <c r="H18" s="14" t="str">
        <f t="shared" si="7"/>
        <v>NA</v>
      </c>
      <c r="I18" s="14">
        <f t="shared" si="2"/>
        <v>2238810</v>
      </c>
      <c r="J18" s="14">
        <v>2238810</v>
      </c>
      <c r="K18" s="14">
        <f t="shared" si="8"/>
        <v>0</v>
      </c>
      <c r="L18" s="14">
        <f t="shared" si="3"/>
        <v>0</v>
      </c>
      <c r="M18" s="14">
        <v>0</v>
      </c>
      <c r="N18" s="14">
        <f t="shared" si="9"/>
        <v>0</v>
      </c>
      <c r="O18" s="14">
        <f t="shared" si="4"/>
        <v>880550</v>
      </c>
      <c r="P18" s="14">
        <v>880550</v>
      </c>
      <c r="Q18" s="14">
        <f t="shared" si="10"/>
        <v>0</v>
      </c>
      <c r="R18" s="14">
        <f t="shared" si="5"/>
        <v>50000</v>
      </c>
      <c r="S18" s="14">
        <v>50000</v>
      </c>
      <c r="T18" s="14">
        <f t="shared" si="11"/>
        <v>0</v>
      </c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</row>
    <row r="19" spans="1:43" s="17" customFormat="1" x14ac:dyDescent="0.2">
      <c r="A19" s="33"/>
      <c r="B19" s="3">
        <v>2003</v>
      </c>
      <c r="C19" s="14">
        <f t="shared" si="0"/>
        <v>2934528</v>
      </c>
      <c r="D19" s="14">
        <v>2934528</v>
      </c>
      <c r="E19" s="14">
        <f t="shared" si="6"/>
        <v>0</v>
      </c>
      <c r="F19" s="14">
        <f t="shared" si="1"/>
        <v>0</v>
      </c>
      <c r="G19" s="14" t="s">
        <v>4680</v>
      </c>
      <c r="H19" s="14" t="str">
        <f t="shared" si="7"/>
        <v>NA</v>
      </c>
      <c r="I19" s="14">
        <f t="shared" si="2"/>
        <v>2035345</v>
      </c>
      <c r="J19" s="14">
        <v>2035345</v>
      </c>
      <c r="K19" s="14">
        <f t="shared" si="8"/>
        <v>0</v>
      </c>
      <c r="L19" s="14">
        <f t="shared" si="3"/>
        <v>0</v>
      </c>
      <c r="M19" s="14">
        <v>0</v>
      </c>
      <c r="N19" s="14">
        <f t="shared" si="9"/>
        <v>0</v>
      </c>
      <c r="O19" s="14">
        <f t="shared" si="4"/>
        <v>1099803</v>
      </c>
      <c r="P19" s="14">
        <v>1099803</v>
      </c>
      <c r="Q19" s="14">
        <f t="shared" si="10"/>
        <v>0</v>
      </c>
      <c r="R19" s="14">
        <f t="shared" si="5"/>
        <v>0</v>
      </c>
      <c r="S19" s="14">
        <v>0</v>
      </c>
      <c r="T19" s="14">
        <f t="shared" si="11"/>
        <v>0</v>
      </c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</row>
    <row r="20" spans="1:43" s="17" customFormat="1" x14ac:dyDescent="0.2">
      <c r="A20" s="33"/>
      <c r="B20" s="3">
        <v>2004</v>
      </c>
      <c r="C20" s="14">
        <f t="shared" si="0"/>
        <v>2103027</v>
      </c>
      <c r="D20" s="14">
        <v>2103027</v>
      </c>
      <c r="E20" s="14">
        <f t="shared" si="6"/>
        <v>0</v>
      </c>
      <c r="F20" s="14">
        <f t="shared" si="1"/>
        <v>0</v>
      </c>
      <c r="G20" s="14" t="s">
        <v>4680</v>
      </c>
      <c r="H20" s="14" t="str">
        <f t="shared" si="7"/>
        <v>NA</v>
      </c>
      <c r="I20" s="14">
        <f t="shared" si="2"/>
        <v>2615640</v>
      </c>
      <c r="J20" s="14">
        <v>2615640</v>
      </c>
      <c r="K20" s="14">
        <f t="shared" si="8"/>
        <v>0</v>
      </c>
      <c r="L20" s="14">
        <f t="shared" si="3"/>
        <v>0</v>
      </c>
      <c r="M20" s="14">
        <v>0</v>
      </c>
      <c r="N20" s="14">
        <f t="shared" si="9"/>
        <v>0</v>
      </c>
      <c r="O20" s="14">
        <f t="shared" si="4"/>
        <v>1796050</v>
      </c>
      <c r="P20" s="14">
        <v>1796050</v>
      </c>
      <c r="Q20" s="14">
        <f t="shared" si="10"/>
        <v>0</v>
      </c>
      <c r="R20" s="14">
        <f t="shared" si="5"/>
        <v>0</v>
      </c>
      <c r="S20" s="14">
        <v>0</v>
      </c>
      <c r="T20" s="14">
        <f t="shared" si="11"/>
        <v>0</v>
      </c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</row>
    <row r="21" spans="1:43" s="17" customFormat="1" x14ac:dyDescent="0.2">
      <c r="A21" s="33"/>
      <c r="B21" s="3">
        <v>2005</v>
      </c>
      <c r="C21" s="14">
        <f t="shared" si="0"/>
        <v>3785950</v>
      </c>
      <c r="D21" s="14">
        <v>3785950</v>
      </c>
      <c r="E21" s="14">
        <f t="shared" si="6"/>
        <v>0</v>
      </c>
      <c r="F21" s="14">
        <f t="shared" si="1"/>
        <v>0</v>
      </c>
      <c r="G21" s="14" t="s">
        <v>4680</v>
      </c>
      <c r="H21" s="14" t="str">
        <f t="shared" si="7"/>
        <v>NA</v>
      </c>
      <c r="I21" s="14">
        <f t="shared" si="2"/>
        <v>3581020</v>
      </c>
      <c r="J21" s="14">
        <v>3581020</v>
      </c>
      <c r="K21" s="14">
        <f t="shared" si="8"/>
        <v>0</v>
      </c>
      <c r="L21" s="14">
        <f t="shared" si="3"/>
        <v>0</v>
      </c>
      <c r="M21" s="14">
        <v>0</v>
      </c>
      <c r="N21" s="14">
        <f t="shared" si="9"/>
        <v>0</v>
      </c>
      <c r="O21" s="14">
        <f t="shared" si="4"/>
        <v>1346690</v>
      </c>
      <c r="P21" s="14">
        <v>1346690</v>
      </c>
      <c r="Q21" s="14">
        <f t="shared" si="10"/>
        <v>0</v>
      </c>
      <c r="R21" s="14">
        <f t="shared" si="5"/>
        <v>390000</v>
      </c>
      <c r="S21" s="14">
        <v>390000</v>
      </c>
      <c r="T21" s="14">
        <f t="shared" si="11"/>
        <v>0</v>
      </c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</row>
    <row r="22" spans="1:43" s="17" customFormat="1" x14ac:dyDescent="0.2">
      <c r="A22" s="33"/>
      <c r="B22" s="3">
        <v>2006</v>
      </c>
      <c r="C22" s="14">
        <f t="shared" si="0"/>
        <v>6674802</v>
      </c>
      <c r="D22" s="14">
        <v>6674802</v>
      </c>
      <c r="E22" s="14">
        <f t="shared" si="6"/>
        <v>0</v>
      </c>
      <c r="F22" s="14">
        <f t="shared" si="1"/>
        <v>0</v>
      </c>
      <c r="G22" s="14" t="s">
        <v>4680</v>
      </c>
      <c r="H22" s="14" t="str">
        <f t="shared" si="7"/>
        <v>NA</v>
      </c>
      <c r="I22" s="14">
        <f t="shared" si="2"/>
        <v>4262205</v>
      </c>
      <c r="J22" s="14">
        <v>4262205</v>
      </c>
      <c r="K22" s="14">
        <f t="shared" si="8"/>
        <v>0</v>
      </c>
      <c r="L22" s="14">
        <f t="shared" si="3"/>
        <v>4340000</v>
      </c>
      <c r="M22" s="14">
        <v>4340000</v>
      </c>
      <c r="N22" s="14">
        <f t="shared" si="9"/>
        <v>0</v>
      </c>
      <c r="O22" s="14">
        <f t="shared" si="4"/>
        <v>1549623</v>
      </c>
      <c r="P22" s="14">
        <v>1549623</v>
      </c>
      <c r="Q22" s="14">
        <f t="shared" si="10"/>
        <v>0</v>
      </c>
      <c r="R22" s="14">
        <f t="shared" si="5"/>
        <v>3210000</v>
      </c>
      <c r="S22" s="14">
        <v>3210000</v>
      </c>
      <c r="T22" s="14">
        <f t="shared" si="11"/>
        <v>0</v>
      </c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</row>
    <row r="23" spans="1:43" s="17" customFormat="1" x14ac:dyDescent="0.2">
      <c r="A23" s="33"/>
      <c r="B23" s="3">
        <v>2007</v>
      </c>
      <c r="C23" s="14">
        <f t="shared" si="0"/>
        <v>5994000</v>
      </c>
      <c r="D23" s="14">
        <v>5994000</v>
      </c>
      <c r="E23" s="14">
        <f t="shared" si="6"/>
        <v>0</v>
      </c>
      <c r="F23" s="14">
        <f t="shared" si="1"/>
        <v>0</v>
      </c>
      <c r="G23" s="14" t="s">
        <v>4680</v>
      </c>
      <c r="H23" s="14" t="str">
        <f t="shared" si="7"/>
        <v>NA</v>
      </c>
      <c r="I23" s="14">
        <f t="shared" si="2"/>
        <v>4131140</v>
      </c>
      <c r="J23" s="14">
        <v>4206140</v>
      </c>
      <c r="K23" s="14">
        <f t="shared" si="8"/>
        <v>-75000</v>
      </c>
      <c r="L23" s="14">
        <f t="shared" si="3"/>
        <v>0</v>
      </c>
      <c r="M23" s="14">
        <v>0</v>
      </c>
      <c r="N23" s="14">
        <f t="shared" si="9"/>
        <v>0</v>
      </c>
      <c r="O23" s="14">
        <f t="shared" si="4"/>
        <v>1593013</v>
      </c>
      <c r="P23" s="14">
        <v>1593013</v>
      </c>
      <c r="Q23" s="14">
        <f t="shared" si="10"/>
        <v>0</v>
      </c>
      <c r="R23" s="14">
        <f t="shared" si="5"/>
        <v>1125000</v>
      </c>
      <c r="S23" s="14">
        <v>1125000</v>
      </c>
      <c r="T23" s="14">
        <f t="shared" si="11"/>
        <v>0</v>
      </c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</row>
    <row r="24" spans="1:43" s="17" customFormat="1" x14ac:dyDescent="0.2">
      <c r="A24" s="33"/>
      <c r="B24" s="3">
        <v>2008</v>
      </c>
      <c r="C24" s="14">
        <f t="shared" si="0"/>
        <v>7931403</v>
      </c>
      <c r="D24" s="14">
        <v>7931403</v>
      </c>
      <c r="E24" s="14">
        <f t="shared" si="6"/>
        <v>0</v>
      </c>
      <c r="F24" s="14">
        <f t="shared" si="1"/>
        <v>0</v>
      </c>
      <c r="G24" s="14" t="s">
        <v>4680</v>
      </c>
      <c r="H24" s="14" t="str">
        <f t="shared" si="7"/>
        <v>NA</v>
      </c>
      <c r="I24" s="14">
        <f t="shared" si="2"/>
        <v>2560300</v>
      </c>
      <c r="J24" s="14">
        <v>2560300</v>
      </c>
      <c r="K24" s="14">
        <f t="shared" si="8"/>
        <v>0</v>
      </c>
      <c r="L24" s="14">
        <f t="shared" si="3"/>
        <v>18650000</v>
      </c>
      <c r="M24" s="14">
        <v>18650000</v>
      </c>
      <c r="N24" s="14">
        <f t="shared" si="9"/>
        <v>0</v>
      </c>
      <c r="O24" s="14">
        <f t="shared" si="4"/>
        <v>1625580</v>
      </c>
      <c r="P24" s="14">
        <v>1625580</v>
      </c>
      <c r="Q24" s="14">
        <f t="shared" si="10"/>
        <v>0</v>
      </c>
      <c r="R24" s="14">
        <f t="shared" si="5"/>
        <v>1240000</v>
      </c>
      <c r="S24" s="14">
        <v>1240000</v>
      </c>
      <c r="T24" s="14">
        <f t="shared" si="11"/>
        <v>0</v>
      </c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</row>
    <row r="25" spans="1:43" s="17" customFormat="1" x14ac:dyDescent="0.2">
      <c r="A25" s="33"/>
      <c r="B25" s="3">
        <v>2009</v>
      </c>
      <c r="C25" s="14">
        <f t="shared" si="0"/>
        <v>12257639</v>
      </c>
      <c r="D25" s="14">
        <v>12257639</v>
      </c>
      <c r="E25" s="14">
        <f t="shared" si="6"/>
        <v>0</v>
      </c>
      <c r="F25" s="14">
        <f t="shared" si="1"/>
        <v>0</v>
      </c>
      <c r="G25" s="14" t="s">
        <v>4680</v>
      </c>
      <c r="H25" s="14" t="str">
        <f t="shared" si="7"/>
        <v>NA</v>
      </c>
      <c r="I25" s="14">
        <f t="shared" si="2"/>
        <v>2819461</v>
      </c>
      <c r="J25" s="14">
        <v>2819461</v>
      </c>
      <c r="K25" s="14">
        <f t="shared" si="8"/>
        <v>0</v>
      </c>
      <c r="L25" s="14">
        <f t="shared" si="3"/>
        <v>0</v>
      </c>
      <c r="M25" s="14">
        <v>0</v>
      </c>
      <c r="N25" s="14">
        <f t="shared" si="9"/>
        <v>0</v>
      </c>
      <c r="O25" s="14">
        <f t="shared" si="4"/>
        <v>1485923</v>
      </c>
      <c r="P25" s="14">
        <v>1485923</v>
      </c>
      <c r="Q25" s="14">
        <f t="shared" si="10"/>
        <v>0</v>
      </c>
      <c r="R25" s="14">
        <f t="shared" si="5"/>
        <v>0</v>
      </c>
      <c r="S25" s="14">
        <v>0</v>
      </c>
      <c r="T25" s="14">
        <f t="shared" si="11"/>
        <v>0</v>
      </c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</row>
    <row r="26" spans="1:43" s="17" customFormat="1" x14ac:dyDescent="0.2">
      <c r="A26" s="33"/>
      <c r="B26" s="3">
        <v>2010</v>
      </c>
      <c r="C26" s="14">
        <f t="shared" si="0"/>
        <v>11192922</v>
      </c>
      <c r="D26" s="14">
        <v>11192922</v>
      </c>
      <c r="E26" s="14">
        <f t="shared" si="6"/>
        <v>0</v>
      </c>
      <c r="F26" s="14">
        <f t="shared" si="1"/>
        <v>0</v>
      </c>
      <c r="G26" s="14" t="s">
        <v>4680</v>
      </c>
      <c r="H26" s="14" t="str">
        <f t="shared" si="7"/>
        <v>NA</v>
      </c>
      <c r="I26" s="14">
        <f t="shared" si="2"/>
        <v>2069615</v>
      </c>
      <c r="J26" s="14">
        <v>2069615</v>
      </c>
      <c r="K26" s="14">
        <f t="shared" si="8"/>
        <v>0</v>
      </c>
      <c r="L26" s="14">
        <f t="shared" si="3"/>
        <v>12650000</v>
      </c>
      <c r="M26" s="14">
        <v>12650000</v>
      </c>
      <c r="N26" s="14">
        <f t="shared" si="9"/>
        <v>0</v>
      </c>
      <c r="O26" s="14">
        <f t="shared" si="4"/>
        <v>1881297</v>
      </c>
      <c r="P26" s="14">
        <v>1881297</v>
      </c>
      <c r="Q26" s="14">
        <f t="shared" si="10"/>
        <v>0</v>
      </c>
      <c r="R26" s="14">
        <f t="shared" si="5"/>
        <v>2000000</v>
      </c>
      <c r="S26" s="14">
        <v>2000000</v>
      </c>
      <c r="T26" s="14">
        <f t="shared" si="11"/>
        <v>0</v>
      </c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</row>
    <row r="27" spans="1:43" s="17" customFormat="1" x14ac:dyDescent="0.2">
      <c r="A27" s="33"/>
      <c r="B27" s="3">
        <v>2011</v>
      </c>
      <c r="C27" s="14">
        <f t="shared" si="0"/>
        <v>16145918</v>
      </c>
      <c r="D27" s="14">
        <v>16145918</v>
      </c>
      <c r="E27" s="14">
        <f t="shared" si="6"/>
        <v>0</v>
      </c>
      <c r="F27" s="14">
        <f t="shared" si="1"/>
        <v>0</v>
      </c>
      <c r="G27" s="14">
        <v>0</v>
      </c>
      <c r="H27" s="14">
        <f t="shared" si="7"/>
        <v>0</v>
      </c>
      <c r="I27" s="14">
        <f t="shared" si="2"/>
        <v>1179180</v>
      </c>
      <c r="J27" s="14">
        <v>1179180</v>
      </c>
      <c r="K27" s="14">
        <f t="shared" si="8"/>
        <v>0</v>
      </c>
      <c r="L27" s="14">
        <f t="shared" si="3"/>
        <v>10000000</v>
      </c>
      <c r="M27" s="14">
        <v>10000000</v>
      </c>
      <c r="N27" s="14">
        <f t="shared" si="9"/>
        <v>0</v>
      </c>
      <c r="O27" s="14">
        <f t="shared" si="4"/>
        <v>1984794</v>
      </c>
      <c r="P27" s="14">
        <v>1984794</v>
      </c>
      <c r="Q27" s="14">
        <f t="shared" si="10"/>
        <v>0</v>
      </c>
      <c r="R27" s="14">
        <f t="shared" si="5"/>
        <v>0</v>
      </c>
      <c r="S27" s="14">
        <v>0</v>
      </c>
      <c r="T27" s="14">
        <f t="shared" si="11"/>
        <v>0</v>
      </c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</row>
    <row r="28" spans="1:43" s="17" customFormat="1" x14ac:dyDescent="0.2">
      <c r="A28" s="33"/>
      <c r="B28" s="3">
        <v>2012</v>
      </c>
      <c r="C28" s="14">
        <f t="shared" si="0"/>
        <v>14920448</v>
      </c>
      <c r="D28" s="14">
        <v>14920448</v>
      </c>
      <c r="E28" s="14">
        <f t="shared" si="6"/>
        <v>0</v>
      </c>
      <c r="F28" s="14">
        <f t="shared" si="1"/>
        <v>0</v>
      </c>
      <c r="G28" s="14">
        <v>0</v>
      </c>
      <c r="H28" s="14">
        <f t="shared" si="7"/>
        <v>0</v>
      </c>
      <c r="I28" s="14">
        <f t="shared" si="2"/>
        <v>2234480</v>
      </c>
      <c r="J28" s="14">
        <v>2234480</v>
      </c>
      <c r="K28" s="14">
        <f t="shared" si="8"/>
        <v>0</v>
      </c>
      <c r="L28" s="14">
        <f t="shared" si="3"/>
        <v>10500000</v>
      </c>
      <c r="M28" s="14">
        <v>10500000</v>
      </c>
      <c r="N28" s="14">
        <f t="shared" si="9"/>
        <v>0</v>
      </c>
      <c r="O28" s="14">
        <f t="shared" si="4"/>
        <v>2043000</v>
      </c>
      <c r="P28" s="14">
        <v>2043000</v>
      </c>
      <c r="Q28" s="14">
        <f t="shared" si="10"/>
        <v>0</v>
      </c>
      <c r="R28" s="14">
        <f t="shared" si="5"/>
        <v>800000</v>
      </c>
      <c r="S28" s="14">
        <v>800000</v>
      </c>
      <c r="T28" s="14">
        <f t="shared" si="11"/>
        <v>0</v>
      </c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</row>
    <row r="29" spans="1:43" s="17" customFormat="1" x14ac:dyDescent="0.2">
      <c r="A29" s="33"/>
      <c r="B29" s="3">
        <v>2013</v>
      </c>
      <c r="C29" s="14">
        <f t="shared" si="0"/>
        <v>23096488</v>
      </c>
      <c r="D29" s="14">
        <v>23096488</v>
      </c>
      <c r="E29" s="14">
        <f t="shared" si="6"/>
        <v>0</v>
      </c>
      <c r="F29" s="14">
        <f t="shared" si="1"/>
        <v>52500</v>
      </c>
      <c r="G29" s="14">
        <v>52500</v>
      </c>
      <c r="H29" s="14">
        <f t="shared" si="7"/>
        <v>0</v>
      </c>
      <c r="I29" s="14">
        <f t="shared" si="2"/>
        <v>2296771</v>
      </c>
      <c r="J29" s="14">
        <v>2296771</v>
      </c>
      <c r="K29" s="14">
        <f t="shared" si="8"/>
        <v>0</v>
      </c>
      <c r="L29" s="14">
        <f t="shared" si="3"/>
        <v>10000000</v>
      </c>
      <c r="M29" s="14">
        <v>10000000</v>
      </c>
      <c r="N29" s="14">
        <f t="shared" si="9"/>
        <v>0</v>
      </c>
      <c r="O29" s="14">
        <f t="shared" si="4"/>
        <v>1623250</v>
      </c>
      <c r="P29" s="14">
        <v>1623250</v>
      </c>
      <c r="Q29" s="14">
        <f t="shared" si="10"/>
        <v>0</v>
      </c>
      <c r="R29" s="14">
        <f t="shared" si="5"/>
        <v>4850000</v>
      </c>
      <c r="S29" s="14">
        <v>4850000</v>
      </c>
      <c r="T29" s="14">
        <f t="shared" si="11"/>
        <v>0</v>
      </c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</row>
    <row r="30" spans="1:43" s="17" customFormat="1" x14ac:dyDescent="0.2">
      <c r="A30" s="33"/>
      <c r="B30" s="3">
        <v>2014</v>
      </c>
      <c r="C30" s="14">
        <f t="shared" si="0"/>
        <v>31874705</v>
      </c>
      <c r="D30" s="14">
        <v>31874705</v>
      </c>
      <c r="E30" s="14">
        <f t="shared" si="6"/>
        <v>0</v>
      </c>
      <c r="F30" s="14">
        <f t="shared" si="1"/>
        <v>904448</v>
      </c>
      <c r="G30" s="14">
        <v>1030323</v>
      </c>
      <c r="H30" s="14">
        <f t="shared" si="7"/>
        <v>-125875</v>
      </c>
      <c r="I30" s="14">
        <f t="shared" si="2"/>
        <v>0</v>
      </c>
      <c r="J30" s="14" t="s">
        <v>4680</v>
      </c>
      <c r="K30" s="14" t="str">
        <f t="shared" si="8"/>
        <v>NA</v>
      </c>
      <c r="L30" s="14">
        <f t="shared" si="3"/>
        <v>10000000</v>
      </c>
      <c r="M30" s="14">
        <v>10000000</v>
      </c>
      <c r="N30" s="14">
        <f t="shared" si="9"/>
        <v>0</v>
      </c>
      <c r="O30" s="14">
        <f t="shared" si="4"/>
        <v>1238075</v>
      </c>
      <c r="P30" s="14">
        <v>1238075</v>
      </c>
      <c r="Q30" s="14">
        <f t="shared" si="10"/>
        <v>0</v>
      </c>
      <c r="R30" s="14">
        <f t="shared" si="5"/>
        <v>110000</v>
      </c>
      <c r="S30" s="14">
        <v>110000</v>
      </c>
      <c r="T30" s="14">
        <f t="shared" si="11"/>
        <v>0</v>
      </c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</row>
    <row r="31" spans="1:43" s="17" customFormat="1" x14ac:dyDescent="0.2">
      <c r="A31" s="33"/>
      <c r="B31" s="3">
        <v>2015</v>
      </c>
      <c r="C31" s="14">
        <f t="shared" si="0"/>
        <v>44132322</v>
      </c>
      <c r="D31" s="14">
        <v>44132322</v>
      </c>
      <c r="E31" s="14">
        <f t="shared" si="6"/>
        <v>0</v>
      </c>
      <c r="F31" s="14">
        <f t="shared" si="1"/>
        <v>1186614</v>
      </c>
      <c r="G31" s="14">
        <v>1299555</v>
      </c>
      <c r="H31" s="14">
        <f t="shared" si="7"/>
        <v>-112941</v>
      </c>
      <c r="I31" s="14">
        <f t="shared" si="2"/>
        <v>0</v>
      </c>
      <c r="J31" s="14" t="s">
        <v>4680</v>
      </c>
      <c r="K31" s="14" t="str">
        <f t="shared" si="8"/>
        <v>NA</v>
      </c>
      <c r="L31" s="14">
        <f t="shared" si="3"/>
        <v>10000000</v>
      </c>
      <c r="M31" s="14">
        <v>10000000</v>
      </c>
      <c r="N31" s="14">
        <f t="shared" si="9"/>
        <v>0</v>
      </c>
      <c r="O31" s="14">
        <f t="shared" si="4"/>
        <v>3884900</v>
      </c>
      <c r="P31" s="14">
        <v>3884900</v>
      </c>
      <c r="Q31" s="14">
        <f t="shared" si="10"/>
        <v>0</v>
      </c>
      <c r="R31" s="14">
        <f t="shared" si="5"/>
        <v>5200000</v>
      </c>
      <c r="S31" s="14">
        <v>5200000</v>
      </c>
      <c r="T31" s="14">
        <f t="shared" si="11"/>
        <v>0</v>
      </c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</row>
    <row r="32" spans="1:43" s="17" customFormat="1" x14ac:dyDescent="0.2">
      <c r="A32" s="33"/>
      <c r="B32" s="3">
        <v>2016</v>
      </c>
      <c r="C32" s="14">
        <f t="shared" si="0"/>
        <v>76901930</v>
      </c>
      <c r="D32" s="14">
        <v>76901930</v>
      </c>
      <c r="E32" s="14">
        <f t="shared" si="6"/>
        <v>0</v>
      </c>
      <c r="F32" s="14">
        <f t="shared" si="1"/>
        <v>1055440</v>
      </c>
      <c r="G32" s="14">
        <v>1212613</v>
      </c>
      <c r="H32" s="14">
        <f t="shared" si="7"/>
        <v>-157173</v>
      </c>
      <c r="I32" s="14">
        <f t="shared" si="2"/>
        <v>0</v>
      </c>
      <c r="J32" s="14" t="s">
        <v>4680</v>
      </c>
      <c r="K32" s="14" t="str">
        <f t="shared" si="8"/>
        <v>NA</v>
      </c>
      <c r="L32" s="14">
        <f t="shared" si="3"/>
        <v>10000000</v>
      </c>
      <c r="M32" s="14">
        <v>10000000</v>
      </c>
      <c r="N32" s="14">
        <f t="shared" si="9"/>
        <v>0</v>
      </c>
      <c r="O32" s="14">
        <f t="shared" si="4"/>
        <v>4407043</v>
      </c>
      <c r="P32" s="14">
        <v>4407043</v>
      </c>
      <c r="Q32" s="14">
        <f t="shared" si="10"/>
        <v>0</v>
      </c>
      <c r="R32" s="14">
        <f t="shared" si="5"/>
        <v>0</v>
      </c>
      <c r="S32" s="14">
        <v>0</v>
      </c>
      <c r="T32" s="14">
        <f t="shared" si="11"/>
        <v>0</v>
      </c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</row>
    <row r="33" spans="1:43" s="17" customFormat="1" x14ac:dyDescent="0.2">
      <c r="A33" s="33"/>
      <c r="B33" s="3">
        <v>2017</v>
      </c>
      <c r="C33" s="14">
        <f t="shared" si="0"/>
        <v>88776579</v>
      </c>
      <c r="D33" s="14">
        <v>88776579</v>
      </c>
      <c r="E33" s="14">
        <f t="shared" si="6"/>
        <v>0</v>
      </c>
      <c r="F33" s="14">
        <f t="shared" si="1"/>
        <v>1265401</v>
      </c>
      <c r="G33" s="14">
        <v>1426996</v>
      </c>
      <c r="H33" s="14">
        <f t="shared" si="7"/>
        <v>-161595</v>
      </c>
      <c r="I33" s="14">
        <f t="shared" si="2"/>
        <v>0</v>
      </c>
      <c r="J33" s="14" t="s">
        <v>4680</v>
      </c>
      <c r="K33" s="14" t="str">
        <f t="shared" si="8"/>
        <v>NA</v>
      </c>
      <c r="L33" s="14">
        <f t="shared" si="3"/>
        <v>17695500</v>
      </c>
      <c r="M33" s="14">
        <v>17695500</v>
      </c>
      <c r="N33" s="14">
        <f t="shared" si="9"/>
        <v>0</v>
      </c>
      <c r="O33" s="14">
        <f t="shared" si="4"/>
        <v>5359000</v>
      </c>
      <c r="P33" s="14">
        <v>5359000</v>
      </c>
      <c r="Q33" s="14">
        <f t="shared" si="10"/>
        <v>0</v>
      </c>
      <c r="R33" s="14">
        <f t="shared" si="5"/>
        <v>0</v>
      </c>
      <c r="S33" s="14">
        <v>0</v>
      </c>
      <c r="T33" s="14">
        <f t="shared" si="11"/>
        <v>0</v>
      </c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</row>
    <row r="34" spans="1:43" s="17" customFormat="1" x14ac:dyDescent="0.2">
      <c r="A34" s="33"/>
      <c r="B34" s="3">
        <v>2018</v>
      </c>
      <c r="C34" s="14">
        <f t="shared" si="0"/>
        <v>118685163</v>
      </c>
      <c r="D34" s="14">
        <v>118685163</v>
      </c>
      <c r="E34" s="14">
        <f t="shared" si="6"/>
        <v>0</v>
      </c>
      <c r="F34" s="14">
        <f t="shared" si="1"/>
        <v>1228173</v>
      </c>
      <c r="G34" s="14">
        <v>1288273</v>
      </c>
      <c r="H34" s="14">
        <f t="shared" si="7"/>
        <v>-60100</v>
      </c>
      <c r="I34" s="14">
        <f t="shared" si="2"/>
        <v>0</v>
      </c>
      <c r="J34" s="14" t="s">
        <v>4680</v>
      </c>
      <c r="K34" s="14" t="str">
        <f t="shared" si="8"/>
        <v>NA</v>
      </c>
      <c r="L34" s="14">
        <f t="shared" si="3"/>
        <v>0</v>
      </c>
      <c r="M34" s="14" t="s">
        <v>4680</v>
      </c>
      <c r="N34" s="14" t="str">
        <f t="shared" si="9"/>
        <v>NA</v>
      </c>
      <c r="O34" s="14">
        <f t="shared" si="4"/>
        <v>0</v>
      </c>
      <c r="P34" s="14" t="s">
        <v>4680</v>
      </c>
      <c r="Q34" s="14" t="str">
        <f t="shared" si="10"/>
        <v>NA</v>
      </c>
      <c r="R34" s="14">
        <f t="shared" si="5"/>
        <v>0</v>
      </c>
      <c r="S34" s="14">
        <v>0</v>
      </c>
      <c r="T34" s="14">
        <f t="shared" si="11"/>
        <v>0</v>
      </c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</row>
    <row r="35" spans="1:43" s="17" customFormat="1" x14ac:dyDescent="0.2">
      <c r="A35" s="20"/>
      <c r="B35" s="20"/>
      <c r="C35" s="20"/>
      <c r="D35" s="21"/>
      <c r="E35" s="21"/>
      <c r="F35" s="21"/>
      <c r="G35" s="21"/>
      <c r="H35" s="21"/>
      <c r="I35" s="21"/>
      <c r="J35" s="20"/>
      <c r="K35" s="20"/>
      <c r="L35" s="20"/>
      <c r="M35" s="22"/>
      <c r="N35" s="20"/>
      <c r="O35" s="20"/>
      <c r="P35" s="20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</row>
    <row r="36" spans="1:43" s="17" customFormat="1" x14ac:dyDescent="0.2">
      <c r="A36" s="2" t="s">
        <v>0</v>
      </c>
      <c r="B36" s="2" t="s">
        <v>2</v>
      </c>
      <c r="C36" s="2" t="s">
        <v>3</v>
      </c>
      <c r="D36" s="2" t="s">
        <v>1</v>
      </c>
      <c r="E36" s="2" t="s">
        <v>4</v>
      </c>
      <c r="F36" s="2" t="s">
        <v>5</v>
      </c>
      <c r="G36" s="1" t="s">
        <v>6</v>
      </c>
      <c r="H36" s="1" t="s">
        <v>7</v>
      </c>
      <c r="I36" s="1" t="s">
        <v>8</v>
      </c>
      <c r="J36" s="1" t="s">
        <v>9</v>
      </c>
      <c r="K36" s="1" t="s">
        <v>10</v>
      </c>
      <c r="L36" s="1" t="s">
        <v>11</v>
      </c>
      <c r="M36" s="1" t="s">
        <v>12</v>
      </c>
      <c r="N36" s="1" t="s">
        <v>13</v>
      </c>
      <c r="O36" s="1" t="s">
        <v>14</v>
      </c>
    </row>
    <row r="37" spans="1:43" x14ac:dyDescent="0.2">
      <c r="A37" s="11" t="s">
        <v>4160</v>
      </c>
      <c r="B37" s="11" t="str">
        <f t="shared" ref="B37:B100" si="12">C37&amp;"_"&amp;D37&amp;G37&amp;F37</f>
        <v>Charles G. Koch Charitable Foundation_Adam Smith Institute19861000</v>
      </c>
      <c r="C37" s="11" t="s">
        <v>19</v>
      </c>
      <c r="D37" s="11" t="s">
        <v>117</v>
      </c>
      <c r="E37" s="11" t="s">
        <v>117</v>
      </c>
      <c r="F37" s="4">
        <v>1000</v>
      </c>
      <c r="G37" s="3">
        <v>1986</v>
      </c>
      <c r="H37" s="3" t="s">
        <v>4263</v>
      </c>
      <c r="I37" s="12"/>
      <c r="K37" s="3" t="str">
        <f>IF(VLOOKUP(D37,'Resources Final'!A:C,3,FALSE)=0,"",VLOOKUP(D37,'Resources Final'!A:C,3,FALSE))</f>
        <v/>
      </c>
      <c r="L37" s="3" t="str">
        <f>IF(VLOOKUP(D37,'Resources Final'!A:D,4,FALSE)=0,"",VLOOKUP(D37,'Resources Final'!A:D,4,FALSE))</f>
        <v/>
      </c>
      <c r="M37" s="3" t="str">
        <f>IF(VLOOKUP(D37,'Resources Final'!A:E,5,FALSE)=0,"",VLOOKUP(D37,'Resources Final'!A:E,5,FALSE))</f>
        <v/>
      </c>
      <c r="N37" s="7" t="str">
        <f>IF(VLOOKUP(D37,'Resources Final'!A:F,6,FALSE)=0,"",VLOOKUP(D37,'Resources Final'!A:F,6,FALSE))</f>
        <v>https://www.desmogblog.com/adam-smith-institute</v>
      </c>
      <c r="O37" s="3" t="str">
        <f>IF(VLOOKUP(D37,'Resources Final'!A:G,7,FALSE)=0,"",VLOOKUP(D37,'Resources Final'!A:G,7,FALSE))</f>
        <v>Desmog</v>
      </c>
    </row>
    <row r="38" spans="1:43" x14ac:dyDescent="0.2">
      <c r="A38" s="11" t="s">
        <v>4160</v>
      </c>
      <c r="B38" s="11" t="str">
        <f t="shared" si="12"/>
        <v>Charles G. Koch Charitable Foundation_Bowling Green State University19862500</v>
      </c>
      <c r="C38" s="11" t="s">
        <v>19</v>
      </c>
      <c r="D38" s="11" t="s">
        <v>480</v>
      </c>
      <c r="E38" s="11" t="s">
        <v>480</v>
      </c>
      <c r="F38" s="4">
        <v>2500</v>
      </c>
      <c r="G38" s="3">
        <v>1986</v>
      </c>
      <c r="H38" s="3" t="s">
        <v>4263</v>
      </c>
      <c r="I38" s="12"/>
      <c r="K38" s="3" t="str">
        <f>IF(VLOOKUP(D38,'Resources Final'!A:C,3,FALSE)=0,"",VLOOKUP(D38,'Resources Final'!A:C,3,FALSE))</f>
        <v/>
      </c>
      <c r="L38" s="3" t="str">
        <f>IF(VLOOKUP(D38,'Resources Final'!A:D,4,FALSE)=0,"",VLOOKUP(D38,'Resources Final'!A:D,4,FALSE))</f>
        <v>Y</v>
      </c>
      <c r="M38" s="3" t="str">
        <f>IF(VLOOKUP(D38,'Resources Final'!A:E,5,FALSE)=0,"",VLOOKUP(D38,'Resources Final'!A:E,5,FALSE))</f>
        <v/>
      </c>
      <c r="N38" s="7" t="str">
        <f>IF(VLOOKUP(D38,'Resources Final'!A:F,6,FALSE)=0,"",VLOOKUP(D38,'Resources Final'!A:F,6,FALSE))</f>
        <v/>
      </c>
      <c r="O38" s="3" t="str">
        <f>IF(VLOOKUP(D38,'Resources Final'!A:G,7,FALSE)=0,"",VLOOKUP(D38,'Resources Final'!A:G,7,FALSE))</f>
        <v/>
      </c>
    </row>
    <row r="39" spans="1:43" x14ac:dyDescent="0.2">
      <c r="A39" s="11" t="s">
        <v>4160</v>
      </c>
      <c r="B39" s="11" t="str">
        <f t="shared" si="12"/>
        <v>Charles G. Koch Charitable Foundation_Cato Institute19866000</v>
      </c>
      <c r="C39" s="11" t="s">
        <v>19</v>
      </c>
      <c r="D39" s="11" t="s">
        <v>636</v>
      </c>
      <c r="E39" s="11" t="s">
        <v>636</v>
      </c>
      <c r="F39" s="4">
        <v>6000</v>
      </c>
      <c r="G39" s="3">
        <v>1986</v>
      </c>
      <c r="H39" s="3" t="s">
        <v>4263</v>
      </c>
      <c r="I39" s="12"/>
      <c r="K39" s="3" t="str">
        <f>IF(VLOOKUP(D39,'Resources Final'!A:C,3,FALSE)=0,"",VLOOKUP(D39,'Resources Final'!A:C,3,FALSE))</f>
        <v/>
      </c>
      <c r="L39" s="3" t="str">
        <f>IF(VLOOKUP(D39,'Resources Final'!A:D,4,FALSE)=0,"",VLOOKUP(D39,'Resources Final'!A:D,4,FALSE))</f>
        <v/>
      </c>
      <c r="M39" s="3" t="str">
        <f>IF(VLOOKUP(D39,'Resources Final'!A:E,5,FALSE)=0,"",VLOOKUP(D39,'Resources Final'!A:E,5,FALSE))</f>
        <v/>
      </c>
      <c r="N39" s="7" t="str">
        <f>IF(VLOOKUP(D39,'Resources Final'!A:F,6,FALSE)=0,"",VLOOKUP(D39,'Resources Final'!A:F,6,FALSE))</f>
        <v>https://www.desmogblog.com/cato-institute</v>
      </c>
      <c r="O39" s="3" t="str">
        <f>IF(VLOOKUP(D39,'Resources Final'!A:G,7,FALSE)=0,"",VLOOKUP(D39,'Resources Final'!A:G,7,FALSE))</f>
        <v>Desmog</v>
      </c>
    </row>
    <row r="40" spans="1:43" x14ac:dyDescent="0.2">
      <c r="A40" s="11" t="s">
        <v>4160</v>
      </c>
      <c r="B40" s="11" t="str">
        <f t="shared" si="12"/>
        <v>Charles G. Koch Charitable Foundation_Heartland Institute19862578</v>
      </c>
      <c r="C40" s="11" t="s">
        <v>19</v>
      </c>
      <c r="D40" s="11" t="s">
        <v>1551</v>
      </c>
      <c r="E40" s="11" t="s">
        <v>1551</v>
      </c>
      <c r="F40" s="4">
        <v>2578</v>
      </c>
      <c r="G40" s="3">
        <v>1986</v>
      </c>
      <c r="H40" s="3" t="s">
        <v>4263</v>
      </c>
      <c r="I40" s="12"/>
      <c r="K40" s="3" t="str">
        <f>IF(VLOOKUP(D40,'Resources Final'!A:C,3,FALSE)=0,"",VLOOKUP(D40,'Resources Final'!A:C,3,FALSE))</f>
        <v/>
      </c>
      <c r="L40" s="3" t="str">
        <f>IF(VLOOKUP(D40,'Resources Final'!A:D,4,FALSE)=0,"",VLOOKUP(D40,'Resources Final'!A:D,4,FALSE))</f>
        <v/>
      </c>
      <c r="M40" s="3" t="str">
        <f>IF(VLOOKUP(D40,'Resources Final'!A:E,5,FALSE)=0,"",VLOOKUP(D40,'Resources Final'!A:E,5,FALSE))</f>
        <v/>
      </c>
      <c r="N40" s="7" t="str">
        <f>IF(VLOOKUP(D40,'Resources Final'!A:F,6,FALSE)=0,"",VLOOKUP(D40,'Resources Final'!A:F,6,FALSE))</f>
        <v>https://www.desmogblog.com/heartland-institute</v>
      </c>
      <c r="O40" s="3" t="str">
        <f>IF(VLOOKUP(D40,'Resources Final'!A:G,7,FALSE)=0,"",VLOOKUP(D40,'Resources Final'!A:G,7,FALSE))</f>
        <v>Desmog</v>
      </c>
    </row>
    <row r="41" spans="1:43" x14ac:dyDescent="0.2">
      <c r="A41" s="11" t="s">
        <v>4160</v>
      </c>
      <c r="B41" s="11" t="str">
        <f t="shared" si="12"/>
        <v>Charles G. Koch Charitable Foundation_Heritage Foundation, The19865000</v>
      </c>
      <c r="C41" s="11" t="s">
        <v>19</v>
      </c>
      <c r="D41" s="11" t="s">
        <v>1570</v>
      </c>
      <c r="E41" s="11" t="s">
        <v>1570</v>
      </c>
      <c r="F41" s="4">
        <v>5000</v>
      </c>
      <c r="G41" s="3">
        <v>1986</v>
      </c>
      <c r="H41" s="3" t="s">
        <v>4263</v>
      </c>
      <c r="I41" s="12"/>
      <c r="K41" s="3" t="str">
        <f>IF(VLOOKUP(D41,'Resources Final'!A:C,3,FALSE)=0,"",VLOOKUP(D41,'Resources Final'!A:C,3,FALSE))</f>
        <v/>
      </c>
      <c r="L41" s="3" t="str">
        <f>IF(VLOOKUP(D41,'Resources Final'!A:D,4,FALSE)=0,"",VLOOKUP(D41,'Resources Final'!A:D,4,FALSE))</f>
        <v/>
      </c>
      <c r="M41" s="3" t="str">
        <f>IF(VLOOKUP(D41,'Resources Final'!A:E,5,FALSE)=0,"",VLOOKUP(D41,'Resources Final'!A:E,5,FALSE))</f>
        <v/>
      </c>
      <c r="N41" s="7" t="str">
        <f>IF(VLOOKUP(D41,'Resources Final'!A:F,6,FALSE)=0,"",VLOOKUP(D41,'Resources Final'!A:F,6,FALSE))</f>
        <v>https://www.desmogblog.com/heritage-foundation</v>
      </c>
      <c r="O41" s="3" t="str">
        <f>IF(VLOOKUP(D41,'Resources Final'!A:G,7,FALSE)=0,"",VLOOKUP(D41,'Resources Final'!A:G,7,FALSE))</f>
        <v>Desmog</v>
      </c>
    </row>
    <row r="42" spans="1:43" x14ac:dyDescent="0.2">
      <c r="A42" s="11" t="s">
        <v>4160</v>
      </c>
      <c r="B42" s="11" t="str">
        <f t="shared" si="12"/>
        <v>Charles G. Koch Charitable Foundation_Institute for Independent Education19862500</v>
      </c>
      <c r="C42" s="11" t="s">
        <v>19</v>
      </c>
      <c r="D42" s="11" t="s">
        <v>1681</v>
      </c>
      <c r="E42" s="11" t="s">
        <v>1681</v>
      </c>
      <c r="F42" s="4">
        <v>2500</v>
      </c>
      <c r="G42" s="3">
        <v>1986</v>
      </c>
      <c r="H42" s="3" t="s">
        <v>4263</v>
      </c>
      <c r="I42" s="12"/>
      <c r="K42" s="3" t="str">
        <f>IF(VLOOKUP(D42,'Resources Final'!A:C,3,FALSE)=0,"",VLOOKUP(D42,'Resources Final'!A:C,3,FALSE))</f>
        <v/>
      </c>
      <c r="L42" s="3" t="str">
        <f>IF(VLOOKUP(D42,'Resources Final'!A:D,4,FALSE)=0,"",VLOOKUP(D42,'Resources Final'!A:D,4,FALSE))</f>
        <v/>
      </c>
      <c r="M42" s="3" t="str">
        <f>IF(VLOOKUP(D42,'Resources Final'!A:E,5,FALSE)=0,"",VLOOKUP(D42,'Resources Final'!A:E,5,FALSE))</f>
        <v/>
      </c>
      <c r="N42" s="7" t="str">
        <f>IF(VLOOKUP(D42,'Resources Final'!A:F,6,FALSE)=0,"",VLOOKUP(D42,'Resources Final'!A:F,6,FALSE))</f>
        <v/>
      </c>
      <c r="O42" s="3" t="str">
        <f>IF(VLOOKUP(D42,'Resources Final'!A:G,7,FALSE)=0,"",VLOOKUP(D42,'Resources Final'!A:G,7,FALSE))</f>
        <v/>
      </c>
    </row>
    <row r="43" spans="1:43" x14ac:dyDescent="0.2">
      <c r="A43" s="11" t="s">
        <v>4160</v>
      </c>
      <c r="B43" s="11" t="str">
        <f t="shared" si="12"/>
        <v>Charles G. Koch Charitable Foundation_Institute for Research on the Economics of Taxation198625000</v>
      </c>
      <c r="C43" s="11" t="s">
        <v>19</v>
      </c>
      <c r="D43" s="11" t="s">
        <v>1690</v>
      </c>
      <c r="E43" s="11" t="s">
        <v>1690</v>
      </c>
      <c r="F43" s="4">
        <v>25000</v>
      </c>
      <c r="G43" s="3">
        <v>1986</v>
      </c>
      <c r="H43" s="3" t="s">
        <v>4263</v>
      </c>
      <c r="I43" s="12"/>
      <c r="K43" s="3" t="str">
        <f>IF(VLOOKUP(D43,'Resources Final'!A:C,3,FALSE)=0,"",VLOOKUP(D43,'Resources Final'!A:C,3,FALSE))</f>
        <v/>
      </c>
      <c r="L43" s="3" t="str">
        <f>IF(VLOOKUP(D43,'Resources Final'!A:D,4,FALSE)=0,"",VLOOKUP(D43,'Resources Final'!A:D,4,FALSE))</f>
        <v/>
      </c>
      <c r="M43" s="3" t="str">
        <f>IF(VLOOKUP(D43,'Resources Final'!A:E,5,FALSE)=0,"",VLOOKUP(D43,'Resources Final'!A:E,5,FALSE))</f>
        <v/>
      </c>
      <c r="N43" s="7" t="str">
        <f>IF(VLOOKUP(D43,'Resources Final'!A:F,6,FALSE)=0,"",VLOOKUP(D43,'Resources Final'!A:F,6,FALSE))</f>
        <v>https://www.sourcewatch.org/index.php/Institute_for_Research_on_the_Economics_of_Taxation</v>
      </c>
      <c r="O43" s="3" t="str">
        <f>IF(VLOOKUP(D43,'Resources Final'!A:G,7,FALSE)=0,"",VLOOKUP(D43,'Resources Final'!A:G,7,FALSE))</f>
        <v>Sourcewatch</v>
      </c>
    </row>
    <row r="44" spans="1:43" x14ac:dyDescent="0.2">
      <c r="A44" s="11" t="s">
        <v>4160</v>
      </c>
      <c r="B44" s="11" t="str">
        <f t="shared" si="12"/>
        <v>Charles G. Koch Charitable Foundation_Jimmie Heuga Center1986500</v>
      </c>
      <c r="C44" s="11" t="s">
        <v>19</v>
      </c>
      <c r="D44" s="11" t="s">
        <v>1842</v>
      </c>
      <c r="E44" s="11" t="s">
        <v>1842</v>
      </c>
      <c r="F44" s="4">
        <v>500</v>
      </c>
      <c r="G44" s="3">
        <v>1986</v>
      </c>
      <c r="H44" s="3" t="s">
        <v>4263</v>
      </c>
      <c r="I44" s="12" t="s">
        <v>4264</v>
      </c>
      <c r="K44" s="3" t="str">
        <f>IF(VLOOKUP(D44,'Resources Final'!A:C,3,FALSE)=0,"",VLOOKUP(D44,'Resources Final'!A:C,3,FALSE))</f>
        <v/>
      </c>
      <c r="L44" s="3" t="str">
        <f>IF(VLOOKUP(D44,'Resources Final'!A:D,4,FALSE)=0,"",VLOOKUP(D44,'Resources Final'!A:D,4,FALSE))</f>
        <v/>
      </c>
      <c r="M44" s="3" t="str">
        <f>IF(VLOOKUP(D44,'Resources Final'!A:E,5,FALSE)=0,"",VLOOKUP(D44,'Resources Final'!A:E,5,FALSE))</f>
        <v>N</v>
      </c>
      <c r="N44" s="7" t="str">
        <f>IF(VLOOKUP(D44,'Resources Final'!A:F,6,FALSE)=0,"",VLOOKUP(D44,'Resources Final'!A:F,6,FALSE))</f>
        <v/>
      </c>
      <c r="O44" s="3" t="str">
        <f>IF(VLOOKUP(D44,'Resources Final'!A:G,7,FALSE)=0,"",VLOOKUP(D44,'Resources Final'!A:G,7,FALSE))</f>
        <v/>
      </c>
    </row>
    <row r="45" spans="1:43" x14ac:dyDescent="0.2">
      <c r="A45" s="11" t="s">
        <v>4160</v>
      </c>
      <c r="B45" s="11" t="str">
        <f t="shared" si="12"/>
        <v>Charles G. Koch Charitable Foundation_Libertarian Review Foundation198612500</v>
      </c>
      <c r="C45" s="11" t="s">
        <v>19</v>
      </c>
      <c r="D45" s="11" t="s">
        <v>2156</v>
      </c>
      <c r="E45" s="11" t="s">
        <v>2156</v>
      </c>
      <c r="F45" s="4">
        <v>12500</v>
      </c>
      <c r="G45" s="3">
        <v>1986</v>
      </c>
      <c r="H45" s="3" t="s">
        <v>4263</v>
      </c>
      <c r="I45" s="12"/>
      <c r="K45" s="3" t="str">
        <f>IF(VLOOKUP(D45,'Resources Final'!A:C,3,FALSE)=0,"",VLOOKUP(D45,'Resources Final'!A:C,3,FALSE))</f>
        <v/>
      </c>
      <c r="L45" s="3" t="str">
        <f>IF(VLOOKUP(D45,'Resources Final'!A:D,4,FALSE)=0,"",VLOOKUP(D45,'Resources Final'!A:D,4,FALSE))</f>
        <v/>
      </c>
      <c r="M45" s="3" t="str">
        <f>IF(VLOOKUP(D45,'Resources Final'!A:E,5,FALSE)=0,"",VLOOKUP(D45,'Resources Final'!A:E,5,FALSE))</f>
        <v/>
      </c>
      <c r="N45" s="7" t="str">
        <f>IF(VLOOKUP(D45,'Resources Final'!A:F,6,FALSE)=0,"",VLOOKUP(D45,'Resources Final'!A:F,6,FALSE))</f>
        <v/>
      </c>
      <c r="O45" s="3" t="str">
        <f>IF(VLOOKUP(D45,'Resources Final'!A:G,7,FALSE)=0,"",VLOOKUP(D45,'Resources Final'!A:G,7,FALSE))</f>
        <v/>
      </c>
    </row>
    <row r="46" spans="1:43" x14ac:dyDescent="0.2">
      <c r="A46" s="11" t="s">
        <v>4160</v>
      </c>
      <c r="B46" s="11" t="str">
        <f t="shared" si="12"/>
        <v>Charles G. Koch Charitable Foundation_National Center for Policy Analysis19861000</v>
      </c>
      <c r="C46" s="11" t="s">
        <v>19</v>
      </c>
      <c r="D46" s="11" t="s">
        <v>2601</v>
      </c>
      <c r="E46" s="11" t="s">
        <v>2601</v>
      </c>
      <c r="F46" s="4">
        <v>1000</v>
      </c>
      <c r="G46" s="3">
        <v>1986</v>
      </c>
      <c r="H46" s="3" t="s">
        <v>4263</v>
      </c>
      <c r="I46" s="12"/>
      <c r="K46" s="3" t="str">
        <f>IF(VLOOKUP(D46,'Resources Final'!A:C,3,FALSE)=0,"",VLOOKUP(D46,'Resources Final'!A:C,3,FALSE))</f>
        <v/>
      </c>
      <c r="L46" s="3" t="str">
        <f>IF(VLOOKUP(D46,'Resources Final'!A:D,4,FALSE)=0,"",VLOOKUP(D46,'Resources Final'!A:D,4,FALSE))</f>
        <v/>
      </c>
      <c r="M46" s="3" t="str">
        <f>IF(VLOOKUP(D46,'Resources Final'!A:E,5,FALSE)=0,"",VLOOKUP(D46,'Resources Final'!A:E,5,FALSE))</f>
        <v/>
      </c>
      <c r="N46" s="7" t="str">
        <f>IF(VLOOKUP(D46,'Resources Final'!A:F,6,FALSE)=0,"",VLOOKUP(D46,'Resources Final'!A:F,6,FALSE))</f>
        <v>https://www.desmogblog.com/national-center-policy-analysis</v>
      </c>
      <c r="O46" s="3" t="str">
        <f>IF(VLOOKUP(D46,'Resources Final'!A:G,7,FALSE)=0,"",VLOOKUP(D46,'Resources Final'!A:G,7,FALSE))</f>
        <v>Desmog</v>
      </c>
      <c r="P46" t="s">
        <v>4694</v>
      </c>
    </row>
    <row r="47" spans="1:43" x14ac:dyDescent="0.2">
      <c r="A47" s="11" t="s">
        <v>4160</v>
      </c>
      <c r="B47" s="11" t="str">
        <f t="shared" si="12"/>
        <v>Charles G. Koch Charitable Foundation_Pacific Research Institute for Public Policy198610000</v>
      </c>
      <c r="C47" s="11" t="s">
        <v>19</v>
      </c>
      <c r="D47" s="11" t="s">
        <v>2786</v>
      </c>
      <c r="E47" s="11" t="s">
        <v>2786</v>
      </c>
      <c r="F47" s="4">
        <v>10000</v>
      </c>
      <c r="G47" s="3">
        <v>1986</v>
      </c>
      <c r="H47" s="3" t="s">
        <v>4263</v>
      </c>
      <c r="I47" s="12"/>
      <c r="K47" s="3" t="str">
        <f>IF(VLOOKUP(D47,'Resources Final'!A:C,3,FALSE)=0,"",VLOOKUP(D47,'Resources Final'!A:C,3,FALSE))</f>
        <v/>
      </c>
      <c r="L47" s="3" t="str">
        <f>IF(VLOOKUP(D47,'Resources Final'!A:D,4,FALSE)=0,"",VLOOKUP(D47,'Resources Final'!A:D,4,FALSE))</f>
        <v/>
      </c>
      <c r="M47" s="3" t="str">
        <f>IF(VLOOKUP(D47,'Resources Final'!A:E,5,FALSE)=0,"",VLOOKUP(D47,'Resources Final'!A:E,5,FALSE))</f>
        <v/>
      </c>
      <c r="N47" s="7" t="str">
        <f>IF(VLOOKUP(D47,'Resources Final'!A:F,6,FALSE)=0,"",VLOOKUP(D47,'Resources Final'!A:F,6,FALSE))</f>
        <v>https://www.desmogblog.com/pacific-research-institute</v>
      </c>
      <c r="O47" s="3" t="str">
        <f>IF(VLOOKUP(D47,'Resources Final'!A:G,7,FALSE)=0,"",VLOOKUP(D47,'Resources Final'!A:G,7,FALSE))</f>
        <v>Desmog</v>
      </c>
    </row>
    <row r="48" spans="1:43" x14ac:dyDescent="0.2">
      <c r="A48" s="11" t="s">
        <v>4160</v>
      </c>
      <c r="B48" s="11" t="str">
        <f t="shared" si="12"/>
        <v>Charles G. Koch Charitable Foundation_Property and Environment Research Center19865000</v>
      </c>
      <c r="C48" s="11" t="s">
        <v>19</v>
      </c>
      <c r="D48" s="11" t="s">
        <v>2877</v>
      </c>
      <c r="E48" s="11" t="s">
        <v>2877</v>
      </c>
      <c r="F48" s="4">
        <v>5000</v>
      </c>
      <c r="G48" s="3">
        <v>1986</v>
      </c>
      <c r="H48" s="3" t="s">
        <v>4263</v>
      </c>
      <c r="I48" s="12"/>
      <c r="K48" s="3" t="str">
        <f>IF(VLOOKUP(D48,'Resources Final'!A:C,3,FALSE)=0,"",VLOOKUP(D48,'Resources Final'!A:C,3,FALSE))</f>
        <v/>
      </c>
      <c r="L48" s="3" t="str">
        <f>IF(VLOOKUP(D48,'Resources Final'!A:D,4,FALSE)=0,"",VLOOKUP(D48,'Resources Final'!A:D,4,FALSE))</f>
        <v/>
      </c>
      <c r="M48" s="3" t="str">
        <f>IF(VLOOKUP(D48,'Resources Final'!A:E,5,FALSE)=0,"",VLOOKUP(D48,'Resources Final'!A:E,5,FALSE))</f>
        <v/>
      </c>
      <c r="N48" s="7" t="str">
        <f>IF(VLOOKUP(D48,'Resources Final'!A:F,6,FALSE)=0,"",VLOOKUP(D48,'Resources Final'!A:F,6,FALSE))</f>
        <v>https://www.desmogblog.com/property-and-environment-research-center</v>
      </c>
      <c r="O48" s="3" t="str">
        <f>IF(VLOOKUP(D48,'Resources Final'!A:G,7,FALSE)=0,"",VLOOKUP(D48,'Resources Final'!A:G,7,FALSE))</f>
        <v>Desmog</v>
      </c>
    </row>
    <row r="49" spans="1:15" x14ac:dyDescent="0.2">
      <c r="A49" s="11" t="s">
        <v>4160</v>
      </c>
      <c r="B49" s="11" t="str">
        <f t="shared" si="12"/>
        <v>Charles G. Koch Charitable Foundation_Reason Foundation19865000</v>
      </c>
      <c r="C49" s="11" t="s">
        <v>19</v>
      </c>
      <c r="D49" s="11" t="s">
        <v>3001</v>
      </c>
      <c r="E49" s="11" t="s">
        <v>3001</v>
      </c>
      <c r="F49" s="4">
        <v>5000</v>
      </c>
      <c r="G49" s="3">
        <v>1986</v>
      </c>
      <c r="H49" s="3" t="s">
        <v>4263</v>
      </c>
      <c r="I49" s="12"/>
      <c r="K49" s="3" t="str">
        <f>IF(VLOOKUP(D49,'Resources Final'!A:C,3,FALSE)=0,"",VLOOKUP(D49,'Resources Final'!A:C,3,FALSE))</f>
        <v/>
      </c>
      <c r="L49" s="3" t="str">
        <f>IF(VLOOKUP(D49,'Resources Final'!A:D,4,FALSE)=0,"",VLOOKUP(D49,'Resources Final'!A:D,4,FALSE))</f>
        <v/>
      </c>
      <c r="M49" s="3" t="str">
        <f>IF(VLOOKUP(D49,'Resources Final'!A:E,5,FALSE)=0,"",VLOOKUP(D49,'Resources Final'!A:E,5,FALSE))</f>
        <v/>
      </c>
      <c r="N49" s="7" t="str">
        <f>IF(VLOOKUP(D49,'Resources Final'!A:F,6,FALSE)=0,"",VLOOKUP(D49,'Resources Final'!A:F,6,FALSE))</f>
        <v>https://www.desmogblog.com/reason-foundation</v>
      </c>
      <c r="O49" s="3" t="str">
        <f>IF(VLOOKUP(D49,'Resources Final'!A:G,7,FALSE)=0,"",VLOOKUP(D49,'Resources Final'!A:G,7,FALSE))</f>
        <v>Desmog</v>
      </c>
    </row>
    <row r="50" spans="1:15" x14ac:dyDescent="0.2">
      <c r="A50" s="11" t="s">
        <v>4160</v>
      </c>
      <c r="B50" s="11" t="str">
        <f t="shared" si="12"/>
        <v>Charles G. Koch Charitable Foundation_Texas A&amp;M University19865000</v>
      </c>
      <c r="C50" s="11" t="s">
        <v>19</v>
      </c>
      <c r="D50" s="11" t="s">
        <v>3550</v>
      </c>
      <c r="E50" s="11" t="s">
        <v>3550</v>
      </c>
      <c r="F50" s="4">
        <v>5000</v>
      </c>
      <c r="G50" s="3">
        <v>1986</v>
      </c>
      <c r="H50" s="3" t="s">
        <v>4263</v>
      </c>
      <c r="I50" s="12"/>
      <c r="K50" s="3" t="str">
        <f>IF(VLOOKUP(D50,'Resources Final'!A:C,3,FALSE)=0,"",VLOOKUP(D50,'Resources Final'!A:C,3,FALSE))</f>
        <v/>
      </c>
      <c r="L50" s="3" t="str">
        <f>IF(VLOOKUP(D50,'Resources Final'!A:D,4,FALSE)=0,"",VLOOKUP(D50,'Resources Final'!A:D,4,FALSE))</f>
        <v>Y</v>
      </c>
      <c r="M50" s="3" t="str">
        <f>IF(VLOOKUP(D50,'Resources Final'!A:E,5,FALSE)=0,"",VLOOKUP(D50,'Resources Final'!A:E,5,FALSE))</f>
        <v/>
      </c>
      <c r="N50" s="7" t="str">
        <f>IF(VLOOKUP(D50,'Resources Final'!A:F,6,FALSE)=0,"",VLOOKUP(D50,'Resources Final'!A:F,6,FALSE))</f>
        <v/>
      </c>
      <c r="O50" s="3" t="str">
        <f>IF(VLOOKUP(D50,'Resources Final'!A:G,7,FALSE)=0,"",VLOOKUP(D50,'Resources Final'!A:G,7,FALSE))</f>
        <v/>
      </c>
    </row>
    <row r="51" spans="1:15" x14ac:dyDescent="0.2">
      <c r="A51" s="11" t="s">
        <v>4160</v>
      </c>
      <c r="B51" s="11" t="str">
        <f t="shared" si="12"/>
        <v>Charles G. Koch Charitable Foundation_The Philadelphia Society198650</v>
      </c>
      <c r="C51" s="11" t="s">
        <v>19</v>
      </c>
      <c r="D51" s="11" t="s">
        <v>3597</v>
      </c>
      <c r="E51" s="11" t="s">
        <v>3597</v>
      </c>
      <c r="F51" s="4">
        <v>50</v>
      </c>
      <c r="G51" s="3">
        <v>1986</v>
      </c>
      <c r="H51" s="3" t="s">
        <v>4263</v>
      </c>
      <c r="I51" s="12"/>
      <c r="K51" s="3" t="str">
        <f>IF(VLOOKUP(D51,'Resources Final'!A:C,3,FALSE)=0,"",VLOOKUP(D51,'Resources Final'!A:C,3,FALSE))</f>
        <v/>
      </c>
      <c r="L51" s="3" t="str">
        <f>IF(VLOOKUP(D51,'Resources Final'!A:D,4,FALSE)=0,"",VLOOKUP(D51,'Resources Final'!A:D,4,FALSE))</f>
        <v/>
      </c>
      <c r="M51" s="3" t="str">
        <f>IF(VLOOKUP(D51,'Resources Final'!A:E,5,FALSE)=0,"",VLOOKUP(D51,'Resources Final'!A:E,5,FALSE))</f>
        <v/>
      </c>
      <c r="N51" s="7" t="str">
        <f>IF(VLOOKUP(D51,'Resources Final'!A:F,6,FALSE)=0,"",VLOOKUP(D51,'Resources Final'!A:F,6,FALSE))</f>
        <v>https://www.sourcewatch.org/index.php/Philadelphia_Society</v>
      </c>
      <c r="O51" s="3" t="str">
        <f>IF(VLOOKUP(D51,'Resources Final'!A:G,7,FALSE)=0,"",VLOOKUP(D51,'Resources Final'!A:G,7,FALSE))</f>
        <v>Sourcewatch</v>
      </c>
    </row>
    <row r="52" spans="1:15" x14ac:dyDescent="0.2">
      <c r="A52" s="11" t="s">
        <v>4160</v>
      </c>
      <c r="B52" s="11" t="str">
        <f t="shared" si="12"/>
        <v>Charles G. Koch Charitable Foundation_Washington University - St Louis19861000</v>
      </c>
      <c r="C52" s="11" t="s">
        <v>19</v>
      </c>
      <c r="D52" s="11" t="s">
        <v>3947</v>
      </c>
      <c r="E52" s="11" t="s">
        <v>3946</v>
      </c>
      <c r="F52" s="4">
        <v>1000</v>
      </c>
      <c r="G52" s="3">
        <v>1986</v>
      </c>
      <c r="H52" s="3" t="s">
        <v>4263</v>
      </c>
      <c r="I52" s="12"/>
      <c r="K52" s="3" t="str">
        <f>IF(VLOOKUP(D52,'Resources Final'!A:C,3,FALSE)=0,"",VLOOKUP(D52,'Resources Final'!A:C,3,FALSE))</f>
        <v/>
      </c>
      <c r="L52" s="3" t="str">
        <f>IF(VLOOKUP(D52,'Resources Final'!A:D,4,FALSE)=0,"",VLOOKUP(D52,'Resources Final'!A:D,4,FALSE))</f>
        <v>Y</v>
      </c>
      <c r="M52" s="3" t="str">
        <f>IF(VLOOKUP(D52,'Resources Final'!A:E,5,FALSE)=0,"",VLOOKUP(D52,'Resources Final'!A:E,5,FALSE))</f>
        <v/>
      </c>
      <c r="N52" s="7" t="str">
        <f>IF(VLOOKUP(D52,'Resources Final'!A:F,6,FALSE)=0,"",VLOOKUP(D52,'Resources Final'!A:F,6,FALSE))</f>
        <v/>
      </c>
      <c r="O52" s="3" t="str">
        <f>IF(VLOOKUP(D52,'Resources Final'!A:G,7,FALSE)=0,"",VLOOKUP(D52,'Resources Final'!A:G,7,FALSE))</f>
        <v/>
      </c>
    </row>
    <row r="53" spans="1:15" x14ac:dyDescent="0.2">
      <c r="A53" s="11" t="s">
        <v>4160</v>
      </c>
      <c r="B53" s="11" t="str">
        <f t="shared" si="12"/>
        <v>Charles G. Koch Charitable Foundation_Wichita Collegiate School1986300000</v>
      </c>
      <c r="C53" s="11" t="s">
        <v>19</v>
      </c>
      <c r="D53" s="11" t="s">
        <v>4012</v>
      </c>
      <c r="E53" s="11" t="s">
        <v>4012</v>
      </c>
      <c r="F53" s="4">
        <v>300000</v>
      </c>
      <c r="G53" s="3">
        <v>1986</v>
      </c>
      <c r="H53" s="3" t="s">
        <v>4263</v>
      </c>
      <c r="I53" s="12"/>
      <c r="K53" s="3" t="str">
        <f>IF(VLOOKUP(D53,'Resources Final'!A:C,3,FALSE)=0,"",VLOOKUP(D53,'Resources Final'!A:C,3,FALSE))</f>
        <v/>
      </c>
      <c r="L53" s="3" t="str">
        <f>IF(VLOOKUP(D53,'Resources Final'!A:D,4,FALSE)=0,"",VLOOKUP(D53,'Resources Final'!A:D,4,FALSE))</f>
        <v>Y</v>
      </c>
      <c r="M53" s="3" t="str">
        <f>IF(VLOOKUP(D53,'Resources Final'!A:E,5,FALSE)=0,"",VLOOKUP(D53,'Resources Final'!A:E,5,FALSE))</f>
        <v/>
      </c>
      <c r="N53" s="7" t="str">
        <f>IF(VLOOKUP(D53,'Resources Final'!A:F,6,FALSE)=0,"",VLOOKUP(D53,'Resources Final'!A:F,6,FALSE))</f>
        <v/>
      </c>
      <c r="O53" s="3" t="str">
        <f>IF(VLOOKUP(D53,'Resources Final'!A:G,7,FALSE)=0,"",VLOOKUP(D53,'Resources Final'!A:G,7,FALSE))</f>
        <v/>
      </c>
    </row>
    <row r="54" spans="1:15" x14ac:dyDescent="0.2">
      <c r="A54" s="11" t="s">
        <v>4160</v>
      </c>
      <c r="B54" s="11" t="str">
        <f t="shared" si="12"/>
        <v>Charles G. Koch Charitable Foundation_Wichita Collegiate School19866000</v>
      </c>
      <c r="C54" s="11" t="s">
        <v>19</v>
      </c>
      <c r="D54" s="11" t="s">
        <v>4012</v>
      </c>
      <c r="E54" s="11" t="s">
        <v>4012</v>
      </c>
      <c r="F54" s="4">
        <v>6000</v>
      </c>
      <c r="G54" s="3">
        <v>1986</v>
      </c>
      <c r="H54" s="3" t="s">
        <v>4263</v>
      </c>
      <c r="I54" s="12"/>
      <c r="K54" s="3" t="str">
        <f>IF(VLOOKUP(D54,'Resources Final'!A:C,3,FALSE)=0,"",VLOOKUP(D54,'Resources Final'!A:C,3,FALSE))</f>
        <v/>
      </c>
      <c r="L54" s="3" t="str">
        <f>IF(VLOOKUP(D54,'Resources Final'!A:D,4,FALSE)=0,"",VLOOKUP(D54,'Resources Final'!A:D,4,FALSE))</f>
        <v>Y</v>
      </c>
      <c r="M54" s="3" t="str">
        <f>IF(VLOOKUP(D54,'Resources Final'!A:E,5,FALSE)=0,"",VLOOKUP(D54,'Resources Final'!A:E,5,FALSE))</f>
        <v/>
      </c>
      <c r="N54" s="7" t="str">
        <f>IF(VLOOKUP(D54,'Resources Final'!A:F,6,FALSE)=0,"",VLOOKUP(D54,'Resources Final'!A:F,6,FALSE))</f>
        <v/>
      </c>
      <c r="O54" s="3" t="str">
        <f>IF(VLOOKUP(D54,'Resources Final'!A:G,7,FALSE)=0,"",VLOOKUP(D54,'Resources Final'!A:G,7,FALSE))</f>
        <v/>
      </c>
    </row>
    <row r="55" spans="1:15" x14ac:dyDescent="0.2">
      <c r="A55" s="11" t="s">
        <v>4160</v>
      </c>
      <c r="B55" s="11" t="str">
        <f t="shared" si="12"/>
        <v>Charles G. Koch Charitable Foundation_Wichita Collegiate School1986841</v>
      </c>
      <c r="C55" s="11" t="s">
        <v>19</v>
      </c>
      <c r="D55" s="11" t="s">
        <v>4012</v>
      </c>
      <c r="E55" s="11" t="s">
        <v>4012</v>
      </c>
      <c r="F55" s="4">
        <v>841</v>
      </c>
      <c r="G55" s="3">
        <v>1986</v>
      </c>
      <c r="H55" s="3" t="s">
        <v>4263</v>
      </c>
      <c r="I55" s="12"/>
      <c r="K55" s="3" t="str">
        <f>IF(VLOOKUP(D55,'Resources Final'!A:C,3,FALSE)=0,"",VLOOKUP(D55,'Resources Final'!A:C,3,FALSE))</f>
        <v/>
      </c>
      <c r="L55" s="3" t="str">
        <f>IF(VLOOKUP(D55,'Resources Final'!A:D,4,FALSE)=0,"",VLOOKUP(D55,'Resources Final'!A:D,4,FALSE))</f>
        <v>Y</v>
      </c>
      <c r="M55" s="3" t="str">
        <f>IF(VLOOKUP(D55,'Resources Final'!A:E,5,FALSE)=0,"",VLOOKUP(D55,'Resources Final'!A:E,5,FALSE))</f>
        <v/>
      </c>
      <c r="N55" s="7" t="str">
        <f>IF(VLOOKUP(D55,'Resources Final'!A:F,6,FALSE)=0,"",VLOOKUP(D55,'Resources Final'!A:F,6,FALSE))</f>
        <v/>
      </c>
      <c r="O55" s="3" t="str">
        <f>IF(VLOOKUP(D55,'Resources Final'!A:G,7,FALSE)=0,"",VLOOKUP(D55,'Resources Final'!A:G,7,FALSE))</f>
        <v/>
      </c>
    </row>
    <row r="56" spans="1:15" x14ac:dyDescent="0.2">
      <c r="A56" s="11" t="s">
        <v>4160</v>
      </c>
      <c r="B56" s="11" t="str">
        <f t="shared" si="12"/>
        <v>Charles G. Koch Charitable Foundation_Wichita State University198610000</v>
      </c>
      <c r="C56" s="11" t="s">
        <v>19</v>
      </c>
      <c r="D56" s="11" t="s">
        <v>4019</v>
      </c>
      <c r="E56" s="11" t="s">
        <v>4019</v>
      </c>
      <c r="F56" s="4">
        <v>10000</v>
      </c>
      <c r="G56" s="3">
        <v>1986</v>
      </c>
      <c r="H56" s="3" t="s">
        <v>4263</v>
      </c>
      <c r="I56" s="12"/>
      <c r="K56" s="3" t="str">
        <f>IF(VLOOKUP(D56,'Resources Final'!A:C,3,FALSE)=0,"",VLOOKUP(D56,'Resources Final'!A:C,3,FALSE))</f>
        <v/>
      </c>
      <c r="L56" s="3" t="str">
        <f>IF(VLOOKUP(D56,'Resources Final'!A:D,4,FALSE)=0,"",VLOOKUP(D56,'Resources Final'!A:D,4,FALSE))</f>
        <v>Y</v>
      </c>
      <c r="M56" s="3" t="str">
        <f>IF(VLOOKUP(D56,'Resources Final'!A:E,5,FALSE)=0,"",VLOOKUP(D56,'Resources Final'!A:E,5,FALSE))</f>
        <v/>
      </c>
      <c r="N56" s="7" t="str">
        <f>IF(VLOOKUP(D56,'Resources Final'!A:F,6,FALSE)=0,"",VLOOKUP(D56,'Resources Final'!A:F,6,FALSE))</f>
        <v/>
      </c>
      <c r="O56" s="3" t="str">
        <f>IF(VLOOKUP(D56,'Resources Final'!A:G,7,FALSE)=0,"",VLOOKUP(D56,'Resources Final'!A:G,7,FALSE))</f>
        <v/>
      </c>
    </row>
    <row r="57" spans="1:15" x14ac:dyDescent="0.2">
      <c r="A57" s="11" t="s">
        <v>4160</v>
      </c>
      <c r="B57" s="11" t="str">
        <f t="shared" si="12"/>
        <v>Charles G. Koch Charitable Foundation_Atlas Economic Research Foundation19872500</v>
      </c>
      <c r="C57" s="11" t="s">
        <v>19</v>
      </c>
      <c r="D57" s="11" t="s">
        <v>286</v>
      </c>
      <c r="E57" s="11" t="s">
        <v>286</v>
      </c>
      <c r="F57" s="4">
        <v>2500</v>
      </c>
      <c r="G57" s="3">
        <v>1987</v>
      </c>
      <c r="H57" s="3" t="s">
        <v>4263</v>
      </c>
      <c r="I57" s="12"/>
      <c r="K57" s="3" t="str">
        <f>IF(VLOOKUP(D57,'Resources Final'!A:C,3,FALSE)=0,"",VLOOKUP(D57,'Resources Final'!A:C,3,FALSE))</f>
        <v/>
      </c>
      <c r="L57" s="3" t="str">
        <f>IF(VLOOKUP(D57,'Resources Final'!A:D,4,FALSE)=0,"",VLOOKUP(D57,'Resources Final'!A:D,4,FALSE))</f>
        <v/>
      </c>
      <c r="M57" s="3" t="str">
        <f>IF(VLOOKUP(D57,'Resources Final'!A:E,5,FALSE)=0,"",VLOOKUP(D57,'Resources Final'!A:E,5,FALSE))</f>
        <v/>
      </c>
      <c r="N57" s="7" t="str">
        <f>IF(VLOOKUP(D57,'Resources Final'!A:F,6,FALSE)=0,"",VLOOKUP(D57,'Resources Final'!A:F,6,FALSE))</f>
        <v>https://www.desmogblog.com/atlas-economic-research-foundation</v>
      </c>
      <c r="O57" s="3" t="str">
        <f>IF(VLOOKUP(D57,'Resources Final'!A:G,7,FALSE)=0,"",VLOOKUP(D57,'Resources Final'!A:G,7,FALSE))</f>
        <v>Desmog</v>
      </c>
    </row>
    <row r="58" spans="1:15" x14ac:dyDescent="0.2">
      <c r="A58" s="11" t="s">
        <v>4160</v>
      </c>
      <c r="B58" s="11" t="str">
        <f t="shared" si="12"/>
        <v>Charles G. Koch Charitable Foundation_Bowling Green State University19872500</v>
      </c>
      <c r="C58" s="11" t="s">
        <v>19</v>
      </c>
      <c r="D58" s="11" t="s">
        <v>480</v>
      </c>
      <c r="E58" s="11" t="s">
        <v>480</v>
      </c>
      <c r="F58" s="4">
        <v>2500</v>
      </c>
      <c r="G58" s="3">
        <v>1987</v>
      </c>
      <c r="H58" s="3" t="s">
        <v>4263</v>
      </c>
      <c r="I58" s="12"/>
      <c r="K58" s="3" t="str">
        <f>IF(VLOOKUP(D58,'Resources Final'!A:C,3,FALSE)=0,"",VLOOKUP(D58,'Resources Final'!A:C,3,FALSE))</f>
        <v/>
      </c>
      <c r="L58" s="3" t="str">
        <f>IF(VLOOKUP(D58,'Resources Final'!A:D,4,FALSE)=0,"",VLOOKUP(D58,'Resources Final'!A:D,4,FALSE))</f>
        <v>Y</v>
      </c>
      <c r="M58" s="3" t="str">
        <f>IF(VLOOKUP(D58,'Resources Final'!A:E,5,FALSE)=0,"",VLOOKUP(D58,'Resources Final'!A:E,5,FALSE))</f>
        <v/>
      </c>
      <c r="N58" s="7" t="str">
        <f>IF(VLOOKUP(D58,'Resources Final'!A:F,6,FALSE)=0,"",VLOOKUP(D58,'Resources Final'!A:F,6,FALSE))</f>
        <v/>
      </c>
      <c r="O58" s="3" t="str">
        <f>IF(VLOOKUP(D58,'Resources Final'!A:G,7,FALSE)=0,"",VLOOKUP(D58,'Resources Final'!A:G,7,FALSE))</f>
        <v/>
      </c>
    </row>
    <row r="59" spans="1:15" x14ac:dyDescent="0.2">
      <c r="A59" s="11" t="s">
        <v>4160</v>
      </c>
      <c r="B59" s="11" t="str">
        <f t="shared" si="12"/>
        <v>Charles G. Koch Charitable Foundation_Capital Research Center19875000</v>
      </c>
      <c r="C59" s="11" t="s">
        <v>19</v>
      </c>
      <c r="D59" s="11" t="s">
        <v>604</v>
      </c>
      <c r="E59" s="11" t="s">
        <v>604</v>
      </c>
      <c r="F59" s="4">
        <v>5000</v>
      </c>
      <c r="G59" s="3">
        <v>1987</v>
      </c>
      <c r="H59" s="3" t="s">
        <v>4263</v>
      </c>
      <c r="I59" s="12"/>
      <c r="K59" s="3" t="str">
        <f>IF(VLOOKUP(D59,'Resources Final'!A:C,3,FALSE)=0,"",VLOOKUP(D59,'Resources Final'!A:C,3,FALSE))</f>
        <v/>
      </c>
      <c r="L59" s="3" t="str">
        <f>IF(VLOOKUP(D59,'Resources Final'!A:D,4,FALSE)=0,"",VLOOKUP(D59,'Resources Final'!A:D,4,FALSE))</f>
        <v/>
      </c>
      <c r="M59" s="3" t="str">
        <f>IF(VLOOKUP(D59,'Resources Final'!A:E,5,FALSE)=0,"",VLOOKUP(D59,'Resources Final'!A:E,5,FALSE))</f>
        <v/>
      </c>
      <c r="N59" s="7" t="str">
        <f>IF(VLOOKUP(D59,'Resources Final'!A:F,6,FALSE)=0,"",VLOOKUP(D59,'Resources Final'!A:F,6,FALSE))</f>
        <v>https://www.desmogblog.com/capital-research-center</v>
      </c>
      <c r="O59" s="3" t="str">
        <f>IF(VLOOKUP(D59,'Resources Final'!A:G,7,FALSE)=0,"",VLOOKUP(D59,'Resources Final'!A:G,7,FALSE))</f>
        <v>Desmog</v>
      </c>
    </row>
    <row r="60" spans="1:15" x14ac:dyDescent="0.2">
      <c r="A60" s="11" t="s">
        <v>4160</v>
      </c>
      <c r="B60" s="11" t="str">
        <f t="shared" si="12"/>
        <v>Charles G. Koch Charitable Foundation_Carl Menger Institute19872500</v>
      </c>
      <c r="C60" s="11" t="s">
        <v>19</v>
      </c>
      <c r="D60" s="11" t="s">
        <v>606</v>
      </c>
      <c r="E60" s="11" t="s">
        <v>606</v>
      </c>
      <c r="F60" s="4">
        <v>2500</v>
      </c>
      <c r="G60" s="3">
        <v>1987</v>
      </c>
      <c r="H60" s="3" t="s">
        <v>4263</v>
      </c>
      <c r="I60" s="12"/>
      <c r="K60" s="3" t="str">
        <f>IF(VLOOKUP(D60,'Resources Final'!A:C,3,FALSE)=0,"",VLOOKUP(D60,'Resources Final'!A:C,3,FALSE))</f>
        <v/>
      </c>
      <c r="L60" s="3" t="str">
        <f>IF(VLOOKUP(D60,'Resources Final'!A:D,4,FALSE)=0,"",VLOOKUP(D60,'Resources Final'!A:D,4,FALSE))</f>
        <v/>
      </c>
      <c r="M60" s="3" t="str">
        <f>IF(VLOOKUP(D60,'Resources Final'!A:E,5,FALSE)=0,"",VLOOKUP(D60,'Resources Final'!A:E,5,FALSE))</f>
        <v/>
      </c>
      <c r="N60" s="7" t="str">
        <f>IF(VLOOKUP(D60,'Resources Final'!A:F,6,FALSE)=0,"",VLOOKUP(D60,'Resources Final'!A:F,6,FALSE))</f>
        <v/>
      </c>
      <c r="O60" s="3" t="str">
        <f>IF(VLOOKUP(D60,'Resources Final'!A:G,7,FALSE)=0,"",VLOOKUP(D60,'Resources Final'!A:G,7,FALSE))</f>
        <v/>
      </c>
    </row>
    <row r="61" spans="1:15" x14ac:dyDescent="0.2">
      <c r="A61" s="11" t="s">
        <v>4160</v>
      </c>
      <c r="B61" s="11" t="str">
        <f t="shared" si="12"/>
        <v>Charles G. Koch Charitable Foundation_Foundation for Research on Economics and the Environment FREE19872500</v>
      </c>
      <c r="C61" s="11" t="s">
        <v>19</v>
      </c>
      <c r="D61" s="11" t="s">
        <v>1263</v>
      </c>
      <c r="E61" s="11" t="s">
        <v>1263</v>
      </c>
      <c r="F61" s="4">
        <v>2500</v>
      </c>
      <c r="G61" s="3">
        <v>1987</v>
      </c>
      <c r="H61" s="3" t="s">
        <v>4263</v>
      </c>
      <c r="I61" s="12"/>
      <c r="K61" s="3" t="str">
        <f>IF(VLOOKUP(D61,'Resources Final'!A:C,3,FALSE)=0,"",VLOOKUP(D61,'Resources Final'!A:C,3,FALSE))</f>
        <v/>
      </c>
      <c r="L61" s="3" t="str">
        <f>IF(VLOOKUP(D61,'Resources Final'!A:D,4,FALSE)=0,"",VLOOKUP(D61,'Resources Final'!A:D,4,FALSE))</f>
        <v/>
      </c>
      <c r="M61" s="3" t="str">
        <f>IF(VLOOKUP(D61,'Resources Final'!A:E,5,FALSE)=0,"",VLOOKUP(D61,'Resources Final'!A:E,5,FALSE))</f>
        <v/>
      </c>
      <c r="N61" s="7" t="str">
        <f>IF(VLOOKUP(D61,'Resources Final'!A:F,6,FALSE)=0,"",VLOOKUP(D61,'Resources Final'!A:F,6,FALSE))</f>
        <v>http://www.sourcewatch.org/index.php/Foundation_for_Research_on_Economics_and_the_Environment</v>
      </c>
      <c r="O61" s="3" t="str">
        <f>IF(VLOOKUP(D61,'Resources Final'!A:G,7,FALSE)=0,"",VLOOKUP(D61,'Resources Final'!A:G,7,FALSE))</f>
        <v>Sourcewatch</v>
      </c>
    </row>
    <row r="62" spans="1:15" x14ac:dyDescent="0.2">
      <c r="A62" s="11" t="s">
        <v>4160</v>
      </c>
      <c r="B62" s="11" t="str">
        <f t="shared" si="12"/>
        <v>Charles G. Koch Charitable Foundation_George Mason University19878308</v>
      </c>
      <c r="C62" s="11" t="s">
        <v>19</v>
      </c>
      <c r="D62" s="11" t="s">
        <v>678</v>
      </c>
      <c r="E62" s="11" t="s">
        <v>678</v>
      </c>
      <c r="F62" s="4">
        <v>8308</v>
      </c>
      <c r="G62" s="3">
        <v>1987</v>
      </c>
      <c r="H62" s="3" t="s">
        <v>4263</v>
      </c>
      <c r="I62" s="12"/>
      <c r="K62" s="3" t="str">
        <f>IF(VLOOKUP(D62,'Resources Final'!A:C,3,FALSE)=0,"",VLOOKUP(D62,'Resources Final'!A:C,3,FALSE))</f>
        <v/>
      </c>
      <c r="L62" s="3" t="str">
        <f>IF(VLOOKUP(D62,'Resources Final'!A:D,4,FALSE)=0,"",VLOOKUP(D62,'Resources Final'!A:D,4,FALSE))</f>
        <v>Y</v>
      </c>
      <c r="M62" s="3" t="str">
        <f>IF(VLOOKUP(D62,'Resources Final'!A:E,5,FALSE)=0,"",VLOOKUP(D62,'Resources Final'!A:E,5,FALSE))</f>
        <v/>
      </c>
      <c r="N62" s="7" t="str">
        <f>IF(VLOOKUP(D62,'Resources Final'!A:F,6,FALSE)=0,"",VLOOKUP(D62,'Resources Final'!A:F,6,FALSE))</f>
        <v/>
      </c>
      <c r="O62" s="3" t="str">
        <f>IF(VLOOKUP(D62,'Resources Final'!A:G,7,FALSE)=0,"",VLOOKUP(D62,'Resources Final'!A:G,7,FALSE))</f>
        <v/>
      </c>
    </row>
    <row r="63" spans="1:15" x14ac:dyDescent="0.2">
      <c r="A63" s="11" t="s">
        <v>4156</v>
      </c>
      <c r="B63" s="11" t="str">
        <f t="shared" si="12"/>
        <v>Charles G. Koch Charitable Foundation_Institute for Humane Studies at George Mason University19878308</v>
      </c>
      <c r="C63" s="11" t="s">
        <v>19</v>
      </c>
      <c r="D63" s="11" t="s">
        <v>1680</v>
      </c>
      <c r="E63" s="11" t="s">
        <v>4261</v>
      </c>
      <c r="F63" s="4">
        <v>8308</v>
      </c>
      <c r="G63" s="3">
        <v>1987</v>
      </c>
      <c r="H63" s="3" t="s">
        <v>4263</v>
      </c>
      <c r="I63" s="12"/>
      <c r="K63" s="3" t="str">
        <f>IF(VLOOKUP(D63,'Resources Final'!A:C,3,FALSE)=0,"",VLOOKUP(D63,'Resources Final'!A:C,3,FALSE))</f>
        <v/>
      </c>
      <c r="L63" s="3" t="str">
        <f>IF(VLOOKUP(D63,'Resources Final'!A:D,4,FALSE)=0,"",VLOOKUP(D63,'Resources Final'!A:D,4,FALSE))</f>
        <v>Y</v>
      </c>
      <c r="M63" s="3" t="str">
        <f>IF(VLOOKUP(D63,'Resources Final'!A:E,5,FALSE)=0,"",VLOOKUP(D63,'Resources Final'!A:E,5,FALSE))</f>
        <v/>
      </c>
      <c r="N63" s="7" t="str">
        <f>IF(VLOOKUP(D63,'Resources Final'!A:F,6,FALSE)=0,"",VLOOKUP(D63,'Resources Final'!A:F,6,FALSE))</f>
        <v>https://www.desmogblog.com/institute-humane-studies-george-mason-university</v>
      </c>
      <c r="O63" s="3" t="str">
        <f>IF(VLOOKUP(D63,'Resources Final'!A:G,7,FALSE)=0,"",VLOOKUP(D63,'Resources Final'!A:G,7,FALSE))</f>
        <v>Desmog</v>
      </c>
    </row>
    <row r="64" spans="1:15" x14ac:dyDescent="0.2">
      <c r="A64" s="11" t="s">
        <v>4160</v>
      </c>
      <c r="B64" s="11" t="str">
        <f t="shared" si="12"/>
        <v>Charles G. Koch Charitable Foundation_Heartland Institute19875000</v>
      </c>
      <c r="C64" s="11" t="s">
        <v>19</v>
      </c>
      <c r="D64" s="11" t="s">
        <v>1551</v>
      </c>
      <c r="E64" s="11" t="s">
        <v>1551</v>
      </c>
      <c r="F64" s="4">
        <v>5000</v>
      </c>
      <c r="G64" s="3">
        <v>1987</v>
      </c>
      <c r="H64" s="3" t="s">
        <v>4263</v>
      </c>
      <c r="I64" s="12"/>
      <c r="K64" s="3" t="str">
        <f>IF(VLOOKUP(D64,'Resources Final'!A:C,3,FALSE)=0,"",VLOOKUP(D64,'Resources Final'!A:C,3,FALSE))</f>
        <v/>
      </c>
      <c r="L64" s="3" t="str">
        <f>IF(VLOOKUP(D64,'Resources Final'!A:D,4,FALSE)=0,"",VLOOKUP(D64,'Resources Final'!A:D,4,FALSE))</f>
        <v/>
      </c>
      <c r="M64" s="3" t="str">
        <f>IF(VLOOKUP(D64,'Resources Final'!A:E,5,FALSE)=0,"",VLOOKUP(D64,'Resources Final'!A:E,5,FALSE))</f>
        <v/>
      </c>
      <c r="N64" s="7" t="str">
        <f>IF(VLOOKUP(D64,'Resources Final'!A:F,6,FALSE)=0,"",VLOOKUP(D64,'Resources Final'!A:F,6,FALSE))</f>
        <v>https://www.desmogblog.com/heartland-institute</v>
      </c>
      <c r="O64" s="3" t="str">
        <f>IF(VLOOKUP(D64,'Resources Final'!A:G,7,FALSE)=0,"",VLOOKUP(D64,'Resources Final'!A:G,7,FALSE))</f>
        <v>Desmog</v>
      </c>
    </row>
    <row r="65" spans="1:15" x14ac:dyDescent="0.2">
      <c r="A65" s="11" t="s">
        <v>4160</v>
      </c>
      <c r="B65" s="11" t="str">
        <f t="shared" si="12"/>
        <v>Charles G. Koch Charitable Foundation_Heritage Foundation, The19875000</v>
      </c>
      <c r="C65" s="11" t="s">
        <v>19</v>
      </c>
      <c r="D65" s="11" t="s">
        <v>1570</v>
      </c>
      <c r="E65" s="11" t="s">
        <v>1570</v>
      </c>
      <c r="F65" s="4">
        <v>5000</v>
      </c>
      <c r="G65" s="3">
        <v>1987</v>
      </c>
      <c r="H65" s="3" t="s">
        <v>4263</v>
      </c>
      <c r="I65" s="12"/>
      <c r="K65" s="3" t="str">
        <f>IF(VLOOKUP(D65,'Resources Final'!A:C,3,FALSE)=0,"",VLOOKUP(D65,'Resources Final'!A:C,3,FALSE))</f>
        <v/>
      </c>
      <c r="L65" s="3" t="str">
        <f>IF(VLOOKUP(D65,'Resources Final'!A:D,4,FALSE)=0,"",VLOOKUP(D65,'Resources Final'!A:D,4,FALSE))</f>
        <v/>
      </c>
      <c r="M65" s="3" t="str">
        <f>IF(VLOOKUP(D65,'Resources Final'!A:E,5,FALSE)=0,"",VLOOKUP(D65,'Resources Final'!A:E,5,FALSE))</f>
        <v/>
      </c>
      <c r="N65" s="7" t="str">
        <f>IF(VLOOKUP(D65,'Resources Final'!A:F,6,FALSE)=0,"",VLOOKUP(D65,'Resources Final'!A:F,6,FALSE))</f>
        <v>https://www.desmogblog.com/heritage-foundation</v>
      </c>
      <c r="O65" s="3" t="str">
        <f>IF(VLOOKUP(D65,'Resources Final'!A:G,7,FALSE)=0,"",VLOOKUP(D65,'Resources Final'!A:G,7,FALSE))</f>
        <v>Desmog</v>
      </c>
    </row>
    <row r="66" spans="1:15" x14ac:dyDescent="0.2">
      <c r="A66" s="11" t="s">
        <v>4160</v>
      </c>
      <c r="B66" s="11" t="str">
        <f t="shared" si="12"/>
        <v>Charles G. Koch Charitable Foundation_Hoover Institution on War Revolution and Peace19875000</v>
      </c>
      <c r="C66" s="11" t="s">
        <v>19</v>
      </c>
      <c r="D66" s="11" t="s">
        <v>1610</v>
      </c>
      <c r="E66" s="11" t="s">
        <v>1610</v>
      </c>
      <c r="F66" s="4">
        <v>5000</v>
      </c>
      <c r="G66" s="3">
        <v>1987</v>
      </c>
      <c r="H66" s="3" t="s">
        <v>4263</v>
      </c>
      <c r="I66" s="12"/>
      <c r="K66" s="3" t="str">
        <f>IF(VLOOKUP(D66,'Resources Final'!A:C,3,FALSE)=0,"",VLOOKUP(D66,'Resources Final'!A:C,3,FALSE))</f>
        <v/>
      </c>
      <c r="L66" s="3" t="str">
        <f>IF(VLOOKUP(D66,'Resources Final'!A:D,4,FALSE)=0,"",VLOOKUP(D66,'Resources Final'!A:D,4,FALSE))</f>
        <v/>
      </c>
      <c r="M66" s="3" t="str">
        <f>IF(VLOOKUP(D66,'Resources Final'!A:E,5,FALSE)=0,"",VLOOKUP(D66,'Resources Final'!A:E,5,FALSE))</f>
        <v/>
      </c>
      <c r="N66" s="7" t="str">
        <f>IF(VLOOKUP(D66,'Resources Final'!A:F,6,FALSE)=0,"",VLOOKUP(D66,'Resources Final'!A:F,6,FALSE))</f>
        <v>https://www.desmogblog.com/hoover-institution</v>
      </c>
      <c r="O66" s="3" t="str">
        <f>IF(VLOOKUP(D66,'Resources Final'!A:G,7,FALSE)=0,"",VLOOKUP(D66,'Resources Final'!A:G,7,FALSE))</f>
        <v>Desmog</v>
      </c>
    </row>
    <row r="67" spans="1:15" x14ac:dyDescent="0.2">
      <c r="A67" s="11" t="s">
        <v>4160</v>
      </c>
      <c r="B67" s="11" t="str">
        <f t="shared" si="12"/>
        <v>Charles G. Koch Charitable Foundation_Libertarian Review Foundation198712500</v>
      </c>
      <c r="C67" s="11" t="s">
        <v>19</v>
      </c>
      <c r="D67" s="11" t="s">
        <v>2156</v>
      </c>
      <c r="E67" s="11" t="s">
        <v>2156</v>
      </c>
      <c r="F67" s="4">
        <v>12500</v>
      </c>
      <c r="G67" s="3">
        <v>1987</v>
      </c>
      <c r="H67" s="3" t="s">
        <v>4263</v>
      </c>
      <c r="I67" s="12"/>
      <c r="K67" s="3" t="str">
        <f>IF(VLOOKUP(D67,'Resources Final'!A:C,3,FALSE)=0,"",VLOOKUP(D67,'Resources Final'!A:C,3,FALSE))</f>
        <v/>
      </c>
      <c r="L67" s="3" t="str">
        <f>IF(VLOOKUP(D67,'Resources Final'!A:D,4,FALSE)=0,"",VLOOKUP(D67,'Resources Final'!A:D,4,FALSE))</f>
        <v/>
      </c>
      <c r="M67" s="3" t="str">
        <f>IF(VLOOKUP(D67,'Resources Final'!A:E,5,FALSE)=0,"",VLOOKUP(D67,'Resources Final'!A:E,5,FALSE))</f>
        <v/>
      </c>
      <c r="N67" s="7" t="str">
        <f>IF(VLOOKUP(D67,'Resources Final'!A:F,6,FALSE)=0,"",VLOOKUP(D67,'Resources Final'!A:F,6,FALSE))</f>
        <v/>
      </c>
      <c r="O67" s="3" t="str">
        <f>IF(VLOOKUP(D67,'Resources Final'!A:G,7,FALSE)=0,"",VLOOKUP(D67,'Resources Final'!A:G,7,FALSE))</f>
        <v/>
      </c>
    </row>
    <row r="68" spans="1:15" x14ac:dyDescent="0.2">
      <c r="A68" s="11" t="s">
        <v>4160</v>
      </c>
      <c r="B68" s="11" t="str">
        <f t="shared" si="12"/>
        <v>Charles G. Koch Charitable Foundation_Pacific Research Institute for Public Policy19875000</v>
      </c>
      <c r="C68" s="11" t="s">
        <v>19</v>
      </c>
      <c r="D68" s="11" t="s">
        <v>2786</v>
      </c>
      <c r="E68" s="11" t="s">
        <v>2786</v>
      </c>
      <c r="F68" s="4">
        <v>5000</v>
      </c>
      <c r="G68" s="3">
        <v>1987</v>
      </c>
      <c r="H68" s="3" t="s">
        <v>4263</v>
      </c>
      <c r="I68" s="12"/>
      <c r="K68" s="3" t="str">
        <f>IF(VLOOKUP(D68,'Resources Final'!A:C,3,FALSE)=0,"",VLOOKUP(D68,'Resources Final'!A:C,3,FALSE))</f>
        <v/>
      </c>
      <c r="L68" s="3" t="str">
        <f>IF(VLOOKUP(D68,'Resources Final'!A:D,4,FALSE)=0,"",VLOOKUP(D68,'Resources Final'!A:D,4,FALSE))</f>
        <v/>
      </c>
      <c r="M68" s="3" t="str">
        <f>IF(VLOOKUP(D68,'Resources Final'!A:E,5,FALSE)=0,"",VLOOKUP(D68,'Resources Final'!A:E,5,FALSE))</f>
        <v/>
      </c>
      <c r="N68" s="7" t="str">
        <f>IF(VLOOKUP(D68,'Resources Final'!A:F,6,FALSE)=0,"",VLOOKUP(D68,'Resources Final'!A:F,6,FALSE))</f>
        <v>https://www.desmogblog.com/pacific-research-institute</v>
      </c>
      <c r="O68" s="3" t="str">
        <f>IF(VLOOKUP(D68,'Resources Final'!A:G,7,FALSE)=0,"",VLOOKUP(D68,'Resources Final'!A:G,7,FALSE))</f>
        <v>Desmog</v>
      </c>
    </row>
    <row r="69" spans="1:15" x14ac:dyDescent="0.2">
      <c r="A69" s="11" t="s">
        <v>4160</v>
      </c>
      <c r="B69" s="11" t="str">
        <f t="shared" si="12"/>
        <v>Charles G. Koch Charitable Foundation_Pacific Research Institute for Public Policy19875000</v>
      </c>
      <c r="C69" s="11" t="s">
        <v>19</v>
      </c>
      <c r="D69" s="11" t="s">
        <v>2786</v>
      </c>
      <c r="E69" s="11" t="s">
        <v>2786</v>
      </c>
      <c r="F69" s="4">
        <v>5000</v>
      </c>
      <c r="G69" s="3">
        <v>1987</v>
      </c>
      <c r="H69" s="3" t="s">
        <v>4263</v>
      </c>
      <c r="I69" s="12"/>
      <c r="K69" s="3" t="str">
        <f>IF(VLOOKUP(D69,'Resources Final'!A:C,3,FALSE)=0,"",VLOOKUP(D69,'Resources Final'!A:C,3,FALSE))</f>
        <v/>
      </c>
      <c r="L69" s="3" t="str">
        <f>IF(VLOOKUP(D69,'Resources Final'!A:D,4,FALSE)=0,"",VLOOKUP(D69,'Resources Final'!A:D,4,FALSE))</f>
        <v/>
      </c>
      <c r="M69" s="3" t="str">
        <f>IF(VLOOKUP(D69,'Resources Final'!A:E,5,FALSE)=0,"",VLOOKUP(D69,'Resources Final'!A:E,5,FALSE))</f>
        <v/>
      </c>
      <c r="N69" s="7" t="str">
        <f>IF(VLOOKUP(D69,'Resources Final'!A:F,6,FALSE)=0,"",VLOOKUP(D69,'Resources Final'!A:F,6,FALSE))</f>
        <v>https://www.desmogblog.com/pacific-research-institute</v>
      </c>
      <c r="O69" s="3" t="str">
        <f>IF(VLOOKUP(D69,'Resources Final'!A:G,7,FALSE)=0,"",VLOOKUP(D69,'Resources Final'!A:G,7,FALSE))</f>
        <v>Desmog</v>
      </c>
    </row>
    <row r="70" spans="1:15" x14ac:dyDescent="0.2">
      <c r="A70" s="11" t="s">
        <v>4160</v>
      </c>
      <c r="B70" s="11" t="str">
        <f t="shared" si="12"/>
        <v>Charles G. Koch Charitable Foundation_Palmer R. Chitester Fund19872500</v>
      </c>
      <c r="C70" s="11" t="s">
        <v>19</v>
      </c>
      <c r="D70" s="11" t="s">
        <v>2794</v>
      </c>
      <c r="E70" s="11" t="s">
        <v>2794</v>
      </c>
      <c r="F70" s="4">
        <v>2500</v>
      </c>
      <c r="G70" s="3">
        <v>1987</v>
      </c>
      <c r="H70" s="3" t="s">
        <v>4263</v>
      </c>
      <c r="I70" s="12"/>
      <c r="K70" s="3" t="str">
        <f>IF(VLOOKUP(D70,'Resources Final'!A:C,3,FALSE)=0,"",VLOOKUP(D70,'Resources Final'!A:C,3,FALSE))</f>
        <v/>
      </c>
      <c r="L70" s="3" t="str">
        <f>IF(VLOOKUP(D70,'Resources Final'!A:D,4,FALSE)=0,"",VLOOKUP(D70,'Resources Final'!A:D,4,FALSE))</f>
        <v/>
      </c>
      <c r="M70" s="3" t="str">
        <f>IF(VLOOKUP(D70,'Resources Final'!A:E,5,FALSE)=0,"",VLOOKUP(D70,'Resources Final'!A:E,5,FALSE))</f>
        <v/>
      </c>
      <c r="N70" s="7" t="str">
        <f>IF(VLOOKUP(D70,'Resources Final'!A:F,6,FALSE)=0,"",VLOOKUP(D70,'Resources Final'!A:F,6,FALSE))</f>
        <v/>
      </c>
      <c r="O70" s="3" t="str">
        <f>IF(VLOOKUP(D70,'Resources Final'!A:G,7,FALSE)=0,"",VLOOKUP(D70,'Resources Final'!A:G,7,FALSE))</f>
        <v/>
      </c>
    </row>
    <row r="71" spans="1:15" x14ac:dyDescent="0.2">
      <c r="A71" s="11" t="s">
        <v>4160</v>
      </c>
      <c r="B71" s="11" t="str">
        <f t="shared" si="12"/>
        <v>Charles G. Koch Charitable Foundation_Property and Environment Research Center19875000</v>
      </c>
      <c r="C71" s="11" t="s">
        <v>19</v>
      </c>
      <c r="D71" s="11" t="s">
        <v>2877</v>
      </c>
      <c r="E71" s="11" t="s">
        <v>2877</v>
      </c>
      <c r="F71" s="4">
        <v>5000</v>
      </c>
      <c r="G71" s="3">
        <v>1987</v>
      </c>
      <c r="H71" s="3" t="s">
        <v>4263</v>
      </c>
      <c r="I71" s="12"/>
      <c r="K71" s="3" t="str">
        <f>IF(VLOOKUP(D71,'Resources Final'!A:C,3,FALSE)=0,"",VLOOKUP(D71,'Resources Final'!A:C,3,FALSE))</f>
        <v/>
      </c>
      <c r="L71" s="3" t="str">
        <f>IF(VLOOKUP(D71,'Resources Final'!A:D,4,FALSE)=0,"",VLOOKUP(D71,'Resources Final'!A:D,4,FALSE))</f>
        <v/>
      </c>
      <c r="M71" s="3" t="str">
        <f>IF(VLOOKUP(D71,'Resources Final'!A:E,5,FALSE)=0,"",VLOOKUP(D71,'Resources Final'!A:E,5,FALSE))</f>
        <v/>
      </c>
      <c r="N71" s="7" t="str">
        <f>IF(VLOOKUP(D71,'Resources Final'!A:F,6,FALSE)=0,"",VLOOKUP(D71,'Resources Final'!A:F,6,FALSE))</f>
        <v>https://www.desmogblog.com/property-and-environment-research-center</v>
      </c>
      <c r="O71" s="3" t="str">
        <f>IF(VLOOKUP(D71,'Resources Final'!A:G,7,FALSE)=0,"",VLOOKUP(D71,'Resources Final'!A:G,7,FALSE))</f>
        <v>Desmog</v>
      </c>
    </row>
    <row r="72" spans="1:15" x14ac:dyDescent="0.2">
      <c r="A72" s="11" t="s">
        <v>4160</v>
      </c>
      <c r="B72" s="11" t="str">
        <f t="shared" si="12"/>
        <v>Charles G. Koch Charitable Foundation_Reason Foundation198710000</v>
      </c>
      <c r="C72" s="11" t="s">
        <v>19</v>
      </c>
      <c r="D72" s="11" t="s">
        <v>3001</v>
      </c>
      <c r="E72" s="11" t="s">
        <v>3001</v>
      </c>
      <c r="F72" s="4">
        <v>10000</v>
      </c>
      <c r="G72" s="3">
        <v>1987</v>
      </c>
      <c r="H72" s="3" t="s">
        <v>4263</v>
      </c>
      <c r="I72" s="12"/>
      <c r="K72" s="3" t="str">
        <f>IF(VLOOKUP(D72,'Resources Final'!A:C,3,FALSE)=0,"",VLOOKUP(D72,'Resources Final'!A:C,3,FALSE))</f>
        <v/>
      </c>
      <c r="L72" s="3" t="str">
        <f>IF(VLOOKUP(D72,'Resources Final'!A:D,4,FALSE)=0,"",VLOOKUP(D72,'Resources Final'!A:D,4,FALSE))</f>
        <v/>
      </c>
      <c r="M72" s="3" t="str">
        <f>IF(VLOOKUP(D72,'Resources Final'!A:E,5,FALSE)=0,"",VLOOKUP(D72,'Resources Final'!A:E,5,FALSE))</f>
        <v/>
      </c>
      <c r="N72" s="7" t="str">
        <f>IF(VLOOKUP(D72,'Resources Final'!A:F,6,FALSE)=0,"",VLOOKUP(D72,'Resources Final'!A:F,6,FALSE))</f>
        <v>https://www.desmogblog.com/reason-foundation</v>
      </c>
      <c r="O72" s="3" t="str">
        <f>IF(VLOOKUP(D72,'Resources Final'!A:G,7,FALSE)=0,"",VLOOKUP(D72,'Resources Final'!A:G,7,FALSE))</f>
        <v>Desmog</v>
      </c>
    </row>
    <row r="73" spans="1:15" x14ac:dyDescent="0.2">
      <c r="A73" s="11" t="s">
        <v>4160</v>
      </c>
      <c r="B73" s="11" t="str">
        <f t="shared" si="12"/>
        <v>Charles G. Koch Charitable Foundation_The Philadelphia Society198750</v>
      </c>
      <c r="C73" s="11" t="s">
        <v>19</v>
      </c>
      <c r="D73" s="11" t="s">
        <v>3597</v>
      </c>
      <c r="E73" s="11" t="s">
        <v>3597</v>
      </c>
      <c r="F73" s="4">
        <v>50</v>
      </c>
      <c r="G73" s="3">
        <v>1987</v>
      </c>
      <c r="H73" s="3" t="s">
        <v>4263</v>
      </c>
      <c r="I73" s="12"/>
      <c r="K73" s="3" t="str">
        <f>IF(VLOOKUP(D73,'Resources Final'!A:C,3,FALSE)=0,"",VLOOKUP(D73,'Resources Final'!A:C,3,FALSE))</f>
        <v/>
      </c>
      <c r="L73" s="3" t="str">
        <f>IF(VLOOKUP(D73,'Resources Final'!A:D,4,FALSE)=0,"",VLOOKUP(D73,'Resources Final'!A:D,4,FALSE))</f>
        <v/>
      </c>
      <c r="M73" s="3" t="str">
        <f>IF(VLOOKUP(D73,'Resources Final'!A:E,5,FALSE)=0,"",VLOOKUP(D73,'Resources Final'!A:E,5,FALSE))</f>
        <v/>
      </c>
      <c r="N73" s="7" t="str">
        <f>IF(VLOOKUP(D73,'Resources Final'!A:F,6,FALSE)=0,"",VLOOKUP(D73,'Resources Final'!A:F,6,FALSE))</f>
        <v>https://www.sourcewatch.org/index.php/Philadelphia_Society</v>
      </c>
      <c r="O73" s="3" t="str">
        <f>IF(VLOOKUP(D73,'Resources Final'!A:G,7,FALSE)=0,"",VLOOKUP(D73,'Resources Final'!A:G,7,FALSE))</f>
        <v>Sourcewatch</v>
      </c>
    </row>
    <row r="74" spans="1:15" x14ac:dyDescent="0.2">
      <c r="A74" s="11" t="s">
        <v>4160</v>
      </c>
      <c r="B74" s="11" t="str">
        <f t="shared" si="12"/>
        <v>Charles G. Koch Charitable Foundation_University of Houston19875000</v>
      </c>
      <c r="C74" s="11" t="s">
        <v>19</v>
      </c>
      <c r="D74" s="11" t="s">
        <v>3761</v>
      </c>
      <c r="E74" s="11" t="s">
        <v>3761</v>
      </c>
      <c r="F74" s="4">
        <v>5000</v>
      </c>
      <c r="G74" s="3">
        <v>1987</v>
      </c>
      <c r="H74" s="3" t="s">
        <v>4263</v>
      </c>
      <c r="I74" s="12"/>
      <c r="K74" s="3" t="str">
        <f>IF(VLOOKUP(D74,'Resources Final'!A:C,3,FALSE)=0,"",VLOOKUP(D74,'Resources Final'!A:C,3,FALSE))</f>
        <v/>
      </c>
      <c r="L74" s="3" t="str">
        <f>IF(VLOOKUP(D74,'Resources Final'!A:D,4,FALSE)=0,"",VLOOKUP(D74,'Resources Final'!A:D,4,FALSE))</f>
        <v>Y</v>
      </c>
      <c r="M74" s="3" t="str">
        <f>IF(VLOOKUP(D74,'Resources Final'!A:E,5,FALSE)=0,"",VLOOKUP(D74,'Resources Final'!A:E,5,FALSE))</f>
        <v/>
      </c>
      <c r="N74" s="7" t="str">
        <f>IF(VLOOKUP(D74,'Resources Final'!A:F,6,FALSE)=0,"",VLOOKUP(D74,'Resources Final'!A:F,6,FALSE))</f>
        <v/>
      </c>
      <c r="O74" s="3" t="str">
        <f>IF(VLOOKUP(D74,'Resources Final'!A:G,7,FALSE)=0,"",VLOOKUP(D74,'Resources Final'!A:G,7,FALSE))</f>
        <v/>
      </c>
    </row>
    <row r="75" spans="1:15" x14ac:dyDescent="0.2">
      <c r="A75" s="11" t="s">
        <v>4160</v>
      </c>
      <c r="B75" s="11" t="str">
        <f t="shared" si="12"/>
        <v>Charles G. Koch Charitable Foundation_Washington University - St Louis19871000</v>
      </c>
      <c r="C75" s="11" t="s">
        <v>19</v>
      </c>
      <c r="D75" s="11" t="s">
        <v>3947</v>
      </c>
      <c r="E75" s="11" t="s">
        <v>3946</v>
      </c>
      <c r="F75" s="4">
        <v>1000</v>
      </c>
      <c r="G75" s="3">
        <v>1987</v>
      </c>
      <c r="H75" s="3" t="s">
        <v>4263</v>
      </c>
      <c r="I75" s="12"/>
      <c r="K75" s="3" t="str">
        <f>IF(VLOOKUP(D75,'Resources Final'!A:C,3,FALSE)=0,"",VLOOKUP(D75,'Resources Final'!A:C,3,FALSE))</f>
        <v/>
      </c>
      <c r="L75" s="3" t="str">
        <f>IF(VLOOKUP(D75,'Resources Final'!A:D,4,FALSE)=0,"",VLOOKUP(D75,'Resources Final'!A:D,4,FALSE))</f>
        <v>Y</v>
      </c>
      <c r="M75" s="3" t="str">
        <f>IF(VLOOKUP(D75,'Resources Final'!A:E,5,FALSE)=0,"",VLOOKUP(D75,'Resources Final'!A:E,5,FALSE))</f>
        <v/>
      </c>
      <c r="N75" s="7" t="str">
        <f>IF(VLOOKUP(D75,'Resources Final'!A:F,6,FALSE)=0,"",VLOOKUP(D75,'Resources Final'!A:F,6,FALSE))</f>
        <v/>
      </c>
      <c r="O75" s="3" t="str">
        <f>IF(VLOOKUP(D75,'Resources Final'!A:G,7,FALSE)=0,"",VLOOKUP(D75,'Resources Final'!A:G,7,FALSE))</f>
        <v/>
      </c>
    </row>
    <row r="76" spans="1:15" x14ac:dyDescent="0.2">
      <c r="A76" s="11" t="s">
        <v>4160</v>
      </c>
      <c r="B76" s="11" t="str">
        <f t="shared" si="12"/>
        <v>Charles G. Koch Charitable Foundation_Wichita Collegiate School1987150000</v>
      </c>
      <c r="C76" s="11" t="s">
        <v>19</v>
      </c>
      <c r="D76" s="11" t="s">
        <v>4012</v>
      </c>
      <c r="E76" s="11" t="s">
        <v>4012</v>
      </c>
      <c r="F76" s="4">
        <v>150000</v>
      </c>
      <c r="G76" s="3">
        <v>1987</v>
      </c>
      <c r="H76" s="3" t="s">
        <v>4263</v>
      </c>
      <c r="I76" s="12"/>
      <c r="K76" s="3" t="str">
        <f>IF(VLOOKUP(D76,'Resources Final'!A:C,3,FALSE)=0,"",VLOOKUP(D76,'Resources Final'!A:C,3,FALSE))</f>
        <v/>
      </c>
      <c r="L76" s="3" t="str">
        <f>IF(VLOOKUP(D76,'Resources Final'!A:D,4,FALSE)=0,"",VLOOKUP(D76,'Resources Final'!A:D,4,FALSE))</f>
        <v>Y</v>
      </c>
      <c r="M76" s="3" t="str">
        <f>IF(VLOOKUP(D76,'Resources Final'!A:E,5,FALSE)=0,"",VLOOKUP(D76,'Resources Final'!A:E,5,FALSE))</f>
        <v/>
      </c>
      <c r="N76" s="7" t="str">
        <f>IF(VLOOKUP(D76,'Resources Final'!A:F,6,FALSE)=0,"",VLOOKUP(D76,'Resources Final'!A:F,6,FALSE))</f>
        <v/>
      </c>
      <c r="O76" s="3" t="str">
        <f>IF(VLOOKUP(D76,'Resources Final'!A:G,7,FALSE)=0,"",VLOOKUP(D76,'Resources Final'!A:G,7,FALSE))</f>
        <v/>
      </c>
    </row>
    <row r="77" spans="1:15" x14ac:dyDescent="0.2">
      <c r="A77" s="11" t="s">
        <v>4160</v>
      </c>
      <c r="B77" s="11" t="str">
        <f t="shared" si="12"/>
        <v>Charles G. Koch Charitable Foundation_Wichita Collegiate School1987350000</v>
      </c>
      <c r="C77" s="11" t="s">
        <v>19</v>
      </c>
      <c r="D77" s="11" t="s">
        <v>4012</v>
      </c>
      <c r="E77" s="11" t="s">
        <v>4012</v>
      </c>
      <c r="F77" s="4">
        <v>350000</v>
      </c>
      <c r="G77" s="3">
        <v>1987</v>
      </c>
      <c r="H77" s="3" t="s">
        <v>4263</v>
      </c>
      <c r="I77" s="12"/>
      <c r="K77" s="3" t="str">
        <f>IF(VLOOKUP(D77,'Resources Final'!A:C,3,FALSE)=0,"",VLOOKUP(D77,'Resources Final'!A:C,3,FALSE))</f>
        <v/>
      </c>
      <c r="L77" s="3" t="str">
        <f>IF(VLOOKUP(D77,'Resources Final'!A:D,4,FALSE)=0,"",VLOOKUP(D77,'Resources Final'!A:D,4,FALSE))</f>
        <v>Y</v>
      </c>
      <c r="M77" s="3" t="str">
        <f>IF(VLOOKUP(D77,'Resources Final'!A:E,5,FALSE)=0,"",VLOOKUP(D77,'Resources Final'!A:E,5,FALSE))</f>
        <v/>
      </c>
      <c r="N77" s="7" t="str">
        <f>IF(VLOOKUP(D77,'Resources Final'!A:F,6,FALSE)=0,"",VLOOKUP(D77,'Resources Final'!A:F,6,FALSE))</f>
        <v/>
      </c>
      <c r="O77" s="3" t="str">
        <f>IF(VLOOKUP(D77,'Resources Final'!A:G,7,FALSE)=0,"",VLOOKUP(D77,'Resources Final'!A:G,7,FALSE))</f>
        <v/>
      </c>
    </row>
    <row r="78" spans="1:15" x14ac:dyDescent="0.2">
      <c r="A78" s="11" t="s">
        <v>4160</v>
      </c>
      <c r="B78" s="11" t="str">
        <f t="shared" si="12"/>
        <v>Charles G. Koch Charitable Foundation_Advocates for Self-Government19882500</v>
      </c>
      <c r="C78" s="11" t="s">
        <v>19</v>
      </c>
      <c r="D78" s="11" t="s">
        <v>123</v>
      </c>
      <c r="E78" s="11" t="s">
        <v>123</v>
      </c>
      <c r="F78" s="4">
        <v>2500</v>
      </c>
      <c r="G78" s="3">
        <v>1988</v>
      </c>
      <c r="H78" s="3" t="s">
        <v>4263</v>
      </c>
      <c r="I78" s="12"/>
      <c r="K78" s="3" t="str">
        <f>IF(VLOOKUP(D78,'Resources Final'!A:C,3,FALSE)=0,"",VLOOKUP(D78,'Resources Final'!A:C,3,FALSE))</f>
        <v/>
      </c>
      <c r="L78" s="3" t="str">
        <f>IF(VLOOKUP(D78,'Resources Final'!A:D,4,FALSE)=0,"",VLOOKUP(D78,'Resources Final'!A:D,4,FALSE))</f>
        <v/>
      </c>
      <c r="M78" s="3" t="str">
        <f>IF(VLOOKUP(D78,'Resources Final'!A:E,5,FALSE)=0,"",VLOOKUP(D78,'Resources Final'!A:E,5,FALSE))</f>
        <v/>
      </c>
      <c r="N78" s="7" t="str">
        <f>IF(VLOOKUP(D78,'Resources Final'!A:F,6,FALSE)=0,"",VLOOKUP(D78,'Resources Final'!A:F,6,FALSE))</f>
        <v/>
      </c>
      <c r="O78" s="3" t="str">
        <f>IF(VLOOKUP(D78,'Resources Final'!A:G,7,FALSE)=0,"",VLOOKUP(D78,'Resources Final'!A:G,7,FALSE))</f>
        <v/>
      </c>
    </row>
    <row r="79" spans="1:15" x14ac:dyDescent="0.2">
      <c r="A79" s="11" t="s">
        <v>4160</v>
      </c>
      <c r="B79" s="11" t="str">
        <f t="shared" si="12"/>
        <v>Charles G. Koch Charitable Foundation_Atlas Economic Research Foundation19885000</v>
      </c>
      <c r="C79" s="11" t="s">
        <v>19</v>
      </c>
      <c r="D79" s="11" t="s">
        <v>286</v>
      </c>
      <c r="E79" s="11" t="s">
        <v>286</v>
      </c>
      <c r="F79" s="4">
        <v>5000</v>
      </c>
      <c r="G79" s="3">
        <v>1988</v>
      </c>
      <c r="H79" s="3" t="s">
        <v>4263</v>
      </c>
      <c r="I79" s="12"/>
      <c r="K79" s="3" t="str">
        <f>IF(VLOOKUP(D79,'Resources Final'!A:C,3,FALSE)=0,"",VLOOKUP(D79,'Resources Final'!A:C,3,FALSE))</f>
        <v/>
      </c>
      <c r="L79" s="3" t="str">
        <f>IF(VLOOKUP(D79,'Resources Final'!A:D,4,FALSE)=0,"",VLOOKUP(D79,'Resources Final'!A:D,4,FALSE))</f>
        <v/>
      </c>
      <c r="M79" s="3" t="str">
        <f>IF(VLOOKUP(D79,'Resources Final'!A:E,5,FALSE)=0,"",VLOOKUP(D79,'Resources Final'!A:E,5,FALSE))</f>
        <v/>
      </c>
      <c r="N79" s="7" t="str">
        <f>IF(VLOOKUP(D79,'Resources Final'!A:F,6,FALSE)=0,"",VLOOKUP(D79,'Resources Final'!A:F,6,FALSE))</f>
        <v>https://www.desmogblog.com/atlas-economic-research-foundation</v>
      </c>
      <c r="O79" s="3" t="str">
        <f>IF(VLOOKUP(D79,'Resources Final'!A:G,7,FALSE)=0,"",VLOOKUP(D79,'Resources Final'!A:G,7,FALSE))</f>
        <v>Desmog</v>
      </c>
    </row>
    <row r="80" spans="1:15" x14ac:dyDescent="0.2">
      <c r="A80" s="11" t="s">
        <v>4160</v>
      </c>
      <c r="B80" s="11" t="str">
        <f t="shared" si="12"/>
        <v>Charles G. Koch Charitable Foundation_Capital Research Center19885000</v>
      </c>
      <c r="C80" s="11" t="s">
        <v>19</v>
      </c>
      <c r="D80" s="11" t="s">
        <v>604</v>
      </c>
      <c r="E80" s="11" t="s">
        <v>604</v>
      </c>
      <c r="F80" s="4">
        <v>5000</v>
      </c>
      <c r="G80" s="3">
        <v>1988</v>
      </c>
      <c r="H80" s="3" t="s">
        <v>4263</v>
      </c>
      <c r="I80" s="12"/>
      <c r="K80" s="3" t="str">
        <f>IF(VLOOKUP(D80,'Resources Final'!A:C,3,FALSE)=0,"",VLOOKUP(D80,'Resources Final'!A:C,3,FALSE))</f>
        <v/>
      </c>
      <c r="L80" s="3" t="str">
        <f>IF(VLOOKUP(D80,'Resources Final'!A:D,4,FALSE)=0,"",VLOOKUP(D80,'Resources Final'!A:D,4,FALSE))</f>
        <v/>
      </c>
      <c r="M80" s="3" t="str">
        <f>IF(VLOOKUP(D80,'Resources Final'!A:E,5,FALSE)=0,"",VLOOKUP(D80,'Resources Final'!A:E,5,FALSE))</f>
        <v/>
      </c>
      <c r="N80" s="7" t="str">
        <f>IF(VLOOKUP(D80,'Resources Final'!A:F,6,FALSE)=0,"",VLOOKUP(D80,'Resources Final'!A:F,6,FALSE))</f>
        <v>https://www.desmogblog.com/capital-research-center</v>
      </c>
      <c r="O80" s="3" t="str">
        <f>IF(VLOOKUP(D80,'Resources Final'!A:G,7,FALSE)=0,"",VLOOKUP(D80,'Resources Final'!A:G,7,FALSE))</f>
        <v>Desmog</v>
      </c>
    </row>
    <row r="81" spans="1:15" x14ac:dyDescent="0.2">
      <c r="A81" s="11" t="s">
        <v>4160</v>
      </c>
      <c r="B81" s="11" t="str">
        <f t="shared" si="12"/>
        <v>Charles G. Koch Charitable Foundation_Capital Research Center19885000</v>
      </c>
      <c r="C81" s="11" t="s">
        <v>19</v>
      </c>
      <c r="D81" s="11" t="s">
        <v>604</v>
      </c>
      <c r="E81" s="11" t="s">
        <v>604</v>
      </c>
      <c r="F81" s="4">
        <v>5000</v>
      </c>
      <c r="G81" s="3">
        <v>1988</v>
      </c>
      <c r="H81" s="3" t="s">
        <v>4263</v>
      </c>
      <c r="I81" s="12"/>
      <c r="K81" s="3" t="str">
        <f>IF(VLOOKUP(D81,'Resources Final'!A:C,3,FALSE)=0,"",VLOOKUP(D81,'Resources Final'!A:C,3,FALSE))</f>
        <v/>
      </c>
      <c r="L81" s="3" t="str">
        <f>IF(VLOOKUP(D81,'Resources Final'!A:D,4,FALSE)=0,"",VLOOKUP(D81,'Resources Final'!A:D,4,FALSE))</f>
        <v/>
      </c>
      <c r="M81" s="3" t="str">
        <f>IF(VLOOKUP(D81,'Resources Final'!A:E,5,FALSE)=0,"",VLOOKUP(D81,'Resources Final'!A:E,5,FALSE))</f>
        <v/>
      </c>
      <c r="N81" s="7" t="str">
        <f>IF(VLOOKUP(D81,'Resources Final'!A:F,6,FALSE)=0,"",VLOOKUP(D81,'Resources Final'!A:F,6,FALSE))</f>
        <v>https://www.desmogblog.com/capital-research-center</v>
      </c>
      <c r="O81" s="3" t="str">
        <f>IF(VLOOKUP(D81,'Resources Final'!A:G,7,FALSE)=0,"",VLOOKUP(D81,'Resources Final'!A:G,7,FALSE))</f>
        <v>Desmog</v>
      </c>
    </row>
    <row r="82" spans="1:15" x14ac:dyDescent="0.2">
      <c r="A82" s="11" t="s">
        <v>4160</v>
      </c>
      <c r="B82" s="11" t="str">
        <f t="shared" si="12"/>
        <v>Charles G. Koch Charitable Foundation_Competitive Enterprise Institute19885000</v>
      </c>
      <c r="C82" s="11" t="s">
        <v>19</v>
      </c>
      <c r="D82" s="11" t="s">
        <v>816</v>
      </c>
      <c r="E82" s="11" t="s">
        <v>816</v>
      </c>
      <c r="F82" s="4">
        <v>5000</v>
      </c>
      <c r="G82" s="3">
        <v>1988</v>
      </c>
      <c r="H82" s="3" t="s">
        <v>4263</v>
      </c>
      <c r="I82" s="12"/>
      <c r="K82" s="3" t="str">
        <f>IF(VLOOKUP(D82,'Resources Final'!A:C,3,FALSE)=0,"",VLOOKUP(D82,'Resources Final'!A:C,3,FALSE))</f>
        <v/>
      </c>
      <c r="L82" s="3" t="str">
        <f>IF(VLOOKUP(D82,'Resources Final'!A:D,4,FALSE)=0,"",VLOOKUP(D82,'Resources Final'!A:D,4,FALSE))</f>
        <v/>
      </c>
      <c r="M82" s="3" t="str">
        <f>IF(VLOOKUP(D82,'Resources Final'!A:E,5,FALSE)=0,"",VLOOKUP(D82,'Resources Final'!A:E,5,FALSE))</f>
        <v/>
      </c>
      <c r="N82" s="7" t="str">
        <f>IF(VLOOKUP(D82,'Resources Final'!A:F,6,FALSE)=0,"",VLOOKUP(D82,'Resources Final'!A:F,6,FALSE))</f>
        <v>https://www.desmogblog.com/competitive-enterprise-institute</v>
      </c>
      <c r="O82" s="3" t="str">
        <f>IF(VLOOKUP(D82,'Resources Final'!A:G,7,FALSE)=0,"",VLOOKUP(D82,'Resources Final'!A:G,7,FALSE))</f>
        <v>Desmog</v>
      </c>
    </row>
    <row r="83" spans="1:15" x14ac:dyDescent="0.2">
      <c r="A83" s="11" t="s">
        <v>4160</v>
      </c>
      <c r="B83" s="11" t="str">
        <f t="shared" si="12"/>
        <v>Charles G. Koch Charitable Foundation_Federalist Society for Law and Public Policy Studies19882000</v>
      </c>
      <c r="C83" s="11" t="s">
        <v>19</v>
      </c>
      <c r="D83" s="11" t="s">
        <v>1199</v>
      </c>
      <c r="E83" s="11" t="s">
        <v>1199</v>
      </c>
      <c r="F83" s="4">
        <v>2000</v>
      </c>
      <c r="G83" s="3">
        <v>1988</v>
      </c>
      <c r="H83" s="3" t="s">
        <v>4263</v>
      </c>
      <c r="I83" s="12"/>
      <c r="K83" s="3" t="str">
        <f>IF(VLOOKUP(D83,'Resources Final'!A:C,3,FALSE)=0,"",VLOOKUP(D83,'Resources Final'!A:C,3,FALSE))</f>
        <v/>
      </c>
      <c r="L83" s="3" t="str">
        <f>IF(VLOOKUP(D83,'Resources Final'!A:D,4,FALSE)=0,"",VLOOKUP(D83,'Resources Final'!A:D,4,FALSE))</f>
        <v/>
      </c>
      <c r="M83" s="3" t="str">
        <f>IF(VLOOKUP(D83,'Resources Final'!A:E,5,FALSE)=0,"",VLOOKUP(D83,'Resources Final'!A:E,5,FALSE))</f>
        <v/>
      </c>
      <c r="N83" s="7" t="str">
        <f>IF(VLOOKUP(D83,'Resources Final'!A:F,6,FALSE)=0,"",VLOOKUP(D83,'Resources Final'!A:F,6,FALSE))</f>
        <v>http://www.sourcewatch.org/index.php/Federalist_Society_for_Law_and_Public_Policy_Studies</v>
      </c>
      <c r="O83" s="3" t="str">
        <f>IF(VLOOKUP(D83,'Resources Final'!A:G,7,FALSE)=0,"",VLOOKUP(D83,'Resources Final'!A:G,7,FALSE))</f>
        <v>Sourcewatch</v>
      </c>
    </row>
    <row r="84" spans="1:15" x14ac:dyDescent="0.2">
      <c r="A84" s="11" t="s">
        <v>4160</v>
      </c>
      <c r="B84" s="11" t="str">
        <f t="shared" si="12"/>
        <v>Charles G. Koch Charitable Foundation_Federalist Society for Law and Public Policy Studies19882000</v>
      </c>
      <c r="C84" s="11" t="s">
        <v>19</v>
      </c>
      <c r="D84" s="11" t="s">
        <v>1199</v>
      </c>
      <c r="E84" s="11" t="s">
        <v>1199</v>
      </c>
      <c r="F84" s="4">
        <v>2000</v>
      </c>
      <c r="G84" s="3">
        <v>1988</v>
      </c>
      <c r="H84" s="3" t="s">
        <v>4263</v>
      </c>
      <c r="I84" s="12"/>
      <c r="K84" s="3" t="str">
        <f>IF(VLOOKUP(D84,'Resources Final'!A:C,3,FALSE)=0,"",VLOOKUP(D84,'Resources Final'!A:C,3,FALSE))</f>
        <v/>
      </c>
      <c r="L84" s="3" t="str">
        <f>IF(VLOOKUP(D84,'Resources Final'!A:D,4,FALSE)=0,"",VLOOKUP(D84,'Resources Final'!A:D,4,FALSE))</f>
        <v/>
      </c>
      <c r="M84" s="3" t="str">
        <f>IF(VLOOKUP(D84,'Resources Final'!A:E,5,FALSE)=0,"",VLOOKUP(D84,'Resources Final'!A:E,5,FALSE))</f>
        <v/>
      </c>
      <c r="N84" s="7" t="str">
        <f>IF(VLOOKUP(D84,'Resources Final'!A:F,6,FALSE)=0,"",VLOOKUP(D84,'Resources Final'!A:F,6,FALSE))</f>
        <v>http://www.sourcewatch.org/index.php/Federalist_Society_for_Law_and_Public_Policy_Studies</v>
      </c>
      <c r="O84" s="3" t="str">
        <f>IF(VLOOKUP(D84,'Resources Final'!A:G,7,FALSE)=0,"",VLOOKUP(D84,'Resources Final'!A:G,7,FALSE))</f>
        <v>Sourcewatch</v>
      </c>
    </row>
    <row r="85" spans="1:15" x14ac:dyDescent="0.2">
      <c r="A85" s="11" t="s">
        <v>4160</v>
      </c>
      <c r="B85" s="11" t="str">
        <f t="shared" si="12"/>
        <v>Charles G. Koch Charitable Foundation_George Mason University19885000</v>
      </c>
      <c r="C85" s="11" t="s">
        <v>19</v>
      </c>
      <c r="D85" s="11" t="s">
        <v>678</v>
      </c>
      <c r="E85" s="11" t="s">
        <v>678</v>
      </c>
      <c r="F85" s="4">
        <v>5000</v>
      </c>
      <c r="G85" s="3">
        <v>1988</v>
      </c>
      <c r="H85" s="3" t="s">
        <v>4263</v>
      </c>
      <c r="I85" s="12"/>
      <c r="K85" s="3" t="str">
        <f>IF(VLOOKUP(D85,'Resources Final'!A:C,3,FALSE)=0,"",VLOOKUP(D85,'Resources Final'!A:C,3,FALSE))</f>
        <v/>
      </c>
      <c r="L85" s="3" t="str">
        <f>IF(VLOOKUP(D85,'Resources Final'!A:D,4,FALSE)=0,"",VLOOKUP(D85,'Resources Final'!A:D,4,FALSE))</f>
        <v>Y</v>
      </c>
      <c r="M85" s="3" t="str">
        <f>IF(VLOOKUP(D85,'Resources Final'!A:E,5,FALSE)=0,"",VLOOKUP(D85,'Resources Final'!A:E,5,FALSE))</f>
        <v/>
      </c>
      <c r="N85" s="7" t="str">
        <f>IF(VLOOKUP(D85,'Resources Final'!A:F,6,FALSE)=0,"",VLOOKUP(D85,'Resources Final'!A:F,6,FALSE))</f>
        <v/>
      </c>
      <c r="O85" s="3" t="str">
        <f>IF(VLOOKUP(D85,'Resources Final'!A:G,7,FALSE)=0,"",VLOOKUP(D85,'Resources Final'!A:G,7,FALSE))</f>
        <v/>
      </c>
    </row>
    <row r="86" spans="1:15" x14ac:dyDescent="0.2">
      <c r="A86" s="11" t="s">
        <v>4160</v>
      </c>
      <c r="B86" s="11" t="str">
        <f t="shared" si="12"/>
        <v>Charles G. Koch Charitable Foundation_Groundswell USA19885000</v>
      </c>
      <c r="C86" s="11" t="s">
        <v>19</v>
      </c>
      <c r="D86" s="11" t="s">
        <v>1468</v>
      </c>
      <c r="E86" s="11" t="s">
        <v>1468</v>
      </c>
      <c r="F86" s="4">
        <v>5000</v>
      </c>
      <c r="G86" s="3">
        <v>1988</v>
      </c>
      <c r="H86" s="3" t="s">
        <v>4263</v>
      </c>
      <c r="I86" s="12"/>
      <c r="K86" s="3" t="str">
        <f>IF(VLOOKUP(D86,'Resources Final'!A:C,3,FALSE)=0,"",VLOOKUP(D86,'Resources Final'!A:C,3,FALSE))</f>
        <v/>
      </c>
      <c r="L86" s="3" t="str">
        <f>IF(VLOOKUP(D86,'Resources Final'!A:D,4,FALSE)=0,"",VLOOKUP(D86,'Resources Final'!A:D,4,FALSE))</f>
        <v/>
      </c>
      <c r="M86" s="3" t="str">
        <f>IF(VLOOKUP(D86,'Resources Final'!A:E,5,FALSE)=0,"",VLOOKUP(D86,'Resources Final'!A:E,5,FALSE))</f>
        <v/>
      </c>
      <c r="N86" s="7" t="str">
        <f>IF(VLOOKUP(D86,'Resources Final'!A:F,6,FALSE)=0,"",VLOOKUP(D86,'Resources Final'!A:F,6,FALSE))</f>
        <v/>
      </c>
      <c r="O86" s="3" t="str">
        <f>IF(VLOOKUP(D86,'Resources Final'!A:G,7,FALSE)=0,"",VLOOKUP(D86,'Resources Final'!A:G,7,FALSE))</f>
        <v/>
      </c>
    </row>
    <row r="87" spans="1:15" x14ac:dyDescent="0.2">
      <c r="A87" s="11" t="s">
        <v>4160</v>
      </c>
      <c r="B87" s="11" t="str">
        <f t="shared" si="12"/>
        <v>Charles G. Koch Charitable Foundation_Heartland Institute19885000</v>
      </c>
      <c r="C87" s="11" t="s">
        <v>19</v>
      </c>
      <c r="D87" s="11" t="s">
        <v>1551</v>
      </c>
      <c r="E87" s="11" t="s">
        <v>1551</v>
      </c>
      <c r="F87" s="4">
        <v>5000</v>
      </c>
      <c r="G87" s="3">
        <v>1988</v>
      </c>
      <c r="H87" s="3" t="s">
        <v>4263</v>
      </c>
      <c r="I87" s="12"/>
      <c r="K87" s="3" t="str">
        <f>IF(VLOOKUP(D87,'Resources Final'!A:C,3,FALSE)=0,"",VLOOKUP(D87,'Resources Final'!A:C,3,FALSE))</f>
        <v/>
      </c>
      <c r="L87" s="3" t="str">
        <f>IF(VLOOKUP(D87,'Resources Final'!A:D,4,FALSE)=0,"",VLOOKUP(D87,'Resources Final'!A:D,4,FALSE))</f>
        <v/>
      </c>
      <c r="M87" s="3" t="str">
        <f>IF(VLOOKUP(D87,'Resources Final'!A:E,5,FALSE)=0,"",VLOOKUP(D87,'Resources Final'!A:E,5,FALSE))</f>
        <v/>
      </c>
      <c r="N87" s="7" t="str">
        <f>IF(VLOOKUP(D87,'Resources Final'!A:F,6,FALSE)=0,"",VLOOKUP(D87,'Resources Final'!A:F,6,FALSE))</f>
        <v>https://www.desmogblog.com/heartland-institute</v>
      </c>
      <c r="O87" s="3" t="str">
        <f>IF(VLOOKUP(D87,'Resources Final'!A:G,7,FALSE)=0,"",VLOOKUP(D87,'Resources Final'!A:G,7,FALSE))</f>
        <v>Desmog</v>
      </c>
    </row>
    <row r="88" spans="1:15" x14ac:dyDescent="0.2">
      <c r="A88" s="11" t="s">
        <v>4160</v>
      </c>
      <c r="B88" s="11" t="str">
        <f t="shared" si="12"/>
        <v>Charles G. Koch Charitable Foundation_Loyola University - New Orleans19881000</v>
      </c>
      <c r="C88" s="11" t="s">
        <v>19</v>
      </c>
      <c r="D88" s="11" t="s">
        <v>2214</v>
      </c>
      <c r="E88" s="11" t="s">
        <v>2213</v>
      </c>
      <c r="F88" s="4">
        <v>1000</v>
      </c>
      <c r="G88" s="3">
        <v>1988</v>
      </c>
      <c r="H88" s="3" t="s">
        <v>4263</v>
      </c>
      <c r="I88" s="12"/>
      <c r="K88" s="3" t="str">
        <f>IF(VLOOKUP(D88,'Resources Final'!A:C,3,FALSE)=0,"",VLOOKUP(D88,'Resources Final'!A:C,3,FALSE))</f>
        <v/>
      </c>
      <c r="L88" s="3" t="str">
        <f>IF(VLOOKUP(D88,'Resources Final'!A:D,4,FALSE)=0,"",VLOOKUP(D88,'Resources Final'!A:D,4,FALSE))</f>
        <v>Y</v>
      </c>
      <c r="M88" s="3" t="str">
        <f>IF(VLOOKUP(D88,'Resources Final'!A:E,5,FALSE)=0,"",VLOOKUP(D88,'Resources Final'!A:E,5,FALSE))</f>
        <v/>
      </c>
      <c r="N88" s="7" t="str">
        <f>IF(VLOOKUP(D88,'Resources Final'!A:F,6,FALSE)=0,"",VLOOKUP(D88,'Resources Final'!A:F,6,FALSE))</f>
        <v/>
      </c>
      <c r="O88" s="3" t="str">
        <f>IF(VLOOKUP(D88,'Resources Final'!A:G,7,FALSE)=0,"",VLOOKUP(D88,'Resources Final'!A:G,7,FALSE))</f>
        <v/>
      </c>
    </row>
    <row r="89" spans="1:15" x14ac:dyDescent="0.2">
      <c r="A89" s="11" t="s">
        <v>4160</v>
      </c>
      <c r="B89" s="11" t="str">
        <f t="shared" si="12"/>
        <v>Charles G. Koch Charitable Foundation_National Center for Policy Analysis19881000</v>
      </c>
      <c r="C89" s="11" t="s">
        <v>19</v>
      </c>
      <c r="D89" s="11" t="s">
        <v>2601</v>
      </c>
      <c r="E89" s="11" t="s">
        <v>2601</v>
      </c>
      <c r="F89" s="4">
        <v>1000</v>
      </c>
      <c r="G89" s="3">
        <v>1988</v>
      </c>
      <c r="H89" s="3" t="s">
        <v>4263</v>
      </c>
      <c r="I89" s="12"/>
      <c r="K89" s="3" t="str">
        <f>IF(VLOOKUP(D89,'Resources Final'!A:C,3,FALSE)=0,"",VLOOKUP(D89,'Resources Final'!A:C,3,FALSE))</f>
        <v/>
      </c>
      <c r="L89" s="3" t="str">
        <f>IF(VLOOKUP(D89,'Resources Final'!A:D,4,FALSE)=0,"",VLOOKUP(D89,'Resources Final'!A:D,4,FALSE))</f>
        <v/>
      </c>
      <c r="M89" s="3" t="str">
        <f>IF(VLOOKUP(D89,'Resources Final'!A:E,5,FALSE)=0,"",VLOOKUP(D89,'Resources Final'!A:E,5,FALSE))</f>
        <v/>
      </c>
      <c r="N89" s="7" t="str">
        <f>IF(VLOOKUP(D89,'Resources Final'!A:F,6,FALSE)=0,"",VLOOKUP(D89,'Resources Final'!A:F,6,FALSE))</f>
        <v>https://www.desmogblog.com/national-center-policy-analysis</v>
      </c>
      <c r="O89" s="3" t="str">
        <f>IF(VLOOKUP(D89,'Resources Final'!A:G,7,FALSE)=0,"",VLOOKUP(D89,'Resources Final'!A:G,7,FALSE))</f>
        <v>Desmog</v>
      </c>
    </row>
    <row r="90" spans="1:15" x14ac:dyDescent="0.2">
      <c r="A90" s="11" t="s">
        <v>4160</v>
      </c>
      <c r="B90" s="11" t="str">
        <f t="shared" si="12"/>
        <v>Charles G. Koch Charitable Foundation_New England Deaconess Hospital198815000</v>
      </c>
      <c r="C90" s="11" t="s">
        <v>19</v>
      </c>
      <c r="D90" s="11" t="s">
        <v>2652</v>
      </c>
      <c r="E90" s="11" t="s">
        <v>2652</v>
      </c>
      <c r="F90" s="4">
        <v>15000</v>
      </c>
      <c r="G90" s="3">
        <v>1988</v>
      </c>
      <c r="H90" s="3" t="s">
        <v>4263</v>
      </c>
      <c r="I90" s="12"/>
      <c r="K90" s="3" t="str">
        <f>IF(VLOOKUP(D90,'Resources Final'!A:C,3,FALSE)=0,"",VLOOKUP(D90,'Resources Final'!A:C,3,FALSE))</f>
        <v/>
      </c>
      <c r="L90" s="3" t="str">
        <f>IF(VLOOKUP(D90,'Resources Final'!A:D,4,FALSE)=0,"",VLOOKUP(D90,'Resources Final'!A:D,4,FALSE))</f>
        <v/>
      </c>
      <c r="M90" s="3" t="str">
        <f>IF(VLOOKUP(D90,'Resources Final'!A:E,5,FALSE)=0,"",VLOOKUP(D90,'Resources Final'!A:E,5,FALSE))</f>
        <v>N</v>
      </c>
      <c r="N90" s="7" t="str">
        <f>IF(VLOOKUP(D90,'Resources Final'!A:F,6,FALSE)=0,"",VLOOKUP(D90,'Resources Final'!A:F,6,FALSE))</f>
        <v/>
      </c>
      <c r="O90" s="3" t="str">
        <f>IF(VLOOKUP(D90,'Resources Final'!A:G,7,FALSE)=0,"",VLOOKUP(D90,'Resources Final'!A:G,7,FALSE))</f>
        <v/>
      </c>
    </row>
    <row r="91" spans="1:15" x14ac:dyDescent="0.2">
      <c r="A91" s="11" t="s">
        <v>4160</v>
      </c>
      <c r="B91" s="11" t="str">
        <f t="shared" si="12"/>
        <v>Charles G. Koch Charitable Foundation_New York University198810000</v>
      </c>
      <c r="C91" s="11" t="s">
        <v>19</v>
      </c>
      <c r="D91" s="11" t="s">
        <v>2662</v>
      </c>
      <c r="E91" s="11" t="s">
        <v>2662</v>
      </c>
      <c r="F91" s="4">
        <v>10000</v>
      </c>
      <c r="G91" s="3">
        <v>1988</v>
      </c>
      <c r="H91" s="3" t="s">
        <v>4263</v>
      </c>
      <c r="I91" s="12"/>
      <c r="K91" s="3" t="str">
        <f>IF(VLOOKUP(D91,'Resources Final'!A:C,3,FALSE)=0,"",VLOOKUP(D91,'Resources Final'!A:C,3,FALSE))</f>
        <v/>
      </c>
      <c r="L91" s="3" t="str">
        <f>IF(VLOOKUP(D91,'Resources Final'!A:D,4,FALSE)=0,"",VLOOKUP(D91,'Resources Final'!A:D,4,FALSE))</f>
        <v>Y</v>
      </c>
      <c r="M91" s="3" t="str">
        <f>IF(VLOOKUP(D91,'Resources Final'!A:E,5,FALSE)=0,"",VLOOKUP(D91,'Resources Final'!A:E,5,FALSE))</f>
        <v/>
      </c>
      <c r="N91" s="7" t="str">
        <f>IF(VLOOKUP(D91,'Resources Final'!A:F,6,FALSE)=0,"",VLOOKUP(D91,'Resources Final'!A:F,6,FALSE))</f>
        <v/>
      </c>
      <c r="O91" s="3" t="str">
        <f>IF(VLOOKUP(D91,'Resources Final'!A:G,7,FALSE)=0,"",VLOOKUP(D91,'Resources Final'!A:G,7,FALSE))</f>
        <v/>
      </c>
    </row>
    <row r="92" spans="1:15" x14ac:dyDescent="0.2">
      <c r="A92" s="11" t="s">
        <v>4160</v>
      </c>
      <c r="B92" s="11" t="str">
        <f t="shared" si="12"/>
        <v>Charles G. Koch Charitable Foundation_Pacific Research Institute for Public Policy198810000</v>
      </c>
      <c r="C92" s="11" t="s">
        <v>19</v>
      </c>
      <c r="D92" s="11" t="s">
        <v>2786</v>
      </c>
      <c r="E92" s="11" t="s">
        <v>2786</v>
      </c>
      <c r="F92" s="4">
        <v>10000</v>
      </c>
      <c r="G92" s="3">
        <v>1988</v>
      </c>
      <c r="H92" s="3" t="s">
        <v>4263</v>
      </c>
      <c r="I92" s="12"/>
      <c r="K92" s="3" t="str">
        <f>IF(VLOOKUP(D92,'Resources Final'!A:C,3,FALSE)=0,"",VLOOKUP(D92,'Resources Final'!A:C,3,FALSE))</f>
        <v/>
      </c>
      <c r="L92" s="3" t="str">
        <f>IF(VLOOKUP(D92,'Resources Final'!A:D,4,FALSE)=0,"",VLOOKUP(D92,'Resources Final'!A:D,4,FALSE))</f>
        <v/>
      </c>
      <c r="M92" s="3" t="str">
        <f>IF(VLOOKUP(D92,'Resources Final'!A:E,5,FALSE)=0,"",VLOOKUP(D92,'Resources Final'!A:E,5,FALSE))</f>
        <v/>
      </c>
      <c r="N92" s="7" t="str">
        <f>IF(VLOOKUP(D92,'Resources Final'!A:F,6,FALSE)=0,"",VLOOKUP(D92,'Resources Final'!A:F,6,FALSE))</f>
        <v>https://www.desmogblog.com/pacific-research-institute</v>
      </c>
      <c r="O92" s="3" t="str">
        <f>IF(VLOOKUP(D92,'Resources Final'!A:G,7,FALSE)=0,"",VLOOKUP(D92,'Resources Final'!A:G,7,FALSE))</f>
        <v>Desmog</v>
      </c>
    </row>
    <row r="93" spans="1:15" x14ac:dyDescent="0.2">
      <c r="A93" s="11" t="s">
        <v>4160</v>
      </c>
      <c r="B93" s="11" t="str">
        <f t="shared" si="12"/>
        <v>Charles G. Koch Charitable Foundation_Reason Foundation198810000</v>
      </c>
      <c r="C93" s="11" t="s">
        <v>19</v>
      </c>
      <c r="D93" s="11" t="s">
        <v>3001</v>
      </c>
      <c r="E93" s="11" t="s">
        <v>3001</v>
      </c>
      <c r="F93" s="4">
        <v>10000</v>
      </c>
      <c r="G93" s="3">
        <v>1988</v>
      </c>
      <c r="H93" s="3" t="s">
        <v>4263</v>
      </c>
      <c r="I93" s="12"/>
      <c r="K93" s="3" t="str">
        <f>IF(VLOOKUP(D93,'Resources Final'!A:C,3,FALSE)=0,"",VLOOKUP(D93,'Resources Final'!A:C,3,FALSE))</f>
        <v/>
      </c>
      <c r="L93" s="3" t="str">
        <f>IF(VLOOKUP(D93,'Resources Final'!A:D,4,FALSE)=0,"",VLOOKUP(D93,'Resources Final'!A:D,4,FALSE))</f>
        <v/>
      </c>
      <c r="M93" s="3" t="str">
        <f>IF(VLOOKUP(D93,'Resources Final'!A:E,5,FALSE)=0,"",VLOOKUP(D93,'Resources Final'!A:E,5,FALSE))</f>
        <v/>
      </c>
      <c r="N93" s="7" t="str">
        <f>IF(VLOOKUP(D93,'Resources Final'!A:F,6,FALSE)=0,"",VLOOKUP(D93,'Resources Final'!A:F,6,FALSE))</f>
        <v>https://www.desmogblog.com/reason-foundation</v>
      </c>
      <c r="O93" s="3" t="str">
        <f>IF(VLOOKUP(D93,'Resources Final'!A:G,7,FALSE)=0,"",VLOOKUP(D93,'Resources Final'!A:G,7,FALSE))</f>
        <v>Desmog</v>
      </c>
    </row>
    <row r="94" spans="1:15" x14ac:dyDescent="0.2">
      <c r="A94" s="11" t="s">
        <v>4160</v>
      </c>
      <c r="B94" s="11" t="str">
        <f t="shared" si="12"/>
        <v>Charles G. Koch Charitable Foundation_Reason Foundation19882500</v>
      </c>
      <c r="C94" s="11" t="s">
        <v>19</v>
      </c>
      <c r="D94" s="11" t="s">
        <v>3001</v>
      </c>
      <c r="E94" s="11" t="s">
        <v>3001</v>
      </c>
      <c r="F94" s="4">
        <v>2500</v>
      </c>
      <c r="G94" s="3">
        <v>1988</v>
      </c>
      <c r="H94" s="3" t="s">
        <v>4263</v>
      </c>
      <c r="I94" s="12"/>
      <c r="K94" s="3" t="str">
        <f>IF(VLOOKUP(D94,'Resources Final'!A:C,3,FALSE)=0,"",VLOOKUP(D94,'Resources Final'!A:C,3,FALSE))</f>
        <v/>
      </c>
      <c r="L94" s="3" t="str">
        <f>IF(VLOOKUP(D94,'Resources Final'!A:D,4,FALSE)=0,"",VLOOKUP(D94,'Resources Final'!A:D,4,FALSE))</f>
        <v/>
      </c>
      <c r="M94" s="3" t="str">
        <f>IF(VLOOKUP(D94,'Resources Final'!A:E,5,FALSE)=0,"",VLOOKUP(D94,'Resources Final'!A:E,5,FALSE))</f>
        <v/>
      </c>
      <c r="N94" s="7" t="str">
        <f>IF(VLOOKUP(D94,'Resources Final'!A:F,6,FALSE)=0,"",VLOOKUP(D94,'Resources Final'!A:F,6,FALSE))</f>
        <v>https://www.desmogblog.com/reason-foundation</v>
      </c>
      <c r="O94" s="3" t="str">
        <f>IF(VLOOKUP(D94,'Resources Final'!A:G,7,FALSE)=0,"",VLOOKUP(D94,'Resources Final'!A:G,7,FALSE))</f>
        <v>Desmog</v>
      </c>
    </row>
    <row r="95" spans="1:15" x14ac:dyDescent="0.2">
      <c r="A95" s="11" t="s">
        <v>4160</v>
      </c>
      <c r="B95" s="11" t="str">
        <f t="shared" si="12"/>
        <v>Charles G. Koch Charitable Foundation_Results Educational Fund19885000</v>
      </c>
      <c r="C95" s="11" t="s">
        <v>19</v>
      </c>
      <c r="D95" s="11" t="s">
        <v>3045</v>
      </c>
      <c r="E95" s="11" t="s">
        <v>3045</v>
      </c>
      <c r="F95" s="4">
        <v>5000</v>
      </c>
      <c r="G95" s="3">
        <v>1988</v>
      </c>
      <c r="H95" s="3" t="s">
        <v>4263</v>
      </c>
      <c r="I95" s="12"/>
      <c r="K95" s="3" t="str">
        <f>IF(VLOOKUP(D95,'Resources Final'!A:C,3,FALSE)=0,"",VLOOKUP(D95,'Resources Final'!A:C,3,FALSE))</f>
        <v/>
      </c>
      <c r="L95" s="3" t="str">
        <f>IF(VLOOKUP(D95,'Resources Final'!A:D,4,FALSE)=0,"",VLOOKUP(D95,'Resources Final'!A:D,4,FALSE))</f>
        <v/>
      </c>
      <c r="M95" s="3" t="str">
        <f>IF(VLOOKUP(D95,'Resources Final'!A:E,5,FALSE)=0,"",VLOOKUP(D95,'Resources Final'!A:E,5,FALSE))</f>
        <v>N</v>
      </c>
      <c r="N95" s="7" t="str">
        <f>IF(VLOOKUP(D95,'Resources Final'!A:F,6,FALSE)=0,"",VLOOKUP(D95,'Resources Final'!A:F,6,FALSE))</f>
        <v/>
      </c>
      <c r="O95" s="3" t="str">
        <f>IF(VLOOKUP(D95,'Resources Final'!A:G,7,FALSE)=0,"",VLOOKUP(D95,'Resources Final'!A:G,7,FALSE))</f>
        <v/>
      </c>
    </row>
    <row r="96" spans="1:15" x14ac:dyDescent="0.2">
      <c r="A96" s="11" t="s">
        <v>4160</v>
      </c>
      <c r="B96" s="11" t="str">
        <f t="shared" si="12"/>
        <v>Charles G. Koch Charitable Foundation_Texas A&amp;M University19881500</v>
      </c>
      <c r="C96" s="11" t="s">
        <v>19</v>
      </c>
      <c r="D96" s="11" t="s">
        <v>3550</v>
      </c>
      <c r="E96" s="11" t="s">
        <v>3550</v>
      </c>
      <c r="F96" s="4">
        <v>1500</v>
      </c>
      <c r="G96" s="3">
        <v>1988</v>
      </c>
      <c r="H96" s="3" t="s">
        <v>4263</v>
      </c>
      <c r="I96" s="12"/>
      <c r="K96" s="3" t="str">
        <f>IF(VLOOKUP(D96,'Resources Final'!A:C,3,FALSE)=0,"",VLOOKUP(D96,'Resources Final'!A:C,3,FALSE))</f>
        <v/>
      </c>
      <c r="L96" s="3" t="str">
        <f>IF(VLOOKUP(D96,'Resources Final'!A:D,4,FALSE)=0,"",VLOOKUP(D96,'Resources Final'!A:D,4,FALSE))</f>
        <v>Y</v>
      </c>
      <c r="M96" s="3" t="str">
        <f>IF(VLOOKUP(D96,'Resources Final'!A:E,5,FALSE)=0,"",VLOOKUP(D96,'Resources Final'!A:E,5,FALSE))</f>
        <v/>
      </c>
      <c r="N96" s="7" t="str">
        <f>IF(VLOOKUP(D96,'Resources Final'!A:F,6,FALSE)=0,"",VLOOKUP(D96,'Resources Final'!A:F,6,FALSE))</f>
        <v/>
      </c>
      <c r="O96" s="3" t="str">
        <f>IF(VLOOKUP(D96,'Resources Final'!A:G,7,FALSE)=0,"",VLOOKUP(D96,'Resources Final'!A:G,7,FALSE))</f>
        <v/>
      </c>
    </row>
    <row r="97" spans="1:15" x14ac:dyDescent="0.2">
      <c r="A97" s="11" t="s">
        <v>4160</v>
      </c>
      <c r="B97" s="11" t="str">
        <f t="shared" si="12"/>
        <v>Charles G. Koch Charitable Foundation_University of Kansas19885000</v>
      </c>
      <c r="C97" s="11" t="s">
        <v>19</v>
      </c>
      <c r="D97" s="11" t="s">
        <v>645</v>
      </c>
      <c r="E97" s="11" t="s">
        <v>645</v>
      </c>
      <c r="F97" s="4">
        <v>5000</v>
      </c>
      <c r="G97" s="3">
        <v>1988</v>
      </c>
      <c r="H97" s="3" t="s">
        <v>4263</v>
      </c>
      <c r="I97" s="12"/>
      <c r="K97" s="3" t="str">
        <f>IF(VLOOKUP(D97,'Resources Final'!A:C,3,FALSE)=0,"",VLOOKUP(D97,'Resources Final'!A:C,3,FALSE))</f>
        <v/>
      </c>
      <c r="L97" s="3" t="str">
        <f>IF(VLOOKUP(D97,'Resources Final'!A:D,4,FALSE)=0,"",VLOOKUP(D97,'Resources Final'!A:D,4,FALSE))</f>
        <v>Y</v>
      </c>
      <c r="M97" s="3" t="str">
        <f>IF(VLOOKUP(D97,'Resources Final'!A:E,5,FALSE)=0,"",VLOOKUP(D97,'Resources Final'!A:E,5,FALSE))</f>
        <v/>
      </c>
      <c r="N97" s="7" t="str">
        <f>IF(VLOOKUP(D97,'Resources Final'!A:F,6,FALSE)=0,"",VLOOKUP(D97,'Resources Final'!A:F,6,FALSE))</f>
        <v/>
      </c>
      <c r="O97" s="3" t="str">
        <f>IF(VLOOKUP(D97,'Resources Final'!A:G,7,FALSE)=0,"",VLOOKUP(D97,'Resources Final'!A:G,7,FALSE))</f>
        <v/>
      </c>
    </row>
    <row r="98" spans="1:15" x14ac:dyDescent="0.2">
      <c r="A98" s="11" t="s">
        <v>4160</v>
      </c>
      <c r="B98" s="11" t="str">
        <f t="shared" si="12"/>
        <v>Charles G. Koch Charitable Foundation_Wichita Collegiate School1988500000</v>
      </c>
      <c r="C98" s="11" t="s">
        <v>19</v>
      </c>
      <c r="D98" s="11" t="s">
        <v>4012</v>
      </c>
      <c r="E98" s="11" t="s">
        <v>4012</v>
      </c>
      <c r="F98" s="4">
        <v>500000</v>
      </c>
      <c r="G98" s="3">
        <v>1988</v>
      </c>
      <c r="H98" s="3" t="s">
        <v>4263</v>
      </c>
      <c r="I98" s="12"/>
      <c r="K98" s="3" t="str">
        <f>IF(VLOOKUP(D98,'Resources Final'!A:C,3,FALSE)=0,"",VLOOKUP(D98,'Resources Final'!A:C,3,FALSE))</f>
        <v/>
      </c>
      <c r="L98" s="3" t="str">
        <f>IF(VLOOKUP(D98,'Resources Final'!A:D,4,FALSE)=0,"",VLOOKUP(D98,'Resources Final'!A:D,4,FALSE))</f>
        <v>Y</v>
      </c>
      <c r="M98" s="3" t="str">
        <f>IF(VLOOKUP(D98,'Resources Final'!A:E,5,FALSE)=0,"",VLOOKUP(D98,'Resources Final'!A:E,5,FALSE))</f>
        <v/>
      </c>
      <c r="N98" s="7" t="str">
        <f>IF(VLOOKUP(D98,'Resources Final'!A:F,6,FALSE)=0,"",VLOOKUP(D98,'Resources Final'!A:F,6,FALSE))</f>
        <v/>
      </c>
      <c r="O98" s="3" t="str">
        <f>IF(VLOOKUP(D98,'Resources Final'!A:G,7,FALSE)=0,"",VLOOKUP(D98,'Resources Final'!A:G,7,FALSE))</f>
        <v/>
      </c>
    </row>
    <row r="99" spans="1:15" x14ac:dyDescent="0.2">
      <c r="A99" s="11" t="s">
        <v>4160</v>
      </c>
      <c r="B99" s="11" t="str">
        <f t="shared" si="12"/>
        <v>Charles G. Koch Charitable Foundation_Americans for Prosperity1989150000</v>
      </c>
      <c r="C99" s="11" t="s">
        <v>19</v>
      </c>
      <c r="D99" s="11" t="s">
        <v>213</v>
      </c>
      <c r="E99" s="11" t="s">
        <v>213</v>
      </c>
      <c r="F99" s="4">
        <v>150000</v>
      </c>
      <c r="G99" s="3">
        <v>1989</v>
      </c>
      <c r="H99" s="3" t="s">
        <v>4263</v>
      </c>
      <c r="I99" s="12"/>
      <c r="K99" s="3" t="str">
        <f>IF(VLOOKUP(D99,'Resources Final'!A:C,3,FALSE)=0,"",VLOOKUP(D99,'Resources Final'!A:C,3,FALSE))</f>
        <v/>
      </c>
      <c r="L99" s="3" t="str">
        <f>IF(VLOOKUP(D99,'Resources Final'!A:D,4,FALSE)=0,"",VLOOKUP(D99,'Resources Final'!A:D,4,FALSE))</f>
        <v/>
      </c>
      <c r="M99" s="3" t="str">
        <f>IF(VLOOKUP(D99,'Resources Final'!A:E,5,FALSE)=0,"",VLOOKUP(D99,'Resources Final'!A:E,5,FALSE))</f>
        <v/>
      </c>
      <c r="N99" s="7" t="str">
        <f>IF(VLOOKUP(D99,'Resources Final'!A:F,6,FALSE)=0,"",VLOOKUP(D99,'Resources Final'!A:F,6,FALSE))</f>
        <v>https://www.desmogblog.com/americans-for-prosperity</v>
      </c>
      <c r="O99" s="3" t="str">
        <f>IF(VLOOKUP(D99,'Resources Final'!A:G,7,FALSE)=0,"",VLOOKUP(D99,'Resources Final'!A:G,7,FALSE))</f>
        <v>Desmog</v>
      </c>
    </row>
    <row r="100" spans="1:15" x14ac:dyDescent="0.2">
      <c r="A100" s="11" t="s">
        <v>4160</v>
      </c>
      <c r="B100" s="11" t="str">
        <f t="shared" si="12"/>
        <v>Charles G. Koch Charitable Foundation_Americans for Prosperity198950000</v>
      </c>
      <c r="C100" s="11" t="s">
        <v>19</v>
      </c>
      <c r="D100" s="11" t="s">
        <v>213</v>
      </c>
      <c r="E100" s="11" t="s">
        <v>213</v>
      </c>
      <c r="F100" s="4">
        <v>50000</v>
      </c>
      <c r="G100" s="3">
        <v>1989</v>
      </c>
      <c r="H100" s="3" t="s">
        <v>4263</v>
      </c>
      <c r="I100" s="12"/>
      <c r="K100" s="3" t="str">
        <f>IF(VLOOKUP(D100,'Resources Final'!A:C,3,FALSE)=0,"",VLOOKUP(D100,'Resources Final'!A:C,3,FALSE))</f>
        <v/>
      </c>
      <c r="L100" s="3" t="str">
        <f>IF(VLOOKUP(D100,'Resources Final'!A:D,4,FALSE)=0,"",VLOOKUP(D100,'Resources Final'!A:D,4,FALSE))</f>
        <v/>
      </c>
      <c r="M100" s="3" t="str">
        <f>IF(VLOOKUP(D100,'Resources Final'!A:E,5,FALSE)=0,"",VLOOKUP(D100,'Resources Final'!A:E,5,FALSE))</f>
        <v/>
      </c>
      <c r="N100" s="7" t="str">
        <f>IF(VLOOKUP(D100,'Resources Final'!A:F,6,FALSE)=0,"",VLOOKUP(D100,'Resources Final'!A:F,6,FALSE))</f>
        <v>https://www.desmogblog.com/americans-for-prosperity</v>
      </c>
      <c r="O100" s="3" t="str">
        <f>IF(VLOOKUP(D100,'Resources Final'!A:G,7,FALSE)=0,"",VLOOKUP(D100,'Resources Final'!A:G,7,FALSE))</f>
        <v>Desmog</v>
      </c>
    </row>
    <row r="101" spans="1:15" x14ac:dyDescent="0.2">
      <c r="A101" s="11" t="s">
        <v>4160</v>
      </c>
      <c r="B101" s="11" t="str">
        <f t="shared" ref="B101:B164" si="13">C101&amp;"_"&amp;D101&amp;G101&amp;F101</f>
        <v>Charles G. Koch Charitable Foundation_Atlas Economic Research Foundation198920000</v>
      </c>
      <c r="C101" s="11" t="s">
        <v>19</v>
      </c>
      <c r="D101" s="11" t="s">
        <v>286</v>
      </c>
      <c r="E101" s="11" t="s">
        <v>286</v>
      </c>
      <c r="F101" s="4">
        <v>20000</v>
      </c>
      <c r="G101" s="3">
        <v>1989</v>
      </c>
      <c r="H101" s="3" t="s">
        <v>4263</v>
      </c>
      <c r="I101" s="12"/>
      <c r="K101" s="3" t="str">
        <f>IF(VLOOKUP(D101,'Resources Final'!A:C,3,FALSE)=0,"",VLOOKUP(D101,'Resources Final'!A:C,3,FALSE))</f>
        <v/>
      </c>
      <c r="L101" s="3" t="str">
        <f>IF(VLOOKUP(D101,'Resources Final'!A:D,4,FALSE)=0,"",VLOOKUP(D101,'Resources Final'!A:D,4,FALSE))</f>
        <v/>
      </c>
      <c r="M101" s="3" t="str">
        <f>IF(VLOOKUP(D101,'Resources Final'!A:E,5,FALSE)=0,"",VLOOKUP(D101,'Resources Final'!A:E,5,FALSE))</f>
        <v/>
      </c>
      <c r="N101" s="7" t="str">
        <f>IF(VLOOKUP(D101,'Resources Final'!A:F,6,FALSE)=0,"",VLOOKUP(D101,'Resources Final'!A:F,6,FALSE))</f>
        <v>https://www.desmogblog.com/atlas-economic-research-foundation</v>
      </c>
      <c r="O101" s="3" t="str">
        <f>IF(VLOOKUP(D101,'Resources Final'!A:G,7,FALSE)=0,"",VLOOKUP(D101,'Resources Final'!A:G,7,FALSE))</f>
        <v>Desmog</v>
      </c>
    </row>
    <row r="102" spans="1:15" x14ac:dyDescent="0.2">
      <c r="A102" s="11" t="s">
        <v>4156</v>
      </c>
      <c r="B102" s="11" t="str">
        <f t="shared" si="13"/>
        <v>Charles G. Koch Charitable Foundation_Citizens for a Sound Economy (CSE)1989200000</v>
      </c>
      <c r="C102" s="11" t="s">
        <v>19</v>
      </c>
      <c r="D102" s="11" t="s">
        <v>730</v>
      </c>
      <c r="E102" s="11" t="s">
        <v>730</v>
      </c>
      <c r="F102" s="4">
        <v>200000</v>
      </c>
      <c r="G102" s="3">
        <v>1989</v>
      </c>
      <c r="H102" s="3" t="s">
        <v>4263</v>
      </c>
      <c r="I102" s="12"/>
      <c r="K102" s="3" t="str">
        <f>IF(VLOOKUP(D102,'Resources Final'!A:C,3,FALSE)=0,"",VLOOKUP(D102,'Resources Final'!A:C,3,FALSE))</f>
        <v/>
      </c>
      <c r="L102" s="3" t="str">
        <f>IF(VLOOKUP(D102,'Resources Final'!A:D,4,FALSE)=0,"",VLOOKUP(D102,'Resources Final'!A:D,4,FALSE))</f>
        <v/>
      </c>
      <c r="M102" s="3" t="str">
        <f>IF(VLOOKUP(D102,'Resources Final'!A:E,5,FALSE)=0,"",VLOOKUP(D102,'Resources Final'!A:E,5,FALSE))</f>
        <v/>
      </c>
      <c r="N102" s="7" t="str">
        <f>IF(VLOOKUP(D102,'Resources Final'!A:F,6,FALSE)=0,"",VLOOKUP(D102,'Resources Final'!A:F,6,FALSE))</f>
        <v>https://www.desmogblog.com/freedomworks</v>
      </c>
      <c r="O102" s="3" t="str">
        <f>IF(VLOOKUP(D102,'Resources Final'!A:G,7,FALSE)=0,"",VLOOKUP(D102,'Resources Final'!A:G,7,FALSE))</f>
        <v>Desmog</v>
      </c>
    </row>
    <row r="103" spans="1:15" x14ac:dyDescent="0.2">
      <c r="A103" s="11" t="s">
        <v>4160</v>
      </c>
      <c r="B103" s="11" t="str">
        <f t="shared" si="13"/>
        <v>Charles G. Koch Charitable Foundation_Foundation for Economic Education (FEE)19891000</v>
      </c>
      <c r="C103" s="11" t="s">
        <v>19</v>
      </c>
      <c r="D103" s="11" t="s">
        <v>1256</v>
      </c>
      <c r="E103" s="11" t="s">
        <v>1256</v>
      </c>
      <c r="F103" s="4">
        <v>1000</v>
      </c>
      <c r="G103" s="3">
        <v>1989</v>
      </c>
      <c r="H103" s="3" t="s">
        <v>4263</v>
      </c>
      <c r="I103" s="12"/>
      <c r="K103" s="3" t="str">
        <f>IF(VLOOKUP(D103,'Resources Final'!A:C,3,FALSE)=0,"",VLOOKUP(D103,'Resources Final'!A:C,3,FALSE))</f>
        <v/>
      </c>
      <c r="L103" s="3" t="str">
        <f>IF(VLOOKUP(D103,'Resources Final'!A:D,4,FALSE)=0,"",VLOOKUP(D103,'Resources Final'!A:D,4,FALSE))</f>
        <v/>
      </c>
      <c r="M103" s="3" t="str">
        <f>IF(VLOOKUP(D103,'Resources Final'!A:E,5,FALSE)=0,"",VLOOKUP(D103,'Resources Final'!A:E,5,FALSE))</f>
        <v/>
      </c>
      <c r="N103" s="7" t="str">
        <f>IF(VLOOKUP(D103,'Resources Final'!A:F,6,FALSE)=0,"",VLOOKUP(D103,'Resources Final'!A:F,6,FALSE))</f>
        <v>http://www.sourcewatch.org/index.php/Foundation_for_Economic_Education</v>
      </c>
      <c r="O103" s="3" t="str">
        <f>IF(VLOOKUP(D103,'Resources Final'!A:G,7,FALSE)=0,"",VLOOKUP(D103,'Resources Final'!A:G,7,FALSE))</f>
        <v>Sourcewatch</v>
      </c>
    </row>
    <row r="104" spans="1:15" x14ac:dyDescent="0.2">
      <c r="A104" s="11" t="s">
        <v>4160</v>
      </c>
      <c r="B104" s="11" t="str">
        <f t="shared" si="13"/>
        <v>Charles G. Koch Charitable Foundation_Foundation for Research on Economics and the Environment FREE19895000</v>
      </c>
      <c r="C104" s="11" t="s">
        <v>19</v>
      </c>
      <c r="D104" s="11" t="s">
        <v>1263</v>
      </c>
      <c r="E104" s="11" t="s">
        <v>1263</v>
      </c>
      <c r="F104" s="4">
        <v>5000</v>
      </c>
      <c r="G104" s="3">
        <v>1989</v>
      </c>
      <c r="H104" s="3" t="s">
        <v>4263</v>
      </c>
      <c r="I104" s="12"/>
      <c r="K104" s="3" t="str">
        <f>IF(VLOOKUP(D104,'Resources Final'!A:C,3,FALSE)=0,"",VLOOKUP(D104,'Resources Final'!A:C,3,FALSE))</f>
        <v/>
      </c>
      <c r="L104" s="3" t="str">
        <f>IF(VLOOKUP(D104,'Resources Final'!A:D,4,FALSE)=0,"",VLOOKUP(D104,'Resources Final'!A:D,4,FALSE))</f>
        <v/>
      </c>
      <c r="M104" s="3" t="str">
        <f>IF(VLOOKUP(D104,'Resources Final'!A:E,5,FALSE)=0,"",VLOOKUP(D104,'Resources Final'!A:E,5,FALSE))</f>
        <v/>
      </c>
      <c r="N104" s="7" t="str">
        <f>IF(VLOOKUP(D104,'Resources Final'!A:F,6,FALSE)=0,"",VLOOKUP(D104,'Resources Final'!A:F,6,FALSE))</f>
        <v>http://www.sourcewatch.org/index.php/Foundation_for_Research_on_Economics_and_the_Environment</v>
      </c>
      <c r="O104" s="3" t="str">
        <f>IF(VLOOKUP(D104,'Resources Final'!A:G,7,FALSE)=0,"",VLOOKUP(D104,'Resources Final'!A:G,7,FALSE))</f>
        <v>Sourcewatch</v>
      </c>
    </row>
    <row r="105" spans="1:15" x14ac:dyDescent="0.2">
      <c r="A105" s="11" t="s">
        <v>4160</v>
      </c>
      <c r="B105" s="11" t="str">
        <f t="shared" si="13"/>
        <v>Charles G. Koch Charitable Foundation_George Mason University1989100000</v>
      </c>
      <c r="C105" s="11" t="s">
        <v>19</v>
      </c>
      <c r="D105" s="11" t="s">
        <v>678</v>
      </c>
      <c r="E105" s="11" t="s">
        <v>678</v>
      </c>
      <c r="F105" s="4">
        <v>100000</v>
      </c>
      <c r="G105" s="3">
        <v>1989</v>
      </c>
      <c r="H105" s="3" t="s">
        <v>4263</v>
      </c>
      <c r="I105" s="12"/>
      <c r="K105" s="3" t="str">
        <f>IF(VLOOKUP(D105,'Resources Final'!A:C,3,FALSE)=0,"",VLOOKUP(D105,'Resources Final'!A:C,3,FALSE))</f>
        <v/>
      </c>
      <c r="L105" s="3" t="str">
        <f>IF(VLOOKUP(D105,'Resources Final'!A:D,4,FALSE)=0,"",VLOOKUP(D105,'Resources Final'!A:D,4,FALSE))</f>
        <v>Y</v>
      </c>
      <c r="M105" s="3" t="str">
        <f>IF(VLOOKUP(D105,'Resources Final'!A:E,5,FALSE)=0,"",VLOOKUP(D105,'Resources Final'!A:E,5,FALSE))</f>
        <v/>
      </c>
      <c r="N105" s="7" t="str">
        <f>IF(VLOOKUP(D105,'Resources Final'!A:F,6,FALSE)=0,"",VLOOKUP(D105,'Resources Final'!A:F,6,FALSE))</f>
        <v/>
      </c>
      <c r="O105" s="3" t="str">
        <f>IF(VLOOKUP(D105,'Resources Final'!A:G,7,FALSE)=0,"",VLOOKUP(D105,'Resources Final'!A:G,7,FALSE))</f>
        <v/>
      </c>
    </row>
    <row r="106" spans="1:15" x14ac:dyDescent="0.2">
      <c r="A106" s="11" t="s">
        <v>4160</v>
      </c>
      <c r="B106" s="11" t="str">
        <f t="shared" si="13"/>
        <v>Charles G. Koch Charitable Foundation_George Mason University198915000</v>
      </c>
      <c r="C106" s="11" t="s">
        <v>19</v>
      </c>
      <c r="D106" s="11" t="s">
        <v>678</v>
      </c>
      <c r="E106" s="11" t="s">
        <v>678</v>
      </c>
      <c r="F106" s="4">
        <v>15000</v>
      </c>
      <c r="G106" s="3">
        <v>1989</v>
      </c>
      <c r="H106" s="3" t="s">
        <v>4263</v>
      </c>
      <c r="I106" s="12"/>
      <c r="K106" s="3" t="str">
        <f>IF(VLOOKUP(D106,'Resources Final'!A:C,3,FALSE)=0,"",VLOOKUP(D106,'Resources Final'!A:C,3,FALSE))</f>
        <v/>
      </c>
      <c r="L106" s="3" t="str">
        <f>IF(VLOOKUP(D106,'Resources Final'!A:D,4,FALSE)=0,"",VLOOKUP(D106,'Resources Final'!A:D,4,FALSE))</f>
        <v>Y</v>
      </c>
      <c r="M106" s="3" t="str">
        <f>IF(VLOOKUP(D106,'Resources Final'!A:E,5,FALSE)=0,"",VLOOKUP(D106,'Resources Final'!A:E,5,FALSE))</f>
        <v/>
      </c>
      <c r="N106" s="7" t="str">
        <f>IF(VLOOKUP(D106,'Resources Final'!A:F,6,FALSE)=0,"",VLOOKUP(D106,'Resources Final'!A:F,6,FALSE))</f>
        <v/>
      </c>
      <c r="O106" s="3" t="str">
        <f>IF(VLOOKUP(D106,'Resources Final'!A:G,7,FALSE)=0,"",VLOOKUP(D106,'Resources Final'!A:G,7,FALSE))</f>
        <v/>
      </c>
    </row>
    <row r="107" spans="1:15" x14ac:dyDescent="0.2">
      <c r="A107" s="11" t="s">
        <v>4160</v>
      </c>
      <c r="B107" s="11" t="str">
        <f t="shared" si="13"/>
        <v>Charles G. Koch Charitable Foundation_George Mason University198950400</v>
      </c>
      <c r="C107" s="11" t="s">
        <v>19</v>
      </c>
      <c r="D107" s="11" t="s">
        <v>678</v>
      </c>
      <c r="E107" s="11" t="s">
        <v>678</v>
      </c>
      <c r="F107" s="4">
        <v>50400</v>
      </c>
      <c r="G107" s="3">
        <v>1989</v>
      </c>
      <c r="H107" s="3" t="s">
        <v>4263</v>
      </c>
      <c r="I107" s="12"/>
      <c r="K107" s="3" t="str">
        <f>IF(VLOOKUP(D107,'Resources Final'!A:C,3,FALSE)=0,"",VLOOKUP(D107,'Resources Final'!A:C,3,FALSE))</f>
        <v/>
      </c>
      <c r="L107" s="3" t="str">
        <f>IF(VLOOKUP(D107,'Resources Final'!A:D,4,FALSE)=0,"",VLOOKUP(D107,'Resources Final'!A:D,4,FALSE))</f>
        <v>Y</v>
      </c>
      <c r="M107" s="3" t="str">
        <f>IF(VLOOKUP(D107,'Resources Final'!A:E,5,FALSE)=0,"",VLOOKUP(D107,'Resources Final'!A:E,5,FALSE))</f>
        <v/>
      </c>
      <c r="N107" s="7" t="str">
        <f>IF(VLOOKUP(D107,'Resources Final'!A:F,6,FALSE)=0,"",VLOOKUP(D107,'Resources Final'!A:F,6,FALSE))</f>
        <v/>
      </c>
      <c r="O107" s="3" t="str">
        <f>IF(VLOOKUP(D107,'Resources Final'!A:G,7,FALSE)=0,"",VLOOKUP(D107,'Resources Final'!A:G,7,FALSE))</f>
        <v/>
      </c>
    </row>
    <row r="108" spans="1:15" x14ac:dyDescent="0.2">
      <c r="A108" s="11" t="s">
        <v>4160</v>
      </c>
      <c r="B108" s="11" t="str">
        <f t="shared" si="13"/>
        <v>Charles G. Koch Charitable Foundation_George Mason University198921000</v>
      </c>
      <c r="C108" s="11" t="s">
        <v>19</v>
      </c>
      <c r="D108" s="11" t="s">
        <v>678</v>
      </c>
      <c r="E108" s="11" t="s">
        <v>678</v>
      </c>
      <c r="F108" s="4">
        <v>21000</v>
      </c>
      <c r="G108" s="3">
        <v>1989</v>
      </c>
      <c r="H108" s="3" t="s">
        <v>4263</v>
      </c>
      <c r="I108" s="12"/>
      <c r="K108" s="3" t="str">
        <f>IF(VLOOKUP(D108,'Resources Final'!A:C,3,FALSE)=0,"",VLOOKUP(D108,'Resources Final'!A:C,3,FALSE))</f>
        <v/>
      </c>
      <c r="L108" s="3" t="str">
        <f>IF(VLOOKUP(D108,'Resources Final'!A:D,4,FALSE)=0,"",VLOOKUP(D108,'Resources Final'!A:D,4,FALSE))</f>
        <v>Y</v>
      </c>
      <c r="M108" s="3" t="str">
        <f>IF(VLOOKUP(D108,'Resources Final'!A:E,5,FALSE)=0,"",VLOOKUP(D108,'Resources Final'!A:E,5,FALSE))</f>
        <v/>
      </c>
      <c r="N108" s="7" t="str">
        <f>IF(VLOOKUP(D108,'Resources Final'!A:F,6,FALSE)=0,"",VLOOKUP(D108,'Resources Final'!A:F,6,FALSE))</f>
        <v/>
      </c>
      <c r="O108" s="3" t="str">
        <f>IF(VLOOKUP(D108,'Resources Final'!A:G,7,FALSE)=0,"",VLOOKUP(D108,'Resources Final'!A:G,7,FALSE))</f>
        <v/>
      </c>
    </row>
    <row r="109" spans="1:15" x14ac:dyDescent="0.2">
      <c r="A109" s="11" t="s">
        <v>4156</v>
      </c>
      <c r="B109" s="11" t="str">
        <f t="shared" si="13"/>
        <v>Charles G. Koch Charitable Foundation_Center for the Study of Market Processes (precursor to Mercatus)198971400</v>
      </c>
      <c r="C109" s="11" t="s">
        <v>19</v>
      </c>
      <c r="D109" s="11" t="s">
        <v>677</v>
      </c>
      <c r="E109" s="11" t="s">
        <v>678</v>
      </c>
      <c r="F109" s="4">
        <v>71400</v>
      </c>
      <c r="G109" s="3">
        <v>1989</v>
      </c>
      <c r="H109" s="3" t="s">
        <v>4263</v>
      </c>
      <c r="I109" s="12"/>
      <c r="K109" s="3" t="str">
        <f>IF(VLOOKUP(D109,'Resources Final'!A:C,3,FALSE)=0,"",VLOOKUP(D109,'Resources Final'!A:C,3,FALSE))</f>
        <v/>
      </c>
      <c r="L109" s="3" t="str">
        <f>IF(VLOOKUP(D109,'Resources Final'!A:D,4,FALSE)=0,"",VLOOKUP(D109,'Resources Final'!A:D,4,FALSE))</f>
        <v>Y</v>
      </c>
      <c r="M109" s="3" t="str">
        <f>IF(VLOOKUP(D109,'Resources Final'!A:E,5,FALSE)=0,"",VLOOKUP(D109,'Resources Final'!A:E,5,FALSE))</f>
        <v/>
      </c>
      <c r="N109" s="7" t="str">
        <f>IF(VLOOKUP(D109,'Resources Final'!A:F,6,FALSE)=0,"",VLOOKUP(D109,'Resources Final'!A:F,6,FALSE))</f>
        <v/>
      </c>
      <c r="O109" s="3" t="str">
        <f>IF(VLOOKUP(D109,'Resources Final'!A:G,7,FALSE)=0,"",VLOOKUP(D109,'Resources Final'!A:G,7,FALSE))</f>
        <v/>
      </c>
    </row>
    <row r="110" spans="1:15" x14ac:dyDescent="0.2">
      <c r="A110" s="11" t="s">
        <v>4156</v>
      </c>
      <c r="B110" s="11" t="str">
        <f t="shared" si="13"/>
        <v>Charles G. Koch Charitable Foundation_Institute for Humane Studies at George Mason University1989115000</v>
      </c>
      <c r="C110" s="11" t="s">
        <v>19</v>
      </c>
      <c r="D110" s="11" t="s">
        <v>1680</v>
      </c>
      <c r="E110" s="11" t="s">
        <v>4261</v>
      </c>
      <c r="F110" s="4">
        <v>115000</v>
      </c>
      <c r="G110" s="3">
        <v>1989</v>
      </c>
      <c r="H110" s="3" t="s">
        <v>4263</v>
      </c>
      <c r="I110" s="12"/>
      <c r="K110" s="3" t="str">
        <f>IF(VLOOKUP(D110,'Resources Final'!A:C,3,FALSE)=0,"",VLOOKUP(D110,'Resources Final'!A:C,3,FALSE))</f>
        <v/>
      </c>
      <c r="L110" s="3" t="str">
        <f>IF(VLOOKUP(D110,'Resources Final'!A:D,4,FALSE)=0,"",VLOOKUP(D110,'Resources Final'!A:D,4,FALSE))</f>
        <v>Y</v>
      </c>
      <c r="M110" s="3" t="str">
        <f>IF(VLOOKUP(D110,'Resources Final'!A:E,5,FALSE)=0,"",VLOOKUP(D110,'Resources Final'!A:E,5,FALSE))</f>
        <v/>
      </c>
      <c r="N110" s="7" t="str">
        <f>IF(VLOOKUP(D110,'Resources Final'!A:F,6,FALSE)=0,"",VLOOKUP(D110,'Resources Final'!A:F,6,FALSE))</f>
        <v>https://www.desmogblog.com/institute-humane-studies-george-mason-university</v>
      </c>
      <c r="O110" s="3" t="str">
        <f>IF(VLOOKUP(D110,'Resources Final'!A:G,7,FALSE)=0,"",VLOOKUP(D110,'Resources Final'!A:G,7,FALSE))</f>
        <v>Desmog</v>
      </c>
    </row>
    <row r="111" spans="1:15" x14ac:dyDescent="0.2">
      <c r="A111" s="11" t="s">
        <v>4160</v>
      </c>
      <c r="B111" s="11" t="str">
        <f t="shared" si="13"/>
        <v>Charles G. Koch Charitable Foundation_Heartland Institute19895000</v>
      </c>
      <c r="C111" s="11" t="s">
        <v>19</v>
      </c>
      <c r="D111" s="11" t="s">
        <v>1551</v>
      </c>
      <c r="E111" s="11" t="s">
        <v>1551</v>
      </c>
      <c r="F111" s="4">
        <v>5000</v>
      </c>
      <c r="G111" s="3">
        <v>1989</v>
      </c>
      <c r="H111" s="3" t="s">
        <v>4263</v>
      </c>
      <c r="I111" s="12"/>
      <c r="K111" s="3" t="str">
        <f>IF(VLOOKUP(D111,'Resources Final'!A:C,3,FALSE)=0,"",VLOOKUP(D111,'Resources Final'!A:C,3,FALSE))</f>
        <v/>
      </c>
      <c r="L111" s="3" t="str">
        <f>IF(VLOOKUP(D111,'Resources Final'!A:D,4,FALSE)=0,"",VLOOKUP(D111,'Resources Final'!A:D,4,FALSE))</f>
        <v/>
      </c>
      <c r="M111" s="3" t="str">
        <f>IF(VLOOKUP(D111,'Resources Final'!A:E,5,FALSE)=0,"",VLOOKUP(D111,'Resources Final'!A:E,5,FALSE))</f>
        <v/>
      </c>
      <c r="N111" s="7" t="str">
        <f>IF(VLOOKUP(D111,'Resources Final'!A:F,6,FALSE)=0,"",VLOOKUP(D111,'Resources Final'!A:F,6,FALSE))</f>
        <v>https://www.desmogblog.com/heartland-institute</v>
      </c>
      <c r="O111" s="3" t="str">
        <f>IF(VLOOKUP(D111,'Resources Final'!A:G,7,FALSE)=0,"",VLOOKUP(D111,'Resources Final'!A:G,7,FALSE))</f>
        <v>Desmog</v>
      </c>
    </row>
    <row r="112" spans="1:15" x14ac:dyDescent="0.2">
      <c r="A112" s="11" t="s">
        <v>4160</v>
      </c>
      <c r="B112" s="11" t="str">
        <f t="shared" si="13"/>
        <v>Charles G. Koch Charitable Foundation_Landmark Legal Foundation19895000</v>
      </c>
      <c r="C112" s="11" t="s">
        <v>19</v>
      </c>
      <c r="D112" s="11" t="s">
        <v>2097</v>
      </c>
      <c r="E112" s="11" t="s">
        <v>2097</v>
      </c>
      <c r="F112" s="4">
        <v>5000</v>
      </c>
      <c r="G112" s="3">
        <v>1989</v>
      </c>
      <c r="H112" s="3" t="s">
        <v>4263</v>
      </c>
      <c r="I112" s="12"/>
      <c r="K112" s="3" t="str">
        <f>IF(VLOOKUP(D112,'Resources Final'!A:C,3,FALSE)=0,"",VLOOKUP(D112,'Resources Final'!A:C,3,FALSE))</f>
        <v/>
      </c>
      <c r="L112" s="3" t="str">
        <f>IF(VLOOKUP(D112,'Resources Final'!A:D,4,FALSE)=0,"",VLOOKUP(D112,'Resources Final'!A:D,4,FALSE))</f>
        <v/>
      </c>
      <c r="M112" s="3" t="str">
        <f>IF(VLOOKUP(D112,'Resources Final'!A:E,5,FALSE)=0,"",VLOOKUP(D112,'Resources Final'!A:E,5,FALSE))</f>
        <v/>
      </c>
      <c r="N112" s="7" t="str">
        <f>IF(VLOOKUP(D112,'Resources Final'!A:F,6,FALSE)=0,"",VLOOKUP(D112,'Resources Final'!A:F,6,FALSE))</f>
        <v>https://www.sourcewatch.org/index.php/Landmark_Legal_Foundation</v>
      </c>
      <c r="O112" s="3" t="str">
        <f>IF(VLOOKUP(D112,'Resources Final'!A:G,7,FALSE)=0,"",VLOOKUP(D112,'Resources Final'!A:G,7,FALSE))</f>
        <v>Sourcewatch</v>
      </c>
    </row>
    <row r="113" spans="1:15" x14ac:dyDescent="0.2">
      <c r="A113" s="11" t="s">
        <v>4160</v>
      </c>
      <c r="B113" s="11" t="str">
        <f t="shared" si="13"/>
        <v>Charles G. Koch Charitable Foundation_New England Deaconess Hospital19895000</v>
      </c>
      <c r="C113" s="11" t="s">
        <v>19</v>
      </c>
      <c r="D113" s="11" t="s">
        <v>2652</v>
      </c>
      <c r="E113" s="11" t="s">
        <v>2652</v>
      </c>
      <c r="F113" s="4">
        <v>5000</v>
      </c>
      <c r="G113" s="3">
        <v>1989</v>
      </c>
      <c r="H113" s="3" t="s">
        <v>4263</v>
      </c>
      <c r="I113" s="12"/>
      <c r="K113" s="3" t="str">
        <f>IF(VLOOKUP(D113,'Resources Final'!A:C,3,FALSE)=0,"",VLOOKUP(D113,'Resources Final'!A:C,3,FALSE))</f>
        <v/>
      </c>
      <c r="L113" s="3" t="str">
        <f>IF(VLOOKUP(D113,'Resources Final'!A:D,4,FALSE)=0,"",VLOOKUP(D113,'Resources Final'!A:D,4,FALSE))</f>
        <v/>
      </c>
      <c r="M113" s="3" t="str">
        <f>IF(VLOOKUP(D113,'Resources Final'!A:E,5,FALSE)=0,"",VLOOKUP(D113,'Resources Final'!A:E,5,FALSE))</f>
        <v>N</v>
      </c>
      <c r="N113" s="7" t="str">
        <f>IF(VLOOKUP(D113,'Resources Final'!A:F,6,FALSE)=0,"",VLOOKUP(D113,'Resources Final'!A:F,6,FALSE))</f>
        <v/>
      </c>
      <c r="O113" s="3" t="str">
        <f>IF(VLOOKUP(D113,'Resources Final'!A:G,7,FALSE)=0,"",VLOOKUP(D113,'Resources Final'!A:G,7,FALSE))</f>
        <v/>
      </c>
    </row>
    <row r="114" spans="1:15" x14ac:dyDescent="0.2">
      <c r="A114" s="11" t="s">
        <v>4160</v>
      </c>
      <c r="B114" s="11" t="str">
        <f t="shared" si="13"/>
        <v>Charles G. Koch Charitable Foundation_Property and Environment Research Center19895000</v>
      </c>
      <c r="C114" s="11" t="s">
        <v>19</v>
      </c>
      <c r="D114" s="11" t="s">
        <v>2877</v>
      </c>
      <c r="E114" s="11" t="s">
        <v>2877</v>
      </c>
      <c r="F114" s="4">
        <v>5000</v>
      </c>
      <c r="G114" s="3">
        <v>1989</v>
      </c>
      <c r="H114" s="3" t="s">
        <v>4263</v>
      </c>
      <c r="I114" s="12"/>
      <c r="K114" s="3" t="str">
        <f>IF(VLOOKUP(D114,'Resources Final'!A:C,3,FALSE)=0,"",VLOOKUP(D114,'Resources Final'!A:C,3,FALSE))</f>
        <v/>
      </c>
      <c r="L114" s="3" t="str">
        <f>IF(VLOOKUP(D114,'Resources Final'!A:D,4,FALSE)=0,"",VLOOKUP(D114,'Resources Final'!A:D,4,FALSE))</f>
        <v/>
      </c>
      <c r="M114" s="3" t="str">
        <f>IF(VLOOKUP(D114,'Resources Final'!A:E,5,FALSE)=0,"",VLOOKUP(D114,'Resources Final'!A:E,5,FALSE))</f>
        <v/>
      </c>
      <c r="N114" s="7" t="str">
        <f>IF(VLOOKUP(D114,'Resources Final'!A:F,6,FALSE)=0,"",VLOOKUP(D114,'Resources Final'!A:F,6,FALSE))</f>
        <v>https://www.desmogblog.com/property-and-environment-research-center</v>
      </c>
      <c r="O114" s="3" t="str">
        <f>IF(VLOOKUP(D114,'Resources Final'!A:G,7,FALSE)=0,"",VLOOKUP(D114,'Resources Final'!A:G,7,FALSE))</f>
        <v>Desmog</v>
      </c>
    </row>
    <row r="115" spans="1:15" x14ac:dyDescent="0.2">
      <c r="A115" s="11" t="s">
        <v>4160</v>
      </c>
      <c r="B115" s="11" t="str">
        <f t="shared" si="13"/>
        <v>Charles G. Koch Charitable Foundation_Reason Foundation19892500</v>
      </c>
      <c r="C115" s="11" t="s">
        <v>19</v>
      </c>
      <c r="D115" s="11" t="s">
        <v>3001</v>
      </c>
      <c r="E115" s="11" t="s">
        <v>3001</v>
      </c>
      <c r="F115" s="4">
        <v>2500</v>
      </c>
      <c r="G115" s="3">
        <v>1989</v>
      </c>
      <c r="H115" s="3" t="s">
        <v>4263</v>
      </c>
      <c r="I115" s="12"/>
      <c r="K115" s="3" t="str">
        <f>IF(VLOOKUP(D115,'Resources Final'!A:C,3,FALSE)=0,"",VLOOKUP(D115,'Resources Final'!A:C,3,FALSE))</f>
        <v/>
      </c>
      <c r="L115" s="3" t="str">
        <f>IF(VLOOKUP(D115,'Resources Final'!A:D,4,FALSE)=0,"",VLOOKUP(D115,'Resources Final'!A:D,4,FALSE))</f>
        <v/>
      </c>
      <c r="M115" s="3" t="str">
        <f>IF(VLOOKUP(D115,'Resources Final'!A:E,5,FALSE)=0,"",VLOOKUP(D115,'Resources Final'!A:E,5,FALSE))</f>
        <v/>
      </c>
      <c r="N115" s="7" t="str">
        <f>IF(VLOOKUP(D115,'Resources Final'!A:F,6,FALSE)=0,"",VLOOKUP(D115,'Resources Final'!A:F,6,FALSE))</f>
        <v>https://www.desmogblog.com/reason-foundation</v>
      </c>
      <c r="O115" s="3" t="str">
        <f>IF(VLOOKUP(D115,'Resources Final'!A:G,7,FALSE)=0,"",VLOOKUP(D115,'Resources Final'!A:G,7,FALSE))</f>
        <v>Desmog</v>
      </c>
    </row>
    <row r="116" spans="1:15" x14ac:dyDescent="0.2">
      <c r="A116" s="11" t="s">
        <v>4160</v>
      </c>
      <c r="B116" s="11" t="str">
        <f t="shared" si="13"/>
        <v>Charles G. Koch Charitable Foundation_Washington University - St Louis19891000</v>
      </c>
      <c r="C116" s="11" t="s">
        <v>19</v>
      </c>
      <c r="D116" s="11" t="s">
        <v>3947</v>
      </c>
      <c r="E116" s="11" t="s">
        <v>3946</v>
      </c>
      <c r="F116" s="4">
        <v>1000</v>
      </c>
      <c r="G116" s="3">
        <v>1989</v>
      </c>
      <c r="H116" s="3" t="s">
        <v>4263</v>
      </c>
      <c r="I116" s="12"/>
      <c r="K116" s="3" t="str">
        <f>IF(VLOOKUP(D116,'Resources Final'!A:C,3,FALSE)=0,"",VLOOKUP(D116,'Resources Final'!A:C,3,FALSE))</f>
        <v/>
      </c>
      <c r="L116" s="3" t="str">
        <f>IF(VLOOKUP(D116,'Resources Final'!A:D,4,FALSE)=0,"",VLOOKUP(D116,'Resources Final'!A:D,4,FALSE))</f>
        <v>Y</v>
      </c>
      <c r="M116" s="3" t="str">
        <f>IF(VLOOKUP(D116,'Resources Final'!A:E,5,FALSE)=0,"",VLOOKUP(D116,'Resources Final'!A:E,5,FALSE))</f>
        <v/>
      </c>
      <c r="N116" s="7" t="str">
        <f>IF(VLOOKUP(D116,'Resources Final'!A:F,6,FALSE)=0,"",VLOOKUP(D116,'Resources Final'!A:F,6,FALSE))</f>
        <v/>
      </c>
      <c r="O116" s="3" t="str">
        <f>IF(VLOOKUP(D116,'Resources Final'!A:G,7,FALSE)=0,"",VLOOKUP(D116,'Resources Final'!A:G,7,FALSE))</f>
        <v/>
      </c>
    </row>
    <row r="117" spans="1:15" x14ac:dyDescent="0.2">
      <c r="A117" s="11" t="s">
        <v>4160</v>
      </c>
      <c r="B117" s="11" t="str">
        <f t="shared" si="13"/>
        <v>Charles G. Koch Charitable Foundation_Wichita Collegiate School1989200000</v>
      </c>
      <c r="C117" s="11" t="s">
        <v>19</v>
      </c>
      <c r="D117" s="11" t="s">
        <v>4012</v>
      </c>
      <c r="E117" s="11" t="s">
        <v>4012</v>
      </c>
      <c r="F117" s="4">
        <v>200000</v>
      </c>
      <c r="G117" s="3">
        <v>1989</v>
      </c>
      <c r="H117" s="3" t="s">
        <v>4263</v>
      </c>
      <c r="I117" s="12"/>
      <c r="K117" s="3" t="str">
        <f>IF(VLOOKUP(D117,'Resources Final'!A:C,3,FALSE)=0,"",VLOOKUP(D117,'Resources Final'!A:C,3,FALSE))</f>
        <v/>
      </c>
      <c r="L117" s="3" t="str">
        <f>IF(VLOOKUP(D117,'Resources Final'!A:D,4,FALSE)=0,"",VLOOKUP(D117,'Resources Final'!A:D,4,FALSE))</f>
        <v>Y</v>
      </c>
      <c r="M117" s="3" t="str">
        <f>IF(VLOOKUP(D117,'Resources Final'!A:E,5,FALSE)=0,"",VLOOKUP(D117,'Resources Final'!A:E,5,FALSE))</f>
        <v/>
      </c>
      <c r="N117" s="7" t="str">
        <f>IF(VLOOKUP(D117,'Resources Final'!A:F,6,FALSE)=0,"",VLOOKUP(D117,'Resources Final'!A:F,6,FALSE))</f>
        <v/>
      </c>
      <c r="O117" s="3" t="str">
        <f>IF(VLOOKUP(D117,'Resources Final'!A:G,7,FALSE)=0,"",VLOOKUP(D117,'Resources Final'!A:G,7,FALSE))</f>
        <v/>
      </c>
    </row>
    <row r="118" spans="1:15" x14ac:dyDescent="0.2">
      <c r="A118" s="11" t="s">
        <v>4160</v>
      </c>
      <c r="B118" s="11" t="str">
        <f t="shared" si="13"/>
        <v>Charles G. Koch Charitable Foundation_Acton Institute for the Study of Religion and Liberty199110000</v>
      </c>
      <c r="C118" s="11" t="s">
        <v>19</v>
      </c>
      <c r="D118" s="11" t="s">
        <v>112</v>
      </c>
      <c r="E118" s="11" t="s">
        <v>112</v>
      </c>
      <c r="F118" s="4">
        <v>10000</v>
      </c>
      <c r="G118" s="3">
        <v>1991</v>
      </c>
      <c r="H118" s="3" t="s">
        <v>4263</v>
      </c>
      <c r="I118" s="12"/>
      <c r="K118" s="3" t="str">
        <f>IF(VLOOKUP(D118,'Resources Final'!A:C,3,FALSE)=0,"",VLOOKUP(D118,'Resources Final'!A:C,3,FALSE))</f>
        <v/>
      </c>
      <c r="L118" s="3" t="str">
        <f>IF(VLOOKUP(D118,'Resources Final'!A:D,4,FALSE)=0,"",VLOOKUP(D118,'Resources Final'!A:D,4,FALSE))</f>
        <v/>
      </c>
      <c r="M118" s="3" t="str">
        <f>IF(VLOOKUP(D118,'Resources Final'!A:E,5,FALSE)=0,"",VLOOKUP(D118,'Resources Final'!A:E,5,FALSE))</f>
        <v/>
      </c>
      <c r="N118" s="7" t="str">
        <f>IF(VLOOKUP(D118,'Resources Final'!A:F,6,FALSE)=0,"",VLOOKUP(D118,'Resources Final'!A:F,6,FALSE))</f>
        <v>https://www.desmogblog.com/acton-institute</v>
      </c>
      <c r="O118" s="3" t="str">
        <f>IF(VLOOKUP(D118,'Resources Final'!A:G,7,FALSE)=0,"",VLOOKUP(D118,'Resources Final'!A:G,7,FALSE))</f>
        <v>Desmog</v>
      </c>
    </row>
    <row r="119" spans="1:15" x14ac:dyDescent="0.2">
      <c r="A119" s="11" t="s">
        <v>4160</v>
      </c>
      <c r="B119" s="11" t="str">
        <f t="shared" si="13"/>
        <v>Charles G. Koch Charitable Foundation_Acton Institute for the Study of Religion and Liberty19911000</v>
      </c>
      <c r="C119" s="11" t="s">
        <v>19</v>
      </c>
      <c r="D119" s="11" t="s">
        <v>112</v>
      </c>
      <c r="E119" s="11" t="s">
        <v>112</v>
      </c>
      <c r="F119" s="4">
        <v>1000</v>
      </c>
      <c r="G119" s="3">
        <v>1991</v>
      </c>
      <c r="H119" s="3" t="s">
        <v>4263</v>
      </c>
      <c r="I119" s="12"/>
      <c r="K119" s="3" t="str">
        <f>IF(VLOOKUP(D119,'Resources Final'!A:C,3,FALSE)=0,"",VLOOKUP(D119,'Resources Final'!A:C,3,FALSE))</f>
        <v/>
      </c>
      <c r="L119" s="3" t="str">
        <f>IF(VLOOKUP(D119,'Resources Final'!A:D,4,FALSE)=0,"",VLOOKUP(D119,'Resources Final'!A:D,4,FALSE))</f>
        <v/>
      </c>
      <c r="M119" s="3" t="str">
        <f>IF(VLOOKUP(D119,'Resources Final'!A:E,5,FALSE)=0,"",VLOOKUP(D119,'Resources Final'!A:E,5,FALSE))</f>
        <v/>
      </c>
      <c r="N119" s="7" t="str">
        <f>IF(VLOOKUP(D119,'Resources Final'!A:F,6,FALSE)=0,"",VLOOKUP(D119,'Resources Final'!A:F,6,FALSE))</f>
        <v>https://www.desmogblog.com/acton-institute</v>
      </c>
      <c r="O119" s="3" t="str">
        <f>IF(VLOOKUP(D119,'Resources Final'!A:G,7,FALSE)=0,"",VLOOKUP(D119,'Resources Final'!A:G,7,FALSE))</f>
        <v>Desmog</v>
      </c>
    </row>
    <row r="120" spans="1:15" x14ac:dyDescent="0.2">
      <c r="A120" s="11" t="s">
        <v>4160</v>
      </c>
      <c r="B120" s="11" t="str">
        <f t="shared" si="13"/>
        <v>Charles G. Koch Charitable Foundation_Atlas Economic Research Foundation19915000</v>
      </c>
      <c r="C120" s="11" t="s">
        <v>19</v>
      </c>
      <c r="D120" s="11" t="s">
        <v>286</v>
      </c>
      <c r="E120" s="11" t="s">
        <v>286</v>
      </c>
      <c r="F120" s="4">
        <v>5000</v>
      </c>
      <c r="G120" s="3">
        <v>1991</v>
      </c>
      <c r="H120" s="3" t="s">
        <v>4263</v>
      </c>
      <c r="I120" s="12"/>
      <c r="K120" s="3" t="str">
        <f>IF(VLOOKUP(D120,'Resources Final'!A:C,3,FALSE)=0,"",VLOOKUP(D120,'Resources Final'!A:C,3,FALSE))</f>
        <v/>
      </c>
      <c r="L120" s="3" t="str">
        <f>IF(VLOOKUP(D120,'Resources Final'!A:D,4,FALSE)=0,"",VLOOKUP(D120,'Resources Final'!A:D,4,FALSE))</f>
        <v/>
      </c>
      <c r="M120" s="3" t="str">
        <f>IF(VLOOKUP(D120,'Resources Final'!A:E,5,FALSE)=0,"",VLOOKUP(D120,'Resources Final'!A:E,5,FALSE))</f>
        <v/>
      </c>
      <c r="N120" s="7" t="str">
        <f>IF(VLOOKUP(D120,'Resources Final'!A:F,6,FALSE)=0,"",VLOOKUP(D120,'Resources Final'!A:F,6,FALSE))</f>
        <v>https://www.desmogblog.com/atlas-economic-research-foundation</v>
      </c>
      <c r="O120" s="3" t="str">
        <f>IF(VLOOKUP(D120,'Resources Final'!A:G,7,FALSE)=0,"",VLOOKUP(D120,'Resources Final'!A:G,7,FALSE))</f>
        <v>Desmog</v>
      </c>
    </row>
    <row r="121" spans="1:15" x14ac:dyDescent="0.2">
      <c r="A121" s="11" t="s">
        <v>4160</v>
      </c>
      <c r="B121" s="11" t="str">
        <f t="shared" si="13"/>
        <v>Charles G. Koch Charitable Foundation_Center for Independent Thought19912500</v>
      </c>
      <c r="C121" s="11" t="s">
        <v>19</v>
      </c>
      <c r="D121" s="11" t="s">
        <v>660</v>
      </c>
      <c r="E121" s="11" t="s">
        <v>660</v>
      </c>
      <c r="F121" s="4">
        <v>2500</v>
      </c>
      <c r="G121" s="3">
        <v>1991</v>
      </c>
      <c r="H121" s="3" t="s">
        <v>4263</v>
      </c>
      <c r="I121" s="12"/>
      <c r="K121" s="3" t="str">
        <f>IF(VLOOKUP(D121,'Resources Final'!A:C,3,FALSE)=0,"",VLOOKUP(D121,'Resources Final'!A:C,3,FALSE))</f>
        <v/>
      </c>
      <c r="L121" s="3" t="str">
        <f>IF(VLOOKUP(D121,'Resources Final'!A:D,4,FALSE)=0,"",VLOOKUP(D121,'Resources Final'!A:D,4,FALSE))</f>
        <v/>
      </c>
      <c r="M121" s="3" t="str">
        <f>IF(VLOOKUP(D121,'Resources Final'!A:E,5,FALSE)=0,"",VLOOKUP(D121,'Resources Final'!A:E,5,FALSE))</f>
        <v/>
      </c>
      <c r="N121" s="7" t="str">
        <f>IF(VLOOKUP(D121,'Resources Final'!A:F,6,FALSE)=0,"",VLOOKUP(D121,'Resources Final'!A:F,6,FALSE))</f>
        <v>https://www.desmogblog.com/john-stossel</v>
      </c>
      <c r="O121" s="3" t="str">
        <f>IF(VLOOKUP(D121,'Resources Final'!A:G,7,FALSE)=0,"",VLOOKUP(D121,'Resources Final'!A:G,7,FALSE))</f>
        <v>Desmog</v>
      </c>
    </row>
    <row r="122" spans="1:15" x14ac:dyDescent="0.2">
      <c r="A122" s="11" t="s">
        <v>4160</v>
      </c>
      <c r="B122" s="11" t="str">
        <f t="shared" si="13"/>
        <v>Charles G. Koch Charitable Foundation_Center for Independent Thought199110000</v>
      </c>
      <c r="C122" s="11" t="s">
        <v>19</v>
      </c>
      <c r="D122" s="11" t="s">
        <v>660</v>
      </c>
      <c r="E122" s="11" t="s">
        <v>660</v>
      </c>
      <c r="F122" s="4">
        <v>10000</v>
      </c>
      <c r="G122" s="3">
        <v>1991</v>
      </c>
      <c r="H122" s="3" t="s">
        <v>4263</v>
      </c>
      <c r="I122" s="12"/>
      <c r="K122" s="3" t="str">
        <f>IF(VLOOKUP(D122,'Resources Final'!A:C,3,FALSE)=0,"",VLOOKUP(D122,'Resources Final'!A:C,3,FALSE))</f>
        <v/>
      </c>
      <c r="L122" s="3" t="str">
        <f>IF(VLOOKUP(D122,'Resources Final'!A:D,4,FALSE)=0,"",VLOOKUP(D122,'Resources Final'!A:D,4,FALSE))</f>
        <v/>
      </c>
      <c r="M122" s="3" t="str">
        <f>IF(VLOOKUP(D122,'Resources Final'!A:E,5,FALSE)=0,"",VLOOKUP(D122,'Resources Final'!A:E,5,FALSE))</f>
        <v/>
      </c>
      <c r="N122" s="7" t="str">
        <f>IF(VLOOKUP(D122,'Resources Final'!A:F,6,FALSE)=0,"",VLOOKUP(D122,'Resources Final'!A:F,6,FALSE))</f>
        <v>https://www.desmogblog.com/john-stossel</v>
      </c>
      <c r="O122" s="3" t="str">
        <f>IF(VLOOKUP(D122,'Resources Final'!A:G,7,FALSE)=0,"",VLOOKUP(D122,'Resources Final'!A:G,7,FALSE))</f>
        <v>Desmog</v>
      </c>
    </row>
    <row r="123" spans="1:15" x14ac:dyDescent="0.2">
      <c r="A123" s="11" t="s">
        <v>4160</v>
      </c>
      <c r="B123" s="11" t="str">
        <f t="shared" si="13"/>
        <v>Charles G. Koch Charitable Foundation_Competitive Enterprise Institute199110000</v>
      </c>
      <c r="C123" s="11" t="s">
        <v>19</v>
      </c>
      <c r="D123" s="11" t="s">
        <v>816</v>
      </c>
      <c r="E123" s="11" t="s">
        <v>816</v>
      </c>
      <c r="F123" s="4">
        <v>10000</v>
      </c>
      <c r="G123" s="3">
        <v>1991</v>
      </c>
      <c r="H123" s="3" t="s">
        <v>4263</v>
      </c>
      <c r="I123" s="12"/>
      <c r="K123" s="3" t="str">
        <f>IF(VLOOKUP(D123,'Resources Final'!A:C,3,FALSE)=0,"",VLOOKUP(D123,'Resources Final'!A:C,3,FALSE))</f>
        <v/>
      </c>
      <c r="L123" s="3" t="str">
        <f>IF(VLOOKUP(D123,'Resources Final'!A:D,4,FALSE)=0,"",VLOOKUP(D123,'Resources Final'!A:D,4,FALSE))</f>
        <v/>
      </c>
      <c r="M123" s="3" t="str">
        <f>IF(VLOOKUP(D123,'Resources Final'!A:E,5,FALSE)=0,"",VLOOKUP(D123,'Resources Final'!A:E,5,FALSE))</f>
        <v/>
      </c>
      <c r="N123" s="7" t="str">
        <f>IF(VLOOKUP(D123,'Resources Final'!A:F,6,FALSE)=0,"",VLOOKUP(D123,'Resources Final'!A:F,6,FALSE))</f>
        <v>https://www.desmogblog.com/competitive-enterprise-institute</v>
      </c>
      <c r="O123" s="3" t="str">
        <f>IF(VLOOKUP(D123,'Resources Final'!A:G,7,FALSE)=0,"",VLOOKUP(D123,'Resources Final'!A:G,7,FALSE))</f>
        <v>Desmog</v>
      </c>
    </row>
    <row r="124" spans="1:15" x14ac:dyDescent="0.2">
      <c r="A124" s="11" t="s">
        <v>4160</v>
      </c>
      <c r="B124" s="11" t="str">
        <f t="shared" si="13"/>
        <v>Charles G. Koch Charitable Foundation_Federalist Society for Law and Public Policy Studies19912500</v>
      </c>
      <c r="C124" s="11" t="s">
        <v>19</v>
      </c>
      <c r="D124" s="11" t="s">
        <v>1199</v>
      </c>
      <c r="E124" s="11" t="s">
        <v>1199</v>
      </c>
      <c r="F124" s="4">
        <v>2500</v>
      </c>
      <c r="G124" s="3">
        <v>1991</v>
      </c>
      <c r="H124" s="3" t="s">
        <v>4263</v>
      </c>
      <c r="I124" s="12"/>
      <c r="K124" s="3" t="str">
        <f>IF(VLOOKUP(D124,'Resources Final'!A:C,3,FALSE)=0,"",VLOOKUP(D124,'Resources Final'!A:C,3,FALSE))</f>
        <v/>
      </c>
      <c r="L124" s="3" t="str">
        <f>IF(VLOOKUP(D124,'Resources Final'!A:D,4,FALSE)=0,"",VLOOKUP(D124,'Resources Final'!A:D,4,FALSE))</f>
        <v/>
      </c>
      <c r="M124" s="3" t="str">
        <f>IF(VLOOKUP(D124,'Resources Final'!A:E,5,FALSE)=0,"",VLOOKUP(D124,'Resources Final'!A:E,5,FALSE))</f>
        <v/>
      </c>
      <c r="N124" s="7" t="str">
        <f>IF(VLOOKUP(D124,'Resources Final'!A:F,6,FALSE)=0,"",VLOOKUP(D124,'Resources Final'!A:F,6,FALSE))</f>
        <v>http://www.sourcewatch.org/index.php/Federalist_Society_for_Law_and_Public_Policy_Studies</v>
      </c>
      <c r="O124" s="3" t="str">
        <f>IF(VLOOKUP(D124,'Resources Final'!A:G,7,FALSE)=0,"",VLOOKUP(D124,'Resources Final'!A:G,7,FALSE))</f>
        <v>Sourcewatch</v>
      </c>
    </row>
    <row r="125" spans="1:15" x14ac:dyDescent="0.2">
      <c r="A125" s="11" t="s">
        <v>4160</v>
      </c>
      <c r="B125" s="11" t="str">
        <f t="shared" si="13"/>
        <v>Charles G. Koch Charitable Foundation_Foundation for Economic Education (FEE)19911000</v>
      </c>
      <c r="C125" s="11" t="s">
        <v>19</v>
      </c>
      <c r="D125" s="11" t="s">
        <v>1256</v>
      </c>
      <c r="E125" s="11" t="s">
        <v>1256</v>
      </c>
      <c r="F125" s="4">
        <v>1000</v>
      </c>
      <c r="G125" s="3">
        <v>1991</v>
      </c>
      <c r="H125" s="3" t="s">
        <v>4263</v>
      </c>
      <c r="I125" s="12"/>
      <c r="K125" s="3" t="str">
        <f>IF(VLOOKUP(D125,'Resources Final'!A:C,3,FALSE)=0,"",VLOOKUP(D125,'Resources Final'!A:C,3,FALSE))</f>
        <v/>
      </c>
      <c r="L125" s="3" t="str">
        <f>IF(VLOOKUP(D125,'Resources Final'!A:D,4,FALSE)=0,"",VLOOKUP(D125,'Resources Final'!A:D,4,FALSE))</f>
        <v/>
      </c>
      <c r="M125" s="3" t="str">
        <f>IF(VLOOKUP(D125,'Resources Final'!A:E,5,FALSE)=0,"",VLOOKUP(D125,'Resources Final'!A:E,5,FALSE))</f>
        <v/>
      </c>
      <c r="N125" s="7" t="str">
        <f>IF(VLOOKUP(D125,'Resources Final'!A:F,6,FALSE)=0,"",VLOOKUP(D125,'Resources Final'!A:F,6,FALSE))</f>
        <v>http://www.sourcewatch.org/index.php/Foundation_for_Economic_Education</v>
      </c>
      <c r="O125" s="3" t="str">
        <f>IF(VLOOKUP(D125,'Resources Final'!A:G,7,FALSE)=0,"",VLOOKUP(D125,'Resources Final'!A:G,7,FALSE))</f>
        <v>Sourcewatch</v>
      </c>
    </row>
    <row r="126" spans="1:15" x14ac:dyDescent="0.2">
      <c r="A126" s="11" t="s">
        <v>4160</v>
      </c>
      <c r="B126" s="11" t="str">
        <f t="shared" si="13"/>
        <v>Charles G. Koch Charitable Foundation_Future of Freedom Foundation19915000</v>
      </c>
      <c r="C126" s="11" t="s">
        <v>19</v>
      </c>
      <c r="D126" s="11" t="s">
        <v>1324</v>
      </c>
      <c r="E126" s="11" t="s">
        <v>1324</v>
      </c>
      <c r="F126" s="4">
        <v>5000</v>
      </c>
      <c r="G126" s="3">
        <v>1991</v>
      </c>
      <c r="H126" s="3" t="s">
        <v>4263</v>
      </c>
      <c r="I126" s="12"/>
      <c r="K126" s="3" t="str">
        <f>IF(VLOOKUP(D126,'Resources Final'!A:C,3,FALSE)=0,"",VLOOKUP(D126,'Resources Final'!A:C,3,FALSE))</f>
        <v/>
      </c>
      <c r="L126" s="3" t="str">
        <f>IF(VLOOKUP(D126,'Resources Final'!A:D,4,FALSE)=0,"",VLOOKUP(D126,'Resources Final'!A:D,4,FALSE))</f>
        <v/>
      </c>
      <c r="M126" s="3" t="str">
        <f>IF(VLOOKUP(D126,'Resources Final'!A:E,5,FALSE)=0,"",VLOOKUP(D126,'Resources Final'!A:E,5,FALSE))</f>
        <v/>
      </c>
      <c r="N126" s="7" t="str">
        <f>IF(VLOOKUP(D126,'Resources Final'!A:F,6,FALSE)=0,"",VLOOKUP(D126,'Resources Final'!A:F,6,FALSE))</f>
        <v>http://www.sourcewatch.org/index.php/Future_of_Freedom_Foundation</v>
      </c>
      <c r="O126" s="3" t="str">
        <f>IF(VLOOKUP(D126,'Resources Final'!A:G,7,FALSE)=0,"",VLOOKUP(D126,'Resources Final'!A:G,7,FALSE))</f>
        <v>Sourcewatch</v>
      </c>
    </row>
    <row r="127" spans="1:15" x14ac:dyDescent="0.2">
      <c r="A127" s="11" t="s">
        <v>4160</v>
      </c>
      <c r="B127" s="11" t="str">
        <f t="shared" si="13"/>
        <v>Charles G. Koch Charitable Foundation_George Mason University19914000</v>
      </c>
      <c r="C127" s="11" t="s">
        <v>19</v>
      </c>
      <c r="D127" s="11" t="s">
        <v>678</v>
      </c>
      <c r="E127" s="11" t="s">
        <v>678</v>
      </c>
      <c r="F127" s="4">
        <v>4000</v>
      </c>
      <c r="G127" s="3">
        <v>1991</v>
      </c>
      <c r="H127" s="3" t="s">
        <v>4263</v>
      </c>
      <c r="I127" s="12"/>
      <c r="K127" s="3" t="str">
        <f>IF(VLOOKUP(D127,'Resources Final'!A:C,3,FALSE)=0,"",VLOOKUP(D127,'Resources Final'!A:C,3,FALSE))</f>
        <v/>
      </c>
      <c r="L127" s="3" t="str">
        <f>IF(VLOOKUP(D127,'Resources Final'!A:D,4,FALSE)=0,"",VLOOKUP(D127,'Resources Final'!A:D,4,FALSE))</f>
        <v>Y</v>
      </c>
      <c r="M127" s="3" t="str">
        <f>IF(VLOOKUP(D127,'Resources Final'!A:E,5,FALSE)=0,"",VLOOKUP(D127,'Resources Final'!A:E,5,FALSE))</f>
        <v/>
      </c>
      <c r="N127" s="7" t="str">
        <f>IF(VLOOKUP(D127,'Resources Final'!A:F,6,FALSE)=0,"",VLOOKUP(D127,'Resources Final'!A:F,6,FALSE))</f>
        <v/>
      </c>
      <c r="O127" s="3" t="str">
        <f>IF(VLOOKUP(D127,'Resources Final'!A:G,7,FALSE)=0,"",VLOOKUP(D127,'Resources Final'!A:G,7,FALSE))</f>
        <v/>
      </c>
    </row>
    <row r="128" spans="1:15" x14ac:dyDescent="0.2">
      <c r="A128" s="11" t="s">
        <v>4160</v>
      </c>
      <c r="B128" s="11" t="str">
        <f t="shared" si="13"/>
        <v>Charles G. Koch Charitable Foundation_George Mason University19915300</v>
      </c>
      <c r="C128" s="11" t="s">
        <v>19</v>
      </c>
      <c r="D128" s="11" t="s">
        <v>678</v>
      </c>
      <c r="E128" s="11" t="s">
        <v>678</v>
      </c>
      <c r="F128" s="4">
        <v>5300</v>
      </c>
      <c r="G128" s="3">
        <v>1991</v>
      </c>
      <c r="H128" s="3" t="s">
        <v>4263</v>
      </c>
      <c r="I128" s="12"/>
      <c r="K128" s="3" t="str">
        <f>IF(VLOOKUP(D128,'Resources Final'!A:C,3,FALSE)=0,"",VLOOKUP(D128,'Resources Final'!A:C,3,FALSE))</f>
        <v/>
      </c>
      <c r="L128" s="3" t="str">
        <f>IF(VLOOKUP(D128,'Resources Final'!A:D,4,FALSE)=0,"",VLOOKUP(D128,'Resources Final'!A:D,4,FALSE))</f>
        <v>Y</v>
      </c>
      <c r="M128" s="3" t="str">
        <f>IF(VLOOKUP(D128,'Resources Final'!A:E,5,FALSE)=0,"",VLOOKUP(D128,'Resources Final'!A:E,5,FALSE))</f>
        <v/>
      </c>
      <c r="N128" s="7" t="str">
        <f>IF(VLOOKUP(D128,'Resources Final'!A:F,6,FALSE)=0,"",VLOOKUP(D128,'Resources Final'!A:F,6,FALSE))</f>
        <v/>
      </c>
      <c r="O128" s="3" t="str">
        <f>IF(VLOOKUP(D128,'Resources Final'!A:G,7,FALSE)=0,"",VLOOKUP(D128,'Resources Final'!A:G,7,FALSE))</f>
        <v/>
      </c>
    </row>
    <row r="129" spans="1:15" x14ac:dyDescent="0.2">
      <c r="A129" s="11" t="s">
        <v>4156</v>
      </c>
      <c r="B129" s="11" t="str">
        <f t="shared" si="13"/>
        <v>Charles G. Koch Charitable Foundation_Center for the Study of Market Processes (precursor to Mercatus)19919300</v>
      </c>
      <c r="C129" s="11" t="s">
        <v>19</v>
      </c>
      <c r="D129" s="11" t="s">
        <v>677</v>
      </c>
      <c r="E129" s="11" t="s">
        <v>678</v>
      </c>
      <c r="F129" s="4">
        <v>9300</v>
      </c>
      <c r="G129" s="3">
        <v>1991</v>
      </c>
      <c r="H129" s="3" t="s">
        <v>4263</v>
      </c>
      <c r="I129" s="12"/>
      <c r="K129" s="3" t="str">
        <f>IF(VLOOKUP(D129,'Resources Final'!A:C,3,FALSE)=0,"",VLOOKUP(D129,'Resources Final'!A:C,3,FALSE))</f>
        <v/>
      </c>
      <c r="L129" s="3" t="str">
        <f>IF(VLOOKUP(D129,'Resources Final'!A:D,4,FALSE)=0,"",VLOOKUP(D129,'Resources Final'!A:D,4,FALSE))</f>
        <v>Y</v>
      </c>
      <c r="M129" s="3" t="str">
        <f>IF(VLOOKUP(D129,'Resources Final'!A:E,5,FALSE)=0,"",VLOOKUP(D129,'Resources Final'!A:E,5,FALSE))</f>
        <v/>
      </c>
      <c r="N129" s="7" t="str">
        <f>IF(VLOOKUP(D129,'Resources Final'!A:F,6,FALSE)=0,"",VLOOKUP(D129,'Resources Final'!A:F,6,FALSE))</f>
        <v/>
      </c>
      <c r="O129" s="3" t="str">
        <f>IF(VLOOKUP(D129,'Resources Final'!A:G,7,FALSE)=0,"",VLOOKUP(D129,'Resources Final'!A:G,7,FALSE))</f>
        <v/>
      </c>
    </row>
    <row r="130" spans="1:15" x14ac:dyDescent="0.2">
      <c r="A130" s="11" t="s">
        <v>4160</v>
      </c>
      <c r="B130" s="11" t="str">
        <f t="shared" si="13"/>
        <v>Charles G. Koch Charitable Foundation_Heritage Foundation, The19915000</v>
      </c>
      <c r="C130" s="11" t="s">
        <v>19</v>
      </c>
      <c r="D130" s="11" t="s">
        <v>1570</v>
      </c>
      <c r="E130" s="11" t="s">
        <v>1570</v>
      </c>
      <c r="F130" s="4">
        <v>5000</v>
      </c>
      <c r="G130" s="3">
        <v>1991</v>
      </c>
      <c r="H130" s="3" t="s">
        <v>4263</v>
      </c>
      <c r="I130" s="12"/>
      <c r="K130" s="3" t="str">
        <f>IF(VLOOKUP(D130,'Resources Final'!A:C,3,FALSE)=0,"",VLOOKUP(D130,'Resources Final'!A:C,3,FALSE))</f>
        <v/>
      </c>
      <c r="L130" s="3" t="str">
        <f>IF(VLOOKUP(D130,'Resources Final'!A:D,4,FALSE)=0,"",VLOOKUP(D130,'Resources Final'!A:D,4,FALSE))</f>
        <v/>
      </c>
      <c r="M130" s="3" t="str">
        <f>IF(VLOOKUP(D130,'Resources Final'!A:E,5,FALSE)=0,"",VLOOKUP(D130,'Resources Final'!A:E,5,FALSE))</f>
        <v/>
      </c>
      <c r="N130" s="7" t="str">
        <f>IF(VLOOKUP(D130,'Resources Final'!A:F,6,FALSE)=0,"",VLOOKUP(D130,'Resources Final'!A:F,6,FALSE))</f>
        <v>https://www.desmogblog.com/heritage-foundation</v>
      </c>
      <c r="O130" s="3" t="str">
        <f>IF(VLOOKUP(D130,'Resources Final'!A:G,7,FALSE)=0,"",VLOOKUP(D130,'Resources Final'!A:G,7,FALSE))</f>
        <v>Desmog</v>
      </c>
    </row>
    <row r="131" spans="1:15" x14ac:dyDescent="0.2">
      <c r="A131" s="11" t="s">
        <v>4160</v>
      </c>
      <c r="B131" s="11" t="str">
        <f t="shared" si="13"/>
        <v>Charles G. Koch Charitable Foundation_Institute for Energy Research19912000</v>
      </c>
      <c r="C131" s="11" t="s">
        <v>19</v>
      </c>
      <c r="D131" s="11" t="s">
        <v>1676</v>
      </c>
      <c r="E131" s="11" t="s">
        <v>1676</v>
      </c>
      <c r="F131" s="4">
        <v>2000</v>
      </c>
      <c r="G131" s="3">
        <v>1991</v>
      </c>
      <c r="H131" s="3" t="s">
        <v>4263</v>
      </c>
      <c r="I131" s="12"/>
      <c r="K131" s="3" t="str">
        <f>IF(VLOOKUP(D131,'Resources Final'!A:C,3,FALSE)=0,"",VLOOKUP(D131,'Resources Final'!A:C,3,FALSE))</f>
        <v/>
      </c>
      <c r="L131" s="3" t="str">
        <f>IF(VLOOKUP(D131,'Resources Final'!A:D,4,FALSE)=0,"",VLOOKUP(D131,'Resources Final'!A:D,4,FALSE))</f>
        <v/>
      </c>
      <c r="M131" s="3" t="str">
        <f>IF(VLOOKUP(D131,'Resources Final'!A:E,5,FALSE)=0,"",VLOOKUP(D131,'Resources Final'!A:E,5,FALSE))</f>
        <v/>
      </c>
      <c r="N131" s="7" t="str">
        <f>IF(VLOOKUP(D131,'Resources Final'!A:F,6,FALSE)=0,"",VLOOKUP(D131,'Resources Final'!A:F,6,FALSE))</f>
        <v>https://www.desmogblog.com/institute-energy-research</v>
      </c>
      <c r="O131" s="3" t="str">
        <f>IF(VLOOKUP(D131,'Resources Final'!A:G,7,FALSE)=0,"",VLOOKUP(D131,'Resources Final'!A:G,7,FALSE))</f>
        <v>Desmog</v>
      </c>
    </row>
    <row r="132" spans="1:15" x14ac:dyDescent="0.2">
      <c r="A132" s="11" t="s">
        <v>4160</v>
      </c>
      <c r="B132" s="11" t="str">
        <f t="shared" si="13"/>
        <v>Charles G. Koch Charitable Foundation_Institute for Research on the Economics of Taxation199110000</v>
      </c>
      <c r="C132" s="11" t="s">
        <v>19</v>
      </c>
      <c r="D132" s="11" t="s">
        <v>1690</v>
      </c>
      <c r="E132" s="11" t="s">
        <v>1690</v>
      </c>
      <c r="F132" s="4">
        <v>10000</v>
      </c>
      <c r="G132" s="3">
        <v>1991</v>
      </c>
      <c r="H132" s="3" t="s">
        <v>4263</v>
      </c>
      <c r="I132" s="12"/>
      <c r="K132" s="3" t="str">
        <f>IF(VLOOKUP(D132,'Resources Final'!A:C,3,FALSE)=0,"",VLOOKUP(D132,'Resources Final'!A:C,3,FALSE))</f>
        <v/>
      </c>
      <c r="L132" s="3" t="str">
        <f>IF(VLOOKUP(D132,'Resources Final'!A:D,4,FALSE)=0,"",VLOOKUP(D132,'Resources Final'!A:D,4,FALSE))</f>
        <v/>
      </c>
      <c r="M132" s="3" t="str">
        <f>IF(VLOOKUP(D132,'Resources Final'!A:E,5,FALSE)=0,"",VLOOKUP(D132,'Resources Final'!A:E,5,FALSE))</f>
        <v/>
      </c>
      <c r="N132" s="7" t="str">
        <f>IF(VLOOKUP(D132,'Resources Final'!A:F,6,FALSE)=0,"",VLOOKUP(D132,'Resources Final'!A:F,6,FALSE))</f>
        <v>https://www.sourcewatch.org/index.php/Institute_for_Research_on_the_Economics_of_Taxation</v>
      </c>
      <c r="O132" s="3" t="str">
        <f>IF(VLOOKUP(D132,'Resources Final'!A:G,7,FALSE)=0,"",VLOOKUP(D132,'Resources Final'!A:G,7,FALSE))</f>
        <v>Sourcewatch</v>
      </c>
    </row>
    <row r="133" spans="1:15" x14ac:dyDescent="0.2">
      <c r="A133" s="11" t="s">
        <v>4160</v>
      </c>
      <c r="B133" s="11" t="str">
        <f t="shared" si="13"/>
        <v>Charles G. Koch Charitable Foundation_Media Institute199110000</v>
      </c>
      <c r="C133" s="11" t="s">
        <v>19</v>
      </c>
      <c r="D133" s="11" t="s">
        <v>2407</v>
      </c>
      <c r="E133" s="11" t="s">
        <v>2407</v>
      </c>
      <c r="F133" s="4">
        <v>10000</v>
      </c>
      <c r="G133" s="3">
        <v>1991</v>
      </c>
      <c r="H133" s="3" t="s">
        <v>4263</v>
      </c>
      <c r="I133" s="12"/>
      <c r="K133" s="3" t="str">
        <f>IF(VLOOKUP(D133,'Resources Final'!A:C,3,FALSE)=0,"",VLOOKUP(D133,'Resources Final'!A:C,3,FALSE))</f>
        <v/>
      </c>
      <c r="L133" s="3" t="str">
        <f>IF(VLOOKUP(D133,'Resources Final'!A:D,4,FALSE)=0,"",VLOOKUP(D133,'Resources Final'!A:D,4,FALSE))</f>
        <v/>
      </c>
      <c r="M133" s="3" t="str">
        <f>IF(VLOOKUP(D133,'Resources Final'!A:E,5,FALSE)=0,"",VLOOKUP(D133,'Resources Final'!A:E,5,FALSE))</f>
        <v/>
      </c>
      <c r="N133" s="7" t="str">
        <f>IF(VLOOKUP(D133,'Resources Final'!A:F,6,FALSE)=0,"",VLOOKUP(D133,'Resources Final'!A:F,6,FALSE))</f>
        <v>https://www.sourcewatch.org/index.php/The_Media_Institute</v>
      </c>
      <c r="O133" s="3" t="str">
        <f>IF(VLOOKUP(D133,'Resources Final'!A:G,7,FALSE)=0,"",VLOOKUP(D133,'Resources Final'!A:G,7,FALSE))</f>
        <v>Sourcewatch</v>
      </c>
    </row>
    <row r="134" spans="1:15" x14ac:dyDescent="0.2">
      <c r="A134" s="11" t="s">
        <v>4160</v>
      </c>
      <c r="B134" s="11" t="str">
        <f t="shared" si="13"/>
        <v>Charles G. Koch Charitable Foundation_Media Institute199110000</v>
      </c>
      <c r="C134" s="11" t="s">
        <v>19</v>
      </c>
      <c r="D134" s="11" t="s">
        <v>2407</v>
      </c>
      <c r="E134" s="11" t="s">
        <v>2407</v>
      </c>
      <c r="F134" s="4">
        <v>10000</v>
      </c>
      <c r="G134" s="3">
        <v>1991</v>
      </c>
      <c r="H134" s="3" t="s">
        <v>4263</v>
      </c>
      <c r="I134" s="12"/>
      <c r="K134" s="3" t="str">
        <f>IF(VLOOKUP(D134,'Resources Final'!A:C,3,FALSE)=0,"",VLOOKUP(D134,'Resources Final'!A:C,3,FALSE))</f>
        <v/>
      </c>
      <c r="L134" s="3" t="str">
        <f>IF(VLOOKUP(D134,'Resources Final'!A:D,4,FALSE)=0,"",VLOOKUP(D134,'Resources Final'!A:D,4,FALSE))</f>
        <v/>
      </c>
      <c r="M134" s="3" t="str">
        <f>IF(VLOOKUP(D134,'Resources Final'!A:E,5,FALSE)=0,"",VLOOKUP(D134,'Resources Final'!A:E,5,FALSE))</f>
        <v/>
      </c>
      <c r="N134" s="7" t="str">
        <f>IF(VLOOKUP(D134,'Resources Final'!A:F,6,FALSE)=0,"",VLOOKUP(D134,'Resources Final'!A:F,6,FALSE))</f>
        <v>https://www.sourcewatch.org/index.php/The_Media_Institute</v>
      </c>
      <c r="O134" s="3" t="str">
        <f>IF(VLOOKUP(D134,'Resources Final'!A:G,7,FALSE)=0,"",VLOOKUP(D134,'Resources Final'!A:G,7,FALSE))</f>
        <v>Sourcewatch</v>
      </c>
    </row>
    <row r="135" spans="1:15" x14ac:dyDescent="0.2">
      <c r="A135" s="11" t="s">
        <v>4160</v>
      </c>
      <c r="B135" s="11" t="str">
        <f t="shared" si="13"/>
        <v>Charles G. Koch Charitable Foundation_National Center for Policy Analysis19915000</v>
      </c>
      <c r="C135" s="11" t="s">
        <v>19</v>
      </c>
      <c r="D135" s="11" t="s">
        <v>2601</v>
      </c>
      <c r="E135" s="11" t="s">
        <v>2601</v>
      </c>
      <c r="F135" s="4">
        <v>5000</v>
      </c>
      <c r="G135" s="3">
        <v>1991</v>
      </c>
      <c r="H135" s="3" t="s">
        <v>4263</v>
      </c>
      <c r="I135" s="12"/>
      <c r="K135" s="3" t="str">
        <f>IF(VLOOKUP(D135,'Resources Final'!A:C,3,FALSE)=0,"",VLOOKUP(D135,'Resources Final'!A:C,3,FALSE))</f>
        <v/>
      </c>
      <c r="L135" s="3" t="str">
        <f>IF(VLOOKUP(D135,'Resources Final'!A:D,4,FALSE)=0,"",VLOOKUP(D135,'Resources Final'!A:D,4,FALSE))</f>
        <v/>
      </c>
      <c r="M135" s="3" t="str">
        <f>IF(VLOOKUP(D135,'Resources Final'!A:E,5,FALSE)=0,"",VLOOKUP(D135,'Resources Final'!A:E,5,FALSE))</f>
        <v/>
      </c>
      <c r="N135" s="7" t="str">
        <f>IF(VLOOKUP(D135,'Resources Final'!A:F,6,FALSE)=0,"",VLOOKUP(D135,'Resources Final'!A:F,6,FALSE))</f>
        <v>https://www.desmogblog.com/national-center-policy-analysis</v>
      </c>
      <c r="O135" s="3" t="str">
        <f>IF(VLOOKUP(D135,'Resources Final'!A:G,7,FALSE)=0,"",VLOOKUP(D135,'Resources Final'!A:G,7,FALSE))</f>
        <v>Desmog</v>
      </c>
    </row>
    <row r="136" spans="1:15" x14ac:dyDescent="0.2">
      <c r="A136" s="11" t="s">
        <v>4160</v>
      </c>
      <c r="B136" s="11" t="str">
        <f t="shared" si="13"/>
        <v>Charles G. Koch Charitable Foundation_Pacific Research Institute for Public Policy199125000</v>
      </c>
      <c r="C136" s="11" t="s">
        <v>19</v>
      </c>
      <c r="D136" s="11" t="s">
        <v>2786</v>
      </c>
      <c r="E136" s="11" t="s">
        <v>2786</v>
      </c>
      <c r="F136" s="4">
        <v>25000</v>
      </c>
      <c r="G136" s="3">
        <v>1991</v>
      </c>
      <c r="H136" s="3" t="s">
        <v>4263</v>
      </c>
      <c r="I136" s="12"/>
      <c r="K136" s="3" t="str">
        <f>IF(VLOOKUP(D136,'Resources Final'!A:C,3,FALSE)=0,"",VLOOKUP(D136,'Resources Final'!A:C,3,FALSE))</f>
        <v/>
      </c>
      <c r="L136" s="3" t="str">
        <f>IF(VLOOKUP(D136,'Resources Final'!A:D,4,FALSE)=0,"",VLOOKUP(D136,'Resources Final'!A:D,4,FALSE))</f>
        <v/>
      </c>
      <c r="M136" s="3" t="str">
        <f>IF(VLOOKUP(D136,'Resources Final'!A:E,5,FALSE)=0,"",VLOOKUP(D136,'Resources Final'!A:E,5,FALSE))</f>
        <v/>
      </c>
      <c r="N136" s="7" t="str">
        <f>IF(VLOOKUP(D136,'Resources Final'!A:F,6,FALSE)=0,"",VLOOKUP(D136,'Resources Final'!A:F,6,FALSE))</f>
        <v>https://www.desmogblog.com/pacific-research-institute</v>
      </c>
      <c r="O136" s="3" t="str">
        <f>IF(VLOOKUP(D136,'Resources Final'!A:G,7,FALSE)=0,"",VLOOKUP(D136,'Resources Final'!A:G,7,FALSE))</f>
        <v>Desmog</v>
      </c>
    </row>
    <row r="137" spans="1:15" x14ac:dyDescent="0.2">
      <c r="A137" s="11" t="s">
        <v>4160</v>
      </c>
      <c r="B137" s="11" t="str">
        <f t="shared" si="13"/>
        <v>Charles G. Koch Charitable Foundation_Palmer R. Chitester Fund199110000</v>
      </c>
      <c r="C137" s="11" t="s">
        <v>19</v>
      </c>
      <c r="D137" s="11" t="s">
        <v>2794</v>
      </c>
      <c r="E137" s="11" t="s">
        <v>2794</v>
      </c>
      <c r="F137" s="4">
        <v>10000</v>
      </c>
      <c r="G137" s="3">
        <v>1991</v>
      </c>
      <c r="H137" s="3" t="s">
        <v>4263</v>
      </c>
      <c r="I137" s="12"/>
      <c r="K137" s="3" t="str">
        <f>IF(VLOOKUP(D137,'Resources Final'!A:C,3,FALSE)=0,"",VLOOKUP(D137,'Resources Final'!A:C,3,FALSE))</f>
        <v/>
      </c>
      <c r="L137" s="3" t="str">
        <f>IF(VLOOKUP(D137,'Resources Final'!A:D,4,FALSE)=0,"",VLOOKUP(D137,'Resources Final'!A:D,4,FALSE))</f>
        <v/>
      </c>
      <c r="M137" s="3" t="str">
        <f>IF(VLOOKUP(D137,'Resources Final'!A:E,5,FALSE)=0,"",VLOOKUP(D137,'Resources Final'!A:E,5,FALSE))</f>
        <v/>
      </c>
      <c r="N137" s="7" t="str">
        <f>IF(VLOOKUP(D137,'Resources Final'!A:F,6,FALSE)=0,"",VLOOKUP(D137,'Resources Final'!A:F,6,FALSE))</f>
        <v/>
      </c>
      <c r="O137" s="3" t="str">
        <f>IF(VLOOKUP(D137,'Resources Final'!A:G,7,FALSE)=0,"",VLOOKUP(D137,'Resources Final'!A:G,7,FALSE))</f>
        <v/>
      </c>
    </row>
    <row r="138" spans="1:15" x14ac:dyDescent="0.2">
      <c r="A138" s="11" t="s">
        <v>4160</v>
      </c>
      <c r="B138" s="11" t="str">
        <f t="shared" si="13"/>
        <v>Charles G. Koch Charitable Foundation_Property and Environment Research Center19915000</v>
      </c>
      <c r="C138" s="11" t="s">
        <v>19</v>
      </c>
      <c r="D138" s="11" t="s">
        <v>2877</v>
      </c>
      <c r="E138" s="11" t="s">
        <v>2877</v>
      </c>
      <c r="F138" s="4">
        <v>5000</v>
      </c>
      <c r="G138" s="3">
        <v>1991</v>
      </c>
      <c r="H138" s="3" t="s">
        <v>4263</v>
      </c>
      <c r="I138" s="12"/>
      <c r="K138" s="3" t="str">
        <f>IF(VLOOKUP(D138,'Resources Final'!A:C,3,FALSE)=0,"",VLOOKUP(D138,'Resources Final'!A:C,3,FALSE))</f>
        <v/>
      </c>
      <c r="L138" s="3" t="str">
        <f>IF(VLOOKUP(D138,'Resources Final'!A:D,4,FALSE)=0,"",VLOOKUP(D138,'Resources Final'!A:D,4,FALSE))</f>
        <v/>
      </c>
      <c r="M138" s="3" t="str">
        <f>IF(VLOOKUP(D138,'Resources Final'!A:E,5,FALSE)=0,"",VLOOKUP(D138,'Resources Final'!A:E,5,FALSE))</f>
        <v/>
      </c>
      <c r="N138" s="7" t="str">
        <f>IF(VLOOKUP(D138,'Resources Final'!A:F,6,FALSE)=0,"",VLOOKUP(D138,'Resources Final'!A:F,6,FALSE))</f>
        <v>https://www.desmogblog.com/property-and-environment-research-center</v>
      </c>
      <c r="O138" s="3" t="str">
        <f>IF(VLOOKUP(D138,'Resources Final'!A:G,7,FALSE)=0,"",VLOOKUP(D138,'Resources Final'!A:G,7,FALSE))</f>
        <v>Desmog</v>
      </c>
    </row>
    <row r="139" spans="1:15" x14ac:dyDescent="0.2">
      <c r="A139" s="11" t="s">
        <v>4160</v>
      </c>
      <c r="B139" s="11" t="str">
        <f t="shared" si="13"/>
        <v>Charles G. Koch Charitable Foundation_Reason Foundation199110000</v>
      </c>
      <c r="C139" s="11" t="s">
        <v>19</v>
      </c>
      <c r="D139" s="11" t="s">
        <v>3001</v>
      </c>
      <c r="E139" s="11" t="s">
        <v>3001</v>
      </c>
      <c r="F139" s="4">
        <v>10000</v>
      </c>
      <c r="G139" s="3">
        <v>1991</v>
      </c>
      <c r="H139" s="3" t="s">
        <v>4263</v>
      </c>
      <c r="I139" s="12"/>
      <c r="K139" s="3" t="str">
        <f>IF(VLOOKUP(D139,'Resources Final'!A:C,3,FALSE)=0,"",VLOOKUP(D139,'Resources Final'!A:C,3,FALSE))</f>
        <v/>
      </c>
      <c r="L139" s="3" t="str">
        <f>IF(VLOOKUP(D139,'Resources Final'!A:D,4,FALSE)=0,"",VLOOKUP(D139,'Resources Final'!A:D,4,FALSE))</f>
        <v/>
      </c>
      <c r="M139" s="3" t="str">
        <f>IF(VLOOKUP(D139,'Resources Final'!A:E,5,FALSE)=0,"",VLOOKUP(D139,'Resources Final'!A:E,5,FALSE))</f>
        <v/>
      </c>
      <c r="N139" s="7" t="str">
        <f>IF(VLOOKUP(D139,'Resources Final'!A:F,6,FALSE)=0,"",VLOOKUP(D139,'Resources Final'!A:F,6,FALSE))</f>
        <v>https://www.desmogblog.com/reason-foundation</v>
      </c>
      <c r="O139" s="3" t="str">
        <f>IF(VLOOKUP(D139,'Resources Final'!A:G,7,FALSE)=0,"",VLOOKUP(D139,'Resources Final'!A:G,7,FALSE))</f>
        <v>Desmog</v>
      </c>
    </row>
    <row r="140" spans="1:15" x14ac:dyDescent="0.2">
      <c r="A140" s="11" t="s">
        <v>4160</v>
      </c>
      <c r="B140" s="11" t="str">
        <f t="shared" si="13"/>
        <v>Charles G. Koch Charitable Foundation_The Bartley Institute199115000</v>
      </c>
      <c r="C140" s="11" t="s">
        <v>19</v>
      </c>
      <c r="D140" s="11" t="s">
        <v>3565</v>
      </c>
      <c r="E140" s="11" t="s">
        <v>3565</v>
      </c>
      <c r="F140" s="4">
        <v>15000</v>
      </c>
      <c r="G140" s="3">
        <v>1991</v>
      </c>
      <c r="H140" s="3" t="s">
        <v>4263</v>
      </c>
      <c r="I140" s="12"/>
      <c r="K140" s="3" t="str">
        <f>IF(VLOOKUP(D140,'Resources Final'!A:C,3,FALSE)=0,"",VLOOKUP(D140,'Resources Final'!A:C,3,FALSE))</f>
        <v/>
      </c>
      <c r="L140" s="3" t="str">
        <f>IF(VLOOKUP(D140,'Resources Final'!A:D,4,FALSE)=0,"",VLOOKUP(D140,'Resources Final'!A:D,4,FALSE))</f>
        <v/>
      </c>
      <c r="M140" s="3" t="str">
        <f>IF(VLOOKUP(D140,'Resources Final'!A:E,5,FALSE)=0,"",VLOOKUP(D140,'Resources Final'!A:E,5,FALSE))</f>
        <v/>
      </c>
      <c r="N140" s="7" t="str">
        <f>IF(VLOOKUP(D140,'Resources Final'!A:F,6,FALSE)=0,"",VLOOKUP(D140,'Resources Final'!A:F,6,FALSE))</f>
        <v/>
      </c>
      <c r="O140" s="3" t="str">
        <f>IF(VLOOKUP(D140,'Resources Final'!A:G,7,FALSE)=0,"",VLOOKUP(D140,'Resources Final'!A:G,7,FALSE))</f>
        <v/>
      </c>
    </row>
    <row r="141" spans="1:15" x14ac:dyDescent="0.2">
      <c r="A141" s="11" t="s">
        <v>4160</v>
      </c>
      <c r="B141" s="11" t="str">
        <f t="shared" si="13"/>
        <v>Charles G. Koch Charitable Foundation_Wichita Collegiate School1991200000</v>
      </c>
      <c r="C141" s="11" t="s">
        <v>19</v>
      </c>
      <c r="D141" s="11" t="s">
        <v>4012</v>
      </c>
      <c r="E141" s="11" t="s">
        <v>4012</v>
      </c>
      <c r="F141" s="4">
        <v>200000</v>
      </c>
      <c r="G141" s="3">
        <v>1991</v>
      </c>
      <c r="H141" s="3" t="s">
        <v>4263</v>
      </c>
      <c r="I141" s="12"/>
      <c r="K141" s="3" t="str">
        <f>IF(VLOOKUP(D141,'Resources Final'!A:C,3,FALSE)=0,"",VLOOKUP(D141,'Resources Final'!A:C,3,FALSE))</f>
        <v/>
      </c>
      <c r="L141" s="3" t="str">
        <f>IF(VLOOKUP(D141,'Resources Final'!A:D,4,FALSE)=0,"",VLOOKUP(D141,'Resources Final'!A:D,4,FALSE))</f>
        <v>Y</v>
      </c>
      <c r="M141" s="3" t="str">
        <f>IF(VLOOKUP(D141,'Resources Final'!A:E,5,FALSE)=0,"",VLOOKUP(D141,'Resources Final'!A:E,5,FALSE))</f>
        <v/>
      </c>
      <c r="N141" s="7" t="str">
        <f>IF(VLOOKUP(D141,'Resources Final'!A:F,6,FALSE)=0,"",VLOOKUP(D141,'Resources Final'!A:F,6,FALSE))</f>
        <v/>
      </c>
      <c r="O141" s="3" t="str">
        <f>IF(VLOOKUP(D141,'Resources Final'!A:G,7,FALSE)=0,"",VLOOKUP(D141,'Resources Final'!A:G,7,FALSE))</f>
        <v/>
      </c>
    </row>
    <row r="142" spans="1:15" x14ac:dyDescent="0.2">
      <c r="A142" s="11" t="s">
        <v>4160</v>
      </c>
      <c r="B142" s="11" t="str">
        <f t="shared" si="13"/>
        <v>Charles G. Koch Charitable Foundation_Wichita Collegiate School1991300000</v>
      </c>
      <c r="C142" s="11" t="s">
        <v>19</v>
      </c>
      <c r="D142" s="11" t="s">
        <v>4012</v>
      </c>
      <c r="E142" s="11" t="s">
        <v>4012</v>
      </c>
      <c r="F142" s="4">
        <v>300000</v>
      </c>
      <c r="G142" s="3">
        <v>1991</v>
      </c>
      <c r="H142" s="3" t="s">
        <v>4263</v>
      </c>
      <c r="I142" s="12"/>
      <c r="K142" s="3" t="str">
        <f>IF(VLOOKUP(D142,'Resources Final'!A:C,3,FALSE)=0,"",VLOOKUP(D142,'Resources Final'!A:C,3,FALSE))</f>
        <v/>
      </c>
      <c r="L142" s="3" t="str">
        <f>IF(VLOOKUP(D142,'Resources Final'!A:D,4,FALSE)=0,"",VLOOKUP(D142,'Resources Final'!A:D,4,FALSE))</f>
        <v>Y</v>
      </c>
      <c r="M142" s="3" t="str">
        <f>IF(VLOOKUP(D142,'Resources Final'!A:E,5,FALSE)=0,"",VLOOKUP(D142,'Resources Final'!A:E,5,FALSE))</f>
        <v/>
      </c>
      <c r="N142" s="7" t="str">
        <f>IF(VLOOKUP(D142,'Resources Final'!A:F,6,FALSE)=0,"",VLOOKUP(D142,'Resources Final'!A:F,6,FALSE))</f>
        <v/>
      </c>
      <c r="O142" s="3" t="str">
        <f>IF(VLOOKUP(D142,'Resources Final'!A:G,7,FALSE)=0,"",VLOOKUP(D142,'Resources Final'!A:G,7,FALSE))</f>
        <v/>
      </c>
    </row>
    <row r="143" spans="1:15" x14ac:dyDescent="0.2">
      <c r="A143" s="11" t="s">
        <v>4160</v>
      </c>
      <c r="B143" s="11" t="str">
        <f t="shared" si="13"/>
        <v>Charles G. Koch Charitable Foundation_Atlas Economic Research Foundation19922500</v>
      </c>
      <c r="C143" s="11" t="s">
        <v>19</v>
      </c>
      <c r="D143" s="11" t="s">
        <v>286</v>
      </c>
      <c r="E143" s="11" t="s">
        <v>286</v>
      </c>
      <c r="F143" s="4">
        <v>2500</v>
      </c>
      <c r="G143" s="3">
        <v>1992</v>
      </c>
      <c r="H143" s="3" t="s">
        <v>4263</v>
      </c>
      <c r="I143" s="12"/>
      <c r="K143" s="3" t="str">
        <f>IF(VLOOKUP(D143,'Resources Final'!A:C,3,FALSE)=0,"",VLOOKUP(D143,'Resources Final'!A:C,3,FALSE))</f>
        <v/>
      </c>
      <c r="L143" s="3" t="str">
        <f>IF(VLOOKUP(D143,'Resources Final'!A:D,4,FALSE)=0,"",VLOOKUP(D143,'Resources Final'!A:D,4,FALSE))</f>
        <v/>
      </c>
      <c r="M143" s="3" t="str">
        <f>IF(VLOOKUP(D143,'Resources Final'!A:E,5,FALSE)=0,"",VLOOKUP(D143,'Resources Final'!A:E,5,FALSE))</f>
        <v/>
      </c>
      <c r="N143" s="7" t="str">
        <f>IF(VLOOKUP(D143,'Resources Final'!A:F,6,FALSE)=0,"",VLOOKUP(D143,'Resources Final'!A:F,6,FALSE))</f>
        <v>https://www.desmogblog.com/atlas-economic-research-foundation</v>
      </c>
      <c r="O143" s="3" t="str">
        <f>IF(VLOOKUP(D143,'Resources Final'!A:G,7,FALSE)=0,"",VLOOKUP(D143,'Resources Final'!A:G,7,FALSE))</f>
        <v>Desmog</v>
      </c>
    </row>
    <row r="144" spans="1:15" x14ac:dyDescent="0.2">
      <c r="A144" s="11" t="s">
        <v>4160</v>
      </c>
      <c r="B144" s="11" t="str">
        <f t="shared" si="13"/>
        <v>Charles G. Koch Charitable Foundation_Carolina Critic19923000</v>
      </c>
      <c r="C144" s="11" t="s">
        <v>19</v>
      </c>
      <c r="D144" s="11" t="s">
        <v>612</v>
      </c>
      <c r="E144" s="11" t="s">
        <v>612</v>
      </c>
      <c r="F144" s="4">
        <v>3000</v>
      </c>
      <c r="G144" s="3">
        <v>1992</v>
      </c>
      <c r="H144" s="3" t="s">
        <v>4263</v>
      </c>
      <c r="I144" s="12"/>
      <c r="K144" s="3" t="str">
        <f>IF(VLOOKUP(D144,'Resources Final'!A:C,3,FALSE)=0,"",VLOOKUP(D144,'Resources Final'!A:C,3,FALSE))</f>
        <v/>
      </c>
      <c r="L144" s="3" t="str">
        <f>IF(VLOOKUP(D144,'Resources Final'!A:D,4,FALSE)=0,"",VLOOKUP(D144,'Resources Final'!A:D,4,FALSE))</f>
        <v/>
      </c>
      <c r="M144" s="3" t="str">
        <f>IF(VLOOKUP(D144,'Resources Final'!A:E,5,FALSE)=0,"",VLOOKUP(D144,'Resources Final'!A:E,5,FALSE))</f>
        <v/>
      </c>
      <c r="N144" s="7" t="str">
        <f>IF(VLOOKUP(D144,'Resources Final'!A:F,6,FALSE)=0,"",VLOOKUP(D144,'Resources Final'!A:F,6,FALSE))</f>
        <v/>
      </c>
      <c r="O144" s="3" t="str">
        <f>IF(VLOOKUP(D144,'Resources Final'!A:G,7,FALSE)=0,"",VLOOKUP(D144,'Resources Final'!A:G,7,FALSE))</f>
        <v/>
      </c>
    </row>
    <row r="145" spans="1:15" x14ac:dyDescent="0.2">
      <c r="A145" s="11" t="s">
        <v>4160</v>
      </c>
      <c r="B145" s="11" t="str">
        <f t="shared" si="13"/>
        <v>Charles G. Koch Charitable Foundation_Center for Independent Thought199220000</v>
      </c>
      <c r="C145" s="11" t="s">
        <v>19</v>
      </c>
      <c r="D145" s="11" t="s">
        <v>660</v>
      </c>
      <c r="E145" s="11" t="s">
        <v>660</v>
      </c>
      <c r="F145" s="4">
        <v>20000</v>
      </c>
      <c r="G145" s="3">
        <v>1992</v>
      </c>
      <c r="H145" s="3" t="s">
        <v>4263</v>
      </c>
      <c r="I145" s="12"/>
      <c r="K145" s="3" t="str">
        <f>IF(VLOOKUP(D145,'Resources Final'!A:C,3,FALSE)=0,"",VLOOKUP(D145,'Resources Final'!A:C,3,FALSE))</f>
        <v/>
      </c>
      <c r="L145" s="3" t="str">
        <f>IF(VLOOKUP(D145,'Resources Final'!A:D,4,FALSE)=0,"",VLOOKUP(D145,'Resources Final'!A:D,4,FALSE))</f>
        <v/>
      </c>
      <c r="M145" s="3" t="str">
        <f>IF(VLOOKUP(D145,'Resources Final'!A:E,5,FALSE)=0,"",VLOOKUP(D145,'Resources Final'!A:E,5,FALSE))</f>
        <v/>
      </c>
      <c r="N145" s="7" t="str">
        <f>IF(VLOOKUP(D145,'Resources Final'!A:F,6,FALSE)=0,"",VLOOKUP(D145,'Resources Final'!A:F,6,FALSE))</f>
        <v>https://www.desmogblog.com/john-stossel</v>
      </c>
      <c r="O145" s="3" t="str">
        <f>IF(VLOOKUP(D145,'Resources Final'!A:G,7,FALSE)=0,"",VLOOKUP(D145,'Resources Final'!A:G,7,FALSE))</f>
        <v>Desmog</v>
      </c>
    </row>
    <row r="146" spans="1:15" x14ac:dyDescent="0.2">
      <c r="A146" s="11" t="s">
        <v>4160</v>
      </c>
      <c r="B146" s="11" t="str">
        <f t="shared" si="13"/>
        <v>Charles G. Koch Charitable Foundation_Federalist Society for Law and Public Policy Studies19922500</v>
      </c>
      <c r="C146" s="11" t="s">
        <v>19</v>
      </c>
      <c r="D146" s="11" t="s">
        <v>1199</v>
      </c>
      <c r="E146" s="11" t="s">
        <v>1199</v>
      </c>
      <c r="F146" s="4">
        <v>2500</v>
      </c>
      <c r="G146" s="3">
        <v>1992</v>
      </c>
      <c r="H146" s="3" t="s">
        <v>4263</v>
      </c>
      <c r="I146" s="12"/>
      <c r="K146" s="3" t="str">
        <f>IF(VLOOKUP(D146,'Resources Final'!A:C,3,FALSE)=0,"",VLOOKUP(D146,'Resources Final'!A:C,3,FALSE))</f>
        <v/>
      </c>
      <c r="L146" s="3" t="str">
        <f>IF(VLOOKUP(D146,'Resources Final'!A:D,4,FALSE)=0,"",VLOOKUP(D146,'Resources Final'!A:D,4,FALSE))</f>
        <v/>
      </c>
      <c r="M146" s="3" t="str">
        <f>IF(VLOOKUP(D146,'Resources Final'!A:E,5,FALSE)=0,"",VLOOKUP(D146,'Resources Final'!A:E,5,FALSE))</f>
        <v/>
      </c>
      <c r="N146" s="7" t="str">
        <f>IF(VLOOKUP(D146,'Resources Final'!A:F,6,FALSE)=0,"",VLOOKUP(D146,'Resources Final'!A:F,6,FALSE))</f>
        <v>http://www.sourcewatch.org/index.php/Federalist_Society_for_Law_and_Public_Policy_Studies</v>
      </c>
      <c r="O146" s="3" t="str">
        <f>IF(VLOOKUP(D146,'Resources Final'!A:G,7,FALSE)=0,"",VLOOKUP(D146,'Resources Final'!A:G,7,FALSE))</f>
        <v>Sourcewatch</v>
      </c>
    </row>
    <row r="147" spans="1:15" x14ac:dyDescent="0.2">
      <c r="A147" s="11" t="s">
        <v>4160</v>
      </c>
      <c r="B147" s="11" t="str">
        <f t="shared" si="13"/>
        <v>Charles G. Koch Charitable Foundation_Foundation for Research on Economics and the Environment FREE199213000</v>
      </c>
      <c r="C147" s="11" t="s">
        <v>19</v>
      </c>
      <c r="D147" s="11" t="s">
        <v>1263</v>
      </c>
      <c r="E147" s="11" t="s">
        <v>1263</v>
      </c>
      <c r="F147" s="4">
        <v>13000</v>
      </c>
      <c r="G147" s="3">
        <v>1992</v>
      </c>
      <c r="H147" s="3" t="s">
        <v>4263</v>
      </c>
      <c r="I147" s="12"/>
      <c r="K147" s="3" t="str">
        <f>IF(VLOOKUP(D147,'Resources Final'!A:C,3,FALSE)=0,"",VLOOKUP(D147,'Resources Final'!A:C,3,FALSE))</f>
        <v/>
      </c>
      <c r="L147" s="3" t="str">
        <f>IF(VLOOKUP(D147,'Resources Final'!A:D,4,FALSE)=0,"",VLOOKUP(D147,'Resources Final'!A:D,4,FALSE))</f>
        <v/>
      </c>
      <c r="M147" s="3" t="str">
        <f>IF(VLOOKUP(D147,'Resources Final'!A:E,5,FALSE)=0,"",VLOOKUP(D147,'Resources Final'!A:E,5,FALSE))</f>
        <v/>
      </c>
      <c r="N147" s="7" t="str">
        <f>IF(VLOOKUP(D147,'Resources Final'!A:F,6,FALSE)=0,"",VLOOKUP(D147,'Resources Final'!A:F,6,FALSE))</f>
        <v>http://www.sourcewatch.org/index.php/Foundation_for_Research_on_Economics_and_the_Environment</v>
      </c>
      <c r="O147" s="3" t="str">
        <f>IF(VLOOKUP(D147,'Resources Final'!A:G,7,FALSE)=0,"",VLOOKUP(D147,'Resources Final'!A:G,7,FALSE))</f>
        <v>Sourcewatch</v>
      </c>
    </row>
    <row r="148" spans="1:15" x14ac:dyDescent="0.2">
      <c r="A148" s="11" t="s">
        <v>4160</v>
      </c>
      <c r="B148" s="11" t="str">
        <f t="shared" si="13"/>
        <v>Charles G. Koch Charitable Foundation_Fraser Institute, The19923221</v>
      </c>
      <c r="C148" s="11" t="s">
        <v>19</v>
      </c>
      <c r="D148" s="11" t="s">
        <v>1277</v>
      </c>
      <c r="E148" s="11" t="s">
        <v>1277</v>
      </c>
      <c r="F148" s="4">
        <v>3221</v>
      </c>
      <c r="G148" s="3">
        <v>1992</v>
      </c>
      <c r="H148" s="3" t="s">
        <v>4263</v>
      </c>
      <c r="I148" s="12"/>
      <c r="K148" s="3" t="str">
        <f>IF(VLOOKUP(D148,'Resources Final'!A:C,3,FALSE)=0,"",VLOOKUP(D148,'Resources Final'!A:C,3,FALSE))</f>
        <v/>
      </c>
      <c r="L148" s="3" t="str">
        <f>IF(VLOOKUP(D148,'Resources Final'!A:D,4,FALSE)=0,"",VLOOKUP(D148,'Resources Final'!A:D,4,FALSE))</f>
        <v/>
      </c>
      <c r="M148" s="3" t="str">
        <f>IF(VLOOKUP(D148,'Resources Final'!A:E,5,FALSE)=0,"",VLOOKUP(D148,'Resources Final'!A:E,5,FALSE))</f>
        <v/>
      </c>
      <c r="N148" s="7" t="str">
        <f>IF(VLOOKUP(D148,'Resources Final'!A:F,6,FALSE)=0,"",VLOOKUP(D148,'Resources Final'!A:F,6,FALSE))</f>
        <v>https://www.desmogblog.com/fraser-institute</v>
      </c>
      <c r="O148" s="3" t="str">
        <f>IF(VLOOKUP(D148,'Resources Final'!A:G,7,FALSE)=0,"",VLOOKUP(D148,'Resources Final'!A:G,7,FALSE))</f>
        <v>Desmog</v>
      </c>
    </row>
    <row r="149" spans="1:15" x14ac:dyDescent="0.2">
      <c r="A149" s="11" t="s">
        <v>4160</v>
      </c>
      <c r="B149" s="11" t="str">
        <f t="shared" si="13"/>
        <v>Charles G. Koch Charitable Foundation_Fraser Institute, The199215000</v>
      </c>
      <c r="C149" s="11" t="s">
        <v>19</v>
      </c>
      <c r="D149" s="11" t="s">
        <v>1277</v>
      </c>
      <c r="E149" s="11" t="s">
        <v>1277</v>
      </c>
      <c r="F149" s="4">
        <v>15000</v>
      </c>
      <c r="G149" s="3">
        <v>1992</v>
      </c>
      <c r="H149" s="3" t="s">
        <v>4263</v>
      </c>
      <c r="I149" s="12"/>
      <c r="K149" s="3" t="str">
        <f>IF(VLOOKUP(D149,'Resources Final'!A:C,3,FALSE)=0,"",VLOOKUP(D149,'Resources Final'!A:C,3,FALSE))</f>
        <v/>
      </c>
      <c r="L149" s="3" t="str">
        <f>IF(VLOOKUP(D149,'Resources Final'!A:D,4,FALSE)=0,"",VLOOKUP(D149,'Resources Final'!A:D,4,FALSE))</f>
        <v/>
      </c>
      <c r="M149" s="3" t="str">
        <f>IF(VLOOKUP(D149,'Resources Final'!A:E,5,FALSE)=0,"",VLOOKUP(D149,'Resources Final'!A:E,5,FALSE))</f>
        <v/>
      </c>
      <c r="N149" s="7" t="str">
        <f>IF(VLOOKUP(D149,'Resources Final'!A:F,6,FALSE)=0,"",VLOOKUP(D149,'Resources Final'!A:F,6,FALSE))</f>
        <v>https://www.desmogblog.com/fraser-institute</v>
      </c>
      <c r="O149" s="3" t="str">
        <f>IF(VLOOKUP(D149,'Resources Final'!A:G,7,FALSE)=0,"",VLOOKUP(D149,'Resources Final'!A:G,7,FALSE))</f>
        <v>Desmog</v>
      </c>
    </row>
    <row r="150" spans="1:15" x14ac:dyDescent="0.2">
      <c r="A150" s="11" t="s">
        <v>4160</v>
      </c>
      <c r="B150" s="11" t="str">
        <f t="shared" si="13"/>
        <v>Charles G. Koch Charitable Foundation_Future of Freedom Foundation19925000</v>
      </c>
      <c r="C150" s="11" t="s">
        <v>19</v>
      </c>
      <c r="D150" s="11" t="s">
        <v>1324</v>
      </c>
      <c r="E150" s="11" t="s">
        <v>1324</v>
      </c>
      <c r="F150" s="4">
        <v>5000</v>
      </c>
      <c r="G150" s="3">
        <v>1992</v>
      </c>
      <c r="H150" s="3" t="s">
        <v>4263</v>
      </c>
      <c r="I150" s="12"/>
      <c r="K150" s="3" t="str">
        <f>IF(VLOOKUP(D150,'Resources Final'!A:C,3,FALSE)=0,"",VLOOKUP(D150,'Resources Final'!A:C,3,FALSE))</f>
        <v/>
      </c>
      <c r="L150" s="3" t="str">
        <f>IF(VLOOKUP(D150,'Resources Final'!A:D,4,FALSE)=0,"",VLOOKUP(D150,'Resources Final'!A:D,4,FALSE))</f>
        <v/>
      </c>
      <c r="M150" s="3" t="str">
        <f>IF(VLOOKUP(D150,'Resources Final'!A:E,5,FALSE)=0,"",VLOOKUP(D150,'Resources Final'!A:E,5,FALSE))</f>
        <v/>
      </c>
      <c r="N150" s="7" t="str">
        <f>IF(VLOOKUP(D150,'Resources Final'!A:F,6,FALSE)=0,"",VLOOKUP(D150,'Resources Final'!A:F,6,FALSE))</f>
        <v>http://www.sourcewatch.org/index.php/Future_of_Freedom_Foundation</v>
      </c>
      <c r="O150" s="3" t="str">
        <f>IF(VLOOKUP(D150,'Resources Final'!A:G,7,FALSE)=0,"",VLOOKUP(D150,'Resources Final'!A:G,7,FALSE))</f>
        <v>Sourcewatch</v>
      </c>
    </row>
    <row r="151" spans="1:15" x14ac:dyDescent="0.2">
      <c r="A151" s="11" t="s">
        <v>4160</v>
      </c>
      <c r="B151" s="11" t="str">
        <f t="shared" si="13"/>
        <v>Charles G. Koch Charitable Foundation_George Mason University199250000</v>
      </c>
      <c r="C151" s="11" t="s">
        <v>19</v>
      </c>
      <c r="D151" s="11" t="s">
        <v>678</v>
      </c>
      <c r="E151" s="11" t="s">
        <v>678</v>
      </c>
      <c r="F151" s="4">
        <v>50000</v>
      </c>
      <c r="G151" s="3">
        <v>1992</v>
      </c>
      <c r="H151" s="3" t="s">
        <v>4263</v>
      </c>
      <c r="I151" s="12"/>
      <c r="K151" s="3" t="str">
        <f>IF(VLOOKUP(D151,'Resources Final'!A:C,3,FALSE)=0,"",VLOOKUP(D151,'Resources Final'!A:C,3,FALSE))</f>
        <v/>
      </c>
      <c r="L151" s="3" t="str">
        <f>IF(VLOOKUP(D151,'Resources Final'!A:D,4,FALSE)=0,"",VLOOKUP(D151,'Resources Final'!A:D,4,FALSE))</f>
        <v>Y</v>
      </c>
      <c r="M151" s="3" t="str">
        <f>IF(VLOOKUP(D151,'Resources Final'!A:E,5,FALSE)=0,"",VLOOKUP(D151,'Resources Final'!A:E,5,FALSE))</f>
        <v/>
      </c>
      <c r="N151" s="7" t="str">
        <f>IF(VLOOKUP(D151,'Resources Final'!A:F,6,FALSE)=0,"",VLOOKUP(D151,'Resources Final'!A:F,6,FALSE))</f>
        <v/>
      </c>
      <c r="O151" s="3" t="str">
        <f>IF(VLOOKUP(D151,'Resources Final'!A:G,7,FALSE)=0,"",VLOOKUP(D151,'Resources Final'!A:G,7,FALSE))</f>
        <v/>
      </c>
    </row>
    <row r="152" spans="1:15" x14ac:dyDescent="0.2">
      <c r="A152" s="11" t="s">
        <v>4160</v>
      </c>
      <c r="B152" s="11" t="str">
        <f t="shared" si="13"/>
        <v>Charles G. Koch Charitable Foundation_George Mason University199296000</v>
      </c>
      <c r="C152" s="11" t="s">
        <v>19</v>
      </c>
      <c r="D152" s="11" t="s">
        <v>678</v>
      </c>
      <c r="E152" s="11" t="s">
        <v>678</v>
      </c>
      <c r="F152" s="4">
        <v>96000</v>
      </c>
      <c r="G152" s="3">
        <v>1992</v>
      </c>
      <c r="H152" s="3" t="s">
        <v>4263</v>
      </c>
      <c r="I152" s="12"/>
      <c r="K152" s="3" t="str">
        <f>IF(VLOOKUP(D152,'Resources Final'!A:C,3,FALSE)=0,"",VLOOKUP(D152,'Resources Final'!A:C,3,FALSE))</f>
        <v/>
      </c>
      <c r="L152" s="3" t="str">
        <f>IF(VLOOKUP(D152,'Resources Final'!A:D,4,FALSE)=0,"",VLOOKUP(D152,'Resources Final'!A:D,4,FALSE))</f>
        <v>Y</v>
      </c>
      <c r="M152" s="3" t="str">
        <f>IF(VLOOKUP(D152,'Resources Final'!A:E,5,FALSE)=0,"",VLOOKUP(D152,'Resources Final'!A:E,5,FALSE))</f>
        <v/>
      </c>
      <c r="N152" s="7" t="str">
        <f>IF(VLOOKUP(D152,'Resources Final'!A:F,6,FALSE)=0,"",VLOOKUP(D152,'Resources Final'!A:F,6,FALSE))</f>
        <v/>
      </c>
      <c r="O152" s="3" t="str">
        <f>IF(VLOOKUP(D152,'Resources Final'!A:G,7,FALSE)=0,"",VLOOKUP(D152,'Resources Final'!A:G,7,FALSE))</f>
        <v/>
      </c>
    </row>
    <row r="153" spans="1:15" x14ac:dyDescent="0.2">
      <c r="A153" s="11" t="s">
        <v>4160</v>
      </c>
      <c r="B153" s="11" t="str">
        <f t="shared" si="13"/>
        <v>Charles G. Koch Charitable Foundation_George Mason University1992160000</v>
      </c>
      <c r="C153" s="11" t="s">
        <v>19</v>
      </c>
      <c r="D153" s="11" t="s">
        <v>678</v>
      </c>
      <c r="E153" s="11" t="s">
        <v>678</v>
      </c>
      <c r="F153" s="4">
        <v>160000</v>
      </c>
      <c r="G153" s="3">
        <v>1992</v>
      </c>
      <c r="H153" s="3" t="s">
        <v>4263</v>
      </c>
      <c r="I153" s="12"/>
      <c r="K153" s="3" t="str">
        <f>IF(VLOOKUP(D153,'Resources Final'!A:C,3,FALSE)=0,"",VLOOKUP(D153,'Resources Final'!A:C,3,FALSE))</f>
        <v/>
      </c>
      <c r="L153" s="3" t="str">
        <f>IF(VLOOKUP(D153,'Resources Final'!A:D,4,FALSE)=0,"",VLOOKUP(D153,'Resources Final'!A:D,4,FALSE))</f>
        <v>Y</v>
      </c>
      <c r="M153" s="3" t="str">
        <f>IF(VLOOKUP(D153,'Resources Final'!A:E,5,FALSE)=0,"",VLOOKUP(D153,'Resources Final'!A:E,5,FALSE))</f>
        <v/>
      </c>
      <c r="N153" s="7" t="str">
        <f>IF(VLOOKUP(D153,'Resources Final'!A:F,6,FALSE)=0,"",VLOOKUP(D153,'Resources Final'!A:F,6,FALSE))</f>
        <v/>
      </c>
      <c r="O153" s="3" t="str">
        <f>IF(VLOOKUP(D153,'Resources Final'!A:G,7,FALSE)=0,"",VLOOKUP(D153,'Resources Final'!A:G,7,FALSE))</f>
        <v/>
      </c>
    </row>
    <row r="154" spans="1:15" x14ac:dyDescent="0.2">
      <c r="A154" s="11" t="s">
        <v>4160</v>
      </c>
      <c r="B154" s="11" t="str">
        <f t="shared" si="13"/>
        <v>Charles G. Koch Charitable Foundation_George Mason University199215000</v>
      </c>
      <c r="C154" s="11" t="s">
        <v>19</v>
      </c>
      <c r="D154" s="11" t="s">
        <v>678</v>
      </c>
      <c r="E154" s="11" t="s">
        <v>678</v>
      </c>
      <c r="F154" s="4">
        <v>15000</v>
      </c>
      <c r="G154" s="3">
        <v>1992</v>
      </c>
      <c r="H154" s="3" t="s">
        <v>4263</v>
      </c>
      <c r="I154" s="12"/>
      <c r="K154" s="3" t="str">
        <f>IF(VLOOKUP(D154,'Resources Final'!A:C,3,FALSE)=0,"",VLOOKUP(D154,'Resources Final'!A:C,3,FALSE))</f>
        <v/>
      </c>
      <c r="L154" s="3" t="str">
        <f>IF(VLOOKUP(D154,'Resources Final'!A:D,4,FALSE)=0,"",VLOOKUP(D154,'Resources Final'!A:D,4,FALSE))</f>
        <v>Y</v>
      </c>
      <c r="M154" s="3" t="str">
        <f>IF(VLOOKUP(D154,'Resources Final'!A:E,5,FALSE)=0,"",VLOOKUP(D154,'Resources Final'!A:E,5,FALSE))</f>
        <v/>
      </c>
      <c r="N154" s="7" t="str">
        <f>IF(VLOOKUP(D154,'Resources Final'!A:F,6,FALSE)=0,"",VLOOKUP(D154,'Resources Final'!A:F,6,FALSE))</f>
        <v/>
      </c>
      <c r="O154" s="3" t="str">
        <f>IF(VLOOKUP(D154,'Resources Final'!A:G,7,FALSE)=0,"",VLOOKUP(D154,'Resources Final'!A:G,7,FALSE))</f>
        <v/>
      </c>
    </row>
    <row r="155" spans="1:15" x14ac:dyDescent="0.2">
      <c r="A155" s="11" t="s">
        <v>4160</v>
      </c>
      <c r="B155" s="11" t="str">
        <f t="shared" si="13"/>
        <v>Charles G. Koch Charitable Foundation_George Mason University199210000</v>
      </c>
      <c r="C155" s="11" t="s">
        <v>19</v>
      </c>
      <c r="D155" s="11" t="s">
        <v>678</v>
      </c>
      <c r="E155" s="11" t="s">
        <v>678</v>
      </c>
      <c r="F155" s="4">
        <v>10000</v>
      </c>
      <c r="G155" s="3">
        <v>1992</v>
      </c>
      <c r="H155" s="3" t="s">
        <v>4263</v>
      </c>
      <c r="I155" s="12"/>
      <c r="K155" s="3" t="str">
        <f>IF(VLOOKUP(D155,'Resources Final'!A:C,3,FALSE)=0,"",VLOOKUP(D155,'Resources Final'!A:C,3,FALSE))</f>
        <v/>
      </c>
      <c r="L155" s="3" t="str">
        <f>IF(VLOOKUP(D155,'Resources Final'!A:D,4,FALSE)=0,"",VLOOKUP(D155,'Resources Final'!A:D,4,FALSE))</f>
        <v>Y</v>
      </c>
      <c r="M155" s="3" t="str">
        <f>IF(VLOOKUP(D155,'Resources Final'!A:E,5,FALSE)=0,"",VLOOKUP(D155,'Resources Final'!A:E,5,FALSE))</f>
        <v/>
      </c>
      <c r="N155" s="7" t="str">
        <f>IF(VLOOKUP(D155,'Resources Final'!A:F,6,FALSE)=0,"",VLOOKUP(D155,'Resources Final'!A:F,6,FALSE))</f>
        <v/>
      </c>
      <c r="O155" s="3" t="str">
        <f>IF(VLOOKUP(D155,'Resources Final'!A:G,7,FALSE)=0,"",VLOOKUP(D155,'Resources Final'!A:G,7,FALSE))</f>
        <v/>
      </c>
    </row>
    <row r="156" spans="1:15" x14ac:dyDescent="0.2">
      <c r="A156" s="11" t="s">
        <v>4156</v>
      </c>
      <c r="B156" s="11" t="str">
        <f t="shared" si="13"/>
        <v>Charles G. Koch Charitable Foundation_Center for the Study of Market Processes (precursor to Mercatus)1992271000</v>
      </c>
      <c r="C156" s="11" t="s">
        <v>19</v>
      </c>
      <c r="D156" s="11" t="s">
        <v>677</v>
      </c>
      <c r="E156" s="11" t="s">
        <v>678</v>
      </c>
      <c r="F156" s="4">
        <v>271000</v>
      </c>
      <c r="G156" s="3">
        <v>1992</v>
      </c>
      <c r="H156" s="3" t="s">
        <v>4263</v>
      </c>
      <c r="I156" s="12"/>
      <c r="K156" s="3" t="str">
        <f>IF(VLOOKUP(D156,'Resources Final'!A:C,3,FALSE)=0,"",VLOOKUP(D156,'Resources Final'!A:C,3,FALSE))</f>
        <v/>
      </c>
      <c r="L156" s="3" t="str">
        <f>IF(VLOOKUP(D156,'Resources Final'!A:D,4,FALSE)=0,"",VLOOKUP(D156,'Resources Final'!A:D,4,FALSE))</f>
        <v>Y</v>
      </c>
      <c r="M156" s="3" t="str">
        <f>IF(VLOOKUP(D156,'Resources Final'!A:E,5,FALSE)=0,"",VLOOKUP(D156,'Resources Final'!A:E,5,FALSE))</f>
        <v/>
      </c>
      <c r="N156" s="7" t="str">
        <f>IF(VLOOKUP(D156,'Resources Final'!A:F,6,FALSE)=0,"",VLOOKUP(D156,'Resources Final'!A:F,6,FALSE))</f>
        <v/>
      </c>
      <c r="O156" s="3" t="str">
        <f>IF(VLOOKUP(D156,'Resources Final'!A:G,7,FALSE)=0,"",VLOOKUP(D156,'Resources Final'!A:G,7,FALSE))</f>
        <v/>
      </c>
    </row>
    <row r="157" spans="1:15" x14ac:dyDescent="0.2">
      <c r="A157" s="11" t="s">
        <v>4156</v>
      </c>
      <c r="B157" s="11" t="str">
        <f t="shared" si="13"/>
        <v>Charles G. Koch Charitable Foundation_Institute for Humane Studies at George Mason University199250000</v>
      </c>
      <c r="C157" s="11" t="s">
        <v>19</v>
      </c>
      <c r="D157" s="11" t="s">
        <v>1680</v>
      </c>
      <c r="E157" s="11" t="s">
        <v>4261</v>
      </c>
      <c r="F157" s="4">
        <v>50000</v>
      </c>
      <c r="G157" s="3">
        <v>1992</v>
      </c>
      <c r="H157" s="3" t="s">
        <v>4263</v>
      </c>
      <c r="I157" s="12"/>
      <c r="K157" s="3" t="str">
        <f>IF(VLOOKUP(D157,'Resources Final'!A:C,3,FALSE)=0,"",VLOOKUP(D157,'Resources Final'!A:C,3,FALSE))</f>
        <v/>
      </c>
      <c r="L157" s="3" t="str">
        <f>IF(VLOOKUP(D157,'Resources Final'!A:D,4,FALSE)=0,"",VLOOKUP(D157,'Resources Final'!A:D,4,FALSE))</f>
        <v>Y</v>
      </c>
      <c r="M157" s="3" t="str">
        <f>IF(VLOOKUP(D157,'Resources Final'!A:E,5,FALSE)=0,"",VLOOKUP(D157,'Resources Final'!A:E,5,FALSE))</f>
        <v/>
      </c>
      <c r="N157" s="7" t="str">
        <f>IF(VLOOKUP(D157,'Resources Final'!A:F,6,FALSE)=0,"",VLOOKUP(D157,'Resources Final'!A:F,6,FALSE))</f>
        <v>https://www.desmogblog.com/institute-humane-studies-george-mason-university</v>
      </c>
      <c r="O157" s="3" t="str">
        <f>IF(VLOOKUP(D157,'Resources Final'!A:G,7,FALSE)=0,"",VLOOKUP(D157,'Resources Final'!A:G,7,FALSE))</f>
        <v>Desmog</v>
      </c>
    </row>
    <row r="158" spans="1:15" x14ac:dyDescent="0.2">
      <c r="A158" s="11" t="s">
        <v>4160</v>
      </c>
      <c r="B158" s="11" t="str">
        <f t="shared" si="13"/>
        <v>Charles G. Koch Charitable Foundation_Granville Academy199210000</v>
      </c>
      <c r="C158" s="11" t="s">
        <v>19</v>
      </c>
      <c r="D158" s="11" t="s">
        <v>1443</v>
      </c>
      <c r="E158" s="11" t="s">
        <v>1443</v>
      </c>
      <c r="F158" s="4">
        <v>10000</v>
      </c>
      <c r="G158" s="3">
        <v>1992</v>
      </c>
      <c r="H158" s="3" t="s">
        <v>4263</v>
      </c>
      <c r="I158" s="12"/>
      <c r="K158" s="3" t="str">
        <f>IF(VLOOKUP(D158,'Resources Final'!A:C,3,FALSE)=0,"",VLOOKUP(D158,'Resources Final'!A:C,3,FALSE))</f>
        <v/>
      </c>
      <c r="L158" s="3" t="str">
        <f>IF(VLOOKUP(D158,'Resources Final'!A:D,4,FALSE)=0,"",VLOOKUP(D158,'Resources Final'!A:D,4,FALSE))</f>
        <v>Y</v>
      </c>
      <c r="M158" s="3" t="str">
        <f>IF(VLOOKUP(D158,'Resources Final'!A:E,5,FALSE)=0,"",VLOOKUP(D158,'Resources Final'!A:E,5,FALSE))</f>
        <v/>
      </c>
      <c r="N158" s="7" t="str">
        <f>IF(VLOOKUP(D158,'Resources Final'!A:F,6,FALSE)=0,"",VLOOKUP(D158,'Resources Final'!A:F,6,FALSE))</f>
        <v/>
      </c>
      <c r="O158" s="3" t="str">
        <f>IF(VLOOKUP(D158,'Resources Final'!A:G,7,FALSE)=0,"",VLOOKUP(D158,'Resources Final'!A:G,7,FALSE))</f>
        <v/>
      </c>
    </row>
    <row r="159" spans="1:15" x14ac:dyDescent="0.2">
      <c r="A159" s="11" t="s">
        <v>4160</v>
      </c>
      <c r="B159" s="11" t="str">
        <f t="shared" si="13"/>
        <v>Charles G. Koch Charitable Foundation_Harvard University199225000</v>
      </c>
      <c r="C159" s="11" t="s">
        <v>19</v>
      </c>
      <c r="D159" s="11" t="s">
        <v>1540</v>
      </c>
      <c r="E159" s="11" t="s">
        <v>1540</v>
      </c>
      <c r="F159" s="4">
        <v>25000</v>
      </c>
      <c r="G159" s="3">
        <v>1992</v>
      </c>
      <c r="H159" s="3" t="s">
        <v>4263</v>
      </c>
      <c r="I159" s="12"/>
      <c r="K159" s="3" t="str">
        <f>IF(VLOOKUP(D159,'Resources Final'!A:C,3,FALSE)=0,"",VLOOKUP(D159,'Resources Final'!A:C,3,FALSE))</f>
        <v/>
      </c>
      <c r="L159" s="3" t="str">
        <f>IF(VLOOKUP(D159,'Resources Final'!A:D,4,FALSE)=0,"",VLOOKUP(D159,'Resources Final'!A:D,4,FALSE))</f>
        <v>Y</v>
      </c>
      <c r="M159" s="3" t="str">
        <f>IF(VLOOKUP(D159,'Resources Final'!A:E,5,FALSE)=0,"",VLOOKUP(D159,'Resources Final'!A:E,5,FALSE))</f>
        <v/>
      </c>
      <c r="N159" s="7" t="str">
        <f>IF(VLOOKUP(D159,'Resources Final'!A:F,6,FALSE)=0,"",VLOOKUP(D159,'Resources Final'!A:F,6,FALSE))</f>
        <v/>
      </c>
      <c r="O159" s="3" t="str">
        <f>IF(VLOOKUP(D159,'Resources Final'!A:G,7,FALSE)=0,"",VLOOKUP(D159,'Resources Final'!A:G,7,FALSE))</f>
        <v/>
      </c>
    </row>
    <row r="160" spans="1:15" x14ac:dyDescent="0.2">
      <c r="A160" s="11" t="s">
        <v>4160</v>
      </c>
      <c r="B160" s="11" t="str">
        <f t="shared" si="13"/>
        <v>Charles G. Koch Charitable Foundation_Heritage Foundation, The199210000</v>
      </c>
      <c r="C160" s="11" t="s">
        <v>19</v>
      </c>
      <c r="D160" s="11" t="s">
        <v>1570</v>
      </c>
      <c r="E160" s="11" t="s">
        <v>1570</v>
      </c>
      <c r="F160" s="4">
        <v>10000</v>
      </c>
      <c r="G160" s="3">
        <v>1992</v>
      </c>
      <c r="H160" s="3" t="s">
        <v>4263</v>
      </c>
      <c r="I160" s="12"/>
      <c r="K160" s="3" t="str">
        <f>IF(VLOOKUP(D160,'Resources Final'!A:C,3,FALSE)=0,"",VLOOKUP(D160,'Resources Final'!A:C,3,FALSE))</f>
        <v/>
      </c>
      <c r="L160" s="3" t="str">
        <f>IF(VLOOKUP(D160,'Resources Final'!A:D,4,FALSE)=0,"",VLOOKUP(D160,'Resources Final'!A:D,4,FALSE))</f>
        <v/>
      </c>
      <c r="M160" s="3" t="str">
        <f>IF(VLOOKUP(D160,'Resources Final'!A:E,5,FALSE)=0,"",VLOOKUP(D160,'Resources Final'!A:E,5,FALSE))</f>
        <v/>
      </c>
      <c r="N160" s="7" t="str">
        <f>IF(VLOOKUP(D160,'Resources Final'!A:F,6,FALSE)=0,"",VLOOKUP(D160,'Resources Final'!A:F,6,FALSE))</f>
        <v>https://www.desmogblog.com/heritage-foundation</v>
      </c>
      <c r="O160" s="3" t="str">
        <f>IF(VLOOKUP(D160,'Resources Final'!A:G,7,FALSE)=0,"",VLOOKUP(D160,'Resources Final'!A:G,7,FALSE))</f>
        <v>Desmog</v>
      </c>
    </row>
    <row r="161" spans="1:15" x14ac:dyDescent="0.2">
      <c r="A161" s="11" t="s">
        <v>4160</v>
      </c>
      <c r="B161" s="11" t="str">
        <f t="shared" si="13"/>
        <v>Charles G. Koch Charitable Foundation_Institute for Political Economy19922000</v>
      </c>
      <c r="C161" s="11" t="s">
        <v>19</v>
      </c>
      <c r="D161" s="11" t="s">
        <v>1687</v>
      </c>
      <c r="E161" s="11" t="s">
        <v>1687</v>
      </c>
      <c r="F161" s="4">
        <v>2000</v>
      </c>
      <c r="G161" s="3">
        <v>1992</v>
      </c>
      <c r="H161" s="3" t="s">
        <v>4263</v>
      </c>
      <c r="I161" s="12"/>
      <c r="K161" s="3" t="str">
        <f>IF(VLOOKUP(D161,'Resources Final'!A:C,3,FALSE)=0,"",VLOOKUP(D161,'Resources Final'!A:C,3,FALSE))</f>
        <v/>
      </c>
      <c r="L161" s="3" t="str">
        <f>IF(VLOOKUP(D161,'Resources Final'!A:D,4,FALSE)=0,"",VLOOKUP(D161,'Resources Final'!A:D,4,FALSE))</f>
        <v/>
      </c>
      <c r="M161" s="3" t="str">
        <f>IF(VLOOKUP(D161,'Resources Final'!A:E,5,FALSE)=0,"",VLOOKUP(D161,'Resources Final'!A:E,5,FALSE))</f>
        <v/>
      </c>
      <c r="N161" s="7" t="str">
        <f>IF(VLOOKUP(D161,'Resources Final'!A:F,6,FALSE)=0,"",VLOOKUP(D161,'Resources Final'!A:F,6,FALSE))</f>
        <v/>
      </c>
      <c r="O161" s="3" t="str">
        <f>IF(VLOOKUP(D161,'Resources Final'!A:G,7,FALSE)=0,"",VLOOKUP(D161,'Resources Final'!A:G,7,FALSE))</f>
        <v/>
      </c>
    </row>
    <row r="162" spans="1:15" x14ac:dyDescent="0.2">
      <c r="A162" s="11" t="s">
        <v>4160</v>
      </c>
      <c r="B162" s="11" t="str">
        <f t="shared" si="13"/>
        <v>Charles G. Koch Charitable Foundation_Kansas Cultural Trust199285000</v>
      </c>
      <c r="C162" s="11" t="s">
        <v>19</v>
      </c>
      <c r="D162" s="11" t="s">
        <v>1950</v>
      </c>
      <c r="E162" s="11" t="s">
        <v>1950</v>
      </c>
      <c r="F162" s="4">
        <v>85000</v>
      </c>
      <c r="G162" s="3">
        <v>1992</v>
      </c>
      <c r="H162" s="3" t="s">
        <v>4263</v>
      </c>
      <c r="I162" s="12"/>
      <c r="K162" s="3" t="str">
        <f>IF(VLOOKUP(D162,'Resources Final'!A:C,3,FALSE)=0,"",VLOOKUP(D162,'Resources Final'!A:C,3,FALSE))</f>
        <v/>
      </c>
      <c r="L162" s="3" t="str">
        <f>IF(VLOOKUP(D162,'Resources Final'!A:D,4,FALSE)=0,"",VLOOKUP(D162,'Resources Final'!A:D,4,FALSE))</f>
        <v/>
      </c>
      <c r="M162" s="3" t="str">
        <f>IF(VLOOKUP(D162,'Resources Final'!A:E,5,FALSE)=0,"",VLOOKUP(D162,'Resources Final'!A:E,5,FALSE))</f>
        <v/>
      </c>
      <c r="N162" s="7" t="str">
        <f>IF(VLOOKUP(D162,'Resources Final'!A:F,6,FALSE)=0,"",VLOOKUP(D162,'Resources Final'!A:F,6,FALSE))</f>
        <v/>
      </c>
      <c r="O162" s="3" t="str">
        <f>IF(VLOOKUP(D162,'Resources Final'!A:G,7,FALSE)=0,"",VLOOKUP(D162,'Resources Final'!A:G,7,FALSE))</f>
        <v/>
      </c>
    </row>
    <row r="163" spans="1:15" x14ac:dyDescent="0.2">
      <c r="A163" s="11" t="s">
        <v>4160</v>
      </c>
      <c r="B163" s="11" t="str">
        <f t="shared" si="13"/>
        <v>Charles G. Koch Charitable Foundation_Network For Teaching Entrepreneurship199261100</v>
      </c>
      <c r="C163" s="11" t="s">
        <v>19</v>
      </c>
      <c r="D163" s="11" t="s">
        <v>4197</v>
      </c>
      <c r="E163" s="11" t="s">
        <v>2641</v>
      </c>
      <c r="F163" s="4">
        <v>61100</v>
      </c>
      <c r="G163" s="3">
        <v>1992</v>
      </c>
      <c r="H163" s="3" t="s">
        <v>4263</v>
      </c>
      <c r="I163" s="12"/>
      <c r="K163" s="3" t="str">
        <f>IF(VLOOKUP(D163,'Resources Final'!A:C,3,FALSE)=0,"",VLOOKUP(D163,'Resources Final'!A:C,3,FALSE))</f>
        <v/>
      </c>
      <c r="L163" s="3" t="str">
        <f>IF(VLOOKUP(D163,'Resources Final'!A:D,4,FALSE)=0,"",VLOOKUP(D163,'Resources Final'!A:D,4,FALSE))</f>
        <v/>
      </c>
      <c r="M163" s="3" t="str">
        <f>IF(VLOOKUP(D163,'Resources Final'!A:E,5,FALSE)=0,"",VLOOKUP(D163,'Resources Final'!A:E,5,FALSE))</f>
        <v/>
      </c>
      <c r="N163" s="7" t="str">
        <f>IF(VLOOKUP(D163,'Resources Final'!A:F,6,FALSE)=0,"",VLOOKUP(D163,'Resources Final'!A:F,6,FALSE))</f>
        <v/>
      </c>
      <c r="O163" s="3" t="str">
        <f>IF(VLOOKUP(D163,'Resources Final'!A:G,7,FALSE)=0,"",VLOOKUP(D163,'Resources Final'!A:G,7,FALSE))</f>
        <v/>
      </c>
    </row>
    <row r="164" spans="1:15" x14ac:dyDescent="0.2">
      <c r="A164" s="11" t="s">
        <v>4160</v>
      </c>
      <c r="B164" s="11" t="str">
        <f t="shared" si="13"/>
        <v>Charles G. Koch Charitable Foundation_Network For Teaching Entrepreneurship1992128900</v>
      </c>
      <c r="C164" s="11" t="s">
        <v>19</v>
      </c>
      <c r="D164" s="11" t="s">
        <v>4197</v>
      </c>
      <c r="E164" s="11" t="s">
        <v>2641</v>
      </c>
      <c r="F164" s="4">
        <v>128900</v>
      </c>
      <c r="G164" s="3">
        <v>1992</v>
      </c>
      <c r="H164" s="3" t="s">
        <v>4263</v>
      </c>
      <c r="I164" s="12"/>
      <c r="K164" s="3" t="str">
        <f>IF(VLOOKUP(D164,'Resources Final'!A:C,3,FALSE)=0,"",VLOOKUP(D164,'Resources Final'!A:C,3,FALSE))</f>
        <v/>
      </c>
      <c r="L164" s="3" t="str">
        <f>IF(VLOOKUP(D164,'Resources Final'!A:D,4,FALSE)=0,"",VLOOKUP(D164,'Resources Final'!A:D,4,FALSE))</f>
        <v/>
      </c>
      <c r="M164" s="3" t="str">
        <f>IF(VLOOKUP(D164,'Resources Final'!A:E,5,FALSE)=0,"",VLOOKUP(D164,'Resources Final'!A:E,5,FALSE))</f>
        <v/>
      </c>
      <c r="N164" s="7" t="str">
        <f>IF(VLOOKUP(D164,'Resources Final'!A:F,6,FALSE)=0,"",VLOOKUP(D164,'Resources Final'!A:F,6,FALSE))</f>
        <v/>
      </c>
      <c r="O164" s="3" t="str">
        <f>IF(VLOOKUP(D164,'Resources Final'!A:G,7,FALSE)=0,"",VLOOKUP(D164,'Resources Final'!A:G,7,FALSE))</f>
        <v/>
      </c>
    </row>
    <row r="165" spans="1:15" x14ac:dyDescent="0.2">
      <c r="A165" s="11" t="s">
        <v>4160</v>
      </c>
      <c r="B165" s="11" t="str">
        <f t="shared" ref="B165:B228" si="14">C165&amp;"_"&amp;D165&amp;G165&amp;F165</f>
        <v>Charles G. Koch Charitable Foundation_Network For Teaching Entrepreneurship199240000</v>
      </c>
      <c r="C165" s="11" t="s">
        <v>19</v>
      </c>
      <c r="D165" s="11" t="s">
        <v>4197</v>
      </c>
      <c r="E165" s="11" t="s">
        <v>2641</v>
      </c>
      <c r="F165" s="4">
        <v>40000</v>
      </c>
      <c r="G165" s="3">
        <v>1992</v>
      </c>
      <c r="H165" s="3" t="s">
        <v>4263</v>
      </c>
      <c r="I165" s="12"/>
      <c r="K165" s="3" t="str">
        <f>IF(VLOOKUP(D165,'Resources Final'!A:C,3,FALSE)=0,"",VLOOKUP(D165,'Resources Final'!A:C,3,FALSE))</f>
        <v/>
      </c>
      <c r="L165" s="3" t="str">
        <f>IF(VLOOKUP(D165,'Resources Final'!A:D,4,FALSE)=0,"",VLOOKUP(D165,'Resources Final'!A:D,4,FALSE))</f>
        <v/>
      </c>
      <c r="M165" s="3" t="str">
        <f>IF(VLOOKUP(D165,'Resources Final'!A:E,5,FALSE)=0,"",VLOOKUP(D165,'Resources Final'!A:E,5,FALSE))</f>
        <v/>
      </c>
      <c r="N165" s="7" t="str">
        <f>IF(VLOOKUP(D165,'Resources Final'!A:F,6,FALSE)=0,"",VLOOKUP(D165,'Resources Final'!A:F,6,FALSE))</f>
        <v/>
      </c>
      <c r="O165" s="3" t="str">
        <f>IF(VLOOKUP(D165,'Resources Final'!A:G,7,FALSE)=0,"",VLOOKUP(D165,'Resources Final'!A:G,7,FALSE))</f>
        <v/>
      </c>
    </row>
    <row r="166" spans="1:15" x14ac:dyDescent="0.2">
      <c r="A166" s="11" t="s">
        <v>4160</v>
      </c>
      <c r="B166" s="11" t="str">
        <f t="shared" si="14"/>
        <v>Charles G. Koch Charitable Foundation_Network For Teaching Entrepreneurship199220000</v>
      </c>
      <c r="C166" s="11" t="s">
        <v>19</v>
      </c>
      <c r="D166" s="11" t="s">
        <v>4197</v>
      </c>
      <c r="E166" s="11" t="s">
        <v>2641</v>
      </c>
      <c r="F166" s="4">
        <v>20000</v>
      </c>
      <c r="G166" s="3">
        <v>1992</v>
      </c>
      <c r="H166" s="3" t="s">
        <v>4263</v>
      </c>
      <c r="I166" s="12"/>
      <c r="K166" s="3" t="str">
        <f>IF(VLOOKUP(D166,'Resources Final'!A:C,3,FALSE)=0,"",VLOOKUP(D166,'Resources Final'!A:C,3,FALSE))</f>
        <v/>
      </c>
      <c r="L166" s="3" t="str">
        <f>IF(VLOOKUP(D166,'Resources Final'!A:D,4,FALSE)=0,"",VLOOKUP(D166,'Resources Final'!A:D,4,FALSE))</f>
        <v/>
      </c>
      <c r="M166" s="3" t="str">
        <f>IF(VLOOKUP(D166,'Resources Final'!A:E,5,FALSE)=0,"",VLOOKUP(D166,'Resources Final'!A:E,5,FALSE))</f>
        <v/>
      </c>
      <c r="N166" s="7" t="str">
        <f>IF(VLOOKUP(D166,'Resources Final'!A:F,6,FALSE)=0,"",VLOOKUP(D166,'Resources Final'!A:F,6,FALSE))</f>
        <v/>
      </c>
      <c r="O166" s="3" t="str">
        <f>IF(VLOOKUP(D166,'Resources Final'!A:G,7,FALSE)=0,"",VLOOKUP(D166,'Resources Final'!A:G,7,FALSE))</f>
        <v/>
      </c>
    </row>
    <row r="167" spans="1:15" x14ac:dyDescent="0.2">
      <c r="A167" s="11" t="s">
        <v>4160</v>
      </c>
      <c r="B167" s="11" t="str">
        <f t="shared" si="14"/>
        <v>Charles G. Koch Charitable Foundation_Network For Teaching Entrepreneurship199258050</v>
      </c>
      <c r="C167" s="11" t="s">
        <v>19</v>
      </c>
      <c r="D167" s="11" t="s">
        <v>4197</v>
      </c>
      <c r="E167" s="11" t="s">
        <v>2641</v>
      </c>
      <c r="F167" s="4">
        <v>58050</v>
      </c>
      <c r="G167" s="3">
        <v>1992</v>
      </c>
      <c r="H167" s="3" t="s">
        <v>4263</v>
      </c>
      <c r="I167" s="12"/>
      <c r="K167" s="3" t="str">
        <f>IF(VLOOKUP(D167,'Resources Final'!A:C,3,FALSE)=0,"",VLOOKUP(D167,'Resources Final'!A:C,3,FALSE))</f>
        <v/>
      </c>
      <c r="L167" s="3" t="str">
        <f>IF(VLOOKUP(D167,'Resources Final'!A:D,4,FALSE)=0,"",VLOOKUP(D167,'Resources Final'!A:D,4,FALSE))</f>
        <v/>
      </c>
      <c r="M167" s="3" t="str">
        <f>IF(VLOOKUP(D167,'Resources Final'!A:E,5,FALSE)=0,"",VLOOKUP(D167,'Resources Final'!A:E,5,FALSE))</f>
        <v/>
      </c>
      <c r="N167" s="7" t="str">
        <f>IF(VLOOKUP(D167,'Resources Final'!A:F,6,FALSE)=0,"",VLOOKUP(D167,'Resources Final'!A:F,6,FALSE))</f>
        <v/>
      </c>
      <c r="O167" s="3" t="str">
        <f>IF(VLOOKUP(D167,'Resources Final'!A:G,7,FALSE)=0,"",VLOOKUP(D167,'Resources Final'!A:G,7,FALSE))</f>
        <v/>
      </c>
    </row>
    <row r="168" spans="1:15" x14ac:dyDescent="0.2">
      <c r="A168" s="11" t="s">
        <v>4160</v>
      </c>
      <c r="B168" s="11" t="str">
        <f t="shared" si="14"/>
        <v>Charles G. Koch Charitable Foundation_Network For Teaching Entrepreneurship1992141950</v>
      </c>
      <c r="C168" s="11" t="s">
        <v>19</v>
      </c>
      <c r="D168" s="11" t="s">
        <v>4197</v>
      </c>
      <c r="E168" s="11" t="s">
        <v>2641</v>
      </c>
      <c r="F168" s="4">
        <v>141950</v>
      </c>
      <c r="G168" s="3">
        <v>1992</v>
      </c>
      <c r="H168" s="3" t="s">
        <v>4263</v>
      </c>
      <c r="I168" s="12"/>
      <c r="K168" s="3" t="str">
        <f>IF(VLOOKUP(D168,'Resources Final'!A:C,3,FALSE)=0,"",VLOOKUP(D168,'Resources Final'!A:C,3,FALSE))</f>
        <v/>
      </c>
      <c r="L168" s="3" t="str">
        <f>IF(VLOOKUP(D168,'Resources Final'!A:D,4,FALSE)=0,"",VLOOKUP(D168,'Resources Final'!A:D,4,FALSE))</f>
        <v/>
      </c>
      <c r="M168" s="3" t="str">
        <f>IF(VLOOKUP(D168,'Resources Final'!A:E,5,FALSE)=0,"",VLOOKUP(D168,'Resources Final'!A:E,5,FALSE))</f>
        <v/>
      </c>
      <c r="N168" s="7" t="str">
        <f>IF(VLOOKUP(D168,'Resources Final'!A:F,6,FALSE)=0,"",VLOOKUP(D168,'Resources Final'!A:F,6,FALSE))</f>
        <v/>
      </c>
      <c r="O168" s="3" t="str">
        <f>IF(VLOOKUP(D168,'Resources Final'!A:G,7,FALSE)=0,"",VLOOKUP(D168,'Resources Final'!A:G,7,FALSE))</f>
        <v/>
      </c>
    </row>
    <row r="169" spans="1:15" x14ac:dyDescent="0.2">
      <c r="A169" s="11" t="s">
        <v>4160</v>
      </c>
      <c r="B169" s="11" t="str">
        <f t="shared" si="14"/>
        <v>Charles G. Koch Charitable Foundation_Property and Environment Research Center19925000</v>
      </c>
      <c r="C169" s="11" t="s">
        <v>19</v>
      </c>
      <c r="D169" s="11" t="s">
        <v>2877</v>
      </c>
      <c r="E169" s="11" t="s">
        <v>2877</v>
      </c>
      <c r="F169" s="4">
        <v>5000</v>
      </c>
      <c r="G169" s="3">
        <v>1992</v>
      </c>
      <c r="H169" s="3" t="s">
        <v>4263</v>
      </c>
      <c r="I169" s="12"/>
      <c r="K169" s="3" t="str">
        <f>IF(VLOOKUP(D169,'Resources Final'!A:C,3,FALSE)=0,"",VLOOKUP(D169,'Resources Final'!A:C,3,FALSE))</f>
        <v/>
      </c>
      <c r="L169" s="3" t="str">
        <f>IF(VLOOKUP(D169,'Resources Final'!A:D,4,FALSE)=0,"",VLOOKUP(D169,'Resources Final'!A:D,4,FALSE))</f>
        <v/>
      </c>
      <c r="M169" s="3" t="str">
        <f>IF(VLOOKUP(D169,'Resources Final'!A:E,5,FALSE)=0,"",VLOOKUP(D169,'Resources Final'!A:E,5,FALSE))</f>
        <v/>
      </c>
      <c r="N169" s="7" t="str">
        <f>IF(VLOOKUP(D169,'Resources Final'!A:F,6,FALSE)=0,"",VLOOKUP(D169,'Resources Final'!A:F,6,FALSE))</f>
        <v>https://www.desmogblog.com/property-and-environment-research-center</v>
      </c>
      <c r="O169" s="3" t="str">
        <f>IF(VLOOKUP(D169,'Resources Final'!A:G,7,FALSE)=0,"",VLOOKUP(D169,'Resources Final'!A:G,7,FALSE))</f>
        <v>Desmog</v>
      </c>
    </row>
    <row r="170" spans="1:15" x14ac:dyDescent="0.2">
      <c r="A170" s="11" t="s">
        <v>4160</v>
      </c>
      <c r="B170" s="11" t="str">
        <f t="shared" si="14"/>
        <v>Charles G. Koch Charitable Foundation_The Philadelphia Society19927500</v>
      </c>
      <c r="C170" s="11" t="s">
        <v>19</v>
      </c>
      <c r="D170" s="11" t="s">
        <v>3597</v>
      </c>
      <c r="E170" s="11" t="s">
        <v>3597</v>
      </c>
      <c r="F170" s="4">
        <v>7500</v>
      </c>
      <c r="G170" s="3">
        <v>1992</v>
      </c>
      <c r="H170" s="3" t="s">
        <v>4263</v>
      </c>
      <c r="I170" s="12"/>
      <c r="K170" s="3" t="str">
        <f>IF(VLOOKUP(D170,'Resources Final'!A:C,3,FALSE)=0,"",VLOOKUP(D170,'Resources Final'!A:C,3,FALSE))</f>
        <v/>
      </c>
      <c r="L170" s="3" t="str">
        <f>IF(VLOOKUP(D170,'Resources Final'!A:D,4,FALSE)=0,"",VLOOKUP(D170,'Resources Final'!A:D,4,FALSE))</f>
        <v/>
      </c>
      <c r="M170" s="3" t="str">
        <f>IF(VLOOKUP(D170,'Resources Final'!A:E,5,FALSE)=0,"",VLOOKUP(D170,'Resources Final'!A:E,5,FALSE))</f>
        <v/>
      </c>
      <c r="N170" s="7" t="str">
        <f>IF(VLOOKUP(D170,'Resources Final'!A:F,6,FALSE)=0,"",VLOOKUP(D170,'Resources Final'!A:F,6,FALSE))</f>
        <v>https://www.sourcewatch.org/index.php/Philadelphia_Society</v>
      </c>
      <c r="O170" s="3" t="str">
        <f>IF(VLOOKUP(D170,'Resources Final'!A:G,7,FALSE)=0,"",VLOOKUP(D170,'Resources Final'!A:G,7,FALSE))</f>
        <v>Sourcewatch</v>
      </c>
    </row>
    <row r="171" spans="1:15" x14ac:dyDescent="0.2">
      <c r="A171" s="11" t="s">
        <v>4160</v>
      </c>
      <c r="B171" s="11" t="str">
        <f t="shared" si="14"/>
        <v>Charles G. Koch Charitable Foundation_Washington Legal Foundation19922500</v>
      </c>
      <c r="C171" s="11" t="s">
        <v>19</v>
      </c>
      <c r="D171" s="11" t="s">
        <v>3942</v>
      </c>
      <c r="E171" s="11" t="s">
        <v>3942</v>
      </c>
      <c r="F171" s="4">
        <v>2500</v>
      </c>
      <c r="G171" s="3">
        <v>1992</v>
      </c>
      <c r="H171" s="3" t="s">
        <v>4263</v>
      </c>
      <c r="I171" s="12"/>
      <c r="K171" s="3" t="str">
        <f>IF(VLOOKUP(D171,'Resources Final'!A:C,3,FALSE)=0,"",VLOOKUP(D171,'Resources Final'!A:C,3,FALSE))</f>
        <v/>
      </c>
      <c r="L171" s="3" t="str">
        <f>IF(VLOOKUP(D171,'Resources Final'!A:D,4,FALSE)=0,"",VLOOKUP(D171,'Resources Final'!A:D,4,FALSE))</f>
        <v/>
      </c>
      <c r="M171" s="3" t="str">
        <f>IF(VLOOKUP(D171,'Resources Final'!A:E,5,FALSE)=0,"",VLOOKUP(D171,'Resources Final'!A:E,5,FALSE))</f>
        <v/>
      </c>
      <c r="N171" s="7" t="str">
        <f>IF(VLOOKUP(D171,'Resources Final'!A:F,6,FALSE)=0,"",VLOOKUP(D171,'Resources Final'!A:F,6,FALSE))</f>
        <v>https://www.desmogblog.com/washington-legal-foundation</v>
      </c>
      <c r="O171" s="3" t="str">
        <f>IF(VLOOKUP(D171,'Resources Final'!A:G,7,FALSE)=0,"",VLOOKUP(D171,'Resources Final'!A:G,7,FALSE))</f>
        <v>Desmog</v>
      </c>
    </row>
    <row r="172" spans="1:15" x14ac:dyDescent="0.2">
      <c r="A172" s="11" t="s">
        <v>4160</v>
      </c>
      <c r="B172" s="11" t="str">
        <f t="shared" si="14"/>
        <v>Charles G. Koch Charitable Foundation_Wichita Collegiate School1992500000</v>
      </c>
      <c r="C172" s="11" t="s">
        <v>19</v>
      </c>
      <c r="D172" s="11" t="s">
        <v>4012</v>
      </c>
      <c r="E172" s="11" t="s">
        <v>4012</v>
      </c>
      <c r="F172" s="4">
        <v>500000</v>
      </c>
      <c r="G172" s="3">
        <v>1992</v>
      </c>
      <c r="H172" s="3" t="s">
        <v>4263</v>
      </c>
      <c r="I172" s="12"/>
      <c r="K172" s="3" t="str">
        <f>IF(VLOOKUP(D172,'Resources Final'!A:C,3,FALSE)=0,"",VLOOKUP(D172,'Resources Final'!A:C,3,FALSE))</f>
        <v/>
      </c>
      <c r="L172" s="3" t="str">
        <f>IF(VLOOKUP(D172,'Resources Final'!A:D,4,FALSE)=0,"",VLOOKUP(D172,'Resources Final'!A:D,4,FALSE))</f>
        <v>Y</v>
      </c>
      <c r="M172" s="3" t="str">
        <f>IF(VLOOKUP(D172,'Resources Final'!A:E,5,FALSE)=0,"",VLOOKUP(D172,'Resources Final'!A:E,5,FALSE))</f>
        <v/>
      </c>
      <c r="N172" s="7" t="str">
        <f>IF(VLOOKUP(D172,'Resources Final'!A:F,6,FALSE)=0,"",VLOOKUP(D172,'Resources Final'!A:F,6,FALSE))</f>
        <v/>
      </c>
      <c r="O172" s="3" t="str">
        <f>IF(VLOOKUP(D172,'Resources Final'!A:G,7,FALSE)=0,"",VLOOKUP(D172,'Resources Final'!A:G,7,FALSE))</f>
        <v/>
      </c>
    </row>
    <row r="173" spans="1:15" x14ac:dyDescent="0.2">
      <c r="A173" s="11" t="s">
        <v>4160</v>
      </c>
      <c r="B173" s="11" t="str">
        <f t="shared" si="14"/>
        <v>Charles G. Koch Charitable Foundation_Acton Institute for the Study of Religion and Liberty19931500</v>
      </c>
      <c r="C173" s="11" t="s">
        <v>19</v>
      </c>
      <c r="D173" s="11" t="s">
        <v>112</v>
      </c>
      <c r="E173" s="11" t="s">
        <v>112</v>
      </c>
      <c r="F173" s="4">
        <v>1500</v>
      </c>
      <c r="G173" s="3">
        <v>1993</v>
      </c>
      <c r="H173" s="3" t="s">
        <v>4263</v>
      </c>
      <c r="I173" s="12"/>
      <c r="K173" s="3" t="str">
        <f>IF(VLOOKUP(D173,'Resources Final'!A:C,3,FALSE)=0,"",VLOOKUP(D173,'Resources Final'!A:C,3,FALSE))</f>
        <v/>
      </c>
      <c r="L173" s="3" t="str">
        <f>IF(VLOOKUP(D173,'Resources Final'!A:D,4,FALSE)=0,"",VLOOKUP(D173,'Resources Final'!A:D,4,FALSE))</f>
        <v/>
      </c>
      <c r="M173" s="3" t="str">
        <f>IF(VLOOKUP(D173,'Resources Final'!A:E,5,FALSE)=0,"",VLOOKUP(D173,'Resources Final'!A:E,5,FALSE))</f>
        <v/>
      </c>
      <c r="N173" s="7" t="str">
        <f>IF(VLOOKUP(D173,'Resources Final'!A:F,6,FALSE)=0,"",VLOOKUP(D173,'Resources Final'!A:F,6,FALSE))</f>
        <v>https://www.desmogblog.com/acton-institute</v>
      </c>
      <c r="O173" s="3" t="str">
        <f>IF(VLOOKUP(D173,'Resources Final'!A:G,7,FALSE)=0,"",VLOOKUP(D173,'Resources Final'!A:G,7,FALSE))</f>
        <v>Desmog</v>
      </c>
    </row>
    <row r="174" spans="1:15" x14ac:dyDescent="0.2">
      <c r="A174" s="11" t="s">
        <v>4160</v>
      </c>
      <c r="B174" s="11" t="str">
        <f t="shared" si="14"/>
        <v>Charles G. Koch Charitable Foundation_Christopher Dunn19932302</v>
      </c>
      <c r="C174" s="11" t="s">
        <v>19</v>
      </c>
      <c r="D174" s="11" t="s">
        <v>722</v>
      </c>
      <c r="E174" s="11" t="s">
        <v>722</v>
      </c>
      <c r="F174" s="4">
        <v>2302</v>
      </c>
      <c r="G174" s="3">
        <v>1993</v>
      </c>
      <c r="H174" s="3" t="s">
        <v>4263</v>
      </c>
      <c r="I174" s="12"/>
      <c r="K174" s="3" t="str">
        <f>IF(VLOOKUP(D174,'Resources Final'!A:C,3,FALSE)=0,"",VLOOKUP(D174,'Resources Final'!A:C,3,FALSE))</f>
        <v>Y</v>
      </c>
      <c r="L174" s="3" t="str">
        <f>IF(VLOOKUP(D174,'Resources Final'!A:D,4,FALSE)=0,"",VLOOKUP(D174,'Resources Final'!A:D,4,FALSE))</f>
        <v/>
      </c>
      <c r="M174" s="3" t="str">
        <f>IF(VLOOKUP(D174,'Resources Final'!A:E,5,FALSE)=0,"",VLOOKUP(D174,'Resources Final'!A:E,5,FALSE))</f>
        <v/>
      </c>
      <c r="N174" s="7" t="str">
        <f>IF(VLOOKUP(D174,'Resources Final'!A:F,6,FALSE)=0,"",VLOOKUP(D174,'Resources Final'!A:F,6,FALSE))</f>
        <v/>
      </c>
      <c r="O174" s="3" t="str">
        <f>IF(VLOOKUP(D174,'Resources Final'!A:G,7,FALSE)=0,"",VLOOKUP(D174,'Resources Final'!A:G,7,FALSE))</f>
        <v/>
      </c>
    </row>
    <row r="175" spans="1:15" x14ac:dyDescent="0.2">
      <c r="A175" s="11" t="s">
        <v>4160</v>
      </c>
      <c r="B175" s="11" t="str">
        <f t="shared" si="14"/>
        <v>Charles G. Koch Charitable Foundation_David E. Foster19931911</v>
      </c>
      <c r="C175" s="11" t="s">
        <v>19</v>
      </c>
      <c r="D175" s="11" t="s">
        <v>954</v>
      </c>
      <c r="E175" s="11" t="s">
        <v>954</v>
      </c>
      <c r="F175" s="4">
        <v>1911</v>
      </c>
      <c r="G175" s="3">
        <v>1993</v>
      </c>
      <c r="H175" s="3" t="s">
        <v>4263</v>
      </c>
      <c r="I175" s="12" t="s">
        <v>31</v>
      </c>
      <c r="K175" s="3" t="str">
        <f>IF(VLOOKUP(D175,'Resources Final'!A:C,3,FALSE)=0,"",VLOOKUP(D175,'Resources Final'!A:C,3,FALSE))</f>
        <v>Y</v>
      </c>
      <c r="L175" s="3" t="str">
        <f>IF(VLOOKUP(D175,'Resources Final'!A:D,4,FALSE)=0,"",VLOOKUP(D175,'Resources Final'!A:D,4,FALSE))</f>
        <v/>
      </c>
      <c r="M175" s="3" t="str">
        <f>IF(VLOOKUP(D175,'Resources Final'!A:E,5,FALSE)=0,"",VLOOKUP(D175,'Resources Final'!A:E,5,FALSE))</f>
        <v/>
      </c>
      <c r="N175" s="7" t="str">
        <f>IF(VLOOKUP(D175,'Resources Final'!A:F,6,FALSE)=0,"",VLOOKUP(D175,'Resources Final'!A:F,6,FALSE))</f>
        <v/>
      </c>
      <c r="O175" s="3" t="str">
        <f>IF(VLOOKUP(D175,'Resources Final'!A:G,7,FALSE)=0,"",VLOOKUP(D175,'Resources Final'!A:G,7,FALSE))</f>
        <v/>
      </c>
    </row>
    <row r="176" spans="1:15" x14ac:dyDescent="0.2">
      <c r="A176" s="11" t="s">
        <v>4160</v>
      </c>
      <c r="B176" s="11" t="str">
        <f t="shared" si="14"/>
        <v>Charles G. Koch Charitable Foundation_Eric A. Kleiin19932191</v>
      </c>
      <c r="C176" s="11" t="s">
        <v>19</v>
      </c>
      <c r="D176" s="11" t="s">
        <v>1148</v>
      </c>
      <c r="E176" s="11" t="s">
        <v>1148</v>
      </c>
      <c r="F176" s="4">
        <v>2191</v>
      </c>
      <c r="G176" s="3">
        <v>1993</v>
      </c>
      <c r="H176" s="3" t="s">
        <v>4263</v>
      </c>
      <c r="I176" s="12" t="s">
        <v>31</v>
      </c>
      <c r="K176" s="3" t="str">
        <f>IF(VLOOKUP(D176,'Resources Final'!A:C,3,FALSE)=0,"",VLOOKUP(D176,'Resources Final'!A:C,3,FALSE))</f>
        <v>Y</v>
      </c>
      <c r="L176" s="3" t="str">
        <f>IF(VLOOKUP(D176,'Resources Final'!A:D,4,FALSE)=0,"",VLOOKUP(D176,'Resources Final'!A:D,4,FALSE))</f>
        <v/>
      </c>
      <c r="M176" s="3" t="str">
        <f>IF(VLOOKUP(D176,'Resources Final'!A:E,5,FALSE)=0,"",VLOOKUP(D176,'Resources Final'!A:E,5,FALSE))</f>
        <v/>
      </c>
      <c r="N176" s="7" t="str">
        <f>IF(VLOOKUP(D176,'Resources Final'!A:F,6,FALSE)=0,"",VLOOKUP(D176,'Resources Final'!A:F,6,FALSE))</f>
        <v/>
      </c>
      <c r="O176" s="3" t="str">
        <f>IF(VLOOKUP(D176,'Resources Final'!A:G,7,FALSE)=0,"",VLOOKUP(D176,'Resources Final'!A:G,7,FALSE))</f>
        <v/>
      </c>
    </row>
    <row r="177" spans="1:15" x14ac:dyDescent="0.2">
      <c r="A177" s="11" t="s">
        <v>4160</v>
      </c>
      <c r="B177" s="11" t="str">
        <f t="shared" si="14"/>
        <v>Charles G. Koch Charitable Foundation_Foundation for Research on Economics and the Environment FREE199315000</v>
      </c>
      <c r="C177" s="11" t="s">
        <v>19</v>
      </c>
      <c r="D177" s="11" t="s">
        <v>1263</v>
      </c>
      <c r="E177" s="11" t="s">
        <v>1263</v>
      </c>
      <c r="F177" s="4">
        <v>15000</v>
      </c>
      <c r="G177" s="3">
        <v>1993</v>
      </c>
      <c r="H177" s="3" t="s">
        <v>4263</v>
      </c>
      <c r="I177" s="12"/>
      <c r="K177" s="3" t="str">
        <f>IF(VLOOKUP(D177,'Resources Final'!A:C,3,FALSE)=0,"",VLOOKUP(D177,'Resources Final'!A:C,3,FALSE))</f>
        <v/>
      </c>
      <c r="L177" s="3" t="str">
        <f>IF(VLOOKUP(D177,'Resources Final'!A:D,4,FALSE)=0,"",VLOOKUP(D177,'Resources Final'!A:D,4,FALSE))</f>
        <v/>
      </c>
      <c r="M177" s="3" t="str">
        <f>IF(VLOOKUP(D177,'Resources Final'!A:E,5,FALSE)=0,"",VLOOKUP(D177,'Resources Final'!A:E,5,FALSE))</f>
        <v/>
      </c>
      <c r="N177" s="7" t="str">
        <f>IF(VLOOKUP(D177,'Resources Final'!A:F,6,FALSE)=0,"",VLOOKUP(D177,'Resources Final'!A:F,6,FALSE))</f>
        <v>http://www.sourcewatch.org/index.php/Foundation_for_Research_on_Economics_and_the_Environment</v>
      </c>
      <c r="O177" s="3" t="str">
        <f>IF(VLOOKUP(D177,'Resources Final'!A:G,7,FALSE)=0,"",VLOOKUP(D177,'Resources Final'!A:G,7,FALSE))</f>
        <v>Sourcewatch</v>
      </c>
    </row>
    <row r="178" spans="1:15" x14ac:dyDescent="0.2">
      <c r="A178" s="11" t="s">
        <v>4160</v>
      </c>
      <c r="B178" s="11" t="str">
        <f t="shared" si="14"/>
        <v>Charles G. Koch Charitable Foundation_George Mason University19938400</v>
      </c>
      <c r="C178" s="11" t="s">
        <v>19</v>
      </c>
      <c r="D178" s="11" t="s">
        <v>678</v>
      </c>
      <c r="E178" s="11" t="s">
        <v>678</v>
      </c>
      <c r="F178" s="4">
        <v>8400</v>
      </c>
      <c r="G178" s="3">
        <v>1993</v>
      </c>
      <c r="H178" s="3" t="s">
        <v>4263</v>
      </c>
      <c r="I178" s="12"/>
      <c r="K178" s="3" t="str">
        <f>IF(VLOOKUP(D178,'Resources Final'!A:C,3,FALSE)=0,"",VLOOKUP(D178,'Resources Final'!A:C,3,FALSE))</f>
        <v/>
      </c>
      <c r="L178" s="3" t="str">
        <f>IF(VLOOKUP(D178,'Resources Final'!A:D,4,FALSE)=0,"",VLOOKUP(D178,'Resources Final'!A:D,4,FALSE))</f>
        <v>Y</v>
      </c>
      <c r="M178" s="3" t="str">
        <f>IF(VLOOKUP(D178,'Resources Final'!A:E,5,FALSE)=0,"",VLOOKUP(D178,'Resources Final'!A:E,5,FALSE))</f>
        <v/>
      </c>
      <c r="N178" s="7" t="str">
        <f>IF(VLOOKUP(D178,'Resources Final'!A:F,6,FALSE)=0,"",VLOOKUP(D178,'Resources Final'!A:F,6,FALSE))</f>
        <v/>
      </c>
      <c r="O178" s="3" t="str">
        <f>IF(VLOOKUP(D178,'Resources Final'!A:G,7,FALSE)=0,"",VLOOKUP(D178,'Resources Final'!A:G,7,FALSE))</f>
        <v/>
      </c>
    </row>
    <row r="179" spans="1:15" x14ac:dyDescent="0.2">
      <c r="A179" s="11" t="s">
        <v>4160</v>
      </c>
      <c r="B179" s="11" t="str">
        <f t="shared" si="14"/>
        <v>Charles G. Koch Charitable Foundation_George Mason University199326950</v>
      </c>
      <c r="C179" s="11" t="s">
        <v>19</v>
      </c>
      <c r="D179" s="11" t="s">
        <v>678</v>
      </c>
      <c r="E179" s="11" t="s">
        <v>678</v>
      </c>
      <c r="F179" s="4">
        <v>26950</v>
      </c>
      <c r="G179" s="3">
        <v>1993</v>
      </c>
      <c r="H179" s="3" t="s">
        <v>4263</v>
      </c>
      <c r="I179" s="12"/>
      <c r="K179" s="3" t="str">
        <f>IF(VLOOKUP(D179,'Resources Final'!A:C,3,FALSE)=0,"",VLOOKUP(D179,'Resources Final'!A:C,3,FALSE))</f>
        <v/>
      </c>
      <c r="L179" s="3" t="str">
        <f>IF(VLOOKUP(D179,'Resources Final'!A:D,4,FALSE)=0,"",VLOOKUP(D179,'Resources Final'!A:D,4,FALSE))</f>
        <v>Y</v>
      </c>
      <c r="M179" s="3" t="str">
        <f>IF(VLOOKUP(D179,'Resources Final'!A:E,5,FALSE)=0,"",VLOOKUP(D179,'Resources Final'!A:E,5,FALSE))</f>
        <v/>
      </c>
      <c r="N179" s="7" t="str">
        <f>IF(VLOOKUP(D179,'Resources Final'!A:F,6,FALSE)=0,"",VLOOKUP(D179,'Resources Final'!A:F,6,FALSE))</f>
        <v/>
      </c>
      <c r="O179" s="3" t="str">
        <f>IF(VLOOKUP(D179,'Resources Final'!A:G,7,FALSE)=0,"",VLOOKUP(D179,'Resources Final'!A:G,7,FALSE))</f>
        <v/>
      </c>
    </row>
    <row r="180" spans="1:15" x14ac:dyDescent="0.2">
      <c r="A180" s="11" t="s">
        <v>4160</v>
      </c>
      <c r="B180" s="11" t="str">
        <f t="shared" si="14"/>
        <v>Charles G. Koch Charitable Foundation_George Mason University1993118597</v>
      </c>
      <c r="C180" s="11" t="s">
        <v>19</v>
      </c>
      <c r="D180" s="11" t="s">
        <v>678</v>
      </c>
      <c r="E180" s="11" t="s">
        <v>678</v>
      </c>
      <c r="F180" s="4">
        <v>118597</v>
      </c>
      <c r="G180" s="3">
        <v>1993</v>
      </c>
      <c r="H180" s="3" t="s">
        <v>4263</v>
      </c>
      <c r="I180" s="12"/>
      <c r="K180" s="3" t="str">
        <f>IF(VLOOKUP(D180,'Resources Final'!A:C,3,FALSE)=0,"",VLOOKUP(D180,'Resources Final'!A:C,3,FALSE))</f>
        <v/>
      </c>
      <c r="L180" s="3" t="str">
        <f>IF(VLOOKUP(D180,'Resources Final'!A:D,4,FALSE)=0,"",VLOOKUP(D180,'Resources Final'!A:D,4,FALSE))</f>
        <v>Y</v>
      </c>
      <c r="M180" s="3" t="str">
        <f>IF(VLOOKUP(D180,'Resources Final'!A:E,5,FALSE)=0,"",VLOOKUP(D180,'Resources Final'!A:E,5,FALSE))</f>
        <v/>
      </c>
      <c r="N180" s="7" t="str">
        <f>IF(VLOOKUP(D180,'Resources Final'!A:F,6,FALSE)=0,"",VLOOKUP(D180,'Resources Final'!A:F,6,FALSE))</f>
        <v/>
      </c>
      <c r="O180" s="3" t="str">
        <f>IF(VLOOKUP(D180,'Resources Final'!A:G,7,FALSE)=0,"",VLOOKUP(D180,'Resources Final'!A:G,7,FALSE))</f>
        <v/>
      </c>
    </row>
    <row r="181" spans="1:15" x14ac:dyDescent="0.2">
      <c r="A181" s="11" t="s">
        <v>4160</v>
      </c>
      <c r="B181" s="11" t="str">
        <f t="shared" si="14"/>
        <v>Charles G. Koch Charitable Foundation_George Mason University199318650</v>
      </c>
      <c r="C181" s="11" t="s">
        <v>19</v>
      </c>
      <c r="D181" s="11" t="s">
        <v>678</v>
      </c>
      <c r="E181" s="11" t="s">
        <v>678</v>
      </c>
      <c r="F181" s="4">
        <v>18650</v>
      </c>
      <c r="G181" s="3">
        <v>1993</v>
      </c>
      <c r="H181" s="3" t="s">
        <v>4263</v>
      </c>
      <c r="I181" s="12"/>
      <c r="K181" s="3" t="str">
        <f>IF(VLOOKUP(D181,'Resources Final'!A:C,3,FALSE)=0,"",VLOOKUP(D181,'Resources Final'!A:C,3,FALSE))</f>
        <v/>
      </c>
      <c r="L181" s="3" t="str">
        <f>IF(VLOOKUP(D181,'Resources Final'!A:D,4,FALSE)=0,"",VLOOKUP(D181,'Resources Final'!A:D,4,FALSE))</f>
        <v>Y</v>
      </c>
      <c r="M181" s="3" t="str">
        <f>IF(VLOOKUP(D181,'Resources Final'!A:E,5,FALSE)=0,"",VLOOKUP(D181,'Resources Final'!A:E,5,FALSE))</f>
        <v/>
      </c>
      <c r="N181" s="7" t="str">
        <f>IF(VLOOKUP(D181,'Resources Final'!A:F,6,FALSE)=0,"",VLOOKUP(D181,'Resources Final'!A:F,6,FALSE))</f>
        <v/>
      </c>
      <c r="O181" s="3" t="str">
        <f>IF(VLOOKUP(D181,'Resources Final'!A:G,7,FALSE)=0,"",VLOOKUP(D181,'Resources Final'!A:G,7,FALSE))</f>
        <v/>
      </c>
    </row>
    <row r="182" spans="1:15" x14ac:dyDescent="0.2">
      <c r="A182" s="11" t="s">
        <v>4156</v>
      </c>
      <c r="B182" s="11" t="str">
        <f t="shared" si="14"/>
        <v>Charles G. Koch Charitable Foundation_Center for the Study of Market Processes (precursor to Mercatus)1993118597</v>
      </c>
      <c r="C182" s="11" t="s">
        <v>19</v>
      </c>
      <c r="D182" s="11" t="s">
        <v>677</v>
      </c>
      <c r="E182" s="11" t="s">
        <v>678</v>
      </c>
      <c r="F182" s="4">
        <v>118597</v>
      </c>
      <c r="G182" s="3">
        <v>1993</v>
      </c>
      <c r="H182" s="3" t="s">
        <v>4263</v>
      </c>
      <c r="I182" s="12"/>
      <c r="K182" s="3" t="str">
        <f>IF(VLOOKUP(D182,'Resources Final'!A:C,3,FALSE)=0,"",VLOOKUP(D182,'Resources Final'!A:C,3,FALSE))</f>
        <v/>
      </c>
      <c r="L182" s="3" t="str">
        <f>IF(VLOOKUP(D182,'Resources Final'!A:D,4,FALSE)=0,"",VLOOKUP(D182,'Resources Final'!A:D,4,FALSE))</f>
        <v>Y</v>
      </c>
      <c r="M182" s="3" t="str">
        <f>IF(VLOOKUP(D182,'Resources Final'!A:E,5,FALSE)=0,"",VLOOKUP(D182,'Resources Final'!A:E,5,FALSE))</f>
        <v/>
      </c>
      <c r="N182" s="7" t="str">
        <f>IF(VLOOKUP(D182,'Resources Final'!A:F,6,FALSE)=0,"",VLOOKUP(D182,'Resources Final'!A:F,6,FALSE))</f>
        <v/>
      </c>
      <c r="O182" s="3" t="str">
        <f>IF(VLOOKUP(D182,'Resources Final'!A:G,7,FALSE)=0,"",VLOOKUP(D182,'Resources Final'!A:G,7,FALSE))</f>
        <v/>
      </c>
    </row>
    <row r="183" spans="1:15" x14ac:dyDescent="0.2">
      <c r="A183" s="11" t="s">
        <v>4156</v>
      </c>
      <c r="B183" s="11" t="str">
        <f t="shared" si="14"/>
        <v>Charles G. Koch Charitable Foundation_Institute for Humane Studies at George Mason University199345600</v>
      </c>
      <c r="C183" s="11" t="s">
        <v>19</v>
      </c>
      <c r="D183" s="11" t="s">
        <v>1680</v>
      </c>
      <c r="E183" s="11" t="s">
        <v>4261</v>
      </c>
      <c r="F183" s="4">
        <v>45600</v>
      </c>
      <c r="G183" s="3">
        <v>1993</v>
      </c>
      <c r="H183" s="3" t="s">
        <v>4263</v>
      </c>
      <c r="I183" s="12"/>
      <c r="K183" s="3" t="str">
        <f>IF(VLOOKUP(D183,'Resources Final'!A:C,3,FALSE)=0,"",VLOOKUP(D183,'Resources Final'!A:C,3,FALSE))</f>
        <v/>
      </c>
      <c r="L183" s="3" t="str">
        <f>IF(VLOOKUP(D183,'Resources Final'!A:D,4,FALSE)=0,"",VLOOKUP(D183,'Resources Final'!A:D,4,FALSE))</f>
        <v>Y</v>
      </c>
      <c r="M183" s="3" t="str">
        <f>IF(VLOOKUP(D183,'Resources Final'!A:E,5,FALSE)=0,"",VLOOKUP(D183,'Resources Final'!A:E,5,FALSE))</f>
        <v/>
      </c>
      <c r="N183" s="7" t="str">
        <f>IF(VLOOKUP(D183,'Resources Final'!A:F,6,FALSE)=0,"",VLOOKUP(D183,'Resources Final'!A:F,6,FALSE))</f>
        <v>https://www.desmogblog.com/institute-humane-studies-george-mason-university</v>
      </c>
      <c r="O183" s="3" t="str">
        <f>IF(VLOOKUP(D183,'Resources Final'!A:G,7,FALSE)=0,"",VLOOKUP(D183,'Resources Final'!A:G,7,FALSE))</f>
        <v>Desmog</v>
      </c>
    </row>
    <row r="184" spans="1:15" x14ac:dyDescent="0.2">
      <c r="A184" s="11" t="s">
        <v>4160</v>
      </c>
      <c r="B184" s="11" t="str">
        <f t="shared" si="14"/>
        <v>Charles G. Koch Charitable Foundation_George S. Wang19931868</v>
      </c>
      <c r="C184" s="11" t="s">
        <v>19</v>
      </c>
      <c r="D184" s="11" t="s">
        <v>1370</v>
      </c>
      <c r="E184" s="11" t="s">
        <v>1370</v>
      </c>
      <c r="F184" s="4">
        <v>1868</v>
      </c>
      <c r="G184" s="3">
        <v>1993</v>
      </c>
      <c r="H184" s="3" t="s">
        <v>4263</v>
      </c>
      <c r="I184" s="12" t="s">
        <v>31</v>
      </c>
      <c r="K184" s="3" t="str">
        <f>IF(VLOOKUP(D184,'Resources Final'!A:C,3,FALSE)=0,"",VLOOKUP(D184,'Resources Final'!A:C,3,FALSE))</f>
        <v>Y</v>
      </c>
      <c r="L184" s="3" t="str">
        <f>IF(VLOOKUP(D184,'Resources Final'!A:D,4,FALSE)=0,"",VLOOKUP(D184,'Resources Final'!A:D,4,FALSE))</f>
        <v/>
      </c>
      <c r="M184" s="3" t="str">
        <f>IF(VLOOKUP(D184,'Resources Final'!A:E,5,FALSE)=0,"",VLOOKUP(D184,'Resources Final'!A:E,5,FALSE))</f>
        <v/>
      </c>
      <c r="N184" s="7" t="str">
        <f>IF(VLOOKUP(D184,'Resources Final'!A:F,6,FALSE)=0,"",VLOOKUP(D184,'Resources Final'!A:F,6,FALSE))</f>
        <v/>
      </c>
      <c r="O184" s="3" t="str">
        <f>IF(VLOOKUP(D184,'Resources Final'!A:G,7,FALSE)=0,"",VLOOKUP(D184,'Resources Final'!A:G,7,FALSE))</f>
        <v/>
      </c>
    </row>
    <row r="185" spans="1:15" x14ac:dyDescent="0.2">
      <c r="A185" s="11" t="s">
        <v>4160</v>
      </c>
      <c r="B185" s="11" t="str">
        <f t="shared" si="14"/>
        <v>Charles G. Koch Charitable Foundation_Granville Academy19935000</v>
      </c>
      <c r="C185" s="11" t="s">
        <v>19</v>
      </c>
      <c r="D185" s="11" t="s">
        <v>1443</v>
      </c>
      <c r="E185" s="11" t="s">
        <v>1443</v>
      </c>
      <c r="F185" s="4">
        <v>5000</v>
      </c>
      <c r="G185" s="3">
        <v>1993</v>
      </c>
      <c r="H185" s="3" t="s">
        <v>4263</v>
      </c>
      <c r="I185" s="12"/>
      <c r="K185" s="3" t="str">
        <f>IF(VLOOKUP(D185,'Resources Final'!A:C,3,FALSE)=0,"",VLOOKUP(D185,'Resources Final'!A:C,3,FALSE))</f>
        <v/>
      </c>
      <c r="L185" s="3" t="str">
        <f>IF(VLOOKUP(D185,'Resources Final'!A:D,4,FALSE)=0,"",VLOOKUP(D185,'Resources Final'!A:D,4,FALSE))</f>
        <v>Y</v>
      </c>
      <c r="M185" s="3" t="str">
        <f>IF(VLOOKUP(D185,'Resources Final'!A:E,5,FALSE)=0,"",VLOOKUP(D185,'Resources Final'!A:E,5,FALSE))</f>
        <v/>
      </c>
      <c r="N185" s="7" t="str">
        <f>IF(VLOOKUP(D185,'Resources Final'!A:F,6,FALSE)=0,"",VLOOKUP(D185,'Resources Final'!A:F,6,FALSE))</f>
        <v/>
      </c>
      <c r="O185" s="3" t="str">
        <f>IF(VLOOKUP(D185,'Resources Final'!A:G,7,FALSE)=0,"",VLOOKUP(D185,'Resources Final'!A:G,7,FALSE))</f>
        <v/>
      </c>
    </row>
    <row r="186" spans="1:15" x14ac:dyDescent="0.2">
      <c r="A186" s="11" t="s">
        <v>4160</v>
      </c>
      <c r="B186" s="11" t="str">
        <f t="shared" si="14"/>
        <v>Charles G. Koch Charitable Foundation_Institute for Justice1993250000</v>
      </c>
      <c r="C186" s="11" t="s">
        <v>19</v>
      </c>
      <c r="D186" s="11" t="s">
        <v>1682</v>
      </c>
      <c r="E186" s="11" t="s">
        <v>1682</v>
      </c>
      <c r="F186" s="4">
        <v>250000</v>
      </c>
      <c r="G186" s="3">
        <v>1993</v>
      </c>
      <c r="H186" s="3" t="s">
        <v>4263</v>
      </c>
      <c r="I186" s="12"/>
      <c r="K186" s="3" t="str">
        <f>IF(VLOOKUP(D186,'Resources Final'!A:C,3,FALSE)=0,"",VLOOKUP(D186,'Resources Final'!A:C,3,FALSE))</f>
        <v/>
      </c>
      <c r="L186" s="3" t="str">
        <f>IF(VLOOKUP(D186,'Resources Final'!A:D,4,FALSE)=0,"",VLOOKUP(D186,'Resources Final'!A:D,4,FALSE))</f>
        <v/>
      </c>
      <c r="M186" s="3" t="str">
        <f>IF(VLOOKUP(D186,'Resources Final'!A:E,5,FALSE)=0,"",VLOOKUP(D186,'Resources Final'!A:E,5,FALSE))</f>
        <v/>
      </c>
      <c r="N186" s="7" t="str">
        <f>IF(VLOOKUP(D186,'Resources Final'!A:F,6,FALSE)=0,"",VLOOKUP(D186,'Resources Final'!A:F,6,FALSE))</f>
        <v>https://www.sourcewatch.org/index.php/Institute_for_Justice</v>
      </c>
      <c r="O186" s="3" t="str">
        <f>IF(VLOOKUP(D186,'Resources Final'!A:G,7,FALSE)=0,"",VLOOKUP(D186,'Resources Final'!A:G,7,FALSE))</f>
        <v>Sourcewatch</v>
      </c>
    </row>
    <row r="187" spans="1:15" x14ac:dyDescent="0.2">
      <c r="A187" s="11" t="s">
        <v>4160</v>
      </c>
      <c r="B187" s="11" t="str">
        <f t="shared" si="14"/>
        <v>Charles G. Koch Charitable Foundation_Institute for Political Economy19932000</v>
      </c>
      <c r="C187" s="11" t="s">
        <v>19</v>
      </c>
      <c r="D187" s="11" t="s">
        <v>1687</v>
      </c>
      <c r="E187" s="11" t="s">
        <v>1687</v>
      </c>
      <c r="F187" s="4">
        <v>2000</v>
      </c>
      <c r="G187" s="3">
        <v>1993</v>
      </c>
      <c r="H187" s="3" t="s">
        <v>4263</v>
      </c>
      <c r="I187" s="12"/>
      <c r="K187" s="3" t="str">
        <f>IF(VLOOKUP(D187,'Resources Final'!A:C,3,FALSE)=0,"",VLOOKUP(D187,'Resources Final'!A:C,3,FALSE))</f>
        <v/>
      </c>
      <c r="L187" s="3" t="str">
        <f>IF(VLOOKUP(D187,'Resources Final'!A:D,4,FALSE)=0,"",VLOOKUP(D187,'Resources Final'!A:D,4,FALSE))</f>
        <v/>
      </c>
      <c r="M187" s="3" t="str">
        <f>IF(VLOOKUP(D187,'Resources Final'!A:E,5,FALSE)=0,"",VLOOKUP(D187,'Resources Final'!A:E,5,FALSE))</f>
        <v/>
      </c>
      <c r="N187" s="7" t="str">
        <f>IF(VLOOKUP(D187,'Resources Final'!A:F,6,FALSE)=0,"",VLOOKUP(D187,'Resources Final'!A:F,6,FALSE))</f>
        <v/>
      </c>
      <c r="O187" s="3" t="str">
        <f>IF(VLOOKUP(D187,'Resources Final'!A:G,7,FALSE)=0,"",VLOOKUP(D187,'Resources Final'!A:G,7,FALSE))</f>
        <v/>
      </c>
    </row>
    <row r="188" spans="1:15" x14ac:dyDescent="0.2">
      <c r="A188" s="11" t="s">
        <v>4160</v>
      </c>
      <c r="B188" s="11" t="str">
        <f t="shared" si="14"/>
        <v>Charles G. Koch Charitable Foundation_Jennifer R. Avery19932108</v>
      </c>
      <c r="C188" s="11" t="s">
        <v>19</v>
      </c>
      <c r="D188" s="11" t="s">
        <v>1832</v>
      </c>
      <c r="E188" s="11" t="s">
        <v>1832</v>
      </c>
      <c r="F188" s="4">
        <v>2108</v>
      </c>
      <c r="G188" s="3">
        <v>1993</v>
      </c>
      <c r="H188" s="3" t="s">
        <v>4263</v>
      </c>
      <c r="I188" s="12" t="s">
        <v>31</v>
      </c>
      <c r="K188" s="3" t="str">
        <f>IF(VLOOKUP(D188,'Resources Final'!A:C,3,FALSE)=0,"",VLOOKUP(D188,'Resources Final'!A:C,3,FALSE))</f>
        <v>Y</v>
      </c>
      <c r="L188" s="3" t="str">
        <f>IF(VLOOKUP(D188,'Resources Final'!A:D,4,FALSE)=0,"",VLOOKUP(D188,'Resources Final'!A:D,4,FALSE))</f>
        <v/>
      </c>
      <c r="M188" s="3" t="str">
        <f>IF(VLOOKUP(D188,'Resources Final'!A:E,5,FALSE)=0,"",VLOOKUP(D188,'Resources Final'!A:E,5,FALSE))</f>
        <v/>
      </c>
      <c r="N188" s="7" t="str">
        <f>IF(VLOOKUP(D188,'Resources Final'!A:F,6,FALSE)=0,"",VLOOKUP(D188,'Resources Final'!A:F,6,FALSE))</f>
        <v/>
      </c>
      <c r="O188" s="3" t="str">
        <f>IF(VLOOKUP(D188,'Resources Final'!A:G,7,FALSE)=0,"",VLOOKUP(D188,'Resources Final'!A:G,7,FALSE))</f>
        <v/>
      </c>
    </row>
    <row r="189" spans="1:15" x14ac:dyDescent="0.2">
      <c r="A189" s="11" t="s">
        <v>4160</v>
      </c>
      <c r="B189" s="11" t="str">
        <f t="shared" si="14"/>
        <v>Charles G. Koch Charitable Foundation_Jill E. Patterson19932205</v>
      </c>
      <c r="C189" s="11" t="s">
        <v>19</v>
      </c>
      <c r="D189" s="11" t="s">
        <v>1840</v>
      </c>
      <c r="E189" s="11" t="s">
        <v>1840</v>
      </c>
      <c r="F189" s="4">
        <v>2205</v>
      </c>
      <c r="G189" s="3">
        <v>1993</v>
      </c>
      <c r="H189" s="3" t="s">
        <v>4263</v>
      </c>
      <c r="I189" s="12" t="s">
        <v>31</v>
      </c>
      <c r="K189" s="3" t="str">
        <f>IF(VLOOKUP(D189,'Resources Final'!A:C,3,FALSE)=0,"",VLOOKUP(D189,'Resources Final'!A:C,3,FALSE))</f>
        <v>Y</v>
      </c>
      <c r="L189" s="3" t="str">
        <f>IF(VLOOKUP(D189,'Resources Final'!A:D,4,FALSE)=0,"",VLOOKUP(D189,'Resources Final'!A:D,4,FALSE))</f>
        <v/>
      </c>
      <c r="M189" s="3" t="str">
        <f>IF(VLOOKUP(D189,'Resources Final'!A:E,5,FALSE)=0,"",VLOOKUP(D189,'Resources Final'!A:E,5,FALSE))</f>
        <v/>
      </c>
      <c r="N189" s="7" t="str">
        <f>IF(VLOOKUP(D189,'Resources Final'!A:F,6,FALSE)=0,"",VLOOKUP(D189,'Resources Final'!A:F,6,FALSE))</f>
        <v/>
      </c>
      <c r="O189" s="3" t="str">
        <f>IF(VLOOKUP(D189,'Resources Final'!A:G,7,FALSE)=0,"",VLOOKUP(D189,'Resources Final'!A:G,7,FALSE))</f>
        <v/>
      </c>
    </row>
    <row r="190" spans="1:15" x14ac:dyDescent="0.2">
      <c r="A190" s="11" t="s">
        <v>4160</v>
      </c>
      <c r="B190" s="11" t="str">
        <f t="shared" si="14"/>
        <v>Charles G. Koch Charitable Foundation_John Peter Frantz19932317</v>
      </c>
      <c r="C190" s="11" t="s">
        <v>19</v>
      </c>
      <c r="D190" s="11" t="s">
        <v>1852</v>
      </c>
      <c r="E190" s="11" t="s">
        <v>1852</v>
      </c>
      <c r="F190" s="4">
        <v>2317</v>
      </c>
      <c r="G190" s="3">
        <v>1993</v>
      </c>
      <c r="H190" s="3" t="s">
        <v>4263</v>
      </c>
      <c r="I190" s="12"/>
      <c r="K190" s="3" t="str">
        <f>IF(VLOOKUP(D190,'Resources Final'!A:C,3,FALSE)=0,"",VLOOKUP(D190,'Resources Final'!A:C,3,FALSE))</f>
        <v>Y</v>
      </c>
      <c r="L190" s="3" t="str">
        <f>IF(VLOOKUP(D190,'Resources Final'!A:D,4,FALSE)=0,"",VLOOKUP(D190,'Resources Final'!A:D,4,FALSE))</f>
        <v/>
      </c>
      <c r="M190" s="3" t="str">
        <f>IF(VLOOKUP(D190,'Resources Final'!A:E,5,FALSE)=0,"",VLOOKUP(D190,'Resources Final'!A:E,5,FALSE))</f>
        <v/>
      </c>
      <c r="N190" s="7" t="str">
        <f>IF(VLOOKUP(D190,'Resources Final'!A:F,6,FALSE)=0,"",VLOOKUP(D190,'Resources Final'!A:F,6,FALSE))</f>
        <v/>
      </c>
      <c r="O190" s="3" t="str">
        <f>IF(VLOOKUP(D190,'Resources Final'!A:G,7,FALSE)=0,"",VLOOKUP(D190,'Resources Final'!A:G,7,FALSE))</f>
        <v/>
      </c>
    </row>
    <row r="191" spans="1:15" x14ac:dyDescent="0.2">
      <c r="A191" s="11" t="s">
        <v>4160</v>
      </c>
      <c r="B191" s="11" t="str">
        <f t="shared" si="14"/>
        <v>Charles G. Koch Charitable Foundation_John S. Tottie19933312</v>
      </c>
      <c r="C191" s="11" t="s">
        <v>19</v>
      </c>
      <c r="D191" s="11" t="s">
        <v>1853</v>
      </c>
      <c r="E191" s="11" t="s">
        <v>1853</v>
      </c>
      <c r="F191" s="4">
        <v>3312</v>
      </c>
      <c r="G191" s="3">
        <v>1993</v>
      </c>
      <c r="H191" s="3" t="s">
        <v>4263</v>
      </c>
      <c r="I191" s="12" t="s">
        <v>31</v>
      </c>
      <c r="K191" s="3" t="str">
        <f>IF(VLOOKUP(D191,'Resources Final'!A:C,3,FALSE)=0,"",VLOOKUP(D191,'Resources Final'!A:C,3,FALSE))</f>
        <v>Y</v>
      </c>
      <c r="L191" s="3" t="str">
        <f>IF(VLOOKUP(D191,'Resources Final'!A:D,4,FALSE)=0,"",VLOOKUP(D191,'Resources Final'!A:D,4,FALSE))</f>
        <v/>
      </c>
      <c r="M191" s="3" t="str">
        <f>IF(VLOOKUP(D191,'Resources Final'!A:E,5,FALSE)=0,"",VLOOKUP(D191,'Resources Final'!A:E,5,FALSE))</f>
        <v/>
      </c>
      <c r="N191" s="7" t="str">
        <f>IF(VLOOKUP(D191,'Resources Final'!A:F,6,FALSE)=0,"",VLOOKUP(D191,'Resources Final'!A:F,6,FALSE))</f>
        <v/>
      </c>
      <c r="O191" s="3" t="str">
        <f>IF(VLOOKUP(D191,'Resources Final'!A:G,7,FALSE)=0,"",VLOOKUP(D191,'Resources Final'!A:G,7,FALSE))</f>
        <v/>
      </c>
    </row>
    <row r="192" spans="1:15" x14ac:dyDescent="0.2">
      <c r="A192" s="11" t="s">
        <v>4160</v>
      </c>
      <c r="B192" s="11" t="str">
        <f t="shared" si="14"/>
        <v>Charles G. Koch Charitable Foundation_Karen E. Manfield19932191</v>
      </c>
      <c r="C192" s="11" t="s">
        <v>19</v>
      </c>
      <c r="D192" s="11" t="s">
        <v>1958</v>
      </c>
      <c r="E192" s="11" t="s">
        <v>1958</v>
      </c>
      <c r="F192" s="4">
        <v>2191</v>
      </c>
      <c r="G192" s="3">
        <v>1993</v>
      </c>
      <c r="H192" s="3" t="s">
        <v>4263</v>
      </c>
      <c r="I192" s="12" t="s">
        <v>31</v>
      </c>
      <c r="K192" s="3" t="str">
        <f>IF(VLOOKUP(D192,'Resources Final'!A:C,3,FALSE)=0,"",VLOOKUP(D192,'Resources Final'!A:C,3,FALSE))</f>
        <v>Y</v>
      </c>
      <c r="L192" s="3" t="str">
        <f>IF(VLOOKUP(D192,'Resources Final'!A:D,4,FALSE)=0,"",VLOOKUP(D192,'Resources Final'!A:D,4,FALSE))</f>
        <v/>
      </c>
      <c r="M192" s="3" t="str">
        <f>IF(VLOOKUP(D192,'Resources Final'!A:E,5,FALSE)=0,"",VLOOKUP(D192,'Resources Final'!A:E,5,FALSE))</f>
        <v/>
      </c>
      <c r="N192" s="7" t="str">
        <f>IF(VLOOKUP(D192,'Resources Final'!A:F,6,FALSE)=0,"",VLOOKUP(D192,'Resources Final'!A:F,6,FALSE))</f>
        <v/>
      </c>
      <c r="O192" s="3" t="str">
        <f>IF(VLOOKUP(D192,'Resources Final'!A:G,7,FALSE)=0,"",VLOOKUP(D192,'Resources Final'!A:G,7,FALSE))</f>
        <v/>
      </c>
    </row>
    <row r="193" spans="1:15" x14ac:dyDescent="0.2">
      <c r="A193" s="11" t="s">
        <v>4160</v>
      </c>
      <c r="B193" s="11" t="str">
        <f t="shared" si="14"/>
        <v>Charles G. Koch Charitable Foundation_Konrad S. Godleske19932032</v>
      </c>
      <c r="C193" s="11" t="s">
        <v>19</v>
      </c>
      <c r="D193" s="11" t="s">
        <v>2025</v>
      </c>
      <c r="E193" s="11" t="s">
        <v>2025</v>
      </c>
      <c r="F193" s="4">
        <v>2032</v>
      </c>
      <c r="G193" s="3">
        <v>1993</v>
      </c>
      <c r="H193" s="3" t="s">
        <v>4263</v>
      </c>
      <c r="I193" s="12" t="s">
        <v>31</v>
      </c>
      <c r="K193" s="3" t="str">
        <f>IF(VLOOKUP(D193,'Resources Final'!A:C,3,FALSE)=0,"",VLOOKUP(D193,'Resources Final'!A:C,3,FALSE))</f>
        <v>Y</v>
      </c>
      <c r="L193" s="3" t="str">
        <f>IF(VLOOKUP(D193,'Resources Final'!A:D,4,FALSE)=0,"",VLOOKUP(D193,'Resources Final'!A:D,4,FALSE))</f>
        <v/>
      </c>
      <c r="M193" s="3" t="str">
        <f>IF(VLOOKUP(D193,'Resources Final'!A:E,5,FALSE)=0,"",VLOOKUP(D193,'Resources Final'!A:E,5,FALSE))</f>
        <v/>
      </c>
      <c r="N193" s="7" t="str">
        <f>IF(VLOOKUP(D193,'Resources Final'!A:F,6,FALSE)=0,"",VLOOKUP(D193,'Resources Final'!A:F,6,FALSE))</f>
        <v/>
      </c>
      <c r="O193" s="3" t="str">
        <f>IF(VLOOKUP(D193,'Resources Final'!A:G,7,FALSE)=0,"",VLOOKUP(D193,'Resources Final'!A:G,7,FALSE))</f>
        <v/>
      </c>
    </row>
    <row r="194" spans="1:15" x14ac:dyDescent="0.2">
      <c r="A194" s="11" t="s">
        <v>4160</v>
      </c>
      <c r="B194" s="11" t="str">
        <f t="shared" si="14"/>
        <v>Charles G. Koch Charitable Foundation_Konstantine Kyros19931959</v>
      </c>
      <c r="C194" s="11" t="s">
        <v>19</v>
      </c>
      <c r="D194" s="11" t="s">
        <v>2026</v>
      </c>
      <c r="E194" s="11" t="s">
        <v>2026</v>
      </c>
      <c r="F194" s="4">
        <v>1959</v>
      </c>
      <c r="G194" s="3">
        <v>1993</v>
      </c>
      <c r="H194" s="3" t="s">
        <v>4263</v>
      </c>
      <c r="I194" s="12" t="s">
        <v>31</v>
      </c>
      <c r="K194" s="3" t="str">
        <f>IF(VLOOKUP(D194,'Resources Final'!A:C,3,FALSE)=0,"",VLOOKUP(D194,'Resources Final'!A:C,3,FALSE))</f>
        <v>Y</v>
      </c>
      <c r="L194" s="3" t="str">
        <f>IF(VLOOKUP(D194,'Resources Final'!A:D,4,FALSE)=0,"",VLOOKUP(D194,'Resources Final'!A:D,4,FALSE))</f>
        <v/>
      </c>
      <c r="M194" s="3" t="str">
        <f>IF(VLOOKUP(D194,'Resources Final'!A:E,5,FALSE)=0,"",VLOOKUP(D194,'Resources Final'!A:E,5,FALSE))</f>
        <v/>
      </c>
      <c r="N194" s="7" t="str">
        <f>IF(VLOOKUP(D194,'Resources Final'!A:F,6,FALSE)=0,"",VLOOKUP(D194,'Resources Final'!A:F,6,FALSE))</f>
        <v/>
      </c>
      <c r="O194" s="3" t="str">
        <f>IF(VLOOKUP(D194,'Resources Final'!A:G,7,FALSE)=0,"",VLOOKUP(D194,'Resources Final'!A:G,7,FALSE))</f>
        <v/>
      </c>
    </row>
    <row r="195" spans="1:15" x14ac:dyDescent="0.2">
      <c r="A195" s="11" t="s">
        <v>4160</v>
      </c>
      <c r="B195" s="11" t="str">
        <f t="shared" si="14"/>
        <v>Charles G. Koch Charitable Foundation_Laeeth Is'Harc19933597</v>
      </c>
      <c r="C195" s="11" t="s">
        <v>19</v>
      </c>
      <c r="D195" s="11" t="s">
        <v>2078</v>
      </c>
      <c r="E195" s="11" t="s">
        <v>2078</v>
      </c>
      <c r="F195" s="4">
        <v>3597</v>
      </c>
      <c r="G195" s="3">
        <v>1993</v>
      </c>
      <c r="H195" s="3" t="s">
        <v>4263</v>
      </c>
      <c r="I195" s="12" t="s">
        <v>31</v>
      </c>
      <c r="K195" s="3" t="str">
        <f>IF(VLOOKUP(D195,'Resources Final'!A:C,3,FALSE)=0,"",VLOOKUP(D195,'Resources Final'!A:C,3,FALSE))</f>
        <v>Y</v>
      </c>
      <c r="L195" s="3" t="str">
        <f>IF(VLOOKUP(D195,'Resources Final'!A:D,4,FALSE)=0,"",VLOOKUP(D195,'Resources Final'!A:D,4,FALSE))</f>
        <v/>
      </c>
      <c r="M195" s="3" t="str">
        <f>IF(VLOOKUP(D195,'Resources Final'!A:E,5,FALSE)=0,"",VLOOKUP(D195,'Resources Final'!A:E,5,FALSE))</f>
        <v/>
      </c>
      <c r="N195" s="7" t="str">
        <f>IF(VLOOKUP(D195,'Resources Final'!A:F,6,FALSE)=0,"",VLOOKUP(D195,'Resources Final'!A:F,6,FALSE))</f>
        <v/>
      </c>
      <c r="O195" s="3" t="str">
        <f>IF(VLOOKUP(D195,'Resources Final'!A:G,7,FALSE)=0,"",VLOOKUP(D195,'Resources Final'!A:G,7,FALSE))</f>
        <v/>
      </c>
    </row>
    <row r="196" spans="1:15" x14ac:dyDescent="0.2">
      <c r="A196" s="11" t="s">
        <v>4160</v>
      </c>
      <c r="B196" s="11" t="str">
        <f t="shared" si="14"/>
        <v>Charles G. Koch Charitable Foundation_Lewis Saideman19931941</v>
      </c>
      <c r="C196" s="11" t="s">
        <v>19</v>
      </c>
      <c r="D196" s="11" t="s">
        <v>2150</v>
      </c>
      <c r="E196" s="11" t="s">
        <v>2150</v>
      </c>
      <c r="F196" s="4">
        <v>1941</v>
      </c>
      <c r="G196" s="3">
        <v>1993</v>
      </c>
      <c r="H196" s="3" t="s">
        <v>4263</v>
      </c>
      <c r="I196" s="12" t="s">
        <v>31</v>
      </c>
      <c r="K196" s="3" t="str">
        <f>IF(VLOOKUP(D196,'Resources Final'!A:C,3,FALSE)=0,"",VLOOKUP(D196,'Resources Final'!A:C,3,FALSE))</f>
        <v>Y</v>
      </c>
      <c r="L196" s="3" t="str">
        <f>IF(VLOOKUP(D196,'Resources Final'!A:D,4,FALSE)=0,"",VLOOKUP(D196,'Resources Final'!A:D,4,FALSE))</f>
        <v/>
      </c>
      <c r="M196" s="3" t="str">
        <f>IF(VLOOKUP(D196,'Resources Final'!A:E,5,FALSE)=0,"",VLOOKUP(D196,'Resources Final'!A:E,5,FALSE))</f>
        <v/>
      </c>
      <c r="N196" s="7" t="str">
        <f>IF(VLOOKUP(D196,'Resources Final'!A:F,6,FALSE)=0,"",VLOOKUP(D196,'Resources Final'!A:F,6,FALSE))</f>
        <v/>
      </c>
      <c r="O196" s="3" t="str">
        <f>IF(VLOOKUP(D196,'Resources Final'!A:G,7,FALSE)=0,"",VLOOKUP(D196,'Resources Final'!A:G,7,FALSE))</f>
        <v/>
      </c>
    </row>
    <row r="197" spans="1:15" x14ac:dyDescent="0.2">
      <c r="A197" s="11" t="s">
        <v>4160</v>
      </c>
      <c r="B197" s="11" t="str">
        <f t="shared" si="14"/>
        <v>Charles G. Koch Charitable Foundation_Liliana Ivascu19934057</v>
      </c>
      <c r="C197" s="11" t="s">
        <v>19</v>
      </c>
      <c r="D197" s="11" t="s">
        <v>2170</v>
      </c>
      <c r="E197" s="11" t="s">
        <v>2170</v>
      </c>
      <c r="F197" s="4">
        <v>4057</v>
      </c>
      <c r="G197" s="3">
        <v>1993</v>
      </c>
      <c r="H197" s="3" t="s">
        <v>4263</v>
      </c>
      <c r="I197" s="12" t="s">
        <v>31</v>
      </c>
      <c r="K197" s="3" t="str">
        <f>IF(VLOOKUP(D197,'Resources Final'!A:C,3,FALSE)=0,"",VLOOKUP(D197,'Resources Final'!A:C,3,FALSE))</f>
        <v>Y</v>
      </c>
      <c r="L197" s="3" t="str">
        <f>IF(VLOOKUP(D197,'Resources Final'!A:D,4,FALSE)=0,"",VLOOKUP(D197,'Resources Final'!A:D,4,FALSE))</f>
        <v/>
      </c>
      <c r="M197" s="3" t="str">
        <f>IF(VLOOKUP(D197,'Resources Final'!A:E,5,FALSE)=0,"",VLOOKUP(D197,'Resources Final'!A:E,5,FALSE))</f>
        <v/>
      </c>
      <c r="N197" s="7" t="str">
        <f>IF(VLOOKUP(D197,'Resources Final'!A:F,6,FALSE)=0,"",VLOOKUP(D197,'Resources Final'!A:F,6,FALSE))</f>
        <v/>
      </c>
      <c r="O197" s="3" t="str">
        <f>IF(VLOOKUP(D197,'Resources Final'!A:G,7,FALSE)=0,"",VLOOKUP(D197,'Resources Final'!A:G,7,FALSE))</f>
        <v/>
      </c>
    </row>
    <row r="198" spans="1:15" x14ac:dyDescent="0.2">
      <c r="A198" s="11" t="s">
        <v>4160</v>
      </c>
      <c r="B198" s="11" t="str">
        <f t="shared" si="14"/>
        <v>Charles G. Koch Charitable Foundation_Marilyn C. Ho19932287</v>
      </c>
      <c r="C198" s="11" t="s">
        <v>19</v>
      </c>
      <c r="D198" s="11" t="s">
        <v>2324</v>
      </c>
      <c r="E198" s="11" t="s">
        <v>2324</v>
      </c>
      <c r="F198" s="4">
        <v>2287</v>
      </c>
      <c r="G198" s="3">
        <v>1993</v>
      </c>
      <c r="H198" s="3" t="s">
        <v>4263</v>
      </c>
      <c r="I198" s="12" t="s">
        <v>31</v>
      </c>
      <c r="K198" s="3" t="str">
        <f>IF(VLOOKUP(D198,'Resources Final'!A:C,3,FALSE)=0,"",VLOOKUP(D198,'Resources Final'!A:C,3,FALSE))</f>
        <v>Y</v>
      </c>
      <c r="L198" s="3" t="str">
        <f>IF(VLOOKUP(D198,'Resources Final'!A:D,4,FALSE)=0,"",VLOOKUP(D198,'Resources Final'!A:D,4,FALSE))</f>
        <v/>
      </c>
      <c r="M198" s="3" t="str">
        <f>IF(VLOOKUP(D198,'Resources Final'!A:E,5,FALSE)=0,"",VLOOKUP(D198,'Resources Final'!A:E,5,FALSE))</f>
        <v/>
      </c>
      <c r="N198" s="7" t="str">
        <f>IF(VLOOKUP(D198,'Resources Final'!A:F,6,FALSE)=0,"",VLOOKUP(D198,'Resources Final'!A:F,6,FALSE))</f>
        <v/>
      </c>
      <c r="O198" s="3" t="str">
        <f>IF(VLOOKUP(D198,'Resources Final'!A:G,7,FALSE)=0,"",VLOOKUP(D198,'Resources Final'!A:G,7,FALSE))</f>
        <v/>
      </c>
    </row>
    <row r="199" spans="1:15" x14ac:dyDescent="0.2">
      <c r="A199" s="11" t="s">
        <v>4160</v>
      </c>
      <c r="B199" s="11" t="str">
        <f t="shared" si="14"/>
        <v>Charles G. Koch Charitable Foundation_Mathew H. Taylor19931851</v>
      </c>
      <c r="C199" s="11" t="s">
        <v>19</v>
      </c>
      <c r="D199" s="11" t="s">
        <v>2354</v>
      </c>
      <c r="E199" s="11" t="s">
        <v>2354</v>
      </c>
      <c r="F199" s="4">
        <v>1851</v>
      </c>
      <c r="G199" s="3">
        <v>1993</v>
      </c>
      <c r="H199" s="3" t="s">
        <v>4263</v>
      </c>
      <c r="I199" s="12" t="s">
        <v>31</v>
      </c>
      <c r="K199" s="3" t="str">
        <f>IF(VLOOKUP(D199,'Resources Final'!A:C,3,FALSE)=0,"",VLOOKUP(D199,'Resources Final'!A:C,3,FALSE))</f>
        <v>Y</v>
      </c>
      <c r="L199" s="3" t="str">
        <f>IF(VLOOKUP(D199,'Resources Final'!A:D,4,FALSE)=0,"",VLOOKUP(D199,'Resources Final'!A:D,4,FALSE))</f>
        <v/>
      </c>
      <c r="M199" s="3" t="str">
        <f>IF(VLOOKUP(D199,'Resources Final'!A:E,5,FALSE)=0,"",VLOOKUP(D199,'Resources Final'!A:E,5,FALSE))</f>
        <v/>
      </c>
      <c r="N199" s="7" t="str">
        <f>IF(VLOOKUP(D199,'Resources Final'!A:F,6,FALSE)=0,"",VLOOKUP(D199,'Resources Final'!A:F,6,FALSE))</f>
        <v/>
      </c>
      <c r="O199" s="3" t="str">
        <f>IF(VLOOKUP(D199,'Resources Final'!A:G,7,FALSE)=0,"",VLOOKUP(D199,'Resources Final'!A:G,7,FALSE))</f>
        <v/>
      </c>
    </row>
    <row r="200" spans="1:15" x14ac:dyDescent="0.2">
      <c r="A200" s="11" t="s">
        <v>4160</v>
      </c>
      <c r="B200" s="11" t="str">
        <f t="shared" si="14"/>
        <v>Charles G. Koch Charitable Foundation_Mathew R. Eastabrook19931906</v>
      </c>
      <c r="C200" s="11" t="s">
        <v>19</v>
      </c>
      <c r="D200" s="11" t="s">
        <v>2355</v>
      </c>
      <c r="E200" s="11" t="s">
        <v>2355</v>
      </c>
      <c r="F200" s="4">
        <v>1906</v>
      </c>
      <c r="G200" s="3">
        <v>1993</v>
      </c>
      <c r="H200" s="3" t="s">
        <v>4263</v>
      </c>
      <c r="I200" s="12" t="s">
        <v>31</v>
      </c>
      <c r="K200" s="3" t="str">
        <f>IF(VLOOKUP(D200,'Resources Final'!A:C,3,FALSE)=0,"",VLOOKUP(D200,'Resources Final'!A:C,3,FALSE))</f>
        <v>Y</v>
      </c>
      <c r="L200" s="3" t="str">
        <f>IF(VLOOKUP(D200,'Resources Final'!A:D,4,FALSE)=0,"",VLOOKUP(D200,'Resources Final'!A:D,4,FALSE))</f>
        <v/>
      </c>
      <c r="M200" s="3" t="str">
        <f>IF(VLOOKUP(D200,'Resources Final'!A:E,5,FALSE)=0,"",VLOOKUP(D200,'Resources Final'!A:E,5,FALSE))</f>
        <v/>
      </c>
      <c r="N200" s="7" t="str">
        <f>IF(VLOOKUP(D200,'Resources Final'!A:F,6,FALSE)=0,"",VLOOKUP(D200,'Resources Final'!A:F,6,FALSE))</f>
        <v/>
      </c>
      <c r="O200" s="3" t="str">
        <f>IF(VLOOKUP(D200,'Resources Final'!A:G,7,FALSE)=0,"",VLOOKUP(D200,'Resources Final'!A:G,7,FALSE))</f>
        <v/>
      </c>
    </row>
    <row r="201" spans="1:15" x14ac:dyDescent="0.2">
      <c r="A201" s="11" t="s">
        <v>4160</v>
      </c>
      <c r="B201" s="11" t="str">
        <f t="shared" si="14"/>
        <v>Charles G. Koch Charitable Foundation_Max D. Isaacson19932288</v>
      </c>
      <c r="C201" s="11" t="s">
        <v>19</v>
      </c>
      <c r="D201" s="11" t="s">
        <v>2363</v>
      </c>
      <c r="E201" s="11" t="s">
        <v>2363</v>
      </c>
      <c r="F201" s="4">
        <v>2288</v>
      </c>
      <c r="G201" s="3">
        <v>1993</v>
      </c>
      <c r="H201" s="3" t="s">
        <v>4263</v>
      </c>
      <c r="I201" s="12" t="s">
        <v>31</v>
      </c>
      <c r="K201" s="3" t="str">
        <f>IF(VLOOKUP(D201,'Resources Final'!A:C,3,FALSE)=0,"",VLOOKUP(D201,'Resources Final'!A:C,3,FALSE))</f>
        <v>Y</v>
      </c>
      <c r="L201" s="3" t="str">
        <f>IF(VLOOKUP(D201,'Resources Final'!A:D,4,FALSE)=0,"",VLOOKUP(D201,'Resources Final'!A:D,4,FALSE))</f>
        <v/>
      </c>
      <c r="M201" s="3" t="str">
        <f>IF(VLOOKUP(D201,'Resources Final'!A:E,5,FALSE)=0,"",VLOOKUP(D201,'Resources Final'!A:E,5,FALSE))</f>
        <v/>
      </c>
      <c r="N201" s="7" t="str">
        <f>IF(VLOOKUP(D201,'Resources Final'!A:F,6,FALSE)=0,"",VLOOKUP(D201,'Resources Final'!A:F,6,FALSE))</f>
        <v/>
      </c>
      <c r="O201" s="3" t="str">
        <f>IF(VLOOKUP(D201,'Resources Final'!A:G,7,FALSE)=0,"",VLOOKUP(D201,'Resources Final'!A:G,7,FALSE))</f>
        <v/>
      </c>
    </row>
    <row r="202" spans="1:15" x14ac:dyDescent="0.2">
      <c r="A202" s="11" t="s">
        <v>4160</v>
      </c>
      <c r="B202" s="11" t="str">
        <f t="shared" si="14"/>
        <v>Charles G. Koch Charitable Foundation_Michael A. Bast19932057</v>
      </c>
      <c r="C202" s="11" t="s">
        <v>19</v>
      </c>
      <c r="D202" s="11" t="s">
        <v>2443</v>
      </c>
      <c r="E202" s="11" t="s">
        <v>2443</v>
      </c>
      <c r="F202" s="4">
        <v>2057</v>
      </c>
      <c r="G202" s="3">
        <v>1993</v>
      </c>
      <c r="H202" s="3" t="s">
        <v>4263</v>
      </c>
      <c r="I202" s="12" t="s">
        <v>31</v>
      </c>
      <c r="K202" s="3" t="str">
        <f>IF(VLOOKUP(D202,'Resources Final'!A:C,3,FALSE)=0,"",VLOOKUP(D202,'Resources Final'!A:C,3,FALSE))</f>
        <v>Y</v>
      </c>
      <c r="L202" s="3" t="str">
        <f>IF(VLOOKUP(D202,'Resources Final'!A:D,4,FALSE)=0,"",VLOOKUP(D202,'Resources Final'!A:D,4,FALSE))</f>
        <v/>
      </c>
      <c r="M202" s="3" t="str">
        <f>IF(VLOOKUP(D202,'Resources Final'!A:E,5,FALSE)=0,"",VLOOKUP(D202,'Resources Final'!A:E,5,FALSE))</f>
        <v/>
      </c>
      <c r="N202" s="7" t="str">
        <f>IF(VLOOKUP(D202,'Resources Final'!A:F,6,FALSE)=0,"",VLOOKUP(D202,'Resources Final'!A:F,6,FALSE))</f>
        <v/>
      </c>
      <c r="O202" s="3" t="str">
        <f>IF(VLOOKUP(D202,'Resources Final'!A:G,7,FALSE)=0,"",VLOOKUP(D202,'Resources Final'!A:G,7,FALSE))</f>
        <v/>
      </c>
    </row>
    <row r="203" spans="1:15" x14ac:dyDescent="0.2">
      <c r="A203" s="11" t="s">
        <v>4160</v>
      </c>
      <c r="B203" s="11" t="str">
        <f t="shared" si="14"/>
        <v>Charles G. Koch Charitable Foundation_Network For Teaching Entrepreneurship1993150000</v>
      </c>
      <c r="C203" s="11" t="s">
        <v>19</v>
      </c>
      <c r="D203" s="11" t="s">
        <v>4197</v>
      </c>
      <c r="E203" s="11" t="s">
        <v>2641</v>
      </c>
      <c r="F203" s="4">
        <v>150000</v>
      </c>
      <c r="G203" s="3">
        <v>1993</v>
      </c>
      <c r="H203" s="3" t="s">
        <v>4263</v>
      </c>
      <c r="I203" s="12"/>
      <c r="K203" s="3" t="str">
        <f>IF(VLOOKUP(D203,'Resources Final'!A:C,3,FALSE)=0,"",VLOOKUP(D203,'Resources Final'!A:C,3,FALSE))</f>
        <v/>
      </c>
      <c r="L203" s="3" t="str">
        <f>IF(VLOOKUP(D203,'Resources Final'!A:D,4,FALSE)=0,"",VLOOKUP(D203,'Resources Final'!A:D,4,FALSE))</f>
        <v/>
      </c>
      <c r="M203" s="3" t="str">
        <f>IF(VLOOKUP(D203,'Resources Final'!A:E,5,FALSE)=0,"",VLOOKUP(D203,'Resources Final'!A:E,5,FALSE))</f>
        <v/>
      </c>
      <c r="N203" s="7" t="str">
        <f>IF(VLOOKUP(D203,'Resources Final'!A:F,6,FALSE)=0,"",VLOOKUP(D203,'Resources Final'!A:F,6,FALSE))</f>
        <v/>
      </c>
      <c r="O203" s="3" t="str">
        <f>IF(VLOOKUP(D203,'Resources Final'!A:G,7,FALSE)=0,"",VLOOKUP(D203,'Resources Final'!A:G,7,FALSE))</f>
        <v/>
      </c>
    </row>
    <row r="204" spans="1:15" x14ac:dyDescent="0.2">
      <c r="A204" s="11" t="s">
        <v>4160</v>
      </c>
      <c r="B204" s="11" t="str">
        <f t="shared" si="14"/>
        <v>Charles G. Koch Charitable Foundation_Network For Teaching Entrepreneurship19936025</v>
      </c>
      <c r="C204" s="11" t="s">
        <v>19</v>
      </c>
      <c r="D204" s="11" t="s">
        <v>4197</v>
      </c>
      <c r="E204" s="11" t="s">
        <v>2641</v>
      </c>
      <c r="F204" s="4">
        <v>6025</v>
      </c>
      <c r="G204" s="3">
        <v>1993</v>
      </c>
      <c r="H204" s="3" t="s">
        <v>4263</v>
      </c>
      <c r="I204" s="12"/>
      <c r="K204" s="3" t="str">
        <f>IF(VLOOKUP(D204,'Resources Final'!A:C,3,FALSE)=0,"",VLOOKUP(D204,'Resources Final'!A:C,3,FALSE))</f>
        <v/>
      </c>
      <c r="L204" s="3" t="str">
        <f>IF(VLOOKUP(D204,'Resources Final'!A:D,4,FALSE)=0,"",VLOOKUP(D204,'Resources Final'!A:D,4,FALSE))</f>
        <v/>
      </c>
      <c r="M204" s="3" t="str">
        <f>IF(VLOOKUP(D204,'Resources Final'!A:E,5,FALSE)=0,"",VLOOKUP(D204,'Resources Final'!A:E,5,FALSE))</f>
        <v/>
      </c>
      <c r="N204" s="7" t="str">
        <f>IF(VLOOKUP(D204,'Resources Final'!A:F,6,FALSE)=0,"",VLOOKUP(D204,'Resources Final'!A:F,6,FALSE))</f>
        <v/>
      </c>
      <c r="O204" s="3" t="str">
        <f>IF(VLOOKUP(D204,'Resources Final'!A:G,7,FALSE)=0,"",VLOOKUP(D204,'Resources Final'!A:G,7,FALSE))</f>
        <v/>
      </c>
    </row>
    <row r="205" spans="1:15" x14ac:dyDescent="0.2">
      <c r="A205" s="11" t="s">
        <v>4160</v>
      </c>
      <c r="B205" s="11" t="str">
        <f t="shared" si="14"/>
        <v>Charles G. Koch Charitable Foundation_Network For Teaching Entrepreneurship1993175000</v>
      </c>
      <c r="C205" s="11" t="s">
        <v>19</v>
      </c>
      <c r="D205" s="11" t="s">
        <v>4197</v>
      </c>
      <c r="E205" s="11" t="s">
        <v>2641</v>
      </c>
      <c r="F205" s="4">
        <v>175000</v>
      </c>
      <c r="G205" s="3">
        <v>1993</v>
      </c>
      <c r="H205" s="3" t="s">
        <v>4263</v>
      </c>
      <c r="I205" s="12"/>
      <c r="K205" s="3" t="str">
        <f>IF(VLOOKUP(D205,'Resources Final'!A:C,3,FALSE)=0,"",VLOOKUP(D205,'Resources Final'!A:C,3,FALSE))</f>
        <v/>
      </c>
      <c r="L205" s="3" t="str">
        <f>IF(VLOOKUP(D205,'Resources Final'!A:D,4,FALSE)=0,"",VLOOKUP(D205,'Resources Final'!A:D,4,FALSE))</f>
        <v/>
      </c>
      <c r="M205" s="3" t="str">
        <f>IF(VLOOKUP(D205,'Resources Final'!A:E,5,FALSE)=0,"",VLOOKUP(D205,'Resources Final'!A:E,5,FALSE))</f>
        <v/>
      </c>
      <c r="N205" s="7" t="str">
        <f>IF(VLOOKUP(D205,'Resources Final'!A:F,6,FALSE)=0,"",VLOOKUP(D205,'Resources Final'!A:F,6,FALSE))</f>
        <v/>
      </c>
      <c r="O205" s="3" t="str">
        <f>IF(VLOOKUP(D205,'Resources Final'!A:G,7,FALSE)=0,"",VLOOKUP(D205,'Resources Final'!A:G,7,FALSE))</f>
        <v/>
      </c>
    </row>
    <row r="206" spans="1:15" x14ac:dyDescent="0.2">
      <c r="A206" s="11" t="s">
        <v>4160</v>
      </c>
      <c r="B206" s="11" t="str">
        <f t="shared" si="14"/>
        <v>Charles G. Koch Charitable Foundation_Network For Teaching Entrepreneurship1993225000</v>
      </c>
      <c r="C206" s="11" t="s">
        <v>19</v>
      </c>
      <c r="D206" s="11" t="s">
        <v>4197</v>
      </c>
      <c r="E206" s="11" t="s">
        <v>2641</v>
      </c>
      <c r="F206" s="4">
        <v>225000</v>
      </c>
      <c r="G206" s="3">
        <v>1993</v>
      </c>
      <c r="H206" s="3" t="s">
        <v>4263</v>
      </c>
      <c r="I206" s="12"/>
      <c r="K206" s="3" t="str">
        <f>IF(VLOOKUP(D206,'Resources Final'!A:C,3,FALSE)=0,"",VLOOKUP(D206,'Resources Final'!A:C,3,FALSE))</f>
        <v/>
      </c>
      <c r="L206" s="3" t="str">
        <f>IF(VLOOKUP(D206,'Resources Final'!A:D,4,FALSE)=0,"",VLOOKUP(D206,'Resources Final'!A:D,4,FALSE))</f>
        <v/>
      </c>
      <c r="M206" s="3" t="str">
        <f>IF(VLOOKUP(D206,'Resources Final'!A:E,5,FALSE)=0,"",VLOOKUP(D206,'Resources Final'!A:E,5,FALSE))</f>
        <v/>
      </c>
      <c r="N206" s="7" t="str">
        <f>IF(VLOOKUP(D206,'Resources Final'!A:F,6,FALSE)=0,"",VLOOKUP(D206,'Resources Final'!A:F,6,FALSE))</f>
        <v/>
      </c>
      <c r="O206" s="3" t="str">
        <f>IF(VLOOKUP(D206,'Resources Final'!A:G,7,FALSE)=0,"",VLOOKUP(D206,'Resources Final'!A:G,7,FALSE))</f>
        <v/>
      </c>
    </row>
    <row r="207" spans="1:15" x14ac:dyDescent="0.2">
      <c r="A207" s="11" t="s">
        <v>4160</v>
      </c>
      <c r="B207" s="11" t="str">
        <f t="shared" si="14"/>
        <v>Charles G. Koch Charitable Foundation_Otto Giesenfeld19933939</v>
      </c>
      <c r="C207" s="11" t="s">
        <v>19</v>
      </c>
      <c r="D207" s="11" t="s">
        <v>2762</v>
      </c>
      <c r="E207" s="11" t="s">
        <v>2762</v>
      </c>
      <c r="F207" s="4">
        <v>3939</v>
      </c>
      <c r="G207" s="3">
        <v>1993</v>
      </c>
      <c r="H207" s="3" t="s">
        <v>4263</v>
      </c>
      <c r="I207" s="12" t="s">
        <v>31</v>
      </c>
      <c r="K207" s="3" t="str">
        <f>IF(VLOOKUP(D207,'Resources Final'!A:C,3,FALSE)=0,"",VLOOKUP(D207,'Resources Final'!A:C,3,FALSE))</f>
        <v>Y</v>
      </c>
      <c r="L207" s="3" t="str">
        <f>IF(VLOOKUP(D207,'Resources Final'!A:D,4,FALSE)=0,"",VLOOKUP(D207,'Resources Final'!A:D,4,FALSE))</f>
        <v/>
      </c>
      <c r="M207" s="3" t="str">
        <f>IF(VLOOKUP(D207,'Resources Final'!A:E,5,FALSE)=0,"",VLOOKUP(D207,'Resources Final'!A:E,5,FALSE))</f>
        <v/>
      </c>
      <c r="N207" s="7" t="str">
        <f>IF(VLOOKUP(D207,'Resources Final'!A:F,6,FALSE)=0,"",VLOOKUP(D207,'Resources Final'!A:F,6,FALSE))</f>
        <v/>
      </c>
      <c r="O207" s="3" t="str">
        <f>IF(VLOOKUP(D207,'Resources Final'!A:G,7,FALSE)=0,"",VLOOKUP(D207,'Resources Final'!A:G,7,FALSE))</f>
        <v/>
      </c>
    </row>
    <row r="208" spans="1:15" x14ac:dyDescent="0.2">
      <c r="A208" s="11" t="s">
        <v>4160</v>
      </c>
      <c r="B208" s="11" t="str">
        <f t="shared" si="14"/>
        <v>Charles G. Koch Charitable Foundation_Philanthropy Roundtable19931000</v>
      </c>
      <c r="C208" s="11" t="s">
        <v>19</v>
      </c>
      <c r="D208" s="11" t="s">
        <v>2849</v>
      </c>
      <c r="E208" s="11" t="s">
        <v>2849</v>
      </c>
      <c r="F208" s="4">
        <v>1000</v>
      </c>
      <c r="G208" s="3">
        <v>1993</v>
      </c>
      <c r="H208" s="3" t="s">
        <v>4263</v>
      </c>
      <c r="I208" s="12"/>
      <c r="K208" s="3" t="str">
        <f>IF(VLOOKUP(D208,'Resources Final'!A:C,3,FALSE)=0,"",VLOOKUP(D208,'Resources Final'!A:C,3,FALSE))</f>
        <v/>
      </c>
      <c r="L208" s="3" t="str">
        <f>IF(VLOOKUP(D208,'Resources Final'!A:D,4,FALSE)=0,"",VLOOKUP(D208,'Resources Final'!A:D,4,FALSE))</f>
        <v/>
      </c>
      <c r="M208" s="3" t="str">
        <f>IF(VLOOKUP(D208,'Resources Final'!A:E,5,FALSE)=0,"",VLOOKUP(D208,'Resources Final'!A:E,5,FALSE))</f>
        <v/>
      </c>
      <c r="N208" s="7" t="str">
        <f>IF(VLOOKUP(D208,'Resources Final'!A:F,6,FALSE)=0,"",VLOOKUP(D208,'Resources Final'!A:F,6,FALSE))</f>
        <v>http://www.sourcewatch.org/index.php/Philanthropy_Roundtable</v>
      </c>
      <c r="O208" s="3" t="str">
        <f>IF(VLOOKUP(D208,'Resources Final'!A:G,7,FALSE)=0,"",VLOOKUP(D208,'Resources Final'!A:G,7,FALSE))</f>
        <v>Sourcewatch</v>
      </c>
    </row>
    <row r="209" spans="1:15" x14ac:dyDescent="0.2">
      <c r="A209" s="11" t="s">
        <v>4160</v>
      </c>
      <c r="B209" s="11" t="str">
        <f t="shared" si="14"/>
        <v>Charles G. Koch Charitable Foundation_Rajesh Yerasi19931879</v>
      </c>
      <c r="C209" s="11" t="s">
        <v>19</v>
      </c>
      <c r="D209" s="11" t="s">
        <v>2979</v>
      </c>
      <c r="E209" s="11" t="s">
        <v>2979</v>
      </c>
      <c r="F209" s="4">
        <v>1879</v>
      </c>
      <c r="G209" s="3">
        <v>1993</v>
      </c>
      <c r="H209" s="3" t="s">
        <v>4263</v>
      </c>
      <c r="I209" s="12" t="s">
        <v>31</v>
      </c>
      <c r="K209" s="3" t="str">
        <f>IF(VLOOKUP(D209,'Resources Final'!A:C,3,FALSE)=0,"",VLOOKUP(D209,'Resources Final'!A:C,3,FALSE))</f>
        <v>Y</v>
      </c>
      <c r="L209" s="3" t="str">
        <f>IF(VLOOKUP(D209,'Resources Final'!A:D,4,FALSE)=0,"",VLOOKUP(D209,'Resources Final'!A:D,4,FALSE))</f>
        <v/>
      </c>
      <c r="M209" s="3" t="str">
        <f>IF(VLOOKUP(D209,'Resources Final'!A:E,5,FALSE)=0,"",VLOOKUP(D209,'Resources Final'!A:E,5,FALSE))</f>
        <v/>
      </c>
      <c r="N209" s="7" t="str">
        <f>IF(VLOOKUP(D209,'Resources Final'!A:F,6,FALSE)=0,"",VLOOKUP(D209,'Resources Final'!A:F,6,FALSE))</f>
        <v/>
      </c>
      <c r="O209" s="3" t="str">
        <f>IF(VLOOKUP(D209,'Resources Final'!A:G,7,FALSE)=0,"",VLOOKUP(D209,'Resources Final'!A:G,7,FALSE))</f>
        <v/>
      </c>
    </row>
    <row r="210" spans="1:15" x14ac:dyDescent="0.2">
      <c r="A210" s="11" t="s">
        <v>4160</v>
      </c>
      <c r="B210" s="11" t="str">
        <f t="shared" si="14"/>
        <v>Charles G. Koch Charitable Foundation_Reason Foundation19932000</v>
      </c>
      <c r="C210" s="11" t="s">
        <v>19</v>
      </c>
      <c r="D210" s="11" t="s">
        <v>3001</v>
      </c>
      <c r="E210" s="11" t="s">
        <v>3001</v>
      </c>
      <c r="F210" s="4">
        <v>2000</v>
      </c>
      <c r="G210" s="3">
        <v>1993</v>
      </c>
      <c r="H210" s="3" t="s">
        <v>4263</v>
      </c>
      <c r="I210" s="12"/>
      <c r="K210" s="3" t="str">
        <f>IF(VLOOKUP(D210,'Resources Final'!A:C,3,FALSE)=0,"",VLOOKUP(D210,'Resources Final'!A:C,3,FALSE))</f>
        <v/>
      </c>
      <c r="L210" s="3" t="str">
        <f>IF(VLOOKUP(D210,'Resources Final'!A:D,4,FALSE)=0,"",VLOOKUP(D210,'Resources Final'!A:D,4,FALSE))</f>
        <v/>
      </c>
      <c r="M210" s="3" t="str">
        <f>IF(VLOOKUP(D210,'Resources Final'!A:E,5,FALSE)=0,"",VLOOKUP(D210,'Resources Final'!A:E,5,FALSE))</f>
        <v/>
      </c>
      <c r="N210" s="7" t="str">
        <f>IF(VLOOKUP(D210,'Resources Final'!A:F,6,FALSE)=0,"",VLOOKUP(D210,'Resources Final'!A:F,6,FALSE))</f>
        <v>https://www.desmogblog.com/reason-foundation</v>
      </c>
      <c r="O210" s="3" t="str">
        <f>IF(VLOOKUP(D210,'Resources Final'!A:G,7,FALSE)=0,"",VLOOKUP(D210,'Resources Final'!A:G,7,FALSE))</f>
        <v>Desmog</v>
      </c>
    </row>
    <row r="211" spans="1:15" x14ac:dyDescent="0.2">
      <c r="A211" s="11" t="s">
        <v>4160</v>
      </c>
      <c r="B211" s="11" t="str">
        <f t="shared" si="14"/>
        <v>Charles G. Koch Charitable Foundation_Rebecca M. Boggs19932047</v>
      </c>
      <c r="C211" s="11" t="s">
        <v>19</v>
      </c>
      <c r="D211" s="11" t="s">
        <v>3007</v>
      </c>
      <c r="E211" s="11" t="s">
        <v>3007</v>
      </c>
      <c r="F211" s="4">
        <v>2047</v>
      </c>
      <c r="G211" s="3">
        <v>1993</v>
      </c>
      <c r="H211" s="3" t="s">
        <v>4263</v>
      </c>
      <c r="I211" s="12" t="s">
        <v>31</v>
      </c>
      <c r="K211" s="3" t="str">
        <f>IF(VLOOKUP(D211,'Resources Final'!A:C,3,FALSE)=0,"",VLOOKUP(D211,'Resources Final'!A:C,3,FALSE))</f>
        <v>Y</v>
      </c>
      <c r="L211" s="3" t="str">
        <f>IF(VLOOKUP(D211,'Resources Final'!A:D,4,FALSE)=0,"",VLOOKUP(D211,'Resources Final'!A:D,4,FALSE))</f>
        <v/>
      </c>
      <c r="M211" s="3" t="str">
        <f>IF(VLOOKUP(D211,'Resources Final'!A:E,5,FALSE)=0,"",VLOOKUP(D211,'Resources Final'!A:E,5,FALSE))</f>
        <v/>
      </c>
      <c r="N211" s="7" t="str">
        <f>IF(VLOOKUP(D211,'Resources Final'!A:F,6,FALSE)=0,"",VLOOKUP(D211,'Resources Final'!A:F,6,FALSE))</f>
        <v/>
      </c>
      <c r="O211" s="3" t="str">
        <f>IF(VLOOKUP(D211,'Resources Final'!A:G,7,FALSE)=0,"",VLOOKUP(D211,'Resources Final'!A:G,7,FALSE))</f>
        <v/>
      </c>
    </row>
    <row r="212" spans="1:15" x14ac:dyDescent="0.2">
      <c r="A212" s="11" t="s">
        <v>4160</v>
      </c>
      <c r="B212" s="11" t="str">
        <f t="shared" si="14"/>
        <v>Charles G. Koch Charitable Foundation_Robin A. Hulsey19932227</v>
      </c>
      <c r="C212" s="11" t="s">
        <v>19</v>
      </c>
      <c r="D212" s="11" t="s">
        <v>3087</v>
      </c>
      <c r="E212" s="11" t="s">
        <v>3087</v>
      </c>
      <c r="F212" s="4">
        <v>2227</v>
      </c>
      <c r="G212" s="3">
        <v>1993</v>
      </c>
      <c r="H212" s="3" t="s">
        <v>4263</v>
      </c>
      <c r="I212" s="12" t="s">
        <v>31</v>
      </c>
      <c r="K212" s="3" t="str">
        <f>IF(VLOOKUP(D212,'Resources Final'!A:C,3,FALSE)=0,"",VLOOKUP(D212,'Resources Final'!A:C,3,FALSE))</f>
        <v>Y</v>
      </c>
      <c r="L212" s="3" t="str">
        <f>IF(VLOOKUP(D212,'Resources Final'!A:D,4,FALSE)=0,"",VLOOKUP(D212,'Resources Final'!A:D,4,FALSE))</f>
        <v/>
      </c>
      <c r="M212" s="3" t="str">
        <f>IF(VLOOKUP(D212,'Resources Final'!A:E,5,FALSE)=0,"",VLOOKUP(D212,'Resources Final'!A:E,5,FALSE))</f>
        <v/>
      </c>
      <c r="N212" s="7" t="str">
        <f>IF(VLOOKUP(D212,'Resources Final'!A:F,6,FALSE)=0,"",VLOOKUP(D212,'Resources Final'!A:F,6,FALSE))</f>
        <v/>
      </c>
      <c r="O212" s="3" t="str">
        <f>IF(VLOOKUP(D212,'Resources Final'!A:G,7,FALSE)=0,"",VLOOKUP(D212,'Resources Final'!A:G,7,FALSE))</f>
        <v/>
      </c>
    </row>
    <row r="213" spans="1:15" x14ac:dyDescent="0.2">
      <c r="A213" s="11" t="s">
        <v>4160</v>
      </c>
      <c r="B213" s="11" t="str">
        <f t="shared" si="14"/>
        <v>Charles G. Koch Charitable Foundation_Saint Vincent College19932000</v>
      </c>
      <c r="C213" s="11" t="s">
        <v>19</v>
      </c>
      <c r="D213" s="11" t="s">
        <v>3205</v>
      </c>
      <c r="E213" s="11" t="s">
        <v>3205</v>
      </c>
      <c r="F213" s="4">
        <v>2000</v>
      </c>
      <c r="G213" s="3">
        <v>1993</v>
      </c>
      <c r="H213" s="3" t="s">
        <v>4263</v>
      </c>
      <c r="I213" s="12"/>
      <c r="K213" s="3" t="str">
        <f>IF(VLOOKUP(D213,'Resources Final'!A:C,3,FALSE)=0,"",VLOOKUP(D213,'Resources Final'!A:C,3,FALSE))</f>
        <v/>
      </c>
      <c r="L213" s="3" t="str">
        <f>IF(VLOOKUP(D213,'Resources Final'!A:D,4,FALSE)=0,"",VLOOKUP(D213,'Resources Final'!A:D,4,FALSE))</f>
        <v>Y</v>
      </c>
      <c r="M213" s="3" t="str">
        <f>IF(VLOOKUP(D213,'Resources Final'!A:E,5,FALSE)=0,"",VLOOKUP(D213,'Resources Final'!A:E,5,FALSE))</f>
        <v/>
      </c>
      <c r="N213" s="7" t="str">
        <f>IF(VLOOKUP(D213,'Resources Final'!A:F,6,FALSE)=0,"",VLOOKUP(D213,'Resources Final'!A:F,6,FALSE))</f>
        <v/>
      </c>
      <c r="O213" s="3" t="str">
        <f>IF(VLOOKUP(D213,'Resources Final'!A:G,7,FALSE)=0,"",VLOOKUP(D213,'Resources Final'!A:G,7,FALSE))</f>
        <v/>
      </c>
    </row>
    <row r="214" spans="1:15" x14ac:dyDescent="0.2">
      <c r="A214" s="11" t="s">
        <v>4160</v>
      </c>
      <c r="B214" s="11" t="str">
        <f t="shared" si="14"/>
        <v>Charles G. Koch Charitable Foundation_Shellie A. Yule19931961</v>
      </c>
      <c r="C214" s="11" t="s">
        <v>19</v>
      </c>
      <c r="D214" s="11" t="s">
        <v>3303</v>
      </c>
      <c r="E214" s="11" t="s">
        <v>3303</v>
      </c>
      <c r="F214" s="4">
        <v>1961</v>
      </c>
      <c r="G214" s="3">
        <v>1993</v>
      </c>
      <c r="H214" s="3" t="s">
        <v>4263</v>
      </c>
      <c r="I214" s="12" t="s">
        <v>31</v>
      </c>
      <c r="K214" s="3" t="str">
        <f>IF(VLOOKUP(D214,'Resources Final'!A:C,3,FALSE)=0,"",VLOOKUP(D214,'Resources Final'!A:C,3,FALSE))</f>
        <v>Y</v>
      </c>
      <c r="L214" s="3" t="str">
        <f>IF(VLOOKUP(D214,'Resources Final'!A:D,4,FALSE)=0,"",VLOOKUP(D214,'Resources Final'!A:D,4,FALSE))</f>
        <v/>
      </c>
      <c r="M214" s="3" t="str">
        <f>IF(VLOOKUP(D214,'Resources Final'!A:E,5,FALSE)=0,"",VLOOKUP(D214,'Resources Final'!A:E,5,FALSE))</f>
        <v/>
      </c>
      <c r="N214" s="7" t="str">
        <f>IF(VLOOKUP(D214,'Resources Final'!A:F,6,FALSE)=0,"",VLOOKUP(D214,'Resources Final'!A:F,6,FALSE))</f>
        <v/>
      </c>
      <c r="O214" s="3" t="str">
        <f>IF(VLOOKUP(D214,'Resources Final'!A:G,7,FALSE)=0,"",VLOOKUP(D214,'Resources Final'!A:G,7,FALSE))</f>
        <v/>
      </c>
    </row>
    <row r="215" spans="1:15" x14ac:dyDescent="0.2">
      <c r="A215" s="11" t="s">
        <v>4160</v>
      </c>
      <c r="B215" s="11" t="str">
        <f t="shared" si="14"/>
        <v>Charles G. Koch Charitable Foundation_Steadman Sports Medicine Foundation199320000</v>
      </c>
      <c r="C215" s="11" t="s">
        <v>19</v>
      </c>
      <c r="D215" s="11" t="s">
        <v>3422</v>
      </c>
      <c r="E215" s="11" t="s">
        <v>3422</v>
      </c>
      <c r="F215" s="4">
        <v>20000</v>
      </c>
      <c r="G215" s="3">
        <v>1993</v>
      </c>
      <c r="H215" s="3" t="s">
        <v>4263</v>
      </c>
      <c r="I215" s="12"/>
      <c r="K215" s="3" t="str">
        <f>IF(VLOOKUP(D215,'Resources Final'!A:C,3,FALSE)=0,"",VLOOKUP(D215,'Resources Final'!A:C,3,FALSE))</f>
        <v/>
      </c>
      <c r="L215" s="3" t="str">
        <f>IF(VLOOKUP(D215,'Resources Final'!A:D,4,FALSE)=0,"",VLOOKUP(D215,'Resources Final'!A:D,4,FALSE))</f>
        <v/>
      </c>
      <c r="M215" s="3" t="str">
        <f>IF(VLOOKUP(D215,'Resources Final'!A:E,5,FALSE)=0,"",VLOOKUP(D215,'Resources Final'!A:E,5,FALSE))</f>
        <v>N</v>
      </c>
      <c r="N215" s="7" t="str">
        <f>IF(VLOOKUP(D215,'Resources Final'!A:F,6,FALSE)=0,"",VLOOKUP(D215,'Resources Final'!A:F,6,FALSE))</f>
        <v/>
      </c>
      <c r="O215" s="3" t="str">
        <f>IF(VLOOKUP(D215,'Resources Final'!A:G,7,FALSE)=0,"",VLOOKUP(D215,'Resources Final'!A:G,7,FALSE))</f>
        <v/>
      </c>
    </row>
    <row r="216" spans="1:15" x14ac:dyDescent="0.2">
      <c r="A216" s="11" t="s">
        <v>4160</v>
      </c>
      <c r="B216" s="11" t="str">
        <f t="shared" si="14"/>
        <v>Charles G. Koch Charitable Foundation_Stephen F. Swain19932287</v>
      </c>
      <c r="C216" s="11" t="s">
        <v>19</v>
      </c>
      <c r="D216" s="11" t="s">
        <v>3429</v>
      </c>
      <c r="E216" s="11" t="s">
        <v>3429</v>
      </c>
      <c r="F216" s="4">
        <v>2287</v>
      </c>
      <c r="G216" s="3">
        <v>1993</v>
      </c>
      <c r="H216" s="3" t="s">
        <v>4263</v>
      </c>
      <c r="I216" s="12" t="s">
        <v>31</v>
      </c>
      <c r="K216" s="3" t="str">
        <f>IF(VLOOKUP(D216,'Resources Final'!A:C,3,FALSE)=0,"",VLOOKUP(D216,'Resources Final'!A:C,3,FALSE))</f>
        <v>Y</v>
      </c>
      <c r="L216" s="3" t="str">
        <f>IF(VLOOKUP(D216,'Resources Final'!A:D,4,FALSE)=0,"",VLOOKUP(D216,'Resources Final'!A:D,4,FALSE))</f>
        <v/>
      </c>
      <c r="M216" s="3" t="str">
        <f>IF(VLOOKUP(D216,'Resources Final'!A:E,5,FALSE)=0,"",VLOOKUP(D216,'Resources Final'!A:E,5,FALSE))</f>
        <v/>
      </c>
      <c r="N216" s="7" t="str">
        <f>IF(VLOOKUP(D216,'Resources Final'!A:F,6,FALSE)=0,"",VLOOKUP(D216,'Resources Final'!A:F,6,FALSE))</f>
        <v/>
      </c>
      <c r="O216" s="3" t="str">
        <f>IF(VLOOKUP(D216,'Resources Final'!A:G,7,FALSE)=0,"",VLOOKUP(D216,'Resources Final'!A:G,7,FALSE))</f>
        <v/>
      </c>
    </row>
    <row r="217" spans="1:15" x14ac:dyDescent="0.2">
      <c r="A217" s="11" t="s">
        <v>4160</v>
      </c>
      <c r="B217" s="11" t="str">
        <f t="shared" si="14"/>
        <v>Charles G. Koch Charitable Foundation_Stephen S. Jamison19931905</v>
      </c>
      <c r="C217" s="11" t="s">
        <v>19</v>
      </c>
      <c r="D217" s="11" t="s">
        <v>3430</v>
      </c>
      <c r="E217" s="11" t="s">
        <v>3430</v>
      </c>
      <c r="F217" s="4">
        <v>1905</v>
      </c>
      <c r="G217" s="3">
        <v>1993</v>
      </c>
      <c r="H217" s="3" t="s">
        <v>4263</v>
      </c>
      <c r="I217" s="12" t="s">
        <v>31</v>
      </c>
      <c r="K217" s="3" t="str">
        <f>IF(VLOOKUP(D217,'Resources Final'!A:C,3,FALSE)=0,"",VLOOKUP(D217,'Resources Final'!A:C,3,FALSE))</f>
        <v>Y</v>
      </c>
      <c r="L217" s="3" t="str">
        <f>IF(VLOOKUP(D217,'Resources Final'!A:D,4,FALSE)=0,"",VLOOKUP(D217,'Resources Final'!A:D,4,FALSE))</f>
        <v/>
      </c>
      <c r="M217" s="3" t="str">
        <f>IF(VLOOKUP(D217,'Resources Final'!A:E,5,FALSE)=0,"",VLOOKUP(D217,'Resources Final'!A:E,5,FALSE))</f>
        <v/>
      </c>
      <c r="N217" s="7" t="str">
        <f>IF(VLOOKUP(D217,'Resources Final'!A:F,6,FALSE)=0,"",VLOOKUP(D217,'Resources Final'!A:F,6,FALSE))</f>
        <v/>
      </c>
      <c r="O217" s="3" t="str">
        <f>IF(VLOOKUP(D217,'Resources Final'!A:G,7,FALSE)=0,"",VLOOKUP(D217,'Resources Final'!A:G,7,FALSE))</f>
        <v/>
      </c>
    </row>
    <row r="218" spans="1:15" x14ac:dyDescent="0.2">
      <c r="A218" s="11" t="s">
        <v>4160</v>
      </c>
      <c r="B218" s="11" t="str">
        <f t="shared" si="14"/>
        <v>Charles G. Koch Charitable Foundation_Thomas F. Harris19932187</v>
      </c>
      <c r="C218" s="11" t="s">
        <v>19</v>
      </c>
      <c r="D218" s="11" t="s">
        <v>3632</v>
      </c>
      <c r="E218" s="11" t="s">
        <v>3632</v>
      </c>
      <c r="F218" s="4">
        <v>2187</v>
      </c>
      <c r="G218" s="3">
        <v>1993</v>
      </c>
      <c r="H218" s="3" t="s">
        <v>4263</v>
      </c>
      <c r="I218" s="12" t="s">
        <v>31</v>
      </c>
      <c r="K218" s="3" t="str">
        <f>IF(VLOOKUP(D218,'Resources Final'!A:C,3,FALSE)=0,"",VLOOKUP(D218,'Resources Final'!A:C,3,FALSE))</f>
        <v>Y</v>
      </c>
      <c r="L218" s="3" t="str">
        <f>IF(VLOOKUP(D218,'Resources Final'!A:D,4,FALSE)=0,"",VLOOKUP(D218,'Resources Final'!A:D,4,FALSE))</f>
        <v/>
      </c>
      <c r="M218" s="3" t="str">
        <f>IF(VLOOKUP(D218,'Resources Final'!A:E,5,FALSE)=0,"",VLOOKUP(D218,'Resources Final'!A:E,5,FALSE))</f>
        <v/>
      </c>
      <c r="N218" s="7" t="str">
        <f>IF(VLOOKUP(D218,'Resources Final'!A:F,6,FALSE)=0,"",VLOOKUP(D218,'Resources Final'!A:F,6,FALSE))</f>
        <v/>
      </c>
      <c r="O218" s="3" t="str">
        <f>IF(VLOOKUP(D218,'Resources Final'!A:G,7,FALSE)=0,"",VLOOKUP(D218,'Resources Final'!A:G,7,FALSE))</f>
        <v/>
      </c>
    </row>
    <row r="219" spans="1:15" x14ac:dyDescent="0.2">
      <c r="A219" s="11" t="s">
        <v>4160</v>
      </c>
      <c r="B219" s="11" t="str">
        <f t="shared" si="14"/>
        <v>Charles G. Koch Charitable Foundation_Timothy W. Doyle19933329</v>
      </c>
      <c r="C219" s="11" t="s">
        <v>19</v>
      </c>
      <c r="D219" s="11" t="s">
        <v>3654</v>
      </c>
      <c r="E219" s="11" t="s">
        <v>3654</v>
      </c>
      <c r="F219" s="4">
        <v>3329</v>
      </c>
      <c r="G219" s="3">
        <v>1993</v>
      </c>
      <c r="H219" s="3" t="s">
        <v>4263</v>
      </c>
      <c r="I219" s="12" t="s">
        <v>31</v>
      </c>
      <c r="K219" s="3" t="str">
        <f>IF(VLOOKUP(D219,'Resources Final'!A:C,3,FALSE)=0,"",VLOOKUP(D219,'Resources Final'!A:C,3,FALSE))</f>
        <v>Y</v>
      </c>
      <c r="L219" s="3" t="str">
        <f>IF(VLOOKUP(D219,'Resources Final'!A:D,4,FALSE)=0,"",VLOOKUP(D219,'Resources Final'!A:D,4,FALSE))</f>
        <v/>
      </c>
      <c r="M219" s="3" t="str">
        <f>IF(VLOOKUP(D219,'Resources Final'!A:E,5,FALSE)=0,"",VLOOKUP(D219,'Resources Final'!A:E,5,FALSE))</f>
        <v/>
      </c>
      <c r="N219" s="7" t="str">
        <f>IF(VLOOKUP(D219,'Resources Final'!A:F,6,FALSE)=0,"",VLOOKUP(D219,'Resources Final'!A:F,6,FALSE))</f>
        <v/>
      </c>
      <c r="O219" s="3" t="str">
        <f>IF(VLOOKUP(D219,'Resources Final'!A:G,7,FALSE)=0,"",VLOOKUP(D219,'Resources Final'!A:G,7,FALSE))</f>
        <v/>
      </c>
    </row>
    <row r="220" spans="1:15" x14ac:dyDescent="0.2">
      <c r="A220" s="11" t="s">
        <v>4160</v>
      </c>
      <c r="B220" s="11" t="str">
        <f t="shared" si="14"/>
        <v>Charles G. Koch Charitable Foundation_Todd R. Kice19931611</v>
      </c>
      <c r="C220" s="11" t="s">
        <v>19</v>
      </c>
      <c r="D220" s="11" t="s">
        <v>3658</v>
      </c>
      <c r="E220" s="11" t="s">
        <v>3658</v>
      </c>
      <c r="F220" s="4">
        <v>1611</v>
      </c>
      <c r="G220" s="3">
        <v>1993</v>
      </c>
      <c r="H220" s="3" t="s">
        <v>4263</v>
      </c>
      <c r="I220" s="12" t="s">
        <v>31</v>
      </c>
      <c r="K220" s="3" t="str">
        <f>IF(VLOOKUP(D220,'Resources Final'!A:C,3,FALSE)=0,"",VLOOKUP(D220,'Resources Final'!A:C,3,FALSE))</f>
        <v>Y</v>
      </c>
      <c r="L220" s="3" t="str">
        <f>IF(VLOOKUP(D220,'Resources Final'!A:D,4,FALSE)=0,"",VLOOKUP(D220,'Resources Final'!A:D,4,FALSE))</f>
        <v/>
      </c>
      <c r="M220" s="3" t="str">
        <f>IF(VLOOKUP(D220,'Resources Final'!A:E,5,FALSE)=0,"",VLOOKUP(D220,'Resources Final'!A:E,5,FALSE))</f>
        <v/>
      </c>
      <c r="N220" s="7" t="str">
        <f>IF(VLOOKUP(D220,'Resources Final'!A:F,6,FALSE)=0,"",VLOOKUP(D220,'Resources Final'!A:F,6,FALSE))</f>
        <v/>
      </c>
      <c r="O220" s="3" t="str">
        <f>IF(VLOOKUP(D220,'Resources Final'!A:G,7,FALSE)=0,"",VLOOKUP(D220,'Resources Final'!A:G,7,FALSE))</f>
        <v/>
      </c>
    </row>
    <row r="221" spans="1:15" x14ac:dyDescent="0.2">
      <c r="A221" s="11" t="s">
        <v>4160</v>
      </c>
      <c r="B221" s="11" t="str">
        <f t="shared" si="14"/>
        <v>Charles G. Koch Charitable Foundation_Urban League of Wichita1993350</v>
      </c>
      <c r="C221" s="11" t="s">
        <v>19</v>
      </c>
      <c r="D221" s="11" t="s">
        <v>3858</v>
      </c>
      <c r="E221" s="11" t="s">
        <v>3858</v>
      </c>
      <c r="F221" s="4">
        <v>350</v>
      </c>
      <c r="G221" s="3">
        <v>1993</v>
      </c>
      <c r="H221" s="3" t="s">
        <v>4263</v>
      </c>
      <c r="I221" s="12"/>
      <c r="K221" s="3" t="str">
        <f>IF(VLOOKUP(D221,'Resources Final'!A:C,3,FALSE)=0,"",VLOOKUP(D221,'Resources Final'!A:C,3,FALSE))</f>
        <v/>
      </c>
      <c r="L221" s="3" t="str">
        <f>IF(VLOOKUP(D221,'Resources Final'!A:D,4,FALSE)=0,"",VLOOKUP(D221,'Resources Final'!A:D,4,FALSE))</f>
        <v/>
      </c>
      <c r="M221" s="3" t="str">
        <f>IF(VLOOKUP(D221,'Resources Final'!A:E,5,FALSE)=0,"",VLOOKUP(D221,'Resources Final'!A:E,5,FALSE))</f>
        <v>N</v>
      </c>
      <c r="N221" s="7" t="str">
        <f>IF(VLOOKUP(D221,'Resources Final'!A:F,6,FALSE)=0,"",VLOOKUP(D221,'Resources Final'!A:F,6,FALSE))</f>
        <v/>
      </c>
      <c r="O221" s="3" t="str">
        <f>IF(VLOOKUP(D221,'Resources Final'!A:G,7,FALSE)=0,"",VLOOKUP(D221,'Resources Final'!A:G,7,FALSE))</f>
        <v/>
      </c>
    </row>
    <row r="222" spans="1:15" x14ac:dyDescent="0.2">
      <c r="A222" s="11" t="s">
        <v>4160</v>
      </c>
      <c r="B222" s="11" t="str">
        <f t="shared" si="14"/>
        <v>Charles G. Koch Charitable Foundation_Wichita Collegiate School19937500</v>
      </c>
      <c r="C222" s="11" t="s">
        <v>19</v>
      </c>
      <c r="D222" s="11" t="s">
        <v>4012</v>
      </c>
      <c r="E222" s="11" t="s">
        <v>4012</v>
      </c>
      <c r="F222" s="4">
        <v>7500</v>
      </c>
      <c r="G222" s="3">
        <v>1993</v>
      </c>
      <c r="H222" s="3" t="s">
        <v>4263</v>
      </c>
      <c r="I222" s="12"/>
      <c r="K222" s="3" t="str">
        <f>IF(VLOOKUP(D222,'Resources Final'!A:C,3,FALSE)=0,"",VLOOKUP(D222,'Resources Final'!A:C,3,FALSE))</f>
        <v/>
      </c>
      <c r="L222" s="3" t="str">
        <f>IF(VLOOKUP(D222,'Resources Final'!A:D,4,FALSE)=0,"",VLOOKUP(D222,'Resources Final'!A:D,4,FALSE))</f>
        <v>Y</v>
      </c>
      <c r="M222" s="3" t="str">
        <f>IF(VLOOKUP(D222,'Resources Final'!A:E,5,FALSE)=0,"",VLOOKUP(D222,'Resources Final'!A:E,5,FALSE))</f>
        <v/>
      </c>
      <c r="N222" s="7" t="str">
        <f>IF(VLOOKUP(D222,'Resources Final'!A:F,6,FALSE)=0,"",VLOOKUP(D222,'Resources Final'!A:F,6,FALSE))</f>
        <v/>
      </c>
      <c r="O222" s="3" t="str">
        <f>IF(VLOOKUP(D222,'Resources Final'!A:G,7,FALSE)=0,"",VLOOKUP(D222,'Resources Final'!A:G,7,FALSE))</f>
        <v/>
      </c>
    </row>
    <row r="223" spans="1:15" x14ac:dyDescent="0.2">
      <c r="A223" s="11" t="s">
        <v>4160</v>
      </c>
      <c r="B223" s="11" t="str">
        <f t="shared" si="14"/>
        <v>Charles G. Koch Charitable Foundation_Wichita Collegiate School1993500000</v>
      </c>
      <c r="C223" s="11" t="s">
        <v>19</v>
      </c>
      <c r="D223" s="11" t="s">
        <v>4012</v>
      </c>
      <c r="E223" s="11" t="s">
        <v>4012</v>
      </c>
      <c r="F223" s="4">
        <v>500000</v>
      </c>
      <c r="G223" s="3">
        <v>1993</v>
      </c>
      <c r="H223" s="3" t="s">
        <v>4263</v>
      </c>
      <c r="I223" s="12"/>
      <c r="K223" s="3" t="str">
        <f>IF(VLOOKUP(D223,'Resources Final'!A:C,3,FALSE)=0,"",VLOOKUP(D223,'Resources Final'!A:C,3,FALSE))</f>
        <v/>
      </c>
      <c r="L223" s="3" t="str">
        <f>IF(VLOOKUP(D223,'Resources Final'!A:D,4,FALSE)=0,"",VLOOKUP(D223,'Resources Final'!A:D,4,FALSE))</f>
        <v>Y</v>
      </c>
      <c r="M223" s="3" t="str">
        <f>IF(VLOOKUP(D223,'Resources Final'!A:E,5,FALSE)=0,"",VLOOKUP(D223,'Resources Final'!A:E,5,FALSE))</f>
        <v/>
      </c>
      <c r="N223" s="7" t="str">
        <f>IF(VLOOKUP(D223,'Resources Final'!A:F,6,FALSE)=0,"",VLOOKUP(D223,'Resources Final'!A:F,6,FALSE))</f>
        <v/>
      </c>
      <c r="O223" s="3" t="str">
        <f>IF(VLOOKUP(D223,'Resources Final'!A:G,7,FALSE)=0,"",VLOOKUP(D223,'Resources Final'!A:G,7,FALSE))</f>
        <v/>
      </c>
    </row>
    <row r="224" spans="1:15" x14ac:dyDescent="0.2">
      <c r="A224" s="11" t="s">
        <v>4160</v>
      </c>
      <c r="B224" s="11" t="str">
        <f t="shared" si="14"/>
        <v>Charles G. Koch Charitable Foundation_Wichita Collegiate School199349200</v>
      </c>
      <c r="C224" s="11" t="s">
        <v>19</v>
      </c>
      <c r="D224" s="11" t="s">
        <v>4012</v>
      </c>
      <c r="E224" s="11" t="s">
        <v>4012</v>
      </c>
      <c r="F224" s="4">
        <v>49200</v>
      </c>
      <c r="G224" s="3">
        <v>1993</v>
      </c>
      <c r="H224" s="3" t="s">
        <v>4263</v>
      </c>
      <c r="I224" s="12"/>
      <c r="K224" s="3" t="str">
        <f>IF(VLOOKUP(D224,'Resources Final'!A:C,3,FALSE)=0,"",VLOOKUP(D224,'Resources Final'!A:C,3,FALSE))</f>
        <v/>
      </c>
      <c r="L224" s="3" t="str">
        <f>IF(VLOOKUP(D224,'Resources Final'!A:D,4,FALSE)=0,"",VLOOKUP(D224,'Resources Final'!A:D,4,FALSE))</f>
        <v>Y</v>
      </c>
      <c r="M224" s="3" t="str">
        <f>IF(VLOOKUP(D224,'Resources Final'!A:E,5,FALSE)=0,"",VLOOKUP(D224,'Resources Final'!A:E,5,FALSE))</f>
        <v/>
      </c>
      <c r="N224" s="7" t="str">
        <f>IF(VLOOKUP(D224,'Resources Final'!A:F,6,FALSE)=0,"",VLOOKUP(D224,'Resources Final'!A:F,6,FALSE))</f>
        <v/>
      </c>
      <c r="O224" s="3" t="str">
        <f>IF(VLOOKUP(D224,'Resources Final'!A:G,7,FALSE)=0,"",VLOOKUP(D224,'Resources Final'!A:G,7,FALSE))</f>
        <v/>
      </c>
    </row>
    <row r="225" spans="1:15" x14ac:dyDescent="0.2">
      <c r="A225" s="11" t="s">
        <v>4160</v>
      </c>
      <c r="B225" s="11" t="str">
        <f t="shared" si="14"/>
        <v>Charles G. Koch Charitable Foundation_Yen Trac19932191</v>
      </c>
      <c r="C225" s="11" t="s">
        <v>19</v>
      </c>
      <c r="D225" s="11" t="s">
        <v>4105</v>
      </c>
      <c r="E225" s="11" t="s">
        <v>4105</v>
      </c>
      <c r="F225" s="4">
        <v>2191</v>
      </c>
      <c r="G225" s="3">
        <v>1993</v>
      </c>
      <c r="H225" s="3" t="s">
        <v>4263</v>
      </c>
      <c r="I225" s="12" t="s">
        <v>31</v>
      </c>
      <c r="K225" s="3" t="str">
        <f>IF(VLOOKUP(D225,'Resources Final'!A:C,3,FALSE)=0,"",VLOOKUP(D225,'Resources Final'!A:C,3,FALSE))</f>
        <v>Y</v>
      </c>
      <c r="L225" s="3" t="str">
        <f>IF(VLOOKUP(D225,'Resources Final'!A:D,4,FALSE)=0,"",VLOOKUP(D225,'Resources Final'!A:D,4,FALSE))</f>
        <v/>
      </c>
      <c r="M225" s="3" t="str">
        <f>IF(VLOOKUP(D225,'Resources Final'!A:E,5,FALSE)=0,"",VLOOKUP(D225,'Resources Final'!A:E,5,FALSE))</f>
        <v/>
      </c>
      <c r="N225" s="7" t="str">
        <f>IF(VLOOKUP(D225,'Resources Final'!A:F,6,FALSE)=0,"",VLOOKUP(D225,'Resources Final'!A:F,6,FALSE))</f>
        <v/>
      </c>
      <c r="O225" s="3" t="str">
        <f>IF(VLOOKUP(D225,'Resources Final'!A:G,7,FALSE)=0,"",VLOOKUP(D225,'Resources Final'!A:G,7,FALSE))</f>
        <v/>
      </c>
    </row>
    <row r="226" spans="1:15" x14ac:dyDescent="0.2">
      <c r="A226" s="11" t="s">
        <v>4160</v>
      </c>
      <c r="B226" s="11" t="str">
        <f t="shared" si="14"/>
        <v>Charles G. Koch Charitable Foundation_Americans for Prosperity199524484</v>
      </c>
      <c r="C226" s="11" t="s">
        <v>19</v>
      </c>
      <c r="D226" s="11" t="s">
        <v>213</v>
      </c>
      <c r="E226" s="11" t="s">
        <v>213</v>
      </c>
      <c r="F226" s="4">
        <v>24484</v>
      </c>
      <c r="G226" s="3">
        <v>1995</v>
      </c>
      <c r="H226" s="3" t="s">
        <v>4263</v>
      </c>
      <c r="I226" s="12"/>
      <c r="K226" s="3" t="str">
        <f>IF(VLOOKUP(D226,'Resources Final'!A:C,3,FALSE)=0,"",VLOOKUP(D226,'Resources Final'!A:C,3,FALSE))</f>
        <v/>
      </c>
      <c r="L226" s="3" t="str">
        <f>IF(VLOOKUP(D226,'Resources Final'!A:D,4,FALSE)=0,"",VLOOKUP(D226,'Resources Final'!A:D,4,FALSE))</f>
        <v/>
      </c>
      <c r="M226" s="3" t="str">
        <f>IF(VLOOKUP(D226,'Resources Final'!A:E,5,FALSE)=0,"",VLOOKUP(D226,'Resources Final'!A:E,5,FALSE))</f>
        <v/>
      </c>
      <c r="N226" s="7" t="str">
        <f>IF(VLOOKUP(D226,'Resources Final'!A:F,6,FALSE)=0,"",VLOOKUP(D226,'Resources Final'!A:F,6,FALSE))</f>
        <v>https://www.desmogblog.com/americans-for-prosperity</v>
      </c>
      <c r="O226" s="3" t="str">
        <f>IF(VLOOKUP(D226,'Resources Final'!A:G,7,FALSE)=0,"",VLOOKUP(D226,'Resources Final'!A:G,7,FALSE))</f>
        <v>Desmog</v>
      </c>
    </row>
    <row r="227" spans="1:15" x14ac:dyDescent="0.2">
      <c r="A227" s="11" t="s">
        <v>4160</v>
      </c>
      <c r="B227" s="11" t="str">
        <f t="shared" si="14"/>
        <v>Charles G. Koch Charitable Foundation_Arkansas Policy Foundation19951000</v>
      </c>
      <c r="C227" s="11" t="s">
        <v>19</v>
      </c>
      <c r="D227" s="11" t="s">
        <v>260</v>
      </c>
      <c r="E227" s="11" t="s">
        <v>260</v>
      </c>
      <c r="F227" s="4">
        <v>1000</v>
      </c>
      <c r="G227" s="3">
        <v>1995</v>
      </c>
      <c r="H227" s="3" t="s">
        <v>4263</v>
      </c>
      <c r="I227" s="12"/>
      <c r="K227" s="3" t="str">
        <f>IF(VLOOKUP(D227,'Resources Final'!A:C,3,FALSE)=0,"",VLOOKUP(D227,'Resources Final'!A:C,3,FALSE))</f>
        <v/>
      </c>
      <c r="L227" s="3" t="str">
        <f>IF(VLOOKUP(D227,'Resources Final'!A:D,4,FALSE)=0,"",VLOOKUP(D227,'Resources Final'!A:D,4,FALSE))</f>
        <v/>
      </c>
      <c r="M227" s="3" t="str">
        <f>IF(VLOOKUP(D227,'Resources Final'!A:E,5,FALSE)=0,"",VLOOKUP(D227,'Resources Final'!A:E,5,FALSE))</f>
        <v/>
      </c>
      <c r="N227" s="7" t="str">
        <f>IF(VLOOKUP(D227,'Resources Final'!A:F,6,FALSE)=0,"",VLOOKUP(D227,'Resources Final'!A:F,6,FALSE))</f>
        <v>https://www.sourcewatch.org/index.php/Arkansas_Policy_Foundation</v>
      </c>
      <c r="O227" s="3" t="str">
        <f>IF(VLOOKUP(D227,'Resources Final'!A:G,7,FALSE)=0,"",VLOOKUP(D227,'Resources Final'!A:G,7,FALSE))</f>
        <v>Sourcewatch</v>
      </c>
    </row>
    <row r="228" spans="1:15" x14ac:dyDescent="0.2">
      <c r="A228" s="11" t="s">
        <v>4156</v>
      </c>
      <c r="B228" s="11" t="str">
        <f t="shared" si="14"/>
        <v>Charles G. Koch Charitable Foundation_Citizens for a Sound Economy (CSE)199524484</v>
      </c>
      <c r="C228" s="11" t="s">
        <v>19</v>
      </c>
      <c r="D228" s="11" t="s">
        <v>730</v>
      </c>
      <c r="E228" s="11" t="s">
        <v>730</v>
      </c>
      <c r="F228" s="4">
        <v>24484</v>
      </c>
      <c r="G228" s="3">
        <v>1995</v>
      </c>
      <c r="H228" s="3" t="s">
        <v>4263</v>
      </c>
      <c r="I228" s="12"/>
      <c r="K228" s="3" t="str">
        <f>IF(VLOOKUP(D228,'Resources Final'!A:C,3,FALSE)=0,"",VLOOKUP(D228,'Resources Final'!A:C,3,FALSE))</f>
        <v/>
      </c>
      <c r="L228" s="3" t="str">
        <f>IF(VLOOKUP(D228,'Resources Final'!A:D,4,FALSE)=0,"",VLOOKUP(D228,'Resources Final'!A:D,4,FALSE))</f>
        <v/>
      </c>
      <c r="M228" s="3" t="str">
        <f>IF(VLOOKUP(D228,'Resources Final'!A:E,5,FALSE)=0,"",VLOOKUP(D228,'Resources Final'!A:E,5,FALSE))</f>
        <v/>
      </c>
      <c r="N228" s="7" t="str">
        <f>IF(VLOOKUP(D228,'Resources Final'!A:F,6,FALSE)=0,"",VLOOKUP(D228,'Resources Final'!A:F,6,FALSE))</f>
        <v>https://www.desmogblog.com/freedomworks</v>
      </c>
      <c r="O228" s="3" t="str">
        <f>IF(VLOOKUP(D228,'Resources Final'!A:G,7,FALSE)=0,"",VLOOKUP(D228,'Resources Final'!A:G,7,FALSE))</f>
        <v>Desmog</v>
      </c>
    </row>
    <row r="229" spans="1:15" x14ac:dyDescent="0.2">
      <c r="A229" s="11" t="s">
        <v>4160</v>
      </c>
      <c r="B229" s="11" t="str">
        <f t="shared" ref="B229:B292" si="15">C229&amp;"_"&amp;D229&amp;G229&amp;F229</f>
        <v>Charles G. Koch Charitable Foundation_Federalist Society for Law and Public Policy Studies199510000</v>
      </c>
      <c r="C229" s="11" t="s">
        <v>19</v>
      </c>
      <c r="D229" s="11" t="s">
        <v>1199</v>
      </c>
      <c r="E229" s="11" t="s">
        <v>1199</v>
      </c>
      <c r="F229" s="4">
        <v>10000</v>
      </c>
      <c r="G229" s="3">
        <v>1995</v>
      </c>
      <c r="H229" s="3" t="s">
        <v>4263</v>
      </c>
      <c r="I229" s="12"/>
      <c r="K229" s="3" t="str">
        <f>IF(VLOOKUP(D229,'Resources Final'!A:C,3,FALSE)=0,"",VLOOKUP(D229,'Resources Final'!A:C,3,FALSE))</f>
        <v/>
      </c>
      <c r="L229" s="3" t="str">
        <f>IF(VLOOKUP(D229,'Resources Final'!A:D,4,FALSE)=0,"",VLOOKUP(D229,'Resources Final'!A:D,4,FALSE))</f>
        <v/>
      </c>
      <c r="M229" s="3" t="str">
        <f>IF(VLOOKUP(D229,'Resources Final'!A:E,5,FALSE)=0,"",VLOOKUP(D229,'Resources Final'!A:E,5,FALSE))</f>
        <v/>
      </c>
      <c r="N229" s="7" t="str">
        <f>IF(VLOOKUP(D229,'Resources Final'!A:F,6,FALSE)=0,"",VLOOKUP(D229,'Resources Final'!A:F,6,FALSE))</f>
        <v>http://www.sourcewatch.org/index.php/Federalist_Society_for_Law_and_Public_Policy_Studies</v>
      </c>
      <c r="O229" s="3" t="str">
        <f>IF(VLOOKUP(D229,'Resources Final'!A:G,7,FALSE)=0,"",VLOOKUP(D229,'Resources Final'!A:G,7,FALSE))</f>
        <v>Sourcewatch</v>
      </c>
    </row>
    <row r="230" spans="1:15" x14ac:dyDescent="0.2">
      <c r="A230" s="11" t="s">
        <v>4160</v>
      </c>
      <c r="B230" s="11" t="str">
        <f t="shared" si="15"/>
        <v>Charles G. Koch Charitable Foundation_Foundation for Economic Education (FEE)19951000</v>
      </c>
      <c r="C230" s="11" t="s">
        <v>19</v>
      </c>
      <c r="D230" s="11" t="s">
        <v>1256</v>
      </c>
      <c r="E230" s="11" t="s">
        <v>1256</v>
      </c>
      <c r="F230" s="4">
        <v>1000</v>
      </c>
      <c r="G230" s="3">
        <v>1995</v>
      </c>
      <c r="H230" s="3" t="s">
        <v>4263</v>
      </c>
      <c r="I230" s="12"/>
      <c r="K230" s="3" t="str">
        <f>IF(VLOOKUP(D230,'Resources Final'!A:C,3,FALSE)=0,"",VLOOKUP(D230,'Resources Final'!A:C,3,FALSE))</f>
        <v/>
      </c>
      <c r="L230" s="3" t="str">
        <f>IF(VLOOKUP(D230,'Resources Final'!A:D,4,FALSE)=0,"",VLOOKUP(D230,'Resources Final'!A:D,4,FALSE))</f>
        <v/>
      </c>
      <c r="M230" s="3" t="str">
        <f>IF(VLOOKUP(D230,'Resources Final'!A:E,5,FALSE)=0,"",VLOOKUP(D230,'Resources Final'!A:E,5,FALSE))</f>
        <v/>
      </c>
      <c r="N230" s="7" t="str">
        <f>IF(VLOOKUP(D230,'Resources Final'!A:F,6,FALSE)=0,"",VLOOKUP(D230,'Resources Final'!A:F,6,FALSE))</f>
        <v>http://www.sourcewatch.org/index.php/Foundation_for_Economic_Education</v>
      </c>
      <c r="O230" s="3" t="str">
        <f>IF(VLOOKUP(D230,'Resources Final'!A:G,7,FALSE)=0,"",VLOOKUP(D230,'Resources Final'!A:G,7,FALSE))</f>
        <v>Sourcewatch</v>
      </c>
    </row>
    <row r="231" spans="1:15" x14ac:dyDescent="0.2">
      <c r="A231" s="11" t="s">
        <v>4160</v>
      </c>
      <c r="B231" s="11" t="str">
        <f t="shared" si="15"/>
        <v>Charles G. Koch Charitable Foundation_Foundation for Teaching Economics19955000</v>
      </c>
      <c r="C231" s="11" t="s">
        <v>19</v>
      </c>
      <c r="D231" s="11" t="s">
        <v>1265</v>
      </c>
      <c r="E231" s="11" t="s">
        <v>1265</v>
      </c>
      <c r="F231" s="4">
        <v>5000</v>
      </c>
      <c r="G231" s="3">
        <v>1995</v>
      </c>
      <c r="H231" s="3" t="s">
        <v>4263</v>
      </c>
      <c r="I231" s="12"/>
      <c r="K231" s="3" t="str">
        <f>IF(VLOOKUP(D231,'Resources Final'!A:C,3,FALSE)=0,"",VLOOKUP(D231,'Resources Final'!A:C,3,FALSE))</f>
        <v/>
      </c>
      <c r="L231" s="3" t="str">
        <f>IF(VLOOKUP(D231,'Resources Final'!A:D,4,FALSE)=0,"",VLOOKUP(D231,'Resources Final'!A:D,4,FALSE))</f>
        <v/>
      </c>
      <c r="M231" s="3" t="str">
        <f>IF(VLOOKUP(D231,'Resources Final'!A:E,5,FALSE)=0,"",VLOOKUP(D231,'Resources Final'!A:E,5,FALSE))</f>
        <v/>
      </c>
      <c r="N231" s="7" t="str">
        <f>IF(VLOOKUP(D231,'Resources Final'!A:F,6,FALSE)=0,"",VLOOKUP(D231,'Resources Final'!A:F,6,FALSE))</f>
        <v/>
      </c>
      <c r="O231" s="3" t="str">
        <f>IF(VLOOKUP(D231,'Resources Final'!A:G,7,FALSE)=0,"",VLOOKUP(D231,'Resources Final'!A:G,7,FALSE))</f>
        <v/>
      </c>
    </row>
    <row r="232" spans="1:15" x14ac:dyDescent="0.2">
      <c r="A232" s="11" t="s">
        <v>4160</v>
      </c>
      <c r="B232" s="11" t="str">
        <f t="shared" si="15"/>
        <v>Charles G. Koch Charitable Foundation_George Mason University19955000</v>
      </c>
      <c r="C232" s="11" t="s">
        <v>19</v>
      </c>
      <c r="D232" s="11" t="s">
        <v>678</v>
      </c>
      <c r="E232" s="11" t="s">
        <v>678</v>
      </c>
      <c r="F232" s="4">
        <v>5000</v>
      </c>
      <c r="G232" s="3">
        <v>1995</v>
      </c>
      <c r="H232" s="3" t="s">
        <v>4263</v>
      </c>
      <c r="I232" s="12"/>
      <c r="K232" s="3" t="str">
        <f>IF(VLOOKUP(D232,'Resources Final'!A:C,3,FALSE)=0,"",VLOOKUP(D232,'Resources Final'!A:C,3,FALSE))</f>
        <v/>
      </c>
      <c r="L232" s="3" t="str">
        <f>IF(VLOOKUP(D232,'Resources Final'!A:D,4,FALSE)=0,"",VLOOKUP(D232,'Resources Final'!A:D,4,FALSE))</f>
        <v>Y</v>
      </c>
      <c r="M232" s="3" t="str">
        <f>IF(VLOOKUP(D232,'Resources Final'!A:E,5,FALSE)=0,"",VLOOKUP(D232,'Resources Final'!A:E,5,FALSE))</f>
        <v/>
      </c>
      <c r="N232" s="7" t="str">
        <f>IF(VLOOKUP(D232,'Resources Final'!A:F,6,FALSE)=0,"",VLOOKUP(D232,'Resources Final'!A:F,6,FALSE))</f>
        <v/>
      </c>
      <c r="O232" s="3" t="str">
        <f>IF(VLOOKUP(D232,'Resources Final'!A:G,7,FALSE)=0,"",VLOOKUP(D232,'Resources Final'!A:G,7,FALSE))</f>
        <v/>
      </c>
    </row>
    <row r="233" spans="1:15" x14ac:dyDescent="0.2">
      <c r="A233" s="11" t="s">
        <v>4160</v>
      </c>
      <c r="B233" s="11" t="str">
        <f t="shared" si="15"/>
        <v>Charles G. Koch Charitable Foundation_George Mason University1995150000</v>
      </c>
      <c r="C233" s="11" t="s">
        <v>19</v>
      </c>
      <c r="D233" s="11" t="s">
        <v>678</v>
      </c>
      <c r="E233" s="11" t="s">
        <v>678</v>
      </c>
      <c r="F233" s="4">
        <v>150000</v>
      </c>
      <c r="G233" s="3">
        <v>1995</v>
      </c>
      <c r="H233" s="3" t="s">
        <v>4263</v>
      </c>
      <c r="I233" s="12"/>
      <c r="K233" s="3" t="str">
        <f>IF(VLOOKUP(D233,'Resources Final'!A:C,3,FALSE)=0,"",VLOOKUP(D233,'Resources Final'!A:C,3,FALSE))</f>
        <v/>
      </c>
      <c r="L233" s="3" t="str">
        <f>IF(VLOOKUP(D233,'Resources Final'!A:D,4,FALSE)=0,"",VLOOKUP(D233,'Resources Final'!A:D,4,FALSE))</f>
        <v>Y</v>
      </c>
      <c r="M233" s="3" t="str">
        <f>IF(VLOOKUP(D233,'Resources Final'!A:E,5,FALSE)=0,"",VLOOKUP(D233,'Resources Final'!A:E,5,FALSE))</f>
        <v/>
      </c>
      <c r="N233" s="7" t="str">
        <f>IF(VLOOKUP(D233,'Resources Final'!A:F,6,FALSE)=0,"",VLOOKUP(D233,'Resources Final'!A:F,6,FALSE))</f>
        <v/>
      </c>
      <c r="O233" s="3" t="str">
        <f>IF(VLOOKUP(D233,'Resources Final'!A:G,7,FALSE)=0,"",VLOOKUP(D233,'Resources Final'!A:G,7,FALSE))</f>
        <v/>
      </c>
    </row>
    <row r="234" spans="1:15" x14ac:dyDescent="0.2">
      <c r="A234" s="11" t="s">
        <v>4160</v>
      </c>
      <c r="B234" s="11" t="str">
        <f t="shared" si="15"/>
        <v>Charles G. Koch Charitable Foundation_George Mason University1995225000</v>
      </c>
      <c r="C234" s="11" t="s">
        <v>19</v>
      </c>
      <c r="D234" s="11" t="s">
        <v>678</v>
      </c>
      <c r="E234" s="11" t="s">
        <v>678</v>
      </c>
      <c r="F234" s="4">
        <v>225000</v>
      </c>
      <c r="G234" s="3">
        <v>1995</v>
      </c>
      <c r="H234" s="3" t="s">
        <v>4263</v>
      </c>
      <c r="I234" s="12"/>
      <c r="K234" s="3" t="str">
        <f>IF(VLOOKUP(D234,'Resources Final'!A:C,3,FALSE)=0,"",VLOOKUP(D234,'Resources Final'!A:C,3,FALSE))</f>
        <v/>
      </c>
      <c r="L234" s="3" t="str">
        <f>IF(VLOOKUP(D234,'Resources Final'!A:D,4,FALSE)=0,"",VLOOKUP(D234,'Resources Final'!A:D,4,FALSE))</f>
        <v>Y</v>
      </c>
      <c r="M234" s="3" t="str">
        <f>IF(VLOOKUP(D234,'Resources Final'!A:E,5,FALSE)=0,"",VLOOKUP(D234,'Resources Final'!A:E,5,FALSE))</f>
        <v/>
      </c>
      <c r="N234" s="7" t="str">
        <f>IF(VLOOKUP(D234,'Resources Final'!A:F,6,FALSE)=0,"",VLOOKUP(D234,'Resources Final'!A:F,6,FALSE))</f>
        <v/>
      </c>
      <c r="O234" s="3" t="str">
        <f>IF(VLOOKUP(D234,'Resources Final'!A:G,7,FALSE)=0,"",VLOOKUP(D234,'Resources Final'!A:G,7,FALSE))</f>
        <v/>
      </c>
    </row>
    <row r="235" spans="1:15" x14ac:dyDescent="0.2">
      <c r="A235" s="11" t="s">
        <v>4160</v>
      </c>
      <c r="B235" s="11" t="str">
        <f t="shared" si="15"/>
        <v>Charles G. Koch Charitable Foundation_George Mason University1995250000</v>
      </c>
      <c r="C235" s="11" t="s">
        <v>19</v>
      </c>
      <c r="D235" s="11" t="s">
        <v>678</v>
      </c>
      <c r="E235" s="11" t="s">
        <v>678</v>
      </c>
      <c r="F235" s="4">
        <v>250000</v>
      </c>
      <c r="G235" s="3">
        <v>1995</v>
      </c>
      <c r="H235" s="3" t="s">
        <v>4263</v>
      </c>
      <c r="I235" s="12"/>
      <c r="K235" s="3" t="str">
        <f>IF(VLOOKUP(D235,'Resources Final'!A:C,3,FALSE)=0,"",VLOOKUP(D235,'Resources Final'!A:C,3,FALSE))</f>
        <v/>
      </c>
      <c r="L235" s="3" t="str">
        <f>IF(VLOOKUP(D235,'Resources Final'!A:D,4,FALSE)=0,"",VLOOKUP(D235,'Resources Final'!A:D,4,FALSE))</f>
        <v>Y</v>
      </c>
      <c r="M235" s="3" t="str">
        <f>IF(VLOOKUP(D235,'Resources Final'!A:E,5,FALSE)=0,"",VLOOKUP(D235,'Resources Final'!A:E,5,FALSE))</f>
        <v/>
      </c>
      <c r="N235" s="7" t="str">
        <f>IF(VLOOKUP(D235,'Resources Final'!A:F,6,FALSE)=0,"",VLOOKUP(D235,'Resources Final'!A:F,6,FALSE))</f>
        <v/>
      </c>
      <c r="O235" s="3" t="str">
        <f>IF(VLOOKUP(D235,'Resources Final'!A:G,7,FALSE)=0,"",VLOOKUP(D235,'Resources Final'!A:G,7,FALSE))</f>
        <v/>
      </c>
    </row>
    <row r="236" spans="1:15" x14ac:dyDescent="0.2">
      <c r="A236" s="11" t="s">
        <v>4156</v>
      </c>
      <c r="B236" s="11" t="str">
        <f t="shared" si="15"/>
        <v>Charles G. Koch Charitable Foundation_Center for the Study of Market Processes (precursor to Mercatus)1995625000</v>
      </c>
      <c r="C236" s="11" t="s">
        <v>19</v>
      </c>
      <c r="D236" s="11" t="s">
        <v>677</v>
      </c>
      <c r="E236" s="11" t="s">
        <v>678</v>
      </c>
      <c r="F236" s="4">
        <v>625000</v>
      </c>
      <c r="G236" s="3">
        <v>1995</v>
      </c>
      <c r="H236" s="3" t="s">
        <v>4263</v>
      </c>
      <c r="I236" s="12"/>
      <c r="K236" s="3" t="str">
        <f>IF(VLOOKUP(D236,'Resources Final'!A:C,3,FALSE)=0,"",VLOOKUP(D236,'Resources Final'!A:C,3,FALSE))</f>
        <v/>
      </c>
      <c r="L236" s="3" t="str">
        <f>IF(VLOOKUP(D236,'Resources Final'!A:D,4,FALSE)=0,"",VLOOKUP(D236,'Resources Final'!A:D,4,FALSE))</f>
        <v>Y</v>
      </c>
      <c r="M236" s="3" t="str">
        <f>IF(VLOOKUP(D236,'Resources Final'!A:E,5,FALSE)=0,"",VLOOKUP(D236,'Resources Final'!A:E,5,FALSE))</f>
        <v/>
      </c>
      <c r="N236" s="7" t="str">
        <f>IF(VLOOKUP(D236,'Resources Final'!A:F,6,FALSE)=0,"",VLOOKUP(D236,'Resources Final'!A:F,6,FALSE))</f>
        <v/>
      </c>
      <c r="O236" s="3" t="str">
        <f>IF(VLOOKUP(D236,'Resources Final'!A:G,7,FALSE)=0,"",VLOOKUP(D236,'Resources Final'!A:G,7,FALSE))</f>
        <v/>
      </c>
    </row>
    <row r="237" spans="1:15" x14ac:dyDescent="0.2">
      <c r="A237" s="11" t="s">
        <v>4160</v>
      </c>
      <c r="B237" s="11" t="str">
        <f t="shared" si="15"/>
        <v>Charles G. Koch Charitable Foundation_Harding University199510000</v>
      </c>
      <c r="C237" s="11" t="s">
        <v>19</v>
      </c>
      <c r="D237" s="11" t="s">
        <v>1523</v>
      </c>
      <c r="E237" s="11" t="s">
        <v>1523</v>
      </c>
      <c r="F237" s="4">
        <v>10000</v>
      </c>
      <c r="G237" s="3">
        <v>1995</v>
      </c>
      <c r="H237" s="3" t="s">
        <v>4263</v>
      </c>
      <c r="I237" s="12"/>
      <c r="K237" s="3" t="str">
        <f>IF(VLOOKUP(D237,'Resources Final'!A:C,3,FALSE)=0,"",VLOOKUP(D237,'Resources Final'!A:C,3,FALSE))</f>
        <v/>
      </c>
      <c r="L237" s="3" t="str">
        <f>IF(VLOOKUP(D237,'Resources Final'!A:D,4,FALSE)=0,"",VLOOKUP(D237,'Resources Final'!A:D,4,FALSE))</f>
        <v>Y</v>
      </c>
      <c r="M237" s="3" t="str">
        <f>IF(VLOOKUP(D237,'Resources Final'!A:E,5,FALSE)=0,"",VLOOKUP(D237,'Resources Final'!A:E,5,FALSE))</f>
        <v/>
      </c>
      <c r="N237" s="7" t="str">
        <f>IF(VLOOKUP(D237,'Resources Final'!A:F,6,FALSE)=0,"",VLOOKUP(D237,'Resources Final'!A:F,6,FALSE))</f>
        <v/>
      </c>
      <c r="O237" s="3" t="str">
        <f>IF(VLOOKUP(D237,'Resources Final'!A:G,7,FALSE)=0,"",VLOOKUP(D237,'Resources Final'!A:G,7,FALSE))</f>
        <v/>
      </c>
    </row>
    <row r="238" spans="1:15" x14ac:dyDescent="0.2">
      <c r="A238" s="11" t="s">
        <v>4160</v>
      </c>
      <c r="B238" s="11" t="str">
        <f t="shared" si="15"/>
        <v>Charles G. Koch Charitable Foundation_Heartland Institute199510000</v>
      </c>
      <c r="C238" s="11" t="s">
        <v>19</v>
      </c>
      <c r="D238" s="11" t="s">
        <v>1551</v>
      </c>
      <c r="E238" s="11" t="s">
        <v>1551</v>
      </c>
      <c r="F238" s="4">
        <v>10000</v>
      </c>
      <c r="G238" s="3">
        <v>1995</v>
      </c>
      <c r="H238" s="3" t="s">
        <v>4263</v>
      </c>
      <c r="I238" s="12"/>
      <c r="K238" s="3" t="str">
        <f>IF(VLOOKUP(D238,'Resources Final'!A:C,3,FALSE)=0,"",VLOOKUP(D238,'Resources Final'!A:C,3,FALSE))</f>
        <v/>
      </c>
      <c r="L238" s="3" t="str">
        <f>IF(VLOOKUP(D238,'Resources Final'!A:D,4,FALSE)=0,"",VLOOKUP(D238,'Resources Final'!A:D,4,FALSE))</f>
        <v/>
      </c>
      <c r="M238" s="3" t="str">
        <f>IF(VLOOKUP(D238,'Resources Final'!A:E,5,FALSE)=0,"",VLOOKUP(D238,'Resources Final'!A:E,5,FALSE))</f>
        <v/>
      </c>
      <c r="N238" s="7" t="str">
        <f>IF(VLOOKUP(D238,'Resources Final'!A:F,6,FALSE)=0,"",VLOOKUP(D238,'Resources Final'!A:F,6,FALSE))</f>
        <v>https://www.desmogblog.com/heartland-institute</v>
      </c>
      <c r="O238" s="3" t="str">
        <f>IF(VLOOKUP(D238,'Resources Final'!A:G,7,FALSE)=0,"",VLOOKUP(D238,'Resources Final'!A:G,7,FALSE))</f>
        <v>Desmog</v>
      </c>
    </row>
    <row r="239" spans="1:15" x14ac:dyDescent="0.2">
      <c r="A239" s="11" t="s">
        <v>4160</v>
      </c>
      <c r="B239" s="11" t="str">
        <f t="shared" si="15"/>
        <v>Charles G. Koch Charitable Foundation_Heritage Foundation, The199550000</v>
      </c>
      <c r="C239" s="11" t="s">
        <v>19</v>
      </c>
      <c r="D239" s="11" t="s">
        <v>1570</v>
      </c>
      <c r="E239" s="11" t="s">
        <v>1570</v>
      </c>
      <c r="F239" s="4">
        <v>50000</v>
      </c>
      <c r="G239" s="3">
        <v>1995</v>
      </c>
      <c r="H239" s="3" t="s">
        <v>4263</v>
      </c>
      <c r="I239" s="12"/>
      <c r="K239" s="3" t="str">
        <f>IF(VLOOKUP(D239,'Resources Final'!A:C,3,FALSE)=0,"",VLOOKUP(D239,'Resources Final'!A:C,3,FALSE))</f>
        <v/>
      </c>
      <c r="L239" s="3" t="str">
        <f>IF(VLOOKUP(D239,'Resources Final'!A:D,4,FALSE)=0,"",VLOOKUP(D239,'Resources Final'!A:D,4,FALSE))</f>
        <v/>
      </c>
      <c r="M239" s="3" t="str">
        <f>IF(VLOOKUP(D239,'Resources Final'!A:E,5,FALSE)=0,"",VLOOKUP(D239,'Resources Final'!A:E,5,FALSE))</f>
        <v/>
      </c>
      <c r="N239" s="7" t="str">
        <f>IF(VLOOKUP(D239,'Resources Final'!A:F,6,FALSE)=0,"",VLOOKUP(D239,'Resources Final'!A:F,6,FALSE))</f>
        <v>https://www.desmogblog.com/heritage-foundation</v>
      </c>
      <c r="O239" s="3" t="str">
        <f>IF(VLOOKUP(D239,'Resources Final'!A:G,7,FALSE)=0,"",VLOOKUP(D239,'Resources Final'!A:G,7,FALSE))</f>
        <v>Desmog</v>
      </c>
    </row>
    <row r="240" spans="1:15" x14ac:dyDescent="0.2">
      <c r="A240" s="11" t="s">
        <v>4160</v>
      </c>
      <c r="B240" s="11" t="str">
        <f t="shared" si="15"/>
        <v>Charles G. Koch Charitable Foundation_Institute for Political Economy19952000</v>
      </c>
      <c r="C240" s="11" t="s">
        <v>19</v>
      </c>
      <c r="D240" s="11" t="s">
        <v>1687</v>
      </c>
      <c r="E240" s="11" t="s">
        <v>1687</v>
      </c>
      <c r="F240" s="4">
        <v>2000</v>
      </c>
      <c r="G240" s="3">
        <v>1995</v>
      </c>
      <c r="H240" s="3" t="s">
        <v>4263</v>
      </c>
      <c r="I240" s="12"/>
      <c r="K240" s="3" t="str">
        <f>IF(VLOOKUP(D240,'Resources Final'!A:C,3,FALSE)=0,"",VLOOKUP(D240,'Resources Final'!A:C,3,FALSE))</f>
        <v/>
      </c>
      <c r="L240" s="3" t="str">
        <f>IF(VLOOKUP(D240,'Resources Final'!A:D,4,FALSE)=0,"",VLOOKUP(D240,'Resources Final'!A:D,4,FALSE))</f>
        <v/>
      </c>
      <c r="M240" s="3" t="str">
        <f>IF(VLOOKUP(D240,'Resources Final'!A:E,5,FALSE)=0,"",VLOOKUP(D240,'Resources Final'!A:E,5,FALSE))</f>
        <v/>
      </c>
      <c r="N240" s="7" t="str">
        <f>IF(VLOOKUP(D240,'Resources Final'!A:F,6,FALSE)=0,"",VLOOKUP(D240,'Resources Final'!A:F,6,FALSE))</f>
        <v/>
      </c>
      <c r="O240" s="3" t="str">
        <f>IF(VLOOKUP(D240,'Resources Final'!A:G,7,FALSE)=0,"",VLOOKUP(D240,'Resources Final'!A:G,7,FALSE))</f>
        <v/>
      </c>
    </row>
    <row r="241" spans="1:15" x14ac:dyDescent="0.2">
      <c r="A241" s="11" t="s">
        <v>4160</v>
      </c>
      <c r="B241" s="11" t="str">
        <f t="shared" si="15"/>
        <v>Charles G. Koch Charitable Foundation_John Locke Foundation19957000</v>
      </c>
      <c r="C241" s="11" t="s">
        <v>19</v>
      </c>
      <c r="D241" s="11" t="s">
        <v>1849</v>
      </c>
      <c r="E241" s="11" t="s">
        <v>1849</v>
      </c>
      <c r="F241" s="4">
        <v>7000</v>
      </c>
      <c r="G241" s="3">
        <v>1995</v>
      </c>
      <c r="H241" s="3" t="s">
        <v>4263</v>
      </c>
      <c r="I241" s="12"/>
      <c r="K241" s="3" t="str">
        <f>IF(VLOOKUP(D241,'Resources Final'!A:C,3,FALSE)=0,"",VLOOKUP(D241,'Resources Final'!A:C,3,FALSE))</f>
        <v/>
      </c>
      <c r="L241" s="3" t="str">
        <f>IF(VLOOKUP(D241,'Resources Final'!A:D,4,FALSE)=0,"",VLOOKUP(D241,'Resources Final'!A:D,4,FALSE))</f>
        <v/>
      </c>
      <c r="M241" s="3" t="str">
        <f>IF(VLOOKUP(D241,'Resources Final'!A:E,5,FALSE)=0,"",VLOOKUP(D241,'Resources Final'!A:E,5,FALSE))</f>
        <v/>
      </c>
      <c r="N241" s="7" t="str">
        <f>IF(VLOOKUP(D241,'Resources Final'!A:F,6,FALSE)=0,"",VLOOKUP(D241,'Resources Final'!A:F,6,FALSE))</f>
        <v>https://www.desmogblog.com/john-locke-foundation</v>
      </c>
      <c r="O241" s="3" t="str">
        <f>IF(VLOOKUP(D241,'Resources Final'!A:G,7,FALSE)=0,"",VLOOKUP(D241,'Resources Final'!A:G,7,FALSE))</f>
        <v>Desmog</v>
      </c>
    </row>
    <row r="242" spans="1:15" x14ac:dyDescent="0.2">
      <c r="A242" s="11" t="s">
        <v>4160</v>
      </c>
      <c r="B242" s="11" t="str">
        <f t="shared" si="15"/>
        <v>Charles G. Koch Charitable Foundation_John Locke Foundation19955000</v>
      </c>
      <c r="C242" s="11" t="s">
        <v>19</v>
      </c>
      <c r="D242" s="11" t="s">
        <v>1849</v>
      </c>
      <c r="E242" s="11" t="s">
        <v>1849</v>
      </c>
      <c r="F242" s="4">
        <v>5000</v>
      </c>
      <c r="G242" s="3">
        <v>1995</v>
      </c>
      <c r="H242" s="3" t="s">
        <v>4263</v>
      </c>
      <c r="I242" s="12"/>
      <c r="K242" s="3" t="str">
        <f>IF(VLOOKUP(D242,'Resources Final'!A:C,3,FALSE)=0,"",VLOOKUP(D242,'Resources Final'!A:C,3,FALSE))</f>
        <v/>
      </c>
      <c r="L242" s="3" t="str">
        <f>IF(VLOOKUP(D242,'Resources Final'!A:D,4,FALSE)=0,"",VLOOKUP(D242,'Resources Final'!A:D,4,FALSE))</f>
        <v/>
      </c>
      <c r="M242" s="3" t="str">
        <f>IF(VLOOKUP(D242,'Resources Final'!A:E,5,FALSE)=0,"",VLOOKUP(D242,'Resources Final'!A:E,5,FALSE))</f>
        <v/>
      </c>
      <c r="N242" s="7" t="str">
        <f>IF(VLOOKUP(D242,'Resources Final'!A:F,6,FALSE)=0,"",VLOOKUP(D242,'Resources Final'!A:F,6,FALSE))</f>
        <v>https://www.desmogblog.com/john-locke-foundation</v>
      </c>
      <c r="O242" s="3" t="str">
        <f>IF(VLOOKUP(D242,'Resources Final'!A:G,7,FALSE)=0,"",VLOOKUP(D242,'Resources Final'!A:G,7,FALSE))</f>
        <v>Desmog</v>
      </c>
    </row>
    <row r="243" spans="1:15" x14ac:dyDescent="0.2">
      <c r="A243" s="11" t="s">
        <v>4160</v>
      </c>
      <c r="B243" s="11" t="str">
        <f t="shared" si="15"/>
        <v>Charles G. Koch Charitable Foundation_Kansas Cultural Trust1995150000</v>
      </c>
      <c r="C243" s="11" t="s">
        <v>19</v>
      </c>
      <c r="D243" s="11" t="s">
        <v>1950</v>
      </c>
      <c r="E243" s="11" t="s">
        <v>1950</v>
      </c>
      <c r="F243" s="4">
        <v>150000</v>
      </c>
      <c r="G243" s="3">
        <v>1995</v>
      </c>
      <c r="H243" s="3" t="s">
        <v>4263</v>
      </c>
      <c r="I243" s="12"/>
      <c r="K243" s="3" t="str">
        <f>IF(VLOOKUP(D243,'Resources Final'!A:C,3,FALSE)=0,"",VLOOKUP(D243,'Resources Final'!A:C,3,FALSE))</f>
        <v/>
      </c>
      <c r="L243" s="3" t="str">
        <f>IF(VLOOKUP(D243,'Resources Final'!A:D,4,FALSE)=0,"",VLOOKUP(D243,'Resources Final'!A:D,4,FALSE))</f>
        <v/>
      </c>
      <c r="M243" s="3" t="str">
        <f>IF(VLOOKUP(D243,'Resources Final'!A:E,5,FALSE)=0,"",VLOOKUP(D243,'Resources Final'!A:E,5,FALSE))</f>
        <v/>
      </c>
      <c r="N243" s="7" t="str">
        <f>IF(VLOOKUP(D243,'Resources Final'!A:F,6,FALSE)=0,"",VLOOKUP(D243,'Resources Final'!A:F,6,FALSE))</f>
        <v/>
      </c>
      <c r="O243" s="3" t="str">
        <f>IF(VLOOKUP(D243,'Resources Final'!A:G,7,FALSE)=0,"",VLOOKUP(D243,'Resources Final'!A:G,7,FALSE))</f>
        <v/>
      </c>
    </row>
    <row r="244" spans="1:15" x14ac:dyDescent="0.2">
      <c r="A244" s="11" t="s">
        <v>4160</v>
      </c>
      <c r="B244" s="11" t="str">
        <f t="shared" si="15"/>
        <v>Charles G. Koch Charitable Foundation_Leadership Institute199512000</v>
      </c>
      <c r="C244" s="11" t="s">
        <v>19</v>
      </c>
      <c r="D244" s="11" t="s">
        <v>2120</v>
      </c>
      <c r="E244" s="11" t="s">
        <v>2120</v>
      </c>
      <c r="F244" s="4">
        <v>12000</v>
      </c>
      <c r="G244" s="3">
        <v>1995</v>
      </c>
      <c r="H244" s="3" t="s">
        <v>4263</v>
      </c>
      <c r="I244" s="12"/>
      <c r="K244" s="3" t="str">
        <f>IF(VLOOKUP(D244,'Resources Final'!A:C,3,FALSE)=0,"",VLOOKUP(D244,'Resources Final'!A:C,3,FALSE))</f>
        <v/>
      </c>
      <c r="L244" s="3" t="str">
        <f>IF(VLOOKUP(D244,'Resources Final'!A:D,4,FALSE)=0,"",VLOOKUP(D244,'Resources Final'!A:D,4,FALSE))</f>
        <v/>
      </c>
      <c r="M244" s="3" t="str">
        <f>IF(VLOOKUP(D244,'Resources Final'!A:E,5,FALSE)=0,"",VLOOKUP(D244,'Resources Final'!A:E,5,FALSE))</f>
        <v/>
      </c>
      <c r="N244" s="7" t="str">
        <f>IF(VLOOKUP(D244,'Resources Final'!A:F,6,FALSE)=0,"",VLOOKUP(D244,'Resources Final'!A:F,6,FALSE))</f>
        <v>https://www.desmogblog.com/leadership-institute</v>
      </c>
      <c r="O244" s="3" t="str">
        <f>IF(VLOOKUP(D244,'Resources Final'!A:G,7,FALSE)=0,"",VLOOKUP(D244,'Resources Final'!A:G,7,FALSE))</f>
        <v>Desmog</v>
      </c>
    </row>
    <row r="245" spans="1:15" x14ac:dyDescent="0.2">
      <c r="A245" s="11" t="s">
        <v>4160</v>
      </c>
      <c r="B245" s="11" t="str">
        <f t="shared" si="15"/>
        <v>Charles G. Koch Charitable Foundation_National Results Council199525000</v>
      </c>
      <c r="C245" s="11" t="s">
        <v>19</v>
      </c>
      <c r="D245" s="11" t="s">
        <v>2618</v>
      </c>
      <c r="E245" s="11" t="s">
        <v>2618</v>
      </c>
      <c r="F245" s="4">
        <v>25000</v>
      </c>
      <c r="G245" s="3">
        <v>1995</v>
      </c>
      <c r="H245" s="3" t="s">
        <v>4263</v>
      </c>
      <c r="I245" s="12"/>
      <c r="K245" s="3" t="str">
        <f>IF(VLOOKUP(D245,'Resources Final'!A:C,3,FALSE)=0,"",VLOOKUP(D245,'Resources Final'!A:C,3,FALSE))</f>
        <v/>
      </c>
      <c r="L245" s="3" t="str">
        <f>IF(VLOOKUP(D245,'Resources Final'!A:D,4,FALSE)=0,"",VLOOKUP(D245,'Resources Final'!A:D,4,FALSE))</f>
        <v/>
      </c>
      <c r="M245" s="3" t="str">
        <f>IF(VLOOKUP(D245,'Resources Final'!A:E,5,FALSE)=0,"",VLOOKUP(D245,'Resources Final'!A:E,5,FALSE))</f>
        <v/>
      </c>
      <c r="N245" s="7" t="str">
        <f>IF(VLOOKUP(D245,'Resources Final'!A:F,6,FALSE)=0,"",VLOOKUP(D245,'Resources Final'!A:F,6,FALSE))</f>
        <v/>
      </c>
      <c r="O245" s="3" t="str">
        <f>IF(VLOOKUP(D245,'Resources Final'!A:G,7,FALSE)=0,"",VLOOKUP(D245,'Resources Final'!A:G,7,FALSE))</f>
        <v/>
      </c>
    </row>
    <row r="246" spans="1:15" x14ac:dyDescent="0.2">
      <c r="A246" s="11" t="s">
        <v>4160</v>
      </c>
      <c r="B246" s="11" t="str">
        <f t="shared" si="15"/>
        <v>Charles G. Koch Charitable Foundation_Network For Teaching Entrepreneurship1995200000</v>
      </c>
      <c r="C246" s="11" t="s">
        <v>19</v>
      </c>
      <c r="D246" s="11" t="s">
        <v>4197</v>
      </c>
      <c r="E246" s="11" t="s">
        <v>2641</v>
      </c>
      <c r="F246" s="4">
        <v>200000</v>
      </c>
      <c r="G246" s="3">
        <v>1995</v>
      </c>
      <c r="H246" s="3" t="s">
        <v>4263</v>
      </c>
      <c r="I246" s="12"/>
      <c r="K246" s="3" t="str">
        <f>IF(VLOOKUP(D246,'Resources Final'!A:C,3,FALSE)=0,"",VLOOKUP(D246,'Resources Final'!A:C,3,FALSE))</f>
        <v/>
      </c>
      <c r="L246" s="3" t="str">
        <f>IF(VLOOKUP(D246,'Resources Final'!A:D,4,FALSE)=0,"",VLOOKUP(D246,'Resources Final'!A:D,4,FALSE))</f>
        <v/>
      </c>
      <c r="M246" s="3" t="str">
        <f>IF(VLOOKUP(D246,'Resources Final'!A:E,5,FALSE)=0,"",VLOOKUP(D246,'Resources Final'!A:E,5,FALSE))</f>
        <v/>
      </c>
      <c r="N246" s="7" t="str">
        <f>IF(VLOOKUP(D246,'Resources Final'!A:F,6,FALSE)=0,"",VLOOKUP(D246,'Resources Final'!A:F,6,FALSE))</f>
        <v/>
      </c>
      <c r="O246" s="3" t="str">
        <f>IF(VLOOKUP(D246,'Resources Final'!A:G,7,FALSE)=0,"",VLOOKUP(D246,'Resources Final'!A:G,7,FALSE))</f>
        <v/>
      </c>
    </row>
    <row r="247" spans="1:15" x14ac:dyDescent="0.2">
      <c r="A247" s="11" t="s">
        <v>4160</v>
      </c>
      <c r="B247" s="11" t="str">
        <f t="shared" si="15"/>
        <v>Charles G. Koch Charitable Foundation_Network For Teaching Entrepreneurship1995111</v>
      </c>
      <c r="C247" s="11" t="s">
        <v>19</v>
      </c>
      <c r="D247" s="11" t="s">
        <v>4197</v>
      </c>
      <c r="E247" s="11" t="s">
        <v>2641</v>
      </c>
      <c r="F247" s="4">
        <v>111</v>
      </c>
      <c r="G247" s="3">
        <v>1995</v>
      </c>
      <c r="H247" s="3" t="s">
        <v>4263</v>
      </c>
      <c r="I247" s="12"/>
      <c r="K247" s="3" t="str">
        <f>IF(VLOOKUP(D247,'Resources Final'!A:C,3,FALSE)=0,"",VLOOKUP(D247,'Resources Final'!A:C,3,FALSE))</f>
        <v/>
      </c>
      <c r="L247" s="3" t="str">
        <f>IF(VLOOKUP(D247,'Resources Final'!A:D,4,FALSE)=0,"",VLOOKUP(D247,'Resources Final'!A:D,4,FALSE))</f>
        <v/>
      </c>
      <c r="M247" s="3" t="str">
        <f>IF(VLOOKUP(D247,'Resources Final'!A:E,5,FALSE)=0,"",VLOOKUP(D247,'Resources Final'!A:E,5,FALSE))</f>
        <v/>
      </c>
      <c r="N247" s="7" t="str">
        <f>IF(VLOOKUP(D247,'Resources Final'!A:F,6,FALSE)=0,"",VLOOKUP(D247,'Resources Final'!A:F,6,FALSE))</f>
        <v/>
      </c>
      <c r="O247" s="3" t="str">
        <f>IF(VLOOKUP(D247,'Resources Final'!A:G,7,FALSE)=0,"",VLOOKUP(D247,'Resources Final'!A:G,7,FALSE))</f>
        <v/>
      </c>
    </row>
    <row r="248" spans="1:15" x14ac:dyDescent="0.2">
      <c r="A248" s="11" t="s">
        <v>4160</v>
      </c>
      <c r="B248" s="11" t="str">
        <f t="shared" si="15"/>
        <v>Charles G. Koch Charitable Foundation_Pacific Research Institute for Public Policy199550000</v>
      </c>
      <c r="C248" s="11" t="s">
        <v>19</v>
      </c>
      <c r="D248" s="11" t="s">
        <v>2786</v>
      </c>
      <c r="E248" s="11" t="s">
        <v>2786</v>
      </c>
      <c r="F248" s="4">
        <v>50000</v>
      </c>
      <c r="G248" s="3">
        <v>1995</v>
      </c>
      <c r="H248" s="3" t="s">
        <v>4263</v>
      </c>
      <c r="I248" s="12"/>
      <c r="K248" s="3" t="str">
        <f>IF(VLOOKUP(D248,'Resources Final'!A:C,3,FALSE)=0,"",VLOOKUP(D248,'Resources Final'!A:C,3,FALSE))</f>
        <v/>
      </c>
      <c r="L248" s="3" t="str">
        <f>IF(VLOOKUP(D248,'Resources Final'!A:D,4,FALSE)=0,"",VLOOKUP(D248,'Resources Final'!A:D,4,FALSE))</f>
        <v/>
      </c>
      <c r="M248" s="3" t="str">
        <f>IF(VLOOKUP(D248,'Resources Final'!A:E,5,FALSE)=0,"",VLOOKUP(D248,'Resources Final'!A:E,5,FALSE))</f>
        <v/>
      </c>
      <c r="N248" s="7" t="str">
        <f>IF(VLOOKUP(D248,'Resources Final'!A:F,6,FALSE)=0,"",VLOOKUP(D248,'Resources Final'!A:F,6,FALSE))</f>
        <v>https://www.desmogblog.com/pacific-research-institute</v>
      </c>
      <c r="O248" s="3" t="str">
        <f>IF(VLOOKUP(D248,'Resources Final'!A:G,7,FALSE)=0,"",VLOOKUP(D248,'Resources Final'!A:G,7,FALSE))</f>
        <v>Desmog</v>
      </c>
    </row>
    <row r="249" spans="1:15" x14ac:dyDescent="0.2">
      <c r="A249" s="11" t="s">
        <v>4160</v>
      </c>
      <c r="B249" s="11" t="str">
        <f t="shared" si="15"/>
        <v>Charles G. Koch Charitable Foundation_Philanthropy Roundtable199516000</v>
      </c>
      <c r="C249" s="11" t="s">
        <v>19</v>
      </c>
      <c r="D249" s="11" t="s">
        <v>2849</v>
      </c>
      <c r="E249" s="11" t="s">
        <v>2849</v>
      </c>
      <c r="F249" s="4">
        <v>16000</v>
      </c>
      <c r="G249" s="3">
        <v>1995</v>
      </c>
      <c r="H249" s="3" t="s">
        <v>4263</v>
      </c>
      <c r="I249" s="12"/>
      <c r="K249" s="3" t="str">
        <f>IF(VLOOKUP(D249,'Resources Final'!A:C,3,FALSE)=0,"",VLOOKUP(D249,'Resources Final'!A:C,3,FALSE))</f>
        <v/>
      </c>
      <c r="L249" s="3" t="str">
        <f>IF(VLOOKUP(D249,'Resources Final'!A:D,4,FALSE)=0,"",VLOOKUP(D249,'Resources Final'!A:D,4,FALSE))</f>
        <v/>
      </c>
      <c r="M249" s="3" t="str">
        <f>IF(VLOOKUP(D249,'Resources Final'!A:E,5,FALSE)=0,"",VLOOKUP(D249,'Resources Final'!A:E,5,FALSE))</f>
        <v/>
      </c>
      <c r="N249" s="7" t="str">
        <f>IF(VLOOKUP(D249,'Resources Final'!A:F,6,FALSE)=0,"",VLOOKUP(D249,'Resources Final'!A:F,6,FALSE))</f>
        <v>http://www.sourcewatch.org/index.php/Philanthropy_Roundtable</v>
      </c>
      <c r="O249" s="3" t="str">
        <f>IF(VLOOKUP(D249,'Resources Final'!A:G,7,FALSE)=0,"",VLOOKUP(D249,'Resources Final'!A:G,7,FALSE))</f>
        <v>Sourcewatch</v>
      </c>
    </row>
    <row r="250" spans="1:15" x14ac:dyDescent="0.2">
      <c r="A250" s="11" t="s">
        <v>4160</v>
      </c>
      <c r="B250" s="11" t="str">
        <f t="shared" si="15"/>
        <v>Charles G. Koch Charitable Foundation_Steadman Sports Medicine Foundation199520000</v>
      </c>
      <c r="C250" s="11" t="s">
        <v>19</v>
      </c>
      <c r="D250" s="11" t="s">
        <v>3422</v>
      </c>
      <c r="E250" s="11" t="s">
        <v>3422</v>
      </c>
      <c r="F250" s="4">
        <v>20000</v>
      </c>
      <c r="G250" s="3">
        <v>1995</v>
      </c>
      <c r="H250" s="3" t="s">
        <v>4263</v>
      </c>
      <c r="I250" s="12"/>
      <c r="K250" s="3" t="str">
        <f>IF(VLOOKUP(D250,'Resources Final'!A:C,3,FALSE)=0,"",VLOOKUP(D250,'Resources Final'!A:C,3,FALSE))</f>
        <v/>
      </c>
      <c r="L250" s="3" t="str">
        <f>IF(VLOOKUP(D250,'Resources Final'!A:D,4,FALSE)=0,"",VLOOKUP(D250,'Resources Final'!A:D,4,FALSE))</f>
        <v/>
      </c>
      <c r="M250" s="3" t="str">
        <f>IF(VLOOKUP(D250,'Resources Final'!A:E,5,FALSE)=0,"",VLOOKUP(D250,'Resources Final'!A:E,5,FALSE))</f>
        <v>N</v>
      </c>
      <c r="N250" s="7" t="str">
        <f>IF(VLOOKUP(D250,'Resources Final'!A:F,6,FALSE)=0,"",VLOOKUP(D250,'Resources Final'!A:F,6,FALSE))</f>
        <v/>
      </c>
      <c r="O250" s="3" t="str">
        <f>IF(VLOOKUP(D250,'Resources Final'!A:G,7,FALSE)=0,"",VLOOKUP(D250,'Resources Final'!A:G,7,FALSE))</f>
        <v/>
      </c>
    </row>
    <row r="251" spans="1:15" x14ac:dyDescent="0.2">
      <c r="A251" s="11" t="s">
        <v>4160</v>
      </c>
      <c r="B251" s="11" t="str">
        <f t="shared" si="15"/>
        <v>Charles G. Koch Charitable Foundation_Wichita Collegiate School1995200000</v>
      </c>
      <c r="C251" s="11" t="s">
        <v>19</v>
      </c>
      <c r="D251" s="11" t="s">
        <v>4012</v>
      </c>
      <c r="E251" s="11" t="s">
        <v>4012</v>
      </c>
      <c r="F251" s="4">
        <v>200000</v>
      </c>
      <c r="G251" s="3">
        <v>1995</v>
      </c>
      <c r="H251" s="3" t="s">
        <v>4263</v>
      </c>
      <c r="I251" s="12"/>
      <c r="K251" s="3" t="str">
        <f>IF(VLOOKUP(D251,'Resources Final'!A:C,3,FALSE)=0,"",VLOOKUP(D251,'Resources Final'!A:C,3,FALSE))</f>
        <v/>
      </c>
      <c r="L251" s="3" t="str">
        <f>IF(VLOOKUP(D251,'Resources Final'!A:D,4,FALSE)=0,"",VLOOKUP(D251,'Resources Final'!A:D,4,FALSE))</f>
        <v>Y</v>
      </c>
      <c r="M251" s="3" t="str">
        <f>IF(VLOOKUP(D251,'Resources Final'!A:E,5,FALSE)=0,"",VLOOKUP(D251,'Resources Final'!A:E,5,FALSE))</f>
        <v/>
      </c>
      <c r="N251" s="7" t="str">
        <f>IF(VLOOKUP(D251,'Resources Final'!A:F,6,FALSE)=0,"",VLOOKUP(D251,'Resources Final'!A:F,6,FALSE))</f>
        <v/>
      </c>
      <c r="O251" s="3" t="str">
        <f>IF(VLOOKUP(D251,'Resources Final'!A:G,7,FALSE)=0,"",VLOOKUP(D251,'Resources Final'!A:G,7,FALSE))</f>
        <v/>
      </c>
    </row>
    <row r="252" spans="1:15" x14ac:dyDescent="0.2">
      <c r="A252" s="11" t="s">
        <v>4160</v>
      </c>
      <c r="B252" s="11" t="str">
        <f t="shared" si="15"/>
        <v>Charles G. Koch Charitable Foundation_Wichita Collegiate School199510000</v>
      </c>
      <c r="C252" s="11" t="s">
        <v>19</v>
      </c>
      <c r="D252" s="11" t="s">
        <v>4012</v>
      </c>
      <c r="E252" s="11" t="s">
        <v>4012</v>
      </c>
      <c r="F252" s="4">
        <v>10000</v>
      </c>
      <c r="G252" s="3">
        <v>1995</v>
      </c>
      <c r="H252" s="3" t="s">
        <v>4263</v>
      </c>
      <c r="I252" s="12"/>
      <c r="K252" s="3" t="str">
        <f>IF(VLOOKUP(D252,'Resources Final'!A:C,3,FALSE)=0,"",VLOOKUP(D252,'Resources Final'!A:C,3,FALSE))</f>
        <v/>
      </c>
      <c r="L252" s="3" t="str">
        <f>IF(VLOOKUP(D252,'Resources Final'!A:D,4,FALSE)=0,"",VLOOKUP(D252,'Resources Final'!A:D,4,FALSE))</f>
        <v>Y</v>
      </c>
      <c r="M252" s="3" t="str">
        <f>IF(VLOOKUP(D252,'Resources Final'!A:E,5,FALSE)=0,"",VLOOKUP(D252,'Resources Final'!A:E,5,FALSE))</f>
        <v/>
      </c>
      <c r="N252" s="7" t="str">
        <f>IF(VLOOKUP(D252,'Resources Final'!A:F,6,FALSE)=0,"",VLOOKUP(D252,'Resources Final'!A:F,6,FALSE))</f>
        <v/>
      </c>
      <c r="O252" s="3" t="str">
        <f>IF(VLOOKUP(D252,'Resources Final'!A:G,7,FALSE)=0,"",VLOOKUP(D252,'Resources Final'!A:G,7,FALSE))</f>
        <v/>
      </c>
    </row>
    <row r="253" spans="1:15" x14ac:dyDescent="0.2">
      <c r="A253" s="11" t="s">
        <v>4160</v>
      </c>
      <c r="B253" s="11" t="str">
        <f t="shared" si="15"/>
        <v>Charles G. Koch Charitable Foundation_Federalist Society for Law and Public Policy Studies199625000</v>
      </c>
      <c r="C253" s="11" t="s">
        <v>19</v>
      </c>
      <c r="D253" s="11" t="s">
        <v>1199</v>
      </c>
      <c r="E253" s="11" t="s">
        <v>1199</v>
      </c>
      <c r="F253" s="4">
        <v>25000</v>
      </c>
      <c r="G253" s="3">
        <v>1996</v>
      </c>
      <c r="H253" s="3" t="s">
        <v>4263</v>
      </c>
      <c r="I253" s="12"/>
      <c r="K253" s="3" t="str">
        <f>IF(VLOOKUP(D253,'Resources Final'!A:C,3,FALSE)=0,"",VLOOKUP(D253,'Resources Final'!A:C,3,FALSE))</f>
        <v/>
      </c>
      <c r="L253" s="3" t="str">
        <f>IF(VLOOKUP(D253,'Resources Final'!A:D,4,FALSE)=0,"",VLOOKUP(D253,'Resources Final'!A:D,4,FALSE))</f>
        <v/>
      </c>
      <c r="M253" s="3" t="str">
        <f>IF(VLOOKUP(D253,'Resources Final'!A:E,5,FALSE)=0,"",VLOOKUP(D253,'Resources Final'!A:E,5,FALSE))</f>
        <v/>
      </c>
      <c r="N253" s="7" t="str">
        <f>IF(VLOOKUP(D253,'Resources Final'!A:F,6,FALSE)=0,"",VLOOKUP(D253,'Resources Final'!A:F,6,FALSE))</f>
        <v>http://www.sourcewatch.org/index.php/Federalist_Society_for_Law_and_Public_Policy_Studies</v>
      </c>
      <c r="O253" s="3" t="str">
        <f>IF(VLOOKUP(D253,'Resources Final'!A:G,7,FALSE)=0,"",VLOOKUP(D253,'Resources Final'!A:G,7,FALSE))</f>
        <v>Sourcewatch</v>
      </c>
    </row>
    <row r="254" spans="1:15" x14ac:dyDescent="0.2">
      <c r="A254" s="11" t="s">
        <v>4160</v>
      </c>
      <c r="B254" s="11" t="str">
        <f t="shared" si="15"/>
        <v>Charles G. Koch Charitable Foundation_Foundation for Economic Education (FEE)19964000</v>
      </c>
      <c r="C254" s="11" t="s">
        <v>19</v>
      </c>
      <c r="D254" s="11" t="s">
        <v>1256</v>
      </c>
      <c r="E254" s="11" t="s">
        <v>1256</v>
      </c>
      <c r="F254" s="4">
        <v>4000</v>
      </c>
      <c r="G254" s="3">
        <v>1996</v>
      </c>
      <c r="H254" s="3" t="s">
        <v>4263</v>
      </c>
      <c r="I254" s="12"/>
      <c r="K254" s="3" t="str">
        <f>IF(VLOOKUP(D254,'Resources Final'!A:C,3,FALSE)=0,"",VLOOKUP(D254,'Resources Final'!A:C,3,FALSE))</f>
        <v/>
      </c>
      <c r="L254" s="3" t="str">
        <f>IF(VLOOKUP(D254,'Resources Final'!A:D,4,FALSE)=0,"",VLOOKUP(D254,'Resources Final'!A:D,4,FALSE))</f>
        <v/>
      </c>
      <c r="M254" s="3" t="str">
        <f>IF(VLOOKUP(D254,'Resources Final'!A:E,5,FALSE)=0,"",VLOOKUP(D254,'Resources Final'!A:E,5,FALSE))</f>
        <v/>
      </c>
      <c r="N254" s="7" t="str">
        <f>IF(VLOOKUP(D254,'Resources Final'!A:F,6,FALSE)=0,"",VLOOKUP(D254,'Resources Final'!A:F,6,FALSE))</f>
        <v>http://www.sourcewatch.org/index.php/Foundation_for_Economic_Education</v>
      </c>
      <c r="O254" s="3" t="str">
        <f>IF(VLOOKUP(D254,'Resources Final'!A:G,7,FALSE)=0,"",VLOOKUP(D254,'Resources Final'!A:G,7,FALSE))</f>
        <v>Sourcewatch</v>
      </c>
    </row>
    <row r="255" spans="1:15" x14ac:dyDescent="0.2">
      <c r="A255" s="11" t="s">
        <v>4160</v>
      </c>
      <c r="B255" s="11" t="str">
        <f t="shared" si="15"/>
        <v>Charles G. Koch Charitable Foundation_Foundation for Teaching Economics19965000</v>
      </c>
      <c r="C255" s="11" t="s">
        <v>19</v>
      </c>
      <c r="D255" s="11" t="s">
        <v>1265</v>
      </c>
      <c r="E255" s="11" t="s">
        <v>1265</v>
      </c>
      <c r="F255" s="4">
        <v>5000</v>
      </c>
      <c r="G255" s="3">
        <v>1996</v>
      </c>
      <c r="H255" s="3" t="s">
        <v>4263</v>
      </c>
      <c r="I255" s="12"/>
      <c r="K255" s="3" t="str">
        <f>IF(VLOOKUP(D255,'Resources Final'!A:C,3,FALSE)=0,"",VLOOKUP(D255,'Resources Final'!A:C,3,FALSE))</f>
        <v/>
      </c>
      <c r="L255" s="3" t="str">
        <f>IF(VLOOKUP(D255,'Resources Final'!A:D,4,FALSE)=0,"",VLOOKUP(D255,'Resources Final'!A:D,4,FALSE))</f>
        <v/>
      </c>
      <c r="M255" s="3" t="str">
        <f>IF(VLOOKUP(D255,'Resources Final'!A:E,5,FALSE)=0,"",VLOOKUP(D255,'Resources Final'!A:E,5,FALSE))</f>
        <v/>
      </c>
      <c r="N255" s="7" t="str">
        <f>IF(VLOOKUP(D255,'Resources Final'!A:F,6,FALSE)=0,"",VLOOKUP(D255,'Resources Final'!A:F,6,FALSE))</f>
        <v/>
      </c>
      <c r="O255" s="3" t="str">
        <f>IF(VLOOKUP(D255,'Resources Final'!A:G,7,FALSE)=0,"",VLOOKUP(D255,'Resources Final'!A:G,7,FALSE))</f>
        <v/>
      </c>
    </row>
    <row r="256" spans="1:15" x14ac:dyDescent="0.2">
      <c r="A256" s="11" t="s">
        <v>4160</v>
      </c>
      <c r="B256" s="11" t="str">
        <f t="shared" si="15"/>
        <v>Charles G. Koch Charitable Foundation_George Mason University1996430600</v>
      </c>
      <c r="C256" s="11" t="s">
        <v>19</v>
      </c>
      <c r="D256" s="11" t="s">
        <v>678</v>
      </c>
      <c r="E256" s="11" t="s">
        <v>678</v>
      </c>
      <c r="F256" s="4">
        <v>430600</v>
      </c>
      <c r="G256" s="3">
        <v>1996</v>
      </c>
      <c r="H256" s="3" t="s">
        <v>4263</v>
      </c>
      <c r="I256" s="12"/>
      <c r="K256" s="3" t="str">
        <f>IF(VLOOKUP(D256,'Resources Final'!A:C,3,FALSE)=0,"",VLOOKUP(D256,'Resources Final'!A:C,3,FALSE))</f>
        <v/>
      </c>
      <c r="L256" s="3" t="str">
        <f>IF(VLOOKUP(D256,'Resources Final'!A:D,4,FALSE)=0,"",VLOOKUP(D256,'Resources Final'!A:D,4,FALSE))</f>
        <v>Y</v>
      </c>
      <c r="M256" s="3" t="str">
        <f>IF(VLOOKUP(D256,'Resources Final'!A:E,5,FALSE)=0,"",VLOOKUP(D256,'Resources Final'!A:E,5,FALSE))</f>
        <v/>
      </c>
      <c r="N256" s="7" t="str">
        <f>IF(VLOOKUP(D256,'Resources Final'!A:F,6,FALSE)=0,"",VLOOKUP(D256,'Resources Final'!A:F,6,FALSE))</f>
        <v/>
      </c>
      <c r="O256" s="3" t="str">
        <f>IF(VLOOKUP(D256,'Resources Final'!A:G,7,FALSE)=0,"",VLOOKUP(D256,'Resources Final'!A:G,7,FALSE))</f>
        <v/>
      </c>
    </row>
    <row r="257" spans="1:15" x14ac:dyDescent="0.2">
      <c r="A257" s="11" t="s">
        <v>4160</v>
      </c>
      <c r="B257" s="11" t="str">
        <f t="shared" si="15"/>
        <v>Charles G. Koch Charitable Foundation_Heartland Institute199610000</v>
      </c>
      <c r="C257" s="11" t="s">
        <v>19</v>
      </c>
      <c r="D257" s="11" t="s">
        <v>1551</v>
      </c>
      <c r="E257" s="11" t="s">
        <v>1551</v>
      </c>
      <c r="F257" s="4">
        <v>10000</v>
      </c>
      <c r="G257" s="3">
        <v>1996</v>
      </c>
      <c r="H257" s="3" t="s">
        <v>4263</v>
      </c>
      <c r="I257" s="12"/>
      <c r="K257" s="3" t="str">
        <f>IF(VLOOKUP(D257,'Resources Final'!A:C,3,FALSE)=0,"",VLOOKUP(D257,'Resources Final'!A:C,3,FALSE))</f>
        <v/>
      </c>
      <c r="L257" s="3" t="str">
        <f>IF(VLOOKUP(D257,'Resources Final'!A:D,4,FALSE)=0,"",VLOOKUP(D257,'Resources Final'!A:D,4,FALSE))</f>
        <v/>
      </c>
      <c r="M257" s="3" t="str">
        <f>IF(VLOOKUP(D257,'Resources Final'!A:E,5,FALSE)=0,"",VLOOKUP(D257,'Resources Final'!A:E,5,FALSE))</f>
        <v/>
      </c>
      <c r="N257" s="7" t="str">
        <f>IF(VLOOKUP(D257,'Resources Final'!A:F,6,FALSE)=0,"",VLOOKUP(D257,'Resources Final'!A:F,6,FALSE))</f>
        <v>https://www.desmogblog.com/heartland-institute</v>
      </c>
      <c r="O257" s="3" t="str">
        <f>IF(VLOOKUP(D257,'Resources Final'!A:G,7,FALSE)=0,"",VLOOKUP(D257,'Resources Final'!A:G,7,FALSE))</f>
        <v>Desmog</v>
      </c>
    </row>
    <row r="258" spans="1:15" x14ac:dyDescent="0.2">
      <c r="A258" s="11" t="s">
        <v>4160</v>
      </c>
      <c r="B258" s="11" t="str">
        <f t="shared" si="15"/>
        <v>Charles G. Koch Charitable Foundation_Institute for Objectivist Studies19962000</v>
      </c>
      <c r="C258" s="11" t="s">
        <v>19</v>
      </c>
      <c r="D258" s="11" t="s">
        <v>1684</v>
      </c>
      <c r="E258" s="11" t="s">
        <v>1684</v>
      </c>
      <c r="F258" s="4">
        <v>2000</v>
      </c>
      <c r="G258" s="3">
        <v>1996</v>
      </c>
      <c r="H258" s="3" t="s">
        <v>4263</v>
      </c>
      <c r="I258" s="12"/>
      <c r="K258" s="3" t="str">
        <f>IF(VLOOKUP(D258,'Resources Final'!A:C,3,FALSE)=0,"",VLOOKUP(D258,'Resources Final'!A:C,3,FALSE))</f>
        <v/>
      </c>
      <c r="L258" s="3" t="str">
        <f>IF(VLOOKUP(D258,'Resources Final'!A:D,4,FALSE)=0,"",VLOOKUP(D258,'Resources Final'!A:D,4,FALSE))</f>
        <v/>
      </c>
      <c r="M258" s="3" t="str">
        <f>IF(VLOOKUP(D258,'Resources Final'!A:E,5,FALSE)=0,"",VLOOKUP(D258,'Resources Final'!A:E,5,FALSE))</f>
        <v/>
      </c>
      <c r="N258" s="7" t="str">
        <f>IF(VLOOKUP(D258,'Resources Final'!A:F,6,FALSE)=0,"",VLOOKUP(D258,'Resources Final'!A:F,6,FALSE))</f>
        <v/>
      </c>
      <c r="O258" s="3" t="str">
        <f>IF(VLOOKUP(D258,'Resources Final'!A:G,7,FALSE)=0,"",VLOOKUP(D258,'Resources Final'!A:G,7,FALSE))</f>
        <v/>
      </c>
    </row>
    <row r="259" spans="1:15" x14ac:dyDescent="0.2">
      <c r="A259" s="11" t="s">
        <v>4160</v>
      </c>
      <c r="B259" s="11" t="str">
        <f t="shared" si="15"/>
        <v>Charles G. Koch Charitable Foundation_Institute for Political Economy19962000</v>
      </c>
      <c r="C259" s="11" t="s">
        <v>19</v>
      </c>
      <c r="D259" s="11" t="s">
        <v>1687</v>
      </c>
      <c r="E259" s="11" t="s">
        <v>1687</v>
      </c>
      <c r="F259" s="4">
        <v>2000</v>
      </c>
      <c r="G259" s="3">
        <v>1996</v>
      </c>
      <c r="H259" s="3" t="s">
        <v>4263</v>
      </c>
      <c r="I259" s="12"/>
      <c r="K259" s="3" t="str">
        <f>IF(VLOOKUP(D259,'Resources Final'!A:C,3,FALSE)=0,"",VLOOKUP(D259,'Resources Final'!A:C,3,FALSE))</f>
        <v/>
      </c>
      <c r="L259" s="3" t="str">
        <f>IF(VLOOKUP(D259,'Resources Final'!A:D,4,FALSE)=0,"",VLOOKUP(D259,'Resources Final'!A:D,4,FALSE))</f>
        <v/>
      </c>
      <c r="M259" s="3" t="str">
        <f>IF(VLOOKUP(D259,'Resources Final'!A:E,5,FALSE)=0,"",VLOOKUP(D259,'Resources Final'!A:E,5,FALSE))</f>
        <v/>
      </c>
      <c r="N259" s="7" t="str">
        <f>IF(VLOOKUP(D259,'Resources Final'!A:F,6,FALSE)=0,"",VLOOKUP(D259,'Resources Final'!A:F,6,FALSE))</f>
        <v/>
      </c>
      <c r="O259" s="3" t="str">
        <f>IF(VLOOKUP(D259,'Resources Final'!A:G,7,FALSE)=0,"",VLOOKUP(D259,'Resources Final'!A:G,7,FALSE))</f>
        <v/>
      </c>
    </row>
    <row r="260" spans="1:15" x14ac:dyDescent="0.2">
      <c r="A260" s="11" t="s">
        <v>4160</v>
      </c>
      <c r="B260" s="11" t="str">
        <f t="shared" si="15"/>
        <v>Charles G. Koch Charitable Foundation_Philanthropy Roundtable19962500</v>
      </c>
      <c r="C260" s="11" t="s">
        <v>19</v>
      </c>
      <c r="D260" s="11" t="s">
        <v>2849</v>
      </c>
      <c r="E260" s="11" t="s">
        <v>2849</v>
      </c>
      <c r="F260" s="4">
        <v>2500</v>
      </c>
      <c r="G260" s="3">
        <v>1996</v>
      </c>
      <c r="H260" s="3" t="s">
        <v>4263</v>
      </c>
      <c r="I260" s="12"/>
      <c r="K260" s="3" t="str">
        <f>IF(VLOOKUP(D260,'Resources Final'!A:C,3,FALSE)=0,"",VLOOKUP(D260,'Resources Final'!A:C,3,FALSE))</f>
        <v/>
      </c>
      <c r="L260" s="3" t="str">
        <f>IF(VLOOKUP(D260,'Resources Final'!A:D,4,FALSE)=0,"",VLOOKUP(D260,'Resources Final'!A:D,4,FALSE))</f>
        <v/>
      </c>
      <c r="M260" s="3" t="str">
        <f>IF(VLOOKUP(D260,'Resources Final'!A:E,5,FALSE)=0,"",VLOOKUP(D260,'Resources Final'!A:E,5,FALSE))</f>
        <v/>
      </c>
      <c r="N260" s="7" t="str">
        <f>IF(VLOOKUP(D260,'Resources Final'!A:F,6,FALSE)=0,"",VLOOKUP(D260,'Resources Final'!A:F,6,FALSE))</f>
        <v>http://www.sourcewatch.org/index.php/Philanthropy_Roundtable</v>
      </c>
      <c r="O260" s="3" t="str">
        <f>IF(VLOOKUP(D260,'Resources Final'!A:G,7,FALSE)=0,"",VLOOKUP(D260,'Resources Final'!A:G,7,FALSE))</f>
        <v>Sourcewatch</v>
      </c>
    </row>
    <row r="261" spans="1:15" x14ac:dyDescent="0.2">
      <c r="A261" s="11" t="s">
        <v>4160</v>
      </c>
      <c r="B261" s="11" t="str">
        <f t="shared" si="15"/>
        <v>Charles G. Koch Charitable Foundation_Reason Foundation199615000</v>
      </c>
      <c r="C261" s="11" t="s">
        <v>19</v>
      </c>
      <c r="D261" s="11" t="s">
        <v>3001</v>
      </c>
      <c r="E261" s="11" t="s">
        <v>3001</v>
      </c>
      <c r="F261" s="4">
        <v>15000</v>
      </c>
      <c r="G261" s="3">
        <v>1996</v>
      </c>
      <c r="H261" s="3" t="s">
        <v>4263</v>
      </c>
      <c r="I261" s="12"/>
      <c r="K261" s="3" t="str">
        <f>IF(VLOOKUP(D261,'Resources Final'!A:C,3,FALSE)=0,"",VLOOKUP(D261,'Resources Final'!A:C,3,FALSE))</f>
        <v/>
      </c>
      <c r="L261" s="3" t="str">
        <f>IF(VLOOKUP(D261,'Resources Final'!A:D,4,FALSE)=0,"",VLOOKUP(D261,'Resources Final'!A:D,4,FALSE))</f>
        <v/>
      </c>
      <c r="M261" s="3" t="str">
        <f>IF(VLOOKUP(D261,'Resources Final'!A:E,5,FALSE)=0,"",VLOOKUP(D261,'Resources Final'!A:E,5,FALSE))</f>
        <v/>
      </c>
      <c r="N261" s="7" t="str">
        <f>IF(VLOOKUP(D261,'Resources Final'!A:F,6,FALSE)=0,"",VLOOKUP(D261,'Resources Final'!A:F,6,FALSE))</f>
        <v>https://www.desmogblog.com/reason-foundation</v>
      </c>
      <c r="O261" s="3" t="str">
        <f>IF(VLOOKUP(D261,'Resources Final'!A:G,7,FALSE)=0,"",VLOOKUP(D261,'Resources Final'!A:G,7,FALSE))</f>
        <v>Desmog</v>
      </c>
    </row>
    <row r="262" spans="1:15" x14ac:dyDescent="0.2">
      <c r="A262" s="11" t="s">
        <v>4160</v>
      </c>
      <c r="B262" s="11" t="str">
        <f t="shared" si="15"/>
        <v>Charles G. Koch Charitable Foundation_Steadman Sports Medicine Foundation199620000</v>
      </c>
      <c r="C262" s="11" t="s">
        <v>19</v>
      </c>
      <c r="D262" s="11" t="s">
        <v>3422</v>
      </c>
      <c r="E262" s="11" t="s">
        <v>3422</v>
      </c>
      <c r="F262" s="4">
        <v>20000</v>
      </c>
      <c r="G262" s="3">
        <v>1996</v>
      </c>
      <c r="H262" s="3" t="s">
        <v>4263</v>
      </c>
      <c r="I262" s="12"/>
      <c r="K262" s="3" t="str">
        <f>IF(VLOOKUP(D262,'Resources Final'!A:C,3,FALSE)=0,"",VLOOKUP(D262,'Resources Final'!A:C,3,FALSE))</f>
        <v/>
      </c>
      <c r="L262" s="3" t="str">
        <f>IF(VLOOKUP(D262,'Resources Final'!A:D,4,FALSE)=0,"",VLOOKUP(D262,'Resources Final'!A:D,4,FALSE))</f>
        <v/>
      </c>
      <c r="M262" s="3" t="str">
        <f>IF(VLOOKUP(D262,'Resources Final'!A:E,5,FALSE)=0,"",VLOOKUP(D262,'Resources Final'!A:E,5,FALSE))</f>
        <v>N</v>
      </c>
      <c r="N262" s="7" t="str">
        <f>IF(VLOOKUP(D262,'Resources Final'!A:F,6,FALSE)=0,"",VLOOKUP(D262,'Resources Final'!A:F,6,FALSE))</f>
        <v/>
      </c>
      <c r="O262" s="3" t="str">
        <f>IF(VLOOKUP(D262,'Resources Final'!A:G,7,FALSE)=0,"",VLOOKUP(D262,'Resources Final'!A:G,7,FALSE))</f>
        <v/>
      </c>
    </row>
    <row r="263" spans="1:15" x14ac:dyDescent="0.2">
      <c r="A263" s="11" t="s">
        <v>4160</v>
      </c>
      <c r="B263" s="11" t="str">
        <f t="shared" si="15"/>
        <v>Charles G. Koch Charitable Foundation_Wichita Collegiate School199644806</v>
      </c>
      <c r="C263" s="11" t="s">
        <v>19</v>
      </c>
      <c r="D263" s="11" t="s">
        <v>4012</v>
      </c>
      <c r="E263" s="11" t="s">
        <v>4012</v>
      </c>
      <c r="F263" s="4">
        <v>44806</v>
      </c>
      <c r="G263" s="3">
        <v>1996</v>
      </c>
      <c r="H263" s="3" t="s">
        <v>4263</v>
      </c>
      <c r="I263" s="12"/>
      <c r="K263" s="3" t="str">
        <f>IF(VLOOKUP(D263,'Resources Final'!A:C,3,FALSE)=0,"",VLOOKUP(D263,'Resources Final'!A:C,3,FALSE))</f>
        <v/>
      </c>
      <c r="L263" s="3" t="str">
        <f>IF(VLOOKUP(D263,'Resources Final'!A:D,4,FALSE)=0,"",VLOOKUP(D263,'Resources Final'!A:D,4,FALSE))</f>
        <v>Y</v>
      </c>
      <c r="M263" s="3" t="str">
        <f>IF(VLOOKUP(D263,'Resources Final'!A:E,5,FALSE)=0,"",VLOOKUP(D263,'Resources Final'!A:E,5,FALSE))</f>
        <v/>
      </c>
      <c r="N263" s="7" t="str">
        <f>IF(VLOOKUP(D263,'Resources Final'!A:F,6,FALSE)=0,"",VLOOKUP(D263,'Resources Final'!A:F,6,FALSE))</f>
        <v/>
      </c>
      <c r="O263" s="3" t="str">
        <f>IF(VLOOKUP(D263,'Resources Final'!A:G,7,FALSE)=0,"",VLOOKUP(D263,'Resources Final'!A:G,7,FALSE))</f>
        <v/>
      </c>
    </row>
    <row r="264" spans="1:15" x14ac:dyDescent="0.2">
      <c r="A264" s="11" t="s">
        <v>4160</v>
      </c>
      <c r="B264" s="11" t="str">
        <f t="shared" si="15"/>
        <v>Charles G. Koch Charitable Foundation_Youth Entrepreneurs of Kansas1996172528</v>
      </c>
      <c r="C264" s="11" t="s">
        <v>19</v>
      </c>
      <c r="D264" s="11" t="s">
        <v>4134</v>
      </c>
      <c r="E264" s="11" t="s">
        <v>4134</v>
      </c>
      <c r="F264" s="4">
        <v>172528</v>
      </c>
      <c r="G264" s="3">
        <v>1996</v>
      </c>
      <c r="H264" s="3" t="s">
        <v>4263</v>
      </c>
      <c r="I264" s="12"/>
      <c r="K264" s="3" t="str">
        <f>IF(VLOOKUP(D264,'Resources Final'!A:C,3,FALSE)=0,"",VLOOKUP(D264,'Resources Final'!A:C,3,FALSE))</f>
        <v/>
      </c>
      <c r="L264" s="3" t="str">
        <f>IF(VLOOKUP(D264,'Resources Final'!A:D,4,FALSE)=0,"",VLOOKUP(D264,'Resources Final'!A:D,4,FALSE))</f>
        <v/>
      </c>
      <c r="M264" s="3" t="str">
        <f>IF(VLOOKUP(D264,'Resources Final'!A:E,5,FALSE)=0,"",VLOOKUP(D264,'Resources Final'!A:E,5,FALSE))</f>
        <v/>
      </c>
      <c r="N264" s="7" t="str">
        <f>IF(VLOOKUP(D264,'Resources Final'!A:F,6,FALSE)=0,"",VLOOKUP(D264,'Resources Final'!A:F,6,FALSE))</f>
        <v/>
      </c>
      <c r="O264" s="3" t="str">
        <f>IF(VLOOKUP(D264,'Resources Final'!A:G,7,FALSE)=0,"",VLOOKUP(D264,'Resources Final'!A:G,7,FALSE))</f>
        <v/>
      </c>
    </row>
    <row r="265" spans="1:15" x14ac:dyDescent="0.2">
      <c r="A265" s="11" t="s">
        <v>4160</v>
      </c>
      <c r="B265" s="11" t="str">
        <f t="shared" si="15"/>
        <v>Charles G. Koch Charitable Foundation_American Legislative Exchange Council199730000</v>
      </c>
      <c r="C265" s="11" t="s">
        <v>19</v>
      </c>
      <c r="D265" s="11" t="s">
        <v>195</v>
      </c>
      <c r="E265" s="11" t="s">
        <v>195</v>
      </c>
      <c r="F265" s="4">
        <v>30000</v>
      </c>
      <c r="G265" s="3">
        <v>1997</v>
      </c>
      <c r="H265" s="3" t="s">
        <v>4263</v>
      </c>
      <c r="I265" s="12"/>
      <c r="K265" s="3" t="str">
        <f>IF(VLOOKUP(D265,'Resources Final'!A:C,3,FALSE)=0,"",VLOOKUP(D265,'Resources Final'!A:C,3,FALSE))</f>
        <v/>
      </c>
      <c r="L265" s="3" t="str">
        <f>IF(VLOOKUP(D265,'Resources Final'!A:D,4,FALSE)=0,"",VLOOKUP(D265,'Resources Final'!A:D,4,FALSE))</f>
        <v/>
      </c>
      <c r="M265" s="3" t="str">
        <f>IF(VLOOKUP(D265,'Resources Final'!A:E,5,FALSE)=0,"",VLOOKUP(D265,'Resources Final'!A:E,5,FALSE))</f>
        <v/>
      </c>
      <c r="N265" s="7" t="str">
        <f>IF(VLOOKUP(D265,'Resources Final'!A:F,6,FALSE)=0,"",VLOOKUP(D265,'Resources Final'!A:F,6,FALSE))</f>
        <v>https://www.desmogblog.com/american-legislative-exchange-council</v>
      </c>
      <c r="O265" s="3" t="str">
        <f>IF(VLOOKUP(D265,'Resources Final'!A:G,7,FALSE)=0,"",VLOOKUP(D265,'Resources Final'!A:G,7,FALSE))</f>
        <v>Desmog</v>
      </c>
    </row>
    <row r="266" spans="1:15" x14ac:dyDescent="0.2">
      <c r="A266" s="11" t="s">
        <v>4160</v>
      </c>
      <c r="B266" s="11" t="str">
        <f t="shared" si="15"/>
        <v>Charles G. Koch Charitable Foundation_Clemson University19975000</v>
      </c>
      <c r="C266" s="11" t="s">
        <v>19</v>
      </c>
      <c r="D266" s="11" t="s">
        <v>757</v>
      </c>
      <c r="E266" s="11" t="s">
        <v>757</v>
      </c>
      <c r="F266" s="4">
        <v>5000</v>
      </c>
      <c r="G266" s="3">
        <v>1997</v>
      </c>
      <c r="H266" s="3" t="s">
        <v>4263</v>
      </c>
      <c r="I266" s="12"/>
      <c r="K266" s="3" t="str">
        <f>IF(VLOOKUP(D266,'Resources Final'!A:C,3,FALSE)=0,"",VLOOKUP(D266,'Resources Final'!A:C,3,FALSE))</f>
        <v/>
      </c>
      <c r="L266" s="3" t="str">
        <f>IF(VLOOKUP(D266,'Resources Final'!A:D,4,FALSE)=0,"",VLOOKUP(D266,'Resources Final'!A:D,4,FALSE))</f>
        <v>Y</v>
      </c>
      <c r="M266" s="3" t="str">
        <f>IF(VLOOKUP(D266,'Resources Final'!A:E,5,FALSE)=0,"",VLOOKUP(D266,'Resources Final'!A:E,5,FALSE))</f>
        <v/>
      </c>
      <c r="N266" s="7" t="str">
        <f>IF(VLOOKUP(D266,'Resources Final'!A:F,6,FALSE)=0,"",VLOOKUP(D266,'Resources Final'!A:F,6,FALSE))</f>
        <v/>
      </c>
      <c r="O266" s="3" t="str">
        <f>IF(VLOOKUP(D266,'Resources Final'!A:G,7,FALSE)=0,"",VLOOKUP(D266,'Resources Final'!A:G,7,FALSE))</f>
        <v/>
      </c>
    </row>
    <row r="267" spans="1:15" x14ac:dyDescent="0.2">
      <c r="A267" s="11" t="s">
        <v>4160</v>
      </c>
      <c r="B267" s="11" t="str">
        <f t="shared" si="15"/>
        <v>Charles G. Koch Charitable Foundation_Educational Research Institute199750000</v>
      </c>
      <c r="C267" s="11" t="s">
        <v>19</v>
      </c>
      <c r="D267" s="11" t="s">
        <v>1111</v>
      </c>
      <c r="E267" s="11" t="s">
        <v>1111</v>
      </c>
      <c r="F267" s="4">
        <v>50000</v>
      </c>
      <c r="G267" s="3">
        <v>1997</v>
      </c>
      <c r="H267" s="3" t="s">
        <v>4263</v>
      </c>
      <c r="I267" s="12"/>
      <c r="K267" s="3" t="str">
        <f>IF(VLOOKUP(D267,'Resources Final'!A:C,3,FALSE)=0,"",VLOOKUP(D267,'Resources Final'!A:C,3,FALSE))</f>
        <v/>
      </c>
      <c r="L267" s="3" t="str">
        <f>IF(VLOOKUP(D267,'Resources Final'!A:D,4,FALSE)=0,"",VLOOKUP(D267,'Resources Final'!A:D,4,FALSE))</f>
        <v/>
      </c>
      <c r="M267" s="3" t="str">
        <f>IF(VLOOKUP(D267,'Resources Final'!A:E,5,FALSE)=0,"",VLOOKUP(D267,'Resources Final'!A:E,5,FALSE))</f>
        <v/>
      </c>
      <c r="N267" s="7" t="str">
        <f>IF(VLOOKUP(D267,'Resources Final'!A:F,6,FALSE)=0,"",VLOOKUP(D267,'Resources Final'!A:F,6,FALSE))</f>
        <v/>
      </c>
      <c r="O267" s="3" t="str">
        <f>IF(VLOOKUP(D267,'Resources Final'!A:G,7,FALSE)=0,"",VLOOKUP(D267,'Resources Final'!A:G,7,FALSE))</f>
        <v/>
      </c>
    </row>
    <row r="268" spans="1:15" x14ac:dyDescent="0.2">
      <c r="A268" s="11" t="s">
        <v>4160</v>
      </c>
      <c r="B268" s="11" t="str">
        <f t="shared" si="15"/>
        <v>Charles G. Koch Charitable Foundation_Employment Policy Foundation19972500</v>
      </c>
      <c r="C268" s="11" t="s">
        <v>19</v>
      </c>
      <c r="D268" s="11" t="s">
        <v>1132</v>
      </c>
      <c r="E268" s="11" t="s">
        <v>1132</v>
      </c>
      <c r="F268" s="4">
        <v>2500</v>
      </c>
      <c r="G268" s="3">
        <v>1997</v>
      </c>
      <c r="H268" s="3" t="s">
        <v>4263</v>
      </c>
      <c r="I268" s="12"/>
      <c r="K268" s="3" t="str">
        <f>IF(VLOOKUP(D268,'Resources Final'!A:C,3,FALSE)=0,"",VLOOKUP(D268,'Resources Final'!A:C,3,FALSE))</f>
        <v/>
      </c>
      <c r="L268" s="3" t="str">
        <f>IF(VLOOKUP(D268,'Resources Final'!A:D,4,FALSE)=0,"",VLOOKUP(D268,'Resources Final'!A:D,4,FALSE))</f>
        <v/>
      </c>
      <c r="M268" s="3" t="str">
        <f>IF(VLOOKUP(D268,'Resources Final'!A:E,5,FALSE)=0,"",VLOOKUP(D268,'Resources Final'!A:E,5,FALSE))</f>
        <v/>
      </c>
      <c r="N268" s="7" t="str">
        <f>IF(VLOOKUP(D268,'Resources Final'!A:F,6,FALSE)=0,"",VLOOKUP(D268,'Resources Final'!A:F,6,FALSE))</f>
        <v>https://www.sourcewatch.org/index.php/Employment_Policy_Foundation</v>
      </c>
      <c r="O268" s="3" t="str">
        <f>IF(VLOOKUP(D268,'Resources Final'!A:G,7,FALSE)=0,"",VLOOKUP(D268,'Resources Final'!A:G,7,FALSE))</f>
        <v>Sourcewatch</v>
      </c>
    </row>
    <row r="269" spans="1:15" x14ac:dyDescent="0.2">
      <c r="A269" s="11" t="s">
        <v>4160</v>
      </c>
      <c r="B269" s="11" t="str">
        <f t="shared" si="15"/>
        <v>Charles G. Koch Charitable Foundation_Federalist Society for Law and Public Policy Studies1997108000</v>
      </c>
      <c r="C269" s="11" t="s">
        <v>19</v>
      </c>
      <c r="D269" s="11" t="s">
        <v>1199</v>
      </c>
      <c r="E269" s="11" t="s">
        <v>1199</v>
      </c>
      <c r="F269" s="4">
        <v>108000</v>
      </c>
      <c r="G269" s="3">
        <v>1997</v>
      </c>
      <c r="H269" s="3" t="s">
        <v>4263</v>
      </c>
      <c r="I269" s="12"/>
      <c r="K269" s="3" t="str">
        <f>IF(VLOOKUP(D269,'Resources Final'!A:C,3,FALSE)=0,"",VLOOKUP(D269,'Resources Final'!A:C,3,FALSE))</f>
        <v/>
      </c>
      <c r="L269" s="3" t="str">
        <f>IF(VLOOKUP(D269,'Resources Final'!A:D,4,FALSE)=0,"",VLOOKUP(D269,'Resources Final'!A:D,4,FALSE))</f>
        <v/>
      </c>
      <c r="M269" s="3" t="str">
        <f>IF(VLOOKUP(D269,'Resources Final'!A:E,5,FALSE)=0,"",VLOOKUP(D269,'Resources Final'!A:E,5,FALSE))</f>
        <v/>
      </c>
      <c r="N269" s="7" t="str">
        <f>IF(VLOOKUP(D269,'Resources Final'!A:F,6,FALSE)=0,"",VLOOKUP(D269,'Resources Final'!A:F,6,FALSE))</f>
        <v>http://www.sourcewatch.org/index.php/Federalist_Society_for_Law_and_Public_Policy_Studies</v>
      </c>
      <c r="O269" s="3" t="str">
        <f>IF(VLOOKUP(D269,'Resources Final'!A:G,7,FALSE)=0,"",VLOOKUP(D269,'Resources Final'!A:G,7,FALSE))</f>
        <v>Sourcewatch</v>
      </c>
    </row>
    <row r="270" spans="1:15" x14ac:dyDescent="0.2">
      <c r="A270" s="11" t="s">
        <v>4160</v>
      </c>
      <c r="B270" s="11" t="str">
        <f t="shared" si="15"/>
        <v>Charles G. Koch Charitable Foundation_Foundation for Economic Education (FEE)19972500</v>
      </c>
      <c r="C270" s="11" t="s">
        <v>19</v>
      </c>
      <c r="D270" s="11" t="s">
        <v>1256</v>
      </c>
      <c r="E270" s="11" t="s">
        <v>1256</v>
      </c>
      <c r="F270" s="4">
        <v>2500</v>
      </c>
      <c r="G270" s="3">
        <v>1997</v>
      </c>
      <c r="H270" s="3" t="s">
        <v>4263</v>
      </c>
      <c r="I270" s="12"/>
      <c r="K270" s="3" t="str">
        <f>IF(VLOOKUP(D270,'Resources Final'!A:C,3,FALSE)=0,"",VLOOKUP(D270,'Resources Final'!A:C,3,FALSE))</f>
        <v/>
      </c>
      <c r="L270" s="3" t="str">
        <f>IF(VLOOKUP(D270,'Resources Final'!A:D,4,FALSE)=0,"",VLOOKUP(D270,'Resources Final'!A:D,4,FALSE))</f>
        <v/>
      </c>
      <c r="M270" s="3" t="str">
        <f>IF(VLOOKUP(D270,'Resources Final'!A:E,5,FALSE)=0,"",VLOOKUP(D270,'Resources Final'!A:E,5,FALSE))</f>
        <v/>
      </c>
      <c r="N270" s="7" t="str">
        <f>IF(VLOOKUP(D270,'Resources Final'!A:F,6,FALSE)=0,"",VLOOKUP(D270,'Resources Final'!A:F,6,FALSE))</f>
        <v>http://www.sourcewatch.org/index.php/Foundation_for_Economic_Education</v>
      </c>
      <c r="O270" s="3" t="str">
        <f>IF(VLOOKUP(D270,'Resources Final'!A:G,7,FALSE)=0,"",VLOOKUP(D270,'Resources Final'!A:G,7,FALSE))</f>
        <v>Sourcewatch</v>
      </c>
    </row>
    <row r="271" spans="1:15" x14ac:dyDescent="0.2">
      <c r="A271" s="11" t="s">
        <v>4160</v>
      </c>
      <c r="B271" s="11" t="str">
        <f t="shared" si="15"/>
        <v>Charles G. Koch Charitable Foundation_Foundation for Human Development19975000</v>
      </c>
      <c r="C271" s="11" t="s">
        <v>19</v>
      </c>
      <c r="D271" s="11" t="s">
        <v>1261</v>
      </c>
      <c r="E271" s="11" t="s">
        <v>1261</v>
      </c>
      <c r="F271" s="4">
        <v>5000</v>
      </c>
      <c r="G271" s="3">
        <v>1997</v>
      </c>
      <c r="H271" s="3" t="s">
        <v>4263</v>
      </c>
      <c r="I271" s="12"/>
      <c r="K271" s="3" t="str">
        <f>IF(VLOOKUP(D271,'Resources Final'!A:C,3,FALSE)=0,"",VLOOKUP(D271,'Resources Final'!A:C,3,FALSE))</f>
        <v/>
      </c>
      <c r="L271" s="3" t="str">
        <f>IF(VLOOKUP(D271,'Resources Final'!A:D,4,FALSE)=0,"",VLOOKUP(D271,'Resources Final'!A:D,4,FALSE))</f>
        <v/>
      </c>
      <c r="M271" s="3" t="str">
        <f>IF(VLOOKUP(D271,'Resources Final'!A:E,5,FALSE)=0,"",VLOOKUP(D271,'Resources Final'!A:E,5,FALSE))</f>
        <v/>
      </c>
      <c r="N271" s="7" t="str">
        <f>IF(VLOOKUP(D271,'Resources Final'!A:F,6,FALSE)=0,"",VLOOKUP(D271,'Resources Final'!A:F,6,FALSE))</f>
        <v/>
      </c>
      <c r="O271" s="3" t="str">
        <f>IF(VLOOKUP(D271,'Resources Final'!A:G,7,FALSE)=0,"",VLOOKUP(D271,'Resources Final'!A:G,7,FALSE))</f>
        <v/>
      </c>
    </row>
    <row r="272" spans="1:15" x14ac:dyDescent="0.2">
      <c r="A272" s="11" t="s">
        <v>4160</v>
      </c>
      <c r="B272" s="11" t="str">
        <f t="shared" si="15"/>
        <v>Charles G. Koch Charitable Foundation_Foundation for Teaching Economics19975000</v>
      </c>
      <c r="C272" s="11" t="s">
        <v>19</v>
      </c>
      <c r="D272" s="11" t="s">
        <v>1265</v>
      </c>
      <c r="E272" s="11" t="s">
        <v>1265</v>
      </c>
      <c r="F272" s="4">
        <v>5000</v>
      </c>
      <c r="G272" s="3">
        <v>1997</v>
      </c>
      <c r="H272" s="3" t="s">
        <v>4263</v>
      </c>
      <c r="I272" s="12"/>
      <c r="K272" s="3" t="str">
        <f>IF(VLOOKUP(D272,'Resources Final'!A:C,3,FALSE)=0,"",VLOOKUP(D272,'Resources Final'!A:C,3,FALSE))</f>
        <v/>
      </c>
      <c r="L272" s="3" t="str">
        <f>IF(VLOOKUP(D272,'Resources Final'!A:D,4,FALSE)=0,"",VLOOKUP(D272,'Resources Final'!A:D,4,FALSE))</f>
        <v/>
      </c>
      <c r="M272" s="3" t="str">
        <f>IF(VLOOKUP(D272,'Resources Final'!A:E,5,FALSE)=0,"",VLOOKUP(D272,'Resources Final'!A:E,5,FALSE))</f>
        <v/>
      </c>
      <c r="N272" s="7" t="str">
        <f>IF(VLOOKUP(D272,'Resources Final'!A:F,6,FALSE)=0,"",VLOOKUP(D272,'Resources Final'!A:F,6,FALSE))</f>
        <v/>
      </c>
      <c r="O272" s="3" t="str">
        <f>IF(VLOOKUP(D272,'Resources Final'!A:G,7,FALSE)=0,"",VLOOKUP(D272,'Resources Final'!A:G,7,FALSE))</f>
        <v/>
      </c>
    </row>
    <row r="273" spans="1:15" x14ac:dyDescent="0.2">
      <c r="A273" s="11" t="s">
        <v>4160</v>
      </c>
      <c r="B273" s="11" t="str">
        <f t="shared" si="15"/>
        <v>Charles G. Koch Charitable Foundation_George Mason University19973141000</v>
      </c>
      <c r="C273" s="11" t="s">
        <v>19</v>
      </c>
      <c r="D273" s="11" t="s">
        <v>678</v>
      </c>
      <c r="E273" s="11" t="s">
        <v>678</v>
      </c>
      <c r="F273" s="4">
        <v>3141000</v>
      </c>
      <c r="G273" s="3">
        <v>1997</v>
      </c>
      <c r="H273" s="3" t="s">
        <v>4263</v>
      </c>
      <c r="I273" s="12"/>
      <c r="K273" s="3" t="str">
        <f>IF(VLOOKUP(D273,'Resources Final'!A:C,3,FALSE)=0,"",VLOOKUP(D273,'Resources Final'!A:C,3,FALSE))</f>
        <v/>
      </c>
      <c r="L273" s="3" t="str">
        <f>IF(VLOOKUP(D273,'Resources Final'!A:D,4,FALSE)=0,"",VLOOKUP(D273,'Resources Final'!A:D,4,FALSE))</f>
        <v>Y</v>
      </c>
      <c r="M273" s="3" t="str">
        <f>IF(VLOOKUP(D273,'Resources Final'!A:E,5,FALSE)=0,"",VLOOKUP(D273,'Resources Final'!A:E,5,FALSE))</f>
        <v/>
      </c>
      <c r="N273" s="7" t="str">
        <f>IF(VLOOKUP(D273,'Resources Final'!A:F,6,FALSE)=0,"",VLOOKUP(D273,'Resources Final'!A:F,6,FALSE))</f>
        <v/>
      </c>
      <c r="O273" s="3" t="str">
        <f>IF(VLOOKUP(D273,'Resources Final'!A:G,7,FALSE)=0,"",VLOOKUP(D273,'Resources Final'!A:G,7,FALSE))</f>
        <v/>
      </c>
    </row>
    <row r="274" spans="1:15" x14ac:dyDescent="0.2">
      <c r="A274" s="11" t="s">
        <v>4160</v>
      </c>
      <c r="B274" s="11" t="str">
        <f t="shared" si="15"/>
        <v>Charles G. Koch Charitable Foundation_George Mason University19975000</v>
      </c>
      <c r="C274" s="11" t="s">
        <v>19</v>
      </c>
      <c r="D274" s="11" t="s">
        <v>678</v>
      </c>
      <c r="E274" s="11" t="s">
        <v>678</v>
      </c>
      <c r="F274" s="4">
        <v>5000</v>
      </c>
      <c r="G274" s="3">
        <v>1997</v>
      </c>
      <c r="H274" s="3" t="s">
        <v>4263</v>
      </c>
      <c r="I274" s="12"/>
      <c r="K274" s="3" t="str">
        <f>IF(VLOOKUP(D274,'Resources Final'!A:C,3,FALSE)=0,"",VLOOKUP(D274,'Resources Final'!A:C,3,FALSE))</f>
        <v/>
      </c>
      <c r="L274" s="3" t="str">
        <f>IF(VLOOKUP(D274,'Resources Final'!A:D,4,FALSE)=0,"",VLOOKUP(D274,'Resources Final'!A:D,4,FALSE))</f>
        <v>Y</v>
      </c>
      <c r="M274" s="3" t="str">
        <f>IF(VLOOKUP(D274,'Resources Final'!A:E,5,FALSE)=0,"",VLOOKUP(D274,'Resources Final'!A:E,5,FALSE))</f>
        <v/>
      </c>
      <c r="N274" s="7" t="str">
        <f>IF(VLOOKUP(D274,'Resources Final'!A:F,6,FALSE)=0,"",VLOOKUP(D274,'Resources Final'!A:F,6,FALSE))</f>
        <v/>
      </c>
      <c r="O274" s="3" t="str">
        <f>IF(VLOOKUP(D274,'Resources Final'!A:G,7,FALSE)=0,"",VLOOKUP(D274,'Resources Final'!A:G,7,FALSE))</f>
        <v/>
      </c>
    </row>
    <row r="275" spans="1:15" x14ac:dyDescent="0.2">
      <c r="A275" s="11" t="s">
        <v>4160</v>
      </c>
      <c r="B275" s="11" t="str">
        <f t="shared" si="15"/>
        <v>Charles G. Koch Charitable Foundation_Harvard University199720000</v>
      </c>
      <c r="C275" s="11" t="s">
        <v>19</v>
      </c>
      <c r="D275" s="11" t="s">
        <v>1540</v>
      </c>
      <c r="E275" s="11" t="s">
        <v>1540</v>
      </c>
      <c r="F275" s="4">
        <v>20000</v>
      </c>
      <c r="G275" s="3">
        <v>1997</v>
      </c>
      <c r="H275" s="3" t="s">
        <v>4263</v>
      </c>
      <c r="I275" s="12"/>
      <c r="K275" s="3" t="str">
        <f>IF(VLOOKUP(D275,'Resources Final'!A:C,3,FALSE)=0,"",VLOOKUP(D275,'Resources Final'!A:C,3,FALSE))</f>
        <v/>
      </c>
      <c r="L275" s="3" t="str">
        <f>IF(VLOOKUP(D275,'Resources Final'!A:D,4,FALSE)=0,"",VLOOKUP(D275,'Resources Final'!A:D,4,FALSE))</f>
        <v>Y</v>
      </c>
      <c r="M275" s="3" t="str">
        <f>IF(VLOOKUP(D275,'Resources Final'!A:E,5,FALSE)=0,"",VLOOKUP(D275,'Resources Final'!A:E,5,FALSE))</f>
        <v/>
      </c>
      <c r="N275" s="7" t="str">
        <f>IF(VLOOKUP(D275,'Resources Final'!A:F,6,FALSE)=0,"",VLOOKUP(D275,'Resources Final'!A:F,6,FALSE))</f>
        <v/>
      </c>
      <c r="O275" s="3" t="str">
        <f>IF(VLOOKUP(D275,'Resources Final'!A:G,7,FALSE)=0,"",VLOOKUP(D275,'Resources Final'!A:G,7,FALSE))</f>
        <v/>
      </c>
    </row>
    <row r="276" spans="1:15" x14ac:dyDescent="0.2">
      <c r="A276" s="11" t="s">
        <v>4160</v>
      </c>
      <c r="B276" s="11" t="str">
        <f t="shared" si="15"/>
        <v>Charles G. Koch Charitable Foundation_Heritage Foundation, The19973000</v>
      </c>
      <c r="C276" s="11" t="s">
        <v>19</v>
      </c>
      <c r="D276" s="11" t="s">
        <v>1570</v>
      </c>
      <c r="E276" s="11" t="s">
        <v>1570</v>
      </c>
      <c r="F276" s="4">
        <v>3000</v>
      </c>
      <c r="G276" s="3">
        <v>1997</v>
      </c>
      <c r="H276" s="3" t="s">
        <v>4263</v>
      </c>
      <c r="I276" s="12"/>
      <c r="K276" s="3" t="str">
        <f>IF(VLOOKUP(D276,'Resources Final'!A:C,3,FALSE)=0,"",VLOOKUP(D276,'Resources Final'!A:C,3,FALSE))</f>
        <v/>
      </c>
      <c r="L276" s="3" t="str">
        <f>IF(VLOOKUP(D276,'Resources Final'!A:D,4,FALSE)=0,"",VLOOKUP(D276,'Resources Final'!A:D,4,FALSE))</f>
        <v/>
      </c>
      <c r="M276" s="3" t="str">
        <f>IF(VLOOKUP(D276,'Resources Final'!A:E,5,FALSE)=0,"",VLOOKUP(D276,'Resources Final'!A:E,5,FALSE))</f>
        <v/>
      </c>
      <c r="N276" s="7" t="str">
        <f>IF(VLOOKUP(D276,'Resources Final'!A:F,6,FALSE)=0,"",VLOOKUP(D276,'Resources Final'!A:F,6,FALSE))</f>
        <v>https://www.desmogblog.com/heritage-foundation</v>
      </c>
      <c r="O276" s="3" t="str">
        <f>IF(VLOOKUP(D276,'Resources Final'!A:G,7,FALSE)=0,"",VLOOKUP(D276,'Resources Final'!A:G,7,FALSE))</f>
        <v>Desmog</v>
      </c>
    </row>
    <row r="277" spans="1:15" x14ac:dyDescent="0.2">
      <c r="A277" s="11" t="s">
        <v>4160</v>
      </c>
      <c r="B277" s="11" t="str">
        <f t="shared" si="15"/>
        <v>Charles G. Koch Charitable Foundation_Institute for Political Economy19972000</v>
      </c>
      <c r="C277" s="11" t="s">
        <v>19</v>
      </c>
      <c r="D277" s="11" t="s">
        <v>1687</v>
      </c>
      <c r="E277" s="11" t="s">
        <v>1687</v>
      </c>
      <c r="F277" s="4">
        <v>2000</v>
      </c>
      <c r="G277" s="3">
        <v>1997</v>
      </c>
      <c r="H277" s="3" t="s">
        <v>4263</v>
      </c>
      <c r="I277" s="12"/>
      <c r="K277" s="3" t="str">
        <f>IF(VLOOKUP(D277,'Resources Final'!A:C,3,FALSE)=0,"",VLOOKUP(D277,'Resources Final'!A:C,3,FALSE))</f>
        <v/>
      </c>
      <c r="L277" s="3" t="str">
        <f>IF(VLOOKUP(D277,'Resources Final'!A:D,4,FALSE)=0,"",VLOOKUP(D277,'Resources Final'!A:D,4,FALSE))</f>
        <v/>
      </c>
      <c r="M277" s="3" t="str">
        <f>IF(VLOOKUP(D277,'Resources Final'!A:E,5,FALSE)=0,"",VLOOKUP(D277,'Resources Final'!A:E,5,FALSE))</f>
        <v/>
      </c>
      <c r="N277" s="7" t="str">
        <f>IF(VLOOKUP(D277,'Resources Final'!A:F,6,FALSE)=0,"",VLOOKUP(D277,'Resources Final'!A:F,6,FALSE))</f>
        <v/>
      </c>
      <c r="O277" s="3" t="str">
        <f>IF(VLOOKUP(D277,'Resources Final'!A:G,7,FALSE)=0,"",VLOOKUP(D277,'Resources Final'!A:G,7,FALSE))</f>
        <v/>
      </c>
    </row>
    <row r="278" spans="1:15" x14ac:dyDescent="0.2">
      <c r="A278" s="11" t="s">
        <v>4160</v>
      </c>
      <c r="B278" s="11" t="str">
        <f t="shared" si="15"/>
        <v>Charles G. Koch Charitable Foundation_International Foundation for Research in Experimental Economics (IFREE)199710000</v>
      </c>
      <c r="C278" s="11" t="s">
        <v>19</v>
      </c>
      <c r="D278" s="11" t="s">
        <v>1705</v>
      </c>
      <c r="E278" s="11" t="s">
        <v>1705</v>
      </c>
      <c r="F278" s="4">
        <v>10000</v>
      </c>
      <c r="G278" s="3">
        <v>1997</v>
      </c>
      <c r="H278" s="3" t="s">
        <v>4263</v>
      </c>
      <c r="I278" s="12"/>
      <c r="K278" s="3" t="str">
        <f>IF(VLOOKUP(D278,'Resources Final'!A:C,3,FALSE)=0,"",VLOOKUP(D278,'Resources Final'!A:C,3,FALSE))</f>
        <v/>
      </c>
      <c r="L278" s="3" t="str">
        <f>IF(VLOOKUP(D278,'Resources Final'!A:D,4,FALSE)=0,"",VLOOKUP(D278,'Resources Final'!A:D,4,FALSE))</f>
        <v/>
      </c>
      <c r="M278" s="3" t="str">
        <f>IF(VLOOKUP(D278,'Resources Final'!A:E,5,FALSE)=0,"",VLOOKUP(D278,'Resources Final'!A:E,5,FALSE))</f>
        <v/>
      </c>
      <c r="N278" s="7" t="str">
        <f>IF(VLOOKUP(D278,'Resources Final'!A:F,6,FALSE)=0,"",VLOOKUP(D278,'Resources Final'!A:F,6,FALSE))</f>
        <v/>
      </c>
      <c r="O278" s="3" t="str">
        <f>IF(VLOOKUP(D278,'Resources Final'!A:G,7,FALSE)=0,"",VLOOKUP(D278,'Resources Final'!A:G,7,FALSE))</f>
        <v/>
      </c>
    </row>
    <row r="279" spans="1:15" x14ac:dyDescent="0.2">
      <c r="A279" s="11" t="s">
        <v>4160</v>
      </c>
      <c r="B279" s="11" t="str">
        <f t="shared" si="15"/>
        <v>Charles G. Koch Charitable Foundation_John Locke Foundation19975000</v>
      </c>
      <c r="C279" s="11" t="s">
        <v>19</v>
      </c>
      <c r="D279" s="11" t="s">
        <v>1849</v>
      </c>
      <c r="E279" s="11" t="s">
        <v>1849</v>
      </c>
      <c r="F279" s="4">
        <v>5000</v>
      </c>
      <c r="G279" s="3">
        <v>1997</v>
      </c>
      <c r="H279" s="3" t="s">
        <v>4263</v>
      </c>
      <c r="I279" s="12"/>
      <c r="K279" s="3" t="str">
        <f>IF(VLOOKUP(D279,'Resources Final'!A:C,3,FALSE)=0,"",VLOOKUP(D279,'Resources Final'!A:C,3,FALSE))</f>
        <v/>
      </c>
      <c r="L279" s="3" t="str">
        <f>IF(VLOOKUP(D279,'Resources Final'!A:D,4,FALSE)=0,"",VLOOKUP(D279,'Resources Final'!A:D,4,FALSE))</f>
        <v/>
      </c>
      <c r="M279" s="3" t="str">
        <f>IF(VLOOKUP(D279,'Resources Final'!A:E,5,FALSE)=0,"",VLOOKUP(D279,'Resources Final'!A:E,5,FALSE))</f>
        <v/>
      </c>
      <c r="N279" s="7" t="str">
        <f>IF(VLOOKUP(D279,'Resources Final'!A:F,6,FALSE)=0,"",VLOOKUP(D279,'Resources Final'!A:F,6,FALSE))</f>
        <v>https://www.desmogblog.com/john-locke-foundation</v>
      </c>
      <c r="O279" s="3" t="str">
        <f>IF(VLOOKUP(D279,'Resources Final'!A:G,7,FALSE)=0,"",VLOOKUP(D279,'Resources Final'!A:G,7,FALSE))</f>
        <v>Desmog</v>
      </c>
    </row>
    <row r="280" spans="1:15" x14ac:dyDescent="0.2">
      <c r="A280" s="11" t="s">
        <v>4160</v>
      </c>
      <c r="B280" s="11" t="str">
        <f t="shared" si="15"/>
        <v>Charles G. Koch Charitable Foundation_Mont Pelerin Society19971000</v>
      </c>
      <c r="C280" s="11" t="s">
        <v>19</v>
      </c>
      <c r="D280" s="11" t="s">
        <v>2506</v>
      </c>
      <c r="E280" s="11" t="s">
        <v>2506</v>
      </c>
      <c r="F280" s="4">
        <v>1000</v>
      </c>
      <c r="G280" s="3">
        <v>1997</v>
      </c>
      <c r="H280" s="3" t="s">
        <v>4263</v>
      </c>
      <c r="I280" s="12"/>
      <c r="K280" s="3" t="str">
        <f>IF(VLOOKUP(D280,'Resources Final'!A:C,3,FALSE)=0,"",VLOOKUP(D280,'Resources Final'!A:C,3,FALSE))</f>
        <v/>
      </c>
      <c r="L280" s="3" t="str">
        <f>IF(VLOOKUP(D280,'Resources Final'!A:D,4,FALSE)=0,"",VLOOKUP(D280,'Resources Final'!A:D,4,FALSE))</f>
        <v/>
      </c>
      <c r="M280" s="3" t="str">
        <f>IF(VLOOKUP(D280,'Resources Final'!A:E,5,FALSE)=0,"",VLOOKUP(D280,'Resources Final'!A:E,5,FALSE))</f>
        <v/>
      </c>
      <c r="N280" s="7" t="str">
        <f>IF(VLOOKUP(D280,'Resources Final'!A:F,6,FALSE)=0,"",VLOOKUP(D280,'Resources Final'!A:F,6,FALSE))</f>
        <v>https://www.desmogblog.com/mont-pelerin-society</v>
      </c>
      <c r="O280" s="3" t="str">
        <f>IF(VLOOKUP(D280,'Resources Final'!A:G,7,FALSE)=0,"",VLOOKUP(D280,'Resources Final'!A:G,7,FALSE))</f>
        <v>Desmog</v>
      </c>
    </row>
    <row r="281" spans="1:15" x14ac:dyDescent="0.2">
      <c r="A281" s="11" t="s">
        <v>4160</v>
      </c>
      <c r="B281" s="11" t="str">
        <f t="shared" si="15"/>
        <v>Charles G. Koch Charitable Foundation_National Tax Limitation Foundation199750000</v>
      </c>
      <c r="C281" s="11" t="s">
        <v>19</v>
      </c>
      <c r="D281" s="11" t="s">
        <v>2626</v>
      </c>
      <c r="E281" s="11" t="s">
        <v>2626</v>
      </c>
      <c r="F281" s="4">
        <v>50000</v>
      </c>
      <c r="G281" s="3">
        <v>1997</v>
      </c>
      <c r="H281" s="3" t="s">
        <v>4263</v>
      </c>
      <c r="I281" s="12"/>
      <c r="K281" s="3" t="str">
        <f>IF(VLOOKUP(D281,'Resources Final'!A:C,3,FALSE)=0,"",VLOOKUP(D281,'Resources Final'!A:C,3,FALSE))</f>
        <v/>
      </c>
      <c r="L281" s="3" t="str">
        <f>IF(VLOOKUP(D281,'Resources Final'!A:D,4,FALSE)=0,"",VLOOKUP(D281,'Resources Final'!A:D,4,FALSE))</f>
        <v/>
      </c>
      <c r="M281" s="3" t="str">
        <f>IF(VLOOKUP(D281,'Resources Final'!A:E,5,FALSE)=0,"",VLOOKUP(D281,'Resources Final'!A:E,5,FALSE))</f>
        <v/>
      </c>
      <c r="N281" s="7" t="str">
        <f>IF(VLOOKUP(D281,'Resources Final'!A:F,6,FALSE)=0,"",VLOOKUP(D281,'Resources Final'!A:F,6,FALSE))</f>
        <v>https://www.sourcewatch.org/index.php/National_Tax_Limitation_Committee</v>
      </c>
      <c r="O281" s="3" t="str">
        <f>IF(VLOOKUP(D281,'Resources Final'!A:G,7,FALSE)=0,"",VLOOKUP(D281,'Resources Final'!A:G,7,FALSE))</f>
        <v>Sourcewatch</v>
      </c>
    </row>
    <row r="282" spans="1:15" x14ac:dyDescent="0.2">
      <c r="A282" s="11" t="s">
        <v>4160</v>
      </c>
      <c r="B282" s="11" t="str">
        <f t="shared" si="15"/>
        <v>Charles G. Koch Charitable Foundation_Network For Teaching Entrepreneurship1997250</v>
      </c>
      <c r="C282" s="11" t="s">
        <v>19</v>
      </c>
      <c r="D282" s="11" t="s">
        <v>4197</v>
      </c>
      <c r="E282" s="11" t="s">
        <v>2641</v>
      </c>
      <c r="F282" s="4">
        <v>250</v>
      </c>
      <c r="G282" s="3">
        <v>1997</v>
      </c>
      <c r="H282" s="3" t="s">
        <v>4263</v>
      </c>
      <c r="I282" s="12"/>
      <c r="K282" s="3" t="str">
        <f>IF(VLOOKUP(D282,'Resources Final'!A:C,3,FALSE)=0,"",VLOOKUP(D282,'Resources Final'!A:C,3,FALSE))</f>
        <v/>
      </c>
      <c r="L282" s="3" t="str">
        <f>IF(VLOOKUP(D282,'Resources Final'!A:D,4,FALSE)=0,"",VLOOKUP(D282,'Resources Final'!A:D,4,FALSE))</f>
        <v/>
      </c>
      <c r="M282" s="3" t="str">
        <f>IF(VLOOKUP(D282,'Resources Final'!A:E,5,FALSE)=0,"",VLOOKUP(D282,'Resources Final'!A:E,5,FALSE))</f>
        <v/>
      </c>
      <c r="N282" s="7" t="str">
        <f>IF(VLOOKUP(D282,'Resources Final'!A:F,6,FALSE)=0,"",VLOOKUP(D282,'Resources Final'!A:F,6,FALSE))</f>
        <v/>
      </c>
      <c r="O282" s="3" t="str">
        <f>IF(VLOOKUP(D282,'Resources Final'!A:G,7,FALSE)=0,"",VLOOKUP(D282,'Resources Final'!A:G,7,FALSE))</f>
        <v/>
      </c>
    </row>
    <row r="283" spans="1:15" x14ac:dyDescent="0.2">
      <c r="A283" s="11" t="s">
        <v>4160</v>
      </c>
      <c r="B283" s="11" t="str">
        <f t="shared" si="15"/>
        <v>Charles G. Koch Charitable Foundation_Philanthropy Roundtable19975000</v>
      </c>
      <c r="C283" s="11" t="s">
        <v>19</v>
      </c>
      <c r="D283" s="11" t="s">
        <v>2849</v>
      </c>
      <c r="E283" s="11" t="s">
        <v>2849</v>
      </c>
      <c r="F283" s="4">
        <v>5000</v>
      </c>
      <c r="G283" s="3">
        <v>1997</v>
      </c>
      <c r="H283" s="3" t="s">
        <v>4263</v>
      </c>
      <c r="I283" s="12"/>
      <c r="K283" s="3" t="str">
        <f>IF(VLOOKUP(D283,'Resources Final'!A:C,3,FALSE)=0,"",VLOOKUP(D283,'Resources Final'!A:C,3,FALSE))</f>
        <v/>
      </c>
      <c r="L283" s="3" t="str">
        <f>IF(VLOOKUP(D283,'Resources Final'!A:D,4,FALSE)=0,"",VLOOKUP(D283,'Resources Final'!A:D,4,FALSE))</f>
        <v/>
      </c>
      <c r="M283" s="3" t="str">
        <f>IF(VLOOKUP(D283,'Resources Final'!A:E,5,FALSE)=0,"",VLOOKUP(D283,'Resources Final'!A:E,5,FALSE))</f>
        <v/>
      </c>
      <c r="N283" s="7" t="str">
        <f>IF(VLOOKUP(D283,'Resources Final'!A:F,6,FALSE)=0,"",VLOOKUP(D283,'Resources Final'!A:F,6,FALSE))</f>
        <v>http://www.sourcewatch.org/index.php/Philanthropy_Roundtable</v>
      </c>
      <c r="O283" s="3" t="str">
        <f>IF(VLOOKUP(D283,'Resources Final'!A:G,7,FALSE)=0,"",VLOOKUP(D283,'Resources Final'!A:G,7,FALSE))</f>
        <v>Sourcewatch</v>
      </c>
    </row>
    <row r="284" spans="1:15" x14ac:dyDescent="0.2">
      <c r="A284" s="11" t="s">
        <v>4160</v>
      </c>
      <c r="B284" s="11" t="str">
        <f t="shared" si="15"/>
        <v>Charles G. Koch Charitable Foundation_Steadman Sports Medicine Foundation1997130000</v>
      </c>
      <c r="C284" s="11" t="s">
        <v>19</v>
      </c>
      <c r="D284" s="11" t="s">
        <v>3422</v>
      </c>
      <c r="E284" s="11" t="s">
        <v>3422</v>
      </c>
      <c r="F284" s="4">
        <v>130000</v>
      </c>
      <c r="G284" s="3">
        <v>1997</v>
      </c>
      <c r="H284" s="3" t="s">
        <v>4263</v>
      </c>
      <c r="I284" s="12"/>
      <c r="K284" s="3" t="str">
        <f>IF(VLOOKUP(D284,'Resources Final'!A:C,3,FALSE)=0,"",VLOOKUP(D284,'Resources Final'!A:C,3,FALSE))</f>
        <v/>
      </c>
      <c r="L284" s="3" t="str">
        <f>IF(VLOOKUP(D284,'Resources Final'!A:D,4,FALSE)=0,"",VLOOKUP(D284,'Resources Final'!A:D,4,FALSE))</f>
        <v/>
      </c>
      <c r="M284" s="3" t="str">
        <f>IF(VLOOKUP(D284,'Resources Final'!A:E,5,FALSE)=0,"",VLOOKUP(D284,'Resources Final'!A:E,5,FALSE))</f>
        <v>N</v>
      </c>
      <c r="N284" s="7" t="str">
        <f>IF(VLOOKUP(D284,'Resources Final'!A:F,6,FALSE)=0,"",VLOOKUP(D284,'Resources Final'!A:F,6,FALSE))</f>
        <v/>
      </c>
      <c r="O284" s="3" t="str">
        <f>IF(VLOOKUP(D284,'Resources Final'!A:G,7,FALSE)=0,"",VLOOKUP(D284,'Resources Final'!A:G,7,FALSE))</f>
        <v/>
      </c>
    </row>
    <row r="285" spans="1:15" x14ac:dyDescent="0.2">
      <c r="A285" s="11" t="s">
        <v>4160</v>
      </c>
      <c r="B285" s="11" t="str">
        <f t="shared" si="15"/>
        <v>Charles G. Koch Charitable Foundation_The Philadelphia Society199725000</v>
      </c>
      <c r="C285" s="11" t="s">
        <v>19</v>
      </c>
      <c r="D285" s="11" t="s">
        <v>3597</v>
      </c>
      <c r="E285" s="11" t="s">
        <v>3597</v>
      </c>
      <c r="F285" s="4">
        <v>25000</v>
      </c>
      <c r="G285" s="3">
        <v>1997</v>
      </c>
      <c r="H285" s="3" t="s">
        <v>4263</v>
      </c>
      <c r="I285" s="12"/>
      <c r="K285" s="3" t="str">
        <f>IF(VLOOKUP(D285,'Resources Final'!A:C,3,FALSE)=0,"",VLOOKUP(D285,'Resources Final'!A:C,3,FALSE))</f>
        <v/>
      </c>
      <c r="L285" s="3" t="str">
        <f>IF(VLOOKUP(D285,'Resources Final'!A:D,4,FALSE)=0,"",VLOOKUP(D285,'Resources Final'!A:D,4,FALSE))</f>
        <v/>
      </c>
      <c r="M285" s="3" t="str">
        <f>IF(VLOOKUP(D285,'Resources Final'!A:E,5,FALSE)=0,"",VLOOKUP(D285,'Resources Final'!A:E,5,FALSE))</f>
        <v/>
      </c>
      <c r="N285" s="7" t="str">
        <f>IF(VLOOKUP(D285,'Resources Final'!A:F,6,FALSE)=0,"",VLOOKUP(D285,'Resources Final'!A:F,6,FALSE))</f>
        <v>https://www.sourcewatch.org/index.php/Philadelphia_Society</v>
      </c>
      <c r="O285" s="3" t="str">
        <f>IF(VLOOKUP(D285,'Resources Final'!A:G,7,FALSE)=0,"",VLOOKUP(D285,'Resources Final'!A:G,7,FALSE))</f>
        <v>Sourcewatch</v>
      </c>
    </row>
    <row r="286" spans="1:15" x14ac:dyDescent="0.2">
      <c r="A286" s="11" t="s">
        <v>4160</v>
      </c>
      <c r="B286" s="11" t="str">
        <f t="shared" si="15"/>
        <v>Charles G. Koch Charitable Foundation_Wichita Collegiate School199725000</v>
      </c>
      <c r="C286" s="11" t="s">
        <v>19</v>
      </c>
      <c r="D286" s="11" t="s">
        <v>4012</v>
      </c>
      <c r="E286" s="11" t="s">
        <v>4012</v>
      </c>
      <c r="F286" s="4">
        <v>25000</v>
      </c>
      <c r="G286" s="3">
        <v>1997</v>
      </c>
      <c r="H286" s="3" t="s">
        <v>4263</v>
      </c>
      <c r="I286" s="12"/>
      <c r="K286" s="3" t="str">
        <f>IF(VLOOKUP(D286,'Resources Final'!A:C,3,FALSE)=0,"",VLOOKUP(D286,'Resources Final'!A:C,3,FALSE))</f>
        <v/>
      </c>
      <c r="L286" s="3" t="str">
        <f>IF(VLOOKUP(D286,'Resources Final'!A:D,4,FALSE)=0,"",VLOOKUP(D286,'Resources Final'!A:D,4,FALSE))</f>
        <v>Y</v>
      </c>
      <c r="M286" s="3" t="str">
        <f>IF(VLOOKUP(D286,'Resources Final'!A:E,5,FALSE)=0,"",VLOOKUP(D286,'Resources Final'!A:E,5,FALSE))</f>
        <v/>
      </c>
      <c r="N286" s="7" t="str">
        <f>IF(VLOOKUP(D286,'Resources Final'!A:F,6,FALSE)=0,"",VLOOKUP(D286,'Resources Final'!A:F,6,FALSE))</f>
        <v/>
      </c>
      <c r="O286" s="3" t="str">
        <f>IF(VLOOKUP(D286,'Resources Final'!A:G,7,FALSE)=0,"",VLOOKUP(D286,'Resources Final'!A:G,7,FALSE))</f>
        <v/>
      </c>
    </row>
    <row r="287" spans="1:15" x14ac:dyDescent="0.2">
      <c r="A287" s="11" t="s">
        <v>4160</v>
      </c>
      <c r="B287" s="11" t="str">
        <f t="shared" si="15"/>
        <v>Charles G. Koch Charitable Foundation_Youth Entrepreneurs of Kansas1997363589</v>
      </c>
      <c r="C287" s="11" t="s">
        <v>19</v>
      </c>
      <c r="D287" s="11" t="s">
        <v>4134</v>
      </c>
      <c r="E287" s="11" t="s">
        <v>4134</v>
      </c>
      <c r="F287" s="4">
        <v>363589</v>
      </c>
      <c r="G287" s="3">
        <v>1997</v>
      </c>
      <c r="H287" s="3" t="s">
        <v>4263</v>
      </c>
      <c r="I287" s="12"/>
      <c r="K287" s="3" t="str">
        <f>IF(VLOOKUP(D287,'Resources Final'!A:C,3,FALSE)=0,"",VLOOKUP(D287,'Resources Final'!A:C,3,FALSE))</f>
        <v/>
      </c>
      <c r="L287" s="3" t="str">
        <f>IF(VLOOKUP(D287,'Resources Final'!A:D,4,FALSE)=0,"",VLOOKUP(D287,'Resources Final'!A:D,4,FALSE))</f>
        <v/>
      </c>
      <c r="M287" s="3" t="str">
        <f>IF(VLOOKUP(D287,'Resources Final'!A:E,5,FALSE)=0,"",VLOOKUP(D287,'Resources Final'!A:E,5,FALSE))</f>
        <v/>
      </c>
      <c r="N287" s="7" t="str">
        <f>IF(VLOOKUP(D287,'Resources Final'!A:F,6,FALSE)=0,"",VLOOKUP(D287,'Resources Final'!A:F,6,FALSE))</f>
        <v/>
      </c>
      <c r="O287" s="3" t="str">
        <f>IF(VLOOKUP(D287,'Resources Final'!A:G,7,FALSE)=0,"",VLOOKUP(D287,'Resources Final'!A:G,7,FALSE))</f>
        <v/>
      </c>
    </row>
    <row r="288" spans="1:15" x14ac:dyDescent="0.2">
      <c r="A288" s="11" t="s">
        <v>4160</v>
      </c>
      <c r="B288" s="11" t="str">
        <f t="shared" si="15"/>
        <v>Charles G. Koch Charitable Foundation_American Legislative Exchange Council199870000</v>
      </c>
      <c r="C288" s="11" t="s">
        <v>19</v>
      </c>
      <c r="D288" s="11" t="s">
        <v>195</v>
      </c>
      <c r="E288" s="11" t="s">
        <v>195</v>
      </c>
      <c r="F288" s="4">
        <v>70000</v>
      </c>
      <c r="G288" s="3">
        <v>1998</v>
      </c>
      <c r="H288" s="3" t="s">
        <v>4263</v>
      </c>
      <c r="I288" s="12"/>
      <c r="K288" s="3" t="str">
        <f>IF(VLOOKUP(D288,'Resources Final'!A:C,3,FALSE)=0,"",VLOOKUP(D288,'Resources Final'!A:C,3,FALSE))</f>
        <v/>
      </c>
      <c r="L288" s="3" t="str">
        <f>IF(VLOOKUP(D288,'Resources Final'!A:D,4,FALSE)=0,"",VLOOKUP(D288,'Resources Final'!A:D,4,FALSE))</f>
        <v/>
      </c>
      <c r="M288" s="3" t="str">
        <f>IF(VLOOKUP(D288,'Resources Final'!A:E,5,FALSE)=0,"",VLOOKUP(D288,'Resources Final'!A:E,5,FALSE))</f>
        <v/>
      </c>
      <c r="N288" s="7" t="str">
        <f>IF(VLOOKUP(D288,'Resources Final'!A:F,6,FALSE)=0,"",VLOOKUP(D288,'Resources Final'!A:F,6,FALSE))</f>
        <v>https://www.desmogblog.com/american-legislative-exchange-council</v>
      </c>
      <c r="O288" s="3" t="str">
        <f>IF(VLOOKUP(D288,'Resources Final'!A:G,7,FALSE)=0,"",VLOOKUP(D288,'Resources Final'!A:G,7,FALSE))</f>
        <v>Desmog</v>
      </c>
    </row>
    <row r="289" spans="1:15" x14ac:dyDescent="0.2">
      <c r="A289" s="11" t="s">
        <v>4160</v>
      </c>
      <c r="B289" s="11" t="str">
        <f t="shared" si="15"/>
        <v>Charles G. Koch Charitable Foundation_Center for Excellence in Education19981250</v>
      </c>
      <c r="C289" s="11" t="s">
        <v>19</v>
      </c>
      <c r="D289" s="11" t="s">
        <v>655</v>
      </c>
      <c r="E289" s="11" t="s">
        <v>655</v>
      </c>
      <c r="F289" s="4">
        <v>1250</v>
      </c>
      <c r="G289" s="3">
        <v>1998</v>
      </c>
      <c r="H289" s="3" t="s">
        <v>4263</v>
      </c>
      <c r="I289" s="12"/>
      <c r="K289" s="3" t="str">
        <f>IF(VLOOKUP(D289,'Resources Final'!A:C,3,FALSE)=0,"",VLOOKUP(D289,'Resources Final'!A:C,3,FALSE))</f>
        <v/>
      </c>
      <c r="L289" s="3" t="str">
        <f>IF(VLOOKUP(D289,'Resources Final'!A:D,4,FALSE)=0,"",VLOOKUP(D289,'Resources Final'!A:D,4,FALSE))</f>
        <v/>
      </c>
      <c r="M289" s="3" t="str">
        <f>IF(VLOOKUP(D289,'Resources Final'!A:E,5,FALSE)=0,"",VLOOKUP(D289,'Resources Final'!A:E,5,FALSE))</f>
        <v/>
      </c>
      <c r="N289" s="7" t="str">
        <f>IF(VLOOKUP(D289,'Resources Final'!A:F,6,FALSE)=0,"",VLOOKUP(D289,'Resources Final'!A:F,6,FALSE))</f>
        <v/>
      </c>
      <c r="O289" s="3" t="str">
        <f>IF(VLOOKUP(D289,'Resources Final'!A:G,7,FALSE)=0,"",VLOOKUP(D289,'Resources Final'!A:G,7,FALSE))</f>
        <v/>
      </c>
    </row>
    <row r="290" spans="1:15" x14ac:dyDescent="0.2">
      <c r="A290" s="11" t="s">
        <v>4160</v>
      </c>
      <c r="B290" s="11" t="str">
        <f t="shared" si="15"/>
        <v>Charles G. Koch Charitable Foundation_Encounter for Education and Culture19985000</v>
      </c>
      <c r="C290" s="11" t="s">
        <v>19</v>
      </c>
      <c r="D290" s="11" t="s">
        <v>1136</v>
      </c>
      <c r="E290" s="11" t="s">
        <v>1136</v>
      </c>
      <c r="F290" s="4">
        <v>5000</v>
      </c>
      <c r="G290" s="3">
        <v>1998</v>
      </c>
      <c r="H290" s="3" t="s">
        <v>4263</v>
      </c>
      <c r="I290" s="12"/>
      <c r="K290" s="3" t="str">
        <f>IF(VLOOKUP(D290,'Resources Final'!A:C,3,FALSE)=0,"",VLOOKUP(D290,'Resources Final'!A:C,3,FALSE))</f>
        <v/>
      </c>
      <c r="L290" s="3" t="str">
        <f>IF(VLOOKUP(D290,'Resources Final'!A:D,4,FALSE)=0,"",VLOOKUP(D290,'Resources Final'!A:D,4,FALSE))</f>
        <v/>
      </c>
      <c r="M290" s="3" t="str">
        <f>IF(VLOOKUP(D290,'Resources Final'!A:E,5,FALSE)=0,"",VLOOKUP(D290,'Resources Final'!A:E,5,FALSE))</f>
        <v/>
      </c>
      <c r="N290" s="7" t="str">
        <f>IF(VLOOKUP(D290,'Resources Final'!A:F,6,FALSE)=0,"",VLOOKUP(D290,'Resources Final'!A:F,6,FALSE))</f>
        <v>http://www.sourcewatch.org/index.php/Encounter_for_Culture_and_Education</v>
      </c>
      <c r="O290" s="3" t="str">
        <f>IF(VLOOKUP(D290,'Resources Final'!A:G,7,FALSE)=0,"",VLOOKUP(D290,'Resources Final'!A:G,7,FALSE))</f>
        <v>Sourcewatch</v>
      </c>
    </row>
    <row r="291" spans="1:15" x14ac:dyDescent="0.2">
      <c r="A291" s="11" t="s">
        <v>4160</v>
      </c>
      <c r="B291" s="11" t="str">
        <f t="shared" si="15"/>
        <v>Charles G. Koch Charitable Foundation_Federalist Society for Law and Public Policy Studies1998130000</v>
      </c>
      <c r="C291" s="11" t="s">
        <v>19</v>
      </c>
      <c r="D291" s="11" t="s">
        <v>1199</v>
      </c>
      <c r="E291" s="11" t="s">
        <v>1199</v>
      </c>
      <c r="F291" s="4">
        <v>130000</v>
      </c>
      <c r="G291" s="3">
        <v>1998</v>
      </c>
      <c r="H291" s="3" t="s">
        <v>4263</v>
      </c>
      <c r="I291" s="12"/>
      <c r="K291" s="3" t="str">
        <f>IF(VLOOKUP(D291,'Resources Final'!A:C,3,FALSE)=0,"",VLOOKUP(D291,'Resources Final'!A:C,3,FALSE))</f>
        <v/>
      </c>
      <c r="L291" s="3" t="str">
        <f>IF(VLOOKUP(D291,'Resources Final'!A:D,4,FALSE)=0,"",VLOOKUP(D291,'Resources Final'!A:D,4,FALSE))</f>
        <v/>
      </c>
      <c r="M291" s="3" t="str">
        <f>IF(VLOOKUP(D291,'Resources Final'!A:E,5,FALSE)=0,"",VLOOKUP(D291,'Resources Final'!A:E,5,FALSE))</f>
        <v/>
      </c>
      <c r="N291" s="7" t="str">
        <f>IF(VLOOKUP(D291,'Resources Final'!A:F,6,FALSE)=0,"",VLOOKUP(D291,'Resources Final'!A:F,6,FALSE))</f>
        <v>http://www.sourcewatch.org/index.php/Federalist_Society_for_Law_and_Public_Policy_Studies</v>
      </c>
      <c r="O291" s="3" t="str">
        <f>IF(VLOOKUP(D291,'Resources Final'!A:G,7,FALSE)=0,"",VLOOKUP(D291,'Resources Final'!A:G,7,FALSE))</f>
        <v>Sourcewatch</v>
      </c>
    </row>
    <row r="292" spans="1:15" x14ac:dyDescent="0.2">
      <c r="A292" s="11" t="s">
        <v>4160</v>
      </c>
      <c r="B292" s="11" t="str">
        <f t="shared" si="15"/>
        <v>Charles G. Koch Charitable Foundation_Foundation for Research on Economics and the Environment FREE199875000</v>
      </c>
      <c r="C292" s="11" t="s">
        <v>19</v>
      </c>
      <c r="D292" s="11" t="s">
        <v>1263</v>
      </c>
      <c r="E292" s="11" t="s">
        <v>1263</v>
      </c>
      <c r="F292" s="4">
        <v>75000</v>
      </c>
      <c r="G292" s="3">
        <v>1998</v>
      </c>
      <c r="H292" s="3" t="s">
        <v>4263</v>
      </c>
      <c r="I292" s="12"/>
      <c r="K292" s="3" t="str">
        <f>IF(VLOOKUP(D292,'Resources Final'!A:C,3,FALSE)=0,"",VLOOKUP(D292,'Resources Final'!A:C,3,FALSE))</f>
        <v/>
      </c>
      <c r="L292" s="3" t="str">
        <f>IF(VLOOKUP(D292,'Resources Final'!A:D,4,FALSE)=0,"",VLOOKUP(D292,'Resources Final'!A:D,4,FALSE))</f>
        <v/>
      </c>
      <c r="M292" s="3" t="str">
        <f>IF(VLOOKUP(D292,'Resources Final'!A:E,5,FALSE)=0,"",VLOOKUP(D292,'Resources Final'!A:E,5,FALSE))</f>
        <v/>
      </c>
      <c r="N292" s="7" t="str">
        <f>IF(VLOOKUP(D292,'Resources Final'!A:F,6,FALSE)=0,"",VLOOKUP(D292,'Resources Final'!A:F,6,FALSE))</f>
        <v>http://www.sourcewatch.org/index.php/Foundation_for_Research_on_Economics_and_the_Environment</v>
      </c>
      <c r="O292" s="3" t="str">
        <f>IF(VLOOKUP(D292,'Resources Final'!A:G,7,FALSE)=0,"",VLOOKUP(D292,'Resources Final'!A:G,7,FALSE))</f>
        <v>Sourcewatch</v>
      </c>
    </row>
    <row r="293" spans="1:15" x14ac:dyDescent="0.2">
      <c r="A293" s="11" t="s">
        <v>4160</v>
      </c>
      <c r="B293" s="11" t="str">
        <f t="shared" ref="B293:B356" si="16">C293&amp;"_"&amp;D293&amp;G293&amp;F293</f>
        <v>Charles G. Koch Charitable Foundation_Foundation for Teaching Economics199865000</v>
      </c>
      <c r="C293" s="11" t="s">
        <v>19</v>
      </c>
      <c r="D293" s="11" t="s">
        <v>1265</v>
      </c>
      <c r="E293" s="11" t="s">
        <v>1265</v>
      </c>
      <c r="F293" s="4">
        <v>65000</v>
      </c>
      <c r="G293" s="3">
        <v>1998</v>
      </c>
      <c r="H293" s="3" t="s">
        <v>4263</v>
      </c>
      <c r="I293" s="12"/>
      <c r="K293" s="3" t="str">
        <f>IF(VLOOKUP(D293,'Resources Final'!A:C,3,FALSE)=0,"",VLOOKUP(D293,'Resources Final'!A:C,3,FALSE))</f>
        <v/>
      </c>
      <c r="L293" s="3" t="str">
        <f>IF(VLOOKUP(D293,'Resources Final'!A:D,4,FALSE)=0,"",VLOOKUP(D293,'Resources Final'!A:D,4,FALSE))</f>
        <v/>
      </c>
      <c r="M293" s="3" t="str">
        <f>IF(VLOOKUP(D293,'Resources Final'!A:E,5,FALSE)=0,"",VLOOKUP(D293,'Resources Final'!A:E,5,FALSE))</f>
        <v/>
      </c>
      <c r="N293" s="7" t="str">
        <f>IF(VLOOKUP(D293,'Resources Final'!A:F,6,FALSE)=0,"",VLOOKUP(D293,'Resources Final'!A:F,6,FALSE))</f>
        <v/>
      </c>
      <c r="O293" s="3" t="str">
        <f>IF(VLOOKUP(D293,'Resources Final'!A:G,7,FALSE)=0,"",VLOOKUP(D293,'Resources Final'!A:G,7,FALSE))</f>
        <v/>
      </c>
    </row>
    <row r="294" spans="1:15" x14ac:dyDescent="0.2">
      <c r="A294" s="11" t="s">
        <v>4160</v>
      </c>
      <c r="B294" s="11" t="str">
        <f t="shared" si="16"/>
        <v>Charles G. Koch Charitable Foundation_George Mason University19982030000</v>
      </c>
      <c r="C294" s="11" t="s">
        <v>19</v>
      </c>
      <c r="D294" s="11" t="s">
        <v>678</v>
      </c>
      <c r="E294" s="11" t="s">
        <v>678</v>
      </c>
      <c r="F294" s="4">
        <v>2030000</v>
      </c>
      <c r="G294" s="3">
        <v>1998</v>
      </c>
      <c r="H294" s="3" t="s">
        <v>4263</v>
      </c>
      <c r="I294" s="12"/>
      <c r="K294" s="3" t="str">
        <f>IF(VLOOKUP(D294,'Resources Final'!A:C,3,FALSE)=0,"",VLOOKUP(D294,'Resources Final'!A:C,3,FALSE))</f>
        <v/>
      </c>
      <c r="L294" s="3" t="str">
        <f>IF(VLOOKUP(D294,'Resources Final'!A:D,4,FALSE)=0,"",VLOOKUP(D294,'Resources Final'!A:D,4,FALSE))</f>
        <v>Y</v>
      </c>
      <c r="M294" s="3" t="str">
        <f>IF(VLOOKUP(D294,'Resources Final'!A:E,5,FALSE)=0,"",VLOOKUP(D294,'Resources Final'!A:E,5,FALSE))</f>
        <v/>
      </c>
      <c r="N294" s="7" t="str">
        <f>IF(VLOOKUP(D294,'Resources Final'!A:F,6,FALSE)=0,"",VLOOKUP(D294,'Resources Final'!A:F,6,FALSE))</f>
        <v/>
      </c>
      <c r="O294" s="3" t="str">
        <f>IF(VLOOKUP(D294,'Resources Final'!A:G,7,FALSE)=0,"",VLOOKUP(D294,'Resources Final'!A:G,7,FALSE))</f>
        <v/>
      </c>
    </row>
    <row r="295" spans="1:15" x14ac:dyDescent="0.2">
      <c r="A295" s="11" t="s">
        <v>4160</v>
      </c>
      <c r="B295" s="11" t="str">
        <f t="shared" si="16"/>
        <v>Charles G. Koch Charitable Foundation_Harding University199810000</v>
      </c>
      <c r="C295" s="11" t="s">
        <v>19</v>
      </c>
      <c r="D295" s="11" t="s">
        <v>1523</v>
      </c>
      <c r="E295" s="11" t="s">
        <v>1523</v>
      </c>
      <c r="F295" s="4">
        <v>10000</v>
      </c>
      <c r="G295" s="3">
        <v>1998</v>
      </c>
      <c r="H295" s="3" t="s">
        <v>4263</v>
      </c>
      <c r="I295" s="12"/>
      <c r="K295" s="3" t="str">
        <f>IF(VLOOKUP(D295,'Resources Final'!A:C,3,FALSE)=0,"",VLOOKUP(D295,'Resources Final'!A:C,3,FALSE))</f>
        <v/>
      </c>
      <c r="L295" s="3" t="str">
        <f>IF(VLOOKUP(D295,'Resources Final'!A:D,4,FALSE)=0,"",VLOOKUP(D295,'Resources Final'!A:D,4,FALSE))</f>
        <v>Y</v>
      </c>
      <c r="M295" s="3" t="str">
        <f>IF(VLOOKUP(D295,'Resources Final'!A:E,5,FALSE)=0,"",VLOOKUP(D295,'Resources Final'!A:E,5,FALSE))</f>
        <v/>
      </c>
      <c r="N295" s="7" t="str">
        <f>IF(VLOOKUP(D295,'Resources Final'!A:F,6,FALSE)=0,"",VLOOKUP(D295,'Resources Final'!A:F,6,FALSE))</f>
        <v/>
      </c>
      <c r="O295" s="3" t="str">
        <f>IF(VLOOKUP(D295,'Resources Final'!A:G,7,FALSE)=0,"",VLOOKUP(D295,'Resources Final'!A:G,7,FALSE))</f>
        <v/>
      </c>
    </row>
    <row r="296" spans="1:15" x14ac:dyDescent="0.2">
      <c r="A296" s="11" t="s">
        <v>4160</v>
      </c>
      <c r="B296" s="11" t="str">
        <f t="shared" si="16"/>
        <v>Charles G. Koch Charitable Foundation_Harvard University199880000</v>
      </c>
      <c r="C296" s="11" t="s">
        <v>19</v>
      </c>
      <c r="D296" s="11" t="s">
        <v>1540</v>
      </c>
      <c r="E296" s="11" t="s">
        <v>1540</v>
      </c>
      <c r="F296" s="4">
        <v>80000</v>
      </c>
      <c r="G296" s="3">
        <v>1998</v>
      </c>
      <c r="H296" s="3" t="s">
        <v>4263</v>
      </c>
      <c r="I296" s="12"/>
      <c r="K296" s="3" t="str">
        <f>IF(VLOOKUP(D296,'Resources Final'!A:C,3,FALSE)=0,"",VLOOKUP(D296,'Resources Final'!A:C,3,FALSE))</f>
        <v/>
      </c>
      <c r="L296" s="3" t="str">
        <f>IF(VLOOKUP(D296,'Resources Final'!A:D,4,FALSE)=0,"",VLOOKUP(D296,'Resources Final'!A:D,4,FALSE))</f>
        <v>Y</v>
      </c>
      <c r="M296" s="3" t="str">
        <f>IF(VLOOKUP(D296,'Resources Final'!A:E,5,FALSE)=0,"",VLOOKUP(D296,'Resources Final'!A:E,5,FALSE))</f>
        <v/>
      </c>
      <c r="N296" s="7" t="str">
        <f>IF(VLOOKUP(D296,'Resources Final'!A:F,6,FALSE)=0,"",VLOOKUP(D296,'Resources Final'!A:F,6,FALSE))</f>
        <v/>
      </c>
      <c r="O296" s="3" t="str">
        <f>IF(VLOOKUP(D296,'Resources Final'!A:G,7,FALSE)=0,"",VLOOKUP(D296,'Resources Final'!A:G,7,FALSE))</f>
        <v/>
      </c>
    </row>
    <row r="297" spans="1:15" x14ac:dyDescent="0.2">
      <c r="A297" s="11" t="s">
        <v>4160</v>
      </c>
      <c r="B297" s="11" t="str">
        <f t="shared" si="16"/>
        <v>Charles G. Koch Charitable Foundation_Institute for Political Economy19982000</v>
      </c>
      <c r="C297" s="11" t="s">
        <v>19</v>
      </c>
      <c r="D297" s="11" t="s">
        <v>1687</v>
      </c>
      <c r="E297" s="11" t="s">
        <v>1687</v>
      </c>
      <c r="F297" s="4">
        <v>2000</v>
      </c>
      <c r="G297" s="3">
        <v>1998</v>
      </c>
      <c r="H297" s="3" t="s">
        <v>4263</v>
      </c>
      <c r="I297" s="12"/>
      <c r="K297" s="3" t="str">
        <f>IF(VLOOKUP(D297,'Resources Final'!A:C,3,FALSE)=0,"",VLOOKUP(D297,'Resources Final'!A:C,3,FALSE))</f>
        <v/>
      </c>
      <c r="L297" s="3" t="str">
        <f>IF(VLOOKUP(D297,'Resources Final'!A:D,4,FALSE)=0,"",VLOOKUP(D297,'Resources Final'!A:D,4,FALSE))</f>
        <v/>
      </c>
      <c r="M297" s="3" t="str">
        <f>IF(VLOOKUP(D297,'Resources Final'!A:E,5,FALSE)=0,"",VLOOKUP(D297,'Resources Final'!A:E,5,FALSE))</f>
        <v/>
      </c>
      <c r="N297" s="7" t="str">
        <f>IF(VLOOKUP(D297,'Resources Final'!A:F,6,FALSE)=0,"",VLOOKUP(D297,'Resources Final'!A:F,6,FALSE))</f>
        <v/>
      </c>
      <c r="O297" s="3" t="str">
        <f>IF(VLOOKUP(D297,'Resources Final'!A:G,7,FALSE)=0,"",VLOOKUP(D297,'Resources Final'!A:G,7,FALSE))</f>
        <v/>
      </c>
    </row>
    <row r="298" spans="1:15" x14ac:dyDescent="0.2">
      <c r="A298" s="11" t="s">
        <v>4160</v>
      </c>
      <c r="B298" s="11" t="str">
        <f t="shared" si="16"/>
        <v>Charles G. Koch Charitable Foundation_International Foundation for Research in Experimental Economics (IFREE)199810000</v>
      </c>
      <c r="C298" s="11" t="s">
        <v>19</v>
      </c>
      <c r="D298" s="11" t="s">
        <v>1705</v>
      </c>
      <c r="E298" s="11" t="s">
        <v>1705</v>
      </c>
      <c r="F298" s="4">
        <v>10000</v>
      </c>
      <c r="G298" s="3">
        <v>1998</v>
      </c>
      <c r="H298" s="3" t="s">
        <v>4263</v>
      </c>
      <c r="I298" s="12"/>
      <c r="K298" s="3" t="str">
        <f>IF(VLOOKUP(D298,'Resources Final'!A:C,3,FALSE)=0,"",VLOOKUP(D298,'Resources Final'!A:C,3,FALSE))</f>
        <v/>
      </c>
      <c r="L298" s="3" t="str">
        <f>IF(VLOOKUP(D298,'Resources Final'!A:D,4,FALSE)=0,"",VLOOKUP(D298,'Resources Final'!A:D,4,FALSE))</f>
        <v/>
      </c>
      <c r="M298" s="3" t="str">
        <f>IF(VLOOKUP(D298,'Resources Final'!A:E,5,FALSE)=0,"",VLOOKUP(D298,'Resources Final'!A:E,5,FALSE))</f>
        <v/>
      </c>
      <c r="N298" s="7" t="str">
        <f>IF(VLOOKUP(D298,'Resources Final'!A:F,6,FALSE)=0,"",VLOOKUP(D298,'Resources Final'!A:F,6,FALSE))</f>
        <v/>
      </c>
      <c r="O298" s="3" t="str">
        <f>IF(VLOOKUP(D298,'Resources Final'!A:G,7,FALSE)=0,"",VLOOKUP(D298,'Resources Final'!A:G,7,FALSE))</f>
        <v/>
      </c>
    </row>
    <row r="299" spans="1:15" x14ac:dyDescent="0.2">
      <c r="A299" s="11" t="s">
        <v>4160</v>
      </c>
      <c r="B299" s="11" t="str">
        <f t="shared" si="16"/>
        <v>Charles G. Koch Charitable Foundation_Kansas Cultural Trust199895000</v>
      </c>
      <c r="C299" s="11" t="s">
        <v>19</v>
      </c>
      <c r="D299" s="11" t="s">
        <v>1950</v>
      </c>
      <c r="E299" s="11" t="s">
        <v>1950</v>
      </c>
      <c r="F299" s="4">
        <v>95000</v>
      </c>
      <c r="G299" s="3">
        <v>1998</v>
      </c>
      <c r="H299" s="3" t="s">
        <v>4263</v>
      </c>
      <c r="I299" s="12"/>
      <c r="K299" s="3" t="str">
        <f>IF(VLOOKUP(D299,'Resources Final'!A:C,3,FALSE)=0,"",VLOOKUP(D299,'Resources Final'!A:C,3,FALSE))</f>
        <v/>
      </c>
      <c r="L299" s="3" t="str">
        <f>IF(VLOOKUP(D299,'Resources Final'!A:D,4,FALSE)=0,"",VLOOKUP(D299,'Resources Final'!A:D,4,FALSE))</f>
        <v/>
      </c>
      <c r="M299" s="3" t="str">
        <f>IF(VLOOKUP(D299,'Resources Final'!A:E,5,FALSE)=0,"",VLOOKUP(D299,'Resources Final'!A:E,5,FALSE))</f>
        <v/>
      </c>
      <c r="N299" s="7" t="str">
        <f>IF(VLOOKUP(D299,'Resources Final'!A:F,6,FALSE)=0,"",VLOOKUP(D299,'Resources Final'!A:F,6,FALSE))</f>
        <v/>
      </c>
      <c r="O299" s="3" t="str">
        <f>IF(VLOOKUP(D299,'Resources Final'!A:G,7,FALSE)=0,"",VLOOKUP(D299,'Resources Final'!A:G,7,FALSE))</f>
        <v/>
      </c>
    </row>
    <row r="300" spans="1:15" x14ac:dyDescent="0.2">
      <c r="A300" s="11" t="s">
        <v>4160</v>
      </c>
      <c r="B300" s="11" t="str">
        <f t="shared" si="16"/>
        <v>Charles G. Koch Charitable Foundation_Network For Teaching Entrepreneurship199880000</v>
      </c>
      <c r="C300" s="11" t="s">
        <v>19</v>
      </c>
      <c r="D300" s="11" t="s">
        <v>4197</v>
      </c>
      <c r="E300" s="11" t="s">
        <v>2641</v>
      </c>
      <c r="F300" s="4">
        <v>80000</v>
      </c>
      <c r="G300" s="3">
        <v>1998</v>
      </c>
      <c r="H300" s="3" t="s">
        <v>4263</v>
      </c>
      <c r="I300" s="12"/>
      <c r="K300" s="3" t="str">
        <f>IF(VLOOKUP(D300,'Resources Final'!A:C,3,FALSE)=0,"",VLOOKUP(D300,'Resources Final'!A:C,3,FALSE))</f>
        <v/>
      </c>
      <c r="L300" s="3" t="str">
        <f>IF(VLOOKUP(D300,'Resources Final'!A:D,4,FALSE)=0,"",VLOOKUP(D300,'Resources Final'!A:D,4,FALSE))</f>
        <v/>
      </c>
      <c r="M300" s="3" t="str">
        <f>IF(VLOOKUP(D300,'Resources Final'!A:E,5,FALSE)=0,"",VLOOKUP(D300,'Resources Final'!A:E,5,FALSE))</f>
        <v/>
      </c>
      <c r="N300" s="7" t="str">
        <f>IF(VLOOKUP(D300,'Resources Final'!A:F,6,FALSE)=0,"",VLOOKUP(D300,'Resources Final'!A:F,6,FALSE))</f>
        <v/>
      </c>
      <c r="O300" s="3" t="str">
        <f>IF(VLOOKUP(D300,'Resources Final'!A:G,7,FALSE)=0,"",VLOOKUP(D300,'Resources Final'!A:G,7,FALSE))</f>
        <v/>
      </c>
    </row>
    <row r="301" spans="1:15" x14ac:dyDescent="0.2">
      <c r="A301" s="11" t="s">
        <v>4160</v>
      </c>
      <c r="B301" s="11" t="str">
        <f t="shared" si="16"/>
        <v>Charles G. Koch Charitable Foundation_Philanthropy Roundtable19985000</v>
      </c>
      <c r="C301" s="11" t="s">
        <v>19</v>
      </c>
      <c r="D301" s="11" t="s">
        <v>2849</v>
      </c>
      <c r="E301" s="11" t="s">
        <v>2849</v>
      </c>
      <c r="F301" s="4">
        <v>5000</v>
      </c>
      <c r="G301" s="3">
        <v>1998</v>
      </c>
      <c r="H301" s="3" t="s">
        <v>4263</v>
      </c>
      <c r="I301" s="12"/>
      <c r="K301" s="3" t="str">
        <f>IF(VLOOKUP(D301,'Resources Final'!A:C,3,FALSE)=0,"",VLOOKUP(D301,'Resources Final'!A:C,3,FALSE))</f>
        <v/>
      </c>
      <c r="L301" s="3" t="str">
        <f>IF(VLOOKUP(D301,'Resources Final'!A:D,4,FALSE)=0,"",VLOOKUP(D301,'Resources Final'!A:D,4,FALSE))</f>
        <v/>
      </c>
      <c r="M301" s="3" t="str">
        <f>IF(VLOOKUP(D301,'Resources Final'!A:E,5,FALSE)=0,"",VLOOKUP(D301,'Resources Final'!A:E,5,FALSE))</f>
        <v/>
      </c>
      <c r="N301" s="7" t="str">
        <f>IF(VLOOKUP(D301,'Resources Final'!A:F,6,FALSE)=0,"",VLOOKUP(D301,'Resources Final'!A:F,6,FALSE))</f>
        <v>http://www.sourcewatch.org/index.php/Philanthropy_Roundtable</v>
      </c>
      <c r="O301" s="3" t="str">
        <f>IF(VLOOKUP(D301,'Resources Final'!A:G,7,FALSE)=0,"",VLOOKUP(D301,'Resources Final'!A:G,7,FALSE))</f>
        <v>Sourcewatch</v>
      </c>
    </row>
    <row r="302" spans="1:15" x14ac:dyDescent="0.2">
      <c r="A302" s="11" t="s">
        <v>4160</v>
      </c>
      <c r="B302" s="11" t="str">
        <f t="shared" si="16"/>
        <v>Charles G. Koch Charitable Foundation_Robert J. Dole Federal Building19983036</v>
      </c>
      <c r="C302" s="11" t="s">
        <v>19</v>
      </c>
      <c r="D302" s="11" t="s">
        <v>3078</v>
      </c>
      <c r="E302" s="11" t="s">
        <v>3078</v>
      </c>
      <c r="F302" s="4">
        <v>3036</v>
      </c>
      <c r="G302" s="3">
        <v>1998</v>
      </c>
      <c r="H302" s="3" t="s">
        <v>4263</v>
      </c>
      <c r="I302" s="12"/>
      <c r="K302" s="3" t="str">
        <f>IF(VLOOKUP(D302,'Resources Final'!A:C,3,FALSE)=0,"",VLOOKUP(D302,'Resources Final'!A:C,3,FALSE))</f>
        <v/>
      </c>
      <c r="L302" s="3" t="str">
        <f>IF(VLOOKUP(D302,'Resources Final'!A:D,4,FALSE)=0,"",VLOOKUP(D302,'Resources Final'!A:D,4,FALSE))</f>
        <v/>
      </c>
      <c r="M302" s="3" t="str">
        <f>IF(VLOOKUP(D302,'Resources Final'!A:E,5,FALSE)=0,"",VLOOKUP(D302,'Resources Final'!A:E,5,FALSE))</f>
        <v>N</v>
      </c>
      <c r="N302" s="7" t="str">
        <f>IF(VLOOKUP(D302,'Resources Final'!A:F,6,FALSE)=0,"",VLOOKUP(D302,'Resources Final'!A:F,6,FALSE))</f>
        <v/>
      </c>
      <c r="O302" s="3" t="str">
        <f>IF(VLOOKUP(D302,'Resources Final'!A:G,7,FALSE)=0,"",VLOOKUP(D302,'Resources Final'!A:G,7,FALSE))</f>
        <v/>
      </c>
    </row>
    <row r="303" spans="1:15" x14ac:dyDescent="0.2">
      <c r="A303" s="11" t="s">
        <v>4160</v>
      </c>
      <c r="B303" s="11" t="str">
        <f t="shared" si="16"/>
        <v>Charles G. Koch Charitable Foundation_Steadman Sports Medicine Foundation1998110000</v>
      </c>
      <c r="C303" s="11" t="s">
        <v>19</v>
      </c>
      <c r="D303" s="11" t="s">
        <v>3422</v>
      </c>
      <c r="E303" s="11" t="s">
        <v>3422</v>
      </c>
      <c r="F303" s="4">
        <v>110000</v>
      </c>
      <c r="G303" s="3">
        <v>1998</v>
      </c>
      <c r="H303" s="3" t="s">
        <v>4263</v>
      </c>
      <c r="I303" s="12"/>
      <c r="K303" s="3" t="str">
        <f>IF(VLOOKUP(D303,'Resources Final'!A:C,3,FALSE)=0,"",VLOOKUP(D303,'Resources Final'!A:C,3,FALSE))</f>
        <v/>
      </c>
      <c r="L303" s="3" t="str">
        <f>IF(VLOOKUP(D303,'Resources Final'!A:D,4,FALSE)=0,"",VLOOKUP(D303,'Resources Final'!A:D,4,FALSE))</f>
        <v/>
      </c>
      <c r="M303" s="3" t="str">
        <f>IF(VLOOKUP(D303,'Resources Final'!A:E,5,FALSE)=0,"",VLOOKUP(D303,'Resources Final'!A:E,5,FALSE))</f>
        <v>N</v>
      </c>
      <c r="N303" s="7" t="str">
        <f>IF(VLOOKUP(D303,'Resources Final'!A:F,6,FALSE)=0,"",VLOOKUP(D303,'Resources Final'!A:F,6,FALSE))</f>
        <v/>
      </c>
      <c r="O303" s="3" t="str">
        <f>IF(VLOOKUP(D303,'Resources Final'!A:G,7,FALSE)=0,"",VLOOKUP(D303,'Resources Final'!A:G,7,FALSE))</f>
        <v/>
      </c>
    </row>
    <row r="304" spans="1:15" x14ac:dyDescent="0.2">
      <c r="A304" s="11" t="s">
        <v>4160</v>
      </c>
      <c r="B304" s="11" t="str">
        <f t="shared" si="16"/>
        <v>Charles G. Koch Charitable Foundation_Thoreau Institute199850000</v>
      </c>
      <c r="C304" s="11" t="s">
        <v>19</v>
      </c>
      <c r="D304" s="11" t="s">
        <v>3643</v>
      </c>
      <c r="E304" s="11" t="s">
        <v>3643</v>
      </c>
      <c r="F304" s="4">
        <v>50000</v>
      </c>
      <c r="G304" s="3">
        <v>1998</v>
      </c>
      <c r="H304" s="3" t="s">
        <v>4263</v>
      </c>
      <c r="I304" s="12"/>
      <c r="K304" s="3" t="str">
        <f>IF(VLOOKUP(D304,'Resources Final'!A:C,3,FALSE)=0,"",VLOOKUP(D304,'Resources Final'!A:C,3,FALSE))</f>
        <v/>
      </c>
      <c r="L304" s="3" t="str">
        <f>IF(VLOOKUP(D304,'Resources Final'!A:D,4,FALSE)=0,"",VLOOKUP(D304,'Resources Final'!A:D,4,FALSE))</f>
        <v/>
      </c>
      <c r="M304" s="3" t="str">
        <f>IF(VLOOKUP(D304,'Resources Final'!A:E,5,FALSE)=0,"",VLOOKUP(D304,'Resources Final'!A:E,5,FALSE))</f>
        <v>N</v>
      </c>
      <c r="N304" s="7" t="str">
        <f>IF(VLOOKUP(D304,'Resources Final'!A:F,6,FALSE)=0,"",VLOOKUP(D304,'Resources Final'!A:F,6,FALSE))</f>
        <v/>
      </c>
      <c r="O304" s="3" t="str">
        <f>IF(VLOOKUP(D304,'Resources Final'!A:G,7,FALSE)=0,"",VLOOKUP(D304,'Resources Final'!A:G,7,FALSE))</f>
        <v/>
      </c>
    </row>
    <row r="305" spans="1:15" x14ac:dyDescent="0.2">
      <c r="A305" s="11" t="s">
        <v>4160</v>
      </c>
      <c r="B305" s="11" t="str">
        <f t="shared" si="16"/>
        <v>Charles G. Koch Charitable Foundation_Young America's Foundation199810000</v>
      </c>
      <c r="C305" s="11" t="s">
        <v>19</v>
      </c>
      <c r="D305" s="11" t="s">
        <v>4122</v>
      </c>
      <c r="E305" s="11" t="s">
        <v>4122</v>
      </c>
      <c r="F305" s="4">
        <v>10000</v>
      </c>
      <c r="G305" s="3">
        <v>1998</v>
      </c>
      <c r="H305" s="3" t="s">
        <v>4263</v>
      </c>
      <c r="I305" s="12"/>
      <c r="K305" s="3" t="str">
        <f>IF(VLOOKUP(D305,'Resources Final'!A:C,3,FALSE)=0,"",VLOOKUP(D305,'Resources Final'!A:C,3,FALSE))</f>
        <v/>
      </c>
      <c r="L305" s="3" t="str">
        <f>IF(VLOOKUP(D305,'Resources Final'!A:D,4,FALSE)=0,"",VLOOKUP(D305,'Resources Final'!A:D,4,FALSE))</f>
        <v/>
      </c>
      <c r="M305" s="3" t="str">
        <f>IF(VLOOKUP(D305,'Resources Final'!A:E,5,FALSE)=0,"",VLOOKUP(D305,'Resources Final'!A:E,5,FALSE))</f>
        <v/>
      </c>
      <c r="N305" s="7" t="str">
        <f>IF(VLOOKUP(D305,'Resources Final'!A:F,6,FALSE)=0,"",VLOOKUP(D305,'Resources Final'!A:F,6,FALSE))</f>
        <v>https://www.sourcewatch.org/index.php/Young_America's_Foundation</v>
      </c>
      <c r="O305" s="3" t="str">
        <f>IF(VLOOKUP(D305,'Resources Final'!A:G,7,FALSE)=0,"",VLOOKUP(D305,'Resources Final'!A:G,7,FALSE))</f>
        <v>Sourcewatch</v>
      </c>
    </row>
    <row r="306" spans="1:15" x14ac:dyDescent="0.2">
      <c r="A306" s="11" t="s">
        <v>4160</v>
      </c>
      <c r="B306" s="11" t="str">
        <f t="shared" si="16"/>
        <v>Charles G. Koch Charitable Foundation_Youth Entrepreneurs of Kansas1998340000</v>
      </c>
      <c r="C306" s="11" t="s">
        <v>19</v>
      </c>
      <c r="D306" s="11" t="s">
        <v>4134</v>
      </c>
      <c r="E306" s="11" t="s">
        <v>4134</v>
      </c>
      <c r="F306" s="4">
        <v>340000</v>
      </c>
      <c r="G306" s="3">
        <v>1998</v>
      </c>
      <c r="H306" s="3" t="s">
        <v>4263</v>
      </c>
      <c r="I306" s="12"/>
      <c r="K306" s="3" t="str">
        <f>IF(VLOOKUP(D306,'Resources Final'!A:C,3,FALSE)=0,"",VLOOKUP(D306,'Resources Final'!A:C,3,FALSE))</f>
        <v/>
      </c>
      <c r="L306" s="3" t="str">
        <f>IF(VLOOKUP(D306,'Resources Final'!A:D,4,FALSE)=0,"",VLOOKUP(D306,'Resources Final'!A:D,4,FALSE))</f>
        <v/>
      </c>
      <c r="M306" s="3" t="str">
        <f>IF(VLOOKUP(D306,'Resources Final'!A:E,5,FALSE)=0,"",VLOOKUP(D306,'Resources Final'!A:E,5,FALSE))</f>
        <v/>
      </c>
      <c r="N306" s="7" t="str">
        <f>IF(VLOOKUP(D306,'Resources Final'!A:F,6,FALSE)=0,"",VLOOKUP(D306,'Resources Final'!A:F,6,FALSE))</f>
        <v/>
      </c>
      <c r="O306" s="3" t="str">
        <f>IF(VLOOKUP(D306,'Resources Final'!A:G,7,FALSE)=0,"",VLOOKUP(D306,'Resources Final'!A:G,7,FALSE))</f>
        <v/>
      </c>
    </row>
    <row r="307" spans="1:15" x14ac:dyDescent="0.2">
      <c r="A307" s="11" t="s">
        <v>4160</v>
      </c>
      <c r="B307" s="11" t="str">
        <f t="shared" si="16"/>
        <v>Charles G. Koch Charitable Foundation_American Legislative Exchange Council199913000</v>
      </c>
      <c r="C307" s="11" t="s">
        <v>19</v>
      </c>
      <c r="D307" s="11" t="s">
        <v>195</v>
      </c>
      <c r="E307" s="11" t="s">
        <v>195</v>
      </c>
      <c r="F307" s="4">
        <v>13000</v>
      </c>
      <c r="G307" s="3">
        <v>1999</v>
      </c>
      <c r="H307" s="3" t="s">
        <v>4263</v>
      </c>
      <c r="I307" s="12"/>
      <c r="K307" s="3" t="str">
        <f>IF(VLOOKUP(D307,'Resources Final'!A:C,3,FALSE)=0,"",VLOOKUP(D307,'Resources Final'!A:C,3,FALSE))</f>
        <v/>
      </c>
      <c r="L307" s="3" t="str">
        <f>IF(VLOOKUP(D307,'Resources Final'!A:D,4,FALSE)=0,"",VLOOKUP(D307,'Resources Final'!A:D,4,FALSE))</f>
        <v/>
      </c>
      <c r="M307" s="3" t="str">
        <f>IF(VLOOKUP(D307,'Resources Final'!A:E,5,FALSE)=0,"",VLOOKUP(D307,'Resources Final'!A:E,5,FALSE))</f>
        <v/>
      </c>
      <c r="N307" s="7" t="str">
        <f>IF(VLOOKUP(D307,'Resources Final'!A:F,6,FALSE)=0,"",VLOOKUP(D307,'Resources Final'!A:F,6,FALSE))</f>
        <v>https://www.desmogblog.com/american-legislative-exchange-council</v>
      </c>
      <c r="O307" s="3" t="str">
        <f>IF(VLOOKUP(D307,'Resources Final'!A:G,7,FALSE)=0,"",VLOOKUP(D307,'Resources Final'!A:G,7,FALSE))</f>
        <v>Desmog</v>
      </c>
    </row>
    <row r="308" spans="1:15" x14ac:dyDescent="0.2">
      <c r="A308" s="11" t="s">
        <v>4160</v>
      </c>
      <c r="B308" s="11" t="str">
        <f t="shared" si="16"/>
        <v>Charles G. Koch Charitable Foundation_Clemson University199910000</v>
      </c>
      <c r="C308" s="11" t="s">
        <v>19</v>
      </c>
      <c r="D308" s="11" t="s">
        <v>757</v>
      </c>
      <c r="E308" s="11" t="s">
        <v>757</v>
      </c>
      <c r="F308" s="4">
        <v>10000</v>
      </c>
      <c r="G308" s="3">
        <v>1999</v>
      </c>
      <c r="H308" s="3" t="s">
        <v>4263</v>
      </c>
      <c r="I308" s="12"/>
      <c r="K308" s="3" t="str">
        <f>IF(VLOOKUP(D308,'Resources Final'!A:C,3,FALSE)=0,"",VLOOKUP(D308,'Resources Final'!A:C,3,FALSE))</f>
        <v/>
      </c>
      <c r="L308" s="3" t="str">
        <f>IF(VLOOKUP(D308,'Resources Final'!A:D,4,FALSE)=0,"",VLOOKUP(D308,'Resources Final'!A:D,4,FALSE))</f>
        <v>Y</v>
      </c>
      <c r="M308" s="3" t="str">
        <f>IF(VLOOKUP(D308,'Resources Final'!A:E,5,FALSE)=0,"",VLOOKUP(D308,'Resources Final'!A:E,5,FALSE))</f>
        <v/>
      </c>
      <c r="N308" s="7" t="str">
        <f>IF(VLOOKUP(D308,'Resources Final'!A:F,6,FALSE)=0,"",VLOOKUP(D308,'Resources Final'!A:F,6,FALSE))</f>
        <v/>
      </c>
      <c r="O308" s="3" t="str">
        <f>IF(VLOOKUP(D308,'Resources Final'!A:G,7,FALSE)=0,"",VLOOKUP(D308,'Resources Final'!A:G,7,FALSE))</f>
        <v/>
      </c>
    </row>
    <row r="309" spans="1:15" x14ac:dyDescent="0.2">
      <c r="A309" s="11" t="s">
        <v>4160</v>
      </c>
      <c r="B309" s="11" t="str">
        <f t="shared" si="16"/>
        <v>Charles G. Koch Charitable Foundation_Fairfax Court-Appointed Special Advocates19992500</v>
      </c>
      <c r="C309" s="11" t="s">
        <v>19</v>
      </c>
      <c r="D309" s="11" t="s">
        <v>1187</v>
      </c>
      <c r="E309" s="11" t="s">
        <v>1187</v>
      </c>
      <c r="F309" s="4">
        <v>2500</v>
      </c>
      <c r="G309" s="3">
        <v>1999</v>
      </c>
      <c r="H309" s="3" t="s">
        <v>4263</v>
      </c>
      <c r="I309" s="12"/>
      <c r="K309" s="3" t="str">
        <f>IF(VLOOKUP(D309,'Resources Final'!A:C,3,FALSE)=0,"",VLOOKUP(D309,'Resources Final'!A:C,3,FALSE))</f>
        <v/>
      </c>
      <c r="L309" s="3" t="str">
        <f>IF(VLOOKUP(D309,'Resources Final'!A:D,4,FALSE)=0,"",VLOOKUP(D309,'Resources Final'!A:D,4,FALSE))</f>
        <v/>
      </c>
      <c r="M309" s="3" t="str">
        <f>IF(VLOOKUP(D309,'Resources Final'!A:E,5,FALSE)=0,"",VLOOKUP(D309,'Resources Final'!A:E,5,FALSE))</f>
        <v/>
      </c>
      <c r="N309" s="7" t="str">
        <f>IF(VLOOKUP(D309,'Resources Final'!A:F,6,FALSE)=0,"",VLOOKUP(D309,'Resources Final'!A:F,6,FALSE))</f>
        <v/>
      </c>
      <c r="O309" s="3" t="str">
        <f>IF(VLOOKUP(D309,'Resources Final'!A:G,7,FALSE)=0,"",VLOOKUP(D309,'Resources Final'!A:G,7,FALSE))</f>
        <v/>
      </c>
    </row>
    <row r="310" spans="1:15" x14ac:dyDescent="0.2">
      <c r="A310" s="11" t="s">
        <v>4160</v>
      </c>
      <c r="B310" s="11" t="str">
        <f t="shared" si="16"/>
        <v>Charles G. Koch Charitable Foundation_Federalist Society for Law and Public Policy Studies199935000</v>
      </c>
      <c r="C310" s="11" t="s">
        <v>19</v>
      </c>
      <c r="D310" s="11" t="s">
        <v>1199</v>
      </c>
      <c r="E310" s="11" t="s">
        <v>1199</v>
      </c>
      <c r="F310" s="4">
        <v>35000</v>
      </c>
      <c r="G310" s="3">
        <v>1999</v>
      </c>
      <c r="H310" s="3" t="s">
        <v>4263</v>
      </c>
      <c r="I310" s="12"/>
      <c r="K310" s="3" t="str">
        <f>IF(VLOOKUP(D310,'Resources Final'!A:C,3,FALSE)=0,"",VLOOKUP(D310,'Resources Final'!A:C,3,FALSE))</f>
        <v/>
      </c>
      <c r="L310" s="3" t="str">
        <f>IF(VLOOKUP(D310,'Resources Final'!A:D,4,FALSE)=0,"",VLOOKUP(D310,'Resources Final'!A:D,4,FALSE))</f>
        <v/>
      </c>
      <c r="M310" s="3" t="str">
        <f>IF(VLOOKUP(D310,'Resources Final'!A:E,5,FALSE)=0,"",VLOOKUP(D310,'Resources Final'!A:E,5,FALSE))</f>
        <v/>
      </c>
      <c r="N310" s="7" t="str">
        <f>IF(VLOOKUP(D310,'Resources Final'!A:F,6,FALSE)=0,"",VLOOKUP(D310,'Resources Final'!A:F,6,FALSE))</f>
        <v>http://www.sourcewatch.org/index.php/Federalist_Society_for_Law_and_Public_Policy_Studies</v>
      </c>
      <c r="O310" s="3" t="str">
        <f>IF(VLOOKUP(D310,'Resources Final'!A:G,7,FALSE)=0,"",VLOOKUP(D310,'Resources Final'!A:G,7,FALSE))</f>
        <v>Sourcewatch</v>
      </c>
    </row>
    <row r="311" spans="1:15" x14ac:dyDescent="0.2">
      <c r="A311" s="11" t="s">
        <v>4160</v>
      </c>
      <c r="B311" s="11" t="str">
        <f t="shared" si="16"/>
        <v>Charles G. Koch Charitable Foundation_Foundation for Economic Education (FEE)19995000</v>
      </c>
      <c r="C311" s="11" t="s">
        <v>19</v>
      </c>
      <c r="D311" s="11" t="s">
        <v>1256</v>
      </c>
      <c r="E311" s="11" t="s">
        <v>1256</v>
      </c>
      <c r="F311" s="4">
        <v>5000</v>
      </c>
      <c r="G311" s="3">
        <v>1999</v>
      </c>
      <c r="H311" s="3" t="s">
        <v>4263</v>
      </c>
      <c r="I311" s="12"/>
      <c r="K311" s="3" t="str">
        <f>IF(VLOOKUP(D311,'Resources Final'!A:C,3,FALSE)=0,"",VLOOKUP(D311,'Resources Final'!A:C,3,FALSE))</f>
        <v/>
      </c>
      <c r="L311" s="3" t="str">
        <f>IF(VLOOKUP(D311,'Resources Final'!A:D,4,FALSE)=0,"",VLOOKUP(D311,'Resources Final'!A:D,4,FALSE))</f>
        <v/>
      </c>
      <c r="M311" s="3" t="str">
        <f>IF(VLOOKUP(D311,'Resources Final'!A:E,5,FALSE)=0,"",VLOOKUP(D311,'Resources Final'!A:E,5,FALSE))</f>
        <v/>
      </c>
      <c r="N311" s="7" t="str">
        <f>IF(VLOOKUP(D311,'Resources Final'!A:F,6,FALSE)=0,"",VLOOKUP(D311,'Resources Final'!A:F,6,FALSE))</f>
        <v>http://www.sourcewatch.org/index.php/Foundation_for_Economic_Education</v>
      </c>
      <c r="O311" s="3" t="str">
        <f>IF(VLOOKUP(D311,'Resources Final'!A:G,7,FALSE)=0,"",VLOOKUP(D311,'Resources Final'!A:G,7,FALSE))</f>
        <v>Sourcewatch</v>
      </c>
    </row>
    <row r="312" spans="1:15" x14ac:dyDescent="0.2">
      <c r="A312" s="11" t="s">
        <v>4160</v>
      </c>
      <c r="B312" s="11" t="str">
        <f t="shared" si="16"/>
        <v>Charles G. Koch Charitable Foundation_Fred C and Mary R Koch Foundation1999400000</v>
      </c>
      <c r="C312" s="11" t="s">
        <v>19</v>
      </c>
      <c r="D312" s="11" t="s">
        <v>1279</v>
      </c>
      <c r="E312" s="11" t="s">
        <v>1279</v>
      </c>
      <c r="F312" s="4">
        <v>400000</v>
      </c>
      <c r="G312" s="3">
        <v>1999</v>
      </c>
      <c r="H312" s="3" t="s">
        <v>4263</v>
      </c>
      <c r="I312" s="12"/>
      <c r="K312" s="3" t="str">
        <f>IF(VLOOKUP(D312,'Resources Final'!A:C,3,FALSE)=0,"",VLOOKUP(D312,'Resources Final'!A:C,3,FALSE))</f>
        <v/>
      </c>
      <c r="L312" s="3" t="str">
        <f>IF(VLOOKUP(D312,'Resources Final'!A:D,4,FALSE)=0,"",VLOOKUP(D312,'Resources Final'!A:D,4,FALSE))</f>
        <v/>
      </c>
      <c r="M312" s="3" t="str">
        <f>IF(VLOOKUP(D312,'Resources Final'!A:E,5,FALSE)=0,"",VLOOKUP(D312,'Resources Final'!A:E,5,FALSE))</f>
        <v/>
      </c>
      <c r="N312" s="7" t="str">
        <f>IF(VLOOKUP(D312,'Resources Final'!A:F,6,FALSE)=0,"",VLOOKUP(D312,'Resources Final'!A:F,6,FALSE))</f>
        <v>https://www.sourcewatch.org/index.php/Fred_and_Mary_Koch_Foundation</v>
      </c>
      <c r="O312" s="3" t="str">
        <f>IF(VLOOKUP(D312,'Resources Final'!A:G,7,FALSE)=0,"",VLOOKUP(D312,'Resources Final'!A:G,7,FALSE))</f>
        <v>Sourcewatch</v>
      </c>
    </row>
    <row r="313" spans="1:15" x14ac:dyDescent="0.2">
      <c r="A313" s="11" t="s">
        <v>4160</v>
      </c>
      <c r="B313" s="11" t="str">
        <f t="shared" si="16"/>
        <v>Charles G. Koch Charitable Foundation_George Mason University19992080000</v>
      </c>
      <c r="C313" s="11" t="s">
        <v>19</v>
      </c>
      <c r="D313" s="11" t="s">
        <v>678</v>
      </c>
      <c r="E313" s="11" t="s">
        <v>678</v>
      </c>
      <c r="F313" s="4">
        <v>2080000</v>
      </c>
      <c r="G313" s="3">
        <v>1999</v>
      </c>
      <c r="H313" s="3" t="s">
        <v>4263</v>
      </c>
      <c r="I313" s="12"/>
      <c r="K313" s="3" t="str">
        <f>IF(VLOOKUP(D313,'Resources Final'!A:C,3,FALSE)=0,"",VLOOKUP(D313,'Resources Final'!A:C,3,FALSE))</f>
        <v/>
      </c>
      <c r="L313" s="3" t="str">
        <f>IF(VLOOKUP(D313,'Resources Final'!A:D,4,FALSE)=0,"",VLOOKUP(D313,'Resources Final'!A:D,4,FALSE))</f>
        <v>Y</v>
      </c>
      <c r="M313" s="3" t="str">
        <f>IF(VLOOKUP(D313,'Resources Final'!A:E,5,FALSE)=0,"",VLOOKUP(D313,'Resources Final'!A:E,5,FALSE))</f>
        <v/>
      </c>
      <c r="N313" s="7" t="str">
        <f>IF(VLOOKUP(D313,'Resources Final'!A:F,6,FALSE)=0,"",VLOOKUP(D313,'Resources Final'!A:F,6,FALSE))</f>
        <v/>
      </c>
      <c r="O313" s="3" t="str">
        <f>IF(VLOOKUP(D313,'Resources Final'!A:G,7,FALSE)=0,"",VLOOKUP(D313,'Resources Final'!A:G,7,FALSE))</f>
        <v/>
      </c>
    </row>
    <row r="314" spans="1:15" x14ac:dyDescent="0.2">
      <c r="A314" s="11" t="s">
        <v>4160</v>
      </c>
      <c r="B314" s="11" t="str">
        <f t="shared" si="16"/>
        <v>Charles G. Koch Charitable Foundation_Institute for Humane Studies at George Mason University1999200000</v>
      </c>
      <c r="C314" s="11" t="s">
        <v>19</v>
      </c>
      <c r="D314" s="11" t="s">
        <v>1680</v>
      </c>
      <c r="E314" s="11" t="s">
        <v>4261</v>
      </c>
      <c r="F314" s="4">
        <v>200000</v>
      </c>
      <c r="G314" s="3">
        <v>1999</v>
      </c>
      <c r="H314" s="3" t="s">
        <v>4263</v>
      </c>
      <c r="I314" s="12"/>
      <c r="K314" s="3" t="str">
        <f>IF(VLOOKUP(D314,'Resources Final'!A:C,3,FALSE)=0,"",VLOOKUP(D314,'Resources Final'!A:C,3,FALSE))</f>
        <v/>
      </c>
      <c r="L314" s="3" t="str">
        <f>IF(VLOOKUP(D314,'Resources Final'!A:D,4,FALSE)=0,"",VLOOKUP(D314,'Resources Final'!A:D,4,FALSE))</f>
        <v>Y</v>
      </c>
      <c r="M314" s="3" t="str">
        <f>IF(VLOOKUP(D314,'Resources Final'!A:E,5,FALSE)=0,"",VLOOKUP(D314,'Resources Final'!A:E,5,FALSE))</f>
        <v/>
      </c>
      <c r="N314" s="7" t="str">
        <f>IF(VLOOKUP(D314,'Resources Final'!A:F,6,FALSE)=0,"",VLOOKUP(D314,'Resources Final'!A:F,6,FALSE))</f>
        <v>https://www.desmogblog.com/institute-humane-studies-george-mason-university</v>
      </c>
      <c r="O314" s="3" t="str">
        <f>IF(VLOOKUP(D314,'Resources Final'!A:G,7,FALSE)=0,"",VLOOKUP(D314,'Resources Final'!A:G,7,FALSE))</f>
        <v>Desmog</v>
      </c>
    </row>
    <row r="315" spans="1:15" x14ac:dyDescent="0.2">
      <c r="A315" s="11" t="s">
        <v>4160</v>
      </c>
      <c r="B315" s="11" t="str">
        <f t="shared" si="16"/>
        <v>Charles G. Koch Charitable Foundation_International Foundation for Research in Experimental Economics (IFREE)199910000</v>
      </c>
      <c r="C315" s="11" t="s">
        <v>19</v>
      </c>
      <c r="D315" s="11" t="s">
        <v>1705</v>
      </c>
      <c r="E315" s="11" t="s">
        <v>1705</v>
      </c>
      <c r="F315" s="4">
        <v>10000</v>
      </c>
      <c r="G315" s="3">
        <v>1999</v>
      </c>
      <c r="H315" s="3" t="s">
        <v>4263</v>
      </c>
      <c r="I315" s="12"/>
      <c r="K315" s="3" t="str">
        <f>IF(VLOOKUP(D315,'Resources Final'!A:C,3,FALSE)=0,"",VLOOKUP(D315,'Resources Final'!A:C,3,FALSE))</f>
        <v/>
      </c>
      <c r="L315" s="3" t="str">
        <f>IF(VLOOKUP(D315,'Resources Final'!A:D,4,FALSE)=0,"",VLOOKUP(D315,'Resources Final'!A:D,4,FALSE))</f>
        <v/>
      </c>
      <c r="M315" s="3" t="str">
        <f>IF(VLOOKUP(D315,'Resources Final'!A:E,5,FALSE)=0,"",VLOOKUP(D315,'Resources Final'!A:E,5,FALSE))</f>
        <v/>
      </c>
      <c r="N315" s="7" t="str">
        <f>IF(VLOOKUP(D315,'Resources Final'!A:F,6,FALSE)=0,"",VLOOKUP(D315,'Resources Final'!A:F,6,FALSE))</f>
        <v/>
      </c>
      <c r="O315" s="3" t="str">
        <f>IF(VLOOKUP(D315,'Resources Final'!A:G,7,FALSE)=0,"",VLOOKUP(D315,'Resources Final'!A:G,7,FALSE))</f>
        <v/>
      </c>
    </row>
    <row r="316" spans="1:15" x14ac:dyDescent="0.2">
      <c r="A316" s="11" t="s">
        <v>4160</v>
      </c>
      <c r="B316" s="11" t="str">
        <f t="shared" si="16"/>
        <v>Charles G. Koch Charitable Foundation_Kansas Cultural Trust199985000</v>
      </c>
      <c r="C316" s="11" t="s">
        <v>19</v>
      </c>
      <c r="D316" s="11" t="s">
        <v>1950</v>
      </c>
      <c r="E316" s="11" t="s">
        <v>1950</v>
      </c>
      <c r="F316" s="4">
        <v>85000</v>
      </c>
      <c r="G316" s="3">
        <v>1999</v>
      </c>
      <c r="H316" s="3" t="s">
        <v>4263</v>
      </c>
      <c r="I316" s="12"/>
      <c r="K316" s="3" t="str">
        <f>IF(VLOOKUP(D316,'Resources Final'!A:C,3,FALSE)=0,"",VLOOKUP(D316,'Resources Final'!A:C,3,FALSE))</f>
        <v/>
      </c>
      <c r="L316" s="3" t="str">
        <f>IF(VLOOKUP(D316,'Resources Final'!A:D,4,FALSE)=0,"",VLOOKUP(D316,'Resources Final'!A:D,4,FALSE))</f>
        <v/>
      </c>
      <c r="M316" s="3" t="str">
        <f>IF(VLOOKUP(D316,'Resources Final'!A:E,5,FALSE)=0,"",VLOOKUP(D316,'Resources Final'!A:E,5,FALSE))</f>
        <v/>
      </c>
      <c r="N316" s="7" t="str">
        <f>IF(VLOOKUP(D316,'Resources Final'!A:F,6,FALSE)=0,"",VLOOKUP(D316,'Resources Final'!A:F,6,FALSE))</f>
        <v/>
      </c>
      <c r="O316" s="3" t="str">
        <f>IF(VLOOKUP(D316,'Resources Final'!A:G,7,FALSE)=0,"",VLOOKUP(D316,'Resources Final'!A:G,7,FALSE))</f>
        <v/>
      </c>
    </row>
    <row r="317" spans="1:15" x14ac:dyDescent="0.2">
      <c r="A317" s="11" t="s">
        <v>4160</v>
      </c>
      <c r="B317" s="11" t="str">
        <f t="shared" si="16"/>
        <v>Charles G. Koch Charitable Foundation_Philanthropy Roundtable19995000</v>
      </c>
      <c r="C317" s="11" t="s">
        <v>19</v>
      </c>
      <c r="D317" s="11" t="s">
        <v>2849</v>
      </c>
      <c r="E317" s="11" t="s">
        <v>2849</v>
      </c>
      <c r="F317" s="4">
        <v>5000</v>
      </c>
      <c r="G317" s="3">
        <v>1999</v>
      </c>
      <c r="H317" s="3" t="s">
        <v>4263</v>
      </c>
      <c r="I317" s="12"/>
      <c r="K317" s="3" t="str">
        <f>IF(VLOOKUP(D317,'Resources Final'!A:C,3,FALSE)=0,"",VLOOKUP(D317,'Resources Final'!A:C,3,FALSE))</f>
        <v/>
      </c>
      <c r="L317" s="3" t="str">
        <f>IF(VLOOKUP(D317,'Resources Final'!A:D,4,FALSE)=0,"",VLOOKUP(D317,'Resources Final'!A:D,4,FALSE))</f>
        <v/>
      </c>
      <c r="M317" s="3" t="str">
        <f>IF(VLOOKUP(D317,'Resources Final'!A:E,5,FALSE)=0,"",VLOOKUP(D317,'Resources Final'!A:E,5,FALSE))</f>
        <v/>
      </c>
      <c r="N317" s="7" t="str">
        <f>IF(VLOOKUP(D317,'Resources Final'!A:F,6,FALSE)=0,"",VLOOKUP(D317,'Resources Final'!A:F,6,FALSE))</f>
        <v>http://www.sourcewatch.org/index.php/Philanthropy_Roundtable</v>
      </c>
      <c r="O317" s="3" t="str">
        <f>IF(VLOOKUP(D317,'Resources Final'!A:G,7,FALSE)=0,"",VLOOKUP(D317,'Resources Final'!A:G,7,FALSE))</f>
        <v>Sourcewatch</v>
      </c>
    </row>
    <row r="318" spans="1:15" x14ac:dyDescent="0.2">
      <c r="A318" s="11" t="s">
        <v>4160</v>
      </c>
      <c r="B318" s="11" t="str">
        <f t="shared" si="16"/>
        <v>Charles G. Koch Charitable Foundation_Steadman Sports Medicine Foundation1999110000</v>
      </c>
      <c r="C318" s="11" t="s">
        <v>19</v>
      </c>
      <c r="D318" s="11" t="s">
        <v>3422</v>
      </c>
      <c r="E318" s="11" t="s">
        <v>3422</v>
      </c>
      <c r="F318" s="4">
        <v>110000</v>
      </c>
      <c r="G318" s="3">
        <v>1999</v>
      </c>
      <c r="H318" s="3" t="s">
        <v>4263</v>
      </c>
      <c r="I318" s="12"/>
      <c r="K318" s="3" t="str">
        <f>IF(VLOOKUP(D318,'Resources Final'!A:C,3,FALSE)=0,"",VLOOKUP(D318,'Resources Final'!A:C,3,FALSE))</f>
        <v/>
      </c>
      <c r="L318" s="3" t="str">
        <f>IF(VLOOKUP(D318,'Resources Final'!A:D,4,FALSE)=0,"",VLOOKUP(D318,'Resources Final'!A:D,4,FALSE))</f>
        <v/>
      </c>
      <c r="M318" s="3" t="str">
        <f>IF(VLOOKUP(D318,'Resources Final'!A:E,5,FALSE)=0,"",VLOOKUP(D318,'Resources Final'!A:E,5,FALSE))</f>
        <v>N</v>
      </c>
      <c r="N318" s="7" t="str">
        <f>IF(VLOOKUP(D318,'Resources Final'!A:F,6,FALSE)=0,"",VLOOKUP(D318,'Resources Final'!A:F,6,FALSE))</f>
        <v/>
      </c>
      <c r="O318" s="3" t="str">
        <f>IF(VLOOKUP(D318,'Resources Final'!A:G,7,FALSE)=0,"",VLOOKUP(D318,'Resources Final'!A:G,7,FALSE))</f>
        <v/>
      </c>
    </row>
    <row r="319" spans="1:15" x14ac:dyDescent="0.2">
      <c r="A319" s="11" t="s">
        <v>4160</v>
      </c>
      <c r="B319" s="11" t="str">
        <f t="shared" si="16"/>
        <v>Charles G. Koch Charitable Foundation_American Legislative Exchange Council200085000</v>
      </c>
      <c r="C319" s="11" t="s">
        <v>19</v>
      </c>
      <c r="D319" s="11" t="s">
        <v>195</v>
      </c>
      <c r="E319" s="11" t="s">
        <v>195</v>
      </c>
      <c r="F319" s="4">
        <v>85000</v>
      </c>
      <c r="G319" s="3">
        <v>2000</v>
      </c>
      <c r="H319" s="3" t="s">
        <v>4263</v>
      </c>
      <c r="I319" s="12"/>
      <c r="K319" s="3" t="str">
        <f>IF(VLOOKUP(D319,'Resources Final'!A:C,3,FALSE)=0,"",VLOOKUP(D319,'Resources Final'!A:C,3,FALSE))</f>
        <v/>
      </c>
      <c r="L319" s="3" t="str">
        <f>IF(VLOOKUP(D319,'Resources Final'!A:D,4,FALSE)=0,"",VLOOKUP(D319,'Resources Final'!A:D,4,FALSE))</f>
        <v/>
      </c>
      <c r="M319" s="3" t="str">
        <f>IF(VLOOKUP(D319,'Resources Final'!A:E,5,FALSE)=0,"",VLOOKUP(D319,'Resources Final'!A:E,5,FALSE))</f>
        <v/>
      </c>
      <c r="N319" s="7" t="str">
        <f>IF(VLOOKUP(D319,'Resources Final'!A:F,6,FALSE)=0,"",VLOOKUP(D319,'Resources Final'!A:F,6,FALSE))</f>
        <v>https://www.desmogblog.com/american-legislative-exchange-council</v>
      </c>
      <c r="O319" s="3" t="str">
        <f>IF(VLOOKUP(D319,'Resources Final'!A:G,7,FALSE)=0,"",VLOOKUP(D319,'Resources Final'!A:G,7,FALSE))</f>
        <v>Desmog</v>
      </c>
    </row>
    <row r="320" spans="1:15" x14ac:dyDescent="0.2">
      <c r="A320" s="11" t="s">
        <v>4160</v>
      </c>
      <c r="B320" s="11" t="str">
        <f t="shared" si="16"/>
        <v>Charles G. Koch Charitable Foundation_Bill of Rights Institute2000200000</v>
      </c>
      <c r="C320" s="11" t="s">
        <v>19</v>
      </c>
      <c r="D320" s="11" t="s">
        <v>428</v>
      </c>
      <c r="E320" s="11" t="s">
        <v>428</v>
      </c>
      <c r="F320" s="4">
        <v>200000</v>
      </c>
      <c r="G320" s="3">
        <v>2000</v>
      </c>
      <c r="H320" s="3" t="s">
        <v>4263</v>
      </c>
      <c r="I320" s="12"/>
      <c r="K320" s="3" t="str">
        <f>IF(VLOOKUP(D320,'Resources Final'!A:C,3,FALSE)=0,"",VLOOKUP(D320,'Resources Final'!A:C,3,FALSE))</f>
        <v/>
      </c>
      <c r="L320" s="3" t="str">
        <f>IF(VLOOKUP(D320,'Resources Final'!A:D,4,FALSE)=0,"",VLOOKUP(D320,'Resources Final'!A:D,4,FALSE))</f>
        <v/>
      </c>
      <c r="M320" s="3" t="str">
        <f>IF(VLOOKUP(D320,'Resources Final'!A:E,5,FALSE)=0,"",VLOOKUP(D320,'Resources Final'!A:E,5,FALSE))</f>
        <v/>
      </c>
      <c r="N320" s="7" t="str">
        <f>IF(VLOOKUP(D320,'Resources Final'!A:F,6,FALSE)=0,"",VLOOKUP(D320,'Resources Final'!A:F,6,FALSE))</f>
        <v>https://www.sourcewatch.org/index.php/Bill_of_Rights_Institute</v>
      </c>
      <c r="O320" s="3" t="str">
        <f>IF(VLOOKUP(D320,'Resources Final'!A:G,7,FALSE)=0,"",VLOOKUP(D320,'Resources Final'!A:G,7,FALSE))</f>
        <v>Sourcewatch</v>
      </c>
    </row>
    <row r="321" spans="1:15" x14ac:dyDescent="0.2">
      <c r="A321" s="11" t="s">
        <v>4160</v>
      </c>
      <c r="B321" s="11" t="str">
        <f t="shared" si="16"/>
        <v>Charles G. Koch Charitable Foundation_David H. Koch Charitable Foundation20002000000</v>
      </c>
      <c r="C321" s="11" t="s">
        <v>19</v>
      </c>
      <c r="D321" s="11" t="s">
        <v>955</v>
      </c>
      <c r="E321" s="11" t="s">
        <v>955</v>
      </c>
      <c r="F321" s="4">
        <v>2000000</v>
      </c>
      <c r="G321" s="3">
        <v>2000</v>
      </c>
      <c r="H321" s="3" t="s">
        <v>4263</v>
      </c>
      <c r="I321" s="12"/>
      <c r="K321" s="3" t="str">
        <f>IF(VLOOKUP(D321,'Resources Final'!A:C,3,FALSE)=0,"",VLOOKUP(D321,'Resources Final'!A:C,3,FALSE))</f>
        <v/>
      </c>
      <c r="L321" s="3" t="str">
        <f>IF(VLOOKUP(D321,'Resources Final'!A:D,4,FALSE)=0,"",VLOOKUP(D321,'Resources Final'!A:D,4,FALSE))</f>
        <v/>
      </c>
      <c r="M321" s="3" t="str">
        <f>IF(VLOOKUP(D321,'Resources Final'!A:E,5,FALSE)=0,"",VLOOKUP(D321,'Resources Final'!A:E,5,FALSE))</f>
        <v/>
      </c>
      <c r="N321" s="7" t="str">
        <f>IF(VLOOKUP(D321,'Resources Final'!A:F,6,FALSE)=0,"",VLOOKUP(D321,'Resources Final'!A:F,6,FALSE))</f>
        <v>https://www.sourcewatch.org/index.php/Koch_Family_Foundations</v>
      </c>
      <c r="O321" s="3" t="str">
        <f>IF(VLOOKUP(D321,'Resources Final'!A:G,7,FALSE)=0,"",VLOOKUP(D321,'Resources Final'!A:G,7,FALSE))</f>
        <v>Sourcewatch</v>
      </c>
    </row>
    <row r="322" spans="1:15" x14ac:dyDescent="0.2">
      <c r="A322" s="11" t="s">
        <v>4160</v>
      </c>
      <c r="B322" s="11" t="str">
        <f t="shared" si="16"/>
        <v>Charles G. Koch Charitable Foundation_Foundation for Economic Education (FEE)20008000</v>
      </c>
      <c r="C322" s="11" t="s">
        <v>19</v>
      </c>
      <c r="D322" s="11" t="s">
        <v>1256</v>
      </c>
      <c r="E322" s="11" t="s">
        <v>1256</v>
      </c>
      <c r="F322" s="4">
        <v>8000</v>
      </c>
      <c r="G322" s="3">
        <v>2000</v>
      </c>
      <c r="H322" s="3" t="s">
        <v>4263</v>
      </c>
      <c r="I322" s="12"/>
      <c r="K322" s="3" t="str">
        <f>IF(VLOOKUP(D322,'Resources Final'!A:C,3,FALSE)=0,"",VLOOKUP(D322,'Resources Final'!A:C,3,FALSE))</f>
        <v/>
      </c>
      <c r="L322" s="3" t="str">
        <f>IF(VLOOKUP(D322,'Resources Final'!A:D,4,FALSE)=0,"",VLOOKUP(D322,'Resources Final'!A:D,4,FALSE))</f>
        <v/>
      </c>
      <c r="M322" s="3" t="str">
        <f>IF(VLOOKUP(D322,'Resources Final'!A:E,5,FALSE)=0,"",VLOOKUP(D322,'Resources Final'!A:E,5,FALSE))</f>
        <v/>
      </c>
      <c r="N322" s="7" t="str">
        <f>IF(VLOOKUP(D322,'Resources Final'!A:F,6,FALSE)=0,"",VLOOKUP(D322,'Resources Final'!A:F,6,FALSE))</f>
        <v>http://www.sourcewatch.org/index.php/Foundation_for_Economic_Education</v>
      </c>
      <c r="O322" s="3" t="str">
        <f>IF(VLOOKUP(D322,'Resources Final'!A:G,7,FALSE)=0,"",VLOOKUP(D322,'Resources Final'!A:G,7,FALSE))</f>
        <v>Sourcewatch</v>
      </c>
    </row>
    <row r="323" spans="1:15" x14ac:dyDescent="0.2">
      <c r="A323" s="11" t="s">
        <v>4160</v>
      </c>
      <c r="B323" s="11" t="str">
        <f t="shared" si="16"/>
        <v>Charles G. Koch Charitable Foundation_Fred C and Mary R Koch Foundation2000300000</v>
      </c>
      <c r="C323" s="11" t="s">
        <v>19</v>
      </c>
      <c r="D323" s="11" t="s">
        <v>1279</v>
      </c>
      <c r="E323" s="11" t="s">
        <v>1279</v>
      </c>
      <c r="F323" s="4">
        <v>300000</v>
      </c>
      <c r="G323" s="3">
        <v>2000</v>
      </c>
      <c r="H323" s="3" t="s">
        <v>4263</v>
      </c>
      <c r="I323" s="12"/>
      <c r="K323" s="3" t="str">
        <f>IF(VLOOKUP(D323,'Resources Final'!A:C,3,FALSE)=0,"",VLOOKUP(D323,'Resources Final'!A:C,3,FALSE))</f>
        <v/>
      </c>
      <c r="L323" s="3" t="str">
        <f>IF(VLOOKUP(D323,'Resources Final'!A:D,4,FALSE)=0,"",VLOOKUP(D323,'Resources Final'!A:D,4,FALSE))</f>
        <v/>
      </c>
      <c r="M323" s="3" t="str">
        <f>IF(VLOOKUP(D323,'Resources Final'!A:E,5,FALSE)=0,"",VLOOKUP(D323,'Resources Final'!A:E,5,FALSE))</f>
        <v/>
      </c>
      <c r="N323" s="7" t="str">
        <f>IF(VLOOKUP(D323,'Resources Final'!A:F,6,FALSE)=0,"",VLOOKUP(D323,'Resources Final'!A:F,6,FALSE))</f>
        <v>https://www.sourcewatch.org/index.php/Fred_and_Mary_Koch_Foundation</v>
      </c>
      <c r="O323" s="3" t="str">
        <f>IF(VLOOKUP(D323,'Resources Final'!A:G,7,FALSE)=0,"",VLOOKUP(D323,'Resources Final'!A:G,7,FALSE))</f>
        <v>Sourcewatch</v>
      </c>
    </row>
    <row r="324" spans="1:15" x14ac:dyDescent="0.2">
      <c r="A324" s="11" t="s">
        <v>4160</v>
      </c>
      <c r="B324" s="11" t="str">
        <f t="shared" si="16"/>
        <v>Charles G. Koch Charitable Foundation_George Mason University20002080000</v>
      </c>
      <c r="C324" s="11" t="s">
        <v>19</v>
      </c>
      <c r="D324" s="11" t="s">
        <v>678</v>
      </c>
      <c r="E324" s="11" t="s">
        <v>678</v>
      </c>
      <c r="F324" s="4">
        <v>2080000</v>
      </c>
      <c r="G324" s="3">
        <v>2000</v>
      </c>
      <c r="H324" s="3" t="s">
        <v>4263</v>
      </c>
      <c r="I324" s="12"/>
      <c r="K324" s="3" t="str">
        <f>IF(VLOOKUP(D324,'Resources Final'!A:C,3,FALSE)=0,"",VLOOKUP(D324,'Resources Final'!A:C,3,FALSE))</f>
        <v/>
      </c>
      <c r="L324" s="3" t="str">
        <f>IF(VLOOKUP(D324,'Resources Final'!A:D,4,FALSE)=0,"",VLOOKUP(D324,'Resources Final'!A:D,4,FALSE))</f>
        <v>Y</v>
      </c>
      <c r="M324" s="3" t="str">
        <f>IF(VLOOKUP(D324,'Resources Final'!A:E,5,FALSE)=0,"",VLOOKUP(D324,'Resources Final'!A:E,5,FALSE))</f>
        <v/>
      </c>
      <c r="N324" s="7" t="str">
        <f>IF(VLOOKUP(D324,'Resources Final'!A:F,6,FALSE)=0,"",VLOOKUP(D324,'Resources Final'!A:F,6,FALSE))</f>
        <v/>
      </c>
      <c r="O324" s="3" t="str">
        <f>IF(VLOOKUP(D324,'Resources Final'!A:G,7,FALSE)=0,"",VLOOKUP(D324,'Resources Final'!A:G,7,FALSE))</f>
        <v/>
      </c>
    </row>
    <row r="325" spans="1:15" x14ac:dyDescent="0.2">
      <c r="A325" s="11" t="s">
        <v>4160</v>
      </c>
      <c r="B325" s="11" t="str">
        <f t="shared" si="16"/>
        <v>Charles G. Koch Charitable Foundation_International Foundation for Research in Experimental Economics (IFREE)200010000</v>
      </c>
      <c r="C325" s="11" t="s">
        <v>19</v>
      </c>
      <c r="D325" s="11" t="s">
        <v>1705</v>
      </c>
      <c r="E325" s="11" t="s">
        <v>1705</v>
      </c>
      <c r="F325" s="4">
        <v>10000</v>
      </c>
      <c r="G325" s="3">
        <v>2000</v>
      </c>
      <c r="H325" s="3" t="s">
        <v>4263</v>
      </c>
      <c r="I325" s="12"/>
      <c r="K325" s="3" t="str">
        <f>IF(VLOOKUP(D325,'Resources Final'!A:C,3,FALSE)=0,"",VLOOKUP(D325,'Resources Final'!A:C,3,FALSE))</f>
        <v/>
      </c>
      <c r="L325" s="3" t="str">
        <f>IF(VLOOKUP(D325,'Resources Final'!A:D,4,FALSE)=0,"",VLOOKUP(D325,'Resources Final'!A:D,4,FALSE))</f>
        <v/>
      </c>
      <c r="M325" s="3" t="str">
        <f>IF(VLOOKUP(D325,'Resources Final'!A:E,5,FALSE)=0,"",VLOOKUP(D325,'Resources Final'!A:E,5,FALSE))</f>
        <v/>
      </c>
      <c r="N325" s="7" t="str">
        <f>IF(VLOOKUP(D325,'Resources Final'!A:F,6,FALSE)=0,"",VLOOKUP(D325,'Resources Final'!A:F,6,FALSE))</f>
        <v/>
      </c>
      <c r="O325" s="3" t="str">
        <f>IF(VLOOKUP(D325,'Resources Final'!A:G,7,FALSE)=0,"",VLOOKUP(D325,'Resources Final'!A:G,7,FALSE))</f>
        <v/>
      </c>
    </row>
    <row r="326" spans="1:15" x14ac:dyDescent="0.2">
      <c r="A326" s="11" t="s">
        <v>4160</v>
      </c>
      <c r="B326" s="11" t="str">
        <f t="shared" si="16"/>
        <v>Charles G. Koch Charitable Foundation_Kansas Cultural Trust2000105475</v>
      </c>
      <c r="C326" s="11" t="s">
        <v>19</v>
      </c>
      <c r="D326" s="11" t="s">
        <v>1950</v>
      </c>
      <c r="E326" s="11" t="s">
        <v>1950</v>
      </c>
      <c r="F326" s="4">
        <v>105475</v>
      </c>
      <c r="G326" s="3">
        <v>2000</v>
      </c>
      <c r="H326" s="3" t="s">
        <v>4263</v>
      </c>
      <c r="I326" s="12"/>
      <c r="K326" s="3" t="str">
        <f>IF(VLOOKUP(D326,'Resources Final'!A:C,3,FALSE)=0,"",VLOOKUP(D326,'Resources Final'!A:C,3,FALSE))</f>
        <v/>
      </c>
      <c r="L326" s="3" t="str">
        <f>IF(VLOOKUP(D326,'Resources Final'!A:D,4,FALSE)=0,"",VLOOKUP(D326,'Resources Final'!A:D,4,FALSE))</f>
        <v/>
      </c>
      <c r="M326" s="3" t="str">
        <f>IF(VLOOKUP(D326,'Resources Final'!A:E,5,FALSE)=0,"",VLOOKUP(D326,'Resources Final'!A:E,5,FALSE))</f>
        <v/>
      </c>
      <c r="N326" s="7" t="str">
        <f>IF(VLOOKUP(D326,'Resources Final'!A:F,6,FALSE)=0,"",VLOOKUP(D326,'Resources Final'!A:F,6,FALSE))</f>
        <v/>
      </c>
      <c r="O326" s="3" t="str">
        <f>IF(VLOOKUP(D326,'Resources Final'!A:G,7,FALSE)=0,"",VLOOKUP(D326,'Resources Final'!A:G,7,FALSE))</f>
        <v/>
      </c>
    </row>
    <row r="327" spans="1:15" x14ac:dyDescent="0.2">
      <c r="A327" s="11" t="s">
        <v>4160</v>
      </c>
      <c r="B327" s="11" t="str">
        <f t="shared" si="16"/>
        <v>Charles G. Koch Charitable Foundation_Network For Teaching Entrepreneurship20005000</v>
      </c>
      <c r="C327" s="11" t="s">
        <v>19</v>
      </c>
      <c r="D327" s="11" t="s">
        <v>4197</v>
      </c>
      <c r="E327" s="11" t="s">
        <v>2641</v>
      </c>
      <c r="F327" s="4">
        <v>5000</v>
      </c>
      <c r="G327" s="3">
        <v>2000</v>
      </c>
      <c r="H327" s="3" t="s">
        <v>4263</v>
      </c>
      <c r="I327" s="12"/>
      <c r="K327" s="3" t="str">
        <f>IF(VLOOKUP(D327,'Resources Final'!A:C,3,FALSE)=0,"",VLOOKUP(D327,'Resources Final'!A:C,3,FALSE))</f>
        <v/>
      </c>
      <c r="L327" s="3" t="str">
        <f>IF(VLOOKUP(D327,'Resources Final'!A:D,4,FALSE)=0,"",VLOOKUP(D327,'Resources Final'!A:D,4,FALSE))</f>
        <v/>
      </c>
      <c r="M327" s="3" t="str">
        <f>IF(VLOOKUP(D327,'Resources Final'!A:E,5,FALSE)=0,"",VLOOKUP(D327,'Resources Final'!A:E,5,FALSE))</f>
        <v/>
      </c>
      <c r="N327" s="7" t="str">
        <f>IF(VLOOKUP(D327,'Resources Final'!A:F,6,FALSE)=0,"",VLOOKUP(D327,'Resources Final'!A:F,6,FALSE))</f>
        <v/>
      </c>
      <c r="O327" s="3" t="str">
        <f>IF(VLOOKUP(D327,'Resources Final'!A:G,7,FALSE)=0,"",VLOOKUP(D327,'Resources Final'!A:G,7,FALSE))</f>
        <v/>
      </c>
    </row>
    <row r="328" spans="1:15" x14ac:dyDescent="0.2">
      <c r="A328" s="11" t="s">
        <v>4160</v>
      </c>
      <c r="B328" s="11" t="str">
        <f t="shared" si="16"/>
        <v>Charles G. Koch Charitable Foundation_Philanthropy Roundtable20005000</v>
      </c>
      <c r="C328" s="11" t="s">
        <v>19</v>
      </c>
      <c r="D328" s="11" t="s">
        <v>2849</v>
      </c>
      <c r="E328" s="11" t="s">
        <v>2849</v>
      </c>
      <c r="F328" s="4">
        <v>5000</v>
      </c>
      <c r="G328" s="3">
        <v>2000</v>
      </c>
      <c r="H328" s="3" t="s">
        <v>4263</v>
      </c>
      <c r="I328" s="12"/>
      <c r="K328" s="3" t="str">
        <f>IF(VLOOKUP(D328,'Resources Final'!A:C,3,FALSE)=0,"",VLOOKUP(D328,'Resources Final'!A:C,3,FALSE))</f>
        <v/>
      </c>
      <c r="L328" s="3" t="str">
        <f>IF(VLOOKUP(D328,'Resources Final'!A:D,4,FALSE)=0,"",VLOOKUP(D328,'Resources Final'!A:D,4,FALSE))</f>
        <v/>
      </c>
      <c r="M328" s="3" t="str">
        <f>IF(VLOOKUP(D328,'Resources Final'!A:E,5,FALSE)=0,"",VLOOKUP(D328,'Resources Final'!A:E,5,FALSE))</f>
        <v/>
      </c>
      <c r="N328" s="7" t="str">
        <f>IF(VLOOKUP(D328,'Resources Final'!A:F,6,FALSE)=0,"",VLOOKUP(D328,'Resources Final'!A:F,6,FALSE))</f>
        <v>http://www.sourcewatch.org/index.php/Philanthropy_Roundtable</v>
      </c>
      <c r="O328" s="3" t="str">
        <f>IF(VLOOKUP(D328,'Resources Final'!A:G,7,FALSE)=0,"",VLOOKUP(D328,'Resources Final'!A:G,7,FALSE))</f>
        <v>Sourcewatch</v>
      </c>
    </row>
    <row r="329" spans="1:15" x14ac:dyDescent="0.2">
      <c r="A329" s="11" t="s">
        <v>4160</v>
      </c>
      <c r="B329" s="11" t="str">
        <f t="shared" si="16"/>
        <v>Charles G. Koch Charitable Foundation_Resources for the Future200090000</v>
      </c>
      <c r="C329" s="11" t="s">
        <v>19</v>
      </c>
      <c r="D329" s="11" t="s">
        <v>3042</v>
      </c>
      <c r="E329" s="11" t="s">
        <v>3042</v>
      </c>
      <c r="F329" s="4">
        <v>90000</v>
      </c>
      <c r="G329" s="3">
        <v>2000</v>
      </c>
      <c r="H329" s="3" t="s">
        <v>4263</v>
      </c>
      <c r="I329" s="12"/>
      <c r="K329" s="3" t="str">
        <f>IF(VLOOKUP(D329,'Resources Final'!A:C,3,FALSE)=0,"",VLOOKUP(D329,'Resources Final'!A:C,3,FALSE))</f>
        <v/>
      </c>
      <c r="L329" s="3" t="str">
        <f>IF(VLOOKUP(D329,'Resources Final'!A:D,4,FALSE)=0,"",VLOOKUP(D329,'Resources Final'!A:D,4,FALSE))</f>
        <v/>
      </c>
      <c r="M329" s="3" t="str">
        <f>IF(VLOOKUP(D329,'Resources Final'!A:E,5,FALSE)=0,"",VLOOKUP(D329,'Resources Final'!A:E,5,FALSE))</f>
        <v/>
      </c>
      <c r="N329" s="7" t="str">
        <f>IF(VLOOKUP(D329,'Resources Final'!A:F,6,FALSE)=0,"",VLOOKUP(D329,'Resources Final'!A:F,6,FALSE))</f>
        <v>https://www.sourcewatch.org/index.php/Resources_for_the_Future</v>
      </c>
      <c r="O329" s="3" t="str">
        <f>IF(VLOOKUP(D329,'Resources Final'!A:G,7,FALSE)=0,"",VLOOKUP(D329,'Resources Final'!A:G,7,FALSE))</f>
        <v>Sourcewatch</v>
      </c>
    </row>
    <row r="330" spans="1:15" x14ac:dyDescent="0.2">
      <c r="A330" s="11" t="s">
        <v>4160</v>
      </c>
      <c r="B330" s="11" t="str">
        <f t="shared" si="16"/>
        <v>Charles G. Koch Charitable Foundation_American Legislative Exchange Council200175000</v>
      </c>
      <c r="C330" s="11" t="s">
        <v>19</v>
      </c>
      <c r="D330" s="11" t="s">
        <v>195</v>
      </c>
      <c r="E330" s="11" t="s">
        <v>195</v>
      </c>
      <c r="F330" s="4">
        <v>75000</v>
      </c>
      <c r="G330" s="3">
        <v>2001</v>
      </c>
      <c r="H330" s="3" t="s">
        <v>7</v>
      </c>
      <c r="I330" s="12"/>
      <c r="J330">
        <v>1</v>
      </c>
      <c r="K330" s="3" t="str">
        <f>IF(VLOOKUP(D330,'Resources Final'!A:C,3,FALSE)=0,"",VLOOKUP(D330,'Resources Final'!A:C,3,FALSE))</f>
        <v/>
      </c>
      <c r="L330" s="3" t="str">
        <f>IF(VLOOKUP(D330,'Resources Final'!A:D,4,FALSE)=0,"",VLOOKUP(D330,'Resources Final'!A:D,4,FALSE))</f>
        <v/>
      </c>
      <c r="M330" s="3" t="str">
        <f>IF(VLOOKUP(D330,'Resources Final'!A:E,5,FALSE)=0,"",VLOOKUP(D330,'Resources Final'!A:E,5,FALSE))</f>
        <v/>
      </c>
      <c r="N330" s="7" t="str">
        <f>IF(VLOOKUP(D330,'Resources Final'!A:F,6,FALSE)=0,"",VLOOKUP(D330,'Resources Final'!A:F,6,FALSE))</f>
        <v>https://www.desmogblog.com/american-legislative-exchange-council</v>
      </c>
      <c r="O330" s="3" t="str">
        <f>IF(VLOOKUP(D330,'Resources Final'!A:G,7,FALSE)=0,"",VLOOKUP(D330,'Resources Final'!A:G,7,FALSE))</f>
        <v>Desmog</v>
      </c>
    </row>
    <row r="331" spans="1:15" x14ac:dyDescent="0.2">
      <c r="A331" s="11" t="s">
        <v>4160</v>
      </c>
      <c r="B331" s="11" t="str">
        <f t="shared" si="16"/>
        <v>Charles G. Koch Charitable Foundation_Atlas Economic Research Foundation20015000</v>
      </c>
      <c r="C331" s="11" t="s">
        <v>19</v>
      </c>
      <c r="D331" s="11" t="s">
        <v>286</v>
      </c>
      <c r="E331" s="11" t="s">
        <v>286</v>
      </c>
      <c r="F331" s="4">
        <v>5000</v>
      </c>
      <c r="G331" s="3">
        <v>2001</v>
      </c>
      <c r="H331" s="3" t="s">
        <v>7</v>
      </c>
      <c r="I331" s="12"/>
      <c r="J331">
        <v>2</v>
      </c>
      <c r="K331" s="3" t="str">
        <f>IF(VLOOKUP(D331,'Resources Final'!A:C,3,FALSE)=0,"",VLOOKUP(D331,'Resources Final'!A:C,3,FALSE))</f>
        <v/>
      </c>
      <c r="L331" s="3" t="str">
        <f>IF(VLOOKUP(D331,'Resources Final'!A:D,4,FALSE)=0,"",VLOOKUP(D331,'Resources Final'!A:D,4,FALSE))</f>
        <v/>
      </c>
      <c r="M331" s="3" t="str">
        <f>IF(VLOOKUP(D331,'Resources Final'!A:E,5,FALSE)=0,"",VLOOKUP(D331,'Resources Final'!A:E,5,FALSE))</f>
        <v/>
      </c>
      <c r="N331" s="7" t="str">
        <f>IF(VLOOKUP(D331,'Resources Final'!A:F,6,FALSE)=0,"",VLOOKUP(D331,'Resources Final'!A:F,6,FALSE))</f>
        <v>https://www.desmogblog.com/atlas-economic-research-foundation</v>
      </c>
      <c r="O331" s="3" t="str">
        <f>IF(VLOOKUP(D331,'Resources Final'!A:G,7,FALSE)=0,"",VLOOKUP(D331,'Resources Final'!A:G,7,FALSE))</f>
        <v>Desmog</v>
      </c>
    </row>
    <row r="332" spans="1:15" x14ac:dyDescent="0.2">
      <c r="A332" s="11" t="s">
        <v>4160</v>
      </c>
      <c r="B332" s="11" t="str">
        <f t="shared" si="16"/>
        <v>Charles G. Koch Charitable Foundation_Bill of Rights Institute2001300000</v>
      </c>
      <c r="C332" s="11" t="s">
        <v>19</v>
      </c>
      <c r="D332" s="11" t="s">
        <v>428</v>
      </c>
      <c r="E332" s="11" t="s">
        <v>428</v>
      </c>
      <c r="F332" s="4">
        <v>300000</v>
      </c>
      <c r="G332" s="3">
        <v>2001</v>
      </c>
      <c r="H332" s="3" t="s">
        <v>7</v>
      </c>
      <c r="I332" s="12"/>
      <c r="J332">
        <v>3</v>
      </c>
      <c r="K332" s="3" t="str">
        <f>IF(VLOOKUP(D332,'Resources Final'!A:C,3,FALSE)=0,"",VLOOKUP(D332,'Resources Final'!A:C,3,FALSE))</f>
        <v/>
      </c>
      <c r="L332" s="3" t="str">
        <f>IF(VLOOKUP(D332,'Resources Final'!A:D,4,FALSE)=0,"",VLOOKUP(D332,'Resources Final'!A:D,4,FALSE))</f>
        <v/>
      </c>
      <c r="M332" s="3" t="str">
        <f>IF(VLOOKUP(D332,'Resources Final'!A:E,5,FALSE)=0,"",VLOOKUP(D332,'Resources Final'!A:E,5,FALSE))</f>
        <v/>
      </c>
      <c r="N332" s="7" t="str">
        <f>IF(VLOOKUP(D332,'Resources Final'!A:F,6,FALSE)=0,"",VLOOKUP(D332,'Resources Final'!A:F,6,FALSE))</f>
        <v>https://www.sourcewatch.org/index.php/Bill_of_Rights_Institute</v>
      </c>
      <c r="O332" s="3" t="str">
        <f>IF(VLOOKUP(D332,'Resources Final'!A:G,7,FALSE)=0,"",VLOOKUP(D332,'Resources Final'!A:G,7,FALSE))</f>
        <v>Sourcewatch</v>
      </c>
    </row>
    <row r="333" spans="1:15" x14ac:dyDescent="0.2">
      <c r="A333" s="11" t="s">
        <v>4156</v>
      </c>
      <c r="B333" s="11" t="str">
        <f t="shared" si="16"/>
        <v>Charles G. Koch Charitable Foundation_Citizens for a Sound Economy (CSE)2001450000</v>
      </c>
      <c r="C333" s="11" t="s">
        <v>19</v>
      </c>
      <c r="D333" s="11" t="s">
        <v>730</v>
      </c>
      <c r="E333" s="11" t="s">
        <v>730</v>
      </c>
      <c r="F333" s="4">
        <v>450000</v>
      </c>
      <c r="G333" s="3">
        <v>2001</v>
      </c>
      <c r="H333" s="3" t="s">
        <v>7</v>
      </c>
      <c r="I333" s="12"/>
      <c r="J333">
        <v>4</v>
      </c>
      <c r="K333" s="3" t="str">
        <f>IF(VLOOKUP(D333,'Resources Final'!A:C,3,FALSE)=0,"",VLOOKUP(D333,'Resources Final'!A:C,3,FALSE))</f>
        <v/>
      </c>
      <c r="L333" s="3" t="str">
        <f>IF(VLOOKUP(D333,'Resources Final'!A:D,4,FALSE)=0,"",VLOOKUP(D333,'Resources Final'!A:D,4,FALSE))</f>
        <v/>
      </c>
      <c r="M333" s="3" t="str">
        <f>IF(VLOOKUP(D333,'Resources Final'!A:E,5,FALSE)=0,"",VLOOKUP(D333,'Resources Final'!A:E,5,FALSE))</f>
        <v/>
      </c>
      <c r="N333" s="7" t="str">
        <f>IF(VLOOKUP(D333,'Resources Final'!A:F,6,FALSE)=0,"",VLOOKUP(D333,'Resources Final'!A:F,6,FALSE))</f>
        <v>https://www.desmogblog.com/freedomworks</v>
      </c>
      <c r="O333" s="3" t="str">
        <f>IF(VLOOKUP(D333,'Resources Final'!A:G,7,FALSE)=0,"",VLOOKUP(D333,'Resources Final'!A:G,7,FALSE))</f>
        <v>Desmog</v>
      </c>
    </row>
    <row r="334" spans="1:15" x14ac:dyDescent="0.2">
      <c r="A334" s="11" t="s">
        <v>4160</v>
      </c>
      <c r="B334" s="11" t="str">
        <f t="shared" si="16"/>
        <v>Charles G. Koch Charitable Foundation_Environmental Literacy Council200130000</v>
      </c>
      <c r="C334" s="11" t="s">
        <v>19</v>
      </c>
      <c r="D334" s="11" t="s">
        <v>1142</v>
      </c>
      <c r="E334" s="11" t="s">
        <v>1142</v>
      </c>
      <c r="F334" s="4">
        <v>30000</v>
      </c>
      <c r="G334" s="3">
        <v>2001</v>
      </c>
      <c r="H334" s="3" t="s">
        <v>7</v>
      </c>
      <c r="I334" s="12"/>
      <c r="J334">
        <v>5</v>
      </c>
      <c r="K334" s="3" t="str">
        <f>IF(VLOOKUP(D334,'Resources Final'!A:C,3,FALSE)=0,"",VLOOKUP(D334,'Resources Final'!A:C,3,FALSE))</f>
        <v/>
      </c>
      <c r="L334" s="3" t="str">
        <f>IF(VLOOKUP(D334,'Resources Final'!A:D,4,FALSE)=0,"",VLOOKUP(D334,'Resources Final'!A:D,4,FALSE))</f>
        <v/>
      </c>
      <c r="M334" s="3" t="str">
        <f>IF(VLOOKUP(D334,'Resources Final'!A:E,5,FALSE)=0,"",VLOOKUP(D334,'Resources Final'!A:E,5,FALSE))</f>
        <v/>
      </c>
      <c r="N334" s="7" t="str">
        <f>IF(VLOOKUP(D334,'Resources Final'!A:F,6,FALSE)=0,"",VLOOKUP(D334,'Resources Final'!A:F,6,FALSE))</f>
        <v>http://www.sourcewatch.org/index.php/Environmental_Literacy_Council</v>
      </c>
      <c r="O334" s="3" t="str">
        <f>IF(VLOOKUP(D334,'Resources Final'!A:G,7,FALSE)=0,"",VLOOKUP(D334,'Resources Final'!A:G,7,FALSE))</f>
        <v>Sourcewatch</v>
      </c>
    </row>
    <row r="335" spans="1:15" x14ac:dyDescent="0.2">
      <c r="A335" s="11" t="s">
        <v>4160</v>
      </c>
      <c r="B335" s="11" t="str">
        <f t="shared" si="16"/>
        <v>Charles G. Koch Charitable Foundation_Federalist Society for Law and Public Policy Studies200145000</v>
      </c>
      <c r="C335" s="11" t="s">
        <v>19</v>
      </c>
      <c r="D335" s="11" t="s">
        <v>1199</v>
      </c>
      <c r="E335" s="11" t="s">
        <v>1199</v>
      </c>
      <c r="F335" s="4">
        <v>45000</v>
      </c>
      <c r="G335" s="3">
        <v>2001</v>
      </c>
      <c r="H335" s="3" t="s">
        <v>7</v>
      </c>
      <c r="I335" s="12"/>
      <c r="J335">
        <v>6</v>
      </c>
      <c r="K335" s="3" t="str">
        <f>IF(VLOOKUP(D335,'Resources Final'!A:C,3,FALSE)=0,"",VLOOKUP(D335,'Resources Final'!A:C,3,FALSE))</f>
        <v/>
      </c>
      <c r="L335" s="3" t="str">
        <f>IF(VLOOKUP(D335,'Resources Final'!A:D,4,FALSE)=0,"",VLOOKUP(D335,'Resources Final'!A:D,4,FALSE))</f>
        <v/>
      </c>
      <c r="M335" s="3" t="str">
        <f>IF(VLOOKUP(D335,'Resources Final'!A:E,5,FALSE)=0,"",VLOOKUP(D335,'Resources Final'!A:E,5,FALSE))</f>
        <v/>
      </c>
      <c r="N335" s="7" t="str">
        <f>IF(VLOOKUP(D335,'Resources Final'!A:F,6,FALSE)=0,"",VLOOKUP(D335,'Resources Final'!A:F,6,FALSE))</f>
        <v>http://www.sourcewatch.org/index.php/Federalist_Society_for_Law_and_Public_Policy_Studies</v>
      </c>
      <c r="O335" s="3" t="str">
        <f>IF(VLOOKUP(D335,'Resources Final'!A:G,7,FALSE)=0,"",VLOOKUP(D335,'Resources Final'!A:G,7,FALSE))</f>
        <v>Sourcewatch</v>
      </c>
    </row>
    <row r="336" spans="1:15" x14ac:dyDescent="0.2">
      <c r="A336" s="11" t="s">
        <v>4160</v>
      </c>
      <c r="B336" s="11" t="str">
        <f t="shared" si="16"/>
        <v>Charles G. Koch Charitable Foundation_Fund for American Studies20015000</v>
      </c>
      <c r="C336" s="11" t="s">
        <v>19</v>
      </c>
      <c r="D336" s="11" t="s">
        <v>1318</v>
      </c>
      <c r="E336" s="11" t="s">
        <v>1318</v>
      </c>
      <c r="F336" s="4">
        <v>5000</v>
      </c>
      <c r="G336" s="3">
        <v>2001</v>
      </c>
      <c r="H336" s="3" t="s">
        <v>7</v>
      </c>
      <c r="I336" s="12"/>
      <c r="J336">
        <v>7</v>
      </c>
      <c r="K336" s="3" t="str">
        <f>IF(VLOOKUP(D336,'Resources Final'!A:C,3,FALSE)=0,"",VLOOKUP(D336,'Resources Final'!A:C,3,FALSE))</f>
        <v/>
      </c>
      <c r="L336" s="3" t="str">
        <f>IF(VLOOKUP(D336,'Resources Final'!A:D,4,FALSE)=0,"",VLOOKUP(D336,'Resources Final'!A:D,4,FALSE))</f>
        <v/>
      </c>
      <c r="M336" s="3" t="str">
        <f>IF(VLOOKUP(D336,'Resources Final'!A:E,5,FALSE)=0,"",VLOOKUP(D336,'Resources Final'!A:E,5,FALSE))</f>
        <v/>
      </c>
      <c r="N336" s="7" t="str">
        <f>IF(VLOOKUP(D336,'Resources Final'!A:F,6,FALSE)=0,"",VLOOKUP(D336,'Resources Final'!A:F,6,FALSE))</f>
        <v>https://www.sourcewatch.org/index.php/Fund_for_American_Studies</v>
      </c>
      <c r="O336" s="3" t="str">
        <f>IF(VLOOKUP(D336,'Resources Final'!A:G,7,FALSE)=0,"",VLOOKUP(D336,'Resources Final'!A:G,7,FALSE))</f>
        <v>Sourcewatch</v>
      </c>
    </row>
    <row r="337" spans="1:15" x14ac:dyDescent="0.2">
      <c r="A337" s="11" t="s">
        <v>4160</v>
      </c>
      <c r="B337" s="11" t="str">
        <f t="shared" si="16"/>
        <v>Charles G. Koch Charitable Foundation_George Mason University20013030250</v>
      </c>
      <c r="C337" s="11" t="s">
        <v>19</v>
      </c>
      <c r="D337" s="11" t="s">
        <v>678</v>
      </c>
      <c r="E337" s="11" t="s">
        <v>678</v>
      </c>
      <c r="F337" s="4">
        <v>3030250</v>
      </c>
      <c r="G337" s="3">
        <v>2001</v>
      </c>
      <c r="H337" s="3" t="s">
        <v>7</v>
      </c>
      <c r="I337" s="12"/>
      <c r="J337">
        <v>8</v>
      </c>
      <c r="K337" s="3" t="str">
        <f>IF(VLOOKUP(D337,'Resources Final'!A:C,3,FALSE)=0,"",VLOOKUP(D337,'Resources Final'!A:C,3,FALSE))</f>
        <v/>
      </c>
      <c r="L337" s="3" t="str">
        <f>IF(VLOOKUP(D337,'Resources Final'!A:D,4,FALSE)=0,"",VLOOKUP(D337,'Resources Final'!A:D,4,FALSE))</f>
        <v>Y</v>
      </c>
      <c r="M337" s="3" t="str">
        <f>IF(VLOOKUP(D337,'Resources Final'!A:E,5,FALSE)=0,"",VLOOKUP(D337,'Resources Final'!A:E,5,FALSE))</f>
        <v/>
      </c>
      <c r="N337" s="7" t="str">
        <f>IF(VLOOKUP(D337,'Resources Final'!A:F,6,FALSE)=0,"",VLOOKUP(D337,'Resources Final'!A:F,6,FALSE))</f>
        <v/>
      </c>
      <c r="O337" s="3" t="str">
        <f>IF(VLOOKUP(D337,'Resources Final'!A:G,7,FALSE)=0,"",VLOOKUP(D337,'Resources Final'!A:G,7,FALSE))</f>
        <v/>
      </c>
    </row>
    <row r="338" spans="1:15" x14ac:dyDescent="0.2">
      <c r="A338" s="11" t="s">
        <v>4160</v>
      </c>
      <c r="B338" s="11" t="str">
        <f t="shared" si="16"/>
        <v>Charles G. Koch Charitable Foundation_Institute for Justice200115000</v>
      </c>
      <c r="C338" s="11" t="s">
        <v>19</v>
      </c>
      <c r="D338" s="11" t="s">
        <v>1682</v>
      </c>
      <c r="E338" s="11" t="s">
        <v>1682</v>
      </c>
      <c r="F338" s="4">
        <v>15000</v>
      </c>
      <c r="G338" s="3">
        <v>2001</v>
      </c>
      <c r="H338" s="3" t="s">
        <v>7</v>
      </c>
      <c r="I338" s="12"/>
      <c r="J338">
        <v>9</v>
      </c>
      <c r="K338" s="3" t="str">
        <f>IF(VLOOKUP(D338,'Resources Final'!A:C,3,FALSE)=0,"",VLOOKUP(D338,'Resources Final'!A:C,3,FALSE))</f>
        <v/>
      </c>
      <c r="L338" s="3" t="str">
        <f>IF(VLOOKUP(D338,'Resources Final'!A:D,4,FALSE)=0,"",VLOOKUP(D338,'Resources Final'!A:D,4,FALSE))</f>
        <v/>
      </c>
      <c r="M338" s="3" t="str">
        <f>IF(VLOOKUP(D338,'Resources Final'!A:E,5,FALSE)=0,"",VLOOKUP(D338,'Resources Final'!A:E,5,FALSE))</f>
        <v/>
      </c>
      <c r="N338" s="7" t="str">
        <f>IF(VLOOKUP(D338,'Resources Final'!A:F,6,FALSE)=0,"",VLOOKUP(D338,'Resources Final'!A:F,6,FALSE))</f>
        <v>https://www.sourcewatch.org/index.php/Institute_for_Justice</v>
      </c>
      <c r="O338" s="3" t="str">
        <f>IF(VLOOKUP(D338,'Resources Final'!A:G,7,FALSE)=0,"",VLOOKUP(D338,'Resources Final'!A:G,7,FALSE))</f>
        <v>Sourcewatch</v>
      </c>
    </row>
    <row r="339" spans="1:15" x14ac:dyDescent="0.2">
      <c r="A339" s="11" t="s">
        <v>4160</v>
      </c>
      <c r="B339" s="11" t="str">
        <f t="shared" si="16"/>
        <v>Charles G. Koch Charitable Foundation_International Foundation for Research in Experimental Economics (IFREE)200110000</v>
      </c>
      <c r="C339" s="11" t="s">
        <v>19</v>
      </c>
      <c r="D339" s="11" t="s">
        <v>1705</v>
      </c>
      <c r="E339" s="11" t="s">
        <v>1705</v>
      </c>
      <c r="F339" s="4">
        <v>10000</v>
      </c>
      <c r="G339" s="3">
        <v>2001</v>
      </c>
      <c r="H339" s="3" t="s">
        <v>7</v>
      </c>
      <c r="I339" s="12"/>
      <c r="J339">
        <v>10</v>
      </c>
      <c r="K339" s="3" t="str">
        <f>IF(VLOOKUP(D339,'Resources Final'!A:C,3,FALSE)=0,"",VLOOKUP(D339,'Resources Final'!A:C,3,FALSE))</f>
        <v/>
      </c>
      <c r="L339" s="3" t="str">
        <f>IF(VLOOKUP(D339,'Resources Final'!A:D,4,FALSE)=0,"",VLOOKUP(D339,'Resources Final'!A:D,4,FALSE))</f>
        <v/>
      </c>
      <c r="M339" s="3" t="str">
        <f>IF(VLOOKUP(D339,'Resources Final'!A:E,5,FALSE)=0,"",VLOOKUP(D339,'Resources Final'!A:E,5,FALSE))</f>
        <v/>
      </c>
      <c r="N339" s="7" t="str">
        <f>IF(VLOOKUP(D339,'Resources Final'!A:F,6,FALSE)=0,"",VLOOKUP(D339,'Resources Final'!A:F,6,FALSE))</f>
        <v/>
      </c>
      <c r="O339" s="3" t="str">
        <f>IF(VLOOKUP(D339,'Resources Final'!A:G,7,FALSE)=0,"",VLOOKUP(D339,'Resources Final'!A:G,7,FALSE))</f>
        <v/>
      </c>
    </row>
    <row r="340" spans="1:15" x14ac:dyDescent="0.2">
      <c r="A340" s="11" t="s">
        <v>4160</v>
      </c>
      <c r="B340" s="11" t="str">
        <f t="shared" si="16"/>
        <v>Charles G. Koch Charitable Foundation_Kansas State University200125000</v>
      </c>
      <c r="C340" s="11" t="s">
        <v>19</v>
      </c>
      <c r="D340" s="11" t="s">
        <v>1954</v>
      </c>
      <c r="E340" s="11" t="s">
        <v>1954</v>
      </c>
      <c r="F340" s="4">
        <v>25000</v>
      </c>
      <c r="G340" s="3">
        <v>2001</v>
      </c>
      <c r="H340" s="3" t="s">
        <v>7</v>
      </c>
      <c r="I340" s="12"/>
      <c r="J340">
        <v>11</v>
      </c>
      <c r="K340" s="3" t="str">
        <f>IF(VLOOKUP(D340,'Resources Final'!A:C,3,FALSE)=0,"",VLOOKUP(D340,'Resources Final'!A:C,3,FALSE))</f>
        <v/>
      </c>
      <c r="L340" s="3" t="str">
        <f>IF(VLOOKUP(D340,'Resources Final'!A:D,4,FALSE)=0,"",VLOOKUP(D340,'Resources Final'!A:D,4,FALSE))</f>
        <v>Y</v>
      </c>
      <c r="M340" s="3" t="str">
        <f>IF(VLOOKUP(D340,'Resources Final'!A:E,5,FALSE)=0,"",VLOOKUP(D340,'Resources Final'!A:E,5,FALSE))</f>
        <v/>
      </c>
      <c r="N340" s="7" t="str">
        <f>IF(VLOOKUP(D340,'Resources Final'!A:F,6,FALSE)=0,"",VLOOKUP(D340,'Resources Final'!A:F,6,FALSE))</f>
        <v/>
      </c>
      <c r="O340" s="3" t="str">
        <f>IF(VLOOKUP(D340,'Resources Final'!A:G,7,FALSE)=0,"",VLOOKUP(D340,'Resources Final'!A:G,7,FALSE))</f>
        <v/>
      </c>
    </row>
    <row r="341" spans="1:15" x14ac:dyDescent="0.2">
      <c r="A341" s="11" t="s">
        <v>4160</v>
      </c>
      <c r="B341" s="11" t="str">
        <f t="shared" si="16"/>
        <v>Charles G. Koch Charitable Foundation_Network for Teaching Entrepreneurship200150000</v>
      </c>
      <c r="C341" s="11" t="s">
        <v>19</v>
      </c>
      <c r="D341" s="11" t="s">
        <v>2641</v>
      </c>
      <c r="E341" s="11" t="s">
        <v>2641</v>
      </c>
      <c r="F341" s="4">
        <v>50000</v>
      </c>
      <c r="G341" s="3">
        <v>2001</v>
      </c>
      <c r="H341" s="3" t="s">
        <v>7</v>
      </c>
      <c r="I341" s="12" t="s">
        <v>2612</v>
      </c>
      <c r="J341">
        <v>12</v>
      </c>
      <c r="K341" s="3" t="str">
        <f>IF(VLOOKUP(D341,'Resources Final'!A:C,3,FALSE)=0,"",VLOOKUP(D341,'Resources Final'!A:C,3,FALSE))</f>
        <v/>
      </c>
      <c r="L341" s="3" t="str">
        <f>IF(VLOOKUP(D341,'Resources Final'!A:D,4,FALSE)=0,"",VLOOKUP(D341,'Resources Final'!A:D,4,FALSE))</f>
        <v/>
      </c>
      <c r="M341" s="3" t="str">
        <f>IF(VLOOKUP(D341,'Resources Final'!A:E,5,FALSE)=0,"",VLOOKUP(D341,'Resources Final'!A:E,5,FALSE))</f>
        <v/>
      </c>
      <c r="N341" s="7" t="str">
        <f>IF(VLOOKUP(D341,'Resources Final'!A:F,6,FALSE)=0,"",VLOOKUP(D341,'Resources Final'!A:F,6,FALSE))</f>
        <v/>
      </c>
      <c r="O341" s="3" t="str">
        <f>IF(VLOOKUP(D341,'Resources Final'!A:G,7,FALSE)=0,"",VLOOKUP(D341,'Resources Final'!A:G,7,FALSE))</f>
        <v/>
      </c>
    </row>
    <row r="342" spans="1:15" x14ac:dyDescent="0.2">
      <c r="A342" s="11" t="s">
        <v>4160</v>
      </c>
      <c r="B342" s="11" t="str">
        <f t="shared" si="16"/>
        <v>Charles G. Koch Charitable Foundation_Philanthropy Roundtable20015000</v>
      </c>
      <c r="C342" s="11" t="s">
        <v>19</v>
      </c>
      <c r="D342" s="11" t="s">
        <v>2849</v>
      </c>
      <c r="E342" s="11" t="s">
        <v>2849</v>
      </c>
      <c r="F342" s="4">
        <v>5000</v>
      </c>
      <c r="G342" s="3">
        <v>2001</v>
      </c>
      <c r="H342" s="3" t="s">
        <v>7</v>
      </c>
      <c r="I342" s="12"/>
      <c r="J342">
        <v>13</v>
      </c>
      <c r="K342" s="3" t="str">
        <f>IF(VLOOKUP(D342,'Resources Final'!A:C,3,FALSE)=0,"",VLOOKUP(D342,'Resources Final'!A:C,3,FALSE))</f>
        <v/>
      </c>
      <c r="L342" s="3" t="str">
        <f>IF(VLOOKUP(D342,'Resources Final'!A:D,4,FALSE)=0,"",VLOOKUP(D342,'Resources Final'!A:D,4,FALSE))</f>
        <v/>
      </c>
      <c r="M342" s="3" t="str">
        <f>IF(VLOOKUP(D342,'Resources Final'!A:E,5,FALSE)=0,"",VLOOKUP(D342,'Resources Final'!A:E,5,FALSE))</f>
        <v/>
      </c>
      <c r="N342" s="7" t="str">
        <f>IF(VLOOKUP(D342,'Resources Final'!A:F,6,FALSE)=0,"",VLOOKUP(D342,'Resources Final'!A:F,6,FALSE))</f>
        <v>http://www.sourcewatch.org/index.php/Philanthropy_Roundtable</v>
      </c>
      <c r="O342" s="3" t="str">
        <f>IF(VLOOKUP(D342,'Resources Final'!A:G,7,FALSE)=0,"",VLOOKUP(D342,'Resources Final'!A:G,7,FALSE))</f>
        <v>Sourcewatch</v>
      </c>
    </row>
    <row r="343" spans="1:15" x14ac:dyDescent="0.2">
      <c r="A343" s="11" t="s">
        <v>4160</v>
      </c>
      <c r="B343" s="11" t="str">
        <f t="shared" si="16"/>
        <v>Charles G. Koch Charitable Foundation_Russell E Windsor Research Foundation200110000</v>
      </c>
      <c r="C343" s="11" t="s">
        <v>19</v>
      </c>
      <c r="D343" s="11" t="s">
        <v>3147</v>
      </c>
      <c r="E343" s="11" t="s">
        <v>3147</v>
      </c>
      <c r="F343" s="4">
        <v>10000</v>
      </c>
      <c r="G343" s="3">
        <v>2001</v>
      </c>
      <c r="H343" s="3" t="s">
        <v>7</v>
      </c>
      <c r="I343" s="12"/>
      <c r="J343">
        <v>14</v>
      </c>
      <c r="K343" s="3" t="str">
        <f>IF(VLOOKUP(D343,'Resources Final'!A:C,3,FALSE)=0,"",VLOOKUP(D343,'Resources Final'!A:C,3,FALSE))</f>
        <v/>
      </c>
      <c r="L343" s="3" t="str">
        <f>IF(VLOOKUP(D343,'Resources Final'!A:D,4,FALSE)=0,"",VLOOKUP(D343,'Resources Final'!A:D,4,FALSE))</f>
        <v/>
      </c>
      <c r="M343" s="3" t="str">
        <f>IF(VLOOKUP(D343,'Resources Final'!A:E,5,FALSE)=0,"",VLOOKUP(D343,'Resources Final'!A:E,5,FALSE))</f>
        <v>N</v>
      </c>
      <c r="N343" s="7" t="str">
        <f>IF(VLOOKUP(D343,'Resources Final'!A:F,6,FALSE)=0,"",VLOOKUP(D343,'Resources Final'!A:F,6,FALSE))</f>
        <v/>
      </c>
      <c r="O343" s="3" t="str">
        <f>IF(VLOOKUP(D343,'Resources Final'!A:G,7,FALSE)=0,"",VLOOKUP(D343,'Resources Final'!A:G,7,FALSE))</f>
        <v/>
      </c>
    </row>
    <row r="344" spans="1:15" x14ac:dyDescent="0.2">
      <c r="A344" s="11" t="s">
        <v>4160</v>
      </c>
      <c r="B344" s="11" t="str">
        <f t="shared" si="16"/>
        <v>Charles G. Koch Charitable Foundation_Tax Foundation200150000</v>
      </c>
      <c r="C344" s="11" t="s">
        <v>19</v>
      </c>
      <c r="D344" s="11" t="s">
        <v>3530</v>
      </c>
      <c r="E344" s="11" t="s">
        <v>3530</v>
      </c>
      <c r="F344" s="4">
        <v>50000</v>
      </c>
      <c r="G344" s="3">
        <v>2001</v>
      </c>
      <c r="H344" s="3" t="s">
        <v>7</v>
      </c>
      <c r="I344" s="12"/>
      <c r="J344">
        <v>15</v>
      </c>
      <c r="K344" s="3" t="str">
        <f>IF(VLOOKUP(D344,'Resources Final'!A:C,3,FALSE)=0,"",VLOOKUP(D344,'Resources Final'!A:C,3,FALSE))</f>
        <v/>
      </c>
      <c r="L344" s="3" t="str">
        <f>IF(VLOOKUP(D344,'Resources Final'!A:D,4,FALSE)=0,"",VLOOKUP(D344,'Resources Final'!A:D,4,FALSE))</f>
        <v/>
      </c>
      <c r="M344" s="3" t="str">
        <f>IF(VLOOKUP(D344,'Resources Final'!A:E,5,FALSE)=0,"",VLOOKUP(D344,'Resources Final'!A:E,5,FALSE))</f>
        <v/>
      </c>
      <c r="N344" s="7" t="str">
        <f>IF(VLOOKUP(D344,'Resources Final'!A:F,6,FALSE)=0,"",VLOOKUP(D344,'Resources Final'!A:F,6,FALSE))</f>
        <v>http://www.sourcewatch.org/index.php/Tax_Foundation</v>
      </c>
      <c r="O344" s="3" t="str">
        <f>IF(VLOOKUP(D344,'Resources Final'!A:G,7,FALSE)=0,"",VLOOKUP(D344,'Resources Final'!A:G,7,FALSE))</f>
        <v>Sourcewatch</v>
      </c>
    </row>
    <row r="345" spans="1:15" x14ac:dyDescent="0.2">
      <c r="A345" s="11" t="s">
        <v>4160</v>
      </c>
      <c r="B345" s="11" t="str">
        <f t="shared" si="16"/>
        <v>Charles G. Koch Charitable Foundation_Fred C and Mary R Koch Foundation2001397000</v>
      </c>
      <c r="C345" s="11" t="s">
        <v>19</v>
      </c>
      <c r="D345" s="11" t="s">
        <v>1279</v>
      </c>
      <c r="E345" s="11" t="s">
        <v>1279</v>
      </c>
      <c r="F345" s="4">
        <v>397000</v>
      </c>
      <c r="G345" s="3">
        <v>2001</v>
      </c>
      <c r="H345" s="3" t="s">
        <v>7</v>
      </c>
      <c r="I345" s="12"/>
      <c r="J345">
        <v>16</v>
      </c>
      <c r="K345" s="3" t="str">
        <f>IF(VLOOKUP(D345,'Resources Final'!A:C,3,FALSE)=0,"",VLOOKUP(D345,'Resources Final'!A:C,3,FALSE))</f>
        <v/>
      </c>
      <c r="L345" s="3" t="str">
        <f>IF(VLOOKUP(D345,'Resources Final'!A:D,4,FALSE)=0,"",VLOOKUP(D345,'Resources Final'!A:D,4,FALSE))</f>
        <v/>
      </c>
      <c r="M345" s="3" t="str">
        <f>IF(VLOOKUP(D345,'Resources Final'!A:E,5,FALSE)=0,"",VLOOKUP(D345,'Resources Final'!A:E,5,FALSE))</f>
        <v/>
      </c>
      <c r="N345" s="7" t="str">
        <f>IF(VLOOKUP(D345,'Resources Final'!A:F,6,FALSE)=0,"",VLOOKUP(D345,'Resources Final'!A:F,6,FALSE))</f>
        <v>https://www.sourcewatch.org/index.php/Fred_and_Mary_Koch_Foundation</v>
      </c>
      <c r="O345" s="3" t="str">
        <f>IF(VLOOKUP(D345,'Resources Final'!A:G,7,FALSE)=0,"",VLOOKUP(D345,'Resources Final'!A:G,7,FALSE))</f>
        <v>Sourcewatch</v>
      </c>
    </row>
    <row r="346" spans="1:15" x14ac:dyDescent="0.2">
      <c r="A346" s="11" t="s">
        <v>4160</v>
      </c>
      <c r="B346" s="11" t="str">
        <f t="shared" si="16"/>
        <v>Charles G. Koch Charitable Foundation_Kansas Cultural Trust200187575</v>
      </c>
      <c r="C346" s="11" t="s">
        <v>19</v>
      </c>
      <c r="D346" s="11" t="s">
        <v>1950</v>
      </c>
      <c r="E346" s="11" t="s">
        <v>1950</v>
      </c>
      <c r="F346" s="4">
        <v>87575</v>
      </c>
      <c r="G346" s="3">
        <v>2001</v>
      </c>
      <c r="H346" s="3" t="s">
        <v>7</v>
      </c>
      <c r="I346" s="12"/>
      <c r="J346">
        <v>17</v>
      </c>
      <c r="K346" s="3" t="str">
        <f>IF(VLOOKUP(D346,'Resources Final'!A:C,3,FALSE)=0,"",VLOOKUP(D346,'Resources Final'!A:C,3,FALSE))</f>
        <v/>
      </c>
      <c r="L346" s="3" t="str">
        <f>IF(VLOOKUP(D346,'Resources Final'!A:D,4,FALSE)=0,"",VLOOKUP(D346,'Resources Final'!A:D,4,FALSE))</f>
        <v/>
      </c>
      <c r="M346" s="3" t="str">
        <f>IF(VLOOKUP(D346,'Resources Final'!A:E,5,FALSE)=0,"",VLOOKUP(D346,'Resources Final'!A:E,5,FALSE))</f>
        <v/>
      </c>
      <c r="N346" s="7" t="str">
        <f>IF(VLOOKUP(D346,'Resources Final'!A:F,6,FALSE)=0,"",VLOOKUP(D346,'Resources Final'!A:F,6,FALSE))</f>
        <v/>
      </c>
      <c r="O346" s="3" t="str">
        <f>IF(VLOOKUP(D346,'Resources Final'!A:G,7,FALSE)=0,"",VLOOKUP(D346,'Resources Final'!A:G,7,FALSE))</f>
        <v/>
      </c>
    </row>
    <row r="347" spans="1:15" x14ac:dyDescent="0.2">
      <c r="A347" s="11">
        <v>990</v>
      </c>
      <c r="B347" s="11" t="str">
        <f t="shared" si="16"/>
        <v>Charles G. Koch Charitable Foundation_American Prosecutors Research Institute200267000</v>
      </c>
      <c r="C347" s="11" t="s">
        <v>19</v>
      </c>
      <c r="D347" s="11" t="s">
        <v>198</v>
      </c>
      <c r="E347" s="11" t="s">
        <v>198</v>
      </c>
      <c r="F347" s="4">
        <v>67000</v>
      </c>
      <c r="G347" s="3">
        <v>2002</v>
      </c>
      <c r="H347" s="3" t="s">
        <v>21</v>
      </c>
      <c r="I347" s="12"/>
      <c r="J347" s="3">
        <v>1</v>
      </c>
      <c r="K347" s="3" t="str">
        <f>IF(VLOOKUP(D347,'Resources Final'!A:C,3,FALSE)=0,"",VLOOKUP(D347,'Resources Final'!A:C,3,FALSE))</f>
        <v/>
      </c>
      <c r="L347" s="3" t="str">
        <f>IF(VLOOKUP(D347,'Resources Final'!A:D,4,FALSE)=0,"",VLOOKUP(D347,'Resources Final'!A:D,4,FALSE))</f>
        <v/>
      </c>
      <c r="M347" s="3" t="str">
        <f>IF(VLOOKUP(D347,'Resources Final'!A:E,5,FALSE)=0,"",VLOOKUP(D347,'Resources Final'!A:E,5,FALSE))</f>
        <v/>
      </c>
      <c r="N347" s="7" t="str">
        <f>IF(VLOOKUP(D347,'Resources Final'!A:F,6,FALSE)=0,"",VLOOKUP(D347,'Resources Final'!A:F,6,FALSE))</f>
        <v/>
      </c>
      <c r="O347" s="3" t="str">
        <f>IF(VLOOKUP(D347,'Resources Final'!A:G,7,FALSE)=0,"",VLOOKUP(D347,'Resources Final'!A:G,7,FALSE))</f>
        <v/>
      </c>
    </row>
    <row r="348" spans="1:15" x14ac:dyDescent="0.2">
      <c r="A348" s="11">
        <v>990</v>
      </c>
      <c r="B348" s="11" t="str">
        <f t="shared" si="16"/>
        <v>Charles G. Koch Charitable Foundation_Bill of Rights Institute2002350000</v>
      </c>
      <c r="C348" s="11" t="s">
        <v>19</v>
      </c>
      <c r="D348" s="11" t="s">
        <v>428</v>
      </c>
      <c r="E348" s="11" t="s">
        <v>428</v>
      </c>
      <c r="F348" s="4">
        <v>350000</v>
      </c>
      <c r="G348" s="3">
        <v>2002</v>
      </c>
      <c r="H348" s="3" t="s">
        <v>21</v>
      </c>
      <c r="I348" s="12"/>
      <c r="J348" s="3">
        <v>2</v>
      </c>
      <c r="K348" s="3" t="str">
        <f>IF(VLOOKUP(D348,'Resources Final'!A:C,3,FALSE)=0,"",VLOOKUP(D348,'Resources Final'!A:C,3,FALSE))</f>
        <v/>
      </c>
      <c r="L348" s="3" t="str">
        <f>IF(VLOOKUP(D348,'Resources Final'!A:D,4,FALSE)=0,"",VLOOKUP(D348,'Resources Final'!A:D,4,FALSE))</f>
        <v/>
      </c>
      <c r="M348" s="3" t="str">
        <f>IF(VLOOKUP(D348,'Resources Final'!A:E,5,FALSE)=0,"",VLOOKUP(D348,'Resources Final'!A:E,5,FALSE))</f>
        <v/>
      </c>
      <c r="N348" s="7" t="str">
        <f>IF(VLOOKUP(D348,'Resources Final'!A:F,6,FALSE)=0,"",VLOOKUP(D348,'Resources Final'!A:F,6,FALSE))</f>
        <v>https://www.sourcewatch.org/index.php/Bill_of_Rights_Institute</v>
      </c>
      <c r="O348" s="3" t="str">
        <f>IF(VLOOKUP(D348,'Resources Final'!A:G,7,FALSE)=0,"",VLOOKUP(D348,'Resources Final'!A:G,7,FALSE))</f>
        <v>Sourcewatch</v>
      </c>
    </row>
    <row r="349" spans="1:15" x14ac:dyDescent="0.2">
      <c r="A349" s="11">
        <v>990</v>
      </c>
      <c r="B349" s="11" t="str">
        <f t="shared" si="16"/>
        <v>Charles G. Koch Charitable Foundation_Bill of Rights Institute2002142000</v>
      </c>
      <c r="C349" s="11" t="s">
        <v>19</v>
      </c>
      <c r="D349" s="11" t="s">
        <v>428</v>
      </c>
      <c r="E349" s="11" t="s">
        <v>428</v>
      </c>
      <c r="F349" s="4">
        <v>142000</v>
      </c>
      <c r="G349" s="3">
        <v>2002</v>
      </c>
      <c r="H349" s="3" t="s">
        <v>21</v>
      </c>
      <c r="I349" s="12"/>
      <c r="J349" s="3">
        <v>3</v>
      </c>
      <c r="K349" s="3" t="str">
        <f>IF(VLOOKUP(D349,'Resources Final'!A:C,3,FALSE)=0,"",VLOOKUP(D349,'Resources Final'!A:C,3,FALSE))</f>
        <v/>
      </c>
      <c r="L349" s="3" t="str">
        <f>IF(VLOOKUP(D349,'Resources Final'!A:D,4,FALSE)=0,"",VLOOKUP(D349,'Resources Final'!A:D,4,FALSE))</f>
        <v/>
      </c>
      <c r="M349" s="3" t="str">
        <f>IF(VLOOKUP(D349,'Resources Final'!A:E,5,FALSE)=0,"",VLOOKUP(D349,'Resources Final'!A:E,5,FALSE))</f>
        <v/>
      </c>
      <c r="N349" s="7" t="str">
        <f>IF(VLOOKUP(D349,'Resources Final'!A:F,6,FALSE)=0,"",VLOOKUP(D349,'Resources Final'!A:F,6,FALSE))</f>
        <v>https://www.sourcewatch.org/index.php/Bill_of_Rights_Institute</v>
      </c>
      <c r="O349" s="3" t="str">
        <f>IF(VLOOKUP(D349,'Resources Final'!A:G,7,FALSE)=0,"",VLOOKUP(D349,'Resources Final'!A:G,7,FALSE))</f>
        <v>Sourcewatch</v>
      </c>
    </row>
    <row r="350" spans="1:15" x14ac:dyDescent="0.2">
      <c r="A350" s="11">
        <v>990</v>
      </c>
      <c r="B350" s="11" t="str">
        <f t="shared" si="16"/>
        <v>Charles G. Koch Charitable Foundation_Federalist Society for Law and Public Policy Studies200250000</v>
      </c>
      <c r="C350" s="11" t="s">
        <v>19</v>
      </c>
      <c r="D350" s="11" t="s">
        <v>1199</v>
      </c>
      <c r="E350" s="11" t="s">
        <v>1199</v>
      </c>
      <c r="F350" s="4">
        <v>50000</v>
      </c>
      <c r="G350" s="3">
        <v>2002</v>
      </c>
      <c r="H350" s="3" t="s">
        <v>21</v>
      </c>
      <c r="I350" s="12"/>
      <c r="J350" s="3">
        <v>4</v>
      </c>
      <c r="K350" s="3" t="str">
        <f>IF(VLOOKUP(D350,'Resources Final'!A:C,3,FALSE)=0,"",VLOOKUP(D350,'Resources Final'!A:C,3,FALSE))</f>
        <v/>
      </c>
      <c r="L350" s="3" t="str">
        <f>IF(VLOOKUP(D350,'Resources Final'!A:D,4,FALSE)=0,"",VLOOKUP(D350,'Resources Final'!A:D,4,FALSE))</f>
        <v/>
      </c>
      <c r="M350" s="3" t="str">
        <f>IF(VLOOKUP(D350,'Resources Final'!A:E,5,FALSE)=0,"",VLOOKUP(D350,'Resources Final'!A:E,5,FALSE))</f>
        <v/>
      </c>
      <c r="N350" s="7" t="str">
        <f>IF(VLOOKUP(D350,'Resources Final'!A:F,6,FALSE)=0,"",VLOOKUP(D350,'Resources Final'!A:F,6,FALSE))</f>
        <v>http://www.sourcewatch.org/index.php/Federalist_Society_for_Law_and_Public_Policy_Studies</v>
      </c>
      <c r="O350" s="3" t="str">
        <f>IF(VLOOKUP(D350,'Resources Final'!A:G,7,FALSE)=0,"",VLOOKUP(D350,'Resources Final'!A:G,7,FALSE))</f>
        <v>Sourcewatch</v>
      </c>
    </row>
    <row r="351" spans="1:15" x14ac:dyDescent="0.2">
      <c r="A351" s="11">
        <v>990</v>
      </c>
      <c r="B351" s="11" t="str">
        <f t="shared" si="16"/>
        <v>Charles G. Koch Charitable Foundation_Fund for American Studies200225000</v>
      </c>
      <c r="C351" s="11" t="s">
        <v>19</v>
      </c>
      <c r="D351" s="11" t="s">
        <v>1318</v>
      </c>
      <c r="E351" s="11" t="s">
        <v>1318</v>
      </c>
      <c r="F351" s="4">
        <v>25000</v>
      </c>
      <c r="G351" s="3">
        <v>2002</v>
      </c>
      <c r="H351" s="3" t="s">
        <v>21</v>
      </c>
      <c r="I351" s="12"/>
      <c r="J351" s="3">
        <v>5</v>
      </c>
      <c r="K351" s="3" t="str">
        <f>IF(VLOOKUP(D351,'Resources Final'!A:C,3,FALSE)=0,"",VLOOKUP(D351,'Resources Final'!A:C,3,FALSE))</f>
        <v/>
      </c>
      <c r="L351" s="3" t="str">
        <f>IF(VLOOKUP(D351,'Resources Final'!A:D,4,FALSE)=0,"",VLOOKUP(D351,'Resources Final'!A:D,4,FALSE))</f>
        <v/>
      </c>
      <c r="M351" s="3" t="str">
        <f>IF(VLOOKUP(D351,'Resources Final'!A:E,5,FALSE)=0,"",VLOOKUP(D351,'Resources Final'!A:E,5,FALSE))</f>
        <v/>
      </c>
      <c r="N351" s="7" t="str">
        <f>IF(VLOOKUP(D351,'Resources Final'!A:F,6,FALSE)=0,"",VLOOKUP(D351,'Resources Final'!A:F,6,FALSE))</f>
        <v>https://www.sourcewatch.org/index.php/Fund_for_American_Studies</v>
      </c>
      <c r="O351" s="3" t="str">
        <f>IF(VLOOKUP(D351,'Resources Final'!A:G,7,FALSE)=0,"",VLOOKUP(D351,'Resources Final'!A:G,7,FALSE))</f>
        <v>Sourcewatch</v>
      </c>
    </row>
    <row r="352" spans="1:15" x14ac:dyDescent="0.2">
      <c r="A352" s="11">
        <v>990</v>
      </c>
      <c r="B352" s="11" t="str">
        <f t="shared" si="16"/>
        <v>Charles G. Koch Charitable Foundation_Gallatin Writers200215000</v>
      </c>
      <c r="C352" s="11" t="s">
        <v>19</v>
      </c>
      <c r="D352" s="11" t="s">
        <v>1341</v>
      </c>
      <c r="E352" s="11" t="s">
        <v>1341</v>
      </c>
      <c r="F352" s="4">
        <v>15000</v>
      </c>
      <c r="G352" s="3">
        <v>2002</v>
      </c>
      <c r="H352" s="3" t="s">
        <v>21</v>
      </c>
      <c r="I352" s="12"/>
      <c r="J352" s="3">
        <v>6</v>
      </c>
      <c r="K352" s="3" t="str">
        <f>IF(VLOOKUP(D352,'Resources Final'!A:C,3,FALSE)=0,"",VLOOKUP(D352,'Resources Final'!A:C,3,FALSE))</f>
        <v/>
      </c>
      <c r="L352" s="3" t="str">
        <f>IF(VLOOKUP(D352,'Resources Final'!A:D,4,FALSE)=0,"",VLOOKUP(D352,'Resources Final'!A:D,4,FALSE))</f>
        <v/>
      </c>
      <c r="M352" s="3" t="str">
        <f>IF(VLOOKUP(D352,'Resources Final'!A:E,5,FALSE)=0,"",VLOOKUP(D352,'Resources Final'!A:E,5,FALSE))</f>
        <v/>
      </c>
      <c r="N352" s="7" t="str">
        <f>IF(VLOOKUP(D352,'Resources Final'!A:F,6,FALSE)=0,"",VLOOKUP(D352,'Resources Final'!A:F,6,FALSE))</f>
        <v/>
      </c>
      <c r="O352" s="3" t="str">
        <f>IF(VLOOKUP(D352,'Resources Final'!A:G,7,FALSE)=0,"",VLOOKUP(D352,'Resources Final'!A:G,7,FALSE))</f>
        <v/>
      </c>
    </row>
    <row r="353" spans="1:15" x14ac:dyDescent="0.2">
      <c r="A353" s="11">
        <v>990</v>
      </c>
      <c r="B353" s="11" t="str">
        <f t="shared" si="16"/>
        <v>Charles G. Koch Charitable Foundation_George Mason University Foundation2002952000</v>
      </c>
      <c r="C353" s="11" t="s">
        <v>19</v>
      </c>
      <c r="D353" s="11" t="s">
        <v>1368</v>
      </c>
      <c r="E353" s="11" t="s">
        <v>678</v>
      </c>
      <c r="F353" s="4">
        <v>952000</v>
      </c>
      <c r="G353" s="3">
        <v>2002</v>
      </c>
      <c r="H353" s="3" t="s">
        <v>21</v>
      </c>
      <c r="I353" s="12"/>
      <c r="J353" s="3">
        <v>7</v>
      </c>
      <c r="K353" s="3" t="str">
        <f>IF(VLOOKUP(D353,'Resources Final'!A:C,3,FALSE)=0,"",VLOOKUP(D353,'Resources Final'!A:C,3,FALSE))</f>
        <v/>
      </c>
      <c r="L353" s="3" t="str">
        <f>IF(VLOOKUP(D353,'Resources Final'!A:D,4,FALSE)=0,"",VLOOKUP(D353,'Resources Final'!A:D,4,FALSE))</f>
        <v>Y</v>
      </c>
      <c r="M353" s="3" t="str">
        <f>IF(VLOOKUP(D353,'Resources Final'!A:E,5,FALSE)=0,"",VLOOKUP(D353,'Resources Final'!A:E,5,FALSE))</f>
        <v/>
      </c>
      <c r="N353" s="7" t="str">
        <f>IF(VLOOKUP(D353,'Resources Final'!A:F,6,FALSE)=0,"",VLOOKUP(D353,'Resources Final'!A:F,6,FALSE))</f>
        <v/>
      </c>
      <c r="O353" s="3" t="str">
        <f>IF(VLOOKUP(D353,'Resources Final'!A:G,7,FALSE)=0,"",VLOOKUP(D353,'Resources Final'!A:G,7,FALSE))</f>
        <v/>
      </c>
    </row>
    <row r="354" spans="1:15" x14ac:dyDescent="0.2">
      <c r="A354" s="11">
        <v>990</v>
      </c>
      <c r="B354" s="11" t="str">
        <f t="shared" si="16"/>
        <v>Charles G. Koch Charitable Foundation_Institute for Humane Studies at George Mason University2002334000</v>
      </c>
      <c r="C354" s="11" t="s">
        <v>19</v>
      </c>
      <c r="D354" s="11" t="s">
        <v>1680</v>
      </c>
      <c r="E354" s="11" t="s">
        <v>4261</v>
      </c>
      <c r="F354" s="4">
        <v>334000</v>
      </c>
      <c r="G354" s="3">
        <v>2002</v>
      </c>
      <c r="H354" s="3" t="s">
        <v>21</v>
      </c>
      <c r="I354" s="12"/>
      <c r="J354" s="3">
        <v>8</v>
      </c>
      <c r="K354" s="3" t="str">
        <f>IF(VLOOKUP(D354,'Resources Final'!A:C,3,FALSE)=0,"",VLOOKUP(D354,'Resources Final'!A:C,3,FALSE))</f>
        <v/>
      </c>
      <c r="L354" s="3" t="str">
        <f>IF(VLOOKUP(D354,'Resources Final'!A:D,4,FALSE)=0,"",VLOOKUP(D354,'Resources Final'!A:D,4,FALSE))</f>
        <v>Y</v>
      </c>
      <c r="M354" s="3" t="str">
        <f>IF(VLOOKUP(D354,'Resources Final'!A:E,5,FALSE)=0,"",VLOOKUP(D354,'Resources Final'!A:E,5,FALSE))</f>
        <v/>
      </c>
      <c r="N354" s="7" t="str">
        <f>IF(VLOOKUP(D354,'Resources Final'!A:F,6,FALSE)=0,"",VLOOKUP(D354,'Resources Final'!A:F,6,FALSE))</f>
        <v>https://www.desmogblog.com/institute-humane-studies-george-mason-university</v>
      </c>
      <c r="O354" s="3" t="str">
        <f>IF(VLOOKUP(D354,'Resources Final'!A:G,7,FALSE)=0,"",VLOOKUP(D354,'Resources Final'!A:G,7,FALSE))</f>
        <v>Desmog</v>
      </c>
    </row>
    <row r="355" spans="1:15" x14ac:dyDescent="0.2">
      <c r="A355" s="11">
        <v>990</v>
      </c>
      <c r="B355" s="11" t="str">
        <f t="shared" si="16"/>
        <v>Charles G. Koch Charitable Foundation_International Foundation for Research in Experimental Economics (IFREE)200210000</v>
      </c>
      <c r="C355" s="11" t="s">
        <v>19</v>
      </c>
      <c r="D355" s="11" t="s">
        <v>1705</v>
      </c>
      <c r="E355" s="11" t="s">
        <v>1705</v>
      </c>
      <c r="F355" s="4">
        <v>10000</v>
      </c>
      <c r="G355" s="3">
        <v>2002</v>
      </c>
      <c r="H355" s="3" t="s">
        <v>21</v>
      </c>
      <c r="I355" s="12"/>
      <c r="J355" s="3">
        <v>9</v>
      </c>
      <c r="K355" s="3" t="str">
        <f>IF(VLOOKUP(D355,'Resources Final'!A:C,3,FALSE)=0,"",VLOOKUP(D355,'Resources Final'!A:C,3,FALSE))</f>
        <v/>
      </c>
      <c r="L355" s="3" t="str">
        <f>IF(VLOOKUP(D355,'Resources Final'!A:D,4,FALSE)=0,"",VLOOKUP(D355,'Resources Final'!A:D,4,FALSE))</f>
        <v/>
      </c>
      <c r="M355" s="3" t="str">
        <f>IF(VLOOKUP(D355,'Resources Final'!A:E,5,FALSE)=0,"",VLOOKUP(D355,'Resources Final'!A:E,5,FALSE))</f>
        <v/>
      </c>
      <c r="N355" s="7" t="str">
        <f>IF(VLOOKUP(D355,'Resources Final'!A:F,6,FALSE)=0,"",VLOOKUP(D355,'Resources Final'!A:F,6,FALSE))</f>
        <v/>
      </c>
      <c r="O355" s="3" t="str">
        <f>IF(VLOOKUP(D355,'Resources Final'!A:G,7,FALSE)=0,"",VLOOKUP(D355,'Resources Final'!A:G,7,FALSE))</f>
        <v/>
      </c>
    </row>
    <row r="356" spans="1:15" x14ac:dyDescent="0.2">
      <c r="A356" s="11">
        <v>990</v>
      </c>
      <c r="B356" s="11" t="str">
        <f t="shared" si="16"/>
        <v>Charles G. Koch Charitable Foundation_JFK School of Government200255000</v>
      </c>
      <c r="C356" s="11" t="s">
        <v>19</v>
      </c>
      <c r="D356" s="11" t="s">
        <v>1839</v>
      </c>
      <c r="E356" s="11" t="s">
        <v>1839</v>
      </c>
      <c r="F356" s="4">
        <v>55000</v>
      </c>
      <c r="G356" s="3">
        <v>2002</v>
      </c>
      <c r="H356" s="3" t="s">
        <v>21</v>
      </c>
      <c r="I356" s="12"/>
      <c r="J356" s="3">
        <v>10</v>
      </c>
      <c r="K356" s="3" t="str">
        <f>IF(VLOOKUP(D356,'Resources Final'!A:C,3,FALSE)=0,"",VLOOKUP(D356,'Resources Final'!A:C,3,FALSE))</f>
        <v/>
      </c>
      <c r="L356" s="3" t="str">
        <f>IF(VLOOKUP(D356,'Resources Final'!A:D,4,FALSE)=0,"",VLOOKUP(D356,'Resources Final'!A:D,4,FALSE))</f>
        <v>Y</v>
      </c>
      <c r="M356" s="3" t="str">
        <f>IF(VLOOKUP(D356,'Resources Final'!A:E,5,FALSE)=0,"",VLOOKUP(D356,'Resources Final'!A:E,5,FALSE))</f>
        <v/>
      </c>
      <c r="N356" s="7" t="str">
        <f>IF(VLOOKUP(D356,'Resources Final'!A:F,6,FALSE)=0,"",VLOOKUP(D356,'Resources Final'!A:F,6,FALSE))</f>
        <v/>
      </c>
      <c r="O356" s="3" t="str">
        <f>IF(VLOOKUP(D356,'Resources Final'!A:G,7,FALSE)=0,"",VLOOKUP(D356,'Resources Final'!A:G,7,FALSE))</f>
        <v/>
      </c>
    </row>
    <row r="357" spans="1:15" x14ac:dyDescent="0.2">
      <c r="A357" s="11">
        <v>990</v>
      </c>
      <c r="B357" s="11" t="str">
        <f t="shared" ref="B357:B420" si="17">C357&amp;"_"&amp;D357&amp;G357&amp;F357</f>
        <v>Charles G. Koch Charitable Foundation_Kansas Cultural Trust2002103000</v>
      </c>
      <c r="C357" s="11" t="s">
        <v>19</v>
      </c>
      <c r="D357" s="11" t="s">
        <v>1950</v>
      </c>
      <c r="E357" s="11" t="s">
        <v>1950</v>
      </c>
      <c r="F357" s="4">
        <v>103000</v>
      </c>
      <c r="G357" s="3">
        <v>2002</v>
      </c>
      <c r="H357" s="3" t="s">
        <v>21</v>
      </c>
      <c r="I357" s="12"/>
      <c r="J357" s="3">
        <v>11</v>
      </c>
      <c r="K357" s="3" t="str">
        <f>IF(VLOOKUP(D357,'Resources Final'!A:C,3,FALSE)=0,"",VLOOKUP(D357,'Resources Final'!A:C,3,FALSE))</f>
        <v/>
      </c>
      <c r="L357" s="3" t="str">
        <f>IF(VLOOKUP(D357,'Resources Final'!A:D,4,FALSE)=0,"",VLOOKUP(D357,'Resources Final'!A:D,4,FALSE))</f>
        <v/>
      </c>
      <c r="M357" s="3" t="str">
        <f>IF(VLOOKUP(D357,'Resources Final'!A:E,5,FALSE)=0,"",VLOOKUP(D357,'Resources Final'!A:E,5,FALSE))</f>
        <v/>
      </c>
      <c r="N357" s="7" t="str">
        <f>IF(VLOOKUP(D357,'Resources Final'!A:F,6,FALSE)=0,"",VLOOKUP(D357,'Resources Final'!A:F,6,FALSE))</f>
        <v/>
      </c>
      <c r="O357" s="3" t="str">
        <f>IF(VLOOKUP(D357,'Resources Final'!A:G,7,FALSE)=0,"",VLOOKUP(D357,'Resources Final'!A:G,7,FALSE))</f>
        <v/>
      </c>
    </row>
    <row r="358" spans="1:15" x14ac:dyDescent="0.2">
      <c r="A358" s="11">
        <v>990</v>
      </c>
      <c r="B358" s="11" t="str">
        <f t="shared" si="17"/>
        <v>Charles G. Koch Charitable Foundation_Mercatus Center, George Mason University2002400000</v>
      </c>
      <c r="C358" s="11" t="s">
        <v>19</v>
      </c>
      <c r="D358" s="11" t="s">
        <v>2432</v>
      </c>
      <c r="E358" s="11" t="s">
        <v>2432</v>
      </c>
      <c r="F358" s="4">
        <v>400000</v>
      </c>
      <c r="G358" s="3">
        <v>2002</v>
      </c>
      <c r="H358" s="3" t="s">
        <v>21</v>
      </c>
      <c r="I358" s="12"/>
      <c r="J358" s="3">
        <v>12</v>
      </c>
      <c r="K358" s="3" t="str">
        <f>IF(VLOOKUP(D358,'Resources Final'!A:C,3,FALSE)=0,"",VLOOKUP(D358,'Resources Final'!A:C,3,FALSE))</f>
        <v/>
      </c>
      <c r="L358" s="3" t="str">
        <f>IF(VLOOKUP(D358,'Resources Final'!A:D,4,FALSE)=0,"",VLOOKUP(D358,'Resources Final'!A:D,4,FALSE))</f>
        <v>Y</v>
      </c>
      <c r="M358" s="3" t="str">
        <f>IF(VLOOKUP(D358,'Resources Final'!A:E,5,FALSE)=0,"",VLOOKUP(D358,'Resources Final'!A:E,5,FALSE))</f>
        <v/>
      </c>
      <c r="N358" s="7" t="str">
        <f>IF(VLOOKUP(D358,'Resources Final'!A:F,6,FALSE)=0,"",VLOOKUP(D358,'Resources Final'!A:F,6,FALSE))</f>
        <v/>
      </c>
      <c r="O358" s="3" t="str">
        <f>IF(VLOOKUP(D358,'Resources Final'!A:G,7,FALSE)=0,"",VLOOKUP(D358,'Resources Final'!A:G,7,FALSE))</f>
        <v/>
      </c>
    </row>
    <row r="359" spans="1:15" x14ac:dyDescent="0.2">
      <c r="A359" s="11">
        <v>990</v>
      </c>
      <c r="B359" s="11" t="str">
        <f t="shared" si="17"/>
        <v>Charles G. Koch Charitable Foundation_National Salvation Army2002100000</v>
      </c>
      <c r="C359" s="11" t="s">
        <v>19</v>
      </c>
      <c r="D359" s="11" t="s">
        <v>2623</v>
      </c>
      <c r="E359" s="11" t="s">
        <v>2624</v>
      </c>
      <c r="F359" s="4">
        <v>100000</v>
      </c>
      <c r="G359" s="3">
        <v>2002</v>
      </c>
      <c r="H359" s="3" t="s">
        <v>21</v>
      </c>
      <c r="I359" s="12"/>
      <c r="J359" s="3">
        <v>13</v>
      </c>
      <c r="K359" s="3" t="str">
        <f>IF(VLOOKUP(D359,'Resources Final'!A:C,3,FALSE)=0,"",VLOOKUP(D359,'Resources Final'!A:C,3,FALSE))</f>
        <v/>
      </c>
      <c r="L359" s="3" t="str">
        <f>IF(VLOOKUP(D359,'Resources Final'!A:D,4,FALSE)=0,"",VLOOKUP(D359,'Resources Final'!A:D,4,FALSE))</f>
        <v/>
      </c>
      <c r="M359" s="3" t="str">
        <f>IF(VLOOKUP(D359,'Resources Final'!A:E,5,FALSE)=0,"",VLOOKUP(D359,'Resources Final'!A:E,5,FALSE))</f>
        <v>N</v>
      </c>
      <c r="N359" s="7" t="str">
        <f>IF(VLOOKUP(D359,'Resources Final'!A:F,6,FALSE)=0,"",VLOOKUP(D359,'Resources Final'!A:F,6,FALSE))</f>
        <v/>
      </c>
      <c r="O359" s="3" t="str">
        <f>IF(VLOOKUP(D359,'Resources Final'!A:G,7,FALSE)=0,"",VLOOKUP(D359,'Resources Final'!A:G,7,FALSE))</f>
        <v/>
      </c>
    </row>
    <row r="360" spans="1:15" x14ac:dyDescent="0.2">
      <c r="A360" s="11">
        <v>990</v>
      </c>
      <c r="B360" s="11" t="str">
        <f t="shared" si="17"/>
        <v>Charles G. Koch Charitable Foundation_The Phillips Foundation200225000</v>
      </c>
      <c r="C360" s="11" t="s">
        <v>19</v>
      </c>
      <c r="D360" s="11" t="s">
        <v>3600</v>
      </c>
      <c r="E360" s="11" t="s">
        <v>3600</v>
      </c>
      <c r="F360" s="4">
        <v>25000</v>
      </c>
      <c r="G360" s="3">
        <v>2002</v>
      </c>
      <c r="H360" s="3" t="s">
        <v>21</v>
      </c>
      <c r="I360" s="12"/>
      <c r="J360" s="3">
        <v>14</v>
      </c>
      <c r="K360" s="3" t="str">
        <f>IF(VLOOKUP(D360,'Resources Final'!A:C,3,FALSE)=0,"",VLOOKUP(D360,'Resources Final'!A:C,3,FALSE))</f>
        <v/>
      </c>
      <c r="L360" s="3" t="str">
        <f>IF(VLOOKUP(D360,'Resources Final'!A:D,4,FALSE)=0,"",VLOOKUP(D360,'Resources Final'!A:D,4,FALSE))</f>
        <v/>
      </c>
      <c r="M360" s="3" t="str">
        <f>IF(VLOOKUP(D360,'Resources Final'!A:E,5,FALSE)=0,"",VLOOKUP(D360,'Resources Final'!A:E,5,FALSE))</f>
        <v/>
      </c>
      <c r="N360" s="7" t="str">
        <f>IF(VLOOKUP(D360,'Resources Final'!A:F,6,FALSE)=0,"",VLOOKUP(D360,'Resources Final'!A:F,6,FALSE))</f>
        <v>https://www.sourcewatch.org/index.php/Phillips_Foundation</v>
      </c>
      <c r="O360" s="3" t="str">
        <f>IF(VLOOKUP(D360,'Resources Final'!A:G,7,FALSE)=0,"",VLOOKUP(D360,'Resources Final'!A:G,7,FALSE))</f>
        <v>Sourcewatch</v>
      </c>
    </row>
    <row r="361" spans="1:15" x14ac:dyDescent="0.2">
      <c r="A361" s="11">
        <v>990</v>
      </c>
      <c r="B361" s="11" t="str">
        <f t="shared" si="17"/>
        <v>Charles G. Koch Charitable Foundation_Russell E Windsor Research Foundation200210000</v>
      </c>
      <c r="C361" s="11" t="s">
        <v>19</v>
      </c>
      <c r="D361" s="11" t="s">
        <v>3147</v>
      </c>
      <c r="E361" s="11" t="s">
        <v>3147</v>
      </c>
      <c r="F361" s="4">
        <v>10000</v>
      </c>
      <c r="G361" s="3">
        <v>2002</v>
      </c>
      <c r="H361" s="3" t="s">
        <v>21</v>
      </c>
      <c r="I361" s="12"/>
      <c r="J361" s="3">
        <v>15</v>
      </c>
      <c r="K361" s="3" t="str">
        <f>IF(VLOOKUP(D361,'Resources Final'!A:C,3,FALSE)=0,"",VLOOKUP(D361,'Resources Final'!A:C,3,FALSE))</f>
        <v/>
      </c>
      <c r="L361" s="3" t="str">
        <f>IF(VLOOKUP(D361,'Resources Final'!A:D,4,FALSE)=0,"",VLOOKUP(D361,'Resources Final'!A:D,4,FALSE))</f>
        <v/>
      </c>
      <c r="M361" s="3" t="str">
        <f>IF(VLOOKUP(D361,'Resources Final'!A:E,5,FALSE)=0,"",VLOOKUP(D361,'Resources Final'!A:E,5,FALSE))</f>
        <v>N</v>
      </c>
      <c r="N361" s="7" t="str">
        <f>IF(VLOOKUP(D361,'Resources Final'!A:F,6,FALSE)=0,"",VLOOKUP(D361,'Resources Final'!A:F,6,FALSE))</f>
        <v/>
      </c>
      <c r="O361" s="3" t="str">
        <f>IF(VLOOKUP(D361,'Resources Final'!A:G,7,FALSE)=0,"",VLOOKUP(D361,'Resources Final'!A:G,7,FALSE))</f>
        <v/>
      </c>
    </row>
    <row r="362" spans="1:15" x14ac:dyDescent="0.2">
      <c r="A362" s="11">
        <v>990</v>
      </c>
      <c r="B362" s="11" t="str">
        <f t="shared" si="17"/>
        <v>Charles G. Koch Charitable Foundation_Tax Foundation200250000</v>
      </c>
      <c r="C362" s="11" t="s">
        <v>19</v>
      </c>
      <c r="D362" s="11" t="s">
        <v>3530</v>
      </c>
      <c r="E362" s="11" t="s">
        <v>3530</v>
      </c>
      <c r="F362" s="4">
        <v>50000</v>
      </c>
      <c r="G362" s="3">
        <v>2002</v>
      </c>
      <c r="H362" s="3" t="s">
        <v>21</v>
      </c>
      <c r="I362" s="12"/>
      <c r="J362" s="3">
        <v>16</v>
      </c>
      <c r="K362" s="3" t="str">
        <f>IF(VLOOKUP(D362,'Resources Final'!A:C,3,FALSE)=0,"",VLOOKUP(D362,'Resources Final'!A:C,3,FALSE))</f>
        <v/>
      </c>
      <c r="L362" s="3" t="str">
        <f>IF(VLOOKUP(D362,'Resources Final'!A:D,4,FALSE)=0,"",VLOOKUP(D362,'Resources Final'!A:D,4,FALSE))</f>
        <v/>
      </c>
      <c r="M362" s="3" t="str">
        <f>IF(VLOOKUP(D362,'Resources Final'!A:E,5,FALSE)=0,"",VLOOKUP(D362,'Resources Final'!A:E,5,FALSE))</f>
        <v/>
      </c>
      <c r="N362" s="7" t="str">
        <f>IF(VLOOKUP(D362,'Resources Final'!A:F,6,FALSE)=0,"",VLOOKUP(D362,'Resources Final'!A:F,6,FALSE))</f>
        <v>http://www.sourcewatch.org/index.php/Tax_Foundation</v>
      </c>
      <c r="O362" s="3" t="str">
        <f>IF(VLOOKUP(D362,'Resources Final'!A:G,7,FALSE)=0,"",VLOOKUP(D362,'Resources Final'!A:G,7,FALSE))</f>
        <v>Sourcewatch</v>
      </c>
    </row>
    <row r="363" spans="1:15" x14ac:dyDescent="0.2">
      <c r="A363" s="11">
        <v>990</v>
      </c>
      <c r="B363" s="11" t="str">
        <f t="shared" si="17"/>
        <v>Charles G. Koch Charitable Foundation_Fox-Wolf Watershed Alliance200220000</v>
      </c>
      <c r="C363" s="11" t="s">
        <v>19</v>
      </c>
      <c r="D363" s="11" t="s">
        <v>1266</v>
      </c>
      <c r="E363" s="11" t="s">
        <v>1266</v>
      </c>
      <c r="F363" s="4">
        <v>20000</v>
      </c>
      <c r="G363" s="3">
        <v>2002</v>
      </c>
      <c r="H363" s="3" t="s">
        <v>21</v>
      </c>
      <c r="I363" s="12" t="s">
        <v>4205</v>
      </c>
      <c r="J363" s="3">
        <v>17</v>
      </c>
      <c r="K363" s="3" t="str">
        <f>IF(VLOOKUP(D363,'Resources Final'!A:C,3,FALSE)=0,"",VLOOKUP(D363,'Resources Final'!A:C,3,FALSE))</f>
        <v/>
      </c>
      <c r="L363" s="3" t="str">
        <f>IF(VLOOKUP(D363,'Resources Final'!A:D,4,FALSE)=0,"",VLOOKUP(D363,'Resources Final'!A:D,4,FALSE))</f>
        <v/>
      </c>
      <c r="M363" s="3" t="str">
        <f>IF(VLOOKUP(D363,'Resources Final'!A:E,5,FALSE)=0,"",VLOOKUP(D363,'Resources Final'!A:E,5,FALSE))</f>
        <v>N</v>
      </c>
      <c r="N363" s="7" t="str">
        <f>IF(VLOOKUP(D363,'Resources Final'!A:F,6,FALSE)=0,"",VLOOKUP(D363,'Resources Final'!A:F,6,FALSE))</f>
        <v/>
      </c>
      <c r="O363" s="3" t="str">
        <f>IF(VLOOKUP(D363,'Resources Final'!A:G,7,FALSE)=0,"",VLOOKUP(D363,'Resources Final'!A:G,7,FALSE))</f>
        <v/>
      </c>
    </row>
    <row r="364" spans="1:15" x14ac:dyDescent="0.2">
      <c r="A364" s="11">
        <v>990</v>
      </c>
      <c r="B364" s="11" t="str">
        <f t="shared" si="17"/>
        <v>Charles G. Koch Charitable Foundation_Youth Entrepreneurs of Kansas2002300000</v>
      </c>
      <c r="C364" s="11" t="s">
        <v>19</v>
      </c>
      <c r="D364" s="11" t="s">
        <v>4134</v>
      </c>
      <c r="E364" s="11" t="s">
        <v>4134</v>
      </c>
      <c r="F364" s="4">
        <v>300000</v>
      </c>
      <c r="G364" s="3">
        <v>2002</v>
      </c>
      <c r="H364" s="3" t="s">
        <v>21</v>
      </c>
      <c r="I364" s="12"/>
      <c r="J364" s="3">
        <v>18</v>
      </c>
      <c r="K364" s="3" t="str">
        <f>IF(VLOOKUP(D364,'Resources Final'!A:C,3,FALSE)=0,"",VLOOKUP(D364,'Resources Final'!A:C,3,FALSE))</f>
        <v/>
      </c>
      <c r="L364" s="3" t="str">
        <f>IF(VLOOKUP(D364,'Resources Final'!A:D,4,FALSE)=0,"",VLOOKUP(D364,'Resources Final'!A:D,4,FALSE))</f>
        <v/>
      </c>
      <c r="M364" s="3" t="str">
        <f>IF(VLOOKUP(D364,'Resources Final'!A:E,5,FALSE)=0,"",VLOOKUP(D364,'Resources Final'!A:E,5,FALSE))</f>
        <v/>
      </c>
      <c r="N364" s="7" t="str">
        <f>IF(VLOOKUP(D364,'Resources Final'!A:F,6,FALSE)=0,"",VLOOKUP(D364,'Resources Final'!A:F,6,FALSE))</f>
        <v/>
      </c>
      <c r="O364" s="3" t="str">
        <f>IF(VLOOKUP(D364,'Resources Final'!A:G,7,FALSE)=0,"",VLOOKUP(D364,'Resources Final'!A:G,7,FALSE))</f>
        <v/>
      </c>
    </row>
    <row r="365" spans="1:15" x14ac:dyDescent="0.2">
      <c r="A365" s="11">
        <v>990</v>
      </c>
      <c r="B365" s="11" t="str">
        <f t="shared" si="17"/>
        <v>Charles G. Koch Charitable Foundation_Acton Institute for the Study of Religion and Liberty200325000</v>
      </c>
      <c r="C365" s="11" t="s">
        <v>19</v>
      </c>
      <c r="D365" s="11" t="s">
        <v>112</v>
      </c>
      <c r="E365" s="11" t="s">
        <v>112</v>
      </c>
      <c r="F365" s="4">
        <v>25000</v>
      </c>
      <c r="G365" s="3">
        <v>2003</v>
      </c>
      <c r="H365" s="3" t="s">
        <v>21</v>
      </c>
      <c r="I365" s="12"/>
      <c r="J365" s="3">
        <v>1</v>
      </c>
      <c r="K365" s="3" t="str">
        <f>IF(VLOOKUP(D365,'Resources Final'!A:C,3,FALSE)=0,"",VLOOKUP(D365,'Resources Final'!A:C,3,FALSE))</f>
        <v/>
      </c>
      <c r="L365" s="3" t="str">
        <f>IF(VLOOKUP(D365,'Resources Final'!A:D,4,FALSE)=0,"",VLOOKUP(D365,'Resources Final'!A:D,4,FALSE))</f>
        <v/>
      </c>
      <c r="M365" s="3" t="str">
        <f>IF(VLOOKUP(D365,'Resources Final'!A:E,5,FALSE)=0,"",VLOOKUP(D365,'Resources Final'!A:E,5,FALSE))</f>
        <v/>
      </c>
      <c r="N365" s="7" t="str">
        <f>IF(VLOOKUP(D365,'Resources Final'!A:F,6,FALSE)=0,"",VLOOKUP(D365,'Resources Final'!A:F,6,FALSE))</f>
        <v>https://www.desmogblog.com/acton-institute</v>
      </c>
      <c r="O365" s="3" t="str">
        <f>IF(VLOOKUP(D365,'Resources Final'!A:G,7,FALSE)=0,"",VLOOKUP(D365,'Resources Final'!A:G,7,FALSE))</f>
        <v>Desmog</v>
      </c>
    </row>
    <row r="366" spans="1:15" x14ac:dyDescent="0.2">
      <c r="A366" s="11">
        <v>990</v>
      </c>
      <c r="B366" s="11" t="str">
        <f t="shared" si="17"/>
        <v>Charles G. Koch Charitable Foundation_Center for Excellence in Education20035000</v>
      </c>
      <c r="C366" s="11" t="s">
        <v>19</v>
      </c>
      <c r="D366" s="11" t="s">
        <v>655</v>
      </c>
      <c r="E366" s="11" t="s">
        <v>655</v>
      </c>
      <c r="F366" s="4">
        <v>5000</v>
      </c>
      <c r="G366" s="3">
        <v>2003</v>
      </c>
      <c r="H366" s="3" t="s">
        <v>21</v>
      </c>
      <c r="I366" s="12"/>
      <c r="J366" s="3">
        <v>2</v>
      </c>
      <c r="K366" s="3" t="str">
        <f>IF(VLOOKUP(D366,'Resources Final'!A:C,3,FALSE)=0,"",VLOOKUP(D366,'Resources Final'!A:C,3,FALSE))</f>
        <v/>
      </c>
      <c r="L366" s="3" t="str">
        <f>IF(VLOOKUP(D366,'Resources Final'!A:D,4,FALSE)=0,"",VLOOKUP(D366,'Resources Final'!A:D,4,FALSE))</f>
        <v/>
      </c>
      <c r="M366" s="3" t="str">
        <f>IF(VLOOKUP(D366,'Resources Final'!A:E,5,FALSE)=0,"",VLOOKUP(D366,'Resources Final'!A:E,5,FALSE))</f>
        <v/>
      </c>
      <c r="N366" s="7" t="str">
        <f>IF(VLOOKUP(D366,'Resources Final'!A:F,6,FALSE)=0,"",VLOOKUP(D366,'Resources Final'!A:F,6,FALSE))</f>
        <v/>
      </c>
      <c r="O366" s="3" t="str">
        <f>IF(VLOOKUP(D366,'Resources Final'!A:G,7,FALSE)=0,"",VLOOKUP(D366,'Resources Final'!A:G,7,FALSE))</f>
        <v/>
      </c>
    </row>
    <row r="367" spans="1:15" x14ac:dyDescent="0.2">
      <c r="A367" s="11">
        <v>990</v>
      </c>
      <c r="B367" s="11" t="str">
        <f t="shared" si="17"/>
        <v>Charles G. Koch Charitable Foundation_Environmental Literacy Council200357516</v>
      </c>
      <c r="C367" s="11" t="s">
        <v>19</v>
      </c>
      <c r="D367" s="11" t="s">
        <v>1142</v>
      </c>
      <c r="E367" s="11" t="s">
        <v>1142</v>
      </c>
      <c r="F367" s="4">
        <v>57516</v>
      </c>
      <c r="G367" s="3">
        <v>2003</v>
      </c>
      <c r="H367" s="3" t="s">
        <v>21</v>
      </c>
      <c r="I367" s="12"/>
      <c r="J367" s="3">
        <v>3</v>
      </c>
      <c r="K367" s="3" t="str">
        <f>IF(VLOOKUP(D367,'Resources Final'!A:C,3,FALSE)=0,"",VLOOKUP(D367,'Resources Final'!A:C,3,FALSE))</f>
        <v/>
      </c>
      <c r="L367" s="3" t="str">
        <f>IF(VLOOKUP(D367,'Resources Final'!A:D,4,FALSE)=0,"",VLOOKUP(D367,'Resources Final'!A:D,4,FALSE))</f>
        <v/>
      </c>
      <c r="M367" s="3" t="str">
        <f>IF(VLOOKUP(D367,'Resources Final'!A:E,5,FALSE)=0,"",VLOOKUP(D367,'Resources Final'!A:E,5,FALSE))</f>
        <v/>
      </c>
      <c r="N367" s="7" t="str">
        <f>IF(VLOOKUP(D367,'Resources Final'!A:F,6,FALSE)=0,"",VLOOKUP(D367,'Resources Final'!A:F,6,FALSE))</f>
        <v>http://www.sourcewatch.org/index.php/Environmental_Literacy_Council</v>
      </c>
      <c r="O367" s="3" t="str">
        <f>IF(VLOOKUP(D367,'Resources Final'!A:G,7,FALSE)=0,"",VLOOKUP(D367,'Resources Final'!A:G,7,FALSE))</f>
        <v>Sourcewatch</v>
      </c>
    </row>
    <row r="368" spans="1:15" x14ac:dyDescent="0.2">
      <c r="A368" s="11">
        <v>990</v>
      </c>
      <c r="B368" s="11" t="str">
        <f t="shared" si="17"/>
        <v>Charles G. Koch Charitable Foundation_Federalist Society for Law and Public Policy Studies200371200</v>
      </c>
      <c r="C368" s="11" t="s">
        <v>19</v>
      </c>
      <c r="D368" s="11" t="s">
        <v>1199</v>
      </c>
      <c r="E368" s="11" t="s">
        <v>1199</v>
      </c>
      <c r="F368" s="4">
        <v>71200</v>
      </c>
      <c r="G368" s="3">
        <v>2003</v>
      </c>
      <c r="H368" s="3" t="s">
        <v>21</v>
      </c>
      <c r="I368" s="12"/>
      <c r="J368" s="3">
        <v>4</v>
      </c>
      <c r="K368" s="3" t="str">
        <f>IF(VLOOKUP(D368,'Resources Final'!A:C,3,FALSE)=0,"",VLOOKUP(D368,'Resources Final'!A:C,3,FALSE))</f>
        <v/>
      </c>
      <c r="L368" s="3" t="str">
        <f>IF(VLOOKUP(D368,'Resources Final'!A:D,4,FALSE)=0,"",VLOOKUP(D368,'Resources Final'!A:D,4,FALSE))</f>
        <v/>
      </c>
      <c r="M368" s="3" t="str">
        <f>IF(VLOOKUP(D368,'Resources Final'!A:E,5,FALSE)=0,"",VLOOKUP(D368,'Resources Final'!A:E,5,FALSE))</f>
        <v/>
      </c>
      <c r="N368" s="7" t="str">
        <f>IF(VLOOKUP(D368,'Resources Final'!A:F,6,FALSE)=0,"",VLOOKUP(D368,'Resources Final'!A:F,6,FALSE))</f>
        <v>http://www.sourcewatch.org/index.php/Federalist_Society_for_Law_and_Public_Policy_Studies</v>
      </c>
      <c r="O368" s="3" t="str">
        <f>IF(VLOOKUP(D368,'Resources Final'!A:G,7,FALSE)=0,"",VLOOKUP(D368,'Resources Final'!A:G,7,FALSE))</f>
        <v>Sourcewatch</v>
      </c>
    </row>
    <row r="369" spans="1:15" x14ac:dyDescent="0.2">
      <c r="A369" s="11">
        <v>990</v>
      </c>
      <c r="B369" s="11" t="str">
        <f t="shared" si="17"/>
        <v>Charles G. Koch Charitable Foundation_Fred C and Mary R Koch Foundation2003460000</v>
      </c>
      <c r="C369" s="11" t="s">
        <v>19</v>
      </c>
      <c r="D369" s="11" t="s">
        <v>1279</v>
      </c>
      <c r="E369" s="11" t="s">
        <v>1279</v>
      </c>
      <c r="F369" s="4">
        <v>460000</v>
      </c>
      <c r="G369" s="3">
        <v>2003</v>
      </c>
      <c r="H369" s="3" t="s">
        <v>21</v>
      </c>
      <c r="I369" s="12"/>
      <c r="J369" s="3">
        <v>5</v>
      </c>
      <c r="K369" s="3" t="str">
        <f>IF(VLOOKUP(D369,'Resources Final'!A:C,3,FALSE)=0,"",VLOOKUP(D369,'Resources Final'!A:C,3,FALSE))</f>
        <v/>
      </c>
      <c r="L369" s="3" t="str">
        <f>IF(VLOOKUP(D369,'Resources Final'!A:D,4,FALSE)=0,"",VLOOKUP(D369,'Resources Final'!A:D,4,FALSE))</f>
        <v/>
      </c>
      <c r="M369" s="3" t="str">
        <f>IF(VLOOKUP(D369,'Resources Final'!A:E,5,FALSE)=0,"",VLOOKUP(D369,'Resources Final'!A:E,5,FALSE))</f>
        <v/>
      </c>
      <c r="N369" s="7" t="str">
        <f>IF(VLOOKUP(D369,'Resources Final'!A:F,6,FALSE)=0,"",VLOOKUP(D369,'Resources Final'!A:F,6,FALSE))</f>
        <v>https://www.sourcewatch.org/index.php/Fred_and_Mary_Koch_Foundation</v>
      </c>
      <c r="O369" s="3" t="str">
        <f>IF(VLOOKUP(D369,'Resources Final'!A:G,7,FALSE)=0,"",VLOOKUP(D369,'Resources Final'!A:G,7,FALSE))</f>
        <v>Sourcewatch</v>
      </c>
    </row>
    <row r="370" spans="1:15" x14ac:dyDescent="0.2">
      <c r="A370" s="11">
        <v>990</v>
      </c>
      <c r="B370" s="11" t="str">
        <f t="shared" si="17"/>
        <v>Charles G. Koch Charitable Foundation_George Mason University Foundation20031943400</v>
      </c>
      <c r="C370" s="11" t="s">
        <v>19</v>
      </c>
      <c r="D370" s="11" t="s">
        <v>1368</v>
      </c>
      <c r="E370" s="11" t="s">
        <v>678</v>
      </c>
      <c r="F370" s="4">
        <v>1943400</v>
      </c>
      <c r="G370" s="3">
        <v>2003</v>
      </c>
      <c r="H370" s="3" t="s">
        <v>21</v>
      </c>
      <c r="I370" s="12"/>
      <c r="J370" s="3">
        <v>6</v>
      </c>
      <c r="K370" s="3" t="str">
        <f>IF(VLOOKUP(D370,'Resources Final'!A:C,3,FALSE)=0,"",VLOOKUP(D370,'Resources Final'!A:C,3,FALSE))</f>
        <v/>
      </c>
      <c r="L370" s="3" t="str">
        <f>IF(VLOOKUP(D370,'Resources Final'!A:D,4,FALSE)=0,"",VLOOKUP(D370,'Resources Final'!A:D,4,FALSE))</f>
        <v>Y</v>
      </c>
      <c r="M370" s="3" t="str">
        <f>IF(VLOOKUP(D370,'Resources Final'!A:E,5,FALSE)=0,"",VLOOKUP(D370,'Resources Final'!A:E,5,FALSE))</f>
        <v/>
      </c>
      <c r="N370" s="7" t="str">
        <f>IF(VLOOKUP(D370,'Resources Final'!A:F,6,FALSE)=0,"",VLOOKUP(D370,'Resources Final'!A:F,6,FALSE))</f>
        <v/>
      </c>
      <c r="O370" s="3" t="str">
        <f>IF(VLOOKUP(D370,'Resources Final'!A:G,7,FALSE)=0,"",VLOOKUP(D370,'Resources Final'!A:G,7,FALSE))</f>
        <v/>
      </c>
    </row>
    <row r="371" spans="1:15" x14ac:dyDescent="0.2">
      <c r="A371" s="11">
        <v>990</v>
      </c>
      <c r="B371" s="11" t="str">
        <f t="shared" si="17"/>
        <v>Charles G. Koch Charitable Foundation_Institute for Humane Studies at George Mason University200315000</v>
      </c>
      <c r="C371" s="11" t="s">
        <v>19</v>
      </c>
      <c r="D371" s="11" t="s">
        <v>1680</v>
      </c>
      <c r="E371" s="11" t="s">
        <v>4261</v>
      </c>
      <c r="F371" s="4">
        <v>15000</v>
      </c>
      <c r="G371" s="3">
        <v>2003</v>
      </c>
      <c r="H371" s="3" t="s">
        <v>21</v>
      </c>
      <c r="I371" s="12"/>
      <c r="J371" s="3">
        <v>7</v>
      </c>
      <c r="K371" s="3" t="str">
        <f>IF(VLOOKUP(D371,'Resources Final'!A:C,3,FALSE)=0,"",VLOOKUP(D371,'Resources Final'!A:C,3,FALSE))</f>
        <v/>
      </c>
      <c r="L371" s="3" t="str">
        <f>IF(VLOOKUP(D371,'Resources Final'!A:D,4,FALSE)=0,"",VLOOKUP(D371,'Resources Final'!A:D,4,FALSE))</f>
        <v>Y</v>
      </c>
      <c r="M371" s="3" t="str">
        <f>IF(VLOOKUP(D371,'Resources Final'!A:E,5,FALSE)=0,"",VLOOKUP(D371,'Resources Final'!A:E,5,FALSE))</f>
        <v/>
      </c>
      <c r="N371" s="7" t="str">
        <f>IF(VLOOKUP(D371,'Resources Final'!A:F,6,FALSE)=0,"",VLOOKUP(D371,'Resources Final'!A:F,6,FALSE))</f>
        <v>https://www.desmogblog.com/institute-humane-studies-george-mason-university</v>
      </c>
      <c r="O371" s="3" t="str">
        <f>IF(VLOOKUP(D371,'Resources Final'!A:G,7,FALSE)=0,"",VLOOKUP(D371,'Resources Final'!A:G,7,FALSE))</f>
        <v>Desmog</v>
      </c>
    </row>
    <row r="372" spans="1:15" x14ac:dyDescent="0.2">
      <c r="A372" s="11">
        <v>990</v>
      </c>
      <c r="B372" s="11" t="str">
        <f t="shared" si="17"/>
        <v>Charles G. Koch Charitable Foundation_Institute for Humane Studies at George Mason University20037457</v>
      </c>
      <c r="C372" s="11" t="s">
        <v>19</v>
      </c>
      <c r="D372" s="11" t="s">
        <v>1680</v>
      </c>
      <c r="E372" s="11" t="s">
        <v>4261</v>
      </c>
      <c r="F372" s="4">
        <v>7457</v>
      </c>
      <c r="G372" s="3">
        <v>2003</v>
      </c>
      <c r="H372" s="3" t="s">
        <v>21</v>
      </c>
      <c r="I372" s="12"/>
      <c r="J372" s="3">
        <v>8</v>
      </c>
      <c r="K372" s="3" t="str">
        <f>IF(VLOOKUP(D372,'Resources Final'!A:C,3,FALSE)=0,"",VLOOKUP(D372,'Resources Final'!A:C,3,FALSE))</f>
        <v/>
      </c>
      <c r="L372" s="3" t="str">
        <f>IF(VLOOKUP(D372,'Resources Final'!A:D,4,FALSE)=0,"",VLOOKUP(D372,'Resources Final'!A:D,4,FALSE))</f>
        <v>Y</v>
      </c>
      <c r="M372" s="3" t="str">
        <f>IF(VLOOKUP(D372,'Resources Final'!A:E,5,FALSE)=0,"",VLOOKUP(D372,'Resources Final'!A:E,5,FALSE))</f>
        <v/>
      </c>
      <c r="N372" s="7" t="str">
        <f>IF(VLOOKUP(D372,'Resources Final'!A:F,6,FALSE)=0,"",VLOOKUP(D372,'Resources Final'!A:F,6,FALSE))</f>
        <v>https://www.desmogblog.com/institute-humane-studies-george-mason-university</v>
      </c>
      <c r="O372" s="3" t="str">
        <f>IF(VLOOKUP(D372,'Resources Final'!A:G,7,FALSE)=0,"",VLOOKUP(D372,'Resources Final'!A:G,7,FALSE))</f>
        <v>Desmog</v>
      </c>
    </row>
    <row r="373" spans="1:15" x14ac:dyDescent="0.2">
      <c r="A373" s="11">
        <v>990</v>
      </c>
      <c r="B373" s="11" t="str">
        <f t="shared" si="17"/>
        <v>Charles G. Koch Charitable Foundation_Institute for Responsible Citizenship200310000</v>
      </c>
      <c r="C373" s="11" t="s">
        <v>19</v>
      </c>
      <c r="D373" s="11" t="s">
        <v>1692</v>
      </c>
      <c r="E373" s="11" t="s">
        <v>1692</v>
      </c>
      <c r="F373" s="4">
        <v>10000</v>
      </c>
      <c r="G373" s="3">
        <v>2003</v>
      </c>
      <c r="H373" s="3" t="s">
        <v>21</v>
      </c>
      <c r="I373" s="12"/>
      <c r="J373" s="3">
        <v>9</v>
      </c>
      <c r="K373" s="3" t="str">
        <f>IF(VLOOKUP(D373,'Resources Final'!A:C,3,FALSE)=0,"",VLOOKUP(D373,'Resources Final'!A:C,3,FALSE))</f>
        <v/>
      </c>
      <c r="L373" s="3" t="str">
        <f>IF(VLOOKUP(D373,'Resources Final'!A:D,4,FALSE)=0,"",VLOOKUP(D373,'Resources Final'!A:D,4,FALSE))</f>
        <v/>
      </c>
      <c r="M373" s="3" t="str">
        <f>IF(VLOOKUP(D373,'Resources Final'!A:E,5,FALSE)=0,"",VLOOKUP(D373,'Resources Final'!A:E,5,FALSE))</f>
        <v/>
      </c>
      <c r="N373" s="7" t="str">
        <f>IF(VLOOKUP(D373,'Resources Final'!A:F,6,FALSE)=0,"",VLOOKUP(D373,'Resources Final'!A:F,6,FALSE))</f>
        <v/>
      </c>
      <c r="O373" s="3" t="str">
        <f>IF(VLOOKUP(D373,'Resources Final'!A:G,7,FALSE)=0,"",VLOOKUP(D373,'Resources Final'!A:G,7,FALSE))</f>
        <v/>
      </c>
    </row>
    <row r="374" spans="1:15" x14ac:dyDescent="0.2">
      <c r="A374" s="11">
        <v>990</v>
      </c>
      <c r="B374" s="11" t="str">
        <f t="shared" si="17"/>
        <v>Charles G. Koch Charitable Foundation_Institute of Spontaneous Order Economics20037500</v>
      </c>
      <c r="C374" s="11" t="s">
        <v>19</v>
      </c>
      <c r="D374" s="11" t="s">
        <v>1697</v>
      </c>
      <c r="E374" s="11" t="s">
        <v>1697</v>
      </c>
      <c r="F374" s="4">
        <v>7500</v>
      </c>
      <c r="G374" s="3">
        <v>2003</v>
      </c>
      <c r="H374" s="3" t="s">
        <v>21</v>
      </c>
      <c r="I374" s="12"/>
      <c r="J374" s="3">
        <v>10</v>
      </c>
      <c r="K374" s="3" t="str">
        <f>IF(VLOOKUP(D374,'Resources Final'!A:C,3,FALSE)=0,"",VLOOKUP(D374,'Resources Final'!A:C,3,FALSE))</f>
        <v/>
      </c>
      <c r="L374" s="3" t="str">
        <f>IF(VLOOKUP(D374,'Resources Final'!A:D,4,FALSE)=0,"",VLOOKUP(D374,'Resources Final'!A:D,4,FALSE))</f>
        <v/>
      </c>
      <c r="M374" s="3" t="str">
        <f>IF(VLOOKUP(D374,'Resources Final'!A:E,5,FALSE)=0,"",VLOOKUP(D374,'Resources Final'!A:E,5,FALSE))</f>
        <v/>
      </c>
      <c r="N374" s="7" t="str">
        <f>IF(VLOOKUP(D374,'Resources Final'!A:F,6,FALSE)=0,"",VLOOKUP(D374,'Resources Final'!A:F,6,FALSE))</f>
        <v/>
      </c>
      <c r="O374" s="3" t="str">
        <f>IF(VLOOKUP(D374,'Resources Final'!A:G,7,FALSE)=0,"",VLOOKUP(D374,'Resources Final'!A:G,7,FALSE))</f>
        <v/>
      </c>
    </row>
    <row r="375" spans="1:15" x14ac:dyDescent="0.2">
      <c r="A375" s="11">
        <v>990</v>
      </c>
      <c r="B375" s="11" t="str">
        <f t="shared" si="17"/>
        <v>Charles G. Koch Charitable Foundation_Intercollegiate Studies Institute20031250</v>
      </c>
      <c r="C375" s="11" t="s">
        <v>19</v>
      </c>
      <c r="D375" s="11" t="s">
        <v>1701</v>
      </c>
      <c r="E375" s="11" t="s">
        <v>1701</v>
      </c>
      <c r="F375" s="4">
        <v>1250</v>
      </c>
      <c r="G375" s="3">
        <v>2003</v>
      </c>
      <c r="H375" s="3" t="s">
        <v>21</v>
      </c>
      <c r="I375" s="12"/>
      <c r="J375" s="3">
        <v>11</v>
      </c>
      <c r="K375" s="3" t="str">
        <f>IF(VLOOKUP(D375,'Resources Final'!A:C,3,FALSE)=0,"",VLOOKUP(D375,'Resources Final'!A:C,3,FALSE))</f>
        <v/>
      </c>
      <c r="L375" s="3" t="str">
        <f>IF(VLOOKUP(D375,'Resources Final'!A:D,4,FALSE)=0,"",VLOOKUP(D375,'Resources Final'!A:D,4,FALSE))</f>
        <v/>
      </c>
      <c r="M375" s="3" t="str">
        <f>IF(VLOOKUP(D375,'Resources Final'!A:E,5,FALSE)=0,"",VLOOKUP(D375,'Resources Final'!A:E,5,FALSE))</f>
        <v/>
      </c>
      <c r="N375" s="7" t="str">
        <f>IF(VLOOKUP(D375,'Resources Final'!A:F,6,FALSE)=0,"",VLOOKUP(D375,'Resources Final'!A:F,6,FALSE))</f>
        <v>https://www.sourcewatch.org/index.php/Intercollegiate_Studies_Institute</v>
      </c>
      <c r="O375" s="3" t="str">
        <f>IF(VLOOKUP(D375,'Resources Final'!A:G,7,FALSE)=0,"",VLOOKUP(D375,'Resources Final'!A:G,7,FALSE))</f>
        <v>Sourcewatch</v>
      </c>
    </row>
    <row r="376" spans="1:15" x14ac:dyDescent="0.2">
      <c r="A376" s="11">
        <v>990</v>
      </c>
      <c r="B376" s="11" t="str">
        <f t="shared" si="17"/>
        <v>Charles G. Koch Charitable Foundation_Kansas Cultural Trust2003112955</v>
      </c>
      <c r="C376" s="11" t="s">
        <v>19</v>
      </c>
      <c r="D376" s="11" t="s">
        <v>1950</v>
      </c>
      <c r="E376" s="11" t="s">
        <v>1950</v>
      </c>
      <c r="F376" s="4">
        <v>112955</v>
      </c>
      <c r="G376" s="3">
        <v>2003</v>
      </c>
      <c r="H376" s="3" t="s">
        <v>21</v>
      </c>
      <c r="I376" s="12"/>
      <c r="J376" s="3">
        <v>12</v>
      </c>
      <c r="K376" s="3" t="str">
        <f>IF(VLOOKUP(D376,'Resources Final'!A:C,3,FALSE)=0,"",VLOOKUP(D376,'Resources Final'!A:C,3,FALSE))</f>
        <v/>
      </c>
      <c r="L376" s="3" t="str">
        <f>IF(VLOOKUP(D376,'Resources Final'!A:D,4,FALSE)=0,"",VLOOKUP(D376,'Resources Final'!A:D,4,FALSE))</f>
        <v/>
      </c>
      <c r="M376" s="3" t="str">
        <f>IF(VLOOKUP(D376,'Resources Final'!A:E,5,FALSE)=0,"",VLOOKUP(D376,'Resources Final'!A:E,5,FALSE))</f>
        <v/>
      </c>
      <c r="N376" s="7" t="str">
        <f>IF(VLOOKUP(D376,'Resources Final'!A:F,6,FALSE)=0,"",VLOOKUP(D376,'Resources Final'!A:F,6,FALSE))</f>
        <v/>
      </c>
      <c r="O376" s="3" t="str">
        <f>IF(VLOOKUP(D376,'Resources Final'!A:G,7,FALSE)=0,"",VLOOKUP(D376,'Resources Final'!A:G,7,FALSE))</f>
        <v/>
      </c>
    </row>
    <row r="377" spans="1:15" x14ac:dyDescent="0.2">
      <c r="A377" s="11">
        <v>990</v>
      </c>
      <c r="B377" s="11" t="str">
        <f t="shared" si="17"/>
        <v>Charles G. Koch Charitable Foundation_Mercatus Center, George Mason University200327000</v>
      </c>
      <c r="C377" s="11" t="s">
        <v>19</v>
      </c>
      <c r="D377" s="11" t="s">
        <v>2432</v>
      </c>
      <c r="E377" s="11" t="s">
        <v>2432</v>
      </c>
      <c r="F377" s="4">
        <v>27000</v>
      </c>
      <c r="G377" s="3">
        <v>2003</v>
      </c>
      <c r="H377" s="3" t="s">
        <v>21</v>
      </c>
      <c r="I377" s="12"/>
      <c r="J377" s="3">
        <v>13</v>
      </c>
      <c r="K377" s="3" t="str">
        <f>IF(VLOOKUP(D377,'Resources Final'!A:C,3,FALSE)=0,"",VLOOKUP(D377,'Resources Final'!A:C,3,FALSE))</f>
        <v/>
      </c>
      <c r="L377" s="3" t="str">
        <f>IF(VLOOKUP(D377,'Resources Final'!A:D,4,FALSE)=0,"",VLOOKUP(D377,'Resources Final'!A:D,4,FALSE))</f>
        <v>Y</v>
      </c>
      <c r="M377" s="3" t="str">
        <f>IF(VLOOKUP(D377,'Resources Final'!A:E,5,FALSE)=0,"",VLOOKUP(D377,'Resources Final'!A:E,5,FALSE))</f>
        <v/>
      </c>
      <c r="N377" s="7" t="str">
        <f>IF(VLOOKUP(D377,'Resources Final'!A:F,6,FALSE)=0,"",VLOOKUP(D377,'Resources Final'!A:F,6,FALSE))</f>
        <v/>
      </c>
      <c r="O377" s="3" t="str">
        <f>IF(VLOOKUP(D377,'Resources Final'!A:G,7,FALSE)=0,"",VLOOKUP(D377,'Resources Final'!A:G,7,FALSE))</f>
        <v/>
      </c>
    </row>
    <row r="378" spans="1:15" x14ac:dyDescent="0.2">
      <c r="A378" s="11">
        <v>990</v>
      </c>
      <c r="B378" s="11" t="str">
        <f t="shared" si="17"/>
        <v>Charles G. Koch Charitable Foundation_Pacific Research Institute for Public Policy200390000</v>
      </c>
      <c r="C378" s="11" t="s">
        <v>19</v>
      </c>
      <c r="D378" s="11" t="s">
        <v>2786</v>
      </c>
      <c r="E378" s="11" t="s">
        <v>2786</v>
      </c>
      <c r="F378" s="4">
        <v>90000</v>
      </c>
      <c r="G378" s="3">
        <v>2003</v>
      </c>
      <c r="H378" s="3" t="s">
        <v>21</v>
      </c>
      <c r="I378" s="12"/>
      <c r="J378" s="3">
        <v>14</v>
      </c>
      <c r="K378" s="3" t="str">
        <f>IF(VLOOKUP(D378,'Resources Final'!A:C,3,FALSE)=0,"",VLOOKUP(D378,'Resources Final'!A:C,3,FALSE))</f>
        <v/>
      </c>
      <c r="L378" s="3" t="str">
        <f>IF(VLOOKUP(D378,'Resources Final'!A:D,4,FALSE)=0,"",VLOOKUP(D378,'Resources Final'!A:D,4,FALSE))</f>
        <v/>
      </c>
      <c r="M378" s="3" t="str">
        <f>IF(VLOOKUP(D378,'Resources Final'!A:E,5,FALSE)=0,"",VLOOKUP(D378,'Resources Final'!A:E,5,FALSE))</f>
        <v/>
      </c>
      <c r="N378" s="7" t="str">
        <f>IF(VLOOKUP(D378,'Resources Final'!A:F,6,FALSE)=0,"",VLOOKUP(D378,'Resources Final'!A:F,6,FALSE))</f>
        <v>https://www.desmogblog.com/pacific-research-institute</v>
      </c>
      <c r="O378" s="3" t="str">
        <f>IF(VLOOKUP(D378,'Resources Final'!A:G,7,FALSE)=0,"",VLOOKUP(D378,'Resources Final'!A:G,7,FALSE))</f>
        <v>Desmog</v>
      </c>
    </row>
    <row r="379" spans="1:15" x14ac:dyDescent="0.2">
      <c r="A379" s="11">
        <v>990</v>
      </c>
      <c r="B379" s="11" t="str">
        <f t="shared" si="17"/>
        <v>Charles G. Koch Charitable Foundation_The Phillips Foundation200325000</v>
      </c>
      <c r="C379" s="11" t="s">
        <v>19</v>
      </c>
      <c r="D379" s="11" t="s">
        <v>3600</v>
      </c>
      <c r="E379" s="11" t="s">
        <v>3600</v>
      </c>
      <c r="F379" s="4">
        <v>25000</v>
      </c>
      <c r="G379" s="3">
        <v>2003</v>
      </c>
      <c r="H379" s="3" t="s">
        <v>21</v>
      </c>
      <c r="I379" s="12"/>
      <c r="J379" s="3">
        <v>15</v>
      </c>
      <c r="K379" s="3" t="str">
        <f>IF(VLOOKUP(D379,'Resources Final'!A:C,3,FALSE)=0,"",VLOOKUP(D379,'Resources Final'!A:C,3,FALSE))</f>
        <v/>
      </c>
      <c r="L379" s="3" t="str">
        <f>IF(VLOOKUP(D379,'Resources Final'!A:D,4,FALSE)=0,"",VLOOKUP(D379,'Resources Final'!A:D,4,FALSE))</f>
        <v/>
      </c>
      <c r="M379" s="3" t="str">
        <f>IF(VLOOKUP(D379,'Resources Final'!A:E,5,FALSE)=0,"",VLOOKUP(D379,'Resources Final'!A:E,5,FALSE))</f>
        <v/>
      </c>
      <c r="N379" s="7" t="str">
        <f>IF(VLOOKUP(D379,'Resources Final'!A:F,6,FALSE)=0,"",VLOOKUP(D379,'Resources Final'!A:F,6,FALSE))</f>
        <v>https://www.sourcewatch.org/index.php/Phillips_Foundation</v>
      </c>
      <c r="O379" s="3" t="str">
        <f>IF(VLOOKUP(D379,'Resources Final'!A:G,7,FALSE)=0,"",VLOOKUP(D379,'Resources Final'!A:G,7,FALSE))</f>
        <v>Sourcewatch</v>
      </c>
    </row>
    <row r="380" spans="1:15" x14ac:dyDescent="0.2">
      <c r="A380" s="11">
        <v>990</v>
      </c>
      <c r="B380" s="11" t="str">
        <f t="shared" si="17"/>
        <v>Charles G. Koch Charitable Foundation_Political Economy Research Foundation200314500</v>
      </c>
      <c r="C380" s="11" t="s">
        <v>19</v>
      </c>
      <c r="D380" s="11" t="s">
        <v>2879</v>
      </c>
      <c r="E380" s="11" t="s">
        <v>2877</v>
      </c>
      <c r="F380" s="4">
        <v>14500</v>
      </c>
      <c r="G380" s="3">
        <v>2003</v>
      </c>
      <c r="H380" s="3" t="s">
        <v>21</v>
      </c>
      <c r="I380" s="12"/>
      <c r="J380" s="3">
        <v>16</v>
      </c>
      <c r="K380" s="3" t="str">
        <f>IF(VLOOKUP(D380,'Resources Final'!A:C,3,FALSE)=0,"",VLOOKUP(D380,'Resources Final'!A:C,3,FALSE))</f>
        <v/>
      </c>
      <c r="L380" s="3" t="str">
        <f>IF(VLOOKUP(D380,'Resources Final'!A:D,4,FALSE)=0,"",VLOOKUP(D380,'Resources Final'!A:D,4,FALSE))</f>
        <v/>
      </c>
      <c r="M380" s="3" t="str">
        <f>IF(VLOOKUP(D380,'Resources Final'!A:E,5,FALSE)=0,"",VLOOKUP(D380,'Resources Final'!A:E,5,FALSE))</f>
        <v/>
      </c>
      <c r="N380" s="7" t="str">
        <f>IF(VLOOKUP(D380,'Resources Final'!A:F,6,FALSE)=0,"",VLOOKUP(D380,'Resources Final'!A:F,6,FALSE))</f>
        <v>https://www.desmogblog.com/property-and-environment-research-center</v>
      </c>
      <c r="O380" s="3" t="str">
        <f>IF(VLOOKUP(D380,'Resources Final'!A:G,7,FALSE)=0,"",VLOOKUP(D380,'Resources Final'!A:G,7,FALSE))</f>
        <v>Desmog</v>
      </c>
    </row>
    <row r="381" spans="1:15" x14ac:dyDescent="0.2">
      <c r="A381" s="11">
        <v>990</v>
      </c>
      <c r="B381" s="11" t="str">
        <f t="shared" si="17"/>
        <v>Charles G. Koch Charitable Foundation_Sand County Foundation200346750</v>
      </c>
      <c r="C381" s="11" t="s">
        <v>19</v>
      </c>
      <c r="D381" s="11" t="s">
        <v>3225</v>
      </c>
      <c r="E381" s="11" t="s">
        <v>3225</v>
      </c>
      <c r="F381" s="4">
        <v>46750</v>
      </c>
      <c r="G381" s="3">
        <v>2003</v>
      </c>
      <c r="H381" s="3" t="s">
        <v>21</v>
      </c>
      <c r="I381" s="12"/>
      <c r="J381" s="3">
        <v>17</v>
      </c>
      <c r="K381" s="3" t="str">
        <f>IF(VLOOKUP(D381,'Resources Final'!A:C,3,FALSE)=0,"",VLOOKUP(D381,'Resources Final'!A:C,3,FALSE))</f>
        <v/>
      </c>
      <c r="L381" s="3" t="str">
        <f>IF(VLOOKUP(D381,'Resources Final'!A:D,4,FALSE)=0,"",VLOOKUP(D381,'Resources Final'!A:D,4,FALSE))</f>
        <v/>
      </c>
      <c r="M381" s="3" t="str">
        <f>IF(VLOOKUP(D381,'Resources Final'!A:E,5,FALSE)=0,"",VLOOKUP(D381,'Resources Final'!A:E,5,FALSE))</f>
        <v>N</v>
      </c>
      <c r="N381" s="7" t="str">
        <f>IF(VLOOKUP(D381,'Resources Final'!A:F,6,FALSE)=0,"",VLOOKUP(D381,'Resources Final'!A:F,6,FALSE))</f>
        <v/>
      </c>
      <c r="O381" s="3" t="str">
        <f>IF(VLOOKUP(D381,'Resources Final'!A:G,7,FALSE)=0,"",VLOOKUP(D381,'Resources Final'!A:G,7,FALSE))</f>
        <v/>
      </c>
    </row>
    <row r="382" spans="1:15" x14ac:dyDescent="0.2">
      <c r="A382" s="11">
        <v>990</v>
      </c>
      <c r="B382" s="11" t="str">
        <f t="shared" si="17"/>
        <v>Charles G. Koch Charitable Foundation_Wildlife Habitat Council200315000</v>
      </c>
      <c r="C382" s="11" t="s">
        <v>19</v>
      </c>
      <c r="D382" s="11" t="s">
        <v>4027</v>
      </c>
      <c r="E382" s="11" t="s">
        <v>4027</v>
      </c>
      <c r="F382" s="4">
        <v>15000</v>
      </c>
      <c r="G382" s="3">
        <v>2003</v>
      </c>
      <c r="H382" s="3" t="s">
        <v>21</v>
      </c>
      <c r="I382" s="12"/>
      <c r="J382" s="3">
        <v>18</v>
      </c>
      <c r="K382" s="3" t="str">
        <f>IF(VLOOKUP(D382,'Resources Final'!A:C,3,FALSE)=0,"",VLOOKUP(D382,'Resources Final'!A:C,3,FALSE))</f>
        <v/>
      </c>
      <c r="L382" s="3" t="str">
        <f>IF(VLOOKUP(D382,'Resources Final'!A:D,4,FALSE)=0,"",VLOOKUP(D382,'Resources Final'!A:D,4,FALSE))</f>
        <v/>
      </c>
      <c r="M382" s="3" t="str">
        <f>IF(VLOOKUP(D382,'Resources Final'!A:E,5,FALSE)=0,"",VLOOKUP(D382,'Resources Final'!A:E,5,FALSE))</f>
        <v>N</v>
      </c>
      <c r="N382" s="7" t="str">
        <f>IF(VLOOKUP(D382,'Resources Final'!A:F,6,FALSE)=0,"",VLOOKUP(D382,'Resources Final'!A:F,6,FALSE))</f>
        <v/>
      </c>
      <c r="O382" s="3" t="str">
        <f>IF(VLOOKUP(D382,'Resources Final'!A:G,7,FALSE)=0,"",VLOOKUP(D382,'Resources Final'!A:G,7,FALSE))</f>
        <v/>
      </c>
    </row>
    <row r="383" spans="1:15" x14ac:dyDescent="0.2">
      <c r="A383" s="11">
        <v>990</v>
      </c>
      <c r="B383" s="11" t="str">
        <f t="shared" si="17"/>
        <v>Charles G. Koch Charitable Foundation_Acton Institute for the Study of Religion and Liberty200460000</v>
      </c>
      <c r="C383" s="11" t="s">
        <v>19</v>
      </c>
      <c r="D383" s="11" t="s">
        <v>112</v>
      </c>
      <c r="E383" s="11" t="s">
        <v>112</v>
      </c>
      <c r="F383" s="4">
        <v>60000</v>
      </c>
      <c r="G383" s="3">
        <v>2004</v>
      </c>
      <c r="H383" s="3" t="s">
        <v>21</v>
      </c>
      <c r="I383" s="12"/>
      <c r="J383" s="3">
        <v>1</v>
      </c>
      <c r="K383" s="3" t="str">
        <f>IF(VLOOKUP(D383,'Resources Final'!A:C,3,FALSE)=0,"",VLOOKUP(D383,'Resources Final'!A:C,3,FALSE))</f>
        <v/>
      </c>
      <c r="L383" s="3" t="str">
        <f>IF(VLOOKUP(D383,'Resources Final'!A:D,4,FALSE)=0,"",VLOOKUP(D383,'Resources Final'!A:D,4,FALSE))</f>
        <v/>
      </c>
      <c r="M383" s="3" t="str">
        <f>IF(VLOOKUP(D383,'Resources Final'!A:E,5,FALSE)=0,"",VLOOKUP(D383,'Resources Final'!A:E,5,FALSE))</f>
        <v/>
      </c>
      <c r="N383" s="7" t="str">
        <f>IF(VLOOKUP(D383,'Resources Final'!A:F,6,FALSE)=0,"",VLOOKUP(D383,'Resources Final'!A:F,6,FALSE))</f>
        <v>https://www.desmogblog.com/acton-institute</v>
      </c>
      <c r="O383" s="3" t="str">
        <f>IF(VLOOKUP(D383,'Resources Final'!A:G,7,FALSE)=0,"",VLOOKUP(D383,'Resources Final'!A:G,7,FALSE))</f>
        <v>Desmog</v>
      </c>
    </row>
    <row r="384" spans="1:15" x14ac:dyDescent="0.2">
      <c r="A384" s="11">
        <v>990</v>
      </c>
      <c r="B384" s="11" t="str">
        <f t="shared" si="17"/>
        <v>Charles G. Koch Charitable Foundation_American Enterprise Institute for Public Policy Research200450000</v>
      </c>
      <c r="C384" s="11" t="s">
        <v>19</v>
      </c>
      <c r="D384" s="11" t="s">
        <v>189</v>
      </c>
      <c r="E384" s="11" t="s">
        <v>189</v>
      </c>
      <c r="F384" s="4">
        <v>50000</v>
      </c>
      <c r="G384" s="3">
        <v>2004</v>
      </c>
      <c r="H384" s="3" t="s">
        <v>21</v>
      </c>
      <c r="I384" s="12"/>
      <c r="J384" s="3">
        <v>2</v>
      </c>
      <c r="K384" s="3" t="str">
        <f>IF(VLOOKUP(D384,'Resources Final'!A:C,3,FALSE)=0,"",VLOOKUP(D384,'Resources Final'!A:C,3,FALSE))</f>
        <v/>
      </c>
      <c r="L384" s="3" t="str">
        <f>IF(VLOOKUP(D384,'Resources Final'!A:D,4,FALSE)=0,"",VLOOKUP(D384,'Resources Final'!A:D,4,FALSE))</f>
        <v/>
      </c>
      <c r="M384" s="3" t="str">
        <f>IF(VLOOKUP(D384,'Resources Final'!A:E,5,FALSE)=0,"",VLOOKUP(D384,'Resources Final'!A:E,5,FALSE))</f>
        <v/>
      </c>
      <c r="N384" s="7" t="str">
        <f>IF(VLOOKUP(D384,'Resources Final'!A:F,6,FALSE)=0,"",VLOOKUP(D384,'Resources Final'!A:F,6,FALSE))</f>
        <v>https://www.desmogblog.com/american-enterprise-institute</v>
      </c>
      <c r="O384" s="3" t="str">
        <f>IF(VLOOKUP(D384,'Resources Final'!A:G,7,FALSE)=0,"",VLOOKUP(D384,'Resources Final'!A:G,7,FALSE))</f>
        <v>Desmog</v>
      </c>
    </row>
    <row r="385" spans="1:15" x14ac:dyDescent="0.2">
      <c r="A385" s="11">
        <v>990</v>
      </c>
      <c r="B385" s="11" t="str">
        <f t="shared" si="17"/>
        <v>Charles G. Koch Charitable Foundation_Bill of Rights Institute2004275000</v>
      </c>
      <c r="C385" s="11" t="s">
        <v>19</v>
      </c>
      <c r="D385" s="11" t="s">
        <v>428</v>
      </c>
      <c r="E385" s="11" t="s">
        <v>428</v>
      </c>
      <c r="F385" s="4">
        <v>275000</v>
      </c>
      <c r="G385" s="3">
        <v>2004</v>
      </c>
      <c r="H385" s="3" t="s">
        <v>21</v>
      </c>
      <c r="I385" s="12"/>
      <c r="J385" s="3">
        <v>3</v>
      </c>
      <c r="K385" s="3" t="str">
        <f>IF(VLOOKUP(D385,'Resources Final'!A:C,3,FALSE)=0,"",VLOOKUP(D385,'Resources Final'!A:C,3,FALSE))</f>
        <v/>
      </c>
      <c r="L385" s="3" t="str">
        <f>IF(VLOOKUP(D385,'Resources Final'!A:D,4,FALSE)=0,"",VLOOKUP(D385,'Resources Final'!A:D,4,FALSE))</f>
        <v/>
      </c>
      <c r="M385" s="3" t="str">
        <f>IF(VLOOKUP(D385,'Resources Final'!A:E,5,FALSE)=0,"",VLOOKUP(D385,'Resources Final'!A:E,5,FALSE))</f>
        <v/>
      </c>
      <c r="N385" s="7" t="str">
        <f>IF(VLOOKUP(D385,'Resources Final'!A:F,6,FALSE)=0,"",VLOOKUP(D385,'Resources Final'!A:F,6,FALSE))</f>
        <v>https://www.sourcewatch.org/index.php/Bill_of_Rights_Institute</v>
      </c>
      <c r="O385" s="3" t="str">
        <f>IF(VLOOKUP(D385,'Resources Final'!A:G,7,FALSE)=0,"",VLOOKUP(D385,'Resources Final'!A:G,7,FALSE))</f>
        <v>Sourcewatch</v>
      </c>
    </row>
    <row r="386" spans="1:15" x14ac:dyDescent="0.2">
      <c r="A386" s="11">
        <v>990</v>
      </c>
      <c r="B386" s="11" t="str">
        <f t="shared" si="17"/>
        <v>Charles G. Koch Charitable Foundation_Center for Excellence in Education20046250</v>
      </c>
      <c r="C386" s="11" t="s">
        <v>19</v>
      </c>
      <c r="D386" s="11" t="s">
        <v>655</v>
      </c>
      <c r="E386" s="11" t="s">
        <v>655</v>
      </c>
      <c r="F386" s="4">
        <v>6250</v>
      </c>
      <c r="G386" s="3">
        <v>2004</v>
      </c>
      <c r="H386" s="3" t="s">
        <v>21</v>
      </c>
      <c r="I386" s="12"/>
      <c r="J386" s="3">
        <v>4</v>
      </c>
      <c r="K386" s="3" t="str">
        <f>IF(VLOOKUP(D386,'Resources Final'!A:C,3,FALSE)=0,"",VLOOKUP(D386,'Resources Final'!A:C,3,FALSE))</f>
        <v/>
      </c>
      <c r="L386" s="3" t="str">
        <f>IF(VLOOKUP(D386,'Resources Final'!A:D,4,FALSE)=0,"",VLOOKUP(D386,'Resources Final'!A:D,4,FALSE))</f>
        <v/>
      </c>
      <c r="M386" s="3" t="str">
        <f>IF(VLOOKUP(D386,'Resources Final'!A:E,5,FALSE)=0,"",VLOOKUP(D386,'Resources Final'!A:E,5,FALSE))</f>
        <v/>
      </c>
      <c r="N386" s="7" t="str">
        <f>IF(VLOOKUP(D386,'Resources Final'!A:F,6,FALSE)=0,"",VLOOKUP(D386,'Resources Final'!A:F,6,FALSE))</f>
        <v/>
      </c>
      <c r="O386" s="3" t="str">
        <f>IF(VLOOKUP(D386,'Resources Final'!A:G,7,FALSE)=0,"",VLOOKUP(D386,'Resources Final'!A:G,7,FALSE))</f>
        <v/>
      </c>
    </row>
    <row r="387" spans="1:15" x14ac:dyDescent="0.2">
      <c r="A387" s="11">
        <v>990</v>
      </c>
      <c r="B387" s="11" t="str">
        <f t="shared" si="17"/>
        <v>Charles G. Koch Charitable Foundation_Environmental Literacy Council200450000</v>
      </c>
      <c r="C387" s="11" t="s">
        <v>19</v>
      </c>
      <c r="D387" s="11" t="s">
        <v>1142</v>
      </c>
      <c r="E387" s="11" t="s">
        <v>1142</v>
      </c>
      <c r="F387" s="4">
        <v>50000</v>
      </c>
      <c r="G387" s="3">
        <v>2004</v>
      </c>
      <c r="H387" s="3" t="s">
        <v>21</v>
      </c>
      <c r="I387" s="12"/>
      <c r="J387" s="3">
        <v>5</v>
      </c>
      <c r="K387" s="3" t="str">
        <f>IF(VLOOKUP(D387,'Resources Final'!A:C,3,FALSE)=0,"",VLOOKUP(D387,'Resources Final'!A:C,3,FALSE))</f>
        <v/>
      </c>
      <c r="L387" s="3" t="str">
        <f>IF(VLOOKUP(D387,'Resources Final'!A:D,4,FALSE)=0,"",VLOOKUP(D387,'Resources Final'!A:D,4,FALSE))</f>
        <v/>
      </c>
      <c r="M387" s="3" t="str">
        <f>IF(VLOOKUP(D387,'Resources Final'!A:E,5,FALSE)=0,"",VLOOKUP(D387,'Resources Final'!A:E,5,FALSE))</f>
        <v/>
      </c>
      <c r="N387" s="7" t="str">
        <f>IF(VLOOKUP(D387,'Resources Final'!A:F,6,FALSE)=0,"",VLOOKUP(D387,'Resources Final'!A:F,6,FALSE))</f>
        <v>http://www.sourcewatch.org/index.php/Environmental_Literacy_Council</v>
      </c>
      <c r="O387" s="3" t="str">
        <f>IF(VLOOKUP(D387,'Resources Final'!A:G,7,FALSE)=0,"",VLOOKUP(D387,'Resources Final'!A:G,7,FALSE))</f>
        <v>Sourcewatch</v>
      </c>
    </row>
    <row r="388" spans="1:15" x14ac:dyDescent="0.2">
      <c r="A388" s="11">
        <v>990</v>
      </c>
      <c r="B388" s="11" t="str">
        <f t="shared" si="17"/>
        <v>Charles G. Koch Charitable Foundation_Federalist Society for Law and Public Policy Studies200475000</v>
      </c>
      <c r="C388" s="11" t="s">
        <v>19</v>
      </c>
      <c r="D388" s="11" t="s">
        <v>1199</v>
      </c>
      <c r="E388" s="11" t="s">
        <v>1199</v>
      </c>
      <c r="F388" s="4">
        <v>75000</v>
      </c>
      <c r="G388" s="3">
        <v>2004</v>
      </c>
      <c r="H388" s="3" t="s">
        <v>21</v>
      </c>
      <c r="I388" s="12"/>
      <c r="J388" s="3">
        <v>6</v>
      </c>
      <c r="K388" s="3" t="str">
        <f>IF(VLOOKUP(D388,'Resources Final'!A:C,3,FALSE)=0,"",VLOOKUP(D388,'Resources Final'!A:C,3,FALSE))</f>
        <v/>
      </c>
      <c r="L388" s="3" t="str">
        <f>IF(VLOOKUP(D388,'Resources Final'!A:D,4,FALSE)=0,"",VLOOKUP(D388,'Resources Final'!A:D,4,FALSE))</f>
        <v/>
      </c>
      <c r="M388" s="3" t="str">
        <f>IF(VLOOKUP(D388,'Resources Final'!A:E,5,FALSE)=0,"",VLOOKUP(D388,'Resources Final'!A:E,5,FALSE))</f>
        <v/>
      </c>
      <c r="N388" s="7" t="str">
        <f>IF(VLOOKUP(D388,'Resources Final'!A:F,6,FALSE)=0,"",VLOOKUP(D388,'Resources Final'!A:F,6,FALSE))</f>
        <v>http://www.sourcewatch.org/index.php/Federalist_Society_for_Law_and_Public_Policy_Studies</v>
      </c>
      <c r="O388" s="3" t="str">
        <f>IF(VLOOKUP(D388,'Resources Final'!A:G,7,FALSE)=0,"",VLOOKUP(D388,'Resources Final'!A:G,7,FALSE))</f>
        <v>Sourcewatch</v>
      </c>
    </row>
    <row r="389" spans="1:15" x14ac:dyDescent="0.2">
      <c r="A389" s="11">
        <v>990</v>
      </c>
      <c r="B389" s="11" t="str">
        <f t="shared" si="17"/>
        <v>Charles G. Koch Charitable Foundation_George Mason University Foundation2004777500</v>
      </c>
      <c r="C389" s="11" t="s">
        <v>19</v>
      </c>
      <c r="D389" s="11" t="s">
        <v>1368</v>
      </c>
      <c r="E389" s="11" t="s">
        <v>678</v>
      </c>
      <c r="F389" s="4">
        <v>777500</v>
      </c>
      <c r="G389" s="3">
        <v>2004</v>
      </c>
      <c r="H389" s="3" t="s">
        <v>21</v>
      </c>
      <c r="I389" s="12"/>
      <c r="J389" s="3">
        <v>7</v>
      </c>
      <c r="K389" s="3" t="str">
        <f>IF(VLOOKUP(D389,'Resources Final'!A:C,3,FALSE)=0,"",VLOOKUP(D389,'Resources Final'!A:C,3,FALSE))</f>
        <v/>
      </c>
      <c r="L389" s="3" t="str">
        <f>IF(VLOOKUP(D389,'Resources Final'!A:D,4,FALSE)=0,"",VLOOKUP(D389,'Resources Final'!A:D,4,FALSE))</f>
        <v>Y</v>
      </c>
      <c r="M389" s="3" t="str">
        <f>IF(VLOOKUP(D389,'Resources Final'!A:E,5,FALSE)=0,"",VLOOKUP(D389,'Resources Final'!A:E,5,FALSE))</f>
        <v/>
      </c>
      <c r="N389" s="7" t="str">
        <f>IF(VLOOKUP(D389,'Resources Final'!A:F,6,FALSE)=0,"",VLOOKUP(D389,'Resources Final'!A:F,6,FALSE))</f>
        <v/>
      </c>
      <c r="O389" s="3" t="str">
        <f>IF(VLOOKUP(D389,'Resources Final'!A:G,7,FALSE)=0,"",VLOOKUP(D389,'Resources Final'!A:G,7,FALSE))</f>
        <v/>
      </c>
    </row>
    <row r="390" spans="1:15" x14ac:dyDescent="0.2">
      <c r="A390" s="11">
        <v>990</v>
      </c>
      <c r="B390" s="11" t="str">
        <f t="shared" si="17"/>
        <v>Charles G. Koch Charitable Foundation_Goldwater Institute20044573</v>
      </c>
      <c r="C390" s="11" t="s">
        <v>19</v>
      </c>
      <c r="D390" s="11" t="s">
        <v>1422</v>
      </c>
      <c r="E390" s="11" t="s">
        <v>1422</v>
      </c>
      <c r="F390" s="4">
        <v>4573</v>
      </c>
      <c r="G390" s="3">
        <v>2004</v>
      </c>
      <c r="H390" s="3" t="s">
        <v>21</v>
      </c>
      <c r="I390" s="12"/>
      <c r="J390" s="3">
        <v>8</v>
      </c>
      <c r="K390" s="3" t="str">
        <f>IF(VLOOKUP(D390,'Resources Final'!A:C,3,FALSE)=0,"",VLOOKUP(D390,'Resources Final'!A:C,3,FALSE))</f>
        <v/>
      </c>
      <c r="L390" s="3" t="str">
        <f>IF(VLOOKUP(D390,'Resources Final'!A:D,4,FALSE)=0,"",VLOOKUP(D390,'Resources Final'!A:D,4,FALSE))</f>
        <v/>
      </c>
      <c r="M390" s="3" t="str">
        <f>IF(VLOOKUP(D390,'Resources Final'!A:E,5,FALSE)=0,"",VLOOKUP(D390,'Resources Final'!A:E,5,FALSE))</f>
        <v/>
      </c>
      <c r="N390" s="7" t="str">
        <f>IF(VLOOKUP(D390,'Resources Final'!A:F,6,FALSE)=0,"",VLOOKUP(D390,'Resources Final'!A:F,6,FALSE))</f>
        <v>http://www.sourcewatch.org/index.php/Goldwater_Institute</v>
      </c>
      <c r="O390" s="3" t="str">
        <f>IF(VLOOKUP(D390,'Resources Final'!A:G,7,FALSE)=0,"",VLOOKUP(D390,'Resources Final'!A:G,7,FALSE))</f>
        <v>Sourcewatch</v>
      </c>
    </row>
    <row r="391" spans="1:15" x14ac:dyDescent="0.2">
      <c r="A391" s="11">
        <v>990</v>
      </c>
      <c r="B391" s="11" t="str">
        <f t="shared" si="17"/>
        <v>Charles G. Koch Charitable Foundation_Institute for Responsible Citizenship200415000</v>
      </c>
      <c r="C391" s="11" t="s">
        <v>19</v>
      </c>
      <c r="D391" s="11" t="s">
        <v>1692</v>
      </c>
      <c r="E391" s="11" t="s">
        <v>1692</v>
      </c>
      <c r="F391" s="4">
        <v>15000</v>
      </c>
      <c r="G391" s="3">
        <v>2004</v>
      </c>
      <c r="H391" s="3" t="s">
        <v>21</v>
      </c>
      <c r="I391" s="12"/>
      <c r="J391" s="3">
        <v>9</v>
      </c>
      <c r="K391" s="3" t="str">
        <f>IF(VLOOKUP(D391,'Resources Final'!A:C,3,FALSE)=0,"",VLOOKUP(D391,'Resources Final'!A:C,3,FALSE))</f>
        <v/>
      </c>
      <c r="L391" s="3" t="str">
        <f>IF(VLOOKUP(D391,'Resources Final'!A:D,4,FALSE)=0,"",VLOOKUP(D391,'Resources Final'!A:D,4,FALSE))</f>
        <v/>
      </c>
      <c r="M391" s="3" t="str">
        <f>IF(VLOOKUP(D391,'Resources Final'!A:E,5,FALSE)=0,"",VLOOKUP(D391,'Resources Final'!A:E,5,FALSE))</f>
        <v/>
      </c>
      <c r="N391" s="7" t="str">
        <f>IF(VLOOKUP(D391,'Resources Final'!A:F,6,FALSE)=0,"",VLOOKUP(D391,'Resources Final'!A:F,6,FALSE))</f>
        <v/>
      </c>
      <c r="O391" s="3" t="str">
        <f>IF(VLOOKUP(D391,'Resources Final'!A:G,7,FALSE)=0,"",VLOOKUP(D391,'Resources Final'!A:G,7,FALSE))</f>
        <v/>
      </c>
    </row>
    <row r="392" spans="1:15" x14ac:dyDescent="0.2">
      <c r="A392" s="11">
        <v>990</v>
      </c>
      <c r="B392" s="11" t="str">
        <f t="shared" si="17"/>
        <v>Charles G. Koch Charitable Foundation_Intercollegiate Studies Institute2004280000</v>
      </c>
      <c r="C392" s="11" t="s">
        <v>19</v>
      </c>
      <c r="D392" s="11" t="s">
        <v>1701</v>
      </c>
      <c r="E392" s="11" t="s">
        <v>1701</v>
      </c>
      <c r="F392" s="4">
        <v>280000</v>
      </c>
      <c r="G392" s="3">
        <v>2004</v>
      </c>
      <c r="H392" s="3" t="s">
        <v>21</v>
      </c>
      <c r="I392" s="12"/>
      <c r="J392" s="3">
        <v>10</v>
      </c>
      <c r="K392" s="3" t="str">
        <f>IF(VLOOKUP(D392,'Resources Final'!A:C,3,FALSE)=0,"",VLOOKUP(D392,'Resources Final'!A:C,3,FALSE))</f>
        <v/>
      </c>
      <c r="L392" s="3" t="str">
        <f>IF(VLOOKUP(D392,'Resources Final'!A:D,4,FALSE)=0,"",VLOOKUP(D392,'Resources Final'!A:D,4,FALSE))</f>
        <v/>
      </c>
      <c r="M392" s="3" t="str">
        <f>IF(VLOOKUP(D392,'Resources Final'!A:E,5,FALSE)=0,"",VLOOKUP(D392,'Resources Final'!A:E,5,FALSE))</f>
        <v/>
      </c>
      <c r="N392" s="7" t="str">
        <f>IF(VLOOKUP(D392,'Resources Final'!A:F,6,FALSE)=0,"",VLOOKUP(D392,'Resources Final'!A:F,6,FALSE))</f>
        <v>https://www.sourcewatch.org/index.php/Intercollegiate_Studies_Institute</v>
      </c>
      <c r="O392" s="3" t="str">
        <f>IF(VLOOKUP(D392,'Resources Final'!A:G,7,FALSE)=0,"",VLOOKUP(D392,'Resources Final'!A:G,7,FALSE))</f>
        <v>Sourcewatch</v>
      </c>
    </row>
    <row r="393" spans="1:15" x14ac:dyDescent="0.2">
      <c r="A393" s="11">
        <v>990</v>
      </c>
      <c r="B393" s="11" t="str">
        <f t="shared" si="17"/>
        <v>Charles G. Koch Charitable Foundation_Kansas Cultural Trust2004158855</v>
      </c>
      <c r="C393" s="11" t="s">
        <v>19</v>
      </c>
      <c r="D393" s="11" t="s">
        <v>1950</v>
      </c>
      <c r="E393" s="11" t="s">
        <v>1950</v>
      </c>
      <c r="F393" s="4">
        <v>158855</v>
      </c>
      <c r="G393" s="3">
        <v>2004</v>
      </c>
      <c r="H393" s="3" t="s">
        <v>21</v>
      </c>
      <c r="I393" s="12"/>
      <c r="J393" s="3">
        <v>11</v>
      </c>
      <c r="K393" s="3" t="str">
        <f>IF(VLOOKUP(D393,'Resources Final'!A:C,3,FALSE)=0,"",VLOOKUP(D393,'Resources Final'!A:C,3,FALSE))</f>
        <v/>
      </c>
      <c r="L393" s="3" t="str">
        <f>IF(VLOOKUP(D393,'Resources Final'!A:D,4,FALSE)=0,"",VLOOKUP(D393,'Resources Final'!A:D,4,FALSE))</f>
        <v/>
      </c>
      <c r="M393" s="3" t="str">
        <f>IF(VLOOKUP(D393,'Resources Final'!A:E,5,FALSE)=0,"",VLOOKUP(D393,'Resources Final'!A:E,5,FALSE))</f>
        <v/>
      </c>
      <c r="N393" s="7" t="str">
        <f>IF(VLOOKUP(D393,'Resources Final'!A:F,6,FALSE)=0,"",VLOOKUP(D393,'Resources Final'!A:F,6,FALSE))</f>
        <v/>
      </c>
      <c r="O393" s="3" t="str">
        <f>IF(VLOOKUP(D393,'Resources Final'!A:G,7,FALSE)=0,"",VLOOKUP(D393,'Resources Final'!A:G,7,FALSE))</f>
        <v/>
      </c>
    </row>
    <row r="394" spans="1:15" x14ac:dyDescent="0.2">
      <c r="A394" s="11">
        <v>990</v>
      </c>
      <c r="B394" s="11" t="str">
        <f t="shared" si="17"/>
        <v>Charles G. Koch Charitable Foundation_Media Research Center2004975</v>
      </c>
      <c r="C394" s="11" t="s">
        <v>19</v>
      </c>
      <c r="D394" s="11" t="s">
        <v>2409</v>
      </c>
      <c r="E394" s="11" t="s">
        <v>2409</v>
      </c>
      <c r="F394" s="4">
        <v>975</v>
      </c>
      <c r="G394" s="3">
        <v>2004</v>
      </c>
      <c r="H394" s="3" t="s">
        <v>21</v>
      </c>
      <c r="I394" s="12"/>
      <c r="J394" s="3">
        <v>12</v>
      </c>
      <c r="K394" s="3" t="str">
        <f>IF(VLOOKUP(D394,'Resources Final'!A:C,3,FALSE)=0,"",VLOOKUP(D394,'Resources Final'!A:C,3,FALSE))</f>
        <v/>
      </c>
      <c r="L394" s="3" t="str">
        <f>IF(VLOOKUP(D394,'Resources Final'!A:D,4,FALSE)=0,"",VLOOKUP(D394,'Resources Final'!A:D,4,FALSE))</f>
        <v/>
      </c>
      <c r="M394" s="3" t="str">
        <f>IF(VLOOKUP(D394,'Resources Final'!A:E,5,FALSE)=0,"",VLOOKUP(D394,'Resources Final'!A:E,5,FALSE))</f>
        <v/>
      </c>
      <c r="N394" s="7" t="str">
        <f>IF(VLOOKUP(D394,'Resources Final'!A:F,6,FALSE)=0,"",VLOOKUP(D394,'Resources Final'!A:F,6,FALSE))</f>
        <v>https://www.desmogblog.com/media-research-center</v>
      </c>
      <c r="O394" s="3" t="str">
        <f>IF(VLOOKUP(D394,'Resources Final'!A:G,7,FALSE)=0,"",VLOOKUP(D394,'Resources Final'!A:G,7,FALSE))</f>
        <v>Desmog</v>
      </c>
    </row>
    <row r="395" spans="1:15" x14ac:dyDescent="0.2">
      <c r="A395" s="11">
        <v>990</v>
      </c>
      <c r="B395" s="11" t="str">
        <f t="shared" si="17"/>
        <v>Charles G. Koch Charitable Foundation_Pacific Research Institute for Public Policy200490000</v>
      </c>
      <c r="C395" s="11" t="s">
        <v>19</v>
      </c>
      <c r="D395" s="11" t="s">
        <v>2786</v>
      </c>
      <c r="E395" s="11" t="s">
        <v>2786</v>
      </c>
      <c r="F395" s="4">
        <v>90000</v>
      </c>
      <c r="G395" s="3">
        <v>2004</v>
      </c>
      <c r="H395" s="3" t="s">
        <v>21</v>
      </c>
      <c r="I395" s="12"/>
      <c r="J395" s="3">
        <v>13</v>
      </c>
      <c r="K395" s="3" t="str">
        <f>IF(VLOOKUP(D395,'Resources Final'!A:C,3,FALSE)=0,"",VLOOKUP(D395,'Resources Final'!A:C,3,FALSE))</f>
        <v/>
      </c>
      <c r="L395" s="3" t="str">
        <f>IF(VLOOKUP(D395,'Resources Final'!A:D,4,FALSE)=0,"",VLOOKUP(D395,'Resources Final'!A:D,4,FALSE))</f>
        <v/>
      </c>
      <c r="M395" s="3" t="str">
        <f>IF(VLOOKUP(D395,'Resources Final'!A:E,5,FALSE)=0,"",VLOOKUP(D395,'Resources Final'!A:E,5,FALSE))</f>
        <v/>
      </c>
      <c r="N395" s="7" t="str">
        <f>IF(VLOOKUP(D395,'Resources Final'!A:F,6,FALSE)=0,"",VLOOKUP(D395,'Resources Final'!A:F,6,FALSE))</f>
        <v>https://www.desmogblog.com/pacific-research-institute</v>
      </c>
      <c r="O395" s="3" t="str">
        <f>IF(VLOOKUP(D395,'Resources Final'!A:G,7,FALSE)=0,"",VLOOKUP(D395,'Resources Final'!A:G,7,FALSE))</f>
        <v>Desmog</v>
      </c>
    </row>
    <row r="396" spans="1:15" x14ac:dyDescent="0.2">
      <c r="A396" s="11">
        <v>990</v>
      </c>
      <c r="B396" s="11" t="str">
        <f t="shared" si="17"/>
        <v>Charles G. Koch Charitable Foundation_Philanthropy Roundtable200425000</v>
      </c>
      <c r="C396" s="11" t="s">
        <v>19</v>
      </c>
      <c r="D396" s="11" t="s">
        <v>2849</v>
      </c>
      <c r="E396" s="11" t="s">
        <v>2849</v>
      </c>
      <c r="F396" s="4">
        <v>25000</v>
      </c>
      <c r="G396" s="3">
        <v>2004</v>
      </c>
      <c r="H396" s="3" t="s">
        <v>21</v>
      </c>
      <c r="I396" s="12"/>
      <c r="J396" s="3">
        <v>14</v>
      </c>
      <c r="K396" s="3" t="str">
        <f>IF(VLOOKUP(D396,'Resources Final'!A:C,3,FALSE)=0,"",VLOOKUP(D396,'Resources Final'!A:C,3,FALSE))</f>
        <v/>
      </c>
      <c r="L396" s="3" t="str">
        <f>IF(VLOOKUP(D396,'Resources Final'!A:D,4,FALSE)=0,"",VLOOKUP(D396,'Resources Final'!A:D,4,FALSE))</f>
        <v/>
      </c>
      <c r="M396" s="3" t="str">
        <f>IF(VLOOKUP(D396,'Resources Final'!A:E,5,FALSE)=0,"",VLOOKUP(D396,'Resources Final'!A:E,5,FALSE))</f>
        <v/>
      </c>
      <c r="N396" s="7" t="str">
        <f>IF(VLOOKUP(D396,'Resources Final'!A:F,6,FALSE)=0,"",VLOOKUP(D396,'Resources Final'!A:F,6,FALSE))</f>
        <v>http://www.sourcewatch.org/index.php/Philanthropy_Roundtable</v>
      </c>
      <c r="O396" s="3" t="str">
        <f>IF(VLOOKUP(D396,'Resources Final'!A:G,7,FALSE)=0,"",VLOOKUP(D396,'Resources Final'!A:G,7,FALSE))</f>
        <v>Sourcewatch</v>
      </c>
    </row>
    <row r="397" spans="1:15" x14ac:dyDescent="0.2">
      <c r="A397" s="11">
        <v>990</v>
      </c>
      <c r="B397" s="11" t="str">
        <f t="shared" si="17"/>
        <v>Charles G. Koch Charitable Foundation_The Phillips Foundation200420000</v>
      </c>
      <c r="C397" s="11" t="s">
        <v>19</v>
      </c>
      <c r="D397" s="11" t="s">
        <v>3600</v>
      </c>
      <c r="E397" s="11" t="s">
        <v>3600</v>
      </c>
      <c r="F397" s="4">
        <v>20000</v>
      </c>
      <c r="G397" s="3">
        <v>2004</v>
      </c>
      <c r="H397" s="3" t="s">
        <v>21</v>
      </c>
      <c r="I397" s="12"/>
      <c r="J397" s="3">
        <v>15</v>
      </c>
      <c r="K397" s="3" t="str">
        <f>IF(VLOOKUP(D397,'Resources Final'!A:C,3,FALSE)=0,"",VLOOKUP(D397,'Resources Final'!A:C,3,FALSE))</f>
        <v/>
      </c>
      <c r="L397" s="3" t="str">
        <f>IF(VLOOKUP(D397,'Resources Final'!A:D,4,FALSE)=0,"",VLOOKUP(D397,'Resources Final'!A:D,4,FALSE))</f>
        <v/>
      </c>
      <c r="M397" s="3" t="str">
        <f>IF(VLOOKUP(D397,'Resources Final'!A:E,5,FALSE)=0,"",VLOOKUP(D397,'Resources Final'!A:E,5,FALSE))</f>
        <v/>
      </c>
      <c r="N397" s="7" t="str">
        <f>IF(VLOOKUP(D397,'Resources Final'!A:F,6,FALSE)=0,"",VLOOKUP(D397,'Resources Final'!A:F,6,FALSE))</f>
        <v>https://www.sourcewatch.org/index.php/Phillips_Foundation</v>
      </c>
      <c r="O397" s="3" t="str">
        <f>IF(VLOOKUP(D397,'Resources Final'!A:G,7,FALSE)=0,"",VLOOKUP(D397,'Resources Final'!A:G,7,FALSE))</f>
        <v>Sourcewatch</v>
      </c>
    </row>
    <row r="398" spans="1:15" x14ac:dyDescent="0.2">
      <c r="A398" s="11">
        <v>990</v>
      </c>
      <c r="B398" s="11" t="str">
        <f t="shared" si="17"/>
        <v>Charles G. Koch Charitable Foundation_Property and Environment Research Center200420000</v>
      </c>
      <c r="C398" s="11" t="s">
        <v>19</v>
      </c>
      <c r="D398" s="11" t="s">
        <v>2877</v>
      </c>
      <c r="E398" s="11" t="s">
        <v>2877</v>
      </c>
      <c r="F398" s="4">
        <v>20000</v>
      </c>
      <c r="G398" s="3">
        <v>2004</v>
      </c>
      <c r="H398" s="3" t="s">
        <v>21</v>
      </c>
      <c r="I398" s="12"/>
      <c r="J398" s="3">
        <v>16</v>
      </c>
      <c r="K398" s="3" t="str">
        <f>IF(VLOOKUP(D398,'Resources Final'!A:C,3,FALSE)=0,"",VLOOKUP(D398,'Resources Final'!A:C,3,FALSE))</f>
        <v/>
      </c>
      <c r="L398" s="3" t="str">
        <f>IF(VLOOKUP(D398,'Resources Final'!A:D,4,FALSE)=0,"",VLOOKUP(D398,'Resources Final'!A:D,4,FALSE))</f>
        <v/>
      </c>
      <c r="M398" s="3" t="str">
        <f>IF(VLOOKUP(D398,'Resources Final'!A:E,5,FALSE)=0,"",VLOOKUP(D398,'Resources Final'!A:E,5,FALSE))</f>
        <v/>
      </c>
      <c r="N398" s="7" t="str">
        <f>IF(VLOOKUP(D398,'Resources Final'!A:F,6,FALSE)=0,"",VLOOKUP(D398,'Resources Final'!A:F,6,FALSE))</f>
        <v>https://www.desmogblog.com/property-and-environment-research-center</v>
      </c>
      <c r="O398" s="3" t="str">
        <f>IF(VLOOKUP(D398,'Resources Final'!A:G,7,FALSE)=0,"",VLOOKUP(D398,'Resources Final'!A:G,7,FALSE))</f>
        <v>Desmog</v>
      </c>
    </row>
    <row r="399" spans="1:15" x14ac:dyDescent="0.2">
      <c r="A399" s="11">
        <v>990</v>
      </c>
      <c r="B399" s="11" t="str">
        <f t="shared" si="17"/>
        <v>Charles G. Koch Charitable Foundation_Rand Corporation2004100000</v>
      </c>
      <c r="C399" s="11" t="s">
        <v>19</v>
      </c>
      <c r="D399" s="11" t="s">
        <v>2987</v>
      </c>
      <c r="E399" s="11" t="s">
        <v>2987</v>
      </c>
      <c r="F399" s="4">
        <v>100000</v>
      </c>
      <c r="G399" s="3">
        <v>2004</v>
      </c>
      <c r="H399" s="3" t="s">
        <v>21</v>
      </c>
      <c r="I399" s="12"/>
      <c r="J399" s="3">
        <v>17</v>
      </c>
      <c r="K399" s="3" t="str">
        <f>IF(VLOOKUP(D399,'Resources Final'!A:C,3,FALSE)=0,"",VLOOKUP(D399,'Resources Final'!A:C,3,FALSE))</f>
        <v/>
      </c>
      <c r="L399" s="3" t="str">
        <f>IF(VLOOKUP(D399,'Resources Final'!A:D,4,FALSE)=0,"",VLOOKUP(D399,'Resources Final'!A:D,4,FALSE))</f>
        <v/>
      </c>
      <c r="M399" s="3" t="str">
        <f>IF(VLOOKUP(D399,'Resources Final'!A:E,5,FALSE)=0,"",VLOOKUP(D399,'Resources Final'!A:E,5,FALSE))</f>
        <v/>
      </c>
      <c r="N399" s="7" t="str">
        <f>IF(VLOOKUP(D399,'Resources Final'!A:F,6,FALSE)=0,"",VLOOKUP(D399,'Resources Final'!A:F,6,FALSE))</f>
        <v>https://www.sourcewatch.org/index.php/RAND_Corporation</v>
      </c>
      <c r="O399" s="3" t="str">
        <f>IF(VLOOKUP(D399,'Resources Final'!A:G,7,FALSE)=0,"",VLOOKUP(D399,'Resources Final'!A:G,7,FALSE))</f>
        <v>Sourcewatch</v>
      </c>
    </row>
    <row r="400" spans="1:15" x14ac:dyDescent="0.2">
      <c r="A400" s="11">
        <v>990</v>
      </c>
      <c r="B400" s="11" t="str">
        <f t="shared" si="17"/>
        <v>Charles G. Koch Charitable Foundation_Reason Public Policy Institute200425000</v>
      </c>
      <c r="C400" s="11" t="s">
        <v>19</v>
      </c>
      <c r="D400" s="11" t="s">
        <v>3004</v>
      </c>
      <c r="E400" s="11" t="s">
        <v>3004</v>
      </c>
      <c r="F400" s="4">
        <v>25000</v>
      </c>
      <c r="G400" s="3">
        <v>2004</v>
      </c>
      <c r="H400" s="3" t="s">
        <v>21</v>
      </c>
      <c r="I400" s="12"/>
      <c r="J400" s="3">
        <v>18</v>
      </c>
      <c r="K400" s="3" t="str">
        <f>IF(VLOOKUP(D400,'Resources Final'!A:C,3,FALSE)=0,"",VLOOKUP(D400,'Resources Final'!A:C,3,FALSE))</f>
        <v/>
      </c>
      <c r="L400" s="3" t="str">
        <f>IF(VLOOKUP(D400,'Resources Final'!A:D,4,FALSE)=0,"",VLOOKUP(D400,'Resources Final'!A:D,4,FALSE))</f>
        <v/>
      </c>
      <c r="M400" s="3" t="str">
        <f>IF(VLOOKUP(D400,'Resources Final'!A:E,5,FALSE)=0,"",VLOOKUP(D400,'Resources Final'!A:E,5,FALSE))</f>
        <v/>
      </c>
      <c r="N400" s="7" t="str">
        <f>IF(VLOOKUP(D400,'Resources Final'!A:F,6,FALSE)=0,"",VLOOKUP(D400,'Resources Final'!A:F,6,FALSE))</f>
        <v>https://www.sourcewatch.org/index.php/Reason_Public_Policy_Institute</v>
      </c>
      <c r="O400" s="3" t="str">
        <f>IF(VLOOKUP(D400,'Resources Final'!A:G,7,FALSE)=0,"",VLOOKUP(D400,'Resources Final'!A:G,7,FALSE))</f>
        <v>Sourcewatch</v>
      </c>
    </row>
    <row r="401" spans="1:15" x14ac:dyDescent="0.2">
      <c r="A401" s="11">
        <v>990</v>
      </c>
      <c r="B401" s="11" t="str">
        <f t="shared" si="17"/>
        <v>Charles G. Koch Charitable Foundation_San Jose State University Foundation200425000</v>
      </c>
      <c r="C401" s="11" t="s">
        <v>19</v>
      </c>
      <c r="D401" s="11" t="s">
        <v>3222</v>
      </c>
      <c r="E401" s="11" t="s">
        <v>3221</v>
      </c>
      <c r="F401" s="4">
        <v>25000</v>
      </c>
      <c r="G401" s="3">
        <v>2004</v>
      </c>
      <c r="H401" s="3" t="s">
        <v>21</v>
      </c>
      <c r="I401" s="12"/>
      <c r="J401" s="3">
        <v>19</v>
      </c>
      <c r="K401" s="3" t="str">
        <f>IF(VLOOKUP(D401,'Resources Final'!A:C,3,FALSE)=0,"",VLOOKUP(D401,'Resources Final'!A:C,3,FALSE))</f>
        <v/>
      </c>
      <c r="L401" s="3" t="str">
        <f>IF(VLOOKUP(D401,'Resources Final'!A:D,4,FALSE)=0,"",VLOOKUP(D401,'Resources Final'!A:D,4,FALSE))</f>
        <v>Y</v>
      </c>
      <c r="M401" s="3" t="str">
        <f>IF(VLOOKUP(D401,'Resources Final'!A:E,5,FALSE)=0,"",VLOOKUP(D401,'Resources Final'!A:E,5,FALSE))</f>
        <v/>
      </c>
      <c r="N401" s="7" t="str">
        <f>IF(VLOOKUP(D401,'Resources Final'!A:F,6,FALSE)=0,"",VLOOKUP(D401,'Resources Final'!A:F,6,FALSE))</f>
        <v/>
      </c>
      <c r="O401" s="3" t="str">
        <f>IF(VLOOKUP(D401,'Resources Final'!A:G,7,FALSE)=0,"",VLOOKUP(D401,'Resources Final'!A:G,7,FALSE))</f>
        <v/>
      </c>
    </row>
    <row r="402" spans="1:15" x14ac:dyDescent="0.2">
      <c r="A402" s="11">
        <v>990</v>
      </c>
      <c r="B402" s="11" t="str">
        <f t="shared" si="17"/>
        <v>Charles G. Koch Charitable Foundation_Texas Public Policy Foundation200416374</v>
      </c>
      <c r="C402" s="11" t="s">
        <v>19</v>
      </c>
      <c r="D402" s="11" t="s">
        <v>3555</v>
      </c>
      <c r="E402" s="11" t="s">
        <v>3555</v>
      </c>
      <c r="F402" s="4">
        <v>16374</v>
      </c>
      <c r="G402" s="3">
        <v>2004</v>
      </c>
      <c r="H402" s="3" t="s">
        <v>21</v>
      </c>
      <c r="I402" s="12"/>
      <c r="J402" s="3">
        <v>20</v>
      </c>
      <c r="K402" s="3" t="str">
        <f>IF(VLOOKUP(D402,'Resources Final'!A:C,3,FALSE)=0,"",VLOOKUP(D402,'Resources Final'!A:C,3,FALSE))</f>
        <v/>
      </c>
      <c r="L402" s="3" t="str">
        <f>IF(VLOOKUP(D402,'Resources Final'!A:D,4,FALSE)=0,"",VLOOKUP(D402,'Resources Final'!A:D,4,FALSE))</f>
        <v/>
      </c>
      <c r="M402" s="3" t="str">
        <f>IF(VLOOKUP(D402,'Resources Final'!A:E,5,FALSE)=0,"",VLOOKUP(D402,'Resources Final'!A:E,5,FALSE))</f>
        <v/>
      </c>
      <c r="N402" s="7" t="str">
        <f>IF(VLOOKUP(D402,'Resources Final'!A:F,6,FALSE)=0,"",VLOOKUP(D402,'Resources Final'!A:F,6,FALSE))</f>
        <v>https://www.desmogblog.com/texas-public-policy-foundation</v>
      </c>
      <c r="O402" s="3" t="str">
        <f>IF(VLOOKUP(D402,'Resources Final'!A:G,7,FALSE)=0,"",VLOOKUP(D402,'Resources Final'!A:G,7,FALSE))</f>
        <v>Desmog</v>
      </c>
    </row>
    <row r="403" spans="1:15" x14ac:dyDescent="0.2">
      <c r="A403" s="11">
        <v>990</v>
      </c>
      <c r="B403" s="11" t="str">
        <f t="shared" si="17"/>
        <v>Charles G. Koch Charitable Foundation_University of Texas at Dallas200420000</v>
      </c>
      <c r="C403" s="11" t="s">
        <v>19</v>
      </c>
      <c r="D403" s="11" t="s">
        <v>3834</v>
      </c>
      <c r="E403" s="11" t="s">
        <v>3827</v>
      </c>
      <c r="F403" s="4">
        <v>20000</v>
      </c>
      <c r="G403" s="3">
        <v>2004</v>
      </c>
      <c r="H403" s="3" t="s">
        <v>21</v>
      </c>
      <c r="I403" s="12"/>
      <c r="J403" s="3">
        <v>21</v>
      </c>
      <c r="K403" s="3" t="str">
        <f>IF(VLOOKUP(D403,'Resources Final'!A:C,3,FALSE)=0,"",VLOOKUP(D403,'Resources Final'!A:C,3,FALSE))</f>
        <v/>
      </c>
      <c r="L403" s="3" t="str">
        <f>IF(VLOOKUP(D403,'Resources Final'!A:D,4,FALSE)=0,"",VLOOKUP(D403,'Resources Final'!A:D,4,FALSE))</f>
        <v>Y</v>
      </c>
      <c r="M403" s="3" t="str">
        <f>IF(VLOOKUP(D403,'Resources Final'!A:E,5,FALSE)=0,"",VLOOKUP(D403,'Resources Final'!A:E,5,FALSE))</f>
        <v/>
      </c>
      <c r="N403" s="7" t="str">
        <f>IF(VLOOKUP(D403,'Resources Final'!A:F,6,FALSE)=0,"",VLOOKUP(D403,'Resources Final'!A:F,6,FALSE))</f>
        <v/>
      </c>
      <c r="O403" s="3" t="str">
        <f>IF(VLOOKUP(D403,'Resources Final'!A:G,7,FALSE)=0,"",VLOOKUP(D403,'Resources Final'!A:G,7,FALSE))</f>
        <v/>
      </c>
    </row>
    <row r="404" spans="1:15" x14ac:dyDescent="0.2">
      <c r="A404" s="11">
        <v>990</v>
      </c>
      <c r="B404" s="11" t="str">
        <f t="shared" si="17"/>
        <v>Charles G. Koch Charitable Foundation_Woodrow Wilson Center20048500</v>
      </c>
      <c r="C404" s="11" t="s">
        <v>19</v>
      </c>
      <c r="D404" s="11" t="s">
        <v>4086</v>
      </c>
      <c r="E404" s="11" t="s">
        <v>4086</v>
      </c>
      <c r="F404" s="4">
        <v>8500</v>
      </c>
      <c r="G404" s="3">
        <v>2004</v>
      </c>
      <c r="H404" s="3" t="s">
        <v>21</v>
      </c>
      <c r="I404" s="12"/>
      <c r="J404" s="3">
        <v>22</v>
      </c>
      <c r="K404" s="3" t="str">
        <f>IF(VLOOKUP(D404,'Resources Final'!A:C,3,FALSE)=0,"",VLOOKUP(D404,'Resources Final'!A:C,3,FALSE))</f>
        <v/>
      </c>
      <c r="L404" s="3" t="str">
        <f>IF(VLOOKUP(D404,'Resources Final'!A:D,4,FALSE)=0,"",VLOOKUP(D404,'Resources Final'!A:D,4,FALSE))</f>
        <v/>
      </c>
      <c r="M404" s="3" t="str">
        <f>IF(VLOOKUP(D404,'Resources Final'!A:E,5,FALSE)=0,"",VLOOKUP(D404,'Resources Final'!A:E,5,FALSE))</f>
        <v/>
      </c>
      <c r="N404" s="7" t="str">
        <f>IF(VLOOKUP(D404,'Resources Final'!A:F,6,FALSE)=0,"",VLOOKUP(D404,'Resources Final'!A:F,6,FALSE))</f>
        <v>https://www.sourcewatch.org/index.php/Woodrow_Wilson_International_Center_for_Scholars</v>
      </c>
      <c r="O404" s="3" t="str">
        <f>IF(VLOOKUP(D404,'Resources Final'!A:G,7,FALSE)=0,"",VLOOKUP(D404,'Resources Final'!A:G,7,FALSE))</f>
        <v>Sourcewatch</v>
      </c>
    </row>
    <row r="405" spans="1:15" x14ac:dyDescent="0.2">
      <c r="A405" s="11">
        <v>990</v>
      </c>
      <c r="B405" s="11" t="str">
        <f t="shared" si="17"/>
        <v>Charles G. Koch Charitable Foundation_Acton Business School2005100000</v>
      </c>
      <c r="C405" s="11" t="s">
        <v>19</v>
      </c>
      <c r="D405" s="11" t="s">
        <v>111</v>
      </c>
      <c r="E405" s="11" t="s">
        <v>111</v>
      </c>
      <c r="F405" s="4">
        <v>100000</v>
      </c>
      <c r="G405" s="3">
        <v>2005</v>
      </c>
      <c r="H405" s="3" t="s">
        <v>21</v>
      </c>
      <c r="I405" s="12"/>
      <c r="J405" s="3">
        <v>1</v>
      </c>
      <c r="K405" s="3" t="str">
        <f>IF(VLOOKUP(D405,'Resources Final'!A:C,3,FALSE)=0,"",VLOOKUP(D405,'Resources Final'!A:C,3,FALSE))</f>
        <v/>
      </c>
      <c r="L405" s="3" t="str">
        <f>IF(VLOOKUP(D405,'Resources Final'!A:D,4,FALSE)=0,"",VLOOKUP(D405,'Resources Final'!A:D,4,FALSE))</f>
        <v>Y</v>
      </c>
      <c r="M405" s="3" t="str">
        <f>IF(VLOOKUP(D405,'Resources Final'!A:E,5,FALSE)=0,"",VLOOKUP(D405,'Resources Final'!A:E,5,FALSE))</f>
        <v/>
      </c>
      <c r="N405" s="7" t="str">
        <f>IF(VLOOKUP(D405,'Resources Final'!A:F,6,FALSE)=0,"",VLOOKUP(D405,'Resources Final'!A:F,6,FALSE))</f>
        <v/>
      </c>
      <c r="O405" s="3" t="str">
        <f>IF(VLOOKUP(D405,'Resources Final'!A:G,7,FALSE)=0,"",VLOOKUP(D405,'Resources Final'!A:G,7,FALSE))</f>
        <v/>
      </c>
    </row>
    <row r="406" spans="1:15" x14ac:dyDescent="0.2">
      <c r="A406" s="11">
        <v>990</v>
      </c>
      <c r="B406" s="11" t="str">
        <f t="shared" si="17"/>
        <v>Charles G. Koch Charitable Foundation_Acton Institute for the Study of Religion and Liberty200525000</v>
      </c>
      <c r="C406" s="11" t="s">
        <v>19</v>
      </c>
      <c r="D406" s="11" t="s">
        <v>112</v>
      </c>
      <c r="E406" s="11" t="s">
        <v>112</v>
      </c>
      <c r="F406" s="4">
        <v>25000</v>
      </c>
      <c r="G406" s="3">
        <v>2005</v>
      </c>
      <c r="H406" s="3" t="s">
        <v>21</v>
      </c>
      <c r="I406" s="12"/>
      <c r="J406" s="3">
        <v>2</v>
      </c>
      <c r="K406" s="3" t="str">
        <f>IF(VLOOKUP(D406,'Resources Final'!A:C,3,FALSE)=0,"",VLOOKUP(D406,'Resources Final'!A:C,3,FALSE))</f>
        <v/>
      </c>
      <c r="L406" s="3" t="str">
        <f>IF(VLOOKUP(D406,'Resources Final'!A:D,4,FALSE)=0,"",VLOOKUP(D406,'Resources Final'!A:D,4,FALSE))</f>
        <v/>
      </c>
      <c r="M406" s="3" t="str">
        <f>IF(VLOOKUP(D406,'Resources Final'!A:E,5,FALSE)=0,"",VLOOKUP(D406,'Resources Final'!A:E,5,FALSE))</f>
        <v/>
      </c>
      <c r="N406" s="7" t="str">
        <f>IF(VLOOKUP(D406,'Resources Final'!A:F,6,FALSE)=0,"",VLOOKUP(D406,'Resources Final'!A:F,6,FALSE))</f>
        <v>https://www.desmogblog.com/acton-institute</v>
      </c>
      <c r="O406" s="3" t="str">
        <f>IF(VLOOKUP(D406,'Resources Final'!A:G,7,FALSE)=0,"",VLOOKUP(D406,'Resources Final'!A:G,7,FALSE))</f>
        <v>Desmog</v>
      </c>
    </row>
    <row r="407" spans="1:15" x14ac:dyDescent="0.2">
      <c r="A407" s="11">
        <v>990</v>
      </c>
      <c r="B407" s="11" t="str">
        <f t="shared" si="17"/>
        <v>Charles G. Koch Charitable Foundation_Alliance for School Choice200510000</v>
      </c>
      <c r="C407" s="11" t="s">
        <v>19</v>
      </c>
      <c r="D407" s="11" t="s">
        <v>160</v>
      </c>
      <c r="E407" s="11" t="s">
        <v>160</v>
      </c>
      <c r="F407" s="4">
        <v>10000</v>
      </c>
      <c r="G407" s="3">
        <v>2005</v>
      </c>
      <c r="H407" s="3" t="s">
        <v>21</v>
      </c>
      <c r="I407" s="12"/>
      <c r="J407" s="3">
        <v>3</v>
      </c>
      <c r="K407" s="3" t="str">
        <f>IF(VLOOKUP(D407,'Resources Final'!A:C,3,FALSE)=0,"",VLOOKUP(D407,'Resources Final'!A:C,3,FALSE))</f>
        <v/>
      </c>
      <c r="L407" s="3" t="str">
        <f>IF(VLOOKUP(D407,'Resources Final'!A:D,4,FALSE)=0,"",VLOOKUP(D407,'Resources Final'!A:D,4,FALSE))</f>
        <v/>
      </c>
      <c r="M407" s="3" t="str">
        <f>IF(VLOOKUP(D407,'Resources Final'!A:E,5,FALSE)=0,"",VLOOKUP(D407,'Resources Final'!A:E,5,FALSE))</f>
        <v/>
      </c>
      <c r="N407" s="7" t="str">
        <f>IF(VLOOKUP(D407,'Resources Final'!A:F,6,FALSE)=0,"",VLOOKUP(D407,'Resources Final'!A:F,6,FALSE))</f>
        <v>https://www.sourcewatch.org/index.php/Alliance_for_School_Choice</v>
      </c>
      <c r="O407" s="3" t="str">
        <f>IF(VLOOKUP(D407,'Resources Final'!A:G,7,FALSE)=0,"",VLOOKUP(D407,'Resources Final'!A:G,7,FALSE))</f>
        <v>Sourcewatch</v>
      </c>
    </row>
    <row r="408" spans="1:15" x14ac:dyDescent="0.2">
      <c r="A408" s="11">
        <v>990</v>
      </c>
      <c r="B408" s="11" t="str">
        <f t="shared" si="17"/>
        <v>Charles G. Koch Charitable Foundation_Bill of Rights Institute2005300000</v>
      </c>
      <c r="C408" s="11" t="s">
        <v>19</v>
      </c>
      <c r="D408" s="11" t="s">
        <v>428</v>
      </c>
      <c r="E408" s="11" t="s">
        <v>428</v>
      </c>
      <c r="F408" s="4">
        <v>300000</v>
      </c>
      <c r="G408" s="3">
        <v>2005</v>
      </c>
      <c r="H408" s="3" t="s">
        <v>21</v>
      </c>
      <c r="I408" s="12"/>
      <c r="J408" s="3">
        <v>4</v>
      </c>
      <c r="K408" s="3" t="str">
        <f>IF(VLOOKUP(D408,'Resources Final'!A:C,3,FALSE)=0,"",VLOOKUP(D408,'Resources Final'!A:C,3,FALSE))</f>
        <v/>
      </c>
      <c r="L408" s="3" t="str">
        <f>IF(VLOOKUP(D408,'Resources Final'!A:D,4,FALSE)=0,"",VLOOKUP(D408,'Resources Final'!A:D,4,FALSE))</f>
        <v/>
      </c>
      <c r="M408" s="3" t="str">
        <f>IF(VLOOKUP(D408,'Resources Final'!A:E,5,FALSE)=0,"",VLOOKUP(D408,'Resources Final'!A:E,5,FALSE))</f>
        <v/>
      </c>
      <c r="N408" s="7" t="str">
        <f>IF(VLOOKUP(D408,'Resources Final'!A:F,6,FALSE)=0,"",VLOOKUP(D408,'Resources Final'!A:F,6,FALSE))</f>
        <v>https://www.sourcewatch.org/index.php/Bill_of_Rights_Institute</v>
      </c>
      <c r="O408" s="3" t="str">
        <f>IF(VLOOKUP(D408,'Resources Final'!A:G,7,FALSE)=0,"",VLOOKUP(D408,'Resources Final'!A:G,7,FALSE))</f>
        <v>Sourcewatch</v>
      </c>
    </row>
    <row r="409" spans="1:15" x14ac:dyDescent="0.2">
      <c r="A409" s="11">
        <v>990</v>
      </c>
      <c r="B409" s="11" t="str">
        <f t="shared" si="17"/>
        <v>Charles G. Koch Charitable Foundation_Center for Excellence in Education20055000</v>
      </c>
      <c r="C409" s="11" t="s">
        <v>19</v>
      </c>
      <c r="D409" s="11" t="s">
        <v>655</v>
      </c>
      <c r="E409" s="11" t="s">
        <v>655</v>
      </c>
      <c r="F409" s="4">
        <v>5000</v>
      </c>
      <c r="G409" s="3">
        <v>2005</v>
      </c>
      <c r="H409" s="3" t="s">
        <v>21</v>
      </c>
      <c r="I409" s="12"/>
      <c r="J409" s="3">
        <v>5</v>
      </c>
      <c r="K409" s="3" t="str">
        <f>IF(VLOOKUP(D409,'Resources Final'!A:C,3,FALSE)=0,"",VLOOKUP(D409,'Resources Final'!A:C,3,FALSE))</f>
        <v/>
      </c>
      <c r="L409" s="3" t="str">
        <f>IF(VLOOKUP(D409,'Resources Final'!A:D,4,FALSE)=0,"",VLOOKUP(D409,'Resources Final'!A:D,4,FALSE))</f>
        <v/>
      </c>
      <c r="M409" s="3" t="str">
        <f>IF(VLOOKUP(D409,'Resources Final'!A:E,5,FALSE)=0,"",VLOOKUP(D409,'Resources Final'!A:E,5,FALSE))</f>
        <v/>
      </c>
      <c r="N409" s="7" t="str">
        <f>IF(VLOOKUP(D409,'Resources Final'!A:F,6,FALSE)=0,"",VLOOKUP(D409,'Resources Final'!A:F,6,FALSE))</f>
        <v/>
      </c>
      <c r="O409" s="3" t="str">
        <f>IF(VLOOKUP(D409,'Resources Final'!A:G,7,FALSE)=0,"",VLOOKUP(D409,'Resources Final'!A:G,7,FALSE))</f>
        <v/>
      </c>
    </row>
    <row r="410" spans="1:15" x14ac:dyDescent="0.2">
      <c r="A410" s="11">
        <v>990</v>
      </c>
      <c r="B410" s="11" t="str">
        <f t="shared" si="17"/>
        <v>Charles G. Koch Charitable Foundation_Environmental Literacy Council200550000</v>
      </c>
      <c r="C410" s="11" t="s">
        <v>19</v>
      </c>
      <c r="D410" s="11" t="s">
        <v>1142</v>
      </c>
      <c r="E410" s="11" t="s">
        <v>1142</v>
      </c>
      <c r="F410" s="4">
        <v>50000</v>
      </c>
      <c r="G410" s="3">
        <v>2005</v>
      </c>
      <c r="H410" s="3" t="s">
        <v>21</v>
      </c>
      <c r="I410" s="12"/>
      <c r="J410" s="3">
        <v>6</v>
      </c>
      <c r="K410" s="3" t="str">
        <f>IF(VLOOKUP(D410,'Resources Final'!A:C,3,FALSE)=0,"",VLOOKUP(D410,'Resources Final'!A:C,3,FALSE))</f>
        <v/>
      </c>
      <c r="L410" s="3" t="str">
        <f>IF(VLOOKUP(D410,'Resources Final'!A:D,4,FALSE)=0,"",VLOOKUP(D410,'Resources Final'!A:D,4,FALSE))</f>
        <v/>
      </c>
      <c r="M410" s="3" t="str">
        <f>IF(VLOOKUP(D410,'Resources Final'!A:E,5,FALSE)=0,"",VLOOKUP(D410,'Resources Final'!A:E,5,FALSE))</f>
        <v/>
      </c>
      <c r="N410" s="7" t="str">
        <f>IF(VLOOKUP(D410,'Resources Final'!A:F,6,FALSE)=0,"",VLOOKUP(D410,'Resources Final'!A:F,6,FALSE))</f>
        <v>http://www.sourcewatch.org/index.php/Environmental_Literacy_Council</v>
      </c>
      <c r="O410" s="3" t="str">
        <f>IF(VLOOKUP(D410,'Resources Final'!A:G,7,FALSE)=0,"",VLOOKUP(D410,'Resources Final'!A:G,7,FALSE))</f>
        <v>Sourcewatch</v>
      </c>
    </row>
    <row r="411" spans="1:15" x14ac:dyDescent="0.2">
      <c r="A411" s="11">
        <v>990</v>
      </c>
      <c r="B411" s="11" t="str">
        <f t="shared" si="17"/>
        <v>Charles G. Koch Charitable Foundation_Federalist Society for Law and Public Policy Studies200575000</v>
      </c>
      <c r="C411" s="11" t="s">
        <v>19</v>
      </c>
      <c r="D411" s="11" t="s">
        <v>1199</v>
      </c>
      <c r="E411" s="11" t="s">
        <v>1199</v>
      </c>
      <c r="F411" s="4">
        <v>75000</v>
      </c>
      <c r="G411" s="3">
        <v>2005</v>
      </c>
      <c r="H411" s="3" t="s">
        <v>21</v>
      </c>
      <c r="I411" s="12"/>
      <c r="J411" s="3">
        <v>7</v>
      </c>
      <c r="K411" s="3" t="str">
        <f>IF(VLOOKUP(D411,'Resources Final'!A:C,3,FALSE)=0,"",VLOOKUP(D411,'Resources Final'!A:C,3,FALSE))</f>
        <v/>
      </c>
      <c r="L411" s="3" t="str">
        <f>IF(VLOOKUP(D411,'Resources Final'!A:D,4,FALSE)=0,"",VLOOKUP(D411,'Resources Final'!A:D,4,FALSE))</f>
        <v/>
      </c>
      <c r="M411" s="3" t="str">
        <f>IF(VLOOKUP(D411,'Resources Final'!A:E,5,FALSE)=0,"",VLOOKUP(D411,'Resources Final'!A:E,5,FALSE))</f>
        <v/>
      </c>
      <c r="N411" s="7" t="str">
        <f>IF(VLOOKUP(D411,'Resources Final'!A:F,6,FALSE)=0,"",VLOOKUP(D411,'Resources Final'!A:F,6,FALSE))</f>
        <v>http://www.sourcewatch.org/index.php/Federalist_Society_for_Law_and_Public_Policy_Studies</v>
      </c>
      <c r="O411" s="3" t="str">
        <f>IF(VLOOKUP(D411,'Resources Final'!A:G,7,FALSE)=0,"",VLOOKUP(D411,'Resources Final'!A:G,7,FALSE))</f>
        <v>Sourcewatch</v>
      </c>
    </row>
    <row r="412" spans="1:15" x14ac:dyDescent="0.2">
      <c r="A412" s="11">
        <v>990</v>
      </c>
      <c r="B412" s="11" t="str">
        <f t="shared" si="17"/>
        <v>Charles G. Koch Charitable Foundation_Milton &amp; Rose D Friedman Foundation200515000</v>
      </c>
      <c r="C412" s="11" t="s">
        <v>19</v>
      </c>
      <c r="D412" s="11" t="s">
        <v>2475</v>
      </c>
      <c r="E412" s="11" t="s">
        <v>2475</v>
      </c>
      <c r="F412" s="4">
        <v>15000</v>
      </c>
      <c r="G412" s="3">
        <v>2005</v>
      </c>
      <c r="H412" s="3" t="s">
        <v>21</v>
      </c>
      <c r="I412" s="12"/>
      <c r="J412" s="3">
        <v>8</v>
      </c>
      <c r="K412" s="3" t="str">
        <f>IF(VLOOKUP(D412,'Resources Final'!A:C,3,FALSE)=0,"",VLOOKUP(D412,'Resources Final'!A:C,3,FALSE))</f>
        <v/>
      </c>
      <c r="L412" s="3" t="str">
        <f>IF(VLOOKUP(D412,'Resources Final'!A:D,4,FALSE)=0,"",VLOOKUP(D412,'Resources Final'!A:D,4,FALSE))</f>
        <v/>
      </c>
      <c r="M412" s="3" t="str">
        <f>IF(VLOOKUP(D412,'Resources Final'!A:E,5,FALSE)=0,"",VLOOKUP(D412,'Resources Final'!A:E,5,FALSE))</f>
        <v/>
      </c>
      <c r="N412" s="7" t="str">
        <f>IF(VLOOKUP(D412,'Resources Final'!A:F,6,FALSE)=0,"",VLOOKUP(D412,'Resources Final'!A:F,6,FALSE))</f>
        <v>https://www.sourcewatch.org/index.php/EdChoice</v>
      </c>
      <c r="O412" s="3" t="str">
        <f>IF(VLOOKUP(D412,'Resources Final'!A:G,7,FALSE)=0,"",VLOOKUP(D412,'Resources Final'!A:G,7,FALSE))</f>
        <v>Sourcewatch</v>
      </c>
    </row>
    <row r="413" spans="1:15" x14ac:dyDescent="0.2">
      <c r="A413" s="11">
        <v>990</v>
      </c>
      <c r="B413" s="11" t="str">
        <f t="shared" si="17"/>
        <v>Charles G. Koch Charitable Foundation_Fund for American Studies200530000</v>
      </c>
      <c r="C413" s="11" t="s">
        <v>19</v>
      </c>
      <c r="D413" s="11" t="s">
        <v>1318</v>
      </c>
      <c r="E413" s="11" t="s">
        <v>1318</v>
      </c>
      <c r="F413" s="4">
        <v>30000</v>
      </c>
      <c r="G413" s="3">
        <v>2005</v>
      </c>
      <c r="H413" s="3" t="s">
        <v>21</v>
      </c>
      <c r="I413" s="12"/>
      <c r="J413" s="3">
        <v>9</v>
      </c>
      <c r="K413" s="3" t="str">
        <f>IF(VLOOKUP(D413,'Resources Final'!A:C,3,FALSE)=0,"",VLOOKUP(D413,'Resources Final'!A:C,3,FALSE))</f>
        <v/>
      </c>
      <c r="L413" s="3" t="str">
        <f>IF(VLOOKUP(D413,'Resources Final'!A:D,4,FALSE)=0,"",VLOOKUP(D413,'Resources Final'!A:D,4,FALSE))</f>
        <v/>
      </c>
      <c r="M413" s="3" t="str">
        <f>IF(VLOOKUP(D413,'Resources Final'!A:E,5,FALSE)=0,"",VLOOKUP(D413,'Resources Final'!A:E,5,FALSE))</f>
        <v/>
      </c>
      <c r="N413" s="7" t="str">
        <f>IF(VLOOKUP(D413,'Resources Final'!A:F,6,FALSE)=0,"",VLOOKUP(D413,'Resources Final'!A:F,6,FALSE))</f>
        <v>https://www.sourcewatch.org/index.php/Fund_for_American_Studies</v>
      </c>
      <c r="O413" s="3" t="str">
        <f>IF(VLOOKUP(D413,'Resources Final'!A:G,7,FALSE)=0,"",VLOOKUP(D413,'Resources Final'!A:G,7,FALSE))</f>
        <v>Sourcewatch</v>
      </c>
    </row>
    <row r="414" spans="1:15" x14ac:dyDescent="0.2">
      <c r="A414" s="11">
        <v>990</v>
      </c>
      <c r="B414" s="11" t="str">
        <f t="shared" si="17"/>
        <v>Charles G. Koch Charitable Foundation_George Mason University Foundation20051102500</v>
      </c>
      <c r="C414" s="11" t="s">
        <v>19</v>
      </c>
      <c r="D414" s="11" t="s">
        <v>1368</v>
      </c>
      <c r="E414" s="11" t="s">
        <v>678</v>
      </c>
      <c r="F414" s="4">
        <v>1102500</v>
      </c>
      <c r="G414" s="3">
        <v>2005</v>
      </c>
      <c r="H414" s="3" t="s">
        <v>21</v>
      </c>
      <c r="I414" s="12"/>
      <c r="J414" s="3">
        <v>10</v>
      </c>
      <c r="K414" s="3" t="str">
        <f>IF(VLOOKUP(D414,'Resources Final'!A:C,3,FALSE)=0,"",VLOOKUP(D414,'Resources Final'!A:C,3,FALSE))</f>
        <v/>
      </c>
      <c r="L414" s="3" t="str">
        <f>IF(VLOOKUP(D414,'Resources Final'!A:D,4,FALSE)=0,"",VLOOKUP(D414,'Resources Final'!A:D,4,FALSE))</f>
        <v>Y</v>
      </c>
      <c r="M414" s="3" t="str">
        <f>IF(VLOOKUP(D414,'Resources Final'!A:E,5,FALSE)=0,"",VLOOKUP(D414,'Resources Final'!A:E,5,FALSE))</f>
        <v/>
      </c>
      <c r="N414" s="7" t="str">
        <f>IF(VLOOKUP(D414,'Resources Final'!A:F,6,FALSE)=0,"",VLOOKUP(D414,'Resources Final'!A:F,6,FALSE))</f>
        <v/>
      </c>
      <c r="O414" s="3" t="str">
        <f>IF(VLOOKUP(D414,'Resources Final'!A:G,7,FALSE)=0,"",VLOOKUP(D414,'Resources Final'!A:G,7,FALSE))</f>
        <v/>
      </c>
    </row>
    <row r="415" spans="1:15" x14ac:dyDescent="0.2">
      <c r="A415" s="11">
        <v>990</v>
      </c>
      <c r="B415" s="11" t="str">
        <f t="shared" si="17"/>
        <v>Charles G. Koch Charitable Foundation_Goldwater Institute200543647</v>
      </c>
      <c r="C415" s="11" t="s">
        <v>19</v>
      </c>
      <c r="D415" s="11" t="s">
        <v>1422</v>
      </c>
      <c r="E415" s="11" t="s">
        <v>1422</v>
      </c>
      <c r="F415" s="4">
        <v>43647</v>
      </c>
      <c r="G415" s="3">
        <v>2005</v>
      </c>
      <c r="H415" s="3" t="s">
        <v>21</v>
      </c>
      <c r="I415" s="12"/>
      <c r="J415" s="3">
        <v>11</v>
      </c>
      <c r="K415" s="3" t="str">
        <f>IF(VLOOKUP(D415,'Resources Final'!A:C,3,FALSE)=0,"",VLOOKUP(D415,'Resources Final'!A:C,3,FALSE))</f>
        <v/>
      </c>
      <c r="L415" s="3" t="str">
        <f>IF(VLOOKUP(D415,'Resources Final'!A:D,4,FALSE)=0,"",VLOOKUP(D415,'Resources Final'!A:D,4,FALSE))</f>
        <v/>
      </c>
      <c r="M415" s="3" t="str">
        <f>IF(VLOOKUP(D415,'Resources Final'!A:E,5,FALSE)=0,"",VLOOKUP(D415,'Resources Final'!A:E,5,FALSE))</f>
        <v/>
      </c>
      <c r="N415" s="7" t="str">
        <f>IF(VLOOKUP(D415,'Resources Final'!A:F,6,FALSE)=0,"",VLOOKUP(D415,'Resources Final'!A:F,6,FALSE))</f>
        <v>http://www.sourcewatch.org/index.php/Goldwater_Institute</v>
      </c>
      <c r="O415" s="3" t="str">
        <f>IF(VLOOKUP(D415,'Resources Final'!A:G,7,FALSE)=0,"",VLOOKUP(D415,'Resources Final'!A:G,7,FALSE))</f>
        <v>Sourcewatch</v>
      </c>
    </row>
    <row r="416" spans="1:15" x14ac:dyDescent="0.2">
      <c r="A416" s="11">
        <v>990</v>
      </c>
      <c r="B416" s="11" t="str">
        <f t="shared" si="17"/>
        <v>Charles G. Koch Charitable Foundation_Independence Institute200556661</v>
      </c>
      <c r="C416" s="11" t="s">
        <v>19</v>
      </c>
      <c r="D416" s="11" t="s">
        <v>1666</v>
      </c>
      <c r="E416" s="11" t="s">
        <v>1666</v>
      </c>
      <c r="F416" s="4">
        <v>56661</v>
      </c>
      <c r="G416" s="3">
        <v>2005</v>
      </c>
      <c r="H416" s="3" t="s">
        <v>21</v>
      </c>
      <c r="I416" s="12"/>
      <c r="J416" s="3">
        <v>12</v>
      </c>
      <c r="K416" s="3" t="str">
        <f>IF(VLOOKUP(D416,'Resources Final'!A:C,3,FALSE)=0,"",VLOOKUP(D416,'Resources Final'!A:C,3,FALSE))</f>
        <v/>
      </c>
      <c r="L416" s="3" t="str">
        <f>IF(VLOOKUP(D416,'Resources Final'!A:D,4,FALSE)=0,"",VLOOKUP(D416,'Resources Final'!A:D,4,FALSE))</f>
        <v/>
      </c>
      <c r="M416" s="3" t="str">
        <f>IF(VLOOKUP(D416,'Resources Final'!A:E,5,FALSE)=0,"",VLOOKUP(D416,'Resources Final'!A:E,5,FALSE))</f>
        <v/>
      </c>
      <c r="N416" s="7" t="str">
        <f>IF(VLOOKUP(D416,'Resources Final'!A:F,6,FALSE)=0,"",VLOOKUP(D416,'Resources Final'!A:F,6,FALSE))</f>
        <v>https://www.desmogblog.com/independence-institute</v>
      </c>
      <c r="O416" s="3" t="str">
        <f>IF(VLOOKUP(D416,'Resources Final'!A:G,7,FALSE)=0,"",VLOOKUP(D416,'Resources Final'!A:G,7,FALSE))</f>
        <v>Desmog</v>
      </c>
    </row>
    <row r="417" spans="1:15" x14ac:dyDescent="0.2">
      <c r="A417" s="11">
        <v>990</v>
      </c>
      <c r="B417" s="11" t="str">
        <f t="shared" si="17"/>
        <v>Charles G. Koch Charitable Foundation_International Foundation for Research in Experimental Economics (IFREE)2005380000</v>
      </c>
      <c r="C417" s="11" t="s">
        <v>19</v>
      </c>
      <c r="D417" s="11" t="s">
        <v>1705</v>
      </c>
      <c r="E417" s="11" t="s">
        <v>1705</v>
      </c>
      <c r="F417" s="4">
        <v>380000</v>
      </c>
      <c r="G417" s="3">
        <v>2005</v>
      </c>
      <c r="H417" s="3" t="s">
        <v>21</v>
      </c>
      <c r="I417" s="12"/>
      <c r="J417" s="3">
        <v>13</v>
      </c>
      <c r="K417" s="3" t="str">
        <f>IF(VLOOKUP(D417,'Resources Final'!A:C,3,FALSE)=0,"",VLOOKUP(D417,'Resources Final'!A:C,3,FALSE))</f>
        <v/>
      </c>
      <c r="L417" s="3" t="str">
        <f>IF(VLOOKUP(D417,'Resources Final'!A:D,4,FALSE)=0,"",VLOOKUP(D417,'Resources Final'!A:D,4,FALSE))</f>
        <v/>
      </c>
      <c r="M417" s="3" t="str">
        <f>IF(VLOOKUP(D417,'Resources Final'!A:E,5,FALSE)=0,"",VLOOKUP(D417,'Resources Final'!A:E,5,FALSE))</f>
        <v/>
      </c>
      <c r="N417" s="7" t="str">
        <f>IF(VLOOKUP(D417,'Resources Final'!A:F,6,FALSE)=0,"",VLOOKUP(D417,'Resources Final'!A:F,6,FALSE))</f>
        <v/>
      </c>
      <c r="O417" s="3" t="str">
        <f>IF(VLOOKUP(D417,'Resources Final'!A:G,7,FALSE)=0,"",VLOOKUP(D417,'Resources Final'!A:G,7,FALSE))</f>
        <v/>
      </c>
    </row>
    <row r="418" spans="1:15" x14ac:dyDescent="0.2">
      <c r="A418" s="11">
        <v>990</v>
      </c>
      <c r="B418" s="11" t="str">
        <f t="shared" si="17"/>
        <v>Charles G. Koch Charitable Foundation_Mackinac Center for Public Policy200510000</v>
      </c>
      <c r="C418" s="11" t="s">
        <v>19</v>
      </c>
      <c r="D418" s="11" t="s">
        <v>2284</v>
      </c>
      <c r="E418" s="11" t="s">
        <v>2284</v>
      </c>
      <c r="F418" s="4">
        <v>10000</v>
      </c>
      <c r="G418" s="3">
        <v>2005</v>
      </c>
      <c r="H418" s="3" t="s">
        <v>21</v>
      </c>
      <c r="I418" s="12"/>
      <c r="J418" s="3">
        <v>14</v>
      </c>
      <c r="K418" s="3" t="str">
        <f>IF(VLOOKUP(D418,'Resources Final'!A:C,3,FALSE)=0,"",VLOOKUP(D418,'Resources Final'!A:C,3,FALSE))</f>
        <v/>
      </c>
      <c r="L418" s="3" t="str">
        <f>IF(VLOOKUP(D418,'Resources Final'!A:D,4,FALSE)=0,"",VLOOKUP(D418,'Resources Final'!A:D,4,FALSE))</f>
        <v/>
      </c>
      <c r="M418" s="3" t="str">
        <f>IF(VLOOKUP(D418,'Resources Final'!A:E,5,FALSE)=0,"",VLOOKUP(D418,'Resources Final'!A:E,5,FALSE))</f>
        <v/>
      </c>
      <c r="N418" s="7" t="str">
        <f>IF(VLOOKUP(D418,'Resources Final'!A:F,6,FALSE)=0,"",VLOOKUP(D418,'Resources Final'!A:F,6,FALSE))</f>
        <v>https://www.desmogblog.com/mackinac-center-public-policy</v>
      </c>
      <c r="O418" s="3" t="str">
        <f>IF(VLOOKUP(D418,'Resources Final'!A:G,7,FALSE)=0,"",VLOOKUP(D418,'Resources Final'!A:G,7,FALSE))</f>
        <v>Desmog</v>
      </c>
    </row>
    <row r="419" spans="1:15" x14ac:dyDescent="0.2">
      <c r="A419" s="11">
        <v>990</v>
      </c>
      <c r="B419" s="11" t="str">
        <f t="shared" si="17"/>
        <v>Charles G. Koch Charitable Foundation_Mercatus Center, George Mason University2005800000</v>
      </c>
      <c r="C419" s="11" t="s">
        <v>19</v>
      </c>
      <c r="D419" s="11" t="s">
        <v>2432</v>
      </c>
      <c r="E419" s="11" t="s">
        <v>2432</v>
      </c>
      <c r="F419" s="4">
        <v>800000</v>
      </c>
      <c r="G419" s="3">
        <v>2005</v>
      </c>
      <c r="H419" s="3" t="s">
        <v>21</v>
      </c>
      <c r="I419" s="12"/>
      <c r="J419" s="3">
        <v>15</v>
      </c>
      <c r="K419" s="3" t="str">
        <f>IF(VLOOKUP(D419,'Resources Final'!A:C,3,FALSE)=0,"",VLOOKUP(D419,'Resources Final'!A:C,3,FALSE))</f>
        <v/>
      </c>
      <c r="L419" s="3" t="str">
        <f>IF(VLOOKUP(D419,'Resources Final'!A:D,4,FALSE)=0,"",VLOOKUP(D419,'Resources Final'!A:D,4,FALSE))</f>
        <v>Y</v>
      </c>
      <c r="M419" s="3" t="str">
        <f>IF(VLOOKUP(D419,'Resources Final'!A:E,5,FALSE)=0,"",VLOOKUP(D419,'Resources Final'!A:E,5,FALSE))</f>
        <v/>
      </c>
      <c r="N419" s="7" t="str">
        <f>IF(VLOOKUP(D419,'Resources Final'!A:F,6,FALSE)=0,"",VLOOKUP(D419,'Resources Final'!A:F,6,FALSE))</f>
        <v/>
      </c>
      <c r="O419" s="3" t="str">
        <f>IF(VLOOKUP(D419,'Resources Final'!A:G,7,FALSE)=0,"",VLOOKUP(D419,'Resources Final'!A:G,7,FALSE))</f>
        <v/>
      </c>
    </row>
    <row r="420" spans="1:15" x14ac:dyDescent="0.2">
      <c r="A420" s="11">
        <v>990</v>
      </c>
      <c r="B420" s="11" t="str">
        <f t="shared" si="17"/>
        <v>Charles G. Koch Charitable Foundation_Mercatus Center, George Mason University2005215000</v>
      </c>
      <c r="C420" s="11" t="s">
        <v>19</v>
      </c>
      <c r="D420" s="11" t="s">
        <v>2432</v>
      </c>
      <c r="E420" s="11" t="s">
        <v>2432</v>
      </c>
      <c r="F420" s="4">
        <v>215000</v>
      </c>
      <c r="G420" s="3">
        <v>2005</v>
      </c>
      <c r="H420" s="3" t="s">
        <v>21</v>
      </c>
      <c r="I420" s="12"/>
      <c r="J420" s="3">
        <v>16</v>
      </c>
      <c r="K420" s="3" t="str">
        <f>IF(VLOOKUP(D420,'Resources Final'!A:C,3,FALSE)=0,"",VLOOKUP(D420,'Resources Final'!A:C,3,FALSE))</f>
        <v/>
      </c>
      <c r="L420" s="3" t="str">
        <f>IF(VLOOKUP(D420,'Resources Final'!A:D,4,FALSE)=0,"",VLOOKUP(D420,'Resources Final'!A:D,4,FALSE))</f>
        <v>Y</v>
      </c>
      <c r="M420" s="3" t="str">
        <f>IF(VLOOKUP(D420,'Resources Final'!A:E,5,FALSE)=0,"",VLOOKUP(D420,'Resources Final'!A:E,5,FALSE))</f>
        <v/>
      </c>
      <c r="N420" s="7" t="str">
        <f>IF(VLOOKUP(D420,'Resources Final'!A:F,6,FALSE)=0,"",VLOOKUP(D420,'Resources Final'!A:F,6,FALSE))</f>
        <v/>
      </c>
      <c r="O420" s="3" t="str">
        <f>IF(VLOOKUP(D420,'Resources Final'!A:G,7,FALSE)=0,"",VLOOKUP(D420,'Resources Final'!A:G,7,FALSE))</f>
        <v/>
      </c>
    </row>
    <row r="421" spans="1:15" x14ac:dyDescent="0.2">
      <c r="A421" s="11">
        <v>990</v>
      </c>
      <c r="B421" s="11" t="str">
        <f t="shared" ref="B421:B484" si="18">C421&amp;"_"&amp;D421&amp;G421&amp;F421</f>
        <v>Charles G. Koch Charitable Foundation_Pacific Research Institute for Public Policy200590000</v>
      </c>
      <c r="C421" s="11" t="s">
        <v>19</v>
      </c>
      <c r="D421" s="11" t="s">
        <v>2786</v>
      </c>
      <c r="E421" s="11" t="s">
        <v>2786</v>
      </c>
      <c r="F421" s="4">
        <v>90000</v>
      </c>
      <c r="G421" s="3">
        <v>2005</v>
      </c>
      <c r="H421" s="3" t="s">
        <v>21</v>
      </c>
      <c r="I421" s="12"/>
      <c r="J421" s="3">
        <v>17</v>
      </c>
      <c r="K421" s="3" t="str">
        <f>IF(VLOOKUP(D421,'Resources Final'!A:C,3,FALSE)=0,"",VLOOKUP(D421,'Resources Final'!A:C,3,FALSE))</f>
        <v/>
      </c>
      <c r="L421" s="3" t="str">
        <f>IF(VLOOKUP(D421,'Resources Final'!A:D,4,FALSE)=0,"",VLOOKUP(D421,'Resources Final'!A:D,4,FALSE))</f>
        <v/>
      </c>
      <c r="M421" s="3" t="str">
        <f>IF(VLOOKUP(D421,'Resources Final'!A:E,5,FALSE)=0,"",VLOOKUP(D421,'Resources Final'!A:E,5,FALSE))</f>
        <v/>
      </c>
      <c r="N421" s="7" t="str">
        <f>IF(VLOOKUP(D421,'Resources Final'!A:F,6,FALSE)=0,"",VLOOKUP(D421,'Resources Final'!A:F,6,FALSE))</f>
        <v>https://www.desmogblog.com/pacific-research-institute</v>
      </c>
      <c r="O421" s="3" t="str">
        <f>IF(VLOOKUP(D421,'Resources Final'!A:G,7,FALSE)=0,"",VLOOKUP(D421,'Resources Final'!A:G,7,FALSE))</f>
        <v>Desmog</v>
      </c>
    </row>
    <row r="422" spans="1:15" x14ac:dyDescent="0.2">
      <c r="A422" s="11">
        <v>990</v>
      </c>
      <c r="B422" s="11" t="str">
        <f t="shared" si="18"/>
        <v>Charles G. Koch Charitable Foundation_Philanthropy Roundtable200525000</v>
      </c>
      <c r="C422" s="11" t="s">
        <v>19</v>
      </c>
      <c r="D422" s="11" t="s">
        <v>2849</v>
      </c>
      <c r="E422" s="11" t="s">
        <v>2849</v>
      </c>
      <c r="F422" s="4">
        <v>25000</v>
      </c>
      <c r="G422" s="3">
        <v>2005</v>
      </c>
      <c r="H422" s="3" t="s">
        <v>21</v>
      </c>
      <c r="I422" s="12"/>
      <c r="J422" s="3">
        <v>18</v>
      </c>
      <c r="K422" s="3" t="str">
        <f>IF(VLOOKUP(D422,'Resources Final'!A:C,3,FALSE)=0,"",VLOOKUP(D422,'Resources Final'!A:C,3,FALSE))</f>
        <v/>
      </c>
      <c r="L422" s="3" t="str">
        <f>IF(VLOOKUP(D422,'Resources Final'!A:D,4,FALSE)=0,"",VLOOKUP(D422,'Resources Final'!A:D,4,FALSE))</f>
        <v/>
      </c>
      <c r="M422" s="3" t="str">
        <f>IF(VLOOKUP(D422,'Resources Final'!A:E,5,FALSE)=0,"",VLOOKUP(D422,'Resources Final'!A:E,5,FALSE))</f>
        <v/>
      </c>
      <c r="N422" s="7" t="str">
        <f>IF(VLOOKUP(D422,'Resources Final'!A:F,6,FALSE)=0,"",VLOOKUP(D422,'Resources Final'!A:F,6,FALSE))</f>
        <v>http://www.sourcewatch.org/index.php/Philanthropy_Roundtable</v>
      </c>
      <c r="O422" s="3" t="str">
        <f>IF(VLOOKUP(D422,'Resources Final'!A:G,7,FALSE)=0,"",VLOOKUP(D422,'Resources Final'!A:G,7,FALSE))</f>
        <v>Sourcewatch</v>
      </c>
    </row>
    <row r="423" spans="1:15" x14ac:dyDescent="0.2">
      <c r="A423" s="11">
        <v>990</v>
      </c>
      <c r="B423" s="11" t="str">
        <f t="shared" si="18"/>
        <v>Charles G. Koch Charitable Foundation_The Phillips Foundation200537500</v>
      </c>
      <c r="C423" s="11" t="s">
        <v>19</v>
      </c>
      <c r="D423" s="11" t="s">
        <v>3600</v>
      </c>
      <c r="E423" s="11" t="s">
        <v>3600</v>
      </c>
      <c r="F423" s="4">
        <v>37500</v>
      </c>
      <c r="G423" s="3">
        <v>2005</v>
      </c>
      <c r="H423" s="3" t="s">
        <v>21</v>
      </c>
      <c r="I423" s="12"/>
      <c r="J423" s="3">
        <v>19</v>
      </c>
      <c r="K423" s="3" t="str">
        <f>IF(VLOOKUP(D423,'Resources Final'!A:C,3,FALSE)=0,"",VLOOKUP(D423,'Resources Final'!A:C,3,FALSE))</f>
        <v/>
      </c>
      <c r="L423" s="3" t="str">
        <f>IF(VLOOKUP(D423,'Resources Final'!A:D,4,FALSE)=0,"",VLOOKUP(D423,'Resources Final'!A:D,4,FALSE))</f>
        <v/>
      </c>
      <c r="M423" s="3" t="str">
        <f>IF(VLOOKUP(D423,'Resources Final'!A:E,5,FALSE)=0,"",VLOOKUP(D423,'Resources Final'!A:E,5,FALSE))</f>
        <v/>
      </c>
      <c r="N423" s="7" t="str">
        <f>IF(VLOOKUP(D423,'Resources Final'!A:F,6,FALSE)=0,"",VLOOKUP(D423,'Resources Final'!A:F,6,FALSE))</f>
        <v>https://www.sourcewatch.org/index.php/Phillips_Foundation</v>
      </c>
      <c r="O423" s="3" t="str">
        <f>IF(VLOOKUP(D423,'Resources Final'!A:G,7,FALSE)=0,"",VLOOKUP(D423,'Resources Final'!A:G,7,FALSE))</f>
        <v>Sourcewatch</v>
      </c>
    </row>
    <row r="424" spans="1:15" x14ac:dyDescent="0.2">
      <c r="A424" s="11">
        <v>990</v>
      </c>
      <c r="B424" s="11" t="str">
        <f t="shared" si="18"/>
        <v>Charles G. Koch Charitable Foundation_San Jose State University Foundation200525000</v>
      </c>
      <c r="C424" s="11" t="s">
        <v>19</v>
      </c>
      <c r="D424" s="11" t="s">
        <v>3222</v>
      </c>
      <c r="E424" s="11" t="s">
        <v>3221</v>
      </c>
      <c r="F424" s="4">
        <v>25000</v>
      </c>
      <c r="G424" s="3">
        <v>2005</v>
      </c>
      <c r="H424" s="3" t="s">
        <v>21</v>
      </c>
      <c r="I424" s="12"/>
      <c r="J424" s="3">
        <v>20</v>
      </c>
      <c r="K424" s="3" t="str">
        <f>IF(VLOOKUP(D424,'Resources Final'!A:C,3,FALSE)=0,"",VLOOKUP(D424,'Resources Final'!A:C,3,FALSE))</f>
        <v/>
      </c>
      <c r="L424" s="3" t="str">
        <f>IF(VLOOKUP(D424,'Resources Final'!A:D,4,FALSE)=0,"",VLOOKUP(D424,'Resources Final'!A:D,4,FALSE))</f>
        <v>Y</v>
      </c>
      <c r="M424" s="3" t="str">
        <f>IF(VLOOKUP(D424,'Resources Final'!A:E,5,FALSE)=0,"",VLOOKUP(D424,'Resources Final'!A:E,5,FALSE))</f>
        <v/>
      </c>
      <c r="N424" s="7" t="str">
        <f>IF(VLOOKUP(D424,'Resources Final'!A:F,6,FALSE)=0,"",VLOOKUP(D424,'Resources Final'!A:F,6,FALSE))</f>
        <v/>
      </c>
      <c r="O424" s="3" t="str">
        <f>IF(VLOOKUP(D424,'Resources Final'!A:G,7,FALSE)=0,"",VLOOKUP(D424,'Resources Final'!A:G,7,FALSE))</f>
        <v/>
      </c>
    </row>
    <row r="425" spans="1:15" x14ac:dyDescent="0.2">
      <c r="A425" s="11">
        <v>990</v>
      </c>
      <c r="B425" s="11" t="str">
        <f t="shared" si="18"/>
        <v>Charles G. Koch Charitable Foundation_Smithsonian Institute Astrophysical Observatory (Willie Soon)200555000</v>
      </c>
      <c r="C425" s="11" t="s">
        <v>19</v>
      </c>
      <c r="D425" s="11" t="s">
        <v>3343</v>
      </c>
      <c r="E425" s="11" t="s">
        <v>3344</v>
      </c>
      <c r="F425" s="4">
        <v>55000</v>
      </c>
      <c r="G425" s="3">
        <v>2005</v>
      </c>
      <c r="H425" s="3" t="s">
        <v>21</v>
      </c>
      <c r="I425" s="12" t="s">
        <v>3344</v>
      </c>
      <c r="J425" s="3">
        <v>21</v>
      </c>
      <c r="K425" s="3" t="str">
        <f>IF(VLOOKUP(D425,'Resources Final'!A:C,3,FALSE)=0,"",VLOOKUP(D425,'Resources Final'!A:C,3,FALSE))</f>
        <v/>
      </c>
      <c r="L425" s="3" t="str">
        <f>IF(VLOOKUP(D425,'Resources Final'!A:D,4,FALSE)=0,"",VLOOKUP(D425,'Resources Final'!A:D,4,FALSE))</f>
        <v>Y</v>
      </c>
      <c r="M425" s="3" t="str">
        <f>IF(VLOOKUP(D425,'Resources Final'!A:E,5,FALSE)=0,"",VLOOKUP(D425,'Resources Final'!A:E,5,FALSE))</f>
        <v/>
      </c>
      <c r="N425" s="7" t="str">
        <f>IF(VLOOKUP(D425,'Resources Final'!A:F,6,FALSE)=0,"",VLOOKUP(D425,'Resources Final'!A:F,6,FALSE))</f>
        <v/>
      </c>
      <c r="O425" s="3" t="str">
        <f>IF(VLOOKUP(D425,'Resources Final'!A:G,7,FALSE)=0,"",VLOOKUP(D425,'Resources Final'!A:G,7,FALSE))</f>
        <v/>
      </c>
    </row>
    <row r="426" spans="1:15" x14ac:dyDescent="0.2">
      <c r="A426" s="11">
        <v>990</v>
      </c>
      <c r="B426" s="11" t="str">
        <f t="shared" si="18"/>
        <v>Charles G. Koch Charitable Foundation_Texas Public Policy Foundation200535642</v>
      </c>
      <c r="C426" s="11" t="s">
        <v>19</v>
      </c>
      <c r="D426" s="11" t="s">
        <v>3555</v>
      </c>
      <c r="E426" s="11" t="s">
        <v>3555</v>
      </c>
      <c r="F426" s="4">
        <v>35642</v>
      </c>
      <c r="G426" s="3">
        <v>2005</v>
      </c>
      <c r="H426" s="3" t="s">
        <v>21</v>
      </c>
      <c r="I426" s="12"/>
      <c r="J426" s="3">
        <v>22</v>
      </c>
      <c r="K426" s="3" t="str">
        <f>IF(VLOOKUP(D426,'Resources Final'!A:C,3,FALSE)=0,"",VLOOKUP(D426,'Resources Final'!A:C,3,FALSE))</f>
        <v/>
      </c>
      <c r="L426" s="3" t="str">
        <f>IF(VLOOKUP(D426,'Resources Final'!A:D,4,FALSE)=0,"",VLOOKUP(D426,'Resources Final'!A:D,4,FALSE))</f>
        <v/>
      </c>
      <c r="M426" s="3" t="str">
        <f>IF(VLOOKUP(D426,'Resources Final'!A:E,5,FALSE)=0,"",VLOOKUP(D426,'Resources Final'!A:E,5,FALSE))</f>
        <v/>
      </c>
      <c r="N426" s="7" t="str">
        <f>IF(VLOOKUP(D426,'Resources Final'!A:F,6,FALSE)=0,"",VLOOKUP(D426,'Resources Final'!A:F,6,FALSE))</f>
        <v>https://www.desmogblog.com/texas-public-policy-foundation</v>
      </c>
      <c r="O426" s="3" t="str">
        <f>IF(VLOOKUP(D426,'Resources Final'!A:G,7,FALSE)=0,"",VLOOKUP(D426,'Resources Final'!A:G,7,FALSE))</f>
        <v>Desmog</v>
      </c>
    </row>
    <row r="427" spans="1:15" x14ac:dyDescent="0.2">
      <c r="A427" s="11">
        <v>990</v>
      </c>
      <c r="B427" s="11" t="str">
        <f t="shared" si="18"/>
        <v>Charles G. Koch Charitable Foundation_Youth Entrepreneurs of Kansas2005300000</v>
      </c>
      <c r="C427" s="11" t="s">
        <v>19</v>
      </c>
      <c r="D427" s="11" t="s">
        <v>4134</v>
      </c>
      <c r="E427" s="11" t="s">
        <v>4134</v>
      </c>
      <c r="F427" s="4">
        <v>300000</v>
      </c>
      <c r="G427" s="3">
        <v>2005</v>
      </c>
      <c r="H427" s="3" t="s">
        <v>21</v>
      </c>
      <c r="I427" s="12"/>
      <c r="J427" s="3">
        <v>23</v>
      </c>
      <c r="K427" s="3" t="str">
        <f>IF(VLOOKUP(D427,'Resources Final'!A:C,3,FALSE)=0,"",VLOOKUP(D427,'Resources Final'!A:C,3,FALSE))</f>
        <v/>
      </c>
      <c r="L427" s="3" t="str">
        <f>IF(VLOOKUP(D427,'Resources Final'!A:D,4,FALSE)=0,"",VLOOKUP(D427,'Resources Final'!A:D,4,FALSE))</f>
        <v/>
      </c>
      <c r="M427" s="3" t="str">
        <f>IF(VLOOKUP(D427,'Resources Final'!A:E,5,FALSE)=0,"",VLOOKUP(D427,'Resources Final'!A:E,5,FALSE))</f>
        <v/>
      </c>
      <c r="N427" s="7" t="str">
        <f>IF(VLOOKUP(D427,'Resources Final'!A:F,6,FALSE)=0,"",VLOOKUP(D427,'Resources Final'!A:F,6,FALSE))</f>
        <v/>
      </c>
      <c r="O427" s="3" t="str">
        <f>IF(VLOOKUP(D427,'Resources Final'!A:G,7,FALSE)=0,"",VLOOKUP(D427,'Resources Final'!A:G,7,FALSE))</f>
        <v/>
      </c>
    </row>
    <row r="428" spans="1:15" x14ac:dyDescent="0.2">
      <c r="A428" s="11">
        <v>990</v>
      </c>
      <c r="B428" s="11" t="str">
        <f t="shared" si="18"/>
        <v>Charles G. Koch Charitable Foundation_Acton Institute for the Study of Religion and Liberty200625000</v>
      </c>
      <c r="C428" s="11" t="s">
        <v>19</v>
      </c>
      <c r="D428" s="11" t="s">
        <v>112</v>
      </c>
      <c r="E428" s="11" t="s">
        <v>112</v>
      </c>
      <c r="F428" s="4">
        <v>25000</v>
      </c>
      <c r="G428" s="3">
        <v>2006</v>
      </c>
      <c r="H428" s="3" t="s">
        <v>21</v>
      </c>
      <c r="I428" s="12"/>
      <c r="J428" s="3">
        <v>1</v>
      </c>
      <c r="K428" s="3" t="str">
        <f>IF(VLOOKUP(D428,'Resources Final'!A:C,3,FALSE)=0,"",VLOOKUP(D428,'Resources Final'!A:C,3,FALSE))</f>
        <v/>
      </c>
      <c r="L428" s="3" t="str">
        <f>IF(VLOOKUP(D428,'Resources Final'!A:D,4,FALSE)=0,"",VLOOKUP(D428,'Resources Final'!A:D,4,FALSE))</f>
        <v/>
      </c>
      <c r="M428" s="3" t="str">
        <f>IF(VLOOKUP(D428,'Resources Final'!A:E,5,FALSE)=0,"",VLOOKUP(D428,'Resources Final'!A:E,5,FALSE))</f>
        <v/>
      </c>
      <c r="N428" s="7" t="str">
        <f>IF(VLOOKUP(D428,'Resources Final'!A:F,6,FALSE)=0,"",VLOOKUP(D428,'Resources Final'!A:F,6,FALSE))</f>
        <v>https://www.desmogblog.com/acton-institute</v>
      </c>
      <c r="O428" s="3" t="str">
        <f>IF(VLOOKUP(D428,'Resources Final'!A:G,7,FALSE)=0,"",VLOOKUP(D428,'Resources Final'!A:G,7,FALSE))</f>
        <v>Desmog</v>
      </c>
    </row>
    <row r="429" spans="1:15" x14ac:dyDescent="0.2">
      <c r="A429" s="11">
        <v>990</v>
      </c>
      <c r="B429" s="11" t="str">
        <f t="shared" si="18"/>
        <v>Charles G. Koch Charitable Foundation_Atlas Economic Research Foundation20063800</v>
      </c>
      <c r="C429" s="11" t="s">
        <v>19</v>
      </c>
      <c r="D429" s="11" t="s">
        <v>286</v>
      </c>
      <c r="E429" s="11" t="s">
        <v>286</v>
      </c>
      <c r="F429" s="4">
        <v>3800</v>
      </c>
      <c r="G429" s="3">
        <v>2006</v>
      </c>
      <c r="H429" s="3" t="s">
        <v>21</v>
      </c>
      <c r="I429" s="12"/>
      <c r="J429" s="3">
        <v>2</v>
      </c>
      <c r="K429" s="3" t="str">
        <f>IF(VLOOKUP(D429,'Resources Final'!A:C,3,FALSE)=0,"",VLOOKUP(D429,'Resources Final'!A:C,3,FALSE))</f>
        <v/>
      </c>
      <c r="L429" s="3" t="str">
        <f>IF(VLOOKUP(D429,'Resources Final'!A:D,4,FALSE)=0,"",VLOOKUP(D429,'Resources Final'!A:D,4,FALSE))</f>
        <v/>
      </c>
      <c r="M429" s="3" t="str">
        <f>IF(VLOOKUP(D429,'Resources Final'!A:E,5,FALSE)=0,"",VLOOKUP(D429,'Resources Final'!A:E,5,FALSE))</f>
        <v/>
      </c>
      <c r="N429" s="7" t="str">
        <f>IF(VLOOKUP(D429,'Resources Final'!A:F,6,FALSE)=0,"",VLOOKUP(D429,'Resources Final'!A:F,6,FALSE))</f>
        <v>https://www.desmogblog.com/atlas-economic-research-foundation</v>
      </c>
      <c r="O429" s="3" t="str">
        <f>IF(VLOOKUP(D429,'Resources Final'!A:G,7,FALSE)=0,"",VLOOKUP(D429,'Resources Final'!A:G,7,FALSE))</f>
        <v>Desmog</v>
      </c>
    </row>
    <row r="430" spans="1:15" x14ac:dyDescent="0.2">
      <c r="A430" s="11">
        <v>990</v>
      </c>
      <c r="B430" s="11" t="str">
        <f t="shared" si="18"/>
        <v>Charles G. Koch Charitable Foundation_American Enterprise Institute for Public Policy Research2006100000</v>
      </c>
      <c r="C430" s="11" t="s">
        <v>19</v>
      </c>
      <c r="D430" s="11" t="s">
        <v>189</v>
      </c>
      <c r="E430" s="11" t="s">
        <v>189</v>
      </c>
      <c r="F430" s="4">
        <v>100000</v>
      </c>
      <c r="G430" s="3">
        <v>2006</v>
      </c>
      <c r="H430" s="3" t="s">
        <v>21</v>
      </c>
      <c r="I430" s="12"/>
      <c r="J430" s="3">
        <v>3</v>
      </c>
      <c r="K430" s="3" t="str">
        <f>IF(VLOOKUP(D430,'Resources Final'!A:C,3,FALSE)=0,"",VLOOKUP(D430,'Resources Final'!A:C,3,FALSE))</f>
        <v/>
      </c>
      <c r="L430" s="3" t="str">
        <f>IF(VLOOKUP(D430,'Resources Final'!A:D,4,FALSE)=0,"",VLOOKUP(D430,'Resources Final'!A:D,4,FALSE))</f>
        <v/>
      </c>
      <c r="M430" s="3" t="str">
        <f>IF(VLOOKUP(D430,'Resources Final'!A:E,5,FALSE)=0,"",VLOOKUP(D430,'Resources Final'!A:E,5,FALSE))</f>
        <v/>
      </c>
      <c r="N430" s="7" t="str">
        <f>IF(VLOOKUP(D430,'Resources Final'!A:F,6,FALSE)=0,"",VLOOKUP(D430,'Resources Final'!A:F,6,FALSE))</f>
        <v>https://www.desmogblog.com/american-enterprise-institute</v>
      </c>
      <c r="O430" s="3" t="str">
        <f>IF(VLOOKUP(D430,'Resources Final'!A:G,7,FALSE)=0,"",VLOOKUP(D430,'Resources Final'!A:G,7,FALSE))</f>
        <v>Desmog</v>
      </c>
    </row>
    <row r="431" spans="1:15" x14ac:dyDescent="0.2">
      <c r="A431" s="11">
        <v>990</v>
      </c>
      <c r="B431" s="11" t="str">
        <f t="shared" si="18"/>
        <v>Charles G. Koch Charitable Foundation_Association of Private Enterprise Education200610000</v>
      </c>
      <c r="C431" s="11" t="s">
        <v>19</v>
      </c>
      <c r="D431" s="11" t="s">
        <v>279</v>
      </c>
      <c r="E431" s="11" t="s">
        <v>279</v>
      </c>
      <c r="F431" s="4">
        <v>10000</v>
      </c>
      <c r="G431" s="3">
        <v>2006</v>
      </c>
      <c r="H431" s="3" t="s">
        <v>21</v>
      </c>
      <c r="I431" s="12" t="s">
        <v>4206</v>
      </c>
      <c r="J431" s="3">
        <v>4</v>
      </c>
      <c r="K431" s="3" t="str">
        <f>IF(VLOOKUP(D431,'Resources Final'!A:C,3,FALSE)=0,"",VLOOKUP(D431,'Resources Final'!A:C,3,FALSE))</f>
        <v/>
      </c>
      <c r="L431" s="3" t="str">
        <f>IF(VLOOKUP(D431,'Resources Final'!A:D,4,FALSE)=0,"",VLOOKUP(D431,'Resources Final'!A:D,4,FALSE))</f>
        <v/>
      </c>
      <c r="M431" s="3" t="str">
        <f>IF(VLOOKUP(D431,'Resources Final'!A:E,5,FALSE)=0,"",VLOOKUP(D431,'Resources Final'!A:E,5,FALSE))</f>
        <v/>
      </c>
      <c r="N431" s="7" t="str">
        <f>IF(VLOOKUP(D431,'Resources Final'!A:F,6,FALSE)=0,"",VLOOKUP(D431,'Resources Final'!A:F,6,FALSE))</f>
        <v/>
      </c>
      <c r="O431" s="3" t="str">
        <f>IF(VLOOKUP(D431,'Resources Final'!A:G,7,FALSE)=0,"",VLOOKUP(D431,'Resources Final'!A:G,7,FALSE))</f>
        <v/>
      </c>
    </row>
    <row r="432" spans="1:15" x14ac:dyDescent="0.2">
      <c r="A432" s="11">
        <v>990</v>
      </c>
      <c r="B432" s="11" t="str">
        <f t="shared" si="18"/>
        <v>Charles G. Koch Charitable Foundation_Bill of Rights Institute2006300000</v>
      </c>
      <c r="C432" s="11" t="s">
        <v>19</v>
      </c>
      <c r="D432" s="11" t="s">
        <v>428</v>
      </c>
      <c r="E432" s="11" t="s">
        <v>428</v>
      </c>
      <c r="F432" s="4">
        <v>300000</v>
      </c>
      <c r="G432" s="3">
        <v>2006</v>
      </c>
      <c r="H432" s="3" t="s">
        <v>21</v>
      </c>
      <c r="I432" s="12"/>
      <c r="J432" s="3">
        <v>5</v>
      </c>
      <c r="K432" s="3" t="str">
        <f>IF(VLOOKUP(D432,'Resources Final'!A:C,3,FALSE)=0,"",VLOOKUP(D432,'Resources Final'!A:C,3,FALSE))</f>
        <v/>
      </c>
      <c r="L432" s="3" t="str">
        <f>IF(VLOOKUP(D432,'Resources Final'!A:D,4,FALSE)=0,"",VLOOKUP(D432,'Resources Final'!A:D,4,FALSE))</f>
        <v/>
      </c>
      <c r="M432" s="3" t="str">
        <f>IF(VLOOKUP(D432,'Resources Final'!A:E,5,FALSE)=0,"",VLOOKUP(D432,'Resources Final'!A:E,5,FALSE))</f>
        <v/>
      </c>
      <c r="N432" s="7" t="str">
        <f>IF(VLOOKUP(D432,'Resources Final'!A:F,6,FALSE)=0,"",VLOOKUP(D432,'Resources Final'!A:F,6,FALSE))</f>
        <v>https://www.sourcewatch.org/index.php/Bill_of_Rights_Institute</v>
      </c>
      <c r="O432" s="3" t="str">
        <f>IF(VLOOKUP(D432,'Resources Final'!A:G,7,FALSE)=0,"",VLOOKUP(D432,'Resources Final'!A:G,7,FALSE))</f>
        <v>Sourcewatch</v>
      </c>
    </row>
    <row r="433" spans="1:15" x14ac:dyDescent="0.2">
      <c r="A433" s="11">
        <v>990</v>
      </c>
      <c r="B433" s="11" t="str">
        <f t="shared" si="18"/>
        <v>Charles G. Koch Charitable Foundation_Cato Institute20068400</v>
      </c>
      <c r="C433" s="11" t="s">
        <v>19</v>
      </c>
      <c r="D433" s="11" t="s">
        <v>636</v>
      </c>
      <c r="E433" s="11" t="s">
        <v>636</v>
      </c>
      <c r="F433" s="4">
        <v>8400</v>
      </c>
      <c r="G433" s="3">
        <v>2006</v>
      </c>
      <c r="H433" s="3" t="s">
        <v>21</v>
      </c>
      <c r="I433" s="12"/>
      <c r="J433" s="3">
        <v>6</v>
      </c>
      <c r="K433" s="3" t="str">
        <f>IF(VLOOKUP(D433,'Resources Final'!A:C,3,FALSE)=0,"",VLOOKUP(D433,'Resources Final'!A:C,3,FALSE))</f>
        <v/>
      </c>
      <c r="L433" s="3" t="str">
        <f>IF(VLOOKUP(D433,'Resources Final'!A:D,4,FALSE)=0,"",VLOOKUP(D433,'Resources Final'!A:D,4,FALSE))</f>
        <v/>
      </c>
      <c r="M433" s="3" t="str">
        <f>IF(VLOOKUP(D433,'Resources Final'!A:E,5,FALSE)=0,"",VLOOKUP(D433,'Resources Final'!A:E,5,FALSE))</f>
        <v/>
      </c>
      <c r="N433" s="7" t="str">
        <f>IF(VLOOKUP(D433,'Resources Final'!A:F,6,FALSE)=0,"",VLOOKUP(D433,'Resources Final'!A:F,6,FALSE))</f>
        <v>https://www.desmogblog.com/cato-institute</v>
      </c>
      <c r="O433" s="3" t="str">
        <f>IF(VLOOKUP(D433,'Resources Final'!A:G,7,FALSE)=0,"",VLOOKUP(D433,'Resources Final'!A:G,7,FALSE))</f>
        <v>Desmog</v>
      </c>
    </row>
    <row r="434" spans="1:15" x14ac:dyDescent="0.2">
      <c r="A434" s="11">
        <v>990</v>
      </c>
      <c r="B434" s="11" t="str">
        <f t="shared" si="18"/>
        <v>Charles G. Koch Charitable Foundation_Center for Excellence in Education20065000</v>
      </c>
      <c r="C434" s="11" t="s">
        <v>19</v>
      </c>
      <c r="D434" s="11" t="s">
        <v>655</v>
      </c>
      <c r="E434" s="11" t="s">
        <v>655</v>
      </c>
      <c r="F434" s="4">
        <v>5000</v>
      </c>
      <c r="G434" s="3">
        <v>2006</v>
      </c>
      <c r="H434" s="3" t="s">
        <v>21</v>
      </c>
      <c r="I434" s="12"/>
      <c r="J434" s="3">
        <v>7</v>
      </c>
      <c r="K434" s="3" t="str">
        <f>IF(VLOOKUP(D434,'Resources Final'!A:C,3,FALSE)=0,"",VLOOKUP(D434,'Resources Final'!A:C,3,FALSE))</f>
        <v/>
      </c>
      <c r="L434" s="3" t="str">
        <f>IF(VLOOKUP(D434,'Resources Final'!A:D,4,FALSE)=0,"",VLOOKUP(D434,'Resources Final'!A:D,4,FALSE))</f>
        <v/>
      </c>
      <c r="M434" s="3" t="str">
        <f>IF(VLOOKUP(D434,'Resources Final'!A:E,5,FALSE)=0,"",VLOOKUP(D434,'Resources Final'!A:E,5,FALSE))</f>
        <v/>
      </c>
      <c r="N434" s="7" t="str">
        <f>IF(VLOOKUP(D434,'Resources Final'!A:F,6,FALSE)=0,"",VLOOKUP(D434,'Resources Final'!A:F,6,FALSE))</f>
        <v/>
      </c>
      <c r="O434" s="3" t="str">
        <f>IF(VLOOKUP(D434,'Resources Final'!A:G,7,FALSE)=0,"",VLOOKUP(D434,'Resources Final'!A:G,7,FALSE))</f>
        <v/>
      </c>
    </row>
    <row r="435" spans="1:15" x14ac:dyDescent="0.2">
      <c r="A435" s="11">
        <v>990</v>
      </c>
      <c r="B435" s="11" t="str">
        <f t="shared" si="18"/>
        <v>Charles G. Koch Charitable Foundation_Environmental Literacy Council200650000</v>
      </c>
      <c r="C435" s="11" t="s">
        <v>19</v>
      </c>
      <c r="D435" s="11" t="s">
        <v>1142</v>
      </c>
      <c r="E435" s="11" t="s">
        <v>1142</v>
      </c>
      <c r="F435" s="4">
        <v>50000</v>
      </c>
      <c r="G435" s="3">
        <v>2006</v>
      </c>
      <c r="H435" s="3" t="s">
        <v>21</v>
      </c>
      <c r="I435" s="12"/>
      <c r="J435" s="3">
        <v>8</v>
      </c>
      <c r="K435" s="3" t="str">
        <f>IF(VLOOKUP(D435,'Resources Final'!A:C,3,FALSE)=0,"",VLOOKUP(D435,'Resources Final'!A:C,3,FALSE))</f>
        <v/>
      </c>
      <c r="L435" s="3" t="str">
        <f>IF(VLOOKUP(D435,'Resources Final'!A:D,4,FALSE)=0,"",VLOOKUP(D435,'Resources Final'!A:D,4,FALSE))</f>
        <v/>
      </c>
      <c r="M435" s="3" t="str">
        <f>IF(VLOOKUP(D435,'Resources Final'!A:E,5,FALSE)=0,"",VLOOKUP(D435,'Resources Final'!A:E,5,FALSE))</f>
        <v/>
      </c>
      <c r="N435" s="7" t="str">
        <f>IF(VLOOKUP(D435,'Resources Final'!A:F,6,FALSE)=0,"",VLOOKUP(D435,'Resources Final'!A:F,6,FALSE))</f>
        <v>http://www.sourcewatch.org/index.php/Environmental_Literacy_Council</v>
      </c>
      <c r="O435" s="3" t="str">
        <f>IF(VLOOKUP(D435,'Resources Final'!A:G,7,FALSE)=0,"",VLOOKUP(D435,'Resources Final'!A:G,7,FALSE))</f>
        <v>Sourcewatch</v>
      </c>
    </row>
    <row r="436" spans="1:15" x14ac:dyDescent="0.2">
      <c r="A436" s="11">
        <v>990</v>
      </c>
      <c r="B436" s="11" t="str">
        <f t="shared" si="18"/>
        <v>Charles G. Koch Charitable Foundation_Federalist Society for Law and Public Policy Studies200675000</v>
      </c>
      <c r="C436" s="11" t="s">
        <v>19</v>
      </c>
      <c r="D436" s="11" t="s">
        <v>1199</v>
      </c>
      <c r="E436" s="11" t="s">
        <v>1199</v>
      </c>
      <c r="F436" s="4">
        <v>75000</v>
      </c>
      <c r="G436" s="3">
        <v>2006</v>
      </c>
      <c r="H436" s="3" t="s">
        <v>21</v>
      </c>
      <c r="I436" s="12"/>
      <c r="J436" s="3">
        <v>9</v>
      </c>
      <c r="K436" s="3" t="str">
        <f>IF(VLOOKUP(D436,'Resources Final'!A:C,3,FALSE)=0,"",VLOOKUP(D436,'Resources Final'!A:C,3,FALSE))</f>
        <v/>
      </c>
      <c r="L436" s="3" t="str">
        <f>IF(VLOOKUP(D436,'Resources Final'!A:D,4,FALSE)=0,"",VLOOKUP(D436,'Resources Final'!A:D,4,FALSE))</f>
        <v/>
      </c>
      <c r="M436" s="3" t="str">
        <f>IF(VLOOKUP(D436,'Resources Final'!A:E,5,FALSE)=0,"",VLOOKUP(D436,'Resources Final'!A:E,5,FALSE))</f>
        <v/>
      </c>
      <c r="N436" s="7" t="str">
        <f>IF(VLOOKUP(D436,'Resources Final'!A:F,6,FALSE)=0,"",VLOOKUP(D436,'Resources Final'!A:F,6,FALSE))</f>
        <v>http://www.sourcewatch.org/index.php/Federalist_Society_for_Law_and_Public_Policy_Studies</v>
      </c>
      <c r="O436" s="3" t="str">
        <f>IF(VLOOKUP(D436,'Resources Final'!A:G,7,FALSE)=0,"",VLOOKUP(D436,'Resources Final'!A:G,7,FALSE))</f>
        <v>Sourcewatch</v>
      </c>
    </row>
    <row r="437" spans="1:15" x14ac:dyDescent="0.2">
      <c r="A437" s="11">
        <v>990</v>
      </c>
      <c r="B437" s="11" t="str">
        <f t="shared" si="18"/>
        <v>Charles G. Koch Charitable Foundation_Fund for American Studies200625000</v>
      </c>
      <c r="C437" s="11" t="s">
        <v>19</v>
      </c>
      <c r="D437" s="11" t="s">
        <v>1318</v>
      </c>
      <c r="E437" s="11" t="s">
        <v>1318</v>
      </c>
      <c r="F437" s="4">
        <v>25000</v>
      </c>
      <c r="G437" s="3">
        <v>2006</v>
      </c>
      <c r="H437" s="3" t="s">
        <v>21</v>
      </c>
      <c r="I437" s="12"/>
      <c r="J437" s="3">
        <v>10</v>
      </c>
      <c r="K437" s="3" t="str">
        <f>IF(VLOOKUP(D437,'Resources Final'!A:C,3,FALSE)=0,"",VLOOKUP(D437,'Resources Final'!A:C,3,FALSE))</f>
        <v/>
      </c>
      <c r="L437" s="3" t="str">
        <f>IF(VLOOKUP(D437,'Resources Final'!A:D,4,FALSE)=0,"",VLOOKUP(D437,'Resources Final'!A:D,4,FALSE))</f>
        <v/>
      </c>
      <c r="M437" s="3" t="str">
        <f>IF(VLOOKUP(D437,'Resources Final'!A:E,5,FALSE)=0,"",VLOOKUP(D437,'Resources Final'!A:E,5,FALSE))</f>
        <v/>
      </c>
      <c r="N437" s="7" t="str">
        <f>IF(VLOOKUP(D437,'Resources Final'!A:F,6,FALSE)=0,"",VLOOKUP(D437,'Resources Final'!A:F,6,FALSE))</f>
        <v>https://www.sourcewatch.org/index.php/Fund_for_American_Studies</v>
      </c>
      <c r="O437" s="3" t="str">
        <f>IF(VLOOKUP(D437,'Resources Final'!A:G,7,FALSE)=0,"",VLOOKUP(D437,'Resources Final'!A:G,7,FALSE))</f>
        <v>Sourcewatch</v>
      </c>
    </row>
    <row r="438" spans="1:15" x14ac:dyDescent="0.2">
      <c r="A438" s="11">
        <v>990</v>
      </c>
      <c r="B438" s="11" t="str">
        <f t="shared" si="18"/>
        <v>Charles G. Koch Charitable Foundation_Grove City College200620000</v>
      </c>
      <c r="C438" s="11" t="s">
        <v>19</v>
      </c>
      <c r="D438" s="11" t="s">
        <v>1469</v>
      </c>
      <c r="E438" s="11" t="s">
        <v>1469</v>
      </c>
      <c r="F438" s="4">
        <v>20000</v>
      </c>
      <c r="G438" s="3">
        <v>2006</v>
      </c>
      <c r="H438" s="3" t="s">
        <v>21</v>
      </c>
      <c r="I438" s="12"/>
      <c r="J438" s="3">
        <v>11</v>
      </c>
      <c r="K438" s="3" t="str">
        <f>IF(VLOOKUP(D438,'Resources Final'!A:C,3,FALSE)=0,"",VLOOKUP(D438,'Resources Final'!A:C,3,FALSE))</f>
        <v/>
      </c>
      <c r="L438" s="3" t="str">
        <f>IF(VLOOKUP(D438,'Resources Final'!A:D,4,FALSE)=0,"",VLOOKUP(D438,'Resources Final'!A:D,4,FALSE))</f>
        <v>Y</v>
      </c>
      <c r="M438" s="3" t="str">
        <f>IF(VLOOKUP(D438,'Resources Final'!A:E,5,FALSE)=0,"",VLOOKUP(D438,'Resources Final'!A:E,5,FALSE))</f>
        <v/>
      </c>
      <c r="N438" s="7" t="str">
        <f>IF(VLOOKUP(D438,'Resources Final'!A:F,6,FALSE)=0,"",VLOOKUP(D438,'Resources Final'!A:F,6,FALSE))</f>
        <v/>
      </c>
      <c r="O438" s="3" t="str">
        <f>IF(VLOOKUP(D438,'Resources Final'!A:G,7,FALSE)=0,"",VLOOKUP(D438,'Resources Final'!A:G,7,FALSE))</f>
        <v/>
      </c>
    </row>
    <row r="439" spans="1:15" x14ac:dyDescent="0.2">
      <c r="A439" s="11">
        <v>990</v>
      </c>
      <c r="B439" s="11" t="str">
        <f t="shared" si="18"/>
        <v>Charles G. Koch Charitable Foundation_Hampden-Sydney College200625000</v>
      </c>
      <c r="C439" s="11" t="s">
        <v>19</v>
      </c>
      <c r="D439" s="11" t="s">
        <v>1512</v>
      </c>
      <c r="E439" s="11" t="s">
        <v>1512</v>
      </c>
      <c r="F439" s="4">
        <v>25000</v>
      </c>
      <c r="G439" s="3">
        <v>2006</v>
      </c>
      <c r="H439" s="3" t="s">
        <v>21</v>
      </c>
      <c r="I439" s="12"/>
      <c r="J439" s="3">
        <v>12</v>
      </c>
      <c r="K439" s="3" t="str">
        <f>IF(VLOOKUP(D439,'Resources Final'!A:C,3,FALSE)=0,"",VLOOKUP(D439,'Resources Final'!A:C,3,FALSE))</f>
        <v/>
      </c>
      <c r="L439" s="3" t="str">
        <f>IF(VLOOKUP(D439,'Resources Final'!A:D,4,FALSE)=0,"",VLOOKUP(D439,'Resources Final'!A:D,4,FALSE))</f>
        <v>Y</v>
      </c>
      <c r="M439" s="3" t="str">
        <f>IF(VLOOKUP(D439,'Resources Final'!A:E,5,FALSE)=0,"",VLOOKUP(D439,'Resources Final'!A:E,5,FALSE))</f>
        <v/>
      </c>
      <c r="N439" s="7" t="str">
        <f>IF(VLOOKUP(D439,'Resources Final'!A:F,6,FALSE)=0,"",VLOOKUP(D439,'Resources Final'!A:F,6,FALSE))</f>
        <v/>
      </c>
      <c r="O439" s="3" t="str">
        <f>IF(VLOOKUP(D439,'Resources Final'!A:G,7,FALSE)=0,"",VLOOKUP(D439,'Resources Final'!A:G,7,FALSE))</f>
        <v/>
      </c>
    </row>
    <row r="440" spans="1:15" x14ac:dyDescent="0.2">
      <c r="A440" s="11">
        <v>990</v>
      </c>
      <c r="B440" s="11" t="str">
        <f t="shared" si="18"/>
        <v>Charles G. Koch Charitable Foundation_Independence Institute200618339</v>
      </c>
      <c r="C440" s="11" t="s">
        <v>19</v>
      </c>
      <c r="D440" s="11" t="s">
        <v>1666</v>
      </c>
      <c r="E440" s="11" t="s">
        <v>1666</v>
      </c>
      <c r="F440" s="4">
        <v>18339</v>
      </c>
      <c r="G440" s="3">
        <v>2006</v>
      </c>
      <c r="H440" s="3" t="s">
        <v>21</v>
      </c>
      <c r="I440" s="12"/>
      <c r="J440" s="3">
        <v>13</v>
      </c>
      <c r="K440" s="3" t="str">
        <f>IF(VLOOKUP(D440,'Resources Final'!A:C,3,FALSE)=0,"",VLOOKUP(D440,'Resources Final'!A:C,3,FALSE))</f>
        <v/>
      </c>
      <c r="L440" s="3" t="str">
        <f>IF(VLOOKUP(D440,'Resources Final'!A:D,4,FALSE)=0,"",VLOOKUP(D440,'Resources Final'!A:D,4,FALSE))</f>
        <v/>
      </c>
      <c r="M440" s="3" t="str">
        <f>IF(VLOOKUP(D440,'Resources Final'!A:E,5,FALSE)=0,"",VLOOKUP(D440,'Resources Final'!A:E,5,FALSE))</f>
        <v/>
      </c>
      <c r="N440" s="7" t="str">
        <f>IF(VLOOKUP(D440,'Resources Final'!A:F,6,FALSE)=0,"",VLOOKUP(D440,'Resources Final'!A:F,6,FALSE))</f>
        <v>https://www.desmogblog.com/independence-institute</v>
      </c>
      <c r="O440" s="3" t="str">
        <f>IF(VLOOKUP(D440,'Resources Final'!A:G,7,FALSE)=0,"",VLOOKUP(D440,'Resources Final'!A:G,7,FALSE))</f>
        <v>Desmog</v>
      </c>
    </row>
    <row r="441" spans="1:15" x14ac:dyDescent="0.2">
      <c r="A441" s="11">
        <v>990</v>
      </c>
      <c r="B441" s="11" t="str">
        <f t="shared" si="18"/>
        <v>Charles G. Koch Charitable Foundation_Institute for Humane Studies at George Mason University20061082000</v>
      </c>
      <c r="C441" s="11" t="s">
        <v>19</v>
      </c>
      <c r="D441" s="11" t="s">
        <v>1680</v>
      </c>
      <c r="E441" s="11" t="s">
        <v>4261</v>
      </c>
      <c r="F441" s="4">
        <v>1082000</v>
      </c>
      <c r="G441" s="3">
        <v>2006</v>
      </c>
      <c r="H441" s="3" t="s">
        <v>21</v>
      </c>
      <c r="I441" s="12"/>
      <c r="J441" s="3">
        <v>14</v>
      </c>
      <c r="K441" s="3" t="str">
        <f>IF(VLOOKUP(D441,'Resources Final'!A:C,3,FALSE)=0,"",VLOOKUP(D441,'Resources Final'!A:C,3,FALSE))</f>
        <v/>
      </c>
      <c r="L441" s="3" t="str">
        <f>IF(VLOOKUP(D441,'Resources Final'!A:D,4,FALSE)=0,"",VLOOKUP(D441,'Resources Final'!A:D,4,FALSE))</f>
        <v>Y</v>
      </c>
      <c r="M441" s="3" t="str">
        <f>IF(VLOOKUP(D441,'Resources Final'!A:E,5,FALSE)=0,"",VLOOKUP(D441,'Resources Final'!A:E,5,FALSE))</f>
        <v/>
      </c>
      <c r="N441" s="7" t="str">
        <f>IF(VLOOKUP(D441,'Resources Final'!A:F,6,FALSE)=0,"",VLOOKUP(D441,'Resources Final'!A:F,6,FALSE))</f>
        <v>https://www.desmogblog.com/institute-humane-studies-george-mason-university</v>
      </c>
      <c r="O441" s="3" t="str">
        <f>IF(VLOOKUP(D441,'Resources Final'!A:G,7,FALSE)=0,"",VLOOKUP(D441,'Resources Final'!A:G,7,FALSE))</f>
        <v>Desmog</v>
      </c>
    </row>
    <row r="442" spans="1:15" x14ac:dyDescent="0.2">
      <c r="A442" s="11">
        <v>990</v>
      </c>
      <c r="B442" s="11" t="str">
        <f t="shared" si="18"/>
        <v>Charles G. Koch Charitable Foundation_George Mason University Foundation2006350000</v>
      </c>
      <c r="C442" s="11" t="s">
        <v>19</v>
      </c>
      <c r="D442" s="11" t="s">
        <v>1368</v>
      </c>
      <c r="E442" s="11" t="s">
        <v>678</v>
      </c>
      <c r="F442" s="4">
        <v>350000</v>
      </c>
      <c r="G442" s="3">
        <v>2006</v>
      </c>
      <c r="H442" s="3" t="s">
        <v>21</v>
      </c>
      <c r="I442" s="12"/>
      <c r="J442" s="3">
        <v>15</v>
      </c>
      <c r="K442" s="3" t="str">
        <f>IF(VLOOKUP(D442,'Resources Final'!A:C,3,FALSE)=0,"",VLOOKUP(D442,'Resources Final'!A:C,3,FALSE))</f>
        <v/>
      </c>
      <c r="L442" s="3" t="str">
        <f>IF(VLOOKUP(D442,'Resources Final'!A:D,4,FALSE)=0,"",VLOOKUP(D442,'Resources Final'!A:D,4,FALSE))</f>
        <v>Y</v>
      </c>
      <c r="M442" s="3" t="str">
        <f>IF(VLOOKUP(D442,'Resources Final'!A:E,5,FALSE)=0,"",VLOOKUP(D442,'Resources Final'!A:E,5,FALSE))</f>
        <v/>
      </c>
      <c r="N442" s="7" t="str">
        <f>IF(VLOOKUP(D442,'Resources Final'!A:F,6,FALSE)=0,"",VLOOKUP(D442,'Resources Final'!A:F,6,FALSE))</f>
        <v/>
      </c>
      <c r="O442" s="3" t="str">
        <f>IF(VLOOKUP(D442,'Resources Final'!A:G,7,FALSE)=0,"",VLOOKUP(D442,'Resources Final'!A:G,7,FALSE))</f>
        <v/>
      </c>
    </row>
    <row r="443" spans="1:15" x14ac:dyDescent="0.2">
      <c r="A443" s="11">
        <v>990</v>
      </c>
      <c r="B443" s="11" t="str">
        <f t="shared" si="18"/>
        <v>Charles G. Koch Charitable Foundation_Goldwater Institute200626780</v>
      </c>
      <c r="C443" s="11" t="s">
        <v>19</v>
      </c>
      <c r="D443" s="11" t="s">
        <v>1422</v>
      </c>
      <c r="E443" s="11" t="s">
        <v>1422</v>
      </c>
      <c r="F443" s="4">
        <v>26780</v>
      </c>
      <c r="G443" s="3">
        <v>2006</v>
      </c>
      <c r="H443" s="3" t="s">
        <v>21</v>
      </c>
      <c r="I443" s="12"/>
      <c r="J443" s="3">
        <v>16</v>
      </c>
      <c r="K443" s="3" t="str">
        <f>IF(VLOOKUP(D443,'Resources Final'!A:C,3,FALSE)=0,"",VLOOKUP(D443,'Resources Final'!A:C,3,FALSE))</f>
        <v/>
      </c>
      <c r="L443" s="3" t="str">
        <f>IF(VLOOKUP(D443,'Resources Final'!A:D,4,FALSE)=0,"",VLOOKUP(D443,'Resources Final'!A:D,4,FALSE))</f>
        <v/>
      </c>
      <c r="M443" s="3" t="str">
        <f>IF(VLOOKUP(D443,'Resources Final'!A:E,5,FALSE)=0,"",VLOOKUP(D443,'Resources Final'!A:E,5,FALSE))</f>
        <v/>
      </c>
      <c r="N443" s="7" t="str">
        <f>IF(VLOOKUP(D443,'Resources Final'!A:F,6,FALSE)=0,"",VLOOKUP(D443,'Resources Final'!A:F,6,FALSE))</f>
        <v>http://www.sourcewatch.org/index.php/Goldwater_Institute</v>
      </c>
      <c r="O443" s="3" t="str">
        <f>IF(VLOOKUP(D443,'Resources Final'!A:G,7,FALSE)=0,"",VLOOKUP(D443,'Resources Final'!A:G,7,FALSE))</f>
        <v>Sourcewatch</v>
      </c>
    </row>
    <row r="444" spans="1:15" x14ac:dyDescent="0.2">
      <c r="A444" s="11">
        <v>990</v>
      </c>
      <c r="B444" s="11" t="str">
        <f t="shared" si="18"/>
        <v>Charles G. Koch Charitable Foundation_Mackinac Center for Public Policy200610000</v>
      </c>
      <c r="C444" s="11" t="s">
        <v>19</v>
      </c>
      <c r="D444" s="11" t="s">
        <v>2284</v>
      </c>
      <c r="E444" s="11" t="s">
        <v>2284</v>
      </c>
      <c r="F444" s="4">
        <v>10000</v>
      </c>
      <c r="G444" s="3">
        <v>2006</v>
      </c>
      <c r="H444" s="3" t="s">
        <v>21</v>
      </c>
      <c r="I444" s="12"/>
      <c r="J444" s="3">
        <v>17</v>
      </c>
      <c r="K444" s="3" t="str">
        <f>IF(VLOOKUP(D444,'Resources Final'!A:C,3,FALSE)=0,"",VLOOKUP(D444,'Resources Final'!A:C,3,FALSE))</f>
        <v/>
      </c>
      <c r="L444" s="3" t="str">
        <f>IF(VLOOKUP(D444,'Resources Final'!A:D,4,FALSE)=0,"",VLOOKUP(D444,'Resources Final'!A:D,4,FALSE))</f>
        <v/>
      </c>
      <c r="M444" s="3" t="str">
        <f>IF(VLOOKUP(D444,'Resources Final'!A:E,5,FALSE)=0,"",VLOOKUP(D444,'Resources Final'!A:E,5,FALSE))</f>
        <v/>
      </c>
      <c r="N444" s="7" t="str">
        <f>IF(VLOOKUP(D444,'Resources Final'!A:F,6,FALSE)=0,"",VLOOKUP(D444,'Resources Final'!A:F,6,FALSE))</f>
        <v>https://www.desmogblog.com/mackinac-center-public-policy</v>
      </c>
      <c r="O444" s="3" t="str">
        <f>IF(VLOOKUP(D444,'Resources Final'!A:G,7,FALSE)=0,"",VLOOKUP(D444,'Resources Final'!A:G,7,FALSE))</f>
        <v>Desmog</v>
      </c>
    </row>
    <row r="445" spans="1:15" x14ac:dyDescent="0.2">
      <c r="A445" s="11">
        <v>990</v>
      </c>
      <c r="B445" s="11" t="str">
        <f t="shared" si="18"/>
        <v>Charles G. Koch Charitable Foundation_Mercatus Center, George Mason University20063900000</v>
      </c>
      <c r="C445" s="11" t="s">
        <v>19</v>
      </c>
      <c r="D445" s="11" t="s">
        <v>2432</v>
      </c>
      <c r="E445" s="11" t="s">
        <v>2432</v>
      </c>
      <c r="F445" s="4">
        <v>3900000</v>
      </c>
      <c r="G445" s="3">
        <v>2006</v>
      </c>
      <c r="H445" s="3" t="s">
        <v>21</v>
      </c>
      <c r="I445" s="12"/>
      <c r="J445" s="3">
        <v>18</v>
      </c>
      <c r="K445" s="3" t="str">
        <f>IF(VLOOKUP(D445,'Resources Final'!A:C,3,FALSE)=0,"",VLOOKUP(D445,'Resources Final'!A:C,3,FALSE))</f>
        <v/>
      </c>
      <c r="L445" s="3" t="str">
        <f>IF(VLOOKUP(D445,'Resources Final'!A:D,4,FALSE)=0,"",VLOOKUP(D445,'Resources Final'!A:D,4,FALSE))</f>
        <v>Y</v>
      </c>
      <c r="M445" s="3" t="str">
        <f>IF(VLOOKUP(D445,'Resources Final'!A:E,5,FALSE)=0,"",VLOOKUP(D445,'Resources Final'!A:E,5,FALSE))</f>
        <v/>
      </c>
      <c r="N445" s="7" t="str">
        <f>IF(VLOOKUP(D445,'Resources Final'!A:F,6,FALSE)=0,"",VLOOKUP(D445,'Resources Final'!A:F,6,FALSE))</f>
        <v/>
      </c>
      <c r="O445" s="3" t="str">
        <f>IF(VLOOKUP(D445,'Resources Final'!A:G,7,FALSE)=0,"",VLOOKUP(D445,'Resources Final'!A:G,7,FALSE))</f>
        <v/>
      </c>
    </row>
    <row r="446" spans="1:15" x14ac:dyDescent="0.2">
      <c r="A446" s="11">
        <v>990</v>
      </c>
      <c r="B446" s="11" t="str">
        <f t="shared" si="18"/>
        <v>Charles G. Koch Charitable Foundation_National Salvation Army2006100000</v>
      </c>
      <c r="C446" s="11" t="s">
        <v>19</v>
      </c>
      <c r="D446" s="11" t="s">
        <v>2623</v>
      </c>
      <c r="E446" s="11" t="s">
        <v>2624</v>
      </c>
      <c r="F446" s="4">
        <v>100000</v>
      </c>
      <c r="G446" s="3">
        <v>2006</v>
      </c>
      <c r="H446" s="3" t="s">
        <v>21</v>
      </c>
      <c r="I446" s="12"/>
      <c r="J446" s="3">
        <v>19</v>
      </c>
      <c r="K446" s="3" t="str">
        <f>IF(VLOOKUP(D446,'Resources Final'!A:C,3,FALSE)=0,"",VLOOKUP(D446,'Resources Final'!A:C,3,FALSE))</f>
        <v/>
      </c>
      <c r="L446" s="3" t="str">
        <f>IF(VLOOKUP(D446,'Resources Final'!A:D,4,FALSE)=0,"",VLOOKUP(D446,'Resources Final'!A:D,4,FALSE))</f>
        <v/>
      </c>
      <c r="M446" s="3" t="str">
        <f>IF(VLOOKUP(D446,'Resources Final'!A:E,5,FALSE)=0,"",VLOOKUP(D446,'Resources Final'!A:E,5,FALSE))</f>
        <v>N</v>
      </c>
      <c r="N446" s="7" t="str">
        <f>IF(VLOOKUP(D446,'Resources Final'!A:F,6,FALSE)=0,"",VLOOKUP(D446,'Resources Final'!A:F,6,FALSE))</f>
        <v/>
      </c>
      <c r="O446" s="3" t="str">
        <f>IF(VLOOKUP(D446,'Resources Final'!A:G,7,FALSE)=0,"",VLOOKUP(D446,'Resources Final'!A:G,7,FALSE))</f>
        <v/>
      </c>
    </row>
    <row r="447" spans="1:15" x14ac:dyDescent="0.2">
      <c r="A447" s="11">
        <v>990</v>
      </c>
      <c r="B447" s="11" t="str">
        <f t="shared" si="18"/>
        <v>Charles G. Koch Charitable Foundation_Philanthropy Roundtable2006100000</v>
      </c>
      <c r="C447" s="11" t="s">
        <v>19</v>
      </c>
      <c r="D447" s="11" t="s">
        <v>2849</v>
      </c>
      <c r="E447" s="11" t="s">
        <v>2849</v>
      </c>
      <c r="F447" s="4">
        <v>100000</v>
      </c>
      <c r="G447" s="3">
        <v>2006</v>
      </c>
      <c r="H447" s="3" t="s">
        <v>21</v>
      </c>
      <c r="I447" s="12"/>
      <c r="J447" s="3">
        <v>20</v>
      </c>
      <c r="K447" s="3" t="str">
        <f>IF(VLOOKUP(D447,'Resources Final'!A:C,3,FALSE)=0,"",VLOOKUP(D447,'Resources Final'!A:C,3,FALSE))</f>
        <v/>
      </c>
      <c r="L447" s="3" t="str">
        <f>IF(VLOOKUP(D447,'Resources Final'!A:D,4,FALSE)=0,"",VLOOKUP(D447,'Resources Final'!A:D,4,FALSE))</f>
        <v/>
      </c>
      <c r="M447" s="3" t="str">
        <f>IF(VLOOKUP(D447,'Resources Final'!A:E,5,FALSE)=0,"",VLOOKUP(D447,'Resources Final'!A:E,5,FALSE))</f>
        <v/>
      </c>
      <c r="N447" s="7" t="str">
        <f>IF(VLOOKUP(D447,'Resources Final'!A:F,6,FALSE)=0,"",VLOOKUP(D447,'Resources Final'!A:F,6,FALSE))</f>
        <v>http://www.sourcewatch.org/index.php/Philanthropy_Roundtable</v>
      </c>
      <c r="O447" s="3" t="str">
        <f>IF(VLOOKUP(D447,'Resources Final'!A:G,7,FALSE)=0,"",VLOOKUP(D447,'Resources Final'!A:G,7,FALSE))</f>
        <v>Sourcewatch</v>
      </c>
    </row>
    <row r="448" spans="1:15" x14ac:dyDescent="0.2">
      <c r="A448" s="11">
        <v>990</v>
      </c>
      <c r="B448" s="11" t="str">
        <f t="shared" si="18"/>
        <v>Charles G. Koch Charitable Foundation_The Phillips Foundation200637500</v>
      </c>
      <c r="C448" s="11" t="s">
        <v>19</v>
      </c>
      <c r="D448" s="11" t="s">
        <v>3600</v>
      </c>
      <c r="E448" s="11" t="s">
        <v>3600</v>
      </c>
      <c r="F448" s="4">
        <v>37500</v>
      </c>
      <c r="G448" s="3">
        <v>2006</v>
      </c>
      <c r="H448" s="3" t="s">
        <v>21</v>
      </c>
      <c r="I448" s="12"/>
      <c r="J448" s="3">
        <v>21</v>
      </c>
      <c r="K448" s="3" t="str">
        <f>IF(VLOOKUP(D448,'Resources Final'!A:C,3,FALSE)=0,"",VLOOKUP(D448,'Resources Final'!A:C,3,FALSE))</f>
        <v/>
      </c>
      <c r="L448" s="3" t="str">
        <f>IF(VLOOKUP(D448,'Resources Final'!A:D,4,FALSE)=0,"",VLOOKUP(D448,'Resources Final'!A:D,4,FALSE))</f>
        <v/>
      </c>
      <c r="M448" s="3" t="str">
        <f>IF(VLOOKUP(D448,'Resources Final'!A:E,5,FALSE)=0,"",VLOOKUP(D448,'Resources Final'!A:E,5,FALSE))</f>
        <v/>
      </c>
      <c r="N448" s="7" t="str">
        <f>IF(VLOOKUP(D448,'Resources Final'!A:F,6,FALSE)=0,"",VLOOKUP(D448,'Resources Final'!A:F,6,FALSE))</f>
        <v>https://www.sourcewatch.org/index.php/Phillips_Foundation</v>
      </c>
      <c r="O448" s="3" t="str">
        <f>IF(VLOOKUP(D448,'Resources Final'!A:G,7,FALSE)=0,"",VLOOKUP(D448,'Resources Final'!A:G,7,FALSE))</f>
        <v>Sourcewatch</v>
      </c>
    </row>
    <row r="449" spans="1:15" x14ac:dyDescent="0.2">
      <c r="A449" s="11">
        <v>990</v>
      </c>
      <c r="B449" s="11" t="str">
        <f t="shared" si="18"/>
        <v>Charles G. Koch Charitable Foundation_San Jose State University Foundation200625000</v>
      </c>
      <c r="C449" s="11" t="s">
        <v>19</v>
      </c>
      <c r="D449" s="11" t="s">
        <v>3222</v>
      </c>
      <c r="E449" s="11" t="s">
        <v>3221</v>
      </c>
      <c r="F449" s="4">
        <v>25000</v>
      </c>
      <c r="G449" s="3">
        <v>2006</v>
      </c>
      <c r="H449" s="3" t="s">
        <v>21</v>
      </c>
      <c r="I449" s="12"/>
      <c r="J449" s="3">
        <v>22</v>
      </c>
      <c r="K449" s="3" t="str">
        <f>IF(VLOOKUP(D449,'Resources Final'!A:C,3,FALSE)=0,"",VLOOKUP(D449,'Resources Final'!A:C,3,FALSE))</f>
        <v/>
      </c>
      <c r="L449" s="3" t="str">
        <f>IF(VLOOKUP(D449,'Resources Final'!A:D,4,FALSE)=0,"",VLOOKUP(D449,'Resources Final'!A:D,4,FALSE))</f>
        <v>Y</v>
      </c>
      <c r="M449" s="3" t="str">
        <f>IF(VLOOKUP(D449,'Resources Final'!A:E,5,FALSE)=0,"",VLOOKUP(D449,'Resources Final'!A:E,5,FALSE))</f>
        <v/>
      </c>
      <c r="N449" s="7" t="str">
        <f>IF(VLOOKUP(D449,'Resources Final'!A:F,6,FALSE)=0,"",VLOOKUP(D449,'Resources Final'!A:F,6,FALSE))</f>
        <v/>
      </c>
      <c r="O449" s="3" t="str">
        <f>IF(VLOOKUP(D449,'Resources Final'!A:G,7,FALSE)=0,"",VLOOKUP(D449,'Resources Final'!A:G,7,FALSE))</f>
        <v/>
      </c>
    </row>
    <row r="450" spans="1:15" x14ac:dyDescent="0.2">
      <c r="A450" s="11">
        <v>990</v>
      </c>
      <c r="B450" s="11" t="str">
        <f t="shared" si="18"/>
        <v>Charles G. Koch Charitable Foundation_Students in Free Enterprise200615000</v>
      </c>
      <c r="C450" s="11" t="s">
        <v>19</v>
      </c>
      <c r="D450" s="11" t="s">
        <v>3467</v>
      </c>
      <c r="E450" s="11" t="s">
        <v>3467</v>
      </c>
      <c r="F450" s="4">
        <v>15000</v>
      </c>
      <c r="G450" s="3">
        <v>2006</v>
      </c>
      <c r="H450" s="3" t="s">
        <v>21</v>
      </c>
      <c r="I450" s="12"/>
      <c r="J450" s="3">
        <v>23</v>
      </c>
      <c r="K450" s="3" t="str">
        <f>IF(VLOOKUP(D450,'Resources Final'!A:C,3,FALSE)=0,"",VLOOKUP(D450,'Resources Final'!A:C,3,FALSE))</f>
        <v/>
      </c>
      <c r="L450" s="3" t="str">
        <f>IF(VLOOKUP(D450,'Resources Final'!A:D,4,FALSE)=0,"",VLOOKUP(D450,'Resources Final'!A:D,4,FALSE))</f>
        <v/>
      </c>
      <c r="M450" s="3" t="str">
        <f>IF(VLOOKUP(D450,'Resources Final'!A:E,5,FALSE)=0,"",VLOOKUP(D450,'Resources Final'!A:E,5,FALSE))</f>
        <v/>
      </c>
      <c r="N450" s="7" t="str">
        <f>IF(VLOOKUP(D450,'Resources Final'!A:F,6,FALSE)=0,"",VLOOKUP(D450,'Resources Final'!A:F,6,FALSE))</f>
        <v>https://www.sourcewatch.org/index.php/Students_in_Free_Enterprise</v>
      </c>
      <c r="O450" s="3" t="str">
        <f>IF(VLOOKUP(D450,'Resources Final'!A:G,7,FALSE)=0,"",VLOOKUP(D450,'Resources Final'!A:G,7,FALSE))</f>
        <v>Sourcewatch</v>
      </c>
    </row>
    <row r="451" spans="1:15" x14ac:dyDescent="0.2">
      <c r="A451" s="11">
        <v>990</v>
      </c>
      <c r="B451" s="11" t="str">
        <f t="shared" si="18"/>
        <v>Charles G. Koch Charitable Foundation_Texas Public Policy Foundation200622983</v>
      </c>
      <c r="C451" s="11" t="s">
        <v>19</v>
      </c>
      <c r="D451" s="11" t="s">
        <v>3555</v>
      </c>
      <c r="E451" s="11" t="s">
        <v>3555</v>
      </c>
      <c r="F451" s="4">
        <v>22983</v>
      </c>
      <c r="G451" s="3">
        <v>2006</v>
      </c>
      <c r="H451" s="3" t="s">
        <v>21</v>
      </c>
      <c r="I451" s="12"/>
      <c r="J451" s="3">
        <v>24</v>
      </c>
      <c r="K451" s="3" t="str">
        <f>IF(VLOOKUP(D451,'Resources Final'!A:C,3,FALSE)=0,"",VLOOKUP(D451,'Resources Final'!A:C,3,FALSE))</f>
        <v/>
      </c>
      <c r="L451" s="3" t="str">
        <f>IF(VLOOKUP(D451,'Resources Final'!A:D,4,FALSE)=0,"",VLOOKUP(D451,'Resources Final'!A:D,4,FALSE))</f>
        <v/>
      </c>
      <c r="M451" s="3" t="str">
        <f>IF(VLOOKUP(D451,'Resources Final'!A:E,5,FALSE)=0,"",VLOOKUP(D451,'Resources Final'!A:E,5,FALSE))</f>
        <v/>
      </c>
      <c r="N451" s="7" t="str">
        <f>IF(VLOOKUP(D451,'Resources Final'!A:F,6,FALSE)=0,"",VLOOKUP(D451,'Resources Final'!A:F,6,FALSE))</f>
        <v>https://www.desmogblog.com/texas-public-policy-foundation</v>
      </c>
      <c r="O451" s="3" t="str">
        <f>IF(VLOOKUP(D451,'Resources Final'!A:G,7,FALSE)=0,"",VLOOKUP(D451,'Resources Final'!A:G,7,FALSE))</f>
        <v>Desmog</v>
      </c>
    </row>
    <row r="452" spans="1:15" x14ac:dyDescent="0.2">
      <c r="A452" s="11">
        <v>990</v>
      </c>
      <c r="B452" s="11" t="str">
        <f t="shared" si="18"/>
        <v>Charles G. Koch Charitable Foundation_University of Kansas School of Business200625000</v>
      </c>
      <c r="C452" s="11" t="s">
        <v>19</v>
      </c>
      <c r="D452" s="11" t="s">
        <v>3765</v>
      </c>
      <c r="E452" s="11" t="s">
        <v>645</v>
      </c>
      <c r="F452" s="4">
        <v>25000</v>
      </c>
      <c r="G452" s="3">
        <v>2006</v>
      </c>
      <c r="H452" s="3" t="s">
        <v>21</v>
      </c>
      <c r="I452" s="12"/>
      <c r="J452" s="3">
        <v>25</v>
      </c>
      <c r="K452" s="3" t="str">
        <f>IF(VLOOKUP(D452,'Resources Final'!A:C,3,FALSE)=0,"",VLOOKUP(D452,'Resources Final'!A:C,3,FALSE))</f>
        <v/>
      </c>
      <c r="L452" s="3" t="str">
        <f>IF(VLOOKUP(D452,'Resources Final'!A:D,4,FALSE)=0,"",VLOOKUP(D452,'Resources Final'!A:D,4,FALSE))</f>
        <v>Y</v>
      </c>
      <c r="M452" s="3" t="str">
        <f>IF(VLOOKUP(D452,'Resources Final'!A:E,5,FALSE)=0,"",VLOOKUP(D452,'Resources Final'!A:E,5,FALSE))</f>
        <v/>
      </c>
      <c r="N452" s="7" t="str">
        <f>IF(VLOOKUP(D452,'Resources Final'!A:F,6,FALSE)=0,"",VLOOKUP(D452,'Resources Final'!A:F,6,FALSE))</f>
        <v/>
      </c>
      <c r="O452" s="3" t="str">
        <f>IF(VLOOKUP(D452,'Resources Final'!A:G,7,FALSE)=0,"",VLOOKUP(D452,'Resources Final'!A:G,7,FALSE))</f>
        <v/>
      </c>
    </row>
    <row r="453" spans="1:15" x14ac:dyDescent="0.2">
      <c r="A453" s="11">
        <v>990</v>
      </c>
      <c r="B453" s="11" t="str">
        <f t="shared" si="18"/>
        <v>Charles G. Koch Charitable Foundation_West Virginia University Foundation200615000</v>
      </c>
      <c r="C453" s="11" t="s">
        <v>19</v>
      </c>
      <c r="D453" s="11" t="s">
        <v>3980</v>
      </c>
      <c r="E453" s="11" t="s">
        <v>3979</v>
      </c>
      <c r="F453" s="4">
        <v>15000</v>
      </c>
      <c r="G453" s="3">
        <v>2006</v>
      </c>
      <c r="H453" s="3" t="s">
        <v>21</v>
      </c>
      <c r="I453" s="12"/>
      <c r="J453" s="3">
        <v>26</v>
      </c>
      <c r="K453" s="3" t="str">
        <f>IF(VLOOKUP(D453,'Resources Final'!A:C,3,FALSE)=0,"",VLOOKUP(D453,'Resources Final'!A:C,3,FALSE))</f>
        <v/>
      </c>
      <c r="L453" s="3" t="str">
        <f>IF(VLOOKUP(D453,'Resources Final'!A:D,4,FALSE)=0,"",VLOOKUP(D453,'Resources Final'!A:D,4,FALSE))</f>
        <v>Y</v>
      </c>
      <c r="M453" s="3" t="str">
        <f>IF(VLOOKUP(D453,'Resources Final'!A:E,5,FALSE)=0,"",VLOOKUP(D453,'Resources Final'!A:E,5,FALSE))</f>
        <v/>
      </c>
      <c r="N453" s="7" t="str">
        <f>IF(VLOOKUP(D453,'Resources Final'!A:F,6,FALSE)=0,"",VLOOKUP(D453,'Resources Final'!A:F,6,FALSE))</f>
        <v/>
      </c>
      <c r="O453" s="3" t="str">
        <f>IF(VLOOKUP(D453,'Resources Final'!A:G,7,FALSE)=0,"",VLOOKUP(D453,'Resources Final'!A:G,7,FALSE))</f>
        <v/>
      </c>
    </row>
    <row r="454" spans="1:15" x14ac:dyDescent="0.2">
      <c r="A454" s="11">
        <v>990</v>
      </c>
      <c r="B454" s="11" t="str">
        <f t="shared" si="18"/>
        <v>Charles G. Koch Charitable Foundation_Youth Entrepreneurs of Kansas2006300000</v>
      </c>
      <c r="C454" s="11" t="s">
        <v>19</v>
      </c>
      <c r="D454" s="11" t="s">
        <v>4134</v>
      </c>
      <c r="E454" s="11" t="s">
        <v>4134</v>
      </c>
      <c r="F454" s="4">
        <v>300000</v>
      </c>
      <c r="G454" s="3">
        <v>2006</v>
      </c>
      <c r="H454" s="3" t="s">
        <v>21</v>
      </c>
      <c r="I454" s="12"/>
      <c r="J454" s="3">
        <v>27</v>
      </c>
      <c r="K454" s="3" t="str">
        <f>IF(VLOOKUP(D454,'Resources Final'!A:C,3,FALSE)=0,"",VLOOKUP(D454,'Resources Final'!A:C,3,FALSE))</f>
        <v/>
      </c>
      <c r="L454" s="3" t="str">
        <f>IF(VLOOKUP(D454,'Resources Final'!A:D,4,FALSE)=0,"",VLOOKUP(D454,'Resources Final'!A:D,4,FALSE))</f>
        <v/>
      </c>
      <c r="M454" s="3" t="str">
        <f>IF(VLOOKUP(D454,'Resources Final'!A:E,5,FALSE)=0,"",VLOOKUP(D454,'Resources Final'!A:E,5,FALSE))</f>
        <v/>
      </c>
      <c r="N454" s="7" t="str">
        <f>IF(VLOOKUP(D454,'Resources Final'!A:F,6,FALSE)=0,"",VLOOKUP(D454,'Resources Final'!A:F,6,FALSE))</f>
        <v/>
      </c>
      <c r="O454" s="3" t="str">
        <f>IF(VLOOKUP(D454,'Resources Final'!A:G,7,FALSE)=0,"",VLOOKUP(D454,'Resources Final'!A:G,7,FALSE))</f>
        <v/>
      </c>
    </row>
    <row r="455" spans="1:15" x14ac:dyDescent="0.2">
      <c r="A455" s="11">
        <v>990</v>
      </c>
      <c r="B455" s="11" t="str">
        <f t="shared" si="18"/>
        <v>Charles G. Koch Charitable Foundation_Association of Private Enterprise Education200720000</v>
      </c>
      <c r="C455" s="11" t="s">
        <v>19</v>
      </c>
      <c r="D455" s="11" t="s">
        <v>279</v>
      </c>
      <c r="E455" s="11" t="s">
        <v>279</v>
      </c>
      <c r="F455" s="4">
        <v>20000</v>
      </c>
      <c r="G455" s="3">
        <v>2007</v>
      </c>
      <c r="H455" s="3" t="s">
        <v>21</v>
      </c>
      <c r="I455" s="12" t="s">
        <v>4206</v>
      </c>
      <c r="J455" s="3">
        <v>1</v>
      </c>
      <c r="K455" s="3" t="str">
        <f>IF(VLOOKUP(D455,'Resources Final'!A:C,3,FALSE)=0,"",VLOOKUP(D455,'Resources Final'!A:C,3,FALSE))</f>
        <v/>
      </c>
      <c r="L455" s="3" t="str">
        <f>IF(VLOOKUP(D455,'Resources Final'!A:D,4,FALSE)=0,"",VLOOKUP(D455,'Resources Final'!A:D,4,FALSE))</f>
        <v/>
      </c>
      <c r="M455" s="3" t="str">
        <f>IF(VLOOKUP(D455,'Resources Final'!A:E,5,FALSE)=0,"",VLOOKUP(D455,'Resources Final'!A:E,5,FALSE))</f>
        <v/>
      </c>
      <c r="N455" s="7" t="str">
        <f>IF(VLOOKUP(D455,'Resources Final'!A:F,6,FALSE)=0,"",VLOOKUP(D455,'Resources Final'!A:F,6,FALSE))</f>
        <v/>
      </c>
      <c r="O455" s="3" t="str">
        <f>IF(VLOOKUP(D455,'Resources Final'!A:G,7,FALSE)=0,"",VLOOKUP(D455,'Resources Final'!A:G,7,FALSE))</f>
        <v/>
      </c>
    </row>
    <row r="456" spans="1:15" x14ac:dyDescent="0.2">
      <c r="A456" s="11">
        <v>990</v>
      </c>
      <c r="B456" s="11" t="str">
        <f t="shared" si="18"/>
        <v>Charles G. Koch Charitable Foundation_Atlas Economic Research Foundation200725000</v>
      </c>
      <c r="C456" s="11" t="s">
        <v>19</v>
      </c>
      <c r="D456" s="11" t="s">
        <v>286</v>
      </c>
      <c r="E456" s="11" t="s">
        <v>286</v>
      </c>
      <c r="F456" s="4">
        <v>25000</v>
      </c>
      <c r="G456" s="3">
        <v>2007</v>
      </c>
      <c r="H456" s="3" t="s">
        <v>21</v>
      </c>
      <c r="I456" s="12"/>
      <c r="J456" s="3">
        <v>2</v>
      </c>
      <c r="K456" s="3" t="str">
        <f>IF(VLOOKUP(D456,'Resources Final'!A:C,3,FALSE)=0,"",VLOOKUP(D456,'Resources Final'!A:C,3,FALSE))</f>
        <v/>
      </c>
      <c r="L456" s="3" t="str">
        <f>IF(VLOOKUP(D456,'Resources Final'!A:D,4,FALSE)=0,"",VLOOKUP(D456,'Resources Final'!A:D,4,FALSE))</f>
        <v/>
      </c>
      <c r="M456" s="3" t="str">
        <f>IF(VLOOKUP(D456,'Resources Final'!A:E,5,FALSE)=0,"",VLOOKUP(D456,'Resources Final'!A:E,5,FALSE))</f>
        <v/>
      </c>
      <c r="N456" s="7" t="str">
        <f>IF(VLOOKUP(D456,'Resources Final'!A:F,6,FALSE)=0,"",VLOOKUP(D456,'Resources Final'!A:F,6,FALSE))</f>
        <v>https://www.desmogblog.com/atlas-economic-research-foundation</v>
      </c>
      <c r="O456" s="3" t="str">
        <f>IF(VLOOKUP(D456,'Resources Final'!A:G,7,FALSE)=0,"",VLOOKUP(D456,'Resources Final'!A:G,7,FALSE))</f>
        <v>Desmog</v>
      </c>
    </row>
    <row r="457" spans="1:15" x14ac:dyDescent="0.2">
      <c r="A457" s="11">
        <v>990</v>
      </c>
      <c r="B457" s="11" t="str">
        <f t="shared" si="18"/>
        <v>Charles G. Koch Charitable Foundation_Beloit College200740000</v>
      </c>
      <c r="C457" s="11" t="s">
        <v>19</v>
      </c>
      <c r="D457" s="11" t="s">
        <v>392</v>
      </c>
      <c r="E457" s="11" t="s">
        <v>392</v>
      </c>
      <c r="F457" s="4">
        <v>40000</v>
      </c>
      <c r="G457" s="3">
        <v>2007</v>
      </c>
      <c r="H457" s="3" t="s">
        <v>21</v>
      </c>
      <c r="I457" s="12"/>
      <c r="J457" s="3">
        <v>3</v>
      </c>
      <c r="K457" s="3" t="str">
        <f>IF(VLOOKUP(D457,'Resources Final'!A:C,3,FALSE)=0,"",VLOOKUP(D457,'Resources Final'!A:C,3,FALSE))</f>
        <v/>
      </c>
      <c r="L457" s="3" t="str">
        <f>IF(VLOOKUP(D457,'Resources Final'!A:D,4,FALSE)=0,"",VLOOKUP(D457,'Resources Final'!A:D,4,FALSE))</f>
        <v>Y</v>
      </c>
      <c r="M457" s="3" t="str">
        <f>IF(VLOOKUP(D457,'Resources Final'!A:E,5,FALSE)=0,"",VLOOKUP(D457,'Resources Final'!A:E,5,FALSE))</f>
        <v/>
      </c>
      <c r="N457" s="7" t="str">
        <f>IF(VLOOKUP(D457,'Resources Final'!A:F,6,FALSE)=0,"",VLOOKUP(D457,'Resources Final'!A:F,6,FALSE))</f>
        <v/>
      </c>
      <c r="O457" s="3" t="str">
        <f>IF(VLOOKUP(D457,'Resources Final'!A:G,7,FALSE)=0,"",VLOOKUP(D457,'Resources Final'!A:G,7,FALSE))</f>
        <v/>
      </c>
    </row>
    <row r="458" spans="1:15" x14ac:dyDescent="0.2">
      <c r="A458" s="11">
        <v>990</v>
      </c>
      <c r="B458" s="11" t="str">
        <f t="shared" si="18"/>
        <v>Charles G. Koch Charitable Foundation_Berry College200732000</v>
      </c>
      <c r="C458" s="11" t="s">
        <v>19</v>
      </c>
      <c r="D458" s="11" t="s">
        <v>413</v>
      </c>
      <c r="E458" s="11" t="s">
        <v>413</v>
      </c>
      <c r="F458" s="4">
        <v>32000</v>
      </c>
      <c r="G458" s="3">
        <v>2007</v>
      </c>
      <c r="H458" s="3" t="s">
        <v>21</v>
      </c>
      <c r="I458" s="12"/>
      <c r="J458" s="3">
        <v>4</v>
      </c>
      <c r="K458" s="3" t="str">
        <f>IF(VLOOKUP(D458,'Resources Final'!A:C,3,FALSE)=0,"",VLOOKUP(D458,'Resources Final'!A:C,3,FALSE))</f>
        <v/>
      </c>
      <c r="L458" s="3" t="str">
        <f>IF(VLOOKUP(D458,'Resources Final'!A:D,4,FALSE)=0,"",VLOOKUP(D458,'Resources Final'!A:D,4,FALSE))</f>
        <v>Y</v>
      </c>
      <c r="M458" s="3" t="str">
        <f>IF(VLOOKUP(D458,'Resources Final'!A:E,5,FALSE)=0,"",VLOOKUP(D458,'Resources Final'!A:E,5,FALSE))</f>
        <v/>
      </c>
      <c r="N458" s="7" t="str">
        <f>IF(VLOOKUP(D458,'Resources Final'!A:F,6,FALSE)=0,"",VLOOKUP(D458,'Resources Final'!A:F,6,FALSE))</f>
        <v/>
      </c>
      <c r="O458" s="3" t="str">
        <f>IF(VLOOKUP(D458,'Resources Final'!A:G,7,FALSE)=0,"",VLOOKUP(D458,'Resources Final'!A:G,7,FALSE))</f>
        <v/>
      </c>
    </row>
    <row r="459" spans="1:15" x14ac:dyDescent="0.2">
      <c r="A459" s="11">
        <v>990</v>
      </c>
      <c r="B459" s="11" t="str">
        <f t="shared" si="18"/>
        <v>Charles G. Koch Charitable Foundation_Bill of Rights Institute2007200000</v>
      </c>
      <c r="C459" s="11" t="s">
        <v>19</v>
      </c>
      <c r="D459" s="11" t="s">
        <v>428</v>
      </c>
      <c r="E459" s="11" t="s">
        <v>428</v>
      </c>
      <c r="F459" s="4">
        <v>200000</v>
      </c>
      <c r="G459" s="3">
        <v>2007</v>
      </c>
      <c r="H459" s="3" t="s">
        <v>21</v>
      </c>
      <c r="I459" s="12"/>
      <c r="J459" s="3">
        <v>5</v>
      </c>
      <c r="K459" s="3" t="str">
        <f>IF(VLOOKUP(D459,'Resources Final'!A:C,3,FALSE)=0,"",VLOOKUP(D459,'Resources Final'!A:C,3,FALSE))</f>
        <v/>
      </c>
      <c r="L459" s="3" t="str">
        <f>IF(VLOOKUP(D459,'Resources Final'!A:D,4,FALSE)=0,"",VLOOKUP(D459,'Resources Final'!A:D,4,FALSE))</f>
        <v/>
      </c>
      <c r="M459" s="3" t="str">
        <f>IF(VLOOKUP(D459,'Resources Final'!A:E,5,FALSE)=0,"",VLOOKUP(D459,'Resources Final'!A:E,5,FALSE))</f>
        <v/>
      </c>
      <c r="N459" s="7" t="str">
        <f>IF(VLOOKUP(D459,'Resources Final'!A:F,6,FALSE)=0,"",VLOOKUP(D459,'Resources Final'!A:F,6,FALSE))</f>
        <v>https://www.sourcewatch.org/index.php/Bill_of_Rights_Institute</v>
      </c>
      <c r="O459" s="3" t="str">
        <f>IF(VLOOKUP(D459,'Resources Final'!A:G,7,FALSE)=0,"",VLOOKUP(D459,'Resources Final'!A:G,7,FALSE))</f>
        <v>Sourcewatch</v>
      </c>
    </row>
    <row r="460" spans="1:15" x14ac:dyDescent="0.2">
      <c r="A460" s="11">
        <v>990</v>
      </c>
      <c r="B460" s="11" t="str">
        <f t="shared" si="18"/>
        <v>Charles G. Koch Charitable Foundation_Buckeye Institute for Public Policy Solutions200712668</v>
      </c>
      <c r="C460" s="11" t="s">
        <v>19</v>
      </c>
      <c r="D460" s="11" t="s">
        <v>520</v>
      </c>
      <c r="E460" s="11" t="s">
        <v>520</v>
      </c>
      <c r="F460" s="4">
        <v>12668</v>
      </c>
      <c r="G460" s="3">
        <v>2007</v>
      </c>
      <c r="H460" s="3" t="s">
        <v>21</v>
      </c>
      <c r="I460" s="12"/>
      <c r="J460" s="3">
        <v>6</v>
      </c>
      <c r="K460" s="3" t="str">
        <f>IF(VLOOKUP(D460,'Resources Final'!A:C,3,FALSE)=0,"",VLOOKUP(D460,'Resources Final'!A:C,3,FALSE))</f>
        <v/>
      </c>
      <c r="L460" s="3" t="str">
        <f>IF(VLOOKUP(D460,'Resources Final'!A:D,4,FALSE)=0,"",VLOOKUP(D460,'Resources Final'!A:D,4,FALSE))</f>
        <v/>
      </c>
      <c r="M460" s="3" t="str">
        <f>IF(VLOOKUP(D460,'Resources Final'!A:E,5,FALSE)=0,"",VLOOKUP(D460,'Resources Final'!A:E,5,FALSE))</f>
        <v/>
      </c>
      <c r="N460" s="7" t="str">
        <f>IF(VLOOKUP(D460,'Resources Final'!A:F,6,FALSE)=0,"",VLOOKUP(D460,'Resources Final'!A:F,6,FALSE))</f>
        <v>https://www.sourcewatch.org/index.php/The_Buckeye_Institute</v>
      </c>
      <c r="O460" s="3" t="str">
        <f>IF(VLOOKUP(D460,'Resources Final'!A:G,7,FALSE)=0,"",VLOOKUP(D460,'Resources Final'!A:G,7,FALSE))</f>
        <v>Sourcewatch</v>
      </c>
    </row>
    <row r="461" spans="1:15" x14ac:dyDescent="0.2">
      <c r="A461" s="11">
        <v>990</v>
      </c>
      <c r="B461" s="11" t="str">
        <f t="shared" si="18"/>
        <v>Charles G. Koch Charitable Foundation_Center for Excellence in Education20075000</v>
      </c>
      <c r="C461" s="11" t="s">
        <v>19</v>
      </c>
      <c r="D461" s="11" t="s">
        <v>655</v>
      </c>
      <c r="E461" s="11" t="s">
        <v>655</v>
      </c>
      <c r="F461" s="4">
        <v>5000</v>
      </c>
      <c r="G461" s="3">
        <v>2007</v>
      </c>
      <c r="H461" s="3" t="s">
        <v>21</v>
      </c>
      <c r="I461" s="12"/>
      <c r="J461" s="3">
        <v>7</v>
      </c>
      <c r="K461" s="3" t="str">
        <f>IF(VLOOKUP(D461,'Resources Final'!A:C,3,FALSE)=0,"",VLOOKUP(D461,'Resources Final'!A:C,3,FALSE))</f>
        <v/>
      </c>
      <c r="L461" s="3" t="str">
        <f>IF(VLOOKUP(D461,'Resources Final'!A:D,4,FALSE)=0,"",VLOOKUP(D461,'Resources Final'!A:D,4,FALSE))</f>
        <v/>
      </c>
      <c r="M461" s="3" t="str">
        <f>IF(VLOOKUP(D461,'Resources Final'!A:E,5,FALSE)=0,"",VLOOKUP(D461,'Resources Final'!A:E,5,FALSE))</f>
        <v/>
      </c>
      <c r="N461" s="7" t="str">
        <f>IF(VLOOKUP(D461,'Resources Final'!A:F,6,FALSE)=0,"",VLOOKUP(D461,'Resources Final'!A:F,6,FALSE))</f>
        <v/>
      </c>
      <c r="O461" s="3" t="str">
        <f>IF(VLOOKUP(D461,'Resources Final'!A:G,7,FALSE)=0,"",VLOOKUP(D461,'Resources Final'!A:G,7,FALSE))</f>
        <v/>
      </c>
    </row>
    <row r="462" spans="1:15" x14ac:dyDescent="0.2">
      <c r="A462" s="11">
        <v>990</v>
      </c>
      <c r="B462" s="11" t="str">
        <f t="shared" si="18"/>
        <v>Charles G. Koch Charitable Foundation_Clemson University Department of Economics200752400</v>
      </c>
      <c r="C462" s="11" t="s">
        <v>19</v>
      </c>
      <c r="D462" s="11" t="s">
        <v>759</v>
      </c>
      <c r="E462" s="11" t="s">
        <v>757</v>
      </c>
      <c r="F462" s="4">
        <v>52400</v>
      </c>
      <c r="G462" s="3">
        <v>2007</v>
      </c>
      <c r="H462" s="3" t="s">
        <v>21</v>
      </c>
      <c r="I462" s="12"/>
      <c r="J462" s="3">
        <v>8</v>
      </c>
      <c r="K462" s="3" t="str">
        <f>IF(VLOOKUP(D462,'Resources Final'!A:C,3,FALSE)=0,"",VLOOKUP(D462,'Resources Final'!A:C,3,FALSE))</f>
        <v/>
      </c>
      <c r="L462" s="3" t="str">
        <f>IF(VLOOKUP(D462,'Resources Final'!A:D,4,FALSE)=0,"",VLOOKUP(D462,'Resources Final'!A:D,4,FALSE))</f>
        <v>Y</v>
      </c>
      <c r="M462" s="3" t="str">
        <f>IF(VLOOKUP(D462,'Resources Final'!A:E,5,FALSE)=0,"",VLOOKUP(D462,'Resources Final'!A:E,5,FALSE))</f>
        <v/>
      </c>
      <c r="N462" s="7" t="str">
        <f>IF(VLOOKUP(D462,'Resources Final'!A:F,6,FALSE)=0,"",VLOOKUP(D462,'Resources Final'!A:F,6,FALSE))</f>
        <v/>
      </c>
      <c r="O462" s="3" t="str">
        <f>IF(VLOOKUP(D462,'Resources Final'!A:G,7,FALSE)=0,"",VLOOKUP(D462,'Resources Final'!A:G,7,FALSE))</f>
        <v/>
      </c>
    </row>
    <row r="463" spans="1:15" x14ac:dyDescent="0.2">
      <c r="A463" s="11">
        <v>990</v>
      </c>
      <c r="B463" s="11" t="str">
        <f t="shared" si="18"/>
        <v>Charles G. Koch Charitable Foundation_Commonwealth Foundation for Public Policy Alternatives20079134</v>
      </c>
      <c r="C463" s="11" t="s">
        <v>19</v>
      </c>
      <c r="D463" s="11" t="s">
        <v>809</v>
      </c>
      <c r="E463" s="11" t="s">
        <v>809</v>
      </c>
      <c r="F463" s="4">
        <v>9134</v>
      </c>
      <c r="G463" s="3">
        <v>2007</v>
      </c>
      <c r="H463" s="3" t="s">
        <v>21</v>
      </c>
      <c r="I463" s="12"/>
      <c r="J463" s="3">
        <v>9</v>
      </c>
      <c r="K463" s="3" t="str">
        <f>IF(VLOOKUP(D463,'Resources Final'!A:C,3,FALSE)=0,"",VLOOKUP(D463,'Resources Final'!A:C,3,FALSE))</f>
        <v/>
      </c>
      <c r="L463" s="3" t="str">
        <f>IF(VLOOKUP(D463,'Resources Final'!A:D,4,FALSE)=0,"",VLOOKUP(D463,'Resources Final'!A:D,4,FALSE))</f>
        <v/>
      </c>
      <c r="M463" s="3" t="str">
        <f>IF(VLOOKUP(D463,'Resources Final'!A:E,5,FALSE)=0,"",VLOOKUP(D463,'Resources Final'!A:E,5,FALSE))</f>
        <v/>
      </c>
      <c r="N463" s="7" t="str">
        <f>IF(VLOOKUP(D463,'Resources Final'!A:F,6,FALSE)=0,"",VLOOKUP(D463,'Resources Final'!A:F,6,FALSE))</f>
        <v>http://www.sourcewatch.org/index.php/Commonwealth_Foundation</v>
      </c>
      <c r="O463" s="3" t="str">
        <f>IF(VLOOKUP(D463,'Resources Final'!A:G,7,FALSE)=0,"",VLOOKUP(D463,'Resources Final'!A:G,7,FALSE))</f>
        <v>Sourcewatch</v>
      </c>
    </row>
    <row r="464" spans="1:15" x14ac:dyDescent="0.2">
      <c r="A464" s="11">
        <v>990</v>
      </c>
      <c r="B464" s="11" t="str">
        <f t="shared" si="18"/>
        <v>Charles G. Koch Charitable Foundation_Federalist Society for Law and Public Policy Studies200775000</v>
      </c>
      <c r="C464" s="11" t="s">
        <v>19</v>
      </c>
      <c r="D464" s="11" t="s">
        <v>1199</v>
      </c>
      <c r="E464" s="11" t="s">
        <v>1199</v>
      </c>
      <c r="F464" s="4">
        <v>75000</v>
      </c>
      <c r="G464" s="3">
        <v>2007</v>
      </c>
      <c r="H464" s="3" t="s">
        <v>21</v>
      </c>
      <c r="I464" s="12"/>
      <c r="J464" s="3">
        <v>10</v>
      </c>
      <c r="K464" s="3" t="str">
        <f>IF(VLOOKUP(D464,'Resources Final'!A:C,3,FALSE)=0,"",VLOOKUP(D464,'Resources Final'!A:C,3,FALSE))</f>
        <v/>
      </c>
      <c r="L464" s="3" t="str">
        <f>IF(VLOOKUP(D464,'Resources Final'!A:D,4,FALSE)=0,"",VLOOKUP(D464,'Resources Final'!A:D,4,FALSE))</f>
        <v/>
      </c>
      <c r="M464" s="3" t="str">
        <f>IF(VLOOKUP(D464,'Resources Final'!A:E,5,FALSE)=0,"",VLOOKUP(D464,'Resources Final'!A:E,5,FALSE))</f>
        <v/>
      </c>
      <c r="N464" s="7" t="str">
        <f>IF(VLOOKUP(D464,'Resources Final'!A:F,6,FALSE)=0,"",VLOOKUP(D464,'Resources Final'!A:F,6,FALSE))</f>
        <v>http://www.sourcewatch.org/index.php/Federalist_Society_for_Law_and_Public_Policy_Studies</v>
      </c>
      <c r="O464" s="3" t="str">
        <f>IF(VLOOKUP(D464,'Resources Final'!A:G,7,FALSE)=0,"",VLOOKUP(D464,'Resources Final'!A:G,7,FALSE))</f>
        <v>Sourcewatch</v>
      </c>
    </row>
    <row r="465" spans="1:15" x14ac:dyDescent="0.2">
      <c r="A465" s="11">
        <v>990</v>
      </c>
      <c r="B465" s="11" t="str">
        <f t="shared" si="18"/>
        <v>Charles G. Koch Charitable Foundation_Florida State University200750000</v>
      </c>
      <c r="C465" s="11" t="s">
        <v>19</v>
      </c>
      <c r="D465" s="11" t="s">
        <v>1236</v>
      </c>
      <c r="E465" s="11" t="s">
        <v>1236</v>
      </c>
      <c r="F465" s="4">
        <v>50000</v>
      </c>
      <c r="G465" s="3">
        <v>2007</v>
      </c>
      <c r="H465" s="3" t="s">
        <v>21</v>
      </c>
      <c r="I465" s="12"/>
      <c r="J465" s="3">
        <v>11</v>
      </c>
      <c r="K465" s="3" t="str">
        <f>IF(VLOOKUP(D465,'Resources Final'!A:C,3,FALSE)=0,"",VLOOKUP(D465,'Resources Final'!A:C,3,FALSE))</f>
        <v/>
      </c>
      <c r="L465" s="3" t="str">
        <f>IF(VLOOKUP(D465,'Resources Final'!A:D,4,FALSE)=0,"",VLOOKUP(D465,'Resources Final'!A:D,4,FALSE))</f>
        <v>Y</v>
      </c>
      <c r="M465" s="3" t="str">
        <f>IF(VLOOKUP(D465,'Resources Final'!A:E,5,FALSE)=0,"",VLOOKUP(D465,'Resources Final'!A:E,5,FALSE))</f>
        <v/>
      </c>
      <c r="N465" s="7" t="str">
        <f>IF(VLOOKUP(D465,'Resources Final'!A:F,6,FALSE)=0,"",VLOOKUP(D465,'Resources Final'!A:F,6,FALSE))</f>
        <v/>
      </c>
      <c r="O465" s="3" t="str">
        <f>IF(VLOOKUP(D465,'Resources Final'!A:G,7,FALSE)=0,"",VLOOKUP(D465,'Resources Final'!A:G,7,FALSE))</f>
        <v/>
      </c>
    </row>
    <row r="466" spans="1:15" x14ac:dyDescent="0.2">
      <c r="A466" s="11">
        <v>990</v>
      </c>
      <c r="B466" s="11" t="str">
        <f t="shared" si="18"/>
        <v>Charles G. Koch Charitable Foundation_Fund for American Studies200728650</v>
      </c>
      <c r="C466" s="11" t="s">
        <v>19</v>
      </c>
      <c r="D466" s="11" t="s">
        <v>1318</v>
      </c>
      <c r="E466" s="11" t="s">
        <v>1318</v>
      </c>
      <c r="F466" s="4">
        <v>28650</v>
      </c>
      <c r="G466" s="3">
        <v>2007</v>
      </c>
      <c r="H466" s="3" t="s">
        <v>21</v>
      </c>
      <c r="I466" s="12"/>
      <c r="J466" s="3">
        <v>12</v>
      </c>
      <c r="K466" s="3" t="str">
        <f>IF(VLOOKUP(D466,'Resources Final'!A:C,3,FALSE)=0,"",VLOOKUP(D466,'Resources Final'!A:C,3,FALSE))</f>
        <v/>
      </c>
      <c r="L466" s="3" t="str">
        <f>IF(VLOOKUP(D466,'Resources Final'!A:D,4,FALSE)=0,"",VLOOKUP(D466,'Resources Final'!A:D,4,FALSE))</f>
        <v/>
      </c>
      <c r="M466" s="3" t="str">
        <f>IF(VLOOKUP(D466,'Resources Final'!A:E,5,FALSE)=0,"",VLOOKUP(D466,'Resources Final'!A:E,5,FALSE))</f>
        <v/>
      </c>
      <c r="N466" s="7" t="str">
        <f>IF(VLOOKUP(D466,'Resources Final'!A:F,6,FALSE)=0,"",VLOOKUP(D466,'Resources Final'!A:F,6,FALSE))</f>
        <v>https://www.sourcewatch.org/index.php/Fund_for_American_Studies</v>
      </c>
      <c r="O466" s="3" t="str">
        <f>IF(VLOOKUP(D466,'Resources Final'!A:G,7,FALSE)=0,"",VLOOKUP(D466,'Resources Final'!A:G,7,FALSE))</f>
        <v>Sourcewatch</v>
      </c>
    </row>
    <row r="467" spans="1:15" x14ac:dyDescent="0.2">
      <c r="A467" s="11">
        <v>990</v>
      </c>
      <c r="B467" s="11" t="str">
        <f t="shared" si="18"/>
        <v>Charles G. Koch Charitable Foundation_George Mason University Foundation2007408000</v>
      </c>
      <c r="C467" s="11" t="s">
        <v>19</v>
      </c>
      <c r="D467" s="11" t="s">
        <v>1368</v>
      </c>
      <c r="E467" s="11" t="s">
        <v>678</v>
      </c>
      <c r="F467" s="4">
        <v>408000</v>
      </c>
      <c r="G467" s="3">
        <v>2007</v>
      </c>
      <c r="H467" s="3" t="s">
        <v>21</v>
      </c>
      <c r="I467" s="12"/>
      <c r="J467" s="3">
        <v>13</v>
      </c>
      <c r="K467" s="3" t="str">
        <f>IF(VLOOKUP(D467,'Resources Final'!A:C,3,FALSE)=0,"",VLOOKUP(D467,'Resources Final'!A:C,3,FALSE))</f>
        <v/>
      </c>
      <c r="L467" s="3" t="str">
        <f>IF(VLOOKUP(D467,'Resources Final'!A:D,4,FALSE)=0,"",VLOOKUP(D467,'Resources Final'!A:D,4,FALSE))</f>
        <v>Y</v>
      </c>
      <c r="M467" s="3" t="str">
        <f>IF(VLOOKUP(D467,'Resources Final'!A:E,5,FALSE)=0,"",VLOOKUP(D467,'Resources Final'!A:E,5,FALSE))</f>
        <v/>
      </c>
      <c r="N467" s="7" t="str">
        <f>IF(VLOOKUP(D467,'Resources Final'!A:F,6,FALSE)=0,"",VLOOKUP(D467,'Resources Final'!A:F,6,FALSE))</f>
        <v/>
      </c>
      <c r="O467" s="3" t="str">
        <f>IF(VLOOKUP(D467,'Resources Final'!A:G,7,FALSE)=0,"",VLOOKUP(D467,'Resources Final'!A:G,7,FALSE))</f>
        <v/>
      </c>
    </row>
    <row r="468" spans="1:15" x14ac:dyDescent="0.2">
      <c r="A468" s="11">
        <v>990</v>
      </c>
      <c r="B468" s="11" t="str">
        <f t="shared" si="18"/>
        <v>Charles G. Koch Charitable Foundation_Grove City College200728700</v>
      </c>
      <c r="C468" s="11" t="s">
        <v>19</v>
      </c>
      <c r="D468" s="11" t="s">
        <v>1469</v>
      </c>
      <c r="E468" s="11" t="s">
        <v>1469</v>
      </c>
      <c r="F468" s="4">
        <v>28700</v>
      </c>
      <c r="G468" s="3">
        <v>2007</v>
      </c>
      <c r="H468" s="3" t="s">
        <v>21</v>
      </c>
      <c r="I468" s="12"/>
      <c r="J468" s="3">
        <v>14</v>
      </c>
      <c r="K468" s="3" t="str">
        <f>IF(VLOOKUP(D468,'Resources Final'!A:C,3,FALSE)=0,"",VLOOKUP(D468,'Resources Final'!A:C,3,FALSE))</f>
        <v/>
      </c>
      <c r="L468" s="3" t="str">
        <f>IF(VLOOKUP(D468,'Resources Final'!A:D,4,FALSE)=0,"",VLOOKUP(D468,'Resources Final'!A:D,4,FALSE))</f>
        <v>Y</v>
      </c>
      <c r="M468" s="3" t="str">
        <f>IF(VLOOKUP(D468,'Resources Final'!A:E,5,FALSE)=0,"",VLOOKUP(D468,'Resources Final'!A:E,5,FALSE))</f>
        <v/>
      </c>
      <c r="N468" s="7" t="str">
        <f>IF(VLOOKUP(D468,'Resources Final'!A:F,6,FALSE)=0,"",VLOOKUP(D468,'Resources Final'!A:F,6,FALSE))</f>
        <v/>
      </c>
      <c r="O468" s="3" t="str">
        <f>IF(VLOOKUP(D468,'Resources Final'!A:G,7,FALSE)=0,"",VLOOKUP(D468,'Resources Final'!A:G,7,FALSE))</f>
        <v/>
      </c>
    </row>
    <row r="469" spans="1:15" x14ac:dyDescent="0.2">
      <c r="A469" s="11">
        <v>990</v>
      </c>
      <c r="B469" s="11" t="str">
        <f t="shared" si="18"/>
        <v>Charles G. Koch Charitable Foundation_Hampden-Sydney College200725000</v>
      </c>
      <c r="C469" s="11" t="s">
        <v>19</v>
      </c>
      <c r="D469" s="11" t="s">
        <v>1512</v>
      </c>
      <c r="E469" s="11" t="s">
        <v>1512</v>
      </c>
      <c r="F469" s="4">
        <v>25000</v>
      </c>
      <c r="G469" s="3">
        <v>2007</v>
      </c>
      <c r="H469" s="3" t="s">
        <v>21</v>
      </c>
      <c r="I469" s="12"/>
      <c r="J469" s="3">
        <v>15</v>
      </c>
      <c r="K469" s="3" t="str">
        <f>IF(VLOOKUP(D469,'Resources Final'!A:C,3,FALSE)=0,"",VLOOKUP(D469,'Resources Final'!A:C,3,FALSE))</f>
        <v/>
      </c>
      <c r="L469" s="3" t="str">
        <f>IF(VLOOKUP(D469,'Resources Final'!A:D,4,FALSE)=0,"",VLOOKUP(D469,'Resources Final'!A:D,4,FALSE))</f>
        <v>Y</v>
      </c>
      <c r="M469" s="3" t="str">
        <f>IF(VLOOKUP(D469,'Resources Final'!A:E,5,FALSE)=0,"",VLOOKUP(D469,'Resources Final'!A:E,5,FALSE))</f>
        <v/>
      </c>
      <c r="N469" s="7" t="str">
        <f>IF(VLOOKUP(D469,'Resources Final'!A:F,6,FALSE)=0,"",VLOOKUP(D469,'Resources Final'!A:F,6,FALSE))</f>
        <v/>
      </c>
      <c r="O469" s="3" t="str">
        <f>IF(VLOOKUP(D469,'Resources Final'!A:G,7,FALSE)=0,"",VLOOKUP(D469,'Resources Final'!A:G,7,FALSE))</f>
        <v/>
      </c>
    </row>
    <row r="470" spans="1:15" x14ac:dyDescent="0.2">
      <c r="A470" s="11">
        <v>990</v>
      </c>
      <c r="B470" s="11" t="str">
        <f t="shared" si="18"/>
        <v>Charles G. Koch Charitable Foundation_Institute for Humane Studies at George Mason University2007885000</v>
      </c>
      <c r="C470" s="11" t="s">
        <v>19</v>
      </c>
      <c r="D470" s="11" t="s">
        <v>1680</v>
      </c>
      <c r="E470" s="11" t="s">
        <v>4261</v>
      </c>
      <c r="F470" s="4">
        <v>885000</v>
      </c>
      <c r="G470" s="3">
        <v>2007</v>
      </c>
      <c r="H470" s="3" t="s">
        <v>21</v>
      </c>
      <c r="I470" s="12"/>
      <c r="J470" s="3">
        <v>16</v>
      </c>
      <c r="K470" s="3" t="str">
        <f>IF(VLOOKUP(D470,'Resources Final'!A:C,3,FALSE)=0,"",VLOOKUP(D470,'Resources Final'!A:C,3,FALSE))</f>
        <v/>
      </c>
      <c r="L470" s="3" t="str">
        <f>IF(VLOOKUP(D470,'Resources Final'!A:D,4,FALSE)=0,"",VLOOKUP(D470,'Resources Final'!A:D,4,FALSE))</f>
        <v>Y</v>
      </c>
      <c r="M470" s="3" t="str">
        <f>IF(VLOOKUP(D470,'Resources Final'!A:E,5,FALSE)=0,"",VLOOKUP(D470,'Resources Final'!A:E,5,FALSE))</f>
        <v/>
      </c>
      <c r="N470" s="7" t="str">
        <f>IF(VLOOKUP(D470,'Resources Final'!A:F,6,FALSE)=0,"",VLOOKUP(D470,'Resources Final'!A:F,6,FALSE))</f>
        <v>https://www.desmogblog.com/institute-humane-studies-george-mason-university</v>
      </c>
      <c r="O470" s="3" t="str">
        <f>IF(VLOOKUP(D470,'Resources Final'!A:G,7,FALSE)=0,"",VLOOKUP(D470,'Resources Final'!A:G,7,FALSE))</f>
        <v>Desmog</v>
      </c>
    </row>
    <row r="471" spans="1:15" x14ac:dyDescent="0.2">
      <c r="A471" s="11">
        <v>990</v>
      </c>
      <c r="B471" s="11" t="str">
        <f t="shared" si="18"/>
        <v>Charles G. Koch Charitable Foundation_James Madison Institute20076850</v>
      </c>
      <c r="C471" s="11" t="s">
        <v>19</v>
      </c>
      <c r="D471" s="11" t="s">
        <v>1813</v>
      </c>
      <c r="E471" s="11" t="s">
        <v>1813</v>
      </c>
      <c r="F471" s="4">
        <v>6850</v>
      </c>
      <c r="G471" s="3">
        <v>2007</v>
      </c>
      <c r="H471" s="3" t="s">
        <v>21</v>
      </c>
      <c r="I471" s="12"/>
      <c r="J471" s="3">
        <v>17</v>
      </c>
      <c r="K471" s="3" t="str">
        <f>IF(VLOOKUP(D471,'Resources Final'!A:C,3,FALSE)=0,"",VLOOKUP(D471,'Resources Final'!A:C,3,FALSE))</f>
        <v/>
      </c>
      <c r="L471" s="3" t="str">
        <f>IF(VLOOKUP(D471,'Resources Final'!A:D,4,FALSE)=0,"",VLOOKUP(D471,'Resources Final'!A:D,4,FALSE))</f>
        <v/>
      </c>
      <c r="M471" s="3" t="str">
        <f>IF(VLOOKUP(D471,'Resources Final'!A:E,5,FALSE)=0,"",VLOOKUP(D471,'Resources Final'!A:E,5,FALSE))</f>
        <v/>
      </c>
      <c r="N471" s="7" t="str">
        <f>IF(VLOOKUP(D471,'Resources Final'!A:F,6,FALSE)=0,"",VLOOKUP(D471,'Resources Final'!A:F,6,FALSE))</f>
        <v>https://www.desmogblog.com/james-madison-institute</v>
      </c>
      <c r="O471" s="3" t="str">
        <f>IF(VLOOKUP(D471,'Resources Final'!A:G,7,FALSE)=0,"",VLOOKUP(D471,'Resources Final'!A:G,7,FALSE))</f>
        <v>Desmog</v>
      </c>
    </row>
    <row r="472" spans="1:15" x14ac:dyDescent="0.2">
      <c r="A472" s="11">
        <v>990</v>
      </c>
      <c r="B472" s="11" t="str">
        <f t="shared" si="18"/>
        <v>Charles G. Koch Charitable Foundation_Massachusetts Institute of Technology2007250000</v>
      </c>
      <c r="C472" s="11" t="s">
        <v>19</v>
      </c>
      <c r="D472" s="11" t="s">
        <v>2351</v>
      </c>
      <c r="E472" s="11" t="s">
        <v>2351</v>
      </c>
      <c r="F472" s="4">
        <v>250000</v>
      </c>
      <c r="G472" s="3">
        <v>2007</v>
      </c>
      <c r="H472" s="3" t="s">
        <v>21</v>
      </c>
      <c r="I472" s="12"/>
      <c r="J472" s="3">
        <v>18</v>
      </c>
      <c r="K472" s="3" t="str">
        <f>IF(VLOOKUP(D472,'Resources Final'!A:C,3,FALSE)=0,"",VLOOKUP(D472,'Resources Final'!A:C,3,FALSE))</f>
        <v/>
      </c>
      <c r="L472" s="3" t="str">
        <f>IF(VLOOKUP(D472,'Resources Final'!A:D,4,FALSE)=0,"",VLOOKUP(D472,'Resources Final'!A:D,4,FALSE))</f>
        <v>Y</v>
      </c>
      <c r="M472" s="3" t="str">
        <f>IF(VLOOKUP(D472,'Resources Final'!A:E,5,FALSE)=0,"",VLOOKUP(D472,'Resources Final'!A:E,5,FALSE))</f>
        <v/>
      </c>
      <c r="N472" s="7" t="str">
        <f>IF(VLOOKUP(D472,'Resources Final'!A:F,6,FALSE)=0,"",VLOOKUP(D472,'Resources Final'!A:F,6,FALSE))</f>
        <v/>
      </c>
      <c r="O472" s="3" t="str">
        <f>IF(VLOOKUP(D472,'Resources Final'!A:G,7,FALSE)=0,"",VLOOKUP(D472,'Resources Final'!A:G,7,FALSE))</f>
        <v/>
      </c>
    </row>
    <row r="473" spans="1:15" x14ac:dyDescent="0.2">
      <c r="A473" s="11">
        <v>990</v>
      </c>
      <c r="B473" s="11" t="str">
        <f t="shared" si="18"/>
        <v>Charles G. Koch Charitable Foundation_Mackinac Center for Public Policy200740000</v>
      </c>
      <c r="C473" s="11" t="s">
        <v>19</v>
      </c>
      <c r="D473" s="11" t="s">
        <v>2284</v>
      </c>
      <c r="E473" s="11" t="s">
        <v>2284</v>
      </c>
      <c r="F473" s="4">
        <v>40000</v>
      </c>
      <c r="G473" s="3">
        <v>2007</v>
      </c>
      <c r="H473" s="3" t="s">
        <v>21</v>
      </c>
      <c r="I473" s="12"/>
      <c r="J473" s="3">
        <v>19</v>
      </c>
      <c r="K473" s="3" t="str">
        <f>IF(VLOOKUP(D473,'Resources Final'!A:C,3,FALSE)=0,"",VLOOKUP(D473,'Resources Final'!A:C,3,FALSE))</f>
        <v/>
      </c>
      <c r="L473" s="3" t="str">
        <f>IF(VLOOKUP(D473,'Resources Final'!A:D,4,FALSE)=0,"",VLOOKUP(D473,'Resources Final'!A:D,4,FALSE))</f>
        <v/>
      </c>
      <c r="M473" s="3" t="str">
        <f>IF(VLOOKUP(D473,'Resources Final'!A:E,5,FALSE)=0,"",VLOOKUP(D473,'Resources Final'!A:E,5,FALSE))</f>
        <v/>
      </c>
      <c r="N473" s="7" t="str">
        <f>IF(VLOOKUP(D473,'Resources Final'!A:F,6,FALSE)=0,"",VLOOKUP(D473,'Resources Final'!A:F,6,FALSE))</f>
        <v>https://www.desmogblog.com/mackinac-center-public-policy</v>
      </c>
      <c r="O473" s="3" t="str">
        <f>IF(VLOOKUP(D473,'Resources Final'!A:G,7,FALSE)=0,"",VLOOKUP(D473,'Resources Final'!A:G,7,FALSE))</f>
        <v>Desmog</v>
      </c>
    </row>
    <row r="474" spans="1:15" x14ac:dyDescent="0.2">
      <c r="A474" s="11">
        <v>990</v>
      </c>
      <c r="B474" s="11" t="str">
        <f t="shared" si="18"/>
        <v>Charles G. Koch Charitable Foundation_Mercatus Center, George Mason University20072682500</v>
      </c>
      <c r="C474" s="11" t="s">
        <v>19</v>
      </c>
      <c r="D474" s="11" t="s">
        <v>2432</v>
      </c>
      <c r="E474" s="11" t="s">
        <v>2432</v>
      </c>
      <c r="F474" s="4">
        <v>2682500</v>
      </c>
      <c r="G474" s="3">
        <v>2007</v>
      </c>
      <c r="H474" s="3" t="s">
        <v>21</v>
      </c>
      <c r="I474" s="12"/>
      <c r="J474" s="3">
        <v>20</v>
      </c>
      <c r="K474" s="3" t="str">
        <f>IF(VLOOKUP(D474,'Resources Final'!A:C,3,FALSE)=0,"",VLOOKUP(D474,'Resources Final'!A:C,3,FALSE))</f>
        <v/>
      </c>
      <c r="L474" s="3" t="str">
        <f>IF(VLOOKUP(D474,'Resources Final'!A:D,4,FALSE)=0,"",VLOOKUP(D474,'Resources Final'!A:D,4,FALSE))</f>
        <v>Y</v>
      </c>
      <c r="M474" s="3" t="str">
        <f>IF(VLOOKUP(D474,'Resources Final'!A:E,5,FALSE)=0,"",VLOOKUP(D474,'Resources Final'!A:E,5,FALSE))</f>
        <v/>
      </c>
      <c r="N474" s="7" t="str">
        <f>IF(VLOOKUP(D474,'Resources Final'!A:F,6,FALSE)=0,"",VLOOKUP(D474,'Resources Final'!A:F,6,FALSE))</f>
        <v/>
      </c>
      <c r="O474" s="3" t="str">
        <f>IF(VLOOKUP(D474,'Resources Final'!A:G,7,FALSE)=0,"",VLOOKUP(D474,'Resources Final'!A:G,7,FALSE))</f>
        <v/>
      </c>
    </row>
    <row r="475" spans="1:15" x14ac:dyDescent="0.2">
      <c r="A475" s="11">
        <v>990</v>
      </c>
      <c r="B475" s="11" t="str">
        <f t="shared" si="18"/>
        <v>Charles G. Koch Charitable Foundation_Montana State200711000</v>
      </c>
      <c r="C475" s="11" t="s">
        <v>19</v>
      </c>
      <c r="D475" s="11" t="s">
        <v>2508</v>
      </c>
      <c r="E475" s="11" t="s">
        <v>2509</v>
      </c>
      <c r="F475" s="4">
        <v>11000</v>
      </c>
      <c r="G475" s="3">
        <v>2007</v>
      </c>
      <c r="H475" s="3" t="s">
        <v>21</v>
      </c>
      <c r="I475" s="12"/>
      <c r="J475" s="3">
        <v>21</v>
      </c>
      <c r="K475" s="3" t="str">
        <f>IF(VLOOKUP(D475,'Resources Final'!A:C,3,FALSE)=0,"",VLOOKUP(D475,'Resources Final'!A:C,3,FALSE))</f>
        <v/>
      </c>
      <c r="L475" s="3" t="str">
        <f>IF(VLOOKUP(D475,'Resources Final'!A:D,4,FALSE)=0,"",VLOOKUP(D475,'Resources Final'!A:D,4,FALSE))</f>
        <v>Y</v>
      </c>
      <c r="M475" s="3" t="str">
        <f>IF(VLOOKUP(D475,'Resources Final'!A:E,5,FALSE)=0,"",VLOOKUP(D475,'Resources Final'!A:E,5,FALSE))</f>
        <v/>
      </c>
      <c r="N475" s="7" t="str">
        <f>IF(VLOOKUP(D475,'Resources Final'!A:F,6,FALSE)=0,"",VLOOKUP(D475,'Resources Final'!A:F,6,FALSE))</f>
        <v/>
      </c>
      <c r="O475" s="3" t="str">
        <f>IF(VLOOKUP(D475,'Resources Final'!A:G,7,FALSE)=0,"",VLOOKUP(D475,'Resources Final'!A:G,7,FALSE))</f>
        <v/>
      </c>
    </row>
    <row r="476" spans="1:15" x14ac:dyDescent="0.2">
      <c r="A476" s="11">
        <v>990</v>
      </c>
      <c r="B476" s="11" t="str">
        <f t="shared" si="18"/>
        <v>Charles G. Koch Charitable Foundation_Philanthropy Roundtable200725000</v>
      </c>
      <c r="C476" s="11" t="s">
        <v>19</v>
      </c>
      <c r="D476" s="11" t="s">
        <v>2849</v>
      </c>
      <c r="E476" s="11" t="s">
        <v>2849</v>
      </c>
      <c r="F476" s="4">
        <v>25000</v>
      </c>
      <c r="G476" s="3">
        <v>2007</v>
      </c>
      <c r="H476" s="3" t="s">
        <v>21</v>
      </c>
      <c r="I476" s="12"/>
      <c r="J476" s="3">
        <v>22</v>
      </c>
      <c r="K476" s="3" t="str">
        <f>IF(VLOOKUP(D476,'Resources Final'!A:C,3,FALSE)=0,"",VLOOKUP(D476,'Resources Final'!A:C,3,FALSE))</f>
        <v/>
      </c>
      <c r="L476" s="3" t="str">
        <f>IF(VLOOKUP(D476,'Resources Final'!A:D,4,FALSE)=0,"",VLOOKUP(D476,'Resources Final'!A:D,4,FALSE))</f>
        <v/>
      </c>
      <c r="M476" s="3" t="str">
        <f>IF(VLOOKUP(D476,'Resources Final'!A:E,5,FALSE)=0,"",VLOOKUP(D476,'Resources Final'!A:E,5,FALSE))</f>
        <v/>
      </c>
      <c r="N476" s="7" t="str">
        <f>IF(VLOOKUP(D476,'Resources Final'!A:F,6,FALSE)=0,"",VLOOKUP(D476,'Resources Final'!A:F,6,FALSE))</f>
        <v>http://www.sourcewatch.org/index.php/Philanthropy_Roundtable</v>
      </c>
      <c r="O476" s="3" t="str">
        <f>IF(VLOOKUP(D476,'Resources Final'!A:G,7,FALSE)=0,"",VLOOKUP(D476,'Resources Final'!A:G,7,FALSE))</f>
        <v>Sourcewatch</v>
      </c>
    </row>
    <row r="477" spans="1:15" x14ac:dyDescent="0.2">
      <c r="A477" s="11">
        <v>990</v>
      </c>
      <c r="B477" s="11" t="str">
        <f t="shared" si="18"/>
        <v>Charles G. Koch Charitable Foundation_The Phillips Foundation200720000</v>
      </c>
      <c r="C477" s="11" t="s">
        <v>19</v>
      </c>
      <c r="D477" s="11" t="s">
        <v>3600</v>
      </c>
      <c r="E477" s="11" t="s">
        <v>3600</v>
      </c>
      <c r="F477" s="4">
        <v>20000</v>
      </c>
      <c r="G477" s="3">
        <v>2007</v>
      </c>
      <c r="H477" s="3" t="s">
        <v>21</v>
      </c>
      <c r="I477" s="12"/>
      <c r="J477" s="3">
        <v>23</v>
      </c>
      <c r="K477" s="3" t="str">
        <f>IF(VLOOKUP(D477,'Resources Final'!A:C,3,FALSE)=0,"",VLOOKUP(D477,'Resources Final'!A:C,3,FALSE))</f>
        <v/>
      </c>
      <c r="L477" s="3" t="str">
        <f>IF(VLOOKUP(D477,'Resources Final'!A:D,4,FALSE)=0,"",VLOOKUP(D477,'Resources Final'!A:D,4,FALSE))</f>
        <v/>
      </c>
      <c r="M477" s="3" t="str">
        <f>IF(VLOOKUP(D477,'Resources Final'!A:E,5,FALSE)=0,"",VLOOKUP(D477,'Resources Final'!A:E,5,FALSE))</f>
        <v/>
      </c>
      <c r="N477" s="7" t="str">
        <f>IF(VLOOKUP(D477,'Resources Final'!A:F,6,FALSE)=0,"",VLOOKUP(D477,'Resources Final'!A:F,6,FALSE))</f>
        <v>https://www.sourcewatch.org/index.php/Phillips_Foundation</v>
      </c>
      <c r="O477" s="3" t="str">
        <f>IF(VLOOKUP(D477,'Resources Final'!A:G,7,FALSE)=0,"",VLOOKUP(D477,'Resources Final'!A:G,7,FALSE))</f>
        <v>Sourcewatch</v>
      </c>
    </row>
    <row r="478" spans="1:15" x14ac:dyDescent="0.2">
      <c r="A478" s="11">
        <v>990</v>
      </c>
      <c r="B478" s="11" t="str">
        <f t="shared" si="18"/>
        <v>Charles G. Koch Charitable Foundation_Rhodes College20075500</v>
      </c>
      <c r="C478" s="11" t="s">
        <v>19</v>
      </c>
      <c r="D478" s="11" t="s">
        <v>3058</v>
      </c>
      <c r="E478" s="11" t="s">
        <v>3058</v>
      </c>
      <c r="F478" s="4">
        <v>5500</v>
      </c>
      <c r="G478" s="3">
        <v>2007</v>
      </c>
      <c r="H478" s="3" t="s">
        <v>21</v>
      </c>
      <c r="I478" s="12"/>
      <c r="J478" s="3">
        <v>24</v>
      </c>
      <c r="K478" s="3" t="str">
        <f>IF(VLOOKUP(D478,'Resources Final'!A:C,3,FALSE)=0,"",VLOOKUP(D478,'Resources Final'!A:C,3,FALSE))</f>
        <v/>
      </c>
      <c r="L478" s="3" t="str">
        <f>IF(VLOOKUP(D478,'Resources Final'!A:D,4,FALSE)=0,"",VLOOKUP(D478,'Resources Final'!A:D,4,FALSE))</f>
        <v>Y</v>
      </c>
      <c r="M478" s="3" t="str">
        <f>IF(VLOOKUP(D478,'Resources Final'!A:E,5,FALSE)=0,"",VLOOKUP(D478,'Resources Final'!A:E,5,FALSE))</f>
        <v/>
      </c>
      <c r="N478" s="7" t="str">
        <f>IF(VLOOKUP(D478,'Resources Final'!A:F,6,FALSE)=0,"",VLOOKUP(D478,'Resources Final'!A:F,6,FALSE))</f>
        <v/>
      </c>
      <c r="O478" s="3" t="str">
        <f>IF(VLOOKUP(D478,'Resources Final'!A:G,7,FALSE)=0,"",VLOOKUP(D478,'Resources Final'!A:G,7,FALSE))</f>
        <v/>
      </c>
    </row>
    <row r="479" spans="1:15" x14ac:dyDescent="0.2">
      <c r="A479" s="11">
        <v>990</v>
      </c>
      <c r="B479" s="11" t="str">
        <f t="shared" si="18"/>
        <v>Charles G. Koch Charitable Foundation_St Lawrence University200712000</v>
      </c>
      <c r="C479" s="11" t="s">
        <v>19</v>
      </c>
      <c r="D479" s="11" t="s">
        <v>3402</v>
      </c>
      <c r="E479" s="11" t="s">
        <v>3402</v>
      </c>
      <c r="F479" s="4">
        <v>12000</v>
      </c>
      <c r="G479" s="3">
        <v>2007</v>
      </c>
      <c r="H479" s="3" t="s">
        <v>21</v>
      </c>
      <c r="I479" s="12"/>
      <c r="J479" s="3">
        <v>25</v>
      </c>
      <c r="K479" s="3" t="str">
        <f>IF(VLOOKUP(D479,'Resources Final'!A:C,3,FALSE)=0,"",VLOOKUP(D479,'Resources Final'!A:C,3,FALSE))</f>
        <v/>
      </c>
      <c r="L479" s="3" t="str">
        <f>IF(VLOOKUP(D479,'Resources Final'!A:D,4,FALSE)=0,"",VLOOKUP(D479,'Resources Final'!A:D,4,FALSE))</f>
        <v>Y</v>
      </c>
      <c r="M479" s="3" t="str">
        <f>IF(VLOOKUP(D479,'Resources Final'!A:E,5,FALSE)=0,"",VLOOKUP(D479,'Resources Final'!A:E,5,FALSE))</f>
        <v/>
      </c>
      <c r="N479" s="7" t="str">
        <f>IF(VLOOKUP(D479,'Resources Final'!A:F,6,FALSE)=0,"",VLOOKUP(D479,'Resources Final'!A:F,6,FALSE))</f>
        <v/>
      </c>
      <c r="O479" s="3" t="str">
        <f>IF(VLOOKUP(D479,'Resources Final'!A:G,7,FALSE)=0,"",VLOOKUP(D479,'Resources Final'!A:G,7,FALSE))</f>
        <v/>
      </c>
    </row>
    <row r="480" spans="1:15" x14ac:dyDescent="0.2">
      <c r="A480" s="11">
        <v>990</v>
      </c>
      <c r="B480" s="11" t="str">
        <f t="shared" si="18"/>
        <v>Charles G. Koch Charitable Foundation_San Jose State University Foundation200711900</v>
      </c>
      <c r="C480" s="11" t="s">
        <v>19</v>
      </c>
      <c r="D480" s="11" t="s">
        <v>3222</v>
      </c>
      <c r="E480" s="11" t="s">
        <v>3221</v>
      </c>
      <c r="F480" s="4">
        <v>11900</v>
      </c>
      <c r="G480" s="3">
        <v>2007</v>
      </c>
      <c r="H480" s="3" t="s">
        <v>21</v>
      </c>
      <c r="I480" s="12"/>
      <c r="J480" s="3">
        <v>26</v>
      </c>
      <c r="K480" s="3" t="str">
        <f>IF(VLOOKUP(D480,'Resources Final'!A:C,3,FALSE)=0,"",VLOOKUP(D480,'Resources Final'!A:C,3,FALSE))</f>
        <v/>
      </c>
      <c r="L480" s="3" t="str">
        <f>IF(VLOOKUP(D480,'Resources Final'!A:D,4,FALSE)=0,"",VLOOKUP(D480,'Resources Final'!A:D,4,FALSE))</f>
        <v>Y</v>
      </c>
      <c r="M480" s="3" t="str">
        <f>IF(VLOOKUP(D480,'Resources Final'!A:E,5,FALSE)=0,"",VLOOKUP(D480,'Resources Final'!A:E,5,FALSE))</f>
        <v/>
      </c>
      <c r="N480" s="7" t="str">
        <f>IF(VLOOKUP(D480,'Resources Final'!A:F,6,FALSE)=0,"",VLOOKUP(D480,'Resources Final'!A:F,6,FALSE))</f>
        <v/>
      </c>
      <c r="O480" s="3" t="str">
        <f>IF(VLOOKUP(D480,'Resources Final'!A:G,7,FALSE)=0,"",VLOOKUP(D480,'Resources Final'!A:G,7,FALSE))</f>
        <v/>
      </c>
    </row>
    <row r="481" spans="1:15" x14ac:dyDescent="0.2">
      <c r="A481" s="11">
        <v>990</v>
      </c>
      <c r="B481" s="11" t="str">
        <f t="shared" si="18"/>
        <v>Charles G. Koch Charitable Foundation_Santa Clara University20075000</v>
      </c>
      <c r="C481" s="11" t="s">
        <v>19</v>
      </c>
      <c r="D481" s="11" t="s">
        <v>3230</v>
      </c>
      <c r="E481" s="11" t="s">
        <v>3230</v>
      </c>
      <c r="F481" s="4">
        <v>5000</v>
      </c>
      <c r="G481" s="3">
        <v>2007</v>
      </c>
      <c r="H481" s="3" t="s">
        <v>21</v>
      </c>
      <c r="I481" s="12"/>
      <c r="J481" s="3">
        <v>27</v>
      </c>
      <c r="K481" s="3" t="str">
        <f>IF(VLOOKUP(D481,'Resources Final'!A:C,3,FALSE)=0,"",VLOOKUP(D481,'Resources Final'!A:C,3,FALSE))</f>
        <v/>
      </c>
      <c r="L481" s="3" t="str">
        <f>IF(VLOOKUP(D481,'Resources Final'!A:D,4,FALSE)=0,"",VLOOKUP(D481,'Resources Final'!A:D,4,FALSE))</f>
        <v>Y</v>
      </c>
      <c r="M481" s="3" t="str">
        <f>IF(VLOOKUP(D481,'Resources Final'!A:E,5,FALSE)=0,"",VLOOKUP(D481,'Resources Final'!A:E,5,FALSE))</f>
        <v/>
      </c>
      <c r="N481" s="7" t="str">
        <f>IF(VLOOKUP(D481,'Resources Final'!A:F,6,FALSE)=0,"",VLOOKUP(D481,'Resources Final'!A:F,6,FALSE))</f>
        <v/>
      </c>
      <c r="O481" s="3" t="str">
        <f>IF(VLOOKUP(D481,'Resources Final'!A:G,7,FALSE)=0,"",VLOOKUP(D481,'Resources Final'!A:G,7,FALSE))</f>
        <v/>
      </c>
    </row>
    <row r="482" spans="1:15" x14ac:dyDescent="0.2">
      <c r="A482" s="11">
        <v>990</v>
      </c>
      <c r="B482" s="11" t="str">
        <f t="shared" si="18"/>
        <v>Charles G. Koch Charitable Foundation_Smithsonian Institute Astrophysical Observatory (Willie Soon)200755000</v>
      </c>
      <c r="C482" s="11" t="s">
        <v>19</v>
      </c>
      <c r="D482" s="11" t="s">
        <v>3343</v>
      </c>
      <c r="E482" s="11" t="s">
        <v>3344</v>
      </c>
      <c r="F482" s="4">
        <v>55000</v>
      </c>
      <c r="G482" s="3">
        <v>2007</v>
      </c>
      <c r="H482" s="3" t="s">
        <v>21</v>
      </c>
      <c r="I482" s="12" t="s">
        <v>3344</v>
      </c>
      <c r="J482" s="3">
        <v>28</v>
      </c>
      <c r="K482" s="3" t="str">
        <f>IF(VLOOKUP(D482,'Resources Final'!A:C,3,FALSE)=0,"",VLOOKUP(D482,'Resources Final'!A:C,3,FALSE))</f>
        <v/>
      </c>
      <c r="L482" s="3" t="str">
        <f>IF(VLOOKUP(D482,'Resources Final'!A:D,4,FALSE)=0,"",VLOOKUP(D482,'Resources Final'!A:D,4,FALSE))</f>
        <v>Y</v>
      </c>
      <c r="M482" s="3" t="str">
        <f>IF(VLOOKUP(D482,'Resources Final'!A:E,5,FALSE)=0,"",VLOOKUP(D482,'Resources Final'!A:E,5,FALSE))</f>
        <v/>
      </c>
      <c r="N482" s="7" t="str">
        <f>IF(VLOOKUP(D482,'Resources Final'!A:F,6,FALSE)=0,"",VLOOKUP(D482,'Resources Final'!A:F,6,FALSE))</f>
        <v/>
      </c>
      <c r="O482" s="3" t="str">
        <f>IF(VLOOKUP(D482,'Resources Final'!A:G,7,FALSE)=0,"",VLOOKUP(D482,'Resources Final'!A:G,7,FALSE))</f>
        <v/>
      </c>
    </row>
    <row r="483" spans="1:15" x14ac:dyDescent="0.2">
      <c r="A483" s="11">
        <v>990</v>
      </c>
      <c r="B483" s="11" t="str">
        <f t="shared" si="18"/>
        <v>Charles G. Koch Charitable Foundation_Suffolk University2007375198</v>
      </c>
      <c r="C483" s="11" t="s">
        <v>19</v>
      </c>
      <c r="D483" s="11" t="s">
        <v>3472</v>
      </c>
      <c r="E483" s="11" t="s">
        <v>3472</v>
      </c>
      <c r="F483" s="4">
        <v>375198</v>
      </c>
      <c r="G483" s="3">
        <v>2007</v>
      </c>
      <c r="H483" s="3" t="s">
        <v>21</v>
      </c>
      <c r="I483" s="12"/>
      <c r="J483" s="3">
        <v>29</v>
      </c>
      <c r="K483" s="3" t="str">
        <f>IF(VLOOKUP(D483,'Resources Final'!A:C,3,FALSE)=0,"",VLOOKUP(D483,'Resources Final'!A:C,3,FALSE))</f>
        <v/>
      </c>
      <c r="L483" s="3" t="str">
        <f>IF(VLOOKUP(D483,'Resources Final'!A:D,4,FALSE)=0,"",VLOOKUP(D483,'Resources Final'!A:D,4,FALSE))</f>
        <v>Y</v>
      </c>
      <c r="M483" s="3" t="str">
        <f>IF(VLOOKUP(D483,'Resources Final'!A:E,5,FALSE)=0,"",VLOOKUP(D483,'Resources Final'!A:E,5,FALSE))</f>
        <v/>
      </c>
      <c r="N483" s="7" t="str">
        <f>IF(VLOOKUP(D483,'Resources Final'!A:F,6,FALSE)=0,"",VLOOKUP(D483,'Resources Final'!A:F,6,FALSE))</f>
        <v/>
      </c>
      <c r="O483" s="3" t="str">
        <f>IF(VLOOKUP(D483,'Resources Final'!A:G,7,FALSE)=0,"",VLOOKUP(D483,'Resources Final'!A:G,7,FALSE))</f>
        <v/>
      </c>
    </row>
    <row r="484" spans="1:15" x14ac:dyDescent="0.2">
      <c r="A484" s="11">
        <v>990</v>
      </c>
      <c r="B484" s="11" t="str">
        <f t="shared" si="18"/>
        <v>Charles G. Koch Charitable Foundation_University of Kansas School of Business200725000</v>
      </c>
      <c r="C484" s="11" t="s">
        <v>19</v>
      </c>
      <c r="D484" s="11" t="s">
        <v>3765</v>
      </c>
      <c r="E484" s="11" t="s">
        <v>645</v>
      </c>
      <c r="F484" s="4">
        <v>25000</v>
      </c>
      <c r="G484" s="3">
        <v>2007</v>
      </c>
      <c r="H484" s="3" t="s">
        <v>21</v>
      </c>
      <c r="I484" s="12"/>
      <c r="J484" s="3">
        <v>30</v>
      </c>
      <c r="K484" s="3" t="str">
        <f>IF(VLOOKUP(D484,'Resources Final'!A:C,3,FALSE)=0,"",VLOOKUP(D484,'Resources Final'!A:C,3,FALSE))</f>
        <v/>
      </c>
      <c r="L484" s="3" t="str">
        <f>IF(VLOOKUP(D484,'Resources Final'!A:D,4,FALSE)=0,"",VLOOKUP(D484,'Resources Final'!A:D,4,FALSE))</f>
        <v>Y</v>
      </c>
      <c r="M484" s="3" t="str">
        <f>IF(VLOOKUP(D484,'Resources Final'!A:E,5,FALSE)=0,"",VLOOKUP(D484,'Resources Final'!A:E,5,FALSE))</f>
        <v/>
      </c>
      <c r="N484" s="7" t="str">
        <f>IF(VLOOKUP(D484,'Resources Final'!A:F,6,FALSE)=0,"",VLOOKUP(D484,'Resources Final'!A:F,6,FALSE))</f>
        <v/>
      </c>
      <c r="O484" s="3" t="str">
        <f>IF(VLOOKUP(D484,'Resources Final'!A:G,7,FALSE)=0,"",VLOOKUP(D484,'Resources Final'!A:G,7,FALSE))</f>
        <v/>
      </c>
    </row>
    <row r="485" spans="1:15" x14ac:dyDescent="0.2">
      <c r="A485" s="11">
        <v>990</v>
      </c>
      <c r="B485" s="11" t="str">
        <f t="shared" ref="B485:B548" si="19">C485&amp;"_"&amp;D485&amp;G485&amp;F485</f>
        <v>Charles G. Koch Charitable Foundation_Utah State University200732500</v>
      </c>
      <c r="C485" s="11" t="s">
        <v>19</v>
      </c>
      <c r="D485" s="11" t="s">
        <v>3861</v>
      </c>
      <c r="E485" s="11" t="s">
        <v>3861</v>
      </c>
      <c r="F485" s="4">
        <v>32500</v>
      </c>
      <c r="G485" s="3">
        <v>2007</v>
      </c>
      <c r="H485" s="3" t="s">
        <v>21</v>
      </c>
      <c r="I485" s="12"/>
      <c r="J485" s="3">
        <v>31</v>
      </c>
      <c r="K485" s="3" t="str">
        <f>IF(VLOOKUP(D485,'Resources Final'!A:C,3,FALSE)=0,"",VLOOKUP(D485,'Resources Final'!A:C,3,FALSE))</f>
        <v/>
      </c>
      <c r="L485" s="3" t="str">
        <f>IF(VLOOKUP(D485,'Resources Final'!A:D,4,FALSE)=0,"",VLOOKUP(D485,'Resources Final'!A:D,4,FALSE))</f>
        <v>Y</v>
      </c>
      <c r="M485" s="3" t="str">
        <f>IF(VLOOKUP(D485,'Resources Final'!A:E,5,FALSE)=0,"",VLOOKUP(D485,'Resources Final'!A:E,5,FALSE))</f>
        <v/>
      </c>
      <c r="N485" s="7" t="str">
        <f>IF(VLOOKUP(D485,'Resources Final'!A:F,6,FALSE)=0,"",VLOOKUP(D485,'Resources Final'!A:F,6,FALSE))</f>
        <v/>
      </c>
      <c r="O485" s="3" t="str">
        <f>IF(VLOOKUP(D485,'Resources Final'!A:G,7,FALSE)=0,"",VLOOKUP(D485,'Resources Final'!A:G,7,FALSE))</f>
        <v/>
      </c>
    </row>
    <row r="486" spans="1:15" x14ac:dyDescent="0.2">
      <c r="A486" s="11">
        <v>990</v>
      </c>
      <c r="B486" s="11" t="str">
        <f t="shared" si="19"/>
        <v>Charles G. Koch Charitable Foundation_West Virginia University Foundation2007155000</v>
      </c>
      <c r="C486" s="11" t="s">
        <v>19</v>
      </c>
      <c r="D486" s="11" t="s">
        <v>3980</v>
      </c>
      <c r="E486" s="11" t="s">
        <v>3979</v>
      </c>
      <c r="F486" s="4">
        <v>155000</v>
      </c>
      <c r="G486" s="3">
        <v>2007</v>
      </c>
      <c r="H486" s="3" t="s">
        <v>21</v>
      </c>
      <c r="I486" s="12"/>
      <c r="J486" s="3">
        <v>32</v>
      </c>
      <c r="K486" s="3" t="str">
        <f>IF(VLOOKUP(D486,'Resources Final'!A:C,3,FALSE)=0,"",VLOOKUP(D486,'Resources Final'!A:C,3,FALSE))</f>
        <v/>
      </c>
      <c r="L486" s="3" t="str">
        <f>IF(VLOOKUP(D486,'Resources Final'!A:D,4,FALSE)=0,"",VLOOKUP(D486,'Resources Final'!A:D,4,FALSE))</f>
        <v>Y</v>
      </c>
      <c r="M486" s="3" t="str">
        <f>IF(VLOOKUP(D486,'Resources Final'!A:E,5,FALSE)=0,"",VLOOKUP(D486,'Resources Final'!A:E,5,FALSE))</f>
        <v/>
      </c>
      <c r="N486" s="7" t="str">
        <f>IF(VLOOKUP(D486,'Resources Final'!A:F,6,FALSE)=0,"",VLOOKUP(D486,'Resources Final'!A:F,6,FALSE))</f>
        <v/>
      </c>
      <c r="O486" s="3" t="str">
        <f>IF(VLOOKUP(D486,'Resources Final'!A:G,7,FALSE)=0,"",VLOOKUP(D486,'Resources Final'!A:G,7,FALSE))</f>
        <v/>
      </c>
    </row>
    <row r="487" spans="1:15" x14ac:dyDescent="0.2">
      <c r="A487" s="11">
        <v>990</v>
      </c>
      <c r="B487" s="11" t="str">
        <f t="shared" si="19"/>
        <v>Charles G. Koch Charitable Foundation_Young America's Foundation200710000</v>
      </c>
      <c r="C487" s="11" t="s">
        <v>19</v>
      </c>
      <c r="D487" s="11" t="s">
        <v>4122</v>
      </c>
      <c r="E487" s="11" t="s">
        <v>4122</v>
      </c>
      <c r="F487" s="4">
        <v>10000</v>
      </c>
      <c r="G487" s="3">
        <v>2007</v>
      </c>
      <c r="H487" s="3" t="s">
        <v>21</v>
      </c>
      <c r="I487" s="12"/>
      <c r="J487" s="3">
        <v>33</v>
      </c>
      <c r="K487" s="3" t="str">
        <f>IF(VLOOKUP(D487,'Resources Final'!A:C,3,FALSE)=0,"",VLOOKUP(D487,'Resources Final'!A:C,3,FALSE))</f>
        <v/>
      </c>
      <c r="L487" s="3" t="str">
        <f>IF(VLOOKUP(D487,'Resources Final'!A:D,4,FALSE)=0,"",VLOOKUP(D487,'Resources Final'!A:D,4,FALSE))</f>
        <v/>
      </c>
      <c r="M487" s="3" t="str">
        <f>IF(VLOOKUP(D487,'Resources Final'!A:E,5,FALSE)=0,"",VLOOKUP(D487,'Resources Final'!A:E,5,FALSE))</f>
        <v/>
      </c>
      <c r="N487" s="7" t="str">
        <f>IF(VLOOKUP(D487,'Resources Final'!A:F,6,FALSE)=0,"",VLOOKUP(D487,'Resources Final'!A:F,6,FALSE))</f>
        <v>https://www.sourcewatch.org/index.php/Young_America's_Foundation</v>
      </c>
      <c r="O487" s="3" t="str">
        <f>IF(VLOOKUP(D487,'Resources Final'!A:G,7,FALSE)=0,"",VLOOKUP(D487,'Resources Final'!A:G,7,FALSE))</f>
        <v>Sourcewatch</v>
      </c>
    </row>
    <row r="488" spans="1:15" x14ac:dyDescent="0.2">
      <c r="A488" s="11">
        <v>990</v>
      </c>
      <c r="B488" s="11" t="str">
        <f t="shared" si="19"/>
        <v>Charles G. Koch Charitable Foundation_Youth Entrepreneurs of Kansas2007375000</v>
      </c>
      <c r="C488" s="11" t="s">
        <v>19</v>
      </c>
      <c r="D488" s="11" t="s">
        <v>4134</v>
      </c>
      <c r="E488" s="11" t="s">
        <v>4134</v>
      </c>
      <c r="F488" s="4">
        <v>375000</v>
      </c>
      <c r="G488" s="3">
        <v>2007</v>
      </c>
      <c r="H488" s="3" t="s">
        <v>21</v>
      </c>
      <c r="I488" s="12"/>
      <c r="J488" s="3">
        <v>34</v>
      </c>
      <c r="K488" s="3" t="str">
        <f>IF(VLOOKUP(D488,'Resources Final'!A:C,3,FALSE)=0,"",VLOOKUP(D488,'Resources Final'!A:C,3,FALSE))</f>
        <v/>
      </c>
      <c r="L488" s="3" t="str">
        <f>IF(VLOOKUP(D488,'Resources Final'!A:D,4,FALSE)=0,"",VLOOKUP(D488,'Resources Final'!A:D,4,FALSE))</f>
        <v/>
      </c>
      <c r="M488" s="3" t="str">
        <f>IF(VLOOKUP(D488,'Resources Final'!A:E,5,FALSE)=0,"",VLOOKUP(D488,'Resources Final'!A:E,5,FALSE))</f>
        <v/>
      </c>
      <c r="N488" s="7" t="str">
        <f>IF(VLOOKUP(D488,'Resources Final'!A:F,6,FALSE)=0,"",VLOOKUP(D488,'Resources Final'!A:F,6,FALSE))</f>
        <v/>
      </c>
      <c r="O488" s="3" t="str">
        <f>IF(VLOOKUP(D488,'Resources Final'!A:G,7,FALSE)=0,"",VLOOKUP(D488,'Resources Final'!A:G,7,FALSE))</f>
        <v/>
      </c>
    </row>
    <row r="489" spans="1:15" x14ac:dyDescent="0.2">
      <c r="A489" s="11">
        <v>990</v>
      </c>
      <c r="B489" s="11" t="str">
        <f t="shared" si="19"/>
        <v>Charles G. Koch Charitable Foundation_Appalachian State200817000</v>
      </c>
      <c r="C489" s="11" t="s">
        <v>19</v>
      </c>
      <c r="D489" s="11" t="s">
        <v>245</v>
      </c>
      <c r="E489" s="11" t="s">
        <v>246</v>
      </c>
      <c r="F489" s="4">
        <v>17000</v>
      </c>
      <c r="G489" s="3">
        <v>2008</v>
      </c>
      <c r="H489" s="3" t="s">
        <v>21</v>
      </c>
      <c r="I489" s="12"/>
      <c r="J489" s="3">
        <v>1</v>
      </c>
      <c r="K489" s="3" t="str">
        <f>IF(VLOOKUP(D489,'Resources Final'!A:C,3,FALSE)=0,"",VLOOKUP(D489,'Resources Final'!A:C,3,FALSE))</f>
        <v/>
      </c>
      <c r="L489" s="3" t="str">
        <f>IF(VLOOKUP(D489,'Resources Final'!A:D,4,FALSE)=0,"",VLOOKUP(D489,'Resources Final'!A:D,4,FALSE))</f>
        <v>Y</v>
      </c>
      <c r="M489" s="3" t="str">
        <f>IF(VLOOKUP(D489,'Resources Final'!A:E,5,FALSE)=0,"",VLOOKUP(D489,'Resources Final'!A:E,5,FALSE))</f>
        <v/>
      </c>
      <c r="N489" s="7" t="str">
        <f>IF(VLOOKUP(D489,'Resources Final'!A:F,6,FALSE)=0,"",VLOOKUP(D489,'Resources Final'!A:F,6,FALSE))</f>
        <v/>
      </c>
      <c r="O489" s="3" t="str">
        <f>IF(VLOOKUP(D489,'Resources Final'!A:G,7,FALSE)=0,"",VLOOKUP(D489,'Resources Final'!A:G,7,FALSE))</f>
        <v/>
      </c>
    </row>
    <row r="490" spans="1:15" x14ac:dyDescent="0.2">
      <c r="A490" s="11">
        <v>990</v>
      </c>
      <c r="B490" s="11" t="str">
        <f t="shared" si="19"/>
        <v>Charles G. Koch Charitable Foundation_Association of Private Enterprise Education200818500</v>
      </c>
      <c r="C490" s="11" t="s">
        <v>19</v>
      </c>
      <c r="D490" s="11" t="s">
        <v>279</v>
      </c>
      <c r="E490" s="11" t="s">
        <v>279</v>
      </c>
      <c r="F490" s="4">
        <v>18500</v>
      </c>
      <c r="G490" s="3">
        <v>2008</v>
      </c>
      <c r="H490" s="3" t="s">
        <v>21</v>
      </c>
      <c r="I490" s="12"/>
      <c r="J490" s="3">
        <v>2</v>
      </c>
      <c r="K490" s="3" t="str">
        <f>IF(VLOOKUP(D490,'Resources Final'!A:C,3,FALSE)=0,"",VLOOKUP(D490,'Resources Final'!A:C,3,FALSE))</f>
        <v/>
      </c>
      <c r="L490" s="3" t="str">
        <f>IF(VLOOKUP(D490,'Resources Final'!A:D,4,FALSE)=0,"",VLOOKUP(D490,'Resources Final'!A:D,4,FALSE))</f>
        <v/>
      </c>
      <c r="M490" s="3" t="str">
        <f>IF(VLOOKUP(D490,'Resources Final'!A:E,5,FALSE)=0,"",VLOOKUP(D490,'Resources Final'!A:E,5,FALSE))</f>
        <v/>
      </c>
      <c r="N490" s="7" t="str">
        <f>IF(VLOOKUP(D490,'Resources Final'!A:F,6,FALSE)=0,"",VLOOKUP(D490,'Resources Final'!A:F,6,FALSE))</f>
        <v/>
      </c>
      <c r="O490" s="3" t="str">
        <f>IF(VLOOKUP(D490,'Resources Final'!A:G,7,FALSE)=0,"",VLOOKUP(D490,'Resources Final'!A:G,7,FALSE))</f>
        <v/>
      </c>
    </row>
    <row r="491" spans="1:15" x14ac:dyDescent="0.2">
      <c r="A491" s="11">
        <v>990</v>
      </c>
      <c r="B491" s="11" t="str">
        <f t="shared" si="19"/>
        <v>Charles G. Koch Charitable Foundation_Atlas Economic Research Foundation200835000</v>
      </c>
      <c r="C491" s="11" t="s">
        <v>19</v>
      </c>
      <c r="D491" s="11" t="s">
        <v>286</v>
      </c>
      <c r="E491" s="11" t="s">
        <v>286</v>
      </c>
      <c r="F491" s="4">
        <v>35000</v>
      </c>
      <c r="G491" s="3">
        <v>2008</v>
      </c>
      <c r="H491" s="3" t="s">
        <v>21</v>
      </c>
      <c r="I491" s="12"/>
      <c r="J491" s="3">
        <v>3</v>
      </c>
      <c r="K491" s="3" t="str">
        <f>IF(VLOOKUP(D491,'Resources Final'!A:C,3,FALSE)=0,"",VLOOKUP(D491,'Resources Final'!A:C,3,FALSE))</f>
        <v/>
      </c>
      <c r="L491" s="3" t="str">
        <f>IF(VLOOKUP(D491,'Resources Final'!A:D,4,FALSE)=0,"",VLOOKUP(D491,'Resources Final'!A:D,4,FALSE))</f>
        <v/>
      </c>
      <c r="M491" s="3" t="str">
        <f>IF(VLOOKUP(D491,'Resources Final'!A:E,5,FALSE)=0,"",VLOOKUP(D491,'Resources Final'!A:E,5,FALSE))</f>
        <v/>
      </c>
      <c r="N491" s="7" t="str">
        <f>IF(VLOOKUP(D491,'Resources Final'!A:F,6,FALSE)=0,"",VLOOKUP(D491,'Resources Final'!A:F,6,FALSE))</f>
        <v>https://www.desmogblog.com/atlas-economic-research-foundation</v>
      </c>
      <c r="O491" s="3" t="str">
        <f>IF(VLOOKUP(D491,'Resources Final'!A:G,7,FALSE)=0,"",VLOOKUP(D491,'Resources Final'!A:G,7,FALSE))</f>
        <v>Desmog</v>
      </c>
    </row>
    <row r="492" spans="1:15" x14ac:dyDescent="0.2">
      <c r="A492" s="11">
        <v>990</v>
      </c>
      <c r="B492" s="11" t="str">
        <f t="shared" si="19"/>
        <v>Charles G. Koch Charitable Foundation_Auburn University2008300000</v>
      </c>
      <c r="C492" s="11" t="s">
        <v>19</v>
      </c>
      <c r="D492" s="11" t="s">
        <v>289</v>
      </c>
      <c r="E492" s="11" t="s">
        <v>289</v>
      </c>
      <c r="F492" s="4">
        <v>300000</v>
      </c>
      <c r="G492" s="3">
        <v>2008</v>
      </c>
      <c r="H492" s="3" t="s">
        <v>21</v>
      </c>
      <c r="I492" s="12"/>
      <c r="J492" s="3">
        <v>4</v>
      </c>
      <c r="K492" s="3" t="str">
        <f>IF(VLOOKUP(D492,'Resources Final'!A:C,3,FALSE)=0,"",VLOOKUP(D492,'Resources Final'!A:C,3,FALSE))</f>
        <v/>
      </c>
      <c r="L492" s="3" t="str">
        <f>IF(VLOOKUP(D492,'Resources Final'!A:D,4,FALSE)=0,"",VLOOKUP(D492,'Resources Final'!A:D,4,FALSE))</f>
        <v>Y</v>
      </c>
      <c r="M492" s="3" t="str">
        <f>IF(VLOOKUP(D492,'Resources Final'!A:E,5,FALSE)=0,"",VLOOKUP(D492,'Resources Final'!A:E,5,FALSE))</f>
        <v/>
      </c>
      <c r="N492" s="7" t="str">
        <f>IF(VLOOKUP(D492,'Resources Final'!A:F,6,FALSE)=0,"",VLOOKUP(D492,'Resources Final'!A:F,6,FALSE))</f>
        <v/>
      </c>
      <c r="O492" s="3" t="str">
        <f>IF(VLOOKUP(D492,'Resources Final'!A:G,7,FALSE)=0,"",VLOOKUP(D492,'Resources Final'!A:G,7,FALSE))</f>
        <v/>
      </c>
    </row>
    <row r="493" spans="1:15" x14ac:dyDescent="0.2">
      <c r="A493" s="11">
        <v>990</v>
      </c>
      <c r="B493" s="11" t="str">
        <f t="shared" si="19"/>
        <v>Charles G. Koch Charitable Foundation_Beloit College200831000</v>
      </c>
      <c r="C493" s="11" t="s">
        <v>19</v>
      </c>
      <c r="D493" s="11" t="s">
        <v>392</v>
      </c>
      <c r="E493" s="11" t="s">
        <v>392</v>
      </c>
      <c r="F493" s="4">
        <v>31000</v>
      </c>
      <c r="G493" s="3">
        <v>2008</v>
      </c>
      <c r="H493" s="3" t="s">
        <v>21</v>
      </c>
      <c r="I493" s="12"/>
      <c r="J493" s="3">
        <v>5</v>
      </c>
      <c r="K493" s="3" t="str">
        <f>IF(VLOOKUP(D493,'Resources Final'!A:C,3,FALSE)=0,"",VLOOKUP(D493,'Resources Final'!A:C,3,FALSE))</f>
        <v/>
      </c>
      <c r="L493" s="3" t="str">
        <f>IF(VLOOKUP(D493,'Resources Final'!A:D,4,FALSE)=0,"",VLOOKUP(D493,'Resources Final'!A:D,4,FALSE))</f>
        <v>Y</v>
      </c>
      <c r="M493" s="3" t="str">
        <f>IF(VLOOKUP(D493,'Resources Final'!A:E,5,FALSE)=0,"",VLOOKUP(D493,'Resources Final'!A:E,5,FALSE))</f>
        <v/>
      </c>
      <c r="N493" s="7" t="str">
        <f>IF(VLOOKUP(D493,'Resources Final'!A:F,6,FALSE)=0,"",VLOOKUP(D493,'Resources Final'!A:F,6,FALSE))</f>
        <v/>
      </c>
      <c r="O493" s="3" t="str">
        <f>IF(VLOOKUP(D493,'Resources Final'!A:G,7,FALSE)=0,"",VLOOKUP(D493,'Resources Final'!A:G,7,FALSE))</f>
        <v/>
      </c>
    </row>
    <row r="494" spans="1:15" x14ac:dyDescent="0.2">
      <c r="A494" s="11">
        <v>990</v>
      </c>
      <c r="B494" s="11" t="str">
        <f t="shared" si="19"/>
        <v>Charles G. Koch Charitable Foundation_Berry College200810800</v>
      </c>
      <c r="C494" s="11" t="s">
        <v>19</v>
      </c>
      <c r="D494" s="11" t="s">
        <v>413</v>
      </c>
      <c r="E494" s="11" t="s">
        <v>413</v>
      </c>
      <c r="F494" s="4">
        <v>10800</v>
      </c>
      <c r="G494" s="3">
        <v>2008</v>
      </c>
      <c r="H494" s="3" t="s">
        <v>21</v>
      </c>
      <c r="I494" s="12"/>
      <c r="J494" s="3">
        <v>6</v>
      </c>
      <c r="K494" s="3" t="str">
        <f>IF(VLOOKUP(D494,'Resources Final'!A:C,3,FALSE)=0,"",VLOOKUP(D494,'Resources Final'!A:C,3,FALSE))</f>
        <v/>
      </c>
      <c r="L494" s="3" t="str">
        <f>IF(VLOOKUP(D494,'Resources Final'!A:D,4,FALSE)=0,"",VLOOKUP(D494,'Resources Final'!A:D,4,FALSE))</f>
        <v>Y</v>
      </c>
      <c r="M494" s="3" t="str">
        <f>IF(VLOOKUP(D494,'Resources Final'!A:E,5,FALSE)=0,"",VLOOKUP(D494,'Resources Final'!A:E,5,FALSE))</f>
        <v/>
      </c>
      <c r="N494" s="7" t="str">
        <f>IF(VLOOKUP(D494,'Resources Final'!A:F,6,FALSE)=0,"",VLOOKUP(D494,'Resources Final'!A:F,6,FALSE))</f>
        <v/>
      </c>
      <c r="O494" s="3" t="str">
        <f>IF(VLOOKUP(D494,'Resources Final'!A:G,7,FALSE)=0,"",VLOOKUP(D494,'Resources Final'!A:G,7,FALSE))</f>
        <v/>
      </c>
    </row>
    <row r="495" spans="1:15" x14ac:dyDescent="0.2">
      <c r="A495" s="11">
        <v>990</v>
      </c>
      <c r="B495" s="11" t="str">
        <f t="shared" si="19"/>
        <v>Charles G. Koch Charitable Foundation_Bill of Rights Institute2008300000</v>
      </c>
      <c r="C495" s="11" t="s">
        <v>19</v>
      </c>
      <c r="D495" s="11" t="s">
        <v>428</v>
      </c>
      <c r="E495" s="11" t="s">
        <v>428</v>
      </c>
      <c r="F495" s="4">
        <v>300000</v>
      </c>
      <c r="G495" s="3">
        <v>2008</v>
      </c>
      <c r="H495" s="3" t="s">
        <v>21</v>
      </c>
      <c r="I495" s="12"/>
      <c r="J495" s="3">
        <v>7</v>
      </c>
      <c r="K495" s="3" t="str">
        <f>IF(VLOOKUP(D495,'Resources Final'!A:C,3,FALSE)=0,"",VLOOKUP(D495,'Resources Final'!A:C,3,FALSE))</f>
        <v/>
      </c>
      <c r="L495" s="3" t="str">
        <f>IF(VLOOKUP(D495,'Resources Final'!A:D,4,FALSE)=0,"",VLOOKUP(D495,'Resources Final'!A:D,4,FALSE))</f>
        <v/>
      </c>
      <c r="M495" s="3" t="str">
        <f>IF(VLOOKUP(D495,'Resources Final'!A:E,5,FALSE)=0,"",VLOOKUP(D495,'Resources Final'!A:E,5,FALSE))</f>
        <v/>
      </c>
      <c r="N495" s="7" t="str">
        <f>IF(VLOOKUP(D495,'Resources Final'!A:F,6,FALSE)=0,"",VLOOKUP(D495,'Resources Final'!A:F,6,FALSE))</f>
        <v>https://www.sourcewatch.org/index.php/Bill_of_Rights_Institute</v>
      </c>
      <c r="O495" s="3" t="str">
        <f>IF(VLOOKUP(D495,'Resources Final'!A:G,7,FALSE)=0,"",VLOOKUP(D495,'Resources Final'!A:G,7,FALSE))</f>
        <v>Sourcewatch</v>
      </c>
    </row>
    <row r="496" spans="1:15" x14ac:dyDescent="0.2">
      <c r="A496" s="11">
        <v>990</v>
      </c>
      <c r="B496" s="11" t="str">
        <f t="shared" si="19"/>
        <v>Charles G. Koch Charitable Foundation_Brown University2008136050</v>
      </c>
      <c r="C496" s="11" t="s">
        <v>19</v>
      </c>
      <c r="D496" s="11" t="s">
        <v>514</v>
      </c>
      <c r="E496" s="11" t="s">
        <v>514</v>
      </c>
      <c r="F496" s="4">
        <v>136050</v>
      </c>
      <c r="G496" s="3">
        <v>2008</v>
      </c>
      <c r="H496" s="3" t="s">
        <v>21</v>
      </c>
      <c r="I496" s="12"/>
      <c r="J496" s="3">
        <v>8</v>
      </c>
      <c r="K496" s="3" t="str">
        <f>IF(VLOOKUP(D496,'Resources Final'!A:C,3,FALSE)=0,"",VLOOKUP(D496,'Resources Final'!A:C,3,FALSE))</f>
        <v/>
      </c>
      <c r="L496" s="3" t="str">
        <f>IF(VLOOKUP(D496,'Resources Final'!A:D,4,FALSE)=0,"",VLOOKUP(D496,'Resources Final'!A:D,4,FALSE))</f>
        <v>Y</v>
      </c>
      <c r="M496" s="3" t="str">
        <f>IF(VLOOKUP(D496,'Resources Final'!A:E,5,FALSE)=0,"",VLOOKUP(D496,'Resources Final'!A:E,5,FALSE))</f>
        <v/>
      </c>
      <c r="N496" s="7" t="str">
        <f>IF(VLOOKUP(D496,'Resources Final'!A:F,6,FALSE)=0,"",VLOOKUP(D496,'Resources Final'!A:F,6,FALSE))</f>
        <v/>
      </c>
      <c r="O496" s="3" t="str">
        <f>IF(VLOOKUP(D496,'Resources Final'!A:G,7,FALSE)=0,"",VLOOKUP(D496,'Resources Final'!A:G,7,FALSE))</f>
        <v/>
      </c>
    </row>
    <row r="497" spans="1:15" x14ac:dyDescent="0.2">
      <c r="A497" s="11">
        <v>990</v>
      </c>
      <c r="B497" s="11" t="str">
        <f t="shared" si="19"/>
        <v>Charles G. Koch Charitable Foundation_Buckeye Institute for Public Policy Solutions200812613</v>
      </c>
      <c r="C497" s="11" t="s">
        <v>19</v>
      </c>
      <c r="D497" s="11" t="s">
        <v>520</v>
      </c>
      <c r="E497" s="11" t="s">
        <v>520</v>
      </c>
      <c r="F497" s="4">
        <v>12613</v>
      </c>
      <c r="G497" s="3">
        <v>2008</v>
      </c>
      <c r="H497" s="3" t="s">
        <v>21</v>
      </c>
      <c r="I497" s="12"/>
      <c r="J497" s="3">
        <v>9</v>
      </c>
      <c r="K497" s="3" t="str">
        <f>IF(VLOOKUP(D497,'Resources Final'!A:C,3,FALSE)=0,"",VLOOKUP(D497,'Resources Final'!A:C,3,FALSE))</f>
        <v/>
      </c>
      <c r="L497" s="3" t="str">
        <f>IF(VLOOKUP(D497,'Resources Final'!A:D,4,FALSE)=0,"",VLOOKUP(D497,'Resources Final'!A:D,4,FALSE))</f>
        <v/>
      </c>
      <c r="M497" s="3" t="str">
        <f>IF(VLOOKUP(D497,'Resources Final'!A:E,5,FALSE)=0,"",VLOOKUP(D497,'Resources Final'!A:E,5,FALSE))</f>
        <v/>
      </c>
      <c r="N497" s="7" t="str">
        <f>IF(VLOOKUP(D497,'Resources Final'!A:F,6,FALSE)=0,"",VLOOKUP(D497,'Resources Final'!A:F,6,FALSE))</f>
        <v>https://www.sourcewatch.org/index.php/The_Buckeye_Institute</v>
      </c>
      <c r="O497" s="3" t="str">
        <f>IF(VLOOKUP(D497,'Resources Final'!A:G,7,FALSE)=0,"",VLOOKUP(D497,'Resources Final'!A:G,7,FALSE))</f>
        <v>Sourcewatch</v>
      </c>
    </row>
    <row r="498" spans="1:15" x14ac:dyDescent="0.2">
      <c r="A498" s="11">
        <v>990</v>
      </c>
      <c r="B498" s="11" t="str">
        <f t="shared" si="19"/>
        <v>Charles G. Koch Charitable Foundation_Cato Institute200810000</v>
      </c>
      <c r="C498" s="11" t="s">
        <v>19</v>
      </c>
      <c r="D498" s="11" t="s">
        <v>636</v>
      </c>
      <c r="E498" s="11" t="s">
        <v>636</v>
      </c>
      <c r="F498" s="4">
        <v>10000</v>
      </c>
      <c r="G498" s="3">
        <v>2008</v>
      </c>
      <c r="H498" s="3" t="s">
        <v>21</v>
      </c>
      <c r="I498" s="12"/>
      <c r="J498" s="3">
        <v>10</v>
      </c>
      <c r="K498" s="3" t="str">
        <f>IF(VLOOKUP(D498,'Resources Final'!A:C,3,FALSE)=0,"",VLOOKUP(D498,'Resources Final'!A:C,3,FALSE))</f>
        <v/>
      </c>
      <c r="L498" s="3" t="str">
        <f>IF(VLOOKUP(D498,'Resources Final'!A:D,4,FALSE)=0,"",VLOOKUP(D498,'Resources Final'!A:D,4,FALSE))</f>
        <v/>
      </c>
      <c r="M498" s="3" t="str">
        <f>IF(VLOOKUP(D498,'Resources Final'!A:E,5,FALSE)=0,"",VLOOKUP(D498,'Resources Final'!A:E,5,FALSE))</f>
        <v/>
      </c>
      <c r="N498" s="7" t="str">
        <f>IF(VLOOKUP(D498,'Resources Final'!A:F,6,FALSE)=0,"",VLOOKUP(D498,'Resources Final'!A:F,6,FALSE))</f>
        <v>https://www.desmogblog.com/cato-institute</v>
      </c>
      <c r="O498" s="3" t="str">
        <f>IF(VLOOKUP(D498,'Resources Final'!A:G,7,FALSE)=0,"",VLOOKUP(D498,'Resources Final'!A:G,7,FALSE))</f>
        <v>Desmog</v>
      </c>
    </row>
    <row r="499" spans="1:15" x14ac:dyDescent="0.2">
      <c r="A499" s="11">
        <v>990</v>
      </c>
      <c r="B499" s="11" t="str">
        <f t="shared" si="19"/>
        <v>Charles G. Koch Charitable Foundation_Case Western Reserve University200825000</v>
      </c>
      <c r="C499" s="11" t="s">
        <v>19</v>
      </c>
      <c r="D499" s="11" t="s">
        <v>625</v>
      </c>
      <c r="E499" s="11" t="s">
        <v>625</v>
      </c>
      <c r="F499" s="4">
        <v>25000</v>
      </c>
      <c r="G499" s="3">
        <v>2008</v>
      </c>
      <c r="H499" s="3" t="s">
        <v>21</v>
      </c>
      <c r="I499" s="12"/>
      <c r="J499" s="3">
        <v>11</v>
      </c>
      <c r="K499" s="3" t="str">
        <f>IF(VLOOKUP(D499,'Resources Final'!A:C,3,FALSE)=0,"",VLOOKUP(D499,'Resources Final'!A:C,3,FALSE))</f>
        <v/>
      </c>
      <c r="L499" s="3" t="str">
        <f>IF(VLOOKUP(D499,'Resources Final'!A:D,4,FALSE)=0,"",VLOOKUP(D499,'Resources Final'!A:D,4,FALSE))</f>
        <v>Y</v>
      </c>
      <c r="M499" s="3" t="str">
        <f>IF(VLOOKUP(D499,'Resources Final'!A:E,5,FALSE)=0,"",VLOOKUP(D499,'Resources Final'!A:E,5,FALSE))</f>
        <v/>
      </c>
      <c r="N499" s="7" t="str">
        <f>IF(VLOOKUP(D499,'Resources Final'!A:F,6,FALSE)=0,"",VLOOKUP(D499,'Resources Final'!A:F,6,FALSE))</f>
        <v/>
      </c>
      <c r="O499" s="3" t="str">
        <f>IF(VLOOKUP(D499,'Resources Final'!A:G,7,FALSE)=0,"",VLOOKUP(D499,'Resources Final'!A:G,7,FALSE))</f>
        <v/>
      </c>
    </row>
    <row r="500" spans="1:15" x14ac:dyDescent="0.2">
      <c r="A500" s="11">
        <v>990</v>
      </c>
      <c r="B500" s="11" t="str">
        <f t="shared" si="19"/>
        <v>Charles G. Koch Charitable Foundation_Clemson University2008130116</v>
      </c>
      <c r="C500" s="11" t="s">
        <v>19</v>
      </c>
      <c r="D500" s="11" t="s">
        <v>757</v>
      </c>
      <c r="E500" s="11" t="s">
        <v>757</v>
      </c>
      <c r="F500" s="4">
        <v>130116</v>
      </c>
      <c r="G500" s="3">
        <v>2008</v>
      </c>
      <c r="H500" s="3" t="s">
        <v>21</v>
      </c>
      <c r="I500" s="12"/>
      <c r="J500" s="3">
        <v>12</v>
      </c>
      <c r="K500" s="3" t="str">
        <f>IF(VLOOKUP(D500,'Resources Final'!A:C,3,FALSE)=0,"",VLOOKUP(D500,'Resources Final'!A:C,3,FALSE))</f>
        <v/>
      </c>
      <c r="L500" s="3" t="str">
        <f>IF(VLOOKUP(D500,'Resources Final'!A:D,4,FALSE)=0,"",VLOOKUP(D500,'Resources Final'!A:D,4,FALSE))</f>
        <v>Y</v>
      </c>
      <c r="M500" s="3" t="str">
        <f>IF(VLOOKUP(D500,'Resources Final'!A:E,5,FALSE)=0,"",VLOOKUP(D500,'Resources Final'!A:E,5,FALSE))</f>
        <v/>
      </c>
      <c r="N500" s="7" t="str">
        <f>IF(VLOOKUP(D500,'Resources Final'!A:F,6,FALSE)=0,"",VLOOKUP(D500,'Resources Final'!A:F,6,FALSE))</f>
        <v/>
      </c>
      <c r="O500" s="3" t="str">
        <f>IF(VLOOKUP(D500,'Resources Final'!A:G,7,FALSE)=0,"",VLOOKUP(D500,'Resources Final'!A:G,7,FALSE))</f>
        <v/>
      </c>
    </row>
    <row r="501" spans="1:15" x14ac:dyDescent="0.2">
      <c r="A501" s="11">
        <v>990</v>
      </c>
      <c r="B501" s="11" t="str">
        <f t="shared" si="19"/>
        <v>Charles G. Koch Charitable Foundation_College of Charleston Foundation200819745</v>
      </c>
      <c r="C501" s="11" t="s">
        <v>19</v>
      </c>
      <c r="D501" s="11" t="s">
        <v>781</v>
      </c>
      <c r="E501" s="11" t="s">
        <v>780</v>
      </c>
      <c r="F501" s="4">
        <v>19745</v>
      </c>
      <c r="G501" s="3">
        <v>2008</v>
      </c>
      <c r="H501" s="3" t="s">
        <v>21</v>
      </c>
      <c r="I501" s="12"/>
      <c r="J501" s="3">
        <v>13</v>
      </c>
      <c r="K501" s="3" t="str">
        <f>IF(VLOOKUP(D501,'Resources Final'!A:C,3,FALSE)=0,"",VLOOKUP(D501,'Resources Final'!A:C,3,FALSE))</f>
        <v/>
      </c>
      <c r="L501" s="3" t="str">
        <f>IF(VLOOKUP(D501,'Resources Final'!A:D,4,FALSE)=0,"",VLOOKUP(D501,'Resources Final'!A:D,4,FALSE))</f>
        <v>Y</v>
      </c>
      <c r="M501" s="3" t="str">
        <f>IF(VLOOKUP(D501,'Resources Final'!A:E,5,FALSE)=0,"",VLOOKUP(D501,'Resources Final'!A:E,5,FALSE))</f>
        <v/>
      </c>
      <c r="N501" s="7" t="str">
        <f>IF(VLOOKUP(D501,'Resources Final'!A:F,6,FALSE)=0,"",VLOOKUP(D501,'Resources Final'!A:F,6,FALSE))</f>
        <v/>
      </c>
      <c r="O501" s="3" t="str">
        <f>IF(VLOOKUP(D501,'Resources Final'!A:G,7,FALSE)=0,"",VLOOKUP(D501,'Resources Final'!A:G,7,FALSE))</f>
        <v/>
      </c>
    </row>
    <row r="502" spans="1:15" x14ac:dyDescent="0.2">
      <c r="A502" s="11">
        <v>990</v>
      </c>
      <c r="B502" s="11" t="str">
        <f t="shared" si="19"/>
        <v>Charles G. Koch Charitable Foundation_Commonwealth Foundation for Public Policy Alternatives20089371</v>
      </c>
      <c r="C502" s="11" t="s">
        <v>19</v>
      </c>
      <c r="D502" s="11" t="s">
        <v>809</v>
      </c>
      <c r="E502" s="11" t="s">
        <v>809</v>
      </c>
      <c r="F502" s="4">
        <v>9371</v>
      </c>
      <c r="G502" s="3">
        <v>2008</v>
      </c>
      <c r="H502" s="3" t="s">
        <v>21</v>
      </c>
      <c r="I502" s="12"/>
      <c r="J502" s="3">
        <v>14</v>
      </c>
      <c r="K502" s="3" t="str">
        <f>IF(VLOOKUP(D502,'Resources Final'!A:C,3,FALSE)=0,"",VLOOKUP(D502,'Resources Final'!A:C,3,FALSE))</f>
        <v/>
      </c>
      <c r="L502" s="3" t="str">
        <f>IF(VLOOKUP(D502,'Resources Final'!A:D,4,FALSE)=0,"",VLOOKUP(D502,'Resources Final'!A:D,4,FALSE))</f>
        <v/>
      </c>
      <c r="M502" s="3" t="str">
        <f>IF(VLOOKUP(D502,'Resources Final'!A:E,5,FALSE)=0,"",VLOOKUP(D502,'Resources Final'!A:E,5,FALSE))</f>
        <v/>
      </c>
      <c r="N502" s="7" t="str">
        <f>IF(VLOOKUP(D502,'Resources Final'!A:F,6,FALSE)=0,"",VLOOKUP(D502,'Resources Final'!A:F,6,FALSE))</f>
        <v>http://www.sourcewatch.org/index.php/Commonwealth_Foundation</v>
      </c>
      <c r="O502" s="3" t="str">
        <f>IF(VLOOKUP(D502,'Resources Final'!A:G,7,FALSE)=0,"",VLOOKUP(D502,'Resources Final'!A:G,7,FALSE))</f>
        <v>Sourcewatch</v>
      </c>
    </row>
    <row r="503" spans="1:15" x14ac:dyDescent="0.2">
      <c r="A503" s="11">
        <v>990</v>
      </c>
      <c r="B503" s="11" t="str">
        <f t="shared" si="19"/>
        <v>Charles G. Koch Charitable Foundation_Critical Review Foundation20088500</v>
      </c>
      <c r="C503" s="11" t="s">
        <v>19</v>
      </c>
      <c r="D503" s="11" t="s">
        <v>874</v>
      </c>
      <c r="E503" s="11" t="s">
        <v>874</v>
      </c>
      <c r="F503" s="4">
        <v>8500</v>
      </c>
      <c r="G503" s="3">
        <v>2008</v>
      </c>
      <c r="H503" s="3" t="s">
        <v>21</v>
      </c>
      <c r="I503" s="12"/>
      <c r="J503" s="3">
        <v>15</v>
      </c>
      <c r="K503" s="3" t="str">
        <f>IF(VLOOKUP(D503,'Resources Final'!A:C,3,FALSE)=0,"",VLOOKUP(D503,'Resources Final'!A:C,3,FALSE))</f>
        <v/>
      </c>
      <c r="L503" s="3" t="str">
        <f>IF(VLOOKUP(D503,'Resources Final'!A:D,4,FALSE)=0,"",VLOOKUP(D503,'Resources Final'!A:D,4,FALSE))</f>
        <v/>
      </c>
      <c r="M503" s="3" t="str">
        <f>IF(VLOOKUP(D503,'Resources Final'!A:E,5,FALSE)=0,"",VLOOKUP(D503,'Resources Final'!A:E,5,FALSE))</f>
        <v/>
      </c>
      <c r="N503" s="7" t="str">
        <f>IF(VLOOKUP(D503,'Resources Final'!A:F,6,FALSE)=0,"",VLOOKUP(D503,'Resources Final'!A:F,6,FALSE))</f>
        <v/>
      </c>
      <c r="O503" s="3" t="str">
        <f>IF(VLOOKUP(D503,'Resources Final'!A:G,7,FALSE)=0,"",VLOOKUP(D503,'Resources Final'!A:G,7,FALSE))</f>
        <v/>
      </c>
    </row>
    <row r="504" spans="1:15" x14ac:dyDescent="0.2">
      <c r="A504" s="11">
        <v>990</v>
      </c>
      <c r="B504" s="11" t="str">
        <f t="shared" si="19"/>
        <v>Charles G. Koch Charitable Foundation_Dartmouth University200822000</v>
      </c>
      <c r="C504" s="11" t="s">
        <v>19</v>
      </c>
      <c r="D504" s="11" t="s">
        <v>951</v>
      </c>
      <c r="E504" s="11" t="s">
        <v>951</v>
      </c>
      <c r="F504" s="4">
        <v>22000</v>
      </c>
      <c r="G504" s="3">
        <v>2008</v>
      </c>
      <c r="H504" s="3" t="s">
        <v>21</v>
      </c>
      <c r="I504" s="12"/>
      <c r="J504" s="3">
        <v>16</v>
      </c>
      <c r="K504" s="3" t="str">
        <f>IF(VLOOKUP(D504,'Resources Final'!A:C,3,FALSE)=0,"",VLOOKUP(D504,'Resources Final'!A:C,3,FALSE))</f>
        <v/>
      </c>
      <c r="L504" s="3" t="str">
        <f>IF(VLOOKUP(D504,'Resources Final'!A:D,4,FALSE)=0,"",VLOOKUP(D504,'Resources Final'!A:D,4,FALSE))</f>
        <v>Y</v>
      </c>
      <c r="M504" s="3" t="str">
        <f>IF(VLOOKUP(D504,'Resources Final'!A:E,5,FALSE)=0,"",VLOOKUP(D504,'Resources Final'!A:E,5,FALSE))</f>
        <v/>
      </c>
      <c r="N504" s="7" t="str">
        <f>IF(VLOOKUP(D504,'Resources Final'!A:F,6,FALSE)=0,"",VLOOKUP(D504,'Resources Final'!A:F,6,FALSE))</f>
        <v/>
      </c>
      <c r="O504" s="3" t="str">
        <f>IF(VLOOKUP(D504,'Resources Final'!A:G,7,FALSE)=0,"",VLOOKUP(D504,'Resources Final'!A:G,7,FALSE))</f>
        <v/>
      </c>
    </row>
    <row r="505" spans="1:15" x14ac:dyDescent="0.2">
      <c r="A505" s="11">
        <v>990</v>
      </c>
      <c r="B505" s="11" t="str">
        <f t="shared" si="19"/>
        <v>Charles G. Koch Charitable Foundation_Duquesne University200818000</v>
      </c>
      <c r="C505" s="11" t="s">
        <v>19</v>
      </c>
      <c r="D505" s="11" t="s">
        <v>1047</v>
      </c>
      <c r="E505" s="11" t="s">
        <v>1047</v>
      </c>
      <c r="F505" s="4">
        <v>18000</v>
      </c>
      <c r="G505" s="3">
        <v>2008</v>
      </c>
      <c r="H505" s="3" t="s">
        <v>21</v>
      </c>
      <c r="I505" s="12"/>
      <c r="J505" s="3">
        <v>17</v>
      </c>
      <c r="K505" s="3" t="str">
        <f>IF(VLOOKUP(D505,'Resources Final'!A:C,3,FALSE)=0,"",VLOOKUP(D505,'Resources Final'!A:C,3,FALSE))</f>
        <v/>
      </c>
      <c r="L505" s="3" t="str">
        <f>IF(VLOOKUP(D505,'Resources Final'!A:D,4,FALSE)=0,"",VLOOKUP(D505,'Resources Final'!A:D,4,FALSE))</f>
        <v>Y</v>
      </c>
      <c r="M505" s="3" t="str">
        <f>IF(VLOOKUP(D505,'Resources Final'!A:E,5,FALSE)=0,"",VLOOKUP(D505,'Resources Final'!A:E,5,FALSE))</f>
        <v/>
      </c>
      <c r="N505" s="7" t="str">
        <f>IF(VLOOKUP(D505,'Resources Final'!A:F,6,FALSE)=0,"",VLOOKUP(D505,'Resources Final'!A:F,6,FALSE))</f>
        <v/>
      </c>
      <c r="O505" s="3" t="str">
        <f>IF(VLOOKUP(D505,'Resources Final'!A:G,7,FALSE)=0,"",VLOOKUP(D505,'Resources Final'!A:G,7,FALSE))</f>
        <v/>
      </c>
    </row>
    <row r="506" spans="1:15" x14ac:dyDescent="0.2">
      <c r="A506" s="11">
        <v>990</v>
      </c>
      <c r="B506" s="11" t="str">
        <f t="shared" si="19"/>
        <v>Charles G. Koch Charitable Foundation_Federalist Society for Law and Public Policy Studies200875000</v>
      </c>
      <c r="C506" s="11" t="s">
        <v>19</v>
      </c>
      <c r="D506" s="11" t="s">
        <v>1199</v>
      </c>
      <c r="E506" s="11" t="s">
        <v>1199</v>
      </c>
      <c r="F506" s="4">
        <v>75000</v>
      </c>
      <c r="G506" s="3">
        <v>2008</v>
      </c>
      <c r="H506" s="3" t="s">
        <v>21</v>
      </c>
      <c r="I506" s="12"/>
      <c r="J506" s="3">
        <v>18</v>
      </c>
      <c r="K506" s="3" t="str">
        <f>IF(VLOOKUP(D506,'Resources Final'!A:C,3,FALSE)=0,"",VLOOKUP(D506,'Resources Final'!A:C,3,FALSE))</f>
        <v/>
      </c>
      <c r="L506" s="3" t="str">
        <f>IF(VLOOKUP(D506,'Resources Final'!A:D,4,FALSE)=0,"",VLOOKUP(D506,'Resources Final'!A:D,4,FALSE))</f>
        <v/>
      </c>
      <c r="M506" s="3" t="str">
        <f>IF(VLOOKUP(D506,'Resources Final'!A:E,5,FALSE)=0,"",VLOOKUP(D506,'Resources Final'!A:E,5,FALSE))</f>
        <v/>
      </c>
      <c r="N506" s="7" t="str">
        <f>IF(VLOOKUP(D506,'Resources Final'!A:F,6,FALSE)=0,"",VLOOKUP(D506,'Resources Final'!A:F,6,FALSE))</f>
        <v>http://www.sourcewatch.org/index.php/Federalist_Society_for_Law_and_Public_Policy_Studies</v>
      </c>
      <c r="O506" s="3" t="str">
        <f>IF(VLOOKUP(D506,'Resources Final'!A:G,7,FALSE)=0,"",VLOOKUP(D506,'Resources Final'!A:G,7,FALSE))</f>
        <v>Sourcewatch</v>
      </c>
    </row>
    <row r="507" spans="1:15" x14ac:dyDescent="0.2">
      <c r="A507" s="11">
        <v>990</v>
      </c>
      <c r="B507" s="11" t="str">
        <f t="shared" si="19"/>
        <v>Charles G. Koch Charitable Foundation_Florida Gulf Coast University200816000</v>
      </c>
      <c r="C507" s="11" t="s">
        <v>19</v>
      </c>
      <c r="D507" s="11" t="s">
        <v>1233</v>
      </c>
      <c r="E507" s="11" t="s">
        <v>1233</v>
      </c>
      <c r="F507" s="4">
        <v>16000</v>
      </c>
      <c r="G507" s="3">
        <v>2008</v>
      </c>
      <c r="H507" s="3" t="s">
        <v>21</v>
      </c>
      <c r="I507" s="12"/>
      <c r="J507" s="3">
        <v>19</v>
      </c>
      <c r="K507" s="3" t="str">
        <f>IF(VLOOKUP(D507,'Resources Final'!A:C,3,FALSE)=0,"",VLOOKUP(D507,'Resources Final'!A:C,3,FALSE))</f>
        <v/>
      </c>
      <c r="L507" s="3" t="str">
        <f>IF(VLOOKUP(D507,'Resources Final'!A:D,4,FALSE)=0,"",VLOOKUP(D507,'Resources Final'!A:D,4,FALSE))</f>
        <v>Y</v>
      </c>
      <c r="M507" s="3" t="str">
        <f>IF(VLOOKUP(D507,'Resources Final'!A:E,5,FALSE)=0,"",VLOOKUP(D507,'Resources Final'!A:E,5,FALSE))</f>
        <v/>
      </c>
      <c r="N507" s="7" t="str">
        <f>IF(VLOOKUP(D507,'Resources Final'!A:F,6,FALSE)=0,"",VLOOKUP(D507,'Resources Final'!A:F,6,FALSE))</f>
        <v/>
      </c>
      <c r="O507" s="3" t="str">
        <f>IF(VLOOKUP(D507,'Resources Final'!A:G,7,FALSE)=0,"",VLOOKUP(D507,'Resources Final'!A:G,7,FALSE))</f>
        <v/>
      </c>
    </row>
    <row r="508" spans="1:15" x14ac:dyDescent="0.2">
      <c r="A508" s="11">
        <v>990</v>
      </c>
      <c r="B508" s="11" t="str">
        <f t="shared" si="19"/>
        <v>Charles G. Koch Charitable Foundation_Foundation for Individual Rights in Education2008300000</v>
      </c>
      <c r="C508" s="11" t="s">
        <v>19</v>
      </c>
      <c r="D508" s="11" t="s">
        <v>1262</v>
      </c>
      <c r="E508" s="11" t="s">
        <v>1262</v>
      </c>
      <c r="F508" s="4">
        <v>300000</v>
      </c>
      <c r="G508" s="3">
        <v>2008</v>
      </c>
      <c r="H508" s="3" t="s">
        <v>21</v>
      </c>
      <c r="I508" s="12" t="s">
        <v>4207</v>
      </c>
      <c r="J508" s="3">
        <v>20</v>
      </c>
      <c r="K508" s="3" t="str">
        <f>IF(VLOOKUP(D508,'Resources Final'!A:C,3,FALSE)=0,"",VLOOKUP(D508,'Resources Final'!A:C,3,FALSE))</f>
        <v/>
      </c>
      <c r="L508" s="3" t="str">
        <f>IF(VLOOKUP(D508,'Resources Final'!A:D,4,FALSE)=0,"",VLOOKUP(D508,'Resources Final'!A:D,4,FALSE))</f>
        <v/>
      </c>
      <c r="M508" s="3" t="str">
        <f>IF(VLOOKUP(D508,'Resources Final'!A:E,5,FALSE)=0,"",VLOOKUP(D508,'Resources Final'!A:E,5,FALSE))</f>
        <v/>
      </c>
      <c r="N508" s="7" t="str">
        <f>IF(VLOOKUP(D508,'Resources Final'!A:F,6,FALSE)=0,"",VLOOKUP(D508,'Resources Final'!A:F,6,FALSE))</f>
        <v/>
      </c>
      <c r="O508" s="3" t="str">
        <f>IF(VLOOKUP(D508,'Resources Final'!A:G,7,FALSE)=0,"",VLOOKUP(D508,'Resources Final'!A:G,7,FALSE))</f>
        <v/>
      </c>
    </row>
    <row r="509" spans="1:15" x14ac:dyDescent="0.2">
      <c r="A509" s="11">
        <v>990</v>
      </c>
      <c r="B509" s="11" t="str">
        <f t="shared" si="19"/>
        <v>Charles G. Koch Charitable Foundation_Fraser Institute, The2008150000</v>
      </c>
      <c r="C509" s="11" t="s">
        <v>19</v>
      </c>
      <c r="D509" s="11" t="s">
        <v>1277</v>
      </c>
      <c r="E509" s="11" t="s">
        <v>1277</v>
      </c>
      <c r="F509" s="4">
        <v>150000</v>
      </c>
      <c r="G509" s="3">
        <v>2008</v>
      </c>
      <c r="H509" s="3" t="s">
        <v>21</v>
      </c>
      <c r="I509" s="12"/>
      <c r="J509" s="3">
        <v>21</v>
      </c>
      <c r="K509" s="3" t="str">
        <f>IF(VLOOKUP(D509,'Resources Final'!A:C,3,FALSE)=0,"",VLOOKUP(D509,'Resources Final'!A:C,3,FALSE))</f>
        <v/>
      </c>
      <c r="L509" s="3" t="str">
        <f>IF(VLOOKUP(D509,'Resources Final'!A:D,4,FALSE)=0,"",VLOOKUP(D509,'Resources Final'!A:D,4,FALSE))</f>
        <v/>
      </c>
      <c r="M509" s="3" t="str">
        <f>IF(VLOOKUP(D509,'Resources Final'!A:E,5,FALSE)=0,"",VLOOKUP(D509,'Resources Final'!A:E,5,FALSE))</f>
        <v/>
      </c>
      <c r="N509" s="7" t="str">
        <f>IF(VLOOKUP(D509,'Resources Final'!A:F,6,FALSE)=0,"",VLOOKUP(D509,'Resources Final'!A:F,6,FALSE))</f>
        <v>https://www.desmogblog.com/fraser-institute</v>
      </c>
      <c r="O509" s="3" t="str">
        <f>IF(VLOOKUP(D509,'Resources Final'!A:G,7,FALSE)=0,"",VLOOKUP(D509,'Resources Final'!A:G,7,FALSE))</f>
        <v>Desmog</v>
      </c>
    </row>
    <row r="510" spans="1:15" x14ac:dyDescent="0.2">
      <c r="A510" s="11">
        <v>990</v>
      </c>
      <c r="B510" s="11" t="str">
        <f t="shared" si="19"/>
        <v>Charles G. Koch Charitable Foundation_Freedomfest20085000</v>
      </c>
      <c r="C510" s="11" t="s">
        <v>19</v>
      </c>
      <c r="D510" s="11" t="s">
        <v>1299</v>
      </c>
      <c r="E510" s="11" t="s">
        <v>1299</v>
      </c>
      <c r="F510" s="4">
        <v>5000</v>
      </c>
      <c r="G510" s="3">
        <v>2008</v>
      </c>
      <c r="H510" s="3" t="s">
        <v>21</v>
      </c>
      <c r="I510" s="12"/>
      <c r="J510" s="3">
        <v>22</v>
      </c>
      <c r="K510" s="3" t="str">
        <f>IF(VLOOKUP(D510,'Resources Final'!A:C,3,FALSE)=0,"",VLOOKUP(D510,'Resources Final'!A:C,3,FALSE))</f>
        <v/>
      </c>
      <c r="L510" s="3" t="str">
        <f>IF(VLOOKUP(D510,'Resources Final'!A:D,4,FALSE)=0,"",VLOOKUP(D510,'Resources Final'!A:D,4,FALSE))</f>
        <v/>
      </c>
      <c r="M510" s="3" t="str">
        <f>IF(VLOOKUP(D510,'Resources Final'!A:E,5,FALSE)=0,"",VLOOKUP(D510,'Resources Final'!A:E,5,FALSE))</f>
        <v/>
      </c>
      <c r="N510" s="7" t="str">
        <f>IF(VLOOKUP(D510,'Resources Final'!A:F,6,FALSE)=0,"",VLOOKUP(D510,'Resources Final'!A:F,6,FALSE))</f>
        <v/>
      </c>
      <c r="O510" s="3" t="str">
        <f>IF(VLOOKUP(D510,'Resources Final'!A:G,7,FALSE)=0,"",VLOOKUP(D510,'Resources Final'!A:G,7,FALSE))</f>
        <v/>
      </c>
    </row>
    <row r="511" spans="1:15" x14ac:dyDescent="0.2">
      <c r="A511" s="11">
        <v>990</v>
      </c>
      <c r="B511" s="11" t="str">
        <f t="shared" si="19"/>
        <v>Charles G. Koch Charitable Foundation_Fund for American Studies20083000</v>
      </c>
      <c r="C511" s="11" t="s">
        <v>19</v>
      </c>
      <c r="D511" s="11" t="s">
        <v>1318</v>
      </c>
      <c r="E511" s="11" t="s">
        <v>1318</v>
      </c>
      <c r="F511" s="4">
        <v>3000</v>
      </c>
      <c r="G511" s="3">
        <v>2008</v>
      </c>
      <c r="H511" s="3" t="s">
        <v>21</v>
      </c>
      <c r="I511" s="12"/>
      <c r="J511" s="3">
        <v>23</v>
      </c>
      <c r="K511" s="3" t="str">
        <f>IF(VLOOKUP(D511,'Resources Final'!A:C,3,FALSE)=0,"",VLOOKUP(D511,'Resources Final'!A:C,3,FALSE))</f>
        <v/>
      </c>
      <c r="L511" s="3" t="str">
        <f>IF(VLOOKUP(D511,'Resources Final'!A:D,4,FALSE)=0,"",VLOOKUP(D511,'Resources Final'!A:D,4,FALSE))</f>
        <v/>
      </c>
      <c r="M511" s="3" t="str">
        <f>IF(VLOOKUP(D511,'Resources Final'!A:E,5,FALSE)=0,"",VLOOKUP(D511,'Resources Final'!A:E,5,FALSE))</f>
        <v/>
      </c>
      <c r="N511" s="7" t="str">
        <f>IF(VLOOKUP(D511,'Resources Final'!A:F,6,FALSE)=0,"",VLOOKUP(D511,'Resources Final'!A:F,6,FALSE))</f>
        <v>https://www.sourcewatch.org/index.php/Fund_for_American_Studies</v>
      </c>
      <c r="O511" s="3" t="str">
        <f>IF(VLOOKUP(D511,'Resources Final'!A:G,7,FALSE)=0,"",VLOOKUP(D511,'Resources Final'!A:G,7,FALSE))</f>
        <v>Sourcewatch</v>
      </c>
    </row>
    <row r="512" spans="1:15" x14ac:dyDescent="0.2">
      <c r="A512" s="11">
        <v>990</v>
      </c>
      <c r="B512" s="11" t="str">
        <f t="shared" si="19"/>
        <v>Charles G. Koch Charitable Foundation_George Mason University200891500</v>
      </c>
      <c r="C512" s="11" t="s">
        <v>19</v>
      </c>
      <c r="D512" s="11" t="s">
        <v>678</v>
      </c>
      <c r="E512" s="11" t="s">
        <v>678</v>
      </c>
      <c r="F512" s="4">
        <v>91500</v>
      </c>
      <c r="G512" s="3">
        <v>2008</v>
      </c>
      <c r="H512" s="3" t="s">
        <v>21</v>
      </c>
      <c r="I512" s="12"/>
      <c r="J512" s="3">
        <v>24</v>
      </c>
      <c r="K512" s="3" t="str">
        <f>IF(VLOOKUP(D512,'Resources Final'!A:C,3,FALSE)=0,"",VLOOKUP(D512,'Resources Final'!A:C,3,FALSE))</f>
        <v/>
      </c>
      <c r="L512" s="3" t="str">
        <f>IF(VLOOKUP(D512,'Resources Final'!A:D,4,FALSE)=0,"",VLOOKUP(D512,'Resources Final'!A:D,4,FALSE))</f>
        <v>Y</v>
      </c>
      <c r="M512" s="3" t="str">
        <f>IF(VLOOKUP(D512,'Resources Final'!A:E,5,FALSE)=0,"",VLOOKUP(D512,'Resources Final'!A:E,5,FALSE))</f>
        <v/>
      </c>
      <c r="N512" s="7" t="str">
        <f>IF(VLOOKUP(D512,'Resources Final'!A:F,6,FALSE)=0,"",VLOOKUP(D512,'Resources Final'!A:F,6,FALSE))</f>
        <v/>
      </c>
      <c r="O512" s="3" t="str">
        <f>IF(VLOOKUP(D512,'Resources Final'!A:G,7,FALSE)=0,"",VLOOKUP(D512,'Resources Final'!A:G,7,FALSE))</f>
        <v/>
      </c>
    </row>
    <row r="513" spans="1:15" x14ac:dyDescent="0.2">
      <c r="A513" s="11">
        <v>990</v>
      </c>
      <c r="B513" s="11" t="str">
        <f t="shared" si="19"/>
        <v>Charles G. Koch Charitable Foundation_George Mason University Foundation20082781500</v>
      </c>
      <c r="C513" s="11" t="s">
        <v>19</v>
      </c>
      <c r="D513" s="11" t="s">
        <v>1368</v>
      </c>
      <c r="E513" s="11" t="s">
        <v>678</v>
      </c>
      <c r="F513" s="4">
        <v>2781500</v>
      </c>
      <c r="G513" s="3">
        <v>2008</v>
      </c>
      <c r="H513" s="3" t="s">
        <v>21</v>
      </c>
      <c r="I513" s="12"/>
      <c r="J513" s="3">
        <v>25</v>
      </c>
      <c r="K513" s="3" t="str">
        <f>IF(VLOOKUP(D513,'Resources Final'!A:C,3,FALSE)=0,"",VLOOKUP(D513,'Resources Final'!A:C,3,FALSE))</f>
        <v/>
      </c>
      <c r="L513" s="3" t="str">
        <f>IF(VLOOKUP(D513,'Resources Final'!A:D,4,FALSE)=0,"",VLOOKUP(D513,'Resources Final'!A:D,4,FALSE))</f>
        <v>Y</v>
      </c>
      <c r="M513" s="3" t="str">
        <f>IF(VLOOKUP(D513,'Resources Final'!A:E,5,FALSE)=0,"",VLOOKUP(D513,'Resources Final'!A:E,5,FALSE))</f>
        <v/>
      </c>
      <c r="N513" s="7" t="str">
        <f>IF(VLOOKUP(D513,'Resources Final'!A:F,6,FALSE)=0,"",VLOOKUP(D513,'Resources Final'!A:F,6,FALSE))</f>
        <v/>
      </c>
      <c r="O513" s="3" t="str">
        <f>IF(VLOOKUP(D513,'Resources Final'!A:G,7,FALSE)=0,"",VLOOKUP(D513,'Resources Final'!A:G,7,FALSE))</f>
        <v/>
      </c>
    </row>
    <row r="514" spans="1:15" x14ac:dyDescent="0.2">
      <c r="A514" s="11">
        <v>990</v>
      </c>
      <c r="B514" s="11" t="str">
        <f t="shared" si="19"/>
        <v>Charles G. Koch Charitable Foundation_Grove City College200846600</v>
      </c>
      <c r="C514" s="11" t="s">
        <v>19</v>
      </c>
      <c r="D514" s="11" t="s">
        <v>1469</v>
      </c>
      <c r="E514" s="11" t="s">
        <v>1469</v>
      </c>
      <c r="F514" s="4">
        <v>46600</v>
      </c>
      <c r="G514" s="3">
        <v>2008</v>
      </c>
      <c r="H514" s="3" t="s">
        <v>21</v>
      </c>
      <c r="I514" s="12"/>
      <c r="J514" s="3">
        <v>26</v>
      </c>
      <c r="K514" s="3" t="str">
        <f>IF(VLOOKUP(D514,'Resources Final'!A:C,3,FALSE)=0,"",VLOOKUP(D514,'Resources Final'!A:C,3,FALSE))</f>
        <v/>
      </c>
      <c r="L514" s="3" t="str">
        <f>IF(VLOOKUP(D514,'Resources Final'!A:D,4,FALSE)=0,"",VLOOKUP(D514,'Resources Final'!A:D,4,FALSE))</f>
        <v>Y</v>
      </c>
      <c r="M514" s="3" t="str">
        <f>IF(VLOOKUP(D514,'Resources Final'!A:E,5,FALSE)=0,"",VLOOKUP(D514,'Resources Final'!A:E,5,FALSE))</f>
        <v/>
      </c>
      <c r="N514" s="7" t="str">
        <f>IF(VLOOKUP(D514,'Resources Final'!A:F,6,FALSE)=0,"",VLOOKUP(D514,'Resources Final'!A:F,6,FALSE))</f>
        <v/>
      </c>
      <c r="O514" s="3" t="str">
        <f>IF(VLOOKUP(D514,'Resources Final'!A:G,7,FALSE)=0,"",VLOOKUP(D514,'Resources Final'!A:G,7,FALSE))</f>
        <v/>
      </c>
    </row>
    <row r="515" spans="1:15" x14ac:dyDescent="0.2">
      <c r="A515" s="11">
        <v>990</v>
      </c>
      <c r="B515" s="11" t="str">
        <f t="shared" si="19"/>
        <v>Charles G. Koch Charitable Foundation_Hampden-Sydney College200818500</v>
      </c>
      <c r="C515" s="11" t="s">
        <v>19</v>
      </c>
      <c r="D515" s="11" t="s">
        <v>1512</v>
      </c>
      <c r="E515" s="11" t="s">
        <v>1512</v>
      </c>
      <c r="F515" s="4">
        <v>18500</v>
      </c>
      <c r="G515" s="3">
        <v>2008</v>
      </c>
      <c r="H515" s="3" t="s">
        <v>21</v>
      </c>
      <c r="I515" s="12"/>
      <c r="J515" s="3">
        <v>27</v>
      </c>
      <c r="K515" s="3" t="str">
        <f>IF(VLOOKUP(D515,'Resources Final'!A:C,3,FALSE)=0,"",VLOOKUP(D515,'Resources Final'!A:C,3,FALSE))</f>
        <v/>
      </c>
      <c r="L515" s="3" t="str">
        <f>IF(VLOOKUP(D515,'Resources Final'!A:D,4,FALSE)=0,"",VLOOKUP(D515,'Resources Final'!A:D,4,FALSE))</f>
        <v>Y</v>
      </c>
      <c r="M515" s="3" t="str">
        <f>IF(VLOOKUP(D515,'Resources Final'!A:E,5,FALSE)=0,"",VLOOKUP(D515,'Resources Final'!A:E,5,FALSE))</f>
        <v/>
      </c>
      <c r="N515" s="7" t="str">
        <f>IF(VLOOKUP(D515,'Resources Final'!A:F,6,FALSE)=0,"",VLOOKUP(D515,'Resources Final'!A:F,6,FALSE))</f>
        <v/>
      </c>
      <c r="O515" s="3" t="str">
        <f>IF(VLOOKUP(D515,'Resources Final'!A:G,7,FALSE)=0,"",VLOOKUP(D515,'Resources Final'!A:G,7,FALSE))</f>
        <v/>
      </c>
    </row>
    <row r="516" spans="1:15" x14ac:dyDescent="0.2">
      <c r="A516" s="11">
        <v>990</v>
      </c>
      <c r="B516" s="11" t="str">
        <f t="shared" si="19"/>
        <v>Charles G. Koch Charitable Foundation_Hillsdale College200833000</v>
      </c>
      <c r="C516" s="11" t="s">
        <v>19</v>
      </c>
      <c r="D516" s="11" t="s">
        <v>1590</v>
      </c>
      <c r="E516" s="11" t="s">
        <v>1590</v>
      </c>
      <c r="F516" s="4">
        <v>33000</v>
      </c>
      <c r="G516" s="3">
        <v>2008</v>
      </c>
      <c r="H516" s="3" t="s">
        <v>21</v>
      </c>
      <c r="I516" s="12"/>
      <c r="J516" s="3">
        <v>28</v>
      </c>
      <c r="K516" s="3" t="str">
        <f>IF(VLOOKUP(D516,'Resources Final'!A:C,3,FALSE)=0,"",VLOOKUP(D516,'Resources Final'!A:C,3,FALSE))</f>
        <v/>
      </c>
      <c r="L516" s="3" t="str">
        <f>IF(VLOOKUP(D516,'Resources Final'!A:D,4,FALSE)=0,"",VLOOKUP(D516,'Resources Final'!A:D,4,FALSE))</f>
        <v>Y</v>
      </c>
      <c r="M516" s="3" t="str">
        <f>IF(VLOOKUP(D516,'Resources Final'!A:E,5,FALSE)=0,"",VLOOKUP(D516,'Resources Final'!A:E,5,FALSE))</f>
        <v/>
      </c>
      <c r="N516" s="7" t="str">
        <f>IF(VLOOKUP(D516,'Resources Final'!A:F,6,FALSE)=0,"",VLOOKUP(D516,'Resources Final'!A:F,6,FALSE))</f>
        <v/>
      </c>
      <c r="O516" s="3" t="str">
        <f>IF(VLOOKUP(D516,'Resources Final'!A:G,7,FALSE)=0,"",VLOOKUP(D516,'Resources Final'!A:G,7,FALSE))</f>
        <v/>
      </c>
    </row>
    <row r="517" spans="1:15" x14ac:dyDescent="0.2">
      <c r="A517" s="11">
        <v>990</v>
      </c>
      <c r="B517" s="11" t="str">
        <f t="shared" si="19"/>
        <v>Charles G. Koch Charitable Foundation_Institute for Humane Studies at George Mason University20081169000</v>
      </c>
      <c r="C517" s="11" t="s">
        <v>19</v>
      </c>
      <c r="D517" s="11" t="s">
        <v>1680</v>
      </c>
      <c r="E517" s="11" t="s">
        <v>4261</v>
      </c>
      <c r="F517" s="4">
        <v>1169000</v>
      </c>
      <c r="G517" s="3">
        <v>2008</v>
      </c>
      <c r="H517" s="3" t="s">
        <v>21</v>
      </c>
      <c r="I517" s="12"/>
      <c r="J517" s="3">
        <v>29</v>
      </c>
      <c r="K517" s="3" t="str">
        <f>IF(VLOOKUP(D517,'Resources Final'!A:C,3,FALSE)=0,"",VLOOKUP(D517,'Resources Final'!A:C,3,FALSE))</f>
        <v/>
      </c>
      <c r="L517" s="3" t="str">
        <f>IF(VLOOKUP(D517,'Resources Final'!A:D,4,FALSE)=0,"",VLOOKUP(D517,'Resources Final'!A:D,4,FALSE))</f>
        <v>Y</v>
      </c>
      <c r="M517" s="3" t="str">
        <f>IF(VLOOKUP(D517,'Resources Final'!A:E,5,FALSE)=0,"",VLOOKUP(D517,'Resources Final'!A:E,5,FALSE))</f>
        <v/>
      </c>
      <c r="N517" s="7" t="str">
        <f>IF(VLOOKUP(D517,'Resources Final'!A:F,6,FALSE)=0,"",VLOOKUP(D517,'Resources Final'!A:F,6,FALSE))</f>
        <v>https://www.desmogblog.com/institute-humane-studies-george-mason-university</v>
      </c>
      <c r="O517" s="3" t="str">
        <f>IF(VLOOKUP(D517,'Resources Final'!A:G,7,FALSE)=0,"",VLOOKUP(D517,'Resources Final'!A:G,7,FALSE))</f>
        <v>Desmog</v>
      </c>
    </row>
    <row r="518" spans="1:15" x14ac:dyDescent="0.2">
      <c r="A518" s="11">
        <v>990</v>
      </c>
      <c r="B518" s="11" t="str">
        <f t="shared" si="19"/>
        <v>Charles G. Koch Charitable Foundation_Jack Miller Center2008212000</v>
      </c>
      <c r="C518" s="11" t="s">
        <v>19</v>
      </c>
      <c r="D518" s="11" t="s">
        <v>1801</v>
      </c>
      <c r="E518" s="11" t="s">
        <v>1801</v>
      </c>
      <c r="F518" s="4">
        <v>212000</v>
      </c>
      <c r="G518" s="3">
        <v>2008</v>
      </c>
      <c r="H518" s="3" t="s">
        <v>21</v>
      </c>
      <c r="I518" s="12"/>
      <c r="J518" s="3">
        <v>30</v>
      </c>
      <c r="K518" s="3" t="str">
        <f>IF(VLOOKUP(D518,'Resources Final'!A:C,3,FALSE)=0,"",VLOOKUP(D518,'Resources Final'!A:C,3,FALSE))</f>
        <v/>
      </c>
      <c r="L518" s="3" t="str">
        <f>IF(VLOOKUP(D518,'Resources Final'!A:D,4,FALSE)=0,"",VLOOKUP(D518,'Resources Final'!A:D,4,FALSE))</f>
        <v/>
      </c>
      <c r="M518" s="3" t="str">
        <f>IF(VLOOKUP(D518,'Resources Final'!A:E,5,FALSE)=0,"",VLOOKUP(D518,'Resources Final'!A:E,5,FALSE))</f>
        <v/>
      </c>
      <c r="N518" s="7" t="str">
        <f>IF(VLOOKUP(D518,'Resources Final'!A:F,6,FALSE)=0,"",VLOOKUP(D518,'Resources Final'!A:F,6,FALSE))</f>
        <v>https://www.sourcewatch.org/index.php/Jack_Miller_Center</v>
      </c>
      <c r="O518" s="3" t="str">
        <f>IF(VLOOKUP(D518,'Resources Final'!A:G,7,FALSE)=0,"",VLOOKUP(D518,'Resources Final'!A:G,7,FALSE))</f>
        <v>Sourcewatch</v>
      </c>
    </row>
    <row r="519" spans="1:15" x14ac:dyDescent="0.2">
      <c r="A519" s="11">
        <v>990</v>
      </c>
      <c r="B519" s="11" t="str">
        <f t="shared" si="19"/>
        <v>Charles G. Koch Charitable Foundation_James Madison Institute200839462</v>
      </c>
      <c r="C519" s="11" t="s">
        <v>19</v>
      </c>
      <c r="D519" s="11" t="s">
        <v>1813</v>
      </c>
      <c r="E519" s="11" t="s">
        <v>1813</v>
      </c>
      <c r="F519" s="4">
        <v>39462</v>
      </c>
      <c r="G519" s="3">
        <v>2008</v>
      </c>
      <c r="H519" s="3" t="s">
        <v>21</v>
      </c>
      <c r="I519" s="12"/>
      <c r="J519" s="3">
        <v>31</v>
      </c>
      <c r="K519" s="3" t="str">
        <f>IF(VLOOKUP(D519,'Resources Final'!A:C,3,FALSE)=0,"",VLOOKUP(D519,'Resources Final'!A:C,3,FALSE))</f>
        <v/>
      </c>
      <c r="L519" s="3" t="str">
        <f>IF(VLOOKUP(D519,'Resources Final'!A:D,4,FALSE)=0,"",VLOOKUP(D519,'Resources Final'!A:D,4,FALSE))</f>
        <v/>
      </c>
      <c r="M519" s="3" t="str">
        <f>IF(VLOOKUP(D519,'Resources Final'!A:E,5,FALSE)=0,"",VLOOKUP(D519,'Resources Final'!A:E,5,FALSE))</f>
        <v/>
      </c>
      <c r="N519" s="7" t="str">
        <f>IF(VLOOKUP(D519,'Resources Final'!A:F,6,FALSE)=0,"",VLOOKUP(D519,'Resources Final'!A:F,6,FALSE))</f>
        <v>https://www.desmogblog.com/james-madison-institute</v>
      </c>
      <c r="O519" s="3" t="str">
        <f>IF(VLOOKUP(D519,'Resources Final'!A:G,7,FALSE)=0,"",VLOOKUP(D519,'Resources Final'!A:G,7,FALSE))</f>
        <v>Desmog</v>
      </c>
    </row>
    <row r="520" spans="1:15" x14ac:dyDescent="0.2">
      <c r="A520" s="11">
        <v>990</v>
      </c>
      <c r="B520" s="11" t="str">
        <f t="shared" si="19"/>
        <v>Charles G. Koch Charitable Foundation_John William Pope Center for Higher Education Policy200815000</v>
      </c>
      <c r="C520" s="11" t="s">
        <v>19</v>
      </c>
      <c r="D520" s="11" t="s">
        <v>1854</v>
      </c>
      <c r="E520" s="11" t="s">
        <v>1854</v>
      </c>
      <c r="F520" s="4">
        <v>15000</v>
      </c>
      <c r="G520" s="3">
        <v>2008</v>
      </c>
      <c r="H520" s="3" t="s">
        <v>21</v>
      </c>
      <c r="I520" s="12" t="s">
        <v>4208</v>
      </c>
      <c r="J520" s="3">
        <v>32</v>
      </c>
      <c r="K520" s="3" t="str">
        <f>IF(VLOOKUP(D520,'Resources Final'!A:C,3,FALSE)=0,"",VLOOKUP(D520,'Resources Final'!A:C,3,FALSE))</f>
        <v/>
      </c>
      <c r="L520" s="3" t="str">
        <f>IF(VLOOKUP(D520,'Resources Final'!A:D,4,FALSE)=0,"",VLOOKUP(D520,'Resources Final'!A:D,4,FALSE))</f>
        <v/>
      </c>
      <c r="M520" s="3" t="str">
        <f>IF(VLOOKUP(D520,'Resources Final'!A:E,5,FALSE)=0,"",VLOOKUP(D520,'Resources Final'!A:E,5,FALSE))</f>
        <v/>
      </c>
      <c r="N520" s="7" t="str">
        <f>IF(VLOOKUP(D520,'Resources Final'!A:F,6,FALSE)=0,"",VLOOKUP(D520,'Resources Final'!A:F,6,FALSE))</f>
        <v/>
      </c>
      <c r="O520" s="3" t="str">
        <f>IF(VLOOKUP(D520,'Resources Final'!A:G,7,FALSE)=0,"",VLOOKUP(D520,'Resources Final'!A:G,7,FALSE))</f>
        <v/>
      </c>
    </row>
    <row r="521" spans="1:15" x14ac:dyDescent="0.2">
      <c r="A521" s="11">
        <v>990</v>
      </c>
      <c r="B521" s="11" t="str">
        <f t="shared" si="19"/>
        <v>Charles G. Koch Charitable Foundation_The King's College200812000</v>
      </c>
      <c r="C521" s="11" t="s">
        <v>19</v>
      </c>
      <c r="D521" s="11" t="s">
        <v>3592</v>
      </c>
      <c r="E521" s="11" t="s">
        <v>3592</v>
      </c>
      <c r="F521" s="4">
        <v>12000</v>
      </c>
      <c r="G521" s="3">
        <v>2008</v>
      </c>
      <c r="H521" s="3" t="s">
        <v>21</v>
      </c>
      <c r="I521" s="12"/>
      <c r="J521" s="3">
        <v>33</v>
      </c>
      <c r="K521" s="3" t="str">
        <f>IF(VLOOKUP(D521,'Resources Final'!A:C,3,FALSE)=0,"",VLOOKUP(D521,'Resources Final'!A:C,3,FALSE))</f>
        <v/>
      </c>
      <c r="L521" s="3" t="str">
        <f>IF(VLOOKUP(D521,'Resources Final'!A:D,4,FALSE)=0,"",VLOOKUP(D521,'Resources Final'!A:D,4,FALSE))</f>
        <v>Y</v>
      </c>
      <c r="M521" s="3" t="str">
        <f>IF(VLOOKUP(D521,'Resources Final'!A:E,5,FALSE)=0,"",VLOOKUP(D521,'Resources Final'!A:E,5,FALSE))</f>
        <v/>
      </c>
      <c r="N521" s="7" t="str">
        <f>IF(VLOOKUP(D521,'Resources Final'!A:F,6,FALSE)=0,"",VLOOKUP(D521,'Resources Final'!A:F,6,FALSE))</f>
        <v/>
      </c>
      <c r="O521" s="3" t="str">
        <f>IF(VLOOKUP(D521,'Resources Final'!A:G,7,FALSE)=0,"",VLOOKUP(D521,'Resources Final'!A:G,7,FALSE))</f>
        <v/>
      </c>
    </row>
    <row r="522" spans="1:15" x14ac:dyDescent="0.2">
      <c r="A522" s="11">
        <v>990</v>
      </c>
      <c r="B522" s="11" t="str">
        <f t="shared" si="19"/>
        <v>Charles G. Koch Charitable Foundation_Loyola University200875000</v>
      </c>
      <c r="C522" s="11" t="s">
        <v>19</v>
      </c>
      <c r="D522" s="11" t="s">
        <v>2213</v>
      </c>
      <c r="E522" s="11" t="s">
        <v>2213</v>
      </c>
      <c r="F522" s="4">
        <v>75000</v>
      </c>
      <c r="G522" s="3">
        <v>2008</v>
      </c>
      <c r="H522" s="3" t="s">
        <v>21</v>
      </c>
      <c r="I522" s="12"/>
      <c r="J522" s="3">
        <v>34</v>
      </c>
      <c r="K522" s="3" t="str">
        <f>IF(VLOOKUP(D522,'Resources Final'!A:C,3,FALSE)=0,"",VLOOKUP(D522,'Resources Final'!A:C,3,FALSE))</f>
        <v/>
      </c>
      <c r="L522" s="3" t="str">
        <f>IF(VLOOKUP(D522,'Resources Final'!A:D,4,FALSE)=0,"",VLOOKUP(D522,'Resources Final'!A:D,4,FALSE))</f>
        <v>Y</v>
      </c>
      <c r="M522" s="3" t="str">
        <f>IF(VLOOKUP(D522,'Resources Final'!A:E,5,FALSE)=0,"",VLOOKUP(D522,'Resources Final'!A:E,5,FALSE))</f>
        <v/>
      </c>
      <c r="N522" s="7" t="str">
        <f>IF(VLOOKUP(D522,'Resources Final'!A:F,6,FALSE)=0,"",VLOOKUP(D522,'Resources Final'!A:F,6,FALSE))</f>
        <v/>
      </c>
      <c r="O522" s="3" t="str">
        <f>IF(VLOOKUP(D522,'Resources Final'!A:G,7,FALSE)=0,"",VLOOKUP(D522,'Resources Final'!A:G,7,FALSE))</f>
        <v/>
      </c>
    </row>
    <row r="523" spans="1:15" x14ac:dyDescent="0.2">
      <c r="A523" s="11">
        <v>990</v>
      </c>
      <c r="B523" s="11" t="str">
        <f t="shared" si="19"/>
        <v>Charles G. Koch Charitable Foundation_Mercatus Center, George Mason University20081050000</v>
      </c>
      <c r="C523" s="11" t="s">
        <v>19</v>
      </c>
      <c r="D523" s="11" t="s">
        <v>2432</v>
      </c>
      <c r="E523" s="11" t="s">
        <v>2432</v>
      </c>
      <c r="F523" s="4">
        <v>1050000</v>
      </c>
      <c r="G523" s="3">
        <v>2008</v>
      </c>
      <c r="H523" s="3" t="s">
        <v>21</v>
      </c>
      <c r="I523" s="12"/>
      <c r="J523" s="3">
        <v>35</v>
      </c>
      <c r="K523" s="3" t="str">
        <f>IF(VLOOKUP(D523,'Resources Final'!A:C,3,FALSE)=0,"",VLOOKUP(D523,'Resources Final'!A:C,3,FALSE))</f>
        <v/>
      </c>
      <c r="L523" s="3" t="str">
        <f>IF(VLOOKUP(D523,'Resources Final'!A:D,4,FALSE)=0,"",VLOOKUP(D523,'Resources Final'!A:D,4,FALSE))</f>
        <v>Y</v>
      </c>
      <c r="M523" s="3" t="str">
        <f>IF(VLOOKUP(D523,'Resources Final'!A:E,5,FALSE)=0,"",VLOOKUP(D523,'Resources Final'!A:E,5,FALSE))</f>
        <v/>
      </c>
      <c r="N523" s="7" t="str">
        <f>IF(VLOOKUP(D523,'Resources Final'!A:F,6,FALSE)=0,"",VLOOKUP(D523,'Resources Final'!A:F,6,FALSE))</f>
        <v/>
      </c>
      <c r="O523" s="3" t="str">
        <f>IF(VLOOKUP(D523,'Resources Final'!A:G,7,FALSE)=0,"",VLOOKUP(D523,'Resources Final'!A:G,7,FALSE))</f>
        <v/>
      </c>
    </row>
    <row r="524" spans="1:15" x14ac:dyDescent="0.2">
      <c r="A524" s="11">
        <v>990</v>
      </c>
      <c r="B524" s="11" t="str">
        <f t="shared" si="19"/>
        <v>Charles G. Koch Charitable Foundation_Mercer University200816000</v>
      </c>
      <c r="C524" s="11" t="s">
        <v>19</v>
      </c>
      <c r="D524" s="11" t="s">
        <v>2433</v>
      </c>
      <c r="E524" s="11" t="s">
        <v>2433</v>
      </c>
      <c r="F524" s="4">
        <v>16000</v>
      </c>
      <c r="G524" s="3">
        <v>2008</v>
      </c>
      <c r="H524" s="3" t="s">
        <v>21</v>
      </c>
      <c r="I524" s="12"/>
      <c r="J524" s="3">
        <v>36</v>
      </c>
      <c r="K524" s="3" t="str">
        <f>IF(VLOOKUP(D524,'Resources Final'!A:C,3,FALSE)=0,"",VLOOKUP(D524,'Resources Final'!A:C,3,FALSE))</f>
        <v/>
      </c>
      <c r="L524" s="3" t="str">
        <f>IF(VLOOKUP(D524,'Resources Final'!A:D,4,FALSE)=0,"",VLOOKUP(D524,'Resources Final'!A:D,4,FALSE))</f>
        <v>Y</v>
      </c>
      <c r="M524" s="3" t="str">
        <f>IF(VLOOKUP(D524,'Resources Final'!A:E,5,FALSE)=0,"",VLOOKUP(D524,'Resources Final'!A:E,5,FALSE))</f>
        <v/>
      </c>
      <c r="N524" s="7" t="str">
        <f>IF(VLOOKUP(D524,'Resources Final'!A:F,6,FALSE)=0,"",VLOOKUP(D524,'Resources Final'!A:F,6,FALSE))</f>
        <v/>
      </c>
      <c r="O524" s="3" t="str">
        <f>IF(VLOOKUP(D524,'Resources Final'!A:G,7,FALSE)=0,"",VLOOKUP(D524,'Resources Final'!A:G,7,FALSE))</f>
        <v/>
      </c>
    </row>
    <row r="525" spans="1:15" x14ac:dyDescent="0.2">
      <c r="A525" s="11">
        <v>990</v>
      </c>
      <c r="B525" s="11" t="str">
        <f t="shared" si="19"/>
        <v>Charles G. Koch Charitable Foundation_Metropolitan State College of Denver200817000</v>
      </c>
      <c r="C525" s="11" t="s">
        <v>19</v>
      </c>
      <c r="D525" s="11" t="s">
        <v>2437</v>
      </c>
      <c r="E525" s="11" t="s">
        <v>2437</v>
      </c>
      <c r="F525" s="4">
        <v>17000</v>
      </c>
      <c r="G525" s="3">
        <v>2008</v>
      </c>
      <c r="H525" s="3" t="s">
        <v>21</v>
      </c>
      <c r="I525" s="12"/>
      <c r="J525" s="3">
        <v>37</v>
      </c>
      <c r="K525" s="3" t="str">
        <f>IF(VLOOKUP(D525,'Resources Final'!A:C,3,FALSE)=0,"",VLOOKUP(D525,'Resources Final'!A:C,3,FALSE))</f>
        <v/>
      </c>
      <c r="L525" s="3" t="str">
        <f>IF(VLOOKUP(D525,'Resources Final'!A:D,4,FALSE)=0,"",VLOOKUP(D525,'Resources Final'!A:D,4,FALSE))</f>
        <v>Y</v>
      </c>
      <c r="M525" s="3" t="str">
        <f>IF(VLOOKUP(D525,'Resources Final'!A:E,5,FALSE)=0,"",VLOOKUP(D525,'Resources Final'!A:E,5,FALSE))</f>
        <v/>
      </c>
      <c r="N525" s="7" t="str">
        <f>IF(VLOOKUP(D525,'Resources Final'!A:F,6,FALSE)=0,"",VLOOKUP(D525,'Resources Final'!A:F,6,FALSE))</f>
        <v/>
      </c>
      <c r="O525" s="3" t="str">
        <f>IF(VLOOKUP(D525,'Resources Final'!A:G,7,FALSE)=0,"",VLOOKUP(D525,'Resources Final'!A:G,7,FALSE))</f>
        <v/>
      </c>
    </row>
    <row r="526" spans="1:15" x14ac:dyDescent="0.2">
      <c r="A526" s="11">
        <v>990</v>
      </c>
      <c r="B526" s="11" t="str">
        <f t="shared" si="19"/>
        <v>Charles G. Koch Charitable Foundation_Michigan State University200815360</v>
      </c>
      <c r="C526" s="11" t="s">
        <v>19</v>
      </c>
      <c r="D526" s="11" t="s">
        <v>2450</v>
      </c>
      <c r="E526" s="11" t="s">
        <v>2450</v>
      </c>
      <c r="F526" s="4">
        <v>15360</v>
      </c>
      <c r="G526" s="3">
        <v>2008</v>
      </c>
      <c r="H526" s="3" t="s">
        <v>21</v>
      </c>
      <c r="I526" s="12"/>
      <c r="J526" s="3">
        <v>38</v>
      </c>
      <c r="K526" s="3" t="str">
        <f>IF(VLOOKUP(D526,'Resources Final'!A:C,3,FALSE)=0,"",VLOOKUP(D526,'Resources Final'!A:C,3,FALSE))</f>
        <v/>
      </c>
      <c r="L526" s="3" t="str">
        <f>IF(VLOOKUP(D526,'Resources Final'!A:D,4,FALSE)=0,"",VLOOKUP(D526,'Resources Final'!A:D,4,FALSE))</f>
        <v>Y</v>
      </c>
      <c r="M526" s="3" t="str">
        <f>IF(VLOOKUP(D526,'Resources Final'!A:E,5,FALSE)=0,"",VLOOKUP(D526,'Resources Final'!A:E,5,FALSE))</f>
        <v/>
      </c>
      <c r="N526" s="7" t="str">
        <f>IF(VLOOKUP(D526,'Resources Final'!A:F,6,FALSE)=0,"",VLOOKUP(D526,'Resources Final'!A:F,6,FALSE))</f>
        <v/>
      </c>
      <c r="O526" s="3" t="str">
        <f>IF(VLOOKUP(D526,'Resources Final'!A:G,7,FALSE)=0,"",VLOOKUP(D526,'Resources Final'!A:G,7,FALSE))</f>
        <v/>
      </c>
    </row>
    <row r="527" spans="1:15" x14ac:dyDescent="0.2">
      <c r="A527" s="11">
        <v>990</v>
      </c>
      <c r="B527" s="11" t="str">
        <f t="shared" si="19"/>
        <v>Charles G. Koch Charitable Foundation_Montana State200824000</v>
      </c>
      <c r="C527" s="11" t="s">
        <v>19</v>
      </c>
      <c r="D527" s="11" t="s">
        <v>2508</v>
      </c>
      <c r="E527" s="11" t="s">
        <v>2509</v>
      </c>
      <c r="F527" s="4">
        <v>24000</v>
      </c>
      <c r="G527" s="3">
        <v>2008</v>
      </c>
      <c r="H527" s="3" t="s">
        <v>21</v>
      </c>
      <c r="I527" s="12"/>
      <c r="J527" s="3">
        <v>39</v>
      </c>
      <c r="K527" s="3" t="str">
        <f>IF(VLOOKUP(D527,'Resources Final'!A:C,3,FALSE)=0,"",VLOOKUP(D527,'Resources Final'!A:C,3,FALSE))</f>
        <v/>
      </c>
      <c r="L527" s="3" t="str">
        <f>IF(VLOOKUP(D527,'Resources Final'!A:D,4,FALSE)=0,"",VLOOKUP(D527,'Resources Final'!A:D,4,FALSE))</f>
        <v>Y</v>
      </c>
      <c r="M527" s="3" t="str">
        <f>IF(VLOOKUP(D527,'Resources Final'!A:E,5,FALSE)=0,"",VLOOKUP(D527,'Resources Final'!A:E,5,FALSE))</f>
        <v/>
      </c>
      <c r="N527" s="7" t="str">
        <f>IF(VLOOKUP(D527,'Resources Final'!A:F,6,FALSE)=0,"",VLOOKUP(D527,'Resources Final'!A:F,6,FALSE))</f>
        <v/>
      </c>
      <c r="O527" s="3" t="str">
        <f>IF(VLOOKUP(D527,'Resources Final'!A:G,7,FALSE)=0,"",VLOOKUP(D527,'Resources Final'!A:G,7,FALSE))</f>
        <v/>
      </c>
    </row>
    <row r="528" spans="1:15" x14ac:dyDescent="0.2">
      <c r="A528" s="11">
        <v>990</v>
      </c>
      <c r="B528" s="11" t="str">
        <f t="shared" si="19"/>
        <v>Charles G. Koch Charitable Foundation_National Taxpayers Union Foundation20085000</v>
      </c>
      <c r="C528" s="11" t="s">
        <v>19</v>
      </c>
      <c r="D528" s="11" t="s">
        <v>2628</v>
      </c>
      <c r="E528" s="11" t="s">
        <v>2628</v>
      </c>
      <c r="F528" s="4">
        <v>5000</v>
      </c>
      <c r="G528" s="3">
        <v>2008</v>
      </c>
      <c r="H528" s="3" t="s">
        <v>21</v>
      </c>
      <c r="I528" s="12"/>
      <c r="J528" s="3">
        <v>40</v>
      </c>
      <c r="K528" s="3" t="str">
        <f>IF(VLOOKUP(D528,'Resources Final'!A:C,3,FALSE)=0,"",VLOOKUP(D528,'Resources Final'!A:C,3,FALSE))</f>
        <v/>
      </c>
      <c r="L528" s="3" t="str">
        <f>IF(VLOOKUP(D528,'Resources Final'!A:D,4,FALSE)=0,"",VLOOKUP(D528,'Resources Final'!A:D,4,FALSE))</f>
        <v/>
      </c>
      <c r="M528" s="3" t="str">
        <f>IF(VLOOKUP(D528,'Resources Final'!A:E,5,FALSE)=0,"",VLOOKUP(D528,'Resources Final'!A:E,5,FALSE))</f>
        <v/>
      </c>
      <c r="N528" s="7" t="str">
        <f>IF(VLOOKUP(D528,'Resources Final'!A:F,6,FALSE)=0,"",VLOOKUP(D528,'Resources Final'!A:F,6,FALSE))</f>
        <v>http://www.sourcewatch.org/index.php/National_Taxpayers_Union</v>
      </c>
      <c r="O528" s="3" t="str">
        <f>IF(VLOOKUP(D528,'Resources Final'!A:G,7,FALSE)=0,"",VLOOKUP(D528,'Resources Final'!A:G,7,FALSE))</f>
        <v>Sourcewatch</v>
      </c>
    </row>
    <row r="529" spans="1:15" x14ac:dyDescent="0.2">
      <c r="A529" s="11">
        <v>990</v>
      </c>
      <c r="B529" s="11" t="str">
        <f t="shared" si="19"/>
        <v>Charles G. Koch Charitable Foundation_New York State University200826000</v>
      </c>
      <c r="C529" s="11" t="s">
        <v>19</v>
      </c>
      <c r="D529" s="11" t="s">
        <v>2661</v>
      </c>
      <c r="E529" s="11" t="s">
        <v>2661</v>
      </c>
      <c r="F529" s="4">
        <v>26000</v>
      </c>
      <c r="G529" s="3">
        <v>2008</v>
      </c>
      <c r="H529" s="3" t="s">
        <v>21</v>
      </c>
      <c r="I529" s="12"/>
      <c r="J529" s="3">
        <v>41</v>
      </c>
      <c r="K529" s="3" t="str">
        <f>IF(VLOOKUP(D529,'Resources Final'!A:C,3,FALSE)=0,"",VLOOKUP(D529,'Resources Final'!A:C,3,FALSE))</f>
        <v/>
      </c>
      <c r="L529" s="3" t="str">
        <f>IF(VLOOKUP(D529,'Resources Final'!A:D,4,FALSE)=0,"",VLOOKUP(D529,'Resources Final'!A:D,4,FALSE))</f>
        <v>Y</v>
      </c>
      <c r="M529" s="3" t="str">
        <f>IF(VLOOKUP(D529,'Resources Final'!A:E,5,FALSE)=0,"",VLOOKUP(D529,'Resources Final'!A:E,5,FALSE))</f>
        <v/>
      </c>
      <c r="N529" s="7" t="str">
        <f>IF(VLOOKUP(D529,'Resources Final'!A:F,6,FALSE)=0,"",VLOOKUP(D529,'Resources Final'!A:F,6,FALSE))</f>
        <v/>
      </c>
      <c r="O529" s="3" t="str">
        <f>IF(VLOOKUP(D529,'Resources Final'!A:G,7,FALSE)=0,"",VLOOKUP(D529,'Resources Final'!A:G,7,FALSE))</f>
        <v/>
      </c>
    </row>
    <row r="530" spans="1:15" x14ac:dyDescent="0.2">
      <c r="A530" s="11">
        <v>990</v>
      </c>
      <c r="B530" s="11" t="str">
        <f t="shared" si="19"/>
        <v>Charles G. Koch Charitable Foundation_Northern Michigan University20081000</v>
      </c>
      <c r="C530" s="11" t="s">
        <v>19</v>
      </c>
      <c r="D530" s="11" t="s">
        <v>2698</v>
      </c>
      <c r="E530" s="11" t="s">
        <v>2698</v>
      </c>
      <c r="F530" s="4">
        <v>1000</v>
      </c>
      <c r="G530" s="3">
        <v>2008</v>
      </c>
      <c r="H530" s="3" t="s">
        <v>21</v>
      </c>
      <c r="I530" s="12"/>
      <c r="J530" s="3">
        <v>42</v>
      </c>
      <c r="K530" s="3" t="str">
        <f>IF(VLOOKUP(D530,'Resources Final'!A:C,3,FALSE)=0,"",VLOOKUP(D530,'Resources Final'!A:C,3,FALSE))</f>
        <v/>
      </c>
      <c r="L530" s="3" t="str">
        <f>IF(VLOOKUP(D530,'Resources Final'!A:D,4,FALSE)=0,"",VLOOKUP(D530,'Resources Final'!A:D,4,FALSE))</f>
        <v>Y</v>
      </c>
      <c r="M530" s="3" t="str">
        <f>IF(VLOOKUP(D530,'Resources Final'!A:E,5,FALSE)=0,"",VLOOKUP(D530,'Resources Final'!A:E,5,FALSE))</f>
        <v/>
      </c>
      <c r="N530" s="7" t="str">
        <f>IF(VLOOKUP(D530,'Resources Final'!A:F,6,FALSE)=0,"",VLOOKUP(D530,'Resources Final'!A:F,6,FALSE))</f>
        <v/>
      </c>
      <c r="O530" s="3" t="str">
        <f>IF(VLOOKUP(D530,'Resources Final'!A:G,7,FALSE)=0,"",VLOOKUP(D530,'Resources Final'!A:G,7,FALSE))</f>
        <v/>
      </c>
    </row>
    <row r="531" spans="1:15" x14ac:dyDescent="0.2">
      <c r="A531" s="11">
        <v>990</v>
      </c>
      <c r="B531" s="11" t="str">
        <f t="shared" si="19"/>
        <v>Charles G. Koch Charitable Foundation_Northwestern University2008200000</v>
      </c>
      <c r="C531" s="11" t="s">
        <v>19</v>
      </c>
      <c r="D531" s="11" t="s">
        <v>2707</v>
      </c>
      <c r="E531" s="11" t="s">
        <v>2707</v>
      </c>
      <c r="F531" s="4">
        <v>200000</v>
      </c>
      <c r="G531" s="3">
        <v>2008</v>
      </c>
      <c r="H531" s="3" t="s">
        <v>21</v>
      </c>
      <c r="I531" s="12"/>
      <c r="J531" s="3">
        <v>43</v>
      </c>
      <c r="K531" s="3" t="str">
        <f>IF(VLOOKUP(D531,'Resources Final'!A:C,3,FALSE)=0,"",VLOOKUP(D531,'Resources Final'!A:C,3,FALSE))</f>
        <v/>
      </c>
      <c r="L531" s="3" t="str">
        <f>IF(VLOOKUP(D531,'Resources Final'!A:D,4,FALSE)=0,"",VLOOKUP(D531,'Resources Final'!A:D,4,FALSE))</f>
        <v>Y</v>
      </c>
      <c r="M531" s="3" t="str">
        <f>IF(VLOOKUP(D531,'Resources Final'!A:E,5,FALSE)=0,"",VLOOKUP(D531,'Resources Final'!A:E,5,FALSE))</f>
        <v/>
      </c>
      <c r="N531" s="7" t="str">
        <f>IF(VLOOKUP(D531,'Resources Final'!A:F,6,FALSE)=0,"",VLOOKUP(D531,'Resources Final'!A:F,6,FALSE))</f>
        <v/>
      </c>
      <c r="O531" s="3" t="str">
        <f>IF(VLOOKUP(D531,'Resources Final'!A:G,7,FALSE)=0,"",VLOOKUP(D531,'Resources Final'!A:G,7,FALSE))</f>
        <v/>
      </c>
    </row>
    <row r="532" spans="1:15" x14ac:dyDescent="0.2">
      <c r="A532" s="11">
        <v>990</v>
      </c>
      <c r="B532" s="11" t="str">
        <f t="shared" si="19"/>
        <v>Charles G. Koch Charitable Foundation_Pennsylvania State University200818000</v>
      </c>
      <c r="C532" s="11" t="s">
        <v>19</v>
      </c>
      <c r="D532" s="11" t="s">
        <v>2832</v>
      </c>
      <c r="E532" s="11" t="s">
        <v>2832</v>
      </c>
      <c r="F532" s="4">
        <v>18000</v>
      </c>
      <c r="G532" s="3">
        <v>2008</v>
      </c>
      <c r="H532" s="3" t="s">
        <v>21</v>
      </c>
      <c r="I532" s="12"/>
      <c r="J532" s="3">
        <v>44</v>
      </c>
      <c r="K532" s="3" t="str">
        <f>IF(VLOOKUP(D532,'Resources Final'!A:C,3,FALSE)=0,"",VLOOKUP(D532,'Resources Final'!A:C,3,FALSE))</f>
        <v/>
      </c>
      <c r="L532" s="3" t="str">
        <f>IF(VLOOKUP(D532,'Resources Final'!A:D,4,FALSE)=0,"",VLOOKUP(D532,'Resources Final'!A:D,4,FALSE))</f>
        <v>Y</v>
      </c>
      <c r="M532" s="3" t="str">
        <f>IF(VLOOKUP(D532,'Resources Final'!A:E,5,FALSE)=0,"",VLOOKUP(D532,'Resources Final'!A:E,5,FALSE))</f>
        <v/>
      </c>
      <c r="N532" s="7" t="str">
        <f>IF(VLOOKUP(D532,'Resources Final'!A:F,6,FALSE)=0,"",VLOOKUP(D532,'Resources Final'!A:F,6,FALSE))</f>
        <v/>
      </c>
      <c r="O532" s="3" t="str">
        <f>IF(VLOOKUP(D532,'Resources Final'!A:G,7,FALSE)=0,"",VLOOKUP(D532,'Resources Final'!A:G,7,FALSE))</f>
        <v/>
      </c>
    </row>
    <row r="533" spans="1:15" x14ac:dyDescent="0.2">
      <c r="A533" s="11">
        <v>990</v>
      </c>
      <c r="B533" s="11" t="str">
        <f t="shared" si="19"/>
        <v>Charles G. Koch Charitable Foundation_Rhodes College200815300</v>
      </c>
      <c r="C533" s="11" t="s">
        <v>19</v>
      </c>
      <c r="D533" s="11" t="s">
        <v>3058</v>
      </c>
      <c r="E533" s="11" t="s">
        <v>3058</v>
      </c>
      <c r="F533" s="4">
        <v>15300</v>
      </c>
      <c r="G533" s="3">
        <v>2008</v>
      </c>
      <c r="H533" s="3" t="s">
        <v>21</v>
      </c>
      <c r="I533" s="12"/>
      <c r="J533" s="3">
        <v>45</v>
      </c>
      <c r="K533" s="3" t="str">
        <f>IF(VLOOKUP(D533,'Resources Final'!A:C,3,FALSE)=0,"",VLOOKUP(D533,'Resources Final'!A:C,3,FALSE))</f>
        <v/>
      </c>
      <c r="L533" s="3" t="str">
        <f>IF(VLOOKUP(D533,'Resources Final'!A:D,4,FALSE)=0,"",VLOOKUP(D533,'Resources Final'!A:D,4,FALSE))</f>
        <v>Y</v>
      </c>
      <c r="M533" s="3" t="str">
        <f>IF(VLOOKUP(D533,'Resources Final'!A:E,5,FALSE)=0,"",VLOOKUP(D533,'Resources Final'!A:E,5,FALSE))</f>
        <v/>
      </c>
      <c r="N533" s="7" t="str">
        <f>IF(VLOOKUP(D533,'Resources Final'!A:F,6,FALSE)=0,"",VLOOKUP(D533,'Resources Final'!A:F,6,FALSE))</f>
        <v/>
      </c>
      <c r="O533" s="3" t="str">
        <f>IF(VLOOKUP(D533,'Resources Final'!A:G,7,FALSE)=0,"",VLOOKUP(D533,'Resources Final'!A:G,7,FALSE))</f>
        <v/>
      </c>
    </row>
    <row r="534" spans="1:15" x14ac:dyDescent="0.2">
      <c r="A534" s="11">
        <v>990</v>
      </c>
      <c r="B534" s="11" t="str">
        <f t="shared" si="19"/>
        <v>Charles G. Koch Charitable Foundation_St Cloud State University20084000</v>
      </c>
      <c r="C534" s="11" t="s">
        <v>19</v>
      </c>
      <c r="D534" s="11" t="s">
        <v>3397</v>
      </c>
      <c r="E534" s="11" t="s">
        <v>3397</v>
      </c>
      <c r="F534" s="4">
        <v>4000</v>
      </c>
      <c r="G534" s="3">
        <v>2008</v>
      </c>
      <c r="H534" s="3" t="s">
        <v>21</v>
      </c>
      <c r="I534" s="12"/>
      <c r="J534" s="3">
        <v>46</v>
      </c>
      <c r="K534" s="3" t="str">
        <f>IF(VLOOKUP(D534,'Resources Final'!A:C,3,FALSE)=0,"",VLOOKUP(D534,'Resources Final'!A:C,3,FALSE))</f>
        <v/>
      </c>
      <c r="L534" s="3" t="str">
        <f>IF(VLOOKUP(D534,'Resources Final'!A:D,4,FALSE)=0,"",VLOOKUP(D534,'Resources Final'!A:D,4,FALSE))</f>
        <v>Y</v>
      </c>
      <c r="M534" s="3" t="str">
        <f>IF(VLOOKUP(D534,'Resources Final'!A:E,5,FALSE)=0,"",VLOOKUP(D534,'Resources Final'!A:E,5,FALSE))</f>
        <v/>
      </c>
      <c r="N534" s="7" t="str">
        <f>IF(VLOOKUP(D534,'Resources Final'!A:F,6,FALSE)=0,"",VLOOKUP(D534,'Resources Final'!A:F,6,FALSE))</f>
        <v/>
      </c>
      <c r="O534" s="3" t="str">
        <f>IF(VLOOKUP(D534,'Resources Final'!A:G,7,FALSE)=0,"",VLOOKUP(D534,'Resources Final'!A:G,7,FALSE))</f>
        <v/>
      </c>
    </row>
    <row r="535" spans="1:15" x14ac:dyDescent="0.2">
      <c r="A535" s="11">
        <v>990</v>
      </c>
      <c r="B535" s="11" t="str">
        <f t="shared" si="19"/>
        <v>Charles G. Koch Charitable Foundation_St Lawrence University20084000</v>
      </c>
      <c r="C535" s="11" t="s">
        <v>19</v>
      </c>
      <c r="D535" s="11" t="s">
        <v>3402</v>
      </c>
      <c r="E535" s="11" t="s">
        <v>3402</v>
      </c>
      <c r="F535" s="4">
        <v>4000</v>
      </c>
      <c r="G535" s="3">
        <v>2008</v>
      </c>
      <c r="H535" s="3" t="s">
        <v>21</v>
      </c>
      <c r="I535" s="12"/>
      <c r="J535" s="3">
        <v>47</v>
      </c>
      <c r="K535" s="3" t="str">
        <f>IF(VLOOKUP(D535,'Resources Final'!A:C,3,FALSE)=0,"",VLOOKUP(D535,'Resources Final'!A:C,3,FALSE))</f>
        <v/>
      </c>
      <c r="L535" s="3" t="str">
        <f>IF(VLOOKUP(D535,'Resources Final'!A:D,4,FALSE)=0,"",VLOOKUP(D535,'Resources Final'!A:D,4,FALSE))</f>
        <v>Y</v>
      </c>
      <c r="M535" s="3" t="str">
        <f>IF(VLOOKUP(D535,'Resources Final'!A:E,5,FALSE)=0,"",VLOOKUP(D535,'Resources Final'!A:E,5,FALSE))</f>
        <v/>
      </c>
      <c r="N535" s="7" t="str">
        <f>IF(VLOOKUP(D535,'Resources Final'!A:F,6,FALSE)=0,"",VLOOKUP(D535,'Resources Final'!A:F,6,FALSE))</f>
        <v/>
      </c>
      <c r="O535" s="3" t="str">
        <f>IF(VLOOKUP(D535,'Resources Final'!A:G,7,FALSE)=0,"",VLOOKUP(D535,'Resources Final'!A:G,7,FALSE))</f>
        <v/>
      </c>
    </row>
    <row r="536" spans="1:15" x14ac:dyDescent="0.2">
      <c r="A536" s="11">
        <v>990</v>
      </c>
      <c r="B536" s="11" t="str">
        <f t="shared" si="19"/>
        <v>Charles G. Koch Charitable Foundation_Suffolk University200897236</v>
      </c>
      <c r="C536" s="11" t="s">
        <v>19</v>
      </c>
      <c r="D536" s="11" t="s">
        <v>3472</v>
      </c>
      <c r="E536" s="11" t="s">
        <v>3472</v>
      </c>
      <c r="F536" s="4">
        <v>97236</v>
      </c>
      <c r="G536" s="3">
        <v>2008</v>
      </c>
      <c r="H536" s="3" t="s">
        <v>21</v>
      </c>
      <c r="I536" s="12"/>
      <c r="J536" s="3">
        <v>48</v>
      </c>
      <c r="K536" s="3" t="str">
        <f>IF(VLOOKUP(D536,'Resources Final'!A:C,3,FALSE)=0,"",VLOOKUP(D536,'Resources Final'!A:C,3,FALSE))</f>
        <v/>
      </c>
      <c r="L536" s="3" t="str">
        <f>IF(VLOOKUP(D536,'Resources Final'!A:D,4,FALSE)=0,"",VLOOKUP(D536,'Resources Final'!A:D,4,FALSE))</f>
        <v>Y</v>
      </c>
      <c r="M536" s="3" t="str">
        <f>IF(VLOOKUP(D536,'Resources Final'!A:E,5,FALSE)=0,"",VLOOKUP(D536,'Resources Final'!A:E,5,FALSE))</f>
        <v/>
      </c>
      <c r="N536" s="7" t="str">
        <f>IF(VLOOKUP(D536,'Resources Final'!A:F,6,FALSE)=0,"",VLOOKUP(D536,'Resources Final'!A:F,6,FALSE))</f>
        <v/>
      </c>
      <c r="O536" s="3" t="str">
        <f>IF(VLOOKUP(D536,'Resources Final'!A:G,7,FALSE)=0,"",VLOOKUP(D536,'Resources Final'!A:G,7,FALSE))</f>
        <v/>
      </c>
    </row>
    <row r="537" spans="1:15" x14ac:dyDescent="0.2">
      <c r="A537" s="11">
        <v>990</v>
      </c>
      <c r="B537" s="11" t="str">
        <f t="shared" si="19"/>
        <v>Charles G. Koch Charitable Foundation_Tower Foundation of San Jose State University200815000</v>
      </c>
      <c r="C537" s="11" t="s">
        <v>19</v>
      </c>
      <c r="D537" s="11" t="s">
        <v>3668</v>
      </c>
      <c r="E537" s="11" t="s">
        <v>3668</v>
      </c>
      <c r="F537" s="4">
        <v>15000</v>
      </c>
      <c r="G537" s="3">
        <v>2008</v>
      </c>
      <c r="H537" s="3" t="s">
        <v>21</v>
      </c>
      <c r="I537" s="12"/>
      <c r="J537" s="3">
        <v>49</v>
      </c>
      <c r="K537" s="3" t="str">
        <f>IF(VLOOKUP(D537,'Resources Final'!A:C,3,FALSE)=0,"",VLOOKUP(D537,'Resources Final'!A:C,3,FALSE))</f>
        <v/>
      </c>
      <c r="L537" s="3" t="str">
        <f>IF(VLOOKUP(D537,'Resources Final'!A:D,4,FALSE)=0,"",VLOOKUP(D537,'Resources Final'!A:D,4,FALSE))</f>
        <v>Y</v>
      </c>
      <c r="M537" s="3" t="str">
        <f>IF(VLOOKUP(D537,'Resources Final'!A:E,5,FALSE)=0,"",VLOOKUP(D537,'Resources Final'!A:E,5,FALSE))</f>
        <v/>
      </c>
      <c r="N537" s="7" t="str">
        <f>IF(VLOOKUP(D537,'Resources Final'!A:F,6,FALSE)=0,"",VLOOKUP(D537,'Resources Final'!A:F,6,FALSE))</f>
        <v/>
      </c>
      <c r="O537" s="3" t="str">
        <f>IF(VLOOKUP(D537,'Resources Final'!A:G,7,FALSE)=0,"",VLOOKUP(D537,'Resources Final'!A:G,7,FALSE))</f>
        <v/>
      </c>
    </row>
    <row r="538" spans="1:15" x14ac:dyDescent="0.2">
      <c r="A538" s="11">
        <v>990</v>
      </c>
      <c r="B538" s="11" t="str">
        <f t="shared" si="19"/>
        <v>Charles G. Koch Charitable Foundation_Towson University20084650</v>
      </c>
      <c r="C538" s="11" t="s">
        <v>19</v>
      </c>
      <c r="D538" s="11" t="s">
        <v>3671</v>
      </c>
      <c r="E538" s="11" t="s">
        <v>3671</v>
      </c>
      <c r="F538" s="4">
        <v>4650</v>
      </c>
      <c r="G538" s="3">
        <v>2008</v>
      </c>
      <c r="H538" s="3" t="s">
        <v>21</v>
      </c>
      <c r="I538" s="12"/>
      <c r="J538" s="3">
        <v>50</v>
      </c>
      <c r="K538" s="3" t="str">
        <f>IF(VLOOKUP(D538,'Resources Final'!A:C,3,FALSE)=0,"",VLOOKUP(D538,'Resources Final'!A:C,3,FALSE))</f>
        <v/>
      </c>
      <c r="L538" s="3" t="str">
        <f>IF(VLOOKUP(D538,'Resources Final'!A:D,4,FALSE)=0,"",VLOOKUP(D538,'Resources Final'!A:D,4,FALSE))</f>
        <v>Y</v>
      </c>
      <c r="M538" s="3" t="str">
        <f>IF(VLOOKUP(D538,'Resources Final'!A:E,5,FALSE)=0,"",VLOOKUP(D538,'Resources Final'!A:E,5,FALSE))</f>
        <v/>
      </c>
      <c r="N538" s="7" t="str">
        <f>IF(VLOOKUP(D538,'Resources Final'!A:F,6,FALSE)=0,"",VLOOKUP(D538,'Resources Final'!A:F,6,FALSE))</f>
        <v/>
      </c>
      <c r="O538" s="3" t="str">
        <f>IF(VLOOKUP(D538,'Resources Final'!A:G,7,FALSE)=0,"",VLOOKUP(D538,'Resources Final'!A:G,7,FALSE))</f>
        <v/>
      </c>
    </row>
    <row r="539" spans="1:15" x14ac:dyDescent="0.2">
      <c r="A539" s="11">
        <v>990</v>
      </c>
      <c r="B539" s="11" t="str">
        <f t="shared" si="19"/>
        <v>Charles G. Koch Charitable Foundation_Trinity College200820000</v>
      </c>
      <c r="C539" s="11" t="s">
        <v>19</v>
      </c>
      <c r="D539" s="11" t="s">
        <v>3682</v>
      </c>
      <c r="E539" s="11" t="s">
        <v>3682</v>
      </c>
      <c r="F539" s="4">
        <v>20000</v>
      </c>
      <c r="G539" s="3">
        <v>2008</v>
      </c>
      <c r="H539" s="3" t="s">
        <v>21</v>
      </c>
      <c r="I539" s="12"/>
      <c r="J539" s="3">
        <v>51</v>
      </c>
      <c r="K539" s="3" t="str">
        <f>IF(VLOOKUP(D539,'Resources Final'!A:C,3,FALSE)=0,"",VLOOKUP(D539,'Resources Final'!A:C,3,FALSE))</f>
        <v/>
      </c>
      <c r="L539" s="3" t="str">
        <f>IF(VLOOKUP(D539,'Resources Final'!A:D,4,FALSE)=0,"",VLOOKUP(D539,'Resources Final'!A:D,4,FALSE))</f>
        <v>Y</v>
      </c>
      <c r="M539" s="3" t="str">
        <f>IF(VLOOKUP(D539,'Resources Final'!A:E,5,FALSE)=0,"",VLOOKUP(D539,'Resources Final'!A:E,5,FALSE))</f>
        <v/>
      </c>
      <c r="N539" s="7" t="str">
        <f>IF(VLOOKUP(D539,'Resources Final'!A:F,6,FALSE)=0,"",VLOOKUP(D539,'Resources Final'!A:F,6,FALSE))</f>
        <v/>
      </c>
      <c r="O539" s="3" t="str">
        <f>IF(VLOOKUP(D539,'Resources Final'!A:G,7,FALSE)=0,"",VLOOKUP(D539,'Resources Final'!A:G,7,FALSE))</f>
        <v/>
      </c>
    </row>
    <row r="540" spans="1:15" x14ac:dyDescent="0.2">
      <c r="A540" s="11">
        <v>990</v>
      </c>
      <c r="B540" s="11" t="str">
        <f t="shared" si="19"/>
        <v>Charles G. Koch Charitable Foundation_University of Alaska Fairbanks200815500</v>
      </c>
      <c r="C540" s="11" t="s">
        <v>19</v>
      </c>
      <c r="D540" s="11" t="s">
        <v>3729</v>
      </c>
      <c r="E540" s="11" t="s">
        <v>3726</v>
      </c>
      <c r="F540" s="4">
        <v>15500</v>
      </c>
      <c r="G540" s="3">
        <v>2008</v>
      </c>
      <c r="H540" s="3" t="s">
        <v>21</v>
      </c>
      <c r="I540" s="12"/>
      <c r="J540" s="3">
        <v>52</v>
      </c>
      <c r="K540" s="3" t="str">
        <f>IF(VLOOKUP(D540,'Resources Final'!A:C,3,FALSE)=0,"",VLOOKUP(D540,'Resources Final'!A:C,3,FALSE))</f>
        <v/>
      </c>
      <c r="L540" s="3" t="str">
        <f>IF(VLOOKUP(D540,'Resources Final'!A:D,4,FALSE)=0,"",VLOOKUP(D540,'Resources Final'!A:D,4,FALSE))</f>
        <v>Y</v>
      </c>
      <c r="M540" s="3" t="str">
        <f>IF(VLOOKUP(D540,'Resources Final'!A:E,5,FALSE)=0,"",VLOOKUP(D540,'Resources Final'!A:E,5,FALSE))</f>
        <v/>
      </c>
      <c r="N540" s="7" t="str">
        <f>IF(VLOOKUP(D540,'Resources Final'!A:F,6,FALSE)=0,"",VLOOKUP(D540,'Resources Final'!A:F,6,FALSE))</f>
        <v/>
      </c>
      <c r="O540" s="3" t="str">
        <f>IF(VLOOKUP(D540,'Resources Final'!A:G,7,FALSE)=0,"",VLOOKUP(D540,'Resources Final'!A:G,7,FALSE))</f>
        <v/>
      </c>
    </row>
    <row r="541" spans="1:15" x14ac:dyDescent="0.2">
      <c r="A541" s="11">
        <v>990</v>
      </c>
      <c r="B541" s="11" t="str">
        <f t="shared" si="19"/>
        <v>Charles G. Koch Charitable Foundation_University of Kansas200825000</v>
      </c>
      <c r="C541" s="11" t="s">
        <v>19</v>
      </c>
      <c r="D541" s="11" t="s">
        <v>645</v>
      </c>
      <c r="E541" s="11" t="s">
        <v>645</v>
      </c>
      <c r="F541" s="4">
        <v>25000</v>
      </c>
      <c r="G541" s="3">
        <v>2008</v>
      </c>
      <c r="H541" s="3" t="s">
        <v>21</v>
      </c>
      <c r="I541" s="12"/>
      <c r="J541" s="3">
        <v>53</v>
      </c>
      <c r="K541" s="3" t="str">
        <f>IF(VLOOKUP(D541,'Resources Final'!A:C,3,FALSE)=0,"",VLOOKUP(D541,'Resources Final'!A:C,3,FALSE))</f>
        <v/>
      </c>
      <c r="L541" s="3" t="str">
        <f>IF(VLOOKUP(D541,'Resources Final'!A:D,4,FALSE)=0,"",VLOOKUP(D541,'Resources Final'!A:D,4,FALSE))</f>
        <v>Y</v>
      </c>
      <c r="M541" s="3" t="str">
        <f>IF(VLOOKUP(D541,'Resources Final'!A:E,5,FALSE)=0,"",VLOOKUP(D541,'Resources Final'!A:E,5,FALSE))</f>
        <v/>
      </c>
      <c r="N541" s="7" t="str">
        <f>IF(VLOOKUP(D541,'Resources Final'!A:F,6,FALSE)=0,"",VLOOKUP(D541,'Resources Final'!A:F,6,FALSE))</f>
        <v/>
      </c>
      <c r="O541" s="3" t="str">
        <f>IF(VLOOKUP(D541,'Resources Final'!A:G,7,FALSE)=0,"",VLOOKUP(D541,'Resources Final'!A:G,7,FALSE))</f>
        <v/>
      </c>
    </row>
    <row r="542" spans="1:15" x14ac:dyDescent="0.2">
      <c r="A542" s="11">
        <v>990</v>
      </c>
      <c r="B542" s="11" t="str">
        <f t="shared" si="19"/>
        <v>Charles G. Koch Charitable Foundation_University of Missouri200817500</v>
      </c>
      <c r="C542" s="11" t="s">
        <v>19</v>
      </c>
      <c r="D542" s="11" t="s">
        <v>3787</v>
      </c>
      <c r="E542" s="11" t="s">
        <v>3787</v>
      </c>
      <c r="F542" s="4">
        <v>17500</v>
      </c>
      <c r="G542" s="3">
        <v>2008</v>
      </c>
      <c r="H542" s="3" t="s">
        <v>21</v>
      </c>
      <c r="I542" s="12"/>
      <c r="J542" s="3">
        <v>54</v>
      </c>
      <c r="K542" s="3" t="str">
        <f>IF(VLOOKUP(D542,'Resources Final'!A:C,3,FALSE)=0,"",VLOOKUP(D542,'Resources Final'!A:C,3,FALSE))</f>
        <v/>
      </c>
      <c r="L542" s="3" t="str">
        <f>IF(VLOOKUP(D542,'Resources Final'!A:D,4,FALSE)=0,"",VLOOKUP(D542,'Resources Final'!A:D,4,FALSE))</f>
        <v>Y</v>
      </c>
      <c r="M542" s="3" t="str">
        <f>IF(VLOOKUP(D542,'Resources Final'!A:E,5,FALSE)=0,"",VLOOKUP(D542,'Resources Final'!A:E,5,FALSE))</f>
        <v/>
      </c>
      <c r="N542" s="7" t="str">
        <f>IF(VLOOKUP(D542,'Resources Final'!A:F,6,FALSE)=0,"",VLOOKUP(D542,'Resources Final'!A:F,6,FALSE))</f>
        <v/>
      </c>
      <c r="O542" s="3" t="str">
        <f>IF(VLOOKUP(D542,'Resources Final'!A:G,7,FALSE)=0,"",VLOOKUP(D542,'Resources Final'!A:G,7,FALSE))</f>
        <v/>
      </c>
    </row>
    <row r="543" spans="1:15" x14ac:dyDescent="0.2">
      <c r="A543" s="11">
        <v>990</v>
      </c>
      <c r="B543" s="11" t="str">
        <f t="shared" si="19"/>
        <v>Charles G. Koch Charitable Foundation_University of St Thomas200830000</v>
      </c>
      <c r="C543" s="11" t="s">
        <v>19</v>
      </c>
      <c r="D543" s="11" t="s">
        <v>3821</v>
      </c>
      <c r="E543" s="11" t="s">
        <v>3821</v>
      </c>
      <c r="F543" s="4">
        <v>30000</v>
      </c>
      <c r="G543" s="3">
        <v>2008</v>
      </c>
      <c r="H543" s="3" t="s">
        <v>21</v>
      </c>
      <c r="I543" s="12"/>
      <c r="J543" s="3">
        <v>55</v>
      </c>
      <c r="K543" s="3" t="str">
        <f>IF(VLOOKUP(D543,'Resources Final'!A:C,3,FALSE)=0,"",VLOOKUP(D543,'Resources Final'!A:C,3,FALSE))</f>
        <v/>
      </c>
      <c r="L543" s="3" t="str">
        <f>IF(VLOOKUP(D543,'Resources Final'!A:D,4,FALSE)=0,"",VLOOKUP(D543,'Resources Final'!A:D,4,FALSE))</f>
        <v>Y</v>
      </c>
      <c r="M543" s="3" t="str">
        <f>IF(VLOOKUP(D543,'Resources Final'!A:E,5,FALSE)=0,"",VLOOKUP(D543,'Resources Final'!A:E,5,FALSE))</f>
        <v/>
      </c>
      <c r="N543" s="7" t="str">
        <f>IF(VLOOKUP(D543,'Resources Final'!A:F,6,FALSE)=0,"",VLOOKUP(D543,'Resources Final'!A:F,6,FALSE))</f>
        <v/>
      </c>
      <c r="O543" s="3" t="str">
        <f>IF(VLOOKUP(D543,'Resources Final'!A:G,7,FALSE)=0,"",VLOOKUP(D543,'Resources Final'!A:G,7,FALSE))</f>
        <v/>
      </c>
    </row>
    <row r="544" spans="1:15" x14ac:dyDescent="0.2">
      <c r="A544" s="11">
        <v>990</v>
      </c>
      <c r="B544" s="11" t="str">
        <f t="shared" si="19"/>
        <v>Charles G. Koch Charitable Foundation_Utah State University200874000</v>
      </c>
      <c r="C544" s="11" t="s">
        <v>19</v>
      </c>
      <c r="D544" s="11" t="s">
        <v>3861</v>
      </c>
      <c r="E544" s="11" t="s">
        <v>3861</v>
      </c>
      <c r="F544" s="4">
        <v>74000</v>
      </c>
      <c r="G544" s="3">
        <v>2008</v>
      </c>
      <c r="H544" s="3" t="s">
        <v>21</v>
      </c>
      <c r="I544" s="12"/>
      <c r="J544" s="3">
        <v>56</v>
      </c>
      <c r="K544" s="3" t="str">
        <f>IF(VLOOKUP(D544,'Resources Final'!A:C,3,FALSE)=0,"",VLOOKUP(D544,'Resources Final'!A:C,3,FALSE))</f>
        <v/>
      </c>
      <c r="L544" s="3" t="str">
        <f>IF(VLOOKUP(D544,'Resources Final'!A:D,4,FALSE)=0,"",VLOOKUP(D544,'Resources Final'!A:D,4,FALSE))</f>
        <v>Y</v>
      </c>
      <c r="M544" s="3" t="str">
        <f>IF(VLOOKUP(D544,'Resources Final'!A:E,5,FALSE)=0,"",VLOOKUP(D544,'Resources Final'!A:E,5,FALSE))</f>
        <v/>
      </c>
      <c r="N544" s="7" t="str">
        <f>IF(VLOOKUP(D544,'Resources Final'!A:F,6,FALSE)=0,"",VLOOKUP(D544,'Resources Final'!A:F,6,FALSE))</f>
        <v/>
      </c>
      <c r="O544" s="3" t="str">
        <f>IF(VLOOKUP(D544,'Resources Final'!A:G,7,FALSE)=0,"",VLOOKUP(D544,'Resources Final'!A:G,7,FALSE))</f>
        <v/>
      </c>
    </row>
    <row r="545" spans="1:15" x14ac:dyDescent="0.2">
      <c r="A545" s="11">
        <v>990</v>
      </c>
      <c r="B545" s="11" t="str">
        <f t="shared" si="19"/>
        <v>Charles G. Koch Charitable Foundation_Utah State University Institute for Political Economy200815000</v>
      </c>
      <c r="C545" s="11" t="s">
        <v>19</v>
      </c>
      <c r="D545" s="11" t="s">
        <v>3863</v>
      </c>
      <c r="E545" s="11" t="s">
        <v>3861</v>
      </c>
      <c r="F545" s="4">
        <v>15000</v>
      </c>
      <c r="G545" s="3">
        <v>2008</v>
      </c>
      <c r="H545" s="3" t="s">
        <v>21</v>
      </c>
      <c r="I545" s="12"/>
      <c r="J545" s="3">
        <v>57</v>
      </c>
      <c r="K545" s="3" t="str">
        <f>IF(VLOOKUP(D545,'Resources Final'!A:C,3,FALSE)=0,"",VLOOKUP(D545,'Resources Final'!A:C,3,FALSE))</f>
        <v/>
      </c>
      <c r="L545" s="3" t="str">
        <f>IF(VLOOKUP(D545,'Resources Final'!A:D,4,FALSE)=0,"",VLOOKUP(D545,'Resources Final'!A:D,4,FALSE))</f>
        <v>Y</v>
      </c>
      <c r="M545" s="3" t="str">
        <f>IF(VLOOKUP(D545,'Resources Final'!A:E,5,FALSE)=0,"",VLOOKUP(D545,'Resources Final'!A:E,5,FALSE))</f>
        <v/>
      </c>
      <c r="N545" s="7" t="str">
        <f>IF(VLOOKUP(D545,'Resources Final'!A:F,6,FALSE)=0,"",VLOOKUP(D545,'Resources Final'!A:F,6,FALSE))</f>
        <v/>
      </c>
      <c r="O545" s="3" t="str">
        <f>IF(VLOOKUP(D545,'Resources Final'!A:G,7,FALSE)=0,"",VLOOKUP(D545,'Resources Final'!A:G,7,FALSE))</f>
        <v/>
      </c>
    </row>
    <row r="546" spans="1:15" x14ac:dyDescent="0.2">
      <c r="A546" s="11">
        <v>990</v>
      </c>
      <c r="B546" s="11" t="str">
        <f t="shared" si="19"/>
        <v>Charles G. Koch Charitable Foundation_University of Texas - Pan American Foundation200820600</v>
      </c>
      <c r="C546" s="11" t="s">
        <v>19</v>
      </c>
      <c r="D546" s="11" t="s">
        <v>3831</v>
      </c>
      <c r="E546" s="11" t="s">
        <v>3827</v>
      </c>
      <c r="F546" s="4">
        <v>20600</v>
      </c>
      <c r="G546" s="3">
        <v>2008</v>
      </c>
      <c r="H546" s="3" t="s">
        <v>21</v>
      </c>
      <c r="I546" s="12" t="s">
        <v>4209</v>
      </c>
      <c r="J546" s="3">
        <v>58</v>
      </c>
      <c r="K546" s="3" t="str">
        <f>IF(VLOOKUP(D546,'Resources Final'!A:C,3,FALSE)=0,"",VLOOKUP(D546,'Resources Final'!A:C,3,FALSE))</f>
        <v/>
      </c>
      <c r="L546" s="3" t="str">
        <f>IF(VLOOKUP(D546,'Resources Final'!A:D,4,FALSE)=0,"",VLOOKUP(D546,'Resources Final'!A:D,4,FALSE))</f>
        <v>Y</v>
      </c>
      <c r="M546" s="3" t="str">
        <f>IF(VLOOKUP(D546,'Resources Final'!A:E,5,FALSE)=0,"",VLOOKUP(D546,'Resources Final'!A:E,5,FALSE))</f>
        <v/>
      </c>
      <c r="N546" s="7" t="str">
        <f>IF(VLOOKUP(D546,'Resources Final'!A:F,6,FALSE)=0,"",VLOOKUP(D546,'Resources Final'!A:F,6,FALSE))</f>
        <v/>
      </c>
      <c r="O546" s="3" t="str">
        <f>IF(VLOOKUP(D546,'Resources Final'!A:G,7,FALSE)=0,"",VLOOKUP(D546,'Resources Final'!A:G,7,FALSE))</f>
        <v/>
      </c>
    </row>
    <row r="547" spans="1:15" x14ac:dyDescent="0.2">
      <c r="A547" s="11">
        <v>990</v>
      </c>
      <c r="B547" s="11" t="str">
        <f t="shared" si="19"/>
        <v>Charles G. Koch Charitable Foundation_West Virginia University Foundation200855000</v>
      </c>
      <c r="C547" s="11" t="s">
        <v>19</v>
      </c>
      <c r="D547" s="11" t="s">
        <v>3980</v>
      </c>
      <c r="E547" s="11" t="s">
        <v>3979</v>
      </c>
      <c r="F547" s="4">
        <v>55000</v>
      </c>
      <c r="G547" s="3">
        <v>2008</v>
      </c>
      <c r="H547" s="3" t="s">
        <v>21</v>
      </c>
      <c r="I547" s="12"/>
      <c r="J547" s="3">
        <v>59</v>
      </c>
      <c r="K547" s="3" t="str">
        <f>IF(VLOOKUP(D547,'Resources Final'!A:C,3,FALSE)=0,"",VLOOKUP(D547,'Resources Final'!A:C,3,FALSE))</f>
        <v/>
      </c>
      <c r="L547" s="3" t="str">
        <f>IF(VLOOKUP(D547,'Resources Final'!A:D,4,FALSE)=0,"",VLOOKUP(D547,'Resources Final'!A:D,4,FALSE))</f>
        <v>Y</v>
      </c>
      <c r="M547" s="3" t="str">
        <f>IF(VLOOKUP(D547,'Resources Final'!A:E,5,FALSE)=0,"",VLOOKUP(D547,'Resources Final'!A:E,5,FALSE))</f>
        <v/>
      </c>
      <c r="N547" s="7" t="str">
        <f>IF(VLOOKUP(D547,'Resources Final'!A:F,6,FALSE)=0,"",VLOOKUP(D547,'Resources Final'!A:F,6,FALSE))</f>
        <v/>
      </c>
      <c r="O547" s="3" t="str">
        <f>IF(VLOOKUP(D547,'Resources Final'!A:G,7,FALSE)=0,"",VLOOKUP(D547,'Resources Final'!A:G,7,FALSE))</f>
        <v/>
      </c>
    </row>
    <row r="548" spans="1:15" x14ac:dyDescent="0.2">
      <c r="A548" s="11">
        <v>990</v>
      </c>
      <c r="B548" s="11" t="str">
        <f t="shared" si="19"/>
        <v>Charles G. Koch Charitable Foundation_Acton Institute for the Study of Religion and Liberty2009153750</v>
      </c>
      <c r="C548" s="11" t="s">
        <v>19</v>
      </c>
      <c r="D548" s="11" t="s">
        <v>112</v>
      </c>
      <c r="E548" s="11" t="s">
        <v>112</v>
      </c>
      <c r="F548" s="4">
        <v>153750</v>
      </c>
      <c r="G548" s="3">
        <v>2009</v>
      </c>
      <c r="H548" s="3" t="s">
        <v>21</v>
      </c>
      <c r="I548" s="12"/>
      <c r="J548" s="3">
        <v>1</v>
      </c>
      <c r="K548" s="3" t="str">
        <f>IF(VLOOKUP(D548,'Resources Final'!A:C,3,FALSE)=0,"",VLOOKUP(D548,'Resources Final'!A:C,3,FALSE))</f>
        <v/>
      </c>
      <c r="L548" s="3" t="str">
        <f>IF(VLOOKUP(D548,'Resources Final'!A:D,4,FALSE)=0,"",VLOOKUP(D548,'Resources Final'!A:D,4,FALSE))</f>
        <v/>
      </c>
      <c r="M548" s="3" t="str">
        <f>IF(VLOOKUP(D548,'Resources Final'!A:E,5,FALSE)=0,"",VLOOKUP(D548,'Resources Final'!A:E,5,FALSE))</f>
        <v/>
      </c>
      <c r="N548" s="7" t="str">
        <f>IF(VLOOKUP(D548,'Resources Final'!A:F,6,FALSE)=0,"",VLOOKUP(D548,'Resources Final'!A:F,6,FALSE))</f>
        <v>https://www.desmogblog.com/acton-institute</v>
      </c>
      <c r="O548" s="3" t="str">
        <f>IF(VLOOKUP(D548,'Resources Final'!A:G,7,FALSE)=0,"",VLOOKUP(D548,'Resources Final'!A:G,7,FALSE))</f>
        <v>Desmog</v>
      </c>
    </row>
    <row r="549" spans="1:15" x14ac:dyDescent="0.2">
      <c r="A549" s="11">
        <v>990</v>
      </c>
      <c r="B549" s="11" t="str">
        <f t="shared" ref="B549:B612" si="20">C549&amp;"_"&amp;D549&amp;G549&amp;F549</f>
        <v>Charles G. Koch Charitable Foundation_American Council of Trustees and Alumni200922912</v>
      </c>
      <c r="C549" s="11" t="s">
        <v>19</v>
      </c>
      <c r="D549" s="11" t="s">
        <v>184</v>
      </c>
      <c r="E549" s="11" t="s">
        <v>184</v>
      </c>
      <c r="F549" s="4">
        <v>22912</v>
      </c>
      <c r="G549" s="3">
        <v>2009</v>
      </c>
      <c r="H549" s="3" t="s">
        <v>21</v>
      </c>
      <c r="I549" s="12"/>
      <c r="J549" s="3">
        <v>2</v>
      </c>
      <c r="K549" s="3" t="str">
        <f>IF(VLOOKUP(D549,'Resources Final'!A:C,3,FALSE)=0,"",VLOOKUP(D549,'Resources Final'!A:C,3,FALSE))</f>
        <v/>
      </c>
      <c r="L549" s="3" t="str">
        <f>IF(VLOOKUP(D549,'Resources Final'!A:D,4,FALSE)=0,"",VLOOKUP(D549,'Resources Final'!A:D,4,FALSE))</f>
        <v/>
      </c>
      <c r="M549" s="3" t="str">
        <f>IF(VLOOKUP(D549,'Resources Final'!A:E,5,FALSE)=0,"",VLOOKUP(D549,'Resources Final'!A:E,5,FALSE))</f>
        <v/>
      </c>
      <c r="N549" s="7" t="str">
        <f>IF(VLOOKUP(D549,'Resources Final'!A:F,6,FALSE)=0,"",VLOOKUP(D549,'Resources Final'!A:F,6,FALSE))</f>
        <v>https://www.sourcewatch.org/index.php/American_Council_of_Trustees_and_Alumni</v>
      </c>
      <c r="O549" s="3" t="str">
        <f>IF(VLOOKUP(D549,'Resources Final'!A:G,7,FALSE)=0,"",VLOOKUP(D549,'Resources Final'!A:G,7,FALSE))</f>
        <v>Sourcewatch</v>
      </c>
    </row>
    <row r="550" spans="1:15" x14ac:dyDescent="0.2">
      <c r="A550" s="11">
        <v>990</v>
      </c>
      <c r="B550" s="11" t="str">
        <f t="shared" si="20"/>
        <v>Charles G. Koch Charitable Foundation_American Legislative Exchange Council200975858</v>
      </c>
      <c r="C550" s="11" t="s">
        <v>19</v>
      </c>
      <c r="D550" s="11" t="s">
        <v>195</v>
      </c>
      <c r="E550" s="11" t="s">
        <v>195</v>
      </c>
      <c r="F550" s="4">
        <v>75858</v>
      </c>
      <c r="G550" s="3">
        <v>2009</v>
      </c>
      <c r="H550" s="3" t="s">
        <v>21</v>
      </c>
      <c r="I550" s="12"/>
      <c r="J550" s="3">
        <v>3</v>
      </c>
      <c r="K550" s="3" t="str">
        <f>IF(VLOOKUP(D550,'Resources Final'!A:C,3,FALSE)=0,"",VLOOKUP(D550,'Resources Final'!A:C,3,FALSE))</f>
        <v/>
      </c>
      <c r="L550" s="3" t="str">
        <f>IF(VLOOKUP(D550,'Resources Final'!A:D,4,FALSE)=0,"",VLOOKUP(D550,'Resources Final'!A:D,4,FALSE))</f>
        <v/>
      </c>
      <c r="M550" s="3" t="str">
        <f>IF(VLOOKUP(D550,'Resources Final'!A:E,5,FALSE)=0,"",VLOOKUP(D550,'Resources Final'!A:E,5,FALSE))</f>
        <v/>
      </c>
      <c r="N550" s="7" t="str">
        <f>IF(VLOOKUP(D550,'Resources Final'!A:F,6,FALSE)=0,"",VLOOKUP(D550,'Resources Final'!A:F,6,FALSE))</f>
        <v>https://www.desmogblog.com/american-legislative-exchange-council</v>
      </c>
      <c r="O550" s="3" t="str">
        <f>IF(VLOOKUP(D550,'Resources Final'!A:G,7,FALSE)=0,"",VLOOKUP(D550,'Resources Final'!A:G,7,FALSE))</f>
        <v>Desmog</v>
      </c>
    </row>
    <row r="551" spans="1:15" x14ac:dyDescent="0.2">
      <c r="A551" s="11">
        <v>990</v>
      </c>
      <c r="B551" s="11" t="str">
        <f t="shared" si="20"/>
        <v>Charles G. Koch Charitable Foundation_Americans for Prosperity Foundation (formerly CSE Foundation)200967556</v>
      </c>
      <c r="C551" s="11" t="s">
        <v>19</v>
      </c>
      <c r="D551" s="11" t="s">
        <v>215</v>
      </c>
      <c r="E551" s="11" t="s">
        <v>213</v>
      </c>
      <c r="F551" s="4">
        <v>67556</v>
      </c>
      <c r="G551" s="3">
        <v>2009</v>
      </c>
      <c r="H551" s="3" t="s">
        <v>21</v>
      </c>
      <c r="I551" s="12"/>
      <c r="J551" s="3">
        <v>4</v>
      </c>
      <c r="K551" s="3" t="str">
        <f>IF(VLOOKUP(D551,'Resources Final'!A:C,3,FALSE)=0,"",VLOOKUP(D551,'Resources Final'!A:C,3,FALSE))</f>
        <v/>
      </c>
      <c r="L551" s="3" t="str">
        <f>IF(VLOOKUP(D551,'Resources Final'!A:D,4,FALSE)=0,"",VLOOKUP(D551,'Resources Final'!A:D,4,FALSE))</f>
        <v/>
      </c>
      <c r="M551" s="3" t="str">
        <f>IF(VLOOKUP(D551,'Resources Final'!A:E,5,FALSE)=0,"",VLOOKUP(D551,'Resources Final'!A:E,5,FALSE))</f>
        <v/>
      </c>
      <c r="N551" s="7" t="str">
        <f>IF(VLOOKUP(D551,'Resources Final'!A:F,6,FALSE)=0,"",VLOOKUP(D551,'Resources Final'!A:F,6,FALSE))</f>
        <v>https://www.desmogblog.com/americans-for-prosperity</v>
      </c>
      <c r="O551" s="3" t="str">
        <f>IF(VLOOKUP(D551,'Resources Final'!A:G,7,FALSE)=0,"",VLOOKUP(D551,'Resources Final'!A:G,7,FALSE))</f>
        <v>Desmog</v>
      </c>
    </row>
    <row r="552" spans="1:15" x14ac:dyDescent="0.2">
      <c r="A552" s="11">
        <v>990</v>
      </c>
      <c r="B552" s="11" t="str">
        <f t="shared" si="20"/>
        <v>Charles G. Koch Charitable Foundation_American University20097500</v>
      </c>
      <c r="C552" s="11" t="s">
        <v>19</v>
      </c>
      <c r="D552" s="11" t="s">
        <v>208</v>
      </c>
      <c r="E552" s="11" t="s">
        <v>208</v>
      </c>
      <c r="F552" s="4">
        <v>7500</v>
      </c>
      <c r="G552" s="3">
        <v>2009</v>
      </c>
      <c r="H552" s="3" t="s">
        <v>21</v>
      </c>
      <c r="I552" s="12"/>
      <c r="J552" s="3">
        <v>5</v>
      </c>
      <c r="K552" s="3" t="str">
        <f>IF(VLOOKUP(D552,'Resources Final'!A:C,3,FALSE)=0,"",VLOOKUP(D552,'Resources Final'!A:C,3,FALSE))</f>
        <v/>
      </c>
      <c r="L552" s="3" t="str">
        <f>IF(VLOOKUP(D552,'Resources Final'!A:D,4,FALSE)=0,"",VLOOKUP(D552,'Resources Final'!A:D,4,FALSE))</f>
        <v>Y</v>
      </c>
      <c r="M552" s="3" t="str">
        <f>IF(VLOOKUP(D552,'Resources Final'!A:E,5,FALSE)=0,"",VLOOKUP(D552,'Resources Final'!A:E,5,FALSE))</f>
        <v/>
      </c>
      <c r="N552" s="7" t="str">
        <f>IF(VLOOKUP(D552,'Resources Final'!A:F,6,FALSE)=0,"",VLOOKUP(D552,'Resources Final'!A:F,6,FALSE))</f>
        <v/>
      </c>
      <c r="O552" s="3" t="str">
        <f>IF(VLOOKUP(D552,'Resources Final'!A:G,7,FALSE)=0,"",VLOOKUP(D552,'Resources Final'!A:G,7,FALSE))</f>
        <v/>
      </c>
    </row>
    <row r="553" spans="1:15" x14ac:dyDescent="0.2">
      <c r="A553" s="11">
        <v>990</v>
      </c>
      <c r="B553" s="11" t="str">
        <f t="shared" si="20"/>
        <v>Charles G. Koch Charitable Foundation_Arch Foundation20092600</v>
      </c>
      <c r="C553" s="11" t="s">
        <v>19</v>
      </c>
      <c r="D553" s="11" t="s">
        <v>251</v>
      </c>
      <c r="E553" s="11" t="s">
        <v>251</v>
      </c>
      <c r="F553" s="4">
        <v>2600</v>
      </c>
      <c r="G553" s="3">
        <v>2009</v>
      </c>
      <c r="H553" s="3" t="s">
        <v>21</v>
      </c>
      <c r="I553" s="12"/>
      <c r="J553" s="3">
        <v>6</v>
      </c>
      <c r="K553" s="3" t="str">
        <f>IF(VLOOKUP(D553,'Resources Final'!A:C,3,FALSE)=0,"",VLOOKUP(D553,'Resources Final'!A:C,3,FALSE))</f>
        <v/>
      </c>
      <c r="L553" s="3" t="str">
        <f>IF(VLOOKUP(D553,'Resources Final'!A:D,4,FALSE)=0,"",VLOOKUP(D553,'Resources Final'!A:D,4,FALSE))</f>
        <v/>
      </c>
      <c r="M553" s="3" t="str">
        <f>IF(VLOOKUP(D553,'Resources Final'!A:E,5,FALSE)=0,"",VLOOKUP(D553,'Resources Final'!A:E,5,FALSE))</f>
        <v/>
      </c>
      <c r="N553" s="7" t="str">
        <f>IF(VLOOKUP(D553,'Resources Final'!A:F,6,FALSE)=0,"",VLOOKUP(D553,'Resources Final'!A:F,6,FALSE))</f>
        <v/>
      </c>
      <c r="O553" s="3" t="str">
        <f>IF(VLOOKUP(D553,'Resources Final'!A:G,7,FALSE)=0,"",VLOOKUP(D553,'Resources Final'!A:G,7,FALSE))</f>
        <v/>
      </c>
    </row>
    <row r="554" spans="1:15" x14ac:dyDescent="0.2">
      <c r="A554" s="11">
        <v>990</v>
      </c>
      <c r="B554" s="11" t="str">
        <f t="shared" si="20"/>
        <v>Charles G. Koch Charitable Foundation_Ashland University200920000</v>
      </c>
      <c r="C554" s="11" t="s">
        <v>19</v>
      </c>
      <c r="D554" s="11" t="s">
        <v>271</v>
      </c>
      <c r="E554" s="11" t="s">
        <v>271</v>
      </c>
      <c r="F554" s="4">
        <v>20000</v>
      </c>
      <c r="G554" s="3">
        <v>2009</v>
      </c>
      <c r="H554" s="3" t="s">
        <v>21</v>
      </c>
      <c r="I554" s="12"/>
      <c r="J554" s="3">
        <v>7</v>
      </c>
      <c r="K554" s="3" t="str">
        <f>IF(VLOOKUP(D554,'Resources Final'!A:C,3,FALSE)=0,"",VLOOKUP(D554,'Resources Final'!A:C,3,FALSE))</f>
        <v/>
      </c>
      <c r="L554" s="3" t="str">
        <f>IF(VLOOKUP(D554,'Resources Final'!A:D,4,FALSE)=0,"",VLOOKUP(D554,'Resources Final'!A:D,4,FALSE))</f>
        <v>Y</v>
      </c>
      <c r="M554" s="3" t="str">
        <f>IF(VLOOKUP(D554,'Resources Final'!A:E,5,FALSE)=0,"",VLOOKUP(D554,'Resources Final'!A:E,5,FALSE))</f>
        <v/>
      </c>
      <c r="N554" s="7" t="str">
        <f>IF(VLOOKUP(D554,'Resources Final'!A:F,6,FALSE)=0,"",VLOOKUP(D554,'Resources Final'!A:F,6,FALSE))</f>
        <v/>
      </c>
      <c r="O554" s="3" t="str">
        <f>IF(VLOOKUP(D554,'Resources Final'!A:G,7,FALSE)=0,"",VLOOKUP(D554,'Resources Final'!A:G,7,FALSE))</f>
        <v/>
      </c>
    </row>
    <row r="555" spans="1:15" x14ac:dyDescent="0.2">
      <c r="A555" s="11">
        <v>990</v>
      </c>
      <c r="B555" s="11" t="str">
        <f t="shared" si="20"/>
        <v>Charles G. Koch Charitable Foundation_Association of Private Enterprise Education200960000</v>
      </c>
      <c r="C555" s="11" t="s">
        <v>19</v>
      </c>
      <c r="D555" s="11" t="s">
        <v>279</v>
      </c>
      <c r="E555" s="11" t="s">
        <v>279</v>
      </c>
      <c r="F555" s="4">
        <v>60000</v>
      </c>
      <c r="G555" s="3">
        <v>2009</v>
      </c>
      <c r="H555" s="3" t="s">
        <v>21</v>
      </c>
      <c r="I555" s="12"/>
      <c r="J555" s="3">
        <v>8</v>
      </c>
      <c r="K555" s="3" t="str">
        <f>IF(VLOOKUP(D555,'Resources Final'!A:C,3,FALSE)=0,"",VLOOKUP(D555,'Resources Final'!A:C,3,FALSE))</f>
        <v/>
      </c>
      <c r="L555" s="3" t="str">
        <f>IF(VLOOKUP(D555,'Resources Final'!A:D,4,FALSE)=0,"",VLOOKUP(D555,'Resources Final'!A:D,4,FALSE))</f>
        <v/>
      </c>
      <c r="M555" s="3" t="str">
        <f>IF(VLOOKUP(D555,'Resources Final'!A:E,5,FALSE)=0,"",VLOOKUP(D555,'Resources Final'!A:E,5,FALSE))</f>
        <v/>
      </c>
      <c r="N555" s="7" t="str">
        <f>IF(VLOOKUP(D555,'Resources Final'!A:F,6,FALSE)=0,"",VLOOKUP(D555,'Resources Final'!A:F,6,FALSE))</f>
        <v/>
      </c>
      <c r="O555" s="3" t="str">
        <f>IF(VLOOKUP(D555,'Resources Final'!A:G,7,FALSE)=0,"",VLOOKUP(D555,'Resources Final'!A:G,7,FALSE))</f>
        <v/>
      </c>
    </row>
    <row r="556" spans="1:15" x14ac:dyDescent="0.2">
      <c r="A556" s="11">
        <v>990</v>
      </c>
      <c r="B556" s="11" t="str">
        <f t="shared" si="20"/>
        <v>Charles G. Koch Charitable Foundation_Atlas Economic Research Foundation200938800</v>
      </c>
      <c r="C556" s="11" t="s">
        <v>19</v>
      </c>
      <c r="D556" s="11" t="s">
        <v>286</v>
      </c>
      <c r="E556" s="11" t="s">
        <v>286</v>
      </c>
      <c r="F556" s="4">
        <v>38800</v>
      </c>
      <c r="G556" s="3">
        <v>2009</v>
      </c>
      <c r="H556" s="3" t="s">
        <v>21</v>
      </c>
      <c r="I556" s="12"/>
      <c r="J556" s="3">
        <v>9</v>
      </c>
      <c r="K556" s="3" t="str">
        <f>IF(VLOOKUP(D556,'Resources Final'!A:C,3,FALSE)=0,"",VLOOKUP(D556,'Resources Final'!A:C,3,FALSE))</f>
        <v/>
      </c>
      <c r="L556" s="3" t="str">
        <f>IF(VLOOKUP(D556,'Resources Final'!A:D,4,FALSE)=0,"",VLOOKUP(D556,'Resources Final'!A:D,4,FALSE))</f>
        <v/>
      </c>
      <c r="M556" s="3" t="str">
        <f>IF(VLOOKUP(D556,'Resources Final'!A:E,5,FALSE)=0,"",VLOOKUP(D556,'Resources Final'!A:E,5,FALSE))</f>
        <v/>
      </c>
      <c r="N556" s="7" t="str">
        <f>IF(VLOOKUP(D556,'Resources Final'!A:F,6,FALSE)=0,"",VLOOKUP(D556,'Resources Final'!A:F,6,FALSE))</f>
        <v>https://www.desmogblog.com/atlas-economic-research-foundation</v>
      </c>
      <c r="O556" s="3" t="str">
        <f>IF(VLOOKUP(D556,'Resources Final'!A:G,7,FALSE)=0,"",VLOOKUP(D556,'Resources Final'!A:G,7,FALSE))</f>
        <v>Desmog</v>
      </c>
    </row>
    <row r="557" spans="1:15" x14ac:dyDescent="0.2">
      <c r="A557" s="11">
        <v>990</v>
      </c>
      <c r="B557" s="11" t="str">
        <f t="shared" si="20"/>
        <v>Charles G. Koch Charitable Foundation_Ball State University20098300</v>
      </c>
      <c r="C557" s="11" t="s">
        <v>19</v>
      </c>
      <c r="D557" s="11" t="s">
        <v>342</v>
      </c>
      <c r="E557" s="11" t="s">
        <v>342</v>
      </c>
      <c r="F557" s="4">
        <v>8300</v>
      </c>
      <c r="G557" s="3">
        <v>2009</v>
      </c>
      <c r="H557" s="3" t="s">
        <v>21</v>
      </c>
      <c r="I557" s="12"/>
      <c r="J557" s="3">
        <v>10</v>
      </c>
      <c r="K557" s="3" t="str">
        <f>IF(VLOOKUP(D557,'Resources Final'!A:C,3,FALSE)=0,"",VLOOKUP(D557,'Resources Final'!A:C,3,FALSE))</f>
        <v/>
      </c>
      <c r="L557" s="3" t="str">
        <f>IF(VLOOKUP(D557,'Resources Final'!A:D,4,FALSE)=0,"",VLOOKUP(D557,'Resources Final'!A:D,4,FALSE))</f>
        <v>Y</v>
      </c>
      <c r="M557" s="3" t="str">
        <f>IF(VLOOKUP(D557,'Resources Final'!A:E,5,FALSE)=0,"",VLOOKUP(D557,'Resources Final'!A:E,5,FALSE))</f>
        <v/>
      </c>
      <c r="N557" s="7" t="str">
        <f>IF(VLOOKUP(D557,'Resources Final'!A:F,6,FALSE)=0,"",VLOOKUP(D557,'Resources Final'!A:F,6,FALSE))</f>
        <v/>
      </c>
      <c r="O557" s="3" t="str">
        <f>IF(VLOOKUP(D557,'Resources Final'!A:G,7,FALSE)=0,"",VLOOKUP(D557,'Resources Final'!A:G,7,FALSE))</f>
        <v/>
      </c>
    </row>
    <row r="558" spans="1:15" x14ac:dyDescent="0.2">
      <c r="A558" s="11">
        <v>990</v>
      </c>
      <c r="B558" s="11" t="str">
        <f t="shared" si="20"/>
        <v>Charles G. Koch Charitable Foundation_Barton College20094320</v>
      </c>
      <c r="C558" s="11" t="s">
        <v>19</v>
      </c>
      <c r="D558" s="11" t="s">
        <v>357</v>
      </c>
      <c r="E558" s="11" t="s">
        <v>357</v>
      </c>
      <c r="F558" s="4">
        <v>4320</v>
      </c>
      <c r="G558" s="3">
        <v>2009</v>
      </c>
      <c r="H558" s="3" t="s">
        <v>21</v>
      </c>
      <c r="I558" s="12"/>
      <c r="J558" s="3">
        <v>11</v>
      </c>
      <c r="K558" s="3" t="str">
        <f>IF(VLOOKUP(D558,'Resources Final'!A:C,3,FALSE)=0,"",VLOOKUP(D558,'Resources Final'!A:C,3,FALSE))</f>
        <v/>
      </c>
      <c r="L558" s="3" t="str">
        <f>IF(VLOOKUP(D558,'Resources Final'!A:D,4,FALSE)=0,"",VLOOKUP(D558,'Resources Final'!A:D,4,FALSE))</f>
        <v>Y</v>
      </c>
      <c r="M558" s="3" t="str">
        <f>IF(VLOOKUP(D558,'Resources Final'!A:E,5,FALSE)=0,"",VLOOKUP(D558,'Resources Final'!A:E,5,FALSE))</f>
        <v/>
      </c>
      <c r="N558" s="7" t="str">
        <f>IF(VLOOKUP(D558,'Resources Final'!A:F,6,FALSE)=0,"",VLOOKUP(D558,'Resources Final'!A:F,6,FALSE))</f>
        <v/>
      </c>
      <c r="O558" s="3" t="str">
        <f>IF(VLOOKUP(D558,'Resources Final'!A:G,7,FALSE)=0,"",VLOOKUP(D558,'Resources Final'!A:G,7,FALSE))</f>
        <v/>
      </c>
    </row>
    <row r="559" spans="1:15" x14ac:dyDescent="0.2">
      <c r="A559" s="11">
        <v>990</v>
      </c>
      <c r="B559" s="11" t="str">
        <f t="shared" si="20"/>
        <v>Charles G. Koch Charitable Foundation_Becket Fund For Religious Liberty200920538</v>
      </c>
      <c r="C559" s="11" t="s">
        <v>19</v>
      </c>
      <c r="D559" s="11" t="s">
        <v>378</v>
      </c>
      <c r="E559" s="11" t="s">
        <v>378</v>
      </c>
      <c r="F559" s="4">
        <v>20538</v>
      </c>
      <c r="G559" s="3">
        <v>2009</v>
      </c>
      <c r="H559" s="3" t="s">
        <v>21</v>
      </c>
      <c r="I559" s="12" t="s">
        <v>4210</v>
      </c>
      <c r="J559" s="3">
        <v>12</v>
      </c>
      <c r="K559" s="3" t="str">
        <f>IF(VLOOKUP(D559,'Resources Final'!A:C,3,FALSE)=0,"",VLOOKUP(D559,'Resources Final'!A:C,3,FALSE))</f>
        <v/>
      </c>
      <c r="L559" s="3" t="str">
        <f>IF(VLOOKUP(D559,'Resources Final'!A:D,4,FALSE)=0,"",VLOOKUP(D559,'Resources Final'!A:D,4,FALSE))</f>
        <v/>
      </c>
      <c r="M559" s="3" t="str">
        <f>IF(VLOOKUP(D559,'Resources Final'!A:E,5,FALSE)=0,"",VLOOKUP(D559,'Resources Final'!A:E,5,FALSE))</f>
        <v/>
      </c>
      <c r="N559" s="7" t="str">
        <f>IF(VLOOKUP(D559,'Resources Final'!A:F,6,FALSE)=0,"",VLOOKUP(D559,'Resources Final'!A:F,6,FALSE))</f>
        <v>https://www.sourcewatch.org/index.php?title=Becket</v>
      </c>
      <c r="O559" s="3" t="str">
        <f>IF(VLOOKUP(D559,'Resources Final'!A:G,7,FALSE)=0,"",VLOOKUP(D559,'Resources Final'!A:G,7,FALSE))</f>
        <v>Sourcewatch</v>
      </c>
    </row>
    <row r="560" spans="1:15" x14ac:dyDescent="0.2">
      <c r="A560" s="11">
        <v>990</v>
      </c>
      <c r="B560" s="11" t="str">
        <f t="shared" si="20"/>
        <v>Charles G. Koch Charitable Foundation_Beloit College200932000</v>
      </c>
      <c r="C560" s="11" t="s">
        <v>19</v>
      </c>
      <c r="D560" s="11" t="s">
        <v>392</v>
      </c>
      <c r="E560" s="11" t="s">
        <v>392</v>
      </c>
      <c r="F560" s="4">
        <v>32000</v>
      </c>
      <c r="G560" s="3">
        <v>2009</v>
      </c>
      <c r="H560" s="3" t="s">
        <v>21</v>
      </c>
      <c r="I560" s="12"/>
      <c r="J560" s="3">
        <v>13</v>
      </c>
      <c r="K560" s="3" t="str">
        <f>IF(VLOOKUP(D560,'Resources Final'!A:C,3,FALSE)=0,"",VLOOKUP(D560,'Resources Final'!A:C,3,FALSE))</f>
        <v/>
      </c>
      <c r="L560" s="3" t="str">
        <f>IF(VLOOKUP(D560,'Resources Final'!A:D,4,FALSE)=0,"",VLOOKUP(D560,'Resources Final'!A:D,4,FALSE))</f>
        <v>Y</v>
      </c>
      <c r="M560" s="3" t="str">
        <f>IF(VLOOKUP(D560,'Resources Final'!A:E,5,FALSE)=0,"",VLOOKUP(D560,'Resources Final'!A:E,5,FALSE))</f>
        <v/>
      </c>
      <c r="N560" s="7" t="str">
        <f>IF(VLOOKUP(D560,'Resources Final'!A:F,6,FALSE)=0,"",VLOOKUP(D560,'Resources Final'!A:F,6,FALSE))</f>
        <v/>
      </c>
      <c r="O560" s="3" t="str">
        <f>IF(VLOOKUP(D560,'Resources Final'!A:G,7,FALSE)=0,"",VLOOKUP(D560,'Resources Final'!A:G,7,FALSE))</f>
        <v/>
      </c>
    </row>
    <row r="561" spans="1:15" x14ac:dyDescent="0.2">
      <c r="A561" s="11">
        <v>990</v>
      </c>
      <c r="B561" s="11" t="str">
        <f t="shared" si="20"/>
        <v>Charles G. Koch Charitable Foundation_Berry College200912100</v>
      </c>
      <c r="C561" s="11" t="s">
        <v>19</v>
      </c>
      <c r="D561" s="11" t="s">
        <v>413</v>
      </c>
      <c r="E561" s="11" t="s">
        <v>413</v>
      </c>
      <c r="F561" s="4">
        <v>12100</v>
      </c>
      <c r="G561" s="3">
        <v>2009</v>
      </c>
      <c r="H561" s="3" t="s">
        <v>21</v>
      </c>
      <c r="I561" s="12"/>
      <c r="J561" s="3">
        <v>14</v>
      </c>
      <c r="K561" s="3" t="str">
        <f>IF(VLOOKUP(D561,'Resources Final'!A:C,3,FALSE)=0,"",VLOOKUP(D561,'Resources Final'!A:C,3,FALSE))</f>
        <v/>
      </c>
      <c r="L561" s="3" t="str">
        <f>IF(VLOOKUP(D561,'Resources Final'!A:D,4,FALSE)=0,"",VLOOKUP(D561,'Resources Final'!A:D,4,FALSE))</f>
        <v>Y</v>
      </c>
      <c r="M561" s="3" t="str">
        <f>IF(VLOOKUP(D561,'Resources Final'!A:E,5,FALSE)=0,"",VLOOKUP(D561,'Resources Final'!A:E,5,FALSE))</f>
        <v/>
      </c>
      <c r="N561" s="7" t="str">
        <f>IF(VLOOKUP(D561,'Resources Final'!A:F,6,FALSE)=0,"",VLOOKUP(D561,'Resources Final'!A:F,6,FALSE))</f>
        <v/>
      </c>
      <c r="O561" s="3" t="str">
        <f>IF(VLOOKUP(D561,'Resources Final'!A:G,7,FALSE)=0,"",VLOOKUP(D561,'Resources Final'!A:G,7,FALSE))</f>
        <v/>
      </c>
    </row>
    <row r="562" spans="1:15" x14ac:dyDescent="0.2">
      <c r="A562" s="11">
        <v>990</v>
      </c>
      <c r="B562" s="11" t="str">
        <f t="shared" si="20"/>
        <v>Charles G. Koch Charitable Foundation_Bethel College20095000</v>
      </c>
      <c r="C562" s="11" t="s">
        <v>19</v>
      </c>
      <c r="D562" s="11" t="s">
        <v>418</v>
      </c>
      <c r="E562" s="11" t="s">
        <v>418</v>
      </c>
      <c r="F562" s="4">
        <v>5000</v>
      </c>
      <c r="G562" s="3">
        <v>2009</v>
      </c>
      <c r="H562" s="3" t="s">
        <v>21</v>
      </c>
      <c r="I562" s="12"/>
      <c r="J562" s="3">
        <v>15</v>
      </c>
      <c r="K562" s="3" t="str">
        <f>IF(VLOOKUP(D562,'Resources Final'!A:C,3,FALSE)=0,"",VLOOKUP(D562,'Resources Final'!A:C,3,FALSE))</f>
        <v/>
      </c>
      <c r="L562" s="3" t="str">
        <f>IF(VLOOKUP(D562,'Resources Final'!A:D,4,FALSE)=0,"",VLOOKUP(D562,'Resources Final'!A:D,4,FALSE))</f>
        <v>Y</v>
      </c>
      <c r="M562" s="3" t="str">
        <f>IF(VLOOKUP(D562,'Resources Final'!A:E,5,FALSE)=0,"",VLOOKUP(D562,'Resources Final'!A:E,5,FALSE))</f>
        <v/>
      </c>
      <c r="N562" s="7" t="str">
        <f>IF(VLOOKUP(D562,'Resources Final'!A:F,6,FALSE)=0,"",VLOOKUP(D562,'Resources Final'!A:F,6,FALSE))</f>
        <v/>
      </c>
      <c r="O562" s="3" t="str">
        <f>IF(VLOOKUP(D562,'Resources Final'!A:G,7,FALSE)=0,"",VLOOKUP(D562,'Resources Final'!A:G,7,FALSE))</f>
        <v/>
      </c>
    </row>
    <row r="563" spans="1:15" x14ac:dyDescent="0.2">
      <c r="A563" s="11">
        <v>990</v>
      </c>
      <c r="B563" s="11" t="str">
        <f t="shared" si="20"/>
        <v>Charles G. Koch Charitable Foundation_Bill of Rights Institute2009303909</v>
      </c>
      <c r="C563" s="11" t="s">
        <v>19</v>
      </c>
      <c r="D563" s="11" t="s">
        <v>428</v>
      </c>
      <c r="E563" s="11" t="s">
        <v>428</v>
      </c>
      <c r="F563" s="4">
        <v>303909</v>
      </c>
      <c r="G563" s="3">
        <v>2009</v>
      </c>
      <c r="H563" s="3" t="s">
        <v>21</v>
      </c>
      <c r="I563" s="12"/>
      <c r="J563" s="3">
        <v>16</v>
      </c>
      <c r="K563" s="3" t="str">
        <f>IF(VLOOKUP(D563,'Resources Final'!A:C,3,FALSE)=0,"",VLOOKUP(D563,'Resources Final'!A:C,3,FALSE))</f>
        <v/>
      </c>
      <c r="L563" s="3" t="str">
        <f>IF(VLOOKUP(D563,'Resources Final'!A:D,4,FALSE)=0,"",VLOOKUP(D563,'Resources Final'!A:D,4,FALSE))</f>
        <v/>
      </c>
      <c r="M563" s="3" t="str">
        <f>IF(VLOOKUP(D563,'Resources Final'!A:E,5,FALSE)=0,"",VLOOKUP(D563,'Resources Final'!A:E,5,FALSE))</f>
        <v/>
      </c>
      <c r="N563" s="7" t="str">
        <f>IF(VLOOKUP(D563,'Resources Final'!A:F,6,FALSE)=0,"",VLOOKUP(D563,'Resources Final'!A:F,6,FALSE))</f>
        <v>https://www.sourcewatch.org/index.php/Bill_of_Rights_Institute</v>
      </c>
      <c r="O563" s="3" t="str">
        <f>IF(VLOOKUP(D563,'Resources Final'!A:G,7,FALSE)=0,"",VLOOKUP(D563,'Resources Final'!A:G,7,FALSE))</f>
        <v>Sourcewatch</v>
      </c>
    </row>
    <row r="564" spans="1:15" x14ac:dyDescent="0.2">
      <c r="A564" s="11">
        <v>990</v>
      </c>
      <c r="B564" s="11" t="str">
        <f t="shared" si="20"/>
        <v>Charles G. Koch Charitable Foundation_Board of Regents - University of Nebraska200910000</v>
      </c>
      <c r="C564" s="11" t="s">
        <v>19</v>
      </c>
      <c r="D564" s="11" t="s">
        <v>456</v>
      </c>
      <c r="E564" s="11" t="s">
        <v>457</v>
      </c>
      <c r="F564" s="4">
        <v>10000</v>
      </c>
      <c r="G564" s="3">
        <v>2009</v>
      </c>
      <c r="H564" s="3" t="s">
        <v>21</v>
      </c>
      <c r="I564" s="12"/>
      <c r="J564" s="3">
        <v>17</v>
      </c>
      <c r="K564" s="3" t="str">
        <f>IF(VLOOKUP(D564,'Resources Final'!A:C,3,FALSE)=0,"",VLOOKUP(D564,'Resources Final'!A:C,3,FALSE))</f>
        <v/>
      </c>
      <c r="L564" s="3" t="str">
        <f>IF(VLOOKUP(D564,'Resources Final'!A:D,4,FALSE)=0,"",VLOOKUP(D564,'Resources Final'!A:D,4,FALSE))</f>
        <v>Y</v>
      </c>
      <c r="M564" s="3" t="str">
        <f>IF(VLOOKUP(D564,'Resources Final'!A:E,5,FALSE)=0,"",VLOOKUP(D564,'Resources Final'!A:E,5,FALSE))</f>
        <v/>
      </c>
      <c r="N564" s="7" t="str">
        <f>IF(VLOOKUP(D564,'Resources Final'!A:F,6,FALSE)=0,"",VLOOKUP(D564,'Resources Final'!A:F,6,FALSE))</f>
        <v/>
      </c>
      <c r="O564" s="3" t="str">
        <f>IF(VLOOKUP(D564,'Resources Final'!A:G,7,FALSE)=0,"",VLOOKUP(D564,'Resources Final'!A:G,7,FALSE))</f>
        <v/>
      </c>
    </row>
    <row r="565" spans="1:15" x14ac:dyDescent="0.2">
      <c r="A565" s="11">
        <v>990</v>
      </c>
      <c r="B565" s="11" t="str">
        <f t="shared" si="20"/>
        <v>Charles G. Koch Charitable Foundation_Boys &amp; Girls Clubs of South Central Kansas20095229</v>
      </c>
      <c r="C565" s="11" t="s">
        <v>19</v>
      </c>
      <c r="D565" s="11" t="s">
        <v>486</v>
      </c>
      <c r="E565" s="11" t="s">
        <v>486</v>
      </c>
      <c r="F565" s="4">
        <v>5229</v>
      </c>
      <c r="G565" s="3">
        <v>2009</v>
      </c>
      <c r="H565" s="3" t="s">
        <v>21</v>
      </c>
      <c r="I565" s="12"/>
      <c r="J565" s="3">
        <v>18</v>
      </c>
      <c r="K565" s="3" t="str">
        <f>IF(VLOOKUP(D565,'Resources Final'!A:C,3,FALSE)=0,"",VLOOKUP(D565,'Resources Final'!A:C,3,FALSE))</f>
        <v/>
      </c>
      <c r="L565" s="3" t="str">
        <f>IF(VLOOKUP(D565,'Resources Final'!A:D,4,FALSE)=0,"",VLOOKUP(D565,'Resources Final'!A:D,4,FALSE))</f>
        <v/>
      </c>
      <c r="M565" s="3" t="str">
        <f>IF(VLOOKUP(D565,'Resources Final'!A:E,5,FALSE)=0,"",VLOOKUP(D565,'Resources Final'!A:E,5,FALSE))</f>
        <v>N</v>
      </c>
      <c r="N565" s="7" t="str">
        <f>IF(VLOOKUP(D565,'Resources Final'!A:F,6,FALSE)=0,"",VLOOKUP(D565,'Resources Final'!A:F,6,FALSE))</f>
        <v/>
      </c>
      <c r="O565" s="3" t="str">
        <f>IF(VLOOKUP(D565,'Resources Final'!A:G,7,FALSE)=0,"",VLOOKUP(D565,'Resources Final'!A:G,7,FALSE))</f>
        <v/>
      </c>
    </row>
    <row r="566" spans="1:15" x14ac:dyDescent="0.2">
      <c r="A566" s="11">
        <v>990</v>
      </c>
      <c r="B566" s="11" t="str">
        <f t="shared" si="20"/>
        <v>Charles G. Koch Charitable Foundation_Brown University2009147154</v>
      </c>
      <c r="C566" s="11" t="s">
        <v>19</v>
      </c>
      <c r="D566" s="11" t="s">
        <v>514</v>
      </c>
      <c r="E566" s="11" t="s">
        <v>514</v>
      </c>
      <c r="F566" s="4">
        <v>147154</v>
      </c>
      <c r="G566" s="3">
        <v>2009</v>
      </c>
      <c r="H566" s="3" t="s">
        <v>21</v>
      </c>
      <c r="I566" s="12"/>
      <c r="J566" s="3">
        <v>19</v>
      </c>
      <c r="K566" s="3" t="str">
        <f>IF(VLOOKUP(D566,'Resources Final'!A:C,3,FALSE)=0,"",VLOOKUP(D566,'Resources Final'!A:C,3,FALSE))</f>
        <v/>
      </c>
      <c r="L566" s="3" t="str">
        <f>IF(VLOOKUP(D566,'Resources Final'!A:D,4,FALSE)=0,"",VLOOKUP(D566,'Resources Final'!A:D,4,FALSE))</f>
        <v>Y</v>
      </c>
      <c r="M566" s="3" t="str">
        <f>IF(VLOOKUP(D566,'Resources Final'!A:E,5,FALSE)=0,"",VLOOKUP(D566,'Resources Final'!A:E,5,FALSE))</f>
        <v/>
      </c>
      <c r="N566" s="7" t="str">
        <f>IF(VLOOKUP(D566,'Resources Final'!A:F,6,FALSE)=0,"",VLOOKUP(D566,'Resources Final'!A:F,6,FALSE))</f>
        <v/>
      </c>
      <c r="O566" s="3" t="str">
        <f>IF(VLOOKUP(D566,'Resources Final'!A:G,7,FALSE)=0,"",VLOOKUP(D566,'Resources Final'!A:G,7,FALSE))</f>
        <v/>
      </c>
    </row>
    <row r="567" spans="1:15" x14ac:dyDescent="0.2">
      <c r="A567" s="11">
        <v>990</v>
      </c>
      <c r="B567" s="11" t="str">
        <f t="shared" si="20"/>
        <v>Charles G. Koch Charitable Foundation_Buckeye Institute for Public Policy Solutions20093000</v>
      </c>
      <c r="C567" s="11" t="s">
        <v>19</v>
      </c>
      <c r="D567" s="11" t="s">
        <v>520</v>
      </c>
      <c r="E567" s="11" t="s">
        <v>520</v>
      </c>
      <c r="F567" s="4">
        <v>3000</v>
      </c>
      <c r="G567" s="3">
        <v>2009</v>
      </c>
      <c r="H567" s="3" t="s">
        <v>21</v>
      </c>
      <c r="I567" s="12"/>
      <c r="J567" s="3">
        <v>20</v>
      </c>
      <c r="K567" s="3" t="str">
        <f>IF(VLOOKUP(D567,'Resources Final'!A:C,3,FALSE)=0,"",VLOOKUP(D567,'Resources Final'!A:C,3,FALSE))</f>
        <v/>
      </c>
      <c r="L567" s="3" t="str">
        <f>IF(VLOOKUP(D567,'Resources Final'!A:D,4,FALSE)=0,"",VLOOKUP(D567,'Resources Final'!A:D,4,FALSE))</f>
        <v/>
      </c>
      <c r="M567" s="3" t="str">
        <f>IF(VLOOKUP(D567,'Resources Final'!A:E,5,FALSE)=0,"",VLOOKUP(D567,'Resources Final'!A:E,5,FALSE))</f>
        <v/>
      </c>
      <c r="N567" s="7" t="str">
        <f>IF(VLOOKUP(D567,'Resources Final'!A:F,6,FALSE)=0,"",VLOOKUP(D567,'Resources Final'!A:F,6,FALSE))</f>
        <v>https://www.sourcewatch.org/index.php/The_Buckeye_Institute</v>
      </c>
      <c r="O567" s="3" t="str">
        <f>IF(VLOOKUP(D567,'Resources Final'!A:G,7,FALSE)=0,"",VLOOKUP(D567,'Resources Final'!A:G,7,FALSE))</f>
        <v>Sourcewatch</v>
      </c>
    </row>
    <row r="568" spans="1:15" x14ac:dyDescent="0.2">
      <c r="A568" s="11">
        <v>990</v>
      </c>
      <c r="B568" s="11" t="str">
        <f t="shared" si="20"/>
        <v>Charles G. Koch Charitable Foundation_Campbell University20097000</v>
      </c>
      <c r="C568" s="11" t="s">
        <v>19</v>
      </c>
      <c r="D568" s="11" t="s">
        <v>592</v>
      </c>
      <c r="E568" s="11" t="s">
        <v>592</v>
      </c>
      <c r="F568" s="4">
        <v>7000</v>
      </c>
      <c r="G568" s="3">
        <v>2009</v>
      </c>
      <c r="H568" s="3" t="s">
        <v>21</v>
      </c>
      <c r="I568" s="12"/>
      <c r="J568" s="3">
        <v>21</v>
      </c>
      <c r="K568" s="3" t="str">
        <f>IF(VLOOKUP(D568,'Resources Final'!A:C,3,FALSE)=0,"",VLOOKUP(D568,'Resources Final'!A:C,3,FALSE))</f>
        <v/>
      </c>
      <c r="L568" s="3" t="str">
        <f>IF(VLOOKUP(D568,'Resources Final'!A:D,4,FALSE)=0,"",VLOOKUP(D568,'Resources Final'!A:D,4,FALSE))</f>
        <v>Y</v>
      </c>
      <c r="M568" s="3" t="str">
        <f>IF(VLOOKUP(D568,'Resources Final'!A:E,5,FALSE)=0,"",VLOOKUP(D568,'Resources Final'!A:E,5,FALSE))</f>
        <v/>
      </c>
      <c r="N568" s="7" t="str">
        <f>IF(VLOOKUP(D568,'Resources Final'!A:F,6,FALSE)=0,"",VLOOKUP(D568,'Resources Final'!A:F,6,FALSE))</f>
        <v/>
      </c>
      <c r="O568" s="3" t="str">
        <f>IF(VLOOKUP(D568,'Resources Final'!A:G,7,FALSE)=0,"",VLOOKUP(D568,'Resources Final'!A:G,7,FALSE))</f>
        <v/>
      </c>
    </row>
    <row r="569" spans="1:15" x14ac:dyDescent="0.2">
      <c r="A569" s="11">
        <v>990</v>
      </c>
      <c r="B569" s="11" t="str">
        <f t="shared" si="20"/>
        <v>Charles G. Koch Charitable Foundation_Center for Freedom &amp; Prosperity Foundation200954266</v>
      </c>
      <c r="C569" s="11" t="s">
        <v>19</v>
      </c>
      <c r="D569" s="11" t="s">
        <v>657</v>
      </c>
      <c r="E569" s="11" t="s">
        <v>657</v>
      </c>
      <c r="F569" s="4">
        <v>54266</v>
      </c>
      <c r="G569" s="3">
        <v>2009</v>
      </c>
      <c r="H569" s="3" t="s">
        <v>21</v>
      </c>
      <c r="I569" s="12"/>
      <c r="J569" s="3">
        <v>22</v>
      </c>
      <c r="K569" s="3" t="str">
        <f>IF(VLOOKUP(D569,'Resources Final'!A:C,3,FALSE)=0,"",VLOOKUP(D569,'Resources Final'!A:C,3,FALSE))</f>
        <v/>
      </c>
      <c r="L569" s="3" t="str">
        <f>IF(VLOOKUP(D569,'Resources Final'!A:D,4,FALSE)=0,"",VLOOKUP(D569,'Resources Final'!A:D,4,FALSE))</f>
        <v/>
      </c>
      <c r="M569" s="3" t="str">
        <f>IF(VLOOKUP(D569,'Resources Final'!A:E,5,FALSE)=0,"",VLOOKUP(D569,'Resources Final'!A:E,5,FALSE))</f>
        <v/>
      </c>
      <c r="N569" s="7" t="str">
        <f>IF(VLOOKUP(D569,'Resources Final'!A:F,6,FALSE)=0,"",VLOOKUP(D569,'Resources Final'!A:F,6,FALSE))</f>
        <v>http://www.sourcewatch.org/index.php/Center_for_Freedom_and_Prosperity</v>
      </c>
      <c r="O569" s="3" t="str">
        <f>IF(VLOOKUP(D569,'Resources Final'!A:G,7,FALSE)=0,"",VLOOKUP(D569,'Resources Final'!A:G,7,FALSE))</f>
        <v>Sourcewatch</v>
      </c>
    </row>
    <row r="570" spans="1:15" x14ac:dyDescent="0.2">
      <c r="A570" s="11">
        <v>990</v>
      </c>
      <c r="B570" s="11" t="str">
        <f t="shared" si="20"/>
        <v>Charles G. Koch Charitable Foundation_Chapman University200925000</v>
      </c>
      <c r="C570" s="11" t="s">
        <v>19</v>
      </c>
      <c r="D570" s="11" t="s">
        <v>698</v>
      </c>
      <c r="E570" s="11" t="s">
        <v>698</v>
      </c>
      <c r="F570" s="4">
        <v>25000</v>
      </c>
      <c r="G570" s="3">
        <v>2009</v>
      </c>
      <c r="H570" s="3" t="s">
        <v>21</v>
      </c>
      <c r="I570" s="12"/>
      <c r="J570" s="3">
        <v>23</v>
      </c>
      <c r="K570" s="3" t="str">
        <f>IF(VLOOKUP(D570,'Resources Final'!A:C,3,FALSE)=0,"",VLOOKUP(D570,'Resources Final'!A:C,3,FALSE))</f>
        <v/>
      </c>
      <c r="L570" s="3" t="str">
        <f>IF(VLOOKUP(D570,'Resources Final'!A:D,4,FALSE)=0,"",VLOOKUP(D570,'Resources Final'!A:D,4,FALSE))</f>
        <v>Y</v>
      </c>
      <c r="M570" s="3" t="str">
        <f>IF(VLOOKUP(D570,'Resources Final'!A:E,5,FALSE)=0,"",VLOOKUP(D570,'Resources Final'!A:E,5,FALSE))</f>
        <v/>
      </c>
      <c r="N570" s="7" t="str">
        <f>IF(VLOOKUP(D570,'Resources Final'!A:F,6,FALSE)=0,"",VLOOKUP(D570,'Resources Final'!A:F,6,FALSE))</f>
        <v/>
      </c>
      <c r="O570" s="3" t="str">
        <f>IF(VLOOKUP(D570,'Resources Final'!A:G,7,FALSE)=0,"",VLOOKUP(D570,'Resources Final'!A:G,7,FALSE))</f>
        <v/>
      </c>
    </row>
    <row r="571" spans="1:15" x14ac:dyDescent="0.2">
      <c r="A571" s="11">
        <v>990</v>
      </c>
      <c r="B571" s="11" t="str">
        <f t="shared" si="20"/>
        <v>Charles G. Koch Charitable Foundation_Claremont McKenna College200922000</v>
      </c>
      <c r="C571" s="11" t="s">
        <v>19</v>
      </c>
      <c r="D571" s="11" t="s">
        <v>741</v>
      </c>
      <c r="E571" s="11" t="s">
        <v>741</v>
      </c>
      <c r="F571" s="4">
        <v>22000</v>
      </c>
      <c r="G571" s="3">
        <v>2009</v>
      </c>
      <c r="H571" s="3" t="s">
        <v>21</v>
      </c>
      <c r="I571" s="12"/>
      <c r="J571" s="3">
        <v>24</v>
      </c>
      <c r="K571" s="3" t="str">
        <f>IF(VLOOKUP(D571,'Resources Final'!A:C,3,FALSE)=0,"",VLOOKUP(D571,'Resources Final'!A:C,3,FALSE))</f>
        <v/>
      </c>
      <c r="L571" s="3" t="str">
        <f>IF(VLOOKUP(D571,'Resources Final'!A:D,4,FALSE)=0,"",VLOOKUP(D571,'Resources Final'!A:D,4,FALSE))</f>
        <v>Y</v>
      </c>
      <c r="M571" s="3" t="str">
        <f>IF(VLOOKUP(D571,'Resources Final'!A:E,5,FALSE)=0,"",VLOOKUP(D571,'Resources Final'!A:E,5,FALSE))</f>
        <v/>
      </c>
      <c r="N571" s="7" t="str">
        <f>IF(VLOOKUP(D571,'Resources Final'!A:F,6,FALSE)=0,"",VLOOKUP(D571,'Resources Final'!A:F,6,FALSE))</f>
        <v/>
      </c>
      <c r="O571" s="3" t="str">
        <f>IF(VLOOKUP(D571,'Resources Final'!A:G,7,FALSE)=0,"",VLOOKUP(D571,'Resources Final'!A:G,7,FALSE))</f>
        <v/>
      </c>
    </row>
    <row r="572" spans="1:15" x14ac:dyDescent="0.2">
      <c r="A572" s="11">
        <v>990</v>
      </c>
      <c r="B572" s="11" t="str">
        <f t="shared" si="20"/>
        <v>Charles G. Koch Charitable Foundation_Clemson University2009250000</v>
      </c>
      <c r="C572" s="11" t="s">
        <v>19</v>
      </c>
      <c r="D572" s="11" t="s">
        <v>757</v>
      </c>
      <c r="E572" s="11" t="s">
        <v>757</v>
      </c>
      <c r="F572" s="4">
        <v>250000</v>
      </c>
      <c r="G572" s="3">
        <v>2009</v>
      </c>
      <c r="H572" s="3" t="s">
        <v>21</v>
      </c>
      <c r="I572" s="12"/>
      <c r="J572" s="3">
        <v>25</v>
      </c>
      <c r="K572" s="3" t="str">
        <f>IF(VLOOKUP(D572,'Resources Final'!A:C,3,FALSE)=0,"",VLOOKUP(D572,'Resources Final'!A:C,3,FALSE))</f>
        <v/>
      </c>
      <c r="L572" s="3" t="str">
        <f>IF(VLOOKUP(D572,'Resources Final'!A:D,4,FALSE)=0,"",VLOOKUP(D572,'Resources Final'!A:D,4,FALSE))</f>
        <v>Y</v>
      </c>
      <c r="M572" s="3" t="str">
        <f>IF(VLOOKUP(D572,'Resources Final'!A:E,5,FALSE)=0,"",VLOOKUP(D572,'Resources Final'!A:E,5,FALSE))</f>
        <v/>
      </c>
      <c r="N572" s="7" t="str">
        <f>IF(VLOOKUP(D572,'Resources Final'!A:F,6,FALSE)=0,"",VLOOKUP(D572,'Resources Final'!A:F,6,FALSE))</f>
        <v/>
      </c>
      <c r="O572" s="3" t="str">
        <f>IF(VLOOKUP(D572,'Resources Final'!A:G,7,FALSE)=0,"",VLOOKUP(D572,'Resources Final'!A:G,7,FALSE))</f>
        <v/>
      </c>
    </row>
    <row r="573" spans="1:15" x14ac:dyDescent="0.2">
      <c r="A573" s="11">
        <v>990</v>
      </c>
      <c r="B573" s="11" t="str">
        <f t="shared" si="20"/>
        <v>Charles G. Koch Charitable Foundation_College of Charleston Foundation200932160</v>
      </c>
      <c r="C573" s="11" t="s">
        <v>19</v>
      </c>
      <c r="D573" s="11" t="s">
        <v>781</v>
      </c>
      <c r="E573" s="11" t="s">
        <v>780</v>
      </c>
      <c r="F573" s="4">
        <v>32160</v>
      </c>
      <c r="G573" s="3">
        <v>2009</v>
      </c>
      <c r="H573" s="3" t="s">
        <v>21</v>
      </c>
      <c r="I573" s="12"/>
      <c r="J573" s="3">
        <v>26</v>
      </c>
      <c r="K573" s="3" t="str">
        <f>IF(VLOOKUP(D573,'Resources Final'!A:C,3,FALSE)=0,"",VLOOKUP(D573,'Resources Final'!A:C,3,FALSE))</f>
        <v/>
      </c>
      <c r="L573" s="3" t="str">
        <f>IF(VLOOKUP(D573,'Resources Final'!A:D,4,FALSE)=0,"",VLOOKUP(D573,'Resources Final'!A:D,4,FALSE))</f>
        <v>Y</v>
      </c>
      <c r="M573" s="3" t="str">
        <f>IF(VLOOKUP(D573,'Resources Final'!A:E,5,FALSE)=0,"",VLOOKUP(D573,'Resources Final'!A:E,5,FALSE))</f>
        <v/>
      </c>
      <c r="N573" s="7" t="str">
        <f>IF(VLOOKUP(D573,'Resources Final'!A:F,6,FALSE)=0,"",VLOOKUP(D573,'Resources Final'!A:F,6,FALSE))</f>
        <v/>
      </c>
      <c r="O573" s="3" t="str">
        <f>IF(VLOOKUP(D573,'Resources Final'!A:G,7,FALSE)=0,"",VLOOKUP(D573,'Resources Final'!A:G,7,FALSE))</f>
        <v/>
      </c>
    </row>
    <row r="574" spans="1:15" x14ac:dyDescent="0.2">
      <c r="A574" s="11">
        <v>990</v>
      </c>
      <c r="B574" s="11" t="str">
        <f t="shared" si="20"/>
        <v>Charles G. Koch Charitable Foundation_Collegians For A Constructive Tomorrow (CFACT Campus)200912285</v>
      </c>
      <c r="C574" s="11" t="s">
        <v>19</v>
      </c>
      <c r="D574" s="11" t="s">
        <v>791</v>
      </c>
      <c r="E574" s="11" t="s">
        <v>791</v>
      </c>
      <c r="F574" s="4">
        <v>12285</v>
      </c>
      <c r="G574" s="3">
        <v>2009</v>
      </c>
      <c r="H574" s="3" t="s">
        <v>21</v>
      </c>
      <c r="I574" s="12"/>
      <c r="J574" s="3">
        <v>27</v>
      </c>
      <c r="K574" s="3" t="str">
        <f>IF(VLOOKUP(D574,'Resources Final'!A:C,3,FALSE)=0,"",VLOOKUP(D574,'Resources Final'!A:C,3,FALSE))</f>
        <v/>
      </c>
      <c r="L574" s="3" t="str">
        <f>IF(VLOOKUP(D574,'Resources Final'!A:D,4,FALSE)=0,"",VLOOKUP(D574,'Resources Final'!A:D,4,FALSE))</f>
        <v/>
      </c>
      <c r="M574" s="3" t="str">
        <f>IF(VLOOKUP(D574,'Resources Final'!A:E,5,FALSE)=0,"",VLOOKUP(D574,'Resources Final'!A:E,5,FALSE))</f>
        <v/>
      </c>
      <c r="N574" s="7" t="str">
        <f>IF(VLOOKUP(D574,'Resources Final'!A:F,6,FALSE)=0,"",VLOOKUP(D574,'Resources Final'!A:F,6,FALSE))</f>
        <v>https://www.greenpeace.org/usa/global-warming/climate-deniers/front-groups/collegians-for-a-constructive-tomorrow-cfact-campus/</v>
      </c>
      <c r="O574" s="3" t="str">
        <f>IF(VLOOKUP(D574,'Resources Final'!A:G,7,FALSE)=0,"",VLOOKUP(D574,'Resources Final'!A:G,7,FALSE))</f>
        <v>Greenpeace</v>
      </c>
    </row>
    <row r="575" spans="1:15" x14ac:dyDescent="0.2">
      <c r="A575" s="11">
        <v>990</v>
      </c>
      <c r="B575" s="11" t="str">
        <f t="shared" si="20"/>
        <v>Charles G. Koch Charitable Foundation_Commonwealth Foundation for Public Policy Alternatives200941828</v>
      </c>
      <c r="C575" s="11" t="s">
        <v>19</v>
      </c>
      <c r="D575" s="11" t="s">
        <v>809</v>
      </c>
      <c r="E575" s="11" t="s">
        <v>809</v>
      </c>
      <c r="F575" s="4">
        <v>41828</v>
      </c>
      <c r="G575" s="3">
        <v>2009</v>
      </c>
      <c r="H575" s="3" t="s">
        <v>21</v>
      </c>
      <c r="I575" s="12"/>
      <c r="J575" s="3">
        <v>28</v>
      </c>
      <c r="K575" s="3" t="str">
        <f>IF(VLOOKUP(D575,'Resources Final'!A:C,3,FALSE)=0,"",VLOOKUP(D575,'Resources Final'!A:C,3,FALSE))</f>
        <v/>
      </c>
      <c r="L575" s="3" t="str">
        <f>IF(VLOOKUP(D575,'Resources Final'!A:D,4,FALSE)=0,"",VLOOKUP(D575,'Resources Final'!A:D,4,FALSE))</f>
        <v/>
      </c>
      <c r="M575" s="3" t="str">
        <f>IF(VLOOKUP(D575,'Resources Final'!A:E,5,FALSE)=0,"",VLOOKUP(D575,'Resources Final'!A:E,5,FALSE))</f>
        <v/>
      </c>
      <c r="N575" s="7" t="str">
        <f>IF(VLOOKUP(D575,'Resources Final'!A:F,6,FALSE)=0,"",VLOOKUP(D575,'Resources Final'!A:F,6,FALSE))</f>
        <v>http://www.sourcewatch.org/index.php/Commonwealth_Foundation</v>
      </c>
      <c r="O575" s="3" t="str">
        <f>IF(VLOOKUP(D575,'Resources Final'!A:G,7,FALSE)=0,"",VLOOKUP(D575,'Resources Final'!A:G,7,FALSE))</f>
        <v>Sourcewatch</v>
      </c>
    </row>
    <row r="576" spans="1:15" x14ac:dyDescent="0.2">
      <c r="A576" s="11">
        <v>990</v>
      </c>
      <c r="B576" s="11" t="str">
        <f t="shared" si="20"/>
        <v>Charles G. Koch Charitable Foundation_Competitive Enterprise Institute200924079</v>
      </c>
      <c r="C576" s="11" t="s">
        <v>19</v>
      </c>
      <c r="D576" s="11" t="s">
        <v>816</v>
      </c>
      <c r="E576" s="11" t="s">
        <v>816</v>
      </c>
      <c r="F576" s="4">
        <v>24079</v>
      </c>
      <c r="G576" s="3">
        <v>2009</v>
      </c>
      <c r="H576" s="3" t="s">
        <v>21</v>
      </c>
      <c r="I576" s="12"/>
      <c r="J576" s="3">
        <v>29</v>
      </c>
      <c r="K576" s="3" t="str">
        <f>IF(VLOOKUP(D576,'Resources Final'!A:C,3,FALSE)=0,"",VLOOKUP(D576,'Resources Final'!A:C,3,FALSE))</f>
        <v/>
      </c>
      <c r="L576" s="3" t="str">
        <f>IF(VLOOKUP(D576,'Resources Final'!A:D,4,FALSE)=0,"",VLOOKUP(D576,'Resources Final'!A:D,4,FALSE))</f>
        <v/>
      </c>
      <c r="M576" s="3" t="str">
        <f>IF(VLOOKUP(D576,'Resources Final'!A:E,5,FALSE)=0,"",VLOOKUP(D576,'Resources Final'!A:E,5,FALSE))</f>
        <v/>
      </c>
      <c r="N576" s="7" t="str">
        <f>IF(VLOOKUP(D576,'Resources Final'!A:F,6,FALSE)=0,"",VLOOKUP(D576,'Resources Final'!A:F,6,FALSE))</f>
        <v>https://www.desmogblog.com/competitive-enterprise-institute</v>
      </c>
      <c r="O576" s="3" t="str">
        <f>IF(VLOOKUP(D576,'Resources Final'!A:G,7,FALSE)=0,"",VLOOKUP(D576,'Resources Final'!A:G,7,FALSE))</f>
        <v>Desmog</v>
      </c>
    </row>
    <row r="577" spans="1:15" x14ac:dyDescent="0.2">
      <c r="A577" s="11">
        <v>990</v>
      </c>
      <c r="B577" s="11" t="str">
        <f t="shared" si="20"/>
        <v>Charles G. Koch Charitable Foundation_Critical Review Foundation200916000</v>
      </c>
      <c r="C577" s="11" t="s">
        <v>19</v>
      </c>
      <c r="D577" s="11" t="s">
        <v>874</v>
      </c>
      <c r="E577" s="11" t="s">
        <v>874</v>
      </c>
      <c r="F577" s="4">
        <v>16000</v>
      </c>
      <c r="G577" s="3">
        <v>2009</v>
      </c>
      <c r="H577" s="3" t="s">
        <v>21</v>
      </c>
      <c r="I577" s="12"/>
      <c r="J577" s="3">
        <v>30</v>
      </c>
      <c r="K577" s="3" t="str">
        <f>IF(VLOOKUP(D577,'Resources Final'!A:C,3,FALSE)=0,"",VLOOKUP(D577,'Resources Final'!A:C,3,FALSE))</f>
        <v/>
      </c>
      <c r="L577" s="3" t="str">
        <f>IF(VLOOKUP(D577,'Resources Final'!A:D,4,FALSE)=0,"",VLOOKUP(D577,'Resources Final'!A:D,4,FALSE))</f>
        <v/>
      </c>
      <c r="M577" s="3" t="str">
        <f>IF(VLOOKUP(D577,'Resources Final'!A:E,5,FALSE)=0,"",VLOOKUP(D577,'Resources Final'!A:E,5,FALSE))</f>
        <v/>
      </c>
      <c r="N577" s="7" t="str">
        <f>IF(VLOOKUP(D577,'Resources Final'!A:F,6,FALSE)=0,"",VLOOKUP(D577,'Resources Final'!A:F,6,FALSE))</f>
        <v/>
      </c>
      <c r="O577" s="3" t="str">
        <f>IF(VLOOKUP(D577,'Resources Final'!A:G,7,FALSE)=0,"",VLOOKUP(D577,'Resources Final'!A:G,7,FALSE))</f>
        <v/>
      </c>
    </row>
    <row r="578" spans="1:15" x14ac:dyDescent="0.2">
      <c r="A578" s="11">
        <v>990</v>
      </c>
      <c r="B578" s="11" t="str">
        <f t="shared" si="20"/>
        <v>Charles G. Koch Charitable Foundation_Dartmouth College200910000</v>
      </c>
      <c r="C578" s="11" t="s">
        <v>19</v>
      </c>
      <c r="D578" s="11" t="s">
        <v>949</v>
      </c>
      <c r="E578" s="11" t="s">
        <v>949</v>
      </c>
      <c r="F578" s="4">
        <v>10000</v>
      </c>
      <c r="G578" s="3">
        <v>2009</v>
      </c>
      <c r="H578" s="3" t="s">
        <v>21</v>
      </c>
      <c r="I578" s="12"/>
      <c r="J578" s="3">
        <v>31</v>
      </c>
      <c r="K578" s="3" t="str">
        <f>IF(VLOOKUP(D578,'Resources Final'!A:C,3,FALSE)=0,"",VLOOKUP(D578,'Resources Final'!A:C,3,FALSE))</f>
        <v/>
      </c>
      <c r="L578" s="3" t="str">
        <f>IF(VLOOKUP(D578,'Resources Final'!A:D,4,FALSE)=0,"",VLOOKUP(D578,'Resources Final'!A:D,4,FALSE))</f>
        <v>Y</v>
      </c>
      <c r="M578" s="3" t="str">
        <f>IF(VLOOKUP(D578,'Resources Final'!A:E,5,FALSE)=0,"",VLOOKUP(D578,'Resources Final'!A:E,5,FALSE))</f>
        <v/>
      </c>
      <c r="N578" s="7" t="str">
        <f>IF(VLOOKUP(D578,'Resources Final'!A:F,6,FALSE)=0,"",VLOOKUP(D578,'Resources Final'!A:F,6,FALSE))</f>
        <v/>
      </c>
      <c r="O578" s="3" t="str">
        <f>IF(VLOOKUP(D578,'Resources Final'!A:G,7,FALSE)=0,"",VLOOKUP(D578,'Resources Final'!A:G,7,FALSE))</f>
        <v/>
      </c>
    </row>
    <row r="579" spans="1:15" x14ac:dyDescent="0.2">
      <c r="A579" s="11">
        <v>990</v>
      </c>
      <c r="B579" s="11" t="str">
        <f t="shared" si="20"/>
        <v>Charles G. Koch Charitable Foundation_Duquesne University200920000</v>
      </c>
      <c r="C579" s="11" t="s">
        <v>19</v>
      </c>
      <c r="D579" s="11" t="s">
        <v>1047</v>
      </c>
      <c r="E579" s="11" t="s">
        <v>1047</v>
      </c>
      <c r="F579" s="4">
        <v>20000</v>
      </c>
      <c r="G579" s="3">
        <v>2009</v>
      </c>
      <c r="H579" s="3" t="s">
        <v>21</v>
      </c>
      <c r="I579" s="12"/>
      <c r="J579" s="3">
        <v>32</v>
      </c>
      <c r="K579" s="3" t="str">
        <f>IF(VLOOKUP(D579,'Resources Final'!A:C,3,FALSE)=0,"",VLOOKUP(D579,'Resources Final'!A:C,3,FALSE))</f>
        <v/>
      </c>
      <c r="L579" s="3" t="str">
        <f>IF(VLOOKUP(D579,'Resources Final'!A:D,4,FALSE)=0,"",VLOOKUP(D579,'Resources Final'!A:D,4,FALSE))</f>
        <v>Y</v>
      </c>
      <c r="M579" s="3" t="str">
        <f>IF(VLOOKUP(D579,'Resources Final'!A:E,5,FALSE)=0,"",VLOOKUP(D579,'Resources Final'!A:E,5,FALSE))</f>
        <v/>
      </c>
      <c r="N579" s="7" t="str">
        <f>IF(VLOOKUP(D579,'Resources Final'!A:F,6,FALSE)=0,"",VLOOKUP(D579,'Resources Final'!A:F,6,FALSE))</f>
        <v/>
      </c>
      <c r="O579" s="3" t="str">
        <f>IF(VLOOKUP(D579,'Resources Final'!A:G,7,FALSE)=0,"",VLOOKUP(D579,'Resources Final'!A:G,7,FALSE))</f>
        <v/>
      </c>
    </row>
    <row r="580" spans="1:15" x14ac:dyDescent="0.2">
      <c r="A580" s="11">
        <v>990</v>
      </c>
      <c r="B580" s="11" t="str">
        <f t="shared" si="20"/>
        <v>Charles G. Koch Charitable Foundation_Federalist Society for Law and Public Policy Studies20096299</v>
      </c>
      <c r="C580" s="11" t="s">
        <v>19</v>
      </c>
      <c r="D580" s="11" t="s">
        <v>1199</v>
      </c>
      <c r="E580" s="11" t="s">
        <v>1199</v>
      </c>
      <c r="F580" s="4">
        <v>6299</v>
      </c>
      <c r="G580" s="3">
        <v>2009</v>
      </c>
      <c r="H580" s="3" t="s">
        <v>21</v>
      </c>
      <c r="I580" s="12"/>
      <c r="J580" s="3">
        <v>33</v>
      </c>
      <c r="K580" s="3" t="str">
        <f>IF(VLOOKUP(D580,'Resources Final'!A:C,3,FALSE)=0,"",VLOOKUP(D580,'Resources Final'!A:C,3,FALSE))</f>
        <v/>
      </c>
      <c r="L580" s="3" t="str">
        <f>IF(VLOOKUP(D580,'Resources Final'!A:D,4,FALSE)=0,"",VLOOKUP(D580,'Resources Final'!A:D,4,FALSE))</f>
        <v/>
      </c>
      <c r="M580" s="3" t="str">
        <f>IF(VLOOKUP(D580,'Resources Final'!A:E,5,FALSE)=0,"",VLOOKUP(D580,'Resources Final'!A:E,5,FALSE))</f>
        <v/>
      </c>
      <c r="N580" s="7" t="str">
        <f>IF(VLOOKUP(D580,'Resources Final'!A:F,6,FALSE)=0,"",VLOOKUP(D580,'Resources Final'!A:F,6,FALSE))</f>
        <v>http://www.sourcewatch.org/index.php/Federalist_Society_for_Law_and_Public_Policy_Studies</v>
      </c>
      <c r="O580" s="3" t="str">
        <f>IF(VLOOKUP(D580,'Resources Final'!A:G,7,FALSE)=0,"",VLOOKUP(D580,'Resources Final'!A:G,7,FALSE))</f>
        <v>Sourcewatch</v>
      </c>
    </row>
    <row r="581" spans="1:15" x14ac:dyDescent="0.2">
      <c r="A581" s="11">
        <v>990</v>
      </c>
      <c r="B581" s="11" t="str">
        <f t="shared" si="20"/>
        <v>Charles G. Koch Charitable Foundation_Florida Gulf Coast University Foundation20098900</v>
      </c>
      <c r="C581" s="11" t="s">
        <v>19</v>
      </c>
      <c r="D581" s="11" t="s">
        <v>1234</v>
      </c>
      <c r="E581" s="11" t="s">
        <v>1233</v>
      </c>
      <c r="F581" s="4">
        <v>8900</v>
      </c>
      <c r="G581" s="3">
        <v>2009</v>
      </c>
      <c r="H581" s="3" t="s">
        <v>21</v>
      </c>
      <c r="I581" s="12"/>
      <c r="J581" s="3">
        <v>34</v>
      </c>
      <c r="K581" s="3" t="str">
        <f>IF(VLOOKUP(D581,'Resources Final'!A:C,3,FALSE)=0,"",VLOOKUP(D581,'Resources Final'!A:C,3,FALSE))</f>
        <v/>
      </c>
      <c r="L581" s="3" t="str">
        <f>IF(VLOOKUP(D581,'Resources Final'!A:D,4,FALSE)=0,"",VLOOKUP(D581,'Resources Final'!A:D,4,FALSE))</f>
        <v>Y</v>
      </c>
      <c r="M581" s="3" t="str">
        <f>IF(VLOOKUP(D581,'Resources Final'!A:E,5,FALSE)=0,"",VLOOKUP(D581,'Resources Final'!A:E,5,FALSE))</f>
        <v/>
      </c>
      <c r="N581" s="7" t="str">
        <f>IF(VLOOKUP(D581,'Resources Final'!A:F,6,FALSE)=0,"",VLOOKUP(D581,'Resources Final'!A:F,6,FALSE))</f>
        <v/>
      </c>
      <c r="O581" s="3" t="str">
        <f>IF(VLOOKUP(D581,'Resources Final'!A:G,7,FALSE)=0,"",VLOOKUP(D581,'Resources Final'!A:G,7,FALSE))</f>
        <v/>
      </c>
    </row>
    <row r="582" spans="1:15" x14ac:dyDescent="0.2">
      <c r="A582" s="11">
        <v>990</v>
      </c>
      <c r="B582" s="11" t="str">
        <f t="shared" si="20"/>
        <v>Charles G. Koch Charitable Foundation_Florida State University2009289150</v>
      </c>
      <c r="C582" s="11" t="s">
        <v>19</v>
      </c>
      <c r="D582" s="11" t="s">
        <v>1236</v>
      </c>
      <c r="E582" s="11" t="s">
        <v>1236</v>
      </c>
      <c r="F582" s="4">
        <v>289150</v>
      </c>
      <c r="G582" s="3">
        <v>2009</v>
      </c>
      <c r="H582" s="3" t="s">
        <v>21</v>
      </c>
      <c r="I582" s="12"/>
      <c r="J582" s="3">
        <v>35</v>
      </c>
      <c r="K582" s="3" t="str">
        <f>IF(VLOOKUP(D582,'Resources Final'!A:C,3,FALSE)=0,"",VLOOKUP(D582,'Resources Final'!A:C,3,FALSE))</f>
        <v/>
      </c>
      <c r="L582" s="3" t="str">
        <f>IF(VLOOKUP(D582,'Resources Final'!A:D,4,FALSE)=0,"",VLOOKUP(D582,'Resources Final'!A:D,4,FALSE))</f>
        <v>Y</v>
      </c>
      <c r="M582" s="3" t="str">
        <f>IF(VLOOKUP(D582,'Resources Final'!A:E,5,FALSE)=0,"",VLOOKUP(D582,'Resources Final'!A:E,5,FALSE))</f>
        <v/>
      </c>
      <c r="N582" s="7" t="str">
        <f>IF(VLOOKUP(D582,'Resources Final'!A:F,6,FALSE)=0,"",VLOOKUP(D582,'Resources Final'!A:F,6,FALSE))</f>
        <v/>
      </c>
      <c r="O582" s="3" t="str">
        <f>IF(VLOOKUP(D582,'Resources Final'!A:G,7,FALSE)=0,"",VLOOKUP(D582,'Resources Final'!A:G,7,FALSE))</f>
        <v/>
      </c>
    </row>
    <row r="583" spans="1:15" x14ac:dyDescent="0.2">
      <c r="A583" s="11">
        <v>990</v>
      </c>
      <c r="B583" s="11" t="str">
        <f t="shared" si="20"/>
        <v>Charles G. Koch Charitable Foundation_Foundation for Economic Education (FEE)200915767</v>
      </c>
      <c r="C583" s="11" t="s">
        <v>19</v>
      </c>
      <c r="D583" s="11" t="s">
        <v>1256</v>
      </c>
      <c r="E583" s="11" t="s">
        <v>1256</v>
      </c>
      <c r="F583" s="4">
        <v>15767</v>
      </c>
      <c r="G583" s="3">
        <v>2009</v>
      </c>
      <c r="H583" s="3" t="s">
        <v>21</v>
      </c>
      <c r="I583" s="12"/>
      <c r="J583" s="3">
        <v>36</v>
      </c>
      <c r="K583" s="3" t="str">
        <f>IF(VLOOKUP(D583,'Resources Final'!A:C,3,FALSE)=0,"",VLOOKUP(D583,'Resources Final'!A:C,3,FALSE))</f>
        <v/>
      </c>
      <c r="L583" s="3" t="str">
        <f>IF(VLOOKUP(D583,'Resources Final'!A:D,4,FALSE)=0,"",VLOOKUP(D583,'Resources Final'!A:D,4,FALSE))</f>
        <v/>
      </c>
      <c r="M583" s="3" t="str">
        <f>IF(VLOOKUP(D583,'Resources Final'!A:E,5,FALSE)=0,"",VLOOKUP(D583,'Resources Final'!A:E,5,FALSE))</f>
        <v/>
      </c>
      <c r="N583" s="7" t="str">
        <f>IF(VLOOKUP(D583,'Resources Final'!A:F,6,FALSE)=0,"",VLOOKUP(D583,'Resources Final'!A:F,6,FALSE))</f>
        <v>http://www.sourcewatch.org/index.php/Foundation_for_Economic_Education</v>
      </c>
      <c r="O583" s="3" t="str">
        <f>IF(VLOOKUP(D583,'Resources Final'!A:G,7,FALSE)=0,"",VLOOKUP(D583,'Resources Final'!A:G,7,FALSE))</f>
        <v>Sourcewatch</v>
      </c>
    </row>
    <row r="584" spans="1:15" x14ac:dyDescent="0.2">
      <c r="A584" s="11">
        <v>990</v>
      </c>
      <c r="B584" s="11" t="str">
        <f t="shared" si="20"/>
        <v>Charles G. Koch Charitable Foundation_Foundation for Individual Rights in Education2009250000</v>
      </c>
      <c r="C584" s="11" t="s">
        <v>19</v>
      </c>
      <c r="D584" s="11" t="s">
        <v>1262</v>
      </c>
      <c r="E584" s="11" t="s">
        <v>1262</v>
      </c>
      <c r="F584" s="4">
        <v>250000</v>
      </c>
      <c r="G584" s="3">
        <v>2009</v>
      </c>
      <c r="H584" s="3" t="s">
        <v>21</v>
      </c>
      <c r="I584" s="12"/>
      <c r="J584" s="3">
        <v>37</v>
      </c>
      <c r="K584" s="3" t="str">
        <f>IF(VLOOKUP(D584,'Resources Final'!A:C,3,FALSE)=0,"",VLOOKUP(D584,'Resources Final'!A:C,3,FALSE))</f>
        <v/>
      </c>
      <c r="L584" s="3" t="str">
        <f>IF(VLOOKUP(D584,'Resources Final'!A:D,4,FALSE)=0,"",VLOOKUP(D584,'Resources Final'!A:D,4,FALSE))</f>
        <v/>
      </c>
      <c r="M584" s="3" t="str">
        <f>IF(VLOOKUP(D584,'Resources Final'!A:E,5,FALSE)=0,"",VLOOKUP(D584,'Resources Final'!A:E,5,FALSE))</f>
        <v/>
      </c>
      <c r="N584" s="7" t="str">
        <f>IF(VLOOKUP(D584,'Resources Final'!A:F,6,FALSE)=0,"",VLOOKUP(D584,'Resources Final'!A:F,6,FALSE))</f>
        <v/>
      </c>
      <c r="O584" s="3" t="str">
        <f>IF(VLOOKUP(D584,'Resources Final'!A:G,7,FALSE)=0,"",VLOOKUP(D584,'Resources Final'!A:G,7,FALSE))</f>
        <v/>
      </c>
    </row>
    <row r="585" spans="1:15" x14ac:dyDescent="0.2">
      <c r="A585" s="11">
        <v>990</v>
      </c>
      <c r="B585" s="11" t="str">
        <f t="shared" si="20"/>
        <v>Charles G. Koch Charitable Foundation_Fraser Institute, The2009175500</v>
      </c>
      <c r="C585" s="11" t="s">
        <v>19</v>
      </c>
      <c r="D585" s="11" t="s">
        <v>1277</v>
      </c>
      <c r="E585" s="11" t="s">
        <v>1277</v>
      </c>
      <c r="F585" s="4">
        <v>175500</v>
      </c>
      <c r="G585" s="3">
        <v>2009</v>
      </c>
      <c r="H585" s="3" t="s">
        <v>21</v>
      </c>
      <c r="I585" s="12"/>
      <c r="J585" s="3">
        <v>38</v>
      </c>
      <c r="K585" s="3" t="str">
        <f>IF(VLOOKUP(D585,'Resources Final'!A:C,3,FALSE)=0,"",VLOOKUP(D585,'Resources Final'!A:C,3,FALSE))</f>
        <v/>
      </c>
      <c r="L585" s="3" t="str">
        <f>IF(VLOOKUP(D585,'Resources Final'!A:D,4,FALSE)=0,"",VLOOKUP(D585,'Resources Final'!A:D,4,FALSE))</f>
        <v/>
      </c>
      <c r="M585" s="3" t="str">
        <f>IF(VLOOKUP(D585,'Resources Final'!A:E,5,FALSE)=0,"",VLOOKUP(D585,'Resources Final'!A:E,5,FALSE))</f>
        <v/>
      </c>
      <c r="N585" s="7" t="str">
        <f>IF(VLOOKUP(D585,'Resources Final'!A:F,6,FALSE)=0,"",VLOOKUP(D585,'Resources Final'!A:F,6,FALSE))</f>
        <v>https://www.desmogblog.com/fraser-institute</v>
      </c>
      <c r="O585" s="3" t="str">
        <f>IF(VLOOKUP(D585,'Resources Final'!A:G,7,FALSE)=0,"",VLOOKUP(D585,'Resources Final'!A:G,7,FALSE))</f>
        <v>Desmog</v>
      </c>
    </row>
    <row r="586" spans="1:15" x14ac:dyDescent="0.2">
      <c r="A586" s="11">
        <v>990</v>
      </c>
      <c r="B586" s="11" t="str">
        <f t="shared" si="20"/>
        <v>Charles G. Koch Charitable Foundation_Fund for American Studies200920000</v>
      </c>
      <c r="C586" s="11" t="s">
        <v>19</v>
      </c>
      <c r="D586" s="11" t="s">
        <v>1318</v>
      </c>
      <c r="E586" s="11" t="s">
        <v>1318</v>
      </c>
      <c r="F586" s="4">
        <v>20000</v>
      </c>
      <c r="G586" s="3">
        <v>2009</v>
      </c>
      <c r="H586" s="3" t="s">
        <v>21</v>
      </c>
      <c r="I586" s="12"/>
      <c r="J586" s="3">
        <v>39</v>
      </c>
      <c r="K586" s="3" t="str">
        <f>IF(VLOOKUP(D586,'Resources Final'!A:C,3,FALSE)=0,"",VLOOKUP(D586,'Resources Final'!A:C,3,FALSE))</f>
        <v/>
      </c>
      <c r="L586" s="3" t="str">
        <f>IF(VLOOKUP(D586,'Resources Final'!A:D,4,FALSE)=0,"",VLOOKUP(D586,'Resources Final'!A:D,4,FALSE))</f>
        <v/>
      </c>
      <c r="M586" s="3" t="str">
        <f>IF(VLOOKUP(D586,'Resources Final'!A:E,5,FALSE)=0,"",VLOOKUP(D586,'Resources Final'!A:E,5,FALSE))</f>
        <v/>
      </c>
      <c r="N586" s="7" t="str">
        <f>IF(VLOOKUP(D586,'Resources Final'!A:F,6,FALSE)=0,"",VLOOKUP(D586,'Resources Final'!A:F,6,FALSE))</f>
        <v>https://www.sourcewatch.org/index.php/Fund_for_American_Studies</v>
      </c>
      <c r="O586" s="3" t="str">
        <f>IF(VLOOKUP(D586,'Resources Final'!A:G,7,FALSE)=0,"",VLOOKUP(D586,'Resources Final'!A:G,7,FALSE))</f>
        <v>Sourcewatch</v>
      </c>
    </row>
    <row r="587" spans="1:15" x14ac:dyDescent="0.2">
      <c r="A587" s="11">
        <v>990</v>
      </c>
      <c r="B587" s="11" t="str">
        <f t="shared" si="20"/>
        <v>Charles G. Koch Charitable Foundation_Galen Institute20093590</v>
      </c>
      <c r="C587" s="11" t="s">
        <v>19</v>
      </c>
      <c r="D587" s="11" t="s">
        <v>1338</v>
      </c>
      <c r="E587" s="11" t="s">
        <v>1338</v>
      </c>
      <c r="F587" s="4">
        <v>3590</v>
      </c>
      <c r="G587" s="3">
        <v>2009</v>
      </c>
      <c r="H587" s="3" t="s">
        <v>21</v>
      </c>
      <c r="I587" s="12"/>
      <c r="J587" s="3">
        <v>40</v>
      </c>
      <c r="K587" s="3" t="str">
        <f>IF(VLOOKUP(D587,'Resources Final'!A:C,3,FALSE)=0,"",VLOOKUP(D587,'Resources Final'!A:C,3,FALSE))</f>
        <v/>
      </c>
      <c r="L587" s="3" t="str">
        <f>IF(VLOOKUP(D587,'Resources Final'!A:D,4,FALSE)=0,"",VLOOKUP(D587,'Resources Final'!A:D,4,FALSE))</f>
        <v/>
      </c>
      <c r="M587" s="3" t="str">
        <f>IF(VLOOKUP(D587,'Resources Final'!A:E,5,FALSE)=0,"",VLOOKUP(D587,'Resources Final'!A:E,5,FALSE))</f>
        <v/>
      </c>
      <c r="N587" s="7" t="str">
        <f>IF(VLOOKUP(D587,'Resources Final'!A:F,6,FALSE)=0,"",VLOOKUP(D587,'Resources Final'!A:F,6,FALSE))</f>
        <v>https://www.sourcewatch.org/index.php/Galen_Institute</v>
      </c>
      <c r="O587" s="3" t="str">
        <f>IF(VLOOKUP(D587,'Resources Final'!A:G,7,FALSE)=0,"",VLOOKUP(D587,'Resources Final'!A:G,7,FALSE))</f>
        <v>Sourcewatch</v>
      </c>
    </row>
    <row r="588" spans="1:15" x14ac:dyDescent="0.2">
      <c r="A588" s="11">
        <v>990</v>
      </c>
      <c r="B588" s="11" t="str">
        <f t="shared" si="20"/>
        <v>Charles G. Koch Charitable Foundation_George Mason University Foundation20094998800</v>
      </c>
      <c r="C588" s="11" t="s">
        <v>19</v>
      </c>
      <c r="D588" s="11" t="s">
        <v>1368</v>
      </c>
      <c r="E588" s="11" t="s">
        <v>678</v>
      </c>
      <c r="F588" s="4">
        <v>4998800</v>
      </c>
      <c r="G588" s="3">
        <v>2009</v>
      </c>
      <c r="H588" s="3" t="s">
        <v>21</v>
      </c>
      <c r="I588" s="12"/>
      <c r="J588" s="3">
        <v>41</v>
      </c>
      <c r="K588" s="3" t="str">
        <f>IF(VLOOKUP(D588,'Resources Final'!A:C,3,FALSE)=0,"",VLOOKUP(D588,'Resources Final'!A:C,3,FALSE))</f>
        <v/>
      </c>
      <c r="L588" s="3" t="str">
        <f>IF(VLOOKUP(D588,'Resources Final'!A:D,4,FALSE)=0,"",VLOOKUP(D588,'Resources Final'!A:D,4,FALSE))</f>
        <v>Y</v>
      </c>
      <c r="M588" s="3" t="str">
        <f>IF(VLOOKUP(D588,'Resources Final'!A:E,5,FALSE)=0,"",VLOOKUP(D588,'Resources Final'!A:E,5,FALSE))</f>
        <v/>
      </c>
      <c r="N588" s="7" t="str">
        <f>IF(VLOOKUP(D588,'Resources Final'!A:F,6,FALSE)=0,"",VLOOKUP(D588,'Resources Final'!A:F,6,FALSE))</f>
        <v/>
      </c>
      <c r="O588" s="3" t="str">
        <f>IF(VLOOKUP(D588,'Resources Final'!A:G,7,FALSE)=0,"",VLOOKUP(D588,'Resources Final'!A:G,7,FALSE))</f>
        <v/>
      </c>
    </row>
    <row r="589" spans="1:15" x14ac:dyDescent="0.2">
      <c r="A589" s="11">
        <v>990</v>
      </c>
      <c r="B589" s="11" t="str">
        <f t="shared" si="20"/>
        <v>Charles G. Koch Charitable Foundation_Georgia State University Foundation20099000</v>
      </c>
      <c r="C589" s="11" t="s">
        <v>19</v>
      </c>
      <c r="D589" s="11" t="s">
        <v>1383</v>
      </c>
      <c r="E589" s="11" t="s">
        <v>1382</v>
      </c>
      <c r="F589" s="4">
        <v>9000</v>
      </c>
      <c r="G589" s="3">
        <v>2009</v>
      </c>
      <c r="H589" s="3" t="s">
        <v>21</v>
      </c>
      <c r="I589" s="12"/>
      <c r="J589" s="3">
        <v>42</v>
      </c>
      <c r="K589" s="3" t="str">
        <f>IF(VLOOKUP(D589,'Resources Final'!A:C,3,FALSE)=0,"",VLOOKUP(D589,'Resources Final'!A:C,3,FALSE))</f>
        <v/>
      </c>
      <c r="L589" s="3" t="str">
        <f>IF(VLOOKUP(D589,'Resources Final'!A:D,4,FALSE)=0,"",VLOOKUP(D589,'Resources Final'!A:D,4,FALSE))</f>
        <v>Y</v>
      </c>
      <c r="M589" s="3" t="str">
        <f>IF(VLOOKUP(D589,'Resources Final'!A:E,5,FALSE)=0,"",VLOOKUP(D589,'Resources Final'!A:E,5,FALSE))</f>
        <v/>
      </c>
      <c r="N589" s="7" t="str">
        <f>IF(VLOOKUP(D589,'Resources Final'!A:F,6,FALSE)=0,"",VLOOKUP(D589,'Resources Final'!A:F,6,FALSE))</f>
        <v/>
      </c>
      <c r="O589" s="3" t="str">
        <f>IF(VLOOKUP(D589,'Resources Final'!A:G,7,FALSE)=0,"",VLOOKUP(D589,'Resources Final'!A:G,7,FALSE))</f>
        <v/>
      </c>
    </row>
    <row r="590" spans="1:15" x14ac:dyDescent="0.2">
      <c r="A590" s="11">
        <v>990</v>
      </c>
      <c r="B590" s="11" t="str">
        <f t="shared" si="20"/>
        <v>Charles G. Koch Charitable Foundation_Gloucester Institute200915000</v>
      </c>
      <c r="C590" s="11" t="s">
        <v>19</v>
      </c>
      <c r="D590" s="11" t="s">
        <v>1409</v>
      </c>
      <c r="E590" s="11" t="s">
        <v>1409</v>
      </c>
      <c r="F590" s="4">
        <v>15000</v>
      </c>
      <c r="G590" s="3">
        <v>2009</v>
      </c>
      <c r="H590" s="3" t="s">
        <v>21</v>
      </c>
      <c r="I590" s="12"/>
      <c r="J590" s="3">
        <v>43</v>
      </c>
      <c r="K590" s="3" t="str">
        <f>IF(VLOOKUP(D590,'Resources Final'!A:C,3,FALSE)=0,"",VLOOKUP(D590,'Resources Final'!A:C,3,FALSE))</f>
        <v/>
      </c>
      <c r="L590" s="3" t="str">
        <f>IF(VLOOKUP(D590,'Resources Final'!A:D,4,FALSE)=0,"",VLOOKUP(D590,'Resources Final'!A:D,4,FALSE))</f>
        <v/>
      </c>
      <c r="M590" s="3" t="str">
        <f>IF(VLOOKUP(D590,'Resources Final'!A:E,5,FALSE)=0,"",VLOOKUP(D590,'Resources Final'!A:E,5,FALSE))</f>
        <v/>
      </c>
      <c r="N590" s="7" t="str">
        <f>IF(VLOOKUP(D590,'Resources Final'!A:F,6,FALSE)=0,"",VLOOKUP(D590,'Resources Final'!A:F,6,FALSE))</f>
        <v/>
      </c>
      <c r="O590" s="3" t="str">
        <f>IF(VLOOKUP(D590,'Resources Final'!A:G,7,FALSE)=0,"",VLOOKUP(D590,'Resources Final'!A:G,7,FALSE))</f>
        <v/>
      </c>
    </row>
    <row r="591" spans="1:15" x14ac:dyDescent="0.2">
      <c r="A591" s="11">
        <v>990</v>
      </c>
      <c r="B591" s="11" t="str">
        <f t="shared" si="20"/>
        <v>Charles G. Koch Charitable Foundation_Grove City College200937335</v>
      </c>
      <c r="C591" s="11" t="s">
        <v>19</v>
      </c>
      <c r="D591" s="11" t="s">
        <v>1469</v>
      </c>
      <c r="E591" s="11" t="s">
        <v>1469</v>
      </c>
      <c r="F591" s="4">
        <v>37335</v>
      </c>
      <c r="G591" s="3">
        <v>2009</v>
      </c>
      <c r="H591" s="3" t="s">
        <v>21</v>
      </c>
      <c r="I591" s="12"/>
      <c r="J591" s="3">
        <v>44</v>
      </c>
      <c r="K591" s="3" t="str">
        <f>IF(VLOOKUP(D591,'Resources Final'!A:C,3,FALSE)=0,"",VLOOKUP(D591,'Resources Final'!A:C,3,FALSE))</f>
        <v/>
      </c>
      <c r="L591" s="3" t="str">
        <f>IF(VLOOKUP(D591,'Resources Final'!A:D,4,FALSE)=0,"",VLOOKUP(D591,'Resources Final'!A:D,4,FALSE))</f>
        <v>Y</v>
      </c>
      <c r="M591" s="3" t="str">
        <f>IF(VLOOKUP(D591,'Resources Final'!A:E,5,FALSE)=0,"",VLOOKUP(D591,'Resources Final'!A:E,5,FALSE))</f>
        <v/>
      </c>
      <c r="N591" s="7" t="str">
        <f>IF(VLOOKUP(D591,'Resources Final'!A:F,6,FALSE)=0,"",VLOOKUP(D591,'Resources Final'!A:F,6,FALSE))</f>
        <v/>
      </c>
      <c r="O591" s="3" t="str">
        <f>IF(VLOOKUP(D591,'Resources Final'!A:G,7,FALSE)=0,"",VLOOKUP(D591,'Resources Final'!A:G,7,FALSE))</f>
        <v/>
      </c>
    </row>
    <row r="592" spans="1:15" x14ac:dyDescent="0.2">
      <c r="A592" s="11">
        <v>990</v>
      </c>
      <c r="B592" s="11" t="str">
        <f t="shared" si="20"/>
        <v>Charles G. Koch Charitable Foundation_Hampden-Sydney College200914000</v>
      </c>
      <c r="C592" s="11" t="s">
        <v>19</v>
      </c>
      <c r="D592" s="11" t="s">
        <v>1512</v>
      </c>
      <c r="E592" s="11" t="s">
        <v>1512</v>
      </c>
      <c r="F592" s="4">
        <v>14000</v>
      </c>
      <c r="G592" s="3">
        <v>2009</v>
      </c>
      <c r="H592" s="3" t="s">
        <v>21</v>
      </c>
      <c r="I592" s="12"/>
      <c r="J592" s="3">
        <v>45</v>
      </c>
      <c r="K592" s="3" t="str">
        <f>IF(VLOOKUP(D592,'Resources Final'!A:C,3,FALSE)=0,"",VLOOKUP(D592,'Resources Final'!A:C,3,FALSE))</f>
        <v/>
      </c>
      <c r="L592" s="3" t="str">
        <f>IF(VLOOKUP(D592,'Resources Final'!A:D,4,FALSE)=0,"",VLOOKUP(D592,'Resources Final'!A:D,4,FALSE))</f>
        <v>Y</v>
      </c>
      <c r="M592" s="3" t="str">
        <f>IF(VLOOKUP(D592,'Resources Final'!A:E,5,FALSE)=0,"",VLOOKUP(D592,'Resources Final'!A:E,5,FALSE))</f>
        <v/>
      </c>
      <c r="N592" s="7" t="str">
        <f>IF(VLOOKUP(D592,'Resources Final'!A:F,6,FALSE)=0,"",VLOOKUP(D592,'Resources Final'!A:F,6,FALSE))</f>
        <v/>
      </c>
      <c r="O592" s="3" t="str">
        <f>IF(VLOOKUP(D592,'Resources Final'!A:G,7,FALSE)=0,"",VLOOKUP(D592,'Resources Final'!A:G,7,FALSE))</f>
        <v/>
      </c>
    </row>
    <row r="593" spans="1:15" x14ac:dyDescent="0.2">
      <c r="A593" s="11">
        <v>990</v>
      </c>
      <c r="B593" s="11" t="str">
        <f t="shared" si="20"/>
        <v>Charles G. Koch Charitable Foundation_Hillsdale College200928000</v>
      </c>
      <c r="C593" s="11" t="s">
        <v>19</v>
      </c>
      <c r="D593" s="11" t="s">
        <v>1590</v>
      </c>
      <c r="E593" s="11" t="s">
        <v>1590</v>
      </c>
      <c r="F593" s="4">
        <v>28000</v>
      </c>
      <c r="G593" s="3">
        <v>2009</v>
      </c>
      <c r="H593" s="3" t="s">
        <v>21</v>
      </c>
      <c r="I593" s="12"/>
      <c r="J593" s="3">
        <v>46</v>
      </c>
      <c r="K593" s="3" t="str">
        <f>IF(VLOOKUP(D593,'Resources Final'!A:C,3,FALSE)=0,"",VLOOKUP(D593,'Resources Final'!A:C,3,FALSE))</f>
        <v/>
      </c>
      <c r="L593" s="3" t="str">
        <f>IF(VLOOKUP(D593,'Resources Final'!A:D,4,FALSE)=0,"",VLOOKUP(D593,'Resources Final'!A:D,4,FALSE))</f>
        <v>Y</v>
      </c>
      <c r="M593" s="3" t="str">
        <f>IF(VLOOKUP(D593,'Resources Final'!A:E,5,FALSE)=0,"",VLOOKUP(D593,'Resources Final'!A:E,5,FALSE))</f>
        <v/>
      </c>
      <c r="N593" s="7" t="str">
        <f>IF(VLOOKUP(D593,'Resources Final'!A:F,6,FALSE)=0,"",VLOOKUP(D593,'Resources Final'!A:F,6,FALSE))</f>
        <v/>
      </c>
      <c r="O593" s="3" t="str">
        <f>IF(VLOOKUP(D593,'Resources Final'!A:G,7,FALSE)=0,"",VLOOKUP(D593,'Resources Final'!A:G,7,FALSE))</f>
        <v/>
      </c>
    </row>
    <row r="594" spans="1:15" x14ac:dyDescent="0.2">
      <c r="A594" s="11">
        <v>990</v>
      </c>
      <c r="B594" s="11" t="str">
        <f t="shared" si="20"/>
        <v>Charles G. Koch Charitable Foundation_Indiana University200910000</v>
      </c>
      <c r="C594" s="11" t="s">
        <v>19</v>
      </c>
      <c r="D594" s="11" t="s">
        <v>1671</v>
      </c>
      <c r="E594" s="11" t="s">
        <v>1671</v>
      </c>
      <c r="F594" s="4">
        <v>10000</v>
      </c>
      <c r="G594" s="3">
        <v>2009</v>
      </c>
      <c r="H594" s="3" t="s">
        <v>21</v>
      </c>
      <c r="I594" s="12"/>
      <c r="J594" s="3">
        <v>47</v>
      </c>
      <c r="K594" s="3" t="str">
        <f>IF(VLOOKUP(D594,'Resources Final'!A:C,3,FALSE)=0,"",VLOOKUP(D594,'Resources Final'!A:C,3,FALSE))</f>
        <v/>
      </c>
      <c r="L594" s="3" t="str">
        <f>IF(VLOOKUP(D594,'Resources Final'!A:D,4,FALSE)=0,"",VLOOKUP(D594,'Resources Final'!A:D,4,FALSE))</f>
        <v>Y</v>
      </c>
      <c r="M594" s="3" t="str">
        <f>IF(VLOOKUP(D594,'Resources Final'!A:E,5,FALSE)=0,"",VLOOKUP(D594,'Resources Final'!A:E,5,FALSE))</f>
        <v/>
      </c>
      <c r="N594" s="7" t="str">
        <f>IF(VLOOKUP(D594,'Resources Final'!A:F,6,FALSE)=0,"",VLOOKUP(D594,'Resources Final'!A:F,6,FALSE))</f>
        <v/>
      </c>
      <c r="O594" s="3" t="str">
        <f>IF(VLOOKUP(D594,'Resources Final'!A:G,7,FALSE)=0,"",VLOOKUP(D594,'Resources Final'!A:G,7,FALSE))</f>
        <v/>
      </c>
    </row>
    <row r="595" spans="1:15" x14ac:dyDescent="0.2">
      <c r="A595" s="11">
        <v>990</v>
      </c>
      <c r="B595" s="11" t="str">
        <f t="shared" si="20"/>
        <v>Charles G. Koch Charitable Foundation_Institute for Humane Studies at George Mason University20092461091</v>
      </c>
      <c r="C595" s="11" t="s">
        <v>19</v>
      </c>
      <c r="D595" s="11" t="s">
        <v>1680</v>
      </c>
      <c r="E595" s="11" t="s">
        <v>4261</v>
      </c>
      <c r="F595" s="4">
        <v>2461091</v>
      </c>
      <c r="G595" s="3">
        <v>2009</v>
      </c>
      <c r="H595" s="3" t="s">
        <v>21</v>
      </c>
      <c r="I595" s="12"/>
      <c r="J595" s="3">
        <v>48</v>
      </c>
      <c r="K595" s="3" t="str">
        <f>IF(VLOOKUP(D595,'Resources Final'!A:C,3,FALSE)=0,"",VLOOKUP(D595,'Resources Final'!A:C,3,FALSE))</f>
        <v/>
      </c>
      <c r="L595" s="3" t="str">
        <f>IF(VLOOKUP(D595,'Resources Final'!A:D,4,FALSE)=0,"",VLOOKUP(D595,'Resources Final'!A:D,4,FALSE))</f>
        <v>Y</v>
      </c>
      <c r="M595" s="3" t="str">
        <f>IF(VLOOKUP(D595,'Resources Final'!A:E,5,FALSE)=0,"",VLOOKUP(D595,'Resources Final'!A:E,5,FALSE))</f>
        <v/>
      </c>
      <c r="N595" s="7" t="str">
        <f>IF(VLOOKUP(D595,'Resources Final'!A:F,6,FALSE)=0,"",VLOOKUP(D595,'Resources Final'!A:F,6,FALSE))</f>
        <v>https://www.desmogblog.com/institute-humane-studies-george-mason-university</v>
      </c>
      <c r="O595" s="3" t="str">
        <f>IF(VLOOKUP(D595,'Resources Final'!A:G,7,FALSE)=0,"",VLOOKUP(D595,'Resources Final'!A:G,7,FALSE))</f>
        <v>Desmog</v>
      </c>
    </row>
    <row r="596" spans="1:15" x14ac:dyDescent="0.2">
      <c r="A596" s="11">
        <v>990</v>
      </c>
      <c r="B596" s="11" t="str">
        <f t="shared" si="20"/>
        <v>Charles G. Koch Charitable Foundation_James Madison Institute20099667</v>
      </c>
      <c r="C596" s="11" t="s">
        <v>19</v>
      </c>
      <c r="D596" s="11" t="s">
        <v>1813</v>
      </c>
      <c r="E596" s="11" t="s">
        <v>1813</v>
      </c>
      <c r="F596" s="4">
        <v>9667</v>
      </c>
      <c r="G596" s="3">
        <v>2009</v>
      </c>
      <c r="H596" s="3" t="s">
        <v>21</v>
      </c>
      <c r="I596" s="12"/>
      <c r="J596" s="3">
        <v>49</v>
      </c>
      <c r="K596" s="3" t="str">
        <f>IF(VLOOKUP(D596,'Resources Final'!A:C,3,FALSE)=0,"",VLOOKUP(D596,'Resources Final'!A:C,3,FALSE))</f>
        <v/>
      </c>
      <c r="L596" s="3" t="str">
        <f>IF(VLOOKUP(D596,'Resources Final'!A:D,4,FALSE)=0,"",VLOOKUP(D596,'Resources Final'!A:D,4,FALSE))</f>
        <v/>
      </c>
      <c r="M596" s="3" t="str">
        <f>IF(VLOOKUP(D596,'Resources Final'!A:E,5,FALSE)=0,"",VLOOKUP(D596,'Resources Final'!A:E,5,FALSE))</f>
        <v/>
      </c>
      <c r="N596" s="7" t="str">
        <f>IF(VLOOKUP(D596,'Resources Final'!A:F,6,FALSE)=0,"",VLOOKUP(D596,'Resources Final'!A:F,6,FALSE))</f>
        <v>https://www.desmogblog.com/james-madison-institute</v>
      </c>
      <c r="O596" s="3" t="str">
        <f>IF(VLOOKUP(D596,'Resources Final'!A:G,7,FALSE)=0,"",VLOOKUP(D596,'Resources Final'!A:G,7,FALSE))</f>
        <v>Desmog</v>
      </c>
    </row>
    <row r="597" spans="1:15" x14ac:dyDescent="0.2">
      <c r="A597" s="11">
        <v>990</v>
      </c>
      <c r="B597" s="11" t="str">
        <f t="shared" si="20"/>
        <v>Charles G. Koch Charitable Foundation_James Madison University Foundation200920000</v>
      </c>
      <c r="C597" s="11" t="s">
        <v>19</v>
      </c>
      <c r="D597" s="11" t="s">
        <v>1816</v>
      </c>
      <c r="E597" s="11" t="s">
        <v>1815</v>
      </c>
      <c r="F597" s="4">
        <v>20000</v>
      </c>
      <c r="G597" s="3">
        <v>2009</v>
      </c>
      <c r="H597" s="3" t="s">
        <v>21</v>
      </c>
      <c r="I597" s="12"/>
      <c r="J597" s="3">
        <v>50</v>
      </c>
      <c r="K597" s="3" t="str">
        <f>IF(VLOOKUP(D597,'Resources Final'!A:C,3,FALSE)=0,"",VLOOKUP(D597,'Resources Final'!A:C,3,FALSE))</f>
        <v/>
      </c>
      <c r="L597" s="3" t="str">
        <f>IF(VLOOKUP(D597,'Resources Final'!A:D,4,FALSE)=0,"",VLOOKUP(D597,'Resources Final'!A:D,4,FALSE))</f>
        <v>Y</v>
      </c>
      <c r="M597" s="3" t="str">
        <f>IF(VLOOKUP(D597,'Resources Final'!A:E,5,FALSE)=0,"",VLOOKUP(D597,'Resources Final'!A:E,5,FALSE))</f>
        <v/>
      </c>
      <c r="N597" s="7" t="str">
        <f>IF(VLOOKUP(D597,'Resources Final'!A:F,6,FALSE)=0,"",VLOOKUP(D597,'Resources Final'!A:F,6,FALSE))</f>
        <v/>
      </c>
      <c r="O597" s="3" t="str">
        <f>IF(VLOOKUP(D597,'Resources Final'!A:G,7,FALSE)=0,"",VLOOKUP(D597,'Resources Final'!A:G,7,FALSE))</f>
        <v/>
      </c>
    </row>
    <row r="598" spans="1:15" x14ac:dyDescent="0.2">
      <c r="A598" s="11">
        <v>990</v>
      </c>
      <c r="B598" s="11" t="str">
        <f t="shared" si="20"/>
        <v>Charles G. Koch Charitable Foundation_John Locke Foundation200937472</v>
      </c>
      <c r="C598" s="11" t="s">
        <v>19</v>
      </c>
      <c r="D598" s="11" t="s">
        <v>1849</v>
      </c>
      <c r="E598" s="11" t="s">
        <v>1849</v>
      </c>
      <c r="F598" s="4">
        <v>37472</v>
      </c>
      <c r="G598" s="3">
        <v>2009</v>
      </c>
      <c r="H598" s="3" t="s">
        <v>21</v>
      </c>
      <c r="I598" s="12"/>
      <c r="J598" s="3">
        <v>51</v>
      </c>
      <c r="K598" s="3" t="str">
        <f>IF(VLOOKUP(D598,'Resources Final'!A:C,3,FALSE)=0,"",VLOOKUP(D598,'Resources Final'!A:C,3,FALSE))</f>
        <v/>
      </c>
      <c r="L598" s="3" t="str">
        <f>IF(VLOOKUP(D598,'Resources Final'!A:D,4,FALSE)=0,"",VLOOKUP(D598,'Resources Final'!A:D,4,FALSE))</f>
        <v/>
      </c>
      <c r="M598" s="3" t="str">
        <f>IF(VLOOKUP(D598,'Resources Final'!A:E,5,FALSE)=0,"",VLOOKUP(D598,'Resources Final'!A:E,5,FALSE))</f>
        <v/>
      </c>
      <c r="N598" s="7" t="str">
        <f>IF(VLOOKUP(D598,'Resources Final'!A:F,6,FALSE)=0,"",VLOOKUP(D598,'Resources Final'!A:F,6,FALSE))</f>
        <v>https://www.desmogblog.com/john-locke-foundation</v>
      </c>
      <c r="O598" s="3" t="str">
        <f>IF(VLOOKUP(D598,'Resources Final'!A:G,7,FALSE)=0,"",VLOOKUP(D598,'Resources Final'!A:G,7,FALSE))</f>
        <v>Desmog</v>
      </c>
    </row>
    <row r="599" spans="1:15" x14ac:dyDescent="0.2">
      <c r="A599" s="11">
        <v>990</v>
      </c>
      <c r="B599" s="11" t="str">
        <f t="shared" si="20"/>
        <v>Charles G. Koch Charitable Foundation_John William Pope Center for Higher Education Policy200921107</v>
      </c>
      <c r="C599" s="11" t="s">
        <v>19</v>
      </c>
      <c r="D599" s="11" t="s">
        <v>1854</v>
      </c>
      <c r="E599" s="11" t="s">
        <v>1854</v>
      </c>
      <c r="F599" s="4">
        <v>21107</v>
      </c>
      <c r="G599" s="3">
        <v>2009</v>
      </c>
      <c r="H599" s="3" t="s">
        <v>21</v>
      </c>
      <c r="I599" s="12"/>
      <c r="J599" s="3">
        <v>52</v>
      </c>
      <c r="K599" s="3" t="str">
        <f>IF(VLOOKUP(D599,'Resources Final'!A:C,3,FALSE)=0,"",VLOOKUP(D599,'Resources Final'!A:C,3,FALSE))</f>
        <v/>
      </c>
      <c r="L599" s="3" t="str">
        <f>IF(VLOOKUP(D599,'Resources Final'!A:D,4,FALSE)=0,"",VLOOKUP(D599,'Resources Final'!A:D,4,FALSE))</f>
        <v/>
      </c>
      <c r="M599" s="3" t="str">
        <f>IF(VLOOKUP(D599,'Resources Final'!A:E,5,FALSE)=0,"",VLOOKUP(D599,'Resources Final'!A:E,5,FALSE))</f>
        <v/>
      </c>
      <c r="N599" s="7" t="str">
        <f>IF(VLOOKUP(D599,'Resources Final'!A:F,6,FALSE)=0,"",VLOOKUP(D599,'Resources Final'!A:F,6,FALSE))</f>
        <v/>
      </c>
      <c r="O599" s="3" t="str">
        <f>IF(VLOOKUP(D599,'Resources Final'!A:G,7,FALSE)=0,"",VLOOKUP(D599,'Resources Final'!A:G,7,FALSE))</f>
        <v/>
      </c>
    </row>
    <row r="600" spans="1:15" x14ac:dyDescent="0.2">
      <c r="A600" s="11">
        <v>990</v>
      </c>
      <c r="B600" s="11" t="str">
        <f t="shared" si="20"/>
        <v>Charles G. Koch Charitable Foundation_John William Pope Foundation200918979</v>
      </c>
      <c r="C600" s="11" t="s">
        <v>19</v>
      </c>
      <c r="D600" s="11" t="s">
        <v>1855</v>
      </c>
      <c r="E600" s="11" t="s">
        <v>1855</v>
      </c>
      <c r="F600" s="4">
        <v>18979</v>
      </c>
      <c r="G600" s="3">
        <v>2009</v>
      </c>
      <c r="H600" s="3" t="s">
        <v>21</v>
      </c>
      <c r="I600" s="12"/>
      <c r="J600" s="3">
        <v>53</v>
      </c>
      <c r="K600" s="3" t="str">
        <f>IF(VLOOKUP(D600,'Resources Final'!A:C,3,FALSE)=0,"",VLOOKUP(D600,'Resources Final'!A:C,3,FALSE))</f>
        <v/>
      </c>
      <c r="L600" s="3" t="str">
        <f>IF(VLOOKUP(D600,'Resources Final'!A:D,4,FALSE)=0,"",VLOOKUP(D600,'Resources Final'!A:D,4,FALSE))</f>
        <v/>
      </c>
      <c r="M600" s="3" t="str">
        <f>IF(VLOOKUP(D600,'Resources Final'!A:E,5,FALSE)=0,"",VLOOKUP(D600,'Resources Final'!A:E,5,FALSE))</f>
        <v/>
      </c>
      <c r="N600" s="7" t="str">
        <f>IF(VLOOKUP(D600,'Resources Final'!A:F,6,FALSE)=0,"",VLOOKUP(D600,'Resources Final'!A:F,6,FALSE))</f>
        <v>https://www.sourcewatch.org/index.php/John_William_Pope_Foundation</v>
      </c>
      <c r="O600" s="3" t="str">
        <f>IF(VLOOKUP(D600,'Resources Final'!A:G,7,FALSE)=0,"",VLOOKUP(D600,'Resources Final'!A:G,7,FALSE))</f>
        <v>Sourcewatch</v>
      </c>
    </row>
    <row r="601" spans="1:15" x14ac:dyDescent="0.2">
      <c r="A601" s="11">
        <v>990</v>
      </c>
      <c r="B601" s="11" t="str">
        <f t="shared" si="20"/>
        <v>Charles G. Koch Charitable Foundation_The King's College200913500</v>
      </c>
      <c r="C601" s="11" t="s">
        <v>19</v>
      </c>
      <c r="D601" s="11" t="s">
        <v>3592</v>
      </c>
      <c r="E601" s="11" t="s">
        <v>3592</v>
      </c>
      <c r="F601" s="4">
        <v>13500</v>
      </c>
      <c r="G601" s="3">
        <v>2009</v>
      </c>
      <c r="H601" s="3" t="s">
        <v>21</v>
      </c>
      <c r="I601" s="12"/>
      <c r="J601" s="3">
        <v>54</v>
      </c>
      <c r="K601" s="3" t="str">
        <f>IF(VLOOKUP(D601,'Resources Final'!A:C,3,FALSE)=0,"",VLOOKUP(D601,'Resources Final'!A:C,3,FALSE))</f>
        <v/>
      </c>
      <c r="L601" s="3" t="str">
        <f>IF(VLOOKUP(D601,'Resources Final'!A:D,4,FALSE)=0,"",VLOOKUP(D601,'Resources Final'!A:D,4,FALSE))</f>
        <v>Y</v>
      </c>
      <c r="M601" s="3" t="str">
        <f>IF(VLOOKUP(D601,'Resources Final'!A:E,5,FALSE)=0,"",VLOOKUP(D601,'Resources Final'!A:E,5,FALSE))</f>
        <v/>
      </c>
      <c r="N601" s="7" t="str">
        <f>IF(VLOOKUP(D601,'Resources Final'!A:F,6,FALSE)=0,"",VLOOKUP(D601,'Resources Final'!A:F,6,FALSE))</f>
        <v/>
      </c>
      <c r="O601" s="3" t="str">
        <f>IF(VLOOKUP(D601,'Resources Final'!A:G,7,FALSE)=0,"",VLOOKUP(D601,'Resources Final'!A:G,7,FALSE))</f>
        <v/>
      </c>
    </row>
    <row r="602" spans="1:15" x14ac:dyDescent="0.2">
      <c r="A602" s="11">
        <v>990</v>
      </c>
      <c r="B602" s="11" t="str">
        <f t="shared" si="20"/>
        <v>Charles G. Koch Charitable Foundation_Laffer Center for Global Economic Growth2009100000</v>
      </c>
      <c r="C602" s="11" t="s">
        <v>19</v>
      </c>
      <c r="D602" s="11" t="s">
        <v>2081</v>
      </c>
      <c r="E602" s="11" t="s">
        <v>2081</v>
      </c>
      <c r="F602" s="4">
        <v>100000</v>
      </c>
      <c r="G602" s="3">
        <v>2009</v>
      </c>
      <c r="H602" s="3" t="s">
        <v>21</v>
      </c>
      <c r="I602" s="12"/>
      <c r="J602" s="3">
        <v>55</v>
      </c>
      <c r="K602" s="3" t="str">
        <f>IF(VLOOKUP(D602,'Resources Final'!A:C,3,FALSE)=0,"",VLOOKUP(D602,'Resources Final'!A:C,3,FALSE))</f>
        <v/>
      </c>
      <c r="L602" s="3" t="str">
        <f>IF(VLOOKUP(D602,'Resources Final'!A:D,4,FALSE)=0,"",VLOOKUP(D602,'Resources Final'!A:D,4,FALSE))</f>
        <v/>
      </c>
      <c r="M602" s="3" t="str">
        <f>IF(VLOOKUP(D602,'Resources Final'!A:E,5,FALSE)=0,"",VLOOKUP(D602,'Resources Final'!A:E,5,FALSE))</f>
        <v/>
      </c>
      <c r="N602" s="7" t="str">
        <f>IF(VLOOKUP(D602,'Resources Final'!A:F,6,FALSE)=0,"",VLOOKUP(D602,'Resources Final'!A:F,6,FALSE))</f>
        <v/>
      </c>
      <c r="O602" s="3" t="str">
        <f>IF(VLOOKUP(D602,'Resources Final'!A:G,7,FALSE)=0,"",VLOOKUP(D602,'Resources Final'!A:G,7,FALSE))</f>
        <v/>
      </c>
    </row>
    <row r="603" spans="1:15" x14ac:dyDescent="0.2">
      <c r="A603" s="11">
        <v>990</v>
      </c>
      <c r="B603" s="11" t="str">
        <f t="shared" si="20"/>
        <v>Charles G. Koch Charitable Foundation_Loyola University20098500</v>
      </c>
      <c r="C603" s="11" t="s">
        <v>19</v>
      </c>
      <c r="D603" s="11" t="s">
        <v>2213</v>
      </c>
      <c r="E603" s="11" t="s">
        <v>2213</v>
      </c>
      <c r="F603" s="4">
        <v>8500</v>
      </c>
      <c r="G603" s="3">
        <v>2009</v>
      </c>
      <c r="H603" s="3" t="s">
        <v>21</v>
      </c>
      <c r="I603" s="12"/>
      <c r="J603" s="3">
        <v>56</v>
      </c>
      <c r="K603" s="3" t="str">
        <f>IF(VLOOKUP(D603,'Resources Final'!A:C,3,FALSE)=0,"",VLOOKUP(D603,'Resources Final'!A:C,3,FALSE))</f>
        <v/>
      </c>
      <c r="L603" s="3" t="str">
        <f>IF(VLOOKUP(D603,'Resources Final'!A:D,4,FALSE)=0,"",VLOOKUP(D603,'Resources Final'!A:D,4,FALSE))</f>
        <v>Y</v>
      </c>
      <c r="M603" s="3" t="str">
        <f>IF(VLOOKUP(D603,'Resources Final'!A:E,5,FALSE)=0,"",VLOOKUP(D603,'Resources Final'!A:E,5,FALSE))</f>
        <v/>
      </c>
      <c r="N603" s="7" t="str">
        <f>IF(VLOOKUP(D603,'Resources Final'!A:F,6,FALSE)=0,"",VLOOKUP(D603,'Resources Final'!A:F,6,FALSE))</f>
        <v/>
      </c>
      <c r="O603" s="3" t="str">
        <f>IF(VLOOKUP(D603,'Resources Final'!A:G,7,FALSE)=0,"",VLOOKUP(D603,'Resources Final'!A:G,7,FALSE))</f>
        <v/>
      </c>
    </row>
    <row r="604" spans="1:15" x14ac:dyDescent="0.2">
      <c r="A604" s="11">
        <v>990</v>
      </c>
      <c r="B604" s="11" t="str">
        <f t="shared" si="20"/>
        <v>Charles G. Koch Charitable Foundation_Mackinac Center for Public Policy200919151</v>
      </c>
      <c r="C604" s="11" t="s">
        <v>19</v>
      </c>
      <c r="D604" s="11" t="s">
        <v>2284</v>
      </c>
      <c r="E604" s="11" t="s">
        <v>2284</v>
      </c>
      <c r="F604" s="4">
        <v>19151</v>
      </c>
      <c r="G604" s="3">
        <v>2009</v>
      </c>
      <c r="H604" s="3" t="s">
        <v>21</v>
      </c>
      <c r="I604" s="12"/>
      <c r="J604" s="3">
        <v>57</v>
      </c>
      <c r="K604" s="3" t="str">
        <f>IF(VLOOKUP(D604,'Resources Final'!A:C,3,FALSE)=0,"",VLOOKUP(D604,'Resources Final'!A:C,3,FALSE))</f>
        <v/>
      </c>
      <c r="L604" s="3" t="str">
        <f>IF(VLOOKUP(D604,'Resources Final'!A:D,4,FALSE)=0,"",VLOOKUP(D604,'Resources Final'!A:D,4,FALSE))</f>
        <v/>
      </c>
      <c r="M604" s="3" t="str">
        <f>IF(VLOOKUP(D604,'Resources Final'!A:E,5,FALSE)=0,"",VLOOKUP(D604,'Resources Final'!A:E,5,FALSE))</f>
        <v/>
      </c>
      <c r="N604" s="7" t="str">
        <f>IF(VLOOKUP(D604,'Resources Final'!A:F,6,FALSE)=0,"",VLOOKUP(D604,'Resources Final'!A:F,6,FALSE))</f>
        <v>https://www.desmogblog.com/mackinac-center-public-policy</v>
      </c>
      <c r="O604" s="3" t="str">
        <f>IF(VLOOKUP(D604,'Resources Final'!A:G,7,FALSE)=0,"",VLOOKUP(D604,'Resources Final'!A:G,7,FALSE))</f>
        <v>Desmog</v>
      </c>
    </row>
    <row r="605" spans="1:15" x14ac:dyDescent="0.2">
      <c r="A605" s="11">
        <v>990</v>
      </c>
      <c r="B605" s="11" t="str">
        <f t="shared" si="20"/>
        <v>Charles G. Koch Charitable Foundation_Market Based Management Institute200982500</v>
      </c>
      <c r="C605" s="11" t="s">
        <v>19</v>
      </c>
      <c r="D605" s="11" t="s">
        <v>2329</v>
      </c>
      <c r="E605" s="11" t="s">
        <v>2329</v>
      </c>
      <c r="F605" s="4">
        <v>82500</v>
      </c>
      <c r="G605" s="3">
        <v>2009</v>
      </c>
      <c r="H605" s="3" t="s">
        <v>21</v>
      </c>
      <c r="I605" s="12"/>
      <c r="J605" s="3">
        <v>58</v>
      </c>
      <c r="K605" s="3" t="str">
        <f>IF(VLOOKUP(D605,'Resources Final'!A:C,3,FALSE)=0,"",VLOOKUP(D605,'Resources Final'!A:C,3,FALSE))</f>
        <v/>
      </c>
      <c r="L605" s="3" t="str">
        <f>IF(VLOOKUP(D605,'Resources Final'!A:D,4,FALSE)=0,"",VLOOKUP(D605,'Resources Final'!A:D,4,FALSE))</f>
        <v/>
      </c>
      <c r="M605" s="3" t="str">
        <f>IF(VLOOKUP(D605,'Resources Final'!A:E,5,FALSE)=0,"",VLOOKUP(D605,'Resources Final'!A:E,5,FALSE))</f>
        <v/>
      </c>
      <c r="N605" s="7" t="str">
        <f>IF(VLOOKUP(D605,'Resources Final'!A:F,6,FALSE)=0,"",VLOOKUP(D605,'Resources Final'!A:F,6,FALSE))</f>
        <v/>
      </c>
      <c r="O605" s="3" t="str">
        <f>IF(VLOOKUP(D605,'Resources Final'!A:G,7,FALSE)=0,"",VLOOKUP(D605,'Resources Final'!A:G,7,FALSE))</f>
        <v/>
      </c>
    </row>
    <row r="606" spans="1:15" x14ac:dyDescent="0.2">
      <c r="A606" s="11">
        <v>990</v>
      </c>
      <c r="B606" s="11" t="str">
        <f t="shared" si="20"/>
        <v>Charles G. Koch Charitable Foundation_Mercer University200916000</v>
      </c>
      <c r="C606" s="11" t="s">
        <v>19</v>
      </c>
      <c r="D606" s="11" t="s">
        <v>2433</v>
      </c>
      <c r="E606" s="11" t="s">
        <v>2433</v>
      </c>
      <c r="F606" s="4">
        <v>16000</v>
      </c>
      <c r="G606" s="3">
        <v>2009</v>
      </c>
      <c r="H606" s="3" t="s">
        <v>21</v>
      </c>
      <c r="I606" s="12"/>
      <c r="J606" s="3">
        <v>59</v>
      </c>
      <c r="K606" s="3" t="str">
        <f>IF(VLOOKUP(D606,'Resources Final'!A:C,3,FALSE)=0,"",VLOOKUP(D606,'Resources Final'!A:C,3,FALSE))</f>
        <v/>
      </c>
      <c r="L606" s="3" t="str">
        <f>IF(VLOOKUP(D606,'Resources Final'!A:D,4,FALSE)=0,"",VLOOKUP(D606,'Resources Final'!A:D,4,FALSE))</f>
        <v>Y</v>
      </c>
      <c r="M606" s="3" t="str">
        <f>IF(VLOOKUP(D606,'Resources Final'!A:E,5,FALSE)=0,"",VLOOKUP(D606,'Resources Final'!A:E,5,FALSE))</f>
        <v/>
      </c>
      <c r="N606" s="7" t="str">
        <f>IF(VLOOKUP(D606,'Resources Final'!A:F,6,FALSE)=0,"",VLOOKUP(D606,'Resources Final'!A:F,6,FALSE))</f>
        <v/>
      </c>
      <c r="O606" s="3" t="str">
        <f>IF(VLOOKUP(D606,'Resources Final'!A:G,7,FALSE)=0,"",VLOOKUP(D606,'Resources Final'!A:G,7,FALSE))</f>
        <v/>
      </c>
    </row>
    <row r="607" spans="1:15" x14ac:dyDescent="0.2">
      <c r="A607" s="11">
        <v>990</v>
      </c>
      <c r="B607" s="11" t="str">
        <f t="shared" si="20"/>
        <v>Charles G. Koch Charitable Foundation_Metropolitan State College of Denver Foundation200912000</v>
      </c>
      <c r="C607" s="11" t="s">
        <v>19</v>
      </c>
      <c r="D607" s="11" t="s">
        <v>2438</v>
      </c>
      <c r="E607" s="11" t="s">
        <v>2437</v>
      </c>
      <c r="F607" s="4">
        <v>12000</v>
      </c>
      <c r="G607" s="3">
        <v>2009</v>
      </c>
      <c r="H607" s="3" t="s">
        <v>21</v>
      </c>
      <c r="I607" s="12"/>
      <c r="J607" s="3">
        <v>60</v>
      </c>
      <c r="K607" s="3" t="str">
        <f>IF(VLOOKUP(D607,'Resources Final'!A:C,3,FALSE)=0,"",VLOOKUP(D607,'Resources Final'!A:C,3,FALSE))</f>
        <v/>
      </c>
      <c r="L607" s="3" t="str">
        <f>IF(VLOOKUP(D607,'Resources Final'!A:D,4,FALSE)=0,"",VLOOKUP(D607,'Resources Final'!A:D,4,FALSE))</f>
        <v>Y</v>
      </c>
      <c r="M607" s="3" t="str">
        <f>IF(VLOOKUP(D607,'Resources Final'!A:E,5,FALSE)=0,"",VLOOKUP(D607,'Resources Final'!A:E,5,FALSE))</f>
        <v/>
      </c>
      <c r="N607" s="7" t="str">
        <f>IF(VLOOKUP(D607,'Resources Final'!A:F,6,FALSE)=0,"",VLOOKUP(D607,'Resources Final'!A:F,6,FALSE))</f>
        <v/>
      </c>
      <c r="O607" s="3" t="str">
        <f>IF(VLOOKUP(D607,'Resources Final'!A:G,7,FALSE)=0,"",VLOOKUP(D607,'Resources Final'!A:G,7,FALSE))</f>
        <v/>
      </c>
    </row>
    <row r="608" spans="1:15" x14ac:dyDescent="0.2">
      <c r="A608" s="11">
        <v>990</v>
      </c>
      <c r="B608" s="11" t="str">
        <f t="shared" si="20"/>
        <v>Charles G. Koch Charitable Foundation_Michigan State University20098720</v>
      </c>
      <c r="C608" s="11" t="s">
        <v>19</v>
      </c>
      <c r="D608" s="11" t="s">
        <v>2450</v>
      </c>
      <c r="E608" s="11" t="s">
        <v>2450</v>
      </c>
      <c r="F608" s="4">
        <v>8720</v>
      </c>
      <c r="G608" s="3">
        <v>2009</v>
      </c>
      <c r="H608" s="3" t="s">
        <v>21</v>
      </c>
      <c r="I608" s="12"/>
      <c r="J608" s="3">
        <v>61</v>
      </c>
      <c r="K608" s="3" t="str">
        <f>IF(VLOOKUP(D608,'Resources Final'!A:C,3,FALSE)=0,"",VLOOKUP(D608,'Resources Final'!A:C,3,FALSE))</f>
        <v/>
      </c>
      <c r="L608" s="3" t="str">
        <f>IF(VLOOKUP(D608,'Resources Final'!A:D,4,FALSE)=0,"",VLOOKUP(D608,'Resources Final'!A:D,4,FALSE))</f>
        <v>Y</v>
      </c>
      <c r="M608" s="3" t="str">
        <f>IF(VLOOKUP(D608,'Resources Final'!A:E,5,FALSE)=0,"",VLOOKUP(D608,'Resources Final'!A:E,5,FALSE))</f>
        <v/>
      </c>
      <c r="N608" s="7" t="str">
        <f>IF(VLOOKUP(D608,'Resources Final'!A:F,6,FALSE)=0,"",VLOOKUP(D608,'Resources Final'!A:F,6,FALSE))</f>
        <v/>
      </c>
      <c r="O608" s="3" t="str">
        <f>IF(VLOOKUP(D608,'Resources Final'!A:G,7,FALSE)=0,"",VLOOKUP(D608,'Resources Final'!A:G,7,FALSE))</f>
        <v/>
      </c>
    </row>
    <row r="609" spans="1:15" x14ac:dyDescent="0.2">
      <c r="A609" s="11">
        <v>990</v>
      </c>
      <c r="B609" s="11" t="str">
        <f t="shared" si="20"/>
        <v>Charles G. Koch Charitable Foundation_Montana State University20094500</v>
      </c>
      <c r="C609" s="11" t="s">
        <v>19</v>
      </c>
      <c r="D609" s="11" t="s">
        <v>2509</v>
      </c>
      <c r="E609" s="11" t="s">
        <v>2509</v>
      </c>
      <c r="F609" s="4">
        <v>4500</v>
      </c>
      <c r="G609" s="3">
        <v>2009</v>
      </c>
      <c r="H609" s="3" t="s">
        <v>21</v>
      </c>
      <c r="I609" s="12"/>
      <c r="J609" s="3">
        <v>62</v>
      </c>
      <c r="K609" s="3" t="str">
        <f>IF(VLOOKUP(D609,'Resources Final'!A:C,3,FALSE)=0,"",VLOOKUP(D609,'Resources Final'!A:C,3,FALSE))</f>
        <v/>
      </c>
      <c r="L609" s="3" t="str">
        <f>IF(VLOOKUP(D609,'Resources Final'!A:D,4,FALSE)=0,"",VLOOKUP(D609,'Resources Final'!A:D,4,FALSE))</f>
        <v>Y</v>
      </c>
      <c r="M609" s="3" t="str">
        <f>IF(VLOOKUP(D609,'Resources Final'!A:E,5,FALSE)=0,"",VLOOKUP(D609,'Resources Final'!A:E,5,FALSE))</f>
        <v/>
      </c>
      <c r="N609" s="7" t="str">
        <f>IF(VLOOKUP(D609,'Resources Final'!A:F,6,FALSE)=0,"",VLOOKUP(D609,'Resources Final'!A:F,6,FALSE))</f>
        <v/>
      </c>
      <c r="O609" s="3" t="str">
        <f>IF(VLOOKUP(D609,'Resources Final'!A:G,7,FALSE)=0,"",VLOOKUP(D609,'Resources Final'!A:G,7,FALSE))</f>
        <v/>
      </c>
    </row>
    <row r="610" spans="1:15" x14ac:dyDescent="0.2">
      <c r="A610" s="11">
        <v>990</v>
      </c>
      <c r="B610" s="11" t="str">
        <f t="shared" si="20"/>
        <v>Charles G. Koch Charitable Foundation_National University200911208</v>
      </c>
      <c r="C610" s="11" t="s">
        <v>19</v>
      </c>
      <c r="D610" s="11" t="s">
        <v>2630</v>
      </c>
      <c r="E610" s="11" t="s">
        <v>2630</v>
      </c>
      <c r="F610" s="4">
        <v>11208</v>
      </c>
      <c r="G610" s="3">
        <v>2009</v>
      </c>
      <c r="H610" s="3" t="s">
        <v>21</v>
      </c>
      <c r="I610" s="12"/>
      <c r="J610" s="3">
        <v>63</v>
      </c>
      <c r="K610" s="3" t="str">
        <f>IF(VLOOKUP(D610,'Resources Final'!A:C,3,FALSE)=0,"",VLOOKUP(D610,'Resources Final'!A:C,3,FALSE))</f>
        <v/>
      </c>
      <c r="L610" s="3" t="str">
        <f>IF(VLOOKUP(D610,'Resources Final'!A:D,4,FALSE)=0,"",VLOOKUP(D610,'Resources Final'!A:D,4,FALSE))</f>
        <v>Y</v>
      </c>
      <c r="M610" s="3" t="str">
        <f>IF(VLOOKUP(D610,'Resources Final'!A:E,5,FALSE)=0,"",VLOOKUP(D610,'Resources Final'!A:E,5,FALSE))</f>
        <v/>
      </c>
      <c r="N610" s="7" t="str">
        <f>IF(VLOOKUP(D610,'Resources Final'!A:F,6,FALSE)=0,"",VLOOKUP(D610,'Resources Final'!A:F,6,FALSE))</f>
        <v/>
      </c>
      <c r="O610" s="3" t="str">
        <f>IF(VLOOKUP(D610,'Resources Final'!A:G,7,FALSE)=0,"",VLOOKUP(D610,'Resources Final'!A:G,7,FALSE))</f>
        <v/>
      </c>
    </row>
    <row r="611" spans="1:15" x14ac:dyDescent="0.2">
      <c r="A611" s="11">
        <v>990</v>
      </c>
      <c r="B611" s="11" t="str">
        <f t="shared" si="20"/>
        <v>Charles G. Koch Charitable Foundation_New York University200997000</v>
      </c>
      <c r="C611" s="11" t="s">
        <v>19</v>
      </c>
      <c r="D611" s="11" t="s">
        <v>2662</v>
      </c>
      <c r="E611" s="11" t="s">
        <v>2662</v>
      </c>
      <c r="F611" s="4">
        <v>97000</v>
      </c>
      <c r="G611" s="3">
        <v>2009</v>
      </c>
      <c r="H611" s="3" t="s">
        <v>21</v>
      </c>
      <c r="I611" s="12"/>
      <c r="J611" s="3">
        <v>64</v>
      </c>
      <c r="K611" s="3" t="str">
        <f>IF(VLOOKUP(D611,'Resources Final'!A:C,3,FALSE)=0,"",VLOOKUP(D611,'Resources Final'!A:C,3,FALSE))</f>
        <v/>
      </c>
      <c r="L611" s="3" t="str">
        <f>IF(VLOOKUP(D611,'Resources Final'!A:D,4,FALSE)=0,"",VLOOKUP(D611,'Resources Final'!A:D,4,FALSE))</f>
        <v>Y</v>
      </c>
      <c r="M611" s="3" t="str">
        <f>IF(VLOOKUP(D611,'Resources Final'!A:E,5,FALSE)=0,"",VLOOKUP(D611,'Resources Final'!A:E,5,FALSE))</f>
        <v/>
      </c>
      <c r="N611" s="7" t="str">
        <f>IF(VLOOKUP(D611,'Resources Final'!A:F,6,FALSE)=0,"",VLOOKUP(D611,'Resources Final'!A:F,6,FALSE))</f>
        <v/>
      </c>
      <c r="O611" s="3" t="str">
        <f>IF(VLOOKUP(D611,'Resources Final'!A:G,7,FALSE)=0,"",VLOOKUP(D611,'Resources Final'!A:G,7,FALSE))</f>
        <v/>
      </c>
    </row>
    <row r="612" spans="1:15" x14ac:dyDescent="0.2">
      <c r="A612" s="11">
        <v>990</v>
      </c>
      <c r="B612" s="11" t="str">
        <f t="shared" si="20"/>
        <v>Charles G. Koch Charitable Foundation_Northeastern State University200913200</v>
      </c>
      <c r="C612" s="11" t="s">
        <v>19</v>
      </c>
      <c r="D612" s="11" t="s">
        <v>2694</v>
      </c>
      <c r="E612" s="11" t="s">
        <v>2694</v>
      </c>
      <c r="F612" s="4">
        <v>13200</v>
      </c>
      <c r="G612" s="3">
        <v>2009</v>
      </c>
      <c r="H612" s="3" t="s">
        <v>21</v>
      </c>
      <c r="I612" s="12"/>
      <c r="J612" s="3">
        <v>65</v>
      </c>
      <c r="K612" s="3" t="str">
        <f>IF(VLOOKUP(D612,'Resources Final'!A:C,3,FALSE)=0,"",VLOOKUP(D612,'Resources Final'!A:C,3,FALSE))</f>
        <v/>
      </c>
      <c r="L612" s="3" t="str">
        <f>IF(VLOOKUP(D612,'Resources Final'!A:D,4,FALSE)=0,"",VLOOKUP(D612,'Resources Final'!A:D,4,FALSE))</f>
        <v>Y</v>
      </c>
      <c r="M612" s="3" t="str">
        <f>IF(VLOOKUP(D612,'Resources Final'!A:E,5,FALSE)=0,"",VLOOKUP(D612,'Resources Final'!A:E,5,FALSE))</f>
        <v/>
      </c>
      <c r="N612" s="7" t="str">
        <f>IF(VLOOKUP(D612,'Resources Final'!A:F,6,FALSE)=0,"",VLOOKUP(D612,'Resources Final'!A:F,6,FALSE))</f>
        <v/>
      </c>
      <c r="O612" s="3" t="str">
        <f>IF(VLOOKUP(D612,'Resources Final'!A:G,7,FALSE)=0,"",VLOOKUP(D612,'Resources Final'!A:G,7,FALSE))</f>
        <v/>
      </c>
    </row>
    <row r="613" spans="1:15" x14ac:dyDescent="0.2">
      <c r="A613" s="11">
        <v>990</v>
      </c>
      <c r="B613" s="11" t="str">
        <f t="shared" ref="B613:B676" si="21">C613&amp;"_"&amp;D613&amp;G613&amp;F613</f>
        <v>Charles G. Koch Charitable Foundation_Northwestern Oklahoma State University20094250</v>
      </c>
      <c r="C613" s="11" t="s">
        <v>19</v>
      </c>
      <c r="D613" s="11" t="s">
        <v>2705</v>
      </c>
      <c r="E613" s="11" t="s">
        <v>2705</v>
      </c>
      <c r="F613" s="4">
        <v>4250</v>
      </c>
      <c r="G613" s="3">
        <v>2009</v>
      </c>
      <c r="H613" s="3" t="s">
        <v>21</v>
      </c>
      <c r="I613" s="12"/>
      <c r="J613" s="3">
        <v>66</v>
      </c>
      <c r="K613" s="3" t="str">
        <f>IF(VLOOKUP(D613,'Resources Final'!A:C,3,FALSE)=0,"",VLOOKUP(D613,'Resources Final'!A:C,3,FALSE))</f>
        <v/>
      </c>
      <c r="L613" s="3" t="str">
        <f>IF(VLOOKUP(D613,'Resources Final'!A:D,4,FALSE)=0,"",VLOOKUP(D613,'Resources Final'!A:D,4,FALSE))</f>
        <v>Y</v>
      </c>
      <c r="M613" s="3" t="str">
        <f>IF(VLOOKUP(D613,'Resources Final'!A:E,5,FALSE)=0,"",VLOOKUP(D613,'Resources Final'!A:E,5,FALSE))</f>
        <v/>
      </c>
      <c r="N613" s="7" t="str">
        <f>IF(VLOOKUP(D613,'Resources Final'!A:F,6,FALSE)=0,"",VLOOKUP(D613,'Resources Final'!A:F,6,FALSE))</f>
        <v/>
      </c>
      <c r="O613" s="3" t="str">
        <f>IF(VLOOKUP(D613,'Resources Final'!A:G,7,FALSE)=0,"",VLOOKUP(D613,'Resources Final'!A:G,7,FALSE))</f>
        <v/>
      </c>
    </row>
    <row r="614" spans="1:15" x14ac:dyDescent="0.2">
      <c r="A614" s="11">
        <v>990</v>
      </c>
      <c r="B614" s="11" t="str">
        <f t="shared" si="21"/>
        <v>Charles G. Koch Charitable Foundation_Northwestern University School of Law2009250000</v>
      </c>
      <c r="C614" s="11" t="s">
        <v>19</v>
      </c>
      <c r="D614" s="11" t="s">
        <v>2708</v>
      </c>
      <c r="E614" s="11" t="s">
        <v>2707</v>
      </c>
      <c r="F614" s="4">
        <v>250000</v>
      </c>
      <c r="G614" s="3">
        <v>2009</v>
      </c>
      <c r="H614" s="3" t="s">
        <v>21</v>
      </c>
      <c r="I614" s="12"/>
      <c r="J614" s="3">
        <v>67</v>
      </c>
      <c r="K614" s="3" t="str">
        <f>IF(VLOOKUP(D614,'Resources Final'!A:C,3,FALSE)=0,"",VLOOKUP(D614,'Resources Final'!A:C,3,FALSE))</f>
        <v/>
      </c>
      <c r="L614" s="3" t="str">
        <f>IF(VLOOKUP(D614,'Resources Final'!A:D,4,FALSE)=0,"",VLOOKUP(D614,'Resources Final'!A:D,4,FALSE))</f>
        <v>Y</v>
      </c>
      <c r="M614" s="3" t="str">
        <f>IF(VLOOKUP(D614,'Resources Final'!A:E,5,FALSE)=0,"",VLOOKUP(D614,'Resources Final'!A:E,5,FALSE))</f>
        <v/>
      </c>
      <c r="N614" s="7" t="str">
        <f>IF(VLOOKUP(D614,'Resources Final'!A:F,6,FALSE)=0,"",VLOOKUP(D614,'Resources Final'!A:F,6,FALSE))</f>
        <v/>
      </c>
      <c r="O614" s="3" t="str">
        <f>IF(VLOOKUP(D614,'Resources Final'!A:G,7,FALSE)=0,"",VLOOKUP(D614,'Resources Final'!A:G,7,FALSE))</f>
        <v/>
      </c>
    </row>
    <row r="615" spans="1:15" x14ac:dyDescent="0.2">
      <c r="A615" s="11">
        <v>990</v>
      </c>
      <c r="B615" s="11" t="str">
        <f t="shared" si="21"/>
        <v>Charles G. Koch Charitable Foundation_Free to Choose Network200910058</v>
      </c>
      <c r="C615" s="11" t="s">
        <v>19</v>
      </c>
      <c r="D615" s="11" t="s">
        <v>1292</v>
      </c>
      <c r="E615" s="11" t="s">
        <v>1292</v>
      </c>
      <c r="F615" s="4">
        <v>10058</v>
      </c>
      <c r="G615" s="3">
        <v>2009</v>
      </c>
      <c r="H615" s="3" t="s">
        <v>21</v>
      </c>
      <c r="I615" s="12"/>
      <c r="J615" s="3">
        <v>68</v>
      </c>
      <c r="K615" s="3" t="str">
        <f>IF(VLOOKUP(D615,'Resources Final'!A:C,3,FALSE)=0,"",VLOOKUP(D615,'Resources Final'!A:C,3,FALSE))</f>
        <v/>
      </c>
      <c r="L615" s="3" t="str">
        <f>IF(VLOOKUP(D615,'Resources Final'!A:D,4,FALSE)=0,"",VLOOKUP(D615,'Resources Final'!A:D,4,FALSE))</f>
        <v/>
      </c>
      <c r="M615" s="3" t="str">
        <f>IF(VLOOKUP(D615,'Resources Final'!A:E,5,FALSE)=0,"",VLOOKUP(D615,'Resources Final'!A:E,5,FALSE))</f>
        <v/>
      </c>
      <c r="N615" s="7" t="str">
        <f>IF(VLOOKUP(D615,'Resources Final'!A:F,6,FALSE)=0,"",VLOOKUP(D615,'Resources Final'!A:F,6,FALSE))</f>
        <v>https://www.desmogblog.com/free-choose-network</v>
      </c>
      <c r="O615" s="3" t="str">
        <f>IF(VLOOKUP(D615,'Resources Final'!A:G,7,FALSE)=0,"",VLOOKUP(D615,'Resources Final'!A:G,7,FALSE))</f>
        <v>Desmog</v>
      </c>
    </row>
    <row r="616" spans="1:15" x14ac:dyDescent="0.2">
      <c r="A616" s="11">
        <v>990</v>
      </c>
      <c r="B616" s="11" t="str">
        <f t="shared" si="21"/>
        <v>Charles G. Koch Charitable Foundation_Property and Environment Research Center200938644</v>
      </c>
      <c r="C616" s="11" t="s">
        <v>19</v>
      </c>
      <c r="D616" s="11" t="s">
        <v>2877</v>
      </c>
      <c r="E616" s="11" t="s">
        <v>2877</v>
      </c>
      <c r="F616" s="4">
        <v>38644</v>
      </c>
      <c r="G616" s="3">
        <v>2009</v>
      </c>
      <c r="H616" s="3" t="s">
        <v>21</v>
      </c>
      <c r="I616" s="12"/>
      <c r="J616" s="3">
        <v>69</v>
      </c>
      <c r="K616" s="3" t="str">
        <f>IF(VLOOKUP(D616,'Resources Final'!A:C,3,FALSE)=0,"",VLOOKUP(D616,'Resources Final'!A:C,3,FALSE))</f>
        <v/>
      </c>
      <c r="L616" s="3" t="str">
        <f>IF(VLOOKUP(D616,'Resources Final'!A:D,4,FALSE)=0,"",VLOOKUP(D616,'Resources Final'!A:D,4,FALSE))</f>
        <v/>
      </c>
      <c r="M616" s="3" t="str">
        <f>IF(VLOOKUP(D616,'Resources Final'!A:E,5,FALSE)=0,"",VLOOKUP(D616,'Resources Final'!A:E,5,FALSE))</f>
        <v/>
      </c>
      <c r="N616" s="7" t="str">
        <f>IF(VLOOKUP(D616,'Resources Final'!A:F,6,FALSE)=0,"",VLOOKUP(D616,'Resources Final'!A:F,6,FALSE))</f>
        <v>https://www.desmogblog.com/property-and-environment-research-center</v>
      </c>
      <c r="O616" s="3" t="str">
        <f>IF(VLOOKUP(D616,'Resources Final'!A:G,7,FALSE)=0,"",VLOOKUP(D616,'Resources Final'!A:G,7,FALSE))</f>
        <v>Desmog</v>
      </c>
    </row>
    <row r="617" spans="1:15" x14ac:dyDescent="0.2">
      <c r="A617" s="11">
        <v>990</v>
      </c>
      <c r="B617" s="11" t="str">
        <f t="shared" si="21"/>
        <v>Charles G. Koch Charitable Foundation_Pennsylvania State University200927500</v>
      </c>
      <c r="C617" s="11" t="s">
        <v>19</v>
      </c>
      <c r="D617" s="11" t="s">
        <v>2832</v>
      </c>
      <c r="E617" s="11" t="s">
        <v>2832</v>
      </c>
      <c r="F617" s="4">
        <v>27500</v>
      </c>
      <c r="G617" s="3">
        <v>2009</v>
      </c>
      <c r="H617" s="3" t="s">
        <v>21</v>
      </c>
      <c r="I617" s="12"/>
      <c r="J617" s="3">
        <v>70</v>
      </c>
      <c r="K617" s="3" t="str">
        <f>IF(VLOOKUP(D617,'Resources Final'!A:C,3,FALSE)=0,"",VLOOKUP(D617,'Resources Final'!A:C,3,FALSE))</f>
        <v/>
      </c>
      <c r="L617" s="3" t="str">
        <f>IF(VLOOKUP(D617,'Resources Final'!A:D,4,FALSE)=0,"",VLOOKUP(D617,'Resources Final'!A:D,4,FALSE))</f>
        <v>Y</v>
      </c>
      <c r="M617" s="3" t="str">
        <f>IF(VLOOKUP(D617,'Resources Final'!A:E,5,FALSE)=0,"",VLOOKUP(D617,'Resources Final'!A:E,5,FALSE))</f>
        <v/>
      </c>
      <c r="N617" s="7" t="str">
        <f>IF(VLOOKUP(D617,'Resources Final'!A:F,6,FALSE)=0,"",VLOOKUP(D617,'Resources Final'!A:F,6,FALSE))</f>
        <v/>
      </c>
      <c r="O617" s="3" t="str">
        <f>IF(VLOOKUP(D617,'Resources Final'!A:G,7,FALSE)=0,"",VLOOKUP(D617,'Resources Final'!A:G,7,FALSE))</f>
        <v/>
      </c>
    </row>
    <row r="618" spans="1:15" x14ac:dyDescent="0.2">
      <c r="A618" s="11">
        <v>990</v>
      </c>
      <c r="B618" s="11" t="str">
        <f t="shared" si="21"/>
        <v>Charles G. Koch Charitable Foundation_Pepperdine University200913200</v>
      </c>
      <c r="C618" s="11" t="s">
        <v>19</v>
      </c>
      <c r="D618" s="11" t="s">
        <v>2836</v>
      </c>
      <c r="E618" s="11" t="s">
        <v>2836</v>
      </c>
      <c r="F618" s="4">
        <v>13200</v>
      </c>
      <c r="G618" s="3">
        <v>2009</v>
      </c>
      <c r="H618" s="3" t="s">
        <v>21</v>
      </c>
      <c r="I618" s="12"/>
      <c r="J618" s="3">
        <v>71</v>
      </c>
      <c r="K618" s="3" t="str">
        <f>IF(VLOOKUP(D618,'Resources Final'!A:C,3,FALSE)=0,"",VLOOKUP(D618,'Resources Final'!A:C,3,FALSE))</f>
        <v/>
      </c>
      <c r="L618" s="3" t="str">
        <f>IF(VLOOKUP(D618,'Resources Final'!A:D,4,FALSE)=0,"",VLOOKUP(D618,'Resources Final'!A:D,4,FALSE))</f>
        <v>Y</v>
      </c>
      <c r="M618" s="3" t="str">
        <f>IF(VLOOKUP(D618,'Resources Final'!A:E,5,FALSE)=0,"",VLOOKUP(D618,'Resources Final'!A:E,5,FALSE))</f>
        <v/>
      </c>
      <c r="N618" s="7" t="str">
        <f>IF(VLOOKUP(D618,'Resources Final'!A:F,6,FALSE)=0,"",VLOOKUP(D618,'Resources Final'!A:F,6,FALSE))</f>
        <v/>
      </c>
      <c r="O618" s="3" t="str">
        <f>IF(VLOOKUP(D618,'Resources Final'!A:G,7,FALSE)=0,"",VLOOKUP(D618,'Resources Final'!A:G,7,FALSE))</f>
        <v/>
      </c>
    </row>
    <row r="619" spans="1:15" x14ac:dyDescent="0.2">
      <c r="A619" s="11">
        <v>990</v>
      </c>
      <c r="B619" s="11" t="str">
        <f t="shared" si="21"/>
        <v>Charles G. Koch Charitable Foundation_Philanthropy Roundtable200943968</v>
      </c>
      <c r="C619" s="11" t="s">
        <v>19</v>
      </c>
      <c r="D619" s="11" t="s">
        <v>2849</v>
      </c>
      <c r="E619" s="11" t="s">
        <v>2849</v>
      </c>
      <c r="F619" s="4">
        <v>43968</v>
      </c>
      <c r="G619" s="3">
        <v>2009</v>
      </c>
      <c r="H619" s="3" t="s">
        <v>21</v>
      </c>
      <c r="I619" s="12"/>
      <c r="J619" s="3">
        <v>72</v>
      </c>
      <c r="K619" s="3" t="str">
        <f>IF(VLOOKUP(D619,'Resources Final'!A:C,3,FALSE)=0,"",VLOOKUP(D619,'Resources Final'!A:C,3,FALSE))</f>
        <v/>
      </c>
      <c r="L619" s="3" t="str">
        <f>IF(VLOOKUP(D619,'Resources Final'!A:D,4,FALSE)=0,"",VLOOKUP(D619,'Resources Final'!A:D,4,FALSE))</f>
        <v/>
      </c>
      <c r="M619" s="3" t="str">
        <f>IF(VLOOKUP(D619,'Resources Final'!A:E,5,FALSE)=0,"",VLOOKUP(D619,'Resources Final'!A:E,5,FALSE))</f>
        <v/>
      </c>
      <c r="N619" s="7" t="str">
        <f>IF(VLOOKUP(D619,'Resources Final'!A:F,6,FALSE)=0,"",VLOOKUP(D619,'Resources Final'!A:F,6,FALSE))</f>
        <v>http://www.sourcewatch.org/index.php/Philanthropy_Roundtable</v>
      </c>
      <c r="O619" s="3" t="str">
        <f>IF(VLOOKUP(D619,'Resources Final'!A:G,7,FALSE)=0,"",VLOOKUP(D619,'Resources Final'!A:G,7,FALSE))</f>
        <v>Sourcewatch</v>
      </c>
    </row>
    <row r="620" spans="1:15" x14ac:dyDescent="0.2">
      <c r="A620" s="11">
        <v>990</v>
      </c>
      <c r="B620" s="11" t="str">
        <f t="shared" si="21"/>
        <v>Charles G. Koch Charitable Foundation_Reason Foundation200930309</v>
      </c>
      <c r="C620" s="11" t="s">
        <v>19</v>
      </c>
      <c r="D620" s="11" t="s">
        <v>3001</v>
      </c>
      <c r="E620" s="11" t="s">
        <v>3001</v>
      </c>
      <c r="F620" s="4">
        <v>30309</v>
      </c>
      <c r="G620" s="3">
        <v>2009</v>
      </c>
      <c r="H620" s="3" t="s">
        <v>21</v>
      </c>
      <c r="I620" s="12"/>
      <c r="J620" s="3">
        <v>73</v>
      </c>
      <c r="K620" s="3" t="str">
        <f>IF(VLOOKUP(D620,'Resources Final'!A:C,3,FALSE)=0,"",VLOOKUP(D620,'Resources Final'!A:C,3,FALSE))</f>
        <v/>
      </c>
      <c r="L620" s="3" t="str">
        <f>IF(VLOOKUP(D620,'Resources Final'!A:D,4,FALSE)=0,"",VLOOKUP(D620,'Resources Final'!A:D,4,FALSE))</f>
        <v/>
      </c>
      <c r="M620" s="3" t="str">
        <f>IF(VLOOKUP(D620,'Resources Final'!A:E,5,FALSE)=0,"",VLOOKUP(D620,'Resources Final'!A:E,5,FALSE))</f>
        <v/>
      </c>
      <c r="N620" s="7" t="str">
        <f>IF(VLOOKUP(D620,'Resources Final'!A:F,6,FALSE)=0,"",VLOOKUP(D620,'Resources Final'!A:F,6,FALSE))</f>
        <v>https://www.desmogblog.com/reason-foundation</v>
      </c>
      <c r="O620" s="3" t="str">
        <f>IF(VLOOKUP(D620,'Resources Final'!A:G,7,FALSE)=0,"",VLOOKUP(D620,'Resources Final'!A:G,7,FALSE))</f>
        <v>Desmog</v>
      </c>
    </row>
    <row r="621" spans="1:15" x14ac:dyDescent="0.2">
      <c r="A621" s="11">
        <v>990</v>
      </c>
      <c r="B621" s="11" t="str">
        <f t="shared" si="21"/>
        <v>Charles G. Koch Charitable Foundation_Rhodes College200925500</v>
      </c>
      <c r="C621" s="11" t="s">
        <v>19</v>
      </c>
      <c r="D621" s="11" t="s">
        <v>3058</v>
      </c>
      <c r="E621" s="11" t="s">
        <v>3058</v>
      </c>
      <c r="F621" s="4">
        <v>25500</v>
      </c>
      <c r="G621" s="3">
        <v>2009</v>
      </c>
      <c r="H621" s="3" t="s">
        <v>21</v>
      </c>
      <c r="I621" s="12"/>
      <c r="J621" s="3">
        <v>74</v>
      </c>
      <c r="K621" s="3" t="str">
        <f>IF(VLOOKUP(D621,'Resources Final'!A:C,3,FALSE)=0,"",VLOOKUP(D621,'Resources Final'!A:C,3,FALSE))</f>
        <v/>
      </c>
      <c r="L621" s="3" t="str">
        <f>IF(VLOOKUP(D621,'Resources Final'!A:D,4,FALSE)=0,"",VLOOKUP(D621,'Resources Final'!A:D,4,FALSE))</f>
        <v>Y</v>
      </c>
      <c r="M621" s="3" t="str">
        <f>IF(VLOOKUP(D621,'Resources Final'!A:E,5,FALSE)=0,"",VLOOKUP(D621,'Resources Final'!A:E,5,FALSE))</f>
        <v/>
      </c>
      <c r="N621" s="7" t="str">
        <f>IF(VLOOKUP(D621,'Resources Final'!A:F,6,FALSE)=0,"",VLOOKUP(D621,'Resources Final'!A:F,6,FALSE))</f>
        <v/>
      </c>
      <c r="O621" s="3" t="str">
        <f>IF(VLOOKUP(D621,'Resources Final'!A:G,7,FALSE)=0,"",VLOOKUP(D621,'Resources Final'!A:G,7,FALSE))</f>
        <v/>
      </c>
    </row>
    <row r="622" spans="1:15" x14ac:dyDescent="0.2">
      <c r="A622" s="11">
        <v>990</v>
      </c>
      <c r="B622" s="11" t="str">
        <f t="shared" si="21"/>
        <v>Charles G. Koch Charitable Foundation_Rockford College200913150</v>
      </c>
      <c r="C622" s="11" t="s">
        <v>19</v>
      </c>
      <c r="D622" s="11" t="s">
        <v>3094</v>
      </c>
      <c r="E622" s="11" t="s">
        <v>3094</v>
      </c>
      <c r="F622" s="4">
        <v>13150</v>
      </c>
      <c r="G622" s="3">
        <v>2009</v>
      </c>
      <c r="H622" s="3" t="s">
        <v>21</v>
      </c>
      <c r="I622" s="12"/>
      <c r="J622" s="3">
        <v>75</v>
      </c>
      <c r="K622" s="3" t="str">
        <f>IF(VLOOKUP(D622,'Resources Final'!A:C,3,FALSE)=0,"",VLOOKUP(D622,'Resources Final'!A:C,3,FALSE))</f>
        <v/>
      </c>
      <c r="L622" s="3" t="str">
        <f>IF(VLOOKUP(D622,'Resources Final'!A:D,4,FALSE)=0,"",VLOOKUP(D622,'Resources Final'!A:D,4,FALSE))</f>
        <v>Y</v>
      </c>
      <c r="M622" s="3" t="str">
        <f>IF(VLOOKUP(D622,'Resources Final'!A:E,5,FALSE)=0,"",VLOOKUP(D622,'Resources Final'!A:E,5,FALSE))</f>
        <v/>
      </c>
      <c r="N622" s="7" t="str">
        <f>IF(VLOOKUP(D622,'Resources Final'!A:F,6,FALSE)=0,"",VLOOKUP(D622,'Resources Final'!A:F,6,FALSE))</f>
        <v/>
      </c>
      <c r="O622" s="3" t="str">
        <f>IF(VLOOKUP(D622,'Resources Final'!A:G,7,FALSE)=0,"",VLOOKUP(D622,'Resources Final'!A:G,7,FALSE))</f>
        <v/>
      </c>
    </row>
    <row r="623" spans="1:15" x14ac:dyDescent="0.2">
      <c r="A623" s="11">
        <v>990</v>
      </c>
      <c r="B623" s="11" t="str">
        <f t="shared" si="21"/>
        <v>Charles G. Koch Charitable Foundation_Ryan Foundation20093500</v>
      </c>
      <c r="C623" s="11" t="s">
        <v>19</v>
      </c>
      <c r="D623" s="11" t="s">
        <v>3154</v>
      </c>
      <c r="E623" s="11" t="s">
        <v>3154</v>
      </c>
      <c r="F623" s="4">
        <v>3500</v>
      </c>
      <c r="G623" s="3">
        <v>2009</v>
      </c>
      <c r="H623" s="3" t="s">
        <v>21</v>
      </c>
      <c r="I623" s="12"/>
      <c r="J623" s="3">
        <v>76</v>
      </c>
      <c r="K623" s="3" t="str">
        <f>IF(VLOOKUP(D623,'Resources Final'!A:C,3,FALSE)=0,"",VLOOKUP(D623,'Resources Final'!A:C,3,FALSE))</f>
        <v/>
      </c>
      <c r="L623" s="3" t="str">
        <f>IF(VLOOKUP(D623,'Resources Final'!A:D,4,FALSE)=0,"",VLOOKUP(D623,'Resources Final'!A:D,4,FALSE))</f>
        <v/>
      </c>
      <c r="M623" s="3" t="str">
        <f>IF(VLOOKUP(D623,'Resources Final'!A:E,5,FALSE)=0,"",VLOOKUP(D623,'Resources Final'!A:E,5,FALSE))</f>
        <v/>
      </c>
      <c r="N623" s="7" t="str">
        <f>IF(VLOOKUP(D623,'Resources Final'!A:F,6,FALSE)=0,"",VLOOKUP(D623,'Resources Final'!A:F,6,FALSE))</f>
        <v/>
      </c>
      <c r="O623" s="3" t="str">
        <f>IF(VLOOKUP(D623,'Resources Final'!A:G,7,FALSE)=0,"",VLOOKUP(D623,'Resources Final'!A:G,7,FALSE))</f>
        <v/>
      </c>
    </row>
    <row r="624" spans="1:15" x14ac:dyDescent="0.2">
      <c r="A624" s="11">
        <v>990</v>
      </c>
      <c r="B624" s="11" t="str">
        <f t="shared" si="21"/>
        <v>Charles G. Koch Charitable Foundation_St Cloud State University20095200</v>
      </c>
      <c r="C624" s="11" t="s">
        <v>19</v>
      </c>
      <c r="D624" s="11" t="s">
        <v>3397</v>
      </c>
      <c r="E624" s="11" t="s">
        <v>3397</v>
      </c>
      <c r="F624" s="4">
        <v>5200</v>
      </c>
      <c r="G624" s="3">
        <v>2009</v>
      </c>
      <c r="H624" s="3" t="s">
        <v>21</v>
      </c>
      <c r="I624" s="12"/>
      <c r="J624" s="3">
        <v>77</v>
      </c>
      <c r="K624" s="3" t="str">
        <f>IF(VLOOKUP(D624,'Resources Final'!A:C,3,FALSE)=0,"",VLOOKUP(D624,'Resources Final'!A:C,3,FALSE))</f>
        <v/>
      </c>
      <c r="L624" s="3" t="str">
        <f>IF(VLOOKUP(D624,'Resources Final'!A:D,4,FALSE)=0,"",VLOOKUP(D624,'Resources Final'!A:D,4,FALSE))</f>
        <v>Y</v>
      </c>
      <c r="M624" s="3" t="str">
        <f>IF(VLOOKUP(D624,'Resources Final'!A:E,5,FALSE)=0,"",VLOOKUP(D624,'Resources Final'!A:E,5,FALSE))</f>
        <v/>
      </c>
      <c r="N624" s="7" t="str">
        <f>IF(VLOOKUP(D624,'Resources Final'!A:F,6,FALSE)=0,"",VLOOKUP(D624,'Resources Final'!A:F,6,FALSE))</f>
        <v/>
      </c>
      <c r="O624" s="3" t="str">
        <f>IF(VLOOKUP(D624,'Resources Final'!A:G,7,FALSE)=0,"",VLOOKUP(D624,'Resources Final'!A:G,7,FALSE))</f>
        <v/>
      </c>
    </row>
    <row r="625" spans="1:15" x14ac:dyDescent="0.2">
      <c r="A625" s="11">
        <v>990</v>
      </c>
      <c r="B625" s="11" t="str">
        <f t="shared" si="21"/>
        <v>Charles G. Koch Charitable Foundation_St John's University20096000</v>
      </c>
      <c r="C625" s="11" t="s">
        <v>19</v>
      </c>
      <c r="D625" s="11" t="s">
        <v>3401</v>
      </c>
      <c r="E625" s="11" t="s">
        <v>3401</v>
      </c>
      <c r="F625" s="4">
        <v>6000</v>
      </c>
      <c r="G625" s="3">
        <v>2009</v>
      </c>
      <c r="H625" s="3" t="s">
        <v>21</v>
      </c>
      <c r="I625" s="12"/>
      <c r="J625" s="3">
        <v>78</v>
      </c>
      <c r="K625" s="3" t="str">
        <f>IF(VLOOKUP(D625,'Resources Final'!A:C,3,FALSE)=0,"",VLOOKUP(D625,'Resources Final'!A:C,3,FALSE))</f>
        <v/>
      </c>
      <c r="L625" s="3" t="str">
        <f>IF(VLOOKUP(D625,'Resources Final'!A:D,4,FALSE)=0,"",VLOOKUP(D625,'Resources Final'!A:D,4,FALSE))</f>
        <v>Y</v>
      </c>
      <c r="M625" s="3" t="str">
        <f>IF(VLOOKUP(D625,'Resources Final'!A:E,5,FALSE)=0,"",VLOOKUP(D625,'Resources Final'!A:E,5,FALSE))</f>
        <v/>
      </c>
      <c r="N625" s="7" t="str">
        <f>IF(VLOOKUP(D625,'Resources Final'!A:F,6,FALSE)=0,"",VLOOKUP(D625,'Resources Final'!A:F,6,FALSE))</f>
        <v/>
      </c>
      <c r="O625" s="3" t="str">
        <f>IF(VLOOKUP(D625,'Resources Final'!A:G,7,FALSE)=0,"",VLOOKUP(D625,'Resources Final'!A:G,7,FALSE))</f>
        <v/>
      </c>
    </row>
    <row r="626" spans="1:15" x14ac:dyDescent="0.2">
      <c r="A626" s="11">
        <v>990</v>
      </c>
      <c r="B626" s="11" t="str">
        <f t="shared" si="21"/>
        <v>Charles G. Koch Charitable Foundation_St Lawrence University200910000</v>
      </c>
      <c r="C626" s="11" t="s">
        <v>19</v>
      </c>
      <c r="D626" s="11" t="s">
        <v>3402</v>
      </c>
      <c r="E626" s="11" t="s">
        <v>3402</v>
      </c>
      <c r="F626" s="4">
        <v>10000</v>
      </c>
      <c r="G626" s="3">
        <v>2009</v>
      </c>
      <c r="H626" s="3" t="s">
        <v>21</v>
      </c>
      <c r="I626" s="12"/>
      <c r="J626" s="3">
        <v>79</v>
      </c>
      <c r="K626" s="3" t="str">
        <f>IF(VLOOKUP(D626,'Resources Final'!A:C,3,FALSE)=0,"",VLOOKUP(D626,'Resources Final'!A:C,3,FALSE))</f>
        <v/>
      </c>
      <c r="L626" s="3" t="str">
        <f>IF(VLOOKUP(D626,'Resources Final'!A:D,4,FALSE)=0,"",VLOOKUP(D626,'Resources Final'!A:D,4,FALSE))</f>
        <v>Y</v>
      </c>
      <c r="M626" s="3" t="str">
        <f>IF(VLOOKUP(D626,'Resources Final'!A:E,5,FALSE)=0,"",VLOOKUP(D626,'Resources Final'!A:E,5,FALSE))</f>
        <v/>
      </c>
      <c r="N626" s="7" t="str">
        <f>IF(VLOOKUP(D626,'Resources Final'!A:F,6,FALSE)=0,"",VLOOKUP(D626,'Resources Final'!A:F,6,FALSE))</f>
        <v/>
      </c>
      <c r="O626" s="3" t="str">
        <f>IF(VLOOKUP(D626,'Resources Final'!A:G,7,FALSE)=0,"",VLOOKUP(D626,'Resources Final'!A:G,7,FALSE))</f>
        <v/>
      </c>
    </row>
    <row r="627" spans="1:15" x14ac:dyDescent="0.2">
      <c r="A627" s="11">
        <v>990</v>
      </c>
      <c r="B627" s="11" t="str">
        <f t="shared" si="21"/>
        <v>Charles G. Koch Charitable Foundation_Seton Hall University200911000</v>
      </c>
      <c r="C627" s="11" t="s">
        <v>19</v>
      </c>
      <c r="D627" s="11" t="s">
        <v>3285</v>
      </c>
      <c r="E627" s="11" t="s">
        <v>3285</v>
      </c>
      <c r="F627" s="4">
        <v>11000</v>
      </c>
      <c r="G627" s="3">
        <v>2009</v>
      </c>
      <c r="H627" s="3" t="s">
        <v>21</v>
      </c>
      <c r="I627" s="12"/>
      <c r="J627" s="3">
        <v>80</v>
      </c>
      <c r="K627" s="3" t="str">
        <f>IF(VLOOKUP(D627,'Resources Final'!A:C,3,FALSE)=0,"",VLOOKUP(D627,'Resources Final'!A:C,3,FALSE))</f>
        <v/>
      </c>
      <c r="L627" s="3" t="str">
        <f>IF(VLOOKUP(D627,'Resources Final'!A:D,4,FALSE)=0,"",VLOOKUP(D627,'Resources Final'!A:D,4,FALSE))</f>
        <v>Y</v>
      </c>
      <c r="M627" s="3" t="str">
        <f>IF(VLOOKUP(D627,'Resources Final'!A:E,5,FALSE)=0,"",VLOOKUP(D627,'Resources Final'!A:E,5,FALSE))</f>
        <v/>
      </c>
      <c r="N627" s="7" t="str">
        <f>IF(VLOOKUP(D627,'Resources Final'!A:F,6,FALSE)=0,"",VLOOKUP(D627,'Resources Final'!A:F,6,FALSE))</f>
        <v/>
      </c>
      <c r="O627" s="3" t="str">
        <f>IF(VLOOKUP(D627,'Resources Final'!A:G,7,FALSE)=0,"",VLOOKUP(D627,'Resources Final'!A:G,7,FALSE))</f>
        <v/>
      </c>
    </row>
    <row r="628" spans="1:15" x14ac:dyDescent="0.2">
      <c r="A628" s="11">
        <v>990</v>
      </c>
      <c r="B628" s="11" t="str">
        <f t="shared" si="21"/>
        <v>Charles G. Koch Charitable Foundation_Smithsonian Institute Astrophysical Observatory (Willie Soon)200965000</v>
      </c>
      <c r="C628" s="11" t="s">
        <v>19</v>
      </c>
      <c r="D628" s="11" t="s">
        <v>3343</v>
      </c>
      <c r="E628" s="11" t="s">
        <v>3344</v>
      </c>
      <c r="F628" s="4">
        <v>65000</v>
      </c>
      <c r="G628" s="3">
        <v>2009</v>
      </c>
      <c r="H628" s="3" t="s">
        <v>21</v>
      </c>
      <c r="I628" s="12" t="s">
        <v>4211</v>
      </c>
      <c r="J628" s="3">
        <v>81</v>
      </c>
      <c r="K628" s="3" t="str">
        <f>IF(VLOOKUP(D628,'Resources Final'!A:C,3,FALSE)=0,"",VLOOKUP(D628,'Resources Final'!A:C,3,FALSE))</f>
        <v/>
      </c>
      <c r="L628" s="3" t="str">
        <f>IF(VLOOKUP(D628,'Resources Final'!A:D,4,FALSE)=0,"",VLOOKUP(D628,'Resources Final'!A:D,4,FALSE))</f>
        <v>Y</v>
      </c>
      <c r="M628" s="3" t="str">
        <f>IF(VLOOKUP(D628,'Resources Final'!A:E,5,FALSE)=0,"",VLOOKUP(D628,'Resources Final'!A:E,5,FALSE))</f>
        <v/>
      </c>
      <c r="N628" s="7" t="str">
        <f>IF(VLOOKUP(D628,'Resources Final'!A:F,6,FALSE)=0,"",VLOOKUP(D628,'Resources Final'!A:F,6,FALSE))</f>
        <v/>
      </c>
      <c r="O628" s="3" t="str">
        <f>IF(VLOOKUP(D628,'Resources Final'!A:G,7,FALSE)=0,"",VLOOKUP(D628,'Resources Final'!A:G,7,FALSE))</f>
        <v/>
      </c>
    </row>
    <row r="629" spans="1:15" x14ac:dyDescent="0.2">
      <c r="A629" s="11">
        <v>990</v>
      </c>
      <c r="B629" s="11" t="str">
        <f t="shared" si="21"/>
        <v>Charles G. Koch Charitable Foundation_Society for the Development of Austrian Economics200910000</v>
      </c>
      <c r="C629" s="11" t="s">
        <v>19</v>
      </c>
      <c r="D629" s="11" t="s">
        <v>3350</v>
      </c>
      <c r="E629" s="11" t="s">
        <v>3350</v>
      </c>
      <c r="F629" s="4">
        <v>10000</v>
      </c>
      <c r="G629" s="3">
        <v>2009</v>
      </c>
      <c r="H629" s="3" t="s">
        <v>21</v>
      </c>
      <c r="I629" s="12" t="s">
        <v>4212</v>
      </c>
      <c r="J629" s="3">
        <v>82</v>
      </c>
      <c r="K629" s="3" t="str">
        <f>IF(VLOOKUP(D629,'Resources Final'!A:C,3,FALSE)=0,"",VLOOKUP(D629,'Resources Final'!A:C,3,FALSE))</f>
        <v/>
      </c>
      <c r="L629" s="3" t="str">
        <f>IF(VLOOKUP(D629,'Resources Final'!A:D,4,FALSE)=0,"",VLOOKUP(D629,'Resources Final'!A:D,4,FALSE))</f>
        <v/>
      </c>
      <c r="M629" s="3" t="str">
        <f>IF(VLOOKUP(D629,'Resources Final'!A:E,5,FALSE)=0,"",VLOOKUP(D629,'Resources Final'!A:E,5,FALSE))</f>
        <v/>
      </c>
      <c r="N629" s="7" t="str">
        <f>IF(VLOOKUP(D629,'Resources Final'!A:F,6,FALSE)=0,"",VLOOKUP(D629,'Resources Final'!A:F,6,FALSE))</f>
        <v/>
      </c>
      <c r="O629" s="3" t="str">
        <f>IF(VLOOKUP(D629,'Resources Final'!A:G,7,FALSE)=0,"",VLOOKUP(D629,'Resources Final'!A:G,7,FALSE))</f>
        <v/>
      </c>
    </row>
    <row r="630" spans="1:15" x14ac:dyDescent="0.2">
      <c r="A630" s="11">
        <v>990</v>
      </c>
      <c r="B630" s="11" t="str">
        <f t="shared" si="21"/>
        <v>Charles G. Koch Charitable Foundation_South Carolina Policy Council Education Foundation200940000</v>
      </c>
      <c r="C630" s="11" t="s">
        <v>19</v>
      </c>
      <c r="D630" s="11" t="s">
        <v>3361</v>
      </c>
      <c r="E630" s="11" t="s">
        <v>3359</v>
      </c>
      <c r="F630" s="4">
        <v>40000</v>
      </c>
      <c r="G630" s="3">
        <v>2009</v>
      </c>
      <c r="H630" s="3" t="s">
        <v>21</v>
      </c>
      <c r="I630" s="12"/>
      <c r="J630" s="3">
        <v>83</v>
      </c>
      <c r="K630" s="3" t="str">
        <f>IF(VLOOKUP(D630,'Resources Final'!A:C,3,FALSE)=0,"",VLOOKUP(D630,'Resources Final'!A:C,3,FALSE))</f>
        <v/>
      </c>
      <c r="L630" s="3" t="str">
        <f>IF(VLOOKUP(D630,'Resources Final'!A:D,4,FALSE)=0,"",VLOOKUP(D630,'Resources Final'!A:D,4,FALSE))</f>
        <v/>
      </c>
      <c r="M630" s="3" t="str">
        <f>IF(VLOOKUP(D630,'Resources Final'!A:E,5,FALSE)=0,"",VLOOKUP(D630,'Resources Final'!A:E,5,FALSE))</f>
        <v/>
      </c>
      <c r="N630" s="7" t="str">
        <f>IF(VLOOKUP(D630,'Resources Final'!A:F,6,FALSE)=0,"",VLOOKUP(D630,'Resources Final'!A:F,6,FALSE))</f>
        <v/>
      </c>
      <c r="O630" s="3" t="str">
        <f>IF(VLOOKUP(D630,'Resources Final'!A:G,7,FALSE)=0,"",VLOOKUP(D630,'Resources Final'!A:G,7,FALSE))</f>
        <v/>
      </c>
    </row>
    <row r="631" spans="1:15" x14ac:dyDescent="0.2">
      <c r="A631" s="11">
        <v>990</v>
      </c>
      <c r="B631" s="11" t="str">
        <f t="shared" si="21"/>
        <v>Charles G. Koch Charitable Foundation_Students for Liberty20093500</v>
      </c>
      <c r="C631" s="11" t="s">
        <v>19</v>
      </c>
      <c r="D631" s="11" t="s">
        <v>3465</v>
      </c>
      <c r="E631" s="11" t="s">
        <v>3465</v>
      </c>
      <c r="F631" s="4">
        <v>3500</v>
      </c>
      <c r="G631" s="3">
        <v>2009</v>
      </c>
      <c r="H631" s="3" t="s">
        <v>21</v>
      </c>
      <c r="I631" s="12"/>
      <c r="J631" s="3">
        <v>84</v>
      </c>
      <c r="K631" s="3" t="str">
        <f>IF(VLOOKUP(D631,'Resources Final'!A:C,3,FALSE)=0,"",VLOOKUP(D631,'Resources Final'!A:C,3,FALSE))</f>
        <v/>
      </c>
      <c r="L631" s="3" t="str">
        <f>IF(VLOOKUP(D631,'Resources Final'!A:D,4,FALSE)=0,"",VLOOKUP(D631,'Resources Final'!A:D,4,FALSE))</f>
        <v/>
      </c>
      <c r="M631" s="3" t="str">
        <f>IF(VLOOKUP(D631,'Resources Final'!A:E,5,FALSE)=0,"",VLOOKUP(D631,'Resources Final'!A:E,5,FALSE))</f>
        <v/>
      </c>
      <c r="N631" s="7" t="str">
        <f>IF(VLOOKUP(D631,'Resources Final'!A:F,6,FALSE)=0,"",VLOOKUP(D631,'Resources Final'!A:F,6,FALSE))</f>
        <v>https://www.sourcewatch.org/index.php/Students_for_Liberty</v>
      </c>
      <c r="O631" s="3" t="str">
        <f>IF(VLOOKUP(D631,'Resources Final'!A:G,7,FALSE)=0,"",VLOOKUP(D631,'Resources Final'!A:G,7,FALSE))</f>
        <v>Sourcewatch</v>
      </c>
    </row>
    <row r="632" spans="1:15" x14ac:dyDescent="0.2">
      <c r="A632" s="11">
        <v>990</v>
      </c>
      <c r="B632" s="11" t="str">
        <f t="shared" si="21"/>
        <v>Charles G. Koch Charitable Foundation_Suffolk University2009136771</v>
      </c>
      <c r="C632" s="11" t="s">
        <v>19</v>
      </c>
      <c r="D632" s="11" t="s">
        <v>3472</v>
      </c>
      <c r="E632" s="11" t="s">
        <v>3472</v>
      </c>
      <c r="F632" s="4">
        <v>136771</v>
      </c>
      <c r="G632" s="3">
        <v>2009</v>
      </c>
      <c r="H632" s="3" t="s">
        <v>21</v>
      </c>
      <c r="I632" s="12"/>
      <c r="J632" s="3">
        <v>85</v>
      </c>
      <c r="K632" s="3" t="str">
        <f>IF(VLOOKUP(D632,'Resources Final'!A:C,3,FALSE)=0,"",VLOOKUP(D632,'Resources Final'!A:C,3,FALSE))</f>
        <v/>
      </c>
      <c r="L632" s="3" t="str">
        <f>IF(VLOOKUP(D632,'Resources Final'!A:D,4,FALSE)=0,"",VLOOKUP(D632,'Resources Final'!A:D,4,FALSE))</f>
        <v>Y</v>
      </c>
      <c r="M632" s="3" t="str">
        <f>IF(VLOOKUP(D632,'Resources Final'!A:E,5,FALSE)=0,"",VLOOKUP(D632,'Resources Final'!A:E,5,FALSE))</f>
        <v/>
      </c>
      <c r="N632" s="7" t="str">
        <f>IF(VLOOKUP(D632,'Resources Final'!A:F,6,FALSE)=0,"",VLOOKUP(D632,'Resources Final'!A:F,6,FALSE))</f>
        <v/>
      </c>
      <c r="O632" s="3" t="str">
        <f>IF(VLOOKUP(D632,'Resources Final'!A:G,7,FALSE)=0,"",VLOOKUP(D632,'Resources Final'!A:G,7,FALSE))</f>
        <v/>
      </c>
    </row>
    <row r="633" spans="1:15" x14ac:dyDescent="0.2">
      <c r="A633" s="11">
        <v>990</v>
      </c>
      <c r="B633" s="11" t="str">
        <f t="shared" si="21"/>
        <v>Charles G. Koch Charitable Foundation_Tax Foundation200962369</v>
      </c>
      <c r="C633" s="11" t="s">
        <v>19</v>
      </c>
      <c r="D633" s="11" t="s">
        <v>3530</v>
      </c>
      <c r="E633" s="11" t="s">
        <v>3530</v>
      </c>
      <c r="F633" s="4">
        <v>62369</v>
      </c>
      <c r="G633" s="3">
        <v>2009</v>
      </c>
      <c r="H633" s="3" t="s">
        <v>21</v>
      </c>
      <c r="I633" s="12"/>
      <c r="J633" s="3">
        <v>86</v>
      </c>
      <c r="K633" s="3" t="str">
        <f>IF(VLOOKUP(D633,'Resources Final'!A:C,3,FALSE)=0,"",VLOOKUP(D633,'Resources Final'!A:C,3,FALSE))</f>
        <v/>
      </c>
      <c r="L633" s="3" t="str">
        <f>IF(VLOOKUP(D633,'Resources Final'!A:D,4,FALSE)=0,"",VLOOKUP(D633,'Resources Final'!A:D,4,FALSE))</f>
        <v/>
      </c>
      <c r="M633" s="3" t="str">
        <f>IF(VLOOKUP(D633,'Resources Final'!A:E,5,FALSE)=0,"",VLOOKUP(D633,'Resources Final'!A:E,5,FALSE))</f>
        <v/>
      </c>
      <c r="N633" s="7" t="str">
        <f>IF(VLOOKUP(D633,'Resources Final'!A:F,6,FALSE)=0,"",VLOOKUP(D633,'Resources Final'!A:F,6,FALSE))</f>
        <v>http://www.sourcewatch.org/index.php/Tax_Foundation</v>
      </c>
      <c r="O633" s="3" t="str">
        <f>IF(VLOOKUP(D633,'Resources Final'!A:G,7,FALSE)=0,"",VLOOKUP(D633,'Resources Final'!A:G,7,FALSE))</f>
        <v>Sourcewatch</v>
      </c>
    </row>
    <row r="634" spans="1:15" x14ac:dyDescent="0.2">
      <c r="A634" s="11">
        <v>990</v>
      </c>
      <c r="B634" s="11" t="str">
        <f t="shared" si="21"/>
        <v>Charles G. Koch Charitable Foundation_Texas Christian University20097500</v>
      </c>
      <c r="C634" s="11" t="s">
        <v>19</v>
      </c>
      <c r="D634" s="11" t="s">
        <v>3552</v>
      </c>
      <c r="E634" s="11" t="s">
        <v>3552</v>
      </c>
      <c r="F634" s="4">
        <v>7500</v>
      </c>
      <c r="G634" s="3">
        <v>2009</v>
      </c>
      <c r="H634" s="3" t="s">
        <v>21</v>
      </c>
      <c r="I634" s="12"/>
      <c r="J634" s="3">
        <v>87</v>
      </c>
      <c r="K634" s="3" t="str">
        <f>IF(VLOOKUP(D634,'Resources Final'!A:C,3,FALSE)=0,"",VLOOKUP(D634,'Resources Final'!A:C,3,FALSE))</f>
        <v/>
      </c>
      <c r="L634" s="3" t="str">
        <f>IF(VLOOKUP(D634,'Resources Final'!A:D,4,FALSE)=0,"",VLOOKUP(D634,'Resources Final'!A:D,4,FALSE))</f>
        <v>Y</v>
      </c>
      <c r="M634" s="3" t="str">
        <f>IF(VLOOKUP(D634,'Resources Final'!A:E,5,FALSE)=0,"",VLOOKUP(D634,'Resources Final'!A:E,5,FALSE))</f>
        <v/>
      </c>
      <c r="N634" s="7" t="str">
        <f>IF(VLOOKUP(D634,'Resources Final'!A:F,6,FALSE)=0,"",VLOOKUP(D634,'Resources Final'!A:F,6,FALSE))</f>
        <v/>
      </c>
      <c r="O634" s="3" t="str">
        <f>IF(VLOOKUP(D634,'Resources Final'!A:G,7,FALSE)=0,"",VLOOKUP(D634,'Resources Final'!A:G,7,FALSE))</f>
        <v/>
      </c>
    </row>
    <row r="635" spans="1:15" x14ac:dyDescent="0.2">
      <c r="A635" s="11">
        <v>990</v>
      </c>
      <c r="B635" s="11" t="str">
        <f t="shared" si="21"/>
        <v>Charles G. Koch Charitable Foundation_Tower Foundation of San Jose State University200919500</v>
      </c>
      <c r="C635" s="11" t="s">
        <v>19</v>
      </c>
      <c r="D635" s="11" t="s">
        <v>3668</v>
      </c>
      <c r="E635" s="11" t="s">
        <v>3668</v>
      </c>
      <c r="F635" s="4">
        <v>19500</v>
      </c>
      <c r="G635" s="3">
        <v>2009</v>
      </c>
      <c r="H635" s="3" t="s">
        <v>21</v>
      </c>
      <c r="I635" s="12"/>
      <c r="J635" s="3">
        <v>88</v>
      </c>
      <c r="K635" s="3" t="str">
        <f>IF(VLOOKUP(D635,'Resources Final'!A:C,3,FALSE)=0,"",VLOOKUP(D635,'Resources Final'!A:C,3,FALSE))</f>
        <v/>
      </c>
      <c r="L635" s="3" t="str">
        <f>IF(VLOOKUP(D635,'Resources Final'!A:D,4,FALSE)=0,"",VLOOKUP(D635,'Resources Final'!A:D,4,FALSE))</f>
        <v>Y</v>
      </c>
      <c r="M635" s="3" t="str">
        <f>IF(VLOOKUP(D635,'Resources Final'!A:E,5,FALSE)=0,"",VLOOKUP(D635,'Resources Final'!A:E,5,FALSE))</f>
        <v/>
      </c>
      <c r="N635" s="7" t="str">
        <f>IF(VLOOKUP(D635,'Resources Final'!A:F,6,FALSE)=0,"",VLOOKUP(D635,'Resources Final'!A:F,6,FALSE))</f>
        <v/>
      </c>
      <c r="O635" s="3" t="str">
        <f>IF(VLOOKUP(D635,'Resources Final'!A:G,7,FALSE)=0,"",VLOOKUP(D635,'Resources Final'!A:G,7,FALSE))</f>
        <v/>
      </c>
    </row>
    <row r="636" spans="1:15" x14ac:dyDescent="0.2">
      <c r="A636" s="11">
        <v>990</v>
      </c>
      <c r="B636" s="11" t="str">
        <f t="shared" si="21"/>
        <v>Charles G. Koch Charitable Foundation_Trinity College200930000</v>
      </c>
      <c r="C636" s="11" t="s">
        <v>19</v>
      </c>
      <c r="D636" s="11" t="s">
        <v>3682</v>
      </c>
      <c r="E636" s="11" t="s">
        <v>3682</v>
      </c>
      <c r="F636" s="4">
        <v>30000</v>
      </c>
      <c r="G636" s="3">
        <v>2009</v>
      </c>
      <c r="H636" s="3" t="s">
        <v>21</v>
      </c>
      <c r="I636" s="12"/>
      <c r="J636" s="3">
        <v>89</v>
      </c>
      <c r="K636" s="3" t="str">
        <f>IF(VLOOKUP(D636,'Resources Final'!A:C,3,FALSE)=0,"",VLOOKUP(D636,'Resources Final'!A:C,3,FALSE))</f>
        <v/>
      </c>
      <c r="L636" s="3" t="str">
        <f>IF(VLOOKUP(D636,'Resources Final'!A:D,4,FALSE)=0,"",VLOOKUP(D636,'Resources Final'!A:D,4,FALSE))</f>
        <v>Y</v>
      </c>
      <c r="M636" s="3" t="str">
        <f>IF(VLOOKUP(D636,'Resources Final'!A:E,5,FALSE)=0,"",VLOOKUP(D636,'Resources Final'!A:E,5,FALSE))</f>
        <v/>
      </c>
      <c r="N636" s="7" t="str">
        <f>IF(VLOOKUP(D636,'Resources Final'!A:F,6,FALSE)=0,"",VLOOKUP(D636,'Resources Final'!A:F,6,FALSE))</f>
        <v/>
      </c>
      <c r="O636" s="3" t="str">
        <f>IF(VLOOKUP(D636,'Resources Final'!A:G,7,FALSE)=0,"",VLOOKUP(D636,'Resources Final'!A:G,7,FALSE))</f>
        <v/>
      </c>
    </row>
    <row r="637" spans="1:15" x14ac:dyDescent="0.2">
      <c r="A637" s="11">
        <v>990</v>
      </c>
      <c r="B637" s="11" t="str">
        <f t="shared" si="21"/>
        <v>Charles G. Koch Charitable Foundation_University of Alabama200922950</v>
      </c>
      <c r="C637" s="11" t="s">
        <v>19</v>
      </c>
      <c r="D637" s="11" t="s">
        <v>3719</v>
      </c>
      <c r="E637" s="11" t="s">
        <v>3719</v>
      </c>
      <c r="F637" s="4">
        <v>22950</v>
      </c>
      <c r="G637" s="3">
        <v>2009</v>
      </c>
      <c r="H637" s="3" t="s">
        <v>21</v>
      </c>
      <c r="I637" s="12"/>
      <c r="J637" s="3">
        <v>90</v>
      </c>
      <c r="K637" s="3" t="str">
        <f>IF(VLOOKUP(D637,'Resources Final'!A:C,3,FALSE)=0,"",VLOOKUP(D637,'Resources Final'!A:C,3,FALSE))</f>
        <v/>
      </c>
      <c r="L637" s="3" t="str">
        <f>IF(VLOOKUP(D637,'Resources Final'!A:D,4,FALSE)=0,"",VLOOKUP(D637,'Resources Final'!A:D,4,FALSE))</f>
        <v>Y</v>
      </c>
      <c r="M637" s="3" t="str">
        <f>IF(VLOOKUP(D637,'Resources Final'!A:E,5,FALSE)=0,"",VLOOKUP(D637,'Resources Final'!A:E,5,FALSE))</f>
        <v/>
      </c>
      <c r="N637" s="7" t="str">
        <f>IF(VLOOKUP(D637,'Resources Final'!A:F,6,FALSE)=0,"",VLOOKUP(D637,'Resources Final'!A:F,6,FALSE))</f>
        <v/>
      </c>
      <c r="O637" s="3" t="str">
        <f>IF(VLOOKUP(D637,'Resources Final'!A:G,7,FALSE)=0,"",VLOOKUP(D637,'Resources Final'!A:G,7,FALSE))</f>
        <v/>
      </c>
    </row>
    <row r="638" spans="1:15" x14ac:dyDescent="0.2">
      <c r="A638" s="11">
        <v>990</v>
      </c>
      <c r="B638" s="11" t="str">
        <f t="shared" si="21"/>
        <v>Charles G. Koch Charitable Foundation_University of Alaska Foundation200915000</v>
      </c>
      <c r="C638" s="11" t="s">
        <v>19</v>
      </c>
      <c r="D638" s="11" t="s">
        <v>3730</v>
      </c>
      <c r="E638" s="11" t="s">
        <v>3726</v>
      </c>
      <c r="F638" s="4">
        <v>15000</v>
      </c>
      <c r="G638" s="3">
        <v>2009</v>
      </c>
      <c r="H638" s="3" t="s">
        <v>21</v>
      </c>
      <c r="I638" s="12"/>
      <c r="J638" s="3">
        <v>91</v>
      </c>
      <c r="K638" s="3" t="str">
        <f>IF(VLOOKUP(D638,'Resources Final'!A:C,3,FALSE)=0,"",VLOOKUP(D638,'Resources Final'!A:C,3,FALSE))</f>
        <v/>
      </c>
      <c r="L638" s="3" t="str">
        <f>IF(VLOOKUP(D638,'Resources Final'!A:D,4,FALSE)=0,"",VLOOKUP(D638,'Resources Final'!A:D,4,FALSE))</f>
        <v>Y</v>
      </c>
      <c r="M638" s="3" t="str">
        <f>IF(VLOOKUP(D638,'Resources Final'!A:E,5,FALSE)=0,"",VLOOKUP(D638,'Resources Final'!A:E,5,FALSE))</f>
        <v/>
      </c>
      <c r="N638" s="7" t="str">
        <f>IF(VLOOKUP(D638,'Resources Final'!A:F,6,FALSE)=0,"",VLOOKUP(D638,'Resources Final'!A:F,6,FALSE))</f>
        <v/>
      </c>
      <c r="O638" s="3" t="str">
        <f>IF(VLOOKUP(D638,'Resources Final'!A:G,7,FALSE)=0,"",VLOOKUP(D638,'Resources Final'!A:G,7,FALSE))</f>
        <v/>
      </c>
    </row>
    <row r="639" spans="1:15" x14ac:dyDescent="0.2">
      <c r="A639" s="11">
        <v>990</v>
      </c>
      <c r="B639" s="11" t="str">
        <f t="shared" si="21"/>
        <v>Charles G. Koch Charitable Foundation_University of Arizona Foundation200913500</v>
      </c>
      <c r="C639" s="11" t="s">
        <v>19</v>
      </c>
      <c r="D639" s="11" t="s">
        <v>3732</v>
      </c>
      <c r="E639" s="11" t="s">
        <v>3731</v>
      </c>
      <c r="F639" s="4">
        <v>13500</v>
      </c>
      <c r="G639" s="3">
        <v>2009</v>
      </c>
      <c r="H639" s="3" t="s">
        <v>21</v>
      </c>
      <c r="I639" s="12"/>
      <c r="J639" s="3">
        <v>92</v>
      </c>
      <c r="K639" s="3" t="str">
        <f>IF(VLOOKUP(D639,'Resources Final'!A:C,3,FALSE)=0,"",VLOOKUP(D639,'Resources Final'!A:C,3,FALSE))</f>
        <v/>
      </c>
      <c r="L639" s="3" t="str">
        <f>IF(VLOOKUP(D639,'Resources Final'!A:D,4,FALSE)=0,"",VLOOKUP(D639,'Resources Final'!A:D,4,FALSE))</f>
        <v>Y</v>
      </c>
      <c r="M639" s="3" t="str">
        <f>IF(VLOOKUP(D639,'Resources Final'!A:E,5,FALSE)=0,"",VLOOKUP(D639,'Resources Final'!A:E,5,FALSE))</f>
        <v/>
      </c>
      <c r="N639" s="7" t="str">
        <f>IF(VLOOKUP(D639,'Resources Final'!A:F,6,FALSE)=0,"",VLOOKUP(D639,'Resources Final'!A:F,6,FALSE))</f>
        <v/>
      </c>
      <c r="O639" s="3" t="str">
        <f>IF(VLOOKUP(D639,'Resources Final'!A:G,7,FALSE)=0,"",VLOOKUP(D639,'Resources Final'!A:G,7,FALSE))</f>
        <v/>
      </c>
    </row>
    <row r="640" spans="1:15" x14ac:dyDescent="0.2">
      <c r="A640" s="11">
        <v>990</v>
      </c>
      <c r="B640" s="11" t="str">
        <f t="shared" si="21"/>
        <v>Charles G. Koch Charitable Foundation_University of California Los Angeles Foundation200914926</v>
      </c>
      <c r="C640" s="11" t="s">
        <v>19</v>
      </c>
      <c r="D640" s="11" t="s">
        <v>3743</v>
      </c>
      <c r="E640" s="11" t="s">
        <v>3021</v>
      </c>
      <c r="F640" s="4">
        <v>14926</v>
      </c>
      <c r="G640" s="3">
        <v>2009</v>
      </c>
      <c r="H640" s="3" t="s">
        <v>21</v>
      </c>
      <c r="I640" s="12"/>
      <c r="J640" s="3">
        <v>93</v>
      </c>
      <c r="K640" s="3" t="str">
        <f>IF(VLOOKUP(D640,'Resources Final'!A:C,3,FALSE)=0,"",VLOOKUP(D640,'Resources Final'!A:C,3,FALSE))</f>
        <v/>
      </c>
      <c r="L640" s="3" t="str">
        <f>IF(VLOOKUP(D640,'Resources Final'!A:D,4,FALSE)=0,"",VLOOKUP(D640,'Resources Final'!A:D,4,FALSE))</f>
        <v>Y</v>
      </c>
      <c r="M640" s="3" t="str">
        <f>IF(VLOOKUP(D640,'Resources Final'!A:E,5,FALSE)=0,"",VLOOKUP(D640,'Resources Final'!A:E,5,FALSE))</f>
        <v/>
      </c>
      <c r="N640" s="7" t="str">
        <f>IF(VLOOKUP(D640,'Resources Final'!A:F,6,FALSE)=0,"",VLOOKUP(D640,'Resources Final'!A:F,6,FALSE))</f>
        <v/>
      </c>
      <c r="O640" s="3" t="str">
        <f>IF(VLOOKUP(D640,'Resources Final'!A:G,7,FALSE)=0,"",VLOOKUP(D640,'Resources Final'!A:G,7,FALSE))</f>
        <v/>
      </c>
    </row>
    <row r="641" spans="1:15" x14ac:dyDescent="0.2">
      <c r="A641" s="11">
        <v>990</v>
      </c>
      <c r="B641" s="11" t="str">
        <f t="shared" si="21"/>
        <v>Charles G. Koch Charitable Foundation_University of Colorado Foundation200923000</v>
      </c>
      <c r="C641" s="11" t="s">
        <v>19</v>
      </c>
      <c r="D641" s="11" t="s">
        <v>3752</v>
      </c>
      <c r="E641" s="11" t="s">
        <v>3752</v>
      </c>
      <c r="F641" s="4">
        <v>23000</v>
      </c>
      <c r="G641" s="3">
        <v>2009</v>
      </c>
      <c r="H641" s="3" t="s">
        <v>21</v>
      </c>
      <c r="I641" s="12"/>
      <c r="J641" s="3">
        <v>94</v>
      </c>
      <c r="K641" s="3" t="str">
        <f>IF(VLOOKUP(D641,'Resources Final'!A:C,3,FALSE)=0,"",VLOOKUP(D641,'Resources Final'!A:C,3,FALSE))</f>
        <v/>
      </c>
      <c r="L641" s="3" t="str">
        <f>IF(VLOOKUP(D641,'Resources Final'!A:D,4,FALSE)=0,"",VLOOKUP(D641,'Resources Final'!A:D,4,FALSE))</f>
        <v>Y</v>
      </c>
      <c r="M641" s="3" t="str">
        <f>IF(VLOOKUP(D641,'Resources Final'!A:E,5,FALSE)=0,"",VLOOKUP(D641,'Resources Final'!A:E,5,FALSE))</f>
        <v/>
      </c>
      <c r="N641" s="7" t="str">
        <f>IF(VLOOKUP(D641,'Resources Final'!A:F,6,FALSE)=0,"",VLOOKUP(D641,'Resources Final'!A:F,6,FALSE))</f>
        <v/>
      </c>
      <c r="O641" s="3" t="str">
        <f>IF(VLOOKUP(D641,'Resources Final'!A:G,7,FALSE)=0,"",VLOOKUP(D641,'Resources Final'!A:G,7,FALSE))</f>
        <v/>
      </c>
    </row>
    <row r="642" spans="1:15" x14ac:dyDescent="0.2">
      <c r="A642" s="11">
        <v>990</v>
      </c>
      <c r="B642" s="11" t="str">
        <f t="shared" si="21"/>
        <v>Charles G. Koch Charitable Foundation_University of Missouri - Columbia200914000</v>
      </c>
      <c r="C642" s="11" t="s">
        <v>19</v>
      </c>
      <c r="D642" s="11" t="s">
        <v>3788</v>
      </c>
      <c r="E642" s="11" t="s">
        <v>3787</v>
      </c>
      <c r="F642" s="4">
        <v>14000</v>
      </c>
      <c r="G642" s="3">
        <v>2009</v>
      </c>
      <c r="H642" s="3" t="s">
        <v>21</v>
      </c>
      <c r="I642" s="12" t="s">
        <v>4213</v>
      </c>
      <c r="J642" s="3">
        <v>95</v>
      </c>
      <c r="K642" s="3" t="str">
        <f>IF(VLOOKUP(D642,'Resources Final'!A:C,3,FALSE)=0,"",VLOOKUP(D642,'Resources Final'!A:C,3,FALSE))</f>
        <v/>
      </c>
      <c r="L642" s="3" t="str">
        <f>IF(VLOOKUP(D642,'Resources Final'!A:D,4,FALSE)=0,"",VLOOKUP(D642,'Resources Final'!A:D,4,FALSE))</f>
        <v>Y</v>
      </c>
      <c r="M642" s="3" t="str">
        <f>IF(VLOOKUP(D642,'Resources Final'!A:E,5,FALSE)=0,"",VLOOKUP(D642,'Resources Final'!A:E,5,FALSE))</f>
        <v/>
      </c>
      <c r="N642" s="7" t="str">
        <f>IF(VLOOKUP(D642,'Resources Final'!A:F,6,FALSE)=0,"",VLOOKUP(D642,'Resources Final'!A:F,6,FALSE))</f>
        <v/>
      </c>
      <c r="O642" s="3" t="str">
        <f>IF(VLOOKUP(D642,'Resources Final'!A:G,7,FALSE)=0,"",VLOOKUP(D642,'Resources Final'!A:G,7,FALSE))</f>
        <v/>
      </c>
    </row>
    <row r="643" spans="1:15" x14ac:dyDescent="0.2">
      <c r="A643" s="11">
        <v>990</v>
      </c>
      <c r="B643" s="11" t="str">
        <f t="shared" si="21"/>
        <v>Charles G. Koch Charitable Foundation_University of Rochester20099000</v>
      </c>
      <c r="C643" s="11" t="s">
        <v>19</v>
      </c>
      <c r="D643" s="11" t="s">
        <v>3812</v>
      </c>
      <c r="E643" s="11" t="s">
        <v>3812</v>
      </c>
      <c r="F643" s="4">
        <v>9000</v>
      </c>
      <c r="G643" s="3">
        <v>2009</v>
      </c>
      <c r="H643" s="3" t="s">
        <v>21</v>
      </c>
      <c r="I643" s="12"/>
      <c r="J643" s="3">
        <v>96</v>
      </c>
      <c r="K643" s="3" t="str">
        <f>IF(VLOOKUP(D643,'Resources Final'!A:C,3,FALSE)=0,"",VLOOKUP(D643,'Resources Final'!A:C,3,FALSE))</f>
        <v/>
      </c>
      <c r="L643" s="3" t="str">
        <f>IF(VLOOKUP(D643,'Resources Final'!A:D,4,FALSE)=0,"",VLOOKUP(D643,'Resources Final'!A:D,4,FALSE))</f>
        <v>Y</v>
      </c>
      <c r="M643" s="3" t="str">
        <f>IF(VLOOKUP(D643,'Resources Final'!A:E,5,FALSE)=0,"",VLOOKUP(D643,'Resources Final'!A:E,5,FALSE))</f>
        <v/>
      </c>
      <c r="N643" s="7" t="str">
        <f>IF(VLOOKUP(D643,'Resources Final'!A:F,6,FALSE)=0,"",VLOOKUP(D643,'Resources Final'!A:F,6,FALSE))</f>
        <v/>
      </c>
      <c r="O643" s="3" t="str">
        <f>IF(VLOOKUP(D643,'Resources Final'!A:G,7,FALSE)=0,"",VLOOKUP(D643,'Resources Final'!A:G,7,FALSE))</f>
        <v/>
      </c>
    </row>
    <row r="644" spans="1:15" x14ac:dyDescent="0.2">
      <c r="A644" s="11">
        <v>990</v>
      </c>
      <c r="B644" s="11" t="str">
        <f t="shared" si="21"/>
        <v>Charles G. Koch Charitable Foundation_University of San Diego20094000</v>
      </c>
      <c r="C644" s="11" t="s">
        <v>19</v>
      </c>
      <c r="D644" s="11" t="s">
        <v>3813</v>
      </c>
      <c r="E644" s="11" t="s">
        <v>3813</v>
      </c>
      <c r="F644" s="4">
        <v>4000</v>
      </c>
      <c r="G644" s="3">
        <v>2009</v>
      </c>
      <c r="H644" s="3" t="s">
        <v>21</v>
      </c>
      <c r="I644" s="12"/>
      <c r="J644" s="3">
        <v>97</v>
      </c>
      <c r="K644" s="3" t="str">
        <f>IF(VLOOKUP(D644,'Resources Final'!A:C,3,FALSE)=0,"",VLOOKUP(D644,'Resources Final'!A:C,3,FALSE))</f>
        <v/>
      </c>
      <c r="L644" s="3" t="str">
        <f>IF(VLOOKUP(D644,'Resources Final'!A:D,4,FALSE)=0,"",VLOOKUP(D644,'Resources Final'!A:D,4,FALSE))</f>
        <v>Y</v>
      </c>
      <c r="M644" s="3" t="str">
        <f>IF(VLOOKUP(D644,'Resources Final'!A:E,5,FALSE)=0,"",VLOOKUP(D644,'Resources Final'!A:E,5,FALSE))</f>
        <v/>
      </c>
      <c r="N644" s="7" t="str">
        <f>IF(VLOOKUP(D644,'Resources Final'!A:F,6,FALSE)=0,"",VLOOKUP(D644,'Resources Final'!A:F,6,FALSE))</f>
        <v/>
      </c>
      <c r="O644" s="3" t="str">
        <f>IF(VLOOKUP(D644,'Resources Final'!A:G,7,FALSE)=0,"",VLOOKUP(D644,'Resources Final'!A:G,7,FALSE))</f>
        <v/>
      </c>
    </row>
    <row r="645" spans="1:15" x14ac:dyDescent="0.2">
      <c r="A645" s="11">
        <v>990</v>
      </c>
      <c r="B645" s="11" t="str">
        <f t="shared" si="21"/>
        <v>Charles G. Koch Charitable Foundation_University of South Alabama20095735</v>
      </c>
      <c r="C645" s="11" t="s">
        <v>19</v>
      </c>
      <c r="D645" s="11" t="s">
        <v>3816</v>
      </c>
      <c r="E645" s="11" t="s">
        <v>3816</v>
      </c>
      <c r="F645" s="4">
        <v>5735</v>
      </c>
      <c r="G645" s="3">
        <v>2009</v>
      </c>
      <c r="H645" s="3" t="s">
        <v>21</v>
      </c>
      <c r="I645" s="12"/>
      <c r="J645" s="3">
        <v>98</v>
      </c>
      <c r="K645" s="3" t="str">
        <f>IF(VLOOKUP(D645,'Resources Final'!A:C,3,FALSE)=0,"",VLOOKUP(D645,'Resources Final'!A:C,3,FALSE))</f>
        <v/>
      </c>
      <c r="L645" s="3" t="str">
        <f>IF(VLOOKUP(D645,'Resources Final'!A:D,4,FALSE)=0,"",VLOOKUP(D645,'Resources Final'!A:D,4,FALSE))</f>
        <v>Y</v>
      </c>
      <c r="M645" s="3" t="str">
        <f>IF(VLOOKUP(D645,'Resources Final'!A:E,5,FALSE)=0,"",VLOOKUP(D645,'Resources Final'!A:E,5,FALSE))</f>
        <v/>
      </c>
      <c r="N645" s="7" t="str">
        <f>IF(VLOOKUP(D645,'Resources Final'!A:F,6,FALSE)=0,"",VLOOKUP(D645,'Resources Final'!A:F,6,FALSE))</f>
        <v/>
      </c>
      <c r="O645" s="3" t="str">
        <f>IF(VLOOKUP(D645,'Resources Final'!A:G,7,FALSE)=0,"",VLOOKUP(D645,'Resources Final'!A:G,7,FALSE))</f>
        <v/>
      </c>
    </row>
    <row r="646" spans="1:15" x14ac:dyDescent="0.2">
      <c r="A646" s="11">
        <v>990</v>
      </c>
      <c r="B646" s="11" t="str">
        <f t="shared" si="21"/>
        <v>Charles G. Koch Charitable Foundation_University of Texas - Pan American Foundation200920400</v>
      </c>
      <c r="C646" s="11" t="s">
        <v>19</v>
      </c>
      <c r="D646" s="11" t="s">
        <v>3831</v>
      </c>
      <c r="E646" s="11" t="s">
        <v>3827</v>
      </c>
      <c r="F646" s="4">
        <v>20400</v>
      </c>
      <c r="G646" s="3">
        <v>2009</v>
      </c>
      <c r="H646" s="3" t="s">
        <v>21</v>
      </c>
      <c r="I646" s="12"/>
      <c r="J646" s="3">
        <v>99</v>
      </c>
      <c r="K646" s="3" t="str">
        <f>IF(VLOOKUP(D646,'Resources Final'!A:C,3,FALSE)=0,"",VLOOKUP(D646,'Resources Final'!A:C,3,FALSE))</f>
        <v/>
      </c>
      <c r="L646" s="3" t="str">
        <f>IF(VLOOKUP(D646,'Resources Final'!A:D,4,FALSE)=0,"",VLOOKUP(D646,'Resources Final'!A:D,4,FALSE))</f>
        <v>Y</v>
      </c>
      <c r="M646" s="3" t="str">
        <f>IF(VLOOKUP(D646,'Resources Final'!A:E,5,FALSE)=0,"",VLOOKUP(D646,'Resources Final'!A:E,5,FALSE))</f>
        <v/>
      </c>
      <c r="N646" s="7" t="str">
        <f>IF(VLOOKUP(D646,'Resources Final'!A:F,6,FALSE)=0,"",VLOOKUP(D646,'Resources Final'!A:F,6,FALSE))</f>
        <v/>
      </c>
      <c r="O646" s="3" t="str">
        <f>IF(VLOOKUP(D646,'Resources Final'!A:G,7,FALSE)=0,"",VLOOKUP(D646,'Resources Final'!A:G,7,FALSE))</f>
        <v/>
      </c>
    </row>
    <row r="647" spans="1:15" x14ac:dyDescent="0.2">
      <c r="A647" s="11">
        <v>990</v>
      </c>
      <c r="B647" s="11" t="str">
        <f t="shared" si="21"/>
        <v>Charles G. Koch Charitable Foundation_University of Texas - Arlington200911500</v>
      </c>
      <c r="C647" s="11" t="s">
        <v>19</v>
      </c>
      <c r="D647" s="11" t="s">
        <v>3826</v>
      </c>
      <c r="E647" s="11" t="s">
        <v>3827</v>
      </c>
      <c r="F647" s="4">
        <v>11500</v>
      </c>
      <c r="G647" s="3">
        <v>2009</v>
      </c>
      <c r="H647" s="3" t="s">
        <v>21</v>
      </c>
      <c r="I647" s="12"/>
      <c r="J647" s="3">
        <v>100</v>
      </c>
      <c r="K647" s="3" t="str">
        <f>IF(VLOOKUP(D647,'Resources Final'!A:C,3,FALSE)=0,"",VLOOKUP(D647,'Resources Final'!A:C,3,FALSE))</f>
        <v/>
      </c>
      <c r="L647" s="3" t="str">
        <f>IF(VLOOKUP(D647,'Resources Final'!A:D,4,FALSE)=0,"",VLOOKUP(D647,'Resources Final'!A:D,4,FALSE))</f>
        <v>Y</v>
      </c>
      <c r="M647" s="3" t="str">
        <f>IF(VLOOKUP(D647,'Resources Final'!A:E,5,FALSE)=0,"",VLOOKUP(D647,'Resources Final'!A:E,5,FALSE))</f>
        <v/>
      </c>
      <c r="N647" s="7" t="str">
        <f>IF(VLOOKUP(D647,'Resources Final'!A:F,6,FALSE)=0,"",VLOOKUP(D647,'Resources Final'!A:F,6,FALSE))</f>
        <v/>
      </c>
      <c r="O647" s="3" t="str">
        <f>IF(VLOOKUP(D647,'Resources Final'!A:G,7,FALSE)=0,"",VLOOKUP(D647,'Resources Final'!A:G,7,FALSE))</f>
        <v/>
      </c>
    </row>
    <row r="648" spans="1:15" x14ac:dyDescent="0.2">
      <c r="A648" s="11">
        <v>990</v>
      </c>
      <c r="B648" s="11" t="str">
        <f t="shared" si="21"/>
        <v>Charles G. Koch Charitable Foundation_University of Texas - Austin20092400</v>
      </c>
      <c r="C648" s="11" t="s">
        <v>19</v>
      </c>
      <c r="D648" s="11" t="s">
        <v>3828</v>
      </c>
      <c r="E648" s="11" t="s">
        <v>3827</v>
      </c>
      <c r="F648" s="4">
        <v>2400</v>
      </c>
      <c r="G648" s="3">
        <v>2009</v>
      </c>
      <c r="H648" s="3" t="s">
        <v>21</v>
      </c>
      <c r="I648" s="12"/>
      <c r="J648" s="3">
        <v>101</v>
      </c>
      <c r="K648" s="3" t="str">
        <f>IF(VLOOKUP(D648,'Resources Final'!A:C,3,FALSE)=0,"",VLOOKUP(D648,'Resources Final'!A:C,3,FALSE))</f>
        <v/>
      </c>
      <c r="L648" s="3" t="str">
        <f>IF(VLOOKUP(D648,'Resources Final'!A:D,4,FALSE)=0,"",VLOOKUP(D648,'Resources Final'!A:D,4,FALSE))</f>
        <v>Y</v>
      </c>
      <c r="M648" s="3" t="str">
        <f>IF(VLOOKUP(D648,'Resources Final'!A:E,5,FALSE)=0,"",VLOOKUP(D648,'Resources Final'!A:E,5,FALSE))</f>
        <v/>
      </c>
      <c r="N648" s="7" t="str">
        <f>IF(VLOOKUP(D648,'Resources Final'!A:F,6,FALSE)=0,"",VLOOKUP(D648,'Resources Final'!A:F,6,FALSE))</f>
        <v/>
      </c>
      <c r="O648" s="3" t="str">
        <f>IF(VLOOKUP(D648,'Resources Final'!A:G,7,FALSE)=0,"",VLOOKUP(D648,'Resources Final'!A:G,7,FALSE))</f>
        <v/>
      </c>
    </row>
    <row r="649" spans="1:15" x14ac:dyDescent="0.2">
      <c r="A649" s="11">
        <v>990</v>
      </c>
      <c r="B649" s="11" t="str">
        <f t="shared" si="21"/>
        <v>Charles G. Koch Charitable Foundation_University of Texas - El Paso200910500</v>
      </c>
      <c r="C649" s="11" t="s">
        <v>19</v>
      </c>
      <c r="D649" s="11" t="s">
        <v>3830</v>
      </c>
      <c r="E649" s="11" t="s">
        <v>3827</v>
      </c>
      <c r="F649" s="4">
        <v>10500</v>
      </c>
      <c r="G649" s="3">
        <v>2009</v>
      </c>
      <c r="H649" s="3" t="s">
        <v>21</v>
      </c>
      <c r="I649" s="12"/>
      <c r="J649" s="3">
        <v>102</v>
      </c>
      <c r="K649" s="3" t="str">
        <f>IF(VLOOKUP(D649,'Resources Final'!A:C,3,FALSE)=0,"",VLOOKUP(D649,'Resources Final'!A:C,3,FALSE))</f>
        <v/>
      </c>
      <c r="L649" s="3" t="str">
        <f>IF(VLOOKUP(D649,'Resources Final'!A:D,4,FALSE)=0,"",VLOOKUP(D649,'Resources Final'!A:D,4,FALSE))</f>
        <v>Y</v>
      </c>
      <c r="M649" s="3" t="str">
        <f>IF(VLOOKUP(D649,'Resources Final'!A:E,5,FALSE)=0,"",VLOOKUP(D649,'Resources Final'!A:E,5,FALSE))</f>
        <v/>
      </c>
      <c r="N649" s="7" t="str">
        <f>IF(VLOOKUP(D649,'Resources Final'!A:F,6,FALSE)=0,"",VLOOKUP(D649,'Resources Final'!A:F,6,FALSE))</f>
        <v/>
      </c>
      <c r="O649" s="3" t="str">
        <f>IF(VLOOKUP(D649,'Resources Final'!A:G,7,FALSE)=0,"",VLOOKUP(D649,'Resources Final'!A:G,7,FALSE))</f>
        <v/>
      </c>
    </row>
    <row r="650" spans="1:15" x14ac:dyDescent="0.2">
      <c r="A650" s="11">
        <v>990</v>
      </c>
      <c r="B650" s="11" t="str">
        <f t="shared" si="21"/>
        <v>Charles G. Koch Charitable Foundation_Utah State University200947000</v>
      </c>
      <c r="C650" s="11" t="s">
        <v>19</v>
      </c>
      <c r="D650" s="11" t="s">
        <v>3861</v>
      </c>
      <c r="E650" s="11" t="s">
        <v>3861</v>
      </c>
      <c r="F650" s="4">
        <v>47000</v>
      </c>
      <c r="G650" s="3">
        <v>2009</v>
      </c>
      <c r="H650" s="3" t="s">
        <v>21</v>
      </c>
      <c r="I650" s="12"/>
      <c r="J650" s="3">
        <v>103</v>
      </c>
      <c r="K650" s="3" t="str">
        <f>IF(VLOOKUP(D650,'Resources Final'!A:C,3,FALSE)=0,"",VLOOKUP(D650,'Resources Final'!A:C,3,FALSE))</f>
        <v/>
      </c>
      <c r="L650" s="3" t="str">
        <f>IF(VLOOKUP(D650,'Resources Final'!A:D,4,FALSE)=0,"",VLOOKUP(D650,'Resources Final'!A:D,4,FALSE))</f>
        <v>Y</v>
      </c>
      <c r="M650" s="3" t="str">
        <f>IF(VLOOKUP(D650,'Resources Final'!A:E,5,FALSE)=0,"",VLOOKUP(D650,'Resources Final'!A:E,5,FALSE))</f>
        <v/>
      </c>
      <c r="N650" s="7" t="str">
        <f>IF(VLOOKUP(D650,'Resources Final'!A:F,6,FALSE)=0,"",VLOOKUP(D650,'Resources Final'!A:F,6,FALSE))</f>
        <v/>
      </c>
      <c r="O650" s="3" t="str">
        <f>IF(VLOOKUP(D650,'Resources Final'!A:G,7,FALSE)=0,"",VLOOKUP(D650,'Resources Final'!A:G,7,FALSE))</f>
        <v/>
      </c>
    </row>
    <row r="651" spans="1:15" x14ac:dyDescent="0.2">
      <c r="A651" s="11">
        <v>990</v>
      </c>
      <c r="B651" s="11" t="str">
        <f t="shared" si="21"/>
        <v>Charles G. Koch Charitable Foundation_Utah State University Foundation2009125000</v>
      </c>
      <c r="C651" s="11" t="s">
        <v>19</v>
      </c>
      <c r="D651" s="11" t="s">
        <v>3862</v>
      </c>
      <c r="E651" s="11" t="s">
        <v>3861</v>
      </c>
      <c r="F651" s="4">
        <v>125000</v>
      </c>
      <c r="G651" s="3">
        <v>2009</v>
      </c>
      <c r="H651" s="3" t="s">
        <v>21</v>
      </c>
      <c r="I651" s="12"/>
      <c r="J651" s="3">
        <v>104</v>
      </c>
      <c r="K651" s="3" t="str">
        <f>IF(VLOOKUP(D651,'Resources Final'!A:C,3,FALSE)=0,"",VLOOKUP(D651,'Resources Final'!A:C,3,FALSE))</f>
        <v/>
      </c>
      <c r="L651" s="3" t="str">
        <f>IF(VLOOKUP(D651,'Resources Final'!A:D,4,FALSE)=0,"",VLOOKUP(D651,'Resources Final'!A:D,4,FALSE))</f>
        <v>Y</v>
      </c>
      <c r="M651" s="3" t="str">
        <f>IF(VLOOKUP(D651,'Resources Final'!A:E,5,FALSE)=0,"",VLOOKUP(D651,'Resources Final'!A:E,5,FALSE))</f>
        <v/>
      </c>
      <c r="N651" s="7" t="str">
        <f>IF(VLOOKUP(D651,'Resources Final'!A:F,6,FALSE)=0,"",VLOOKUP(D651,'Resources Final'!A:F,6,FALSE))</f>
        <v/>
      </c>
      <c r="O651" s="3" t="str">
        <f>IF(VLOOKUP(D651,'Resources Final'!A:G,7,FALSE)=0,"",VLOOKUP(D651,'Resources Final'!A:G,7,FALSE))</f>
        <v/>
      </c>
    </row>
    <row r="652" spans="1:15" x14ac:dyDescent="0.2">
      <c r="A652" s="11">
        <v>990</v>
      </c>
      <c r="B652" s="11" t="str">
        <f t="shared" si="21"/>
        <v>Charles G. Koch Charitable Foundation_Victims of Communism Memorial Foundation20098004</v>
      </c>
      <c r="C652" s="11" t="s">
        <v>19</v>
      </c>
      <c r="D652" s="11" t="s">
        <v>3890</v>
      </c>
      <c r="E652" s="11" t="s">
        <v>3890</v>
      </c>
      <c r="F652" s="4">
        <v>8004</v>
      </c>
      <c r="G652" s="3">
        <v>2009</v>
      </c>
      <c r="H652" s="3" t="s">
        <v>21</v>
      </c>
      <c r="I652" s="12"/>
      <c r="J652" s="3">
        <v>105</v>
      </c>
      <c r="K652" s="3" t="str">
        <f>IF(VLOOKUP(D652,'Resources Final'!A:C,3,FALSE)=0,"",VLOOKUP(D652,'Resources Final'!A:C,3,FALSE))</f>
        <v/>
      </c>
      <c r="L652" s="3" t="str">
        <f>IF(VLOOKUP(D652,'Resources Final'!A:D,4,FALSE)=0,"",VLOOKUP(D652,'Resources Final'!A:D,4,FALSE))</f>
        <v/>
      </c>
      <c r="M652" s="3" t="str">
        <f>IF(VLOOKUP(D652,'Resources Final'!A:E,5,FALSE)=0,"",VLOOKUP(D652,'Resources Final'!A:E,5,FALSE))</f>
        <v/>
      </c>
      <c r="N652" s="7" t="str">
        <f>IF(VLOOKUP(D652,'Resources Final'!A:F,6,FALSE)=0,"",VLOOKUP(D652,'Resources Final'!A:F,6,FALSE))</f>
        <v>https://www.sourcewatch.org/index.php/Victims_of_Communism_Memorial_Foundation</v>
      </c>
      <c r="O652" s="3" t="str">
        <f>IF(VLOOKUP(D652,'Resources Final'!A:G,7,FALSE)=0,"",VLOOKUP(D652,'Resources Final'!A:G,7,FALSE))</f>
        <v>Sourcewatch</v>
      </c>
    </row>
    <row r="653" spans="1:15" x14ac:dyDescent="0.2">
      <c r="A653" s="11">
        <v>990</v>
      </c>
      <c r="B653" s="11" t="str">
        <f t="shared" si="21"/>
        <v>Charles G. Koch Charitable Foundation_Wake Forest University20097500</v>
      </c>
      <c r="C653" s="11" t="s">
        <v>19</v>
      </c>
      <c r="D653" s="11" t="s">
        <v>3920</v>
      </c>
      <c r="E653" s="11" t="s">
        <v>3920</v>
      </c>
      <c r="F653" s="4">
        <v>7500</v>
      </c>
      <c r="G653" s="3">
        <v>2009</v>
      </c>
      <c r="H653" s="3" t="s">
        <v>21</v>
      </c>
      <c r="I653" s="12"/>
      <c r="J653" s="3">
        <v>106</v>
      </c>
      <c r="K653" s="3" t="str">
        <f>IF(VLOOKUP(D653,'Resources Final'!A:C,3,FALSE)=0,"",VLOOKUP(D653,'Resources Final'!A:C,3,FALSE))</f>
        <v/>
      </c>
      <c r="L653" s="3" t="str">
        <f>IF(VLOOKUP(D653,'Resources Final'!A:D,4,FALSE)=0,"",VLOOKUP(D653,'Resources Final'!A:D,4,FALSE))</f>
        <v>Y</v>
      </c>
      <c r="M653" s="3" t="str">
        <f>IF(VLOOKUP(D653,'Resources Final'!A:E,5,FALSE)=0,"",VLOOKUP(D653,'Resources Final'!A:E,5,FALSE))</f>
        <v/>
      </c>
      <c r="N653" s="7" t="str">
        <f>IF(VLOOKUP(D653,'Resources Final'!A:F,6,FALSE)=0,"",VLOOKUP(D653,'Resources Final'!A:F,6,FALSE))</f>
        <v/>
      </c>
      <c r="O653" s="3" t="str">
        <f>IF(VLOOKUP(D653,'Resources Final'!A:G,7,FALSE)=0,"",VLOOKUP(D653,'Resources Final'!A:G,7,FALSE))</f>
        <v/>
      </c>
    </row>
    <row r="654" spans="1:15" x14ac:dyDescent="0.2">
      <c r="A654" s="11">
        <v>990</v>
      </c>
      <c r="B654" s="11" t="str">
        <f t="shared" si="21"/>
        <v>Charles G. Koch Charitable Foundation_West Texas A&amp;M University20096500</v>
      </c>
      <c r="C654" s="11" t="s">
        <v>19</v>
      </c>
      <c r="D654" s="11" t="s">
        <v>3978</v>
      </c>
      <c r="E654" s="11" t="s">
        <v>3978</v>
      </c>
      <c r="F654" s="4">
        <v>6500</v>
      </c>
      <c r="G654" s="3">
        <v>2009</v>
      </c>
      <c r="H654" s="3" t="s">
        <v>21</v>
      </c>
      <c r="I654" s="12"/>
      <c r="J654" s="3">
        <v>107</v>
      </c>
      <c r="K654" s="3" t="str">
        <f>IF(VLOOKUP(D654,'Resources Final'!A:C,3,FALSE)=0,"",VLOOKUP(D654,'Resources Final'!A:C,3,FALSE))</f>
        <v/>
      </c>
      <c r="L654" s="3" t="str">
        <f>IF(VLOOKUP(D654,'Resources Final'!A:D,4,FALSE)=0,"",VLOOKUP(D654,'Resources Final'!A:D,4,FALSE))</f>
        <v>Y</v>
      </c>
      <c r="M654" s="3" t="str">
        <f>IF(VLOOKUP(D654,'Resources Final'!A:E,5,FALSE)=0,"",VLOOKUP(D654,'Resources Final'!A:E,5,FALSE))</f>
        <v/>
      </c>
      <c r="N654" s="7" t="str">
        <f>IF(VLOOKUP(D654,'Resources Final'!A:F,6,FALSE)=0,"",VLOOKUP(D654,'Resources Final'!A:F,6,FALSE))</f>
        <v/>
      </c>
      <c r="O654" s="3" t="str">
        <f>IF(VLOOKUP(D654,'Resources Final'!A:G,7,FALSE)=0,"",VLOOKUP(D654,'Resources Final'!A:G,7,FALSE))</f>
        <v/>
      </c>
    </row>
    <row r="655" spans="1:15" x14ac:dyDescent="0.2">
      <c r="A655" s="11">
        <v>990</v>
      </c>
      <c r="B655" s="11" t="str">
        <f t="shared" si="21"/>
        <v>Charles G. Koch Charitable Foundation_West Virginia University Foundation2009200000</v>
      </c>
      <c r="C655" s="11" t="s">
        <v>19</v>
      </c>
      <c r="D655" s="11" t="s">
        <v>3980</v>
      </c>
      <c r="E655" s="11" t="s">
        <v>3979</v>
      </c>
      <c r="F655" s="4">
        <v>200000</v>
      </c>
      <c r="G655" s="3">
        <v>2009</v>
      </c>
      <c r="H655" s="3" t="s">
        <v>21</v>
      </c>
      <c r="I655" s="12"/>
      <c r="J655" s="3">
        <v>108</v>
      </c>
      <c r="K655" s="3" t="str">
        <f>IF(VLOOKUP(D655,'Resources Final'!A:C,3,FALSE)=0,"",VLOOKUP(D655,'Resources Final'!A:C,3,FALSE))</f>
        <v/>
      </c>
      <c r="L655" s="3" t="str">
        <f>IF(VLOOKUP(D655,'Resources Final'!A:D,4,FALSE)=0,"",VLOOKUP(D655,'Resources Final'!A:D,4,FALSE))</f>
        <v>Y</v>
      </c>
      <c r="M655" s="3" t="str">
        <f>IF(VLOOKUP(D655,'Resources Final'!A:E,5,FALSE)=0,"",VLOOKUP(D655,'Resources Final'!A:E,5,FALSE))</f>
        <v/>
      </c>
      <c r="N655" s="7" t="str">
        <f>IF(VLOOKUP(D655,'Resources Final'!A:F,6,FALSE)=0,"",VLOOKUP(D655,'Resources Final'!A:F,6,FALSE))</f>
        <v/>
      </c>
      <c r="O655" s="3" t="str">
        <f>IF(VLOOKUP(D655,'Resources Final'!A:G,7,FALSE)=0,"",VLOOKUP(D655,'Resources Final'!A:G,7,FALSE))</f>
        <v/>
      </c>
    </row>
    <row r="656" spans="1:15" x14ac:dyDescent="0.2">
      <c r="A656" s="11">
        <v>990</v>
      </c>
      <c r="B656" s="11" t="str">
        <f t="shared" si="21"/>
        <v>Charles G. Koch Charitable Foundation_Western California University College of Business200912000</v>
      </c>
      <c r="C656" s="11" t="s">
        <v>19</v>
      </c>
      <c r="D656" s="11" t="s">
        <v>3983</v>
      </c>
      <c r="E656" s="11" t="s">
        <v>3984</v>
      </c>
      <c r="F656" s="4">
        <v>12000</v>
      </c>
      <c r="G656" s="3">
        <v>2009</v>
      </c>
      <c r="H656" s="3" t="s">
        <v>21</v>
      </c>
      <c r="I656" s="12"/>
      <c r="J656" s="3">
        <v>109</v>
      </c>
      <c r="K656" s="3" t="str">
        <f>IF(VLOOKUP(D656,'Resources Final'!A:C,3,FALSE)=0,"",VLOOKUP(D656,'Resources Final'!A:C,3,FALSE))</f>
        <v/>
      </c>
      <c r="L656" s="3" t="str">
        <f>IF(VLOOKUP(D656,'Resources Final'!A:D,4,FALSE)=0,"",VLOOKUP(D656,'Resources Final'!A:D,4,FALSE))</f>
        <v>Y</v>
      </c>
      <c r="M656" s="3" t="str">
        <f>IF(VLOOKUP(D656,'Resources Final'!A:E,5,FALSE)=0,"",VLOOKUP(D656,'Resources Final'!A:E,5,FALSE))</f>
        <v/>
      </c>
      <c r="N656" s="7" t="str">
        <f>IF(VLOOKUP(D656,'Resources Final'!A:F,6,FALSE)=0,"",VLOOKUP(D656,'Resources Final'!A:F,6,FALSE))</f>
        <v/>
      </c>
      <c r="O656" s="3" t="str">
        <f>IF(VLOOKUP(D656,'Resources Final'!A:G,7,FALSE)=0,"",VLOOKUP(D656,'Resources Final'!A:G,7,FALSE))</f>
        <v/>
      </c>
    </row>
    <row r="657" spans="1:15" x14ac:dyDescent="0.2">
      <c r="A657" s="11">
        <v>990</v>
      </c>
      <c r="B657" s="11" t="str">
        <f t="shared" si="21"/>
        <v>Charles G. Koch Charitable Foundation_Youth Entrepreneurs of Kansas2009466725</v>
      </c>
      <c r="C657" s="11" t="s">
        <v>19</v>
      </c>
      <c r="D657" s="11" t="s">
        <v>4134</v>
      </c>
      <c r="E657" s="11" t="s">
        <v>4134</v>
      </c>
      <c r="F657" s="4">
        <v>466725</v>
      </c>
      <c r="G657" s="3">
        <v>2009</v>
      </c>
      <c r="H657" s="3" t="s">
        <v>21</v>
      </c>
      <c r="I657" s="12"/>
      <c r="J657" s="3">
        <v>110</v>
      </c>
      <c r="K657" s="3" t="str">
        <f>IF(VLOOKUP(D657,'Resources Final'!A:C,3,FALSE)=0,"",VLOOKUP(D657,'Resources Final'!A:C,3,FALSE))</f>
        <v/>
      </c>
      <c r="L657" s="3" t="str">
        <f>IF(VLOOKUP(D657,'Resources Final'!A:D,4,FALSE)=0,"",VLOOKUP(D657,'Resources Final'!A:D,4,FALSE))</f>
        <v/>
      </c>
      <c r="M657" s="3" t="str">
        <f>IF(VLOOKUP(D657,'Resources Final'!A:E,5,FALSE)=0,"",VLOOKUP(D657,'Resources Final'!A:E,5,FALSE))</f>
        <v/>
      </c>
      <c r="N657" s="7" t="str">
        <f>IF(VLOOKUP(D657,'Resources Final'!A:F,6,FALSE)=0,"",VLOOKUP(D657,'Resources Final'!A:F,6,FALSE))</f>
        <v/>
      </c>
      <c r="O657" s="3" t="str">
        <f>IF(VLOOKUP(D657,'Resources Final'!A:G,7,FALSE)=0,"",VLOOKUP(D657,'Resources Final'!A:G,7,FALSE))</f>
        <v/>
      </c>
    </row>
    <row r="658" spans="1:15" x14ac:dyDescent="0.2">
      <c r="A658" s="11">
        <v>990</v>
      </c>
      <c r="B658" s="11" t="str">
        <f t="shared" si="21"/>
        <v>Charles G. Koch Charitable Foundation_Acton Institute for the Study of Religion and Liberty201025000</v>
      </c>
      <c r="C658" s="11" t="s">
        <v>19</v>
      </c>
      <c r="D658" s="11" t="s">
        <v>112</v>
      </c>
      <c r="E658" s="11" t="s">
        <v>112</v>
      </c>
      <c r="F658" s="4">
        <v>25000</v>
      </c>
      <c r="G658" s="3">
        <v>2010</v>
      </c>
      <c r="H658" s="3" t="s">
        <v>21</v>
      </c>
      <c r="I658" s="12"/>
      <c r="J658" s="3">
        <v>1</v>
      </c>
      <c r="K658" s="3" t="str">
        <f>IF(VLOOKUP(D658,'Resources Final'!A:C,3,FALSE)=0,"",VLOOKUP(D658,'Resources Final'!A:C,3,FALSE))</f>
        <v/>
      </c>
      <c r="L658" s="3" t="str">
        <f>IF(VLOOKUP(D658,'Resources Final'!A:D,4,FALSE)=0,"",VLOOKUP(D658,'Resources Final'!A:D,4,FALSE))</f>
        <v/>
      </c>
      <c r="M658" s="3" t="str">
        <f>IF(VLOOKUP(D658,'Resources Final'!A:E,5,FALSE)=0,"",VLOOKUP(D658,'Resources Final'!A:E,5,FALSE))</f>
        <v/>
      </c>
      <c r="N658" s="7" t="str">
        <f>IF(VLOOKUP(D658,'Resources Final'!A:F,6,FALSE)=0,"",VLOOKUP(D658,'Resources Final'!A:F,6,FALSE))</f>
        <v>https://www.desmogblog.com/acton-institute</v>
      </c>
      <c r="O658" s="3" t="str">
        <f>IF(VLOOKUP(D658,'Resources Final'!A:G,7,FALSE)=0,"",VLOOKUP(D658,'Resources Final'!A:G,7,FALSE))</f>
        <v>Desmog</v>
      </c>
    </row>
    <row r="659" spans="1:15" x14ac:dyDescent="0.2">
      <c r="A659" s="11">
        <v>990</v>
      </c>
      <c r="B659" s="11" t="str">
        <f t="shared" si="21"/>
        <v>Charles G. Koch Charitable Foundation_Alexander Hamilton Institute for the Study of Western Civilization201014160</v>
      </c>
      <c r="C659" s="11" t="s">
        <v>19</v>
      </c>
      <c r="D659" s="11" t="s">
        <v>145</v>
      </c>
      <c r="E659" s="11" t="s">
        <v>145</v>
      </c>
      <c r="F659" s="4">
        <v>14160</v>
      </c>
      <c r="G659" s="3">
        <v>2010</v>
      </c>
      <c r="H659" s="3" t="s">
        <v>21</v>
      </c>
      <c r="I659" s="12"/>
      <c r="J659" s="3">
        <v>2</v>
      </c>
      <c r="K659" s="3" t="str">
        <f>IF(VLOOKUP(D659,'Resources Final'!A:C,3,FALSE)=0,"",VLOOKUP(D659,'Resources Final'!A:C,3,FALSE))</f>
        <v/>
      </c>
      <c r="L659" s="3" t="str">
        <f>IF(VLOOKUP(D659,'Resources Final'!A:D,4,FALSE)=0,"",VLOOKUP(D659,'Resources Final'!A:D,4,FALSE))</f>
        <v/>
      </c>
      <c r="M659" s="3" t="str">
        <f>IF(VLOOKUP(D659,'Resources Final'!A:E,5,FALSE)=0,"",VLOOKUP(D659,'Resources Final'!A:E,5,FALSE))</f>
        <v/>
      </c>
      <c r="N659" s="7" t="str">
        <f>IF(VLOOKUP(D659,'Resources Final'!A:F,6,FALSE)=0,"",VLOOKUP(D659,'Resources Final'!A:F,6,FALSE))</f>
        <v/>
      </c>
      <c r="O659" s="3" t="str">
        <f>IF(VLOOKUP(D659,'Resources Final'!A:G,7,FALSE)=0,"",VLOOKUP(D659,'Resources Final'!A:G,7,FALSE))</f>
        <v/>
      </c>
    </row>
    <row r="660" spans="1:15" x14ac:dyDescent="0.2">
      <c r="A660" s="11">
        <v>990</v>
      </c>
      <c r="B660" s="11" t="str">
        <f t="shared" si="21"/>
        <v>Charles G. Koch Charitable Foundation_Alma College20107175</v>
      </c>
      <c r="C660" s="11" t="s">
        <v>19</v>
      </c>
      <c r="D660" s="11" t="s">
        <v>165</v>
      </c>
      <c r="E660" s="11" t="s">
        <v>165</v>
      </c>
      <c r="F660" s="4">
        <v>7175</v>
      </c>
      <c r="G660" s="3">
        <v>2010</v>
      </c>
      <c r="H660" s="3" t="s">
        <v>21</v>
      </c>
      <c r="I660" s="12"/>
      <c r="J660" s="3">
        <v>3</v>
      </c>
      <c r="K660" s="3" t="str">
        <f>IF(VLOOKUP(D660,'Resources Final'!A:C,3,FALSE)=0,"",VLOOKUP(D660,'Resources Final'!A:C,3,FALSE))</f>
        <v/>
      </c>
      <c r="L660" s="3" t="str">
        <f>IF(VLOOKUP(D660,'Resources Final'!A:D,4,FALSE)=0,"",VLOOKUP(D660,'Resources Final'!A:D,4,FALSE))</f>
        <v>Y</v>
      </c>
      <c r="M660" s="3" t="str">
        <f>IF(VLOOKUP(D660,'Resources Final'!A:E,5,FALSE)=0,"",VLOOKUP(D660,'Resources Final'!A:E,5,FALSE))</f>
        <v/>
      </c>
      <c r="N660" s="7" t="str">
        <f>IF(VLOOKUP(D660,'Resources Final'!A:F,6,FALSE)=0,"",VLOOKUP(D660,'Resources Final'!A:F,6,FALSE))</f>
        <v/>
      </c>
      <c r="O660" s="3" t="str">
        <f>IF(VLOOKUP(D660,'Resources Final'!A:G,7,FALSE)=0,"",VLOOKUP(D660,'Resources Final'!A:G,7,FALSE))</f>
        <v/>
      </c>
    </row>
    <row r="661" spans="1:15" x14ac:dyDescent="0.2">
      <c r="A661" s="11">
        <v>990</v>
      </c>
      <c r="B661" s="11" t="str">
        <f t="shared" si="21"/>
        <v>Charles G. Koch Charitable Foundation_American Council of Trustees and Alumni20105000</v>
      </c>
      <c r="C661" s="11" t="s">
        <v>19</v>
      </c>
      <c r="D661" s="11" t="s">
        <v>184</v>
      </c>
      <c r="E661" s="11" t="s">
        <v>184</v>
      </c>
      <c r="F661" s="4">
        <v>5000</v>
      </c>
      <c r="G661" s="3">
        <v>2010</v>
      </c>
      <c r="H661" s="3" t="s">
        <v>21</v>
      </c>
      <c r="I661" s="12"/>
      <c r="J661" s="3">
        <v>4</v>
      </c>
      <c r="K661" s="3" t="str">
        <f>IF(VLOOKUP(D661,'Resources Final'!A:C,3,FALSE)=0,"",VLOOKUP(D661,'Resources Final'!A:C,3,FALSE))</f>
        <v/>
      </c>
      <c r="L661" s="3" t="str">
        <f>IF(VLOOKUP(D661,'Resources Final'!A:D,4,FALSE)=0,"",VLOOKUP(D661,'Resources Final'!A:D,4,FALSE))</f>
        <v/>
      </c>
      <c r="M661" s="3" t="str">
        <f>IF(VLOOKUP(D661,'Resources Final'!A:E,5,FALSE)=0,"",VLOOKUP(D661,'Resources Final'!A:E,5,FALSE))</f>
        <v/>
      </c>
      <c r="N661" s="7" t="str">
        <f>IF(VLOOKUP(D661,'Resources Final'!A:F,6,FALSE)=0,"",VLOOKUP(D661,'Resources Final'!A:F,6,FALSE))</f>
        <v>https://www.sourcewatch.org/index.php/American_Council_of_Trustees_and_Alumni</v>
      </c>
      <c r="O661" s="3" t="str">
        <f>IF(VLOOKUP(D661,'Resources Final'!A:G,7,FALSE)=0,"",VLOOKUP(D661,'Resources Final'!A:G,7,FALSE))</f>
        <v>Sourcewatch</v>
      </c>
    </row>
    <row r="662" spans="1:15" x14ac:dyDescent="0.2">
      <c r="A662" s="11">
        <v>990</v>
      </c>
      <c r="B662" s="11" t="str">
        <f t="shared" si="21"/>
        <v>Charles G. Koch Charitable Foundation_American Spectator Foundation201010000</v>
      </c>
      <c r="C662" s="11" t="s">
        <v>19</v>
      </c>
      <c r="D662" s="11" t="s">
        <v>205</v>
      </c>
      <c r="E662" s="11" t="s">
        <v>203</v>
      </c>
      <c r="F662" s="4">
        <v>10000</v>
      </c>
      <c r="G662" s="3">
        <v>2010</v>
      </c>
      <c r="H662" s="3" t="s">
        <v>21</v>
      </c>
      <c r="I662" s="12"/>
      <c r="J662" s="3">
        <v>5</v>
      </c>
      <c r="K662" s="3" t="str">
        <f>IF(VLOOKUP(D662,'Resources Final'!A:C,3,FALSE)=0,"",VLOOKUP(D662,'Resources Final'!A:C,3,FALSE))</f>
        <v/>
      </c>
      <c r="L662" s="3" t="str">
        <f>IF(VLOOKUP(D662,'Resources Final'!A:D,4,FALSE)=0,"",VLOOKUP(D662,'Resources Final'!A:D,4,FALSE))</f>
        <v/>
      </c>
      <c r="M662" s="3" t="str">
        <f>IF(VLOOKUP(D662,'Resources Final'!A:E,5,FALSE)=0,"",VLOOKUP(D662,'Resources Final'!A:E,5,FALSE))</f>
        <v/>
      </c>
      <c r="N662" s="7" t="str">
        <f>IF(VLOOKUP(D662,'Resources Final'!A:F,6,FALSE)=0,"",VLOOKUP(D662,'Resources Final'!A:F,6,FALSE))</f>
        <v>http://www.sourcewatch.org/index.php/American_Spectator</v>
      </c>
      <c r="O662" s="3" t="str">
        <f>IF(VLOOKUP(D662,'Resources Final'!A:G,7,FALSE)=0,"",VLOOKUP(D662,'Resources Final'!A:G,7,FALSE))</f>
        <v>Sourcewatch</v>
      </c>
    </row>
    <row r="663" spans="1:15" x14ac:dyDescent="0.2">
      <c r="A663" s="11">
        <v>990</v>
      </c>
      <c r="B663" s="11" t="str">
        <f t="shared" si="21"/>
        <v>Charles G. Koch Charitable Foundation_American University201010000</v>
      </c>
      <c r="C663" s="11" t="s">
        <v>19</v>
      </c>
      <c r="D663" s="11" t="s">
        <v>208</v>
      </c>
      <c r="E663" s="11" t="s">
        <v>208</v>
      </c>
      <c r="F663" s="4">
        <v>10000</v>
      </c>
      <c r="G663" s="3">
        <v>2010</v>
      </c>
      <c r="H663" s="3" t="s">
        <v>21</v>
      </c>
      <c r="I663" s="12"/>
      <c r="J663" s="3">
        <v>6</v>
      </c>
      <c r="K663" s="3" t="str">
        <f>IF(VLOOKUP(D663,'Resources Final'!A:C,3,FALSE)=0,"",VLOOKUP(D663,'Resources Final'!A:C,3,FALSE))</f>
        <v/>
      </c>
      <c r="L663" s="3" t="str">
        <f>IF(VLOOKUP(D663,'Resources Final'!A:D,4,FALSE)=0,"",VLOOKUP(D663,'Resources Final'!A:D,4,FALSE))</f>
        <v>Y</v>
      </c>
      <c r="M663" s="3" t="str">
        <f>IF(VLOOKUP(D663,'Resources Final'!A:E,5,FALSE)=0,"",VLOOKUP(D663,'Resources Final'!A:E,5,FALSE))</f>
        <v/>
      </c>
      <c r="N663" s="7" t="str">
        <f>IF(VLOOKUP(D663,'Resources Final'!A:F,6,FALSE)=0,"",VLOOKUP(D663,'Resources Final'!A:F,6,FALSE))</f>
        <v/>
      </c>
      <c r="O663" s="3" t="str">
        <f>IF(VLOOKUP(D663,'Resources Final'!A:G,7,FALSE)=0,"",VLOOKUP(D663,'Resources Final'!A:G,7,FALSE))</f>
        <v/>
      </c>
    </row>
    <row r="664" spans="1:15" x14ac:dyDescent="0.2">
      <c r="A664" s="11">
        <v>990</v>
      </c>
      <c r="B664" s="11" t="str">
        <f t="shared" si="21"/>
        <v>Charles G. Koch Charitable Foundation_Andrew College20102500</v>
      </c>
      <c r="C664" s="11" t="s">
        <v>19</v>
      </c>
      <c r="D664" s="11" t="s">
        <v>230</v>
      </c>
      <c r="E664" s="11" t="s">
        <v>230</v>
      </c>
      <c r="F664" s="4">
        <v>2500</v>
      </c>
      <c r="G664" s="3">
        <v>2010</v>
      </c>
      <c r="H664" s="3" t="s">
        <v>21</v>
      </c>
      <c r="I664" s="12"/>
      <c r="J664" s="3">
        <v>7</v>
      </c>
      <c r="K664" s="3" t="str">
        <f>IF(VLOOKUP(D664,'Resources Final'!A:C,3,FALSE)=0,"",VLOOKUP(D664,'Resources Final'!A:C,3,FALSE))</f>
        <v/>
      </c>
      <c r="L664" s="3" t="str">
        <f>IF(VLOOKUP(D664,'Resources Final'!A:D,4,FALSE)=0,"",VLOOKUP(D664,'Resources Final'!A:D,4,FALSE))</f>
        <v>Y</v>
      </c>
      <c r="M664" s="3" t="str">
        <f>IF(VLOOKUP(D664,'Resources Final'!A:E,5,FALSE)=0,"",VLOOKUP(D664,'Resources Final'!A:E,5,FALSE))</f>
        <v/>
      </c>
      <c r="N664" s="7" t="str">
        <f>IF(VLOOKUP(D664,'Resources Final'!A:F,6,FALSE)=0,"",VLOOKUP(D664,'Resources Final'!A:F,6,FALSE))</f>
        <v/>
      </c>
      <c r="O664" s="3" t="str">
        <f>IF(VLOOKUP(D664,'Resources Final'!A:G,7,FALSE)=0,"",VLOOKUP(D664,'Resources Final'!A:G,7,FALSE))</f>
        <v/>
      </c>
    </row>
    <row r="665" spans="1:15" x14ac:dyDescent="0.2">
      <c r="A665" s="11">
        <v>990</v>
      </c>
      <c r="B665" s="11" t="str">
        <f t="shared" si="21"/>
        <v>Charles G. Koch Charitable Foundation_Association of Private Enterprise Education201022000</v>
      </c>
      <c r="C665" s="11" t="s">
        <v>19</v>
      </c>
      <c r="D665" s="11" t="s">
        <v>279</v>
      </c>
      <c r="E665" s="11" t="s">
        <v>279</v>
      </c>
      <c r="F665" s="4">
        <v>22000</v>
      </c>
      <c r="G665" s="3">
        <v>2010</v>
      </c>
      <c r="H665" s="3" t="s">
        <v>21</v>
      </c>
      <c r="I665" s="12" t="s">
        <v>4214</v>
      </c>
      <c r="J665" s="3">
        <v>8</v>
      </c>
      <c r="K665" s="3" t="str">
        <f>IF(VLOOKUP(D665,'Resources Final'!A:C,3,FALSE)=0,"",VLOOKUP(D665,'Resources Final'!A:C,3,FALSE))</f>
        <v/>
      </c>
      <c r="L665" s="3" t="str">
        <f>IF(VLOOKUP(D665,'Resources Final'!A:D,4,FALSE)=0,"",VLOOKUP(D665,'Resources Final'!A:D,4,FALSE))</f>
        <v/>
      </c>
      <c r="M665" s="3" t="str">
        <f>IF(VLOOKUP(D665,'Resources Final'!A:E,5,FALSE)=0,"",VLOOKUP(D665,'Resources Final'!A:E,5,FALSE))</f>
        <v/>
      </c>
      <c r="N665" s="7" t="str">
        <f>IF(VLOOKUP(D665,'Resources Final'!A:F,6,FALSE)=0,"",VLOOKUP(D665,'Resources Final'!A:F,6,FALSE))</f>
        <v/>
      </c>
      <c r="O665" s="3" t="str">
        <f>IF(VLOOKUP(D665,'Resources Final'!A:G,7,FALSE)=0,"",VLOOKUP(D665,'Resources Final'!A:G,7,FALSE))</f>
        <v/>
      </c>
    </row>
    <row r="666" spans="1:15" x14ac:dyDescent="0.2">
      <c r="A666" s="11">
        <v>990</v>
      </c>
      <c r="B666" s="11" t="str">
        <f t="shared" si="21"/>
        <v>Charles G. Koch Charitable Foundation_Arkansas Tech University20108500</v>
      </c>
      <c r="C666" s="11" t="s">
        <v>19</v>
      </c>
      <c r="D666" s="11" t="s">
        <v>262</v>
      </c>
      <c r="E666" s="11" t="s">
        <v>262</v>
      </c>
      <c r="F666" s="4">
        <v>8500</v>
      </c>
      <c r="G666" s="3">
        <v>2010</v>
      </c>
      <c r="H666" s="3" t="s">
        <v>21</v>
      </c>
      <c r="I666" s="12"/>
      <c r="J666" s="3">
        <v>9</v>
      </c>
      <c r="K666" s="3" t="str">
        <f>IF(VLOOKUP(D666,'Resources Final'!A:C,3,FALSE)=0,"",VLOOKUP(D666,'Resources Final'!A:C,3,FALSE))</f>
        <v/>
      </c>
      <c r="L666" s="3" t="str">
        <f>IF(VLOOKUP(D666,'Resources Final'!A:D,4,FALSE)=0,"",VLOOKUP(D666,'Resources Final'!A:D,4,FALSE))</f>
        <v>Y</v>
      </c>
      <c r="M666" s="3" t="str">
        <f>IF(VLOOKUP(D666,'Resources Final'!A:E,5,FALSE)=0,"",VLOOKUP(D666,'Resources Final'!A:E,5,FALSE))</f>
        <v/>
      </c>
      <c r="N666" s="7" t="str">
        <f>IF(VLOOKUP(D666,'Resources Final'!A:F,6,FALSE)=0,"",VLOOKUP(D666,'Resources Final'!A:F,6,FALSE))</f>
        <v/>
      </c>
      <c r="O666" s="3" t="str">
        <f>IF(VLOOKUP(D666,'Resources Final'!A:G,7,FALSE)=0,"",VLOOKUP(D666,'Resources Final'!A:G,7,FALSE))</f>
        <v/>
      </c>
    </row>
    <row r="667" spans="1:15" x14ac:dyDescent="0.2">
      <c r="A667" s="11">
        <v>990</v>
      </c>
      <c r="B667" s="11" t="str">
        <f t="shared" si="21"/>
        <v>Charles G. Koch Charitable Foundation_Arts &amp; Science Foundation2010150000</v>
      </c>
      <c r="C667" s="11" t="s">
        <v>19</v>
      </c>
      <c r="D667" s="11" t="s">
        <v>268</v>
      </c>
      <c r="E667" s="11" t="s">
        <v>268</v>
      </c>
      <c r="F667" s="4">
        <v>150000</v>
      </c>
      <c r="G667" s="3">
        <v>2010</v>
      </c>
      <c r="H667" s="3" t="s">
        <v>21</v>
      </c>
      <c r="I667" s="12"/>
      <c r="J667" s="3">
        <v>10</v>
      </c>
      <c r="K667" s="3" t="str">
        <f>IF(VLOOKUP(D667,'Resources Final'!A:C,3,FALSE)=0,"",VLOOKUP(D667,'Resources Final'!A:C,3,FALSE))</f>
        <v/>
      </c>
      <c r="L667" s="3" t="str">
        <f>IF(VLOOKUP(D667,'Resources Final'!A:D,4,FALSE)=0,"",VLOOKUP(D667,'Resources Final'!A:D,4,FALSE))</f>
        <v/>
      </c>
      <c r="M667" s="3" t="str">
        <f>IF(VLOOKUP(D667,'Resources Final'!A:E,5,FALSE)=0,"",VLOOKUP(D667,'Resources Final'!A:E,5,FALSE))</f>
        <v>N</v>
      </c>
      <c r="N667" s="7" t="str">
        <f>IF(VLOOKUP(D667,'Resources Final'!A:F,6,FALSE)=0,"",VLOOKUP(D667,'Resources Final'!A:F,6,FALSE))</f>
        <v/>
      </c>
      <c r="O667" s="3" t="str">
        <f>IF(VLOOKUP(D667,'Resources Final'!A:G,7,FALSE)=0,"",VLOOKUP(D667,'Resources Final'!A:G,7,FALSE))</f>
        <v/>
      </c>
    </row>
    <row r="668" spans="1:15" x14ac:dyDescent="0.2">
      <c r="A668" s="11">
        <v>990</v>
      </c>
      <c r="B668" s="11" t="str">
        <f t="shared" si="21"/>
        <v>Charles G. Koch Charitable Foundation_Athens State University Foundation20107000</v>
      </c>
      <c r="C668" s="11" t="s">
        <v>19</v>
      </c>
      <c r="D668" s="11" t="s">
        <v>282</v>
      </c>
      <c r="E668" s="11" t="s">
        <v>283</v>
      </c>
      <c r="F668" s="4">
        <v>7000</v>
      </c>
      <c r="G668" s="3">
        <v>2010</v>
      </c>
      <c r="H668" s="3" t="s">
        <v>21</v>
      </c>
      <c r="I668" s="12"/>
      <c r="J668" s="3">
        <v>11</v>
      </c>
      <c r="K668" s="3" t="str">
        <f>IF(VLOOKUP(D668,'Resources Final'!A:C,3,FALSE)=0,"",VLOOKUP(D668,'Resources Final'!A:C,3,FALSE))</f>
        <v/>
      </c>
      <c r="L668" s="3" t="str">
        <f>IF(VLOOKUP(D668,'Resources Final'!A:D,4,FALSE)=0,"",VLOOKUP(D668,'Resources Final'!A:D,4,FALSE))</f>
        <v>Y</v>
      </c>
      <c r="M668" s="3" t="str">
        <f>IF(VLOOKUP(D668,'Resources Final'!A:E,5,FALSE)=0,"",VLOOKUP(D668,'Resources Final'!A:E,5,FALSE))</f>
        <v/>
      </c>
      <c r="N668" s="7" t="str">
        <f>IF(VLOOKUP(D668,'Resources Final'!A:F,6,FALSE)=0,"",VLOOKUP(D668,'Resources Final'!A:F,6,FALSE))</f>
        <v/>
      </c>
      <c r="O668" s="3" t="str">
        <f>IF(VLOOKUP(D668,'Resources Final'!A:G,7,FALSE)=0,"",VLOOKUP(D668,'Resources Final'!A:G,7,FALSE))</f>
        <v/>
      </c>
    </row>
    <row r="669" spans="1:15" x14ac:dyDescent="0.2">
      <c r="A669" s="11">
        <v>990</v>
      </c>
      <c r="B669" s="11" t="str">
        <f t="shared" si="21"/>
        <v>Charles G. Koch Charitable Foundation_Azusa Pacific University201022000</v>
      </c>
      <c r="C669" s="11" t="s">
        <v>19</v>
      </c>
      <c r="D669" s="11" t="s">
        <v>301</v>
      </c>
      <c r="E669" s="11" t="s">
        <v>301</v>
      </c>
      <c r="F669" s="4">
        <v>22000</v>
      </c>
      <c r="G669" s="3">
        <v>2010</v>
      </c>
      <c r="H669" s="3" t="s">
        <v>21</v>
      </c>
      <c r="I669" s="12"/>
      <c r="J669" s="3">
        <v>12</v>
      </c>
      <c r="K669" s="3" t="str">
        <f>IF(VLOOKUP(D669,'Resources Final'!A:C,3,FALSE)=0,"",VLOOKUP(D669,'Resources Final'!A:C,3,FALSE))</f>
        <v/>
      </c>
      <c r="L669" s="3" t="str">
        <f>IF(VLOOKUP(D669,'Resources Final'!A:D,4,FALSE)=0,"",VLOOKUP(D669,'Resources Final'!A:D,4,FALSE))</f>
        <v>Y</v>
      </c>
      <c r="M669" s="3" t="str">
        <f>IF(VLOOKUP(D669,'Resources Final'!A:E,5,FALSE)=0,"",VLOOKUP(D669,'Resources Final'!A:E,5,FALSE))</f>
        <v/>
      </c>
      <c r="N669" s="7" t="str">
        <f>IF(VLOOKUP(D669,'Resources Final'!A:F,6,FALSE)=0,"",VLOOKUP(D669,'Resources Final'!A:F,6,FALSE))</f>
        <v/>
      </c>
      <c r="O669" s="3" t="str">
        <f>IF(VLOOKUP(D669,'Resources Final'!A:G,7,FALSE)=0,"",VLOOKUP(D669,'Resources Final'!A:G,7,FALSE))</f>
        <v/>
      </c>
    </row>
    <row r="670" spans="1:15" x14ac:dyDescent="0.2">
      <c r="A670" s="11">
        <v>990</v>
      </c>
      <c r="B670" s="11" t="str">
        <f t="shared" si="21"/>
        <v>Charles G. Koch Charitable Foundation_Ball State University201016300</v>
      </c>
      <c r="C670" s="11" t="s">
        <v>19</v>
      </c>
      <c r="D670" s="11" t="s">
        <v>342</v>
      </c>
      <c r="E670" s="11" t="s">
        <v>342</v>
      </c>
      <c r="F670" s="4">
        <v>16300</v>
      </c>
      <c r="G670" s="3">
        <v>2010</v>
      </c>
      <c r="H670" s="3" t="s">
        <v>21</v>
      </c>
      <c r="I670" s="12"/>
      <c r="J670" s="3">
        <v>13</v>
      </c>
      <c r="K670" s="3" t="str">
        <f>IF(VLOOKUP(D670,'Resources Final'!A:C,3,FALSE)=0,"",VLOOKUP(D670,'Resources Final'!A:C,3,FALSE))</f>
        <v/>
      </c>
      <c r="L670" s="3" t="str">
        <f>IF(VLOOKUP(D670,'Resources Final'!A:D,4,FALSE)=0,"",VLOOKUP(D670,'Resources Final'!A:D,4,FALSE))</f>
        <v>Y</v>
      </c>
      <c r="M670" s="3" t="str">
        <f>IF(VLOOKUP(D670,'Resources Final'!A:E,5,FALSE)=0,"",VLOOKUP(D670,'Resources Final'!A:E,5,FALSE))</f>
        <v/>
      </c>
      <c r="N670" s="7" t="str">
        <f>IF(VLOOKUP(D670,'Resources Final'!A:F,6,FALSE)=0,"",VLOOKUP(D670,'Resources Final'!A:F,6,FALSE))</f>
        <v/>
      </c>
      <c r="O670" s="3" t="str">
        <f>IF(VLOOKUP(D670,'Resources Final'!A:G,7,FALSE)=0,"",VLOOKUP(D670,'Resources Final'!A:G,7,FALSE))</f>
        <v/>
      </c>
    </row>
    <row r="671" spans="1:15" x14ac:dyDescent="0.2">
      <c r="A671" s="11">
        <v>990</v>
      </c>
      <c r="B671" s="11" t="str">
        <f t="shared" si="21"/>
        <v>Charles G. Koch Charitable Foundation_Barton College20103360</v>
      </c>
      <c r="C671" s="11" t="s">
        <v>19</v>
      </c>
      <c r="D671" s="11" t="s">
        <v>357</v>
      </c>
      <c r="E671" s="11" t="s">
        <v>357</v>
      </c>
      <c r="F671" s="4">
        <v>3360</v>
      </c>
      <c r="G671" s="3">
        <v>2010</v>
      </c>
      <c r="H671" s="3" t="s">
        <v>21</v>
      </c>
      <c r="I671" s="12"/>
      <c r="J671" s="3">
        <v>14</v>
      </c>
      <c r="K671" s="3" t="str">
        <f>IF(VLOOKUP(D671,'Resources Final'!A:C,3,FALSE)=0,"",VLOOKUP(D671,'Resources Final'!A:C,3,FALSE))</f>
        <v/>
      </c>
      <c r="L671" s="3" t="str">
        <f>IF(VLOOKUP(D671,'Resources Final'!A:D,4,FALSE)=0,"",VLOOKUP(D671,'Resources Final'!A:D,4,FALSE))</f>
        <v>Y</v>
      </c>
      <c r="M671" s="3" t="str">
        <f>IF(VLOOKUP(D671,'Resources Final'!A:E,5,FALSE)=0,"",VLOOKUP(D671,'Resources Final'!A:E,5,FALSE))</f>
        <v/>
      </c>
      <c r="N671" s="7" t="str">
        <f>IF(VLOOKUP(D671,'Resources Final'!A:F,6,FALSE)=0,"",VLOOKUP(D671,'Resources Final'!A:F,6,FALSE))</f>
        <v/>
      </c>
      <c r="O671" s="3" t="str">
        <f>IF(VLOOKUP(D671,'Resources Final'!A:G,7,FALSE)=0,"",VLOOKUP(D671,'Resources Final'!A:G,7,FALSE))</f>
        <v/>
      </c>
    </row>
    <row r="672" spans="1:15" x14ac:dyDescent="0.2">
      <c r="A672" s="11">
        <v>990</v>
      </c>
      <c r="B672" s="11" t="str">
        <f t="shared" si="21"/>
        <v>Charles G. Koch Charitable Foundation_Baylor University20106000</v>
      </c>
      <c r="C672" s="11" t="s">
        <v>19</v>
      </c>
      <c r="D672" s="11" t="s">
        <v>366</v>
      </c>
      <c r="E672" s="11" t="s">
        <v>366</v>
      </c>
      <c r="F672" s="4">
        <v>6000</v>
      </c>
      <c r="G672" s="3">
        <v>2010</v>
      </c>
      <c r="H672" s="3" t="s">
        <v>21</v>
      </c>
      <c r="I672" s="12"/>
      <c r="J672" s="3">
        <v>15</v>
      </c>
      <c r="K672" s="3" t="str">
        <f>IF(VLOOKUP(D672,'Resources Final'!A:C,3,FALSE)=0,"",VLOOKUP(D672,'Resources Final'!A:C,3,FALSE))</f>
        <v/>
      </c>
      <c r="L672" s="3" t="str">
        <f>IF(VLOOKUP(D672,'Resources Final'!A:D,4,FALSE)=0,"",VLOOKUP(D672,'Resources Final'!A:D,4,FALSE))</f>
        <v>Y</v>
      </c>
      <c r="M672" s="3" t="str">
        <f>IF(VLOOKUP(D672,'Resources Final'!A:E,5,FALSE)=0,"",VLOOKUP(D672,'Resources Final'!A:E,5,FALSE))</f>
        <v/>
      </c>
      <c r="N672" s="7" t="str">
        <f>IF(VLOOKUP(D672,'Resources Final'!A:F,6,FALSE)=0,"",VLOOKUP(D672,'Resources Final'!A:F,6,FALSE))</f>
        <v/>
      </c>
      <c r="O672" s="3" t="str">
        <f>IF(VLOOKUP(D672,'Resources Final'!A:G,7,FALSE)=0,"",VLOOKUP(D672,'Resources Final'!A:G,7,FALSE))</f>
        <v/>
      </c>
    </row>
    <row r="673" spans="1:15" x14ac:dyDescent="0.2">
      <c r="A673" s="11">
        <v>990</v>
      </c>
      <c r="B673" s="11" t="str">
        <f t="shared" si="21"/>
        <v>Charles G. Koch Charitable Foundation_Beloit College201032000</v>
      </c>
      <c r="C673" s="11" t="s">
        <v>19</v>
      </c>
      <c r="D673" s="11" t="s">
        <v>392</v>
      </c>
      <c r="E673" s="11" t="s">
        <v>392</v>
      </c>
      <c r="F673" s="4">
        <v>32000</v>
      </c>
      <c r="G673" s="3">
        <v>2010</v>
      </c>
      <c r="H673" s="3" t="s">
        <v>21</v>
      </c>
      <c r="I673" s="12"/>
      <c r="J673" s="3">
        <v>16</v>
      </c>
      <c r="K673" s="3" t="str">
        <f>IF(VLOOKUP(D673,'Resources Final'!A:C,3,FALSE)=0,"",VLOOKUP(D673,'Resources Final'!A:C,3,FALSE))</f>
        <v/>
      </c>
      <c r="L673" s="3" t="str">
        <f>IF(VLOOKUP(D673,'Resources Final'!A:D,4,FALSE)=0,"",VLOOKUP(D673,'Resources Final'!A:D,4,FALSE))</f>
        <v>Y</v>
      </c>
      <c r="M673" s="3" t="str">
        <f>IF(VLOOKUP(D673,'Resources Final'!A:E,5,FALSE)=0,"",VLOOKUP(D673,'Resources Final'!A:E,5,FALSE))</f>
        <v/>
      </c>
      <c r="N673" s="7" t="str">
        <f>IF(VLOOKUP(D673,'Resources Final'!A:F,6,FALSE)=0,"",VLOOKUP(D673,'Resources Final'!A:F,6,FALSE))</f>
        <v/>
      </c>
      <c r="O673" s="3" t="str">
        <f>IF(VLOOKUP(D673,'Resources Final'!A:G,7,FALSE)=0,"",VLOOKUP(D673,'Resources Final'!A:G,7,FALSE))</f>
        <v/>
      </c>
    </row>
    <row r="674" spans="1:15" x14ac:dyDescent="0.2">
      <c r="A674" s="11">
        <v>990</v>
      </c>
      <c r="B674" s="11" t="str">
        <f t="shared" si="21"/>
        <v>Charles G. Koch Charitable Foundation_Berry College20109600</v>
      </c>
      <c r="C674" s="11" t="s">
        <v>19</v>
      </c>
      <c r="D674" s="11" t="s">
        <v>413</v>
      </c>
      <c r="E674" s="11" t="s">
        <v>413</v>
      </c>
      <c r="F674" s="4">
        <v>9600</v>
      </c>
      <c r="G674" s="3">
        <v>2010</v>
      </c>
      <c r="H674" s="3" t="s">
        <v>21</v>
      </c>
      <c r="I674" s="12"/>
      <c r="J674" s="3">
        <v>17</v>
      </c>
      <c r="K674" s="3" t="str">
        <f>IF(VLOOKUP(D674,'Resources Final'!A:C,3,FALSE)=0,"",VLOOKUP(D674,'Resources Final'!A:C,3,FALSE))</f>
        <v/>
      </c>
      <c r="L674" s="3" t="str">
        <f>IF(VLOOKUP(D674,'Resources Final'!A:D,4,FALSE)=0,"",VLOOKUP(D674,'Resources Final'!A:D,4,FALSE))</f>
        <v>Y</v>
      </c>
      <c r="M674" s="3" t="str">
        <f>IF(VLOOKUP(D674,'Resources Final'!A:E,5,FALSE)=0,"",VLOOKUP(D674,'Resources Final'!A:E,5,FALSE))</f>
        <v/>
      </c>
      <c r="N674" s="7" t="str">
        <f>IF(VLOOKUP(D674,'Resources Final'!A:F,6,FALSE)=0,"",VLOOKUP(D674,'Resources Final'!A:F,6,FALSE))</f>
        <v/>
      </c>
      <c r="O674" s="3" t="str">
        <f>IF(VLOOKUP(D674,'Resources Final'!A:G,7,FALSE)=0,"",VLOOKUP(D674,'Resources Final'!A:G,7,FALSE))</f>
        <v/>
      </c>
    </row>
    <row r="675" spans="1:15" x14ac:dyDescent="0.2">
      <c r="A675" s="11">
        <v>990</v>
      </c>
      <c r="B675" s="11" t="str">
        <f t="shared" si="21"/>
        <v>Charles G. Koch Charitable Foundation_Bethel College20108505</v>
      </c>
      <c r="C675" s="11" t="s">
        <v>19</v>
      </c>
      <c r="D675" s="11" t="s">
        <v>418</v>
      </c>
      <c r="E675" s="11" t="s">
        <v>418</v>
      </c>
      <c r="F675" s="4">
        <v>8505</v>
      </c>
      <c r="G675" s="3">
        <v>2010</v>
      </c>
      <c r="H675" s="3" t="s">
        <v>21</v>
      </c>
      <c r="I675" s="12"/>
      <c r="J675" s="3">
        <v>18</v>
      </c>
      <c r="K675" s="3" t="str">
        <f>IF(VLOOKUP(D675,'Resources Final'!A:C,3,FALSE)=0,"",VLOOKUP(D675,'Resources Final'!A:C,3,FALSE))</f>
        <v/>
      </c>
      <c r="L675" s="3" t="str">
        <f>IF(VLOOKUP(D675,'Resources Final'!A:D,4,FALSE)=0,"",VLOOKUP(D675,'Resources Final'!A:D,4,FALSE))</f>
        <v>Y</v>
      </c>
      <c r="M675" s="3" t="str">
        <f>IF(VLOOKUP(D675,'Resources Final'!A:E,5,FALSE)=0,"",VLOOKUP(D675,'Resources Final'!A:E,5,FALSE))</f>
        <v/>
      </c>
      <c r="N675" s="7" t="str">
        <f>IF(VLOOKUP(D675,'Resources Final'!A:F,6,FALSE)=0,"",VLOOKUP(D675,'Resources Final'!A:F,6,FALSE))</f>
        <v/>
      </c>
      <c r="O675" s="3" t="str">
        <f>IF(VLOOKUP(D675,'Resources Final'!A:G,7,FALSE)=0,"",VLOOKUP(D675,'Resources Final'!A:G,7,FALSE))</f>
        <v/>
      </c>
    </row>
    <row r="676" spans="1:15" x14ac:dyDescent="0.2">
      <c r="A676" s="11">
        <v>990</v>
      </c>
      <c r="B676" s="11" t="str">
        <f t="shared" si="21"/>
        <v>Charles G. Koch Charitable Foundation_Bill of Rights Institute2010300000</v>
      </c>
      <c r="C676" s="11" t="s">
        <v>19</v>
      </c>
      <c r="D676" s="11" t="s">
        <v>428</v>
      </c>
      <c r="E676" s="11" t="s">
        <v>428</v>
      </c>
      <c r="F676" s="4">
        <v>300000</v>
      </c>
      <c r="G676" s="3">
        <v>2010</v>
      </c>
      <c r="H676" s="3" t="s">
        <v>21</v>
      </c>
      <c r="I676" s="12"/>
      <c r="J676" s="3">
        <v>19</v>
      </c>
      <c r="K676" s="3" t="str">
        <f>IF(VLOOKUP(D676,'Resources Final'!A:C,3,FALSE)=0,"",VLOOKUP(D676,'Resources Final'!A:C,3,FALSE))</f>
        <v/>
      </c>
      <c r="L676" s="3" t="str">
        <f>IF(VLOOKUP(D676,'Resources Final'!A:D,4,FALSE)=0,"",VLOOKUP(D676,'Resources Final'!A:D,4,FALSE))</f>
        <v/>
      </c>
      <c r="M676" s="3" t="str">
        <f>IF(VLOOKUP(D676,'Resources Final'!A:E,5,FALSE)=0,"",VLOOKUP(D676,'Resources Final'!A:E,5,FALSE))</f>
        <v/>
      </c>
      <c r="N676" s="7" t="str">
        <f>IF(VLOOKUP(D676,'Resources Final'!A:F,6,FALSE)=0,"",VLOOKUP(D676,'Resources Final'!A:F,6,FALSE))</f>
        <v>https://www.sourcewatch.org/index.php/Bill_of_Rights_Institute</v>
      </c>
      <c r="O676" s="3" t="str">
        <f>IF(VLOOKUP(D676,'Resources Final'!A:G,7,FALSE)=0,"",VLOOKUP(D676,'Resources Final'!A:G,7,FALSE))</f>
        <v>Sourcewatch</v>
      </c>
    </row>
    <row r="677" spans="1:15" x14ac:dyDescent="0.2">
      <c r="A677" s="11">
        <v>990</v>
      </c>
      <c r="B677" s="11" t="str">
        <f t="shared" ref="B677:B740" si="22">C677&amp;"_"&amp;D677&amp;G677&amp;F677</f>
        <v>Charles G. Koch Charitable Foundation_Boise State University Foundation20107550</v>
      </c>
      <c r="C677" s="11" t="s">
        <v>19</v>
      </c>
      <c r="D677" s="11" t="s">
        <v>461</v>
      </c>
      <c r="E677" s="11" t="s">
        <v>4307</v>
      </c>
      <c r="F677" s="4">
        <v>7550</v>
      </c>
      <c r="G677" s="3">
        <v>2010</v>
      </c>
      <c r="H677" s="3" t="s">
        <v>21</v>
      </c>
      <c r="I677" s="12"/>
      <c r="J677" s="3">
        <v>20</v>
      </c>
      <c r="K677" s="3" t="str">
        <f>IF(VLOOKUP(D677,'Resources Final'!A:C,3,FALSE)=0,"",VLOOKUP(D677,'Resources Final'!A:C,3,FALSE))</f>
        <v/>
      </c>
      <c r="L677" s="3" t="str">
        <f>IF(VLOOKUP(D677,'Resources Final'!A:D,4,FALSE)=0,"",VLOOKUP(D677,'Resources Final'!A:D,4,FALSE))</f>
        <v>Y</v>
      </c>
      <c r="M677" s="3" t="str">
        <f>IF(VLOOKUP(D677,'Resources Final'!A:E,5,FALSE)=0,"",VLOOKUP(D677,'Resources Final'!A:E,5,FALSE))</f>
        <v/>
      </c>
      <c r="N677" s="7" t="str">
        <f>IF(VLOOKUP(D677,'Resources Final'!A:F,6,FALSE)=0,"",VLOOKUP(D677,'Resources Final'!A:F,6,FALSE))</f>
        <v/>
      </c>
      <c r="O677" s="3" t="str">
        <f>IF(VLOOKUP(D677,'Resources Final'!A:G,7,FALSE)=0,"",VLOOKUP(D677,'Resources Final'!A:G,7,FALSE))</f>
        <v/>
      </c>
    </row>
    <row r="678" spans="1:15" x14ac:dyDescent="0.2">
      <c r="A678" s="11">
        <v>990</v>
      </c>
      <c r="B678" s="11" t="str">
        <f t="shared" si="22"/>
        <v>Charles G. Koch Charitable Foundation_Brown University2010116978</v>
      </c>
      <c r="C678" s="11" t="s">
        <v>19</v>
      </c>
      <c r="D678" s="11" t="s">
        <v>514</v>
      </c>
      <c r="E678" s="11" t="s">
        <v>514</v>
      </c>
      <c r="F678" s="4">
        <v>116978</v>
      </c>
      <c r="G678" s="3">
        <v>2010</v>
      </c>
      <c r="H678" s="3" t="s">
        <v>21</v>
      </c>
      <c r="I678" s="12"/>
      <c r="J678" s="3">
        <v>21</v>
      </c>
      <c r="K678" s="3" t="str">
        <f>IF(VLOOKUP(D678,'Resources Final'!A:C,3,FALSE)=0,"",VLOOKUP(D678,'Resources Final'!A:C,3,FALSE))</f>
        <v/>
      </c>
      <c r="L678" s="3" t="str">
        <f>IF(VLOOKUP(D678,'Resources Final'!A:D,4,FALSE)=0,"",VLOOKUP(D678,'Resources Final'!A:D,4,FALSE))</f>
        <v>Y</v>
      </c>
      <c r="M678" s="3" t="str">
        <f>IF(VLOOKUP(D678,'Resources Final'!A:E,5,FALSE)=0,"",VLOOKUP(D678,'Resources Final'!A:E,5,FALSE))</f>
        <v/>
      </c>
      <c r="N678" s="7" t="str">
        <f>IF(VLOOKUP(D678,'Resources Final'!A:F,6,FALSE)=0,"",VLOOKUP(D678,'Resources Final'!A:F,6,FALSE))</f>
        <v/>
      </c>
      <c r="O678" s="3" t="str">
        <f>IF(VLOOKUP(D678,'Resources Final'!A:G,7,FALSE)=0,"",VLOOKUP(D678,'Resources Final'!A:G,7,FALSE))</f>
        <v/>
      </c>
    </row>
    <row r="679" spans="1:15" x14ac:dyDescent="0.2">
      <c r="A679" s="11">
        <v>990</v>
      </c>
      <c r="B679" s="11" t="str">
        <f t="shared" si="22"/>
        <v>Charles G. Koch Charitable Foundation_Buena Vista University20101000</v>
      </c>
      <c r="C679" s="11" t="s">
        <v>19</v>
      </c>
      <c r="D679" s="11" t="s">
        <v>522</v>
      </c>
      <c r="E679" s="11" t="s">
        <v>522</v>
      </c>
      <c r="F679" s="4">
        <v>1000</v>
      </c>
      <c r="G679" s="3">
        <v>2010</v>
      </c>
      <c r="H679" s="3" t="s">
        <v>21</v>
      </c>
      <c r="I679" s="12"/>
      <c r="J679" s="3">
        <v>22</v>
      </c>
      <c r="K679" s="3" t="str">
        <f>IF(VLOOKUP(D679,'Resources Final'!A:C,3,FALSE)=0,"",VLOOKUP(D679,'Resources Final'!A:C,3,FALSE))</f>
        <v/>
      </c>
      <c r="L679" s="3" t="str">
        <f>IF(VLOOKUP(D679,'Resources Final'!A:D,4,FALSE)=0,"",VLOOKUP(D679,'Resources Final'!A:D,4,FALSE))</f>
        <v>Y</v>
      </c>
      <c r="M679" s="3" t="str">
        <f>IF(VLOOKUP(D679,'Resources Final'!A:E,5,FALSE)=0,"",VLOOKUP(D679,'Resources Final'!A:E,5,FALSE))</f>
        <v/>
      </c>
      <c r="N679" s="7" t="str">
        <f>IF(VLOOKUP(D679,'Resources Final'!A:F,6,FALSE)=0,"",VLOOKUP(D679,'Resources Final'!A:F,6,FALSE))</f>
        <v/>
      </c>
      <c r="O679" s="3" t="str">
        <f>IF(VLOOKUP(D679,'Resources Final'!A:G,7,FALSE)=0,"",VLOOKUP(D679,'Resources Final'!A:G,7,FALSE))</f>
        <v/>
      </c>
    </row>
    <row r="680" spans="1:15" x14ac:dyDescent="0.2">
      <c r="A680" s="11">
        <v>990</v>
      </c>
      <c r="B680" s="11" t="str">
        <f t="shared" si="22"/>
        <v>Charles G. Koch Charitable Foundation_Campbell University201013600</v>
      </c>
      <c r="C680" s="11" t="s">
        <v>19</v>
      </c>
      <c r="D680" s="11" t="s">
        <v>592</v>
      </c>
      <c r="E680" s="11" t="s">
        <v>592</v>
      </c>
      <c r="F680" s="4">
        <v>13600</v>
      </c>
      <c r="G680" s="3">
        <v>2010</v>
      </c>
      <c r="H680" s="3" t="s">
        <v>21</v>
      </c>
      <c r="I680" s="12"/>
      <c r="J680" s="3">
        <v>23</v>
      </c>
      <c r="K680" s="3" t="str">
        <f>IF(VLOOKUP(D680,'Resources Final'!A:C,3,FALSE)=0,"",VLOOKUP(D680,'Resources Final'!A:C,3,FALSE))</f>
        <v/>
      </c>
      <c r="L680" s="3" t="str">
        <f>IF(VLOOKUP(D680,'Resources Final'!A:D,4,FALSE)=0,"",VLOOKUP(D680,'Resources Final'!A:D,4,FALSE))</f>
        <v>Y</v>
      </c>
      <c r="M680" s="3" t="str">
        <f>IF(VLOOKUP(D680,'Resources Final'!A:E,5,FALSE)=0,"",VLOOKUP(D680,'Resources Final'!A:E,5,FALSE))</f>
        <v/>
      </c>
      <c r="N680" s="7" t="str">
        <f>IF(VLOOKUP(D680,'Resources Final'!A:F,6,FALSE)=0,"",VLOOKUP(D680,'Resources Final'!A:F,6,FALSE))</f>
        <v/>
      </c>
      <c r="O680" s="3" t="str">
        <f>IF(VLOOKUP(D680,'Resources Final'!A:G,7,FALSE)=0,"",VLOOKUP(D680,'Resources Final'!A:G,7,FALSE))</f>
        <v/>
      </c>
    </row>
    <row r="681" spans="1:15" x14ac:dyDescent="0.2">
      <c r="A681" s="11">
        <v>990</v>
      </c>
      <c r="B681" s="11" t="str">
        <f t="shared" si="22"/>
        <v>Charles G. Koch Charitable Foundation_Capital Research Center201020000</v>
      </c>
      <c r="C681" s="11" t="s">
        <v>19</v>
      </c>
      <c r="D681" s="11" t="s">
        <v>604</v>
      </c>
      <c r="E681" s="11" t="s">
        <v>604</v>
      </c>
      <c r="F681" s="4">
        <v>20000</v>
      </c>
      <c r="G681" s="3">
        <v>2010</v>
      </c>
      <c r="H681" s="3" t="s">
        <v>21</v>
      </c>
      <c r="I681" s="12"/>
      <c r="J681" s="3">
        <v>24</v>
      </c>
      <c r="K681" s="3" t="str">
        <f>IF(VLOOKUP(D681,'Resources Final'!A:C,3,FALSE)=0,"",VLOOKUP(D681,'Resources Final'!A:C,3,FALSE))</f>
        <v/>
      </c>
      <c r="L681" s="3" t="str">
        <f>IF(VLOOKUP(D681,'Resources Final'!A:D,4,FALSE)=0,"",VLOOKUP(D681,'Resources Final'!A:D,4,FALSE))</f>
        <v/>
      </c>
      <c r="M681" s="3" t="str">
        <f>IF(VLOOKUP(D681,'Resources Final'!A:E,5,FALSE)=0,"",VLOOKUP(D681,'Resources Final'!A:E,5,FALSE))</f>
        <v/>
      </c>
      <c r="N681" s="7" t="str">
        <f>IF(VLOOKUP(D681,'Resources Final'!A:F,6,FALSE)=0,"",VLOOKUP(D681,'Resources Final'!A:F,6,FALSE))</f>
        <v>https://www.desmogblog.com/capital-research-center</v>
      </c>
      <c r="O681" s="3" t="str">
        <f>IF(VLOOKUP(D681,'Resources Final'!A:G,7,FALSE)=0,"",VLOOKUP(D681,'Resources Final'!A:G,7,FALSE))</f>
        <v>Desmog</v>
      </c>
    </row>
    <row r="682" spans="1:15" x14ac:dyDescent="0.2">
      <c r="A682" s="11">
        <v>990</v>
      </c>
      <c r="B682" s="11" t="str">
        <f t="shared" si="22"/>
        <v>Charles G. Koch Charitable Foundation_Chapman University201040000</v>
      </c>
      <c r="C682" s="11" t="s">
        <v>19</v>
      </c>
      <c r="D682" s="11" t="s">
        <v>698</v>
      </c>
      <c r="E682" s="11" t="s">
        <v>698</v>
      </c>
      <c r="F682" s="4">
        <v>40000</v>
      </c>
      <c r="G682" s="3">
        <v>2010</v>
      </c>
      <c r="H682" s="3" t="s">
        <v>21</v>
      </c>
      <c r="I682" s="12"/>
      <c r="J682" s="3">
        <v>25</v>
      </c>
      <c r="K682" s="3" t="str">
        <f>IF(VLOOKUP(D682,'Resources Final'!A:C,3,FALSE)=0,"",VLOOKUP(D682,'Resources Final'!A:C,3,FALSE))</f>
        <v/>
      </c>
      <c r="L682" s="3" t="str">
        <f>IF(VLOOKUP(D682,'Resources Final'!A:D,4,FALSE)=0,"",VLOOKUP(D682,'Resources Final'!A:D,4,FALSE))</f>
        <v>Y</v>
      </c>
      <c r="M682" s="3" t="str">
        <f>IF(VLOOKUP(D682,'Resources Final'!A:E,5,FALSE)=0,"",VLOOKUP(D682,'Resources Final'!A:E,5,FALSE))</f>
        <v/>
      </c>
      <c r="N682" s="7" t="str">
        <f>IF(VLOOKUP(D682,'Resources Final'!A:F,6,FALSE)=0,"",VLOOKUP(D682,'Resources Final'!A:F,6,FALSE))</f>
        <v/>
      </c>
      <c r="O682" s="3" t="str">
        <f>IF(VLOOKUP(D682,'Resources Final'!A:G,7,FALSE)=0,"",VLOOKUP(D682,'Resources Final'!A:G,7,FALSE))</f>
        <v/>
      </c>
    </row>
    <row r="683" spans="1:15" x14ac:dyDescent="0.2">
      <c r="A683" s="11">
        <v>990</v>
      </c>
      <c r="B683" s="11" t="str">
        <f t="shared" si="22"/>
        <v>Charles G. Koch Charitable Foundation_Charleston Southern University20107200</v>
      </c>
      <c r="C683" s="11" t="s">
        <v>19</v>
      </c>
      <c r="D683" s="11" t="s">
        <v>703</v>
      </c>
      <c r="E683" s="11" t="s">
        <v>703</v>
      </c>
      <c r="F683" s="4">
        <v>7200</v>
      </c>
      <c r="G683" s="3">
        <v>2010</v>
      </c>
      <c r="H683" s="3" t="s">
        <v>21</v>
      </c>
      <c r="I683" s="12"/>
      <c r="J683" s="3">
        <v>26</v>
      </c>
      <c r="K683" s="3" t="str">
        <f>IF(VLOOKUP(D683,'Resources Final'!A:C,3,FALSE)=0,"",VLOOKUP(D683,'Resources Final'!A:C,3,FALSE))</f>
        <v/>
      </c>
      <c r="L683" s="3" t="str">
        <f>IF(VLOOKUP(D683,'Resources Final'!A:D,4,FALSE)=0,"",VLOOKUP(D683,'Resources Final'!A:D,4,FALSE))</f>
        <v>Y</v>
      </c>
      <c r="M683" s="3" t="str">
        <f>IF(VLOOKUP(D683,'Resources Final'!A:E,5,FALSE)=0,"",VLOOKUP(D683,'Resources Final'!A:E,5,FALSE))</f>
        <v/>
      </c>
      <c r="N683" s="7" t="str">
        <f>IF(VLOOKUP(D683,'Resources Final'!A:F,6,FALSE)=0,"",VLOOKUP(D683,'Resources Final'!A:F,6,FALSE))</f>
        <v/>
      </c>
      <c r="O683" s="3" t="str">
        <f>IF(VLOOKUP(D683,'Resources Final'!A:G,7,FALSE)=0,"",VLOOKUP(D683,'Resources Final'!A:G,7,FALSE))</f>
        <v/>
      </c>
    </row>
    <row r="684" spans="1:15" x14ac:dyDescent="0.2">
      <c r="A684" s="11">
        <v>990</v>
      </c>
      <c r="B684" s="11" t="str">
        <f t="shared" si="22"/>
        <v>Charles G. Koch Charitable Foundation_Christendom College20105100</v>
      </c>
      <c r="C684" s="11" t="s">
        <v>19</v>
      </c>
      <c r="D684" s="11" t="s">
        <v>716</v>
      </c>
      <c r="E684" s="11" t="s">
        <v>716</v>
      </c>
      <c r="F684" s="4">
        <v>5100</v>
      </c>
      <c r="G684" s="3">
        <v>2010</v>
      </c>
      <c r="H684" s="3" t="s">
        <v>21</v>
      </c>
      <c r="I684" s="12"/>
      <c r="J684" s="3">
        <v>27</v>
      </c>
      <c r="K684" s="3" t="str">
        <f>IF(VLOOKUP(D684,'Resources Final'!A:C,3,FALSE)=0,"",VLOOKUP(D684,'Resources Final'!A:C,3,FALSE))</f>
        <v/>
      </c>
      <c r="L684" s="3" t="str">
        <f>IF(VLOOKUP(D684,'Resources Final'!A:D,4,FALSE)=0,"",VLOOKUP(D684,'Resources Final'!A:D,4,FALSE))</f>
        <v>Y</v>
      </c>
      <c r="M684" s="3" t="str">
        <f>IF(VLOOKUP(D684,'Resources Final'!A:E,5,FALSE)=0,"",VLOOKUP(D684,'Resources Final'!A:E,5,FALSE))</f>
        <v/>
      </c>
      <c r="N684" s="7" t="str">
        <f>IF(VLOOKUP(D684,'Resources Final'!A:F,6,FALSE)=0,"",VLOOKUP(D684,'Resources Final'!A:F,6,FALSE))</f>
        <v/>
      </c>
      <c r="O684" s="3" t="str">
        <f>IF(VLOOKUP(D684,'Resources Final'!A:G,7,FALSE)=0,"",VLOOKUP(D684,'Resources Final'!A:G,7,FALSE))</f>
        <v/>
      </c>
    </row>
    <row r="685" spans="1:15" x14ac:dyDescent="0.2">
      <c r="A685" s="11">
        <v>990</v>
      </c>
      <c r="B685" s="11" t="str">
        <f t="shared" si="22"/>
        <v>Charles G. Koch Charitable Foundation_Claremont McKenna College201014000</v>
      </c>
      <c r="C685" s="11" t="s">
        <v>19</v>
      </c>
      <c r="D685" s="11" t="s">
        <v>741</v>
      </c>
      <c r="E685" s="11" t="s">
        <v>741</v>
      </c>
      <c r="F685" s="4">
        <v>14000</v>
      </c>
      <c r="G685" s="3">
        <v>2010</v>
      </c>
      <c r="H685" s="3" t="s">
        <v>21</v>
      </c>
      <c r="I685" s="12"/>
      <c r="J685" s="3">
        <v>28</v>
      </c>
      <c r="K685" s="3" t="str">
        <f>IF(VLOOKUP(D685,'Resources Final'!A:C,3,FALSE)=0,"",VLOOKUP(D685,'Resources Final'!A:C,3,FALSE))</f>
        <v/>
      </c>
      <c r="L685" s="3" t="str">
        <f>IF(VLOOKUP(D685,'Resources Final'!A:D,4,FALSE)=0,"",VLOOKUP(D685,'Resources Final'!A:D,4,FALSE))</f>
        <v>Y</v>
      </c>
      <c r="M685" s="3" t="str">
        <f>IF(VLOOKUP(D685,'Resources Final'!A:E,5,FALSE)=0,"",VLOOKUP(D685,'Resources Final'!A:E,5,FALSE))</f>
        <v/>
      </c>
      <c r="N685" s="7" t="str">
        <f>IF(VLOOKUP(D685,'Resources Final'!A:F,6,FALSE)=0,"",VLOOKUP(D685,'Resources Final'!A:F,6,FALSE))</f>
        <v/>
      </c>
      <c r="O685" s="3" t="str">
        <f>IF(VLOOKUP(D685,'Resources Final'!A:G,7,FALSE)=0,"",VLOOKUP(D685,'Resources Final'!A:G,7,FALSE))</f>
        <v/>
      </c>
    </row>
    <row r="686" spans="1:15" x14ac:dyDescent="0.2">
      <c r="A686" s="11">
        <v>990</v>
      </c>
      <c r="B686" s="11" t="str">
        <f t="shared" si="22"/>
        <v>Charles G. Koch Charitable Foundation_Clemson University2010250000</v>
      </c>
      <c r="C686" s="11" t="s">
        <v>19</v>
      </c>
      <c r="D686" s="11" t="s">
        <v>757</v>
      </c>
      <c r="E686" s="11" t="s">
        <v>757</v>
      </c>
      <c r="F686" s="4">
        <v>250000</v>
      </c>
      <c r="G686" s="3">
        <v>2010</v>
      </c>
      <c r="H686" s="3" t="s">
        <v>21</v>
      </c>
      <c r="I686" s="12"/>
      <c r="J686" s="3">
        <v>29</v>
      </c>
      <c r="K686" s="3" t="str">
        <f>IF(VLOOKUP(D686,'Resources Final'!A:C,3,FALSE)=0,"",VLOOKUP(D686,'Resources Final'!A:C,3,FALSE))</f>
        <v/>
      </c>
      <c r="L686" s="3" t="str">
        <f>IF(VLOOKUP(D686,'Resources Final'!A:D,4,FALSE)=0,"",VLOOKUP(D686,'Resources Final'!A:D,4,FALSE))</f>
        <v>Y</v>
      </c>
      <c r="M686" s="3" t="str">
        <f>IF(VLOOKUP(D686,'Resources Final'!A:E,5,FALSE)=0,"",VLOOKUP(D686,'Resources Final'!A:E,5,FALSE))</f>
        <v/>
      </c>
      <c r="N686" s="7" t="str">
        <f>IF(VLOOKUP(D686,'Resources Final'!A:F,6,FALSE)=0,"",VLOOKUP(D686,'Resources Final'!A:F,6,FALSE))</f>
        <v/>
      </c>
      <c r="O686" s="3" t="str">
        <f>IF(VLOOKUP(D686,'Resources Final'!A:G,7,FALSE)=0,"",VLOOKUP(D686,'Resources Final'!A:G,7,FALSE))</f>
        <v/>
      </c>
    </row>
    <row r="687" spans="1:15" x14ac:dyDescent="0.2">
      <c r="A687" s="11">
        <v>990</v>
      </c>
      <c r="B687" s="11" t="str">
        <f t="shared" si="22"/>
        <v>Charles G. Koch Charitable Foundation_Christopher Newport University Education Foundation20106000</v>
      </c>
      <c r="C687" s="11" t="s">
        <v>19</v>
      </c>
      <c r="D687" s="11" t="s">
        <v>725</v>
      </c>
      <c r="E687" s="11" t="s">
        <v>724</v>
      </c>
      <c r="F687" s="4">
        <v>6000</v>
      </c>
      <c r="G687" s="3">
        <v>2010</v>
      </c>
      <c r="H687" s="3" t="s">
        <v>21</v>
      </c>
      <c r="I687" s="12"/>
      <c r="J687" s="3">
        <v>30</v>
      </c>
      <c r="K687" s="3" t="str">
        <f>IF(VLOOKUP(D687,'Resources Final'!A:C,3,FALSE)=0,"",VLOOKUP(D687,'Resources Final'!A:C,3,FALSE))</f>
        <v/>
      </c>
      <c r="L687" s="3" t="str">
        <f>IF(VLOOKUP(D687,'Resources Final'!A:D,4,FALSE)=0,"",VLOOKUP(D687,'Resources Final'!A:D,4,FALSE))</f>
        <v>Y</v>
      </c>
      <c r="M687" s="3" t="str">
        <f>IF(VLOOKUP(D687,'Resources Final'!A:E,5,FALSE)=0,"",VLOOKUP(D687,'Resources Final'!A:E,5,FALSE))</f>
        <v/>
      </c>
      <c r="N687" s="7" t="str">
        <f>IF(VLOOKUP(D687,'Resources Final'!A:F,6,FALSE)=0,"",VLOOKUP(D687,'Resources Final'!A:F,6,FALSE))</f>
        <v/>
      </c>
      <c r="O687" s="3" t="str">
        <f>IF(VLOOKUP(D687,'Resources Final'!A:G,7,FALSE)=0,"",VLOOKUP(D687,'Resources Final'!A:G,7,FALSE))</f>
        <v/>
      </c>
    </row>
    <row r="688" spans="1:15" x14ac:dyDescent="0.2">
      <c r="A688" s="11">
        <v>990</v>
      </c>
      <c r="B688" s="11" t="str">
        <f t="shared" si="22"/>
        <v>Charles G. Koch Charitable Foundation_Coastal Carolina University20106300</v>
      </c>
      <c r="C688" s="11" t="s">
        <v>19</v>
      </c>
      <c r="D688" s="11" t="s">
        <v>765</v>
      </c>
      <c r="E688" s="11" t="s">
        <v>765</v>
      </c>
      <c r="F688" s="4">
        <v>6300</v>
      </c>
      <c r="G688" s="3">
        <v>2010</v>
      </c>
      <c r="H688" s="3" t="s">
        <v>21</v>
      </c>
      <c r="I688" s="12"/>
      <c r="J688" s="3">
        <v>31</v>
      </c>
      <c r="K688" s="3" t="str">
        <f>IF(VLOOKUP(D688,'Resources Final'!A:C,3,FALSE)=0,"",VLOOKUP(D688,'Resources Final'!A:C,3,FALSE))</f>
        <v/>
      </c>
      <c r="L688" s="3" t="str">
        <f>IF(VLOOKUP(D688,'Resources Final'!A:D,4,FALSE)=0,"",VLOOKUP(D688,'Resources Final'!A:D,4,FALSE))</f>
        <v>Y</v>
      </c>
      <c r="M688" s="3" t="str">
        <f>IF(VLOOKUP(D688,'Resources Final'!A:E,5,FALSE)=0,"",VLOOKUP(D688,'Resources Final'!A:E,5,FALSE))</f>
        <v/>
      </c>
      <c r="N688" s="7" t="str">
        <f>IF(VLOOKUP(D688,'Resources Final'!A:F,6,FALSE)=0,"",VLOOKUP(D688,'Resources Final'!A:F,6,FALSE))</f>
        <v/>
      </c>
      <c r="O688" s="3" t="str">
        <f>IF(VLOOKUP(D688,'Resources Final'!A:G,7,FALSE)=0,"",VLOOKUP(D688,'Resources Final'!A:G,7,FALSE))</f>
        <v/>
      </c>
    </row>
    <row r="689" spans="1:15" x14ac:dyDescent="0.2">
      <c r="A689" s="11">
        <v>990</v>
      </c>
      <c r="B689" s="11" t="str">
        <f t="shared" si="22"/>
        <v>Charles G. Koch Charitable Foundation_Colgate University20105972</v>
      </c>
      <c r="C689" s="11" t="s">
        <v>19</v>
      </c>
      <c r="D689" s="11" t="s">
        <v>779</v>
      </c>
      <c r="E689" s="11" t="s">
        <v>779</v>
      </c>
      <c r="F689" s="4">
        <v>5972</v>
      </c>
      <c r="G689" s="3">
        <v>2010</v>
      </c>
      <c r="H689" s="3" t="s">
        <v>21</v>
      </c>
      <c r="I689" s="12"/>
      <c r="J689" s="3">
        <v>32</v>
      </c>
      <c r="K689" s="3" t="str">
        <f>IF(VLOOKUP(D689,'Resources Final'!A:C,3,FALSE)=0,"",VLOOKUP(D689,'Resources Final'!A:C,3,FALSE))</f>
        <v/>
      </c>
      <c r="L689" s="3" t="str">
        <f>IF(VLOOKUP(D689,'Resources Final'!A:D,4,FALSE)=0,"",VLOOKUP(D689,'Resources Final'!A:D,4,FALSE))</f>
        <v>Y</v>
      </c>
      <c r="M689" s="3" t="str">
        <f>IF(VLOOKUP(D689,'Resources Final'!A:E,5,FALSE)=0,"",VLOOKUP(D689,'Resources Final'!A:E,5,FALSE))</f>
        <v/>
      </c>
      <c r="N689" s="7" t="str">
        <f>IF(VLOOKUP(D689,'Resources Final'!A:F,6,FALSE)=0,"",VLOOKUP(D689,'Resources Final'!A:F,6,FALSE))</f>
        <v/>
      </c>
      <c r="O689" s="3" t="str">
        <f>IF(VLOOKUP(D689,'Resources Final'!A:G,7,FALSE)=0,"",VLOOKUP(D689,'Resources Final'!A:G,7,FALSE))</f>
        <v/>
      </c>
    </row>
    <row r="690" spans="1:15" x14ac:dyDescent="0.2">
      <c r="A690" s="11">
        <v>990</v>
      </c>
      <c r="B690" s="11" t="str">
        <f t="shared" si="22"/>
        <v>Charles G. Koch Charitable Foundation_College of Charleston Foundation201029919</v>
      </c>
      <c r="C690" s="11" t="s">
        <v>19</v>
      </c>
      <c r="D690" s="11" t="s">
        <v>781</v>
      </c>
      <c r="E690" s="11" t="s">
        <v>780</v>
      </c>
      <c r="F690" s="4">
        <v>29919</v>
      </c>
      <c r="G690" s="3">
        <v>2010</v>
      </c>
      <c r="H690" s="3" t="s">
        <v>21</v>
      </c>
      <c r="I690" s="12"/>
      <c r="J690" s="3">
        <v>33</v>
      </c>
      <c r="K690" s="3" t="str">
        <f>IF(VLOOKUP(D690,'Resources Final'!A:C,3,FALSE)=0,"",VLOOKUP(D690,'Resources Final'!A:C,3,FALSE))</f>
        <v/>
      </c>
      <c r="L690" s="3" t="str">
        <f>IF(VLOOKUP(D690,'Resources Final'!A:D,4,FALSE)=0,"",VLOOKUP(D690,'Resources Final'!A:D,4,FALSE))</f>
        <v>Y</v>
      </c>
      <c r="M690" s="3" t="str">
        <f>IF(VLOOKUP(D690,'Resources Final'!A:E,5,FALSE)=0,"",VLOOKUP(D690,'Resources Final'!A:E,5,FALSE))</f>
        <v/>
      </c>
      <c r="N690" s="7" t="str">
        <f>IF(VLOOKUP(D690,'Resources Final'!A:F,6,FALSE)=0,"",VLOOKUP(D690,'Resources Final'!A:F,6,FALSE))</f>
        <v/>
      </c>
      <c r="O690" s="3" t="str">
        <f>IF(VLOOKUP(D690,'Resources Final'!A:G,7,FALSE)=0,"",VLOOKUP(D690,'Resources Final'!A:G,7,FALSE))</f>
        <v/>
      </c>
    </row>
    <row r="691" spans="1:15" x14ac:dyDescent="0.2">
      <c r="A691" s="11">
        <v>990</v>
      </c>
      <c r="B691" s="11" t="str">
        <f t="shared" si="22"/>
        <v>Charles G. Koch Charitable Foundation_College of New Jersey Foundation201015310</v>
      </c>
      <c r="C691" s="11" t="s">
        <v>19</v>
      </c>
      <c r="D691" s="11" t="s">
        <v>784</v>
      </c>
      <c r="E691" s="11" t="s">
        <v>785</v>
      </c>
      <c r="F691" s="4">
        <v>15310</v>
      </c>
      <c r="G691" s="3">
        <v>2010</v>
      </c>
      <c r="H691" s="3" t="s">
        <v>21</v>
      </c>
      <c r="I691" s="12"/>
      <c r="J691" s="3">
        <v>34</v>
      </c>
      <c r="K691" s="3" t="str">
        <f>IF(VLOOKUP(D691,'Resources Final'!A:C,3,FALSE)=0,"",VLOOKUP(D691,'Resources Final'!A:C,3,FALSE))</f>
        <v/>
      </c>
      <c r="L691" s="3" t="str">
        <f>IF(VLOOKUP(D691,'Resources Final'!A:D,4,FALSE)=0,"",VLOOKUP(D691,'Resources Final'!A:D,4,FALSE))</f>
        <v>Y</v>
      </c>
      <c r="M691" s="3" t="str">
        <f>IF(VLOOKUP(D691,'Resources Final'!A:E,5,FALSE)=0,"",VLOOKUP(D691,'Resources Final'!A:E,5,FALSE))</f>
        <v/>
      </c>
      <c r="N691" s="7" t="str">
        <f>IF(VLOOKUP(D691,'Resources Final'!A:F,6,FALSE)=0,"",VLOOKUP(D691,'Resources Final'!A:F,6,FALSE))</f>
        <v/>
      </c>
      <c r="O691" s="3" t="str">
        <f>IF(VLOOKUP(D691,'Resources Final'!A:G,7,FALSE)=0,"",VLOOKUP(D691,'Resources Final'!A:G,7,FALSE))</f>
        <v/>
      </c>
    </row>
    <row r="692" spans="1:15" x14ac:dyDescent="0.2">
      <c r="A692" s="11">
        <v>990</v>
      </c>
      <c r="B692" s="11" t="str">
        <f t="shared" si="22"/>
        <v>Charles G. Koch Charitable Foundation_College of William &amp; Mary20104800</v>
      </c>
      <c r="C692" s="11" t="s">
        <v>19</v>
      </c>
      <c r="D692" s="11" t="s">
        <v>790</v>
      </c>
      <c r="E692" s="11" t="s">
        <v>790</v>
      </c>
      <c r="F692" s="4">
        <v>4800</v>
      </c>
      <c r="G692" s="3">
        <v>2010</v>
      </c>
      <c r="H692" s="3" t="s">
        <v>21</v>
      </c>
      <c r="I692" s="12"/>
      <c r="J692" s="3">
        <v>35</v>
      </c>
      <c r="K692" s="3" t="str">
        <f>IF(VLOOKUP(D692,'Resources Final'!A:C,3,FALSE)=0,"",VLOOKUP(D692,'Resources Final'!A:C,3,FALSE))</f>
        <v/>
      </c>
      <c r="L692" s="3" t="str">
        <f>IF(VLOOKUP(D692,'Resources Final'!A:D,4,FALSE)=0,"",VLOOKUP(D692,'Resources Final'!A:D,4,FALSE))</f>
        <v>Y</v>
      </c>
      <c r="M692" s="3" t="str">
        <f>IF(VLOOKUP(D692,'Resources Final'!A:E,5,FALSE)=0,"",VLOOKUP(D692,'Resources Final'!A:E,5,FALSE))</f>
        <v/>
      </c>
      <c r="N692" s="7" t="str">
        <f>IF(VLOOKUP(D692,'Resources Final'!A:F,6,FALSE)=0,"",VLOOKUP(D692,'Resources Final'!A:F,6,FALSE))</f>
        <v/>
      </c>
      <c r="O692" s="3" t="str">
        <f>IF(VLOOKUP(D692,'Resources Final'!A:G,7,FALSE)=0,"",VLOOKUP(D692,'Resources Final'!A:G,7,FALSE))</f>
        <v/>
      </c>
    </row>
    <row r="693" spans="1:15" x14ac:dyDescent="0.2">
      <c r="A693" s="11">
        <v>990</v>
      </c>
      <c r="B693" s="11" t="str">
        <f t="shared" si="22"/>
        <v>Charles G. Koch Charitable Foundation_Colorado College20109000</v>
      </c>
      <c r="C693" s="11" t="s">
        <v>19</v>
      </c>
      <c r="D693" s="11" t="s">
        <v>799</v>
      </c>
      <c r="E693" s="11" t="s">
        <v>799</v>
      </c>
      <c r="F693" s="4">
        <v>9000</v>
      </c>
      <c r="G693" s="3">
        <v>2010</v>
      </c>
      <c r="H693" s="3" t="s">
        <v>21</v>
      </c>
      <c r="I693" s="12"/>
      <c r="J693" s="3">
        <v>36</v>
      </c>
      <c r="K693" s="3" t="str">
        <f>IF(VLOOKUP(D693,'Resources Final'!A:C,3,FALSE)=0,"",VLOOKUP(D693,'Resources Final'!A:C,3,FALSE))</f>
        <v/>
      </c>
      <c r="L693" s="3" t="str">
        <f>IF(VLOOKUP(D693,'Resources Final'!A:D,4,FALSE)=0,"",VLOOKUP(D693,'Resources Final'!A:D,4,FALSE))</f>
        <v>Y</v>
      </c>
      <c r="M693" s="3" t="str">
        <f>IF(VLOOKUP(D693,'Resources Final'!A:E,5,FALSE)=0,"",VLOOKUP(D693,'Resources Final'!A:E,5,FALSE))</f>
        <v/>
      </c>
      <c r="N693" s="7" t="str">
        <f>IF(VLOOKUP(D693,'Resources Final'!A:F,6,FALSE)=0,"",VLOOKUP(D693,'Resources Final'!A:F,6,FALSE))</f>
        <v/>
      </c>
      <c r="O693" s="3" t="str">
        <f>IF(VLOOKUP(D693,'Resources Final'!A:G,7,FALSE)=0,"",VLOOKUP(D693,'Resources Final'!A:G,7,FALSE))</f>
        <v/>
      </c>
    </row>
    <row r="694" spans="1:15" x14ac:dyDescent="0.2">
      <c r="A694" s="11">
        <v>990</v>
      </c>
      <c r="B694" s="11" t="str">
        <f t="shared" si="22"/>
        <v>Charles G. Koch Charitable Foundation_Critical Review Foundation20108000</v>
      </c>
      <c r="C694" s="11" t="s">
        <v>19</v>
      </c>
      <c r="D694" s="11" t="s">
        <v>874</v>
      </c>
      <c r="E694" s="11" t="s">
        <v>874</v>
      </c>
      <c r="F694" s="4">
        <v>8000</v>
      </c>
      <c r="G694" s="3">
        <v>2010</v>
      </c>
      <c r="H694" s="3" t="s">
        <v>21</v>
      </c>
      <c r="I694" s="12"/>
      <c r="J694" s="3">
        <v>37</v>
      </c>
      <c r="K694" s="3" t="str">
        <f>IF(VLOOKUP(D694,'Resources Final'!A:C,3,FALSE)=0,"",VLOOKUP(D694,'Resources Final'!A:C,3,FALSE))</f>
        <v/>
      </c>
      <c r="L694" s="3" t="str">
        <f>IF(VLOOKUP(D694,'Resources Final'!A:D,4,FALSE)=0,"",VLOOKUP(D694,'Resources Final'!A:D,4,FALSE))</f>
        <v/>
      </c>
      <c r="M694" s="3" t="str">
        <f>IF(VLOOKUP(D694,'Resources Final'!A:E,5,FALSE)=0,"",VLOOKUP(D694,'Resources Final'!A:E,5,FALSE))</f>
        <v/>
      </c>
      <c r="N694" s="7" t="str">
        <f>IF(VLOOKUP(D694,'Resources Final'!A:F,6,FALSE)=0,"",VLOOKUP(D694,'Resources Final'!A:F,6,FALSE))</f>
        <v/>
      </c>
      <c r="O694" s="3" t="str">
        <f>IF(VLOOKUP(D694,'Resources Final'!A:G,7,FALSE)=0,"",VLOOKUP(D694,'Resources Final'!A:G,7,FALSE))</f>
        <v/>
      </c>
    </row>
    <row r="695" spans="1:15" x14ac:dyDescent="0.2">
      <c r="A695" s="11">
        <v>990</v>
      </c>
      <c r="B695" s="11" t="str">
        <f t="shared" si="22"/>
        <v>Charles G. Koch Charitable Foundation_California State University - East Bay20107000</v>
      </c>
      <c r="C695" s="11" t="s">
        <v>19</v>
      </c>
      <c r="D695" s="11" t="s">
        <v>579</v>
      </c>
      <c r="E695" s="11" t="s">
        <v>577</v>
      </c>
      <c r="F695" s="4">
        <v>7000</v>
      </c>
      <c r="G695" s="3">
        <v>2010</v>
      </c>
      <c r="H695" s="3" t="s">
        <v>21</v>
      </c>
      <c r="I695" s="12"/>
      <c r="J695" s="3">
        <v>38</v>
      </c>
      <c r="K695" s="3" t="str">
        <f>IF(VLOOKUP(D695,'Resources Final'!A:C,3,FALSE)=0,"",VLOOKUP(D695,'Resources Final'!A:C,3,FALSE))</f>
        <v/>
      </c>
      <c r="L695" s="3" t="str">
        <f>IF(VLOOKUP(D695,'Resources Final'!A:D,4,FALSE)=0,"",VLOOKUP(D695,'Resources Final'!A:D,4,FALSE))</f>
        <v>Y</v>
      </c>
      <c r="M695" s="3" t="str">
        <f>IF(VLOOKUP(D695,'Resources Final'!A:E,5,FALSE)=0,"",VLOOKUP(D695,'Resources Final'!A:E,5,FALSE))</f>
        <v/>
      </c>
      <c r="N695" s="7" t="str">
        <f>IF(VLOOKUP(D695,'Resources Final'!A:F,6,FALSE)=0,"",VLOOKUP(D695,'Resources Final'!A:F,6,FALSE))</f>
        <v/>
      </c>
      <c r="O695" s="3" t="str">
        <f>IF(VLOOKUP(D695,'Resources Final'!A:G,7,FALSE)=0,"",VLOOKUP(D695,'Resources Final'!A:G,7,FALSE))</f>
        <v/>
      </c>
    </row>
    <row r="696" spans="1:15" x14ac:dyDescent="0.2">
      <c r="A696" s="11">
        <v>990</v>
      </c>
      <c r="B696" s="11" t="str">
        <f t="shared" si="22"/>
        <v>Charles G. Koch Charitable Foundation_Delaware State University Foundation20107250</v>
      </c>
      <c r="C696" s="11" t="s">
        <v>19</v>
      </c>
      <c r="D696" s="11" t="s">
        <v>976</v>
      </c>
      <c r="E696" s="11" t="s">
        <v>975</v>
      </c>
      <c r="F696" s="4">
        <v>7250</v>
      </c>
      <c r="G696" s="3">
        <v>2010</v>
      </c>
      <c r="H696" s="3" t="s">
        <v>21</v>
      </c>
      <c r="I696" s="12"/>
      <c r="J696" s="3">
        <v>39</v>
      </c>
      <c r="K696" s="3" t="str">
        <f>IF(VLOOKUP(D696,'Resources Final'!A:C,3,FALSE)=0,"",VLOOKUP(D696,'Resources Final'!A:C,3,FALSE))</f>
        <v/>
      </c>
      <c r="L696" s="3" t="str">
        <f>IF(VLOOKUP(D696,'Resources Final'!A:D,4,FALSE)=0,"",VLOOKUP(D696,'Resources Final'!A:D,4,FALSE))</f>
        <v>Y</v>
      </c>
      <c r="M696" s="3" t="str">
        <f>IF(VLOOKUP(D696,'Resources Final'!A:E,5,FALSE)=0,"",VLOOKUP(D696,'Resources Final'!A:E,5,FALSE))</f>
        <v/>
      </c>
      <c r="N696" s="7" t="str">
        <f>IF(VLOOKUP(D696,'Resources Final'!A:F,6,FALSE)=0,"",VLOOKUP(D696,'Resources Final'!A:F,6,FALSE))</f>
        <v/>
      </c>
      <c r="O696" s="3" t="str">
        <f>IF(VLOOKUP(D696,'Resources Final'!A:G,7,FALSE)=0,"",VLOOKUP(D696,'Resources Final'!A:G,7,FALSE))</f>
        <v/>
      </c>
    </row>
    <row r="697" spans="1:15" x14ac:dyDescent="0.2">
      <c r="A697" s="11">
        <v>990</v>
      </c>
      <c r="B697" s="11" t="str">
        <f t="shared" si="22"/>
        <v>Charles G. Koch Charitable Foundation_Donors Trust201025000</v>
      </c>
      <c r="C697" s="11" t="s">
        <v>19</v>
      </c>
      <c r="D697" s="11" t="s">
        <v>1020</v>
      </c>
      <c r="E697" s="11" t="s">
        <v>1020</v>
      </c>
      <c r="F697" s="4">
        <v>25000</v>
      </c>
      <c r="G697" s="3">
        <v>2010</v>
      </c>
      <c r="H697" s="3" t="s">
        <v>21</v>
      </c>
      <c r="I697" s="12"/>
      <c r="J697" s="3">
        <v>40</v>
      </c>
      <c r="K697" s="3" t="str">
        <f>IF(VLOOKUP(D697,'Resources Final'!A:C,3,FALSE)=0,"",VLOOKUP(D697,'Resources Final'!A:C,3,FALSE))</f>
        <v/>
      </c>
      <c r="L697" s="3" t="str">
        <f>IF(VLOOKUP(D697,'Resources Final'!A:D,4,FALSE)=0,"",VLOOKUP(D697,'Resources Final'!A:D,4,FALSE))</f>
        <v/>
      </c>
      <c r="M697" s="3" t="str">
        <f>IF(VLOOKUP(D697,'Resources Final'!A:E,5,FALSE)=0,"",VLOOKUP(D697,'Resources Final'!A:E,5,FALSE))</f>
        <v/>
      </c>
      <c r="N697" s="7" t="str">
        <f>IF(VLOOKUP(D697,'Resources Final'!A:F,6,FALSE)=0,"",VLOOKUP(D697,'Resources Final'!A:F,6,FALSE))</f>
        <v>https://www.desmogblog.com/who-donors-trust</v>
      </c>
      <c r="O697" s="3" t="str">
        <f>IF(VLOOKUP(D697,'Resources Final'!A:G,7,FALSE)=0,"",VLOOKUP(D697,'Resources Final'!A:G,7,FALSE))</f>
        <v>Desmog</v>
      </c>
    </row>
    <row r="698" spans="1:15" x14ac:dyDescent="0.2">
      <c r="A698" s="11">
        <v>990</v>
      </c>
      <c r="B698" s="11" t="str">
        <f t="shared" si="22"/>
        <v>Charles G. Koch Charitable Foundation_Duke University201011500</v>
      </c>
      <c r="C698" s="11" t="s">
        <v>19</v>
      </c>
      <c r="D698" s="11" t="s">
        <v>1037</v>
      </c>
      <c r="E698" s="11" t="s">
        <v>1037</v>
      </c>
      <c r="F698" s="4">
        <v>11500</v>
      </c>
      <c r="G698" s="3">
        <v>2010</v>
      </c>
      <c r="H698" s="3" t="s">
        <v>21</v>
      </c>
      <c r="I698" s="12"/>
      <c r="J698" s="3">
        <v>41</v>
      </c>
      <c r="K698" s="3" t="str">
        <f>IF(VLOOKUP(D698,'Resources Final'!A:C,3,FALSE)=0,"",VLOOKUP(D698,'Resources Final'!A:C,3,FALSE))</f>
        <v/>
      </c>
      <c r="L698" s="3" t="str">
        <f>IF(VLOOKUP(D698,'Resources Final'!A:D,4,FALSE)=0,"",VLOOKUP(D698,'Resources Final'!A:D,4,FALSE))</f>
        <v>Y</v>
      </c>
      <c r="M698" s="3" t="str">
        <f>IF(VLOOKUP(D698,'Resources Final'!A:E,5,FALSE)=0,"",VLOOKUP(D698,'Resources Final'!A:E,5,FALSE))</f>
        <v/>
      </c>
      <c r="N698" s="7" t="str">
        <f>IF(VLOOKUP(D698,'Resources Final'!A:F,6,FALSE)=0,"",VLOOKUP(D698,'Resources Final'!A:F,6,FALSE))</f>
        <v/>
      </c>
      <c r="O698" s="3" t="str">
        <f>IF(VLOOKUP(D698,'Resources Final'!A:G,7,FALSE)=0,"",VLOOKUP(D698,'Resources Final'!A:G,7,FALSE))</f>
        <v/>
      </c>
    </row>
    <row r="699" spans="1:15" x14ac:dyDescent="0.2">
      <c r="A699" s="11">
        <v>990</v>
      </c>
      <c r="B699" s="11" t="str">
        <f t="shared" si="22"/>
        <v>Charles G. Koch Charitable Foundation_Duquesne University201017000</v>
      </c>
      <c r="C699" s="11" t="s">
        <v>19</v>
      </c>
      <c r="D699" s="11" t="s">
        <v>1047</v>
      </c>
      <c r="E699" s="11" t="s">
        <v>1047</v>
      </c>
      <c r="F699" s="4">
        <v>17000</v>
      </c>
      <c r="G699" s="3">
        <v>2010</v>
      </c>
      <c r="H699" s="3" t="s">
        <v>21</v>
      </c>
      <c r="I699" s="12"/>
      <c r="J699" s="3">
        <v>42</v>
      </c>
      <c r="K699" s="3" t="str">
        <f>IF(VLOOKUP(D699,'Resources Final'!A:C,3,FALSE)=0,"",VLOOKUP(D699,'Resources Final'!A:C,3,FALSE))</f>
        <v/>
      </c>
      <c r="L699" s="3" t="str">
        <f>IF(VLOOKUP(D699,'Resources Final'!A:D,4,FALSE)=0,"",VLOOKUP(D699,'Resources Final'!A:D,4,FALSE))</f>
        <v>Y</v>
      </c>
      <c r="M699" s="3" t="str">
        <f>IF(VLOOKUP(D699,'Resources Final'!A:E,5,FALSE)=0,"",VLOOKUP(D699,'Resources Final'!A:E,5,FALSE))</f>
        <v/>
      </c>
      <c r="N699" s="7" t="str">
        <f>IF(VLOOKUP(D699,'Resources Final'!A:F,6,FALSE)=0,"",VLOOKUP(D699,'Resources Final'!A:F,6,FALSE))</f>
        <v/>
      </c>
      <c r="O699" s="3" t="str">
        <f>IF(VLOOKUP(D699,'Resources Final'!A:G,7,FALSE)=0,"",VLOOKUP(D699,'Resources Final'!A:G,7,FALSE))</f>
        <v/>
      </c>
    </row>
    <row r="700" spans="1:15" x14ac:dyDescent="0.2">
      <c r="A700" s="11">
        <v>990</v>
      </c>
      <c r="B700" s="11" t="str">
        <f t="shared" si="22"/>
        <v>Charles G. Koch Charitable Foundation_Foundation for Individual Rights in Education2010175000</v>
      </c>
      <c r="C700" s="11" t="s">
        <v>19</v>
      </c>
      <c r="D700" s="11" t="s">
        <v>1262</v>
      </c>
      <c r="E700" s="11" t="s">
        <v>1262</v>
      </c>
      <c r="F700" s="4">
        <v>175000</v>
      </c>
      <c r="G700" s="3">
        <v>2010</v>
      </c>
      <c r="H700" s="3" t="s">
        <v>21</v>
      </c>
      <c r="I700" s="12"/>
      <c r="J700" s="3">
        <v>43</v>
      </c>
      <c r="K700" s="3" t="str">
        <f>IF(VLOOKUP(D700,'Resources Final'!A:C,3,FALSE)=0,"",VLOOKUP(D700,'Resources Final'!A:C,3,FALSE))</f>
        <v/>
      </c>
      <c r="L700" s="3" t="str">
        <f>IF(VLOOKUP(D700,'Resources Final'!A:D,4,FALSE)=0,"",VLOOKUP(D700,'Resources Final'!A:D,4,FALSE))</f>
        <v/>
      </c>
      <c r="M700" s="3" t="str">
        <f>IF(VLOOKUP(D700,'Resources Final'!A:E,5,FALSE)=0,"",VLOOKUP(D700,'Resources Final'!A:E,5,FALSE))</f>
        <v/>
      </c>
      <c r="N700" s="7" t="str">
        <f>IF(VLOOKUP(D700,'Resources Final'!A:F,6,FALSE)=0,"",VLOOKUP(D700,'Resources Final'!A:F,6,FALSE))</f>
        <v/>
      </c>
      <c r="O700" s="3" t="str">
        <f>IF(VLOOKUP(D700,'Resources Final'!A:G,7,FALSE)=0,"",VLOOKUP(D700,'Resources Final'!A:G,7,FALSE))</f>
        <v/>
      </c>
    </row>
    <row r="701" spans="1:15" x14ac:dyDescent="0.2">
      <c r="A701" s="11">
        <v>990</v>
      </c>
      <c r="B701" s="11" t="str">
        <f t="shared" si="22"/>
        <v>Charles G. Koch Charitable Foundation_Florida Gulf Coast University Foundation201036246</v>
      </c>
      <c r="C701" s="11" t="s">
        <v>19</v>
      </c>
      <c r="D701" s="11" t="s">
        <v>1234</v>
      </c>
      <c r="E701" s="11" t="s">
        <v>1233</v>
      </c>
      <c r="F701" s="4">
        <v>36246</v>
      </c>
      <c r="G701" s="3">
        <v>2010</v>
      </c>
      <c r="H701" s="3" t="s">
        <v>21</v>
      </c>
      <c r="I701" s="12"/>
      <c r="J701" s="3">
        <v>44</v>
      </c>
      <c r="K701" s="3" t="str">
        <f>IF(VLOOKUP(D701,'Resources Final'!A:C,3,FALSE)=0,"",VLOOKUP(D701,'Resources Final'!A:C,3,FALSE))</f>
        <v/>
      </c>
      <c r="L701" s="3" t="str">
        <f>IF(VLOOKUP(D701,'Resources Final'!A:D,4,FALSE)=0,"",VLOOKUP(D701,'Resources Final'!A:D,4,FALSE))</f>
        <v>Y</v>
      </c>
      <c r="M701" s="3" t="str">
        <f>IF(VLOOKUP(D701,'Resources Final'!A:E,5,FALSE)=0,"",VLOOKUP(D701,'Resources Final'!A:E,5,FALSE))</f>
        <v/>
      </c>
      <c r="N701" s="7" t="str">
        <f>IF(VLOOKUP(D701,'Resources Final'!A:F,6,FALSE)=0,"",VLOOKUP(D701,'Resources Final'!A:F,6,FALSE))</f>
        <v/>
      </c>
      <c r="O701" s="3" t="str">
        <f>IF(VLOOKUP(D701,'Resources Final'!A:G,7,FALSE)=0,"",VLOOKUP(D701,'Resources Final'!A:G,7,FALSE))</f>
        <v/>
      </c>
    </row>
    <row r="702" spans="1:15" x14ac:dyDescent="0.2">
      <c r="A702" s="11">
        <v>990</v>
      </c>
      <c r="B702" s="11" t="str">
        <f t="shared" si="22"/>
        <v>Charles G. Koch Charitable Foundation_Florida State University2010350544</v>
      </c>
      <c r="C702" s="11" t="s">
        <v>19</v>
      </c>
      <c r="D702" s="11" t="s">
        <v>1236</v>
      </c>
      <c r="E702" s="11" t="s">
        <v>1236</v>
      </c>
      <c r="F702" s="4">
        <v>350544</v>
      </c>
      <c r="G702" s="3">
        <v>2010</v>
      </c>
      <c r="H702" s="3" t="s">
        <v>21</v>
      </c>
      <c r="I702" s="12"/>
      <c r="J702" s="3">
        <v>45</v>
      </c>
      <c r="K702" s="3" t="str">
        <f>IF(VLOOKUP(D702,'Resources Final'!A:C,3,FALSE)=0,"",VLOOKUP(D702,'Resources Final'!A:C,3,FALSE))</f>
        <v/>
      </c>
      <c r="L702" s="3" t="str">
        <f>IF(VLOOKUP(D702,'Resources Final'!A:D,4,FALSE)=0,"",VLOOKUP(D702,'Resources Final'!A:D,4,FALSE))</f>
        <v>Y</v>
      </c>
      <c r="M702" s="3" t="str">
        <f>IF(VLOOKUP(D702,'Resources Final'!A:E,5,FALSE)=0,"",VLOOKUP(D702,'Resources Final'!A:E,5,FALSE))</f>
        <v/>
      </c>
      <c r="N702" s="7" t="str">
        <f>IF(VLOOKUP(D702,'Resources Final'!A:F,6,FALSE)=0,"",VLOOKUP(D702,'Resources Final'!A:F,6,FALSE))</f>
        <v/>
      </c>
      <c r="O702" s="3" t="str">
        <f>IF(VLOOKUP(D702,'Resources Final'!A:G,7,FALSE)=0,"",VLOOKUP(D702,'Resources Final'!A:G,7,FALSE))</f>
        <v/>
      </c>
    </row>
    <row r="703" spans="1:15" x14ac:dyDescent="0.2">
      <c r="A703" s="11">
        <v>990</v>
      </c>
      <c r="B703" s="11" t="str">
        <f t="shared" si="22"/>
        <v>Charles G. Koch Charitable Foundation_Foundation for Economic Education (FEE)20107000</v>
      </c>
      <c r="C703" s="11" t="s">
        <v>19</v>
      </c>
      <c r="D703" s="11" t="s">
        <v>1256</v>
      </c>
      <c r="E703" s="11" t="s">
        <v>1256</v>
      </c>
      <c r="F703" s="4">
        <v>7000</v>
      </c>
      <c r="G703" s="3">
        <v>2010</v>
      </c>
      <c r="H703" s="3" t="s">
        <v>21</v>
      </c>
      <c r="I703" s="12"/>
      <c r="J703" s="3">
        <v>46</v>
      </c>
      <c r="K703" s="3" t="str">
        <f>IF(VLOOKUP(D703,'Resources Final'!A:C,3,FALSE)=0,"",VLOOKUP(D703,'Resources Final'!A:C,3,FALSE))</f>
        <v/>
      </c>
      <c r="L703" s="3" t="str">
        <f>IF(VLOOKUP(D703,'Resources Final'!A:D,4,FALSE)=0,"",VLOOKUP(D703,'Resources Final'!A:D,4,FALSE))</f>
        <v/>
      </c>
      <c r="M703" s="3" t="str">
        <f>IF(VLOOKUP(D703,'Resources Final'!A:E,5,FALSE)=0,"",VLOOKUP(D703,'Resources Final'!A:E,5,FALSE))</f>
        <v/>
      </c>
      <c r="N703" s="7" t="str">
        <f>IF(VLOOKUP(D703,'Resources Final'!A:F,6,FALSE)=0,"",VLOOKUP(D703,'Resources Final'!A:F,6,FALSE))</f>
        <v>http://www.sourcewatch.org/index.php/Foundation_for_Economic_Education</v>
      </c>
      <c r="O703" s="3" t="str">
        <f>IF(VLOOKUP(D703,'Resources Final'!A:G,7,FALSE)=0,"",VLOOKUP(D703,'Resources Final'!A:G,7,FALSE))</f>
        <v>Sourcewatch</v>
      </c>
    </row>
    <row r="704" spans="1:15" x14ac:dyDescent="0.2">
      <c r="A704" s="11">
        <v>990</v>
      </c>
      <c r="B704" s="11" t="str">
        <f t="shared" si="22"/>
        <v>Charles G. Koch Charitable Foundation_Fraser Institute, The2010150000</v>
      </c>
      <c r="C704" s="11" t="s">
        <v>19</v>
      </c>
      <c r="D704" s="11" t="s">
        <v>1277</v>
      </c>
      <c r="E704" s="11" t="s">
        <v>1277</v>
      </c>
      <c r="F704" s="4">
        <v>150000</v>
      </c>
      <c r="G704" s="3">
        <v>2010</v>
      </c>
      <c r="H704" s="3" t="s">
        <v>21</v>
      </c>
      <c r="I704" s="12"/>
      <c r="J704" s="3">
        <v>47</v>
      </c>
      <c r="K704" s="3" t="str">
        <f>IF(VLOOKUP(D704,'Resources Final'!A:C,3,FALSE)=0,"",VLOOKUP(D704,'Resources Final'!A:C,3,FALSE))</f>
        <v/>
      </c>
      <c r="L704" s="3" t="str">
        <f>IF(VLOOKUP(D704,'Resources Final'!A:D,4,FALSE)=0,"",VLOOKUP(D704,'Resources Final'!A:D,4,FALSE))</f>
        <v/>
      </c>
      <c r="M704" s="3" t="str">
        <f>IF(VLOOKUP(D704,'Resources Final'!A:E,5,FALSE)=0,"",VLOOKUP(D704,'Resources Final'!A:E,5,FALSE))</f>
        <v/>
      </c>
      <c r="N704" s="7" t="str">
        <f>IF(VLOOKUP(D704,'Resources Final'!A:F,6,FALSE)=0,"",VLOOKUP(D704,'Resources Final'!A:F,6,FALSE))</f>
        <v>https://www.desmogblog.com/fraser-institute</v>
      </c>
      <c r="O704" s="3" t="str">
        <f>IF(VLOOKUP(D704,'Resources Final'!A:G,7,FALSE)=0,"",VLOOKUP(D704,'Resources Final'!A:G,7,FALSE))</f>
        <v>Desmog</v>
      </c>
    </row>
    <row r="705" spans="1:15" x14ac:dyDescent="0.2">
      <c r="A705" s="11">
        <v>990</v>
      </c>
      <c r="B705" s="11" t="str">
        <f t="shared" si="22"/>
        <v>Charles G. Koch Charitable Foundation_George Fox University20106500</v>
      </c>
      <c r="C705" s="11" t="s">
        <v>19</v>
      </c>
      <c r="D705" s="11" t="s">
        <v>1365</v>
      </c>
      <c r="E705" s="11" t="s">
        <v>1365</v>
      </c>
      <c r="F705" s="4">
        <v>6500</v>
      </c>
      <c r="G705" s="3">
        <v>2010</v>
      </c>
      <c r="H705" s="3" t="s">
        <v>21</v>
      </c>
      <c r="I705" s="12"/>
      <c r="J705" s="3">
        <v>48</v>
      </c>
      <c r="K705" s="3" t="str">
        <f>IF(VLOOKUP(D705,'Resources Final'!A:C,3,FALSE)=0,"",VLOOKUP(D705,'Resources Final'!A:C,3,FALSE))</f>
        <v/>
      </c>
      <c r="L705" s="3" t="str">
        <f>IF(VLOOKUP(D705,'Resources Final'!A:D,4,FALSE)=0,"",VLOOKUP(D705,'Resources Final'!A:D,4,FALSE))</f>
        <v>Y</v>
      </c>
      <c r="M705" s="3" t="str">
        <f>IF(VLOOKUP(D705,'Resources Final'!A:E,5,FALSE)=0,"",VLOOKUP(D705,'Resources Final'!A:E,5,FALSE))</f>
        <v/>
      </c>
      <c r="N705" s="7" t="str">
        <f>IF(VLOOKUP(D705,'Resources Final'!A:F,6,FALSE)=0,"",VLOOKUP(D705,'Resources Final'!A:F,6,FALSE))</f>
        <v/>
      </c>
      <c r="O705" s="3" t="str">
        <f>IF(VLOOKUP(D705,'Resources Final'!A:G,7,FALSE)=0,"",VLOOKUP(D705,'Resources Final'!A:G,7,FALSE))</f>
        <v/>
      </c>
    </row>
    <row r="706" spans="1:15" x14ac:dyDescent="0.2">
      <c r="A706" s="11">
        <v>990</v>
      </c>
      <c r="B706" s="11" t="str">
        <f t="shared" si="22"/>
        <v>Charles G. Koch Charitable Foundation_George Mason University Foundation20103667144</v>
      </c>
      <c r="C706" s="11" t="s">
        <v>19</v>
      </c>
      <c r="D706" s="11" t="s">
        <v>1368</v>
      </c>
      <c r="E706" s="11" t="s">
        <v>678</v>
      </c>
      <c r="F706" s="4">
        <v>3667144</v>
      </c>
      <c r="G706" s="3">
        <v>2010</v>
      </c>
      <c r="H706" s="3" t="s">
        <v>21</v>
      </c>
      <c r="I706" s="12"/>
      <c r="J706" s="3">
        <v>49</v>
      </c>
      <c r="K706" s="3" t="str">
        <f>IF(VLOOKUP(D706,'Resources Final'!A:C,3,FALSE)=0,"",VLOOKUP(D706,'Resources Final'!A:C,3,FALSE))</f>
        <v/>
      </c>
      <c r="L706" s="3" t="str">
        <f>IF(VLOOKUP(D706,'Resources Final'!A:D,4,FALSE)=0,"",VLOOKUP(D706,'Resources Final'!A:D,4,FALSE))</f>
        <v>Y</v>
      </c>
      <c r="M706" s="3" t="str">
        <f>IF(VLOOKUP(D706,'Resources Final'!A:E,5,FALSE)=0,"",VLOOKUP(D706,'Resources Final'!A:E,5,FALSE))</f>
        <v/>
      </c>
      <c r="N706" s="7" t="str">
        <f>IF(VLOOKUP(D706,'Resources Final'!A:F,6,FALSE)=0,"",VLOOKUP(D706,'Resources Final'!A:F,6,FALSE))</f>
        <v/>
      </c>
      <c r="O706" s="3" t="str">
        <f>IF(VLOOKUP(D706,'Resources Final'!A:G,7,FALSE)=0,"",VLOOKUP(D706,'Resources Final'!A:G,7,FALSE))</f>
        <v/>
      </c>
    </row>
    <row r="707" spans="1:15" x14ac:dyDescent="0.2">
      <c r="A707" s="11">
        <v>990</v>
      </c>
      <c r="B707" s="11" t="str">
        <f t="shared" si="22"/>
        <v>Charles G. Koch Charitable Foundation_George Washington University201015000</v>
      </c>
      <c r="C707" s="11" t="s">
        <v>19</v>
      </c>
      <c r="D707" s="11" t="s">
        <v>1371</v>
      </c>
      <c r="E707" s="11" t="s">
        <v>1371</v>
      </c>
      <c r="F707" s="4">
        <v>15000</v>
      </c>
      <c r="G707" s="3">
        <v>2010</v>
      </c>
      <c r="H707" s="3" t="s">
        <v>21</v>
      </c>
      <c r="I707" s="12"/>
      <c r="J707" s="3">
        <v>50</v>
      </c>
      <c r="K707" s="3" t="str">
        <f>IF(VLOOKUP(D707,'Resources Final'!A:C,3,FALSE)=0,"",VLOOKUP(D707,'Resources Final'!A:C,3,FALSE))</f>
        <v/>
      </c>
      <c r="L707" s="3" t="str">
        <f>IF(VLOOKUP(D707,'Resources Final'!A:D,4,FALSE)=0,"",VLOOKUP(D707,'Resources Final'!A:D,4,FALSE))</f>
        <v>Y</v>
      </c>
      <c r="M707" s="3" t="str">
        <f>IF(VLOOKUP(D707,'Resources Final'!A:E,5,FALSE)=0,"",VLOOKUP(D707,'Resources Final'!A:E,5,FALSE))</f>
        <v/>
      </c>
      <c r="N707" s="7" t="str">
        <f>IF(VLOOKUP(D707,'Resources Final'!A:F,6,FALSE)=0,"",VLOOKUP(D707,'Resources Final'!A:F,6,FALSE))</f>
        <v/>
      </c>
      <c r="O707" s="3" t="str">
        <f>IF(VLOOKUP(D707,'Resources Final'!A:G,7,FALSE)=0,"",VLOOKUP(D707,'Resources Final'!A:G,7,FALSE))</f>
        <v/>
      </c>
    </row>
    <row r="708" spans="1:15" x14ac:dyDescent="0.2">
      <c r="A708" s="11">
        <v>990</v>
      </c>
      <c r="B708" s="11" t="str">
        <f t="shared" si="22"/>
        <v>Charles G. Koch Charitable Foundation_Georgia College &amp; State University201010000</v>
      </c>
      <c r="C708" s="11" t="s">
        <v>19</v>
      </c>
      <c r="D708" s="11" t="s">
        <v>1374</v>
      </c>
      <c r="E708" s="11" t="s">
        <v>1374</v>
      </c>
      <c r="F708" s="4">
        <v>10000</v>
      </c>
      <c r="G708" s="3">
        <v>2010</v>
      </c>
      <c r="H708" s="3" t="s">
        <v>21</v>
      </c>
      <c r="I708" s="12"/>
      <c r="J708" s="3">
        <v>51</v>
      </c>
      <c r="K708" s="3" t="str">
        <f>IF(VLOOKUP(D708,'Resources Final'!A:C,3,FALSE)=0,"",VLOOKUP(D708,'Resources Final'!A:C,3,FALSE))</f>
        <v/>
      </c>
      <c r="L708" s="3" t="str">
        <f>IF(VLOOKUP(D708,'Resources Final'!A:D,4,FALSE)=0,"",VLOOKUP(D708,'Resources Final'!A:D,4,FALSE))</f>
        <v>Y</v>
      </c>
      <c r="M708" s="3" t="str">
        <f>IF(VLOOKUP(D708,'Resources Final'!A:E,5,FALSE)=0,"",VLOOKUP(D708,'Resources Final'!A:E,5,FALSE))</f>
        <v/>
      </c>
      <c r="N708" s="7" t="str">
        <f>IF(VLOOKUP(D708,'Resources Final'!A:F,6,FALSE)=0,"",VLOOKUP(D708,'Resources Final'!A:F,6,FALSE))</f>
        <v/>
      </c>
      <c r="O708" s="3" t="str">
        <f>IF(VLOOKUP(D708,'Resources Final'!A:G,7,FALSE)=0,"",VLOOKUP(D708,'Resources Final'!A:G,7,FALSE))</f>
        <v/>
      </c>
    </row>
    <row r="709" spans="1:15" x14ac:dyDescent="0.2">
      <c r="A709" s="11">
        <v>990</v>
      </c>
      <c r="B709" s="11" t="str">
        <f t="shared" si="22"/>
        <v>Charles G. Koch Charitable Foundation_Georgia State University Foundation201010000</v>
      </c>
      <c r="C709" s="11" t="s">
        <v>19</v>
      </c>
      <c r="D709" s="11" t="s">
        <v>1383</v>
      </c>
      <c r="E709" s="11" t="s">
        <v>1382</v>
      </c>
      <c r="F709" s="4">
        <v>10000</v>
      </c>
      <c r="G709" s="3">
        <v>2010</v>
      </c>
      <c r="H709" s="3" t="s">
        <v>21</v>
      </c>
      <c r="I709" s="12"/>
      <c r="J709" s="3">
        <v>52</v>
      </c>
      <c r="K709" s="3" t="str">
        <f>IF(VLOOKUP(D709,'Resources Final'!A:C,3,FALSE)=0,"",VLOOKUP(D709,'Resources Final'!A:C,3,FALSE))</f>
        <v/>
      </c>
      <c r="L709" s="3" t="str">
        <f>IF(VLOOKUP(D709,'Resources Final'!A:D,4,FALSE)=0,"",VLOOKUP(D709,'Resources Final'!A:D,4,FALSE))</f>
        <v>Y</v>
      </c>
      <c r="M709" s="3" t="str">
        <f>IF(VLOOKUP(D709,'Resources Final'!A:E,5,FALSE)=0,"",VLOOKUP(D709,'Resources Final'!A:E,5,FALSE))</f>
        <v/>
      </c>
      <c r="N709" s="7" t="str">
        <f>IF(VLOOKUP(D709,'Resources Final'!A:F,6,FALSE)=0,"",VLOOKUP(D709,'Resources Final'!A:F,6,FALSE))</f>
        <v/>
      </c>
      <c r="O709" s="3" t="str">
        <f>IF(VLOOKUP(D709,'Resources Final'!A:G,7,FALSE)=0,"",VLOOKUP(D709,'Resources Final'!A:G,7,FALSE))</f>
        <v/>
      </c>
    </row>
    <row r="710" spans="1:15" x14ac:dyDescent="0.2">
      <c r="A710" s="11">
        <v>990</v>
      </c>
      <c r="B710" s="11" t="str">
        <f t="shared" si="22"/>
        <v>Charles G. Koch Charitable Foundation_Georgia Tech Research Corporation201015000</v>
      </c>
      <c r="C710" s="11" t="s">
        <v>19</v>
      </c>
      <c r="D710" s="11" t="s">
        <v>1387</v>
      </c>
      <c r="E710" s="11" t="s">
        <v>1386</v>
      </c>
      <c r="F710" s="4">
        <v>15000</v>
      </c>
      <c r="G710" s="3">
        <v>2010</v>
      </c>
      <c r="H710" s="3" t="s">
        <v>21</v>
      </c>
      <c r="I710" s="12"/>
      <c r="J710" s="3">
        <v>53</v>
      </c>
      <c r="K710" s="3" t="str">
        <f>IF(VLOOKUP(D710,'Resources Final'!A:C,3,FALSE)=0,"",VLOOKUP(D710,'Resources Final'!A:C,3,FALSE))</f>
        <v/>
      </c>
      <c r="L710" s="3" t="str">
        <f>IF(VLOOKUP(D710,'Resources Final'!A:D,4,FALSE)=0,"",VLOOKUP(D710,'Resources Final'!A:D,4,FALSE))</f>
        <v>Y</v>
      </c>
      <c r="M710" s="3" t="str">
        <f>IF(VLOOKUP(D710,'Resources Final'!A:E,5,FALSE)=0,"",VLOOKUP(D710,'Resources Final'!A:E,5,FALSE))</f>
        <v/>
      </c>
      <c r="N710" s="7" t="str">
        <f>IF(VLOOKUP(D710,'Resources Final'!A:F,6,FALSE)=0,"",VLOOKUP(D710,'Resources Final'!A:F,6,FALSE))</f>
        <v/>
      </c>
      <c r="O710" s="3" t="str">
        <f>IF(VLOOKUP(D710,'Resources Final'!A:G,7,FALSE)=0,"",VLOOKUP(D710,'Resources Final'!A:G,7,FALSE))</f>
        <v/>
      </c>
    </row>
    <row r="711" spans="1:15" x14ac:dyDescent="0.2">
      <c r="A711" s="11">
        <v>990</v>
      </c>
      <c r="B711" s="11" t="str">
        <f t="shared" si="22"/>
        <v>Charles G. Koch Charitable Foundation_Grove City College201032214</v>
      </c>
      <c r="C711" s="11" t="s">
        <v>19</v>
      </c>
      <c r="D711" s="11" t="s">
        <v>1469</v>
      </c>
      <c r="E711" s="11" t="s">
        <v>1469</v>
      </c>
      <c r="F711" s="4">
        <v>32214</v>
      </c>
      <c r="G711" s="3">
        <v>2010</v>
      </c>
      <c r="H711" s="3" t="s">
        <v>21</v>
      </c>
      <c r="I711" s="12"/>
      <c r="J711" s="3">
        <v>54</v>
      </c>
      <c r="K711" s="3" t="str">
        <f>IF(VLOOKUP(D711,'Resources Final'!A:C,3,FALSE)=0,"",VLOOKUP(D711,'Resources Final'!A:C,3,FALSE))</f>
        <v/>
      </c>
      <c r="L711" s="3" t="str">
        <f>IF(VLOOKUP(D711,'Resources Final'!A:D,4,FALSE)=0,"",VLOOKUP(D711,'Resources Final'!A:D,4,FALSE))</f>
        <v>Y</v>
      </c>
      <c r="M711" s="3" t="str">
        <f>IF(VLOOKUP(D711,'Resources Final'!A:E,5,FALSE)=0,"",VLOOKUP(D711,'Resources Final'!A:E,5,FALSE))</f>
        <v/>
      </c>
      <c r="N711" s="7" t="str">
        <f>IF(VLOOKUP(D711,'Resources Final'!A:F,6,FALSE)=0,"",VLOOKUP(D711,'Resources Final'!A:F,6,FALSE))</f>
        <v/>
      </c>
      <c r="O711" s="3" t="str">
        <f>IF(VLOOKUP(D711,'Resources Final'!A:G,7,FALSE)=0,"",VLOOKUP(D711,'Resources Final'!A:G,7,FALSE))</f>
        <v/>
      </c>
    </row>
    <row r="712" spans="1:15" x14ac:dyDescent="0.2">
      <c r="A712" s="11">
        <v>990</v>
      </c>
      <c r="B712" s="11" t="str">
        <f t="shared" si="22"/>
        <v>Charles G. Koch Charitable Foundation_Hampden-Sydney College201016000</v>
      </c>
      <c r="C712" s="11" t="s">
        <v>19</v>
      </c>
      <c r="D712" s="11" t="s">
        <v>1512</v>
      </c>
      <c r="E712" s="11" t="s">
        <v>1512</v>
      </c>
      <c r="F712" s="4">
        <v>16000</v>
      </c>
      <c r="G712" s="3">
        <v>2010</v>
      </c>
      <c r="H712" s="3" t="s">
        <v>21</v>
      </c>
      <c r="I712" s="12"/>
      <c r="J712" s="3">
        <v>55</v>
      </c>
      <c r="K712" s="3" t="str">
        <f>IF(VLOOKUP(D712,'Resources Final'!A:C,3,FALSE)=0,"",VLOOKUP(D712,'Resources Final'!A:C,3,FALSE))</f>
        <v/>
      </c>
      <c r="L712" s="3" t="str">
        <f>IF(VLOOKUP(D712,'Resources Final'!A:D,4,FALSE)=0,"",VLOOKUP(D712,'Resources Final'!A:D,4,FALSE))</f>
        <v>Y</v>
      </c>
      <c r="M712" s="3" t="str">
        <f>IF(VLOOKUP(D712,'Resources Final'!A:E,5,FALSE)=0,"",VLOOKUP(D712,'Resources Final'!A:E,5,FALSE))</f>
        <v/>
      </c>
      <c r="N712" s="7" t="str">
        <f>IF(VLOOKUP(D712,'Resources Final'!A:F,6,FALSE)=0,"",VLOOKUP(D712,'Resources Final'!A:F,6,FALSE))</f>
        <v/>
      </c>
      <c r="O712" s="3" t="str">
        <f>IF(VLOOKUP(D712,'Resources Final'!A:G,7,FALSE)=0,"",VLOOKUP(D712,'Resources Final'!A:G,7,FALSE))</f>
        <v/>
      </c>
    </row>
    <row r="713" spans="1:15" x14ac:dyDescent="0.2">
      <c r="A713" s="11">
        <v>990</v>
      </c>
      <c r="B713" s="11" t="str">
        <f t="shared" si="22"/>
        <v>Charles G. Koch Charitable Foundation_Hanover College20105500</v>
      </c>
      <c r="C713" s="11" t="s">
        <v>19</v>
      </c>
      <c r="D713" s="11" t="s">
        <v>1518</v>
      </c>
      <c r="E713" s="11" t="s">
        <v>1518</v>
      </c>
      <c r="F713" s="4">
        <v>5500</v>
      </c>
      <c r="G713" s="3">
        <v>2010</v>
      </c>
      <c r="H713" s="3" t="s">
        <v>21</v>
      </c>
      <c r="I713" s="12"/>
      <c r="J713" s="3">
        <v>56</v>
      </c>
      <c r="K713" s="3" t="str">
        <f>IF(VLOOKUP(D713,'Resources Final'!A:C,3,FALSE)=0,"",VLOOKUP(D713,'Resources Final'!A:C,3,FALSE))</f>
        <v/>
      </c>
      <c r="L713" s="3" t="str">
        <f>IF(VLOOKUP(D713,'Resources Final'!A:D,4,FALSE)=0,"",VLOOKUP(D713,'Resources Final'!A:D,4,FALSE))</f>
        <v>Y</v>
      </c>
      <c r="M713" s="3" t="str">
        <f>IF(VLOOKUP(D713,'Resources Final'!A:E,5,FALSE)=0,"",VLOOKUP(D713,'Resources Final'!A:E,5,FALSE))</f>
        <v/>
      </c>
      <c r="N713" s="7" t="str">
        <f>IF(VLOOKUP(D713,'Resources Final'!A:F,6,FALSE)=0,"",VLOOKUP(D713,'Resources Final'!A:F,6,FALSE))</f>
        <v/>
      </c>
      <c r="O713" s="3" t="str">
        <f>IF(VLOOKUP(D713,'Resources Final'!A:G,7,FALSE)=0,"",VLOOKUP(D713,'Resources Final'!A:G,7,FALSE))</f>
        <v/>
      </c>
    </row>
    <row r="714" spans="1:15" x14ac:dyDescent="0.2">
      <c r="A714" s="11">
        <v>990</v>
      </c>
      <c r="B714" s="11" t="str">
        <f t="shared" si="22"/>
        <v>Charles G. Koch Charitable Foundation_Henderson State University Foundation20106515</v>
      </c>
      <c r="C714" s="11" t="s">
        <v>19</v>
      </c>
      <c r="D714" s="11" t="s">
        <v>1563</v>
      </c>
      <c r="E714" s="11" t="s">
        <v>1563</v>
      </c>
      <c r="F714" s="4">
        <v>6515</v>
      </c>
      <c r="G714" s="3">
        <v>2010</v>
      </c>
      <c r="H714" s="3" t="s">
        <v>21</v>
      </c>
      <c r="I714" s="12"/>
      <c r="J714" s="3">
        <v>57</v>
      </c>
      <c r="K714" s="3" t="str">
        <f>IF(VLOOKUP(D714,'Resources Final'!A:C,3,FALSE)=0,"",VLOOKUP(D714,'Resources Final'!A:C,3,FALSE))</f>
        <v/>
      </c>
      <c r="L714" s="3" t="str">
        <f>IF(VLOOKUP(D714,'Resources Final'!A:D,4,FALSE)=0,"",VLOOKUP(D714,'Resources Final'!A:D,4,FALSE))</f>
        <v>Y</v>
      </c>
      <c r="M714" s="3" t="str">
        <f>IF(VLOOKUP(D714,'Resources Final'!A:E,5,FALSE)=0,"",VLOOKUP(D714,'Resources Final'!A:E,5,FALSE))</f>
        <v/>
      </c>
      <c r="N714" s="7" t="str">
        <f>IF(VLOOKUP(D714,'Resources Final'!A:F,6,FALSE)=0,"",VLOOKUP(D714,'Resources Final'!A:F,6,FALSE))</f>
        <v/>
      </c>
      <c r="O714" s="3" t="str">
        <f>IF(VLOOKUP(D714,'Resources Final'!A:G,7,FALSE)=0,"",VLOOKUP(D714,'Resources Final'!A:G,7,FALSE))</f>
        <v/>
      </c>
    </row>
    <row r="715" spans="1:15" x14ac:dyDescent="0.2">
      <c r="A715" s="11">
        <v>990</v>
      </c>
      <c r="B715" s="11" t="str">
        <f t="shared" si="22"/>
        <v>Charles G. Koch Charitable Foundation_Hillsdale College201026000</v>
      </c>
      <c r="C715" s="11" t="s">
        <v>19</v>
      </c>
      <c r="D715" s="11" t="s">
        <v>1590</v>
      </c>
      <c r="E715" s="11" t="s">
        <v>1590</v>
      </c>
      <c r="F715" s="4">
        <v>26000</v>
      </c>
      <c r="G715" s="3">
        <v>2010</v>
      </c>
      <c r="H715" s="3" t="s">
        <v>21</v>
      </c>
      <c r="I715" s="12"/>
      <c r="J715" s="3">
        <v>58</v>
      </c>
      <c r="K715" s="3" t="str">
        <f>IF(VLOOKUP(D715,'Resources Final'!A:C,3,FALSE)=0,"",VLOOKUP(D715,'Resources Final'!A:C,3,FALSE))</f>
        <v/>
      </c>
      <c r="L715" s="3" t="str">
        <f>IF(VLOOKUP(D715,'Resources Final'!A:D,4,FALSE)=0,"",VLOOKUP(D715,'Resources Final'!A:D,4,FALSE))</f>
        <v>Y</v>
      </c>
      <c r="M715" s="3" t="str">
        <f>IF(VLOOKUP(D715,'Resources Final'!A:E,5,FALSE)=0,"",VLOOKUP(D715,'Resources Final'!A:E,5,FALSE))</f>
        <v/>
      </c>
      <c r="N715" s="7" t="str">
        <f>IF(VLOOKUP(D715,'Resources Final'!A:F,6,FALSE)=0,"",VLOOKUP(D715,'Resources Final'!A:F,6,FALSE))</f>
        <v/>
      </c>
      <c r="O715" s="3" t="str">
        <f>IF(VLOOKUP(D715,'Resources Final'!A:G,7,FALSE)=0,"",VLOOKUP(D715,'Resources Final'!A:G,7,FALSE))</f>
        <v/>
      </c>
    </row>
    <row r="716" spans="1:15" x14ac:dyDescent="0.2">
      <c r="A716" s="11">
        <v>990</v>
      </c>
      <c r="B716" s="11" t="str">
        <f t="shared" si="22"/>
        <v>Charles G. Koch Charitable Foundation_Indiana University2010-2400</v>
      </c>
      <c r="C716" s="11" t="s">
        <v>19</v>
      </c>
      <c r="D716" s="11" t="s">
        <v>1671</v>
      </c>
      <c r="E716" s="11" t="s">
        <v>1671</v>
      </c>
      <c r="F716" s="4">
        <v>-2400</v>
      </c>
      <c r="G716" s="3">
        <v>2010</v>
      </c>
      <c r="H716" s="3" t="s">
        <v>21</v>
      </c>
      <c r="I716" s="12"/>
      <c r="J716" s="3">
        <v>59</v>
      </c>
      <c r="K716" s="3" t="str">
        <f>IF(VLOOKUP(D716,'Resources Final'!A:C,3,FALSE)=0,"",VLOOKUP(D716,'Resources Final'!A:C,3,FALSE))</f>
        <v/>
      </c>
      <c r="L716" s="3" t="str">
        <f>IF(VLOOKUP(D716,'Resources Final'!A:D,4,FALSE)=0,"",VLOOKUP(D716,'Resources Final'!A:D,4,FALSE))</f>
        <v>Y</v>
      </c>
      <c r="M716" s="3" t="str">
        <f>IF(VLOOKUP(D716,'Resources Final'!A:E,5,FALSE)=0,"",VLOOKUP(D716,'Resources Final'!A:E,5,FALSE))</f>
        <v/>
      </c>
      <c r="N716" s="7" t="str">
        <f>IF(VLOOKUP(D716,'Resources Final'!A:F,6,FALSE)=0,"",VLOOKUP(D716,'Resources Final'!A:F,6,FALSE))</f>
        <v/>
      </c>
      <c r="O716" s="3" t="str">
        <f>IF(VLOOKUP(D716,'Resources Final'!A:G,7,FALSE)=0,"",VLOOKUP(D716,'Resources Final'!A:G,7,FALSE))</f>
        <v/>
      </c>
    </row>
    <row r="717" spans="1:15" x14ac:dyDescent="0.2">
      <c r="A717" s="11">
        <v>990</v>
      </c>
      <c r="B717" s="11" t="str">
        <f t="shared" si="22"/>
        <v>Charles G. Koch Charitable Foundation_Institute for Humane Studies at George Mason University20102159500</v>
      </c>
      <c r="C717" s="11" t="s">
        <v>19</v>
      </c>
      <c r="D717" s="11" t="s">
        <v>1680</v>
      </c>
      <c r="E717" s="11" t="s">
        <v>4261</v>
      </c>
      <c r="F717" s="4">
        <v>2159500</v>
      </c>
      <c r="G717" s="3">
        <v>2010</v>
      </c>
      <c r="H717" s="3" t="s">
        <v>21</v>
      </c>
      <c r="I717" s="12"/>
      <c r="J717" s="3">
        <v>60</v>
      </c>
      <c r="K717" s="3" t="str">
        <f>IF(VLOOKUP(D717,'Resources Final'!A:C,3,FALSE)=0,"",VLOOKUP(D717,'Resources Final'!A:C,3,FALSE))</f>
        <v/>
      </c>
      <c r="L717" s="3" t="str">
        <f>IF(VLOOKUP(D717,'Resources Final'!A:D,4,FALSE)=0,"",VLOOKUP(D717,'Resources Final'!A:D,4,FALSE))</f>
        <v>Y</v>
      </c>
      <c r="M717" s="3" t="str">
        <f>IF(VLOOKUP(D717,'Resources Final'!A:E,5,FALSE)=0,"",VLOOKUP(D717,'Resources Final'!A:E,5,FALSE))</f>
        <v/>
      </c>
      <c r="N717" s="7" t="str">
        <f>IF(VLOOKUP(D717,'Resources Final'!A:F,6,FALSE)=0,"",VLOOKUP(D717,'Resources Final'!A:F,6,FALSE))</f>
        <v>https://www.desmogblog.com/institute-humane-studies-george-mason-university</v>
      </c>
      <c r="O717" s="3" t="str">
        <f>IF(VLOOKUP(D717,'Resources Final'!A:G,7,FALSE)=0,"",VLOOKUP(D717,'Resources Final'!A:G,7,FALSE))</f>
        <v>Desmog</v>
      </c>
    </row>
    <row r="718" spans="1:15" x14ac:dyDescent="0.2">
      <c r="A718" s="11">
        <v>990</v>
      </c>
      <c r="B718" s="11" t="str">
        <f t="shared" si="22"/>
        <v>Charles G. Koch Charitable Foundation_Jack Miller Center2010250000</v>
      </c>
      <c r="C718" s="11" t="s">
        <v>19</v>
      </c>
      <c r="D718" s="11" t="s">
        <v>1801</v>
      </c>
      <c r="E718" s="11" t="s">
        <v>1801</v>
      </c>
      <c r="F718" s="4">
        <v>250000</v>
      </c>
      <c r="G718" s="3">
        <v>2010</v>
      </c>
      <c r="H718" s="3" t="s">
        <v>21</v>
      </c>
      <c r="I718" s="12"/>
      <c r="J718" s="3">
        <v>61</v>
      </c>
      <c r="K718" s="3" t="str">
        <f>IF(VLOOKUP(D718,'Resources Final'!A:C,3,FALSE)=0,"",VLOOKUP(D718,'Resources Final'!A:C,3,FALSE))</f>
        <v/>
      </c>
      <c r="L718" s="3" t="str">
        <f>IF(VLOOKUP(D718,'Resources Final'!A:D,4,FALSE)=0,"",VLOOKUP(D718,'Resources Final'!A:D,4,FALSE))</f>
        <v/>
      </c>
      <c r="M718" s="3" t="str">
        <f>IF(VLOOKUP(D718,'Resources Final'!A:E,5,FALSE)=0,"",VLOOKUP(D718,'Resources Final'!A:E,5,FALSE))</f>
        <v/>
      </c>
      <c r="N718" s="7" t="str">
        <f>IF(VLOOKUP(D718,'Resources Final'!A:F,6,FALSE)=0,"",VLOOKUP(D718,'Resources Final'!A:F,6,FALSE))</f>
        <v>https://www.sourcewatch.org/index.php/Jack_Miller_Center</v>
      </c>
      <c r="O718" s="3" t="str">
        <f>IF(VLOOKUP(D718,'Resources Final'!A:G,7,FALSE)=0,"",VLOOKUP(D718,'Resources Final'!A:G,7,FALSE))</f>
        <v>Sourcewatch</v>
      </c>
    </row>
    <row r="719" spans="1:15" x14ac:dyDescent="0.2">
      <c r="A719" s="11">
        <v>990</v>
      </c>
      <c r="B719" s="11" t="str">
        <f t="shared" si="22"/>
        <v>Charles G. Koch Charitable Foundation_Jacksonville State University Foundation20106000</v>
      </c>
      <c r="C719" s="11" t="s">
        <v>19</v>
      </c>
      <c r="D719" s="11" t="s">
        <v>1805</v>
      </c>
      <c r="E719" s="11" t="s">
        <v>1804</v>
      </c>
      <c r="F719" s="4">
        <v>6000</v>
      </c>
      <c r="G719" s="3">
        <v>2010</v>
      </c>
      <c r="H719" s="3" t="s">
        <v>21</v>
      </c>
      <c r="I719" s="12"/>
      <c r="J719" s="3">
        <v>62</v>
      </c>
      <c r="K719" s="3" t="str">
        <f>IF(VLOOKUP(D719,'Resources Final'!A:C,3,FALSE)=0,"",VLOOKUP(D719,'Resources Final'!A:C,3,FALSE))</f>
        <v/>
      </c>
      <c r="L719" s="3" t="str">
        <f>IF(VLOOKUP(D719,'Resources Final'!A:D,4,FALSE)=0,"",VLOOKUP(D719,'Resources Final'!A:D,4,FALSE))</f>
        <v>Y</v>
      </c>
      <c r="M719" s="3" t="str">
        <f>IF(VLOOKUP(D719,'Resources Final'!A:E,5,FALSE)=0,"",VLOOKUP(D719,'Resources Final'!A:E,5,FALSE))</f>
        <v/>
      </c>
      <c r="N719" s="7" t="str">
        <f>IF(VLOOKUP(D719,'Resources Final'!A:F,6,FALSE)=0,"",VLOOKUP(D719,'Resources Final'!A:F,6,FALSE))</f>
        <v/>
      </c>
      <c r="O719" s="3" t="str">
        <f>IF(VLOOKUP(D719,'Resources Final'!A:G,7,FALSE)=0,"",VLOOKUP(D719,'Resources Final'!A:G,7,FALSE))</f>
        <v/>
      </c>
    </row>
    <row r="720" spans="1:15" x14ac:dyDescent="0.2">
      <c r="A720" s="11">
        <v>990</v>
      </c>
      <c r="B720" s="11" t="str">
        <f t="shared" si="22"/>
        <v>Charles G. Koch Charitable Foundation_James Madison Institute20107500</v>
      </c>
      <c r="C720" s="11" t="s">
        <v>19</v>
      </c>
      <c r="D720" s="11" t="s">
        <v>1813</v>
      </c>
      <c r="E720" s="11" t="s">
        <v>1813</v>
      </c>
      <c r="F720" s="4">
        <v>7500</v>
      </c>
      <c r="G720" s="3">
        <v>2010</v>
      </c>
      <c r="H720" s="3" t="s">
        <v>21</v>
      </c>
      <c r="I720" s="12"/>
      <c r="J720" s="3">
        <v>63</v>
      </c>
      <c r="K720" s="3" t="str">
        <f>IF(VLOOKUP(D720,'Resources Final'!A:C,3,FALSE)=0,"",VLOOKUP(D720,'Resources Final'!A:C,3,FALSE))</f>
        <v/>
      </c>
      <c r="L720" s="3" t="str">
        <f>IF(VLOOKUP(D720,'Resources Final'!A:D,4,FALSE)=0,"",VLOOKUP(D720,'Resources Final'!A:D,4,FALSE))</f>
        <v/>
      </c>
      <c r="M720" s="3" t="str">
        <f>IF(VLOOKUP(D720,'Resources Final'!A:E,5,FALSE)=0,"",VLOOKUP(D720,'Resources Final'!A:E,5,FALSE))</f>
        <v/>
      </c>
      <c r="N720" s="7" t="str">
        <f>IF(VLOOKUP(D720,'Resources Final'!A:F,6,FALSE)=0,"",VLOOKUP(D720,'Resources Final'!A:F,6,FALSE))</f>
        <v>https://www.desmogblog.com/james-madison-institute</v>
      </c>
      <c r="O720" s="3" t="str">
        <f>IF(VLOOKUP(D720,'Resources Final'!A:G,7,FALSE)=0,"",VLOOKUP(D720,'Resources Final'!A:G,7,FALSE))</f>
        <v>Desmog</v>
      </c>
    </row>
    <row r="721" spans="1:15" x14ac:dyDescent="0.2">
      <c r="A721" s="11">
        <v>990</v>
      </c>
      <c r="B721" s="11" t="str">
        <f t="shared" si="22"/>
        <v>Charles G. Koch Charitable Foundation_James Madison University Foundation201012705</v>
      </c>
      <c r="C721" s="11" t="s">
        <v>19</v>
      </c>
      <c r="D721" s="11" t="s">
        <v>1816</v>
      </c>
      <c r="E721" s="11" t="s">
        <v>1815</v>
      </c>
      <c r="F721" s="4">
        <v>12705</v>
      </c>
      <c r="G721" s="3">
        <v>2010</v>
      </c>
      <c r="H721" s="3" t="s">
        <v>21</v>
      </c>
      <c r="I721" s="12"/>
      <c r="J721" s="3">
        <v>64</v>
      </c>
      <c r="K721" s="3" t="str">
        <f>IF(VLOOKUP(D721,'Resources Final'!A:C,3,FALSE)=0,"",VLOOKUP(D721,'Resources Final'!A:C,3,FALSE))</f>
        <v/>
      </c>
      <c r="L721" s="3" t="str">
        <f>IF(VLOOKUP(D721,'Resources Final'!A:D,4,FALSE)=0,"",VLOOKUP(D721,'Resources Final'!A:D,4,FALSE))</f>
        <v>Y</v>
      </c>
      <c r="M721" s="3" t="str">
        <f>IF(VLOOKUP(D721,'Resources Final'!A:E,5,FALSE)=0,"",VLOOKUP(D721,'Resources Final'!A:E,5,FALSE))</f>
        <v/>
      </c>
      <c r="N721" s="7" t="str">
        <f>IF(VLOOKUP(D721,'Resources Final'!A:F,6,FALSE)=0,"",VLOOKUP(D721,'Resources Final'!A:F,6,FALSE))</f>
        <v/>
      </c>
      <c r="O721" s="3" t="str">
        <f>IF(VLOOKUP(D721,'Resources Final'!A:G,7,FALSE)=0,"",VLOOKUP(D721,'Resources Final'!A:G,7,FALSE))</f>
        <v/>
      </c>
    </row>
    <row r="722" spans="1:15" x14ac:dyDescent="0.2">
      <c r="A722" s="11">
        <v>990</v>
      </c>
      <c r="B722" s="11" t="str">
        <f t="shared" si="22"/>
        <v>Charles G. Koch Charitable Foundation_La Sierra School of Business20107500</v>
      </c>
      <c r="C722" s="11" t="s">
        <v>19</v>
      </c>
      <c r="D722" s="11" t="s">
        <v>2073</v>
      </c>
      <c r="E722" s="11" t="s">
        <v>2074</v>
      </c>
      <c r="F722" s="4">
        <v>7500</v>
      </c>
      <c r="G722" s="3">
        <v>2010</v>
      </c>
      <c r="H722" s="3" t="s">
        <v>21</v>
      </c>
      <c r="I722" s="12"/>
      <c r="J722" s="3">
        <v>65</v>
      </c>
      <c r="K722" s="3" t="str">
        <f>IF(VLOOKUP(D722,'Resources Final'!A:C,3,FALSE)=0,"",VLOOKUP(D722,'Resources Final'!A:C,3,FALSE))</f>
        <v/>
      </c>
      <c r="L722" s="3" t="str">
        <f>IF(VLOOKUP(D722,'Resources Final'!A:D,4,FALSE)=0,"",VLOOKUP(D722,'Resources Final'!A:D,4,FALSE))</f>
        <v>Y</v>
      </c>
      <c r="M722" s="3" t="str">
        <f>IF(VLOOKUP(D722,'Resources Final'!A:E,5,FALSE)=0,"",VLOOKUP(D722,'Resources Final'!A:E,5,FALSE))</f>
        <v/>
      </c>
      <c r="N722" s="7" t="str">
        <f>IF(VLOOKUP(D722,'Resources Final'!A:F,6,FALSE)=0,"",VLOOKUP(D722,'Resources Final'!A:F,6,FALSE))</f>
        <v/>
      </c>
      <c r="O722" s="3" t="str">
        <f>IF(VLOOKUP(D722,'Resources Final'!A:G,7,FALSE)=0,"",VLOOKUP(D722,'Resources Final'!A:G,7,FALSE))</f>
        <v/>
      </c>
    </row>
    <row r="723" spans="1:15" x14ac:dyDescent="0.2">
      <c r="A723" s="11">
        <v>990</v>
      </c>
      <c r="B723" s="11" t="str">
        <f t="shared" si="22"/>
        <v>Charles G. Koch Charitable Foundation_Lakeland College20107000</v>
      </c>
      <c r="C723" s="11" t="s">
        <v>19</v>
      </c>
      <c r="D723" s="11" t="s">
        <v>2090</v>
      </c>
      <c r="E723" s="11" t="s">
        <v>2090</v>
      </c>
      <c r="F723" s="4">
        <v>7000</v>
      </c>
      <c r="G723" s="3">
        <v>2010</v>
      </c>
      <c r="H723" s="3" t="s">
        <v>21</v>
      </c>
      <c r="I723" s="12" t="s">
        <v>4215</v>
      </c>
      <c r="J723" s="3">
        <v>66</v>
      </c>
      <c r="K723" s="3" t="str">
        <f>IF(VLOOKUP(D723,'Resources Final'!A:C,3,FALSE)=0,"",VLOOKUP(D723,'Resources Final'!A:C,3,FALSE))</f>
        <v/>
      </c>
      <c r="L723" s="3" t="str">
        <f>IF(VLOOKUP(D723,'Resources Final'!A:D,4,FALSE)=0,"",VLOOKUP(D723,'Resources Final'!A:D,4,FALSE))</f>
        <v>Y</v>
      </c>
      <c r="M723" s="3" t="str">
        <f>IF(VLOOKUP(D723,'Resources Final'!A:E,5,FALSE)=0,"",VLOOKUP(D723,'Resources Final'!A:E,5,FALSE))</f>
        <v/>
      </c>
      <c r="N723" s="7" t="str">
        <f>IF(VLOOKUP(D723,'Resources Final'!A:F,6,FALSE)=0,"",VLOOKUP(D723,'Resources Final'!A:F,6,FALSE))</f>
        <v/>
      </c>
      <c r="O723" s="3" t="str">
        <f>IF(VLOOKUP(D723,'Resources Final'!A:G,7,FALSE)=0,"",VLOOKUP(D723,'Resources Final'!A:G,7,FALSE))</f>
        <v/>
      </c>
    </row>
    <row r="724" spans="1:15" x14ac:dyDescent="0.2">
      <c r="A724" s="11">
        <v>990</v>
      </c>
      <c r="B724" s="11" t="str">
        <f t="shared" si="22"/>
        <v>Charles G. Koch Charitable Foundation_Lindenwood University20105000</v>
      </c>
      <c r="C724" s="11" t="s">
        <v>19</v>
      </c>
      <c r="D724" s="11" t="s">
        <v>2177</v>
      </c>
      <c r="E724" s="11" t="s">
        <v>2177</v>
      </c>
      <c r="F724" s="4">
        <v>5000</v>
      </c>
      <c r="G724" s="3">
        <v>2010</v>
      </c>
      <c r="H724" s="3" t="s">
        <v>21</v>
      </c>
      <c r="I724" s="12" t="s">
        <v>4216</v>
      </c>
      <c r="J724" s="3">
        <v>67</v>
      </c>
      <c r="K724" s="3" t="str">
        <f>IF(VLOOKUP(D724,'Resources Final'!A:C,3,FALSE)=0,"",VLOOKUP(D724,'Resources Final'!A:C,3,FALSE))</f>
        <v/>
      </c>
      <c r="L724" s="3" t="str">
        <f>IF(VLOOKUP(D724,'Resources Final'!A:D,4,FALSE)=0,"",VLOOKUP(D724,'Resources Final'!A:D,4,FALSE))</f>
        <v>Y</v>
      </c>
      <c r="M724" s="3" t="str">
        <f>IF(VLOOKUP(D724,'Resources Final'!A:E,5,FALSE)=0,"",VLOOKUP(D724,'Resources Final'!A:E,5,FALSE))</f>
        <v/>
      </c>
      <c r="N724" s="7" t="str">
        <f>IF(VLOOKUP(D724,'Resources Final'!A:F,6,FALSE)=0,"",VLOOKUP(D724,'Resources Final'!A:F,6,FALSE))</f>
        <v/>
      </c>
      <c r="O724" s="3" t="str">
        <f>IF(VLOOKUP(D724,'Resources Final'!A:G,7,FALSE)=0,"",VLOOKUP(D724,'Resources Final'!A:G,7,FALSE))</f>
        <v/>
      </c>
    </row>
    <row r="725" spans="1:15" x14ac:dyDescent="0.2">
      <c r="A725" s="11">
        <v>990</v>
      </c>
      <c r="B725" s="11" t="str">
        <f t="shared" si="22"/>
        <v>Charles G. Koch Charitable Foundation_Loyola University Chicago2010-1316</v>
      </c>
      <c r="C725" s="11" t="s">
        <v>19</v>
      </c>
      <c r="D725" s="11" t="s">
        <v>2215</v>
      </c>
      <c r="E725" s="11" t="s">
        <v>2213</v>
      </c>
      <c r="F725" s="4">
        <v>-1316</v>
      </c>
      <c r="G725" s="3">
        <v>2010</v>
      </c>
      <c r="H725" s="3" t="s">
        <v>21</v>
      </c>
      <c r="I725" s="12"/>
      <c r="J725" s="3">
        <v>68</v>
      </c>
      <c r="K725" s="3" t="str">
        <f>IF(VLOOKUP(D725,'Resources Final'!A:C,3,FALSE)=0,"",VLOOKUP(D725,'Resources Final'!A:C,3,FALSE))</f>
        <v/>
      </c>
      <c r="L725" s="3" t="str">
        <f>IF(VLOOKUP(D725,'Resources Final'!A:D,4,FALSE)=0,"",VLOOKUP(D725,'Resources Final'!A:D,4,FALSE))</f>
        <v>Y</v>
      </c>
      <c r="M725" s="3" t="str">
        <f>IF(VLOOKUP(D725,'Resources Final'!A:E,5,FALSE)=0,"",VLOOKUP(D725,'Resources Final'!A:E,5,FALSE))</f>
        <v/>
      </c>
      <c r="N725" s="7" t="str">
        <f>IF(VLOOKUP(D725,'Resources Final'!A:F,6,FALSE)=0,"",VLOOKUP(D725,'Resources Final'!A:F,6,FALSE))</f>
        <v/>
      </c>
      <c r="O725" s="3" t="str">
        <f>IF(VLOOKUP(D725,'Resources Final'!A:G,7,FALSE)=0,"",VLOOKUP(D725,'Resources Final'!A:G,7,FALSE))</f>
        <v/>
      </c>
    </row>
    <row r="726" spans="1:15" x14ac:dyDescent="0.2">
      <c r="A726" s="11">
        <v>990</v>
      </c>
      <c r="B726" s="11" t="str">
        <f t="shared" si="22"/>
        <v>Charles G. Koch Charitable Foundation_Loyola University - New Orleans201020000</v>
      </c>
      <c r="C726" s="11" t="s">
        <v>19</v>
      </c>
      <c r="D726" s="11" t="s">
        <v>2214</v>
      </c>
      <c r="E726" s="11" t="s">
        <v>2213</v>
      </c>
      <c r="F726" s="4">
        <v>20000</v>
      </c>
      <c r="G726" s="3">
        <v>2010</v>
      </c>
      <c r="H726" s="3" t="s">
        <v>21</v>
      </c>
      <c r="I726" s="12"/>
      <c r="J726" s="3">
        <v>69</v>
      </c>
      <c r="K726" s="3" t="str">
        <f>IF(VLOOKUP(D726,'Resources Final'!A:C,3,FALSE)=0,"",VLOOKUP(D726,'Resources Final'!A:C,3,FALSE))</f>
        <v/>
      </c>
      <c r="L726" s="3" t="str">
        <f>IF(VLOOKUP(D726,'Resources Final'!A:D,4,FALSE)=0,"",VLOOKUP(D726,'Resources Final'!A:D,4,FALSE))</f>
        <v>Y</v>
      </c>
      <c r="M726" s="3" t="str">
        <f>IF(VLOOKUP(D726,'Resources Final'!A:E,5,FALSE)=0,"",VLOOKUP(D726,'Resources Final'!A:E,5,FALSE))</f>
        <v/>
      </c>
      <c r="N726" s="7" t="str">
        <f>IF(VLOOKUP(D726,'Resources Final'!A:F,6,FALSE)=0,"",VLOOKUP(D726,'Resources Final'!A:F,6,FALSE))</f>
        <v/>
      </c>
      <c r="O726" s="3" t="str">
        <f>IF(VLOOKUP(D726,'Resources Final'!A:G,7,FALSE)=0,"",VLOOKUP(D726,'Resources Final'!A:G,7,FALSE))</f>
        <v/>
      </c>
    </row>
    <row r="727" spans="1:15" x14ac:dyDescent="0.2">
      <c r="A727" s="11">
        <v>990</v>
      </c>
      <c r="B727" s="11" t="str">
        <f t="shared" si="22"/>
        <v>Charles G. Koch Charitable Foundation_Louisiana State University Foundation201011340</v>
      </c>
      <c r="C727" s="11" t="s">
        <v>19</v>
      </c>
      <c r="D727" s="11" t="s">
        <v>2209</v>
      </c>
      <c r="E727" s="11" t="s">
        <v>2210</v>
      </c>
      <c r="F727" s="4">
        <v>11340</v>
      </c>
      <c r="G727" s="3">
        <v>2010</v>
      </c>
      <c r="H727" s="3" t="s">
        <v>21</v>
      </c>
      <c r="I727" s="12"/>
      <c r="J727" s="3">
        <v>70</v>
      </c>
      <c r="K727" s="3" t="str">
        <f>IF(VLOOKUP(D727,'Resources Final'!A:C,3,FALSE)=0,"",VLOOKUP(D727,'Resources Final'!A:C,3,FALSE))</f>
        <v/>
      </c>
      <c r="L727" s="3" t="str">
        <f>IF(VLOOKUP(D727,'Resources Final'!A:D,4,FALSE)=0,"",VLOOKUP(D727,'Resources Final'!A:D,4,FALSE))</f>
        <v>Y</v>
      </c>
      <c r="M727" s="3" t="str">
        <f>IF(VLOOKUP(D727,'Resources Final'!A:E,5,FALSE)=0,"",VLOOKUP(D727,'Resources Final'!A:E,5,FALSE))</f>
        <v/>
      </c>
      <c r="N727" s="7" t="str">
        <f>IF(VLOOKUP(D727,'Resources Final'!A:F,6,FALSE)=0,"",VLOOKUP(D727,'Resources Final'!A:F,6,FALSE))</f>
        <v/>
      </c>
      <c r="O727" s="3" t="str">
        <f>IF(VLOOKUP(D727,'Resources Final'!A:G,7,FALSE)=0,"",VLOOKUP(D727,'Resources Final'!A:G,7,FALSE))</f>
        <v/>
      </c>
    </row>
    <row r="728" spans="1:15" x14ac:dyDescent="0.2">
      <c r="A728" s="11">
        <v>990</v>
      </c>
      <c r="B728" s="11" t="str">
        <f t="shared" si="22"/>
        <v>Charles G. Koch Charitable Foundation_Market Based Management Institute2010145000</v>
      </c>
      <c r="C728" s="11" t="s">
        <v>19</v>
      </c>
      <c r="D728" s="11" t="s">
        <v>2329</v>
      </c>
      <c r="E728" s="11" t="s">
        <v>2329</v>
      </c>
      <c r="F728" s="4">
        <v>145000</v>
      </c>
      <c r="G728" s="3">
        <v>2010</v>
      </c>
      <c r="H728" s="3" t="s">
        <v>21</v>
      </c>
      <c r="I728" s="12"/>
      <c r="J728" s="3">
        <v>71</v>
      </c>
      <c r="K728" s="3" t="str">
        <f>IF(VLOOKUP(D728,'Resources Final'!A:C,3,FALSE)=0,"",VLOOKUP(D728,'Resources Final'!A:C,3,FALSE))</f>
        <v/>
      </c>
      <c r="L728" s="3" t="str">
        <f>IF(VLOOKUP(D728,'Resources Final'!A:D,4,FALSE)=0,"",VLOOKUP(D728,'Resources Final'!A:D,4,FALSE))</f>
        <v/>
      </c>
      <c r="M728" s="3" t="str">
        <f>IF(VLOOKUP(D728,'Resources Final'!A:E,5,FALSE)=0,"",VLOOKUP(D728,'Resources Final'!A:E,5,FALSE))</f>
        <v/>
      </c>
      <c r="N728" s="7" t="str">
        <f>IF(VLOOKUP(D728,'Resources Final'!A:F,6,FALSE)=0,"",VLOOKUP(D728,'Resources Final'!A:F,6,FALSE))</f>
        <v/>
      </c>
      <c r="O728" s="3" t="str">
        <f>IF(VLOOKUP(D728,'Resources Final'!A:G,7,FALSE)=0,"",VLOOKUP(D728,'Resources Final'!A:G,7,FALSE))</f>
        <v/>
      </c>
    </row>
    <row r="729" spans="1:15" x14ac:dyDescent="0.2">
      <c r="A729" s="11">
        <v>990</v>
      </c>
      <c r="B729" s="11" t="str">
        <f t="shared" si="22"/>
        <v>Charles G. Koch Charitable Foundation_Mercer University201010500</v>
      </c>
      <c r="C729" s="11" t="s">
        <v>19</v>
      </c>
      <c r="D729" s="11" t="s">
        <v>2433</v>
      </c>
      <c r="E729" s="11" t="s">
        <v>2433</v>
      </c>
      <c r="F729" s="4">
        <v>10500</v>
      </c>
      <c r="G729" s="3">
        <v>2010</v>
      </c>
      <c r="H729" s="3" t="s">
        <v>21</v>
      </c>
      <c r="I729" s="12"/>
      <c r="J729" s="3">
        <v>72</v>
      </c>
      <c r="K729" s="3" t="str">
        <f>IF(VLOOKUP(D729,'Resources Final'!A:C,3,FALSE)=0,"",VLOOKUP(D729,'Resources Final'!A:C,3,FALSE))</f>
        <v/>
      </c>
      <c r="L729" s="3" t="str">
        <f>IF(VLOOKUP(D729,'Resources Final'!A:D,4,FALSE)=0,"",VLOOKUP(D729,'Resources Final'!A:D,4,FALSE))</f>
        <v>Y</v>
      </c>
      <c r="M729" s="3" t="str">
        <f>IF(VLOOKUP(D729,'Resources Final'!A:E,5,FALSE)=0,"",VLOOKUP(D729,'Resources Final'!A:E,5,FALSE))</f>
        <v/>
      </c>
      <c r="N729" s="7" t="str">
        <f>IF(VLOOKUP(D729,'Resources Final'!A:F,6,FALSE)=0,"",VLOOKUP(D729,'Resources Final'!A:F,6,FALSE))</f>
        <v/>
      </c>
      <c r="O729" s="3" t="str">
        <f>IF(VLOOKUP(D729,'Resources Final'!A:G,7,FALSE)=0,"",VLOOKUP(D729,'Resources Final'!A:G,7,FALSE))</f>
        <v/>
      </c>
    </row>
    <row r="730" spans="1:15" x14ac:dyDescent="0.2">
      <c r="A730" s="11">
        <v>990</v>
      </c>
      <c r="B730" s="11" t="str">
        <f t="shared" si="22"/>
        <v>Charles G. Koch Charitable Foundation_Metropolitan State College of Denver Foundation201015340</v>
      </c>
      <c r="C730" s="11" t="s">
        <v>19</v>
      </c>
      <c r="D730" s="11" t="s">
        <v>2438</v>
      </c>
      <c r="E730" s="11" t="s">
        <v>2437</v>
      </c>
      <c r="F730" s="4">
        <v>15340</v>
      </c>
      <c r="G730" s="3">
        <v>2010</v>
      </c>
      <c r="H730" s="3" t="s">
        <v>21</v>
      </c>
      <c r="I730" s="12"/>
      <c r="J730" s="3">
        <v>73</v>
      </c>
      <c r="K730" s="3" t="str">
        <f>IF(VLOOKUP(D730,'Resources Final'!A:C,3,FALSE)=0,"",VLOOKUP(D730,'Resources Final'!A:C,3,FALSE))</f>
        <v/>
      </c>
      <c r="L730" s="3" t="str">
        <f>IF(VLOOKUP(D730,'Resources Final'!A:D,4,FALSE)=0,"",VLOOKUP(D730,'Resources Final'!A:D,4,FALSE))</f>
        <v>Y</v>
      </c>
      <c r="M730" s="3" t="str">
        <f>IF(VLOOKUP(D730,'Resources Final'!A:E,5,FALSE)=0,"",VLOOKUP(D730,'Resources Final'!A:E,5,FALSE))</f>
        <v/>
      </c>
      <c r="N730" s="7" t="str">
        <f>IF(VLOOKUP(D730,'Resources Final'!A:F,6,FALSE)=0,"",VLOOKUP(D730,'Resources Final'!A:F,6,FALSE))</f>
        <v/>
      </c>
      <c r="O730" s="3" t="str">
        <f>IF(VLOOKUP(D730,'Resources Final'!A:G,7,FALSE)=0,"",VLOOKUP(D730,'Resources Final'!A:G,7,FALSE))</f>
        <v/>
      </c>
    </row>
    <row r="731" spans="1:15" x14ac:dyDescent="0.2">
      <c r="A731" s="11">
        <v>990</v>
      </c>
      <c r="B731" s="11" t="str">
        <f t="shared" si="22"/>
        <v>Charles G. Koch Charitable Foundation_University of Michigan201011607</v>
      </c>
      <c r="C731" s="11" t="s">
        <v>19</v>
      </c>
      <c r="D731" s="11" t="s">
        <v>3609</v>
      </c>
      <c r="E731" s="11" t="s">
        <v>3609</v>
      </c>
      <c r="F731" s="4">
        <v>11607</v>
      </c>
      <c r="G731" s="3">
        <v>2010</v>
      </c>
      <c r="H731" s="3" t="s">
        <v>21</v>
      </c>
      <c r="I731" s="12"/>
      <c r="J731" s="3">
        <v>74</v>
      </c>
      <c r="K731" s="3" t="str">
        <f>IF(VLOOKUP(D731,'Resources Final'!A:C,3,FALSE)=0,"",VLOOKUP(D731,'Resources Final'!A:C,3,FALSE))</f>
        <v/>
      </c>
      <c r="L731" s="3" t="str">
        <f>IF(VLOOKUP(D731,'Resources Final'!A:D,4,FALSE)=0,"",VLOOKUP(D731,'Resources Final'!A:D,4,FALSE))</f>
        <v>Y</v>
      </c>
      <c r="M731" s="3" t="str">
        <f>IF(VLOOKUP(D731,'Resources Final'!A:E,5,FALSE)=0,"",VLOOKUP(D731,'Resources Final'!A:E,5,FALSE))</f>
        <v/>
      </c>
      <c r="N731" s="7" t="str">
        <f>IF(VLOOKUP(D731,'Resources Final'!A:F,6,FALSE)=0,"",VLOOKUP(D731,'Resources Final'!A:F,6,FALSE))</f>
        <v/>
      </c>
      <c r="O731" s="3" t="str">
        <f>IF(VLOOKUP(D731,'Resources Final'!A:G,7,FALSE)=0,"",VLOOKUP(D731,'Resources Final'!A:G,7,FALSE))</f>
        <v/>
      </c>
    </row>
    <row r="732" spans="1:15" x14ac:dyDescent="0.2">
      <c r="A732" s="11">
        <v>990</v>
      </c>
      <c r="B732" s="11" t="str">
        <f t="shared" si="22"/>
        <v>Charles G. Koch Charitable Foundation_Michigan State University201010650</v>
      </c>
      <c r="C732" s="11" t="s">
        <v>19</v>
      </c>
      <c r="D732" s="11" t="s">
        <v>2450</v>
      </c>
      <c r="E732" s="11" t="s">
        <v>2450</v>
      </c>
      <c r="F732" s="4">
        <v>10650</v>
      </c>
      <c r="G732" s="3">
        <v>2010</v>
      </c>
      <c r="H732" s="3" t="s">
        <v>21</v>
      </c>
      <c r="I732" s="12"/>
      <c r="J732" s="3">
        <v>75</v>
      </c>
      <c r="K732" s="3" t="str">
        <f>IF(VLOOKUP(D732,'Resources Final'!A:C,3,FALSE)=0,"",VLOOKUP(D732,'Resources Final'!A:C,3,FALSE))</f>
        <v/>
      </c>
      <c r="L732" s="3" t="str">
        <f>IF(VLOOKUP(D732,'Resources Final'!A:D,4,FALSE)=0,"",VLOOKUP(D732,'Resources Final'!A:D,4,FALSE))</f>
        <v>Y</v>
      </c>
      <c r="M732" s="3" t="str">
        <f>IF(VLOOKUP(D732,'Resources Final'!A:E,5,FALSE)=0,"",VLOOKUP(D732,'Resources Final'!A:E,5,FALSE))</f>
        <v/>
      </c>
      <c r="N732" s="7" t="str">
        <f>IF(VLOOKUP(D732,'Resources Final'!A:F,6,FALSE)=0,"",VLOOKUP(D732,'Resources Final'!A:F,6,FALSE))</f>
        <v/>
      </c>
      <c r="O732" s="3" t="str">
        <f>IF(VLOOKUP(D732,'Resources Final'!A:G,7,FALSE)=0,"",VLOOKUP(D732,'Resources Final'!A:G,7,FALSE))</f>
        <v/>
      </c>
    </row>
    <row r="733" spans="1:15" x14ac:dyDescent="0.2">
      <c r="A733" s="11">
        <v>990</v>
      </c>
      <c r="B733" s="11" t="str">
        <f t="shared" si="22"/>
        <v>Charles G. Koch Charitable Foundation_Midwestern State University Foundation20105800</v>
      </c>
      <c r="C733" s="11" t="s">
        <v>19</v>
      </c>
      <c r="D733" s="11" t="s">
        <v>2456</v>
      </c>
      <c r="E733" s="11" t="s">
        <v>2456</v>
      </c>
      <c r="F733" s="4">
        <v>5800</v>
      </c>
      <c r="G733" s="3">
        <v>2010</v>
      </c>
      <c r="H733" s="3" t="s">
        <v>21</v>
      </c>
      <c r="I733" s="12"/>
      <c r="J733" s="3">
        <v>76</v>
      </c>
      <c r="K733" s="3" t="str">
        <f>IF(VLOOKUP(D733,'Resources Final'!A:C,3,FALSE)=0,"",VLOOKUP(D733,'Resources Final'!A:C,3,FALSE))</f>
        <v/>
      </c>
      <c r="L733" s="3" t="str">
        <f>IF(VLOOKUP(D733,'Resources Final'!A:D,4,FALSE)=0,"",VLOOKUP(D733,'Resources Final'!A:D,4,FALSE))</f>
        <v>Y</v>
      </c>
      <c r="M733" s="3" t="str">
        <f>IF(VLOOKUP(D733,'Resources Final'!A:E,5,FALSE)=0,"",VLOOKUP(D733,'Resources Final'!A:E,5,FALSE))</f>
        <v/>
      </c>
      <c r="N733" s="7" t="str">
        <f>IF(VLOOKUP(D733,'Resources Final'!A:F,6,FALSE)=0,"",VLOOKUP(D733,'Resources Final'!A:F,6,FALSE))</f>
        <v/>
      </c>
      <c r="O733" s="3" t="str">
        <f>IF(VLOOKUP(D733,'Resources Final'!A:G,7,FALSE)=0,"",VLOOKUP(D733,'Resources Final'!A:G,7,FALSE))</f>
        <v/>
      </c>
    </row>
    <row r="734" spans="1:15" x14ac:dyDescent="0.2">
      <c r="A734" s="11">
        <v>990</v>
      </c>
      <c r="B734" s="11" t="str">
        <f t="shared" si="22"/>
        <v>Charles G. Koch Charitable Foundation_Milligan College20103000</v>
      </c>
      <c r="C734" s="11" t="s">
        <v>19</v>
      </c>
      <c r="D734" s="11" t="s">
        <v>2467</v>
      </c>
      <c r="E734" s="11" t="s">
        <v>2467</v>
      </c>
      <c r="F734" s="4">
        <v>3000</v>
      </c>
      <c r="G734" s="3">
        <v>2010</v>
      </c>
      <c r="H734" s="3" t="s">
        <v>21</v>
      </c>
      <c r="I734" s="12"/>
      <c r="J734" s="3">
        <v>77</v>
      </c>
      <c r="K734" s="3" t="str">
        <f>IF(VLOOKUP(D734,'Resources Final'!A:C,3,FALSE)=0,"",VLOOKUP(D734,'Resources Final'!A:C,3,FALSE))</f>
        <v/>
      </c>
      <c r="L734" s="3" t="str">
        <f>IF(VLOOKUP(D734,'Resources Final'!A:D,4,FALSE)=0,"",VLOOKUP(D734,'Resources Final'!A:D,4,FALSE))</f>
        <v>Y</v>
      </c>
      <c r="M734" s="3" t="str">
        <f>IF(VLOOKUP(D734,'Resources Final'!A:E,5,FALSE)=0,"",VLOOKUP(D734,'Resources Final'!A:E,5,FALSE))</f>
        <v/>
      </c>
      <c r="N734" s="7" t="str">
        <f>IF(VLOOKUP(D734,'Resources Final'!A:F,6,FALSE)=0,"",VLOOKUP(D734,'Resources Final'!A:F,6,FALSE))</f>
        <v/>
      </c>
      <c r="O734" s="3" t="str">
        <f>IF(VLOOKUP(D734,'Resources Final'!A:G,7,FALSE)=0,"",VLOOKUP(D734,'Resources Final'!A:G,7,FALSE))</f>
        <v/>
      </c>
    </row>
    <row r="735" spans="1:15" x14ac:dyDescent="0.2">
      <c r="A735" s="11">
        <v>990</v>
      </c>
      <c r="B735" s="11" t="str">
        <f t="shared" si="22"/>
        <v>Charles G. Koch Charitable Foundation_Massachusetts Institute of Technology201045480</v>
      </c>
      <c r="C735" s="11" t="s">
        <v>19</v>
      </c>
      <c r="D735" s="11" t="s">
        <v>2351</v>
      </c>
      <c r="E735" s="11" t="s">
        <v>2351</v>
      </c>
      <c r="F735" s="4">
        <v>45480</v>
      </c>
      <c r="G735" s="3">
        <v>2010</v>
      </c>
      <c r="H735" s="3" t="s">
        <v>21</v>
      </c>
      <c r="I735" s="12"/>
      <c r="J735" s="3">
        <v>78</v>
      </c>
      <c r="K735" s="3" t="str">
        <f>IF(VLOOKUP(D735,'Resources Final'!A:C,3,FALSE)=0,"",VLOOKUP(D735,'Resources Final'!A:C,3,FALSE))</f>
        <v/>
      </c>
      <c r="L735" s="3" t="str">
        <f>IF(VLOOKUP(D735,'Resources Final'!A:D,4,FALSE)=0,"",VLOOKUP(D735,'Resources Final'!A:D,4,FALSE))</f>
        <v>Y</v>
      </c>
      <c r="M735" s="3" t="str">
        <f>IF(VLOOKUP(D735,'Resources Final'!A:E,5,FALSE)=0,"",VLOOKUP(D735,'Resources Final'!A:E,5,FALSE))</f>
        <v/>
      </c>
      <c r="N735" s="7" t="str">
        <f>IF(VLOOKUP(D735,'Resources Final'!A:F,6,FALSE)=0,"",VLOOKUP(D735,'Resources Final'!A:F,6,FALSE))</f>
        <v/>
      </c>
      <c r="O735" s="3" t="str">
        <f>IF(VLOOKUP(D735,'Resources Final'!A:G,7,FALSE)=0,"",VLOOKUP(D735,'Resources Final'!A:G,7,FALSE))</f>
        <v/>
      </c>
    </row>
    <row r="736" spans="1:15" x14ac:dyDescent="0.2">
      <c r="A736" s="11">
        <v>990</v>
      </c>
      <c r="B736" s="11" t="str">
        <f t="shared" si="22"/>
        <v>Charles G. Koch Charitable Foundation_Montana State University201018000</v>
      </c>
      <c r="C736" s="11" t="s">
        <v>19</v>
      </c>
      <c r="D736" s="11" t="s">
        <v>2509</v>
      </c>
      <c r="E736" s="11" t="s">
        <v>2509</v>
      </c>
      <c r="F736" s="4">
        <v>18000</v>
      </c>
      <c r="G736" s="3">
        <v>2010</v>
      </c>
      <c r="H736" s="3" t="s">
        <v>21</v>
      </c>
      <c r="I736" s="12"/>
      <c r="J736" s="3">
        <v>79</v>
      </c>
      <c r="K736" s="3" t="str">
        <f>IF(VLOOKUP(D736,'Resources Final'!A:C,3,FALSE)=0,"",VLOOKUP(D736,'Resources Final'!A:C,3,FALSE))</f>
        <v/>
      </c>
      <c r="L736" s="3" t="str">
        <f>IF(VLOOKUP(D736,'Resources Final'!A:D,4,FALSE)=0,"",VLOOKUP(D736,'Resources Final'!A:D,4,FALSE))</f>
        <v>Y</v>
      </c>
      <c r="M736" s="3" t="str">
        <f>IF(VLOOKUP(D736,'Resources Final'!A:E,5,FALSE)=0,"",VLOOKUP(D736,'Resources Final'!A:E,5,FALSE))</f>
        <v/>
      </c>
      <c r="N736" s="7" t="str">
        <f>IF(VLOOKUP(D736,'Resources Final'!A:F,6,FALSE)=0,"",VLOOKUP(D736,'Resources Final'!A:F,6,FALSE))</f>
        <v/>
      </c>
      <c r="O736" s="3" t="str">
        <f>IF(VLOOKUP(D736,'Resources Final'!A:G,7,FALSE)=0,"",VLOOKUP(D736,'Resources Final'!A:G,7,FALSE))</f>
        <v/>
      </c>
    </row>
    <row r="737" spans="1:15" x14ac:dyDescent="0.2">
      <c r="A737" s="11">
        <v>990</v>
      </c>
      <c r="B737" s="11" t="str">
        <f t="shared" si="22"/>
        <v>Charles G. Koch Charitable Foundation_Montclair State University20108000</v>
      </c>
      <c r="C737" s="11" t="s">
        <v>19</v>
      </c>
      <c r="D737" s="11" t="s">
        <v>2513</v>
      </c>
      <c r="E737" s="11" t="s">
        <v>2509</v>
      </c>
      <c r="F737" s="4">
        <v>8000</v>
      </c>
      <c r="G737" s="3">
        <v>2010</v>
      </c>
      <c r="H737" s="3" t="s">
        <v>21</v>
      </c>
      <c r="I737" s="12"/>
      <c r="J737" s="3">
        <v>80</v>
      </c>
      <c r="K737" s="3" t="str">
        <f>IF(VLOOKUP(D737,'Resources Final'!A:C,3,FALSE)=0,"",VLOOKUP(D737,'Resources Final'!A:C,3,FALSE))</f>
        <v/>
      </c>
      <c r="L737" s="3" t="str">
        <f>IF(VLOOKUP(D737,'Resources Final'!A:D,4,FALSE)=0,"",VLOOKUP(D737,'Resources Final'!A:D,4,FALSE))</f>
        <v>Y</v>
      </c>
      <c r="M737" s="3" t="str">
        <f>IF(VLOOKUP(D737,'Resources Final'!A:E,5,FALSE)=0,"",VLOOKUP(D737,'Resources Final'!A:E,5,FALSE))</f>
        <v/>
      </c>
      <c r="N737" s="7" t="str">
        <f>IF(VLOOKUP(D737,'Resources Final'!A:F,6,FALSE)=0,"",VLOOKUP(D737,'Resources Final'!A:F,6,FALSE))</f>
        <v/>
      </c>
      <c r="O737" s="3" t="str">
        <f>IF(VLOOKUP(D737,'Resources Final'!A:G,7,FALSE)=0,"",VLOOKUP(D737,'Resources Final'!A:G,7,FALSE))</f>
        <v/>
      </c>
    </row>
    <row r="738" spans="1:15" x14ac:dyDescent="0.2">
      <c r="A738" s="11">
        <v>990</v>
      </c>
      <c r="B738" s="11" t="str">
        <f t="shared" si="22"/>
        <v>Charles G. Koch Charitable Foundation_Morehead State University20109300</v>
      </c>
      <c r="C738" s="11" t="s">
        <v>19</v>
      </c>
      <c r="D738" s="11" t="s">
        <v>2528</v>
      </c>
      <c r="E738" s="11" t="s">
        <v>2528</v>
      </c>
      <c r="F738" s="4">
        <v>9300</v>
      </c>
      <c r="G738" s="3">
        <v>2010</v>
      </c>
      <c r="H738" s="3" t="s">
        <v>21</v>
      </c>
      <c r="I738" s="12"/>
      <c r="J738" s="3">
        <v>81</v>
      </c>
      <c r="K738" s="3" t="str">
        <f>IF(VLOOKUP(D738,'Resources Final'!A:C,3,FALSE)=0,"",VLOOKUP(D738,'Resources Final'!A:C,3,FALSE))</f>
        <v/>
      </c>
      <c r="L738" s="3" t="str">
        <f>IF(VLOOKUP(D738,'Resources Final'!A:D,4,FALSE)=0,"",VLOOKUP(D738,'Resources Final'!A:D,4,FALSE))</f>
        <v>Y</v>
      </c>
      <c r="M738" s="3" t="str">
        <f>IF(VLOOKUP(D738,'Resources Final'!A:E,5,FALSE)=0,"",VLOOKUP(D738,'Resources Final'!A:E,5,FALSE))</f>
        <v/>
      </c>
      <c r="N738" s="7" t="str">
        <f>IF(VLOOKUP(D738,'Resources Final'!A:F,6,FALSE)=0,"",VLOOKUP(D738,'Resources Final'!A:F,6,FALSE))</f>
        <v/>
      </c>
      <c r="O738" s="3" t="str">
        <f>IF(VLOOKUP(D738,'Resources Final'!A:G,7,FALSE)=0,"",VLOOKUP(D738,'Resources Final'!A:G,7,FALSE))</f>
        <v/>
      </c>
    </row>
    <row r="739" spans="1:15" x14ac:dyDescent="0.2">
      <c r="A739" s="11">
        <v>990</v>
      </c>
      <c r="B739" s="11" t="str">
        <f t="shared" si="22"/>
        <v>Charles G. Koch Charitable Foundation_National Review Institute201010000</v>
      </c>
      <c r="C739" s="11" t="s">
        <v>19</v>
      </c>
      <c r="D739" s="11" t="s">
        <v>2619</v>
      </c>
      <c r="E739" s="11" t="s">
        <v>2619</v>
      </c>
      <c r="F739" s="4">
        <v>10000</v>
      </c>
      <c r="G739" s="3">
        <v>2010</v>
      </c>
      <c r="H739" s="3" t="s">
        <v>21</v>
      </c>
      <c r="I739" s="12"/>
      <c r="J739" s="3">
        <v>82</v>
      </c>
      <c r="K739" s="3" t="str">
        <f>IF(VLOOKUP(D739,'Resources Final'!A:C,3,FALSE)=0,"",VLOOKUP(D739,'Resources Final'!A:C,3,FALSE))</f>
        <v/>
      </c>
      <c r="L739" s="3" t="str">
        <f>IF(VLOOKUP(D739,'Resources Final'!A:D,4,FALSE)=0,"",VLOOKUP(D739,'Resources Final'!A:D,4,FALSE))</f>
        <v/>
      </c>
      <c r="M739" s="3" t="str">
        <f>IF(VLOOKUP(D739,'Resources Final'!A:E,5,FALSE)=0,"",VLOOKUP(D739,'Resources Final'!A:E,5,FALSE))</f>
        <v/>
      </c>
      <c r="N739" s="7" t="str">
        <f>IF(VLOOKUP(D739,'Resources Final'!A:F,6,FALSE)=0,"",VLOOKUP(D739,'Resources Final'!A:F,6,FALSE))</f>
        <v>https://www.sourcewatch.org/index.php/National_Review_Institute</v>
      </c>
      <c r="O739" s="3" t="str">
        <f>IF(VLOOKUP(D739,'Resources Final'!A:G,7,FALSE)=0,"",VLOOKUP(D739,'Resources Final'!A:G,7,FALSE))</f>
        <v>Sourcewatch</v>
      </c>
    </row>
    <row r="740" spans="1:15" x14ac:dyDescent="0.2">
      <c r="A740" s="11">
        <v>990</v>
      </c>
      <c r="B740" s="11" t="str">
        <f t="shared" si="22"/>
        <v>Charles G. Koch Charitable Foundation_National University201010500</v>
      </c>
      <c r="C740" s="11" t="s">
        <v>19</v>
      </c>
      <c r="D740" s="11" t="s">
        <v>2630</v>
      </c>
      <c r="E740" s="11" t="s">
        <v>2630</v>
      </c>
      <c r="F740" s="4">
        <v>10500</v>
      </c>
      <c r="G740" s="3">
        <v>2010</v>
      </c>
      <c r="H740" s="3" t="s">
        <v>21</v>
      </c>
      <c r="I740" s="12"/>
      <c r="J740" s="3">
        <v>83</v>
      </c>
      <c r="K740" s="3" t="str">
        <f>IF(VLOOKUP(D740,'Resources Final'!A:C,3,FALSE)=0,"",VLOOKUP(D740,'Resources Final'!A:C,3,FALSE))</f>
        <v/>
      </c>
      <c r="L740" s="3" t="str">
        <f>IF(VLOOKUP(D740,'Resources Final'!A:D,4,FALSE)=0,"",VLOOKUP(D740,'Resources Final'!A:D,4,FALSE))</f>
        <v>Y</v>
      </c>
      <c r="M740" s="3" t="str">
        <f>IF(VLOOKUP(D740,'Resources Final'!A:E,5,FALSE)=0,"",VLOOKUP(D740,'Resources Final'!A:E,5,FALSE))</f>
        <v/>
      </c>
      <c r="N740" s="7" t="str">
        <f>IF(VLOOKUP(D740,'Resources Final'!A:F,6,FALSE)=0,"",VLOOKUP(D740,'Resources Final'!A:F,6,FALSE))</f>
        <v/>
      </c>
      <c r="O740" s="3" t="str">
        <f>IF(VLOOKUP(D740,'Resources Final'!A:G,7,FALSE)=0,"",VLOOKUP(D740,'Resources Final'!A:G,7,FALSE))</f>
        <v/>
      </c>
    </row>
    <row r="741" spans="1:15" x14ac:dyDescent="0.2">
      <c r="A741" s="11">
        <v>990</v>
      </c>
      <c r="B741" s="11" t="str">
        <f t="shared" ref="B741:B804" si="23">C741&amp;"_"&amp;D741&amp;G741&amp;F741</f>
        <v>Charles G. Koch Charitable Foundation_Network of Enlightened Women20102500</v>
      </c>
      <c r="C741" s="11" t="s">
        <v>19</v>
      </c>
      <c r="D741" s="11" t="s">
        <v>2642</v>
      </c>
      <c r="E741" s="11" t="s">
        <v>2642</v>
      </c>
      <c r="F741" s="4">
        <v>2500</v>
      </c>
      <c r="G741" s="3">
        <v>2010</v>
      </c>
      <c r="H741" s="3" t="s">
        <v>21</v>
      </c>
      <c r="I741" s="12"/>
      <c r="J741" s="3">
        <v>84</v>
      </c>
      <c r="K741" s="3" t="str">
        <f>IF(VLOOKUP(D741,'Resources Final'!A:C,3,FALSE)=0,"",VLOOKUP(D741,'Resources Final'!A:C,3,FALSE))</f>
        <v/>
      </c>
      <c r="L741" s="3" t="str">
        <f>IF(VLOOKUP(D741,'Resources Final'!A:D,4,FALSE)=0,"",VLOOKUP(D741,'Resources Final'!A:D,4,FALSE))</f>
        <v/>
      </c>
      <c r="M741" s="3" t="str">
        <f>IF(VLOOKUP(D741,'Resources Final'!A:E,5,FALSE)=0,"",VLOOKUP(D741,'Resources Final'!A:E,5,FALSE))</f>
        <v/>
      </c>
      <c r="N741" s="7" t="str">
        <f>IF(VLOOKUP(D741,'Resources Final'!A:F,6,FALSE)=0,"",VLOOKUP(D741,'Resources Final'!A:F,6,FALSE))</f>
        <v>https://www.sourcewatch.org/index.php/Network_of_Enlightened_Women</v>
      </c>
      <c r="O741" s="3" t="str">
        <f>IF(VLOOKUP(D741,'Resources Final'!A:G,7,FALSE)=0,"",VLOOKUP(D741,'Resources Final'!A:G,7,FALSE))</f>
        <v>Sourcewatch</v>
      </c>
    </row>
    <row r="742" spans="1:15" x14ac:dyDescent="0.2">
      <c r="A742" s="11">
        <v>990</v>
      </c>
      <c r="B742" s="11" t="str">
        <f t="shared" si="23"/>
        <v>Charles G. Koch Charitable Foundation_New York University201010000</v>
      </c>
      <c r="C742" s="11" t="s">
        <v>19</v>
      </c>
      <c r="D742" s="11" t="s">
        <v>2662</v>
      </c>
      <c r="E742" s="11" t="s">
        <v>2662</v>
      </c>
      <c r="F742" s="4">
        <v>10000</v>
      </c>
      <c r="G742" s="3">
        <v>2010</v>
      </c>
      <c r="H742" s="3" t="s">
        <v>21</v>
      </c>
      <c r="I742" s="12"/>
      <c r="J742" s="3">
        <v>85</v>
      </c>
      <c r="K742" s="3" t="str">
        <f>IF(VLOOKUP(D742,'Resources Final'!A:C,3,FALSE)=0,"",VLOOKUP(D742,'Resources Final'!A:C,3,FALSE))</f>
        <v/>
      </c>
      <c r="L742" s="3" t="str">
        <f>IF(VLOOKUP(D742,'Resources Final'!A:D,4,FALSE)=0,"",VLOOKUP(D742,'Resources Final'!A:D,4,FALSE))</f>
        <v>Y</v>
      </c>
      <c r="M742" s="3" t="str">
        <f>IF(VLOOKUP(D742,'Resources Final'!A:E,5,FALSE)=0,"",VLOOKUP(D742,'Resources Final'!A:E,5,FALSE))</f>
        <v/>
      </c>
      <c r="N742" s="7" t="str">
        <f>IF(VLOOKUP(D742,'Resources Final'!A:F,6,FALSE)=0,"",VLOOKUP(D742,'Resources Final'!A:F,6,FALSE))</f>
        <v/>
      </c>
      <c r="O742" s="3" t="str">
        <f>IF(VLOOKUP(D742,'Resources Final'!A:G,7,FALSE)=0,"",VLOOKUP(D742,'Resources Final'!A:G,7,FALSE))</f>
        <v/>
      </c>
    </row>
    <row r="743" spans="1:15" x14ac:dyDescent="0.2">
      <c r="A743" s="11">
        <v>990</v>
      </c>
      <c r="B743" s="11" t="str">
        <f t="shared" si="23"/>
        <v>Charles G. Koch Charitable Foundation_North Carolina State University20104000</v>
      </c>
      <c r="C743" s="11" t="s">
        <v>19</v>
      </c>
      <c r="D743" s="11" t="s">
        <v>2692</v>
      </c>
      <c r="E743" s="11" t="s">
        <v>2692</v>
      </c>
      <c r="F743" s="4">
        <v>4000</v>
      </c>
      <c r="G743" s="3">
        <v>2010</v>
      </c>
      <c r="H743" s="3" t="s">
        <v>21</v>
      </c>
      <c r="I743" s="12"/>
      <c r="J743" s="3">
        <v>86</v>
      </c>
      <c r="K743" s="3" t="str">
        <f>IF(VLOOKUP(D743,'Resources Final'!A:C,3,FALSE)=0,"",VLOOKUP(D743,'Resources Final'!A:C,3,FALSE))</f>
        <v/>
      </c>
      <c r="L743" s="3" t="str">
        <f>IF(VLOOKUP(D743,'Resources Final'!A:D,4,FALSE)=0,"",VLOOKUP(D743,'Resources Final'!A:D,4,FALSE))</f>
        <v>Y</v>
      </c>
      <c r="M743" s="3" t="str">
        <f>IF(VLOOKUP(D743,'Resources Final'!A:E,5,FALSE)=0,"",VLOOKUP(D743,'Resources Final'!A:E,5,FALSE))</f>
        <v/>
      </c>
      <c r="N743" s="7" t="str">
        <f>IF(VLOOKUP(D743,'Resources Final'!A:F,6,FALSE)=0,"",VLOOKUP(D743,'Resources Final'!A:F,6,FALSE))</f>
        <v/>
      </c>
      <c r="O743" s="3" t="str">
        <f>IF(VLOOKUP(D743,'Resources Final'!A:G,7,FALSE)=0,"",VLOOKUP(D743,'Resources Final'!A:G,7,FALSE))</f>
        <v/>
      </c>
    </row>
    <row r="744" spans="1:15" x14ac:dyDescent="0.2">
      <c r="A744" s="11">
        <v>990</v>
      </c>
      <c r="B744" s="11" t="str">
        <f t="shared" si="23"/>
        <v>Charles G. Koch Charitable Foundation_Northeastern State University Tahlequah20108400</v>
      </c>
      <c r="C744" s="11" t="s">
        <v>19</v>
      </c>
      <c r="D744" s="11" t="s">
        <v>2695</v>
      </c>
      <c r="E744" s="11" t="s">
        <v>2694</v>
      </c>
      <c r="F744" s="4">
        <v>8400</v>
      </c>
      <c r="G744" s="3">
        <v>2010</v>
      </c>
      <c r="H744" s="3" t="s">
        <v>21</v>
      </c>
      <c r="I744" s="12"/>
      <c r="J744" s="3">
        <v>87</v>
      </c>
      <c r="K744" s="3" t="str">
        <f>IF(VLOOKUP(D744,'Resources Final'!A:C,3,FALSE)=0,"",VLOOKUP(D744,'Resources Final'!A:C,3,FALSE))</f>
        <v/>
      </c>
      <c r="L744" s="3" t="str">
        <f>IF(VLOOKUP(D744,'Resources Final'!A:D,4,FALSE)=0,"",VLOOKUP(D744,'Resources Final'!A:D,4,FALSE))</f>
        <v>Y</v>
      </c>
      <c r="M744" s="3" t="str">
        <f>IF(VLOOKUP(D744,'Resources Final'!A:E,5,FALSE)=0,"",VLOOKUP(D744,'Resources Final'!A:E,5,FALSE))</f>
        <v/>
      </c>
      <c r="N744" s="7" t="str">
        <f>IF(VLOOKUP(D744,'Resources Final'!A:F,6,FALSE)=0,"",VLOOKUP(D744,'Resources Final'!A:F,6,FALSE))</f>
        <v/>
      </c>
      <c r="O744" s="3" t="str">
        <f>IF(VLOOKUP(D744,'Resources Final'!A:G,7,FALSE)=0,"",VLOOKUP(D744,'Resources Final'!A:G,7,FALSE))</f>
        <v/>
      </c>
    </row>
    <row r="745" spans="1:15" x14ac:dyDescent="0.2">
      <c r="A745" s="11">
        <v>990</v>
      </c>
      <c r="B745" s="11" t="str">
        <f t="shared" si="23"/>
        <v>Charles G. Koch Charitable Foundation_Northern Illinois Research Foundation20105000</v>
      </c>
      <c r="C745" s="11" t="s">
        <v>19</v>
      </c>
      <c r="D745" s="11" t="s">
        <v>2696</v>
      </c>
      <c r="E745" s="11" t="s">
        <v>2696</v>
      </c>
      <c r="F745" s="4">
        <v>5000</v>
      </c>
      <c r="G745" s="3">
        <v>2010</v>
      </c>
      <c r="H745" s="3" t="s">
        <v>21</v>
      </c>
      <c r="I745" s="12"/>
      <c r="J745" s="3">
        <v>88</v>
      </c>
      <c r="K745" s="3" t="str">
        <f>IF(VLOOKUP(D745,'Resources Final'!A:C,3,FALSE)=0,"",VLOOKUP(D745,'Resources Final'!A:C,3,FALSE))</f>
        <v/>
      </c>
      <c r="L745" s="3" t="str">
        <f>IF(VLOOKUP(D745,'Resources Final'!A:D,4,FALSE)=0,"",VLOOKUP(D745,'Resources Final'!A:D,4,FALSE))</f>
        <v/>
      </c>
      <c r="M745" s="3" t="str">
        <f>IF(VLOOKUP(D745,'Resources Final'!A:E,5,FALSE)=0,"",VLOOKUP(D745,'Resources Final'!A:E,5,FALSE))</f>
        <v/>
      </c>
      <c r="N745" s="7" t="str">
        <f>IF(VLOOKUP(D745,'Resources Final'!A:F,6,FALSE)=0,"",VLOOKUP(D745,'Resources Final'!A:F,6,FALSE))</f>
        <v/>
      </c>
      <c r="O745" s="3" t="str">
        <f>IF(VLOOKUP(D745,'Resources Final'!A:G,7,FALSE)=0,"",VLOOKUP(D745,'Resources Final'!A:G,7,FALSE))</f>
        <v/>
      </c>
    </row>
    <row r="746" spans="1:15" x14ac:dyDescent="0.2">
      <c r="A746" s="11">
        <v>990</v>
      </c>
      <c r="B746" s="11" t="str">
        <f t="shared" si="23"/>
        <v>Charles G. Koch Charitable Foundation_Northwest Oklahoma State University Foundation20103000</v>
      </c>
      <c r="C746" s="11" t="s">
        <v>19</v>
      </c>
      <c r="D746" s="11" t="s">
        <v>2701</v>
      </c>
      <c r="E746" s="11" t="s">
        <v>2700</v>
      </c>
      <c r="F746" s="4">
        <v>3000</v>
      </c>
      <c r="G746" s="3">
        <v>2010</v>
      </c>
      <c r="H746" s="3" t="s">
        <v>21</v>
      </c>
      <c r="I746" s="12"/>
      <c r="J746" s="3">
        <v>89</v>
      </c>
      <c r="K746" s="3" t="str">
        <f>IF(VLOOKUP(D746,'Resources Final'!A:C,3,FALSE)=0,"",VLOOKUP(D746,'Resources Final'!A:C,3,FALSE))</f>
        <v/>
      </c>
      <c r="L746" s="3" t="str">
        <f>IF(VLOOKUP(D746,'Resources Final'!A:D,4,FALSE)=0,"",VLOOKUP(D746,'Resources Final'!A:D,4,FALSE))</f>
        <v>Y</v>
      </c>
      <c r="M746" s="3" t="str">
        <f>IF(VLOOKUP(D746,'Resources Final'!A:E,5,FALSE)=0,"",VLOOKUP(D746,'Resources Final'!A:E,5,FALSE))</f>
        <v/>
      </c>
      <c r="N746" s="7" t="str">
        <f>IF(VLOOKUP(D746,'Resources Final'!A:F,6,FALSE)=0,"",VLOOKUP(D746,'Resources Final'!A:F,6,FALSE))</f>
        <v/>
      </c>
      <c r="O746" s="3" t="str">
        <f>IF(VLOOKUP(D746,'Resources Final'!A:G,7,FALSE)=0,"",VLOOKUP(D746,'Resources Final'!A:G,7,FALSE))</f>
        <v/>
      </c>
    </row>
    <row r="747" spans="1:15" x14ac:dyDescent="0.2">
      <c r="A747" s="11">
        <v>990</v>
      </c>
      <c r="B747" s="11" t="str">
        <f t="shared" si="23"/>
        <v>Charles G. Koch Charitable Foundation_Northwood University - Texas Campus20108000</v>
      </c>
      <c r="C747" s="11" t="s">
        <v>19</v>
      </c>
      <c r="D747" s="11" t="s">
        <v>2712</v>
      </c>
      <c r="E747" s="11" t="s">
        <v>2709</v>
      </c>
      <c r="F747" s="4">
        <v>8000</v>
      </c>
      <c r="G747" s="3">
        <v>2010</v>
      </c>
      <c r="H747" s="3" t="s">
        <v>21</v>
      </c>
      <c r="I747" s="12"/>
      <c r="J747" s="3">
        <v>90</v>
      </c>
      <c r="K747" s="3" t="str">
        <f>IF(VLOOKUP(D747,'Resources Final'!A:C,3,FALSE)=0,"",VLOOKUP(D747,'Resources Final'!A:C,3,FALSE))</f>
        <v/>
      </c>
      <c r="L747" s="3" t="str">
        <f>IF(VLOOKUP(D747,'Resources Final'!A:D,4,FALSE)=0,"",VLOOKUP(D747,'Resources Final'!A:D,4,FALSE))</f>
        <v>Y</v>
      </c>
      <c r="M747" s="3" t="str">
        <f>IF(VLOOKUP(D747,'Resources Final'!A:E,5,FALSE)=0,"",VLOOKUP(D747,'Resources Final'!A:E,5,FALSE))</f>
        <v/>
      </c>
      <c r="N747" s="7" t="str">
        <f>IF(VLOOKUP(D747,'Resources Final'!A:F,6,FALSE)=0,"",VLOOKUP(D747,'Resources Final'!A:F,6,FALSE))</f>
        <v/>
      </c>
      <c r="O747" s="3" t="str">
        <f>IF(VLOOKUP(D747,'Resources Final'!A:G,7,FALSE)=0,"",VLOOKUP(D747,'Resources Final'!A:G,7,FALSE))</f>
        <v/>
      </c>
    </row>
    <row r="748" spans="1:15" x14ac:dyDescent="0.2">
      <c r="A748" s="11">
        <v>990</v>
      </c>
      <c r="B748" s="11" t="str">
        <f t="shared" si="23"/>
        <v>Charles G. Koch Charitable Foundation_Northwood University201040000</v>
      </c>
      <c r="C748" s="11" t="s">
        <v>19</v>
      </c>
      <c r="D748" s="11" t="s">
        <v>2709</v>
      </c>
      <c r="E748" s="11" t="s">
        <v>2709</v>
      </c>
      <c r="F748" s="4">
        <v>40000</v>
      </c>
      <c r="G748" s="3">
        <v>2010</v>
      </c>
      <c r="H748" s="3" t="s">
        <v>21</v>
      </c>
      <c r="I748" s="12"/>
      <c r="J748" s="3">
        <v>91</v>
      </c>
      <c r="K748" s="3" t="str">
        <f>IF(VLOOKUP(D748,'Resources Final'!A:C,3,FALSE)=0,"",VLOOKUP(D748,'Resources Final'!A:C,3,FALSE))</f>
        <v/>
      </c>
      <c r="L748" s="3" t="str">
        <f>IF(VLOOKUP(D748,'Resources Final'!A:D,4,FALSE)=0,"",VLOOKUP(D748,'Resources Final'!A:D,4,FALSE))</f>
        <v>Y</v>
      </c>
      <c r="M748" s="3" t="str">
        <f>IF(VLOOKUP(D748,'Resources Final'!A:E,5,FALSE)=0,"",VLOOKUP(D748,'Resources Final'!A:E,5,FALSE))</f>
        <v/>
      </c>
      <c r="N748" s="7" t="str">
        <f>IF(VLOOKUP(D748,'Resources Final'!A:F,6,FALSE)=0,"",VLOOKUP(D748,'Resources Final'!A:F,6,FALSE))</f>
        <v/>
      </c>
      <c r="O748" s="3" t="str">
        <f>IF(VLOOKUP(D748,'Resources Final'!A:G,7,FALSE)=0,"",VLOOKUP(D748,'Resources Final'!A:G,7,FALSE))</f>
        <v/>
      </c>
    </row>
    <row r="749" spans="1:15" x14ac:dyDescent="0.2">
      <c r="A749" s="11">
        <v>990</v>
      </c>
      <c r="B749" s="11" t="str">
        <f t="shared" si="23"/>
        <v>Charles G. Koch Charitable Foundation_Novim Group2010150000</v>
      </c>
      <c r="C749" s="11" t="s">
        <v>19</v>
      </c>
      <c r="D749" s="11" t="s">
        <v>2716</v>
      </c>
      <c r="E749" s="11" t="s">
        <v>2716</v>
      </c>
      <c r="F749" s="4">
        <v>150000</v>
      </c>
      <c r="G749" s="3">
        <v>2010</v>
      </c>
      <c r="H749" s="3" t="s">
        <v>21</v>
      </c>
      <c r="I749" s="12"/>
      <c r="J749" s="3">
        <v>92</v>
      </c>
      <c r="K749" s="3" t="str">
        <f>IF(VLOOKUP(D749,'Resources Final'!A:C,3,FALSE)=0,"",VLOOKUP(D749,'Resources Final'!A:C,3,FALSE))</f>
        <v/>
      </c>
      <c r="L749" s="3" t="str">
        <f>IF(VLOOKUP(D749,'Resources Final'!A:D,4,FALSE)=0,"",VLOOKUP(D749,'Resources Final'!A:D,4,FALSE))</f>
        <v/>
      </c>
      <c r="M749" s="3" t="str">
        <f>IF(VLOOKUP(D749,'Resources Final'!A:E,5,FALSE)=0,"",VLOOKUP(D749,'Resources Final'!A:E,5,FALSE))</f>
        <v/>
      </c>
      <c r="N749" s="7" t="str">
        <f>IF(VLOOKUP(D749,'Resources Final'!A:F,6,FALSE)=0,"",VLOOKUP(D749,'Resources Final'!A:F,6,FALSE))</f>
        <v/>
      </c>
      <c r="O749" s="3" t="str">
        <f>IF(VLOOKUP(D749,'Resources Final'!A:G,7,FALSE)=0,"",VLOOKUP(D749,'Resources Final'!A:G,7,FALSE))</f>
        <v/>
      </c>
    </row>
    <row r="750" spans="1:15" x14ac:dyDescent="0.2">
      <c r="A750" s="11">
        <v>990</v>
      </c>
      <c r="B750" s="11" t="str">
        <f t="shared" si="23"/>
        <v>Charles G. Koch Charitable Foundation_Oglethorpe20105000</v>
      </c>
      <c r="C750" s="11" t="s">
        <v>19</v>
      </c>
      <c r="D750" s="11" t="s">
        <v>2731</v>
      </c>
      <c r="E750" s="11" t="s">
        <v>2731</v>
      </c>
      <c r="F750" s="4">
        <v>5000</v>
      </c>
      <c r="G750" s="3">
        <v>2010</v>
      </c>
      <c r="H750" s="3" t="s">
        <v>21</v>
      </c>
      <c r="I750" s="12" t="s">
        <v>4217</v>
      </c>
      <c r="J750" s="3">
        <v>93</v>
      </c>
      <c r="K750" s="3" t="str">
        <f>IF(VLOOKUP(D750,'Resources Final'!A:C,3,FALSE)=0,"",VLOOKUP(D750,'Resources Final'!A:C,3,FALSE))</f>
        <v>Y</v>
      </c>
      <c r="L750" s="3" t="str">
        <f>IF(VLOOKUP(D750,'Resources Final'!A:D,4,FALSE)=0,"",VLOOKUP(D750,'Resources Final'!A:D,4,FALSE))</f>
        <v/>
      </c>
      <c r="M750" s="3" t="str">
        <f>IF(VLOOKUP(D750,'Resources Final'!A:E,5,FALSE)=0,"",VLOOKUP(D750,'Resources Final'!A:E,5,FALSE))</f>
        <v/>
      </c>
      <c r="N750" s="7" t="str">
        <f>IF(VLOOKUP(D750,'Resources Final'!A:F,6,FALSE)=0,"",VLOOKUP(D750,'Resources Final'!A:F,6,FALSE))</f>
        <v/>
      </c>
      <c r="O750" s="3" t="str">
        <f>IF(VLOOKUP(D750,'Resources Final'!A:G,7,FALSE)=0,"",VLOOKUP(D750,'Resources Final'!A:G,7,FALSE))</f>
        <v/>
      </c>
    </row>
    <row r="751" spans="1:15" x14ac:dyDescent="0.2">
      <c r="A751" s="11">
        <v>990</v>
      </c>
      <c r="B751" s="11" t="str">
        <f t="shared" si="23"/>
        <v>Charles G. Koch Charitable Foundation_Ohio University20105000</v>
      </c>
      <c r="C751" s="11" t="s">
        <v>19</v>
      </c>
      <c r="D751" s="11" t="s">
        <v>2738</v>
      </c>
      <c r="E751" s="11" t="s">
        <v>2738</v>
      </c>
      <c r="F751" s="4">
        <v>5000</v>
      </c>
      <c r="G751" s="3">
        <v>2010</v>
      </c>
      <c r="H751" s="3" t="s">
        <v>21</v>
      </c>
      <c r="I751" s="12"/>
      <c r="J751" s="3">
        <v>94</v>
      </c>
      <c r="K751" s="3" t="str">
        <f>IF(VLOOKUP(D751,'Resources Final'!A:C,3,FALSE)=0,"",VLOOKUP(D751,'Resources Final'!A:C,3,FALSE))</f>
        <v/>
      </c>
      <c r="L751" s="3" t="str">
        <f>IF(VLOOKUP(D751,'Resources Final'!A:D,4,FALSE)=0,"",VLOOKUP(D751,'Resources Final'!A:D,4,FALSE))</f>
        <v>Y</v>
      </c>
      <c r="M751" s="3" t="str">
        <f>IF(VLOOKUP(D751,'Resources Final'!A:E,5,FALSE)=0,"",VLOOKUP(D751,'Resources Final'!A:E,5,FALSE))</f>
        <v/>
      </c>
      <c r="N751" s="7" t="str">
        <f>IF(VLOOKUP(D751,'Resources Final'!A:F,6,FALSE)=0,"",VLOOKUP(D751,'Resources Final'!A:F,6,FALSE))</f>
        <v/>
      </c>
      <c r="O751" s="3" t="str">
        <f>IF(VLOOKUP(D751,'Resources Final'!A:G,7,FALSE)=0,"",VLOOKUP(D751,'Resources Final'!A:G,7,FALSE))</f>
        <v/>
      </c>
    </row>
    <row r="752" spans="1:15" x14ac:dyDescent="0.2">
      <c r="A752" s="11">
        <v>990</v>
      </c>
      <c r="B752" s="11" t="str">
        <f t="shared" si="23"/>
        <v>Charles G. Koch Charitable Foundation_Ohio University Foundation201014000</v>
      </c>
      <c r="C752" s="11" t="s">
        <v>19</v>
      </c>
      <c r="D752" s="11" t="s">
        <v>2739</v>
      </c>
      <c r="E752" s="11" t="s">
        <v>2738</v>
      </c>
      <c r="F752" s="4">
        <v>14000</v>
      </c>
      <c r="G752" s="3">
        <v>2010</v>
      </c>
      <c r="H752" s="3" t="s">
        <v>21</v>
      </c>
      <c r="I752" s="12"/>
      <c r="J752" s="3">
        <v>95</v>
      </c>
      <c r="K752" s="3" t="str">
        <f>IF(VLOOKUP(D752,'Resources Final'!A:C,3,FALSE)=0,"",VLOOKUP(D752,'Resources Final'!A:C,3,FALSE))</f>
        <v/>
      </c>
      <c r="L752" s="3" t="str">
        <f>IF(VLOOKUP(D752,'Resources Final'!A:D,4,FALSE)=0,"",VLOOKUP(D752,'Resources Final'!A:D,4,FALSE))</f>
        <v>Y</v>
      </c>
      <c r="M752" s="3" t="str">
        <f>IF(VLOOKUP(D752,'Resources Final'!A:E,5,FALSE)=0,"",VLOOKUP(D752,'Resources Final'!A:E,5,FALSE))</f>
        <v/>
      </c>
      <c r="N752" s="7" t="str">
        <f>IF(VLOOKUP(D752,'Resources Final'!A:F,6,FALSE)=0,"",VLOOKUP(D752,'Resources Final'!A:F,6,FALSE))</f>
        <v/>
      </c>
      <c r="O752" s="3" t="str">
        <f>IF(VLOOKUP(D752,'Resources Final'!A:G,7,FALSE)=0,"",VLOOKUP(D752,'Resources Final'!A:G,7,FALSE))</f>
        <v/>
      </c>
    </row>
    <row r="753" spans="1:15" x14ac:dyDescent="0.2">
      <c r="A753" s="11">
        <v>990</v>
      </c>
      <c r="B753" s="11" t="str">
        <f t="shared" si="23"/>
        <v>Charles G. Koch Charitable Foundation_Pepperdine University201018950</v>
      </c>
      <c r="C753" s="11" t="s">
        <v>19</v>
      </c>
      <c r="D753" s="11" t="s">
        <v>2836</v>
      </c>
      <c r="E753" s="11" t="s">
        <v>2836</v>
      </c>
      <c r="F753" s="4">
        <v>18950</v>
      </c>
      <c r="G753" s="3">
        <v>2010</v>
      </c>
      <c r="H753" s="3" t="s">
        <v>21</v>
      </c>
      <c r="I753" s="12"/>
      <c r="J753" s="3">
        <v>96</v>
      </c>
      <c r="K753" s="3" t="str">
        <f>IF(VLOOKUP(D753,'Resources Final'!A:C,3,FALSE)=0,"",VLOOKUP(D753,'Resources Final'!A:C,3,FALSE))</f>
        <v/>
      </c>
      <c r="L753" s="3" t="str">
        <f>IF(VLOOKUP(D753,'Resources Final'!A:D,4,FALSE)=0,"",VLOOKUP(D753,'Resources Final'!A:D,4,FALSE))</f>
        <v>Y</v>
      </c>
      <c r="M753" s="3" t="str">
        <f>IF(VLOOKUP(D753,'Resources Final'!A:E,5,FALSE)=0,"",VLOOKUP(D753,'Resources Final'!A:E,5,FALSE))</f>
        <v/>
      </c>
      <c r="N753" s="7" t="str">
        <f>IF(VLOOKUP(D753,'Resources Final'!A:F,6,FALSE)=0,"",VLOOKUP(D753,'Resources Final'!A:F,6,FALSE))</f>
        <v/>
      </c>
      <c r="O753" s="3" t="str">
        <f>IF(VLOOKUP(D753,'Resources Final'!A:G,7,FALSE)=0,"",VLOOKUP(D753,'Resources Final'!A:G,7,FALSE))</f>
        <v/>
      </c>
    </row>
    <row r="754" spans="1:15" x14ac:dyDescent="0.2">
      <c r="A754" s="11">
        <v>990</v>
      </c>
      <c r="B754" s="11" t="str">
        <f t="shared" si="23"/>
        <v>Charles G. Koch Charitable Foundation_Philanthropy Roundtable201025000</v>
      </c>
      <c r="C754" s="11" t="s">
        <v>19</v>
      </c>
      <c r="D754" s="11" t="s">
        <v>2849</v>
      </c>
      <c r="E754" s="11" t="s">
        <v>2849</v>
      </c>
      <c r="F754" s="4">
        <v>25000</v>
      </c>
      <c r="G754" s="3">
        <v>2010</v>
      </c>
      <c r="H754" s="3" t="s">
        <v>21</v>
      </c>
      <c r="I754" s="12"/>
      <c r="J754" s="3">
        <v>97</v>
      </c>
      <c r="K754" s="3" t="str">
        <f>IF(VLOOKUP(D754,'Resources Final'!A:C,3,FALSE)=0,"",VLOOKUP(D754,'Resources Final'!A:C,3,FALSE))</f>
        <v/>
      </c>
      <c r="L754" s="3" t="str">
        <f>IF(VLOOKUP(D754,'Resources Final'!A:D,4,FALSE)=0,"",VLOOKUP(D754,'Resources Final'!A:D,4,FALSE))</f>
        <v/>
      </c>
      <c r="M754" s="3" t="str">
        <f>IF(VLOOKUP(D754,'Resources Final'!A:E,5,FALSE)=0,"",VLOOKUP(D754,'Resources Final'!A:E,5,FALSE))</f>
        <v/>
      </c>
      <c r="N754" s="7" t="str">
        <f>IF(VLOOKUP(D754,'Resources Final'!A:F,6,FALSE)=0,"",VLOOKUP(D754,'Resources Final'!A:F,6,FALSE))</f>
        <v>http://www.sourcewatch.org/index.php/Philanthropy_Roundtable</v>
      </c>
      <c r="O754" s="3" t="str">
        <f>IF(VLOOKUP(D754,'Resources Final'!A:G,7,FALSE)=0,"",VLOOKUP(D754,'Resources Final'!A:G,7,FALSE))</f>
        <v>Sourcewatch</v>
      </c>
    </row>
    <row r="755" spans="1:15" x14ac:dyDescent="0.2">
      <c r="A755" s="11">
        <v>990</v>
      </c>
      <c r="B755" s="11" t="str">
        <f t="shared" si="23"/>
        <v>Charles G. Koch Charitable Foundation_The Phillips Foundation201025000</v>
      </c>
      <c r="C755" s="11" t="s">
        <v>19</v>
      </c>
      <c r="D755" s="11" t="s">
        <v>3600</v>
      </c>
      <c r="E755" s="11" t="s">
        <v>3600</v>
      </c>
      <c r="F755" s="4">
        <v>25000</v>
      </c>
      <c r="G755" s="3">
        <v>2010</v>
      </c>
      <c r="H755" s="3" t="s">
        <v>21</v>
      </c>
      <c r="I755" s="12"/>
      <c r="J755" s="3">
        <v>98</v>
      </c>
      <c r="K755" s="3" t="str">
        <f>IF(VLOOKUP(D755,'Resources Final'!A:C,3,FALSE)=0,"",VLOOKUP(D755,'Resources Final'!A:C,3,FALSE))</f>
        <v/>
      </c>
      <c r="L755" s="3" t="str">
        <f>IF(VLOOKUP(D755,'Resources Final'!A:D,4,FALSE)=0,"",VLOOKUP(D755,'Resources Final'!A:D,4,FALSE))</f>
        <v/>
      </c>
      <c r="M755" s="3" t="str">
        <f>IF(VLOOKUP(D755,'Resources Final'!A:E,5,FALSE)=0,"",VLOOKUP(D755,'Resources Final'!A:E,5,FALSE))</f>
        <v/>
      </c>
      <c r="N755" s="7" t="str">
        <f>IF(VLOOKUP(D755,'Resources Final'!A:F,6,FALSE)=0,"",VLOOKUP(D755,'Resources Final'!A:F,6,FALSE))</f>
        <v>https://www.sourcewatch.org/index.php/Phillips_Foundation</v>
      </c>
      <c r="O755" s="3" t="str">
        <f>IF(VLOOKUP(D755,'Resources Final'!A:G,7,FALSE)=0,"",VLOOKUP(D755,'Resources Final'!A:G,7,FALSE))</f>
        <v>Sourcewatch</v>
      </c>
    </row>
    <row r="756" spans="1:15" x14ac:dyDescent="0.2">
      <c r="A756" s="11">
        <v>990</v>
      </c>
      <c r="B756" s="11" t="str">
        <f t="shared" si="23"/>
        <v>Charles G. Koch Charitable Foundation_Phillips School of Business High Point University20102000</v>
      </c>
      <c r="C756" s="11" t="s">
        <v>19</v>
      </c>
      <c r="D756" s="11" t="s">
        <v>2853</v>
      </c>
      <c r="E756" s="11" t="s">
        <v>2853</v>
      </c>
      <c r="F756" s="4">
        <v>2000</v>
      </c>
      <c r="G756" s="3">
        <v>2010</v>
      </c>
      <c r="H756" s="3" t="s">
        <v>21</v>
      </c>
      <c r="I756" s="12"/>
      <c r="J756" s="3">
        <v>99</v>
      </c>
      <c r="K756" s="3" t="str">
        <f>IF(VLOOKUP(D756,'Resources Final'!A:C,3,FALSE)=0,"",VLOOKUP(D756,'Resources Final'!A:C,3,FALSE))</f>
        <v/>
      </c>
      <c r="L756" s="3" t="str">
        <f>IF(VLOOKUP(D756,'Resources Final'!A:D,4,FALSE)=0,"",VLOOKUP(D756,'Resources Final'!A:D,4,FALSE))</f>
        <v>Y</v>
      </c>
      <c r="M756" s="3" t="str">
        <f>IF(VLOOKUP(D756,'Resources Final'!A:E,5,FALSE)=0,"",VLOOKUP(D756,'Resources Final'!A:E,5,FALSE))</f>
        <v/>
      </c>
      <c r="N756" s="7" t="str">
        <f>IF(VLOOKUP(D756,'Resources Final'!A:F,6,FALSE)=0,"",VLOOKUP(D756,'Resources Final'!A:F,6,FALSE))</f>
        <v/>
      </c>
      <c r="O756" s="3" t="str">
        <f>IF(VLOOKUP(D756,'Resources Final'!A:G,7,FALSE)=0,"",VLOOKUP(D756,'Resources Final'!A:G,7,FALSE))</f>
        <v/>
      </c>
    </row>
    <row r="757" spans="1:15" x14ac:dyDescent="0.2">
      <c r="A757" s="11">
        <v>990</v>
      </c>
      <c r="B757" s="11" t="str">
        <f t="shared" si="23"/>
        <v>Charles G. Koch Charitable Foundation_Presbyterian College20102200</v>
      </c>
      <c r="C757" s="11" t="s">
        <v>19</v>
      </c>
      <c r="D757" s="11" t="s">
        <v>2894</v>
      </c>
      <c r="E757" s="11" t="s">
        <v>2894</v>
      </c>
      <c r="F757" s="4">
        <v>2200</v>
      </c>
      <c r="G757" s="3">
        <v>2010</v>
      </c>
      <c r="H757" s="3" t="s">
        <v>21</v>
      </c>
      <c r="I757" s="12"/>
      <c r="J757" s="3">
        <v>100</v>
      </c>
      <c r="K757" s="3" t="str">
        <f>IF(VLOOKUP(D757,'Resources Final'!A:C,3,FALSE)=0,"",VLOOKUP(D757,'Resources Final'!A:C,3,FALSE))</f>
        <v/>
      </c>
      <c r="L757" s="3" t="str">
        <f>IF(VLOOKUP(D757,'Resources Final'!A:D,4,FALSE)=0,"",VLOOKUP(D757,'Resources Final'!A:D,4,FALSE))</f>
        <v>Y</v>
      </c>
      <c r="M757" s="3" t="str">
        <f>IF(VLOOKUP(D757,'Resources Final'!A:E,5,FALSE)=0,"",VLOOKUP(D757,'Resources Final'!A:E,5,FALSE))</f>
        <v/>
      </c>
      <c r="N757" s="7" t="str">
        <f>IF(VLOOKUP(D757,'Resources Final'!A:F,6,FALSE)=0,"",VLOOKUP(D757,'Resources Final'!A:F,6,FALSE))</f>
        <v/>
      </c>
      <c r="O757" s="3" t="str">
        <f>IF(VLOOKUP(D757,'Resources Final'!A:G,7,FALSE)=0,"",VLOOKUP(D757,'Resources Final'!A:G,7,FALSE))</f>
        <v/>
      </c>
    </row>
    <row r="758" spans="1:15" x14ac:dyDescent="0.2">
      <c r="A758" s="11">
        <v>990</v>
      </c>
      <c r="B758" s="11" t="str">
        <f t="shared" si="23"/>
        <v>Charles G. Koch Charitable Foundation_Providence College20105250</v>
      </c>
      <c r="C758" s="11" t="s">
        <v>19</v>
      </c>
      <c r="D758" s="11" t="s">
        <v>2917</v>
      </c>
      <c r="E758" s="11" t="s">
        <v>2917</v>
      </c>
      <c r="F758" s="4">
        <v>5250</v>
      </c>
      <c r="G758" s="3">
        <v>2010</v>
      </c>
      <c r="H758" s="3" t="s">
        <v>21</v>
      </c>
      <c r="I758" s="12"/>
      <c r="J758" s="3">
        <v>101</v>
      </c>
      <c r="K758" s="3" t="str">
        <f>IF(VLOOKUP(D758,'Resources Final'!A:C,3,FALSE)=0,"",VLOOKUP(D758,'Resources Final'!A:C,3,FALSE))</f>
        <v/>
      </c>
      <c r="L758" s="3" t="str">
        <f>IF(VLOOKUP(D758,'Resources Final'!A:D,4,FALSE)=0,"",VLOOKUP(D758,'Resources Final'!A:D,4,FALSE))</f>
        <v>Y</v>
      </c>
      <c r="M758" s="3" t="str">
        <f>IF(VLOOKUP(D758,'Resources Final'!A:E,5,FALSE)=0,"",VLOOKUP(D758,'Resources Final'!A:E,5,FALSE))</f>
        <v/>
      </c>
      <c r="N758" s="7" t="str">
        <f>IF(VLOOKUP(D758,'Resources Final'!A:F,6,FALSE)=0,"",VLOOKUP(D758,'Resources Final'!A:F,6,FALSE))</f>
        <v/>
      </c>
      <c r="O758" s="3" t="str">
        <f>IF(VLOOKUP(D758,'Resources Final'!A:G,7,FALSE)=0,"",VLOOKUP(D758,'Resources Final'!A:G,7,FALSE))</f>
        <v/>
      </c>
    </row>
    <row r="759" spans="1:15" x14ac:dyDescent="0.2">
      <c r="A759" s="11">
        <v>990</v>
      </c>
      <c r="B759" s="11" t="str">
        <f t="shared" si="23"/>
        <v>Charles G. Koch Charitable Foundation_Regent University20107500</v>
      </c>
      <c r="C759" s="11" t="s">
        <v>19</v>
      </c>
      <c r="D759" s="11" t="s">
        <v>3019</v>
      </c>
      <c r="E759" s="11" t="s">
        <v>3019</v>
      </c>
      <c r="F759" s="4">
        <v>7500</v>
      </c>
      <c r="G759" s="3">
        <v>2010</v>
      </c>
      <c r="H759" s="3" t="s">
        <v>21</v>
      </c>
      <c r="I759" s="12"/>
      <c r="J759" s="3">
        <v>102</v>
      </c>
      <c r="K759" s="3" t="str">
        <f>IF(VLOOKUP(D759,'Resources Final'!A:C,3,FALSE)=0,"",VLOOKUP(D759,'Resources Final'!A:C,3,FALSE))</f>
        <v/>
      </c>
      <c r="L759" s="3" t="str">
        <f>IF(VLOOKUP(D759,'Resources Final'!A:D,4,FALSE)=0,"",VLOOKUP(D759,'Resources Final'!A:D,4,FALSE))</f>
        <v>Y</v>
      </c>
      <c r="M759" s="3" t="str">
        <f>IF(VLOOKUP(D759,'Resources Final'!A:E,5,FALSE)=0,"",VLOOKUP(D759,'Resources Final'!A:E,5,FALSE))</f>
        <v/>
      </c>
      <c r="N759" s="7" t="str">
        <f>IF(VLOOKUP(D759,'Resources Final'!A:F,6,FALSE)=0,"",VLOOKUP(D759,'Resources Final'!A:F,6,FALSE))</f>
        <v/>
      </c>
      <c r="O759" s="3" t="str">
        <f>IF(VLOOKUP(D759,'Resources Final'!A:G,7,FALSE)=0,"",VLOOKUP(D759,'Resources Final'!A:G,7,FALSE))</f>
        <v/>
      </c>
    </row>
    <row r="760" spans="1:15" x14ac:dyDescent="0.2">
      <c r="A760" s="11">
        <v>990</v>
      </c>
      <c r="B760" s="11" t="str">
        <f t="shared" si="23"/>
        <v>Charles G. Koch Charitable Foundation_Research Foundation of the State University of New York201012000</v>
      </c>
      <c r="C760" s="11" t="s">
        <v>19</v>
      </c>
      <c r="D760" s="11" t="s">
        <v>3039</v>
      </c>
      <c r="E760" s="11" t="s">
        <v>3036</v>
      </c>
      <c r="F760" s="4">
        <v>12000</v>
      </c>
      <c r="G760" s="3">
        <v>2010</v>
      </c>
      <c r="H760" s="3" t="s">
        <v>21</v>
      </c>
      <c r="I760" s="12"/>
      <c r="J760" s="3">
        <v>103</v>
      </c>
      <c r="K760" s="3" t="str">
        <f>IF(VLOOKUP(D760,'Resources Final'!A:C,3,FALSE)=0,"",VLOOKUP(D760,'Resources Final'!A:C,3,FALSE))</f>
        <v/>
      </c>
      <c r="L760" s="3" t="str">
        <f>IF(VLOOKUP(D760,'Resources Final'!A:D,4,FALSE)=0,"",VLOOKUP(D760,'Resources Final'!A:D,4,FALSE))</f>
        <v>Y</v>
      </c>
      <c r="M760" s="3" t="str">
        <f>IF(VLOOKUP(D760,'Resources Final'!A:E,5,FALSE)=0,"",VLOOKUP(D760,'Resources Final'!A:E,5,FALSE))</f>
        <v/>
      </c>
      <c r="N760" s="7" t="str">
        <f>IF(VLOOKUP(D760,'Resources Final'!A:F,6,FALSE)=0,"",VLOOKUP(D760,'Resources Final'!A:F,6,FALSE))</f>
        <v/>
      </c>
      <c r="O760" s="3" t="str">
        <f>IF(VLOOKUP(D760,'Resources Final'!A:G,7,FALSE)=0,"",VLOOKUP(D760,'Resources Final'!A:G,7,FALSE))</f>
        <v/>
      </c>
    </row>
    <row r="761" spans="1:15" x14ac:dyDescent="0.2">
      <c r="A761" s="11">
        <v>990</v>
      </c>
      <c r="B761" s="11" t="str">
        <f t="shared" si="23"/>
        <v>Charles G. Koch Charitable Foundation_Rhodes College201028000</v>
      </c>
      <c r="C761" s="11" t="s">
        <v>19</v>
      </c>
      <c r="D761" s="11" t="s">
        <v>3058</v>
      </c>
      <c r="E761" s="11" t="s">
        <v>3058</v>
      </c>
      <c r="F761" s="4">
        <v>28000</v>
      </c>
      <c r="G761" s="3">
        <v>2010</v>
      </c>
      <c r="H761" s="3" t="s">
        <v>21</v>
      </c>
      <c r="I761" s="12"/>
      <c r="J761" s="3">
        <v>104</v>
      </c>
      <c r="K761" s="3" t="str">
        <f>IF(VLOOKUP(D761,'Resources Final'!A:C,3,FALSE)=0,"",VLOOKUP(D761,'Resources Final'!A:C,3,FALSE))</f>
        <v/>
      </c>
      <c r="L761" s="3" t="str">
        <f>IF(VLOOKUP(D761,'Resources Final'!A:D,4,FALSE)=0,"",VLOOKUP(D761,'Resources Final'!A:D,4,FALSE))</f>
        <v>Y</v>
      </c>
      <c r="M761" s="3" t="str">
        <f>IF(VLOOKUP(D761,'Resources Final'!A:E,5,FALSE)=0,"",VLOOKUP(D761,'Resources Final'!A:E,5,FALSE))</f>
        <v/>
      </c>
      <c r="N761" s="7" t="str">
        <f>IF(VLOOKUP(D761,'Resources Final'!A:F,6,FALSE)=0,"",VLOOKUP(D761,'Resources Final'!A:F,6,FALSE))</f>
        <v/>
      </c>
      <c r="O761" s="3" t="str">
        <f>IF(VLOOKUP(D761,'Resources Final'!A:G,7,FALSE)=0,"",VLOOKUP(D761,'Resources Final'!A:G,7,FALSE))</f>
        <v/>
      </c>
    </row>
    <row r="762" spans="1:15" x14ac:dyDescent="0.2">
      <c r="A762" s="11">
        <v>990</v>
      </c>
      <c r="B762" s="11" t="str">
        <f t="shared" si="23"/>
        <v>Charles G. Koch Charitable Foundation_Robert Morris University20101500</v>
      </c>
      <c r="C762" s="11" t="s">
        <v>19</v>
      </c>
      <c r="D762" s="11" t="s">
        <v>3080</v>
      </c>
      <c r="E762" s="11" t="s">
        <v>3080</v>
      </c>
      <c r="F762" s="4">
        <v>1500</v>
      </c>
      <c r="G762" s="3">
        <v>2010</v>
      </c>
      <c r="H762" s="3" t="s">
        <v>21</v>
      </c>
      <c r="I762" s="12"/>
      <c r="J762" s="3">
        <v>105</v>
      </c>
      <c r="K762" s="3" t="str">
        <f>IF(VLOOKUP(D762,'Resources Final'!A:C,3,FALSE)=0,"",VLOOKUP(D762,'Resources Final'!A:C,3,FALSE))</f>
        <v/>
      </c>
      <c r="L762" s="3" t="str">
        <f>IF(VLOOKUP(D762,'Resources Final'!A:D,4,FALSE)=0,"",VLOOKUP(D762,'Resources Final'!A:D,4,FALSE))</f>
        <v>Y</v>
      </c>
      <c r="M762" s="3" t="str">
        <f>IF(VLOOKUP(D762,'Resources Final'!A:E,5,FALSE)=0,"",VLOOKUP(D762,'Resources Final'!A:E,5,FALSE))</f>
        <v/>
      </c>
      <c r="N762" s="7" t="str">
        <f>IF(VLOOKUP(D762,'Resources Final'!A:F,6,FALSE)=0,"",VLOOKUP(D762,'Resources Final'!A:F,6,FALSE))</f>
        <v/>
      </c>
      <c r="O762" s="3" t="str">
        <f>IF(VLOOKUP(D762,'Resources Final'!A:G,7,FALSE)=0,"",VLOOKUP(D762,'Resources Final'!A:G,7,FALSE))</f>
        <v/>
      </c>
    </row>
    <row r="763" spans="1:15" x14ac:dyDescent="0.2">
      <c r="A763" s="11">
        <v>990</v>
      </c>
      <c r="B763" s="11" t="str">
        <f t="shared" si="23"/>
        <v>Charles G. Koch Charitable Foundation_Rockford College20107500</v>
      </c>
      <c r="C763" s="11" t="s">
        <v>19</v>
      </c>
      <c r="D763" s="11" t="s">
        <v>3094</v>
      </c>
      <c r="E763" s="11" t="s">
        <v>3094</v>
      </c>
      <c r="F763" s="4">
        <v>7500</v>
      </c>
      <c r="G763" s="3">
        <v>2010</v>
      </c>
      <c r="H763" s="3" t="s">
        <v>21</v>
      </c>
      <c r="I763" s="12"/>
      <c r="J763" s="3">
        <v>106</v>
      </c>
      <c r="K763" s="3" t="str">
        <f>IF(VLOOKUP(D763,'Resources Final'!A:C,3,FALSE)=0,"",VLOOKUP(D763,'Resources Final'!A:C,3,FALSE))</f>
        <v/>
      </c>
      <c r="L763" s="3" t="str">
        <f>IF(VLOOKUP(D763,'Resources Final'!A:D,4,FALSE)=0,"",VLOOKUP(D763,'Resources Final'!A:D,4,FALSE))</f>
        <v>Y</v>
      </c>
      <c r="M763" s="3" t="str">
        <f>IF(VLOOKUP(D763,'Resources Final'!A:E,5,FALSE)=0,"",VLOOKUP(D763,'Resources Final'!A:E,5,FALSE))</f>
        <v/>
      </c>
      <c r="N763" s="7" t="str">
        <f>IF(VLOOKUP(D763,'Resources Final'!A:F,6,FALSE)=0,"",VLOOKUP(D763,'Resources Final'!A:F,6,FALSE))</f>
        <v/>
      </c>
      <c r="O763" s="3" t="str">
        <f>IF(VLOOKUP(D763,'Resources Final'!A:G,7,FALSE)=0,"",VLOOKUP(D763,'Resources Final'!A:G,7,FALSE))</f>
        <v/>
      </c>
    </row>
    <row r="764" spans="1:15" x14ac:dyDescent="0.2">
      <c r="A764" s="11">
        <v>990</v>
      </c>
      <c r="B764" s="11" t="str">
        <f t="shared" si="23"/>
        <v>Charles G. Koch Charitable Foundation_Roosevelt20107950</v>
      </c>
      <c r="C764" s="11" t="s">
        <v>19</v>
      </c>
      <c r="D764" s="11" t="s">
        <v>3115</v>
      </c>
      <c r="E764" s="11" t="s">
        <v>3116</v>
      </c>
      <c r="F764" s="4">
        <v>7950</v>
      </c>
      <c r="G764" s="3">
        <v>2010</v>
      </c>
      <c r="H764" s="3" t="s">
        <v>21</v>
      </c>
      <c r="I764" s="12"/>
      <c r="J764" s="3">
        <v>107</v>
      </c>
      <c r="K764" s="3" t="str">
        <f>IF(VLOOKUP(D764,'Resources Final'!A:C,3,FALSE)=0,"",VLOOKUP(D764,'Resources Final'!A:C,3,FALSE))</f>
        <v/>
      </c>
      <c r="L764" s="3" t="str">
        <f>IF(VLOOKUP(D764,'Resources Final'!A:D,4,FALSE)=0,"",VLOOKUP(D764,'Resources Final'!A:D,4,FALSE))</f>
        <v>Y</v>
      </c>
      <c r="M764" s="3" t="str">
        <f>IF(VLOOKUP(D764,'Resources Final'!A:E,5,FALSE)=0,"",VLOOKUP(D764,'Resources Final'!A:E,5,FALSE))</f>
        <v/>
      </c>
      <c r="N764" s="7" t="str">
        <f>IF(VLOOKUP(D764,'Resources Final'!A:F,6,FALSE)=0,"",VLOOKUP(D764,'Resources Final'!A:F,6,FALSE))</f>
        <v/>
      </c>
      <c r="O764" s="3" t="str">
        <f>IF(VLOOKUP(D764,'Resources Final'!A:G,7,FALSE)=0,"",VLOOKUP(D764,'Resources Final'!A:G,7,FALSE))</f>
        <v/>
      </c>
    </row>
    <row r="765" spans="1:15" x14ac:dyDescent="0.2">
      <c r="A765" s="11">
        <v>990</v>
      </c>
      <c r="B765" s="11" t="str">
        <f t="shared" si="23"/>
        <v>Charles G. Koch Charitable Foundation_Royal Institute for Advancement of Learning20106000</v>
      </c>
      <c r="C765" s="11" t="s">
        <v>19</v>
      </c>
      <c r="D765" s="11" t="s">
        <v>3129</v>
      </c>
      <c r="E765" s="11" t="s">
        <v>2386</v>
      </c>
      <c r="F765" s="4">
        <v>6000</v>
      </c>
      <c r="G765" s="3">
        <v>2010</v>
      </c>
      <c r="H765" s="3" t="s">
        <v>21</v>
      </c>
      <c r="I765" s="12" t="s">
        <v>4218</v>
      </c>
      <c r="J765" s="3">
        <v>108</v>
      </c>
      <c r="K765" s="3" t="str">
        <f>IF(VLOOKUP(D765,'Resources Final'!A:C,3,FALSE)=0,"",VLOOKUP(D765,'Resources Final'!A:C,3,FALSE))</f>
        <v/>
      </c>
      <c r="L765" s="3" t="str">
        <f>IF(VLOOKUP(D765,'Resources Final'!A:D,4,FALSE)=0,"",VLOOKUP(D765,'Resources Final'!A:D,4,FALSE))</f>
        <v>Y</v>
      </c>
      <c r="M765" s="3" t="str">
        <f>IF(VLOOKUP(D765,'Resources Final'!A:E,5,FALSE)=0,"",VLOOKUP(D765,'Resources Final'!A:E,5,FALSE))</f>
        <v/>
      </c>
      <c r="N765" s="7" t="str">
        <f>IF(VLOOKUP(D765,'Resources Final'!A:F,6,FALSE)=0,"",VLOOKUP(D765,'Resources Final'!A:F,6,FALSE))</f>
        <v/>
      </c>
      <c r="O765" s="3" t="str">
        <f>IF(VLOOKUP(D765,'Resources Final'!A:G,7,FALSE)=0,"",VLOOKUP(D765,'Resources Final'!A:G,7,FALSE))</f>
        <v/>
      </c>
    </row>
    <row r="766" spans="1:15" x14ac:dyDescent="0.2">
      <c r="A766" s="11">
        <v>990</v>
      </c>
      <c r="B766" s="11" t="str">
        <f t="shared" si="23"/>
        <v>Charles G. Koch Charitable Foundation_Ryan Foundation20104500</v>
      </c>
      <c r="C766" s="11" t="s">
        <v>19</v>
      </c>
      <c r="D766" s="11" t="s">
        <v>3154</v>
      </c>
      <c r="E766" s="11" t="s">
        <v>3154</v>
      </c>
      <c r="F766" s="4">
        <v>4500</v>
      </c>
      <c r="G766" s="3">
        <v>2010</v>
      </c>
      <c r="H766" s="3" t="s">
        <v>21</v>
      </c>
      <c r="I766" s="12"/>
      <c r="J766" s="3">
        <v>109</v>
      </c>
      <c r="K766" s="3" t="str">
        <f>IF(VLOOKUP(D766,'Resources Final'!A:C,3,FALSE)=0,"",VLOOKUP(D766,'Resources Final'!A:C,3,FALSE))</f>
        <v/>
      </c>
      <c r="L766" s="3" t="str">
        <f>IF(VLOOKUP(D766,'Resources Final'!A:D,4,FALSE)=0,"",VLOOKUP(D766,'Resources Final'!A:D,4,FALSE))</f>
        <v/>
      </c>
      <c r="M766" s="3" t="str">
        <f>IF(VLOOKUP(D766,'Resources Final'!A:E,5,FALSE)=0,"",VLOOKUP(D766,'Resources Final'!A:E,5,FALSE))</f>
        <v/>
      </c>
      <c r="N766" s="7" t="str">
        <f>IF(VLOOKUP(D766,'Resources Final'!A:F,6,FALSE)=0,"",VLOOKUP(D766,'Resources Final'!A:F,6,FALSE))</f>
        <v/>
      </c>
      <c r="O766" s="3" t="str">
        <f>IF(VLOOKUP(D766,'Resources Final'!A:G,7,FALSE)=0,"",VLOOKUP(D766,'Resources Final'!A:G,7,FALSE))</f>
        <v/>
      </c>
    </row>
    <row r="767" spans="1:15" x14ac:dyDescent="0.2">
      <c r="A767" s="11">
        <v>990</v>
      </c>
      <c r="B767" s="11" t="str">
        <f t="shared" si="23"/>
        <v>Charles G. Koch Charitable Foundation_Saginaw Valley State University20104940</v>
      </c>
      <c r="C767" s="11" t="s">
        <v>19</v>
      </c>
      <c r="D767" s="11" t="s">
        <v>3200</v>
      </c>
      <c r="E767" s="11" t="s">
        <v>3200</v>
      </c>
      <c r="F767" s="4">
        <v>4940</v>
      </c>
      <c r="G767" s="3">
        <v>2010</v>
      </c>
      <c r="H767" s="3" t="s">
        <v>21</v>
      </c>
      <c r="I767" s="12"/>
      <c r="J767" s="3">
        <v>110</v>
      </c>
      <c r="K767" s="3" t="str">
        <f>IF(VLOOKUP(D767,'Resources Final'!A:C,3,FALSE)=0,"",VLOOKUP(D767,'Resources Final'!A:C,3,FALSE))</f>
        <v/>
      </c>
      <c r="L767" s="3" t="str">
        <f>IF(VLOOKUP(D767,'Resources Final'!A:D,4,FALSE)=0,"",VLOOKUP(D767,'Resources Final'!A:D,4,FALSE))</f>
        <v>Y</v>
      </c>
      <c r="M767" s="3" t="str">
        <f>IF(VLOOKUP(D767,'Resources Final'!A:E,5,FALSE)=0,"",VLOOKUP(D767,'Resources Final'!A:E,5,FALSE))</f>
        <v/>
      </c>
      <c r="N767" s="7" t="str">
        <f>IF(VLOOKUP(D767,'Resources Final'!A:F,6,FALSE)=0,"",VLOOKUP(D767,'Resources Final'!A:F,6,FALSE))</f>
        <v/>
      </c>
      <c r="O767" s="3" t="str">
        <f>IF(VLOOKUP(D767,'Resources Final'!A:G,7,FALSE)=0,"",VLOOKUP(D767,'Resources Final'!A:G,7,FALSE))</f>
        <v/>
      </c>
    </row>
    <row r="768" spans="1:15" x14ac:dyDescent="0.2">
      <c r="A768" s="11">
        <v>990</v>
      </c>
      <c r="B768" s="11" t="str">
        <f t="shared" si="23"/>
        <v>Charles G. Koch Charitable Foundation_Salisbury University Foundation201012000</v>
      </c>
      <c r="C768" s="11" t="s">
        <v>19</v>
      </c>
      <c r="D768" s="11" t="s">
        <v>3210</v>
      </c>
      <c r="E768" s="11" t="s">
        <v>3210</v>
      </c>
      <c r="F768" s="4">
        <v>12000</v>
      </c>
      <c r="G768" s="3">
        <v>2010</v>
      </c>
      <c r="H768" s="3" t="s">
        <v>21</v>
      </c>
      <c r="I768" s="12"/>
      <c r="J768" s="3">
        <v>111</v>
      </c>
      <c r="K768" s="3" t="str">
        <f>IF(VLOOKUP(D768,'Resources Final'!A:C,3,FALSE)=0,"",VLOOKUP(D768,'Resources Final'!A:C,3,FALSE))</f>
        <v/>
      </c>
      <c r="L768" s="3" t="str">
        <f>IF(VLOOKUP(D768,'Resources Final'!A:D,4,FALSE)=0,"",VLOOKUP(D768,'Resources Final'!A:D,4,FALSE))</f>
        <v>Y</v>
      </c>
      <c r="M768" s="3" t="str">
        <f>IF(VLOOKUP(D768,'Resources Final'!A:E,5,FALSE)=0,"",VLOOKUP(D768,'Resources Final'!A:E,5,FALSE))</f>
        <v/>
      </c>
      <c r="N768" s="7" t="str">
        <f>IF(VLOOKUP(D768,'Resources Final'!A:F,6,FALSE)=0,"",VLOOKUP(D768,'Resources Final'!A:F,6,FALSE))</f>
        <v/>
      </c>
      <c r="O768" s="3" t="str">
        <f>IF(VLOOKUP(D768,'Resources Final'!A:G,7,FALSE)=0,"",VLOOKUP(D768,'Resources Final'!A:G,7,FALSE))</f>
        <v/>
      </c>
    </row>
    <row r="769" spans="1:15" x14ac:dyDescent="0.2">
      <c r="A769" s="11">
        <v>990</v>
      </c>
      <c r="B769" s="11" t="str">
        <f t="shared" si="23"/>
        <v>Charles G. Koch Charitable Foundation_Salvation Army201050000</v>
      </c>
      <c r="C769" s="11" t="s">
        <v>19</v>
      </c>
      <c r="D769" s="11" t="s">
        <v>2624</v>
      </c>
      <c r="E769" s="11" t="s">
        <v>2624</v>
      </c>
      <c r="F769" s="4">
        <v>50000</v>
      </c>
      <c r="G769" s="3">
        <v>2010</v>
      </c>
      <c r="H769" s="3" t="s">
        <v>21</v>
      </c>
      <c r="I769" s="12"/>
      <c r="J769" s="3">
        <v>112</v>
      </c>
      <c r="K769" s="3" t="str">
        <f>IF(VLOOKUP(D769,'Resources Final'!A:C,3,FALSE)=0,"",VLOOKUP(D769,'Resources Final'!A:C,3,FALSE))</f>
        <v/>
      </c>
      <c r="L769" s="3" t="str">
        <f>IF(VLOOKUP(D769,'Resources Final'!A:D,4,FALSE)=0,"",VLOOKUP(D769,'Resources Final'!A:D,4,FALSE))</f>
        <v/>
      </c>
      <c r="M769" s="3" t="str">
        <f>IF(VLOOKUP(D769,'Resources Final'!A:E,5,FALSE)=0,"",VLOOKUP(D769,'Resources Final'!A:E,5,FALSE))</f>
        <v>N</v>
      </c>
      <c r="N769" s="7" t="str">
        <f>IF(VLOOKUP(D769,'Resources Final'!A:F,6,FALSE)=0,"",VLOOKUP(D769,'Resources Final'!A:F,6,FALSE))</f>
        <v/>
      </c>
      <c r="O769" s="3" t="str">
        <f>IF(VLOOKUP(D769,'Resources Final'!A:G,7,FALSE)=0,"",VLOOKUP(D769,'Resources Final'!A:G,7,FALSE))</f>
        <v/>
      </c>
    </row>
    <row r="770" spans="1:15" x14ac:dyDescent="0.2">
      <c r="A770" s="11">
        <v>990</v>
      </c>
      <c r="B770" s="11" t="str">
        <f t="shared" si="23"/>
        <v>Charles G. Koch Charitable Foundation_San Jose State University201016500</v>
      </c>
      <c r="C770" s="11" t="s">
        <v>19</v>
      </c>
      <c r="D770" s="11" t="s">
        <v>3221</v>
      </c>
      <c r="E770" s="11" t="s">
        <v>3221</v>
      </c>
      <c r="F770" s="4">
        <v>16500</v>
      </c>
      <c r="G770" s="3">
        <v>2010</v>
      </c>
      <c r="H770" s="3" t="s">
        <v>21</v>
      </c>
      <c r="I770" s="12"/>
      <c r="J770" s="3">
        <v>113</v>
      </c>
      <c r="K770" s="3" t="str">
        <f>IF(VLOOKUP(D770,'Resources Final'!A:C,3,FALSE)=0,"",VLOOKUP(D770,'Resources Final'!A:C,3,FALSE))</f>
        <v/>
      </c>
      <c r="L770" s="3" t="str">
        <f>IF(VLOOKUP(D770,'Resources Final'!A:D,4,FALSE)=0,"",VLOOKUP(D770,'Resources Final'!A:D,4,FALSE))</f>
        <v>Y</v>
      </c>
      <c r="M770" s="3" t="str">
        <f>IF(VLOOKUP(D770,'Resources Final'!A:E,5,FALSE)=0,"",VLOOKUP(D770,'Resources Final'!A:E,5,FALSE))</f>
        <v/>
      </c>
      <c r="N770" s="7" t="str">
        <f>IF(VLOOKUP(D770,'Resources Final'!A:F,6,FALSE)=0,"",VLOOKUP(D770,'Resources Final'!A:F,6,FALSE))</f>
        <v/>
      </c>
      <c r="O770" s="3" t="str">
        <f>IF(VLOOKUP(D770,'Resources Final'!A:G,7,FALSE)=0,"",VLOOKUP(D770,'Resources Final'!A:G,7,FALSE))</f>
        <v/>
      </c>
    </row>
    <row r="771" spans="1:15" x14ac:dyDescent="0.2">
      <c r="A771" s="11">
        <v>990</v>
      </c>
      <c r="B771" s="11" t="str">
        <f t="shared" si="23"/>
        <v>Charles G. Koch Charitable Foundation_Sarah Lawrence College20109000</v>
      </c>
      <c r="C771" s="11" t="s">
        <v>19</v>
      </c>
      <c r="D771" s="11" t="s">
        <v>3232</v>
      </c>
      <c r="E771" s="11" t="s">
        <v>3232</v>
      </c>
      <c r="F771" s="4">
        <v>9000</v>
      </c>
      <c r="G771" s="3">
        <v>2010</v>
      </c>
      <c r="H771" s="3" t="s">
        <v>21</v>
      </c>
      <c r="I771" s="12"/>
      <c r="J771" s="3">
        <v>114</v>
      </c>
      <c r="K771" s="3" t="str">
        <f>IF(VLOOKUP(D771,'Resources Final'!A:C,3,FALSE)=0,"",VLOOKUP(D771,'Resources Final'!A:C,3,FALSE))</f>
        <v/>
      </c>
      <c r="L771" s="3" t="str">
        <f>IF(VLOOKUP(D771,'Resources Final'!A:D,4,FALSE)=0,"",VLOOKUP(D771,'Resources Final'!A:D,4,FALSE))</f>
        <v>Y</v>
      </c>
      <c r="M771" s="3" t="str">
        <f>IF(VLOOKUP(D771,'Resources Final'!A:E,5,FALSE)=0,"",VLOOKUP(D771,'Resources Final'!A:E,5,FALSE))</f>
        <v/>
      </c>
      <c r="N771" s="7" t="str">
        <f>IF(VLOOKUP(D771,'Resources Final'!A:F,6,FALSE)=0,"",VLOOKUP(D771,'Resources Final'!A:F,6,FALSE))</f>
        <v/>
      </c>
      <c r="O771" s="3" t="str">
        <f>IF(VLOOKUP(D771,'Resources Final'!A:G,7,FALSE)=0,"",VLOOKUP(D771,'Resources Final'!A:G,7,FALSE))</f>
        <v/>
      </c>
    </row>
    <row r="772" spans="1:15" x14ac:dyDescent="0.2">
      <c r="A772" s="11">
        <v>990</v>
      </c>
      <c r="B772" s="11" t="str">
        <f t="shared" si="23"/>
        <v>Charles G. Koch Charitable Foundation_Seton Hall University201010131</v>
      </c>
      <c r="C772" s="11" t="s">
        <v>19</v>
      </c>
      <c r="D772" s="11" t="s">
        <v>3285</v>
      </c>
      <c r="E772" s="11" t="s">
        <v>3285</v>
      </c>
      <c r="F772" s="4">
        <v>10131</v>
      </c>
      <c r="G772" s="3">
        <v>2010</v>
      </c>
      <c r="H772" s="3" t="s">
        <v>21</v>
      </c>
      <c r="I772" s="12"/>
      <c r="J772" s="3">
        <v>115</v>
      </c>
      <c r="K772" s="3" t="str">
        <f>IF(VLOOKUP(D772,'Resources Final'!A:C,3,FALSE)=0,"",VLOOKUP(D772,'Resources Final'!A:C,3,FALSE))</f>
        <v/>
      </c>
      <c r="L772" s="3" t="str">
        <f>IF(VLOOKUP(D772,'Resources Final'!A:D,4,FALSE)=0,"",VLOOKUP(D772,'Resources Final'!A:D,4,FALSE))</f>
        <v>Y</v>
      </c>
      <c r="M772" s="3" t="str">
        <f>IF(VLOOKUP(D772,'Resources Final'!A:E,5,FALSE)=0,"",VLOOKUP(D772,'Resources Final'!A:E,5,FALSE))</f>
        <v/>
      </c>
      <c r="N772" s="7" t="str">
        <f>IF(VLOOKUP(D772,'Resources Final'!A:F,6,FALSE)=0,"",VLOOKUP(D772,'Resources Final'!A:F,6,FALSE))</f>
        <v/>
      </c>
      <c r="O772" s="3" t="str">
        <f>IF(VLOOKUP(D772,'Resources Final'!A:G,7,FALSE)=0,"",VLOOKUP(D772,'Resources Final'!A:G,7,FALSE))</f>
        <v/>
      </c>
    </row>
    <row r="773" spans="1:15" x14ac:dyDescent="0.2">
      <c r="A773" s="11">
        <v>990</v>
      </c>
      <c r="B773" s="11" t="str">
        <f t="shared" si="23"/>
        <v>Charles G. Koch Charitable Foundation_Skidmore College20103800</v>
      </c>
      <c r="C773" s="11" t="s">
        <v>19</v>
      </c>
      <c r="D773" s="11" t="s">
        <v>3325</v>
      </c>
      <c r="E773" s="11" t="s">
        <v>3325</v>
      </c>
      <c r="F773" s="4">
        <v>3800</v>
      </c>
      <c r="G773" s="3">
        <v>2010</v>
      </c>
      <c r="H773" s="3" t="s">
        <v>21</v>
      </c>
      <c r="I773" s="12"/>
      <c r="J773" s="3">
        <v>116</v>
      </c>
      <c r="K773" s="3" t="str">
        <f>IF(VLOOKUP(D773,'Resources Final'!A:C,3,FALSE)=0,"",VLOOKUP(D773,'Resources Final'!A:C,3,FALSE))</f>
        <v/>
      </c>
      <c r="L773" s="3" t="str">
        <f>IF(VLOOKUP(D773,'Resources Final'!A:D,4,FALSE)=0,"",VLOOKUP(D773,'Resources Final'!A:D,4,FALSE))</f>
        <v>Y</v>
      </c>
      <c r="M773" s="3" t="str">
        <f>IF(VLOOKUP(D773,'Resources Final'!A:E,5,FALSE)=0,"",VLOOKUP(D773,'Resources Final'!A:E,5,FALSE))</f>
        <v/>
      </c>
      <c r="N773" s="7" t="str">
        <f>IF(VLOOKUP(D773,'Resources Final'!A:F,6,FALSE)=0,"",VLOOKUP(D773,'Resources Final'!A:F,6,FALSE))</f>
        <v/>
      </c>
      <c r="O773" s="3" t="str">
        <f>IF(VLOOKUP(D773,'Resources Final'!A:G,7,FALSE)=0,"",VLOOKUP(D773,'Resources Final'!A:G,7,FALSE))</f>
        <v/>
      </c>
    </row>
    <row r="774" spans="1:15" x14ac:dyDescent="0.2">
      <c r="A774" s="11">
        <v>990</v>
      </c>
      <c r="B774" s="11" t="str">
        <f t="shared" si="23"/>
        <v>Charles G. Koch Charitable Foundation_Smithsonian Institute Astrophysical Observatory (Willie Soon)201055000</v>
      </c>
      <c r="C774" s="11" t="s">
        <v>19</v>
      </c>
      <c r="D774" s="11" t="s">
        <v>3343</v>
      </c>
      <c r="E774" s="11" t="s">
        <v>3344</v>
      </c>
      <c r="F774" s="4">
        <v>55000</v>
      </c>
      <c r="G774" s="3">
        <v>2010</v>
      </c>
      <c r="H774" s="3" t="s">
        <v>21</v>
      </c>
      <c r="I774" s="12" t="s">
        <v>4219</v>
      </c>
      <c r="J774" s="3">
        <v>117</v>
      </c>
      <c r="K774" s="3" t="str">
        <f>IF(VLOOKUP(D774,'Resources Final'!A:C,3,FALSE)=0,"",VLOOKUP(D774,'Resources Final'!A:C,3,FALSE))</f>
        <v/>
      </c>
      <c r="L774" s="3" t="str">
        <f>IF(VLOOKUP(D774,'Resources Final'!A:D,4,FALSE)=0,"",VLOOKUP(D774,'Resources Final'!A:D,4,FALSE))</f>
        <v>Y</v>
      </c>
      <c r="M774" s="3" t="str">
        <f>IF(VLOOKUP(D774,'Resources Final'!A:E,5,FALSE)=0,"",VLOOKUP(D774,'Resources Final'!A:E,5,FALSE))</f>
        <v/>
      </c>
      <c r="N774" s="7" t="str">
        <f>IF(VLOOKUP(D774,'Resources Final'!A:F,6,FALSE)=0,"",VLOOKUP(D774,'Resources Final'!A:F,6,FALSE))</f>
        <v/>
      </c>
      <c r="O774" s="3" t="str">
        <f>IF(VLOOKUP(D774,'Resources Final'!A:G,7,FALSE)=0,"",VLOOKUP(D774,'Resources Final'!A:G,7,FALSE))</f>
        <v/>
      </c>
    </row>
    <row r="775" spans="1:15" x14ac:dyDescent="0.2">
      <c r="A775" s="11">
        <v>990</v>
      </c>
      <c r="B775" s="11" t="str">
        <f t="shared" si="23"/>
        <v>Charles G. Koch Charitable Foundation_Southern Illinois University Foundation201014976</v>
      </c>
      <c r="C775" s="11" t="s">
        <v>19</v>
      </c>
      <c r="D775" s="11" t="s">
        <v>3370</v>
      </c>
      <c r="E775" s="11" t="s">
        <v>3368</v>
      </c>
      <c r="F775" s="4">
        <v>14976</v>
      </c>
      <c r="G775" s="3">
        <v>2010</v>
      </c>
      <c r="H775" s="3" t="s">
        <v>21</v>
      </c>
      <c r="I775" s="12"/>
      <c r="J775" s="3">
        <v>118</v>
      </c>
      <c r="K775" s="3" t="str">
        <f>IF(VLOOKUP(D775,'Resources Final'!A:C,3,FALSE)=0,"",VLOOKUP(D775,'Resources Final'!A:C,3,FALSE))</f>
        <v/>
      </c>
      <c r="L775" s="3" t="str">
        <f>IF(VLOOKUP(D775,'Resources Final'!A:D,4,FALSE)=0,"",VLOOKUP(D775,'Resources Final'!A:D,4,FALSE))</f>
        <v>Y</v>
      </c>
      <c r="M775" s="3" t="str">
        <f>IF(VLOOKUP(D775,'Resources Final'!A:E,5,FALSE)=0,"",VLOOKUP(D775,'Resources Final'!A:E,5,FALSE))</f>
        <v/>
      </c>
      <c r="N775" s="7" t="str">
        <f>IF(VLOOKUP(D775,'Resources Final'!A:F,6,FALSE)=0,"",VLOOKUP(D775,'Resources Final'!A:F,6,FALSE))</f>
        <v/>
      </c>
      <c r="O775" s="3" t="str">
        <f>IF(VLOOKUP(D775,'Resources Final'!A:G,7,FALSE)=0,"",VLOOKUP(D775,'Resources Final'!A:G,7,FALSE))</f>
        <v/>
      </c>
    </row>
    <row r="776" spans="1:15" x14ac:dyDescent="0.2">
      <c r="A776" s="11">
        <v>990</v>
      </c>
      <c r="B776" s="11" t="str">
        <f t="shared" si="23"/>
        <v>Charles G. Koch Charitable Foundation_Southern Methodist University2010800</v>
      </c>
      <c r="C776" s="11" t="s">
        <v>19</v>
      </c>
      <c r="D776" s="11" t="s">
        <v>3371</v>
      </c>
      <c r="E776" s="11" t="s">
        <v>3371</v>
      </c>
      <c r="F776" s="4">
        <v>800</v>
      </c>
      <c r="G776" s="3">
        <v>2010</v>
      </c>
      <c r="H776" s="3" t="s">
        <v>21</v>
      </c>
      <c r="I776" s="12"/>
      <c r="J776" s="3">
        <v>119</v>
      </c>
      <c r="K776" s="3" t="str">
        <f>IF(VLOOKUP(D776,'Resources Final'!A:C,3,FALSE)=0,"",VLOOKUP(D776,'Resources Final'!A:C,3,FALSE))</f>
        <v/>
      </c>
      <c r="L776" s="3" t="str">
        <f>IF(VLOOKUP(D776,'Resources Final'!A:D,4,FALSE)=0,"",VLOOKUP(D776,'Resources Final'!A:D,4,FALSE))</f>
        <v>Y</v>
      </c>
      <c r="M776" s="3" t="str">
        <f>IF(VLOOKUP(D776,'Resources Final'!A:E,5,FALSE)=0,"",VLOOKUP(D776,'Resources Final'!A:E,5,FALSE))</f>
        <v/>
      </c>
      <c r="N776" s="7" t="str">
        <f>IF(VLOOKUP(D776,'Resources Final'!A:F,6,FALSE)=0,"",VLOOKUP(D776,'Resources Final'!A:F,6,FALSE))</f>
        <v/>
      </c>
      <c r="O776" s="3" t="str">
        <f>IF(VLOOKUP(D776,'Resources Final'!A:G,7,FALSE)=0,"",VLOOKUP(D776,'Resources Final'!A:G,7,FALSE))</f>
        <v/>
      </c>
    </row>
    <row r="777" spans="1:15" x14ac:dyDescent="0.2">
      <c r="A777" s="11">
        <v>990</v>
      </c>
      <c r="B777" s="11" t="str">
        <f t="shared" si="23"/>
        <v>Charles G. Koch Charitable Foundation_St Cloud State University Foundation20105500</v>
      </c>
      <c r="C777" s="11" t="s">
        <v>19</v>
      </c>
      <c r="D777" s="11" t="s">
        <v>3398</v>
      </c>
      <c r="E777" s="11" t="s">
        <v>3397</v>
      </c>
      <c r="F777" s="4">
        <v>5500</v>
      </c>
      <c r="G777" s="3">
        <v>2010</v>
      </c>
      <c r="H777" s="3" t="s">
        <v>21</v>
      </c>
      <c r="I777" s="12"/>
      <c r="J777" s="3">
        <v>120</v>
      </c>
      <c r="K777" s="3" t="str">
        <f>IF(VLOOKUP(D777,'Resources Final'!A:C,3,FALSE)=0,"",VLOOKUP(D777,'Resources Final'!A:C,3,FALSE))</f>
        <v/>
      </c>
      <c r="L777" s="3" t="str">
        <f>IF(VLOOKUP(D777,'Resources Final'!A:D,4,FALSE)=0,"",VLOOKUP(D777,'Resources Final'!A:D,4,FALSE))</f>
        <v>Y</v>
      </c>
      <c r="M777" s="3" t="str">
        <f>IF(VLOOKUP(D777,'Resources Final'!A:E,5,FALSE)=0,"",VLOOKUP(D777,'Resources Final'!A:E,5,FALSE))</f>
        <v/>
      </c>
      <c r="N777" s="7" t="str">
        <f>IF(VLOOKUP(D777,'Resources Final'!A:F,6,FALSE)=0,"",VLOOKUP(D777,'Resources Final'!A:F,6,FALSE))</f>
        <v/>
      </c>
      <c r="O777" s="3" t="str">
        <f>IF(VLOOKUP(D777,'Resources Final'!A:G,7,FALSE)=0,"",VLOOKUP(D777,'Resources Final'!A:G,7,FALSE))</f>
        <v/>
      </c>
    </row>
    <row r="778" spans="1:15" x14ac:dyDescent="0.2">
      <c r="A778" s="11">
        <v>990</v>
      </c>
      <c r="B778" s="11" t="str">
        <f t="shared" si="23"/>
        <v>Charles G. Koch Charitable Foundation_St John Fisher College20108000</v>
      </c>
      <c r="C778" s="11" t="s">
        <v>19</v>
      </c>
      <c r="D778" s="11" t="s">
        <v>3400</v>
      </c>
      <c r="E778" s="11" t="s">
        <v>3400</v>
      </c>
      <c r="F778" s="4">
        <v>8000</v>
      </c>
      <c r="G778" s="3">
        <v>2010</v>
      </c>
      <c r="H778" s="3" t="s">
        <v>21</v>
      </c>
      <c r="I778" s="12"/>
      <c r="J778" s="3">
        <v>121</v>
      </c>
      <c r="K778" s="3" t="str">
        <f>IF(VLOOKUP(D778,'Resources Final'!A:C,3,FALSE)=0,"",VLOOKUP(D778,'Resources Final'!A:C,3,FALSE))</f>
        <v/>
      </c>
      <c r="L778" s="3" t="str">
        <f>IF(VLOOKUP(D778,'Resources Final'!A:D,4,FALSE)=0,"",VLOOKUP(D778,'Resources Final'!A:D,4,FALSE))</f>
        <v>Y</v>
      </c>
      <c r="M778" s="3" t="str">
        <f>IF(VLOOKUP(D778,'Resources Final'!A:E,5,FALSE)=0,"",VLOOKUP(D778,'Resources Final'!A:E,5,FALSE))</f>
        <v/>
      </c>
      <c r="N778" s="7" t="str">
        <f>IF(VLOOKUP(D778,'Resources Final'!A:F,6,FALSE)=0,"",VLOOKUP(D778,'Resources Final'!A:F,6,FALSE))</f>
        <v/>
      </c>
      <c r="O778" s="3" t="str">
        <f>IF(VLOOKUP(D778,'Resources Final'!A:G,7,FALSE)=0,"",VLOOKUP(D778,'Resources Final'!A:G,7,FALSE))</f>
        <v/>
      </c>
    </row>
    <row r="779" spans="1:15" x14ac:dyDescent="0.2">
      <c r="A779" s="11">
        <v>990</v>
      </c>
      <c r="B779" s="11" t="str">
        <f t="shared" si="23"/>
        <v>Charles G. Koch Charitable Foundation_St John's University201022000</v>
      </c>
      <c r="C779" s="11" t="s">
        <v>19</v>
      </c>
      <c r="D779" s="11" t="s">
        <v>3401</v>
      </c>
      <c r="E779" s="11" t="s">
        <v>3401</v>
      </c>
      <c r="F779" s="4">
        <v>22000</v>
      </c>
      <c r="G779" s="3">
        <v>2010</v>
      </c>
      <c r="H779" s="3" t="s">
        <v>21</v>
      </c>
      <c r="I779" s="12"/>
      <c r="J779" s="3">
        <v>122</v>
      </c>
      <c r="K779" s="3" t="str">
        <f>IF(VLOOKUP(D779,'Resources Final'!A:C,3,FALSE)=0,"",VLOOKUP(D779,'Resources Final'!A:C,3,FALSE))</f>
        <v/>
      </c>
      <c r="L779" s="3" t="str">
        <f>IF(VLOOKUP(D779,'Resources Final'!A:D,4,FALSE)=0,"",VLOOKUP(D779,'Resources Final'!A:D,4,FALSE))</f>
        <v>Y</v>
      </c>
      <c r="M779" s="3" t="str">
        <f>IF(VLOOKUP(D779,'Resources Final'!A:E,5,FALSE)=0,"",VLOOKUP(D779,'Resources Final'!A:E,5,FALSE))</f>
        <v/>
      </c>
      <c r="N779" s="7" t="str">
        <f>IF(VLOOKUP(D779,'Resources Final'!A:F,6,FALSE)=0,"",VLOOKUP(D779,'Resources Final'!A:F,6,FALSE))</f>
        <v/>
      </c>
      <c r="O779" s="3" t="str">
        <f>IF(VLOOKUP(D779,'Resources Final'!A:G,7,FALSE)=0,"",VLOOKUP(D779,'Resources Final'!A:G,7,FALSE))</f>
        <v/>
      </c>
    </row>
    <row r="780" spans="1:15" x14ac:dyDescent="0.2">
      <c r="A780" s="11">
        <v>990</v>
      </c>
      <c r="B780" s="11" t="str">
        <f t="shared" si="23"/>
        <v>Charles G. Koch Charitable Foundation_St Lawrence University201010000</v>
      </c>
      <c r="C780" s="11" t="s">
        <v>19</v>
      </c>
      <c r="D780" s="11" t="s">
        <v>3402</v>
      </c>
      <c r="E780" s="11" t="s">
        <v>3402</v>
      </c>
      <c r="F780" s="4">
        <v>10000</v>
      </c>
      <c r="G780" s="3">
        <v>2010</v>
      </c>
      <c r="H780" s="3" t="s">
        <v>21</v>
      </c>
      <c r="I780" s="12"/>
      <c r="J780" s="3">
        <v>123</v>
      </c>
      <c r="K780" s="3" t="str">
        <f>IF(VLOOKUP(D780,'Resources Final'!A:C,3,FALSE)=0,"",VLOOKUP(D780,'Resources Final'!A:C,3,FALSE))</f>
        <v/>
      </c>
      <c r="L780" s="3" t="str">
        <f>IF(VLOOKUP(D780,'Resources Final'!A:D,4,FALSE)=0,"",VLOOKUP(D780,'Resources Final'!A:D,4,FALSE))</f>
        <v>Y</v>
      </c>
      <c r="M780" s="3" t="str">
        <f>IF(VLOOKUP(D780,'Resources Final'!A:E,5,FALSE)=0,"",VLOOKUP(D780,'Resources Final'!A:E,5,FALSE))</f>
        <v/>
      </c>
      <c r="N780" s="7" t="str">
        <f>IF(VLOOKUP(D780,'Resources Final'!A:F,6,FALSE)=0,"",VLOOKUP(D780,'Resources Final'!A:F,6,FALSE))</f>
        <v/>
      </c>
      <c r="O780" s="3" t="str">
        <f>IF(VLOOKUP(D780,'Resources Final'!A:G,7,FALSE)=0,"",VLOOKUP(D780,'Resources Final'!A:G,7,FALSE))</f>
        <v/>
      </c>
    </row>
    <row r="781" spans="1:15" x14ac:dyDescent="0.2">
      <c r="A781" s="11">
        <v>990</v>
      </c>
      <c r="B781" s="11" t="str">
        <f t="shared" si="23"/>
        <v>Charles G. Koch Charitable Foundation_St Vincent20107500</v>
      </c>
      <c r="C781" s="11" t="s">
        <v>19</v>
      </c>
      <c r="D781" s="11" t="s">
        <v>3406</v>
      </c>
      <c r="E781" s="11" t="s">
        <v>3407</v>
      </c>
      <c r="F781" s="4">
        <v>7500</v>
      </c>
      <c r="G781" s="3">
        <v>2010</v>
      </c>
      <c r="H781" s="3" t="s">
        <v>21</v>
      </c>
      <c r="I781" s="12" t="s">
        <v>4220</v>
      </c>
      <c r="J781" s="3">
        <v>124</v>
      </c>
      <c r="K781" s="3" t="str">
        <f>IF(VLOOKUP(D781,'Resources Final'!A:C,3,FALSE)=0,"",VLOOKUP(D781,'Resources Final'!A:C,3,FALSE))</f>
        <v/>
      </c>
      <c r="L781" s="3" t="str">
        <f>IF(VLOOKUP(D781,'Resources Final'!A:D,4,FALSE)=0,"",VLOOKUP(D781,'Resources Final'!A:D,4,FALSE))</f>
        <v>Y</v>
      </c>
      <c r="M781" s="3" t="str">
        <f>IF(VLOOKUP(D781,'Resources Final'!A:E,5,FALSE)=0,"",VLOOKUP(D781,'Resources Final'!A:E,5,FALSE))</f>
        <v/>
      </c>
      <c r="N781" s="7" t="str">
        <f>IF(VLOOKUP(D781,'Resources Final'!A:F,6,FALSE)=0,"",VLOOKUP(D781,'Resources Final'!A:F,6,FALSE))</f>
        <v/>
      </c>
      <c r="O781" s="3" t="str">
        <f>IF(VLOOKUP(D781,'Resources Final'!A:G,7,FALSE)=0,"",VLOOKUP(D781,'Resources Final'!A:G,7,FALSE))</f>
        <v/>
      </c>
    </row>
    <row r="782" spans="1:15" x14ac:dyDescent="0.2">
      <c r="A782" s="11">
        <v>990</v>
      </c>
      <c r="B782" s="11" t="str">
        <f t="shared" si="23"/>
        <v>Charles G. Koch Charitable Foundation_Stillman College20107500</v>
      </c>
      <c r="C782" s="11" t="s">
        <v>19</v>
      </c>
      <c r="D782" s="11" t="s">
        <v>3449</v>
      </c>
      <c r="E782" s="11" t="s">
        <v>3449</v>
      </c>
      <c r="F782" s="4">
        <v>7500</v>
      </c>
      <c r="G782" s="3">
        <v>2010</v>
      </c>
      <c r="H782" s="3" t="s">
        <v>21</v>
      </c>
      <c r="I782" s="12"/>
      <c r="J782" s="3">
        <v>125</v>
      </c>
      <c r="K782" s="3" t="str">
        <f>IF(VLOOKUP(D782,'Resources Final'!A:C,3,FALSE)=0,"",VLOOKUP(D782,'Resources Final'!A:C,3,FALSE))</f>
        <v/>
      </c>
      <c r="L782" s="3" t="str">
        <f>IF(VLOOKUP(D782,'Resources Final'!A:D,4,FALSE)=0,"",VLOOKUP(D782,'Resources Final'!A:D,4,FALSE))</f>
        <v>Y</v>
      </c>
      <c r="M782" s="3" t="str">
        <f>IF(VLOOKUP(D782,'Resources Final'!A:E,5,FALSE)=0,"",VLOOKUP(D782,'Resources Final'!A:E,5,FALSE))</f>
        <v/>
      </c>
      <c r="N782" s="7" t="str">
        <f>IF(VLOOKUP(D782,'Resources Final'!A:F,6,FALSE)=0,"",VLOOKUP(D782,'Resources Final'!A:F,6,FALSE))</f>
        <v/>
      </c>
      <c r="O782" s="3" t="str">
        <f>IF(VLOOKUP(D782,'Resources Final'!A:G,7,FALSE)=0,"",VLOOKUP(D782,'Resources Final'!A:G,7,FALSE))</f>
        <v/>
      </c>
    </row>
    <row r="783" spans="1:15" x14ac:dyDescent="0.2">
      <c r="A783" s="11">
        <v>990</v>
      </c>
      <c r="B783" s="11" t="str">
        <f t="shared" si="23"/>
        <v>Charles G. Koch Charitable Foundation_Stonehill College201013494</v>
      </c>
      <c r="C783" s="11" t="s">
        <v>19</v>
      </c>
      <c r="D783" s="11" t="s">
        <v>3453</v>
      </c>
      <c r="E783" s="11" t="s">
        <v>3453</v>
      </c>
      <c r="F783" s="4">
        <v>13494</v>
      </c>
      <c r="G783" s="3">
        <v>2010</v>
      </c>
      <c r="H783" s="3" t="s">
        <v>21</v>
      </c>
      <c r="I783" s="12"/>
      <c r="J783" s="3">
        <v>126</v>
      </c>
      <c r="K783" s="3" t="str">
        <f>IF(VLOOKUP(D783,'Resources Final'!A:C,3,FALSE)=0,"",VLOOKUP(D783,'Resources Final'!A:C,3,FALSE))</f>
        <v/>
      </c>
      <c r="L783" s="3" t="str">
        <f>IF(VLOOKUP(D783,'Resources Final'!A:D,4,FALSE)=0,"",VLOOKUP(D783,'Resources Final'!A:D,4,FALSE))</f>
        <v>Y</v>
      </c>
      <c r="M783" s="3" t="str">
        <f>IF(VLOOKUP(D783,'Resources Final'!A:E,5,FALSE)=0,"",VLOOKUP(D783,'Resources Final'!A:E,5,FALSE))</f>
        <v/>
      </c>
      <c r="N783" s="7" t="str">
        <f>IF(VLOOKUP(D783,'Resources Final'!A:F,6,FALSE)=0,"",VLOOKUP(D783,'Resources Final'!A:F,6,FALSE))</f>
        <v/>
      </c>
      <c r="O783" s="3" t="str">
        <f>IF(VLOOKUP(D783,'Resources Final'!A:G,7,FALSE)=0,"",VLOOKUP(D783,'Resources Final'!A:G,7,FALSE))</f>
        <v/>
      </c>
    </row>
    <row r="784" spans="1:15" x14ac:dyDescent="0.2">
      <c r="A784" s="11">
        <v>990</v>
      </c>
      <c r="B784" s="11" t="str">
        <f t="shared" si="23"/>
        <v>Charles G. Koch Charitable Foundation_Students for Liberty201020000</v>
      </c>
      <c r="C784" s="11" t="s">
        <v>19</v>
      </c>
      <c r="D784" s="11" t="s">
        <v>3465</v>
      </c>
      <c r="E784" s="11" t="s">
        <v>3465</v>
      </c>
      <c r="F784" s="4">
        <v>20000</v>
      </c>
      <c r="G784" s="3">
        <v>2010</v>
      </c>
      <c r="H784" s="3" t="s">
        <v>21</v>
      </c>
      <c r="I784" s="12"/>
      <c r="J784" s="3">
        <v>127</v>
      </c>
      <c r="K784" s="3" t="str">
        <f>IF(VLOOKUP(D784,'Resources Final'!A:C,3,FALSE)=0,"",VLOOKUP(D784,'Resources Final'!A:C,3,FALSE))</f>
        <v/>
      </c>
      <c r="L784" s="3" t="str">
        <f>IF(VLOOKUP(D784,'Resources Final'!A:D,4,FALSE)=0,"",VLOOKUP(D784,'Resources Final'!A:D,4,FALSE))</f>
        <v/>
      </c>
      <c r="M784" s="3" t="str">
        <f>IF(VLOOKUP(D784,'Resources Final'!A:E,5,FALSE)=0,"",VLOOKUP(D784,'Resources Final'!A:E,5,FALSE))</f>
        <v/>
      </c>
      <c r="N784" s="7" t="str">
        <f>IF(VLOOKUP(D784,'Resources Final'!A:F,6,FALSE)=0,"",VLOOKUP(D784,'Resources Final'!A:F,6,FALSE))</f>
        <v>https://www.sourcewatch.org/index.php/Students_for_Liberty</v>
      </c>
      <c r="O784" s="3" t="str">
        <f>IF(VLOOKUP(D784,'Resources Final'!A:G,7,FALSE)=0,"",VLOOKUP(D784,'Resources Final'!A:G,7,FALSE))</f>
        <v>Sourcewatch</v>
      </c>
    </row>
    <row r="785" spans="1:15" x14ac:dyDescent="0.2">
      <c r="A785" s="11">
        <v>990</v>
      </c>
      <c r="B785" s="11" t="str">
        <f t="shared" si="23"/>
        <v>Charles G. Koch Charitable Foundation_Suffolk University2010209697</v>
      </c>
      <c r="C785" s="11" t="s">
        <v>19</v>
      </c>
      <c r="D785" s="11" t="s">
        <v>3472</v>
      </c>
      <c r="E785" s="11" t="s">
        <v>3472</v>
      </c>
      <c r="F785" s="4">
        <v>209697</v>
      </c>
      <c r="G785" s="3">
        <v>2010</v>
      </c>
      <c r="H785" s="3" t="s">
        <v>21</v>
      </c>
      <c r="I785" s="12"/>
      <c r="J785" s="3">
        <v>128</v>
      </c>
      <c r="K785" s="3" t="str">
        <f>IF(VLOOKUP(D785,'Resources Final'!A:C,3,FALSE)=0,"",VLOOKUP(D785,'Resources Final'!A:C,3,FALSE))</f>
        <v/>
      </c>
      <c r="L785" s="3" t="str">
        <f>IF(VLOOKUP(D785,'Resources Final'!A:D,4,FALSE)=0,"",VLOOKUP(D785,'Resources Final'!A:D,4,FALSE))</f>
        <v>Y</v>
      </c>
      <c r="M785" s="3" t="str">
        <f>IF(VLOOKUP(D785,'Resources Final'!A:E,5,FALSE)=0,"",VLOOKUP(D785,'Resources Final'!A:E,5,FALSE))</f>
        <v/>
      </c>
      <c r="N785" s="7" t="str">
        <f>IF(VLOOKUP(D785,'Resources Final'!A:F,6,FALSE)=0,"",VLOOKUP(D785,'Resources Final'!A:F,6,FALSE))</f>
        <v/>
      </c>
      <c r="O785" s="3" t="str">
        <f>IF(VLOOKUP(D785,'Resources Final'!A:G,7,FALSE)=0,"",VLOOKUP(D785,'Resources Final'!A:G,7,FALSE))</f>
        <v/>
      </c>
    </row>
    <row r="786" spans="1:15" x14ac:dyDescent="0.2">
      <c r="A786" s="11">
        <v>990</v>
      </c>
      <c r="B786" s="11" t="str">
        <f t="shared" si="23"/>
        <v>Charles G. Koch Charitable Foundation_Texas State University - San Marcos20107500</v>
      </c>
      <c r="C786" s="11" t="s">
        <v>19</v>
      </c>
      <c r="D786" s="11" t="s">
        <v>3558</v>
      </c>
      <c r="E786" s="11" t="s">
        <v>3557</v>
      </c>
      <c r="F786" s="4">
        <v>7500</v>
      </c>
      <c r="G786" s="3">
        <v>2010</v>
      </c>
      <c r="H786" s="3" t="s">
        <v>21</v>
      </c>
      <c r="I786" s="12"/>
      <c r="J786" s="3">
        <v>129</v>
      </c>
      <c r="K786" s="3" t="str">
        <f>IF(VLOOKUP(D786,'Resources Final'!A:C,3,FALSE)=0,"",VLOOKUP(D786,'Resources Final'!A:C,3,FALSE))</f>
        <v/>
      </c>
      <c r="L786" s="3" t="str">
        <f>IF(VLOOKUP(D786,'Resources Final'!A:D,4,FALSE)=0,"",VLOOKUP(D786,'Resources Final'!A:D,4,FALSE))</f>
        <v>Y</v>
      </c>
      <c r="M786" s="3" t="str">
        <f>IF(VLOOKUP(D786,'Resources Final'!A:E,5,FALSE)=0,"",VLOOKUP(D786,'Resources Final'!A:E,5,FALSE))</f>
        <v/>
      </c>
      <c r="N786" s="7" t="str">
        <f>IF(VLOOKUP(D786,'Resources Final'!A:F,6,FALSE)=0,"",VLOOKUP(D786,'Resources Final'!A:F,6,FALSE))</f>
        <v/>
      </c>
      <c r="O786" s="3" t="str">
        <f>IF(VLOOKUP(D786,'Resources Final'!A:G,7,FALSE)=0,"",VLOOKUP(D786,'Resources Final'!A:G,7,FALSE))</f>
        <v/>
      </c>
    </row>
    <row r="787" spans="1:15" x14ac:dyDescent="0.2">
      <c r="A787" s="11">
        <v>990</v>
      </c>
      <c r="B787" s="11" t="str">
        <f t="shared" si="23"/>
        <v>Charles G. Koch Charitable Foundation_Fund for American Studies201080000</v>
      </c>
      <c r="C787" s="11" t="s">
        <v>19</v>
      </c>
      <c r="D787" s="11" t="s">
        <v>1318</v>
      </c>
      <c r="E787" s="11" t="s">
        <v>1318</v>
      </c>
      <c r="F787" s="4">
        <v>80000</v>
      </c>
      <c r="G787" s="3">
        <v>2010</v>
      </c>
      <c r="H787" s="3" t="s">
        <v>21</v>
      </c>
      <c r="I787" s="12"/>
      <c r="J787" s="3">
        <v>130</v>
      </c>
      <c r="K787" s="3" t="str">
        <f>IF(VLOOKUP(D787,'Resources Final'!A:C,3,FALSE)=0,"",VLOOKUP(D787,'Resources Final'!A:C,3,FALSE))</f>
        <v/>
      </c>
      <c r="L787" s="3" t="str">
        <f>IF(VLOOKUP(D787,'Resources Final'!A:D,4,FALSE)=0,"",VLOOKUP(D787,'Resources Final'!A:D,4,FALSE))</f>
        <v/>
      </c>
      <c r="M787" s="3" t="str">
        <f>IF(VLOOKUP(D787,'Resources Final'!A:E,5,FALSE)=0,"",VLOOKUP(D787,'Resources Final'!A:E,5,FALSE))</f>
        <v/>
      </c>
      <c r="N787" s="7" t="str">
        <f>IF(VLOOKUP(D787,'Resources Final'!A:F,6,FALSE)=0,"",VLOOKUP(D787,'Resources Final'!A:F,6,FALSE))</f>
        <v>https://www.sourcewatch.org/index.php/Fund_for_American_Studies</v>
      </c>
      <c r="O787" s="3" t="str">
        <f>IF(VLOOKUP(D787,'Resources Final'!A:G,7,FALSE)=0,"",VLOOKUP(D787,'Resources Final'!A:G,7,FALSE))</f>
        <v>Sourcewatch</v>
      </c>
    </row>
    <row r="788" spans="1:15" x14ac:dyDescent="0.2">
      <c r="A788" s="11">
        <v>990</v>
      </c>
      <c r="B788" s="11" t="str">
        <f t="shared" si="23"/>
        <v>Charles G. Koch Charitable Foundation_The King's College201010000</v>
      </c>
      <c r="C788" s="11" t="s">
        <v>19</v>
      </c>
      <c r="D788" s="11" t="s">
        <v>3592</v>
      </c>
      <c r="E788" s="11" t="s">
        <v>3592</v>
      </c>
      <c r="F788" s="4">
        <v>10000</v>
      </c>
      <c r="G788" s="3">
        <v>2010</v>
      </c>
      <c r="H788" s="3" t="s">
        <v>21</v>
      </c>
      <c r="I788" s="12"/>
      <c r="J788" s="3">
        <v>131</v>
      </c>
      <c r="K788" s="3" t="str">
        <f>IF(VLOOKUP(D788,'Resources Final'!A:C,3,FALSE)=0,"",VLOOKUP(D788,'Resources Final'!A:C,3,FALSE))</f>
        <v/>
      </c>
      <c r="L788" s="3" t="str">
        <f>IF(VLOOKUP(D788,'Resources Final'!A:D,4,FALSE)=0,"",VLOOKUP(D788,'Resources Final'!A:D,4,FALSE))</f>
        <v>Y</v>
      </c>
      <c r="M788" s="3" t="str">
        <f>IF(VLOOKUP(D788,'Resources Final'!A:E,5,FALSE)=0,"",VLOOKUP(D788,'Resources Final'!A:E,5,FALSE))</f>
        <v/>
      </c>
      <c r="N788" s="7" t="str">
        <f>IF(VLOOKUP(D788,'Resources Final'!A:F,6,FALSE)=0,"",VLOOKUP(D788,'Resources Final'!A:F,6,FALSE))</f>
        <v/>
      </c>
      <c r="O788" s="3" t="str">
        <f>IF(VLOOKUP(D788,'Resources Final'!A:G,7,FALSE)=0,"",VLOOKUP(D788,'Resources Final'!A:G,7,FALSE))</f>
        <v/>
      </c>
    </row>
    <row r="789" spans="1:15" x14ac:dyDescent="0.2">
      <c r="A789" s="11">
        <v>990</v>
      </c>
      <c r="B789" s="11" t="str">
        <f t="shared" si="23"/>
        <v>Charles G. Koch Charitable Foundation_Trinity College201011053</v>
      </c>
      <c r="C789" s="11" t="s">
        <v>19</v>
      </c>
      <c r="D789" s="11" t="s">
        <v>3682</v>
      </c>
      <c r="E789" s="11" t="s">
        <v>3682</v>
      </c>
      <c r="F789" s="4">
        <v>11053</v>
      </c>
      <c r="G789" s="3">
        <v>2010</v>
      </c>
      <c r="H789" s="3" t="s">
        <v>21</v>
      </c>
      <c r="I789" s="12"/>
      <c r="J789" s="3">
        <v>132</v>
      </c>
      <c r="K789" s="3" t="str">
        <f>IF(VLOOKUP(D789,'Resources Final'!A:C,3,FALSE)=0,"",VLOOKUP(D789,'Resources Final'!A:C,3,FALSE))</f>
        <v/>
      </c>
      <c r="L789" s="3" t="str">
        <f>IF(VLOOKUP(D789,'Resources Final'!A:D,4,FALSE)=0,"",VLOOKUP(D789,'Resources Final'!A:D,4,FALSE))</f>
        <v>Y</v>
      </c>
      <c r="M789" s="3" t="str">
        <f>IF(VLOOKUP(D789,'Resources Final'!A:E,5,FALSE)=0,"",VLOOKUP(D789,'Resources Final'!A:E,5,FALSE))</f>
        <v/>
      </c>
      <c r="N789" s="7" t="str">
        <f>IF(VLOOKUP(D789,'Resources Final'!A:F,6,FALSE)=0,"",VLOOKUP(D789,'Resources Final'!A:F,6,FALSE))</f>
        <v/>
      </c>
      <c r="O789" s="3" t="str">
        <f>IF(VLOOKUP(D789,'Resources Final'!A:G,7,FALSE)=0,"",VLOOKUP(D789,'Resources Final'!A:G,7,FALSE))</f>
        <v/>
      </c>
    </row>
    <row r="790" spans="1:15" x14ac:dyDescent="0.2">
      <c r="A790" s="11">
        <v>990</v>
      </c>
      <c r="B790" s="11" t="str">
        <f t="shared" si="23"/>
        <v>Charles G. Koch Charitable Foundation_Troy University Foundation2010240000</v>
      </c>
      <c r="C790" s="11" t="s">
        <v>19</v>
      </c>
      <c r="D790" s="11" t="s">
        <v>3687</v>
      </c>
      <c r="E790" s="11" t="s">
        <v>3687</v>
      </c>
      <c r="F790" s="4">
        <v>240000</v>
      </c>
      <c r="G790" s="3">
        <v>2010</v>
      </c>
      <c r="H790" s="3" t="s">
        <v>21</v>
      </c>
      <c r="I790" s="12"/>
      <c r="J790" s="3">
        <v>133</v>
      </c>
      <c r="K790" s="3" t="str">
        <f>IF(VLOOKUP(D790,'Resources Final'!A:C,3,FALSE)=0,"",VLOOKUP(D790,'Resources Final'!A:C,3,FALSE))</f>
        <v/>
      </c>
      <c r="L790" s="3" t="str">
        <f>IF(VLOOKUP(D790,'Resources Final'!A:D,4,FALSE)=0,"",VLOOKUP(D790,'Resources Final'!A:D,4,FALSE))</f>
        <v>Y</v>
      </c>
      <c r="M790" s="3" t="str">
        <f>IF(VLOOKUP(D790,'Resources Final'!A:E,5,FALSE)=0,"",VLOOKUP(D790,'Resources Final'!A:E,5,FALSE))</f>
        <v/>
      </c>
      <c r="N790" s="7" t="str">
        <f>IF(VLOOKUP(D790,'Resources Final'!A:F,6,FALSE)=0,"",VLOOKUP(D790,'Resources Final'!A:F,6,FALSE))</f>
        <v/>
      </c>
      <c r="O790" s="3" t="str">
        <f>IF(VLOOKUP(D790,'Resources Final'!A:G,7,FALSE)=0,"",VLOOKUP(D790,'Resources Final'!A:G,7,FALSE))</f>
        <v/>
      </c>
    </row>
    <row r="791" spans="1:15" x14ac:dyDescent="0.2">
      <c r="A791" s="11">
        <v>990</v>
      </c>
      <c r="B791" s="11" t="str">
        <f t="shared" si="23"/>
        <v>Charles G. Koch Charitable Foundation_UB Foundation Services20107960</v>
      </c>
      <c r="C791" s="11" t="s">
        <v>19</v>
      </c>
      <c r="D791" s="11" t="s">
        <v>3705</v>
      </c>
      <c r="E791" s="11" t="s">
        <v>3706</v>
      </c>
      <c r="F791" s="4">
        <v>7960</v>
      </c>
      <c r="G791" s="3">
        <v>2010</v>
      </c>
      <c r="H791" s="3" t="s">
        <v>21</v>
      </c>
      <c r="I791" s="12"/>
      <c r="J791" s="3">
        <v>134</v>
      </c>
      <c r="K791" s="3" t="str">
        <f>IF(VLOOKUP(D791,'Resources Final'!A:C,3,FALSE)=0,"",VLOOKUP(D791,'Resources Final'!A:C,3,FALSE))</f>
        <v/>
      </c>
      <c r="L791" s="3" t="str">
        <f>IF(VLOOKUP(D791,'Resources Final'!A:D,4,FALSE)=0,"",VLOOKUP(D791,'Resources Final'!A:D,4,FALSE))</f>
        <v>Y</v>
      </c>
      <c r="M791" s="3" t="str">
        <f>IF(VLOOKUP(D791,'Resources Final'!A:E,5,FALSE)=0,"",VLOOKUP(D791,'Resources Final'!A:E,5,FALSE))</f>
        <v/>
      </c>
      <c r="N791" s="7" t="str">
        <f>IF(VLOOKUP(D791,'Resources Final'!A:F,6,FALSE)=0,"",VLOOKUP(D791,'Resources Final'!A:F,6,FALSE))</f>
        <v/>
      </c>
      <c r="O791" s="3" t="str">
        <f>IF(VLOOKUP(D791,'Resources Final'!A:G,7,FALSE)=0,"",VLOOKUP(D791,'Resources Final'!A:G,7,FALSE))</f>
        <v/>
      </c>
    </row>
    <row r="792" spans="1:15" x14ac:dyDescent="0.2">
      <c r="A792" s="11">
        <v>990</v>
      </c>
      <c r="B792" s="11" t="str">
        <f t="shared" si="23"/>
        <v>Charles G. Koch Charitable Foundation_University of Alabama Huntsville20108000</v>
      </c>
      <c r="C792" s="11" t="s">
        <v>19</v>
      </c>
      <c r="D792" s="11" t="s">
        <v>3724</v>
      </c>
      <c r="E792" s="11" t="s">
        <v>3719</v>
      </c>
      <c r="F792" s="4">
        <v>8000</v>
      </c>
      <c r="G792" s="3">
        <v>2010</v>
      </c>
      <c r="H792" s="3" t="s">
        <v>21</v>
      </c>
      <c r="I792" s="12"/>
      <c r="J792" s="3">
        <v>135</v>
      </c>
      <c r="K792" s="3" t="str">
        <f>IF(VLOOKUP(D792,'Resources Final'!A:C,3,FALSE)=0,"",VLOOKUP(D792,'Resources Final'!A:C,3,FALSE))</f>
        <v/>
      </c>
      <c r="L792" s="3" t="str">
        <f>IF(VLOOKUP(D792,'Resources Final'!A:D,4,FALSE)=0,"",VLOOKUP(D792,'Resources Final'!A:D,4,FALSE))</f>
        <v>Y</v>
      </c>
      <c r="M792" s="3" t="str">
        <f>IF(VLOOKUP(D792,'Resources Final'!A:E,5,FALSE)=0,"",VLOOKUP(D792,'Resources Final'!A:E,5,FALSE))</f>
        <v/>
      </c>
      <c r="N792" s="7" t="str">
        <f>IF(VLOOKUP(D792,'Resources Final'!A:F,6,FALSE)=0,"",VLOOKUP(D792,'Resources Final'!A:F,6,FALSE))</f>
        <v/>
      </c>
      <c r="O792" s="3" t="str">
        <f>IF(VLOOKUP(D792,'Resources Final'!A:G,7,FALSE)=0,"",VLOOKUP(D792,'Resources Final'!A:G,7,FALSE))</f>
        <v/>
      </c>
    </row>
    <row r="793" spans="1:15" x14ac:dyDescent="0.2">
      <c r="A793" s="11">
        <v>990</v>
      </c>
      <c r="B793" s="11" t="str">
        <f t="shared" si="23"/>
        <v>Charles G. Koch Charitable Foundation_University of Alaska Fairbanks201011500</v>
      </c>
      <c r="C793" s="11" t="s">
        <v>19</v>
      </c>
      <c r="D793" s="11" t="s">
        <v>3729</v>
      </c>
      <c r="E793" s="11" t="s">
        <v>3726</v>
      </c>
      <c r="F793" s="4">
        <v>11500</v>
      </c>
      <c r="G793" s="3">
        <v>2010</v>
      </c>
      <c r="H793" s="3" t="s">
        <v>21</v>
      </c>
      <c r="I793" s="12"/>
      <c r="J793" s="3">
        <v>136</v>
      </c>
      <c r="K793" s="3" t="str">
        <f>IF(VLOOKUP(D793,'Resources Final'!A:C,3,FALSE)=0,"",VLOOKUP(D793,'Resources Final'!A:C,3,FALSE))</f>
        <v/>
      </c>
      <c r="L793" s="3" t="str">
        <f>IF(VLOOKUP(D793,'Resources Final'!A:D,4,FALSE)=0,"",VLOOKUP(D793,'Resources Final'!A:D,4,FALSE))</f>
        <v>Y</v>
      </c>
      <c r="M793" s="3" t="str">
        <f>IF(VLOOKUP(D793,'Resources Final'!A:E,5,FALSE)=0,"",VLOOKUP(D793,'Resources Final'!A:E,5,FALSE))</f>
        <v/>
      </c>
      <c r="N793" s="7" t="str">
        <f>IF(VLOOKUP(D793,'Resources Final'!A:F,6,FALSE)=0,"",VLOOKUP(D793,'Resources Final'!A:F,6,FALSE))</f>
        <v/>
      </c>
      <c r="O793" s="3" t="str">
        <f>IF(VLOOKUP(D793,'Resources Final'!A:G,7,FALSE)=0,"",VLOOKUP(D793,'Resources Final'!A:G,7,FALSE))</f>
        <v/>
      </c>
    </row>
    <row r="794" spans="1:15" x14ac:dyDescent="0.2">
      <c r="A794" s="11">
        <v>990</v>
      </c>
      <c r="B794" s="11" t="str">
        <f t="shared" si="23"/>
        <v>Charles G. Koch Charitable Foundation_University of Arizona Foundation2010512445</v>
      </c>
      <c r="C794" s="11" t="s">
        <v>19</v>
      </c>
      <c r="D794" s="11" t="s">
        <v>3732</v>
      </c>
      <c r="E794" s="11" t="s">
        <v>3731</v>
      </c>
      <c r="F794" s="4">
        <v>512445</v>
      </c>
      <c r="G794" s="3">
        <v>2010</v>
      </c>
      <c r="H794" s="3" t="s">
        <v>21</v>
      </c>
      <c r="I794" s="12"/>
      <c r="J794" s="3">
        <v>137</v>
      </c>
      <c r="K794" s="3" t="str">
        <f>IF(VLOOKUP(D794,'Resources Final'!A:C,3,FALSE)=0,"",VLOOKUP(D794,'Resources Final'!A:C,3,FALSE))</f>
        <v/>
      </c>
      <c r="L794" s="3" t="str">
        <f>IF(VLOOKUP(D794,'Resources Final'!A:D,4,FALSE)=0,"",VLOOKUP(D794,'Resources Final'!A:D,4,FALSE))</f>
        <v>Y</v>
      </c>
      <c r="M794" s="3" t="str">
        <f>IF(VLOOKUP(D794,'Resources Final'!A:E,5,FALSE)=0,"",VLOOKUP(D794,'Resources Final'!A:E,5,FALSE))</f>
        <v/>
      </c>
      <c r="N794" s="7" t="str">
        <f>IF(VLOOKUP(D794,'Resources Final'!A:F,6,FALSE)=0,"",VLOOKUP(D794,'Resources Final'!A:F,6,FALSE))</f>
        <v/>
      </c>
      <c r="O794" s="3" t="str">
        <f>IF(VLOOKUP(D794,'Resources Final'!A:G,7,FALSE)=0,"",VLOOKUP(D794,'Resources Final'!A:G,7,FALSE))</f>
        <v/>
      </c>
    </row>
    <row r="795" spans="1:15" x14ac:dyDescent="0.2">
      <c r="A795" s="11">
        <v>990</v>
      </c>
      <c r="B795" s="11" t="str">
        <f t="shared" si="23"/>
        <v>Charles G. Koch Charitable Foundation_University of Arkansas - Little Rock20106855</v>
      </c>
      <c r="C795" s="11" t="s">
        <v>19</v>
      </c>
      <c r="D795" s="11" t="s">
        <v>3734</v>
      </c>
      <c r="E795" s="11" t="s">
        <v>3733</v>
      </c>
      <c r="F795" s="4">
        <v>6855</v>
      </c>
      <c r="G795" s="3">
        <v>2010</v>
      </c>
      <c r="H795" s="3" t="s">
        <v>21</v>
      </c>
      <c r="I795" s="12"/>
      <c r="J795" s="3">
        <v>138</v>
      </c>
      <c r="K795" s="3" t="str">
        <f>IF(VLOOKUP(D795,'Resources Final'!A:C,3,FALSE)=0,"",VLOOKUP(D795,'Resources Final'!A:C,3,FALSE))</f>
        <v/>
      </c>
      <c r="L795" s="3" t="str">
        <f>IF(VLOOKUP(D795,'Resources Final'!A:D,4,FALSE)=0,"",VLOOKUP(D795,'Resources Final'!A:D,4,FALSE))</f>
        <v>Y</v>
      </c>
      <c r="M795" s="3" t="str">
        <f>IF(VLOOKUP(D795,'Resources Final'!A:E,5,FALSE)=0,"",VLOOKUP(D795,'Resources Final'!A:E,5,FALSE))</f>
        <v/>
      </c>
      <c r="N795" s="7" t="str">
        <f>IF(VLOOKUP(D795,'Resources Final'!A:F,6,FALSE)=0,"",VLOOKUP(D795,'Resources Final'!A:F,6,FALSE))</f>
        <v/>
      </c>
      <c r="O795" s="3" t="str">
        <f>IF(VLOOKUP(D795,'Resources Final'!A:G,7,FALSE)=0,"",VLOOKUP(D795,'Resources Final'!A:G,7,FALSE))</f>
        <v/>
      </c>
    </row>
    <row r="796" spans="1:15" x14ac:dyDescent="0.2">
      <c r="A796" s="11">
        <v>990</v>
      </c>
      <c r="B796" s="11" t="str">
        <f t="shared" si="23"/>
        <v>Charles G. Koch Charitable Foundation_University of California - Davis20106000</v>
      </c>
      <c r="C796" s="11" t="s">
        <v>19</v>
      </c>
      <c r="D796" s="11" t="s">
        <v>3737</v>
      </c>
      <c r="E796" s="11" t="s">
        <v>3021</v>
      </c>
      <c r="F796" s="4">
        <v>6000</v>
      </c>
      <c r="G796" s="3">
        <v>2010</v>
      </c>
      <c r="H796" s="3" t="s">
        <v>21</v>
      </c>
      <c r="I796" s="12"/>
      <c r="J796" s="3">
        <v>139</v>
      </c>
      <c r="K796" s="3" t="str">
        <f>IF(VLOOKUP(D796,'Resources Final'!A:C,3,FALSE)=0,"",VLOOKUP(D796,'Resources Final'!A:C,3,FALSE))</f>
        <v/>
      </c>
      <c r="L796" s="3" t="str">
        <f>IF(VLOOKUP(D796,'Resources Final'!A:D,4,FALSE)=0,"",VLOOKUP(D796,'Resources Final'!A:D,4,FALSE))</f>
        <v>Y</v>
      </c>
      <c r="M796" s="3" t="str">
        <f>IF(VLOOKUP(D796,'Resources Final'!A:E,5,FALSE)=0,"",VLOOKUP(D796,'Resources Final'!A:E,5,FALSE))</f>
        <v/>
      </c>
      <c r="N796" s="7" t="str">
        <f>IF(VLOOKUP(D796,'Resources Final'!A:F,6,FALSE)=0,"",VLOOKUP(D796,'Resources Final'!A:F,6,FALSE))</f>
        <v/>
      </c>
      <c r="O796" s="3" t="str">
        <f>IF(VLOOKUP(D796,'Resources Final'!A:G,7,FALSE)=0,"",VLOOKUP(D796,'Resources Final'!A:G,7,FALSE))</f>
        <v/>
      </c>
    </row>
    <row r="797" spans="1:15" x14ac:dyDescent="0.2">
      <c r="A797" s="11">
        <v>990</v>
      </c>
      <c r="B797" s="11" t="str">
        <f t="shared" si="23"/>
        <v>Charles G. Koch Charitable Foundation_University of California - Los Angeles20108500</v>
      </c>
      <c r="C797" s="11" t="s">
        <v>19</v>
      </c>
      <c r="D797" s="11" t="s">
        <v>3739</v>
      </c>
      <c r="E797" s="11" t="s">
        <v>3021</v>
      </c>
      <c r="F797" s="4">
        <v>8500</v>
      </c>
      <c r="G797" s="3">
        <v>2010</v>
      </c>
      <c r="H797" s="3" t="s">
        <v>21</v>
      </c>
      <c r="I797" s="12"/>
      <c r="J797" s="3">
        <v>140</v>
      </c>
      <c r="K797" s="3" t="str">
        <f>IF(VLOOKUP(D797,'Resources Final'!A:C,3,FALSE)=0,"",VLOOKUP(D797,'Resources Final'!A:C,3,FALSE))</f>
        <v/>
      </c>
      <c r="L797" s="3" t="str">
        <f>IF(VLOOKUP(D797,'Resources Final'!A:D,4,FALSE)=0,"",VLOOKUP(D797,'Resources Final'!A:D,4,FALSE))</f>
        <v>Y</v>
      </c>
      <c r="M797" s="3" t="str">
        <f>IF(VLOOKUP(D797,'Resources Final'!A:E,5,FALSE)=0,"",VLOOKUP(D797,'Resources Final'!A:E,5,FALSE))</f>
        <v/>
      </c>
      <c r="N797" s="7" t="str">
        <f>IF(VLOOKUP(D797,'Resources Final'!A:F,6,FALSE)=0,"",VLOOKUP(D797,'Resources Final'!A:F,6,FALSE))</f>
        <v/>
      </c>
      <c r="O797" s="3" t="str">
        <f>IF(VLOOKUP(D797,'Resources Final'!A:G,7,FALSE)=0,"",VLOOKUP(D797,'Resources Final'!A:G,7,FALSE))</f>
        <v/>
      </c>
    </row>
    <row r="798" spans="1:15" x14ac:dyDescent="0.2">
      <c r="A798" s="11">
        <v>990</v>
      </c>
      <c r="B798" s="11" t="str">
        <f t="shared" si="23"/>
        <v>Charles G. Koch Charitable Foundation_University of California - Riverside Foundation201015000</v>
      </c>
      <c r="C798" s="11" t="s">
        <v>19</v>
      </c>
      <c r="D798" s="11" t="s">
        <v>3740</v>
      </c>
      <c r="E798" s="11" t="s">
        <v>3021</v>
      </c>
      <c r="F798" s="4">
        <v>15000</v>
      </c>
      <c r="G798" s="3">
        <v>2010</v>
      </c>
      <c r="H798" s="3" t="s">
        <v>21</v>
      </c>
      <c r="I798" s="12"/>
      <c r="J798" s="3">
        <v>141</v>
      </c>
      <c r="K798" s="3" t="str">
        <f>IF(VLOOKUP(D798,'Resources Final'!A:C,3,FALSE)=0,"",VLOOKUP(D798,'Resources Final'!A:C,3,FALSE))</f>
        <v/>
      </c>
      <c r="L798" s="3" t="str">
        <f>IF(VLOOKUP(D798,'Resources Final'!A:D,4,FALSE)=0,"",VLOOKUP(D798,'Resources Final'!A:D,4,FALSE))</f>
        <v>Y</v>
      </c>
      <c r="M798" s="3" t="str">
        <f>IF(VLOOKUP(D798,'Resources Final'!A:E,5,FALSE)=0,"",VLOOKUP(D798,'Resources Final'!A:E,5,FALSE))</f>
        <v/>
      </c>
      <c r="N798" s="7" t="str">
        <f>IF(VLOOKUP(D798,'Resources Final'!A:F,6,FALSE)=0,"",VLOOKUP(D798,'Resources Final'!A:F,6,FALSE))</f>
        <v/>
      </c>
      <c r="O798" s="3" t="str">
        <f>IF(VLOOKUP(D798,'Resources Final'!A:G,7,FALSE)=0,"",VLOOKUP(D798,'Resources Final'!A:G,7,FALSE))</f>
        <v/>
      </c>
    </row>
    <row r="799" spans="1:15" x14ac:dyDescent="0.2">
      <c r="A799" s="11">
        <v>990</v>
      </c>
      <c r="B799" s="11" t="str">
        <f t="shared" si="23"/>
        <v>Charles G. Koch Charitable Foundation_University of Central Arkansas Foundation20105175</v>
      </c>
      <c r="C799" s="11" t="s">
        <v>19</v>
      </c>
      <c r="D799" s="11" t="s">
        <v>3745</v>
      </c>
      <c r="E799" s="11" t="s">
        <v>3746</v>
      </c>
      <c r="F799" s="4">
        <v>5175</v>
      </c>
      <c r="G799" s="3">
        <v>2010</v>
      </c>
      <c r="H799" s="3" t="s">
        <v>21</v>
      </c>
      <c r="I799" s="12"/>
      <c r="J799" s="3">
        <v>142</v>
      </c>
      <c r="K799" s="3" t="str">
        <f>IF(VLOOKUP(D799,'Resources Final'!A:C,3,FALSE)=0,"",VLOOKUP(D799,'Resources Final'!A:C,3,FALSE))</f>
        <v/>
      </c>
      <c r="L799" s="3" t="str">
        <f>IF(VLOOKUP(D799,'Resources Final'!A:D,4,FALSE)=0,"",VLOOKUP(D799,'Resources Final'!A:D,4,FALSE))</f>
        <v>Y</v>
      </c>
      <c r="M799" s="3" t="str">
        <f>IF(VLOOKUP(D799,'Resources Final'!A:E,5,FALSE)=0,"",VLOOKUP(D799,'Resources Final'!A:E,5,FALSE))</f>
        <v/>
      </c>
      <c r="N799" s="7" t="str">
        <f>IF(VLOOKUP(D799,'Resources Final'!A:F,6,FALSE)=0,"",VLOOKUP(D799,'Resources Final'!A:F,6,FALSE))</f>
        <v/>
      </c>
      <c r="O799" s="3" t="str">
        <f>IF(VLOOKUP(D799,'Resources Final'!A:G,7,FALSE)=0,"",VLOOKUP(D799,'Resources Final'!A:G,7,FALSE))</f>
        <v/>
      </c>
    </row>
    <row r="800" spans="1:15" x14ac:dyDescent="0.2">
      <c r="A800" s="11">
        <v>990</v>
      </c>
      <c r="B800" s="11" t="str">
        <f t="shared" si="23"/>
        <v>Charles G. Koch Charitable Foundation_University of Colorado Foundation201020000</v>
      </c>
      <c r="C800" s="11" t="s">
        <v>19</v>
      </c>
      <c r="D800" s="11" t="s">
        <v>3752</v>
      </c>
      <c r="E800" s="11" t="s">
        <v>3752</v>
      </c>
      <c r="F800" s="4">
        <v>20000</v>
      </c>
      <c r="G800" s="3">
        <v>2010</v>
      </c>
      <c r="H800" s="3" t="s">
        <v>21</v>
      </c>
      <c r="I800" s="12"/>
      <c r="J800" s="3">
        <v>143</v>
      </c>
      <c r="K800" s="3" t="str">
        <f>IF(VLOOKUP(D800,'Resources Final'!A:C,3,FALSE)=0,"",VLOOKUP(D800,'Resources Final'!A:C,3,FALSE))</f>
        <v/>
      </c>
      <c r="L800" s="3" t="str">
        <f>IF(VLOOKUP(D800,'Resources Final'!A:D,4,FALSE)=0,"",VLOOKUP(D800,'Resources Final'!A:D,4,FALSE))</f>
        <v>Y</v>
      </c>
      <c r="M800" s="3" t="str">
        <f>IF(VLOOKUP(D800,'Resources Final'!A:E,5,FALSE)=0,"",VLOOKUP(D800,'Resources Final'!A:E,5,FALSE))</f>
        <v/>
      </c>
      <c r="N800" s="7" t="str">
        <f>IF(VLOOKUP(D800,'Resources Final'!A:F,6,FALSE)=0,"",VLOOKUP(D800,'Resources Final'!A:F,6,FALSE))</f>
        <v/>
      </c>
      <c r="O800" s="3" t="str">
        <f>IF(VLOOKUP(D800,'Resources Final'!A:G,7,FALSE)=0,"",VLOOKUP(D800,'Resources Final'!A:G,7,FALSE))</f>
        <v/>
      </c>
    </row>
    <row r="801" spans="1:15" x14ac:dyDescent="0.2">
      <c r="A801" s="11">
        <v>990</v>
      </c>
      <c r="B801" s="11" t="str">
        <f t="shared" si="23"/>
        <v>Charles G. Koch Charitable Foundation_University of Dallas201016000</v>
      </c>
      <c r="C801" s="11" t="s">
        <v>19</v>
      </c>
      <c r="D801" s="11" t="s">
        <v>3754</v>
      </c>
      <c r="E801" s="11" t="s">
        <v>3754</v>
      </c>
      <c r="F801" s="4">
        <v>16000</v>
      </c>
      <c r="G801" s="3">
        <v>2010</v>
      </c>
      <c r="H801" s="3" t="s">
        <v>21</v>
      </c>
      <c r="I801" s="12"/>
      <c r="J801" s="3">
        <v>144</v>
      </c>
      <c r="K801" s="3" t="str">
        <f>IF(VLOOKUP(D801,'Resources Final'!A:C,3,FALSE)=0,"",VLOOKUP(D801,'Resources Final'!A:C,3,FALSE))</f>
        <v/>
      </c>
      <c r="L801" s="3" t="str">
        <f>IF(VLOOKUP(D801,'Resources Final'!A:D,4,FALSE)=0,"",VLOOKUP(D801,'Resources Final'!A:D,4,FALSE))</f>
        <v>Y</v>
      </c>
      <c r="M801" s="3" t="str">
        <f>IF(VLOOKUP(D801,'Resources Final'!A:E,5,FALSE)=0,"",VLOOKUP(D801,'Resources Final'!A:E,5,FALSE))</f>
        <v/>
      </c>
      <c r="N801" s="7" t="str">
        <f>IF(VLOOKUP(D801,'Resources Final'!A:F,6,FALSE)=0,"",VLOOKUP(D801,'Resources Final'!A:F,6,FALSE))</f>
        <v/>
      </c>
      <c r="O801" s="3" t="str">
        <f>IF(VLOOKUP(D801,'Resources Final'!A:G,7,FALSE)=0,"",VLOOKUP(D801,'Resources Final'!A:G,7,FALSE))</f>
        <v/>
      </c>
    </row>
    <row r="802" spans="1:15" x14ac:dyDescent="0.2">
      <c r="A802" s="11">
        <v>990</v>
      </c>
      <c r="B802" s="11" t="str">
        <f t="shared" si="23"/>
        <v>Charles G. Koch Charitable Foundation_University of Dayton201015000</v>
      </c>
      <c r="C802" s="11" t="s">
        <v>19</v>
      </c>
      <c r="D802" s="11" t="s">
        <v>3755</v>
      </c>
      <c r="E802" s="11" t="s">
        <v>3755</v>
      </c>
      <c r="F802" s="4">
        <v>15000</v>
      </c>
      <c r="G802" s="3">
        <v>2010</v>
      </c>
      <c r="H802" s="3" t="s">
        <v>21</v>
      </c>
      <c r="I802" s="12"/>
      <c r="J802" s="3">
        <v>145</v>
      </c>
      <c r="K802" s="3" t="str">
        <f>IF(VLOOKUP(D802,'Resources Final'!A:C,3,FALSE)=0,"",VLOOKUP(D802,'Resources Final'!A:C,3,FALSE))</f>
        <v/>
      </c>
      <c r="L802" s="3" t="str">
        <f>IF(VLOOKUP(D802,'Resources Final'!A:D,4,FALSE)=0,"",VLOOKUP(D802,'Resources Final'!A:D,4,FALSE))</f>
        <v>Y</v>
      </c>
      <c r="M802" s="3" t="str">
        <f>IF(VLOOKUP(D802,'Resources Final'!A:E,5,FALSE)=0,"",VLOOKUP(D802,'Resources Final'!A:E,5,FALSE))</f>
        <v/>
      </c>
      <c r="N802" s="7" t="str">
        <f>IF(VLOOKUP(D802,'Resources Final'!A:F,6,FALSE)=0,"",VLOOKUP(D802,'Resources Final'!A:F,6,FALSE))</f>
        <v/>
      </c>
      <c r="O802" s="3" t="str">
        <f>IF(VLOOKUP(D802,'Resources Final'!A:G,7,FALSE)=0,"",VLOOKUP(D802,'Resources Final'!A:G,7,FALSE))</f>
        <v/>
      </c>
    </row>
    <row r="803" spans="1:15" x14ac:dyDescent="0.2">
      <c r="A803" s="11">
        <v>990</v>
      </c>
      <c r="B803" s="11" t="str">
        <f t="shared" si="23"/>
        <v>Charles G. Koch Charitable Foundation_University of Houston201010000</v>
      </c>
      <c r="C803" s="11" t="s">
        <v>19</v>
      </c>
      <c r="D803" s="11" t="s">
        <v>3761</v>
      </c>
      <c r="E803" s="11" t="s">
        <v>3761</v>
      </c>
      <c r="F803" s="4">
        <v>10000</v>
      </c>
      <c r="G803" s="3">
        <v>2010</v>
      </c>
      <c r="H803" s="3" t="s">
        <v>21</v>
      </c>
      <c r="I803" s="12"/>
      <c r="J803" s="3">
        <v>146</v>
      </c>
      <c r="K803" s="3" t="str">
        <f>IF(VLOOKUP(D803,'Resources Final'!A:C,3,FALSE)=0,"",VLOOKUP(D803,'Resources Final'!A:C,3,FALSE))</f>
        <v/>
      </c>
      <c r="L803" s="3" t="str">
        <f>IF(VLOOKUP(D803,'Resources Final'!A:D,4,FALSE)=0,"",VLOOKUP(D803,'Resources Final'!A:D,4,FALSE))</f>
        <v>Y</v>
      </c>
      <c r="M803" s="3" t="str">
        <f>IF(VLOOKUP(D803,'Resources Final'!A:E,5,FALSE)=0,"",VLOOKUP(D803,'Resources Final'!A:E,5,FALSE))</f>
        <v/>
      </c>
      <c r="N803" s="7" t="str">
        <f>IF(VLOOKUP(D803,'Resources Final'!A:F,6,FALSE)=0,"",VLOOKUP(D803,'Resources Final'!A:F,6,FALSE))</f>
        <v/>
      </c>
      <c r="O803" s="3" t="str">
        <f>IF(VLOOKUP(D803,'Resources Final'!A:G,7,FALSE)=0,"",VLOOKUP(D803,'Resources Final'!A:G,7,FALSE))</f>
        <v/>
      </c>
    </row>
    <row r="804" spans="1:15" x14ac:dyDescent="0.2">
      <c r="A804" s="11">
        <v>990</v>
      </c>
      <c r="B804" s="11" t="str">
        <f t="shared" si="23"/>
        <v>Charles G. Koch Charitable Foundation_University of Illinois - Springfield201010375</v>
      </c>
      <c r="C804" s="11" t="s">
        <v>19</v>
      </c>
      <c r="D804" s="11" t="s">
        <v>3763</v>
      </c>
      <c r="E804" s="11" t="s">
        <v>3763</v>
      </c>
      <c r="F804" s="4">
        <v>10375</v>
      </c>
      <c r="G804" s="3">
        <v>2010</v>
      </c>
      <c r="H804" s="3" t="s">
        <v>21</v>
      </c>
      <c r="I804" s="12"/>
      <c r="J804" s="3">
        <v>147</v>
      </c>
      <c r="K804" s="3" t="str">
        <f>IF(VLOOKUP(D804,'Resources Final'!A:C,3,FALSE)=0,"",VLOOKUP(D804,'Resources Final'!A:C,3,FALSE))</f>
        <v/>
      </c>
      <c r="L804" s="3" t="str">
        <f>IF(VLOOKUP(D804,'Resources Final'!A:D,4,FALSE)=0,"",VLOOKUP(D804,'Resources Final'!A:D,4,FALSE))</f>
        <v>Y</v>
      </c>
      <c r="M804" s="3" t="str">
        <f>IF(VLOOKUP(D804,'Resources Final'!A:E,5,FALSE)=0,"",VLOOKUP(D804,'Resources Final'!A:E,5,FALSE))</f>
        <v/>
      </c>
      <c r="N804" s="7" t="str">
        <f>IF(VLOOKUP(D804,'Resources Final'!A:F,6,FALSE)=0,"",VLOOKUP(D804,'Resources Final'!A:F,6,FALSE))</f>
        <v/>
      </c>
      <c r="O804" s="3" t="str">
        <f>IF(VLOOKUP(D804,'Resources Final'!A:G,7,FALSE)=0,"",VLOOKUP(D804,'Resources Final'!A:G,7,FALSE))</f>
        <v/>
      </c>
    </row>
    <row r="805" spans="1:15" x14ac:dyDescent="0.2">
      <c r="A805" s="11">
        <v>990</v>
      </c>
      <c r="B805" s="11" t="str">
        <f t="shared" ref="B805:B868" si="24">C805&amp;"_"&amp;D805&amp;G805&amp;F805</f>
        <v>Charles G. Koch Charitable Foundation_University of Kentucky20102000</v>
      </c>
      <c r="C805" s="11" t="s">
        <v>19</v>
      </c>
      <c r="D805" s="11" t="s">
        <v>3766</v>
      </c>
      <c r="E805" s="11" t="s">
        <v>3766</v>
      </c>
      <c r="F805" s="4">
        <v>2000</v>
      </c>
      <c r="G805" s="3">
        <v>2010</v>
      </c>
      <c r="H805" s="3" t="s">
        <v>21</v>
      </c>
      <c r="I805" s="12"/>
      <c r="J805" s="3">
        <v>148</v>
      </c>
      <c r="K805" s="3" t="str">
        <f>IF(VLOOKUP(D805,'Resources Final'!A:C,3,FALSE)=0,"",VLOOKUP(D805,'Resources Final'!A:C,3,FALSE))</f>
        <v/>
      </c>
      <c r="L805" s="3" t="str">
        <f>IF(VLOOKUP(D805,'Resources Final'!A:D,4,FALSE)=0,"",VLOOKUP(D805,'Resources Final'!A:D,4,FALSE))</f>
        <v>Y</v>
      </c>
      <c r="M805" s="3" t="str">
        <f>IF(VLOOKUP(D805,'Resources Final'!A:E,5,FALSE)=0,"",VLOOKUP(D805,'Resources Final'!A:E,5,FALSE))</f>
        <v/>
      </c>
      <c r="N805" s="7" t="str">
        <f>IF(VLOOKUP(D805,'Resources Final'!A:F,6,FALSE)=0,"",VLOOKUP(D805,'Resources Final'!A:F,6,FALSE))</f>
        <v/>
      </c>
      <c r="O805" s="3" t="str">
        <f>IF(VLOOKUP(D805,'Resources Final'!A:G,7,FALSE)=0,"",VLOOKUP(D805,'Resources Final'!A:G,7,FALSE))</f>
        <v/>
      </c>
    </row>
    <row r="806" spans="1:15" x14ac:dyDescent="0.2">
      <c r="A806" s="11">
        <v>990</v>
      </c>
      <c r="B806" s="11" t="str">
        <f t="shared" si="24"/>
        <v>Charles G. Koch Charitable Foundation_University of Louisville201031055</v>
      </c>
      <c r="C806" s="11" t="s">
        <v>19</v>
      </c>
      <c r="D806" s="11" t="s">
        <v>3769</v>
      </c>
      <c r="E806" s="11" t="s">
        <v>3769</v>
      </c>
      <c r="F806" s="4">
        <v>31055</v>
      </c>
      <c r="G806" s="3">
        <v>2010</v>
      </c>
      <c r="H806" s="3" t="s">
        <v>21</v>
      </c>
      <c r="I806" s="12"/>
      <c r="J806" s="3">
        <v>149</v>
      </c>
      <c r="K806" s="3" t="str">
        <f>IF(VLOOKUP(D806,'Resources Final'!A:C,3,FALSE)=0,"",VLOOKUP(D806,'Resources Final'!A:C,3,FALSE))</f>
        <v/>
      </c>
      <c r="L806" s="3" t="str">
        <f>IF(VLOOKUP(D806,'Resources Final'!A:D,4,FALSE)=0,"",VLOOKUP(D806,'Resources Final'!A:D,4,FALSE))</f>
        <v>Y</v>
      </c>
      <c r="M806" s="3" t="str">
        <f>IF(VLOOKUP(D806,'Resources Final'!A:E,5,FALSE)=0,"",VLOOKUP(D806,'Resources Final'!A:E,5,FALSE))</f>
        <v/>
      </c>
      <c r="N806" s="7" t="str">
        <f>IF(VLOOKUP(D806,'Resources Final'!A:F,6,FALSE)=0,"",VLOOKUP(D806,'Resources Final'!A:F,6,FALSE))</f>
        <v/>
      </c>
      <c r="O806" s="3" t="str">
        <f>IF(VLOOKUP(D806,'Resources Final'!A:G,7,FALSE)=0,"",VLOOKUP(D806,'Resources Final'!A:G,7,FALSE))</f>
        <v/>
      </c>
    </row>
    <row r="807" spans="1:15" x14ac:dyDescent="0.2">
      <c r="A807" s="11">
        <v>990</v>
      </c>
      <c r="B807" s="11" t="str">
        <f t="shared" si="24"/>
        <v>Charles G. Koch Charitable Foundation_University of Maine - Machias20106000</v>
      </c>
      <c r="C807" s="11" t="s">
        <v>19</v>
      </c>
      <c r="D807" s="11" t="s">
        <v>3772</v>
      </c>
      <c r="E807" s="11" t="s">
        <v>3773</v>
      </c>
      <c r="F807" s="4">
        <v>6000</v>
      </c>
      <c r="G807" s="3">
        <v>2010</v>
      </c>
      <c r="H807" s="3" t="s">
        <v>21</v>
      </c>
      <c r="I807" s="12"/>
      <c r="J807" s="3">
        <v>150</v>
      </c>
      <c r="K807" s="3" t="str">
        <f>IF(VLOOKUP(D807,'Resources Final'!A:C,3,FALSE)=0,"",VLOOKUP(D807,'Resources Final'!A:C,3,FALSE))</f>
        <v/>
      </c>
      <c r="L807" s="3" t="str">
        <f>IF(VLOOKUP(D807,'Resources Final'!A:D,4,FALSE)=0,"",VLOOKUP(D807,'Resources Final'!A:D,4,FALSE))</f>
        <v>Y</v>
      </c>
      <c r="M807" s="3" t="str">
        <f>IF(VLOOKUP(D807,'Resources Final'!A:E,5,FALSE)=0,"",VLOOKUP(D807,'Resources Final'!A:E,5,FALSE))</f>
        <v/>
      </c>
      <c r="N807" s="7" t="str">
        <f>IF(VLOOKUP(D807,'Resources Final'!A:F,6,FALSE)=0,"",VLOOKUP(D807,'Resources Final'!A:F,6,FALSE))</f>
        <v/>
      </c>
      <c r="O807" s="3" t="str">
        <f>IF(VLOOKUP(D807,'Resources Final'!A:G,7,FALSE)=0,"",VLOOKUP(D807,'Resources Final'!A:G,7,FALSE))</f>
        <v/>
      </c>
    </row>
    <row r="808" spans="1:15" x14ac:dyDescent="0.2">
      <c r="A808" s="11">
        <v>990</v>
      </c>
      <c r="B808" s="11" t="str">
        <f t="shared" si="24"/>
        <v>Charles G. Koch Charitable Foundation_University of Missouri - Columbia201014000</v>
      </c>
      <c r="C808" s="11" t="s">
        <v>19</v>
      </c>
      <c r="D808" s="11" t="s">
        <v>3788</v>
      </c>
      <c r="E808" s="11" t="s">
        <v>3787</v>
      </c>
      <c r="F808" s="4">
        <v>14000</v>
      </c>
      <c r="G808" s="3">
        <v>2010</v>
      </c>
      <c r="H808" s="3" t="s">
        <v>21</v>
      </c>
      <c r="I808" s="12"/>
      <c r="J808" s="3">
        <v>151</v>
      </c>
      <c r="K808" s="3" t="str">
        <f>IF(VLOOKUP(D808,'Resources Final'!A:C,3,FALSE)=0,"",VLOOKUP(D808,'Resources Final'!A:C,3,FALSE))</f>
        <v/>
      </c>
      <c r="L808" s="3" t="str">
        <f>IF(VLOOKUP(D808,'Resources Final'!A:D,4,FALSE)=0,"",VLOOKUP(D808,'Resources Final'!A:D,4,FALSE))</f>
        <v>Y</v>
      </c>
      <c r="M808" s="3" t="str">
        <f>IF(VLOOKUP(D808,'Resources Final'!A:E,5,FALSE)=0,"",VLOOKUP(D808,'Resources Final'!A:E,5,FALSE))</f>
        <v/>
      </c>
      <c r="N808" s="7" t="str">
        <f>IF(VLOOKUP(D808,'Resources Final'!A:F,6,FALSE)=0,"",VLOOKUP(D808,'Resources Final'!A:F,6,FALSE))</f>
        <v/>
      </c>
      <c r="O808" s="3" t="str">
        <f>IF(VLOOKUP(D808,'Resources Final'!A:G,7,FALSE)=0,"",VLOOKUP(D808,'Resources Final'!A:G,7,FALSE))</f>
        <v/>
      </c>
    </row>
    <row r="809" spans="1:15" x14ac:dyDescent="0.2">
      <c r="A809" s="11">
        <v>990</v>
      </c>
      <c r="B809" s="11" t="str">
        <f t="shared" si="24"/>
        <v>Charles G. Koch Charitable Foundation_University of North Carolina - Chapel Hill20105000</v>
      </c>
      <c r="C809" s="11" t="s">
        <v>19</v>
      </c>
      <c r="D809" s="11" t="s">
        <v>3803</v>
      </c>
      <c r="E809" s="11" t="s">
        <v>3802</v>
      </c>
      <c r="F809" s="4">
        <v>5000</v>
      </c>
      <c r="G809" s="3">
        <v>2010</v>
      </c>
      <c r="H809" s="3" t="s">
        <v>21</v>
      </c>
      <c r="I809" s="12"/>
      <c r="J809" s="3">
        <v>152</v>
      </c>
      <c r="K809" s="3" t="str">
        <f>IF(VLOOKUP(D809,'Resources Final'!A:C,3,FALSE)=0,"",VLOOKUP(D809,'Resources Final'!A:C,3,FALSE))</f>
        <v/>
      </c>
      <c r="L809" s="3" t="str">
        <f>IF(VLOOKUP(D809,'Resources Final'!A:D,4,FALSE)=0,"",VLOOKUP(D809,'Resources Final'!A:D,4,FALSE))</f>
        <v>Y</v>
      </c>
      <c r="M809" s="3" t="str">
        <f>IF(VLOOKUP(D809,'Resources Final'!A:E,5,FALSE)=0,"",VLOOKUP(D809,'Resources Final'!A:E,5,FALSE))</f>
        <v/>
      </c>
      <c r="N809" s="7" t="str">
        <f>IF(VLOOKUP(D809,'Resources Final'!A:F,6,FALSE)=0,"",VLOOKUP(D809,'Resources Final'!A:F,6,FALSE))</f>
        <v/>
      </c>
      <c r="O809" s="3" t="str">
        <f>IF(VLOOKUP(D809,'Resources Final'!A:G,7,FALSE)=0,"",VLOOKUP(D809,'Resources Final'!A:G,7,FALSE))</f>
        <v/>
      </c>
    </row>
    <row r="810" spans="1:15" x14ac:dyDescent="0.2">
      <c r="A810" s="11">
        <v>990</v>
      </c>
      <c r="B810" s="11" t="str">
        <f t="shared" si="24"/>
        <v>Charles G. Koch Charitable Foundation_University of Nebraska - Omaha201010000</v>
      </c>
      <c r="C810" s="11" t="s">
        <v>19</v>
      </c>
      <c r="D810" s="11" t="s">
        <v>3791</v>
      </c>
      <c r="E810" s="11" t="s">
        <v>457</v>
      </c>
      <c r="F810" s="4">
        <v>10000</v>
      </c>
      <c r="G810" s="3">
        <v>2010</v>
      </c>
      <c r="H810" s="3" t="s">
        <v>21</v>
      </c>
      <c r="I810" s="12"/>
      <c r="J810" s="3">
        <v>153</v>
      </c>
      <c r="K810" s="3" t="str">
        <f>IF(VLOOKUP(D810,'Resources Final'!A:C,3,FALSE)=0,"",VLOOKUP(D810,'Resources Final'!A:C,3,FALSE))</f>
        <v/>
      </c>
      <c r="L810" s="3" t="str">
        <f>IF(VLOOKUP(D810,'Resources Final'!A:D,4,FALSE)=0,"",VLOOKUP(D810,'Resources Final'!A:D,4,FALSE))</f>
        <v>Y</v>
      </c>
      <c r="M810" s="3" t="str">
        <f>IF(VLOOKUP(D810,'Resources Final'!A:E,5,FALSE)=0,"",VLOOKUP(D810,'Resources Final'!A:E,5,FALSE))</f>
        <v/>
      </c>
      <c r="N810" s="7" t="str">
        <f>IF(VLOOKUP(D810,'Resources Final'!A:F,6,FALSE)=0,"",VLOOKUP(D810,'Resources Final'!A:F,6,FALSE))</f>
        <v/>
      </c>
      <c r="O810" s="3" t="str">
        <f>IF(VLOOKUP(D810,'Resources Final'!A:G,7,FALSE)=0,"",VLOOKUP(D810,'Resources Final'!A:G,7,FALSE))</f>
        <v/>
      </c>
    </row>
    <row r="811" spans="1:15" x14ac:dyDescent="0.2">
      <c r="A811" s="11">
        <v>990</v>
      </c>
      <c r="B811" s="11" t="str">
        <f t="shared" si="24"/>
        <v>Charles G. Koch Charitable Foundation_University of Nevada Reno Foundation20108000</v>
      </c>
      <c r="C811" s="11" t="s">
        <v>19</v>
      </c>
      <c r="D811" s="11" t="s">
        <v>3795</v>
      </c>
      <c r="E811" s="11" t="s">
        <v>3793</v>
      </c>
      <c r="F811" s="4">
        <v>8000</v>
      </c>
      <c r="G811" s="3">
        <v>2010</v>
      </c>
      <c r="H811" s="3" t="s">
        <v>21</v>
      </c>
      <c r="I811" s="12"/>
      <c r="J811" s="3">
        <v>154</v>
      </c>
      <c r="K811" s="3" t="str">
        <f>IF(VLOOKUP(D811,'Resources Final'!A:C,3,FALSE)=0,"",VLOOKUP(D811,'Resources Final'!A:C,3,FALSE))</f>
        <v/>
      </c>
      <c r="L811" s="3" t="str">
        <f>IF(VLOOKUP(D811,'Resources Final'!A:D,4,FALSE)=0,"",VLOOKUP(D811,'Resources Final'!A:D,4,FALSE))</f>
        <v>Y</v>
      </c>
      <c r="M811" s="3" t="str">
        <f>IF(VLOOKUP(D811,'Resources Final'!A:E,5,FALSE)=0,"",VLOOKUP(D811,'Resources Final'!A:E,5,FALSE))</f>
        <v/>
      </c>
      <c r="N811" s="7" t="str">
        <f>IF(VLOOKUP(D811,'Resources Final'!A:F,6,FALSE)=0,"",VLOOKUP(D811,'Resources Final'!A:F,6,FALSE))</f>
        <v/>
      </c>
      <c r="O811" s="3" t="str">
        <f>IF(VLOOKUP(D811,'Resources Final'!A:G,7,FALSE)=0,"",VLOOKUP(D811,'Resources Final'!A:G,7,FALSE))</f>
        <v/>
      </c>
    </row>
    <row r="812" spans="1:15" x14ac:dyDescent="0.2">
      <c r="A812" s="11">
        <v>990</v>
      </c>
      <c r="B812" s="11" t="str">
        <f t="shared" si="24"/>
        <v>Charles G. Koch Charitable Foundation_University of Notre Dame20109650</v>
      </c>
      <c r="C812" s="11" t="s">
        <v>19</v>
      </c>
      <c r="D812" s="11" t="s">
        <v>3808</v>
      </c>
      <c r="E812" s="11" t="s">
        <v>3808</v>
      </c>
      <c r="F812" s="4">
        <v>9650</v>
      </c>
      <c r="G812" s="3">
        <v>2010</v>
      </c>
      <c r="H812" s="3" t="s">
        <v>21</v>
      </c>
      <c r="I812" s="12"/>
      <c r="J812" s="3">
        <v>155</v>
      </c>
      <c r="K812" s="3" t="str">
        <f>IF(VLOOKUP(D812,'Resources Final'!A:C,3,FALSE)=0,"",VLOOKUP(D812,'Resources Final'!A:C,3,FALSE))</f>
        <v/>
      </c>
      <c r="L812" s="3" t="str">
        <f>IF(VLOOKUP(D812,'Resources Final'!A:D,4,FALSE)=0,"",VLOOKUP(D812,'Resources Final'!A:D,4,FALSE))</f>
        <v>Y</v>
      </c>
      <c r="M812" s="3" t="str">
        <f>IF(VLOOKUP(D812,'Resources Final'!A:E,5,FALSE)=0,"",VLOOKUP(D812,'Resources Final'!A:E,5,FALSE))</f>
        <v/>
      </c>
      <c r="N812" s="7" t="str">
        <f>IF(VLOOKUP(D812,'Resources Final'!A:F,6,FALSE)=0,"",VLOOKUP(D812,'Resources Final'!A:F,6,FALSE))</f>
        <v/>
      </c>
      <c r="O812" s="3" t="str">
        <f>IF(VLOOKUP(D812,'Resources Final'!A:G,7,FALSE)=0,"",VLOOKUP(D812,'Resources Final'!A:G,7,FALSE))</f>
        <v/>
      </c>
    </row>
    <row r="813" spans="1:15" x14ac:dyDescent="0.2">
      <c r="A813" s="11">
        <v>990</v>
      </c>
      <c r="B813" s="11" t="str">
        <f t="shared" si="24"/>
        <v>Charles G. Koch Charitable Foundation_University of Oklahoma20103000</v>
      </c>
      <c r="C813" s="11" t="s">
        <v>19</v>
      </c>
      <c r="D813" s="11" t="s">
        <v>3809</v>
      </c>
      <c r="E813" s="11" t="s">
        <v>3809</v>
      </c>
      <c r="F813" s="4">
        <v>3000</v>
      </c>
      <c r="G813" s="3">
        <v>2010</v>
      </c>
      <c r="H813" s="3" t="s">
        <v>21</v>
      </c>
      <c r="I813" s="12"/>
      <c r="J813" s="3">
        <v>156</v>
      </c>
      <c r="K813" s="3" t="str">
        <f>IF(VLOOKUP(D813,'Resources Final'!A:C,3,FALSE)=0,"",VLOOKUP(D813,'Resources Final'!A:C,3,FALSE))</f>
        <v/>
      </c>
      <c r="L813" s="3" t="str">
        <f>IF(VLOOKUP(D813,'Resources Final'!A:D,4,FALSE)=0,"",VLOOKUP(D813,'Resources Final'!A:D,4,FALSE))</f>
        <v>Y</v>
      </c>
      <c r="M813" s="3" t="str">
        <f>IF(VLOOKUP(D813,'Resources Final'!A:E,5,FALSE)=0,"",VLOOKUP(D813,'Resources Final'!A:E,5,FALSE))</f>
        <v/>
      </c>
      <c r="N813" s="7" t="str">
        <f>IF(VLOOKUP(D813,'Resources Final'!A:F,6,FALSE)=0,"",VLOOKUP(D813,'Resources Final'!A:F,6,FALSE))</f>
        <v/>
      </c>
      <c r="O813" s="3" t="str">
        <f>IF(VLOOKUP(D813,'Resources Final'!A:G,7,FALSE)=0,"",VLOOKUP(D813,'Resources Final'!A:G,7,FALSE))</f>
        <v/>
      </c>
    </row>
    <row r="814" spans="1:15" x14ac:dyDescent="0.2">
      <c r="A814" s="11">
        <v>990</v>
      </c>
      <c r="B814" s="11" t="str">
        <f t="shared" si="24"/>
        <v>Charles G. Koch Charitable Foundation_University of San Diego20109317</v>
      </c>
      <c r="C814" s="11" t="s">
        <v>19</v>
      </c>
      <c r="D814" s="11" t="s">
        <v>3813</v>
      </c>
      <c r="E814" s="11" t="s">
        <v>3813</v>
      </c>
      <c r="F814" s="4">
        <v>9317</v>
      </c>
      <c r="G814" s="3">
        <v>2010</v>
      </c>
      <c r="H814" s="3" t="s">
        <v>21</v>
      </c>
      <c r="I814" s="12"/>
      <c r="J814" s="3">
        <v>157</v>
      </c>
      <c r="K814" s="3" t="str">
        <f>IF(VLOOKUP(D814,'Resources Final'!A:C,3,FALSE)=0,"",VLOOKUP(D814,'Resources Final'!A:C,3,FALSE))</f>
        <v/>
      </c>
      <c r="L814" s="3" t="str">
        <f>IF(VLOOKUP(D814,'Resources Final'!A:D,4,FALSE)=0,"",VLOOKUP(D814,'Resources Final'!A:D,4,FALSE))</f>
        <v>Y</v>
      </c>
      <c r="M814" s="3" t="str">
        <f>IF(VLOOKUP(D814,'Resources Final'!A:E,5,FALSE)=0,"",VLOOKUP(D814,'Resources Final'!A:E,5,FALSE))</f>
        <v/>
      </c>
      <c r="N814" s="7" t="str">
        <f>IF(VLOOKUP(D814,'Resources Final'!A:F,6,FALSE)=0,"",VLOOKUP(D814,'Resources Final'!A:F,6,FALSE))</f>
        <v/>
      </c>
      <c r="O814" s="3" t="str">
        <f>IF(VLOOKUP(D814,'Resources Final'!A:G,7,FALSE)=0,"",VLOOKUP(D814,'Resources Final'!A:G,7,FALSE))</f>
        <v/>
      </c>
    </row>
    <row r="815" spans="1:15" x14ac:dyDescent="0.2">
      <c r="A815" s="11">
        <v>990</v>
      </c>
      <c r="B815" s="11" t="str">
        <f t="shared" si="24"/>
        <v>Charles G. Koch Charitable Foundation_University of South Florida Foundation20105000</v>
      </c>
      <c r="C815" s="11" t="s">
        <v>19</v>
      </c>
      <c r="D815" s="11" t="s">
        <v>3818</v>
      </c>
      <c r="E815" s="11" t="s">
        <v>3819</v>
      </c>
      <c r="F815" s="4">
        <v>5000</v>
      </c>
      <c r="G815" s="3">
        <v>2010</v>
      </c>
      <c r="H815" s="3" t="s">
        <v>21</v>
      </c>
      <c r="I815" s="12"/>
      <c r="J815" s="3">
        <v>158</v>
      </c>
      <c r="K815" s="3" t="str">
        <f>IF(VLOOKUP(D815,'Resources Final'!A:C,3,FALSE)=0,"",VLOOKUP(D815,'Resources Final'!A:C,3,FALSE))</f>
        <v/>
      </c>
      <c r="L815" s="3" t="str">
        <f>IF(VLOOKUP(D815,'Resources Final'!A:D,4,FALSE)=0,"",VLOOKUP(D815,'Resources Final'!A:D,4,FALSE))</f>
        <v>Y</v>
      </c>
      <c r="M815" s="3" t="str">
        <f>IF(VLOOKUP(D815,'Resources Final'!A:E,5,FALSE)=0,"",VLOOKUP(D815,'Resources Final'!A:E,5,FALSE))</f>
        <v/>
      </c>
      <c r="N815" s="7" t="str">
        <f>IF(VLOOKUP(D815,'Resources Final'!A:F,6,FALSE)=0,"",VLOOKUP(D815,'Resources Final'!A:F,6,FALSE))</f>
        <v/>
      </c>
      <c r="O815" s="3" t="str">
        <f>IF(VLOOKUP(D815,'Resources Final'!A:G,7,FALSE)=0,"",VLOOKUP(D815,'Resources Final'!A:G,7,FALSE))</f>
        <v/>
      </c>
    </row>
    <row r="816" spans="1:15" x14ac:dyDescent="0.2">
      <c r="A816" s="11">
        <v>990</v>
      </c>
      <c r="B816" s="11" t="str">
        <f t="shared" si="24"/>
        <v>Charles G. Koch Charitable Foundation_University of Texas - El Paso201011475</v>
      </c>
      <c r="C816" s="11" t="s">
        <v>19</v>
      </c>
      <c r="D816" s="11" t="s">
        <v>3830</v>
      </c>
      <c r="E816" s="11" t="s">
        <v>3827</v>
      </c>
      <c r="F816" s="4">
        <v>11475</v>
      </c>
      <c r="G816" s="3">
        <v>2010</v>
      </c>
      <c r="H816" s="3" t="s">
        <v>21</v>
      </c>
      <c r="I816" s="12" t="s">
        <v>4221</v>
      </c>
      <c r="J816" s="3">
        <v>159</v>
      </c>
      <c r="K816" s="3" t="str">
        <f>IF(VLOOKUP(D816,'Resources Final'!A:C,3,FALSE)=0,"",VLOOKUP(D816,'Resources Final'!A:C,3,FALSE))</f>
        <v/>
      </c>
      <c r="L816" s="3" t="str">
        <f>IF(VLOOKUP(D816,'Resources Final'!A:D,4,FALSE)=0,"",VLOOKUP(D816,'Resources Final'!A:D,4,FALSE))</f>
        <v>Y</v>
      </c>
      <c r="M816" s="3" t="str">
        <f>IF(VLOOKUP(D816,'Resources Final'!A:E,5,FALSE)=0,"",VLOOKUP(D816,'Resources Final'!A:E,5,FALSE))</f>
        <v/>
      </c>
      <c r="N816" s="7" t="str">
        <f>IF(VLOOKUP(D816,'Resources Final'!A:F,6,FALSE)=0,"",VLOOKUP(D816,'Resources Final'!A:F,6,FALSE))</f>
        <v/>
      </c>
      <c r="O816" s="3" t="str">
        <f>IF(VLOOKUP(D816,'Resources Final'!A:G,7,FALSE)=0,"",VLOOKUP(D816,'Resources Final'!A:G,7,FALSE))</f>
        <v/>
      </c>
    </row>
    <row r="817" spans="1:15" x14ac:dyDescent="0.2">
      <c r="A817" s="11">
        <v>990</v>
      </c>
      <c r="B817" s="11" t="str">
        <f t="shared" si="24"/>
        <v>Charles G. Koch Charitable Foundation_University of Texas Pan American Foundation201018300</v>
      </c>
      <c r="C817" s="11" t="s">
        <v>19</v>
      </c>
      <c r="D817" s="11" t="s">
        <v>3835</v>
      </c>
      <c r="E817" s="11" t="s">
        <v>3827</v>
      </c>
      <c r="F817" s="4">
        <v>18300</v>
      </c>
      <c r="G817" s="3">
        <v>2010</v>
      </c>
      <c r="H817" s="3" t="s">
        <v>21</v>
      </c>
      <c r="I817" s="12"/>
      <c r="J817" s="3">
        <v>160</v>
      </c>
      <c r="K817" s="3" t="str">
        <f>IF(VLOOKUP(D817,'Resources Final'!A:C,3,FALSE)=0,"",VLOOKUP(D817,'Resources Final'!A:C,3,FALSE))</f>
        <v/>
      </c>
      <c r="L817" s="3" t="str">
        <f>IF(VLOOKUP(D817,'Resources Final'!A:D,4,FALSE)=0,"",VLOOKUP(D817,'Resources Final'!A:D,4,FALSE))</f>
        <v>Y</v>
      </c>
      <c r="M817" s="3" t="str">
        <f>IF(VLOOKUP(D817,'Resources Final'!A:E,5,FALSE)=0,"",VLOOKUP(D817,'Resources Final'!A:E,5,FALSE))</f>
        <v/>
      </c>
      <c r="N817" s="7" t="str">
        <f>IF(VLOOKUP(D817,'Resources Final'!A:F,6,FALSE)=0,"",VLOOKUP(D817,'Resources Final'!A:F,6,FALSE))</f>
        <v/>
      </c>
      <c r="O817" s="3" t="str">
        <f>IF(VLOOKUP(D817,'Resources Final'!A:G,7,FALSE)=0,"",VLOOKUP(D817,'Resources Final'!A:G,7,FALSE))</f>
        <v/>
      </c>
    </row>
    <row r="818" spans="1:15" x14ac:dyDescent="0.2">
      <c r="A818" s="11">
        <v>990</v>
      </c>
      <c r="B818" s="11" t="str">
        <f t="shared" si="24"/>
        <v>Charles G. Koch Charitable Foundation_University of Washington20107000</v>
      </c>
      <c r="C818" s="11" t="s">
        <v>19</v>
      </c>
      <c r="D818" s="11" t="s">
        <v>3843</v>
      </c>
      <c r="E818" s="11" t="s">
        <v>3843</v>
      </c>
      <c r="F818" s="4">
        <v>7000</v>
      </c>
      <c r="G818" s="3">
        <v>2010</v>
      </c>
      <c r="H818" s="3" t="s">
        <v>21</v>
      </c>
      <c r="I818" s="12"/>
      <c r="J818" s="3">
        <v>161</v>
      </c>
      <c r="K818" s="3" t="str">
        <f>IF(VLOOKUP(D818,'Resources Final'!A:C,3,FALSE)=0,"",VLOOKUP(D818,'Resources Final'!A:C,3,FALSE))</f>
        <v/>
      </c>
      <c r="L818" s="3" t="str">
        <f>IF(VLOOKUP(D818,'Resources Final'!A:D,4,FALSE)=0,"",VLOOKUP(D818,'Resources Final'!A:D,4,FALSE))</f>
        <v>Y</v>
      </c>
      <c r="M818" s="3" t="str">
        <f>IF(VLOOKUP(D818,'Resources Final'!A:E,5,FALSE)=0,"",VLOOKUP(D818,'Resources Final'!A:E,5,FALSE))</f>
        <v/>
      </c>
      <c r="N818" s="7" t="str">
        <f>IF(VLOOKUP(D818,'Resources Final'!A:F,6,FALSE)=0,"",VLOOKUP(D818,'Resources Final'!A:F,6,FALSE))</f>
        <v/>
      </c>
      <c r="O818" s="3" t="str">
        <f>IF(VLOOKUP(D818,'Resources Final'!A:G,7,FALSE)=0,"",VLOOKUP(D818,'Resources Final'!A:G,7,FALSE))</f>
        <v/>
      </c>
    </row>
    <row r="819" spans="1:15" x14ac:dyDescent="0.2">
      <c r="A819" s="11">
        <v>990</v>
      </c>
      <c r="B819" s="11" t="str">
        <f t="shared" si="24"/>
        <v>Charles G. Koch Charitable Foundation_University of West Florida Foundation20107500</v>
      </c>
      <c r="C819" s="11" t="s">
        <v>19</v>
      </c>
      <c r="D819" s="11" t="s">
        <v>3846</v>
      </c>
      <c r="E819" s="11" t="s">
        <v>3846</v>
      </c>
      <c r="F819" s="4">
        <v>7500</v>
      </c>
      <c r="G819" s="3">
        <v>2010</v>
      </c>
      <c r="H819" s="3" t="s">
        <v>21</v>
      </c>
      <c r="I819" s="12"/>
      <c r="J819" s="3">
        <v>162</v>
      </c>
      <c r="K819" s="3" t="str">
        <f>IF(VLOOKUP(D819,'Resources Final'!A:C,3,FALSE)=0,"",VLOOKUP(D819,'Resources Final'!A:C,3,FALSE))</f>
        <v/>
      </c>
      <c r="L819" s="3" t="str">
        <f>IF(VLOOKUP(D819,'Resources Final'!A:D,4,FALSE)=0,"",VLOOKUP(D819,'Resources Final'!A:D,4,FALSE))</f>
        <v>Y</v>
      </c>
      <c r="M819" s="3" t="str">
        <f>IF(VLOOKUP(D819,'Resources Final'!A:E,5,FALSE)=0,"",VLOOKUP(D819,'Resources Final'!A:E,5,FALSE))</f>
        <v/>
      </c>
      <c r="N819" s="7" t="str">
        <f>IF(VLOOKUP(D819,'Resources Final'!A:F,6,FALSE)=0,"",VLOOKUP(D819,'Resources Final'!A:F,6,FALSE))</f>
        <v/>
      </c>
      <c r="O819" s="3" t="str">
        <f>IF(VLOOKUP(D819,'Resources Final'!A:G,7,FALSE)=0,"",VLOOKUP(D819,'Resources Final'!A:G,7,FALSE))</f>
        <v/>
      </c>
    </row>
    <row r="820" spans="1:15" x14ac:dyDescent="0.2">
      <c r="A820" s="11">
        <v>990</v>
      </c>
      <c r="B820" s="11" t="str">
        <f t="shared" si="24"/>
        <v>Charles G. Koch Charitable Foundation_University of Wisconsin Eau Claire20108500</v>
      </c>
      <c r="C820" s="11" t="s">
        <v>19</v>
      </c>
      <c r="D820" s="11" t="s">
        <v>3850</v>
      </c>
      <c r="E820" s="11" t="s">
        <v>3567</v>
      </c>
      <c r="F820" s="4">
        <v>8500</v>
      </c>
      <c r="G820" s="3">
        <v>2010</v>
      </c>
      <c r="H820" s="3" t="s">
        <v>21</v>
      </c>
      <c r="I820" s="12"/>
      <c r="J820" s="3">
        <v>163</v>
      </c>
      <c r="K820" s="3" t="str">
        <f>IF(VLOOKUP(D820,'Resources Final'!A:C,3,FALSE)=0,"",VLOOKUP(D820,'Resources Final'!A:C,3,FALSE))</f>
        <v/>
      </c>
      <c r="L820" s="3" t="str">
        <f>IF(VLOOKUP(D820,'Resources Final'!A:D,4,FALSE)=0,"",VLOOKUP(D820,'Resources Final'!A:D,4,FALSE))</f>
        <v>Y</v>
      </c>
      <c r="M820" s="3" t="str">
        <f>IF(VLOOKUP(D820,'Resources Final'!A:E,5,FALSE)=0,"",VLOOKUP(D820,'Resources Final'!A:E,5,FALSE))</f>
        <v/>
      </c>
      <c r="N820" s="7" t="str">
        <f>IF(VLOOKUP(D820,'Resources Final'!A:F,6,FALSE)=0,"",VLOOKUP(D820,'Resources Final'!A:F,6,FALSE))</f>
        <v/>
      </c>
      <c r="O820" s="3" t="str">
        <f>IF(VLOOKUP(D820,'Resources Final'!A:G,7,FALSE)=0,"",VLOOKUP(D820,'Resources Final'!A:G,7,FALSE))</f>
        <v/>
      </c>
    </row>
    <row r="821" spans="1:15" x14ac:dyDescent="0.2">
      <c r="A821" s="11">
        <v>990</v>
      </c>
      <c r="B821" s="11" t="str">
        <f t="shared" si="24"/>
        <v>Charles G. Koch Charitable Foundation_University of Wisconsin Madison20105400</v>
      </c>
      <c r="C821" s="11" t="s">
        <v>19</v>
      </c>
      <c r="D821" s="11" t="s">
        <v>3853</v>
      </c>
      <c r="E821" s="11" t="s">
        <v>3853</v>
      </c>
      <c r="F821" s="4">
        <v>5400</v>
      </c>
      <c r="G821" s="3">
        <v>2010</v>
      </c>
      <c r="H821" s="3" t="s">
        <v>21</v>
      </c>
      <c r="I821" s="12"/>
      <c r="J821" s="3">
        <v>164</v>
      </c>
      <c r="K821" s="3" t="str">
        <f>IF(VLOOKUP(D821,'Resources Final'!A:C,3,FALSE)=0,"",VLOOKUP(D821,'Resources Final'!A:C,3,FALSE))</f>
        <v/>
      </c>
      <c r="L821" s="3" t="str">
        <f>IF(VLOOKUP(D821,'Resources Final'!A:D,4,FALSE)=0,"",VLOOKUP(D821,'Resources Final'!A:D,4,FALSE))</f>
        <v>Y</v>
      </c>
      <c r="M821" s="3" t="str">
        <f>IF(VLOOKUP(D821,'Resources Final'!A:E,5,FALSE)=0,"",VLOOKUP(D821,'Resources Final'!A:E,5,FALSE))</f>
        <v/>
      </c>
      <c r="N821" s="7" t="str">
        <f>IF(VLOOKUP(D821,'Resources Final'!A:F,6,FALSE)=0,"",VLOOKUP(D821,'Resources Final'!A:F,6,FALSE))</f>
        <v/>
      </c>
      <c r="O821" s="3" t="str">
        <f>IF(VLOOKUP(D821,'Resources Final'!A:G,7,FALSE)=0,"",VLOOKUP(D821,'Resources Final'!A:G,7,FALSE))</f>
        <v/>
      </c>
    </row>
    <row r="822" spans="1:15" x14ac:dyDescent="0.2">
      <c r="A822" s="11">
        <v>990</v>
      </c>
      <c r="B822" s="11" t="str">
        <f t="shared" si="24"/>
        <v>Charles G. Koch Charitable Foundation_University of Richmond201011675</v>
      </c>
      <c r="C822" s="11" t="s">
        <v>19</v>
      </c>
      <c r="D822" s="11" t="s">
        <v>3811</v>
      </c>
      <c r="E822" s="11" t="s">
        <v>3811</v>
      </c>
      <c r="F822" s="4">
        <v>11675</v>
      </c>
      <c r="G822" s="3">
        <v>2010</v>
      </c>
      <c r="H822" s="3" t="s">
        <v>21</v>
      </c>
      <c r="I822" s="12"/>
      <c r="J822" s="3">
        <v>165</v>
      </c>
      <c r="K822" s="3" t="str">
        <f>IF(VLOOKUP(D822,'Resources Final'!A:C,3,FALSE)=0,"",VLOOKUP(D822,'Resources Final'!A:C,3,FALSE))</f>
        <v/>
      </c>
      <c r="L822" s="3" t="str">
        <f>IF(VLOOKUP(D822,'Resources Final'!A:D,4,FALSE)=0,"",VLOOKUP(D822,'Resources Final'!A:D,4,FALSE))</f>
        <v>Y</v>
      </c>
      <c r="M822" s="3" t="str">
        <f>IF(VLOOKUP(D822,'Resources Final'!A:E,5,FALSE)=0,"",VLOOKUP(D822,'Resources Final'!A:E,5,FALSE))</f>
        <v/>
      </c>
      <c r="N822" s="7" t="str">
        <f>IF(VLOOKUP(D822,'Resources Final'!A:F,6,FALSE)=0,"",VLOOKUP(D822,'Resources Final'!A:F,6,FALSE))</f>
        <v/>
      </c>
      <c r="O822" s="3" t="str">
        <f>IF(VLOOKUP(D822,'Resources Final'!A:G,7,FALSE)=0,"",VLOOKUP(D822,'Resources Final'!A:G,7,FALSE))</f>
        <v/>
      </c>
    </row>
    <row r="823" spans="1:15" x14ac:dyDescent="0.2">
      <c r="A823" s="11">
        <v>990</v>
      </c>
      <c r="B823" s="11" t="str">
        <f t="shared" si="24"/>
        <v>Charles G. Koch Charitable Foundation_University of South Alabama20109851</v>
      </c>
      <c r="C823" s="11" t="s">
        <v>19</v>
      </c>
      <c r="D823" s="11" t="s">
        <v>3816</v>
      </c>
      <c r="E823" s="11" t="s">
        <v>3816</v>
      </c>
      <c r="F823" s="4">
        <v>9851</v>
      </c>
      <c r="G823" s="3">
        <v>2010</v>
      </c>
      <c r="H823" s="3" t="s">
        <v>21</v>
      </c>
      <c r="I823" s="12"/>
      <c r="J823" s="3">
        <v>166</v>
      </c>
      <c r="K823" s="3" t="str">
        <f>IF(VLOOKUP(D823,'Resources Final'!A:C,3,FALSE)=0,"",VLOOKUP(D823,'Resources Final'!A:C,3,FALSE))</f>
        <v/>
      </c>
      <c r="L823" s="3" t="str">
        <f>IF(VLOOKUP(D823,'Resources Final'!A:D,4,FALSE)=0,"",VLOOKUP(D823,'Resources Final'!A:D,4,FALSE))</f>
        <v>Y</v>
      </c>
      <c r="M823" s="3" t="str">
        <f>IF(VLOOKUP(D823,'Resources Final'!A:E,5,FALSE)=0,"",VLOOKUP(D823,'Resources Final'!A:E,5,FALSE))</f>
        <v/>
      </c>
      <c r="N823" s="7" t="str">
        <f>IF(VLOOKUP(D823,'Resources Final'!A:F,6,FALSE)=0,"",VLOOKUP(D823,'Resources Final'!A:F,6,FALSE))</f>
        <v/>
      </c>
      <c r="O823" s="3" t="str">
        <f>IF(VLOOKUP(D823,'Resources Final'!A:G,7,FALSE)=0,"",VLOOKUP(D823,'Resources Final'!A:G,7,FALSE))</f>
        <v/>
      </c>
    </row>
    <row r="824" spans="1:15" x14ac:dyDescent="0.2">
      <c r="A824" s="11">
        <v>990</v>
      </c>
      <c r="B824" s="11" t="str">
        <f t="shared" si="24"/>
        <v>Charles G. Koch Charitable Foundation_Utah State University2010170000</v>
      </c>
      <c r="C824" s="11" t="s">
        <v>19</v>
      </c>
      <c r="D824" s="11" t="s">
        <v>3861</v>
      </c>
      <c r="E824" s="11" t="s">
        <v>3861</v>
      </c>
      <c r="F824" s="4">
        <v>170000</v>
      </c>
      <c r="G824" s="3">
        <v>2010</v>
      </c>
      <c r="H824" s="3" t="s">
        <v>21</v>
      </c>
      <c r="I824" s="12"/>
      <c r="J824" s="3">
        <v>167</v>
      </c>
      <c r="K824" s="3" t="str">
        <f>IF(VLOOKUP(D824,'Resources Final'!A:C,3,FALSE)=0,"",VLOOKUP(D824,'Resources Final'!A:C,3,FALSE))</f>
        <v/>
      </c>
      <c r="L824" s="3" t="str">
        <f>IF(VLOOKUP(D824,'Resources Final'!A:D,4,FALSE)=0,"",VLOOKUP(D824,'Resources Final'!A:D,4,FALSE))</f>
        <v>Y</v>
      </c>
      <c r="M824" s="3" t="str">
        <f>IF(VLOOKUP(D824,'Resources Final'!A:E,5,FALSE)=0,"",VLOOKUP(D824,'Resources Final'!A:E,5,FALSE))</f>
        <v/>
      </c>
      <c r="N824" s="7" t="str">
        <f>IF(VLOOKUP(D824,'Resources Final'!A:F,6,FALSE)=0,"",VLOOKUP(D824,'Resources Final'!A:F,6,FALSE))</f>
        <v/>
      </c>
      <c r="O824" s="3" t="str">
        <f>IF(VLOOKUP(D824,'Resources Final'!A:G,7,FALSE)=0,"",VLOOKUP(D824,'Resources Final'!A:G,7,FALSE))</f>
        <v/>
      </c>
    </row>
    <row r="825" spans="1:15" x14ac:dyDescent="0.2">
      <c r="A825" s="11">
        <v>990</v>
      </c>
      <c r="B825" s="11" t="str">
        <f t="shared" si="24"/>
        <v>Charles G. Koch Charitable Foundation_Wake Forest University20106810</v>
      </c>
      <c r="C825" s="11" t="s">
        <v>19</v>
      </c>
      <c r="D825" s="11" t="s">
        <v>3920</v>
      </c>
      <c r="E825" s="11" t="s">
        <v>3920</v>
      </c>
      <c r="F825" s="4">
        <v>6810</v>
      </c>
      <c r="G825" s="3">
        <v>2010</v>
      </c>
      <c r="H825" s="3" t="s">
        <v>21</v>
      </c>
      <c r="I825" s="12"/>
      <c r="J825" s="3">
        <v>168</v>
      </c>
      <c r="K825" s="3" t="str">
        <f>IF(VLOOKUP(D825,'Resources Final'!A:C,3,FALSE)=0,"",VLOOKUP(D825,'Resources Final'!A:C,3,FALSE))</f>
        <v/>
      </c>
      <c r="L825" s="3" t="str">
        <f>IF(VLOOKUP(D825,'Resources Final'!A:D,4,FALSE)=0,"",VLOOKUP(D825,'Resources Final'!A:D,4,FALSE))</f>
        <v>Y</v>
      </c>
      <c r="M825" s="3" t="str">
        <f>IF(VLOOKUP(D825,'Resources Final'!A:E,5,FALSE)=0,"",VLOOKUP(D825,'Resources Final'!A:E,5,FALSE))</f>
        <v/>
      </c>
      <c r="N825" s="7" t="str">
        <f>IF(VLOOKUP(D825,'Resources Final'!A:F,6,FALSE)=0,"",VLOOKUP(D825,'Resources Final'!A:F,6,FALSE))</f>
        <v/>
      </c>
      <c r="O825" s="3" t="str">
        <f>IF(VLOOKUP(D825,'Resources Final'!A:G,7,FALSE)=0,"",VLOOKUP(D825,'Resources Final'!A:G,7,FALSE))</f>
        <v/>
      </c>
    </row>
    <row r="826" spans="1:15" x14ac:dyDescent="0.2">
      <c r="A826" s="11">
        <v>990</v>
      </c>
      <c r="B826" s="11" t="str">
        <f t="shared" si="24"/>
        <v>Charles G. Koch Charitable Foundation_Wesleyan College20109000</v>
      </c>
      <c r="C826" s="11" t="s">
        <v>19</v>
      </c>
      <c r="D826" s="11" t="s">
        <v>3973</v>
      </c>
      <c r="E826" s="11" t="s">
        <v>3973</v>
      </c>
      <c r="F826" s="4">
        <v>9000</v>
      </c>
      <c r="G826" s="3">
        <v>2010</v>
      </c>
      <c r="H826" s="3" t="s">
        <v>21</v>
      </c>
      <c r="I826" s="12" t="s">
        <v>4222</v>
      </c>
      <c r="J826" s="3">
        <v>169</v>
      </c>
      <c r="K826" s="3" t="str">
        <f>IF(VLOOKUP(D826,'Resources Final'!A:C,3,FALSE)=0,"",VLOOKUP(D826,'Resources Final'!A:C,3,FALSE))</f>
        <v/>
      </c>
      <c r="L826" s="3" t="str">
        <f>IF(VLOOKUP(D826,'Resources Final'!A:D,4,FALSE)=0,"",VLOOKUP(D826,'Resources Final'!A:D,4,FALSE))</f>
        <v>Y</v>
      </c>
      <c r="M826" s="3" t="str">
        <f>IF(VLOOKUP(D826,'Resources Final'!A:E,5,FALSE)=0,"",VLOOKUP(D826,'Resources Final'!A:E,5,FALSE))</f>
        <v/>
      </c>
      <c r="N826" s="7" t="str">
        <f>IF(VLOOKUP(D826,'Resources Final'!A:F,6,FALSE)=0,"",VLOOKUP(D826,'Resources Final'!A:F,6,FALSE))</f>
        <v/>
      </c>
      <c r="O826" s="3" t="str">
        <f>IF(VLOOKUP(D826,'Resources Final'!A:G,7,FALSE)=0,"",VLOOKUP(D826,'Resources Final'!A:G,7,FALSE))</f>
        <v/>
      </c>
    </row>
    <row r="827" spans="1:15" x14ac:dyDescent="0.2">
      <c r="A827" s="11">
        <v>990</v>
      </c>
      <c r="B827" s="11" t="str">
        <f t="shared" si="24"/>
        <v>Charles G. Koch Charitable Foundation_West Virginia University Foundation2010272100</v>
      </c>
      <c r="C827" s="11" t="s">
        <v>19</v>
      </c>
      <c r="D827" s="11" t="s">
        <v>3980</v>
      </c>
      <c r="E827" s="11" t="s">
        <v>3979</v>
      </c>
      <c r="F827" s="4">
        <v>272100</v>
      </c>
      <c r="G827" s="3">
        <v>2010</v>
      </c>
      <c r="H827" s="3" t="s">
        <v>21</v>
      </c>
      <c r="I827" s="12"/>
      <c r="J827" s="3">
        <v>170</v>
      </c>
      <c r="K827" s="3" t="str">
        <f>IF(VLOOKUP(D827,'Resources Final'!A:C,3,FALSE)=0,"",VLOOKUP(D827,'Resources Final'!A:C,3,FALSE))</f>
        <v/>
      </c>
      <c r="L827" s="3" t="str">
        <f>IF(VLOOKUP(D827,'Resources Final'!A:D,4,FALSE)=0,"",VLOOKUP(D827,'Resources Final'!A:D,4,FALSE))</f>
        <v>Y</v>
      </c>
      <c r="M827" s="3" t="str">
        <f>IF(VLOOKUP(D827,'Resources Final'!A:E,5,FALSE)=0,"",VLOOKUP(D827,'Resources Final'!A:E,5,FALSE))</f>
        <v/>
      </c>
      <c r="N827" s="7" t="str">
        <f>IF(VLOOKUP(D827,'Resources Final'!A:F,6,FALSE)=0,"",VLOOKUP(D827,'Resources Final'!A:F,6,FALSE))</f>
        <v/>
      </c>
      <c r="O827" s="3" t="str">
        <f>IF(VLOOKUP(D827,'Resources Final'!A:G,7,FALSE)=0,"",VLOOKUP(D827,'Resources Final'!A:G,7,FALSE))</f>
        <v/>
      </c>
    </row>
    <row r="828" spans="1:15" x14ac:dyDescent="0.2">
      <c r="A828" s="11">
        <v>990</v>
      </c>
      <c r="B828" s="11" t="str">
        <f t="shared" si="24"/>
        <v>Charles G. Koch Charitable Foundation_Western Kentucky University Foundation20106000</v>
      </c>
      <c r="C828" s="11" t="s">
        <v>19</v>
      </c>
      <c r="D828" s="11" t="s">
        <v>3988</v>
      </c>
      <c r="E828" s="11" t="s">
        <v>3987</v>
      </c>
      <c r="F828" s="4">
        <v>6000</v>
      </c>
      <c r="G828" s="3">
        <v>2010</v>
      </c>
      <c r="H828" s="3" t="s">
        <v>21</v>
      </c>
      <c r="I828" s="12"/>
      <c r="J828" s="3">
        <v>171</v>
      </c>
      <c r="K828" s="3" t="str">
        <f>IF(VLOOKUP(D828,'Resources Final'!A:C,3,FALSE)=0,"",VLOOKUP(D828,'Resources Final'!A:C,3,FALSE))</f>
        <v/>
      </c>
      <c r="L828" s="3" t="str">
        <f>IF(VLOOKUP(D828,'Resources Final'!A:D,4,FALSE)=0,"",VLOOKUP(D828,'Resources Final'!A:D,4,FALSE))</f>
        <v>Y</v>
      </c>
      <c r="M828" s="3" t="str">
        <f>IF(VLOOKUP(D828,'Resources Final'!A:E,5,FALSE)=0,"",VLOOKUP(D828,'Resources Final'!A:E,5,FALSE))</f>
        <v/>
      </c>
      <c r="N828" s="7" t="str">
        <f>IF(VLOOKUP(D828,'Resources Final'!A:F,6,FALSE)=0,"",VLOOKUP(D828,'Resources Final'!A:F,6,FALSE))</f>
        <v/>
      </c>
      <c r="O828" s="3" t="str">
        <f>IF(VLOOKUP(D828,'Resources Final'!A:G,7,FALSE)=0,"",VLOOKUP(D828,'Resources Final'!A:G,7,FALSE))</f>
        <v/>
      </c>
    </row>
    <row r="829" spans="1:15" x14ac:dyDescent="0.2">
      <c r="A829" s="11">
        <v>990</v>
      </c>
      <c r="B829" s="11" t="str">
        <f t="shared" si="24"/>
        <v>Charles G. Koch Charitable Foundation_Whitman College20106000</v>
      </c>
      <c r="C829" s="11" t="s">
        <v>19</v>
      </c>
      <c r="D829" s="11" t="s">
        <v>4006</v>
      </c>
      <c r="E829" s="11" t="s">
        <v>4006</v>
      </c>
      <c r="F829" s="4">
        <v>6000</v>
      </c>
      <c r="G829" s="3">
        <v>2010</v>
      </c>
      <c r="H829" s="3" t="s">
        <v>21</v>
      </c>
      <c r="I829" s="12"/>
      <c r="J829" s="3">
        <v>172</v>
      </c>
      <c r="K829" s="3" t="str">
        <f>IF(VLOOKUP(D829,'Resources Final'!A:C,3,FALSE)=0,"",VLOOKUP(D829,'Resources Final'!A:C,3,FALSE))</f>
        <v/>
      </c>
      <c r="L829" s="3" t="str">
        <f>IF(VLOOKUP(D829,'Resources Final'!A:D,4,FALSE)=0,"",VLOOKUP(D829,'Resources Final'!A:D,4,FALSE))</f>
        <v>Y</v>
      </c>
      <c r="M829" s="3" t="str">
        <f>IF(VLOOKUP(D829,'Resources Final'!A:E,5,FALSE)=0,"",VLOOKUP(D829,'Resources Final'!A:E,5,FALSE))</f>
        <v/>
      </c>
      <c r="N829" s="7" t="str">
        <f>IF(VLOOKUP(D829,'Resources Final'!A:F,6,FALSE)=0,"",VLOOKUP(D829,'Resources Final'!A:F,6,FALSE))</f>
        <v/>
      </c>
      <c r="O829" s="3" t="str">
        <f>IF(VLOOKUP(D829,'Resources Final'!A:G,7,FALSE)=0,"",VLOOKUP(D829,'Resources Final'!A:G,7,FALSE))</f>
        <v/>
      </c>
    </row>
    <row r="830" spans="1:15" x14ac:dyDescent="0.2">
      <c r="A830" s="11">
        <v>990</v>
      </c>
      <c r="B830" s="11" t="str">
        <f t="shared" si="24"/>
        <v>Charles G. Koch Charitable Foundation_Winston-Salem State University20108500</v>
      </c>
      <c r="C830" s="11" t="s">
        <v>19</v>
      </c>
      <c r="D830" s="11" t="s">
        <v>4060</v>
      </c>
      <c r="E830" s="11" t="s">
        <v>4060</v>
      </c>
      <c r="F830" s="4">
        <v>8500</v>
      </c>
      <c r="G830" s="3">
        <v>2010</v>
      </c>
      <c r="H830" s="3" t="s">
        <v>21</v>
      </c>
      <c r="I830" s="12"/>
      <c r="J830" s="3">
        <v>173</v>
      </c>
      <c r="K830" s="3" t="str">
        <f>IF(VLOOKUP(D830,'Resources Final'!A:C,3,FALSE)=0,"",VLOOKUP(D830,'Resources Final'!A:C,3,FALSE))</f>
        <v/>
      </c>
      <c r="L830" s="3" t="str">
        <f>IF(VLOOKUP(D830,'Resources Final'!A:D,4,FALSE)=0,"",VLOOKUP(D830,'Resources Final'!A:D,4,FALSE))</f>
        <v>Y</v>
      </c>
      <c r="M830" s="3" t="str">
        <f>IF(VLOOKUP(D830,'Resources Final'!A:E,5,FALSE)=0,"",VLOOKUP(D830,'Resources Final'!A:E,5,FALSE))</f>
        <v/>
      </c>
      <c r="N830" s="7" t="str">
        <f>IF(VLOOKUP(D830,'Resources Final'!A:F,6,FALSE)=0,"",VLOOKUP(D830,'Resources Final'!A:F,6,FALSE))</f>
        <v/>
      </c>
      <c r="O830" s="3" t="str">
        <f>IF(VLOOKUP(D830,'Resources Final'!A:G,7,FALSE)=0,"",VLOOKUP(D830,'Resources Final'!A:G,7,FALSE))</f>
        <v/>
      </c>
    </row>
    <row r="831" spans="1:15" x14ac:dyDescent="0.2">
      <c r="A831" s="11">
        <v>990</v>
      </c>
      <c r="B831" s="11" t="str">
        <f t="shared" si="24"/>
        <v>Charles G. Koch Charitable Foundation_WMU Foundation201014090</v>
      </c>
      <c r="C831" s="11" t="s">
        <v>19</v>
      </c>
      <c r="D831" s="11" t="s">
        <v>4072</v>
      </c>
      <c r="E831" s="11" t="s">
        <v>4072</v>
      </c>
      <c r="F831" s="4">
        <v>14090</v>
      </c>
      <c r="G831" s="3">
        <v>2010</v>
      </c>
      <c r="H831" s="3" t="s">
        <v>21</v>
      </c>
      <c r="I831" s="12"/>
      <c r="J831" s="3">
        <v>174</v>
      </c>
      <c r="K831" s="3" t="str">
        <f>IF(VLOOKUP(D831,'Resources Final'!A:C,3,FALSE)=0,"",VLOOKUP(D831,'Resources Final'!A:C,3,FALSE))</f>
        <v/>
      </c>
      <c r="L831" s="3" t="str">
        <f>IF(VLOOKUP(D831,'Resources Final'!A:D,4,FALSE)=0,"",VLOOKUP(D831,'Resources Final'!A:D,4,FALSE))</f>
        <v/>
      </c>
      <c r="M831" s="3" t="str">
        <f>IF(VLOOKUP(D831,'Resources Final'!A:E,5,FALSE)=0,"",VLOOKUP(D831,'Resources Final'!A:E,5,FALSE))</f>
        <v/>
      </c>
      <c r="N831" s="7" t="str">
        <f>IF(VLOOKUP(D831,'Resources Final'!A:F,6,FALSE)=0,"",VLOOKUP(D831,'Resources Final'!A:F,6,FALSE))</f>
        <v/>
      </c>
      <c r="O831" s="3" t="str">
        <f>IF(VLOOKUP(D831,'Resources Final'!A:G,7,FALSE)=0,"",VLOOKUP(D831,'Resources Final'!A:G,7,FALSE))</f>
        <v/>
      </c>
    </row>
    <row r="832" spans="1:15" x14ac:dyDescent="0.2">
      <c r="A832" s="11">
        <v>990</v>
      </c>
      <c r="B832" s="11" t="str">
        <f t="shared" si="24"/>
        <v>Charles G. Koch Charitable Foundation_Yeshiva University201020000</v>
      </c>
      <c r="C832" s="11" t="s">
        <v>19</v>
      </c>
      <c r="D832" s="11" t="s">
        <v>4112</v>
      </c>
      <c r="E832" s="11" t="s">
        <v>4112</v>
      </c>
      <c r="F832" s="4">
        <v>20000</v>
      </c>
      <c r="G832" s="3">
        <v>2010</v>
      </c>
      <c r="H832" s="3" t="s">
        <v>21</v>
      </c>
      <c r="I832" s="12"/>
      <c r="J832" s="3">
        <v>175</v>
      </c>
      <c r="K832" s="3" t="str">
        <f>IF(VLOOKUP(D832,'Resources Final'!A:C,3,FALSE)=0,"",VLOOKUP(D832,'Resources Final'!A:C,3,FALSE))</f>
        <v/>
      </c>
      <c r="L832" s="3" t="str">
        <f>IF(VLOOKUP(D832,'Resources Final'!A:D,4,FALSE)=0,"",VLOOKUP(D832,'Resources Final'!A:D,4,FALSE))</f>
        <v>Y</v>
      </c>
      <c r="M832" s="3" t="str">
        <f>IF(VLOOKUP(D832,'Resources Final'!A:E,5,FALSE)=0,"",VLOOKUP(D832,'Resources Final'!A:E,5,FALSE))</f>
        <v/>
      </c>
      <c r="N832" s="7" t="str">
        <f>IF(VLOOKUP(D832,'Resources Final'!A:F,6,FALSE)=0,"",VLOOKUP(D832,'Resources Final'!A:F,6,FALSE))</f>
        <v/>
      </c>
      <c r="O832" s="3" t="str">
        <f>IF(VLOOKUP(D832,'Resources Final'!A:G,7,FALSE)=0,"",VLOOKUP(D832,'Resources Final'!A:G,7,FALSE))</f>
        <v/>
      </c>
    </row>
    <row r="833" spans="1:15" x14ac:dyDescent="0.2">
      <c r="A833" s="11">
        <v>990</v>
      </c>
      <c r="B833" s="11" t="str">
        <f t="shared" si="24"/>
        <v>Charles G. Koch Charitable Foundation_Greater Wichita YMCA20105000</v>
      </c>
      <c r="C833" s="11" t="s">
        <v>19</v>
      </c>
      <c r="D833" s="11" t="s">
        <v>1453</v>
      </c>
      <c r="E833" s="11" t="s">
        <v>589</v>
      </c>
      <c r="F833" s="4">
        <v>5000</v>
      </c>
      <c r="G833" s="3">
        <v>2010</v>
      </c>
      <c r="H833" s="3" t="s">
        <v>21</v>
      </c>
      <c r="I833" s="12"/>
      <c r="J833" s="3">
        <v>176</v>
      </c>
      <c r="K833" s="3" t="str">
        <f>IF(VLOOKUP(D833,'Resources Final'!A:C,3,FALSE)=0,"",VLOOKUP(D833,'Resources Final'!A:C,3,FALSE))</f>
        <v/>
      </c>
      <c r="L833" s="3" t="str">
        <f>IF(VLOOKUP(D833,'Resources Final'!A:D,4,FALSE)=0,"",VLOOKUP(D833,'Resources Final'!A:D,4,FALSE))</f>
        <v/>
      </c>
      <c r="M833" s="3" t="str">
        <f>IF(VLOOKUP(D833,'Resources Final'!A:E,5,FALSE)=0,"",VLOOKUP(D833,'Resources Final'!A:E,5,FALSE))</f>
        <v>N</v>
      </c>
      <c r="N833" s="7" t="str">
        <f>IF(VLOOKUP(D833,'Resources Final'!A:F,6,FALSE)=0,"",VLOOKUP(D833,'Resources Final'!A:F,6,FALSE))</f>
        <v/>
      </c>
      <c r="O833" s="3" t="str">
        <f>IF(VLOOKUP(D833,'Resources Final'!A:G,7,FALSE)=0,"",VLOOKUP(D833,'Resources Final'!A:G,7,FALSE))</f>
        <v/>
      </c>
    </row>
    <row r="834" spans="1:15" x14ac:dyDescent="0.2">
      <c r="A834" s="11">
        <v>990</v>
      </c>
      <c r="B834" s="11" t="str">
        <f t="shared" si="24"/>
        <v>Charles G. Koch Charitable Foundation_Bill of Rights Institute2011350000</v>
      </c>
      <c r="C834" s="11" t="s">
        <v>19</v>
      </c>
      <c r="D834" s="11" t="s">
        <v>428</v>
      </c>
      <c r="E834" s="11" t="s">
        <v>428</v>
      </c>
      <c r="F834" s="4">
        <v>350000</v>
      </c>
      <c r="G834" s="3">
        <v>2011</v>
      </c>
      <c r="H834" s="3" t="s">
        <v>21</v>
      </c>
      <c r="I834" s="12"/>
      <c r="J834" s="3">
        <v>1</v>
      </c>
      <c r="K834" s="3" t="str">
        <f>IF(VLOOKUP(D834,'Resources Final'!A:C,3,FALSE)=0,"",VLOOKUP(D834,'Resources Final'!A:C,3,FALSE))</f>
        <v/>
      </c>
      <c r="L834" s="3" t="str">
        <f>IF(VLOOKUP(D834,'Resources Final'!A:D,4,FALSE)=0,"",VLOOKUP(D834,'Resources Final'!A:D,4,FALSE))</f>
        <v/>
      </c>
      <c r="M834" s="3" t="str">
        <f>IF(VLOOKUP(D834,'Resources Final'!A:E,5,FALSE)=0,"",VLOOKUP(D834,'Resources Final'!A:E,5,FALSE))</f>
        <v/>
      </c>
      <c r="N834" s="7" t="str">
        <f>IF(VLOOKUP(D834,'Resources Final'!A:F,6,FALSE)=0,"",VLOOKUP(D834,'Resources Final'!A:F,6,FALSE))</f>
        <v>https://www.sourcewatch.org/index.php/Bill_of_Rights_Institute</v>
      </c>
      <c r="O834" s="3" t="str">
        <f>IF(VLOOKUP(D834,'Resources Final'!A:G,7,FALSE)=0,"",VLOOKUP(D834,'Resources Final'!A:G,7,FALSE))</f>
        <v>Sourcewatch</v>
      </c>
    </row>
    <row r="835" spans="1:15" x14ac:dyDescent="0.2">
      <c r="A835" s="11">
        <v>990</v>
      </c>
      <c r="B835" s="11" t="str">
        <f t="shared" si="24"/>
        <v>Charles G. Koch Charitable Foundation_Clemson University2011250000</v>
      </c>
      <c r="C835" s="11" t="s">
        <v>19</v>
      </c>
      <c r="D835" s="11" t="s">
        <v>757</v>
      </c>
      <c r="E835" s="11" t="s">
        <v>757</v>
      </c>
      <c r="F835" s="4">
        <v>250000</v>
      </c>
      <c r="G835" s="3">
        <v>2011</v>
      </c>
      <c r="H835" s="3" t="s">
        <v>21</v>
      </c>
      <c r="I835" s="12"/>
      <c r="J835" s="3">
        <v>2</v>
      </c>
      <c r="K835" s="3" t="str">
        <f>IF(VLOOKUP(D835,'Resources Final'!A:C,3,FALSE)=0,"",VLOOKUP(D835,'Resources Final'!A:C,3,FALSE))</f>
        <v/>
      </c>
      <c r="L835" s="3" t="str">
        <f>IF(VLOOKUP(D835,'Resources Final'!A:D,4,FALSE)=0,"",VLOOKUP(D835,'Resources Final'!A:D,4,FALSE))</f>
        <v>Y</v>
      </c>
      <c r="M835" s="3" t="str">
        <f>IF(VLOOKUP(D835,'Resources Final'!A:E,5,FALSE)=0,"",VLOOKUP(D835,'Resources Final'!A:E,5,FALSE))</f>
        <v/>
      </c>
      <c r="N835" s="7" t="str">
        <f>IF(VLOOKUP(D835,'Resources Final'!A:F,6,FALSE)=0,"",VLOOKUP(D835,'Resources Final'!A:F,6,FALSE))</f>
        <v/>
      </c>
      <c r="O835" s="3" t="str">
        <f>IF(VLOOKUP(D835,'Resources Final'!A:G,7,FALSE)=0,"",VLOOKUP(D835,'Resources Final'!A:G,7,FALSE))</f>
        <v/>
      </c>
    </row>
    <row r="836" spans="1:15" x14ac:dyDescent="0.2">
      <c r="A836" s="11">
        <v>990</v>
      </c>
      <c r="B836" s="11" t="str">
        <f t="shared" si="24"/>
        <v>Charles G. Koch Charitable Foundation_Florida State University Foundation2011250000</v>
      </c>
      <c r="C836" s="11" t="s">
        <v>19</v>
      </c>
      <c r="D836" s="11" t="s">
        <v>1237</v>
      </c>
      <c r="E836" s="11" t="s">
        <v>1236</v>
      </c>
      <c r="F836" s="4">
        <v>250000</v>
      </c>
      <c r="G836" s="3">
        <v>2011</v>
      </c>
      <c r="H836" s="3" t="s">
        <v>21</v>
      </c>
      <c r="I836" s="12"/>
      <c r="J836" s="3">
        <v>3</v>
      </c>
      <c r="K836" s="3" t="str">
        <f>IF(VLOOKUP(D836,'Resources Final'!A:C,3,FALSE)=0,"",VLOOKUP(D836,'Resources Final'!A:C,3,FALSE))</f>
        <v/>
      </c>
      <c r="L836" s="3" t="str">
        <f>IF(VLOOKUP(D836,'Resources Final'!A:D,4,FALSE)=0,"",VLOOKUP(D836,'Resources Final'!A:D,4,FALSE))</f>
        <v>Y</v>
      </c>
      <c r="M836" s="3" t="str">
        <f>IF(VLOOKUP(D836,'Resources Final'!A:E,5,FALSE)=0,"",VLOOKUP(D836,'Resources Final'!A:E,5,FALSE))</f>
        <v/>
      </c>
      <c r="N836" s="7" t="str">
        <f>IF(VLOOKUP(D836,'Resources Final'!A:F,6,FALSE)=0,"",VLOOKUP(D836,'Resources Final'!A:F,6,FALSE))</f>
        <v/>
      </c>
      <c r="O836" s="3" t="str">
        <f>IF(VLOOKUP(D836,'Resources Final'!A:G,7,FALSE)=0,"",VLOOKUP(D836,'Resources Final'!A:G,7,FALSE))</f>
        <v/>
      </c>
    </row>
    <row r="837" spans="1:15" x14ac:dyDescent="0.2">
      <c r="A837" s="11">
        <v>990</v>
      </c>
      <c r="B837" s="11" t="str">
        <f t="shared" si="24"/>
        <v>Charles G. Koch Charitable Foundation_Jack Miller Center2011250000</v>
      </c>
      <c r="C837" s="11" t="s">
        <v>19</v>
      </c>
      <c r="D837" s="11" t="s">
        <v>1801</v>
      </c>
      <c r="E837" s="11" t="s">
        <v>1801</v>
      </c>
      <c r="F837" s="4">
        <v>250000</v>
      </c>
      <c r="G837" s="3">
        <v>2011</v>
      </c>
      <c r="H837" s="3" t="s">
        <v>21</v>
      </c>
      <c r="I837" s="12"/>
      <c r="J837" s="3">
        <v>4</v>
      </c>
      <c r="K837" s="3" t="str">
        <f>IF(VLOOKUP(D837,'Resources Final'!A:C,3,FALSE)=0,"",VLOOKUP(D837,'Resources Final'!A:C,3,FALSE))</f>
        <v/>
      </c>
      <c r="L837" s="3" t="str">
        <f>IF(VLOOKUP(D837,'Resources Final'!A:D,4,FALSE)=0,"",VLOOKUP(D837,'Resources Final'!A:D,4,FALSE))</f>
        <v/>
      </c>
      <c r="M837" s="3" t="str">
        <f>IF(VLOOKUP(D837,'Resources Final'!A:E,5,FALSE)=0,"",VLOOKUP(D837,'Resources Final'!A:E,5,FALSE))</f>
        <v/>
      </c>
      <c r="N837" s="7" t="str">
        <f>IF(VLOOKUP(D837,'Resources Final'!A:F,6,FALSE)=0,"",VLOOKUP(D837,'Resources Final'!A:F,6,FALSE))</f>
        <v>https://www.sourcewatch.org/index.php/Jack_Miller_Center</v>
      </c>
      <c r="O837" s="3" t="str">
        <f>IF(VLOOKUP(D837,'Resources Final'!A:G,7,FALSE)=0,"",VLOOKUP(D837,'Resources Final'!A:G,7,FALSE))</f>
        <v>Sourcewatch</v>
      </c>
    </row>
    <row r="838" spans="1:15" x14ac:dyDescent="0.2">
      <c r="A838" s="11">
        <v>990</v>
      </c>
      <c r="B838" s="11" t="str">
        <f t="shared" si="24"/>
        <v>Charles G. Koch Charitable Foundation_Southern Methodist University2011101000</v>
      </c>
      <c r="C838" s="11" t="s">
        <v>19</v>
      </c>
      <c r="D838" s="11" t="s">
        <v>3371</v>
      </c>
      <c r="E838" s="11" t="s">
        <v>3371</v>
      </c>
      <c r="F838" s="4">
        <v>101000</v>
      </c>
      <c r="G838" s="3">
        <v>2011</v>
      </c>
      <c r="H838" s="3" t="s">
        <v>21</v>
      </c>
      <c r="I838" s="12"/>
      <c r="J838" s="3">
        <v>5</v>
      </c>
      <c r="K838" s="3" t="str">
        <f>IF(VLOOKUP(D838,'Resources Final'!A:C,3,FALSE)=0,"",VLOOKUP(D838,'Resources Final'!A:C,3,FALSE))</f>
        <v/>
      </c>
      <c r="L838" s="3" t="str">
        <f>IF(VLOOKUP(D838,'Resources Final'!A:D,4,FALSE)=0,"",VLOOKUP(D838,'Resources Final'!A:D,4,FALSE))</f>
        <v>Y</v>
      </c>
      <c r="M838" s="3" t="str">
        <f>IF(VLOOKUP(D838,'Resources Final'!A:E,5,FALSE)=0,"",VLOOKUP(D838,'Resources Final'!A:E,5,FALSE))</f>
        <v/>
      </c>
      <c r="N838" s="7" t="str">
        <f>IF(VLOOKUP(D838,'Resources Final'!A:F,6,FALSE)=0,"",VLOOKUP(D838,'Resources Final'!A:F,6,FALSE))</f>
        <v/>
      </c>
      <c r="O838" s="3" t="str">
        <f>IF(VLOOKUP(D838,'Resources Final'!A:G,7,FALSE)=0,"",VLOOKUP(D838,'Resources Final'!A:G,7,FALSE))</f>
        <v/>
      </c>
    </row>
    <row r="839" spans="1:15" x14ac:dyDescent="0.2">
      <c r="A839" s="11">
        <v>990</v>
      </c>
      <c r="B839" s="11" t="str">
        <f t="shared" si="24"/>
        <v>Charles G. Koch Charitable Foundation_Troy University Foundation2011240000</v>
      </c>
      <c r="C839" s="11" t="s">
        <v>19</v>
      </c>
      <c r="D839" s="11" t="s">
        <v>3687</v>
      </c>
      <c r="E839" s="11" t="s">
        <v>3687</v>
      </c>
      <c r="F839" s="4">
        <v>240000</v>
      </c>
      <c r="G839" s="3">
        <v>2011</v>
      </c>
      <c r="H839" s="3" t="s">
        <v>21</v>
      </c>
      <c r="I839" s="12"/>
      <c r="J839" s="3">
        <v>6</v>
      </c>
      <c r="K839" s="3" t="str">
        <f>IF(VLOOKUP(D839,'Resources Final'!A:C,3,FALSE)=0,"",VLOOKUP(D839,'Resources Final'!A:C,3,FALSE))</f>
        <v/>
      </c>
      <c r="L839" s="3" t="str">
        <f>IF(VLOOKUP(D839,'Resources Final'!A:D,4,FALSE)=0,"",VLOOKUP(D839,'Resources Final'!A:D,4,FALSE))</f>
        <v>Y</v>
      </c>
      <c r="M839" s="3" t="str">
        <f>IF(VLOOKUP(D839,'Resources Final'!A:E,5,FALSE)=0,"",VLOOKUP(D839,'Resources Final'!A:E,5,FALSE))</f>
        <v/>
      </c>
      <c r="N839" s="7" t="str">
        <f>IF(VLOOKUP(D839,'Resources Final'!A:F,6,FALSE)=0,"",VLOOKUP(D839,'Resources Final'!A:F,6,FALSE))</f>
        <v/>
      </c>
      <c r="O839" s="3" t="str">
        <f>IF(VLOOKUP(D839,'Resources Final'!A:G,7,FALSE)=0,"",VLOOKUP(D839,'Resources Final'!A:G,7,FALSE))</f>
        <v/>
      </c>
    </row>
    <row r="840" spans="1:15" x14ac:dyDescent="0.2">
      <c r="A840" s="11">
        <v>990</v>
      </c>
      <c r="B840" s="11" t="str">
        <f t="shared" si="24"/>
        <v>Charles G. Koch Charitable Foundation_University of Alabama Foundation2011200000</v>
      </c>
      <c r="C840" s="11" t="s">
        <v>19</v>
      </c>
      <c r="D840" s="11" t="s">
        <v>3723</v>
      </c>
      <c r="E840" s="11" t="s">
        <v>3719</v>
      </c>
      <c r="F840" s="4">
        <v>200000</v>
      </c>
      <c r="G840" s="3">
        <v>2011</v>
      </c>
      <c r="H840" s="3" t="s">
        <v>21</v>
      </c>
      <c r="I840" s="12"/>
      <c r="J840" s="3">
        <v>7</v>
      </c>
      <c r="K840" s="3" t="str">
        <f>IF(VLOOKUP(D840,'Resources Final'!A:C,3,FALSE)=0,"",VLOOKUP(D840,'Resources Final'!A:C,3,FALSE))</f>
        <v/>
      </c>
      <c r="L840" s="3" t="str">
        <f>IF(VLOOKUP(D840,'Resources Final'!A:D,4,FALSE)=0,"",VLOOKUP(D840,'Resources Final'!A:D,4,FALSE))</f>
        <v>Y</v>
      </c>
      <c r="M840" s="3" t="str">
        <f>IF(VLOOKUP(D840,'Resources Final'!A:E,5,FALSE)=0,"",VLOOKUP(D840,'Resources Final'!A:E,5,FALSE))</f>
        <v/>
      </c>
      <c r="N840" s="7" t="str">
        <f>IF(VLOOKUP(D840,'Resources Final'!A:F,6,FALSE)=0,"",VLOOKUP(D840,'Resources Final'!A:F,6,FALSE))</f>
        <v/>
      </c>
      <c r="O840" s="3" t="str">
        <f>IF(VLOOKUP(D840,'Resources Final'!A:G,7,FALSE)=0,"",VLOOKUP(D840,'Resources Final'!A:G,7,FALSE))</f>
        <v/>
      </c>
    </row>
    <row r="841" spans="1:15" x14ac:dyDescent="0.2">
      <c r="A841" s="11">
        <v>990</v>
      </c>
      <c r="B841" s="11" t="str">
        <f t="shared" si="24"/>
        <v>Charles G. Koch Charitable Foundation_Utah State University Foundation2011125000</v>
      </c>
      <c r="C841" s="11" t="s">
        <v>19</v>
      </c>
      <c r="D841" s="11" t="s">
        <v>3862</v>
      </c>
      <c r="E841" s="11" t="s">
        <v>3861</v>
      </c>
      <c r="F841" s="4">
        <v>125000</v>
      </c>
      <c r="G841" s="3">
        <v>2011</v>
      </c>
      <c r="H841" s="3" t="s">
        <v>21</v>
      </c>
      <c r="I841" s="12"/>
      <c r="J841" s="3">
        <v>8</v>
      </c>
      <c r="K841" s="3" t="str">
        <f>IF(VLOOKUP(D841,'Resources Final'!A:C,3,FALSE)=0,"",VLOOKUP(D841,'Resources Final'!A:C,3,FALSE))</f>
        <v/>
      </c>
      <c r="L841" s="3" t="str">
        <f>IF(VLOOKUP(D841,'Resources Final'!A:D,4,FALSE)=0,"",VLOOKUP(D841,'Resources Final'!A:D,4,FALSE))</f>
        <v>Y</v>
      </c>
      <c r="M841" s="3" t="str">
        <f>IF(VLOOKUP(D841,'Resources Final'!A:E,5,FALSE)=0,"",VLOOKUP(D841,'Resources Final'!A:E,5,FALSE))</f>
        <v/>
      </c>
      <c r="N841" s="7" t="str">
        <f>IF(VLOOKUP(D841,'Resources Final'!A:F,6,FALSE)=0,"",VLOOKUP(D841,'Resources Final'!A:F,6,FALSE))</f>
        <v/>
      </c>
      <c r="O841" s="3" t="str">
        <f>IF(VLOOKUP(D841,'Resources Final'!A:G,7,FALSE)=0,"",VLOOKUP(D841,'Resources Final'!A:G,7,FALSE))</f>
        <v/>
      </c>
    </row>
    <row r="842" spans="1:15" x14ac:dyDescent="0.2">
      <c r="A842" s="11">
        <v>990</v>
      </c>
      <c r="B842" s="11" t="str">
        <f t="shared" si="24"/>
        <v>Charles G. Koch Charitable Foundation_West Virginia University Foundation2011200000</v>
      </c>
      <c r="C842" s="11" t="s">
        <v>19</v>
      </c>
      <c r="D842" s="11" t="s">
        <v>3980</v>
      </c>
      <c r="E842" s="11" t="s">
        <v>3979</v>
      </c>
      <c r="F842" s="4">
        <v>200000</v>
      </c>
      <c r="G842" s="3">
        <v>2011</v>
      </c>
      <c r="H842" s="3" t="s">
        <v>21</v>
      </c>
      <c r="I842" s="12"/>
      <c r="J842" s="3">
        <v>9</v>
      </c>
      <c r="K842" s="3" t="str">
        <f>IF(VLOOKUP(D842,'Resources Final'!A:C,3,FALSE)=0,"",VLOOKUP(D842,'Resources Final'!A:C,3,FALSE))</f>
        <v/>
      </c>
      <c r="L842" s="3" t="str">
        <f>IF(VLOOKUP(D842,'Resources Final'!A:D,4,FALSE)=0,"",VLOOKUP(D842,'Resources Final'!A:D,4,FALSE))</f>
        <v>Y</v>
      </c>
      <c r="M842" s="3" t="str">
        <f>IF(VLOOKUP(D842,'Resources Final'!A:E,5,FALSE)=0,"",VLOOKUP(D842,'Resources Final'!A:E,5,FALSE))</f>
        <v/>
      </c>
      <c r="N842" s="7" t="str">
        <f>IF(VLOOKUP(D842,'Resources Final'!A:F,6,FALSE)=0,"",VLOOKUP(D842,'Resources Final'!A:F,6,FALSE))</f>
        <v/>
      </c>
      <c r="O842" s="3" t="str">
        <f>IF(VLOOKUP(D842,'Resources Final'!A:G,7,FALSE)=0,"",VLOOKUP(D842,'Resources Final'!A:G,7,FALSE))</f>
        <v/>
      </c>
    </row>
    <row r="843" spans="1:15" x14ac:dyDescent="0.2">
      <c r="A843" s="11">
        <v>990</v>
      </c>
      <c r="B843" s="11" t="str">
        <f t="shared" si="24"/>
        <v>Charles G. Koch Charitable Foundation_Salvation Army201135000</v>
      </c>
      <c r="C843" s="11" t="s">
        <v>19</v>
      </c>
      <c r="D843" s="11" t="s">
        <v>2624</v>
      </c>
      <c r="E843" s="11" t="s">
        <v>2624</v>
      </c>
      <c r="F843" s="4">
        <v>35000</v>
      </c>
      <c r="G843" s="3">
        <v>2011</v>
      </c>
      <c r="H843" s="3" t="s">
        <v>21</v>
      </c>
      <c r="I843" s="12"/>
      <c r="J843" s="3">
        <v>10</v>
      </c>
      <c r="K843" s="3" t="str">
        <f>IF(VLOOKUP(D843,'Resources Final'!A:C,3,FALSE)=0,"",VLOOKUP(D843,'Resources Final'!A:C,3,FALSE))</f>
        <v/>
      </c>
      <c r="L843" s="3" t="str">
        <f>IF(VLOOKUP(D843,'Resources Final'!A:D,4,FALSE)=0,"",VLOOKUP(D843,'Resources Final'!A:D,4,FALSE))</f>
        <v/>
      </c>
      <c r="M843" s="3" t="str">
        <f>IF(VLOOKUP(D843,'Resources Final'!A:E,5,FALSE)=0,"",VLOOKUP(D843,'Resources Final'!A:E,5,FALSE))</f>
        <v>N</v>
      </c>
      <c r="N843" s="7" t="str">
        <f>IF(VLOOKUP(D843,'Resources Final'!A:F,6,FALSE)=0,"",VLOOKUP(D843,'Resources Final'!A:F,6,FALSE))</f>
        <v/>
      </c>
      <c r="O843" s="3" t="str">
        <f>IF(VLOOKUP(D843,'Resources Final'!A:G,7,FALSE)=0,"",VLOOKUP(D843,'Resources Final'!A:G,7,FALSE))</f>
        <v/>
      </c>
    </row>
    <row r="844" spans="1:15" x14ac:dyDescent="0.2">
      <c r="A844" s="11">
        <v>990</v>
      </c>
      <c r="B844" s="11" t="str">
        <f t="shared" si="24"/>
        <v>Charles G. Koch Charitable Foundation_The Phillips Foundation20114600</v>
      </c>
      <c r="C844" s="11" t="s">
        <v>19</v>
      </c>
      <c r="D844" s="11" t="s">
        <v>3600</v>
      </c>
      <c r="E844" s="11" t="s">
        <v>3600</v>
      </c>
      <c r="F844" s="4">
        <v>4600</v>
      </c>
      <c r="G844" s="3">
        <v>2011</v>
      </c>
      <c r="H844" s="3" t="s">
        <v>21</v>
      </c>
      <c r="I844" s="12"/>
      <c r="J844" s="3">
        <v>11</v>
      </c>
      <c r="K844" s="3" t="str">
        <f>IF(VLOOKUP(D844,'Resources Final'!A:C,3,FALSE)=0,"",VLOOKUP(D844,'Resources Final'!A:C,3,FALSE))</f>
        <v/>
      </c>
      <c r="L844" s="3" t="str">
        <f>IF(VLOOKUP(D844,'Resources Final'!A:D,4,FALSE)=0,"",VLOOKUP(D844,'Resources Final'!A:D,4,FALSE))</f>
        <v/>
      </c>
      <c r="M844" s="3" t="str">
        <f>IF(VLOOKUP(D844,'Resources Final'!A:E,5,FALSE)=0,"",VLOOKUP(D844,'Resources Final'!A:E,5,FALSE))</f>
        <v/>
      </c>
      <c r="N844" s="7" t="str">
        <f>IF(VLOOKUP(D844,'Resources Final'!A:F,6,FALSE)=0,"",VLOOKUP(D844,'Resources Final'!A:F,6,FALSE))</f>
        <v>https://www.sourcewatch.org/index.php/Phillips_Foundation</v>
      </c>
      <c r="O844" s="3" t="str">
        <f>IF(VLOOKUP(D844,'Resources Final'!A:G,7,FALSE)=0,"",VLOOKUP(D844,'Resources Final'!A:G,7,FALSE))</f>
        <v>Sourcewatch</v>
      </c>
    </row>
    <row r="845" spans="1:15" x14ac:dyDescent="0.2">
      <c r="A845" s="11">
        <v>990</v>
      </c>
      <c r="B845" s="11" t="str">
        <f t="shared" si="24"/>
        <v>Charles G. Koch Charitable Foundation_Greater Wichita YMCA20115000</v>
      </c>
      <c r="C845" s="11" t="s">
        <v>19</v>
      </c>
      <c r="D845" s="11" t="s">
        <v>1453</v>
      </c>
      <c r="E845" s="11" t="s">
        <v>589</v>
      </c>
      <c r="F845" s="4">
        <v>5000</v>
      </c>
      <c r="G845" s="3">
        <v>2011</v>
      </c>
      <c r="H845" s="3" t="s">
        <v>21</v>
      </c>
      <c r="I845" s="12"/>
      <c r="J845" s="3">
        <v>12</v>
      </c>
      <c r="K845" s="3" t="str">
        <f>IF(VLOOKUP(D845,'Resources Final'!A:C,3,FALSE)=0,"",VLOOKUP(D845,'Resources Final'!A:C,3,FALSE))</f>
        <v/>
      </c>
      <c r="L845" s="3" t="str">
        <f>IF(VLOOKUP(D845,'Resources Final'!A:D,4,FALSE)=0,"",VLOOKUP(D845,'Resources Final'!A:D,4,FALSE))</f>
        <v/>
      </c>
      <c r="M845" s="3" t="str">
        <f>IF(VLOOKUP(D845,'Resources Final'!A:E,5,FALSE)=0,"",VLOOKUP(D845,'Resources Final'!A:E,5,FALSE))</f>
        <v>N</v>
      </c>
      <c r="N845" s="7" t="str">
        <f>IF(VLOOKUP(D845,'Resources Final'!A:F,6,FALSE)=0,"",VLOOKUP(D845,'Resources Final'!A:F,6,FALSE))</f>
        <v/>
      </c>
      <c r="O845" s="3" t="str">
        <f>IF(VLOOKUP(D845,'Resources Final'!A:G,7,FALSE)=0,"",VLOOKUP(D845,'Resources Final'!A:G,7,FALSE))</f>
        <v/>
      </c>
    </row>
    <row r="846" spans="1:15" x14ac:dyDescent="0.2">
      <c r="A846" s="11">
        <v>990</v>
      </c>
      <c r="B846" s="11" t="str">
        <f t="shared" si="24"/>
        <v>Charles G. Koch Charitable Foundation_George Mason University Foundation20114157548</v>
      </c>
      <c r="C846" s="11" t="s">
        <v>19</v>
      </c>
      <c r="D846" s="11" t="s">
        <v>1368</v>
      </c>
      <c r="E846" s="11" t="s">
        <v>678</v>
      </c>
      <c r="F846" s="4">
        <v>4157548</v>
      </c>
      <c r="G846" s="3">
        <v>2011</v>
      </c>
      <c r="H846" s="3" t="s">
        <v>21</v>
      </c>
      <c r="I846" s="12"/>
      <c r="J846" s="3">
        <v>13</v>
      </c>
      <c r="K846" s="3" t="str">
        <f>IF(VLOOKUP(D846,'Resources Final'!A:C,3,FALSE)=0,"",VLOOKUP(D846,'Resources Final'!A:C,3,FALSE))</f>
        <v/>
      </c>
      <c r="L846" s="3" t="str">
        <f>IF(VLOOKUP(D846,'Resources Final'!A:D,4,FALSE)=0,"",VLOOKUP(D846,'Resources Final'!A:D,4,FALSE))</f>
        <v>Y</v>
      </c>
      <c r="M846" s="3" t="str">
        <f>IF(VLOOKUP(D846,'Resources Final'!A:E,5,FALSE)=0,"",VLOOKUP(D846,'Resources Final'!A:E,5,FALSE))</f>
        <v/>
      </c>
      <c r="N846" s="7" t="str">
        <f>IF(VLOOKUP(D846,'Resources Final'!A:F,6,FALSE)=0,"",VLOOKUP(D846,'Resources Final'!A:F,6,FALSE))</f>
        <v/>
      </c>
      <c r="O846" s="3" t="str">
        <f>IF(VLOOKUP(D846,'Resources Final'!A:G,7,FALSE)=0,"",VLOOKUP(D846,'Resources Final'!A:G,7,FALSE))</f>
        <v/>
      </c>
    </row>
    <row r="847" spans="1:15" x14ac:dyDescent="0.2">
      <c r="A847" s="11">
        <v>990</v>
      </c>
      <c r="B847" s="11" t="str">
        <f t="shared" si="24"/>
        <v>Charles G. Koch Charitable Foundation_Institute for Humane Studies at George Mason University20113671500</v>
      </c>
      <c r="C847" s="11" t="s">
        <v>19</v>
      </c>
      <c r="D847" s="11" t="s">
        <v>1680</v>
      </c>
      <c r="E847" s="11" t="s">
        <v>4261</v>
      </c>
      <c r="F847" s="4">
        <v>3671500</v>
      </c>
      <c r="G847" s="3">
        <v>2011</v>
      </c>
      <c r="H847" s="3" t="s">
        <v>21</v>
      </c>
      <c r="I847" s="12"/>
      <c r="J847" s="3">
        <v>14</v>
      </c>
      <c r="K847" s="3" t="str">
        <f>IF(VLOOKUP(D847,'Resources Final'!A:C,3,FALSE)=0,"",VLOOKUP(D847,'Resources Final'!A:C,3,FALSE))</f>
        <v/>
      </c>
      <c r="L847" s="3" t="str">
        <f>IF(VLOOKUP(D847,'Resources Final'!A:D,4,FALSE)=0,"",VLOOKUP(D847,'Resources Final'!A:D,4,FALSE))</f>
        <v>Y</v>
      </c>
      <c r="M847" s="3" t="str">
        <f>IF(VLOOKUP(D847,'Resources Final'!A:E,5,FALSE)=0,"",VLOOKUP(D847,'Resources Final'!A:E,5,FALSE))</f>
        <v/>
      </c>
      <c r="N847" s="7" t="str">
        <f>IF(VLOOKUP(D847,'Resources Final'!A:F,6,FALSE)=0,"",VLOOKUP(D847,'Resources Final'!A:F,6,FALSE))</f>
        <v>https://www.desmogblog.com/institute-humane-studies-george-mason-university</v>
      </c>
      <c r="O847" s="3" t="str">
        <f>IF(VLOOKUP(D847,'Resources Final'!A:G,7,FALSE)=0,"",VLOOKUP(D847,'Resources Final'!A:G,7,FALSE))</f>
        <v>Desmog</v>
      </c>
    </row>
    <row r="848" spans="1:15" x14ac:dyDescent="0.2">
      <c r="A848" s="11">
        <v>990</v>
      </c>
      <c r="B848" s="11" t="str">
        <f t="shared" si="24"/>
        <v>Charles G. Koch Charitable Foundation_Academy on Capitalism and Limited Government Foundation201180000</v>
      </c>
      <c r="C848" s="11" t="s">
        <v>19</v>
      </c>
      <c r="D848" s="11" t="s">
        <v>72</v>
      </c>
      <c r="E848" s="11" t="s">
        <v>72</v>
      </c>
      <c r="F848" s="4">
        <v>80000</v>
      </c>
      <c r="G848" s="3">
        <v>2011</v>
      </c>
      <c r="H848" s="3" t="s">
        <v>21</v>
      </c>
      <c r="I848" s="12"/>
      <c r="J848" s="3">
        <v>15</v>
      </c>
      <c r="K848" s="3" t="str">
        <f>IF(VLOOKUP(D848,'Resources Final'!A:C,3,FALSE)=0,"",VLOOKUP(D848,'Resources Final'!A:C,3,FALSE))</f>
        <v/>
      </c>
      <c r="L848" s="3" t="str">
        <f>IF(VLOOKUP(D848,'Resources Final'!A:D,4,FALSE)=0,"",VLOOKUP(D848,'Resources Final'!A:D,4,FALSE))</f>
        <v>Y</v>
      </c>
      <c r="M848" s="3" t="str">
        <f>IF(VLOOKUP(D848,'Resources Final'!A:E,5,FALSE)=0,"",VLOOKUP(D848,'Resources Final'!A:E,5,FALSE))</f>
        <v/>
      </c>
      <c r="N848" s="7" t="str">
        <f>IF(VLOOKUP(D848,'Resources Final'!A:F,6,FALSE)=0,"",VLOOKUP(D848,'Resources Final'!A:F,6,FALSE))</f>
        <v/>
      </c>
      <c r="O848" s="3" t="str">
        <f>IF(VLOOKUP(D848,'Resources Final'!A:G,7,FALSE)=0,"",VLOOKUP(D848,'Resources Final'!A:G,7,FALSE))</f>
        <v/>
      </c>
    </row>
    <row r="849" spans="1:15" x14ac:dyDescent="0.2">
      <c r="A849" s="11">
        <v>990</v>
      </c>
      <c r="B849" s="11" t="str">
        <f t="shared" si="24"/>
        <v>Charles G. Koch Charitable Foundation_Florida State University2011123765</v>
      </c>
      <c r="C849" s="11" t="s">
        <v>19</v>
      </c>
      <c r="D849" s="11" t="s">
        <v>1236</v>
      </c>
      <c r="E849" s="11" t="s">
        <v>1236</v>
      </c>
      <c r="F849" s="4">
        <v>123765</v>
      </c>
      <c r="G849" s="3">
        <v>2011</v>
      </c>
      <c r="H849" s="3" t="s">
        <v>21</v>
      </c>
      <c r="I849" s="12"/>
      <c r="J849" s="3">
        <v>16</v>
      </c>
      <c r="K849" s="3" t="str">
        <f>IF(VLOOKUP(D849,'Resources Final'!A:C,3,FALSE)=0,"",VLOOKUP(D849,'Resources Final'!A:C,3,FALSE))</f>
        <v/>
      </c>
      <c r="L849" s="3" t="str">
        <f>IF(VLOOKUP(D849,'Resources Final'!A:D,4,FALSE)=0,"",VLOOKUP(D849,'Resources Final'!A:D,4,FALSE))</f>
        <v>Y</v>
      </c>
      <c r="M849" s="3" t="str">
        <f>IF(VLOOKUP(D849,'Resources Final'!A:E,5,FALSE)=0,"",VLOOKUP(D849,'Resources Final'!A:E,5,FALSE))</f>
        <v/>
      </c>
      <c r="N849" s="7" t="str">
        <f>IF(VLOOKUP(D849,'Resources Final'!A:F,6,FALSE)=0,"",VLOOKUP(D849,'Resources Final'!A:F,6,FALSE))</f>
        <v/>
      </c>
      <c r="O849" s="3" t="str">
        <f>IF(VLOOKUP(D849,'Resources Final'!A:G,7,FALSE)=0,"",VLOOKUP(D849,'Resources Final'!A:G,7,FALSE))</f>
        <v/>
      </c>
    </row>
    <row r="850" spans="1:15" x14ac:dyDescent="0.2">
      <c r="A850" s="11">
        <v>990</v>
      </c>
      <c r="B850" s="11" t="str">
        <f t="shared" si="24"/>
        <v>Charles G. Koch Charitable Foundation_George Washington University20114500</v>
      </c>
      <c r="C850" s="11" t="s">
        <v>19</v>
      </c>
      <c r="D850" s="11" t="s">
        <v>1371</v>
      </c>
      <c r="E850" s="11" t="s">
        <v>1371</v>
      </c>
      <c r="F850" s="4">
        <v>4500</v>
      </c>
      <c r="G850" s="3">
        <v>2011</v>
      </c>
      <c r="H850" s="3" t="s">
        <v>21</v>
      </c>
      <c r="I850" s="12"/>
      <c r="J850" s="3">
        <v>17</v>
      </c>
      <c r="K850" s="3" t="str">
        <f>IF(VLOOKUP(D850,'Resources Final'!A:C,3,FALSE)=0,"",VLOOKUP(D850,'Resources Final'!A:C,3,FALSE))</f>
        <v/>
      </c>
      <c r="L850" s="3" t="str">
        <f>IF(VLOOKUP(D850,'Resources Final'!A:D,4,FALSE)=0,"",VLOOKUP(D850,'Resources Final'!A:D,4,FALSE))</f>
        <v>Y</v>
      </c>
      <c r="M850" s="3" t="str">
        <f>IF(VLOOKUP(D850,'Resources Final'!A:E,5,FALSE)=0,"",VLOOKUP(D850,'Resources Final'!A:E,5,FALSE))</f>
        <v/>
      </c>
      <c r="N850" s="7" t="str">
        <f>IF(VLOOKUP(D850,'Resources Final'!A:F,6,FALSE)=0,"",VLOOKUP(D850,'Resources Final'!A:F,6,FALSE))</f>
        <v/>
      </c>
      <c r="O850" s="3" t="str">
        <f>IF(VLOOKUP(D850,'Resources Final'!A:G,7,FALSE)=0,"",VLOOKUP(D850,'Resources Final'!A:G,7,FALSE))</f>
        <v/>
      </c>
    </row>
    <row r="851" spans="1:15" x14ac:dyDescent="0.2">
      <c r="A851" s="11">
        <v>990</v>
      </c>
      <c r="B851" s="11" t="str">
        <f t="shared" si="24"/>
        <v>Charles G. Koch Charitable Foundation_New York University201135500</v>
      </c>
      <c r="C851" s="11" t="s">
        <v>19</v>
      </c>
      <c r="D851" s="11" t="s">
        <v>2662</v>
      </c>
      <c r="E851" s="11" t="s">
        <v>2662</v>
      </c>
      <c r="F851" s="4">
        <v>35500</v>
      </c>
      <c r="G851" s="3">
        <v>2011</v>
      </c>
      <c r="H851" s="3" t="s">
        <v>21</v>
      </c>
      <c r="I851" s="12"/>
      <c r="J851" s="3">
        <v>18</v>
      </c>
      <c r="K851" s="3" t="str">
        <f>IF(VLOOKUP(D851,'Resources Final'!A:C,3,FALSE)=0,"",VLOOKUP(D851,'Resources Final'!A:C,3,FALSE))</f>
        <v/>
      </c>
      <c r="L851" s="3" t="str">
        <f>IF(VLOOKUP(D851,'Resources Final'!A:D,4,FALSE)=0,"",VLOOKUP(D851,'Resources Final'!A:D,4,FALSE))</f>
        <v>Y</v>
      </c>
      <c r="M851" s="3" t="str">
        <f>IF(VLOOKUP(D851,'Resources Final'!A:E,5,FALSE)=0,"",VLOOKUP(D851,'Resources Final'!A:E,5,FALSE))</f>
        <v/>
      </c>
      <c r="N851" s="7" t="str">
        <f>IF(VLOOKUP(D851,'Resources Final'!A:F,6,FALSE)=0,"",VLOOKUP(D851,'Resources Final'!A:F,6,FALSE))</f>
        <v/>
      </c>
      <c r="O851" s="3" t="str">
        <f>IF(VLOOKUP(D851,'Resources Final'!A:G,7,FALSE)=0,"",VLOOKUP(D851,'Resources Final'!A:G,7,FALSE))</f>
        <v/>
      </c>
    </row>
    <row r="852" spans="1:15" x14ac:dyDescent="0.2">
      <c r="A852" s="11">
        <v>990</v>
      </c>
      <c r="B852" s="11" t="str">
        <f t="shared" si="24"/>
        <v>Charles G. Koch Charitable Foundation_Suffolk University201191692</v>
      </c>
      <c r="C852" s="11" t="s">
        <v>19</v>
      </c>
      <c r="D852" s="11" t="s">
        <v>3472</v>
      </c>
      <c r="E852" s="11" t="s">
        <v>3472</v>
      </c>
      <c r="F852" s="4">
        <v>91692</v>
      </c>
      <c r="G852" s="3">
        <v>2011</v>
      </c>
      <c r="H852" s="3" t="s">
        <v>21</v>
      </c>
      <c r="I852" s="12"/>
      <c r="J852" s="3">
        <v>19</v>
      </c>
      <c r="K852" s="3" t="str">
        <f>IF(VLOOKUP(D852,'Resources Final'!A:C,3,FALSE)=0,"",VLOOKUP(D852,'Resources Final'!A:C,3,FALSE))</f>
        <v/>
      </c>
      <c r="L852" s="3" t="str">
        <f>IF(VLOOKUP(D852,'Resources Final'!A:D,4,FALSE)=0,"",VLOOKUP(D852,'Resources Final'!A:D,4,FALSE))</f>
        <v>Y</v>
      </c>
      <c r="M852" s="3" t="str">
        <f>IF(VLOOKUP(D852,'Resources Final'!A:E,5,FALSE)=0,"",VLOOKUP(D852,'Resources Final'!A:E,5,FALSE))</f>
        <v/>
      </c>
      <c r="N852" s="7" t="str">
        <f>IF(VLOOKUP(D852,'Resources Final'!A:F,6,FALSE)=0,"",VLOOKUP(D852,'Resources Final'!A:F,6,FALSE))</f>
        <v/>
      </c>
      <c r="O852" s="3" t="str">
        <f>IF(VLOOKUP(D852,'Resources Final'!A:G,7,FALSE)=0,"",VLOOKUP(D852,'Resources Final'!A:G,7,FALSE))</f>
        <v/>
      </c>
    </row>
    <row r="853" spans="1:15" x14ac:dyDescent="0.2">
      <c r="A853" s="11">
        <v>990</v>
      </c>
      <c r="B853" s="11" t="str">
        <f t="shared" si="24"/>
        <v>Charles G. Koch Charitable Foundation_University of North Carolina - Chapel Hill2011100000</v>
      </c>
      <c r="C853" s="11" t="s">
        <v>19</v>
      </c>
      <c r="D853" s="11" t="s">
        <v>3803</v>
      </c>
      <c r="E853" s="11" t="s">
        <v>3802</v>
      </c>
      <c r="F853" s="4">
        <v>100000</v>
      </c>
      <c r="G853" s="3">
        <v>2011</v>
      </c>
      <c r="H853" s="3" t="s">
        <v>21</v>
      </c>
      <c r="I853" s="12"/>
      <c r="J853" s="3">
        <v>20</v>
      </c>
      <c r="K853" s="3" t="str">
        <f>IF(VLOOKUP(D853,'Resources Final'!A:C,3,FALSE)=0,"",VLOOKUP(D853,'Resources Final'!A:C,3,FALSE))</f>
        <v/>
      </c>
      <c r="L853" s="3" t="str">
        <f>IF(VLOOKUP(D853,'Resources Final'!A:D,4,FALSE)=0,"",VLOOKUP(D853,'Resources Final'!A:D,4,FALSE))</f>
        <v>Y</v>
      </c>
      <c r="M853" s="3" t="str">
        <f>IF(VLOOKUP(D853,'Resources Final'!A:E,5,FALSE)=0,"",VLOOKUP(D853,'Resources Final'!A:E,5,FALSE))</f>
        <v/>
      </c>
      <c r="N853" s="7" t="str">
        <f>IF(VLOOKUP(D853,'Resources Final'!A:F,6,FALSE)=0,"",VLOOKUP(D853,'Resources Final'!A:F,6,FALSE))</f>
        <v/>
      </c>
      <c r="O853" s="3" t="str">
        <f>IF(VLOOKUP(D853,'Resources Final'!A:G,7,FALSE)=0,"",VLOOKUP(D853,'Resources Final'!A:G,7,FALSE))</f>
        <v/>
      </c>
    </row>
    <row r="854" spans="1:15" x14ac:dyDescent="0.2">
      <c r="A854" s="11">
        <v>990</v>
      </c>
      <c r="B854" s="11" t="str">
        <f t="shared" si="24"/>
        <v>Charles G. Koch Charitable Foundation_West Virginia University Foundation201172100</v>
      </c>
      <c r="C854" s="11" t="s">
        <v>19</v>
      </c>
      <c r="D854" s="11" t="s">
        <v>3980</v>
      </c>
      <c r="E854" s="11" t="s">
        <v>3979</v>
      </c>
      <c r="F854" s="4">
        <v>72100</v>
      </c>
      <c r="G854" s="3">
        <v>2011</v>
      </c>
      <c r="H854" s="3" t="s">
        <v>21</v>
      </c>
      <c r="I854" s="12"/>
      <c r="J854" s="3">
        <v>21</v>
      </c>
      <c r="K854" s="3" t="str">
        <f>IF(VLOOKUP(D854,'Resources Final'!A:C,3,FALSE)=0,"",VLOOKUP(D854,'Resources Final'!A:C,3,FALSE))</f>
        <v/>
      </c>
      <c r="L854" s="3" t="str">
        <f>IF(VLOOKUP(D854,'Resources Final'!A:D,4,FALSE)=0,"",VLOOKUP(D854,'Resources Final'!A:D,4,FALSE))</f>
        <v>Y</v>
      </c>
      <c r="M854" s="3" t="str">
        <f>IF(VLOOKUP(D854,'Resources Final'!A:E,5,FALSE)=0,"",VLOOKUP(D854,'Resources Final'!A:E,5,FALSE))</f>
        <v/>
      </c>
      <c r="N854" s="7" t="str">
        <f>IF(VLOOKUP(D854,'Resources Final'!A:F,6,FALSE)=0,"",VLOOKUP(D854,'Resources Final'!A:F,6,FALSE))</f>
        <v/>
      </c>
      <c r="O854" s="3" t="str">
        <f>IF(VLOOKUP(D854,'Resources Final'!A:G,7,FALSE)=0,"",VLOOKUP(D854,'Resources Final'!A:G,7,FALSE))</f>
        <v/>
      </c>
    </row>
    <row r="855" spans="1:15" x14ac:dyDescent="0.2">
      <c r="A855" s="11">
        <v>990</v>
      </c>
      <c r="B855" s="11" t="str">
        <f t="shared" si="24"/>
        <v>Charles G. Koch Charitable Foundation_Market Based Management Institute2011185000</v>
      </c>
      <c r="C855" s="11" t="s">
        <v>19</v>
      </c>
      <c r="D855" s="11" t="s">
        <v>2329</v>
      </c>
      <c r="E855" s="11" t="s">
        <v>2329</v>
      </c>
      <c r="F855" s="4">
        <v>185000</v>
      </c>
      <c r="G855" s="3">
        <v>2011</v>
      </c>
      <c r="H855" s="3" t="s">
        <v>21</v>
      </c>
      <c r="I855" s="12"/>
      <c r="J855" s="3">
        <v>22</v>
      </c>
      <c r="K855" s="3" t="str">
        <f>IF(VLOOKUP(D855,'Resources Final'!A:C,3,FALSE)=0,"",VLOOKUP(D855,'Resources Final'!A:C,3,FALSE))</f>
        <v/>
      </c>
      <c r="L855" s="3" t="str">
        <f>IF(VLOOKUP(D855,'Resources Final'!A:D,4,FALSE)=0,"",VLOOKUP(D855,'Resources Final'!A:D,4,FALSE))</f>
        <v/>
      </c>
      <c r="M855" s="3" t="str">
        <f>IF(VLOOKUP(D855,'Resources Final'!A:E,5,FALSE)=0,"",VLOOKUP(D855,'Resources Final'!A:E,5,FALSE))</f>
        <v/>
      </c>
      <c r="N855" s="7" t="str">
        <f>IF(VLOOKUP(D855,'Resources Final'!A:F,6,FALSE)=0,"",VLOOKUP(D855,'Resources Final'!A:F,6,FALSE))</f>
        <v/>
      </c>
      <c r="O855" s="3" t="str">
        <f>IF(VLOOKUP(D855,'Resources Final'!A:G,7,FALSE)=0,"",VLOOKUP(D855,'Resources Final'!A:G,7,FALSE))</f>
        <v/>
      </c>
    </row>
    <row r="856" spans="1:15" x14ac:dyDescent="0.2">
      <c r="A856" s="11">
        <v>990</v>
      </c>
      <c r="B856" s="11" t="str">
        <f t="shared" si="24"/>
        <v>Charles G. Koch Charitable Foundation_American Council of Trustees and Alumni201125000</v>
      </c>
      <c r="C856" s="11" t="s">
        <v>19</v>
      </c>
      <c r="D856" s="11" t="s">
        <v>184</v>
      </c>
      <c r="E856" s="11" t="s">
        <v>184</v>
      </c>
      <c r="F856" s="4">
        <v>25000</v>
      </c>
      <c r="G856" s="3">
        <v>2011</v>
      </c>
      <c r="H856" s="3" t="s">
        <v>21</v>
      </c>
      <c r="I856" s="12"/>
      <c r="J856" s="3">
        <v>23</v>
      </c>
      <c r="K856" s="3" t="str">
        <f>IF(VLOOKUP(D856,'Resources Final'!A:C,3,FALSE)=0,"",VLOOKUP(D856,'Resources Final'!A:C,3,FALSE))</f>
        <v/>
      </c>
      <c r="L856" s="3" t="str">
        <f>IF(VLOOKUP(D856,'Resources Final'!A:D,4,FALSE)=0,"",VLOOKUP(D856,'Resources Final'!A:D,4,FALSE))</f>
        <v/>
      </c>
      <c r="M856" s="3" t="str">
        <f>IF(VLOOKUP(D856,'Resources Final'!A:E,5,FALSE)=0,"",VLOOKUP(D856,'Resources Final'!A:E,5,FALSE))</f>
        <v/>
      </c>
      <c r="N856" s="7" t="str">
        <f>IF(VLOOKUP(D856,'Resources Final'!A:F,6,FALSE)=0,"",VLOOKUP(D856,'Resources Final'!A:F,6,FALSE))</f>
        <v>https://www.sourcewatch.org/index.php/American_Council_of_Trustees_and_Alumni</v>
      </c>
      <c r="O856" s="3" t="str">
        <f>IF(VLOOKUP(D856,'Resources Final'!A:G,7,FALSE)=0,"",VLOOKUP(D856,'Resources Final'!A:G,7,FALSE))</f>
        <v>Sourcewatch</v>
      </c>
    </row>
    <row r="857" spans="1:15" x14ac:dyDescent="0.2">
      <c r="A857" s="11">
        <v>990</v>
      </c>
      <c r="B857" s="11" t="str">
        <f t="shared" si="24"/>
        <v>Charles G. Koch Charitable Foundation_Donors Trust201150000</v>
      </c>
      <c r="C857" s="11" t="s">
        <v>19</v>
      </c>
      <c r="D857" s="11" t="s">
        <v>1020</v>
      </c>
      <c r="E857" s="11" t="s">
        <v>1020</v>
      </c>
      <c r="F857" s="4">
        <v>50000</v>
      </c>
      <c r="G857" s="3">
        <v>2011</v>
      </c>
      <c r="H857" s="3" t="s">
        <v>21</v>
      </c>
      <c r="I857" s="12"/>
      <c r="J857" s="3">
        <v>24</v>
      </c>
      <c r="K857" s="3" t="str">
        <f>IF(VLOOKUP(D857,'Resources Final'!A:C,3,FALSE)=0,"",VLOOKUP(D857,'Resources Final'!A:C,3,FALSE))</f>
        <v/>
      </c>
      <c r="L857" s="3" t="str">
        <f>IF(VLOOKUP(D857,'Resources Final'!A:D,4,FALSE)=0,"",VLOOKUP(D857,'Resources Final'!A:D,4,FALSE))</f>
        <v/>
      </c>
      <c r="M857" s="3" t="str">
        <f>IF(VLOOKUP(D857,'Resources Final'!A:E,5,FALSE)=0,"",VLOOKUP(D857,'Resources Final'!A:E,5,FALSE))</f>
        <v/>
      </c>
      <c r="N857" s="7" t="str">
        <f>IF(VLOOKUP(D857,'Resources Final'!A:F,6,FALSE)=0,"",VLOOKUP(D857,'Resources Final'!A:F,6,FALSE))</f>
        <v>https://www.desmogblog.com/who-donors-trust</v>
      </c>
      <c r="O857" s="3" t="str">
        <f>IF(VLOOKUP(D857,'Resources Final'!A:G,7,FALSE)=0,"",VLOOKUP(D857,'Resources Final'!A:G,7,FALSE))</f>
        <v>Desmog</v>
      </c>
    </row>
    <row r="858" spans="1:15" x14ac:dyDescent="0.2">
      <c r="A858" s="11">
        <v>990</v>
      </c>
      <c r="B858" s="11" t="str">
        <f t="shared" si="24"/>
        <v>Charles G. Koch Charitable Foundation_Foundation for Individual Rights in Education201175000</v>
      </c>
      <c r="C858" s="11" t="s">
        <v>19</v>
      </c>
      <c r="D858" s="11" t="s">
        <v>1262</v>
      </c>
      <c r="E858" s="11" t="s">
        <v>1262</v>
      </c>
      <c r="F858" s="4">
        <v>75000</v>
      </c>
      <c r="G858" s="3">
        <v>2011</v>
      </c>
      <c r="H858" s="3" t="s">
        <v>21</v>
      </c>
      <c r="I858" s="12"/>
      <c r="J858" s="3">
        <v>25</v>
      </c>
      <c r="K858" s="3" t="str">
        <f>IF(VLOOKUP(D858,'Resources Final'!A:C,3,FALSE)=0,"",VLOOKUP(D858,'Resources Final'!A:C,3,FALSE))</f>
        <v/>
      </c>
      <c r="L858" s="3" t="str">
        <f>IF(VLOOKUP(D858,'Resources Final'!A:D,4,FALSE)=0,"",VLOOKUP(D858,'Resources Final'!A:D,4,FALSE))</f>
        <v/>
      </c>
      <c r="M858" s="3" t="str">
        <f>IF(VLOOKUP(D858,'Resources Final'!A:E,5,FALSE)=0,"",VLOOKUP(D858,'Resources Final'!A:E,5,FALSE))</f>
        <v/>
      </c>
      <c r="N858" s="7" t="str">
        <f>IF(VLOOKUP(D858,'Resources Final'!A:F,6,FALSE)=0,"",VLOOKUP(D858,'Resources Final'!A:F,6,FALSE))</f>
        <v/>
      </c>
      <c r="O858" s="3" t="str">
        <f>IF(VLOOKUP(D858,'Resources Final'!A:G,7,FALSE)=0,"",VLOOKUP(D858,'Resources Final'!A:G,7,FALSE))</f>
        <v/>
      </c>
    </row>
    <row r="859" spans="1:15" x14ac:dyDescent="0.2">
      <c r="A859" s="11">
        <v>990</v>
      </c>
      <c r="B859" s="11" t="str">
        <f t="shared" si="24"/>
        <v>Charles G. Koch Charitable Foundation_Philanthropy Roundtable201125000</v>
      </c>
      <c r="C859" s="11" t="s">
        <v>19</v>
      </c>
      <c r="D859" s="11" t="s">
        <v>2849</v>
      </c>
      <c r="E859" s="11" t="s">
        <v>2849</v>
      </c>
      <c r="F859" s="4">
        <v>25000</v>
      </c>
      <c r="G859" s="3">
        <v>2011</v>
      </c>
      <c r="H859" s="3" t="s">
        <v>21</v>
      </c>
      <c r="I859" s="12"/>
      <c r="J859" s="3">
        <v>26</v>
      </c>
      <c r="K859" s="3" t="str">
        <f>IF(VLOOKUP(D859,'Resources Final'!A:C,3,FALSE)=0,"",VLOOKUP(D859,'Resources Final'!A:C,3,FALSE))</f>
        <v/>
      </c>
      <c r="L859" s="3" t="str">
        <f>IF(VLOOKUP(D859,'Resources Final'!A:D,4,FALSE)=0,"",VLOOKUP(D859,'Resources Final'!A:D,4,FALSE))</f>
        <v/>
      </c>
      <c r="M859" s="3" t="str">
        <f>IF(VLOOKUP(D859,'Resources Final'!A:E,5,FALSE)=0,"",VLOOKUP(D859,'Resources Final'!A:E,5,FALSE))</f>
        <v/>
      </c>
      <c r="N859" s="7" t="str">
        <f>IF(VLOOKUP(D859,'Resources Final'!A:F,6,FALSE)=0,"",VLOOKUP(D859,'Resources Final'!A:F,6,FALSE))</f>
        <v>http://www.sourcewatch.org/index.php/Philanthropy_Roundtable</v>
      </c>
      <c r="O859" s="3" t="str">
        <f>IF(VLOOKUP(D859,'Resources Final'!A:G,7,FALSE)=0,"",VLOOKUP(D859,'Resources Final'!A:G,7,FALSE))</f>
        <v>Sourcewatch</v>
      </c>
    </row>
    <row r="860" spans="1:15" x14ac:dyDescent="0.2">
      <c r="A860" s="11">
        <v>990</v>
      </c>
      <c r="B860" s="11" t="str">
        <f t="shared" si="24"/>
        <v>Charles G. Koch Charitable Foundation_Georgia Public Policy Foundation20111750</v>
      </c>
      <c r="C860" s="11" t="s">
        <v>19</v>
      </c>
      <c r="D860" s="11" t="s">
        <v>1380</v>
      </c>
      <c r="E860" s="11" t="s">
        <v>1380</v>
      </c>
      <c r="F860" s="4">
        <v>1750</v>
      </c>
      <c r="G860" s="3">
        <v>2011</v>
      </c>
      <c r="H860" s="3" t="s">
        <v>21</v>
      </c>
      <c r="I860" s="12"/>
      <c r="J860" s="3">
        <v>27</v>
      </c>
      <c r="K860" s="3" t="str">
        <f>IF(VLOOKUP(D860,'Resources Final'!A:C,3,FALSE)=0,"",VLOOKUP(D860,'Resources Final'!A:C,3,FALSE))</f>
        <v/>
      </c>
      <c r="L860" s="3" t="str">
        <f>IF(VLOOKUP(D860,'Resources Final'!A:D,4,FALSE)=0,"",VLOOKUP(D860,'Resources Final'!A:D,4,FALSE))</f>
        <v/>
      </c>
      <c r="M860" s="3" t="str">
        <f>IF(VLOOKUP(D860,'Resources Final'!A:E,5,FALSE)=0,"",VLOOKUP(D860,'Resources Final'!A:E,5,FALSE))</f>
        <v/>
      </c>
      <c r="N860" s="7" t="str">
        <f>IF(VLOOKUP(D860,'Resources Final'!A:F,6,FALSE)=0,"",VLOOKUP(D860,'Resources Final'!A:F,6,FALSE))</f>
        <v>https://www.sourcewatch.org/index.php/Georgia_Public_Policy_Foundation</v>
      </c>
      <c r="O860" s="3" t="str">
        <f>IF(VLOOKUP(D860,'Resources Final'!A:G,7,FALSE)=0,"",VLOOKUP(D860,'Resources Final'!A:G,7,FALSE))</f>
        <v>Sourcewatch</v>
      </c>
    </row>
    <row r="861" spans="1:15" x14ac:dyDescent="0.2">
      <c r="A861" s="11">
        <v>990</v>
      </c>
      <c r="B861" s="11" t="str">
        <f t="shared" si="24"/>
        <v>Charles G. Koch Charitable Foundation_Pacific Research Institute for Public Policy20112000</v>
      </c>
      <c r="C861" s="11" t="s">
        <v>19</v>
      </c>
      <c r="D861" s="11" t="s">
        <v>2786</v>
      </c>
      <c r="E861" s="11" t="s">
        <v>2786</v>
      </c>
      <c r="F861" s="4">
        <v>2000</v>
      </c>
      <c r="G861" s="3">
        <v>2011</v>
      </c>
      <c r="H861" s="3" t="s">
        <v>21</v>
      </c>
      <c r="I861" s="12"/>
      <c r="J861" s="3">
        <v>28</v>
      </c>
      <c r="K861" s="3" t="str">
        <f>IF(VLOOKUP(D861,'Resources Final'!A:C,3,FALSE)=0,"",VLOOKUP(D861,'Resources Final'!A:C,3,FALSE))</f>
        <v/>
      </c>
      <c r="L861" s="3" t="str">
        <f>IF(VLOOKUP(D861,'Resources Final'!A:D,4,FALSE)=0,"",VLOOKUP(D861,'Resources Final'!A:D,4,FALSE))</f>
        <v/>
      </c>
      <c r="M861" s="3" t="str">
        <f>IF(VLOOKUP(D861,'Resources Final'!A:E,5,FALSE)=0,"",VLOOKUP(D861,'Resources Final'!A:E,5,FALSE))</f>
        <v/>
      </c>
      <c r="N861" s="7" t="str">
        <f>IF(VLOOKUP(D861,'Resources Final'!A:F,6,FALSE)=0,"",VLOOKUP(D861,'Resources Final'!A:F,6,FALSE))</f>
        <v>https://www.desmogblog.com/pacific-research-institute</v>
      </c>
      <c r="O861" s="3" t="str">
        <f>IF(VLOOKUP(D861,'Resources Final'!A:G,7,FALSE)=0,"",VLOOKUP(D861,'Resources Final'!A:G,7,FALSE))</f>
        <v>Desmog</v>
      </c>
    </row>
    <row r="862" spans="1:15" x14ac:dyDescent="0.2">
      <c r="A862" s="11">
        <v>990</v>
      </c>
      <c r="B862" s="11" t="str">
        <f t="shared" si="24"/>
        <v>Charles G. Koch Charitable Foundation_Utah State University201135000</v>
      </c>
      <c r="C862" s="11" t="s">
        <v>19</v>
      </c>
      <c r="D862" s="11" t="s">
        <v>3861</v>
      </c>
      <c r="E862" s="11" t="s">
        <v>3861</v>
      </c>
      <c r="F862" s="4">
        <v>35000</v>
      </c>
      <c r="G862" s="3">
        <v>2011</v>
      </c>
      <c r="H862" s="3" t="s">
        <v>21</v>
      </c>
      <c r="I862" s="12"/>
      <c r="J862" s="3">
        <v>29</v>
      </c>
      <c r="K862" s="3" t="str">
        <f>IF(VLOOKUP(D862,'Resources Final'!A:C,3,FALSE)=0,"",VLOOKUP(D862,'Resources Final'!A:C,3,FALSE))</f>
        <v/>
      </c>
      <c r="L862" s="3" t="str">
        <f>IF(VLOOKUP(D862,'Resources Final'!A:D,4,FALSE)=0,"",VLOOKUP(D862,'Resources Final'!A:D,4,FALSE))</f>
        <v>Y</v>
      </c>
      <c r="M862" s="3" t="str">
        <f>IF(VLOOKUP(D862,'Resources Final'!A:E,5,FALSE)=0,"",VLOOKUP(D862,'Resources Final'!A:E,5,FALSE))</f>
        <v/>
      </c>
      <c r="N862" s="7" t="str">
        <f>IF(VLOOKUP(D862,'Resources Final'!A:F,6,FALSE)=0,"",VLOOKUP(D862,'Resources Final'!A:F,6,FALSE))</f>
        <v/>
      </c>
      <c r="O862" s="3" t="str">
        <f>IF(VLOOKUP(D862,'Resources Final'!A:G,7,FALSE)=0,"",VLOOKUP(D862,'Resources Final'!A:G,7,FALSE))</f>
        <v/>
      </c>
    </row>
    <row r="863" spans="1:15" x14ac:dyDescent="0.2">
      <c r="A863" s="11">
        <v>990</v>
      </c>
      <c r="B863" s="11" t="str">
        <f t="shared" si="24"/>
        <v>Charles G. Koch Charitable Foundation_Acton Institute for the Study of Religion and Liberty201150000</v>
      </c>
      <c r="C863" s="11" t="s">
        <v>19</v>
      </c>
      <c r="D863" s="11" t="s">
        <v>112</v>
      </c>
      <c r="E863" s="11" t="s">
        <v>112</v>
      </c>
      <c r="F863" s="4">
        <v>50000</v>
      </c>
      <c r="G863" s="3">
        <v>2011</v>
      </c>
      <c r="H863" s="3" t="s">
        <v>21</v>
      </c>
      <c r="I863" s="12"/>
      <c r="J863" s="3">
        <v>30</v>
      </c>
      <c r="K863" s="3" t="str">
        <f>IF(VLOOKUP(D863,'Resources Final'!A:C,3,FALSE)=0,"",VLOOKUP(D863,'Resources Final'!A:C,3,FALSE))</f>
        <v/>
      </c>
      <c r="L863" s="3" t="str">
        <f>IF(VLOOKUP(D863,'Resources Final'!A:D,4,FALSE)=0,"",VLOOKUP(D863,'Resources Final'!A:D,4,FALSE))</f>
        <v/>
      </c>
      <c r="M863" s="3" t="str">
        <f>IF(VLOOKUP(D863,'Resources Final'!A:E,5,FALSE)=0,"",VLOOKUP(D863,'Resources Final'!A:E,5,FALSE))</f>
        <v/>
      </c>
      <c r="N863" s="7" t="str">
        <f>IF(VLOOKUP(D863,'Resources Final'!A:F,6,FALSE)=0,"",VLOOKUP(D863,'Resources Final'!A:F,6,FALSE))</f>
        <v>https://www.desmogblog.com/acton-institute</v>
      </c>
      <c r="O863" s="3" t="str">
        <f>IF(VLOOKUP(D863,'Resources Final'!A:G,7,FALSE)=0,"",VLOOKUP(D863,'Resources Final'!A:G,7,FALSE))</f>
        <v>Desmog</v>
      </c>
    </row>
    <row r="864" spans="1:15" x14ac:dyDescent="0.2">
      <c r="A864" s="11">
        <v>990</v>
      </c>
      <c r="B864" s="11" t="str">
        <f t="shared" si="24"/>
        <v>Charles G. Koch Charitable Foundation_Heartland Institute201125000</v>
      </c>
      <c r="C864" s="11" t="s">
        <v>19</v>
      </c>
      <c r="D864" s="11" t="s">
        <v>1551</v>
      </c>
      <c r="E864" s="11" t="s">
        <v>1551</v>
      </c>
      <c r="F864" s="4">
        <v>25000</v>
      </c>
      <c r="G864" s="3">
        <v>2011</v>
      </c>
      <c r="H864" s="3" t="s">
        <v>21</v>
      </c>
      <c r="I864" s="12"/>
      <c r="J864" s="3">
        <v>31</v>
      </c>
      <c r="K864" s="3" t="str">
        <f>IF(VLOOKUP(D864,'Resources Final'!A:C,3,FALSE)=0,"",VLOOKUP(D864,'Resources Final'!A:C,3,FALSE))</f>
        <v/>
      </c>
      <c r="L864" s="3" t="str">
        <f>IF(VLOOKUP(D864,'Resources Final'!A:D,4,FALSE)=0,"",VLOOKUP(D864,'Resources Final'!A:D,4,FALSE))</f>
        <v/>
      </c>
      <c r="M864" s="3" t="str">
        <f>IF(VLOOKUP(D864,'Resources Final'!A:E,5,FALSE)=0,"",VLOOKUP(D864,'Resources Final'!A:E,5,FALSE))</f>
        <v/>
      </c>
      <c r="N864" s="7" t="str">
        <f>IF(VLOOKUP(D864,'Resources Final'!A:F,6,FALSE)=0,"",VLOOKUP(D864,'Resources Final'!A:F,6,FALSE))</f>
        <v>https://www.desmogblog.com/heartland-institute</v>
      </c>
      <c r="O864" s="3" t="str">
        <f>IF(VLOOKUP(D864,'Resources Final'!A:G,7,FALSE)=0,"",VLOOKUP(D864,'Resources Final'!A:G,7,FALSE))</f>
        <v>Desmog</v>
      </c>
    </row>
    <row r="865" spans="1:15" x14ac:dyDescent="0.2">
      <c r="A865" s="11">
        <v>990</v>
      </c>
      <c r="B865" s="11" t="str">
        <f t="shared" si="24"/>
        <v>Charles G. Koch Charitable Foundation_George Mason University Foundation2011250000</v>
      </c>
      <c r="C865" s="11" t="s">
        <v>19</v>
      </c>
      <c r="D865" s="11" t="s">
        <v>1368</v>
      </c>
      <c r="E865" s="11" t="s">
        <v>678</v>
      </c>
      <c r="F865" s="4">
        <v>250000</v>
      </c>
      <c r="G865" s="3">
        <v>2011</v>
      </c>
      <c r="H865" s="3" t="s">
        <v>21</v>
      </c>
      <c r="I865" s="12"/>
      <c r="J865" s="3">
        <v>32</v>
      </c>
      <c r="K865" s="3" t="str">
        <f>IF(VLOOKUP(D865,'Resources Final'!A:C,3,FALSE)=0,"",VLOOKUP(D865,'Resources Final'!A:C,3,FALSE))</f>
        <v/>
      </c>
      <c r="L865" s="3" t="str">
        <f>IF(VLOOKUP(D865,'Resources Final'!A:D,4,FALSE)=0,"",VLOOKUP(D865,'Resources Final'!A:D,4,FALSE))</f>
        <v>Y</v>
      </c>
      <c r="M865" s="3" t="str">
        <f>IF(VLOOKUP(D865,'Resources Final'!A:E,5,FALSE)=0,"",VLOOKUP(D865,'Resources Final'!A:E,5,FALSE))</f>
        <v/>
      </c>
      <c r="N865" s="7" t="str">
        <f>IF(VLOOKUP(D865,'Resources Final'!A:F,6,FALSE)=0,"",VLOOKUP(D865,'Resources Final'!A:F,6,FALSE))</f>
        <v/>
      </c>
      <c r="O865" s="3" t="str">
        <f>IF(VLOOKUP(D865,'Resources Final'!A:G,7,FALSE)=0,"",VLOOKUP(D865,'Resources Final'!A:G,7,FALSE))</f>
        <v/>
      </c>
    </row>
    <row r="866" spans="1:15" x14ac:dyDescent="0.2">
      <c r="A866" s="11">
        <v>990</v>
      </c>
      <c r="B866" s="11" t="str">
        <f t="shared" si="24"/>
        <v>Charles G. Koch Charitable Foundation_Texas Public Policy Foundation201130000</v>
      </c>
      <c r="C866" s="11" t="s">
        <v>19</v>
      </c>
      <c r="D866" s="11" t="s">
        <v>3555</v>
      </c>
      <c r="E866" s="11" t="s">
        <v>3555</v>
      </c>
      <c r="F866" s="4">
        <v>30000</v>
      </c>
      <c r="G866" s="3">
        <v>2011</v>
      </c>
      <c r="H866" s="3" t="s">
        <v>21</v>
      </c>
      <c r="I866" s="12"/>
      <c r="J866" s="3">
        <v>33</v>
      </c>
      <c r="K866" s="3" t="str">
        <f>IF(VLOOKUP(D866,'Resources Final'!A:C,3,FALSE)=0,"",VLOOKUP(D866,'Resources Final'!A:C,3,FALSE))</f>
        <v/>
      </c>
      <c r="L866" s="3" t="str">
        <f>IF(VLOOKUP(D866,'Resources Final'!A:D,4,FALSE)=0,"",VLOOKUP(D866,'Resources Final'!A:D,4,FALSE))</f>
        <v/>
      </c>
      <c r="M866" s="3" t="str">
        <f>IF(VLOOKUP(D866,'Resources Final'!A:E,5,FALSE)=0,"",VLOOKUP(D866,'Resources Final'!A:E,5,FALSE))</f>
        <v/>
      </c>
      <c r="N866" s="7" t="str">
        <f>IF(VLOOKUP(D866,'Resources Final'!A:F,6,FALSE)=0,"",VLOOKUP(D866,'Resources Final'!A:F,6,FALSE))</f>
        <v>https://www.desmogblog.com/texas-public-policy-foundation</v>
      </c>
      <c r="O866" s="3" t="str">
        <f>IF(VLOOKUP(D866,'Resources Final'!A:G,7,FALSE)=0,"",VLOOKUP(D866,'Resources Final'!A:G,7,FALSE))</f>
        <v>Desmog</v>
      </c>
    </row>
    <row r="867" spans="1:15" x14ac:dyDescent="0.2">
      <c r="A867" s="11">
        <v>990</v>
      </c>
      <c r="B867" s="11" t="str">
        <f t="shared" si="24"/>
        <v>Charles G. Koch Charitable Foundation_Commonwealth Foundation for Public Policy Alternatives20115583</v>
      </c>
      <c r="C867" s="11" t="s">
        <v>19</v>
      </c>
      <c r="D867" s="11" t="s">
        <v>809</v>
      </c>
      <c r="E867" s="11" t="s">
        <v>809</v>
      </c>
      <c r="F867" s="4">
        <v>5583</v>
      </c>
      <c r="G867" s="3">
        <v>2011</v>
      </c>
      <c r="H867" s="3" t="s">
        <v>21</v>
      </c>
      <c r="I867" s="12"/>
      <c r="J867" s="3">
        <v>34</v>
      </c>
      <c r="K867" s="3" t="str">
        <f>IF(VLOOKUP(D867,'Resources Final'!A:C,3,FALSE)=0,"",VLOOKUP(D867,'Resources Final'!A:C,3,FALSE))</f>
        <v/>
      </c>
      <c r="L867" s="3" t="str">
        <f>IF(VLOOKUP(D867,'Resources Final'!A:D,4,FALSE)=0,"",VLOOKUP(D867,'Resources Final'!A:D,4,FALSE))</f>
        <v/>
      </c>
      <c r="M867" s="3" t="str">
        <f>IF(VLOOKUP(D867,'Resources Final'!A:E,5,FALSE)=0,"",VLOOKUP(D867,'Resources Final'!A:E,5,FALSE))</f>
        <v/>
      </c>
      <c r="N867" s="7" t="str">
        <f>IF(VLOOKUP(D867,'Resources Final'!A:F,6,FALSE)=0,"",VLOOKUP(D867,'Resources Final'!A:F,6,FALSE))</f>
        <v>http://www.sourcewatch.org/index.php/Commonwealth_Foundation</v>
      </c>
      <c r="O867" s="3" t="str">
        <f>IF(VLOOKUP(D867,'Resources Final'!A:G,7,FALSE)=0,"",VLOOKUP(D867,'Resources Final'!A:G,7,FALSE))</f>
        <v>Sourcewatch</v>
      </c>
    </row>
    <row r="868" spans="1:15" x14ac:dyDescent="0.2">
      <c r="A868" s="11">
        <v>990</v>
      </c>
      <c r="B868" s="11" t="str">
        <f t="shared" si="24"/>
        <v>Charles G. Koch Charitable Foundation_American Enterprise Institute for Public Policy Research2011200000</v>
      </c>
      <c r="C868" s="11" t="s">
        <v>19</v>
      </c>
      <c r="D868" s="11" t="s">
        <v>189</v>
      </c>
      <c r="E868" s="11" t="s">
        <v>189</v>
      </c>
      <c r="F868" s="4">
        <v>200000</v>
      </c>
      <c r="G868" s="3">
        <v>2011</v>
      </c>
      <c r="H868" s="3" t="s">
        <v>21</v>
      </c>
      <c r="I868" s="12"/>
      <c r="J868" s="3">
        <v>35</v>
      </c>
      <c r="K868" s="3" t="str">
        <f>IF(VLOOKUP(D868,'Resources Final'!A:C,3,FALSE)=0,"",VLOOKUP(D868,'Resources Final'!A:C,3,FALSE))</f>
        <v/>
      </c>
      <c r="L868" s="3" t="str">
        <f>IF(VLOOKUP(D868,'Resources Final'!A:D,4,FALSE)=0,"",VLOOKUP(D868,'Resources Final'!A:D,4,FALSE))</f>
        <v/>
      </c>
      <c r="M868" s="3" t="str">
        <f>IF(VLOOKUP(D868,'Resources Final'!A:E,5,FALSE)=0,"",VLOOKUP(D868,'Resources Final'!A:E,5,FALSE))</f>
        <v/>
      </c>
      <c r="N868" s="7" t="str">
        <f>IF(VLOOKUP(D868,'Resources Final'!A:F,6,FALSE)=0,"",VLOOKUP(D868,'Resources Final'!A:F,6,FALSE))</f>
        <v>https://www.desmogblog.com/american-enterprise-institute</v>
      </c>
      <c r="O868" s="3" t="str">
        <f>IF(VLOOKUP(D868,'Resources Final'!A:G,7,FALSE)=0,"",VLOOKUP(D868,'Resources Final'!A:G,7,FALSE))</f>
        <v>Desmog</v>
      </c>
    </row>
    <row r="869" spans="1:15" x14ac:dyDescent="0.2">
      <c r="A869" s="11">
        <v>990</v>
      </c>
      <c r="B869" s="11" t="str">
        <f t="shared" ref="B869:B932" si="25">C869&amp;"_"&amp;D869&amp;G869&amp;F869</f>
        <v>Charles G. Koch Charitable Foundation_Bernard Center201125000</v>
      </c>
      <c r="C869" s="11" t="s">
        <v>19</v>
      </c>
      <c r="D869" s="11" t="s">
        <v>411</v>
      </c>
      <c r="E869" s="11" t="s">
        <v>411</v>
      </c>
      <c r="F869" s="4">
        <v>25000</v>
      </c>
      <c r="G869" s="3">
        <v>2011</v>
      </c>
      <c r="H869" s="3" t="s">
        <v>21</v>
      </c>
      <c r="I869" s="12"/>
      <c r="J869" s="3">
        <v>36</v>
      </c>
      <c r="K869" s="3" t="str">
        <f>IF(VLOOKUP(D869,'Resources Final'!A:C,3,FALSE)=0,"",VLOOKUP(D869,'Resources Final'!A:C,3,FALSE))</f>
        <v/>
      </c>
      <c r="L869" s="3" t="str">
        <f>IF(VLOOKUP(D869,'Resources Final'!A:D,4,FALSE)=0,"",VLOOKUP(D869,'Resources Final'!A:D,4,FALSE))</f>
        <v/>
      </c>
      <c r="M869" s="3" t="str">
        <f>IF(VLOOKUP(D869,'Resources Final'!A:E,5,FALSE)=0,"",VLOOKUP(D869,'Resources Final'!A:E,5,FALSE))</f>
        <v/>
      </c>
      <c r="N869" s="7" t="str">
        <f>IF(VLOOKUP(D869,'Resources Final'!A:F,6,FALSE)=0,"",VLOOKUP(D869,'Resources Final'!A:F,6,FALSE))</f>
        <v/>
      </c>
      <c r="O869" s="3" t="str">
        <f>IF(VLOOKUP(D869,'Resources Final'!A:G,7,FALSE)=0,"",VLOOKUP(D869,'Resources Final'!A:G,7,FALSE))</f>
        <v/>
      </c>
    </row>
    <row r="870" spans="1:15" x14ac:dyDescent="0.2">
      <c r="A870" s="11">
        <v>990</v>
      </c>
      <c r="B870" s="11" t="str">
        <f t="shared" si="25"/>
        <v>Charles G. Koch Charitable Foundation_Capital Research Center201110000</v>
      </c>
      <c r="C870" s="11" t="s">
        <v>19</v>
      </c>
      <c r="D870" s="11" t="s">
        <v>604</v>
      </c>
      <c r="E870" s="11" t="s">
        <v>604</v>
      </c>
      <c r="F870" s="4">
        <v>10000</v>
      </c>
      <c r="G870" s="3">
        <v>2011</v>
      </c>
      <c r="H870" s="3" t="s">
        <v>21</v>
      </c>
      <c r="I870" s="12"/>
      <c r="J870" s="3">
        <v>37</v>
      </c>
      <c r="K870" s="3" t="str">
        <f>IF(VLOOKUP(D870,'Resources Final'!A:C,3,FALSE)=0,"",VLOOKUP(D870,'Resources Final'!A:C,3,FALSE))</f>
        <v/>
      </c>
      <c r="L870" s="3" t="str">
        <f>IF(VLOOKUP(D870,'Resources Final'!A:D,4,FALSE)=0,"",VLOOKUP(D870,'Resources Final'!A:D,4,FALSE))</f>
        <v/>
      </c>
      <c r="M870" s="3" t="str">
        <f>IF(VLOOKUP(D870,'Resources Final'!A:E,5,FALSE)=0,"",VLOOKUP(D870,'Resources Final'!A:E,5,FALSE))</f>
        <v/>
      </c>
      <c r="N870" s="7" t="str">
        <f>IF(VLOOKUP(D870,'Resources Final'!A:F,6,FALSE)=0,"",VLOOKUP(D870,'Resources Final'!A:F,6,FALSE))</f>
        <v>https://www.desmogblog.com/capital-research-center</v>
      </c>
      <c r="O870" s="3" t="str">
        <f>IF(VLOOKUP(D870,'Resources Final'!A:G,7,FALSE)=0,"",VLOOKUP(D870,'Resources Final'!A:G,7,FALSE))</f>
        <v>Desmog</v>
      </c>
    </row>
    <row r="871" spans="1:15" x14ac:dyDescent="0.2">
      <c r="A871" s="11">
        <v>990</v>
      </c>
      <c r="B871" s="11" t="str">
        <f t="shared" si="25"/>
        <v>Charles G. Koch Charitable Foundation_The Phillips Foundation201125000</v>
      </c>
      <c r="C871" s="11" t="s">
        <v>19</v>
      </c>
      <c r="D871" s="11" t="s">
        <v>3600</v>
      </c>
      <c r="E871" s="11" t="s">
        <v>3600</v>
      </c>
      <c r="F871" s="4">
        <v>25000</v>
      </c>
      <c r="G871" s="3">
        <v>2011</v>
      </c>
      <c r="H871" s="3" t="s">
        <v>21</v>
      </c>
      <c r="I871" s="12"/>
      <c r="J871" s="3">
        <v>38</v>
      </c>
      <c r="K871" s="3" t="str">
        <f>IF(VLOOKUP(D871,'Resources Final'!A:C,3,FALSE)=0,"",VLOOKUP(D871,'Resources Final'!A:C,3,FALSE))</f>
        <v/>
      </c>
      <c r="L871" s="3" t="str">
        <f>IF(VLOOKUP(D871,'Resources Final'!A:D,4,FALSE)=0,"",VLOOKUP(D871,'Resources Final'!A:D,4,FALSE))</f>
        <v/>
      </c>
      <c r="M871" s="3" t="str">
        <f>IF(VLOOKUP(D871,'Resources Final'!A:E,5,FALSE)=0,"",VLOOKUP(D871,'Resources Final'!A:E,5,FALSE))</f>
        <v/>
      </c>
      <c r="N871" s="7" t="str">
        <f>IF(VLOOKUP(D871,'Resources Final'!A:F,6,FALSE)=0,"",VLOOKUP(D871,'Resources Final'!A:F,6,FALSE))</f>
        <v>https://www.sourcewatch.org/index.php/Phillips_Foundation</v>
      </c>
      <c r="O871" s="3" t="str">
        <f>IF(VLOOKUP(D871,'Resources Final'!A:G,7,FALSE)=0,"",VLOOKUP(D871,'Resources Final'!A:G,7,FALSE))</f>
        <v>Sourcewatch</v>
      </c>
    </row>
    <row r="872" spans="1:15" x14ac:dyDescent="0.2">
      <c r="A872" s="11">
        <v>990</v>
      </c>
      <c r="B872" s="11" t="str">
        <f t="shared" si="25"/>
        <v>Charles G. Koch Charitable Foundation_American Spectator Foundation201110000</v>
      </c>
      <c r="C872" s="11" t="s">
        <v>19</v>
      </c>
      <c r="D872" s="11" t="s">
        <v>205</v>
      </c>
      <c r="E872" s="11" t="s">
        <v>203</v>
      </c>
      <c r="F872" s="4">
        <v>10000</v>
      </c>
      <c r="G872" s="3">
        <v>2011</v>
      </c>
      <c r="H872" s="3" t="s">
        <v>21</v>
      </c>
      <c r="I872" s="12"/>
      <c r="J872" s="3">
        <v>39</v>
      </c>
      <c r="K872" s="3" t="str">
        <f>IF(VLOOKUP(D872,'Resources Final'!A:C,3,FALSE)=0,"",VLOOKUP(D872,'Resources Final'!A:C,3,FALSE))</f>
        <v/>
      </c>
      <c r="L872" s="3" t="str">
        <f>IF(VLOOKUP(D872,'Resources Final'!A:D,4,FALSE)=0,"",VLOOKUP(D872,'Resources Final'!A:D,4,FALSE))</f>
        <v/>
      </c>
      <c r="M872" s="3" t="str">
        <f>IF(VLOOKUP(D872,'Resources Final'!A:E,5,FALSE)=0,"",VLOOKUP(D872,'Resources Final'!A:E,5,FALSE))</f>
        <v/>
      </c>
      <c r="N872" s="7" t="str">
        <f>IF(VLOOKUP(D872,'Resources Final'!A:F,6,FALSE)=0,"",VLOOKUP(D872,'Resources Final'!A:F,6,FALSE))</f>
        <v>http://www.sourcewatch.org/index.php/American_Spectator</v>
      </c>
      <c r="O872" s="3" t="str">
        <f>IF(VLOOKUP(D872,'Resources Final'!A:G,7,FALSE)=0,"",VLOOKUP(D872,'Resources Final'!A:G,7,FALSE))</f>
        <v>Sourcewatch</v>
      </c>
    </row>
    <row r="873" spans="1:15" x14ac:dyDescent="0.2">
      <c r="A873" s="11">
        <v>990</v>
      </c>
      <c r="B873" s="11" t="str">
        <f t="shared" si="25"/>
        <v>Charles G. Koch Charitable Foundation_America's Future Foundation (AFF)2011700</v>
      </c>
      <c r="C873" s="11" t="s">
        <v>19</v>
      </c>
      <c r="D873" s="11" t="s">
        <v>177</v>
      </c>
      <c r="E873" s="11" t="s">
        <v>177</v>
      </c>
      <c r="F873" s="4">
        <v>700</v>
      </c>
      <c r="G873" s="3">
        <v>2011</v>
      </c>
      <c r="H873" s="3" t="s">
        <v>21</v>
      </c>
      <c r="I873" s="12"/>
      <c r="J873" s="3">
        <v>40</v>
      </c>
      <c r="K873" s="3" t="str">
        <f>IF(VLOOKUP(D873,'Resources Final'!A:C,3,FALSE)=0,"",VLOOKUP(D873,'Resources Final'!A:C,3,FALSE))</f>
        <v/>
      </c>
      <c r="L873" s="3" t="str">
        <f>IF(VLOOKUP(D873,'Resources Final'!A:D,4,FALSE)=0,"",VLOOKUP(D873,'Resources Final'!A:D,4,FALSE))</f>
        <v/>
      </c>
      <c r="M873" s="3" t="str">
        <f>IF(VLOOKUP(D873,'Resources Final'!A:E,5,FALSE)=0,"",VLOOKUP(D873,'Resources Final'!A:E,5,FALSE))</f>
        <v/>
      </c>
      <c r="N873" s="7" t="str">
        <f>IF(VLOOKUP(D873,'Resources Final'!A:F,6,FALSE)=0,"",VLOOKUP(D873,'Resources Final'!A:F,6,FALSE))</f>
        <v>http://www.sourcewatch.org/index.php/America's_Future_Foundation</v>
      </c>
      <c r="O873" s="3" t="str">
        <f>IF(VLOOKUP(D873,'Resources Final'!A:G,7,FALSE)=0,"",VLOOKUP(D873,'Resources Final'!A:G,7,FALSE))</f>
        <v>Sourcewatch</v>
      </c>
    </row>
    <row r="874" spans="1:15" x14ac:dyDescent="0.2">
      <c r="A874" s="11">
        <v>990</v>
      </c>
      <c r="B874" s="11" t="str">
        <f t="shared" si="25"/>
        <v>Charles G. Koch Charitable Foundation_Bluegrass Institute for Public Policy Solutions20115200</v>
      </c>
      <c r="C874" s="11" t="s">
        <v>19</v>
      </c>
      <c r="D874" s="11" t="s">
        <v>453</v>
      </c>
      <c r="E874" s="11" t="s">
        <v>453</v>
      </c>
      <c r="F874" s="4">
        <v>5200</v>
      </c>
      <c r="G874" s="3">
        <v>2011</v>
      </c>
      <c r="H874" s="3" t="s">
        <v>21</v>
      </c>
      <c r="I874" s="12"/>
      <c r="J874" s="3">
        <v>41</v>
      </c>
      <c r="K874" s="3" t="str">
        <f>IF(VLOOKUP(D874,'Resources Final'!A:C,3,FALSE)=0,"",VLOOKUP(D874,'Resources Final'!A:C,3,FALSE))</f>
        <v/>
      </c>
      <c r="L874" s="3" t="str">
        <f>IF(VLOOKUP(D874,'Resources Final'!A:D,4,FALSE)=0,"",VLOOKUP(D874,'Resources Final'!A:D,4,FALSE))</f>
        <v/>
      </c>
      <c r="M874" s="3" t="str">
        <f>IF(VLOOKUP(D874,'Resources Final'!A:E,5,FALSE)=0,"",VLOOKUP(D874,'Resources Final'!A:E,5,FALSE))</f>
        <v/>
      </c>
      <c r="N874" s="7" t="str">
        <f>IF(VLOOKUP(D874,'Resources Final'!A:F,6,FALSE)=0,"",VLOOKUP(D874,'Resources Final'!A:F,6,FALSE))</f>
        <v>https://www.sourcewatch.org/index.php/Bluegrass_Institute_for_Public_Policy_Solutions</v>
      </c>
      <c r="O874" s="3" t="str">
        <f>IF(VLOOKUP(D874,'Resources Final'!A:G,7,FALSE)=0,"",VLOOKUP(D874,'Resources Final'!A:G,7,FALSE))</f>
        <v>Sourcewatch</v>
      </c>
    </row>
    <row r="875" spans="1:15" x14ac:dyDescent="0.2">
      <c r="A875" s="11">
        <v>990</v>
      </c>
      <c r="B875" s="11" t="str">
        <f t="shared" si="25"/>
        <v>Charles G. Koch Charitable Foundation_Donors Trust201125000</v>
      </c>
      <c r="C875" s="11" t="s">
        <v>19</v>
      </c>
      <c r="D875" s="11" t="s">
        <v>1020</v>
      </c>
      <c r="E875" s="11" t="s">
        <v>1020</v>
      </c>
      <c r="F875" s="4">
        <v>25000</v>
      </c>
      <c r="G875" s="3">
        <v>2011</v>
      </c>
      <c r="H875" s="3" t="s">
        <v>21</v>
      </c>
      <c r="I875" s="12"/>
      <c r="J875" s="3">
        <v>42</v>
      </c>
      <c r="K875" s="3" t="str">
        <f>IF(VLOOKUP(D875,'Resources Final'!A:C,3,FALSE)=0,"",VLOOKUP(D875,'Resources Final'!A:C,3,FALSE))</f>
        <v/>
      </c>
      <c r="L875" s="3" t="str">
        <f>IF(VLOOKUP(D875,'Resources Final'!A:D,4,FALSE)=0,"",VLOOKUP(D875,'Resources Final'!A:D,4,FALSE))</f>
        <v/>
      </c>
      <c r="M875" s="3" t="str">
        <f>IF(VLOOKUP(D875,'Resources Final'!A:E,5,FALSE)=0,"",VLOOKUP(D875,'Resources Final'!A:E,5,FALSE))</f>
        <v/>
      </c>
      <c r="N875" s="7" t="str">
        <f>IF(VLOOKUP(D875,'Resources Final'!A:F,6,FALSE)=0,"",VLOOKUP(D875,'Resources Final'!A:F,6,FALSE))</f>
        <v>https://www.desmogblog.com/who-donors-trust</v>
      </c>
      <c r="O875" s="3" t="str">
        <f>IF(VLOOKUP(D875,'Resources Final'!A:G,7,FALSE)=0,"",VLOOKUP(D875,'Resources Final'!A:G,7,FALSE))</f>
        <v>Desmog</v>
      </c>
    </row>
    <row r="876" spans="1:15" x14ac:dyDescent="0.2">
      <c r="A876" s="11">
        <v>990</v>
      </c>
      <c r="B876" s="11" t="str">
        <f t="shared" si="25"/>
        <v>Charles G. Koch Charitable Foundation_Liberty on the Rocks2011300</v>
      </c>
      <c r="C876" s="11" t="s">
        <v>19</v>
      </c>
      <c r="D876" s="11" t="s">
        <v>2161</v>
      </c>
      <c r="E876" s="11" t="s">
        <v>2161</v>
      </c>
      <c r="F876" s="4">
        <v>300</v>
      </c>
      <c r="G876" s="3">
        <v>2011</v>
      </c>
      <c r="H876" s="3" t="s">
        <v>21</v>
      </c>
      <c r="I876" s="12"/>
      <c r="J876" s="3">
        <v>43</v>
      </c>
      <c r="K876" s="3" t="str">
        <f>IF(VLOOKUP(D876,'Resources Final'!A:C,3,FALSE)=0,"",VLOOKUP(D876,'Resources Final'!A:C,3,FALSE))</f>
        <v/>
      </c>
      <c r="L876" s="3" t="str">
        <f>IF(VLOOKUP(D876,'Resources Final'!A:D,4,FALSE)=0,"",VLOOKUP(D876,'Resources Final'!A:D,4,FALSE))</f>
        <v/>
      </c>
      <c r="M876" s="3" t="str">
        <f>IF(VLOOKUP(D876,'Resources Final'!A:E,5,FALSE)=0,"",VLOOKUP(D876,'Resources Final'!A:E,5,FALSE))</f>
        <v/>
      </c>
      <c r="N876" s="7" t="str">
        <f>IF(VLOOKUP(D876,'Resources Final'!A:F,6,FALSE)=0,"",VLOOKUP(D876,'Resources Final'!A:F,6,FALSE))</f>
        <v/>
      </c>
      <c r="O876" s="3" t="str">
        <f>IF(VLOOKUP(D876,'Resources Final'!A:G,7,FALSE)=0,"",VLOOKUP(D876,'Resources Final'!A:G,7,FALSE))</f>
        <v/>
      </c>
    </row>
    <row r="877" spans="1:15" x14ac:dyDescent="0.2">
      <c r="A877" s="11">
        <v>990</v>
      </c>
      <c r="B877" s="11" t="str">
        <f t="shared" si="25"/>
        <v>Charles G. Koch Charitable Foundation_Network of Enlightened Women20113000</v>
      </c>
      <c r="C877" s="11" t="s">
        <v>19</v>
      </c>
      <c r="D877" s="11" t="s">
        <v>2642</v>
      </c>
      <c r="E877" s="11" t="s">
        <v>2642</v>
      </c>
      <c r="F877" s="4">
        <v>3000</v>
      </c>
      <c r="G877" s="3">
        <v>2011</v>
      </c>
      <c r="H877" s="3" t="s">
        <v>21</v>
      </c>
      <c r="I877" s="12"/>
      <c r="J877" s="3">
        <v>44</v>
      </c>
      <c r="K877" s="3" t="str">
        <f>IF(VLOOKUP(D877,'Resources Final'!A:C,3,FALSE)=0,"",VLOOKUP(D877,'Resources Final'!A:C,3,FALSE))</f>
        <v/>
      </c>
      <c r="L877" s="3" t="str">
        <f>IF(VLOOKUP(D877,'Resources Final'!A:D,4,FALSE)=0,"",VLOOKUP(D877,'Resources Final'!A:D,4,FALSE))</f>
        <v/>
      </c>
      <c r="M877" s="3" t="str">
        <f>IF(VLOOKUP(D877,'Resources Final'!A:E,5,FALSE)=0,"",VLOOKUP(D877,'Resources Final'!A:E,5,FALSE))</f>
        <v/>
      </c>
      <c r="N877" s="7" t="str">
        <f>IF(VLOOKUP(D877,'Resources Final'!A:F,6,FALSE)=0,"",VLOOKUP(D877,'Resources Final'!A:F,6,FALSE))</f>
        <v>https://www.sourcewatch.org/index.php/Network_of_Enlightened_Women</v>
      </c>
      <c r="O877" s="3" t="str">
        <f>IF(VLOOKUP(D877,'Resources Final'!A:G,7,FALSE)=0,"",VLOOKUP(D877,'Resources Final'!A:G,7,FALSE))</f>
        <v>Sourcewatch</v>
      </c>
    </row>
    <row r="878" spans="1:15" x14ac:dyDescent="0.2">
      <c r="A878" s="11">
        <v>990</v>
      </c>
      <c r="B878" s="11" t="str">
        <f t="shared" si="25"/>
        <v>Charles G. Koch Charitable Foundation_Students for Liberty201125000</v>
      </c>
      <c r="C878" s="11" t="s">
        <v>19</v>
      </c>
      <c r="D878" s="11" t="s">
        <v>3465</v>
      </c>
      <c r="E878" s="11" t="s">
        <v>3465</v>
      </c>
      <c r="F878" s="4">
        <v>25000</v>
      </c>
      <c r="G878" s="3">
        <v>2011</v>
      </c>
      <c r="H878" s="3" t="s">
        <v>21</v>
      </c>
      <c r="I878" s="12"/>
      <c r="J878" s="3">
        <v>45</v>
      </c>
      <c r="K878" s="3" t="str">
        <f>IF(VLOOKUP(D878,'Resources Final'!A:C,3,FALSE)=0,"",VLOOKUP(D878,'Resources Final'!A:C,3,FALSE))</f>
        <v/>
      </c>
      <c r="L878" s="3" t="str">
        <f>IF(VLOOKUP(D878,'Resources Final'!A:D,4,FALSE)=0,"",VLOOKUP(D878,'Resources Final'!A:D,4,FALSE))</f>
        <v/>
      </c>
      <c r="M878" s="3" t="str">
        <f>IF(VLOOKUP(D878,'Resources Final'!A:E,5,FALSE)=0,"",VLOOKUP(D878,'Resources Final'!A:E,5,FALSE))</f>
        <v/>
      </c>
      <c r="N878" s="7" t="str">
        <f>IF(VLOOKUP(D878,'Resources Final'!A:F,6,FALSE)=0,"",VLOOKUP(D878,'Resources Final'!A:F,6,FALSE))</f>
        <v>https://www.sourcewatch.org/index.php/Students_for_Liberty</v>
      </c>
      <c r="O878" s="3" t="str">
        <f>IF(VLOOKUP(D878,'Resources Final'!A:G,7,FALSE)=0,"",VLOOKUP(D878,'Resources Final'!A:G,7,FALSE))</f>
        <v>Sourcewatch</v>
      </c>
    </row>
    <row r="879" spans="1:15" x14ac:dyDescent="0.2">
      <c r="A879" s="11">
        <v>990</v>
      </c>
      <c r="B879" s="11" t="str">
        <f t="shared" si="25"/>
        <v>Charles G. Koch Charitable Foundation_Fund for American Studies201115000</v>
      </c>
      <c r="C879" s="11" t="s">
        <v>19</v>
      </c>
      <c r="D879" s="11" t="s">
        <v>1318</v>
      </c>
      <c r="E879" s="11" t="s">
        <v>1318</v>
      </c>
      <c r="F879" s="4">
        <v>15000</v>
      </c>
      <c r="G879" s="3">
        <v>2011</v>
      </c>
      <c r="H879" s="3" t="s">
        <v>21</v>
      </c>
      <c r="I879" s="12"/>
      <c r="J879" s="3">
        <v>46</v>
      </c>
      <c r="K879" s="3" t="str">
        <f>IF(VLOOKUP(D879,'Resources Final'!A:C,3,FALSE)=0,"",VLOOKUP(D879,'Resources Final'!A:C,3,FALSE))</f>
        <v/>
      </c>
      <c r="L879" s="3" t="str">
        <f>IF(VLOOKUP(D879,'Resources Final'!A:D,4,FALSE)=0,"",VLOOKUP(D879,'Resources Final'!A:D,4,FALSE))</f>
        <v/>
      </c>
      <c r="M879" s="3" t="str">
        <f>IF(VLOOKUP(D879,'Resources Final'!A:E,5,FALSE)=0,"",VLOOKUP(D879,'Resources Final'!A:E,5,FALSE))</f>
        <v/>
      </c>
      <c r="N879" s="7" t="str">
        <f>IF(VLOOKUP(D879,'Resources Final'!A:F,6,FALSE)=0,"",VLOOKUP(D879,'Resources Final'!A:F,6,FALSE))</f>
        <v>https://www.sourcewatch.org/index.php/Fund_for_American_Studies</v>
      </c>
      <c r="O879" s="3" t="str">
        <f>IF(VLOOKUP(D879,'Resources Final'!A:G,7,FALSE)=0,"",VLOOKUP(D879,'Resources Final'!A:G,7,FALSE))</f>
        <v>Sourcewatch</v>
      </c>
    </row>
    <row r="880" spans="1:15" x14ac:dyDescent="0.2">
      <c r="A880" s="11">
        <v>990</v>
      </c>
      <c r="B880" s="11" t="str">
        <f t="shared" si="25"/>
        <v>Charles G. Koch Charitable Foundation_Alexander Hamilton Institute for the Study of Western Civilization20119000</v>
      </c>
      <c r="C880" s="11" t="s">
        <v>19</v>
      </c>
      <c r="D880" s="11" t="s">
        <v>145</v>
      </c>
      <c r="E880" s="11" t="s">
        <v>145</v>
      </c>
      <c r="F880" s="4">
        <v>9000</v>
      </c>
      <c r="G880" s="3">
        <v>2011</v>
      </c>
      <c r="H880" s="3" t="s">
        <v>21</v>
      </c>
      <c r="I880" s="12"/>
      <c r="J880" s="3">
        <v>47</v>
      </c>
      <c r="K880" s="3" t="str">
        <f>IF(VLOOKUP(D880,'Resources Final'!A:C,3,FALSE)=0,"",VLOOKUP(D880,'Resources Final'!A:C,3,FALSE))</f>
        <v/>
      </c>
      <c r="L880" s="3" t="str">
        <f>IF(VLOOKUP(D880,'Resources Final'!A:D,4,FALSE)=0,"",VLOOKUP(D880,'Resources Final'!A:D,4,FALSE))</f>
        <v/>
      </c>
      <c r="M880" s="3" t="str">
        <f>IF(VLOOKUP(D880,'Resources Final'!A:E,5,FALSE)=0,"",VLOOKUP(D880,'Resources Final'!A:E,5,FALSE))</f>
        <v/>
      </c>
      <c r="N880" s="7" t="str">
        <f>IF(VLOOKUP(D880,'Resources Final'!A:F,6,FALSE)=0,"",VLOOKUP(D880,'Resources Final'!A:F,6,FALSE))</f>
        <v/>
      </c>
      <c r="O880" s="3" t="str">
        <f>IF(VLOOKUP(D880,'Resources Final'!A:G,7,FALSE)=0,"",VLOOKUP(D880,'Resources Final'!A:G,7,FALSE))</f>
        <v/>
      </c>
    </row>
    <row r="881" spans="1:15" x14ac:dyDescent="0.2">
      <c r="A881" s="11">
        <v>990</v>
      </c>
      <c r="B881" s="11" t="str">
        <f t="shared" si="25"/>
        <v>Charles G. Koch Charitable Foundation_Alma College20118000</v>
      </c>
      <c r="C881" s="11" t="s">
        <v>19</v>
      </c>
      <c r="D881" s="11" t="s">
        <v>165</v>
      </c>
      <c r="E881" s="11" t="s">
        <v>165</v>
      </c>
      <c r="F881" s="4">
        <v>8000</v>
      </c>
      <c r="G881" s="3">
        <v>2011</v>
      </c>
      <c r="H881" s="3" t="s">
        <v>21</v>
      </c>
      <c r="I881" s="12"/>
      <c r="J881" s="3">
        <v>48</v>
      </c>
      <c r="K881" s="3" t="str">
        <f>IF(VLOOKUP(D881,'Resources Final'!A:C,3,FALSE)=0,"",VLOOKUP(D881,'Resources Final'!A:C,3,FALSE))</f>
        <v/>
      </c>
      <c r="L881" s="3" t="str">
        <f>IF(VLOOKUP(D881,'Resources Final'!A:D,4,FALSE)=0,"",VLOOKUP(D881,'Resources Final'!A:D,4,FALSE))</f>
        <v>Y</v>
      </c>
      <c r="M881" s="3" t="str">
        <f>IF(VLOOKUP(D881,'Resources Final'!A:E,5,FALSE)=0,"",VLOOKUP(D881,'Resources Final'!A:E,5,FALSE))</f>
        <v/>
      </c>
      <c r="N881" s="7" t="str">
        <f>IF(VLOOKUP(D881,'Resources Final'!A:F,6,FALSE)=0,"",VLOOKUP(D881,'Resources Final'!A:F,6,FALSE))</f>
        <v/>
      </c>
      <c r="O881" s="3" t="str">
        <f>IF(VLOOKUP(D881,'Resources Final'!A:G,7,FALSE)=0,"",VLOOKUP(D881,'Resources Final'!A:G,7,FALSE))</f>
        <v/>
      </c>
    </row>
    <row r="882" spans="1:15" x14ac:dyDescent="0.2">
      <c r="A882" s="11">
        <v>990</v>
      </c>
      <c r="B882" s="11" t="str">
        <f t="shared" si="25"/>
        <v>Charles G. Koch Charitable Foundation_Arkansas Tech University201112500</v>
      </c>
      <c r="C882" s="11" t="s">
        <v>19</v>
      </c>
      <c r="D882" s="11" t="s">
        <v>262</v>
      </c>
      <c r="E882" s="11" t="s">
        <v>262</v>
      </c>
      <c r="F882" s="4">
        <v>12500</v>
      </c>
      <c r="G882" s="3">
        <v>2011</v>
      </c>
      <c r="H882" s="3" t="s">
        <v>21</v>
      </c>
      <c r="I882" s="12"/>
      <c r="J882" s="3">
        <v>49</v>
      </c>
      <c r="K882" s="3" t="str">
        <f>IF(VLOOKUP(D882,'Resources Final'!A:C,3,FALSE)=0,"",VLOOKUP(D882,'Resources Final'!A:C,3,FALSE))</f>
        <v/>
      </c>
      <c r="L882" s="3" t="str">
        <f>IF(VLOOKUP(D882,'Resources Final'!A:D,4,FALSE)=0,"",VLOOKUP(D882,'Resources Final'!A:D,4,FALSE))</f>
        <v>Y</v>
      </c>
      <c r="M882" s="3" t="str">
        <f>IF(VLOOKUP(D882,'Resources Final'!A:E,5,FALSE)=0,"",VLOOKUP(D882,'Resources Final'!A:E,5,FALSE))</f>
        <v/>
      </c>
      <c r="N882" s="7" t="str">
        <f>IF(VLOOKUP(D882,'Resources Final'!A:F,6,FALSE)=0,"",VLOOKUP(D882,'Resources Final'!A:F,6,FALSE))</f>
        <v/>
      </c>
      <c r="O882" s="3" t="str">
        <f>IF(VLOOKUP(D882,'Resources Final'!A:G,7,FALSE)=0,"",VLOOKUP(D882,'Resources Final'!A:G,7,FALSE))</f>
        <v/>
      </c>
    </row>
    <row r="883" spans="1:15" x14ac:dyDescent="0.2">
      <c r="A883" s="11">
        <v>990</v>
      </c>
      <c r="B883" s="11" t="str">
        <f t="shared" si="25"/>
        <v>Charles G. Koch Charitable Foundation_Azusa Pacific University201123500</v>
      </c>
      <c r="C883" s="11" t="s">
        <v>19</v>
      </c>
      <c r="D883" s="11" t="s">
        <v>301</v>
      </c>
      <c r="E883" s="11" t="s">
        <v>301</v>
      </c>
      <c r="F883" s="4">
        <v>23500</v>
      </c>
      <c r="G883" s="3">
        <v>2011</v>
      </c>
      <c r="H883" s="3" t="s">
        <v>21</v>
      </c>
      <c r="I883" s="12"/>
      <c r="J883" s="3">
        <v>50</v>
      </c>
      <c r="K883" s="3" t="str">
        <f>IF(VLOOKUP(D883,'Resources Final'!A:C,3,FALSE)=0,"",VLOOKUP(D883,'Resources Final'!A:C,3,FALSE))</f>
        <v/>
      </c>
      <c r="L883" s="3" t="str">
        <f>IF(VLOOKUP(D883,'Resources Final'!A:D,4,FALSE)=0,"",VLOOKUP(D883,'Resources Final'!A:D,4,FALSE))</f>
        <v>Y</v>
      </c>
      <c r="M883" s="3" t="str">
        <f>IF(VLOOKUP(D883,'Resources Final'!A:E,5,FALSE)=0,"",VLOOKUP(D883,'Resources Final'!A:E,5,FALSE))</f>
        <v/>
      </c>
      <c r="N883" s="7" t="str">
        <f>IF(VLOOKUP(D883,'Resources Final'!A:F,6,FALSE)=0,"",VLOOKUP(D883,'Resources Final'!A:F,6,FALSE))</f>
        <v/>
      </c>
      <c r="O883" s="3" t="str">
        <f>IF(VLOOKUP(D883,'Resources Final'!A:G,7,FALSE)=0,"",VLOOKUP(D883,'Resources Final'!A:G,7,FALSE))</f>
        <v/>
      </c>
    </row>
    <row r="884" spans="1:15" x14ac:dyDescent="0.2">
      <c r="A884" s="11">
        <v>990</v>
      </c>
      <c r="B884" s="11" t="str">
        <f t="shared" si="25"/>
        <v>Charles G. Koch Charitable Foundation_Barton College20115000</v>
      </c>
      <c r="C884" s="11" t="s">
        <v>19</v>
      </c>
      <c r="D884" s="11" t="s">
        <v>357</v>
      </c>
      <c r="E884" s="11" t="s">
        <v>357</v>
      </c>
      <c r="F884" s="4">
        <v>5000</v>
      </c>
      <c r="G884" s="3">
        <v>2011</v>
      </c>
      <c r="H884" s="3" t="s">
        <v>21</v>
      </c>
      <c r="I884" s="12"/>
      <c r="J884" s="3">
        <v>51</v>
      </c>
      <c r="K884" s="3" t="str">
        <f>IF(VLOOKUP(D884,'Resources Final'!A:C,3,FALSE)=0,"",VLOOKUP(D884,'Resources Final'!A:C,3,FALSE))</f>
        <v/>
      </c>
      <c r="L884" s="3" t="str">
        <f>IF(VLOOKUP(D884,'Resources Final'!A:D,4,FALSE)=0,"",VLOOKUP(D884,'Resources Final'!A:D,4,FALSE))</f>
        <v>Y</v>
      </c>
      <c r="M884" s="3" t="str">
        <f>IF(VLOOKUP(D884,'Resources Final'!A:E,5,FALSE)=0,"",VLOOKUP(D884,'Resources Final'!A:E,5,FALSE))</f>
        <v/>
      </c>
      <c r="N884" s="7" t="str">
        <f>IF(VLOOKUP(D884,'Resources Final'!A:F,6,FALSE)=0,"",VLOOKUP(D884,'Resources Final'!A:F,6,FALSE))</f>
        <v/>
      </c>
      <c r="O884" s="3" t="str">
        <f>IF(VLOOKUP(D884,'Resources Final'!A:G,7,FALSE)=0,"",VLOOKUP(D884,'Resources Final'!A:G,7,FALSE))</f>
        <v/>
      </c>
    </row>
    <row r="885" spans="1:15" x14ac:dyDescent="0.2">
      <c r="A885" s="11">
        <v>990</v>
      </c>
      <c r="B885" s="11" t="str">
        <f t="shared" si="25"/>
        <v>Charles G. Koch Charitable Foundation_Beloit College201132000</v>
      </c>
      <c r="C885" s="11" t="s">
        <v>19</v>
      </c>
      <c r="D885" s="11" t="s">
        <v>392</v>
      </c>
      <c r="E885" s="11" t="s">
        <v>392</v>
      </c>
      <c r="F885" s="4">
        <v>32000</v>
      </c>
      <c r="G885" s="3">
        <v>2011</v>
      </c>
      <c r="H885" s="3" t="s">
        <v>21</v>
      </c>
      <c r="I885" s="12"/>
      <c r="J885" s="3">
        <v>52</v>
      </c>
      <c r="K885" s="3" t="str">
        <f>IF(VLOOKUP(D885,'Resources Final'!A:C,3,FALSE)=0,"",VLOOKUP(D885,'Resources Final'!A:C,3,FALSE))</f>
        <v/>
      </c>
      <c r="L885" s="3" t="str">
        <f>IF(VLOOKUP(D885,'Resources Final'!A:D,4,FALSE)=0,"",VLOOKUP(D885,'Resources Final'!A:D,4,FALSE))</f>
        <v>Y</v>
      </c>
      <c r="M885" s="3" t="str">
        <f>IF(VLOOKUP(D885,'Resources Final'!A:E,5,FALSE)=0,"",VLOOKUP(D885,'Resources Final'!A:E,5,FALSE))</f>
        <v/>
      </c>
      <c r="N885" s="7" t="str">
        <f>IF(VLOOKUP(D885,'Resources Final'!A:F,6,FALSE)=0,"",VLOOKUP(D885,'Resources Final'!A:F,6,FALSE))</f>
        <v/>
      </c>
      <c r="O885" s="3" t="str">
        <f>IF(VLOOKUP(D885,'Resources Final'!A:G,7,FALSE)=0,"",VLOOKUP(D885,'Resources Final'!A:G,7,FALSE))</f>
        <v/>
      </c>
    </row>
    <row r="886" spans="1:15" x14ac:dyDescent="0.2">
      <c r="A886" s="11">
        <v>990</v>
      </c>
      <c r="B886" s="11" t="str">
        <f t="shared" si="25"/>
        <v>Charles G. Koch Charitable Foundation_Berry College201115000</v>
      </c>
      <c r="C886" s="11" t="s">
        <v>19</v>
      </c>
      <c r="D886" s="11" t="s">
        <v>413</v>
      </c>
      <c r="E886" s="11" t="s">
        <v>413</v>
      </c>
      <c r="F886" s="4">
        <v>15000</v>
      </c>
      <c r="G886" s="3">
        <v>2011</v>
      </c>
      <c r="H886" s="3" t="s">
        <v>21</v>
      </c>
      <c r="I886" s="12"/>
      <c r="J886" s="3">
        <v>53</v>
      </c>
      <c r="K886" s="3" t="str">
        <f>IF(VLOOKUP(D886,'Resources Final'!A:C,3,FALSE)=0,"",VLOOKUP(D886,'Resources Final'!A:C,3,FALSE))</f>
        <v/>
      </c>
      <c r="L886" s="3" t="str">
        <f>IF(VLOOKUP(D886,'Resources Final'!A:D,4,FALSE)=0,"",VLOOKUP(D886,'Resources Final'!A:D,4,FALSE))</f>
        <v>Y</v>
      </c>
      <c r="M886" s="3" t="str">
        <f>IF(VLOOKUP(D886,'Resources Final'!A:E,5,FALSE)=0,"",VLOOKUP(D886,'Resources Final'!A:E,5,FALSE))</f>
        <v/>
      </c>
      <c r="N886" s="7" t="str">
        <f>IF(VLOOKUP(D886,'Resources Final'!A:F,6,FALSE)=0,"",VLOOKUP(D886,'Resources Final'!A:F,6,FALSE))</f>
        <v/>
      </c>
      <c r="O886" s="3" t="str">
        <f>IF(VLOOKUP(D886,'Resources Final'!A:G,7,FALSE)=0,"",VLOOKUP(D886,'Resources Final'!A:G,7,FALSE))</f>
        <v/>
      </c>
    </row>
    <row r="887" spans="1:15" x14ac:dyDescent="0.2">
      <c r="A887" s="11">
        <v>990</v>
      </c>
      <c r="B887" s="11" t="str">
        <f t="shared" si="25"/>
        <v>Charles G. Koch Charitable Foundation_Bethel College20119600</v>
      </c>
      <c r="C887" s="11" t="s">
        <v>19</v>
      </c>
      <c r="D887" s="11" t="s">
        <v>418</v>
      </c>
      <c r="E887" s="11" t="s">
        <v>418</v>
      </c>
      <c r="F887" s="4">
        <v>9600</v>
      </c>
      <c r="G887" s="3">
        <v>2011</v>
      </c>
      <c r="H887" s="3" t="s">
        <v>21</v>
      </c>
      <c r="I887" s="12"/>
      <c r="J887" s="3">
        <v>54</v>
      </c>
      <c r="K887" s="3" t="str">
        <f>IF(VLOOKUP(D887,'Resources Final'!A:C,3,FALSE)=0,"",VLOOKUP(D887,'Resources Final'!A:C,3,FALSE))</f>
        <v/>
      </c>
      <c r="L887" s="3" t="str">
        <f>IF(VLOOKUP(D887,'Resources Final'!A:D,4,FALSE)=0,"",VLOOKUP(D887,'Resources Final'!A:D,4,FALSE))</f>
        <v>Y</v>
      </c>
      <c r="M887" s="3" t="str">
        <f>IF(VLOOKUP(D887,'Resources Final'!A:E,5,FALSE)=0,"",VLOOKUP(D887,'Resources Final'!A:E,5,FALSE))</f>
        <v/>
      </c>
      <c r="N887" s="7" t="str">
        <f>IF(VLOOKUP(D887,'Resources Final'!A:F,6,FALSE)=0,"",VLOOKUP(D887,'Resources Final'!A:F,6,FALSE))</f>
        <v/>
      </c>
      <c r="O887" s="3" t="str">
        <f>IF(VLOOKUP(D887,'Resources Final'!A:G,7,FALSE)=0,"",VLOOKUP(D887,'Resources Final'!A:G,7,FALSE))</f>
        <v/>
      </c>
    </row>
    <row r="888" spans="1:15" x14ac:dyDescent="0.2">
      <c r="A888" s="11">
        <v>990</v>
      </c>
      <c r="B888" s="11" t="str">
        <f t="shared" si="25"/>
        <v>Charles G. Koch Charitable Foundation_Boise State University Foundation20117470</v>
      </c>
      <c r="C888" s="11" t="s">
        <v>19</v>
      </c>
      <c r="D888" s="11" t="s">
        <v>461</v>
      </c>
      <c r="E888" s="11" t="s">
        <v>4307</v>
      </c>
      <c r="F888" s="4">
        <v>7470</v>
      </c>
      <c r="G888" s="3">
        <v>2011</v>
      </c>
      <c r="H888" s="3" t="s">
        <v>21</v>
      </c>
      <c r="I888" s="12"/>
      <c r="J888" s="3">
        <v>55</v>
      </c>
      <c r="K888" s="3" t="str">
        <f>IF(VLOOKUP(D888,'Resources Final'!A:C,3,FALSE)=0,"",VLOOKUP(D888,'Resources Final'!A:C,3,FALSE))</f>
        <v/>
      </c>
      <c r="L888" s="3" t="str">
        <f>IF(VLOOKUP(D888,'Resources Final'!A:D,4,FALSE)=0,"",VLOOKUP(D888,'Resources Final'!A:D,4,FALSE))</f>
        <v>Y</v>
      </c>
      <c r="M888" s="3" t="str">
        <f>IF(VLOOKUP(D888,'Resources Final'!A:E,5,FALSE)=0,"",VLOOKUP(D888,'Resources Final'!A:E,5,FALSE))</f>
        <v/>
      </c>
      <c r="N888" s="7" t="str">
        <f>IF(VLOOKUP(D888,'Resources Final'!A:F,6,FALSE)=0,"",VLOOKUP(D888,'Resources Final'!A:F,6,FALSE))</f>
        <v/>
      </c>
      <c r="O888" s="3" t="str">
        <f>IF(VLOOKUP(D888,'Resources Final'!A:G,7,FALSE)=0,"",VLOOKUP(D888,'Resources Final'!A:G,7,FALSE))</f>
        <v/>
      </c>
    </row>
    <row r="889" spans="1:15" x14ac:dyDescent="0.2">
      <c r="A889" s="11">
        <v>990</v>
      </c>
      <c r="B889" s="11" t="str">
        <f t="shared" si="25"/>
        <v>Charles G. Koch Charitable Foundation_Brown University201137500</v>
      </c>
      <c r="C889" s="11" t="s">
        <v>19</v>
      </c>
      <c r="D889" s="11" t="s">
        <v>514</v>
      </c>
      <c r="E889" s="11" t="s">
        <v>514</v>
      </c>
      <c r="F889" s="4">
        <v>37500</v>
      </c>
      <c r="G889" s="3">
        <v>2011</v>
      </c>
      <c r="H889" s="3" t="s">
        <v>21</v>
      </c>
      <c r="I889" s="12"/>
      <c r="J889" s="3">
        <v>56</v>
      </c>
      <c r="K889" s="3" t="str">
        <f>IF(VLOOKUP(D889,'Resources Final'!A:C,3,FALSE)=0,"",VLOOKUP(D889,'Resources Final'!A:C,3,FALSE))</f>
        <v/>
      </c>
      <c r="L889" s="3" t="str">
        <f>IF(VLOOKUP(D889,'Resources Final'!A:D,4,FALSE)=0,"",VLOOKUP(D889,'Resources Final'!A:D,4,FALSE))</f>
        <v>Y</v>
      </c>
      <c r="M889" s="3" t="str">
        <f>IF(VLOOKUP(D889,'Resources Final'!A:E,5,FALSE)=0,"",VLOOKUP(D889,'Resources Final'!A:E,5,FALSE))</f>
        <v/>
      </c>
      <c r="N889" s="7" t="str">
        <f>IF(VLOOKUP(D889,'Resources Final'!A:F,6,FALSE)=0,"",VLOOKUP(D889,'Resources Final'!A:F,6,FALSE))</f>
        <v/>
      </c>
      <c r="O889" s="3" t="str">
        <f>IF(VLOOKUP(D889,'Resources Final'!A:G,7,FALSE)=0,"",VLOOKUP(D889,'Resources Final'!A:G,7,FALSE))</f>
        <v/>
      </c>
    </row>
    <row r="890" spans="1:15" x14ac:dyDescent="0.2">
      <c r="A890" s="11">
        <v>990</v>
      </c>
      <c r="B890" s="11" t="str">
        <f t="shared" si="25"/>
        <v>Charles G. Koch Charitable Foundation_Buena Vista University20111000</v>
      </c>
      <c r="C890" s="11" t="s">
        <v>19</v>
      </c>
      <c r="D890" s="11" t="s">
        <v>522</v>
      </c>
      <c r="E890" s="11" t="s">
        <v>522</v>
      </c>
      <c r="F890" s="4">
        <v>1000</v>
      </c>
      <c r="G890" s="3">
        <v>2011</v>
      </c>
      <c r="H890" s="3" t="s">
        <v>21</v>
      </c>
      <c r="I890" s="12"/>
      <c r="J890" s="3">
        <v>57</v>
      </c>
      <c r="K890" s="3" t="str">
        <f>IF(VLOOKUP(D890,'Resources Final'!A:C,3,FALSE)=0,"",VLOOKUP(D890,'Resources Final'!A:C,3,FALSE))</f>
        <v/>
      </c>
      <c r="L890" s="3" t="str">
        <f>IF(VLOOKUP(D890,'Resources Final'!A:D,4,FALSE)=0,"",VLOOKUP(D890,'Resources Final'!A:D,4,FALSE))</f>
        <v>Y</v>
      </c>
      <c r="M890" s="3" t="str">
        <f>IF(VLOOKUP(D890,'Resources Final'!A:E,5,FALSE)=0,"",VLOOKUP(D890,'Resources Final'!A:E,5,FALSE))</f>
        <v/>
      </c>
      <c r="N890" s="7" t="str">
        <f>IF(VLOOKUP(D890,'Resources Final'!A:F,6,FALSE)=0,"",VLOOKUP(D890,'Resources Final'!A:F,6,FALSE))</f>
        <v/>
      </c>
      <c r="O890" s="3" t="str">
        <f>IF(VLOOKUP(D890,'Resources Final'!A:G,7,FALSE)=0,"",VLOOKUP(D890,'Resources Final'!A:G,7,FALSE))</f>
        <v/>
      </c>
    </row>
    <row r="891" spans="1:15" x14ac:dyDescent="0.2">
      <c r="A891" s="11">
        <v>990</v>
      </c>
      <c r="B891" s="11" t="str">
        <f t="shared" si="25"/>
        <v>Charles G. Koch Charitable Foundation_California State University East Bay Foundation20117000</v>
      </c>
      <c r="C891" s="11" t="s">
        <v>19</v>
      </c>
      <c r="D891" s="11" t="s">
        <v>581</v>
      </c>
      <c r="E891" s="11" t="s">
        <v>577</v>
      </c>
      <c r="F891" s="4">
        <v>7000</v>
      </c>
      <c r="G891" s="3">
        <v>2011</v>
      </c>
      <c r="H891" s="3" t="s">
        <v>21</v>
      </c>
      <c r="I891" s="12"/>
      <c r="J891" s="3">
        <v>58</v>
      </c>
      <c r="K891" s="3" t="str">
        <f>IF(VLOOKUP(D891,'Resources Final'!A:C,3,FALSE)=0,"",VLOOKUP(D891,'Resources Final'!A:C,3,FALSE))</f>
        <v/>
      </c>
      <c r="L891" s="3" t="str">
        <f>IF(VLOOKUP(D891,'Resources Final'!A:D,4,FALSE)=0,"",VLOOKUP(D891,'Resources Final'!A:D,4,FALSE))</f>
        <v>Y</v>
      </c>
      <c r="M891" s="3" t="str">
        <f>IF(VLOOKUP(D891,'Resources Final'!A:E,5,FALSE)=0,"",VLOOKUP(D891,'Resources Final'!A:E,5,FALSE))</f>
        <v/>
      </c>
      <c r="N891" s="7" t="str">
        <f>IF(VLOOKUP(D891,'Resources Final'!A:F,6,FALSE)=0,"",VLOOKUP(D891,'Resources Final'!A:F,6,FALSE))</f>
        <v/>
      </c>
      <c r="O891" s="3" t="str">
        <f>IF(VLOOKUP(D891,'Resources Final'!A:G,7,FALSE)=0,"",VLOOKUP(D891,'Resources Final'!A:G,7,FALSE))</f>
        <v/>
      </c>
    </row>
    <row r="892" spans="1:15" x14ac:dyDescent="0.2">
      <c r="A892" s="11">
        <v>990</v>
      </c>
      <c r="B892" s="11" t="str">
        <f t="shared" si="25"/>
        <v>Charles G. Koch Charitable Foundation_Campbell University201116093</v>
      </c>
      <c r="C892" s="11" t="s">
        <v>19</v>
      </c>
      <c r="D892" s="11" t="s">
        <v>592</v>
      </c>
      <c r="E892" s="11" t="s">
        <v>592</v>
      </c>
      <c r="F892" s="4">
        <v>16093</v>
      </c>
      <c r="G892" s="3">
        <v>2011</v>
      </c>
      <c r="H892" s="3" t="s">
        <v>21</v>
      </c>
      <c r="I892" s="12"/>
      <c r="J892" s="3">
        <v>59</v>
      </c>
      <c r="K892" s="3" t="str">
        <f>IF(VLOOKUP(D892,'Resources Final'!A:C,3,FALSE)=0,"",VLOOKUP(D892,'Resources Final'!A:C,3,FALSE))</f>
        <v/>
      </c>
      <c r="L892" s="3" t="str">
        <f>IF(VLOOKUP(D892,'Resources Final'!A:D,4,FALSE)=0,"",VLOOKUP(D892,'Resources Final'!A:D,4,FALSE))</f>
        <v>Y</v>
      </c>
      <c r="M892" s="3" t="str">
        <f>IF(VLOOKUP(D892,'Resources Final'!A:E,5,FALSE)=0,"",VLOOKUP(D892,'Resources Final'!A:E,5,FALSE))</f>
        <v/>
      </c>
      <c r="N892" s="7" t="str">
        <f>IF(VLOOKUP(D892,'Resources Final'!A:F,6,FALSE)=0,"",VLOOKUP(D892,'Resources Final'!A:F,6,FALSE))</f>
        <v/>
      </c>
      <c r="O892" s="3" t="str">
        <f>IF(VLOOKUP(D892,'Resources Final'!A:G,7,FALSE)=0,"",VLOOKUP(D892,'Resources Final'!A:G,7,FALSE))</f>
        <v/>
      </c>
    </row>
    <row r="893" spans="1:15" x14ac:dyDescent="0.2">
      <c r="A893" s="11">
        <v>990</v>
      </c>
      <c r="B893" s="11" t="str">
        <f t="shared" si="25"/>
        <v>Charles G. Koch Charitable Foundation_Carnegie Mellon University20115850</v>
      </c>
      <c r="C893" s="11" t="s">
        <v>19</v>
      </c>
      <c r="D893" s="11" t="s">
        <v>610</v>
      </c>
      <c r="E893" s="11" t="s">
        <v>610</v>
      </c>
      <c r="F893" s="4">
        <v>5850</v>
      </c>
      <c r="G893" s="3">
        <v>2011</v>
      </c>
      <c r="H893" s="3" t="s">
        <v>21</v>
      </c>
      <c r="I893" s="12"/>
      <c r="J893" s="3">
        <v>60</v>
      </c>
      <c r="K893" s="3" t="str">
        <f>IF(VLOOKUP(D893,'Resources Final'!A:C,3,FALSE)=0,"",VLOOKUP(D893,'Resources Final'!A:C,3,FALSE))</f>
        <v/>
      </c>
      <c r="L893" s="3" t="str">
        <f>IF(VLOOKUP(D893,'Resources Final'!A:D,4,FALSE)=0,"",VLOOKUP(D893,'Resources Final'!A:D,4,FALSE))</f>
        <v>Y</v>
      </c>
      <c r="M893" s="3" t="str">
        <f>IF(VLOOKUP(D893,'Resources Final'!A:E,5,FALSE)=0,"",VLOOKUP(D893,'Resources Final'!A:E,5,FALSE))</f>
        <v/>
      </c>
      <c r="N893" s="7" t="str">
        <f>IF(VLOOKUP(D893,'Resources Final'!A:F,6,FALSE)=0,"",VLOOKUP(D893,'Resources Final'!A:F,6,FALSE))</f>
        <v/>
      </c>
      <c r="O893" s="3" t="str">
        <f>IF(VLOOKUP(D893,'Resources Final'!A:G,7,FALSE)=0,"",VLOOKUP(D893,'Resources Final'!A:G,7,FALSE))</f>
        <v/>
      </c>
    </row>
    <row r="894" spans="1:15" x14ac:dyDescent="0.2">
      <c r="A894" s="11">
        <v>990</v>
      </c>
      <c r="B894" s="11" t="str">
        <f t="shared" si="25"/>
        <v>Charles G. Koch Charitable Foundation_Carthage College20116500</v>
      </c>
      <c r="C894" s="11" t="s">
        <v>19</v>
      </c>
      <c r="D894" s="11" t="s">
        <v>624</v>
      </c>
      <c r="E894" s="11" t="s">
        <v>624</v>
      </c>
      <c r="F894" s="4">
        <v>6500</v>
      </c>
      <c r="G894" s="3">
        <v>2011</v>
      </c>
      <c r="H894" s="3" t="s">
        <v>21</v>
      </c>
      <c r="I894" s="12"/>
      <c r="J894" s="3">
        <v>61</v>
      </c>
      <c r="K894" s="3" t="str">
        <f>IF(VLOOKUP(D894,'Resources Final'!A:C,3,FALSE)=0,"",VLOOKUP(D894,'Resources Final'!A:C,3,FALSE))</f>
        <v/>
      </c>
      <c r="L894" s="3" t="str">
        <f>IF(VLOOKUP(D894,'Resources Final'!A:D,4,FALSE)=0,"",VLOOKUP(D894,'Resources Final'!A:D,4,FALSE))</f>
        <v>Y</v>
      </c>
      <c r="M894" s="3" t="str">
        <f>IF(VLOOKUP(D894,'Resources Final'!A:E,5,FALSE)=0,"",VLOOKUP(D894,'Resources Final'!A:E,5,FALSE))</f>
        <v/>
      </c>
      <c r="N894" s="7" t="str">
        <f>IF(VLOOKUP(D894,'Resources Final'!A:F,6,FALSE)=0,"",VLOOKUP(D894,'Resources Final'!A:F,6,FALSE))</f>
        <v/>
      </c>
      <c r="O894" s="3" t="str">
        <f>IF(VLOOKUP(D894,'Resources Final'!A:G,7,FALSE)=0,"",VLOOKUP(D894,'Resources Final'!A:G,7,FALSE))</f>
        <v/>
      </c>
    </row>
    <row r="895" spans="1:15" x14ac:dyDescent="0.2">
      <c r="A895" s="11">
        <v>990</v>
      </c>
      <c r="B895" s="11" t="str">
        <f t="shared" si="25"/>
        <v>Charles G. Koch Charitable Foundation_Chapman University201124000</v>
      </c>
      <c r="C895" s="11" t="s">
        <v>19</v>
      </c>
      <c r="D895" s="11" t="s">
        <v>698</v>
      </c>
      <c r="E895" s="11" t="s">
        <v>698</v>
      </c>
      <c r="F895" s="4">
        <v>24000</v>
      </c>
      <c r="G895" s="3">
        <v>2011</v>
      </c>
      <c r="H895" s="3" t="s">
        <v>21</v>
      </c>
      <c r="I895" s="12"/>
      <c r="J895" s="3">
        <v>62</v>
      </c>
      <c r="K895" s="3" t="str">
        <f>IF(VLOOKUP(D895,'Resources Final'!A:C,3,FALSE)=0,"",VLOOKUP(D895,'Resources Final'!A:C,3,FALSE))</f>
        <v/>
      </c>
      <c r="L895" s="3" t="str">
        <f>IF(VLOOKUP(D895,'Resources Final'!A:D,4,FALSE)=0,"",VLOOKUP(D895,'Resources Final'!A:D,4,FALSE))</f>
        <v>Y</v>
      </c>
      <c r="M895" s="3" t="str">
        <f>IF(VLOOKUP(D895,'Resources Final'!A:E,5,FALSE)=0,"",VLOOKUP(D895,'Resources Final'!A:E,5,FALSE))</f>
        <v/>
      </c>
      <c r="N895" s="7" t="str">
        <f>IF(VLOOKUP(D895,'Resources Final'!A:F,6,FALSE)=0,"",VLOOKUP(D895,'Resources Final'!A:F,6,FALSE))</f>
        <v/>
      </c>
      <c r="O895" s="3" t="str">
        <f>IF(VLOOKUP(D895,'Resources Final'!A:G,7,FALSE)=0,"",VLOOKUP(D895,'Resources Final'!A:G,7,FALSE))</f>
        <v/>
      </c>
    </row>
    <row r="896" spans="1:15" x14ac:dyDescent="0.2">
      <c r="A896" s="11">
        <v>990</v>
      </c>
      <c r="B896" s="11" t="str">
        <f t="shared" si="25"/>
        <v>Charles G. Koch Charitable Foundation_Charleston Southern University201110000</v>
      </c>
      <c r="C896" s="11" t="s">
        <v>19</v>
      </c>
      <c r="D896" s="11" t="s">
        <v>703</v>
      </c>
      <c r="E896" s="11" t="s">
        <v>703</v>
      </c>
      <c r="F896" s="4">
        <v>10000</v>
      </c>
      <c r="G896" s="3">
        <v>2011</v>
      </c>
      <c r="H896" s="3" t="s">
        <v>21</v>
      </c>
      <c r="I896" s="12"/>
      <c r="J896" s="3">
        <v>63</v>
      </c>
      <c r="K896" s="3" t="str">
        <f>IF(VLOOKUP(D896,'Resources Final'!A:C,3,FALSE)=0,"",VLOOKUP(D896,'Resources Final'!A:C,3,FALSE))</f>
        <v/>
      </c>
      <c r="L896" s="3" t="str">
        <f>IF(VLOOKUP(D896,'Resources Final'!A:D,4,FALSE)=0,"",VLOOKUP(D896,'Resources Final'!A:D,4,FALSE))</f>
        <v>Y</v>
      </c>
      <c r="M896" s="3" t="str">
        <f>IF(VLOOKUP(D896,'Resources Final'!A:E,5,FALSE)=0,"",VLOOKUP(D896,'Resources Final'!A:E,5,FALSE))</f>
        <v/>
      </c>
      <c r="N896" s="7" t="str">
        <f>IF(VLOOKUP(D896,'Resources Final'!A:F,6,FALSE)=0,"",VLOOKUP(D896,'Resources Final'!A:F,6,FALSE))</f>
        <v/>
      </c>
      <c r="O896" s="3" t="str">
        <f>IF(VLOOKUP(D896,'Resources Final'!A:G,7,FALSE)=0,"",VLOOKUP(D896,'Resources Final'!A:G,7,FALSE))</f>
        <v/>
      </c>
    </row>
    <row r="897" spans="1:15" x14ac:dyDescent="0.2">
      <c r="A897" s="11">
        <v>990</v>
      </c>
      <c r="B897" s="11" t="str">
        <f t="shared" si="25"/>
        <v>Charles G. Koch Charitable Foundation_Christendom College20115100</v>
      </c>
      <c r="C897" s="11" t="s">
        <v>19</v>
      </c>
      <c r="D897" s="11" t="s">
        <v>716</v>
      </c>
      <c r="E897" s="11" t="s">
        <v>716</v>
      </c>
      <c r="F897" s="4">
        <v>5100</v>
      </c>
      <c r="G897" s="3">
        <v>2011</v>
      </c>
      <c r="H897" s="3" t="s">
        <v>21</v>
      </c>
      <c r="I897" s="12"/>
      <c r="J897" s="3">
        <v>64</v>
      </c>
      <c r="K897" s="3" t="str">
        <f>IF(VLOOKUP(D897,'Resources Final'!A:C,3,FALSE)=0,"",VLOOKUP(D897,'Resources Final'!A:C,3,FALSE))</f>
        <v/>
      </c>
      <c r="L897" s="3" t="str">
        <f>IF(VLOOKUP(D897,'Resources Final'!A:D,4,FALSE)=0,"",VLOOKUP(D897,'Resources Final'!A:D,4,FALSE))</f>
        <v>Y</v>
      </c>
      <c r="M897" s="3" t="str">
        <f>IF(VLOOKUP(D897,'Resources Final'!A:E,5,FALSE)=0,"",VLOOKUP(D897,'Resources Final'!A:E,5,FALSE))</f>
        <v/>
      </c>
      <c r="N897" s="7" t="str">
        <f>IF(VLOOKUP(D897,'Resources Final'!A:F,6,FALSE)=0,"",VLOOKUP(D897,'Resources Final'!A:F,6,FALSE))</f>
        <v/>
      </c>
      <c r="O897" s="3" t="str">
        <f>IF(VLOOKUP(D897,'Resources Final'!A:G,7,FALSE)=0,"",VLOOKUP(D897,'Resources Final'!A:G,7,FALSE))</f>
        <v/>
      </c>
    </row>
    <row r="898" spans="1:15" x14ac:dyDescent="0.2">
      <c r="A898" s="11">
        <v>990</v>
      </c>
      <c r="B898" s="11" t="str">
        <f t="shared" si="25"/>
        <v>Charles G. Koch Charitable Foundation_Christopher Newport University20118000</v>
      </c>
      <c r="C898" s="11" t="s">
        <v>19</v>
      </c>
      <c r="D898" s="11" t="s">
        <v>724</v>
      </c>
      <c r="E898" s="11" t="s">
        <v>724</v>
      </c>
      <c r="F898" s="4">
        <v>8000</v>
      </c>
      <c r="G898" s="3">
        <v>2011</v>
      </c>
      <c r="H898" s="3" t="s">
        <v>21</v>
      </c>
      <c r="I898" s="12"/>
      <c r="J898" s="3">
        <v>65</v>
      </c>
      <c r="K898" s="3" t="str">
        <f>IF(VLOOKUP(D898,'Resources Final'!A:C,3,FALSE)=0,"",VLOOKUP(D898,'Resources Final'!A:C,3,FALSE))</f>
        <v/>
      </c>
      <c r="L898" s="3" t="str">
        <f>IF(VLOOKUP(D898,'Resources Final'!A:D,4,FALSE)=0,"",VLOOKUP(D898,'Resources Final'!A:D,4,FALSE))</f>
        <v>Y</v>
      </c>
      <c r="M898" s="3" t="str">
        <f>IF(VLOOKUP(D898,'Resources Final'!A:E,5,FALSE)=0,"",VLOOKUP(D898,'Resources Final'!A:E,5,FALSE))</f>
        <v/>
      </c>
      <c r="N898" s="7" t="str">
        <f>IF(VLOOKUP(D898,'Resources Final'!A:F,6,FALSE)=0,"",VLOOKUP(D898,'Resources Final'!A:F,6,FALSE))</f>
        <v/>
      </c>
      <c r="O898" s="3" t="str">
        <f>IF(VLOOKUP(D898,'Resources Final'!A:G,7,FALSE)=0,"",VLOOKUP(D898,'Resources Final'!A:G,7,FALSE))</f>
        <v/>
      </c>
    </row>
    <row r="899" spans="1:15" x14ac:dyDescent="0.2">
      <c r="A899" s="11">
        <v>990</v>
      </c>
      <c r="B899" s="11" t="str">
        <f t="shared" si="25"/>
        <v>Charles G. Koch Charitable Foundation_Claremont McKenna College201114000</v>
      </c>
      <c r="C899" s="11" t="s">
        <v>19</v>
      </c>
      <c r="D899" s="11" t="s">
        <v>741</v>
      </c>
      <c r="E899" s="11" t="s">
        <v>741</v>
      </c>
      <c r="F899" s="4">
        <v>14000</v>
      </c>
      <c r="G899" s="3">
        <v>2011</v>
      </c>
      <c r="H899" s="3" t="s">
        <v>21</v>
      </c>
      <c r="I899" s="12"/>
      <c r="J899" s="3">
        <v>66</v>
      </c>
      <c r="K899" s="3" t="str">
        <f>IF(VLOOKUP(D899,'Resources Final'!A:C,3,FALSE)=0,"",VLOOKUP(D899,'Resources Final'!A:C,3,FALSE))</f>
        <v/>
      </c>
      <c r="L899" s="3" t="str">
        <f>IF(VLOOKUP(D899,'Resources Final'!A:D,4,FALSE)=0,"",VLOOKUP(D899,'Resources Final'!A:D,4,FALSE))</f>
        <v>Y</v>
      </c>
      <c r="M899" s="3" t="str">
        <f>IF(VLOOKUP(D899,'Resources Final'!A:E,5,FALSE)=0,"",VLOOKUP(D899,'Resources Final'!A:E,5,FALSE))</f>
        <v/>
      </c>
      <c r="N899" s="7" t="str">
        <f>IF(VLOOKUP(D899,'Resources Final'!A:F,6,FALSE)=0,"",VLOOKUP(D899,'Resources Final'!A:F,6,FALSE))</f>
        <v/>
      </c>
      <c r="O899" s="3" t="str">
        <f>IF(VLOOKUP(D899,'Resources Final'!A:G,7,FALSE)=0,"",VLOOKUP(D899,'Resources Final'!A:G,7,FALSE))</f>
        <v/>
      </c>
    </row>
    <row r="900" spans="1:15" x14ac:dyDescent="0.2">
      <c r="A900" s="11">
        <v>990</v>
      </c>
      <c r="B900" s="11" t="str">
        <f t="shared" si="25"/>
        <v>Charles G. Koch Charitable Foundation_Coastal Carolina University201115000</v>
      </c>
      <c r="C900" s="11" t="s">
        <v>19</v>
      </c>
      <c r="D900" s="11" t="s">
        <v>765</v>
      </c>
      <c r="E900" s="11" t="s">
        <v>765</v>
      </c>
      <c r="F900" s="4">
        <v>15000</v>
      </c>
      <c r="G900" s="3">
        <v>2011</v>
      </c>
      <c r="H900" s="3" t="s">
        <v>21</v>
      </c>
      <c r="I900" s="12"/>
      <c r="J900" s="3">
        <v>67</v>
      </c>
      <c r="K900" s="3" t="str">
        <f>IF(VLOOKUP(D900,'Resources Final'!A:C,3,FALSE)=0,"",VLOOKUP(D900,'Resources Final'!A:C,3,FALSE))</f>
        <v/>
      </c>
      <c r="L900" s="3" t="str">
        <f>IF(VLOOKUP(D900,'Resources Final'!A:D,4,FALSE)=0,"",VLOOKUP(D900,'Resources Final'!A:D,4,FALSE))</f>
        <v>Y</v>
      </c>
      <c r="M900" s="3" t="str">
        <f>IF(VLOOKUP(D900,'Resources Final'!A:E,5,FALSE)=0,"",VLOOKUP(D900,'Resources Final'!A:E,5,FALSE))</f>
        <v/>
      </c>
      <c r="N900" s="7" t="str">
        <f>IF(VLOOKUP(D900,'Resources Final'!A:F,6,FALSE)=0,"",VLOOKUP(D900,'Resources Final'!A:F,6,FALSE))</f>
        <v/>
      </c>
      <c r="O900" s="3" t="str">
        <f>IF(VLOOKUP(D900,'Resources Final'!A:G,7,FALSE)=0,"",VLOOKUP(D900,'Resources Final'!A:G,7,FALSE))</f>
        <v/>
      </c>
    </row>
    <row r="901" spans="1:15" x14ac:dyDescent="0.2">
      <c r="A901" s="11">
        <v>990</v>
      </c>
      <c r="B901" s="11" t="str">
        <f t="shared" si="25"/>
        <v>Charles G. Koch Charitable Foundation_Colgate University2011-1041</v>
      </c>
      <c r="C901" s="11" t="s">
        <v>19</v>
      </c>
      <c r="D901" s="11" t="s">
        <v>779</v>
      </c>
      <c r="E901" s="11" t="s">
        <v>779</v>
      </c>
      <c r="F901" s="4">
        <v>-1041</v>
      </c>
      <c r="G901" s="3">
        <v>2011</v>
      </c>
      <c r="H901" s="3" t="s">
        <v>21</v>
      </c>
      <c r="I901" s="12"/>
      <c r="J901" s="3">
        <v>68</v>
      </c>
      <c r="K901" s="3" t="str">
        <f>IF(VLOOKUP(D901,'Resources Final'!A:C,3,FALSE)=0,"",VLOOKUP(D901,'Resources Final'!A:C,3,FALSE))</f>
        <v/>
      </c>
      <c r="L901" s="3" t="str">
        <f>IF(VLOOKUP(D901,'Resources Final'!A:D,4,FALSE)=0,"",VLOOKUP(D901,'Resources Final'!A:D,4,FALSE))</f>
        <v>Y</v>
      </c>
      <c r="M901" s="3" t="str">
        <f>IF(VLOOKUP(D901,'Resources Final'!A:E,5,FALSE)=0,"",VLOOKUP(D901,'Resources Final'!A:E,5,FALSE))</f>
        <v/>
      </c>
      <c r="N901" s="7" t="str">
        <f>IF(VLOOKUP(D901,'Resources Final'!A:F,6,FALSE)=0,"",VLOOKUP(D901,'Resources Final'!A:F,6,FALSE))</f>
        <v/>
      </c>
      <c r="O901" s="3" t="str">
        <f>IF(VLOOKUP(D901,'Resources Final'!A:G,7,FALSE)=0,"",VLOOKUP(D901,'Resources Final'!A:G,7,FALSE))</f>
        <v/>
      </c>
    </row>
    <row r="902" spans="1:15" x14ac:dyDescent="0.2">
      <c r="A902" s="11">
        <v>990</v>
      </c>
      <c r="B902" s="11" t="str">
        <f t="shared" si="25"/>
        <v>Charles G. Koch Charitable Foundation_College of Charleston Foundation201136731</v>
      </c>
      <c r="C902" s="11" t="s">
        <v>19</v>
      </c>
      <c r="D902" s="11" t="s">
        <v>781</v>
      </c>
      <c r="E902" s="11" t="s">
        <v>780</v>
      </c>
      <c r="F902" s="4">
        <v>36731</v>
      </c>
      <c r="G902" s="3">
        <v>2011</v>
      </c>
      <c r="H902" s="3" t="s">
        <v>21</v>
      </c>
      <c r="I902" s="12"/>
      <c r="J902" s="3">
        <v>69</v>
      </c>
      <c r="K902" s="3" t="str">
        <f>IF(VLOOKUP(D902,'Resources Final'!A:C,3,FALSE)=0,"",VLOOKUP(D902,'Resources Final'!A:C,3,FALSE))</f>
        <v/>
      </c>
      <c r="L902" s="3" t="str">
        <f>IF(VLOOKUP(D902,'Resources Final'!A:D,4,FALSE)=0,"",VLOOKUP(D902,'Resources Final'!A:D,4,FALSE))</f>
        <v>Y</v>
      </c>
      <c r="M902" s="3" t="str">
        <f>IF(VLOOKUP(D902,'Resources Final'!A:E,5,FALSE)=0,"",VLOOKUP(D902,'Resources Final'!A:E,5,FALSE))</f>
        <v/>
      </c>
      <c r="N902" s="7" t="str">
        <f>IF(VLOOKUP(D902,'Resources Final'!A:F,6,FALSE)=0,"",VLOOKUP(D902,'Resources Final'!A:F,6,FALSE))</f>
        <v/>
      </c>
      <c r="O902" s="3" t="str">
        <f>IF(VLOOKUP(D902,'Resources Final'!A:G,7,FALSE)=0,"",VLOOKUP(D902,'Resources Final'!A:G,7,FALSE))</f>
        <v/>
      </c>
    </row>
    <row r="903" spans="1:15" x14ac:dyDescent="0.2">
      <c r="A903" s="11">
        <v>990</v>
      </c>
      <c r="B903" s="11" t="str">
        <f t="shared" si="25"/>
        <v>Charles G. Koch Charitable Foundation_College of William &amp; Mary20117500</v>
      </c>
      <c r="C903" s="11" t="s">
        <v>19</v>
      </c>
      <c r="D903" s="11" t="s">
        <v>790</v>
      </c>
      <c r="E903" s="11" t="s">
        <v>790</v>
      </c>
      <c r="F903" s="4">
        <v>7500</v>
      </c>
      <c r="G903" s="3">
        <v>2011</v>
      </c>
      <c r="H903" s="3" t="s">
        <v>21</v>
      </c>
      <c r="I903" s="12"/>
      <c r="J903" s="3">
        <v>70</v>
      </c>
      <c r="K903" s="3" t="str">
        <f>IF(VLOOKUP(D903,'Resources Final'!A:C,3,FALSE)=0,"",VLOOKUP(D903,'Resources Final'!A:C,3,FALSE))</f>
        <v/>
      </c>
      <c r="L903" s="3" t="str">
        <f>IF(VLOOKUP(D903,'Resources Final'!A:D,4,FALSE)=0,"",VLOOKUP(D903,'Resources Final'!A:D,4,FALSE))</f>
        <v>Y</v>
      </c>
      <c r="M903" s="3" t="str">
        <f>IF(VLOOKUP(D903,'Resources Final'!A:E,5,FALSE)=0,"",VLOOKUP(D903,'Resources Final'!A:E,5,FALSE))</f>
        <v/>
      </c>
      <c r="N903" s="7" t="str">
        <f>IF(VLOOKUP(D903,'Resources Final'!A:F,6,FALSE)=0,"",VLOOKUP(D903,'Resources Final'!A:F,6,FALSE))</f>
        <v/>
      </c>
      <c r="O903" s="3" t="str">
        <f>IF(VLOOKUP(D903,'Resources Final'!A:G,7,FALSE)=0,"",VLOOKUP(D903,'Resources Final'!A:G,7,FALSE))</f>
        <v/>
      </c>
    </row>
    <row r="904" spans="1:15" x14ac:dyDescent="0.2">
      <c r="A904" s="11">
        <v>990</v>
      </c>
      <c r="B904" s="11" t="str">
        <f t="shared" si="25"/>
        <v>Charles G. Koch Charitable Foundation_Dartmouth College201115000</v>
      </c>
      <c r="C904" s="11" t="s">
        <v>19</v>
      </c>
      <c r="D904" s="11" t="s">
        <v>949</v>
      </c>
      <c r="E904" s="11" t="s">
        <v>949</v>
      </c>
      <c r="F904" s="4">
        <v>15000</v>
      </c>
      <c r="G904" s="3">
        <v>2011</v>
      </c>
      <c r="H904" s="3" t="s">
        <v>21</v>
      </c>
      <c r="I904" s="12"/>
      <c r="J904" s="3">
        <v>71</v>
      </c>
      <c r="K904" s="3" t="str">
        <f>IF(VLOOKUP(D904,'Resources Final'!A:C,3,FALSE)=0,"",VLOOKUP(D904,'Resources Final'!A:C,3,FALSE))</f>
        <v/>
      </c>
      <c r="L904" s="3" t="str">
        <f>IF(VLOOKUP(D904,'Resources Final'!A:D,4,FALSE)=0,"",VLOOKUP(D904,'Resources Final'!A:D,4,FALSE))</f>
        <v>Y</v>
      </c>
      <c r="M904" s="3" t="str">
        <f>IF(VLOOKUP(D904,'Resources Final'!A:E,5,FALSE)=0,"",VLOOKUP(D904,'Resources Final'!A:E,5,FALSE))</f>
        <v/>
      </c>
      <c r="N904" s="7" t="str">
        <f>IF(VLOOKUP(D904,'Resources Final'!A:F,6,FALSE)=0,"",VLOOKUP(D904,'Resources Final'!A:F,6,FALSE))</f>
        <v/>
      </c>
      <c r="O904" s="3" t="str">
        <f>IF(VLOOKUP(D904,'Resources Final'!A:G,7,FALSE)=0,"",VLOOKUP(D904,'Resources Final'!A:G,7,FALSE))</f>
        <v/>
      </c>
    </row>
    <row r="905" spans="1:15" x14ac:dyDescent="0.2">
      <c r="A905" s="11">
        <v>990</v>
      </c>
      <c r="B905" s="11" t="str">
        <f t="shared" si="25"/>
        <v>Charles G. Koch Charitable Foundation_Delaware State University20118172</v>
      </c>
      <c r="C905" s="11" t="s">
        <v>19</v>
      </c>
      <c r="D905" s="11" t="s">
        <v>975</v>
      </c>
      <c r="E905" s="11" t="s">
        <v>975</v>
      </c>
      <c r="F905" s="4">
        <v>8172</v>
      </c>
      <c r="G905" s="3">
        <v>2011</v>
      </c>
      <c r="H905" s="3" t="s">
        <v>21</v>
      </c>
      <c r="I905" s="12"/>
      <c r="J905" s="3">
        <v>72</v>
      </c>
      <c r="K905" s="3" t="str">
        <f>IF(VLOOKUP(D905,'Resources Final'!A:C,3,FALSE)=0,"",VLOOKUP(D905,'Resources Final'!A:C,3,FALSE))</f>
        <v/>
      </c>
      <c r="L905" s="3" t="str">
        <f>IF(VLOOKUP(D905,'Resources Final'!A:D,4,FALSE)=0,"",VLOOKUP(D905,'Resources Final'!A:D,4,FALSE))</f>
        <v>Y</v>
      </c>
      <c r="M905" s="3" t="str">
        <f>IF(VLOOKUP(D905,'Resources Final'!A:E,5,FALSE)=0,"",VLOOKUP(D905,'Resources Final'!A:E,5,FALSE))</f>
        <v/>
      </c>
      <c r="N905" s="7" t="str">
        <f>IF(VLOOKUP(D905,'Resources Final'!A:F,6,FALSE)=0,"",VLOOKUP(D905,'Resources Final'!A:F,6,FALSE))</f>
        <v/>
      </c>
      <c r="O905" s="3" t="str">
        <f>IF(VLOOKUP(D905,'Resources Final'!A:G,7,FALSE)=0,"",VLOOKUP(D905,'Resources Final'!A:G,7,FALSE))</f>
        <v/>
      </c>
    </row>
    <row r="906" spans="1:15" x14ac:dyDescent="0.2">
      <c r="A906" s="11">
        <v>990</v>
      </c>
      <c r="B906" s="11" t="str">
        <f t="shared" si="25"/>
        <v>Charles G. Koch Charitable Foundation_Delta State University20118000</v>
      </c>
      <c r="C906" s="11" t="s">
        <v>19</v>
      </c>
      <c r="D906" s="11" t="s">
        <v>977</v>
      </c>
      <c r="E906" s="11" t="s">
        <v>977</v>
      </c>
      <c r="F906" s="4">
        <v>8000</v>
      </c>
      <c r="G906" s="3">
        <v>2011</v>
      </c>
      <c r="H906" s="3" t="s">
        <v>21</v>
      </c>
      <c r="I906" s="12"/>
      <c r="J906" s="3">
        <v>73</v>
      </c>
      <c r="K906" s="3" t="str">
        <f>IF(VLOOKUP(D906,'Resources Final'!A:C,3,FALSE)=0,"",VLOOKUP(D906,'Resources Final'!A:C,3,FALSE))</f>
        <v/>
      </c>
      <c r="L906" s="3" t="str">
        <f>IF(VLOOKUP(D906,'Resources Final'!A:D,4,FALSE)=0,"",VLOOKUP(D906,'Resources Final'!A:D,4,FALSE))</f>
        <v>Y</v>
      </c>
      <c r="M906" s="3" t="str">
        <f>IF(VLOOKUP(D906,'Resources Final'!A:E,5,FALSE)=0,"",VLOOKUP(D906,'Resources Final'!A:E,5,FALSE))</f>
        <v/>
      </c>
      <c r="N906" s="7" t="str">
        <f>IF(VLOOKUP(D906,'Resources Final'!A:F,6,FALSE)=0,"",VLOOKUP(D906,'Resources Final'!A:F,6,FALSE))</f>
        <v/>
      </c>
      <c r="O906" s="3" t="str">
        <f>IF(VLOOKUP(D906,'Resources Final'!A:G,7,FALSE)=0,"",VLOOKUP(D906,'Resources Final'!A:G,7,FALSE))</f>
        <v/>
      </c>
    </row>
    <row r="907" spans="1:15" x14ac:dyDescent="0.2">
      <c r="A907" s="11">
        <v>990</v>
      </c>
      <c r="B907" s="11" t="str">
        <f t="shared" si="25"/>
        <v>Charles G. Koch Charitable Foundation_Duke University201116281</v>
      </c>
      <c r="C907" s="11" t="s">
        <v>19</v>
      </c>
      <c r="D907" s="11" t="s">
        <v>1037</v>
      </c>
      <c r="E907" s="11" t="s">
        <v>1037</v>
      </c>
      <c r="F907" s="4">
        <v>16281</v>
      </c>
      <c r="G907" s="3">
        <v>2011</v>
      </c>
      <c r="H907" s="3" t="s">
        <v>21</v>
      </c>
      <c r="I907" s="12"/>
      <c r="J907" s="3">
        <v>74</v>
      </c>
      <c r="K907" s="3" t="str">
        <f>IF(VLOOKUP(D907,'Resources Final'!A:C,3,FALSE)=0,"",VLOOKUP(D907,'Resources Final'!A:C,3,FALSE))</f>
        <v/>
      </c>
      <c r="L907" s="3" t="str">
        <f>IF(VLOOKUP(D907,'Resources Final'!A:D,4,FALSE)=0,"",VLOOKUP(D907,'Resources Final'!A:D,4,FALSE))</f>
        <v>Y</v>
      </c>
      <c r="M907" s="3" t="str">
        <f>IF(VLOOKUP(D907,'Resources Final'!A:E,5,FALSE)=0,"",VLOOKUP(D907,'Resources Final'!A:E,5,FALSE))</f>
        <v/>
      </c>
      <c r="N907" s="7" t="str">
        <f>IF(VLOOKUP(D907,'Resources Final'!A:F,6,FALSE)=0,"",VLOOKUP(D907,'Resources Final'!A:F,6,FALSE))</f>
        <v/>
      </c>
      <c r="O907" s="3" t="str">
        <f>IF(VLOOKUP(D907,'Resources Final'!A:G,7,FALSE)=0,"",VLOOKUP(D907,'Resources Final'!A:G,7,FALSE))</f>
        <v/>
      </c>
    </row>
    <row r="908" spans="1:15" x14ac:dyDescent="0.2">
      <c r="A908" s="11">
        <v>990</v>
      </c>
      <c r="B908" s="11" t="str">
        <f t="shared" si="25"/>
        <v>Charles G. Koch Charitable Foundation_Duquesne University201125000</v>
      </c>
      <c r="C908" s="11" t="s">
        <v>19</v>
      </c>
      <c r="D908" s="11" t="s">
        <v>1047</v>
      </c>
      <c r="E908" s="11" t="s">
        <v>1047</v>
      </c>
      <c r="F908" s="4">
        <v>25000</v>
      </c>
      <c r="G908" s="3">
        <v>2011</v>
      </c>
      <c r="H908" s="3" t="s">
        <v>21</v>
      </c>
      <c r="I908" s="12"/>
      <c r="J908" s="3">
        <v>75</v>
      </c>
      <c r="K908" s="3" t="str">
        <f>IF(VLOOKUP(D908,'Resources Final'!A:C,3,FALSE)=0,"",VLOOKUP(D908,'Resources Final'!A:C,3,FALSE))</f>
        <v/>
      </c>
      <c r="L908" s="3" t="str">
        <f>IF(VLOOKUP(D908,'Resources Final'!A:D,4,FALSE)=0,"",VLOOKUP(D908,'Resources Final'!A:D,4,FALSE))</f>
        <v>Y</v>
      </c>
      <c r="M908" s="3" t="str">
        <f>IF(VLOOKUP(D908,'Resources Final'!A:E,5,FALSE)=0,"",VLOOKUP(D908,'Resources Final'!A:E,5,FALSE))</f>
        <v/>
      </c>
      <c r="N908" s="7" t="str">
        <f>IF(VLOOKUP(D908,'Resources Final'!A:F,6,FALSE)=0,"",VLOOKUP(D908,'Resources Final'!A:F,6,FALSE))</f>
        <v/>
      </c>
      <c r="O908" s="3" t="str">
        <f>IF(VLOOKUP(D908,'Resources Final'!A:G,7,FALSE)=0,"",VLOOKUP(D908,'Resources Final'!A:G,7,FALSE))</f>
        <v/>
      </c>
    </row>
    <row r="909" spans="1:15" x14ac:dyDescent="0.2">
      <c r="A909" s="11">
        <v>990</v>
      </c>
      <c r="B909" s="11" t="str">
        <f t="shared" si="25"/>
        <v>Charles G. Koch Charitable Foundation_Fayetteville State University20117000</v>
      </c>
      <c r="C909" s="11" t="s">
        <v>19</v>
      </c>
      <c r="D909" s="11" t="s">
        <v>1197</v>
      </c>
      <c r="E909" s="11" t="s">
        <v>1197</v>
      </c>
      <c r="F909" s="4">
        <v>7000</v>
      </c>
      <c r="G909" s="3">
        <v>2011</v>
      </c>
      <c r="H909" s="3" t="s">
        <v>21</v>
      </c>
      <c r="I909" s="12"/>
      <c r="J909" s="3">
        <v>76</v>
      </c>
      <c r="K909" s="3" t="str">
        <f>IF(VLOOKUP(D909,'Resources Final'!A:C,3,FALSE)=0,"",VLOOKUP(D909,'Resources Final'!A:C,3,FALSE))</f>
        <v/>
      </c>
      <c r="L909" s="3" t="str">
        <f>IF(VLOOKUP(D909,'Resources Final'!A:D,4,FALSE)=0,"",VLOOKUP(D909,'Resources Final'!A:D,4,FALSE))</f>
        <v>Y</v>
      </c>
      <c r="M909" s="3" t="str">
        <f>IF(VLOOKUP(D909,'Resources Final'!A:E,5,FALSE)=0,"",VLOOKUP(D909,'Resources Final'!A:E,5,FALSE))</f>
        <v/>
      </c>
      <c r="N909" s="7" t="str">
        <f>IF(VLOOKUP(D909,'Resources Final'!A:F,6,FALSE)=0,"",VLOOKUP(D909,'Resources Final'!A:F,6,FALSE))</f>
        <v/>
      </c>
      <c r="O909" s="3" t="str">
        <f>IF(VLOOKUP(D909,'Resources Final'!A:G,7,FALSE)=0,"",VLOOKUP(D909,'Resources Final'!A:G,7,FALSE))</f>
        <v/>
      </c>
    </row>
    <row r="910" spans="1:15" x14ac:dyDescent="0.2">
      <c r="A910" s="11">
        <v>990</v>
      </c>
      <c r="B910" s="11" t="str">
        <f t="shared" si="25"/>
        <v>Charles G. Koch Charitable Foundation_Florida Gulf Coast University201126000</v>
      </c>
      <c r="C910" s="11" t="s">
        <v>19</v>
      </c>
      <c r="D910" s="11" t="s">
        <v>1233</v>
      </c>
      <c r="E910" s="11" t="s">
        <v>1233</v>
      </c>
      <c r="F910" s="4">
        <v>26000</v>
      </c>
      <c r="G910" s="3">
        <v>2011</v>
      </c>
      <c r="H910" s="3" t="s">
        <v>21</v>
      </c>
      <c r="I910" s="12"/>
      <c r="J910" s="3">
        <v>77</v>
      </c>
      <c r="K910" s="3" t="str">
        <f>IF(VLOOKUP(D910,'Resources Final'!A:C,3,FALSE)=0,"",VLOOKUP(D910,'Resources Final'!A:C,3,FALSE))</f>
        <v/>
      </c>
      <c r="L910" s="3" t="str">
        <f>IF(VLOOKUP(D910,'Resources Final'!A:D,4,FALSE)=0,"",VLOOKUP(D910,'Resources Final'!A:D,4,FALSE))</f>
        <v>Y</v>
      </c>
      <c r="M910" s="3" t="str">
        <f>IF(VLOOKUP(D910,'Resources Final'!A:E,5,FALSE)=0,"",VLOOKUP(D910,'Resources Final'!A:E,5,FALSE))</f>
        <v/>
      </c>
      <c r="N910" s="7" t="str">
        <f>IF(VLOOKUP(D910,'Resources Final'!A:F,6,FALSE)=0,"",VLOOKUP(D910,'Resources Final'!A:F,6,FALSE))</f>
        <v/>
      </c>
      <c r="O910" s="3" t="str">
        <f>IF(VLOOKUP(D910,'Resources Final'!A:G,7,FALSE)=0,"",VLOOKUP(D910,'Resources Final'!A:G,7,FALSE))</f>
        <v/>
      </c>
    </row>
    <row r="911" spans="1:15" x14ac:dyDescent="0.2">
      <c r="A911" s="11">
        <v>990</v>
      </c>
      <c r="B911" s="11" t="str">
        <f t="shared" si="25"/>
        <v>Charles G. Koch Charitable Foundation_George Fox University201110892</v>
      </c>
      <c r="C911" s="11" t="s">
        <v>19</v>
      </c>
      <c r="D911" s="11" t="s">
        <v>1365</v>
      </c>
      <c r="E911" s="11" t="s">
        <v>1365</v>
      </c>
      <c r="F911" s="4">
        <v>10892</v>
      </c>
      <c r="G911" s="3">
        <v>2011</v>
      </c>
      <c r="H911" s="3" t="s">
        <v>21</v>
      </c>
      <c r="I911" s="12"/>
      <c r="J911" s="3">
        <v>78</v>
      </c>
      <c r="K911" s="3" t="str">
        <f>IF(VLOOKUP(D911,'Resources Final'!A:C,3,FALSE)=0,"",VLOOKUP(D911,'Resources Final'!A:C,3,FALSE))</f>
        <v/>
      </c>
      <c r="L911" s="3" t="str">
        <f>IF(VLOOKUP(D911,'Resources Final'!A:D,4,FALSE)=0,"",VLOOKUP(D911,'Resources Final'!A:D,4,FALSE))</f>
        <v>Y</v>
      </c>
      <c r="M911" s="3" t="str">
        <f>IF(VLOOKUP(D911,'Resources Final'!A:E,5,FALSE)=0,"",VLOOKUP(D911,'Resources Final'!A:E,5,FALSE))</f>
        <v/>
      </c>
      <c r="N911" s="7" t="str">
        <f>IF(VLOOKUP(D911,'Resources Final'!A:F,6,FALSE)=0,"",VLOOKUP(D911,'Resources Final'!A:F,6,FALSE))</f>
        <v/>
      </c>
      <c r="O911" s="3" t="str">
        <f>IF(VLOOKUP(D911,'Resources Final'!A:G,7,FALSE)=0,"",VLOOKUP(D911,'Resources Final'!A:G,7,FALSE))</f>
        <v/>
      </c>
    </row>
    <row r="912" spans="1:15" x14ac:dyDescent="0.2">
      <c r="A912" s="11">
        <v>990</v>
      </c>
      <c r="B912" s="11" t="str">
        <f t="shared" si="25"/>
        <v>Charles G. Koch Charitable Foundation_George Washington University201186120</v>
      </c>
      <c r="C912" s="11" t="s">
        <v>19</v>
      </c>
      <c r="D912" s="11" t="s">
        <v>1371</v>
      </c>
      <c r="E912" s="11" t="s">
        <v>1371</v>
      </c>
      <c r="F912" s="4">
        <v>86120</v>
      </c>
      <c r="G912" s="3">
        <v>2011</v>
      </c>
      <c r="H912" s="3" t="s">
        <v>21</v>
      </c>
      <c r="I912" s="12"/>
      <c r="J912" s="3">
        <v>79</v>
      </c>
      <c r="K912" s="3" t="str">
        <f>IF(VLOOKUP(D912,'Resources Final'!A:C,3,FALSE)=0,"",VLOOKUP(D912,'Resources Final'!A:C,3,FALSE))</f>
        <v/>
      </c>
      <c r="L912" s="3" t="str">
        <f>IF(VLOOKUP(D912,'Resources Final'!A:D,4,FALSE)=0,"",VLOOKUP(D912,'Resources Final'!A:D,4,FALSE))</f>
        <v>Y</v>
      </c>
      <c r="M912" s="3" t="str">
        <f>IF(VLOOKUP(D912,'Resources Final'!A:E,5,FALSE)=0,"",VLOOKUP(D912,'Resources Final'!A:E,5,FALSE))</f>
        <v/>
      </c>
      <c r="N912" s="7" t="str">
        <f>IF(VLOOKUP(D912,'Resources Final'!A:F,6,FALSE)=0,"",VLOOKUP(D912,'Resources Final'!A:F,6,FALSE))</f>
        <v/>
      </c>
      <c r="O912" s="3" t="str">
        <f>IF(VLOOKUP(D912,'Resources Final'!A:G,7,FALSE)=0,"",VLOOKUP(D912,'Resources Final'!A:G,7,FALSE))</f>
        <v/>
      </c>
    </row>
    <row r="913" spans="1:15" x14ac:dyDescent="0.2">
      <c r="A913" s="11">
        <v>990</v>
      </c>
      <c r="B913" s="11" t="str">
        <f t="shared" si="25"/>
        <v>Charles G. Koch Charitable Foundation_Georgetown University201114000</v>
      </c>
      <c r="C913" s="11" t="s">
        <v>19</v>
      </c>
      <c r="D913" s="11" t="s">
        <v>1373</v>
      </c>
      <c r="E913" s="11" t="s">
        <v>1373</v>
      </c>
      <c r="F913" s="4">
        <v>14000</v>
      </c>
      <c r="G913" s="3">
        <v>2011</v>
      </c>
      <c r="H913" s="3" t="s">
        <v>21</v>
      </c>
      <c r="I913" s="12"/>
      <c r="J913" s="3">
        <v>80</v>
      </c>
      <c r="K913" s="3" t="str">
        <f>IF(VLOOKUP(D913,'Resources Final'!A:C,3,FALSE)=0,"",VLOOKUP(D913,'Resources Final'!A:C,3,FALSE))</f>
        <v/>
      </c>
      <c r="L913" s="3" t="str">
        <f>IF(VLOOKUP(D913,'Resources Final'!A:D,4,FALSE)=0,"",VLOOKUP(D913,'Resources Final'!A:D,4,FALSE))</f>
        <v>Y</v>
      </c>
      <c r="M913" s="3" t="str">
        <f>IF(VLOOKUP(D913,'Resources Final'!A:E,5,FALSE)=0,"",VLOOKUP(D913,'Resources Final'!A:E,5,FALSE))</f>
        <v/>
      </c>
      <c r="N913" s="7" t="str">
        <f>IF(VLOOKUP(D913,'Resources Final'!A:F,6,FALSE)=0,"",VLOOKUP(D913,'Resources Final'!A:F,6,FALSE))</f>
        <v/>
      </c>
      <c r="O913" s="3" t="str">
        <f>IF(VLOOKUP(D913,'Resources Final'!A:G,7,FALSE)=0,"",VLOOKUP(D913,'Resources Final'!A:G,7,FALSE))</f>
        <v/>
      </c>
    </row>
    <row r="914" spans="1:15" x14ac:dyDescent="0.2">
      <c r="A914" s="11">
        <v>990</v>
      </c>
      <c r="B914" s="11" t="str">
        <f t="shared" si="25"/>
        <v>Charles G. Koch Charitable Foundation_Georgia College &amp; State University20118830</v>
      </c>
      <c r="C914" s="11" t="s">
        <v>19</v>
      </c>
      <c r="D914" s="11" t="s">
        <v>1374</v>
      </c>
      <c r="E914" s="11" t="s">
        <v>1374</v>
      </c>
      <c r="F914" s="4">
        <v>8830</v>
      </c>
      <c r="G914" s="3">
        <v>2011</v>
      </c>
      <c r="H914" s="3" t="s">
        <v>21</v>
      </c>
      <c r="I914" s="12"/>
      <c r="J914" s="3">
        <v>81</v>
      </c>
      <c r="K914" s="3" t="str">
        <f>IF(VLOOKUP(D914,'Resources Final'!A:C,3,FALSE)=0,"",VLOOKUP(D914,'Resources Final'!A:C,3,FALSE))</f>
        <v/>
      </c>
      <c r="L914" s="3" t="str">
        <f>IF(VLOOKUP(D914,'Resources Final'!A:D,4,FALSE)=0,"",VLOOKUP(D914,'Resources Final'!A:D,4,FALSE))</f>
        <v>Y</v>
      </c>
      <c r="M914" s="3" t="str">
        <f>IF(VLOOKUP(D914,'Resources Final'!A:E,5,FALSE)=0,"",VLOOKUP(D914,'Resources Final'!A:E,5,FALSE))</f>
        <v/>
      </c>
      <c r="N914" s="7" t="str">
        <f>IF(VLOOKUP(D914,'Resources Final'!A:F,6,FALSE)=0,"",VLOOKUP(D914,'Resources Final'!A:F,6,FALSE))</f>
        <v/>
      </c>
      <c r="O914" s="3" t="str">
        <f>IF(VLOOKUP(D914,'Resources Final'!A:G,7,FALSE)=0,"",VLOOKUP(D914,'Resources Final'!A:G,7,FALSE))</f>
        <v/>
      </c>
    </row>
    <row r="915" spans="1:15" x14ac:dyDescent="0.2">
      <c r="A915" s="11">
        <v>990</v>
      </c>
      <c r="B915" s="11" t="str">
        <f t="shared" si="25"/>
        <v>Charles G. Koch Charitable Foundation_Georgia State University Foundation20116000</v>
      </c>
      <c r="C915" s="11" t="s">
        <v>19</v>
      </c>
      <c r="D915" s="11" t="s">
        <v>1383</v>
      </c>
      <c r="E915" s="11" t="s">
        <v>1382</v>
      </c>
      <c r="F915" s="4">
        <v>6000</v>
      </c>
      <c r="G915" s="3">
        <v>2011</v>
      </c>
      <c r="H915" s="3" t="s">
        <v>21</v>
      </c>
      <c r="I915" s="12"/>
      <c r="J915" s="3">
        <v>82</v>
      </c>
      <c r="K915" s="3" t="str">
        <f>IF(VLOOKUP(D915,'Resources Final'!A:C,3,FALSE)=0,"",VLOOKUP(D915,'Resources Final'!A:C,3,FALSE))</f>
        <v/>
      </c>
      <c r="L915" s="3" t="str">
        <f>IF(VLOOKUP(D915,'Resources Final'!A:D,4,FALSE)=0,"",VLOOKUP(D915,'Resources Final'!A:D,4,FALSE))</f>
        <v>Y</v>
      </c>
      <c r="M915" s="3" t="str">
        <f>IF(VLOOKUP(D915,'Resources Final'!A:E,5,FALSE)=0,"",VLOOKUP(D915,'Resources Final'!A:E,5,FALSE))</f>
        <v/>
      </c>
      <c r="N915" s="7" t="str">
        <f>IF(VLOOKUP(D915,'Resources Final'!A:F,6,FALSE)=0,"",VLOOKUP(D915,'Resources Final'!A:F,6,FALSE))</f>
        <v/>
      </c>
      <c r="O915" s="3" t="str">
        <f>IF(VLOOKUP(D915,'Resources Final'!A:G,7,FALSE)=0,"",VLOOKUP(D915,'Resources Final'!A:G,7,FALSE))</f>
        <v/>
      </c>
    </row>
    <row r="916" spans="1:15" x14ac:dyDescent="0.2">
      <c r="A916" s="11">
        <v>990</v>
      </c>
      <c r="B916" s="11" t="str">
        <f t="shared" si="25"/>
        <v>Charles G. Koch Charitable Foundation_Georgia Tech Research Corporation201115000</v>
      </c>
      <c r="C916" s="11" t="s">
        <v>19</v>
      </c>
      <c r="D916" s="11" t="s">
        <v>1387</v>
      </c>
      <c r="E916" s="11" t="s">
        <v>1386</v>
      </c>
      <c r="F916" s="4">
        <v>15000</v>
      </c>
      <c r="G916" s="3">
        <v>2011</v>
      </c>
      <c r="H916" s="3" t="s">
        <v>21</v>
      </c>
      <c r="I916" s="12"/>
      <c r="J916" s="3">
        <v>83</v>
      </c>
      <c r="K916" s="3" t="str">
        <f>IF(VLOOKUP(D916,'Resources Final'!A:C,3,FALSE)=0,"",VLOOKUP(D916,'Resources Final'!A:C,3,FALSE))</f>
        <v/>
      </c>
      <c r="L916" s="3" t="str">
        <f>IF(VLOOKUP(D916,'Resources Final'!A:D,4,FALSE)=0,"",VLOOKUP(D916,'Resources Final'!A:D,4,FALSE))</f>
        <v>Y</v>
      </c>
      <c r="M916" s="3" t="str">
        <f>IF(VLOOKUP(D916,'Resources Final'!A:E,5,FALSE)=0,"",VLOOKUP(D916,'Resources Final'!A:E,5,FALSE))</f>
        <v/>
      </c>
      <c r="N916" s="7" t="str">
        <f>IF(VLOOKUP(D916,'Resources Final'!A:F,6,FALSE)=0,"",VLOOKUP(D916,'Resources Final'!A:F,6,FALSE))</f>
        <v/>
      </c>
      <c r="O916" s="3" t="str">
        <f>IF(VLOOKUP(D916,'Resources Final'!A:G,7,FALSE)=0,"",VLOOKUP(D916,'Resources Final'!A:G,7,FALSE))</f>
        <v/>
      </c>
    </row>
    <row r="917" spans="1:15" x14ac:dyDescent="0.2">
      <c r="A917" s="11">
        <v>990</v>
      </c>
      <c r="B917" s="11" t="str">
        <f t="shared" si="25"/>
        <v>Charles G. Koch Charitable Foundation_Grove City College201138100</v>
      </c>
      <c r="C917" s="11" t="s">
        <v>19</v>
      </c>
      <c r="D917" s="11" t="s">
        <v>1469</v>
      </c>
      <c r="E917" s="11" t="s">
        <v>1469</v>
      </c>
      <c r="F917" s="4">
        <v>38100</v>
      </c>
      <c r="G917" s="3">
        <v>2011</v>
      </c>
      <c r="H917" s="3" t="s">
        <v>21</v>
      </c>
      <c r="I917" s="12"/>
      <c r="J917" s="3">
        <v>84</v>
      </c>
      <c r="K917" s="3" t="str">
        <f>IF(VLOOKUP(D917,'Resources Final'!A:C,3,FALSE)=0,"",VLOOKUP(D917,'Resources Final'!A:C,3,FALSE))</f>
        <v/>
      </c>
      <c r="L917" s="3" t="str">
        <f>IF(VLOOKUP(D917,'Resources Final'!A:D,4,FALSE)=0,"",VLOOKUP(D917,'Resources Final'!A:D,4,FALSE))</f>
        <v>Y</v>
      </c>
      <c r="M917" s="3" t="str">
        <f>IF(VLOOKUP(D917,'Resources Final'!A:E,5,FALSE)=0,"",VLOOKUP(D917,'Resources Final'!A:E,5,FALSE))</f>
        <v/>
      </c>
      <c r="N917" s="7" t="str">
        <f>IF(VLOOKUP(D917,'Resources Final'!A:F,6,FALSE)=0,"",VLOOKUP(D917,'Resources Final'!A:F,6,FALSE))</f>
        <v/>
      </c>
      <c r="O917" s="3" t="str">
        <f>IF(VLOOKUP(D917,'Resources Final'!A:G,7,FALSE)=0,"",VLOOKUP(D917,'Resources Final'!A:G,7,FALSE))</f>
        <v/>
      </c>
    </row>
    <row r="918" spans="1:15" x14ac:dyDescent="0.2">
      <c r="A918" s="11">
        <v>990</v>
      </c>
      <c r="B918" s="11" t="str">
        <f t="shared" si="25"/>
        <v>Charles G. Koch Charitable Foundation_Hampden-Sydney College201135000</v>
      </c>
      <c r="C918" s="11" t="s">
        <v>19</v>
      </c>
      <c r="D918" s="11" t="s">
        <v>1512</v>
      </c>
      <c r="E918" s="11" t="s">
        <v>1512</v>
      </c>
      <c r="F918" s="4">
        <v>35000</v>
      </c>
      <c r="G918" s="3">
        <v>2011</v>
      </c>
      <c r="H918" s="3" t="s">
        <v>21</v>
      </c>
      <c r="I918" s="12"/>
      <c r="J918" s="3">
        <v>85</v>
      </c>
      <c r="K918" s="3" t="str">
        <f>IF(VLOOKUP(D918,'Resources Final'!A:C,3,FALSE)=0,"",VLOOKUP(D918,'Resources Final'!A:C,3,FALSE))</f>
        <v/>
      </c>
      <c r="L918" s="3" t="str">
        <f>IF(VLOOKUP(D918,'Resources Final'!A:D,4,FALSE)=0,"",VLOOKUP(D918,'Resources Final'!A:D,4,FALSE))</f>
        <v>Y</v>
      </c>
      <c r="M918" s="3" t="str">
        <f>IF(VLOOKUP(D918,'Resources Final'!A:E,5,FALSE)=0,"",VLOOKUP(D918,'Resources Final'!A:E,5,FALSE))</f>
        <v/>
      </c>
      <c r="N918" s="7" t="str">
        <f>IF(VLOOKUP(D918,'Resources Final'!A:F,6,FALSE)=0,"",VLOOKUP(D918,'Resources Final'!A:F,6,FALSE))</f>
        <v/>
      </c>
      <c r="O918" s="3" t="str">
        <f>IF(VLOOKUP(D918,'Resources Final'!A:G,7,FALSE)=0,"",VLOOKUP(D918,'Resources Final'!A:G,7,FALSE))</f>
        <v/>
      </c>
    </row>
    <row r="919" spans="1:15" x14ac:dyDescent="0.2">
      <c r="A919" s="11">
        <v>990</v>
      </c>
      <c r="B919" s="11" t="str">
        <f t="shared" si="25"/>
        <v>Charles G. Koch Charitable Foundation_Hanover College20115000</v>
      </c>
      <c r="C919" s="11" t="s">
        <v>19</v>
      </c>
      <c r="D919" s="11" t="s">
        <v>1518</v>
      </c>
      <c r="E919" s="11" t="s">
        <v>1518</v>
      </c>
      <c r="F919" s="4">
        <v>5000</v>
      </c>
      <c r="G919" s="3">
        <v>2011</v>
      </c>
      <c r="H919" s="3" t="s">
        <v>21</v>
      </c>
      <c r="I919" s="12"/>
      <c r="J919" s="3">
        <v>86</v>
      </c>
      <c r="K919" s="3" t="str">
        <f>IF(VLOOKUP(D919,'Resources Final'!A:C,3,FALSE)=0,"",VLOOKUP(D919,'Resources Final'!A:C,3,FALSE))</f>
        <v/>
      </c>
      <c r="L919" s="3" t="str">
        <f>IF(VLOOKUP(D919,'Resources Final'!A:D,4,FALSE)=0,"",VLOOKUP(D919,'Resources Final'!A:D,4,FALSE))</f>
        <v>Y</v>
      </c>
      <c r="M919" s="3" t="str">
        <f>IF(VLOOKUP(D919,'Resources Final'!A:E,5,FALSE)=0,"",VLOOKUP(D919,'Resources Final'!A:E,5,FALSE))</f>
        <v/>
      </c>
      <c r="N919" s="7" t="str">
        <f>IF(VLOOKUP(D919,'Resources Final'!A:F,6,FALSE)=0,"",VLOOKUP(D919,'Resources Final'!A:F,6,FALSE))</f>
        <v/>
      </c>
      <c r="O919" s="3" t="str">
        <f>IF(VLOOKUP(D919,'Resources Final'!A:G,7,FALSE)=0,"",VLOOKUP(D919,'Resources Final'!A:G,7,FALSE))</f>
        <v/>
      </c>
    </row>
    <row r="920" spans="1:15" x14ac:dyDescent="0.2">
      <c r="A920" s="11">
        <v>990</v>
      </c>
      <c r="B920" s="11" t="str">
        <f t="shared" si="25"/>
        <v>Charles G. Koch Charitable Foundation_Hillsdale College201123423</v>
      </c>
      <c r="C920" s="11" t="s">
        <v>19</v>
      </c>
      <c r="D920" s="11" t="s">
        <v>1590</v>
      </c>
      <c r="E920" s="11" t="s">
        <v>1590</v>
      </c>
      <c r="F920" s="4">
        <v>23423</v>
      </c>
      <c r="G920" s="3">
        <v>2011</v>
      </c>
      <c r="H920" s="3" t="s">
        <v>21</v>
      </c>
      <c r="I920" s="12"/>
      <c r="J920" s="3">
        <v>87</v>
      </c>
      <c r="K920" s="3" t="str">
        <f>IF(VLOOKUP(D920,'Resources Final'!A:C,3,FALSE)=0,"",VLOOKUP(D920,'Resources Final'!A:C,3,FALSE))</f>
        <v/>
      </c>
      <c r="L920" s="3" t="str">
        <f>IF(VLOOKUP(D920,'Resources Final'!A:D,4,FALSE)=0,"",VLOOKUP(D920,'Resources Final'!A:D,4,FALSE))</f>
        <v>Y</v>
      </c>
      <c r="M920" s="3" t="str">
        <f>IF(VLOOKUP(D920,'Resources Final'!A:E,5,FALSE)=0,"",VLOOKUP(D920,'Resources Final'!A:E,5,FALSE))</f>
        <v/>
      </c>
      <c r="N920" s="7" t="str">
        <f>IF(VLOOKUP(D920,'Resources Final'!A:F,6,FALSE)=0,"",VLOOKUP(D920,'Resources Final'!A:F,6,FALSE))</f>
        <v/>
      </c>
      <c r="O920" s="3" t="str">
        <f>IF(VLOOKUP(D920,'Resources Final'!A:G,7,FALSE)=0,"",VLOOKUP(D920,'Resources Final'!A:G,7,FALSE))</f>
        <v/>
      </c>
    </row>
    <row r="921" spans="1:15" x14ac:dyDescent="0.2">
      <c r="A921" s="11">
        <v>990</v>
      </c>
      <c r="B921" s="11" t="str">
        <f t="shared" si="25"/>
        <v>Charles G. Koch Charitable Foundation_James Madison Institute201120000</v>
      </c>
      <c r="C921" s="11" t="s">
        <v>19</v>
      </c>
      <c r="D921" s="11" t="s">
        <v>1813</v>
      </c>
      <c r="E921" s="11" t="s">
        <v>1813</v>
      </c>
      <c r="F921" s="4">
        <v>20000</v>
      </c>
      <c r="G921" s="3">
        <v>2011</v>
      </c>
      <c r="H921" s="3" t="s">
        <v>21</v>
      </c>
      <c r="I921" s="12"/>
      <c r="J921" s="3">
        <v>88</v>
      </c>
      <c r="K921" s="3" t="str">
        <f>IF(VLOOKUP(D921,'Resources Final'!A:C,3,FALSE)=0,"",VLOOKUP(D921,'Resources Final'!A:C,3,FALSE))</f>
        <v/>
      </c>
      <c r="L921" s="3" t="str">
        <f>IF(VLOOKUP(D921,'Resources Final'!A:D,4,FALSE)=0,"",VLOOKUP(D921,'Resources Final'!A:D,4,FALSE))</f>
        <v/>
      </c>
      <c r="M921" s="3" t="str">
        <f>IF(VLOOKUP(D921,'Resources Final'!A:E,5,FALSE)=0,"",VLOOKUP(D921,'Resources Final'!A:E,5,FALSE))</f>
        <v/>
      </c>
      <c r="N921" s="7" t="str">
        <f>IF(VLOOKUP(D921,'Resources Final'!A:F,6,FALSE)=0,"",VLOOKUP(D921,'Resources Final'!A:F,6,FALSE))</f>
        <v>https://www.desmogblog.com/james-madison-institute</v>
      </c>
      <c r="O921" s="3" t="str">
        <f>IF(VLOOKUP(D921,'Resources Final'!A:G,7,FALSE)=0,"",VLOOKUP(D921,'Resources Final'!A:G,7,FALSE))</f>
        <v>Desmog</v>
      </c>
    </row>
    <row r="922" spans="1:15" x14ac:dyDescent="0.2">
      <c r="A922" s="11">
        <v>990</v>
      </c>
      <c r="B922" s="11" t="str">
        <f t="shared" si="25"/>
        <v>Charles G. Koch Charitable Foundation_James Madison University201119000</v>
      </c>
      <c r="C922" s="11" t="s">
        <v>19</v>
      </c>
      <c r="D922" s="11" t="s">
        <v>1815</v>
      </c>
      <c r="E922" s="11" t="s">
        <v>1815</v>
      </c>
      <c r="F922" s="4">
        <v>19000</v>
      </c>
      <c r="G922" s="3">
        <v>2011</v>
      </c>
      <c r="H922" s="3" t="s">
        <v>21</v>
      </c>
      <c r="I922" s="12"/>
      <c r="J922" s="3">
        <v>89</v>
      </c>
      <c r="K922" s="3" t="str">
        <f>IF(VLOOKUP(D922,'Resources Final'!A:C,3,FALSE)=0,"",VLOOKUP(D922,'Resources Final'!A:C,3,FALSE))</f>
        <v/>
      </c>
      <c r="L922" s="3" t="str">
        <f>IF(VLOOKUP(D922,'Resources Final'!A:D,4,FALSE)=0,"",VLOOKUP(D922,'Resources Final'!A:D,4,FALSE))</f>
        <v>Y</v>
      </c>
      <c r="M922" s="3" t="str">
        <f>IF(VLOOKUP(D922,'Resources Final'!A:E,5,FALSE)=0,"",VLOOKUP(D922,'Resources Final'!A:E,5,FALSE))</f>
        <v/>
      </c>
      <c r="N922" s="7" t="str">
        <f>IF(VLOOKUP(D922,'Resources Final'!A:F,6,FALSE)=0,"",VLOOKUP(D922,'Resources Final'!A:F,6,FALSE))</f>
        <v/>
      </c>
      <c r="O922" s="3" t="str">
        <f>IF(VLOOKUP(D922,'Resources Final'!A:G,7,FALSE)=0,"",VLOOKUP(D922,'Resources Final'!A:G,7,FALSE))</f>
        <v/>
      </c>
    </row>
    <row r="923" spans="1:15" x14ac:dyDescent="0.2">
      <c r="A923" s="11">
        <v>990</v>
      </c>
      <c r="B923" s="11" t="str">
        <f t="shared" si="25"/>
        <v>Charles G. Koch Charitable Foundation_Johns Hopkins University20119000</v>
      </c>
      <c r="C923" s="11" t="s">
        <v>19</v>
      </c>
      <c r="D923" s="11" t="s">
        <v>1857</v>
      </c>
      <c r="E923" s="11" t="s">
        <v>1857</v>
      </c>
      <c r="F923" s="4">
        <v>9000</v>
      </c>
      <c r="G923" s="3">
        <v>2011</v>
      </c>
      <c r="H923" s="3" t="s">
        <v>21</v>
      </c>
      <c r="I923" s="12"/>
      <c r="J923" s="3">
        <v>90</v>
      </c>
      <c r="K923" s="3" t="str">
        <f>IF(VLOOKUP(D923,'Resources Final'!A:C,3,FALSE)=0,"",VLOOKUP(D923,'Resources Final'!A:C,3,FALSE))</f>
        <v/>
      </c>
      <c r="L923" s="3" t="str">
        <f>IF(VLOOKUP(D923,'Resources Final'!A:D,4,FALSE)=0,"",VLOOKUP(D923,'Resources Final'!A:D,4,FALSE))</f>
        <v>Y</v>
      </c>
      <c r="M923" s="3" t="str">
        <f>IF(VLOOKUP(D923,'Resources Final'!A:E,5,FALSE)=0,"",VLOOKUP(D923,'Resources Final'!A:E,5,FALSE))</f>
        <v/>
      </c>
      <c r="N923" s="7" t="str">
        <f>IF(VLOOKUP(D923,'Resources Final'!A:F,6,FALSE)=0,"",VLOOKUP(D923,'Resources Final'!A:F,6,FALSE))</f>
        <v/>
      </c>
      <c r="O923" s="3" t="str">
        <f>IF(VLOOKUP(D923,'Resources Final'!A:G,7,FALSE)=0,"",VLOOKUP(D923,'Resources Final'!A:G,7,FALSE))</f>
        <v/>
      </c>
    </row>
    <row r="924" spans="1:15" x14ac:dyDescent="0.2">
      <c r="A924" s="11">
        <v>990</v>
      </c>
      <c r="B924" s="11" t="str">
        <f t="shared" si="25"/>
        <v>Charles G. Koch Charitable Foundation_La Sierra University201110000</v>
      </c>
      <c r="C924" s="11" t="s">
        <v>19</v>
      </c>
      <c r="D924" s="11" t="s">
        <v>2074</v>
      </c>
      <c r="E924" s="11" t="s">
        <v>2074</v>
      </c>
      <c r="F924" s="4">
        <v>10000</v>
      </c>
      <c r="G924" s="3">
        <v>2011</v>
      </c>
      <c r="H924" s="3" t="s">
        <v>21</v>
      </c>
      <c r="I924" s="12"/>
      <c r="J924" s="3">
        <v>91</v>
      </c>
      <c r="K924" s="3" t="str">
        <f>IF(VLOOKUP(D924,'Resources Final'!A:C,3,FALSE)=0,"",VLOOKUP(D924,'Resources Final'!A:C,3,FALSE))</f>
        <v/>
      </c>
      <c r="L924" s="3" t="str">
        <f>IF(VLOOKUP(D924,'Resources Final'!A:D,4,FALSE)=0,"",VLOOKUP(D924,'Resources Final'!A:D,4,FALSE))</f>
        <v>Y</v>
      </c>
      <c r="M924" s="3" t="str">
        <f>IF(VLOOKUP(D924,'Resources Final'!A:E,5,FALSE)=0,"",VLOOKUP(D924,'Resources Final'!A:E,5,FALSE))</f>
        <v/>
      </c>
      <c r="N924" s="7" t="str">
        <f>IF(VLOOKUP(D924,'Resources Final'!A:F,6,FALSE)=0,"",VLOOKUP(D924,'Resources Final'!A:F,6,FALSE))</f>
        <v/>
      </c>
      <c r="O924" s="3" t="str">
        <f>IF(VLOOKUP(D924,'Resources Final'!A:G,7,FALSE)=0,"",VLOOKUP(D924,'Resources Final'!A:G,7,FALSE))</f>
        <v/>
      </c>
    </row>
    <row r="925" spans="1:15" x14ac:dyDescent="0.2">
      <c r="A925" s="11">
        <v>990</v>
      </c>
      <c r="B925" s="11" t="str">
        <f t="shared" si="25"/>
        <v>Charles G. Koch Charitable Foundation_Lake Forest College20117500</v>
      </c>
      <c r="C925" s="11" t="s">
        <v>19</v>
      </c>
      <c r="D925" s="11" t="s">
        <v>2089</v>
      </c>
      <c r="E925" s="11" t="s">
        <v>2089</v>
      </c>
      <c r="F925" s="4">
        <v>7500</v>
      </c>
      <c r="G925" s="3">
        <v>2011</v>
      </c>
      <c r="H925" s="3" t="s">
        <v>21</v>
      </c>
      <c r="I925" s="12"/>
      <c r="J925" s="3">
        <v>92</v>
      </c>
      <c r="K925" s="3" t="str">
        <f>IF(VLOOKUP(D925,'Resources Final'!A:C,3,FALSE)=0,"",VLOOKUP(D925,'Resources Final'!A:C,3,FALSE))</f>
        <v/>
      </c>
      <c r="L925" s="3" t="str">
        <f>IF(VLOOKUP(D925,'Resources Final'!A:D,4,FALSE)=0,"",VLOOKUP(D925,'Resources Final'!A:D,4,FALSE))</f>
        <v>Y</v>
      </c>
      <c r="M925" s="3" t="str">
        <f>IF(VLOOKUP(D925,'Resources Final'!A:E,5,FALSE)=0,"",VLOOKUP(D925,'Resources Final'!A:E,5,FALSE))</f>
        <v/>
      </c>
      <c r="N925" s="7" t="str">
        <f>IF(VLOOKUP(D925,'Resources Final'!A:F,6,FALSE)=0,"",VLOOKUP(D925,'Resources Final'!A:F,6,FALSE))</f>
        <v/>
      </c>
      <c r="O925" s="3" t="str">
        <f>IF(VLOOKUP(D925,'Resources Final'!A:G,7,FALSE)=0,"",VLOOKUP(D925,'Resources Final'!A:G,7,FALSE))</f>
        <v/>
      </c>
    </row>
    <row r="926" spans="1:15" x14ac:dyDescent="0.2">
      <c r="A926" s="11">
        <v>990</v>
      </c>
      <c r="B926" s="11" t="str">
        <f t="shared" si="25"/>
        <v>Charles G. Koch Charitable Foundation_Linfield College201111500</v>
      </c>
      <c r="C926" s="11" t="s">
        <v>19</v>
      </c>
      <c r="D926" s="11" t="s">
        <v>2181</v>
      </c>
      <c r="E926" s="11" t="s">
        <v>2181</v>
      </c>
      <c r="F926" s="4">
        <v>11500</v>
      </c>
      <c r="G926" s="3">
        <v>2011</v>
      </c>
      <c r="H926" s="3" t="s">
        <v>21</v>
      </c>
      <c r="I926" s="12"/>
      <c r="J926" s="3">
        <v>93</v>
      </c>
      <c r="K926" s="3" t="str">
        <f>IF(VLOOKUP(D926,'Resources Final'!A:C,3,FALSE)=0,"",VLOOKUP(D926,'Resources Final'!A:C,3,FALSE))</f>
        <v/>
      </c>
      <c r="L926" s="3" t="str">
        <f>IF(VLOOKUP(D926,'Resources Final'!A:D,4,FALSE)=0,"",VLOOKUP(D926,'Resources Final'!A:D,4,FALSE))</f>
        <v>Y</v>
      </c>
      <c r="M926" s="3" t="str">
        <f>IF(VLOOKUP(D926,'Resources Final'!A:E,5,FALSE)=0,"",VLOOKUP(D926,'Resources Final'!A:E,5,FALSE))</f>
        <v/>
      </c>
      <c r="N926" s="7" t="str">
        <f>IF(VLOOKUP(D926,'Resources Final'!A:F,6,FALSE)=0,"",VLOOKUP(D926,'Resources Final'!A:F,6,FALSE))</f>
        <v/>
      </c>
      <c r="O926" s="3" t="str">
        <f>IF(VLOOKUP(D926,'Resources Final'!A:G,7,FALSE)=0,"",VLOOKUP(D926,'Resources Final'!A:G,7,FALSE))</f>
        <v/>
      </c>
    </row>
    <row r="927" spans="1:15" x14ac:dyDescent="0.2">
      <c r="A927" s="11">
        <v>990</v>
      </c>
      <c r="B927" s="11" t="str">
        <f t="shared" si="25"/>
        <v>Charles G. Koch Charitable Foundation_Loyola University - New Orleans201125000</v>
      </c>
      <c r="C927" s="11" t="s">
        <v>19</v>
      </c>
      <c r="D927" s="11" t="s">
        <v>2214</v>
      </c>
      <c r="E927" s="11" t="s">
        <v>2213</v>
      </c>
      <c r="F927" s="4">
        <v>25000</v>
      </c>
      <c r="G927" s="3">
        <v>2011</v>
      </c>
      <c r="H927" s="3" t="s">
        <v>21</v>
      </c>
      <c r="I927" s="12"/>
      <c r="J927" s="3">
        <v>94</v>
      </c>
      <c r="K927" s="3" t="str">
        <f>IF(VLOOKUP(D927,'Resources Final'!A:C,3,FALSE)=0,"",VLOOKUP(D927,'Resources Final'!A:C,3,FALSE))</f>
        <v/>
      </c>
      <c r="L927" s="3" t="str">
        <f>IF(VLOOKUP(D927,'Resources Final'!A:D,4,FALSE)=0,"",VLOOKUP(D927,'Resources Final'!A:D,4,FALSE))</f>
        <v>Y</v>
      </c>
      <c r="M927" s="3" t="str">
        <f>IF(VLOOKUP(D927,'Resources Final'!A:E,5,FALSE)=0,"",VLOOKUP(D927,'Resources Final'!A:E,5,FALSE))</f>
        <v/>
      </c>
      <c r="N927" s="7" t="str">
        <f>IF(VLOOKUP(D927,'Resources Final'!A:F,6,FALSE)=0,"",VLOOKUP(D927,'Resources Final'!A:F,6,FALSE))</f>
        <v/>
      </c>
      <c r="O927" s="3" t="str">
        <f>IF(VLOOKUP(D927,'Resources Final'!A:G,7,FALSE)=0,"",VLOOKUP(D927,'Resources Final'!A:G,7,FALSE))</f>
        <v/>
      </c>
    </row>
    <row r="928" spans="1:15" x14ac:dyDescent="0.2">
      <c r="A928" s="11">
        <v>990</v>
      </c>
      <c r="B928" s="11" t="str">
        <f t="shared" si="25"/>
        <v>Charles G. Koch Charitable Foundation_Massachusetts Institute of Technology201125000</v>
      </c>
      <c r="C928" s="11" t="s">
        <v>19</v>
      </c>
      <c r="D928" s="11" t="s">
        <v>2351</v>
      </c>
      <c r="E928" s="11" t="s">
        <v>2351</v>
      </c>
      <c r="F928" s="4">
        <v>25000</v>
      </c>
      <c r="G928" s="3">
        <v>2011</v>
      </c>
      <c r="H928" s="3" t="s">
        <v>21</v>
      </c>
      <c r="I928" s="12"/>
      <c r="J928" s="3">
        <v>95</v>
      </c>
      <c r="K928" s="3" t="str">
        <f>IF(VLOOKUP(D928,'Resources Final'!A:C,3,FALSE)=0,"",VLOOKUP(D928,'Resources Final'!A:C,3,FALSE))</f>
        <v/>
      </c>
      <c r="L928" s="3" t="str">
        <f>IF(VLOOKUP(D928,'Resources Final'!A:D,4,FALSE)=0,"",VLOOKUP(D928,'Resources Final'!A:D,4,FALSE))</f>
        <v>Y</v>
      </c>
      <c r="M928" s="3" t="str">
        <f>IF(VLOOKUP(D928,'Resources Final'!A:E,5,FALSE)=0,"",VLOOKUP(D928,'Resources Final'!A:E,5,FALSE))</f>
        <v/>
      </c>
      <c r="N928" s="7" t="str">
        <f>IF(VLOOKUP(D928,'Resources Final'!A:F,6,FALSE)=0,"",VLOOKUP(D928,'Resources Final'!A:F,6,FALSE))</f>
        <v/>
      </c>
      <c r="O928" s="3" t="str">
        <f>IF(VLOOKUP(D928,'Resources Final'!A:G,7,FALSE)=0,"",VLOOKUP(D928,'Resources Final'!A:G,7,FALSE))</f>
        <v/>
      </c>
    </row>
    <row r="929" spans="1:15" x14ac:dyDescent="0.2">
      <c r="A929" s="11">
        <v>990</v>
      </c>
      <c r="B929" s="11" t="str">
        <f t="shared" si="25"/>
        <v>Charles G. Koch Charitable Foundation_Massachusetts Institute of Technology2011-492</v>
      </c>
      <c r="C929" s="11" t="s">
        <v>19</v>
      </c>
      <c r="D929" s="11" t="s">
        <v>2351</v>
      </c>
      <c r="E929" s="11" t="s">
        <v>2351</v>
      </c>
      <c r="F929" s="4">
        <v>-492</v>
      </c>
      <c r="G929" s="3">
        <v>2011</v>
      </c>
      <c r="H929" s="3" t="s">
        <v>21</v>
      </c>
      <c r="I929" s="12"/>
      <c r="J929" s="3">
        <v>96</v>
      </c>
      <c r="K929" s="3" t="str">
        <f>IF(VLOOKUP(D929,'Resources Final'!A:C,3,FALSE)=0,"",VLOOKUP(D929,'Resources Final'!A:C,3,FALSE))</f>
        <v/>
      </c>
      <c r="L929" s="3" t="str">
        <f>IF(VLOOKUP(D929,'Resources Final'!A:D,4,FALSE)=0,"",VLOOKUP(D929,'Resources Final'!A:D,4,FALSE))</f>
        <v>Y</v>
      </c>
      <c r="M929" s="3" t="str">
        <f>IF(VLOOKUP(D929,'Resources Final'!A:E,5,FALSE)=0,"",VLOOKUP(D929,'Resources Final'!A:E,5,FALSE))</f>
        <v/>
      </c>
      <c r="N929" s="7" t="str">
        <f>IF(VLOOKUP(D929,'Resources Final'!A:F,6,FALSE)=0,"",VLOOKUP(D929,'Resources Final'!A:F,6,FALSE))</f>
        <v/>
      </c>
      <c r="O929" s="3" t="str">
        <f>IF(VLOOKUP(D929,'Resources Final'!A:G,7,FALSE)=0,"",VLOOKUP(D929,'Resources Final'!A:G,7,FALSE))</f>
        <v/>
      </c>
    </row>
    <row r="930" spans="1:15" x14ac:dyDescent="0.2">
      <c r="A930" s="11">
        <v>990</v>
      </c>
      <c r="B930" s="11" t="str">
        <f t="shared" si="25"/>
        <v>Charles G. Koch Charitable Foundation_McKendree University20117000</v>
      </c>
      <c r="C930" s="11" t="s">
        <v>19</v>
      </c>
      <c r="D930" s="11" t="s">
        <v>2398</v>
      </c>
      <c r="E930" s="11" t="s">
        <v>2398</v>
      </c>
      <c r="F930" s="4">
        <v>7000</v>
      </c>
      <c r="G930" s="3">
        <v>2011</v>
      </c>
      <c r="H930" s="3" t="s">
        <v>21</v>
      </c>
      <c r="I930" s="12"/>
      <c r="J930" s="3">
        <v>97</v>
      </c>
      <c r="K930" s="3" t="str">
        <f>IF(VLOOKUP(D930,'Resources Final'!A:C,3,FALSE)=0,"",VLOOKUP(D930,'Resources Final'!A:C,3,FALSE))</f>
        <v/>
      </c>
      <c r="L930" s="3" t="str">
        <f>IF(VLOOKUP(D930,'Resources Final'!A:D,4,FALSE)=0,"",VLOOKUP(D930,'Resources Final'!A:D,4,FALSE))</f>
        <v>Y</v>
      </c>
      <c r="M930" s="3" t="str">
        <f>IF(VLOOKUP(D930,'Resources Final'!A:E,5,FALSE)=0,"",VLOOKUP(D930,'Resources Final'!A:E,5,FALSE))</f>
        <v/>
      </c>
      <c r="N930" s="7" t="str">
        <f>IF(VLOOKUP(D930,'Resources Final'!A:F,6,FALSE)=0,"",VLOOKUP(D930,'Resources Final'!A:F,6,FALSE))</f>
        <v/>
      </c>
      <c r="O930" s="3" t="str">
        <f>IF(VLOOKUP(D930,'Resources Final'!A:G,7,FALSE)=0,"",VLOOKUP(D930,'Resources Final'!A:G,7,FALSE))</f>
        <v/>
      </c>
    </row>
    <row r="931" spans="1:15" x14ac:dyDescent="0.2">
      <c r="A931" s="11">
        <v>990</v>
      </c>
      <c r="B931" s="11" t="str">
        <f t="shared" si="25"/>
        <v>Charles G. Koch Charitable Foundation_McNeese State University20114500</v>
      </c>
      <c r="C931" s="11" t="s">
        <v>19</v>
      </c>
      <c r="D931" s="11" t="s">
        <v>2403</v>
      </c>
      <c r="E931" s="11" t="s">
        <v>2403</v>
      </c>
      <c r="F931" s="4">
        <v>4500</v>
      </c>
      <c r="G931" s="3">
        <v>2011</v>
      </c>
      <c r="H931" s="3" t="s">
        <v>21</v>
      </c>
      <c r="I931" s="12"/>
      <c r="J931" s="3">
        <v>98</v>
      </c>
      <c r="K931" s="3" t="str">
        <f>IF(VLOOKUP(D931,'Resources Final'!A:C,3,FALSE)=0,"",VLOOKUP(D931,'Resources Final'!A:C,3,FALSE))</f>
        <v/>
      </c>
      <c r="L931" s="3" t="str">
        <f>IF(VLOOKUP(D931,'Resources Final'!A:D,4,FALSE)=0,"",VLOOKUP(D931,'Resources Final'!A:D,4,FALSE))</f>
        <v>Y</v>
      </c>
      <c r="M931" s="3" t="str">
        <f>IF(VLOOKUP(D931,'Resources Final'!A:E,5,FALSE)=0,"",VLOOKUP(D931,'Resources Final'!A:E,5,FALSE))</f>
        <v/>
      </c>
      <c r="N931" s="7" t="str">
        <f>IF(VLOOKUP(D931,'Resources Final'!A:F,6,FALSE)=0,"",VLOOKUP(D931,'Resources Final'!A:F,6,FALSE))</f>
        <v/>
      </c>
      <c r="O931" s="3" t="str">
        <f>IF(VLOOKUP(D931,'Resources Final'!A:G,7,FALSE)=0,"",VLOOKUP(D931,'Resources Final'!A:G,7,FALSE))</f>
        <v/>
      </c>
    </row>
    <row r="932" spans="1:15" x14ac:dyDescent="0.2">
      <c r="A932" s="11">
        <v>990</v>
      </c>
      <c r="B932" s="11" t="str">
        <f t="shared" si="25"/>
        <v>Charles G. Koch Charitable Foundation_Metropolitan State College of Denver Foundation201115500</v>
      </c>
      <c r="C932" s="11" t="s">
        <v>19</v>
      </c>
      <c r="D932" s="11" t="s">
        <v>2438</v>
      </c>
      <c r="E932" s="11" t="s">
        <v>2437</v>
      </c>
      <c r="F932" s="4">
        <v>15500</v>
      </c>
      <c r="G932" s="3">
        <v>2011</v>
      </c>
      <c r="H932" s="3" t="s">
        <v>21</v>
      </c>
      <c r="I932" s="12"/>
      <c r="J932" s="3">
        <v>99</v>
      </c>
      <c r="K932" s="3" t="str">
        <f>IF(VLOOKUP(D932,'Resources Final'!A:C,3,FALSE)=0,"",VLOOKUP(D932,'Resources Final'!A:C,3,FALSE))</f>
        <v/>
      </c>
      <c r="L932" s="3" t="str">
        <f>IF(VLOOKUP(D932,'Resources Final'!A:D,4,FALSE)=0,"",VLOOKUP(D932,'Resources Final'!A:D,4,FALSE))</f>
        <v>Y</v>
      </c>
      <c r="M932" s="3" t="str">
        <f>IF(VLOOKUP(D932,'Resources Final'!A:E,5,FALSE)=0,"",VLOOKUP(D932,'Resources Final'!A:E,5,FALSE))</f>
        <v/>
      </c>
      <c r="N932" s="7" t="str">
        <f>IF(VLOOKUP(D932,'Resources Final'!A:F,6,FALSE)=0,"",VLOOKUP(D932,'Resources Final'!A:F,6,FALSE))</f>
        <v/>
      </c>
      <c r="O932" s="3" t="str">
        <f>IF(VLOOKUP(D932,'Resources Final'!A:G,7,FALSE)=0,"",VLOOKUP(D932,'Resources Final'!A:G,7,FALSE))</f>
        <v/>
      </c>
    </row>
    <row r="933" spans="1:15" x14ac:dyDescent="0.2">
      <c r="A933" s="11">
        <v>990</v>
      </c>
      <c r="B933" s="11" t="str">
        <f t="shared" ref="B933:B996" si="26">C933&amp;"_"&amp;D933&amp;G933&amp;F933</f>
        <v>Charles G. Koch Charitable Foundation_Michigan State University201115000</v>
      </c>
      <c r="C933" s="11" t="s">
        <v>19</v>
      </c>
      <c r="D933" s="11" t="s">
        <v>2450</v>
      </c>
      <c r="E933" s="11" t="s">
        <v>2450</v>
      </c>
      <c r="F933" s="4">
        <v>15000</v>
      </c>
      <c r="G933" s="3">
        <v>2011</v>
      </c>
      <c r="H933" s="3" t="s">
        <v>21</v>
      </c>
      <c r="I933" s="12"/>
      <c r="J933" s="3">
        <v>100</v>
      </c>
      <c r="K933" s="3" t="str">
        <f>IF(VLOOKUP(D933,'Resources Final'!A:C,3,FALSE)=0,"",VLOOKUP(D933,'Resources Final'!A:C,3,FALSE))</f>
        <v/>
      </c>
      <c r="L933" s="3" t="str">
        <f>IF(VLOOKUP(D933,'Resources Final'!A:D,4,FALSE)=0,"",VLOOKUP(D933,'Resources Final'!A:D,4,FALSE))</f>
        <v>Y</v>
      </c>
      <c r="M933" s="3" t="str">
        <f>IF(VLOOKUP(D933,'Resources Final'!A:E,5,FALSE)=0,"",VLOOKUP(D933,'Resources Final'!A:E,5,FALSE))</f>
        <v/>
      </c>
      <c r="N933" s="7" t="str">
        <f>IF(VLOOKUP(D933,'Resources Final'!A:F,6,FALSE)=0,"",VLOOKUP(D933,'Resources Final'!A:F,6,FALSE))</f>
        <v/>
      </c>
      <c r="O933" s="3" t="str">
        <f>IF(VLOOKUP(D933,'Resources Final'!A:G,7,FALSE)=0,"",VLOOKUP(D933,'Resources Final'!A:G,7,FALSE))</f>
        <v/>
      </c>
    </row>
    <row r="934" spans="1:15" x14ac:dyDescent="0.2">
      <c r="A934" s="11">
        <v>990</v>
      </c>
      <c r="B934" s="11" t="str">
        <f t="shared" si="26"/>
        <v>Charles G. Koch Charitable Foundation_Middle Tennessee State University Foundation20118000</v>
      </c>
      <c r="C934" s="11" t="s">
        <v>19</v>
      </c>
      <c r="D934" s="11" t="s">
        <v>2452</v>
      </c>
      <c r="E934" s="11" t="s">
        <v>2453</v>
      </c>
      <c r="F934" s="4">
        <v>8000</v>
      </c>
      <c r="G934" s="3">
        <v>2011</v>
      </c>
      <c r="H934" s="3" t="s">
        <v>21</v>
      </c>
      <c r="I934" s="12"/>
      <c r="J934" s="3">
        <v>101</v>
      </c>
      <c r="K934" s="3" t="str">
        <f>IF(VLOOKUP(D934,'Resources Final'!A:C,3,FALSE)=0,"",VLOOKUP(D934,'Resources Final'!A:C,3,FALSE))</f>
        <v/>
      </c>
      <c r="L934" s="3" t="str">
        <f>IF(VLOOKUP(D934,'Resources Final'!A:D,4,FALSE)=0,"",VLOOKUP(D934,'Resources Final'!A:D,4,FALSE))</f>
        <v>Y</v>
      </c>
      <c r="M934" s="3" t="str">
        <f>IF(VLOOKUP(D934,'Resources Final'!A:E,5,FALSE)=0,"",VLOOKUP(D934,'Resources Final'!A:E,5,FALSE))</f>
        <v/>
      </c>
      <c r="N934" s="7" t="str">
        <f>IF(VLOOKUP(D934,'Resources Final'!A:F,6,FALSE)=0,"",VLOOKUP(D934,'Resources Final'!A:F,6,FALSE))</f>
        <v/>
      </c>
      <c r="O934" s="3" t="str">
        <f>IF(VLOOKUP(D934,'Resources Final'!A:G,7,FALSE)=0,"",VLOOKUP(D934,'Resources Final'!A:G,7,FALSE))</f>
        <v/>
      </c>
    </row>
    <row r="935" spans="1:15" x14ac:dyDescent="0.2">
      <c r="A935" s="11">
        <v>990</v>
      </c>
      <c r="B935" s="11" t="str">
        <f t="shared" si="26"/>
        <v>Charles G. Koch Charitable Foundation_Midwestern State University Foundation20114000</v>
      </c>
      <c r="C935" s="11" t="s">
        <v>19</v>
      </c>
      <c r="D935" s="11" t="s">
        <v>2456</v>
      </c>
      <c r="E935" s="11" t="s">
        <v>2456</v>
      </c>
      <c r="F935" s="4">
        <v>4000</v>
      </c>
      <c r="G935" s="3">
        <v>2011</v>
      </c>
      <c r="H935" s="3" t="s">
        <v>21</v>
      </c>
      <c r="I935" s="12"/>
      <c r="J935" s="3">
        <v>102</v>
      </c>
      <c r="K935" s="3" t="str">
        <f>IF(VLOOKUP(D935,'Resources Final'!A:C,3,FALSE)=0,"",VLOOKUP(D935,'Resources Final'!A:C,3,FALSE))</f>
        <v/>
      </c>
      <c r="L935" s="3" t="str">
        <f>IF(VLOOKUP(D935,'Resources Final'!A:D,4,FALSE)=0,"",VLOOKUP(D935,'Resources Final'!A:D,4,FALSE))</f>
        <v>Y</v>
      </c>
      <c r="M935" s="3" t="str">
        <f>IF(VLOOKUP(D935,'Resources Final'!A:E,5,FALSE)=0,"",VLOOKUP(D935,'Resources Final'!A:E,5,FALSE))</f>
        <v/>
      </c>
      <c r="N935" s="7" t="str">
        <f>IF(VLOOKUP(D935,'Resources Final'!A:F,6,FALSE)=0,"",VLOOKUP(D935,'Resources Final'!A:F,6,FALSE))</f>
        <v/>
      </c>
      <c r="O935" s="3" t="str">
        <f>IF(VLOOKUP(D935,'Resources Final'!A:G,7,FALSE)=0,"",VLOOKUP(D935,'Resources Final'!A:G,7,FALSE))</f>
        <v/>
      </c>
    </row>
    <row r="936" spans="1:15" x14ac:dyDescent="0.2">
      <c r="A936" s="11">
        <v>990</v>
      </c>
      <c r="B936" s="11" t="str">
        <f t="shared" si="26"/>
        <v>Charles G. Koch Charitable Foundation_Milligan College20115800</v>
      </c>
      <c r="C936" s="11" t="s">
        <v>19</v>
      </c>
      <c r="D936" s="11" t="s">
        <v>2467</v>
      </c>
      <c r="E936" s="11" t="s">
        <v>2467</v>
      </c>
      <c r="F936" s="4">
        <v>5800</v>
      </c>
      <c r="G936" s="3">
        <v>2011</v>
      </c>
      <c r="H936" s="3" t="s">
        <v>21</v>
      </c>
      <c r="I936" s="12"/>
      <c r="J936" s="3">
        <v>103</v>
      </c>
      <c r="K936" s="3" t="str">
        <f>IF(VLOOKUP(D936,'Resources Final'!A:C,3,FALSE)=0,"",VLOOKUP(D936,'Resources Final'!A:C,3,FALSE))</f>
        <v/>
      </c>
      <c r="L936" s="3" t="str">
        <f>IF(VLOOKUP(D936,'Resources Final'!A:D,4,FALSE)=0,"",VLOOKUP(D936,'Resources Final'!A:D,4,FALSE))</f>
        <v>Y</v>
      </c>
      <c r="M936" s="3" t="str">
        <f>IF(VLOOKUP(D936,'Resources Final'!A:E,5,FALSE)=0,"",VLOOKUP(D936,'Resources Final'!A:E,5,FALSE))</f>
        <v/>
      </c>
      <c r="N936" s="7" t="str">
        <f>IF(VLOOKUP(D936,'Resources Final'!A:F,6,FALSE)=0,"",VLOOKUP(D936,'Resources Final'!A:F,6,FALSE))</f>
        <v/>
      </c>
      <c r="O936" s="3" t="str">
        <f>IF(VLOOKUP(D936,'Resources Final'!A:G,7,FALSE)=0,"",VLOOKUP(D936,'Resources Final'!A:G,7,FALSE))</f>
        <v/>
      </c>
    </row>
    <row r="937" spans="1:15" x14ac:dyDescent="0.2">
      <c r="A937" s="11">
        <v>990</v>
      </c>
      <c r="B937" s="11" t="str">
        <f t="shared" si="26"/>
        <v>Charles G. Koch Charitable Foundation_Montclair State University Foundation2011-2729</v>
      </c>
      <c r="C937" s="11" t="s">
        <v>19</v>
      </c>
      <c r="D937" s="11" t="s">
        <v>2514</v>
      </c>
      <c r="E937" s="11" t="s">
        <v>2509</v>
      </c>
      <c r="F937" s="4">
        <v>-2729</v>
      </c>
      <c r="G937" s="3">
        <v>2011</v>
      </c>
      <c r="H937" s="3" t="s">
        <v>21</v>
      </c>
      <c r="I937" s="12"/>
      <c r="J937" s="3">
        <v>104</v>
      </c>
      <c r="K937" s="3" t="str">
        <f>IF(VLOOKUP(D937,'Resources Final'!A:C,3,FALSE)=0,"",VLOOKUP(D937,'Resources Final'!A:C,3,FALSE))</f>
        <v/>
      </c>
      <c r="L937" s="3" t="str">
        <f>IF(VLOOKUP(D937,'Resources Final'!A:D,4,FALSE)=0,"",VLOOKUP(D937,'Resources Final'!A:D,4,FALSE))</f>
        <v>Y</v>
      </c>
      <c r="M937" s="3" t="str">
        <f>IF(VLOOKUP(D937,'Resources Final'!A:E,5,FALSE)=0,"",VLOOKUP(D937,'Resources Final'!A:E,5,FALSE))</f>
        <v/>
      </c>
      <c r="N937" s="7" t="str">
        <f>IF(VLOOKUP(D937,'Resources Final'!A:F,6,FALSE)=0,"",VLOOKUP(D937,'Resources Final'!A:F,6,FALSE))</f>
        <v/>
      </c>
      <c r="O937" s="3" t="str">
        <f>IF(VLOOKUP(D937,'Resources Final'!A:G,7,FALSE)=0,"",VLOOKUP(D937,'Resources Final'!A:G,7,FALSE))</f>
        <v/>
      </c>
    </row>
    <row r="938" spans="1:15" x14ac:dyDescent="0.2">
      <c r="A938" s="11">
        <v>990</v>
      </c>
      <c r="B938" s="11" t="str">
        <f t="shared" si="26"/>
        <v>Charles G. Koch Charitable Foundation_National University201110000</v>
      </c>
      <c r="C938" s="11" t="s">
        <v>19</v>
      </c>
      <c r="D938" s="11" t="s">
        <v>2630</v>
      </c>
      <c r="E938" s="11" t="s">
        <v>2630</v>
      </c>
      <c r="F938" s="4">
        <v>10000</v>
      </c>
      <c r="G938" s="3">
        <v>2011</v>
      </c>
      <c r="H938" s="3" t="s">
        <v>21</v>
      </c>
      <c r="I938" s="12"/>
      <c r="J938" s="3">
        <v>105</v>
      </c>
      <c r="K938" s="3" t="str">
        <f>IF(VLOOKUP(D938,'Resources Final'!A:C,3,FALSE)=0,"",VLOOKUP(D938,'Resources Final'!A:C,3,FALSE))</f>
        <v/>
      </c>
      <c r="L938" s="3" t="str">
        <f>IF(VLOOKUP(D938,'Resources Final'!A:D,4,FALSE)=0,"",VLOOKUP(D938,'Resources Final'!A:D,4,FALSE))</f>
        <v>Y</v>
      </c>
      <c r="M938" s="3" t="str">
        <f>IF(VLOOKUP(D938,'Resources Final'!A:E,5,FALSE)=0,"",VLOOKUP(D938,'Resources Final'!A:E,5,FALSE))</f>
        <v/>
      </c>
      <c r="N938" s="7" t="str">
        <f>IF(VLOOKUP(D938,'Resources Final'!A:F,6,FALSE)=0,"",VLOOKUP(D938,'Resources Final'!A:F,6,FALSE))</f>
        <v/>
      </c>
      <c r="O938" s="3" t="str">
        <f>IF(VLOOKUP(D938,'Resources Final'!A:G,7,FALSE)=0,"",VLOOKUP(D938,'Resources Final'!A:G,7,FALSE))</f>
        <v/>
      </c>
    </row>
    <row r="939" spans="1:15" x14ac:dyDescent="0.2">
      <c r="A939" s="11">
        <v>990</v>
      </c>
      <c r="B939" s="11" t="str">
        <f t="shared" si="26"/>
        <v>Charles G. Koch Charitable Foundation_Nicholls State University20114200</v>
      </c>
      <c r="C939" s="11" t="s">
        <v>19</v>
      </c>
      <c r="D939" s="11" t="s">
        <v>2672</v>
      </c>
      <c r="E939" s="11" t="s">
        <v>2672</v>
      </c>
      <c r="F939" s="4">
        <v>4200</v>
      </c>
      <c r="G939" s="3">
        <v>2011</v>
      </c>
      <c r="H939" s="3" t="s">
        <v>21</v>
      </c>
      <c r="I939" s="12"/>
      <c r="J939" s="3">
        <v>106</v>
      </c>
      <c r="K939" s="3" t="str">
        <f>IF(VLOOKUP(D939,'Resources Final'!A:C,3,FALSE)=0,"",VLOOKUP(D939,'Resources Final'!A:C,3,FALSE))</f>
        <v/>
      </c>
      <c r="L939" s="3" t="str">
        <f>IF(VLOOKUP(D939,'Resources Final'!A:D,4,FALSE)=0,"",VLOOKUP(D939,'Resources Final'!A:D,4,FALSE))</f>
        <v>Y</v>
      </c>
      <c r="M939" s="3" t="str">
        <f>IF(VLOOKUP(D939,'Resources Final'!A:E,5,FALSE)=0,"",VLOOKUP(D939,'Resources Final'!A:E,5,FALSE))</f>
        <v/>
      </c>
      <c r="N939" s="7" t="str">
        <f>IF(VLOOKUP(D939,'Resources Final'!A:F,6,FALSE)=0,"",VLOOKUP(D939,'Resources Final'!A:F,6,FALSE))</f>
        <v/>
      </c>
      <c r="O939" s="3" t="str">
        <f>IF(VLOOKUP(D939,'Resources Final'!A:G,7,FALSE)=0,"",VLOOKUP(D939,'Resources Final'!A:G,7,FALSE))</f>
        <v/>
      </c>
    </row>
    <row r="940" spans="1:15" x14ac:dyDescent="0.2">
      <c r="A940" s="11">
        <v>990</v>
      </c>
      <c r="B940" s="11" t="str">
        <f t="shared" si="26"/>
        <v>Charles G. Koch Charitable Foundation_North Carolina State University20119000</v>
      </c>
      <c r="C940" s="11" t="s">
        <v>19</v>
      </c>
      <c r="D940" s="11" t="s">
        <v>2692</v>
      </c>
      <c r="E940" s="11" t="s">
        <v>2692</v>
      </c>
      <c r="F940" s="4">
        <v>9000</v>
      </c>
      <c r="G940" s="3">
        <v>2011</v>
      </c>
      <c r="H940" s="3" t="s">
        <v>21</v>
      </c>
      <c r="I940" s="12"/>
      <c r="J940" s="3">
        <v>107</v>
      </c>
      <c r="K940" s="3" t="str">
        <f>IF(VLOOKUP(D940,'Resources Final'!A:C,3,FALSE)=0,"",VLOOKUP(D940,'Resources Final'!A:C,3,FALSE))</f>
        <v/>
      </c>
      <c r="L940" s="3" t="str">
        <f>IF(VLOOKUP(D940,'Resources Final'!A:D,4,FALSE)=0,"",VLOOKUP(D940,'Resources Final'!A:D,4,FALSE))</f>
        <v>Y</v>
      </c>
      <c r="M940" s="3" t="str">
        <f>IF(VLOOKUP(D940,'Resources Final'!A:E,5,FALSE)=0,"",VLOOKUP(D940,'Resources Final'!A:E,5,FALSE))</f>
        <v/>
      </c>
      <c r="N940" s="7" t="str">
        <f>IF(VLOOKUP(D940,'Resources Final'!A:F,6,FALSE)=0,"",VLOOKUP(D940,'Resources Final'!A:F,6,FALSE))</f>
        <v/>
      </c>
      <c r="O940" s="3" t="str">
        <f>IF(VLOOKUP(D940,'Resources Final'!A:G,7,FALSE)=0,"",VLOOKUP(D940,'Resources Final'!A:G,7,FALSE))</f>
        <v/>
      </c>
    </row>
    <row r="941" spans="1:15" x14ac:dyDescent="0.2">
      <c r="A941" s="11">
        <v>990</v>
      </c>
      <c r="B941" s="11" t="str">
        <f t="shared" si="26"/>
        <v>Charles G. Koch Charitable Foundation_Northwestern University2011750</v>
      </c>
      <c r="C941" s="11" t="s">
        <v>19</v>
      </c>
      <c r="D941" s="11" t="s">
        <v>2707</v>
      </c>
      <c r="E941" s="11" t="s">
        <v>2707</v>
      </c>
      <c r="F941" s="4">
        <v>750</v>
      </c>
      <c r="G941" s="3">
        <v>2011</v>
      </c>
      <c r="H941" s="3" t="s">
        <v>21</v>
      </c>
      <c r="I941" s="12"/>
      <c r="J941" s="3">
        <v>108</v>
      </c>
      <c r="K941" s="3" t="str">
        <f>IF(VLOOKUP(D941,'Resources Final'!A:C,3,FALSE)=0,"",VLOOKUP(D941,'Resources Final'!A:C,3,FALSE))</f>
        <v/>
      </c>
      <c r="L941" s="3" t="str">
        <f>IF(VLOOKUP(D941,'Resources Final'!A:D,4,FALSE)=0,"",VLOOKUP(D941,'Resources Final'!A:D,4,FALSE))</f>
        <v>Y</v>
      </c>
      <c r="M941" s="3" t="str">
        <f>IF(VLOOKUP(D941,'Resources Final'!A:E,5,FALSE)=0,"",VLOOKUP(D941,'Resources Final'!A:E,5,FALSE))</f>
        <v/>
      </c>
      <c r="N941" s="7" t="str">
        <f>IF(VLOOKUP(D941,'Resources Final'!A:F,6,FALSE)=0,"",VLOOKUP(D941,'Resources Final'!A:F,6,FALSE))</f>
        <v/>
      </c>
      <c r="O941" s="3" t="str">
        <f>IF(VLOOKUP(D941,'Resources Final'!A:G,7,FALSE)=0,"",VLOOKUP(D941,'Resources Final'!A:G,7,FALSE))</f>
        <v/>
      </c>
    </row>
    <row r="942" spans="1:15" x14ac:dyDescent="0.2">
      <c r="A942" s="11">
        <v>990</v>
      </c>
      <c r="B942" s="11" t="str">
        <f t="shared" si="26"/>
        <v>Charles G. Koch Charitable Foundation_Northwood University - Florida20116000</v>
      </c>
      <c r="C942" s="11" t="s">
        <v>19</v>
      </c>
      <c r="D942" s="11" t="s">
        <v>2710</v>
      </c>
      <c r="E942" s="11" t="s">
        <v>2709</v>
      </c>
      <c r="F942" s="4">
        <v>6000</v>
      </c>
      <c r="G942" s="3">
        <v>2011</v>
      </c>
      <c r="H942" s="3" t="s">
        <v>21</v>
      </c>
      <c r="I942" s="12"/>
      <c r="J942" s="3">
        <v>109</v>
      </c>
      <c r="K942" s="3" t="str">
        <f>IF(VLOOKUP(D942,'Resources Final'!A:C,3,FALSE)=0,"",VLOOKUP(D942,'Resources Final'!A:C,3,FALSE))</f>
        <v/>
      </c>
      <c r="L942" s="3" t="str">
        <f>IF(VLOOKUP(D942,'Resources Final'!A:D,4,FALSE)=0,"",VLOOKUP(D942,'Resources Final'!A:D,4,FALSE))</f>
        <v>Y</v>
      </c>
      <c r="M942" s="3" t="str">
        <f>IF(VLOOKUP(D942,'Resources Final'!A:E,5,FALSE)=0,"",VLOOKUP(D942,'Resources Final'!A:E,5,FALSE))</f>
        <v/>
      </c>
      <c r="N942" s="7" t="str">
        <f>IF(VLOOKUP(D942,'Resources Final'!A:F,6,FALSE)=0,"",VLOOKUP(D942,'Resources Final'!A:F,6,FALSE))</f>
        <v/>
      </c>
      <c r="O942" s="3" t="str">
        <f>IF(VLOOKUP(D942,'Resources Final'!A:G,7,FALSE)=0,"",VLOOKUP(D942,'Resources Final'!A:G,7,FALSE))</f>
        <v/>
      </c>
    </row>
    <row r="943" spans="1:15" x14ac:dyDescent="0.2">
      <c r="A943" s="11">
        <v>990</v>
      </c>
      <c r="B943" s="11" t="str">
        <f t="shared" si="26"/>
        <v>Charles G. Koch Charitable Foundation_Ohio University Foundation201114000</v>
      </c>
      <c r="C943" s="11" t="s">
        <v>19</v>
      </c>
      <c r="D943" s="11" t="s">
        <v>2739</v>
      </c>
      <c r="E943" s="11" t="s">
        <v>2738</v>
      </c>
      <c r="F943" s="4">
        <v>14000</v>
      </c>
      <c r="G943" s="3">
        <v>2011</v>
      </c>
      <c r="H943" s="3" t="s">
        <v>21</v>
      </c>
      <c r="I943" s="12"/>
      <c r="J943" s="3">
        <v>110</v>
      </c>
      <c r="K943" s="3" t="str">
        <f>IF(VLOOKUP(D943,'Resources Final'!A:C,3,FALSE)=0,"",VLOOKUP(D943,'Resources Final'!A:C,3,FALSE))</f>
        <v/>
      </c>
      <c r="L943" s="3" t="str">
        <f>IF(VLOOKUP(D943,'Resources Final'!A:D,4,FALSE)=0,"",VLOOKUP(D943,'Resources Final'!A:D,4,FALSE))</f>
        <v>Y</v>
      </c>
      <c r="M943" s="3" t="str">
        <f>IF(VLOOKUP(D943,'Resources Final'!A:E,5,FALSE)=0,"",VLOOKUP(D943,'Resources Final'!A:E,5,FALSE))</f>
        <v/>
      </c>
      <c r="N943" s="7" t="str">
        <f>IF(VLOOKUP(D943,'Resources Final'!A:F,6,FALSE)=0,"",VLOOKUP(D943,'Resources Final'!A:F,6,FALSE))</f>
        <v/>
      </c>
      <c r="O943" s="3" t="str">
        <f>IF(VLOOKUP(D943,'Resources Final'!A:G,7,FALSE)=0,"",VLOOKUP(D943,'Resources Final'!A:G,7,FALSE))</f>
        <v/>
      </c>
    </row>
    <row r="944" spans="1:15" x14ac:dyDescent="0.2">
      <c r="A944" s="11">
        <v>990</v>
      </c>
      <c r="B944" s="11" t="str">
        <f t="shared" si="26"/>
        <v>Charles G. Koch Charitable Foundation_Oklahoma State University Foundation201136400</v>
      </c>
      <c r="C944" s="11" t="s">
        <v>19</v>
      </c>
      <c r="D944" s="11" t="s">
        <v>2745</v>
      </c>
      <c r="E944" s="11" t="s">
        <v>2744</v>
      </c>
      <c r="F944" s="4">
        <v>36400</v>
      </c>
      <c r="G944" s="3">
        <v>2011</v>
      </c>
      <c r="H944" s="3" t="s">
        <v>21</v>
      </c>
      <c r="I944" s="12"/>
      <c r="J944" s="3">
        <v>111</v>
      </c>
      <c r="K944" s="3" t="str">
        <f>IF(VLOOKUP(D944,'Resources Final'!A:C,3,FALSE)=0,"",VLOOKUP(D944,'Resources Final'!A:C,3,FALSE))</f>
        <v/>
      </c>
      <c r="L944" s="3" t="str">
        <f>IF(VLOOKUP(D944,'Resources Final'!A:D,4,FALSE)=0,"",VLOOKUP(D944,'Resources Final'!A:D,4,FALSE))</f>
        <v>Y</v>
      </c>
      <c r="M944" s="3" t="str">
        <f>IF(VLOOKUP(D944,'Resources Final'!A:E,5,FALSE)=0,"",VLOOKUP(D944,'Resources Final'!A:E,5,FALSE))</f>
        <v/>
      </c>
      <c r="N944" s="7" t="str">
        <f>IF(VLOOKUP(D944,'Resources Final'!A:F,6,FALSE)=0,"",VLOOKUP(D944,'Resources Final'!A:F,6,FALSE))</f>
        <v/>
      </c>
      <c r="O944" s="3" t="str">
        <f>IF(VLOOKUP(D944,'Resources Final'!A:G,7,FALSE)=0,"",VLOOKUP(D944,'Resources Final'!A:G,7,FALSE))</f>
        <v/>
      </c>
    </row>
    <row r="945" spans="1:15" x14ac:dyDescent="0.2">
      <c r="A945" s="11">
        <v>990</v>
      </c>
      <c r="B945" s="11" t="str">
        <f t="shared" si="26"/>
        <v>Charles G. Koch Charitable Foundation_Patrick Henry College20118000</v>
      </c>
      <c r="C945" s="11" t="s">
        <v>19</v>
      </c>
      <c r="D945" s="11" t="s">
        <v>2817</v>
      </c>
      <c r="E945" s="11" t="s">
        <v>2817</v>
      </c>
      <c r="F945" s="4">
        <v>8000</v>
      </c>
      <c r="G945" s="3">
        <v>2011</v>
      </c>
      <c r="H945" s="3" t="s">
        <v>21</v>
      </c>
      <c r="I945" s="12"/>
      <c r="J945" s="3">
        <v>112</v>
      </c>
      <c r="K945" s="3" t="str">
        <f>IF(VLOOKUP(D945,'Resources Final'!A:C,3,FALSE)=0,"",VLOOKUP(D945,'Resources Final'!A:C,3,FALSE))</f>
        <v/>
      </c>
      <c r="L945" s="3" t="str">
        <f>IF(VLOOKUP(D945,'Resources Final'!A:D,4,FALSE)=0,"",VLOOKUP(D945,'Resources Final'!A:D,4,FALSE))</f>
        <v>Y</v>
      </c>
      <c r="M945" s="3" t="str">
        <f>IF(VLOOKUP(D945,'Resources Final'!A:E,5,FALSE)=0,"",VLOOKUP(D945,'Resources Final'!A:E,5,FALSE))</f>
        <v/>
      </c>
      <c r="N945" s="7" t="str">
        <f>IF(VLOOKUP(D945,'Resources Final'!A:F,6,FALSE)=0,"",VLOOKUP(D945,'Resources Final'!A:F,6,FALSE))</f>
        <v/>
      </c>
      <c r="O945" s="3" t="str">
        <f>IF(VLOOKUP(D945,'Resources Final'!A:G,7,FALSE)=0,"",VLOOKUP(D945,'Resources Final'!A:G,7,FALSE))</f>
        <v/>
      </c>
    </row>
    <row r="946" spans="1:15" x14ac:dyDescent="0.2">
      <c r="A946" s="11">
        <v>990</v>
      </c>
      <c r="B946" s="11" t="str">
        <f t="shared" si="26"/>
        <v>Charles G. Koch Charitable Foundation_Pennsylvania State University - Erie201114500</v>
      </c>
      <c r="C946" s="11" t="s">
        <v>19</v>
      </c>
      <c r="D946" s="11" t="s">
        <v>2833</v>
      </c>
      <c r="E946" s="11" t="s">
        <v>2832</v>
      </c>
      <c r="F946" s="4">
        <v>14500</v>
      </c>
      <c r="G946" s="3">
        <v>2011</v>
      </c>
      <c r="H946" s="3" t="s">
        <v>21</v>
      </c>
      <c r="I946" s="12"/>
      <c r="J946" s="3">
        <v>113</v>
      </c>
      <c r="K946" s="3" t="str">
        <f>IF(VLOOKUP(D946,'Resources Final'!A:C,3,FALSE)=0,"",VLOOKUP(D946,'Resources Final'!A:C,3,FALSE))</f>
        <v/>
      </c>
      <c r="L946" s="3" t="str">
        <f>IF(VLOOKUP(D946,'Resources Final'!A:D,4,FALSE)=0,"",VLOOKUP(D946,'Resources Final'!A:D,4,FALSE))</f>
        <v>Y</v>
      </c>
      <c r="M946" s="3" t="str">
        <f>IF(VLOOKUP(D946,'Resources Final'!A:E,5,FALSE)=0,"",VLOOKUP(D946,'Resources Final'!A:E,5,FALSE))</f>
        <v/>
      </c>
      <c r="N946" s="7" t="str">
        <f>IF(VLOOKUP(D946,'Resources Final'!A:F,6,FALSE)=0,"",VLOOKUP(D946,'Resources Final'!A:F,6,FALSE))</f>
        <v/>
      </c>
      <c r="O946" s="3" t="str">
        <f>IF(VLOOKUP(D946,'Resources Final'!A:G,7,FALSE)=0,"",VLOOKUP(D946,'Resources Final'!A:G,7,FALSE))</f>
        <v/>
      </c>
    </row>
    <row r="947" spans="1:15" x14ac:dyDescent="0.2">
      <c r="A947" s="11">
        <v>990</v>
      </c>
      <c r="B947" s="11" t="str">
        <f t="shared" si="26"/>
        <v>Charles G. Koch Charitable Foundation_Presbyterian College20112043</v>
      </c>
      <c r="C947" s="11" t="s">
        <v>19</v>
      </c>
      <c r="D947" s="11" t="s">
        <v>2894</v>
      </c>
      <c r="E947" s="11" t="s">
        <v>2894</v>
      </c>
      <c r="F947" s="4">
        <v>2043</v>
      </c>
      <c r="G947" s="3">
        <v>2011</v>
      </c>
      <c r="H947" s="3" t="s">
        <v>21</v>
      </c>
      <c r="I947" s="12"/>
      <c r="J947" s="3">
        <v>114</v>
      </c>
      <c r="K947" s="3" t="str">
        <f>IF(VLOOKUP(D947,'Resources Final'!A:C,3,FALSE)=0,"",VLOOKUP(D947,'Resources Final'!A:C,3,FALSE))</f>
        <v/>
      </c>
      <c r="L947" s="3" t="str">
        <f>IF(VLOOKUP(D947,'Resources Final'!A:D,4,FALSE)=0,"",VLOOKUP(D947,'Resources Final'!A:D,4,FALSE))</f>
        <v>Y</v>
      </c>
      <c r="M947" s="3" t="str">
        <f>IF(VLOOKUP(D947,'Resources Final'!A:E,5,FALSE)=0,"",VLOOKUP(D947,'Resources Final'!A:E,5,FALSE))</f>
        <v/>
      </c>
      <c r="N947" s="7" t="str">
        <f>IF(VLOOKUP(D947,'Resources Final'!A:F,6,FALSE)=0,"",VLOOKUP(D947,'Resources Final'!A:F,6,FALSE))</f>
        <v/>
      </c>
      <c r="O947" s="3" t="str">
        <f>IF(VLOOKUP(D947,'Resources Final'!A:G,7,FALSE)=0,"",VLOOKUP(D947,'Resources Final'!A:G,7,FALSE))</f>
        <v/>
      </c>
    </row>
    <row r="948" spans="1:15" x14ac:dyDescent="0.2">
      <c r="A948" s="11">
        <v>990</v>
      </c>
      <c r="B948" s="11" t="str">
        <f t="shared" si="26"/>
        <v>Charles G. Koch Charitable Foundation_Providence College20118400</v>
      </c>
      <c r="C948" s="11" t="s">
        <v>19</v>
      </c>
      <c r="D948" s="11" t="s">
        <v>2917</v>
      </c>
      <c r="E948" s="11" t="s">
        <v>2917</v>
      </c>
      <c r="F948" s="4">
        <v>8400</v>
      </c>
      <c r="G948" s="3">
        <v>2011</v>
      </c>
      <c r="H948" s="3" t="s">
        <v>21</v>
      </c>
      <c r="I948" s="12"/>
      <c r="J948" s="3">
        <v>115</v>
      </c>
      <c r="K948" s="3" t="str">
        <f>IF(VLOOKUP(D948,'Resources Final'!A:C,3,FALSE)=0,"",VLOOKUP(D948,'Resources Final'!A:C,3,FALSE))</f>
        <v/>
      </c>
      <c r="L948" s="3" t="str">
        <f>IF(VLOOKUP(D948,'Resources Final'!A:D,4,FALSE)=0,"",VLOOKUP(D948,'Resources Final'!A:D,4,FALSE))</f>
        <v>Y</v>
      </c>
      <c r="M948" s="3" t="str">
        <f>IF(VLOOKUP(D948,'Resources Final'!A:E,5,FALSE)=0,"",VLOOKUP(D948,'Resources Final'!A:E,5,FALSE))</f>
        <v/>
      </c>
      <c r="N948" s="7" t="str">
        <f>IF(VLOOKUP(D948,'Resources Final'!A:F,6,FALSE)=0,"",VLOOKUP(D948,'Resources Final'!A:F,6,FALSE))</f>
        <v/>
      </c>
      <c r="O948" s="3" t="str">
        <f>IF(VLOOKUP(D948,'Resources Final'!A:G,7,FALSE)=0,"",VLOOKUP(D948,'Resources Final'!A:G,7,FALSE))</f>
        <v/>
      </c>
    </row>
    <row r="949" spans="1:15" x14ac:dyDescent="0.2">
      <c r="A949" s="11">
        <v>990</v>
      </c>
      <c r="B949" s="11" t="str">
        <f t="shared" si="26"/>
        <v>Charles G. Koch Charitable Foundation_Randolph-Macon College20119000</v>
      </c>
      <c r="C949" s="11" t="s">
        <v>19</v>
      </c>
      <c r="D949" s="11" t="s">
        <v>2990</v>
      </c>
      <c r="E949" s="11" t="s">
        <v>2990</v>
      </c>
      <c r="F949" s="4">
        <v>9000</v>
      </c>
      <c r="G949" s="3">
        <v>2011</v>
      </c>
      <c r="H949" s="3" t="s">
        <v>21</v>
      </c>
      <c r="I949" s="12"/>
      <c r="J949" s="3">
        <v>116</v>
      </c>
      <c r="K949" s="3" t="str">
        <f>IF(VLOOKUP(D949,'Resources Final'!A:C,3,FALSE)=0,"",VLOOKUP(D949,'Resources Final'!A:C,3,FALSE))</f>
        <v/>
      </c>
      <c r="L949" s="3" t="str">
        <f>IF(VLOOKUP(D949,'Resources Final'!A:D,4,FALSE)=0,"",VLOOKUP(D949,'Resources Final'!A:D,4,FALSE))</f>
        <v>Y</v>
      </c>
      <c r="M949" s="3" t="str">
        <f>IF(VLOOKUP(D949,'Resources Final'!A:E,5,FALSE)=0,"",VLOOKUP(D949,'Resources Final'!A:E,5,FALSE))</f>
        <v/>
      </c>
      <c r="N949" s="7" t="str">
        <f>IF(VLOOKUP(D949,'Resources Final'!A:F,6,FALSE)=0,"",VLOOKUP(D949,'Resources Final'!A:F,6,FALSE))</f>
        <v/>
      </c>
      <c r="O949" s="3" t="str">
        <f>IF(VLOOKUP(D949,'Resources Final'!A:G,7,FALSE)=0,"",VLOOKUP(D949,'Resources Final'!A:G,7,FALSE))</f>
        <v/>
      </c>
    </row>
    <row r="950" spans="1:15" x14ac:dyDescent="0.2">
      <c r="A950" s="11">
        <v>990</v>
      </c>
      <c r="B950" s="11" t="str">
        <f t="shared" si="26"/>
        <v>Charles G. Koch Charitable Foundation_Regent University201110000</v>
      </c>
      <c r="C950" s="11" t="s">
        <v>19</v>
      </c>
      <c r="D950" s="11" t="s">
        <v>3019</v>
      </c>
      <c r="E950" s="11" t="s">
        <v>3019</v>
      </c>
      <c r="F950" s="4">
        <v>10000</v>
      </c>
      <c r="G950" s="3">
        <v>2011</v>
      </c>
      <c r="H950" s="3" t="s">
        <v>21</v>
      </c>
      <c r="I950" s="12"/>
      <c r="J950" s="3">
        <v>117</v>
      </c>
      <c r="K950" s="3" t="str">
        <f>IF(VLOOKUP(D950,'Resources Final'!A:C,3,FALSE)=0,"",VLOOKUP(D950,'Resources Final'!A:C,3,FALSE))</f>
        <v/>
      </c>
      <c r="L950" s="3" t="str">
        <f>IF(VLOOKUP(D950,'Resources Final'!A:D,4,FALSE)=0,"",VLOOKUP(D950,'Resources Final'!A:D,4,FALSE))</f>
        <v>Y</v>
      </c>
      <c r="M950" s="3" t="str">
        <f>IF(VLOOKUP(D950,'Resources Final'!A:E,5,FALSE)=0,"",VLOOKUP(D950,'Resources Final'!A:E,5,FALSE))</f>
        <v/>
      </c>
      <c r="N950" s="7" t="str">
        <f>IF(VLOOKUP(D950,'Resources Final'!A:F,6,FALSE)=0,"",VLOOKUP(D950,'Resources Final'!A:F,6,FALSE))</f>
        <v/>
      </c>
      <c r="O950" s="3" t="str">
        <f>IF(VLOOKUP(D950,'Resources Final'!A:G,7,FALSE)=0,"",VLOOKUP(D950,'Resources Final'!A:G,7,FALSE))</f>
        <v/>
      </c>
    </row>
    <row r="951" spans="1:15" x14ac:dyDescent="0.2">
      <c r="A951" s="11">
        <v>990</v>
      </c>
      <c r="B951" s="11" t="str">
        <f t="shared" si="26"/>
        <v>Charles G. Koch Charitable Foundation_Rhodes College201115000</v>
      </c>
      <c r="C951" s="11" t="s">
        <v>19</v>
      </c>
      <c r="D951" s="11" t="s">
        <v>3058</v>
      </c>
      <c r="E951" s="11" t="s">
        <v>3058</v>
      </c>
      <c r="F951" s="4">
        <v>15000</v>
      </c>
      <c r="G951" s="3">
        <v>2011</v>
      </c>
      <c r="H951" s="3" t="s">
        <v>21</v>
      </c>
      <c r="I951" s="12"/>
      <c r="J951" s="3">
        <v>118</v>
      </c>
      <c r="K951" s="3" t="str">
        <f>IF(VLOOKUP(D951,'Resources Final'!A:C,3,FALSE)=0,"",VLOOKUP(D951,'Resources Final'!A:C,3,FALSE))</f>
        <v/>
      </c>
      <c r="L951" s="3" t="str">
        <f>IF(VLOOKUP(D951,'Resources Final'!A:D,4,FALSE)=0,"",VLOOKUP(D951,'Resources Final'!A:D,4,FALSE))</f>
        <v>Y</v>
      </c>
      <c r="M951" s="3" t="str">
        <f>IF(VLOOKUP(D951,'Resources Final'!A:E,5,FALSE)=0,"",VLOOKUP(D951,'Resources Final'!A:E,5,FALSE))</f>
        <v/>
      </c>
      <c r="N951" s="7" t="str">
        <f>IF(VLOOKUP(D951,'Resources Final'!A:F,6,FALSE)=0,"",VLOOKUP(D951,'Resources Final'!A:F,6,FALSE))</f>
        <v/>
      </c>
      <c r="O951" s="3" t="str">
        <f>IF(VLOOKUP(D951,'Resources Final'!A:G,7,FALSE)=0,"",VLOOKUP(D951,'Resources Final'!A:G,7,FALSE))</f>
        <v/>
      </c>
    </row>
    <row r="952" spans="1:15" x14ac:dyDescent="0.2">
      <c r="A952" s="11">
        <v>990</v>
      </c>
      <c r="B952" s="11" t="str">
        <f t="shared" si="26"/>
        <v>Charles G. Koch Charitable Foundation_Robert Morris University20115500</v>
      </c>
      <c r="C952" s="11" t="s">
        <v>19</v>
      </c>
      <c r="D952" s="11" t="s">
        <v>3080</v>
      </c>
      <c r="E952" s="11" t="s">
        <v>3080</v>
      </c>
      <c r="F952" s="4">
        <v>5500</v>
      </c>
      <c r="G952" s="3">
        <v>2011</v>
      </c>
      <c r="H952" s="3" t="s">
        <v>21</v>
      </c>
      <c r="I952" s="12"/>
      <c r="J952" s="3">
        <v>119</v>
      </c>
      <c r="K952" s="3" t="str">
        <f>IF(VLOOKUP(D952,'Resources Final'!A:C,3,FALSE)=0,"",VLOOKUP(D952,'Resources Final'!A:C,3,FALSE))</f>
        <v/>
      </c>
      <c r="L952" s="3" t="str">
        <f>IF(VLOOKUP(D952,'Resources Final'!A:D,4,FALSE)=0,"",VLOOKUP(D952,'Resources Final'!A:D,4,FALSE))</f>
        <v>Y</v>
      </c>
      <c r="M952" s="3" t="str">
        <f>IF(VLOOKUP(D952,'Resources Final'!A:E,5,FALSE)=0,"",VLOOKUP(D952,'Resources Final'!A:E,5,FALSE))</f>
        <v/>
      </c>
      <c r="N952" s="7" t="str">
        <f>IF(VLOOKUP(D952,'Resources Final'!A:F,6,FALSE)=0,"",VLOOKUP(D952,'Resources Final'!A:F,6,FALSE))</f>
        <v/>
      </c>
      <c r="O952" s="3" t="str">
        <f>IF(VLOOKUP(D952,'Resources Final'!A:G,7,FALSE)=0,"",VLOOKUP(D952,'Resources Final'!A:G,7,FALSE))</f>
        <v/>
      </c>
    </row>
    <row r="953" spans="1:15" x14ac:dyDescent="0.2">
      <c r="A953" s="11">
        <v>990</v>
      </c>
      <c r="B953" s="11" t="str">
        <f t="shared" si="26"/>
        <v>Charles G. Koch Charitable Foundation_Rockford College201111700</v>
      </c>
      <c r="C953" s="11" t="s">
        <v>19</v>
      </c>
      <c r="D953" s="11" t="s">
        <v>3094</v>
      </c>
      <c r="E953" s="11" t="s">
        <v>3094</v>
      </c>
      <c r="F953" s="4">
        <v>11700</v>
      </c>
      <c r="G953" s="3">
        <v>2011</v>
      </c>
      <c r="H953" s="3" t="s">
        <v>21</v>
      </c>
      <c r="I953" s="12"/>
      <c r="J953" s="3">
        <v>120</v>
      </c>
      <c r="K953" s="3" t="str">
        <f>IF(VLOOKUP(D953,'Resources Final'!A:C,3,FALSE)=0,"",VLOOKUP(D953,'Resources Final'!A:C,3,FALSE))</f>
        <v/>
      </c>
      <c r="L953" s="3" t="str">
        <f>IF(VLOOKUP(D953,'Resources Final'!A:D,4,FALSE)=0,"",VLOOKUP(D953,'Resources Final'!A:D,4,FALSE))</f>
        <v>Y</v>
      </c>
      <c r="M953" s="3" t="str">
        <f>IF(VLOOKUP(D953,'Resources Final'!A:E,5,FALSE)=0,"",VLOOKUP(D953,'Resources Final'!A:E,5,FALSE))</f>
        <v/>
      </c>
      <c r="N953" s="7" t="str">
        <f>IF(VLOOKUP(D953,'Resources Final'!A:F,6,FALSE)=0,"",VLOOKUP(D953,'Resources Final'!A:F,6,FALSE))</f>
        <v/>
      </c>
      <c r="O953" s="3" t="str">
        <f>IF(VLOOKUP(D953,'Resources Final'!A:G,7,FALSE)=0,"",VLOOKUP(D953,'Resources Final'!A:G,7,FALSE))</f>
        <v/>
      </c>
    </row>
    <row r="954" spans="1:15" x14ac:dyDescent="0.2">
      <c r="A954" s="11">
        <v>990</v>
      </c>
      <c r="B954" s="11" t="str">
        <f t="shared" si="26"/>
        <v>Charles G. Koch Charitable Foundation_Roosevelt University20118400</v>
      </c>
      <c r="C954" s="11" t="s">
        <v>19</v>
      </c>
      <c r="D954" s="11" t="s">
        <v>3116</v>
      </c>
      <c r="E954" s="11" t="s">
        <v>3116</v>
      </c>
      <c r="F954" s="4">
        <v>8400</v>
      </c>
      <c r="G954" s="3">
        <v>2011</v>
      </c>
      <c r="H954" s="3" t="s">
        <v>21</v>
      </c>
      <c r="I954" s="12"/>
      <c r="J954" s="3">
        <v>121</v>
      </c>
      <c r="K954" s="3" t="str">
        <f>IF(VLOOKUP(D954,'Resources Final'!A:C,3,FALSE)=0,"",VLOOKUP(D954,'Resources Final'!A:C,3,FALSE))</f>
        <v/>
      </c>
      <c r="L954" s="3" t="str">
        <f>IF(VLOOKUP(D954,'Resources Final'!A:D,4,FALSE)=0,"",VLOOKUP(D954,'Resources Final'!A:D,4,FALSE))</f>
        <v>Y</v>
      </c>
      <c r="M954" s="3" t="str">
        <f>IF(VLOOKUP(D954,'Resources Final'!A:E,5,FALSE)=0,"",VLOOKUP(D954,'Resources Final'!A:E,5,FALSE))</f>
        <v/>
      </c>
      <c r="N954" s="7" t="str">
        <f>IF(VLOOKUP(D954,'Resources Final'!A:F,6,FALSE)=0,"",VLOOKUP(D954,'Resources Final'!A:F,6,FALSE))</f>
        <v/>
      </c>
      <c r="O954" s="3" t="str">
        <f>IF(VLOOKUP(D954,'Resources Final'!A:G,7,FALSE)=0,"",VLOOKUP(D954,'Resources Final'!A:G,7,FALSE))</f>
        <v/>
      </c>
    </row>
    <row r="955" spans="1:15" x14ac:dyDescent="0.2">
      <c r="A955" s="11">
        <v>990</v>
      </c>
      <c r="B955" s="11" t="str">
        <f t="shared" si="26"/>
        <v>Charles G. Koch Charitable Foundation_Ryan Foundation201115000</v>
      </c>
      <c r="C955" s="11" t="s">
        <v>19</v>
      </c>
      <c r="D955" s="11" t="s">
        <v>3154</v>
      </c>
      <c r="E955" s="11" t="s">
        <v>3154</v>
      </c>
      <c r="F955" s="4">
        <v>15000</v>
      </c>
      <c r="G955" s="3">
        <v>2011</v>
      </c>
      <c r="H955" s="3" t="s">
        <v>21</v>
      </c>
      <c r="I955" s="12"/>
      <c r="J955" s="3">
        <v>122</v>
      </c>
      <c r="K955" s="3" t="str">
        <f>IF(VLOOKUP(D955,'Resources Final'!A:C,3,FALSE)=0,"",VLOOKUP(D955,'Resources Final'!A:C,3,FALSE))</f>
        <v/>
      </c>
      <c r="L955" s="3" t="str">
        <f>IF(VLOOKUP(D955,'Resources Final'!A:D,4,FALSE)=0,"",VLOOKUP(D955,'Resources Final'!A:D,4,FALSE))</f>
        <v/>
      </c>
      <c r="M955" s="3" t="str">
        <f>IF(VLOOKUP(D955,'Resources Final'!A:E,5,FALSE)=0,"",VLOOKUP(D955,'Resources Final'!A:E,5,FALSE))</f>
        <v/>
      </c>
      <c r="N955" s="7" t="str">
        <f>IF(VLOOKUP(D955,'Resources Final'!A:F,6,FALSE)=0,"",VLOOKUP(D955,'Resources Final'!A:F,6,FALSE))</f>
        <v/>
      </c>
      <c r="O955" s="3" t="str">
        <f>IF(VLOOKUP(D955,'Resources Final'!A:G,7,FALSE)=0,"",VLOOKUP(D955,'Resources Final'!A:G,7,FALSE))</f>
        <v/>
      </c>
    </row>
    <row r="956" spans="1:15" x14ac:dyDescent="0.2">
      <c r="A956" s="11">
        <v>990</v>
      </c>
      <c r="B956" s="11" t="str">
        <f t="shared" si="26"/>
        <v>Charles G. Koch Charitable Foundation_Saginaw Valley State University20113650</v>
      </c>
      <c r="C956" s="11" t="s">
        <v>19</v>
      </c>
      <c r="D956" s="11" t="s">
        <v>3200</v>
      </c>
      <c r="E956" s="11" t="s">
        <v>3200</v>
      </c>
      <c r="F956" s="4">
        <v>3650</v>
      </c>
      <c r="G956" s="3">
        <v>2011</v>
      </c>
      <c r="H956" s="3" t="s">
        <v>21</v>
      </c>
      <c r="I956" s="12"/>
      <c r="J956" s="3">
        <v>123</v>
      </c>
      <c r="K956" s="3" t="str">
        <f>IF(VLOOKUP(D956,'Resources Final'!A:C,3,FALSE)=0,"",VLOOKUP(D956,'Resources Final'!A:C,3,FALSE))</f>
        <v/>
      </c>
      <c r="L956" s="3" t="str">
        <f>IF(VLOOKUP(D956,'Resources Final'!A:D,4,FALSE)=0,"",VLOOKUP(D956,'Resources Final'!A:D,4,FALSE))</f>
        <v>Y</v>
      </c>
      <c r="M956" s="3" t="str">
        <f>IF(VLOOKUP(D956,'Resources Final'!A:E,5,FALSE)=0,"",VLOOKUP(D956,'Resources Final'!A:E,5,FALSE))</f>
        <v/>
      </c>
      <c r="N956" s="7" t="str">
        <f>IF(VLOOKUP(D956,'Resources Final'!A:F,6,FALSE)=0,"",VLOOKUP(D956,'Resources Final'!A:F,6,FALSE))</f>
        <v/>
      </c>
      <c r="O956" s="3" t="str">
        <f>IF(VLOOKUP(D956,'Resources Final'!A:G,7,FALSE)=0,"",VLOOKUP(D956,'Resources Final'!A:G,7,FALSE))</f>
        <v/>
      </c>
    </row>
    <row r="957" spans="1:15" x14ac:dyDescent="0.2">
      <c r="A957" s="11">
        <v>990</v>
      </c>
      <c r="B957" s="11" t="str">
        <f t="shared" si="26"/>
        <v>Charles G. Koch Charitable Foundation_Salisbury University201112000</v>
      </c>
      <c r="C957" s="11" t="s">
        <v>19</v>
      </c>
      <c r="D957" s="11" t="s">
        <v>3209</v>
      </c>
      <c r="E957" s="11" t="s">
        <v>3209</v>
      </c>
      <c r="F957" s="4">
        <v>12000</v>
      </c>
      <c r="G957" s="3">
        <v>2011</v>
      </c>
      <c r="H957" s="3" t="s">
        <v>21</v>
      </c>
      <c r="I957" s="12"/>
      <c r="J957" s="3">
        <v>124</v>
      </c>
      <c r="K957" s="3" t="str">
        <f>IF(VLOOKUP(D957,'Resources Final'!A:C,3,FALSE)=0,"",VLOOKUP(D957,'Resources Final'!A:C,3,FALSE))</f>
        <v/>
      </c>
      <c r="L957" s="3" t="str">
        <f>IF(VLOOKUP(D957,'Resources Final'!A:D,4,FALSE)=0,"",VLOOKUP(D957,'Resources Final'!A:D,4,FALSE))</f>
        <v>Y</v>
      </c>
      <c r="M957" s="3" t="str">
        <f>IF(VLOOKUP(D957,'Resources Final'!A:E,5,FALSE)=0,"",VLOOKUP(D957,'Resources Final'!A:E,5,FALSE))</f>
        <v/>
      </c>
      <c r="N957" s="7" t="str">
        <f>IF(VLOOKUP(D957,'Resources Final'!A:F,6,FALSE)=0,"",VLOOKUP(D957,'Resources Final'!A:F,6,FALSE))</f>
        <v/>
      </c>
      <c r="O957" s="3" t="str">
        <f>IF(VLOOKUP(D957,'Resources Final'!A:G,7,FALSE)=0,"",VLOOKUP(D957,'Resources Final'!A:G,7,FALSE))</f>
        <v/>
      </c>
    </row>
    <row r="958" spans="1:15" x14ac:dyDescent="0.2">
      <c r="A958" s="11">
        <v>990</v>
      </c>
      <c r="B958" s="11" t="str">
        <f t="shared" si="26"/>
        <v>Charles G. Koch Charitable Foundation_San Diego State University Research Foundation20115500</v>
      </c>
      <c r="C958" s="11" t="s">
        <v>19</v>
      </c>
      <c r="D958" s="11" t="s">
        <v>3217</v>
      </c>
      <c r="E958" s="11" t="s">
        <v>3218</v>
      </c>
      <c r="F958" s="4">
        <v>5500</v>
      </c>
      <c r="G958" s="3">
        <v>2011</v>
      </c>
      <c r="H958" s="3" t="s">
        <v>21</v>
      </c>
      <c r="I958" s="12"/>
      <c r="J958" s="3">
        <v>125</v>
      </c>
      <c r="K958" s="3" t="str">
        <f>IF(VLOOKUP(D958,'Resources Final'!A:C,3,FALSE)=0,"",VLOOKUP(D958,'Resources Final'!A:C,3,FALSE))</f>
        <v/>
      </c>
      <c r="L958" s="3" t="str">
        <f>IF(VLOOKUP(D958,'Resources Final'!A:D,4,FALSE)=0,"",VLOOKUP(D958,'Resources Final'!A:D,4,FALSE))</f>
        <v>Y</v>
      </c>
      <c r="M958" s="3" t="str">
        <f>IF(VLOOKUP(D958,'Resources Final'!A:E,5,FALSE)=0,"",VLOOKUP(D958,'Resources Final'!A:E,5,FALSE))</f>
        <v/>
      </c>
      <c r="N958" s="7" t="str">
        <f>IF(VLOOKUP(D958,'Resources Final'!A:F,6,FALSE)=0,"",VLOOKUP(D958,'Resources Final'!A:F,6,FALSE))</f>
        <v/>
      </c>
      <c r="O958" s="3" t="str">
        <f>IF(VLOOKUP(D958,'Resources Final'!A:G,7,FALSE)=0,"",VLOOKUP(D958,'Resources Final'!A:G,7,FALSE))</f>
        <v/>
      </c>
    </row>
    <row r="959" spans="1:15" x14ac:dyDescent="0.2">
      <c r="A959" s="11">
        <v>990</v>
      </c>
      <c r="B959" s="11" t="str">
        <f t="shared" si="26"/>
        <v>Charles G. Koch Charitable Foundation_Sarah Lawrence College20118000</v>
      </c>
      <c r="C959" s="11" t="s">
        <v>19</v>
      </c>
      <c r="D959" s="11" t="s">
        <v>3232</v>
      </c>
      <c r="E959" s="11" t="s">
        <v>3232</v>
      </c>
      <c r="F959" s="4">
        <v>8000</v>
      </c>
      <c r="G959" s="3">
        <v>2011</v>
      </c>
      <c r="H959" s="3" t="s">
        <v>21</v>
      </c>
      <c r="I959" s="12"/>
      <c r="J959" s="3">
        <v>126</v>
      </c>
      <c r="K959" s="3" t="str">
        <f>IF(VLOOKUP(D959,'Resources Final'!A:C,3,FALSE)=0,"",VLOOKUP(D959,'Resources Final'!A:C,3,FALSE))</f>
        <v/>
      </c>
      <c r="L959" s="3" t="str">
        <f>IF(VLOOKUP(D959,'Resources Final'!A:D,4,FALSE)=0,"",VLOOKUP(D959,'Resources Final'!A:D,4,FALSE))</f>
        <v>Y</v>
      </c>
      <c r="M959" s="3" t="str">
        <f>IF(VLOOKUP(D959,'Resources Final'!A:E,5,FALSE)=0,"",VLOOKUP(D959,'Resources Final'!A:E,5,FALSE))</f>
        <v/>
      </c>
      <c r="N959" s="7" t="str">
        <f>IF(VLOOKUP(D959,'Resources Final'!A:F,6,FALSE)=0,"",VLOOKUP(D959,'Resources Final'!A:F,6,FALSE))</f>
        <v/>
      </c>
      <c r="O959" s="3" t="str">
        <f>IF(VLOOKUP(D959,'Resources Final'!A:G,7,FALSE)=0,"",VLOOKUP(D959,'Resources Final'!A:G,7,FALSE))</f>
        <v/>
      </c>
    </row>
    <row r="960" spans="1:15" x14ac:dyDescent="0.2">
      <c r="A960" s="11">
        <v>990</v>
      </c>
      <c r="B960" s="11" t="str">
        <f t="shared" si="26"/>
        <v>Charles G. Koch Charitable Foundation_Seton Hall University201110780</v>
      </c>
      <c r="C960" s="11" t="s">
        <v>19</v>
      </c>
      <c r="D960" s="11" t="s">
        <v>3285</v>
      </c>
      <c r="E960" s="11" t="s">
        <v>3285</v>
      </c>
      <c r="F960" s="4">
        <v>10780</v>
      </c>
      <c r="G960" s="3">
        <v>2011</v>
      </c>
      <c r="H960" s="3" t="s">
        <v>21</v>
      </c>
      <c r="I960" s="12"/>
      <c r="J960" s="3">
        <v>127</v>
      </c>
      <c r="K960" s="3" t="str">
        <f>IF(VLOOKUP(D960,'Resources Final'!A:C,3,FALSE)=0,"",VLOOKUP(D960,'Resources Final'!A:C,3,FALSE))</f>
        <v/>
      </c>
      <c r="L960" s="3" t="str">
        <f>IF(VLOOKUP(D960,'Resources Final'!A:D,4,FALSE)=0,"",VLOOKUP(D960,'Resources Final'!A:D,4,FALSE))</f>
        <v>Y</v>
      </c>
      <c r="M960" s="3" t="str">
        <f>IF(VLOOKUP(D960,'Resources Final'!A:E,5,FALSE)=0,"",VLOOKUP(D960,'Resources Final'!A:E,5,FALSE))</f>
        <v/>
      </c>
      <c r="N960" s="7" t="str">
        <f>IF(VLOOKUP(D960,'Resources Final'!A:F,6,FALSE)=0,"",VLOOKUP(D960,'Resources Final'!A:F,6,FALSE))</f>
        <v/>
      </c>
      <c r="O960" s="3" t="str">
        <f>IF(VLOOKUP(D960,'Resources Final'!A:G,7,FALSE)=0,"",VLOOKUP(D960,'Resources Final'!A:G,7,FALSE))</f>
        <v/>
      </c>
    </row>
    <row r="961" spans="1:15" x14ac:dyDescent="0.2">
      <c r="A961" s="11">
        <v>990</v>
      </c>
      <c r="B961" s="11" t="str">
        <f t="shared" si="26"/>
        <v>Charles G. Koch Charitable Foundation_Skidmore College20114200</v>
      </c>
      <c r="C961" s="11" t="s">
        <v>19</v>
      </c>
      <c r="D961" s="11" t="s">
        <v>3325</v>
      </c>
      <c r="E961" s="11" t="s">
        <v>3325</v>
      </c>
      <c r="F961" s="4">
        <v>4200</v>
      </c>
      <c r="G961" s="3">
        <v>2011</v>
      </c>
      <c r="H961" s="3" t="s">
        <v>21</v>
      </c>
      <c r="I961" s="12"/>
      <c r="J961" s="3">
        <v>128</v>
      </c>
      <c r="K961" s="3" t="str">
        <f>IF(VLOOKUP(D961,'Resources Final'!A:C,3,FALSE)=0,"",VLOOKUP(D961,'Resources Final'!A:C,3,FALSE))</f>
        <v/>
      </c>
      <c r="L961" s="3" t="str">
        <f>IF(VLOOKUP(D961,'Resources Final'!A:D,4,FALSE)=0,"",VLOOKUP(D961,'Resources Final'!A:D,4,FALSE))</f>
        <v>Y</v>
      </c>
      <c r="M961" s="3" t="str">
        <f>IF(VLOOKUP(D961,'Resources Final'!A:E,5,FALSE)=0,"",VLOOKUP(D961,'Resources Final'!A:E,5,FALSE))</f>
        <v/>
      </c>
      <c r="N961" s="7" t="str">
        <f>IF(VLOOKUP(D961,'Resources Final'!A:F,6,FALSE)=0,"",VLOOKUP(D961,'Resources Final'!A:F,6,FALSE))</f>
        <v/>
      </c>
      <c r="O961" s="3" t="str">
        <f>IF(VLOOKUP(D961,'Resources Final'!A:G,7,FALSE)=0,"",VLOOKUP(D961,'Resources Final'!A:G,7,FALSE))</f>
        <v/>
      </c>
    </row>
    <row r="962" spans="1:15" x14ac:dyDescent="0.2">
      <c r="A962" s="11">
        <v>990</v>
      </c>
      <c r="B962" s="11" t="str">
        <f t="shared" si="26"/>
        <v>Charles G. Koch Charitable Foundation_Southeast Idaho Research Institute20117500</v>
      </c>
      <c r="C962" s="11" t="s">
        <v>19</v>
      </c>
      <c r="D962" s="11" t="s">
        <v>3364</v>
      </c>
      <c r="E962" s="11" t="s">
        <v>3364</v>
      </c>
      <c r="F962" s="4">
        <v>7500</v>
      </c>
      <c r="G962" s="3">
        <v>2011</v>
      </c>
      <c r="H962" s="3" t="s">
        <v>21</v>
      </c>
      <c r="I962" s="12"/>
      <c r="J962" s="3">
        <v>129</v>
      </c>
      <c r="K962" s="3" t="str">
        <f>IF(VLOOKUP(D962,'Resources Final'!A:C,3,FALSE)=0,"",VLOOKUP(D962,'Resources Final'!A:C,3,FALSE))</f>
        <v/>
      </c>
      <c r="L962" s="3" t="str">
        <f>IF(VLOOKUP(D962,'Resources Final'!A:D,4,FALSE)=0,"",VLOOKUP(D962,'Resources Final'!A:D,4,FALSE))</f>
        <v/>
      </c>
      <c r="M962" s="3" t="str">
        <f>IF(VLOOKUP(D962,'Resources Final'!A:E,5,FALSE)=0,"",VLOOKUP(D962,'Resources Final'!A:E,5,FALSE))</f>
        <v/>
      </c>
      <c r="N962" s="7" t="str">
        <f>IF(VLOOKUP(D962,'Resources Final'!A:F,6,FALSE)=0,"",VLOOKUP(D962,'Resources Final'!A:F,6,FALSE))</f>
        <v/>
      </c>
      <c r="O962" s="3" t="str">
        <f>IF(VLOOKUP(D962,'Resources Final'!A:G,7,FALSE)=0,"",VLOOKUP(D962,'Resources Final'!A:G,7,FALSE))</f>
        <v/>
      </c>
    </row>
    <row r="963" spans="1:15" x14ac:dyDescent="0.2">
      <c r="A963" s="11">
        <v>990</v>
      </c>
      <c r="B963" s="11" t="str">
        <f t="shared" si="26"/>
        <v>Charles G. Koch Charitable Foundation_Southern Illinois University - Carbondale201117000</v>
      </c>
      <c r="C963" s="11" t="s">
        <v>19</v>
      </c>
      <c r="D963" s="11" t="s">
        <v>3369</v>
      </c>
      <c r="E963" s="11" t="s">
        <v>3368</v>
      </c>
      <c r="F963" s="4">
        <v>17000</v>
      </c>
      <c r="G963" s="3">
        <v>2011</v>
      </c>
      <c r="H963" s="3" t="s">
        <v>21</v>
      </c>
      <c r="I963" s="12"/>
      <c r="J963" s="3">
        <v>130</v>
      </c>
      <c r="K963" s="3" t="str">
        <f>IF(VLOOKUP(D963,'Resources Final'!A:C,3,FALSE)=0,"",VLOOKUP(D963,'Resources Final'!A:C,3,FALSE))</f>
        <v/>
      </c>
      <c r="L963" s="3" t="str">
        <f>IF(VLOOKUP(D963,'Resources Final'!A:D,4,FALSE)=0,"",VLOOKUP(D963,'Resources Final'!A:D,4,FALSE))</f>
        <v>Y</v>
      </c>
      <c r="M963" s="3" t="str">
        <f>IF(VLOOKUP(D963,'Resources Final'!A:E,5,FALSE)=0,"",VLOOKUP(D963,'Resources Final'!A:E,5,FALSE))</f>
        <v/>
      </c>
      <c r="N963" s="7" t="str">
        <f>IF(VLOOKUP(D963,'Resources Final'!A:F,6,FALSE)=0,"",VLOOKUP(D963,'Resources Final'!A:F,6,FALSE))</f>
        <v/>
      </c>
      <c r="O963" s="3" t="str">
        <f>IF(VLOOKUP(D963,'Resources Final'!A:G,7,FALSE)=0,"",VLOOKUP(D963,'Resources Final'!A:G,7,FALSE))</f>
        <v/>
      </c>
    </row>
    <row r="964" spans="1:15" x14ac:dyDescent="0.2">
      <c r="A964" s="11">
        <v>990</v>
      </c>
      <c r="B964" s="11" t="str">
        <f t="shared" si="26"/>
        <v>Charles G. Koch Charitable Foundation_Southern Utah University20119200</v>
      </c>
      <c r="C964" s="11" t="s">
        <v>19</v>
      </c>
      <c r="D964" s="11" t="s">
        <v>3374</v>
      </c>
      <c r="E964" s="11" t="s">
        <v>3374</v>
      </c>
      <c r="F964" s="4">
        <v>9200</v>
      </c>
      <c r="G964" s="3">
        <v>2011</v>
      </c>
      <c r="H964" s="3" t="s">
        <v>21</v>
      </c>
      <c r="I964" s="12"/>
      <c r="J964" s="3">
        <v>131</v>
      </c>
      <c r="K964" s="3" t="str">
        <f>IF(VLOOKUP(D964,'Resources Final'!A:C,3,FALSE)=0,"",VLOOKUP(D964,'Resources Final'!A:C,3,FALSE))</f>
        <v/>
      </c>
      <c r="L964" s="3" t="str">
        <f>IF(VLOOKUP(D964,'Resources Final'!A:D,4,FALSE)=0,"",VLOOKUP(D964,'Resources Final'!A:D,4,FALSE))</f>
        <v>Y</v>
      </c>
      <c r="M964" s="3" t="str">
        <f>IF(VLOOKUP(D964,'Resources Final'!A:E,5,FALSE)=0,"",VLOOKUP(D964,'Resources Final'!A:E,5,FALSE))</f>
        <v/>
      </c>
      <c r="N964" s="7" t="str">
        <f>IF(VLOOKUP(D964,'Resources Final'!A:F,6,FALSE)=0,"",VLOOKUP(D964,'Resources Final'!A:F,6,FALSE))</f>
        <v/>
      </c>
      <c r="O964" s="3" t="str">
        <f>IF(VLOOKUP(D964,'Resources Final'!A:G,7,FALSE)=0,"",VLOOKUP(D964,'Resources Final'!A:G,7,FALSE))</f>
        <v/>
      </c>
    </row>
    <row r="965" spans="1:15" x14ac:dyDescent="0.2">
      <c r="A965" s="11">
        <v>990</v>
      </c>
      <c r="B965" s="11" t="str">
        <f t="shared" si="26"/>
        <v>Charles G. Koch Charitable Foundation_St Ambrose University20115400</v>
      </c>
      <c r="C965" s="11" t="s">
        <v>19</v>
      </c>
      <c r="D965" s="11" t="s">
        <v>3394</v>
      </c>
      <c r="E965" s="11" t="s">
        <v>3394</v>
      </c>
      <c r="F965" s="4">
        <v>5400</v>
      </c>
      <c r="G965" s="3">
        <v>2011</v>
      </c>
      <c r="H965" s="3" t="s">
        <v>21</v>
      </c>
      <c r="I965" s="12"/>
      <c r="J965" s="3">
        <v>132</v>
      </c>
      <c r="K965" s="3" t="str">
        <f>IF(VLOOKUP(D965,'Resources Final'!A:C,3,FALSE)=0,"",VLOOKUP(D965,'Resources Final'!A:C,3,FALSE))</f>
        <v/>
      </c>
      <c r="L965" s="3" t="str">
        <f>IF(VLOOKUP(D965,'Resources Final'!A:D,4,FALSE)=0,"",VLOOKUP(D965,'Resources Final'!A:D,4,FALSE))</f>
        <v>Y</v>
      </c>
      <c r="M965" s="3" t="str">
        <f>IF(VLOOKUP(D965,'Resources Final'!A:E,5,FALSE)=0,"",VLOOKUP(D965,'Resources Final'!A:E,5,FALSE))</f>
        <v/>
      </c>
      <c r="N965" s="7" t="str">
        <f>IF(VLOOKUP(D965,'Resources Final'!A:F,6,FALSE)=0,"",VLOOKUP(D965,'Resources Final'!A:F,6,FALSE))</f>
        <v/>
      </c>
      <c r="O965" s="3" t="str">
        <f>IF(VLOOKUP(D965,'Resources Final'!A:G,7,FALSE)=0,"",VLOOKUP(D965,'Resources Final'!A:G,7,FALSE))</f>
        <v/>
      </c>
    </row>
    <row r="966" spans="1:15" x14ac:dyDescent="0.2">
      <c r="A966" s="11">
        <v>990</v>
      </c>
      <c r="B966" s="11" t="str">
        <f t="shared" si="26"/>
        <v>Charles G. Koch Charitable Foundation_St Cloud State University Foundation20116000</v>
      </c>
      <c r="C966" s="11" t="s">
        <v>19</v>
      </c>
      <c r="D966" s="11" t="s">
        <v>3398</v>
      </c>
      <c r="E966" s="11" t="s">
        <v>3397</v>
      </c>
      <c r="F966" s="4">
        <v>6000</v>
      </c>
      <c r="G966" s="3">
        <v>2011</v>
      </c>
      <c r="H966" s="3" t="s">
        <v>21</v>
      </c>
      <c r="I966" s="12"/>
      <c r="J966" s="3">
        <v>133</v>
      </c>
      <c r="K966" s="3" t="str">
        <f>IF(VLOOKUP(D966,'Resources Final'!A:C,3,FALSE)=0,"",VLOOKUP(D966,'Resources Final'!A:C,3,FALSE))</f>
        <v/>
      </c>
      <c r="L966" s="3" t="str">
        <f>IF(VLOOKUP(D966,'Resources Final'!A:D,4,FALSE)=0,"",VLOOKUP(D966,'Resources Final'!A:D,4,FALSE))</f>
        <v>Y</v>
      </c>
      <c r="M966" s="3" t="str">
        <f>IF(VLOOKUP(D966,'Resources Final'!A:E,5,FALSE)=0,"",VLOOKUP(D966,'Resources Final'!A:E,5,FALSE))</f>
        <v/>
      </c>
      <c r="N966" s="7" t="str">
        <f>IF(VLOOKUP(D966,'Resources Final'!A:F,6,FALSE)=0,"",VLOOKUP(D966,'Resources Final'!A:F,6,FALSE))</f>
        <v/>
      </c>
      <c r="O966" s="3" t="str">
        <f>IF(VLOOKUP(D966,'Resources Final'!A:G,7,FALSE)=0,"",VLOOKUP(D966,'Resources Final'!A:G,7,FALSE))</f>
        <v/>
      </c>
    </row>
    <row r="967" spans="1:15" x14ac:dyDescent="0.2">
      <c r="A967" s="11">
        <v>990</v>
      </c>
      <c r="B967" s="11" t="str">
        <f t="shared" si="26"/>
        <v>Charles G. Koch Charitable Foundation_St Edwards University20117000</v>
      </c>
      <c r="C967" s="11" t="s">
        <v>19</v>
      </c>
      <c r="D967" s="11" t="s">
        <v>3399</v>
      </c>
      <c r="E967" s="11" t="s">
        <v>3399</v>
      </c>
      <c r="F967" s="4">
        <v>7000</v>
      </c>
      <c r="G967" s="3">
        <v>2011</v>
      </c>
      <c r="H967" s="3" t="s">
        <v>21</v>
      </c>
      <c r="I967" s="12"/>
      <c r="J967" s="3">
        <v>134</v>
      </c>
      <c r="K967" s="3" t="str">
        <f>IF(VLOOKUP(D967,'Resources Final'!A:C,3,FALSE)=0,"",VLOOKUP(D967,'Resources Final'!A:C,3,FALSE))</f>
        <v/>
      </c>
      <c r="L967" s="3" t="str">
        <f>IF(VLOOKUP(D967,'Resources Final'!A:D,4,FALSE)=0,"",VLOOKUP(D967,'Resources Final'!A:D,4,FALSE))</f>
        <v>Y</v>
      </c>
      <c r="M967" s="3" t="str">
        <f>IF(VLOOKUP(D967,'Resources Final'!A:E,5,FALSE)=0,"",VLOOKUP(D967,'Resources Final'!A:E,5,FALSE))</f>
        <v/>
      </c>
      <c r="N967" s="7" t="str">
        <f>IF(VLOOKUP(D967,'Resources Final'!A:F,6,FALSE)=0,"",VLOOKUP(D967,'Resources Final'!A:F,6,FALSE))</f>
        <v/>
      </c>
      <c r="O967" s="3" t="str">
        <f>IF(VLOOKUP(D967,'Resources Final'!A:G,7,FALSE)=0,"",VLOOKUP(D967,'Resources Final'!A:G,7,FALSE))</f>
        <v/>
      </c>
    </row>
    <row r="968" spans="1:15" x14ac:dyDescent="0.2">
      <c r="A968" s="11">
        <v>990</v>
      </c>
      <c r="B968" s="11" t="str">
        <f t="shared" si="26"/>
        <v>Charles G. Koch Charitable Foundation_St John's University201129562</v>
      </c>
      <c r="C968" s="11" t="s">
        <v>19</v>
      </c>
      <c r="D968" s="11" t="s">
        <v>3401</v>
      </c>
      <c r="E968" s="11" t="s">
        <v>3401</v>
      </c>
      <c r="F968" s="4">
        <v>29562</v>
      </c>
      <c r="G968" s="3">
        <v>2011</v>
      </c>
      <c r="H968" s="3" t="s">
        <v>21</v>
      </c>
      <c r="I968" s="12"/>
      <c r="J968" s="3">
        <v>135</v>
      </c>
      <c r="K968" s="3" t="str">
        <f>IF(VLOOKUP(D968,'Resources Final'!A:C,3,FALSE)=0,"",VLOOKUP(D968,'Resources Final'!A:C,3,FALSE))</f>
        <v/>
      </c>
      <c r="L968" s="3" t="str">
        <f>IF(VLOOKUP(D968,'Resources Final'!A:D,4,FALSE)=0,"",VLOOKUP(D968,'Resources Final'!A:D,4,FALSE))</f>
        <v>Y</v>
      </c>
      <c r="M968" s="3" t="str">
        <f>IF(VLOOKUP(D968,'Resources Final'!A:E,5,FALSE)=0,"",VLOOKUP(D968,'Resources Final'!A:E,5,FALSE))</f>
        <v/>
      </c>
      <c r="N968" s="7" t="str">
        <f>IF(VLOOKUP(D968,'Resources Final'!A:F,6,FALSE)=0,"",VLOOKUP(D968,'Resources Final'!A:F,6,FALSE))</f>
        <v/>
      </c>
      <c r="O968" s="3" t="str">
        <f>IF(VLOOKUP(D968,'Resources Final'!A:G,7,FALSE)=0,"",VLOOKUP(D968,'Resources Final'!A:G,7,FALSE))</f>
        <v/>
      </c>
    </row>
    <row r="969" spans="1:15" x14ac:dyDescent="0.2">
      <c r="A969" s="11">
        <v>990</v>
      </c>
      <c r="B969" s="11" t="str">
        <f t="shared" si="26"/>
        <v>Charles G. Koch Charitable Foundation_St Lawrence University201114000</v>
      </c>
      <c r="C969" s="11" t="s">
        <v>19</v>
      </c>
      <c r="D969" s="11" t="s">
        <v>3402</v>
      </c>
      <c r="E969" s="11" t="s">
        <v>3402</v>
      </c>
      <c r="F969" s="4">
        <v>14000</v>
      </c>
      <c r="G969" s="3">
        <v>2011</v>
      </c>
      <c r="H969" s="3" t="s">
        <v>21</v>
      </c>
      <c r="I969" s="12"/>
      <c r="J969" s="3">
        <v>136</v>
      </c>
      <c r="K969" s="3" t="str">
        <f>IF(VLOOKUP(D969,'Resources Final'!A:C,3,FALSE)=0,"",VLOOKUP(D969,'Resources Final'!A:C,3,FALSE))</f>
        <v/>
      </c>
      <c r="L969" s="3" t="str">
        <f>IF(VLOOKUP(D969,'Resources Final'!A:D,4,FALSE)=0,"",VLOOKUP(D969,'Resources Final'!A:D,4,FALSE))</f>
        <v>Y</v>
      </c>
      <c r="M969" s="3" t="str">
        <f>IF(VLOOKUP(D969,'Resources Final'!A:E,5,FALSE)=0,"",VLOOKUP(D969,'Resources Final'!A:E,5,FALSE))</f>
        <v/>
      </c>
      <c r="N969" s="7" t="str">
        <f>IF(VLOOKUP(D969,'Resources Final'!A:F,6,FALSE)=0,"",VLOOKUP(D969,'Resources Final'!A:F,6,FALSE))</f>
        <v/>
      </c>
      <c r="O969" s="3" t="str">
        <f>IF(VLOOKUP(D969,'Resources Final'!A:G,7,FALSE)=0,"",VLOOKUP(D969,'Resources Final'!A:G,7,FALSE))</f>
        <v/>
      </c>
    </row>
    <row r="970" spans="1:15" x14ac:dyDescent="0.2">
      <c r="A970" s="11">
        <v>990</v>
      </c>
      <c r="B970" s="11" t="str">
        <f t="shared" si="26"/>
        <v>Charles G. Koch Charitable Foundation_State University of New York - Plattsburgh20117500</v>
      </c>
      <c r="C970" s="11" t="s">
        <v>19</v>
      </c>
      <c r="D970" s="11" t="s">
        <v>3421</v>
      </c>
      <c r="E970" s="11" t="s">
        <v>3036</v>
      </c>
      <c r="F970" s="4">
        <v>7500</v>
      </c>
      <c r="G970" s="3">
        <v>2011</v>
      </c>
      <c r="H970" s="3" t="s">
        <v>21</v>
      </c>
      <c r="I970" s="12"/>
      <c r="J970" s="3">
        <v>137</v>
      </c>
      <c r="K970" s="3" t="str">
        <f>IF(VLOOKUP(D970,'Resources Final'!A:C,3,FALSE)=0,"",VLOOKUP(D970,'Resources Final'!A:C,3,FALSE))</f>
        <v/>
      </c>
      <c r="L970" s="3" t="str">
        <f>IF(VLOOKUP(D970,'Resources Final'!A:D,4,FALSE)=0,"",VLOOKUP(D970,'Resources Final'!A:D,4,FALSE))</f>
        <v>Y</v>
      </c>
      <c r="M970" s="3" t="str">
        <f>IF(VLOOKUP(D970,'Resources Final'!A:E,5,FALSE)=0,"",VLOOKUP(D970,'Resources Final'!A:E,5,FALSE))</f>
        <v/>
      </c>
      <c r="N970" s="7" t="str">
        <f>IF(VLOOKUP(D970,'Resources Final'!A:F,6,FALSE)=0,"",VLOOKUP(D970,'Resources Final'!A:F,6,FALSE))</f>
        <v/>
      </c>
      <c r="O970" s="3" t="str">
        <f>IF(VLOOKUP(D970,'Resources Final'!A:G,7,FALSE)=0,"",VLOOKUP(D970,'Resources Final'!A:G,7,FALSE))</f>
        <v/>
      </c>
    </row>
    <row r="971" spans="1:15" x14ac:dyDescent="0.2">
      <c r="A971" s="11">
        <v>990</v>
      </c>
      <c r="B971" s="11" t="str">
        <f t="shared" si="26"/>
        <v>Charles G. Koch Charitable Foundation_Stephen F Austin State University20117000</v>
      </c>
      <c r="C971" s="11" t="s">
        <v>19</v>
      </c>
      <c r="D971" s="11" t="s">
        <v>3428</v>
      </c>
      <c r="E971" s="11" t="s">
        <v>3428</v>
      </c>
      <c r="F971" s="4">
        <v>7000</v>
      </c>
      <c r="G971" s="3">
        <v>2011</v>
      </c>
      <c r="H971" s="3" t="s">
        <v>21</v>
      </c>
      <c r="I971" s="12"/>
      <c r="J971" s="3">
        <v>138</v>
      </c>
      <c r="K971" s="3" t="str">
        <f>IF(VLOOKUP(D971,'Resources Final'!A:C,3,FALSE)=0,"",VLOOKUP(D971,'Resources Final'!A:C,3,FALSE))</f>
        <v/>
      </c>
      <c r="L971" s="3" t="str">
        <f>IF(VLOOKUP(D971,'Resources Final'!A:D,4,FALSE)=0,"",VLOOKUP(D971,'Resources Final'!A:D,4,FALSE))</f>
        <v>Y</v>
      </c>
      <c r="M971" s="3" t="str">
        <f>IF(VLOOKUP(D971,'Resources Final'!A:E,5,FALSE)=0,"",VLOOKUP(D971,'Resources Final'!A:E,5,FALSE))</f>
        <v/>
      </c>
      <c r="N971" s="7" t="str">
        <f>IF(VLOOKUP(D971,'Resources Final'!A:F,6,FALSE)=0,"",VLOOKUP(D971,'Resources Final'!A:F,6,FALSE))</f>
        <v/>
      </c>
      <c r="O971" s="3" t="str">
        <f>IF(VLOOKUP(D971,'Resources Final'!A:G,7,FALSE)=0,"",VLOOKUP(D971,'Resources Final'!A:G,7,FALSE))</f>
        <v/>
      </c>
    </row>
    <row r="972" spans="1:15" x14ac:dyDescent="0.2">
      <c r="A972" s="11">
        <v>990</v>
      </c>
      <c r="B972" s="11" t="str">
        <f t="shared" si="26"/>
        <v>Charles G. Koch Charitable Foundation_Suffolk University201119000</v>
      </c>
      <c r="C972" s="11" t="s">
        <v>19</v>
      </c>
      <c r="D972" s="11" t="s">
        <v>3472</v>
      </c>
      <c r="E972" s="11" t="s">
        <v>3472</v>
      </c>
      <c r="F972" s="4">
        <v>19000</v>
      </c>
      <c r="G972" s="3">
        <v>2011</v>
      </c>
      <c r="H972" s="3" t="s">
        <v>21</v>
      </c>
      <c r="I972" s="12"/>
      <c r="J972" s="3">
        <v>139</v>
      </c>
      <c r="K972" s="3" t="str">
        <f>IF(VLOOKUP(D972,'Resources Final'!A:C,3,FALSE)=0,"",VLOOKUP(D972,'Resources Final'!A:C,3,FALSE))</f>
        <v/>
      </c>
      <c r="L972" s="3" t="str">
        <f>IF(VLOOKUP(D972,'Resources Final'!A:D,4,FALSE)=0,"",VLOOKUP(D972,'Resources Final'!A:D,4,FALSE))</f>
        <v>Y</v>
      </c>
      <c r="M972" s="3" t="str">
        <f>IF(VLOOKUP(D972,'Resources Final'!A:E,5,FALSE)=0,"",VLOOKUP(D972,'Resources Final'!A:E,5,FALSE))</f>
        <v/>
      </c>
      <c r="N972" s="7" t="str">
        <f>IF(VLOOKUP(D972,'Resources Final'!A:F,6,FALSE)=0,"",VLOOKUP(D972,'Resources Final'!A:F,6,FALSE))</f>
        <v/>
      </c>
      <c r="O972" s="3" t="str">
        <f>IF(VLOOKUP(D972,'Resources Final'!A:G,7,FALSE)=0,"",VLOOKUP(D972,'Resources Final'!A:G,7,FALSE))</f>
        <v/>
      </c>
    </row>
    <row r="973" spans="1:15" x14ac:dyDescent="0.2">
      <c r="A973" s="11">
        <v>990</v>
      </c>
      <c r="B973" s="11" t="str">
        <f t="shared" si="26"/>
        <v>Charles G. Koch Charitable Foundation_Texas A&amp;M University20119000</v>
      </c>
      <c r="C973" s="11" t="s">
        <v>19</v>
      </c>
      <c r="D973" s="11" t="s">
        <v>3550</v>
      </c>
      <c r="E973" s="11" t="s">
        <v>3550</v>
      </c>
      <c r="F973" s="4">
        <v>9000</v>
      </c>
      <c r="G973" s="3">
        <v>2011</v>
      </c>
      <c r="H973" s="3" t="s">
        <v>21</v>
      </c>
      <c r="I973" s="12"/>
      <c r="J973" s="3">
        <v>140</v>
      </c>
      <c r="K973" s="3" t="str">
        <f>IF(VLOOKUP(D973,'Resources Final'!A:C,3,FALSE)=0,"",VLOOKUP(D973,'Resources Final'!A:C,3,FALSE))</f>
        <v/>
      </c>
      <c r="L973" s="3" t="str">
        <f>IF(VLOOKUP(D973,'Resources Final'!A:D,4,FALSE)=0,"",VLOOKUP(D973,'Resources Final'!A:D,4,FALSE))</f>
        <v>Y</v>
      </c>
      <c r="M973" s="3" t="str">
        <f>IF(VLOOKUP(D973,'Resources Final'!A:E,5,FALSE)=0,"",VLOOKUP(D973,'Resources Final'!A:E,5,FALSE))</f>
        <v/>
      </c>
      <c r="N973" s="7" t="str">
        <f>IF(VLOOKUP(D973,'Resources Final'!A:F,6,FALSE)=0,"",VLOOKUP(D973,'Resources Final'!A:F,6,FALSE))</f>
        <v/>
      </c>
      <c r="O973" s="3" t="str">
        <f>IF(VLOOKUP(D973,'Resources Final'!A:G,7,FALSE)=0,"",VLOOKUP(D973,'Resources Final'!A:G,7,FALSE))</f>
        <v/>
      </c>
    </row>
    <row r="974" spans="1:15" x14ac:dyDescent="0.2">
      <c r="A974" s="11">
        <v>990</v>
      </c>
      <c r="B974" s="11" t="str">
        <f t="shared" si="26"/>
        <v>Charles G. Koch Charitable Foundation_Texas State University2011-954</v>
      </c>
      <c r="C974" s="11" t="s">
        <v>19</v>
      </c>
      <c r="D974" s="11" t="s">
        <v>3557</v>
      </c>
      <c r="E974" s="11" t="s">
        <v>3557</v>
      </c>
      <c r="F974" s="4">
        <v>-954</v>
      </c>
      <c r="G974" s="3">
        <v>2011</v>
      </c>
      <c r="H974" s="3" t="s">
        <v>21</v>
      </c>
      <c r="I974" s="12"/>
      <c r="J974" s="3">
        <v>141</v>
      </c>
      <c r="K974" s="3" t="str">
        <f>IF(VLOOKUP(D974,'Resources Final'!A:C,3,FALSE)=0,"",VLOOKUP(D974,'Resources Final'!A:C,3,FALSE))</f>
        <v/>
      </c>
      <c r="L974" s="3" t="str">
        <f>IF(VLOOKUP(D974,'Resources Final'!A:D,4,FALSE)=0,"",VLOOKUP(D974,'Resources Final'!A:D,4,FALSE))</f>
        <v>Y</v>
      </c>
      <c r="M974" s="3" t="str">
        <f>IF(VLOOKUP(D974,'Resources Final'!A:E,5,FALSE)=0,"",VLOOKUP(D974,'Resources Final'!A:E,5,FALSE))</f>
        <v/>
      </c>
      <c r="N974" s="7" t="str">
        <f>IF(VLOOKUP(D974,'Resources Final'!A:F,6,FALSE)=0,"",VLOOKUP(D974,'Resources Final'!A:F,6,FALSE))</f>
        <v/>
      </c>
      <c r="O974" s="3" t="str">
        <f>IF(VLOOKUP(D974,'Resources Final'!A:G,7,FALSE)=0,"",VLOOKUP(D974,'Resources Final'!A:G,7,FALSE))</f>
        <v/>
      </c>
    </row>
    <row r="975" spans="1:15" x14ac:dyDescent="0.2">
      <c r="A975" s="11">
        <v>990</v>
      </c>
      <c r="B975" s="11" t="str">
        <f t="shared" si="26"/>
        <v>Charles G. Koch Charitable Foundation_The College of New Jersey201111900</v>
      </c>
      <c r="C975" s="11" t="s">
        <v>19</v>
      </c>
      <c r="D975" s="11" t="s">
        <v>3577</v>
      </c>
      <c r="E975" s="11" t="s">
        <v>3577</v>
      </c>
      <c r="F975" s="4">
        <v>11900</v>
      </c>
      <c r="G975" s="3">
        <v>2011</v>
      </c>
      <c r="H975" s="3" t="s">
        <v>21</v>
      </c>
      <c r="I975" s="12"/>
      <c r="J975" s="3">
        <v>142</v>
      </c>
      <c r="K975" s="3" t="str">
        <f>IF(VLOOKUP(D975,'Resources Final'!A:C,3,FALSE)=0,"",VLOOKUP(D975,'Resources Final'!A:C,3,FALSE))</f>
        <v/>
      </c>
      <c r="L975" s="3" t="str">
        <f>IF(VLOOKUP(D975,'Resources Final'!A:D,4,FALSE)=0,"",VLOOKUP(D975,'Resources Final'!A:D,4,FALSE))</f>
        <v>Y</v>
      </c>
      <c r="M975" s="3" t="str">
        <f>IF(VLOOKUP(D975,'Resources Final'!A:E,5,FALSE)=0,"",VLOOKUP(D975,'Resources Final'!A:E,5,FALSE))</f>
        <v/>
      </c>
      <c r="N975" s="7" t="str">
        <f>IF(VLOOKUP(D975,'Resources Final'!A:F,6,FALSE)=0,"",VLOOKUP(D975,'Resources Final'!A:F,6,FALSE))</f>
        <v/>
      </c>
      <c r="O975" s="3" t="str">
        <f>IF(VLOOKUP(D975,'Resources Final'!A:G,7,FALSE)=0,"",VLOOKUP(D975,'Resources Final'!A:G,7,FALSE))</f>
        <v/>
      </c>
    </row>
    <row r="976" spans="1:15" x14ac:dyDescent="0.2">
      <c r="A976" s="11">
        <v>990</v>
      </c>
      <c r="B976" s="11" t="str">
        <f t="shared" si="26"/>
        <v>Charles G. Koch Charitable Foundation_The Research Foundation2011-219</v>
      </c>
      <c r="C976" s="11" t="s">
        <v>19</v>
      </c>
      <c r="D976" s="11" t="s">
        <v>3610</v>
      </c>
      <c r="E976" s="11" t="s">
        <v>3610</v>
      </c>
      <c r="F976" s="4">
        <v>-219</v>
      </c>
      <c r="G976" s="3">
        <v>2011</v>
      </c>
      <c r="H976" s="3" t="s">
        <v>21</v>
      </c>
      <c r="I976" s="12"/>
      <c r="J976" s="3">
        <v>143</v>
      </c>
      <c r="K976" s="3" t="str">
        <f>IF(VLOOKUP(D976,'Resources Final'!A:C,3,FALSE)=0,"",VLOOKUP(D976,'Resources Final'!A:C,3,FALSE))</f>
        <v/>
      </c>
      <c r="L976" s="3" t="str">
        <f>IF(VLOOKUP(D976,'Resources Final'!A:D,4,FALSE)=0,"",VLOOKUP(D976,'Resources Final'!A:D,4,FALSE))</f>
        <v/>
      </c>
      <c r="M976" s="3" t="str">
        <f>IF(VLOOKUP(D976,'Resources Final'!A:E,5,FALSE)=0,"",VLOOKUP(D976,'Resources Final'!A:E,5,FALSE))</f>
        <v/>
      </c>
      <c r="N976" s="7" t="str">
        <f>IF(VLOOKUP(D976,'Resources Final'!A:F,6,FALSE)=0,"",VLOOKUP(D976,'Resources Final'!A:F,6,FALSE))</f>
        <v/>
      </c>
      <c r="O976" s="3" t="str">
        <f>IF(VLOOKUP(D976,'Resources Final'!A:G,7,FALSE)=0,"",VLOOKUP(D976,'Resources Final'!A:G,7,FALSE))</f>
        <v/>
      </c>
    </row>
    <row r="977" spans="1:15" x14ac:dyDescent="0.2">
      <c r="A977" s="11">
        <v>990</v>
      </c>
      <c r="B977" s="11" t="str">
        <f t="shared" si="26"/>
        <v>Charles G. Koch Charitable Foundation_Tower Foundation of San Jose State University201125000</v>
      </c>
      <c r="C977" s="11" t="s">
        <v>19</v>
      </c>
      <c r="D977" s="11" t="s">
        <v>3668</v>
      </c>
      <c r="E977" s="11" t="s">
        <v>3668</v>
      </c>
      <c r="F977" s="4">
        <v>25000</v>
      </c>
      <c r="G977" s="3">
        <v>2011</v>
      </c>
      <c r="H977" s="3" t="s">
        <v>21</v>
      </c>
      <c r="I977" s="12"/>
      <c r="J977" s="3">
        <v>144</v>
      </c>
      <c r="K977" s="3" t="str">
        <f>IF(VLOOKUP(D977,'Resources Final'!A:C,3,FALSE)=0,"",VLOOKUP(D977,'Resources Final'!A:C,3,FALSE))</f>
        <v/>
      </c>
      <c r="L977" s="3" t="str">
        <f>IF(VLOOKUP(D977,'Resources Final'!A:D,4,FALSE)=0,"",VLOOKUP(D977,'Resources Final'!A:D,4,FALSE))</f>
        <v>Y</v>
      </c>
      <c r="M977" s="3" t="str">
        <f>IF(VLOOKUP(D977,'Resources Final'!A:E,5,FALSE)=0,"",VLOOKUP(D977,'Resources Final'!A:E,5,FALSE))</f>
        <v/>
      </c>
      <c r="N977" s="7" t="str">
        <f>IF(VLOOKUP(D977,'Resources Final'!A:F,6,FALSE)=0,"",VLOOKUP(D977,'Resources Final'!A:F,6,FALSE))</f>
        <v/>
      </c>
      <c r="O977" s="3" t="str">
        <f>IF(VLOOKUP(D977,'Resources Final'!A:G,7,FALSE)=0,"",VLOOKUP(D977,'Resources Final'!A:G,7,FALSE))</f>
        <v/>
      </c>
    </row>
    <row r="978" spans="1:15" x14ac:dyDescent="0.2">
      <c r="A978" s="11">
        <v>990</v>
      </c>
      <c r="B978" s="11" t="str">
        <f t="shared" si="26"/>
        <v>Charles G. Koch Charitable Foundation_Trinity College201111200</v>
      </c>
      <c r="C978" s="11" t="s">
        <v>19</v>
      </c>
      <c r="D978" s="11" t="s">
        <v>3682</v>
      </c>
      <c r="E978" s="11" t="s">
        <v>3682</v>
      </c>
      <c r="F978" s="4">
        <v>11200</v>
      </c>
      <c r="G978" s="3">
        <v>2011</v>
      </c>
      <c r="H978" s="3" t="s">
        <v>21</v>
      </c>
      <c r="I978" s="12"/>
      <c r="J978" s="3">
        <v>145</v>
      </c>
      <c r="K978" s="3" t="str">
        <f>IF(VLOOKUP(D978,'Resources Final'!A:C,3,FALSE)=0,"",VLOOKUP(D978,'Resources Final'!A:C,3,FALSE))</f>
        <v/>
      </c>
      <c r="L978" s="3" t="str">
        <f>IF(VLOOKUP(D978,'Resources Final'!A:D,4,FALSE)=0,"",VLOOKUP(D978,'Resources Final'!A:D,4,FALSE))</f>
        <v>Y</v>
      </c>
      <c r="M978" s="3" t="str">
        <f>IF(VLOOKUP(D978,'Resources Final'!A:E,5,FALSE)=0,"",VLOOKUP(D978,'Resources Final'!A:E,5,FALSE))</f>
        <v/>
      </c>
      <c r="N978" s="7" t="str">
        <f>IF(VLOOKUP(D978,'Resources Final'!A:F,6,FALSE)=0,"",VLOOKUP(D978,'Resources Final'!A:F,6,FALSE))</f>
        <v/>
      </c>
      <c r="O978" s="3" t="str">
        <f>IF(VLOOKUP(D978,'Resources Final'!A:G,7,FALSE)=0,"",VLOOKUP(D978,'Resources Final'!A:G,7,FALSE))</f>
        <v/>
      </c>
    </row>
    <row r="979" spans="1:15" x14ac:dyDescent="0.2">
      <c r="A979" s="11">
        <v>990</v>
      </c>
      <c r="B979" s="11" t="str">
        <f t="shared" si="26"/>
        <v>Charles G. Koch Charitable Foundation_Trinity University20118000</v>
      </c>
      <c r="C979" s="11" t="s">
        <v>19</v>
      </c>
      <c r="D979" s="11" t="s">
        <v>3683</v>
      </c>
      <c r="E979" s="11" t="s">
        <v>3683</v>
      </c>
      <c r="F979" s="4">
        <v>8000</v>
      </c>
      <c r="G979" s="3">
        <v>2011</v>
      </c>
      <c r="H979" s="3" t="s">
        <v>21</v>
      </c>
      <c r="I979" s="12"/>
      <c r="J979" s="3">
        <v>146</v>
      </c>
      <c r="K979" s="3" t="str">
        <f>IF(VLOOKUP(D979,'Resources Final'!A:C,3,FALSE)=0,"",VLOOKUP(D979,'Resources Final'!A:C,3,FALSE))</f>
        <v/>
      </c>
      <c r="L979" s="3" t="str">
        <f>IF(VLOOKUP(D979,'Resources Final'!A:D,4,FALSE)=0,"",VLOOKUP(D979,'Resources Final'!A:D,4,FALSE))</f>
        <v>Y</v>
      </c>
      <c r="M979" s="3" t="str">
        <f>IF(VLOOKUP(D979,'Resources Final'!A:E,5,FALSE)=0,"",VLOOKUP(D979,'Resources Final'!A:E,5,FALSE))</f>
        <v/>
      </c>
      <c r="N979" s="7" t="str">
        <f>IF(VLOOKUP(D979,'Resources Final'!A:F,6,FALSE)=0,"",VLOOKUP(D979,'Resources Final'!A:F,6,FALSE))</f>
        <v/>
      </c>
      <c r="O979" s="3" t="str">
        <f>IF(VLOOKUP(D979,'Resources Final'!A:G,7,FALSE)=0,"",VLOOKUP(D979,'Resources Final'!A:G,7,FALSE))</f>
        <v/>
      </c>
    </row>
    <row r="980" spans="1:15" x14ac:dyDescent="0.2">
      <c r="A980" s="11">
        <v>990</v>
      </c>
      <c r="B980" s="11" t="str">
        <f t="shared" si="26"/>
        <v>Charles G. Koch Charitable Foundation_UCLA Foundation20119000</v>
      </c>
      <c r="C980" s="11" t="s">
        <v>19</v>
      </c>
      <c r="D980" s="11" t="s">
        <v>3709</v>
      </c>
      <c r="E980" s="11" t="s">
        <v>3021</v>
      </c>
      <c r="F980" s="4">
        <v>9000</v>
      </c>
      <c r="G980" s="3">
        <v>2011</v>
      </c>
      <c r="H980" s="3" t="s">
        <v>21</v>
      </c>
      <c r="I980" s="12"/>
      <c r="J980" s="3">
        <v>147</v>
      </c>
      <c r="K980" s="3" t="str">
        <f>IF(VLOOKUP(D980,'Resources Final'!A:C,3,FALSE)=0,"",VLOOKUP(D980,'Resources Final'!A:C,3,FALSE))</f>
        <v/>
      </c>
      <c r="L980" s="3" t="str">
        <f>IF(VLOOKUP(D980,'Resources Final'!A:D,4,FALSE)=0,"",VLOOKUP(D980,'Resources Final'!A:D,4,FALSE))</f>
        <v>Y</v>
      </c>
      <c r="M980" s="3" t="str">
        <f>IF(VLOOKUP(D980,'Resources Final'!A:E,5,FALSE)=0,"",VLOOKUP(D980,'Resources Final'!A:E,5,FALSE))</f>
        <v/>
      </c>
      <c r="N980" s="7" t="str">
        <f>IF(VLOOKUP(D980,'Resources Final'!A:F,6,FALSE)=0,"",VLOOKUP(D980,'Resources Final'!A:F,6,FALSE))</f>
        <v/>
      </c>
      <c r="O980" s="3" t="str">
        <f>IF(VLOOKUP(D980,'Resources Final'!A:G,7,FALSE)=0,"",VLOOKUP(D980,'Resources Final'!A:G,7,FALSE))</f>
        <v/>
      </c>
    </row>
    <row r="981" spans="1:15" x14ac:dyDescent="0.2">
      <c r="A981" s="11">
        <v>990</v>
      </c>
      <c r="B981" s="11" t="str">
        <f t="shared" si="26"/>
        <v>Charles G. Koch Charitable Foundation_University of Akron20119500</v>
      </c>
      <c r="C981" s="11" t="s">
        <v>19</v>
      </c>
      <c r="D981" s="11" t="s">
        <v>3718</v>
      </c>
      <c r="E981" s="11" t="s">
        <v>3718</v>
      </c>
      <c r="F981" s="4">
        <v>9500</v>
      </c>
      <c r="G981" s="3">
        <v>2011</v>
      </c>
      <c r="H981" s="3" t="s">
        <v>21</v>
      </c>
      <c r="I981" s="12"/>
      <c r="J981" s="3">
        <v>148</v>
      </c>
      <c r="K981" s="3" t="str">
        <f>IF(VLOOKUP(D981,'Resources Final'!A:C,3,FALSE)=0,"",VLOOKUP(D981,'Resources Final'!A:C,3,FALSE))</f>
        <v/>
      </c>
      <c r="L981" s="3" t="str">
        <f>IF(VLOOKUP(D981,'Resources Final'!A:D,4,FALSE)=0,"",VLOOKUP(D981,'Resources Final'!A:D,4,FALSE))</f>
        <v>Y</v>
      </c>
      <c r="M981" s="3" t="str">
        <f>IF(VLOOKUP(D981,'Resources Final'!A:E,5,FALSE)=0,"",VLOOKUP(D981,'Resources Final'!A:E,5,FALSE))</f>
        <v/>
      </c>
      <c r="N981" s="7" t="str">
        <f>IF(VLOOKUP(D981,'Resources Final'!A:F,6,FALSE)=0,"",VLOOKUP(D981,'Resources Final'!A:F,6,FALSE))</f>
        <v/>
      </c>
      <c r="O981" s="3" t="str">
        <f>IF(VLOOKUP(D981,'Resources Final'!A:G,7,FALSE)=0,"",VLOOKUP(D981,'Resources Final'!A:G,7,FALSE))</f>
        <v/>
      </c>
    </row>
    <row r="982" spans="1:15" x14ac:dyDescent="0.2">
      <c r="A982" s="11">
        <v>990</v>
      </c>
      <c r="B982" s="11" t="str">
        <f t="shared" si="26"/>
        <v>Charles G. Koch Charitable Foundation_University of Alabama - Huntsville2011-26</v>
      </c>
      <c r="C982" s="11" t="s">
        <v>19</v>
      </c>
      <c r="D982" s="11" t="s">
        <v>3720</v>
      </c>
      <c r="E982" s="11" t="s">
        <v>3719</v>
      </c>
      <c r="F982" s="4">
        <v>-26</v>
      </c>
      <c r="G982" s="3">
        <v>2011</v>
      </c>
      <c r="H982" s="3" t="s">
        <v>21</v>
      </c>
      <c r="I982" s="12"/>
      <c r="J982" s="3">
        <v>149</v>
      </c>
      <c r="K982" s="3" t="str">
        <f>IF(VLOOKUP(D982,'Resources Final'!A:C,3,FALSE)=0,"",VLOOKUP(D982,'Resources Final'!A:C,3,FALSE))</f>
        <v/>
      </c>
      <c r="L982" s="3" t="str">
        <f>IF(VLOOKUP(D982,'Resources Final'!A:D,4,FALSE)=0,"",VLOOKUP(D982,'Resources Final'!A:D,4,FALSE))</f>
        <v>Y</v>
      </c>
      <c r="M982" s="3" t="str">
        <f>IF(VLOOKUP(D982,'Resources Final'!A:E,5,FALSE)=0,"",VLOOKUP(D982,'Resources Final'!A:E,5,FALSE))</f>
        <v/>
      </c>
      <c r="N982" s="7" t="str">
        <f>IF(VLOOKUP(D982,'Resources Final'!A:F,6,FALSE)=0,"",VLOOKUP(D982,'Resources Final'!A:F,6,FALSE))</f>
        <v/>
      </c>
      <c r="O982" s="3" t="str">
        <f>IF(VLOOKUP(D982,'Resources Final'!A:G,7,FALSE)=0,"",VLOOKUP(D982,'Resources Final'!A:G,7,FALSE))</f>
        <v/>
      </c>
    </row>
    <row r="983" spans="1:15" x14ac:dyDescent="0.2">
      <c r="A983" s="11">
        <v>990</v>
      </c>
      <c r="B983" s="11" t="str">
        <f t="shared" si="26"/>
        <v>Charles G. Koch Charitable Foundation_University of Alabama - Huntsville20117000</v>
      </c>
      <c r="C983" s="11" t="s">
        <v>19</v>
      </c>
      <c r="D983" s="11" t="s">
        <v>3720</v>
      </c>
      <c r="E983" s="11" t="s">
        <v>3719</v>
      </c>
      <c r="F983" s="4">
        <v>7000</v>
      </c>
      <c r="G983" s="3">
        <v>2011</v>
      </c>
      <c r="H983" s="3" t="s">
        <v>21</v>
      </c>
      <c r="I983" s="12"/>
      <c r="J983" s="3">
        <v>150</v>
      </c>
      <c r="K983" s="3" t="str">
        <f>IF(VLOOKUP(D983,'Resources Final'!A:C,3,FALSE)=0,"",VLOOKUP(D983,'Resources Final'!A:C,3,FALSE))</f>
        <v/>
      </c>
      <c r="L983" s="3" t="str">
        <f>IF(VLOOKUP(D983,'Resources Final'!A:D,4,FALSE)=0,"",VLOOKUP(D983,'Resources Final'!A:D,4,FALSE))</f>
        <v>Y</v>
      </c>
      <c r="M983" s="3" t="str">
        <f>IF(VLOOKUP(D983,'Resources Final'!A:E,5,FALSE)=0,"",VLOOKUP(D983,'Resources Final'!A:E,5,FALSE))</f>
        <v/>
      </c>
      <c r="N983" s="7" t="str">
        <f>IF(VLOOKUP(D983,'Resources Final'!A:F,6,FALSE)=0,"",VLOOKUP(D983,'Resources Final'!A:F,6,FALSE))</f>
        <v/>
      </c>
      <c r="O983" s="3" t="str">
        <f>IF(VLOOKUP(D983,'Resources Final'!A:G,7,FALSE)=0,"",VLOOKUP(D983,'Resources Final'!A:G,7,FALSE))</f>
        <v/>
      </c>
    </row>
    <row r="984" spans="1:15" x14ac:dyDescent="0.2">
      <c r="A984" s="11">
        <v>990</v>
      </c>
      <c r="B984" s="11" t="str">
        <f t="shared" si="26"/>
        <v>Charles G. Koch Charitable Foundation_University of Alabama at Birmingham20114874</v>
      </c>
      <c r="C984" s="11" t="s">
        <v>19</v>
      </c>
      <c r="D984" s="11" t="s">
        <v>3722</v>
      </c>
      <c r="E984" s="11" t="s">
        <v>3719</v>
      </c>
      <c r="F984" s="4">
        <v>4874</v>
      </c>
      <c r="G984" s="3">
        <v>2011</v>
      </c>
      <c r="H984" s="3" t="s">
        <v>21</v>
      </c>
      <c r="I984" s="12"/>
      <c r="J984" s="3">
        <v>151</v>
      </c>
      <c r="K984" s="3" t="str">
        <f>IF(VLOOKUP(D984,'Resources Final'!A:C,3,FALSE)=0,"",VLOOKUP(D984,'Resources Final'!A:C,3,FALSE))</f>
        <v/>
      </c>
      <c r="L984" s="3" t="str">
        <f>IF(VLOOKUP(D984,'Resources Final'!A:D,4,FALSE)=0,"",VLOOKUP(D984,'Resources Final'!A:D,4,FALSE))</f>
        <v>Y</v>
      </c>
      <c r="M984" s="3" t="str">
        <f>IF(VLOOKUP(D984,'Resources Final'!A:E,5,FALSE)=0,"",VLOOKUP(D984,'Resources Final'!A:E,5,FALSE))</f>
        <v/>
      </c>
      <c r="N984" s="7" t="str">
        <f>IF(VLOOKUP(D984,'Resources Final'!A:F,6,FALSE)=0,"",VLOOKUP(D984,'Resources Final'!A:F,6,FALSE))</f>
        <v/>
      </c>
      <c r="O984" s="3" t="str">
        <f>IF(VLOOKUP(D984,'Resources Final'!A:G,7,FALSE)=0,"",VLOOKUP(D984,'Resources Final'!A:G,7,FALSE))</f>
        <v/>
      </c>
    </row>
    <row r="985" spans="1:15" x14ac:dyDescent="0.2">
      <c r="A985" s="11">
        <v>990</v>
      </c>
      <c r="B985" s="11" t="str">
        <f t="shared" si="26"/>
        <v>Charles G. Koch Charitable Foundation_University of Alaska Fairbanks201114800</v>
      </c>
      <c r="C985" s="11" t="s">
        <v>19</v>
      </c>
      <c r="D985" s="11" t="s">
        <v>3729</v>
      </c>
      <c r="E985" s="11" t="s">
        <v>3726</v>
      </c>
      <c r="F985" s="4">
        <v>14800</v>
      </c>
      <c r="G985" s="3">
        <v>2011</v>
      </c>
      <c r="H985" s="3" t="s">
        <v>21</v>
      </c>
      <c r="I985" s="12"/>
      <c r="J985" s="3">
        <v>152</v>
      </c>
      <c r="K985" s="3" t="str">
        <f>IF(VLOOKUP(D985,'Resources Final'!A:C,3,FALSE)=0,"",VLOOKUP(D985,'Resources Final'!A:C,3,FALSE))</f>
        <v/>
      </c>
      <c r="L985" s="3" t="str">
        <f>IF(VLOOKUP(D985,'Resources Final'!A:D,4,FALSE)=0,"",VLOOKUP(D985,'Resources Final'!A:D,4,FALSE))</f>
        <v>Y</v>
      </c>
      <c r="M985" s="3" t="str">
        <f>IF(VLOOKUP(D985,'Resources Final'!A:E,5,FALSE)=0,"",VLOOKUP(D985,'Resources Final'!A:E,5,FALSE))</f>
        <v/>
      </c>
      <c r="N985" s="7" t="str">
        <f>IF(VLOOKUP(D985,'Resources Final'!A:F,6,FALSE)=0,"",VLOOKUP(D985,'Resources Final'!A:F,6,FALSE))</f>
        <v/>
      </c>
      <c r="O985" s="3" t="str">
        <f>IF(VLOOKUP(D985,'Resources Final'!A:G,7,FALSE)=0,"",VLOOKUP(D985,'Resources Final'!A:G,7,FALSE))</f>
        <v/>
      </c>
    </row>
    <row r="986" spans="1:15" x14ac:dyDescent="0.2">
      <c r="A986" s="11">
        <v>990</v>
      </c>
      <c r="B986" s="11" t="str">
        <f t="shared" si="26"/>
        <v>Charles G. Koch Charitable Foundation_University of Arkansas Foundation2011-3826</v>
      </c>
      <c r="C986" s="11" t="s">
        <v>19</v>
      </c>
      <c r="D986" s="11" t="s">
        <v>3735</v>
      </c>
      <c r="E986" s="11" t="s">
        <v>3733</v>
      </c>
      <c r="F986" s="4">
        <v>-3826</v>
      </c>
      <c r="G986" s="3">
        <v>2011</v>
      </c>
      <c r="H986" s="3" t="s">
        <v>21</v>
      </c>
      <c r="I986" s="12"/>
      <c r="J986" s="3">
        <v>153</v>
      </c>
      <c r="K986" s="3" t="str">
        <f>IF(VLOOKUP(D986,'Resources Final'!A:C,3,FALSE)=0,"",VLOOKUP(D986,'Resources Final'!A:C,3,FALSE))</f>
        <v/>
      </c>
      <c r="L986" s="3" t="str">
        <f>IF(VLOOKUP(D986,'Resources Final'!A:D,4,FALSE)=0,"",VLOOKUP(D986,'Resources Final'!A:D,4,FALSE))</f>
        <v>Y</v>
      </c>
      <c r="M986" s="3" t="str">
        <f>IF(VLOOKUP(D986,'Resources Final'!A:E,5,FALSE)=0,"",VLOOKUP(D986,'Resources Final'!A:E,5,FALSE))</f>
        <v/>
      </c>
      <c r="N986" s="7" t="str">
        <f>IF(VLOOKUP(D986,'Resources Final'!A:F,6,FALSE)=0,"",VLOOKUP(D986,'Resources Final'!A:F,6,FALSE))</f>
        <v/>
      </c>
      <c r="O986" s="3" t="str">
        <f>IF(VLOOKUP(D986,'Resources Final'!A:G,7,FALSE)=0,"",VLOOKUP(D986,'Resources Final'!A:G,7,FALSE))</f>
        <v/>
      </c>
    </row>
    <row r="987" spans="1:15" x14ac:dyDescent="0.2">
      <c r="A987" s="11">
        <v>990</v>
      </c>
      <c r="B987" s="11" t="str">
        <f t="shared" si="26"/>
        <v>Charles G. Koch Charitable Foundation_University of Arkansas - Little Rock201115000</v>
      </c>
      <c r="C987" s="11" t="s">
        <v>19</v>
      </c>
      <c r="D987" s="11" t="s">
        <v>3734</v>
      </c>
      <c r="E987" s="11" t="s">
        <v>3733</v>
      </c>
      <c r="F987" s="4">
        <v>15000</v>
      </c>
      <c r="G987" s="3">
        <v>2011</v>
      </c>
      <c r="H987" s="3" t="s">
        <v>21</v>
      </c>
      <c r="I987" s="12"/>
      <c r="J987" s="3">
        <v>154</v>
      </c>
      <c r="K987" s="3" t="str">
        <f>IF(VLOOKUP(D987,'Resources Final'!A:C,3,FALSE)=0,"",VLOOKUP(D987,'Resources Final'!A:C,3,FALSE))</f>
        <v/>
      </c>
      <c r="L987" s="3" t="str">
        <f>IF(VLOOKUP(D987,'Resources Final'!A:D,4,FALSE)=0,"",VLOOKUP(D987,'Resources Final'!A:D,4,FALSE))</f>
        <v>Y</v>
      </c>
      <c r="M987" s="3" t="str">
        <f>IF(VLOOKUP(D987,'Resources Final'!A:E,5,FALSE)=0,"",VLOOKUP(D987,'Resources Final'!A:E,5,FALSE))</f>
        <v/>
      </c>
      <c r="N987" s="7" t="str">
        <f>IF(VLOOKUP(D987,'Resources Final'!A:F,6,FALSE)=0,"",VLOOKUP(D987,'Resources Final'!A:F,6,FALSE))</f>
        <v/>
      </c>
      <c r="O987" s="3" t="str">
        <f>IF(VLOOKUP(D987,'Resources Final'!A:G,7,FALSE)=0,"",VLOOKUP(D987,'Resources Final'!A:G,7,FALSE))</f>
        <v/>
      </c>
    </row>
    <row r="988" spans="1:15" x14ac:dyDescent="0.2">
      <c r="A988" s="11">
        <v>990</v>
      </c>
      <c r="B988" s="11" t="str">
        <f t="shared" si="26"/>
        <v>Charles G. Koch Charitable Foundation_University of California2011-439</v>
      </c>
      <c r="C988" s="11" t="s">
        <v>19</v>
      </c>
      <c r="D988" s="11" t="s">
        <v>3021</v>
      </c>
      <c r="E988" s="11" t="s">
        <v>3021</v>
      </c>
      <c r="F988" s="4">
        <v>-439</v>
      </c>
      <c r="G988" s="3">
        <v>2011</v>
      </c>
      <c r="H988" s="3" t="s">
        <v>21</v>
      </c>
      <c r="I988" s="12"/>
      <c r="J988" s="3">
        <v>155</v>
      </c>
      <c r="K988" s="3" t="str">
        <f>IF(VLOOKUP(D988,'Resources Final'!A:C,3,FALSE)=0,"",VLOOKUP(D988,'Resources Final'!A:C,3,FALSE))</f>
        <v/>
      </c>
      <c r="L988" s="3" t="str">
        <f>IF(VLOOKUP(D988,'Resources Final'!A:D,4,FALSE)=0,"",VLOOKUP(D988,'Resources Final'!A:D,4,FALSE))</f>
        <v>Y</v>
      </c>
      <c r="M988" s="3" t="str">
        <f>IF(VLOOKUP(D988,'Resources Final'!A:E,5,FALSE)=0,"",VLOOKUP(D988,'Resources Final'!A:E,5,FALSE))</f>
        <v/>
      </c>
      <c r="N988" s="7" t="str">
        <f>IF(VLOOKUP(D988,'Resources Final'!A:F,6,FALSE)=0,"",VLOOKUP(D988,'Resources Final'!A:F,6,FALSE))</f>
        <v/>
      </c>
      <c r="O988" s="3" t="str">
        <f>IF(VLOOKUP(D988,'Resources Final'!A:G,7,FALSE)=0,"",VLOOKUP(D988,'Resources Final'!A:G,7,FALSE))</f>
        <v/>
      </c>
    </row>
    <row r="989" spans="1:15" x14ac:dyDescent="0.2">
      <c r="A989" s="11">
        <v>990</v>
      </c>
      <c r="B989" s="11" t="str">
        <f t="shared" si="26"/>
        <v>Charles G. Koch Charitable Foundation_University of Central Arkansas Foundation201110200</v>
      </c>
      <c r="C989" s="11" t="s">
        <v>19</v>
      </c>
      <c r="D989" s="11" t="s">
        <v>3745</v>
      </c>
      <c r="E989" s="11" t="s">
        <v>3746</v>
      </c>
      <c r="F989" s="4">
        <v>10200</v>
      </c>
      <c r="G989" s="3">
        <v>2011</v>
      </c>
      <c r="H989" s="3" t="s">
        <v>21</v>
      </c>
      <c r="I989" s="12"/>
      <c r="J989" s="3">
        <v>156</v>
      </c>
      <c r="K989" s="3" t="str">
        <f>IF(VLOOKUP(D989,'Resources Final'!A:C,3,FALSE)=0,"",VLOOKUP(D989,'Resources Final'!A:C,3,FALSE))</f>
        <v/>
      </c>
      <c r="L989" s="3" t="str">
        <f>IF(VLOOKUP(D989,'Resources Final'!A:D,4,FALSE)=0,"",VLOOKUP(D989,'Resources Final'!A:D,4,FALSE))</f>
        <v>Y</v>
      </c>
      <c r="M989" s="3" t="str">
        <f>IF(VLOOKUP(D989,'Resources Final'!A:E,5,FALSE)=0,"",VLOOKUP(D989,'Resources Final'!A:E,5,FALSE))</f>
        <v/>
      </c>
      <c r="N989" s="7" t="str">
        <f>IF(VLOOKUP(D989,'Resources Final'!A:F,6,FALSE)=0,"",VLOOKUP(D989,'Resources Final'!A:F,6,FALSE))</f>
        <v/>
      </c>
      <c r="O989" s="3" t="str">
        <f>IF(VLOOKUP(D989,'Resources Final'!A:G,7,FALSE)=0,"",VLOOKUP(D989,'Resources Final'!A:G,7,FALSE))</f>
        <v/>
      </c>
    </row>
    <row r="990" spans="1:15" x14ac:dyDescent="0.2">
      <c r="A990" s="11">
        <v>990</v>
      </c>
      <c r="B990" s="11" t="str">
        <f t="shared" si="26"/>
        <v>Charles G. Koch Charitable Foundation_University of Colorado Foundation201112000</v>
      </c>
      <c r="C990" s="11" t="s">
        <v>19</v>
      </c>
      <c r="D990" s="11" t="s">
        <v>3752</v>
      </c>
      <c r="E990" s="11" t="s">
        <v>3752</v>
      </c>
      <c r="F990" s="4">
        <v>12000</v>
      </c>
      <c r="G990" s="3">
        <v>2011</v>
      </c>
      <c r="H990" s="3" t="s">
        <v>21</v>
      </c>
      <c r="I990" s="12"/>
      <c r="J990" s="3">
        <v>157</v>
      </c>
      <c r="K990" s="3" t="str">
        <f>IF(VLOOKUP(D990,'Resources Final'!A:C,3,FALSE)=0,"",VLOOKUP(D990,'Resources Final'!A:C,3,FALSE))</f>
        <v/>
      </c>
      <c r="L990" s="3" t="str">
        <f>IF(VLOOKUP(D990,'Resources Final'!A:D,4,FALSE)=0,"",VLOOKUP(D990,'Resources Final'!A:D,4,FALSE))</f>
        <v>Y</v>
      </c>
      <c r="M990" s="3" t="str">
        <f>IF(VLOOKUP(D990,'Resources Final'!A:E,5,FALSE)=0,"",VLOOKUP(D990,'Resources Final'!A:E,5,FALSE))</f>
        <v/>
      </c>
      <c r="N990" s="7" t="str">
        <f>IF(VLOOKUP(D990,'Resources Final'!A:F,6,FALSE)=0,"",VLOOKUP(D990,'Resources Final'!A:F,6,FALSE))</f>
        <v/>
      </c>
      <c r="O990" s="3" t="str">
        <f>IF(VLOOKUP(D990,'Resources Final'!A:G,7,FALSE)=0,"",VLOOKUP(D990,'Resources Final'!A:G,7,FALSE))</f>
        <v/>
      </c>
    </row>
    <row r="991" spans="1:15" x14ac:dyDescent="0.2">
      <c r="A991" s="11">
        <v>990</v>
      </c>
      <c r="B991" s="11" t="str">
        <f t="shared" si="26"/>
        <v>Charles G. Koch Charitable Foundation_University of Dallas201126000</v>
      </c>
      <c r="C991" s="11" t="s">
        <v>19</v>
      </c>
      <c r="D991" s="11" t="s">
        <v>3754</v>
      </c>
      <c r="E991" s="11" t="s">
        <v>3754</v>
      </c>
      <c r="F991" s="4">
        <v>26000</v>
      </c>
      <c r="G991" s="3">
        <v>2011</v>
      </c>
      <c r="H991" s="3" t="s">
        <v>21</v>
      </c>
      <c r="I991" s="12"/>
      <c r="J991" s="3">
        <v>158</v>
      </c>
      <c r="K991" s="3" t="str">
        <f>IF(VLOOKUP(D991,'Resources Final'!A:C,3,FALSE)=0,"",VLOOKUP(D991,'Resources Final'!A:C,3,FALSE))</f>
        <v/>
      </c>
      <c r="L991" s="3" t="str">
        <f>IF(VLOOKUP(D991,'Resources Final'!A:D,4,FALSE)=0,"",VLOOKUP(D991,'Resources Final'!A:D,4,FALSE))</f>
        <v>Y</v>
      </c>
      <c r="M991" s="3" t="str">
        <f>IF(VLOOKUP(D991,'Resources Final'!A:E,5,FALSE)=0,"",VLOOKUP(D991,'Resources Final'!A:E,5,FALSE))</f>
        <v/>
      </c>
      <c r="N991" s="7" t="str">
        <f>IF(VLOOKUP(D991,'Resources Final'!A:F,6,FALSE)=0,"",VLOOKUP(D991,'Resources Final'!A:F,6,FALSE))</f>
        <v/>
      </c>
      <c r="O991" s="3" t="str">
        <f>IF(VLOOKUP(D991,'Resources Final'!A:G,7,FALSE)=0,"",VLOOKUP(D991,'Resources Final'!A:G,7,FALSE))</f>
        <v/>
      </c>
    </row>
    <row r="992" spans="1:15" x14ac:dyDescent="0.2">
      <c r="A992" s="11">
        <v>990</v>
      </c>
      <c r="B992" s="11" t="str">
        <f t="shared" si="26"/>
        <v>Charles G. Koch Charitable Foundation_University of Dayton201115500</v>
      </c>
      <c r="C992" s="11" t="s">
        <v>19</v>
      </c>
      <c r="D992" s="11" t="s">
        <v>3755</v>
      </c>
      <c r="E992" s="11" t="s">
        <v>3755</v>
      </c>
      <c r="F992" s="4">
        <v>15500</v>
      </c>
      <c r="G992" s="3">
        <v>2011</v>
      </c>
      <c r="H992" s="3" t="s">
        <v>21</v>
      </c>
      <c r="I992" s="12"/>
      <c r="J992" s="3">
        <v>159</v>
      </c>
      <c r="K992" s="3" t="str">
        <f>IF(VLOOKUP(D992,'Resources Final'!A:C,3,FALSE)=0,"",VLOOKUP(D992,'Resources Final'!A:C,3,FALSE))</f>
        <v/>
      </c>
      <c r="L992" s="3" t="str">
        <f>IF(VLOOKUP(D992,'Resources Final'!A:D,4,FALSE)=0,"",VLOOKUP(D992,'Resources Final'!A:D,4,FALSE))</f>
        <v>Y</v>
      </c>
      <c r="M992" s="3" t="str">
        <f>IF(VLOOKUP(D992,'Resources Final'!A:E,5,FALSE)=0,"",VLOOKUP(D992,'Resources Final'!A:E,5,FALSE))</f>
        <v/>
      </c>
      <c r="N992" s="7" t="str">
        <f>IF(VLOOKUP(D992,'Resources Final'!A:F,6,FALSE)=0,"",VLOOKUP(D992,'Resources Final'!A:F,6,FALSE))</f>
        <v/>
      </c>
      <c r="O992" s="3" t="str">
        <f>IF(VLOOKUP(D992,'Resources Final'!A:G,7,FALSE)=0,"",VLOOKUP(D992,'Resources Final'!A:G,7,FALSE))</f>
        <v/>
      </c>
    </row>
    <row r="993" spans="1:15" x14ac:dyDescent="0.2">
      <c r="A993" s="11">
        <v>990</v>
      </c>
      <c r="B993" s="11" t="str">
        <f t="shared" si="26"/>
        <v>Charles G. Koch Charitable Foundation_University of Houston201110000</v>
      </c>
      <c r="C993" s="11" t="s">
        <v>19</v>
      </c>
      <c r="D993" s="11" t="s">
        <v>3761</v>
      </c>
      <c r="E993" s="11" t="s">
        <v>3761</v>
      </c>
      <c r="F993" s="4">
        <v>10000</v>
      </c>
      <c r="G993" s="3">
        <v>2011</v>
      </c>
      <c r="H993" s="3" t="s">
        <v>21</v>
      </c>
      <c r="I993" s="12"/>
      <c r="J993" s="3">
        <v>160</v>
      </c>
      <c r="K993" s="3" t="str">
        <f>IF(VLOOKUP(D993,'Resources Final'!A:C,3,FALSE)=0,"",VLOOKUP(D993,'Resources Final'!A:C,3,FALSE))</f>
        <v/>
      </c>
      <c r="L993" s="3" t="str">
        <f>IF(VLOOKUP(D993,'Resources Final'!A:D,4,FALSE)=0,"",VLOOKUP(D993,'Resources Final'!A:D,4,FALSE))</f>
        <v>Y</v>
      </c>
      <c r="M993" s="3" t="str">
        <f>IF(VLOOKUP(D993,'Resources Final'!A:E,5,FALSE)=0,"",VLOOKUP(D993,'Resources Final'!A:E,5,FALSE))</f>
        <v/>
      </c>
      <c r="N993" s="7" t="str">
        <f>IF(VLOOKUP(D993,'Resources Final'!A:F,6,FALSE)=0,"",VLOOKUP(D993,'Resources Final'!A:F,6,FALSE))</f>
        <v/>
      </c>
      <c r="O993" s="3" t="str">
        <f>IF(VLOOKUP(D993,'Resources Final'!A:G,7,FALSE)=0,"",VLOOKUP(D993,'Resources Final'!A:G,7,FALSE))</f>
        <v/>
      </c>
    </row>
    <row r="994" spans="1:15" x14ac:dyDescent="0.2">
      <c r="A994" s="11">
        <v>990</v>
      </c>
      <c r="B994" s="11" t="str">
        <f t="shared" si="26"/>
        <v>Charles G. Koch Charitable Foundation_University of Maine - Orono20113200</v>
      </c>
      <c r="C994" s="11" t="s">
        <v>19</v>
      </c>
      <c r="D994" s="11" t="s">
        <v>3774</v>
      </c>
      <c r="E994" s="11" t="s">
        <v>3773</v>
      </c>
      <c r="F994" s="4">
        <v>3200</v>
      </c>
      <c r="G994" s="3">
        <v>2011</v>
      </c>
      <c r="H994" s="3" t="s">
        <v>21</v>
      </c>
      <c r="I994" s="12"/>
      <c r="J994" s="3">
        <v>161</v>
      </c>
      <c r="K994" s="3" t="str">
        <f>IF(VLOOKUP(D994,'Resources Final'!A:C,3,FALSE)=0,"",VLOOKUP(D994,'Resources Final'!A:C,3,FALSE))</f>
        <v/>
      </c>
      <c r="L994" s="3" t="str">
        <f>IF(VLOOKUP(D994,'Resources Final'!A:D,4,FALSE)=0,"",VLOOKUP(D994,'Resources Final'!A:D,4,FALSE))</f>
        <v>Y</v>
      </c>
      <c r="M994" s="3" t="str">
        <f>IF(VLOOKUP(D994,'Resources Final'!A:E,5,FALSE)=0,"",VLOOKUP(D994,'Resources Final'!A:E,5,FALSE))</f>
        <v/>
      </c>
      <c r="N994" s="7" t="str">
        <f>IF(VLOOKUP(D994,'Resources Final'!A:F,6,FALSE)=0,"",VLOOKUP(D994,'Resources Final'!A:F,6,FALSE))</f>
        <v/>
      </c>
      <c r="O994" s="3" t="str">
        <f>IF(VLOOKUP(D994,'Resources Final'!A:G,7,FALSE)=0,"",VLOOKUP(D994,'Resources Final'!A:G,7,FALSE))</f>
        <v/>
      </c>
    </row>
    <row r="995" spans="1:15" x14ac:dyDescent="0.2">
      <c r="A995" s="11">
        <v>990</v>
      </c>
      <c r="B995" s="11" t="str">
        <f t="shared" si="26"/>
        <v>Charles G. Koch Charitable Foundation_University of Maryland - Baltimore County20117400</v>
      </c>
      <c r="C995" s="11" t="s">
        <v>19</v>
      </c>
      <c r="D995" s="11" t="s">
        <v>3780</v>
      </c>
      <c r="E995" s="11" t="s">
        <v>3779</v>
      </c>
      <c r="F995" s="4">
        <v>7400</v>
      </c>
      <c r="G995" s="3">
        <v>2011</v>
      </c>
      <c r="H995" s="3" t="s">
        <v>21</v>
      </c>
      <c r="I995" s="12"/>
      <c r="J995" s="3">
        <v>162</v>
      </c>
      <c r="K995" s="3" t="str">
        <f>IF(VLOOKUP(D995,'Resources Final'!A:C,3,FALSE)=0,"",VLOOKUP(D995,'Resources Final'!A:C,3,FALSE))</f>
        <v/>
      </c>
      <c r="L995" s="3" t="str">
        <f>IF(VLOOKUP(D995,'Resources Final'!A:D,4,FALSE)=0,"",VLOOKUP(D995,'Resources Final'!A:D,4,FALSE))</f>
        <v>Y</v>
      </c>
      <c r="M995" s="3" t="str">
        <f>IF(VLOOKUP(D995,'Resources Final'!A:E,5,FALSE)=0,"",VLOOKUP(D995,'Resources Final'!A:E,5,FALSE))</f>
        <v/>
      </c>
      <c r="N995" s="7" t="str">
        <f>IF(VLOOKUP(D995,'Resources Final'!A:F,6,FALSE)=0,"",VLOOKUP(D995,'Resources Final'!A:F,6,FALSE))</f>
        <v/>
      </c>
      <c r="O995" s="3" t="str">
        <f>IF(VLOOKUP(D995,'Resources Final'!A:G,7,FALSE)=0,"",VLOOKUP(D995,'Resources Final'!A:G,7,FALSE))</f>
        <v/>
      </c>
    </row>
    <row r="996" spans="1:15" x14ac:dyDescent="0.2">
      <c r="A996" s="11">
        <v>990</v>
      </c>
      <c r="B996" s="11" t="str">
        <f t="shared" si="26"/>
        <v>Charles G. Koch Charitable Foundation_University of Memphis20115900</v>
      </c>
      <c r="C996" s="11" t="s">
        <v>19</v>
      </c>
      <c r="D996" s="11" t="s">
        <v>3783</v>
      </c>
      <c r="E996" s="11" t="s">
        <v>3783</v>
      </c>
      <c r="F996" s="4">
        <v>5900</v>
      </c>
      <c r="G996" s="3">
        <v>2011</v>
      </c>
      <c r="H996" s="3" t="s">
        <v>21</v>
      </c>
      <c r="I996" s="12"/>
      <c r="J996" s="3">
        <v>163</v>
      </c>
      <c r="K996" s="3" t="str">
        <f>IF(VLOOKUP(D996,'Resources Final'!A:C,3,FALSE)=0,"",VLOOKUP(D996,'Resources Final'!A:C,3,FALSE))</f>
        <v/>
      </c>
      <c r="L996" s="3" t="str">
        <f>IF(VLOOKUP(D996,'Resources Final'!A:D,4,FALSE)=0,"",VLOOKUP(D996,'Resources Final'!A:D,4,FALSE))</f>
        <v>Y</v>
      </c>
      <c r="M996" s="3" t="str">
        <f>IF(VLOOKUP(D996,'Resources Final'!A:E,5,FALSE)=0,"",VLOOKUP(D996,'Resources Final'!A:E,5,FALSE))</f>
        <v/>
      </c>
      <c r="N996" s="7" t="str">
        <f>IF(VLOOKUP(D996,'Resources Final'!A:F,6,FALSE)=0,"",VLOOKUP(D996,'Resources Final'!A:F,6,FALSE))</f>
        <v/>
      </c>
      <c r="O996" s="3" t="str">
        <f>IF(VLOOKUP(D996,'Resources Final'!A:G,7,FALSE)=0,"",VLOOKUP(D996,'Resources Final'!A:G,7,FALSE))</f>
        <v/>
      </c>
    </row>
    <row r="997" spans="1:15" x14ac:dyDescent="0.2">
      <c r="A997" s="11">
        <v>990</v>
      </c>
      <c r="B997" s="11" t="str">
        <f t="shared" ref="B997:B1060" si="27">C997&amp;"_"&amp;D997&amp;G997&amp;F997</f>
        <v>Charles G. Koch Charitable Foundation_University of Michigan20117000</v>
      </c>
      <c r="C997" s="11" t="s">
        <v>19</v>
      </c>
      <c r="D997" s="11" t="s">
        <v>3609</v>
      </c>
      <c r="E997" s="11" t="s">
        <v>3609</v>
      </c>
      <c r="F997" s="4">
        <v>7000</v>
      </c>
      <c r="G997" s="3">
        <v>2011</v>
      </c>
      <c r="H997" s="3" t="s">
        <v>21</v>
      </c>
      <c r="I997" s="12"/>
      <c r="J997" s="3">
        <v>164</v>
      </c>
      <c r="K997" s="3" t="str">
        <f>IF(VLOOKUP(D997,'Resources Final'!A:C,3,FALSE)=0,"",VLOOKUP(D997,'Resources Final'!A:C,3,FALSE))</f>
        <v/>
      </c>
      <c r="L997" s="3" t="str">
        <f>IF(VLOOKUP(D997,'Resources Final'!A:D,4,FALSE)=0,"",VLOOKUP(D997,'Resources Final'!A:D,4,FALSE))</f>
        <v>Y</v>
      </c>
      <c r="M997" s="3" t="str">
        <f>IF(VLOOKUP(D997,'Resources Final'!A:E,5,FALSE)=0,"",VLOOKUP(D997,'Resources Final'!A:E,5,FALSE))</f>
        <v/>
      </c>
      <c r="N997" s="7" t="str">
        <f>IF(VLOOKUP(D997,'Resources Final'!A:F,6,FALSE)=0,"",VLOOKUP(D997,'Resources Final'!A:F,6,FALSE))</f>
        <v/>
      </c>
      <c r="O997" s="3" t="str">
        <f>IF(VLOOKUP(D997,'Resources Final'!A:G,7,FALSE)=0,"",VLOOKUP(D997,'Resources Final'!A:G,7,FALSE))</f>
        <v/>
      </c>
    </row>
    <row r="998" spans="1:15" x14ac:dyDescent="0.2">
      <c r="A998" s="11">
        <v>990</v>
      </c>
      <c r="B998" s="11" t="str">
        <f t="shared" si="27"/>
        <v>Charles G. Koch Charitable Foundation_University of Mississippi20117000</v>
      </c>
      <c r="C998" s="11" t="s">
        <v>19</v>
      </c>
      <c r="D998" s="11" t="s">
        <v>3786</v>
      </c>
      <c r="E998" s="11" t="s">
        <v>3786</v>
      </c>
      <c r="F998" s="4">
        <v>7000</v>
      </c>
      <c r="G998" s="3">
        <v>2011</v>
      </c>
      <c r="H998" s="3" t="s">
        <v>21</v>
      </c>
      <c r="I998" s="12"/>
      <c r="J998" s="3">
        <v>165</v>
      </c>
      <c r="K998" s="3" t="str">
        <f>IF(VLOOKUP(D998,'Resources Final'!A:C,3,FALSE)=0,"",VLOOKUP(D998,'Resources Final'!A:C,3,FALSE))</f>
        <v/>
      </c>
      <c r="L998" s="3" t="str">
        <f>IF(VLOOKUP(D998,'Resources Final'!A:D,4,FALSE)=0,"",VLOOKUP(D998,'Resources Final'!A:D,4,FALSE))</f>
        <v>Y</v>
      </c>
      <c r="M998" s="3" t="str">
        <f>IF(VLOOKUP(D998,'Resources Final'!A:E,5,FALSE)=0,"",VLOOKUP(D998,'Resources Final'!A:E,5,FALSE))</f>
        <v/>
      </c>
      <c r="N998" s="7" t="str">
        <f>IF(VLOOKUP(D998,'Resources Final'!A:F,6,FALSE)=0,"",VLOOKUP(D998,'Resources Final'!A:F,6,FALSE))</f>
        <v/>
      </c>
      <c r="O998" s="3" t="str">
        <f>IF(VLOOKUP(D998,'Resources Final'!A:G,7,FALSE)=0,"",VLOOKUP(D998,'Resources Final'!A:G,7,FALSE))</f>
        <v/>
      </c>
    </row>
    <row r="999" spans="1:15" x14ac:dyDescent="0.2">
      <c r="A999" s="11">
        <v>990</v>
      </c>
      <c r="B999" s="11" t="str">
        <f t="shared" si="27"/>
        <v>Charles G. Koch Charitable Foundation_University of Missouri - Columbia201134500</v>
      </c>
      <c r="C999" s="11" t="s">
        <v>19</v>
      </c>
      <c r="D999" s="11" t="s">
        <v>3788</v>
      </c>
      <c r="E999" s="11" t="s">
        <v>3787</v>
      </c>
      <c r="F999" s="4">
        <v>34500</v>
      </c>
      <c r="G999" s="3">
        <v>2011</v>
      </c>
      <c r="H999" s="3" t="s">
        <v>21</v>
      </c>
      <c r="I999" s="12"/>
      <c r="J999" s="3">
        <v>166</v>
      </c>
      <c r="K999" s="3" t="str">
        <f>IF(VLOOKUP(D999,'Resources Final'!A:C,3,FALSE)=0,"",VLOOKUP(D999,'Resources Final'!A:C,3,FALSE))</f>
        <v/>
      </c>
      <c r="L999" s="3" t="str">
        <f>IF(VLOOKUP(D999,'Resources Final'!A:D,4,FALSE)=0,"",VLOOKUP(D999,'Resources Final'!A:D,4,FALSE))</f>
        <v>Y</v>
      </c>
      <c r="M999" s="3" t="str">
        <f>IF(VLOOKUP(D999,'Resources Final'!A:E,5,FALSE)=0,"",VLOOKUP(D999,'Resources Final'!A:E,5,FALSE))</f>
        <v/>
      </c>
      <c r="N999" s="7" t="str">
        <f>IF(VLOOKUP(D999,'Resources Final'!A:F,6,FALSE)=0,"",VLOOKUP(D999,'Resources Final'!A:F,6,FALSE))</f>
        <v/>
      </c>
      <c r="O999" s="3" t="str">
        <f>IF(VLOOKUP(D999,'Resources Final'!A:G,7,FALSE)=0,"",VLOOKUP(D999,'Resources Final'!A:G,7,FALSE))</f>
        <v/>
      </c>
    </row>
    <row r="1000" spans="1:15" x14ac:dyDescent="0.2">
      <c r="A1000" s="11">
        <v>990</v>
      </c>
      <c r="B1000" s="11" t="str">
        <f t="shared" si="27"/>
        <v>Charles G. Koch Charitable Foundation_University of Nebraska - Omaha201110000</v>
      </c>
      <c r="C1000" s="11" t="s">
        <v>19</v>
      </c>
      <c r="D1000" s="11" t="s">
        <v>3791</v>
      </c>
      <c r="E1000" s="11" t="s">
        <v>457</v>
      </c>
      <c r="F1000" s="4">
        <v>10000</v>
      </c>
      <c r="G1000" s="3">
        <v>2011</v>
      </c>
      <c r="H1000" s="3" t="s">
        <v>21</v>
      </c>
      <c r="I1000" s="12"/>
      <c r="J1000" s="3">
        <v>167</v>
      </c>
      <c r="K1000" s="3" t="str">
        <f>IF(VLOOKUP(D1000,'Resources Final'!A:C,3,FALSE)=0,"",VLOOKUP(D1000,'Resources Final'!A:C,3,FALSE))</f>
        <v/>
      </c>
      <c r="L1000" s="3" t="str">
        <f>IF(VLOOKUP(D1000,'Resources Final'!A:D,4,FALSE)=0,"",VLOOKUP(D1000,'Resources Final'!A:D,4,FALSE))</f>
        <v>Y</v>
      </c>
      <c r="M1000" s="3" t="str">
        <f>IF(VLOOKUP(D1000,'Resources Final'!A:E,5,FALSE)=0,"",VLOOKUP(D1000,'Resources Final'!A:E,5,FALSE))</f>
        <v/>
      </c>
      <c r="N1000" s="7" t="str">
        <f>IF(VLOOKUP(D1000,'Resources Final'!A:F,6,FALSE)=0,"",VLOOKUP(D1000,'Resources Final'!A:F,6,FALSE))</f>
        <v/>
      </c>
      <c r="O1000" s="3" t="str">
        <f>IF(VLOOKUP(D1000,'Resources Final'!A:G,7,FALSE)=0,"",VLOOKUP(D1000,'Resources Final'!A:G,7,FALSE))</f>
        <v/>
      </c>
    </row>
    <row r="1001" spans="1:15" x14ac:dyDescent="0.2">
      <c r="A1001" s="11">
        <v>990</v>
      </c>
      <c r="B1001" s="11" t="str">
        <f t="shared" si="27"/>
        <v>Charles G. Koch Charitable Foundation_University of North Alabama Foundation20117000</v>
      </c>
      <c r="C1001" s="11" t="s">
        <v>19</v>
      </c>
      <c r="D1001" s="11" t="s">
        <v>3800</v>
      </c>
      <c r="E1001" s="11" t="s">
        <v>3801</v>
      </c>
      <c r="F1001" s="4">
        <v>7000</v>
      </c>
      <c r="G1001" s="3">
        <v>2011</v>
      </c>
      <c r="H1001" s="3" t="s">
        <v>21</v>
      </c>
      <c r="I1001" s="12"/>
      <c r="J1001" s="3">
        <v>168</v>
      </c>
      <c r="K1001" s="3" t="str">
        <f>IF(VLOOKUP(D1001,'Resources Final'!A:C,3,FALSE)=0,"",VLOOKUP(D1001,'Resources Final'!A:C,3,FALSE))</f>
        <v/>
      </c>
      <c r="L1001" s="3" t="str">
        <f>IF(VLOOKUP(D1001,'Resources Final'!A:D,4,FALSE)=0,"",VLOOKUP(D1001,'Resources Final'!A:D,4,FALSE))</f>
        <v>Y</v>
      </c>
      <c r="M1001" s="3" t="str">
        <f>IF(VLOOKUP(D1001,'Resources Final'!A:E,5,FALSE)=0,"",VLOOKUP(D1001,'Resources Final'!A:E,5,FALSE))</f>
        <v/>
      </c>
      <c r="N1001" s="7" t="str">
        <f>IF(VLOOKUP(D1001,'Resources Final'!A:F,6,FALSE)=0,"",VLOOKUP(D1001,'Resources Final'!A:F,6,FALSE))</f>
        <v/>
      </c>
      <c r="O1001" s="3" t="str">
        <f>IF(VLOOKUP(D1001,'Resources Final'!A:G,7,FALSE)=0,"",VLOOKUP(D1001,'Resources Final'!A:G,7,FALSE))</f>
        <v/>
      </c>
    </row>
    <row r="1002" spans="1:15" x14ac:dyDescent="0.2">
      <c r="A1002" s="11">
        <v>990</v>
      </c>
      <c r="B1002" s="11" t="str">
        <f t="shared" si="27"/>
        <v>Charles G. Koch Charitable Foundation_University of North Carolina - Greensboro20117500</v>
      </c>
      <c r="C1002" s="11" t="s">
        <v>19</v>
      </c>
      <c r="D1002" s="11" t="s">
        <v>3805</v>
      </c>
      <c r="E1002" s="11" t="s">
        <v>3802</v>
      </c>
      <c r="F1002" s="4">
        <v>7500</v>
      </c>
      <c r="G1002" s="3">
        <v>2011</v>
      </c>
      <c r="H1002" s="3" t="s">
        <v>21</v>
      </c>
      <c r="I1002" s="12"/>
      <c r="J1002" s="3">
        <v>169</v>
      </c>
      <c r="K1002" s="3" t="str">
        <f>IF(VLOOKUP(D1002,'Resources Final'!A:C,3,FALSE)=0,"",VLOOKUP(D1002,'Resources Final'!A:C,3,FALSE))</f>
        <v/>
      </c>
      <c r="L1002" s="3" t="str">
        <f>IF(VLOOKUP(D1002,'Resources Final'!A:D,4,FALSE)=0,"",VLOOKUP(D1002,'Resources Final'!A:D,4,FALSE))</f>
        <v>Y</v>
      </c>
      <c r="M1002" s="3" t="str">
        <f>IF(VLOOKUP(D1002,'Resources Final'!A:E,5,FALSE)=0,"",VLOOKUP(D1002,'Resources Final'!A:E,5,FALSE))</f>
        <v/>
      </c>
      <c r="N1002" s="7" t="str">
        <f>IF(VLOOKUP(D1002,'Resources Final'!A:F,6,FALSE)=0,"",VLOOKUP(D1002,'Resources Final'!A:F,6,FALSE))</f>
        <v/>
      </c>
      <c r="O1002" s="3" t="str">
        <f>IF(VLOOKUP(D1002,'Resources Final'!A:G,7,FALSE)=0,"",VLOOKUP(D1002,'Resources Final'!A:G,7,FALSE))</f>
        <v/>
      </c>
    </row>
    <row r="1003" spans="1:15" x14ac:dyDescent="0.2">
      <c r="A1003" s="11">
        <v>990</v>
      </c>
      <c r="B1003" s="11" t="str">
        <f t="shared" si="27"/>
        <v>Charles G. Koch Charitable Foundation_University of Richmond201114000</v>
      </c>
      <c r="C1003" s="11" t="s">
        <v>19</v>
      </c>
      <c r="D1003" s="11" t="s">
        <v>3811</v>
      </c>
      <c r="E1003" s="11" t="s">
        <v>3811</v>
      </c>
      <c r="F1003" s="4">
        <v>14000</v>
      </c>
      <c r="G1003" s="3">
        <v>2011</v>
      </c>
      <c r="H1003" s="3" t="s">
        <v>21</v>
      </c>
      <c r="I1003" s="12"/>
      <c r="J1003" s="3">
        <v>170</v>
      </c>
      <c r="K1003" s="3" t="str">
        <f>IF(VLOOKUP(D1003,'Resources Final'!A:C,3,FALSE)=0,"",VLOOKUP(D1003,'Resources Final'!A:C,3,FALSE))</f>
        <v/>
      </c>
      <c r="L1003" s="3" t="str">
        <f>IF(VLOOKUP(D1003,'Resources Final'!A:D,4,FALSE)=0,"",VLOOKUP(D1003,'Resources Final'!A:D,4,FALSE))</f>
        <v>Y</v>
      </c>
      <c r="M1003" s="3" t="str">
        <f>IF(VLOOKUP(D1003,'Resources Final'!A:E,5,FALSE)=0,"",VLOOKUP(D1003,'Resources Final'!A:E,5,FALSE))</f>
        <v/>
      </c>
      <c r="N1003" s="7" t="str">
        <f>IF(VLOOKUP(D1003,'Resources Final'!A:F,6,FALSE)=0,"",VLOOKUP(D1003,'Resources Final'!A:F,6,FALSE))</f>
        <v/>
      </c>
      <c r="O1003" s="3" t="str">
        <f>IF(VLOOKUP(D1003,'Resources Final'!A:G,7,FALSE)=0,"",VLOOKUP(D1003,'Resources Final'!A:G,7,FALSE))</f>
        <v/>
      </c>
    </row>
    <row r="1004" spans="1:15" x14ac:dyDescent="0.2">
      <c r="A1004" s="11">
        <v>990</v>
      </c>
      <c r="B1004" s="11" t="str">
        <f t="shared" si="27"/>
        <v>Charles G. Koch Charitable Foundation_University of San Diego201110303</v>
      </c>
      <c r="C1004" s="11" t="s">
        <v>19</v>
      </c>
      <c r="D1004" s="11" t="s">
        <v>3813</v>
      </c>
      <c r="E1004" s="11" t="s">
        <v>3813</v>
      </c>
      <c r="F1004" s="4">
        <v>10303</v>
      </c>
      <c r="G1004" s="3">
        <v>2011</v>
      </c>
      <c r="H1004" s="3" t="s">
        <v>21</v>
      </c>
      <c r="I1004" s="12"/>
      <c r="J1004" s="3">
        <v>171</v>
      </c>
      <c r="K1004" s="3" t="str">
        <f>IF(VLOOKUP(D1004,'Resources Final'!A:C,3,FALSE)=0,"",VLOOKUP(D1004,'Resources Final'!A:C,3,FALSE))</f>
        <v/>
      </c>
      <c r="L1004" s="3" t="str">
        <f>IF(VLOOKUP(D1004,'Resources Final'!A:D,4,FALSE)=0,"",VLOOKUP(D1004,'Resources Final'!A:D,4,FALSE))</f>
        <v>Y</v>
      </c>
      <c r="M1004" s="3" t="str">
        <f>IF(VLOOKUP(D1004,'Resources Final'!A:E,5,FALSE)=0,"",VLOOKUP(D1004,'Resources Final'!A:E,5,FALSE))</f>
        <v/>
      </c>
      <c r="N1004" s="7" t="str">
        <f>IF(VLOOKUP(D1004,'Resources Final'!A:F,6,FALSE)=0,"",VLOOKUP(D1004,'Resources Final'!A:F,6,FALSE))</f>
        <v/>
      </c>
      <c r="O1004" s="3" t="str">
        <f>IF(VLOOKUP(D1004,'Resources Final'!A:G,7,FALSE)=0,"",VLOOKUP(D1004,'Resources Final'!A:G,7,FALSE))</f>
        <v/>
      </c>
    </row>
    <row r="1005" spans="1:15" x14ac:dyDescent="0.2">
      <c r="A1005" s="11">
        <v>990</v>
      </c>
      <c r="B1005" s="11" t="str">
        <f t="shared" si="27"/>
        <v>Charles G. Koch Charitable Foundation_University of South Florida Foundation20112500</v>
      </c>
      <c r="C1005" s="11" t="s">
        <v>19</v>
      </c>
      <c r="D1005" s="11" t="s">
        <v>3818</v>
      </c>
      <c r="E1005" s="11" t="s">
        <v>3819</v>
      </c>
      <c r="F1005" s="4">
        <v>2500</v>
      </c>
      <c r="G1005" s="3">
        <v>2011</v>
      </c>
      <c r="H1005" s="3" t="s">
        <v>21</v>
      </c>
      <c r="I1005" s="12"/>
      <c r="J1005" s="3">
        <v>172</v>
      </c>
      <c r="K1005" s="3" t="str">
        <f>IF(VLOOKUP(D1005,'Resources Final'!A:C,3,FALSE)=0,"",VLOOKUP(D1005,'Resources Final'!A:C,3,FALSE))</f>
        <v/>
      </c>
      <c r="L1005" s="3" t="str">
        <f>IF(VLOOKUP(D1005,'Resources Final'!A:D,4,FALSE)=0,"",VLOOKUP(D1005,'Resources Final'!A:D,4,FALSE))</f>
        <v>Y</v>
      </c>
      <c r="M1005" s="3" t="str">
        <f>IF(VLOOKUP(D1005,'Resources Final'!A:E,5,FALSE)=0,"",VLOOKUP(D1005,'Resources Final'!A:E,5,FALSE))</f>
        <v/>
      </c>
      <c r="N1005" s="7" t="str">
        <f>IF(VLOOKUP(D1005,'Resources Final'!A:F,6,FALSE)=0,"",VLOOKUP(D1005,'Resources Final'!A:F,6,FALSE))</f>
        <v/>
      </c>
      <c r="O1005" s="3" t="str">
        <f>IF(VLOOKUP(D1005,'Resources Final'!A:G,7,FALSE)=0,"",VLOOKUP(D1005,'Resources Final'!A:G,7,FALSE))</f>
        <v/>
      </c>
    </row>
    <row r="1006" spans="1:15" x14ac:dyDescent="0.2">
      <c r="A1006" s="11">
        <v>990</v>
      </c>
      <c r="B1006" s="11" t="str">
        <f t="shared" si="27"/>
        <v>Charles G. Koch Charitable Foundation_University of Texas - Arlington20118000</v>
      </c>
      <c r="C1006" s="11" t="s">
        <v>19</v>
      </c>
      <c r="D1006" s="11" t="s">
        <v>3826</v>
      </c>
      <c r="E1006" s="11" t="s">
        <v>3827</v>
      </c>
      <c r="F1006" s="4">
        <v>8000</v>
      </c>
      <c r="G1006" s="3">
        <v>2011</v>
      </c>
      <c r="H1006" s="3" t="s">
        <v>21</v>
      </c>
      <c r="I1006" s="12"/>
      <c r="J1006" s="3">
        <v>173</v>
      </c>
      <c r="K1006" s="3" t="str">
        <f>IF(VLOOKUP(D1006,'Resources Final'!A:C,3,FALSE)=0,"",VLOOKUP(D1006,'Resources Final'!A:C,3,FALSE))</f>
        <v/>
      </c>
      <c r="L1006" s="3" t="str">
        <f>IF(VLOOKUP(D1006,'Resources Final'!A:D,4,FALSE)=0,"",VLOOKUP(D1006,'Resources Final'!A:D,4,FALSE))</f>
        <v>Y</v>
      </c>
      <c r="M1006" s="3" t="str">
        <f>IF(VLOOKUP(D1006,'Resources Final'!A:E,5,FALSE)=0,"",VLOOKUP(D1006,'Resources Final'!A:E,5,FALSE))</f>
        <v/>
      </c>
      <c r="N1006" s="7" t="str">
        <f>IF(VLOOKUP(D1006,'Resources Final'!A:F,6,FALSE)=0,"",VLOOKUP(D1006,'Resources Final'!A:F,6,FALSE))</f>
        <v/>
      </c>
      <c r="O1006" s="3" t="str">
        <f>IF(VLOOKUP(D1006,'Resources Final'!A:G,7,FALSE)=0,"",VLOOKUP(D1006,'Resources Final'!A:G,7,FALSE))</f>
        <v/>
      </c>
    </row>
    <row r="1007" spans="1:15" x14ac:dyDescent="0.2">
      <c r="A1007" s="11">
        <v>990</v>
      </c>
      <c r="B1007" s="11" t="str">
        <f t="shared" si="27"/>
        <v>Charles G. Koch Charitable Foundation_University of Texas - Austin20119000</v>
      </c>
      <c r="C1007" s="11" t="s">
        <v>19</v>
      </c>
      <c r="D1007" s="11" t="s">
        <v>3828</v>
      </c>
      <c r="E1007" s="11" t="s">
        <v>3827</v>
      </c>
      <c r="F1007" s="4">
        <v>9000</v>
      </c>
      <c r="G1007" s="3">
        <v>2011</v>
      </c>
      <c r="H1007" s="3" t="s">
        <v>21</v>
      </c>
      <c r="I1007" s="12"/>
      <c r="J1007" s="3">
        <v>174</v>
      </c>
      <c r="K1007" s="3" t="str">
        <f>IF(VLOOKUP(D1007,'Resources Final'!A:C,3,FALSE)=0,"",VLOOKUP(D1007,'Resources Final'!A:C,3,FALSE))</f>
        <v/>
      </c>
      <c r="L1007" s="3" t="str">
        <f>IF(VLOOKUP(D1007,'Resources Final'!A:D,4,FALSE)=0,"",VLOOKUP(D1007,'Resources Final'!A:D,4,FALSE))</f>
        <v>Y</v>
      </c>
      <c r="M1007" s="3" t="str">
        <f>IF(VLOOKUP(D1007,'Resources Final'!A:E,5,FALSE)=0,"",VLOOKUP(D1007,'Resources Final'!A:E,5,FALSE))</f>
        <v/>
      </c>
      <c r="N1007" s="7" t="str">
        <f>IF(VLOOKUP(D1007,'Resources Final'!A:F,6,FALSE)=0,"",VLOOKUP(D1007,'Resources Final'!A:F,6,FALSE))</f>
        <v/>
      </c>
      <c r="O1007" s="3" t="str">
        <f>IF(VLOOKUP(D1007,'Resources Final'!A:G,7,FALSE)=0,"",VLOOKUP(D1007,'Resources Final'!A:G,7,FALSE))</f>
        <v/>
      </c>
    </row>
    <row r="1008" spans="1:15" x14ac:dyDescent="0.2">
      <c r="A1008" s="11">
        <v>990</v>
      </c>
      <c r="B1008" s="11" t="str">
        <f t="shared" si="27"/>
        <v>Charles G. Koch Charitable Foundation_University of Texas - San Antonio201111500</v>
      </c>
      <c r="C1008" s="11" t="s">
        <v>19</v>
      </c>
      <c r="D1008" s="11" t="s">
        <v>3833</v>
      </c>
      <c r="E1008" s="11" t="s">
        <v>3827</v>
      </c>
      <c r="F1008" s="4">
        <v>11500</v>
      </c>
      <c r="G1008" s="3">
        <v>2011</v>
      </c>
      <c r="H1008" s="3" t="s">
        <v>21</v>
      </c>
      <c r="I1008" s="12"/>
      <c r="J1008" s="3">
        <v>175</v>
      </c>
      <c r="K1008" s="3" t="str">
        <f>IF(VLOOKUP(D1008,'Resources Final'!A:C,3,FALSE)=0,"",VLOOKUP(D1008,'Resources Final'!A:C,3,FALSE))</f>
        <v/>
      </c>
      <c r="L1008" s="3" t="str">
        <f>IF(VLOOKUP(D1008,'Resources Final'!A:D,4,FALSE)=0,"",VLOOKUP(D1008,'Resources Final'!A:D,4,FALSE))</f>
        <v>Y</v>
      </c>
      <c r="M1008" s="3" t="str">
        <f>IF(VLOOKUP(D1008,'Resources Final'!A:E,5,FALSE)=0,"",VLOOKUP(D1008,'Resources Final'!A:E,5,FALSE))</f>
        <v/>
      </c>
      <c r="N1008" s="7" t="str">
        <f>IF(VLOOKUP(D1008,'Resources Final'!A:F,6,FALSE)=0,"",VLOOKUP(D1008,'Resources Final'!A:F,6,FALSE))</f>
        <v/>
      </c>
      <c r="O1008" s="3" t="str">
        <f>IF(VLOOKUP(D1008,'Resources Final'!A:G,7,FALSE)=0,"",VLOOKUP(D1008,'Resources Final'!A:G,7,FALSE))</f>
        <v/>
      </c>
    </row>
    <row r="1009" spans="1:15" x14ac:dyDescent="0.2">
      <c r="A1009" s="11">
        <v>990</v>
      </c>
      <c r="B1009" s="11" t="str">
        <f t="shared" si="27"/>
        <v>Charles G. Koch Charitable Foundation_University of Tulsa20115000</v>
      </c>
      <c r="C1009" s="11" t="s">
        <v>19</v>
      </c>
      <c r="D1009" s="11" t="s">
        <v>3837</v>
      </c>
      <c r="E1009" s="11" t="s">
        <v>3837</v>
      </c>
      <c r="F1009" s="4">
        <v>5000</v>
      </c>
      <c r="G1009" s="3">
        <v>2011</v>
      </c>
      <c r="H1009" s="3" t="s">
        <v>21</v>
      </c>
      <c r="I1009" s="12"/>
      <c r="J1009" s="3">
        <v>176</v>
      </c>
      <c r="K1009" s="3" t="str">
        <f>IF(VLOOKUP(D1009,'Resources Final'!A:C,3,FALSE)=0,"",VLOOKUP(D1009,'Resources Final'!A:C,3,FALSE))</f>
        <v/>
      </c>
      <c r="L1009" s="3" t="str">
        <f>IF(VLOOKUP(D1009,'Resources Final'!A:D,4,FALSE)=0,"",VLOOKUP(D1009,'Resources Final'!A:D,4,FALSE))</f>
        <v>Y</v>
      </c>
      <c r="M1009" s="3" t="str">
        <f>IF(VLOOKUP(D1009,'Resources Final'!A:E,5,FALSE)=0,"",VLOOKUP(D1009,'Resources Final'!A:E,5,FALSE))</f>
        <v/>
      </c>
      <c r="N1009" s="7" t="str">
        <f>IF(VLOOKUP(D1009,'Resources Final'!A:F,6,FALSE)=0,"",VLOOKUP(D1009,'Resources Final'!A:F,6,FALSE))</f>
        <v/>
      </c>
      <c r="O1009" s="3" t="str">
        <f>IF(VLOOKUP(D1009,'Resources Final'!A:G,7,FALSE)=0,"",VLOOKUP(D1009,'Resources Final'!A:G,7,FALSE))</f>
        <v/>
      </c>
    </row>
    <row r="1010" spans="1:15" x14ac:dyDescent="0.2">
      <c r="A1010" s="11">
        <v>990</v>
      </c>
      <c r="B1010" s="11" t="str">
        <f t="shared" si="27"/>
        <v>Charles G. Koch Charitable Foundation_University of Virginia201123000</v>
      </c>
      <c r="C1010" s="11" t="s">
        <v>19</v>
      </c>
      <c r="D1010" s="11" t="s">
        <v>3012</v>
      </c>
      <c r="E1010" s="11" t="s">
        <v>3012</v>
      </c>
      <c r="F1010" s="4">
        <v>23000</v>
      </c>
      <c r="G1010" s="3">
        <v>2011</v>
      </c>
      <c r="H1010" s="3" t="s">
        <v>21</v>
      </c>
      <c r="I1010" s="12"/>
      <c r="J1010" s="3">
        <v>177</v>
      </c>
      <c r="K1010" s="3" t="str">
        <f>IF(VLOOKUP(D1010,'Resources Final'!A:C,3,FALSE)=0,"",VLOOKUP(D1010,'Resources Final'!A:C,3,FALSE))</f>
        <v/>
      </c>
      <c r="L1010" s="3" t="str">
        <f>IF(VLOOKUP(D1010,'Resources Final'!A:D,4,FALSE)=0,"",VLOOKUP(D1010,'Resources Final'!A:D,4,FALSE))</f>
        <v>Y</v>
      </c>
      <c r="M1010" s="3" t="str">
        <f>IF(VLOOKUP(D1010,'Resources Final'!A:E,5,FALSE)=0,"",VLOOKUP(D1010,'Resources Final'!A:E,5,FALSE))</f>
        <v/>
      </c>
      <c r="N1010" s="7" t="str">
        <f>IF(VLOOKUP(D1010,'Resources Final'!A:F,6,FALSE)=0,"",VLOOKUP(D1010,'Resources Final'!A:F,6,FALSE))</f>
        <v/>
      </c>
      <c r="O1010" s="3" t="str">
        <f>IF(VLOOKUP(D1010,'Resources Final'!A:G,7,FALSE)=0,"",VLOOKUP(D1010,'Resources Final'!A:G,7,FALSE))</f>
        <v/>
      </c>
    </row>
    <row r="1011" spans="1:15" x14ac:dyDescent="0.2">
      <c r="A1011" s="11">
        <v>990</v>
      </c>
      <c r="B1011" s="11" t="str">
        <f t="shared" si="27"/>
        <v>Charles G. Koch Charitable Foundation_University of Virginia's College at Wise20116000</v>
      </c>
      <c r="C1011" s="11" t="s">
        <v>19</v>
      </c>
      <c r="D1011" s="11" t="s">
        <v>3841</v>
      </c>
      <c r="E1011" s="11" t="s">
        <v>3012</v>
      </c>
      <c r="F1011" s="4">
        <v>6000</v>
      </c>
      <c r="G1011" s="3">
        <v>2011</v>
      </c>
      <c r="H1011" s="3" t="s">
        <v>21</v>
      </c>
      <c r="I1011" s="12"/>
      <c r="J1011" s="3">
        <v>178</v>
      </c>
      <c r="K1011" s="3" t="str">
        <f>IF(VLOOKUP(D1011,'Resources Final'!A:C,3,FALSE)=0,"",VLOOKUP(D1011,'Resources Final'!A:C,3,FALSE))</f>
        <v/>
      </c>
      <c r="L1011" s="3" t="str">
        <f>IF(VLOOKUP(D1011,'Resources Final'!A:D,4,FALSE)=0,"",VLOOKUP(D1011,'Resources Final'!A:D,4,FALSE))</f>
        <v>Y</v>
      </c>
      <c r="M1011" s="3" t="str">
        <f>IF(VLOOKUP(D1011,'Resources Final'!A:E,5,FALSE)=0,"",VLOOKUP(D1011,'Resources Final'!A:E,5,FALSE))</f>
        <v/>
      </c>
      <c r="N1011" s="7" t="str">
        <f>IF(VLOOKUP(D1011,'Resources Final'!A:F,6,FALSE)=0,"",VLOOKUP(D1011,'Resources Final'!A:F,6,FALSE))</f>
        <v/>
      </c>
      <c r="O1011" s="3" t="str">
        <f>IF(VLOOKUP(D1011,'Resources Final'!A:G,7,FALSE)=0,"",VLOOKUP(D1011,'Resources Final'!A:G,7,FALSE))</f>
        <v/>
      </c>
    </row>
    <row r="1012" spans="1:15" x14ac:dyDescent="0.2">
      <c r="A1012" s="11">
        <v>990</v>
      </c>
      <c r="B1012" s="11" t="str">
        <f t="shared" si="27"/>
        <v>Charles G. Koch Charitable Foundation_University of West Florida Foundation201112500</v>
      </c>
      <c r="C1012" s="11" t="s">
        <v>19</v>
      </c>
      <c r="D1012" s="11" t="s">
        <v>3846</v>
      </c>
      <c r="E1012" s="11" t="s">
        <v>3846</v>
      </c>
      <c r="F1012" s="4">
        <v>12500</v>
      </c>
      <c r="G1012" s="3">
        <v>2011</v>
      </c>
      <c r="H1012" s="3" t="s">
        <v>21</v>
      </c>
      <c r="I1012" s="12"/>
      <c r="J1012" s="3">
        <v>179</v>
      </c>
      <c r="K1012" s="3" t="str">
        <f>IF(VLOOKUP(D1012,'Resources Final'!A:C,3,FALSE)=0,"",VLOOKUP(D1012,'Resources Final'!A:C,3,FALSE))</f>
        <v/>
      </c>
      <c r="L1012" s="3" t="str">
        <f>IF(VLOOKUP(D1012,'Resources Final'!A:D,4,FALSE)=0,"",VLOOKUP(D1012,'Resources Final'!A:D,4,FALSE))</f>
        <v>Y</v>
      </c>
      <c r="M1012" s="3" t="str">
        <f>IF(VLOOKUP(D1012,'Resources Final'!A:E,5,FALSE)=0,"",VLOOKUP(D1012,'Resources Final'!A:E,5,FALSE))</f>
        <v/>
      </c>
      <c r="N1012" s="7" t="str">
        <f>IF(VLOOKUP(D1012,'Resources Final'!A:F,6,FALSE)=0,"",VLOOKUP(D1012,'Resources Final'!A:F,6,FALSE))</f>
        <v/>
      </c>
      <c r="O1012" s="3" t="str">
        <f>IF(VLOOKUP(D1012,'Resources Final'!A:G,7,FALSE)=0,"",VLOOKUP(D1012,'Resources Final'!A:G,7,FALSE))</f>
        <v/>
      </c>
    </row>
    <row r="1013" spans="1:15" x14ac:dyDescent="0.2">
      <c r="A1013" s="11">
        <v>990</v>
      </c>
      <c r="B1013" s="11" t="str">
        <f t="shared" si="27"/>
        <v>Charles G. Koch Charitable Foundation_University of Wisconsin Foundation - Eau Claire2011-1418</v>
      </c>
      <c r="C1013" s="11" t="s">
        <v>19</v>
      </c>
      <c r="D1013" s="11" t="s">
        <v>3852</v>
      </c>
      <c r="E1013" s="11" t="s">
        <v>3567</v>
      </c>
      <c r="F1013" s="4">
        <v>-1418</v>
      </c>
      <c r="G1013" s="3">
        <v>2011</v>
      </c>
      <c r="H1013" s="3" t="s">
        <v>21</v>
      </c>
      <c r="I1013" s="12"/>
      <c r="J1013" s="3">
        <v>180</v>
      </c>
      <c r="K1013" s="3" t="str">
        <f>IF(VLOOKUP(D1013,'Resources Final'!A:C,3,FALSE)=0,"",VLOOKUP(D1013,'Resources Final'!A:C,3,FALSE))</f>
        <v/>
      </c>
      <c r="L1013" s="3" t="str">
        <f>IF(VLOOKUP(D1013,'Resources Final'!A:D,4,FALSE)=0,"",VLOOKUP(D1013,'Resources Final'!A:D,4,FALSE))</f>
        <v>Y</v>
      </c>
      <c r="M1013" s="3" t="str">
        <f>IF(VLOOKUP(D1013,'Resources Final'!A:E,5,FALSE)=0,"",VLOOKUP(D1013,'Resources Final'!A:E,5,FALSE))</f>
        <v/>
      </c>
      <c r="N1013" s="7" t="str">
        <f>IF(VLOOKUP(D1013,'Resources Final'!A:F,6,FALSE)=0,"",VLOOKUP(D1013,'Resources Final'!A:F,6,FALSE))</f>
        <v/>
      </c>
      <c r="O1013" s="3" t="str">
        <f>IF(VLOOKUP(D1013,'Resources Final'!A:G,7,FALSE)=0,"",VLOOKUP(D1013,'Resources Final'!A:G,7,FALSE))</f>
        <v/>
      </c>
    </row>
    <row r="1014" spans="1:15" x14ac:dyDescent="0.2">
      <c r="A1014" s="11">
        <v>990</v>
      </c>
      <c r="B1014" s="11" t="str">
        <f t="shared" si="27"/>
        <v>Charles G. Koch Charitable Foundation_University of Wisconsin Foundation20117000</v>
      </c>
      <c r="C1014" s="11" t="s">
        <v>19</v>
      </c>
      <c r="D1014" s="11" t="s">
        <v>3851</v>
      </c>
      <c r="E1014" s="11" t="s">
        <v>3567</v>
      </c>
      <c r="F1014" s="4">
        <v>7000</v>
      </c>
      <c r="G1014" s="3">
        <v>2011</v>
      </c>
      <c r="H1014" s="3" t="s">
        <v>21</v>
      </c>
      <c r="I1014" s="12"/>
      <c r="J1014" s="3">
        <v>181</v>
      </c>
      <c r="K1014" s="3" t="str">
        <f>IF(VLOOKUP(D1014,'Resources Final'!A:C,3,FALSE)=0,"",VLOOKUP(D1014,'Resources Final'!A:C,3,FALSE))</f>
        <v/>
      </c>
      <c r="L1014" s="3" t="str">
        <f>IF(VLOOKUP(D1014,'Resources Final'!A:D,4,FALSE)=0,"",VLOOKUP(D1014,'Resources Final'!A:D,4,FALSE))</f>
        <v>Y</v>
      </c>
      <c r="M1014" s="3" t="str">
        <f>IF(VLOOKUP(D1014,'Resources Final'!A:E,5,FALSE)=0,"",VLOOKUP(D1014,'Resources Final'!A:E,5,FALSE))</f>
        <v/>
      </c>
      <c r="N1014" s="7" t="str">
        <f>IF(VLOOKUP(D1014,'Resources Final'!A:F,6,FALSE)=0,"",VLOOKUP(D1014,'Resources Final'!A:F,6,FALSE))</f>
        <v/>
      </c>
      <c r="O1014" s="3" t="str">
        <f>IF(VLOOKUP(D1014,'Resources Final'!A:G,7,FALSE)=0,"",VLOOKUP(D1014,'Resources Final'!A:G,7,FALSE))</f>
        <v/>
      </c>
    </row>
    <row r="1015" spans="1:15" x14ac:dyDescent="0.2">
      <c r="A1015" s="11">
        <v>990</v>
      </c>
      <c r="B1015" s="11" t="str">
        <f t="shared" si="27"/>
        <v>Charles G. Koch Charitable Foundation_UNLV Foundation201110000</v>
      </c>
      <c r="C1015" s="11" t="s">
        <v>19</v>
      </c>
      <c r="D1015" s="11" t="s">
        <v>3856</v>
      </c>
      <c r="E1015" s="11" t="s">
        <v>3793</v>
      </c>
      <c r="F1015" s="4">
        <v>10000</v>
      </c>
      <c r="G1015" s="3">
        <v>2011</v>
      </c>
      <c r="H1015" s="3" t="s">
        <v>21</v>
      </c>
      <c r="I1015" s="12"/>
      <c r="J1015" s="3">
        <v>182</v>
      </c>
      <c r="K1015" s="3" t="str">
        <f>IF(VLOOKUP(D1015,'Resources Final'!A:C,3,FALSE)=0,"",VLOOKUP(D1015,'Resources Final'!A:C,3,FALSE))</f>
        <v/>
      </c>
      <c r="L1015" s="3" t="str">
        <f>IF(VLOOKUP(D1015,'Resources Final'!A:D,4,FALSE)=0,"",VLOOKUP(D1015,'Resources Final'!A:D,4,FALSE))</f>
        <v>Y</v>
      </c>
      <c r="M1015" s="3" t="str">
        <f>IF(VLOOKUP(D1015,'Resources Final'!A:E,5,FALSE)=0,"",VLOOKUP(D1015,'Resources Final'!A:E,5,FALSE))</f>
        <v/>
      </c>
      <c r="N1015" s="7" t="str">
        <f>IF(VLOOKUP(D1015,'Resources Final'!A:F,6,FALSE)=0,"",VLOOKUP(D1015,'Resources Final'!A:F,6,FALSE))</f>
        <v/>
      </c>
      <c r="O1015" s="3" t="str">
        <f>IF(VLOOKUP(D1015,'Resources Final'!A:G,7,FALSE)=0,"",VLOOKUP(D1015,'Resources Final'!A:G,7,FALSE))</f>
        <v/>
      </c>
    </row>
    <row r="1016" spans="1:15" x14ac:dyDescent="0.2">
      <c r="A1016" s="11">
        <v>990</v>
      </c>
      <c r="B1016" s="11" t="str">
        <f t="shared" si="27"/>
        <v>Charles G. Koch Charitable Foundation_Utah State University201145000</v>
      </c>
      <c r="C1016" s="11" t="s">
        <v>19</v>
      </c>
      <c r="D1016" s="11" t="s">
        <v>3861</v>
      </c>
      <c r="E1016" s="11" t="s">
        <v>3861</v>
      </c>
      <c r="F1016" s="4">
        <v>45000</v>
      </c>
      <c r="G1016" s="3">
        <v>2011</v>
      </c>
      <c r="H1016" s="3" t="s">
        <v>21</v>
      </c>
      <c r="I1016" s="12"/>
      <c r="J1016" s="3">
        <v>183</v>
      </c>
      <c r="K1016" s="3" t="str">
        <f>IF(VLOOKUP(D1016,'Resources Final'!A:C,3,FALSE)=0,"",VLOOKUP(D1016,'Resources Final'!A:C,3,FALSE))</f>
        <v/>
      </c>
      <c r="L1016" s="3" t="str">
        <f>IF(VLOOKUP(D1016,'Resources Final'!A:D,4,FALSE)=0,"",VLOOKUP(D1016,'Resources Final'!A:D,4,FALSE))</f>
        <v>Y</v>
      </c>
      <c r="M1016" s="3" t="str">
        <f>IF(VLOOKUP(D1016,'Resources Final'!A:E,5,FALSE)=0,"",VLOOKUP(D1016,'Resources Final'!A:E,5,FALSE))</f>
        <v/>
      </c>
      <c r="N1016" s="7" t="str">
        <f>IF(VLOOKUP(D1016,'Resources Final'!A:F,6,FALSE)=0,"",VLOOKUP(D1016,'Resources Final'!A:F,6,FALSE))</f>
        <v/>
      </c>
      <c r="O1016" s="3" t="str">
        <f>IF(VLOOKUP(D1016,'Resources Final'!A:G,7,FALSE)=0,"",VLOOKUP(D1016,'Resources Final'!A:G,7,FALSE))</f>
        <v/>
      </c>
    </row>
    <row r="1017" spans="1:15" x14ac:dyDescent="0.2">
      <c r="A1017" s="11">
        <v>990</v>
      </c>
      <c r="B1017" s="11" t="str">
        <f t="shared" si="27"/>
        <v>Charles G. Koch Charitable Foundation_Washington University - St Louis20116000</v>
      </c>
      <c r="C1017" s="11" t="s">
        <v>19</v>
      </c>
      <c r="D1017" s="11" t="s">
        <v>3947</v>
      </c>
      <c r="E1017" s="11" t="s">
        <v>3946</v>
      </c>
      <c r="F1017" s="4">
        <v>6000</v>
      </c>
      <c r="G1017" s="3">
        <v>2011</v>
      </c>
      <c r="H1017" s="3" t="s">
        <v>21</v>
      </c>
      <c r="I1017" s="12"/>
      <c r="J1017" s="3">
        <v>184</v>
      </c>
      <c r="K1017" s="3" t="str">
        <f>IF(VLOOKUP(D1017,'Resources Final'!A:C,3,FALSE)=0,"",VLOOKUP(D1017,'Resources Final'!A:C,3,FALSE))</f>
        <v/>
      </c>
      <c r="L1017" s="3" t="str">
        <f>IF(VLOOKUP(D1017,'Resources Final'!A:D,4,FALSE)=0,"",VLOOKUP(D1017,'Resources Final'!A:D,4,FALSE))</f>
        <v>Y</v>
      </c>
      <c r="M1017" s="3" t="str">
        <f>IF(VLOOKUP(D1017,'Resources Final'!A:E,5,FALSE)=0,"",VLOOKUP(D1017,'Resources Final'!A:E,5,FALSE))</f>
        <v/>
      </c>
      <c r="N1017" s="7" t="str">
        <f>IF(VLOOKUP(D1017,'Resources Final'!A:F,6,FALSE)=0,"",VLOOKUP(D1017,'Resources Final'!A:F,6,FALSE))</f>
        <v/>
      </c>
      <c r="O1017" s="3" t="str">
        <f>IF(VLOOKUP(D1017,'Resources Final'!A:G,7,FALSE)=0,"",VLOOKUP(D1017,'Resources Final'!A:G,7,FALSE))</f>
        <v/>
      </c>
    </row>
    <row r="1018" spans="1:15" x14ac:dyDescent="0.2">
      <c r="A1018" s="11">
        <v>990</v>
      </c>
      <c r="B1018" s="11" t="str">
        <f t="shared" si="27"/>
        <v>Charles G. Koch Charitable Foundation_Webber International University20113000</v>
      </c>
      <c r="C1018" s="11" t="s">
        <v>19</v>
      </c>
      <c r="D1018" s="11" t="s">
        <v>3959</v>
      </c>
      <c r="E1018" s="11" t="s">
        <v>3959</v>
      </c>
      <c r="F1018" s="4">
        <v>3000</v>
      </c>
      <c r="G1018" s="3">
        <v>2011</v>
      </c>
      <c r="H1018" s="3" t="s">
        <v>21</v>
      </c>
      <c r="I1018" s="12"/>
      <c r="J1018" s="3">
        <v>185</v>
      </c>
      <c r="K1018" s="3" t="str">
        <f>IF(VLOOKUP(D1018,'Resources Final'!A:C,3,FALSE)=0,"",VLOOKUP(D1018,'Resources Final'!A:C,3,FALSE))</f>
        <v/>
      </c>
      <c r="L1018" s="3" t="str">
        <f>IF(VLOOKUP(D1018,'Resources Final'!A:D,4,FALSE)=0,"",VLOOKUP(D1018,'Resources Final'!A:D,4,FALSE))</f>
        <v>Y</v>
      </c>
      <c r="M1018" s="3" t="str">
        <f>IF(VLOOKUP(D1018,'Resources Final'!A:E,5,FALSE)=0,"",VLOOKUP(D1018,'Resources Final'!A:E,5,FALSE))</f>
        <v/>
      </c>
      <c r="N1018" s="7" t="str">
        <f>IF(VLOOKUP(D1018,'Resources Final'!A:F,6,FALSE)=0,"",VLOOKUP(D1018,'Resources Final'!A:F,6,FALSE))</f>
        <v/>
      </c>
      <c r="O1018" s="3" t="str">
        <f>IF(VLOOKUP(D1018,'Resources Final'!A:G,7,FALSE)=0,"",VLOOKUP(D1018,'Resources Final'!A:G,7,FALSE))</f>
        <v/>
      </c>
    </row>
    <row r="1019" spans="1:15" x14ac:dyDescent="0.2">
      <c r="A1019" s="11">
        <v>990</v>
      </c>
      <c r="B1019" s="11" t="str">
        <f t="shared" si="27"/>
        <v>Charles G. Koch Charitable Foundation_Wesleyan College20116300</v>
      </c>
      <c r="C1019" s="11" t="s">
        <v>19</v>
      </c>
      <c r="D1019" s="11" t="s">
        <v>3973</v>
      </c>
      <c r="E1019" s="11" t="s">
        <v>3973</v>
      </c>
      <c r="F1019" s="4">
        <v>6300</v>
      </c>
      <c r="G1019" s="3">
        <v>2011</v>
      </c>
      <c r="H1019" s="3" t="s">
        <v>21</v>
      </c>
      <c r="I1019" s="12"/>
      <c r="J1019" s="3">
        <v>186</v>
      </c>
      <c r="K1019" s="3" t="str">
        <f>IF(VLOOKUP(D1019,'Resources Final'!A:C,3,FALSE)=0,"",VLOOKUP(D1019,'Resources Final'!A:C,3,FALSE))</f>
        <v/>
      </c>
      <c r="L1019" s="3" t="str">
        <f>IF(VLOOKUP(D1019,'Resources Final'!A:D,4,FALSE)=0,"",VLOOKUP(D1019,'Resources Final'!A:D,4,FALSE))</f>
        <v>Y</v>
      </c>
      <c r="M1019" s="3" t="str">
        <f>IF(VLOOKUP(D1019,'Resources Final'!A:E,5,FALSE)=0,"",VLOOKUP(D1019,'Resources Final'!A:E,5,FALSE))</f>
        <v/>
      </c>
      <c r="N1019" s="7" t="str">
        <f>IF(VLOOKUP(D1019,'Resources Final'!A:F,6,FALSE)=0,"",VLOOKUP(D1019,'Resources Final'!A:F,6,FALSE))</f>
        <v/>
      </c>
      <c r="O1019" s="3" t="str">
        <f>IF(VLOOKUP(D1019,'Resources Final'!A:G,7,FALSE)=0,"",VLOOKUP(D1019,'Resources Final'!A:G,7,FALSE))</f>
        <v/>
      </c>
    </row>
    <row r="1020" spans="1:15" x14ac:dyDescent="0.2">
      <c r="A1020" s="11">
        <v>990</v>
      </c>
      <c r="B1020" s="11" t="str">
        <f t="shared" si="27"/>
        <v>Charles G. Koch Charitable Foundation_West Texas A&amp;M University20112000</v>
      </c>
      <c r="C1020" s="11" t="s">
        <v>19</v>
      </c>
      <c r="D1020" s="11" t="s">
        <v>3978</v>
      </c>
      <c r="E1020" s="11" t="s">
        <v>3978</v>
      </c>
      <c r="F1020" s="4">
        <v>2000</v>
      </c>
      <c r="G1020" s="3">
        <v>2011</v>
      </c>
      <c r="H1020" s="3" t="s">
        <v>21</v>
      </c>
      <c r="I1020" s="12"/>
      <c r="J1020" s="3">
        <v>187</v>
      </c>
      <c r="K1020" s="3" t="str">
        <f>IF(VLOOKUP(D1020,'Resources Final'!A:C,3,FALSE)=0,"",VLOOKUP(D1020,'Resources Final'!A:C,3,FALSE))</f>
        <v/>
      </c>
      <c r="L1020" s="3" t="str">
        <f>IF(VLOOKUP(D1020,'Resources Final'!A:D,4,FALSE)=0,"",VLOOKUP(D1020,'Resources Final'!A:D,4,FALSE))</f>
        <v>Y</v>
      </c>
      <c r="M1020" s="3" t="str">
        <f>IF(VLOOKUP(D1020,'Resources Final'!A:E,5,FALSE)=0,"",VLOOKUP(D1020,'Resources Final'!A:E,5,FALSE))</f>
        <v/>
      </c>
      <c r="N1020" s="7" t="str">
        <f>IF(VLOOKUP(D1020,'Resources Final'!A:F,6,FALSE)=0,"",VLOOKUP(D1020,'Resources Final'!A:F,6,FALSE))</f>
        <v/>
      </c>
      <c r="O1020" s="3" t="str">
        <f>IF(VLOOKUP(D1020,'Resources Final'!A:G,7,FALSE)=0,"",VLOOKUP(D1020,'Resources Final'!A:G,7,FALSE))</f>
        <v/>
      </c>
    </row>
    <row r="1021" spans="1:15" x14ac:dyDescent="0.2">
      <c r="A1021" s="11">
        <v>990</v>
      </c>
      <c r="B1021" s="11" t="str">
        <f t="shared" si="27"/>
        <v>Charles G. Koch Charitable Foundation_West Virginia University Foundation201111000</v>
      </c>
      <c r="C1021" s="11" t="s">
        <v>19</v>
      </c>
      <c r="D1021" s="11" t="s">
        <v>3980</v>
      </c>
      <c r="E1021" s="11" t="s">
        <v>3979</v>
      </c>
      <c r="F1021" s="4">
        <v>11000</v>
      </c>
      <c r="G1021" s="3">
        <v>2011</v>
      </c>
      <c r="H1021" s="3" t="s">
        <v>21</v>
      </c>
      <c r="I1021" s="12"/>
      <c r="J1021" s="3">
        <v>188</v>
      </c>
      <c r="K1021" s="3" t="str">
        <f>IF(VLOOKUP(D1021,'Resources Final'!A:C,3,FALSE)=0,"",VLOOKUP(D1021,'Resources Final'!A:C,3,FALSE))</f>
        <v/>
      </c>
      <c r="L1021" s="3" t="str">
        <f>IF(VLOOKUP(D1021,'Resources Final'!A:D,4,FALSE)=0,"",VLOOKUP(D1021,'Resources Final'!A:D,4,FALSE))</f>
        <v>Y</v>
      </c>
      <c r="M1021" s="3" t="str">
        <f>IF(VLOOKUP(D1021,'Resources Final'!A:E,5,FALSE)=0,"",VLOOKUP(D1021,'Resources Final'!A:E,5,FALSE))</f>
        <v/>
      </c>
      <c r="N1021" s="7" t="str">
        <f>IF(VLOOKUP(D1021,'Resources Final'!A:F,6,FALSE)=0,"",VLOOKUP(D1021,'Resources Final'!A:F,6,FALSE))</f>
        <v/>
      </c>
      <c r="O1021" s="3" t="str">
        <f>IF(VLOOKUP(D1021,'Resources Final'!A:G,7,FALSE)=0,"",VLOOKUP(D1021,'Resources Final'!A:G,7,FALSE))</f>
        <v/>
      </c>
    </row>
    <row r="1022" spans="1:15" x14ac:dyDescent="0.2">
      <c r="A1022" s="11">
        <v>990</v>
      </c>
      <c r="B1022" s="11" t="str">
        <f t="shared" si="27"/>
        <v>Charles G. Koch Charitable Foundation_Western Carolina University201112000</v>
      </c>
      <c r="C1022" s="11" t="s">
        <v>19</v>
      </c>
      <c r="D1022" s="11" t="s">
        <v>3985</v>
      </c>
      <c r="E1022" s="11" t="s">
        <v>3985</v>
      </c>
      <c r="F1022" s="4">
        <v>12000</v>
      </c>
      <c r="G1022" s="3">
        <v>2011</v>
      </c>
      <c r="H1022" s="3" t="s">
        <v>21</v>
      </c>
      <c r="I1022" s="12"/>
      <c r="J1022" s="3">
        <v>189</v>
      </c>
      <c r="K1022" s="3" t="str">
        <f>IF(VLOOKUP(D1022,'Resources Final'!A:C,3,FALSE)=0,"",VLOOKUP(D1022,'Resources Final'!A:C,3,FALSE))</f>
        <v/>
      </c>
      <c r="L1022" s="3" t="str">
        <f>IF(VLOOKUP(D1022,'Resources Final'!A:D,4,FALSE)=0,"",VLOOKUP(D1022,'Resources Final'!A:D,4,FALSE))</f>
        <v>Y</v>
      </c>
      <c r="M1022" s="3" t="str">
        <f>IF(VLOOKUP(D1022,'Resources Final'!A:E,5,FALSE)=0,"",VLOOKUP(D1022,'Resources Final'!A:E,5,FALSE))</f>
        <v/>
      </c>
      <c r="N1022" s="7" t="str">
        <f>IF(VLOOKUP(D1022,'Resources Final'!A:F,6,FALSE)=0,"",VLOOKUP(D1022,'Resources Final'!A:F,6,FALSE))</f>
        <v/>
      </c>
      <c r="O1022" s="3" t="str">
        <f>IF(VLOOKUP(D1022,'Resources Final'!A:G,7,FALSE)=0,"",VLOOKUP(D1022,'Resources Final'!A:G,7,FALSE))</f>
        <v/>
      </c>
    </row>
    <row r="1023" spans="1:15" x14ac:dyDescent="0.2">
      <c r="A1023" s="11">
        <v>990</v>
      </c>
      <c r="B1023" s="11" t="str">
        <f t="shared" si="27"/>
        <v>Charles G. Koch Charitable Foundation_Western Kentucky University Research Foundation201111700</v>
      </c>
      <c r="C1023" s="11" t="s">
        <v>19</v>
      </c>
      <c r="D1023" s="11" t="s">
        <v>3989</v>
      </c>
      <c r="E1023" s="11" t="s">
        <v>3987</v>
      </c>
      <c r="F1023" s="4">
        <v>11700</v>
      </c>
      <c r="G1023" s="3">
        <v>2011</v>
      </c>
      <c r="H1023" s="3" t="s">
        <v>21</v>
      </c>
      <c r="I1023" s="12"/>
      <c r="J1023" s="3">
        <v>190</v>
      </c>
      <c r="K1023" s="3" t="str">
        <f>IF(VLOOKUP(D1023,'Resources Final'!A:C,3,FALSE)=0,"",VLOOKUP(D1023,'Resources Final'!A:C,3,FALSE))</f>
        <v/>
      </c>
      <c r="L1023" s="3" t="str">
        <f>IF(VLOOKUP(D1023,'Resources Final'!A:D,4,FALSE)=0,"",VLOOKUP(D1023,'Resources Final'!A:D,4,FALSE))</f>
        <v>Y</v>
      </c>
      <c r="M1023" s="3" t="str">
        <f>IF(VLOOKUP(D1023,'Resources Final'!A:E,5,FALSE)=0,"",VLOOKUP(D1023,'Resources Final'!A:E,5,FALSE))</f>
        <v/>
      </c>
      <c r="N1023" s="7" t="str">
        <f>IF(VLOOKUP(D1023,'Resources Final'!A:F,6,FALSE)=0,"",VLOOKUP(D1023,'Resources Final'!A:F,6,FALSE))</f>
        <v/>
      </c>
      <c r="O1023" s="3" t="str">
        <f>IF(VLOOKUP(D1023,'Resources Final'!A:G,7,FALSE)=0,"",VLOOKUP(D1023,'Resources Final'!A:G,7,FALSE))</f>
        <v/>
      </c>
    </row>
    <row r="1024" spans="1:15" x14ac:dyDescent="0.2">
      <c r="A1024" s="11">
        <v>990</v>
      </c>
      <c r="B1024" s="11" t="str">
        <f t="shared" si="27"/>
        <v>Charles G. Koch Charitable Foundation_Western Michigan University201114100</v>
      </c>
      <c r="C1024" s="11" t="s">
        <v>19</v>
      </c>
      <c r="D1024" s="11" t="s">
        <v>3990</v>
      </c>
      <c r="E1024" s="11" t="s">
        <v>3990</v>
      </c>
      <c r="F1024" s="4">
        <v>14100</v>
      </c>
      <c r="G1024" s="3">
        <v>2011</v>
      </c>
      <c r="H1024" s="3" t="s">
        <v>21</v>
      </c>
      <c r="I1024" s="12"/>
      <c r="J1024" s="3">
        <v>191</v>
      </c>
      <c r="K1024" s="3" t="str">
        <f>IF(VLOOKUP(D1024,'Resources Final'!A:C,3,FALSE)=0,"",VLOOKUP(D1024,'Resources Final'!A:C,3,FALSE))</f>
        <v/>
      </c>
      <c r="L1024" s="3" t="str">
        <f>IF(VLOOKUP(D1024,'Resources Final'!A:D,4,FALSE)=0,"",VLOOKUP(D1024,'Resources Final'!A:D,4,FALSE))</f>
        <v>Y</v>
      </c>
      <c r="M1024" s="3" t="str">
        <f>IF(VLOOKUP(D1024,'Resources Final'!A:E,5,FALSE)=0,"",VLOOKUP(D1024,'Resources Final'!A:E,5,FALSE))</f>
        <v/>
      </c>
      <c r="N1024" s="7" t="str">
        <f>IF(VLOOKUP(D1024,'Resources Final'!A:F,6,FALSE)=0,"",VLOOKUP(D1024,'Resources Final'!A:F,6,FALSE))</f>
        <v/>
      </c>
      <c r="O1024" s="3" t="str">
        <f>IF(VLOOKUP(D1024,'Resources Final'!A:G,7,FALSE)=0,"",VLOOKUP(D1024,'Resources Final'!A:G,7,FALSE))</f>
        <v/>
      </c>
    </row>
    <row r="1025" spans="1:15" x14ac:dyDescent="0.2">
      <c r="A1025" s="11">
        <v>990</v>
      </c>
      <c r="B1025" s="11" t="str">
        <f t="shared" si="27"/>
        <v>Charles G. Koch Charitable Foundation_Westmont College20113000</v>
      </c>
      <c r="C1025" s="11" t="s">
        <v>19</v>
      </c>
      <c r="D1025" s="11" t="s">
        <v>3992</v>
      </c>
      <c r="E1025" s="11" t="s">
        <v>3992</v>
      </c>
      <c r="F1025" s="4">
        <v>3000</v>
      </c>
      <c r="G1025" s="3">
        <v>2011</v>
      </c>
      <c r="H1025" s="3" t="s">
        <v>21</v>
      </c>
      <c r="I1025" s="12"/>
      <c r="J1025" s="3">
        <v>192</v>
      </c>
      <c r="K1025" s="3" t="str">
        <f>IF(VLOOKUP(D1025,'Resources Final'!A:C,3,FALSE)=0,"",VLOOKUP(D1025,'Resources Final'!A:C,3,FALSE))</f>
        <v/>
      </c>
      <c r="L1025" s="3" t="str">
        <f>IF(VLOOKUP(D1025,'Resources Final'!A:D,4,FALSE)=0,"",VLOOKUP(D1025,'Resources Final'!A:D,4,FALSE))</f>
        <v>Y</v>
      </c>
      <c r="M1025" s="3" t="str">
        <f>IF(VLOOKUP(D1025,'Resources Final'!A:E,5,FALSE)=0,"",VLOOKUP(D1025,'Resources Final'!A:E,5,FALSE))</f>
        <v/>
      </c>
      <c r="N1025" s="7" t="str">
        <f>IF(VLOOKUP(D1025,'Resources Final'!A:F,6,FALSE)=0,"",VLOOKUP(D1025,'Resources Final'!A:F,6,FALSE))</f>
        <v/>
      </c>
      <c r="O1025" s="3" t="str">
        <f>IF(VLOOKUP(D1025,'Resources Final'!A:G,7,FALSE)=0,"",VLOOKUP(D1025,'Resources Final'!A:G,7,FALSE))</f>
        <v/>
      </c>
    </row>
    <row r="1026" spans="1:15" x14ac:dyDescent="0.2">
      <c r="A1026" s="11">
        <v>990</v>
      </c>
      <c r="B1026" s="11" t="str">
        <f t="shared" si="27"/>
        <v>Charles G. Koch Charitable Foundation_Wheaton College20117300</v>
      </c>
      <c r="C1026" s="11" t="s">
        <v>19</v>
      </c>
      <c r="D1026" s="11" t="s">
        <v>3994</v>
      </c>
      <c r="E1026" s="11" t="s">
        <v>3994</v>
      </c>
      <c r="F1026" s="4">
        <v>7300</v>
      </c>
      <c r="G1026" s="3">
        <v>2011</v>
      </c>
      <c r="H1026" s="3" t="s">
        <v>21</v>
      </c>
      <c r="I1026" s="12"/>
      <c r="J1026" s="3">
        <v>193</v>
      </c>
      <c r="K1026" s="3" t="str">
        <f>IF(VLOOKUP(D1026,'Resources Final'!A:C,3,FALSE)=0,"",VLOOKUP(D1026,'Resources Final'!A:C,3,FALSE))</f>
        <v/>
      </c>
      <c r="L1026" s="3" t="str">
        <f>IF(VLOOKUP(D1026,'Resources Final'!A:D,4,FALSE)=0,"",VLOOKUP(D1026,'Resources Final'!A:D,4,FALSE))</f>
        <v>Y</v>
      </c>
      <c r="M1026" s="3" t="str">
        <f>IF(VLOOKUP(D1026,'Resources Final'!A:E,5,FALSE)=0,"",VLOOKUP(D1026,'Resources Final'!A:E,5,FALSE))</f>
        <v/>
      </c>
      <c r="N1026" s="7" t="str">
        <f>IF(VLOOKUP(D1026,'Resources Final'!A:F,6,FALSE)=0,"",VLOOKUP(D1026,'Resources Final'!A:F,6,FALSE))</f>
        <v/>
      </c>
      <c r="O1026" s="3" t="str">
        <f>IF(VLOOKUP(D1026,'Resources Final'!A:G,7,FALSE)=0,"",VLOOKUP(D1026,'Resources Final'!A:G,7,FALSE))</f>
        <v/>
      </c>
    </row>
    <row r="1027" spans="1:15" x14ac:dyDescent="0.2">
      <c r="A1027" s="11">
        <v>990</v>
      </c>
      <c r="B1027" s="11" t="str">
        <f t="shared" si="27"/>
        <v>Charles G. Koch Charitable Foundation_Wisconsin Lutheran College20117500</v>
      </c>
      <c r="C1027" s="11" t="s">
        <v>19</v>
      </c>
      <c r="D1027" s="11" t="s">
        <v>4067</v>
      </c>
      <c r="E1027" s="11" t="s">
        <v>4067</v>
      </c>
      <c r="F1027" s="4">
        <v>7500</v>
      </c>
      <c r="G1027" s="3">
        <v>2011</v>
      </c>
      <c r="H1027" s="3" t="s">
        <v>21</v>
      </c>
      <c r="I1027" s="12"/>
      <c r="J1027" s="3">
        <v>194</v>
      </c>
      <c r="K1027" s="3" t="str">
        <f>IF(VLOOKUP(D1027,'Resources Final'!A:C,3,FALSE)=0,"",VLOOKUP(D1027,'Resources Final'!A:C,3,FALSE))</f>
        <v/>
      </c>
      <c r="L1027" s="3" t="str">
        <f>IF(VLOOKUP(D1027,'Resources Final'!A:D,4,FALSE)=0,"",VLOOKUP(D1027,'Resources Final'!A:D,4,FALSE))</f>
        <v>Y</v>
      </c>
      <c r="M1027" s="3" t="str">
        <f>IF(VLOOKUP(D1027,'Resources Final'!A:E,5,FALSE)=0,"",VLOOKUP(D1027,'Resources Final'!A:E,5,FALSE))</f>
        <v/>
      </c>
      <c r="N1027" s="7" t="str">
        <f>IF(VLOOKUP(D1027,'Resources Final'!A:F,6,FALSE)=0,"",VLOOKUP(D1027,'Resources Final'!A:F,6,FALSE))</f>
        <v/>
      </c>
      <c r="O1027" s="3" t="str">
        <f>IF(VLOOKUP(D1027,'Resources Final'!A:G,7,FALSE)=0,"",VLOOKUP(D1027,'Resources Final'!A:G,7,FALSE))</f>
        <v/>
      </c>
    </row>
    <row r="1028" spans="1:15" x14ac:dyDescent="0.2">
      <c r="A1028" s="11">
        <v>990</v>
      </c>
      <c r="B1028" s="11" t="str">
        <f t="shared" si="27"/>
        <v>Charles G. Koch Charitable Foundation_Charles Koch Institute20112800000</v>
      </c>
      <c r="C1028" s="11" t="s">
        <v>19</v>
      </c>
      <c r="D1028" s="11" t="s">
        <v>701</v>
      </c>
      <c r="E1028" s="11" t="s">
        <v>701</v>
      </c>
      <c r="F1028" s="4">
        <v>2800000</v>
      </c>
      <c r="G1028" s="3">
        <v>2011</v>
      </c>
      <c r="H1028" s="3" t="s">
        <v>21</v>
      </c>
      <c r="I1028" s="12"/>
      <c r="J1028" s="3">
        <v>195</v>
      </c>
      <c r="K1028" s="3" t="str">
        <f>IF(VLOOKUP(D1028,'Resources Final'!A:C,3,FALSE)=0,"",VLOOKUP(D1028,'Resources Final'!A:C,3,FALSE))</f>
        <v/>
      </c>
      <c r="L1028" s="3" t="str">
        <f>IF(VLOOKUP(D1028,'Resources Final'!A:D,4,FALSE)=0,"",VLOOKUP(D1028,'Resources Final'!A:D,4,FALSE))</f>
        <v/>
      </c>
      <c r="M1028" s="3" t="str">
        <f>IF(VLOOKUP(D1028,'Resources Final'!A:E,5,FALSE)=0,"",VLOOKUP(D1028,'Resources Final'!A:E,5,FALSE))</f>
        <v/>
      </c>
      <c r="N1028" s="7" t="str">
        <f>IF(VLOOKUP(D1028,'Resources Final'!A:F,6,FALSE)=0,"",VLOOKUP(D1028,'Resources Final'!A:F,6,FALSE))</f>
        <v>https://www.sourcewatch.org/index.php/Charles_Koch_Institute</v>
      </c>
      <c r="O1028" s="3" t="str">
        <f>IF(VLOOKUP(D1028,'Resources Final'!A:G,7,FALSE)=0,"",VLOOKUP(D1028,'Resources Final'!A:G,7,FALSE))</f>
        <v>Sourcewatch</v>
      </c>
    </row>
    <row r="1029" spans="1:15" x14ac:dyDescent="0.2">
      <c r="A1029" s="11">
        <v>990</v>
      </c>
      <c r="B1029" s="11" t="str">
        <f t="shared" si="27"/>
        <v>Charles G. Koch Charitable Foundation_Fraser Institute, The2011150000</v>
      </c>
      <c r="C1029" s="11" t="s">
        <v>19</v>
      </c>
      <c r="D1029" s="11" t="s">
        <v>1277</v>
      </c>
      <c r="E1029" s="11" t="s">
        <v>1277</v>
      </c>
      <c r="F1029" s="4">
        <v>150000</v>
      </c>
      <c r="G1029" s="3">
        <v>2011</v>
      </c>
      <c r="H1029" s="3" t="s">
        <v>21</v>
      </c>
      <c r="I1029" s="12"/>
      <c r="J1029" s="3">
        <v>196</v>
      </c>
      <c r="K1029" s="3" t="str">
        <f>IF(VLOOKUP(D1029,'Resources Final'!A:C,3,FALSE)=0,"",VLOOKUP(D1029,'Resources Final'!A:C,3,FALSE))</f>
        <v/>
      </c>
      <c r="L1029" s="3" t="str">
        <f>IF(VLOOKUP(D1029,'Resources Final'!A:D,4,FALSE)=0,"",VLOOKUP(D1029,'Resources Final'!A:D,4,FALSE))</f>
        <v/>
      </c>
      <c r="M1029" s="3" t="str">
        <f>IF(VLOOKUP(D1029,'Resources Final'!A:E,5,FALSE)=0,"",VLOOKUP(D1029,'Resources Final'!A:E,5,FALSE))</f>
        <v/>
      </c>
      <c r="N1029" s="7" t="str">
        <f>IF(VLOOKUP(D1029,'Resources Final'!A:F,6,FALSE)=0,"",VLOOKUP(D1029,'Resources Final'!A:F,6,FALSE))</f>
        <v>https://www.desmogblog.com/fraser-institute</v>
      </c>
      <c r="O1029" s="3" t="str">
        <f>IF(VLOOKUP(D1029,'Resources Final'!A:G,7,FALSE)=0,"",VLOOKUP(D1029,'Resources Final'!A:G,7,FALSE))</f>
        <v>Desmog</v>
      </c>
    </row>
    <row r="1030" spans="1:15" x14ac:dyDescent="0.2">
      <c r="A1030" s="11">
        <v>990</v>
      </c>
      <c r="B1030" s="11" t="str">
        <f t="shared" si="27"/>
        <v>Charles G. Koch Charitable Foundation_McGill University20118000</v>
      </c>
      <c r="C1030" s="11" t="s">
        <v>19</v>
      </c>
      <c r="D1030" s="11" t="s">
        <v>2386</v>
      </c>
      <c r="E1030" s="11" t="s">
        <v>2386</v>
      </c>
      <c r="F1030" s="4">
        <v>8000</v>
      </c>
      <c r="G1030" s="3">
        <v>2011</v>
      </c>
      <c r="H1030" s="3" t="s">
        <v>21</v>
      </c>
      <c r="I1030" s="12"/>
      <c r="J1030" s="3">
        <v>197</v>
      </c>
      <c r="K1030" s="3" t="str">
        <f>IF(VLOOKUP(D1030,'Resources Final'!A:C,3,FALSE)=0,"",VLOOKUP(D1030,'Resources Final'!A:C,3,FALSE))</f>
        <v/>
      </c>
      <c r="L1030" s="3" t="str">
        <f>IF(VLOOKUP(D1030,'Resources Final'!A:D,4,FALSE)=0,"",VLOOKUP(D1030,'Resources Final'!A:D,4,FALSE))</f>
        <v>Y</v>
      </c>
      <c r="M1030" s="3" t="str">
        <f>IF(VLOOKUP(D1030,'Resources Final'!A:E,5,FALSE)=0,"",VLOOKUP(D1030,'Resources Final'!A:E,5,FALSE))</f>
        <v/>
      </c>
      <c r="N1030" s="7" t="str">
        <f>IF(VLOOKUP(D1030,'Resources Final'!A:F,6,FALSE)=0,"",VLOOKUP(D1030,'Resources Final'!A:F,6,FALSE))</f>
        <v/>
      </c>
      <c r="O1030" s="3" t="str">
        <f>IF(VLOOKUP(D1030,'Resources Final'!A:G,7,FALSE)=0,"",VLOOKUP(D1030,'Resources Final'!A:G,7,FALSE))</f>
        <v/>
      </c>
    </row>
    <row r="1031" spans="1:15" x14ac:dyDescent="0.2">
      <c r="A1031" s="11">
        <v>990</v>
      </c>
      <c r="B1031" s="11" t="str">
        <f t="shared" si="27"/>
        <v>Charles G. Koch Charitable Foundation_Academy on Capitalism and Limited Government Foundation201225000</v>
      </c>
      <c r="C1031" s="11" t="s">
        <v>19</v>
      </c>
      <c r="D1031" s="11" t="s">
        <v>72</v>
      </c>
      <c r="E1031" s="11" t="s">
        <v>72</v>
      </c>
      <c r="F1031" s="4">
        <v>25000</v>
      </c>
      <c r="G1031" s="3">
        <v>2012</v>
      </c>
      <c r="H1031" s="3" t="s">
        <v>21</v>
      </c>
      <c r="I1031" s="12"/>
      <c r="J1031" s="3">
        <v>1</v>
      </c>
      <c r="K1031" s="3" t="str">
        <f>IF(VLOOKUP(D1031,'Resources Final'!A:C,3,FALSE)=0,"",VLOOKUP(D1031,'Resources Final'!A:C,3,FALSE))</f>
        <v/>
      </c>
      <c r="L1031" s="3" t="str">
        <f>IF(VLOOKUP(D1031,'Resources Final'!A:D,4,FALSE)=0,"",VLOOKUP(D1031,'Resources Final'!A:D,4,FALSE))</f>
        <v>Y</v>
      </c>
      <c r="M1031" s="3" t="str">
        <f>IF(VLOOKUP(D1031,'Resources Final'!A:E,5,FALSE)=0,"",VLOOKUP(D1031,'Resources Final'!A:E,5,FALSE))</f>
        <v/>
      </c>
      <c r="N1031" s="7" t="str">
        <f>IF(VLOOKUP(D1031,'Resources Final'!A:F,6,FALSE)=0,"",VLOOKUP(D1031,'Resources Final'!A:F,6,FALSE))</f>
        <v/>
      </c>
      <c r="O1031" s="3" t="str">
        <f>IF(VLOOKUP(D1031,'Resources Final'!A:G,7,FALSE)=0,"",VLOOKUP(D1031,'Resources Final'!A:G,7,FALSE))</f>
        <v/>
      </c>
    </row>
    <row r="1032" spans="1:15" x14ac:dyDescent="0.2">
      <c r="A1032" s="11">
        <v>990</v>
      </c>
      <c r="B1032" s="11" t="str">
        <f t="shared" si="27"/>
        <v>Charles G. Koch Charitable Foundation_Acton Institute for the Study of Religion and Liberty201210000</v>
      </c>
      <c r="C1032" s="11" t="s">
        <v>19</v>
      </c>
      <c r="D1032" s="11" t="s">
        <v>112</v>
      </c>
      <c r="E1032" s="11" t="s">
        <v>112</v>
      </c>
      <c r="F1032" s="4">
        <v>10000</v>
      </c>
      <c r="G1032" s="3">
        <v>2012</v>
      </c>
      <c r="H1032" s="3" t="s">
        <v>21</v>
      </c>
      <c r="I1032" s="12"/>
      <c r="J1032" s="3">
        <v>2</v>
      </c>
      <c r="K1032" s="3" t="str">
        <f>IF(VLOOKUP(D1032,'Resources Final'!A:C,3,FALSE)=0,"",VLOOKUP(D1032,'Resources Final'!A:C,3,FALSE))</f>
        <v/>
      </c>
      <c r="L1032" s="3" t="str">
        <f>IF(VLOOKUP(D1032,'Resources Final'!A:D,4,FALSE)=0,"",VLOOKUP(D1032,'Resources Final'!A:D,4,FALSE))</f>
        <v/>
      </c>
      <c r="M1032" s="3" t="str">
        <f>IF(VLOOKUP(D1032,'Resources Final'!A:E,5,FALSE)=0,"",VLOOKUP(D1032,'Resources Final'!A:E,5,FALSE))</f>
        <v/>
      </c>
      <c r="N1032" s="7" t="str">
        <f>IF(VLOOKUP(D1032,'Resources Final'!A:F,6,FALSE)=0,"",VLOOKUP(D1032,'Resources Final'!A:F,6,FALSE))</f>
        <v>https://www.desmogblog.com/acton-institute</v>
      </c>
      <c r="O1032" s="3" t="str">
        <f>IF(VLOOKUP(D1032,'Resources Final'!A:G,7,FALSE)=0,"",VLOOKUP(D1032,'Resources Final'!A:G,7,FALSE))</f>
        <v>Desmog</v>
      </c>
    </row>
    <row r="1033" spans="1:15" x14ac:dyDescent="0.2">
      <c r="A1033" s="11">
        <v>990</v>
      </c>
      <c r="B1033" s="11" t="str">
        <f t="shared" si="27"/>
        <v>Charles G. Koch Charitable Foundation_Advance Arkansas Institute20125500</v>
      </c>
      <c r="C1033" s="11" t="s">
        <v>19</v>
      </c>
      <c r="D1033" s="11" t="s">
        <v>121</v>
      </c>
      <c r="E1033" s="11" t="s">
        <v>121</v>
      </c>
      <c r="F1033" s="4">
        <v>5500</v>
      </c>
      <c r="G1033" s="3">
        <v>2012</v>
      </c>
      <c r="H1033" s="3" t="s">
        <v>21</v>
      </c>
      <c r="I1033" s="12"/>
      <c r="J1033" s="3">
        <v>3</v>
      </c>
      <c r="K1033" s="3" t="str">
        <f>IF(VLOOKUP(D1033,'Resources Final'!A:C,3,FALSE)=0,"",VLOOKUP(D1033,'Resources Final'!A:C,3,FALSE))</f>
        <v/>
      </c>
      <c r="L1033" s="3" t="str">
        <f>IF(VLOOKUP(D1033,'Resources Final'!A:D,4,FALSE)=0,"",VLOOKUP(D1033,'Resources Final'!A:D,4,FALSE))</f>
        <v/>
      </c>
      <c r="M1033" s="3" t="str">
        <f>IF(VLOOKUP(D1033,'Resources Final'!A:E,5,FALSE)=0,"",VLOOKUP(D1033,'Resources Final'!A:E,5,FALSE))</f>
        <v/>
      </c>
      <c r="N1033" s="7" t="str">
        <f>IF(VLOOKUP(D1033,'Resources Final'!A:F,6,FALSE)=0,"",VLOOKUP(D1033,'Resources Final'!A:F,6,FALSE))</f>
        <v>https://www.sourcewatch.org/index.php/Advance_Arkansas_Institute</v>
      </c>
      <c r="O1033" s="3" t="str">
        <f>IF(VLOOKUP(D1033,'Resources Final'!A:G,7,FALSE)=0,"",VLOOKUP(D1033,'Resources Final'!A:G,7,FALSE))</f>
        <v>Sourcewatch</v>
      </c>
    </row>
    <row r="1034" spans="1:15" x14ac:dyDescent="0.2">
      <c r="A1034" s="11">
        <v>990</v>
      </c>
      <c r="B1034" s="11" t="str">
        <f t="shared" si="27"/>
        <v>Charles G. Koch Charitable Foundation_Alabama Policy Institute201214000</v>
      </c>
      <c r="C1034" s="11" t="s">
        <v>19</v>
      </c>
      <c r="D1034" s="11" t="s">
        <v>137</v>
      </c>
      <c r="E1034" s="11" t="s">
        <v>137</v>
      </c>
      <c r="F1034" s="4">
        <v>14000</v>
      </c>
      <c r="G1034" s="3">
        <v>2012</v>
      </c>
      <c r="H1034" s="3" t="s">
        <v>21</v>
      </c>
      <c r="I1034" s="12"/>
      <c r="J1034" s="3">
        <v>4</v>
      </c>
      <c r="K1034" s="3" t="str">
        <f>IF(VLOOKUP(D1034,'Resources Final'!A:C,3,FALSE)=0,"",VLOOKUP(D1034,'Resources Final'!A:C,3,FALSE))</f>
        <v/>
      </c>
      <c r="L1034" s="3" t="str">
        <f>IF(VLOOKUP(D1034,'Resources Final'!A:D,4,FALSE)=0,"",VLOOKUP(D1034,'Resources Final'!A:D,4,FALSE))</f>
        <v/>
      </c>
      <c r="M1034" s="3" t="str">
        <f>IF(VLOOKUP(D1034,'Resources Final'!A:E,5,FALSE)=0,"",VLOOKUP(D1034,'Resources Final'!A:E,5,FALSE))</f>
        <v/>
      </c>
      <c r="N1034" s="7" t="str">
        <f>IF(VLOOKUP(D1034,'Resources Final'!A:F,6,FALSE)=0,"",VLOOKUP(D1034,'Resources Final'!A:F,6,FALSE))</f>
        <v>http://www.sourcewatch.org/index.php/Alabama_Policy_Institute</v>
      </c>
      <c r="O1034" s="3" t="str">
        <f>IF(VLOOKUP(D1034,'Resources Final'!A:G,7,FALSE)=0,"",VLOOKUP(D1034,'Resources Final'!A:G,7,FALSE))</f>
        <v>Sourcewatch</v>
      </c>
    </row>
    <row r="1035" spans="1:15" x14ac:dyDescent="0.2">
      <c r="A1035" s="11">
        <v>990</v>
      </c>
      <c r="B1035" s="11" t="str">
        <f t="shared" si="27"/>
        <v>Charles G. Koch Charitable Foundation_Albany State University Foundation201211000</v>
      </c>
      <c r="C1035" s="11" t="s">
        <v>19</v>
      </c>
      <c r="D1035" s="11" t="s">
        <v>140</v>
      </c>
      <c r="E1035" s="11" t="s">
        <v>140</v>
      </c>
      <c r="F1035" s="4">
        <v>11000</v>
      </c>
      <c r="G1035" s="3">
        <v>2012</v>
      </c>
      <c r="H1035" s="3" t="s">
        <v>21</v>
      </c>
      <c r="I1035" s="12"/>
      <c r="J1035" s="3">
        <v>5</v>
      </c>
      <c r="K1035" s="3" t="str">
        <f>IF(VLOOKUP(D1035,'Resources Final'!A:C,3,FALSE)=0,"",VLOOKUP(D1035,'Resources Final'!A:C,3,FALSE))</f>
        <v/>
      </c>
      <c r="L1035" s="3" t="str">
        <f>IF(VLOOKUP(D1035,'Resources Final'!A:D,4,FALSE)=0,"",VLOOKUP(D1035,'Resources Final'!A:D,4,FALSE))</f>
        <v>Y</v>
      </c>
      <c r="M1035" s="3" t="str">
        <f>IF(VLOOKUP(D1035,'Resources Final'!A:E,5,FALSE)=0,"",VLOOKUP(D1035,'Resources Final'!A:E,5,FALSE))</f>
        <v/>
      </c>
      <c r="N1035" s="7" t="str">
        <f>IF(VLOOKUP(D1035,'Resources Final'!A:F,6,FALSE)=0,"",VLOOKUP(D1035,'Resources Final'!A:F,6,FALSE))</f>
        <v/>
      </c>
      <c r="O1035" s="3" t="str">
        <f>IF(VLOOKUP(D1035,'Resources Final'!A:G,7,FALSE)=0,"",VLOOKUP(D1035,'Resources Final'!A:G,7,FALSE))</f>
        <v/>
      </c>
    </row>
    <row r="1036" spans="1:15" x14ac:dyDescent="0.2">
      <c r="A1036" s="11">
        <v>990</v>
      </c>
      <c r="B1036" s="11" t="str">
        <f t="shared" si="27"/>
        <v>Charles G. Koch Charitable Foundation_Alexander Hamilton Institute for the Study of Western Civilization201227800</v>
      </c>
      <c r="C1036" s="11" t="s">
        <v>19</v>
      </c>
      <c r="D1036" s="11" t="s">
        <v>145</v>
      </c>
      <c r="E1036" s="11" t="s">
        <v>145</v>
      </c>
      <c r="F1036" s="4">
        <v>27800</v>
      </c>
      <c r="G1036" s="3">
        <v>2012</v>
      </c>
      <c r="H1036" s="3" t="s">
        <v>21</v>
      </c>
      <c r="I1036" s="12" t="s">
        <v>145</v>
      </c>
      <c r="J1036" s="3">
        <v>6</v>
      </c>
      <c r="K1036" s="3" t="str">
        <f>IF(VLOOKUP(D1036,'Resources Final'!A:C,3,FALSE)=0,"",VLOOKUP(D1036,'Resources Final'!A:C,3,FALSE))</f>
        <v/>
      </c>
      <c r="L1036" s="3" t="str">
        <f>IF(VLOOKUP(D1036,'Resources Final'!A:D,4,FALSE)=0,"",VLOOKUP(D1036,'Resources Final'!A:D,4,FALSE))</f>
        <v/>
      </c>
      <c r="M1036" s="3" t="str">
        <f>IF(VLOOKUP(D1036,'Resources Final'!A:E,5,FALSE)=0,"",VLOOKUP(D1036,'Resources Final'!A:E,5,FALSE))</f>
        <v/>
      </c>
      <c r="N1036" s="7" t="str">
        <f>IF(VLOOKUP(D1036,'Resources Final'!A:F,6,FALSE)=0,"",VLOOKUP(D1036,'Resources Final'!A:F,6,FALSE))</f>
        <v/>
      </c>
      <c r="O1036" s="3" t="str">
        <f>IF(VLOOKUP(D1036,'Resources Final'!A:G,7,FALSE)=0,"",VLOOKUP(D1036,'Resources Final'!A:G,7,FALSE))</f>
        <v/>
      </c>
    </row>
    <row r="1037" spans="1:15" x14ac:dyDescent="0.2">
      <c r="A1037" s="11">
        <v>990</v>
      </c>
      <c r="B1037" s="11" t="str">
        <f t="shared" si="27"/>
        <v>Charles G. Koch Charitable Foundation_Alma College20128500</v>
      </c>
      <c r="C1037" s="11" t="s">
        <v>19</v>
      </c>
      <c r="D1037" s="11" t="s">
        <v>165</v>
      </c>
      <c r="E1037" s="11" t="s">
        <v>165</v>
      </c>
      <c r="F1037" s="4">
        <v>8500</v>
      </c>
      <c r="G1037" s="3">
        <v>2012</v>
      </c>
      <c r="H1037" s="3" t="s">
        <v>21</v>
      </c>
      <c r="I1037" s="12"/>
      <c r="J1037" s="3">
        <v>7</v>
      </c>
      <c r="K1037" s="3" t="str">
        <f>IF(VLOOKUP(D1037,'Resources Final'!A:C,3,FALSE)=0,"",VLOOKUP(D1037,'Resources Final'!A:C,3,FALSE))</f>
        <v/>
      </c>
      <c r="L1037" s="3" t="str">
        <f>IF(VLOOKUP(D1037,'Resources Final'!A:D,4,FALSE)=0,"",VLOOKUP(D1037,'Resources Final'!A:D,4,FALSE))</f>
        <v>Y</v>
      </c>
      <c r="M1037" s="3" t="str">
        <f>IF(VLOOKUP(D1037,'Resources Final'!A:E,5,FALSE)=0,"",VLOOKUP(D1037,'Resources Final'!A:E,5,FALSE))</f>
        <v/>
      </c>
      <c r="N1037" s="7" t="str">
        <f>IF(VLOOKUP(D1037,'Resources Final'!A:F,6,FALSE)=0,"",VLOOKUP(D1037,'Resources Final'!A:F,6,FALSE))</f>
        <v/>
      </c>
      <c r="O1037" s="3" t="str">
        <f>IF(VLOOKUP(D1037,'Resources Final'!A:G,7,FALSE)=0,"",VLOOKUP(D1037,'Resources Final'!A:G,7,FALSE))</f>
        <v/>
      </c>
    </row>
    <row r="1038" spans="1:15" x14ac:dyDescent="0.2">
      <c r="A1038" s="11">
        <v>990</v>
      </c>
      <c r="B1038" s="11" t="str">
        <f t="shared" si="27"/>
        <v>Charles G. Koch Charitable Foundation_American Enterprise Institute for Public Policy Research2012510000</v>
      </c>
      <c r="C1038" s="11" t="s">
        <v>19</v>
      </c>
      <c r="D1038" s="11" t="s">
        <v>189</v>
      </c>
      <c r="E1038" s="11" t="s">
        <v>189</v>
      </c>
      <c r="F1038" s="4">
        <v>510000</v>
      </c>
      <c r="G1038" s="3">
        <v>2012</v>
      </c>
      <c r="H1038" s="3" t="s">
        <v>21</v>
      </c>
      <c r="I1038" s="12"/>
      <c r="J1038" s="3">
        <v>8</v>
      </c>
      <c r="K1038" s="3" t="str">
        <f>IF(VLOOKUP(D1038,'Resources Final'!A:C,3,FALSE)=0,"",VLOOKUP(D1038,'Resources Final'!A:C,3,FALSE))</f>
        <v/>
      </c>
      <c r="L1038" s="3" t="str">
        <f>IF(VLOOKUP(D1038,'Resources Final'!A:D,4,FALSE)=0,"",VLOOKUP(D1038,'Resources Final'!A:D,4,FALSE))</f>
        <v/>
      </c>
      <c r="M1038" s="3" t="str">
        <f>IF(VLOOKUP(D1038,'Resources Final'!A:E,5,FALSE)=0,"",VLOOKUP(D1038,'Resources Final'!A:E,5,FALSE))</f>
        <v/>
      </c>
      <c r="N1038" s="7" t="str">
        <f>IF(VLOOKUP(D1038,'Resources Final'!A:F,6,FALSE)=0,"",VLOOKUP(D1038,'Resources Final'!A:F,6,FALSE))</f>
        <v>https://www.desmogblog.com/american-enterprise-institute</v>
      </c>
      <c r="O1038" s="3" t="str">
        <f>IF(VLOOKUP(D1038,'Resources Final'!A:G,7,FALSE)=0,"",VLOOKUP(D1038,'Resources Final'!A:G,7,FALSE))</f>
        <v>Desmog</v>
      </c>
    </row>
    <row r="1039" spans="1:15" x14ac:dyDescent="0.2">
      <c r="A1039" s="11">
        <v>990</v>
      </c>
      <c r="B1039" s="11" t="str">
        <f t="shared" si="27"/>
        <v>Charles G. Koch Charitable Foundation_American Spectator Foundation201210000</v>
      </c>
      <c r="C1039" s="11" t="s">
        <v>19</v>
      </c>
      <c r="D1039" s="11" t="s">
        <v>205</v>
      </c>
      <c r="E1039" s="11" t="s">
        <v>203</v>
      </c>
      <c r="F1039" s="4">
        <v>10000</v>
      </c>
      <c r="G1039" s="3">
        <v>2012</v>
      </c>
      <c r="H1039" s="3" t="s">
        <v>21</v>
      </c>
      <c r="I1039" s="12"/>
      <c r="J1039" s="3">
        <v>9</v>
      </c>
      <c r="K1039" s="3" t="str">
        <f>IF(VLOOKUP(D1039,'Resources Final'!A:C,3,FALSE)=0,"",VLOOKUP(D1039,'Resources Final'!A:C,3,FALSE))</f>
        <v/>
      </c>
      <c r="L1039" s="3" t="str">
        <f>IF(VLOOKUP(D1039,'Resources Final'!A:D,4,FALSE)=0,"",VLOOKUP(D1039,'Resources Final'!A:D,4,FALSE))</f>
        <v/>
      </c>
      <c r="M1039" s="3" t="str">
        <f>IF(VLOOKUP(D1039,'Resources Final'!A:E,5,FALSE)=0,"",VLOOKUP(D1039,'Resources Final'!A:E,5,FALSE))</f>
        <v/>
      </c>
      <c r="N1039" s="7" t="str">
        <f>IF(VLOOKUP(D1039,'Resources Final'!A:F,6,FALSE)=0,"",VLOOKUP(D1039,'Resources Final'!A:F,6,FALSE))</f>
        <v>http://www.sourcewatch.org/index.php/American_Spectator</v>
      </c>
      <c r="O1039" s="3" t="str">
        <f>IF(VLOOKUP(D1039,'Resources Final'!A:G,7,FALSE)=0,"",VLOOKUP(D1039,'Resources Final'!A:G,7,FALSE))</f>
        <v>Sourcewatch</v>
      </c>
    </row>
    <row r="1040" spans="1:15" x14ac:dyDescent="0.2">
      <c r="A1040" s="11">
        <v>990</v>
      </c>
      <c r="B1040" s="11" t="str">
        <f t="shared" si="27"/>
        <v>Charles G. Koch Charitable Foundation_American University Department of Government201215000</v>
      </c>
      <c r="C1040" s="11" t="s">
        <v>19</v>
      </c>
      <c r="D1040" s="11" t="s">
        <v>209</v>
      </c>
      <c r="E1040" s="11" t="s">
        <v>208</v>
      </c>
      <c r="F1040" s="4">
        <v>15000</v>
      </c>
      <c r="G1040" s="3">
        <v>2012</v>
      </c>
      <c r="H1040" s="3" t="s">
        <v>21</v>
      </c>
      <c r="I1040" s="12"/>
      <c r="J1040" s="3">
        <v>10</v>
      </c>
      <c r="K1040" s="3" t="str">
        <f>IF(VLOOKUP(D1040,'Resources Final'!A:C,3,FALSE)=0,"",VLOOKUP(D1040,'Resources Final'!A:C,3,FALSE))</f>
        <v/>
      </c>
      <c r="L1040" s="3" t="str">
        <f>IF(VLOOKUP(D1040,'Resources Final'!A:D,4,FALSE)=0,"",VLOOKUP(D1040,'Resources Final'!A:D,4,FALSE))</f>
        <v>Y</v>
      </c>
      <c r="M1040" s="3" t="str">
        <f>IF(VLOOKUP(D1040,'Resources Final'!A:E,5,FALSE)=0,"",VLOOKUP(D1040,'Resources Final'!A:E,5,FALSE))</f>
        <v/>
      </c>
      <c r="N1040" s="7" t="str">
        <f>IF(VLOOKUP(D1040,'Resources Final'!A:F,6,FALSE)=0,"",VLOOKUP(D1040,'Resources Final'!A:F,6,FALSE))</f>
        <v/>
      </c>
      <c r="O1040" s="3" t="str">
        <f>IF(VLOOKUP(D1040,'Resources Final'!A:G,7,FALSE)=0,"",VLOOKUP(D1040,'Resources Final'!A:G,7,FALSE))</f>
        <v/>
      </c>
    </row>
    <row r="1041" spans="1:15" x14ac:dyDescent="0.2">
      <c r="A1041" s="11">
        <v>990</v>
      </c>
      <c r="B1041" s="11" t="str">
        <f t="shared" si="27"/>
        <v>Charles G. Koch Charitable Foundation_America's Future Foundation (AFF)201212000</v>
      </c>
      <c r="C1041" s="11" t="s">
        <v>19</v>
      </c>
      <c r="D1041" s="11" t="s">
        <v>177</v>
      </c>
      <c r="E1041" s="11" t="s">
        <v>177</v>
      </c>
      <c r="F1041" s="4">
        <v>12000</v>
      </c>
      <c r="G1041" s="3">
        <v>2012</v>
      </c>
      <c r="H1041" s="3" t="s">
        <v>21</v>
      </c>
      <c r="I1041" s="12"/>
      <c r="J1041" s="3">
        <v>11</v>
      </c>
      <c r="K1041" s="3" t="str">
        <f>IF(VLOOKUP(D1041,'Resources Final'!A:C,3,FALSE)=0,"",VLOOKUP(D1041,'Resources Final'!A:C,3,FALSE))</f>
        <v/>
      </c>
      <c r="L1041" s="3" t="str">
        <f>IF(VLOOKUP(D1041,'Resources Final'!A:D,4,FALSE)=0,"",VLOOKUP(D1041,'Resources Final'!A:D,4,FALSE))</f>
        <v/>
      </c>
      <c r="M1041" s="3" t="str">
        <f>IF(VLOOKUP(D1041,'Resources Final'!A:E,5,FALSE)=0,"",VLOOKUP(D1041,'Resources Final'!A:E,5,FALSE))</f>
        <v/>
      </c>
      <c r="N1041" s="7" t="str">
        <f>IF(VLOOKUP(D1041,'Resources Final'!A:F,6,FALSE)=0,"",VLOOKUP(D1041,'Resources Final'!A:F,6,FALSE))</f>
        <v>http://www.sourcewatch.org/index.php/America's_Future_Foundation</v>
      </c>
      <c r="O1041" s="3" t="str">
        <f>IF(VLOOKUP(D1041,'Resources Final'!A:G,7,FALSE)=0,"",VLOOKUP(D1041,'Resources Final'!A:G,7,FALSE))</f>
        <v>Sourcewatch</v>
      </c>
    </row>
    <row r="1042" spans="1:15" x14ac:dyDescent="0.2">
      <c r="A1042" s="11">
        <v>990</v>
      </c>
      <c r="B1042" s="11" t="str">
        <f t="shared" si="27"/>
        <v>Charles G. Koch Charitable Foundation_Association of Private Enterprise Education201260000</v>
      </c>
      <c r="C1042" s="11" t="s">
        <v>19</v>
      </c>
      <c r="D1042" s="11" t="s">
        <v>279</v>
      </c>
      <c r="E1042" s="11" t="s">
        <v>279</v>
      </c>
      <c r="F1042" s="4">
        <v>60000</v>
      </c>
      <c r="G1042" s="3">
        <v>2012</v>
      </c>
      <c r="H1042" s="3" t="s">
        <v>21</v>
      </c>
      <c r="I1042" s="12" t="s">
        <v>4223</v>
      </c>
      <c r="J1042" s="3">
        <v>12</v>
      </c>
      <c r="K1042" s="3" t="str">
        <f>IF(VLOOKUP(D1042,'Resources Final'!A:C,3,FALSE)=0,"",VLOOKUP(D1042,'Resources Final'!A:C,3,FALSE))</f>
        <v/>
      </c>
      <c r="L1042" s="3" t="str">
        <f>IF(VLOOKUP(D1042,'Resources Final'!A:D,4,FALSE)=0,"",VLOOKUP(D1042,'Resources Final'!A:D,4,FALSE))</f>
        <v/>
      </c>
      <c r="M1042" s="3" t="str">
        <f>IF(VLOOKUP(D1042,'Resources Final'!A:E,5,FALSE)=0,"",VLOOKUP(D1042,'Resources Final'!A:E,5,FALSE))</f>
        <v/>
      </c>
      <c r="N1042" s="7" t="str">
        <f>IF(VLOOKUP(D1042,'Resources Final'!A:F,6,FALSE)=0,"",VLOOKUP(D1042,'Resources Final'!A:F,6,FALSE))</f>
        <v/>
      </c>
      <c r="O1042" s="3" t="str">
        <f>IF(VLOOKUP(D1042,'Resources Final'!A:G,7,FALSE)=0,"",VLOOKUP(D1042,'Resources Final'!A:G,7,FALSE))</f>
        <v/>
      </c>
    </row>
    <row r="1043" spans="1:15" x14ac:dyDescent="0.2">
      <c r="A1043" s="11">
        <v>990</v>
      </c>
      <c r="B1043" s="11" t="str">
        <f t="shared" si="27"/>
        <v>Charles G. Koch Charitable Foundation_Assumption College20126000</v>
      </c>
      <c r="C1043" s="11" t="s">
        <v>19</v>
      </c>
      <c r="D1043" s="11" t="s">
        <v>280</v>
      </c>
      <c r="E1043" s="11" t="s">
        <v>280</v>
      </c>
      <c r="F1043" s="4">
        <v>6000</v>
      </c>
      <c r="G1043" s="3">
        <v>2012</v>
      </c>
      <c r="H1043" s="3" t="s">
        <v>21</v>
      </c>
      <c r="I1043" s="12"/>
      <c r="J1043" s="3">
        <v>13</v>
      </c>
      <c r="K1043" s="3" t="str">
        <f>IF(VLOOKUP(D1043,'Resources Final'!A:C,3,FALSE)=0,"",VLOOKUP(D1043,'Resources Final'!A:C,3,FALSE))</f>
        <v/>
      </c>
      <c r="L1043" s="3" t="str">
        <f>IF(VLOOKUP(D1043,'Resources Final'!A:D,4,FALSE)=0,"",VLOOKUP(D1043,'Resources Final'!A:D,4,FALSE))</f>
        <v>Y</v>
      </c>
      <c r="M1043" s="3" t="str">
        <f>IF(VLOOKUP(D1043,'Resources Final'!A:E,5,FALSE)=0,"",VLOOKUP(D1043,'Resources Final'!A:E,5,FALSE))</f>
        <v/>
      </c>
      <c r="N1043" s="7" t="str">
        <f>IF(VLOOKUP(D1043,'Resources Final'!A:F,6,FALSE)=0,"",VLOOKUP(D1043,'Resources Final'!A:F,6,FALSE))</f>
        <v/>
      </c>
      <c r="O1043" s="3" t="str">
        <f>IF(VLOOKUP(D1043,'Resources Final'!A:G,7,FALSE)=0,"",VLOOKUP(D1043,'Resources Final'!A:G,7,FALSE))</f>
        <v/>
      </c>
    </row>
    <row r="1044" spans="1:15" x14ac:dyDescent="0.2">
      <c r="A1044" s="11">
        <v>990</v>
      </c>
      <c r="B1044" s="11" t="str">
        <f t="shared" si="27"/>
        <v>Charles G. Koch Charitable Foundation_Atlas Economic Research Foundation201220000</v>
      </c>
      <c r="C1044" s="11" t="s">
        <v>19</v>
      </c>
      <c r="D1044" s="11" t="s">
        <v>286</v>
      </c>
      <c r="E1044" s="11" t="s">
        <v>286</v>
      </c>
      <c r="F1044" s="4">
        <v>20000</v>
      </c>
      <c r="G1044" s="3">
        <v>2012</v>
      </c>
      <c r="H1044" s="3" t="s">
        <v>21</v>
      </c>
      <c r="I1044" s="12"/>
      <c r="J1044" s="3">
        <v>14</v>
      </c>
      <c r="K1044" s="3" t="str">
        <f>IF(VLOOKUP(D1044,'Resources Final'!A:C,3,FALSE)=0,"",VLOOKUP(D1044,'Resources Final'!A:C,3,FALSE))</f>
        <v/>
      </c>
      <c r="L1044" s="3" t="str">
        <f>IF(VLOOKUP(D1044,'Resources Final'!A:D,4,FALSE)=0,"",VLOOKUP(D1044,'Resources Final'!A:D,4,FALSE))</f>
        <v/>
      </c>
      <c r="M1044" s="3" t="str">
        <f>IF(VLOOKUP(D1044,'Resources Final'!A:E,5,FALSE)=0,"",VLOOKUP(D1044,'Resources Final'!A:E,5,FALSE))</f>
        <v/>
      </c>
      <c r="N1044" s="7" t="str">
        <f>IF(VLOOKUP(D1044,'Resources Final'!A:F,6,FALSE)=0,"",VLOOKUP(D1044,'Resources Final'!A:F,6,FALSE))</f>
        <v>https://www.desmogblog.com/atlas-economic-research-foundation</v>
      </c>
      <c r="O1044" s="3" t="str">
        <f>IF(VLOOKUP(D1044,'Resources Final'!A:G,7,FALSE)=0,"",VLOOKUP(D1044,'Resources Final'!A:G,7,FALSE))</f>
        <v>Desmog</v>
      </c>
    </row>
    <row r="1045" spans="1:15" x14ac:dyDescent="0.2">
      <c r="A1045" s="11">
        <v>990</v>
      </c>
      <c r="B1045" s="11" t="str">
        <f t="shared" si="27"/>
        <v>Charles G. Koch Charitable Foundation_Augustana College20125000</v>
      </c>
      <c r="C1045" s="11" t="s">
        <v>19</v>
      </c>
      <c r="D1045" s="11" t="s">
        <v>290</v>
      </c>
      <c r="E1045" s="11" t="s">
        <v>290</v>
      </c>
      <c r="F1045" s="4">
        <v>5000</v>
      </c>
      <c r="G1045" s="3">
        <v>2012</v>
      </c>
      <c r="H1045" s="3" t="s">
        <v>21</v>
      </c>
      <c r="I1045" s="12"/>
      <c r="J1045" s="3">
        <v>15</v>
      </c>
      <c r="K1045" s="3" t="str">
        <f>IF(VLOOKUP(D1045,'Resources Final'!A:C,3,FALSE)=0,"",VLOOKUP(D1045,'Resources Final'!A:C,3,FALSE))</f>
        <v/>
      </c>
      <c r="L1045" s="3" t="str">
        <f>IF(VLOOKUP(D1045,'Resources Final'!A:D,4,FALSE)=0,"",VLOOKUP(D1045,'Resources Final'!A:D,4,FALSE))</f>
        <v>Y</v>
      </c>
      <c r="M1045" s="3" t="str">
        <f>IF(VLOOKUP(D1045,'Resources Final'!A:E,5,FALSE)=0,"",VLOOKUP(D1045,'Resources Final'!A:E,5,FALSE))</f>
        <v/>
      </c>
      <c r="N1045" s="7" t="str">
        <f>IF(VLOOKUP(D1045,'Resources Final'!A:F,6,FALSE)=0,"",VLOOKUP(D1045,'Resources Final'!A:F,6,FALSE))</f>
        <v/>
      </c>
      <c r="O1045" s="3" t="str">
        <f>IF(VLOOKUP(D1045,'Resources Final'!A:G,7,FALSE)=0,"",VLOOKUP(D1045,'Resources Final'!A:G,7,FALSE))</f>
        <v/>
      </c>
    </row>
    <row r="1046" spans="1:15" x14ac:dyDescent="0.2">
      <c r="A1046" s="11">
        <v>990</v>
      </c>
      <c r="B1046" s="11" t="str">
        <f t="shared" si="27"/>
        <v>Charles G. Koch Charitable Foundation_Azusa Pacific University201215000</v>
      </c>
      <c r="C1046" s="11" t="s">
        <v>19</v>
      </c>
      <c r="D1046" s="11" t="s">
        <v>301</v>
      </c>
      <c r="E1046" s="11" t="s">
        <v>301</v>
      </c>
      <c r="F1046" s="4">
        <v>15000</v>
      </c>
      <c r="G1046" s="3">
        <v>2012</v>
      </c>
      <c r="H1046" s="3" t="s">
        <v>21</v>
      </c>
      <c r="I1046" s="12"/>
      <c r="J1046" s="3">
        <v>16</v>
      </c>
      <c r="K1046" s="3" t="str">
        <f>IF(VLOOKUP(D1046,'Resources Final'!A:C,3,FALSE)=0,"",VLOOKUP(D1046,'Resources Final'!A:C,3,FALSE))</f>
        <v/>
      </c>
      <c r="L1046" s="3" t="str">
        <f>IF(VLOOKUP(D1046,'Resources Final'!A:D,4,FALSE)=0,"",VLOOKUP(D1046,'Resources Final'!A:D,4,FALSE))</f>
        <v>Y</v>
      </c>
      <c r="M1046" s="3" t="str">
        <f>IF(VLOOKUP(D1046,'Resources Final'!A:E,5,FALSE)=0,"",VLOOKUP(D1046,'Resources Final'!A:E,5,FALSE))</f>
        <v/>
      </c>
      <c r="N1046" s="7" t="str">
        <f>IF(VLOOKUP(D1046,'Resources Final'!A:F,6,FALSE)=0,"",VLOOKUP(D1046,'Resources Final'!A:F,6,FALSE))</f>
        <v/>
      </c>
      <c r="O1046" s="3" t="str">
        <f>IF(VLOOKUP(D1046,'Resources Final'!A:G,7,FALSE)=0,"",VLOOKUP(D1046,'Resources Final'!A:G,7,FALSE))</f>
        <v/>
      </c>
    </row>
    <row r="1047" spans="1:15" x14ac:dyDescent="0.2">
      <c r="A1047" s="11">
        <v>990</v>
      </c>
      <c r="B1047" s="11" t="str">
        <f t="shared" si="27"/>
        <v>Charles G. Koch Charitable Foundation_Ball State University20123000</v>
      </c>
      <c r="C1047" s="11" t="s">
        <v>19</v>
      </c>
      <c r="D1047" s="11" t="s">
        <v>342</v>
      </c>
      <c r="E1047" s="11" t="s">
        <v>342</v>
      </c>
      <c r="F1047" s="4">
        <v>3000</v>
      </c>
      <c r="G1047" s="3">
        <v>2012</v>
      </c>
      <c r="H1047" s="3" t="s">
        <v>21</v>
      </c>
      <c r="I1047" s="12"/>
      <c r="J1047" s="3">
        <v>17</v>
      </c>
      <c r="K1047" s="3" t="str">
        <f>IF(VLOOKUP(D1047,'Resources Final'!A:C,3,FALSE)=0,"",VLOOKUP(D1047,'Resources Final'!A:C,3,FALSE))</f>
        <v/>
      </c>
      <c r="L1047" s="3" t="str">
        <f>IF(VLOOKUP(D1047,'Resources Final'!A:D,4,FALSE)=0,"",VLOOKUP(D1047,'Resources Final'!A:D,4,FALSE))</f>
        <v>Y</v>
      </c>
      <c r="M1047" s="3" t="str">
        <f>IF(VLOOKUP(D1047,'Resources Final'!A:E,5,FALSE)=0,"",VLOOKUP(D1047,'Resources Final'!A:E,5,FALSE))</f>
        <v/>
      </c>
      <c r="N1047" s="7" t="str">
        <f>IF(VLOOKUP(D1047,'Resources Final'!A:F,6,FALSE)=0,"",VLOOKUP(D1047,'Resources Final'!A:F,6,FALSE))</f>
        <v/>
      </c>
      <c r="O1047" s="3" t="str">
        <f>IF(VLOOKUP(D1047,'Resources Final'!A:G,7,FALSE)=0,"",VLOOKUP(D1047,'Resources Final'!A:G,7,FALSE))</f>
        <v/>
      </c>
    </row>
    <row r="1048" spans="1:15" x14ac:dyDescent="0.2">
      <c r="A1048" s="11">
        <v>990</v>
      </c>
      <c r="B1048" s="11" t="str">
        <f t="shared" si="27"/>
        <v>Charles G. Koch Charitable Foundation_Barton College20129300</v>
      </c>
      <c r="C1048" s="11" t="s">
        <v>19</v>
      </c>
      <c r="D1048" s="11" t="s">
        <v>357</v>
      </c>
      <c r="E1048" s="11" t="s">
        <v>357</v>
      </c>
      <c r="F1048" s="4">
        <v>9300</v>
      </c>
      <c r="G1048" s="3">
        <v>2012</v>
      </c>
      <c r="H1048" s="3" t="s">
        <v>21</v>
      </c>
      <c r="I1048" s="12"/>
      <c r="J1048" s="3">
        <v>18</v>
      </c>
      <c r="K1048" s="3" t="str">
        <f>IF(VLOOKUP(D1048,'Resources Final'!A:C,3,FALSE)=0,"",VLOOKUP(D1048,'Resources Final'!A:C,3,FALSE))</f>
        <v/>
      </c>
      <c r="L1048" s="3" t="str">
        <f>IF(VLOOKUP(D1048,'Resources Final'!A:D,4,FALSE)=0,"",VLOOKUP(D1048,'Resources Final'!A:D,4,FALSE))</f>
        <v>Y</v>
      </c>
      <c r="M1048" s="3" t="str">
        <f>IF(VLOOKUP(D1048,'Resources Final'!A:E,5,FALSE)=0,"",VLOOKUP(D1048,'Resources Final'!A:E,5,FALSE))</f>
        <v/>
      </c>
      <c r="N1048" s="7" t="str">
        <f>IF(VLOOKUP(D1048,'Resources Final'!A:F,6,FALSE)=0,"",VLOOKUP(D1048,'Resources Final'!A:F,6,FALSE))</f>
        <v/>
      </c>
      <c r="O1048" s="3" t="str">
        <f>IF(VLOOKUP(D1048,'Resources Final'!A:G,7,FALSE)=0,"",VLOOKUP(D1048,'Resources Final'!A:G,7,FALSE))</f>
        <v/>
      </c>
    </row>
    <row r="1049" spans="1:15" x14ac:dyDescent="0.2">
      <c r="A1049" s="11">
        <v>990</v>
      </c>
      <c r="B1049" s="11" t="str">
        <f t="shared" si="27"/>
        <v>Charles G. Koch Charitable Foundation_Bastiat Society20128000</v>
      </c>
      <c r="C1049" s="11" t="s">
        <v>19</v>
      </c>
      <c r="D1049" s="11" t="s">
        <v>361</v>
      </c>
      <c r="E1049" s="11" t="s">
        <v>361</v>
      </c>
      <c r="F1049" s="4">
        <v>8000</v>
      </c>
      <c r="G1049" s="3">
        <v>2012</v>
      </c>
      <c r="H1049" s="3" t="s">
        <v>21</v>
      </c>
      <c r="I1049" s="12"/>
      <c r="J1049" s="3">
        <v>19</v>
      </c>
      <c r="K1049" s="3" t="str">
        <f>IF(VLOOKUP(D1049,'Resources Final'!A:C,3,FALSE)=0,"",VLOOKUP(D1049,'Resources Final'!A:C,3,FALSE))</f>
        <v/>
      </c>
      <c r="L1049" s="3" t="str">
        <f>IF(VLOOKUP(D1049,'Resources Final'!A:D,4,FALSE)=0,"",VLOOKUP(D1049,'Resources Final'!A:D,4,FALSE))</f>
        <v/>
      </c>
      <c r="M1049" s="3" t="str">
        <f>IF(VLOOKUP(D1049,'Resources Final'!A:E,5,FALSE)=0,"",VLOOKUP(D1049,'Resources Final'!A:E,5,FALSE))</f>
        <v/>
      </c>
      <c r="N1049" s="7" t="str">
        <f>IF(VLOOKUP(D1049,'Resources Final'!A:F,6,FALSE)=0,"",VLOOKUP(D1049,'Resources Final'!A:F,6,FALSE))</f>
        <v/>
      </c>
      <c r="O1049" s="3" t="str">
        <f>IF(VLOOKUP(D1049,'Resources Final'!A:G,7,FALSE)=0,"",VLOOKUP(D1049,'Resources Final'!A:G,7,FALSE))</f>
        <v/>
      </c>
    </row>
    <row r="1050" spans="1:15" x14ac:dyDescent="0.2">
      <c r="A1050" s="11">
        <v>990</v>
      </c>
      <c r="B1050" s="11" t="str">
        <f t="shared" si="27"/>
        <v>Charles G. Koch Charitable Foundation_Beloit College20126000</v>
      </c>
      <c r="C1050" s="11" t="s">
        <v>19</v>
      </c>
      <c r="D1050" s="11" t="s">
        <v>392</v>
      </c>
      <c r="E1050" s="11" t="s">
        <v>392</v>
      </c>
      <c r="F1050" s="4">
        <v>6000</v>
      </c>
      <c r="G1050" s="3">
        <v>2012</v>
      </c>
      <c r="H1050" s="3" t="s">
        <v>21</v>
      </c>
      <c r="I1050" s="12"/>
      <c r="J1050" s="3">
        <v>20</v>
      </c>
      <c r="K1050" s="3" t="str">
        <f>IF(VLOOKUP(D1050,'Resources Final'!A:C,3,FALSE)=0,"",VLOOKUP(D1050,'Resources Final'!A:C,3,FALSE))</f>
        <v/>
      </c>
      <c r="L1050" s="3" t="str">
        <f>IF(VLOOKUP(D1050,'Resources Final'!A:D,4,FALSE)=0,"",VLOOKUP(D1050,'Resources Final'!A:D,4,FALSE))</f>
        <v>Y</v>
      </c>
      <c r="M1050" s="3" t="str">
        <f>IF(VLOOKUP(D1050,'Resources Final'!A:E,5,FALSE)=0,"",VLOOKUP(D1050,'Resources Final'!A:E,5,FALSE))</f>
        <v/>
      </c>
      <c r="N1050" s="7" t="str">
        <f>IF(VLOOKUP(D1050,'Resources Final'!A:F,6,FALSE)=0,"",VLOOKUP(D1050,'Resources Final'!A:F,6,FALSE))</f>
        <v/>
      </c>
      <c r="O1050" s="3" t="str">
        <f>IF(VLOOKUP(D1050,'Resources Final'!A:G,7,FALSE)=0,"",VLOOKUP(D1050,'Resources Final'!A:G,7,FALSE))</f>
        <v/>
      </c>
    </row>
    <row r="1051" spans="1:15" x14ac:dyDescent="0.2">
      <c r="A1051" s="11">
        <v>990</v>
      </c>
      <c r="B1051" s="11" t="str">
        <f t="shared" si="27"/>
        <v>Charles G. Koch Charitable Foundation_Bernard Center201240000</v>
      </c>
      <c r="C1051" s="11" t="s">
        <v>19</v>
      </c>
      <c r="D1051" s="11" t="s">
        <v>411</v>
      </c>
      <c r="E1051" s="11" t="s">
        <v>411</v>
      </c>
      <c r="F1051" s="4">
        <v>40000</v>
      </c>
      <c r="G1051" s="3">
        <v>2012</v>
      </c>
      <c r="H1051" s="3" t="s">
        <v>21</v>
      </c>
      <c r="I1051" s="12"/>
      <c r="J1051" s="3">
        <v>21</v>
      </c>
      <c r="K1051" s="3" t="str">
        <f>IF(VLOOKUP(D1051,'Resources Final'!A:C,3,FALSE)=0,"",VLOOKUP(D1051,'Resources Final'!A:C,3,FALSE))</f>
        <v/>
      </c>
      <c r="L1051" s="3" t="str">
        <f>IF(VLOOKUP(D1051,'Resources Final'!A:D,4,FALSE)=0,"",VLOOKUP(D1051,'Resources Final'!A:D,4,FALSE))</f>
        <v/>
      </c>
      <c r="M1051" s="3" t="str">
        <f>IF(VLOOKUP(D1051,'Resources Final'!A:E,5,FALSE)=0,"",VLOOKUP(D1051,'Resources Final'!A:E,5,FALSE))</f>
        <v/>
      </c>
      <c r="N1051" s="7" t="str">
        <f>IF(VLOOKUP(D1051,'Resources Final'!A:F,6,FALSE)=0,"",VLOOKUP(D1051,'Resources Final'!A:F,6,FALSE))</f>
        <v/>
      </c>
      <c r="O1051" s="3" t="str">
        <f>IF(VLOOKUP(D1051,'Resources Final'!A:G,7,FALSE)=0,"",VLOOKUP(D1051,'Resources Final'!A:G,7,FALSE))</f>
        <v/>
      </c>
    </row>
    <row r="1052" spans="1:15" x14ac:dyDescent="0.2">
      <c r="A1052" s="11">
        <v>990</v>
      </c>
      <c r="B1052" s="11" t="str">
        <f t="shared" si="27"/>
        <v>Charles G. Koch Charitable Foundation_Berry College201211900</v>
      </c>
      <c r="C1052" s="11" t="s">
        <v>19</v>
      </c>
      <c r="D1052" s="11" t="s">
        <v>413</v>
      </c>
      <c r="E1052" s="11" t="s">
        <v>413</v>
      </c>
      <c r="F1052" s="4">
        <v>11900</v>
      </c>
      <c r="G1052" s="3">
        <v>2012</v>
      </c>
      <c r="H1052" s="3" t="s">
        <v>21</v>
      </c>
      <c r="I1052" s="12"/>
      <c r="J1052" s="3">
        <v>22</v>
      </c>
      <c r="K1052" s="3" t="str">
        <f>IF(VLOOKUP(D1052,'Resources Final'!A:C,3,FALSE)=0,"",VLOOKUP(D1052,'Resources Final'!A:C,3,FALSE))</f>
        <v/>
      </c>
      <c r="L1052" s="3" t="str">
        <f>IF(VLOOKUP(D1052,'Resources Final'!A:D,4,FALSE)=0,"",VLOOKUP(D1052,'Resources Final'!A:D,4,FALSE))</f>
        <v>Y</v>
      </c>
      <c r="M1052" s="3" t="str">
        <f>IF(VLOOKUP(D1052,'Resources Final'!A:E,5,FALSE)=0,"",VLOOKUP(D1052,'Resources Final'!A:E,5,FALSE))</f>
        <v/>
      </c>
      <c r="N1052" s="7" t="str">
        <f>IF(VLOOKUP(D1052,'Resources Final'!A:F,6,FALSE)=0,"",VLOOKUP(D1052,'Resources Final'!A:F,6,FALSE))</f>
        <v/>
      </c>
      <c r="O1052" s="3" t="str">
        <f>IF(VLOOKUP(D1052,'Resources Final'!A:G,7,FALSE)=0,"",VLOOKUP(D1052,'Resources Final'!A:G,7,FALSE))</f>
        <v/>
      </c>
    </row>
    <row r="1053" spans="1:15" x14ac:dyDescent="0.2">
      <c r="A1053" s="11">
        <v>990</v>
      </c>
      <c r="B1053" s="11" t="str">
        <f t="shared" si="27"/>
        <v>Charles G. Koch Charitable Foundation_Bethel College201212100</v>
      </c>
      <c r="C1053" s="11" t="s">
        <v>19</v>
      </c>
      <c r="D1053" s="11" t="s">
        <v>418</v>
      </c>
      <c r="E1053" s="11" t="s">
        <v>418</v>
      </c>
      <c r="F1053" s="4">
        <v>12100</v>
      </c>
      <c r="G1053" s="3">
        <v>2012</v>
      </c>
      <c r="H1053" s="3" t="s">
        <v>21</v>
      </c>
      <c r="I1053" s="12"/>
      <c r="J1053" s="3">
        <v>23</v>
      </c>
      <c r="K1053" s="3" t="str">
        <f>IF(VLOOKUP(D1053,'Resources Final'!A:C,3,FALSE)=0,"",VLOOKUP(D1053,'Resources Final'!A:C,3,FALSE))</f>
        <v/>
      </c>
      <c r="L1053" s="3" t="str">
        <f>IF(VLOOKUP(D1053,'Resources Final'!A:D,4,FALSE)=0,"",VLOOKUP(D1053,'Resources Final'!A:D,4,FALSE))</f>
        <v>Y</v>
      </c>
      <c r="M1053" s="3" t="str">
        <f>IF(VLOOKUP(D1053,'Resources Final'!A:E,5,FALSE)=0,"",VLOOKUP(D1053,'Resources Final'!A:E,5,FALSE))</f>
        <v/>
      </c>
      <c r="N1053" s="7" t="str">
        <f>IF(VLOOKUP(D1053,'Resources Final'!A:F,6,FALSE)=0,"",VLOOKUP(D1053,'Resources Final'!A:F,6,FALSE))</f>
        <v/>
      </c>
      <c r="O1053" s="3" t="str">
        <f>IF(VLOOKUP(D1053,'Resources Final'!A:G,7,FALSE)=0,"",VLOOKUP(D1053,'Resources Final'!A:G,7,FALSE))</f>
        <v/>
      </c>
    </row>
    <row r="1054" spans="1:15" x14ac:dyDescent="0.2">
      <c r="A1054" s="11">
        <v>990</v>
      </c>
      <c r="B1054" s="11" t="str">
        <f t="shared" si="27"/>
        <v>Charles G. Koch Charitable Foundation_Bill of Rights Institute2012300000</v>
      </c>
      <c r="C1054" s="11" t="s">
        <v>19</v>
      </c>
      <c r="D1054" s="11" t="s">
        <v>428</v>
      </c>
      <c r="E1054" s="11" t="s">
        <v>428</v>
      </c>
      <c r="F1054" s="4">
        <v>300000</v>
      </c>
      <c r="G1054" s="3">
        <v>2012</v>
      </c>
      <c r="H1054" s="3" t="s">
        <v>21</v>
      </c>
      <c r="I1054" s="12"/>
      <c r="J1054" s="3">
        <v>24</v>
      </c>
      <c r="K1054" s="3" t="str">
        <f>IF(VLOOKUP(D1054,'Resources Final'!A:C,3,FALSE)=0,"",VLOOKUP(D1054,'Resources Final'!A:C,3,FALSE))</f>
        <v/>
      </c>
      <c r="L1054" s="3" t="str">
        <f>IF(VLOOKUP(D1054,'Resources Final'!A:D,4,FALSE)=0,"",VLOOKUP(D1054,'Resources Final'!A:D,4,FALSE))</f>
        <v/>
      </c>
      <c r="M1054" s="3" t="str">
        <f>IF(VLOOKUP(D1054,'Resources Final'!A:E,5,FALSE)=0,"",VLOOKUP(D1054,'Resources Final'!A:E,5,FALSE))</f>
        <v/>
      </c>
      <c r="N1054" s="7" t="str">
        <f>IF(VLOOKUP(D1054,'Resources Final'!A:F,6,FALSE)=0,"",VLOOKUP(D1054,'Resources Final'!A:F,6,FALSE))</f>
        <v>https://www.sourcewatch.org/index.php/Bill_of_Rights_Institute</v>
      </c>
      <c r="O1054" s="3" t="str">
        <f>IF(VLOOKUP(D1054,'Resources Final'!A:G,7,FALSE)=0,"",VLOOKUP(D1054,'Resources Final'!A:G,7,FALSE))</f>
        <v>Sourcewatch</v>
      </c>
    </row>
    <row r="1055" spans="1:15" x14ac:dyDescent="0.2">
      <c r="A1055" s="11">
        <v>990</v>
      </c>
      <c r="B1055" s="11" t="str">
        <f t="shared" si="27"/>
        <v>Charles G. Koch Charitable Foundation_Birmingham Southern College20126500</v>
      </c>
      <c r="C1055" s="11" t="s">
        <v>19</v>
      </c>
      <c r="D1055" s="11" t="s">
        <v>435</v>
      </c>
      <c r="E1055" s="11" t="s">
        <v>435</v>
      </c>
      <c r="F1055" s="4">
        <v>6500</v>
      </c>
      <c r="G1055" s="3">
        <v>2012</v>
      </c>
      <c r="H1055" s="3" t="s">
        <v>21</v>
      </c>
      <c r="I1055" s="12"/>
      <c r="J1055" s="3">
        <v>25</v>
      </c>
      <c r="K1055" s="3" t="str">
        <f>IF(VLOOKUP(D1055,'Resources Final'!A:C,3,FALSE)=0,"",VLOOKUP(D1055,'Resources Final'!A:C,3,FALSE))</f>
        <v/>
      </c>
      <c r="L1055" s="3" t="str">
        <f>IF(VLOOKUP(D1055,'Resources Final'!A:D,4,FALSE)=0,"",VLOOKUP(D1055,'Resources Final'!A:D,4,FALSE))</f>
        <v>Y</v>
      </c>
      <c r="M1055" s="3" t="str">
        <f>IF(VLOOKUP(D1055,'Resources Final'!A:E,5,FALSE)=0,"",VLOOKUP(D1055,'Resources Final'!A:E,5,FALSE))</f>
        <v/>
      </c>
      <c r="N1055" s="7" t="str">
        <f>IF(VLOOKUP(D1055,'Resources Final'!A:F,6,FALSE)=0,"",VLOOKUP(D1055,'Resources Final'!A:F,6,FALSE))</f>
        <v/>
      </c>
      <c r="O1055" s="3" t="str">
        <f>IF(VLOOKUP(D1055,'Resources Final'!A:G,7,FALSE)=0,"",VLOOKUP(D1055,'Resources Final'!A:G,7,FALSE))</f>
        <v/>
      </c>
    </row>
    <row r="1056" spans="1:15" x14ac:dyDescent="0.2">
      <c r="A1056" s="11">
        <v>990</v>
      </c>
      <c r="B1056" s="11" t="str">
        <f t="shared" si="27"/>
        <v>Charles G. Koch Charitable Foundation_Boise State University Foundation20127800</v>
      </c>
      <c r="C1056" s="11" t="s">
        <v>19</v>
      </c>
      <c r="D1056" s="11" t="s">
        <v>461</v>
      </c>
      <c r="E1056" s="11" t="s">
        <v>4307</v>
      </c>
      <c r="F1056" s="4">
        <v>7800</v>
      </c>
      <c r="G1056" s="3">
        <v>2012</v>
      </c>
      <c r="H1056" s="3" t="s">
        <v>21</v>
      </c>
      <c r="I1056" s="12"/>
      <c r="J1056" s="3">
        <v>26</v>
      </c>
      <c r="K1056" s="3" t="str">
        <f>IF(VLOOKUP(D1056,'Resources Final'!A:C,3,FALSE)=0,"",VLOOKUP(D1056,'Resources Final'!A:C,3,FALSE))</f>
        <v/>
      </c>
      <c r="L1056" s="3" t="str">
        <f>IF(VLOOKUP(D1056,'Resources Final'!A:D,4,FALSE)=0,"",VLOOKUP(D1056,'Resources Final'!A:D,4,FALSE))</f>
        <v>Y</v>
      </c>
      <c r="M1056" s="3" t="str">
        <f>IF(VLOOKUP(D1056,'Resources Final'!A:E,5,FALSE)=0,"",VLOOKUP(D1056,'Resources Final'!A:E,5,FALSE))</f>
        <v/>
      </c>
      <c r="N1056" s="7" t="str">
        <f>IF(VLOOKUP(D1056,'Resources Final'!A:F,6,FALSE)=0,"",VLOOKUP(D1056,'Resources Final'!A:F,6,FALSE))</f>
        <v/>
      </c>
      <c r="O1056" s="3" t="str">
        <f>IF(VLOOKUP(D1056,'Resources Final'!A:G,7,FALSE)=0,"",VLOOKUP(D1056,'Resources Final'!A:G,7,FALSE))</f>
        <v/>
      </c>
    </row>
    <row r="1057" spans="1:15" x14ac:dyDescent="0.2">
      <c r="A1057" s="11">
        <v>990</v>
      </c>
      <c r="B1057" s="11" t="str">
        <f t="shared" si="27"/>
        <v>Charles G. Koch Charitable Foundation_Brown University201213000</v>
      </c>
      <c r="C1057" s="11" t="s">
        <v>19</v>
      </c>
      <c r="D1057" s="11" t="s">
        <v>514</v>
      </c>
      <c r="E1057" s="11" t="s">
        <v>514</v>
      </c>
      <c r="F1057" s="4">
        <v>13000</v>
      </c>
      <c r="G1057" s="3">
        <v>2012</v>
      </c>
      <c r="H1057" s="3" t="s">
        <v>21</v>
      </c>
      <c r="I1057" s="12"/>
      <c r="J1057" s="3">
        <v>27</v>
      </c>
      <c r="K1057" s="3" t="str">
        <f>IF(VLOOKUP(D1057,'Resources Final'!A:C,3,FALSE)=0,"",VLOOKUP(D1057,'Resources Final'!A:C,3,FALSE))</f>
        <v/>
      </c>
      <c r="L1057" s="3" t="str">
        <f>IF(VLOOKUP(D1057,'Resources Final'!A:D,4,FALSE)=0,"",VLOOKUP(D1057,'Resources Final'!A:D,4,FALSE))</f>
        <v>Y</v>
      </c>
      <c r="M1057" s="3" t="str">
        <f>IF(VLOOKUP(D1057,'Resources Final'!A:E,5,FALSE)=0,"",VLOOKUP(D1057,'Resources Final'!A:E,5,FALSE))</f>
        <v/>
      </c>
      <c r="N1057" s="7" t="str">
        <f>IF(VLOOKUP(D1057,'Resources Final'!A:F,6,FALSE)=0,"",VLOOKUP(D1057,'Resources Final'!A:F,6,FALSE))</f>
        <v/>
      </c>
      <c r="O1057" s="3" t="str">
        <f>IF(VLOOKUP(D1057,'Resources Final'!A:G,7,FALSE)=0,"",VLOOKUP(D1057,'Resources Final'!A:G,7,FALSE))</f>
        <v/>
      </c>
    </row>
    <row r="1058" spans="1:15" x14ac:dyDescent="0.2">
      <c r="A1058" s="11">
        <v>990</v>
      </c>
      <c r="B1058" s="11" t="str">
        <f t="shared" si="27"/>
        <v>Charles G. Koch Charitable Foundation_Buena Vista University2012500</v>
      </c>
      <c r="C1058" s="11" t="s">
        <v>19</v>
      </c>
      <c r="D1058" s="11" t="s">
        <v>522</v>
      </c>
      <c r="E1058" s="11" t="s">
        <v>522</v>
      </c>
      <c r="F1058" s="4">
        <v>500</v>
      </c>
      <c r="G1058" s="3">
        <v>2012</v>
      </c>
      <c r="H1058" s="3" t="s">
        <v>21</v>
      </c>
      <c r="I1058" s="12"/>
      <c r="J1058" s="3">
        <v>28</v>
      </c>
      <c r="K1058" s="3" t="str">
        <f>IF(VLOOKUP(D1058,'Resources Final'!A:C,3,FALSE)=0,"",VLOOKUP(D1058,'Resources Final'!A:C,3,FALSE))</f>
        <v/>
      </c>
      <c r="L1058" s="3" t="str">
        <f>IF(VLOOKUP(D1058,'Resources Final'!A:D,4,FALSE)=0,"",VLOOKUP(D1058,'Resources Final'!A:D,4,FALSE))</f>
        <v>Y</v>
      </c>
      <c r="M1058" s="3" t="str">
        <f>IF(VLOOKUP(D1058,'Resources Final'!A:E,5,FALSE)=0,"",VLOOKUP(D1058,'Resources Final'!A:E,5,FALSE))</f>
        <v/>
      </c>
      <c r="N1058" s="7" t="str">
        <f>IF(VLOOKUP(D1058,'Resources Final'!A:F,6,FALSE)=0,"",VLOOKUP(D1058,'Resources Final'!A:F,6,FALSE))</f>
        <v/>
      </c>
      <c r="O1058" s="3" t="str">
        <f>IF(VLOOKUP(D1058,'Resources Final'!A:G,7,FALSE)=0,"",VLOOKUP(D1058,'Resources Final'!A:G,7,FALSE))</f>
        <v/>
      </c>
    </row>
    <row r="1059" spans="1:15" x14ac:dyDescent="0.2">
      <c r="A1059" s="11">
        <v>990</v>
      </c>
      <c r="B1059" s="11" t="str">
        <f t="shared" si="27"/>
        <v>Charles G. Koch Charitable Foundation_California Public Policy Center201225000</v>
      </c>
      <c r="C1059" s="11" t="s">
        <v>19</v>
      </c>
      <c r="D1059" s="11" t="s">
        <v>575</v>
      </c>
      <c r="E1059" s="11" t="s">
        <v>575</v>
      </c>
      <c r="F1059" s="4">
        <v>25000</v>
      </c>
      <c r="G1059" s="3">
        <v>2012</v>
      </c>
      <c r="H1059" s="3" t="s">
        <v>21</v>
      </c>
      <c r="I1059" s="12"/>
      <c r="J1059" s="3">
        <v>29</v>
      </c>
      <c r="K1059" s="3" t="str">
        <f>IF(VLOOKUP(D1059,'Resources Final'!A:C,3,FALSE)=0,"",VLOOKUP(D1059,'Resources Final'!A:C,3,FALSE))</f>
        <v/>
      </c>
      <c r="L1059" s="3" t="str">
        <f>IF(VLOOKUP(D1059,'Resources Final'!A:D,4,FALSE)=0,"",VLOOKUP(D1059,'Resources Final'!A:D,4,FALSE))</f>
        <v/>
      </c>
      <c r="M1059" s="3" t="str">
        <f>IF(VLOOKUP(D1059,'Resources Final'!A:E,5,FALSE)=0,"",VLOOKUP(D1059,'Resources Final'!A:E,5,FALSE))</f>
        <v/>
      </c>
      <c r="N1059" s="7" t="str">
        <f>IF(VLOOKUP(D1059,'Resources Final'!A:F,6,FALSE)=0,"",VLOOKUP(D1059,'Resources Final'!A:F,6,FALSE))</f>
        <v>https://www.sourcewatch.org/index.php/California_Policy_Center</v>
      </c>
      <c r="O1059" s="3" t="str">
        <f>IF(VLOOKUP(D1059,'Resources Final'!A:G,7,FALSE)=0,"",VLOOKUP(D1059,'Resources Final'!A:G,7,FALSE))</f>
        <v>Sourcewatch</v>
      </c>
    </row>
    <row r="1060" spans="1:15" x14ac:dyDescent="0.2">
      <c r="A1060" s="11">
        <v>990</v>
      </c>
      <c r="B1060" s="11" t="str">
        <f t="shared" si="27"/>
        <v>Charles G. Koch Charitable Foundation_California State University East Bay Foundation201227000</v>
      </c>
      <c r="C1060" s="11" t="s">
        <v>19</v>
      </c>
      <c r="D1060" s="11" t="s">
        <v>581</v>
      </c>
      <c r="E1060" s="11" t="s">
        <v>577</v>
      </c>
      <c r="F1060" s="4">
        <v>27000</v>
      </c>
      <c r="G1060" s="3">
        <v>2012</v>
      </c>
      <c r="H1060" s="3" t="s">
        <v>21</v>
      </c>
      <c r="I1060" s="12"/>
      <c r="J1060" s="3">
        <v>30</v>
      </c>
      <c r="K1060" s="3" t="str">
        <f>IF(VLOOKUP(D1060,'Resources Final'!A:C,3,FALSE)=0,"",VLOOKUP(D1060,'Resources Final'!A:C,3,FALSE))</f>
        <v/>
      </c>
      <c r="L1060" s="3" t="str">
        <f>IF(VLOOKUP(D1060,'Resources Final'!A:D,4,FALSE)=0,"",VLOOKUP(D1060,'Resources Final'!A:D,4,FALSE))</f>
        <v>Y</v>
      </c>
      <c r="M1060" s="3" t="str">
        <f>IF(VLOOKUP(D1060,'Resources Final'!A:E,5,FALSE)=0,"",VLOOKUP(D1060,'Resources Final'!A:E,5,FALSE))</f>
        <v/>
      </c>
      <c r="N1060" s="7" t="str">
        <f>IF(VLOOKUP(D1060,'Resources Final'!A:F,6,FALSE)=0,"",VLOOKUP(D1060,'Resources Final'!A:F,6,FALSE))</f>
        <v/>
      </c>
      <c r="O1060" s="3" t="str">
        <f>IF(VLOOKUP(D1060,'Resources Final'!A:G,7,FALSE)=0,"",VLOOKUP(D1060,'Resources Final'!A:G,7,FALSE))</f>
        <v/>
      </c>
    </row>
    <row r="1061" spans="1:15" x14ac:dyDescent="0.2">
      <c r="A1061" s="11">
        <v>990</v>
      </c>
      <c r="B1061" s="11" t="str">
        <f t="shared" ref="B1061:B1124" si="28">C1061&amp;"_"&amp;D1061&amp;G1061&amp;F1061</f>
        <v>Charles G. Koch Charitable Foundation_Campbell University Lundy Chair Offices201224000</v>
      </c>
      <c r="C1061" s="11" t="s">
        <v>19</v>
      </c>
      <c r="D1061" s="11" t="s">
        <v>593</v>
      </c>
      <c r="E1061" s="11" t="s">
        <v>592</v>
      </c>
      <c r="F1061" s="4">
        <v>24000</v>
      </c>
      <c r="G1061" s="3">
        <v>2012</v>
      </c>
      <c r="H1061" s="3" t="s">
        <v>21</v>
      </c>
      <c r="I1061" s="12"/>
      <c r="J1061" s="3">
        <v>31</v>
      </c>
      <c r="K1061" s="3" t="str">
        <f>IF(VLOOKUP(D1061,'Resources Final'!A:C,3,FALSE)=0,"",VLOOKUP(D1061,'Resources Final'!A:C,3,FALSE))</f>
        <v/>
      </c>
      <c r="L1061" s="3" t="str">
        <f>IF(VLOOKUP(D1061,'Resources Final'!A:D,4,FALSE)=0,"",VLOOKUP(D1061,'Resources Final'!A:D,4,FALSE))</f>
        <v>Y</v>
      </c>
      <c r="M1061" s="3" t="str">
        <f>IF(VLOOKUP(D1061,'Resources Final'!A:E,5,FALSE)=0,"",VLOOKUP(D1061,'Resources Final'!A:E,5,FALSE))</f>
        <v/>
      </c>
      <c r="N1061" s="7" t="str">
        <f>IF(VLOOKUP(D1061,'Resources Final'!A:F,6,FALSE)=0,"",VLOOKUP(D1061,'Resources Final'!A:F,6,FALSE))</f>
        <v/>
      </c>
      <c r="O1061" s="3" t="str">
        <f>IF(VLOOKUP(D1061,'Resources Final'!A:G,7,FALSE)=0,"",VLOOKUP(D1061,'Resources Final'!A:G,7,FALSE))</f>
        <v/>
      </c>
    </row>
    <row r="1062" spans="1:15" x14ac:dyDescent="0.2">
      <c r="A1062" s="11">
        <v>990</v>
      </c>
      <c r="B1062" s="11" t="str">
        <f t="shared" si="28"/>
        <v>Charles G. Koch Charitable Foundation_Carthage College20129500</v>
      </c>
      <c r="C1062" s="11" t="s">
        <v>19</v>
      </c>
      <c r="D1062" s="11" t="s">
        <v>624</v>
      </c>
      <c r="E1062" s="11" t="s">
        <v>624</v>
      </c>
      <c r="F1062" s="4">
        <v>9500</v>
      </c>
      <c r="G1062" s="3">
        <v>2012</v>
      </c>
      <c r="H1062" s="3" t="s">
        <v>21</v>
      </c>
      <c r="I1062" s="12"/>
      <c r="J1062" s="3">
        <v>32</v>
      </c>
      <c r="K1062" s="3" t="str">
        <f>IF(VLOOKUP(D1062,'Resources Final'!A:C,3,FALSE)=0,"",VLOOKUP(D1062,'Resources Final'!A:C,3,FALSE))</f>
        <v/>
      </c>
      <c r="L1062" s="3" t="str">
        <f>IF(VLOOKUP(D1062,'Resources Final'!A:D,4,FALSE)=0,"",VLOOKUP(D1062,'Resources Final'!A:D,4,FALSE))</f>
        <v>Y</v>
      </c>
      <c r="M1062" s="3" t="str">
        <f>IF(VLOOKUP(D1062,'Resources Final'!A:E,5,FALSE)=0,"",VLOOKUP(D1062,'Resources Final'!A:E,5,FALSE))</f>
        <v/>
      </c>
      <c r="N1062" s="7" t="str">
        <f>IF(VLOOKUP(D1062,'Resources Final'!A:F,6,FALSE)=0,"",VLOOKUP(D1062,'Resources Final'!A:F,6,FALSE))</f>
        <v/>
      </c>
      <c r="O1062" s="3" t="str">
        <f>IF(VLOOKUP(D1062,'Resources Final'!A:G,7,FALSE)=0,"",VLOOKUP(D1062,'Resources Final'!A:G,7,FALSE))</f>
        <v/>
      </c>
    </row>
    <row r="1063" spans="1:15" x14ac:dyDescent="0.2">
      <c r="A1063" s="11">
        <v>990</v>
      </c>
      <c r="B1063" s="11" t="str">
        <f t="shared" si="28"/>
        <v>Charles G. Koch Charitable Foundation_Cato Institute201210000</v>
      </c>
      <c r="C1063" s="11" t="s">
        <v>19</v>
      </c>
      <c r="D1063" s="11" t="s">
        <v>636</v>
      </c>
      <c r="E1063" s="11" t="s">
        <v>636</v>
      </c>
      <c r="F1063" s="4">
        <v>10000</v>
      </c>
      <c r="G1063" s="3">
        <v>2012</v>
      </c>
      <c r="H1063" s="3" t="s">
        <v>21</v>
      </c>
      <c r="I1063" s="12"/>
      <c r="J1063" s="3">
        <v>33</v>
      </c>
      <c r="K1063" s="3" t="str">
        <f>IF(VLOOKUP(D1063,'Resources Final'!A:C,3,FALSE)=0,"",VLOOKUP(D1063,'Resources Final'!A:C,3,FALSE))</f>
        <v/>
      </c>
      <c r="L1063" s="3" t="str">
        <f>IF(VLOOKUP(D1063,'Resources Final'!A:D,4,FALSE)=0,"",VLOOKUP(D1063,'Resources Final'!A:D,4,FALSE))</f>
        <v/>
      </c>
      <c r="M1063" s="3" t="str">
        <f>IF(VLOOKUP(D1063,'Resources Final'!A:E,5,FALSE)=0,"",VLOOKUP(D1063,'Resources Final'!A:E,5,FALSE))</f>
        <v/>
      </c>
      <c r="N1063" s="7" t="str">
        <f>IF(VLOOKUP(D1063,'Resources Final'!A:F,6,FALSE)=0,"",VLOOKUP(D1063,'Resources Final'!A:F,6,FALSE))</f>
        <v>https://www.desmogblog.com/cato-institute</v>
      </c>
      <c r="O1063" s="3" t="str">
        <f>IF(VLOOKUP(D1063,'Resources Final'!A:G,7,FALSE)=0,"",VLOOKUP(D1063,'Resources Final'!A:G,7,FALSE))</f>
        <v>Desmog</v>
      </c>
    </row>
    <row r="1064" spans="1:15" x14ac:dyDescent="0.2">
      <c r="A1064" s="11">
        <v>990</v>
      </c>
      <c r="B1064" s="11" t="str">
        <f t="shared" si="28"/>
        <v>Charles G. Koch Charitable Foundation_Cedarville University20129000</v>
      </c>
      <c r="C1064" s="11" t="s">
        <v>19</v>
      </c>
      <c r="D1064" s="11" t="s">
        <v>643</v>
      </c>
      <c r="E1064" s="11" t="s">
        <v>643</v>
      </c>
      <c r="F1064" s="4">
        <v>9000</v>
      </c>
      <c r="G1064" s="3">
        <v>2012</v>
      </c>
      <c r="H1064" s="3" t="s">
        <v>21</v>
      </c>
      <c r="I1064" s="12"/>
      <c r="J1064" s="3">
        <v>34</v>
      </c>
      <c r="K1064" s="3" t="str">
        <f>IF(VLOOKUP(D1064,'Resources Final'!A:C,3,FALSE)=0,"",VLOOKUP(D1064,'Resources Final'!A:C,3,FALSE))</f>
        <v/>
      </c>
      <c r="L1064" s="3" t="str">
        <f>IF(VLOOKUP(D1064,'Resources Final'!A:D,4,FALSE)=0,"",VLOOKUP(D1064,'Resources Final'!A:D,4,FALSE))</f>
        <v>Y</v>
      </c>
      <c r="M1064" s="3" t="str">
        <f>IF(VLOOKUP(D1064,'Resources Final'!A:E,5,FALSE)=0,"",VLOOKUP(D1064,'Resources Final'!A:E,5,FALSE))</f>
        <v/>
      </c>
      <c r="N1064" s="7" t="str">
        <f>IF(VLOOKUP(D1064,'Resources Final'!A:F,6,FALSE)=0,"",VLOOKUP(D1064,'Resources Final'!A:F,6,FALSE))</f>
        <v/>
      </c>
      <c r="O1064" s="3" t="str">
        <f>IF(VLOOKUP(D1064,'Resources Final'!A:G,7,FALSE)=0,"",VLOOKUP(D1064,'Resources Final'!A:G,7,FALSE))</f>
        <v/>
      </c>
    </row>
    <row r="1065" spans="1:15" x14ac:dyDescent="0.2">
      <c r="A1065" s="11">
        <v>990</v>
      </c>
      <c r="B1065" s="11" t="str">
        <f t="shared" si="28"/>
        <v>Charles G. Koch Charitable Foundation_Center for Excellence in Higher Education20128000</v>
      </c>
      <c r="C1065" s="11" t="s">
        <v>19</v>
      </c>
      <c r="D1065" s="11" t="s">
        <v>656</v>
      </c>
      <c r="E1065" s="11" t="s">
        <v>656</v>
      </c>
      <c r="F1065" s="4">
        <v>8000</v>
      </c>
      <c r="G1065" s="3">
        <v>2012</v>
      </c>
      <c r="H1065" s="3" t="s">
        <v>21</v>
      </c>
      <c r="I1065" s="12" t="s">
        <v>4224</v>
      </c>
      <c r="J1065" s="3">
        <v>35</v>
      </c>
      <c r="K1065" s="3" t="str">
        <f>IF(VLOOKUP(D1065,'Resources Final'!A:C,3,FALSE)=0,"",VLOOKUP(D1065,'Resources Final'!A:C,3,FALSE))</f>
        <v/>
      </c>
      <c r="L1065" s="3" t="str">
        <f>IF(VLOOKUP(D1065,'Resources Final'!A:D,4,FALSE)=0,"",VLOOKUP(D1065,'Resources Final'!A:D,4,FALSE))</f>
        <v/>
      </c>
      <c r="M1065" s="3" t="str">
        <f>IF(VLOOKUP(D1065,'Resources Final'!A:E,5,FALSE)=0,"",VLOOKUP(D1065,'Resources Final'!A:E,5,FALSE))</f>
        <v/>
      </c>
      <c r="N1065" s="7" t="str">
        <f>IF(VLOOKUP(D1065,'Resources Final'!A:F,6,FALSE)=0,"",VLOOKUP(D1065,'Resources Final'!A:F,6,FALSE))</f>
        <v/>
      </c>
      <c r="O1065" s="3" t="str">
        <f>IF(VLOOKUP(D1065,'Resources Final'!A:G,7,FALSE)=0,"",VLOOKUP(D1065,'Resources Final'!A:G,7,FALSE))</f>
        <v/>
      </c>
    </row>
    <row r="1066" spans="1:15" x14ac:dyDescent="0.2">
      <c r="A1066" s="11">
        <v>990</v>
      </c>
      <c r="B1066" s="11" t="str">
        <f t="shared" si="28"/>
        <v>Charles G. Koch Charitable Foundation_Center for Independent Thought201215000</v>
      </c>
      <c r="C1066" s="11" t="s">
        <v>19</v>
      </c>
      <c r="D1066" s="11" t="s">
        <v>660</v>
      </c>
      <c r="E1066" s="11" t="s">
        <v>660</v>
      </c>
      <c r="F1066" s="4">
        <v>15000</v>
      </c>
      <c r="G1066" s="3">
        <v>2012</v>
      </c>
      <c r="H1066" s="3" t="s">
        <v>21</v>
      </c>
      <c r="I1066" s="12"/>
      <c r="J1066" s="3">
        <v>36</v>
      </c>
      <c r="K1066" s="3" t="str">
        <f>IF(VLOOKUP(D1066,'Resources Final'!A:C,3,FALSE)=0,"",VLOOKUP(D1066,'Resources Final'!A:C,3,FALSE))</f>
        <v/>
      </c>
      <c r="L1066" s="3" t="str">
        <f>IF(VLOOKUP(D1066,'Resources Final'!A:D,4,FALSE)=0,"",VLOOKUP(D1066,'Resources Final'!A:D,4,FALSE))</f>
        <v/>
      </c>
      <c r="M1066" s="3" t="str">
        <f>IF(VLOOKUP(D1066,'Resources Final'!A:E,5,FALSE)=0,"",VLOOKUP(D1066,'Resources Final'!A:E,5,FALSE))</f>
        <v/>
      </c>
      <c r="N1066" s="7" t="str">
        <f>IF(VLOOKUP(D1066,'Resources Final'!A:F,6,FALSE)=0,"",VLOOKUP(D1066,'Resources Final'!A:F,6,FALSE))</f>
        <v>https://www.desmogblog.com/john-stossel</v>
      </c>
      <c r="O1066" s="3" t="str">
        <f>IF(VLOOKUP(D1066,'Resources Final'!A:G,7,FALSE)=0,"",VLOOKUP(D1066,'Resources Final'!A:G,7,FALSE))</f>
        <v>Desmog</v>
      </c>
    </row>
    <row r="1067" spans="1:15" x14ac:dyDescent="0.2">
      <c r="A1067" s="11">
        <v>990</v>
      </c>
      <c r="B1067" s="11" t="str">
        <f t="shared" si="28"/>
        <v>Charles G. Koch Charitable Foundation_Chapman University201218000</v>
      </c>
      <c r="C1067" s="11" t="s">
        <v>19</v>
      </c>
      <c r="D1067" s="11" t="s">
        <v>698</v>
      </c>
      <c r="E1067" s="11" t="s">
        <v>698</v>
      </c>
      <c r="F1067" s="4">
        <v>18000</v>
      </c>
      <c r="G1067" s="3">
        <v>2012</v>
      </c>
      <c r="H1067" s="3" t="s">
        <v>21</v>
      </c>
      <c r="I1067" s="12"/>
      <c r="J1067" s="3">
        <v>37</v>
      </c>
      <c r="K1067" s="3" t="str">
        <f>IF(VLOOKUP(D1067,'Resources Final'!A:C,3,FALSE)=0,"",VLOOKUP(D1067,'Resources Final'!A:C,3,FALSE))</f>
        <v/>
      </c>
      <c r="L1067" s="3" t="str">
        <f>IF(VLOOKUP(D1067,'Resources Final'!A:D,4,FALSE)=0,"",VLOOKUP(D1067,'Resources Final'!A:D,4,FALSE))</f>
        <v>Y</v>
      </c>
      <c r="M1067" s="3" t="str">
        <f>IF(VLOOKUP(D1067,'Resources Final'!A:E,5,FALSE)=0,"",VLOOKUP(D1067,'Resources Final'!A:E,5,FALSE))</f>
        <v/>
      </c>
      <c r="N1067" s="7" t="str">
        <f>IF(VLOOKUP(D1067,'Resources Final'!A:F,6,FALSE)=0,"",VLOOKUP(D1067,'Resources Final'!A:F,6,FALSE))</f>
        <v/>
      </c>
      <c r="O1067" s="3" t="str">
        <f>IF(VLOOKUP(D1067,'Resources Final'!A:G,7,FALSE)=0,"",VLOOKUP(D1067,'Resources Final'!A:G,7,FALSE))</f>
        <v/>
      </c>
    </row>
    <row r="1068" spans="1:15" x14ac:dyDescent="0.2">
      <c r="A1068" s="11">
        <v>990</v>
      </c>
      <c r="B1068" s="11" t="str">
        <f t="shared" si="28"/>
        <v>Charles G. Koch Charitable Foundation_Charleston Southern University20127500</v>
      </c>
      <c r="C1068" s="11" t="s">
        <v>19</v>
      </c>
      <c r="D1068" s="11" t="s">
        <v>703</v>
      </c>
      <c r="E1068" s="11" t="s">
        <v>703</v>
      </c>
      <c r="F1068" s="4">
        <v>7500</v>
      </c>
      <c r="G1068" s="3">
        <v>2012</v>
      </c>
      <c r="H1068" s="3" t="s">
        <v>21</v>
      </c>
      <c r="I1068" s="12"/>
      <c r="J1068" s="3">
        <v>38</v>
      </c>
      <c r="K1068" s="3" t="str">
        <f>IF(VLOOKUP(D1068,'Resources Final'!A:C,3,FALSE)=0,"",VLOOKUP(D1068,'Resources Final'!A:C,3,FALSE))</f>
        <v/>
      </c>
      <c r="L1068" s="3" t="str">
        <f>IF(VLOOKUP(D1068,'Resources Final'!A:D,4,FALSE)=0,"",VLOOKUP(D1068,'Resources Final'!A:D,4,FALSE))</f>
        <v>Y</v>
      </c>
      <c r="M1068" s="3" t="str">
        <f>IF(VLOOKUP(D1068,'Resources Final'!A:E,5,FALSE)=0,"",VLOOKUP(D1068,'Resources Final'!A:E,5,FALSE))</f>
        <v/>
      </c>
      <c r="N1068" s="7" t="str">
        <f>IF(VLOOKUP(D1068,'Resources Final'!A:F,6,FALSE)=0,"",VLOOKUP(D1068,'Resources Final'!A:F,6,FALSE))</f>
        <v/>
      </c>
      <c r="O1068" s="3" t="str">
        <f>IF(VLOOKUP(D1068,'Resources Final'!A:G,7,FALSE)=0,"",VLOOKUP(D1068,'Resources Final'!A:G,7,FALSE))</f>
        <v/>
      </c>
    </row>
    <row r="1069" spans="1:15" x14ac:dyDescent="0.2">
      <c r="A1069" s="11">
        <v>990</v>
      </c>
      <c r="B1069" s="11" t="str">
        <f t="shared" si="28"/>
        <v>Charles G. Koch Charitable Foundation_Chestnut Hill College20126000</v>
      </c>
      <c r="C1069" s="11" t="s">
        <v>19</v>
      </c>
      <c r="D1069" s="11" t="s">
        <v>707</v>
      </c>
      <c r="E1069" s="11" t="s">
        <v>707</v>
      </c>
      <c r="F1069" s="4">
        <v>6000</v>
      </c>
      <c r="G1069" s="3">
        <v>2012</v>
      </c>
      <c r="H1069" s="3" t="s">
        <v>21</v>
      </c>
      <c r="I1069" s="12"/>
      <c r="J1069" s="3">
        <v>39</v>
      </c>
      <c r="K1069" s="3" t="str">
        <f>IF(VLOOKUP(D1069,'Resources Final'!A:C,3,FALSE)=0,"",VLOOKUP(D1069,'Resources Final'!A:C,3,FALSE))</f>
        <v/>
      </c>
      <c r="L1069" s="3" t="str">
        <f>IF(VLOOKUP(D1069,'Resources Final'!A:D,4,FALSE)=0,"",VLOOKUP(D1069,'Resources Final'!A:D,4,FALSE))</f>
        <v>Y</v>
      </c>
      <c r="M1069" s="3" t="str">
        <f>IF(VLOOKUP(D1069,'Resources Final'!A:E,5,FALSE)=0,"",VLOOKUP(D1069,'Resources Final'!A:E,5,FALSE))</f>
        <v/>
      </c>
      <c r="N1069" s="7" t="str">
        <f>IF(VLOOKUP(D1069,'Resources Final'!A:F,6,FALSE)=0,"",VLOOKUP(D1069,'Resources Final'!A:F,6,FALSE))</f>
        <v/>
      </c>
      <c r="O1069" s="3" t="str">
        <f>IF(VLOOKUP(D1069,'Resources Final'!A:G,7,FALSE)=0,"",VLOOKUP(D1069,'Resources Final'!A:G,7,FALSE))</f>
        <v/>
      </c>
    </row>
    <row r="1070" spans="1:15" x14ac:dyDescent="0.2">
      <c r="A1070" s="11">
        <v>990</v>
      </c>
      <c r="B1070" s="11" t="str">
        <f t="shared" si="28"/>
        <v>Charles G. Koch Charitable Foundation_Christopher Newport University201214000</v>
      </c>
      <c r="C1070" s="11" t="s">
        <v>19</v>
      </c>
      <c r="D1070" s="11" t="s">
        <v>724</v>
      </c>
      <c r="E1070" s="11" t="s">
        <v>724</v>
      </c>
      <c r="F1070" s="4">
        <v>14000</v>
      </c>
      <c r="G1070" s="3">
        <v>2012</v>
      </c>
      <c r="H1070" s="3" t="s">
        <v>21</v>
      </c>
      <c r="I1070" s="12"/>
      <c r="J1070" s="3">
        <v>40</v>
      </c>
      <c r="K1070" s="3" t="str">
        <f>IF(VLOOKUP(D1070,'Resources Final'!A:C,3,FALSE)=0,"",VLOOKUP(D1070,'Resources Final'!A:C,3,FALSE))</f>
        <v/>
      </c>
      <c r="L1070" s="3" t="str">
        <f>IF(VLOOKUP(D1070,'Resources Final'!A:D,4,FALSE)=0,"",VLOOKUP(D1070,'Resources Final'!A:D,4,FALSE))</f>
        <v>Y</v>
      </c>
      <c r="M1070" s="3" t="str">
        <f>IF(VLOOKUP(D1070,'Resources Final'!A:E,5,FALSE)=0,"",VLOOKUP(D1070,'Resources Final'!A:E,5,FALSE))</f>
        <v/>
      </c>
      <c r="N1070" s="7" t="str">
        <f>IF(VLOOKUP(D1070,'Resources Final'!A:F,6,FALSE)=0,"",VLOOKUP(D1070,'Resources Final'!A:F,6,FALSE))</f>
        <v/>
      </c>
      <c r="O1070" s="3" t="str">
        <f>IF(VLOOKUP(D1070,'Resources Final'!A:G,7,FALSE)=0,"",VLOOKUP(D1070,'Resources Final'!A:G,7,FALSE))</f>
        <v/>
      </c>
    </row>
    <row r="1071" spans="1:15" x14ac:dyDescent="0.2">
      <c r="A1071" s="11">
        <v>990</v>
      </c>
      <c r="B1071" s="11" t="str">
        <f t="shared" si="28"/>
        <v>Charles G. Koch Charitable Foundation_Claremont McKenna College201229400</v>
      </c>
      <c r="C1071" s="11" t="s">
        <v>19</v>
      </c>
      <c r="D1071" s="11" t="s">
        <v>741</v>
      </c>
      <c r="E1071" s="11" t="s">
        <v>741</v>
      </c>
      <c r="F1071" s="4">
        <v>29400</v>
      </c>
      <c r="G1071" s="3">
        <v>2012</v>
      </c>
      <c r="H1071" s="3" t="s">
        <v>21</v>
      </c>
      <c r="I1071" s="12"/>
      <c r="J1071" s="3">
        <v>41</v>
      </c>
      <c r="K1071" s="3" t="str">
        <f>IF(VLOOKUP(D1071,'Resources Final'!A:C,3,FALSE)=0,"",VLOOKUP(D1071,'Resources Final'!A:C,3,FALSE))</f>
        <v/>
      </c>
      <c r="L1071" s="3" t="str">
        <f>IF(VLOOKUP(D1071,'Resources Final'!A:D,4,FALSE)=0,"",VLOOKUP(D1071,'Resources Final'!A:D,4,FALSE))</f>
        <v>Y</v>
      </c>
      <c r="M1071" s="3" t="str">
        <f>IF(VLOOKUP(D1071,'Resources Final'!A:E,5,FALSE)=0,"",VLOOKUP(D1071,'Resources Final'!A:E,5,FALSE))</f>
        <v/>
      </c>
      <c r="N1071" s="7" t="str">
        <f>IF(VLOOKUP(D1071,'Resources Final'!A:F,6,FALSE)=0,"",VLOOKUP(D1071,'Resources Final'!A:F,6,FALSE))</f>
        <v/>
      </c>
      <c r="O1071" s="3" t="str">
        <f>IF(VLOOKUP(D1071,'Resources Final'!A:G,7,FALSE)=0,"",VLOOKUP(D1071,'Resources Final'!A:G,7,FALSE))</f>
        <v/>
      </c>
    </row>
    <row r="1072" spans="1:15" x14ac:dyDescent="0.2">
      <c r="A1072" s="11">
        <v>990</v>
      </c>
      <c r="B1072" s="11" t="str">
        <f t="shared" si="28"/>
        <v>Charles G. Koch Charitable Foundation_Clemson University College of Business2012165000</v>
      </c>
      <c r="C1072" s="11" t="s">
        <v>19</v>
      </c>
      <c r="D1072" s="11" t="s">
        <v>758</v>
      </c>
      <c r="E1072" s="11" t="s">
        <v>757</v>
      </c>
      <c r="F1072" s="4">
        <v>165000</v>
      </c>
      <c r="G1072" s="3">
        <v>2012</v>
      </c>
      <c r="H1072" s="3" t="s">
        <v>21</v>
      </c>
      <c r="I1072" s="12"/>
      <c r="J1072" s="3">
        <v>42</v>
      </c>
      <c r="K1072" s="3" t="str">
        <f>IF(VLOOKUP(D1072,'Resources Final'!A:C,3,FALSE)=0,"",VLOOKUP(D1072,'Resources Final'!A:C,3,FALSE))</f>
        <v/>
      </c>
      <c r="L1072" s="3" t="str">
        <f>IF(VLOOKUP(D1072,'Resources Final'!A:D,4,FALSE)=0,"",VLOOKUP(D1072,'Resources Final'!A:D,4,FALSE))</f>
        <v>Y</v>
      </c>
      <c r="M1072" s="3" t="str">
        <f>IF(VLOOKUP(D1072,'Resources Final'!A:E,5,FALSE)=0,"",VLOOKUP(D1072,'Resources Final'!A:E,5,FALSE))</f>
        <v/>
      </c>
      <c r="N1072" s="7" t="str">
        <f>IF(VLOOKUP(D1072,'Resources Final'!A:F,6,FALSE)=0,"",VLOOKUP(D1072,'Resources Final'!A:F,6,FALSE))</f>
        <v/>
      </c>
      <c r="O1072" s="3" t="str">
        <f>IF(VLOOKUP(D1072,'Resources Final'!A:G,7,FALSE)=0,"",VLOOKUP(D1072,'Resources Final'!A:G,7,FALSE))</f>
        <v/>
      </c>
    </row>
    <row r="1073" spans="1:15" x14ac:dyDescent="0.2">
      <c r="A1073" s="11">
        <v>990</v>
      </c>
      <c r="B1073" s="11" t="str">
        <f t="shared" si="28"/>
        <v>Charles G. Koch Charitable Foundation_College of Charleston201240000</v>
      </c>
      <c r="C1073" s="11" t="s">
        <v>19</v>
      </c>
      <c r="D1073" s="11" t="s">
        <v>780</v>
      </c>
      <c r="E1073" s="11" t="s">
        <v>780</v>
      </c>
      <c r="F1073" s="4">
        <v>40000</v>
      </c>
      <c r="G1073" s="3">
        <v>2012</v>
      </c>
      <c r="H1073" s="3" t="s">
        <v>21</v>
      </c>
      <c r="I1073" s="12"/>
      <c r="J1073" s="3">
        <v>43</v>
      </c>
      <c r="K1073" s="3" t="str">
        <f>IF(VLOOKUP(D1073,'Resources Final'!A:C,3,FALSE)=0,"",VLOOKUP(D1073,'Resources Final'!A:C,3,FALSE))</f>
        <v/>
      </c>
      <c r="L1073" s="3" t="str">
        <f>IF(VLOOKUP(D1073,'Resources Final'!A:D,4,FALSE)=0,"",VLOOKUP(D1073,'Resources Final'!A:D,4,FALSE))</f>
        <v>Y</v>
      </c>
      <c r="M1073" s="3" t="str">
        <f>IF(VLOOKUP(D1073,'Resources Final'!A:E,5,FALSE)=0,"",VLOOKUP(D1073,'Resources Final'!A:E,5,FALSE))</f>
        <v/>
      </c>
      <c r="N1073" s="7" t="str">
        <f>IF(VLOOKUP(D1073,'Resources Final'!A:F,6,FALSE)=0,"",VLOOKUP(D1073,'Resources Final'!A:F,6,FALSE))</f>
        <v/>
      </c>
      <c r="O1073" s="3" t="str">
        <f>IF(VLOOKUP(D1073,'Resources Final'!A:G,7,FALSE)=0,"",VLOOKUP(D1073,'Resources Final'!A:G,7,FALSE))</f>
        <v/>
      </c>
    </row>
    <row r="1074" spans="1:15" x14ac:dyDescent="0.2">
      <c r="A1074" s="11">
        <v>990</v>
      </c>
      <c r="B1074" s="11" t="str">
        <f t="shared" si="28"/>
        <v>Charles G. Koch Charitable Foundation_College of William &amp; Mary20122500</v>
      </c>
      <c r="C1074" s="11" t="s">
        <v>19</v>
      </c>
      <c r="D1074" s="11" t="s">
        <v>790</v>
      </c>
      <c r="E1074" s="11" t="s">
        <v>790</v>
      </c>
      <c r="F1074" s="4">
        <v>2500</v>
      </c>
      <c r="G1074" s="3">
        <v>2012</v>
      </c>
      <c r="H1074" s="3" t="s">
        <v>21</v>
      </c>
      <c r="I1074" s="12"/>
      <c r="J1074" s="3">
        <v>44</v>
      </c>
      <c r="K1074" s="3" t="str">
        <f>IF(VLOOKUP(D1074,'Resources Final'!A:C,3,FALSE)=0,"",VLOOKUP(D1074,'Resources Final'!A:C,3,FALSE))</f>
        <v/>
      </c>
      <c r="L1074" s="3" t="str">
        <f>IF(VLOOKUP(D1074,'Resources Final'!A:D,4,FALSE)=0,"",VLOOKUP(D1074,'Resources Final'!A:D,4,FALSE))</f>
        <v>Y</v>
      </c>
      <c r="M1074" s="3" t="str">
        <f>IF(VLOOKUP(D1074,'Resources Final'!A:E,5,FALSE)=0,"",VLOOKUP(D1074,'Resources Final'!A:E,5,FALSE))</f>
        <v/>
      </c>
      <c r="N1074" s="7" t="str">
        <f>IF(VLOOKUP(D1074,'Resources Final'!A:F,6,FALSE)=0,"",VLOOKUP(D1074,'Resources Final'!A:F,6,FALSE))</f>
        <v/>
      </c>
      <c r="O1074" s="3" t="str">
        <f>IF(VLOOKUP(D1074,'Resources Final'!A:G,7,FALSE)=0,"",VLOOKUP(D1074,'Resources Final'!A:G,7,FALSE))</f>
        <v/>
      </c>
    </row>
    <row r="1075" spans="1:15" x14ac:dyDescent="0.2">
      <c r="A1075" s="11">
        <v>990</v>
      </c>
      <c r="B1075" s="11" t="str">
        <f t="shared" si="28"/>
        <v>Charles G. Koch Charitable Foundation_Competitive Enterprise Institute201210000</v>
      </c>
      <c r="C1075" s="11" t="s">
        <v>19</v>
      </c>
      <c r="D1075" s="11" t="s">
        <v>816</v>
      </c>
      <c r="E1075" s="11" t="s">
        <v>816</v>
      </c>
      <c r="F1075" s="4">
        <v>10000</v>
      </c>
      <c r="G1075" s="3">
        <v>2012</v>
      </c>
      <c r="H1075" s="3" t="s">
        <v>21</v>
      </c>
      <c r="I1075" s="12"/>
      <c r="J1075" s="3">
        <v>45</v>
      </c>
      <c r="K1075" s="3" t="str">
        <f>IF(VLOOKUP(D1075,'Resources Final'!A:C,3,FALSE)=0,"",VLOOKUP(D1075,'Resources Final'!A:C,3,FALSE))</f>
        <v/>
      </c>
      <c r="L1075" s="3" t="str">
        <f>IF(VLOOKUP(D1075,'Resources Final'!A:D,4,FALSE)=0,"",VLOOKUP(D1075,'Resources Final'!A:D,4,FALSE))</f>
        <v/>
      </c>
      <c r="M1075" s="3" t="str">
        <f>IF(VLOOKUP(D1075,'Resources Final'!A:E,5,FALSE)=0,"",VLOOKUP(D1075,'Resources Final'!A:E,5,FALSE))</f>
        <v/>
      </c>
      <c r="N1075" s="7" t="str">
        <f>IF(VLOOKUP(D1075,'Resources Final'!A:F,6,FALSE)=0,"",VLOOKUP(D1075,'Resources Final'!A:F,6,FALSE))</f>
        <v>https://www.desmogblog.com/competitive-enterprise-institute</v>
      </c>
      <c r="O1075" s="3" t="str">
        <f>IF(VLOOKUP(D1075,'Resources Final'!A:G,7,FALSE)=0,"",VLOOKUP(D1075,'Resources Final'!A:G,7,FALSE))</f>
        <v>Desmog</v>
      </c>
    </row>
    <row r="1076" spans="1:15" x14ac:dyDescent="0.2">
      <c r="A1076" s="11">
        <v>990</v>
      </c>
      <c r="B1076" s="11" t="str">
        <f t="shared" si="28"/>
        <v>Charles G. Koch Charitable Foundation_Connecticut Association of Scholars20126000</v>
      </c>
      <c r="C1076" s="11" t="s">
        <v>19</v>
      </c>
      <c r="D1076" s="11" t="s">
        <v>825</v>
      </c>
      <c r="E1076" s="11" t="s">
        <v>825</v>
      </c>
      <c r="F1076" s="4">
        <v>6000</v>
      </c>
      <c r="G1076" s="3">
        <v>2012</v>
      </c>
      <c r="H1076" s="3" t="s">
        <v>21</v>
      </c>
      <c r="I1076" s="12"/>
      <c r="J1076" s="3">
        <v>46</v>
      </c>
      <c r="K1076" s="3" t="str">
        <f>IF(VLOOKUP(D1076,'Resources Final'!A:C,3,FALSE)=0,"",VLOOKUP(D1076,'Resources Final'!A:C,3,FALSE))</f>
        <v/>
      </c>
      <c r="L1076" s="3" t="str">
        <f>IF(VLOOKUP(D1076,'Resources Final'!A:D,4,FALSE)=0,"",VLOOKUP(D1076,'Resources Final'!A:D,4,FALSE))</f>
        <v/>
      </c>
      <c r="M1076" s="3" t="str">
        <f>IF(VLOOKUP(D1076,'Resources Final'!A:E,5,FALSE)=0,"",VLOOKUP(D1076,'Resources Final'!A:E,5,FALSE))</f>
        <v/>
      </c>
      <c r="N1076" s="7" t="str">
        <f>IF(VLOOKUP(D1076,'Resources Final'!A:F,6,FALSE)=0,"",VLOOKUP(D1076,'Resources Final'!A:F,6,FALSE))</f>
        <v/>
      </c>
      <c r="O1076" s="3" t="str">
        <f>IF(VLOOKUP(D1076,'Resources Final'!A:G,7,FALSE)=0,"",VLOOKUP(D1076,'Resources Final'!A:G,7,FALSE))</f>
        <v/>
      </c>
    </row>
    <row r="1077" spans="1:15" x14ac:dyDescent="0.2">
      <c r="A1077" s="11">
        <v>990</v>
      </c>
      <c r="B1077" s="11" t="str">
        <f t="shared" si="28"/>
        <v>Charles G. Koch Charitable Foundation_Cornell College20123000</v>
      </c>
      <c r="C1077" s="11" t="s">
        <v>19</v>
      </c>
      <c r="D1077" s="11" t="s">
        <v>848</v>
      </c>
      <c r="E1077" s="11" t="s">
        <v>848</v>
      </c>
      <c r="F1077" s="4">
        <v>3000</v>
      </c>
      <c r="G1077" s="3">
        <v>2012</v>
      </c>
      <c r="H1077" s="3" t="s">
        <v>21</v>
      </c>
      <c r="I1077" s="12"/>
      <c r="J1077" s="3">
        <v>47</v>
      </c>
      <c r="K1077" s="3" t="str">
        <f>IF(VLOOKUP(D1077,'Resources Final'!A:C,3,FALSE)=0,"",VLOOKUP(D1077,'Resources Final'!A:C,3,FALSE))</f>
        <v/>
      </c>
      <c r="L1077" s="3" t="str">
        <f>IF(VLOOKUP(D1077,'Resources Final'!A:D,4,FALSE)=0,"",VLOOKUP(D1077,'Resources Final'!A:D,4,FALSE))</f>
        <v>Y</v>
      </c>
      <c r="M1077" s="3" t="str">
        <f>IF(VLOOKUP(D1077,'Resources Final'!A:E,5,FALSE)=0,"",VLOOKUP(D1077,'Resources Final'!A:E,5,FALSE))</f>
        <v/>
      </c>
      <c r="N1077" s="7" t="str">
        <f>IF(VLOOKUP(D1077,'Resources Final'!A:F,6,FALSE)=0,"",VLOOKUP(D1077,'Resources Final'!A:F,6,FALSE))</f>
        <v/>
      </c>
      <c r="O1077" s="3" t="str">
        <f>IF(VLOOKUP(D1077,'Resources Final'!A:G,7,FALSE)=0,"",VLOOKUP(D1077,'Resources Final'!A:G,7,FALSE))</f>
        <v/>
      </c>
    </row>
    <row r="1078" spans="1:15" x14ac:dyDescent="0.2">
      <c r="A1078" s="11">
        <v>990</v>
      </c>
      <c r="B1078" s="11" t="str">
        <f t="shared" si="28"/>
        <v>Charles G. Koch Charitable Foundation_Dartmouth College Department of Economics201210000</v>
      </c>
      <c r="C1078" s="11" t="s">
        <v>19</v>
      </c>
      <c r="D1078" s="11" t="s">
        <v>950</v>
      </c>
      <c r="E1078" s="11" t="s">
        <v>949</v>
      </c>
      <c r="F1078" s="4">
        <v>10000</v>
      </c>
      <c r="G1078" s="3">
        <v>2012</v>
      </c>
      <c r="H1078" s="3" t="s">
        <v>21</v>
      </c>
      <c r="I1078" s="12"/>
      <c r="J1078" s="3">
        <v>48</v>
      </c>
      <c r="K1078" s="3" t="str">
        <f>IF(VLOOKUP(D1078,'Resources Final'!A:C,3,FALSE)=0,"",VLOOKUP(D1078,'Resources Final'!A:C,3,FALSE))</f>
        <v/>
      </c>
      <c r="L1078" s="3" t="str">
        <f>IF(VLOOKUP(D1078,'Resources Final'!A:D,4,FALSE)=0,"",VLOOKUP(D1078,'Resources Final'!A:D,4,FALSE))</f>
        <v>Y</v>
      </c>
      <c r="M1078" s="3" t="str">
        <f>IF(VLOOKUP(D1078,'Resources Final'!A:E,5,FALSE)=0,"",VLOOKUP(D1078,'Resources Final'!A:E,5,FALSE))</f>
        <v/>
      </c>
      <c r="N1078" s="7" t="str">
        <f>IF(VLOOKUP(D1078,'Resources Final'!A:F,6,FALSE)=0,"",VLOOKUP(D1078,'Resources Final'!A:F,6,FALSE))</f>
        <v/>
      </c>
      <c r="O1078" s="3" t="str">
        <f>IF(VLOOKUP(D1078,'Resources Final'!A:G,7,FALSE)=0,"",VLOOKUP(D1078,'Resources Final'!A:G,7,FALSE))</f>
        <v/>
      </c>
    </row>
    <row r="1079" spans="1:15" x14ac:dyDescent="0.2">
      <c r="A1079" s="11">
        <v>990</v>
      </c>
      <c r="B1079" s="11" t="str">
        <f t="shared" si="28"/>
        <v>Charles G. Koch Charitable Foundation_Donors Trust201225000</v>
      </c>
      <c r="C1079" s="11" t="s">
        <v>19</v>
      </c>
      <c r="D1079" s="11" t="s">
        <v>1020</v>
      </c>
      <c r="E1079" s="11" t="s">
        <v>1020</v>
      </c>
      <c r="F1079" s="4">
        <v>25000</v>
      </c>
      <c r="G1079" s="3">
        <v>2012</v>
      </c>
      <c r="H1079" s="3" t="s">
        <v>21</v>
      </c>
      <c r="I1079" s="12"/>
      <c r="J1079" s="3">
        <v>49</v>
      </c>
      <c r="K1079" s="3" t="str">
        <f>IF(VLOOKUP(D1079,'Resources Final'!A:C,3,FALSE)=0,"",VLOOKUP(D1079,'Resources Final'!A:C,3,FALSE))</f>
        <v/>
      </c>
      <c r="L1079" s="3" t="str">
        <f>IF(VLOOKUP(D1079,'Resources Final'!A:D,4,FALSE)=0,"",VLOOKUP(D1079,'Resources Final'!A:D,4,FALSE))</f>
        <v/>
      </c>
      <c r="M1079" s="3" t="str">
        <f>IF(VLOOKUP(D1079,'Resources Final'!A:E,5,FALSE)=0,"",VLOOKUP(D1079,'Resources Final'!A:E,5,FALSE))</f>
        <v/>
      </c>
      <c r="N1079" s="7" t="str">
        <f>IF(VLOOKUP(D1079,'Resources Final'!A:F,6,FALSE)=0,"",VLOOKUP(D1079,'Resources Final'!A:F,6,FALSE))</f>
        <v>https://www.desmogblog.com/who-donors-trust</v>
      </c>
      <c r="O1079" s="3" t="str">
        <f>IF(VLOOKUP(D1079,'Resources Final'!A:G,7,FALSE)=0,"",VLOOKUP(D1079,'Resources Final'!A:G,7,FALSE))</f>
        <v>Desmog</v>
      </c>
    </row>
    <row r="1080" spans="1:15" x14ac:dyDescent="0.2">
      <c r="A1080" s="11">
        <v>990</v>
      </c>
      <c r="B1080" s="11" t="str">
        <f t="shared" si="28"/>
        <v>Charles G. Koch Charitable Foundation_Duquesne University201222000</v>
      </c>
      <c r="C1080" s="11" t="s">
        <v>19</v>
      </c>
      <c r="D1080" s="11" t="s">
        <v>1047</v>
      </c>
      <c r="E1080" s="11" t="s">
        <v>1047</v>
      </c>
      <c r="F1080" s="4">
        <v>22000</v>
      </c>
      <c r="G1080" s="3">
        <v>2012</v>
      </c>
      <c r="H1080" s="3" t="s">
        <v>21</v>
      </c>
      <c r="I1080" s="12"/>
      <c r="J1080" s="3">
        <v>50</v>
      </c>
      <c r="K1080" s="3" t="str">
        <f>IF(VLOOKUP(D1080,'Resources Final'!A:C,3,FALSE)=0,"",VLOOKUP(D1080,'Resources Final'!A:C,3,FALSE))</f>
        <v/>
      </c>
      <c r="L1080" s="3" t="str">
        <f>IF(VLOOKUP(D1080,'Resources Final'!A:D,4,FALSE)=0,"",VLOOKUP(D1080,'Resources Final'!A:D,4,FALSE))</f>
        <v>Y</v>
      </c>
      <c r="M1080" s="3" t="str">
        <f>IF(VLOOKUP(D1080,'Resources Final'!A:E,5,FALSE)=0,"",VLOOKUP(D1080,'Resources Final'!A:E,5,FALSE))</f>
        <v/>
      </c>
      <c r="N1080" s="7" t="str">
        <f>IF(VLOOKUP(D1080,'Resources Final'!A:F,6,FALSE)=0,"",VLOOKUP(D1080,'Resources Final'!A:F,6,FALSE))</f>
        <v/>
      </c>
      <c r="O1080" s="3" t="str">
        <f>IF(VLOOKUP(D1080,'Resources Final'!A:G,7,FALSE)=0,"",VLOOKUP(D1080,'Resources Final'!A:G,7,FALSE))</f>
        <v/>
      </c>
    </row>
    <row r="1081" spans="1:15" x14ac:dyDescent="0.2">
      <c r="A1081" s="11">
        <v>990</v>
      </c>
      <c r="B1081" s="11" t="str">
        <f t="shared" si="28"/>
        <v>Charles G. Koch Charitable Foundation_Education Action Group Foundation201245000</v>
      </c>
      <c r="C1081" s="11" t="s">
        <v>19</v>
      </c>
      <c r="D1081" s="11" t="s">
        <v>1109</v>
      </c>
      <c r="E1081" s="11" t="s">
        <v>1109</v>
      </c>
      <c r="F1081" s="4">
        <v>45000</v>
      </c>
      <c r="G1081" s="3">
        <v>2012</v>
      </c>
      <c r="H1081" s="3" t="s">
        <v>21</v>
      </c>
      <c r="I1081" s="12"/>
      <c r="J1081" s="3">
        <v>51</v>
      </c>
      <c r="K1081" s="3" t="str">
        <f>IF(VLOOKUP(D1081,'Resources Final'!A:C,3,FALSE)=0,"",VLOOKUP(D1081,'Resources Final'!A:C,3,FALSE))</f>
        <v/>
      </c>
      <c r="L1081" s="3" t="str">
        <f>IF(VLOOKUP(D1081,'Resources Final'!A:D,4,FALSE)=0,"",VLOOKUP(D1081,'Resources Final'!A:D,4,FALSE))</f>
        <v/>
      </c>
      <c r="M1081" s="3" t="str">
        <f>IF(VLOOKUP(D1081,'Resources Final'!A:E,5,FALSE)=0,"",VLOOKUP(D1081,'Resources Final'!A:E,5,FALSE))</f>
        <v/>
      </c>
      <c r="N1081" s="7" t="str">
        <f>IF(VLOOKUP(D1081,'Resources Final'!A:F,6,FALSE)=0,"",VLOOKUP(D1081,'Resources Final'!A:F,6,FALSE))</f>
        <v/>
      </c>
      <c r="O1081" s="3" t="str">
        <f>IF(VLOOKUP(D1081,'Resources Final'!A:G,7,FALSE)=0,"",VLOOKUP(D1081,'Resources Final'!A:G,7,FALSE))</f>
        <v/>
      </c>
    </row>
    <row r="1082" spans="1:15" x14ac:dyDescent="0.2">
      <c r="A1082" s="11">
        <v>990</v>
      </c>
      <c r="B1082" s="11" t="str">
        <f t="shared" si="28"/>
        <v>Charles G. Koch Charitable Foundation_Encounter for Education and Culture201250000</v>
      </c>
      <c r="C1082" s="11" t="s">
        <v>19</v>
      </c>
      <c r="D1082" s="11" t="s">
        <v>1136</v>
      </c>
      <c r="E1082" s="11" t="s">
        <v>1136</v>
      </c>
      <c r="F1082" s="4">
        <v>50000</v>
      </c>
      <c r="G1082" s="3">
        <v>2012</v>
      </c>
      <c r="H1082" s="3" t="s">
        <v>21</v>
      </c>
      <c r="I1082" s="12"/>
      <c r="J1082" s="3">
        <v>52</v>
      </c>
      <c r="K1082" s="3" t="str">
        <f>IF(VLOOKUP(D1082,'Resources Final'!A:C,3,FALSE)=0,"",VLOOKUP(D1082,'Resources Final'!A:C,3,FALSE))</f>
        <v/>
      </c>
      <c r="L1082" s="3" t="str">
        <f>IF(VLOOKUP(D1082,'Resources Final'!A:D,4,FALSE)=0,"",VLOOKUP(D1082,'Resources Final'!A:D,4,FALSE))</f>
        <v/>
      </c>
      <c r="M1082" s="3" t="str">
        <f>IF(VLOOKUP(D1082,'Resources Final'!A:E,5,FALSE)=0,"",VLOOKUP(D1082,'Resources Final'!A:E,5,FALSE))</f>
        <v/>
      </c>
      <c r="N1082" s="7" t="str">
        <f>IF(VLOOKUP(D1082,'Resources Final'!A:F,6,FALSE)=0,"",VLOOKUP(D1082,'Resources Final'!A:F,6,FALSE))</f>
        <v>http://www.sourcewatch.org/index.php/Encounter_for_Culture_and_Education</v>
      </c>
      <c r="O1082" s="3" t="str">
        <f>IF(VLOOKUP(D1082,'Resources Final'!A:G,7,FALSE)=0,"",VLOOKUP(D1082,'Resources Final'!A:G,7,FALSE))</f>
        <v>Sourcewatch</v>
      </c>
    </row>
    <row r="1083" spans="1:15" x14ac:dyDescent="0.2">
      <c r="A1083" s="11">
        <v>990</v>
      </c>
      <c r="B1083" s="11" t="str">
        <f t="shared" si="28"/>
        <v>Charles G. Koch Charitable Foundation_Florida Gulf Coast University201237500</v>
      </c>
      <c r="C1083" s="11" t="s">
        <v>19</v>
      </c>
      <c r="D1083" s="11" t="s">
        <v>1233</v>
      </c>
      <c r="E1083" s="11" t="s">
        <v>1233</v>
      </c>
      <c r="F1083" s="4">
        <v>37500</v>
      </c>
      <c r="G1083" s="3">
        <v>2012</v>
      </c>
      <c r="H1083" s="3" t="s">
        <v>21</v>
      </c>
      <c r="I1083" s="12"/>
      <c r="J1083" s="3">
        <v>53</v>
      </c>
      <c r="K1083" s="3" t="str">
        <f>IF(VLOOKUP(D1083,'Resources Final'!A:C,3,FALSE)=0,"",VLOOKUP(D1083,'Resources Final'!A:C,3,FALSE))</f>
        <v/>
      </c>
      <c r="L1083" s="3" t="str">
        <f>IF(VLOOKUP(D1083,'Resources Final'!A:D,4,FALSE)=0,"",VLOOKUP(D1083,'Resources Final'!A:D,4,FALSE))</f>
        <v>Y</v>
      </c>
      <c r="M1083" s="3" t="str">
        <f>IF(VLOOKUP(D1083,'Resources Final'!A:E,5,FALSE)=0,"",VLOOKUP(D1083,'Resources Final'!A:E,5,FALSE))</f>
        <v/>
      </c>
      <c r="N1083" s="7" t="str">
        <f>IF(VLOOKUP(D1083,'Resources Final'!A:F,6,FALSE)=0,"",VLOOKUP(D1083,'Resources Final'!A:F,6,FALSE))</f>
        <v/>
      </c>
      <c r="O1083" s="3" t="str">
        <f>IF(VLOOKUP(D1083,'Resources Final'!A:G,7,FALSE)=0,"",VLOOKUP(D1083,'Resources Final'!A:G,7,FALSE))</f>
        <v/>
      </c>
    </row>
    <row r="1084" spans="1:15" x14ac:dyDescent="0.2">
      <c r="A1084" s="11">
        <v>990</v>
      </c>
      <c r="B1084" s="11" t="str">
        <f t="shared" si="28"/>
        <v>Charles G. Koch Charitable Foundation_Florida State University2012297341</v>
      </c>
      <c r="C1084" s="11" t="s">
        <v>19</v>
      </c>
      <c r="D1084" s="11" t="s">
        <v>1236</v>
      </c>
      <c r="E1084" s="11" t="s">
        <v>1236</v>
      </c>
      <c r="F1084" s="4">
        <v>297341</v>
      </c>
      <c r="G1084" s="3">
        <v>2012</v>
      </c>
      <c r="H1084" s="3" t="s">
        <v>21</v>
      </c>
      <c r="I1084" s="12"/>
      <c r="J1084" s="3">
        <v>54</v>
      </c>
      <c r="K1084" s="3" t="str">
        <f>IF(VLOOKUP(D1084,'Resources Final'!A:C,3,FALSE)=0,"",VLOOKUP(D1084,'Resources Final'!A:C,3,FALSE))</f>
        <v/>
      </c>
      <c r="L1084" s="3" t="str">
        <f>IF(VLOOKUP(D1084,'Resources Final'!A:D,4,FALSE)=0,"",VLOOKUP(D1084,'Resources Final'!A:D,4,FALSE))</f>
        <v>Y</v>
      </c>
      <c r="M1084" s="3" t="str">
        <f>IF(VLOOKUP(D1084,'Resources Final'!A:E,5,FALSE)=0,"",VLOOKUP(D1084,'Resources Final'!A:E,5,FALSE))</f>
        <v/>
      </c>
      <c r="N1084" s="7" t="str">
        <f>IF(VLOOKUP(D1084,'Resources Final'!A:F,6,FALSE)=0,"",VLOOKUP(D1084,'Resources Final'!A:F,6,FALSE))</f>
        <v/>
      </c>
      <c r="O1084" s="3" t="str">
        <f>IF(VLOOKUP(D1084,'Resources Final'!A:G,7,FALSE)=0,"",VLOOKUP(D1084,'Resources Final'!A:G,7,FALSE))</f>
        <v/>
      </c>
    </row>
    <row r="1085" spans="1:15" x14ac:dyDescent="0.2">
      <c r="A1085" s="11">
        <v>990</v>
      </c>
      <c r="B1085" s="11" t="str">
        <f t="shared" si="28"/>
        <v>Charles G. Koch Charitable Foundation_Foundation for Individual Rights in Education201275000</v>
      </c>
      <c r="C1085" s="11" t="s">
        <v>19</v>
      </c>
      <c r="D1085" s="11" t="s">
        <v>1262</v>
      </c>
      <c r="E1085" s="11" t="s">
        <v>1262</v>
      </c>
      <c r="F1085" s="4">
        <v>75000</v>
      </c>
      <c r="G1085" s="3">
        <v>2012</v>
      </c>
      <c r="H1085" s="3" t="s">
        <v>21</v>
      </c>
      <c r="I1085" s="12"/>
      <c r="J1085" s="3">
        <v>55</v>
      </c>
      <c r="K1085" s="3" t="str">
        <f>IF(VLOOKUP(D1085,'Resources Final'!A:C,3,FALSE)=0,"",VLOOKUP(D1085,'Resources Final'!A:C,3,FALSE))</f>
        <v/>
      </c>
      <c r="L1085" s="3" t="str">
        <f>IF(VLOOKUP(D1085,'Resources Final'!A:D,4,FALSE)=0,"",VLOOKUP(D1085,'Resources Final'!A:D,4,FALSE))</f>
        <v/>
      </c>
      <c r="M1085" s="3" t="str">
        <f>IF(VLOOKUP(D1085,'Resources Final'!A:E,5,FALSE)=0,"",VLOOKUP(D1085,'Resources Final'!A:E,5,FALSE))</f>
        <v/>
      </c>
      <c r="N1085" s="7" t="str">
        <f>IF(VLOOKUP(D1085,'Resources Final'!A:F,6,FALSE)=0,"",VLOOKUP(D1085,'Resources Final'!A:F,6,FALSE))</f>
        <v/>
      </c>
      <c r="O1085" s="3" t="str">
        <f>IF(VLOOKUP(D1085,'Resources Final'!A:G,7,FALSE)=0,"",VLOOKUP(D1085,'Resources Final'!A:G,7,FALSE))</f>
        <v/>
      </c>
    </row>
    <row r="1086" spans="1:15" x14ac:dyDescent="0.2">
      <c r="A1086" s="11">
        <v>990</v>
      </c>
      <c r="B1086" s="11" t="str">
        <f t="shared" si="28"/>
        <v>Charles G. Koch Charitable Foundation_Fraser Institute, The2012115000</v>
      </c>
      <c r="C1086" s="11" t="s">
        <v>19</v>
      </c>
      <c r="D1086" s="11" t="s">
        <v>1277</v>
      </c>
      <c r="E1086" s="11" t="s">
        <v>1277</v>
      </c>
      <c r="F1086" s="4">
        <v>115000</v>
      </c>
      <c r="G1086" s="3">
        <v>2012</v>
      </c>
      <c r="H1086" s="3" t="s">
        <v>21</v>
      </c>
      <c r="I1086" s="12"/>
      <c r="J1086" s="3">
        <v>56</v>
      </c>
      <c r="K1086" s="3" t="str">
        <f>IF(VLOOKUP(D1086,'Resources Final'!A:C,3,FALSE)=0,"",VLOOKUP(D1086,'Resources Final'!A:C,3,FALSE))</f>
        <v/>
      </c>
      <c r="L1086" s="3" t="str">
        <f>IF(VLOOKUP(D1086,'Resources Final'!A:D,4,FALSE)=0,"",VLOOKUP(D1086,'Resources Final'!A:D,4,FALSE))</f>
        <v/>
      </c>
      <c r="M1086" s="3" t="str">
        <f>IF(VLOOKUP(D1086,'Resources Final'!A:E,5,FALSE)=0,"",VLOOKUP(D1086,'Resources Final'!A:E,5,FALSE))</f>
        <v/>
      </c>
      <c r="N1086" s="7" t="str">
        <f>IF(VLOOKUP(D1086,'Resources Final'!A:F,6,FALSE)=0,"",VLOOKUP(D1086,'Resources Final'!A:F,6,FALSE))</f>
        <v>https://www.desmogblog.com/fraser-institute</v>
      </c>
      <c r="O1086" s="3" t="str">
        <f>IF(VLOOKUP(D1086,'Resources Final'!A:G,7,FALSE)=0,"",VLOOKUP(D1086,'Resources Final'!A:G,7,FALSE))</f>
        <v>Desmog</v>
      </c>
    </row>
    <row r="1087" spans="1:15" x14ac:dyDescent="0.2">
      <c r="A1087" s="11">
        <v>990</v>
      </c>
      <c r="B1087" s="11" t="str">
        <f t="shared" si="28"/>
        <v>Charles G. Koch Charitable Foundation_Free Enterprise Foundation201220000</v>
      </c>
      <c r="C1087" s="11" t="s">
        <v>19</v>
      </c>
      <c r="D1087" s="11" t="s">
        <v>1285</v>
      </c>
      <c r="E1087" s="11" t="s">
        <v>1285</v>
      </c>
      <c r="F1087" s="4">
        <v>20000</v>
      </c>
      <c r="G1087" s="3">
        <v>2012</v>
      </c>
      <c r="H1087" s="3" t="s">
        <v>21</v>
      </c>
      <c r="I1087" s="12"/>
      <c r="J1087" s="3">
        <v>57</v>
      </c>
      <c r="K1087" s="3" t="str">
        <f>IF(VLOOKUP(D1087,'Resources Final'!A:C,3,FALSE)=0,"",VLOOKUP(D1087,'Resources Final'!A:C,3,FALSE))</f>
        <v/>
      </c>
      <c r="L1087" s="3" t="str">
        <f>IF(VLOOKUP(D1087,'Resources Final'!A:D,4,FALSE)=0,"",VLOOKUP(D1087,'Resources Final'!A:D,4,FALSE))</f>
        <v/>
      </c>
      <c r="M1087" s="3" t="str">
        <f>IF(VLOOKUP(D1087,'Resources Final'!A:E,5,FALSE)=0,"",VLOOKUP(D1087,'Resources Final'!A:E,5,FALSE))</f>
        <v/>
      </c>
      <c r="N1087" s="7" t="str">
        <f>IF(VLOOKUP(D1087,'Resources Final'!A:F,6,FALSE)=0,"",VLOOKUP(D1087,'Resources Final'!A:F,6,FALSE))</f>
        <v>https://www.sourcewatch.org/index.php/Free_Enterprise_Foundation_(Australia)</v>
      </c>
      <c r="O1087" s="3" t="str">
        <f>IF(VLOOKUP(D1087,'Resources Final'!A:G,7,FALSE)=0,"",VLOOKUP(D1087,'Resources Final'!A:G,7,FALSE))</f>
        <v>Sourcewatch</v>
      </c>
    </row>
    <row r="1088" spans="1:15" x14ac:dyDescent="0.2">
      <c r="A1088" s="11">
        <v>990</v>
      </c>
      <c r="B1088" s="11" t="str">
        <f t="shared" si="28"/>
        <v>Charles G. Koch Charitable Foundation_Future of Freedom Foundation20125000</v>
      </c>
      <c r="C1088" s="11" t="s">
        <v>19</v>
      </c>
      <c r="D1088" s="11" t="s">
        <v>1324</v>
      </c>
      <c r="E1088" s="11" t="s">
        <v>1324</v>
      </c>
      <c r="F1088" s="4">
        <v>5000</v>
      </c>
      <c r="G1088" s="3">
        <v>2012</v>
      </c>
      <c r="H1088" s="3" t="s">
        <v>21</v>
      </c>
      <c r="I1088" s="12"/>
      <c r="J1088" s="3">
        <v>58</v>
      </c>
      <c r="K1088" s="3" t="str">
        <f>IF(VLOOKUP(D1088,'Resources Final'!A:C,3,FALSE)=0,"",VLOOKUP(D1088,'Resources Final'!A:C,3,FALSE))</f>
        <v/>
      </c>
      <c r="L1088" s="3" t="str">
        <f>IF(VLOOKUP(D1088,'Resources Final'!A:D,4,FALSE)=0,"",VLOOKUP(D1088,'Resources Final'!A:D,4,FALSE))</f>
        <v/>
      </c>
      <c r="M1088" s="3" t="str">
        <f>IF(VLOOKUP(D1088,'Resources Final'!A:E,5,FALSE)=0,"",VLOOKUP(D1088,'Resources Final'!A:E,5,FALSE))</f>
        <v/>
      </c>
      <c r="N1088" s="7" t="str">
        <f>IF(VLOOKUP(D1088,'Resources Final'!A:F,6,FALSE)=0,"",VLOOKUP(D1088,'Resources Final'!A:F,6,FALSE))</f>
        <v>http://www.sourcewatch.org/index.php/Future_of_Freedom_Foundation</v>
      </c>
      <c r="O1088" s="3" t="str">
        <f>IF(VLOOKUP(D1088,'Resources Final'!A:G,7,FALSE)=0,"",VLOOKUP(D1088,'Resources Final'!A:G,7,FALSE))</f>
        <v>Sourcewatch</v>
      </c>
    </row>
    <row r="1089" spans="1:15" x14ac:dyDescent="0.2">
      <c r="A1089" s="11">
        <v>990</v>
      </c>
      <c r="B1089" s="11" t="str">
        <f t="shared" si="28"/>
        <v>Charles G. Koch Charitable Foundation_George Fox University201212650</v>
      </c>
      <c r="C1089" s="11" t="s">
        <v>19</v>
      </c>
      <c r="D1089" s="11" t="s">
        <v>1365</v>
      </c>
      <c r="E1089" s="11" t="s">
        <v>1365</v>
      </c>
      <c r="F1089" s="4">
        <v>12650</v>
      </c>
      <c r="G1089" s="3">
        <v>2012</v>
      </c>
      <c r="H1089" s="3" t="s">
        <v>21</v>
      </c>
      <c r="I1089" s="12"/>
      <c r="J1089" s="3">
        <v>59</v>
      </c>
      <c r="K1089" s="3" t="str">
        <f>IF(VLOOKUP(D1089,'Resources Final'!A:C,3,FALSE)=0,"",VLOOKUP(D1089,'Resources Final'!A:C,3,FALSE))</f>
        <v/>
      </c>
      <c r="L1089" s="3" t="str">
        <f>IF(VLOOKUP(D1089,'Resources Final'!A:D,4,FALSE)=0,"",VLOOKUP(D1089,'Resources Final'!A:D,4,FALSE))</f>
        <v>Y</v>
      </c>
      <c r="M1089" s="3" t="str">
        <f>IF(VLOOKUP(D1089,'Resources Final'!A:E,5,FALSE)=0,"",VLOOKUP(D1089,'Resources Final'!A:E,5,FALSE))</f>
        <v/>
      </c>
      <c r="N1089" s="7" t="str">
        <f>IF(VLOOKUP(D1089,'Resources Final'!A:F,6,FALSE)=0,"",VLOOKUP(D1089,'Resources Final'!A:F,6,FALSE))</f>
        <v/>
      </c>
      <c r="O1089" s="3" t="str">
        <f>IF(VLOOKUP(D1089,'Resources Final'!A:G,7,FALSE)=0,"",VLOOKUP(D1089,'Resources Final'!A:G,7,FALSE))</f>
        <v/>
      </c>
    </row>
    <row r="1090" spans="1:15" x14ac:dyDescent="0.2">
      <c r="A1090" s="11">
        <v>990</v>
      </c>
      <c r="B1090" s="11" t="str">
        <f t="shared" si="28"/>
        <v>Charles G. Koch Charitable Foundation_George Mason University Foundation20125455000</v>
      </c>
      <c r="C1090" s="11" t="s">
        <v>19</v>
      </c>
      <c r="D1090" s="11" t="s">
        <v>1368</v>
      </c>
      <c r="E1090" s="11" t="s">
        <v>678</v>
      </c>
      <c r="F1090" s="4">
        <v>5455000</v>
      </c>
      <c r="G1090" s="3">
        <v>2012</v>
      </c>
      <c r="H1090" s="3" t="s">
        <v>21</v>
      </c>
      <c r="I1090" s="12"/>
      <c r="J1090" s="3">
        <v>60</v>
      </c>
      <c r="K1090" s="3" t="str">
        <f>IF(VLOOKUP(D1090,'Resources Final'!A:C,3,FALSE)=0,"",VLOOKUP(D1090,'Resources Final'!A:C,3,FALSE))</f>
        <v/>
      </c>
      <c r="L1090" s="3" t="str">
        <f>IF(VLOOKUP(D1090,'Resources Final'!A:D,4,FALSE)=0,"",VLOOKUP(D1090,'Resources Final'!A:D,4,FALSE))</f>
        <v>Y</v>
      </c>
      <c r="M1090" s="3" t="str">
        <f>IF(VLOOKUP(D1090,'Resources Final'!A:E,5,FALSE)=0,"",VLOOKUP(D1090,'Resources Final'!A:E,5,FALSE))</f>
        <v/>
      </c>
      <c r="N1090" s="7" t="str">
        <f>IF(VLOOKUP(D1090,'Resources Final'!A:F,6,FALSE)=0,"",VLOOKUP(D1090,'Resources Final'!A:F,6,FALSE))</f>
        <v/>
      </c>
      <c r="O1090" s="3" t="str">
        <f>IF(VLOOKUP(D1090,'Resources Final'!A:G,7,FALSE)=0,"",VLOOKUP(D1090,'Resources Final'!A:G,7,FALSE))</f>
        <v/>
      </c>
    </row>
    <row r="1091" spans="1:15" x14ac:dyDescent="0.2">
      <c r="A1091" s="11">
        <v>990</v>
      </c>
      <c r="B1091" s="11" t="str">
        <f t="shared" si="28"/>
        <v>Charles G. Koch Charitable Foundation_George Washington University2012116000</v>
      </c>
      <c r="C1091" s="11" t="s">
        <v>19</v>
      </c>
      <c r="D1091" s="11" t="s">
        <v>1371</v>
      </c>
      <c r="E1091" s="11" t="s">
        <v>1371</v>
      </c>
      <c r="F1091" s="4">
        <v>116000</v>
      </c>
      <c r="G1091" s="3">
        <v>2012</v>
      </c>
      <c r="H1091" s="3" t="s">
        <v>21</v>
      </c>
      <c r="I1091" s="12"/>
      <c r="J1091" s="3">
        <v>61</v>
      </c>
      <c r="K1091" s="3" t="str">
        <f>IF(VLOOKUP(D1091,'Resources Final'!A:C,3,FALSE)=0,"",VLOOKUP(D1091,'Resources Final'!A:C,3,FALSE))</f>
        <v/>
      </c>
      <c r="L1091" s="3" t="str">
        <f>IF(VLOOKUP(D1091,'Resources Final'!A:D,4,FALSE)=0,"",VLOOKUP(D1091,'Resources Final'!A:D,4,FALSE))</f>
        <v>Y</v>
      </c>
      <c r="M1091" s="3" t="str">
        <f>IF(VLOOKUP(D1091,'Resources Final'!A:E,5,FALSE)=0,"",VLOOKUP(D1091,'Resources Final'!A:E,5,FALSE))</f>
        <v/>
      </c>
      <c r="N1091" s="7" t="str">
        <f>IF(VLOOKUP(D1091,'Resources Final'!A:F,6,FALSE)=0,"",VLOOKUP(D1091,'Resources Final'!A:F,6,FALSE))</f>
        <v/>
      </c>
      <c r="O1091" s="3" t="str">
        <f>IF(VLOOKUP(D1091,'Resources Final'!A:G,7,FALSE)=0,"",VLOOKUP(D1091,'Resources Final'!A:G,7,FALSE))</f>
        <v/>
      </c>
    </row>
    <row r="1092" spans="1:15" x14ac:dyDescent="0.2">
      <c r="A1092" s="11">
        <v>990</v>
      </c>
      <c r="B1092" s="11" t="str">
        <f t="shared" si="28"/>
        <v>Charles G. Koch Charitable Foundation_Georgia State University Foundation20129000</v>
      </c>
      <c r="C1092" s="11" t="s">
        <v>19</v>
      </c>
      <c r="D1092" s="11" t="s">
        <v>1383</v>
      </c>
      <c r="E1092" s="11" t="s">
        <v>1382</v>
      </c>
      <c r="F1092" s="4">
        <v>9000</v>
      </c>
      <c r="G1092" s="3">
        <v>2012</v>
      </c>
      <c r="H1092" s="3" t="s">
        <v>21</v>
      </c>
      <c r="I1092" s="12"/>
      <c r="J1092" s="3">
        <v>62</v>
      </c>
      <c r="K1092" s="3" t="str">
        <f>IF(VLOOKUP(D1092,'Resources Final'!A:C,3,FALSE)=0,"",VLOOKUP(D1092,'Resources Final'!A:C,3,FALSE))</f>
        <v/>
      </c>
      <c r="L1092" s="3" t="str">
        <f>IF(VLOOKUP(D1092,'Resources Final'!A:D,4,FALSE)=0,"",VLOOKUP(D1092,'Resources Final'!A:D,4,FALSE))</f>
        <v>Y</v>
      </c>
      <c r="M1092" s="3" t="str">
        <f>IF(VLOOKUP(D1092,'Resources Final'!A:E,5,FALSE)=0,"",VLOOKUP(D1092,'Resources Final'!A:E,5,FALSE))</f>
        <v/>
      </c>
      <c r="N1092" s="7" t="str">
        <f>IF(VLOOKUP(D1092,'Resources Final'!A:F,6,FALSE)=0,"",VLOOKUP(D1092,'Resources Final'!A:F,6,FALSE))</f>
        <v/>
      </c>
      <c r="O1092" s="3" t="str">
        <f>IF(VLOOKUP(D1092,'Resources Final'!A:G,7,FALSE)=0,"",VLOOKUP(D1092,'Resources Final'!A:G,7,FALSE))</f>
        <v/>
      </c>
    </row>
    <row r="1093" spans="1:15" x14ac:dyDescent="0.2">
      <c r="A1093" s="11">
        <v>990</v>
      </c>
      <c r="B1093" s="11" t="str">
        <f t="shared" si="28"/>
        <v>Charles G. Koch Charitable Foundation_Grove City College201232800</v>
      </c>
      <c r="C1093" s="11" t="s">
        <v>19</v>
      </c>
      <c r="D1093" s="11" t="s">
        <v>1469</v>
      </c>
      <c r="E1093" s="11" t="s">
        <v>1469</v>
      </c>
      <c r="F1093" s="4">
        <v>32800</v>
      </c>
      <c r="G1093" s="3">
        <v>2012</v>
      </c>
      <c r="H1093" s="3" t="s">
        <v>21</v>
      </c>
      <c r="I1093" s="12"/>
      <c r="J1093" s="3">
        <v>63</v>
      </c>
      <c r="K1093" s="3" t="str">
        <f>IF(VLOOKUP(D1093,'Resources Final'!A:C,3,FALSE)=0,"",VLOOKUP(D1093,'Resources Final'!A:C,3,FALSE))</f>
        <v/>
      </c>
      <c r="L1093" s="3" t="str">
        <f>IF(VLOOKUP(D1093,'Resources Final'!A:D,4,FALSE)=0,"",VLOOKUP(D1093,'Resources Final'!A:D,4,FALSE))</f>
        <v>Y</v>
      </c>
      <c r="M1093" s="3" t="str">
        <f>IF(VLOOKUP(D1093,'Resources Final'!A:E,5,FALSE)=0,"",VLOOKUP(D1093,'Resources Final'!A:E,5,FALSE))</f>
        <v/>
      </c>
      <c r="N1093" s="7" t="str">
        <f>IF(VLOOKUP(D1093,'Resources Final'!A:F,6,FALSE)=0,"",VLOOKUP(D1093,'Resources Final'!A:F,6,FALSE))</f>
        <v/>
      </c>
      <c r="O1093" s="3" t="str">
        <f>IF(VLOOKUP(D1093,'Resources Final'!A:G,7,FALSE)=0,"",VLOOKUP(D1093,'Resources Final'!A:G,7,FALSE))</f>
        <v/>
      </c>
    </row>
    <row r="1094" spans="1:15" x14ac:dyDescent="0.2">
      <c r="A1094" s="11">
        <v>990</v>
      </c>
      <c r="B1094" s="11" t="str">
        <f t="shared" si="28"/>
        <v>Charles G. Koch Charitable Foundation_Hampden-Sydney College201230600</v>
      </c>
      <c r="C1094" s="11" t="s">
        <v>19</v>
      </c>
      <c r="D1094" s="11" t="s">
        <v>1512</v>
      </c>
      <c r="E1094" s="11" t="s">
        <v>1512</v>
      </c>
      <c r="F1094" s="4">
        <v>30600</v>
      </c>
      <c r="G1094" s="3">
        <v>2012</v>
      </c>
      <c r="H1094" s="3" t="s">
        <v>21</v>
      </c>
      <c r="I1094" s="12"/>
      <c r="J1094" s="3">
        <v>64</v>
      </c>
      <c r="K1094" s="3" t="str">
        <f>IF(VLOOKUP(D1094,'Resources Final'!A:C,3,FALSE)=0,"",VLOOKUP(D1094,'Resources Final'!A:C,3,FALSE))</f>
        <v/>
      </c>
      <c r="L1094" s="3" t="str">
        <f>IF(VLOOKUP(D1094,'Resources Final'!A:D,4,FALSE)=0,"",VLOOKUP(D1094,'Resources Final'!A:D,4,FALSE))</f>
        <v>Y</v>
      </c>
      <c r="M1094" s="3" t="str">
        <f>IF(VLOOKUP(D1094,'Resources Final'!A:E,5,FALSE)=0,"",VLOOKUP(D1094,'Resources Final'!A:E,5,FALSE))</f>
        <v/>
      </c>
      <c r="N1094" s="7" t="str">
        <f>IF(VLOOKUP(D1094,'Resources Final'!A:F,6,FALSE)=0,"",VLOOKUP(D1094,'Resources Final'!A:F,6,FALSE))</f>
        <v/>
      </c>
      <c r="O1094" s="3" t="str">
        <f>IF(VLOOKUP(D1094,'Resources Final'!A:G,7,FALSE)=0,"",VLOOKUP(D1094,'Resources Final'!A:G,7,FALSE))</f>
        <v/>
      </c>
    </row>
    <row r="1095" spans="1:15" x14ac:dyDescent="0.2">
      <c r="A1095" s="11">
        <v>990</v>
      </c>
      <c r="B1095" s="11" t="str">
        <f t="shared" si="28"/>
        <v>Charles G. Koch Charitable Foundation_Hanover College20123800</v>
      </c>
      <c r="C1095" s="11" t="s">
        <v>19</v>
      </c>
      <c r="D1095" s="11" t="s">
        <v>1518</v>
      </c>
      <c r="E1095" s="11" t="s">
        <v>1518</v>
      </c>
      <c r="F1095" s="4">
        <v>3800</v>
      </c>
      <c r="G1095" s="3">
        <v>2012</v>
      </c>
      <c r="H1095" s="3" t="s">
        <v>21</v>
      </c>
      <c r="I1095" s="12"/>
      <c r="J1095" s="3">
        <v>65</v>
      </c>
      <c r="K1095" s="3" t="str">
        <f>IF(VLOOKUP(D1095,'Resources Final'!A:C,3,FALSE)=0,"",VLOOKUP(D1095,'Resources Final'!A:C,3,FALSE))</f>
        <v/>
      </c>
      <c r="L1095" s="3" t="str">
        <f>IF(VLOOKUP(D1095,'Resources Final'!A:D,4,FALSE)=0,"",VLOOKUP(D1095,'Resources Final'!A:D,4,FALSE))</f>
        <v>Y</v>
      </c>
      <c r="M1095" s="3" t="str">
        <f>IF(VLOOKUP(D1095,'Resources Final'!A:E,5,FALSE)=0,"",VLOOKUP(D1095,'Resources Final'!A:E,5,FALSE))</f>
        <v/>
      </c>
      <c r="N1095" s="7" t="str">
        <f>IF(VLOOKUP(D1095,'Resources Final'!A:F,6,FALSE)=0,"",VLOOKUP(D1095,'Resources Final'!A:F,6,FALSE))</f>
        <v/>
      </c>
      <c r="O1095" s="3" t="str">
        <f>IF(VLOOKUP(D1095,'Resources Final'!A:G,7,FALSE)=0,"",VLOOKUP(D1095,'Resources Final'!A:G,7,FALSE))</f>
        <v/>
      </c>
    </row>
    <row r="1096" spans="1:15" x14ac:dyDescent="0.2">
      <c r="A1096" s="11">
        <v>990</v>
      </c>
      <c r="B1096" s="11" t="str">
        <f t="shared" si="28"/>
        <v>Charles G. Koch Charitable Foundation_Harvard University20127500</v>
      </c>
      <c r="C1096" s="11" t="s">
        <v>19</v>
      </c>
      <c r="D1096" s="11" t="s">
        <v>1540</v>
      </c>
      <c r="E1096" s="11" t="s">
        <v>1540</v>
      </c>
      <c r="F1096" s="4">
        <v>7500</v>
      </c>
      <c r="G1096" s="3">
        <v>2012</v>
      </c>
      <c r="H1096" s="3" t="s">
        <v>21</v>
      </c>
      <c r="I1096" s="12"/>
      <c r="J1096" s="3">
        <v>66</v>
      </c>
      <c r="K1096" s="3" t="str">
        <f>IF(VLOOKUP(D1096,'Resources Final'!A:C,3,FALSE)=0,"",VLOOKUP(D1096,'Resources Final'!A:C,3,FALSE))</f>
        <v/>
      </c>
      <c r="L1096" s="3" t="str">
        <f>IF(VLOOKUP(D1096,'Resources Final'!A:D,4,FALSE)=0,"",VLOOKUP(D1096,'Resources Final'!A:D,4,FALSE))</f>
        <v>Y</v>
      </c>
      <c r="M1096" s="3" t="str">
        <f>IF(VLOOKUP(D1096,'Resources Final'!A:E,5,FALSE)=0,"",VLOOKUP(D1096,'Resources Final'!A:E,5,FALSE))</f>
        <v/>
      </c>
      <c r="N1096" s="7" t="str">
        <f>IF(VLOOKUP(D1096,'Resources Final'!A:F,6,FALSE)=0,"",VLOOKUP(D1096,'Resources Final'!A:F,6,FALSE))</f>
        <v/>
      </c>
      <c r="O1096" s="3" t="str">
        <f>IF(VLOOKUP(D1096,'Resources Final'!A:G,7,FALSE)=0,"",VLOOKUP(D1096,'Resources Final'!A:G,7,FALSE))</f>
        <v/>
      </c>
    </row>
    <row r="1097" spans="1:15" x14ac:dyDescent="0.2">
      <c r="A1097" s="11">
        <v>990</v>
      </c>
      <c r="B1097" s="11" t="str">
        <f t="shared" si="28"/>
        <v>Charles G. Koch Charitable Foundation_High Point University20126000</v>
      </c>
      <c r="C1097" s="11" t="s">
        <v>19</v>
      </c>
      <c r="D1097" s="11" t="s">
        <v>1585</v>
      </c>
      <c r="E1097" s="11" t="s">
        <v>1585</v>
      </c>
      <c r="F1097" s="4">
        <v>6000</v>
      </c>
      <c r="G1097" s="3">
        <v>2012</v>
      </c>
      <c r="H1097" s="3" t="s">
        <v>21</v>
      </c>
      <c r="I1097" s="12"/>
      <c r="J1097" s="3">
        <v>67</v>
      </c>
      <c r="K1097" s="3" t="str">
        <f>IF(VLOOKUP(D1097,'Resources Final'!A:C,3,FALSE)=0,"",VLOOKUP(D1097,'Resources Final'!A:C,3,FALSE))</f>
        <v/>
      </c>
      <c r="L1097" s="3" t="str">
        <f>IF(VLOOKUP(D1097,'Resources Final'!A:D,4,FALSE)=0,"",VLOOKUP(D1097,'Resources Final'!A:D,4,FALSE))</f>
        <v>Y</v>
      </c>
      <c r="M1097" s="3" t="str">
        <f>IF(VLOOKUP(D1097,'Resources Final'!A:E,5,FALSE)=0,"",VLOOKUP(D1097,'Resources Final'!A:E,5,FALSE))</f>
        <v/>
      </c>
      <c r="N1097" s="7" t="str">
        <f>IF(VLOOKUP(D1097,'Resources Final'!A:F,6,FALSE)=0,"",VLOOKUP(D1097,'Resources Final'!A:F,6,FALSE))</f>
        <v/>
      </c>
      <c r="O1097" s="3" t="str">
        <f>IF(VLOOKUP(D1097,'Resources Final'!A:G,7,FALSE)=0,"",VLOOKUP(D1097,'Resources Final'!A:G,7,FALSE))</f>
        <v/>
      </c>
    </row>
    <row r="1098" spans="1:15" x14ac:dyDescent="0.2">
      <c r="A1098" s="11">
        <v>990</v>
      </c>
      <c r="B1098" s="11" t="str">
        <f t="shared" si="28"/>
        <v>Charles G. Koch Charitable Foundation_Hillsdale College201234000</v>
      </c>
      <c r="C1098" s="11" t="s">
        <v>19</v>
      </c>
      <c r="D1098" s="11" t="s">
        <v>1590</v>
      </c>
      <c r="E1098" s="11" t="s">
        <v>1590</v>
      </c>
      <c r="F1098" s="4">
        <v>34000</v>
      </c>
      <c r="G1098" s="3">
        <v>2012</v>
      </c>
      <c r="H1098" s="3" t="s">
        <v>21</v>
      </c>
      <c r="I1098" s="12"/>
      <c r="J1098" s="3">
        <v>68</v>
      </c>
      <c r="K1098" s="3" t="str">
        <f>IF(VLOOKUP(D1098,'Resources Final'!A:C,3,FALSE)=0,"",VLOOKUP(D1098,'Resources Final'!A:C,3,FALSE))</f>
        <v/>
      </c>
      <c r="L1098" s="3" t="str">
        <f>IF(VLOOKUP(D1098,'Resources Final'!A:D,4,FALSE)=0,"",VLOOKUP(D1098,'Resources Final'!A:D,4,FALSE))</f>
        <v>Y</v>
      </c>
      <c r="M1098" s="3" t="str">
        <f>IF(VLOOKUP(D1098,'Resources Final'!A:E,5,FALSE)=0,"",VLOOKUP(D1098,'Resources Final'!A:E,5,FALSE))</f>
        <v/>
      </c>
      <c r="N1098" s="7" t="str">
        <f>IF(VLOOKUP(D1098,'Resources Final'!A:F,6,FALSE)=0,"",VLOOKUP(D1098,'Resources Final'!A:F,6,FALSE))</f>
        <v/>
      </c>
      <c r="O1098" s="3" t="str">
        <f>IF(VLOOKUP(D1098,'Resources Final'!A:G,7,FALSE)=0,"",VLOOKUP(D1098,'Resources Final'!A:G,7,FALSE))</f>
        <v/>
      </c>
    </row>
    <row r="1099" spans="1:15" x14ac:dyDescent="0.2">
      <c r="A1099" s="11">
        <v>990</v>
      </c>
      <c r="B1099" s="11" t="str">
        <f t="shared" si="28"/>
        <v>Charles G. Koch Charitable Foundation_Indiana University20128000</v>
      </c>
      <c r="C1099" s="11" t="s">
        <v>19</v>
      </c>
      <c r="D1099" s="11" t="s">
        <v>1671</v>
      </c>
      <c r="E1099" s="11" t="s">
        <v>1671</v>
      </c>
      <c r="F1099" s="4">
        <v>8000</v>
      </c>
      <c r="G1099" s="3">
        <v>2012</v>
      </c>
      <c r="H1099" s="3" t="s">
        <v>21</v>
      </c>
      <c r="I1099" s="12"/>
      <c r="J1099" s="3">
        <v>69</v>
      </c>
      <c r="K1099" s="3" t="str">
        <f>IF(VLOOKUP(D1099,'Resources Final'!A:C,3,FALSE)=0,"",VLOOKUP(D1099,'Resources Final'!A:C,3,FALSE))</f>
        <v/>
      </c>
      <c r="L1099" s="3" t="str">
        <f>IF(VLOOKUP(D1099,'Resources Final'!A:D,4,FALSE)=0,"",VLOOKUP(D1099,'Resources Final'!A:D,4,FALSE))</f>
        <v>Y</v>
      </c>
      <c r="M1099" s="3" t="str">
        <f>IF(VLOOKUP(D1099,'Resources Final'!A:E,5,FALSE)=0,"",VLOOKUP(D1099,'Resources Final'!A:E,5,FALSE))</f>
        <v/>
      </c>
      <c r="N1099" s="7" t="str">
        <f>IF(VLOOKUP(D1099,'Resources Final'!A:F,6,FALSE)=0,"",VLOOKUP(D1099,'Resources Final'!A:F,6,FALSE))</f>
        <v/>
      </c>
      <c r="O1099" s="3" t="str">
        <f>IF(VLOOKUP(D1099,'Resources Final'!A:G,7,FALSE)=0,"",VLOOKUP(D1099,'Resources Final'!A:G,7,FALSE))</f>
        <v/>
      </c>
    </row>
    <row r="1100" spans="1:15" x14ac:dyDescent="0.2">
      <c r="A1100" s="11">
        <v>990</v>
      </c>
      <c r="B1100" s="11" t="str">
        <f t="shared" si="28"/>
        <v>Charles G. Koch Charitable Foundation_Indiana University Foundation201226000</v>
      </c>
      <c r="C1100" s="11" t="s">
        <v>19</v>
      </c>
      <c r="D1100" s="11" t="s">
        <v>1673</v>
      </c>
      <c r="E1100" s="11" t="s">
        <v>1671</v>
      </c>
      <c r="F1100" s="4">
        <v>26000</v>
      </c>
      <c r="G1100" s="3">
        <v>2012</v>
      </c>
      <c r="H1100" s="3" t="s">
        <v>21</v>
      </c>
      <c r="I1100" s="12"/>
      <c r="J1100" s="3">
        <v>70</v>
      </c>
      <c r="K1100" s="3" t="str">
        <f>IF(VLOOKUP(D1100,'Resources Final'!A:C,3,FALSE)=0,"",VLOOKUP(D1100,'Resources Final'!A:C,3,FALSE))</f>
        <v/>
      </c>
      <c r="L1100" s="3" t="str">
        <f>IF(VLOOKUP(D1100,'Resources Final'!A:D,4,FALSE)=0,"",VLOOKUP(D1100,'Resources Final'!A:D,4,FALSE))</f>
        <v>Y</v>
      </c>
      <c r="M1100" s="3" t="str">
        <f>IF(VLOOKUP(D1100,'Resources Final'!A:E,5,FALSE)=0,"",VLOOKUP(D1100,'Resources Final'!A:E,5,FALSE))</f>
        <v/>
      </c>
      <c r="N1100" s="7" t="str">
        <f>IF(VLOOKUP(D1100,'Resources Final'!A:F,6,FALSE)=0,"",VLOOKUP(D1100,'Resources Final'!A:F,6,FALSE))</f>
        <v/>
      </c>
      <c r="O1100" s="3" t="str">
        <f>IF(VLOOKUP(D1100,'Resources Final'!A:G,7,FALSE)=0,"",VLOOKUP(D1100,'Resources Final'!A:G,7,FALSE))</f>
        <v/>
      </c>
    </row>
    <row r="1101" spans="1:15" x14ac:dyDescent="0.2">
      <c r="A1101" s="11">
        <v>990</v>
      </c>
      <c r="B1101" s="11" t="str">
        <f t="shared" si="28"/>
        <v>Charles G. Koch Charitable Foundation_Institute for Energy Research20125000</v>
      </c>
      <c r="C1101" s="11" t="s">
        <v>19</v>
      </c>
      <c r="D1101" s="11" t="s">
        <v>1676</v>
      </c>
      <c r="E1101" s="11" t="s">
        <v>1676</v>
      </c>
      <c r="F1101" s="4">
        <v>5000</v>
      </c>
      <c r="G1101" s="3">
        <v>2012</v>
      </c>
      <c r="H1101" s="3" t="s">
        <v>21</v>
      </c>
      <c r="I1101" s="12"/>
      <c r="J1101" s="3">
        <v>71</v>
      </c>
      <c r="K1101" s="3" t="str">
        <f>IF(VLOOKUP(D1101,'Resources Final'!A:C,3,FALSE)=0,"",VLOOKUP(D1101,'Resources Final'!A:C,3,FALSE))</f>
        <v/>
      </c>
      <c r="L1101" s="3" t="str">
        <f>IF(VLOOKUP(D1101,'Resources Final'!A:D,4,FALSE)=0,"",VLOOKUP(D1101,'Resources Final'!A:D,4,FALSE))</f>
        <v/>
      </c>
      <c r="M1101" s="3" t="str">
        <f>IF(VLOOKUP(D1101,'Resources Final'!A:E,5,FALSE)=0,"",VLOOKUP(D1101,'Resources Final'!A:E,5,FALSE))</f>
        <v/>
      </c>
      <c r="N1101" s="7" t="str">
        <f>IF(VLOOKUP(D1101,'Resources Final'!A:F,6,FALSE)=0,"",VLOOKUP(D1101,'Resources Final'!A:F,6,FALSE))</f>
        <v>https://www.desmogblog.com/institute-energy-research</v>
      </c>
      <c r="O1101" s="3" t="str">
        <f>IF(VLOOKUP(D1101,'Resources Final'!A:G,7,FALSE)=0,"",VLOOKUP(D1101,'Resources Final'!A:G,7,FALSE))</f>
        <v>Desmog</v>
      </c>
    </row>
    <row r="1102" spans="1:15" x14ac:dyDescent="0.2">
      <c r="A1102" s="11">
        <v>990</v>
      </c>
      <c r="B1102" s="11" t="str">
        <f t="shared" si="28"/>
        <v>Charles G. Koch Charitable Foundation_Institute for Humane Studies at George Mason University20122947500</v>
      </c>
      <c r="C1102" s="11" t="s">
        <v>19</v>
      </c>
      <c r="D1102" s="11" t="s">
        <v>1680</v>
      </c>
      <c r="E1102" s="11" t="s">
        <v>4261</v>
      </c>
      <c r="F1102" s="4">
        <v>2947500</v>
      </c>
      <c r="G1102" s="3">
        <v>2012</v>
      </c>
      <c r="H1102" s="3" t="s">
        <v>21</v>
      </c>
      <c r="I1102" s="12"/>
      <c r="J1102" s="3">
        <v>72</v>
      </c>
      <c r="K1102" s="3" t="str">
        <f>IF(VLOOKUP(D1102,'Resources Final'!A:C,3,FALSE)=0,"",VLOOKUP(D1102,'Resources Final'!A:C,3,FALSE))</f>
        <v/>
      </c>
      <c r="L1102" s="3" t="str">
        <f>IF(VLOOKUP(D1102,'Resources Final'!A:D,4,FALSE)=0,"",VLOOKUP(D1102,'Resources Final'!A:D,4,FALSE))</f>
        <v>Y</v>
      </c>
      <c r="M1102" s="3" t="str">
        <f>IF(VLOOKUP(D1102,'Resources Final'!A:E,5,FALSE)=0,"",VLOOKUP(D1102,'Resources Final'!A:E,5,FALSE))</f>
        <v/>
      </c>
      <c r="N1102" s="7" t="str">
        <f>IF(VLOOKUP(D1102,'Resources Final'!A:F,6,FALSE)=0,"",VLOOKUP(D1102,'Resources Final'!A:F,6,FALSE))</f>
        <v>https://www.desmogblog.com/institute-humane-studies-george-mason-university</v>
      </c>
      <c r="O1102" s="3" t="str">
        <f>IF(VLOOKUP(D1102,'Resources Final'!A:G,7,FALSE)=0,"",VLOOKUP(D1102,'Resources Final'!A:G,7,FALSE))</f>
        <v>Desmog</v>
      </c>
    </row>
    <row r="1103" spans="1:15" x14ac:dyDescent="0.2">
      <c r="A1103" s="11">
        <v>990</v>
      </c>
      <c r="B1103" s="11" t="str">
        <f t="shared" si="28"/>
        <v>Charles G. Koch Charitable Foundation_International Society for Individual Liberty20127000</v>
      </c>
      <c r="C1103" s="11" t="s">
        <v>19</v>
      </c>
      <c r="D1103" s="11" t="s">
        <v>1708</v>
      </c>
      <c r="E1103" s="11" t="s">
        <v>1708</v>
      </c>
      <c r="F1103" s="4">
        <v>7000</v>
      </c>
      <c r="G1103" s="3">
        <v>2012</v>
      </c>
      <c r="H1103" s="3" t="s">
        <v>21</v>
      </c>
      <c r="I1103" s="12"/>
      <c r="J1103" s="3">
        <v>73</v>
      </c>
      <c r="K1103" s="3" t="str">
        <f>IF(VLOOKUP(D1103,'Resources Final'!A:C,3,FALSE)=0,"",VLOOKUP(D1103,'Resources Final'!A:C,3,FALSE))</f>
        <v/>
      </c>
      <c r="L1103" s="3" t="str">
        <f>IF(VLOOKUP(D1103,'Resources Final'!A:D,4,FALSE)=0,"",VLOOKUP(D1103,'Resources Final'!A:D,4,FALSE))</f>
        <v/>
      </c>
      <c r="M1103" s="3" t="str">
        <f>IF(VLOOKUP(D1103,'Resources Final'!A:E,5,FALSE)=0,"",VLOOKUP(D1103,'Resources Final'!A:E,5,FALSE))</f>
        <v/>
      </c>
      <c r="N1103" s="7" t="str">
        <f>IF(VLOOKUP(D1103,'Resources Final'!A:F,6,FALSE)=0,"",VLOOKUP(D1103,'Resources Final'!A:F,6,FALSE))</f>
        <v/>
      </c>
      <c r="O1103" s="3" t="str">
        <f>IF(VLOOKUP(D1103,'Resources Final'!A:G,7,FALSE)=0,"",VLOOKUP(D1103,'Resources Final'!A:G,7,FALSE))</f>
        <v/>
      </c>
    </row>
    <row r="1104" spans="1:15" x14ac:dyDescent="0.2">
      <c r="A1104" s="11">
        <v>990</v>
      </c>
      <c r="B1104" s="11" t="str">
        <f t="shared" si="28"/>
        <v>Charles G. Koch Charitable Foundation_Jack Miller Center2012250000</v>
      </c>
      <c r="C1104" s="11" t="s">
        <v>19</v>
      </c>
      <c r="D1104" s="11" t="s">
        <v>1801</v>
      </c>
      <c r="E1104" s="11" t="s">
        <v>1801</v>
      </c>
      <c r="F1104" s="4">
        <v>250000</v>
      </c>
      <c r="G1104" s="3">
        <v>2012</v>
      </c>
      <c r="H1104" s="3" t="s">
        <v>21</v>
      </c>
      <c r="I1104" s="12"/>
      <c r="J1104" s="3">
        <v>74</v>
      </c>
      <c r="K1104" s="3" t="str">
        <f>IF(VLOOKUP(D1104,'Resources Final'!A:C,3,FALSE)=0,"",VLOOKUP(D1104,'Resources Final'!A:C,3,FALSE))</f>
        <v/>
      </c>
      <c r="L1104" s="3" t="str">
        <f>IF(VLOOKUP(D1104,'Resources Final'!A:D,4,FALSE)=0,"",VLOOKUP(D1104,'Resources Final'!A:D,4,FALSE))</f>
        <v/>
      </c>
      <c r="M1104" s="3" t="str">
        <f>IF(VLOOKUP(D1104,'Resources Final'!A:E,5,FALSE)=0,"",VLOOKUP(D1104,'Resources Final'!A:E,5,FALSE))</f>
        <v/>
      </c>
      <c r="N1104" s="7" t="str">
        <f>IF(VLOOKUP(D1104,'Resources Final'!A:F,6,FALSE)=0,"",VLOOKUP(D1104,'Resources Final'!A:F,6,FALSE))</f>
        <v>https://www.sourcewatch.org/index.php/Jack_Miller_Center</v>
      </c>
      <c r="O1104" s="3" t="str">
        <f>IF(VLOOKUP(D1104,'Resources Final'!A:G,7,FALSE)=0,"",VLOOKUP(D1104,'Resources Final'!A:G,7,FALSE))</f>
        <v>Sourcewatch</v>
      </c>
    </row>
    <row r="1105" spans="1:15" x14ac:dyDescent="0.2">
      <c r="A1105" s="11">
        <v>990</v>
      </c>
      <c r="B1105" s="11" t="str">
        <f t="shared" si="28"/>
        <v>Charles G. Koch Charitable Foundation_James Madison Institute201225000</v>
      </c>
      <c r="C1105" s="11" t="s">
        <v>19</v>
      </c>
      <c r="D1105" s="11" t="s">
        <v>1813</v>
      </c>
      <c r="E1105" s="11" t="s">
        <v>1813</v>
      </c>
      <c r="F1105" s="4">
        <v>25000</v>
      </c>
      <c r="G1105" s="3">
        <v>2012</v>
      </c>
      <c r="H1105" s="3" t="s">
        <v>21</v>
      </c>
      <c r="I1105" s="12"/>
      <c r="J1105" s="3">
        <v>75</v>
      </c>
      <c r="K1105" s="3" t="str">
        <f>IF(VLOOKUP(D1105,'Resources Final'!A:C,3,FALSE)=0,"",VLOOKUP(D1105,'Resources Final'!A:C,3,FALSE))</f>
        <v/>
      </c>
      <c r="L1105" s="3" t="str">
        <f>IF(VLOOKUP(D1105,'Resources Final'!A:D,4,FALSE)=0,"",VLOOKUP(D1105,'Resources Final'!A:D,4,FALSE))</f>
        <v/>
      </c>
      <c r="M1105" s="3" t="str">
        <f>IF(VLOOKUP(D1105,'Resources Final'!A:E,5,FALSE)=0,"",VLOOKUP(D1105,'Resources Final'!A:E,5,FALSE))</f>
        <v/>
      </c>
      <c r="N1105" s="7" t="str">
        <f>IF(VLOOKUP(D1105,'Resources Final'!A:F,6,FALSE)=0,"",VLOOKUP(D1105,'Resources Final'!A:F,6,FALSE))</f>
        <v>https://www.desmogblog.com/james-madison-institute</v>
      </c>
      <c r="O1105" s="3" t="str">
        <f>IF(VLOOKUP(D1105,'Resources Final'!A:G,7,FALSE)=0,"",VLOOKUP(D1105,'Resources Final'!A:G,7,FALSE))</f>
        <v>Desmog</v>
      </c>
    </row>
    <row r="1106" spans="1:15" x14ac:dyDescent="0.2">
      <c r="A1106" s="11">
        <v>990</v>
      </c>
      <c r="B1106" s="11" t="str">
        <f t="shared" si="28"/>
        <v>Charles G. Koch Charitable Foundation_James Madison University201221200</v>
      </c>
      <c r="C1106" s="11" t="s">
        <v>19</v>
      </c>
      <c r="D1106" s="11" t="s">
        <v>1815</v>
      </c>
      <c r="E1106" s="11" t="s">
        <v>1815</v>
      </c>
      <c r="F1106" s="4">
        <v>21200</v>
      </c>
      <c r="G1106" s="3">
        <v>2012</v>
      </c>
      <c r="H1106" s="3" t="s">
        <v>21</v>
      </c>
      <c r="I1106" s="12"/>
      <c r="J1106" s="3">
        <v>76</v>
      </c>
      <c r="K1106" s="3" t="str">
        <f>IF(VLOOKUP(D1106,'Resources Final'!A:C,3,FALSE)=0,"",VLOOKUP(D1106,'Resources Final'!A:C,3,FALSE))</f>
        <v/>
      </c>
      <c r="L1106" s="3" t="str">
        <f>IF(VLOOKUP(D1106,'Resources Final'!A:D,4,FALSE)=0,"",VLOOKUP(D1106,'Resources Final'!A:D,4,FALSE))</f>
        <v>Y</v>
      </c>
      <c r="M1106" s="3" t="str">
        <f>IF(VLOOKUP(D1106,'Resources Final'!A:E,5,FALSE)=0,"",VLOOKUP(D1106,'Resources Final'!A:E,5,FALSE))</f>
        <v/>
      </c>
      <c r="N1106" s="7" t="str">
        <f>IF(VLOOKUP(D1106,'Resources Final'!A:F,6,FALSE)=0,"",VLOOKUP(D1106,'Resources Final'!A:F,6,FALSE))</f>
        <v/>
      </c>
      <c r="O1106" s="3" t="str">
        <f>IF(VLOOKUP(D1106,'Resources Final'!A:G,7,FALSE)=0,"",VLOOKUP(D1106,'Resources Final'!A:G,7,FALSE))</f>
        <v/>
      </c>
    </row>
    <row r="1107" spans="1:15" x14ac:dyDescent="0.2">
      <c r="A1107" s="11">
        <v>990</v>
      </c>
      <c r="B1107" s="11" t="str">
        <f t="shared" si="28"/>
        <v>Charles G. Koch Charitable Foundation_John Brown University20123000</v>
      </c>
      <c r="C1107" s="11" t="s">
        <v>19</v>
      </c>
      <c r="D1107" s="11" t="s">
        <v>1846</v>
      </c>
      <c r="E1107" s="11" t="s">
        <v>1846</v>
      </c>
      <c r="F1107" s="4">
        <v>3000</v>
      </c>
      <c r="G1107" s="3">
        <v>2012</v>
      </c>
      <c r="H1107" s="3" t="s">
        <v>21</v>
      </c>
      <c r="I1107" s="12"/>
      <c r="J1107" s="3">
        <v>77</v>
      </c>
      <c r="K1107" s="3" t="str">
        <f>IF(VLOOKUP(D1107,'Resources Final'!A:C,3,FALSE)=0,"",VLOOKUP(D1107,'Resources Final'!A:C,3,FALSE))</f>
        <v/>
      </c>
      <c r="L1107" s="3" t="str">
        <f>IF(VLOOKUP(D1107,'Resources Final'!A:D,4,FALSE)=0,"",VLOOKUP(D1107,'Resources Final'!A:D,4,FALSE))</f>
        <v>Y</v>
      </c>
      <c r="M1107" s="3" t="str">
        <f>IF(VLOOKUP(D1107,'Resources Final'!A:E,5,FALSE)=0,"",VLOOKUP(D1107,'Resources Final'!A:E,5,FALSE))</f>
        <v/>
      </c>
      <c r="N1107" s="7" t="str">
        <f>IF(VLOOKUP(D1107,'Resources Final'!A:F,6,FALSE)=0,"",VLOOKUP(D1107,'Resources Final'!A:F,6,FALSE))</f>
        <v/>
      </c>
      <c r="O1107" s="3" t="str">
        <f>IF(VLOOKUP(D1107,'Resources Final'!A:G,7,FALSE)=0,"",VLOOKUP(D1107,'Resources Final'!A:G,7,FALSE))</f>
        <v/>
      </c>
    </row>
    <row r="1108" spans="1:15" x14ac:dyDescent="0.2">
      <c r="A1108" s="11">
        <v>990</v>
      </c>
      <c r="B1108" s="11" t="str">
        <f t="shared" si="28"/>
        <v>Charles G. Koch Charitable Foundation_John Locke Foundation201225000</v>
      </c>
      <c r="C1108" s="11" t="s">
        <v>19</v>
      </c>
      <c r="D1108" s="11" t="s">
        <v>1849</v>
      </c>
      <c r="E1108" s="11" t="s">
        <v>1849</v>
      </c>
      <c r="F1108" s="4">
        <v>25000</v>
      </c>
      <c r="G1108" s="3">
        <v>2012</v>
      </c>
      <c r="H1108" s="3" t="s">
        <v>21</v>
      </c>
      <c r="I1108" s="12"/>
      <c r="J1108" s="3">
        <v>78</v>
      </c>
      <c r="K1108" s="3" t="str">
        <f>IF(VLOOKUP(D1108,'Resources Final'!A:C,3,FALSE)=0,"",VLOOKUP(D1108,'Resources Final'!A:C,3,FALSE))</f>
        <v/>
      </c>
      <c r="L1108" s="3" t="str">
        <f>IF(VLOOKUP(D1108,'Resources Final'!A:D,4,FALSE)=0,"",VLOOKUP(D1108,'Resources Final'!A:D,4,FALSE))</f>
        <v/>
      </c>
      <c r="M1108" s="3" t="str">
        <f>IF(VLOOKUP(D1108,'Resources Final'!A:E,5,FALSE)=0,"",VLOOKUP(D1108,'Resources Final'!A:E,5,FALSE))</f>
        <v/>
      </c>
      <c r="N1108" s="7" t="str">
        <f>IF(VLOOKUP(D1108,'Resources Final'!A:F,6,FALSE)=0,"",VLOOKUP(D1108,'Resources Final'!A:F,6,FALSE))</f>
        <v>https://www.desmogblog.com/john-locke-foundation</v>
      </c>
      <c r="O1108" s="3" t="str">
        <f>IF(VLOOKUP(D1108,'Resources Final'!A:G,7,FALSE)=0,"",VLOOKUP(D1108,'Resources Final'!A:G,7,FALSE))</f>
        <v>Desmog</v>
      </c>
    </row>
    <row r="1109" spans="1:15" x14ac:dyDescent="0.2">
      <c r="A1109" s="11">
        <v>990</v>
      </c>
      <c r="B1109" s="11" t="str">
        <f t="shared" si="28"/>
        <v>Charles G. Koch Charitable Foundation_Johns Hopkins University201210000</v>
      </c>
      <c r="C1109" s="11" t="s">
        <v>19</v>
      </c>
      <c r="D1109" s="11" t="s">
        <v>1857</v>
      </c>
      <c r="E1109" s="11" t="s">
        <v>1857</v>
      </c>
      <c r="F1109" s="4">
        <v>10000</v>
      </c>
      <c r="G1109" s="3">
        <v>2012</v>
      </c>
      <c r="H1109" s="3" t="s">
        <v>21</v>
      </c>
      <c r="I1109" s="12"/>
      <c r="J1109" s="3">
        <v>79</v>
      </c>
      <c r="K1109" s="3" t="str">
        <f>IF(VLOOKUP(D1109,'Resources Final'!A:C,3,FALSE)=0,"",VLOOKUP(D1109,'Resources Final'!A:C,3,FALSE))</f>
        <v/>
      </c>
      <c r="L1109" s="3" t="str">
        <f>IF(VLOOKUP(D1109,'Resources Final'!A:D,4,FALSE)=0,"",VLOOKUP(D1109,'Resources Final'!A:D,4,FALSE))</f>
        <v>Y</v>
      </c>
      <c r="M1109" s="3" t="str">
        <f>IF(VLOOKUP(D1109,'Resources Final'!A:E,5,FALSE)=0,"",VLOOKUP(D1109,'Resources Final'!A:E,5,FALSE))</f>
        <v/>
      </c>
      <c r="N1109" s="7" t="str">
        <f>IF(VLOOKUP(D1109,'Resources Final'!A:F,6,FALSE)=0,"",VLOOKUP(D1109,'Resources Final'!A:F,6,FALSE))</f>
        <v/>
      </c>
      <c r="O1109" s="3" t="str">
        <f>IF(VLOOKUP(D1109,'Resources Final'!A:G,7,FALSE)=0,"",VLOOKUP(D1109,'Resources Final'!A:G,7,FALSE))</f>
        <v/>
      </c>
    </row>
    <row r="1110" spans="1:15" x14ac:dyDescent="0.2">
      <c r="A1110" s="11">
        <v>990</v>
      </c>
      <c r="B1110" s="11" t="str">
        <f t="shared" si="28"/>
        <v>Charles G. Koch Charitable Foundation_Johnson and Wales University20128000</v>
      </c>
      <c r="C1110" s="11" t="s">
        <v>19</v>
      </c>
      <c r="D1110" s="11" t="s">
        <v>1860</v>
      </c>
      <c r="E1110" s="11" t="s">
        <v>1860</v>
      </c>
      <c r="F1110" s="4">
        <v>8000</v>
      </c>
      <c r="G1110" s="3">
        <v>2012</v>
      </c>
      <c r="H1110" s="3" t="s">
        <v>21</v>
      </c>
      <c r="I1110" s="12"/>
      <c r="J1110" s="3">
        <v>80</v>
      </c>
      <c r="K1110" s="3" t="str">
        <f>IF(VLOOKUP(D1110,'Resources Final'!A:C,3,FALSE)=0,"",VLOOKUP(D1110,'Resources Final'!A:C,3,FALSE))</f>
        <v/>
      </c>
      <c r="L1110" s="3" t="str">
        <f>IF(VLOOKUP(D1110,'Resources Final'!A:D,4,FALSE)=0,"",VLOOKUP(D1110,'Resources Final'!A:D,4,FALSE))</f>
        <v>Y</v>
      </c>
      <c r="M1110" s="3" t="str">
        <f>IF(VLOOKUP(D1110,'Resources Final'!A:E,5,FALSE)=0,"",VLOOKUP(D1110,'Resources Final'!A:E,5,FALSE))</f>
        <v/>
      </c>
      <c r="N1110" s="7" t="str">
        <f>IF(VLOOKUP(D1110,'Resources Final'!A:F,6,FALSE)=0,"",VLOOKUP(D1110,'Resources Final'!A:F,6,FALSE))</f>
        <v/>
      </c>
      <c r="O1110" s="3" t="str">
        <f>IF(VLOOKUP(D1110,'Resources Final'!A:G,7,FALSE)=0,"",VLOOKUP(D1110,'Resources Final'!A:G,7,FALSE))</f>
        <v/>
      </c>
    </row>
    <row r="1111" spans="1:15" x14ac:dyDescent="0.2">
      <c r="A1111" s="11">
        <v>990</v>
      </c>
      <c r="B1111" s="11" t="str">
        <f t="shared" si="28"/>
        <v>Charles G. Koch Charitable Foundation_Kennesaw State University Research Service Foundation20122500</v>
      </c>
      <c r="C1111" s="11" t="s">
        <v>19</v>
      </c>
      <c r="D1111" s="11" t="s">
        <v>1982</v>
      </c>
      <c r="E1111" s="11" t="s">
        <v>1979</v>
      </c>
      <c r="F1111" s="4">
        <v>2500</v>
      </c>
      <c r="G1111" s="3">
        <v>2012</v>
      </c>
      <c r="H1111" s="3" t="s">
        <v>21</v>
      </c>
      <c r="I1111" s="12"/>
      <c r="J1111" s="3">
        <v>81</v>
      </c>
      <c r="K1111" s="3" t="str">
        <f>IF(VLOOKUP(D1111,'Resources Final'!A:C,3,FALSE)=0,"",VLOOKUP(D1111,'Resources Final'!A:C,3,FALSE))</f>
        <v/>
      </c>
      <c r="L1111" s="3" t="str">
        <f>IF(VLOOKUP(D1111,'Resources Final'!A:D,4,FALSE)=0,"",VLOOKUP(D1111,'Resources Final'!A:D,4,FALSE))</f>
        <v>Y</v>
      </c>
      <c r="M1111" s="3" t="str">
        <f>IF(VLOOKUP(D1111,'Resources Final'!A:E,5,FALSE)=0,"",VLOOKUP(D1111,'Resources Final'!A:E,5,FALSE))</f>
        <v/>
      </c>
      <c r="N1111" s="7" t="str">
        <f>IF(VLOOKUP(D1111,'Resources Final'!A:F,6,FALSE)=0,"",VLOOKUP(D1111,'Resources Final'!A:F,6,FALSE))</f>
        <v/>
      </c>
      <c r="O1111" s="3" t="str">
        <f>IF(VLOOKUP(D1111,'Resources Final'!A:G,7,FALSE)=0,"",VLOOKUP(D1111,'Resources Final'!A:G,7,FALSE))</f>
        <v/>
      </c>
    </row>
    <row r="1112" spans="1:15" x14ac:dyDescent="0.2">
      <c r="A1112" s="11">
        <v>990</v>
      </c>
      <c r="B1112" s="11" t="str">
        <f t="shared" si="28"/>
        <v>Charles G. Koch Charitable Foundation_Kenyon College20122000</v>
      </c>
      <c r="C1112" s="11" t="s">
        <v>19</v>
      </c>
      <c r="D1112" s="11" t="s">
        <v>1984</v>
      </c>
      <c r="E1112" s="11" t="s">
        <v>1984</v>
      </c>
      <c r="F1112" s="4">
        <v>2000</v>
      </c>
      <c r="G1112" s="3">
        <v>2012</v>
      </c>
      <c r="H1112" s="3" t="s">
        <v>21</v>
      </c>
      <c r="I1112" s="12"/>
      <c r="J1112" s="3">
        <v>82</v>
      </c>
      <c r="K1112" s="3" t="str">
        <f>IF(VLOOKUP(D1112,'Resources Final'!A:C,3,FALSE)=0,"",VLOOKUP(D1112,'Resources Final'!A:C,3,FALSE))</f>
        <v/>
      </c>
      <c r="L1112" s="3" t="str">
        <f>IF(VLOOKUP(D1112,'Resources Final'!A:D,4,FALSE)=0,"",VLOOKUP(D1112,'Resources Final'!A:D,4,FALSE))</f>
        <v>Y</v>
      </c>
      <c r="M1112" s="3" t="str">
        <f>IF(VLOOKUP(D1112,'Resources Final'!A:E,5,FALSE)=0,"",VLOOKUP(D1112,'Resources Final'!A:E,5,FALSE))</f>
        <v/>
      </c>
      <c r="N1112" s="7" t="str">
        <f>IF(VLOOKUP(D1112,'Resources Final'!A:F,6,FALSE)=0,"",VLOOKUP(D1112,'Resources Final'!A:F,6,FALSE))</f>
        <v/>
      </c>
      <c r="O1112" s="3" t="str">
        <f>IF(VLOOKUP(D1112,'Resources Final'!A:G,7,FALSE)=0,"",VLOOKUP(D1112,'Resources Final'!A:G,7,FALSE))</f>
        <v/>
      </c>
    </row>
    <row r="1113" spans="1:15" x14ac:dyDescent="0.2">
      <c r="A1113" s="11">
        <v>990</v>
      </c>
      <c r="B1113" s="11" t="str">
        <f t="shared" si="28"/>
        <v>Charles G. Koch Charitable Foundation_La Sierra University20127500</v>
      </c>
      <c r="C1113" s="11" t="s">
        <v>19</v>
      </c>
      <c r="D1113" s="11" t="s">
        <v>2074</v>
      </c>
      <c r="E1113" s="11" t="s">
        <v>2074</v>
      </c>
      <c r="F1113" s="4">
        <v>7500</v>
      </c>
      <c r="G1113" s="3">
        <v>2012</v>
      </c>
      <c r="H1113" s="3" t="s">
        <v>21</v>
      </c>
      <c r="I1113" s="12"/>
      <c r="J1113" s="3">
        <v>83</v>
      </c>
      <c r="K1113" s="3" t="str">
        <f>IF(VLOOKUP(D1113,'Resources Final'!A:C,3,FALSE)=0,"",VLOOKUP(D1113,'Resources Final'!A:C,3,FALSE))</f>
        <v/>
      </c>
      <c r="L1113" s="3" t="str">
        <f>IF(VLOOKUP(D1113,'Resources Final'!A:D,4,FALSE)=0,"",VLOOKUP(D1113,'Resources Final'!A:D,4,FALSE))</f>
        <v>Y</v>
      </c>
      <c r="M1113" s="3" t="str">
        <f>IF(VLOOKUP(D1113,'Resources Final'!A:E,5,FALSE)=0,"",VLOOKUP(D1113,'Resources Final'!A:E,5,FALSE))</f>
        <v/>
      </c>
      <c r="N1113" s="7" t="str">
        <f>IF(VLOOKUP(D1113,'Resources Final'!A:F,6,FALSE)=0,"",VLOOKUP(D1113,'Resources Final'!A:F,6,FALSE))</f>
        <v/>
      </c>
      <c r="O1113" s="3" t="str">
        <f>IF(VLOOKUP(D1113,'Resources Final'!A:G,7,FALSE)=0,"",VLOOKUP(D1113,'Resources Final'!A:G,7,FALSE))</f>
        <v/>
      </c>
    </row>
    <row r="1114" spans="1:15" x14ac:dyDescent="0.2">
      <c r="A1114" s="11">
        <v>990</v>
      </c>
      <c r="B1114" s="11" t="str">
        <f t="shared" si="28"/>
        <v>Charles G. Koch Charitable Foundation_Lake Forest College20127000</v>
      </c>
      <c r="C1114" s="11" t="s">
        <v>19</v>
      </c>
      <c r="D1114" s="11" t="s">
        <v>2089</v>
      </c>
      <c r="E1114" s="11" t="s">
        <v>2089</v>
      </c>
      <c r="F1114" s="4">
        <v>7000</v>
      </c>
      <c r="G1114" s="3">
        <v>2012</v>
      </c>
      <c r="H1114" s="3" t="s">
        <v>21</v>
      </c>
      <c r="I1114" s="12"/>
      <c r="J1114" s="3">
        <v>84</v>
      </c>
      <c r="K1114" s="3" t="str">
        <f>IF(VLOOKUP(D1114,'Resources Final'!A:C,3,FALSE)=0,"",VLOOKUP(D1114,'Resources Final'!A:C,3,FALSE))</f>
        <v/>
      </c>
      <c r="L1114" s="3" t="str">
        <f>IF(VLOOKUP(D1114,'Resources Final'!A:D,4,FALSE)=0,"",VLOOKUP(D1114,'Resources Final'!A:D,4,FALSE))</f>
        <v>Y</v>
      </c>
      <c r="M1114" s="3" t="str">
        <f>IF(VLOOKUP(D1114,'Resources Final'!A:E,5,FALSE)=0,"",VLOOKUP(D1114,'Resources Final'!A:E,5,FALSE))</f>
        <v/>
      </c>
      <c r="N1114" s="7" t="str">
        <f>IF(VLOOKUP(D1114,'Resources Final'!A:F,6,FALSE)=0,"",VLOOKUP(D1114,'Resources Final'!A:F,6,FALSE))</f>
        <v/>
      </c>
      <c r="O1114" s="3" t="str">
        <f>IF(VLOOKUP(D1114,'Resources Final'!A:G,7,FALSE)=0,"",VLOOKUP(D1114,'Resources Final'!A:G,7,FALSE))</f>
        <v/>
      </c>
    </row>
    <row r="1115" spans="1:15" x14ac:dyDescent="0.2">
      <c r="A1115" s="11">
        <v>990</v>
      </c>
      <c r="B1115" s="11" t="str">
        <f t="shared" si="28"/>
        <v>Charles G. Koch Charitable Foundation_Lakeland College20127000</v>
      </c>
      <c r="C1115" s="11" t="s">
        <v>19</v>
      </c>
      <c r="D1115" s="11" t="s">
        <v>2090</v>
      </c>
      <c r="E1115" s="11" t="s">
        <v>2090</v>
      </c>
      <c r="F1115" s="4">
        <v>7000</v>
      </c>
      <c r="G1115" s="3">
        <v>2012</v>
      </c>
      <c r="H1115" s="3" t="s">
        <v>21</v>
      </c>
      <c r="I1115" s="12"/>
      <c r="J1115" s="3">
        <v>85</v>
      </c>
      <c r="K1115" s="3" t="str">
        <f>IF(VLOOKUP(D1115,'Resources Final'!A:C,3,FALSE)=0,"",VLOOKUP(D1115,'Resources Final'!A:C,3,FALSE))</f>
        <v/>
      </c>
      <c r="L1115" s="3" t="str">
        <f>IF(VLOOKUP(D1115,'Resources Final'!A:D,4,FALSE)=0,"",VLOOKUP(D1115,'Resources Final'!A:D,4,FALSE))</f>
        <v>Y</v>
      </c>
      <c r="M1115" s="3" t="str">
        <f>IF(VLOOKUP(D1115,'Resources Final'!A:E,5,FALSE)=0,"",VLOOKUP(D1115,'Resources Final'!A:E,5,FALSE))</f>
        <v/>
      </c>
      <c r="N1115" s="7" t="str">
        <f>IF(VLOOKUP(D1115,'Resources Final'!A:F,6,FALSE)=0,"",VLOOKUP(D1115,'Resources Final'!A:F,6,FALSE))</f>
        <v/>
      </c>
      <c r="O1115" s="3" t="str">
        <f>IF(VLOOKUP(D1115,'Resources Final'!A:G,7,FALSE)=0,"",VLOOKUP(D1115,'Resources Final'!A:G,7,FALSE))</f>
        <v/>
      </c>
    </row>
    <row r="1116" spans="1:15" x14ac:dyDescent="0.2">
      <c r="A1116" s="11">
        <v>990</v>
      </c>
      <c r="B1116" s="11" t="str">
        <f t="shared" si="28"/>
        <v>Charles G. Koch Charitable Foundation_Leadership Program of the Rockies20125000</v>
      </c>
      <c r="C1116" s="11" t="s">
        <v>19</v>
      </c>
      <c r="D1116" s="11" t="s">
        <v>2122</v>
      </c>
      <c r="E1116" s="11" t="s">
        <v>2122</v>
      </c>
      <c r="F1116" s="4">
        <v>5000</v>
      </c>
      <c r="G1116" s="3">
        <v>2012</v>
      </c>
      <c r="H1116" s="3" t="s">
        <v>21</v>
      </c>
      <c r="I1116" s="12" t="s">
        <v>4225</v>
      </c>
      <c r="J1116" s="3">
        <v>86</v>
      </c>
      <c r="K1116" s="3" t="str">
        <f>IF(VLOOKUP(D1116,'Resources Final'!A:C,3,FALSE)=0,"",VLOOKUP(D1116,'Resources Final'!A:C,3,FALSE))</f>
        <v/>
      </c>
      <c r="L1116" s="3" t="str">
        <f>IF(VLOOKUP(D1116,'Resources Final'!A:D,4,FALSE)=0,"",VLOOKUP(D1116,'Resources Final'!A:D,4,FALSE))</f>
        <v/>
      </c>
      <c r="M1116" s="3" t="str">
        <f>IF(VLOOKUP(D1116,'Resources Final'!A:E,5,FALSE)=0,"",VLOOKUP(D1116,'Resources Final'!A:E,5,FALSE))</f>
        <v/>
      </c>
      <c r="N1116" s="7" t="str">
        <f>IF(VLOOKUP(D1116,'Resources Final'!A:F,6,FALSE)=0,"",VLOOKUP(D1116,'Resources Final'!A:F,6,FALSE))</f>
        <v/>
      </c>
      <c r="O1116" s="3" t="str">
        <f>IF(VLOOKUP(D1116,'Resources Final'!A:G,7,FALSE)=0,"",VLOOKUP(D1116,'Resources Final'!A:G,7,FALSE))</f>
        <v/>
      </c>
    </row>
    <row r="1117" spans="1:15" x14ac:dyDescent="0.2">
      <c r="A1117" s="11">
        <v>990</v>
      </c>
      <c r="B1117" s="11" t="str">
        <f t="shared" si="28"/>
        <v>Charles G. Koch Charitable Foundation_Lee University20126500</v>
      </c>
      <c r="C1117" s="11" t="s">
        <v>19</v>
      </c>
      <c r="D1117" s="11" t="s">
        <v>2128</v>
      </c>
      <c r="E1117" s="11" t="s">
        <v>2128</v>
      </c>
      <c r="F1117" s="4">
        <v>6500</v>
      </c>
      <c r="G1117" s="3">
        <v>2012</v>
      </c>
      <c r="H1117" s="3" t="s">
        <v>21</v>
      </c>
      <c r="I1117" s="12"/>
      <c r="J1117" s="3">
        <v>87</v>
      </c>
      <c r="K1117" s="3" t="str">
        <f>IF(VLOOKUP(D1117,'Resources Final'!A:C,3,FALSE)=0,"",VLOOKUP(D1117,'Resources Final'!A:C,3,FALSE))</f>
        <v/>
      </c>
      <c r="L1117" s="3" t="str">
        <f>IF(VLOOKUP(D1117,'Resources Final'!A:D,4,FALSE)=0,"",VLOOKUP(D1117,'Resources Final'!A:D,4,FALSE))</f>
        <v>Y</v>
      </c>
      <c r="M1117" s="3" t="str">
        <f>IF(VLOOKUP(D1117,'Resources Final'!A:E,5,FALSE)=0,"",VLOOKUP(D1117,'Resources Final'!A:E,5,FALSE))</f>
        <v/>
      </c>
      <c r="N1117" s="7" t="str">
        <f>IF(VLOOKUP(D1117,'Resources Final'!A:F,6,FALSE)=0,"",VLOOKUP(D1117,'Resources Final'!A:F,6,FALSE))</f>
        <v/>
      </c>
      <c r="O1117" s="3" t="str">
        <f>IF(VLOOKUP(D1117,'Resources Final'!A:G,7,FALSE)=0,"",VLOOKUP(D1117,'Resources Final'!A:G,7,FALSE))</f>
        <v/>
      </c>
    </row>
    <row r="1118" spans="1:15" x14ac:dyDescent="0.2">
      <c r="A1118" s="11">
        <v>990</v>
      </c>
      <c r="B1118" s="11" t="str">
        <f t="shared" si="28"/>
        <v>Charles G. Koch Charitable Foundation_Liberty on the Rocks201210000</v>
      </c>
      <c r="C1118" s="11" t="s">
        <v>19</v>
      </c>
      <c r="D1118" s="11" t="s">
        <v>2161</v>
      </c>
      <c r="E1118" s="11" t="s">
        <v>2161</v>
      </c>
      <c r="F1118" s="4">
        <v>10000</v>
      </c>
      <c r="G1118" s="3">
        <v>2012</v>
      </c>
      <c r="H1118" s="3" t="s">
        <v>21</v>
      </c>
      <c r="I1118" s="12"/>
      <c r="J1118" s="3">
        <v>88</v>
      </c>
      <c r="K1118" s="3" t="str">
        <f>IF(VLOOKUP(D1118,'Resources Final'!A:C,3,FALSE)=0,"",VLOOKUP(D1118,'Resources Final'!A:C,3,FALSE))</f>
        <v/>
      </c>
      <c r="L1118" s="3" t="str">
        <f>IF(VLOOKUP(D1118,'Resources Final'!A:D,4,FALSE)=0,"",VLOOKUP(D1118,'Resources Final'!A:D,4,FALSE))</f>
        <v/>
      </c>
      <c r="M1118" s="3" t="str">
        <f>IF(VLOOKUP(D1118,'Resources Final'!A:E,5,FALSE)=0,"",VLOOKUP(D1118,'Resources Final'!A:E,5,FALSE))</f>
        <v/>
      </c>
      <c r="N1118" s="7" t="str">
        <f>IF(VLOOKUP(D1118,'Resources Final'!A:F,6,FALSE)=0,"",VLOOKUP(D1118,'Resources Final'!A:F,6,FALSE))</f>
        <v/>
      </c>
      <c r="O1118" s="3" t="str">
        <f>IF(VLOOKUP(D1118,'Resources Final'!A:G,7,FALSE)=0,"",VLOOKUP(D1118,'Resources Final'!A:G,7,FALSE))</f>
        <v/>
      </c>
    </row>
    <row r="1119" spans="1:15" x14ac:dyDescent="0.2">
      <c r="A1119" s="11">
        <v>990</v>
      </c>
      <c r="B1119" s="11" t="str">
        <f t="shared" si="28"/>
        <v>Charles G. Koch Charitable Foundation_Liberty Source2012177500</v>
      </c>
      <c r="C1119" s="11" t="s">
        <v>19</v>
      </c>
      <c r="D1119" s="11" t="s">
        <v>2162</v>
      </c>
      <c r="E1119" s="11" t="s">
        <v>2162</v>
      </c>
      <c r="F1119" s="4">
        <v>177500</v>
      </c>
      <c r="G1119" s="3">
        <v>2012</v>
      </c>
      <c r="H1119" s="3" t="s">
        <v>21</v>
      </c>
      <c r="I1119" s="12"/>
      <c r="J1119" s="3">
        <v>89</v>
      </c>
      <c r="K1119" s="3" t="str">
        <f>IF(VLOOKUP(D1119,'Resources Final'!A:C,3,FALSE)=0,"",VLOOKUP(D1119,'Resources Final'!A:C,3,FALSE))</f>
        <v/>
      </c>
      <c r="L1119" s="3" t="str">
        <f>IF(VLOOKUP(D1119,'Resources Final'!A:D,4,FALSE)=0,"",VLOOKUP(D1119,'Resources Final'!A:D,4,FALSE))</f>
        <v/>
      </c>
      <c r="M1119" s="3" t="str">
        <f>IF(VLOOKUP(D1119,'Resources Final'!A:E,5,FALSE)=0,"",VLOOKUP(D1119,'Resources Final'!A:E,5,FALSE))</f>
        <v/>
      </c>
      <c r="N1119" s="7" t="str">
        <f>IF(VLOOKUP(D1119,'Resources Final'!A:F,6,FALSE)=0,"",VLOOKUP(D1119,'Resources Final'!A:F,6,FALSE))</f>
        <v/>
      </c>
      <c r="O1119" s="3" t="str">
        <f>IF(VLOOKUP(D1119,'Resources Final'!A:G,7,FALSE)=0,"",VLOOKUP(D1119,'Resources Final'!A:G,7,FALSE))</f>
        <v/>
      </c>
    </row>
    <row r="1120" spans="1:15" x14ac:dyDescent="0.2">
      <c r="A1120" s="11">
        <v>990</v>
      </c>
      <c r="B1120" s="11" t="str">
        <f t="shared" si="28"/>
        <v>Charles G. Koch Charitable Foundation_Lindenwood University20126000</v>
      </c>
      <c r="C1120" s="11" t="s">
        <v>19</v>
      </c>
      <c r="D1120" s="11" t="s">
        <v>2177</v>
      </c>
      <c r="E1120" s="11" t="s">
        <v>2177</v>
      </c>
      <c r="F1120" s="4">
        <v>6000</v>
      </c>
      <c r="G1120" s="3">
        <v>2012</v>
      </c>
      <c r="H1120" s="3" t="s">
        <v>21</v>
      </c>
      <c r="I1120" s="12"/>
      <c r="J1120" s="3">
        <v>90</v>
      </c>
      <c r="K1120" s="3" t="str">
        <f>IF(VLOOKUP(D1120,'Resources Final'!A:C,3,FALSE)=0,"",VLOOKUP(D1120,'Resources Final'!A:C,3,FALSE))</f>
        <v/>
      </c>
      <c r="L1120" s="3" t="str">
        <f>IF(VLOOKUP(D1120,'Resources Final'!A:D,4,FALSE)=0,"",VLOOKUP(D1120,'Resources Final'!A:D,4,FALSE))</f>
        <v>Y</v>
      </c>
      <c r="M1120" s="3" t="str">
        <f>IF(VLOOKUP(D1120,'Resources Final'!A:E,5,FALSE)=0,"",VLOOKUP(D1120,'Resources Final'!A:E,5,FALSE))</f>
        <v/>
      </c>
      <c r="N1120" s="7" t="str">
        <f>IF(VLOOKUP(D1120,'Resources Final'!A:F,6,FALSE)=0,"",VLOOKUP(D1120,'Resources Final'!A:F,6,FALSE))</f>
        <v/>
      </c>
      <c r="O1120" s="3" t="str">
        <f>IF(VLOOKUP(D1120,'Resources Final'!A:G,7,FALSE)=0,"",VLOOKUP(D1120,'Resources Final'!A:G,7,FALSE))</f>
        <v/>
      </c>
    </row>
    <row r="1121" spans="1:15" x14ac:dyDescent="0.2">
      <c r="A1121" s="11">
        <v>990</v>
      </c>
      <c r="B1121" s="11" t="str">
        <f t="shared" si="28"/>
        <v>Charles G. Koch Charitable Foundation_Long Island University20128000</v>
      </c>
      <c r="C1121" s="11" t="s">
        <v>19</v>
      </c>
      <c r="D1121" s="11" t="s">
        <v>2198</v>
      </c>
      <c r="E1121" s="11" t="s">
        <v>2198</v>
      </c>
      <c r="F1121" s="4">
        <v>8000</v>
      </c>
      <c r="G1121" s="3">
        <v>2012</v>
      </c>
      <c r="H1121" s="3" t="s">
        <v>21</v>
      </c>
      <c r="I1121" s="12"/>
      <c r="J1121" s="3">
        <v>91</v>
      </c>
      <c r="K1121" s="3" t="str">
        <f>IF(VLOOKUP(D1121,'Resources Final'!A:C,3,FALSE)=0,"",VLOOKUP(D1121,'Resources Final'!A:C,3,FALSE))</f>
        <v/>
      </c>
      <c r="L1121" s="3" t="str">
        <f>IF(VLOOKUP(D1121,'Resources Final'!A:D,4,FALSE)=0,"",VLOOKUP(D1121,'Resources Final'!A:D,4,FALSE))</f>
        <v>Y</v>
      </c>
      <c r="M1121" s="3" t="str">
        <f>IF(VLOOKUP(D1121,'Resources Final'!A:E,5,FALSE)=0,"",VLOOKUP(D1121,'Resources Final'!A:E,5,FALSE))</f>
        <v/>
      </c>
      <c r="N1121" s="7" t="str">
        <f>IF(VLOOKUP(D1121,'Resources Final'!A:F,6,FALSE)=0,"",VLOOKUP(D1121,'Resources Final'!A:F,6,FALSE))</f>
        <v/>
      </c>
      <c r="O1121" s="3" t="str">
        <f>IF(VLOOKUP(D1121,'Resources Final'!A:G,7,FALSE)=0,"",VLOOKUP(D1121,'Resources Final'!A:G,7,FALSE))</f>
        <v/>
      </c>
    </row>
    <row r="1122" spans="1:15" x14ac:dyDescent="0.2">
      <c r="A1122" s="11">
        <v>990</v>
      </c>
      <c r="B1122" s="11" t="str">
        <f t="shared" si="28"/>
        <v>Charles G. Koch Charitable Foundation_Loyola University - New Orleans201242000</v>
      </c>
      <c r="C1122" s="11" t="s">
        <v>19</v>
      </c>
      <c r="D1122" s="11" t="s">
        <v>2214</v>
      </c>
      <c r="E1122" s="11" t="s">
        <v>2213</v>
      </c>
      <c r="F1122" s="4">
        <v>42000</v>
      </c>
      <c r="G1122" s="3">
        <v>2012</v>
      </c>
      <c r="H1122" s="3" t="s">
        <v>21</v>
      </c>
      <c r="I1122" s="12"/>
      <c r="J1122" s="3">
        <v>92</v>
      </c>
      <c r="K1122" s="3" t="str">
        <f>IF(VLOOKUP(D1122,'Resources Final'!A:C,3,FALSE)=0,"",VLOOKUP(D1122,'Resources Final'!A:C,3,FALSE))</f>
        <v/>
      </c>
      <c r="L1122" s="3" t="str">
        <f>IF(VLOOKUP(D1122,'Resources Final'!A:D,4,FALSE)=0,"",VLOOKUP(D1122,'Resources Final'!A:D,4,FALSE))</f>
        <v>Y</v>
      </c>
      <c r="M1122" s="3" t="str">
        <f>IF(VLOOKUP(D1122,'Resources Final'!A:E,5,FALSE)=0,"",VLOOKUP(D1122,'Resources Final'!A:E,5,FALSE))</f>
        <v/>
      </c>
      <c r="N1122" s="7" t="str">
        <f>IF(VLOOKUP(D1122,'Resources Final'!A:F,6,FALSE)=0,"",VLOOKUP(D1122,'Resources Final'!A:F,6,FALSE))</f>
        <v/>
      </c>
      <c r="O1122" s="3" t="str">
        <f>IF(VLOOKUP(D1122,'Resources Final'!A:G,7,FALSE)=0,"",VLOOKUP(D1122,'Resources Final'!A:G,7,FALSE))</f>
        <v/>
      </c>
    </row>
    <row r="1123" spans="1:15" x14ac:dyDescent="0.2">
      <c r="A1123" s="11">
        <v>990</v>
      </c>
      <c r="B1123" s="11" t="str">
        <f t="shared" si="28"/>
        <v>Charles G. Koch Charitable Foundation_Manhattan Institute for Policy Research201295000</v>
      </c>
      <c r="C1123" s="11" t="s">
        <v>19</v>
      </c>
      <c r="D1123" s="11" t="s">
        <v>2312</v>
      </c>
      <c r="E1123" s="11" t="s">
        <v>2312</v>
      </c>
      <c r="F1123" s="4">
        <v>95000</v>
      </c>
      <c r="G1123" s="3">
        <v>2012</v>
      </c>
      <c r="H1123" s="3" t="s">
        <v>21</v>
      </c>
      <c r="I1123" s="12"/>
      <c r="J1123" s="3">
        <v>93</v>
      </c>
      <c r="K1123" s="3" t="str">
        <f>IF(VLOOKUP(D1123,'Resources Final'!A:C,3,FALSE)=0,"",VLOOKUP(D1123,'Resources Final'!A:C,3,FALSE))</f>
        <v/>
      </c>
      <c r="L1123" s="3" t="str">
        <f>IF(VLOOKUP(D1123,'Resources Final'!A:D,4,FALSE)=0,"",VLOOKUP(D1123,'Resources Final'!A:D,4,FALSE))</f>
        <v/>
      </c>
      <c r="M1123" s="3" t="str">
        <f>IF(VLOOKUP(D1123,'Resources Final'!A:E,5,FALSE)=0,"",VLOOKUP(D1123,'Resources Final'!A:E,5,FALSE))</f>
        <v/>
      </c>
      <c r="N1123" s="7" t="str">
        <f>IF(VLOOKUP(D1123,'Resources Final'!A:F,6,FALSE)=0,"",VLOOKUP(D1123,'Resources Final'!A:F,6,FALSE))</f>
        <v>https://www.desmogblog.com/manhattan-institute-policy-research</v>
      </c>
      <c r="O1123" s="3" t="str">
        <f>IF(VLOOKUP(D1123,'Resources Final'!A:G,7,FALSE)=0,"",VLOOKUP(D1123,'Resources Final'!A:G,7,FALSE))</f>
        <v>Desmog</v>
      </c>
    </row>
    <row r="1124" spans="1:15" x14ac:dyDescent="0.2">
      <c r="A1124" s="11">
        <v>990</v>
      </c>
      <c r="B1124" s="11" t="str">
        <f t="shared" si="28"/>
        <v>Charles G. Koch Charitable Foundation_Massachusetts Institute of Technology201225000</v>
      </c>
      <c r="C1124" s="11" t="s">
        <v>19</v>
      </c>
      <c r="D1124" s="11" t="s">
        <v>2351</v>
      </c>
      <c r="E1124" s="11" t="s">
        <v>2351</v>
      </c>
      <c r="F1124" s="4">
        <v>25000</v>
      </c>
      <c r="G1124" s="3">
        <v>2012</v>
      </c>
      <c r="H1124" s="3" t="s">
        <v>21</v>
      </c>
      <c r="I1124" s="12"/>
      <c r="J1124" s="3">
        <v>94</v>
      </c>
      <c r="K1124" s="3" t="str">
        <f>IF(VLOOKUP(D1124,'Resources Final'!A:C,3,FALSE)=0,"",VLOOKUP(D1124,'Resources Final'!A:C,3,FALSE))</f>
        <v/>
      </c>
      <c r="L1124" s="3" t="str">
        <f>IF(VLOOKUP(D1124,'Resources Final'!A:D,4,FALSE)=0,"",VLOOKUP(D1124,'Resources Final'!A:D,4,FALSE))</f>
        <v>Y</v>
      </c>
      <c r="M1124" s="3" t="str">
        <f>IF(VLOOKUP(D1124,'Resources Final'!A:E,5,FALSE)=0,"",VLOOKUP(D1124,'Resources Final'!A:E,5,FALSE))</f>
        <v/>
      </c>
      <c r="N1124" s="7" t="str">
        <f>IF(VLOOKUP(D1124,'Resources Final'!A:F,6,FALSE)=0,"",VLOOKUP(D1124,'Resources Final'!A:F,6,FALSE))</f>
        <v/>
      </c>
      <c r="O1124" s="3" t="str">
        <f>IF(VLOOKUP(D1124,'Resources Final'!A:G,7,FALSE)=0,"",VLOOKUP(D1124,'Resources Final'!A:G,7,FALSE))</f>
        <v/>
      </c>
    </row>
    <row r="1125" spans="1:15" x14ac:dyDescent="0.2">
      <c r="A1125" s="11">
        <v>990</v>
      </c>
      <c r="B1125" s="11" t="str">
        <f t="shared" ref="B1125:B1188" si="29">C1125&amp;"_"&amp;D1125&amp;G1125&amp;F1125</f>
        <v>Charles G. Koch Charitable Foundation_McGill University201210000</v>
      </c>
      <c r="C1125" s="11" t="s">
        <v>19</v>
      </c>
      <c r="D1125" s="11" t="s">
        <v>2386</v>
      </c>
      <c r="E1125" s="11" t="s">
        <v>2386</v>
      </c>
      <c r="F1125" s="4">
        <v>10000</v>
      </c>
      <c r="G1125" s="3">
        <v>2012</v>
      </c>
      <c r="H1125" s="3" t="s">
        <v>21</v>
      </c>
      <c r="I1125" s="12"/>
      <c r="J1125" s="3">
        <v>95</v>
      </c>
      <c r="K1125" s="3" t="str">
        <f>IF(VLOOKUP(D1125,'Resources Final'!A:C,3,FALSE)=0,"",VLOOKUP(D1125,'Resources Final'!A:C,3,FALSE))</f>
        <v/>
      </c>
      <c r="L1125" s="3" t="str">
        <f>IF(VLOOKUP(D1125,'Resources Final'!A:D,4,FALSE)=0,"",VLOOKUP(D1125,'Resources Final'!A:D,4,FALSE))</f>
        <v>Y</v>
      </c>
      <c r="M1125" s="3" t="str">
        <f>IF(VLOOKUP(D1125,'Resources Final'!A:E,5,FALSE)=0,"",VLOOKUP(D1125,'Resources Final'!A:E,5,FALSE))</f>
        <v/>
      </c>
      <c r="N1125" s="7" t="str">
        <f>IF(VLOOKUP(D1125,'Resources Final'!A:F,6,FALSE)=0,"",VLOOKUP(D1125,'Resources Final'!A:F,6,FALSE))</f>
        <v/>
      </c>
      <c r="O1125" s="3" t="str">
        <f>IF(VLOOKUP(D1125,'Resources Final'!A:G,7,FALSE)=0,"",VLOOKUP(D1125,'Resources Final'!A:G,7,FALSE))</f>
        <v/>
      </c>
    </row>
    <row r="1126" spans="1:15" x14ac:dyDescent="0.2">
      <c r="A1126" s="11">
        <v>990</v>
      </c>
      <c r="B1126" s="11" t="str">
        <f t="shared" si="29"/>
        <v>Charles G. Koch Charitable Foundation_McKendree University20127000</v>
      </c>
      <c r="C1126" s="11" t="s">
        <v>19</v>
      </c>
      <c r="D1126" s="11" t="s">
        <v>2398</v>
      </c>
      <c r="E1126" s="11" t="s">
        <v>2398</v>
      </c>
      <c r="F1126" s="4">
        <v>7000</v>
      </c>
      <c r="G1126" s="3">
        <v>2012</v>
      </c>
      <c r="H1126" s="3" t="s">
        <v>21</v>
      </c>
      <c r="I1126" s="12"/>
      <c r="J1126" s="3">
        <v>96</v>
      </c>
      <c r="K1126" s="3" t="str">
        <f>IF(VLOOKUP(D1126,'Resources Final'!A:C,3,FALSE)=0,"",VLOOKUP(D1126,'Resources Final'!A:C,3,FALSE))</f>
        <v/>
      </c>
      <c r="L1126" s="3" t="str">
        <f>IF(VLOOKUP(D1126,'Resources Final'!A:D,4,FALSE)=0,"",VLOOKUP(D1126,'Resources Final'!A:D,4,FALSE))</f>
        <v>Y</v>
      </c>
      <c r="M1126" s="3" t="str">
        <f>IF(VLOOKUP(D1126,'Resources Final'!A:E,5,FALSE)=0,"",VLOOKUP(D1126,'Resources Final'!A:E,5,FALSE))</f>
        <v/>
      </c>
      <c r="N1126" s="7" t="str">
        <f>IF(VLOOKUP(D1126,'Resources Final'!A:F,6,FALSE)=0,"",VLOOKUP(D1126,'Resources Final'!A:F,6,FALSE))</f>
        <v/>
      </c>
      <c r="O1126" s="3" t="str">
        <f>IF(VLOOKUP(D1126,'Resources Final'!A:G,7,FALSE)=0,"",VLOOKUP(D1126,'Resources Final'!A:G,7,FALSE))</f>
        <v/>
      </c>
    </row>
    <row r="1127" spans="1:15" x14ac:dyDescent="0.2">
      <c r="A1127" s="11">
        <v>990</v>
      </c>
      <c r="B1127" s="11" t="str">
        <f t="shared" si="29"/>
        <v>Charles G. Koch Charitable Foundation_Menlo College20122000</v>
      </c>
      <c r="C1127" s="11" t="s">
        <v>19</v>
      </c>
      <c r="D1127" s="11" t="s">
        <v>2428</v>
      </c>
      <c r="E1127" s="11" t="s">
        <v>2428</v>
      </c>
      <c r="F1127" s="4">
        <v>2000</v>
      </c>
      <c r="G1127" s="3">
        <v>2012</v>
      </c>
      <c r="H1127" s="3" t="s">
        <v>21</v>
      </c>
      <c r="I1127" s="12"/>
      <c r="J1127" s="3">
        <v>97</v>
      </c>
      <c r="K1127" s="3" t="str">
        <f>IF(VLOOKUP(D1127,'Resources Final'!A:C,3,FALSE)=0,"",VLOOKUP(D1127,'Resources Final'!A:C,3,FALSE))</f>
        <v/>
      </c>
      <c r="L1127" s="3" t="str">
        <f>IF(VLOOKUP(D1127,'Resources Final'!A:D,4,FALSE)=0,"",VLOOKUP(D1127,'Resources Final'!A:D,4,FALSE))</f>
        <v>Y</v>
      </c>
      <c r="M1127" s="3" t="str">
        <f>IF(VLOOKUP(D1127,'Resources Final'!A:E,5,FALSE)=0,"",VLOOKUP(D1127,'Resources Final'!A:E,5,FALSE))</f>
        <v/>
      </c>
      <c r="N1127" s="7" t="str">
        <f>IF(VLOOKUP(D1127,'Resources Final'!A:F,6,FALSE)=0,"",VLOOKUP(D1127,'Resources Final'!A:F,6,FALSE))</f>
        <v/>
      </c>
      <c r="O1127" s="3" t="str">
        <f>IF(VLOOKUP(D1127,'Resources Final'!A:G,7,FALSE)=0,"",VLOOKUP(D1127,'Resources Final'!A:G,7,FALSE))</f>
        <v/>
      </c>
    </row>
    <row r="1128" spans="1:15" x14ac:dyDescent="0.2">
      <c r="A1128" s="11">
        <v>990</v>
      </c>
      <c r="B1128" s="11" t="str">
        <f t="shared" si="29"/>
        <v>Charles G. Koch Charitable Foundation_Mercatus Center, George Mason University201211000</v>
      </c>
      <c r="C1128" s="11" t="s">
        <v>19</v>
      </c>
      <c r="D1128" s="11" t="s">
        <v>2432</v>
      </c>
      <c r="E1128" s="11" t="s">
        <v>2432</v>
      </c>
      <c r="F1128" s="4">
        <v>11000</v>
      </c>
      <c r="G1128" s="3">
        <v>2012</v>
      </c>
      <c r="H1128" s="3" t="s">
        <v>21</v>
      </c>
      <c r="I1128" s="12"/>
      <c r="J1128" s="3">
        <v>98</v>
      </c>
      <c r="K1128" s="3" t="str">
        <f>IF(VLOOKUP(D1128,'Resources Final'!A:C,3,FALSE)=0,"",VLOOKUP(D1128,'Resources Final'!A:C,3,FALSE))</f>
        <v/>
      </c>
      <c r="L1128" s="3" t="str">
        <f>IF(VLOOKUP(D1128,'Resources Final'!A:D,4,FALSE)=0,"",VLOOKUP(D1128,'Resources Final'!A:D,4,FALSE))</f>
        <v>Y</v>
      </c>
      <c r="M1128" s="3" t="str">
        <f>IF(VLOOKUP(D1128,'Resources Final'!A:E,5,FALSE)=0,"",VLOOKUP(D1128,'Resources Final'!A:E,5,FALSE))</f>
        <v/>
      </c>
      <c r="N1128" s="7" t="str">
        <f>IF(VLOOKUP(D1128,'Resources Final'!A:F,6,FALSE)=0,"",VLOOKUP(D1128,'Resources Final'!A:F,6,FALSE))</f>
        <v/>
      </c>
      <c r="O1128" s="3" t="str">
        <f>IF(VLOOKUP(D1128,'Resources Final'!A:G,7,FALSE)=0,"",VLOOKUP(D1128,'Resources Final'!A:G,7,FALSE))</f>
        <v/>
      </c>
    </row>
    <row r="1129" spans="1:15" x14ac:dyDescent="0.2">
      <c r="A1129" s="11">
        <v>990</v>
      </c>
      <c r="B1129" s="11" t="str">
        <f t="shared" si="29"/>
        <v>Charles G. Koch Charitable Foundation_Mercer University201221300</v>
      </c>
      <c r="C1129" s="11" t="s">
        <v>19</v>
      </c>
      <c r="D1129" s="11" t="s">
        <v>2433</v>
      </c>
      <c r="E1129" s="11" t="s">
        <v>2433</v>
      </c>
      <c r="F1129" s="4">
        <v>21300</v>
      </c>
      <c r="G1129" s="3">
        <v>2012</v>
      </c>
      <c r="H1129" s="3" t="s">
        <v>21</v>
      </c>
      <c r="I1129" s="12"/>
      <c r="J1129" s="3">
        <v>99</v>
      </c>
      <c r="K1129" s="3" t="str">
        <f>IF(VLOOKUP(D1129,'Resources Final'!A:C,3,FALSE)=0,"",VLOOKUP(D1129,'Resources Final'!A:C,3,FALSE))</f>
        <v/>
      </c>
      <c r="L1129" s="3" t="str">
        <f>IF(VLOOKUP(D1129,'Resources Final'!A:D,4,FALSE)=0,"",VLOOKUP(D1129,'Resources Final'!A:D,4,FALSE))</f>
        <v>Y</v>
      </c>
      <c r="M1129" s="3" t="str">
        <f>IF(VLOOKUP(D1129,'Resources Final'!A:E,5,FALSE)=0,"",VLOOKUP(D1129,'Resources Final'!A:E,5,FALSE))</f>
        <v/>
      </c>
      <c r="N1129" s="7" t="str">
        <f>IF(VLOOKUP(D1129,'Resources Final'!A:F,6,FALSE)=0,"",VLOOKUP(D1129,'Resources Final'!A:F,6,FALSE))</f>
        <v/>
      </c>
      <c r="O1129" s="3" t="str">
        <f>IF(VLOOKUP(D1129,'Resources Final'!A:G,7,FALSE)=0,"",VLOOKUP(D1129,'Resources Final'!A:G,7,FALSE))</f>
        <v/>
      </c>
    </row>
    <row r="1130" spans="1:15" x14ac:dyDescent="0.2">
      <c r="A1130" s="11">
        <v>990</v>
      </c>
      <c r="B1130" s="11" t="str">
        <f t="shared" si="29"/>
        <v>Charles G. Koch Charitable Foundation_Metropolitan State College of Denver Foundation201218000</v>
      </c>
      <c r="C1130" s="11" t="s">
        <v>19</v>
      </c>
      <c r="D1130" s="11" t="s">
        <v>2438</v>
      </c>
      <c r="E1130" s="11" t="s">
        <v>2437</v>
      </c>
      <c r="F1130" s="4">
        <v>18000</v>
      </c>
      <c r="G1130" s="3">
        <v>2012</v>
      </c>
      <c r="H1130" s="3" t="s">
        <v>21</v>
      </c>
      <c r="I1130" s="12"/>
      <c r="J1130" s="3">
        <v>100</v>
      </c>
      <c r="K1130" s="3" t="str">
        <f>IF(VLOOKUP(D1130,'Resources Final'!A:C,3,FALSE)=0,"",VLOOKUP(D1130,'Resources Final'!A:C,3,FALSE))</f>
        <v/>
      </c>
      <c r="L1130" s="3" t="str">
        <f>IF(VLOOKUP(D1130,'Resources Final'!A:D,4,FALSE)=0,"",VLOOKUP(D1130,'Resources Final'!A:D,4,FALSE))</f>
        <v>Y</v>
      </c>
      <c r="M1130" s="3" t="str">
        <f>IF(VLOOKUP(D1130,'Resources Final'!A:E,5,FALSE)=0,"",VLOOKUP(D1130,'Resources Final'!A:E,5,FALSE))</f>
        <v/>
      </c>
      <c r="N1130" s="7" t="str">
        <f>IF(VLOOKUP(D1130,'Resources Final'!A:F,6,FALSE)=0,"",VLOOKUP(D1130,'Resources Final'!A:F,6,FALSE))</f>
        <v/>
      </c>
      <c r="O1130" s="3" t="str">
        <f>IF(VLOOKUP(D1130,'Resources Final'!A:G,7,FALSE)=0,"",VLOOKUP(D1130,'Resources Final'!A:G,7,FALSE))</f>
        <v/>
      </c>
    </row>
    <row r="1131" spans="1:15" x14ac:dyDescent="0.2">
      <c r="A1131" s="11">
        <v>990</v>
      </c>
      <c r="B1131" s="11" t="str">
        <f t="shared" si="29"/>
        <v>Charles G. Koch Charitable Foundation_Michigan State University201220000</v>
      </c>
      <c r="C1131" s="11" t="s">
        <v>19</v>
      </c>
      <c r="D1131" s="11" t="s">
        <v>2450</v>
      </c>
      <c r="E1131" s="11" t="s">
        <v>2450</v>
      </c>
      <c r="F1131" s="4">
        <v>20000</v>
      </c>
      <c r="G1131" s="3">
        <v>2012</v>
      </c>
      <c r="H1131" s="3" t="s">
        <v>21</v>
      </c>
      <c r="I1131" s="12"/>
      <c r="J1131" s="3">
        <v>101</v>
      </c>
      <c r="K1131" s="3" t="str">
        <f>IF(VLOOKUP(D1131,'Resources Final'!A:C,3,FALSE)=0,"",VLOOKUP(D1131,'Resources Final'!A:C,3,FALSE))</f>
        <v/>
      </c>
      <c r="L1131" s="3" t="str">
        <f>IF(VLOOKUP(D1131,'Resources Final'!A:D,4,FALSE)=0,"",VLOOKUP(D1131,'Resources Final'!A:D,4,FALSE))</f>
        <v>Y</v>
      </c>
      <c r="M1131" s="3" t="str">
        <f>IF(VLOOKUP(D1131,'Resources Final'!A:E,5,FALSE)=0,"",VLOOKUP(D1131,'Resources Final'!A:E,5,FALSE))</f>
        <v/>
      </c>
      <c r="N1131" s="7" t="str">
        <f>IF(VLOOKUP(D1131,'Resources Final'!A:F,6,FALSE)=0,"",VLOOKUP(D1131,'Resources Final'!A:F,6,FALSE))</f>
        <v/>
      </c>
      <c r="O1131" s="3" t="str">
        <f>IF(VLOOKUP(D1131,'Resources Final'!A:G,7,FALSE)=0,"",VLOOKUP(D1131,'Resources Final'!A:G,7,FALSE))</f>
        <v/>
      </c>
    </row>
    <row r="1132" spans="1:15" x14ac:dyDescent="0.2">
      <c r="A1132" s="11">
        <v>990</v>
      </c>
      <c r="B1132" s="11" t="str">
        <f t="shared" si="29"/>
        <v>Charles G. Koch Charitable Foundation_Middle Tennessee State University Wood-Stegall Center201210000</v>
      </c>
      <c r="C1132" s="11" t="s">
        <v>19</v>
      </c>
      <c r="D1132" s="11" t="s">
        <v>2455</v>
      </c>
      <c r="E1132" s="11" t="s">
        <v>2453</v>
      </c>
      <c r="F1132" s="4">
        <v>10000</v>
      </c>
      <c r="G1132" s="3">
        <v>2012</v>
      </c>
      <c r="H1132" s="3" t="s">
        <v>21</v>
      </c>
      <c r="I1132" s="12"/>
      <c r="J1132" s="3">
        <v>102</v>
      </c>
      <c r="K1132" s="3" t="str">
        <f>IF(VLOOKUP(D1132,'Resources Final'!A:C,3,FALSE)=0,"",VLOOKUP(D1132,'Resources Final'!A:C,3,FALSE))</f>
        <v/>
      </c>
      <c r="L1132" s="3" t="str">
        <f>IF(VLOOKUP(D1132,'Resources Final'!A:D,4,FALSE)=0,"",VLOOKUP(D1132,'Resources Final'!A:D,4,FALSE))</f>
        <v>Y</v>
      </c>
      <c r="M1132" s="3" t="str">
        <f>IF(VLOOKUP(D1132,'Resources Final'!A:E,5,FALSE)=0,"",VLOOKUP(D1132,'Resources Final'!A:E,5,FALSE))</f>
        <v/>
      </c>
      <c r="N1132" s="7" t="str">
        <f>IF(VLOOKUP(D1132,'Resources Final'!A:F,6,FALSE)=0,"",VLOOKUP(D1132,'Resources Final'!A:F,6,FALSE))</f>
        <v/>
      </c>
      <c r="O1132" s="3" t="str">
        <f>IF(VLOOKUP(D1132,'Resources Final'!A:G,7,FALSE)=0,"",VLOOKUP(D1132,'Resources Final'!A:G,7,FALSE))</f>
        <v/>
      </c>
    </row>
    <row r="1133" spans="1:15" x14ac:dyDescent="0.2">
      <c r="A1133" s="11">
        <v>990</v>
      </c>
      <c r="B1133" s="11" t="str">
        <f t="shared" si="29"/>
        <v>Charles G. Koch Charitable Foundation_Mississippi State University201210000</v>
      </c>
      <c r="C1133" s="11" t="s">
        <v>19</v>
      </c>
      <c r="D1133" s="11" t="s">
        <v>2487</v>
      </c>
      <c r="E1133" s="11" t="s">
        <v>2487</v>
      </c>
      <c r="F1133" s="4">
        <v>10000</v>
      </c>
      <c r="G1133" s="3">
        <v>2012</v>
      </c>
      <c r="H1133" s="3" t="s">
        <v>21</v>
      </c>
      <c r="I1133" s="12"/>
      <c r="J1133" s="3">
        <v>103</v>
      </c>
      <c r="K1133" s="3" t="str">
        <f>IF(VLOOKUP(D1133,'Resources Final'!A:C,3,FALSE)=0,"",VLOOKUP(D1133,'Resources Final'!A:C,3,FALSE))</f>
        <v/>
      </c>
      <c r="L1133" s="3" t="str">
        <f>IF(VLOOKUP(D1133,'Resources Final'!A:D,4,FALSE)=0,"",VLOOKUP(D1133,'Resources Final'!A:D,4,FALSE))</f>
        <v>Y</v>
      </c>
      <c r="M1133" s="3" t="str">
        <f>IF(VLOOKUP(D1133,'Resources Final'!A:E,5,FALSE)=0,"",VLOOKUP(D1133,'Resources Final'!A:E,5,FALSE))</f>
        <v/>
      </c>
      <c r="N1133" s="7" t="str">
        <f>IF(VLOOKUP(D1133,'Resources Final'!A:F,6,FALSE)=0,"",VLOOKUP(D1133,'Resources Final'!A:F,6,FALSE))</f>
        <v/>
      </c>
      <c r="O1133" s="3" t="str">
        <f>IF(VLOOKUP(D1133,'Resources Final'!A:G,7,FALSE)=0,"",VLOOKUP(D1133,'Resources Final'!A:G,7,FALSE))</f>
        <v/>
      </c>
    </row>
    <row r="1134" spans="1:15" x14ac:dyDescent="0.2">
      <c r="A1134" s="11">
        <v>990</v>
      </c>
      <c r="B1134" s="11" t="str">
        <f t="shared" si="29"/>
        <v>Charles G. Koch Charitable Foundation_Montana State University20125500</v>
      </c>
      <c r="C1134" s="11" t="s">
        <v>19</v>
      </c>
      <c r="D1134" s="11" t="s">
        <v>2509</v>
      </c>
      <c r="E1134" s="11" t="s">
        <v>2509</v>
      </c>
      <c r="F1134" s="4">
        <v>5500</v>
      </c>
      <c r="G1134" s="3">
        <v>2012</v>
      </c>
      <c r="H1134" s="3" t="s">
        <v>21</v>
      </c>
      <c r="I1134" s="12"/>
      <c r="J1134" s="3">
        <v>104</v>
      </c>
      <c r="K1134" s="3" t="str">
        <f>IF(VLOOKUP(D1134,'Resources Final'!A:C,3,FALSE)=0,"",VLOOKUP(D1134,'Resources Final'!A:C,3,FALSE))</f>
        <v/>
      </c>
      <c r="L1134" s="3" t="str">
        <f>IF(VLOOKUP(D1134,'Resources Final'!A:D,4,FALSE)=0,"",VLOOKUP(D1134,'Resources Final'!A:D,4,FALSE))</f>
        <v>Y</v>
      </c>
      <c r="M1134" s="3" t="str">
        <f>IF(VLOOKUP(D1134,'Resources Final'!A:E,5,FALSE)=0,"",VLOOKUP(D1134,'Resources Final'!A:E,5,FALSE))</f>
        <v/>
      </c>
      <c r="N1134" s="7" t="str">
        <f>IF(VLOOKUP(D1134,'Resources Final'!A:F,6,FALSE)=0,"",VLOOKUP(D1134,'Resources Final'!A:F,6,FALSE))</f>
        <v/>
      </c>
      <c r="O1134" s="3" t="str">
        <f>IF(VLOOKUP(D1134,'Resources Final'!A:G,7,FALSE)=0,"",VLOOKUP(D1134,'Resources Final'!A:G,7,FALSE))</f>
        <v/>
      </c>
    </row>
    <row r="1135" spans="1:15" x14ac:dyDescent="0.2">
      <c r="A1135" s="11">
        <v>990</v>
      </c>
      <c r="B1135" s="11" t="str">
        <f t="shared" si="29"/>
        <v>Charles G. Koch Charitable Foundation_Mount St Mary's University20121800</v>
      </c>
      <c r="C1135" s="11" t="s">
        <v>19</v>
      </c>
      <c r="D1135" s="11" t="s">
        <v>2546</v>
      </c>
      <c r="E1135" s="11" t="s">
        <v>2546</v>
      </c>
      <c r="F1135" s="4">
        <v>1800</v>
      </c>
      <c r="G1135" s="3">
        <v>2012</v>
      </c>
      <c r="H1135" s="3" t="s">
        <v>21</v>
      </c>
      <c r="I1135" s="12"/>
      <c r="J1135" s="3">
        <v>105</v>
      </c>
      <c r="K1135" s="3" t="str">
        <f>IF(VLOOKUP(D1135,'Resources Final'!A:C,3,FALSE)=0,"",VLOOKUP(D1135,'Resources Final'!A:C,3,FALSE))</f>
        <v/>
      </c>
      <c r="L1135" s="3" t="str">
        <f>IF(VLOOKUP(D1135,'Resources Final'!A:D,4,FALSE)=0,"",VLOOKUP(D1135,'Resources Final'!A:D,4,FALSE))</f>
        <v>Y</v>
      </c>
      <c r="M1135" s="3" t="str">
        <f>IF(VLOOKUP(D1135,'Resources Final'!A:E,5,FALSE)=0,"",VLOOKUP(D1135,'Resources Final'!A:E,5,FALSE))</f>
        <v/>
      </c>
      <c r="N1135" s="7" t="str">
        <f>IF(VLOOKUP(D1135,'Resources Final'!A:F,6,FALSE)=0,"",VLOOKUP(D1135,'Resources Final'!A:F,6,FALSE))</f>
        <v/>
      </c>
      <c r="O1135" s="3" t="str">
        <f>IF(VLOOKUP(D1135,'Resources Final'!A:G,7,FALSE)=0,"",VLOOKUP(D1135,'Resources Final'!A:G,7,FALSE))</f>
        <v/>
      </c>
    </row>
    <row r="1136" spans="1:15" x14ac:dyDescent="0.2">
      <c r="A1136" s="11">
        <v>990</v>
      </c>
      <c r="B1136" s="11" t="str">
        <f t="shared" si="29"/>
        <v>Charles G. Koch Charitable Foundation_Murray State University20127500</v>
      </c>
      <c r="C1136" s="11" t="s">
        <v>19</v>
      </c>
      <c r="D1136" s="11" t="s">
        <v>2565</v>
      </c>
      <c r="E1136" s="11" t="s">
        <v>2565</v>
      </c>
      <c r="F1136" s="4">
        <v>7500</v>
      </c>
      <c r="G1136" s="3">
        <v>2012</v>
      </c>
      <c r="H1136" s="3" t="s">
        <v>21</v>
      </c>
      <c r="I1136" s="12"/>
      <c r="J1136" s="3">
        <v>106</v>
      </c>
      <c r="K1136" s="3" t="str">
        <f>IF(VLOOKUP(D1136,'Resources Final'!A:C,3,FALSE)=0,"",VLOOKUP(D1136,'Resources Final'!A:C,3,FALSE))</f>
        <v/>
      </c>
      <c r="L1136" s="3" t="str">
        <f>IF(VLOOKUP(D1136,'Resources Final'!A:D,4,FALSE)=0,"",VLOOKUP(D1136,'Resources Final'!A:D,4,FALSE))</f>
        <v>Y</v>
      </c>
      <c r="M1136" s="3" t="str">
        <f>IF(VLOOKUP(D1136,'Resources Final'!A:E,5,FALSE)=0,"",VLOOKUP(D1136,'Resources Final'!A:E,5,FALSE))</f>
        <v/>
      </c>
      <c r="N1136" s="7" t="str">
        <f>IF(VLOOKUP(D1136,'Resources Final'!A:F,6,FALSE)=0,"",VLOOKUP(D1136,'Resources Final'!A:F,6,FALSE))</f>
        <v/>
      </c>
      <c r="O1136" s="3" t="str">
        <f>IF(VLOOKUP(D1136,'Resources Final'!A:G,7,FALSE)=0,"",VLOOKUP(D1136,'Resources Final'!A:G,7,FALSE))</f>
        <v/>
      </c>
    </row>
    <row r="1137" spans="1:15" x14ac:dyDescent="0.2">
      <c r="A1137" s="11">
        <v>990</v>
      </c>
      <c r="B1137" s="11" t="str">
        <f t="shared" si="29"/>
        <v>Charles G. Koch Charitable Foundation_New York University201235500</v>
      </c>
      <c r="C1137" s="11" t="s">
        <v>19</v>
      </c>
      <c r="D1137" s="11" t="s">
        <v>2662</v>
      </c>
      <c r="E1137" s="11" t="s">
        <v>2662</v>
      </c>
      <c r="F1137" s="4">
        <v>35500</v>
      </c>
      <c r="G1137" s="3">
        <v>2012</v>
      </c>
      <c r="H1137" s="3" t="s">
        <v>21</v>
      </c>
      <c r="I1137" s="12"/>
      <c r="J1137" s="3">
        <v>107</v>
      </c>
      <c r="K1137" s="3" t="str">
        <f>IF(VLOOKUP(D1137,'Resources Final'!A:C,3,FALSE)=0,"",VLOOKUP(D1137,'Resources Final'!A:C,3,FALSE))</f>
        <v/>
      </c>
      <c r="L1137" s="3" t="str">
        <f>IF(VLOOKUP(D1137,'Resources Final'!A:D,4,FALSE)=0,"",VLOOKUP(D1137,'Resources Final'!A:D,4,FALSE))</f>
        <v>Y</v>
      </c>
      <c r="M1137" s="3" t="str">
        <f>IF(VLOOKUP(D1137,'Resources Final'!A:E,5,FALSE)=0,"",VLOOKUP(D1137,'Resources Final'!A:E,5,FALSE))</f>
        <v/>
      </c>
      <c r="N1137" s="7" t="str">
        <f>IF(VLOOKUP(D1137,'Resources Final'!A:F,6,FALSE)=0,"",VLOOKUP(D1137,'Resources Final'!A:F,6,FALSE))</f>
        <v/>
      </c>
      <c r="O1137" s="3" t="str">
        <f>IF(VLOOKUP(D1137,'Resources Final'!A:G,7,FALSE)=0,"",VLOOKUP(D1137,'Resources Final'!A:G,7,FALSE))</f>
        <v/>
      </c>
    </row>
    <row r="1138" spans="1:15" x14ac:dyDescent="0.2">
      <c r="A1138" s="11">
        <v>990</v>
      </c>
      <c r="B1138" s="11" t="str">
        <f t="shared" si="29"/>
        <v>Charles G. Koch Charitable Foundation_Network of Enlightened Women20124000</v>
      </c>
      <c r="C1138" s="11" t="s">
        <v>19</v>
      </c>
      <c r="D1138" s="11" t="s">
        <v>2642</v>
      </c>
      <c r="E1138" s="11" t="s">
        <v>2642</v>
      </c>
      <c r="F1138" s="4">
        <v>4000</v>
      </c>
      <c r="G1138" s="3">
        <v>2012</v>
      </c>
      <c r="H1138" s="3" t="s">
        <v>21</v>
      </c>
      <c r="I1138" s="12"/>
      <c r="J1138" s="3">
        <v>108</v>
      </c>
      <c r="K1138" s="3" t="str">
        <f>IF(VLOOKUP(D1138,'Resources Final'!A:C,3,FALSE)=0,"",VLOOKUP(D1138,'Resources Final'!A:C,3,FALSE))</f>
        <v/>
      </c>
      <c r="L1138" s="3" t="str">
        <f>IF(VLOOKUP(D1138,'Resources Final'!A:D,4,FALSE)=0,"",VLOOKUP(D1138,'Resources Final'!A:D,4,FALSE))</f>
        <v/>
      </c>
      <c r="M1138" s="3" t="str">
        <f>IF(VLOOKUP(D1138,'Resources Final'!A:E,5,FALSE)=0,"",VLOOKUP(D1138,'Resources Final'!A:E,5,FALSE))</f>
        <v/>
      </c>
      <c r="N1138" s="7" t="str">
        <f>IF(VLOOKUP(D1138,'Resources Final'!A:F,6,FALSE)=0,"",VLOOKUP(D1138,'Resources Final'!A:F,6,FALSE))</f>
        <v>https://www.sourcewatch.org/index.php/Network_of_Enlightened_Women</v>
      </c>
      <c r="O1138" s="3" t="str">
        <f>IF(VLOOKUP(D1138,'Resources Final'!A:G,7,FALSE)=0,"",VLOOKUP(D1138,'Resources Final'!A:G,7,FALSE))</f>
        <v>Sourcewatch</v>
      </c>
    </row>
    <row r="1139" spans="1:15" x14ac:dyDescent="0.2">
      <c r="A1139" s="11">
        <v>990</v>
      </c>
      <c r="B1139" s="11" t="str">
        <f t="shared" si="29"/>
        <v>Charles G. Koch Charitable Foundation_Nicholls State University Picciola Hall2012-395</v>
      </c>
      <c r="C1139" s="11" t="s">
        <v>19</v>
      </c>
      <c r="D1139" s="11" t="s">
        <v>2673</v>
      </c>
      <c r="E1139" s="11" t="s">
        <v>2672</v>
      </c>
      <c r="F1139" s="4">
        <v>-395</v>
      </c>
      <c r="G1139" s="3">
        <v>2012</v>
      </c>
      <c r="H1139" s="3" t="s">
        <v>21</v>
      </c>
      <c r="I1139" s="12"/>
      <c r="J1139" s="3">
        <v>109</v>
      </c>
      <c r="K1139" s="3" t="str">
        <f>IF(VLOOKUP(D1139,'Resources Final'!A:C,3,FALSE)=0,"",VLOOKUP(D1139,'Resources Final'!A:C,3,FALSE))</f>
        <v/>
      </c>
      <c r="L1139" s="3" t="str">
        <f>IF(VLOOKUP(D1139,'Resources Final'!A:D,4,FALSE)=0,"",VLOOKUP(D1139,'Resources Final'!A:D,4,FALSE))</f>
        <v>Y</v>
      </c>
      <c r="M1139" s="3" t="str">
        <f>IF(VLOOKUP(D1139,'Resources Final'!A:E,5,FALSE)=0,"",VLOOKUP(D1139,'Resources Final'!A:E,5,FALSE))</f>
        <v/>
      </c>
      <c r="N1139" s="7" t="str">
        <f>IF(VLOOKUP(D1139,'Resources Final'!A:F,6,FALSE)=0,"",VLOOKUP(D1139,'Resources Final'!A:F,6,FALSE))</f>
        <v/>
      </c>
      <c r="O1139" s="3" t="str">
        <f>IF(VLOOKUP(D1139,'Resources Final'!A:G,7,FALSE)=0,"",VLOOKUP(D1139,'Resources Final'!A:G,7,FALSE))</f>
        <v/>
      </c>
    </row>
    <row r="1140" spans="1:15" x14ac:dyDescent="0.2">
      <c r="A1140" s="11">
        <v>990</v>
      </c>
      <c r="B1140" s="11" t="str">
        <f t="shared" si="29"/>
        <v>Charles G. Koch Charitable Foundation_North Carolina State University20129000</v>
      </c>
      <c r="C1140" s="11" t="s">
        <v>19</v>
      </c>
      <c r="D1140" s="11" t="s">
        <v>2692</v>
      </c>
      <c r="E1140" s="11" t="s">
        <v>2692</v>
      </c>
      <c r="F1140" s="4">
        <v>9000</v>
      </c>
      <c r="G1140" s="3">
        <v>2012</v>
      </c>
      <c r="H1140" s="3" t="s">
        <v>21</v>
      </c>
      <c r="I1140" s="12"/>
      <c r="J1140" s="3">
        <v>110</v>
      </c>
      <c r="K1140" s="3" t="str">
        <f>IF(VLOOKUP(D1140,'Resources Final'!A:C,3,FALSE)=0,"",VLOOKUP(D1140,'Resources Final'!A:C,3,FALSE))</f>
        <v/>
      </c>
      <c r="L1140" s="3" t="str">
        <f>IF(VLOOKUP(D1140,'Resources Final'!A:D,4,FALSE)=0,"",VLOOKUP(D1140,'Resources Final'!A:D,4,FALSE))</f>
        <v>Y</v>
      </c>
      <c r="M1140" s="3" t="str">
        <f>IF(VLOOKUP(D1140,'Resources Final'!A:E,5,FALSE)=0,"",VLOOKUP(D1140,'Resources Final'!A:E,5,FALSE))</f>
        <v/>
      </c>
      <c r="N1140" s="7" t="str">
        <f>IF(VLOOKUP(D1140,'Resources Final'!A:F,6,FALSE)=0,"",VLOOKUP(D1140,'Resources Final'!A:F,6,FALSE))</f>
        <v/>
      </c>
      <c r="O1140" s="3" t="str">
        <f>IF(VLOOKUP(D1140,'Resources Final'!A:G,7,FALSE)=0,"",VLOOKUP(D1140,'Resources Final'!A:G,7,FALSE))</f>
        <v/>
      </c>
    </row>
    <row r="1141" spans="1:15" x14ac:dyDescent="0.2">
      <c r="A1141" s="11">
        <v>990</v>
      </c>
      <c r="B1141" s="11" t="str">
        <f t="shared" si="29"/>
        <v>Charles G. Koch Charitable Foundation_Northwest Nazarene University20125500</v>
      </c>
      <c r="C1141" s="11" t="s">
        <v>19</v>
      </c>
      <c r="D1141" s="11" t="s">
        <v>2699</v>
      </c>
      <c r="E1141" s="11" t="s">
        <v>2699</v>
      </c>
      <c r="F1141" s="4">
        <v>5500</v>
      </c>
      <c r="G1141" s="3">
        <v>2012</v>
      </c>
      <c r="H1141" s="3" t="s">
        <v>21</v>
      </c>
      <c r="I1141" s="12"/>
      <c r="J1141" s="3">
        <v>111</v>
      </c>
      <c r="K1141" s="3" t="str">
        <f>IF(VLOOKUP(D1141,'Resources Final'!A:C,3,FALSE)=0,"",VLOOKUP(D1141,'Resources Final'!A:C,3,FALSE))</f>
        <v/>
      </c>
      <c r="L1141" s="3" t="str">
        <f>IF(VLOOKUP(D1141,'Resources Final'!A:D,4,FALSE)=0,"",VLOOKUP(D1141,'Resources Final'!A:D,4,FALSE))</f>
        <v>Y</v>
      </c>
      <c r="M1141" s="3" t="str">
        <f>IF(VLOOKUP(D1141,'Resources Final'!A:E,5,FALSE)=0,"",VLOOKUP(D1141,'Resources Final'!A:E,5,FALSE))</f>
        <v/>
      </c>
      <c r="N1141" s="7" t="str">
        <f>IF(VLOOKUP(D1141,'Resources Final'!A:F,6,FALSE)=0,"",VLOOKUP(D1141,'Resources Final'!A:F,6,FALSE))</f>
        <v/>
      </c>
      <c r="O1141" s="3" t="str">
        <f>IF(VLOOKUP(D1141,'Resources Final'!A:G,7,FALSE)=0,"",VLOOKUP(D1141,'Resources Final'!A:G,7,FALSE))</f>
        <v/>
      </c>
    </row>
    <row r="1142" spans="1:15" x14ac:dyDescent="0.2">
      <c r="A1142" s="11">
        <v>990</v>
      </c>
      <c r="B1142" s="11" t="str">
        <f t="shared" si="29"/>
        <v>Charles G. Koch Charitable Foundation_Northwest University20128000</v>
      </c>
      <c r="C1142" s="11" t="s">
        <v>19</v>
      </c>
      <c r="D1142" s="11" t="s">
        <v>2702</v>
      </c>
      <c r="E1142" s="11" t="s">
        <v>2702</v>
      </c>
      <c r="F1142" s="4">
        <v>8000</v>
      </c>
      <c r="G1142" s="3">
        <v>2012</v>
      </c>
      <c r="H1142" s="3" t="s">
        <v>21</v>
      </c>
      <c r="I1142" s="12"/>
      <c r="J1142" s="3">
        <v>112</v>
      </c>
      <c r="K1142" s="3" t="str">
        <f>IF(VLOOKUP(D1142,'Resources Final'!A:C,3,FALSE)=0,"",VLOOKUP(D1142,'Resources Final'!A:C,3,FALSE))</f>
        <v/>
      </c>
      <c r="L1142" s="3" t="str">
        <f>IF(VLOOKUP(D1142,'Resources Final'!A:D,4,FALSE)=0,"",VLOOKUP(D1142,'Resources Final'!A:D,4,FALSE))</f>
        <v>Y</v>
      </c>
      <c r="M1142" s="3" t="str">
        <f>IF(VLOOKUP(D1142,'Resources Final'!A:E,5,FALSE)=0,"",VLOOKUP(D1142,'Resources Final'!A:E,5,FALSE))</f>
        <v/>
      </c>
      <c r="N1142" s="7" t="str">
        <f>IF(VLOOKUP(D1142,'Resources Final'!A:F,6,FALSE)=0,"",VLOOKUP(D1142,'Resources Final'!A:F,6,FALSE))</f>
        <v/>
      </c>
      <c r="O1142" s="3" t="str">
        <f>IF(VLOOKUP(D1142,'Resources Final'!A:G,7,FALSE)=0,"",VLOOKUP(D1142,'Resources Final'!A:G,7,FALSE))</f>
        <v/>
      </c>
    </row>
    <row r="1143" spans="1:15" x14ac:dyDescent="0.2">
      <c r="A1143" s="11">
        <v>990</v>
      </c>
      <c r="B1143" s="11" t="str">
        <f t="shared" si="29"/>
        <v>Charles G. Koch Charitable Foundation_Northwest Oklahoma State University20123500</v>
      </c>
      <c r="C1143" s="11" t="s">
        <v>19</v>
      </c>
      <c r="D1143" s="11" t="s">
        <v>2700</v>
      </c>
      <c r="E1143" s="11" t="s">
        <v>2700</v>
      </c>
      <c r="F1143" s="4">
        <v>3500</v>
      </c>
      <c r="G1143" s="3">
        <v>2012</v>
      </c>
      <c r="H1143" s="3" t="s">
        <v>21</v>
      </c>
      <c r="I1143" s="12"/>
      <c r="J1143" s="3">
        <v>113</v>
      </c>
      <c r="K1143" s="3" t="str">
        <f>IF(VLOOKUP(D1143,'Resources Final'!A:C,3,FALSE)=0,"",VLOOKUP(D1143,'Resources Final'!A:C,3,FALSE))</f>
        <v/>
      </c>
      <c r="L1143" s="3" t="str">
        <f>IF(VLOOKUP(D1143,'Resources Final'!A:D,4,FALSE)=0,"",VLOOKUP(D1143,'Resources Final'!A:D,4,FALSE))</f>
        <v>Y</v>
      </c>
      <c r="M1143" s="3" t="str">
        <f>IF(VLOOKUP(D1143,'Resources Final'!A:E,5,FALSE)=0,"",VLOOKUP(D1143,'Resources Final'!A:E,5,FALSE))</f>
        <v/>
      </c>
      <c r="N1143" s="7" t="str">
        <f>IF(VLOOKUP(D1143,'Resources Final'!A:F,6,FALSE)=0,"",VLOOKUP(D1143,'Resources Final'!A:F,6,FALSE))</f>
        <v/>
      </c>
      <c r="O1143" s="3" t="str">
        <f>IF(VLOOKUP(D1143,'Resources Final'!A:G,7,FALSE)=0,"",VLOOKUP(D1143,'Resources Final'!A:G,7,FALSE))</f>
        <v/>
      </c>
    </row>
    <row r="1144" spans="1:15" x14ac:dyDescent="0.2">
      <c r="A1144" s="11">
        <v>990</v>
      </c>
      <c r="B1144" s="11" t="str">
        <f t="shared" si="29"/>
        <v>Charles G. Koch Charitable Foundation_Northwestern University2012404</v>
      </c>
      <c r="C1144" s="11" t="s">
        <v>19</v>
      </c>
      <c r="D1144" s="11" t="s">
        <v>2707</v>
      </c>
      <c r="E1144" s="11" t="s">
        <v>2707</v>
      </c>
      <c r="F1144" s="4">
        <v>404</v>
      </c>
      <c r="G1144" s="3">
        <v>2012</v>
      </c>
      <c r="H1144" s="3" t="s">
        <v>21</v>
      </c>
      <c r="I1144" s="12"/>
      <c r="J1144" s="3">
        <v>114</v>
      </c>
      <c r="K1144" s="3" t="str">
        <f>IF(VLOOKUP(D1144,'Resources Final'!A:C,3,FALSE)=0,"",VLOOKUP(D1144,'Resources Final'!A:C,3,FALSE))</f>
        <v/>
      </c>
      <c r="L1144" s="3" t="str">
        <f>IF(VLOOKUP(D1144,'Resources Final'!A:D,4,FALSE)=0,"",VLOOKUP(D1144,'Resources Final'!A:D,4,FALSE))</f>
        <v>Y</v>
      </c>
      <c r="M1144" s="3" t="str">
        <f>IF(VLOOKUP(D1144,'Resources Final'!A:E,5,FALSE)=0,"",VLOOKUP(D1144,'Resources Final'!A:E,5,FALSE))</f>
        <v/>
      </c>
      <c r="N1144" s="7" t="str">
        <f>IF(VLOOKUP(D1144,'Resources Final'!A:F,6,FALSE)=0,"",VLOOKUP(D1144,'Resources Final'!A:F,6,FALSE))</f>
        <v/>
      </c>
      <c r="O1144" s="3" t="str">
        <f>IF(VLOOKUP(D1144,'Resources Final'!A:G,7,FALSE)=0,"",VLOOKUP(D1144,'Resources Final'!A:G,7,FALSE))</f>
        <v/>
      </c>
    </row>
    <row r="1145" spans="1:15" x14ac:dyDescent="0.2">
      <c r="A1145" s="11">
        <v>990</v>
      </c>
      <c r="B1145" s="11" t="str">
        <f t="shared" si="29"/>
        <v>Charles G. Koch Charitable Foundation_Northwood University University of the Aftermarket201234000</v>
      </c>
      <c r="C1145" s="11" t="s">
        <v>19</v>
      </c>
      <c r="D1145" s="11" t="s">
        <v>2713</v>
      </c>
      <c r="E1145" s="11" t="s">
        <v>2709</v>
      </c>
      <c r="F1145" s="4">
        <v>34000</v>
      </c>
      <c r="G1145" s="3">
        <v>2012</v>
      </c>
      <c r="H1145" s="3" t="s">
        <v>21</v>
      </c>
      <c r="I1145" s="12"/>
      <c r="J1145" s="3">
        <v>115</v>
      </c>
      <c r="K1145" s="3" t="str">
        <f>IF(VLOOKUP(D1145,'Resources Final'!A:C,3,FALSE)=0,"",VLOOKUP(D1145,'Resources Final'!A:C,3,FALSE))</f>
        <v/>
      </c>
      <c r="L1145" s="3" t="str">
        <f>IF(VLOOKUP(D1145,'Resources Final'!A:D,4,FALSE)=0,"",VLOOKUP(D1145,'Resources Final'!A:D,4,FALSE))</f>
        <v>Y</v>
      </c>
      <c r="M1145" s="3" t="str">
        <f>IF(VLOOKUP(D1145,'Resources Final'!A:E,5,FALSE)=0,"",VLOOKUP(D1145,'Resources Final'!A:E,5,FALSE))</f>
        <v/>
      </c>
      <c r="N1145" s="7" t="str">
        <f>IF(VLOOKUP(D1145,'Resources Final'!A:F,6,FALSE)=0,"",VLOOKUP(D1145,'Resources Final'!A:F,6,FALSE))</f>
        <v/>
      </c>
      <c r="O1145" s="3" t="str">
        <f>IF(VLOOKUP(D1145,'Resources Final'!A:G,7,FALSE)=0,"",VLOOKUP(D1145,'Resources Final'!A:G,7,FALSE))</f>
        <v/>
      </c>
    </row>
    <row r="1146" spans="1:15" x14ac:dyDescent="0.2">
      <c r="A1146" s="11">
        <v>990</v>
      </c>
      <c r="B1146" s="11" t="str">
        <f t="shared" si="29"/>
        <v>Charles G. Koch Charitable Foundation_Ohio State University201212000</v>
      </c>
      <c r="C1146" s="11" t="s">
        <v>19</v>
      </c>
      <c r="D1146" s="11" t="s">
        <v>2735</v>
      </c>
      <c r="E1146" s="11" t="s">
        <v>2735</v>
      </c>
      <c r="F1146" s="4">
        <v>12000</v>
      </c>
      <c r="G1146" s="3">
        <v>2012</v>
      </c>
      <c r="H1146" s="3" t="s">
        <v>21</v>
      </c>
      <c r="I1146" s="12"/>
      <c r="J1146" s="3">
        <v>116</v>
      </c>
      <c r="K1146" s="3" t="str">
        <f>IF(VLOOKUP(D1146,'Resources Final'!A:C,3,FALSE)=0,"",VLOOKUP(D1146,'Resources Final'!A:C,3,FALSE))</f>
        <v/>
      </c>
      <c r="L1146" s="3" t="str">
        <f>IF(VLOOKUP(D1146,'Resources Final'!A:D,4,FALSE)=0,"",VLOOKUP(D1146,'Resources Final'!A:D,4,FALSE))</f>
        <v>Y</v>
      </c>
      <c r="M1146" s="3" t="str">
        <f>IF(VLOOKUP(D1146,'Resources Final'!A:E,5,FALSE)=0,"",VLOOKUP(D1146,'Resources Final'!A:E,5,FALSE))</f>
        <v/>
      </c>
      <c r="N1146" s="7" t="str">
        <f>IF(VLOOKUP(D1146,'Resources Final'!A:F,6,FALSE)=0,"",VLOOKUP(D1146,'Resources Final'!A:F,6,FALSE))</f>
        <v/>
      </c>
      <c r="O1146" s="3" t="str">
        <f>IF(VLOOKUP(D1146,'Resources Final'!A:G,7,FALSE)=0,"",VLOOKUP(D1146,'Resources Final'!A:G,7,FALSE))</f>
        <v/>
      </c>
    </row>
    <row r="1147" spans="1:15" x14ac:dyDescent="0.2">
      <c r="A1147" s="11">
        <v>990</v>
      </c>
      <c r="B1147" s="11" t="str">
        <f t="shared" si="29"/>
        <v>Charles G. Koch Charitable Foundation_Ohio State University Foundation2012100000</v>
      </c>
      <c r="C1147" s="11" t="s">
        <v>19</v>
      </c>
      <c r="D1147" s="11" t="s">
        <v>2737</v>
      </c>
      <c r="E1147" s="11" t="s">
        <v>2735</v>
      </c>
      <c r="F1147" s="4">
        <v>100000</v>
      </c>
      <c r="G1147" s="3">
        <v>2012</v>
      </c>
      <c r="H1147" s="3" t="s">
        <v>21</v>
      </c>
      <c r="I1147" s="12"/>
      <c r="J1147" s="3">
        <v>117</v>
      </c>
      <c r="K1147" s="3" t="str">
        <f>IF(VLOOKUP(D1147,'Resources Final'!A:C,3,FALSE)=0,"",VLOOKUP(D1147,'Resources Final'!A:C,3,FALSE))</f>
        <v/>
      </c>
      <c r="L1147" s="3" t="str">
        <f>IF(VLOOKUP(D1147,'Resources Final'!A:D,4,FALSE)=0,"",VLOOKUP(D1147,'Resources Final'!A:D,4,FALSE))</f>
        <v>Y</v>
      </c>
      <c r="M1147" s="3" t="str">
        <f>IF(VLOOKUP(D1147,'Resources Final'!A:E,5,FALSE)=0,"",VLOOKUP(D1147,'Resources Final'!A:E,5,FALSE))</f>
        <v/>
      </c>
      <c r="N1147" s="7" t="str">
        <f>IF(VLOOKUP(D1147,'Resources Final'!A:F,6,FALSE)=0,"",VLOOKUP(D1147,'Resources Final'!A:F,6,FALSE))</f>
        <v/>
      </c>
      <c r="O1147" s="3" t="str">
        <f>IF(VLOOKUP(D1147,'Resources Final'!A:G,7,FALSE)=0,"",VLOOKUP(D1147,'Resources Final'!A:G,7,FALSE))</f>
        <v/>
      </c>
    </row>
    <row r="1148" spans="1:15" x14ac:dyDescent="0.2">
      <c r="A1148" s="11">
        <v>990</v>
      </c>
      <c r="B1148" s="11" t="str">
        <f t="shared" si="29"/>
        <v>Charles G. Koch Charitable Foundation_Ohio University20124400</v>
      </c>
      <c r="C1148" s="11" t="s">
        <v>19</v>
      </c>
      <c r="D1148" s="11" t="s">
        <v>2738</v>
      </c>
      <c r="E1148" s="11" t="s">
        <v>2738</v>
      </c>
      <c r="F1148" s="4">
        <v>4400</v>
      </c>
      <c r="G1148" s="3">
        <v>2012</v>
      </c>
      <c r="H1148" s="3" t="s">
        <v>21</v>
      </c>
      <c r="I1148" s="12"/>
      <c r="J1148" s="3">
        <v>118</v>
      </c>
      <c r="K1148" s="3" t="str">
        <f>IF(VLOOKUP(D1148,'Resources Final'!A:C,3,FALSE)=0,"",VLOOKUP(D1148,'Resources Final'!A:C,3,FALSE))</f>
        <v/>
      </c>
      <c r="L1148" s="3" t="str">
        <f>IF(VLOOKUP(D1148,'Resources Final'!A:D,4,FALSE)=0,"",VLOOKUP(D1148,'Resources Final'!A:D,4,FALSE))</f>
        <v>Y</v>
      </c>
      <c r="M1148" s="3" t="str">
        <f>IF(VLOOKUP(D1148,'Resources Final'!A:E,5,FALSE)=0,"",VLOOKUP(D1148,'Resources Final'!A:E,5,FALSE))</f>
        <v/>
      </c>
      <c r="N1148" s="7" t="str">
        <f>IF(VLOOKUP(D1148,'Resources Final'!A:F,6,FALSE)=0,"",VLOOKUP(D1148,'Resources Final'!A:F,6,FALSE))</f>
        <v/>
      </c>
      <c r="O1148" s="3" t="str">
        <f>IF(VLOOKUP(D1148,'Resources Final'!A:G,7,FALSE)=0,"",VLOOKUP(D1148,'Resources Final'!A:G,7,FALSE))</f>
        <v/>
      </c>
    </row>
    <row r="1149" spans="1:15" x14ac:dyDescent="0.2">
      <c r="A1149" s="11">
        <v>990</v>
      </c>
      <c r="B1149" s="11" t="str">
        <f t="shared" si="29"/>
        <v>Charles G. Koch Charitable Foundation_Ohio University Foundation201237500</v>
      </c>
      <c r="C1149" s="11" t="s">
        <v>19</v>
      </c>
      <c r="D1149" s="11" t="s">
        <v>2739</v>
      </c>
      <c r="E1149" s="11" t="s">
        <v>2738</v>
      </c>
      <c r="F1149" s="4">
        <v>37500</v>
      </c>
      <c r="G1149" s="3">
        <v>2012</v>
      </c>
      <c r="H1149" s="3" t="s">
        <v>21</v>
      </c>
      <c r="I1149" s="12"/>
      <c r="J1149" s="3">
        <v>119</v>
      </c>
      <c r="K1149" s="3" t="str">
        <f>IF(VLOOKUP(D1149,'Resources Final'!A:C,3,FALSE)=0,"",VLOOKUP(D1149,'Resources Final'!A:C,3,FALSE))</f>
        <v/>
      </c>
      <c r="L1149" s="3" t="str">
        <f>IF(VLOOKUP(D1149,'Resources Final'!A:D,4,FALSE)=0,"",VLOOKUP(D1149,'Resources Final'!A:D,4,FALSE))</f>
        <v>Y</v>
      </c>
      <c r="M1149" s="3" t="str">
        <f>IF(VLOOKUP(D1149,'Resources Final'!A:E,5,FALSE)=0,"",VLOOKUP(D1149,'Resources Final'!A:E,5,FALSE))</f>
        <v/>
      </c>
      <c r="N1149" s="7" t="str">
        <f>IF(VLOOKUP(D1149,'Resources Final'!A:F,6,FALSE)=0,"",VLOOKUP(D1149,'Resources Final'!A:F,6,FALSE))</f>
        <v/>
      </c>
      <c r="O1149" s="3" t="str">
        <f>IF(VLOOKUP(D1149,'Resources Final'!A:G,7,FALSE)=0,"",VLOOKUP(D1149,'Resources Final'!A:G,7,FALSE))</f>
        <v/>
      </c>
    </row>
    <row r="1150" spans="1:15" x14ac:dyDescent="0.2">
      <c r="A1150" s="11">
        <v>990</v>
      </c>
      <c r="B1150" s="11" t="str">
        <f t="shared" si="29"/>
        <v>Charles G. Koch Charitable Foundation_Pennsylvania State University201214500</v>
      </c>
      <c r="C1150" s="11" t="s">
        <v>19</v>
      </c>
      <c r="D1150" s="11" t="s">
        <v>2832</v>
      </c>
      <c r="E1150" s="11" t="s">
        <v>2832</v>
      </c>
      <c r="F1150" s="4">
        <v>14500</v>
      </c>
      <c r="G1150" s="3">
        <v>2012</v>
      </c>
      <c r="H1150" s="3" t="s">
        <v>21</v>
      </c>
      <c r="I1150" s="12"/>
      <c r="J1150" s="3">
        <v>120</v>
      </c>
      <c r="K1150" s="3" t="str">
        <f>IF(VLOOKUP(D1150,'Resources Final'!A:C,3,FALSE)=0,"",VLOOKUP(D1150,'Resources Final'!A:C,3,FALSE))</f>
        <v/>
      </c>
      <c r="L1150" s="3" t="str">
        <f>IF(VLOOKUP(D1150,'Resources Final'!A:D,4,FALSE)=0,"",VLOOKUP(D1150,'Resources Final'!A:D,4,FALSE))</f>
        <v>Y</v>
      </c>
      <c r="M1150" s="3" t="str">
        <f>IF(VLOOKUP(D1150,'Resources Final'!A:E,5,FALSE)=0,"",VLOOKUP(D1150,'Resources Final'!A:E,5,FALSE))</f>
        <v/>
      </c>
      <c r="N1150" s="7" t="str">
        <f>IF(VLOOKUP(D1150,'Resources Final'!A:F,6,FALSE)=0,"",VLOOKUP(D1150,'Resources Final'!A:F,6,FALSE))</f>
        <v/>
      </c>
      <c r="O1150" s="3" t="str">
        <f>IF(VLOOKUP(D1150,'Resources Final'!A:G,7,FALSE)=0,"",VLOOKUP(D1150,'Resources Final'!A:G,7,FALSE))</f>
        <v/>
      </c>
    </row>
    <row r="1151" spans="1:15" x14ac:dyDescent="0.2">
      <c r="A1151" s="11">
        <v>990</v>
      </c>
      <c r="B1151" s="11" t="str">
        <f t="shared" si="29"/>
        <v>Charles G. Koch Charitable Foundation_Pepperdine University201217500</v>
      </c>
      <c r="C1151" s="11" t="s">
        <v>19</v>
      </c>
      <c r="D1151" s="11" t="s">
        <v>2836</v>
      </c>
      <c r="E1151" s="11" t="s">
        <v>2836</v>
      </c>
      <c r="F1151" s="4">
        <v>17500</v>
      </c>
      <c r="G1151" s="3">
        <v>2012</v>
      </c>
      <c r="H1151" s="3" t="s">
        <v>21</v>
      </c>
      <c r="I1151" s="12"/>
      <c r="J1151" s="3">
        <v>121</v>
      </c>
      <c r="K1151" s="3" t="str">
        <f>IF(VLOOKUP(D1151,'Resources Final'!A:C,3,FALSE)=0,"",VLOOKUP(D1151,'Resources Final'!A:C,3,FALSE))</f>
        <v/>
      </c>
      <c r="L1151" s="3" t="str">
        <f>IF(VLOOKUP(D1151,'Resources Final'!A:D,4,FALSE)=0,"",VLOOKUP(D1151,'Resources Final'!A:D,4,FALSE))</f>
        <v>Y</v>
      </c>
      <c r="M1151" s="3" t="str">
        <f>IF(VLOOKUP(D1151,'Resources Final'!A:E,5,FALSE)=0,"",VLOOKUP(D1151,'Resources Final'!A:E,5,FALSE))</f>
        <v/>
      </c>
      <c r="N1151" s="7" t="str">
        <f>IF(VLOOKUP(D1151,'Resources Final'!A:F,6,FALSE)=0,"",VLOOKUP(D1151,'Resources Final'!A:F,6,FALSE))</f>
        <v/>
      </c>
      <c r="O1151" s="3" t="str">
        <f>IF(VLOOKUP(D1151,'Resources Final'!A:G,7,FALSE)=0,"",VLOOKUP(D1151,'Resources Final'!A:G,7,FALSE))</f>
        <v/>
      </c>
    </row>
    <row r="1152" spans="1:15" x14ac:dyDescent="0.2">
      <c r="A1152" s="11">
        <v>990</v>
      </c>
      <c r="B1152" s="11" t="str">
        <f t="shared" si="29"/>
        <v>Charles G. Koch Charitable Foundation_Presbyterian College20122500</v>
      </c>
      <c r="C1152" s="11" t="s">
        <v>19</v>
      </c>
      <c r="D1152" s="11" t="s">
        <v>2894</v>
      </c>
      <c r="E1152" s="11" t="s">
        <v>2894</v>
      </c>
      <c r="F1152" s="4">
        <v>2500</v>
      </c>
      <c r="G1152" s="3">
        <v>2012</v>
      </c>
      <c r="H1152" s="3" t="s">
        <v>21</v>
      </c>
      <c r="I1152" s="12"/>
      <c r="J1152" s="3">
        <v>122</v>
      </c>
      <c r="K1152" s="3" t="str">
        <f>IF(VLOOKUP(D1152,'Resources Final'!A:C,3,FALSE)=0,"",VLOOKUP(D1152,'Resources Final'!A:C,3,FALSE))</f>
        <v/>
      </c>
      <c r="L1152" s="3" t="str">
        <f>IF(VLOOKUP(D1152,'Resources Final'!A:D,4,FALSE)=0,"",VLOOKUP(D1152,'Resources Final'!A:D,4,FALSE))</f>
        <v>Y</v>
      </c>
      <c r="M1152" s="3" t="str">
        <f>IF(VLOOKUP(D1152,'Resources Final'!A:E,5,FALSE)=0,"",VLOOKUP(D1152,'Resources Final'!A:E,5,FALSE))</f>
        <v/>
      </c>
      <c r="N1152" s="7" t="str">
        <f>IF(VLOOKUP(D1152,'Resources Final'!A:F,6,FALSE)=0,"",VLOOKUP(D1152,'Resources Final'!A:F,6,FALSE))</f>
        <v/>
      </c>
      <c r="O1152" s="3" t="str">
        <f>IF(VLOOKUP(D1152,'Resources Final'!A:G,7,FALSE)=0,"",VLOOKUP(D1152,'Resources Final'!A:G,7,FALSE))</f>
        <v/>
      </c>
    </row>
    <row r="1153" spans="1:15" x14ac:dyDescent="0.2">
      <c r="A1153" s="11">
        <v>990</v>
      </c>
      <c r="B1153" s="11" t="str">
        <f t="shared" si="29"/>
        <v>Charles G. Koch Charitable Foundation_Providence College20127700</v>
      </c>
      <c r="C1153" s="11" t="s">
        <v>19</v>
      </c>
      <c r="D1153" s="11" t="s">
        <v>2917</v>
      </c>
      <c r="E1153" s="11" t="s">
        <v>2917</v>
      </c>
      <c r="F1153" s="4">
        <v>7700</v>
      </c>
      <c r="G1153" s="3">
        <v>2012</v>
      </c>
      <c r="H1153" s="3" t="s">
        <v>21</v>
      </c>
      <c r="I1153" s="12"/>
      <c r="J1153" s="3">
        <v>123</v>
      </c>
      <c r="K1153" s="3" t="str">
        <f>IF(VLOOKUP(D1153,'Resources Final'!A:C,3,FALSE)=0,"",VLOOKUP(D1153,'Resources Final'!A:C,3,FALSE))</f>
        <v/>
      </c>
      <c r="L1153" s="3" t="str">
        <f>IF(VLOOKUP(D1153,'Resources Final'!A:D,4,FALSE)=0,"",VLOOKUP(D1153,'Resources Final'!A:D,4,FALSE))</f>
        <v>Y</v>
      </c>
      <c r="M1153" s="3" t="str">
        <f>IF(VLOOKUP(D1153,'Resources Final'!A:E,5,FALSE)=0,"",VLOOKUP(D1153,'Resources Final'!A:E,5,FALSE))</f>
        <v/>
      </c>
      <c r="N1153" s="7" t="str">
        <f>IF(VLOOKUP(D1153,'Resources Final'!A:F,6,FALSE)=0,"",VLOOKUP(D1153,'Resources Final'!A:F,6,FALSE))</f>
        <v/>
      </c>
      <c r="O1153" s="3" t="str">
        <f>IF(VLOOKUP(D1153,'Resources Final'!A:G,7,FALSE)=0,"",VLOOKUP(D1153,'Resources Final'!A:G,7,FALSE))</f>
        <v/>
      </c>
    </row>
    <row r="1154" spans="1:15" x14ac:dyDescent="0.2">
      <c r="A1154" s="11">
        <v>990</v>
      </c>
      <c r="B1154" s="11" t="str">
        <f t="shared" si="29"/>
        <v>Charles G. Koch Charitable Foundation_Ramapo College Foundation20128000</v>
      </c>
      <c r="C1154" s="11" t="s">
        <v>19</v>
      </c>
      <c r="D1154" s="11" t="s">
        <v>2982</v>
      </c>
      <c r="E1154" s="11" t="s">
        <v>2982</v>
      </c>
      <c r="F1154" s="4">
        <v>8000</v>
      </c>
      <c r="G1154" s="3">
        <v>2012</v>
      </c>
      <c r="H1154" s="3" t="s">
        <v>21</v>
      </c>
      <c r="I1154" s="12"/>
      <c r="J1154" s="3">
        <v>124</v>
      </c>
      <c r="K1154" s="3" t="str">
        <f>IF(VLOOKUP(D1154,'Resources Final'!A:C,3,FALSE)=0,"",VLOOKUP(D1154,'Resources Final'!A:C,3,FALSE))</f>
        <v/>
      </c>
      <c r="L1154" s="3" t="str">
        <f>IF(VLOOKUP(D1154,'Resources Final'!A:D,4,FALSE)=0,"",VLOOKUP(D1154,'Resources Final'!A:D,4,FALSE))</f>
        <v>Y</v>
      </c>
      <c r="M1154" s="3" t="str">
        <f>IF(VLOOKUP(D1154,'Resources Final'!A:E,5,FALSE)=0,"",VLOOKUP(D1154,'Resources Final'!A:E,5,FALSE))</f>
        <v/>
      </c>
      <c r="N1154" s="7" t="str">
        <f>IF(VLOOKUP(D1154,'Resources Final'!A:F,6,FALSE)=0,"",VLOOKUP(D1154,'Resources Final'!A:F,6,FALSE))</f>
        <v/>
      </c>
      <c r="O1154" s="3" t="str">
        <f>IF(VLOOKUP(D1154,'Resources Final'!A:G,7,FALSE)=0,"",VLOOKUP(D1154,'Resources Final'!A:G,7,FALSE))</f>
        <v/>
      </c>
    </row>
    <row r="1155" spans="1:15" x14ac:dyDescent="0.2">
      <c r="A1155" s="11">
        <v>990</v>
      </c>
      <c r="B1155" s="11" t="str">
        <f t="shared" si="29"/>
        <v>Charles G. Koch Charitable Foundation_Regent University201223000</v>
      </c>
      <c r="C1155" s="11" t="s">
        <v>19</v>
      </c>
      <c r="D1155" s="11" t="s">
        <v>3019</v>
      </c>
      <c r="E1155" s="11" t="s">
        <v>3019</v>
      </c>
      <c r="F1155" s="4">
        <v>23000</v>
      </c>
      <c r="G1155" s="3">
        <v>2012</v>
      </c>
      <c r="H1155" s="3" t="s">
        <v>21</v>
      </c>
      <c r="I1155" s="12"/>
      <c r="J1155" s="3">
        <v>125</v>
      </c>
      <c r="K1155" s="3" t="str">
        <f>IF(VLOOKUP(D1155,'Resources Final'!A:C,3,FALSE)=0,"",VLOOKUP(D1155,'Resources Final'!A:C,3,FALSE))</f>
        <v/>
      </c>
      <c r="L1155" s="3" t="str">
        <f>IF(VLOOKUP(D1155,'Resources Final'!A:D,4,FALSE)=0,"",VLOOKUP(D1155,'Resources Final'!A:D,4,FALSE))</f>
        <v>Y</v>
      </c>
      <c r="M1155" s="3" t="str">
        <f>IF(VLOOKUP(D1155,'Resources Final'!A:E,5,FALSE)=0,"",VLOOKUP(D1155,'Resources Final'!A:E,5,FALSE))</f>
        <v/>
      </c>
      <c r="N1155" s="7" t="str">
        <f>IF(VLOOKUP(D1155,'Resources Final'!A:F,6,FALSE)=0,"",VLOOKUP(D1155,'Resources Final'!A:F,6,FALSE))</f>
        <v/>
      </c>
      <c r="O1155" s="3" t="str">
        <f>IF(VLOOKUP(D1155,'Resources Final'!A:G,7,FALSE)=0,"",VLOOKUP(D1155,'Resources Final'!A:G,7,FALSE))</f>
        <v/>
      </c>
    </row>
    <row r="1156" spans="1:15" x14ac:dyDescent="0.2">
      <c r="A1156" s="11">
        <v>990</v>
      </c>
      <c r="B1156" s="11" t="str">
        <f t="shared" si="29"/>
        <v>Charles G. Koch Charitable Foundation_Rensselaer Polytechnic Institute20128000</v>
      </c>
      <c r="C1156" s="11" t="s">
        <v>19</v>
      </c>
      <c r="D1156" s="11" t="s">
        <v>3034</v>
      </c>
      <c r="E1156" s="11" t="s">
        <v>3034</v>
      </c>
      <c r="F1156" s="4">
        <v>8000</v>
      </c>
      <c r="G1156" s="3">
        <v>2012</v>
      </c>
      <c r="H1156" s="3" t="s">
        <v>21</v>
      </c>
      <c r="I1156" s="12"/>
      <c r="J1156" s="3">
        <v>126</v>
      </c>
      <c r="K1156" s="3" t="str">
        <f>IF(VLOOKUP(D1156,'Resources Final'!A:C,3,FALSE)=0,"",VLOOKUP(D1156,'Resources Final'!A:C,3,FALSE))</f>
        <v/>
      </c>
      <c r="L1156" s="3" t="str">
        <f>IF(VLOOKUP(D1156,'Resources Final'!A:D,4,FALSE)=0,"",VLOOKUP(D1156,'Resources Final'!A:D,4,FALSE))</f>
        <v>Y</v>
      </c>
      <c r="M1156" s="3" t="str">
        <f>IF(VLOOKUP(D1156,'Resources Final'!A:E,5,FALSE)=0,"",VLOOKUP(D1156,'Resources Final'!A:E,5,FALSE))</f>
        <v/>
      </c>
      <c r="N1156" s="7" t="str">
        <f>IF(VLOOKUP(D1156,'Resources Final'!A:F,6,FALSE)=0,"",VLOOKUP(D1156,'Resources Final'!A:F,6,FALSE))</f>
        <v/>
      </c>
      <c r="O1156" s="3" t="str">
        <f>IF(VLOOKUP(D1156,'Resources Final'!A:G,7,FALSE)=0,"",VLOOKUP(D1156,'Resources Final'!A:G,7,FALSE))</f>
        <v/>
      </c>
    </row>
    <row r="1157" spans="1:15" x14ac:dyDescent="0.2">
      <c r="A1157" s="11">
        <v>990</v>
      </c>
      <c r="B1157" s="11" t="str">
        <f t="shared" si="29"/>
        <v>Charles G. Koch Charitable Foundation_Robert Morris University20128000</v>
      </c>
      <c r="C1157" s="11" t="s">
        <v>19</v>
      </c>
      <c r="D1157" s="11" t="s">
        <v>3080</v>
      </c>
      <c r="E1157" s="11" t="s">
        <v>3080</v>
      </c>
      <c r="F1157" s="4">
        <v>8000</v>
      </c>
      <c r="G1157" s="3">
        <v>2012</v>
      </c>
      <c r="H1157" s="3" t="s">
        <v>21</v>
      </c>
      <c r="I1157" s="12"/>
      <c r="J1157" s="3">
        <v>127</v>
      </c>
      <c r="K1157" s="3" t="str">
        <f>IF(VLOOKUP(D1157,'Resources Final'!A:C,3,FALSE)=0,"",VLOOKUP(D1157,'Resources Final'!A:C,3,FALSE))</f>
        <v/>
      </c>
      <c r="L1157" s="3" t="str">
        <f>IF(VLOOKUP(D1157,'Resources Final'!A:D,4,FALSE)=0,"",VLOOKUP(D1157,'Resources Final'!A:D,4,FALSE))</f>
        <v>Y</v>
      </c>
      <c r="M1157" s="3" t="str">
        <f>IF(VLOOKUP(D1157,'Resources Final'!A:E,5,FALSE)=0,"",VLOOKUP(D1157,'Resources Final'!A:E,5,FALSE))</f>
        <v/>
      </c>
      <c r="N1157" s="7" t="str">
        <f>IF(VLOOKUP(D1157,'Resources Final'!A:F,6,FALSE)=0,"",VLOOKUP(D1157,'Resources Final'!A:F,6,FALSE))</f>
        <v/>
      </c>
      <c r="O1157" s="3" t="str">
        <f>IF(VLOOKUP(D1157,'Resources Final'!A:G,7,FALSE)=0,"",VLOOKUP(D1157,'Resources Final'!A:G,7,FALSE))</f>
        <v/>
      </c>
    </row>
    <row r="1158" spans="1:15" x14ac:dyDescent="0.2">
      <c r="A1158" s="11">
        <v>990</v>
      </c>
      <c r="B1158" s="11" t="str">
        <f t="shared" si="29"/>
        <v>Charles G. Koch Charitable Foundation_Rockford College201214000</v>
      </c>
      <c r="C1158" s="11" t="s">
        <v>19</v>
      </c>
      <c r="D1158" s="11" t="s">
        <v>3094</v>
      </c>
      <c r="E1158" s="11" t="s">
        <v>3094</v>
      </c>
      <c r="F1158" s="4">
        <v>14000</v>
      </c>
      <c r="G1158" s="3">
        <v>2012</v>
      </c>
      <c r="H1158" s="3" t="s">
        <v>21</v>
      </c>
      <c r="I1158" s="12"/>
      <c r="J1158" s="3">
        <v>128</v>
      </c>
      <c r="K1158" s="3" t="str">
        <f>IF(VLOOKUP(D1158,'Resources Final'!A:C,3,FALSE)=0,"",VLOOKUP(D1158,'Resources Final'!A:C,3,FALSE))</f>
        <v/>
      </c>
      <c r="L1158" s="3" t="str">
        <f>IF(VLOOKUP(D1158,'Resources Final'!A:D,4,FALSE)=0,"",VLOOKUP(D1158,'Resources Final'!A:D,4,FALSE))</f>
        <v>Y</v>
      </c>
      <c r="M1158" s="3" t="str">
        <f>IF(VLOOKUP(D1158,'Resources Final'!A:E,5,FALSE)=0,"",VLOOKUP(D1158,'Resources Final'!A:E,5,FALSE))</f>
        <v/>
      </c>
      <c r="N1158" s="7" t="str">
        <f>IF(VLOOKUP(D1158,'Resources Final'!A:F,6,FALSE)=0,"",VLOOKUP(D1158,'Resources Final'!A:F,6,FALSE))</f>
        <v/>
      </c>
      <c r="O1158" s="3" t="str">
        <f>IF(VLOOKUP(D1158,'Resources Final'!A:G,7,FALSE)=0,"",VLOOKUP(D1158,'Resources Final'!A:G,7,FALSE))</f>
        <v/>
      </c>
    </row>
    <row r="1159" spans="1:15" x14ac:dyDescent="0.2">
      <c r="A1159" s="11">
        <v>990</v>
      </c>
      <c r="B1159" s="11" t="str">
        <f t="shared" si="29"/>
        <v>Charles G. Koch Charitable Foundation_Rogers State University Foundation20128000</v>
      </c>
      <c r="C1159" s="11" t="s">
        <v>19</v>
      </c>
      <c r="D1159" s="11" t="s">
        <v>3104</v>
      </c>
      <c r="E1159" s="11" t="s">
        <v>3104</v>
      </c>
      <c r="F1159" s="4">
        <v>8000</v>
      </c>
      <c r="G1159" s="3">
        <v>2012</v>
      </c>
      <c r="H1159" s="3" t="s">
        <v>21</v>
      </c>
      <c r="I1159" s="12"/>
      <c r="J1159" s="3">
        <v>129</v>
      </c>
      <c r="K1159" s="3" t="str">
        <f>IF(VLOOKUP(D1159,'Resources Final'!A:C,3,FALSE)=0,"",VLOOKUP(D1159,'Resources Final'!A:C,3,FALSE))</f>
        <v/>
      </c>
      <c r="L1159" s="3" t="str">
        <f>IF(VLOOKUP(D1159,'Resources Final'!A:D,4,FALSE)=0,"",VLOOKUP(D1159,'Resources Final'!A:D,4,FALSE))</f>
        <v>Y</v>
      </c>
      <c r="M1159" s="3" t="str">
        <f>IF(VLOOKUP(D1159,'Resources Final'!A:E,5,FALSE)=0,"",VLOOKUP(D1159,'Resources Final'!A:E,5,FALSE))</f>
        <v/>
      </c>
      <c r="N1159" s="7" t="str">
        <f>IF(VLOOKUP(D1159,'Resources Final'!A:F,6,FALSE)=0,"",VLOOKUP(D1159,'Resources Final'!A:F,6,FALSE))</f>
        <v/>
      </c>
      <c r="O1159" s="3" t="str">
        <f>IF(VLOOKUP(D1159,'Resources Final'!A:G,7,FALSE)=0,"",VLOOKUP(D1159,'Resources Final'!A:G,7,FALSE))</f>
        <v/>
      </c>
    </row>
    <row r="1160" spans="1:15" x14ac:dyDescent="0.2">
      <c r="A1160" s="11">
        <v>990</v>
      </c>
      <c r="B1160" s="11" t="str">
        <f t="shared" si="29"/>
        <v>Charles G. Koch Charitable Foundation_Rutgers University201213500</v>
      </c>
      <c r="C1160" s="11" t="s">
        <v>19</v>
      </c>
      <c r="D1160" s="11" t="s">
        <v>3150</v>
      </c>
      <c r="E1160" s="11" t="s">
        <v>3150</v>
      </c>
      <c r="F1160" s="4">
        <v>13500</v>
      </c>
      <c r="G1160" s="3">
        <v>2012</v>
      </c>
      <c r="H1160" s="3" t="s">
        <v>21</v>
      </c>
      <c r="I1160" s="12"/>
      <c r="J1160" s="3">
        <v>130</v>
      </c>
      <c r="K1160" s="3" t="str">
        <f>IF(VLOOKUP(D1160,'Resources Final'!A:C,3,FALSE)=0,"",VLOOKUP(D1160,'Resources Final'!A:C,3,FALSE))</f>
        <v/>
      </c>
      <c r="L1160" s="3" t="str">
        <f>IF(VLOOKUP(D1160,'Resources Final'!A:D,4,FALSE)=0,"",VLOOKUP(D1160,'Resources Final'!A:D,4,FALSE))</f>
        <v>Y</v>
      </c>
      <c r="M1160" s="3" t="str">
        <f>IF(VLOOKUP(D1160,'Resources Final'!A:E,5,FALSE)=0,"",VLOOKUP(D1160,'Resources Final'!A:E,5,FALSE))</f>
        <v/>
      </c>
      <c r="N1160" s="7" t="str">
        <f>IF(VLOOKUP(D1160,'Resources Final'!A:F,6,FALSE)=0,"",VLOOKUP(D1160,'Resources Final'!A:F,6,FALSE))</f>
        <v/>
      </c>
      <c r="O1160" s="3" t="str">
        <f>IF(VLOOKUP(D1160,'Resources Final'!A:G,7,FALSE)=0,"",VLOOKUP(D1160,'Resources Final'!A:G,7,FALSE))</f>
        <v/>
      </c>
    </row>
    <row r="1161" spans="1:15" x14ac:dyDescent="0.2">
      <c r="A1161" s="11">
        <v>990</v>
      </c>
      <c r="B1161" s="11" t="str">
        <f t="shared" si="29"/>
        <v>Charles G. Koch Charitable Foundation_Ryan Foundation201217500</v>
      </c>
      <c r="C1161" s="11" t="s">
        <v>19</v>
      </c>
      <c r="D1161" s="11" t="s">
        <v>3154</v>
      </c>
      <c r="E1161" s="11" t="s">
        <v>3154</v>
      </c>
      <c r="F1161" s="4">
        <v>17500</v>
      </c>
      <c r="G1161" s="3">
        <v>2012</v>
      </c>
      <c r="H1161" s="3" t="s">
        <v>21</v>
      </c>
      <c r="I1161" s="12"/>
      <c r="J1161" s="3">
        <v>131</v>
      </c>
      <c r="K1161" s="3" t="str">
        <f>IF(VLOOKUP(D1161,'Resources Final'!A:C,3,FALSE)=0,"",VLOOKUP(D1161,'Resources Final'!A:C,3,FALSE))</f>
        <v/>
      </c>
      <c r="L1161" s="3" t="str">
        <f>IF(VLOOKUP(D1161,'Resources Final'!A:D,4,FALSE)=0,"",VLOOKUP(D1161,'Resources Final'!A:D,4,FALSE))</f>
        <v/>
      </c>
      <c r="M1161" s="3" t="str">
        <f>IF(VLOOKUP(D1161,'Resources Final'!A:E,5,FALSE)=0,"",VLOOKUP(D1161,'Resources Final'!A:E,5,FALSE))</f>
        <v/>
      </c>
      <c r="N1161" s="7" t="str">
        <f>IF(VLOOKUP(D1161,'Resources Final'!A:F,6,FALSE)=0,"",VLOOKUP(D1161,'Resources Final'!A:F,6,FALSE))</f>
        <v/>
      </c>
      <c r="O1161" s="3" t="str">
        <f>IF(VLOOKUP(D1161,'Resources Final'!A:G,7,FALSE)=0,"",VLOOKUP(D1161,'Resources Final'!A:G,7,FALSE))</f>
        <v/>
      </c>
    </row>
    <row r="1162" spans="1:15" x14ac:dyDescent="0.2">
      <c r="A1162" s="11">
        <v>990</v>
      </c>
      <c r="B1162" s="11" t="str">
        <f t="shared" si="29"/>
        <v>Charles G. Koch Charitable Foundation_Salisbury University201212000</v>
      </c>
      <c r="C1162" s="11" t="s">
        <v>19</v>
      </c>
      <c r="D1162" s="11" t="s">
        <v>3209</v>
      </c>
      <c r="E1162" s="11" t="s">
        <v>3209</v>
      </c>
      <c r="F1162" s="4">
        <v>12000</v>
      </c>
      <c r="G1162" s="3">
        <v>2012</v>
      </c>
      <c r="H1162" s="3" t="s">
        <v>21</v>
      </c>
      <c r="I1162" s="12"/>
      <c r="J1162" s="3">
        <v>132</v>
      </c>
      <c r="K1162" s="3" t="str">
        <f>IF(VLOOKUP(D1162,'Resources Final'!A:C,3,FALSE)=0,"",VLOOKUP(D1162,'Resources Final'!A:C,3,FALSE))</f>
        <v/>
      </c>
      <c r="L1162" s="3" t="str">
        <f>IF(VLOOKUP(D1162,'Resources Final'!A:D,4,FALSE)=0,"",VLOOKUP(D1162,'Resources Final'!A:D,4,FALSE))</f>
        <v>Y</v>
      </c>
      <c r="M1162" s="3" t="str">
        <f>IF(VLOOKUP(D1162,'Resources Final'!A:E,5,FALSE)=0,"",VLOOKUP(D1162,'Resources Final'!A:E,5,FALSE))</f>
        <v/>
      </c>
      <c r="N1162" s="7" t="str">
        <f>IF(VLOOKUP(D1162,'Resources Final'!A:F,6,FALSE)=0,"",VLOOKUP(D1162,'Resources Final'!A:F,6,FALSE))</f>
        <v/>
      </c>
      <c r="O1162" s="3" t="str">
        <f>IF(VLOOKUP(D1162,'Resources Final'!A:G,7,FALSE)=0,"",VLOOKUP(D1162,'Resources Final'!A:G,7,FALSE))</f>
        <v/>
      </c>
    </row>
    <row r="1163" spans="1:15" x14ac:dyDescent="0.2">
      <c r="A1163" s="11">
        <v>990</v>
      </c>
      <c r="B1163" s="11" t="str">
        <f t="shared" si="29"/>
        <v>Charles G. Koch Charitable Foundation_Sarah Lawrence College20125500</v>
      </c>
      <c r="C1163" s="11" t="s">
        <v>19</v>
      </c>
      <c r="D1163" s="11" t="s">
        <v>3232</v>
      </c>
      <c r="E1163" s="11" t="s">
        <v>3232</v>
      </c>
      <c r="F1163" s="4">
        <v>5500</v>
      </c>
      <c r="G1163" s="3">
        <v>2012</v>
      </c>
      <c r="H1163" s="3" t="s">
        <v>21</v>
      </c>
      <c r="I1163" s="12"/>
      <c r="J1163" s="3">
        <v>133</v>
      </c>
      <c r="K1163" s="3" t="str">
        <f>IF(VLOOKUP(D1163,'Resources Final'!A:C,3,FALSE)=0,"",VLOOKUP(D1163,'Resources Final'!A:C,3,FALSE))</f>
        <v/>
      </c>
      <c r="L1163" s="3" t="str">
        <f>IF(VLOOKUP(D1163,'Resources Final'!A:D,4,FALSE)=0,"",VLOOKUP(D1163,'Resources Final'!A:D,4,FALSE))</f>
        <v>Y</v>
      </c>
      <c r="M1163" s="3" t="str">
        <f>IF(VLOOKUP(D1163,'Resources Final'!A:E,5,FALSE)=0,"",VLOOKUP(D1163,'Resources Final'!A:E,5,FALSE))</f>
        <v/>
      </c>
      <c r="N1163" s="7" t="str">
        <f>IF(VLOOKUP(D1163,'Resources Final'!A:F,6,FALSE)=0,"",VLOOKUP(D1163,'Resources Final'!A:F,6,FALSE))</f>
        <v/>
      </c>
      <c r="O1163" s="3" t="str">
        <f>IF(VLOOKUP(D1163,'Resources Final'!A:G,7,FALSE)=0,"",VLOOKUP(D1163,'Resources Final'!A:G,7,FALSE))</f>
        <v/>
      </c>
    </row>
    <row r="1164" spans="1:15" x14ac:dyDescent="0.2">
      <c r="A1164" s="11">
        <v>990</v>
      </c>
      <c r="B1164" s="11" t="str">
        <f t="shared" si="29"/>
        <v>Charles G. Koch Charitable Foundation_Seton Hall University201212000</v>
      </c>
      <c r="C1164" s="11" t="s">
        <v>19</v>
      </c>
      <c r="D1164" s="11" t="s">
        <v>3285</v>
      </c>
      <c r="E1164" s="11" t="s">
        <v>3285</v>
      </c>
      <c r="F1164" s="4">
        <v>12000</v>
      </c>
      <c r="G1164" s="3">
        <v>2012</v>
      </c>
      <c r="H1164" s="3" t="s">
        <v>21</v>
      </c>
      <c r="I1164" s="12"/>
      <c r="J1164" s="3">
        <v>134</v>
      </c>
      <c r="K1164" s="3" t="str">
        <f>IF(VLOOKUP(D1164,'Resources Final'!A:C,3,FALSE)=0,"",VLOOKUP(D1164,'Resources Final'!A:C,3,FALSE))</f>
        <v/>
      </c>
      <c r="L1164" s="3" t="str">
        <f>IF(VLOOKUP(D1164,'Resources Final'!A:D,4,FALSE)=0,"",VLOOKUP(D1164,'Resources Final'!A:D,4,FALSE))</f>
        <v>Y</v>
      </c>
      <c r="M1164" s="3" t="str">
        <f>IF(VLOOKUP(D1164,'Resources Final'!A:E,5,FALSE)=0,"",VLOOKUP(D1164,'Resources Final'!A:E,5,FALSE))</f>
        <v/>
      </c>
      <c r="N1164" s="7" t="str">
        <f>IF(VLOOKUP(D1164,'Resources Final'!A:F,6,FALSE)=0,"",VLOOKUP(D1164,'Resources Final'!A:F,6,FALSE))</f>
        <v/>
      </c>
      <c r="O1164" s="3" t="str">
        <f>IF(VLOOKUP(D1164,'Resources Final'!A:G,7,FALSE)=0,"",VLOOKUP(D1164,'Resources Final'!A:G,7,FALSE))</f>
        <v/>
      </c>
    </row>
    <row r="1165" spans="1:15" x14ac:dyDescent="0.2">
      <c r="A1165" s="11">
        <v>990</v>
      </c>
      <c r="B1165" s="11" t="str">
        <f t="shared" si="29"/>
        <v>Charles G. Koch Charitable Foundation_Skidmore College20124600</v>
      </c>
      <c r="C1165" s="11" t="s">
        <v>19</v>
      </c>
      <c r="D1165" s="11" t="s">
        <v>3325</v>
      </c>
      <c r="E1165" s="11" t="s">
        <v>3325</v>
      </c>
      <c r="F1165" s="4">
        <v>4600</v>
      </c>
      <c r="G1165" s="3">
        <v>2012</v>
      </c>
      <c r="H1165" s="3" t="s">
        <v>21</v>
      </c>
      <c r="I1165" s="12"/>
      <c r="J1165" s="3">
        <v>135</v>
      </c>
      <c r="K1165" s="3" t="str">
        <f>IF(VLOOKUP(D1165,'Resources Final'!A:C,3,FALSE)=0,"",VLOOKUP(D1165,'Resources Final'!A:C,3,FALSE))</f>
        <v/>
      </c>
      <c r="L1165" s="3" t="str">
        <f>IF(VLOOKUP(D1165,'Resources Final'!A:D,4,FALSE)=0,"",VLOOKUP(D1165,'Resources Final'!A:D,4,FALSE))</f>
        <v>Y</v>
      </c>
      <c r="M1165" s="3" t="str">
        <f>IF(VLOOKUP(D1165,'Resources Final'!A:E,5,FALSE)=0,"",VLOOKUP(D1165,'Resources Final'!A:E,5,FALSE))</f>
        <v/>
      </c>
      <c r="N1165" s="7" t="str">
        <f>IF(VLOOKUP(D1165,'Resources Final'!A:F,6,FALSE)=0,"",VLOOKUP(D1165,'Resources Final'!A:F,6,FALSE))</f>
        <v/>
      </c>
      <c r="O1165" s="3" t="str">
        <f>IF(VLOOKUP(D1165,'Resources Final'!A:G,7,FALSE)=0,"",VLOOKUP(D1165,'Resources Final'!A:G,7,FALSE))</f>
        <v/>
      </c>
    </row>
    <row r="1166" spans="1:15" x14ac:dyDescent="0.2">
      <c r="A1166" s="11">
        <v>990</v>
      </c>
      <c r="B1166" s="11" t="str">
        <f t="shared" si="29"/>
        <v>Charles G. Koch Charitable Foundation_Southeastern Baptist Theological Seminary20128000</v>
      </c>
      <c r="C1166" s="11" t="s">
        <v>19</v>
      </c>
      <c r="D1166" s="11" t="s">
        <v>3366</v>
      </c>
      <c r="E1166" s="11" t="s">
        <v>3366</v>
      </c>
      <c r="F1166" s="4">
        <v>8000</v>
      </c>
      <c r="G1166" s="3">
        <v>2012</v>
      </c>
      <c r="H1166" s="3" t="s">
        <v>21</v>
      </c>
      <c r="I1166" s="12"/>
      <c r="J1166" s="3">
        <v>136</v>
      </c>
      <c r="K1166" s="3" t="str">
        <f>IF(VLOOKUP(D1166,'Resources Final'!A:C,3,FALSE)=0,"",VLOOKUP(D1166,'Resources Final'!A:C,3,FALSE))</f>
        <v/>
      </c>
      <c r="L1166" s="3" t="str">
        <f>IF(VLOOKUP(D1166,'Resources Final'!A:D,4,FALSE)=0,"",VLOOKUP(D1166,'Resources Final'!A:D,4,FALSE))</f>
        <v/>
      </c>
      <c r="M1166" s="3" t="str">
        <f>IF(VLOOKUP(D1166,'Resources Final'!A:E,5,FALSE)=0,"",VLOOKUP(D1166,'Resources Final'!A:E,5,FALSE))</f>
        <v/>
      </c>
      <c r="N1166" s="7" t="str">
        <f>IF(VLOOKUP(D1166,'Resources Final'!A:F,6,FALSE)=0,"",VLOOKUP(D1166,'Resources Final'!A:F,6,FALSE))</f>
        <v>https://www.desmogblog.com/cornwall-alliance-stewardship-creation</v>
      </c>
      <c r="O1166" s="3" t="str">
        <f>IF(VLOOKUP(D1166,'Resources Final'!A:G,7,FALSE)=0,"",VLOOKUP(D1166,'Resources Final'!A:G,7,FALSE))</f>
        <v>Desmog</v>
      </c>
    </row>
    <row r="1167" spans="1:15" x14ac:dyDescent="0.2">
      <c r="A1167" s="11">
        <v>990</v>
      </c>
      <c r="B1167" s="11" t="str">
        <f t="shared" si="29"/>
        <v>Charles G. Koch Charitable Foundation_Southern Illinois University201214300</v>
      </c>
      <c r="C1167" s="11" t="s">
        <v>19</v>
      </c>
      <c r="D1167" s="11" t="s">
        <v>3368</v>
      </c>
      <c r="E1167" s="11" t="s">
        <v>3368</v>
      </c>
      <c r="F1167" s="4">
        <v>14300</v>
      </c>
      <c r="G1167" s="3">
        <v>2012</v>
      </c>
      <c r="H1167" s="3" t="s">
        <v>21</v>
      </c>
      <c r="I1167" s="12"/>
      <c r="J1167" s="3">
        <v>137</v>
      </c>
      <c r="K1167" s="3" t="str">
        <f>IF(VLOOKUP(D1167,'Resources Final'!A:C,3,FALSE)=0,"",VLOOKUP(D1167,'Resources Final'!A:C,3,FALSE))</f>
        <v/>
      </c>
      <c r="L1167" s="3" t="str">
        <f>IF(VLOOKUP(D1167,'Resources Final'!A:D,4,FALSE)=0,"",VLOOKUP(D1167,'Resources Final'!A:D,4,FALSE))</f>
        <v>Y</v>
      </c>
      <c r="M1167" s="3" t="str">
        <f>IF(VLOOKUP(D1167,'Resources Final'!A:E,5,FALSE)=0,"",VLOOKUP(D1167,'Resources Final'!A:E,5,FALSE))</f>
        <v/>
      </c>
      <c r="N1167" s="7" t="str">
        <f>IF(VLOOKUP(D1167,'Resources Final'!A:F,6,FALSE)=0,"",VLOOKUP(D1167,'Resources Final'!A:F,6,FALSE))</f>
        <v/>
      </c>
      <c r="O1167" s="3" t="str">
        <f>IF(VLOOKUP(D1167,'Resources Final'!A:G,7,FALSE)=0,"",VLOOKUP(D1167,'Resources Final'!A:G,7,FALSE))</f>
        <v/>
      </c>
    </row>
    <row r="1168" spans="1:15" x14ac:dyDescent="0.2">
      <c r="A1168" s="11">
        <v>990</v>
      </c>
      <c r="B1168" s="11" t="str">
        <f t="shared" si="29"/>
        <v>Charles G. Koch Charitable Foundation_Southern Illinois University Foundation20126000</v>
      </c>
      <c r="C1168" s="11" t="s">
        <v>19</v>
      </c>
      <c r="D1168" s="11" t="s">
        <v>3370</v>
      </c>
      <c r="E1168" s="11" t="s">
        <v>3368</v>
      </c>
      <c r="F1168" s="4">
        <v>6000</v>
      </c>
      <c r="G1168" s="3">
        <v>2012</v>
      </c>
      <c r="H1168" s="3" t="s">
        <v>21</v>
      </c>
      <c r="I1168" s="12"/>
      <c r="J1168" s="3">
        <v>138</v>
      </c>
      <c r="K1168" s="3" t="str">
        <f>IF(VLOOKUP(D1168,'Resources Final'!A:C,3,FALSE)=0,"",VLOOKUP(D1168,'Resources Final'!A:C,3,FALSE))</f>
        <v/>
      </c>
      <c r="L1168" s="3" t="str">
        <f>IF(VLOOKUP(D1168,'Resources Final'!A:D,4,FALSE)=0,"",VLOOKUP(D1168,'Resources Final'!A:D,4,FALSE))</f>
        <v>Y</v>
      </c>
      <c r="M1168" s="3" t="str">
        <f>IF(VLOOKUP(D1168,'Resources Final'!A:E,5,FALSE)=0,"",VLOOKUP(D1168,'Resources Final'!A:E,5,FALSE))</f>
        <v/>
      </c>
      <c r="N1168" s="7" t="str">
        <f>IF(VLOOKUP(D1168,'Resources Final'!A:F,6,FALSE)=0,"",VLOOKUP(D1168,'Resources Final'!A:F,6,FALSE))</f>
        <v/>
      </c>
      <c r="O1168" s="3" t="str">
        <f>IF(VLOOKUP(D1168,'Resources Final'!A:G,7,FALSE)=0,"",VLOOKUP(D1168,'Resources Final'!A:G,7,FALSE))</f>
        <v/>
      </c>
    </row>
    <row r="1169" spans="1:15" x14ac:dyDescent="0.2">
      <c r="A1169" s="11">
        <v>990</v>
      </c>
      <c r="B1169" s="11" t="str">
        <f t="shared" si="29"/>
        <v>Charles G. Koch Charitable Foundation_Southern Methodist University2012100000</v>
      </c>
      <c r="C1169" s="11" t="s">
        <v>19</v>
      </c>
      <c r="D1169" s="11" t="s">
        <v>3371</v>
      </c>
      <c r="E1169" s="11" t="s">
        <v>3371</v>
      </c>
      <c r="F1169" s="4">
        <v>100000</v>
      </c>
      <c r="G1169" s="3">
        <v>2012</v>
      </c>
      <c r="H1169" s="3" t="s">
        <v>21</v>
      </c>
      <c r="I1169" s="12"/>
      <c r="J1169" s="3">
        <v>139</v>
      </c>
      <c r="K1169" s="3" t="str">
        <f>IF(VLOOKUP(D1169,'Resources Final'!A:C,3,FALSE)=0,"",VLOOKUP(D1169,'Resources Final'!A:C,3,FALSE))</f>
        <v/>
      </c>
      <c r="L1169" s="3" t="str">
        <f>IF(VLOOKUP(D1169,'Resources Final'!A:D,4,FALSE)=0,"",VLOOKUP(D1169,'Resources Final'!A:D,4,FALSE))</f>
        <v>Y</v>
      </c>
      <c r="M1169" s="3" t="str">
        <f>IF(VLOOKUP(D1169,'Resources Final'!A:E,5,FALSE)=0,"",VLOOKUP(D1169,'Resources Final'!A:E,5,FALSE))</f>
        <v/>
      </c>
      <c r="N1169" s="7" t="str">
        <f>IF(VLOOKUP(D1169,'Resources Final'!A:F,6,FALSE)=0,"",VLOOKUP(D1169,'Resources Final'!A:F,6,FALSE))</f>
        <v/>
      </c>
      <c r="O1169" s="3" t="str">
        <f>IF(VLOOKUP(D1169,'Resources Final'!A:G,7,FALSE)=0,"",VLOOKUP(D1169,'Resources Final'!A:G,7,FALSE))</f>
        <v/>
      </c>
    </row>
    <row r="1170" spans="1:15" x14ac:dyDescent="0.2">
      <c r="A1170" s="11">
        <v>990</v>
      </c>
      <c r="B1170" s="11" t="str">
        <f t="shared" si="29"/>
        <v>Charles G. Koch Charitable Foundation_St Ambrose University201215000</v>
      </c>
      <c r="C1170" s="11" t="s">
        <v>19</v>
      </c>
      <c r="D1170" s="11" t="s">
        <v>3394</v>
      </c>
      <c r="E1170" s="11" t="s">
        <v>3394</v>
      </c>
      <c r="F1170" s="4">
        <v>15000</v>
      </c>
      <c r="G1170" s="3">
        <v>2012</v>
      </c>
      <c r="H1170" s="3" t="s">
        <v>21</v>
      </c>
      <c r="I1170" s="12"/>
      <c r="J1170" s="3">
        <v>140</v>
      </c>
      <c r="K1170" s="3" t="str">
        <f>IF(VLOOKUP(D1170,'Resources Final'!A:C,3,FALSE)=0,"",VLOOKUP(D1170,'Resources Final'!A:C,3,FALSE))</f>
        <v/>
      </c>
      <c r="L1170" s="3" t="str">
        <f>IF(VLOOKUP(D1170,'Resources Final'!A:D,4,FALSE)=0,"",VLOOKUP(D1170,'Resources Final'!A:D,4,FALSE))</f>
        <v>Y</v>
      </c>
      <c r="M1170" s="3" t="str">
        <f>IF(VLOOKUP(D1170,'Resources Final'!A:E,5,FALSE)=0,"",VLOOKUP(D1170,'Resources Final'!A:E,5,FALSE))</f>
        <v/>
      </c>
      <c r="N1170" s="7" t="str">
        <f>IF(VLOOKUP(D1170,'Resources Final'!A:F,6,FALSE)=0,"",VLOOKUP(D1170,'Resources Final'!A:F,6,FALSE))</f>
        <v/>
      </c>
      <c r="O1170" s="3" t="str">
        <f>IF(VLOOKUP(D1170,'Resources Final'!A:G,7,FALSE)=0,"",VLOOKUP(D1170,'Resources Final'!A:G,7,FALSE))</f>
        <v/>
      </c>
    </row>
    <row r="1171" spans="1:15" x14ac:dyDescent="0.2">
      <c r="A1171" s="11">
        <v>990</v>
      </c>
      <c r="B1171" s="11" t="str">
        <f t="shared" si="29"/>
        <v>Charles G. Koch Charitable Foundation_St Anselm College20123000</v>
      </c>
      <c r="C1171" s="11" t="s">
        <v>19</v>
      </c>
      <c r="D1171" s="11" t="s">
        <v>3395</v>
      </c>
      <c r="E1171" s="11" t="s">
        <v>3395</v>
      </c>
      <c r="F1171" s="4">
        <v>3000</v>
      </c>
      <c r="G1171" s="3">
        <v>2012</v>
      </c>
      <c r="H1171" s="3" t="s">
        <v>21</v>
      </c>
      <c r="I1171" s="12"/>
      <c r="J1171" s="3">
        <v>141</v>
      </c>
      <c r="K1171" s="3" t="str">
        <f>IF(VLOOKUP(D1171,'Resources Final'!A:C,3,FALSE)=0,"",VLOOKUP(D1171,'Resources Final'!A:C,3,FALSE))</f>
        <v/>
      </c>
      <c r="L1171" s="3" t="str">
        <f>IF(VLOOKUP(D1171,'Resources Final'!A:D,4,FALSE)=0,"",VLOOKUP(D1171,'Resources Final'!A:D,4,FALSE))</f>
        <v>Y</v>
      </c>
      <c r="M1171" s="3" t="str">
        <f>IF(VLOOKUP(D1171,'Resources Final'!A:E,5,FALSE)=0,"",VLOOKUP(D1171,'Resources Final'!A:E,5,FALSE))</f>
        <v/>
      </c>
      <c r="N1171" s="7" t="str">
        <f>IF(VLOOKUP(D1171,'Resources Final'!A:F,6,FALSE)=0,"",VLOOKUP(D1171,'Resources Final'!A:F,6,FALSE))</f>
        <v/>
      </c>
      <c r="O1171" s="3" t="str">
        <f>IF(VLOOKUP(D1171,'Resources Final'!A:G,7,FALSE)=0,"",VLOOKUP(D1171,'Resources Final'!A:G,7,FALSE))</f>
        <v/>
      </c>
    </row>
    <row r="1172" spans="1:15" x14ac:dyDescent="0.2">
      <c r="A1172" s="11">
        <v>990</v>
      </c>
      <c r="B1172" s="11" t="str">
        <f t="shared" si="29"/>
        <v>Charles G. Koch Charitable Foundation_St Bonaventure University20125000</v>
      </c>
      <c r="C1172" s="11" t="s">
        <v>19</v>
      </c>
      <c r="D1172" s="11" t="s">
        <v>3396</v>
      </c>
      <c r="E1172" s="11" t="s">
        <v>3396</v>
      </c>
      <c r="F1172" s="4">
        <v>5000</v>
      </c>
      <c r="G1172" s="3">
        <v>2012</v>
      </c>
      <c r="H1172" s="3" t="s">
        <v>21</v>
      </c>
      <c r="I1172" s="12"/>
      <c r="J1172" s="3">
        <v>142</v>
      </c>
      <c r="K1172" s="3" t="str">
        <f>IF(VLOOKUP(D1172,'Resources Final'!A:C,3,FALSE)=0,"",VLOOKUP(D1172,'Resources Final'!A:C,3,FALSE))</f>
        <v/>
      </c>
      <c r="L1172" s="3" t="str">
        <f>IF(VLOOKUP(D1172,'Resources Final'!A:D,4,FALSE)=0,"",VLOOKUP(D1172,'Resources Final'!A:D,4,FALSE))</f>
        <v>Y</v>
      </c>
      <c r="M1172" s="3" t="str">
        <f>IF(VLOOKUP(D1172,'Resources Final'!A:E,5,FALSE)=0,"",VLOOKUP(D1172,'Resources Final'!A:E,5,FALSE))</f>
        <v/>
      </c>
      <c r="N1172" s="7" t="str">
        <f>IF(VLOOKUP(D1172,'Resources Final'!A:F,6,FALSE)=0,"",VLOOKUP(D1172,'Resources Final'!A:F,6,FALSE))</f>
        <v/>
      </c>
      <c r="O1172" s="3" t="str">
        <f>IF(VLOOKUP(D1172,'Resources Final'!A:G,7,FALSE)=0,"",VLOOKUP(D1172,'Resources Final'!A:G,7,FALSE))</f>
        <v/>
      </c>
    </row>
    <row r="1173" spans="1:15" x14ac:dyDescent="0.2">
      <c r="A1173" s="11">
        <v>990</v>
      </c>
      <c r="B1173" s="11" t="str">
        <f t="shared" si="29"/>
        <v>Charles G. Koch Charitable Foundation_St Cloud State University Foundation20126000</v>
      </c>
      <c r="C1173" s="11" t="s">
        <v>19</v>
      </c>
      <c r="D1173" s="11" t="s">
        <v>3398</v>
      </c>
      <c r="E1173" s="11" t="s">
        <v>3397</v>
      </c>
      <c r="F1173" s="4">
        <v>6000</v>
      </c>
      <c r="G1173" s="3">
        <v>2012</v>
      </c>
      <c r="H1173" s="3" t="s">
        <v>21</v>
      </c>
      <c r="I1173" s="12"/>
      <c r="J1173" s="3">
        <v>143</v>
      </c>
      <c r="K1173" s="3" t="str">
        <f>IF(VLOOKUP(D1173,'Resources Final'!A:C,3,FALSE)=0,"",VLOOKUP(D1173,'Resources Final'!A:C,3,FALSE))</f>
        <v/>
      </c>
      <c r="L1173" s="3" t="str">
        <f>IF(VLOOKUP(D1173,'Resources Final'!A:D,4,FALSE)=0,"",VLOOKUP(D1173,'Resources Final'!A:D,4,FALSE))</f>
        <v>Y</v>
      </c>
      <c r="M1173" s="3" t="str">
        <f>IF(VLOOKUP(D1173,'Resources Final'!A:E,5,FALSE)=0,"",VLOOKUP(D1173,'Resources Final'!A:E,5,FALSE))</f>
        <v/>
      </c>
      <c r="N1173" s="7" t="str">
        <f>IF(VLOOKUP(D1173,'Resources Final'!A:F,6,FALSE)=0,"",VLOOKUP(D1173,'Resources Final'!A:F,6,FALSE))</f>
        <v/>
      </c>
      <c r="O1173" s="3" t="str">
        <f>IF(VLOOKUP(D1173,'Resources Final'!A:G,7,FALSE)=0,"",VLOOKUP(D1173,'Resources Final'!A:G,7,FALSE))</f>
        <v/>
      </c>
    </row>
    <row r="1174" spans="1:15" x14ac:dyDescent="0.2">
      <c r="A1174" s="11">
        <v>990</v>
      </c>
      <c r="B1174" s="11" t="str">
        <f t="shared" si="29"/>
        <v>Charles G. Koch Charitable Foundation_St Edwards University20124000</v>
      </c>
      <c r="C1174" s="11" t="s">
        <v>19</v>
      </c>
      <c r="D1174" s="11" t="s">
        <v>3399</v>
      </c>
      <c r="E1174" s="11" t="s">
        <v>3399</v>
      </c>
      <c r="F1174" s="4">
        <v>4000</v>
      </c>
      <c r="G1174" s="3">
        <v>2012</v>
      </c>
      <c r="H1174" s="3" t="s">
        <v>21</v>
      </c>
      <c r="I1174" s="12"/>
      <c r="J1174" s="3">
        <v>144</v>
      </c>
      <c r="K1174" s="3" t="str">
        <f>IF(VLOOKUP(D1174,'Resources Final'!A:C,3,FALSE)=0,"",VLOOKUP(D1174,'Resources Final'!A:C,3,FALSE))</f>
        <v/>
      </c>
      <c r="L1174" s="3" t="str">
        <f>IF(VLOOKUP(D1174,'Resources Final'!A:D,4,FALSE)=0,"",VLOOKUP(D1174,'Resources Final'!A:D,4,FALSE))</f>
        <v>Y</v>
      </c>
      <c r="M1174" s="3" t="str">
        <f>IF(VLOOKUP(D1174,'Resources Final'!A:E,5,FALSE)=0,"",VLOOKUP(D1174,'Resources Final'!A:E,5,FALSE))</f>
        <v/>
      </c>
      <c r="N1174" s="7" t="str">
        <f>IF(VLOOKUP(D1174,'Resources Final'!A:F,6,FALSE)=0,"",VLOOKUP(D1174,'Resources Final'!A:F,6,FALSE))</f>
        <v/>
      </c>
      <c r="O1174" s="3" t="str">
        <f>IF(VLOOKUP(D1174,'Resources Final'!A:G,7,FALSE)=0,"",VLOOKUP(D1174,'Resources Final'!A:G,7,FALSE))</f>
        <v/>
      </c>
    </row>
    <row r="1175" spans="1:15" x14ac:dyDescent="0.2">
      <c r="A1175" s="11">
        <v>990</v>
      </c>
      <c r="B1175" s="11" t="str">
        <f t="shared" si="29"/>
        <v>Charles G. Koch Charitable Foundation_St John Fisher College201215500</v>
      </c>
      <c r="C1175" s="11" t="s">
        <v>19</v>
      </c>
      <c r="D1175" s="11" t="s">
        <v>3400</v>
      </c>
      <c r="E1175" s="11" t="s">
        <v>3400</v>
      </c>
      <c r="F1175" s="4">
        <v>15500</v>
      </c>
      <c r="G1175" s="3">
        <v>2012</v>
      </c>
      <c r="H1175" s="3" t="s">
        <v>21</v>
      </c>
      <c r="I1175" s="12"/>
      <c r="J1175" s="3">
        <v>145</v>
      </c>
      <c r="K1175" s="3" t="str">
        <f>IF(VLOOKUP(D1175,'Resources Final'!A:C,3,FALSE)=0,"",VLOOKUP(D1175,'Resources Final'!A:C,3,FALSE))</f>
        <v/>
      </c>
      <c r="L1175" s="3" t="str">
        <f>IF(VLOOKUP(D1175,'Resources Final'!A:D,4,FALSE)=0,"",VLOOKUP(D1175,'Resources Final'!A:D,4,FALSE))</f>
        <v>Y</v>
      </c>
      <c r="M1175" s="3" t="str">
        <f>IF(VLOOKUP(D1175,'Resources Final'!A:E,5,FALSE)=0,"",VLOOKUP(D1175,'Resources Final'!A:E,5,FALSE))</f>
        <v/>
      </c>
      <c r="N1175" s="7" t="str">
        <f>IF(VLOOKUP(D1175,'Resources Final'!A:F,6,FALSE)=0,"",VLOOKUP(D1175,'Resources Final'!A:F,6,FALSE))</f>
        <v/>
      </c>
      <c r="O1175" s="3" t="str">
        <f>IF(VLOOKUP(D1175,'Resources Final'!A:G,7,FALSE)=0,"",VLOOKUP(D1175,'Resources Final'!A:G,7,FALSE))</f>
        <v/>
      </c>
    </row>
    <row r="1176" spans="1:15" x14ac:dyDescent="0.2">
      <c r="A1176" s="11">
        <v>990</v>
      </c>
      <c r="B1176" s="11" t="str">
        <f t="shared" si="29"/>
        <v>Charles G. Koch Charitable Foundation_St John's University201232000</v>
      </c>
      <c r="C1176" s="11" t="s">
        <v>19</v>
      </c>
      <c r="D1176" s="11" t="s">
        <v>3401</v>
      </c>
      <c r="E1176" s="11" t="s">
        <v>3401</v>
      </c>
      <c r="F1176" s="4">
        <v>32000</v>
      </c>
      <c r="G1176" s="3">
        <v>2012</v>
      </c>
      <c r="H1176" s="3" t="s">
        <v>21</v>
      </c>
      <c r="I1176" s="12"/>
      <c r="J1176" s="3">
        <v>146</v>
      </c>
      <c r="K1176" s="3" t="str">
        <f>IF(VLOOKUP(D1176,'Resources Final'!A:C,3,FALSE)=0,"",VLOOKUP(D1176,'Resources Final'!A:C,3,FALSE))</f>
        <v/>
      </c>
      <c r="L1176" s="3" t="str">
        <f>IF(VLOOKUP(D1176,'Resources Final'!A:D,4,FALSE)=0,"",VLOOKUP(D1176,'Resources Final'!A:D,4,FALSE))</f>
        <v>Y</v>
      </c>
      <c r="M1176" s="3" t="str">
        <f>IF(VLOOKUP(D1176,'Resources Final'!A:E,5,FALSE)=0,"",VLOOKUP(D1176,'Resources Final'!A:E,5,FALSE))</f>
        <v/>
      </c>
      <c r="N1176" s="7" t="str">
        <f>IF(VLOOKUP(D1176,'Resources Final'!A:F,6,FALSE)=0,"",VLOOKUP(D1176,'Resources Final'!A:F,6,FALSE))</f>
        <v/>
      </c>
      <c r="O1176" s="3" t="str">
        <f>IF(VLOOKUP(D1176,'Resources Final'!A:G,7,FALSE)=0,"",VLOOKUP(D1176,'Resources Final'!A:G,7,FALSE))</f>
        <v/>
      </c>
    </row>
    <row r="1177" spans="1:15" x14ac:dyDescent="0.2">
      <c r="A1177" s="11">
        <v>990</v>
      </c>
      <c r="B1177" s="11" t="str">
        <f t="shared" si="29"/>
        <v>Charles G. Koch Charitable Foundation_St Lawrence University201215200</v>
      </c>
      <c r="C1177" s="11" t="s">
        <v>19</v>
      </c>
      <c r="D1177" s="11" t="s">
        <v>3402</v>
      </c>
      <c r="E1177" s="11" t="s">
        <v>3402</v>
      </c>
      <c r="F1177" s="4">
        <v>15200</v>
      </c>
      <c r="G1177" s="3">
        <v>2012</v>
      </c>
      <c r="H1177" s="3" t="s">
        <v>21</v>
      </c>
      <c r="I1177" s="12"/>
      <c r="J1177" s="3">
        <v>147</v>
      </c>
      <c r="K1177" s="3" t="str">
        <f>IF(VLOOKUP(D1177,'Resources Final'!A:C,3,FALSE)=0,"",VLOOKUP(D1177,'Resources Final'!A:C,3,FALSE))</f>
        <v/>
      </c>
      <c r="L1177" s="3" t="str">
        <f>IF(VLOOKUP(D1177,'Resources Final'!A:D,4,FALSE)=0,"",VLOOKUP(D1177,'Resources Final'!A:D,4,FALSE))</f>
        <v>Y</v>
      </c>
      <c r="M1177" s="3" t="str">
        <f>IF(VLOOKUP(D1177,'Resources Final'!A:E,5,FALSE)=0,"",VLOOKUP(D1177,'Resources Final'!A:E,5,FALSE))</f>
        <v/>
      </c>
      <c r="N1177" s="7" t="str">
        <f>IF(VLOOKUP(D1177,'Resources Final'!A:F,6,FALSE)=0,"",VLOOKUP(D1177,'Resources Final'!A:F,6,FALSE))</f>
        <v/>
      </c>
      <c r="O1177" s="3" t="str">
        <f>IF(VLOOKUP(D1177,'Resources Final'!A:G,7,FALSE)=0,"",VLOOKUP(D1177,'Resources Final'!A:G,7,FALSE))</f>
        <v/>
      </c>
    </row>
    <row r="1178" spans="1:15" x14ac:dyDescent="0.2">
      <c r="A1178" s="11">
        <v>990</v>
      </c>
      <c r="B1178" s="11" t="str">
        <f t="shared" si="29"/>
        <v>Charles G. Koch Charitable Foundation_St Mary's College of Maryland20127000</v>
      </c>
      <c r="C1178" s="11" t="s">
        <v>19</v>
      </c>
      <c r="D1178" s="11" t="s">
        <v>3403</v>
      </c>
      <c r="E1178" s="11" t="s">
        <v>3403</v>
      </c>
      <c r="F1178" s="4">
        <v>7000</v>
      </c>
      <c r="G1178" s="3">
        <v>2012</v>
      </c>
      <c r="H1178" s="3" t="s">
        <v>21</v>
      </c>
      <c r="I1178" s="12"/>
      <c r="J1178" s="3">
        <v>148</v>
      </c>
      <c r="K1178" s="3" t="str">
        <f>IF(VLOOKUP(D1178,'Resources Final'!A:C,3,FALSE)=0,"",VLOOKUP(D1178,'Resources Final'!A:C,3,FALSE))</f>
        <v/>
      </c>
      <c r="L1178" s="3" t="str">
        <f>IF(VLOOKUP(D1178,'Resources Final'!A:D,4,FALSE)=0,"",VLOOKUP(D1178,'Resources Final'!A:D,4,FALSE))</f>
        <v>Y</v>
      </c>
      <c r="M1178" s="3" t="str">
        <f>IF(VLOOKUP(D1178,'Resources Final'!A:E,5,FALSE)=0,"",VLOOKUP(D1178,'Resources Final'!A:E,5,FALSE))</f>
        <v/>
      </c>
      <c r="N1178" s="7" t="str">
        <f>IF(VLOOKUP(D1178,'Resources Final'!A:F,6,FALSE)=0,"",VLOOKUP(D1178,'Resources Final'!A:F,6,FALSE))</f>
        <v/>
      </c>
      <c r="O1178" s="3" t="str">
        <f>IF(VLOOKUP(D1178,'Resources Final'!A:G,7,FALSE)=0,"",VLOOKUP(D1178,'Resources Final'!A:G,7,FALSE))</f>
        <v/>
      </c>
    </row>
    <row r="1179" spans="1:15" x14ac:dyDescent="0.2">
      <c r="A1179" s="11">
        <v>990</v>
      </c>
      <c r="B1179" s="11" t="str">
        <f t="shared" si="29"/>
        <v>Charles G. Koch Charitable Foundation_St Vincent College201210000</v>
      </c>
      <c r="C1179" s="11" t="s">
        <v>19</v>
      </c>
      <c r="D1179" s="11" t="s">
        <v>3407</v>
      </c>
      <c r="E1179" s="11" t="s">
        <v>3407</v>
      </c>
      <c r="F1179" s="4">
        <v>10000</v>
      </c>
      <c r="G1179" s="3">
        <v>2012</v>
      </c>
      <c r="H1179" s="3" t="s">
        <v>21</v>
      </c>
      <c r="I1179" s="12"/>
      <c r="J1179" s="3">
        <v>149</v>
      </c>
      <c r="K1179" s="3" t="str">
        <f>IF(VLOOKUP(D1179,'Resources Final'!A:C,3,FALSE)=0,"",VLOOKUP(D1179,'Resources Final'!A:C,3,FALSE))</f>
        <v/>
      </c>
      <c r="L1179" s="3" t="str">
        <f>IF(VLOOKUP(D1179,'Resources Final'!A:D,4,FALSE)=0,"",VLOOKUP(D1179,'Resources Final'!A:D,4,FALSE))</f>
        <v>Y</v>
      </c>
      <c r="M1179" s="3" t="str">
        <f>IF(VLOOKUP(D1179,'Resources Final'!A:E,5,FALSE)=0,"",VLOOKUP(D1179,'Resources Final'!A:E,5,FALSE))</f>
        <v/>
      </c>
      <c r="N1179" s="7" t="str">
        <f>IF(VLOOKUP(D1179,'Resources Final'!A:F,6,FALSE)=0,"",VLOOKUP(D1179,'Resources Final'!A:F,6,FALSE))</f>
        <v/>
      </c>
      <c r="O1179" s="3" t="str">
        <f>IF(VLOOKUP(D1179,'Resources Final'!A:G,7,FALSE)=0,"",VLOOKUP(D1179,'Resources Final'!A:G,7,FALSE))</f>
        <v/>
      </c>
    </row>
    <row r="1180" spans="1:15" x14ac:dyDescent="0.2">
      <c r="A1180" s="11">
        <v>990</v>
      </c>
      <c r="B1180" s="11" t="str">
        <f t="shared" si="29"/>
        <v>Charles G. Koch Charitable Foundation_State Policy Network20121000</v>
      </c>
      <c r="C1180" s="11" t="s">
        <v>19</v>
      </c>
      <c r="D1180" s="11" t="s">
        <v>3419</v>
      </c>
      <c r="E1180" s="11" t="s">
        <v>3419</v>
      </c>
      <c r="F1180" s="4">
        <v>1000</v>
      </c>
      <c r="G1180" s="3">
        <v>2012</v>
      </c>
      <c r="H1180" s="3" t="s">
        <v>21</v>
      </c>
      <c r="I1180" s="12"/>
      <c r="J1180" s="3">
        <v>150</v>
      </c>
      <c r="K1180" s="3" t="str">
        <f>IF(VLOOKUP(D1180,'Resources Final'!A:C,3,FALSE)=0,"",VLOOKUP(D1180,'Resources Final'!A:C,3,FALSE))</f>
        <v/>
      </c>
      <c r="L1180" s="3" t="str">
        <f>IF(VLOOKUP(D1180,'Resources Final'!A:D,4,FALSE)=0,"",VLOOKUP(D1180,'Resources Final'!A:D,4,FALSE))</f>
        <v/>
      </c>
      <c r="M1180" s="3" t="str">
        <f>IF(VLOOKUP(D1180,'Resources Final'!A:E,5,FALSE)=0,"",VLOOKUP(D1180,'Resources Final'!A:E,5,FALSE))</f>
        <v/>
      </c>
      <c r="N1180" s="7" t="str">
        <f>IF(VLOOKUP(D1180,'Resources Final'!A:F,6,FALSE)=0,"",VLOOKUP(D1180,'Resources Final'!A:F,6,FALSE))</f>
        <v>https://www.desmogblog.com/state-policy-network</v>
      </c>
      <c r="O1180" s="3" t="str">
        <f>IF(VLOOKUP(D1180,'Resources Final'!A:G,7,FALSE)=0,"",VLOOKUP(D1180,'Resources Final'!A:G,7,FALSE))</f>
        <v>Desmog</v>
      </c>
    </row>
    <row r="1181" spans="1:15" x14ac:dyDescent="0.2">
      <c r="A1181" s="11">
        <v>990</v>
      </c>
      <c r="B1181" s="11" t="str">
        <f t="shared" si="29"/>
        <v>Charles G. Koch Charitable Foundation_State University of New York20127500</v>
      </c>
      <c r="C1181" s="11" t="s">
        <v>19</v>
      </c>
      <c r="D1181" s="11" t="s">
        <v>3036</v>
      </c>
      <c r="E1181" s="11" t="s">
        <v>3036</v>
      </c>
      <c r="F1181" s="4">
        <v>7500</v>
      </c>
      <c r="G1181" s="3">
        <v>2012</v>
      </c>
      <c r="H1181" s="3" t="s">
        <v>21</v>
      </c>
      <c r="I1181" s="12"/>
      <c r="J1181" s="3">
        <v>151</v>
      </c>
      <c r="K1181" s="3" t="str">
        <f>IF(VLOOKUP(D1181,'Resources Final'!A:C,3,FALSE)=0,"",VLOOKUP(D1181,'Resources Final'!A:C,3,FALSE))</f>
        <v/>
      </c>
      <c r="L1181" s="3" t="str">
        <f>IF(VLOOKUP(D1181,'Resources Final'!A:D,4,FALSE)=0,"",VLOOKUP(D1181,'Resources Final'!A:D,4,FALSE))</f>
        <v>Y</v>
      </c>
      <c r="M1181" s="3" t="str">
        <f>IF(VLOOKUP(D1181,'Resources Final'!A:E,5,FALSE)=0,"",VLOOKUP(D1181,'Resources Final'!A:E,5,FALSE))</f>
        <v/>
      </c>
      <c r="N1181" s="7" t="str">
        <f>IF(VLOOKUP(D1181,'Resources Final'!A:F,6,FALSE)=0,"",VLOOKUP(D1181,'Resources Final'!A:F,6,FALSE))</f>
        <v/>
      </c>
      <c r="O1181" s="3" t="str">
        <f>IF(VLOOKUP(D1181,'Resources Final'!A:G,7,FALSE)=0,"",VLOOKUP(D1181,'Resources Final'!A:G,7,FALSE))</f>
        <v/>
      </c>
    </row>
    <row r="1182" spans="1:15" x14ac:dyDescent="0.2">
      <c r="A1182" s="11">
        <v>990</v>
      </c>
      <c r="B1182" s="11" t="str">
        <f t="shared" si="29"/>
        <v>Charles G. Koch Charitable Foundation_Step Up Ministry201225000</v>
      </c>
      <c r="C1182" s="11" t="s">
        <v>19</v>
      </c>
      <c r="D1182" s="11" t="s">
        <v>3427</v>
      </c>
      <c r="E1182" s="11" t="s">
        <v>3427</v>
      </c>
      <c r="F1182" s="4">
        <v>25000</v>
      </c>
      <c r="G1182" s="3">
        <v>2012</v>
      </c>
      <c r="H1182" s="3" t="s">
        <v>21</v>
      </c>
      <c r="I1182" s="12"/>
      <c r="J1182" s="3">
        <v>152</v>
      </c>
      <c r="K1182" s="3" t="str">
        <f>IF(VLOOKUP(D1182,'Resources Final'!A:C,3,FALSE)=0,"",VLOOKUP(D1182,'Resources Final'!A:C,3,FALSE))</f>
        <v/>
      </c>
      <c r="L1182" s="3" t="str">
        <f>IF(VLOOKUP(D1182,'Resources Final'!A:D,4,FALSE)=0,"",VLOOKUP(D1182,'Resources Final'!A:D,4,FALSE))</f>
        <v/>
      </c>
      <c r="M1182" s="3" t="str">
        <f>IF(VLOOKUP(D1182,'Resources Final'!A:E,5,FALSE)=0,"",VLOOKUP(D1182,'Resources Final'!A:E,5,FALSE))</f>
        <v>N</v>
      </c>
      <c r="N1182" s="7" t="str">
        <f>IF(VLOOKUP(D1182,'Resources Final'!A:F,6,FALSE)=0,"",VLOOKUP(D1182,'Resources Final'!A:F,6,FALSE))</f>
        <v/>
      </c>
      <c r="O1182" s="3" t="str">
        <f>IF(VLOOKUP(D1182,'Resources Final'!A:G,7,FALSE)=0,"",VLOOKUP(D1182,'Resources Final'!A:G,7,FALSE))</f>
        <v/>
      </c>
    </row>
    <row r="1183" spans="1:15" x14ac:dyDescent="0.2">
      <c r="A1183" s="11">
        <v>990</v>
      </c>
      <c r="B1183" s="11" t="str">
        <f t="shared" si="29"/>
        <v>Charles G. Koch Charitable Foundation_Stephen F Austin State University201220100</v>
      </c>
      <c r="C1183" s="11" t="s">
        <v>19</v>
      </c>
      <c r="D1183" s="11" t="s">
        <v>3428</v>
      </c>
      <c r="E1183" s="11" t="s">
        <v>3428</v>
      </c>
      <c r="F1183" s="4">
        <v>20100</v>
      </c>
      <c r="G1183" s="3">
        <v>2012</v>
      </c>
      <c r="H1183" s="3" t="s">
        <v>21</v>
      </c>
      <c r="I1183" s="12"/>
      <c r="J1183" s="3">
        <v>153</v>
      </c>
      <c r="K1183" s="3" t="str">
        <f>IF(VLOOKUP(D1183,'Resources Final'!A:C,3,FALSE)=0,"",VLOOKUP(D1183,'Resources Final'!A:C,3,FALSE))</f>
        <v/>
      </c>
      <c r="L1183" s="3" t="str">
        <f>IF(VLOOKUP(D1183,'Resources Final'!A:D,4,FALSE)=0,"",VLOOKUP(D1183,'Resources Final'!A:D,4,FALSE))</f>
        <v>Y</v>
      </c>
      <c r="M1183" s="3" t="str">
        <f>IF(VLOOKUP(D1183,'Resources Final'!A:E,5,FALSE)=0,"",VLOOKUP(D1183,'Resources Final'!A:E,5,FALSE))</f>
        <v/>
      </c>
      <c r="N1183" s="7" t="str">
        <f>IF(VLOOKUP(D1183,'Resources Final'!A:F,6,FALSE)=0,"",VLOOKUP(D1183,'Resources Final'!A:F,6,FALSE))</f>
        <v/>
      </c>
      <c r="O1183" s="3" t="str">
        <f>IF(VLOOKUP(D1183,'Resources Final'!A:G,7,FALSE)=0,"",VLOOKUP(D1183,'Resources Final'!A:G,7,FALSE))</f>
        <v/>
      </c>
    </row>
    <row r="1184" spans="1:15" x14ac:dyDescent="0.2">
      <c r="A1184" s="11">
        <v>990</v>
      </c>
      <c r="B1184" s="11" t="str">
        <f t="shared" si="29"/>
        <v>Charles G. Koch Charitable Foundation_Stonehill College201214000</v>
      </c>
      <c r="C1184" s="11" t="s">
        <v>19</v>
      </c>
      <c r="D1184" s="11" t="s">
        <v>3453</v>
      </c>
      <c r="E1184" s="11" t="s">
        <v>3453</v>
      </c>
      <c r="F1184" s="4">
        <v>14000</v>
      </c>
      <c r="G1184" s="3">
        <v>2012</v>
      </c>
      <c r="H1184" s="3" t="s">
        <v>21</v>
      </c>
      <c r="I1184" s="12"/>
      <c r="J1184" s="3">
        <v>154</v>
      </c>
      <c r="K1184" s="3" t="str">
        <f>IF(VLOOKUP(D1184,'Resources Final'!A:C,3,FALSE)=0,"",VLOOKUP(D1184,'Resources Final'!A:C,3,FALSE))</f>
        <v/>
      </c>
      <c r="L1184" s="3" t="str">
        <f>IF(VLOOKUP(D1184,'Resources Final'!A:D,4,FALSE)=0,"",VLOOKUP(D1184,'Resources Final'!A:D,4,FALSE))</f>
        <v>Y</v>
      </c>
      <c r="M1184" s="3" t="str">
        <f>IF(VLOOKUP(D1184,'Resources Final'!A:E,5,FALSE)=0,"",VLOOKUP(D1184,'Resources Final'!A:E,5,FALSE))</f>
        <v/>
      </c>
      <c r="N1184" s="7" t="str">
        <f>IF(VLOOKUP(D1184,'Resources Final'!A:F,6,FALSE)=0,"",VLOOKUP(D1184,'Resources Final'!A:F,6,FALSE))</f>
        <v/>
      </c>
      <c r="O1184" s="3" t="str">
        <f>IF(VLOOKUP(D1184,'Resources Final'!A:G,7,FALSE)=0,"",VLOOKUP(D1184,'Resources Final'!A:G,7,FALSE))</f>
        <v/>
      </c>
    </row>
    <row r="1185" spans="1:15" x14ac:dyDescent="0.2">
      <c r="A1185" s="11">
        <v>990</v>
      </c>
      <c r="B1185" s="11" t="str">
        <f t="shared" si="29"/>
        <v>Charles G. Koch Charitable Foundation_Students for Liberty201250000</v>
      </c>
      <c r="C1185" s="11" t="s">
        <v>19</v>
      </c>
      <c r="D1185" s="11" t="s">
        <v>3465</v>
      </c>
      <c r="E1185" s="11" t="s">
        <v>3465</v>
      </c>
      <c r="F1185" s="4">
        <v>50000</v>
      </c>
      <c r="G1185" s="3">
        <v>2012</v>
      </c>
      <c r="H1185" s="3" t="s">
        <v>21</v>
      </c>
      <c r="I1185" s="12"/>
      <c r="J1185" s="3">
        <v>155</v>
      </c>
      <c r="K1185" s="3" t="str">
        <f>IF(VLOOKUP(D1185,'Resources Final'!A:C,3,FALSE)=0,"",VLOOKUP(D1185,'Resources Final'!A:C,3,FALSE))</f>
        <v/>
      </c>
      <c r="L1185" s="3" t="str">
        <f>IF(VLOOKUP(D1185,'Resources Final'!A:D,4,FALSE)=0,"",VLOOKUP(D1185,'Resources Final'!A:D,4,FALSE))</f>
        <v/>
      </c>
      <c r="M1185" s="3" t="str">
        <f>IF(VLOOKUP(D1185,'Resources Final'!A:E,5,FALSE)=0,"",VLOOKUP(D1185,'Resources Final'!A:E,5,FALSE))</f>
        <v/>
      </c>
      <c r="N1185" s="7" t="str">
        <f>IF(VLOOKUP(D1185,'Resources Final'!A:F,6,FALSE)=0,"",VLOOKUP(D1185,'Resources Final'!A:F,6,FALSE))</f>
        <v>https://www.sourcewatch.org/index.php/Students_for_Liberty</v>
      </c>
      <c r="O1185" s="3" t="str">
        <f>IF(VLOOKUP(D1185,'Resources Final'!A:G,7,FALSE)=0,"",VLOOKUP(D1185,'Resources Final'!A:G,7,FALSE))</f>
        <v>Sourcewatch</v>
      </c>
    </row>
    <row r="1186" spans="1:15" x14ac:dyDescent="0.2">
      <c r="A1186" s="11">
        <v>990</v>
      </c>
      <c r="B1186" s="11" t="str">
        <f t="shared" si="29"/>
        <v>Charles G. Koch Charitable Foundation_Suffolk University201244734</v>
      </c>
      <c r="C1186" s="11" t="s">
        <v>19</v>
      </c>
      <c r="D1186" s="11" t="s">
        <v>3472</v>
      </c>
      <c r="E1186" s="11" t="s">
        <v>3472</v>
      </c>
      <c r="F1186" s="4">
        <v>44734</v>
      </c>
      <c r="G1186" s="3">
        <v>2012</v>
      </c>
      <c r="H1186" s="3" t="s">
        <v>21</v>
      </c>
      <c r="I1186" s="12"/>
      <c r="J1186" s="3">
        <v>156</v>
      </c>
      <c r="K1186" s="3" t="str">
        <f>IF(VLOOKUP(D1186,'Resources Final'!A:C,3,FALSE)=0,"",VLOOKUP(D1186,'Resources Final'!A:C,3,FALSE))</f>
        <v/>
      </c>
      <c r="L1186" s="3" t="str">
        <f>IF(VLOOKUP(D1186,'Resources Final'!A:D,4,FALSE)=0,"",VLOOKUP(D1186,'Resources Final'!A:D,4,FALSE))</f>
        <v>Y</v>
      </c>
      <c r="M1186" s="3" t="str">
        <f>IF(VLOOKUP(D1186,'Resources Final'!A:E,5,FALSE)=0,"",VLOOKUP(D1186,'Resources Final'!A:E,5,FALSE))</f>
        <v/>
      </c>
      <c r="N1186" s="7" t="str">
        <f>IF(VLOOKUP(D1186,'Resources Final'!A:F,6,FALSE)=0,"",VLOOKUP(D1186,'Resources Final'!A:F,6,FALSE))</f>
        <v/>
      </c>
      <c r="O1186" s="3" t="str">
        <f>IF(VLOOKUP(D1186,'Resources Final'!A:G,7,FALSE)=0,"",VLOOKUP(D1186,'Resources Final'!A:G,7,FALSE))</f>
        <v/>
      </c>
    </row>
    <row r="1187" spans="1:15" x14ac:dyDescent="0.2">
      <c r="A1187" s="11">
        <v>990</v>
      </c>
      <c r="B1187" s="11" t="str">
        <f t="shared" si="29"/>
        <v>Charles G. Koch Charitable Foundation_Texas A&amp;M University201216700</v>
      </c>
      <c r="C1187" s="11" t="s">
        <v>19</v>
      </c>
      <c r="D1187" s="11" t="s">
        <v>3550</v>
      </c>
      <c r="E1187" s="11" t="s">
        <v>3550</v>
      </c>
      <c r="F1187" s="4">
        <v>16700</v>
      </c>
      <c r="G1187" s="3">
        <v>2012</v>
      </c>
      <c r="H1187" s="3" t="s">
        <v>21</v>
      </c>
      <c r="I1187" s="12"/>
      <c r="J1187" s="3">
        <v>157</v>
      </c>
      <c r="K1187" s="3" t="str">
        <f>IF(VLOOKUP(D1187,'Resources Final'!A:C,3,FALSE)=0,"",VLOOKUP(D1187,'Resources Final'!A:C,3,FALSE))</f>
        <v/>
      </c>
      <c r="L1187" s="3" t="str">
        <f>IF(VLOOKUP(D1187,'Resources Final'!A:D,4,FALSE)=0,"",VLOOKUP(D1187,'Resources Final'!A:D,4,FALSE))</f>
        <v>Y</v>
      </c>
      <c r="M1187" s="3" t="str">
        <f>IF(VLOOKUP(D1187,'Resources Final'!A:E,5,FALSE)=0,"",VLOOKUP(D1187,'Resources Final'!A:E,5,FALSE))</f>
        <v/>
      </c>
      <c r="N1187" s="7" t="str">
        <f>IF(VLOOKUP(D1187,'Resources Final'!A:F,6,FALSE)=0,"",VLOOKUP(D1187,'Resources Final'!A:F,6,FALSE))</f>
        <v/>
      </c>
      <c r="O1187" s="3" t="str">
        <f>IF(VLOOKUP(D1187,'Resources Final'!A:G,7,FALSE)=0,"",VLOOKUP(D1187,'Resources Final'!A:G,7,FALSE))</f>
        <v/>
      </c>
    </row>
    <row r="1188" spans="1:15" x14ac:dyDescent="0.2">
      <c r="A1188" s="11">
        <v>990</v>
      </c>
      <c r="B1188" s="11" t="str">
        <f t="shared" si="29"/>
        <v>Charles G. Koch Charitable Foundation_Texas State University201210750</v>
      </c>
      <c r="C1188" s="11" t="s">
        <v>19</v>
      </c>
      <c r="D1188" s="11" t="s">
        <v>3557</v>
      </c>
      <c r="E1188" s="11" t="s">
        <v>3557</v>
      </c>
      <c r="F1188" s="4">
        <v>10750</v>
      </c>
      <c r="G1188" s="3">
        <v>2012</v>
      </c>
      <c r="H1188" s="3" t="s">
        <v>21</v>
      </c>
      <c r="I1188" s="12"/>
      <c r="J1188" s="3">
        <v>158</v>
      </c>
      <c r="K1188" s="3" t="str">
        <f>IF(VLOOKUP(D1188,'Resources Final'!A:C,3,FALSE)=0,"",VLOOKUP(D1188,'Resources Final'!A:C,3,FALSE))</f>
        <v/>
      </c>
      <c r="L1188" s="3" t="str">
        <f>IF(VLOOKUP(D1188,'Resources Final'!A:D,4,FALSE)=0,"",VLOOKUP(D1188,'Resources Final'!A:D,4,FALSE))</f>
        <v>Y</v>
      </c>
      <c r="M1188" s="3" t="str">
        <f>IF(VLOOKUP(D1188,'Resources Final'!A:E,5,FALSE)=0,"",VLOOKUP(D1188,'Resources Final'!A:E,5,FALSE))</f>
        <v/>
      </c>
      <c r="N1188" s="7" t="str">
        <f>IF(VLOOKUP(D1188,'Resources Final'!A:F,6,FALSE)=0,"",VLOOKUP(D1188,'Resources Final'!A:F,6,FALSE))</f>
        <v/>
      </c>
      <c r="O1188" s="3" t="str">
        <f>IF(VLOOKUP(D1188,'Resources Final'!A:G,7,FALSE)=0,"",VLOOKUP(D1188,'Resources Final'!A:G,7,FALSE))</f>
        <v/>
      </c>
    </row>
    <row r="1189" spans="1:15" x14ac:dyDescent="0.2">
      <c r="A1189" s="11">
        <v>990</v>
      </c>
      <c r="B1189" s="11" t="str">
        <f t="shared" ref="B1189:B1252" si="30">C1189&amp;"_"&amp;D1189&amp;G1189&amp;F1189</f>
        <v>Charles G. Koch Charitable Foundation_Catholic University of America20128000</v>
      </c>
      <c r="C1189" s="11" t="s">
        <v>19</v>
      </c>
      <c r="D1189" s="11" t="s">
        <v>635</v>
      </c>
      <c r="E1189" s="11" t="s">
        <v>635</v>
      </c>
      <c r="F1189" s="4">
        <v>8000</v>
      </c>
      <c r="G1189" s="3">
        <v>2012</v>
      </c>
      <c r="H1189" s="3" t="s">
        <v>21</v>
      </c>
      <c r="I1189" s="12"/>
      <c r="J1189" s="3">
        <v>159</v>
      </c>
      <c r="K1189" s="3" t="str">
        <f>IF(VLOOKUP(D1189,'Resources Final'!A:C,3,FALSE)=0,"",VLOOKUP(D1189,'Resources Final'!A:C,3,FALSE))</f>
        <v/>
      </c>
      <c r="L1189" s="3" t="str">
        <f>IF(VLOOKUP(D1189,'Resources Final'!A:D,4,FALSE)=0,"",VLOOKUP(D1189,'Resources Final'!A:D,4,FALSE))</f>
        <v>Y</v>
      </c>
      <c r="M1189" s="3" t="str">
        <f>IF(VLOOKUP(D1189,'Resources Final'!A:E,5,FALSE)=0,"",VLOOKUP(D1189,'Resources Final'!A:E,5,FALSE))</f>
        <v/>
      </c>
      <c r="N1189" s="7" t="str">
        <f>IF(VLOOKUP(D1189,'Resources Final'!A:F,6,FALSE)=0,"",VLOOKUP(D1189,'Resources Final'!A:F,6,FALSE))</f>
        <v/>
      </c>
      <c r="O1189" s="3" t="str">
        <f>IF(VLOOKUP(D1189,'Resources Final'!A:G,7,FALSE)=0,"",VLOOKUP(D1189,'Resources Final'!A:G,7,FALSE))</f>
        <v/>
      </c>
    </row>
    <row r="1190" spans="1:15" x14ac:dyDescent="0.2">
      <c r="A1190" s="11">
        <v>990</v>
      </c>
      <c r="B1190" s="11" t="str">
        <f t="shared" si="30"/>
        <v>Charles G. Koch Charitable Foundation_The Citadel Foundation20124500</v>
      </c>
      <c r="C1190" s="11" t="s">
        <v>19</v>
      </c>
      <c r="D1190" s="11" t="s">
        <v>3574</v>
      </c>
      <c r="E1190" s="11" t="s">
        <v>3574</v>
      </c>
      <c r="F1190" s="4">
        <v>4500</v>
      </c>
      <c r="G1190" s="3">
        <v>2012</v>
      </c>
      <c r="H1190" s="3" t="s">
        <v>21</v>
      </c>
      <c r="I1190" s="12"/>
      <c r="J1190" s="3">
        <v>160</v>
      </c>
      <c r="K1190" s="3" t="str">
        <f>IF(VLOOKUP(D1190,'Resources Final'!A:C,3,FALSE)=0,"",VLOOKUP(D1190,'Resources Final'!A:C,3,FALSE))</f>
        <v/>
      </c>
      <c r="L1190" s="3" t="str">
        <f>IF(VLOOKUP(D1190,'Resources Final'!A:D,4,FALSE)=0,"",VLOOKUP(D1190,'Resources Final'!A:D,4,FALSE))</f>
        <v>Y</v>
      </c>
      <c r="M1190" s="3" t="str">
        <f>IF(VLOOKUP(D1190,'Resources Final'!A:E,5,FALSE)=0,"",VLOOKUP(D1190,'Resources Final'!A:E,5,FALSE))</f>
        <v/>
      </c>
      <c r="N1190" s="7" t="str">
        <f>IF(VLOOKUP(D1190,'Resources Final'!A:F,6,FALSE)=0,"",VLOOKUP(D1190,'Resources Final'!A:F,6,FALSE))</f>
        <v/>
      </c>
      <c r="O1190" s="3" t="str">
        <f>IF(VLOOKUP(D1190,'Resources Final'!A:G,7,FALSE)=0,"",VLOOKUP(D1190,'Resources Final'!A:G,7,FALSE))</f>
        <v/>
      </c>
    </row>
    <row r="1191" spans="1:15" x14ac:dyDescent="0.2">
      <c r="A1191" s="11">
        <v>990</v>
      </c>
      <c r="B1191" s="11" t="str">
        <f t="shared" si="30"/>
        <v>Charles G. Koch Charitable Foundation_The College of New Jersey201218200</v>
      </c>
      <c r="C1191" s="11" t="s">
        <v>19</v>
      </c>
      <c r="D1191" s="11" t="s">
        <v>3577</v>
      </c>
      <c r="E1191" s="11" t="s">
        <v>3577</v>
      </c>
      <c r="F1191" s="4">
        <v>18200</v>
      </c>
      <c r="G1191" s="3">
        <v>2012</v>
      </c>
      <c r="H1191" s="3" t="s">
        <v>21</v>
      </c>
      <c r="I1191" s="12"/>
      <c r="J1191" s="3">
        <v>161</v>
      </c>
      <c r="K1191" s="3" t="str">
        <f>IF(VLOOKUP(D1191,'Resources Final'!A:C,3,FALSE)=0,"",VLOOKUP(D1191,'Resources Final'!A:C,3,FALSE))</f>
        <v/>
      </c>
      <c r="L1191" s="3" t="str">
        <f>IF(VLOOKUP(D1191,'Resources Final'!A:D,4,FALSE)=0,"",VLOOKUP(D1191,'Resources Final'!A:D,4,FALSE))</f>
        <v>Y</v>
      </c>
      <c r="M1191" s="3" t="str">
        <f>IF(VLOOKUP(D1191,'Resources Final'!A:E,5,FALSE)=0,"",VLOOKUP(D1191,'Resources Final'!A:E,5,FALSE))</f>
        <v/>
      </c>
      <c r="N1191" s="7" t="str">
        <f>IF(VLOOKUP(D1191,'Resources Final'!A:F,6,FALSE)=0,"",VLOOKUP(D1191,'Resources Final'!A:F,6,FALSE))</f>
        <v/>
      </c>
      <c r="O1191" s="3" t="str">
        <f>IF(VLOOKUP(D1191,'Resources Final'!A:G,7,FALSE)=0,"",VLOOKUP(D1191,'Resources Final'!A:G,7,FALSE))</f>
        <v/>
      </c>
    </row>
    <row r="1192" spans="1:15" x14ac:dyDescent="0.2">
      <c r="A1192" s="11">
        <v>990</v>
      </c>
      <c r="B1192" s="11" t="str">
        <f t="shared" si="30"/>
        <v>Charles G. Koch Charitable Foundation_The Educational Reviewer20124000</v>
      </c>
      <c r="C1192" s="11" t="s">
        <v>19</v>
      </c>
      <c r="D1192" s="11" t="s">
        <v>3580</v>
      </c>
      <c r="E1192" s="11" t="s">
        <v>3580</v>
      </c>
      <c r="F1192" s="4">
        <v>4000</v>
      </c>
      <c r="G1192" s="3">
        <v>2012</v>
      </c>
      <c r="H1192" s="3" t="s">
        <v>21</v>
      </c>
      <c r="I1192" s="12"/>
      <c r="J1192" s="3">
        <v>162</v>
      </c>
      <c r="K1192" s="3" t="str">
        <f>IF(VLOOKUP(D1192,'Resources Final'!A:C,3,FALSE)=0,"",VLOOKUP(D1192,'Resources Final'!A:C,3,FALSE))</f>
        <v/>
      </c>
      <c r="L1192" s="3" t="str">
        <f>IF(VLOOKUP(D1192,'Resources Final'!A:D,4,FALSE)=0,"",VLOOKUP(D1192,'Resources Final'!A:D,4,FALSE))</f>
        <v/>
      </c>
      <c r="M1192" s="3" t="str">
        <f>IF(VLOOKUP(D1192,'Resources Final'!A:E,5,FALSE)=0,"",VLOOKUP(D1192,'Resources Final'!A:E,5,FALSE))</f>
        <v/>
      </c>
      <c r="N1192" s="7" t="str">
        <f>IF(VLOOKUP(D1192,'Resources Final'!A:F,6,FALSE)=0,"",VLOOKUP(D1192,'Resources Final'!A:F,6,FALSE))</f>
        <v/>
      </c>
      <c r="O1192" s="3" t="str">
        <f>IF(VLOOKUP(D1192,'Resources Final'!A:G,7,FALSE)=0,"",VLOOKUP(D1192,'Resources Final'!A:G,7,FALSE))</f>
        <v/>
      </c>
    </row>
    <row r="1193" spans="1:15" x14ac:dyDescent="0.2">
      <c r="A1193" s="11">
        <v>990</v>
      </c>
      <c r="B1193" s="11" t="str">
        <f t="shared" si="30"/>
        <v>Charles G. Koch Charitable Foundation_Fund for American Studies201248000</v>
      </c>
      <c r="C1193" s="11" t="s">
        <v>19</v>
      </c>
      <c r="D1193" s="11" t="s">
        <v>1318</v>
      </c>
      <c r="E1193" s="11" t="s">
        <v>1318</v>
      </c>
      <c r="F1193" s="4">
        <v>48000</v>
      </c>
      <c r="G1193" s="3">
        <v>2012</v>
      </c>
      <c r="H1193" s="3" t="s">
        <v>21</v>
      </c>
      <c r="I1193" s="12"/>
      <c r="J1193" s="3">
        <v>163</v>
      </c>
      <c r="K1193" s="3" t="str">
        <f>IF(VLOOKUP(D1193,'Resources Final'!A:C,3,FALSE)=0,"",VLOOKUP(D1193,'Resources Final'!A:C,3,FALSE))</f>
        <v/>
      </c>
      <c r="L1193" s="3" t="str">
        <f>IF(VLOOKUP(D1193,'Resources Final'!A:D,4,FALSE)=0,"",VLOOKUP(D1193,'Resources Final'!A:D,4,FALSE))</f>
        <v/>
      </c>
      <c r="M1193" s="3" t="str">
        <f>IF(VLOOKUP(D1193,'Resources Final'!A:E,5,FALSE)=0,"",VLOOKUP(D1193,'Resources Final'!A:E,5,FALSE))</f>
        <v/>
      </c>
      <c r="N1193" s="7" t="str">
        <f>IF(VLOOKUP(D1193,'Resources Final'!A:F,6,FALSE)=0,"",VLOOKUP(D1193,'Resources Final'!A:F,6,FALSE))</f>
        <v>https://www.sourcewatch.org/index.php/Fund_for_American_Studies</v>
      </c>
      <c r="O1193" s="3" t="str">
        <f>IF(VLOOKUP(D1193,'Resources Final'!A:G,7,FALSE)=0,"",VLOOKUP(D1193,'Resources Final'!A:G,7,FALSE))</f>
        <v>Sourcewatch</v>
      </c>
    </row>
    <row r="1194" spans="1:15" x14ac:dyDescent="0.2">
      <c r="A1194" s="11">
        <v>990</v>
      </c>
      <c r="B1194" s="11" t="str">
        <f t="shared" si="30"/>
        <v>Charles G. Koch Charitable Foundation_The Phillips Foundation201255000</v>
      </c>
      <c r="C1194" s="11" t="s">
        <v>19</v>
      </c>
      <c r="D1194" s="11" t="s">
        <v>3600</v>
      </c>
      <c r="E1194" s="11" t="s">
        <v>3600</v>
      </c>
      <c r="F1194" s="4">
        <v>55000</v>
      </c>
      <c r="G1194" s="3">
        <v>2012</v>
      </c>
      <c r="H1194" s="3" t="s">
        <v>21</v>
      </c>
      <c r="I1194" s="12"/>
      <c r="J1194" s="3">
        <v>164</v>
      </c>
      <c r="K1194" s="3" t="str">
        <f>IF(VLOOKUP(D1194,'Resources Final'!A:C,3,FALSE)=0,"",VLOOKUP(D1194,'Resources Final'!A:C,3,FALSE))</f>
        <v/>
      </c>
      <c r="L1194" s="3" t="str">
        <f>IF(VLOOKUP(D1194,'Resources Final'!A:D,4,FALSE)=0,"",VLOOKUP(D1194,'Resources Final'!A:D,4,FALSE))</f>
        <v/>
      </c>
      <c r="M1194" s="3" t="str">
        <f>IF(VLOOKUP(D1194,'Resources Final'!A:E,5,FALSE)=0,"",VLOOKUP(D1194,'Resources Final'!A:E,5,FALSE))</f>
        <v/>
      </c>
      <c r="N1194" s="7" t="str">
        <f>IF(VLOOKUP(D1194,'Resources Final'!A:F,6,FALSE)=0,"",VLOOKUP(D1194,'Resources Final'!A:F,6,FALSE))</f>
        <v>https://www.sourcewatch.org/index.php/Phillips_Foundation</v>
      </c>
      <c r="O1194" s="3" t="str">
        <f>IF(VLOOKUP(D1194,'Resources Final'!A:G,7,FALSE)=0,"",VLOOKUP(D1194,'Resources Final'!A:G,7,FALSE))</f>
        <v>Sourcewatch</v>
      </c>
    </row>
    <row r="1195" spans="1:15" x14ac:dyDescent="0.2">
      <c r="A1195" s="11">
        <v>990</v>
      </c>
      <c r="B1195" s="11" t="str">
        <f t="shared" si="30"/>
        <v>Charles G. Koch Charitable Foundation_Tower Foundation of San Jose State University201225000</v>
      </c>
      <c r="C1195" s="11" t="s">
        <v>19</v>
      </c>
      <c r="D1195" s="11" t="s">
        <v>3668</v>
      </c>
      <c r="E1195" s="11" t="s">
        <v>3668</v>
      </c>
      <c r="F1195" s="4">
        <v>25000</v>
      </c>
      <c r="G1195" s="3">
        <v>2012</v>
      </c>
      <c r="H1195" s="3" t="s">
        <v>21</v>
      </c>
      <c r="I1195" s="12"/>
      <c r="J1195" s="3">
        <v>165</v>
      </c>
      <c r="K1195" s="3" t="str">
        <f>IF(VLOOKUP(D1195,'Resources Final'!A:C,3,FALSE)=0,"",VLOOKUP(D1195,'Resources Final'!A:C,3,FALSE))</f>
        <v/>
      </c>
      <c r="L1195" s="3" t="str">
        <f>IF(VLOOKUP(D1195,'Resources Final'!A:D,4,FALSE)=0,"",VLOOKUP(D1195,'Resources Final'!A:D,4,FALSE))</f>
        <v>Y</v>
      </c>
      <c r="M1195" s="3" t="str">
        <f>IF(VLOOKUP(D1195,'Resources Final'!A:E,5,FALSE)=0,"",VLOOKUP(D1195,'Resources Final'!A:E,5,FALSE))</f>
        <v/>
      </c>
      <c r="N1195" s="7" t="str">
        <f>IF(VLOOKUP(D1195,'Resources Final'!A:F,6,FALSE)=0,"",VLOOKUP(D1195,'Resources Final'!A:F,6,FALSE))</f>
        <v/>
      </c>
      <c r="O1195" s="3" t="str">
        <f>IF(VLOOKUP(D1195,'Resources Final'!A:G,7,FALSE)=0,"",VLOOKUP(D1195,'Resources Final'!A:G,7,FALSE))</f>
        <v/>
      </c>
    </row>
    <row r="1196" spans="1:15" x14ac:dyDescent="0.2">
      <c r="A1196" s="11">
        <v>990</v>
      </c>
      <c r="B1196" s="11" t="str">
        <f t="shared" si="30"/>
        <v>Charles G. Koch Charitable Foundation_Trinity College201210000</v>
      </c>
      <c r="C1196" s="11" t="s">
        <v>19</v>
      </c>
      <c r="D1196" s="11" t="s">
        <v>3682</v>
      </c>
      <c r="E1196" s="11" t="s">
        <v>3682</v>
      </c>
      <c r="F1196" s="4">
        <v>10000</v>
      </c>
      <c r="G1196" s="3">
        <v>2012</v>
      </c>
      <c r="H1196" s="3" t="s">
        <v>21</v>
      </c>
      <c r="I1196" s="12"/>
      <c r="J1196" s="3">
        <v>166</v>
      </c>
      <c r="K1196" s="3" t="str">
        <f>IF(VLOOKUP(D1196,'Resources Final'!A:C,3,FALSE)=0,"",VLOOKUP(D1196,'Resources Final'!A:C,3,FALSE))</f>
        <v/>
      </c>
      <c r="L1196" s="3" t="str">
        <f>IF(VLOOKUP(D1196,'Resources Final'!A:D,4,FALSE)=0,"",VLOOKUP(D1196,'Resources Final'!A:D,4,FALSE))</f>
        <v>Y</v>
      </c>
      <c r="M1196" s="3" t="str">
        <f>IF(VLOOKUP(D1196,'Resources Final'!A:E,5,FALSE)=0,"",VLOOKUP(D1196,'Resources Final'!A:E,5,FALSE))</f>
        <v/>
      </c>
      <c r="N1196" s="7" t="str">
        <f>IF(VLOOKUP(D1196,'Resources Final'!A:F,6,FALSE)=0,"",VLOOKUP(D1196,'Resources Final'!A:F,6,FALSE))</f>
        <v/>
      </c>
      <c r="O1196" s="3" t="str">
        <f>IF(VLOOKUP(D1196,'Resources Final'!A:G,7,FALSE)=0,"",VLOOKUP(D1196,'Resources Final'!A:G,7,FALSE))</f>
        <v/>
      </c>
    </row>
    <row r="1197" spans="1:15" x14ac:dyDescent="0.2">
      <c r="A1197" s="11">
        <v>990</v>
      </c>
      <c r="B1197" s="11" t="str">
        <f t="shared" si="30"/>
        <v>Charles G. Koch Charitable Foundation_Troy University Foundation2012274500</v>
      </c>
      <c r="C1197" s="11" t="s">
        <v>19</v>
      </c>
      <c r="D1197" s="11" t="s">
        <v>3687</v>
      </c>
      <c r="E1197" s="11" t="s">
        <v>3687</v>
      </c>
      <c r="F1197" s="4">
        <v>274500</v>
      </c>
      <c r="G1197" s="3">
        <v>2012</v>
      </c>
      <c r="H1197" s="3" t="s">
        <v>21</v>
      </c>
      <c r="I1197" s="12"/>
      <c r="J1197" s="3">
        <v>167</v>
      </c>
      <c r="K1197" s="3" t="str">
        <f>IF(VLOOKUP(D1197,'Resources Final'!A:C,3,FALSE)=0,"",VLOOKUP(D1197,'Resources Final'!A:C,3,FALSE))</f>
        <v/>
      </c>
      <c r="L1197" s="3" t="str">
        <f>IF(VLOOKUP(D1197,'Resources Final'!A:D,4,FALSE)=0,"",VLOOKUP(D1197,'Resources Final'!A:D,4,FALSE))</f>
        <v>Y</v>
      </c>
      <c r="M1197" s="3" t="str">
        <f>IF(VLOOKUP(D1197,'Resources Final'!A:E,5,FALSE)=0,"",VLOOKUP(D1197,'Resources Final'!A:E,5,FALSE))</f>
        <v/>
      </c>
      <c r="N1197" s="7" t="str">
        <f>IF(VLOOKUP(D1197,'Resources Final'!A:F,6,FALSE)=0,"",VLOOKUP(D1197,'Resources Final'!A:F,6,FALSE))</f>
        <v/>
      </c>
      <c r="O1197" s="3" t="str">
        <f>IF(VLOOKUP(D1197,'Resources Final'!A:G,7,FALSE)=0,"",VLOOKUP(D1197,'Resources Final'!A:G,7,FALSE))</f>
        <v/>
      </c>
    </row>
    <row r="1198" spans="1:15" x14ac:dyDescent="0.2">
      <c r="A1198" s="11">
        <v>990</v>
      </c>
      <c r="B1198" s="11" t="str">
        <f t="shared" si="30"/>
        <v>Charles G. Koch Charitable Foundation_Tulane University20126000</v>
      </c>
      <c r="C1198" s="11" t="s">
        <v>19</v>
      </c>
      <c r="D1198" s="11" t="s">
        <v>3697</v>
      </c>
      <c r="E1198" s="11" t="s">
        <v>3697</v>
      </c>
      <c r="F1198" s="4">
        <v>6000</v>
      </c>
      <c r="G1198" s="3">
        <v>2012</v>
      </c>
      <c r="H1198" s="3" t="s">
        <v>21</v>
      </c>
      <c r="I1198" s="12"/>
      <c r="J1198" s="3">
        <v>168</v>
      </c>
      <c r="K1198" s="3" t="str">
        <f>IF(VLOOKUP(D1198,'Resources Final'!A:C,3,FALSE)=0,"",VLOOKUP(D1198,'Resources Final'!A:C,3,FALSE))</f>
        <v/>
      </c>
      <c r="L1198" s="3" t="str">
        <f>IF(VLOOKUP(D1198,'Resources Final'!A:D,4,FALSE)=0,"",VLOOKUP(D1198,'Resources Final'!A:D,4,FALSE))</f>
        <v>Y</v>
      </c>
      <c r="M1198" s="3" t="str">
        <f>IF(VLOOKUP(D1198,'Resources Final'!A:E,5,FALSE)=0,"",VLOOKUP(D1198,'Resources Final'!A:E,5,FALSE))</f>
        <v/>
      </c>
      <c r="N1198" s="7" t="str">
        <f>IF(VLOOKUP(D1198,'Resources Final'!A:F,6,FALSE)=0,"",VLOOKUP(D1198,'Resources Final'!A:F,6,FALSE))</f>
        <v/>
      </c>
      <c r="O1198" s="3" t="str">
        <f>IF(VLOOKUP(D1198,'Resources Final'!A:G,7,FALSE)=0,"",VLOOKUP(D1198,'Resources Final'!A:G,7,FALSE))</f>
        <v/>
      </c>
    </row>
    <row r="1199" spans="1:15" x14ac:dyDescent="0.2">
      <c r="A1199" s="11">
        <v>990</v>
      </c>
      <c r="B1199" s="11" t="str">
        <f t="shared" si="30"/>
        <v>Charles G. Koch Charitable Foundation_UCLA Foundation20129000</v>
      </c>
      <c r="C1199" s="11" t="s">
        <v>19</v>
      </c>
      <c r="D1199" s="11" t="s">
        <v>3709</v>
      </c>
      <c r="E1199" s="11" t="s">
        <v>3021</v>
      </c>
      <c r="F1199" s="4">
        <v>9000</v>
      </c>
      <c r="G1199" s="3">
        <v>2012</v>
      </c>
      <c r="H1199" s="3" t="s">
        <v>21</v>
      </c>
      <c r="I1199" s="12"/>
      <c r="J1199" s="3">
        <v>169</v>
      </c>
      <c r="K1199" s="3" t="str">
        <f>IF(VLOOKUP(D1199,'Resources Final'!A:C,3,FALSE)=0,"",VLOOKUP(D1199,'Resources Final'!A:C,3,FALSE))</f>
        <v/>
      </c>
      <c r="L1199" s="3" t="str">
        <f>IF(VLOOKUP(D1199,'Resources Final'!A:D,4,FALSE)=0,"",VLOOKUP(D1199,'Resources Final'!A:D,4,FALSE))</f>
        <v>Y</v>
      </c>
      <c r="M1199" s="3" t="str">
        <f>IF(VLOOKUP(D1199,'Resources Final'!A:E,5,FALSE)=0,"",VLOOKUP(D1199,'Resources Final'!A:E,5,FALSE))</f>
        <v/>
      </c>
      <c r="N1199" s="7" t="str">
        <f>IF(VLOOKUP(D1199,'Resources Final'!A:F,6,FALSE)=0,"",VLOOKUP(D1199,'Resources Final'!A:F,6,FALSE))</f>
        <v/>
      </c>
      <c r="O1199" s="3" t="str">
        <f>IF(VLOOKUP(D1199,'Resources Final'!A:G,7,FALSE)=0,"",VLOOKUP(D1199,'Resources Final'!A:G,7,FALSE))</f>
        <v/>
      </c>
    </row>
    <row r="1200" spans="1:15" x14ac:dyDescent="0.2">
      <c r="A1200" s="11">
        <v>990</v>
      </c>
      <c r="B1200" s="11" t="str">
        <f t="shared" si="30"/>
        <v>Charles G. Koch Charitable Foundation_University Enterprises Corporation20127000</v>
      </c>
      <c r="C1200" s="11" t="s">
        <v>19</v>
      </c>
      <c r="D1200" s="11" t="s">
        <v>3716</v>
      </c>
      <c r="E1200" s="11" t="s">
        <v>3716</v>
      </c>
      <c r="F1200" s="4">
        <v>7000</v>
      </c>
      <c r="G1200" s="3">
        <v>2012</v>
      </c>
      <c r="H1200" s="3" t="s">
        <v>21</v>
      </c>
      <c r="I1200" s="12"/>
      <c r="J1200" s="3">
        <v>170</v>
      </c>
      <c r="K1200" s="3" t="str">
        <f>IF(VLOOKUP(D1200,'Resources Final'!A:C,3,FALSE)=0,"",VLOOKUP(D1200,'Resources Final'!A:C,3,FALSE))</f>
        <v/>
      </c>
      <c r="L1200" s="3" t="str">
        <f>IF(VLOOKUP(D1200,'Resources Final'!A:D,4,FALSE)=0,"",VLOOKUP(D1200,'Resources Final'!A:D,4,FALSE))</f>
        <v>Y</v>
      </c>
      <c r="M1200" s="3" t="str">
        <f>IF(VLOOKUP(D1200,'Resources Final'!A:E,5,FALSE)=0,"",VLOOKUP(D1200,'Resources Final'!A:E,5,FALSE))</f>
        <v/>
      </c>
      <c r="N1200" s="7" t="str">
        <f>IF(VLOOKUP(D1200,'Resources Final'!A:F,6,FALSE)=0,"",VLOOKUP(D1200,'Resources Final'!A:F,6,FALSE))</f>
        <v/>
      </c>
      <c r="O1200" s="3" t="str">
        <f>IF(VLOOKUP(D1200,'Resources Final'!A:G,7,FALSE)=0,"",VLOOKUP(D1200,'Resources Final'!A:G,7,FALSE))</f>
        <v/>
      </c>
    </row>
    <row r="1201" spans="1:15" x14ac:dyDescent="0.2">
      <c r="A1201" s="11">
        <v>990</v>
      </c>
      <c r="B1201" s="11" t="str">
        <f t="shared" si="30"/>
        <v>Charles G. Koch Charitable Foundation_University of Akron201216750</v>
      </c>
      <c r="C1201" s="11" t="s">
        <v>19</v>
      </c>
      <c r="D1201" s="11" t="s">
        <v>3718</v>
      </c>
      <c r="E1201" s="11" t="s">
        <v>3718</v>
      </c>
      <c r="F1201" s="4">
        <v>16750</v>
      </c>
      <c r="G1201" s="3">
        <v>2012</v>
      </c>
      <c r="H1201" s="3" t="s">
        <v>21</v>
      </c>
      <c r="I1201" s="12"/>
      <c r="J1201" s="3">
        <v>171</v>
      </c>
      <c r="K1201" s="3" t="str">
        <f>IF(VLOOKUP(D1201,'Resources Final'!A:C,3,FALSE)=0,"",VLOOKUP(D1201,'Resources Final'!A:C,3,FALSE))</f>
        <v/>
      </c>
      <c r="L1201" s="3" t="str">
        <f>IF(VLOOKUP(D1201,'Resources Final'!A:D,4,FALSE)=0,"",VLOOKUP(D1201,'Resources Final'!A:D,4,FALSE))</f>
        <v>Y</v>
      </c>
      <c r="M1201" s="3" t="str">
        <f>IF(VLOOKUP(D1201,'Resources Final'!A:E,5,FALSE)=0,"",VLOOKUP(D1201,'Resources Final'!A:E,5,FALSE))</f>
        <v/>
      </c>
      <c r="N1201" s="7" t="str">
        <f>IF(VLOOKUP(D1201,'Resources Final'!A:F,6,FALSE)=0,"",VLOOKUP(D1201,'Resources Final'!A:F,6,FALSE))</f>
        <v/>
      </c>
      <c r="O1201" s="3" t="str">
        <f>IF(VLOOKUP(D1201,'Resources Final'!A:G,7,FALSE)=0,"",VLOOKUP(D1201,'Resources Final'!A:G,7,FALSE))</f>
        <v/>
      </c>
    </row>
    <row r="1202" spans="1:15" x14ac:dyDescent="0.2">
      <c r="A1202" s="11">
        <v>990</v>
      </c>
      <c r="B1202" s="11" t="str">
        <f t="shared" si="30"/>
        <v>Charles G. Koch Charitable Foundation_University of Alaska201215000</v>
      </c>
      <c r="C1202" s="11" t="s">
        <v>19</v>
      </c>
      <c r="D1202" s="11" t="s">
        <v>3726</v>
      </c>
      <c r="E1202" s="11" t="s">
        <v>3726</v>
      </c>
      <c r="F1202" s="4">
        <v>15000</v>
      </c>
      <c r="G1202" s="3">
        <v>2012</v>
      </c>
      <c r="H1202" s="3" t="s">
        <v>21</v>
      </c>
      <c r="I1202" s="12"/>
      <c r="J1202" s="3">
        <v>172</v>
      </c>
      <c r="K1202" s="3" t="str">
        <f>IF(VLOOKUP(D1202,'Resources Final'!A:C,3,FALSE)=0,"",VLOOKUP(D1202,'Resources Final'!A:C,3,FALSE))</f>
        <v/>
      </c>
      <c r="L1202" s="3" t="str">
        <f>IF(VLOOKUP(D1202,'Resources Final'!A:D,4,FALSE)=0,"",VLOOKUP(D1202,'Resources Final'!A:D,4,FALSE))</f>
        <v>Y</v>
      </c>
      <c r="M1202" s="3" t="str">
        <f>IF(VLOOKUP(D1202,'Resources Final'!A:E,5,FALSE)=0,"",VLOOKUP(D1202,'Resources Final'!A:E,5,FALSE))</f>
        <v/>
      </c>
      <c r="N1202" s="7" t="str">
        <f>IF(VLOOKUP(D1202,'Resources Final'!A:F,6,FALSE)=0,"",VLOOKUP(D1202,'Resources Final'!A:F,6,FALSE))</f>
        <v/>
      </c>
      <c r="O1202" s="3" t="str">
        <f>IF(VLOOKUP(D1202,'Resources Final'!A:G,7,FALSE)=0,"",VLOOKUP(D1202,'Resources Final'!A:G,7,FALSE))</f>
        <v/>
      </c>
    </row>
    <row r="1203" spans="1:15" x14ac:dyDescent="0.2">
      <c r="A1203" s="11">
        <v>990</v>
      </c>
      <c r="B1203" s="11" t="str">
        <f t="shared" si="30"/>
        <v>Charles G. Koch Charitable Foundation_University of Arizona Foundation2012249520</v>
      </c>
      <c r="C1203" s="11" t="s">
        <v>19</v>
      </c>
      <c r="D1203" s="11" t="s">
        <v>3732</v>
      </c>
      <c r="E1203" s="11" t="s">
        <v>3731</v>
      </c>
      <c r="F1203" s="4">
        <v>249520</v>
      </c>
      <c r="G1203" s="3">
        <v>2012</v>
      </c>
      <c r="H1203" s="3" t="s">
        <v>21</v>
      </c>
      <c r="I1203" s="12"/>
      <c r="J1203" s="3">
        <v>173</v>
      </c>
      <c r="K1203" s="3" t="str">
        <f>IF(VLOOKUP(D1203,'Resources Final'!A:C,3,FALSE)=0,"",VLOOKUP(D1203,'Resources Final'!A:C,3,FALSE))</f>
        <v/>
      </c>
      <c r="L1203" s="3" t="str">
        <f>IF(VLOOKUP(D1203,'Resources Final'!A:D,4,FALSE)=0,"",VLOOKUP(D1203,'Resources Final'!A:D,4,FALSE))</f>
        <v>Y</v>
      </c>
      <c r="M1203" s="3" t="str">
        <f>IF(VLOOKUP(D1203,'Resources Final'!A:E,5,FALSE)=0,"",VLOOKUP(D1203,'Resources Final'!A:E,5,FALSE))</f>
        <v/>
      </c>
      <c r="N1203" s="7" t="str">
        <f>IF(VLOOKUP(D1203,'Resources Final'!A:F,6,FALSE)=0,"",VLOOKUP(D1203,'Resources Final'!A:F,6,FALSE))</f>
        <v/>
      </c>
      <c r="O1203" s="3" t="str">
        <f>IF(VLOOKUP(D1203,'Resources Final'!A:G,7,FALSE)=0,"",VLOOKUP(D1203,'Resources Final'!A:G,7,FALSE))</f>
        <v/>
      </c>
    </row>
    <row r="1204" spans="1:15" x14ac:dyDescent="0.2">
      <c r="A1204" s="11">
        <v>990</v>
      </c>
      <c r="B1204" s="11" t="str">
        <f t="shared" si="30"/>
        <v>Charles G. Koch Charitable Foundation_University of Central Arkansas UCA201215000</v>
      </c>
      <c r="C1204" s="11" t="s">
        <v>19</v>
      </c>
      <c r="D1204" s="11" t="s">
        <v>3748</v>
      </c>
      <c r="E1204" s="11" t="s">
        <v>3746</v>
      </c>
      <c r="F1204" s="4">
        <v>15000</v>
      </c>
      <c r="G1204" s="3">
        <v>2012</v>
      </c>
      <c r="H1204" s="3" t="s">
        <v>21</v>
      </c>
      <c r="I1204" s="12"/>
      <c r="J1204" s="3">
        <v>174</v>
      </c>
      <c r="K1204" s="3" t="str">
        <f>IF(VLOOKUP(D1204,'Resources Final'!A:C,3,FALSE)=0,"",VLOOKUP(D1204,'Resources Final'!A:C,3,FALSE))</f>
        <v/>
      </c>
      <c r="L1204" s="3" t="str">
        <f>IF(VLOOKUP(D1204,'Resources Final'!A:D,4,FALSE)=0,"",VLOOKUP(D1204,'Resources Final'!A:D,4,FALSE))</f>
        <v>Y</v>
      </c>
      <c r="M1204" s="3" t="str">
        <f>IF(VLOOKUP(D1204,'Resources Final'!A:E,5,FALSE)=0,"",VLOOKUP(D1204,'Resources Final'!A:E,5,FALSE))</f>
        <v/>
      </c>
      <c r="N1204" s="7" t="str">
        <f>IF(VLOOKUP(D1204,'Resources Final'!A:F,6,FALSE)=0,"",VLOOKUP(D1204,'Resources Final'!A:F,6,FALSE))</f>
        <v/>
      </c>
      <c r="O1204" s="3" t="str">
        <f>IF(VLOOKUP(D1204,'Resources Final'!A:G,7,FALSE)=0,"",VLOOKUP(D1204,'Resources Final'!A:G,7,FALSE))</f>
        <v/>
      </c>
    </row>
    <row r="1205" spans="1:15" x14ac:dyDescent="0.2">
      <c r="A1205" s="11">
        <v>990</v>
      </c>
      <c r="B1205" s="11" t="str">
        <f t="shared" si="30"/>
        <v>Charles G. Koch Charitable Foundation_University of Colorado20123000</v>
      </c>
      <c r="C1205" s="11" t="s">
        <v>19</v>
      </c>
      <c r="D1205" s="11" t="s">
        <v>3023</v>
      </c>
      <c r="E1205" s="11" t="s">
        <v>3023</v>
      </c>
      <c r="F1205" s="4">
        <v>3000</v>
      </c>
      <c r="G1205" s="3">
        <v>2012</v>
      </c>
      <c r="H1205" s="3" t="s">
        <v>21</v>
      </c>
      <c r="I1205" s="12"/>
      <c r="J1205" s="3">
        <v>175</v>
      </c>
      <c r="K1205" s="3" t="str">
        <f>IF(VLOOKUP(D1205,'Resources Final'!A:C,3,FALSE)=0,"",VLOOKUP(D1205,'Resources Final'!A:C,3,FALSE))</f>
        <v/>
      </c>
      <c r="L1205" s="3" t="str">
        <f>IF(VLOOKUP(D1205,'Resources Final'!A:D,4,FALSE)=0,"",VLOOKUP(D1205,'Resources Final'!A:D,4,FALSE))</f>
        <v>Y</v>
      </c>
      <c r="M1205" s="3" t="str">
        <f>IF(VLOOKUP(D1205,'Resources Final'!A:E,5,FALSE)=0,"",VLOOKUP(D1205,'Resources Final'!A:E,5,FALSE))</f>
        <v/>
      </c>
      <c r="N1205" s="7" t="str">
        <f>IF(VLOOKUP(D1205,'Resources Final'!A:F,6,FALSE)=0,"",VLOOKUP(D1205,'Resources Final'!A:F,6,FALSE))</f>
        <v/>
      </c>
      <c r="O1205" s="3" t="str">
        <f>IF(VLOOKUP(D1205,'Resources Final'!A:G,7,FALSE)=0,"",VLOOKUP(D1205,'Resources Final'!A:G,7,FALSE))</f>
        <v/>
      </c>
    </row>
    <row r="1206" spans="1:15" x14ac:dyDescent="0.2">
      <c r="A1206" s="11">
        <v>990</v>
      </c>
      <c r="B1206" s="11" t="str">
        <f t="shared" si="30"/>
        <v>Charles G. Koch Charitable Foundation_University of Dallas201221000</v>
      </c>
      <c r="C1206" s="11" t="s">
        <v>19</v>
      </c>
      <c r="D1206" s="11" t="s">
        <v>3754</v>
      </c>
      <c r="E1206" s="11" t="s">
        <v>3754</v>
      </c>
      <c r="F1206" s="4">
        <v>21000</v>
      </c>
      <c r="G1206" s="3">
        <v>2012</v>
      </c>
      <c r="H1206" s="3" t="s">
        <v>21</v>
      </c>
      <c r="I1206" s="12"/>
      <c r="J1206" s="3">
        <v>176</v>
      </c>
      <c r="K1206" s="3" t="str">
        <f>IF(VLOOKUP(D1206,'Resources Final'!A:C,3,FALSE)=0,"",VLOOKUP(D1206,'Resources Final'!A:C,3,FALSE))</f>
        <v/>
      </c>
      <c r="L1206" s="3" t="str">
        <f>IF(VLOOKUP(D1206,'Resources Final'!A:D,4,FALSE)=0,"",VLOOKUP(D1206,'Resources Final'!A:D,4,FALSE))</f>
        <v>Y</v>
      </c>
      <c r="M1206" s="3" t="str">
        <f>IF(VLOOKUP(D1206,'Resources Final'!A:E,5,FALSE)=0,"",VLOOKUP(D1206,'Resources Final'!A:E,5,FALSE))</f>
        <v/>
      </c>
      <c r="N1206" s="7" t="str">
        <f>IF(VLOOKUP(D1206,'Resources Final'!A:F,6,FALSE)=0,"",VLOOKUP(D1206,'Resources Final'!A:F,6,FALSE))</f>
        <v/>
      </c>
      <c r="O1206" s="3" t="str">
        <f>IF(VLOOKUP(D1206,'Resources Final'!A:G,7,FALSE)=0,"",VLOOKUP(D1206,'Resources Final'!A:G,7,FALSE))</f>
        <v/>
      </c>
    </row>
    <row r="1207" spans="1:15" x14ac:dyDescent="0.2">
      <c r="A1207" s="11">
        <v>990</v>
      </c>
      <c r="B1207" s="11" t="str">
        <f t="shared" si="30"/>
        <v>Charles G. Koch Charitable Foundation_University of Dayton201215750</v>
      </c>
      <c r="C1207" s="11" t="s">
        <v>19</v>
      </c>
      <c r="D1207" s="11" t="s">
        <v>3755</v>
      </c>
      <c r="E1207" s="11" t="s">
        <v>3755</v>
      </c>
      <c r="F1207" s="4">
        <v>15750</v>
      </c>
      <c r="G1207" s="3">
        <v>2012</v>
      </c>
      <c r="H1207" s="3" t="s">
        <v>21</v>
      </c>
      <c r="I1207" s="12"/>
      <c r="J1207" s="3">
        <v>177</v>
      </c>
      <c r="K1207" s="3" t="str">
        <f>IF(VLOOKUP(D1207,'Resources Final'!A:C,3,FALSE)=0,"",VLOOKUP(D1207,'Resources Final'!A:C,3,FALSE))</f>
        <v/>
      </c>
      <c r="L1207" s="3" t="str">
        <f>IF(VLOOKUP(D1207,'Resources Final'!A:D,4,FALSE)=0,"",VLOOKUP(D1207,'Resources Final'!A:D,4,FALSE))</f>
        <v>Y</v>
      </c>
      <c r="M1207" s="3" t="str">
        <f>IF(VLOOKUP(D1207,'Resources Final'!A:E,5,FALSE)=0,"",VLOOKUP(D1207,'Resources Final'!A:E,5,FALSE))</f>
        <v/>
      </c>
      <c r="N1207" s="7" t="str">
        <f>IF(VLOOKUP(D1207,'Resources Final'!A:F,6,FALSE)=0,"",VLOOKUP(D1207,'Resources Final'!A:F,6,FALSE))</f>
        <v/>
      </c>
      <c r="O1207" s="3" t="str">
        <f>IF(VLOOKUP(D1207,'Resources Final'!A:G,7,FALSE)=0,"",VLOOKUP(D1207,'Resources Final'!A:G,7,FALSE))</f>
        <v/>
      </c>
    </row>
    <row r="1208" spans="1:15" x14ac:dyDescent="0.2">
      <c r="A1208" s="11">
        <v>990</v>
      </c>
      <c r="B1208" s="11" t="str">
        <f t="shared" si="30"/>
        <v>Charles G. Koch Charitable Foundation_University of Georgia Foundation20123800</v>
      </c>
      <c r="C1208" s="11" t="s">
        <v>19</v>
      </c>
      <c r="D1208" s="11" t="s">
        <v>3758</v>
      </c>
      <c r="E1208" s="11" t="s">
        <v>3758</v>
      </c>
      <c r="F1208" s="4">
        <v>3800</v>
      </c>
      <c r="G1208" s="3">
        <v>2012</v>
      </c>
      <c r="H1208" s="3" t="s">
        <v>21</v>
      </c>
      <c r="I1208" s="12"/>
      <c r="J1208" s="3">
        <v>178</v>
      </c>
      <c r="K1208" s="3" t="str">
        <f>IF(VLOOKUP(D1208,'Resources Final'!A:C,3,FALSE)=0,"",VLOOKUP(D1208,'Resources Final'!A:C,3,FALSE))</f>
        <v/>
      </c>
      <c r="L1208" s="3" t="str">
        <f>IF(VLOOKUP(D1208,'Resources Final'!A:D,4,FALSE)=0,"",VLOOKUP(D1208,'Resources Final'!A:D,4,FALSE))</f>
        <v>Y</v>
      </c>
      <c r="M1208" s="3" t="str">
        <f>IF(VLOOKUP(D1208,'Resources Final'!A:E,5,FALSE)=0,"",VLOOKUP(D1208,'Resources Final'!A:E,5,FALSE))</f>
        <v/>
      </c>
      <c r="N1208" s="7" t="str">
        <f>IF(VLOOKUP(D1208,'Resources Final'!A:F,6,FALSE)=0,"",VLOOKUP(D1208,'Resources Final'!A:F,6,FALSE))</f>
        <v/>
      </c>
      <c r="O1208" s="3" t="str">
        <f>IF(VLOOKUP(D1208,'Resources Final'!A:G,7,FALSE)=0,"",VLOOKUP(D1208,'Resources Final'!A:G,7,FALSE))</f>
        <v/>
      </c>
    </row>
    <row r="1209" spans="1:15" x14ac:dyDescent="0.2">
      <c r="A1209" s="11">
        <v>990</v>
      </c>
      <c r="B1209" s="11" t="str">
        <f t="shared" si="30"/>
        <v>Charles G. Koch Charitable Foundation_University of Hawaii20127500</v>
      </c>
      <c r="C1209" s="11" t="s">
        <v>19</v>
      </c>
      <c r="D1209" s="11" t="s">
        <v>3759</v>
      </c>
      <c r="E1209" s="11" t="s">
        <v>3759</v>
      </c>
      <c r="F1209" s="4">
        <v>7500</v>
      </c>
      <c r="G1209" s="3">
        <v>2012</v>
      </c>
      <c r="H1209" s="3" t="s">
        <v>21</v>
      </c>
      <c r="I1209" s="12"/>
      <c r="J1209" s="3">
        <v>179</v>
      </c>
      <c r="K1209" s="3" t="str">
        <f>IF(VLOOKUP(D1209,'Resources Final'!A:C,3,FALSE)=0,"",VLOOKUP(D1209,'Resources Final'!A:C,3,FALSE))</f>
        <v/>
      </c>
      <c r="L1209" s="3" t="str">
        <f>IF(VLOOKUP(D1209,'Resources Final'!A:D,4,FALSE)=0,"",VLOOKUP(D1209,'Resources Final'!A:D,4,FALSE))</f>
        <v>Y</v>
      </c>
      <c r="M1209" s="3" t="str">
        <f>IF(VLOOKUP(D1209,'Resources Final'!A:E,5,FALSE)=0,"",VLOOKUP(D1209,'Resources Final'!A:E,5,FALSE))</f>
        <v/>
      </c>
      <c r="N1209" s="7" t="str">
        <f>IF(VLOOKUP(D1209,'Resources Final'!A:F,6,FALSE)=0,"",VLOOKUP(D1209,'Resources Final'!A:F,6,FALSE))</f>
        <v/>
      </c>
      <c r="O1209" s="3" t="str">
        <f>IF(VLOOKUP(D1209,'Resources Final'!A:G,7,FALSE)=0,"",VLOOKUP(D1209,'Resources Final'!A:G,7,FALSE))</f>
        <v/>
      </c>
    </row>
    <row r="1210" spans="1:15" x14ac:dyDescent="0.2">
      <c r="A1210" s="11">
        <v>990</v>
      </c>
      <c r="B1210" s="11" t="str">
        <f t="shared" si="30"/>
        <v>Charles G. Koch Charitable Foundation_University of Louisville Department of Political Science201214000</v>
      </c>
      <c r="C1210" s="11" t="s">
        <v>19</v>
      </c>
      <c r="D1210" s="11" t="s">
        <v>3771</v>
      </c>
      <c r="E1210" s="11" t="s">
        <v>3769</v>
      </c>
      <c r="F1210" s="4">
        <v>14000</v>
      </c>
      <c r="G1210" s="3">
        <v>2012</v>
      </c>
      <c r="H1210" s="3" t="s">
        <v>21</v>
      </c>
      <c r="I1210" s="12"/>
      <c r="J1210" s="3">
        <v>180</v>
      </c>
      <c r="K1210" s="3" t="str">
        <f>IF(VLOOKUP(D1210,'Resources Final'!A:C,3,FALSE)=0,"",VLOOKUP(D1210,'Resources Final'!A:C,3,FALSE))</f>
        <v/>
      </c>
      <c r="L1210" s="3" t="str">
        <f>IF(VLOOKUP(D1210,'Resources Final'!A:D,4,FALSE)=0,"",VLOOKUP(D1210,'Resources Final'!A:D,4,FALSE))</f>
        <v>Y</v>
      </c>
      <c r="M1210" s="3" t="str">
        <f>IF(VLOOKUP(D1210,'Resources Final'!A:E,5,FALSE)=0,"",VLOOKUP(D1210,'Resources Final'!A:E,5,FALSE))</f>
        <v/>
      </c>
      <c r="N1210" s="7" t="str">
        <f>IF(VLOOKUP(D1210,'Resources Final'!A:F,6,FALSE)=0,"",VLOOKUP(D1210,'Resources Final'!A:F,6,FALSE))</f>
        <v/>
      </c>
      <c r="O1210" s="3" t="str">
        <f>IF(VLOOKUP(D1210,'Resources Final'!A:G,7,FALSE)=0,"",VLOOKUP(D1210,'Resources Final'!A:G,7,FALSE))</f>
        <v/>
      </c>
    </row>
    <row r="1211" spans="1:15" x14ac:dyDescent="0.2">
      <c r="A1211" s="11">
        <v>990</v>
      </c>
      <c r="B1211" s="11" t="str">
        <f t="shared" si="30"/>
        <v>Charles G. Koch Charitable Foundation_University of Maryland20125700</v>
      </c>
      <c r="C1211" s="11" t="s">
        <v>19</v>
      </c>
      <c r="D1211" s="11" t="s">
        <v>3779</v>
      </c>
      <c r="E1211" s="11" t="s">
        <v>3779</v>
      </c>
      <c r="F1211" s="4">
        <v>5700</v>
      </c>
      <c r="G1211" s="3">
        <v>2012</v>
      </c>
      <c r="H1211" s="3" t="s">
        <v>21</v>
      </c>
      <c r="I1211" s="12"/>
      <c r="J1211" s="3">
        <v>181</v>
      </c>
      <c r="K1211" s="3" t="str">
        <f>IF(VLOOKUP(D1211,'Resources Final'!A:C,3,FALSE)=0,"",VLOOKUP(D1211,'Resources Final'!A:C,3,FALSE))</f>
        <v/>
      </c>
      <c r="L1211" s="3" t="str">
        <f>IF(VLOOKUP(D1211,'Resources Final'!A:D,4,FALSE)=0,"",VLOOKUP(D1211,'Resources Final'!A:D,4,FALSE))</f>
        <v>Y</v>
      </c>
      <c r="M1211" s="3" t="str">
        <f>IF(VLOOKUP(D1211,'Resources Final'!A:E,5,FALSE)=0,"",VLOOKUP(D1211,'Resources Final'!A:E,5,FALSE))</f>
        <v/>
      </c>
      <c r="N1211" s="7" t="str">
        <f>IF(VLOOKUP(D1211,'Resources Final'!A:F,6,FALSE)=0,"",VLOOKUP(D1211,'Resources Final'!A:F,6,FALSE))</f>
        <v/>
      </c>
      <c r="O1211" s="3" t="str">
        <f>IF(VLOOKUP(D1211,'Resources Final'!A:G,7,FALSE)=0,"",VLOOKUP(D1211,'Resources Final'!A:G,7,FALSE))</f>
        <v/>
      </c>
    </row>
    <row r="1212" spans="1:15" x14ac:dyDescent="0.2">
      <c r="A1212" s="11">
        <v>990</v>
      </c>
      <c r="B1212" s="11" t="str">
        <f t="shared" si="30"/>
        <v>Charles G. Koch Charitable Foundation_University of Memphis20126000</v>
      </c>
      <c r="C1212" s="11" t="s">
        <v>19</v>
      </c>
      <c r="D1212" s="11" t="s">
        <v>3783</v>
      </c>
      <c r="E1212" s="11" t="s">
        <v>3783</v>
      </c>
      <c r="F1212" s="4">
        <v>6000</v>
      </c>
      <c r="G1212" s="3">
        <v>2012</v>
      </c>
      <c r="H1212" s="3" t="s">
        <v>21</v>
      </c>
      <c r="I1212" s="12"/>
      <c r="J1212" s="3">
        <v>182</v>
      </c>
      <c r="K1212" s="3" t="str">
        <f>IF(VLOOKUP(D1212,'Resources Final'!A:C,3,FALSE)=0,"",VLOOKUP(D1212,'Resources Final'!A:C,3,FALSE))</f>
        <v/>
      </c>
      <c r="L1212" s="3" t="str">
        <f>IF(VLOOKUP(D1212,'Resources Final'!A:D,4,FALSE)=0,"",VLOOKUP(D1212,'Resources Final'!A:D,4,FALSE))</f>
        <v>Y</v>
      </c>
      <c r="M1212" s="3" t="str">
        <f>IF(VLOOKUP(D1212,'Resources Final'!A:E,5,FALSE)=0,"",VLOOKUP(D1212,'Resources Final'!A:E,5,FALSE))</f>
        <v/>
      </c>
      <c r="N1212" s="7" t="str">
        <f>IF(VLOOKUP(D1212,'Resources Final'!A:F,6,FALSE)=0,"",VLOOKUP(D1212,'Resources Final'!A:F,6,FALSE))</f>
        <v/>
      </c>
      <c r="O1212" s="3" t="str">
        <f>IF(VLOOKUP(D1212,'Resources Final'!A:G,7,FALSE)=0,"",VLOOKUP(D1212,'Resources Final'!A:G,7,FALSE))</f>
        <v/>
      </c>
    </row>
    <row r="1213" spans="1:15" x14ac:dyDescent="0.2">
      <c r="A1213" s="11">
        <v>990</v>
      </c>
      <c r="B1213" s="11" t="str">
        <f t="shared" si="30"/>
        <v>Charles G. Koch Charitable Foundation_University of Mississippi20128500</v>
      </c>
      <c r="C1213" s="11" t="s">
        <v>19</v>
      </c>
      <c r="D1213" s="11" t="s">
        <v>3786</v>
      </c>
      <c r="E1213" s="11" t="s">
        <v>3786</v>
      </c>
      <c r="F1213" s="4">
        <v>8500</v>
      </c>
      <c r="G1213" s="3">
        <v>2012</v>
      </c>
      <c r="H1213" s="3" t="s">
        <v>21</v>
      </c>
      <c r="I1213" s="12"/>
      <c r="J1213" s="3">
        <v>183</v>
      </c>
      <c r="K1213" s="3" t="str">
        <f>IF(VLOOKUP(D1213,'Resources Final'!A:C,3,FALSE)=0,"",VLOOKUP(D1213,'Resources Final'!A:C,3,FALSE))</f>
        <v/>
      </c>
      <c r="L1213" s="3" t="str">
        <f>IF(VLOOKUP(D1213,'Resources Final'!A:D,4,FALSE)=0,"",VLOOKUP(D1213,'Resources Final'!A:D,4,FALSE))</f>
        <v>Y</v>
      </c>
      <c r="M1213" s="3" t="str">
        <f>IF(VLOOKUP(D1213,'Resources Final'!A:E,5,FALSE)=0,"",VLOOKUP(D1213,'Resources Final'!A:E,5,FALSE))</f>
        <v/>
      </c>
      <c r="N1213" s="7" t="str">
        <f>IF(VLOOKUP(D1213,'Resources Final'!A:F,6,FALSE)=0,"",VLOOKUP(D1213,'Resources Final'!A:F,6,FALSE))</f>
        <v/>
      </c>
      <c r="O1213" s="3" t="str">
        <f>IF(VLOOKUP(D1213,'Resources Final'!A:G,7,FALSE)=0,"",VLOOKUP(D1213,'Resources Final'!A:G,7,FALSE))</f>
        <v/>
      </c>
    </row>
    <row r="1214" spans="1:15" x14ac:dyDescent="0.2">
      <c r="A1214" s="11">
        <v>990</v>
      </c>
      <c r="B1214" s="11" t="str">
        <f t="shared" si="30"/>
        <v>Charles G. Koch Charitable Foundation_University of Missouri201227000</v>
      </c>
      <c r="C1214" s="11" t="s">
        <v>19</v>
      </c>
      <c r="D1214" s="11" t="s">
        <v>3787</v>
      </c>
      <c r="E1214" s="11" t="s">
        <v>3787</v>
      </c>
      <c r="F1214" s="4">
        <v>27000</v>
      </c>
      <c r="G1214" s="3">
        <v>2012</v>
      </c>
      <c r="H1214" s="3" t="s">
        <v>21</v>
      </c>
      <c r="I1214" s="12"/>
      <c r="J1214" s="3">
        <v>184</v>
      </c>
      <c r="K1214" s="3" t="str">
        <f>IF(VLOOKUP(D1214,'Resources Final'!A:C,3,FALSE)=0,"",VLOOKUP(D1214,'Resources Final'!A:C,3,FALSE))</f>
        <v/>
      </c>
      <c r="L1214" s="3" t="str">
        <f>IF(VLOOKUP(D1214,'Resources Final'!A:D,4,FALSE)=0,"",VLOOKUP(D1214,'Resources Final'!A:D,4,FALSE))</f>
        <v>Y</v>
      </c>
      <c r="M1214" s="3" t="str">
        <f>IF(VLOOKUP(D1214,'Resources Final'!A:E,5,FALSE)=0,"",VLOOKUP(D1214,'Resources Final'!A:E,5,FALSE))</f>
        <v/>
      </c>
      <c r="N1214" s="7" t="str">
        <f>IF(VLOOKUP(D1214,'Resources Final'!A:F,6,FALSE)=0,"",VLOOKUP(D1214,'Resources Final'!A:F,6,FALSE))</f>
        <v/>
      </c>
      <c r="O1214" s="3" t="str">
        <f>IF(VLOOKUP(D1214,'Resources Final'!A:G,7,FALSE)=0,"",VLOOKUP(D1214,'Resources Final'!A:G,7,FALSE))</f>
        <v/>
      </c>
    </row>
    <row r="1215" spans="1:15" x14ac:dyDescent="0.2">
      <c r="A1215" s="11">
        <v>990</v>
      </c>
      <c r="B1215" s="11" t="str">
        <f t="shared" si="30"/>
        <v>Charles G. Koch Charitable Foundation_University of Nebraska20129949</v>
      </c>
      <c r="C1215" s="11" t="s">
        <v>19</v>
      </c>
      <c r="D1215" s="11" t="s">
        <v>457</v>
      </c>
      <c r="E1215" s="11" t="s">
        <v>457</v>
      </c>
      <c r="F1215" s="4">
        <v>9949</v>
      </c>
      <c r="G1215" s="3">
        <v>2012</v>
      </c>
      <c r="H1215" s="3" t="s">
        <v>21</v>
      </c>
      <c r="I1215" s="12"/>
      <c r="J1215" s="3">
        <v>185</v>
      </c>
      <c r="K1215" s="3" t="str">
        <f>IF(VLOOKUP(D1215,'Resources Final'!A:C,3,FALSE)=0,"",VLOOKUP(D1215,'Resources Final'!A:C,3,FALSE))</f>
        <v/>
      </c>
      <c r="L1215" s="3" t="str">
        <f>IF(VLOOKUP(D1215,'Resources Final'!A:D,4,FALSE)=0,"",VLOOKUP(D1215,'Resources Final'!A:D,4,FALSE))</f>
        <v>Y</v>
      </c>
      <c r="M1215" s="3" t="str">
        <f>IF(VLOOKUP(D1215,'Resources Final'!A:E,5,FALSE)=0,"",VLOOKUP(D1215,'Resources Final'!A:E,5,FALSE))</f>
        <v/>
      </c>
      <c r="N1215" s="7" t="str">
        <f>IF(VLOOKUP(D1215,'Resources Final'!A:F,6,FALSE)=0,"",VLOOKUP(D1215,'Resources Final'!A:F,6,FALSE))</f>
        <v/>
      </c>
      <c r="O1215" s="3" t="str">
        <f>IF(VLOOKUP(D1215,'Resources Final'!A:G,7,FALSE)=0,"",VLOOKUP(D1215,'Resources Final'!A:G,7,FALSE))</f>
        <v/>
      </c>
    </row>
    <row r="1216" spans="1:15" x14ac:dyDescent="0.2">
      <c r="A1216" s="11">
        <v>990</v>
      </c>
      <c r="B1216" s="11" t="str">
        <f t="shared" si="30"/>
        <v>Charles G. Koch Charitable Foundation_University of Nevada20127000</v>
      </c>
      <c r="C1216" s="11" t="s">
        <v>19</v>
      </c>
      <c r="D1216" s="11" t="s">
        <v>3793</v>
      </c>
      <c r="E1216" s="11" t="s">
        <v>3793</v>
      </c>
      <c r="F1216" s="4">
        <v>7000</v>
      </c>
      <c r="G1216" s="3">
        <v>2012</v>
      </c>
      <c r="H1216" s="3" t="s">
        <v>21</v>
      </c>
      <c r="I1216" s="12"/>
      <c r="J1216" s="3">
        <v>186</v>
      </c>
      <c r="K1216" s="3" t="str">
        <f>IF(VLOOKUP(D1216,'Resources Final'!A:C,3,FALSE)=0,"",VLOOKUP(D1216,'Resources Final'!A:C,3,FALSE))</f>
        <v/>
      </c>
      <c r="L1216" s="3" t="str">
        <f>IF(VLOOKUP(D1216,'Resources Final'!A:D,4,FALSE)=0,"",VLOOKUP(D1216,'Resources Final'!A:D,4,FALSE))</f>
        <v>Y</v>
      </c>
      <c r="M1216" s="3" t="str">
        <f>IF(VLOOKUP(D1216,'Resources Final'!A:E,5,FALSE)=0,"",VLOOKUP(D1216,'Resources Final'!A:E,5,FALSE))</f>
        <v/>
      </c>
      <c r="N1216" s="7" t="str">
        <f>IF(VLOOKUP(D1216,'Resources Final'!A:F,6,FALSE)=0,"",VLOOKUP(D1216,'Resources Final'!A:F,6,FALSE))</f>
        <v/>
      </c>
      <c r="O1216" s="3" t="str">
        <f>IF(VLOOKUP(D1216,'Resources Final'!A:G,7,FALSE)=0,"",VLOOKUP(D1216,'Resources Final'!A:G,7,FALSE))</f>
        <v/>
      </c>
    </row>
    <row r="1217" spans="1:15" x14ac:dyDescent="0.2">
      <c r="A1217" s="11">
        <v>990</v>
      </c>
      <c r="B1217" s="11" t="str">
        <f t="shared" si="30"/>
        <v>Charles G. Koch Charitable Foundation_University of New Orleans Foundation20126000</v>
      </c>
      <c r="C1217" s="11" t="s">
        <v>19</v>
      </c>
      <c r="D1217" s="11" t="s">
        <v>3798</v>
      </c>
      <c r="E1217" s="11" t="s">
        <v>3799</v>
      </c>
      <c r="F1217" s="4">
        <v>6000</v>
      </c>
      <c r="G1217" s="3">
        <v>2012</v>
      </c>
      <c r="H1217" s="3" t="s">
        <v>21</v>
      </c>
      <c r="I1217" s="12"/>
      <c r="J1217" s="3">
        <v>187</v>
      </c>
      <c r="K1217" s="3" t="str">
        <f>IF(VLOOKUP(D1217,'Resources Final'!A:C,3,FALSE)=0,"",VLOOKUP(D1217,'Resources Final'!A:C,3,FALSE))</f>
        <v/>
      </c>
      <c r="L1217" s="3" t="str">
        <f>IF(VLOOKUP(D1217,'Resources Final'!A:D,4,FALSE)=0,"",VLOOKUP(D1217,'Resources Final'!A:D,4,FALSE))</f>
        <v>Y</v>
      </c>
      <c r="M1217" s="3" t="str">
        <f>IF(VLOOKUP(D1217,'Resources Final'!A:E,5,FALSE)=0,"",VLOOKUP(D1217,'Resources Final'!A:E,5,FALSE))</f>
        <v/>
      </c>
      <c r="N1217" s="7" t="str">
        <f>IF(VLOOKUP(D1217,'Resources Final'!A:F,6,FALSE)=0,"",VLOOKUP(D1217,'Resources Final'!A:F,6,FALSE))</f>
        <v/>
      </c>
      <c r="O1217" s="3" t="str">
        <f>IF(VLOOKUP(D1217,'Resources Final'!A:G,7,FALSE)=0,"",VLOOKUP(D1217,'Resources Final'!A:G,7,FALSE))</f>
        <v/>
      </c>
    </row>
    <row r="1218" spans="1:15" x14ac:dyDescent="0.2">
      <c r="A1218" s="11">
        <v>990</v>
      </c>
      <c r="B1218" s="11" t="str">
        <f t="shared" si="30"/>
        <v>Charles G. Koch Charitable Foundation_University of North Carolina2012116800</v>
      </c>
      <c r="C1218" s="11" t="s">
        <v>19</v>
      </c>
      <c r="D1218" s="11" t="s">
        <v>3802</v>
      </c>
      <c r="E1218" s="11" t="s">
        <v>3802</v>
      </c>
      <c r="F1218" s="4">
        <v>116800</v>
      </c>
      <c r="G1218" s="3">
        <v>2012</v>
      </c>
      <c r="H1218" s="3" t="s">
        <v>21</v>
      </c>
      <c r="I1218" s="12"/>
      <c r="J1218" s="3">
        <v>188</v>
      </c>
      <c r="K1218" s="3" t="str">
        <f>IF(VLOOKUP(D1218,'Resources Final'!A:C,3,FALSE)=0,"",VLOOKUP(D1218,'Resources Final'!A:C,3,FALSE))</f>
        <v/>
      </c>
      <c r="L1218" s="3" t="str">
        <f>IF(VLOOKUP(D1218,'Resources Final'!A:D,4,FALSE)=0,"",VLOOKUP(D1218,'Resources Final'!A:D,4,FALSE))</f>
        <v>Y</v>
      </c>
      <c r="M1218" s="3" t="str">
        <f>IF(VLOOKUP(D1218,'Resources Final'!A:E,5,FALSE)=0,"",VLOOKUP(D1218,'Resources Final'!A:E,5,FALSE))</f>
        <v/>
      </c>
      <c r="N1218" s="7" t="str">
        <f>IF(VLOOKUP(D1218,'Resources Final'!A:F,6,FALSE)=0,"",VLOOKUP(D1218,'Resources Final'!A:F,6,FALSE))</f>
        <v/>
      </c>
      <c r="O1218" s="3" t="str">
        <f>IF(VLOOKUP(D1218,'Resources Final'!A:G,7,FALSE)=0,"",VLOOKUP(D1218,'Resources Final'!A:G,7,FALSE))</f>
        <v/>
      </c>
    </row>
    <row r="1219" spans="1:15" x14ac:dyDescent="0.2">
      <c r="A1219" s="11">
        <v>990</v>
      </c>
      <c r="B1219" s="11" t="str">
        <f t="shared" si="30"/>
        <v>Charles G. Koch Charitable Foundation_University of Notre Dame201218000</v>
      </c>
      <c r="C1219" s="11" t="s">
        <v>19</v>
      </c>
      <c r="D1219" s="11" t="s">
        <v>3808</v>
      </c>
      <c r="E1219" s="11" t="s">
        <v>3808</v>
      </c>
      <c r="F1219" s="4">
        <v>18000</v>
      </c>
      <c r="G1219" s="3">
        <v>2012</v>
      </c>
      <c r="H1219" s="3" t="s">
        <v>21</v>
      </c>
      <c r="I1219" s="12"/>
      <c r="J1219" s="3">
        <v>189</v>
      </c>
      <c r="K1219" s="3" t="str">
        <f>IF(VLOOKUP(D1219,'Resources Final'!A:C,3,FALSE)=0,"",VLOOKUP(D1219,'Resources Final'!A:C,3,FALSE))</f>
        <v/>
      </c>
      <c r="L1219" s="3" t="str">
        <f>IF(VLOOKUP(D1219,'Resources Final'!A:D,4,FALSE)=0,"",VLOOKUP(D1219,'Resources Final'!A:D,4,FALSE))</f>
        <v>Y</v>
      </c>
      <c r="M1219" s="3" t="str">
        <f>IF(VLOOKUP(D1219,'Resources Final'!A:E,5,FALSE)=0,"",VLOOKUP(D1219,'Resources Final'!A:E,5,FALSE))</f>
        <v/>
      </c>
      <c r="N1219" s="7" t="str">
        <f>IF(VLOOKUP(D1219,'Resources Final'!A:F,6,FALSE)=0,"",VLOOKUP(D1219,'Resources Final'!A:F,6,FALSE))</f>
        <v/>
      </c>
      <c r="O1219" s="3" t="str">
        <f>IF(VLOOKUP(D1219,'Resources Final'!A:G,7,FALSE)=0,"",VLOOKUP(D1219,'Resources Final'!A:G,7,FALSE))</f>
        <v/>
      </c>
    </row>
    <row r="1220" spans="1:15" x14ac:dyDescent="0.2">
      <c r="A1220" s="11">
        <v>990</v>
      </c>
      <c r="B1220" s="11" t="str">
        <f t="shared" si="30"/>
        <v>Charles G. Koch Charitable Foundation_University of Oklahoma20123000</v>
      </c>
      <c r="C1220" s="11" t="s">
        <v>19</v>
      </c>
      <c r="D1220" s="11" t="s">
        <v>3809</v>
      </c>
      <c r="E1220" s="11" t="s">
        <v>3809</v>
      </c>
      <c r="F1220" s="4">
        <v>3000</v>
      </c>
      <c r="G1220" s="3">
        <v>2012</v>
      </c>
      <c r="H1220" s="3" t="s">
        <v>21</v>
      </c>
      <c r="I1220" s="12"/>
      <c r="J1220" s="3">
        <v>190</v>
      </c>
      <c r="K1220" s="3" t="str">
        <f>IF(VLOOKUP(D1220,'Resources Final'!A:C,3,FALSE)=0,"",VLOOKUP(D1220,'Resources Final'!A:C,3,FALSE))</f>
        <v/>
      </c>
      <c r="L1220" s="3" t="str">
        <f>IF(VLOOKUP(D1220,'Resources Final'!A:D,4,FALSE)=0,"",VLOOKUP(D1220,'Resources Final'!A:D,4,FALSE))</f>
        <v>Y</v>
      </c>
      <c r="M1220" s="3" t="str">
        <f>IF(VLOOKUP(D1220,'Resources Final'!A:E,5,FALSE)=0,"",VLOOKUP(D1220,'Resources Final'!A:E,5,FALSE))</f>
        <v/>
      </c>
      <c r="N1220" s="7" t="str">
        <f>IF(VLOOKUP(D1220,'Resources Final'!A:F,6,FALSE)=0,"",VLOOKUP(D1220,'Resources Final'!A:F,6,FALSE))</f>
        <v/>
      </c>
      <c r="O1220" s="3" t="str">
        <f>IF(VLOOKUP(D1220,'Resources Final'!A:G,7,FALSE)=0,"",VLOOKUP(D1220,'Resources Final'!A:G,7,FALSE))</f>
        <v/>
      </c>
    </row>
    <row r="1221" spans="1:15" x14ac:dyDescent="0.2">
      <c r="A1221" s="11">
        <v>990</v>
      </c>
      <c r="B1221" s="11" t="str">
        <f t="shared" si="30"/>
        <v>Charles G. Koch Charitable Foundation_University of Richmond201215500</v>
      </c>
      <c r="C1221" s="11" t="s">
        <v>19</v>
      </c>
      <c r="D1221" s="11" t="s">
        <v>3811</v>
      </c>
      <c r="E1221" s="11" t="s">
        <v>3811</v>
      </c>
      <c r="F1221" s="4">
        <v>15500</v>
      </c>
      <c r="G1221" s="3">
        <v>2012</v>
      </c>
      <c r="H1221" s="3" t="s">
        <v>21</v>
      </c>
      <c r="I1221" s="12"/>
      <c r="J1221" s="3">
        <v>191</v>
      </c>
      <c r="K1221" s="3" t="str">
        <f>IF(VLOOKUP(D1221,'Resources Final'!A:C,3,FALSE)=0,"",VLOOKUP(D1221,'Resources Final'!A:C,3,FALSE))</f>
        <v/>
      </c>
      <c r="L1221" s="3" t="str">
        <f>IF(VLOOKUP(D1221,'Resources Final'!A:D,4,FALSE)=0,"",VLOOKUP(D1221,'Resources Final'!A:D,4,FALSE))</f>
        <v>Y</v>
      </c>
      <c r="M1221" s="3" t="str">
        <f>IF(VLOOKUP(D1221,'Resources Final'!A:E,5,FALSE)=0,"",VLOOKUP(D1221,'Resources Final'!A:E,5,FALSE))</f>
        <v/>
      </c>
      <c r="N1221" s="7" t="str">
        <f>IF(VLOOKUP(D1221,'Resources Final'!A:F,6,FALSE)=0,"",VLOOKUP(D1221,'Resources Final'!A:F,6,FALSE))</f>
        <v/>
      </c>
      <c r="O1221" s="3" t="str">
        <f>IF(VLOOKUP(D1221,'Resources Final'!A:G,7,FALSE)=0,"",VLOOKUP(D1221,'Resources Final'!A:G,7,FALSE))</f>
        <v/>
      </c>
    </row>
    <row r="1222" spans="1:15" x14ac:dyDescent="0.2">
      <c r="A1222" s="11">
        <v>990</v>
      </c>
      <c r="B1222" s="11" t="str">
        <f t="shared" si="30"/>
        <v>Charles G. Koch Charitable Foundation_University of San Diego201211000</v>
      </c>
      <c r="C1222" s="11" t="s">
        <v>19</v>
      </c>
      <c r="D1222" s="11" t="s">
        <v>3813</v>
      </c>
      <c r="E1222" s="11" t="s">
        <v>3813</v>
      </c>
      <c r="F1222" s="4">
        <v>11000</v>
      </c>
      <c r="G1222" s="3">
        <v>2012</v>
      </c>
      <c r="H1222" s="3" t="s">
        <v>21</v>
      </c>
      <c r="I1222" s="12"/>
      <c r="J1222" s="3">
        <v>192</v>
      </c>
      <c r="K1222" s="3" t="str">
        <f>IF(VLOOKUP(D1222,'Resources Final'!A:C,3,FALSE)=0,"",VLOOKUP(D1222,'Resources Final'!A:C,3,FALSE))</f>
        <v/>
      </c>
      <c r="L1222" s="3" t="str">
        <f>IF(VLOOKUP(D1222,'Resources Final'!A:D,4,FALSE)=0,"",VLOOKUP(D1222,'Resources Final'!A:D,4,FALSE))</f>
        <v>Y</v>
      </c>
      <c r="M1222" s="3" t="str">
        <f>IF(VLOOKUP(D1222,'Resources Final'!A:E,5,FALSE)=0,"",VLOOKUP(D1222,'Resources Final'!A:E,5,FALSE))</f>
        <v/>
      </c>
      <c r="N1222" s="7" t="str">
        <f>IF(VLOOKUP(D1222,'Resources Final'!A:F,6,FALSE)=0,"",VLOOKUP(D1222,'Resources Final'!A:F,6,FALSE))</f>
        <v/>
      </c>
      <c r="O1222" s="3" t="str">
        <f>IF(VLOOKUP(D1222,'Resources Final'!A:G,7,FALSE)=0,"",VLOOKUP(D1222,'Resources Final'!A:G,7,FALSE))</f>
        <v/>
      </c>
    </row>
    <row r="1223" spans="1:15" x14ac:dyDescent="0.2">
      <c r="A1223" s="11">
        <v>990</v>
      </c>
      <c r="B1223" s="11" t="str">
        <f t="shared" si="30"/>
        <v>Charles G. Koch Charitable Foundation_University of San Francisco20128000</v>
      </c>
      <c r="C1223" s="11" t="s">
        <v>19</v>
      </c>
      <c r="D1223" s="11" t="s">
        <v>3814</v>
      </c>
      <c r="E1223" s="11" t="s">
        <v>3814</v>
      </c>
      <c r="F1223" s="4">
        <v>8000</v>
      </c>
      <c r="G1223" s="3">
        <v>2012</v>
      </c>
      <c r="H1223" s="3" t="s">
        <v>21</v>
      </c>
      <c r="I1223" s="12"/>
      <c r="J1223" s="3">
        <v>193</v>
      </c>
      <c r="K1223" s="3" t="str">
        <f>IF(VLOOKUP(D1223,'Resources Final'!A:C,3,FALSE)=0,"",VLOOKUP(D1223,'Resources Final'!A:C,3,FALSE))</f>
        <v/>
      </c>
      <c r="L1223" s="3" t="str">
        <f>IF(VLOOKUP(D1223,'Resources Final'!A:D,4,FALSE)=0,"",VLOOKUP(D1223,'Resources Final'!A:D,4,FALSE))</f>
        <v>Y</v>
      </c>
      <c r="M1223" s="3" t="str">
        <f>IF(VLOOKUP(D1223,'Resources Final'!A:E,5,FALSE)=0,"",VLOOKUP(D1223,'Resources Final'!A:E,5,FALSE))</f>
        <v/>
      </c>
      <c r="N1223" s="7" t="str">
        <f>IF(VLOOKUP(D1223,'Resources Final'!A:F,6,FALSE)=0,"",VLOOKUP(D1223,'Resources Final'!A:F,6,FALSE))</f>
        <v/>
      </c>
      <c r="O1223" s="3" t="str">
        <f>IF(VLOOKUP(D1223,'Resources Final'!A:G,7,FALSE)=0,"",VLOOKUP(D1223,'Resources Final'!A:G,7,FALSE))</f>
        <v/>
      </c>
    </row>
    <row r="1224" spans="1:15" x14ac:dyDescent="0.2">
      <c r="A1224" s="11">
        <v>990</v>
      </c>
      <c r="B1224" s="11" t="str">
        <f t="shared" si="30"/>
        <v>Charles G. Koch Charitable Foundation_University of South Alabama20126500</v>
      </c>
      <c r="C1224" s="11" t="s">
        <v>19</v>
      </c>
      <c r="D1224" s="11" t="s">
        <v>3816</v>
      </c>
      <c r="E1224" s="11" t="s">
        <v>3816</v>
      </c>
      <c r="F1224" s="4">
        <v>6500</v>
      </c>
      <c r="G1224" s="3">
        <v>2012</v>
      </c>
      <c r="H1224" s="3" t="s">
        <v>21</v>
      </c>
      <c r="I1224" s="12"/>
      <c r="J1224" s="3">
        <v>194</v>
      </c>
      <c r="K1224" s="3" t="str">
        <f>IF(VLOOKUP(D1224,'Resources Final'!A:C,3,FALSE)=0,"",VLOOKUP(D1224,'Resources Final'!A:C,3,FALSE))</f>
        <v/>
      </c>
      <c r="L1224" s="3" t="str">
        <f>IF(VLOOKUP(D1224,'Resources Final'!A:D,4,FALSE)=0,"",VLOOKUP(D1224,'Resources Final'!A:D,4,FALSE))</f>
        <v>Y</v>
      </c>
      <c r="M1224" s="3" t="str">
        <f>IF(VLOOKUP(D1224,'Resources Final'!A:E,5,FALSE)=0,"",VLOOKUP(D1224,'Resources Final'!A:E,5,FALSE))</f>
        <v/>
      </c>
      <c r="N1224" s="7" t="str">
        <f>IF(VLOOKUP(D1224,'Resources Final'!A:F,6,FALSE)=0,"",VLOOKUP(D1224,'Resources Final'!A:F,6,FALSE))</f>
        <v/>
      </c>
      <c r="O1224" s="3" t="str">
        <f>IF(VLOOKUP(D1224,'Resources Final'!A:G,7,FALSE)=0,"",VLOOKUP(D1224,'Resources Final'!A:G,7,FALSE))</f>
        <v/>
      </c>
    </row>
    <row r="1225" spans="1:15" x14ac:dyDescent="0.2">
      <c r="A1225" s="11">
        <v>990</v>
      </c>
      <c r="B1225" s="11" t="str">
        <f t="shared" si="30"/>
        <v>Charles G. Koch Charitable Foundation_University of Tennessee201227000</v>
      </c>
      <c r="C1225" s="11" t="s">
        <v>19</v>
      </c>
      <c r="D1225" s="11" t="s">
        <v>3823</v>
      </c>
      <c r="E1225" s="11" t="s">
        <v>3823</v>
      </c>
      <c r="F1225" s="4">
        <v>27000</v>
      </c>
      <c r="G1225" s="3">
        <v>2012</v>
      </c>
      <c r="H1225" s="3" t="s">
        <v>21</v>
      </c>
      <c r="I1225" s="12"/>
      <c r="J1225" s="3">
        <v>195</v>
      </c>
      <c r="K1225" s="3" t="str">
        <f>IF(VLOOKUP(D1225,'Resources Final'!A:C,3,FALSE)=0,"",VLOOKUP(D1225,'Resources Final'!A:C,3,FALSE))</f>
        <v/>
      </c>
      <c r="L1225" s="3" t="str">
        <f>IF(VLOOKUP(D1225,'Resources Final'!A:D,4,FALSE)=0,"",VLOOKUP(D1225,'Resources Final'!A:D,4,FALSE))</f>
        <v>Y</v>
      </c>
      <c r="M1225" s="3" t="str">
        <f>IF(VLOOKUP(D1225,'Resources Final'!A:E,5,FALSE)=0,"",VLOOKUP(D1225,'Resources Final'!A:E,5,FALSE))</f>
        <v/>
      </c>
      <c r="N1225" s="7" t="str">
        <f>IF(VLOOKUP(D1225,'Resources Final'!A:F,6,FALSE)=0,"",VLOOKUP(D1225,'Resources Final'!A:F,6,FALSE))</f>
        <v/>
      </c>
      <c r="O1225" s="3" t="str">
        <f>IF(VLOOKUP(D1225,'Resources Final'!A:G,7,FALSE)=0,"",VLOOKUP(D1225,'Resources Final'!A:G,7,FALSE))</f>
        <v/>
      </c>
    </row>
    <row r="1226" spans="1:15" x14ac:dyDescent="0.2">
      <c r="A1226" s="11">
        <v>990</v>
      </c>
      <c r="B1226" s="11" t="str">
        <f t="shared" si="30"/>
        <v>Charles G. Koch Charitable Foundation_University of Tulsa201210000</v>
      </c>
      <c r="C1226" s="11" t="s">
        <v>19</v>
      </c>
      <c r="D1226" s="11" t="s">
        <v>3837</v>
      </c>
      <c r="E1226" s="11" t="s">
        <v>3837</v>
      </c>
      <c r="F1226" s="4">
        <v>10000</v>
      </c>
      <c r="G1226" s="3">
        <v>2012</v>
      </c>
      <c r="H1226" s="3" t="s">
        <v>21</v>
      </c>
      <c r="I1226" s="12"/>
      <c r="J1226" s="3">
        <v>196</v>
      </c>
      <c r="K1226" s="3" t="str">
        <f>IF(VLOOKUP(D1226,'Resources Final'!A:C,3,FALSE)=0,"",VLOOKUP(D1226,'Resources Final'!A:C,3,FALSE))</f>
        <v/>
      </c>
      <c r="L1226" s="3" t="str">
        <f>IF(VLOOKUP(D1226,'Resources Final'!A:D,4,FALSE)=0,"",VLOOKUP(D1226,'Resources Final'!A:D,4,FALSE))</f>
        <v>Y</v>
      </c>
      <c r="M1226" s="3" t="str">
        <f>IF(VLOOKUP(D1226,'Resources Final'!A:E,5,FALSE)=0,"",VLOOKUP(D1226,'Resources Final'!A:E,5,FALSE))</f>
        <v/>
      </c>
      <c r="N1226" s="7" t="str">
        <f>IF(VLOOKUP(D1226,'Resources Final'!A:F,6,FALSE)=0,"",VLOOKUP(D1226,'Resources Final'!A:F,6,FALSE))</f>
        <v/>
      </c>
      <c r="O1226" s="3" t="str">
        <f>IF(VLOOKUP(D1226,'Resources Final'!A:G,7,FALSE)=0,"",VLOOKUP(D1226,'Resources Final'!A:G,7,FALSE))</f>
        <v/>
      </c>
    </row>
    <row r="1227" spans="1:15" x14ac:dyDescent="0.2">
      <c r="A1227" s="11">
        <v>990</v>
      </c>
      <c r="B1227" s="11" t="str">
        <f t="shared" si="30"/>
        <v>Charles G. Koch Charitable Foundation_University of Virginia20125000</v>
      </c>
      <c r="C1227" s="11" t="s">
        <v>19</v>
      </c>
      <c r="D1227" s="11" t="s">
        <v>3012</v>
      </c>
      <c r="E1227" s="11" t="s">
        <v>3012</v>
      </c>
      <c r="F1227" s="4">
        <v>5000</v>
      </c>
      <c r="G1227" s="3">
        <v>2012</v>
      </c>
      <c r="H1227" s="3" t="s">
        <v>21</v>
      </c>
      <c r="I1227" s="12" t="s">
        <v>4226</v>
      </c>
      <c r="J1227" s="3">
        <v>197</v>
      </c>
      <c r="K1227" s="3" t="str">
        <f>IF(VLOOKUP(D1227,'Resources Final'!A:C,3,FALSE)=0,"",VLOOKUP(D1227,'Resources Final'!A:C,3,FALSE))</f>
        <v/>
      </c>
      <c r="L1227" s="3" t="str">
        <f>IF(VLOOKUP(D1227,'Resources Final'!A:D,4,FALSE)=0,"",VLOOKUP(D1227,'Resources Final'!A:D,4,FALSE))</f>
        <v>Y</v>
      </c>
      <c r="M1227" s="3" t="str">
        <f>IF(VLOOKUP(D1227,'Resources Final'!A:E,5,FALSE)=0,"",VLOOKUP(D1227,'Resources Final'!A:E,5,FALSE))</f>
        <v/>
      </c>
      <c r="N1227" s="7" t="str">
        <f>IF(VLOOKUP(D1227,'Resources Final'!A:F,6,FALSE)=0,"",VLOOKUP(D1227,'Resources Final'!A:F,6,FALSE))</f>
        <v/>
      </c>
      <c r="O1227" s="3" t="str">
        <f>IF(VLOOKUP(D1227,'Resources Final'!A:G,7,FALSE)=0,"",VLOOKUP(D1227,'Resources Final'!A:G,7,FALSE))</f>
        <v/>
      </c>
    </row>
    <row r="1228" spans="1:15" x14ac:dyDescent="0.2">
      <c r="A1228" s="11">
        <v>990</v>
      </c>
      <c r="B1228" s="11" t="str">
        <f t="shared" si="30"/>
        <v>Charles G. Koch Charitable Foundation_University of Virginia's College at Wise20125000</v>
      </c>
      <c r="C1228" s="11" t="s">
        <v>19</v>
      </c>
      <c r="D1228" s="11" t="s">
        <v>3841</v>
      </c>
      <c r="E1228" s="11" t="s">
        <v>3012</v>
      </c>
      <c r="F1228" s="4">
        <v>5000</v>
      </c>
      <c r="G1228" s="3">
        <v>2012</v>
      </c>
      <c r="H1228" s="3" t="s">
        <v>21</v>
      </c>
      <c r="I1228" s="12"/>
      <c r="J1228" s="3">
        <v>198</v>
      </c>
      <c r="K1228" s="3" t="str">
        <f>IF(VLOOKUP(D1228,'Resources Final'!A:C,3,FALSE)=0,"",VLOOKUP(D1228,'Resources Final'!A:C,3,FALSE))</f>
        <v/>
      </c>
      <c r="L1228" s="3" t="str">
        <f>IF(VLOOKUP(D1228,'Resources Final'!A:D,4,FALSE)=0,"",VLOOKUP(D1228,'Resources Final'!A:D,4,FALSE))</f>
        <v>Y</v>
      </c>
      <c r="M1228" s="3" t="str">
        <f>IF(VLOOKUP(D1228,'Resources Final'!A:E,5,FALSE)=0,"",VLOOKUP(D1228,'Resources Final'!A:E,5,FALSE))</f>
        <v/>
      </c>
      <c r="N1228" s="7" t="str">
        <f>IF(VLOOKUP(D1228,'Resources Final'!A:F,6,FALSE)=0,"",VLOOKUP(D1228,'Resources Final'!A:F,6,FALSE))</f>
        <v/>
      </c>
      <c r="O1228" s="3" t="str">
        <f>IF(VLOOKUP(D1228,'Resources Final'!A:G,7,FALSE)=0,"",VLOOKUP(D1228,'Resources Final'!A:G,7,FALSE))</f>
        <v/>
      </c>
    </row>
    <row r="1229" spans="1:15" x14ac:dyDescent="0.2">
      <c r="A1229" s="11">
        <v>990</v>
      </c>
      <c r="B1229" s="11" t="str">
        <f t="shared" si="30"/>
        <v>Charles G. Koch Charitable Foundation_University of Washington Campus20127000</v>
      </c>
      <c r="C1229" s="11" t="s">
        <v>19</v>
      </c>
      <c r="D1229" s="11" t="s">
        <v>3845</v>
      </c>
      <c r="E1229" s="11" t="s">
        <v>3845</v>
      </c>
      <c r="F1229" s="4">
        <v>7000</v>
      </c>
      <c r="G1229" s="3">
        <v>2012</v>
      </c>
      <c r="H1229" s="3" t="s">
        <v>21</v>
      </c>
      <c r="I1229" s="12"/>
      <c r="J1229" s="3">
        <v>199</v>
      </c>
      <c r="K1229" s="3" t="str">
        <f>IF(VLOOKUP(D1229,'Resources Final'!A:C,3,FALSE)=0,"",VLOOKUP(D1229,'Resources Final'!A:C,3,FALSE))</f>
        <v/>
      </c>
      <c r="L1229" s="3" t="str">
        <f>IF(VLOOKUP(D1229,'Resources Final'!A:D,4,FALSE)=0,"",VLOOKUP(D1229,'Resources Final'!A:D,4,FALSE))</f>
        <v>Y</v>
      </c>
      <c r="M1229" s="3" t="str">
        <f>IF(VLOOKUP(D1229,'Resources Final'!A:E,5,FALSE)=0,"",VLOOKUP(D1229,'Resources Final'!A:E,5,FALSE))</f>
        <v/>
      </c>
      <c r="N1229" s="7" t="str">
        <f>IF(VLOOKUP(D1229,'Resources Final'!A:F,6,FALSE)=0,"",VLOOKUP(D1229,'Resources Final'!A:F,6,FALSE))</f>
        <v/>
      </c>
      <c r="O1229" s="3" t="str">
        <f>IF(VLOOKUP(D1229,'Resources Final'!A:G,7,FALSE)=0,"",VLOOKUP(D1229,'Resources Final'!A:G,7,FALSE))</f>
        <v/>
      </c>
    </row>
    <row r="1230" spans="1:15" x14ac:dyDescent="0.2">
      <c r="A1230" s="11">
        <v>990</v>
      </c>
      <c r="B1230" s="11" t="str">
        <f t="shared" si="30"/>
        <v>Charles G. Koch Charitable Foundation_University of West Florida Foundation201210000</v>
      </c>
      <c r="C1230" s="11" t="s">
        <v>19</v>
      </c>
      <c r="D1230" s="11" t="s">
        <v>3846</v>
      </c>
      <c r="E1230" s="11" t="s">
        <v>3846</v>
      </c>
      <c r="F1230" s="4">
        <v>10000</v>
      </c>
      <c r="G1230" s="3">
        <v>2012</v>
      </c>
      <c r="H1230" s="3" t="s">
        <v>21</v>
      </c>
      <c r="I1230" s="12"/>
      <c r="J1230" s="3">
        <v>200</v>
      </c>
      <c r="K1230" s="3" t="str">
        <f>IF(VLOOKUP(D1230,'Resources Final'!A:C,3,FALSE)=0,"",VLOOKUP(D1230,'Resources Final'!A:C,3,FALSE))</f>
        <v/>
      </c>
      <c r="L1230" s="3" t="str">
        <f>IF(VLOOKUP(D1230,'Resources Final'!A:D,4,FALSE)=0,"",VLOOKUP(D1230,'Resources Final'!A:D,4,FALSE))</f>
        <v>Y</v>
      </c>
      <c r="M1230" s="3" t="str">
        <f>IF(VLOOKUP(D1230,'Resources Final'!A:E,5,FALSE)=0,"",VLOOKUP(D1230,'Resources Final'!A:E,5,FALSE))</f>
        <v/>
      </c>
      <c r="N1230" s="7" t="str">
        <f>IF(VLOOKUP(D1230,'Resources Final'!A:F,6,FALSE)=0,"",VLOOKUP(D1230,'Resources Final'!A:F,6,FALSE))</f>
        <v/>
      </c>
      <c r="O1230" s="3" t="str">
        <f>IF(VLOOKUP(D1230,'Resources Final'!A:G,7,FALSE)=0,"",VLOOKUP(D1230,'Resources Final'!A:G,7,FALSE))</f>
        <v/>
      </c>
    </row>
    <row r="1231" spans="1:15" x14ac:dyDescent="0.2">
      <c r="A1231" s="11">
        <v>990</v>
      </c>
      <c r="B1231" s="11" t="str">
        <f t="shared" si="30"/>
        <v>Charles G. Koch Charitable Foundation_University of Wisconsin20129500</v>
      </c>
      <c r="C1231" s="11" t="s">
        <v>19</v>
      </c>
      <c r="D1231" s="11" t="s">
        <v>3567</v>
      </c>
      <c r="E1231" s="11" t="s">
        <v>3567</v>
      </c>
      <c r="F1231" s="4">
        <v>9500</v>
      </c>
      <c r="G1231" s="3">
        <v>2012</v>
      </c>
      <c r="H1231" s="3" t="s">
        <v>21</v>
      </c>
      <c r="I1231" s="12"/>
      <c r="J1231" s="3">
        <v>201</v>
      </c>
      <c r="K1231" s="3" t="str">
        <f>IF(VLOOKUP(D1231,'Resources Final'!A:C,3,FALSE)=0,"",VLOOKUP(D1231,'Resources Final'!A:C,3,FALSE))</f>
        <v/>
      </c>
      <c r="L1231" s="3" t="str">
        <f>IF(VLOOKUP(D1231,'Resources Final'!A:D,4,FALSE)=0,"",VLOOKUP(D1231,'Resources Final'!A:D,4,FALSE))</f>
        <v>Y</v>
      </c>
      <c r="M1231" s="3" t="str">
        <f>IF(VLOOKUP(D1231,'Resources Final'!A:E,5,FALSE)=0,"",VLOOKUP(D1231,'Resources Final'!A:E,5,FALSE))</f>
        <v/>
      </c>
      <c r="N1231" s="7" t="str">
        <f>IF(VLOOKUP(D1231,'Resources Final'!A:F,6,FALSE)=0,"",VLOOKUP(D1231,'Resources Final'!A:F,6,FALSE))</f>
        <v/>
      </c>
      <c r="O1231" s="3" t="str">
        <f>IF(VLOOKUP(D1231,'Resources Final'!A:G,7,FALSE)=0,"",VLOOKUP(D1231,'Resources Final'!A:G,7,FALSE))</f>
        <v/>
      </c>
    </row>
    <row r="1232" spans="1:15" x14ac:dyDescent="0.2">
      <c r="A1232" s="11">
        <v>990</v>
      </c>
      <c r="B1232" s="11" t="str">
        <f t="shared" si="30"/>
        <v>Charles G. Koch Charitable Foundation_University of Wisconsin Foundation201211000</v>
      </c>
      <c r="C1232" s="11" t="s">
        <v>19</v>
      </c>
      <c r="D1232" s="11" t="s">
        <v>3851</v>
      </c>
      <c r="E1232" s="11" t="s">
        <v>3567</v>
      </c>
      <c r="F1232" s="4">
        <v>11000</v>
      </c>
      <c r="G1232" s="3">
        <v>2012</v>
      </c>
      <c r="H1232" s="3" t="s">
        <v>21</v>
      </c>
      <c r="I1232" s="12"/>
      <c r="J1232" s="3">
        <v>202</v>
      </c>
      <c r="K1232" s="3" t="str">
        <f>IF(VLOOKUP(D1232,'Resources Final'!A:C,3,FALSE)=0,"",VLOOKUP(D1232,'Resources Final'!A:C,3,FALSE))</f>
        <v/>
      </c>
      <c r="L1232" s="3" t="str">
        <f>IF(VLOOKUP(D1232,'Resources Final'!A:D,4,FALSE)=0,"",VLOOKUP(D1232,'Resources Final'!A:D,4,FALSE))</f>
        <v>Y</v>
      </c>
      <c r="M1232" s="3" t="str">
        <f>IF(VLOOKUP(D1232,'Resources Final'!A:E,5,FALSE)=0,"",VLOOKUP(D1232,'Resources Final'!A:E,5,FALSE))</f>
        <v/>
      </c>
      <c r="N1232" s="7" t="str">
        <f>IF(VLOOKUP(D1232,'Resources Final'!A:F,6,FALSE)=0,"",VLOOKUP(D1232,'Resources Final'!A:F,6,FALSE))</f>
        <v/>
      </c>
      <c r="O1232" s="3" t="str">
        <f>IF(VLOOKUP(D1232,'Resources Final'!A:G,7,FALSE)=0,"",VLOOKUP(D1232,'Resources Final'!A:G,7,FALSE))</f>
        <v/>
      </c>
    </row>
    <row r="1233" spans="1:15" x14ac:dyDescent="0.2">
      <c r="A1233" s="11">
        <v>990</v>
      </c>
      <c r="B1233" s="11" t="str">
        <f t="shared" si="30"/>
        <v>Charles G. Koch Charitable Foundation_UNLV Foundation20125000</v>
      </c>
      <c r="C1233" s="11" t="s">
        <v>19</v>
      </c>
      <c r="D1233" s="11" t="s">
        <v>3856</v>
      </c>
      <c r="E1233" s="11" t="s">
        <v>3793</v>
      </c>
      <c r="F1233" s="4">
        <v>5000</v>
      </c>
      <c r="G1233" s="3">
        <v>2012</v>
      </c>
      <c r="H1233" s="3" t="s">
        <v>21</v>
      </c>
      <c r="I1233" s="12"/>
      <c r="J1233" s="3">
        <v>203</v>
      </c>
      <c r="K1233" s="3" t="str">
        <f>IF(VLOOKUP(D1233,'Resources Final'!A:C,3,FALSE)=0,"",VLOOKUP(D1233,'Resources Final'!A:C,3,FALSE))</f>
        <v/>
      </c>
      <c r="L1233" s="3" t="str">
        <f>IF(VLOOKUP(D1233,'Resources Final'!A:D,4,FALSE)=0,"",VLOOKUP(D1233,'Resources Final'!A:D,4,FALSE))</f>
        <v>Y</v>
      </c>
      <c r="M1233" s="3" t="str">
        <f>IF(VLOOKUP(D1233,'Resources Final'!A:E,5,FALSE)=0,"",VLOOKUP(D1233,'Resources Final'!A:E,5,FALSE))</f>
        <v/>
      </c>
      <c r="N1233" s="7" t="str">
        <f>IF(VLOOKUP(D1233,'Resources Final'!A:F,6,FALSE)=0,"",VLOOKUP(D1233,'Resources Final'!A:F,6,FALSE))</f>
        <v/>
      </c>
      <c r="O1233" s="3" t="str">
        <f>IF(VLOOKUP(D1233,'Resources Final'!A:G,7,FALSE)=0,"",VLOOKUP(D1233,'Resources Final'!A:G,7,FALSE))</f>
        <v/>
      </c>
    </row>
    <row r="1234" spans="1:15" x14ac:dyDescent="0.2">
      <c r="A1234" s="11">
        <v>990</v>
      </c>
      <c r="B1234" s="11" t="str">
        <f t="shared" si="30"/>
        <v>Charles G. Koch Charitable Foundation_Ursinus College20128000</v>
      </c>
      <c r="C1234" s="11" t="s">
        <v>19</v>
      </c>
      <c r="D1234" s="11" t="s">
        <v>3859</v>
      </c>
      <c r="E1234" s="11" t="s">
        <v>3859</v>
      </c>
      <c r="F1234" s="4">
        <v>8000</v>
      </c>
      <c r="G1234" s="3">
        <v>2012</v>
      </c>
      <c r="H1234" s="3" t="s">
        <v>21</v>
      </c>
      <c r="I1234" s="12"/>
      <c r="J1234" s="3">
        <v>204</v>
      </c>
      <c r="K1234" s="3" t="str">
        <f>IF(VLOOKUP(D1234,'Resources Final'!A:C,3,FALSE)=0,"",VLOOKUP(D1234,'Resources Final'!A:C,3,FALSE))</f>
        <v/>
      </c>
      <c r="L1234" s="3" t="str">
        <f>IF(VLOOKUP(D1234,'Resources Final'!A:D,4,FALSE)=0,"",VLOOKUP(D1234,'Resources Final'!A:D,4,FALSE))</f>
        <v>Y</v>
      </c>
      <c r="M1234" s="3" t="str">
        <f>IF(VLOOKUP(D1234,'Resources Final'!A:E,5,FALSE)=0,"",VLOOKUP(D1234,'Resources Final'!A:E,5,FALSE))</f>
        <v/>
      </c>
      <c r="N1234" s="7" t="str">
        <f>IF(VLOOKUP(D1234,'Resources Final'!A:F,6,FALSE)=0,"",VLOOKUP(D1234,'Resources Final'!A:F,6,FALSE))</f>
        <v/>
      </c>
      <c r="O1234" s="3" t="str">
        <f>IF(VLOOKUP(D1234,'Resources Final'!A:G,7,FALSE)=0,"",VLOOKUP(D1234,'Resources Final'!A:G,7,FALSE))</f>
        <v/>
      </c>
    </row>
    <row r="1235" spans="1:15" x14ac:dyDescent="0.2">
      <c r="A1235" s="11">
        <v>990</v>
      </c>
      <c r="B1235" s="11" t="str">
        <f t="shared" si="30"/>
        <v>Charles G. Koch Charitable Foundation_Utah State University2012170000</v>
      </c>
      <c r="C1235" s="11" t="s">
        <v>19</v>
      </c>
      <c r="D1235" s="11" t="s">
        <v>3861</v>
      </c>
      <c r="E1235" s="11" t="s">
        <v>3861</v>
      </c>
      <c r="F1235" s="4">
        <v>170000</v>
      </c>
      <c r="G1235" s="3">
        <v>2012</v>
      </c>
      <c r="H1235" s="3" t="s">
        <v>21</v>
      </c>
      <c r="I1235" s="12"/>
      <c r="J1235" s="3">
        <v>205</v>
      </c>
      <c r="K1235" s="3" t="str">
        <f>IF(VLOOKUP(D1235,'Resources Final'!A:C,3,FALSE)=0,"",VLOOKUP(D1235,'Resources Final'!A:C,3,FALSE))</f>
        <v/>
      </c>
      <c r="L1235" s="3" t="str">
        <f>IF(VLOOKUP(D1235,'Resources Final'!A:D,4,FALSE)=0,"",VLOOKUP(D1235,'Resources Final'!A:D,4,FALSE))</f>
        <v>Y</v>
      </c>
      <c r="M1235" s="3" t="str">
        <f>IF(VLOOKUP(D1235,'Resources Final'!A:E,5,FALSE)=0,"",VLOOKUP(D1235,'Resources Final'!A:E,5,FALSE))</f>
        <v/>
      </c>
      <c r="N1235" s="7" t="str">
        <f>IF(VLOOKUP(D1235,'Resources Final'!A:F,6,FALSE)=0,"",VLOOKUP(D1235,'Resources Final'!A:F,6,FALSE))</f>
        <v/>
      </c>
      <c r="O1235" s="3" t="str">
        <f>IF(VLOOKUP(D1235,'Resources Final'!A:G,7,FALSE)=0,"",VLOOKUP(D1235,'Resources Final'!A:G,7,FALSE))</f>
        <v/>
      </c>
    </row>
    <row r="1236" spans="1:15" x14ac:dyDescent="0.2">
      <c r="A1236" s="11">
        <v>990</v>
      </c>
      <c r="B1236" s="11" t="str">
        <f t="shared" si="30"/>
        <v>Charles G. Koch Charitable Foundation_Wake Forest University20128000</v>
      </c>
      <c r="C1236" s="11" t="s">
        <v>19</v>
      </c>
      <c r="D1236" s="11" t="s">
        <v>3920</v>
      </c>
      <c r="E1236" s="11" t="s">
        <v>3920</v>
      </c>
      <c r="F1236" s="4">
        <v>8000</v>
      </c>
      <c r="G1236" s="3">
        <v>2012</v>
      </c>
      <c r="H1236" s="3" t="s">
        <v>21</v>
      </c>
      <c r="I1236" s="12"/>
      <c r="J1236" s="3">
        <v>206</v>
      </c>
      <c r="K1236" s="3" t="str">
        <f>IF(VLOOKUP(D1236,'Resources Final'!A:C,3,FALSE)=0,"",VLOOKUP(D1236,'Resources Final'!A:C,3,FALSE))</f>
        <v/>
      </c>
      <c r="L1236" s="3" t="str">
        <f>IF(VLOOKUP(D1236,'Resources Final'!A:D,4,FALSE)=0,"",VLOOKUP(D1236,'Resources Final'!A:D,4,FALSE))</f>
        <v>Y</v>
      </c>
      <c r="M1236" s="3" t="str">
        <f>IF(VLOOKUP(D1236,'Resources Final'!A:E,5,FALSE)=0,"",VLOOKUP(D1236,'Resources Final'!A:E,5,FALSE))</f>
        <v/>
      </c>
      <c r="N1236" s="7" t="str">
        <f>IF(VLOOKUP(D1236,'Resources Final'!A:F,6,FALSE)=0,"",VLOOKUP(D1236,'Resources Final'!A:F,6,FALSE))</f>
        <v/>
      </c>
      <c r="O1236" s="3" t="str">
        <f>IF(VLOOKUP(D1236,'Resources Final'!A:G,7,FALSE)=0,"",VLOOKUP(D1236,'Resources Final'!A:G,7,FALSE))</f>
        <v/>
      </c>
    </row>
    <row r="1237" spans="1:15" x14ac:dyDescent="0.2">
      <c r="A1237" s="11">
        <v>990</v>
      </c>
      <c r="B1237" s="11" t="str">
        <f t="shared" si="30"/>
        <v>Charles G. Koch Charitable Foundation_Washington College20128000</v>
      </c>
      <c r="C1237" s="11" t="s">
        <v>19</v>
      </c>
      <c r="D1237" s="11" t="s">
        <v>3941</v>
      </c>
      <c r="E1237" s="11" t="s">
        <v>3941</v>
      </c>
      <c r="F1237" s="4">
        <v>8000</v>
      </c>
      <c r="G1237" s="3">
        <v>2012</v>
      </c>
      <c r="H1237" s="3" t="s">
        <v>21</v>
      </c>
      <c r="I1237" s="12"/>
      <c r="J1237" s="3">
        <v>207</v>
      </c>
      <c r="K1237" s="3" t="str">
        <f>IF(VLOOKUP(D1237,'Resources Final'!A:C,3,FALSE)=0,"",VLOOKUP(D1237,'Resources Final'!A:C,3,FALSE))</f>
        <v/>
      </c>
      <c r="L1237" s="3" t="str">
        <f>IF(VLOOKUP(D1237,'Resources Final'!A:D,4,FALSE)=0,"",VLOOKUP(D1237,'Resources Final'!A:D,4,FALSE))</f>
        <v>Y</v>
      </c>
      <c r="M1237" s="3" t="str">
        <f>IF(VLOOKUP(D1237,'Resources Final'!A:E,5,FALSE)=0,"",VLOOKUP(D1237,'Resources Final'!A:E,5,FALSE))</f>
        <v/>
      </c>
      <c r="N1237" s="7" t="str">
        <f>IF(VLOOKUP(D1237,'Resources Final'!A:F,6,FALSE)=0,"",VLOOKUP(D1237,'Resources Final'!A:F,6,FALSE))</f>
        <v/>
      </c>
      <c r="O1237" s="3" t="str">
        <f>IF(VLOOKUP(D1237,'Resources Final'!A:G,7,FALSE)=0,"",VLOOKUP(D1237,'Resources Final'!A:G,7,FALSE))</f>
        <v/>
      </c>
    </row>
    <row r="1238" spans="1:15" x14ac:dyDescent="0.2">
      <c r="A1238" s="11">
        <v>990</v>
      </c>
      <c r="B1238" s="11" t="str">
        <f t="shared" si="30"/>
        <v>Charles G. Koch Charitable Foundation_Washington University201215000</v>
      </c>
      <c r="C1238" s="11" t="s">
        <v>19</v>
      </c>
      <c r="D1238" s="11" t="s">
        <v>3946</v>
      </c>
      <c r="E1238" s="11" t="s">
        <v>3946</v>
      </c>
      <c r="F1238" s="4">
        <v>15000</v>
      </c>
      <c r="G1238" s="3">
        <v>2012</v>
      </c>
      <c r="H1238" s="3" t="s">
        <v>21</v>
      </c>
      <c r="I1238" s="12"/>
      <c r="J1238" s="3">
        <v>208</v>
      </c>
      <c r="K1238" s="3" t="str">
        <f>IF(VLOOKUP(D1238,'Resources Final'!A:C,3,FALSE)=0,"",VLOOKUP(D1238,'Resources Final'!A:C,3,FALSE))</f>
        <v/>
      </c>
      <c r="L1238" s="3" t="str">
        <f>IF(VLOOKUP(D1238,'Resources Final'!A:D,4,FALSE)=0,"",VLOOKUP(D1238,'Resources Final'!A:D,4,FALSE))</f>
        <v>Y</v>
      </c>
      <c r="M1238" s="3" t="str">
        <f>IF(VLOOKUP(D1238,'Resources Final'!A:E,5,FALSE)=0,"",VLOOKUP(D1238,'Resources Final'!A:E,5,FALSE))</f>
        <v/>
      </c>
      <c r="N1238" s="7" t="str">
        <f>IF(VLOOKUP(D1238,'Resources Final'!A:F,6,FALSE)=0,"",VLOOKUP(D1238,'Resources Final'!A:F,6,FALSE))</f>
        <v/>
      </c>
      <c r="O1238" s="3" t="str">
        <f>IF(VLOOKUP(D1238,'Resources Final'!A:G,7,FALSE)=0,"",VLOOKUP(D1238,'Resources Final'!A:G,7,FALSE))</f>
        <v/>
      </c>
    </row>
    <row r="1239" spans="1:15" x14ac:dyDescent="0.2">
      <c r="A1239" s="11">
        <v>990</v>
      </c>
      <c r="B1239" s="11" t="str">
        <f t="shared" si="30"/>
        <v>Charles G. Koch Charitable Foundation_Webber International University20124500</v>
      </c>
      <c r="C1239" s="11" t="s">
        <v>19</v>
      </c>
      <c r="D1239" s="11" t="s">
        <v>3959</v>
      </c>
      <c r="E1239" s="11" t="s">
        <v>3959</v>
      </c>
      <c r="F1239" s="4">
        <v>4500</v>
      </c>
      <c r="G1239" s="3">
        <v>2012</v>
      </c>
      <c r="H1239" s="3" t="s">
        <v>21</v>
      </c>
      <c r="I1239" s="12"/>
      <c r="J1239" s="3">
        <v>209</v>
      </c>
      <c r="K1239" s="3" t="str">
        <f>IF(VLOOKUP(D1239,'Resources Final'!A:C,3,FALSE)=0,"",VLOOKUP(D1239,'Resources Final'!A:C,3,FALSE))</f>
        <v/>
      </c>
      <c r="L1239" s="3" t="str">
        <f>IF(VLOOKUP(D1239,'Resources Final'!A:D,4,FALSE)=0,"",VLOOKUP(D1239,'Resources Final'!A:D,4,FALSE))</f>
        <v>Y</v>
      </c>
      <c r="M1239" s="3" t="str">
        <f>IF(VLOOKUP(D1239,'Resources Final'!A:E,5,FALSE)=0,"",VLOOKUP(D1239,'Resources Final'!A:E,5,FALSE))</f>
        <v/>
      </c>
      <c r="N1239" s="7" t="str">
        <f>IF(VLOOKUP(D1239,'Resources Final'!A:F,6,FALSE)=0,"",VLOOKUP(D1239,'Resources Final'!A:F,6,FALSE))</f>
        <v/>
      </c>
      <c r="O1239" s="3" t="str">
        <f>IF(VLOOKUP(D1239,'Resources Final'!A:G,7,FALSE)=0,"",VLOOKUP(D1239,'Resources Final'!A:G,7,FALSE))</f>
        <v/>
      </c>
    </row>
    <row r="1240" spans="1:15" x14ac:dyDescent="0.2">
      <c r="A1240" s="11">
        <v>990</v>
      </c>
      <c r="B1240" s="11" t="str">
        <f t="shared" si="30"/>
        <v>Charles G. Koch Charitable Foundation_Wellesley College20128000</v>
      </c>
      <c r="C1240" s="11" t="s">
        <v>19</v>
      </c>
      <c r="D1240" s="11" t="s">
        <v>3967</v>
      </c>
      <c r="E1240" s="11" t="s">
        <v>3967</v>
      </c>
      <c r="F1240" s="4">
        <v>8000</v>
      </c>
      <c r="G1240" s="3">
        <v>2012</v>
      </c>
      <c r="H1240" s="3" t="s">
        <v>21</v>
      </c>
      <c r="I1240" s="12"/>
      <c r="J1240" s="3">
        <v>210</v>
      </c>
      <c r="K1240" s="3" t="str">
        <f>IF(VLOOKUP(D1240,'Resources Final'!A:C,3,FALSE)=0,"",VLOOKUP(D1240,'Resources Final'!A:C,3,FALSE))</f>
        <v/>
      </c>
      <c r="L1240" s="3" t="str">
        <f>IF(VLOOKUP(D1240,'Resources Final'!A:D,4,FALSE)=0,"",VLOOKUP(D1240,'Resources Final'!A:D,4,FALSE))</f>
        <v>Y</v>
      </c>
      <c r="M1240" s="3" t="str">
        <f>IF(VLOOKUP(D1240,'Resources Final'!A:E,5,FALSE)=0,"",VLOOKUP(D1240,'Resources Final'!A:E,5,FALSE))</f>
        <v/>
      </c>
      <c r="N1240" s="7" t="str">
        <f>IF(VLOOKUP(D1240,'Resources Final'!A:F,6,FALSE)=0,"",VLOOKUP(D1240,'Resources Final'!A:F,6,FALSE))</f>
        <v/>
      </c>
      <c r="O1240" s="3" t="str">
        <f>IF(VLOOKUP(D1240,'Resources Final'!A:G,7,FALSE)=0,"",VLOOKUP(D1240,'Resources Final'!A:G,7,FALSE))</f>
        <v/>
      </c>
    </row>
    <row r="1241" spans="1:15" x14ac:dyDescent="0.2">
      <c r="A1241" s="11">
        <v>990</v>
      </c>
      <c r="B1241" s="11" t="str">
        <f t="shared" si="30"/>
        <v>Charles G. Koch Charitable Foundation_Wesleyan College20129000</v>
      </c>
      <c r="C1241" s="11" t="s">
        <v>19</v>
      </c>
      <c r="D1241" s="11" t="s">
        <v>3973</v>
      </c>
      <c r="E1241" s="11" t="s">
        <v>3973</v>
      </c>
      <c r="F1241" s="4">
        <v>9000</v>
      </c>
      <c r="G1241" s="3">
        <v>2012</v>
      </c>
      <c r="H1241" s="3" t="s">
        <v>21</v>
      </c>
      <c r="I1241" s="12"/>
      <c r="J1241" s="3">
        <v>211</v>
      </c>
      <c r="K1241" s="3" t="str">
        <f>IF(VLOOKUP(D1241,'Resources Final'!A:C,3,FALSE)=0,"",VLOOKUP(D1241,'Resources Final'!A:C,3,FALSE))</f>
        <v/>
      </c>
      <c r="L1241" s="3" t="str">
        <f>IF(VLOOKUP(D1241,'Resources Final'!A:D,4,FALSE)=0,"",VLOOKUP(D1241,'Resources Final'!A:D,4,FALSE))</f>
        <v>Y</v>
      </c>
      <c r="M1241" s="3" t="str">
        <f>IF(VLOOKUP(D1241,'Resources Final'!A:E,5,FALSE)=0,"",VLOOKUP(D1241,'Resources Final'!A:E,5,FALSE))</f>
        <v/>
      </c>
      <c r="N1241" s="7" t="str">
        <f>IF(VLOOKUP(D1241,'Resources Final'!A:F,6,FALSE)=0,"",VLOOKUP(D1241,'Resources Final'!A:F,6,FALSE))</f>
        <v/>
      </c>
      <c r="O1241" s="3" t="str">
        <f>IF(VLOOKUP(D1241,'Resources Final'!A:G,7,FALSE)=0,"",VLOOKUP(D1241,'Resources Final'!A:G,7,FALSE))</f>
        <v/>
      </c>
    </row>
    <row r="1242" spans="1:15" x14ac:dyDescent="0.2">
      <c r="A1242" s="11">
        <v>990</v>
      </c>
      <c r="B1242" s="11" t="str">
        <f t="shared" si="30"/>
        <v>Charles G. Koch Charitable Foundation_West Texas A&amp;M University201212500</v>
      </c>
      <c r="C1242" s="11" t="s">
        <v>19</v>
      </c>
      <c r="D1242" s="11" t="s">
        <v>3978</v>
      </c>
      <c r="E1242" s="11" t="s">
        <v>3978</v>
      </c>
      <c r="F1242" s="4">
        <v>12500</v>
      </c>
      <c r="G1242" s="3">
        <v>2012</v>
      </c>
      <c r="H1242" s="3" t="s">
        <v>21</v>
      </c>
      <c r="I1242" s="12"/>
      <c r="J1242" s="3">
        <v>212</v>
      </c>
      <c r="K1242" s="3" t="str">
        <f>IF(VLOOKUP(D1242,'Resources Final'!A:C,3,FALSE)=0,"",VLOOKUP(D1242,'Resources Final'!A:C,3,FALSE))</f>
        <v/>
      </c>
      <c r="L1242" s="3" t="str">
        <f>IF(VLOOKUP(D1242,'Resources Final'!A:D,4,FALSE)=0,"",VLOOKUP(D1242,'Resources Final'!A:D,4,FALSE))</f>
        <v>Y</v>
      </c>
      <c r="M1242" s="3" t="str">
        <f>IF(VLOOKUP(D1242,'Resources Final'!A:E,5,FALSE)=0,"",VLOOKUP(D1242,'Resources Final'!A:E,5,FALSE))</f>
        <v/>
      </c>
      <c r="N1242" s="7" t="str">
        <f>IF(VLOOKUP(D1242,'Resources Final'!A:F,6,FALSE)=0,"",VLOOKUP(D1242,'Resources Final'!A:F,6,FALSE))</f>
        <v/>
      </c>
      <c r="O1242" s="3" t="str">
        <f>IF(VLOOKUP(D1242,'Resources Final'!A:G,7,FALSE)=0,"",VLOOKUP(D1242,'Resources Final'!A:G,7,FALSE))</f>
        <v/>
      </c>
    </row>
    <row r="1243" spans="1:15" x14ac:dyDescent="0.2">
      <c r="A1243" s="11">
        <v>990</v>
      </c>
      <c r="B1243" s="11" t="str">
        <f t="shared" si="30"/>
        <v>Charles G. Koch Charitable Foundation_West Virginia University201246200</v>
      </c>
      <c r="C1243" s="11" t="s">
        <v>19</v>
      </c>
      <c r="D1243" s="11" t="s">
        <v>3979</v>
      </c>
      <c r="E1243" s="11" t="s">
        <v>3979</v>
      </c>
      <c r="F1243" s="4">
        <v>46200</v>
      </c>
      <c r="G1243" s="3">
        <v>2012</v>
      </c>
      <c r="H1243" s="3" t="s">
        <v>21</v>
      </c>
      <c r="I1243" s="12"/>
      <c r="J1243" s="3">
        <v>213</v>
      </c>
      <c r="K1243" s="3" t="str">
        <f>IF(VLOOKUP(D1243,'Resources Final'!A:C,3,FALSE)=0,"",VLOOKUP(D1243,'Resources Final'!A:C,3,FALSE))</f>
        <v/>
      </c>
      <c r="L1243" s="3" t="str">
        <f>IF(VLOOKUP(D1243,'Resources Final'!A:D,4,FALSE)=0,"",VLOOKUP(D1243,'Resources Final'!A:D,4,FALSE))</f>
        <v>Y</v>
      </c>
      <c r="M1243" s="3" t="str">
        <f>IF(VLOOKUP(D1243,'Resources Final'!A:E,5,FALSE)=0,"",VLOOKUP(D1243,'Resources Final'!A:E,5,FALSE))</f>
        <v/>
      </c>
      <c r="N1243" s="7" t="str">
        <f>IF(VLOOKUP(D1243,'Resources Final'!A:F,6,FALSE)=0,"",VLOOKUP(D1243,'Resources Final'!A:F,6,FALSE))</f>
        <v/>
      </c>
      <c r="O1243" s="3" t="str">
        <f>IF(VLOOKUP(D1243,'Resources Final'!A:G,7,FALSE)=0,"",VLOOKUP(D1243,'Resources Final'!A:G,7,FALSE))</f>
        <v/>
      </c>
    </row>
    <row r="1244" spans="1:15" x14ac:dyDescent="0.2">
      <c r="A1244" s="11">
        <v>990</v>
      </c>
      <c r="B1244" s="11" t="str">
        <f t="shared" si="30"/>
        <v>Charles G. Koch Charitable Foundation_West Virginia University Foundation201272100</v>
      </c>
      <c r="C1244" s="11" t="s">
        <v>19</v>
      </c>
      <c r="D1244" s="11" t="s">
        <v>3980</v>
      </c>
      <c r="E1244" s="11" t="s">
        <v>3979</v>
      </c>
      <c r="F1244" s="4">
        <v>72100</v>
      </c>
      <c r="G1244" s="3">
        <v>2012</v>
      </c>
      <c r="H1244" s="3" t="s">
        <v>21</v>
      </c>
      <c r="I1244" s="12"/>
      <c r="J1244" s="3">
        <v>214</v>
      </c>
      <c r="K1244" s="3" t="str">
        <f>IF(VLOOKUP(D1244,'Resources Final'!A:C,3,FALSE)=0,"",VLOOKUP(D1244,'Resources Final'!A:C,3,FALSE))</f>
        <v/>
      </c>
      <c r="L1244" s="3" t="str">
        <f>IF(VLOOKUP(D1244,'Resources Final'!A:D,4,FALSE)=0,"",VLOOKUP(D1244,'Resources Final'!A:D,4,FALSE))</f>
        <v>Y</v>
      </c>
      <c r="M1244" s="3" t="str">
        <f>IF(VLOOKUP(D1244,'Resources Final'!A:E,5,FALSE)=0,"",VLOOKUP(D1244,'Resources Final'!A:E,5,FALSE))</f>
        <v/>
      </c>
      <c r="N1244" s="7" t="str">
        <f>IF(VLOOKUP(D1244,'Resources Final'!A:F,6,FALSE)=0,"",VLOOKUP(D1244,'Resources Final'!A:F,6,FALSE))</f>
        <v/>
      </c>
      <c r="O1244" s="3" t="str">
        <f>IF(VLOOKUP(D1244,'Resources Final'!A:G,7,FALSE)=0,"",VLOOKUP(D1244,'Resources Final'!A:G,7,FALSE))</f>
        <v/>
      </c>
    </row>
    <row r="1245" spans="1:15" x14ac:dyDescent="0.2">
      <c r="A1245" s="11">
        <v>990</v>
      </c>
      <c r="B1245" s="11" t="str">
        <f t="shared" si="30"/>
        <v>Charles G. Koch Charitable Foundation_Western Carolina University201214000</v>
      </c>
      <c r="C1245" s="11" t="s">
        <v>19</v>
      </c>
      <c r="D1245" s="11" t="s">
        <v>3985</v>
      </c>
      <c r="E1245" s="11" t="s">
        <v>3985</v>
      </c>
      <c r="F1245" s="4">
        <v>14000</v>
      </c>
      <c r="G1245" s="3">
        <v>2012</v>
      </c>
      <c r="H1245" s="3" t="s">
        <v>21</v>
      </c>
      <c r="I1245" s="12"/>
      <c r="J1245" s="3">
        <v>215</v>
      </c>
      <c r="K1245" s="3" t="str">
        <f>IF(VLOOKUP(D1245,'Resources Final'!A:C,3,FALSE)=0,"",VLOOKUP(D1245,'Resources Final'!A:C,3,FALSE))</f>
        <v/>
      </c>
      <c r="L1245" s="3" t="str">
        <f>IF(VLOOKUP(D1245,'Resources Final'!A:D,4,FALSE)=0,"",VLOOKUP(D1245,'Resources Final'!A:D,4,FALSE))</f>
        <v>Y</v>
      </c>
      <c r="M1245" s="3" t="str">
        <f>IF(VLOOKUP(D1245,'Resources Final'!A:E,5,FALSE)=0,"",VLOOKUP(D1245,'Resources Final'!A:E,5,FALSE))</f>
        <v/>
      </c>
      <c r="N1245" s="7" t="str">
        <f>IF(VLOOKUP(D1245,'Resources Final'!A:F,6,FALSE)=0,"",VLOOKUP(D1245,'Resources Final'!A:F,6,FALSE))</f>
        <v/>
      </c>
      <c r="O1245" s="3" t="str">
        <f>IF(VLOOKUP(D1245,'Resources Final'!A:G,7,FALSE)=0,"",VLOOKUP(D1245,'Resources Final'!A:G,7,FALSE))</f>
        <v/>
      </c>
    </row>
    <row r="1246" spans="1:15" x14ac:dyDescent="0.2">
      <c r="A1246" s="11">
        <v>990</v>
      </c>
      <c r="B1246" s="11" t="str">
        <f t="shared" si="30"/>
        <v>Charles G. Koch Charitable Foundation_Western Kentucky University201215000</v>
      </c>
      <c r="C1246" s="11" t="s">
        <v>19</v>
      </c>
      <c r="D1246" s="11" t="s">
        <v>3987</v>
      </c>
      <c r="E1246" s="11" t="s">
        <v>3987</v>
      </c>
      <c r="F1246" s="4">
        <v>15000</v>
      </c>
      <c r="G1246" s="3">
        <v>2012</v>
      </c>
      <c r="H1246" s="3" t="s">
        <v>21</v>
      </c>
      <c r="I1246" s="12"/>
      <c r="J1246" s="3">
        <v>216</v>
      </c>
      <c r="K1246" s="3" t="str">
        <f>IF(VLOOKUP(D1246,'Resources Final'!A:C,3,FALSE)=0,"",VLOOKUP(D1246,'Resources Final'!A:C,3,FALSE))</f>
        <v/>
      </c>
      <c r="L1246" s="3" t="str">
        <f>IF(VLOOKUP(D1246,'Resources Final'!A:D,4,FALSE)=0,"",VLOOKUP(D1246,'Resources Final'!A:D,4,FALSE))</f>
        <v>Y</v>
      </c>
      <c r="M1246" s="3" t="str">
        <f>IF(VLOOKUP(D1246,'Resources Final'!A:E,5,FALSE)=0,"",VLOOKUP(D1246,'Resources Final'!A:E,5,FALSE))</f>
        <v/>
      </c>
      <c r="N1246" s="7" t="str">
        <f>IF(VLOOKUP(D1246,'Resources Final'!A:F,6,FALSE)=0,"",VLOOKUP(D1246,'Resources Final'!A:F,6,FALSE))</f>
        <v/>
      </c>
      <c r="O1246" s="3" t="str">
        <f>IF(VLOOKUP(D1246,'Resources Final'!A:G,7,FALSE)=0,"",VLOOKUP(D1246,'Resources Final'!A:G,7,FALSE))</f>
        <v/>
      </c>
    </row>
    <row r="1247" spans="1:15" x14ac:dyDescent="0.2">
      <c r="A1247" s="11">
        <v>990</v>
      </c>
      <c r="B1247" s="11" t="str">
        <f t="shared" si="30"/>
        <v>Charles G. Koch Charitable Foundation_Wheaton College20126600</v>
      </c>
      <c r="C1247" s="11" t="s">
        <v>19</v>
      </c>
      <c r="D1247" s="11" t="s">
        <v>3994</v>
      </c>
      <c r="E1247" s="11" t="s">
        <v>3994</v>
      </c>
      <c r="F1247" s="4">
        <v>6600</v>
      </c>
      <c r="G1247" s="3">
        <v>2012</v>
      </c>
      <c r="H1247" s="3" t="s">
        <v>21</v>
      </c>
      <c r="I1247" s="12"/>
      <c r="J1247" s="3">
        <v>217</v>
      </c>
      <c r="K1247" s="3" t="str">
        <f>IF(VLOOKUP(D1247,'Resources Final'!A:C,3,FALSE)=0,"",VLOOKUP(D1247,'Resources Final'!A:C,3,FALSE))</f>
        <v/>
      </c>
      <c r="L1247" s="3" t="str">
        <f>IF(VLOOKUP(D1247,'Resources Final'!A:D,4,FALSE)=0,"",VLOOKUP(D1247,'Resources Final'!A:D,4,FALSE))</f>
        <v>Y</v>
      </c>
      <c r="M1247" s="3" t="str">
        <f>IF(VLOOKUP(D1247,'Resources Final'!A:E,5,FALSE)=0,"",VLOOKUP(D1247,'Resources Final'!A:E,5,FALSE))</f>
        <v/>
      </c>
      <c r="N1247" s="7" t="str">
        <f>IF(VLOOKUP(D1247,'Resources Final'!A:F,6,FALSE)=0,"",VLOOKUP(D1247,'Resources Final'!A:F,6,FALSE))</f>
        <v/>
      </c>
      <c r="O1247" s="3" t="str">
        <f>IF(VLOOKUP(D1247,'Resources Final'!A:G,7,FALSE)=0,"",VLOOKUP(D1247,'Resources Final'!A:G,7,FALSE))</f>
        <v/>
      </c>
    </row>
    <row r="1248" spans="1:15" x14ac:dyDescent="0.2">
      <c r="A1248" s="11">
        <v>990</v>
      </c>
      <c r="B1248" s="11" t="str">
        <f t="shared" si="30"/>
        <v>Charles G. Koch Charitable Foundation_Wheeling Jesuit University20128000</v>
      </c>
      <c r="C1248" s="11" t="s">
        <v>19</v>
      </c>
      <c r="D1248" s="11" t="s">
        <v>3995</v>
      </c>
      <c r="E1248" s="11" t="s">
        <v>3995</v>
      </c>
      <c r="F1248" s="4">
        <v>8000</v>
      </c>
      <c r="G1248" s="3">
        <v>2012</v>
      </c>
      <c r="H1248" s="3" t="s">
        <v>21</v>
      </c>
      <c r="I1248" s="12"/>
      <c r="J1248" s="3">
        <v>218</v>
      </c>
      <c r="K1248" s="3" t="str">
        <f>IF(VLOOKUP(D1248,'Resources Final'!A:C,3,FALSE)=0,"",VLOOKUP(D1248,'Resources Final'!A:C,3,FALSE))</f>
        <v/>
      </c>
      <c r="L1248" s="3" t="str">
        <f>IF(VLOOKUP(D1248,'Resources Final'!A:D,4,FALSE)=0,"",VLOOKUP(D1248,'Resources Final'!A:D,4,FALSE))</f>
        <v>Y</v>
      </c>
      <c r="M1248" s="3" t="str">
        <f>IF(VLOOKUP(D1248,'Resources Final'!A:E,5,FALSE)=0,"",VLOOKUP(D1248,'Resources Final'!A:E,5,FALSE))</f>
        <v/>
      </c>
      <c r="N1248" s="7" t="str">
        <f>IF(VLOOKUP(D1248,'Resources Final'!A:F,6,FALSE)=0,"",VLOOKUP(D1248,'Resources Final'!A:F,6,FALSE))</f>
        <v/>
      </c>
      <c r="O1248" s="3" t="str">
        <f>IF(VLOOKUP(D1248,'Resources Final'!A:G,7,FALSE)=0,"",VLOOKUP(D1248,'Resources Final'!A:G,7,FALSE))</f>
        <v/>
      </c>
    </row>
    <row r="1249" spans="1:15" x14ac:dyDescent="0.2">
      <c r="A1249" s="11">
        <v>990</v>
      </c>
      <c r="B1249" s="11" t="str">
        <f t="shared" si="30"/>
        <v>Charles G. Koch Charitable Foundation_William Jewell College20125100</v>
      </c>
      <c r="C1249" s="11" t="s">
        <v>19</v>
      </c>
      <c r="D1249" s="11" t="s">
        <v>4037</v>
      </c>
      <c r="E1249" s="11" t="s">
        <v>4037</v>
      </c>
      <c r="F1249" s="4">
        <v>5100</v>
      </c>
      <c r="G1249" s="3">
        <v>2012</v>
      </c>
      <c r="H1249" s="3" t="s">
        <v>21</v>
      </c>
      <c r="I1249" s="12"/>
      <c r="J1249" s="3">
        <v>219</v>
      </c>
      <c r="K1249" s="3" t="str">
        <f>IF(VLOOKUP(D1249,'Resources Final'!A:C,3,FALSE)=0,"",VLOOKUP(D1249,'Resources Final'!A:C,3,FALSE))</f>
        <v/>
      </c>
      <c r="L1249" s="3" t="str">
        <f>IF(VLOOKUP(D1249,'Resources Final'!A:D,4,FALSE)=0,"",VLOOKUP(D1249,'Resources Final'!A:D,4,FALSE))</f>
        <v>Y</v>
      </c>
      <c r="M1249" s="3" t="str">
        <f>IF(VLOOKUP(D1249,'Resources Final'!A:E,5,FALSE)=0,"",VLOOKUP(D1249,'Resources Final'!A:E,5,FALSE))</f>
        <v/>
      </c>
      <c r="N1249" s="7" t="str">
        <f>IF(VLOOKUP(D1249,'Resources Final'!A:F,6,FALSE)=0,"",VLOOKUP(D1249,'Resources Final'!A:F,6,FALSE))</f>
        <v/>
      </c>
      <c r="O1249" s="3" t="str">
        <f>IF(VLOOKUP(D1249,'Resources Final'!A:G,7,FALSE)=0,"",VLOOKUP(D1249,'Resources Final'!A:G,7,FALSE))</f>
        <v/>
      </c>
    </row>
    <row r="1250" spans="1:15" x14ac:dyDescent="0.2">
      <c r="A1250" s="11">
        <v>990</v>
      </c>
      <c r="B1250" s="11" t="str">
        <f t="shared" si="30"/>
        <v>Charles G. Koch Charitable Foundation_Winston-Salem State University20128600</v>
      </c>
      <c r="C1250" s="11" t="s">
        <v>19</v>
      </c>
      <c r="D1250" s="11" t="s">
        <v>4060</v>
      </c>
      <c r="E1250" s="11" t="s">
        <v>4060</v>
      </c>
      <c r="F1250" s="4">
        <v>8600</v>
      </c>
      <c r="G1250" s="3">
        <v>2012</v>
      </c>
      <c r="H1250" s="3" t="s">
        <v>21</v>
      </c>
      <c r="I1250" s="12"/>
      <c r="J1250" s="3">
        <v>220</v>
      </c>
      <c r="K1250" s="3" t="str">
        <f>IF(VLOOKUP(D1250,'Resources Final'!A:C,3,FALSE)=0,"",VLOOKUP(D1250,'Resources Final'!A:C,3,FALSE))</f>
        <v/>
      </c>
      <c r="L1250" s="3" t="str">
        <f>IF(VLOOKUP(D1250,'Resources Final'!A:D,4,FALSE)=0,"",VLOOKUP(D1250,'Resources Final'!A:D,4,FALSE))</f>
        <v>Y</v>
      </c>
      <c r="M1250" s="3" t="str">
        <f>IF(VLOOKUP(D1250,'Resources Final'!A:E,5,FALSE)=0,"",VLOOKUP(D1250,'Resources Final'!A:E,5,FALSE))</f>
        <v/>
      </c>
      <c r="N1250" s="7" t="str">
        <f>IF(VLOOKUP(D1250,'Resources Final'!A:F,6,FALSE)=0,"",VLOOKUP(D1250,'Resources Final'!A:F,6,FALSE))</f>
        <v/>
      </c>
      <c r="O1250" s="3" t="str">
        <f>IF(VLOOKUP(D1250,'Resources Final'!A:G,7,FALSE)=0,"",VLOOKUP(D1250,'Resources Final'!A:G,7,FALSE))</f>
        <v/>
      </c>
    </row>
    <row r="1251" spans="1:15" x14ac:dyDescent="0.2">
      <c r="A1251" s="11">
        <v>990</v>
      </c>
      <c r="B1251" s="11" t="str">
        <f t="shared" si="30"/>
        <v>Charles G. Koch Charitable Foundation_Wofford College20127500</v>
      </c>
      <c r="C1251" s="11" t="s">
        <v>19</v>
      </c>
      <c r="D1251" s="11" t="s">
        <v>4074</v>
      </c>
      <c r="E1251" s="11" t="s">
        <v>4074</v>
      </c>
      <c r="F1251" s="4">
        <v>7500</v>
      </c>
      <c r="G1251" s="3">
        <v>2012</v>
      </c>
      <c r="H1251" s="3" t="s">
        <v>21</v>
      </c>
      <c r="I1251" s="12"/>
      <c r="J1251" s="3">
        <v>221</v>
      </c>
      <c r="K1251" s="3" t="str">
        <f>IF(VLOOKUP(D1251,'Resources Final'!A:C,3,FALSE)=0,"",VLOOKUP(D1251,'Resources Final'!A:C,3,FALSE))</f>
        <v/>
      </c>
      <c r="L1251" s="3" t="str">
        <f>IF(VLOOKUP(D1251,'Resources Final'!A:D,4,FALSE)=0,"",VLOOKUP(D1251,'Resources Final'!A:D,4,FALSE))</f>
        <v>Y</v>
      </c>
      <c r="M1251" s="3" t="str">
        <f>IF(VLOOKUP(D1251,'Resources Final'!A:E,5,FALSE)=0,"",VLOOKUP(D1251,'Resources Final'!A:E,5,FALSE))</f>
        <v/>
      </c>
      <c r="N1251" s="7" t="str">
        <f>IF(VLOOKUP(D1251,'Resources Final'!A:F,6,FALSE)=0,"",VLOOKUP(D1251,'Resources Final'!A:F,6,FALSE))</f>
        <v/>
      </c>
      <c r="O1251" s="3" t="str">
        <f>IF(VLOOKUP(D1251,'Resources Final'!A:G,7,FALSE)=0,"",VLOOKUP(D1251,'Resources Final'!A:G,7,FALSE))</f>
        <v/>
      </c>
    </row>
    <row r="1252" spans="1:15" x14ac:dyDescent="0.2">
      <c r="A1252" s="11">
        <v>990</v>
      </c>
      <c r="B1252" s="11" t="str">
        <f t="shared" si="30"/>
        <v>Charles G. Koch Charitable Foundation_Yeshiva University20123000</v>
      </c>
      <c r="C1252" s="11" t="s">
        <v>19</v>
      </c>
      <c r="D1252" s="11" t="s">
        <v>4112</v>
      </c>
      <c r="E1252" s="11" t="s">
        <v>4112</v>
      </c>
      <c r="F1252" s="4">
        <v>3000</v>
      </c>
      <c r="G1252" s="3">
        <v>2012</v>
      </c>
      <c r="H1252" s="3" t="s">
        <v>21</v>
      </c>
      <c r="I1252" s="12"/>
      <c r="J1252" s="3">
        <v>222</v>
      </c>
      <c r="K1252" s="3" t="str">
        <f>IF(VLOOKUP(D1252,'Resources Final'!A:C,3,FALSE)=0,"",VLOOKUP(D1252,'Resources Final'!A:C,3,FALSE))</f>
        <v/>
      </c>
      <c r="L1252" s="3" t="str">
        <f>IF(VLOOKUP(D1252,'Resources Final'!A:D,4,FALSE)=0,"",VLOOKUP(D1252,'Resources Final'!A:D,4,FALSE))</f>
        <v>Y</v>
      </c>
      <c r="M1252" s="3" t="str">
        <f>IF(VLOOKUP(D1252,'Resources Final'!A:E,5,FALSE)=0,"",VLOOKUP(D1252,'Resources Final'!A:E,5,FALSE))</f>
        <v/>
      </c>
      <c r="N1252" s="7" t="str">
        <f>IF(VLOOKUP(D1252,'Resources Final'!A:F,6,FALSE)=0,"",VLOOKUP(D1252,'Resources Final'!A:F,6,FALSE))</f>
        <v/>
      </c>
      <c r="O1252" s="3" t="str">
        <f>IF(VLOOKUP(D1252,'Resources Final'!A:G,7,FALSE)=0,"",VLOOKUP(D1252,'Resources Final'!A:G,7,FALSE))</f>
        <v/>
      </c>
    </row>
    <row r="1253" spans="1:15" x14ac:dyDescent="0.2">
      <c r="A1253" s="11">
        <v>990</v>
      </c>
      <c r="B1253" s="11" t="str">
        <f t="shared" ref="B1253:B1316" si="31">C1253&amp;"_"&amp;D1253&amp;G1253&amp;F1253</f>
        <v>Charles G. Koch Charitable Foundation_Young Americans for Liberty201217000</v>
      </c>
      <c r="C1253" s="11" t="s">
        <v>19</v>
      </c>
      <c r="D1253" s="11" t="s">
        <v>4124</v>
      </c>
      <c r="E1253" s="11" t="s">
        <v>4124</v>
      </c>
      <c r="F1253" s="4">
        <v>17000</v>
      </c>
      <c r="G1253" s="3">
        <v>2012</v>
      </c>
      <c r="H1253" s="3" t="s">
        <v>21</v>
      </c>
      <c r="I1253" s="12"/>
      <c r="J1253" s="3">
        <v>223</v>
      </c>
      <c r="K1253" s="3" t="str">
        <f>IF(VLOOKUP(D1253,'Resources Final'!A:C,3,FALSE)=0,"",VLOOKUP(D1253,'Resources Final'!A:C,3,FALSE))</f>
        <v/>
      </c>
      <c r="L1253" s="3" t="str">
        <f>IF(VLOOKUP(D1253,'Resources Final'!A:D,4,FALSE)=0,"",VLOOKUP(D1253,'Resources Final'!A:D,4,FALSE))</f>
        <v/>
      </c>
      <c r="M1253" s="3" t="str">
        <f>IF(VLOOKUP(D1253,'Resources Final'!A:E,5,FALSE)=0,"",VLOOKUP(D1253,'Resources Final'!A:E,5,FALSE))</f>
        <v/>
      </c>
      <c r="N1253" s="7" t="str">
        <f>IF(VLOOKUP(D1253,'Resources Final'!A:F,6,FALSE)=0,"",VLOOKUP(D1253,'Resources Final'!A:F,6,FALSE))</f>
        <v>https://www.sourcewatch.org/index.php/Young_Americans_for_Liberty</v>
      </c>
      <c r="O1253" s="3" t="str">
        <f>IF(VLOOKUP(D1253,'Resources Final'!A:G,7,FALSE)=0,"",VLOOKUP(D1253,'Resources Final'!A:G,7,FALSE))</f>
        <v>Sourcewatch</v>
      </c>
    </row>
    <row r="1254" spans="1:15" x14ac:dyDescent="0.2">
      <c r="A1254" s="11">
        <v>990</v>
      </c>
      <c r="B1254" s="11" t="str">
        <f t="shared" si="31"/>
        <v>Charles G. Koch Charitable Foundation_American Council of Trustees and Alumni201241250</v>
      </c>
      <c r="C1254" s="11" t="s">
        <v>19</v>
      </c>
      <c r="D1254" s="11" t="s">
        <v>184</v>
      </c>
      <c r="E1254" s="11" t="s">
        <v>184</v>
      </c>
      <c r="F1254" s="4">
        <v>41250</v>
      </c>
      <c r="G1254" s="3">
        <v>2012</v>
      </c>
      <c r="H1254" s="3" t="s">
        <v>21</v>
      </c>
      <c r="I1254" s="12"/>
      <c r="J1254" s="3">
        <v>224</v>
      </c>
      <c r="K1254" s="3" t="str">
        <f>IF(VLOOKUP(D1254,'Resources Final'!A:C,3,FALSE)=0,"",VLOOKUP(D1254,'Resources Final'!A:C,3,FALSE))</f>
        <v/>
      </c>
      <c r="L1254" s="3" t="str">
        <f>IF(VLOOKUP(D1254,'Resources Final'!A:D,4,FALSE)=0,"",VLOOKUP(D1254,'Resources Final'!A:D,4,FALSE))</f>
        <v/>
      </c>
      <c r="M1254" s="3" t="str">
        <f>IF(VLOOKUP(D1254,'Resources Final'!A:E,5,FALSE)=0,"",VLOOKUP(D1254,'Resources Final'!A:E,5,FALSE))</f>
        <v/>
      </c>
      <c r="N1254" s="7" t="str">
        <f>IF(VLOOKUP(D1254,'Resources Final'!A:F,6,FALSE)=0,"",VLOOKUP(D1254,'Resources Final'!A:F,6,FALSE))</f>
        <v>https://www.sourcewatch.org/index.php/American_Council_of_Trustees_and_Alumni</v>
      </c>
      <c r="O1254" s="3" t="str">
        <f>IF(VLOOKUP(D1254,'Resources Final'!A:G,7,FALSE)=0,"",VLOOKUP(D1254,'Resources Final'!A:G,7,FALSE))</f>
        <v>Sourcewatch</v>
      </c>
    </row>
    <row r="1255" spans="1:15" x14ac:dyDescent="0.2">
      <c r="A1255" s="11">
        <v>990</v>
      </c>
      <c r="B1255" s="11" t="str">
        <f t="shared" si="31"/>
        <v>Charles G. Koch Charitable Foundation_American Enterprise Institute for Public Policy Research20127289</v>
      </c>
      <c r="C1255" s="11" t="s">
        <v>19</v>
      </c>
      <c r="D1255" s="11" t="s">
        <v>189</v>
      </c>
      <c r="E1255" s="11" t="s">
        <v>189</v>
      </c>
      <c r="F1255" s="4">
        <v>7289</v>
      </c>
      <c r="G1255" s="3">
        <v>2012</v>
      </c>
      <c r="H1255" s="3" t="s">
        <v>21</v>
      </c>
      <c r="I1255" s="12"/>
      <c r="J1255" s="3">
        <v>225</v>
      </c>
      <c r="K1255" s="3" t="str">
        <f>IF(VLOOKUP(D1255,'Resources Final'!A:C,3,FALSE)=0,"",VLOOKUP(D1255,'Resources Final'!A:C,3,FALSE))</f>
        <v/>
      </c>
      <c r="L1255" s="3" t="str">
        <f>IF(VLOOKUP(D1255,'Resources Final'!A:D,4,FALSE)=0,"",VLOOKUP(D1255,'Resources Final'!A:D,4,FALSE))</f>
        <v/>
      </c>
      <c r="M1255" s="3" t="str">
        <f>IF(VLOOKUP(D1255,'Resources Final'!A:E,5,FALSE)=0,"",VLOOKUP(D1255,'Resources Final'!A:E,5,FALSE))</f>
        <v/>
      </c>
      <c r="N1255" s="7" t="str">
        <f>IF(VLOOKUP(D1255,'Resources Final'!A:F,6,FALSE)=0,"",VLOOKUP(D1255,'Resources Final'!A:F,6,FALSE))</f>
        <v>https://www.desmogblog.com/american-enterprise-institute</v>
      </c>
      <c r="O1255" s="3" t="str">
        <f>IF(VLOOKUP(D1255,'Resources Final'!A:G,7,FALSE)=0,"",VLOOKUP(D1255,'Resources Final'!A:G,7,FALSE))</f>
        <v>Desmog</v>
      </c>
    </row>
    <row r="1256" spans="1:15" x14ac:dyDescent="0.2">
      <c r="A1256" s="11">
        <v>990</v>
      </c>
      <c r="B1256" s="11" t="str">
        <f t="shared" si="31"/>
        <v>Charles G. Koch Charitable Foundation_American Legislative Exchange Council201271100</v>
      </c>
      <c r="C1256" s="11" t="s">
        <v>19</v>
      </c>
      <c r="D1256" s="11" t="s">
        <v>195</v>
      </c>
      <c r="E1256" s="11" t="s">
        <v>195</v>
      </c>
      <c r="F1256" s="4">
        <v>71100</v>
      </c>
      <c r="G1256" s="3">
        <v>2012</v>
      </c>
      <c r="H1256" s="3" t="s">
        <v>21</v>
      </c>
      <c r="I1256" s="12"/>
      <c r="J1256" s="3">
        <v>226</v>
      </c>
      <c r="K1256" s="3" t="str">
        <f>IF(VLOOKUP(D1256,'Resources Final'!A:C,3,FALSE)=0,"",VLOOKUP(D1256,'Resources Final'!A:C,3,FALSE))</f>
        <v/>
      </c>
      <c r="L1256" s="3" t="str">
        <f>IF(VLOOKUP(D1256,'Resources Final'!A:D,4,FALSE)=0,"",VLOOKUP(D1256,'Resources Final'!A:D,4,FALSE))</f>
        <v/>
      </c>
      <c r="M1256" s="3" t="str">
        <f>IF(VLOOKUP(D1256,'Resources Final'!A:E,5,FALSE)=0,"",VLOOKUP(D1256,'Resources Final'!A:E,5,FALSE))</f>
        <v/>
      </c>
      <c r="N1256" s="7" t="str">
        <f>IF(VLOOKUP(D1256,'Resources Final'!A:F,6,FALSE)=0,"",VLOOKUP(D1256,'Resources Final'!A:F,6,FALSE))</f>
        <v>https://www.desmogblog.com/american-legislative-exchange-council</v>
      </c>
      <c r="O1256" s="3" t="str">
        <f>IF(VLOOKUP(D1256,'Resources Final'!A:G,7,FALSE)=0,"",VLOOKUP(D1256,'Resources Final'!A:G,7,FALSE))</f>
        <v>Desmog</v>
      </c>
    </row>
    <row r="1257" spans="1:15" x14ac:dyDescent="0.2">
      <c r="A1257" s="11">
        <v>990</v>
      </c>
      <c r="B1257" s="11" t="str">
        <f t="shared" si="31"/>
        <v>Charles G. Koch Charitable Foundation_Americans for Prosperity Foundation (formerly CSE Foundation)201243373</v>
      </c>
      <c r="C1257" s="11" t="s">
        <v>19</v>
      </c>
      <c r="D1257" s="11" t="s">
        <v>215</v>
      </c>
      <c r="E1257" s="11" t="s">
        <v>213</v>
      </c>
      <c r="F1257" s="4">
        <v>43373</v>
      </c>
      <c r="G1257" s="3">
        <v>2012</v>
      </c>
      <c r="H1257" s="3" t="s">
        <v>21</v>
      </c>
      <c r="I1257" s="12"/>
      <c r="J1257" s="3">
        <v>227</v>
      </c>
      <c r="K1257" s="3" t="str">
        <f>IF(VLOOKUP(D1257,'Resources Final'!A:C,3,FALSE)=0,"",VLOOKUP(D1257,'Resources Final'!A:C,3,FALSE))</f>
        <v/>
      </c>
      <c r="L1257" s="3" t="str">
        <f>IF(VLOOKUP(D1257,'Resources Final'!A:D,4,FALSE)=0,"",VLOOKUP(D1257,'Resources Final'!A:D,4,FALSE))</f>
        <v/>
      </c>
      <c r="M1257" s="3" t="str">
        <f>IF(VLOOKUP(D1257,'Resources Final'!A:E,5,FALSE)=0,"",VLOOKUP(D1257,'Resources Final'!A:E,5,FALSE))</f>
        <v/>
      </c>
      <c r="N1257" s="7" t="str">
        <f>IF(VLOOKUP(D1257,'Resources Final'!A:F,6,FALSE)=0,"",VLOOKUP(D1257,'Resources Final'!A:F,6,FALSE))</f>
        <v>https://www.desmogblog.com/americans-for-prosperity</v>
      </c>
      <c r="O1257" s="3" t="str">
        <f>IF(VLOOKUP(D1257,'Resources Final'!A:G,7,FALSE)=0,"",VLOOKUP(D1257,'Resources Final'!A:G,7,FALSE))</f>
        <v>Desmog</v>
      </c>
    </row>
    <row r="1258" spans="1:15" x14ac:dyDescent="0.2">
      <c r="A1258" s="11">
        <v>990</v>
      </c>
      <c r="B1258" s="11" t="str">
        <f t="shared" si="31"/>
        <v>Charles G. Koch Charitable Foundation_America's Future Foundation (AFF)201221723</v>
      </c>
      <c r="C1258" s="11" t="s">
        <v>19</v>
      </c>
      <c r="D1258" s="11" t="s">
        <v>177</v>
      </c>
      <c r="E1258" s="11" t="s">
        <v>177</v>
      </c>
      <c r="F1258" s="4">
        <v>21723</v>
      </c>
      <c r="G1258" s="3">
        <v>2012</v>
      </c>
      <c r="H1258" s="3" t="s">
        <v>21</v>
      </c>
      <c r="I1258" s="12"/>
      <c r="J1258" s="3">
        <v>228</v>
      </c>
      <c r="K1258" s="3" t="str">
        <f>IF(VLOOKUP(D1258,'Resources Final'!A:C,3,FALSE)=0,"",VLOOKUP(D1258,'Resources Final'!A:C,3,FALSE))</f>
        <v/>
      </c>
      <c r="L1258" s="3" t="str">
        <f>IF(VLOOKUP(D1258,'Resources Final'!A:D,4,FALSE)=0,"",VLOOKUP(D1258,'Resources Final'!A:D,4,FALSE))</f>
        <v/>
      </c>
      <c r="M1258" s="3" t="str">
        <f>IF(VLOOKUP(D1258,'Resources Final'!A:E,5,FALSE)=0,"",VLOOKUP(D1258,'Resources Final'!A:E,5,FALSE))</f>
        <v/>
      </c>
      <c r="N1258" s="7" t="str">
        <f>IF(VLOOKUP(D1258,'Resources Final'!A:F,6,FALSE)=0,"",VLOOKUP(D1258,'Resources Final'!A:F,6,FALSE))</f>
        <v>http://www.sourcewatch.org/index.php/America's_Future_Foundation</v>
      </c>
      <c r="O1258" s="3" t="str">
        <f>IF(VLOOKUP(D1258,'Resources Final'!A:G,7,FALSE)=0,"",VLOOKUP(D1258,'Resources Final'!A:G,7,FALSE))</f>
        <v>Sourcewatch</v>
      </c>
    </row>
    <row r="1259" spans="1:15" x14ac:dyDescent="0.2">
      <c r="A1259" s="11">
        <v>990</v>
      </c>
      <c r="B1259" s="11" t="str">
        <f t="shared" si="31"/>
        <v>Charles G. Koch Charitable Foundation_Atlas Economic Research Foundation20128522</v>
      </c>
      <c r="C1259" s="11" t="s">
        <v>19</v>
      </c>
      <c r="D1259" s="11" t="s">
        <v>286</v>
      </c>
      <c r="E1259" s="11" t="s">
        <v>286</v>
      </c>
      <c r="F1259" s="4">
        <v>8522</v>
      </c>
      <c r="G1259" s="3">
        <v>2012</v>
      </c>
      <c r="H1259" s="3" t="s">
        <v>21</v>
      </c>
      <c r="I1259" s="12"/>
      <c r="J1259" s="3">
        <v>229</v>
      </c>
      <c r="K1259" s="3" t="str">
        <f>IF(VLOOKUP(D1259,'Resources Final'!A:C,3,FALSE)=0,"",VLOOKUP(D1259,'Resources Final'!A:C,3,FALSE))</f>
        <v/>
      </c>
      <c r="L1259" s="3" t="str">
        <f>IF(VLOOKUP(D1259,'Resources Final'!A:D,4,FALSE)=0,"",VLOOKUP(D1259,'Resources Final'!A:D,4,FALSE))</f>
        <v/>
      </c>
      <c r="M1259" s="3" t="str">
        <f>IF(VLOOKUP(D1259,'Resources Final'!A:E,5,FALSE)=0,"",VLOOKUP(D1259,'Resources Final'!A:E,5,FALSE))</f>
        <v/>
      </c>
      <c r="N1259" s="7" t="str">
        <f>IF(VLOOKUP(D1259,'Resources Final'!A:F,6,FALSE)=0,"",VLOOKUP(D1259,'Resources Final'!A:F,6,FALSE))</f>
        <v>https://www.desmogblog.com/atlas-economic-research-foundation</v>
      </c>
      <c r="O1259" s="3" t="str">
        <f>IF(VLOOKUP(D1259,'Resources Final'!A:G,7,FALSE)=0,"",VLOOKUP(D1259,'Resources Final'!A:G,7,FALSE))</f>
        <v>Desmog</v>
      </c>
    </row>
    <row r="1260" spans="1:15" x14ac:dyDescent="0.2">
      <c r="A1260" s="11">
        <v>990</v>
      </c>
      <c r="B1260" s="11" t="str">
        <f t="shared" si="31"/>
        <v>Charles G. Koch Charitable Foundation_Bill of Rights Institute201215785</v>
      </c>
      <c r="C1260" s="11" t="s">
        <v>19</v>
      </c>
      <c r="D1260" s="11" t="s">
        <v>428</v>
      </c>
      <c r="E1260" s="11" t="s">
        <v>428</v>
      </c>
      <c r="F1260" s="4">
        <v>15785</v>
      </c>
      <c r="G1260" s="3">
        <v>2012</v>
      </c>
      <c r="H1260" s="3" t="s">
        <v>21</v>
      </c>
      <c r="I1260" s="12"/>
      <c r="J1260" s="3">
        <v>230</v>
      </c>
      <c r="K1260" s="3" t="str">
        <f>IF(VLOOKUP(D1260,'Resources Final'!A:C,3,FALSE)=0,"",VLOOKUP(D1260,'Resources Final'!A:C,3,FALSE))</f>
        <v/>
      </c>
      <c r="L1260" s="3" t="str">
        <f>IF(VLOOKUP(D1260,'Resources Final'!A:D,4,FALSE)=0,"",VLOOKUP(D1260,'Resources Final'!A:D,4,FALSE))</f>
        <v/>
      </c>
      <c r="M1260" s="3" t="str">
        <f>IF(VLOOKUP(D1260,'Resources Final'!A:E,5,FALSE)=0,"",VLOOKUP(D1260,'Resources Final'!A:E,5,FALSE))</f>
        <v/>
      </c>
      <c r="N1260" s="7" t="str">
        <f>IF(VLOOKUP(D1260,'Resources Final'!A:F,6,FALSE)=0,"",VLOOKUP(D1260,'Resources Final'!A:F,6,FALSE))</f>
        <v>https://www.sourcewatch.org/index.php/Bill_of_Rights_Institute</v>
      </c>
      <c r="O1260" s="3" t="str">
        <f>IF(VLOOKUP(D1260,'Resources Final'!A:G,7,FALSE)=0,"",VLOOKUP(D1260,'Resources Final'!A:G,7,FALSE))</f>
        <v>Sourcewatch</v>
      </c>
    </row>
    <row r="1261" spans="1:15" x14ac:dyDescent="0.2">
      <c r="A1261" s="11">
        <v>990</v>
      </c>
      <c r="B1261" s="11" t="str">
        <f t="shared" si="31"/>
        <v>Charles G. Koch Charitable Foundation_Center for Competitive Politics201234828</v>
      </c>
      <c r="C1261" s="11" t="s">
        <v>19</v>
      </c>
      <c r="D1261" s="11" t="s">
        <v>647</v>
      </c>
      <c r="E1261" s="11" t="s">
        <v>647</v>
      </c>
      <c r="F1261" s="4">
        <v>34828</v>
      </c>
      <c r="G1261" s="3">
        <v>2012</v>
      </c>
      <c r="H1261" s="3" t="s">
        <v>21</v>
      </c>
      <c r="I1261" s="12"/>
      <c r="J1261" s="3">
        <v>231</v>
      </c>
      <c r="K1261" s="3" t="str">
        <f>IF(VLOOKUP(D1261,'Resources Final'!A:C,3,FALSE)=0,"",VLOOKUP(D1261,'Resources Final'!A:C,3,FALSE))</f>
        <v/>
      </c>
      <c r="L1261" s="3" t="str">
        <f>IF(VLOOKUP(D1261,'Resources Final'!A:D,4,FALSE)=0,"",VLOOKUP(D1261,'Resources Final'!A:D,4,FALSE))</f>
        <v/>
      </c>
      <c r="M1261" s="3" t="str">
        <f>IF(VLOOKUP(D1261,'Resources Final'!A:E,5,FALSE)=0,"",VLOOKUP(D1261,'Resources Final'!A:E,5,FALSE))</f>
        <v/>
      </c>
      <c r="N1261" s="7" t="str">
        <f>IF(VLOOKUP(D1261,'Resources Final'!A:F,6,FALSE)=0,"",VLOOKUP(D1261,'Resources Final'!A:F,6,FALSE))</f>
        <v>https://www.desmogblog.com/topics/center-competitive-politics</v>
      </c>
      <c r="O1261" s="3" t="str">
        <f>IF(VLOOKUP(D1261,'Resources Final'!A:G,7,FALSE)=0,"",VLOOKUP(D1261,'Resources Final'!A:G,7,FALSE))</f>
        <v>Desmog</v>
      </c>
    </row>
    <row r="1262" spans="1:15" x14ac:dyDescent="0.2">
      <c r="A1262" s="11">
        <v>990</v>
      </c>
      <c r="B1262" s="11" t="str">
        <f t="shared" si="31"/>
        <v>Charles G. Koch Charitable Foundation_Competitive Enterprise Institute20126700</v>
      </c>
      <c r="C1262" s="11" t="s">
        <v>19</v>
      </c>
      <c r="D1262" s="11" t="s">
        <v>816</v>
      </c>
      <c r="E1262" s="11" t="s">
        <v>816</v>
      </c>
      <c r="F1262" s="4">
        <v>6700</v>
      </c>
      <c r="G1262" s="3">
        <v>2012</v>
      </c>
      <c r="H1262" s="3" t="s">
        <v>21</v>
      </c>
      <c r="I1262" s="12"/>
      <c r="J1262" s="3">
        <v>232</v>
      </c>
      <c r="K1262" s="3" t="str">
        <f>IF(VLOOKUP(D1262,'Resources Final'!A:C,3,FALSE)=0,"",VLOOKUP(D1262,'Resources Final'!A:C,3,FALSE))</f>
        <v/>
      </c>
      <c r="L1262" s="3" t="str">
        <f>IF(VLOOKUP(D1262,'Resources Final'!A:D,4,FALSE)=0,"",VLOOKUP(D1262,'Resources Final'!A:D,4,FALSE))</f>
        <v/>
      </c>
      <c r="M1262" s="3" t="str">
        <f>IF(VLOOKUP(D1262,'Resources Final'!A:E,5,FALSE)=0,"",VLOOKUP(D1262,'Resources Final'!A:E,5,FALSE))</f>
        <v/>
      </c>
      <c r="N1262" s="7" t="str">
        <f>IF(VLOOKUP(D1262,'Resources Final'!A:F,6,FALSE)=0,"",VLOOKUP(D1262,'Resources Final'!A:F,6,FALSE))</f>
        <v>https://www.desmogblog.com/competitive-enterprise-institute</v>
      </c>
      <c r="O1262" s="3" t="str">
        <f>IF(VLOOKUP(D1262,'Resources Final'!A:G,7,FALSE)=0,"",VLOOKUP(D1262,'Resources Final'!A:G,7,FALSE))</f>
        <v>Desmog</v>
      </c>
    </row>
    <row r="1263" spans="1:15" x14ac:dyDescent="0.2">
      <c r="A1263" s="11">
        <v>990</v>
      </c>
      <c r="B1263" s="11" t="str">
        <f t="shared" si="31"/>
        <v>Charles G. Koch Charitable Foundation_Daily Caller News Foundation201211064</v>
      </c>
      <c r="C1263" s="11" t="s">
        <v>19</v>
      </c>
      <c r="D1263" s="11" t="s">
        <v>929</v>
      </c>
      <c r="E1263" s="11" t="s">
        <v>929</v>
      </c>
      <c r="F1263" s="4">
        <v>11064</v>
      </c>
      <c r="G1263" s="3">
        <v>2012</v>
      </c>
      <c r="H1263" s="3" t="s">
        <v>21</v>
      </c>
      <c r="I1263" s="12"/>
      <c r="J1263" s="3">
        <v>233</v>
      </c>
      <c r="K1263" s="3" t="str">
        <f>IF(VLOOKUP(D1263,'Resources Final'!A:C,3,FALSE)=0,"",VLOOKUP(D1263,'Resources Final'!A:C,3,FALSE))</f>
        <v/>
      </c>
      <c r="L1263" s="3" t="str">
        <f>IF(VLOOKUP(D1263,'Resources Final'!A:D,4,FALSE)=0,"",VLOOKUP(D1263,'Resources Final'!A:D,4,FALSE))</f>
        <v/>
      </c>
      <c r="M1263" s="3" t="str">
        <f>IF(VLOOKUP(D1263,'Resources Final'!A:E,5,FALSE)=0,"",VLOOKUP(D1263,'Resources Final'!A:E,5,FALSE))</f>
        <v/>
      </c>
      <c r="N1263" s="7" t="str">
        <f>IF(VLOOKUP(D1263,'Resources Final'!A:F,6,FALSE)=0,"",VLOOKUP(D1263,'Resources Final'!A:F,6,FALSE))</f>
        <v>https://www.desmogblog.com/daily-caller</v>
      </c>
      <c r="O1263" s="3" t="str">
        <f>IF(VLOOKUP(D1263,'Resources Final'!A:G,7,FALSE)=0,"",VLOOKUP(D1263,'Resources Final'!A:G,7,FALSE))</f>
        <v>Desmog</v>
      </c>
    </row>
    <row r="1264" spans="1:15" x14ac:dyDescent="0.2">
      <c r="A1264" s="11">
        <v>990</v>
      </c>
      <c r="B1264" s="11" t="str">
        <f t="shared" si="31"/>
        <v>Charles G. Koch Charitable Foundation_Franklin Center for Government and Public Integrity20128702</v>
      </c>
      <c r="C1264" s="11" t="s">
        <v>19</v>
      </c>
      <c r="D1264" s="11" t="s">
        <v>1271</v>
      </c>
      <c r="E1264" s="11" t="s">
        <v>1271</v>
      </c>
      <c r="F1264" s="4">
        <v>8702</v>
      </c>
      <c r="G1264" s="3">
        <v>2012</v>
      </c>
      <c r="H1264" s="3" t="s">
        <v>21</v>
      </c>
      <c r="I1264" s="12"/>
      <c r="J1264" s="3">
        <v>234</v>
      </c>
      <c r="K1264" s="3" t="str">
        <f>IF(VLOOKUP(D1264,'Resources Final'!A:C,3,FALSE)=0,"",VLOOKUP(D1264,'Resources Final'!A:C,3,FALSE))</f>
        <v/>
      </c>
      <c r="L1264" s="3" t="str">
        <f>IF(VLOOKUP(D1264,'Resources Final'!A:D,4,FALSE)=0,"",VLOOKUP(D1264,'Resources Final'!A:D,4,FALSE))</f>
        <v/>
      </c>
      <c r="M1264" s="3" t="str">
        <f>IF(VLOOKUP(D1264,'Resources Final'!A:E,5,FALSE)=0,"",VLOOKUP(D1264,'Resources Final'!A:E,5,FALSE))</f>
        <v/>
      </c>
      <c r="N1264" s="7" t="str">
        <f>IF(VLOOKUP(D1264,'Resources Final'!A:F,6,FALSE)=0,"",VLOOKUP(D1264,'Resources Final'!A:F,6,FALSE))</f>
        <v>http://www.sourcewatch.org/index.php/Franklin_Center_for_Government_and_Public_Integrity</v>
      </c>
      <c r="O1264" s="3" t="str">
        <f>IF(VLOOKUP(D1264,'Resources Final'!A:G,7,FALSE)=0,"",VLOOKUP(D1264,'Resources Final'!A:G,7,FALSE))</f>
        <v>Sourcewatch</v>
      </c>
    </row>
    <row r="1265" spans="1:15" x14ac:dyDescent="0.2">
      <c r="A1265" s="11">
        <v>990</v>
      </c>
      <c r="B1265" s="11" t="str">
        <f t="shared" si="31"/>
        <v>Charles G. Koch Charitable Foundation_Foundation for Individual Rights in Education20125561</v>
      </c>
      <c r="C1265" s="11" t="s">
        <v>19</v>
      </c>
      <c r="D1265" s="11" t="s">
        <v>1262</v>
      </c>
      <c r="E1265" s="11" t="s">
        <v>1262</v>
      </c>
      <c r="F1265" s="4">
        <v>5561</v>
      </c>
      <c r="G1265" s="3">
        <v>2012</v>
      </c>
      <c r="H1265" s="3" t="s">
        <v>21</v>
      </c>
      <c r="I1265" s="12"/>
      <c r="J1265" s="3">
        <v>235</v>
      </c>
      <c r="K1265" s="3" t="str">
        <f>IF(VLOOKUP(D1265,'Resources Final'!A:C,3,FALSE)=0,"",VLOOKUP(D1265,'Resources Final'!A:C,3,FALSE))</f>
        <v/>
      </c>
      <c r="L1265" s="3" t="str">
        <f>IF(VLOOKUP(D1265,'Resources Final'!A:D,4,FALSE)=0,"",VLOOKUP(D1265,'Resources Final'!A:D,4,FALSE))</f>
        <v/>
      </c>
      <c r="M1265" s="3" t="str">
        <f>IF(VLOOKUP(D1265,'Resources Final'!A:E,5,FALSE)=0,"",VLOOKUP(D1265,'Resources Final'!A:E,5,FALSE))</f>
        <v/>
      </c>
      <c r="N1265" s="7" t="str">
        <f>IF(VLOOKUP(D1265,'Resources Final'!A:F,6,FALSE)=0,"",VLOOKUP(D1265,'Resources Final'!A:F,6,FALSE))</f>
        <v/>
      </c>
      <c r="O1265" s="3" t="str">
        <f>IF(VLOOKUP(D1265,'Resources Final'!A:G,7,FALSE)=0,"",VLOOKUP(D1265,'Resources Final'!A:G,7,FALSE))</f>
        <v/>
      </c>
    </row>
    <row r="1266" spans="1:15" x14ac:dyDescent="0.2">
      <c r="A1266" s="11">
        <v>990</v>
      </c>
      <c r="B1266" s="11" t="str">
        <f t="shared" si="31"/>
        <v>Charles G. Koch Charitable Foundation_Independent Women's Forum20129115</v>
      </c>
      <c r="C1266" s="11" t="s">
        <v>19</v>
      </c>
      <c r="D1266" s="11" t="s">
        <v>1669</v>
      </c>
      <c r="E1266" s="11" t="s">
        <v>1669</v>
      </c>
      <c r="F1266" s="4">
        <v>9115</v>
      </c>
      <c r="G1266" s="3">
        <v>2012</v>
      </c>
      <c r="H1266" s="3" t="s">
        <v>21</v>
      </c>
      <c r="I1266" s="12"/>
      <c r="J1266" s="3">
        <v>236</v>
      </c>
      <c r="K1266" s="3" t="str">
        <f>IF(VLOOKUP(D1266,'Resources Final'!A:C,3,FALSE)=0,"",VLOOKUP(D1266,'Resources Final'!A:C,3,FALSE))</f>
        <v/>
      </c>
      <c r="L1266" s="3" t="str">
        <f>IF(VLOOKUP(D1266,'Resources Final'!A:D,4,FALSE)=0,"",VLOOKUP(D1266,'Resources Final'!A:D,4,FALSE))</f>
        <v/>
      </c>
      <c r="M1266" s="3" t="str">
        <f>IF(VLOOKUP(D1266,'Resources Final'!A:E,5,FALSE)=0,"",VLOOKUP(D1266,'Resources Final'!A:E,5,FALSE))</f>
        <v/>
      </c>
      <c r="N1266" s="7" t="str">
        <f>IF(VLOOKUP(D1266,'Resources Final'!A:F,6,FALSE)=0,"",VLOOKUP(D1266,'Resources Final'!A:F,6,FALSE))</f>
        <v>https://www.desmogblog.com/independent-women-s-forum</v>
      </c>
      <c r="O1266" s="3" t="str">
        <f>IF(VLOOKUP(D1266,'Resources Final'!A:G,7,FALSE)=0,"",VLOOKUP(D1266,'Resources Final'!A:G,7,FALSE))</f>
        <v>Desmog</v>
      </c>
    </row>
    <row r="1267" spans="1:15" x14ac:dyDescent="0.2">
      <c r="A1267" s="11">
        <v>990</v>
      </c>
      <c r="B1267" s="11" t="str">
        <f t="shared" si="31"/>
        <v>Charles G. Koch Charitable Foundation_Institute for Humane Studies at George Mason University201231270</v>
      </c>
      <c r="C1267" s="11" t="s">
        <v>19</v>
      </c>
      <c r="D1267" s="11" t="s">
        <v>1680</v>
      </c>
      <c r="E1267" s="11" t="s">
        <v>4261</v>
      </c>
      <c r="F1267" s="4">
        <v>31270</v>
      </c>
      <c r="G1267" s="3">
        <v>2012</v>
      </c>
      <c r="H1267" s="3" t="s">
        <v>21</v>
      </c>
      <c r="I1267" s="12"/>
      <c r="J1267" s="3">
        <v>237</v>
      </c>
      <c r="K1267" s="3" t="str">
        <f>IF(VLOOKUP(D1267,'Resources Final'!A:C,3,FALSE)=0,"",VLOOKUP(D1267,'Resources Final'!A:C,3,FALSE))</f>
        <v/>
      </c>
      <c r="L1267" s="3" t="str">
        <f>IF(VLOOKUP(D1267,'Resources Final'!A:D,4,FALSE)=0,"",VLOOKUP(D1267,'Resources Final'!A:D,4,FALSE))</f>
        <v>Y</v>
      </c>
      <c r="M1267" s="3" t="str">
        <f>IF(VLOOKUP(D1267,'Resources Final'!A:E,5,FALSE)=0,"",VLOOKUP(D1267,'Resources Final'!A:E,5,FALSE))</f>
        <v/>
      </c>
      <c r="N1267" s="7" t="str">
        <f>IF(VLOOKUP(D1267,'Resources Final'!A:F,6,FALSE)=0,"",VLOOKUP(D1267,'Resources Final'!A:F,6,FALSE))</f>
        <v>https://www.desmogblog.com/institute-humane-studies-george-mason-university</v>
      </c>
      <c r="O1267" s="3" t="str">
        <f>IF(VLOOKUP(D1267,'Resources Final'!A:G,7,FALSE)=0,"",VLOOKUP(D1267,'Resources Final'!A:G,7,FALSE))</f>
        <v>Desmog</v>
      </c>
    </row>
    <row r="1268" spans="1:15" x14ac:dyDescent="0.2">
      <c r="A1268" s="11">
        <v>990</v>
      </c>
      <c r="B1268" s="11" t="str">
        <f t="shared" si="31"/>
        <v>Charles G. Koch Charitable Foundation_Jack Miller Center20122500</v>
      </c>
      <c r="C1268" s="11" t="s">
        <v>19</v>
      </c>
      <c r="D1268" s="11" t="s">
        <v>1801</v>
      </c>
      <c r="E1268" s="11" t="s">
        <v>1801</v>
      </c>
      <c r="F1268" s="4">
        <v>2500</v>
      </c>
      <c r="G1268" s="3">
        <v>2012</v>
      </c>
      <c r="H1268" s="3" t="s">
        <v>21</v>
      </c>
      <c r="I1268" s="12" t="s">
        <v>4227</v>
      </c>
      <c r="J1268" s="3">
        <v>238</v>
      </c>
      <c r="K1268" s="3" t="str">
        <f>IF(VLOOKUP(D1268,'Resources Final'!A:C,3,FALSE)=0,"",VLOOKUP(D1268,'Resources Final'!A:C,3,FALSE))</f>
        <v/>
      </c>
      <c r="L1268" s="3" t="str">
        <f>IF(VLOOKUP(D1268,'Resources Final'!A:D,4,FALSE)=0,"",VLOOKUP(D1268,'Resources Final'!A:D,4,FALSE))</f>
        <v/>
      </c>
      <c r="M1268" s="3" t="str">
        <f>IF(VLOOKUP(D1268,'Resources Final'!A:E,5,FALSE)=0,"",VLOOKUP(D1268,'Resources Final'!A:E,5,FALSE))</f>
        <v/>
      </c>
      <c r="N1268" s="7" t="str">
        <f>IF(VLOOKUP(D1268,'Resources Final'!A:F,6,FALSE)=0,"",VLOOKUP(D1268,'Resources Final'!A:F,6,FALSE))</f>
        <v>https://www.sourcewatch.org/index.php/Jack_Miller_Center</v>
      </c>
      <c r="O1268" s="3" t="str">
        <f>IF(VLOOKUP(D1268,'Resources Final'!A:G,7,FALSE)=0,"",VLOOKUP(D1268,'Resources Final'!A:G,7,FALSE))</f>
        <v>Sourcewatch</v>
      </c>
    </row>
    <row r="1269" spans="1:15" x14ac:dyDescent="0.2">
      <c r="A1269" s="11">
        <v>990</v>
      </c>
      <c r="B1269" s="11" t="str">
        <f t="shared" si="31"/>
        <v>Charles G. Koch Charitable Foundation_Kansas Policy Institute20125000</v>
      </c>
      <c r="C1269" s="11" t="s">
        <v>19</v>
      </c>
      <c r="D1269" s="11" t="s">
        <v>1952</v>
      </c>
      <c r="E1269" s="11" t="s">
        <v>1952</v>
      </c>
      <c r="F1269" s="4">
        <v>5000</v>
      </c>
      <c r="G1269" s="3">
        <v>2012</v>
      </c>
      <c r="H1269" s="3" t="s">
        <v>21</v>
      </c>
      <c r="I1269" s="12" t="s">
        <v>4228</v>
      </c>
      <c r="J1269" s="3">
        <v>239</v>
      </c>
      <c r="K1269" s="3" t="str">
        <f>IF(VLOOKUP(D1269,'Resources Final'!A:C,3,FALSE)=0,"",VLOOKUP(D1269,'Resources Final'!A:C,3,FALSE))</f>
        <v/>
      </c>
      <c r="L1269" s="3" t="str">
        <f>IF(VLOOKUP(D1269,'Resources Final'!A:D,4,FALSE)=0,"",VLOOKUP(D1269,'Resources Final'!A:D,4,FALSE))</f>
        <v/>
      </c>
      <c r="M1269" s="3" t="str">
        <f>IF(VLOOKUP(D1269,'Resources Final'!A:E,5,FALSE)=0,"",VLOOKUP(D1269,'Resources Final'!A:E,5,FALSE))</f>
        <v/>
      </c>
      <c r="N1269" s="7" t="str">
        <f>IF(VLOOKUP(D1269,'Resources Final'!A:F,6,FALSE)=0,"",VLOOKUP(D1269,'Resources Final'!A:F,6,FALSE))</f>
        <v>http://www.sourcewatch.org/index.php/Kansas_Policy_Institute</v>
      </c>
      <c r="O1269" s="3" t="str">
        <f>IF(VLOOKUP(D1269,'Resources Final'!A:G,7,FALSE)=0,"",VLOOKUP(D1269,'Resources Final'!A:G,7,FALSE))</f>
        <v>Sourcewatch</v>
      </c>
    </row>
    <row r="1270" spans="1:15" x14ac:dyDescent="0.2">
      <c r="A1270" s="11">
        <v>990</v>
      </c>
      <c r="B1270" s="11" t="str">
        <f t="shared" si="31"/>
        <v>Charles G. Koch Charitable Foundation_George Mason University Law &amp; Economics Center201251572</v>
      </c>
      <c r="C1270" s="11" t="s">
        <v>19</v>
      </c>
      <c r="D1270" s="11" t="s">
        <v>1369</v>
      </c>
      <c r="E1270" s="11" t="s">
        <v>678</v>
      </c>
      <c r="F1270" s="4">
        <v>51572</v>
      </c>
      <c r="G1270" s="3">
        <v>2012</v>
      </c>
      <c r="H1270" s="3" t="s">
        <v>21</v>
      </c>
      <c r="I1270" s="12"/>
      <c r="J1270" s="3">
        <v>240</v>
      </c>
      <c r="K1270" s="3" t="str">
        <f>IF(VLOOKUP(D1270,'Resources Final'!A:C,3,FALSE)=0,"",VLOOKUP(D1270,'Resources Final'!A:C,3,FALSE))</f>
        <v/>
      </c>
      <c r="L1270" s="3" t="str">
        <f>IF(VLOOKUP(D1270,'Resources Final'!A:D,4,FALSE)=0,"",VLOOKUP(D1270,'Resources Final'!A:D,4,FALSE))</f>
        <v>Y</v>
      </c>
      <c r="M1270" s="3" t="str">
        <f>IF(VLOOKUP(D1270,'Resources Final'!A:E,5,FALSE)=0,"",VLOOKUP(D1270,'Resources Final'!A:E,5,FALSE))</f>
        <v/>
      </c>
      <c r="N1270" s="7" t="str">
        <f>IF(VLOOKUP(D1270,'Resources Final'!A:F,6,FALSE)=0,"",VLOOKUP(D1270,'Resources Final'!A:F,6,FALSE))</f>
        <v/>
      </c>
      <c r="O1270" s="3" t="str">
        <f>IF(VLOOKUP(D1270,'Resources Final'!A:G,7,FALSE)=0,"",VLOOKUP(D1270,'Resources Final'!A:G,7,FALSE))</f>
        <v/>
      </c>
    </row>
    <row r="1271" spans="1:15" x14ac:dyDescent="0.2">
      <c r="A1271" s="11">
        <v>990</v>
      </c>
      <c r="B1271" s="11" t="str">
        <f t="shared" si="31"/>
        <v>Charles G. Koch Charitable Foundation_Leadership Institute20127199</v>
      </c>
      <c r="C1271" s="11" t="s">
        <v>19</v>
      </c>
      <c r="D1271" s="11" t="s">
        <v>2120</v>
      </c>
      <c r="E1271" s="11" t="s">
        <v>2120</v>
      </c>
      <c r="F1271" s="4">
        <v>7199</v>
      </c>
      <c r="G1271" s="3">
        <v>2012</v>
      </c>
      <c r="H1271" s="3" t="s">
        <v>21</v>
      </c>
      <c r="I1271" s="12"/>
      <c r="J1271" s="3">
        <v>241</v>
      </c>
      <c r="K1271" s="3" t="str">
        <f>IF(VLOOKUP(D1271,'Resources Final'!A:C,3,FALSE)=0,"",VLOOKUP(D1271,'Resources Final'!A:C,3,FALSE))</f>
        <v/>
      </c>
      <c r="L1271" s="3" t="str">
        <f>IF(VLOOKUP(D1271,'Resources Final'!A:D,4,FALSE)=0,"",VLOOKUP(D1271,'Resources Final'!A:D,4,FALSE))</f>
        <v/>
      </c>
      <c r="M1271" s="3" t="str">
        <f>IF(VLOOKUP(D1271,'Resources Final'!A:E,5,FALSE)=0,"",VLOOKUP(D1271,'Resources Final'!A:E,5,FALSE))</f>
        <v/>
      </c>
      <c r="N1271" s="7" t="str">
        <f>IF(VLOOKUP(D1271,'Resources Final'!A:F,6,FALSE)=0,"",VLOOKUP(D1271,'Resources Final'!A:F,6,FALSE))</f>
        <v>https://www.desmogblog.com/leadership-institute</v>
      </c>
      <c r="O1271" s="3" t="str">
        <f>IF(VLOOKUP(D1271,'Resources Final'!A:G,7,FALSE)=0,"",VLOOKUP(D1271,'Resources Final'!A:G,7,FALSE))</f>
        <v>Desmog</v>
      </c>
    </row>
    <row r="1272" spans="1:15" x14ac:dyDescent="0.2">
      <c r="A1272" s="11">
        <v>990</v>
      </c>
      <c r="B1272" s="11" t="str">
        <f t="shared" si="31"/>
        <v>Charles G. Koch Charitable Foundation_Manhattan Institute for Policy Research20125000</v>
      </c>
      <c r="C1272" s="11" t="s">
        <v>19</v>
      </c>
      <c r="D1272" s="11" t="s">
        <v>2312</v>
      </c>
      <c r="E1272" s="11" t="s">
        <v>2312</v>
      </c>
      <c r="F1272" s="4">
        <v>5000</v>
      </c>
      <c r="G1272" s="3">
        <v>2012</v>
      </c>
      <c r="H1272" s="3" t="s">
        <v>21</v>
      </c>
      <c r="I1272" s="12"/>
      <c r="J1272" s="3">
        <v>242</v>
      </c>
      <c r="K1272" s="3" t="str">
        <f>IF(VLOOKUP(D1272,'Resources Final'!A:C,3,FALSE)=0,"",VLOOKUP(D1272,'Resources Final'!A:C,3,FALSE))</f>
        <v/>
      </c>
      <c r="L1272" s="3" t="str">
        <f>IF(VLOOKUP(D1272,'Resources Final'!A:D,4,FALSE)=0,"",VLOOKUP(D1272,'Resources Final'!A:D,4,FALSE))</f>
        <v/>
      </c>
      <c r="M1272" s="3" t="str">
        <f>IF(VLOOKUP(D1272,'Resources Final'!A:E,5,FALSE)=0,"",VLOOKUP(D1272,'Resources Final'!A:E,5,FALSE))</f>
        <v/>
      </c>
      <c r="N1272" s="7" t="str">
        <f>IF(VLOOKUP(D1272,'Resources Final'!A:F,6,FALSE)=0,"",VLOOKUP(D1272,'Resources Final'!A:F,6,FALSE))</f>
        <v>https://www.desmogblog.com/manhattan-institute-policy-research</v>
      </c>
      <c r="O1272" s="3" t="str">
        <f>IF(VLOOKUP(D1272,'Resources Final'!A:G,7,FALSE)=0,"",VLOOKUP(D1272,'Resources Final'!A:G,7,FALSE))</f>
        <v>Desmog</v>
      </c>
    </row>
    <row r="1273" spans="1:15" x14ac:dyDescent="0.2">
      <c r="A1273" s="11">
        <v>990</v>
      </c>
      <c r="B1273" s="11" t="str">
        <f t="shared" si="31"/>
        <v>Charles G. Koch Charitable Foundation_National Center for Policy Analysis20124674</v>
      </c>
      <c r="C1273" s="11" t="s">
        <v>19</v>
      </c>
      <c r="D1273" s="11" t="s">
        <v>2601</v>
      </c>
      <c r="E1273" s="11" t="s">
        <v>2601</v>
      </c>
      <c r="F1273" s="4">
        <v>4674</v>
      </c>
      <c r="G1273" s="3">
        <v>2012</v>
      </c>
      <c r="H1273" s="3" t="s">
        <v>21</v>
      </c>
      <c r="I1273" s="12"/>
      <c r="J1273" s="3">
        <v>243</v>
      </c>
      <c r="K1273" s="3" t="str">
        <f>IF(VLOOKUP(D1273,'Resources Final'!A:C,3,FALSE)=0,"",VLOOKUP(D1273,'Resources Final'!A:C,3,FALSE))</f>
        <v/>
      </c>
      <c r="L1273" s="3" t="str">
        <f>IF(VLOOKUP(D1273,'Resources Final'!A:D,4,FALSE)=0,"",VLOOKUP(D1273,'Resources Final'!A:D,4,FALSE))</f>
        <v/>
      </c>
      <c r="M1273" s="3" t="str">
        <f>IF(VLOOKUP(D1273,'Resources Final'!A:E,5,FALSE)=0,"",VLOOKUP(D1273,'Resources Final'!A:E,5,FALSE))</f>
        <v/>
      </c>
      <c r="N1273" s="7" t="str">
        <f>IF(VLOOKUP(D1273,'Resources Final'!A:F,6,FALSE)=0,"",VLOOKUP(D1273,'Resources Final'!A:F,6,FALSE))</f>
        <v>https://www.desmogblog.com/national-center-policy-analysis</v>
      </c>
      <c r="O1273" s="3" t="str">
        <f>IF(VLOOKUP(D1273,'Resources Final'!A:G,7,FALSE)=0,"",VLOOKUP(D1273,'Resources Final'!A:G,7,FALSE))</f>
        <v>Desmog</v>
      </c>
    </row>
    <row r="1274" spans="1:15" x14ac:dyDescent="0.2">
      <c r="A1274" s="11">
        <v>990</v>
      </c>
      <c r="B1274" s="11" t="str">
        <f t="shared" si="31"/>
        <v>Charles G. Koch Charitable Foundation_National Right to Work Legal Defense and Education Foundation201215065</v>
      </c>
      <c r="C1274" s="11" t="s">
        <v>19</v>
      </c>
      <c r="D1274" s="11" t="s">
        <v>2621</v>
      </c>
      <c r="E1274" s="11" t="s">
        <v>2621</v>
      </c>
      <c r="F1274" s="4">
        <v>15065</v>
      </c>
      <c r="G1274" s="3">
        <v>2012</v>
      </c>
      <c r="H1274" s="3" t="s">
        <v>21</v>
      </c>
      <c r="I1274" s="12"/>
      <c r="J1274" s="3">
        <v>244</v>
      </c>
      <c r="K1274" s="3" t="str">
        <f>IF(VLOOKUP(D1274,'Resources Final'!A:C,3,FALSE)=0,"",VLOOKUP(D1274,'Resources Final'!A:C,3,FALSE))</f>
        <v/>
      </c>
      <c r="L1274" s="3" t="str">
        <f>IF(VLOOKUP(D1274,'Resources Final'!A:D,4,FALSE)=0,"",VLOOKUP(D1274,'Resources Final'!A:D,4,FALSE))</f>
        <v/>
      </c>
      <c r="M1274" s="3" t="str">
        <f>IF(VLOOKUP(D1274,'Resources Final'!A:E,5,FALSE)=0,"",VLOOKUP(D1274,'Resources Final'!A:E,5,FALSE))</f>
        <v/>
      </c>
      <c r="N1274" s="7" t="str">
        <f>IF(VLOOKUP(D1274,'Resources Final'!A:F,6,FALSE)=0,"",VLOOKUP(D1274,'Resources Final'!A:F,6,FALSE))</f>
        <v>https://www.sourcewatch.org/index.php/National_Right_to_Work_Legal_Defense_Foundation</v>
      </c>
      <c r="O1274" s="3" t="str">
        <f>IF(VLOOKUP(D1274,'Resources Final'!A:G,7,FALSE)=0,"",VLOOKUP(D1274,'Resources Final'!A:G,7,FALSE))</f>
        <v>Sourcewatch</v>
      </c>
    </row>
    <row r="1275" spans="1:15" x14ac:dyDescent="0.2">
      <c r="A1275" s="11">
        <v>990</v>
      </c>
      <c r="B1275" s="11" t="str">
        <f t="shared" si="31"/>
        <v>Charles G. Koch Charitable Foundation_National Taxpayers Union Foundation20126811</v>
      </c>
      <c r="C1275" s="11" t="s">
        <v>19</v>
      </c>
      <c r="D1275" s="11" t="s">
        <v>2628</v>
      </c>
      <c r="E1275" s="11" t="s">
        <v>2628</v>
      </c>
      <c r="F1275" s="4">
        <v>6811</v>
      </c>
      <c r="G1275" s="3">
        <v>2012</v>
      </c>
      <c r="H1275" s="3" t="s">
        <v>21</v>
      </c>
      <c r="I1275" s="12"/>
      <c r="J1275" s="3">
        <v>245</v>
      </c>
      <c r="K1275" s="3" t="str">
        <f>IF(VLOOKUP(D1275,'Resources Final'!A:C,3,FALSE)=0,"",VLOOKUP(D1275,'Resources Final'!A:C,3,FALSE))</f>
        <v/>
      </c>
      <c r="L1275" s="3" t="str">
        <f>IF(VLOOKUP(D1275,'Resources Final'!A:D,4,FALSE)=0,"",VLOOKUP(D1275,'Resources Final'!A:D,4,FALSE))</f>
        <v/>
      </c>
      <c r="M1275" s="3" t="str">
        <f>IF(VLOOKUP(D1275,'Resources Final'!A:E,5,FALSE)=0,"",VLOOKUP(D1275,'Resources Final'!A:E,5,FALSE))</f>
        <v/>
      </c>
      <c r="N1275" s="7" t="str">
        <f>IF(VLOOKUP(D1275,'Resources Final'!A:F,6,FALSE)=0,"",VLOOKUP(D1275,'Resources Final'!A:F,6,FALSE))</f>
        <v>http://www.sourcewatch.org/index.php/National_Taxpayers_Union</v>
      </c>
      <c r="O1275" s="3" t="str">
        <f>IF(VLOOKUP(D1275,'Resources Final'!A:G,7,FALSE)=0,"",VLOOKUP(D1275,'Resources Final'!A:G,7,FALSE))</f>
        <v>Sourcewatch</v>
      </c>
    </row>
    <row r="1276" spans="1:15" x14ac:dyDescent="0.2">
      <c r="A1276" s="11">
        <v>990</v>
      </c>
      <c r="B1276" s="11" t="str">
        <f t="shared" si="31"/>
        <v>Charles G. Koch Charitable Foundation_Philanthropy Roundtable20125777</v>
      </c>
      <c r="C1276" s="11" t="s">
        <v>19</v>
      </c>
      <c r="D1276" s="11" t="s">
        <v>2849</v>
      </c>
      <c r="E1276" s="11" t="s">
        <v>2849</v>
      </c>
      <c r="F1276" s="4">
        <v>5777</v>
      </c>
      <c r="G1276" s="3">
        <v>2012</v>
      </c>
      <c r="H1276" s="3" t="s">
        <v>21</v>
      </c>
      <c r="I1276" s="12"/>
      <c r="J1276" s="3">
        <v>246</v>
      </c>
      <c r="K1276" s="3" t="str">
        <f>IF(VLOOKUP(D1276,'Resources Final'!A:C,3,FALSE)=0,"",VLOOKUP(D1276,'Resources Final'!A:C,3,FALSE))</f>
        <v/>
      </c>
      <c r="L1276" s="3" t="str">
        <f>IF(VLOOKUP(D1276,'Resources Final'!A:D,4,FALSE)=0,"",VLOOKUP(D1276,'Resources Final'!A:D,4,FALSE))</f>
        <v/>
      </c>
      <c r="M1276" s="3" t="str">
        <f>IF(VLOOKUP(D1276,'Resources Final'!A:E,5,FALSE)=0,"",VLOOKUP(D1276,'Resources Final'!A:E,5,FALSE))</f>
        <v/>
      </c>
      <c r="N1276" s="7" t="str">
        <f>IF(VLOOKUP(D1276,'Resources Final'!A:F,6,FALSE)=0,"",VLOOKUP(D1276,'Resources Final'!A:F,6,FALSE))</f>
        <v>http://www.sourcewatch.org/index.php/Philanthropy_Roundtable</v>
      </c>
      <c r="O1276" s="3" t="str">
        <f>IF(VLOOKUP(D1276,'Resources Final'!A:G,7,FALSE)=0,"",VLOOKUP(D1276,'Resources Final'!A:G,7,FALSE))</f>
        <v>Sourcewatch</v>
      </c>
    </row>
    <row r="1277" spans="1:15" x14ac:dyDescent="0.2">
      <c r="A1277" s="11">
        <v>990</v>
      </c>
      <c r="B1277" s="11" t="str">
        <f t="shared" si="31"/>
        <v>Charles G. Koch Charitable Foundation_Reason Foundation201230749</v>
      </c>
      <c r="C1277" s="11" t="s">
        <v>19</v>
      </c>
      <c r="D1277" s="11" t="s">
        <v>3001</v>
      </c>
      <c r="E1277" s="11" t="s">
        <v>3001</v>
      </c>
      <c r="F1277" s="4">
        <v>30749</v>
      </c>
      <c r="G1277" s="3">
        <v>2012</v>
      </c>
      <c r="H1277" s="3" t="s">
        <v>21</v>
      </c>
      <c r="I1277" s="12"/>
      <c r="J1277" s="3">
        <v>247</v>
      </c>
      <c r="K1277" s="3" t="str">
        <f>IF(VLOOKUP(D1277,'Resources Final'!A:C,3,FALSE)=0,"",VLOOKUP(D1277,'Resources Final'!A:C,3,FALSE))</f>
        <v/>
      </c>
      <c r="L1277" s="3" t="str">
        <f>IF(VLOOKUP(D1277,'Resources Final'!A:D,4,FALSE)=0,"",VLOOKUP(D1277,'Resources Final'!A:D,4,FALSE))</f>
        <v/>
      </c>
      <c r="M1277" s="3" t="str">
        <f>IF(VLOOKUP(D1277,'Resources Final'!A:E,5,FALSE)=0,"",VLOOKUP(D1277,'Resources Final'!A:E,5,FALSE))</f>
        <v/>
      </c>
      <c r="N1277" s="7" t="str">
        <f>IF(VLOOKUP(D1277,'Resources Final'!A:F,6,FALSE)=0,"",VLOOKUP(D1277,'Resources Final'!A:F,6,FALSE))</f>
        <v>https://www.desmogblog.com/reason-foundation</v>
      </c>
      <c r="O1277" s="3" t="str">
        <f>IF(VLOOKUP(D1277,'Resources Final'!A:G,7,FALSE)=0,"",VLOOKUP(D1277,'Resources Final'!A:G,7,FALSE))</f>
        <v>Desmog</v>
      </c>
    </row>
    <row r="1278" spans="1:15" x14ac:dyDescent="0.2">
      <c r="A1278" s="11">
        <v>990</v>
      </c>
      <c r="B1278" s="11" t="str">
        <f t="shared" si="31"/>
        <v>Charles G. Koch Charitable Foundation_State Policy Network201214223</v>
      </c>
      <c r="C1278" s="11" t="s">
        <v>19</v>
      </c>
      <c r="D1278" s="11" t="s">
        <v>3419</v>
      </c>
      <c r="E1278" s="11" t="s">
        <v>3419</v>
      </c>
      <c r="F1278" s="4">
        <v>14223</v>
      </c>
      <c r="G1278" s="3">
        <v>2012</v>
      </c>
      <c r="H1278" s="3" t="s">
        <v>21</v>
      </c>
      <c r="I1278" s="12"/>
      <c r="J1278" s="3">
        <v>248</v>
      </c>
      <c r="K1278" s="3" t="str">
        <f>IF(VLOOKUP(D1278,'Resources Final'!A:C,3,FALSE)=0,"",VLOOKUP(D1278,'Resources Final'!A:C,3,FALSE))</f>
        <v/>
      </c>
      <c r="L1278" s="3" t="str">
        <f>IF(VLOOKUP(D1278,'Resources Final'!A:D,4,FALSE)=0,"",VLOOKUP(D1278,'Resources Final'!A:D,4,FALSE))</f>
        <v/>
      </c>
      <c r="M1278" s="3" t="str">
        <f>IF(VLOOKUP(D1278,'Resources Final'!A:E,5,FALSE)=0,"",VLOOKUP(D1278,'Resources Final'!A:E,5,FALSE))</f>
        <v/>
      </c>
      <c r="N1278" s="7" t="str">
        <f>IF(VLOOKUP(D1278,'Resources Final'!A:F,6,FALSE)=0,"",VLOOKUP(D1278,'Resources Final'!A:F,6,FALSE))</f>
        <v>https://www.desmogblog.com/state-policy-network</v>
      </c>
      <c r="O1278" s="3" t="str">
        <f>IF(VLOOKUP(D1278,'Resources Final'!A:G,7,FALSE)=0,"",VLOOKUP(D1278,'Resources Final'!A:G,7,FALSE))</f>
        <v>Desmog</v>
      </c>
    </row>
    <row r="1279" spans="1:15" x14ac:dyDescent="0.2">
      <c r="A1279" s="11">
        <v>990</v>
      </c>
      <c r="B1279" s="11" t="str">
        <f t="shared" si="31"/>
        <v>Charles G. Koch Charitable Foundation_Students for Liberty20126828</v>
      </c>
      <c r="C1279" s="11" t="s">
        <v>19</v>
      </c>
      <c r="D1279" s="11" t="s">
        <v>3465</v>
      </c>
      <c r="E1279" s="11" t="s">
        <v>3465</v>
      </c>
      <c r="F1279" s="4">
        <v>6828</v>
      </c>
      <c r="G1279" s="3">
        <v>2012</v>
      </c>
      <c r="H1279" s="3" t="s">
        <v>21</v>
      </c>
      <c r="I1279" s="12"/>
      <c r="J1279" s="3">
        <v>249</v>
      </c>
      <c r="K1279" s="3" t="str">
        <f>IF(VLOOKUP(D1279,'Resources Final'!A:C,3,FALSE)=0,"",VLOOKUP(D1279,'Resources Final'!A:C,3,FALSE))</f>
        <v/>
      </c>
      <c r="L1279" s="3" t="str">
        <f>IF(VLOOKUP(D1279,'Resources Final'!A:D,4,FALSE)=0,"",VLOOKUP(D1279,'Resources Final'!A:D,4,FALSE))</f>
        <v/>
      </c>
      <c r="M1279" s="3" t="str">
        <f>IF(VLOOKUP(D1279,'Resources Final'!A:E,5,FALSE)=0,"",VLOOKUP(D1279,'Resources Final'!A:E,5,FALSE))</f>
        <v/>
      </c>
      <c r="N1279" s="7" t="str">
        <f>IF(VLOOKUP(D1279,'Resources Final'!A:F,6,FALSE)=0,"",VLOOKUP(D1279,'Resources Final'!A:F,6,FALSE))</f>
        <v>https://www.sourcewatch.org/index.php/Students_for_Liberty</v>
      </c>
      <c r="O1279" s="3" t="str">
        <f>IF(VLOOKUP(D1279,'Resources Final'!A:G,7,FALSE)=0,"",VLOOKUP(D1279,'Resources Final'!A:G,7,FALSE))</f>
        <v>Sourcewatch</v>
      </c>
    </row>
    <row r="1280" spans="1:15" x14ac:dyDescent="0.2">
      <c r="A1280" s="11">
        <v>990</v>
      </c>
      <c r="B1280" s="11" t="str">
        <f t="shared" si="31"/>
        <v>Charles G. Koch Charitable Foundation_Sunshine Review201226223</v>
      </c>
      <c r="C1280" s="11" t="s">
        <v>19</v>
      </c>
      <c r="D1280" s="11" t="s">
        <v>3478</v>
      </c>
      <c r="E1280" s="11" t="s">
        <v>3478</v>
      </c>
      <c r="F1280" s="4">
        <v>26223</v>
      </c>
      <c r="G1280" s="3">
        <v>2012</v>
      </c>
      <c r="H1280" s="3" t="s">
        <v>21</v>
      </c>
      <c r="I1280" s="12"/>
      <c r="J1280" s="3">
        <v>250</v>
      </c>
      <c r="K1280" s="3" t="str">
        <f>IF(VLOOKUP(D1280,'Resources Final'!A:C,3,FALSE)=0,"",VLOOKUP(D1280,'Resources Final'!A:C,3,FALSE))</f>
        <v/>
      </c>
      <c r="L1280" s="3" t="str">
        <f>IF(VLOOKUP(D1280,'Resources Final'!A:D,4,FALSE)=0,"",VLOOKUP(D1280,'Resources Final'!A:D,4,FALSE))</f>
        <v/>
      </c>
      <c r="M1280" s="3" t="str">
        <f>IF(VLOOKUP(D1280,'Resources Final'!A:E,5,FALSE)=0,"",VLOOKUP(D1280,'Resources Final'!A:E,5,FALSE))</f>
        <v/>
      </c>
      <c r="N1280" s="7" t="str">
        <f>IF(VLOOKUP(D1280,'Resources Final'!A:F,6,FALSE)=0,"",VLOOKUP(D1280,'Resources Final'!A:F,6,FALSE))</f>
        <v>https://www.sourcewatch.org/index.php/Sunshine_Review</v>
      </c>
      <c r="O1280" s="3" t="str">
        <f>IF(VLOOKUP(D1280,'Resources Final'!A:G,7,FALSE)=0,"",VLOOKUP(D1280,'Resources Final'!A:G,7,FALSE))</f>
        <v>Sourcewatch</v>
      </c>
    </row>
    <row r="1281" spans="1:15" x14ac:dyDescent="0.2">
      <c r="A1281" s="11">
        <v>990</v>
      </c>
      <c r="B1281" s="11" t="str">
        <f t="shared" si="31"/>
        <v>Charles G. Koch Charitable Foundation_Tax Foundation201219731</v>
      </c>
      <c r="C1281" s="11" t="s">
        <v>19</v>
      </c>
      <c r="D1281" s="11" t="s">
        <v>3530</v>
      </c>
      <c r="E1281" s="11" t="s">
        <v>3530</v>
      </c>
      <c r="F1281" s="4">
        <v>19731</v>
      </c>
      <c r="G1281" s="3">
        <v>2012</v>
      </c>
      <c r="H1281" s="3" t="s">
        <v>21</v>
      </c>
      <c r="I1281" s="12"/>
      <c r="J1281" s="3">
        <v>251</v>
      </c>
      <c r="K1281" s="3" t="str">
        <f>IF(VLOOKUP(D1281,'Resources Final'!A:C,3,FALSE)=0,"",VLOOKUP(D1281,'Resources Final'!A:C,3,FALSE))</f>
        <v/>
      </c>
      <c r="L1281" s="3" t="str">
        <f>IF(VLOOKUP(D1281,'Resources Final'!A:D,4,FALSE)=0,"",VLOOKUP(D1281,'Resources Final'!A:D,4,FALSE))</f>
        <v/>
      </c>
      <c r="M1281" s="3" t="str">
        <f>IF(VLOOKUP(D1281,'Resources Final'!A:E,5,FALSE)=0,"",VLOOKUP(D1281,'Resources Final'!A:E,5,FALSE))</f>
        <v/>
      </c>
      <c r="N1281" s="7" t="str">
        <f>IF(VLOOKUP(D1281,'Resources Final'!A:F,6,FALSE)=0,"",VLOOKUP(D1281,'Resources Final'!A:F,6,FALSE))</f>
        <v>http://www.sourcewatch.org/index.php/Tax_Foundation</v>
      </c>
      <c r="O1281" s="3" t="str">
        <f>IF(VLOOKUP(D1281,'Resources Final'!A:G,7,FALSE)=0,"",VLOOKUP(D1281,'Resources Final'!A:G,7,FALSE))</f>
        <v>Sourcewatch</v>
      </c>
    </row>
    <row r="1282" spans="1:15" x14ac:dyDescent="0.2">
      <c r="A1282" s="11">
        <v>990</v>
      </c>
      <c r="B1282" s="11" t="str">
        <f t="shared" si="31"/>
        <v>Charles G. Koch Charitable Foundation_Becket Fund For Religious Liberty20126644</v>
      </c>
      <c r="C1282" s="11" t="s">
        <v>19</v>
      </c>
      <c r="D1282" s="11" t="s">
        <v>378</v>
      </c>
      <c r="E1282" s="11" t="s">
        <v>378</v>
      </c>
      <c r="F1282" s="4">
        <v>6644</v>
      </c>
      <c r="G1282" s="3">
        <v>2012</v>
      </c>
      <c r="H1282" s="3" t="s">
        <v>21</v>
      </c>
      <c r="I1282" s="12" t="s">
        <v>4210</v>
      </c>
      <c r="J1282" s="3">
        <v>252</v>
      </c>
      <c r="K1282" s="3" t="str">
        <f>IF(VLOOKUP(D1282,'Resources Final'!A:C,3,FALSE)=0,"",VLOOKUP(D1282,'Resources Final'!A:C,3,FALSE))</f>
        <v/>
      </c>
      <c r="L1282" s="3" t="str">
        <f>IF(VLOOKUP(D1282,'Resources Final'!A:D,4,FALSE)=0,"",VLOOKUP(D1282,'Resources Final'!A:D,4,FALSE))</f>
        <v/>
      </c>
      <c r="M1282" s="3" t="str">
        <f>IF(VLOOKUP(D1282,'Resources Final'!A:E,5,FALSE)=0,"",VLOOKUP(D1282,'Resources Final'!A:E,5,FALSE))</f>
        <v/>
      </c>
      <c r="N1282" s="7" t="str">
        <f>IF(VLOOKUP(D1282,'Resources Final'!A:F,6,FALSE)=0,"",VLOOKUP(D1282,'Resources Final'!A:F,6,FALSE))</f>
        <v>https://www.sourcewatch.org/index.php?title=Becket</v>
      </c>
      <c r="O1282" s="3" t="str">
        <f>IF(VLOOKUP(D1282,'Resources Final'!A:G,7,FALSE)=0,"",VLOOKUP(D1282,'Resources Final'!A:G,7,FALSE))</f>
        <v>Sourcewatch</v>
      </c>
    </row>
    <row r="1283" spans="1:15" x14ac:dyDescent="0.2">
      <c r="A1283" s="11">
        <v>990</v>
      </c>
      <c r="B1283" s="11" t="str">
        <f t="shared" si="31"/>
        <v>Charles G. Koch Charitable Foundation_Federalist Society for Law and Public Policy Studies20124836</v>
      </c>
      <c r="C1283" s="11" t="s">
        <v>19</v>
      </c>
      <c r="D1283" s="11" t="s">
        <v>1199</v>
      </c>
      <c r="E1283" s="11" t="s">
        <v>1199</v>
      </c>
      <c r="F1283" s="4">
        <v>4836</v>
      </c>
      <c r="G1283" s="3">
        <v>2012</v>
      </c>
      <c r="H1283" s="3" t="s">
        <v>21</v>
      </c>
      <c r="I1283" s="12"/>
      <c r="J1283" s="3">
        <v>253</v>
      </c>
      <c r="K1283" s="3" t="str">
        <f>IF(VLOOKUP(D1283,'Resources Final'!A:C,3,FALSE)=0,"",VLOOKUP(D1283,'Resources Final'!A:C,3,FALSE))</f>
        <v/>
      </c>
      <c r="L1283" s="3" t="str">
        <f>IF(VLOOKUP(D1283,'Resources Final'!A:D,4,FALSE)=0,"",VLOOKUP(D1283,'Resources Final'!A:D,4,FALSE))</f>
        <v/>
      </c>
      <c r="M1283" s="3" t="str">
        <f>IF(VLOOKUP(D1283,'Resources Final'!A:E,5,FALSE)=0,"",VLOOKUP(D1283,'Resources Final'!A:E,5,FALSE))</f>
        <v/>
      </c>
      <c r="N1283" s="7" t="str">
        <f>IF(VLOOKUP(D1283,'Resources Final'!A:F,6,FALSE)=0,"",VLOOKUP(D1283,'Resources Final'!A:F,6,FALSE))</f>
        <v>http://www.sourcewatch.org/index.php/Federalist_Society_for_Law_and_Public_Policy_Studies</v>
      </c>
      <c r="O1283" s="3" t="str">
        <f>IF(VLOOKUP(D1283,'Resources Final'!A:G,7,FALSE)=0,"",VLOOKUP(D1283,'Resources Final'!A:G,7,FALSE))</f>
        <v>Sourcewatch</v>
      </c>
    </row>
    <row r="1284" spans="1:15" x14ac:dyDescent="0.2">
      <c r="A1284" s="11">
        <v>990</v>
      </c>
      <c r="B1284" s="11" t="str">
        <f t="shared" si="31"/>
        <v>Charles G. Koch Charitable Foundation_Fund for American Studies201213949</v>
      </c>
      <c r="C1284" s="11" t="s">
        <v>19</v>
      </c>
      <c r="D1284" s="11" t="s">
        <v>1318</v>
      </c>
      <c r="E1284" s="11" t="s">
        <v>1318</v>
      </c>
      <c r="F1284" s="4">
        <v>13949</v>
      </c>
      <c r="G1284" s="3">
        <v>2012</v>
      </c>
      <c r="H1284" s="3" t="s">
        <v>21</v>
      </c>
      <c r="I1284" s="12"/>
      <c r="J1284" s="3">
        <v>254</v>
      </c>
      <c r="K1284" s="3" t="str">
        <f>IF(VLOOKUP(D1284,'Resources Final'!A:C,3,FALSE)=0,"",VLOOKUP(D1284,'Resources Final'!A:C,3,FALSE))</f>
        <v/>
      </c>
      <c r="L1284" s="3" t="str">
        <f>IF(VLOOKUP(D1284,'Resources Final'!A:D,4,FALSE)=0,"",VLOOKUP(D1284,'Resources Final'!A:D,4,FALSE))</f>
        <v/>
      </c>
      <c r="M1284" s="3" t="str">
        <f>IF(VLOOKUP(D1284,'Resources Final'!A:E,5,FALSE)=0,"",VLOOKUP(D1284,'Resources Final'!A:E,5,FALSE))</f>
        <v/>
      </c>
      <c r="N1284" s="7" t="str">
        <f>IF(VLOOKUP(D1284,'Resources Final'!A:F,6,FALSE)=0,"",VLOOKUP(D1284,'Resources Final'!A:F,6,FALSE))</f>
        <v>https://www.sourcewatch.org/index.php/Fund_for_American_Studies</v>
      </c>
      <c r="O1284" s="3" t="str">
        <f>IF(VLOOKUP(D1284,'Resources Final'!A:G,7,FALSE)=0,"",VLOOKUP(D1284,'Resources Final'!A:G,7,FALSE))</f>
        <v>Sourcewatch</v>
      </c>
    </row>
    <row r="1285" spans="1:15" x14ac:dyDescent="0.2">
      <c r="A1285" s="11">
        <v>990</v>
      </c>
      <c r="B1285" s="11" t="str">
        <f t="shared" si="31"/>
        <v>Charles G. Koch Charitable Foundation_Heritage Foundation, The201211274</v>
      </c>
      <c r="C1285" s="11" t="s">
        <v>19</v>
      </c>
      <c r="D1285" s="11" t="s">
        <v>1570</v>
      </c>
      <c r="E1285" s="11" t="s">
        <v>1570</v>
      </c>
      <c r="F1285" s="4">
        <v>11274</v>
      </c>
      <c r="G1285" s="3">
        <v>2012</v>
      </c>
      <c r="H1285" s="3" t="s">
        <v>21</v>
      </c>
      <c r="I1285" s="12"/>
      <c r="J1285" s="3">
        <v>255</v>
      </c>
      <c r="K1285" s="3" t="str">
        <f>IF(VLOOKUP(D1285,'Resources Final'!A:C,3,FALSE)=0,"",VLOOKUP(D1285,'Resources Final'!A:C,3,FALSE))</f>
        <v/>
      </c>
      <c r="L1285" s="3" t="str">
        <f>IF(VLOOKUP(D1285,'Resources Final'!A:D,4,FALSE)=0,"",VLOOKUP(D1285,'Resources Final'!A:D,4,FALSE))</f>
        <v/>
      </c>
      <c r="M1285" s="3" t="str">
        <f>IF(VLOOKUP(D1285,'Resources Final'!A:E,5,FALSE)=0,"",VLOOKUP(D1285,'Resources Final'!A:E,5,FALSE))</f>
        <v/>
      </c>
      <c r="N1285" s="7" t="str">
        <f>IF(VLOOKUP(D1285,'Resources Final'!A:F,6,FALSE)=0,"",VLOOKUP(D1285,'Resources Final'!A:F,6,FALSE))</f>
        <v>https://www.desmogblog.com/heritage-foundation</v>
      </c>
      <c r="O1285" s="3" t="str">
        <f>IF(VLOOKUP(D1285,'Resources Final'!A:G,7,FALSE)=0,"",VLOOKUP(D1285,'Resources Final'!A:G,7,FALSE))</f>
        <v>Desmog</v>
      </c>
    </row>
    <row r="1286" spans="1:15" x14ac:dyDescent="0.2">
      <c r="A1286" s="11">
        <v>990</v>
      </c>
      <c r="B1286" s="11" t="str">
        <f t="shared" si="31"/>
        <v>Charles G. Koch Charitable Foundation_The Phillips Foundation20128073</v>
      </c>
      <c r="C1286" s="11" t="s">
        <v>19</v>
      </c>
      <c r="D1286" s="11" t="s">
        <v>3600</v>
      </c>
      <c r="E1286" s="11" t="s">
        <v>3600</v>
      </c>
      <c r="F1286" s="4">
        <v>8073</v>
      </c>
      <c r="G1286" s="3">
        <v>2012</v>
      </c>
      <c r="H1286" s="3" t="s">
        <v>21</v>
      </c>
      <c r="I1286" s="12"/>
      <c r="J1286" s="3">
        <v>256</v>
      </c>
      <c r="K1286" s="3" t="str">
        <f>IF(VLOOKUP(D1286,'Resources Final'!A:C,3,FALSE)=0,"",VLOOKUP(D1286,'Resources Final'!A:C,3,FALSE))</f>
        <v/>
      </c>
      <c r="L1286" s="3" t="str">
        <f>IF(VLOOKUP(D1286,'Resources Final'!A:D,4,FALSE)=0,"",VLOOKUP(D1286,'Resources Final'!A:D,4,FALSE))</f>
        <v/>
      </c>
      <c r="M1286" s="3" t="str">
        <f>IF(VLOOKUP(D1286,'Resources Final'!A:E,5,FALSE)=0,"",VLOOKUP(D1286,'Resources Final'!A:E,5,FALSE))</f>
        <v/>
      </c>
      <c r="N1286" s="7" t="str">
        <f>IF(VLOOKUP(D1286,'Resources Final'!A:F,6,FALSE)=0,"",VLOOKUP(D1286,'Resources Final'!A:F,6,FALSE))</f>
        <v>https://www.sourcewatch.org/index.php/Phillips_Foundation</v>
      </c>
      <c r="O1286" s="3" t="str">
        <f>IF(VLOOKUP(D1286,'Resources Final'!A:G,7,FALSE)=0,"",VLOOKUP(D1286,'Resources Final'!A:G,7,FALSE))</f>
        <v>Sourcewatch</v>
      </c>
    </row>
    <row r="1287" spans="1:15" x14ac:dyDescent="0.2">
      <c r="A1287" s="11">
        <v>990</v>
      </c>
      <c r="B1287" s="11" t="str">
        <f t="shared" si="31"/>
        <v>Charles G. Koch Charitable Foundation_Washington Policy Center20125000</v>
      </c>
      <c r="C1287" s="11" t="s">
        <v>19</v>
      </c>
      <c r="D1287" s="11" t="s">
        <v>3944</v>
      </c>
      <c r="E1287" s="11" t="s">
        <v>3944</v>
      </c>
      <c r="F1287" s="4">
        <v>5000</v>
      </c>
      <c r="G1287" s="3">
        <v>2012</v>
      </c>
      <c r="H1287" s="3" t="s">
        <v>21</v>
      </c>
      <c r="I1287" s="12" t="s">
        <v>4229</v>
      </c>
      <c r="J1287" s="3">
        <v>257</v>
      </c>
      <c r="K1287" s="3" t="str">
        <f>IF(VLOOKUP(D1287,'Resources Final'!A:C,3,FALSE)=0,"",VLOOKUP(D1287,'Resources Final'!A:C,3,FALSE))</f>
        <v/>
      </c>
      <c r="L1287" s="3" t="str">
        <f>IF(VLOOKUP(D1287,'Resources Final'!A:D,4,FALSE)=0,"",VLOOKUP(D1287,'Resources Final'!A:D,4,FALSE))</f>
        <v/>
      </c>
      <c r="M1287" s="3" t="str">
        <f>IF(VLOOKUP(D1287,'Resources Final'!A:E,5,FALSE)=0,"",VLOOKUP(D1287,'Resources Final'!A:E,5,FALSE))</f>
        <v/>
      </c>
      <c r="N1287" s="7" t="str">
        <f>IF(VLOOKUP(D1287,'Resources Final'!A:F,6,FALSE)=0,"",VLOOKUP(D1287,'Resources Final'!A:F,6,FALSE))</f>
        <v>https://www.desmogblog.com/washington-policy-center-background-and-history</v>
      </c>
      <c r="O1287" s="3" t="str">
        <f>IF(VLOOKUP(D1287,'Resources Final'!A:G,7,FALSE)=0,"",VLOOKUP(D1287,'Resources Final'!A:G,7,FALSE))</f>
        <v>Desmog</v>
      </c>
    </row>
    <row r="1288" spans="1:15" x14ac:dyDescent="0.2">
      <c r="A1288" s="11">
        <v>990</v>
      </c>
      <c r="B1288" s="11" t="str">
        <f t="shared" si="31"/>
        <v>Charles G. Koch Charitable Foundation_Young Americans for Liberty20125685</v>
      </c>
      <c r="C1288" s="11" t="s">
        <v>19</v>
      </c>
      <c r="D1288" s="11" t="s">
        <v>4124</v>
      </c>
      <c r="E1288" s="11" t="s">
        <v>4124</v>
      </c>
      <c r="F1288" s="4">
        <v>5685</v>
      </c>
      <c r="G1288" s="3">
        <v>2012</v>
      </c>
      <c r="H1288" s="3" t="s">
        <v>21</v>
      </c>
      <c r="I1288" s="12"/>
      <c r="J1288" s="3">
        <v>258</v>
      </c>
      <c r="K1288" s="3" t="str">
        <f>IF(VLOOKUP(D1288,'Resources Final'!A:C,3,FALSE)=0,"",VLOOKUP(D1288,'Resources Final'!A:C,3,FALSE))</f>
        <v/>
      </c>
      <c r="L1288" s="3" t="str">
        <f>IF(VLOOKUP(D1288,'Resources Final'!A:D,4,FALSE)=0,"",VLOOKUP(D1288,'Resources Final'!A:D,4,FALSE))</f>
        <v/>
      </c>
      <c r="M1288" s="3" t="str">
        <f>IF(VLOOKUP(D1288,'Resources Final'!A:E,5,FALSE)=0,"",VLOOKUP(D1288,'Resources Final'!A:E,5,FALSE))</f>
        <v/>
      </c>
      <c r="N1288" s="7" t="str">
        <f>IF(VLOOKUP(D1288,'Resources Final'!A:F,6,FALSE)=0,"",VLOOKUP(D1288,'Resources Final'!A:F,6,FALSE))</f>
        <v>https://www.sourcewatch.org/index.php/Young_Americans_for_Liberty</v>
      </c>
      <c r="O1288" s="3" t="str">
        <f>IF(VLOOKUP(D1288,'Resources Final'!A:G,7,FALSE)=0,"",VLOOKUP(D1288,'Resources Final'!A:G,7,FALSE))</f>
        <v>Sourcewatch</v>
      </c>
    </row>
    <row r="1289" spans="1:15" x14ac:dyDescent="0.2">
      <c r="A1289" s="11">
        <v>990</v>
      </c>
      <c r="B1289" s="11" t="str">
        <f t="shared" si="31"/>
        <v>Charles G. Koch Charitable Foundation_A Wider Circle20132500</v>
      </c>
      <c r="C1289" s="11" t="s">
        <v>19</v>
      </c>
      <c r="D1289" s="11" t="s">
        <v>75</v>
      </c>
      <c r="E1289" s="11" t="s">
        <v>75</v>
      </c>
      <c r="F1289" s="4">
        <v>2500</v>
      </c>
      <c r="G1289" s="3">
        <v>2013</v>
      </c>
      <c r="H1289" s="3" t="s">
        <v>21</v>
      </c>
      <c r="I1289" s="12"/>
      <c r="J1289" s="3">
        <v>1</v>
      </c>
      <c r="K1289" s="3" t="str">
        <f>IF(VLOOKUP(D1289,'Resources Final'!A:C,3,FALSE)=0,"",VLOOKUP(D1289,'Resources Final'!A:C,3,FALSE))</f>
        <v/>
      </c>
      <c r="L1289" s="3" t="str">
        <f>IF(VLOOKUP(D1289,'Resources Final'!A:D,4,FALSE)=0,"",VLOOKUP(D1289,'Resources Final'!A:D,4,FALSE))</f>
        <v/>
      </c>
      <c r="M1289" s="3" t="str">
        <f>IF(VLOOKUP(D1289,'Resources Final'!A:E,5,FALSE)=0,"",VLOOKUP(D1289,'Resources Final'!A:E,5,FALSE))</f>
        <v/>
      </c>
      <c r="N1289" s="7" t="str">
        <f>IF(VLOOKUP(D1289,'Resources Final'!A:F,6,FALSE)=0,"",VLOOKUP(D1289,'Resources Final'!A:F,6,FALSE))</f>
        <v/>
      </c>
      <c r="O1289" s="3" t="str">
        <f>IF(VLOOKUP(D1289,'Resources Final'!A:G,7,FALSE)=0,"",VLOOKUP(D1289,'Resources Final'!A:G,7,FALSE))</f>
        <v/>
      </c>
    </row>
    <row r="1290" spans="1:15" x14ac:dyDescent="0.2">
      <c r="A1290" s="11">
        <v>990</v>
      </c>
      <c r="B1290" s="11" t="str">
        <f t="shared" si="31"/>
        <v>Charles G. Koch Charitable Foundation_Acton Institute for the Study of Religion and Liberty201350000</v>
      </c>
      <c r="C1290" s="11" t="s">
        <v>19</v>
      </c>
      <c r="D1290" s="11" t="s">
        <v>112</v>
      </c>
      <c r="E1290" s="11" t="s">
        <v>112</v>
      </c>
      <c r="F1290" s="4">
        <v>50000</v>
      </c>
      <c r="G1290" s="3">
        <v>2013</v>
      </c>
      <c r="H1290" s="3" t="s">
        <v>21</v>
      </c>
      <c r="I1290" s="12"/>
      <c r="J1290" s="3">
        <v>2</v>
      </c>
      <c r="K1290" s="3" t="str">
        <f>IF(VLOOKUP(D1290,'Resources Final'!A:C,3,FALSE)=0,"",VLOOKUP(D1290,'Resources Final'!A:C,3,FALSE))</f>
        <v/>
      </c>
      <c r="L1290" s="3" t="str">
        <f>IF(VLOOKUP(D1290,'Resources Final'!A:D,4,FALSE)=0,"",VLOOKUP(D1290,'Resources Final'!A:D,4,FALSE))</f>
        <v/>
      </c>
      <c r="M1290" s="3" t="str">
        <f>IF(VLOOKUP(D1290,'Resources Final'!A:E,5,FALSE)=0,"",VLOOKUP(D1290,'Resources Final'!A:E,5,FALSE))</f>
        <v/>
      </c>
      <c r="N1290" s="7" t="str">
        <f>IF(VLOOKUP(D1290,'Resources Final'!A:F,6,FALSE)=0,"",VLOOKUP(D1290,'Resources Final'!A:F,6,FALSE))</f>
        <v>https://www.desmogblog.com/acton-institute</v>
      </c>
      <c r="O1290" s="3" t="str">
        <f>IF(VLOOKUP(D1290,'Resources Final'!A:G,7,FALSE)=0,"",VLOOKUP(D1290,'Resources Final'!A:G,7,FALSE))</f>
        <v>Desmog</v>
      </c>
    </row>
    <row r="1291" spans="1:15" x14ac:dyDescent="0.2">
      <c r="A1291" s="11">
        <v>990</v>
      </c>
      <c r="B1291" s="11" t="str">
        <f t="shared" si="31"/>
        <v>Charles G. Koch Charitable Foundation_Advance Arkansas Institute201383800</v>
      </c>
      <c r="C1291" s="11" t="s">
        <v>19</v>
      </c>
      <c r="D1291" s="11" t="s">
        <v>121</v>
      </c>
      <c r="E1291" s="11" t="s">
        <v>121</v>
      </c>
      <c r="F1291" s="4">
        <v>83800</v>
      </c>
      <c r="G1291" s="3">
        <v>2013</v>
      </c>
      <c r="H1291" s="3" t="s">
        <v>21</v>
      </c>
      <c r="I1291" s="12"/>
      <c r="J1291" s="3">
        <v>3</v>
      </c>
      <c r="K1291" s="3" t="str">
        <f>IF(VLOOKUP(D1291,'Resources Final'!A:C,3,FALSE)=0,"",VLOOKUP(D1291,'Resources Final'!A:C,3,FALSE))</f>
        <v/>
      </c>
      <c r="L1291" s="3" t="str">
        <f>IF(VLOOKUP(D1291,'Resources Final'!A:D,4,FALSE)=0,"",VLOOKUP(D1291,'Resources Final'!A:D,4,FALSE))</f>
        <v/>
      </c>
      <c r="M1291" s="3" t="str">
        <f>IF(VLOOKUP(D1291,'Resources Final'!A:E,5,FALSE)=0,"",VLOOKUP(D1291,'Resources Final'!A:E,5,FALSE))</f>
        <v/>
      </c>
      <c r="N1291" s="7" t="str">
        <f>IF(VLOOKUP(D1291,'Resources Final'!A:F,6,FALSE)=0,"",VLOOKUP(D1291,'Resources Final'!A:F,6,FALSE))</f>
        <v>https://www.sourcewatch.org/index.php/Advance_Arkansas_Institute</v>
      </c>
      <c r="O1291" s="3" t="str">
        <f>IF(VLOOKUP(D1291,'Resources Final'!A:G,7,FALSE)=0,"",VLOOKUP(D1291,'Resources Final'!A:G,7,FALSE))</f>
        <v>Sourcewatch</v>
      </c>
    </row>
    <row r="1292" spans="1:15" x14ac:dyDescent="0.2">
      <c r="A1292" s="11">
        <v>990</v>
      </c>
      <c r="B1292" s="11" t="str">
        <f t="shared" si="31"/>
        <v>Charles G. Koch Charitable Foundation_Agora Institute for Civic Virtue &amp; The Common Good201312800</v>
      </c>
      <c r="C1292" s="11" t="s">
        <v>19</v>
      </c>
      <c r="D1292" s="11" t="s">
        <v>129</v>
      </c>
      <c r="E1292" s="11" t="s">
        <v>129</v>
      </c>
      <c r="F1292" s="4">
        <v>12800</v>
      </c>
      <c r="G1292" s="3">
        <v>2013</v>
      </c>
      <c r="H1292" s="3" t="s">
        <v>21</v>
      </c>
      <c r="I1292" s="12"/>
      <c r="J1292" s="3">
        <v>4</v>
      </c>
      <c r="K1292" s="3" t="str">
        <f>IF(VLOOKUP(D1292,'Resources Final'!A:C,3,FALSE)=0,"",VLOOKUP(D1292,'Resources Final'!A:C,3,FALSE))</f>
        <v/>
      </c>
      <c r="L1292" s="3" t="str">
        <f>IF(VLOOKUP(D1292,'Resources Final'!A:D,4,FALSE)=0,"",VLOOKUP(D1292,'Resources Final'!A:D,4,FALSE))</f>
        <v/>
      </c>
      <c r="M1292" s="3" t="str">
        <f>IF(VLOOKUP(D1292,'Resources Final'!A:E,5,FALSE)=0,"",VLOOKUP(D1292,'Resources Final'!A:E,5,FALSE))</f>
        <v/>
      </c>
      <c r="N1292" s="7" t="str">
        <f>IF(VLOOKUP(D1292,'Resources Final'!A:F,6,FALSE)=0,"",VLOOKUP(D1292,'Resources Final'!A:F,6,FALSE))</f>
        <v/>
      </c>
      <c r="O1292" s="3" t="str">
        <f>IF(VLOOKUP(D1292,'Resources Final'!A:G,7,FALSE)=0,"",VLOOKUP(D1292,'Resources Final'!A:G,7,FALSE))</f>
        <v/>
      </c>
    </row>
    <row r="1293" spans="1:15" x14ac:dyDescent="0.2">
      <c r="A1293" s="11">
        <v>990</v>
      </c>
      <c r="B1293" s="11" t="str">
        <f t="shared" si="31"/>
        <v>Charles G. Koch Charitable Foundation_Albany State University Foundation201315000</v>
      </c>
      <c r="C1293" s="11" t="s">
        <v>19</v>
      </c>
      <c r="D1293" s="11" t="s">
        <v>140</v>
      </c>
      <c r="E1293" s="11" t="s">
        <v>140</v>
      </c>
      <c r="F1293" s="4">
        <v>15000</v>
      </c>
      <c r="G1293" s="3">
        <v>2013</v>
      </c>
      <c r="H1293" s="3" t="s">
        <v>21</v>
      </c>
      <c r="I1293" s="12"/>
      <c r="J1293" s="3">
        <v>5</v>
      </c>
      <c r="K1293" s="3" t="str">
        <f>IF(VLOOKUP(D1293,'Resources Final'!A:C,3,FALSE)=0,"",VLOOKUP(D1293,'Resources Final'!A:C,3,FALSE))</f>
        <v/>
      </c>
      <c r="L1293" s="3" t="str">
        <f>IF(VLOOKUP(D1293,'Resources Final'!A:D,4,FALSE)=0,"",VLOOKUP(D1293,'Resources Final'!A:D,4,FALSE))</f>
        <v>Y</v>
      </c>
      <c r="M1293" s="3" t="str">
        <f>IF(VLOOKUP(D1293,'Resources Final'!A:E,5,FALSE)=0,"",VLOOKUP(D1293,'Resources Final'!A:E,5,FALSE))</f>
        <v/>
      </c>
      <c r="N1293" s="7" t="str">
        <f>IF(VLOOKUP(D1293,'Resources Final'!A:F,6,FALSE)=0,"",VLOOKUP(D1293,'Resources Final'!A:F,6,FALSE))</f>
        <v/>
      </c>
      <c r="O1293" s="3" t="str">
        <f>IF(VLOOKUP(D1293,'Resources Final'!A:G,7,FALSE)=0,"",VLOOKUP(D1293,'Resources Final'!A:G,7,FALSE))</f>
        <v/>
      </c>
    </row>
    <row r="1294" spans="1:15" x14ac:dyDescent="0.2">
      <c r="A1294" s="11">
        <v>990</v>
      </c>
      <c r="B1294" s="11" t="str">
        <f t="shared" si="31"/>
        <v>Charles G. Koch Charitable Foundation_Alexander Hamilton Institute for the Study of Western Civilization201320000</v>
      </c>
      <c r="C1294" s="11" t="s">
        <v>19</v>
      </c>
      <c r="D1294" s="11" t="s">
        <v>145</v>
      </c>
      <c r="E1294" s="11" t="s">
        <v>145</v>
      </c>
      <c r="F1294" s="4">
        <v>20000</v>
      </c>
      <c r="G1294" s="3">
        <v>2013</v>
      </c>
      <c r="H1294" s="3" t="s">
        <v>21</v>
      </c>
      <c r="I1294" s="12"/>
      <c r="J1294" s="3">
        <v>6</v>
      </c>
      <c r="K1294" s="3" t="str">
        <f>IF(VLOOKUP(D1294,'Resources Final'!A:C,3,FALSE)=0,"",VLOOKUP(D1294,'Resources Final'!A:C,3,FALSE))</f>
        <v/>
      </c>
      <c r="L1294" s="3" t="str">
        <f>IF(VLOOKUP(D1294,'Resources Final'!A:D,4,FALSE)=0,"",VLOOKUP(D1294,'Resources Final'!A:D,4,FALSE))</f>
        <v/>
      </c>
      <c r="M1294" s="3" t="str">
        <f>IF(VLOOKUP(D1294,'Resources Final'!A:E,5,FALSE)=0,"",VLOOKUP(D1294,'Resources Final'!A:E,5,FALSE))</f>
        <v/>
      </c>
      <c r="N1294" s="7" t="str">
        <f>IF(VLOOKUP(D1294,'Resources Final'!A:F,6,FALSE)=0,"",VLOOKUP(D1294,'Resources Final'!A:F,6,FALSE))</f>
        <v/>
      </c>
      <c r="O1294" s="3" t="str">
        <f>IF(VLOOKUP(D1294,'Resources Final'!A:G,7,FALSE)=0,"",VLOOKUP(D1294,'Resources Final'!A:G,7,FALSE))</f>
        <v/>
      </c>
    </row>
    <row r="1295" spans="1:15" x14ac:dyDescent="0.2">
      <c r="A1295" s="11">
        <v>990</v>
      </c>
      <c r="B1295" s="11" t="str">
        <f t="shared" si="31"/>
        <v>Charles G. Koch Charitable Foundation_Alma College20132500</v>
      </c>
      <c r="C1295" s="11" t="s">
        <v>19</v>
      </c>
      <c r="D1295" s="11" t="s">
        <v>165</v>
      </c>
      <c r="E1295" s="11" t="s">
        <v>165</v>
      </c>
      <c r="F1295" s="4">
        <v>2500</v>
      </c>
      <c r="G1295" s="3">
        <v>2013</v>
      </c>
      <c r="H1295" s="3" t="s">
        <v>21</v>
      </c>
      <c r="I1295" s="12"/>
      <c r="J1295" s="3">
        <v>7</v>
      </c>
      <c r="K1295" s="3" t="str">
        <f>IF(VLOOKUP(D1295,'Resources Final'!A:C,3,FALSE)=0,"",VLOOKUP(D1295,'Resources Final'!A:C,3,FALSE))</f>
        <v/>
      </c>
      <c r="L1295" s="3" t="str">
        <f>IF(VLOOKUP(D1295,'Resources Final'!A:D,4,FALSE)=0,"",VLOOKUP(D1295,'Resources Final'!A:D,4,FALSE))</f>
        <v>Y</v>
      </c>
      <c r="M1295" s="3" t="str">
        <f>IF(VLOOKUP(D1295,'Resources Final'!A:E,5,FALSE)=0,"",VLOOKUP(D1295,'Resources Final'!A:E,5,FALSE))</f>
        <v/>
      </c>
      <c r="N1295" s="7" t="str">
        <f>IF(VLOOKUP(D1295,'Resources Final'!A:F,6,FALSE)=0,"",VLOOKUP(D1295,'Resources Final'!A:F,6,FALSE))</f>
        <v/>
      </c>
      <c r="O1295" s="3" t="str">
        <f>IF(VLOOKUP(D1295,'Resources Final'!A:G,7,FALSE)=0,"",VLOOKUP(D1295,'Resources Final'!A:G,7,FALSE))</f>
        <v/>
      </c>
    </row>
    <row r="1296" spans="1:15" x14ac:dyDescent="0.2">
      <c r="A1296" s="11">
        <v>990</v>
      </c>
      <c r="B1296" s="11" t="str">
        <f t="shared" si="31"/>
        <v>Charles G. Koch Charitable Foundation_American Council for Capital Formation201375000</v>
      </c>
      <c r="C1296" s="11" t="s">
        <v>19</v>
      </c>
      <c r="D1296" s="11" t="s">
        <v>182</v>
      </c>
      <c r="E1296" s="11" t="s">
        <v>182</v>
      </c>
      <c r="F1296" s="4">
        <v>75000</v>
      </c>
      <c r="G1296" s="3">
        <v>2013</v>
      </c>
      <c r="H1296" s="3" t="s">
        <v>21</v>
      </c>
      <c r="I1296" s="12" t="s">
        <v>4230</v>
      </c>
      <c r="J1296" s="3">
        <v>8</v>
      </c>
      <c r="K1296" s="3" t="str">
        <f>IF(VLOOKUP(D1296,'Resources Final'!A:C,3,FALSE)=0,"",VLOOKUP(D1296,'Resources Final'!A:C,3,FALSE))</f>
        <v/>
      </c>
      <c r="L1296" s="3" t="str">
        <f>IF(VLOOKUP(D1296,'Resources Final'!A:D,4,FALSE)=0,"",VLOOKUP(D1296,'Resources Final'!A:D,4,FALSE))</f>
        <v/>
      </c>
      <c r="M1296" s="3" t="str">
        <f>IF(VLOOKUP(D1296,'Resources Final'!A:E,5,FALSE)=0,"",VLOOKUP(D1296,'Resources Final'!A:E,5,FALSE))</f>
        <v/>
      </c>
      <c r="N1296" s="7" t="str">
        <f>IF(VLOOKUP(D1296,'Resources Final'!A:F,6,FALSE)=0,"",VLOOKUP(D1296,'Resources Final'!A:F,6,FALSE))</f>
        <v>https://www.desmogblog.com/american-council-for-capital-formation</v>
      </c>
      <c r="O1296" s="3" t="str">
        <f>IF(VLOOKUP(D1296,'Resources Final'!A:G,7,FALSE)=0,"",VLOOKUP(D1296,'Resources Final'!A:G,7,FALSE))</f>
        <v>Desmog</v>
      </c>
    </row>
    <row r="1297" spans="1:15" x14ac:dyDescent="0.2">
      <c r="A1297" s="11">
        <v>990</v>
      </c>
      <c r="B1297" s="11" t="str">
        <f t="shared" si="31"/>
        <v>Charles G. Koch Charitable Foundation_American Enterprise Institute for Public Policy Research2013910000</v>
      </c>
      <c r="C1297" s="11" t="s">
        <v>19</v>
      </c>
      <c r="D1297" s="11" t="s">
        <v>189</v>
      </c>
      <c r="E1297" s="11" t="s">
        <v>189</v>
      </c>
      <c r="F1297" s="4">
        <v>910000</v>
      </c>
      <c r="G1297" s="3">
        <v>2013</v>
      </c>
      <c r="H1297" s="3" t="s">
        <v>21</v>
      </c>
      <c r="I1297" s="12"/>
      <c r="J1297" s="3">
        <v>9</v>
      </c>
      <c r="K1297" s="3" t="str">
        <f>IF(VLOOKUP(D1297,'Resources Final'!A:C,3,FALSE)=0,"",VLOOKUP(D1297,'Resources Final'!A:C,3,FALSE))</f>
        <v/>
      </c>
      <c r="L1297" s="3" t="str">
        <f>IF(VLOOKUP(D1297,'Resources Final'!A:D,4,FALSE)=0,"",VLOOKUP(D1297,'Resources Final'!A:D,4,FALSE))</f>
        <v/>
      </c>
      <c r="M1297" s="3" t="str">
        <f>IF(VLOOKUP(D1297,'Resources Final'!A:E,5,FALSE)=0,"",VLOOKUP(D1297,'Resources Final'!A:E,5,FALSE))</f>
        <v/>
      </c>
      <c r="N1297" s="7" t="str">
        <f>IF(VLOOKUP(D1297,'Resources Final'!A:F,6,FALSE)=0,"",VLOOKUP(D1297,'Resources Final'!A:F,6,FALSE))</f>
        <v>https://www.desmogblog.com/american-enterprise-institute</v>
      </c>
      <c r="O1297" s="3" t="str">
        <f>IF(VLOOKUP(D1297,'Resources Final'!A:G,7,FALSE)=0,"",VLOOKUP(D1297,'Resources Final'!A:G,7,FALSE))</f>
        <v>Desmog</v>
      </c>
    </row>
    <row r="1298" spans="1:15" x14ac:dyDescent="0.2">
      <c r="A1298" s="11">
        <v>990</v>
      </c>
      <c r="B1298" s="11" t="str">
        <f t="shared" si="31"/>
        <v>Charles G. Koch Charitable Foundation_American Spectator Foundation201310000</v>
      </c>
      <c r="C1298" s="11" t="s">
        <v>19</v>
      </c>
      <c r="D1298" s="11" t="s">
        <v>205</v>
      </c>
      <c r="E1298" s="11" t="s">
        <v>203</v>
      </c>
      <c r="F1298" s="4">
        <v>10000</v>
      </c>
      <c r="G1298" s="3">
        <v>2013</v>
      </c>
      <c r="H1298" s="3" t="s">
        <v>21</v>
      </c>
      <c r="I1298" s="12"/>
      <c r="J1298" s="3">
        <v>10</v>
      </c>
      <c r="K1298" s="3" t="str">
        <f>IF(VLOOKUP(D1298,'Resources Final'!A:C,3,FALSE)=0,"",VLOOKUP(D1298,'Resources Final'!A:C,3,FALSE))</f>
        <v/>
      </c>
      <c r="L1298" s="3" t="str">
        <f>IF(VLOOKUP(D1298,'Resources Final'!A:D,4,FALSE)=0,"",VLOOKUP(D1298,'Resources Final'!A:D,4,FALSE))</f>
        <v/>
      </c>
      <c r="M1298" s="3" t="str">
        <f>IF(VLOOKUP(D1298,'Resources Final'!A:E,5,FALSE)=0,"",VLOOKUP(D1298,'Resources Final'!A:E,5,FALSE))</f>
        <v/>
      </c>
      <c r="N1298" s="7" t="str">
        <f>IF(VLOOKUP(D1298,'Resources Final'!A:F,6,FALSE)=0,"",VLOOKUP(D1298,'Resources Final'!A:F,6,FALSE))</f>
        <v>http://www.sourcewatch.org/index.php/American_Spectator</v>
      </c>
      <c r="O1298" s="3" t="str">
        <f>IF(VLOOKUP(D1298,'Resources Final'!A:G,7,FALSE)=0,"",VLOOKUP(D1298,'Resources Final'!A:G,7,FALSE))</f>
        <v>Sourcewatch</v>
      </c>
    </row>
    <row r="1299" spans="1:15" x14ac:dyDescent="0.2">
      <c r="A1299" s="11">
        <v>990</v>
      </c>
      <c r="B1299" s="11" t="str">
        <f t="shared" si="31"/>
        <v>Charles G. Koch Charitable Foundation_American University20134500</v>
      </c>
      <c r="C1299" s="11" t="s">
        <v>19</v>
      </c>
      <c r="D1299" s="11" t="s">
        <v>208</v>
      </c>
      <c r="E1299" s="11" t="s">
        <v>208</v>
      </c>
      <c r="F1299" s="4">
        <v>4500</v>
      </c>
      <c r="G1299" s="3">
        <v>2013</v>
      </c>
      <c r="H1299" s="3" t="s">
        <v>21</v>
      </c>
      <c r="I1299" s="12"/>
      <c r="J1299" s="3">
        <v>11</v>
      </c>
      <c r="K1299" s="3" t="str">
        <f>IF(VLOOKUP(D1299,'Resources Final'!A:C,3,FALSE)=0,"",VLOOKUP(D1299,'Resources Final'!A:C,3,FALSE))</f>
        <v/>
      </c>
      <c r="L1299" s="3" t="str">
        <f>IF(VLOOKUP(D1299,'Resources Final'!A:D,4,FALSE)=0,"",VLOOKUP(D1299,'Resources Final'!A:D,4,FALSE))</f>
        <v>Y</v>
      </c>
      <c r="M1299" s="3" t="str">
        <f>IF(VLOOKUP(D1299,'Resources Final'!A:E,5,FALSE)=0,"",VLOOKUP(D1299,'Resources Final'!A:E,5,FALSE))</f>
        <v/>
      </c>
      <c r="N1299" s="7" t="str">
        <f>IF(VLOOKUP(D1299,'Resources Final'!A:F,6,FALSE)=0,"",VLOOKUP(D1299,'Resources Final'!A:F,6,FALSE))</f>
        <v/>
      </c>
      <c r="O1299" s="3" t="str">
        <f>IF(VLOOKUP(D1299,'Resources Final'!A:G,7,FALSE)=0,"",VLOOKUP(D1299,'Resources Final'!A:G,7,FALSE))</f>
        <v/>
      </c>
    </row>
    <row r="1300" spans="1:15" x14ac:dyDescent="0.2">
      <c r="A1300" s="11">
        <v>990</v>
      </c>
      <c r="B1300" s="11" t="str">
        <f t="shared" si="31"/>
        <v>Charles G. Koch Charitable Foundation_America's Future Foundation (AFF)201313000</v>
      </c>
      <c r="C1300" s="11" t="s">
        <v>19</v>
      </c>
      <c r="D1300" s="11" t="s">
        <v>177</v>
      </c>
      <c r="E1300" s="11" t="s">
        <v>177</v>
      </c>
      <c r="F1300" s="4">
        <v>13000</v>
      </c>
      <c r="G1300" s="3">
        <v>2013</v>
      </c>
      <c r="H1300" s="3" t="s">
        <v>21</v>
      </c>
      <c r="I1300" s="12"/>
      <c r="J1300" s="3">
        <v>12</v>
      </c>
      <c r="K1300" s="3" t="str">
        <f>IF(VLOOKUP(D1300,'Resources Final'!A:C,3,FALSE)=0,"",VLOOKUP(D1300,'Resources Final'!A:C,3,FALSE))</f>
        <v/>
      </c>
      <c r="L1300" s="3" t="str">
        <f>IF(VLOOKUP(D1300,'Resources Final'!A:D,4,FALSE)=0,"",VLOOKUP(D1300,'Resources Final'!A:D,4,FALSE))</f>
        <v/>
      </c>
      <c r="M1300" s="3" t="str">
        <f>IF(VLOOKUP(D1300,'Resources Final'!A:E,5,FALSE)=0,"",VLOOKUP(D1300,'Resources Final'!A:E,5,FALSE))</f>
        <v/>
      </c>
      <c r="N1300" s="7" t="str">
        <f>IF(VLOOKUP(D1300,'Resources Final'!A:F,6,FALSE)=0,"",VLOOKUP(D1300,'Resources Final'!A:F,6,FALSE))</f>
        <v>http://www.sourcewatch.org/index.php/America's_Future_Foundation</v>
      </c>
      <c r="O1300" s="3" t="str">
        <f>IF(VLOOKUP(D1300,'Resources Final'!A:G,7,FALSE)=0,"",VLOOKUP(D1300,'Resources Final'!A:G,7,FALSE))</f>
        <v>Sourcewatch</v>
      </c>
    </row>
    <row r="1301" spans="1:15" x14ac:dyDescent="0.2">
      <c r="A1301" s="11">
        <v>990</v>
      </c>
      <c r="B1301" s="11" t="str">
        <f t="shared" si="31"/>
        <v>Charles G. Koch Charitable Foundation_Association of Private Enterprise Education201330000</v>
      </c>
      <c r="C1301" s="11" t="s">
        <v>19</v>
      </c>
      <c r="D1301" s="11" t="s">
        <v>279</v>
      </c>
      <c r="E1301" s="11" t="s">
        <v>279</v>
      </c>
      <c r="F1301" s="4">
        <v>30000</v>
      </c>
      <c r="G1301" s="3">
        <v>2013</v>
      </c>
      <c r="H1301" s="3" t="s">
        <v>21</v>
      </c>
      <c r="I1301" s="12"/>
      <c r="J1301" s="3">
        <v>13</v>
      </c>
      <c r="K1301" s="3" t="str">
        <f>IF(VLOOKUP(D1301,'Resources Final'!A:C,3,FALSE)=0,"",VLOOKUP(D1301,'Resources Final'!A:C,3,FALSE))</f>
        <v/>
      </c>
      <c r="L1301" s="3" t="str">
        <f>IF(VLOOKUP(D1301,'Resources Final'!A:D,4,FALSE)=0,"",VLOOKUP(D1301,'Resources Final'!A:D,4,FALSE))</f>
        <v/>
      </c>
      <c r="M1301" s="3" t="str">
        <f>IF(VLOOKUP(D1301,'Resources Final'!A:E,5,FALSE)=0,"",VLOOKUP(D1301,'Resources Final'!A:E,5,FALSE))</f>
        <v/>
      </c>
      <c r="N1301" s="7" t="str">
        <f>IF(VLOOKUP(D1301,'Resources Final'!A:F,6,FALSE)=0,"",VLOOKUP(D1301,'Resources Final'!A:F,6,FALSE))</f>
        <v/>
      </c>
      <c r="O1301" s="3" t="str">
        <f>IF(VLOOKUP(D1301,'Resources Final'!A:G,7,FALSE)=0,"",VLOOKUP(D1301,'Resources Final'!A:G,7,FALSE))</f>
        <v/>
      </c>
    </row>
    <row r="1302" spans="1:15" x14ac:dyDescent="0.2">
      <c r="A1302" s="11">
        <v>990</v>
      </c>
      <c r="B1302" s="11" t="str">
        <f t="shared" si="31"/>
        <v>Charles G. Koch Charitable Foundation_Atlas Economic Research Foundation201325000</v>
      </c>
      <c r="C1302" s="11" t="s">
        <v>19</v>
      </c>
      <c r="D1302" s="11" t="s">
        <v>286</v>
      </c>
      <c r="E1302" s="11" t="s">
        <v>286</v>
      </c>
      <c r="F1302" s="4">
        <v>25000</v>
      </c>
      <c r="G1302" s="3">
        <v>2013</v>
      </c>
      <c r="H1302" s="3" t="s">
        <v>21</v>
      </c>
      <c r="I1302" s="12"/>
      <c r="J1302" s="3">
        <v>14</v>
      </c>
      <c r="K1302" s="3" t="str">
        <f>IF(VLOOKUP(D1302,'Resources Final'!A:C,3,FALSE)=0,"",VLOOKUP(D1302,'Resources Final'!A:C,3,FALSE))</f>
        <v/>
      </c>
      <c r="L1302" s="3" t="str">
        <f>IF(VLOOKUP(D1302,'Resources Final'!A:D,4,FALSE)=0,"",VLOOKUP(D1302,'Resources Final'!A:D,4,FALSE))</f>
        <v/>
      </c>
      <c r="M1302" s="3" t="str">
        <f>IF(VLOOKUP(D1302,'Resources Final'!A:E,5,FALSE)=0,"",VLOOKUP(D1302,'Resources Final'!A:E,5,FALSE))</f>
        <v/>
      </c>
      <c r="N1302" s="7" t="str">
        <f>IF(VLOOKUP(D1302,'Resources Final'!A:F,6,FALSE)=0,"",VLOOKUP(D1302,'Resources Final'!A:F,6,FALSE))</f>
        <v>https://www.desmogblog.com/atlas-economic-research-foundation</v>
      </c>
      <c r="O1302" s="3" t="str">
        <f>IF(VLOOKUP(D1302,'Resources Final'!A:G,7,FALSE)=0,"",VLOOKUP(D1302,'Resources Final'!A:G,7,FALSE))</f>
        <v>Desmog</v>
      </c>
    </row>
    <row r="1303" spans="1:15" x14ac:dyDescent="0.2">
      <c r="A1303" s="11">
        <v>990</v>
      </c>
      <c r="B1303" s="11" t="str">
        <f t="shared" si="31"/>
        <v>Charles G. Koch Charitable Foundation_Augustana College20135000</v>
      </c>
      <c r="C1303" s="11" t="s">
        <v>19</v>
      </c>
      <c r="D1303" s="11" t="s">
        <v>290</v>
      </c>
      <c r="E1303" s="11" t="s">
        <v>290</v>
      </c>
      <c r="F1303" s="4">
        <v>5000</v>
      </c>
      <c r="G1303" s="3">
        <v>2013</v>
      </c>
      <c r="H1303" s="3" t="s">
        <v>21</v>
      </c>
      <c r="I1303" s="12"/>
      <c r="J1303" s="3">
        <v>15</v>
      </c>
      <c r="K1303" s="3" t="str">
        <f>IF(VLOOKUP(D1303,'Resources Final'!A:C,3,FALSE)=0,"",VLOOKUP(D1303,'Resources Final'!A:C,3,FALSE))</f>
        <v/>
      </c>
      <c r="L1303" s="3" t="str">
        <f>IF(VLOOKUP(D1303,'Resources Final'!A:D,4,FALSE)=0,"",VLOOKUP(D1303,'Resources Final'!A:D,4,FALSE))</f>
        <v>Y</v>
      </c>
      <c r="M1303" s="3" t="str">
        <f>IF(VLOOKUP(D1303,'Resources Final'!A:E,5,FALSE)=0,"",VLOOKUP(D1303,'Resources Final'!A:E,5,FALSE))</f>
        <v/>
      </c>
      <c r="N1303" s="7" t="str">
        <f>IF(VLOOKUP(D1303,'Resources Final'!A:F,6,FALSE)=0,"",VLOOKUP(D1303,'Resources Final'!A:F,6,FALSE))</f>
        <v/>
      </c>
      <c r="O1303" s="3" t="str">
        <f>IF(VLOOKUP(D1303,'Resources Final'!A:G,7,FALSE)=0,"",VLOOKUP(D1303,'Resources Final'!A:G,7,FALSE))</f>
        <v/>
      </c>
    </row>
    <row r="1304" spans="1:15" x14ac:dyDescent="0.2">
      <c r="A1304" s="11">
        <v>990</v>
      </c>
      <c r="B1304" s="11" t="str">
        <f t="shared" si="31"/>
        <v>Charles G. Koch Charitable Foundation_Azusa Pacific University201315000</v>
      </c>
      <c r="C1304" s="11" t="s">
        <v>19</v>
      </c>
      <c r="D1304" s="11" t="s">
        <v>301</v>
      </c>
      <c r="E1304" s="11" t="s">
        <v>301</v>
      </c>
      <c r="F1304" s="4">
        <v>15000</v>
      </c>
      <c r="G1304" s="3">
        <v>2013</v>
      </c>
      <c r="H1304" s="3" t="s">
        <v>21</v>
      </c>
      <c r="I1304" s="12"/>
      <c r="J1304" s="3">
        <v>16</v>
      </c>
      <c r="K1304" s="3" t="str">
        <f>IF(VLOOKUP(D1304,'Resources Final'!A:C,3,FALSE)=0,"",VLOOKUP(D1304,'Resources Final'!A:C,3,FALSE))</f>
        <v/>
      </c>
      <c r="L1304" s="3" t="str">
        <f>IF(VLOOKUP(D1304,'Resources Final'!A:D,4,FALSE)=0,"",VLOOKUP(D1304,'Resources Final'!A:D,4,FALSE))</f>
        <v>Y</v>
      </c>
      <c r="M1304" s="3" t="str">
        <f>IF(VLOOKUP(D1304,'Resources Final'!A:E,5,FALSE)=0,"",VLOOKUP(D1304,'Resources Final'!A:E,5,FALSE))</f>
        <v/>
      </c>
      <c r="N1304" s="7" t="str">
        <f>IF(VLOOKUP(D1304,'Resources Final'!A:F,6,FALSE)=0,"",VLOOKUP(D1304,'Resources Final'!A:F,6,FALSE))</f>
        <v/>
      </c>
      <c r="O1304" s="3" t="str">
        <f>IF(VLOOKUP(D1304,'Resources Final'!A:G,7,FALSE)=0,"",VLOOKUP(D1304,'Resources Final'!A:G,7,FALSE))</f>
        <v/>
      </c>
    </row>
    <row r="1305" spans="1:15" x14ac:dyDescent="0.2">
      <c r="A1305" s="11">
        <v>990</v>
      </c>
      <c r="B1305" s="11" t="str">
        <f t="shared" si="31"/>
        <v>Charles G. Koch Charitable Foundation_Ball State University20132000</v>
      </c>
      <c r="C1305" s="11" t="s">
        <v>19</v>
      </c>
      <c r="D1305" s="11" t="s">
        <v>342</v>
      </c>
      <c r="E1305" s="11" t="s">
        <v>342</v>
      </c>
      <c r="F1305" s="4">
        <v>2000</v>
      </c>
      <c r="G1305" s="3">
        <v>2013</v>
      </c>
      <c r="H1305" s="3" t="s">
        <v>21</v>
      </c>
      <c r="I1305" s="12"/>
      <c r="J1305" s="3">
        <v>17</v>
      </c>
      <c r="K1305" s="3" t="str">
        <f>IF(VLOOKUP(D1305,'Resources Final'!A:C,3,FALSE)=0,"",VLOOKUP(D1305,'Resources Final'!A:C,3,FALSE))</f>
        <v/>
      </c>
      <c r="L1305" s="3" t="str">
        <f>IF(VLOOKUP(D1305,'Resources Final'!A:D,4,FALSE)=0,"",VLOOKUP(D1305,'Resources Final'!A:D,4,FALSE))</f>
        <v>Y</v>
      </c>
      <c r="M1305" s="3" t="str">
        <f>IF(VLOOKUP(D1305,'Resources Final'!A:E,5,FALSE)=0,"",VLOOKUP(D1305,'Resources Final'!A:E,5,FALSE))</f>
        <v/>
      </c>
      <c r="N1305" s="7" t="str">
        <f>IF(VLOOKUP(D1305,'Resources Final'!A:F,6,FALSE)=0,"",VLOOKUP(D1305,'Resources Final'!A:F,6,FALSE))</f>
        <v/>
      </c>
      <c r="O1305" s="3" t="str">
        <f>IF(VLOOKUP(D1305,'Resources Final'!A:G,7,FALSE)=0,"",VLOOKUP(D1305,'Resources Final'!A:G,7,FALSE))</f>
        <v/>
      </c>
    </row>
    <row r="1306" spans="1:15" x14ac:dyDescent="0.2">
      <c r="A1306" s="11">
        <v>990</v>
      </c>
      <c r="B1306" s="11" t="str">
        <f t="shared" si="31"/>
        <v>Charles G. Koch Charitable Foundation_Barton College201310500</v>
      </c>
      <c r="C1306" s="11" t="s">
        <v>19</v>
      </c>
      <c r="D1306" s="11" t="s">
        <v>357</v>
      </c>
      <c r="E1306" s="11" t="s">
        <v>357</v>
      </c>
      <c r="F1306" s="4">
        <v>10500</v>
      </c>
      <c r="G1306" s="3">
        <v>2013</v>
      </c>
      <c r="H1306" s="3" t="s">
        <v>21</v>
      </c>
      <c r="I1306" s="12"/>
      <c r="J1306" s="3">
        <v>18</v>
      </c>
      <c r="K1306" s="3" t="str">
        <f>IF(VLOOKUP(D1306,'Resources Final'!A:C,3,FALSE)=0,"",VLOOKUP(D1306,'Resources Final'!A:C,3,FALSE))</f>
        <v/>
      </c>
      <c r="L1306" s="3" t="str">
        <f>IF(VLOOKUP(D1306,'Resources Final'!A:D,4,FALSE)=0,"",VLOOKUP(D1306,'Resources Final'!A:D,4,FALSE))</f>
        <v>Y</v>
      </c>
      <c r="M1306" s="3" t="str">
        <f>IF(VLOOKUP(D1306,'Resources Final'!A:E,5,FALSE)=0,"",VLOOKUP(D1306,'Resources Final'!A:E,5,FALSE))</f>
        <v/>
      </c>
      <c r="N1306" s="7" t="str">
        <f>IF(VLOOKUP(D1306,'Resources Final'!A:F,6,FALSE)=0,"",VLOOKUP(D1306,'Resources Final'!A:F,6,FALSE))</f>
        <v/>
      </c>
      <c r="O1306" s="3" t="str">
        <f>IF(VLOOKUP(D1306,'Resources Final'!A:G,7,FALSE)=0,"",VLOOKUP(D1306,'Resources Final'!A:G,7,FALSE))</f>
        <v/>
      </c>
    </row>
    <row r="1307" spans="1:15" x14ac:dyDescent="0.2">
      <c r="A1307" s="11">
        <v>990</v>
      </c>
      <c r="B1307" s="11" t="str">
        <f t="shared" si="31"/>
        <v>Charles G. Koch Charitable Foundation_Bastiat Society201310000</v>
      </c>
      <c r="C1307" s="11" t="s">
        <v>19</v>
      </c>
      <c r="D1307" s="11" t="s">
        <v>361</v>
      </c>
      <c r="E1307" s="11" t="s">
        <v>361</v>
      </c>
      <c r="F1307" s="4">
        <v>10000</v>
      </c>
      <c r="G1307" s="3">
        <v>2013</v>
      </c>
      <c r="H1307" s="3" t="s">
        <v>21</v>
      </c>
      <c r="I1307" s="12"/>
      <c r="J1307" s="3">
        <v>19</v>
      </c>
      <c r="K1307" s="3" t="str">
        <f>IF(VLOOKUP(D1307,'Resources Final'!A:C,3,FALSE)=0,"",VLOOKUP(D1307,'Resources Final'!A:C,3,FALSE))</f>
        <v/>
      </c>
      <c r="L1307" s="3" t="str">
        <f>IF(VLOOKUP(D1307,'Resources Final'!A:D,4,FALSE)=0,"",VLOOKUP(D1307,'Resources Final'!A:D,4,FALSE))</f>
        <v/>
      </c>
      <c r="M1307" s="3" t="str">
        <f>IF(VLOOKUP(D1307,'Resources Final'!A:E,5,FALSE)=0,"",VLOOKUP(D1307,'Resources Final'!A:E,5,FALSE))</f>
        <v/>
      </c>
      <c r="N1307" s="7" t="str">
        <f>IF(VLOOKUP(D1307,'Resources Final'!A:F,6,FALSE)=0,"",VLOOKUP(D1307,'Resources Final'!A:F,6,FALSE))</f>
        <v/>
      </c>
      <c r="O1307" s="3" t="str">
        <f>IF(VLOOKUP(D1307,'Resources Final'!A:G,7,FALSE)=0,"",VLOOKUP(D1307,'Resources Final'!A:G,7,FALSE))</f>
        <v/>
      </c>
    </row>
    <row r="1308" spans="1:15" x14ac:dyDescent="0.2">
      <c r="A1308" s="11">
        <v>990</v>
      </c>
      <c r="B1308" s="11" t="str">
        <f t="shared" si="31"/>
        <v>Charles G. Koch Charitable Foundation_Baylor University2013171500</v>
      </c>
      <c r="C1308" s="11" t="s">
        <v>19</v>
      </c>
      <c r="D1308" s="11" t="s">
        <v>366</v>
      </c>
      <c r="E1308" s="11" t="s">
        <v>366</v>
      </c>
      <c r="F1308" s="4">
        <v>171500</v>
      </c>
      <c r="G1308" s="3">
        <v>2013</v>
      </c>
      <c r="H1308" s="3" t="s">
        <v>21</v>
      </c>
      <c r="I1308" s="12"/>
      <c r="J1308" s="3">
        <v>20</v>
      </c>
      <c r="K1308" s="3" t="str">
        <f>IF(VLOOKUP(D1308,'Resources Final'!A:C,3,FALSE)=0,"",VLOOKUP(D1308,'Resources Final'!A:C,3,FALSE))</f>
        <v/>
      </c>
      <c r="L1308" s="3" t="str">
        <f>IF(VLOOKUP(D1308,'Resources Final'!A:D,4,FALSE)=0,"",VLOOKUP(D1308,'Resources Final'!A:D,4,FALSE))</f>
        <v>Y</v>
      </c>
      <c r="M1308" s="3" t="str">
        <f>IF(VLOOKUP(D1308,'Resources Final'!A:E,5,FALSE)=0,"",VLOOKUP(D1308,'Resources Final'!A:E,5,FALSE))</f>
        <v/>
      </c>
      <c r="N1308" s="7" t="str">
        <f>IF(VLOOKUP(D1308,'Resources Final'!A:F,6,FALSE)=0,"",VLOOKUP(D1308,'Resources Final'!A:F,6,FALSE))</f>
        <v/>
      </c>
      <c r="O1308" s="3" t="str">
        <f>IF(VLOOKUP(D1308,'Resources Final'!A:G,7,FALSE)=0,"",VLOOKUP(D1308,'Resources Final'!A:G,7,FALSE))</f>
        <v/>
      </c>
    </row>
    <row r="1309" spans="1:15" x14ac:dyDescent="0.2">
      <c r="A1309" s="11">
        <v>990</v>
      </c>
      <c r="B1309" s="11" t="str">
        <f t="shared" si="31"/>
        <v>Charles G. Koch Charitable Foundation_Beloit College20134500</v>
      </c>
      <c r="C1309" s="11" t="s">
        <v>19</v>
      </c>
      <c r="D1309" s="11" t="s">
        <v>392</v>
      </c>
      <c r="E1309" s="11" t="s">
        <v>392</v>
      </c>
      <c r="F1309" s="4">
        <v>4500</v>
      </c>
      <c r="G1309" s="3">
        <v>2013</v>
      </c>
      <c r="H1309" s="3" t="s">
        <v>21</v>
      </c>
      <c r="I1309" s="12"/>
      <c r="J1309" s="3">
        <v>21</v>
      </c>
      <c r="K1309" s="3" t="str">
        <f>IF(VLOOKUP(D1309,'Resources Final'!A:C,3,FALSE)=0,"",VLOOKUP(D1309,'Resources Final'!A:C,3,FALSE))</f>
        <v/>
      </c>
      <c r="L1309" s="3" t="str">
        <f>IF(VLOOKUP(D1309,'Resources Final'!A:D,4,FALSE)=0,"",VLOOKUP(D1309,'Resources Final'!A:D,4,FALSE))</f>
        <v>Y</v>
      </c>
      <c r="M1309" s="3" t="str">
        <f>IF(VLOOKUP(D1309,'Resources Final'!A:E,5,FALSE)=0,"",VLOOKUP(D1309,'Resources Final'!A:E,5,FALSE))</f>
        <v/>
      </c>
      <c r="N1309" s="7" t="str">
        <f>IF(VLOOKUP(D1309,'Resources Final'!A:F,6,FALSE)=0,"",VLOOKUP(D1309,'Resources Final'!A:F,6,FALSE))</f>
        <v/>
      </c>
      <c r="O1309" s="3" t="str">
        <f>IF(VLOOKUP(D1309,'Resources Final'!A:G,7,FALSE)=0,"",VLOOKUP(D1309,'Resources Final'!A:G,7,FALSE))</f>
        <v/>
      </c>
    </row>
    <row r="1310" spans="1:15" x14ac:dyDescent="0.2">
      <c r="A1310" s="11">
        <v>990</v>
      </c>
      <c r="B1310" s="11" t="str">
        <f t="shared" si="31"/>
        <v>Charles G. Koch Charitable Foundation_Berry College201310800</v>
      </c>
      <c r="C1310" s="11" t="s">
        <v>19</v>
      </c>
      <c r="D1310" s="11" t="s">
        <v>413</v>
      </c>
      <c r="E1310" s="11" t="s">
        <v>413</v>
      </c>
      <c r="F1310" s="4">
        <v>10800</v>
      </c>
      <c r="G1310" s="3">
        <v>2013</v>
      </c>
      <c r="H1310" s="3" t="s">
        <v>21</v>
      </c>
      <c r="I1310" s="12"/>
      <c r="J1310" s="3">
        <v>22</v>
      </c>
      <c r="K1310" s="3" t="str">
        <f>IF(VLOOKUP(D1310,'Resources Final'!A:C,3,FALSE)=0,"",VLOOKUP(D1310,'Resources Final'!A:C,3,FALSE))</f>
        <v/>
      </c>
      <c r="L1310" s="3" t="str">
        <f>IF(VLOOKUP(D1310,'Resources Final'!A:D,4,FALSE)=0,"",VLOOKUP(D1310,'Resources Final'!A:D,4,FALSE))</f>
        <v>Y</v>
      </c>
      <c r="M1310" s="3" t="str">
        <f>IF(VLOOKUP(D1310,'Resources Final'!A:E,5,FALSE)=0,"",VLOOKUP(D1310,'Resources Final'!A:E,5,FALSE))</f>
        <v/>
      </c>
      <c r="N1310" s="7" t="str">
        <f>IF(VLOOKUP(D1310,'Resources Final'!A:F,6,FALSE)=0,"",VLOOKUP(D1310,'Resources Final'!A:F,6,FALSE))</f>
        <v/>
      </c>
      <c r="O1310" s="3" t="str">
        <f>IF(VLOOKUP(D1310,'Resources Final'!A:G,7,FALSE)=0,"",VLOOKUP(D1310,'Resources Final'!A:G,7,FALSE))</f>
        <v/>
      </c>
    </row>
    <row r="1311" spans="1:15" x14ac:dyDescent="0.2">
      <c r="A1311" s="11">
        <v>990</v>
      </c>
      <c r="B1311" s="11" t="str">
        <f t="shared" si="31"/>
        <v>Charles G. Koch Charitable Foundation_Bethel College201322000</v>
      </c>
      <c r="C1311" s="11" t="s">
        <v>19</v>
      </c>
      <c r="D1311" s="11" t="s">
        <v>418</v>
      </c>
      <c r="E1311" s="11" t="s">
        <v>418</v>
      </c>
      <c r="F1311" s="4">
        <v>22000</v>
      </c>
      <c r="G1311" s="3">
        <v>2013</v>
      </c>
      <c r="H1311" s="3" t="s">
        <v>21</v>
      </c>
      <c r="I1311" s="12"/>
      <c r="J1311" s="3">
        <v>23</v>
      </c>
      <c r="K1311" s="3" t="str">
        <f>IF(VLOOKUP(D1311,'Resources Final'!A:C,3,FALSE)=0,"",VLOOKUP(D1311,'Resources Final'!A:C,3,FALSE))</f>
        <v/>
      </c>
      <c r="L1311" s="3" t="str">
        <f>IF(VLOOKUP(D1311,'Resources Final'!A:D,4,FALSE)=0,"",VLOOKUP(D1311,'Resources Final'!A:D,4,FALSE))</f>
        <v>Y</v>
      </c>
      <c r="M1311" s="3" t="str">
        <f>IF(VLOOKUP(D1311,'Resources Final'!A:E,5,FALSE)=0,"",VLOOKUP(D1311,'Resources Final'!A:E,5,FALSE))</f>
        <v/>
      </c>
      <c r="N1311" s="7" t="str">
        <f>IF(VLOOKUP(D1311,'Resources Final'!A:F,6,FALSE)=0,"",VLOOKUP(D1311,'Resources Final'!A:F,6,FALSE))</f>
        <v/>
      </c>
      <c r="O1311" s="3" t="str">
        <f>IF(VLOOKUP(D1311,'Resources Final'!A:G,7,FALSE)=0,"",VLOOKUP(D1311,'Resources Final'!A:G,7,FALSE))</f>
        <v/>
      </c>
    </row>
    <row r="1312" spans="1:15" x14ac:dyDescent="0.2">
      <c r="A1312" s="11">
        <v>990</v>
      </c>
      <c r="B1312" s="11" t="str">
        <f t="shared" si="31"/>
        <v>Charles G. Koch Charitable Foundation_Bill of Rights Institute2013350000</v>
      </c>
      <c r="C1312" s="11" t="s">
        <v>19</v>
      </c>
      <c r="D1312" s="11" t="s">
        <v>428</v>
      </c>
      <c r="E1312" s="11" t="s">
        <v>428</v>
      </c>
      <c r="F1312" s="4">
        <v>350000</v>
      </c>
      <c r="G1312" s="3">
        <v>2013</v>
      </c>
      <c r="H1312" s="3" t="s">
        <v>21</v>
      </c>
      <c r="I1312" s="12"/>
      <c r="J1312" s="3">
        <v>24</v>
      </c>
      <c r="K1312" s="3" t="str">
        <f>IF(VLOOKUP(D1312,'Resources Final'!A:C,3,FALSE)=0,"",VLOOKUP(D1312,'Resources Final'!A:C,3,FALSE))</f>
        <v/>
      </c>
      <c r="L1312" s="3" t="str">
        <f>IF(VLOOKUP(D1312,'Resources Final'!A:D,4,FALSE)=0,"",VLOOKUP(D1312,'Resources Final'!A:D,4,FALSE))</f>
        <v/>
      </c>
      <c r="M1312" s="3" t="str">
        <f>IF(VLOOKUP(D1312,'Resources Final'!A:E,5,FALSE)=0,"",VLOOKUP(D1312,'Resources Final'!A:E,5,FALSE))</f>
        <v/>
      </c>
      <c r="N1312" s="7" t="str">
        <f>IF(VLOOKUP(D1312,'Resources Final'!A:F,6,FALSE)=0,"",VLOOKUP(D1312,'Resources Final'!A:F,6,FALSE))</f>
        <v>https://www.sourcewatch.org/index.php/Bill_of_Rights_Institute</v>
      </c>
      <c r="O1312" s="3" t="str">
        <f>IF(VLOOKUP(D1312,'Resources Final'!A:G,7,FALSE)=0,"",VLOOKUP(D1312,'Resources Final'!A:G,7,FALSE))</f>
        <v>Sourcewatch</v>
      </c>
    </row>
    <row r="1313" spans="1:15" x14ac:dyDescent="0.2">
      <c r="A1313" s="11">
        <v>990</v>
      </c>
      <c r="B1313" s="11" t="str">
        <f t="shared" si="31"/>
        <v>Charles G. Koch Charitable Foundation_Biola University20137000</v>
      </c>
      <c r="C1313" s="11" t="s">
        <v>19</v>
      </c>
      <c r="D1313" s="11" t="s">
        <v>431</v>
      </c>
      <c r="E1313" s="11" t="s">
        <v>431</v>
      </c>
      <c r="F1313" s="4">
        <v>7000</v>
      </c>
      <c r="G1313" s="3">
        <v>2013</v>
      </c>
      <c r="H1313" s="3" t="s">
        <v>21</v>
      </c>
      <c r="I1313" s="12"/>
      <c r="J1313" s="3">
        <v>25</v>
      </c>
      <c r="K1313" s="3" t="str">
        <f>IF(VLOOKUP(D1313,'Resources Final'!A:C,3,FALSE)=0,"",VLOOKUP(D1313,'Resources Final'!A:C,3,FALSE))</f>
        <v/>
      </c>
      <c r="L1313" s="3" t="str">
        <f>IF(VLOOKUP(D1313,'Resources Final'!A:D,4,FALSE)=0,"",VLOOKUP(D1313,'Resources Final'!A:D,4,FALSE))</f>
        <v>Y</v>
      </c>
      <c r="M1313" s="3" t="str">
        <f>IF(VLOOKUP(D1313,'Resources Final'!A:E,5,FALSE)=0,"",VLOOKUP(D1313,'Resources Final'!A:E,5,FALSE))</f>
        <v/>
      </c>
      <c r="N1313" s="7" t="str">
        <f>IF(VLOOKUP(D1313,'Resources Final'!A:F,6,FALSE)=0,"",VLOOKUP(D1313,'Resources Final'!A:F,6,FALSE))</f>
        <v/>
      </c>
      <c r="O1313" s="3" t="str">
        <f>IF(VLOOKUP(D1313,'Resources Final'!A:G,7,FALSE)=0,"",VLOOKUP(D1313,'Resources Final'!A:G,7,FALSE))</f>
        <v/>
      </c>
    </row>
    <row r="1314" spans="1:15" x14ac:dyDescent="0.2">
      <c r="A1314" s="11">
        <v>990</v>
      </c>
      <c r="B1314" s="11" t="str">
        <f t="shared" si="31"/>
        <v>Charles G. Koch Charitable Foundation_Boise State University Foundation201314500</v>
      </c>
      <c r="C1314" s="11" t="s">
        <v>19</v>
      </c>
      <c r="D1314" s="11" t="s">
        <v>461</v>
      </c>
      <c r="E1314" s="11" t="s">
        <v>4307</v>
      </c>
      <c r="F1314" s="4">
        <v>14500</v>
      </c>
      <c r="G1314" s="3">
        <v>2013</v>
      </c>
      <c r="H1314" s="3" t="s">
        <v>21</v>
      </c>
      <c r="I1314" s="12"/>
      <c r="J1314" s="3">
        <v>26</v>
      </c>
      <c r="K1314" s="3" t="str">
        <f>IF(VLOOKUP(D1314,'Resources Final'!A:C,3,FALSE)=0,"",VLOOKUP(D1314,'Resources Final'!A:C,3,FALSE))</f>
        <v/>
      </c>
      <c r="L1314" s="3" t="str">
        <f>IF(VLOOKUP(D1314,'Resources Final'!A:D,4,FALSE)=0,"",VLOOKUP(D1314,'Resources Final'!A:D,4,FALSE))</f>
        <v>Y</v>
      </c>
      <c r="M1314" s="3" t="str">
        <f>IF(VLOOKUP(D1314,'Resources Final'!A:E,5,FALSE)=0,"",VLOOKUP(D1314,'Resources Final'!A:E,5,FALSE))</f>
        <v/>
      </c>
      <c r="N1314" s="7" t="str">
        <f>IF(VLOOKUP(D1314,'Resources Final'!A:F,6,FALSE)=0,"",VLOOKUP(D1314,'Resources Final'!A:F,6,FALSE))</f>
        <v/>
      </c>
      <c r="O1314" s="3" t="str">
        <f>IF(VLOOKUP(D1314,'Resources Final'!A:G,7,FALSE)=0,"",VLOOKUP(D1314,'Resources Final'!A:G,7,FALSE))</f>
        <v/>
      </c>
    </row>
    <row r="1315" spans="1:15" x14ac:dyDescent="0.2">
      <c r="A1315" s="11">
        <v>990</v>
      </c>
      <c r="B1315" s="11" t="str">
        <f t="shared" si="31"/>
        <v>Charles G. Koch Charitable Foundation_Brooklyn College Foundation20135000</v>
      </c>
      <c r="C1315" s="11" t="s">
        <v>19</v>
      </c>
      <c r="D1315" s="11" t="s">
        <v>509</v>
      </c>
      <c r="E1315" s="11" t="s">
        <v>510</v>
      </c>
      <c r="F1315" s="4">
        <v>5000</v>
      </c>
      <c r="G1315" s="3">
        <v>2013</v>
      </c>
      <c r="H1315" s="3" t="s">
        <v>21</v>
      </c>
      <c r="I1315" s="12"/>
      <c r="J1315" s="3">
        <v>27</v>
      </c>
      <c r="K1315" s="3" t="str">
        <f>IF(VLOOKUP(D1315,'Resources Final'!A:C,3,FALSE)=0,"",VLOOKUP(D1315,'Resources Final'!A:C,3,FALSE))</f>
        <v/>
      </c>
      <c r="L1315" s="3" t="str">
        <f>IF(VLOOKUP(D1315,'Resources Final'!A:D,4,FALSE)=0,"",VLOOKUP(D1315,'Resources Final'!A:D,4,FALSE))</f>
        <v>Y</v>
      </c>
      <c r="M1315" s="3" t="str">
        <f>IF(VLOOKUP(D1315,'Resources Final'!A:E,5,FALSE)=0,"",VLOOKUP(D1315,'Resources Final'!A:E,5,FALSE))</f>
        <v/>
      </c>
      <c r="N1315" s="7" t="str">
        <f>IF(VLOOKUP(D1315,'Resources Final'!A:F,6,FALSE)=0,"",VLOOKUP(D1315,'Resources Final'!A:F,6,FALSE))</f>
        <v/>
      </c>
      <c r="O1315" s="3" t="str">
        <f>IF(VLOOKUP(D1315,'Resources Final'!A:G,7,FALSE)=0,"",VLOOKUP(D1315,'Resources Final'!A:G,7,FALSE))</f>
        <v/>
      </c>
    </row>
    <row r="1316" spans="1:15" x14ac:dyDescent="0.2">
      <c r="A1316" s="11">
        <v>990</v>
      </c>
      <c r="B1316" s="11" t="str">
        <f t="shared" si="31"/>
        <v>Charles G. Koch Charitable Foundation_Brooklyn Law School2013100000</v>
      </c>
      <c r="C1316" s="11" t="s">
        <v>19</v>
      </c>
      <c r="D1316" s="11" t="s">
        <v>511</v>
      </c>
      <c r="E1316" s="11" t="s">
        <v>511</v>
      </c>
      <c r="F1316" s="4">
        <v>100000</v>
      </c>
      <c r="G1316" s="3">
        <v>2013</v>
      </c>
      <c r="H1316" s="3" t="s">
        <v>21</v>
      </c>
      <c r="I1316" s="12"/>
      <c r="J1316" s="3">
        <v>28</v>
      </c>
      <c r="K1316" s="3" t="str">
        <f>IF(VLOOKUP(D1316,'Resources Final'!A:C,3,FALSE)=0,"",VLOOKUP(D1316,'Resources Final'!A:C,3,FALSE))</f>
        <v/>
      </c>
      <c r="L1316" s="3" t="str">
        <f>IF(VLOOKUP(D1316,'Resources Final'!A:D,4,FALSE)=0,"",VLOOKUP(D1316,'Resources Final'!A:D,4,FALSE))</f>
        <v>Y</v>
      </c>
      <c r="M1316" s="3" t="str">
        <f>IF(VLOOKUP(D1316,'Resources Final'!A:E,5,FALSE)=0,"",VLOOKUP(D1316,'Resources Final'!A:E,5,FALSE))</f>
        <v/>
      </c>
      <c r="N1316" s="7" t="str">
        <f>IF(VLOOKUP(D1316,'Resources Final'!A:F,6,FALSE)=0,"",VLOOKUP(D1316,'Resources Final'!A:F,6,FALSE))</f>
        <v/>
      </c>
      <c r="O1316" s="3" t="str">
        <f>IF(VLOOKUP(D1316,'Resources Final'!A:G,7,FALSE)=0,"",VLOOKUP(D1316,'Resources Final'!A:G,7,FALSE))</f>
        <v/>
      </c>
    </row>
    <row r="1317" spans="1:15" x14ac:dyDescent="0.2">
      <c r="A1317" s="11">
        <v>990</v>
      </c>
      <c r="B1317" s="11" t="str">
        <f t="shared" ref="B1317:B1380" si="32">C1317&amp;"_"&amp;D1317&amp;G1317&amp;F1317</f>
        <v>Charles G. Koch Charitable Foundation_Buena Vista University20132000</v>
      </c>
      <c r="C1317" s="11" t="s">
        <v>19</v>
      </c>
      <c r="D1317" s="11" t="s">
        <v>522</v>
      </c>
      <c r="E1317" s="11" t="s">
        <v>522</v>
      </c>
      <c r="F1317" s="4">
        <v>2000</v>
      </c>
      <c r="G1317" s="3">
        <v>2013</v>
      </c>
      <c r="H1317" s="3" t="s">
        <v>21</v>
      </c>
      <c r="I1317" s="12"/>
      <c r="J1317" s="3">
        <v>29</v>
      </c>
      <c r="K1317" s="3" t="str">
        <f>IF(VLOOKUP(D1317,'Resources Final'!A:C,3,FALSE)=0,"",VLOOKUP(D1317,'Resources Final'!A:C,3,FALSE))</f>
        <v/>
      </c>
      <c r="L1317" s="3" t="str">
        <f>IF(VLOOKUP(D1317,'Resources Final'!A:D,4,FALSE)=0,"",VLOOKUP(D1317,'Resources Final'!A:D,4,FALSE))</f>
        <v>Y</v>
      </c>
      <c r="M1317" s="3" t="str">
        <f>IF(VLOOKUP(D1317,'Resources Final'!A:E,5,FALSE)=0,"",VLOOKUP(D1317,'Resources Final'!A:E,5,FALSE))</f>
        <v/>
      </c>
      <c r="N1317" s="7" t="str">
        <f>IF(VLOOKUP(D1317,'Resources Final'!A:F,6,FALSE)=0,"",VLOOKUP(D1317,'Resources Final'!A:F,6,FALSE))</f>
        <v/>
      </c>
      <c r="O1317" s="3" t="str">
        <f>IF(VLOOKUP(D1317,'Resources Final'!A:G,7,FALSE)=0,"",VLOOKUP(D1317,'Resources Final'!A:G,7,FALSE))</f>
        <v/>
      </c>
    </row>
    <row r="1318" spans="1:15" x14ac:dyDescent="0.2">
      <c r="A1318" s="11">
        <v>990</v>
      </c>
      <c r="B1318" s="11" t="str">
        <f t="shared" si="32"/>
        <v>Charles G. Koch Charitable Foundation_California State University - Chico20133000</v>
      </c>
      <c r="C1318" s="11" t="s">
        <v>19</v>
      </c>
      <c r="D1318" s="11" t="s">
        <v>578</v>
      </c>
      <c r="E1318" s="11" t="s">
        <v>577</v>
      </c>
      <c r="F1318" s="4">
        <v>3000</v>
      </c>
      <c r="G1318" s="3">
        <v>2013</v>
      </c>
      <c r="H1318" s="3" t="s">
        <v>21</v>
      </c>
      <c r="I1318" s="12"/>
      <c r="J1318" s="3">
        <v>30</v>
      </c>
      <c r="K1318" s="3" t="str">
        <f>IF(VLOOKUP(D1318,'Resources Final'!A:C,3,FALSE)=0,"",VLOOKUP(D1318,'Resources Final'!A:C,3,FALSE))</f>
        <v/>
      </c>
      <c r="L1318" s="3" t="str">
        <f>IF(VLOOKUP(D1318,'Resources Final'!A:D,4,FALSE)=0,"",VLOOKUP(D1318,'Resources Final'!A:D,4,FALSE))</f>
        <v>Y</v>
      </c>
      <c r="M1318" s="3" t="str">
        <f>IF(VLOOKUP(D1318,'Resources Final'!A:E,5,FALSE)=0,"",VLOOKUP(D1318,'Resources Final'!A:E,5,FALSE))</f>
        <v/>
      </c>
      <c r="N1318" s="7" t="str">
        <f>IF(VLOOKUP(D1318,'Resources Final'!A:F,6,FALSE)=0,"",VLOOKUP(D1318,'Resources Final'!A:F,6,FALSE))</f>
        <v/>
      </c>
      <c r="O1318" s="3" t="str">
        <f>IF(VLOOKUP(D1318,'Resources Final'!A:G,7,FALSE)=0,"",VLOOKUP(D1318,'Resources Final'!A:G,7,FALSE))</f>
        <v/>
      </c>
    </row>
    <row r="1319" spans="1:15" x14ac:dyDescent="0.2">
      <c r="A1319" s="11">
        <v>990</v>
      </c>
      <c r="B1319" s="11" t="str">
        <f t="shared" si="32"/>
        <v>Charles G. Koch Charitable Foundation_California State University East Bay Foundation20136000</v>
      </c>
      <c r="C1319" s="11" t="s">
        <v>19</v>
      </c>
      <c r="D1319" s="11" t="s">
        <v>581</v>
      </c>
      <c r="E1319" s="11" t="s">
        <v>577</v>
      </c>
      <c r="F1319" s="4">
        <v>6000</v>
      </c>
      <c r="G1319" s="3">
        <v>2013</v>
      </c>
      <c r="H1319" s="3" t="s">
        <v>21</v>
      </c>
      <c r="I1319" s="12"/>
      <c r="J1319" s="3">
        <v>31</v>
      </c>
      <c r="K1319" s="3" t="str">
        <f>IF(VLOOKUP(D1319,'Resources Final'!A:C,3,FALSE)=0,"",VLOOKUP(D1319,'Resources Final'!A:C,3,FALSE))</f>
        <v/>
      </c>
      <c r="L1319" s="3" t="str">
        <f>IF(VLOOKUP(D1319,'Resources Final'!A:D,4,FALSE)=0,"",VLOOKUP(D1319,'Resources Final'!A:D,4,FALSE))</f>
        <v>Y</v>
      </c>
      <c r="M1319" s="3" t="str">
        <f>IF(VLOOKUP(D1319,'Resources Final'!A:E,5,FALSE)=0,"",VLOOKUP(D1319,'Resources Final'!A:E,5,FALSE))</f>
        <v/>
      </c>
      <c r="N1319" s="7" t="str">
        <f>IF(VLOOKUP(D1319,'Resources Final'!A:F,6,FALSE)=0,"",VLOOKUP(D1319,'Resources Final'!A:F,6,FALSE))</f>
        <v/>
      </c>
      <c r="O1319" s="3" t="str">
        <f>IF(VLOOKUP(D1319,'Resources Final'!A:G,7,FALSE)=0,"",VLOOKUP(D1319,'Resources Final'!A:G,7,FALSE))</f>
        <v/>
      </c>
    </row>
    <row r="1320" spans="1:15" x14ac:dyDescent="0.2">
      <c r="A1320" s="11">
        <v>990</v>
      </c>
      <c r="B1320" s="11" t="str">
        <f t="shared" si="32"/>
        <v>Charles G. Koch Charitable Foundation_California State University - Fresno Foundation20137500</v>
      </c>
      <c r="C1320" s="11" t="s">
        <v>19</v>
      </c>
      <c r="D1320" s="11" t="s">
        <v>580</v>
      </c>
      <c r="E1320" s="11" t="s">
        <v>577</v>
      </c>
      <c r="F1320" s="4">
        <v>7500</v>
      </c>
      <c r="G1320" s="3">
        <v>2013</v>
      </c>
      <c r="H1320" s="3" t="s">
        <v>21</v>
      </c>
      <c r="I1320" s="12"/>
      <c r="J1320" s="3">
        <v>32</v>
      </c>
      <c r="K1320" s="3" t="str">
        <f>IF(VLOOKUP(D1320,'Resources Final'!A:C,3,FALSE)=0,"",VLOOKUP(D1320,'Resources Final'!A:C,3,FALSE))</f>
        <v/>
      </c>
      <c r="L1320" s="3" t="str">
        <f>IF(VLOOKUP(D1320,'Resources Final'!A:D,4,FALSE)=0,"",VLOOKUP(D1320,'Resources Final'!A:D,4,FALSE))</f>
        <v>Y</v>
      </c>
      <c r="M1320" s="3" t="str">
        <f>IF(VLOOKUP(D1320,'Resources Final'!A:E,5,FALSE)=0,"",VLOOKUP(D1320,'Resources Final'!A:E,5,FALSE))</f>
        <v/>
      </c>
      <c r="N1320" s="7" t="str">
        <f>IF(VLOOKUP(D1320,'Resources Final'!A:F,6,FALSE)=0,"",VLOOKUP(D1320,'Resources Final'!A:F,6,FALSE))</f>
        <v/>
      </c>
      <c r="O1320" s="3" t="str">
        <f>IF(VLOOKUP(D1320,'Resources Final'!A:G,7,FALSE)=0,"",VLOOKUP(D1320,'Resources Final'!A:G,7,FALSE))</f>
        <v/>
      </c>
    </row>
    <row r="1321" spans="1:15" x14ac:dyDescent="0.2">
      <c r="A1321" s="11">
        <v>990</v>
      </c>
      <c r="B1321" s="11" t="str">
        <f t="shared" si="32"/>
        <v>Charles G. Koch Charitable Foundation_California State University Northridge Foundation20135000</v>
      </c>
      <c r="C1321" s="11" t="s">
        <v>19</v>
      </c>
      <c r="D1321" s="11" t="s">
        <v>582</v>
      </c>
      <c r="E1321" s="11" t="s">
        <v>577</v>
      </c>
      <c r="F1321" s="4">
        <v>5000</v>
      </c>
      <c r="G1321" s="3">
        <v>2013</v>
      </c>
      <c r="H1321" s="3" t="s">
        <v>21</v>
      </c>
      <c r="I1321" s="12"/>
      <c r="J1321" s="3">
        <v>33</v>
      </c>
      <c r="K1321" s="3" t="str">
        <f>IF(VLOOKUP(D1321,'Resources Final'!A:C,3,FALSE)=0,"",VLOOKUP(D1321,'Resources Final'!A:C,3,FALSE))</f>
        <v/>
      </c>
      <c r="L1321" s="3" t="str">
        <f>IF(VLOOKUP(D1321,'Resources Final'!A:D,4,FALSE)=0,"",VLOOKUP(D1321,'Resources Final'!A:D,4,FALSE))</f>
        <v>Y</v>
      </c>
      <c r="M1321" s="3" t="str">
        <f>IF(VLOOKUP(D1321,'Resources Final'!A:E,5,FALSE)=0,"",VLOOKUP(D1321,'Resources Final'!A:E,5,FALSE))</f>
        <v/>
      </c>
      <c r="N1321" s="7" t="str">
        <f>IF(VLOOKUP(D1321,'Resources Final'!A:F,6,FALSE)=0,"",VLOOKUP(D1321,'Resources Final'!A:F,6,FALSE))</f>
        <v/>
      </c>
      <c r="O1321" s="3" t="str">
        <f>IF(VLOOKUP(D1321,'Resources Final'!A:G,7,FALSE)=0,"",VLOOKUP(D1321,'Resources Final'!A:G,7,FALSE))</f>
        <v/>
      </c>
    </row>
    <row r="1322" spans="1:15" x14ac:dyDescent="0.2">
      <c r="A1322" s="11">
        <v>990</v>
      </c>
      <c r="B1322" s="11" t="str">
        <f t="shared" si="32"/>
        <v>Charles G. Koch Charitable Foundation_Calvin Coolidge Memorial Foundation201325000</v>
      </c>
      <c r="C1322" s="11" t="s">
        <v>19</v>
      </c>
      <c r="D1322" s="11" t="s">
        <v>585</v>
      </c>
      <c r="E1322" s="11" t="s">
        <v>585</v>
      </c>
      <c r="F1322" s="4">
        <v>25000</v>
      </c>
      <c r="G1322" s="3">
        <v>2013</v>
      </c>
      <c r="H1322" s="3" t="s">
        <v>21</v>
      </c>
      <c r="I1322" s="12"/>
      <c r="J1322" s="3">
        <v>34</v>
      </c>
      <c r="K1322" s="3" t="str">
        <f>IF(VLOOKUP(D1322,'Resources Final'!A:C,3,FALSE)=0,"",VLOOKUP(D1322,'Resources Final'!A:C,3,FALSE))</f>
        <v/>
      </c>
      <c r="L1322" s="3" t="str">
        <f>IF(VLOOKUP(D1322,'Resources Final'!A:D,4,FALSE)=0,"",VLOOKUP(D1322,'Resources Final'!A:D,4,FALSE))</f>
        <v/>
      </c>
      <c r="M1322" s="3" t="str">
        <f>IF(VLOOKUP(D1322,'Resources Final'!A:E,5,FALSE)=0,"",VLOOKUP(D1322,'Resources Final'!A:E,5,FALSE))</f>
        <v/>
      </c>
      <c r="N1322" s="7" t="str">
        <f>IF(VLOOKUP(D1322,'Resources Final'!A:F,6,FALSE)=0,"",VLOOKUP(D1322,'Resources Final'!A:F,6,FALSE))</f>
        <v/>
      </c>
      <c r="O1322" s="3" t="str">
        <f>IF(VLOOKUP(D1322,'Resources Final'!A:G,7,FALSE)=0,"",VLOOKUP(D1322,'Resources Final'!A:G,7,FALSE))</f>
        <v/>
      </c>
    </row>
    <row r="1323" spans="1:15" x14ac:dyDescent="0.2">
      <c r="A1323" s="11">
        <v>990</v>
      </c>
      <c r="B1323" s="11" t="str">
        <f t="shared" si="32"/>
        <v>Charles G. Koch Charitable Foundation_Campbell University Lundy Chair Offices201310000</v>
      </c>
      <c r="C1323" s="11" t="s">
        <v>19</v>
      </c>
      <c r="D1323" s="11" t="s">
        <v>593</v>
      </c>
      <c r="E1323" s="11" t="s">
        <v>592</v>
      </c>
      <c r="F1323" s="4">
        <v>10000</v>
      </c>
      <c r="G1323" s="3">
        <v>2013</v>
      </c>
      <c r="H1323" s="3" t="s">
        <v>21</v>
      </c>
      <c r="I1323" s="12"/>
      <c r="J1323" s="3">
        <v>35</v>
      </c>
      <c r="K1323" s="3" t="str">
        <f>IF(VLOOKUP(D1323,'Resources Final'!A:C,3,FALSE)=0,"",VLOOKUP(D1323,'Resources Final'!A:C,3,FALSE))</f>
        <v/>
      </c>
      <c r="L1323" s="3" t="str">
        <f>IF(VLOOKUP(D1323,'Resources Final'!A:D,4,FALSE)=0,"",VLOOKUP(D1323,'Resources Final'!A:D,4,FALSE))</f>
        <v>Y</v>
      </c>
      <c r="M1323" s="3" t="str">
        <f>IF(VLOOKUP(D1323,'Resources Final'!A:E,5,FALSE)=0,"",VLOOKUP(D1323,'Resources Final'!A:E,5,FALSE))</f>
        <v/>
      </c>
      <c r="N1323" s="7" t="str">
        <f>IF(VLOOKUP(D1323,'Resources Final'!A:F,6,FALSE)=0,"",VLOOKUP(D1323,'Resources Final'!A:F,6,FALSE))</f>
        <v/>
      </c>
      <c r="O1323" s="3" t="str">
        <f>IF(VLOOKUP(D1323,'Resources Final'!A:G,7,FALSE)=0,"",VLOOKUP(D1323,'Resources Final'!A:G,7,FALSE))</f>
        <v/>
      </c>
    </row>
    <row r="1324" spans="1:15" x14ac:dyDescent="0.2">
      <c r="A1324" s="11">
        <v>990</v>
      </c>
      <c r="B1324" s="11" t="str">
        <f t="shared" si="32"/>
        <v>Charles G. Koch Charitable Foundation_Carson Scholars Fund201325000</v>
      </c>
      <c r="C1324" s="11" t="s">
        <v>19</v>
      </c>
      <c r="D1324" s="11" t="s">
        <v>623</v>
      </c>
      <c r="E1324" s="11" t="s">
        <v>623</v>
      </c>
      <c r="F1324" s="4">
        <v>25000</v>
      </c>
      <c r="G1324" s="3">
        <v>2013</v>
      </c>
      <c r="H1324" s="3" t="s">
        <v>21</v>
      </c>
      <c r="I1324" s="12"/>
      <c r="J1324" s="3">
        <v>36</v>
      </c>
      <c r="K1324" s="3" t="str">
        <f>IF(VLOOKUP(D1324,'Resources Final'!A:C,3,FALSE)=0,"",VLOOKUP(D1324,'Resources Final'!A:C,3,FALSE))</f>
        <v/>
      </c>
      <c r="L1324" s="3" t="str">
        <f>IF(VLOOKUP(D1324,'Resources Final'!A:D,4,FALSE)=0,"",VLOOKUP(D1324,'Resources Final'!A:D,4,FALSE))</f>
        <v/>
      </c>
      <c r="M1324" s="3" t="str">
        <f>IF(VLOOKUP(D1324,'Resources Final'!A:E,5,FALSE)=0,"",VLOOKUP(D1324,'Resources Final'!A:E,5,FALSE))</f>
        <v/>
      </c>
      <c r="N1324" s="7" t="str">
        <f>IF(VLOOKUP(D1324,'Resources Final'!A:F,6,FALSE)=0,"",VLOOKUP(D1324,'Resources Final'!A:F,6,FALSE))</f>
        <v/>
      </c>
      <c r="O1324" s="3" t="str">
        <f>IF(VLOOKUP(D1324,'Resources Final'!A:G,7,FALSE)=0,"",VLOOKUP(D1324,'Resources Final'!A:G,7,FALSE))</f>
        <v/>
      </c>
    </row>
    <row r="1325" spans="1:15" x14ac:dyDescent="0.2">
      <c r="A1325" s="11">
        <v>990</v>
      </c>
      <c r="B1325" s="11" t="str">
        <f t="shared" si="32"/>
        <v>Charles G. Koch Charitable Foundation_Cedarville University20133000</v>
      </c>
      <c r="C1325" s="11" t="s">
        <v>19</v>
      </c>
      <c r="D1325" s="11" t="s">
        <v>643</v>
      </c>
      <c r="E1325" s="11" t="s">
        <v>643</v>
      </c>
      <c r="F1325" s="4">
        <v>3000</v>
      </c>
      <c r="G1325" s="3">
        <v>2013</v>
      </c>
      <c r="H1325" s="3" t="s">
        <v>21</v>
      </c>
      <c r="I1325" s="12"/>
      <c r="J1325" s="3">
        <v>37</v>
      </c>
      <c r="K1325" s="3" t="str">
        <f>IF(VLOOKUP(D1325,'Resources Final'!A:C,3,FALSE)=0,"",VLOOKUP(D1325,'Resources Final'!A:C,3,FALSE))</f>
        <v/>
      </c>
      <c r="L1325" s="3" t="str">
        <f>IF(VLOOKUP(D1325,'Resources Final'!A:D,4,FALSE)=0,"",VLOOKUP(D1325,'Resources Final'!A:D,4,FALSE))</f>
        <v>Y</v>
      </c>
      <c r="M1325" s="3" t="str">
        <f>IF(VLOOKUP(D1325,'Resources Final'!A:E,5,FALSE)=0,"",VLOOKUP(D1325,'Resources Final'!A:E,5,FALSE))</f>
        <v/>
      </c>
      <c r="N1325" s="7" t="str">
        <f>IF(VLOOKUP(D1325,'Resources Final'!A:F,6,FALSE)=0,"",VLOOKUP(D1325,'Resources Final'!A:F,6,FALSE))</f>
        <v/>
      </c>
      <c r="O1325" s="3" t="str">
        <f>IF(VLOOKUP(D1325,'Resources Final'!A:G,7,FALSE)=0,"",VLOOKUP(D1325,'Resources Final'!A:G,7,FALSE))</f>
        <v/>
      </c>
    </row>
    <row r="1326" spans="1:15" x14ac:dyDescent="0.2">
      <c r="A1326" s="11">
        <v>990</v>
      </c>
      <c r="B1326" s="11" t="str">
        <f t="shared" si="32"/>
        <v>Charles G. Koch Charitable Foundation_Chapman University201315000</v>
      </c>
      <c r="C1326" s="11" t="s">
        <v>19</v>
      </c>
      <c r="D1326" s="11" t="s">
        <v>698</v>
      </c>
      <c r="E1326" s="11" t="s">
        <v>698</v>
      </c>
      <c r="F1326" s="4">
        <v>15000</v>
      </c>
      <c r="G1326" s="3">
        <v>2013</v>
      </c>
      <c r="H1326" s="3" t="s">
        <v>21</v>
      </c>
      <c r="I1326" s="12"/>
      <c r="J1326" s="3">
        <v>38</v>
      </c>
      <c r="K1326" s="3" t="str">
        <f>IF(VLOOKUP(D1326,'Resources Final'!A:C,3,FALSE)=0,"",VLOOKUP(D1326,'Resources Final'!A:C,3,FALSE))</f>
        <v/>
      </c>
      <c r="L1326" s="3" t="str">
        <f>IF(VLOOKUP(D1326,'Resources Final'!A:D,4,FALSE)=0,"",VLOOKUP(D1326,'Resources Final'!A:D,4,FALSE))</f>
        <v>Y</v>
      </c>
      <c r="M1326" s="3" t="str">
        <f>IF(VLOOKUP(D1326,'Resources Final'!A:E,5,FALSE)=0,"",VLOOKUP(D1326,'Resources Final'!A:E,5,FALSE))</f>
        <v/>
      </c>
      <c r="N1326" s="7" t="str">
        <f>IF(VLOOKUP(D1326,'Resources Final'!A:F,6,FALSE)=0,"",VLOOKUP(D1326,'Resources Final'!A:F,6,FALSE))</f>
        <v/>
      </c>
      <c r="O1326" s="3" t="str">
        <f>IF(VLOOKUP(D1326,'Resources Final'!A:G,7,FALSE)=0,"",VLOOKUP(D1326,'Resources Final'!A:G,7,FALSE))</f>
        <v/>
      </c>
    </row>
    <row r="1327" spans="1:15" x14ac:dyDescent="0.2">
      <c r="A1327" s="11">
        <v>990</v>
      </c>
      <c r="B1327" s="11" t="str">
        <f t="shared" si="32"/>
        <v>Charles G. Koch Charitable Foundation_Charleston Southern University20136000</v>
      </c>
      <c r="C1327" s="11" t="s">
        <v>19</v>
      </c>
      <c r="D1327" s="11" t="s">
        <v>703</v>
      </c>
      <c r="E1327" s="11" t="s">
        <v>703</v>
      </c>
      <c r="F1327" s="4">
        <v>6000</v>
      </c>
      <c r="G1327" s="3">
        <v>2013</v>
      </c>
      <c r="H1327" s="3" t="s">
        <v>21</v>
      </c>
      <c r="I1327" s="12"/>
      <c r="J1327" s="3">
        <v>39</v>
      </c>
      <c r="K1327" s="3" t="str">
        <f>IF(VLOOKUP(D1327,'Resources Final'!A:C,3,FALSE)=0,"",VLOOKUP(D1327,'Resources Final'!A:C,3,FALSE))</f>
        <v/>
      </c>
      <c r="L1327" s="3" t="str">
        <f>IF(VLOOKUP(D1327,'Resources Final'!A:D,4,FALSE)=0,"",VLOOKUP(D1327,'Resources Final'!A:D,4,FALSE))</f>
        <v>Y</v>
      </c>
      <c r="M1327" s="3" t="str">
        <f>IF(VLOOKUP(D1327,'Resources Final'!A:E,5,FALSE)=0,"",VLOOKUP(D1327,'Resources Final'!A:E,5,FALSE))</f>
        <v/>
      </c>
      <c r="N1327" s="7" t="str">
        <f>IF(VLOOKUP(D1327,'Resources Final'!A:F,6,FALSE)=0,"",VLOOKUP(D1327,'Resources Final'!A:F,6,FALSE))</f>
        <v/>
      </c>
      <c r="O1327" s="3" t="str">
        <f>IF(VLOOKUP(D1327,'Resources Final'!A:G,7,FALSE)=0,"",VLOOKUP(D1327,'Resources Final'!A:G,7,FALSE))</f>
        <v/>
      </c>
    </row>
    <row r="1328" spans="1:15" x14ac:dyDescent="0.2">
      <c r="A1328" s="11">
        <v>990</v>
      </c>
      <c r="B1328" s="11" t="str">
        <f t="shared" si="32"/>
        <v>Charles G. Koch Charitable Foundation_Chestnut Hill College20133000</v>
      </c>
      <c r="C1328" s="11" t="s">
        <v>19</v>
      </c>
      <c r="D1328" s="11" t="s">
        <v>707</v>
      </c>
      <c r="E1328" s="11" t="s">
        <v>707</v>
      </c>
      <c r="F1328" s="4">
        <v>3000</v>
      </c>
      <c r="G1328" s="3">
        <v>2013</v>
      </c>
      <c r="H1328" s="3" t="s">
        <v>21</v>
      </c>
      <c r="I1328" s="12"/>
      <c r="J1328" s="3">
        <v>40</v>
      </c>
      <c r="K1328" s="3" t="str">
        <f>IF(VLOOKUP(D1328,'Resources Final'!A:C,3,FALSE)=0,"",VLOOKUP(D1328,'Resources Final'!A:C,3,FALSE))</f>
        <v/>
      </c>
      <c r="L1328" s="3" t="str">
        <f>IF(VLOOKUP(D1328,'Resources Final'!A:D,4,FALSE)=0,"",VLOOKUP(D1328,'Resources Final'!A:D,4,FALSE))</f>
        <v>Y</v>
      </c>
      <c r="M1328" s="3" t="str">
        <f>IF(VLOOKUP(D1328,'Resources Final'!A:E,5,FALSE)=0,"",VLOOKUP(D1328,'Resources Final'!A:E,5,FALSE))</f>
        <v/>
      </c>
      <c r="N1328" s="7" t="str">
        <f>IF(VLOOKUP(D1328,'Resources Final'!A:F,6,FALSE)=0,"",VLOOKUP(D1328,'Resources Final'!A:F,6,FALSE))</f>
        <v/>
      </c>
      <c r="O1328" s="3" t="str">
        <f>IF(VLOOKUP(D1328,'Resources Final'!A:G,7,FALSE)=0,"",VLOOKUP(D1328,'Resources Final'!A:G,7,FALSE))</f>
        <v/>
      </c>
    </row>
    <row r="1329" spans="1:15" x14ac:dyDescent="0.2">
      <c r="A1329" s="11">
        <v>990</v>
      </c>
      <c r="B1329" s="11" t="str">
        <f t="shared" si="32"/>
        <v>Charles G. Koch Charitable Foundation_Christendom College20135000</v>
      </c>
      <c r="C1329" s="11" t="s">
        <v>19</v>
      </c>
      <c r="D1329" s="11" t="s">
        <v>716</v>
      </c>
      <c r="E1329" s="11" t="s">
        <v>716</v>
      </c>
      <c r="F1329" s="4">
        <v>5000</v>
      </c>
      <c r="G1329" s="3">
        <v>2013</v>
      </c>
      <c r="H1329" s="3" t="s">
        <v>21</v>
      </c>
      <c r="I1329" s="12"/>
      <c r="J1329" s="3">
        <v>41</v>
      </c>
      <c r="K1329" s="3" t="str">
        <f>IF(VLOOKUP(D1329,'Resources Final'!A:C,3,FALSE)=0,"",VLOOKUP(D1329,'Resources Final'!A:C,3,FALSE))</f>
        <v/>
      </c>
      <c r="L1329" s="3" t="str">
        <f>IF(VLOOKUP(D1329,'Resources Final'!A:D,4,FALSE)=0,"",VLOOKUP(D1329,'Resources Final'!A:D,4,FALSE))</f>
        <v>Y</v>
      </c>
      <c r="M1329" s="3" t="str">
        <f>IF(VLOOKUP(D1329,'Resources Final'!A:E,5,FALSE)=0,"",VLOOKUP(D1329,'Resources Final'!A:E,5,FALSE))</f>
        <v/>
      </c>
      <c r="N1329" s="7" t="str">
        <f>IF(VLOOKUP(D1329,'Resources Final'!A:F,6,FALSE)=0,"",VLOOKUP(D1329,'Resources Final'!A:F,6,FALSE))</f>
        <v/>
      </c>
      <c r="O1329" s="3" t="str">
        <f>IF(VLOOKUP(D1329,'Resources Final'!A:G,7,FALSE)=0,"",VLOOKUP(D1329,'Resources Final'!A:G,7,FALSE))</f>
        <v/>
      </c>
    </row>
    <row r="1330" spans="1:15" x14ac:dyDescent="0.2">
      <c r="A1330" s="11">
        <v>990</v>
      </c>
      <c r="B1330" s="11" t="str">
        <f t="shared" si="32"/>
        <v>Charles G. Koch Charitable Foundation_Christopher Newport University201312000</v>
      </c>
      <c r="C1330" s="11" t="s">
        <v>19</v>
      </c>
      <c r="D1330" s="11" t="s">
        <v>724</v>
      </c>
      <c r="E1330" s="11" t="s">
        <v>724</v>
      </c>
      <c r="F1330" s="4">
        <v>12000</v>
      </c>
      <c r="G1330" s="3">
        <v>2013</v>
      </c>
      <c r="H1330" s="3" t="s">
        <v>21</v>
      </c>
      <c r="I1330" s="12"/>
      <c r="J1330" s="3">
        <v>42</v>
      </c>
      <c r="K1330" s="3" t="str">
        <f>IF(VLOOKUP(D1330,'Resources Final'!A:C,3,FALSE)=0,"",VLOOKUP(D1330,'Resources Final'!A:C,3,FALSE))</f>
        <v/>
      </c>
      <c r="L1330" s="3" t="str">
        <f>IF(VLOOKUP(D1330,'Resources Final'!A:D,4,FALSE)=0,"",VLOOKUP(D1330,'Resources Final'!A:D,4,FALSE))</f>
        <v>Y</v>
      </c>
      <c r="M1330" s="3" t="str">
        <f>IF(VLOOKUP(D1330,'Resources Final'!A:E,5,FALSE)=0,"",VLOOKUP(D1330,'Resources Final'!A:E,5,FALSE))</f>
        <v/>
      </c>
      <c r="N1330" s="7" t="str">
        <f>IF(VLOOKUP(D1330,'Resources Final'!A:F,6,FALSE)=0,"",VLOOKUP(D1330,'Resources Final'!A:F,6,FALSE))</f>
        <v/>
      </c>
      <c r="O1330" s="3" t="str">
        <f>IF(VLOOKUP(D1330,'Resources Final'!A:G,7,FALSE)=0,"",VLOOKUP(D1330,'Resources Final'!A:G,7,FALSE))</f>
        <v/>
      </c>
    </row>
    <row r="1331" spans="1:15" x14ac:dyDescent="0.2">
      <c r="A1331" s="11">
        <v>990</v>
      </c>
      <c r="B1331" s="11" t="str">
        <f t="shared" si="32"/>
        <v>Charles G. Koch Charitable Foundation_Claremont McKenna College201314000</v>
      </c>
      <c r="C1331" s="11" t="s">
        <v>19</v>
      </c>
      <c r="D1331" s="11" t="s">
        <v>741</v>
      </c>
      <c r="E1331" s="11" t="s">
        <v>741</v>
      </c>
      <c r="F1331" s="4">
        <v>14000</v>
      </c>
      <c r="G1331" s="3">
        <v>2013</v>
      </c>
      <c r="H1331" s="3" t="s">
        <v>21</v>
      </c>
      <c r="I1331" s="12"/>
      <c r="J1331" s="3">
        <v>43</v>
      </c>
      <c r="K1331" s="3" t="str">
        <f>IF(VLOOKUP(D1331,'Resources Final'!A:C,3,FALSE)=0,"",VLOOKUP(D1331,'Resources Final'!A:C,3,FALSE))</f>
        <v/>
      </c>
      <c r="L1331" s="3" t="str">
        <f>IF(VLOOKUP(D1331,'Resources Final'!A:D,4,FALSE)=0,"",VLOOKUP(D1331,'Resources Final'!A:D,4,FALSE))</f>
        <v>Y</v>
      </c>
      <c r="M1331" s="3" t="str">
        <f>IF(VLOOKUP(D1331,'Resources Final'!A:E,5,FALSE)=0,"",VLOOKUP(D1331,'Resources Final'!A:E,5,FALSE))</f>
        <v/>
      </c>
      <c r="N1331" s="7" t="str">
        <f>IF(VLOOKUP(D1331,'Resources Final'!A:F,6,FALSE)=0,"",VLOOKUP(D1331,'Resources Final'!A:F,6,FALSE))</f>
        <v/>
      </c>
      <c r="O1331" s="3" t="str">
        <f>IF(VLOOKUP(D1331,'Resources Final'!A:G,7,FALSE)=0,"",VLOOKUP(D1331,'Resources Final'!A:G,7,FALSE))</f>
        <v/>
      </c>
    </row>
    <row r="1332" spans="1:15" x14ac:dyDescent="0.2">
      <c r="A1332" s="11">
        <v>990</v>
      </c>
      <c r="B1332" s="11" t="str">
        <f t="shared" si="32"/>
        <v>Charles G. Koch Charitable Foundation_Clemson University2013140000</v>
      </c>
      <c r="C1332" s="11" t="s">
        <v>19</v>
      </c>
      <c r="D1332" s="11" t="s">
        <v>757</v>
      </c>
      <c r="E1332" s="11" t="s">
        <v>757</v>
      </c>
      <c r="F1332" s="4">
        <v>140000</v>
      </c>
      <c r="G1332" s="3">
        <v>2013</v>
      </c>
      <c r="H1332" s="3" t="s">
        <v>21</v>
      </c>
      <c r="I1332" s="12"/>
      <c r="J1332" s="3">
        <v>44</v>
      </c>
      <c r="K1332" s="3" t="str">
        <f>IF(VLOOKUP(D1332,'Resources Final'!A:C,3,FALSE)=0,"",VLOOKUP(D1332,'Resources Final'!A:C,3,FALSE))</f>
        <v/>
      </c>
      <c r="L1332" s="3" t="str">
        <f>IF(VLOOKUP(D1332,'Resources Final'!A:D,4,FALSE)=0,"",VLOOKUP(D1332,'Resources Final'!A:D,4,FALSE))</f>
        <v>Y</v>
      </c>
      <c r="M1332" s="3" t="str">
        <f>IF(VLOOKUP(D1332,'Resources Final'!A:E,5,FALSE)=0,"",VLOOKUP(D1332,'Resources Final'!A:E,5,FALSE))</f>
        <v/>
      </c>
      <c r="N1332" s="7" t="str">
        <f>IF(VLOOKUP(D1332,'Resources Final'!A:F,6,FALSE)=0,"",VLOOKUP(D1332,'Resources Final'!A:F,6,FALSE))</f>
        <v/>
      </c>
      <c r="O1332" s="3" t="str">
        <f>IF(VLOOKUP(D1332,'Resources Final'!A:G,7,FALSE)=0,"",VLOOKUP(D1332,'Resources Final'!A:G,7,FALSE))</f>
        <v/>
      </c>
    </row>
    <row r="1333" spans="1:15" x14ac:dyDescent="0.2">
      <c r="A1333" s="11">
        <v>990</v>
      </c>
      <c r="B1333" s="11" t="str">
        <f t="shared" si="32"/>
        <v>Charles G. Koch Charitable Foundation_Coastal Carolina University20138000</v>
      </c>
      <c r="C1333" s="11" t="s">
        <v>19</v>
      </c>
      <c r="D1333" s="11" t="s">
        <v>765</v>
      </c>
      <c r="E1333" s="11" t="s">
        <v>765</v>
      </c>
      <c r="F1333" s="4">
        <v>8000</v>
      </c>
      <c r="G1333" s="3">
        <v>2013</v>
      </c>
      <c r="H1333" s="3" t="s">
        <v>21</v>
      </c>
      <c r="I1333" s="12"/>
      <c r="J1333" s="3">
        <v>45</v>
      </c>
      <c r="K1333" s="3" t="str">
        <f>IF(VLOOKUP(D1333,'Resources Final'!A:C,3,FALSE)=0,"",VLOOKUP(D1333,'Resources Final'!A:C,3,FALSE))</f>
        <v/>
      </c>
      <c r="L1333" s="3" t="str">
        <f>IF(VLOOKUP(D1333,'Resources Final'!A:D,4,FALSE)=0,"",VLOOKUP(D1333,'Resources Final'!A:D,4,FALSE))</f>
        <v>Y</v>
      </c>
      <c r="M1333" s="3" t="str">
        <f>IF(VLOOKUP(D1333,'Resources Final'!A:E,5,FALSE)=0,"",VLOOKUP(D1333,'Resources Final'!A:E,5,FALSE))</f>
        <v/>
      </c>
      <c r="N1333" s="7" t="str">
        <f>IF(VLOOKUP(D1333,'Resources Final'!A:F,6,FALSE)=0,"",VLOOKUP(D1333,'Resources Final'!A:F,6,FALSE))</f>
        <v/>
      </c>
      <c r="O1333" s="3" t="str">
        <f>IF(VLOOKUP(D1333,'Resources Final'!A:G,7,FALSE)=0,"",VLOOKUP(D1333,'Resources Final'!A:G,7,FALSE))</f>
        <v/>
      </c>
    </row>
    <row r="1334" spans="1:15" x14ac:dyDescent="0.2">
      <c r="A1334" s="11">
        <v>990</v>
      </c>
      <c r="B1334" s="11" t="str">
        <f t="shared" si="32"/>
        <v>Charles G. Koch Charitable Foundation_Colgate University20132200</v>
      </c>
      <c r="C1334" s="11" t="s">
        <v>19</v>
      </c>
      <c r="D1334" s="11" t="s">
        <v>779</v>
      </c>
      <c r="E1334" s="11" t="s">
        <v>779</v>
      </c>
      <c r="F1334" s="4">
        <v>2200</v>
      </c>
      <c r="G1334" s="3">
        <v>2013</v>
      </c>
      <c r="H1334" s="3" t="s">
        <v>21</v>
      </c>
      <c r="I1334" s="12"/>
      <c r="J1334" s="3">
        <v>46</v>
      </c>
      <c r="K1334" s="3" t="str">
        <f>IF(VLOOKUP(D1334,'Resources Final'!A:C,3,FALSE)=0,"",VLOOKUP(D1334,'Resources Final'!A:C,3,FALSE))</f>
        <v/>
      </c>
      <c r="L1334" s="3" t="str">
        <f>IF(VLOOKUP(D1334,'Resources Final'!A:D,4,FALSE)=0,"",VLOOKUP(D1334,'Resources Final'!A:D,4,FALSE))</f>
        <v>Y</v>
      </c>
      <c r="M1334" s="3" t="str">
        <f>IF(VLOOKUP(D1334,'Resources Final'!A:E,5,FALSE)=0,"",VLOOKUP(D1334,'Resources Final'!A:E,5,FALSE))</f>
        <v/>
      </c>
      <c r="N1334" s="7" t="str">
        <f>IF(VLOOKUP(D1334,'Resources Final'!A:F,6,FALSE)=0,"",VLOOKUP(D1334,'Resources Final'!A:F,6,FALSE))</f>
        <v/>
      </c>
      <c r="O1334" s="3" t="str">
        <f>IF(VLOOKUP(D1334,'Resources Final'!A:G,7,FALSE)=0,"",VLOOKUP(D1334,'Resources Final'!A:G,7,FALSE))</f>
        <v/>
      </c>
    </row>
    <row r="1335" spans="1:15" x14ac:dyDescent="0.2">
      <c r="A1335" s="11">
        <v>990</v>
      </c>
      <c r="B1335" s="11" t="str">
        <f t="shared" si="32"/>
        <v>Charles G. Koch Charitable Foundation_College of Charleston201352000</v>
      </c>
      <c r="C1335" s="11" t="s">
        <v>19</v>
      </c>
      <c r="D1335" s="11" t="s">
        <v>780</v>
      </c>
      <c r="E1335" s="11" t="s">
        <v>780</v>
      </c>
      <c r="F1335" s="4">
        <v>52000</v>
      </c>
      <c r="G1335" s="3">
        <v>2013</v>
      </c>
      <c r="H1335" s="3" t="s">
        <v>21</v>
      </c>
      <c r="I1335" s="12"/>
      <c r="J1335" s="3">
        <v>47</v>
      </c>
      <c r="K1335" s="3" t="str">
        <f>IF(VLOOKUP(D1335,'Resources Final'!A:C,3,FALSE)=0,"",VLOOKUP(D1335,'Resources Final'!A:C,3,FALSE))</f>
        <v/>
      </c>
      <c r="L1335" s="3" t="str">
        <f>IF(VLOOKUP(D1335,'Resources Final'!A:D,4,FALSE)=0,"",VLOOKUP(D1335,'Resources Final'!A:D,4,FALSE))</f>
        <v>Y</v>
      </c>
      <c r="M1335" s="3" t="str">
        <f>IF(VLOOKUP(D1335,'Resources Final'!A:E,5,FALSE)=0,"",VLOOKUP(D1335,'Resources Final'!A:E,5,FALSE))</f>
        <v/>
      </c>
      <c r="N1335" s="7" t="str">
        <f>IF(VLOOKUP(D1335,'Resources Final'!A:F,6,FALSE)=0,"",VLOOKUP(D1335,'Resources Final'!A:F,6,FALSE))</f>
        <v/>
      </c>
      <c r="O1335" s="3" t="str">
        <f>IF(VLOOKUP(D1335,'Resources Final'!A:G,7,FALSE)=0,"",VLOOKUP(D1335,'Resources Final'!A:G,7,FALSE))</f>
        <v/>
      </c>
    </row>
    <row r="1336" spans="1:15" x14ac:dyDescent="0.2">
      <c r="A1336" s="11">
        <v>990</v>
      </c>
      <c r="B1336" s="11" t="str">
        <f t="shared" si="32"/>
        <v>Charles G. Koch Charitable Foundation_College of Coastal Georgia Foundation20135000</v>
      </c>
      <c r="C1336" s="11" t="s">
        <v>19</v>
      </c>
      <c r="D1336" s="11" t="s">
        <v>782</v>
      </c>
      <c r="E1336" s="11" t="s">
        <v>783</v>
      </c>
      <c r="F1336" s="4">
        <v>5000</v>
      </c>
      <c r="G1336" s="3">
        <v>2013</v>
      </c>
      <c r="H1336" s="3" t="s">
        <v>21</v>
      </c>
      <c r="I1336" s="12"/>
      <c r="J1336" s="3">
        <v>48</v>
      </c>
      <c r="K1336" s="3" t="str">
        <f>IF(VLOOKUP(D1336,'Resources Final'!A:C,3,FALSE)=0,"",VLOOKUP(D1336,'Resources Final'!A:C,3,FALSE))</f>
        <v/>
      </c>
      <c r="L1336" s="3" t="str">
        <f>IF(VLOOKUP(D1336,'Resources Final'!A:D,4,FALSE)=0,"",VLOOKUP(D1336,'Resources Final'!A:D,4,FALSE))</f>
        <v>Y</v>
      </c>
      <c r="M1336" s="3" t="str">
        <f>IF(VLOOKUP(D1336,'Resources Final'!A:E,5,FALSE)=0,"",VLOOKUP(D1336,'Resources Final'!A:E,5,FALSE))</f>
        <v/>
      </c>
      <c r="N1336" s="7" t="str">
        <f>IF(VLOOKUP(D1336,'Resources Final'!A:F,6,FALSE)=0,"",VLOOKUP(D1336,'Resources Final'!A:F,6,FALSE))</f>
        <v/>
      </c>
      <c r="O1336" s="3" t="str">
        <f>IF(VLOOKUP(D1336,'Resources Final'!A:G,7,FALSE)=0,"",VLOOKUP(D1336,'Resources Final'!A:G,7,FALSE))</f>
        <v/>
      </c>
    </row>
    <row r="1337" spans="1:15" x14ac:dyDescent="0.2">
      <c r="A1337" s="11">
        <v>990</v>
      </c>
      <c r="B1337" s="11" t="str">
        <f t="shared" si="32"/>
        <v>Charles G. Koch Charitable Foundation_College of the Holy Cross20137300</v>
      </c>
      <c r="C1337" s="11" t="s">
        <v>19</v>
      </c>
      <c r="D1337" s="11" t="s">
        <v>787</v>
      </c>
      <c r="E1337" s="11" t="s">
        <v>787</v>
      </c>
      <c r="F1337" s="4">
        <v>7300</v>
      </c>
      <c r="G1337" s="3">
        <v>2013</v>
      </c>
      <c r="H1337" s="3" t="s">
        <v>21</v>
      </c>
      <c r="I1337" s="12"/>
      <c r="J1337" s="3">
        <v>49</v>
      </c>
      <c r="K1337" s="3" t="str">
        <f>IF(VLOOKUP(D1337,'Resources Final'!A:C,3,FALSE)=0,"",VLOOKUP(D1337,'Resources Final'!A:C,3,FALSE))</f>
        <v/>
      </c>
      <c r="L1337" s="3" t="str">
        <f>IF(VLOOKUP(D1337,'Resources Final'!A:D,4,FALSE)=0,"",VLOOKUP(D1337,'Resources Final'!A:D,4,FALSE))</f>
        <v>Y</v>
      </c>
      <c r="M1337" s="3" t="str">
        <f>IF(VLOOKUP(D1337,'Resources Final'!A:E,5,FALSE)=0,"",VLOOKUP(D1337,'Resources Final'!A:E,5,FALSE))</f>
        <v/>
      </c>
      <c r="N1337" s="7" t="str">
        <f>IF(VLOOKUP(D1337,'Resources Final'!A:F,6,FALSE)=0,"",VLOOKUP(D1337,'Resources Final'!A:F,6,FALSE))</f>
        <v/>
      </c>
      <c r="O1337" s="3" t="str">
        <f>IF(VLOOKUP(D1337,'Resources Final'!A:G,7,FALSE)=0,"",VLOOKUP(D1337,'Resources Final'!A:G,7,FALSE))</f>
        <v/>
      </c>
    </row>
    <row r="1338" spans="1:15" x14ac:dyDescent="0.2">
      <c r="A1338" s="11">
        <v>990</v>
      </c>
      <c r="B1338" s="11" t="str">
        <f t="shared" si="32"/>
        <v>Charles G. Koch Charitable Foundation_College of William &amp; Mary20137500</v>
      </c>
      <c r="C1338" s="11" t="s">
        <v>19</v>
      </c>
      <c r="D1338" s="11" t="s">
        <v>790</v>
      </c>
      <c r="E1338" s="11" t="s">
        <v>790</v>
      </c>
      <c r="F1338" s="4">
        <v>7500</v>
      </c>
      <c r="G1338" s="3">
        <v>2013</v>
      </c>
      <c r="H1338" s="3" t="s">
        <v>21</v>
      </c>
      <c r="I1338" s="12"/>
      <c r="J1338" s="3">
        <v>50</v>
      </c>
      <c r="K1338" s="3" t="str">
        <f>IF(VLOOKUP(D1338,'Resources Final'!A:C,3,FALSE)=0,"",VLOOKUP(D1338,'Resources Final'!A:C,3,FALSE))</f>
        <v/>
      </c>
      <c r="L1338" s="3" t="str">
        <f>IF(VLOOKUP(D1338,'Resources Final'!A:D,4,FALSE)=0,"",VLOOKUP(D1338,'Resources Final'!A:D,4,FALSE))</f>
        <v>Y</v>
      </c>
      <c r="M1338" s="3" t="str">
        <f>IF(VLOOKUP(D1338,'Resources Final'!A:E,5,FALSE)=0,"",VLOOKUP(D1338,'Resources Final'!A:E,5,FALSE))</f>
        <v/>
      </c>
      <c r="N1338" s="7" t="str">
        <f>IF(VLOOKUP(D1338,'Resources Final'!A:F,6,FALSE)=0,"",VLOOKUP(D1338,'Resources Final'!A:F,6,FALSE))</f>
        <v/>
      </c>
      <c r="O1338" s="3" t="str">
        <f>IF(VLOOKUP(D1338,'Resources Final'!A:G,7,FALSE)=0,"",VLOOKUP(D1338,'Resources Final'!A:G,7,FALSE))</f>
        <v/>
      </c>
    </row>
    <row r="1339" spans="1:15" x14ac:dyDescent="0.2">
      <c r="A1339" s="11">
        <v>990</v>
      </c>
      <c r="B1339" s="11" t="str">
        <f t="shared" si="32"/>
        <v>Charles G. Koch Charitable Foundation_Competitive Enterprise Institute201310000</v>
      </c>
      <c r="C1339" s="11" t="s">
        <v>19</v>
      </c>
      <c r="D1339" s="11" t="s">
        <v>816</v>
      </c>
      <c r="E1339" s="11" t="s">
        <v>816</v>
      </c>
      <c r="F1339" s="4">
        <v>10000</v>
      </c>
      <c r="G1339" s="3">
        <v>2013</v>
      </c>
      <c r="H1339" s="3" t="s">
        <v>21</v>
      </c>
      <c r="I1339" s="12"/>
      <c r="J1339" s="3">
        <v>51</v>
      </c>
      <c r="K1339" s="3" t="str">
        <f>IF(VLOOKUP(D1339,'Resources Final'!A:C,3,FALSE)=0,"",VLOOKUP(D1339,'Resources Final'!A:C,3,FALSE))</f>
        <v/>
      </c>
      <c r="L1339" s="3" t="str">
        <f>IF(VLOOKUP(D1339,'Resources Final'!A:D,4,FALSE)=0,"",VLOOKUP(D1339,'Resources Final'!A:D,4,FALSE))</f>
        <v/>
      </c>
      <c r="M1339" s="3" t="str">
        <f>IF(VLOOKUP(D1339,'Resources Final'!A:E,5,FALSE)=0,"",VLOOKUP(D1339,'Resources Final'!A:E,5,FALSE))</f>
        <v/>
      </c>
      <c r="N1339" s="7" t="str">
        <f>IF(VLOOKUP(D1339,'Resources Final'!A:F,6,FALSE)=0,"",VLOOKUP(D1339,'Resources Final'!A:F,6,FALSE))</f>
        <v>https://www.desmogblog.com/competitive-enterprise-institute</v>
      </c>
      <c r="O1339" s="3" t="str">
        <f>IF(VLOOKUP(D1339,'Resources Final'!A:G,7,FALSE)=0,"",VLOOKUP(D1339,'Resources Final'!A:G,7,FALSE))</f>
        <v>Desmog</v>
      </c>
    </row>
    <row r="1340" spans="1:15" x14ac:dyDescent="0.2">
      <c r="A1340" s="11">
        <v>990</v>
      </c>
      <c r="B1340" s="11" t="str">
        <f t="shared" si="32"/>
        <v>Charles G. Koch Charitable Foundation_Concordia College New York20136000</v>
      </c>
      <c r="C1340" s="11" t="s">
        <v>19</v>
      </c>
      <c r="D1340" s="11" t="s">
        <v>819</v>
      </c>
      <c r="E1340" s="11" t="s">
        <v>819</v>
      </c>
      <c r="F1340" s="4">
        <v>6000</v>
      </c>
      <c r="G1340" s="3">
        <v>2013</v>
      </c>
      <c r="H1340" s="3" t="s">
        <v>21</v>
      </c>
      <c r="I1340" s="12"/>
      <c r="J1340" s="3">
        <v>52</v>
      </c>
      <c r="K1340" s="3" t="str">
        <f>IF(VLOOKUP(D1340,'Resources Final'!A:C,3,FALSE)=0,"",VLOOKUP(D1340,'Resources Final'!A:C,3,FALSE))</f>
        <v/>
      </c>
      <c r="L1340" s="3" t="str">
        <f>IF(VLOOKUP(D1340,'Resources Final'!A:D,4,FALSE)=0,"",VLOOKUP(D1340,'Resources Final'!A:D,4,FALSE))</f>
        <v>Y</v>
      </c>
      <c r="M1340" s="3" t="str">
        <f>IF(VLOOKUP(D1340,'Resources Final'!A:E,5,FALSE)=0,"",VLOOKUP(D1340,'Resources Final'!A:E,5,FALSE))</f>
        <v/>
      </c>
      <c r="N1340" s="7" t="str">
        <f>IF(VLOOKUP(D1340,'Resources Final'!A:F,6,FALSE)=0,"",VLOOKUP(D1340,'Resources Final'!A:F,6,FALSE))</f>
        <v/>
      </c>
      <c r="O1340" s="3" t="str">
        <f>IF(VLOOKUP(D1340,'Resources Final'!A:G,7,FALSE)=0,"",VLOOKUP(D1340,'Resources Final'!A:G,7,FALSE))</f>
        <v/>
      </c>
    </row>
    <row r="1341" spans="1:15" x14ac:dyDescent="0.2">
      <c r="A1341" s="11">
        <v>990</v>
      </c>
      <c r="B1341" s="11" t="str">
        <f t="shared" si="32"/>
        <v>Charles G. Koch Charitable Foundation_Daily Caller News Foundation201350000</v>
      </c>
      <c r="C1341" s="11" t="s">
        <v>19</v>
      </c>
      <c r="D1341" s="11" t="s">
        <v>929</v>
      </c>
      <c r="E1341" s="11" t="s">
        <v>929</v>
      </c>
      <c r="F1341" s="4">
        <v>50000</v>
      </c>
      <c r="G1341" s="3">
        <v>2013</v>
      </c>
      <c r="H1341" s="3" t="s">
        <v>21</v>
      </c>
      <c r="I1341" s="12"/>
      <c r="J1341" s="3">
        <v>53</v>
      </c>
      <c r="K1341" s="3" t="str">
        <f>IF(VLOOKUP(D1341,'Resources Final'!A:C,3,FALSE)=0,"",VLOOKUP(D1341,'Resources Final'!A:C,3,FALSE))</f>
        <v/>
      </c>
      <c r="L1341" s="3" t="str">
        <f>IF(VLOOKUP(D1341,'Resources Final'!A:D,4,FALSE)=0,"",VLOOKUP(D1341,'Resources Final'!A:D,4,FALSE))</f>
        <v/>
      </c>
      <c r="M1341" s="3" t="str">
        <f>IF(VLOOKUP(D1341,'Resources Final'!A:E,5,FALSE)=0,"",VLOOKUP(D1341,'Resources Final'!A:E,5,FALSE))</f>
        <v/>
      </c>
      <c r="N1341" s="7" t="str">
        <f>IF(VLOOKUP(D1341,'Resources Final'!A:F,6,FALSE)=0,"",VLOOKUP(D1341,'Resources Final'!A:F,6,FALSE))</f>
        <v>https://www.desmogblog.com/daily-caller</v>
      </c>
      <c r="O1341" s="3" t="str">
        <f>IF(VLOOKUP(D1341,'Resources Final'!A:G,7,FALSE)=0,"",VLOOKUP(D1341,'Resources Final'!A:G,7,FALSE))</f>
        <v>Desmog</v>
      </c>
    </row>
    <row r="1342" spans="1:15" x14ac:dyDescent="0.2">
      <c r="A1342" s="11">
        <v>990</v>
      </c>
      <c r="B1342" s="11" t="str">
        <f t="shared" si="32"/>
        <v>Charles G. Koch Charitable Foundation_Dartmouth College20136000</v>
      </c>
      <c r="C1342" s="11" t="s">
        <v>19</v>
      </c>
      <c r="D1342" s="11" t="s">
        <v>949</v>
      </c>
      <c r="E1342" s="11" t="s">
        <v>949</v>
      </c>
      <c r="F1342" s="4">
        <v>6000</v>
      </c>
      <c r="G1342" s="3">
        <v>2013</v>
      </c>
      <c r="H1342" s="3" t="s">
        <v>21</v>
      </c>
      <c r="I1342" s="12"/>
      <c r="J1342" s="3">
        <v>54</v>
      </c>
      <c r="K1342" s="3" t="str">
        <f>IF(VLOOKUP(D1342,'Resources Final'!A:C,3,FALSE)=0,"",VLOOKUP(D1342,'Resources Final'!A:C,3,FALSE))</f>
        <v/>
      </c>
      <c r="L1342" s="3" t="str">
        <f>IF(VLOOKUP(D1342,'Resources Final'!A:D,4,FALSE)=0,"",VLOOKUP(D1342,'Resources Final'!A:D,4,FALSE))</f>
        <v>Y</v>
      </c>
      <c r="M1342" s="3" t="str">
        <f>IF(VLOOKUP(D1342,'Resources Final'!A:E,5,FALSE)=0,"",VLOOKUP(D1342,'Resources Final'!A:E,5,FALSE))</f>
        <v/>
      </c>
      <c r="N1342" s="7" t="str">
        <f>IF(VLOOKUP(D1342,'Resources Final'!A:F,6,FALSE)=0,"",VLOOKUP(D1342,'Resources Final'!A:F,6,FALSE))</f>
        <v/>
      </c>
      <c r="O1342" s="3" t="str">
        <f>IF(VLOOKUP(D1342,'Resources Final'!A:G,7,FALSE)=0,"",VLOOKUP(D1342,'Resources Final'!A:G,7,FALSE))</f>
        <v/>
      </c>
    </row>
    <row r="1343" spans="1:15" x14ac:dyDescent="0.2">
      <c r="A1343" s="11">
        <v>990</v>
      </c>
      <c r="B1343" s="11" t="str">
        <f t="shared" si="32"/>
        <v>Charles G. Koch Charitable Foundation_Donors Trust201325000</v>
      </c>
      <c r="C1343" s="11" t="s">
        <v>19</v>
      </c>
      <c r="D1343" s="11" t="s">
        <v>1020</v>
      </c>
      <c r="E1343" s="11" t="s">
        <v>1020</v>
      </c>
      <c r="F1343" s="4">
        <v>25000</v>
      </c>
      <c r="G1343" s="3">
        <v>2013</v>
      </c>
      <c r="H1343" s="3" t="s">
        <v>21</v>
      </c>
      <c r="I1343" s="12"/>
      <c r="J1343" s="3">
        <v>55</v>
      </c>
      <c r="K1343" s="3" t="str">
        <f>IF(VLOOKUP(D1343,'Resources Final'!A:C,3,FALSE)=0,"",VLOOKUP(D1343,'Resources Final'!A:C,3,FALSE))</f>
        <v/>
      </c>
      <c r="L1343" s="3" t="str">
        <f>IF(VLOOKUP(D1343,'Resources Final'!A:D,4,FALSE)=0,"",VLOOKUP(D1343,'Resources Final'!A:D,4,FALSE))</f>
        <v/>
      </c>
      <c r="M1343" s="3" t="str">
        <f>IF(VLOOKUP(D1343,'Resources Final'!A:E,5,FALSE)=0,"",VLOOKUP(D1343,'Resources Final'!A:E,5,FALSE))</f>
        <v/>
      </c>
      <c r="N1343" s="7" t="str">
        <f>IF(VLOOKUP(D1343,'Resources Final'!A:F,6,FALSE)=0,"",VLOOKUP(D1343,'Resources Final'!A:F,6,FALSE))</f>
        <v>https://www.desmogblog.com/who-donors-trust</v>
      </c>
      <c r="O1343" s="3" t="str">
        <f>IF(VLOOKUP(D1343,'Resources Final'!A:G,7,FALSE)=0,"",VLOOKUP(D1343,'Resources Final'!A:G,7,FALSE))</f>
        <v>Desmog</v>
      </c>
    </row>
    <row r="1344" spans="1:15" x14ac:dyDescent="0.2">
      <c r="A1344" s="11">
        <v>990</v>
      </c>
      <c r="B1344" s="11" t="str">
        <f t="shared" si="32"/>
        <v>Charles G. Koch Charitable Foundation_Duke University201337000</v>
      </c>
      <c r="C1344" s="11" t="s">
        <v>19</v>
      </c>
      <c r="D1344" s="11" t="s">
        <v>1037</v>
      </c>
      <c r="E1344" s="11" t="s">
        <v>1037</v>
      </c>
      <c r="F1344" s="4">
        <v>37000</v>
      </c>
      <c r="G1344" s="3">
        <v>2013</v>
      </c>
      <c r="H1344" s="3" t="s">
        <v>21</v>
      </c>
      <c r="I1344" s="12"/>
      <c r="J1344" s="3">
        <v>56</v>
      </c>
      <c r="K1344" s="3" t="str">
        <f>IF(VLOOKUP(D1344,'Resources Final'!A:C,3,FALSE)=0,"",VLOOKUP(D1344,'Resources Final'!A:C,3,FALSE))</f>
        <v/>
      </c>
      <c r="L1344" s="3" t="str">
        <f>IF(VLOOKUP(D1344,'Resources Final'!A:D,4,FALSE)=0,"",VLOOKUP(D1344,'Resources Final'!A:D,4,FALSE))</f>
        <v>Y</v>
      </c>
      <c r="M1344" s="3" t="str">
        <f>IF(VLOOKUP(D1344,'Resources Final'!A:E,5,FALSE)=0,"",VLOOKUP(D1344,'Resources Final'!A:E,5,FALSE))</f>
        <v/>
      </c>
      <c r="N1344" s="7" t="str">
        <f>IF(VLOOKUP(D1344,'Resources Final'!A:F,6,FALSE)=0,"",VLOOKUP(D1344,'Resources Final'!A:F,6,FALSE))</f>
        <v/>
      </c>
      <c r="O1344" s="3" t="str">
        <f>IF(VLOOKUP(D1344,'Resources Final'!A:G,7,FALSE)=0,"",VLOOKUP(D1344,'Resources Final'!A:G,7,FALSE))</f>
        <v/>
      </c>
    </row>
    <row r="1345" spans="1:15" x14ac:dyDescent="0.2">
      <c r="A1345" s="11">
        <v>990</v>
      </c>
      <c r="B1345" s="11" t="str">
        <f t="shared" si="32"/>
        <v>Charles G. Koch Charitable Foundation_Duquesne University201323500</v>
      </c>
      <c r="C1345" s="11" t="s">
        <v>19</v>
      </c>
      <c r="D1345" s="11" t="s">
        <v>1047</v>
      </c>
      <c r="E1345" s="11" t="s">
        <v>1047</v>
      </c>
      <c r="F1345" s="4">
        <v>23500</v>
      </c>
      <c r="G1345" s="3">
        <v>2013</v>
      </c>
      <c r="H1345" s="3" t="s">
        <v>21</v>
      </c>
      <c r="I1345" s="12"/>
      <c r="J1345" s="3">
        <v>57</v>
      </c>
      <c r="K1345" s="3" t="str">
        <f>IF(VLOOKUP(D1345,'Resources Final'!A:C,3,FALSE)=0,"",VLOOKUP(D1345,'Resources Final'!A:C,3,FALSE))</f>
        <v/>
      </c>
      <c r="L1345" s="3" t="str">
        <f>IF(VLOOKUP(D1345,'Resources Final'!A:D,4,FALSE)=0,"",VLOOKUP(D1345,'Resources Final'!A:D,4,FALSE))</f>
        <v>Y</v>
      </c>
      <c r="M1345" s="3" t="str">
        <f>IF(VLOOKUP(D1345,'Resources Final'!A:E,5,FALSE)=0,"",VLOOKUP(D1345,'Resources Final'!A:E,5,FALSE))</f>
        <v/>
      </c>
      <c r="N1345" s="7" t="str">
        <f>IF(VLOOKUP(D1345,'Resources Final'!A:F,6,FALSE)=0,"",VLOOKUP(D1345,'Resources Final'!A:F,6,FALSE))</f>
        <v/>
      </c>
      <c r="O1345" s="3" t="str">
        <f>IF(VLOOKUP(D1345,'Resources Final'!A:G,7,FALSE)=0,"",VLOOKUP(D1345,'Resources Final'!A:G,7,FALSE))</f>
        <v/>
      </c>
    </row>
    <row r="1346" spans="1:15" x14ac:dyDescent="0.2">
      <c r="A1346" s="11">
        <v>990</v>
      </c>
      <c r="B1346" s="11" t="str">
        <f t="shared" si="32"/>
        <v>Charles G. Koch Charitable Foundation_East Florida State College20135000</v>
      </c>
      <c r="C1346" s="11" t="s">
        <v>19</v>
      </c>
      <c r="D1346" s="11" t="s">
        <v>1095</v>
      </c>
      <c r="E1346" s="11" t="s">
        <v>1095</v>
      </c>
      <c r="F1346" s="4">
        <v>5000</v>
      </c>
      <c r="G1346" s="3">
        <v>2013</v>
      </c>
      <c r="H1346" s="3" t="s">
        <v>21</v>
      </c>
      <c r="I1346" s="12"/>
      <c r="J1346" s="3">
        <v>58</v>
      </c>
      <c r="K1346" s="3" t="str">
        <f>IF(VLOOKUP(D1346,'Resources Final'!A:C,3,FALSE)=0,"",VLOOKUP(D1346,'Resources Final'!A:C,3,FALSE))</f>
        <v/>
      </c>
      <c r="L1346" s="3" t="str">
        <f>IF(VLOOKUP(D1346,'Resources Final'!A:D,4,FALSE)=0,"",VLOOKUP(D1346,'Resources Final'!A:D,4,FALSE))</f>
        <v>Y</v>
      </c>
      <c r="M1346" s="3" t="str">
        <f>IF(VLOOKUP(D1346,'Resources Final'!A:E,5,FALSE)=0,"",VLOOKUP(D1346,'Resources Final'!A:E,5,FALSE))</f>
        <v/>
      </c>
      <c r="N1346" s="7" t="str">
        <f>IF(VLOOKUP(D1346,'Resources Final'!A:F,6,FALSE)=0,"",VLOOKUP(D1346,'Resources Final'!A:F,6,FALSE))</f>
        <v/>
      </c>
      <c r="O1346" s="3" t="str">
        <f>IF(VLOOKUP(D1346,'Resources Final'!A:G,7,FALSE)=0,"",VLOOKUP(D1346,'Resources Final'!A:G,7,FALSE))</f>
        <v/>
      </c>
    </row>
    <row r="1347" spans="1:15" x14ac:dyDescent="0.2">
      <c r="A1347" s="11">
        <v>990</v>
      </c>
      <c r="B1347" s="11" t="str">
        <f t="shared" si="32"/>
        <v>Charles G. Koch Charitable Foundation_Elizabethtown College20133000</v>
      </c>
      <c r="C1347" s="11" t="s">
        <v>19</v>
      </c>
      <c r="D1347" s="11" t="s">
        <v>1121</v>
      </c>
      <c r="E1347" s="11" t="s">
        <v>1121</v>
      </c>
      <c r="F1347" s="4">
        <v>3000</v>
      </c>
      <c r="G1347" s="3">
        <v>2013</v>
      </c>
      <c r="H1347" s="3" t="s">
        <v>21</v>
      </c>
      <c r="I1347" s="12"/>
      <c r="J1347" s="3">
        <v>59</v>
      </c>
      <c r="K1347" s="3" t="str">
        <f>IF(VLOOKUP(D1347,'Resources Final'!A:C,3,FALSE)=0,"",VLOOKUP(D1347,'Resources Final'!A:C,3,FALSE))</f>
        <v/>
      </c>
      <c r="L1347" s="3" t="str">
        <f>IF(VLOOKUP(D1347,'Resources Final'!A:D,4,FALSE)=0,"",VLOOKUP(D1347,'Resources Final'!A:D,4,FALSE))</f>
        <v>Y</v>
      </c>
      <c r="M1347" s="3" t="str">
        <f>IF(VLOOKUP(D1347,'Resources Final'!A:E,5,FALSE)=0,"",VLOOKUP(D1347,'Resources Final'!A:E,5,FALSE))</f>
        <v/>
      </c>
      <c r="N1347" s="7" t="str">
        <f>IF(VLOOKUP(D1347,'Resources Final'!A:F,6,FALSE)=0,"",VLOOKUP(D1347,'Resources Final'!A:F,6,FALSE))</f>
        <v/>
      </c>
      <c r="O1347" s="3" t="str">
        <f>IF(VLOOKUP(D1347,'Resources Final'!A:G,7,FALSE)=0,"",VLOOKUP(D1347,'Resources Final'!A:G,7,FALSE))</f>
        <v/>
      </c>
    </row>
    <row r="1348" spans="1:15" x14ac:dyDescent="0.2">
      <c r="A1348" s="11">
        <v>990</v>
      </c>
      <c r="B1348" s="11" t="str">
        <f t="shared" si="32"/>
        <v>Charles G. Koch Charitable Foundation_Fayetteville State University201320000</v>
      </c>
      <c r="C1348" s="11" t="s">
        <v>19</v>
      </c>
      <c r="D1348" s="11" t="s">
        <v>1197</v>
      </c>
      <c r="E1348" s="11" t="s">
        <v>1197</v>
      </c>
      <c r="F1348" s="4">
        <v>20000</v>
      </c>
      <c r="G1348" s="3">
        <v>2013</v>
      </c>
      <c r="H1348" s="3" t="s">
        <v>21</v>
      </c>
      <c r="I1348" s="12"/>
      <c r="J1348" s="3">
        <v>60</v>
      </c>
      <c r="K1348" s="3" t="str">
        <f>IF(VLOOKUP(D1348,'Resources Final'!A:C,3,FALSE)=0,"",VLOOKUP(D1348,'Resources Final'!A:C,3,FALSE))</f>
        <v/>
      </c>
      <c r="L1348" s="3" t="str">
        <f>IF(VLOOKUP(D1348,'Resources Final'!A:D,4,FALSE)=0,"",VLOOKUP(D1348,'Resources Final'!A:D,4,FALSE))</f>
        <v>Y</v>
      </c>
      <c r="M1348" s="3" t="str">
        <f>IF(VLOOKUP(D1348,'Resources Final'!A:E,5,FALSE)=0,"",VLOOKUP(D1348,'Resources Final'!A:E,5,FALSE))</f>
        <v/>
      </c>
      <c r="N1348" s="7" t="str">
        <f>IF(VLOOKUP(D1348,'Resources Final'!A:F,6,FALSE)=0,"",VLOOKUP(D1348,'Resources Final'!A:F,6,FALSE))</f>
        <v/>
      </c>
      <c r="O1348" s="3" t="str">
        <f>IF(VLOOKUP(D1348,'Resources Final'!A:G,7,FALSE)=0,"",VLOOKUP(D1348,'Resources Final'!A:G,7,FALSE))</f>
        <v/>
      </c>
    </row>
    <row r="1349" spans="1:15" x14ac:dyDescent="0.2">
      <c r="A1349" s="11">
        <v>990</v>
      </c>
      <c r="B1349" s="11" t="str">
        <f t="shared" si="32"/>
        <v>Charles G. Koch Charitable Foundation_Federalist Society for Law and Public Policy Studies2013265000</v>
      </c>
      <c r="C1349" s="11" t="s">
        <v>19</v>
      </c>
      <c r="D1349" s="11" t="s">
        <v>1199</v>
      </c>
      <c r="E1349" s="11" t="s">
        <v>1199</v>
      </c>
      <c r="F1349" s="4">
        <v>265000</v>
      </c>
      <c r="G1349" s="3">
        <v>2013</v>
      </c>
      <c r="H1349" s="3" t="s">
        <v>21</v>
      </c>
      <c r="I1349" s="12"/>
      <c r="J1349" s="3">
        <v>61</v>
      </c>
      <c r="K1349" s="3" t="str">
        <f>IF(VLOOKUP(D1349,'Resources Final'!A:C,3,FALSE)=0,"",VLOOKUP(D1349,'Resources Final'!A:C,3,FALSE))</f>
        <v/>
      </c>
      <c r="L1349" s="3" t="str">
        <f>IF(VLOOKUP(D1349,'Resources Final'!A:D,4,FALSE)=0,"",VLOOKUP(D1349,'Resources Final'!A:D,4,FALSE))</f>
        <v/>
      </c>
      <c r="M1349" s="3" t="str">
        <f>IF(VLOOKUP(D1349,'Resources Final'!A:E,5,FALSE)=0,"",VLOOKUP(D1349,'Resources Final'!A:E,5,FALSE))</f>
        <v/>
      </c>
      <c r="N1349" s="7" t="str">
        <f>IF(VLOOKUP(D1349,'Resources Final'!A:F,6,FALSE)=0,"",VLOOKUP(D1349,'Resources Final'!A:F,6,FALSE))</f>
        <v>http://www.sourcewatch.org/index.php/Federalist_Society_for_Law_and_Public_Policy_Studies</v>
      </c>
      <c r="O1349" s="3" t="str">
        <f>IF(VLOOKUP(D1349,'Resources Final'!A:G,7,FALSE)=0,"",VLOOKUP(D1349,'Resources Final'!A:G,7,FALSE))</f>
        <v>Sourcewatch</v>
      </c>
    </row>
    <row r="1350" spans="1:15" x14ac:dyDescent="0.2">
      <c r="A1350" s="11">
        <v>990</v>
      </c>
      <c r="B1350" s="11" t="str">
        <f t="shared" si="32"/>
        <v>Charles G. Koch Charitable Foundation_Florida Atlantic University20135000</v>
      </c>
      <c r="C1350" s="11" t="s">
        <v>19</v>
      </c>
      <c r="D1350" s="11" t="s">
        <v>1231</v>
      </c>
      <c r="E1350" s="11" t="s">
        <v>1231</v>
      </c>
      <c r="F1350" s="4">
        <v>5000</v>
      </c>
      <c r="G1350" s="3">
        <v>2013</v>
      </c>
      <c r="H1350" s="3" t="s">
        <v>21</v>
      </c>
      <c r="I1350" s="12"/>
      <c r="J1350" s="3">
        <v>62</v>
      </c>
      <c r="K1350" s="3" t="str">
        <f>IF(VLOOKUP(D1350,'Resources Final'!A:C,3,FALSE)=0,"",VLOOKUP(D1350,'Resources Final'!A:C,3,FALSE))</f>
        <v/>
      </c>
      <c r="L1350" s="3" t="str">
        <f>IF(VLOOKUP(D1350,'Resources Final'!A:D,4,FALSE)=0,"",VLOOKUP(D1350,'Resources Final'!A:D,4,FALSE))</f>
        <v>Y</v>
      </c>
      <c r="M1350" s="3" t="str">
        <f>IF(VLOOKUP(D1350,'Resources Final'!A:E,5,FALSE)=0,"",VLOOKUP(D1350,'Resources Final'!A:E,5,FALSE))</f>
        <v/>
      </c>
      <c r="N1350" s="7" t="str">
        <f>IF(VLOOKUP(D1350,'Resources Final'!A:F,6,FALSE)=0,"",VLOOKUP(D1350,'Resources Final'!A:F,6,FALSE))</f>
        <v/>
      </c>
      <c r="O1350" s="3" t="str">
        <f>IF(VLOOKUP(D1350,'Resources Final'!A:G,7,FALSE)=0,"",VLOOKUP(D1350,'Resources Final'!A:G,7,FALSE))</f>
        <v/>
      </c>
    </row>
    <row r="1351" spans="1:15" x14ac:dyDescent="0.2">
      <c r="A1351" s="11">
        <v>990</v>
      </c>
      <c r="B1351" s="11" t="str">
        <f t="shared" si="32"/>
        <v>Charles G. Koch Charitable Foundation_Florida Gulf Coast University201336000</v>
      </c>
      <c r="C1351" s="11" t="s">
        <v>19</v>
      </c>
      <c r="D1351" s="11" t="s">
        <v>1233</v>
      </c>
      <c r="E1351" s="11" t="s">
        <v>1233</v>
      </c>
      <c r="F1351" s="4">
        <v>36000</v>
      </c>
      <c r="G1351" s="3">
        <v>2013</v>
      </c>
      <c r="H1351" s="3" t="s">
        <v>21</v>
      </c>
      <c r="I1351" s="12"/>
      <c r="J1351" s="3">
        <v>63</v>
      </c>
      <c r="K1351" s="3" t="str">
        <f>IF(VLOOKUP(D1351,'Resources Final'!A:C,3,FALSE)=0,"",VLOOKUP(D1351,'Resources Final'!A:C,3,FALSE))</f>
        <v/>
      </c>
      <c r="L1351" s="3" t="str">
        <f>IF(VLOOKUP(D1351,'Resources Final'!A:D,4,FALSE)=0,"",VLOOKUP(D1351,'Resources Final'!A:D,4,FALSE))</f>
        <v>Y</v>
      </c>
      <c r="M1351" s="3" t="str">
        <f>IF(VLOOKUP(D1351,'Resources Final'!A:E,5,FALSE)=0,"",VLOOKUP(D1351,'Resources Final'!A:E,5,FALSE))</f>
        <v/>
      </c>
      <c r="N1351" s="7" t="str">
        <f>IF(VLOOKUP(D1351,'Resources Final'!A:F,6,FALSE)=0,"",VLOOKUP(D1351,'Resources Final'!A:F,6,FALSE))</f>
        <v/>
      </c>
      <c r="O1351" s="3" t="str">
        <f>IF(VLOOKUP(D1351,'Resources Final'!A:G,7,FALSE)=0,"",VLOOKUP(D1351,'Resources Final'!A:G,7,FALSE))</f>
        <v/>
      </c>
    </row>
    <row r="1352" spans="1:15" x14ac:dyDescent="0.2">
      <c r="A1352" s="11">
        <v>990</v>
      </c>
      <c r="B1352" s="11" t="str">
        <f t="shared" si="32"/>
        <v>Charles G. Koch Charitable Foundation_Florida Southern College2013400000</v>
      </c>
      <c r="C1352" s="11" t="s">
        <v>19</v>
      </c>
      <c r="D1352" s="11" t="s">
        <v>1235</v>
      </c>
      <c r="E1352" s="11" t="s">
        <v>1235</v>
      </c>
      <c r="F1352" s="4">
        <v>400000</v>
      </c>
      <c r="G1352" s="3">
        <v>2013</v>
      </c>
      <c r="H1352" s="3" t="s">
        <v>21</v>
      </c>
      <c r="I1352" s="12"/>
      <c r="J1352" s="3">
        <v>64</v>
      </c>
      <c r="K1352" s="3" t="str">
        <f>IF(VLOOKUP(D1352,'Resources Final'!A:C,3,FALSE)=0,"",VLOOKUP(D1352,'Resources Final'!A:C,3,FALSE))</f>
        <v/>
      </c>
      <c r="L1352" s="3" t="str">
        <f>IF(VLOOKUP(D1352,'Resources Final'!A:D,4,FALSE)=0,"",VLOOKUP(D1352,'Resources Final'!A:D,4,FALSE))</f>
        <v>Y</v>
      </c>
      <c r="M1352" s="3" t="str">
        <f>IF(VLOOKUP(D1352,'Resources Final'!A:E,5,FALSE)=0,"",VLOOKUP(D1352,'Resources Final'!A:E,5,FALSE))</f>
        <v/>
      </c>
      <c r="N1352" s="7" t="str">
        <f>IF(VLOOKUP(D1352,'Resources Final'!A:F,6,FALSE)=0,"",VLOOKUP(D1352,'Resources Final'!A:F,6,FALSE))</f>
        <v/>
      </c>
      <c r="O1352" s="3" t="str">
        <f>IF(VLOOKUP(D1352,'Resources Final'!A:G,7,FALSE)=0,"",VLOOKUP(D1352,'Resources Final'!A:G,7,FALSE))</f>
        <v/>
      </c>
    </row>
    <row r="1353" spans="1:15" x14ac:dyDescent="0.2">
      <c r="A1353" s="11">
        <v>990</v>
      </c>
      <c r="B1353" s="11" t="str">
        <f t="shared" si="32"/>
        <v>Charles G. Koch Charitable Foundation_Florida State University2013358140</v>
      </c>
      <c r="C1353" s="11" t="s">
        <v>19</v>
      </c>
      <c r="D1353" s="11" t="s">
        <v>1236</v>
      </c>
      <c r="E1353" s="11" t="s">
        <v>1236</v>
      </c>
      <c r="F1353" s="4">
        <v>358140</v>
      </c>
      <c r="G1353" s="3">
        <v>2013</v>
      </c>
      <c r="H1353" s="3" t="s">
        <v>21</v>
      </c>
      <c r="I1353" s="12"/>
      <c r="J1353" s="3">
        <v>65</v>
      </c>
      <c r="K1353" s="3" t="str">
        <f>IF(VLOOKUP(D1353,'Resources Final'!A:C,3,FALSE)=0,"",VLOOKUP(D1353,'Resources Final'!A:C,3,FALSE))</f>
        <v/>
      </c>
      <c r="L1353" s="3" t="str">
        <f>IF(VLOOKUP(D1353,'Resources Final'!A:D,4,FALSE)=0,"",VLOOKUP(D1353,'Resources Final'!A:D,4,FALSE))</f>
        <v>Y</v>
      </c>
      <c r="M1353" s="3" t="str">
        <f>IF(VLOOKUP(D1353,'Resources Final'!A:E,5,FALSE)=0,"",VLOOKUP(D1353,'Resources Final'!A:E,5,FALSE))</f>
        <v/>
      </c>
      <c r="N1353" s="7" t="str">
        <f>IF(VLOOKUP(D1353,'Resources Final'!A:F,6,FALSE)=0,"",VLOOKUP(D1353,'Resources Final'!A:F,6,FALSE))</f>
        <v/>
      </c>
      <c r="O1353" s="3" t="str">
        <f>IF(VLOOKUP(D1353,'Resources Final'!A:G,7,FALSE)=0,"",VLOOKUP(D1353,'Resources Final'!A:G,7,FALSE))</f>
        <v/>
      </c>
    </row>
    <row r="1354" spans="1:15" x14ac:dyDescent="0.2">
      <c r="A1354" s="11">
        <v>990</v>
      </c>
      <c r="B1354" s="11" t="str">
        <f t="shared" si="32"/>
        <v>Charles G. Koch Charitable Foundation_Foundation for Free Enterprise20135000</v>
      </c>
      <c r="C1354" s="11" t="s">
        <v>19</v>
      </c>
      <c r="D1354" s="11" t="s">
        <v>1258</v>
      </c>
      <c r="E1354" s="11" t="s">
        <v>1258</v>
      </c>
      <c r="F1354" s="4">
        <v>5000</v>
      </c>
      <c r="G1354" s="3">
        <v>2013</v>
      </c>
      <c r="H1354" s="3" t="s">
        <v>21</v>
      </c>
      <c r="I1354" s="12"/>
      <c r="J1354" s="3">
        <v>66</v>
      </c>
      <c r="K1354" s="3" t="str">
        <f>IF(VLOOKUP(D1354,'Resources Final'!A:C,3,FALSE)=0,"",VLOOKUP(D1354,'Resources Final'!A:C,3,FALSE))</f>
        <v/>
      </c>
      <c r="L1354" s="3" t="str">
        <f>IF(VLOOKUP(D1354,'Resources Final'!A:D,4,FALSE)=0,"",VLOOKUP(D1354,'Resources Final'!A:D,4,FALSE))</f>
        <v/>
      </c>
      <c r="M1354" s="3" t="str">
        <f>IF(VLOOKUP(D1354,'Resources Final'!A:E,5,FALSE)=0,"",VLOOKUP(D1354,'Resources Final'!A:E,5,FALSE))</f>
        <v/>
      </c>
      <c r="N1354" s="7" t="str">
        <f>IF(VLOOKUP(D1354,'Resources Final'!A:F,6,FALSE)=0,"",VLOOKUP(D1354,'Resources Final'!A:F,6,FALSE))</f>
        <v/>
      </c>
      <c r="O1354" s="3" t="str">
        <f>IF(VLOOKUP(D1354,'Resources Final'!A:G,7,FALSE)=0,"",VLOOKUP(D1354,'Resources Final'!A:G,7,FALSE))</f>
        <v/>
      </c>
    </row>
    <row r="1355" spans="1:15" x14ac:dyDescent="0.2">
      <c r="A1355" s="11">
        <v>990</v>
      </c>
      <c r="B1355" s="11" t="str">
        <f t="shared" si="32"/>
        <v>Charles G. Koch Charitable Foundation_Free Congress Foundation201325000</v>
      </c>
      <c r="C1355" s="11" t="s">
        <v>19</v>
      </c>
      <c r="D1355" s="11" t="s">
        <v>1281</v>
      </c>
      <c r="E1355" s="11" t="s">
        <v>1281</v>
      </c>
      <c r="F1355" s="4">
        <v>25000</v>
      </c>
      <c r="G1355" s="3">
        <v>2013</v>
      </c>
      <c r="H1355" s="3" t="s">
        <v>21</v>
      </c>
      <c r="I1355" s="12"/>
      <c r="J1355" s="3">
        <v>67</v>
      </c>
      <c r="K1355" s="3" t="str">
        <f>IF(VLOOKUP(D1355,'Resources Final'!A:C,3,FALSE)=0,"",VLOOKUP(D1355,'Resources Final'!A:C,3,FALSE))</f>
        <v/>
      </c>
      <c r="L1355" s="3" t="str">
        <f>IF(VLOOKUP(D1355,'Resources Final'!A:D,4,FALSE)=0,"",VLOOKUP(D1355,'Resources Final'!A:D,4,FALSE))</f>
        <v/>
      </c>
      <c r="M1355" s="3" t="str">
        <f>IF(VLOOKUP(D1355,'Resources Final'!A:E,5,FALSE)=0,"",VLOOKUP(D1355,'Resources Final'!A:E,5,FALSE))</f>
        <v/>
      </c>
      <c r="N1355" s="7" t="str">
        <f>IF(VLOOKUP(D1355,'Resources Final'!A:F,6,FALSE)=0,"",VLOOKUP(D1355,'Resources Final'!A:F,6,FALSE))</f>
        <v>https://www.sourcewatch.org/index.php/Free_Congress_Foundation</v>
      </c>
      <c r="O1355" s="3" t="str">
        <f>IF(VLOOKUP(D1355,'Resources Final'!A:G,7,FALSE)=0,"",VLOOKUP(D1355,'Resources Final'!A:G,7,FALSE))</f>
        <v>Sourcewatch</v>
      </c>
    </row>
    <row r="1356" spans="1:15" x14ac:dyDescent="0.2">
      <c r="A1356" s="11">
        <v>990</v>
      </c>
      <c r="B1356" s="11" t="str">
        <f t="shared" si="32"/>
        <v>Charles G. Koch Charitable Foundation_Free Enterprise Foundation201315000</v>
      </c>
      <c r="C1356" s="11" t="s">
        <v>19</v>
      </c>
      <c r="D1356" s="11" t="s">
        <v>1285</v>
      </c>
      <c r="E1356" s="11" t="s">
        <v>1285</v>
      </c>
      <c r="F1356" s="4">
        <v>15000</v>
      </c>
      <c r="G1356" s="3">
        <v>2013</v>
      </c>
      <c r="H1356" s="3" t="s">
        <v>21</v>
      </c>
      <c r="I1356" s="12"/>
      <c r="J1356" s="3">
        <v>68</v>
      </c>
      <c r="K1356" s="3" t="str">
        <f>IF(VLOOKUP(D1356,'Resources Final'!A:C,3,FALSE)=0,"",VLOOKUP(D1356,'Resources Final'!A:C,3,FALSE))</f>
        <v/>
      </c>
      <c r="L1356" s="3" t="str">
        <f>IF(VLOOKUP(D1356,'Resources Final'!A:D,4,FALSE)=0,"",VLOOKUP(D1356,'Resources Final'!A:D,4,FALSE))</f>
        <v/>
      </c>
      <c r="M1356" s="3" t="str">
        <f>IF(VLOOKUP(D1356,'Resources Final'!A:E,5,FALSE)=0,"",VLOOKUP(D1356,'Resources Final'!A:E,5,FALSE))</f>
        <v/>
      </c>
      <c r="N1356" s="7" t="str">
        <f>IF(VLOOKUP(D1356,'Resources Final'!A:F,6,FALSE)=0,"",VLOOKUP(D1356,'Resources Final'!A:F,6,FALSE))</f>
        <v>https://www.sourcewatch.org/index.php/Free_Enterprise_Foundation_(Australia)</v>
      </c>
      <c r="O1356" s="3" t="str">
        <f>IF(VLOOKUP(D1356,'Resources Final'!A:G,7,FALSE)=0,"",VLOOKUP(D1356,'Resources Final'!A:G,7,FALSE))</f>
        <v>Sourcewatch</v>
      </c>
    </row>
    <row r="1357" spans="1:15" x14ac:dyDescent="0.2">
      <c r="A1357" s="11">
        <v>990</v>
      </c>
      <c r="B1357" s="11" t="str">
        <f t="shared" si="32"/>
        <v>Charles G. Koch Charitable Foundation_Future of Freedom Foundation201310000</v>
      </c>
      <c r="C1357" s="11" t="s">
        <v>19</v>
      </c>
      <c r="D1357" s="11" t="s">
        <v>1324</v>
      </c>
      <c r="E1357" s="11" t="s">
        <v>1324</v>
      </c>
      <c r="F1357" s="4">
        <v>10000</v>
      </c>
      <c r="G1357" s="3">
        <v>2013</v>
      </c>
      <c r="H1357" s="3" t="s">
        <v>21</v>
      </c>
      <c r="I1357" s="12"/>
      <c r="J1357" s="3">
        <v>69</v>
      </c>
      <c r="K1357" s="3" t="str">
        <f>IF(VLOOKUP(D1357,'Resources Final'!A:C,3,FALSE)=0,"",VLOOKUP(D1357,'Resources Final'!A:C,3,FALSE))</f>
        <v/>
      </c>
      <c r="L1357" s="3" t="str">
        <f>IF(VLOOKUP(D1357,'Resources Final'!A:D,4,FALSE)=0,"",VLOOKUP(D1357,'Resources Final'!A:D,4,FALSE))</f>
        <v/>
      </c>
      <c r="M1357" s="3" t="str">
        <f>IF(VLOOKUP(D1357,'Resources Final'!A:E,5,FALSE)=0,"",VLOOKUP(D1357,'Resources Final'!A:E,5,FALSE))</f>
        <v/>
      </c>
      <c r="N1357" s="7" t="str">
        <f>IF(VLOOKUP(D1357,'Resources Final'!A:F,6,FALSE)=0,"",VLOOKUP(D1357,'Resources Final'!A:F,6,FALSE))</f>
        <v>http://www.sourcewatch.org/index.php/Future_of_Freedom_Foundation</v>
      </c>
      <c r="O1357" s="3" t="str">
        <f>IF(VLOOKUP(D1357,'Resources Final'!A:G,7,FALSE)=0,"",VLOOKUP(D1357,'Resources Final'!A:G,7,FALSE))</f>
        <v>Sourcewatch</v>
      </c>
    </row>
    <row r="1358" spans="1:15" x14ac:dyDescent="0.2">
      <c r="A1358" s="11">
        <v>990</v>
      </c>
      <c r="B1358" s="11" t="str">
        <f t="shared" si="32"/>
        <v>Charles G. Koch Charitable Foundation_Geneva College20135000</v>
      </c>
      <c r="C1358" s="11" t="s">
        <v>19</v>
      </c>
      <c r="D1358" s="11" t="s">
        <v>1361</v>
      </c>
      <c r="E1358" s="11" t="s">
        <v>1361</v>
      </c>
      <c r="F1358" s="4">
        <v>5000</v>
      </c>
      <c r="G1358" s="3">
        <v>2013</v>
      </c>
      <c r="H1358" s="3" t="s">
        <v>21</v>
      </c>
      <c r="I1358" s="12"/>
      <c r="J1358" s="3">
        <v>70</v>
      </c>
      <c r="K1358" s="3" t="str">
        <f>IF(VLOOKUP(D1358,'Resources Final'!A:C,3,FALSE)=0,"",VLOOKUP(D1358,'Resources Final'!A:C,3,FALSE))</f>
        <v/>
      </c>
      <c r="L1358" s="3" t="str">
        <f>IF(VLOOKUP(D1358,'Resources Final'!A:D,4,FALSE)=0,"",VLOOKUP(D1358,'Resources Final'!A:D,4,FALSE))</f>
        <v>Y</v>
      </c>
      <c r="M1358" s="3" t="str">
        <f>IF(VLOOKUP(D1358,'Resources Final'!A:E,5,FALSE)=0,"",VLOOKUP(D1358,'Resources Final'!A:E,5,FALSE))</f>
        <v/>
      </c>
      <c r="N1358" s="7" t="str">
        <f>IF(VLOOKUP(D1358,'Resources Final'!A:F,6,FALSE)=0,"",VLOOKUP(D1358,'Resources Final'!A:F,6,FALSE))</f>
        <v/>
      </c>
      <c r="O1358" s="3" t="str">
        <f>IF(VLOOKUP(D1358,'Resources Final'!A:G,7,FALSE)=0,"",VLOOKUP(D1358,'Resources Final'!A:G,7,FALSE))</f>
        <v/>
      </c>
    </row>
    <row r="1359" spans="1:15" x14ac:dyDescent="0.2">
      <c r="A1359" s="11">
        <v>990</v>
      </c>
      <c r="B1359" s="11" t="str">
        <f t="shared" si="32"/>
        <v>Charles G. Koch Charitable Foundation_George C. Marshall Institute201375000</v>
      </c>
      <c r="C1359" s="11" t="s">
        <v>19</v>
      </c>
      <c r="D1359" s="11" t="s">
        <v>1363</v>
      </c>
      <c r="E1359" s="11" t="s">
        <v>1363</v>
      </c>
      <c r="F1359" s="4">
        <v>75000</v>
      </c>
      <c r="G1359" s="3">
        <v>2013</v>
      </c>
      <c r="H1359" s="3" t="s">
        <v>21</v>
      </c>
      <c r="I1359" s="12"/>
      <c r="J1359" s="3">
        <v>71</v>
      </c>
      <c r="K1359" s="3" t="str">
        <f>IF(VLOOKUP(D1359,'Resources Final'!A:C,3,FALSE)=0,"",VLOOKUP(D1359,'Resources Final'!A:C,3,FALSE))</f>
        <v/>
      </c>
      <c r="L1359" s="3" t="str">
        <f>IF(VLOOKUP(D1359,'Resources Final'!A:D,4,FALSE)=0,"",VLOOKUP(D1359,'Resources Final'!A:D,4,FALSE))</f>
        <v/>
      </c>
      <c r="M1359" s="3" t="str">
        <f>IF(VLOOKUP(D1359,'Resources Final'!A:E,5,FALSE)=0,"",VLOOKUP(D1359,'Resources Final'!A:E,5,FALSE))</f>
        <v/>
      </c>
      <c r="N1359" s="7" t="str">
        <f>IF(VLOOKUP(D1359,'Resources Final'!A:F,6,FALSE)=0,"",VLOOKUP(D1359,'Resources Final'!A:F,6,FALSE))</f>
        <v>https://www.desmogblog.com/george-c-marshall-institute</v>
      </c>
      <c r="O1359" s="3" t="str">
        <f>IF(VLOOKUP(D1359,'Resources Final'!A:G,7,FALSE)=0,"",VLOOKUP(D1359,'Resources Final'!A:G,7,FALSE))</f>
        <v>Desmog</v>
      </c>
    </row>
    <row r="1360" spans="1:15" x14ac:dyDescent="0.2">
      <c r="A1360" s="11">
        <v>990</v>
      </c>
      <c r="B1360" s="11" t="str">
        <f t="shared" si="32"/>
        <v>Charles G. Koch Charitable Foundation_George Fox University20137500</v>
      </c>
      <c r="C1360" s="11" t="s">
        <v>19</v>
      </c>
      <c r="D1360" s="11" t="s">
        <v>1365</v>
      </c>
      <c r="E1360" s="11" t="s">
        <v>1365</v>
      </c>
      <c r="F1360" s="4">
        <v>7500</v>
      </c>
      <c r="G1360" s="3">
        <v>2013</v>
      </c>
      <c r="H1360" s="3" t="s">
        <v>21</v>
      </c>
      <c r="I1360" s="12"/>
      <c r="J1360" s="3">
        <v>72</v>
      </c>
      <c r="K1360" s="3" t="str">
        <f>IF(VLOOKUP(D1360,'Resources Final'!A:C,3,FALSE)=0,"",VLOOKUP(D1360,'Resources Final'!A:C,3,FALSE))</f>
        <v/>
      </c>
      <c r="L1360" s="3" t="str">
        <f>IF(VLOOKUP(D1360,'Resources Final'!A:D,4,FALSE)=0,"",VLOOKUP(D1360,'Resources Final'!A:D,4,FALSE))</f>
        <v>Y</v>
      </c>
      <c r="M1360" s="3" t="str">
        <f>IF(VLOOKUP(D1360,'Resources Final'!A:E,5,FALSE)=0,"",VLOOKUP(D1360,'Resources Final'!A:E,5,FALSE))</f>
        <v/>
      </c>
      <c r="N1360" s="7" t="str">
        <f>IF(VLOOKUP(D1360,'Resources Final'!A:F,6,FALSE)=0,"",VLOOKUP(D1360,'Resources Final'!A:F,6,FALSE))</f>
        <v/>
      </c>
      <c r="O1360" s="3" t="str">
        <f>IF(VLOOKUP(D1360,'Resources Final'!A:G,7,FALSE)=0,"",VLOOKUP(D1360,'Resources Final'!A:G,7,FALSE))</f>
        <v/>
      </c>
    </row>
    <row r="1361" spans="1:15" x14ac:dyDescent="0.2">
      <c r="A1361" s="11">
        <v>990</v>
      </c>
      <c r="B1361" s="11" t="str">
        <f t="shared" si="32"/>
        <v>Charles G. Koch Charitable Foundation_George Mason University Foundation201310437000</v>
      </c>
      <c r="C1361" s="11" t="s">
        <v>19</v>
      </c>
      <c r="D1361" s="11" t="s">
        <v>1368</v>
      </c>
      <c r="E1361" s="11" t="s">
        <v>678</v>
      </c>
      <c r="F1361" s="4">
        <v>10437000</v>
      </c>
      <c r="G1361" s="3">
        <v>2013</v>
      </c>
      <c r="H1361" s="3" t="s">
        <v>21</v>
      </c>
      <c r="I1361" s="12"/>
      <c r="J1361" s="3">
        <v>73</v>
      </c>
      <c r="K1361" s="3" t="str">
        <f>IF(VLOOKUP(D1361,'Resources Final'!A:C,3,FALSE)=0,"",VLOOKUP(D1361,'Resources Final'!A:C,3,FALSE))</f>
        <v/>
      </c>
      <c r="L1361" s="3" t="str">
        <f>IF(VLOOKUP(D1361,'Resources Final'!A:D,4,FALSE)=0,"",VLOOKUP(D1361,'Resources Final'!A:D,4,FALSE))</f>
        <v>Y</v>
      </c>
      <c r="M1361" s="3" t="str">
        <f>IF(VLOOKUP(D1361,'Resources Final'!A:E,5,FALSE)=0,"",VLOOKUP(D1361,'Resources Final'!A:E,5,FALSE))</f>
        <v/>
      </c>
      <c r="N1361" s="7" t="str">
        <f>IF(VLOOKUP(D1361,'Resources Final'!A:F,6,FALSE)=0,"",VLOOKUP(D1361,'Resources Final'!A:F,6,FALSE))</f>
        <v/>
      </c>
      <c r="O1361" s="3" t="str">
        <f>IF(VLOOKUP(D1361,'Resources Final'!A:G,7,FALSE)=0,"",VLOOKUP(D1361,'Resources Final'!A:G,7,FALSE))</f>
        <v/>
      </c>
    </row>
    <row r="1362" spans="1:15" x14ac:dyDescent="0.2">
      <c r="A1362" s="11">
        <v>990</v>
      </c>
      <c r="B1362" s="11" t="str">
        <f t="shared" si="32"/>
        <v>Charles G. Koch Charitable Foundation_George Washington University201362000</v>
      </c>
      <c r="C1362" s="11" t="s">
        <v>19</v>
      </c>
      <c r="D1362" s="11" t="s">
        <v>1371</v>
      </c>
      <c r="E1362" s="11" t="s">
        <v>1371</v>
      </c>
      <c r="F1362" s="4">
        <v>62000</v>
      </c>
      <c r="G1362" s="3">
        <v>2013</v>
      </c>
      <c r="H1362" s="3" t="s">
        <v>21</v>
      </c>
      <c r="I1362" s="12"/>
      <c r="J1362" s="3">
        <v>74</v>
      </c>
      <c r="K1362" s="3" t="str">
        <f>IF(VLOOKUP(D1362,'Resources Final'!A:C,3,FALSE)=0,"",VLOOKUP(D1362,'Resources Final'!A:C,3,FALSE))</f>
        <v/>
      </c>
      <c r="L1362" s="3" t="str">
        <f>IF(VLOOKUP(D1362,'Resources Final'!A:D,4,FALSE)=0,"",VLOOKUP(D1362,'Resources Final'!A:D,4,FALSE))</f>
        <v>Y</v>
      </c>
      <c r="M1362" s="3" t="str">
        <f>IF(VLOOKUP(D1362,'Resources Final'!A:E,5,FALSE)=0,"",VLOOKUP(D1362,'Resources Final'!A:E,5,FALSE))</f>
        <v/>
      </c>
      <c r="N1362" s="7" t="str">
        <f>IF(VLOOKUP(D1362,'Resources Final'!A:F,6,FALSE)=0,"",VLOOKUP(D1362,'Resources Final'!A:F,6,FALSE))</f>
        <v/>
      </c>
      <c r="O1362" s="3" t="str">
        <f>IF(VLOOKUP(D1362,'Resources Final'!A:G,7,FALSE)=0,"",VLOOKUP(D1362,'Resources Final'!A:G,7,FALSE))</f>
        <v/>
      </c>
    </row>
    <row r="1363" spans="1:15" x14ac:dyDescent="0.2">
      <c r="A1363" s="11">
        <v>990</v>
      </c>
      <c r="B1363" s="11" t="str">
        <f t="shared" si="32"/>
        <v>Charles G. Koch Charitable Foundation_Georgia Gwinnett College Foundation20135500</v>
      </c>
      <c r="C1363" s="11" t="s">
        <v>19</v>
      </c>
      <c r="D1363" s="11" t="s">
        <v>1378</v>
      </c>
      <c r="E1363" s="11" t="s">
        <v>1378</v>
      </c>
      <c r="F1363" s="4">
        <v>5500</v>
      </c>
      <c r="G1363" s="3">
        <v>2013</v>
      </c>
      <c r="H1363" s="3" t="s">
        <v>21</v>
      </c>
      <c r="I1363" s="12"/>
      <c r="J1363" s="3">
        <v>75</v>
      </c>
      <c r="K1363" s="3" t="str">
        <f>IF(VLOOKUP(D1363,'Resources Final'!A:C,3,FALSE)=0,"",VLOOKUP(D1363,'Resources Final'!A:C,3,FALSE))</f>
        <v/>
      </c>
      <c r="L1363" s="3" t="str">
        <f>IF(VLOOKUP(D1363,'Resources Final'!A:D,4,FALSE)=0,"",VLOOKUP(D1363,'Resources Final'!A:D,4,FALSE))</f>
        <v>Y</v>
      </c>
      <c r="M1363" s="3" t="str">
        <f>IF(VLOOKUP(D1363,'Resources Final'!A:E,5,FALSE)=0,"",VLOOKUP(D1363,'Resources Final'!A:E,5,FALSE))</f>
        <v/>
      </c>
      <c r="N1363" s="7" t="str">
        <f>IF(VLOOKUP(D1363,'Resources Final'!A:F,6,FALSE)=0,"",VLOOKUP(D1363,'Resources Final'!A:F,6,FALSE))</f>
        <v/>
      </c>
      <c r="O1363" s="3" t="str">
        <f>IF(VLOOKUP(D1363,'Resources Final'!A:G,7,FALSE)=0,"",VLOOKUP(D1363,'Resources Final'!A:G,7,FALSE))</f>
        <v/>
      </c>
    </row>
    <row r="1364" spans="1:15" x14ac:dyDescent="0.2">
      <c r="A1364" s="11">
        <v>990</v>
      </c>
      <c r="B1364" s="11" t="str">
        <f t="shared" si="32"/>
        <v>Charles G. Koch Charitable Foundation_Georgia State University201321500</v>
      </c>
      <c r="C1364" s="11" t="s">
        <v>19</v>
      </c>
      <c r="D1364" s="11" t="s">
        <v>1382</v>
      </c>
      <c r="E1364" s="11" t="s">
        <v>1382</v>
      </c>
      <c r="F1364" s="4">
        <v>21500</v>
      </c>
      <c r="G1364" s="3">
        <v>2013</v>
      </c>
      <c r="H1364" s="3" t="s">
        <v>21</v>
      </c>
      <c r="I1364" s="12"/>
      <c r="J1364" s="3">
        <v>76</v>
      </c>
      <c r="K1364" s="3" t="str">
        <f>IF(VLOOKUP(D1364,'Resources Final'!A:C,3,FALSE)=0,"",VLOOKUP(D1364,'Resources Final'!A:C,3,FALSE))</f>
        <v/>
      </c>
      <c r="L1364" s="3" t="str">
        <f>IF(VLOOKUP(D1364,'Resources Final'!A:D,4,FALSE)=0,"",VLOOKUP(D1364,'Resources Final'!A:D,4,FALSE))</f>
        <v>Y</v>
      </c>
      <c r="M1364" s="3" t="str">
        <f>IF(VLOOKUP(D1364,'Resources Final'!A:E,5,FALSE)=0,"",VLOOKUP(D1364,'Resources Final'!A:E,5,FALSE))</f>
        <v/>
      </c>
      <c r="N1364" s="7" t="str">
        <f>IF(VLOOKUP(D1364,'Resources Final'!A:F,6,FALSE)=0,"",VLOOKUP(D1364,'Resources Final'!A:F,6,FALSE))</f>
        <v/>
      </c>
      <c r="O1364" s="3" t="str">
        <f>IF(VLOOKUP(D1364,'Resources Final'!A:G,7,FALSE)=0,"",VLOOKUP(D1364,'Resources Final'!A:G,7,FALSE))</f>
        <v/>
      </c>
    </row>
    <row r="1365" spans="1:15" x14ac:dyDescent="0.2">
      <c r="A1365" s="11">
        <v>990</v>
      </c>
      <c r="B1365" s="11" t="str">
        <f t="shared" si="32"/>
        <v>Charles G. Koch Charitable Foundation_Gloucester Institute201310000</v>
      </c>
      <c r="C1365" s="11" t="s">
        <v>19</v>
      </c>
      <c r="D1365" s="11" t="s">
        <v>1409</v>
      </c>
      <c r="E1365" s="11" t="s">
        <v>1409</v>
      </c>
      <c r="F1365" s="4">
        <v>10000</v>
      </c>
      <c r="G1365" s="3">
        <v>2013</v>
      </c>
      <c r="H1365" s="3" t="s">
        <v>21</v>
      </c>
      <c r="I1365" s="12"/>
      <c r="J1365" s="3">
        <v>77</v>
      </c>
      <c r="K1365" s="3" t="str">
        <f>IF(VLOOKUP(D1365,'Resources Final'!A:C,3,FALSE)=0,"",VLOOKUP(D1365,'Resources Final'!A:C,3,FALSE))</f>
        <v/>
      </c>
      <c r="L1365" s="3" t="str">
        <f>IF(VLOOKUP(D1365,'Resources Final'!A:D,4,FALSE)=0,"",VLOOKUP(D1365,'Resources Final'!A:D,4,FALSE))</f>
        <v/>
      </c>
      <c r="M1365" s="3" t="str">
        <f>IF(VLOOKUP(D1365,'Resources Final'!A:E,5,FALSE)=0,"",VLOOKUP(D1365,'Resources Final'!A:E,5,FALSE))</f>
        <v/>
      </c>
      <c r="N1365" s="7" t="str">
        <f>IF(VLOOKUP(D1365,'Resources Final'!A:F,6,FALSE)=0,"",VLOOKUP(D1365,'Resources Final'!A:F,6,FALSE))</f>
        <v/>
      </c>
      <c r="O1365" s="3" t="str">
        <f>IF(VLOOKUP(D1365,'Resources Final'!A:G,7,FALSE)=0,"",VLOOKUP(D1365,'Resources Final'!A:G,7,FALSE))</f>
        <v/>
      </c>
    </row>
    <row r="1366" spans="1:15" x14ac:dyDescent="0.2">
      <c r="A1366" s="11">
        <v>990</v>
      </c>
      <c r="B1366" s="11" t="str">
        <f t="shared" si="32"/>
        <v>Charles G. Koch Charitable Foundation_Grove City College201334000</v>
      </c>
      <c r="C1366" s="11" t="s">
        <v>19</v>
      </c>
      <c r="D1366" s="11" t="s">
        <v>1469</v>
      </c>
      <c r="E1366" s="11" t="s">
        <v>1469</v>
      </c>
      <c r="F1366" s="4">
        <v>34000</v>
      </c>
      <c r="G1366" s="3">
        <v>2013</v>
      </c>
      <c r="H1366" s="3" t="s">
        <v>21</v>
      </c>
      <c r="I1366" s="12"/>
      <c r="J1366" s="3">
        <v>78</v>
      </c>
      <c r="K1366" s="3" t="str">
        <f>IF(VLOOKUP(D1366,'Resources Final'!A:C,3,FALSE)=0,"",VLOOKUP(D1366,'Resources Final'!A:C,3,FALSE))</f>
        <v/>
      </c>
      <c r="L1366" s="3" t="str">
        <f>IF(VLOOKUP(D1366,'Resources Final'!A:D,4,FALSE)=0,"",VLOOKUP(D1366,'Resources Final'!A:D,4,FALSE))</f>
        <v>Y</v>
      </c>
      <c r="M1366" s="3" t="str">
        <f>IF(VLOOKUP(D1366,'Resources Final'!A:E,5,FALSE)=0,"",VLOOKUP(D1366,'Resources Final'!A:E,5,FALSE))</f>
        <v/>
      </c>
      <c r="N1366" s="7" t="str">
        <f>IF(VLOOKUP(D1366,'Resources Final'!A:F,6,FALSE)=0,"",VLOOKUP(D1366,'Resources Final'!A:F,6,FALSE))</f>
        <v/>
      </c>
      <c r="O1366" s="3" t="str">
        <f>IF(VLOOKUP(D1366,'Resources Final'!A:G,7,FALSE)=0,"",VLOOKUP(D1366,'Resources Final'!A:G,7,FALSE))</f>
        <v/>
      </c>
    </row>
    <row r="1367" spans="1:15" x14ac:dyDescent="0.2">
      <c r="A1367" s="11">
        <v>990</v>
      </c>
      <c r="B1367" s="11" t="str">
        <f t="shared" si="32"/>
        <v>Charles G. Koch Charitable Foundation_Hampden-Sydney College201314000</v>
      </c>
      <c r="C1367" s="11" t="s">
        <v>19</v>
      </c>
      <c r="D1367" s="11" t="s">
        <v>1512</v>
      </c>
      <c r="E1367" s="11" t="s">
        <v>1512</v>
      </c>
      <c r="F1367" s="4">
        <v>14000</v>
      </c>
      <c r="G1367" s="3">
        <v>2013</v>
      </c>
      <c r="H1367" s="3" t="s">
        <v>21</v>
      </c>
      <c r="I1367" s="12"/>
      <c r="J1367" s="3">
        <v>79</v>
      </c>
      <c r="K1367" s="3" t="str">
        <f>IF(VLOOKUP(D1367,'Resources Final'!A:C,3,FALSE)=0,"",VLOOKUP(D1367,'Resources Final'!A:C,3,FALSE))</f>
        <v/>
      </c>
      <c r="L1367" s="3" t="str">
        <f>IF(VLOOKUP(D1367,'Resources Final'!A:D,4,FALSE)=0,"",VLOOKUP(D1367,'Resources Final'!A:D,4,FALSE))</f>
        <v>Y</v>
      </c>
      <c r="M1367" s="3" t="str">
        <f>IF(VLOOKUP(D1367,'Resources Final'!A:E,5,FALSE)=0,"",VLOOKUP(D1367,'Resources Final'!A:E,5,FALSE))</f>
        <v/>
      </c>
      <c r="N1367" s="7" t="str">
        <f>IF(VLOOKUP(D1367,'Resources Final'!A:F,6,FALSE)=0,"",VLOOKUP(D1367,'Resources Final'!A:F,6,FALSE))</f>
        <v/>
      </c>
      <c r="O1367" s="3" t="str">
        <f>IF(VLOOKUP(D1367,'Resources Final'!A:G,7,FALSE)=0,"",VLOOKUP(D1367,'Resources Final'!A:G,7,FALSE))</f>
        <v/>
      </c>
    </row>
    <row r="1368" spans="1:15" x14ac:dyDescent="0.2">
      <c r="A1368" s="11">
        <v>990</v>
      </c>
      <c r="B1368" s="11" t="str">
        <f t="shared" si="32"/>
        <v>Charles G. Koch Charitable Foundation_Harvard University201340000</v>
      </c>
      <c r="C1368" s="11" t="s">
        <v>19</v>
      </c>
      <c r="D1368" s="11" t="s">
        <v>1540</v>
      </c>
      <c r="E1368" s="11" t="s">
        <v>1540</v>
      </c>
      <c r="F1368" s="4">
        <v>40000</v>
      </c>
      <c r="G1368" s="3">
        <v>2013</v>
      </c>
      <c r="H1368" s="3" t="s">
        <v>21</v>
      </c>
      <c r="I1368" s="12"/>
      <c r="J1368" s="3">
        <v>80</v>
      </c>
      <c r="K1368" s="3" t="str">
        <f>IF(VLOOKUP(D1368,'Resources Final'!A:C,3,FALSE)=0,"",VLOOKUP(D1368,'Resources Final'!A:C,3,FALSE))</f>
        <v/>
      </c>
      <c r="L1368" s="3" t="str">
        <f>IF(VLOOKUP(D1368,'Resources Final'!A:D,4,FALSE)=0,"",VLOOKUP(D1368,'Resources Final'!A:D,4,FALSE))</f>
        <v>Y</v>
      </c>
      <c r="M1368" s="3" t="str">
        <f>IF(VLOOKUP(D1368,'Resources Final'!A:E,5,FALSE)=0,"",VLOOKUP(D1368,'Resources Final'!A:E,5,FALSE))</f>
        <v/>
      </c>
      <c r="N1368" s="7" t="str">
        <f>IF(VLOOKUP(D1368,'Resources Final'!A:F,6,FALSE)=0,"",VLOOKUP(D1368,'Resources Final'!A:F,6,FALSE))</f>
        <v/>
      </c>
      <c r="O1368" s="3" t="str">
        <f>IF(VLOOKUP(D1368,'Resources Final'!A:G,7,FALSE)=0,"",VLOOKUP(D1368,'Resources Final'!A:G,7,FALSE))</f>
        <v/>
      </c>
    </row>
    <row r="1369" spans="1:15" x14ac:dyDescent="0.2">
      <c r="A1369" s="11">
        <v>990</v>
      </c>
      <c r="B1369" s="11" t="str">
        <f t="shared" si="32"/>
        <v>Charles G. Koch Charitable Foundation_High Point University201310500</v>
      </c>
      <c r="C1369" s="11" t="s">
        <v>19</v>
      </c>
      <c r="D1369" s="11" t="s">
        <v>1585</v>
      </c>
      <c r="E1369" s="11" t="s">
        <v>1585</v>
      </c>
      <c r="F1369" s="4">
        <v>10500</v>
      </c>
      <c r="G1369" s="3">
        <v>2013</v>
      </c>
      <c r="H1369" s="3" t="s">
        <v>21</v>
      </c>
      <c r="I1369" s="12"/>
      <c r="J1369" s="3">
        <v>81</v>
      </c>
      <c r="K1369" s="3" t="str">
        <f>IF(VLOOKUP(D1369,'Resources Final'!A:C,3,FALSE)=0,"",VLOOKUP(D1369,'Resources Final'!A:C,3,FALSE))</f>
        <v/>
      </c>
      <c r="L1369" s="3" t="str">
        <f>IF(VLOOKUP(D1369,'Resources Final'!A:D,4,FALSE)=0,"",VLOOKUP(D1369,'Resources Final'!A:D,4,FALSE))</f>
        <v>Y</v>
      </c>
      <c r="M1369" s="3" t="str">
        <f>IF(VLOOKUP(D1369,'Resources Final'!A:E,5,FALSE)=0,"",VLOOKUP(D1369,'Resources Final'!A:E,5,FALSE))</f>
        <v/>
      </c>
      <c r="N1369" s="7" t="str">
        <f>IF(VLOOKUP(D1369,'Resources Final'!A:F,6,FALSE)=0,"",VLOOKUP(D1369,'Resources Final'!A:F,6,FALSE))</f>
        <v/>
      </c>
      <c r="O1369" s="3" t="str">
        <f>IF(VLOOKUP(D1369,'Resources Final'!A:G,7,FALSE)=0,"",VLOOKUP(D1369,'Resources Final'!A:G,7,FALSE))</f>
        <v/>
      </c>
    </row>
    <row r="1370" spans="1:15" x14ac:dyDescent="0.2">
      <c r="A1370" s="11">
        <v>990</v>
      </c>
      <c r="B1370" s="11" t="str">
        <f t="shared" si="32"/>
        <v>Charles G. Koch Charitable Foundation_Hillsdale College201332000</v>
      </c>
      <c r="C1370" s="11" t="s">
        <v>19</v>
      </c>
      <c r="D1370" s="11" t="s">
        <v>1590</v>
      </c>
      <c r="E1370" s="11" t="s">
        <v>1590</v>
      </c>
      <c r="F1370" s="4">
        <v>32000</v>
      </c>
      <c r="G1370" s="3">
        <v>2013</v>
      </c>
      <c r="H1370" s="3" t="s">
        <v>21</v>
      </c>
      <c r="I1370" s="12"/>
      <c r="J1370" s="3">
        <v>82</v>
      </c>
      <c r="K1370" s="3" t="str">
        <f>IF(VLOOKUP(D1370,'Resources Final'!A:C,3,FALSE)=0,"",VLOOKUP(D1370,'Resources Final'!A:C,3,FALSE))</f>
        <v/>
      </c>
      <c r="L1370" s="3" t="str">
        <f>IF(VLOOKUP(D1370,'Resources Final'!A:D,4,FALSE)=0,"",VLOOKUP(D1370,'Resources Final'!A:D,4,FALSE))</f>
        <v>Y</v>
      </c>
      <c r="M1370" s="3" t="str">
        <f>IF(VLOOKUP(D1370,'Resources Final'!A:E,5,FALSE)=0,"",VLOOKUP(D1370,'Resources Final'!A:E,5,FALSE))</f>
        <v/>
      </c>
      <c r="N1370" s="7" t="str">
        <f>IF(VLOOKUP(D1370,'Resources Final'!A:F,6,FALSE)=0,"",VLOOKUP(D1370,'Resources Final'!A:F,6,FALSE))</f>
        <v/>
      </c>
      <c r="O1370" s="3" t="str">
        <f>IF(VLOOKUP(D1370,'Resources Final'!A:G,7,FALSE)=0,"",VLOOKUP(D1370,'Resources Final'!A:G,7,FALSE))</f>
        <v/>
      </c>
    </row>
    <row r="1371" spans="1:15" x14ac:dyDescent="0.2">
      <c r="A1371" s="11">
        <v>990</v>
      </c>
      <c r="B1371" s="11" t="str">
        <f t="shared" si="32"/>
        <v>Charles G. Koch Charitable Foundation_Hope College201310000</v>
      </c>
      <c r="C1371" s="11" t="s">
        <v>19</v>
      </c>
      <c r="D1371" s="11" t="s">
        <v>1614</v>
      </c>
      <c r="E1371" s="11" t="s">
        <v>1614</v>
      </c>
      <c r="F1371" s="4">
        <v>10000</v>
      </c>
      <c r="G1371" s="3">
        <v>2013</v>
      </c>
      <c r="H1371" s="3" t="s">
        <v>21</v>
      </c>
      <c r="I1371" s="12"/>
      <c r="J1371" s="3">
        <v>83</v>
      </c>
      <c r="K1371" s="3" t="str">
        <f>IF(VLOOKUP(D1371,'Resources Final'!A:C,3,FALSE)=0,"",VLOOKUP(D1371,'Resources Final'!A:C,3,FALSE))</f>
        <v/>
      </c>
      <c r="L1371" s="3" t="str">
        <f>IF(VLOOKUP(D1371,'Resources Final'!A:D,4,FALSE)=0,"",VLOOKUP(D1371,'Resources Final'!A:D,4,FALSE))</f>
        <v>Y</v>
      </c>
      <c r="M1371" s="3" t="str">
        <f>IF(VLOOKUP(D1371,'Resources Final'!A:E,5,FALSE)=0,"",VLOOKUP(D1371,'Resources Final'!A:E,5,FALSE))</f>
        <v/>
      </c>
      <c r="N1371" s="7" t="str">
        <f>IF(VLOOKUP(D1371,'Resources Final'!A:F,6,FALSE)=0,"",VLOOKUP(D1371,'Resources Final'!A:F,6,FALSE))</f>
        <v/>
      </c>
      <c r="O1371" s="3" t="str">
        <f>IF(VLOOKUP(D1371,'Resources Final'!A:G,7,FALSE)=0,"",VLOOKUP(D1371,'Resources Final'!A:G,7,FALSE))</f>
        <v/>
      </c>
    </row>
    <row r="1372" spans="1:15" x14ac:dyDescent="0.2">
      <c r="A1372" s="11">
        <v>990</v>
      </c>
      <c r="B1372" s="11" t="str">
        <f t="shared" si="32"/>
        <v>Charles G. Koch Charitable Foundation_Houghton College20135000</v>
      </c>
      <c r="C1372" s="11" t="s">
        <v>19</v>
      </c>
      <c r="D1372" s="11" t="s">
        <v>1620</v>
      </c>
      <c r="E1372" s="11" t="s">
        <v>1620</v>
      </c>
      <c r="F1372" s="4">
        <v>5000</v>
      </c>
      <c r="G1372" s="3">
        <v>2013</v>
      </c>
      <c r="H1372" s="3" t="s">
        <v>21</v>
      </c>
      <c r="I1372" s="12"/>
      <c r="J1372" s="3">
        <v>84</v>
      </c>
      <c r="K1372" s="3" t="str">
        <f>IF(VLOOKUP(D1372,'Resources Final'!A:C,3,FALSE)=0,"",VLOOKUP(D1372,'Resources Final'!A:C,3,FALSE))</f>
        <v/>
      </c>
      <c r="L1372" s="3" t="str">
        <f>IF(VLOOKUP(D1372,'Resources Final'!A:D,4,FALSE)=0,"",VLOOKUP(D1372,'Resources Final'!A:D,4,FALSE))</f>
        <v>Y</v>
      </c>
      <c r="M1372" s="3" t="str">
        <f>IF(VLOOKUP(D1372,'Resources Final'!A:E,5,FALSE)=0,"",VLOOKUP(D1372,'Resources Final'!A:E,5,FALSE))</f>
        <v/>
      </c>
      <c r="N1372" s="7" t="str">
        <f>IF(VLOOKUP(D1372,'Resources Final'!A:F,6,FALSE)=0,"",VLOOKUP(D1372,'Resources Final'!A:F,6,FALSE))</f>
        <v/>
      </c>
      <c r="O1372" s="3" t="str">
        <f>IF(VLOOKUP(D1372,'Resources Final'!A:G,7,FALSE)=0,"",VLOOKUP(D1372,'Resources Final'!A:G,7,FALSE))</f>
        <v/>
      </c>
    </row>
    <row r="1373" spans="1:15" x14ac:dyDescent="0.2">
      <c r="A1373" s="11">
        <v>990</v>
      </c>
      <c r="B1373" s="11" t="str">
        <f t="shared" si="32"/>
        <v>Charles G. Koch Charitable Foundation_Houston Baptist University20138000</v>
      </c>
      <c r="C1373" s="11" t="s">
        <v>19</v>
      </c>
      <c r="D1373" s="11" t="s">
        <v>1624</v>
      </c>
      <c r="E1373" s="11" t="s">
        <v>1624</v>
      </c>
      <c r="F1373" s="4">
        <v>8000</v>
      </c>
      <c r="G1373" s="3">
        <v>2013</v>
      </c>
      <c r="H1373" s="3" t="s">
        <v>21</v>
      </c>
      <c r="I1373" s="12"/>
      <c r="J1373" s="3">
        <v>85</v>
      </c>
      <c r="K1373" s="3" t="str">
        <f>IF(VLOOKUP(D1373,'Resources Final'!A:C,3,FALSE)=0,"",VLOOKUP(D1373,'Resources Final'!A:C,3,FALSE))</f>
        <v/>
      </c>
      <c r="L1373" s="3" t="str">
        <f>IF(VLOOKUP(D1373,'Resources Final'!A:D,4,FALSE)=0,"",VLOOKUP(D1373,'Resources Final'!A:D,4,FALSE))</f>
        <v>Y</v>
      </c>
      <c r="M1373" s="3" t="str">
        <f>IF(VLOOKUP(D1373,'Resources Final'!A:E,5,FALSE)=0,"",VLOOKUP(D1373,'Resources Final'!A:E,5,FALSE))</f>
        <v/>
      </c>
      <c r="N1373" s="7" t="str">
        <f>IF(VLOOKUP(D1373,'Resources Final'!A:F,6,FALSE)=0,"",VLOOKUP(D1373,'Resources Final'!A:F,6,FALSE))</f>
        <v/>
      </c>
      <c r="O1373" s="3" t="str">
        <f>IF(VLOOKUP(D1373,'Resources Final'!A:G,7,FALSE)=0,"",VLOOKUP(D1373,'Resources Final'!A:G,7,FALSE))</f>
        <v/>
      </c>
    </row>
    <row r="1374" spans="1:15" x14ac:dyDescent="0.2">
      <c r="A1374" s="11">
        <v>990</v>
      </c>
      <c r="B1374" s="11" t="str">
        <f t="shared" si="32"/>
        <v>Charles G. Koch Charitable Foundation_Illinois State University20135000</v>
      </c>
      <c r="C1374" s="11" t="s">
        <v>19</v>
      </c>
      <c r="D1374" s="11" t="s">
        <v>1663</v>
      </c>
      <c r="E1374" s="11" t="s">
        <v>1663</v>
      </c>
      <c r="F1374" s="4">
        <v>5000</v>
      </c>
      <c r="G1374" s="3">
        <v>2013</v>
      </c>
      <c r="H1374" s="3" t="s">
        <v>21</v>
      </c>
      <c r="I1374" s="12" t="s">
        <v>4231</v>
      </c>
      <c r="J1374" s="3">
        <v>86</v>
      </c>
      <c r="K1374" s="3" t="str">
        <f>IF(VLOOKUP(D1374,'Resources Final'!A:C,3,FALSE)=0,"",VLOOKUP(D1374,'Resources Final'!A:C,3,FALSE))</f>
        <v/>
      </c>
      <c r="L1374" s="3" t="str">
        <f>IF(VLOOKUP(D1374,'Resources Final'!A:D,4,FALSE)=0,"",VLOOKUP(D1374,'Resources Final'!A:D,4,FALSE))</f>
        <v>Y</v>
      </c>
      <c r="M1374" s="3" t="str">
        <f>IF(VLOOKUP(D1374,'Resources Final'!A:E,5,FALSE)=0,"",VLOOKUP(D1374,'Resources Final'!A:E,5,FALSE))</f>
        <v/>
      </c>
      <c r="N1374" s="7" t="str">
        <f>IF(VLOOKUP(D1374,'Resources Final'!A:F,6,FALSE)=0,"",VLOOKUP(D1374,'Resources Final'!A:F,6,FALSE))</f>
        <v/>
      </c>
      <c r="O1374" s="3" t="str">
        <f>IF(VLOOKUP(D1374,'Resources Final'!A:G,7,FALSE)=0,"",VLOOKUP(D1374,'Resources Final'!A:G,7,FALSE))</f>
        <v/>
      </c>
    </row>
    <row r="1375" spans="1:15" x14ac:dyDescent="0.2">
      <c r="A1375" s="11">
        <v>990</v>
      </c>
      <c r="B1375" s="11" t="str">
        <f t="shared" si="32"/>
        <v>Charles G. Koch Charitable Foundation_Indiana University - Indianapolis201392500</v>
      </c>
      <c r="C1375" s="11" t="s">
        <v>19</v>
      </c>
      <c r="D1375" s="11" t="s">
        <v>1672</v>
      </c>
      <c r="E1375" s="11" t="s">
        <v>1671</v>
      </c>
      <c r="F1375" s="4">
        <v>92500</v>
      </c>
      <c r="G1375" s="3">
        <v>2013</v>
      </c>
      <c r="H1375" s="3" t="s">
        <v>21</v>
      </c>
      <c r="I1375" s="12"/>
      <c r="J1375" s="3">
        <v>87</v>
      </c>
      <c r="K1375" s="3" t="str">
        <f>IF(VLOOKUP(D1375,'Resources Final'!A:C,3,FALSE)=0,"",VLOOKUP(D1375,'Resources Final'!A:C,3,FALSE))</f>
        <v/>
      </c>
      <c r="L1375" s="3" t="str">
        <f>IF(VLOOKUP(D1375,'Resources Final'!A:D,4,FALSE)=0,"",VLOOKUP(D1375,'Resources Final'!A:D,4,FALSE))</f>
        <v>Y</v>
      </c>
      <c r="M1375" s="3" t="str">
        <f>IF(VLOOKUP(D1375,'Resources Final'!A:E,5,FALSE)=0,"",VLOOKUP(D1375,'Resources Final'!A:E,5,FALSE))</f>
        <v/>
      </c>
      <c r="N1375" s="7" t="str">
        <f>IF(VLOOKUP(D1375,'Resources Final'!A:F,6,FALSE)=0,"",VLOOKUP(D1375,'Resources Final'!A:F,6,FALSE))</f>
        <v/>
      </c>
      <c r="O1375" s="3" t="str">
        <f>IF(VLOOKUP(D1375,'Resources Final'!A:G,7,FALSE)=0,"",VLOOKUP(D1375,'Resources Final'!A:G,7,FALSE))</f>
        <v/>
      </c>
    </row>
    <row r="1376" spans="1:15" x14ac:dyDescent="0.2">
      <c r="A1376" s="11">
        <v>990</v>
      </c>
      <c r="B1376" s="11" t="str">
        <f t="shared" si="32"/>
        <v>Charles G. Koch Charitable Foundation_Indiana University Foundation201315000</v>
      </c>
      <c r="C1376" s="11" t="s">
        <v>19</v>
      </c>
      <c r="D1376" s="11" t="s">
        <v>1673</v>
      </c>
      <c r="E1376" s="11" t="s">
        <v>1671</v>
      </c>
      <c r="F1376" s="4">
        <v>15000</v>
      </c>
      <c r="G1376" s="3">
        <v>2013</v>
      </c>
      <c r="H1376" s="3" t="s">
        <v>21</v>
      </c>
      <c r="I1376" s="12"/>
      <c r="J1376" s="3">
        <v>88</v>
      </c>
      <c r="K1376" s="3" t="str">
        <f>IF(VLOOKUP(D1376,'Resources Final'!A:C,3,FALSE)=0,"",VLOOKUP(D1376,'Resources Final'!A:C,3,FALSE))</f>
        <v/>
      </c>
      <c r="L1376" s="3" t="str">
        <f>IF(VLOOKUP(D1376,'Resources Final'!A:D,4,FALSE)=0,"",VLOOKUP(D1376,'Resources Final'!A:D,4,FALSE))</f>
        <v>Y</v>
      </c>
      <c r="M1376" s="3" t="str">
        <f>IF(VLOOKUP(D1376,'Resources Final'!A:E,5,FALSE)=0,"",VLOOKUP(D1376,'Resources Final'!A:E,5,FALSE))</f>
        <v/>
      </c>
      <c r="N1376" s="7" t="str">
        <f>IF(VLOOKUP(D1376,'Resources Final'!A:F,6,FALSE)=0,"",VLOOKUP(D1376,'Resources Final'!A:F,6,FALSE))</f>
        <v/>
      </c>
      <c r="O1376" s="3" t="str">
        <f>IF(VLOOKUP(D1376,'Resources Final'!A:G,7,FALSE)=0,"",VLOOKUP(D1376,'Resources Final'!A:G,7,FALSE))</f>
        <v/>
      </c>
    </row>
    <row r="1377" spans="1:15" x14ac:dyDescent="0.2">
      <c r="A1377" s="11">
        <v>990</v>
      </c>
      <c r="B1377" s="11" t="str">
        <f t="shared" si="32"/>
        <v>Charles G. Koch Charitable Foundation_Institute for Humane Studies at George Mason University20134050000</v>
      </c>
      <c r="C1377" s="11" t="s">
        <v>19</v>
      </c>
      <c r="D1377" s="11" t="s">
        <v>1680</v>
      </c>
      <c r="E1377" s="11" t="s">
        <v>4261</v>
      </c>
      <c r="F1377" s="4">
        <v>4050000</v>
      </c>
      <c r="G1377" s="3">
        <v>2013</v>
      </c>
      <c r="H1377" s="3" t="s">
        <v>21</v>
      </c>
      <c r="I1377" s="12"/>
      <c r="J1377" s="3">
        <v>89</v>
      </c>
      <c r="K1377" s="3" t="str">
        <f>IF(VLOOKUP(D1377,'Resources Final'!A:C,3,FALSE)=0,"",VLOOKUP(D1377,'Resources Final'!A:C,3,FALSE))</f>
        <v/>
      </c>
      <c r="L1377" s="3" t="str">
        <f>IF(VLOOKUP(D1377,'Resources Final'!A:D,4,FALSE)=0,"",VLOOKUP(D1377,'Resources Final'!A:D,4,FALSE))</f>
        <v>Y</v>
      </c>
      <c r="M1377" s="3" t="str">
        <f>IF(VLOOKUP(D1377,'Resources Final'!A:E,5,FALSE)=0,"",VLOOKUP(D1377,'Resources Final'!A:E,5,FALSE))</f>
        <v/>
      </c>
      <c r="N1377" s="7" t="str">
        <f>IF(VLOOKUP(D1377,'Resources Final'!A:F,6,FALSE)=0,"",VLOOKUP(D1377,'Resources Final'!A:F,6,FALSE))</f>
        <v>https://www.desmogblog.com/institute-humane-studies-george-mason-university</v>
      </c>
      <c r="O1377" s="3" t="str">
        <f>IF(VLOOKUP(D1377,'Resources Final'!A:G,7,FALSE)=0,"",VLOOKUP(D1377,'Resources Final'!A:G,7,FALSE))</f>
        <v>Desmog</v>
      </c>
    </row>
    <row r="1378" spans="1:15" x14ac:dyDescent="0.2">
      <c r="A1378" s="11">
        <v>990</v>
      </c>
      <c r="B1378" s="11" t="str">
        <f t="shared" si="32"/>
        <v>Charles G. Koch Charitable Foundation_Institute for Political History20139300</v>
      </c>
      <c r="C1378" s="11" t="s">
        <v>19</v>
      </c>
      <c r="D1378" s="11" t="s">
        <v>1688</v>
      </c>
      <c r="E1378" s="11" t="s">
        <v>1688</v>
      </c>
      <c r="F1378" s="4">
        <v>9300</v>
      </c>
      <c r="G1378" s="3">
        <v>2013</v>
      </c>
      <c r="H1378" s="3" t="s">
        <v>21</v>
      </c>
      <c r="I1378" s="12"/>
      <c r="J1378" s="3">
        <v>90</v>
      </c>
      <c r="K1378" s="3" t="str">
        <f>IF(VLOOKUP(D1378,'Resources Final'!A:C,3,FALSE)=0,"",VLOOKUP(D1378,'Resources Final'!A:C,3,FALSE))</f>
        <v/>
      </c>
      <c r="L1378" s="3" t="str">
        <f>IF(VLOOKUP(D1378,'Resources Final'!A:D,4,FALSE)=0,"",VLOOKUP(D1378,'Resources Final'!A:D,4,FALSE))</f>
        <v/>
      </c>
      <c r="M1378" s="3" t="str">
        <f>IF(VLOOKUP(D1378,'Resources Final'!A:E,5,FALSE)=0,"",VLOOKUP(D1378,'Resources Final'!A:E,5,FALSE))</f>
        <v/>
      </c>
      <c r="N1378" s="7" t="str">
        <f>IF(VLOOKUP(D1378,'Resources Final'!A:F,6,FALSE)=0,"",VLOOKUP(D1378,'Resources Final'!A:F,6,FALSE))</f>
        <v/>
      </c>
      <c r="O1378" s="3" t="str">
        <f>IF(VLOOKUP(D1378,'Resources Final'!A:G,7,FALSE)=0,"",VLOOKUP(D1378,'Resources Final'!A:G,7,FALSE))</f>
        <v/>
      </c>
    </row>
    <row r="1379" spans="1:15" x14ac:dyDescent="0.2">
      <c r="A1379" s="11">
        <v>990</v>
      </c>
      <c r="B1379" s="11" t="str">
        <f t="shared" si="32"/>
        <v>Charles G. Koch Charitable Foundation_International Society for Individual Liberty20137000</v>
      </c>
      <c r="C1379" s="11" t="s">
        <v>19</v>
      </c>
      <c r="D1379" s="11" t="s">
        <v>1708</v>
      </c>
      <c r="E1379" s="11" t="s">
        <v>1708</v>
      </c>
      <c r="F1379" s="4">
        <v>7000</v>
      </c>
      <c r="G1379" s="3">
        <v>2013</v>
      </c>
      <c r="H1379" s="3" t="s">
        <v>21</v>
      </c>
      <c r="I1379" s="12"/>
      <c r="J1379" s="3">
        <v>91</v>
      </c>
      <c r="K1379" s="3" t="str">
        <f>IF(VLOOKUP(D1379,'Resources Final'!A:C,3,FALSE)=0,"",VLOOKUP(D1379,'Resources Final'!A:C,3,FALSE))</f>
        <v/>
      </c>
      <c r="L1379" s="3" t="str">
        <f>IF(VLOOKUP(D1379,'Resources Final'!A:D,4,FALSE)=0,"",VLOOKUP(D1379,'Resources Final'!A:D,4,FALSE))</f>
        <v/>
      </c>
      <c r="M1379" s="3" t="str">
        <f>IF(VLOOKUP(D1379,'Resources Final'!A:E,5,FALSE)=0,"",VLOOKUP(D1379,'Resources Final'!A:E,5,FALSE))</f>
        <v/>
      </c>
      <c r="N1379" s="7" t="str">
        <f>IF(VLOOKUP(D1379,'Resources Final'!A:F,6,FALSE)=0,"",VLOOKUP(D1379,'Resources Final'!A:F,6,FALSE))</f>
        <v/>
      </c>
      <c r="O1379" s="3" t="str">
        <f>IF(VLOOKUP(D1379,'Resources Final'!A:G,7,FALSE)=0,"",VLOOKUP(D1379,'Resources Final'!A:G,7,FALSE))</f>
        <v/>
      </c>
    </row>
    <row r="1380" spans="1:15" x14ac:dyDescent="0.2">
      <c r="A1380" s="11">
        <v>990</v>
      </c>
      <c r="B1380" s="11" t="str">
        <f t="shared" si="32"/>
        <v>Charles G. Koch Charitable Foundation_Iowa State University20136500</v>
      </c>
      <c r="C1380" s="11" t="s">
        <v>19</v>
      </c>
      <c r="D1380" s="11" t="s">
        <v>1710</v>
      </c>
      <c r="E1380" s="11" t="s">
        <v>1710</v>
      </c>
      <c r="F1380" s="4">
        <v>6500</v>
      </c>
      <c r="G1380" s="3">
        <v>2013</v>
      </c>
      <c r="H1380" s="3" t="s">
        <v>21</v>
      </c>
      <c r="I1380" s="12"/>
      <c r="J1380" s="3">
        <v>92</v>
      </c>
      <c r="K1380" s="3" t="str">
        <f>IF(VLOOKUP(D1380,'Resources Final'!A:C,3,FALSE)=0,"",VLOOKUP(D1380,'Resources Final'!A:C,3,FALSE))</f>
        <v/>
      </c>
      <c r="L1380" s="3" t="str">
        <f>IF(VLOOKUP(D1380,'Resources Final'!A:D,4,FALSE)=0,"",VLOOKUP(D1380,'Resources Final'!A:D,4,FALSE))</f>
        <v>Y</v>
      </c>
      <c r="M1380" s="3" t="str">
        <f>IF(VLOOKUP(D1380,'Resources Final'!A:E,5,FALSE)=0,"",VLOOKUP(D1380,'Resources Final'!A:E,5,FALSE))</f>
        <v/>
      </c>
      <c r="N1380" s="7" t="str">
        <f>IF(VLOOKUP(D1380,'Resources Final'!A:F,6,FALSE)=0,"",VLOOKUP(D1380,'Resources Final'!A:F,6,FALSE))</f>
        <v/>
      </c>
      <c r="O1380" s="3" t="str">
        <f>IF(VLOOKUP(D1380,'Resources Final'!A:G,7,FALSE)=0,"",VLOOKUP(D1380,'Resources Final'!A:G,7,FALSE))</f>
        <v/>
      </c>
    </row>
    <row r="1381" spans="1:15" x14ac:dyDescent="0.2">
      <c r="A1381" s="11">
        <v>990</v>
      </c>
      <c r="B1381" s="11" t="str">
        <f t="shared" ref="B1381:B1444" si="33">C1381&amp;"_"&amp;D1381&amp;G1381&amp;F1381</f>
        <v>Charles G. Koch Charitable Foundation_Jacksonville University20135000</v>
      </c>
      <c r="C1381" s="11" t="s">
        <v>19</v>
      </c>
      <c r="D1381" s="11" t="s">
        <v>1806</v>
      </c>
      <c r="E1381" s="11" t="s">
        <v>1806</v>
      </c>
      <c r="F1381" s="4">
        <v>5000</v>
      </c>
      <c r="G1381" s="3">
        <v>2013</v>
      </c>
      <c r="H1381" s="3" t="s">
        <v>21</v>
      </c>
      <c r="I1381" s="12"/>
      <c r="J1381" s="3">
        <v>93</v>
      </c>
      <c r="K1381" s="3" t="str">
        <f>IF(VLOOKUP(D1381,'Resources Final'!A:C,3,FALSE)=0,"",VLOOKUP(D1381,'Resources Final'!A:C,3,FALSE))</f>
        <v/>
      </c>
      <c r="L1381" s="3" t="str">
        <f>IF(VLOOKUP(D1381,'Resources Final'!A:D,4,FALSE)=0,"",VLOOKUP(D1381,'Resources Final'!A:D,4,FALSE))</f>
        <v>Y</v>
      </c>
      <c r="M1381" s="3" t="str">
        <f>IF(VLOOKUP(D1381,'Resources Final'!A:E,5,FALSE)=0,"",VLOOKUP(D1381,'Resources Final'!A:E,5,FALSE))</f>
        <v/>
      </c>
      <c r="N1381" s="7" t="str">
        <f>IF(VLOOKUP(D1381,'Resources Final'!A:F,6,FALSE)=0,"",VLOOKUP(D1381,'Resources Final'!A:F,6,FALSE))</f>
        <v/>
      </c>
      <c r="O1381" s="3" t="str">
        <f>IF(VLOOKUP(D1381,'Resources Final'!A:G,7,FALSE)=0,"",VLOOKUP(D1381,'Resources Final'!A:G,7,FALSE))</f>
        <v/>
      </c>
    </row>
    <row r="1382" spans="1:15" x14ac:dyDescent="0.2">
      <c r="A1382" s="11">
        <v>990</v>
      </c>
      <c r="B1382" s="11" t="str">
        <f t="shared" si="33"/>
        <v>Charles G. Koch Charitable Foundation_James Madison Institute201340000</v>
      </c>
      <c r="C1382" s="11" t="s">
        <v>19</v>
      </c>
      <c r="D1382" s="11" t="s">
        <v>1813</v>
      </c>
      <c r="E1382" s="11" t="s">
        <v>1813</v>
      </c>
      <c r="F1382" s="4">
        <v>40000</v>
      </c>
      <c r="G1382" s="3">
        <v>2013</v>
      </c>
      <c r="H1382" s="3" t="s">
        <v>21</v>
      </c>
      <c r="I1382" s="12"/>
      <c r="J1382" s="3">
        <v>94</v>
      </c>
      <c r="K1382" s="3" t="str">
        <f>IF(VLOOKUP(D1382,'Resources Final'!A:C,3,FALSE)=0,"",VLOOKUP(D1382,'Resources Final'!A:C,3,FALSE))</f>
        <v/>
      </c>
      <c r="L1382" s="3" t="str">
        <f>IF(VLOOKUP(D1382,'Resources Final'!A:D,4,FALSE)=0,"",VLOOKUP(D1382,'Resources Final'!A:D,4,FALSE))</f>
        <v/>
      </c>
      <c r="M1382" s="3" t="str">
        <f>IF(VLOOKUP(D1382,'Resources Final'!A:E,5,FALSE)=0,"",VLOOKUP(D1382,'Resources Final'!A:E,5,FALSE))</f>
        <v/>
      </c>
      <c r="N1382" s="7" t="str">
        <f>IF(VLOOKUP(D1382,'Resources Final'!A:F,6,FALSE)=0,"",VLOOKUP(D1382,'Resources Final'!A:F,6,FALSE))</f>
        <v>https://www.desmogblog.com/james-madison-institute</v>
      </c>
      <c r="O1382" s="3" t="str">
        <f>IF(VLOOKUP(D1382,'Resources Final'!A:G,7,FALSE)=0,"",VLOOKUP(D1382,'Resources Final'!A:G,7,FALSE))</f>
        <v>Desmog</v>
      </c>
    </row>
    <row r="1383" spans="1:15" x14ac:dyDescent="0.2">
      <c r="A1383" s="11">
        <v>990</v>
      </c>
      <c r="B1383" s="11" t="str">
        <f t="shared" si="33"/>
        <v>Charles G. Koch Charitable Foundation_James Madison University201318000</v>
      </c>
      <c r="C1383" s="11" t="s">
        <v>19</v>
      </c>
      <c r="D1383" s="11" t="s">
        <v>1815</v>
      </c>
      <c r="E1383" s="11" t="s">
        <v>1815</v>
      </c>
      <c r="F1383" s="4">
        <v>18000</v>
      </c>
      <c r="G1383" s="3">
        <v>2013</v>
      </c>
      <c r="H1383" s="3" t="s">
        <v>21</v>
      </c>
      <c r="I1383" s="12"/>
      <c r="J1383" s="3">
        <v>95</v>
      </c>
      <c r="K1383" s="3" t="str">
        <f>IF(VLOOKUP(D1383,'Resources Final'!A:C,3,FALSE)=0,"",VLOOKUP(D1383,'Resources Final'!A:C,3,FALSE))</f>
        <v/>
      </c>
      <c r="L1383" s="3" t="str">
        <f>IF(VLOOKUP(D1383,'Resources Final'!A:D,4,FALSE)=0,"",VLOOKUP(D1383,'Resources Final'!A:D,4,FALSE))</f>
        <v>Y</v>
      </c>
      <c r="M1383" s="3" t="str">
        <f>IF(VLOOKUP(D1383,'Resources Final'!A:E,5,FALSE)=0,"",VLOOKUP(D1383,'Resources Final'!A:E,5,FALSE))</f>
        <v/>
      </c>
      <c r="N1383" s="7" t="str">
        <f>IF(VLOOKUP(D1383,'Resources Final'!A:F,6,FALSE)=0,"",VLOOKUP(D1383,'Resources Final'!A:F,6,FALSE))</f>
        <v/>
      </c>
      <c r="O1383" s="3" t="str">
        <f>IF(VLOOKUP(D1383,'Resources Final'!A:G,7,FALSE)=0,"",VLOOKUP(D1383,'Resources Final'!A:G,7,FALSE))</f>
        <v/>
      </c>
    </row>
    <row r="1384" spans="1:15" x14ac:dyDescent="0.2">
      <c r="A1384" s="11">
        <v>990</v>
      </c>
      <c r="B1384" s="11" t="str">
        <f t="shared" si="33"/>
        <v>Charles G. Koch Charitable Foundation_Johns Hopkins University20135000</v>
      </c>
      <c r="C1384" s="11" t="s">
        <v>19</v>
      </c>
      <c r="D1384" s="11" t="s">
        <v>1857</v>
      </c>
      <c r="E1384" s="11" t="s">
        <v>1857</v>
      </c>
      <c r="F1384" s="4">
        <v>5000</v>
      </c>
      <c r="G1384" s="3">
        <v>2013</v>
      </c>
      <c r="H1384" s="3" t="s">
        <v>21</v>
      </c>
      <c r="I1384" s="12"/>
      <c r="J1384" s="3">
        <v>96</v>
      </c>
      <c r="K1384" s="3" t="str">
        <f>IF(VLOOKUP(D1384,'Resources Final'!A:C,3,FALSE)=0,"",VLOOKUP(D1384,'Resources Final'!A:C,3,FALSE))</f>
        <v/>
      </c>
      <c r="L1384" s="3" t="str">
        <f>IF(VLOOKUP(D1384,'Resources Final'!A:D,4,FALSE)=0,"",VLOOKUP(D1384,'Resources Final'!A:D,4,FALSE))</f>
        <v>Y</v>
      </c>
      <c r="M1384" s="3" t="str">
        <f>IF(VLOOKUP(D1384,'Resources Final'!A:E,5,FALSE)=0,"",VLOOKUP(D1384,'Resources Final'!A:E,5,FALSE))</f>
        <v/>
      </c>
      <c r="N1384" s="7" t="str">
        <f>IF(VLOOKUP(D1384,'Resources Final'!A:F,6,FALSE)=0,"",VLOOKUP(D1384,'Resources Final'!A:F,6,FALSE))</f>
        <v/>
      </c>
      <c r="O1384" s="3" t="str">
        <f>IF(VLOOKUP(D1384,'Resources Final'!A:G,7,FALSE)=0,"",VLOOKUP(D1384,'Resources Final'!A:G,7,FALSE))</f>
        <v/>
      </c>
    </row>
    <row r="1385" spans="1:15" x14ac:dyDescent="0.2">
      <c r="A1385" s="11">
        <v>990</v>
      </c>
      <c r="B1385" s="11" t="str">
        <f t="shared" si="33"/>
        <v>Charles G. Koch Charitable Foundation_Kennesaw State University Research Service Foundation201315000</v>
      </c>
      <c r="C1385" s="11" t="s">
        <v>19</v>
      </c>
      <c r="D1385" s="11" t="s">
        <v>1982</v>
      </c>
      <c r="E1385" s="11" t="s">
        <v>1979</v>
      </c>
      <c r="F1385" s="4">
        <v>15000</v>
      </c>
      <c r="G1385" s="3">
        <v>2013</v>
      </c>
      <c r="H1385" s="3" t="s">
        <v>21</v>
      </c>
      <c r="I1385" s="12"/>
      <c r="J1385" s="3">
        <v>97</v>
      </c>
      <c r="K1385" s="3" t="str">
        <f>IF(VLOOKUP(D1385,'Resources Final'!A:C,3,FALSE)=0,"",VLOOKUP(D1385,'Resources Final'!A:C,3,FALSE))</f>
        <v/>
      </c>
      <c r="L1385" s="3" t="str">
        <f>IF(VLOOKUP(D1385,'Resources Final'!A:D,4,FALSE)=0,"",VLOOKUP(D1385,'Resources Final'!A:D,4,FALSE))</f>
        <v>Y</v>
      </c>
      <c r="M1385" s="3" t="str">
        <f>IF(VLOOKUP(D1385,'Resources Final'!A:E,5,FALSE)=0,"",VLOOKUP(D1385,'Resources Final'!A:E,5,FALSE))</f>
        <v/>
      </c>
      <c r="N1385" s="7" t="str">
        <f>IF(VLOOKUP(D1385,'Resources Final'!A:F,6,FALSE)=0,"",VLOOKUP(D1385,'Resources Final'!A:F,6,FALSE))</f>
        <v/>
      </c>
      <c r="O1385" s="3" t="str">
        <f>IF(VLOOKUP(D1385,'Resources Final'!A:G,7,FALSE)=0,"",VLOOKUP(D1385,'Resources Final'!A:G,7,FALSE))</f>
        <v/>
      </c>
    </row>
    <row r="1386" spans="1:15" x14ac:dyDescent="0.2">
      <c r="A1386" s="11">
        <v>990</v>
      </c>
      <c r="B1386" s="11" t="str">
        <f t="shared" si="33"/>
        <v>Charles G. Koch Charitable Foundation_Kennesaw State University Foundation20135000</v>
      </c>
      <c r="C1386" s="11" t="s">
        <v>19</v>
      </c>
      <c r="D1386" s="11" t="s">
        <v>1980</v>
      </c>
      <c r="E1386" s="11" t="s">
        <v>1979</v>
      </c>
      <c r="F1386" s="4">
        <v>5000</v>
      </c>
      <c r="G1386" s="3">
        <v>2013</v>
      </c>
      <c r="H1386" s="3" t="s">
        <v>21</v>
      </c>
      <c r="I1386" s="12"/>
      <c r="J1386" s="3">
        <v>98</v>
      </c>
      <c r="K1386" s="3" t="str">
        <f>IF(VLOOKUP(D1386,'Resources Final'!A:C,3,FALSE)=0,"",VLOOKUP(D1386,'Resources Final'!A:C,3,FALSE))</f>
        <v/>
      </c>
      <c r="L1386" s="3" t="str">
        <f>IF(VLOOKUP(D1386,'Resources Final'!A:D,4,FALSE)=0,"",VLOOKUP(D1386,'Resources Final'!A:D,4,FALSE))</f>
        <v>Y</v>
      </c>
      <c r="M1386" s="3" t="str">
        <f>IF(VLOOKUP(D1386,'Resources Final'!A:E,5,FALSE)=0,"",VLOOKUP(D1386,'Resources Final'!A:E,5,FALSE))</f>
        <v/>
      </c>
      <c r="N1386" s="7" t="str">
        <f>IF(VLOOKUP(D1386,'Resources Final'!A:F,6,FALSE)=0,"",VLOOKUP(D1386,'Resources Final'!A:F,6,FALSE))</f>
        <v/>
      </c>
      <c r="O1386" s="3" t="str">
        <f>IF(VLOOKUP(D1386,'Resources Final'!A:G,7,FALSE)=0,"",VLOOKUP(D1386,'Resources Final'!A:G,7,FALSE))</f>
        <v/>
      </c>
    </row>
    <row r="1387" spans="1:15" x14ac:dyDescent="0.2">
      <c r="A1387" s="11">
        <v>990</v>
      </c>
      <c r="B1387" s="11" t="str">
        <f t="shared" si="33"/>
        <v>Charles G. Koch Charitable Foundation_Kenyon College201313000</v>
      </c>
      <c r="C1387" s="11" t="s">
        <v>19</v>
      </c>
      <c r="D1387" s="11" t="s">
        <v>1984</v>
      </c>
      <c r="E1387" s="11" t="s">
        <v>1984</v>
      </c>
      <c r="F1387" s="4">
        <v>13000</v>
      </c>
      <c r="G1387" s="3">
        <v>2013</v>
      </c>
      <c r="H1387" s="3" t="s">
        <v>21</v>
      </c>
      <c r="I1387" s="12"/>
      <c r="J1387" s="3">
        <v>99</v>
      </c>
      <c r="K1387" s="3" t="str">
        <f>IF(VLOOKUP(D1387,'Resources Final'!A:C,3,FALSE)=0,"",VLOOKUP(D1387,'Resources Final'!A:C,3,FALSE))</f>
        <v/>
      </c>
      <c r="L1387" s="3" t="str">
        <f>IF(VLOOKUP(D1387,'Resources Final'!A:D,4,FALSE)=0,"",VLOOKUP(D1387,'Resources Final'!A:D,4,FALSE))</f>
        <v>Y</v>
      </c>
      <c r="M1387" s="3" t="str">
        <f>IF(VLOOKUP(D1387,'Resources Final'!A:E,5,FALSE)=0,"",VLOOKUP(D1387,'Resources Final'!A:E,5,FALSE))</f>
        <v/>
      </c>
      <c r="N1387" s="7" t="str">
        <f>IF(VLOOKUP(D1387,'Resources Final'!A:F,6,FALSE)=0,"",VLOOKUP(D1387,'Resources Final'!A:F,6,FALSE))</f>
        <v/>
      </c>
      <c r="O1387" s="3" t="str">
        <f>IF(VLOOKUP(D1387,'Resources Final'!A:G,7,FALSE)=0,"",VLOOKUP(D1387,'Resources Final'!A:G,7,FALSE))</f>
        <v/>
      </c>
    </row>
    <row r="1388" spans="1:15" x14ac:dyDescent="0.2">
      <c r="A1388" s="11">
        <v>990</v>
      </c>
      <c r="B1388" s="11" t="str">
        <f t="shared" si="33"/>
        <v>Charles G. Koch Charitable Foundation_Lake Forest College20137500</v>
      </c>
      <c r="C1388" s="11" t="s">
        <v>19</v>
      </c>
      <c r="D1388" s="11" t="s">
        <v>2089</v>
      </c>
      <c r="E1388" s="11" t="s">
        <v>2089</v>
      </c>
      <c r="F1388" s="4">
        <v>7500</v>
      </c>
      <c r="G1388" s="3">
        <v>2013</v>
      </c>
      <c r="H1388" s="3" t="s">
        <v>21</v>
      </c>
      <c r="I1388" s="12"/>
      <c r="J1388" s="3">
        <v>100</v>
      </c>
      <c r="K1388" s="3" t="str">
        <f>IF(VLOOKUP(D1388,'Resources Final'!A:C,3,FALSE)=0,"",VLOOKUP(D1388,'Resources Final'!A:C,3,FALSE))</f>
        <v/>
      </c>
      <c r="L1388" s="3" t="str">
        <f>IF(VLOOKUP(D1388,'Resources Final'!A:D,4,FALSE)=0,"",VLOOKUP(D1388,'Resources Final'!A:D,4,FALSE))</f>
        <v>Y</v>
      </c>
      <c r="M1388" s="3" t="str">
        <f>IF(VLOOKUP(D1388,'Resources Final'!A:E,5,FALSE)=0,"",VLOOKUP(D1388,'Resources Final'!A:E,5,FALSE))</f>
        <v/>
      </c>
      <c r="N1388" s="7" t="str">
        <f>IF(VLOOKUP(D1388,'Resources Final'!A:F,6,FALSE)=0,"",VLOOKUP(D1388,'Resources Final'!A:F,6,FALSE))</f>
        <v/>
      </c>
      <c r="O1388" s="3" t="str">
        <f>IF(VLOOKUP(D1388,'Resources Final'!A:G,7,FALSE)=0,"",VLOOKUP(D1388,'Resources Final'!A:G,7,FALSE))</f>
        <v/>
      </c>
    </row>
    <row r="1389" spans="1:15" x14ac:dyDescent="0.2">
      <c r="A1389" s="11">
        <v>990</v>
      </c>
      <c r="B1389" s="11" t="str">
        <f t="shared" si="33"/>
        <v>Charles G. Koch Charitable Foundation_Lakeland College20135000</v>
      </c>
      <c r="C1389" s="11" t="s">
        <v>19</v>
      </c>
      <c r="D1389" s="11" t="s">
        <v>2090</v>
      </c>
      <c r="E1389" s="11" t="s">
        <v>2090</v>
      </c>
      <c r="F1389" s="4">
        <v>5000</v>
      </c>
      <c r="G1389" s="3">
        <v>2013</v>
      </c>
      <c r="H1389" s="3" t="s">
        <v>21</v>
      </c>
      <c r="I1389" s="12"/>
      <c r="J1389" s="3">
        <v>101</v>
      </c>
      <c r="K1389" s="3" t="str">
        <f>IF(VLOOKUP(D1389,'Resources Final'!A:C,3,FALSE)=0,"",VLOOKUP(D1389,'Resources Final'!A:C,3,FALSE))</f>
        <v/>
      </c>
      <c r="L1389" s="3" t="str">
        <f>IF(VLOOKUP(D1389,'Resources Final'!A:D,4,FALSE)=0,"",VLOOKUP(D1389,'Resources Final'!A:D,4,FALSE))</f>
        <v>Y</v>
      </c>
      <c r="M1389" s="3" t="str">
        <f>IF(VLOOKUP(D1389,'Resources Final'!A:E,5,FALSE)=0,"",VLOOKUP(D1389,'Resources Final'!A:E,5,FALSE))</f>
        <v/>
      </c>
      <c r="N1389" s="7" t="str">
        <f>IF(VLOOKUP(D1389,'Resources Final'!A:F,6,FALSE)=0,"",VLOOKUP(D1389,'Resources Final'!A:F,6,FALSE))</f>
        <v/>
      </c>
      <c r="O1389" s="3" t="str">
        <f>IF(VLOOKUP(D1389,'Resources Final'!A:G,7,FALSE)=0,"",VLOOKUP(D1389,'Resources Final'!A:G,7,FALSE))</f>
        <v/>
      </c>
    </row>
    <row r="1390" spans="1:15" x14ac:dyDescent="0.2">
      <c r="A1390" s="11">
        <v>990</v>
      </c>
      <c r="B1390" s="11" t="str">
        <f t="shared" si="33"/>
        <v>Charles G. Koch Charitable Foundation_Lee University20137500</v>
      </c>
      <c r="C1390" s="11" t="s">
        <v>19</v>
      </c>
      <c r="D1390" s="11" t="s">
        <v>2128</v>
      </c>
      <c r="E1390" s="11" t="s">
        <v>2128</v>
      </c>
      <c r="F1390" s="4">
        <v>7500</v>
      </c>
      <c r="G1390" s="3">
        <v>2013</v>
      </c>
      <c r="H1390" s="3" t="s">
        <v>21</v>
      </c>
      <c r="I1390" s="12"/>
      <c r="J1390" s="3">
        <v>102</v>
      </c>
      <c r="K1390" s="3" t="str">
        <f>IF(VLOOKUP(D1390,'Resources Final'!A:C,3,FALSE)=0,"",VLOOKUP(D1390,'Resources Final'!A:C,3,FALSE))</f>
        <v/>
      </c>
      <c r="L1390" s="3" t="str">
        <f>IF(VLOOKUP(D1390,'Resources Final'!A:D,4,FALSE)=0,"",VLOOKUP(D1390,'Resources Final'!A:D,4,FALSE))</f>
        <v>Y</v>
      </c>
      <c r="M1390" s="3" t="str">
        <f>IF(VLOOKUP(D1390,'Resources Final'!A:E,5,FALSE)=0,"",VLOOKUP(D1390,'Resources Final'!A:E,5,FALSE))</f>
        <v/>
      </c>
      <c r="N1390" s="7" t="str">
        <f>IF(VLOOKUP(D1390,'Resources Final'!A:F,6,FALSE)=0,"",VLOOKUP(D1390,'Resources Final'!A:F,6,FALSE))</f>
        <v/>
      </c>
      <c r="O1390" s="3" t="str">
        <f>IF(VLOOKUP(D1390,'Resources Final'!A:G,7,FALSE)=0,"",VLOOKUP(D1390,'Resources Final'!A:G,7,FALSE))</f>
        <v/>
      </c>
    </row>
    <row r="1391" spans="1:15" x14ac:dyDescent="0.2">
      <c r="A1391" s="11">
        <v>990</v>
      </c>
      <c r="B1391" s="11" t="str">
        <f t="shared" si="33"/>
        <v>Charles G. Koch Charitable Foundation_Liberty on the Rocks201315000</v>
      </c>
      <c r="C1391" s="11" t="s">
        <v>19</v>
      </c>
      <c r="D1391" s="11" t="s">
        <v>2161</v>
      </c>
      <c r="E1391" s="11" t="s">
        <v>2161</v>
      </c>
      <c r="F1391" s="4">
        <v>15000</v>
      </c>
      <c r="G1391" s="3">
        <v>2013</v>
      </c>
      <c r="H1391" s="3" t="s">
        <v>21</v>
      </c>
      <c r="I1391" s="12"/>
      <c r="J1391" s="3">
        <v>103</v>
      </c>
      <c r="K1391" s="3" t="str">
        <f>IF(VLOOKUP(D1391,'Resources Final'!A:C,3,FALSE)=0,"",VLOOKUP(D1391,'Resources Final'!A:C,3,FALSE))</f>
        <v/>
      </c>
      <c r="L1391" s="3" t="str">
        <f>IF(VLOOKUP(D1391,'Resources Final'!A:D,4,FALSE)=0,"",VLOOKUP(D1391,'Resources Final'!A:D,4,FALSE))</f>
        <v/>
      </c>
      <c r="M1391" s="3" t="str">
        <f>IF(VLOOKUP(D1391,'Resources Final'!A:E,5,FALSE)=0,"",VLOOKUP(D1391,'Resources Final'!A:E,5,FALSE))</f>
        <v/>
      </c>
      <c r="N1391" s="7" t="str">
        <f>IF(VLOOKUP(D1391,'Resources Final'!A:F,6,FALSE)=0,"",VLOOKUP(D1391,'Resources Final'!A:F,6,FALSE))</f>
        <v/>
      </c>
      <c r="O1391" s="3" t="str">
        <f>IF(VLOOKUP(D1391,'Resources Final'!A:G,7,FALSE)=0,"",VLOOKUP(D1391,'Resources Final'!A:G,7,FALSE))</f>
        <v/>
      </c>
    </row>
    <row r="1392" spans="1:15" x14ac:dyDescent="0.2">
      <c r="A1392" s="11">
        <v>990</v>
      </c>
      <c r="B1392" s="11" t="str">
        <f t="shared" si="33"/>
        <v>Charles G. Koch Charitable Foundation_Liberty Source2013653000</v>
      </c>
      <c r="C1392" s="11" t="s">
        <v>19</v>
      </c>
      <c r="D1392" s="11" t="s">
        <v>2162</v>
      </c>
      <c r="E1392" s="11" t="s">
        <v>2162</v>
      </c>
      <c r="F1392" s="4">
        <v>653000</v>
      </c>
      <c r="G1392" s="3">
        <v>2013</v>
      </c>
      <c r="H1392" s="3" t="s">
        <v>21</v>
      </c>
      <c r="I1392" s="12"/>
      <c r="J1392" s="3">
        <v>104</v>
      </c>
      <c r="K1392" s="3" t="str">
        <f>IF(VLOOKUP(D1392,'Resources Final'!A:C,3,FALSE)=0,"",VLOOKUP(D1392,'Resources Final'!A:C,3,FALSE))</f>
        <v/>
      </c>
      <c r="L1392" s="3" t="str">
        <f>IF(VLOOKUP(D1392,'Resources Final'!A:D,4,FALSE)=0,"",VLOOKUP(D1392,'Resources Final'!A:D,4,FALSE))</f>
        <v/>
      </c>
      <c r="M1392" s="3" t="str">
        <f>IF(VLOOKUP(D1392,'Resources Final'!A:E,5,FALSE)=0,"",VLOOKUP(D1392,'Resources Final'!A:E,5,FALSE))</f>
        <v/>
      </c>
      <c r="N1392" s="7" t="str">
        <f>IF(VLOOKUP(D1392,'Resources Final'!A:F,6,FALSE)=0,"",VLOOKUP(D1392,'Resources Final'!A:F,6,FALSE))</f>
        <v/>
      </c>
      <c r="O1392" s="3" t="str">
        <f>IF(VLOOKUP(D1392,'Resources Final'!A:G,7,FALSE)=0,"",VLOOKUP(D1392,'Resources Final'!A:G,7,FALSE))</f>
        <v/>
      </c>
    </row>
    <row r="1393" spans="1:15" x14ac:dyDescent="0.2">
      <c r="A1393" s="11">
        <v>990</v>
      </c>
      <c r="B1393" s="11" t="str">
        <f t="shared" si="33"/>
        <v>Charles G. Koch Charitable Foundation_Liberty University20138000</v>
      </c>
      <c r="C1393" s="11" t="s">
        <v>19</v>
      </c>
      <c r="D1393" s="11" t="s">
        <v>2163</v>
      </c>
      <c r="E1393" s="11" t="s">
        <v>2163</v>
      </c>
      <c r="F1393" s="4">
        <v>8000</v>
      </c>
      <c r="G1393" s="3">
        <v>2013</v>
      </c>
      <c r="H1393" s="3" t="s">
        <v>21</v>
      </c>
      <c r="I1393" s="12"/>
      <c r="J1393" s="3">
        <v>105</v>
      </c>
      <c r="K1393" s="3" t="str">
        <f>IF(VLOOKUP(D1393,'Resources Final'!A:C,3,FALSE)=0,"",VLOOKUP(D1393,'Resources Final'!A:C,3,FALSE))</f>
        <v/>
      </c>
      <c r="L1393" s="3" t="str">
        <f>IF(VLOOKUP(D1393,'Resources Final'!A:D,4,FALSE)=0,"",VLOOKUP(D1393,'Resources Final'!A:D,4,FALSE))</f>
        <v>Y</v>
      </c>
      <c r="M1393" s="3" t="str">
        <f>IF(VLOOKUP(D1393,'Resources Final'!A:E,5,FALSE)=0,"",VLOOKUP(D1393,'Resources Final'!A:E,5,FALSE))</f>
        <v/>
      </c>
      <c r="N1393" s="7" t="str">
        <f>IF(VLOOKUP(D1393,'Resources Final'!A:F,6,FALSE)=0,"",VLOOKUP(D1393,'Resources Final'!A:F,6,FALSE))</f>
        <v/>
      </c>
      <c r="O1393" s="3" t="str">
        <f>IF(VLOOKUP(D1393,'Resources Final'!A:G,7,FALSE)=0,"",VLOOKUP(D1393,'Resources Final'!A:G,7,FALSE))</f>
        <v/>
      </c>
    </row>
    <row r="1394" spans="1:15" x14ac:dyDescent="0.2">
      <c r="A1394" s="11">
        <v>990</v>
      </c>
      <c r="B1394" s="11" t="str">
        <f t="shared" si="33"/>
        <v>Charles G. Koch Charitable Foundation_Lindenwood University201313500</v>
      </c>
      <c r="C1394" s="11" t="s">
        <v>19</v>
      </c>
      <c r="D1394" s="11" t="s">
        <v>2177</v>
      </c>
      <c r="E1394" s="11" t="s">
        <v>2177</v>
      </c>
      <c r="F1394" s="4">
        <v>13500</v>
      </c>
      <c r="G1394" s="3">
        <v>2013</v>
      </c>
      <c r="H1394" s="3" t="s">
        <v>21</v>
      </c>
      <c r="I1394" s="12"/>
      <c r="J1394" s="3">
        <v>106</v>
      </c>
      <c r="K1394" s="3" t="str">
        <f>IF(VLOOKUP(D1394,'Resources Final'!A:C,3,FALSE)=0,"",VLOOKUP(D1394,'Resources Final'!A:C,3,FALSE))</f>
        <v/>
      </c>
      <c r="L1394" s="3" t="str">
        <f>IF(VLOOKUP(D1394,'Resources Final'!A:D,4,FALSE)=0,"",VLOOKUP(D1394,'Resources Final'!A:D,4,FALSE))</f>
        <v>Y</v>
      </c>
      <c r="M1394" s="3" t="str">
        <f>IF(VLOOKUP(D1394,'Resources Final'!A:E,5,FALSE)=0,"",VLOOKUP(D1394,'Resources Final'!A:E,5,FALSE))</f>
        <v/>
      </c>
      <c r="N1394" s="7" t="str">
        <f>IF(VLOOKUP(D1394,'Resources Final'!A:F,6,FALSE)=0,"",VLOOKUP(D1394,'Resources Final'!A:F,6,FALSE))</f>
        <v/>
      </c>
      <c r="O1394" s="3" t="str">
        <f>IF(VLOOKUP(D1394,'Resources Final'!A:G,7,FALSE)=0,"",VLOOKUP(D1394,'Resources Final'!A:G,7,FALSE))</f>
        <v/>
      </c>
    </row>
    <row r="1395" spans="1:15" x14ac:dyDescent="0.2">
      <c r="A1395" s="11">
        <v>990</v>
      </c>
      <c r="B1395" s="11" t="str">
        <f t="shared" si="33"/>
        <v>Charles G. Koch Charitable Foundation_Lipscomb University20134400</v>
      </c>
      <c r="C1395" s="11" t="s">
        <v>19</v>
      </c>
      <c r="D1395" s="11" t="s">
        <v>2185</v>
      </c>
      <c r="E1395" s="11" t="s">
        <v>2185</v>
      </c>
      <c r="F1395" s="4">
        <v>4400</v>
      </c>
      <c r="G1395" s="3">
        <v>2013</v>
      </c>
      <c r="H1395" s="3" t="s">
        <v>21</v>
      </c>
      <c r="I1395" s="12"/>
      <c r="J1395" s="3">
        <v>107</v>
      </c>
      <c r="K1395" s="3" t="str">
        <f>IF(VLOOKUP(D1395,'Resources Final'!A:C,3,FALSE)=0,"",VLOOKUP(D1395,'Resources Final'!A:C,3,FALSE))</f>
        <v/>
      </c>
      <c r="L1395" s="3" t="str">
        <f>IF(VLOOKUP(D1395,'Resources Final'!A:D,4,FALSE)=0,"",VLOOKUP(D1395,'Resources Final'!A:D,4,FALSE))</f>
        <v>Y</v>
      </c>
      <c r="M1395" s="3" t="str">
        <f>IF(VLOOKUP(D1395,'Resources Final'!A:E,5,FALSE)=0,"",VLOOKUP(D1395,'Resources Final'!A:E,5,FALSE))</f>
        <v/>
      </c>
      <c r="N1395" s="7" t="str">
        <f>IF(VLOOKUP(D1395,'Resources Final'!A:F,6,FALSE)=0,"",VLOOKUP(D1395,'Resources Final'!A:F,6,FALSE))</f>
        <v/>
      </c>
      <c r="O1395" s="3" t="str">
        <f>IF(VLOOKUP(D1395,'Resources Final'!A:G,7,FALSE)=0,"",VLOOKUP(D1395,'Resources Final'!A:G,7,FALSE))</f>
        <v/>
      </c>
    </row>
    <row r="1396" spans="1:15" x14ac:dyDescent="0.2">
      <c r="A1396" s="11">
        <v>990</v>
      </c>
      <c r="B1396" s="11" t="str">
        <f t="shared" si="33"/>
        <v>Charles G. Koch Charitable Foundation_Loyola University - New Orleans201342000</v>
      </c>
      <c r="C1396" s="11" t="s">
        <v>19</v>
      </c>
      <c r="D1396" s="11" t="s">
        <v>2214</v>
      </c>
      <c r="E1396" s="11" t="s">
        <v>2213</v>
      </c>
      <c r="F1396" s="4">
        <v>42000</v>
      </c>
      <c r="G1396" s="3">
        <v>2013</v>
      </c>
      <c r="H1396" s="3" t="s">
        <v>21</v>
      </c>
      <c r="I1396" s="12"/>
      <c r="J1396" s="3">
        <v>108</v>
      </c>
      <c r="K1396" s="3" t="str">
        <f>IF(VLOOKUP(D1396,'Resources Final'!A:C,3,FALSE)=0,"",VLOOKUP(D1396,'Resources Final'!A:C,3,FALSE))</f>
        <v/>
      </c>
      <c r="L1396" s="3" t="str">
        <f>IF(VLOOKUP(D1396,'Resources Final'!A:D,4,FALSE)=0,"",VLOOKUP(D1396,'Resources Final'!A:D,4,FALSE))</f>
        <v>Y</v>
      </c>
      <c r="M1396" s="3" t="str">
        <f>IF(VLOOKUP(D1396,'Resources Final'!A:E,5,FALSE)=0,"",VLOOKUP(D1396,'Resources Final'!A:E,5,FALSE))</f>
        <v/>
      </c>
      <c r="N1396" s="7" t="str">
        <f>IF(VLOOKUP(D1396,'Resources Final'!A:F,6,FALSE)=0,"",VLOOKUP(D1396,'Resources Final'!A:F,6,FALSE))</f>
        <v/>
      </c>
      <c r="O1396" s="3" t="str">
        <f>IF(VLOOKUP(D1396,'Resources Final'!A:G,7,FALSE)=0,"",VLOOKUP(D1396,'Resources Final'!A:G,7,FALSE))</f>
        <v/>
      </c>
    </row>
    <row r="1397" spans="1:15" x14ac:dyDescent="0.2">
      <c r="A1397" s="11">
        <v>990</v>
      </c>
      <c r="B1397" s="11" t="str">
        <f t="shared" si="33"/>
        <v>Charles G. Koch Charitable Foundation_Manhattan Institute for Policy Research2013198000</v>
      </c>
      <c r="C1397" s="11" t="s">
        <v>19</v>
      </c>
      <c r="D1397" s="11" t="s">
        <v>2312</v>
      </c>
      <c r="E1397" s="11" t="s">
        <v>2312</v>
      </c>
      <c r="F1397" s="4">
        <v>198000</v>
      </c>
      <c r="G1397" s="3">
        <v>2013</v>
      </c>
      <c r="H1397" s="3" t="s">
        <v>21</v>
      </c>
      <c r="I1397" s="12"/>
      <c r="J1397" s="3">
        <v>109</v>
      </c>
      <c r="K1397" s="3" t="str">
        <f>IF(VLOOKUP(D1397,'Resources Final'!A:C,3,FALSE)=0,"",VLOOKUP(D1397,'Resources Final'!A:C,3,FALSE))</f>
        <v/>
      </c>
      <c r="L1397" s="3" t="str">
        <f>IF(VLOOKUP(D1397,'Resources Final'!A:D,4,FALSE)=0,"",VLOOKUP(D1397,'Resources Final'!A:D,4,FALSE))</f>
        <v/>
      </c>
      <c r="M1397" s="3" t="str">
        <f>IF(VLOOKUP(D1397,'Resources Final'!A:E,5,FALSE)=0,"",VLOOKUP(D1397,'Resources Final'!A:E,5,FALSE))</f>
        <v/>
      </c>
      <c r="N1397" s="7" t="str">
        <f>IF(VLOOKUP(D1397,'Resources Final'!A:F,6,FALSE)=0,"",VLOOKUP(D1397,'Resources Final'!A:F,6,FALSE))</f>
        <v>https://www.desmogblog.com/manhattan-institute-policy-research</v>
      </c>
      <c r="O1397" s="3" t="str">
        <f>IF(VLOOKUP(D1397,'Resources Final'!A:G,7,FALSE)=0,"",VLOOKUP(D1397,'Resources Final'!A:G,7,FALSE))</f>
        <v>Desmog</v>
      </c>
    </row>
    <row r="1398" spans="1:15" x14ac:dyDescent="0.2">
      <c r="A1398" s="11">
        <v>990</v>
      </c>
      <c r="B1398" s="11" t="str">
        <f t="shared" si="33"/>
        <v>Charles G. Koch Charitable Foundation_McGill University201310000</v>
      </c>
      <c r="C1398" s="11" t="s">
        <v>19</v>
      </c>
      <c r="D1398" s="11" t="s">
        <v>2386</v>
      </c>
      <c r="E1398" s="11" t="s">
        <v>2386</v>
      </c>
      <c r="F1398" s="4">
        <v>10000</v>
      </c>
      <c r="G1398" s="3">
        <v>2013</v>
      </c>
      <c r="H1398" s="3" t="s">
        <v>21</v>
      </c>
      <c r="I1398" s="12"/>
      <c r="J1398" s="3">
        <v>110</v>
      </c>
      <c r="K1398" s="3" t="str">
        <f>IF(VLOOKUP(D1398,'Resources Final'!A:C,3,FALSE)=0,"",VLOOKUP(D1398,'Resources Final'!A:C,3,FALSE))</f>
        <v/>
      </c>
      <c r="L1398" s="3" t="str">
        <f>IF(VLOOKUP(D1398,'Resources Final'!A:D,4,FALSE)=0,"",VLOOKUP(D1398,'Resources Final'!A:D,4,FALSE))</f>
        <v>Y</v>
      </c>
      <c r="M1398" s="3" t="str">
        <f>IF(VLOOKUP(D1398,'Resources Final'!A:E,5,FALSE)=0,"",VLOOKUP(D1398,'Resources Final'!A:E,5,FALSE))</f>
        <v/>
      </c>
      <c r="N1398" s="7" t="str">
        <f>IF(VLOOKUP(D1398,'Resources Final'!A:F,6,FALSE)=0,"",VLOOKUP(D1398,'Resources Final'!A:F,6,FALSE))</f>
        <v/>
      </c>
      <c r="O1398" s="3" t="str">
        <f>IF(VLOOKUP(D1398,'Resources Final'!A:G,7,FALSE)=0,"",VLOOKUP(D1398,'Resources Final'!A:G,7,FALSE))</f>
        <v/>
      </c>
    </row>
    <row r="1399" spans="1:15" x14ac:dyDescent="0.2">
      <c r="A1399" s="11">
        <v>990</v>
      </c>
      <c r="B1399" s="11" t="str">
        <f t="shared" si="33"/>
        <v>Charles G. Koch Charitable Foundation_McKendree University20137000</v>
      </c>
      <c r="C1399" s="11" t="s">
        <v>19</v>
      </c>
      <c r="D1399" s="11" t="s">
        <v>2398</v>
      </c>
      <c r="E1399" s="11" t="s">
        <v>2398</v>
      </c>
      <c r="F1399" s="4">
        <v>7000</v>
      </c>
      <c r="G1399" s="3">
        <v>2013</v>
      </c>
      <c r="H1399" s="3" t="s">
        <v>21</v>
      </c>
      <c r="I1399" s="12"/>
      <c r="J1399" s="3">
        <v>111</v>
      </c>
      <c r="K1399" s="3" t="str">
        <f>IF(VLOOKUP(D1399,'Resources Final'!A:C,3,FALSE)=0,"",VLOOKUP(D1399,'Resources Final'!A:C,3,FALSE))</f>
        <v/>
      </c>
      <c r="L1399" s="3" t="str">
        <f>IF(VLOOKUP(D1399,'Resources Final'!A:D,4,FALSE)=0,"",VLOOKUP(D1399,'Resources Final'!A:D,4,FALSE))</f>
        <v>Y</v>
      </c>
      <c r="M1399" s="3" t="str">
        <f>IF(VLOOKUP(D1399,'Resources Final'!A:E,5,FALSE)=0,"",VLOOKUP(D1399,'Resources Final'!A:E,5,FALSE))</f>
        <v/>
      </c>
      <c r="N1399" s="7" t="str">
        <f>IF(VLOOKUP(D1399,'Resources Final'!A:F,6,FALSE)=0,"",VLOOKUP(D1399,'Resources Final'!A:F,6,FALSE))</f>
        <v/>
      </c>
      <c r="O1399" s="3" t="str">
        <f>IF(VLOOKUP(D1399,'Resources Final'!A:G,7,FALSE)=0,"",VLOOKUP(D1399,'Resources Final'!A:G,7,FALSE))</f>
        <v/>
      </c>
    </row>
    <row r="1400" spans="1:15" x14ac:dyDescent="0.2">
      <c r="A1400" s="11">
        <v>990</v>
      </c>
      <c r="B1400" s="11" t="str">
        <f t="shared" si="33"/>
        <v>Charles G. Koch Charitable Foundation_Mercer University201315200</v>
      </c>
      <c r="C1400" s="11" t="s">
        <v>19</v>
      </c>
      <c r="D1400" s="11" t="s">
        <v>2433</v>
      </c>
      <c r="E1400" s="11" t="s">
        <v>2433</v>
      </c>
      <c r="F1400" s="4">
        <v>15200</v>
      </c>
      <c r="G1400" s="3">
        <v>2013</v>
      </c>
      <c r="H1400" s="3" t="s">
        <v>21</v>
      </c>
      <c r="I1400" s="12"/>
      <c r="J1400" s="3">
        <v>112</v>
      </c>
      <c r="K1400" s="3" t="str">
        <f>IF(VLOOKUP(D1400,'Resources Final'!A:C,3,FALSE)=0,"",VLOOKUP(D1400,'Resources Final'!A:C,3,FALSE))</f>
        <v/>
      </c>
      <c r="L1400" s="3" t="str">
        <f>IF(VLOOKUP(D1400,'Resources Final'!A:D,4,FALSE)=0,"",VLOOKUP(D1400,'Resources Final'!A:D,4,FALSE))</f>
        <v>Y</v>
      </c>
      <c r="M1400" s="3" t="str">
        <f>IF(VLOOKUP(D1400,'Resources Final'!A:E,5,FALSE)=0,"",VLOOKUP(D1400,'Resources Final'!A:E,5,FALSE))</f>
        <v/>
      </c>
      <c r="N1400" s="7" t="str">
        <f>IF(VLOOKUP(D1400,'Resources Final'!A:F,6,FALSE)=0,"",VLOOKUP(D1400,'Resources Final'!A:F,6,FALSE))</f>
        <v/>
      </c>
      <c r="O1400" s="3" t="str">
        <f>IF(VLOOKUP(D1400,'Resources Final'!A:G,7,FALSE)=0,"",VLOOKUP(D1400,'Resources Final'!A:G,7,FALSE))</f>
        <v/>
      </c>
    </row>
    <row r="1401" spans="1:15" x14ac:dyDescent="0.2">
      <c r="A1401" s="11">
        <v>990</v>
      </c>
      <c r="B1401" s="11" t="str">
        <f t="shared" si="33"/>
        <v>Charles G. Koch Charitable Foundation_Metropolitan State University of Denver Foundation201315000</v>
      </c>
      <c r="C1401" s="11" t="s">
        <v>19</v>
      </c>
      <c r="D1401" s="11" t="s">
        <v>2439</v>
      </c>
      <c r="E1401" s="11" t="s">
        <v>2440</v>
      </c>
      <c r="F1401" s="4">
        <v>15000</v>
      </c>
      <c r="G1401" s="3">
        <v>2013</v>
      </c>
      <c r="H1401" s="3" t="s">
        <v>21</v>
      </c>
      <c r="I1401" s="12"/>
      <c r="J1401" s="3">
        <v>113</v>
      </c>
      <c r="K1401" s="3" t="str">
        <f>IF(VLOOKUP(D1401,'Resources Final'!A:C,3,FALSE)=0,"",VLOOKUP(D1401,'Resources Final'!A:C,3,FALSE))</f>
        <v/>
      </c>
      <c r="L1401" s="3" t="str">
        <f>IF(VLOOKUP(D1401,'Resources Final'!A:D,4,FALSE)=0,"",VLOOKUP(D1401,'Resources Final'!A:D,4,FALSE))</f>
        <v>Y</v>
      </c>
      <c r="M1401" s="3" t="str">
        <f>IF(VLOOKUP(D1401,'Resources Final'!A:E,5,FALSE)=0,"",VLOOKUP(D1401,'Resources Final'!A:E,5,FALSE))</f>
        <v/>
      </c>
      <c r="N1401" s="7" t="str">
        <f>IF(VLOOKUP(D1401,'Resources Final'!A:F,6,FALSE)=0,"",VLOOKUP(D1401,'Resources Final'!A:F,6,FALSE))</f>
        <v/>
      </c>
      <c r="O1401" s="3" t="str">
        <f>IF(VLOOKUP(D1401,'Resources Final'!A:G,7,FALSE)=0,"",VLOOKUP(D1401,'Resources Final'!A:G,7,FALSE))</f>
        <v/>
      </c>
    </row>
    <row r="1402" spans="1:15" x14ac:dyDescent="0.2">
      <c r="A1402" s="11">
        <v>990</v>
      </c>
      <c r="B1402" s="11" t="str">
        <f t="shared" si="33"/>
        <v>Charles G. Koch Charitable Foundation_Michigan State University201322500</v>
      </c>
      <c r="C1402" s="11" t="s">
        <v>19</v>
      </c>
      <c r="D1402" s="11" t="s">
        <v>2450</v>
      </c>
      <c r="E1402" s="11" t="s">
        <v>2450</v>
      </c>
      <c r="F1402" s="4">
        <v>22500</v>
      </c>
      <c r="G1402" s="3">
        <v>2013</v>
      </c>
      <c r="H1402" s="3" t="s">
        <v>21</v>
      </c>
      <c r="I1402" s="12"/>
      <c r="J1402" s="3">
        <v>114</v>
      </c>
      <c r="K1402" s="3" t="str">
        <f>IF(VLOOKUP(D1402,'Resources Final'!A:C,3,FALSE)=0,"",VLOOKUP(D1402,'Resources Final'!A:C,3,FALSE))</f>
        <v/>
      </c>
      <c r="L1402" s="3" t="str">
        <f>IF(VLOOKUP(D1402,'Resources Final'!A:D,4,FALSE)=0,"",VLOOKUP(D1402,'Resources Final'!A:D,4,FALSE))</f>
        <v>Y</v>
      </c>
      <c r="M1402" s="3" t="str">
        <f>IF(VLOOKUP(D1402,'Resources Final'!A:E,5,FALSE)=0,"",VLOOKUP(D1402,'Resources Final'!A:E,5,FALSE))</f>
        <v/>
      </c>
      <c r="N1402" s="7" t="str">
        <f>IF(VLOOKUP(D1402,'Resources Final'!A:F,6,FALSE)=0,"",VLOOKUP(D1402,'Resources Final'!A:F,6,FALSE))</f>
        <v/>
      </c>
      <c r="O1402" s="3" t="str">
        <f>IF(VLOOKUP(D1402,'Resources Final'!A:G,7,FALSE)=0,"",VLOOKUP(D1402,'Resources Final'!A:G,7,FALSE))</f>
        <v/>
      </c>
    </row>
    <row r="1403" spans="1:15" x14ac:dyDescent="0.2">
      <c r="A1403" s="11">
        <v>990</v>
      </c>
      <c r="B1403" s="11" t="str">
        <f t="shared" si="33"/>
        <v>Charles G. Koch Charitable Foundation_Middle Tennessee State University Foundation Wood-Stegall Center20137000</v>
      </c>
      <c r="C1403" s="11" t="s">
        <v>19</v>
      </c>
      <c r="D1403" s="11" t="s">
        <v>2454</v>
      </c>
      <c r="E1403" s="11" t="s">
        <v>2453</v>
      </c>
      <c r="F1403" s="4">
        <v>7000</v>
      </c>
      <c r="G1403" s="3">
        <v>2013</v>
      </c>
      <c r="H1403" s="3" t="s">
        <v>21</v>
      </c>
      <c r="I1403" s="12"/>
      <c r="J1403" s="3">
        <v>115</v>
      </c>
      <c r="K1403" s="3" t="str">
        <f>IF(VLOOKUP(D1403,'Resources Final'!A:C,3,FALSE)=0,"",VLOOKUP(D1403,'Resources Final'!A:C,3,FALSE))</f>
        <v/>
      </c>
      <c r="L1403" s="3" t="str">
        <f>IF(VLOOKUP(D1403,'Resources Final'!A:D,4,FALSE)=0,"",VLOOKUP(D1403,'Resources Final'!A:D,4,FALSE))</f>
        <v>Y</v>
      </c>
      <c r="M1403" s="3" t="str">
        <f>IF(VLOOKUP(D1403,'Resources Final'!A:E,5,FALSE)=0,"",VLOOKUP(D1403,'Resources Final'!A:E,5,FALSE))</f>
        <v/>
      </c>
      <c r="N1403" s="7" t="str">
        <f>IF(VLOOKUP(D1403,'Resources Final'!A:F,6,FALSE)=0,"",VLOOKUP(D1403,'Resources Final'!A:F,6,FALSE))</f>
        <v/>
      </c>
      <c r="O1403" s="3" t="str">
        <f>IF(VLOOKUP(D1403,'Resources Final'!A:G,7,FALSE)=0,"",VLOOKUP(D1403,'Resources Final'!A:G,7,FALSE))</f>
        <v/>
      </c>
    </row>
    <row r="1404" spans="1:15" x14ac:dyDescent="0.2">
      <c r="A1404" s="11">
        <v>990</v>
      </c>
      <c r="B1404" s="11" t="str">
        <f t="shared" si="33"/>
        <v>Charles G. Koch Charitable Foundation_mikeroweWORKS Foundation201350000</v>
      </c>
      <c r="C1404" s="11" t="s">
        <v>19</v>
      </c>
      <c r="D1404" s="11" t="s">
        <v>2460</v>
      </c>
      <c r="E1404" s="11" t="s">
        <v>2460</v>
      </c>
      <c r="F1404" s="4">
        <v>50000</v>
      </c>
      <c r="G1404" s="3">
        <v>2013</v>
      </c>
      <c r="H1404" s="3" t="s">
        <v>21</v>
      </c>
      <c r="I1404" s="12"/>
      <c r="J1404" s="3">
        <v>116</v>
      </c>
      <c r="K1404" s="3" t="str">
        <f>IF(VLOOKUP(D1404,'Resources Final'!A:C,3,FALSE)=0,"",VLOOKUP(D1404,'Resources Final'!A:C,3,FALSE))</f>
        <v/>
      </c>
      <c r="L1404" s="3" t="str">
        <f>IF(VLOOKUP(D1404,'Resources Final'!A:D,4,FALSE)=0,"",VLOOKUP(D1404,'Resources Final'!A:D,4,FALSE))</f>
        <v/>
      </c>
      <c r="M1404" s="3" t="str">
        <f>IF(VLOOKUP(D1404,'Resources Final'!A:E,5,FALSE)=0,"",VLOOKUP(D1404,'Resources Final'!A:E,5,FALSE))</f>
        <v/>
      </c>
      <c r="N1404" s="7" t="str">
        <f>IF(VLOOKUP(D1404,'Resources Final'!A:F,6,FALSE)=0,"",VLOOKUP(D1404,'Resources Final'!A:F,6,FALSE))</f>
        <v/>
      </c>
      <c r="O1404" s="3" t="str">
        <f>IF(VLOOKUP(D1404,'Resources Final'!A:G,7,FALSE)=0,"",VLOOKUP(D1404,'Resources Final'!A:G,7,FALSE))</f>
        <v/>
      </c>
    </row>
    <row r="1405" spans="1:15" x14ac:dyDescent="0.2">
      <c r="A1405" s="11">
        <v>990</v>
      </c>
      <c r="B1405" s="11" t="str">
        <f t="shared" si="33"/>
        <v>Charles G. Koch Charitable Foundation_Millikin University20135000</v>
      </c>
      <c r="C1405" s="11" t="s">
        <v>19</v>
      </c>
      <c r="D1405" s="11" t="s">
        <v>2468</v>
      </c>
      <c r="E1405" s="11" t="s">
        <v>2468</v>
      </c>
      <c r="F1405" s="4">
        <v>5000</v>
      </c>
      <c r="G1405" s="3">
        <v>2013</v>
      </c>
      <c r="H1405" s="3" t="s">
        <v>21</v>
      </c>
      <c r="I1405" s="12"/>
      <c r="J1405" s="3">
        <v>117</v>
      </c>
      <c r="K1405" s="3" t="str">
        <f>IF(VLOOKUP(D1405,'Resources Final'!A:C,3,FALSE)=0,"",VLOOKUP(D1405,'Resources Final'!A:C,3,FALSE))</f>
        <v/>
      </c>
      <c r="L1405" s="3" t="str">
        <f>IF(VLOOKUP(D1405,'Resources Final'!A:D,4,FALSE)=0,"",VLOOKUP(D1405,'Resources Final'!A:D,4,FALSE))</f>
        <v>Y</v>
      </c>
      <c r="M1405" s="3" t="str">
        <f>IF(VLOOKUP(D1405,'Resources Final'!A:E,5,FALSE)=0,"",VLOOKUP(D1405,'Resources Final'!A:E,5,FALSE))</f>
        <v/>
      </c>
      <c r="N1405" s="7" t="str">
        <f>IF(VLOOKUP(D1405,'Resources Final'!A:F,6,FALSE)=0,"",VLOOKUP(D1405,'Resources Final'!A:F,6,FALSE))</f>
        <v/>
      </c>
      <c r="O1405" s="3" t="str">
        <f>IF(VLOOKUP(D1405,'Resources Final'!A:G,7,FALSE)=0,"",VLOOKUP(D1405,'Resources Final'!A:G,7,FALSE))</f>
        <v/>
      </c>
    </row>
    <row r="1406" spans="1:15" x14ac:dyDescent="0.2">
      <c r="A1406" s="11">
        <v>990</v>
      </c>
      <c r="B1406" s="11" t="str">
        <f t="shared" si="33"/>
        <v>Charles G. Koch Charitable Foundation_Millsaps College20135000</v>
      </c>
      <c r="C1406" s="11" t="s">
        <v>19</v>
      </c>
      <c r="D1406" s="11" t="s">
        <v>2473</v>
      </c>
      <c r="E1406" s="11" t="s">
        <v>2473</v>
      </c>
      <c r="F1406" s="4">
        <v>5000</v>
      </c>
      <c r="G1406" s="3">
        <v>2013</v>
      </c>
      <c r="H1406" s="3" t="s">
        <v>21</v>
      </c>
      <c r="I1406" s="12"/>
      <c r="J1406" s="3">
        <v>118</v>
      </c>
      <c r="K1406" s="3" t="str">
        <f>IF(VLOOKUP(D1406,'Resources Final'!A:C,3,FALSE)=0,"",VLOOKUP(D1406,'Resources Final'!A:C,3,FALSE))</f>
        <v/>
      </c>
      <c r="L1406" s="3" t="str">
        <f>IF(VLOOKUP(D1406,'Resources Final'!A:D,4,FALSE)=0,"",VLOOKUP(D1406,'Resources Final'!A:D,4,FALSE))</f>
        <v>Y</v>
      </c>
      <c r="M1406" s="3" t="str">
        <f>IF(VLOOKUP(D1406,'Resources Final'!A:E,5,FALSE)=0,"",VLOOKUP(D1406,'Resources Final'!A:E,5,FALSE))</f>
        <v/>
      </c>
      <c r="N1406" s="7" t="str">
        <f>IF(VLOOKUP(D1406,'Resources Final'!A:F,6,FALSE)=0,"",VLOOKUP(D1406,'Resources Final'!A:F,6,FALSE))</f>
        <v/>
      </c>
      <c r="O1406" s="3" t="str">
        <f>IF(VLOOKUP(D1406,'Resources Final'!A:G,7,FALSE)=0,"",VLOOKUP(D1406,'Resources Final'!A:G,7,FALSE))</f>
        <v/>
      </c>
    </row>
    <row r="1407" spans="1:15" x14ac:dyDescent="0.2">
      <c r="A1407" s="11">
        <v>990</v>
      </c>
      <c r="B1407" s="11" t="str">
        <f t="shared" si="33"/>
        <v>Charles G. Koch Charitable Foundation_Mississippi State University201320000</v>
      </c>
      <c r="C1407" s="11" t="s">
        <v>19</v>
      </c>
      <c r="D1407" s="11" t="s">
        <v>2487</v>
      </c>
      <c r="E1407" s="11" t="s">
        <v>2487</v>
      </c>
      <c r="F1407" s="4">
        <v>20000</v>
      </c>
      <c r="G1407" s="3">
        <v>2013</v>
      </c>
      <c r="H1407" s="3" t="s">
        <v>21</v>
      </c>
      <c r="I1407" s="12"/>
      <c r="J1407" s="3">
        <v>119</v>
      </c>
      <c r="K1407" s="3" t="str">
        <f>IF(VLOOKUP(D1407,'Resources Final'!A:C,3,FALSE)=0,"",VLOOKUP(D1407,'Resources Final'!A:C,3,FALSE))</f>
        <v/>
      </c>
      <c r="L1407" s="3" t="str">
        <f>IF(VLOOKUP(D1407,'Resources Final'!A:D,4,FALSE)=0,"",VLOOKUP(D1407,'Resources Final'!A:D,4,FALSE))</f>
        <v>Y</v>
      </c>
      <c r="M1407" s="3" t="str">
        <f>IF(VLOOKUP(D1407,'Resources Final'!A:E,5,FALSE)=0,"",VLOOKUP(D1407,'Resources Final'!A:E,5,FALSE))</f>
        <v/>
      </c>
      <c r="N1407" s="7" t="str">
        <f>IF(VLOOKUP(D1407,'Resources Final'!A:F,6,FALSE)=0,"",VLOOKUP(D1407,'Resources Final'!A:F,6,FALSE))</f>
        <v/>
      </c>
      <c r="O1407" s="3" t="str">
        <f>IF(VLOOKUP(D1407,'Resources Final'!A:G,7,FALSE)=0,"",VLOOKUP(D1407,'Resources Final'!A:G,7,FALSE))</f>
        <v/>
      </c>
    </row>
    <row r="1408" spans="1:15" x14ac:dyDescent="0.2">
      <c r="A1408" s="11">
        <v>990</v>
      </c>
      <c r="B1408" s="11" t="str">
        <f t="shared" si="33"/>
        <v>Charles G. Koch Charitable Foundation_Montana State University - Bozeman Dept of Agricultural Economics20139000</v>
      </c>
      <c r="C1408" s="11" t="s">
        <v>19</v>
      </c>
      <c r="D1408" s="11" t="s">
        <v>2511</v>
      </c>
      <c r="E1408" s="11" t="s">
        <v>2509</v>
      </c>
      <c r="F1408" s="4">
        <v>9000</v>
      </c>
      <c r="G1408" s="3">
        <v>2013</v>
      </c>
      <c r="H1408" s="3" t="s">
        <v>21</v>
      </c>
      <c r="I1408" s="12"/>
      <c r="J1408" s="3">
        <v>120</v>
      </c>
      <c r="K1408" s="3" t="str">
        <f>IF(VLOOKUP(D1408,'Resources Final'!A:C,3,FALSE)=0,"",VLOOKUP(D1408,'Resources Final'!A:C,3,FALSE))</f>
        <v/>
      </c>
      <c r="L1408" s="3" t="str">
        <f>IF(VLOOKUP(D1408,'Resources Final'!A:D,4,FALSE)=0,"",VLOOKUP(D1408,'Resources Final'!A:D,4,FALSE))</f>
        <v>Y</v>
      </c>
      <c r="M1408" s="3" t="str">
        <f>IF(VLOOKUP(D1408,'Resources Final'!A:E,5,FALSE)=0,"",VLOOKUP(D1408,'Resources Final'!A:E,5,FALSE))</f>
        <v/>
      </c>
      <c r="N1408" s="7" t="str">
        <f>IF(VLOOKUP(D1408,'Resources Final'!A:F,6,FALSE)=0,"",VLOOKUP(D1408,'Resources Final'!A:F,6,FALSE))</f>
        <v/>
      </c>
      <c r="O1408" s="3" t="str">
        <f>IF(VLOOKUP(D1408,'Resources Final'!A:G,7,FALSE)=0,"",VLOOKUP(D1408,'Resources Final'!A:G,7,FALSE))</f>
        <v/>
      </c>
    </row>
    <row r="1409" spans="1:15" x14ac:dyDescent="0.2">
      <c r="A1409" s="11">
        <v>990</v>
      </c>
      <c r="B1409" s="11" t="str">
        <f t="shared" si="33"/>
        <v>Charles G. Koch Charitable Foundation_Montclair State University Foundation201315000</v>
      </c>
      <c r="C1409" s="11" t="s">
        <v>19</v>
      </c>
      <c r="D1409" s="11" t="s">
        <v>2514</v>
      </c>
      <c r="E1409" s="11" t="s">
        <v>2509</v>
      </c>
      <c r="F1409" s="4">
        <v>15000</v>
      </c>
      <c r="G1409" s="3">
        <v>2013</v>
      </c>
      <c r="H1409" s="3" t="s">
        <v>21</v>
      </c>
      <c r="I1409" s="12"/>
      <c r="J1409" s="3">
        <v>121</v>
      </c>
      <c r="K1409" s="3" t="str">
        <f>IF(VLOOKUP(D1409,'Resources Final'!A:C,3,FALSE)=0,"",VLOOKUP(D1409,'Resources Final'!A:C,3,FALSE))</f>
        <v/>
      </c>
      <c r="L1409" s="3" t="str">
        <f>IF(VLOOKUP(D1409,'Resources Final'!A:D,4,FALSE)=0,"",VLOOKUP(D1409,'Resources Final'!A:D,4,FALSE))</f>
        <v>Y</v>
      </c>
      <c r="M1409" s="3" t="str">
        <f>IF(VLOOKUP(D1409,'Resources Final'!A:E,5,FALSE)=0,"",VLOOKUP(D1409,'Resources Final'!A:E,5,FALSE))</f>
        <v/>
      </c>
      <c r="N1409" s="7" t="str">
        <f>IF(VLOOKUP(D1409,'Resources Final'!A:F,6,FALSE)=0,"",VLOOKUP(D1409,'Resources Final'!A:F,6,FALSE))</f>
        <v/>
      </c>
      <c r="O1409" s="3" t="str">
        <f>IF(VLOOKUP(D1409,'Resources Final'!A:G,7,FALSE)=0,"",VLOOKUP(D1409,'Resources Final'!A:G,7,FALSE))</f>
        <v/>
      </c>
    </row>
    <row r="1410" spans="1:15" x14ac:dyDescent="0.2">
      <c r="A1410" s="11">
        <v>990</v>
      </c>
      <c r="B1410" s="11" t="str">
        <f t="shared" si="33"/>
        <v>Charles G. Koch Charitable Foundation_Morehead State University201315000</v>
      </c>
      <c r="C1410" s="11" t="s">
        <v>19</v>
      </c>
      <c r="D1410" s="11" t="s">
        <v>2528</v>
      </c>
      <c r="E1410" s="11" t="s">
        <v>2528</v>
      </c>
      <c r="F1410" s="4">
        <v>15000</v>
      </c>
      <c r="G1410" s="3">
        <v>2013</v>
      </c>
      <c r="H1410" s="3" t="s">
        <v>21</v>
      </c>
      <c r="I1410" s="12"/>
      <c r="J1410" s="3">
        <v>122</v>
      </c>
      <c r="K1410" s="3" t="str">
        <f>IF(VLOOKUP(D1410,'Resources Final'!A:C,3,FALSE)=0,"",VLOOKUP(D1410,'Resources Final'!A:C,3,FALSE))</f>
        <v/>
      </c>
      <c r="L1410" s="3" t="str">
        <f>IF(VLOOKUP(D1410,'Resources Final'!A:D,4,FALSE)=0,"",VLOOKUP(D1410,'Resources Final'!A:D,4,FALSE))</f>
        <v>Y</v>
      </c>
      <c r="M1410" s="3" t="str">
        <f>IF(VLOOKUP(D1410,'Resources Final'!A:E,5,FALSE)=0,"",VLOOKUP(D1410,'Resources Final'!A:E,5,FALSE))</f>
        <v/>
      </c>
      <c r="N1410" s="7" t="str">
        <f>IF(VLOOKUP(D1410,'Resources Final'!A:F,6,FALSE)=0,"",VLOOKUP(D1410,'Resources Final'!A:F,6,FALSE))</f>
        <v/>
      </c>
      <c r="O1410" s="3" t="str">
        <f>IF(VLOOKUP(D1410,'Resources Final'!A:G,7,FALSE)=0,"",VLOOKUP(D1410,'Resources Final'!A:G,7,FALSE))</f>
        <v/>
      </c>
    </row>
    <row r="1411" spans="1:15" x14ac:dyDescent="0.2">
      <c r="A1411" s="11">
        <v>990</v>
      </c>
      <c r="B1411" s="11" t="str">
        <f t="shared" si="33"/>
        <v>Charles G. Koch Charitable Foundation_Mount Holyoke College20135000</v>
      </c>
      <c r="C1411" s="11" t="s">
        <v>19</v>
      </c>
      <c r="D1411" s="11" t="s">
        <v>2545</v>
      </c>
      <c r="E1411" s="11" t="s">
        <v>2545</v>
      </c>
      <c r="F1411" s="4">
        <v>5000</v>
      </c>
      <c r="G1411" s="3">
        <v>2013</v>
      </c>
      <c r="H1411" s="3" t="s">
        <v>21</v>
      </c>
      <c r="I1411" s="12"/>
      <c r="J1411" s="3">
        <v>123</v>
      </c>
      <c r="K1411" s="3" t="str">
        <f>IF(VLOOKUP(D1411,'Resources Final'!A:C,3,FALSE)=0,"",VLOOKUP(D1411,'Resources Final'!A:C,3,FALSE))</f>
        <v/>
      </c>
      <c r="L1411" s="3" t="str">
        <f>IF(VLOOKUP(D1411,'Resources Final'!A:D,4,FALSE)=0,"",VLOOKUP(D1411,'Resources Final'!A:D,4,FALSE))</f>
        <v>Y</v>
      </c>
      <c r="M1411" s="3" t="str">
        <f>IF(VLOOKUP(D1411,'Resources Final'!A:E,5,FALSE)=0,"",VLOOKUP(D1411,'Resources Final'!A:E,5,FALSE))</f>
        <v/>
      </c>
      <c r="N1411" s="7" t="str">
        <f>IF(VLOOKUP(D1411,'Resources Final'!A:F,6,FALSE)=0,"",VLOOKUP(D1411,'Resources Final'!A:F,6,FALSE))</f>
        <v/>
      </c>
      <c r="O1411" s="3" t="str">
        <f>IF(VLOOKUP(D1411,'Resources Final'!A:G,7,FALSE)=0,"",VLOOKUP(D1411,'Resources Final'!A:G,7,FALSE))</f>
        <v/>
      </c>
    </row>
    <row r="1412" spans="1:15" x14ac:dyDescent="0.2">
      <c r="A1412" s="11">
        <v>990</v>
      </c>
      <c r="B1412" s="11" t="str">
        <f t="shared" si="33"/>
        <v>Charles G. Koch Charitable Foundation_Murray State University20139000</v>
      </c>
      <c r="C1412" s="11" t="s">
        <v>19</v>
      </c>
      <c r="D1412" s="11" t="s">
        <v>2565</v>
      </c>
      <c r="E1412" s="11" t="s">
        <v>2565</v>
      </c>
      <c r="F1412" s="4">
        <v>9000</v>
      </c>
      <c r="G1412" s="3">
        <v>2013</v>
      </c>
      <c r="H1412" s="3" t="s">
        <v>21</v>
      </c>
      <c r="I1412" s="12"/>
      <c r="J1412" s="3">
        <v>124</v>
      </c>
      <c r="K1412" s="3" t="str">
        <f>IF(VLOOKUP(D1412,'Resources Final'!A:C,3,FALSE)=0,"",VLOOKUP(D1412,'Resources Final'!A:C,3,FALSE))</f>
        <v/>
      </c>
      <c r="L1412" s="3" t="str">
        <f>IF(VLOOKUP(D1412,'Resources Final'!A:D,4,FALSE)=0,"",VLOOKUP(D1412,'Resources Final'!A:D,4,FALSE))</f>
        <v>Y</v>
      </c>
      <c r="M1412" s="3" t="str">
        <f>IF(VLOOKUP(D1412,'Resources Final'!A:E,5,FALSE)=0,"",VLOOKUP(D1412,'Resources Final'!A:E,5,FALSE))</f>
        <v/>
      </c>
      <c r="N1412" s="7" t="str">
        <f>IF(VLOOKUP(D1412,'Resources Final'!A:F,6,FALSE)=0,"",VLOOKUP(D1412,'Resources Final'!A:F,6,FALSE))</f>
        <v/>
      </c>
      <c r="O1412" s="3" t="str">
        <f>IF(VLOOKUP(D1412,'Resources Final'!A:G,7,FALSE)=0,"",VLOOKUP(D1412,'Resources Final'!A:G,7,FALSE))</f>
        <v/>
      </c>
    </row>
    <row r="1413" spans="1:15" x14ac:dyDescent="0.2">
      <c r="A1413" s="11">
        <v>990</v>
      </c>
      <c r="B1413" s="11" t="str">
        <f t="shared" si="33"/>
        <v>Charles G. Koch Charitable Foundation_National Center for Policy Analysis201340000</v>
      </c>
      <c r="C1413" s="11" t="s">
        <v>19</v>
      </c>
      <c r="D1413" s="11" t="s">
        <v>2601</v>
      </c>
      <c r="E1413" s="11" t="s">
        <v>2601</v>
      </c>
      <c r="F1413" s="4">
        <v>40000</v>
      </c>
      <c r="G1413" s="3">
        <v>2013</v>
      </c>
      <c r="H1413" s="3" t="s">
        <v>21</v>
      </c>
      <c r="I1413" s="12"/>
      <c r="J1413" s="3">
        <v>125</v>
      </c>
      <c r="K1413" s="3" t="str">
        <f>IF(VLOOKUP(D1413,'Resources Final'!A:C,3,FALSE)=0,"",VLOOKUP(D1413,'Resources Final'!A:C,3,FALSE))</f>
        <v/>
      </c>
      <c r="L1413" s="3" t="str">
        <f>IF(VLOOKUP(D1413,'Resources Final'!A:D,4,FALSE)=0,"",VLOOKUP(D1413,'Resources Final'!A:D,4,FALSE))</f>
        <v/>
      </c>
      <c r="M1413" s="3" t="str">
        <f>IF(VLOOKUP(D1413,'Resources Final'!A:E,5,FALSE)=0,"",VLOOKUP(D1413,'Resources Final'!A:E,5,FALSE))</f>
        <v/>
      </c>
      <c r="N1413" s="7" t="str">
        <f>IF(VLOOKUP(D1413,'Resources Final'!A:F,6,FALSE)=0,"",VLOOKUP(D1413,'Resources Final'!A:F,6,FALSE))</f>
        <v>https://www.desmogblog.com/national-center-policy-analysis</v>
      </c>
      <c r="O1413" s="3" t="str">
        <f>IF(VLOOKUP(D1413,'Resources Final'!A:G,7,FALSE)=0,"",VLOOKUP(D1413,'Resources Final'!A:G,7,FALSE))</f>
        <v>Desmog</v>
      </c>
    </row>
    <row r="1414" spans="1:15" x14ac:dyDescent="0.2">
      <c r="A1414" s="11">
        <v>990</v>
      </c>
      <c r="B1414" s="11" t="str">
        <f t="shared" si="33"/>
        <v>Charles G. Koch Charitable Foundation_Network of Enlightened Women20134000</v>
      </c>
      <c r="C1414" s="11" t="s">
        <v>19</v>
      </c>
      <c r="D1414" s="11" t="s">
        <v>2642</v>
      </c>
      <c r="E1414" s="11" t="s">
        <v>2642</v>
      </c>
      <c r="F1414" s="4">
        <v>4000</v>
      </c>
      <c r="G1414" s="3">
        <v>2013</v>
      </c>
      <c r="H1414" s="3" t="s">
        <v>21</v>
      </c>
      <c r="I1414" s="12"/>
      <c r="J1414" s="3">
        <v>126</v>
      </c>
      <c r="K1414" s="3" t="str">
        <f>IF(VLOOKUP(D1414,'Resources Final'!A:C,3,FALSE)=0,"",VLOOKUP(D1414,'Resources Final'!A:C,3,FALSE))</f>
        <v/>
      </c>
      <c r="L1414" s="3" t="str">
        <f>IF(VLOOKUP(D1414,'Resources Final'!A:D,4,FALSE)=0,"",VLOOKUP(D1414,'Resources Final'!A:D,4,FALSE))</f>
        <v/>
      </c>
      <c r="M1414" s="3" t="str">
        <f>IF(VLOOKUP(D1414,'Resources Final'!A:E,5,FALSE)=0,"",VLOOKUP(D1414,'Resources Final'!A:E,5,FALSE))</f>
        <v/>
      </c>
      <c r="N1414" s="7" t="str">
        <f>IF(VLOOKUP(D1414,'Resources Final'!A:F,6,FALSE)=0,"",VLOOKUP(D1414,'Resources Final'!A:F,6,FALSE))</f>
        <v>https://www.sourcewatch.org/index.php/Network_of_Enlightened_Women</v>
      </c>
      <c r="O1414" s="3" t="str">
        <f>IF(VLOOKUP(D1414,'Resources Final'!A:G,7,FALSE)=0,"",VLOOKUP(D1414,'Resources Final'!A:G,7,FALSE))</f>
        <v>Sourcewatch</v>
      </c>
    </row>
    <row r="1415" spans="1:15" x14ac:dyDescent="0.2">
      <c r="A1415" s="11">
        <v>990</v>
      </c>
      <c r="B1415" s="11" t="str">
        <f t="shared" si="33"/>
        <v>Charles G. Koch Charitable Foundation_New York University201335500</v>
      </c>
      <c r="C1415" s="11" t="s">
        <v>19</v>
      </c>
      <c r="D1415" s="11" t="s">
        <v>2662</v>
      </c>
      <c r="E1415" s="11" t="s">
        <v>2662</v>
      </c>
      <c r="F1415" s="4">
        <v>35500</v>
      </c>
      <c r="G1415" s="3">
        <v>2013</v>
      </c>
      <c r="H1415" s="3" t="s">
        <v>21</v>
      </c>
      <c r="I1415" s="12"/>
      <c r="J1415" s="3">
        <v>127</v>
      </c>
      <c r="K1415" s="3" t="str">
        <f>IF(VLOOKUP(D1415,'Resources Final'!A:C,3,FALSE)=0,"",VLOOKUP(D1415,'Resources Final'!A:C,3,FALSE))</f>
        <v/>
      </c>
      <c r="L1415" s="3" t="str">
        <f>IF(VLOOKUP(D1415,'Resources Final'!A:D,4,FALSE)=0,"",VLOOKUP(D1415,'Resources Final'!A:D,4,FALSE))</f>
        <v>Y</v>
      </c>
      <c r="M1415" s="3" t="str">
        <f>IF(VLOOKUP(D1415,'Resources Final'!A:E,5,FALSE)=0,"",VLOOKUP(D1415,'Resources Final'!A:E,5,FALSE))</f>
        <v/>
      </c>
      <c r="N1415" s="7" t="str">
        <f>IF(VLOOKUP(D1415,'Resources Final'!A:F,6,FALSE)=0,"",VLOOKUP(D1415,'Resources Final'!A:F,6,FALSE))</f>
        <v/>
      </c>
      <c r="O1415" s="3" t="str">
        <f>IF(VLOOKUP(D1415,'Resources Final'!A:G,7,FALSE)=0,"",VLOOKUP(D1415,'Resources Final'!A:G,7,FALSE))</f>
        <v/>
      </c>
    </row>
    <row r="1416" spans="1:15" x14ac:dyDescent="0.2">
      <c r="A1416" s="11">
        <v>990</v>
      </c>
      <c r="B1416" s="11" t="str">
        <f t="shared" si="33"/>
        <v>Charles G. Koch Charitable Foundation_Nicholls State University20135000</v>
      </c>
      <c r="C1416" s="11" t="s">
        <v>19</v>
      </c>
      <c r="D1416" s="11" t="s">
        <v>2672</v>
      </c>
      <c r="E1416" s="11" t="s">
        <v>2672</v>
      </c>
      <c r="F1416" s="4">
        <v>5000</v>
      </c>
      <c r="G1416" s="3">
        <v>2013</v>
      </c>
      <c r="H1416" s="3" t="s">
        <v>21</v>
      </c>
      <c r="I1416" s="12"/>
      <c r="J1416" s="3">
        <v>128</v>
      </c>
      <c r="K1416" s="3" t="str">
        <f>IF(VLOOKUP(D1416,'Resources Final'!A:C,3,FALSE)=0,"",VLOOKUP(D1416,'Resources Final'!A:C,3,FALSE))</f>
        <v/>
      </c>
      <c r="L1416" s="3" t="str">
        <f>IF(VLOOKUP(D1416,'Resources Final'!A:D,4,FALSE)=0,"",VLOOKUP(D1416,'Resources Final'!A:D,4,FALSE))</f>
        <v>Y</v>
      </c>
      <c r="M1416" s="3" t="str">
        <f>IF(VLOOKUP(D1416,'Resources Final'!A:E,5,FALSE)=0,"",VLOOKUP(D1416,'Resources Final'!A:E,5,FALSE))</f>
        <v/>
      </c>
      <c r="N1416" s="7" t="str">
        <f>IF(VLOOKUP(D1416,'Resources Final'!A:F,6,FALSE)=0,"",VLOOKUP(D1416,'Resources Final'!A:F,6,FALSE))</f>
        <v/>
      </c>
      <c r="O1416" s="3" t="str">
        <f>IF(VLOOKUP(D1416,'Resources Final'!A:G,7,FALSE)=0,"",VLOOKUP(D1416,'Resources Final'!A:G,7,FALSE))</f>
        <v/>
      </c>
    </row>
    <row r="1417" spans="1:15" x14ac:dyDescent="0.2">
      <c r="A1417" s="11">
        <v>990</v>
      </c>
      <c r="B1417" s="11" t="str">
        <f t="shared" si="33"/>
        <v>Charles G. Koch Charitable Foundation_North Carolina State University201318000</v>
      </c>
      <c r="C1417" s="11" t="s">
        <v>19</v>
      </c>
      <c r="D1417" s="11" t="s">
        <v>2692</v>
      </c>
      <c r="E1417" s="11" t="s">
        <v>2692</v>
      </c>
      <c r="F1417" s="4">
        <v>18000</v>
      </c>
      <c r="G1417" s="3">
        <v>2013</v>
      </c>
      <c r="H1417" s="3" t="s">
        <v>21</v>
      </c>
      <c r="I1417" s="12"/>
      <c r="J1417" s="3">
        <v>129</v>
      </c>
      <c r="K1417" s="3" t="str">
        <f>IF(VLOOKUP(D1417,'Resources Final'!A:C,3,FALSE)=0,"",VLOOKUP(D1417,'Resources Final'!A:C,3,FALSE))</f>
        <v/>
      </c>
      <c r="L1417" s="3" t="str">
        <f>IF(VLOOKUP(D1417,'Resources Final'!A:D,4,FALSE)=0,"",VLOOKUP(D1417,'Resources Final'!A:D,4,FALSE))</f>
        <v>Y</v>
      </c>
      <c r="M1417" s="3" t="str">
        <f>IF(VLOOKUP(D1417,'Resources Final'!A:E,5,FALSE)=0,"",VLOOKUP(D1417,'Resources Final'!A:E,5,FALSE))</f>
        <v/>
      </c>
      <c r="N1417" s="7" t="str">
        <f>IF(VLOOKUP(D1417,'Resources Final'!A:F,6,FALSE)=0,"",VLOOKUP(D1417,'Resources Final'!A:F,6,FALSE))</f>
        <v/>
      </c>
      <c r="O1417" s="3" t="str">
        <f>IF(VLOOKUP(D1417,'Resources Final'!A:G,7,FALSE)=0,"",VLOOKUP(D1417,'Resources Final'!A:G,7,FALSE))</f>
        <v/>
      </c>
    </row>
    <row r="1418" spans="1:15" x14ac:dyDescent="0.2">
      <c r="A1418" s="11">
        <v>990</v>
      </c>
      <c r="B1418" s="11" t="str">
        <f t="shared" si="33"/>
        <v>Charles G. Koch Charitable Foundation_North Dakota State University20135000</v>
      </c>
      <c r="C1418" s="11" t="s">
        <v>19</v>
      </c>
      <c r="D1418" s="11" t="s">
        <v>2635</v>
      </c>
      <c r="E1418" s="11" t="s">
        <v>2635</v>
      </c>
      <c r="F1418" s="4">
        <v>5000</v>
      </c>
      <c r="G1418" s="3">
        <v>2013</v>
      </c>
      <c r="H1418" s="3" t="s">
        <v>21</v>
      </c>
      <c r="I1418" s="12"/>
      <c r="J1418" s="3">
        <v>130</v>
      </c>
      <c r="K1418" s="3" t="str">
        <f>IF(VLOOKUP(D1418,'Resources Final'!A:C,3,FALSE)=0,"",VLOOKUP(D1418,'Resources Final'!A:C,3,FALSE))</f>
        <v/>
      </c>
      <c r="L1418" s="3" t="str">
        <f>IF(VLOOKUP(D1418,'Resources Final'!A:D,4,FALSE)=0,"",VLOOKUP(D1418,'Resources Final'!A:D,4,FALSE))</f>
        <v>Y</v>
      </c>
      <c r="M1418" s="3" t="str">
        <f>IF(VLOOKUP(D1418,'Resources Final'!A:E,5,FALSE)=0,"",VLOOKUP(D1418,'Resources Final'!A:E,5,FALSE))</f>
        <v/>
      </c>
      <c r="N1418" s="7" t="str">
        <f>IF(VLOOKUP(D1418,'Resources Final'!A:F,6,FALSE)=0,"",VLOOKUP(D1418,'Resources Final'!A:F,6,FALSE))</f>
        <v/>
      </c>
      <c r="O1418" s="3" t="str">
        <f>IF(VLOOKUP(D1418,'Resources Final'!A:G,7,FALSE)=0,"",VLOOKUP(D1418,'Resources Final'!A:G,7,FALSE))</f>
        <v/>
      </c>
    </row>
    <row r="1419" spans="1:15" x14ac:dyDescent="0.2">
      <c r="A1419" s="11">
        <v>990</v>
      </c>
      <c r="B1419" s="11" t="str">
        <f t="shared" si="33"/>
        <v>Charles G. Koch Charitable Foundation_North Park University20135700</v>
      </c>
      <c r="C1419" s="11" t="s">
        <v>19</v>
      </c>
      <c r="D1419" s="11" t="s">
        <v>2693</v>
      </c>
      <c r="E1419" s="11" t="s">
        <v>2693</v>
      </c>
      <c r="F1419" s="4">
        <v>5700</v>
      </c>
      <c r="G1419" s="3">
        <v>2013</v>
      </c>
      <c r="H1419" s="3" t="s">
        <v>21</v>
      </c>
      <c r="I1419" s="12"/>
      <c r="J1419" s="3">
        <v>131</v>
      </c>
      <c r="K1419" s="3" t="str">
        <f>IF(VLOOKUP(D1419,'Resources Final'!A:C,3,FALSE)=0,"",VLOOKUP(D1419,'Resources Final'!A:C,3,FALSE))</f>
        <v/>
      </c>
      <c r="L1419" s="3" t="str">
        <f>IF(VLOOKUP(D1419,'Resources Final'!A:D,4,FALSE)=0,"",VLOOKUP(D1419,'Resources Final'!A:D,4,FALSE))</f>
        <v>Y</v>
      </c>
      <c r="M1419" s="3" t="str">
        <f>IF(VLOOKUP(D1419,'Resources Final'!A:E,5,FALSE)=0,"",VLOOKUP(D1419,'Resources Final'!A:E,5,FALSE))</f>
        <v/>
      </c>
      <c r="N1419" s="7" t="str">
        <f>IF(VLOOKUP(D1419,'Resources Final'!A:F,6,FALSE)=0,"",VLOOKUP(D1419,'Resources Final'!A:F,6,FALSE))</f>
        <v/>
      </c>
      <c r="O1419" s="3" t="str">
        <f>IF(VLOOKUP(D1419,'Resources Final'!A:G,7,FALSE)=0,"",VLOOKUP(D1419,'Resources Final'!A:G,7,FALSE))</f>
        <v/>
      </c>
    </row>
    <row r="1420" spans="1:15" x14ac:dyDescent="0.2">
      <c r="A1420" s="11">
        <v>990</v>
      </c>
      <c r="B1420" s="11" t="str">
        <f t="shared" si="33"/>
        <v>Charles G. Koch Charitable Foundation_Northern Illinois University20134000</v>
      </c>
      <c r="C1420" s="11" t="s">
        <v>19</v>
      </c>
      <c r="D1420" s="11" t="s">
        <v>2697</v>
      </c>
      <c r="E1420" s="11" t="s">
        <v>2697</v>
      </c>
      <c r="F1420" s="4">
        <v>4000</v>
      </c>
      <c r="G1420" s="3">
        <v>2013</v>
      </c>
      <c r="H1420" s="3" t="s">
        <v>21</v>
      </c>
      <c r="I1420" s="12"/>
      <c r="J1420" s="3">
        <v>132</v>
      </c>
      <c r="K1420" s="3" t="str">
        <f>IF(VLOOKUP(D1420,'Resources Final'!A:C,3,FALSE)=0,"",VLOOKUP(D1420,'Resources Final'!A:C,3,FALSE))</f>
        <v/>
      </c>
      <c r="L1420" s="3" t="str">
        <f>IF(VLOOKUP(D1420,'Resources Final'!A:D,4,FALSE)=0,"",VLOOKUP(D1420,'Resources Final'!A:D,4,FALSE))</f>
        <v>Y</v>
      </c>
      <c r="M1420" s="3" t="str">
        <f>IF(VLOOKUP(D1420,'Resources Final'!A:E,5,FALSE)=0,"",VLOOKUP(D1420,'Resources Final'!A:E,5,FALSE))</f>
        <v/>
      </c>
      <c r="N1420" s="7" t="str">
        <f>IF(VLOOKUP(D1420,'Resources Final'!A:F,6,FALSE)=0,"",VLOOKUP(D1420,'Resources Final'!A:F,6,FALSE))</f>
        <v/>
      </c>
      <c r="O1420" s="3" t="str">
        <f>IF(VLOOKUP(D1420,'Resources Final'!A:G,7,FALSE)=0,"",VLOOKUP(D1420,'Resources Final'!A:G,7,FALSE))</f>
        <v/>
      </c>
    </row>
    <row r="1421" spans="1:15" x14ac:dyDescent="0.2">
      <c r="A1421" s="11">
        <v>990</v>
      </c>
      <c r="B1421" s="11" t="str">
        <f t="shared" si="33"/>
        <v>Charles G. Koch Charitable Foundation_Northwest Nazarene University20135500</v>
      </c>
      <c r="C1421" s="11" t="s">
        <v>19</v>
      </c>
      <c r="D1421" s="11" t="s">
        <v>2699</v>
      </c>
      <c r="E1421" s="11" t="s">
        <v>2699</v>
      </c>
      <c r="F1421" s="4">
        <v>5500</v>
      </c>
      <c r="G1421" s="3">
        <v>2013</v>
      </c>
      <c r="H1421" s="3" t="s">
        <v>21</v>
      </c>
      <c r="I1421" s="12"/>
      <c r="J1421" s="3">
        <v>133</v>
      </c>
      <c r="K1421" s="3" t="str">
        <f>IF(VLOOKUP(D1421,'Resources Final'!A:C,3,FALSE)=0,"",VLOOKUP(D1421,'Resources Final'!A:C,3,FALSE))</f>
        <v/>
      </c>
      <c r="L1421" s="3" t="str">
        <f>IF(VLOOKUP(D1421,'Resources Final'!A:D,4,FALSE)=0,"",VLOOKUP(D1421,'Resources Final'!A:D,4,FALSE))</f>
        <v>Y</v>
      </c>
      <c r="M1421" s="3" t="str">
        <f>IF(VLOOKUP(D1421,'Resources Final'!A:E,5,FALSE)=0,"",VLOOKUP(D1421,'Resources Final'!A:E,5,FALSE))</f>
        <v/>
      </c>
      <c r="N1421" s="7" t="str">
        <f>IF(VLOOKUP(D1421,'Resources Final'!A:F,6,FALSE)=0,"",VLOOKUP(D1421,'Resources Final'!A:F,6,FALSE))</f>
        <v/>
      </c>
      <c r="O1421" s="3" t="str">
        <f>IF(VLOOKUP(D1421,'Resources Final'!A:G,7,FALSE)=0,"",VLOOKUP(D1421,'Resources Final'!A:G,7,FALSE))</f>
        <v/>
      </c>
    </row>
    <row r="1422" spans="1:15" x14ac:dyDescent="0.2">
      <c r="A1422" s="11">
        <v>990</v>
      </c>
      <c r="B1422" s="11" t="str">
        <f t="shared" si="33"/>
        <v>Charles G. Koch Charitable Foundation_Northwest University201320000</v>
      </c>
      <c r="C1422" s="11" t="s">
        <v>19</v>
      </c>
      <c r="D1422" s="11" t="s">
        <v>2702</v>
      </c>
      <c r="E1422" s="11" t="s">
        <v>2702</v>
      </c>
      <c r="F1422" s="4">
        <v>20000</v>
      </c>
      <c r="G1422" s="3">
        <v>2013</v>
      </c>
      <c r="H1422" s="3" t="s">
        <v>21</v>
      </c>
      <c r="I1422" s="12"/>
      <c r="J1422" s="3">
        <v>134</v>
      </c>
      <c r="K1422" s="3" t="str">
        <f>IF(VLOOKUP(D1422,'Resources Final'!A:C,3,FALSE)=0,"",VLOOKUP(D1422,'Resources Final'!A:C,3,FALSE))</f>
        <v/>
      </c>
      <c r="L1422" s="3" t="str">
        <f>IF(VLOOKUP(D1422,'Resources Final'!A:D,4,FALSE)=0,"",VLOOKUP(D1422,'Resources Final'!A:D,4,FALSE))</f>
        <v>Y</v>
      </c>
      <c r="M1422" s="3" t="str">
        <f>IF(VLOOKUP(D1422,'Resources Final'!A:E,5,FALSE)=0,"",VLOOKUP(D1422,'Resources Final'!A:E,5,FALSE))</f>
        <v/>
      </c>
      <c r="N1422" s="7" t="str">
        <f>IF(VLOOKUP(D1422,'Resources Final'!A:F,6,FALSE)=0,"",VLOOKUP(D1422,'Resources Final'!A:F,6,FALSE))</f>
        <v/>
      </c>
      <c r="O1422" s="3" t="str">
        <f>IF(VLOOKUP(D1422,'Resources Final'!A:G,7,FALSE)=0,"",VLOOKUP(D1422,'Resources Final'!A:G,7,FALSE))</f>
        <v/>
      </c>
    </row>
    <row r="1423" spans="1:15" x14ac:dyDescent="0.2">
      <c r="A1423" s="11">
        <v>990</v>
      </c>
      <c r="B1423" s="11" t="str">
        <f t="shared" si="33"/>
        <v>Charles G. Koch Charitable Foundation_Northwestern Oklahoma State University Foundation20135000</v>
      </c>
      <c r="C1423" s="11" t="s">
        <v>19</v>
      </c>
      <c r="D1423" s="11" t="s">
        <v>2706</v>
      </c>
      <c r="E1423" s="11" t="s">
        <v>2705</v>
      </c>
      <c r="F1423" s="4">
        <v>5000</v>
      </c>
      <c r="G1423" s="3">
        <v>2013</v>
      </c>
      <c r="H1423" s="3" t="s">
        <v>21</v>
      </c>
      <c r="I1423" s="12"/>
      <c r="J1423" s="3">
        <v>135</v>
      </c>
      <c r="K1423" s="3" t="str">
        <f>IF(VLOOKUP(D1423,'Resources Final'!A:C,3,FALSE)=0,"",VLOOKUP(D1423,'Resources Final'!A:C,3,FALSE))</f>
        <v/>
      </c>
      <c r="L1423" s="3" t="str">
        <f>IF(VLOOKUP(D1423,'Resources Final'!A:D,4,FALSE)=0,"",VLOOKUP(D1423,'Resources Final'!A:D,4,FALSE))</f>
        <v>Y</v>
      </c>
      <c r="M1423" s="3" t="str">
        <f>IF(VLOOKUP(D1423,'Resources Final'!A:E,5,FALSE)=0,"",VLOOKUP(D1423,'Resources Final'!A:E,5,FALSE))</f>
        <v/>
      </c>
      <c r="N1423" s="7" t="str">
        <f>IF(VLOOKUP(D1423,'Resources Final'!A:F,6,FALSE)=0,"",VLOOKUP(D1423,'Resources Final'!A:F,6,FALSE))</f>
        <v/>
      </c>
      <c r="O1423" s="3" t="str">
        <f>IF(VLOOKUP(D1423,'Resources Final'!A:G,7,FALSE)=0,"",VLOOKUP(D1423,'Resources Final'!A:G,7,FALSE))</f>
        <v/>
      </c>
    </row>
    <row r="1424" spans="1:15" x14ac:dyDescent="0.2">
      <c r="A1424" s="11">
        <v>990</v>
      </c>
      <c r="B1424" s="11" t="str">
        <f t="shared" si="33"/>
        <v>Charles G. Koch Charitable Foundation_Northwestern University20138800</v>
      </c>
      <c r="C1424" s="11" t="s">
        <v>19</v>
      </c>
      <c r="D1424" s="11" t="s">
        <v>2707</v>
      </c>
      <c r="E1424" s="11" t="s">
        <v>2707</v>
      </c>
      <c r="F1424" s="4">
        <v>8800</v>
      </c>
      <c r="G1424" s="3">
        <v>2013</v>
      </c>
      <c r="H1424" s="3" t="s">
        <v>21</v>
      </c>
      <c r="I1424" s="12"/>
      <c r="J1424" s="3">
        <v>136</v>
      </c>
      <c r="K1424" s="3" t="str">
        <f>IF(VLOOKUP(D1424,'Resources Final'!A:C,3,FALSE)=0,"",VLOOKUP(D1424,'Resources Final'!A:C,3,FALSE))</f>
        <v/>
      </c>
      <c r="L1424" s="3" t="str">
        <f>IF(VLOOKUP(D1424,'Resources Final'!A:D,4,FALSE)=0,"",VLOOKUP(D1424,'Resources Final'!A:D,4,FALSE))</f>
        <v>Y</v>
      </c>
      <c r="M1424" s="3" t="str">
        <f>IF(VLOOKUP(D1424,'Resources Final'!A:E,5,FALSE)=0,"",VLOOKUP(D1424,'Resources Final'!A:E,5,FALSE))</f>
        <v/>
      </c>
      <c r="N1424" s="7" t="str">
        <f>IF(VLOOKUP(D1424,'Resources Final'!A:F,6,FALSE)=0,"",VLOOKUP(D1424,'Resources Final'!A:F,6,FALSE))</f>
        <v/>
      </c>
      <c r="O1424" s="3" t="str">
        <f>IF(VLOOKUP(D1424,'Resources Final'!A:G,7,FALSE)=0,"",VLOOKUP(D1424,'Resources Final'!A:G,7,FALSE))</f>
        <v/>
      </c>
    </row>
    <row r="1425" spans="1:15" x14ac:dyDescent="0.2">
      <c r="A1425" s="11">
        <v>990</v>
      </c>
      <c r="B1425" s="11" t="str">
        <f t="shared" si="33"/>
        <v>Charles G. Koch Charitable Foundation_Ohio State University &amp; Foundation2013130000</v>
      </c>
      <c r="C1425" s="11" t="s">
        <v>19</v>
      </c>
      <c r="D1425" s="11" t="s">
        <v>2736</v>
      </c>
      <c r="E1425" s="11" t="s">
        <v>2735</v>
      </c>
      <c r="F1425" s="4">
        <v>130000</v>
      </c>
      <c r="G1425" s="3">
        <v>2013</v>
      </c>
      <c r="H1425" s="3" t="s">
        <v>21</v>
      </c>
      <c r="I1425" s="12"/>
      <c r="J1425" s="3">
        <v>137</v>
      </c>
      <c r="K1425" s="3" t="str">
        <f>IF(VLOOKUP(D1425,'Resources Final'!A:C,3,FALSE)=0,"",VLOOKUP(D1425,'Resources Final'!A:C,3,FALSE))</f>
        <v/>
      </c>
      <c r="L1425" s="3" t="str">
        <f>IF(VLOOKUP(D1425,'Resources Final'!A:D,4,FALSE)=0,"",VLOOKUP(D1425,'Resources Final'!A:D,4,FALSE))</f>
        <v>Y</v>
      </c>
      <c r="M1425" s="3" t="str">
        <f>IF(VLOOKUP(D1425,'Resources Final'!A:E,5,FALSE)=0,"",VLOOKUP(D1425,'Resources Final'!A:E,5,FALSE))</f>
        <v/>
      </c>
      <c r="N1425" s="7" t="str">
        <f>IF(VLOOKUP(D1425,'Resources Final'!A:F,6,FALSE)=0,"",VLOOKUP(D1425,'Resources Final'!A:F,6,FALSE))</f>
        <v/>
      </c>
      <c r="O1425" s="3" t="str">
        <f>IF(VLOOKUP(D1425,'Resources Final'!A:G,7,FALSE)=0,"",VLOOKUP(D1425,'Resources Final'!A:G,7,FALSE))</f>
        <v/>
      </c>
    </row>
    <row r="1426" spans="1:15" x14ac:dyDescent="0.2">
      <c r="A1426" s="11">
        <v>990</v>
      </c>
      <c r="B1426" s="11" t="str">
        <f t="shared" si="33"/>
        <v>Charles G. Koch Charitable Foundation_Ohio University Foundation201350000</v>
      </c>
      <c r="C1426" s="11" t="s">
        <v>19</v>
      </c>
      <c r="D1426" s="11" t="s">
        <v>2739</v>
      </c>
      <c r="E1426" s="11" t="s">
        <v>2738</v>
      </c>
      <c r="F1426" s="4">
        <v>50000</v>
      </c>
      <c r="G1426" s="3">
        <v>2013</v>
      </c>
      <c r="H1426" s="3" t="s">
        <v>21</v>
      </c>
      <c r="I1426" s="12"/>
      <c r="J1426" s="3">
        <v>138</v>
      </c>
      <c r="K1426" s="3" t="str">
        <f>IF(VLOOKUP(D1426,'Resources Final'!A:C,3,FALSE)=0,"",VLOOKUP(D1426,'Resources Final'!A:C,3,FALSE))</f>
        <v/>
      </c>
      <c r="L1426" s="3" t="str">
        <f>IF(VLOOKUP(D1426,'Resources Final'!A:D,4,FALSE)=0,"",VLOOKUP(D1426,'Resources Final'!A:D,4,FALSE))</f>
        <v>Y</v>
      </c>
      <c r="M1426" s="3" t="str">
        <f>IF(VLOOKUP(D1426,'Resources Final'!A:E,5,FALSE)=0,"",VLOOKUP(D1426,'Resources Final'!A:E,5,FALSE))</f>
        <v/>
      </c>
      <c r="N1426" s="7" t="str">
        <f>IF(VLOOKUP(D1426,'Resources Final'!A:F,6,FALSE)=0,"",VLOOKUP(D1426,'Resources Final'!A:F,6,FALSE))</f>
        <v/>
      </c>
      <c r="O1426" s="3" t="str">
        <f>IF(VLOOKUP(D1426,'Resources Final'!A:G,7,FALSE)=0,"",VLOOKUP(D1426,'Resources Final'!A:G,7,FALSE))</f>
        <v/>
      </c>
    </row>
    <row r="1427" spans="1:15" x14ac:dyDescent="0.2">
      <c r="A1427" s="11">
        <v>990</v>
      </c>
      <c r="B1427" s="11" t="str">
        <f t="shared" si="33"/>
        <v>Charles G. Koch Charitable Foundation_Oklahoma State University201369000</v>
      </c>
      <c r="C1427" s="11" t="s">
        <v>19</v>
      </c>
      <c r="D1427" s="11" t="s">
        <v>2744</v>
      </c>
      <c r="E1427" s="11" t="s">
        <v>2744</v>
      </c>
      <c r="F1427" s="4">
        <v>69000</v>
      </c>
      <c r="G1427" s="3">
        <v>2013</v>
      </c>
      <c r="H1427" s="3" t="s">
        <v>21</v>
      </c>
      <c r="I1427" s="12"/>
      <c r="J1427" s="3">
        <v>139</v>
      </c>
      <c r="K1427" s="3" t="str">
        <f>IF(VLOOKUP(D1427,'Resources Final'!A:C,3,FALSE)=0,"",VLOOKUP(D1427,'Resources Final'!A:C,3,FALSE))</f>
        <v/>
      </c>
      <c r="L1427" s="3" t="str">
        <f>IF(VLOOKUP(D1427,'Resources Final'!A:D,4,FALSE)=0,"",VLOOKUP(D1427,'Resources Final'!A:D,4,FALSE))</f>
        <v>Y</v>
      </c>
      <c r="M1427" s="3" t="str">
        <f>IF(VLOOKUP(D1427,'Resources Final'!A:E,5,FALSE)=0,"",VLOOKUP(D1427,'Resources Final'!A:E,5,FALSE))</f>
        <v/>
      </c>
      <c r="N1427" s="7" t="str">
        <f>IF(VLOOKUP(D1427,'Resources Final'!A:F,6,FALSE)=0,"",VLOOKUP(D1427,'Resources Final'!A:F,6,FALSE))</f>
        <v/>
      </c>
      <c r="O1427" s="3" t="str">
        <f>IF(VLOOKUP(D1427,'Resources Final'!A:G,7,FALSE)=0,"",VLOOKUP(D1427,'Resources Final'!A:G,7,FALSE))</f>
        <v/>
      </c>
    </row>
    <row r="1428" spans="1:15" x14ac:dyDescent="0.2">
      <c r="A1428" s="11">
        <v>990</v>
      </c>
      <c r="B1428" s="11" t="str">
        <f t="shared" si="33"/>
        <v>Charles G. Koch Charitable Foundation_Okford College at Emory University201311000</v>
      </c>
      <c r="C1428" s="11" t="s">
        <v>19</v>
      </c>
      <c r="D1428" s="11" t="s">
        <v>2741</v>
      </c>
      <c r="E1428" s="11" t="s">
        <v>2741</v>
      </c>
      <c r="F1428" s="4">
        <v>11000</v>
      </c>
      <c r="G1428" s="3">
        <v>2013</v>
      </c>
      <c r="H1428" s="3" t="s">
        <v>21</v>
      </c>
      <c r="I1428" s="12"/>
      <c r="J1428" s="3">
        <v>140</v>
      </c>
      <c r="K1428" s="3" t="str">
        <f>IF(VLOOKUP(D1428,'Resources Final'!A:C,3,FALSE)=0,"",VLOOKUP(D1428,'Resources Final'!A:C,3,FALSE))</f>
        <v/>
      </c>
      <c r="L1428" s="3" t="str">
        <f>IF(VLOOKUP(D1428,'Resources Final'!A:D,4,FALSE)=0,"",VLOOKUP(D1428,'Resources Final'!A:D,4,FALSE))</f>
        <v>Y</v>
      </c>
      <c r="M1428" s="3" t="str">
        <f>IF(VLOOKUP(D1428,'Resources Final'!A:E,5,FALSE)=0,"",VLOOKUP(D1428,'Resources Final'!A:E,5,FALSE))</f>
        <v/>
      </c>
      <c r="N1428" s="7" t="str">
        <f>IF(VLOOKUP(D1428,'Resources Final'!A:F,6,FALSE)=0,"",VLOOKUP(D1428,'Resources Final'!A:F,6,FALSE))</f>
        <v/>
      </c>
      <c r="O1428" s="3" t="str">
        <f>IF(VLOOKUP(D1428,'Resources Final'!A:G,7,FALSE)=0,"",VLOOKUP(D1428,'Resources Final'!A:G,7,FALSE))</f>
        <v/>
      </c>
    </row>
    <row r="1429" spans="1:15" x14ac:dyDescent="0.2">
      <c r="A1429" s="11">
        <v>990</v>
      </c>
      <c r="B1429" s="11" t="str">
        <f t="shared" si="33"/>
        <v>Charles G. Koch Charitable Foundation_Pacific Research Institute for Public Policy201350000</v>
      </c>
      <c r="C1429" s="11" t="s">
        <v>19</v>
      </c>
      <c r="D1429" s="11" t="s">
        <v>2786</v>
      </c>
      <c r="E1429" s="11" t="s">
        <v>2786</v>
      </c>
      <c r="F1429" s="4">
        <v>50000</v>
      </c>
      <c r="G1429" s="3">
        <v>2013</v>
      </c>
      <c r="H1429" s="3" t="s">
        <v>21</v>
      </c>
      <c r="I1429" s="12"/>
      <c r="J1429" s="3">
        <v>141</v>
      </c>
      <c r="K1429" s="3" t="str">
        <f>IF(VLOOKUP(D1429,'Resources Final'!A:C,3,FALSE)=0,"",VLOOKUP(D1429,'Resources Final'!A:C,3,FALSE))</f>
        <v/>
      </c>
      <c r="L1429" s="3" t="str">
        <f>IF(VLOOKUP(D1429,'Resources Final'!A:D,4,FALSE)=0,"",VLOOKUP(D1429,'Resources Final'!A:D,4,FALSE))</f>
        <v/>
      </c>
      <c r="M1429" s="3" t="str">
        <f>IF(VLOOKUP(D1429,'Resources Final'!A:E,5,FALSE)=0,"",VLOOKUP(D1429,'Resources Final'!A:E,5,FALSE))</f>
        <v/>
      </c>
      <c r="N1429" s="7" t="str">
        <f>IF(VLOOKUP(D1429,'Resources Final'!A:F,6,FALSE)=0,"",VLOOKUP(D1429,'Resources Final'!A:F,6,FALSE))</f>
        <v>https://www.desmogblog.com/pacific-research-institute</v>
      </c>
      <c r="O1429" s="3" t="str">
        <f>IF(VLOOKUP(D1429,'Resources Final'!A:G,7,FALSE)=0,"",VLOOKUP(D1429,'Resources Final'!A:G,7,FALSE))</f>
        <v>Desmog</v>
      </c>
    </row>
    <row r="1430" spans="1:15" x14ac:dyDescent="0.2">
      <c r="A1430" s="11">
        <v>990</v>
      </c>
      <c r="B1430" s="11" t="str">
        <f t="shared" si="33"/>
        <v>Charles G. Koch Charitable Foundation_Patrick Henry College20134000</v>
      </c>
      <c r="C1430" s="11" t="s">
        <v>19</v>
      </c>
      <c r="D1430" s="11" t="s">
        <v>2817</v>
      </c>
      <c r="E1430" s="11" t="s">
        <v>2817</v>
      </c>
      <c r="F1430" s="4">
        <v>4000</v>
      </c>
      <c r="G1430" s="3">
        <v>2013</v>
      </c>
      <c r="H1430" s="3" t="s">
        <v>21</v>
      </c>
      <c r="I1430" s="12"/>
      <c r="J1430" s="3">
        <v>142</v>
      </c>
      <c r="K1430" s="3" t="str">
        <f>IF(VLOOKUP(D1430,'Resources Final'!A:C,3,FALSE)=0,"",VLOOKUP(D1430,'Resources Final'!A:C,3,FALSE))</f>
        <v/>
      </c>
      <c r="L1430" s="3" t="str">
        <f>IF(VLOOKUP(D1430,'Resources Final'!A:D,4,FALSE)=0,"",VLOOKUP(D1430,'Resources Final'!A:D,4,FALSE))</f>
        <v>Y</v>
      </c>
      <c r="M1430" s="3" t="str">
        <f>IF(VLOOKUP(D1430,'Resources Final'!A:E,5,FALSE)=0,"",VLOOKUP(D1430,'Resources Final'!A:E,5,FALSE))</f>
        <v/>
      </c>
      <c r="N1430" s="7" t="str">
        <f>IF(VLOOKUP(D1430,'Resources Final'!A:F,6,FALSE)=0,"",VLOOKUP(D1430,'Resources Final'!A:F,6,FALSE))</f>
        <v/>
      </c>
      <c r="O1430" s="3" t="str">
        <f>IF(VLOOKUP(D1430,'Resources Final'!A:G,7,FALSE)=0,"",VLOOKUP(D1430,'Resources Final'!A:G,7,FALSE))</f>
        <v/>
      </c>
    </row>
    <row r="1431" spans="1:15" x14ac:dyDescent="0.2">
      <c r="A1431" s="11">
        <v>990</v>
      </c>
      <c r="B1431" s="11" t="str">
        <f t="shared" si="33"/>
        <v>Charles G. Koch Charitable Foundation_Pennsylvania State University20135000</v>
      </c>
      <c r="C1431" s="11" t="s">
        <v>19</v>
      </c>
      <c r="D1431" s="11" t="s">
        <v>2832</v>
      </c>
      <c r="E1431" s="11" t="s">
        <v>2832</v>
      </c>
      <c r="F1431" s="4">
        <v>5000</v>
      </c>
      <c r="G1431" s="3">
        <v>2013</v>
      </c>
      <c r="H1431" s="3" t="s">
        <v>21</v>
      </c>
      <c r="I1431" s="12"/>
      <c r="J1431" s="3">
        <v>143</v>
      </c>
      <c r="K1431" s="3" t="str">
        <f>IF(VLOOKUP(D1431,'Resources Final'!A:C,3,FALSE)=0,"",VLOOKUP(D1431,'Resources Final'!A:C,3,FALSE))</f>
        <v/>
      </c>
      <c r="L1431" s="3" t="str">
        <f>IF(VLOOKUP(D1431,'Resources Final'!A:D,4,FALSE)=0,"",VLOOKUP(D1431,'Resources Final'!A:D,4,FALSE))</f>
        <v>Y</v>
      </c>
      <c r="M1431" s="3" t="str">
        <f>IF(VLOOKUP(D1431,'Resources Final'!A:E,5,FALSE)=0,"",VLOOKUP(D1431,'Resources Final'!A:E,5,FALSE))</f>
        <v/>
      </c>
      <c r="N1431" s="7" t="str">
        <f>IF(VLOOKUP(D1431,'Resources Final'!A:F,6,FALSE)=0,"",VLOOKUP(D1431,'Resources Final'!A:F,6,FALSE))</f>
        <v/>
      </c>
      <c r="O1431" s="3" t="str">
        <f>IF(VLOOKUP(D1431,'Resources Final'!A:G,7,FALSE)=0,"",VLOOKUP(D1431,'Resources Final'!A:G,7,FALSE))</f>
        <v/>
      </c>
    </row>
    <row r="1432" spans="1:15" x14ac:dyDescent="0.2">
      <c r="A1432" s="11">
        <v>990</v>
      </c>
      <c r="B1432" s="11" t="str">
        <f t="shared" si="33"/>
        <v>Charles G. Koch Charitable Foundation_Property and Environment Research Center201325000</v>
      </c>
      <c r="C1432" s="11" t="s">
        <v>19</v>
      </c>
      <c r="D1432" s="11" t="s">
        <v>2877</v>
      </c>
      <c r="E1432" s="11" t="s">
        <v>2877</v>
      </c>
      <c r="F1432" s="4">
        <v>25000</v>
      </c>
      <c r="G1432" s="3">
        <v>2013</v>
      </c>
      <c r="H1432" s="3" t="s">
        <v>21</v>
      </c>
      <c r="I1432" s="12"/>
      <c r="J1432" s="3">
        <v>144</v>
      </c>
      <c r="K1432" s="3" t="str">
        <f>IF(VLOOKUP(D1432,'Resources Final'!A:C,3,FALSE)=0,"",VLOOKUP(D1432,'Resources Final'!A:C,3,FALSE))</f>
        <v/>
      </c>
      <c r="L1432" s="3" t="str">
        <f>IF(VLOOKUP(D1432,'Resources Final'!A:D,4,FALSE)=0,"",VLOOKUP(D1432,'Resources Final'!A:D,4,FALSE))</f>
        <v/>
      </c>
      <c r="M1432" s="3" t="str">
        <f>IF(VLOOKUP(D1432,'Resources Final'!A:E,5,FALSE)=0,"",VLOOKUP(D1432,'Resources Final'!A:E,5,FALSE))</f>
        <v/>
      </c>
      <c r="N1432" s="7" t="str">
        <f>IF(VLOOKUP(D1432,'Resources Final'!A:F,6,FALSE)=0,"",VLOOKUP(D1432,'Resources Final'!A:F,6,FALSE))</f>
        <v>https://www.desmogblog.com/property-and-environment-research-center</v>
      </c>
      <c r="O1432" s="3" t="str">
        <f>IF(VLOOKUP(D1432,'Resources Final'!A:G,7,FALSE)=0,"",VLOOKUP(D1432,'Resources Final'!A:G,7,FALSE))</f>
        <v>Desmog</v>
      </c>
    </row>
    <row r="1433" spans="1:15" x14ac:dyDescent="0.2">
      <c r="A1433" s="11">
        <v>990</v>
      </c>
      <c r="B1433" s="11" t="str">
        <f t="shared" si="33"/>
        <v>Charles G. Koch Charitable Foundation_Providence College20139500</v>
      </c>
      <c r="C1433" s="11" t="s">
        <v>19</v>
      </c>
      <c r="D1433" s="11" t="s">
        <v>2917</v>
      </c>
      <c r="E1433" s="11" t="s">
        <v>2917</v>
      </c>
      <c r="F1433" s="4">
        <v>9500</v>
      </c>
      <c r="G1433" s="3">
        <v>2013</v>
      </c>
      <c r="H1433" s="3" t="s">
        <v>21</v>
      </c>
      <c r="I1433" s="12"/>
      <c r="J1433" s="3">
        <v>145</v>
      </c>
      <c r="K1433" s="3" t="str">
        <f>IF(VLOOKUP(D1433,'Resources Final'!A:C,3,FALSE)=0,"",VLOOKUP(D1433,'Resources Final'!A:C,3,FALSE))</f>
        <v/>
      </c>
      <c r="L1433" s="3" t="str">
        <f>IF(VLOOKUP(D1433,'Resources Final'!A:D,4,FALSE)=0,"",VLOOKUP(D1433,'Resources Final'!A:D,4,FALSE))</f>
        <v>Y</v>
      </c>
      <c r="M1433" s="3" t="str">
        <f>IF(VLOOKUP(D1433,'Resources Final'!A:E,5,FALSE)=0,"",VLOOKUP(D1433,'Resources Final'!A:E,5,FALSE))</f>
        <v/>
      </c>
      <c r="N1433" s="7" t="str">
        <f>IF(VLOOKUP(D1433,'Resources Final'!A:F,6,FALSE)=0,"",VLOOKUP(D1433,'Resources Final'!A:F,6,FALSE))</f>
        <v/>
      </c>
      <c r="O1433" s="3" t="str">
        <f>IF(VLOOKUP(D1433,'Resources Final'!A:G,7,FALSE)=0,"",VLOOKUP(D1433,'Resources Final'!A:G,7,FALSE))</f>
        <v/>
      </c>
    </row>
    <row r="1434" spans="1:15" x14ac:dyDescent="0.2">
      <c r="A1434" s="11">
        <v>990</v>
      </c>
      <c r="B1434" s="11" t="str">
        <f t="shared" si="33"/>
        <v>Charles G. Koch Charitable Foundation_Radford University20136500</v>
      </c>
      <c r="C1434" s="11" t="s">
        <v>19</v>
      </c>
      <c r="D1434" s="11" t="s">
        <v>2970</v>
      </c>
      <c r="E1434" s="11" t="s">
        <v>2970</v>
      </c>
      <c r="F1434" s="4">
        <v>6500</v>
      </c>
      <c r="G1434" s="3">
        <v>2013</v>
      </c>
      <c r="H1434" s="3" t="s">
        <v>21</v>
      </c>
      <c r="I1434" s="12"/>
      <c r="J1434" s="3">
        <v>146</v>
      </c>
      <c r="K1434" s="3" t="str">
        <f>IF(VLOOKUP(D1434,'Resources Final'!A:C,3,FALSE)=0,"",VLOOKUP(D1434,'Resources Final'!A:C,3,FALSE))</f>
        <v/>
      </c>
      <c r="L1434" s="3" t="str">
        <f>IF(VLOOKUP(D1434,'Resources Final'!A:D,4,FALSE)=0,"",VLOOKUP(D1434,'Resources Final'!A:D,4,FALSE))</f>
        <v>Y</v>
      </c>
      <c r="M1434" s="3" t="str">
        <f>IF(VLOOKUP(D1434,'Resources Final'!A:E,5,FALSE)=0,"",VLOOKUP(D1434,'Resources Final'!A:E,5,FALSE))</f>
        <v/>
      </c>
      <c r="N1434" s="7" t="str">
        <f>IF(VLOOKUP(D1434,'Resources Final'!A:F,6,FALSE)=0,"",VLOOKUP(D1434,'Resources Final'!A:F,6,FALSE))</f>
        <v/>
      </c>
      <c r="O1434" s="3" t="str">
        <f>IF(VLOOKUP(D1434,'Resources Final'!A:G,7,FALSE)=0,"",VLOOKUP(D1434,'Resources Final'!A:G,7,FALSE))</f>
        <v/>
      </c>
    </row>
    <row r="1435" spans="1:15" x14ac:dyDescent="0.2">
      <c r="A1435" s="11">
        <v>990</v>
      </c>
      <c r="B1435" s="11" t="str">
        <f t="shared" si="33"/>
        <v>Charles G. Koch Charitable Foundation_Ramapo College Foundation20137000</v>
      </c>
      <c r="C1435" s="11" t="s">
        <v>19</v>
      </c>
      <c r="D1435" s="11" t="s">
        <v>2982</v>
      </c>
      <c r="E1435" s="11" t="s">
        <v>2982</v>
      </c>
      <c r="F1435" s="4">
        <v>7000</v>
      </c>
      <c r="G1435" s="3">
        <v>2013</v>
      </c>
      <c r="H1435" s="3" t="s">
        <v>21</v>
      </c>
      <c r="I1435" s="12"/>
      <c r="J1435" s="3">
        <v>147</v>
      </c>
      <c r="K1435" s="3" t="str">
        <f>IF(VLOOKUP(D1435,'Resources Final'!A:C,3,FALSE)=0,"",VLOOKUP(D1435,'Resources Final'!A:C,3,FALSE))</f>
        <v/>
      </c>
      <c r="L1435" s="3" t="str">
        <f>IF(VLOOKUP(D1435,'Resources Final'!A:D,4,FALSE)=0,"",VLOOKUP(D1435,'Resources Final'!A:D,4,FALSE))</f>
        <v>Y</v>
      </c>
      <c r="M1435" s="3" t="str">
        <f>IF(VLOOKUP(D1435,'Resources Final'!A:E,5,FALSE)=0,"",VLOOKUP(D1435,'Resources Final'!A:E,5,FALSE))</f>
        <v/>
      </c>
      <c r="N1435" s="7" t="str">
        <f>IF(VLOOKUP(D1435,'Resources Final'!A:F,6,FALSE)=0,"",VLOOKUP(D1435,'Resources Final'!A:F,6,FALSE))</f>
        <v/>
      </c>
      <c r="O1435" s="3" t="str">
        <f>IF(VLOOKUP(D1435,'Resources Final'!A:G,7,FALSE)=0,"",VLOOKUP(D1435,'Resources Final'!A:G,7,FALSE))</f>
        <v/>
      </c>
    </row>
    <row r="1436" spans="1:15" x14ac:dyDescent="0.2">
      <c r="A1436" s="11">
        <v>990</v>
      </c>
      <c r="B1436" s="11" t="str">
        <f t="shared" si="33"/>
        <v>Charles G. Koch Charitable Foundation_Reason Foundation201360000</v>
      </c>
      <c r="C1436" s="11" t="s">
        <v>19</v>
      </c>
      <c r="D1436" s="11" t="s">
        <v>3001</v>
      </c>
      <c r="E1436" s="11" t="s">
        <v>3001</v>
      </c>
      <c r="F1436" s="4">
        <v>60000</v>
      </c>
      <c r="G1436" s="3">
        <v>2013</v>
      </c>
      <c r="H1436" s="3" t="s">
        <v>21</v>
      </c>
      <c r="I1436" s="12"/>
      <c r="J1436" s="3">
        <v>148</v>
      </c>
      <c r="K1436" s="3" t="str">
        <f>IF(VLOOKUP(D1436,'Resources Final'!A:C,3,FALSE)=0,"",VLOOKUP(D1436,'Resources Final'!A:C,3,FALSE))</f>
        <v/>
      </c>
      <c r="L1436" s="3" t="str">
        <f>IF(VLOOKUP(D1436,'Resources Final'!A:D,4,FALSE)=0,"",VLOOKUP(D1436,'Resources Final'!A:D,4,FALSE))</f>
        <v/>
      </c>
      <c r="M1436" s="3" t="str">
        <f>IF(VLOOKUP(D1436,'Resources Final'!A:E,5,FALSE)=0,"",VLOOKUP(D1436,'Resources Final'!A:E,5,FALSE))</f>
        <v/>
      </c>
      <c r="N1436" s="7" t="str">
        <f>IF(VLOOKUP(D1436,'Resources Final'!A:F,6,FALSE)=0,"",VLOOKUP(D1436,'Resources Final'!A:F,6,FALSE))</f>
        <v>https://www.desmogblog.com/reason-foundation</v>
      </c>
      <c r="O1436" s="3" t="str">
        <f>IF(VLOOKUP(D1436,'Resources Final'!A:G,7,FALSE)=0,"",VLOOKUP(D1436,'Resources Final'!A:G,7,FALSE))</f>
        <v>Desmog</v>
      </c>
    </row>
    <row r="1437" spans="1:15" x14ac:dyDescent="0.2">
      <c r="A1437" s="11">
        <v>990</v>
      </c>
      <c r="B1437" s="11" t="str">
        <f t="shared" si="33"/>
        <v>Charles G. Koch Charitable Foundation_Rensselaer Polytechnic Institute201310000</v>
      </c>
      <c r="C1437" s="11" t="s">
        <v>19</v>
      </c>
      <c r="D1437" s="11" t="s">
        <v>3034</v>
      </c>
      <c r="E1437" s="11" t="s">
        <v>3034</v>
      </c>
      <c r="F1437" s="4">
        <v>10000</v>
      </c>
      <c r="G1437" s="3">
        <v>2013</v>
      </c>
      <c r="H1437" s="3" t="s">
        <v>21</v>
      </c>
      <c r="I1437" s="12"/>
      <c r="J1437" s="3">
        <v>149</v>
      </c>
      <c r="K1437" s="3" t="str">
        <f>IF(VLOOKUP(D1437,'Resources Final'!A:C,3,FALSE)=0,"",VLOOKUP(D1437,'Resources Final'!A:C,3,FALSE))</f>
        <v/>
      </c>
      <c r="L1437" s="3" t="str">
        <f>IF(VLOOKUP(D1437,'Resources Final'!A:D,4,FALSE)=0,"",VLOOKUP(D1437,'Resources Final'!A:D,4,FALSE))</f>
        <v>Y</v>
      </c>
      <c r="M1437" s="3" t="str">
        <f>IF(VLOOKUP(D1437,'Resources Final'!A:E,5,FALSE)=0,"",VLOOKUP(D1437,'Resources Final'!A:E,5,FALSE))</f>
        <v/>
      </c>
      <c r="N1437" s="7" t="str">
        <f>IF(VLOOKUP(D1437,'Resources Final'!A:F,6,FALSE)=0,"",VLOOKUP(D1437,'Resources Final'!A:F,6,FALSE))</f>
        <v/>
      </c>
      <c r="O1437" s="3" t="str">
        <f>IF(VLOOKUP(D1437,'Resources Final'!A:G,7,FALSE)=0,"",VLOOKUP(D1437,'Resources Final'!A:G,7,FALSE))</f>
        <v/>
      </c>
    </row>
    <row r="1438" spans="1:15" x14ac:dyDescent="0.2">
      <c r="A1438" s="11">
        <v>990</v>
      </c>
      <c r="B1438" s="11" t="str">
        <f t="shared" si="33"/>
        <v>Charles G. Koch Charitable Foundation_Research Foundation for the State University of New York20135000</v>
      </c>
      <c r="C1438" s="11" t="s">
        <v>19</v>
      </c>
      <c r="D1438" s="11" t="s">
        <v>3035</v>
      </c>
      <c r="E1438" s="11" t="s">
        <v>3036</v>
      </c>
      <c r="F1438" s="4">
        <v>5000</v>
      </c>
      <c r="G1438" s="3">
        <v>2013</v>
      </c>
      <c r="H1438" s="3" t="s">
        <v>21</v>
      </c>
      <c r="I1438" s="12"/>
      <c r="J1438" s="3">
        <v>150</v>
      </c>
      <c r="K1438" s="3" t="str">
        <f>IF(VLOOKUP(D1438,'Resources Final'!A:C,3,FALSE)=0,"",VLOOKUP(D1438,'Resources Final'!A:C,3,FALSE))</f>
        <v/>
      </c>
      <c r="L1438" s="3" t="str">
        <f>IF(VLOOKUP(D1438,'Resources Final'!A:D,4,FALSE)=0,"",VLOOKUP(D1438,'Resources Final'!A:D,4,FALSE))</f>
        <v>Y</v>
      </c>
      <c r="M1438" s="3" t="str">
        <f>IF(VLOOKUP(D1438,'Resources Final'!A:E,5,FALSE)=0,"",VLOOKUP(D1438,'Resources Final'!A:E,5,FALSE))</f>
        <v/>
      </c>
      <c r="N1438" s="7" t="str">
        <f>IF(VLOOKUP(D1438,'Resources Final'!A:F,6,FALSE)=0,"",VLOOKUP(D1438,'Resources Final'!A:F,6,FALSE))</f>
        <v/>
      </c>
      <c r="O1438" s="3" t="str">
        <f>IF(VLOOKUP(D1438,'Resources Final'!A:G,7,FALSE)=0,"",VLOOKUP(D1438,'Resources Final'!A:G,7,FALSE))</f>
        <v/>
      </c>
    </row>
    <row r="1439" spans="1:15" x14ac:dyDescent="0.2">
      <c r="A1439" s="11">
        <v>990</v>
      </c>
      <c r="B1439" s="11" t="str">
        <f t="shared" si="33"/>
        <v>Charles G. Koch Charitable Foundation_Roanoke College20131200</v>
      </c>
      <c r="C1439" s="11" t="s">
        <v>19</v>
      </c>
      <c r="D1439" s="11" t="s">
        <v>3075</v>
      </c>
      <c r="E1439" s="11" t="s">
        <v>3075</v>
      </c>
      <c r="F1439" s="4">
        <v>1200</v>
      </c>
      <c r="G1439" s="3">
        <v>2013</v>
      </c>
      <c r="H1439" s="3" t="s">
        <v>21</v>
      </c>
      <c r="I1439" s="12"/>
      <c r="J1439" s="3">
        <v>151</v>
      </c>
      <c r="K1439" s="3" t="str">
        <f>IF(VLOOKUP(D1439,'Resources Final'!A:C,3,FALSE)=0,"",VLOOKUP(D1439,'Resources Final'!A:C,3,FALSE))</f>
        <v/>
      </c>
      <c r="L1439" s="3" t="str">
        <f>IF(VLOOKUP(D1439,'Resources Final'!A:D,4,FALSE)=0,"",VLOOKUP(D1439,'Resources Final'!A:D,4,FALSE))</f>
        <v>Y</v>
      </c>
      <c r="M1439" s="3" t="str">
        <f>IF(VLOOKUP(D1439,'Resources Final'!A:E,5,FALSE)=0,"",VLOOKUP(D1439,'Resources Final'!A:E,5,FALSE))</f>
        <v/>
      </c>
      <c r="N1439" s="7" t="str">
        <f>IF(VLOOKUP(D1439,'Resources Final'!A:F,6,FALSE)=0,"",VLOOKUP(D1439,'Resources Final'!A:F,6,FALSE))</f>
        <v/>
      </c>
      <c r="O1439" s="3" t="str">
        <f>IF(VLOOKUP(D1439,'Resources Final'!A:G,7,FALSE)=0,"",VLOOKUP(D1439,'Resources Final'!A:G,7,FALSE))</f>
        <v/>
      </c>
    </row>
    <row r="1440" spans="1:15" x14ac:dyDescent="0.2">
      <c r="A1440" s="11">
        <v>990</v>
      </c>
      <c r="B1440" s="11" t="str">
        <f t="shared" si="33"/>
        <v>Charles G. Koch Charitable Foundation_Robert Morris University20138000</v>
      </c>
      <c r="C1440" s="11" t="s">
        <v>19</v>
      </c>
      <c r="D1440" s="11" t="s">
        <v>3080</v>
      </c>
      <c r="E1440" s="11" t="s">
        <v>3080</v>
      </c>
      <c r="F1440" s="4">
        <v>8000</v>
      </c>
      <c r="G1440" s="3">
        <v>2013</v>
      </c>
      <c r="H1440" s="3" t="s">
        <v>21</v>
      </c>
      <c r="I1440" s="12"/>
      <c r="J1440" s="3">
        <v>152</v>
      </c>
      <c r="K1440" s="3" t="str">
        <f>IF(VLOOKUP(D1440,'Resources Final'!A:C,3,FALSE)=0,"",VLOOKUP(D1440,'Resources Final'!A:C,3,FALSE))</f>
        <v/>
      </c>
      <c r="L1440" s="3" t="str">
        <f>IF(VLOOKUP(D1440,'Resources Final'!A:D,4,FALSE)=0,"",VLOOKUP(D1440,'Resources Final'!A:D,4,FALSE))</f>
        <v>Y</v>
      </c>
      <c r="M1440" s="3" t="str">
        <f>IF(VLOOKUP(D1440,'Resources Final'!A:E,5,FALSE)=0,"",VLOOKUP(D1440,'Resources Final'!A:E,5,FALSE))</f>
        <v/>
      </c>
      <c r="N1440" s="7" t="str">
        <f>IF(VLOOKUP(D1440,'Resources Final'!A:F,6,FALSE)=0,"",VLOOKUP(D1440,'Resources Final'!A:F,6,FALSE))</f>
        <v/>
      </c>
      <c r="O1440" s="3" t="str">
        <f>IF(VLOOKUP(D1440,'Resources Final'!A:G,7,FALSE)=0,"",VLOOKUP(D1440,'Resources Final'!A:G,7,FALSE))</f>
        <v/>
      </c>
    </row>
    <row r="1441" spans="1:15" x14ac:dyDescent="0.2">
      <c r="A1441" s="11">
        <v>990</v>
      </c>
      <c r="B1441" s="11" t="str">
        <f t="shared" si="33"/>
        <v>Charles G. Koch Charitable Foundation_Rockford College201314000</v>
      </c>
      <c r="C1441" s="11" t="s">
        <v>19</v>
      </c>
      <c r="D1441" s="11" t="s">
        <v>3094</v>
      </c>
      <c r="E1441" s="11" t="s">
        <v>3094</v>
      </c>
      <c r="F1441" s="4">
        <v>14000</v>
      </c>
      <c r="G1441" s="3">
        <v>2013</v>
      </c>
      <c r="H1441" s="3" t="s">
        <v>21</v>
      </c>
      <c r="I1441" s="12"/>
      <c r="J1441" s="3">
        <v>153</v>
      </c>
      <c r="K1441" s="3" t="str">
        <f>IF(VLOOKUP(D1441,'Resources Final'!A:C,3,FALSE)=0,"",VLOOKUP(D1441,'Resources Final'!A:C,3,FALSE))</f>
        <v/>
      </c>
      <c r="L1441" s="3" t="str">
        <f>IF(VLOOKUP(D1441,'Resources Final'!A:D,4,FALSE)=0,"",VLOOKUP(D1441,'Resources Final'!A:D,4,FALSE))</f>
        <v>Y</v>
      </c>
      <c r="M1441" s="3" t="str">
        <f>IF(VLOOKUP(D1441,'Resources Final'!A:E,5,FALSE)=0,"",VLOOKUP(D1441,'Resources Final'!A:E,5,FALSE))</f>
        <v/>
      </c>
      <c r="N1441" s="7" t="str">
        <f>IF(VLOOKUP(D1441,'Resources Final'!A:F,6,FALSE)=0,"",VLOOKUP(D1441,'Resources Final'!A:F,6,FALSE))</f>
        <v/>
      </c>
      <c r="O1441" s="3" t="str">
        <f>IF(VLOOKUP(D1441,'Resources Final'!A:G,7,FALSE)=0,"",VLOOKUP(D1441,'Resources Final'!A:G,7,FALSE))</f>
        <v/>
      </c>
    </row>
    <row r="1442" spans="1:15" x14ac:dyDescent="0.2">
      <c r="A1442" s="11">
        <v>990</v>
      </c>
      <c r="B1442" s="11" t="str">
        <f t="shared" si="33"/>
        <v>Charles G. Koch Charitable Foundation_Rogers State University Foundation20138000</v>
      </c>
      <c r="C1442" s="11" t="s">
        <v>19</v>
      </c>
      <c r="D1442" s="11" t="s">
        <v>3104</v>
      </c>
      <c r="E1442" s="11" t="s">
        <v>3104</v>
      </c>
      <c r="F1442" s="4">
        <v>8000</v>
      </c>
      <c r="G1442" s="3">
        <v>2013</v>
      </c>
      <c r="H1442" s="3" t="s">
        <v>21</v>
      </c>
      <c r="I1442" s="12"/>
      <c r="J1442" s="3">
        <v>154</v>
      </c>
      <c r="K1442" s="3" t="str">
        <f>IF(VLOOKUP(D1442,'Resources Final'!A:C,3,FALSE)=0,"",VLOOKUP(D1442,'Resources Final'!A:C,3,FALSE))</f>
        <v/>
      </c>
      <c r="L1442" s="3" t="str">
        <f>IF(VLOOKUP(D1442,'Resources Final'!A:D,4,FALSE)=0,"",VLOOKUP(D1442,'Resources Final'!A:D,4,FALSE))</f>
        <v>Y</v>
      </c>
      <c r="M1442" s="3" t="str">
        <f>IF(VLOOKUP(D1442,'Resources Final'!A:E,5,FALSE)=0,"",VLOOKUP(D1442,'Resources Final'!A:E,5,FALSE))</f>
        <v/>
      </c>
      <c r="N1442" s="7" t="str">
        <f>IF(VLOOKUP(D1442,'Resources Final'!A:F,6,FALSE)=0,"",VLOOKUP(D1442,'Resources Final'!A:F,6,FALSE))</f>
        <v/>
      </c>
      <c r="O1442" s="3" t="str">
        <f>IF(VLOOKUP(D1442,'Resources Final'!A:G,7,FALSE)=0,"",VLOOKUP(D1442,'Resources Final'!A:G,7,FALSE))</f>
        <v/>
      </c>
    </row>
    <row r="1443" spans="1:15" x14ac:dyDescent="0.2">
      <c r="A1443" s="11">
        <v>990</v>
      </c>
      <c r="B1443" s="11" t="str">
        <f t="shared" si="33"/>
        <v>Charles G. Koch Charitable Foundation_Rutgers University20137500</v>
      </c>
      <c r="C1443" s="11" t="s">
        <v>19</v>
      </c>
      <c r="D1443" s="11" t="s">
        <v>3150</v>
      </c>
      <c r="E1443" s="11" t="s">
        <v>3150</v>
      </c>
      <c r="F1443" s="4">
        <v>7500</v>
      </c>
      <c r="G1443" s="3">
        <v>2013</v>
      </c>
      <c r="H1443" s="3" t="s">
        <v>21</v>
      </c>
      <c r="I1443" s="12"/>
      <c r="J1443" s="3">
        <v>155</v>
      </c>
      <c r="K1443" s="3" t="str">
        <f>IF(VLOOKUP(D1443,'Resources Final'!A:C,3,FALSE)=0,"",VLOOKUP(D1443,'Resources Final'!A:C,3,FALSE))</f>
        <v/>
      </c>
      <c r="L1443" s="3" t="str">
        <f>IF(VLOOKUP(D1443,'Resources Final'!A:D,4,FALSE)=0,"",VLOOKUP(D1443,'Resources Final'!A:D,4,FALSE))</f>
        <v>Y</v>
      </c>
      <c r="M1443" s="3" t="str">
        <f>IF(VLOOKUP(D1443,'Resources Final'!A:E,5,FALSE)=0,"",VLOOKUP(D1443,'Resources Final'!A:E,5,FALSE))</f>
        <v/>
      </c>
      <c r="N1443" s="7" t="str">
        <f>IF(VLOOKUP(D1443,'Resources Final'!A:F,6,FALSE)=0,"",VLOOKUP(D1443,'Resources Final'!A:F,6,FALSE))</f>
        <v/>
      </c>
      <c r="O1443" s="3" t="str">
        <f>IF(VLOOKUP(D1443,'Resources Final'!A:G,7,FALSE)=0,"",VLOOKUP(D1443,'Resources Final'!A:G,7,FALSE))</f>
        <v/>
      </c>
    </row>
    <row r="1444" spans="1:15" x14ac:dyDescent="0.2">
      <c r="A1444" s="11">
        <v>990</v>
      </c>
      <c r="B1444" s="11" t="str">
        <f t="shared" si="33"/>
        <v>Charles G. Koch Charitable Foundation_Ryan Foundation201325000</v>
      </c>
      <c r="C1444" s="11" t="s">
        <v>19</v>
      </c>
      <c r="D1444" s="11" t="s">
        <v>3154</v>
      </c>
      <c r="E1444" s="11" t="s">
        <v>3154</v>
      </c>
      <c r="F1444" s="4">
        <v>25000</v>
      </c>
      <c r="G1444" s="3">
        <v>2013</v>
      </c>
      <c r="H1444" s="3" t="s">
        <v>21</v>
      </c>
      <c r="I1444" s="12"/>
      <c r="J1444" s="3">
        <v>156</v>
      </c>
      <c r="K1444" s="3" t="str">
        <f>IF(VLOOKUP(D1444,'Resources Final'!A:C,3,FALSE)=0,"",VLOOKUP(D1444,'Resources Final'!A:C,3,FALSE))</f>
        <v/>
      </c>
      <c r="L1444" s="3" t="str">
        <f>IF(VLOOKUP(D1444,'Resources Final'!A:D,4,FALSE)=0,"",VLOOKUP(D1444,'Resources Final'!A:D,4,FALSE))</f>
        <v/>
      </c>
      <c r="M1444" s="3" t="str">
        <f>IF(VLOOKUP(D1444,'Resources Final'!A:E,5,FALSE)=0,"",VLOOKUP(D1444,'Resources Final'!A:E,5,FALSE))</f>
        <v/>
      </c>
      <c r="N1444" s="7" t="str">
        <f>IF(VLOOKUP(D1444,'Resources Final'!A:F,6,FALSE)=0,"",VLOOKUP(D1444,'Resources Final'!A:F,6,FALSE))</f>
        <v/>
      </c>
      <c r="O1444" s="3" t="str">
        <f>IF(VLOOKUP(D1444,'Resources Final'!A:G,7,FALSE)=0,"",VLOOKUP(D1444,'Resources Final'!A:G,7,FALSE))</f>
        <v/>
      </c>
    </row>
    <row r="1445" spans="1:15" x14ac:dyDescent="0.2">
      <c r="A1445" s="11">
        <v>990</v>
      </c>
      <c r="B1445" s="11" t="str">
        <f t="shared" ref="B1445:B1508" si="34">C1445&amp;"_"&amp;D1445&amp;G1445&amp;F1445</f>
        <v>Charles G. Koch Charitable Foundation_Saint Francis University20139500</v>
      </c>
      <c r="C1445" s="11" t="s">
        <v>19</v>
      </c>
      <c r="D1445" s="11" t="s">
        <v>3202</v>
      </c>
      <c r="E1445" s="11" t="s">
        <v>3202</v>
      </c>
      <c r="F1445" s="4">
        <v>9500</v>
      </c>
      <c r="G1445" s="3">
        <v>2013</v>
      </c>
      <c r="H1445" s="3" t="s">
        <v>21</v>
      </c>
      <c r="I1445" s="12"/>
      <c r="J1445" s="3">
        <v>157</v>
      </c>
      <c r="K1445" s="3" t="str">
        <f>IF(VLOOKUP(D1445,'Resources Final'!A:C,3,FALSE)=0,"",VLOOKUP(D1445,'Resources Final'!A:C,3,FALSE))</f>
        <v/>
      </c>
      <c r="L1445" s="3" t="str">
        <f>IF(VLOOKUP(D1445,'Resources Final'!A:D,4,FALSE)=0,"",VLOOKUP(D1445,'Resources Final'!A:D,4,FALSE))</f>
        <v>Y</v>
      </c>
      <c r="M1445" s="3" t="str">
        <f>IF(VLOOKUP(D1445,'Resources Final'!A:E,5,FALSE)=0,"",VLOOKUP(D1445,'Resources Final'!A:E,5,FALSE))</f>
        <v/>
      </c>
      <c r="N1445" s="7" t="str">
        <f>IF(VLOOKUP(D1445,'Resources Final'!A:F,6,FALSE)=0,"",VLOOKUP(D1445,'Resources Final'!A:F,6,FALSE))</f>
        <v/>
      </c>
      <c r="O1445" s="3" t="str">
        <f>IF(VLOOKUP(D1445,'Resources Final'!A:G,7,FALSE)=0,"",VLOOKUP(D1445,'Resources Final'!A:G,7,FALSE))</f>
        <v/>
      </c>
    </row>
    <row r="1446" spans="1:15" x14ac:dyDescent="0.2">
      <c r="A1446" s="11">
        <v>990</v>
      </c>
      <c r="B1446" s="11" t="str">
        <f t="shared" si="34"/>
        <v>Charles G. Koch Charitable Foundation_Salisbury University201322000</v>
      </c>
      <c r="C1446" s="11" t="s">
        <v>19</v>
      </c>
      <c r="D1446" s="11" t="s">
        <v>3209</v>
      </c>
      <c r="E1446" s="11" t="s">
        <v>3209</v>
      </c>
      <c r="F1446" s="4">
        <v>22000</v>
      </c>
      <c r="G1446" s="3">
        <v>2013</v>
      </c>
      <c r="H1446" s="3" t="s">
        <v>21</v>
      </c>
      <c r="I1446" s="12"/>
      <c r="J1446" s="3">
        <v>158</v>
      </c>
      <c r="K1446" s="3" t="str">
        <f>IF(VLOOKUP(D1446,'Resources Final'!A:C,3,FALSE)=0,"",VLOOKUP(D1446,'Resources Final'!A:C,3,FALSE))</f>
        <v/>
      </c>
      <c r="L1446" s="3" t="str">
        <f>IF(VLOOKUP(D1446,'Resources Final'!A:D,4,FALSE)=0,"",VLOOKUP(D1446,'Resources Final'!A:D,4,FALSE))</f>
        <v>Y</v>
      </c>
      <c r="M1446" s="3" t="str">
        <f>IF(VLOOKUP(D1446,'Resources Final'!A:E,5,FALSE)=0,"",VLOOKUP(D1446,'Resources Final'!A:E,5,FALSE))</f>
        <v/>
      </c>
      <c r="N1446" s="7" t="str">
        <f>IF(VLOOKUP(D1446,'Resources Final'!A:F,6,FALSE)=0,"",VLOOKUP(D1446,'Resources Final'!A:F,6,FALSE))</f>
        <v/>
      </c>
      <c r="O1446" s="3" t="str">
        <f>IF(VLOOKUP(D1446,'Resources Final'!A:G,7,FALSE)=0,"",VLOOKUP(D1446,'Resources Final'!A:G,7,FALSE))</f>
        <v/>
      </c>
    </row>
    <row r="1447" spans="1:15" x14ac:dyDescent="0.2">
      <c r="A1447" s="11">
        <v>990</v>
      </c>
      <c r="B1447" s="11" t="str">
        <f t="shared" si="34"/>
        <v>Charles G. Koch Charitable Foundation_Samford University201330000</v>
      </c>
      <c r="C1447" s="11" t="s">
        <v>19</v>
      </c>
      <c r="D1447" s="11" t="s">
        <v>3216</v>
      </c>
      <c r="E1447" s="11" t="s">
        <v>3216</v>
      </c>
      <c r="F1447" s="4">
        <v>30000</v>
      </c>
      <c r="G1447" s="3">
        <v>2013</v>
      </c>
      <c r="H1447" s="3" t="s">
        <v>21</v>
      </c>
      <c r="I1447" s="12"/>
      <c r="J1447" s="3">
        <v>159</v>
      </c>
      <c r="K1447" s="3" t="str">
        <f>IF(VLOOKUP(D1447,'Resources Final'!A:C,3,FALSE)=0,"",VLOOKUP(D1447,'Resources Final'!A:C,3,FALSE))</f>
        <v/>
      </c>
      <c r="L1447" s="3" t="str">
        <f>IF(VLOOKUP(D1447,'Resources Final'!A:D,4,FALSE)=0,"",VLOOKUP(D1447,'Resources Final'!A:D,4,FALSE))</f>
        <v>Y</v>
      </c>
      <c r="M1447" s="3" t="str">
        <f>IF(VLOOKUP(D1447,'Resources Final'!A:E,5,FALSE)=0,"",VLOOKUP(D1447,'Resources Final'!A:E,5,FALSE))</f>
        <v/>
      </c>
      <c r="N1447" s="7" t="str">
        <f>IF(VLOOKUP(D1447,'Resources Final'!A:F,6,FALSE)=0,"",VLOOKUP(D1447,'Resources Final'!A:F,6,FALSE))</f>
        <v/>
      </c>
      <c r="O1447" s="3" t="str">
        <f>IF(VLOOKUP(D1447,'Resources Final'!A:G,7,FALSE)=0,"",VLOOKUP(D1447,'Resources Final'!A:G,7,FALSE))</f>
        <v/>
      </c>
    </row>
    <row r="1448" spans="1:15" x14ac:dyDescent="0.2">
      <c r="A1448" s="11">
        <v>990</v>
      </c>
      <c r="B1448" s="11" t="str">
        <f t="shared" si="34"/>
        <v>Charles G. Koch Charitable Foundation_San Diego State University Research Foundation20136200</v>
      </c>
      <c r="C1448" s="11" t="s">
        <v>19</v>
      </c>
      <c r="D1448" s="11" t="s">
        <v>3217</v>
      </c>
      <c r="E1448" s="11" t="s">
        <v>3218</v>
      </c>
      <c r="F1448" s="4">
        <v>6200</v>
      </c>
      <c r="G1448" s="3">
        <v>2013</v>
      </c>
      <c r="H1448" s="3" t="s">
        <v>21</v>
      </c>
      <c r="I1448" s="12"/>
      <c r="J1448" s="3">
        <v>160</v>
      </c>
      <c r="K1448" s="3" t="str">
        <f>IF(VLOOKUP(D1448,'Resources Final'!A:C,3,FALSE)=0,"",VLOOKUP(D1448,'Resources Final'!A:C,3,FALSE))</f>
        <v/>
      </c>
      <c r="L1448" s="3" t="str">
        <f>IF(VLOOKUP(D1448,'Resources Final'!A:D,4,FALSE)=0,"",VLOOKUP(D1448,'Resources Final'!A:D,4,FALSE))</f>
        <v>Y</v>
      </c>
      <c r="M1448" s="3" t="str">
        <f>IF(VLOOKUP(D1448,'Resources Final'!A:E,5,FALSE)=0,"",VLOOKUP(D1448,'Resources Final'!A:E,5,FALSE))</f>
        <v/>
      </c>
      <c r="N1448" s="7" t="str">
        <f>IF(VLOOKUP(D1448,'Resources Final'!A:F,6,FALSE)=0,"",VLOOKUP(D1448,'Resources Final'!A:F,6,FALSE))</f>
        <v/>
      </c>
      <c r="O1448" s="3" t="str">
        <f>IF(VLOOKUP(D1448,'Resources Final'!A:G,7,FALSE)=0,"",VLOOKUP(D1448,'Resources Final'!A:G,7,FALSE))</f>
        <v/>
      </c>
    </row>
    <row r="1449" spans="1:15" x14ac:dyDescent="0.2">
      <c r="A1449" s="11">
        <v>990</v>
      </c>
      <c r="B1449" s="11" t="str">
        <f t="shared" si="34"/>
        <v>Charles G. Koch Charitable Foundation_Sarah Lawrence College201311000</v>
      </c>
      <c r="C1449" s="11" t="s">
        <v>19</v>
      </c>
      <c r="D1449" s="11" t="s">
        <v>3232</v>
      </c>
      <c r="E1449" s="11" t="s">
        <v>3232</v>
      </c>
      <c r="F1449" s="4">
        <v>11000</v>
      </c>
      <c r="G1449" s="3">
        <v>2013</v>
      </c>
      <c r="H1449" s="3" t="s">
        <v>21</v>
      </c>
      <c r="I1449" s="12"/>
      <c r="J1449" s="3">
        <v>161</v>
      </c>
      <c r="K1449" s="3" t="str">
        <f>IF(VLOOKUP(D1449,'Resources Final'!A:C,3,FALSE)=0,"",VLOOKUP(D1449,'Resources Final'!A:C,3,FALSE))</f>
        <v/>
      </c>
      <c r="L1449" s="3" t="str">
        <f>IF(VLOOKUP(D1449,'Resources Final'!A:D,4,FALSE)=0,"",VLOOKUP(D1449,'Resources Final'!A:D,4,FALSE))</f>
        <v>Y</v>
      </c>
      <c r="M1449" s="3" t="str">
        <f>IF(VLOOKUP(D1449,'Resources Final'!A:E,5,FALSE)=0,"",VLOOKUP(D1449,'Resources Final'!A:E,5,FALSE))</f>
        <v/>
      </c>
      <c r="N1449" s="7" t="str">
        <f>IF(VLOOKUP(D1449,'Resources Final'!A:F,6,FALSE)=0,"",VLOOKUP(D1449,'Resources Final'!A:F,6,FALSE))</f>
        <v/>
      </c>
      <c r="O1449" s="3" t="str">
        <f>IF(VLOOKUP(D1449,'Resources Final'!A:G,7,FALSE)=0,"",VLOOKUP(D1449,'Resources Final'!A:G,7,FALSE))</f>
        <v/>
      </c>
    </row>
    <row r="1450" spans="1:15" x14ac:dyDescent="0.2">
      <c r="A1450" s="11">
        <v>990</v>
      </c>
      <c r="B1450" s="11" t="str">
        <f t="shared" si="34"/>
        <v>Charles G. Koch Charitable Foundation_Seattle Pacific University20135500</v>
      </c>
      <c r="C1450" s="11" t="s">
        <v>19</v>
      </c>
      <c r="D1450" s="11" t="s">
        <v>3273</v>
      </c>
      <c r="E1450" s="11" t="s">
        <v>3273</v>
      </c>
      <c r="F1450" s="4">
        <v>5500</v>
      </c>
      <c r="G1450" s="3">
        <v>2013</v>
      </c>
      <c r="H1450" s="3" t="s">
        <v>21</v>
      </c>
      <c r="I1450" s="12"/>
      <c r="J1450" s="3">
        <v>162</v>
      </c>
      <c r="K1450" s="3" t="str">
        <f>IF(VLOOKUP(D1450,'Resources Final'!A:C,3,FALSE)=0,"",VLOOKUP(D1450,'Resources Final'!A:C,3,FALSE))</f>
        <v/>
      </c>
      <c r="L1450" s="3" t="str">
        <f>IF(VLOOKUP(D1450,'Resources Final'!A:D,4,FALSE)=0,"",VLOOKUP(D1450,'Resources Final'!A:D,4,FALSE))</f>
        <v>Y</v>
      </c>
      <c r="M1450" s="3" t="str">
        <f>IF(VLOOKUP(D1450,'Resources Final'!A:E,5,FALSE)=0,"",VLOOKUP(D1450,'Resources Final'!A:E,5,FALSE))</f>
        <v/>
      </c>
      <c r="N1450" s="7" t="str">
        <f>IF(VLOOKUP(D1450,'Resources Final'!A:F,6,FALSE)=0,"",VLOOKUP(D1450,'Resources Final'!A:F,6,FALSE))</f>
        <v/>
      </c>
      <c r="O1450" s="3" t="str">
        <f>IF(VLOOKUP(D1450,'Resources Final'!A:G,7,FALSE)=0,"",VLOOKUP(D1450,'Resources Final'!A:G,7,FALSE))</f>
        <v/>
      </c>
    </row>
    <row r="1451" spans="1:15" x14ac:dyDescent="0.2">
      <c r="A1451" s="11">
        <v>990</v>
      </c>
      <c r="B1451" s="11" t="str">
        <f t="shared" si="34"/>
        <v>Charles G. Koch Charitable Foundation_Seton Hall University201310000</v>
      </c>
      <c r="C1451" s="11" t="s">
        <v>19</v>
      </c>
      <c r="D1451" s="11" t="s">
        <v>3285</v>
      </c>
      <c r="E1451" s="11" t="s">
        <v>3285</v>
      </c>
      <c r="F1451" s="4">
        <v>10000</v>
      </c>
      <c r="G1451" s="3">
        <v>2013</v>
      </c>
      <c r="H1451" s="3" t="s">
        <v>21</v>
      </c>
      <c r="I1451" s="12"/>
      <c r="J1451" s="3">
        <v>163</v>
      </c>
      <c r="K1451" s="3" t="str">
        <f>IF(VLOOKUP(D1451,'Resources Final'!A:C,3,FALSE)=0,"",VLOOKUP(D1451,'Resources Final'!A:C,3,FALSE))</f>
        <v/>
      </c>
      <c r="L1451" s="3" t="str">
        <f>IF(VLOOKUP(D1451,'Resources Final'!A:D,4,FALSE)=0,"",VLOOKUP(D1451,'Resources Final'!A:D,4,FALSE))</f>
        <v>Y</v>
      </c>
      <c r="M1451" s="3" t="str">
        <f>IF(VLOOKUP(D1451,'Resources Final'!A:E,5,FALSE)=0,"",VLOOKUP(D1451,'Resources Final'!A:E,5,FALSE))</f>
        <v/>
      </c>
      <c r="N1451" s="7" t="str">
        <f>IF(VLOOKUP(D1451,'Resources Final'!A:F,6,FALSE)=0,"",VLOOKUP(D1451,'Resources Final'!A:F,6,FALSE))</f>
        <v/>
      </c>
      <c r="O1451" s="3" t="str">
        <f>IF(VLOOKUP(D1451,'Resources Final'!A:G,7,FALSE)=0,"",VLOOKUP(D1451,'Resources Final'!A:G,7,FALSE))</f>
        <v/>
      </c>
    </row>
    <row r="1452" spans="1:15" x14ac:dyDescent="0.2">
      <c r="A1452" s="11">
        <v>990</v>
      </c>
      <c r="B1452" s="11" t="str">
        <f t="shared" si="34"/>
        <v>Charles G. Koch Charitable Foundation_Society for the Development of Austrian Economics20133500</v>
      </c>
      <c r="C1452" s="11" t="s">
        <v>19</v>
      </c>
      <c r="D1452" s="11" t="s">
        <v>3350</v>
      </c>
      <c r="E1452" s="11" t="s">
        <v>3350</v>
      </c>
      <c r="F1452" s="4">
        <v>3500</v>
      </c>
      <c r="G1452" s="3">
        <v>2013</v>
      </c>
      <c r="H1452" s="3" t="s">
        <v>21</v>
      </c>
      <c r="I1452" s="12"/>
      <c r="J1452" s="3">
        <v>164</v>
      </c>
      <c r="K1452" s="3" t="str">
        <f>IF(VLOOKUP(D1452,'Resources Final'!A:C,3,FALSE)=0,"",VLOOKUP(D1452,'Resources Final'!A:C,3,FALSE))</f>
        <v/>
      </c>
      <c r="L1452" s="3" t="str">
        <f>IF(VLOOKUP(D1452,'Resources Final'!A:D,4,FALSE)=0,"",VLOOKUP(D1452,'Resources Final'!A:D,4,FALSE))</f>
        <v/>
      </c>
      <c r="M1452" s="3" t="str">
        <f>IF(VLOOKUP(D1452,'Resources Final'!A:E,5,FALSE)=0,"",VLOOKUP(D1452,'Resources Final'!A:E,5,FALSE))</f>
        <v/>
      </c>
      <c r="N1452" s="7" t="str">
        <f>IF(VLOOKUP(D1452,'Resources Final'!A:F,6,FALSE)=0,"",VLOOKUP(D1452,'Resources Final'!A:F,6,FALSE))</f>
        <v/>
      </c>
      <c r="O1452" s="3" t="str">
        <f>IF(VLOOKUP(D1452,'Resources Final'!A:G,7,FALSE)=0,"",VLOOKUP(D1452,'Resources Final'!A:G,7,FALSE))</f>
        <v/>
      </c>
    </row>
    <row r="1453" spans="1:15" x14ac:dyDescent="0.2">
      <c r="A1453" s="11">
        <v>990</v>
      </c>
      <c r="B1453" s="11" t="str">
        <f t="shared" si="34"/>
        <v>Charles G. Koch Charitable Foundation_Southern Illinois University - Carbondale20135500</v>
      </c>
      <c r="C1453" s="11" t="s">
        <v>19</v>
      </c>
      <c r="D1453" s="11" t="s">
        <v>3369</v>
      </c>
      <c r="E1453" s="11" t="s">
        <v>3368</v>
      </c>
      <c r="F1453" s="4">
        <v>5500</v>
      </c>
      <c r="G1453" s="3">
        <v>2013</v>
      </c>
      <c r="H1453" s="3" t="s">
        <v>21</v>
      </c>
      <c r="I1453" s="12"/>
      <c r="J1453" s="3">
        <v>165</v>
      </c>
      <c r="K1453" s="3" t="str">
        <f>IF(VLOOKUP(D1453,'Resources Final'!A:C,3,FALSE)=0,"",VLOOKUP(D1453,'Resources Final'!A:C,3,FALSE))</f>
        <v/>
      </c>
      <c r="L1453" s="3" t="str">
        <f>IF(VLOOKUP(D1453,'Resources Final'!A:D,4,FALSE)=0,"",VLOOKUP(D1453,'Resources Final'!A:D,4,FALSE))</f>
        <v>Y</v>
      </c>
      <c r="M1453" s="3" t="str">
        <f>IF(VLOOKUP(D1453,'Resources Final'!A:E,5,FALSE)=0,"",VLOOKUP(D1453,'Resources Final'!A:E,5,FALSE))</f>
        <v/>
      </c>
      <c r="N1453" s="7" t="str">
        <f>IF(VLOOKUP(D1453,'Resources Final'!A:F,6,FALSE)=0,"",VLOOKUP(D1453,'Resources Final'!A:F,6,FALSE))</f>
        <v/>
      </c>
      <c r="O1453" s="3" t="str">
        <f>IF(VLOOKUP(D1453,'Resources Final'!A:G,7,FALSE)=0,"",VLOOKUP(D1453,'Resources Final'!A:G,7,FALSE))</f>
        <v/>
      </c>
    </row>
    <row r="1454" spans="1:15" x14ac:dyDescent="0.2">
      <c r="A1454" s="11">
        <v>990</v>
      </c>
      <c r="B1454" s="11" t="str">
        <f t="shared" si="34"/>
        <v>Charles G. Koch Charitable Foundation_Southern Illinois University Foundation201315000</v>
      </c>
      <c r="C1454" s="11" t="s">
        <v>19</v>
      </c>
      <c r="D1454" s="11" t="s">
        <v>3370</v>
      </c>
      <c r="E1454" s="11" t="s">
        <v>3368</v>
      </c>
      <c r="F1454" s="4">
        <v>15000</v>
      </c>
      <c r="G1454" s="3">
        <v>2013</v>
      </c>
      <c r="H1454" s="3" t="s">
        <v>21</v>
      </c>
      <c r="I1454" s="12"/>
      <c r="J1454" s="3">
        <v>166</v>
      </c>
      <c r="K1454" s="3" t="str">
        <f>IF(VLOOKUP(D1454,'Resources Final'!A:C,3,FALSE)=0,"",VLOOKUP(D1454,'Resources Final'!A:C,3,FALSE))</f>
        <v/>
      </c>
      <c r="L1454" s="3" t="str">
        <f>IF(VLOOKUP(D1454,'Resources Final'!A:D,4,FALSE)=0,"",VLOOKUP(D1454,'Resources Final'!A:D,4,FALSE))</f>
        <v>Y</v>
      </c>
      <c r="M1454" s="3" t="str">
        <f>IF(VLOOKUP(D1454,'Resources Final'!A:E,5,FALSE)=0,"",VLOOKUP(D1454,'Resources Final'!A:E,5,FALSE))</f>
        <v/>
      </c>
      <c r="N1454" s="7" t="str">
        <f>IF(VLOOKUP(D1454,'Resources Final'!A:F,6,FALSE)=0,"",VLOOKUP(D1454,'Resources Final'!A:F,6,FALSE))</f>
        <v/>
      </c>
      <c r="O1454" s="3" t="str">
        <f>IF(VLOOKUP(D1454,'Resources Final'!A:G,7,FALSE)=0,"",VLOOKUP(D1454,'Resources Final'!A:G,7,FALSE))</f>
        <v/>
      </c>
    </row>
    <row r="1455" spans="1:15" x14ac:dyDescent="0.2">
      <c r="A1455" s="11">
        <v>990</v>
      </c>
      <c r="B1455" s="11" t="str">
        <f t="shared" si="34"/>
        <v>Charles G. Koch Charitable Foundation_Southern Methodist University2013192000</v>
      </c>
      <c r="C1455" s="11" t="s">
        <v>19</v>
      </c>
      <c r="D1455" s="11" t="s">
        <v>3371</v>
      </c>
      <c r="E1455" s="11" t="s">
        <v>3371</v>
      </c>
      <c r="F1455" s="4">
        <v>192000</v>
      </c>
      <c r="G1455" s="3">
        <v>2013</v>
      </c>
      <c r="H1455" s="3" t="s">
        <v>21</v>
      </c>
      <c r="I1455" s="12"/>
      <c r="J1455" s="3">
        <v>167</v>
      </c>
      <c r="K1455" s="3" t="str">
        <f>IF(VLOOKUP(D1455,'Resources Final'!A:C,3,FALSE)=0,"",VLOOKUP(D1455,'Resources Final'!A:C,3,FALSE))</f>
        <v/>
      </c>
      <c r="L1455" s="3" t="str">
        <f>IF(VLOOKUP(D1455,'Resources Final'!A:D,4,FALSE)=0,"",VLOOKUP(D1455,'Resources Final'!A:D,4,FALSE))</f>
        <v>Y</v>
      </c>
      <c r="M1455" s="3" t="str">
        <f>IF(VLOOKUP(D1455,'Resources Final'!A:E,5,FALSE)=0,"",VLOOKUP(D1455,'Resources Final'!A:E,5,FALSE))</f>
        <v/>
      </c>
      <c r="N1455" s="7" t="str">
        <f>IF(VLOOKUP(D1455,'Resources Final'!A:F,6,FALSE)=0,"",VLOOKUP(D1455,'Resources Final'!A:F,6,FALSE))</f>
        <v/>
      </c>
      <c r="O1455" s="3" t="str">
        <f>IF(VLOOKUP(D1455,'Resources Final'!A:G,7,FALSE)=0,"",VLOOKUP(D1455,'Resources Final'!A:G,7,FALSE))</f>
        <v/>
      </c>
    </row>
    <row r="1456" spans="1:15" x14ac:dyDescent="0.2">
      <c r="A1456" s="11">
        <v>990</v>
      </c>
      <c r="B1456" s="11" t="str">
        <f t="shared" si="34"/>
        <v>Charles G. Koch Charitable Foundation_Southern Utah University201318400</v>
      </c>
      <c r="C1456" s="11" t="s">
        <v>19</v>
      </c>
      <c r="D1456" s="11" t="s">
        <v>3374</v>
      </c>
      <c r="E1456" s="11" t="s">
        <v>3374</v>
      </c>
      <c r="F1456" s="4">
        <v>18400</v>
      </c>
      <c r="G1456" s="3">
        <v>2013</v>
      </c>
      <c r="H1456" s="3" t="s">
        <v>21</v>
      </c>
      <c r="I1456" s="12"/>
      <c r="J1456" s="3">
        <v>168</v>
      </c>
      <c r="K1456" s="3" t="str">
        <f>IF(VLOOKUP(D1456,'Resources Final'!A:C,3,FALSE)=0,"",VLOOKUP(D1456,'Resources Final'!A:C,3,FALSE))</f>
        <v/>
      </c>
      <c r="L1456" s="3" t="str">
        <f>IF(VLOOKUP(D1456,'Resources Final'!A:D,4,FALSE)=0,"",VLOOKUP(D1456,'Resources Final'!A:D,4,FALSE))</f>
        <v>Y</v>
      </c>
      <c r="M1456" s="3" t="str">
        <f>IF(VLOOKUP(D1456,'Resources Final'!A:E,5,FALSE)=0,"",VLOOKUP(D1456,'Resources Final'!A:E,5,FALSE))</f>
        <v/>
      </c>
      <c r="N1456" s="7" t="str">
        <f>IF(VLOOKUP(D1456,'Resources Final'!A:F,6,FALSE)=0,"",VLOOKUP(D1456,'Resources Final'!A:F,6,FALSE))</f>
        <v/>
      </c>
      <c r="O1456" s="3" t="str">
        <f>IF(VLOOKUP(D1456,'Resources Final'!A:G,7,FALSE)=0,"",VLOOKUP(D1456,'Resources Final'!A:G,7,FALSE))</f>
        <v/>
      </c>
    </row>
    <row r="1457" spans="1:15" x14ac:dyDescent="0.2">
      <c r="A1457" s="11">
        <v>990</v>
      </c>
      <c r="B1457" s="11" t="str">
        <f t="shared" si="34"/>
        <v>Charles G. Koch Charitable Foundation_Southern Virginia University20135000</v>
      </c>
      <c r="C1457" s="11" t="s">
        <v>19</v>
      </c>
      <c r="D1457" s="11" t="s">
        <v>3375</v>
      </c>
      <c r="E1457" s="11" t="s">
        <v>3375</v>
      </c>
      <c r="F1457" s="4">
        <v>5000</v>
      </c>
      <c r="G1457" s="3">
        <v>2013</v>
      </c>
      <c r="H1457" s="3" t="s">
        <v>21</v>
      </c>
      <c r="I1457" s="12"/>
      <c r="J1457" s="3">
        <v>169</v>
      </c>
      <c r="K1457" s="3" t="str">
        <f>IF(VLOOKUP(D1457,'Resources Final'!A:C,3,FALSE)=0,"",VLOOKUP(D1457,'Resources Final'!A:C,3,FALSE))</f>
        <v/>
      </c>
      <c r="L1457" s="3" t="str">
        <f>IF(VLOOKUP(D1457,'Resources Final'!A:D,4,FALSE)=0,"",VLOOKUP(D1457,'Resources Final'!A:D,4,FALSE))</f>
        <v>Y</v>
      </c>
      <c r="M1457" s="3" t="str">
        <f>IF(VLOOKUP(D1457,'Resources Final'!A:E,5,FALSE)=0,"",VLOOKUP(D1457,'Resources Final'!A:E,5,FALSE))</f>
        <v/>
      </c>
      <c r="N1457" s="7" t="str">
        <f>IF(VLOOKUP(D1457,'Resources Final'!A:F,6,FALSE)=0,"",VLOOKUP(D1457,'Resources Final'!A:F,6,FALSE))</f>
        <v/>
      </c>
      <c r="O1457" s="3" t="str">
        <f>IF(VLOOKUP(D1457,'Resources Final'!A:G,7,FALSE)=0,"",VLOOKUP(D1457,'Resources Final'!A:G,7,FALSE))</f>
        <v/>
      </c>
    </row>
    <row r="1458" spans="1:15" x14ac:dyDescent="0.2">
      <c r="A1458" s="11">
        <v>990</v>
      </c>
      <c r="B1458" s="11" t="str">
        <f t="shared" si="34"/>
        <v>Charles G. Koch Charitable Foundation_St Bonaventure University20136000</v>
      </c>
      <c r="C1458" s="11" t="s">
        <v>19</v>
      </c>
      <c r="D1458" s="11" t="s">
        <v>3396</v>
      </c>
      <c r="E1458" s="11" t="s">
        <v>3396</v>
      </c>
      <c r="F1458" s="4">
        <v>6000</v>
      </c>
      <c r="G1458" s="3">
        <v>2013</v>
      </c>
      <c r="H1458" s="3" t="s">
        <v>21</v>
      </c>
      <c r="I1458" s="12"/>
      <c r="J1458" s="3">
        <v>170</v>
      </c>
      <c r="K1458" s="3" t="str">
        <f>IF(VLOOKUP(D1458,'Resources Final'!A:C,3,FALSE)=0,"",VLOOKUP(D1458,'Resources Final'!A:C,3,FALSE))</f>
        <v/>
      </c>
      <c r="L1458" s="3" t="str">
        <f>IF(VLOOKUP(D1458,'Resources Final'!A:D,4,FALSE)=0,"",VLOOKUP(D1458,'Resources Final'!A:D,4,FALSE))</f>
        <v>Y</v>
      </c>
      <c r="M1458" s="3" t="str">
        <f>IF(VLOOKUP(D1458,'Resources Final'!A:E,5,FALSE)=0,"",VLOOKUP(D1458,'Resources Final'!A:E,5,FALSE))</f>
        <v/>
      </c>
      <c r="N1458" s="7" t="str">
        <f>IF(VLOOKUP(D1458,'Resources Final'!A:F,6,FALSE)=0,"",VLOOKUP(D1458,'Resources Final'!A:F,6,FALSE))</f>
        <v/>
      </c>
      <c r="O1458" s="3" t="str">
        <f>IF(VLOOKUP(D1458,'Resources Final'!A:G,7,FALSE)=0,"",VLOOKUP(D1458,'Resources Final'!A:G,7,FALSE))</f>
        <v/>
      </c>
    </row>
    <row r="1459" spans="1:15" x14ac:dyDescent="0.2">
      <c r="A1459" s="11">
        <v>990</v>
      </c>
      <c r="B1459" s="11" t="str">
        <f t="shared" si="34"/>
        <v>Charles G. Koch Charitable Foundation_St Cloud State University Foundation20134000</v>
      </c>
      <c r="C1459" s="11" t="s">
        <v>19</v>
      </c>
      <c r="D1459" s="11" t="s">
        <v>3398</v>
      </c>
      <c r="E1459" s="11" t="s">
        <v>3397</v>
      </c>
      <c r="F1459" s="4">
        <v>4000</v>
      </c>
      <c r="G1459" s="3">
        <v>2013</v>
      </c>
      <c r="H1459" s="3" t="s">
        <v>21</v>
      </c>
      <c r="I1459" s="12"/>
      <c r="J1459" s="3">
        <v>171</v>
      </c>
      <c r="K1459" s="3" t="str">
        <f>IF(VLOOKUP(D1459,'Resources Final'!A:C,3,FALSE)=0,"",VLOOKUP(D1459,'Resources Final'!A:C,3,FALSE))</f>
        <v/>
      </c>
      <c r="L1459" s="3" t="str">
        <f>IF(VLOOKUP(D1459,'Resources Final'!A:D,4,FALSE)=0,"",VLOOKUP(D1459,'Resources Final'!A:D,4,FALSE))</f>
        <v>Y</v>
      </c>
      <c r="M1459" s="3" t="str">
        <f>IF(VLOOKUP(D1459,'Resources Final'!A:E,5,FALSE)=0,"",VLOOKUP(D1459,'Resources Final'!A:E,5,FALSE))</f>
        <v/>
      </c>
      <c r="N1459" s="7" t="str">
        <f>IF(VLOOKUP(D1459,'Resources Final'!A:F,6,FALSE)=0,"",VLOOKUP(D1459,'Resources Final'!A:F,6,FALSE))</f>
        <v/>
      </c>
      <c r="O1459" s="3" t="str">
        <f>IF(VLOOKUP(D1459,'Resources Final'!A:G,7,FALSE)=0,"",VLOOKUP(D1459,'Resources Final'!A:G,7,FALSE))</f>
        <v/>
      </c>
    </row>
    <row r="1460" spans="1:15" x14ac:dyDescent="0.2">
      <c r="A1460" s="11">
        <v>990</v>
      </c>
      <c r="B1460" s="11" t="str">
        <f t="shared" si="34"/>
        <v>Charles G. Koch Charitable Foundation_St Edwards University20134500</v>
      </c>
      <c r="C1460" s="11" t="s">
        <v>19</v>
      </c>
      <c r="D1460" s="11" t="s">
        <v>3399</v>
      </c>
      <c r="E1460" s="11" t="s">
        <v>3399</v>
      </c>
      <c r="F1460" s="4">
        <v>4500</v>
      </c>
      <c r="G1460" s="3">
        <v>2013</v>
      </c>
      <c r="H1460" s="3" t="s">
        <v>21</v>
      </c>
      <c r="I1460" s="12"/>
      <c r="J1460" s="3">
        <v>172</v>
      </c>
      <c r="K1460" s="3" t="str">
        <f>IF(VLOOKUP(D1460,'Resources Final'!A:C,3,FALSE)=0,"",VLOOKUP(D1460,'Resources Final'!A:C,3,FALSE))</f>
        <v/>
      </c>
      <c r="L1460" s="3" t="str">
        <f>IF(VLOOKUP(D1460,'Resources Final'!A:D,4,FALSE)=0,"",VLOOKUP(D1460,'Resources Final'!A:D,4,FALSE))</f>
        <v>Y</v>
      </c>
      <c r="M1460" s="3" t="str">
        <f>IF(VLOOKUP(D1460,'Resources Final'!A:E,5,FALSE)=0,"",VLOOKUP(D1460,'Resources Final'!A:E,5,FALSE))</f>
        <v/>
      </c>
      <c r="N1460" s="7" t="str">
        <f>IF(VLOOKUP(D1460,'Resources Final'!A:F,6,FALSE)=0,"",VLOOKUP(D1460,'Resources Final'!A:F,6,FALSE))</f>
        <v/>
      </c>
      <c r="O1460" s="3" t="str">
        <f>IF(VLOOKUP(D1460,'Resources Final'!A:G,7,FALSE)=0,"",VLOOKUP(D1460,'Resources Final'!A:G,7,FALSE))</f>
        <v/>
      </c>
    </row>
    <row r="1461" spans="1:15" x14ac:dyDescent="0.2">
      <c r="A1461" s="11">
        <v>990</v>
      </c>
      <c r="B1461" s="11" t="str">
        <f t="shared" si="34"/>
        <v>Charles G. Koch Charitable Foundation_St John Fisher College20135000</v>
      </c>
      <c r="C1461" s="11" t="s">
        <v>19</v>
      </c>
      <c r="D1461" s="11" t="s">
        <v>3400</v>
      </c>
      <c r="E1461" s="11" t="s">
        <v>3400</v>
      </c>
      <c r="F1461" s="4">
        <v>5000</v>
      </c>
      <c r="G1461" s="3">
        <v>2013</v>
      </c>
      <c r="H1461" s="3" t="s">
        <v>21</v>
      </c>
      <c r="I1461" s="12"/>
      <c r="J1461" s="3">
        <v>173</v>
      </c>
      <c r="K1461" s="3" t="str">
        <f>IF(VLOOKUP(D1461,'Resources Final'!A:C,3,FALSE)=0,"",VLOOKUP(D1461,'Resources Final'!A:C,3,FALSE))</f>
        <v/>
      </c>
      <c r="L1461" s="3" t="str">
        <f>IF(VLOOKUP(D1461,'Resources Final'!A:D,4,FALSE)=0,"",VLOOKUP(D1461,'Resources Final'!A:D,4,FALSE))</f>
        <v>Y</v>
      </c>
      <c r="M1461" s="3" t="str">
        <f>IF(VLOOKUP(D1461,'Resources Final'!A:E,5,FALSE)=0,"",VLOOKUP(D1461,'Resources Final'!A:E,5,FALSE))</f>
        <v/>
      </c>
      <c r="N1461" s="7" t="str">
        <f>IF(VLOOKUP(D1461,'Resources Final'!A:F,6,FALSE)=0,"",VLOOKUP(D1461,'Resources Final'!A:F,6,FALSE))</f>
        <v/>
      </c>
      <c r="O1461" s="3" t="str">
        <f>IF(VLOOKUP(D1461,'Resources Final'!A:G,7,FALSE)=0,"",VLOOKUP(D1461,'Resources Final'!A:G,7,FALSE))</f>
        <v/>
      </c>
    </row>
    <row r="1462" spans="1:15" x14ac:dyDescent="0.2">
      <c r="A1462" s="11">
        <v>990</v>
      </c>
      <c r="B1462" s="11" t="str">
        <f t="shared" si="34"/>
        <v>Charles G. Koch Charitable Foundation_St John's University201329500</v>
      </c>
      <c r="C1462" s="11" t="s">
        <v>19</v>
      </c>
      <c r="D1462" s="11" t="s">
        <v>3401</v>
      </c>
      <c r="E1462" s="11" t="s">
        <v>3401</v>
      </c>
      <c r="F1462" s="4">
        <v>29500</v>
      </c>
      <c r="G1462" s="3">
        <v>2013</v>
      </c>
      <c r="H1462" s="3" t="s">
        <v>21</v>
      </c>
      <c r="I1462" s="12"/>
      <c r="J1462" s="3">
        <v>174</v>
      </c>
      <c r="K1462" s="3" t="str">
        <f>IF(VLOOKUP(D1462,'Resources Final'!A:C,3,FALSE)=0,"",VLOOKUP(D1462,'Resources Final'!A:C,3,FALSE))</f>
        <v/>
      </c>
      <c r="L1462" s="3" t="str">
        <f>IF(VLOOKUP(D1462,'Resources Final'!A:D,4,FALSE)=0,"",VLOOKUP(D1462,'Resources Final'!A:D,4,FALSE))</f>
        <v>Y</v>
      </c>
      <c r="M1462" s="3" t="str">
        <f>IF(VLOOKUP(D1462,'Resources Final'!A:E,5,FALSE)=0,"",VLOOKUP(D1462,'Resources Final'!A:E,5,FALSE))</f>
        <v/>
      </c>
      <c r="N1462" s="7" t="str">
        <f>IF(VLOOKUP(D1462,'Resources Final'!A:F,6,FALSE)=0,"",VLOOKUP(D1462,'Resources Final'!A:F,6,FALSE))</f>
        <v/>
      </c>
      <c r="O1462" s="3" t="str">
        <f>IF(VLOOKUP(D1462,'Resources Final'!A:G,7,FALSE)=0,"",VLOOKUP(D1462,'Resources Final'!A:G,7,FALSE))</f>
        <v/>
      </c>
    </row>
    <row r="1463" spans="1:15" x14ac:dyDescent="0.2">
      <c r="A1463" s="11">
        <v>990</v>
      </c>
      <c r="B1463" s="11" t="str">
        <f t="shared" si="34"/>
        <v>Charles G. Koch Charitable Foundation_St Lawrence University201315000</v>
      </c>
      <c r="C1463" s="11" t="s">
        <v>19</v>
      </c>
      <c r="D1463" s="11" t="s">
        <v>3402</v>
      </c>
      <c r="E1463" s="11" t="s">
        <v>3402</v>
      </c>
      <c r="F1463" s="4">
        <v>15000</v>
      </c>
      <c r="G1463" s="3">
        <v>2013</v>
      </c>
      <c r="H1463" s="3" t="s">
        <v>21</v>
      </c>
      <c r="I1463" s="12"/>
      <c r="J1463" s="3">
        <v>175</v>
      </c>
      <c r="K1463" s="3" t="str">
        <f>IF(VLOOKUP(D1463,'Resources Final'!A:C,3,FALSE)=0,"",VLOOKUP(D1463,'Resources Final'!A:C,3,FALSE))</f>
        <v/>
      </c>
      <c r="L1463" s="3" t="str">
        <f>IF(VLOOKUP(D1463,'Resources Final'!A:D,4,FALSE)=0,"",VLOOKUP(D1463,'Resources Final'!A:D,4,FALSE))</f>
        <v>Y</v>
      </c>
      <c r="M1463" s="3" t="str">
        <f>IF(VLOOKUP(D1463,'Resources Final'!A:E,5,FALSE)=0,"",VLOOKUP(D1463,'Resources Final'!A:E,5,FALSE))</f>
        <v/>
      </c>
      <c r="N1463" s="7" t="str">
        <f>IF(VLOOKUP(D1463,'Resources Final'!A:F,6,FALSE)=0,"",VLOOKUP(D1463,'Resources Final'!A:F,6,FALSE))</f>
        <v/>
      </c>
      <c r="O1463" s="3" t="str">
        <f>IF(VLOOKUP(D1463,'Resources Final'!A:G,7,FALSE)=0,"",VLOOKUP(D1463,'Resources Final'!A:G,7,FALSE))</f>
        <v/>
      </c>
    </row>
    <row r="1464" spans="1:15" x14ac:dyDescent="0.2">
      <c r="A1464" s="11">
        <v>990</v>
      </c>
      <c r="B1464" s="11" t="str">
        <f t="shared" si="34"/>
        <v>Charles G. Koch Charitable Foundation_St Mary's College of Maryland Foundation20136000</v>
      </c>
      <c r="C1464" s="11" t="s">
        <v>19</v>
      </c>
      <c r="D1464" s="11" t="s">
        <v>3404</v>
      </c>
      <c r="E1464" s="11" t="s">
        <v>3403</v>
      </c>
      <c r="F1464" s="4">
        <v>6000</v>
      </c>
      <c r="G1464" s="3">
        <v>2013</v>
      </c>
      <c r="H1464" s="3" t="s">
        <v>21</v>
      </c>
      <c r="I1464" s="12"/>
      <c r="J1464" s="3">
        <v>176</v>
      </c>
      <c r="K1464" s="3" t="str">
        <f>IF(VLOOKUP(D1464,'Resources Final'!A:C,3,FALSE)=0,"",VLOOKUP(D1464,'Resources Final'!A:C,3,FALSE))</f>
        <v/>
      </c>
      <c r="L1464" s="3" t="str">
        <f>IF(VLOOKUP(D1464,'Resources Final'!A:D,4,FALSE)=0,"",VLOOKUP(D1464,'Resources Final'!A:D,4,FALSE))</f>
        <v>Y</v>
      </c>
      <c r="M1464" s="3" t="str">
        <f>IF(VLOOKUP(D1464,'Resources Final'!A:E,5,FALSE)=0,"",VLOOKUP(D1464,'Resources Final'!A:E,5,FALSE))</f>
        <v/>
      </c>
      <c r="N1464" s="7" t="str">
        <f>IF(VLOOKUP(D1464,'Resources Final'!A:F,6,FALSE)=0,"",VLOOKUP(D1464,'Resources Final'!A:F,6,FALSE))</f>
        <v/>
      </c>
      <c r="O1464" s="3" t="str">
        <f>IF(VLOOKUP(D1464,'Resources Final'!A:G,7,FALSE)=0,"",VLOOKUP(D1464,'Resources Final'!A:G,7,FALSE))</f>
        <v/>
      </c>
    </row>
    <row r="1465" spans="1:15" x14ac:dyDescent="0.2">
      <c r="A1465" s="11">
        <v>990</v>
      </c>
      <c r="B1465" s="11" t="str">
        <f t="shared" si="34"/>
        <v>Charles G. Koch Charitable Foundation_St Michael's College20136000</v>
      </c>
      <c r="C1465" s="11" t="s">
        <v>19</v>
      </c>
      <c r="D1465" s="11" t="s">
        <v>3405</v>
      </c>
      <c r="E1465" s="11" t="s">
        <v>3405</v>
      </c>
      <c r="F1465" s="4">
        <v>6000</v>
      </c>
      <c r="G1465" s="3">
        <v>2013</v>
      </c>
      <c r="H1465" s="3" t="s">
        <v>21</v>
      </c>
      <c r="I1465" s="12"/>
      <c r="J1465" s="3">
        <v>177</v>
      </c>
      <c r="K1465" s="3" t="str">
        <f>IF(VLOOKUP(D1465,'Resources Final'!A:C,3,FALSE)=0,"",VLOOKUP(D1465,'Resources Final'!A:C,3,FALSE))</f>
        <v/>
      </c>
      <c r="L1465" s="3" t="str">
        <f>IF(VLOOKUP(D1465,'Resources Final'!A:D,4,FALSE)=0,"",VLOOKUP(D1465,'Resources Final'!A:D,4,FALSE))</f>
        <v>Y</v>
      </c>
      <c r="M1465" s="3" t="str">
        <f>IF(VLOOKUP(D1465,'Resources Final'!A:E,5,FALSE)=0,"",VLOOKUP(D1465,'Resources Final'!A:E,5,FALSE))</f>
        <v/>
      </c>
      <c r="N1465" s="7" t="str">
        <f>IF(VLOOKUP(D1465,'Resources Final'!A:F,6,FALSE)=0,"",VLOOKUP(D1465,'Resources Final'!A:F,6,FALSE))</f>
        <v/>
      </c>
      <c r="O1465" s="3" t="str">
        <f>IF(VLOOKUP(D1465,'Resources Final'!A:G,7,FALSE)=0,"",VLOOKUP(D1465,'Resources Final'!A:G,7,FALSE))</f>
        <v/>
      </c>
    </row>
    <row r="1466" spans="1:15" x14ac:dyDescent="0.2">
      <c r="A1466" s="11">
        <v>990</v>
      </c>
      <c r="B1466" s="11" t="str">
        <f t="shared" si="34"/>
        <v>Charles G. Koch Charitable Foundation_St Vincent College201310000</v>
      </c>
      <c r="C1466" s="11" t="s">
        <v>19</v>
      </c>
      <c r="D1466" s="11" t="s">
        <v>3407</v>
      </c>
      <c r="E1466" s="11" t="s">
        <v>3407</v>
      </c>
      <c r="F1466" s="4">
        <v>10000</v>
      </c>
      <c r="G1466" s="3">
        <v>2013</v>
      </c>
      <c r="H1466" s="3" t="s">
        <v>21</v>
      </c>
      <c r="I1466" s="12"/>
      <c r="J1466" s="3">
        <v>178</v>
      </c>
      <c r="K1466" s="3" t="str">
        <f>IF(VLOOKUP(D1466,'Resources Final'!A:C,3,FALSE)=0,"",VLOOKUP(D1466,'Resources Final'!A:C,3,FALSE))</f>
        <v/>
      </c>
      <c r="L1466" s="3" t="str">
        <f>IF(VLOOKUP(D1466,'Resources Final'!A:D,4,FALSE)=0,"",VLOOKUP(D1466,'Resources Final'!A:D,4,FALSE))</f>
        <v>Y</v>
      </c>
      <c r="M1466" s="3" t="str">
        <f>IF(VLOOKUP(D1466,'Resources Final'!A:E,5,FALSE)=0,"",VLOOKUP(D1466,'Resources Final'!A:E,5,FALSE))</f>
        <v/>
      </c>
      <c r="N1466" s="7" t="str">
        <f>IF(VLOOKUP(D1466,'Resources Final'!A:F,6,FALSE)=0,"",VLOOKUP(D1466,'Resources Final'!A:F,6,FALSE))</f>
        <v/>
      </c>
      <c r="O1466" s="3" t="str">
        <f>IF(VLOOKUP(D1466,'Resources Final'!A:G,7,FALSE)=0,"",VLOOKUP(D1466,'Resources Final'!A:G,7,FALSE))</f>
        <v/>
      </c>
    </row>
    <row r="1467" spans="1:15" x14ac:dyDescent="0.2">
      <c r="A1467" s="11">
        <v>990</v>
      </c>
      <c r="B1467" s="11" t="str">
        <f t="shared" si="34"/>
        <v>Charles G. Koch Charitable Foundation_State University of New York - Plattsburgh201317500</v>
      </c>
      <c r="C1467" s="11" t="s">
        <v>19</v>
      </c>
      <c r="D1467" s="11" t="s">
        <v>3421</v>
      </c>
      <c r="E1467" s="11" t="s">
        <v>3036</v>
      </c>
      <c r="F1467" s="4">
        <v>17500</v>
      </c>
      <c r="G1467" s="3">
        <v>2013</v>
      </c>
      <c r="H1467" s="3" t="s">
        <v>21</v>
      </c>
      <c r="I1467" s="12"/>
      <c r="J1467" s="3">
        <v>179</v>
      </c>
      <c r="K1467" s="3" t="str">
        <f>IF(VLOOKUP(D1467,'Resources Final'!A:C,3,FALSE)=0,"",VLOOKUP(D1467,'Resources Final'!A:C,3,FALSE))</f>
        <v/>
      </c>
      <c r="L1467" s="3" t="str">
        <f>IF(VLOOKUP(D1467,'Resources Final'!A:D,4,FALSE)=0,"",VLOOKUP(D1467,'Resources Final'!A:D,4,FALSE))</f>
        <v>Y</v>
      </c>
      <c r="M1467" s="3" t="str">
        <f>IF(VLOOKUP(D1467,'Resources Final'!A:E,5,FALSE)=0,"",VLOOKUP(D1467,'Resources Final'!A:E,5,FALSE))</f>
        <v/>
      </c>
      <c r="N1467" s="7" t="str">
        <f>IF(VLOOKUP(D1467,'Resources Final'!A:F,6,FALSE)=0,"",VLOOKUP(D1467,'Resources Final'!A:F,6,FALSE))</f>
        <v/>
      </c>
      <c r="O1467" s="3" t="str">
        <f>IF(VLOOKUP(D1467,'Resources Final'!A:G,7,FALSE)=0,"",VLOOKUP(D1467,'Resources Final'!A:G,7,FALSE))</f>
        <v/>
      </c>
    </row>
    <row r="1468" spans="1:15" x14ac:dyDescent="0.2">
      <c r="A1468" s="11">
        <v>990</v>
      </c>
      <c r="B1468" s="11" t="str">
        <f t="shared" si="34"/>
        <v>Charles G. Koch Charitable Foundation_Stephen F Austin State University201313500</v>
      </c>
      <c r="C1468" s="11" t="s">
        <v>19</v>
      </c>
      <c r="D1468" s="11" t="s">
        <v>3428</v>
      </c>
      <c r="E1468" s="11" t="s">
        <v>3428</v>
      </c>
      <c r="F1468" s="4">
        <v>13500</v>
      </c>
      <c r="G1468" s="3">
        <v>2013</v>
      </c>
      <c r="H1468" s="3" t="s">
        <v>21</v>
      </c>
      <c r="I1468" s="12"/>
      <c r="J1468" s="3">
        <v>180</v>
      </c>
      <c r="K1468" s="3" t="str">
        <f>IF(VLOOKUP(D1468,'Resources Final'!A:C,3,FALSE)=0,"",VLOOKUP(D1468,'Resources Final'!A:C,3,FALSE))</f>
        <v/>
      </c>
      <c r="L1468" s="3" t="str">
        <f>IF(VLOOKUP(D1468,'Resources Final'!A:D,4,FALSE)=0,"",VLOOKUP(D1468,'Resources Final'!A:D,4,FALSE))</f>
        <v>Y</v>
      </c>
      <c r="M1468" s="3" t="str">
        <f>IF(VLOOKUP(D1468,'Resources Final'!A:E,5,FALSE)=0,"",VLOOKUP(D1468,'Resources Final'!A:E,5,FALSE))</f>
        <v/>
      </c>
      <c r="N1468" s="7" t="str">
        <f>IF(VLOOKUP(D1468,'Resources Final'!A:F,6,FALSE)=0,"",VLOOKUP(D1468,'Resources Final'!A:F,6,FALSE))</f>
        <v/>
      </c>
      <c r="O1468" s="3" t="str">
        <f>IF(VLOOKUP(D1468,'Resources Final'!A:G,7,FALSE)=0,"",VLOOKUP(D1468,'Resources Final'!A:G,7,FALSE))</f>
        <v/>
      </c>
    </row>
    <row r="1469" spans="1:15" x14ac:dyDescent="0.2">
      <c r="A1469" s="11">
        <v>990</v>
      </c>
      <c r="B1469" s="11" t="str">
        <f t="shared" si="34"/>
        <v>Charles G. Koch Charitable Foundation_Suffolk University201317000</v>
      </c>
      <c r="C1469" s="11" t="s">
        <v>19</v>
      </c>
      <c r="D1469" s="11" t="s">
        <v>3472</v>
      </c>
      <c r="E1469" s="11" t="s">
        <v>3472</v>
      </c>
      <c r="F1469" s="4">
        <v>17000</v>
      </c>
      <c r="G1469" s="3">
        <v>2013</v>
      </c>
      <c r="H1469" s="3" t="s">
        <v>21</v>
      </c>
      <c r="I1469" s="12"/>
      <c r="J1469" s="3">
        <v>181</v>
      </c>
      <c r="K1469" s="3" t="str">
        <f>IF(VLOOKUP(D1469,'Resources Final'!A:C,3,FALSE)=0,"",VLOOKUP(D1469,'Resources Final'!A:C,3,FALSE))</f>
        <v/>
      </c>
      <c r="L1469" s="3" t="str">
        <f>IF(VLOOKUP(D1469,'Resources Final'!A:D,4,FALSE)=0,"",VLOOKUP(D1469,'Resources Final'!A:D,4,FALSE))</f>
        <v>Y</v>
      </c>
      <c r="M1469" s="3" t="str">
        <f>IF(VLOOKUP(D1469,'Resources Final'!A:E,5,FALSE)=0,"",VLOOKUP(D1469,'Resources Final'!A:E,5,FALSE))</f>
        <v/>
      </c>
      <c r="N1469" s="7" t="str">
        <f>IF(VLOOKUP(D1469,'Resources Final'!A:F,6,FALSE)=0,"",VLOOKUP(D1469,'Resources Final'!A:F,6,FALSE))</f>
        <v/>
      </c>
      <c r="O1469" s="3" t="str">
        <f>IF(VLOOKUP(D1469,'Resources Final'!A:G,7,FALSE)=0,"",VLOOKUP(D1469,'Resources Final'!A:G,7,FALSE))</f>
        <v/>
      </c>
    </row>
    <row r="1470" spans="1:15" x14ac:dyDescent="0.2">
      <c r="A1470" s="11">
        <v>990</v>
      </c>
      <c r="B1470" s="11" t="str">
        <f t="shared" si="34"/>
        <v>Charles G. Koch Charitable Foundation_Syracuse University20135000</v>
      </c>
      <c r="C1470" s="11" t="s">
        <v>19</v>
      </c>
      <c r="D1470" s="11" t="s">
        <v>3499</v>
      </c>
      <c r="E1470" s="11" t="s">
        <v>3499</v>
      </c>
      <c r="F1470" s="4">
        <v>5000</v>
      </c>
      <c r="G1470" s="3">
        <v>2013</v>
      </c>
      <c r="H1470" s="3" t="s">
        <v>21</v>
      </c>
      <c r="I1470" s="12"/>
      <c r="J1470" s="3">
        <v>182</v>
      </c>
      <c r="K1470" s="3" t="str">
        <f>IF(VLOOKUP(D1470,'Resources Final'!A:C,3,FALSE)=0,"",VLOOKUP(D1470,'Resources Final'!A:C,3,FALSE))</f>
        <v/>
      </c>
      <c r="L1470" s="3" t="str">
        <f>IF(VLOOKUP(D1470,'Resources Final'!A:D,4,FALSE)=0,"",VLOOKUP(D1470,'Resources Final'!A:D,4,FALSE))</f>
        <v>Y</v>
      </c>
      <c r="M1470" s="3" t="str">
        <f>IF(VLOOKUP(D1470,'Resources Final'!A:E,5,FALSE)=0,"",VLOOKUP(D1470,'Resources Final'!A:E,5,FALSE))</f>
        <v/>
      </c>
      <c r="N1470" s="7" t="str">
        <f>IF(VLOOKUP(D1470,'Resources Final'!A:F,6,FALSE)=0,"",VLOOKUP(D1470,'Resources Final'!A:F,6,FALSE))</f>
        <v/>
      </c>
      <c r="O1470" s="3" t="str">
        <f>IF(VLOOKUP(D1470,'Resources Final'!A:G,7,FALSE)=0,"",VLOOKUP(D1470,'Resources Final'!A:G,7,FALSE))</f>
        <v/>
      </c>
    </row>
    <row r="1471" spans="1:15" x14ac:dyDescent="0.2">
      <c r="A1471" s="11">
        <v>990</v>
      </c>
      <c r="B1471" s="11" t="str">
        <f t="shared" si="34"/>
        <v>Charles G. Koch Charitable Foundation_Texas A&amp;M University201323000</v>
      </c>
      <c r="C1471" s="11" t="s">
        <v>19</v>
      </c>
      <c r="D1471" s="11" t="s">
        <v>3550</v>
      </c>
      <c r="E1471" s="11" t="s">
        <v>3550</v>
      </c>
      <c r="F1471" s="4">
        <v>23000</v>
      </c>
      <c r="G1471" s="3">
        <v>2013</v>
      </c>
      <c r="H1471" s="3" t="s">
        <v>21</v>
      </c>
      <c r="I1471" s="12"/>
      <c r="J1471" s="3">
        <v>183</v>
      </c>
      <c r="K1471" s="3" t="str">
        <f>IF(VLOOKUP(D1471,'Resources Final'!A:C,3,FALSE)=0,"",VLOOKUP(D1471,'Resources Final'!A:C,3,FALSE))</f>
        <v/>
      </c>
      <c r="L1471" s="3" t="str">
        <f>IF(VLOOKUP(D1471,'Resources Final'!A:D,4,FALSE)=0,"",VLOOKUP(D1471,'Resources Final'!A:D,4,FALSE))</f>
        <v>Y</v>
      </c>
      <c r="M1471" s="3" t="str">
        <f>IF(VLOOKUP(D1471,'Resources Final'!A:E,5,FALSE)=0,"",VLOOKUP(D1471,'Resources Final'!A:E,5,FALSE))</f>
        <v/>
      </c>
      <c r="N1471" s="7" t="str">
        <f>IF(VLOOKUP(D1471,'Resources Final'!A:F,6,FALSE)=0,"",VLOOKUP(D1471,'Resources Final'!A:F,6,FALSE))</f>
        <v/>
      </c>
      <c r="O1471" s="3" t="str">
        <f>IF(VLOOKUP(D1471,'Resources Final'!A:G,7,FALSE)=0,"",VLOOKUP(D1471,'Resources Final'!A:G,7,FALSE))</f>
        <v/>
      </c>
    </row>
    <row r="1472" spans="1:15" x14ac:dyDescent="0.2">
      <c r="A1472" s="11">
        <v>990</v>
      </c>
      <c r="B1472" s="11" t="str">
        <f t="shared" si="34"/>
        <v>Charles G. Koch Charitable Foundation_Texas A&amp;M University Foundation2013230000</v>
      </c>
      <c r="C1472" s="11" t="s">
        <v>19</v>
      </c>
      <c r="D1472" s="11" t="s">
        <v>3551</v>
      </c>
      <c r="E1472" s="11" t="s">
        <v>3550</v>
      </c>
      <c r="F1472" s="4">
        <v>230000</v>
      </c>
      <c r="G1472" s="3">
        <v>2013</v>
      </c>
      <c r="H1472" s="3" t="s">
        <v>21</v>
      </c>
      <c r="I1472" s="12"/>
      <c r="J1472" s="3">
        <v>184</v>
      </c>
      <c r="K1472" s="3" t="str">
        <f>IF(VLOOKUP(D1472,'Resources Final'!A:C,3,FALSE)=0,"",VLOOKUP(D1472,'Resources Final'!A:C,3,FALSE))</f>
        <v/>
      </c>
      <c r="L1472" s="3" t="str">
        <f>IF(VLOOKUP(D1472,'Resources Final'!A:D,4,FALSE)=0,"",VLOOKUP(D1472,'Resources Final'!A:D,4,FALSE))</f>
        <v>Y</v>
      </c>
      <c r="M1472" s="3" t="str">
        <f>IF(VLOOKUP(D1472,'Resources Final'!A:E,5,FALSE)=0,"",VLOOKUP(D1472,'Resources Final'!A:E,5,FALSE))</f>
        <v/>
      </c>
      <c r="N1472" s="7" t="str">
        <f>IF(VLOOKUP(D1472,'Resources Final'!A:F,6,FALSE)=0,"",VLOOKUP(D1472,'Resources Final'!A:F,6,FALSE))</f>
        <v/>
      </c>
      <c r="O1472" s="3" t="str">
        <f>IF(VLOOKUP(D1472,'Resources Final'!A:G,7,FALSE)=0,"",VLOOKUP(D1472,'Resources Final'!A:G,7,FALSE))</f>
        <v/>
      </c>
    </row>
    <row r="1473" spans="1:15" x14ac:dyDescent="0.2">
      <c r="A1473" s="11">
        <v>990</v>
      </c>
      <c r="B1473" s="11" t="str">
        <f t="shared" si="34"/>
        <v>Charles G. Koch Charitable Foundation_Texas Public Policy Foundation201345000</v>
      </c>
      <c r="C1473" s="11" t="s">
        <v>19</v>
      </c>
      <c r="D1473" s="11" t="s">
        <v>3555</v>
      </c>
      <c r="E1473" s="11" t="s">
        <v>3555</v>
      </c>
      <c r="F1473" s="4">
        <v>45000</v>
      </c>
      <c r="G1473" s="3">
        <v>2013</v>
      </c>
      <c r="H1473" s="3" t="s">
        <v>21</v>
      </c>
      <c r="I1473" s="12"/>
      <c r="J1473" s="3">
        <v>185</v>
      </c>
      <c r="K1473" s="3" t="str">
        <f>IF(VLOOKUP(D1473,'Resources Final'!A:C,3,FALSE)=0,"",VLOOKUP(D1473,'Resources Final'!A:C,3,FALSE))</f>
        <v/>
      </c>
      <c r="L1473" s="3" t="str">
        <f>IF(VLOOKUP(D1473,'Resources Final'!A:D,4,FALSE)=0,"",VLOOKUP(D1473,'Resources Final'!A:D,4,FALSE))</f>
        <v/>
      </c>
      <c r="M1473" s="3" t="str">
        <f>IF(VLOOKUP(D1473,'Resources Final'!A:E,5,FALSE)=0,"",VLOOKUP(D1473,'Resources Final'!A:E,5,FALSE))</f>
        <v/>
      </c>
      <c r="N1473" s="7" t="str">
        <f>IF(VLOOKUP(D1473,'Resources Final'!A:F,6,FALSE)=0,"",VLOOKUP(D1473,'Resources Final'!A:F,6,FALSE))</f>
        <v>https://www.desmogblog.com/texas-public-policy-foundation</v>
      </c>
      <c r="O1473" s="3" t="str">
        <f>IF(VLOOKUP(D1473,'Resources Final'!A:G,7,FALSE)=0,"",VLOOKUP(D1473,'Resources Final'!A:G,7,FALSE))</f>
        <v>Desmog</v>
      </c>
    </row>
    <row r="1474" spans="1:15" x14ac:dyDescent="0.2">
      <c r="A1474" s="11">
        <v>990</v>
      </c>
      <c r="B1474" s="11" t="str">
        <f t="shared" si="34"/>
        <v>Charles G. Koch Charitable Foundation_Texas Tech University Foundation2013109000</v>
      </c>
      <c r="C1474" s="11" t="s">
        <v>19</v>
      </c>
      <c r="D1474" s="11" t="s">
        <v>3559</v>
      </c>
      <c r="E1474" s="11" t="s">
        <v>3560</v>
      </c>
      <c r="F1474" s="4">
        <v>109000</v>
      </c>
      <c r="G1474" s="3">
        <v>2013</v>
      </c>
      <c r="H1474" s="3" t="s">
        <v>21</v>
      </c>
      <c r="I1474" s="12"/>
      <c r="J1474" s="3">
        <v>186</v>
      </c>
      <c r="K1474" s="3" t="str">
        <f>IF(VLOOKUP(D1474,'Resources Final'!A:C,3,FALSE)=0,"",VLOOKUP(D1474,'Resources Final'!A:C,3,FALSE))</f>
        <v/>
      </c>
      <c r="L1474" s="3" t="str">
        <f>IF(VLOOKUP(D1474,'Resources Final'!A:D,4,FALSE)=0,"",VLOOKUP(D1474,'Resources Final'!A:D,4,FALSE))</f>
        <v>Y</v>
      </c>
      <c r="M1474" s="3" t="str">
        <f>IF(VLOOKUP(D1474,'Resources Final'!A:E,5,FALSE)=0,"",VLOOKUP(D1474,'Resources Final'!A:E,5,FALSE))</f>
        <v/>
      </c>
      <c r="N1474" s="7" t="str">
        <f>IF(VLOOKUP(D1474,'Resources Final'!A:F,6,FALSE)=0,"",VLOOKUP(D1474,'Resources Final'!A:F,6,FALSE))</f>
        <v/>
      </c>
      <c r="O1474" s="3" t="str">
        <f>IF(VLOOKUP(D1474,'Resources Final'!A:G,7,FALSE)=0,"",VLOOKUP(D1474,'Resources Final'!A:G,7,FALSE))</f>
        <v/>
      </c>
    </row>
    <row r="1475" spans="1:15" x14ac:dyDescent="0.2">
      <c r="A1475" s="11">
        <v>990</v>
      </c>
      <c r="B1475" s="11" t="str">
        <f t="shared" si="34"/>
        <v>Charles G. Koch Charitable Foundation_Catholic University of America2013215000</v>
      </c>
      <c r="C1475" s="11" t="s">
        <v>19</v>
      </c>
      <c r="D1475" s="11" t="s">
        <v>635</v>
      </c>
      <c r="E1475" s="11" t="s">
        <v>635</v>
      </c>
      <c r="F1475" s="4">
        <v>215000</v>
      </c>
      <c r="G1475" s="3">
        <v>2013</v>
      </c>
      <c r="H1475" s="3" t="s">
        <v>21</v>
      </c>
      <c r="I1475" s="12"/>
      <c r="J1475" s="3">
        <v>187</v>
      </c>
      <c r="K1475" s="3" t="str">
        <f>IF(VLOOKUP(D1475,'Resources Final'!A:C,3,FALSE)=0,"",VLOOKUP(D1475,'Resources Final'!A:C,3,FALSE))</f>
        <v/>
      </c>
      <c r="L1475" s="3" t="str">
        <f>IF(VLOOKUP(D1475,'Resources Final'!A:D,4,FALSE)=0,"",VLOOKUP(D1475,'Resources Final'!A:D,4,FALSE))</f>
        <v>Y</v>
      </c>
      <c r="M1475" s="3" t="str">
        <f>IF(VLOOKUP(D1475,'Resources Final'!A:E,5,FALSE)=0,"",VLOOKUP(D1475,'Resources Final'!A:E,5,FALSE))</f>
        <v/>
      </c>
      <c r="N1475" s="7" t="str">
        <f>IF(VLOOKUP(D1475,'Resources Final'!A:F,6,FALSE)=0,"",VLOOKUP(D1475,'Resources Final'!A:F,6,FALSE))</f>
        <v/>
      </c>
      <c r="O1475" s="3" t="str">
        <f>IF(VLOOKUP(D1475,'Resources Final'!A:G,7,FALSE)=0,"",VLOOKUP(D1475,'Resources Final'!A:G,7,FALSE))</f>
        <v/>
      </c>
    </row>
    <row r="1476" spans="1:15" x14ac:dyDescent="0.2">
      <c r="A1476" s="11">
        <v>990</v>
      </c>
      <c r="B1476" s="11" t="str">
        <f t="shared" si="34"/>
        <v>Charles G. Koch Charitable Foundation_The College of New Jersey201315000</v>
      </c>
      <c r="C1476" s="11" t="s">
        <v>19</v>
      </c>
      <c r="D1476" s="11" t="s">
        <v>3577</v>
      </c>
      <c r="E1476" s="11" t="s">
        <v>3577</v>
      </c>
      <c r="F1476" s="4">
        <v>15000</v>
      </c>
      <c r="G1476" s="3">
        <v>2013</v>
      </c>
      <c r="H1476" s="3" t="s">
        <v>21</v>
      </c>
      <c r="I1476" s="12"/>
      <c r="J1476" s="3">
        <v>188</v>
      </c>
      <c r="K1476" s="3" t="str">
        <f>IF(VLOOKUP(D1476,'Resources Final'!A:C,3,FALSE)=0,"",VLOOKUP(D1476,'Resources Final'!A:C,3,FALSE))</f>
        <v/>
      </c>
      <c r="L1476" s="3" t="str">
        <f>IF(VLOOKUP(D1476,'Resources Final'!A:D,4,FALSE)=0,"",VLOOKUP(D1476,'Resources Final'!A:D,4,FALSE))</f>
        <v>Y</v>
      </c>
      <c r="M1476" s="3" t="str">
        <f>IF(VLOOKUP(D1476,'Resources Final'!A:E,5,FALSE)=0,"",VLOOKUP(D1476,'Resources Final'!A:E,5,FALSE))</f>
        <v/>
      </c>
      <c r="N1476" s="7" t="str">
        <f>IF(VLOOKUP(D1476,'Resources Final'!A:F,6,FALSE)=0,"",VLOOKUP(D1476,'Resources Final'!A:F,6,FALSE))</f>
        <v/>
      </c>
      <c r="O1476" s="3" t="str">
        <f>IF(VLOOKUP(D1476,'Resources Final'!A:G,7,FALSE)=0,"",VLOOKUP(D1476,'Resources Final'!A:G,7,FALSE))</f>
        <v/>
      </c>
    </row>
    <row r="1477" spans="1:15" x14ac:dyDescent="0.2">
      <c r="A1477" s="11">
        <v>990</v>
      </c>
      <c r="B1477" s="11" t="str">
        <f t="shared" si="34"/>
        <v>Charles G. Koch Charitable Foundation_The Educational Reviewer Foundation201317900</v>
      </c>
      <c r="C1477" s="11" t="s">
        <v>19</v>
      </c>
      <c r="D1477" s="11" t="s">
        <v>3581</v>
      </c>
      <c r="E1477" s="11" t="s">
        <v>3580</v>
      </c>
      <c r="F1477" s="4">
        <v>17900</v>
      </c>
      <c r="G1477" s="3">
        <v>2013</v>
      </c>
      <c r="H1477" s="3" t="s">
        <v>21</v>
      </c>
      <c r="I1477" s="12"/>
      <c r="J1477" s="3">
        <v>189</v>
      </c>
      <c r="K1477" s="3" t="str">
        <f>IF(VLOOKUP(D1477,'Resources Final'!A:C,3,FALSE)=0,"",VLOOKUP(D1477,'Resources Final'!A:C,3,FALSE))</f>
        <v/>
      </c>
      <c r="L1477" s="3" t="str">
        <f>IF(VLOOKUP(D1477,'Resources Final'!A:D,4,FALSE)=0,"",VLOOKUP(D1477,'Resources Final'!A:D,4,FALSE))</f>
        <v/>
      </c>
      <c r="M1477" s="3" t="str">
        <f>IF(VLOOKUP(D1477,'Resources Final'!A:E,5,FALSE)=0,"",VLOOKUP(D1477,'Resources Final'!A:E,5,FALSE))</f>
        <v/>
      </c>
      <c r="N1477" s="7" t="str">
        <f>IF(VLOOKUP(D1477,'Resources Final'!A:F,6,FALSE)=0,"",VLOOKUP(D1477,'Resources Final'!A:F,6,FALSE))</f>
        <v/>
      </c>
      <c r="O1477" s="3" t="str">
        <f>IF(VLOOKUP(D1477,'Resources Final'!A:G,7,FALSE)=0,"",VLOOKUP(D1477,'Resources Final'!A:G,7,FALSE))</f>
        <v/>
      </c>
    </row>
    <row r="1478" spans="1:15" x14ac:dyDescent="0.2">
      <c r="A1478" s="11">
        <v>990</v>
      </c>
      <c r="B1478" s="11" t="str">
        <f t="shared" si="34"/>
        <v>Charles G. Koch Charitable Foundation_The Foundation for Grossmont &amp; Cuyamaca Colleges20135000</v>
      </c>
      <c r="C1478" s="11" t="s">
        <v>19</v>
      </c>
      <c r="D1478" s="11" t="s">
        <v>3584</v>
      </c>
      <c r="E1478" s="11" t="s">
        <v>3585</v>
      </c>
      <c r="F1478" s="4">
        <v>5000</v>
      </c>
      <c r="G1478" s="3">
        <v>2013</v>
      </c>
      <c r="H1478" s="3" t="s">
        <v>21</v>
      </c>
      <c r="I1478" s="12"/>
      <c r="J1478" s="3">
        <v>190</v>
      </c>
      <c r="K1478" s="3" t="str">
        <f>IF(VLOOKUP(D1478,'Resources Final'!A:C,3,FALSE)=0,"",VLOOKUP(D1478,'Resources Final'!A:C,3,FALSE))</f>
        <v/>
      </c>
      <c r="L1478" s="3" t="str">
        <f>IF(VLOOKUP(D1478,'Resources Final'!A:D,4,FALSE)=0,"",VLOOKUP(D1478,'Resources Final'!A:D,4,FALSE))</f>
        <v>Y</v>
      </c>
      <c r="M1478" s="3" t="str">
        <f>IF(VLOOKUP(D1478,'Resources Final'!A:E,5,FALSE)=0,"",VLOOKUP(D1478,'Resources Final'!A:E,5,FALSE))</f>
        <v/>
      </c>
      <c r="N1478" s="7" t="str">
        <f>IF(VLOOKUP(D1478,'Resources Final'!A:F,6,FALSE)=0,"",VLOOKUP(D1478,'Resources Final'!A:F,6,FALSE))</f>
        <v/>
      </c>
      <c r="O1478" s="3" t="str">
        <f>IF(VLOOKUP(D1478,'Resources Final'!A:G,7,FALSE)=0,"",VLOOKUP(D1478,'Resources Final'!A:G,7,FALSE))</f>
        <v/>
      </c>
    </row>
    <row r="1479" spans="1:15" x14ac:dyDescent="0.2">
      <c r="A1479" s="11">
        <v>990</v>
      </c>
      <c r="B1479" s="11" t="str">
        <f t="shared" si="34"/>
        <v>Charles G. Koch Charitable Foundation_Fund for American Studies201326000</v>
      </c>
      <c r="C1479" s="11" t="s">
        <v>19</v>
      </c>
      <c r="D1479" s="11" t="s">
        <v>1318</v>
      </c>
      <c r="E1479" s="11" t="s">
        <v>1318</v>
      </c>
      <c r="F1479" s="4">
        <v>26000</v>
      </c>
      <c r="G1479" s="3">
        <v>2013</v>
      </c>
      <c r="H1479" s="3" t="s">
        <v>21</v>
      </c>
      <c r="I1479" s="12"/>
      <c r="J1479" s="3">
        <v>191</v>
      </c>
      <c r="K1479" s="3" t="str">
        <f>IF(VLOOKUP(D1479,'Resources Final'!A:C,3,FALSE)=0,"",VLOOKUP(D1479,'Resources Final'!A:C,3,FALSE))</f>
        <v/>
      </c>
      <c r="L1479" s="3" t="str">
        <f>IF(VLOOKUP(D1479,'Resources Final'!A:D,4,FALSE)=0,"",VLOOKUP(D1479,'Resources Final'!A:D,4,FALSE))</f>
        <v/>
      </c>
      <c r="M1479" s="3" t="str">
        <f>IF(VLOOKUP(D1479,'Resources Final'!A:E,5,FALSE)=0,"",VLOOKUP(D1479,'Resources Final'!A:E,5,FALSE))</f>
        <v/>
      </c>
      <c r="N1479" s="7" t="str">
        <f>IF(VLOOKUP(D1479,'Resources Final'!A:F,6,FALSE)=0,"",VLOOKUP(D1479,'Resources Final'!A:F,6,FALSE))</f>
        <v>https://www.sourcewatch.org/index.php/Fund_for_American_Studies</v>
      </c>
      <c r="O1479" s="3" t="str">
        <f>IF(VLOOKUP(D1479,'Resources Final'!A:G,7,FALSE)=0,"",VLOOKUP(D1479,'Resources Final'!A:G,7,FALSE))</f>
        <v>Sourcewatch</v>
      </c>
    </row>
    <row r="1480" spans="1:15" x14ac:dyDescent="0.2">
      <c r="A1480" s="11">
        <v>990</v>
      </c>
      <c r="B1480" s="11" t="str">
        <f t="shared" si="34"/>
        <v>Charles G. Koch Charitable Foundation_Heritage Foundation, The2013300000</v>
      </c>
      <c r="C1480" s="11" t="s">
        <v>19</v>
      </c>
      <c r="D1480" s="11" t="s">
        <v>1570</v>
      </c>
      <c r="E1480" s="11" t="s">
        <v>1570</v>
      </c>
      <c r="F1480" s="4">
        <v>300000</v>
      </c>
      <c r="G1480" s="3">
        <v>2013</v>
      </c>
      <c r="H1480" s="3" t="s">
        <v>21</v>
      </c>
      <c r="I1480" s="12"/>
      <c r="J1480" s="3">
        <v>192</v>
      </c>
      <c r="K1480" s="3" t="str">
        <f>IF(VLOOKUP(D1480,'Resources Final'!A:C,3,FALSE)=0,"",VLOOKUP(D1480,'Resources Final'!A:C,3,FALSE))</f>
        <v/>
      </c>
      <c r="L1480" s="3" t="str">
        <f>IF(VLOOKUP(D1480,'Resources Final'!A:D,4,FALSE)=0,"",VLOOKUP(D1480,'Resources Final'!A:D,4,FALSE))</f>
        <v/>
      </c>
      <c r="M1480" s="3" t="str">
        <f>IF(VLOOKUP(D1480,'Resources Final'!A:E,5,FALSE)=0,"",VLOOKUP(D1480,'Resources Final'!A:E,5,FALSE))</f>
        <v/>
      </c>
      <c r="N1480" s="7" t="str">
        <f>IF(VLOOKUP(D1480,'Resources Final'!A:F,6,FALSE)=0,"",VLOOKUP(D1480,'Resources Final'!A:F,6,FALSE))</f>
        <v>https://www.desmogblog.com/heritage-foundation</v>
      </c>
      <c r="O1480" s="3" t="str">
        <f>IF(VLOOKUP(D1480,'Resources Final'!A:G,7,FALSE)=0,"",VLOOKUP(D1480,'Resources Final'!A:G,7,FALSE))</f>
        <v>Desmog</v>
      </c>
    </row>
    <row r="1481" spans="1:15" x14ac:dyDescent="0.2">
      <c r="A1481" s="11">
        <v>990</v>
      </c>
      <c r="B1481" s="11" t="str">
        <f t="shared" si="34"/>
        <v>Charles G. Koch Charitable Foundation_The John Adams Center for the Study of Faith, Philosophy, and Public Affairs20137500</v>
      </c>
      <c r="C1481" s="11" t="s">
        <v>19</v>
      </c>
      <c r="D1481" s="11" t="s">
        <v>3591</v>
      </c>
      <c r="E1481" s="11" t="s">
        <v>3591</v>
      </c>
      <c r="F1481" s="4">
        <v>7500</v>
      </c>
      <c r="G1481" s="3">
        <v>2013</v>
      </c>
      <c r="H1481" s="3" t="s">
        <v>21</v>
      </c>
      <c r="I1481" s="12"/>
      <c r="J1481" s="3">
        <v>193</v>
      </c>
      <c r="K1481" s="3" t="str">
        <f>IF(VLOOKUP(D1481,'Resources Final'!A:C,3,FALSE)=0,"",VLOOKUP(D1481,'Resources Final'!A:C,3,FALSE))</f>
        <v/>
      </c>
      <c r="L1481" s="3" t="str">
        <f>IF(VLOOKUP(D1481,'Resources Final'!A:D,4,FALSE)=0,"",VLOOKUP(D1481,'Resources Final'!A:D,4,FALSE))</f>
        <v/>
      </c>
      <c r="M1481" s="3" t="str">
        <f>IF(VLOOKUP(D1481,'Resources Final'!A:E,5,FALSE)=0,"",VLOOKUP(D1481,'Resources Final'!A:E,5,FALSE))</f>
        <v/>
      </c>
      <c r="N1481" s="7" t="str">
        <f>IF(VLOOKUP(D1481,'Resources Final'!A:F,6,FALSE)=0,"",VLOOKUP(D1481,'Resources Final'!A:F,6,FALSE))</f>
        <v/>
      </c>
      <c r="O1481" s="3" t="str">
        <f>IF(VLOOKUP(D1481,'Resources Final'!A:G,7,FALSE)=0,"",VLOOKUP(D1481,'Resources Final'!A:G,7,FALSE))</f>
        <v/>
      </c>
    </row>
    <row r="1482" spans="1:15" x14ac:dyDescent="0.2">
      <c r="A1482" s="11">
        <v>990</v>
      </c>
      <c r="B1482" s="11" t="str">
        <f t="shared" si="34"/>
        <v>Charles G. Koch Charitable Foundation_The Phillips Foundation20135000</v>
      </c>
      <c r="C1482" s="11" t="s">
        <v>19</v>
      </c>
      <c r="D1482" s="11" t="s">
        <v>3600</v>
      </c>
      <c r="E1482" s="11" t="s">
        <v>3600</v>
      </c>
      <c r="F1482" s="4">
        <v>5000</v>
      </c>
      <c r="G1482" s="3">
        <v>2013</v>
      </c>
      <c r="H1482" s="3" t="s">
        <v>21</v>
      </c>
      <c r="I1482" s="12"/>
      <c r="J1482" s="3">
        <v>194</v>
      </c>
      <c r="K1482" s="3" t="str">
        <f>IF(VLOOKUP(D1482,'Resources Final'!A:C,3,FALSE)=0,"",VLOOKUP(D1482,'Resources Final'!A:C,3,FALSE))</f>
        <v/>
      </c>
      <c r="L1482" s="3" t="str">
        <f>IF(VLOOKUP(D1482,'Resources Final'!A:D,4,FALSE)=0,"",VLOOKUP(D1482,'Resources Final'!A:D,4,FALSE))</f>
        <v/>
      </c>
      <c r="M1482" s="3" t="str">
        <f>IF(VLOOKUP(D1482,'Resources Final'!A:E,5,FALSE)=0,"",VLOOKUP(D1482,'Resources Final'!A:E,5,FALSE))</f>
        <v/>
      </c>
      <c r="N1482" s="7" t="str">
        <f>IF(VLOOKUP(D1482,'Resources Final'!A:F,6,FALSE)=0,"",VLOOKUP(D1482,'Resources Final'!A:F,6,FALSE))</f>
        <v>https://www.sourcewatch.org/index.php/Phillips_Foundation</v>
      </c>
      <c r="O1482" s="3" t="str">
        <f>IF(VLOOKUP(D1482,'Resources Final'!A:G,7,FALSE)=0,"",VLOOKUP(D1482,'Resources Final'!A:G,7,FALSE))</f>
        <v>Sourcewatch</v>
      </c>
    </row>
    <row r="1483" spans="1:15" x14ac:dyDescent="0.2">
      <c r="A1483" s="11">
        <v>990</v>
      </c>
      <c r="B1483" s="11" t="str">
        <f t="shared" si="34"/>
        <v>Charles G. Koch Charitable Foundation_Transylvania University20139000</v>
      </c>
      <c r="C1483" s="11" t="s">
        <v>19</v>
      </c>
      <c r="D1483" s="11" t="s">
        <v>3674</v>
      </c>
      <c r="E1483" s="11" t="s">
        <v>3674</v>
      </c>
      <c r="F1483" s="4">
        <v>9000</v>
      </c>
      <c r="G1483" s="3">
        <v>2013</v>
      </c>
      <c r="H1483" s="3" t="s">
        <v>21</v>
      </c>
      <c r="I1483" s="12"/>
      <c r="J1483" s="3">
        <v>195</v>
      </c>
      <c r="K1483" s="3" t="str">
        <f>IF(VLOOKUP(D1483,'Resources Final'!A:C,3,FALSE)=0,"",VLOOKUP(D1483,'Resources Final'!A:C,3,FALSE))</f>
        <v/>
      </c>
      <c r="L1483" s="3" t="str">
        <f>IF(VLOOKUP(D1483,'Resources Final'!A:D,4,FALSE)=0,"",VLOOKUP(D1483,'Resources Final'!A:D,4,FALSE))</f>
        <v>Y</v>
      </c>
      <c r="M1483" s="3" t="str">
        <f>IF(VLOOKUP(D1483,'Resources Final'!A:E,5,FALSE)=0,"",VLOOKUP(D1483,'Resources Final'!A:E,5,FALSE))</f>
        <v/>
      </c>
      <c r="N1483" s="7" t="str">
        <f>IF(VLOOKUP(D1483,'Resources Final'!A:F,6,FALSE)=0,"",VLOOKUP(D1483,'Resources Final'!A:F,6,FALSE))</f>
        <v/>
      </c>
      <c r="O1483" s="3" t="str">
        <f>IF(VLOOKUP(D1483,'Resources Final'!A:G,7,FALSE)=0,"",VLOOKUP(D1483,'Resources Final'!A:G,7,FALSE))</f>
        <v/>
      </c>
    </row>
    <row r="1484" spans="1:15" x14ac:dyDescent="0.2">
      <c r="A1484" s="11">
        <v>990</v>
      </c>
      <c r="B1484" s="11" t="str">
        <f t="shared" si="34"/>
        <v>Charles G. Koch Charitable Foundation_Trinity College20137500</v>
      </c>
      <c r="C1484" s="11" t="s">
        <v>19</v>
      </c>
      <c r="D1484" s="11" t="s">
        <v>3682</v>
      </c>
      <c r="E1484" s="11" t="s">
        <v>3682</v>
      </c>
      <c r="F1484" s="4">
        <v>7500</v>
      </c>
      <c r="G1484" s="3">
        <v>2013</v>
      </c>
      <c r="H1484" s="3" t="s">
        <v>21</v>
      </c>
      <c r="I1484" s="12"/>
      <c r="J1484" s="3">
        <v>196</v>
      </c>
      <c r="K1484" s="3" t="str">
        <f>IF(VLOOKUP(D1484,'Resources Final'!A:C,3,FALSE)=0,"",VLOOKUP(D1484,'Resources Final'!A:C,3,FALSE))</f>
        <v/>
      </c>
      <c r="L1484" s="3" t="str">
        <f>IF(VLOOKUP(D1484,'Resources Final'!A:D,4,FALSE)=0,"",VLOOKUP(D1484,'Resources Final'!A:D,4,FALSE))</f>
        <v>Y</v>
      </c>
      <c r="M1484" s="3" t="str">
        <f>IF(VLOOKUP(D1484,'Resources Final'!A:E,5,FALSE)=0,"",VLOOKUP(D1484,'Resources Final'!A:E,5,FALSE))</f>
        <v/>
      </c>
      <c r="N1484" s="7" t="str">
        <f>IF(VLOOKUP(D1484,'Resources Final'!A:F,6,FALSE)=0,"",VLOOKUP(D1484,'Resources Final'!A:F,6,FALSE))</f>
        <v/>
      </c>
      <c r="O1484" s="3" t="str">
        <f>IF(VLOOKUP(D1484,'Resources Final'!A:G,7,FALSE)=0,"",VLOOKUP(D1484,'Resources Final'!A:G,7,FALSE))</f>
        <v/>
      </c>
    </row>
    <row r="1485" spans="1:15" x14ac:dyDescent="0.2">
      <c r="A1485" s="11">
        <v>990</v>
      </c>
      <c r="B1485" s="11" t="str">
        <f t="shared" si="34"/>
        <v>Charles G. Koch Charitable Foundation_Trinity University20135000</v>
      </c>
      <c r="C1485" s="11" t="s">
        <v>19</v>
      </c>
      <c r="D1485" s="11" t="s">
        <v>3683</v>
      </c>
      <c r="E1485" s="11" t="s">
        <v>3683</v>
      </c>
      <c r="F1485" s="4">
        <v>5000</v>
      </c>
      <c r="G1485" s="3">
        <v>2013</v>
      </c>
      <c r="H1485" s="3" t="s">
        <v>21</v>
      </c>
      <c r="I1485" s="12"/>
      <c r="J1485" s="3">
        <v>197</v>
      </c>
      <c r="K1485" s="3" t="str">
        <f>IF(VLOOKUP(D1485,'Resources Final'!A:C,3,FALSE)=0,"",VLOOKUP(D1485,'Resources Final'!A:C,3,FALSE))</f>
        <v/>
      </c>
      <c r="L1485" s="3" t="str">
        <f>IF(VLOOKUP(D1485,'Resources Final'!A:D,4,FALSE)=0,"",VLOOKUP(D1485,'Resources Final'!A:D,4,FALSE))</f>
        <v>Y</v>
      </c>
      <c r="M1485" s="3" t="str">
        <f>IF(VLOOKUP(D1485,'Resources Final'!A:E,5,FALSE)=0,"",VLOOKUP(D1485,'Resources Final'!A:E,5,FALSE))</f>
        <v/>
      </c>
      <c r="N1485" s="7" t="str">
        <f>IF(VLOOKUP(D1485,'Resources Final'!A:F,6,FALSE)=0,"",VLOOKUP(D1485,'Resources Final'!A:F,6,FALSE))</f>
        <v/>
      </c>
      <c r="O1485" s="3" t="str">
        <f>IF(VLOOKUP(D1485,'Resources Final'!A:G,7,FALSE)=0,"",VLOOKUP(D1485,'Resources Final'!A:G,7,FALSE))</f>
        <v/>
      </c>
    </row>
    <row r="1486" spans="1:15" x14ac:dyDescent="0.2">
      <c r="A1486" s="11">
        <v>990</v>
      </c>
      <c r="B1486" s="11" t="str">
        <f t="shared" si="34"/>
        <v>Charles G. Koch Charitable Foundation_Troy University Foundation201350000</v>
      </c>
      <c r="C1486" s="11" t="s">
        <v>19</v>
      </c>
      <c r="D1486" s="11" t="s">
        <v>3687</v>
      </c>
      <c r="E1486" s="11" t="s">
        <v>3687</v>
      </c>
      <c r="F1486" s="4">
        <v>50000</v>
      </c>
      <c r="G1486" s="3">
        <v>2013</v>
      </c>
      <c r="H1486" s="3" t="s">
        <v>21</v>
      </c>
      <c r="I1486" s="12"/>
      <c r="J1486" s="3">
        <v>198</v>
      </c>
      <c r="K1486" s="3" t="str">
        <f>IF(VLOOKUP(D1486,'Resources Final'!A:C,3,FALSE)=0,"",VLOOKUP(D1486,'Resources Final'!A:C,3,FALSE))</f>
        <v/>
      </c>
      <c r="L1486" s="3" t="str">
        <f>IF(VLOOKUP(D1486,'Resources Final'!A:D,4,FALSE)=0,"",VLOOKUP(D1486,'Resources Final'!A:D,4,FALSE))</f>
        <v>Y</v>
      </c>
      <c r="M1486" s="3" t="str">
        <f>IF(VLOOKUP(D1486,'Resources Final'!A:E,5,FALSE)=0,"",VLOOKUP(D1486,'Resources Final'!A:E,5,FALSE))</f>
        <v/>
      </c>
      <c r="N1486" s="7" t="str">
        <f>IF(VLOOKUP(D1486,'Resources Final'!A:F,6,FALSE)=0,"",VLOOKUP(D1486,'Resources Final'!A:F,6,FALSE))</f>
        <v/>
      </c>
      <c r="O1486" s="3" t="str">
        <f>IF(VLOOKUP(D1486,'Resources Final'!A:G,7,FALSE)=0,"",VLOOKUP(D1486,'Resources Final'!A:G,7,FALSE))</f>
        <v/>
      </c>
    </row>
    <row r="1487" spans="1:15" x14ac:dyDescent="0.2">
      <c r="A1487" s="11">
        <v>990</v>
      </c>
      <c r="B1487" s="11" t="str">
        <f t="shared" si="34"/>
        <v>Charles G. Koch Charitable Foundation_University Enterprises Corporation20136500</v>
      </c>
      <c r="C1487" s="11" t="s">
        <v>19</v>
      </c>
      <c r="D1487" s="11" t="s">
        <v>3716</v>
      </c>
      <c r="E1487" s="11" t="s">
        <v>3716</v>
      </c>
      <c r="F1487" s="4">
        <v>6500</v>
      </c>
      <c r="G1487" s="3">
        <v>2013</v>
      </c>
      <c r="H1487" s="3" t="s">
        <v>21</v>
      </c>
      <c r="I1487" s="12"/>
      <c r="J1487" s="3">
        <v>199</v>
      </c>
      <c r="K1487" s="3" t="str">
        <f>IF(VLOOKUP(D1487,'Resources Final'!A:C,3,FALSE)=0,"",VLOOKUP(D1487,'Resources Final'!A:C,3,FALSE))</f>
        <v/>
      </c>
      <c r="L1487" s="3" t="str">
        <f>IF(VLOOKUP(D1487,'Resources Final'!A:D,4,FALSE)=0,"",VLOOKUP(D1487,'Resources Final'!A:D,4,FALSE))</f>
        <v>Y</v>
      </c>
      <c r="M1487" s="3" t="str">
        <f>IF(VLOOKUP(D1487,'Resources Final'!A:E,5,FALSE)=0,"",VLOOKUP(D1487,'Resources Final'!A:E,5,FALSE))</f>
        <v/>
      </c>
      <c r="N1487" s="7" t="str">
        <f>IF(VLOOKUP(D1487,'Resources Final'!A:F,6,FALSE)=0,"",VLOOKUP(D1487,'Resources Final'!A:F,6,FALSE))</f>
        <v/>
      </c>
      <c r="O1487" s="3" t="str">
        <f>IF(VLOOKUP(D1487,'Resources Final'!A:G,7,FALSE)=0,"",VLOOKUP(D1487,'Resources Final'!A:G,7,FALSE))</f>
        <v/>
      </c>
    </row>
    <row r="1488" spans="1:15" x14ac:dyDescent="0.2">
      <c r="A1488" s="11">
        <v>990</v>
      </c>
      <c r="B1488" s="11" t="str">
        <f t="shared" si="34"/>
        <v>Charles G. Koch Charitable Foundation_University of Akron20139000</v>
      </c>
      <c r="C1488" s="11" t="s">
        <v>19</v>
      </c>
      <c r="D1488" s="11" t="s">
        <v>3718</v>
      </c>
      <c r="E1488" s="11" t="s">
        <v>3718</v>
      </c>
      <c r="F1488" s="4">
        <v>9000</v>
      </c>
      <c r="G1488" s="3">
        <v>2013</v>
      </c>
      <c r="H1488" s="3" t="s">
        <v>21</v>
      </c>
      <c r="I1488" s="12"/>
      <c r="J1488" s="3">
        <v>200</v>
      </c>
      <c r="K1488" s="3" t="str">
        <f>IF(VLOOKUP(D1488,'Resources Final'!A:C,3,FALSE)=0,"",VLOOKUP(D1488,'Resources Final'!A:C,3,FALSE))</f>
        <v/>
      </c>
      <c r="L1488" s="3" t="str">
        <f>IF(VLOOKUP(D1488,'Resources Final'!A:D,4,FALSE)=0,"",VLOOKUP(D1488,'Resources Final'!A:D,4,FALSE))</f>
        <v>Y</v>
      </c>
      <c r="M1488" s="3" t="str">
        <f>IF(VLOOKUP(D1488,'Resources Final'!A:E,5,FALSE)=0,"",VLOOKUP(D1488,'Resources Final'!A:E,5,FALSE))</f>
        <v/>
      </c>
      <c r="N1488" s="7" t="str">
        <f>IF(VLOOKUP(D1488,'Resources Final'!A:F,6,FALSE)=0,"",VLOOKUP(D1488,'Resources Final'!A:F,6,FALSE))</f>
        <v/>
      </c>
      <c r="O1488" s="3" t="str">
        <f>IF(VLOOKUP(D1488,'Resources Final'!A:G,7,FALSE)=0,"",VLOOKUP(D1488,'Resources Final'!A:G,7,FALSE))</f>
        <v/>
      </c>
    </row>
    <row r="1489" spans="1:15" x14ac:dyDescent="0.2">
      <c r="A1489" s="11">
        <v>990</v>
      </c>
      <c r="B1489" s="11" t="str">
        <f t="shared" si="34"/>
        <v>Charles G. Koch Charitable Foundation_University of Alaska Fairbanks201315000</v>
      </c>
      <c r="C1489" s="11" t="s">
        <v>19</v>
      </c>
      <c r="D1489" s="11" t="s">
        <v>3729</v>
      </c>
      <c r="E1489" s="11" t="s">
        <v>3726</v>
      </c>
      <c r="F1489" s="4">
        <v>15000</v>
      </c>
      <c r="G1489" s="3">
        <v>2013</v>
      </c>
      <c r="H1489" s="3" t="s">
        <v>21</v>
      </c>
      <c r="I1489" s="12"/>
      <c r="J1489" s="3">
        <v>201</v>
      </c>
      <c r="K1489" s="3" t="str">
        <f>IF(VLOOKUP(D1489,'Resources Final'!A:C,3,FALSE)=0,"",VLOOKUP(D1489,'Resources Final'!A:C,3,FALSE))</f>
        <v/>
      </c>
      <c r="L1489" s="3" t="str">
        <f>IF(VLOOKUP(D1489,'Resources Final'!A:D,4,FALSE)=0,"",VLOOKUP(D1489,'Resources Final'!A:D,4,FALSE))</f>
        <v>Y</v>
      </c>
      <c r="M1489" s="3" t="str">
        <f>IF(VLOOKUP(D1489,'Resources Final'!A:E,5,FALSE)=0,"",VLOOKUP(D1489,'Resources Final'!A:E,5,FALSE))</f>
        <v/>
      </c>
      <c r="N1489" s="7" t="str">
        <f>IF(VLOOKUP(D1489,'Resources Final'!A:F,6,FALSE)=0,"",VLOOKUP(D1489,'Resources Final'!A:F,6,FALSE))</f>
        <v/>
      </c>
      <c r="O1489" s="3" t="str">
        <f>IF(VLOOKUP(D1489,'Resources Final'!A:G,7,FALSE)=0,"",VLOOKUP(D1489,'Resources Final'!A:G,7,FALSE))</f>
        <v/>
      </c>
    </row>
    <row r="1490" spans="1:15" x14ac:dyDescent="0.2">
      <c r="A1490" s="11">
        <v>990</v>
      </c>
      <c r="B1490" s="11" t="str">
        <f t="shared" si="34"/>
        <v>Charles G. Koch Charitable Foundation_University of Arizona Foundation201340000</v>
      </c>
      <c r="C1490" s="11" t="s">
        <v>19</v>
      </c>
      <c r="D1490" s="11" t="s">
        <v>3732</v>
      </c>
      <c r="E1490" s="11" t="s">
        <v>3731</v>
      </c>
      <c r="F1490" s="4">
        <v>40000</v>
      </c>
      <c r="G1490" s="3">
        <v>2013</v>
      </c>
      <c r="H1490" s="3" t="s">
        <v>21</v>
      </c>
      <c r="I1490" s="12"/>
      <c r="J1490" s="3">
        <v>202</v>
      </c>
      <c r="K1490" s="3" t="str">
        <f>IF(VLOOKUP(D1490,'Resources Final'!A:C,3,FALSE)=0,"",VLOOKUP(D1490,'Resources Final'!A:C,3,FALSE))</f>
        <v/>
      </c>
      <c r="L1490" s="3" t="str">
        <f>IF(VLOOKUP(D1490,'Resources Final'!A:D,4,FALSE)=0,"",VLOOKUP(D1490,'Resources Final'!A:D,4,FALSE))</f>
        <v>Y</v>
      </c>
      <c r="M1490" s="3" t="str">
        <f>IF(VLOOKUP(D1490,'Resources Final'!A:E,5,FALSE)=0,"",VLOOKUP(D1490,'Resources Final'!A:E,5,FALSE))</f>
        <v/>
      </c>
      <c r="N1490" s="7" t="str">
        <f>IF(VLOOKUP(D1490,'Resources Final'!A:F,6,FALSE)=0,"",VLOOKUP(D1490,'Resources Final'!A:F,6,FALSE))</f>
        <v/>
      </c>
      <c r="O1490" s="3" t="str">
        <f>IF(VLOOKUP(D1490,'Resources Final'!A:G,7,FALSE)=0,"",VLOOKUP(D1490,'Resources Final'!A:G,7,FALSE))</f>
        <v/>
      </c>
    </row>
    <row r="1491" spans="1:15" x14ac:dyDescent="0.2">
      <c r="A1491" s="11">
        <v>990</v>
      </c>
      <c r="B1491" s="11" t="str">
        <f t="shared" si="34"/>
        <v>Charles G. Koch Charitable Foundation_University of Arkansas Foundation201312000</v>
      </c>
      <c r="C1491" s="11" t="s">
        <v>19</v>
      </c>
      <c r="D1491" s="11" t="s">
        <v>3735</v>
      </c>
      <c r="E1491" s="11" t="s">
        <v>3733</v>
      </c>
      <c r="F1491" s="4">
        <v>12000</v>
      </c>
      <c r="G1491" s="3">
        <v>2013</v>
      </c>
      <c r="H1491" s="3" t="s">
        <v>21</v>
      </c>
      <c r="I1491" s="12"/>
      <c r="J1491" s="3">
        <v>203</v>
      </c>
      <c r="K1491" s="3" t="str">
        <f>IF(VLOOKUP(D1491,'Resources Final'!A:C,3,FALSE)=0,"",VLOOKUP(D1491,'Resources Final'!A:C,3,FALSE))</f>
        <v/>
      </c>
      <c r="L1491" s="3" t="str">
        <f>IF(VLOOKUP(D1491,'Resources Final'!A:D,4,FALSE)=0,"",VLOOKUP(D1491,'Resources Final'!A:D,4,FALSE))</f>
        <v>Y</v>
      </c>
      <c r="M1491" s="3" t="str">
        <f>IF(VLOOKUP(D1491,'Resources Final'!A:E,5,FALSE)=0,"",VLOOKUP(D1491,'Resources Final'!A:E,5,FALSE))</f>
        <v/>
      </c>
      <c r="N1491" s="7" t="str">
        <f>IF(VLOOKUP(D1491,'Resources Final'!A:F,6,FALSE)=0,"",VLOOKUP(D1491,'Resources Final'!A:F,6,FALSE))</f>
        <v/>
      </c>
      <c r="O1491" s="3" t="str">
        <f>IF(VLOOKUP(D1491,'Resources Final'!A:G,7,FALSE)=0,"",VLOOKUP(D1491,'Resources Final'!A:G,7,FALSE))</f>
        <v/>
      </c>
    </row>
    <row r="1492" spans="1:15" x14ac:dyDescent="0.2">
      <c r="A1492" s="11">
        <v>990</v>
      </c>
      <c r="B1492" s="11" t="str">
        <f t="shared" si="34"/>
        <v>Charles G. Koch Charitable Foundation_University of Central Arkansas Foundation UCA201340000</v>
      </c>
      <c r="C1492" s="11" t="s">
        <v>19</v>
      </c>
      <c r="D1492" s="11" t="s">
        <v>3747</v>
      </c>
      <c r="E1492" s="11" t="s">
        <v>3746</v>
      </c>
      <c r="F1492" s="4">
        <v>40000</v>
      </c>
      <c r="G1492" s="3">
        <v>2013</v>
      </c>
      <c r="H1492" s="3" t="s">
        <v>21</v>
      </c>
      <c r="I1492" s="12"/>
      <c r="J1492" s="3">
        <v>204</v>
      </c>
      <c r="K1492" s="3" t="str">
        <f>IF(VLOOKUP(D1492,'Resources Final'!A:C,3,FALSE)=0,"",VLOOKUP(D1492,'Resources Final'!A:C,3,FALSE))</f>
        <v/>
      </c>
      <c r="L1492" s="3" t="str">
        <f>IF(VLOOKUP(D1492,'Resources Final'!A:D,4,FALSE)=0,"",VLOOKUP(D1492,'Resources Final'!A:D,4,FALSE))</f>
        <v>Y</v>
      </c>
      <c r="M1492" s="3" t="str">
        <f>IF(VLOOKUP(D1492,'Resources Final'!A:E,5,FALSE)=0,"",VLOOKUP(D1492,'Resources Final'!A:E,5,FALSE))</f>
        <v/>
      </c>
      <c r="N1492" s="7" t="str">
        <f>IF(VLOOKUP(D1492,'Resources Final'!A:F,6,FALSE)=0,"",VLOOKUP(D1492,'Resources Final'!A:F,6,FALSE))</f>
        <v/>
      </c>
      <c r="O1492" s="3" t="str">
        <f>IF(VLOOKUP(D1492,'Resources Final'!A:G,7,FALSE)=0,"",VLOOKUP(D1492,'Resources Final'!A:G,7,FALSE))</f>
        <v/>
      </c>
    </row>
    <row r="1493" spans="1:15" x14ac:dyDescent="0.2">
      <c r="A1493" s="11">
        <v>990</v>
      </c>
      <c r="B1493" s="11" t="str">
        <f t="shared" si="34"/>
        <v>Charles G. Koch Charitable Foundation_University of Colorado - Colorado Springs20135000</v>
      </c>
      <c r="C1493" s="11" t="s">
        <v>19</v>
      </c>
      <c r="D1493" s="11" t="s">
        <v>3750</v>
      </c>
      <c r="E1493" s="11" t="s">
        <v>3023</v>
      </c>
      <c r="F1493" s="4">
        <v>5000</v>
      </c>
      <c r="G1493" s="3">
        <v>2013</v>
      </c>
      <c r="H1493" s="3" t="s">
        <v>21</v>
      </c>
      <c r="I1493" s="12"/>
      <c r="J1493" s="3">
        <v>205</v>
      </c>
      <c r="K1493" s="3" t="str">
        <f>IF(VLOOKUP(D1493,'Resources Final'!A:C,3,FALSE)=0,"",VLOOKUP(D1493,'Resources Final'!A:C,3,FALSE))</f>
        <v/>
      </c>
      <c r="L1493" s="3" t="str">
        <f>IF(VLOOKUP(D1493,'Resources Final'!A:D,4,FALSE)=0,"",VLOOKUP(D1493,'Resources Final'!A:D,4,FALSE))</f>
        <v>Y</v>
      </c>
      <c r="M1493" s="3" t="str">
        <f>IF(VLOOKUP(D1493,'Resources Final'!A:E,5,FALSE)=0,"",VLOOKUP(D1493,'Resources Final'!A:E,5,FALSE))</f>
        <v/>
      </c>
      <c r="N1493" s="7" t="str">
        <f>IF(VLOOKUP(D1493,'Resources Final'!A:F,6,FALSE)=0,"",VLOOKUP(D1493,'Resources Final'!A:F,6,FALSE))</f>
        <v/>
      </c>
      <c r="O1493" s="3" t="str">
        <f>IF(VLOOKUP(D1493,'Resources Final'!A:G,7,FALSE)=0,"",VLOOKUP(D1493,'Resources Final'!A:G,7,FALSE))</f>
        <v/>
      </c>
    </row>
    <row r="1494" spans="1:15" x14ac:dyDescent="0.2">
      <c r="A1494" s="11">
        <v>990</v>
      </c>
      <c r="B1494" s="11" t="str">
        <f t="shared" si="34"/>
        <v>Charles G. Koch Charitable Foundation_University of Dallas201319000</v>
      </c>
      <c r="C1494" s="11" t="s">
        <v>19</v>
      </c>
      <c r="D1494" s="11" t="s">
        <v>3754</v>
      </c>
      <c r="E1494" s="11" t="s">
        <v>3754</v>
      </c>
      <c r="F1494" s="4">
        <v>19000</v>
      </c>
      <c r="G1494" s="3">
        <v>2013</v>
      </c>
      <c r="H1494" s="3" t="s">
        <v>21</v>
      </c>
      <c r="I1494" s="12"/>
      <c r="J1494" s="3">
        <v>206</v>
      </c>
      <c r="K1494" s="3" t="str">
        <f>IF(VLOOKUP(D1494,'Resources Final'!A:C,3,FALSE)=0,"",VLOOKUP(D1494,'Resources Final'!A:C,3,FALSE))</f>
        <v/>
      </c>
      <c r="L1494" s="3" t="str">
        <f>IF(VLOOKUP(D1494,'Resources Final'!A:D,4,FALSE)=0,"",VLOOKUP(D1494,'Resources Final'!A:D,4,FALSE))</f>
        <v>Y</v>
      </c>
      <c r="M1494" s="3" t="str">
        <f>IF(VLOOKUP(D1494,'Resources Final'!A:E,5,FALSE)=0,"",VLOOKUP(D1494,'Resources Final'!A:E,5,FALSE))</f>
        <v/>
      </c>
      <c r="N1494" s="7" t="str">
        <f>IF(VLOOKUP(D1494,'Resources Final'!A:F,6,FALSE)=0,"",VLOOKUP(D1494,'Resources Final'!A:F,6,FALSE))</f>
        <v/>
      </c>
      <c r="O1494" s="3" t="str">
        <f>IF(VLOOKUP(D1494,'Resources Final'!A:G,7,FALSE)=0,"",VLOOKUP(D1494,'Resources Final'!A:G,7,FALSE))</f>
        <v/>
      </c>
    </row>
    <row r="1495" spans="1:15" x14ac:dyDescent="0.2">
      <c r="A1495" s="11">
        <v>990</v>
      </c>
      <c r="B1495" s="11" t="str">
        <f t="shared" si="34"/>
        <v>Charles G. Koch Charitable Foundation_University of Dayton201312000</v>
      </c>
      <c r="C1495" s="11" t="s">
        <v>19</v>
      </c>
      <c r="D1495" s="11" t="s">
        <v>3755</v>
      </c>
      <c r="E1495" s="11" t="s">
        <v>3755</v>
      </c>
      <c r="F1495" s="4">
        <v>12000</v>
      </c>
      <c r="G1495" s="3">
        <v>2013</v>
      </c>
      <c r="H1495" s="3" t="s">
        <v>21</v>
      </c>
      <c r="I1495" s="12"/>
      <c r="J1495" s="3">
        <v>207</v>
      </c>
      <c r="K1495" s="3" t="str">
        <f>IF(VLOOKUP(D1495,'Resources Final'!A:C,3,FALSE)=0,"",VLOOKUP(D1495,'Resources Final'!A:C,3,FALSE))</f>
        <v/>
      </c>
      <c r="L1495" s="3" t="str">
        <f>IF(VLOOKUP(D1495,'Resources Final'!A:D,4,FALSE)=0,"",VLOOKUP(D1495,'Resources Final'!A:D,4,FALSE))</f>
        <v>Y</v>
      </c>
      <c r="M1495" s="3" t="str">
        <f>IF(VLOOKUP(D1495,'Resources Final'!A:E,5,FALSE)=0,"",VLOOKUP(D1495,'Resources Final'!A:E,5,FALSE))</f>
        <v/>
      </c>
      <c r="N1495" s="7" t="str">
        <f>IF(VLOOKUP(D1495,'Resources Final'!A:F,6,FALSE)=0,"",VLOOKUP(D1495,'Resources Final'!A:F,6,FALSE))</f>
        <v/>
      </c>
      <c r="O1495" s="3" t="str">
        <f>IF(VLOOKUP(D1495,'Resources Final'!A:G,7,FALSE)=0,"",VLOOKUP(D1495,'Resources Final'!A:G,7,FALSE))</f>
        <v/>
      </c>
    </row>
    <row r="1496" spans="1:15" x14ac:dyDescent="0.2">
      <c r="A1496" s="11">
        <v>990</v>
      </c>
      <c r="B1496" s="11" t="str">
        <f t="shared" si="34"/>
        <v>Charles G. Koch Charitable Foundation_University of Delaware20135700</v>
      </c>
      <c r="C1496" s="11" t="s">
        <v>19</v>
      </c>
      <c r="D1496" s="11" t="s">
        <v>3756</v>
      </c>
      <c r="E1496" s="11" t="s">
        <v>3756</v>
      </c>
      <c r="F1496" s="4">
        <v>5700</v>
      </c>
      <c r="G1496" s="3">
        <v>2013</v>
      </c>
      <c r="H1496" s="3" t="s">
        <v>21</v>
      </c>
      <c r="I1496" s="12"/>
      <c r="J1496" s="3">
        <v>208</v>
      </c>
      <c r="K1496" s="3" t="str">
        <f>IF(VLOOKUP(D1496,'Resources Final'!A:C,3,FALSE)=0,"",VLOOKUP(D1496,'Resources Final'!A:C,3,FALSE))</f>
        <v/>
      </c>
      <c r="L1496" s="3" t="str">
        <f>IF(VLOOKUP(D1496,'Resources Final'!A:D,4,FALSE)=0,"",VLOOKUP(D1496,'Resources Final'!A:D,4,FALSE))</f>
        <v>Y</v>
      </c>
      <c r="M1496" s="3" t="str">
        <f>IF(VLOOKUP(D1496,'Resources Final'!A:E,5,FALSE)=0,"",VLOOKUP(D1496,'Resources Final'!A:E,5,FALSE))</f>
        <v/>
      </c>
      <c r="N1496" s="7" t="str">
        <f>IF(VLOOKUP(D1496,'Resources Final'!A:F,6,FALSE)=0,"",VLOOKUP(D1496,'Resources Final'!A:F,6,FALSE))</f>
        <v/>
      </c>
      <c r="O1496" s="3" t="str">
        <f>IF(VLOOKUP(D1496,'Resources Final'!A:G,7,FALSE)=0,"",VLOOKUP(D1496,'Resources Final'!A:G,7,FALSE))</f>
        <v/>
      </c>
    </row>
    <row r="1497" spans="1:15" x14ac:dyDescent="0.2">
      <c r="A1497" s="11">
        <v>990</v>
      </c>
      <c r="B1497" s="11" t="str">
        <f t="shared" si="34"/>
        <v>Charles G. Koch Charitable Foundation_University of Houston201316000</v>
      </c>
      <c r="C1497" s="11" t="s">
        <v>19</v>
      </c>
      <c r="D1497" s="11" t="s">
        <v>3761</v>
      </c>
      <c r="E1497" s="11" t="s">
        <v>3761</v>
      </c>
      <c r="F1497" s="4">
        <v>16000</v>
      </c>
      <c r="G1497" s="3">
        <v>2013</v>
      </c>
      <c r="H1497" s="3" t="s">
        <v>21</v>
      </c>
      <c r="I1497" s="12"/>
      <c r="J1497" s="3">
        <v>209</v>
      </c>
      <c r="K1497" s="3" t="str">
        <f>IF(VLOOKUP(D1497,'Resources Final'!A:C,3,FALSE)=0,"",VLOOKUP(D1497,'Resources Final'!A:C,3,FALSE))</f>
        <v/>
      </c>
      <c r="L1497" s="3" t="str">
        <f>IF(VLOOKUP(D1497,'Resources Final'!A:D,4,FALSE)=0,"",VLOOKUP(D1497,'Resources Final'!A:D,4,FALSE))</f>
        <v>Y</v>
      </c>
      <c r="M1497" s="3" t="str">
        <f>IF(VLOOKUP(D1497,'Resources Final'!A:E,5,FALSE)=0,"",VLOOKUP(D1497,'Resources Final'!A:E,5,FALSE))</f>
        <v/>
      </c>
      <c r="N1497" s="7" t="str">
        <f>IF(VLOOKUP(D1497,'Resources Final'!A:F,6,FALSE)=0,"",VLOOKUP(D1497,'Resources Final'!A:F,6,FALSE))</f>
        <v/>
      </c>
      <c r="O1497" s="3" t="str">
        <f>IF(VLOOKUP(D1497,'Resources Final'!A:G,7,FALSE)=0,"",VLOOKUP(D1497,'Resources Final'!A:G,7,FALSE))</f>
        <v/>
      </c>
    </row>
    <row r="1498" spans="1:15" x14ac:dyDescent="0.2">
      <c r="A1498" s="11">
        <v>990</v>
      </c>
      <c r="B1498" s="11" t="str">
        <f t="shared" si="34"/>
        <v>Charles G. Koch Charitable Foundation_University of Kentucky201333000</v>
      </c>
      <c r="C1498" s="11" t="s">
        <v>19</v>
      </c>
      <c r="D1498" s="11" t="s">
        <v>3766</v>
      </c>
      <c r="E1498" s="11" t="s">
        <v>3766</v>
      </c>
      <c r="F1498" s="4">
        <v>33000</v>
      </c>
      <c r="G1498" s="3">
        <v>2013</v>
      </c>
      <c r="H1498" s="3" t="s">
        <v>21</v>
      </c>
      <c r="I1498" s="12"/>
      <c r="J1498" s="3">
        <v>210</v>
      </c>
      <c r="K1498" s="3" t="str">
        <f>IF(VLOOKUP(D1498,'Resources Final'!A:C,3,FALSE)=0,"",VLOOKUP(D1498,'Resources Final'!A:C,3,FALSE))</f>
        <v/>
      </c>
      <c r="L1498" s="3" t="str">
        <f>IF(VLOOKUP(D1498,'Resources Final'!A:D,4,FALSE)=0,"",VLOOKUP(D1498,'Resources Final'!A:D,4,FALSE))</f>
        <v>Y</v>
      </c>
      <c r="M1498" s="3" t="str">
        <f>IF(VLOOKUP(D1498,'Resources Final'!A:E,5,FALSE)=0,"",VLOOKUP(D1498,'Resources Final'!A:E,5,FALSE))</f>
        <v/>
      </c>
      <c r="N1498" s="7" t="str">
        <f>IF(VLOOKUP(D1498,'Resources Final'!A:F,6,FALSE)=0,"",VLOOKUP(D1498,'Resources Final'!A:F,6,FALSE))</f>
        <v/>
      </c>
      <c r="O1498" s="3" t="str">
        <f>IF(VLOOKUP(D1498,'Resources Final'!A:G,7,FALSE)=0,"",VLOOKUP(D1498,'Resources Final'!A:G,7,FALSE))</f>
        <v/>
      </c>
    </row>
    <row r="1499" spans="1:15" x14ac:dyDescent="0.2">
      <c r="A1499" s="11">
        <v>990</v>
      </c>
      <c r="B1499" s="11" t="str">
        <f t="shared" si="34"/>
        <v>Charles G. Koch Charitable Foundation_University of Louisville201320500</v>
      </c>
      <c r="C1499" s="11" t="s">
        <v>19</v>
      </c>
      <c r="D1499" s="11" t="s">
        <v>3769</v>
      </c>
      <c r="E1499" s="11" t="s">
        <v>3769</v>
      </c>
      <c r="F1499" s="4">
        <v>20500</v>
      </c>
      <c r="G1499" s="3">
        <v>2013</v>
      </c>
      <c r="H1499" s="3" t="s">
        <v>21</v>
      </c>
      <c r="I1499" s="12"/>
      <c r="J1499" s="3">
        <v>211</v>
      </c>
      <c r="K1499" s="3" t="str">
        <f>IF(VLOOKUP(D1499,'Resources Final'!A:C,3,FALSE)=0,"",VLOOKUP(D1499,'Resources Final'!A:C,3,FALSE))</f>
        <v/>
      </c>
      <c r="L1499" s="3" t="str">
        <f>IF(VLOOKUP(D1499,'Resources Final'!A:D,4,FALSE)=0,"",VLOOKUP(D1499,'Resources Final'!A:D,4,FALSE))</f>
        <v>Y</v>
      </c>
      <c r="M1499" s="3" t="str">
        <f>IF(VLOOKUP(D1499,'Resources Final'!A:E,5,FALSE)=0,"",VLOOKUP(D1499,'Resources Final'!A:E,5,FALSE))</f>
        <v/>
      </c>
      <c r="N1499" s="7" t="str">
        <f>IF(VLOOKUP(D1499,'Resources Final'!A:F,6,FALSE)=0,"",VLOOKUP(D1499,'Resources Final'!A:F,6,FALSE))</f>
        <v/>
      </c>
      <c r="O1499" s="3" t="str">
        <f>IF(VLOOKUP(D1499,'Resources Final'!A:G,7,FALSE)=0,"",VLOOKUP(D1499,'Resources Final'!A:G,7,FALSE))</f>
        <v/>
      </c>
    </row>
    <row r="1500" spans="1:15" x14ac:dyDescent="0.2">
      <c r="A1500" s="11">
        <v>990</v>
      </c>
      <c r="B1500" s="11" t="str">
        <f t="shared" si="34"/>
        <v>Charles G. Koch Charitable Foundation_University of Maine - Machias20135000</v>
      </c>
      <c r="C1500" s="11" t="s">
        <v>19</v>
      </c>
      <c r="D1500" s="11" t="s">
        <v>3772</v>
      </c>
      <c r="E1500" s="11" t="s">
        <v>3773</v>
      </c>
      <c r="F1500" s="4">
        <v>5000</v>
      </c>
      <c r="G1500" s="3">
        <v>2013</v>
      </c>
      <c r="H1500" s="3" t="s">
        <v>21</v>
      </c>
      <c r="I1500" s="12"/>
      <c r="J1500" s="3">
        <v>212</v>
      </c>
      <c r="K1500" s="3" t="str">
        <f>IF(VLOOKUP(D1500,'Resources Final'!A:C,3,FALSE)=0,"",VLOOKUP(D1500,'Resources Final'!A:C,3,FALSE))</f>
        <v/>
      </c>
      <c r="L1500" s="3" t="str">
        <f>IF(VLOOKUP(D1500,'Resources Final'!A:D,4,FALSE)=0,"",VLOOKUP(D1500,'Resources Final'!A:D,4,FALSE))</f>
        <v>Y</v>
      </c>
      <c r="M1500" s="3" t="str">
        <f>IF(VLOOKUP(D1500,'Resources Final'!A:E,5,FALSE)=0,"",VLOOKUP(D1500,'Resources Final'!A:E,5,FALSE))</f>
        <v/>
      </c>
      <c r="N1500" s="7" t="str">
        <f>IF(VLOOKUP(D1500,'Resources Final'!A:F,6,FALSE)=0,"",VLOOKUP(D1500,'Resources Final'!A:F,6,FALSE))</f>
        <v/>
      </c>
      <c r="O1500" s="3" t="str">
        <f>IF(VLOOKUP(D1500,'Resources Final'!A:G,7,FALSE)=0,"",VLOOKUP(D1500,'Resources Final'!A:G,7,FALSE))</f>
        <v/>
      </c>
    </row>
    <row r="1501" spans="1:15" x14ac:dyDescent="0.2">
      <c r="A1501" s="11">
        <v>990</v>
      </c>
      <c r="B1501" s="11" t="str">
        <f t="shared" si="34"/>
        <v>Charles G. Koch Charitable Foundation_University of Maine - Orono20132600</v>
      </c>
      <c r="C1501" s="11" t="s">
        <v>19</v>
      </c>
      <c r="D1501" s="11" t="s">
        <v>3774</v>
      </c>
      <c r="E1501" s="11" t="s">
        <v>3773</v>
      </c>
      <c r="F1501" s="4">
        <v>2600</v>
      </c>
      <c r="G1501" s="3">
        <v>2013</v>
      </c>
      <c r="H1501" s="3" t="s">
        <v>21</v>
      </c>
      <c r="I1501" s="12"/>
      <c r="J1501" s="3">
        <v>213</v>
      </c>
      <c r="K1501" s="3" t="str">
        <f>IF(VLOOKUP(D1501,'Resources Final'!A:C,3,FALSE)=0,"",VLOOKUP(D1501,'Resources Final'!A:C,3,FALSE))</f>
        <v/>
      </c>
      <c r="L1501" s="3" t="str">
        <f>IF(VLOOKUP(D1501,'Resources Final'!A:D,4,FALSE)=0,"",VLOOKUP(D1501,'Resources Final'!A:D,4,FALSE))</f>
        <v>Y</v>
      </c>
      <c r="M1501" s="3" t="str">
        <f>IF(VLOOKUP(D1501,'Resources Final'!A:E,5,FALSE)=0,"",VLOOKUP(D1501,'Resources Final'!A:E,5,FALSE))</f>
        <v/>
      </c>
      <c r="N1501" s="7" t="str">
        <f>IF(VLOOKUP(D1501,'Resources Final'!A:F,6,FALSE)=0,"",VLOOKUP(D1501,'Resources Final'!A:F,6,FALSE))</f>
        <v/>
      </c>
      <c r="O1501" s="3" t="str">
        <f>IF(VLOOKUP(D1501,'Resources Final'!A:G,7,FALSE)=0,"",VLOOKUP(D1501,'Resources Final'!A:G,7,FALSE))</f>
        <v/>
      </c>
    </row>
    <row r="1502" spans="1:15" x14ac:dyDescent="0.2">
      <c r="A1502" s="11">
        <v>990</v>
      </c>
      <c r="B1502" s="11" t="str">
        <f t="shared" si="34"/>
        <v>Charles G. Koch Charitable Foundation_University of Maryland - Baltimore County20136000</v>
      </c>
      <c r="C1502" s="11" t="s">
        <v>19</v>
      </c>
      <c r="D1502" s="11" t="s">
        <v>3780</v>
      </c>
      <c r="E1502" s="11" t="s">
        <v>3779</v>
      </c>
      <c r="F1502" s="4">
        <v>6000</v>
      </c>
      <c r="G1502" s="3">
        <v>2013</v>
      </c>
      <c r="H1502" s="3" t="s">
        <v>21</v>
      </c>
      <c r="I1502" s="12"/>
      <c r="J1502" s="3">
        <v>214</v>
      </c>
      <c r="K1502" s="3" t="str">
        <f>IF(VLOOKUP(D1502,'Resources Final'!A:C,3,FALSE)=0,"",VLOOKUP(D1502,'Resources Final'!A:C,3,FALSE))</f>
        <v/>
      </c>
      <c r="L1502" s="3" t="str">
        <f>IF(VLOOKUP(D1502,'Resources Final'!A:D,4,FALSE)=0,"",VLOOKUP(D1502,'Resources Final'!A:D,4,FALSE))</f>
        <v>Y</v>
      </c>
      <c r="M1502" s="3" t="str">
        <f>IF(VLOOKUP(D1502,'Resources Final'!A:E,5,FALSE)=0,"",VLOOKUP(D1502,'Resources Final'!A:E,5,FALSE))</f>
        <v/>
      </c>
      <c r="N1502" s="7" t="str">
        <f>IF(VLOOKUP(D1502,'Resources Final'!A:F,6,FALSE)=0,"",VLOOKUP(D1502,'Resources Final'!A:F,6,FALSE))</f>
        <v/>
      </c>
      <c r="O1502" s="3" t="str">
        <f>IF(VLOOKUP(D1502,'Resources Final'!A:G,7,FALSE)=0,"",VLOOKUP(D1502,'Resources Final'!A:G,7,FALSE))</f>
        <v/>
      </c>
    </row>
    <row r="1503" spans="1:15" x14ac:dyDescent="0.2">
      <c r="A1503" s="11">
        <v>990</v>
      </c>
      <c r="B1503" s="11" t="str">
        <f t="shared" si="34"/>
        <v>Charles G. Koch Charitable Foundation_University of Maryland - College Park20136500</v>
      </c>
      <c r="C1503" s="11" t="s">
        <v>19</v>
      </c>
      <c r="D1503" s="11" t="s">
        <v>3781</v>
      </c>
      <c r="E1503" s="11" t="s">
        <v>3779</v>
      </c>
      <c r="F1503" s="4">
        <v>6500</v>
      </c>
      <c r="G1503" s="3">
        <v>2013</v>
      </c>
      <c r="H1503" s="3" t="s">
        <v>21</v>
      </c>
      <c r="I1503" s="12"/>
      <c r="J1503" s="3">
        <v>215</v>
      </c>
      <c r="K1503" s="3" t="str">
        <f>IF(VLOOKUP(D1503,'Resources Final'!A:C,3,FALSE)=0,"",VLOOKUP(D1503,'Resources Final'!A:C,3,FALSE))</f>
        <v/>
      </c>
      <c r="L1503" s="3" t="str">
        <f>IF(VLOOKUP(D1503,'Resources Final'!A:D,4,FALSE)=0,"",VLOOKUP(D1503,'Resources Final'!A:D,4,FALSE))</f>
        <v>Y</v>
      </c>
      <c r="M1503" s="3" t="str">
        <f>IF(VLOOKUP(D1503,'Resources Final'!A:E,5,FALSE)=0,"",VLOOKUP(D1503,'Resources Final'!A:E,5,FALSE))</f>
        <v/>
      </c>
      <c r="N1503" s="7" t="str">
        <f>IF(VLOOKUP(D1503,'Resources Final'!A:F,6,FALSE)=0,"",VLOOKUP(D1503,'Resources Final'!A:F,6,FALSE))</f>
        <v/>
      </c>
      <c r="O1503" s="3" t="str">
        <f>IF(VLOOKUP(D1503,'Resources Final'!A:G,7,FALSE)=0,"",VLOOKUP(D1503,'Resources Final'!A:G,7,FALSE))</f>
        <v/>
      </c>
    </row>
    <row r="1504" spans="1:15" x14ac:dyDescent="0.2">
      <c r="A1504" s="11">
        <v>990</v>
      </c>
      <c r="B1504" s="11" t="str">
        <f t="shared" si="34"/>
        <v>Charles G. Koch Charitable Foundation_University of Mississippi20135000</v>
      </c>
      <c r="C1504" s="11" t="s">
        <v>19</v>
      </c>
      <c r="D1504" s="11" t="s">
        <v>3786</v>
      </c>
      <c r="E1504" s="11" t="s">
        <v>3786</v>
      </c>
      <c r="F1504" s="4">
        <v>5000</v>
      </c>
      <c r="G1504" s="3">
        <v>2013</v>
      </c>
      <c r="H1504" s="3" t="s">
        <v>21</v>
      </c>
      <c r="I1504" s="12"/>
      <c r="J1504" s="3">
        <v>216</v>
      </c>
      <c r="K1504" s="3" t="str">
        <f>IF(VLOOKUP(D1504,'Resources Final'!A:C,3,FALSE)=0,"",VLOOKUP(D1504,'Resources Final'!A:C,3,FALSE))</f>
        <v/>
      </c>
      <c r="L1504" s="3" t="str">
        <f>IF(VLOOKUP(D1504,'Resources Final'!A:D,4,FALSE)=0,"",VLOOKUP(D1504,'Resources Final'!A:D,4,FALSE))</f>
        <v>Y</v>
      </c>
      <c r="M1504" s="3" t="str">
        <f>IF(VLOOKUP(D1504,'Resources Final'!A:E,5,FALSE)=0,"",VLOOKUP(D1504,'Resources Final'!A:E,5,FALSE))</f>
        <v/>
      </c>
      <c r="N1504" s="7" t="str">
        <f>IF(VLOOKUP(D1504,'Resources Final'!A:F,6,FALSE)=0,"",VLOOKUP(D1504,'Resources Final'!A:F,6,FALSE))</f>
        <v/>
      </c>
      <c r="O1504" s="3" t="str">
        <f>IF(VLOOKUP(D1504,'Resources Final'!A:G,7,FALSE)=0,"",VLOOKUP(D1504,'Resources Final'!A:G,7,FALSE))</f>
        <v/>
      </c>
    </row>
    <row r="1505" spans="1:15" x14ac:dyDescent="0.2">
      <c r="A1505" s="11">
        <v>990</v>
      </c>
      <c r="B1505" s="11" t="str">
        <f t="shared" si="34"/>
        <v>Charles G. Koch Charitable Foundation_University of Missouri201333000</v>
      </c>
      <c r="C1505" s="11" t="s">
        <v>19</v>
      </c>
      <c r="D1505" s="11" t="s">
        <v>3787</v>
      </c>
      <c r="E1505" s="11" t="s">
        <v>3787</v>
      </c>
      <c r="F1505" s="4">
        <v>33000</v>
      </c>
      <c r="G1505" s="3">
        <v>2013</v>
      </c>
      <c r="H1505" s="3" t="s">
        <v>21</v>
      </c>
      <c r="I1505" s="12"/>
      <c r="J1505" s="3">
        <v>217</v>
      </c>
      <c r="K1505" s="3" t="str">
        <f>IF(VLOOKUP(D1505,'Resources Final'!A:C,3,FALSE)=0,"",VLOOKUP(D1505,'Resources Final'!A:C,3,FALSE))</f>
        <v/>
      </c>
      <c r="L1505" s="3" t="str">
        <f>IF(VLOOKUP(D1505,'Resources Final'!A:D,4,FALSE)=0,"",VLOOKUP(D1505,'Resources Final'!A:D,4,FALSE))</f>
        <v>Y</v>
      </c>
      <c r="M1505" s="3" t="str">
        <f>IF(VLOOKUP(D1505,'Resources Final'!A:E,5,FALSE)=0,"",VLOOKUP(D1505,'Resources Final'!A:E,5,FALSE))</f>
        <v/>
      </c>
      <c r="N1505" s="7" t="str">
        <f>IF(VLOOKUP(D1505,'Resources Final'!A:F,6,FALSE)=0,"",VLOOKUP(D1505,'Resources Final'!A:F,6,FALSE))</f>
        <v/>
      </c>
      <c r="O1505" s="3" t="str">
        <f>IF(VLOOKUP(D1505,'Resources Final'!A:G,7,FALSE)=0,"",VLOOKUP(D1505,'Resources Final'!A:G,7,FALSE))</f>
        <v/>
      </c>
    </row>
    <row r="1506" spans="1:15" x14ac:dyDescent="0.2">
      <c r="A1506" s="11">
        <v>990</v>
      </c>
      <c r="B1506" s="11" t="str">
        <f t="shared" si="34"/>
        <v>Charles G. Koch Charitable Foundation_University of Nebraska - Omaha201310000</v>
      </c>
      <c r="C1506" s="11" t="s">
        <v>19</v>
      </c>
      <c r="D1506" s="11" t="s">
        <v>3791</v>
      </c>
      <c r="E1506" s="11" t="s">
        <v>457</v>
      </c>
      <c r="F1506" s="4">
        <v>10000</v>
      </c>
      <c r="G1506" s="3">
        <v>2013</v>
      </c>
      <c r="H1506" s="3" t="s">
        <v>21</v>
      </c>
      <c r="I1506" s="12"/>
      <c r="J1506" s="3">
        <v>218</v>
      </c>
      <c r="K1506" s="3" t="str">
        <f>IF(VLOOKUP(D1506,'Resources Final'!A:C,3,FALSE)=0,"",VLOOKUP(D1506,'Resources Final'!A:C,3,FALSE))</f>
        <v/>
      </c>
      <c r="L1506" s="3" t="str">
        <f>IF(VLOOKUP(D1506,'Resources Final'!A:D,4,FALSE)=0,"",VLOOKUP(D1506,'Resources Final'!A:D,4,FALSE))</f>
        <v>Y</v>
      </c>
      <c r="M1506" s="3" t="str">
        <f>IF(VLOOKUP(D1506,'Resources Final'!A:E,5,FALSE)=0,"",VLOOKUP(D1506,'Resources Final'!A:E,5,FALSE))</f>
        <v/>
      </c>
      <c r="N1506" s="7" t="str">
        <f>IF(VLOOKUP(D1506,'Resources Final'!A:F,6,FALSE)=0,"",VLOOKUP(D1506,'Resources Final'!A:F,6,FALSE))</f>
        <v/>
      </c>
      <c r="O1506" s="3" t="str">
        <f>IF(VLOOKUP(D1506,'Resources Final'!A:G,7,FALSE)=0,"",VLOOKUP(D1506,'Resources Final'!A:G,7,FALSE))</f>
        <v/>
      </c>
    </row>
    <row r="1507" spans="1:15" x14ac:dyDescent="0.2">
      <c r="A1507" s="11">
        <v>990</v>
      </c>
      <c r="B1507" s="11" t="str">
        <f t="shared" si="34"/>
        <v>Charles G. Koch Charitable Foundation_University of New Orleans Foundation201322000</v>
      </c>
      <c r="C1507" s="11" t="s">
        <v>19</v>
      </c>
      <c r="D1507" s="11" t="s">
        <v>3798</v>
      </c>
      <c r="E1507" s="11" t="s">
        <v>3799</v>
      </c>
      <c r="F1507" s="4">
        <v>22000</v>
      </c>
      <c r="G1507" s="3">
        <v>2013</v>
      </c>
      <c r="H1507" s="3" t="s">
        <v>21</v>
      </c>
      <c r="I1507" s="12"/>
      <c r="J1507" s="3">
        <v>219</v>
      </c>
      <c r="K1507" s="3" t="str">
        <f>IF(VLOOKUP(D1507,'Resources Final'!A:C,3,FALSE)=0,"",VLOOKUP(D1507,'Resources Final'!A:C,3,FALSE))</f>
        <v/>
      </c>
      <c r="L1507" s="3" t="str">
        <f>IF(VLOOKUP(D1507,'Resources Final'!A:D,4,FALSE)=0,"",VLOOKUP(D1507,'Resources Final'!A:D,4,FALSE))</f>
        <v>Y</v>
      </c>
      <c r="M1507" s="3" t="str">
        <f>IF(VLOOKUP(D1507,'Resources Final'!A:E,5,FALSE)=0,"",VLOOKUP(D1507,'Resources Final'!A:E,5,FALSE))</f>
        <v/>
      </c>
      <c r="N1507" s="7" t="str">
        <f>IF(VLOOKUP(D1507,'Resources Final'!A:F,6,FALSE)=0,"",VLOOKUP(D1507,'Resources Final'!A:F,6,FALSE))</f>
        <v/>
      </c>
      <c r="O1507" s="3" t="str">
        <f>IF(VLOOKUP(D1507,'Resources Final'!A:G,7,FALSE)=0,"",VLOOKUP(D1507,'Resources Final'!A:G,7,FALSE))</f>
        <v/>
      </c>
    </row>
    <row r="1508" spans="1:15" x14ac:dyDescent="0.2">
      <c r="A1508" s="11">
        <v>990</v>
      </c>
      <c r="B1508" s="11" t="str">
        <f t="shared" si="34"/>
        <v>Charles G. Koch Charitable Foundation_University of North Carolina - Chapel Hill Arts Science Foundation2013115000</v>
      </c>
      <c r="C1508" s="11" t="s">
        <v>19</v>
      </c>
      <c r="D1508" s="11" t="s">
        <v>3804</v>
      </c>
      <c r="E1508" s="11" t="s">
        <v>3802</v>
      </c>
      <c r="F1508" s="4">
        <v>115000</v>
      </c>
      <c r="G1508" s="3">
        <v>2013</v>
      </c>
      <c r="H1508" s="3" t="s">
        <v>21</v>
      </c>
      <c r="I1508" s="12"/>
      <c r="J1508" s="3">
        <v>220</v>
      </c>
      <c r="K1508" s="3" t="str">
        <f>IF(VLOOKUP(D1508,'Resources Final'!A:C,3,FALSE)=0,"",VLOOKUP(D1508,'Resources Final'!A:C,3,FALSE))</f>
        <v/>
      </c>
      <c r="L1508" s="3" t="str">
        <f>IF(VLOOKUP(D1508,'Resources Final'!A:D,4,FALSE)=0,"",VLOOKUP(D1508,'Resources Final'!A:D,4,FALSE))</f>
        <v>Y</v>
      </c>
      <c r="M1508" s="3" t="str">
        <f>IF(VLOOKUP(D1508,'Resources Final'!A:E,5,FALSE)=0,"",VLOOKUP(D1508,'Resources Final'!A:E,5,FALSE))</f>
        <v/>
      </c>
      <c r="N1508" s="7" t="str">
        <f>IF(VLOOKUP(D1508,'Resources Final'!A:F,6,FALSE)=0,"",VLOOKUP(D1508,'Resources Final'!A:F,6,FALSE))</f>
        <v/>
      </c>
      <c r="O1508" s="3" t="str">
        <f>IF(VLOOKUP(D1508,'Resources Final'!A:G,7,FALSE)=0,"",VLOOKUP(D1508,'Resources Final'!A:G,7,FALSE))</f>
        <v/>
      </c>
    </row>
    <row r="1509" spans="1:15" x14ac:dyDescent="0.2">
      <c r="A1509" s="11">
        <v>990</v>
      </c>
      <c r="B1509" s="11" t="str">
        <f t="shared" ref="B1509:B1572" si="35">C1509&amp;"_"&amp;D1509&amp;G1509&amp;F1509</f>
        <v>Charles G. Koch Charitable Foundation_University of North Carolina - Greensboro20136800</v>
      </c>
      <c r="C1509" s="11" t="s">
        <v>19</v>
      </c>
      <c r="D1509" s="11" t="s">
        <v>3805</v>
      </c>
      <c r="E1509" s="11" t="s">
        <v>3802</v>
      </c>
      <c r="F1509" s="4">
        <v>6800</v>
      </c>
      <c r="G1509" s="3">
        <v>2013</v>
      </c>
      <c r="H1509" s="3" t="s">
        <v>21</v>
      </c>
      <c r="I1509" s="12"/>
      <c r="J1509" s="3">
        <v>221</v>
      </c>
      <c r="K1509" s="3" t="str">
        <f>IF(VLOOKUP(D1509,'Resources Final'!A:C,3,FALSE)=0,"",VLOOKUP(D1509,'Resources Final'!A:C,3,FALSE))</f>
        <v/>
      </c>
      <c r="L1509" s="3" t="str">
        <f>IF(VLOOKUP(D1509,'Resources Final'!A:D,4,FALSE)=0,"",VLOOKUP(D1509,'Resources Final'!A:D,4,FALSE))</f>
        <v>Y</v>
      </c>
      <c r="M1509" s="3" t="str">
        <f>IF(VLOOKUP(D1509,'Resources Final'!A:E,5,FALSE)=0,"",VLOOKUP(D1509,'Resources Final'!A:E,5,FALSE))</f>
        <v/>
      </c>
      <c r="N1509" s="7" t="str">
        <f>IF(VLOOKUP(D1509,'Resources Final'!A:F,6,FALSE)=0,"",VLOOKUP(D1509,'Resources Final'!A:F,6,FALSE))</f>
        <v/>
      </c>
      <c r="O1509" s="3" t="str">
        <f>IF(VLOOKUP(D1509,'Resources Final'!A:G,7,FALSE)=0,"",VLOOKUP(D1509,'Resources Final'!A:G,7,FALSE))</f>
        <v/>
      </c>
    </row>
    <row r="1510" spans="1:15" x14ac:dyDescent="0.2">
      <c r="A1510" s="11">
        <v>990</v>
      </c>
      <c r="B1510" s="11" t="str">
        <f t="shared" si="35"/>
        <v>Charles G. Koch Charitable Foundation_University of North Carolina - Pembroke20135000</v>
      </c>
      <c r="C1510" s="11" t="s">
        <v>19</v>
      </c>
      <c r="D1510" s="11" t="s">
        <v>3806</v>
      </c>
      <c r="E1510" s="11" t="s">
        <v>3802</v>
      </c>
      <c r="F1510" s="4">
        <v>5000</v>
      </c>
      <c r="G1510" s="3">
        <v>2013</v>
      </c>
      <c r="H1510" s="3" t="s">
        <v>21</v>
      </c>
      <c r="I1510" s="12"/>
      <c r="J1510" s="3">
        <v>222</v>
      </c>
      <c r="K1510" s="3" t="str">
        <f>IF(VLOOKUP(D1510,'Resources Final'!A:C,3,FALSE)=0,"",VLOOKUP(D1510,'Resources Final'!A:C,3,FALSE))</f>
        <v/>
      </c>
      <c r="L1510" s="3" t="str">
        <f>IF(VLOOKUP(D1510,'Resources Final'!A:D,4,FALSE)=0,"",VLOOKUP(D1510,'Resources Final'!A:D,4,FALSE))</f>
        <v>Y</v>
      </c>
      <c r="M1510" s="3" t="str">
        <f>IF(VLOOKUP(D1510,'Resources Final'!A:E,5,FALSE)=0,"",VLOOKUP(D1510,'Resources Final'!A:E,5,FALSE))</f>
        <v/>
      </c>
      <c r="N1510" s="7" t="str">
        <f>IF(VLOOKUP(D1510,'Resources Final'!A:F,6,FALSE)=0,"",VLOOKUP(D1510,'Resources Final'!A:F,6,FALSE))</f>
        <v/>
      </c>
      <c r="O1510" s="3" t="str">
        <f>IF(VLOOKUP(D1510,'Resources Final'!A:G,7,FALSE)=0,"",VLOOKUP(D1510,'Resources Final'!A:G,7,FALSE))</f>
        <v/>
      </c>
    </row>
    <row r="1511" spans="1:15" x14ac:dyDescent="0.2">
      <c r="A1511" s="11">
        <v>990</v>
      </c>
      <c r="B1511" s="11" t="str">
        <f t="shared" si="35"/>
        <v>Charles G. Koch Charitable Foundation_University of Notre Dame201312000</v>
      </c>
      <c r="C1511" s="11" t="s">
        <v>19</v>
      </c>
      <c r="D1511" s="11" t="s">
        <v>3808</v>
      </c>
      <c r="E1511" s="11" t="s">
        <v>3808</v>
      </c>
      <c r="F1511" s="4">
        <v>12000</v>
      </c>
      <c r="G1511" s="3">
        <v>2013</v>
      </c>
      <c r="H1511" s="3" t="s">
        <v>21</v>
      </c>
      <c r="I1511" s="12"/>
      <c r="J1511" s="3">
        <v>223</v>
      </c>
      <c r="K1511" s="3" t="str">
        <f>IF(VLOOKUP(D1511,'Resources Final'!A:C,3,FALSE)=0,"",VLOOKUP(D1511,'Resources Final'!A:C,3,FALSE))</f>
        <v/>
      </c>
      <c r="L1511" s="3" t="str">
        <f>IF(VLOOKUP(D1511,'Resources Final'!A:D,4,FALSE)=0,"",VLOOKUP(D1511,'Resources Final'!A:D,4,FALSE))</f>
        <v>Y</v>
      </c>
      <c r="M1511" s="3" t="str">
        <f>IF(VLOOKUP(D1511,'Resources Final'!A:E,5,FALSE)=0,"",VLOOKUP(D1511,'Resources Final'!A:E,5,FALSE))</f>
        <v/>
      </c>
      <c r="N1511" s="7" t="str">
        <f>IF(VLOOKUP(D1511,'Resources Final'!A:F,6,FALSE)=0,"",VLOOKUP(D1511,'Resources Final'!A:F,6,FALSE))</f>
        <v/>
      </c>
      <c r="O1511" s="3" t="str">
        <f>IF(VLOOKUP(D1511,'Resources Final'!A:G,7,FALSE)=0,"",VLOOKUP(D1511,'Resources Final'!A:G,7,FALSE))</f>
        <v/>
      </c>
    </row>
    <row r="1512" spans="1:15" x14ac:dyDescent="0.2">
      <c r="A1512" s="11">
        <v>990</v>
      </c>
      <c r="B1512" s="11" t="str">
        <f t="shared" si="35"/>
        <v>Charles G. Koch Charitable Foundation_University of Pennsylvania20135000</v>
      </c>
      <c r="C1512" s="11" t="s">
        <v>19</v>
      </c>
      <c r="D1512" s="11" t="s">
        <v>3692</v>
      </c>
      <c r="E1512" s="11" t="s">
        <v>3692</v>
      </c>
      <c r="F1512" s="4">
        <v>5000</v>
      </c>
      <c r="G1512" s="3">
        <v>2013</v>
      </c>
      <c r="H1512" s="3" t="s">
        <v>21</v>
      </c>
      <c r="I1512" s="12"/>
      <c r="J1512" s="3">
        <v>224</v>
      </c>
      <c r="K1512" s="3" t="str">
        <f>IF(VLOOKUP(D1512,'Resources Final'!A:C,3,FALSE)=0,"",VLOOKUP(D1512,'Resources Final'!A:C,3,FALSE))</f>
        <v/>
      </c>
      <c r="L1512" s="3" t="str">
        <f>IF(VLOOKUP(D1512,'Resources Final'!A:D,4,FALSE)=0,"",VLOOKUP(D1512,'Resources Final'!A:D,4,FALSE))</f>
        <v>Y</v>
      </c>
      <c r="M1512" s="3" t="str">
        <f>IF(VLOOKUP(D1512,'Resources Final'!A:E,5,FALSE)=0,"",VLOOKUP(D1512,'Resources Final'!A:E,5,FALSE))</f>
        <v/>
      </c>
      <c r="N1512" s="7" t="str">
        <f>IF(VLOOKUP(D1512,'Resources Final'!A:F,6,FALSE)=0,"",VLOOKUP(D1512,'Resources Final'!A:F,6,FALSE))</f>
        <v/>
      </c>
      <c r="O1512" s="3" t="str">
        <f>IF(VLOOKUP(D1512,'Resources Final'!A:G,7,FALSE)=0,"",VLOOKUP(D1512,'Resources Final'!A:G,7,FALSE))</f>
        <v/>
      </c>
    </row>
    <row r="1513" spans="1:15" x14ac:dyDescent="0.2">
      <c r="A1513" s="11">
        <v>990</v>
      </c>
      <c r="B1513" s="11" t="str">
        <f t="shared" si="35"/>
        <v>Charles G. Koch Charitable Foundation_University of Richmond201315000</v>
      </c>
      <c r="C1513" s="11" t="s">
        <v>19</v>
      </c>
      <c r="D1513" s="11" t="s">
        <v>3811</v>
      </c>
      <c r="E1513" s="11" t="s">
        <v>3811</v>
      </c>
      <c r="F1513" s="4">
        <v>15000</v>
      </c>
      <c r="G1513" s="3">
        <v>2013</v>
      </c>
      <c r="H1513" s="3" t="s">
        <v>21</v>
      </c>
      <c r="I1513" s="12"/>
      <c r="J1513" s="3">
        <v>225</v>
      </c>
      <c r="K1513" s="3" t="str">
        <f>IF(VLOOKUP(D1513,'Resources Final'!A:C,3,FALSE)=0,"",VLOOKUP(D1513,'Resources Final'!A:C,3,FALSE))</f>
        <v/>
      </c>
      <c r="L1513" s="3" t="str">
        <f>IF(VLOOKUP(D1513,'Resources Final'!A:D,4,FALSE)=0,"",VLOOKUP(D1513,'Resources Final'!A:D,4,FALSE))</f>
        <v>Y</v>
      </c>
      <c r="M1513" s="3" t="str">
        <f>IF(VLOOKUP(D1513,'Resources Final'!A:E,5,FALSE)=0,"",VLOOKUP(D1513,'Resources Final'!A:E,5,FALSE))</f>
        <v/>
      </c>
      <c r="N1513" s="7" t="str">
        <f>IF(VLOOKUP(D1513,'Resources Final'!A:F,6,FALSE)=0,"",VLOOKUP(D1513,'Resources Final'!A:F,6,FALSE))</f>
        <v/>
      </c>
      <c r="O1513" s="3" t="str">
        <f>IF(VLOOKUP(D1513,'Resources Final'!A:G,7,FALSE)=0,"",VLOOKUP(D1513,'Resources Final'!A:G,7,FALSE))</f>
        <v/>
      </c>
    </row>
    <row r="1514" spans="1:15" x14ac:dyDescent="0.2">
      <c r="A1514" s="11">
        <v>990</v>
      </c>
      <c r="B1514" s="11" t="str">
        <f t="shared" si="35"/>
        <v>Charles G. Koch Charitable Foundation_University of San Diego201312500</v>
      </c>
      <c r="C1514" s="11" t="s">
        <v>19</v>
      </c>
      <c r="D1514" s="11" t="s">
        <v>3813</v>
      </c>
      <c r="E1514" s="11" t="s">
        <v>3813</v>
      </c>
      <c r="F1514" s="4">
        <v>12500</v>
      </c>
      <c r="G1514" s="3">
        <v>2013</v>
      </c>
      <c r="H1514" s="3" t="s">
        <v>21</v>
      </c>
      <c r="I1514" s="12"/>
      <c r="J1514" s="3">
        <v>226</v>
      </c>
      <c r="K1514" s="3" t="str">
        <f>IF(VLOOKUP(D1514,'Resources Final'!A:C,3,FALSE)=0,"",VLOOKUP(D1514,'Resources Final'!A:C,3,FALSE))</f>
        <v/>
      </c>
      <c r="L1514" s="3" t="str">
        <f>IF(VLOOKUP(D1514,'Resources Final'!A:D,4,FALSE)=0,"",VLOOKUP(D1514,'Resources Final'!A:D,4,FALSE))</f>
        <v>Y</v>
      </c>
      <c r="M1514" s="3" t="str">
        <f>IF(VLOOKUP(D1514,'Resources Final'!A:E,5,FALSE)=0,"",VLOOKUP(D1514,'Resources Final'!A:E,5,FALSE))</f>
        <v/>
      </c>
      <c r="N1514" s="7" t="str">
        <f>IF(VLOOKUP(D1514,'Resources Final'!A:F,6,FALSE)=0,"",VLOOKUP(D1514,'Resources Final'!A:F,6,FALSE))</f>
        <v/>
      </c>
      <c r="O1514" s="3" t="str">
        <f>IF(VLOOKUP(D1514,'Resources Final'!A:G,7,FALSE)=0,"",VLOOKUP(D1514,'Resources Final'!A:G,7,FALSE))</f>
        <v/>
      </c>
    </row>
    <row r="1515" spans="1:15" x14ac:dyDescent="0.2">
      <c r="A1515" s="11">
        <v>990</v>
      </c>
      <c r="B1515" s="11" t="str">
        <f t="shared" si="35"/>
        <v>Charles G. Koch Charitable Foundation_University of South Alabama20136500</v>
      </c>
      <c r="C1515" s="11" t="s">
        <v>19</v>
      </c>
      <c r="D1515" s="11" t="s">
        <v>3816</v>
      </c>
      <c r="E1515" s="11" t="s">
        <v>3816</v>
      </c>
      <c r="F1515" s="4">
        <v>6500</v>
      </c>
      <c r="G1515" s="3">
        <v>2013</v>
      </c>
      <c r="H1515" s="3" t="s">
        <v>21</v>
      </c>
      <c r="I1515" s="12"/>
      <c r="J1515" s="3">
        <v>227</v>
      </c>
      <c r="K1515" s="3" t="str">
        <f>IF(VLOOKUP(D1515,'Resources Final'!A:C,3,FALSE)=0,"",VLOOKUP(D1515,'Resources Final'!A:C,3,FALSE))</f>
        <v/>
      </c>
      <c r="L1515" s="3" t="str">
        <f>IF(VLOOKUP(D1515,'Resources Final'!A:D,4,FALSE)=0,"",VLOOKUP(D1515,'Resources Final'!A:D,4,FALSE))</f>
        <v>Y</v>
      </c>
      <c r="M1515" s="3" t="str">
        <f>IF(VLOOKUP(D1515,'Resources Final'!A:E,5,FALSE)=0,"",VLOOKUP(D1515,'Resources Final'!A:E,5,FALSE))</f>
        <v/>
      </c>
      <c r="N1515" s="7" t="str">
        <f>IF(VLOOKUP(D1515,'Resources Final'!A:F,6,FALSE)=0,"",VLOOKUP(D1515,'Resources Final'!A:F,6,FALSE))</f>
        <v/>
      </c>
      <c r="O1515" s="3" t="str">
        <f>IF(VLOOKUP(D1515,'Resources Final'!A:G,7,FALSE)=0,"",VLOOKUP(D1515,'Resources Final'!A:G,7,FALSE))</f>
        <v/>
      </c>
    </row>
    <row r="1516" spans="1:15" x14ac:dyDescent="0.2">
      <c r="A1516" s="11">
        <v>990</v>
      </c>
      <c r="B1516" s="11" t="str">
        <f t="shared" si="35"/>
        <v>Charles G. Koch Charitable Foundation_University of Tennessee - Knoxville20132000</v>
      </c>
      <c r="C1516" s="11" t="s">
        <v>19</v>
      </c>
      <c r="D1516" s="11" t="s">
        <v>3824</v>
      </c>
      <c r="E1516" s="11" t="s">
        <v>3823</v>
      </c>
      <c r="F1516" s="4">
        <v>2000</v>
      </c>
      <c r="G1516" s="3">
        <v>2013</v>
      </c>
      <c r="H1516" s="3" t="s">
        <v>21</v>
      </c>
      <c r="I1516" s="12"/>
      <c r="J1516" s="3">
        <v>228</v>
      </c>
      <c r="K1516" s="3" t="str">
        <f>IF(VLOOKUP(D1516,'Resources Final'!A:C,3,FALSE)=0,"",VLOOKUP(D1516,'Resources Final'!A:C,3,FALSE))</f>
        <v/>
      </c>
      <c r="L1516" s="3" t="str">
        <f>IF(VLOOKUP(D1516,'Resources Final'!A:D,4,FALSE)=0,"",VLOOKUP(D1516,'Resources Final'!A:D,4,FALSE))</f>
        <v>Y</v>
      </c>
      <c r="M1516" s="3" t="str">
        <f>IF(VLOOKUP(D1516,'Resources Final'!A:E,5,FALSE)=0,"",VLOOKUP(D1516,'Resources Final'!A:E,5,FALSE))</f>
        <v/>
      </c>
      <c r="N1516" s="7" t="str">
        <f>IF(VLOOKUP(D1516,'Resources Final'!A:F,6,FALSE)=0,"",VLOOKUP(D1516,'Resources Final'!A:F,6,FALSE))</f>
        <v/>
      </c>
      <c r="O1516" s="3" t="str">
        <f>IF(VLOOKUP(D1516,'Resources Final'!A:G,7,FALSE)=0,"",VLOOKUP(D1516,'Resources Final'!A:G,7,FALSE))</f>
        <v/>
      </c>
    </row>
    <row r="1517" spans="1:15" x14ac:dyDescent="0.2">
      <c r="A1517" s="11">
        <v>990</v>
      </c>
      <c r="B1517" s="11" t="str">
        <f t="shared" si="35"/>
        <v>Charles G. Koch Charitable Foundation_University of Texas - Arlington20135000</v>
      </c>
      <c r="C1517" s="11" t="s">
        <v>19</v>
      </c>
      <c r="D1517" s="11" t="s">
        <v>3826</v>
      </c>
      <c r="E1517" s="11" t="s">
        <v>3827</v>
      </c>
      <c r="F1517" s="4">
        <v>5000</v>
      </c>
      <c r="G1517" s="3">
        <v>2013</v>
      </c>
      <c r="H1517" s="3" t="s">
        <v>21</v>
      </c>
      <c r="I1517" s="12"/>
      <c r="J1517" s="3">
        <v>229</v>
      </c>
      <c r="K1517" s="3" t="str">
        <f>IF(VLOOKUP(D1517,'Resources Final'!A:C,3,FALSE)=0,"",VLOOKUP(D1517,'Resources Final'!A:C,3,FALSE))</f>
        <v/>
      </c>
      <c r="L1517" s="3" t="str">
        <f>IF(VLOOKUP(D1517,'Resources Final'!A:D,4,FALSE)=0,"",VLOOKUP(D1517,'Resources Final'!A:D,4,FALSE))</f>
        <v>Y</v>
      </c>
      <c r="M1517" s="3" t="str">
        <f>IF(VLOOKUP(D1517,'Resources Final'!A:E,5,FALSE)=0,"",VLOOKUP(D1517,'Resources Final'!A:E,5,FALSE))</f>
        <v/>
      </c>
      <c r="N1517" s="7" t="str">
        <f>IF(VLOOKUP(D1517,'Resources Final'!A:F,6,FALSE)=0,"",VLOOKUP(D1517,'Resources Final'!A:F,6,FALSE))</f>
        <v/>
      </c>
      <c r="O1517" s="3" t="str">
        <f>IF(VLOOKUP(D1517,'Resources Final'!A:G,7,FALSE)=0,"",VLOOKUP(D1517,'Resources Final'!A:G,7,FALSE))</f>
        <v/>
      </c>
    </row>
    <row r="1518" spans="1:15" x14ac:dyDescent="0.2">
      <c r="A1518" s="11">
        <v>990</v>
      </c>
      <c r="B1518" s="11" t="str">
        <f t="shared" si="35"/>
        <v>Charles G. Koch Charitable Foundation_University of Texas - Austin20137000</v>
      </c>
      <c r="C1518" s="11" t="s">
        <v>19</v>
      </c>
      <c r="D1518" s="11" t="s">
        <v>3828</v>
      </c>
      <c r="E1518" s="11" t="s">
        <v>3827</v>
      </c>
      <c r="F1518" s="4">
        <v>7000</v>
      </c>
      <c r="G1518" s="3">
        <v>2013</v>
      </c>
      <c r="H1518" s="3" t="s">
        <v>21</v>
      </c>
      <c r="I1518" s="12"/>
      <c r="J1518" s="3">
        <v>230</v>
      </c>
      <c r="K1518" s="3" t="str">
        <f>IF(VLOOKUP(D1518,'Resources Final'!A:C,3,FALSE)=0,"",VLOOKUP(D1518,'Resources Final'!A:C,3,FALSE))</f>
        <v/>
      </c>
      <c r="L1518" s="3" t="str">
        <f>IF(VLOOKUP(D1518,'Resources Final'!A:D,4,FALSE)=0,"",VLOOKUP(D1518,'Resources Final'!A:D,4,FALSE))</f>
        <v>Y</v>
      </c>
      <c r="M1518" s="3" t="str">
        <f>IF(VLOOKUP(D1518,'Resources Final'!A:E,5,FALSE)=0,"",VLOOKUP(D1518,'Resources Final'!A:E,5,FALSE))</f>
        <v/>
      </c>
      <c r="N1518" s="7" t="str">
        <f>IF(VLOOKUP(D1518,'Resources Final'!A:F,6,FALSE)=0,"",VLOOKUP(D1518,'Resources Final'!A:F,6,FALSE))</f>
        <v/>
      </c>
      <c r="O1518" s="3" t="str">
        <f>IF(VLOOKUP(D1518,'Resources Final'!A:G,7,FALSE)=0,"",VLOOKUP(D1518,'Resources Final'!A:G,7,FALSE))</f>
        <v/>
      </c>
    </row>
    <row r="1519" spans="1:15" x14ac:dyDescent="0.2">
      <c r="A1519" s="11">
        <v>990</v>
      </c>
      <c r="B1519" s="11" t="str">
        <f t="shared" si="35"/>
        <v>Charles G. Koch Charitable Foundation_University of Tulsa201310000</v>
      </c>
      <c r="C1519" s="11" t="s">
        <v>19</v>
      </c>
      <c r="D1519" s="11" t="s">
        <v>3837</v>
      </c>
      <c r="E1519" s="11" t="s">
        <v>3837</v>
      </c>
      <c r="F1519" s="4">
        <v>10000</v>
      </c>
      <c r="G1519" s="3">
        <v>2013</v>
      </c>
      <c r="H1519" s="3" t="s">
        <v>21</v>
      </c>
      <c r="I1519" s="12"/>
      <c r="J1519" s="3">
        <v>231</v>
      </c>
      <c r="K1519" s="3" t="str">
        <f>IF(VLOOKUP(D1519,'Resources Final'!A:C,3,FALSE)=0,"",VLOOKUP(D1519,'Resources Final'!A:C,3,FALSE))</f>
        <v/>
      </c>
      <c r="L1519" s="3" t="str">
        <f>IF(VLOOKUP(D1519,'Resources Final'!A:D,4,FALSE)=0,"",VLOOKUP(D1519,'Resources Final'!A:D,4,FALSE))</f>
        <v>Y</v>
      </c>
      <c r="M1519" s="3" t="str">
        <f>IF(VLOOKUP(D1519,'Resources Final'!A:E,5,FALSE)=0,"",VLOOKUP(D1519,'Resources Final'!A:E,5,FALSE))</f>
        <v/>
      </c>
      <c r="N1519" s="7" t="str">
        <f>IF(VLOOKUP(D1519,'Resources Final'!A:F,6,FALSE)=0,"",VLOOKUP(D1519,'Resources Final'!A:F,6,FALSE))</f>
        <v/>
      </c>
      <c r="O1519" s="3" t="str">
        <f>IF(VLOOKUP(D1519,'Resources Final'!A:G,7,FALSE)=0,"",VLOOKUP(D1519,'Resources Final'!A:G,7,FALSE))</f>
        <v/>
      </c>
    </row>
    <row r="1520" spans="1:15" x14ac:dyDescent="0.2">
      <c r="A1520" s="11">
        <v>990</v>
      </c>
      <c r="B1520" s="11" t="str">
        <f t="shared" si="35"/>
        <v>Charles G. Koch Charitable Foundation_University of Virginia20138000</v>
      </c>
      <c r="C1520" s="11" t="s">
        <v>19</v>
      </c>
      <c r="D1520" s="11" t="s">
        <v>3012</v>
      </c>
      <c r="E1520" s="11" t="s">
        <v>3012</v>
      </c>
      <c r="F1520" s="4">
        <v>8000</v>
      </c>
      <c r="G1520" s="3">
        <v>2013</v>
      </c>
      <c r="H1520" s="3" t="s">
        <v>21</v>
      </c>
      <c r="I1520" s="12" t="s">
        <v>4232</v>
      </c>
      <c r="J1520" s="3">
        <v>232</v>
      </c>
      <c r="K1520" s="3" t="str">
        <f>IF(VLOOKUP(D1520,'Resources Final'!A:C,3,FALSE)=0,"",VLOOKUP(D1520,'Resources Final'!A:C,3,FALSE))</f>
        <v/>
      </c>
      <c r="L1520" s="3" t="str">
        <f>IF(VLOOKUP(D1520,'Resources Final'!A:D,4,FALSE)=0,"",VLOOKUP(D1520,'Resources Final'!A:D,4,FALSE))</f>
        <v>Y</v>
      </c>
      <c r="M1520" s="3" t="str">
        <f>IF(VLOOKUP(D1520,'Resources Final'!A:E,5,FALSE)=0,"",VLOOKUP(D1520,'Resources Final'!A:E,5,FALSE))</f>
        <v/>
      </c>
      <c r="N1520" s="7" t="str">
        <f>IF(VLOOKUP(D1520,'Resources Final'!A:F,6,FALSE)=0,"",VLOOKUP(D1520,'Resources Final'!A:F,6,FALSE))</f>
        <v/>
      </c>
      <c r="O1520" s="3" t="str">
        <f>IF(VLOOKUP(D1520,'Resources Final'!A:G,7,FALSE)=0,"",VLOOKUP(D1520,'Resources Final'!A:G,7,FALSE))</f>
        <v/>
      </c>
    </row>
    <row r="1521" spans="1:15" x14ac:dyDescent="0.2">
      <c r="A1521" s="11">
        <v>990</v>
      </c>
      <c r="B1521" s="11" t="str">
        <f t="shared" si="35"/>
        <v>Charles G. Koch Charitable Foundation_University of Virginia's College at Wise20135000</v>
      </c>
      <c r="C1521" s="11" t="s">
        <v>19</v>
      </c>
      <c r="D1521" s="11" t="s">
        <v>3841</v>
      </c>
      <c r="E1521" s="11" t="s">
        <v>3012</v>
      </c>
      <c r="F1521" s="4">
        <v>5000</v>
      </c>
      <c r="G1521" s="3">
        <v>2013</v>
      </c>
      <c r="H1521" s="3" t="s">
        <v>21</v>
      </c>
      <c r="I1521" s="12"/>
      <c r="J1521" s="3">
        <v>233</v>
      </c>
      <c r="K1521" s="3" t="str">
        <f>IF(VLOOKUP(D1521,'Resources Final'!A:C,3,FALSE)=0,"",VLOOKUP(D1521,'Resources Final'!A:C,3,FALSE))</f>
        <v/>
      </c>
      <c r="L1521" s="3" t="str">
        <f>IF(VLOOKUP(D1521,'Resources Final'!A:D,4,FALSE)=0,"",VLOOKUP(D1521,'Resources Final'!A:D,4,FALSE))</f>
        <v>Y</v>
      </c>
      <c r="M1521" s="3" t="str">
        <f>IF(VLOOKUP(D1521,'Resources Final'!A:E,5,FALSE)=0,"",VLOOKUP(D1521,'Resources Final'!A:E,5,FALSE))</f>
        <v/>
      </c>
      <c r="N1521" s="7" t="str">
        <f>IF(VLOOKUP(D1521,'Resources Final'!A:F,6,FALSE)=0,"",VLOOKUP(D1521,'Resources Final'!A:F,6,FALSE))</f>
        <v/>
      </c>
      <c r="O1521" s="3" t="str">
        <f>IF(VLOOKUP(D1521,'Resources Final'!A:G,7,FALSE)=0,"",VLOOKUP(D1521,'Resources Final'!A:G,7,FALSE))</f>
        <v/>
      </c>
    </row>
    <row r="1522" spans="1:15" x14ac:dyDescent="0.2">
      <c r="A1522" s="11">
        <v>990</v>
      </c>
      <c r="B1522" s="11" t="str">
        <f t="shared" si="35"/>
        <v>Charles G. Koch Charitable Foundation_University of Washington20135000</v>
      </c>
      <c r="C1522" s="11" t="s">
        <v>19</v>
      </c>
      <c r="D1522" s="11" t="s">
        <v>3843</v>
      </c>
      <c r="E1522" s="11" t="s">
        <v>3843</v>
      </c>
      <c r="F1522" s="4">
        <v>5000</v>
      </c>
      <c r="G1522" s="3">
        <v>2013</v>
      </c>
      <c r="H1522" s="3" t="s">
        <v>21</v>
      </c>
      <c r="I1522" s="12"/>
      <c r="J1522" s="3">
        <v>234</v>
      </c>
      <c r="K1522" s="3" t="str">
        <f>IF(VLOOKUP(D1522,'Resources Final'!A:C,3,FALSE)=0,"",VLOOKUP(D1522,'Resources Final'!A:C,3,FALSE))</f>
        <v/>
      </c>
      <c r="L1522" s="3" t="str">
        <f>IF(VLOOKUP(D1522,'Resources Final'!A:D,4,FALSE)=0,"",VLOOKUP(D1522,'Resources Final'!A:D,4,FALSE))</f>
        <v>Y</v>
      </c>
      <c r="M1522" s="3" t="str">
        <f>IF(VLOOKUP(D1522,'Resources Final'!A:E,5,FALSE)=0,"",VLOOKUP(D1522,'Resources Final'!A:E,5,FALSE))</f>
        <v/>
      </c>
      <c r="N1522" s="7" t="str">
        <f>IF(VLOOKUP(D1522,'Resources Final'!A:F,6,FALSE)=0,"",VLOOKUP(D1522,'Resources Final'!A:F,6,FALSE))</f>
        <v/>
      </c>
      <c r="O1522" s="3" t="str">
        <f>IF(VLOOKUP(D1522,'Resources Final'!A:G,7,FALSE)=0,"",VLOOKUP(D1522,'Resources Final'!A:G,7,FALSE))</f>
        <v/>
      </c>
    </row>
    <row r="1523" spans="1:15" x14ac:dyDescent="0.2">
      <c r="A1523" s="11">
        <v>990</v>
      </c>
      <c r="B1523" s="11" t="str">
        <f t="shared" si="35"/>
        <v>Charles G. Koch Charitable Foundation_University of West Florida Foundation201311000</v>
      </c>
      <c r="C1523" s="11" t="s">
        <v>19</v>
      </c>
      <c r="D1523" s="11" t="s">
        <v>3846</v>
      </c>
      <c r="E1523" s="11" t="s">
        <v>3846</v>
      </c>
      <c r="F1523" s="4">
        <v>11000</v>
      </c>
      <c r="G1523" s="3">
        <v>2013</v>
      </c>
      <c r="H1523" s="3" t="s">
        <v>21</v>
      </c>
      <c r="I1523" s="12"/>
      <c r="J1523" s="3">
        <v>235</v>
      </c>
      <c r="K1523" s="3" t="str">
        <f>IF(VLOOKUP(D1523,'Resources Final'!A:C,3,FALSE)=0,"",VLOOKUP(D1523,'Resources Final'!A:C,3,FALSE))</f>
        <v/>
      </c>
      <c r="L1523" s="3" t="str">
        <f>IF(VLOOKUP(D1523,'Resources Final'!A:D,4,FALSE)=0,"",VLOOKUP(D1523,'Resources Final'!A:D,4,FALSE))</f>
        <v>Y</v>
      </c>
      <c r="M1523" s="3" t="str">
        <f>IF(VLOOKUP(D1523,'Resources Final'!A:E,5,FALSE)=0,"",VLOOKUP(D1523,'Resources Final'!A:E,5,FALSE))</f>
        <v/>
      </c>
      <c r="N1523" s="7" t="str">
        <f>IF(VLOOKUP(D1523,'Resources Final'!A:F,6,FALSE)=0,"",VLOOKUP(D1523,'Resources Final'!A:F,6,FALSE))</f>
        <v/>
      </c>
      <c r="O1523" s="3" t="str">
        <f>IF(VLOOKUP(D1523,'Resources Final'!A:G,7,FALSE)=0,"",VLOOKUP(D1523,'Resources Final'!A:G,7,FALSE))</f>
        <v/>
      </c>
    </row>
    <row r="1524" spans="1:15" x14ac:dyDescent="0.2">
      <c r="A1524" s="11">
        <v>990</v>
      </c>
      <c r="B1524" s="11" t="str">
        <f t="shared" si="35"/>
        <v>Charles G. Koch Charitable Foundation_University of Wisconsin - LA Crosse201312500</v>
      </c>
      <c r="C1524" s="11" t="s">
        <v>19</v>
      </c>
      <c r="D1524" s="11" t="s">
        <v>3849</v>
      </c>
      <c r="E1524" s="11" t="s">
        <v>3567</v>
      </c>
      <c r="F1524" s="4">
        <v>12500</v>
      </c>
      <c r="G1524" s="3">
        <v>2013</v>
      </c>
      <c r="H1524" s="3" t="s">
        <v>21</v>
      </c>
      <c r="I1524" s="12"/>
      <c r="J1524" s="3">
        <v>236</v>
      </c>
      <c r="K1524" s="3" t="str">
        <f>IF(VLOOKUP(D1524,'Resources Final'!A:C,3,FALSE)=0,"",VLOOKUP(D1524,'Resources Final'!A:C,3,FALSE))</f>
        <v/>
      </c>
      <c r="L1524" s="3" t="str">
        <f>IF(VLOOKUP(D1524,'Resources Final'!A:D,4,FALSE)=0,"",VLOOKUP(D1524,'Resources Final'!A:D,4,FALSE))</f>
        <v>Y</v>
      </c>
      <c r="M1524" s="3" t="str">
        <f>IF(VLOOKUP(D1524,'Resources Final'!A:E,5,FALSE)=0,"",VLOOKUP(D1524,'Resources Final'!A:E,5,FALSE))</f>
        <v/>
      </c>
      <c r="N1524" s="7" t="str">
        <f>IF(VLOOKUP(D1524,'Resources Final'!A:F,6,FALSE)=0,"",VLOOKUP(D1524,'Resources Final'!A:F,6,FALSE))</f>
        <v/>
      </c>
      <c r="O1524" s="3" t="str">
        <f>IF(VLOOKUP(D1524,'Resources Final'!A:G,7,FALSE)=0,"",VLOOKUP(D1524,'Resources Final'!A:G,7,FALSE))</f>
        <v/>
      </c>
    </row>
    <row r="1525" spans="1:15" x14ac:dyDescent="0.2">
      <c r="A1525" s="11">
        <v>990</v>
      </c>
      <c r="B1525" s="11" t="str">
        <f t="shared" si="35"/>
        <v>Charles G. Koch Charitable Foundation_University of Wisconsin Foundation201311000</v>
      </c>
      <c r="C1525" s="11" t="s">
        <v>19</v>
      </c>
      <c r="D1525" s="11" t="s">
        <v>3851</v>
      </c>
      <c r="E1525" s="11" t="s">
        <v>3567</v>
      </c>
      <c r="F1525" s="4">
        <v>11000</v>
      </c>
      <c r="G1525" s="3">
        <v>2013</v>
      </c>
      <c r="H1525" s="3" t="s">
        <v>21</v>
      </c>
      <c r="I1525" s="12"/>
      <c r="J1525" s="3">
        <v>237</v>
      </c>
      <c r="K1525" s="3" t="str">
        <f>IF(VLOOKUP(D1525,'Resources Final'!A:C,3,FALSE)=0,"",VLOOKUP(D1525,'Resources Final'!A:C,3,FALSE))</f>
        <v/>
      </c>
      <c r="L1525" s="3" t="str">
        <f>IF(VLOOKUP(D1525,'Resources Final'!A:D,4,FALSE)=0,"",VLOOKUP(D1525,'Resources Final'!A:D,4,FALSE))</f>
        <v>Y</v>
      </c>
      <c r="M1525" s="3" t="str">
        <f>IF(VLOOKUP(D1525,'Resources Final'!A:E,5,FALSE)=0,"",VLOOKUP(D1525,'Resources Final'!A:E,5,FALSE))</f>
        <v/>
      </c>
      <c r="N1525" s="7" t="str">
        <f>IF(VLOOKUP(D1525,'Resources Final'!A:F,6,FALSE)=0,"",VLOOKUP(D1525,'Resources Final'!A:F,6,FALSE))</f>
        <v/>
      </c>
      <c r="O1525" s="3" t="str">
        <f>IF(VLOOKUP(D1525,'Resources Final'!A:G,7,FALSE)=0,"",VLOOKUP(D1525,'Resources Final'!A:G,7,FALSE))</f>
        <v/>
      </c>
    </row>
    <row r="1526" spans="1:15" x14ac:dyDescent="0.2">
      <c r="A1526" s="11">
        <v>990</v>
      </c>
      <c r="B1526" s="11" t="str">
        <f t="shared" si="35"/>
        <v>Charles G. Koch Charitable Foundation_Ursinus College20136000</v>
      </c>
      <c r="C1526" s="11" t="s">
        <v>19</v>
      </c>
      <c r="D1526" s="11" t="s">
        <v>3859</v>
      </c>
      <c r="E1526" s="11" t="s">
        <v>3859</v>
      </c>
      <c r="F1526" s="4">
        <v>6000</v>
      </c>
      <c r="G1526" s="3">
        <v>2013</v>
      </c>
      <c r="H1526" s="3" t="s">
        <v>21</v>
      </c>
      <c r="I1526" s="12"/>
      <c r="J1526" s="3">
        <v>238</v>
      </c>
      <c r="K1526" s="3" t="str">
        <f>IF(VLOOKUP(D1526,'Resources Final'!A:C,3,FALSE)=0,"",VLOOKUP(D1526,'Resources Final'!A:C,3,FALSE))</f>
        <v/>
      </c>
      <c r="L1526" s="3" t="str">
        <f>IF(VLOOKUP(D1526,'Resources Final'!A:D,4,FALSE)=0,"",VLOOKUP(D1526,'Resources Final'!A:D,4,FALSE))</f>
        <v>Y</v>
      </c>
      <c r="M1526" s="3" t="str">
        <f>IF(VLOOKUP(D1526,'Resources Final'!A:E,5,FALSE)=0,"",VLOOKUP(D1526,'Resources Final'!A:E,5,FALSE))</f>
        <v/>
      </c>
      <c r="N1526" s="7" t="str">
        <f>IF(VLOOKUP(D1526,'Resources Final'!A:F,6,FALSE)=0,"",VLOOKUP(D1526,'Resources Final'!A:F,6,FALSE))</f>
        <v/>
      </c>
      <c r="O1526" s="3" t="str">
        <f>IF(VLOOKUP(D1526,'Resources Final'!A:G,7,FALSE)=0,"",VLOOKUP(D1526,'Resources Final'!A:G,7,FALSE))</f>
        <v/>
      </c>
    </row>
    <row r="1527" spans="1:15" x14ac:dyDescent="0.2">
      <c r="A1527" s="11">
        <v>990</v>
      </c>
      <c r="B1527" s="11" t="str">
        <f t="shared" si="35"/>
        <v>Charles G. Koch Charitable Foundation_Utah State University201345000</v>
      </c>
      <c r="C1527" s="11" t="s">
        <v>19</v>
      </c>
      <c r="D1527" s="11" t="s">
        <v>3861</v>
      </c>
      <c r="E1527" s="11" t="s">
        <v>3861</v>
      </c>
      <c r="F1527" s="4">
        <v>45000</v>
      </c>
      <c r="G1527" s="3">
        <v>2013</v>
      </c>
      <c r="H1527" s="3" t="s">
        <v>21</v>
      </c>
      <c r="I1527" s="12"/>
      <c r="J1527" s="3">
        <v>239</v>
      </c>
      <c r="K1527" s="3" t="str">
        <f>IF(VLOOKUP(D1527,'Resources Final'!A:C,3,FALSE)=0,"",VLOOKUP(D1527,'Resources Final'!A:C,3,FALSE))</f>
        <v/>
      </c>
      <c r="L1527" s="3" t="str">
        <f>IF(VLOOKUP(D1527,'Resources Final'!A:D,4,FALSE)=0,"",VLOOKUP(D1527,'Resources Final'!A:D,4,FALSE))</f>
        <v>Y</v>
      </c>
      <c r="M1527" s="3" t="str">
        <f>IF(VLOOKUP(D1527,'Resources Final'!A:E,5,FALSE)=0,"",VLOOKUP(D1527,'Resources Final'!A:E,5,FALSE))</f>
        <v/>
      </c>
      <c r="N1527" s="7" t="str">
        <f>IF(VLOOKUP(D1527,'Resources Final'!A:F,6,FALSE)=0,"",VLOOKUP(D1527,'Resources Final'!A:F,6,FALSE))</f>
        <v/>
      </c>
      <c r="O1527" s="3" t="str">
        <f>IF(VLOOKUP(D1527,'Resources Final'!A:G,7,FALSE)=0,"",VLOOKUP(D1527,'Resources Final'!A:G,7,FALSE))</f>
        <v/>
      </c>
    </row>
    <row r="1528" spans="1:15" x14ac:dyDescent="0.2">
      <c r="A1528" s="11">
        <v>990</v>
      </c>
      <c r="B1528" s="11" t="str">
        <f t="shared" si="35"/>
        <v>Charles G. Koch Charitable Foundation_Utah State University Foundation2013100000</v>
      </c>
      <c r="C1528" s="11" t="s">
        <v>19</v>
      </c>
      <c r="D1528" s="11" t="s">
        <v>3862</v>
      </c>
      <c r="E1528" s="11" t="s">
        <v>3861</v>
      </c>
      <c r="F1528" s="4">
        <v>100000</v>
      </c>
      <c r="G1528" s="3">
        <v>2013</v>
      </c>
      <c r="H1528" s="3" t="s">
        <v>21</v>
      </c>
      <c r="I1528" s="12"/>
      <c r="J1528" s="3">
        <v>240</v>
      </c>
      <c r="K1528" s="3" t="str">
        <f>IF(VLOOKUP(D1528,'Resources Final'!A:C,3,FALSE)=0,"",VLOOKUP(D1528,'Resources Final'!A:C,3,FALSE))</f>
        <v/>
      </c>
      <c r="L1528" s="3" t="str">
        <f>IF(VLOOKUP(D1528,'Resources Final'!A:D,4,FALSE)=0,"",VLOOKUP(D1528,'Resources Final'!A:D,4,FALSE))</f>
        <v>Y</v>
      </c>
      <c r="M1528" s="3" t="str">
        <f>IF(VLOOKUP(D1528,'Resources Final'!A:E,5,FALSE)=0,"",VLOOKUP(D1528,'Resources Final'!A:E,5,FALSE))</f>
        <v/>
      </c>
      <c r="N1528" s="7" t="str">
        <f>IF(VLOOKUP(D1528,'Resources Final'!A:F,6,FALSE)=0,"",VLOOKUP(D1528,'Resources Final'!A:F,6,FALSE))</f>
        <v/>
      </c>
      <c r="O1528" s="3" t="str">
        <f>IF(VLOOKUP(D1528,'Resources Final'!A:G,7,FALSE)=0,"",VLOOKUP(D1528,'Resources Final'!A:G,7,FALSE))</f>
        <v/>
      </c>
    </row>
    <row r="1529" spans="1:15" x14ac:dyDescent="0.2">
      <c r="A1529" s="11">
        <v>990</v>
      </c>
      <c r="B1529" s="11" t="str">
        <f t="shared" si="35"/>
        <v>Charles G. Koch Charitable Foundation_Vassar College20135000</v>
      </c>
      <c r="C1529" s="11" t="s">
        <v>19</v>
      </c>
      <c r="D1529" s="11" t="s">
        <v>3881</v>
      </c>
      <c r="E1529" s="11" t="s">
        <v>3881</v>
      </c>
      <c r="F1529" s="4">
        <v>5000</v>
      </c>
      <c r="G1529" s="3">
        <v>2013</v>
      </c>
      <c r="H1529" s="3" t="s">
        <v>21</v>
      </c>
      <c r="I1529" s="12"/>
      <c r="J1529" s="3">
        <v>241</v>
      </c>
      <c r="K1529" s="3" t="str">
        <f>IF(VLOOKUP(D1529,'Resources Final'!A:C,3,FALSE)=0,"",VLOOKUP(D1529,'Resources Final'!A:C,3,FALSE))</f>
        <v/>
      </c>
      <c r="L1529" s="3" t="str">
        <f>IF(VLOOKUP(D1529,'Resources Final'!A:D,4,FALSE)=0,"",VLOOKUP(D1529,'Resources Final'!A:D,4,FALSE))</f>
        <v>Y</v>
      </c>
      <c r="M1529" s="3" t="str">
        <f>IF(VLOOKUP(D1529,'Resources Final'!A:E,5,FALSE)=0,"",VLOOKUP(D1529,'Resources Final'!A:E,5,FALSE))</f>
        <v/>
      </c>
      <c r="N1529" s="7" t="str">
        <f>IF(VLOOKUP(D1529,'Resources Final'!A:F,6,FALSE)=0,"",VLOOKUP(D1529,'Resources Final'!A:F,6,FALSE))</f>
        <v/>
      </c>
      <c r="O1529" s="3" t="str">
        <f>IF(VLOOKUP(D1529,'Resources Final'!A:G,7,FALSE)=0,"",VLOOKUP(D1529,'Resources Final'!A:G,7,FALSE))</f>
        <v/>
      </c>
    </row>
    <row r="1530" spans="1:15" x14ac:dyDescent="0.2">
      <c r="A1530" s="11">
        <v>990</v>
      </c>
      <c r="B1530" s="11" t="str">
        <f t="shared" si="35"/>
        <v>Charles G. Koch Charitable Foundation_Virginia Tech20135000</v>
      </c>
      <c r="C1530" s="11" t="s">
        <v>19</v>
      </c>
      <c r="D1530" s="11" t="s">
        <v>3898</v>
      </c>
      <c r="E1530" s="11" t="s">
        <v>3898</v>
      </c>
      <c r="F1530" s="4">
        <v>5000</v>
      </c>
      <c r="G1530" s="3">
        <v>2013</v>
      </c>
      <c r="H1530" s="3" t="s">
        <v>21</v>
      </c>
      <c r="I1530" s="12"/>
      <c r="J1530" s="3">
        <v>242</v>
      </c>
      <c r="K1530" s="3" t="str">
        <f>IF(VLOOKUP(D1530,'Resources Final'!A:C,3,FALSE)=0,"",VLOOKUP(D1530,'Resources Final'!A:C,3,FALSE))</f>
        <v/>
      </c>
      <c r="L1530" s="3" t="str">
        <f>IF(VLOOKUP(D1530,'Resources Final'!A:D,4,FALSE)=0,"",VLOOKUP(D1530,'Resources Final'!A:D,4,FALSE))</f>
        <v>Y</v>
      </c>
      <c r="M1530" s="3" t="str">
        <f>IF(VLOOKUP(D1530,'Resources Final'!A:E,5,FALSE)=0,"",VLOOKUP(D1530,'Resources Final'!A:E,5,FALSE))</f>
        <v/>
      </c>
      <c r="N1530" s="7" t="str">
        <f>IF(VLOOKUP(D1530,'Resources Final'!A:F,6,FALSE)=0,"",VLOOKUP(D1530,'Resources Final'!A:F,6,FALSE))</f>
        <v/>
      </c>
      <c r="O1530" s="3" t="str">
        <f>IF(VLOOKUP(D1530,'Resources Final'!A:G,7,FALSE)=0,"",VLOOKUP(D1530,'Resources Final'!A:G,7,FALSE))</f>
        <v/>
      </c>
    </row>
    <row r="1531" spans="1:15" x14ac:dyDescent="0.2">
      <c r="A1531" s="11">
        <v>990</v>
      </c>
      <c r="B1531" s="11" t="str">
        <f t="shared" si="35"/>
        <v>Charles G. Koch Charitable Foundation_VMI Research Laboratories201310000</v>
      </c>
      <c r="C1531" s="11" t="s">
        <v>19</v>
      </c>
      <c r="D1531" s="11" t="s">
        <v>3901</v>
      </c>
      <c r="E1531" s="11" t="s">
        <v>3901</v>
      </c>
      <c r="F1531" s="4">
        <v>10000</v>
      </c>
      <c r="G1531" s="3">
        <v>2013</v>
      </c>
      <c r="H1531" s="3" t="s">
        <v>21</v>
      </c>
      <c r="I1531" s="12"/>
      <c r="J1531" s="3">
        <v>243</v>
      </c>
      <c r="K1531" s="3" t="str">
        <f>IF(VLOOKUP(D1531,'Resources Final'!A:C,3,FALSE)=0,"",VLOOKUP(D1531,'Resources Final'!A:C,3,FALSE))</f>
        <v/>
      </c>
      <c r="L1531" s="3" t="str">
        <f>IF(VLOOKUP(D1531,'Resources Final'!A:D,4,FALSE)=0,"",VLOOKUP(D1531,'Resources Final'!A:D,4,FALSE))</f>
        <v>Y</v>
      </c>
      <c r="M1531" s="3" t="str">
        <f>IF(VLOOKUP(D1531,'Resources Final'!A:E,5,FALSE)=0,"",VLOOKUP(D1531,'Resources Final'!A:E,5,FALSE))</f>
        <v/>
      </c>
      <c r="N1531" s="7" t="str">
        <f>IF(VLOOKUP(D1531,'Resources Final'!A:F,6,FALSE)=0,"",VLOOKUP(D1531,'Resources Final'!A:F,6,FALSE))</f>
        <v/>
      </c>
      <c r="O1531" s="3" t="str">
        <f>IF(VLOOKUP(D1531,'Resources Final'!A:G,7,FALSE)=0,"",VLOOKUP(D1531,'Resources Final'!A:G,7,FALSE))</f>
        <v/>
      </c>
    </row>
    <row r="1532" spans="1:15" x14ac:dyDescent="0.2">
      <c r="A1532" s="11">
        <v>990</v>
      </c>
      <c r="B1532" s="11" t="str">
        <f t="shared" si="35"/>
        <v>Charles G. Koch Charitable Foundation_Wake Forest University20135000</v>
      </c>
      <c r="C1532" s="11" t="s">
        <v>19</v>
      </c>
      <c r="D1532" s="11" t="s">
        <v>3920</v>
      </c>
      <c r="E1532" s="11" t="s">
        <v>3920</v>
      </c>
      <c r="F1532" s="4">
        <v>5000</v>
      </c>
      <c r="G1532" s="3">
        <v>2013</v>
      </c>
      <c r="H1532" s="3" t="s">
        <v>21</v>
      </c>
      <c r="I1532" s="12"/>
      <c r="J1532" s="3">
        <v>244</v>
      </c>
      <c r="K1532" s="3" t="str">
        <f>IF(VLOOKUP(D1532,'Resources Final'!A:C,3,FALSE)=0,"",VLOOKUP(D1532,'Resources Final'!A:C,3,FALSE))</f>
        <v/>
      </c>
      <c r="L1532" s="3" t="str">
        <f>IF(VLOOKUP(D1532,'Resources Final'!A:D,4,FALSE)=0,"",VLOOKUP(D1532,'Resources Final'!A:D,4,FALSE))</f>
        <v>Y</v>
      </c>
      <c r="M1532" s="3" t="str">
        <f>IF(VLOOKUP(D1532,'Resources Final'!A:E,5,FALSE)=0,"",VLOOKUP(D1532,'Resources Final'!A:E,5,FALSE))</f>
        <v/>
      </c>
      <c r="N1532" s="7" t="str">
        <f>IF(VLOOKUP(D1532,'Resources Final'!A:F,6,FALSE)=0,"",VLOOKUP(D1532,'Resources Final'!A:F,6,FALSE))</f>
        <v/>
      </c>
      <c r="O1532" s="3" t="str">
        <f>IF(VLOOKUP(D1532,'Resources Final'!A:G,7,FALSE)=0,"",VLOOKUP(D1532,'Resources Final'!A:G,7,FALSE))</f>
        <v/>
      </c>
    </row>
    <row r="1533" spans="1:15" x14ac:dyDescent="0.2">
      <c r="A1533" s="11">
        <v>990</v>
      </c>
      <c r="B1533" s="11" t="str">
        <f t="shared" si="35"/>
        <v>Charles G. Koch Charitable Foundation_Washington and Lee University20135000</v>
      </c>
      <c r="C1533" s="11" t="s">
        <v>19</v>
      </c>
      <c r="D1533" s="11" t="s">
        <v>3940</v>
      </c>
      <c r="E1533" s="11" t="s">
        <v>3940</v>
      </c>
      <c r="F1533" s="4">
        <v>5000</v>
      </c>
      <c r="G1533" s="3">
        <v>2013</v>
      </c>
      <c r="H1533" s="3" t="s">
        <v>21</v>
      </c>
      <c r="I1533" s="12"/>
      <c r="J1533" s="3">
        <v>245</v>
      </c>
      <c r="K1533" s="3" t="str">
        <f>IF(VLOOKUP(D1533,'Resources Final'!A:C,3,FALSE)=0,"",VLOOKUP(D1533,'Resources Final'!A:C,3,FALSE))</f>
        <v/>
      </c>
      <c r="L1533" s="3" t="str">
        <f>IF(VLOOKUP(D1533,'Resources Final'!A:D,4,FALSE)=0,"",VLOOKUP(D1533,'Resources Final'!A:D,4,FALSE))</f>
        <v>Y</v>
      </c>
      <c r="M1533" s="3" t="str">
        <f>IF(VLOOKUP(D1533,'Resources Final'!A:E,5,FALSE)=0,"",VLOOKUP(D1533,'Resources Final'!A:E,5,FALSE))</f>
        <v/>
      </c>
      <c r="N1533" s="7" t="str">
        <f>IF(VLOOKUP(D1533,'Resources Final'!A:F,6,FALSE)=0,"",VLOOKUP(D1533,'Resources Final'!A:F,6,FALSE))</f>
        <v/>
      </c>
      <c r="O1533" s="3" t="str">
        <f>IF(VLOOKUP(D1533,'Resources Final'!A:G,7,FALSE)=0,"",VLOOKUP(D1533,'Resources Final'!A:G,7,FALSE))</f>
        <v/>
      </c>
    </row>
    <row r="1534" spans="1:15" x14ac:dyDescent="0.2">
      <c r="A1534" s="11">
        <v>990</v>
      </c>
      <c r="B1534" s="11" t="str">
        <f t="shared" si="35"/>
        <v>Charles G. Koch Charitable Foundation_Webber International University20134000</v>
      </c>
      <c r="C1534" s="11" t="s">
        <v>19</v>
      </c>
      <c r="D1534" s="11" t="s">
        <v>3959</v>
      </c>
      <c r="E1534" s="11" t="s">
        <v>3959</v>
      </c>
      <c r="F1534" s="4">
        <v>4000</v>
      </c>
      <c r="G1534" s="3">
        <v>2013</v>
      </c>
      <c r="H1534" s="3" t="s">
        <v>21</v>
      </c>
      <c r="I1534" s="12"/>
      <c r="J1534" s="3">
        <v>246</v>
      </c>
      <c r="K1534" s="3" t="str">
        <f>IF(VLOOKUP(D1534,'Resources Final'!A:C,3,FALSE)=0,"",VLOOKUP(D1534,'Resources Final'!A:C,3,FALSE))</f>
        <v/>
      </c>
      <c r="L1534" s="3" t="str">
        <f>IF(VLOOKUP(D1534,'Resources Final'!A:D,4,FALSE)=0,"",VLOOKUP(D1534,'Resources Final'!A:D,4,FALSE))</f>
        <v>Y</v>
      </c>
      <c r="M1534" s="3" t="str">
        <f>IF(VLOOKUP(D1534,'Resources Final'!A:E,5,FALSE)=0,"",VLOOKUP(D1534,'Resources Final'!A:E,5,FALSE))</f>
        <v/>
      </c>
      <c r="N1534" s="7" t="str">
        <f>IF(VLOOKUP(D1534,'Resources Final'!A:F,6,FALSE)=0,"",VLOOKUP(D1534,'Resources Final'!A:F,6,FALSE))</f>
        <v/>
      </c>
      <c r="O1534" s="3" t="str">
        <f>IF(VLOOKUP(D1534,'Resources Final'!A:G,7,FALSE)=0,"",VLOOKUP(D1534,'Resources Final'!A:G,7,FALSE))</f>
        <v/>
      </c>
    </row>
    <row r="1535" spans="1:15" x14ac:dyDescent="0.2">
      <c r="A1535" s="11">
        <v>990</v>
      </c>
      <c r="B1535" s="11" t="str">
        <f t="shared" si="35"/>
        <v>Charles G. Koch Charitable Foundation_Wesleyan College20139000</v>
      </c>
      <c r="C1535" s="11" t="s">
        <v>19</v>
      </c>
      <c r="D1535" s="11" t="s">
        <v>3973</v>
      </c>
      <c r="E1535" s="11" t="s">
        <v>3973</v>
      </c>
      <c r="F1535" s="4">
        <v>9000</v>
      </c>
      <c r="G1535" s="3">
        <v>2013</v>
      </c>
      <c r="H1535" s="3" t="s">
        <v>21</v>
      </c>
      <c r="I1535" s="12"/>
      <c r="J1535" s="3">
        <v>247</v>
      </c>
      <c r="K1535" s="3" t="str">
        <f>IF(VLOOKUP(D1535,'Resources Final'!A:C,3,FALSE)=0,"",VLOOKUP(D1535,'Resources Final'!A:C,3,FALSE))</f>
        <v/>
      </c>
      <c r="L1535" s="3" t="str">
        <f>IF(VLOOKUP(D1535,'Resources Final'!A:D,4,FALSE)=0,"",VLOOKUP(D1535,'Resources Final'!A:D,4,FALSE))</f>
        <v>Y</v>
      </c>
      <c r="M1535" s="3" t="str">
        <f>IF(VLOOKUP(D1535,'Resources Final'!A:E,5,FALSE)=0,"",VLOOKUP(D1535,'Resources Final'!A:E,5,FALSE))</f>
        <v/>
      </c>
      <c r="N1535" s="7" t="str">
        <f>IF(VLOOKUP(D1535,'Resources Final'!A:F,6,FALSE)=0,"",VLOOKUP(D1535,'Resources Final'!A:F,6,FALSE))</f>
        <v/>
      </c>
      <c r="O1535" s="3" t="str">
        <f>IF(VLOOKUP(D1535,'Resources Final'!A:G,7,FALSE)=0,"",VLOOKUP(D1535,'Resources Final'!A:G,7,FALSE))</f>
        <v/>
      </c>
    </row>
    <row r="1536" spans="1:15" x14ac:dyDescent="0.2">
      <c r="A1536" s="11">
        <v>990</v>
      </c>
      <c r="B1536" s="11" t="str">
        <f t="shared" si="35"/>
        <v>Charles G. Koch Charitable Foundation_West Liberty University20135000</v>
      </c>
      <c r="C1536" s="11" t="s">
        <v>19</v>
      </c>
      <c r="D1536" s="11" t="s">
        <v>3976</v>
      </c>
      <c r="E1536" s="11" t="s">
        <v>3976</v>
      </c>
      <c r="F1536" s="4">
        <v>5000</v>
      </c>
      <c r="G1536" s="3">
        <v>2013</v>
      </c>
      <c r="H1536" s="3" t="s">
        <v>21</v>
      </c>
      <c r="I1536" s="12"/>
      <c r="J1536" s="3">
        <v>248</v>
      </c>
      <c r="K1536" s="3" t="str">
        <f>IF(VLOOKUP(D1536,'Resources Final'!A:C,3,FALSE)=0,"",VLOOKUP(D1536,'Resources Final'!A:C,3,FALSE))</f>
        <v/>
      </c>
      <c r="L1536" s="3" t="str">
        <f>IF(VLOOKUP(D1536,'Resources Final'!A:D,4,FALSE)=0,"",VLOOKUP(D1536,'Resources Final'!A:D,4,FALSE))</f>
        <v>Y</v>
      </c>
      <c r="M1536" s="3" t="str">
        <f>IF(VLOOKUP(D1536,'Resources Final'!A:E,5,FALSE)=0,"",VLOOKUP(D1536,'Resources Final'!A:E,5,FALSE))</f>
        <v/>
      </c>
      <c r="N1536" s="7" t="str">
        <f>IF(VLOOKUP(D1536,'Resources Final'!A:F,6,FALSE)=0,"",VLOOKUP(D1536,'Resources Final'!A:F,6,FALSE))</f>
        <v/>
      </c>
      <c r="O1536" s="3" t="str">
        <f>IF(VLOOKUP(D1536,'Resources Final'!A:G,7,FALSE)=0,"",VLOOKUP(D1536,'Resources Final'!A:G,7,FALSE))</f>
        <v/>
      </c>
    </row>
    <row r="1537" spans="1:15" x14ac:dyDescent="0.2">
      <c r="A1537" s="11">
        <v>990</v>
      </c>
      <c r="B1537" s="11" t="str">
        <f t="shared" si="35"/>
        <v>Charles G. Koch Charitable Foundation_West Texas A&amp;M University201312000</v>
      </c>
      <c r="C1537" s="11" t="s">
        <v>19</v>
      </c>
      <c r="D1537" s="11" t="s">
        <v>3978</v>
      </c>
      <c r="E1537" s="11" t="s">
        <v>3978</v>
      </c>
      <c r="F1537" s="4">
        <v>12000</v>
      </c>
      <c r="G1537" s="3">
        <v>2013</v>
      </c>
      <c r="H1537" s="3" t="s">
        <v>21</v>
      </c>
      <c r="I1537" s="12"/>
      <c r="J1537" s="3">
        <v>249</v>
      </c>
      <c r="K1537" s="3" t="str">
        <f>IF(VLOOKUP(D1537,'Resources Final'!A:C,3,FALSE)=0,"",VLOOKUP(D1537,'Resources Final'!A:C,3,FALSE))</f>
        <v/>
      </c>
      <c r="L1537" s="3" t="str">
        <f>IF(VLOOKUP(D1537,'Resources Final'!A:D,4,FALSE)=0,"",VLOOKUP(D1537,'Resources Final'!A:D,4,FALSE))</f>
        <v>Y</v>
      </c>
      <c r="M1537" s="3" t="str">
        <f>IF(VLOOKUP(D1537,'Resources Final'!A:E,5,FALSE)=0,"",VLOOKUP(D1537,'Resources Final'!A:E,5,FALSE))</f>
        <v/>
      </c>
      <c r="N1537" s="7" t="str">
        <f>IF(VLOOKUP(D1537,'Resources Final'!A:F,6,FALSE)=0,"",VLOOKUP(D1537,'Resources Final'!A:F,6,FALSE))</f>
        <v/>
      </c>
      <c r="O1537" s="3" t="str">
        <f>IF(VLOOKUP(D1537,'Resources Final'!A:G,7,FALSE)=0,"",VLOOKUP(D1537,'Resources Final'!A:G,7,FALSE))</f>
        <v/>
      </c>
    </row>
    <row r="1538" spans="1:15" x14ac:dyDescent="0.2">
      <c r="A1538" s="11">
        <v>990</v>
      </c>
      <c r="B1538" s="11" t="str">
        <f t="shared" si="35"/>
        <v>Charles G. Koch Charitable Foundation_West Carolina University AFIE Department201312000</v>
      </c>
      <c r="C1538" s="11" t="s">
        <v>19</v>
      </c>
      <c r="D1538" s="11" t="s">
        <v>3974</v>
      </c>
      <c r="E1538" s="11" t="s">
        <v>3975</v>
      </c>
      <c r="F1538" s="4">
        <v>12000</v>
      </c>
      <c r="G1538" s="3">
        <v>2013</v>
      </c>
      <c r="H1538" s="3" t="s">
        <v>21</v>
      </c>
      <c r="I1538" s="12"/>
      <c r="J1538" s="3">
        <v>250</v>
      </c>
      <c r="K1538" s="3" t="str">
        <f>IF(VLOOKUP(D1538,'Resources Final'!A:C,3,FALSE)=0,"",VLOOKUP(D1538,'Resources Final'!A:C,3,FALSE))</f>
        <v/>
      </c>
      <c r="L1538" s="3" t="str">
        <f>IF(VLOOKUP(D1538,'Resources Final'!A:D,4,FALSE)=0,"",VLOOKUP(D1538,'Resources Final'!A:D,4,FALSE))</f>
        <v>Y</v>
      </c>
      <c r="M1538" s="3" t="str">
        <f>IF(VLOOKUP(D1538,'Resources Final'!A:E,5,FALSE)=0,"",VLOOKUP(D1538,'Resources Final'!A:E,5,FALSE))</f>
        <v/>
      </c>
      <c r="N1538" s="7" t="str">
        <f>IF(VLOOKUP(D1538,'Resources Final'!A:F,6,FALSE)=0,"",VLOOKUP(D1538,'Resources Final'!A:F,6,FALSE))</f>
        <v/>
      </c>
      <c r="O1538" s="3" t="str">
        <f>IF(VLOOKUP(D1538,'Resources Final'!A:G,7,FALSE)=0,"",VLOOKUP(D1538,'Resources Final'!A:G,7,FALSE))</f>
        <v/>
      </c>
    </row>
    <row r="1539" spans="1:15" x14ac:dyDescent="0.2">
      <c r="A1539" s="11">
        <v>990</v>
      </c>
      <c r="B1539" s="11" t="str">
        <f t="shared" si="35"/>
        <v>Charles G. Koch Charitable Foundation_Western Kentucky University201312000</v>
      </c>
      <c r="C1539" s="11" t="s">
        <v>19</v>
      </c>
      <c r="D1539" s="11" t="s">
        <v>3987</v>
      </c>
      <c r="E1539" s="11" t="s">
        <v>3987</v>
      </c>
      <c r="F1539" s="4">
        <v>12000</v>
      </c>
      <c r="G1539" s="3">
        <v>2013</v>
      </c>
      <c r="H1539" s="3" t="s">
        <v>21</v>
      </c>
      <c r="I1539" s="12"/>
      <c r="J1539" s="3">
        <v>251</v>
      </c>
      <c r="K1539" s="3" t="str">
        <f>IF(VLOOKUP(D1539,'Resources Final'!A:C,3,FALSE)=0,"",VLOOKUP(D1539,'Resources Final'!A:C,3,FALSE))</f>
        <v/>
      </c>
      <c r="L1539" s="3" t="str">
        <f>IF(VLOOKUP(D1539,'Resources Final'!A:D,4,FALSE)=0,"",VLOOKUP(D1539,'Resources Final'!A:D,4,FALSE))</f>
        <v>Y</v>
      </c>
      <c r="M1539" s="3" t="str">
        <f>IF(VLOOKUP(D1539,'Resources Final'!A:E,5,FALSE)=0,"",VLOOKUP(D1539,'Resources Final'!A:E,5,FALSE))</f>
        <v/>
      </c>
      <c r="N1539" s="7" t="str">
        <f>IF(VLOOKUP(D1539,'Resources Final'!A:F,6,FALSE)=0,"",VLOOKUP(D1539,'Resources Final'!A:F,6,FALSE))</f>
        <v/>
      </c>
      <c r="O1539" s="3" t="str">
        <f>IF(VLOOKUP(D1539,'Resources Final'!A:G,7,FALSE)=0,"",VLOOKUP(D1539,'Resources Final'!A:G,7,FALSE))</f>
        <v/>
      </c>
    </row>
    <row r="1540" spans="1:15" x14ac:dyDescent="0.2">
      <c r="A1540" s="11">
        <v>990</v>
      </c>
      <c r="B1540" s="11" t="str">
        <f t="shared" si="35"/>
        <v>Charles G. Koch Charitable Foundation_Western Michigan University201314550</v>
      </c>
      <c r="C1540" s="11" t="s">
        <v>19</v>
      </c>
      <c r="D1540" s="11" t="s">
        <v>3990</v>
      </c>
      <c r="E1540" s="11" t="s">
        <v>3990</v>
      </c>
      <c r="F1540" s="4">
        <v>14550</v>
      </c>
      <c r="G1540" s="3">
        <v>2013</v>
      </c>
      <c r="H1540" s="3" t="s">
        <v>21</v>
      </c>
      <c r="I1540" s="12"/>
      <c r="J1540" s="3">
        <v>252</v>
      </c>
      <c r="K1540" s="3" t="str">
        <f>IF(VLOOKUP(D1540,'Resources Final'!A:C,3,FALSE)=0,"",VLOOKUP(D1540,'Resources Final'!A:C,3,FALSE))</f>
        <v/>
      </c>
      <c r="L1540" s="3" t="str">
        <f>IF(VLOOKUP(D1540,'Resources Final'!A:D,4,FALSE)=0,"",VLOOKUP(D1540,'Resources Final'!A:D,4,FALSE))</f>
        <v>Y</v>
      </c>
      <c r="M1540" s="3" t="str">
        <f>IF(VLOOKUP(D1540,'Resources Final'!A:E,5,FALSE)=0,"",VLOOKUP(D1540,'Resources Final'!A:E,5,FALSE))</f>
        <v/>
      </c>
      <c r="N1540" s="7" t="str">
        <f>IF(VLOOKUP(D1540,'Resources Final'!A:F,6,FALSE)=0,"",VLOOKUP(D1540,'Resources Final'!A:F,6,FALSE))</f>
        <v/>
      </c>
      <c r="O1540" s="3" t="str">
        <f>IF(VLOOKUP(D1540,'Resources Final'!A:G,7,FALSE)=0,"",VLOOKUP(D1540,'Resources Final'!A:G,7,FALSE))</f>
        <v/>
      </c>
    </row>
    <row r="1541" spans="1:15" x14ac:dyDescent="0.2">
      <c r="A1541" s="11">
        <v>990</v>
      </c>
      <c r="B1541" s="11" t="str">
        <f t="shared" si="35"/>
        <v>Charles G. Koch Charitable Foundation_Wheaton College20135000</v>
      </c>
      <c r="C1541" s="11" t="s">
        <v>19</v>
      </c>
      <c r="D1541" s="11" t="s">
        <v>3994</v>
      </c>
      <c r="E1541" s="11" t="s">
        <v>3994</v>
      </c>
      <c r="F1541" s="4">
        <v>5000</v>
      </c>
      <c r="G1541" s="3">
        <v>2013</v>
      </c>
      <c r="H1541" s="3" t="s">
        <v>21</v>
      </c>
      <c r="I1541" s="12"/>
      <c r="J1541" s="3">
        <v>253</v>
      </c>
      <c r="K1541" s="3" t="str">
        <f>IF(VLOOKUP(D1541,'Resources Final'!A:C,3,FALSE)=0,"",VLOOKUP(D1541,'Resources Final'!A:C,3,FALSE))</f>
        <v/>
      </c>
      <c r="L1541" s="3" t="str">
        <f>IF(VLOOKUP(D1541,'Resources Final'!A:D,4,FALSE)=0,"",VLOOKUP(D1541,'Resources Final'!A:D,4,FALSE))</f>
        <v>Y</v>
      </c>
      <c r="M1541" s="3" t="str">
        <f>IF(VLOOKUP(D1541,'Resources Final'!A:E,5,FALSE)=0,"",VLOOKUP(D1541,'Resources Final'!A:E,5,FALSE))</f>
        <v/>
      </c>
      <c r="N1541" s="7" t="str">
        <f>IF(VLOOKUP(D1541,'Resources Final'!A:F,6,FALSE)=0,"",VLOOKUP(D1541,'Resources Final'!A:F,6,FALSE))</f>
        <v/>
      </c>
      <c r="O1541" s="3" t="str">
        <f>IF(VLOOKUP(D1541,'Resources Final'!A:G,7,FALSE)=0,"",VLOOKUP(D1541,'Resources Final'!A:G,7,FALSE))</f>
        <v/>
      </c>
    </row>
    <row r="1542" spans="1:15" x14ac:dyDescent="0.2">
      <c r="A1542" s="11">
        <v>990</v>
      </c>
      <c r="B1542" s="11" t="str">
        <f t="shared" si="35"/>
        <v>Charles G. Koch Charitable Foundation_Winston-Salem State University20135000</v>
      </c>
      <c r="C1542" s="11" t="s">
        <v>19</v>
      </c>
      <c r="D1542" s="11" t="s">
        <v>4060</v>
      </c>
      <c r="E1542" s="11" t="s">
        <v>4060</v>
      </c>
      <c r="F1542" s="4">
        <v>5000</v>
      </c>
      <c r="G1542" s="3">
        <v>2013</v>
      </c>
      <c r="H1542" s="3" t="s">
        <v>21</v>
      </c>
      <c r="I1542" s="12"/>
      <c r="J1542" s="3">
        <v>254</v>
      </c>
      <c r="K1542" s="3" t="str">
        <f>IF(VLOOKUP(D1542,'Resources Final'!A:C,3,FALSE)=0,"",VLOOKUP(D1542,'Resources Final'!A:C,3,FALSE))</f>
        <v/>
      </c>
      <c r="L1542" s="3" t="str">
        <f>IF(VLOOKUP(D1542,'Resources Final'!A:D,4,FALSE)=0,"",VLOOKUP(D1542,'Resources Final'!A:D,4,FALSE))</f>
        <v>Y</v>
      </c>
      <c r="M1542" s="3" t="str">
        <f>IF(VLOOKUP(D1542,'Resources Final'!A:E,5,FALSE)=0,"",VLOOKUP(D1542,'Resources Final'!A:E,5,FALSE))</f>
        <v/>
      </c>
      <c r="N1542" s="7" t="str">
        <f>IF(VLOOKUP(D1542,'Resources Final'!A:F,6,FALSE)=0,"",VLOOKUP(D1542,'Resources Final'!A:F,6,FALSE))</f>
        <v/>
      </c>
      <c r="O1542" s="3" t="str">
        <f>IF(VLOOKUP(D1542,'Resources Final'!A:G,7,FALSE)=0,"",VLOOKUP(D1542,'Resources Final'!A:G,7,FALSE))</f>
        <v/>
      </c>
    </row>
    <row r="1543" spans="1:15" x14ac:dyDescent="0.2">
      <c r="A1543" s="11">
        <v>990</v>
      </c>
      <c r="B1543" s="11" t="str">
        <f t="shared" si="35"/>
        <v>Charles G. Koch Charitable Foundation_Winthrop University20135000</v>
      </c>
      <c r="C1543" s="11" t="s">
        <v>19</v>
      </c>
      <c r="D1543" s="11" t="s">
        <v>4063</v>
      </c>
      <c r="E1543" s="11" t="s">
        <v>4063</v>
      </c>
      <c r="F1543" s="4">
        <v>5000</v>
      </c>
      <c r="G1543" s="3">
        <v>2013</v>
      </c>
      <c r="H1543" s="3" t="s">
        <v>21</v>
      </c>
      <c r="I1543" s="12"/>
      <c r="J1543" s="3">
        <v>255</v>
      </c>
      <c r="K1543" s="3" t="str">
        <f>IF(VLOOKUP(D1543,'Resources Final'!A:C,3,FALSE)=0,"",VLOOKUP(D1543,'Resources Final'!A:C,3,FALSE))</f>
        <v/>
      </c>
      <c r="L1543" s="3" t="str">
        <f>IF(VLOOKUP(D1543,'Resources Final'!A:D,4,FALSE)=0,"",VLOOKUP(D1543,'Resources Final'!A:D,4,FALSE))</f>
        <v>Y</v>
      </c>
      <c r="M1543" s="3" t="str">
        <f>IF(VLOOKUP(D1543,'Resources Final'!A:E,5,FALSE)=0,"",VLOOKUP(D1543,'Resources Final'!A:E,5,FALSE))</f>
        <v/>
      </c>
      <c r="N1543" s="7" t="str">
        <f>IF(VLOOKUP(D1543,'Resources Final'!A:F,6,FALSE)=0,"",VLOOKUP(D1543,'Resources Final'!A:F,6,FALSE))</f>
        <v/>
      </c>
      <c r="O1543" s="3" t="str">
        <f>IF(VLOOKUP(D1543,'Resources Final'!A:G,7,FALSE)=0,"",VLOOKUP(D1543,'Resources Final'!A:G,7,FALSE))</f>
        <v/>
      </c>
    </row>
    <row r="1544" spans="1:15" x14ac:dyDescent="0.2">
      <c r="A1544" s="11">
        <v>990</v>
      </c>
      <c r="B1544" s="11" t="str">
        <f t="shared" si="35"/>
        <v>Charles G. Koch Charitable Foundation_Wofford College20137500</v>
      </c>
      <c r="C1544" s="11" t="s">
        <v>19</v>
      </c>
      <c r="D1544" s="11" t="s">
        <v>4074</v>
      </c>
      <c r="E1544" s="11" t="s">
        <v>4074</v>
      </c>
      <c r="F1544" s="4">
        <v>7500</v>
      </c>
      <c r="G1544" s="3">
        <v>2013</v>
      </c>
      <c r="H1544" s="3" t="s">
        <v>21</v>
      </c>
      <c r="I1544" s="12"/>
      <c r="J1544" s="3">
        <v>256</v>
      </c>
      <c r="K1544" s="3" t="str">
        <f>IF(VLOOKUP(D1544,'Resources Final'!A:C,3,FALSE)=0,"",VLOOKUP(D1544,'Resources Final'!A:C,3,FALSE))</f>
        <v/>
      </c>
      <c r="L1544" s="3" t="str">
        <f>IF(VLOOKUP(D1544,'Resources Final'!A:D,4,FALSE)=0,"",VLOOKUP(D1544,'Resources Final'!A:D,4,FALSE))</f>
        <v>Y</v>
      </c>
      <c r="M1544" s="3" t="str">
        <f>IF(VLOOKUP(D1544,'Resources Final'!A:E,5,FALSE)=0,"",VLOOKUP(D1544,'Resources Final'!A:E,5,FALSE))</f>
        <v/>
      </c>
      <c r="N1544" s="7" t="str">
        <f>IF(VLOOKUP(D1544,'Resources Final'!A:F,6,FALSE)=0,"",VLOOKUP(D1544,'Resources Final'!A:F,6,FALSE))</f>
        <v/>
      </c>
      <c r="O1544" s="3" t="str">
        <f>IF(VLOOKUP(D1544,'Resources Final'!A:G,7,FALSE)=0,"",VLOOKUP(D1544,'Resources Final'!A:G,7,FALSE))</f>
        <v/>
      </c>
    </row>
    <row r="1545" spans="1:15" x14ac:dyDescent="0.2">
      <c r="A1545" s="11">
        <v>990</v>
      </c>
      <c r="B1545" s="11" t="str">
        <f t="shared" si="35"/>
        <v>Charles G. Koch Charitable Foundation_Young Americans for Liberty201370825</v>
      </c>
      <c r="C1545" s="11" t="s">
        <v>19</v>
      </c>
      <c r="D1545" s="11" t="s">
        <v>4124</v>
      </c>
      <c r="E1545" s="11" t="s">
        <v>4124</v>
      </c>
      <c r="F1545" s="4">
        <v>70825</v>
      </c>
      <c r="G1545" s="3">
        <v>2013</v>
      </c>
      <c r="H1545" s="3" t="s">
        <v>21</v>
      </c>
      <c r="I1545" s="12"/>
      <c r="J1545" s="3">
        <v>257</v>
      </c>
      <c r="K1545" s="3" t="str">
        <f>IF(VLOOKUP(D1545,'Resources Final'!A:C,3,FALSE)=0,"",VLOOKUP(D1545,'Resources Final'!A:C,3,FALSE))</f>
        <v/>
      </c>
      <c r="L1545" s="3" t="str">
        <f>IF(VLOOKUP(D1545,'Resources Final'!A:D,4,FALSE)=0,"",VLOOKUP(D1545,'Resources Final'!A:D,4,FALSE))</f>
        <v/>
      </c>
      <c r="M1545" s="3" t="str">
        <f>IF(VLOOKUP(D1545,'Resources Final'!A:E,5,FALSE)=0,"",VLOOKUP(D1545,'Resources Final'!A:E,5,FALSE))</f>
        <v/>
      </c>
      <c r="N1545" s="7" t="str">
        <f>IF(VLOOKUP(D1545,'Resources Final'!A:F,6,FALSE)=0,"",VLOOKUP(D1545,'Resources Final'!A:F,6,FALSE))</f>
        <v>https://www.sourcewatch.org/index.php/Young_Americans_for_Liberty</v>
      </c>
      <c r="O1545" s="3" t="str">
        <f>IF(VLOOKUP(D1545,'Resources Final'!A:G,7,FALSE)=0,"",VLOOKUP(D1545,'Resources Final'!A:G,7,FALSE))</f>
        <v>Sourcewatch</v>
      </c>
    </row>
    <row r="1546" spans="1:15" x14ac:dyDescent="0.2">
      <c r="A1546" s="11">
        <v>990</v>
      </c>
      <c r="B1546" s="11" t="str">
        <f t="shared" si="35"/>
        <v>Charles G. Koch Charitable Foundation_Youth Entrepreneurs of Kansas2013100000</v>
      </c>
      <c r="C1546" s="11" t="s">
        <v>19</v>
      </c>
      <c r="D1546" s="11" t="s">
        <v>4134</v>
      </c>
      <c r="E1546" s="11" t="s">
        <v>4134</v>
      </c>
      <c r="F1546" s="4">
        <v>100000</v>
      </c>
      <c r="G1546" s="3">
        <v>2013</v>
      </c>
      <c r="H1546" s="3" t="s">
        <v>21</v>
      </c>
      <c r="I1546" s="12"/>
      <c r="J1546" s="3">
        <v>258</v>
      </c>
      <c r="K1546" s="3" t="str">
        <f>IF(VLOOKUP(D1546,'Resources Final'!A:C,3,FALSE)=0,"",VLOOKUP(D1546,'Resources Final'!A:C,3,FALSE))</f>
        <v/>
      </c>
      <c r="L1546" s="3" t="str">
        <f>IF(VLOOKUP(D1546,'Resources Final'!A:D,4,FALSE)=0,"",VLOOKUP(D1546,'Resources Final'!A:D,4,FALSE))</f>
        <v/>
      </c>
      <c r="M1546" s="3" t="str">
        <f>IF(VLOOKUP(D1546,'Resources Final'!A:E,5,FALSE)=0,"",VLOOKUP(D1546,'Resources Final'!A:E,5,FALSE))</f>
        <v/>
      </c>
      <c r="N1546" s="7" t="str">
        <f>IF(VLOOKUP(D1546,'Resources Final'!A:F,6,FALSE)=0,"",VLOOKUP(D1546,'Resources Final'!A:F,6,FALSE))</f>
        <v/>
      </c>
      <c r="O1546" s="3" t="str">
        <f>IF(VLOOKUP(D1546,'Resources Final'!A:G,7,FALSE)=0,"",VLOOKUP(D1546,'Resources Final'!A:G,7,FALSE))</f>
        <v/>
      </c>
    </row>
    <row r="1547" spans="1:15" x14ac:dyDescent="0.2">
      <c r="A1547" s="11">
        <v>990</v>
      </c>
      <c r="B1547" s="11" t="str">
        <f t="shared" si="35"/>
        <v>Charles G. Koch Charitable Foundation_Georgia Tech Research Institute2013-282</v>
      </c>
      <c r="C1547" s="11" t="s">
        <v>19</v>
      </c>
      <c r="D1547" s="11" t="s">
        <v>1388</v>
      </c>
      <c r="E1547" s="11" t="s">
        <v>1386</v>
      </c>
      <c r="F1547" s="4">
        <v>-282</v>
      </c>
      <c r="G1547" s="3">
        <v>2013</v>
      </c>
      <c r="H1547" s="3" t="s">
        <v>21</v>
      </c>
      <c r="I1547" s="12" t="s">
        <v>4233</v>
      </c>
      <c r="J1547" s="3">
        <v>259</v>
      </c>
      <c r="K1547" s="3" t="str">
        <f>IF(VLOOKUP(D1547,'Resources Final'!A:C,3,FALSE)=0,"",VLOOKUP(D1547,'Resources Final'!A:C,3,FALSE))</f>
        <v/>
      </c>
      <c r="L1547" s="3" t="str">
        <f>IF(VLOOKUP(D1547,'Resources Final'!A:D,4,FALSE)=0,"",VLOOKUP(D1547,'Resources Final'!A:D,4,FALSE))</f>
        <v>Y</v>
      </c>
      <c r="M1547" s="3" t="str">
        <f>IF(VLOOKUP(D1547,'Resources Final'!A:E,5,FALSE)=0,"",VLOOKUP(D1547,'Resources Final'!A:E,5,FALSE))</f>
        <v/>
      </c>
      <c r="N1547" s="7" t="str">
        <f>IF(VLOOKUP(D1547,'Resources Final'!A:F,6,FALSE)=0,"",VLOOKUP(D1547,'Resources Final'!A:F,6,FALSE))</f>
        <v/>
      </c>
      <c r="O1547" s="3" t="str">
        <f>IF(VLOOKUP(D1547,'Resources Final'!A:G,7,FALSE)=0,"",VLOOKUP(D1547,'Resources Final'!A:G,7,FALSE))</f>
        <v/>
      </c>
    </row>
    <row r="1548" spans="1:15" x14ac:dyDescent="0.2">
      <c r="A1548" s="11">
        <v>990</v>
      </c>
      <c r="B1548" s="11" t="str">
        <f t="shared" si="35"/>
        <v>Charles G. Koch Charitable Foundation_University of Akron2013-1</v>
      </c>
      <c r="C1548" s="11" t="s">
        <v>19</v>
      </c>
      <c r="D1548" s="11" t="s">
        <v>3718</v>
      </c>
      <c r="E1548" s="11" t="s">
        <v>3718</v>
      </c>
      <c r="F1548" s="4">
        <v>-1</v>
      </c>
      <c r="G1548" s="3">
        <v>2013</v>
      </c>
      <c r="H1548" s="3" t="s">
        <v>21</v>
      </c>
      <c r="I1548" s="12"/>
      <c r="J1548" s="3">
        <v>260</v>
      </c>
      <c r="K1548" s="3" t="str">
        <f>IF(VLOOKUP(D1548,'Resources Final'!A:C,3,FALSE)=0,"",VLOOKUP(D1548,'Resources Final'!A:C,3,FALSE))</f>
        <v/>
      </c>
      <c r="L1548" s="3" t="str">
        <f>IF(VLOOKUP(D1548,'Resources Final'!A:D,4,FALSE)=0,"",VLOOKUP(D1548,'Resources Final'!A:D,4,FALSE))</f>
        <v>Y</v>
      </c>
      <c r="M1548" s="3" t="str">
        <f>IF(VLOOKUP(D1548,'Resources Final'!A:E,5,FALSE)=0,"",VLOOKUP(D1548,'Resources Final'!A:E,5,FALSE))</f>
        <v/>
      </c>
      <c r="N1548" s="7" t="str">
        <f>IF(VLOOKUP(D1548,'Resources Final'!A:F,6,FALSE)=0,"",VLOOKUP(D1548,'Resources Final'!A:F,6,FALSE))</f>
        <v/>
      </c>
      <c r="O1548" s="3" t="str">
        <f>IF(VLOOKUP(D1548,'Resources Final'!A:G,7,FALSE)=0,"",VLOOKUP(D1548,'Resources Final'!A:G,7,FALSE))</f>
        <v/>
      </c>
    </row>
    <row r="1549" spans="1:15" x14ac:dyDescent="0.2">
      <c r="A1549" s="11">
        <v>990</v>
      </c>
      <c r="B1549" s="11" t="str">
        <f t="shared" si="35"/>
        <v>Charles G. Koch Charitable Foundation_North Carolina State University2013-1898</v>
      </c>
      <c r="C1549" s="11" t="s">
        <v>19</v>
      </c>
      <c r="D1549" s="11" t="s">
        <v>2692</v>
      </c>
      <c r="E1549" s="11" t="s">
        <v>2692</v>
      </c>
      <c r="F1549" s="4">
        <v>-1898</v>
      </c>
      <c r="G1549" s="3">
        <v>2013</v>
      </c>
      <c r="H1549" s="3" t="s">
        <v>21</v>
      </c>
      <c r="I1549" s="12"/>
      <c r="J1549" s="3">
        <v>261</v>
      </c>
      <c r="K1549" s="3" t="str">
        <f>IF(VLOOKUP(D1549,'Resources Final'!A:C,3,FALSE)=0,"",VLOOKUP(D1549,'Resources Final'!A:C,3,FALSE))</f>
        <v/>
      </c>
      <c r="L1549" s="3" t="str">
        <f>IF(VLOOKUP(D1549,'Resources Final'!A:D,4,FALSE)=0,"",VLOOKUP(D1549,'Resources Final'!A:D,4,FALSE))</f>
        <v>Y</v>
      </c>
      <c r="M1549" s="3" t="str">
        <f>IF(VLOOKUP(D1549,'Resources Final'!A:E,5,FALSE)=0,"",VLOOKUP(D1549,'Resources Final'!A:E,5,FALSE))</f>
        <v/>
      </c>
      <c r="N1549" s="7" t="str">
        <f>IF(VLOOKUP(D1549,'Resources Final'!A:F,6,FALSE)=0,"",VLOOKUP(D1549,'Resources Final'!A:F,6,FALSE))</f>
        <v/>
      </c>
      <c r="O1549" s="3" t="str">
        <f>IF(VLOOKUP(D1549,'Resources Final'!A:G,7,FALSE)=0,"",VLOOKUP(D1549,'Resources Final'!A:G,7,FALSE))</f>
        <v/>
      </c>
    </row>
    <row r="1550" spans="1:15" x14ac:dyDescent="0.2">
      <c r="A1550" s="11">
        <v>990</v>
      </c>
      <c r="B1550" s="11" t="str">
        <f t="shared" si="35"/>
        <v>Charles G. Koch Charitable Foundation_National University2013-473</v>
      </c>
      <c r="C1550" s="11" t="s">
        <v>19</v>
      </c>
      <c r="D1550" s="11" t="s">
        <v>2630</v>
      </c>
      <c r="E1550" s="11" t="s">
        <v>2630</v>
      </c>
      <c r="F1550" s="4">
        <v>-473</v>
      </c>
      <c r="G1550" s="3">
        <v>2013</v>
      </c>
      <c r="H1550" s="3" t="s">
        <v>21</v>
      </c>
      <c r="I1550" s="12" t="s">
        <v>4234</v>
      </c>
      <c r="J1550" s="3">
        <v>262</v>
      </c>
      <c r="K1550" s="3" t="str">
        <f>IF(VLOOKUP(D1550,'Resources Final'!A:C,3,FALSE)=0,"",VLOOKUP(D1550,'Resources Final'!A:C,3,FALSE))</f>
        <v/>
      </c>
      <c r="L1550" s="3" t="str">
        <f>IF(VLOOKUP(D1550,'Resources Final'!A:D,4,FALSE)=0,"",VLOOKUP(D1550,'Resources Final'!A:D,4,FALSE))</f>
        <v>Y</v>
      </c>
      <c r="M1550" s="3" t="str">
        <f>IF(VLOOKUP(D1550,'Resources Final'!A:E,5,FALSE)=0,"",VLOOKUP(D1550,'Resources Final'!A:E,5,FALSE))</f>
        <v/>
      </c>
      <c r="N1550" s="7" t="str">
        <f>IF(VLOOKUP(D1550,'Resources Final'!A:F,6,FALSE)=0,"",VLOOKUP(D1550,'Resources Final'!A:F,6,FALSE))</f>
        <v/>
      </c>
      <c r="O1550" s="3" t="str">
        <f>IF(VLOOKUP(D1550,'Resources Final'!A:G,7,FALSE)=0,"",VLOOKUP(D1550,'Resources Final'!A:G,7,FALSE))</f>
        <v/>
      </c>
    </row>
    <row r="1551" spans="1:15" x14ac:dyDescent="0.2">
      <c r="A1551" s="11">
        <v>990</v>
      </c>
      <c r="B1551" s="11" t="str">
        <f t="shared" si="35"/>
        <v>Charles G. Koch Charitable Foundation_Trinity University2013-2163</v>
      </c>
      <c r="C1551" s="11" t="s">
        <v>19</v>
      </c>
      <c r="D1551" s="11" t="s">
        <v>3683</v>
      </c>
      <c r="E1551" s="11" t="s">
        <v>3683</v>
      </c>
      <c r="F1551" s="4">
        <v>-2163</v>
      </c>
      <c r="G1551" s="3">
        <v>2013</v>
      </c>
      <c r="H1551" s="3" t="s">
        <v>21</v>
      </c>
      <c r="I1551" s="12"/>
      <c r="J1551" s="3">
        <v>263</v>
      </c>
      <c r="K1551" s="3" t="str">
        <f>IF(VLOOKUP(D1551,'Resources Final'!A:C,3,FALSE)=0,"",VLOOKUP(D1551,'Resources Final'!A:C,3,FALSE))</f>
        <v/>
      </c>
      <c r="L1551" s="3" t="str">
        <f>IF(VLOOKUP(D1551,'Resources Final'!A:D,4,FALSE)=0,"",VLOOKUP(D1551,'Resources Final'!A:D,4,FALSE))</f>
        <v>Y</v>
      </c>
      <c r="M1551" s="3" t="str">
        <f>IF(VLOOKUP(D1551,'Resources Final'!A:E,5,FALSE)=0,"",VLOOKUP(D1551,'Resources Final'!A:E,5,FALSE))</f>
        <v/>
      </c>
      <c r="N1551" s="7" t="str">
        <f>IF(VLOOKUP(D1551,'Resources Final'!A:F,6,FALSE)=0,"",VLOOKUP(D1551,'Resources Final'!A:F,6,FALSE))</f>
        <v/>
      </c>
      <c r="O1551" s="3" t="str">
        <f>IF(VLOOKUP(D1551,'Resources Final'!A:G,7,FALSE)=0,"",VLOOKUP(D1551,'Resources Final'!A:G,7,FALSE))</f>
        <v/>
      </c>
    </row>
    <row r="1552" spans="1:15" x14ac:dyDescent="0.2">
      <c r="A1552" s="11">
        <v>990</v>
      </c>
      <c r="B1552" s="11" t="str">
        <f t="shared" si="35"/>
        <v>Charles G. Koch Charitable Foundation_Baylor University2013-237</v>
      </c>
      <c r="C1552" s="11" t="s">
        <v>19</v>
      </c>
      <c r="D1552" s="11" t="s">
        <v>366</v>
      </c>
      <c r="E1552" s="11" t="s">
        <v>366</v>
      </c>
      <c r="F1552" s="4">
        <v>-237</v>
      </c>
      <c r="G1552" s="3">
        <v>2013</v>
      </c>
      <c r="H1552" s="3" t="s">
        <v>21</v>
      </c>
      <c r="I1552" s="12"/>
      <c r="J1552" s="3">
        <v>264</v>
      </c>
      <c r="K1552" s="3" t="str">
        <f>IF(VLOOKUP(D1552,'Resources Final'!A:C,3,FALSE)=0,"",VLOOKUP(D1552,'Resources Final'!A:C,3,FALSE))</f>
        <v/>
      </c>
      <c r="L1552" s="3" t="str">
        <f>IF(VLOOKUP(D1552,'Resources Final'!A:D,4,FALSE)=0,"",VLOOKUP(D1552,'Resources Final'!A:D,4,FALSE))</f>
        <v>Y</v>
      </c>
      <c r="M1552" s="3" t="str">
        <f>IF(VLOOKUP(D1552,'Resources Final'!A:E,5,FALSE)=0,"",VLOOKUP(D1552,'Resources Final'!A:E,5,FALSE))</f>
        <v/>
      </c>
      <c r="N1552" s="7" t="str">
        <f>IF(VLOOKUP(D1552,'Resources Final'!A:F,6,FALSE)=0,"",VLOOKUP(D1552,'Resources Final'!A:F,6,FALSE))</f>
        <v/>
      </c>
      <c r="O1552" s="3" t="str">
        <f>IF(VLOOKUP(D1552,'Resources Final'!A:G,7,FALSE)=0,"",VLOOKUP(D1552,'Resources Final'!A:G,7,FALSE))</f>
        <v/>
      </c>
    </row>
    <row r="1553" spans="1:15" x14ac:dyDescent="0.2">
      <c r="A1553" s="11">
        <v>990</v>
      </c>
      <c r="B1553" s="11" t="str">
        <f t="shared" si="35"/>
        <v>Charles G. Koch Charitable Foundation_Linfield College2013-1073</v>
      </c>
      <c r="C1553" s="11" t="s">
        <v>19</v>
      </c>
      <c r="D1553" s="11" t="s">
        <v>2181</v>
      </c>
      <c r="E1553" s="11" t="s">
        <v>2181</v>
      </c>
      <c r="F1553" s="4">
        <v>-1073</v>
      </c>
      <c r="G1553" s="3">
        <v>2013</v>
      </c>
      <c r="H1553" s="3" t="s">
        <v>21</v>
      </c>
      <c r="I1553" s="12"/>
      <c r="J1553" s="3">
        <v>265</v>
      </c>
      <c r="K1553" s="3" t="str">
        <f>IF(VLOOKUP(D1553,'Resources Final'!A:C,3,FALSE)=0,"",VLOOKUP(D1553,'Resources Final'!A:C,3,FALSE))</f>
        <v/>
      </c>
      <c r="L1553" s="3" t="str">
        <f>IF(VLOOKUP(D1553,'Resources Final'!A:D,4,FALSE)=0,"",VLOOKUP(D1553,'Resources Final'!A:D,4,FALSE))</f>
        <v>Y</v>
      </c>
      <c r="M1553" s="3" t="str">
        <f>IF(VLOOKUP(D1553,'Resources Final'!A:E,5,FALSE)=0,"",VLOOKUP(D1553,'Resources Final'!A:E,5,FALSE))</f>
        <v/>
      </c>
      <c r="N1553" s="7" t="str">
        <f>IF(VLOOKUP(D1553,'Resources Final'!A:F,6,FALSE)=0,"",VLOOKUP(D1553,'Resources Final'!A:F,6,FALSE))</f>
        <v/>
      </c>
      <c r="O1553" s="3" t="str">
        <f>IF(VLOOKUP(D1553,'Resources Final'!A:G,7,FALSE)=0,"",VLOOKUP(D1553,'Resources Final'!A:G,7,FALSE))</f>
        <v/>
      </c>
    </row>
    <row r="1554" spans="1:15" x14ac:dyDescent="0.2">
      <c r="A1554" s="11">
        <v>990</v>
      </c>
      <c r="B1554" s="11" t="str">
        <f t="shared" si="35"/>
        <v>Charles G. Koch Charitable Foundation_1889 Institute201460000</v>
      </c>
      <c r="C1554" s="11" t="s">
        <v>19</v>
      </c>
      <c r="D1554" s="11" t="s">
        <v>22</v>
      </c>
      <c r="E1554" s="11" t="s">
        <v>22</v>
      </c>
      <c r="F1554" s="4">
        <v>60000</v>
      </c>
      <c r="G1554" s="3">
        <v>2014</v>
      </c>
      <c r="H1554" s="3" t="s">
        <v>21</v>
      </c>
      <c r="I1554" s="12"/>
      <c r="J1554" s="3">
        <v>1</v>
      </c>
      <c r="K1554" s="3" t="str">
        <f>IF(VLOOKUP(D1554,'Resources Final'!A:C,3,FALSE)=0,"",VLOOKUP(D1554,'Resources Final'!A:C,3,FALSE))</f>
        <v/>
      </c>
      <c r="L1554" s="3" t="str">
        <f>IF(VLOOKUP(D1554,'Resources Final'!A:D,4,FALSE)=0,"",VLOOKUP(D1554,'Resources Final'!A:D,4,FALSE))</f>
        <v/>
      </c>
      <c r="M1554" s="3" t="str">
        <f>IF(VLOOKUP(D1554,'Resources Final'!A:E,5,FALSE)=0,"",VLOOKUP(D1554,'Resources Final'!A:E,5,FALSE))</f>
        <v/>
      </c>
      <c r="N1554" s="7" t="str">
        <f>IF(VLOOKUP(D1554,'Resources Final'!A:F,6,FALSE)=0,"",VLOOKUP(D1554,'Resources Final'!A:F,6,FALSE))</f>
        <v>https://www.sourcewatch.org/index.php/1889_Institute</v>
      </c>
      <c r="O1554" s="3" t="str">
        <f>IF(VLOOKUP(D1554,'Resources Final'!A:G,7,FALSE)=0,"",VLOOKUP(D1554,'Resources Final'!A:G,7,FALSE))</f>
        <v>Sourcewatch</v>
      </c>
    </row>
    <row r="1555" spans="1:15" x14ac:dyDescent="0.2">
      <c r="A1555" s="11">
        <v>990</v>
      </c>
      <c r="B1555" s="11" t="str">
        <f t="shared" si="35"/>
        <v>Charles G. Koch Charitable Foundation_Academy on Capitalism and Limited Government Foundation201425000</v>
      </c>
      <c r="C1555" s="11" t="s">
        <v>19</v>
      </c>
      <c r="D1555" s="11" t="s">
        <v>72</v>
      </c>
      <c r="E1555" s="11" t="s">
        <v>72</v>
      </c>
      <c r="F1555" s="4">
        <v>25000</v>
      </c>
      <c r="G1555" s="3">
        <v>2014</v>
      </c>
      <c r="H1555" s="3" t="s">
        <v>21</v>
      </c>
      <c r="I1555" s="12"/>
      <c r="J1555" s="3">
        <v>2</v>
      </c>
      <c r="K1555" s="3" t="str">
        <f>IF(VLOOKUP(D1555,'Resources Final'!A:C,3,FALSE)=0,"",VLOOKUP(D1555,'Resources Final'!A:C,3,FALSE))</f>
        <v/>
      </c>
      <c r="L1555" s="3" t="str">
        <f>IF(VLOOKUP(D1555,'Resources Final'!A:D,4,FALSE)=0,"",VLOOKUP(D1555,'Resources Final'!A:D,4,FALSE))</f>
        <v>Y</v>
      </c>
      <c r="M1555" s="3" t="str">
        <f>IF(VLOOKUP(D1555,'Resources Final'!A:E,5,FALSE)=0,"",VLOOKUP(D1555,'Resources Final'!A:E,5,FALSE))</f>
        <v/>
      </c>
      <c r="N1555" s="7" t="str">
        <f>IF(VLOOKUP(D1555,'Resources Final'!A:F,6,FALSE)=0,"",VLOOKUP(D1555,'Resources Final'!A:F,6,FALSE))</f>
        <v/>
      </c>
      <c r="O1555" s="3" t="str">
        <f>IF(VLOOKUP(D1555,'Resources Final'!A:G,7,FALSE)=0,"",VLOOKUP(D1555,'Resources Final'!A:G,7,FALSE))</f>
        <v/>
      </c>
    </row>
    <row r="1556" spans="1:15" x14ac:dyDescent="0.2">
      <c r="A1556" s="11">
        <v>990</v>
      </c>
      <c r="B1556" s="11" t="str">
        <f t="shared" si="35"/>
        <v>Charles G. Koch Charitable Foundation_Agora Institute for Civic Virtue &amp; The Common Good201412500</v>
      </c>
      <c r="C1556" s="11" t="s">
        <v>19</v>
      </c>
      <c r="D1556" s="11" t="s">
        <v>129</v>
      </c>
      <c r="E1556" s="11" t="s">
        <v>129</v>
      </c>
      <c r="F1556" s="4">
        <v>12500</v>
      </c>
      <c r="G1556" s="3">
        <v>2014</v>
      </c>
      <c r="H1556" s="3" t="s">
        <v>21</v>
      </c>
      <c r="I1556" s="12"/>
      <c r="J1556" s="3">
        <v>3</v>
      </c>
      <c r="K1556" s="3" t="str">
        <f>IF(VLOOKUP(D1556,'Resources Final'!A:C,3,FALSE)=0,"",VLOOKUP(D1556,'Resources Final'!A:C,3,FALSE))</f>
        <v/>
      </c>
      <c r="L1556" s="3" t="str">
        <f>IF(VLOOKUP(D1556,'Resources Final'!A:D,4,FALSE)=0,"",VLOOKUP(D1556,'Resources Final'!A:D,4,FALSE))</f>
        <v/>
      </c>
      <c r="M1556" s="3" t="str">
        <f>IF(VLOOKUP(D1556,'Resources Final'!A:E,5,FALSE)=0,"",VLOOKUP(D1556,'Resources Final'!A:E,5,FALSE))</f>
        <v/>
      </c>
      <c r="N1556" s="7" t="str">
        <f>IF(VLOOKUP(D1556,'Resources Final'!A:F,6,FALSE)=0,"",VLOOKUP(D1556,'Resources Final'!A:F,6,FALSE))</f>
        <v/>
      </c>
      <c r="O1556" s="3" t="str">
        <f>IF(VLOOKUP(D1556,'Resources Final'!A:G,7,FALSE)=0,"",VLOOKUP(D1556,'Resources Final'!A:G,7,FALSE))</f>
        <v/>
      </c>
    </row>
    <row r="1557" spans="1:15" x14ac:dyDescent="0.2">
      <c r="A1557" s="11">
        <v>990</v>
      </c>
      <c r="B1557" s="11" t="str">
        <f t="shared" si="35"/>
        <v>Charles G. Koch Charitable Foundation_Allegheny College20146000</v>
      </c>
      <c r="C1557" s="11" t="s">
        <v>19</v>
      </c>
      <c r="D1557" s="11" t="s">
        <v>153</v>
      </c>
      <c r="E1557" s="11" t="s">
        <v>153</v>
      </c>
      <c r="F1557" s="4">
        <v>6000</v>
      </c>
      <c r="G1557" s="3">
        <v>2014</v>
      </c>
      <c r="H1557" s="3" t="s">
        <v>21</v>
      </c>
      <c r="I1557" s="12"/>
      <c r="J1557" s="3">
        <v>4</v>
      </c>
      <c r="K1557" s="3" t="str">
        <f>IF(VLOOKUP(D1557,'Resources Final'!A:C,3,FALSE)=0,"",VLOOKUP(D1557,'Resources Final'!A:C,3,FALSE))</f>
        <v/>
      </c>
      <c r="L1557" s="3" t="str">
        <f>IF(VLOOKUP(D1557,'Resources Final'!A:D,4,FALSE)=0,"",VLOOKUP(D1557,'Resources Final'!A:D,4,FALSE))</f>
        <v>Y</v>
      </c>
      <c r="M1557" s="3" t="str">
        <f>IF(VLOOKUP(D1557,'Resources Final'!A:E,5,FALSE)=0,"",VLOOKUP(D1557,'Resources Final'!A:E,5,FALSE))</f>
        <v/>
      </c>
      <c r="N1557" s="7" t="str">
        <f>IF(VLOOKUP(D1557,'Resources Final'!A:F,6,FALSE)=0,"",VLOOKUP(D1557,'Resources Final'!A:F,6,FALSE))</f>
        <v/>
      </c>
      <c r="O1557" s="3" t="str">
        <f>IF(VLOOKUP(D1557,'Resources Final'!A:G,7,FALSE)=0,"",VLOOKUP(D1557,'Resources Final'!A:G,7,FALSE))</f>
        <v/>
      </c>
    </row>
    <row r="1558" spans="1:15" x14ac:dyDescent="0.2">
      <c r="A1558" s="11">
        <v>990</v>
      </c>
      <c r="B1558" s="11" t="str">
        <f t="shared" si="35"/>
        <v>Charles G. Koch Charitable Foundation_American Council on Economics and Society20144000</v>
      </c>
      <c r="C1558" s="11" t="s">
        <v>19</v>
      </c>
      <c r="D1558" s="11" t="s">
        <v>186</v>
      </c>
      <c r="E1558" s="11" t="s">
        <v>186</v>
      </c>
      <c r="F1558" s="4">
        <v>4000</v>
      </c>
      <c r="G1558" s="3">
        <v>2014</v>
      </c>
      <c r="H1558" s="3" t="s">
        <v>21</v>
      </c>
      <c r="I1558" s="12"/>
      <c r="J1558" s="3">
        <v>5</v>
      </c>
      <c r="K1558" s="3" t="str">
        <f>IF(VLOOKUP(D1558,'Resources Final'!A:C,3,FALSE)=0,"",VLOOKUP(D1558,'Resources Final'!A:C,3,FALSE))</f>
        <v/>
      </c>
      <c r="L1558" s="3" t="str">
        <f>IF(VLOOKUP(D1558,'Resources Final'!A:D,4,FALSE)=0,"",VLOOKUP(D1558,'Resources Final'!A:D,4,FALSE))</f>
        <v/>
      </c>
      <c r="M1558" s="3" t="str">
        <f>IF(VLOOKUP(D1558,'Resources Final'!A:E,5,FALSE)=0,"",VLOOKUP(D1558,'Resources Final'!A:E,5,FALSE))</f>
        <v/>
      </c>
      <c r="N1558" s="7" t="str">
        <f>IF(VLOOKUP(D1558,'Resources Final'!A:F,6,FALSE)=0,"",VLOOKUP(D1558,'Resources Final'!A:F,6,FALSE))</f>
        <v/>
      </c>
      <c r="O1558" s="3" t="str">
        <f>IF(VLOOKUP(D1558,'Resources Final'!A:G,7,FALSE)=0,"",VLOOKUP(D1558,'Resources Final'!A:G,7,FALSE))</f>
        <v/>
      </c>
    </row>
    <row r="1559" spans="1:15" x14ac:dyDescent="0.2">
      <c r="A1559" s="11">
        <v>990</v>
      </c>
      <c r="B1559" s="11" t="str">
        <f t="shared" si="35"/>
        <v>Charles G. Koch Charitable Foundation_American Enterprise Institute for Public Policy Research201410000</v>
      </c>
      <c r="C1559" s="11" t="s">
        <v>19</v>
      </c>
      <c r="D1559" s="11" t="s">
        <v>189</v>
      </c>
      <c r="E1559" s="11" t="s">
        <v>189</v>
      </c>
      <c r="F1559" s="4">
        <v>10000</v>
      </c>
      <c r="G1559" s="3">
        <v>2014</v>
      </c>
      <c r="H1559" s="3" t="s">
        <v>21</v>
      </c>
      <c r="I1559" s="12"/>
      <c r="J1559" s="3">
        <v>6</v>
      </c>
      <c r="K1559" s="3" t="str">
        <f>IF(VLOOKUP(D1559,'Resources Final'!A:C,3,FALSE)=0,"",VLOOKUP(D1559,'Resources Final'!A:C,3,FALSE))</f>
        <v/>
      </c>
      <c r="L1559" s="3" t="str">
        <f>IF(VLOOKUP(D1559,'Resources Final'!A:D,4,FALSE)=0,"",VLOOKUP(D1559,'Resources Final'!A:D,4,FALSE))</f>
        <v/>
      </c>
      <c r="M1559" s="3" t="str">
        <f>IF(VLOOKUP(D1559,'Resources Final'!A:E,5,FALSE)=0,"",VLOOKUP(D1559,'Resources Final'!A:E,5,FALSE))</f>
        <v/>
      </c>
      <c r="N1559" s="7" t="str">
        <f>IF(VLOOKUP(D1559,'Resources Final'!A:F,6,FALSE)=0,"",VLOOKUP(D1559,'Resources Final'!A:F,6,FALSE))</f>
        <v>https://www.desmogblog.com/american-enterprise-institute</v>
      </c>
      <c r="O1559" s="3" t="str">
        <f>IF(VLOOKUP(D1559,'Resources Final'!A:G,7,FALSE)=0,"",VLOOKUP(D1559,'Resources Final'!A:G,7,FALSE))</f>
        <v>Desmog</v>
      </c>
    </row>
    <row r="1560" spans="1:15" x14ac:dyDescent="0.2">
      <c r="A1560" s="11">
        <v>990</v>
      </c>
      <c r="B1560" s="11" t="str">
        <f t="shared" si="35"/>
        <v>Charles G. Koch Charitable Foundation_American Legislative Exchange Council2014150000</v>
      </c>
      <c r="C1560" s="11" t="s">
        <v>19</v>
      </c>
      <c r="D1560" s="11" t="s">
        <v>195</v>
      </c>
      <c r="E1560" s="11" t="s">
        <v>195</v>
      </c>
      <c r="F1560" s="4">
        <v>150000</v>
      </c>
      <c r="G1560" s="3">
        <v>2014</v>
      </c>
      <c r="H1560" s="3" t="s">
        <v>21</v>
      </c>
      <c r="I1560" s="12"/>
      <c r="J1560" s="3">
        <v>7</v>
      </c>
      <c r="K1560" s="3" t="str">
        <f>IF(VLOOKUP(D1560,'Resources Final'!A:C,3,FALSE)=0,"",VLOOKUP(D1560,'Resources Final'!A:C,3,FALSE))</f>
        <v/>
      </c>
      <c r="L1560" s="3" t="str">
        <f>IF(VLOOKUP(D1560,'Resources Final'!A:D,4,FALSE)=0,"",VLOOKUP(D1560,'Resources Final'!A:D,4,FALSE))</f>
        <v/>
      </c>
      <c r="M1560" s="3" t="str">
        <f>IF(VLOOKUP(D1560,'Resources Final'!A:E,5,FALSE)=0,"",VLOOKUP(D1560,'Resources Final'!A:E,5,FALSE))</f>
        <v/>
      </c>
      <c r="N1560" s="7" t="str">
        <f>IF(VLOOKUP(D1560,'Resources Final'!A:F,6,FALSE)=0,"",VLOOKUP(D1560,'Resources Final'!A:F,6,FALSE))</f>
        <v>https://www.desmogblog.com/american-legislative-exchange-council</v>
      </c>
      <c r="O1560" s="3" t="str">
        <f>IF(VLOOKUP(D1560,'Resources Final'!A:G,7,FALSE)=0,"",VLOOKUP(D1560,'Resources Final'!A:G,7,FALSE))</f>
        <v>Desmog</v>
      </c>
    </row>
    <row r="1561" spans="1:15" x14ac:dyDescent="0.2">
      <c r="A1561" s="11">
        <v>990</v>
      </c>
      <c r="B1561" s="11" t="str">
        <f t="shared" si="35"/>
        <v>Charles G. Koch Charitable Foundation_American University Department of Government20149000</v>
      </c>
      <c r="C1561" s="11" t="s">
        <v>19</v>
      </c>
      <c r="D1561" s="11" t="s">
        <v>209</v>
      </c>
      <c r="E1561" s="11" t="s">
        <v>208</v>
      </c>
      <c r="F1561" s="4">
        <v>9000</v>
      </c>
      <c r="G1561" s="3">
        <v>2014</v>
      </c>
      <c r="H1561" s="3" t="s">
        <v>21</v>
      </c>
      <c r="I1561" s="12"/>
      <c r="J1561" s="3">
        <v>8</v>
      </c>
      <c r="K1561" s="3" t="str">
        <f>IF(VLOOKUP(D1561,'Resources Final'!A:C,3,FALSE)=0,"",VLOOKUP(D1561,'Resources Final'!A:C,3,FALSE))</f>
        <v/>
      </c>
      <c r="L1561" s="3" t="str">
        <f>IF(VLOOKUP(D1561,'Resources Final'!A:D,4,FALSE)=0,"",VLOOKUP(D1561,'Resources Final'!A:D,4,FALSE))</f>
        <v>Y</v>
      </c>
      <c r="M1561" s="3" t="str">
        <f>IF(VLOOKUP(D1561,'Resources Final'!A:E,5,FALSE)=0,"",VLOOKUP(D1561,'Resources Final'!A:E,5,FALSE))</f>
        <v/>
      </c>
      <c r="N1561" s="7" t="str">
        <f>IF(VLOOKUP(D1561,'Resources Final'!A:F,6,FALSE)=0,"",VLOOKUP(D1561,'Resources Final'!A:F,6,FALSE))</f>
        <v/>
      </c>
      <c r="O1561" s="3" t="str">
        <f>IF(VLOOKUP(D1561,'Resources Final'!A:G,7,FALSE)=0,"",VLOOKUP(D1561,'Resources Final'!A:G,7,FALSE))</f>
        <v/>
      </c>
    </row>
    <row r="1562" spans="1:15" x14ac:dyDescent="0.2">
      <c r="A1562" s="11">
        <v>990</v>
      </c>
      <c r="B1562" s="11" t="str">
        <f t="shared" si="35"/>
        <v>Charles G. Koch Charitable Foundation_America's Future Foundation (AFF)20142980</v>
      </c>
      <c r="C1562" s="11" t="s">
        <v>19</v>
      </c>
      <c r="D1562" s="11" t="s">
        <v>177</v>
      </c>
      <c r="E1562" s="11" t="s">
        <v>177</v>
      </c>
      <c r="F1562" s="4">
        <v>2980</v>
      </c>
      <c r="G1562" s="3">
        <v>2014</v>
      </c>
      <c r="H1562" s="3" t="s">
        <v>21</v>
      </c>
      <c r="I1562" s="12"/>
      <c r="J1562" s="3">
        <v>9</v>
      </c>
      <c r="K1562" s="3" t="str">
        <f>IF(VLOOKUP(D1562,'Resources Final'!A:C,3,FALSE)=0,"",VLOOKUP(D1562,'Resources Final'!A:C,3,FALSE))</f>
        <v/>
      </c>
      <c r="L1562" s="3" t="str">
        <f>IF(VLOOKUP(D1562,'Resources Final'!A:D,4,FALSE)=0,"",VLOOKUP(D1562,'Resources Final'!A:D,4,FALSE))</f>
        <v/>
      </c>
      <c r="M1562" s="3" t="str">
        <f>IF(VLOOKUP(D1562,'Resources Final'!A:E,5,FALSE)=0,"",VLOOKUP(D1562,'Resources Final'!A:E,5,FALSE))</f>
        <v/>
      </c>
      <c r="N1562" s="7" t="str">
        <f>IF(VLOOKUP(D1562,'Resources Final'!A:F,6,FALSE)=0,"",VLOOKUP(D1562,'Resources Final'!A:F,6,FALSE))</f>
        <v>http://www.sourcewatch.org/index.php/America's_Future_Foundation</v>
      </c>
      <c r="O1562" s="3" t="str">
        <f>IF(VLOOKUP(D1562,'Resources Final'!A:G,7,FALSE)=0,"",VLOOKUP(D1562,'Resources Final'!A:G,7,FALSE))</f>
        <v>Sourcewatch</v>
      </c>
    </row>
    <row r="1563" spans="1:15" x14ac:dyDescent="0.2">
      <c r="A1563" s="11">
        <v>990</v>
      </c>
      <c r="B1563" s="11" t="str">
        <f t="shared" si="35"/>
        <v>Charles G. Koch Charitable Foundation_Andrew College20146000</v>
      </c>
      <c r="C1563" s="11" t="s">
        <v>19</v>
      </c>
      <c r="D1563" s="11" t="s">
        <v>230</v>
      </c>
      <c r="E1563" s="11" t="s">
        <v>230</v>
      </c>
      <c r="F1563" s="4">
        <v>6000</v>
      </c>
      <c r="G1563" s="3">
        <v>2014</v>
      </c>
      <c r="H1563" s="3" t="s">
        <v>21</v>
      </c>
      <c r="I1563" s="12"/>
      <c r="J1563" s="3">
        <v>10</v>
      </c>
      <c r="K1563" s="3" t="str">
        <f>IF(VLOOKUP(D1563,'Resources Final'!A:C,3,FALSE)=0,"",VLOOKUP(D1563,'Resources Final'!A:C,3,FALSE))</f>
        <v/>
      </c>
      <c r="L1563" s="3" t="str">
        <f>IF(VLOOKUP(D1563,'Resources Final'!A:D,4,FALSE)=0,"",VLOOKUP(D1563,'Resources Final'!A:D,4,FALSE))</f>
        <v>Y</v>
      </c>
      <c r="M1563" s="3" t="str">
        <f>IF(VLOOKUP(D1563,'Resources Final'!A:E,5,FALSE)=0,"",VLOOKUP(D1563,'Resources Final'!A:E,5,FALSE))</f>
        <v/>
      </c>
      <c r="N1563" s="7" t="str">
        <f>IF(VLOOKUP(D1563,'Resources Final'!A:F,6,FALSE)=0,"",VLOOKUP(D1563,'Resources Final'!A:F,6,FALSE))</f>
        <v/>
      </c>
      <c r="O1563" s="3" t="str">
        <f>IF(VLOOKUP(D1563,'Resources Final'!A:G,7,FALSE)=0,"",VLOOKUP(D1563,'Resources Final'!A:G,7,FALSE))</f>
        <v/>
      </c>
    </row>
    <row r="1564" spans="1:15" x14ac:dyDescent="0.2">
      <c r="A1564" s="11">
        <v>990</v>
      </c>
      <c r="B1564" s="11" t="str">
        <f t="shared" si="35"/>
        <v>Charles G. Koch Charitable Foundation_Appalachian State University ASU2014500</v>
      </c>
      <c r="C1564" s="11" t="s">
        <v>19</v>
      </c>
      <c r="D1564" s="11" t="s">
        <v>247</v>
      </c>
      <c r="E1564" s="11" t="s">
        <v>246</v>
      </c>
      <c r="F1564" s="4">
        <v>500</v>
      </c>
      <c r="G1564" s="3">
        <v>2014</v>
      </c>
      <c r="H1564" s="3" t="s">
        <v>21</v>
      </c>
      <c r="I1564" s="12"/>
      <c r="J1564" s="3">
        <v>11</v>
      </c>
      <c r="K1564" s="3" t="str">
        <f>IF(VLOOKUP(D1564,'Resources Final'!A:C,3,FALSE)=0,"",VLOOKUP(D1564,'Resources Final'!A:C,3,FALSE))</f>
        <v/>
      </c>
      <c r="L1564" s="3" t="str">
        <f>IF(VLOOKUP(D1564,'Resources Final'!A:D,4,FALSE)=0,"",VLOOKUP(D1564,'Resources Final'!A:D,4,FALSE))</f>
        <v>Y</v>
      </c>
      <c r="M1564" s="3" t="str">
        <f>IF(VLOOKUP(D1564,'Resources Final'!A:E,5,FALSE)=0,"",VLOOKUP(D1564,'Resources Final'!A:E,5,FALSE))</f>
        <v/>
      </c>
      <c r="N1564" s="7" t="str">
        <f>IF(VLOOKUP(D1564,'Resources Final'!A:F,6,FALSE)=0,"",VLOOKUP(D1564,'Resources Final'!A:F,6,FALSE))</f>
        <v/>
      </c>
      <c r="O1564" s="3" t="str">
        <f>IF(VLOOKUP(D1564,'Resources Final'!A:G,7,FALSE)=0,"",VLOOKUP(D1564,'Resources Final'!A:G,7,FALSE))</f>
        <v/>
      </c>
    </row>
    <row r="1565" spans="1:15" x14ac:dyDescent="0.2">
      <c r="A1565" s="11">
        <v>990</v>
      </c>
      <c r="B1565" s="11" t="str">
        <f t="shared" si="35"/>
        <v>Charles G. Koch Charitable Foundation_Arizona Christian University20147000</v>
      </c>
      <c r="C1565" s="11" t="s">
        <v>19</v>
      </c>
      <c r="D1565" s="11" t="s">
        <v>256</v>
      </c>
      <c r="E1565" s="11" t="s">
        <v>256</v>
      </c>
      <c r="F1565" s="4">
        <v>7000</v>
      </c>
      <c r="G1565" s="3">
        <v>2014</v>
      </c>
      <c r="H1565" s="3" t="s">
        <v>21</v>
      </c>
      <c r="I1565" s="12"/>
      <c r="J1565" s="3">
        <v>12</v>
      </c>
      <c r="K1565" s="3" t="str">
        <f>IF(VLOOKUP(D1565,'Resources Final'!A:C,3,FALSE)=0,"",VLOOKUP(D1565,'Resources Final'!A:C,3,FALSE))</f>
        <v/>
      </c>
      <c r="L1565" s="3" t="str">
        <f>IF(VLOOKUP(D1565,'Resources Final'!A:D,4,FALSE)=0,"",VLOOKUP(D1565,'Resources Final'!A:D,4,FALSE))</f>
        <v>Y</v>
      </c>
      <c r="M1565" s="3" t="str">
        <f>IF(VLOOKUP(D1565,'Resources Final'!A:E,5,FALSE)=0,"",VLOOKUP(D1565,'Resources Final'!A:E,5,FALSE))</f>
        <v/>
      </c>
      <c r="N1565" s="7" t="str">
        <f>IF(VLOOKUP(D1565,'Resources Final'!A:F,6,FALSE)=0,"",VLOOKUP(D1565,'Resources Final'!A:F,6,FALSE))</f>
        <v/>
      </c>
      <c r="O1565" s="3" t="str">
        <f>IF(VLOOKUP(D1565,'Resources Final'!A:G,7,FALSE)=0,"",VLOOKUP(D1565,'Resources Final'!A:G,7,FALSE))</f>
        <v/>
      </c>
    </row>
    <row r="1566" spans="1:15" x14ac:dyDescent="0.2">
      <c r="A1566" s="11">
        <v>990</v>
      </c>
      <c r="B1566" s="11" t="str">
        <f t="shared" si="35"/>
        <v>Charles G. Koch Charitable Foundation_Arizona State University Foundation2014230700</v>
      </c>
      <c r="C1566" s="11" t="s">
        <v>19</v>
      </c>
      <c r="D1566" s="11" t="s">
        <v>258</v>
      </c>
      <c r="E1566" s="11" t="s">
        <v>259</v>
      </c>
      <c r="F1566" s="4">
        <v>230700</v>
      </c>
      <c r="G1566" s="3">
        <v>2014</v>
      </c>
      <c r="H1566" s="3" t="s">
        <v>21</v>
      </c>
      <c r="I1566" s="12" t="s">
        <v>4235</v>
      </c>
      <c r="J1566" s="3">
        <v>13</v>
      </c>
      <c r="K1566" s="3" t="str">
        <f>IF(VLOOKUP(D1566,'Resources Final'!A:C,3,FALSE)=0,"",VLOOKUP(D1566,'Resources Final'!A:C,3,FALSE))</f>
        <v/>
      </c>
      <c r="L1566" s="3" t="str">
        <f>IF(VLOOKUP(D1566,'Resources Final'!A:D,4,FALSE)=0,"",VLOOKUP(D1566,'Resources Final'!A:D,4,FALSE))</f>
        <v>Y</v>
      </c>
      <c r="M1566" s="3" t="str">
        <f>IF(VLOOKUP(D1566,'Resources Final'!A:E,5,FALSE)=0,"",VLOOKUP(D1566,'Resources Final'!A:E,5,FALSE))</f>
        <v/>
      </c>
      <c r="N1566" s="7" t="str">
        <f>IF(VLOOKUP(D1566,'Resources Final'!A:F,6,FALSE)=0,"",VLOOKUP(D1566,'Resources Final'!A:F,6,FALSE))</f>
        <v/>
      </c>
      <c r="O1566" s="3" t="str">
        <f>IF(VLOOKUP(D1566,'Resources Final'!A:G,7,FALSE)=0,"",VLOOKUP(D1566,'Resources Final'!A:G,7,FALSE))</f>
        <v/>
      </c>
    </row>
    <row r="1567" spans="1:15" x14ac:dyDescent="0.2">
      <c r="A1567" s="11">
        <v>990</v>
      </c>
      <c r="B1567" s="11" t="str">
        <f t="shared" si="35"/>
        <v>Charles G. Koch Charitable Foundation_Ashland University201420000</v>
      </c>
      <c r="C1567" s="11" t="s">
        <v>19</v>
      </c>
      <c r="D1567" s="11" t="s">
        <v>271</v>
      </c>
      <c r="E1567" s="11" t="s">
        <v>271</v>
      </c>
      <c r="F1567" s="4">
        <v>20000</v>
      </c>
      <c r="G1567" s="3">
        <v>2014</v>
      </c>
      <c r="H1567" s="3" t="s">
        <v>21</v>
      </c>
      <c r="I1567" s="12"/>
      <c r="J1567" s="3">
        <v>14</v>
      </c>
      <c r="K1567" s="3" t="str">
        <f>IF(VLOOKUP(D1567,'Resources Final'!A:C,3,FALSE)=0,"",VLOOKUP(D1567,'Resources Final'!A:C,3,FALSE))</f>
        <v/>
      </c>
      <c r="L1567" s="3" t="str">
        <f>IF(VLOOKUP(D1567,'Resources Final'!A:D,4,FALSE)=0,"",VLOOKUP(D1567,'Resources Final'!A:D,4,FALSE))</f>
        <v>Y</v>
      </c>
      <c r="M1567" s="3" t="str">
        <f>IF(VLOOKUP(D1567,'Resources Final'!A:E,5,FALSE)=0,"",VLOOKUP(D1567,'Resources Final'!A:E,5,FALSE))</f>
        <v/>
      </c>
      <c r="N1567" s="7" t="str">
        <f>IF(VLOOKUP(D1567,'Resources Final'!A:F,6,FALSE)=0,"",VLOOKUP(D1567,'Resources Final'!A:F,6,FALSE))</f>
        <v/>
      </c>
      <c r="O1567" s="3" t="str">
        <f>IF(VLOOKUP(D1567,'Resources Final'!A:G,7,FALSE)=0,"",VLOOKUP(D1567,'Resources Final'!A:G,7,FALSE))</f>
        <v/>
      </c>
    </row>
    <row r="1568" spans="1:15" x14ac:dyDescent="0.2">
      <c r="A1568" s="11">
        <v>990</v>
      </c>
      <c r="B1568" s="11" t="str">
        <f t="shared" si="35"/>
        <v>Charles G. Koch Charitable Foundation_Atlas Economic Research Foundation201425000</v>
      </c>
      <c r="C1568" s="11" t="s">
        <v>19</v>
      </c>
      <c r="D1568" s="11" t="s">
        <v>286</v>
      </c>
      <c r="E1568" s="11" t="s">
        <v>286</v>
      </c>
      <c r="F1568" s="4">
        <v>25000</v>
      </c>
      <c r="G1568" s="3">
        <v>2014</v>
      </c>
      <c r="H1568" s="3" t="s">
        <v>21</v>
      </c>
      <c r="I1568" s="12"/>
      <c r="J1568" s="3">
        <v>15</v>
      </c>
      <c r="K1568" s="3" t="str">
        <f>IF(VLOOKUP(D1568,'Resources Final'!A:C,3,FALSE)=0,"",VLOOKUP(D1568,'Resources Final'!A:C,3,FALSE))</f>
        <v/>
      </c>
      <c r="L1568" s="3" t="str">
        <f>IF(VLOOKUP(D1568,'Resources Final'!A:D,4,FALSE)=0,"",VLOOKUP(D1568,'Resources Final'!A:D,4,FALSE))</f>
        <v/>
      </c>
      <c r="M1568" s="3" t="str">
        <f>IF(VLOOKUP(D1568,'Resources Final'!A:E,5,FALSE)=0,"",VLOOKUP(D1568,'Resources Final'!A:E,5,FALSE))</f>
        <v/>
      </c>
      <c r="N1568" s="7" t="str">
        <f>IF(VLOOKUP(D1568,'Resources Final'!A:F,6,FALSE)=0,"",VLOOKUP(D1568,'Resources Final'!A:F,6,FALSE))</f>
        <v>https://www.desmogblog.com/atlas-economic-research-foundation</v>
      </c>
      <c r="O1568" s="3" t="str">
        <f>IF(VLOOKUP(D1568,'Resources Final'!A:G,7,FALSE)=0,"",VLOOKUP(D1568,'Resources Final'!A:G,7,FALSE))</f>
        <v>Desmog</v>
      </c>
    </row>
    <row r="1569" spans="1:15" x14ac:dyDescent="0.2">
      <c r="A1569" s="11">
        <v>990</v>
      </c>
      <c r="B1569" s="11" t="str">
        <f t="shared" si="35"/>
        <v>Charles G. Koch Charitable Foundation_Austin Peay State University20141200</v>
      </c>
      <c r="C1569" s="11" t="s">
        <v>19</v>
      </c>
      <c r="D1569" s="11" t="s">
        <v>295</v>
      </c>
      <c r="E1569" s="11" t="s">
        <v>295</v>
      </c>
      <c r="F1569" s="4">
        <v>1200</v>
      </c>
      <c r="G1569" s="3">
        <v>2014</v>
      </c>
      <c r="H1569" s="3" t="s">
        <v>21</v>
      </c>
      <c r="I1569" s="12"/>
      <c r="J1569" s="3">
        <v>16</v>
      </c>
      <c r="K1569" s="3" t="str">
        <f>IF(VLOOKUP(D1569,'Resources Final'!A:C,3,FALSE)=0,"",VLOOKUP(D1569,'Resources Final'!A:C,3,FALSE))</f>
        <v/>
      </c>
      <c r="L1569" s="3" t="str">
        <f>IF(VLOOKUP(D1569,'Resources Final'!A:D,4,FALSE)=0,"",VLOOKUP(D1569,'Resources Final'!A:D,4,FALSE))</f>
        <v>Y</v>
      </c>
      <c r="M1569" s="3" t="str">
        <f>IF(VLOOKUP(D1569,'Resources Final'!A:E,5,FALSE)=0,"",VLOOKUP(D1569,'Resources Final'!A:E,5,FALSE))</f>
        <v/>
      </c>
      <c r="N1569" s="7" t="str">
        <f>IF(VLOOKUP(D1569,'Resources Final'!A:F,6,FALSE)=0,"",VLOOKUP(D1569,'Resources Final'!A:F,6,FALSE))</f>
        <v/>
      </c>
      <c r="O1569" s="3" t="str">
        <f>IF(VLOOKUP(D1569,'Resources Final'!A:G,7,FALSE)=0,"",VLOOKUP(D1569,'Resources Final'!A:G,7,FALSE))</f>
        <v/>
      </c>
    </row>
    <row r="1570" spans="1:15" x14ac:dyDescent="0.2">
      <c r="A1570" s="11">
        <v>990</v>
      </c>
      <c r="B1570" s="11" t="str">
        <f t="shared" si="35"/>
        <v>Charles G. Koch Charitable Foundation_Ave Maria University20146500</v>
      </c>
      <c r="C1570" s="11" t="s">
        <v>19</v>
      </c>
      <c r="D1570" s="11" t="s">
        <v>297</v>
      </c>
      <c r="E1570" s="11" t="s">
        <v>297</v>
      </c>
      <c r="F1570" s="4">
        <v>6500</v>
      </c>
      <c r="G1570" s="3">
        <v>2014</v>
      </c>
      <c r="H1570" s="3" t="s">
        <v>21</v>
      </c>
      <c r="I1570" s="12"/>
      <c r="J1570" s="3">
        <v>17</v>
      </c>
      <c r="K1570" s="3" t="str">
        <f>IF(VLOOKUP(D1570,'Resources Final'!A:C,3,FALSE)=0,"",VLOOKUP(D1570,'Resources Final'!A:C,3,FALSE))</f>
        <v/>
      </c>
      <c r="L1570" s="3" t="str">
        <f>IF(VLOOKUP(D1570,'Resources Final'!A:D,4,FALSE)=0,"",VLOOKUP(D1570,'Resources Final'!A:D,4,FALSE))</f>
        <v>Y</v>
      </c>
      <c r="M1570" s="3" t="str">
        <f>IF(VLOOKUP(D1570,'Resources Final'!A:E,5,FALSE)=0,"",VLOOKUP(D1570,'Resources Final'!A:E,5,FALSE))</f>
        <v/>
      </c>
      <c r="N1570" s="7" t="str">
        <f>IF(VLOOKUP(D1570,'Resources Final'!A:F,6,FALSE)=0,"",VLOOKUP(D1570,'Resources Final'!A:F,6,FALSE))</f>
        <v/>
      </c>
      <c r="O1570" s="3" t="str">
        <f>IF(VLOOKUP(D1570,'Resources Final'!A:G,7,FALSE)=0,"",VLOOKUP(D1570,'Resources Final'!A:G,7,FALSE))</f>
        <v/>
      </c>
    </row>
    <row r="1571" spans="1:15" x14ac:dyDescent="0.2">
      <c r="A1571" s="11">
        <v>990</v>
      </c>
      <c r="B1571" s="11" t="str">
        <f t="shared" si="35"/>
        <v>Charles G. Koch Charitable Foundation_Ayn Rand Institute (ARI)201433000</v>
      </c>
      <c r="C1571" s="11" t="s">
        <v>19</v>
      </c>
      <c r="D1571" s="11" t="s">
        <v>299</v>
      </c>
      <c r="E1571" s="11" t="s">
        <v>299</v>
      </c>
      <c r="F1571" s="4">
        <v>33000</v>
      </c>
      <c r="G1571" s="3">
        <v>2014</v>
      </c>
      <c r="H1571" s="3" t="s">
        <v>21</v>
      </c>
      <c r="I1571" s="12"/>
      <c r="J1571" s="3">
        <v>18</v>
      </c>
      <c r="K1571" s="3" t="str">
        <f>IF(VLOOKUP(D1571,'Resources Final'!A:C,3,FALSE)=0,"",VLOOKUP(D1571,'Resources Final'!A:C,3,FALSE))</f>
        <v/>
      </c>
      <c r="L1571" s="3" t="str">
        <f>IF(VLOOKUP(D1571,'Resources Final'!A:D,4,FALSE)=0,"",VLOOKUP(D1571,'Resources Final'!A:D,4,FALSE))</f>
        <v/>
      </c>
      <c r="M1571" s="3" t="str">
        <f>IF(VLOOKUP(D1571,'Resources Final'!A:E,5,FALSE)=0,"",VLOOKUP(D1571,'Resources Final'!A:E,5,FALSE))</f>
        <v/>
      </c>
      <c r="N1571" s="7" t="str">
        <f>IF(VLOOKUP(D1571,'Resources Final'!A:F,6,FALSE)=0,"",VLOOKUP(D1571,'Resources Final'!A:F,6,FALSE))</f>
        <v>https://www.desmogblog.com/ayn-rand-institute</v>
      </c>
      <c r="O1571" s="3" t="str">
        <f>IF(VLOOKUP(D1571,'Resources Final'!A:G,7,FALSE)=0,"",VLOOKUP(D1571,'Resources Final'!A:G,7,FALSE))</f>
        <v>Desmog</v>
      </c>
    </row>
    <row r="1572" spans="1:15" x14ac:dyDescent="0.2">
      <c r="A1572" s="11">
        <v>990</v>
      </c>
      <c r="B1572" s="11" t="str">
        <f t="shared" si="35"/>
        <v>Charles G. Koch Charitable Foundation_Azusa Pacific University201418000</v>
      </c>
      <c r="C1572" s="11" t="s">
        <v>19</v>
      </c>
      <c r="D1572" s="11" t="s">
        <v>301</v>
      </c>
      <c r="E1572" s="11" t="s">
        <v>301</v>
      </c>
      <c r="F1572" s="4">
        <v>18000</v>
      </c>
      <c r="G1572" s="3">
        <v>2014</v>
      </c>
      <c r="H1572" s="3" t="s">
        <v>21</v>
      </c>
      <c r="I1572" s="12"/>
      <c r="J1572" s="3">
        <v>19</v>
      </c>
      <c r="K1572" s="3" t="str">
        <f>IF(VLOOKUP(D1572,'Resources Final'!A:C,3,FALSE)=0,"",VLOOKUP(D1572,'Resources Final'!A:C,3,FALSE))</f>
        <v/>
      </c>
      <c r="L1572" s="3" t="str">
        <f>IF(VLOOKUP(D1572,'Resources Final'!A:D,4,FALSE)=0,"",VLOOKUP(D1572,'Resources Final'!A:D,4,FALSE))</f>
        <v>Y</v>
      </c>
      <c r="M1572" s="3" t="str">
        <f>IF(VLOOKUP(D1572,'Resources Final'!A:E,5,FALSE)=0,"",VLOOKUP(D1572,'Resources Final'!A:E,5,FALSE))</f>
        <v/>
      </c>
      <c r="N1572" s="7" t="str">
        <f>IF(VLOOKUP(D1572,'Resources Final'!A:F,6,FALSE)=0,"",VLOOKUP(D1572,'Resources Final'!A:F,6,FALSE))</f>
        <v/>
      </c>
      <c r="O1572" s="3" t="str">
        <f>IF(VLOOKUP(D1572,'Resources Final'!A:G,7,FALSE)=0,"",VLOOKUP(D1572,'Resources Final'!A:G,7,FALSE))</f>
        <v/>
      </c>
    </row>
    <row r="1573" spans="1:15" x14ac:dyDescent="0.2">
      <c r="A1573" s="11">
        <v>990</v>
      </c>
      <c r="B1573" s="11" t="str">
        <f t="shared" ref="B1573:B1636" si="36">C1573&amp;"_"&amp;D1573&amp;G1573&amp;F1573</f>
        <v>Charles G. Koch Charitable Foundation_Ball State University20149000</v>
      </c>
      <c r="C1573" s="11" t="s">
        <v>19</v>
      </c>
      <c r="D1573" s="11" t="s">
        <v>342</v>
      </c>
      <c r="E1573" s="11" t="s">
        <v>342</v>
      </c>
      <c r="F1573" s="4">
        <v>9000</v>
      </c>
      <c r="G1573" s="3">
        <v>2014</v>
      </c>
      <c r="H1573" s="3" t="s">
        <v>21</v>
      </c>
      <c r="I1573" s="12"/>
      <c r="J1573" s="3">
        <v>20</v>
      </c>
      <c r="K1573" s="3" t="str">
        <f>IF(VLOOKUP(D1573,'Resources Final'!A:C,3,FALSE)=0,"",VLOOKUP(D1573,'Resources Final'!A:C,3,FALSE))</f>
        <v/>
      </c>
      <c r="L1573" s="3" t="str">
        <f>IF(VLOOKUP(D1573,'Resources Final'!A:D,4,FALSE)=0,"",VLOOKUP(D1573,'Resources Final'!A:D,4,FALSE))</f>
        <v>Y</v>
      </c>
      <c r="M1573" s="3" t="str">
        <f>IF(VLOOKUP(D1573,'Resources Final'!A:E,5,FALSE)=0,"",VLOOKUP(D1573,'Resources Final'!A:E,5,FALSE))</f>
        <v/>
      </c>
      <c r="N1573" s="7" t="str">
        <f>IF(VLOOKUP(D1573,'Resources Final'!A:F,6,FALSE)=0,"",VLOOKUP(D1573,'Resources Final'!A:F,6,FALSE))</f>
        <v/>
      </c>
      <c r="O1573" s="3" t="str">
        <f>IF(VLOOKUP(D1573,'Resources Final'!A:G,7,FALSE)=0,"",VLOOKUP(D1573,'Resources Final'!A:G,7,FALSE))</f>
        <v/>
      </c>
    </row>
    <row r="1574" spans="1:15" x14ac:dyDescent="0.2">
      <c r="A1574" s="11">
        <v>990</v>
      </c>
      <c r="B1574" s="11" t="str">
        <f t="shared" si="36"/>
        <v>Charles G. Koch Charitable Foundation_Barton College20146000</v>
      </c>
      <c r="C1574" s="11" t="s">
        <v>19</v>
      </c>
      <c r="D1574" s="11" t="s">
        <v>357</v>
      </c>
      <c r="E1574" s="11" t="s">
        <v>357</v>
      </c>
      <c r="F1574" s="4">
        <v>6000</v>
      </c>
      <c r="G1574" s="3">
        <v>2014</v>
      </c>
      <c r="H1574" s="3" t="s">
        <v>21</v>
      </c>
      <c r="I1574" s="12"/>
      <c r="J1574" s="3">
        <v>21</v>
      </c>
      <c r="K1574" s="3" t="str">
        <f>IF(VLOOKUP(D1574,'Resources Final'!A:C,3,FALSE)=0,"",VLOOKUP(D1574,'Resources Final'!A:C,3,FALSE))</f>
        <v/>
      </c>
      <c r="L1574" s="3" t="str">
        <f>IF(VLOOKUP(D1574,'Resources Final'!A:D,4,FALSE)=0,"",VLOOKUP(D1574,'Resources Final'!A:D,4,FALSE))</f>
        <v>Y</v>
      </c>
      <c r="M1574" s="3" t="str">
        <f>IF(VLOOKUP(D1574,'Resources Final'!A:E,5,FALSE)=0,"",VLOOKUP(D1574,'Resources Final'!A:E,5,FALSE))</f>
        <v/>
      </c>
      <c r="N1574" s="7" t="str">
        <f>IF(VLOOKUP(D1574,'Resources Final'!A:F,6,FALSE)=0,"",VLOOKUP(D1574,'Resources Final'!A:F,6,FALSE))</f>
        <v/>
      </c>
      <c r="O1574" s="3" t="str">
        <f>IF(VLOOKUP(D1574,'Resources Final'!A:G,7,FALSE)=0,"",VLOOKUP(D1574,'Resources Final'!A:G,7,FALSE))</f>
        <v/>
      </c>
    </row>
    <row r="1575" spans="1:15" x14ac:dyDescent="0.2">
      <c r="A1575" s="11">
        <v>990</v>
      </c>
      <c r="B1575" s="11" t="str">
        <f t="shared" si="36"/>
        <v>Charles G. Koch Charitable Foundation_Baylor University201412500</v>
      </c>
      <c r="C1575" s="11" t="s">
        <v>19</v>
      </c>
      <c r="D1575" s="11" t="s">
        <v>366</v>
      </c>
      <c r="E1575" s="11" t="s">
        <v>366</v>
      </c>
      <c r="F1575" s="4">
        <v>12500</v>
      </c>
      <c r="G1575" s="3">
        <v>2014</v>
      </c>
      <c r="H1575" s="3" t="s">
        <v>21</v>
      </c>
      <c r="I1575" s="12"/>
      <c r="J1575" s="3">
        <v>22</v>
      </c>
      <c r="K1575" s="3" t="str">
        <f>IF(VLOOKUP(D1575,'Resources Final'!A:C,3,FALSE)=0,"",VLOOKUP(D1575,'Resources Final'!A:C,3,FALSE))</f>
        <v/>
      </c>
      <c r="L1575" s="3" t="str">
        <f>IF(VLOOKUP(D1575,'Resources Final'!A:D,4,FALSE)=0,"",VLOOKUP(D1575,'Resources Final'!A:D,4,FALSE))</f>
        <v>Y</v>
      </c>
      <c r="M1575" s="3" t="str">
        <f>IF(VLOOKUP(D1575,'Resources Final'!A:E,5,FALSE)=0,"",VLOOKUP(D1575,'Resources Final'!A:E,5,FALSE))</f>
        <v/>
      </c>
      <c r="N1575" s="7" t="str">
        <f>IF(VLOOKUP(D1575,'Resources Final'!A:F,6,FALSE)=0,"",VLOOKUP(D1575,'Resources Final'!A:F,6,FALSE))</f>
        <v/>
      </c>
      <c r="O1575" s="3" t="str">
        <f>IF(VLOOKUP(D1575,'Resources Final'!A:G,7,FALSE)=0,"",VLOOKUP(D1575,'Resources Final'!A:G,7,FALSE))</f>
        <v/>
      </c>
    </row>
    <row r="1576" spans="1:15" x14ac:dyDescent="0.2">
      <c r="A1576" s="11">
        <v>990</v>
      </c>
      <c r="B1576" s="11" t="str">
        <f t="shared" si="36"/>
        <v>Charles G. Koch Charitable Foundation_Beloit College20147000</v>
      </c>
      <c r="C1576" s="11" t="s">
        <v>19</v>
      </c>
      <c r="D1576" s="11" t="s">
        <v>392</v>
      </c>
      <c r="E1576" s="11" t="s">
        <v>392</v>
      </c>
      <c r="F1576" s="4">
        <v>7000</v>
      </c>
      <c r="G1576" s="3">
        <v>2014</v>
      </c>
      <c r="H1576" s="3" t="s">
        <v>21</v>
      </c>
      <c r="I1576" s="12"/>
      <c r="J1576" s="3">
        <v>23</v>
      </c>
      <c r="K1576" s="3" t="str">
        <f>IF(VLOOKUP(D1576,'Resources Final'!A:C,3,FALSE)=0,"",VLOOKUP(D1576,'Resources Final'!A:C,3,FALSE))</f>
        <v/>
      </c>
      <c r="L1576" s="3" t="str">
        <f>IF(VLOOKUP(D1576,'Resources Final'!A:D,4,FALSE)=0,"",VLOOKUP(D1576,'Resources Final'!A:D,4,FALSE))</f>
        <v>Y</v>
      </c>
      <c r="M1576" s="3" t="str">
        <f>IF(VLOOKUP(D1576,'Resources Final'!A:E,5,FALSE)=0,"",VLOOKUP(D1576,'Resources Final'!A:E,5,FALSE))</f>
        <v/>
      </c>
      <c r="N1576" s="7" t="str">
        <f>IF(VLOOKUP(D1576,'Resources Final'!A:F,6,FALSE)=0,"",VLOOKUP(D1576,'Resources Final'!A:F,6,FALSE))</f>
        <v/>
      </c>
      <c r="O1576" s="3" t="str">
        <f>IF(VLOOKUP(D1576,'Resources Final'!A:G,7,FALSE)=0,"",VLOOKUP(D1576,'Resources Final'!A:G,7,FALSE))</f>
        <v/>
      </c>
    </row>
    <row r="1577" spans="1:15" x14ac:dyDescent="0.2">
      <c r="A1577" s="11">
        <v>990</v>
      </c>
      <c r="B1577" s="11" t="str">
        <f t="shared" si="36"/>
        <v>Charles G. Koch Charitable Foundation_Benedictine College20149500</v>
      </c>
      <c r="C1577" s="11" t="s">
        <v>19</v>
      </c>
      <c r="D1577" s="11" t="s">
        <v>395</v>
      </c>
      <c r="E1577" s="11" t="s">
        <v>395</v>
      </c>
      <c r="F1577" s="4">
        <v>9500</v>
      </c>
      <c r="G1577" s="3">
        <v>2014</v>
      </c>
      <c r="H1577" s="3" t="s">
        <v>21</v>
      </c>
      <c r="I1577" s="12"/>
      <c r="J1577" s="3">
        <v>24</v>
      </c>
      <c r="K1577" s="3" t="str">
        <f>IF(VLOOKUP(D1577,'Resources Final'!A:C,3,FALSE)=0,"",VLOOKUP(D1577,'Resources Final'!A:C,3,FALSE))</f>
        <v/>
      </c>
      <c r="L1577" s="3" t="str">
        <f>IF(VLOOKUP(D1577,'Resources Final'!A:D,4,FALSE)=0,"",VLOOKUP(D1577,'Resources Final'!A:D,4,FALSE))</f>
        <v>Y</v>
      </c>
      <c r="M1577" s="3" t="str">
        <f>IF(VLOOKUP(D1577,'Resources Final'!A:E,5,FALSE)=0,"",VLOOKUP(D1577,'Resources Final'!A:E,5,FALSE))</f>
        <v/>
      </c>
      <c r="N1577" s="7" t="str">
        <f>IF(VLOOKUP(D1577,'Resources Final'!A:F,6,FALSE)=0,"",VLOOKUP(D1577,'Resources Final'!A:F,6,FALSE))</f>
        <v/>
      </c>
      <c r="O1577" s="3" t="str">
        <f>IF(VLOOKUP(D1577,'Resources Final'!A:G,7,FALSE)=0,"",VLOOKUP(D1577,'Resources Final'!A:G,7,FALSE))</f>
        <v/>
      </c>
    </row>
    <row r="1578" spans="1:15" x14ac:dyDescent="0.2">
      <c r="A1578" s="11">
        <v>990</v>
      </c>
      <c r="B1578" s="11" t="str">
        <f t="shared" si="36"/>
        <v>Charles G. Koch Charitable Foundation_Berry College20146800</v>
      </c>
      <c r="C1578" s="11" t="s">
        <v>19</v>
      </c>
      <c r="D1578" s="11" t="s">
        <v>413</v>
      </c>
      <c r="E1578" s="11" t="s">
        <v>413</v>
      </c>
      <c r="F1578" s="4">
        <v>6800</v>
      </c>
      <c r="G1578" s="3">
        <v>2014</v>
      </c>
      <c r="H1578" s="3" t="s">
        <v>21</v>
      </c>
      <c r="I1578" s="12"/>
      <c r="J1578" s="3">
        <v>25</v>
      </c>
      <c r="K1578" s="3" t="str">
        <f>IF(VLOOKUP(D1578,'Resources Final'!A:C,3,FALSE)=0,"",VLOOKUP(D1578,'Resources Final'!A:C,3,FALSE))</f>
        <v/>
      </c>
      <c r="L1578" s="3" t="str">
        <f>IF(VLOOKUP(D1578,'Resources Final'!A:D,4,FALSE)=0,"",VLOOKUP(D1578,'Resources Final'!A:D,4,FALSE))</f>
        <v>Y</v>
      </c>
      <c r="M1578" s="3" t="str">
        <f>IF(VLOOKUP(D1578,'Resources Final'!A:E,5,FALSE)=0,"",VLOOKUP(D1578,'Resources Final'!A:E,5,FALSE))</f>
        <v/>
      </c>
      <c r="N1578" s="7" t="str">
        <f>IF(VLOOKUP(D1578,'Resources Final'!A:F,6,FALSE)=0,"",VLOOKUP(D1578,'Resources Final'!A:F,6,FALSE))</f>
        <v/>
      </c>
      <c r="O1578" s="3" t="str">
        <f>IF(VLOOKUP(D1578,'Resources Final'!A:G,7,FALSE)=0,"",VLOOKUP(D1578,'Resources Final'!A:G,7,FALSE))</f>
        <v/>
      </c>
    </row>
    <row r="1579" spans="1:15" x14ac:dyDescent="0.2">
      <c r="A1579" s="11">
        <v>990</v>
      </c>
      <c r="B1579" s="11" t="str">
        <f t="shared" si="36"/>
        <v>Charles G. Koch Charitable Foundation_Bill of Rights Institute2014380000</v>
      </c>
      <c r="C1579" s="11" t="s">
        <v>19</v>
      </c>
      <c r="D1579" s="11" t="s">
        <v>428</v>
      </c>
      <c r="E1579" s="11" t="s">
        <v>428</v>
      </c>
      <c r="F1579" s="4">
        <v>380000</v>
      </c>
      <c r="G1579" s="3">
        <v>2014</v>
      </c>
      <c r="H1579" s="3" t="s">
        <v>21</v>
      </c>
      <c r="I1579" s="12"/>
      <c r="J1579" s="3">
        <v>26</v>
      </c>
      <c r="K1579" s="3" t="str">
        <f>IF(VLOOKUP(D1579,'Resources Final'!A:C,3,FALSE)=0,"",VLOOKUP(D1579,'Resources Final'!A:C,3,FALSE))</f>
        <v/>
      </c>
      <c r="L1579" s="3" t="str">
        <f>IF(VLOOKUP(D1579,'Resources Final'!A:D,4,FALSE)=0,"",VLOOKUP(D1579,'Resources Final'!A:D,4,FALSE))</f>
        <v/>
      </c>
      <c r="M1579" s="3" t="str">
        <f>IF(VLOOKUP(D1579,'Resources Final'!A:E,5,FALSE)=0,"",VLOOKUP(D1579,'Resources Final'!A:E,5,FALSE))</f>
        <v/>
      </c>
      <c r="N1579" s="7" t="str">
        <f>IF(VLOOKUP(D1579,'Resources Final'!A:F,6,FALSE)=0,"",VLOOKUP(D1579,'Resources Final'!A:F,6,FALSE))</f>
        <v>https://www.sourcewatch.org/index.php/Bill_of_Rights_Institute</v>
      </c>
      <c r="O1579" s="3" t="str">
        <f>IF(VLOOKUP(D1579,'Resources Final'!A:G,7,FALSE)=0,"",VLOOKUP(D1579,'Resources Final'!A:G,7,FALSE))</f>
        <v>Sourcewatch</v>
      </c>
    </row>
    <row r="1580" spans="1:15" x14ac:dyDescent="0.2">
      <c r="A1580" s="11">
        <v>990</v>
      </c>
      <c r="B1580" s="11" t="str">
        <f t="shared" si="36"/>
        <v>Charles G. Koch Charitable Foundation_Biola University20147500</v>
      </c>
      <c r="C1580" s="11" t="s">
        <v>19</v>
      </c>
      <c r="D1580" s="11" t="s">
        <v>431</v>
      </c>
      <c r="E1580" s="11" t="s">
        <v>431</v>
      </c>
      <c r="F1580" s="4">
        <v>7500</v>
      </c>
      <c r="G1580" s="3">
        <v>2014</v>
      </c>
      <c r="H1580" s="3" t="s">
        <v>21</v>
      </c>
      <c r="I1580" s="12"/>
      <c r="J1580" s="3">
        <v>27</v>
      </c>
      <c r="K1580" s="3" t="str">
        <f>IF(VLOOKUP(D1580,'Resources Final'!A:C,3,FALSE)=0,"",VLOOKUP(D1580,'Resources Final'!A:C,3,FALSE))</f>
        <v/>
      </c>
      <c r="L1580" s="3" t="str">
        <f>IF(VLOOKUP(D1580,'Resources Final'!A:D,4,FALSE)=0,"",VLOOKUP(D1580,'Resources Final'!A:D,4,FALSE))</f>
        <v>Y</v>
      </c>
      <c r="M1580" s="3" t="str">
        <f>IF(VLOOKUP(D1580,'Resources Final'!A:E,5,FALSE)=0,"",VLOOKUP(D1580,'Resources Final'!A:E,5,FALSE))</f>
        <v/>
      </c>
      <c r="N1580" s="7" t="str">
        <f>IF(VLOOKUP(D1580,'Resources Final'!A:F,6,FALSE)=0,"",VLOOKUP(D1580,'Resources Final'!A:F,6,FALSE))</f>
        <v/>
      </c>
      <c r="O1580" s="3" t="str">
        <f>IF(VLOOKUP(D1580,'Resources Final'!A:G,7,FALSE)=0,"",VLOOKUP(D1580,'Resources Final'!A:G,7,FALSE))</f>
        <v/>
      </c>
    </row>
    <row r="1581" spans="1:15" x14ac:dyDescent="0.2">
      <c r="A1581" s="11">
        <v>990</v>
      </c>
      <c r="B1581" s="11" t="str">
        <f t="shared" si="36"/>
        <v>Charles G. Koch Charitable Foundation_Boise State University Foundation201415000</v>
      </c>
      <c r="C1581" s="11" t="s">
        <v>19</v>
      </c>
      <c r="D1581" s="11" t="s">
        <v>461</v>
      </c>
      <c r="E1581" s="11" t="s">
        <v>4307</v>
      </c>
      <c r="F1581" s="4">
        <v>15000</v>
      </c>
      <c r="G1581" s="3">
        <v>2014</v>
      </c>
      <c r="H1581" s="3" t="s">
        <v>21</v>
      </c>
      <c r="I1581" s="12"/>
      <c r="J1581" s="3">
        <v>28</v>
      </c>
      <c r="K1581" s="3" t="str">
        <f>IF(VLOOKUP(D1581,'Resources Final'!A:C,3,FALSE)=0,"",VLOOKUP(D1581,'Resources Final'!A:C,3,FALSE))</f>
        <v/>
      </c>
      <c r="L1581" s="3" t="str">
        <f>IF(VLOOKUP(D1581,'Resources Final'!A:D,4,FALSE)=0,"",VLOOKUP(D1581,'Resources Final'!A:D,4,FALSE))</f>
        <v>Y</v>
      </c>
      <c r="M1581" s="3" t="str">
        <f>IF(VLOOKUP(D1581,'Resources Final'!A:E,5,FALSE)=0,"",VLOOKUP(D1581,'Resources Final'!A:E,5,FALSE))</f>
        <v/>
      </c>
      <c r="N1581" s="7" t="str">
        <f>IF(VLOOKUP(D1581,'Resources Final'!A:F,6,FALSE)=0,"",VLOOKUP(D1581,'Resources Final'!A:F,6,FALSE))</f>
        <v/>
      </c>
      <c r="O1581" s="3" t="str">
        <f>IF(VLOOKUP(D1581,'Resources Final'!A:G,7,FALSE)=0,"",VLOOKUP(D1581,'Resources Final'!A:G,7,FALSE))</f>
        <v/>
      </c>
    </row>
    <row r="1582" spans="1:15" x14ac:dyDescent="0.2">
      <c r="A1582" s="11">
        <v>990</v>
      </c>
      <c r="B1582" s="11" t="str">
        <f t="shared" si="36"/>
        <v>Charles G. Koch Charitable Foundation_Bowling Green State University20148000</v>
      </c>
      <c r="C1582" s="11" t="s">
        <v>19</v>
      </c>
      <c r="D1582" s="11" t="s">
        <v>480</v>
      </c>
      <c r="E1582" s="11" t="s">
        <v>480</v>
      </c>
      <c r="F1582" s="4">
        <v>8000</v>
      </c>
      <c r="G1582" s="3">
        <v>2014</v>
      </c>
      <c r="H1582" s="3" t="s">
        <v>21</v>
      </c>
      <c r="I1582" s="12"/>
      <c r="J1582" s="3">
        <v>29</v>
      </c>
      <c r="K1582" s="3" t="str">
        <f>IF(VLOOKUP(D1582,'Resources Final'!A:C,3,FALSE)=0,"",VLOOKUP(D1582,'Resources Final'!A:C,3,FALSE))</f>
        <v/>
      </c>
      <c r="L1582" s="3" t="str">
        <f>IF(VLOOKUP(D1582,'Resources Final'!A:D,4,FALSE)=0,"",VLOOKUP(D1582,'Resources Final'!A:D,4,FALSE))</f>
        <v>Y</v>
      </c>
      <c r="M1582" s="3" t="str">
        <f>IF(VLOOKUP(D1582,'Resources Final'!A:E,5,FALSE)=0,"",VLOOKUP(D1582,'Resources Final'!A:E,5,FALSE))</f>
        <v/>
      </c>
      <c r="N1582" s="7" t="str">
        <f>IF(VLOOKUP(D1582,'Resources Final'!A:F,6,FALSE)=0,"",VLOOKUP(D1582,'Resources Final'!A:F,6,FALSE))</f>
        <v/>
      </c>
      <c r="O1582" s="3" t="str">
        <f>IF(VLOOKUP(D1582,'Resources Final'!A:G,7,FALSE)=0,"",VLOOKUP(D1582,'Resources Final'!A:G,7,FALSE))</f>
        <v/>
      </c>
    </row>
    <row r="1583" spans="1:15" x14ac:dyDescent="0.2">
      <c r="A1583" s="11">
        <v>990</v>
      </c>
      <c r="B1583" s="11" t="str">
        <f t="shared" si="36"/>
        <v>Charles G. Koch Charitable Foundation_Brookfield Academy20145000</v>
      </c>
      <c r="C1583" s="11" t="s">
        <v>19</v>
      </c>
      <c r="D1583" s="11" t="s">
        <v>504</v>
      </c>
      <c r="E1583" s="11" t="s">
        <v>504</v>
      </c>
      <c r="F1583" s="4">
        <v>5000</v>
      </c>
      <c r="G1583" s="3">
        <v>2014</v>
      </c>
      <c r="H1583" s="3" t="s">
        <v>21</v>
      </c>
      <c r="I1583" s="12"/>
      <c r="J1583" s="3">
        <v>30</v>
      </c>
      <c r="K1583" s="3" t="str">
        <f>IF(VLOOKUP(D1583,'Resources Final'!A:C,3,FALSE)=0,"",VLOOKUP(D1583,'Resources Final'!A:C,3,FALSE))</f>
        <v/>
      </c>
      <c r="L1583" s="3" t="str">
        <f>IF(VLOOKUP(D1583,'Resources Final'!A:D,4,FALSE)=0,"",VLOOKUP(D1583,'Resources Final'!A:D,4,FALSE))</f>
        <v>Y</v>
      </c>
      <c r="M1583" s="3" t="str">
        <f>IF(VLOOKUP(D1583,'Resources Final'!A:E,5,FALSE)=0,"",VLOOKUP(D1583,'Resources Final'!A:E,5,FALSE))</f>
        <v/>
      </c>
      <c r="N1583" s="7" t="str">
        <f>IF(VLOOKUP(D1583,'Resources Final'!A:F,6,FALSE)=0,"",VLOOKUP(D1583,'Resources Final'!A:F,6,FALSE))</f>
        <v/>
      </c>
      <c r="O1583" s="3" t="str">
        <f>IF(VLOOKUP(D1583,'Resources Final'!A:G,7,FALSE)=0,"",VLOOKUP(D1583,'Resources Final'!A:G,7,FALSE))</f>
        <v/>
      </c>
    </row>
    <row r="1584" spans="1:15" x14ac:dyDescent="0.2">
      <c r="A1584" s="11">
        <v>990</v>
      </c>
      <c r="B1584" s="11" t="str">
        <f t="shared" si="36"/>
        <v>Charles G. Koch Charitable Foundation_Brookings Institution2014100000</v>
      </c>
      <c r="C1584" s="11" t="s">
        <v>19</v>
      </c>
      <c r="D1584" s="11" t="s">
        <v>505</v>
      </c>
      <c r="E1584" s="11" t="s">
        <v>505</v>
      </c>
      <c r="F1584" s="4">
        <v>100000</v>
      </c>
      <c r="G1584" s="3">
        <v>2014</v>
      </c>
      <c r="H1584" s="3" t="s">
        <v>21</v>
      </c>
      <c r="I1584" s="12"/>
      <c r="J1584" s="3">
        <v>31</v>
      </c>
      <c r="K1584" s="3" t="str">
        <f>IF(VLOOKUP(D1584,'Resources Final'!A:C,3,FALSE)=0,"",VLOOKUP(D1584,'Resources Final'!A:C,3,FALSE))</f>
        <v/>
      </c>
      <c r="L1584" s="3" t="str">
        <f>IF(VLOOKUP(D1584,'Resources Final'!A:D,4,FALSE)=0,"",VLOOKUP(D1584,'Resources Final'!A:D,4,FALSE))</f>
        <v/>
      </c>
      <c r="M1584" s="3" t="str">
        <f>IF(VLOOKUP(D1584,'Resources Final'!A:E,5,FALSE)=0,"",VLOOKUP(D1584,'Resources Final'!A:E,5,FALSE))</f>
        <v/>
      </c>
      <c r="N1584" s="7" t="str">
        <f>IF(VLOOKUP(D1584,'Resources Final'!A:F,6,FALSE)=0,"",VLOOKUP(D1584,'Resources Final'!A:F,6,FALSE))</f>
        <v>https://www.sourcewatch.org/index.php/Brookings_Institution</v>
      </c>
      <c r="O1584" s="3" t="str">
        <f>IF(VLOOKUP(D1584,'Resources Final'!A:G,7,FALSE)=0,"",VLOOKUP(D1584,'Resources Final'!A:G,7,FALSE))</f>
        <v>Sourcewatch</v>
      </c>
    </row>
    <row r="1585" spans="1:15" x14ac:dyDescent="0.2">
      <c r="A1585" s="11">
        <v>990</v>
      </c>
      <c r="B1585" s="11" t="str">
        <f t="shared" si="36"/>
        <v>Charles G. Koch Charitable Foundation_Brooklyn Law School2014150000</v>
      </c>
      <c r="C1585" s="11" t="s">
        <v>19</v>
      </c>
      <c r="D1585" s="11" t="s">
        <v>511</v>
      </c>
      <c r="E1585" s="11" t="s">
        <v>511</v>
      </c>
      <c r="F1585" s="4">
        <v>150000</v>
      </c>
      <c r="G1585" s="3">
        <v>2014</v>
      </c>
      <c r="H1585" s="3" t="s">
        <v>21</v>
      </c>
      <c r="I1585" s="12"/>
      <c r="J1585" s="3">
        <v>32</v>
      </c>
      <c r="K1585" s="3" t="str">
        <f>IF(VLOOKUP(D1585,'Resources Final'!A:C,3,FALSE)=0,"",VLOOKUP(D1585,'Resources Final'!A:C,3,FALSE))</f>
        <v/>
      </c>
      <c r="L1585" s="3" t="str">
        <f>IF(VLOOKUP(D1585,'Resources Final'!A:D,4,FALSE)=0,"",VLOOKUP(D1585,'Resources Final'!A:D,4,FALSE))</f>
        <v>Y</v>
      </c>
      <c r="M1585" s="3" t="str">
        <f>IF(VLOOKUP(D1585,'Resources Final'!A:E,5,FALSE)=0,"",VLOOKUP(D1585,'Resources Final'!A:E,5,FALSE))</f>
        <v/>
      </c>
      <c r="N1585" s="7" t="str">
        <f>IF(VLOOKUP(D1585,'Resources Final'!A:F,6,FALSE)=0,"",VLOOKUP(D1585,'Resources Final'!A:F,6,FALSE))</f>
        <v/>
      </c>
      <c r="O1585" s="3" t="str">
        <f>IF(VLOOKUP(D1585,'Resources Final'!A:G,7,FALSE)=0,"",VLOOKUP(D1585,'Resources Final'!A:G,7,FALSE))</f>
        <v/>
      </c>
    </row>
    <row r="1586" spans="1:15" x14ac:dyDescent="0.2">
      <c r="A1586" s="11">
        <v>990</v>
      </c>
      <c r="B1586" s="11" t="str">
        <f t="shared" si="36"/>
        <v>Charles G. Koch Charitable Foundation_Buena Vista University20142500</v>
      </c>
      <c r="C1586" s="11" t="s">
        <v>19</v>
      </c>
      <c r="D1586" s="11" t="s">
        <v>522</v>
      </c>
      <c r="E1586" s="11" t="s">
        <v>522</v>
      </c>
      <c r="F1586" s="4">
        <v>2500</v>
      </c>
      <c r="G1586" s="3">
        <v>2014</v>
      </c>
      <c r="H1586" s="3" t="s">
        <v>21</v>
      </c>
      <c r="I1586" s="12"/>
      <c r="J1586" s="3">
        <v>33</v>
      </c>
      <c r="K1586" s="3" t="str">
        <f>IF(VLOOKUP(D1586,'Resources Final'!A:C,3,FALSE)=0,"",VLOOKUP(D1586,'Resources Final'!A:C,3,FALSE))</f>
        <v/>
      </c>
      <c r="L1586" s="3" t="str">
        <f>IF(VLOOKUP(D1586,'Resources Final'!A:D,4,FALSE)=0,"",VLOOKUP(D1586,'Resources Final'!A:D,4,FALSE))</f>
        <v>Y</v>
      </c>
      <c r="M1586" s="3" t="str">
        <f>IF(VLOOKUP(D1586,'Resources Final'!A:E,5,FALSE)=0,"",VLOOKUP(D1586,'Resources Final'!A:E,5,FALSE))</f>
        <v/>
      </c>
      <c r="N1586" s="7" t="str">
        <f>IF(VLOOKUP(D1586,'Resources Final'!A:F,6,FALSE)=0,"",VLOOKUP(D1586,'Resources Final'!A:F,6,FALSE))</f>
        <v/>
      </c>
      <c r="O1586" s="3" t="str">
        <f>IF(VLOOKUP(D1586,'Resources Final'!A:G,7,FALSE)=0,"",VLOOKUP(D1586,'Resources Final'!A:G,7,FALSE))</f>
        <v/>
      </c>
    </row>
    <row r="1587" spans="1:15" x14ac:dyDescent="0.2">
      <c r="A1587" s="11">
        <v>990</v>
      </c>
      <c r="B1587" s="11" t="str">
        <f t="shared" si="36"/>
        <v>Charles G. Koch Charitable Foundation_California State University201441000</v>
      </c>
      <c r="C1587" s="11" t="s">
        <v>19</v>
      </c>
      <c r="D1587" s="11" t="s">
        <v>577</v>
      </c>
      <c r="E1587" s="11" t="s">
        <v>577</v>
      </c>
      <c r="F1587" s="4">
        <v>41000</v>
      </c>
      <c r="G1587" s="3">
        <v>2014</v>
      </c>
      <c r="H1587" s="3" t="s">
        <v>21</v>
      </c>
      <c r="I1587" s="12"/>
      <c r="J1587" s="3">
        <v>34</v>
      </c>
      <c r="K1587" s="3" t="str">
        <f>IF(VLOOKUP(D1587,'Resources Final'!A:C,3,FALSE)=0,"",VLOOKUP(D1587,'Resources Final'!A:C,3,FALSE))</f>
        <v/>
      </c>
      <c r="L1587" s="3" t="str">
        <f>IF(VLOOKUP(D1587,'Resources Final'!A:D,4,FALSE)=0,"",VLOOKUP(D1587,'Resources Final'!A:D,4,FALSE))</f>
        <v>Y</v>
      </c>
      <c r="M1587" s="3" t="str">
        <f>IF(VLOOKUP(D1587,'Resources Final'!A:E,5,FALSE)=0,"",VLOOKUP(D1587,'Resources Final'!A:E,5,FALSE))</f>
        <v/>
      </c>
      <c r="N1587" s="7" t="str">
        <f>IF(VLOOKUP(D1587,'Resources Final'!A:F,6,FALSE)=0,"",VLOOKUP(D1587,'Resources Final'!A:F,6,FALSE))</f>
        <v/>
      </c>
      <c r="O1587" s="3" t="str">
        <f>IF(VLOOKUP(D1587,'Resources Final'!A:G,7,FALSE)=0,"",VLOOKUP(D1587,'Resources Final'!A:G,7,FALSE))</f>
        <v/>
      </c>
    </row>
    <row r="1588" spans="1:15" x14ac:dyDescent="0.2">
      <c r="A1588" s="11">
        <v>990</v>
      </c>
      <c r="B1588" s="11" t="str">
        <f t="shared" si="36"/>
        <v>Charles G. Koch Charitable Foundation_Calvin Coolidge Memorial Foundation201425000</v>
      </c>
      <c r="C1588" s="11" t="s">
        <v>19</v>
      </c>
      <c r="D1588" s="11" t="s">
        <v>585</v>
      </c>
      <c r="E1588" s="11" t="s">
        <v>585</v>
      </c>
      <c r="F1588" s="4">
        <v>25000</v>
      </c>
      <c r="G1588" s="3">
        <v>2014</v>
      </c>
      <c r="H1588" s="3" t="s">
        <v>21</v>
      </c>
      <c r="I1588" s="12"/>
      <c r="J1588" s="3">
        <v>35</v>
      </c>
      <c r="K1588" s="3" t="str">
        <f>IF(VLOOKUP(D1588,'Resources Final'!A:C,3,FALSE)=0,"",VLOOKUP(D1588,'Resources Final'!A:C,3,FALSE))</f>
        <v/>
      </c>
      <c r="L1588" s="3" t="str">
        <f>IF(VLOOKUP(D1588,'Resources Final'!A:D,4,FALSE)=0,"",VLOOKUP(D1588,'Resources Final'!A:D,4,FALSE))</f>
        <v/>
      </c>
      <c r="M1588" s="3" t="str">
        <f>IF(VLOOKUP(D1588,'Resources Final'!A:E,5,FALSE)=0,"",VLOOKUP(D1588,'Resources Final'!A:E,5,FALSE))</f>
        <v/>
      </c>
      <c r="N1588" s="7" t="str">
        <f>IF(VLOOKUP(D1588,'Resources Final'!A:F,6,FALSE)=0,"",VLOOKUP(D1588,'Resources Final'!A:F,6,FALSE))</f>
        <v/>
      </c>
      <c r="O1588" s="3" t="str">
        <f>IF(VLOOKUP(D1588,'Resources Final'!A:G,7,FALSE)=0,"",VLOOKUP(D1588,'Resources Final'!A:G,7,FALSE))</f>
        <v/>
      </c>
    </row>
    <row r="1589" spans="1:15" x14ac:dyDescent="0.2">
      <c r="A1589" s="11">
        <v>990</v>
      </c>
      <c r="B1589" s="11" t="str">
        <f t="shared" si="36"/>
        <v>Charles G. Koch Charitable Foundation_Capital Research Center201410000</v>
      </c>
      <c r="C1589" s="11" t="s">
        <v>19</v>
      </c>
      <c r="D1589" s="11" t="s">
        <v>604</v>
      </c>
      <c r="E1589" s="11" t="s">
        <v>604</v>
      </c>
      <c r="F1589" s="4">
        <v>10000</v>
      </c>
      <c r="G1589" s="3">
        <v>2014</v>
      </c>
      <c r="H1589" s="3" t="s">
        <v>21</v>
      </c>
      <c r="I1589" s="12"/>
      <c r="J1589" s="3">
        <v>36</v>
      </c>
      <c r="K1589" s="3" t="str">
        <f>IF(VLOOKUP(D1589,'Resources Final'!A:C,3,FALSE)=0,"",VLOOKUP(D1589,'Resources Final'!A:C,3,FALSE))</f>
        <v/>
      </c>
      <c r="L1589" s="3" t="str">
        <f>IF(VLOOKUP(D1589,'Resources Final'!A:D,4,FALSE)=0,"",VLOOKUP(D1589,'Resources Final'!A:D,4,FALSE))</f>
        <v/>
      </c>
      <c r="M1589" s="3" t="str">
        <f>IF(VLOOKUP(D1589,'Resources Final'!A:E,5,FALSE)=0,"",VLOOKUP(D1589,'Resources Final'!A:E,5,FALSE))</f>
        <v/>
      </c>
      <c r="N1589" s="7" t="str">
        <f>IF(VLOOKUP(D1589,'Resources Final'!A:F,6,FALSE)=0,"",VLOOKUP(D1589,'Resources Final'!A:F,6,FALSE))</f>
        <v>https://www.desmogblog.com/capital-research-center</v>
      </c>
      <c r="O1589" s="3" t="str">
        <f>IF(VLOOKUP(D1589,'Resources Final'!A:G,7,FALSE)=0,"",VLOOKUP(D1589,'Resources Final'!A:G,7,FALSE))</f>
        <v>Desmog</v>
      </c>
    </row>
    <row r="1590" spans="1:15" x14ac:dyDescent="0.2">
      <c r="A1590" s="11">
        <v>990</v>
      </c>
      <c r="B1590" s="11" t="str">
        <f t="shared" si="36"/>
        <v>Charles G. Koch Charitable Foundation_Carthage College201414000</v>
      </c>
      <c r="C1590" s="11" t="s">
        <v>19</v>
      </c>
      <c r="D1590" s="11" t="s">
        <v>624</v>
      </c>
      <c r="E1590" s="11" t="s">
        <v>624</v>
      </c>
      <c r="F1590" s="4">
        <v>14000</v>
      </c>
      <c r="G1590" s="3">
        <v>2014</v>
      </c>
      <c r="H1590" s="3" t="s">
        <v>21</v>
      </c>
      <c r="I1590" s="12"/>
      <c r="J1590" s="3">
        <v>37</v>
      </c>
      <c r="K1590" s="3" t="str">
        <f>IF(VLOOKUP(D1590,'Resources Final'!A:C,3,FALSE)=0,"",VLOOKUP(D1590,'Resources Final'!A:C,3,FALSE))</f>
        <v/>
      </c>
      <c r="L1590" s="3" t="str">
        <f>IF(VLOOKUP(D1590,'Resources Final'!A:D,4,FALSE)=0,"",VLOOKUP(D1590,'Resources Final'!A:D,4,FALSE))</f>
        <v>Y</v>
      </c>
      <c r="M1590" s="3" t="str">
        <f>IF(VLOOKUP(D1590,'Resources Final'!A:E,5,FALSE)=0,"",VLOOKUP(D1590,'Resources Final'!A:E,5,FALSE))</f>
        <v/>
      </c>
      <c r="N1590" s="7" t="str">
        <f>IF(VLOOKUP(D1590,'Resources Final'!A:F,6,FALSE)=0,"",VLOOKUP(D1590,'Resources Final'!A:F,6,FALSE))</f>
        <v/>
      </c>
      <c r="O1590" s="3" t="str">
        <f>IF(VLOOKUP(D1590,'Resources Final'!A:G,7,FALSE)=0,"",VLOOKUP(D1590,'Resources Final'!A:G,7,FALSE))</f>
        <v/>
      </c>
    </row>
    <row r="1591" spans="1:15" x14ac:dyDescent="0.2">
      <c r="A1591" s="11">
        <v>990</v>
      </c>
      <c r="B1591" s="11" t="str">
        <f t="shared" si="36"/>
        <v>Charles G. Koch Charitable Foundation_Cato Institute20141110000</v>
      </c>
      <c r="C1591" s="11" t="s">
        <v>19</v>
      </c>
      <c r="D1591" s="11" t="s">
        <v>636</v>
      </c>
      <c r="E1591" s="11" t="s">
        <v>636</v>
      </c>
      <c r="F1591" s="4">
        <v>1110000</v>
      </c>
      <c r="G1591" s="3">
        <v>2014</v>
      </c>
      <c r="H1591" s="3" t="s">
        <v>21</v>
      </c>
      <c r="I1591" s="12"/>
      <c r="J1591" s="3">
        <v>38</v>
      </c>
      <c r="K1591" s="3" t="str">
        <f>IF(VLOOKUP(D1591,'Resources Final'!A:C,3,FALSE)=0,"",VLOOKUP(D1591,'Resources Final'!A:C,3,FALSE))</f>
        <v/>
      </c>
      <c r="L1591" s="3" t="str">
        <f>IF(VLOOKUP(D1591,'Resources Final'!A:D,4,FALSE)=0,"",VLOOKUP(D1591,'Resources Final'!A:D,4,FALSE))</f>
        <v/>
      </c>
      <c r="M1591" s="3" t="str">
        <f>IF(VLOOKUP(D1591,'Resources Final'!A:E,5,FALSE)=0,"",VLOOKUP(D1591,'Resources Final'!A:E,5,FALSE))</f>
        <v/>
      </c>
      <c r="N1591" s="7" t="str">
        <f>IF(VLOOKUP(D1591,'Resources Final'!A:F,6,FALSE)=0,"",VLOOKUP(D1591,'Resources Final'!A:F,6,FALSE))</f>
        <v>https://www.desmogblog.com/cato-institute</v>
      </c>
      <c r="O1591" s="3" t="str">
        <f>IF(VLOOKUP(D1591,'Resources Final'!A:G,7,FALSE)=0,"",VLOOKUP(D1591,'Resources Final'!A:G,7,FALSE))</f>
        <v>Desmog</v>
      </c>
    </row>
    <row r="1592" spans="1:15" x14ac:dyDescent="0.2">
      <c r="A1592" s="11">
        <v>990</v>
      </c>
      <c r="B1592" s="11" t="str">
        <f t="shared" si="36"/>
        <v>Charles G. Koch Charitable Foundation_Cedarville University201412500</v>
      </c>
      <c r="C1592" s="11" t="s">
        <v>19</v>
      </c>
      <c r="D1592" s="11" t="s">
        <v>643</v>
      </c>
      <c r="E1592" s="11" t="s">
        <v>643</v>
      </c>
      <c r="F1592" s="4">
        <v>12500</v>
      </c>
      <c r="G1592" s="3">
        <v>2014</v>
      </c>
      <c r="H1592" s="3" t="s">
        <v>21</v>
      </c>
      <c r="I1592" s="12"/>
      <c r="J1592" s="3">
        <v>39</v>
      </c>
      <c r="K1592" s="3" t="str">
        <f>IF(VLOOKUP(D1592,'Resources Final'!A:C,3,FALSE)=0,"",VLOOKUP(D1592,'Resources Final'!A:C,3,FALSE))</f>
        <v/>
      </c>
      <c r="L1592" s="3" t="str">
        <f>IF(VLOOKUP(D1592,'Resources Final'!A:D,4,FALSE)=0,"",VLOOKUP(D1592,'Resources Final'!A:D,4,FALSE))</f>
        <v>Y</v>
      </c>
      <c r="M1592" s="3" t="str">
        <f>IF(VLOOKUP(D1592,'Resources Final'!A:E,5,FALSE)=0,"",VLOOKUP(D1592,'Resources Final'!A:E,5,FALSE))</f>
        <v/>
      </c>
      <c r="N1592" s="7" t="str">
        <f>IF(VLOOKUP(D1592,'Resources Final'!A:F,6,FALSE)=0,"",VLOOKUP(D1592,'Resources Final'!A:F,6,FALSE))</f>
        <v/>
      </c>
      <c r="O1592" s="3" t="str">
        <f>IF(VLOOKUP(D1592,'Resources Final'!A:G,7,FALSE)=0,"",VLOOKUP(D1592,'Resources Final'!A:G,7,FALSE))</f>
        <v/>
      </c>
    </row>
    <row r="1593" spans="1:15" x14ac:dyDescent="0.2">
      <c r="A1593" s="11">
        <v>990</v>
      </c>
      <c r="B1593" s="11" t="str">
        <f t="shared" si="36"/>
        <v>Charles G. Koch Charitable Foundation_Center for Independent Thought201480000</v>
      </c>
      <c r="C1593" s="11" t="s">
        <v>19</v>
      </c>
      <c r="D1593" s="11" t="s">
        <v>660</v>
      </c>
      <c r="E1593" s="11" t="s">
        <v>660</v>
      </c>
      <c r="F1593" s="4">
        <v>80000</v>
      </c>
      <c r="G1593" s="3">
        <v>2014</v>
      </c>
      <c r="H1593" s="3" t="s">
        <v>21</v>
      </c>
      <c r="I1593" s="12"/>
      <c r="J1593" s="3">
        <v>40</v>
      </c>
      <c r="K1593" s="3" t="str">
        <f>IF(VLOOKUP(D1593,'Resources Final'!A:C,3,FALSE)=0,"",VLOOKUP(D1593,'Resources Final'!A:C,3,FALSE))</f>
        <v/>
      </c>
      <c r="L1593" s="3" t="str">
        <f>IF(VLOOKUP(D1593,'Resources Final'!A:D,4,FALSE)=0,"",VLOOKUP(D1593,'Resources Final'!A:D,4,FALSE))</f>
        <v/>
      </c>
      <c r="M1593" s="3" t="str">
        <f>IF(VLOOKUP(D1593,'Resources Final'!A:E,5,FALSE)=0,"",VLOOKUP(D1593,'Resources Final'!A:E,5,FALSE))</f>
        <v/>
      </c>
      <c r="N1593" s="7" t="str">
        <f>IF(VLOOKUP(D1593,'Resources Final'!A:F,6,FALSE)=0,"",VLOOKUP(D1593,'Resources Final'!A:F,6,FALSE))</f>
        <v>https://www.desmogblog.com/john-stossel</v>
      </c>
      <c r="O1593" s="3" t="str">
        <f>IF(VLOOKUP(D1593,'Resources Final'!A:G,7,FALSE)=0,"",VLOOKUP(D1593,'Resources Final'!A:G,7,FALSE))</f>
        <v>Desmog</v>
      </c>
    </row>
    <row r="1594" spans="1:15" x14ac:dyDescent="0.2">
      <c r="A1594" s="11">
        <v>990</v>
      </c>
      <c r="B1594" s="11" t="str">
        <f t="shared" si="36"/>
        <v>Charles G. Koch Charitable Foundation_Central Carolina Community College20145000</v>
      </c>
      <c r="C1594" s="11" t="s">
        <v>19</v>
      </c>
      <c r="D1594" s="11" t="s">
        <v>682</v>
      </c>
      <c r="E1594" s="11" t="s">
        <v>682</v>
      </c>
      <c r="F1594" s="4">
        <v>5000</v>
      </c>
      <c r="G1594" s="3">
        <v>2014</v>
      </c>
      <c r="H1594" s="3" t="s">
        <v>21</v>
      </c>
      <c r="I1594" s="12"/>
      <c r="J1594" s="3">
        <v>41</v>
      </c>
      <c r="K1594" s="3" t="str">
        <f>IF(VLOOKUP(D1594,'Resources Final'!A:C,3,FALSE)=0,"",VLOOKUP(D1594,'Resources Final'!A:C,3,FALSE))</f>
        <v/>
      </c>
      <c r="L1594" s="3" t="str">
        <f>IF(VLOOKUP(D1594,'Resources Final'!A:D,4,FALSE)=0,"",VLOOKUP(D1594,'Resources Final'!A:D,4,FALSE))</f>
        <v>Y</v>
      </c>
      <c r="M1594" s="3" t="str">
        <f>IF(VLOOKUP(D1594,'Resources Final'!A:E,5,FALSE)=0,"",VLOOKUP(D1594,'Resources Final'!A:E,5,FALSE))</f>
        <v/>
      </c>
      <c r="N1594" s="7" t="str">
        <f>IF(VLOOKUP(D1594,'Resources Final'!A:F,6,FALSE)=0,"",VLOOKUP(D1594,'Resources Final'!A:F,6,FALSE))</f>
        <v/>
      </c>
      <c r="O1594" s="3" t="str">
        <f>IF(VLOOKUP(D1594,'Resources Final'!A:G,7,FALSE)=0,"",VLOOKUP(D1594,'Resources Final'!A:G,7,FALSE))</f>
        <v/>
      </c>
    </row>
    <row r="1595" spans="1:15" x14ac:dyDescent="0.2">
      <c r="A1595" s="11">
        <v>990</v>
      </c>
      <c r="B1595" s="11" t="str">
        <f t="shared" si="36"/>
        <v>Charles G. Koch Charitable Foundation_Central Michigan University20142000</v>
      </c>
      <c r="C1595" s="11" t="s">
        <v>19</v>
      </c>
      <c r="D1595" s="11" t="s">
        <v>684</v>
      </c>
      <c r="E1595" s="11" t="s">
        <v>684</v>
      </c>
      <c r="F1595" s="4">
        <v>2000</v>
      </c>
      <c r="G1595" s="3">
        <v>2014</v>
      </c>
      <c r="H1595" s="3" t="s">
        <v>21</v>
      </c>
      <c r="I1595" s="12"/>
      <c r="J1595" s="3">
        <v>42</v>
      </c>
      <c r="K1595" s="3" t="str">
        <f>IF(VLOOKUP(D1595,'Resources Final'!A:C,3,FALSE)=0,"",VLOOKUP(D1595,'Resources Final'!A:C,3,FALSE))</f>
        <v/>
      </c>
      <c r="L1595" s="3" t="str">
        <f>IF(VLOOKUP(D1595,'Resources Final'!A:D,4,FALSE)=0,"",VLOOKUP(D1595,'Resources Final'!A:D,4,FALSE))</f>
        <v>Y</v>
      </c>
      <c r="M1595" s="3" t="str">
        <f>IF(VLOOKUP(D1595,'Resources Final'!A:E,5,FALSE)=0,"",VLOOKUP(D1595,'Resources Final'!A:E,5,FALSE))</f>
        <v/>
      </c>
      <c r="N1595" s="7" t="str">
        <f>IF(VLOOKUP(D1595,'Resources Final'!A:F,6,FALSE)=0,"",VLOOKUP(D1595,'Resources Final'!A:F,6,FALSE))</f>
        <v/>
      </c>
      <c r="O1595" s="3" t="str">
        <f>IF(VLOOKUP(D1595,'Resources Final'!A:G,7,FALSE)=0,"",VLOOKUP(D1595,'Resources Final'!A:G,7,FALSE))</f>
        <v/>
      </c>
    </row>
    <row r="1596" spans="1:15" x14ac:dyDescent="0.2">
      <c r="A1596" s="11">
        <v>990</v>
      </c>
      <c r="B1596" s="11" t="str">
        <f t="shared" si="36"/>
        <v>Charles G. Koch Charitable Foundation_Chapman University201410000</v>
      </c>
      <c r="C1596" s="11" t="s">
        <v>19</v>
      </c>
      <c r="D1596" s="11" t="s">
        <v>698</v>
      </c>
      <c r="E1596" s="11" t="s">
        <v>698</v>
      </c>
      <c r="F1596" s="4">
        <v>10000</v>
      </c>
      <c r="G1596" s="3">
        <v>2014</v>
      </c>
      <c r="H1596" s="3" t="s">
        <v>21</v>
      </c>
      <c r="I1596" s="12"/>
      <c r="J1596" s="3">
        <v>43</v>
      </c>
      <c r="K1596" s="3" t="str">
        <f>IF(VLOOKUP(D1596,'Resources Final'!A:C,3,FALSE)=0,"",VLOOKUP(D1596,'Resources Final'!A:C,3,FALSE))</f>
        <v/>
      </c>
      <c r="L1596" s="3" t="str">
        <f>IF(VLOOKUP(D1596,'Resources Final'!A:D,4,FALSE)=0,"",VLOOKUP(D1596,'Resources Final'!A:D,4,FALSE))</f>
        <v>Y</v>
      </c>
      <c r="M1596" s="3" t="str">
        <f>IF(VLOOKUP(D1596,'Resources Final'!A:E,5,FALSE)=0,"",VLOOKUP(D1596,'Resources Final'!A:E,5,FALSE))</f>
        <v/>
      </c>
      <c r="N1596" s="7" t="str">
        <f>IF(VLOOKUP(D1596,'Resources Final'!A:F,6,FALSE)=0,"",VLOOKUP(D1596,'Resources Final'!A:F,6,FALSE))</f>
        <v/>
      </c>
      <c r="O1596" s="3" t="str">
        <f>IF(VLOOKUP(D1596,'Resources Final'!A:G,7,FALSE)=0,"",VLOOKUP(D1596,'Resources Final'!A:G,7,FALSE))</f>
        <v/>
      </c>
    </row>
    <row r="1597" spans="1:15" x14ac:dyDescent="0.2">
      <c r="A1597" s="11">
        <v>990</v>
      </c>
      <c r="B1597" s="11" t="str">
        <f t="shared" si="36"/>
        <v>Charles G. Koch Charitable Foundation_Charleston Southern University20148000</v>
      </c>
      <c r="C1597" s="11" t="s">
        <v>19</v>
      </c>
      <c r="D1597" s="11" t="s">
        <v>703</v>
      </c>
      <c r="E1597" s="11" t="s">
        <v>703</v>
      </c>
      <c r="F1597" s="4">
        <v>8000</v>
      </c>
      <c r="G1597" s="3">
        <v>2014</v>
      </c>
      <c r="H1597" s="3" t="s">
        <v>21</v>
      </c>
      <c r="I1597" s="12"/>
      <c r="J1597" s="3">
        <v>44</v>
      </c>
      <c r="K1597" s="3" t="str">
        <f>IF(VLOOKUP(D1597,'Resources Final'!A:C,3,FALSE)=0,"",VLOOKUP(D1597,'Resources Final'!A:C,3,FALSE))</f>
        <v/>
      </c>
      <c r="L1597" s="3" t="str">
        <f>IF(VLOOKUP(D1597,'Resources Final'!A:D,4,FALSE)=0,"",VLOOKUP(D1597,'Resources Final'!A:D,4,FALSE))</f>
        <v>Y</v>
      </c>
      <c r="M1597" s="3" t="str">
        <f>IF(VLOOKUP(D1597,'Resources Final'!A:E,5,FALSE)=0,"",VLOOKUP(D1597,'Resources Final'!A:E,5,FALSE))</f>
        <v/>
      </c>
      <c r="N1597" s="7" t="str">
        <f>IF(VLOOKUP(D1597,'Resources Final'!A:F,6,FALSE)=0,"",VLOOKUP(D1597,'Resources Final'!A:F,6,FALSE))</f>
        <v/>
      </c>
      <c r="O1597" s="3" t="str">
        <f>IF(VLOOKUP(D1597,'Resources Final'!A:G,7,FALSE)=0,"",VLOOKUP(D1597,'Resources Final'!A:G,7,FALSE))</f>
        <v/>
      </c>
    </row>
    <row r="1598" spans="1:15" x14ac:dyDescent="0.2">
      <c r="A1598" s="11">
        <v>990</v>
      </c>
      <c r="B1598" s="11" t="str">
        <f t="shared" si="36"/>
        <v>Charles G. Koch Charitable Foundation_Chestnut Hill College20145000</v>
      </c>
      <c r="C1598" s="11" t="s">
        <v>19</v>
      </c>
      <c r="D1598" s="11" t="s">
        <v>707</v>
      </c>
      <c r="E1598" s="11" t="s">
        <v>707</v>
      </c>
      <c r="F1598" s="4">
        <v>5000</v>
      </c>
      <c r="G1598" s="3">
        <v>2014</v>
      </c>
      <c r="H1598" s="3" t="s">
        <v>21</v>
      </c>
      <c r="I1598" s="12"/>
      <c r="J1598" s="3">
        <v>45</v>
      </c>
      <c r="K1598" s="3" t="str">
        <f>IF(VLOOKUP(D1598,'Resources Final'!A:C,3,FALSE)=0,"",VLOOKUP(D1598,'Resources Final'!A:C,3,FALSE))</f>
        <v/>
      </c>
      <c r="L1598" s="3" t="str">
        <f>IF(VLOOKUP(D1598,'Resources Final'!A:D,4,FALSE)=0,"",VLOOKUP(D1598,'Resources Final'!A:D,4,FALSE))</f>
        <v>Y</v>
      </c>
      <c r="M1598" s="3" t="str">
        <f>IF(VLOOKUP(D1598,'Resources Final'!A:E,5,FALSE)=0,"",VLOOKUP(D1598,'Resources Final'!A:E,5,FALSE))</f>
        <v/>
      </c>
      <c r="N1598" s="7" t="str">
        <f>IF(VLOOKUP(D1598,'Resources Final'!A:F,6,FALSE)=0,"",VLOOKUP(D1598,'Resources Final'!A:F,6,FALSE))</f>
        <v/>
      </c>
      <c r="O1598" s="3" t="str">
        <f>IF(VLOOKUP(D1598,'Resources Final'!A:G,7,FALSE)=0,"",VLOOKUP(D1598,'Resources Final'!A:G,7,FALSE))</f>
        <v/>
      </c>
    </row>
    <row r="1599" spans="1:15" x14ac:dyDescent="0.2">
      <c r="A1599" s="11">
        <v>990</v>
      </c>
      <c r="B1599" s="11" t="str">
        <f t="shared" si="36"/>
        <v>Charles G. Koch Charitable Foundation_Christopher Newport University201427000</v>
      </c>
      <c r="C1599" s="11" t="s">
        <v>19</v>
      </c>
      <c r="D1599" s="11" t="s">
        <v>724</v>
      </c>
      <c r="E1599" s="11" t="s">
        <v>724</v>
      </c>
      <c r="F1599" s="4">
        <v>27000</v>
      </c>
      <c r="G1599" s="3">
        <v>2014</v>
      </c>
      <c r="H1599" s="3" t="s">
        <v>21</v>
      </c>
      <c r="I1599" s="12"/>
      <c r="J1599" s="3">
        <v>46</v>
      </c>
      <c r="K1599" s="3" t="str">
        <f>IF(VLOOKUP(D1599,'Resources Final'!A:C,3,FALSE)=0,"",VLOOKUP(D1599,'Resources Final'!A:C,3,FALSE))</f>
        <v/>
      </c>
      <c r="L1599" s="3" t="str">
        <f>IF(VLOOKUP(D1599,'Resources Final'!A:D,4,FALSE)=0,"",VLOOKUP(D1599,'Resources Final'!A:D,4,FALSE))</f>
        <v>Y</v>
      </c>
      <c r="M1599" s="3" t="str">
        <f>IF(VLOOKUP(D1599,'Resources Final'!A:E,5,FALSE)=0,"",VLOOKUP(D1599,'Resources Final'!A:E,5,FALSE))</f>
        <v/>
      </c>
      <c r="N1599" s="7" t="str">
        <f>IF(VLOOKUP(D1599,'Resources Final'!A:F,6,FALSE)=0,"",VLOOKUP(D1599,'Resources Final'!A:F,6,FALSE))</f>
        <v/>
      </c>
      <c r="O1599" s="3" t="str">
        <f>IF(VLOOKUP(D1599,'Resources Final'!A:G,7,FALSE)=0,"",VLOOKUP(D1599,'Resources Final'!A:G,7,FALSE))</f>
        <v/>
      </c>
    </row>
    <row r="1600" spans="1:15" x14ac:dyDescent="0.2">
      <c r="A1600" s="11">
        <v>990</v>
      </c>
      <c r="B1600" s="11" t="str">
        <f t="shared" si="36"/>
        <v>Charles G. Koch Charitable Foundation_Claflin University20146500</v>
      </c>
      <c r="C1600" s="11" t="s">
        <v>19</v>
      </c>
      <c r="D1600" s="11" t="s">
        <v>739</v>
      </c>
      <c r="E1600" s="11" t="s">
        <v>739</v>
      </c>
      <c r="F1600" s="4">
        <v>6500</v>
      </c>
      <c r="G1600" s="3">
        <v>2014</v>
      </c>
      <c r="H1600" s="3" t="s">
        <v>21</v>
      </c>
      <c r="I1600" s="12"/>
      <c r="J1600" s="3">
        <v>47</v>
      </c>
      <c r="K1600" s="3" t="str">
        <f>IF(VLOOKUP(D1600,'Resources Final'!A:C,3,FALSE)=0,"",VLOOKUP(D1600,'Resources Final'!A:C,3,FALSE))</f>
        <v/>
      </c>
      <c r="L1600" s="3" t="str">
        <f>IF(VLOOKUP(D1600,'Resources Final'!A:D,4,FALSE)=0,"",VLOOKUP(D1600,'Resources Final'!A:D,4,FALSE))</f>
        <v>Y</v>
      </c>
      <c r="M1600" s="3" t="str">
        <f>IF(VLOOKUP(D1600,'Resources Final'!A:E,5,FALSE)=0,"",VLOOKUP(D1600,'Resources Final'!A:E,5,FALSE))</f>
        <v/>
      </c>
      <c r="N1600" s="7" t="str">
        <f>IF(VLOOKUP(D1600,'Resources Final'!A:F,6,FALSE)=0,"",VLOOKUP(D1600,'Resources Final'!A:F,6,FALSE))</f>
        <v/>
      </c>
      <c r="O1600" s="3" t="str">
        <f>IF(VLOOKUP(D1600,'Resources Final'!A:G,7,FALSE)=0,"",VLOOKUP(D1600,'Resources Final'!A:G,7,FALSE))</f>
        <v/>
      </c>
    </row>
    <row r="1601" spans="1:15" x14ac:dyDescent="0.2">
      <c r="A1601" s="11">
        <v>990</v>
      </c>
      <c r="B1601" s="11" t="str">
        <f t="shared" si="36"/>
        <v>Charles G. Koch Charitable Foundation_Claremont Graduate University201470000</v>
      </c>
      <c r="C1601" s="11" t="s">
        <v>19</v>
      </c>
      <c r="D1601" s="11" t="s">
        <v>740</v>
      </c>
      <c r="E1601" s="11" t="s">
        <v>740</v>
      </c>
      <c r="F1601" s="4">
        <v>70000</v>
      </c>
      <c r="G1601" s="3">
        <v>2014</v>
      </c>
      <c r="H1601" s="3" t="s">
        <v>21</v>
      </c>
      <c r="I1601" s="12"/>
      <c r="J1601" s="3">
        <v>48</v>
      </c>
      <c r="K1601" s="3" t="str">
        <f>IF(VLOOKUP(D1601,'Resources Final'!A:C,3,FALSE)=0,"",VLOOKUP(D1601,'Resources Final'!A:C,3,FALSE))</f>
        <v/>
      </c>
      <c r="L1601" s="3" t="str">
        <f>IF(VLOOKUP(D1601,'Resources Final'!A:D,4,FALSE)=0,"",VLOOKUP(D1601,'Resources Final'!A:D,4,FALSE))</f>
        <v>Y</v>
      </c>
      <c r="M1601" s="3" t="str">
        <f>IF(VLOOKUP(D1601,'Resources Final'!A:E,5,FALSE)=0,"",VLOOKUP(D1601,'Resources Final'!A:E,5,FALSE))</f>
        <v/>
      </c>
      <c r="N1601" s="7" t="str">
        <f>IF(VLOOKUP(D1601,'Resources Final'!A:F,6,FALSE)=0,"",VLOOKUP(D1601,'Resources Final'!A:F,6,FALSE))</f>
        <v/>
      </c>
      <c r="O1601" s="3" t="str">
        <f>IF(VLOOKUP(D1601,'Resources Final'!A:G,7,FALSE)=0,"",VLOOKUP(D1601,'Resources Final'!A:G,7,FALSE))</f>
        <v/>
      </c>
    </row>
    <row r="1602" spans="1:15" x14ac:dyDescent="0.2">
      <c r="A1602" s="11">
        <v>990</v>
      </c>
      <c r="B1602" s="11" t="str">
        <f t="shared" si="36"/>
        <v>Charles G. Koch Charitable Foundation_Claremont McKenna College201427000</v>
      </c>
      <c r="C1602" s="11" t="s">
        <v>19</v>
      </c>
      <c r="D1602" s="11" t="s">
        <v>741</v>
      </c>
      <c r="E1602" s="11" t="s">
        <v>741</v>
      </c>
      <c r="F1602" s="4">
        <v>27000</v>
      </c>
      <c r="G1602" s="3">
        <v>2014</v>
      </c>
      <c r="H1602" s="3" t="s">
        <v>21</v>
      </c>
      <c r="I1602" s="12"/>
      <c r="J1602" s="3">
        <v>49</v>
      </c>
      <c r="K1602" s="3" t="str">
        <f>IF(VLOOKUP(D1602,'Resources Final'!A:C,3,FALSE)=0,"",VLOOKUP(D1602,'Resources Final'!A:C,3,FALSE))</f>
        <v/>
      </c>
      <c r="L1602" s="3" t="str">
        <f>IF(VLOOKUP(D1602,'Resources Final'!A:D,4,FALSE)=0,"",VLOOKUP(D1602,'Resources Final'!A:D,4,FALSE))</f>
        <v>Y</v>
      </c>
      <c r="M1602" s="3" t="str">
        <f>IF(VLOOKUP(D1602,'Resources Final'!A:E,5,FALSE)=0,"",VLOOKUP(D1602,'Resources Final'!A:E,5,FALSE))</f>
        <v/>
      </c>
      <c r="N1602" s="7" t="str">
        <f>IF(VLOOKUP(D1602,'Resources Final'!A:F,6,FALSE)=0,"",VLOOKUP(D1602,'Resources Final'!A:F,6,FALSE))</f>
        <v/>
      </c>
      <c r="O1602" s="3" t="str">
        <f>IF(VLOOKUP(D1602,'Resources Final'!A:G,7,FALSE)=0,"",VLOOKUP(D1602,'Resources Final'!A:G,7,FALSE))</f>
        <v/>
      </c>
    </row>
    <row r="1603" spans="1:15" x14ac:dyDescent="0.2">
      <c r="A1603" s="11">
        <v>990</v>
      </c>
      <c r="B1603" s="11" t="str">
        <f t="shared" si="36"/>
        <v>Charles G. Koch Charitable Foundation_Clemson University201455000</v>
      </c>
      <c r="C1603" s="11" t="s">
        <v>19</v>
      </c>
      <c r="D1603" s="11" t="s">
        <v>757</v>
      </c>
      <c r="E1603" s="11" t="s">
        <v>757</v>
      </c>
      <c r="F1603" s="4">
        <v>55000</v>
      </c>
      <c r="G1603" s="3">
        <v>2014</v>
      </c>
      <c r="H1603" s="3" t="s">
        <v>21</v>
      </c>
      <c r="I1603" s="12" t="s">
        <v>4236</v>
      </c>
      <c r="J1603" s="3">
        <v>50</v>
      </c>
      <c r="K1603" s="3" t="str">
        <f>IF(VLOOKUP(D1603,'Resources Final'!A:C,3,FALSE)=0,"",VLOOKUP(D1603,'Resources Final'!A:C,3,FALSE))</f>
        <v/>
      </c>
      <c r="L1603" s="3" t="str">
        <f>IF(VLOOKUP(D1603,'Resources Final'!A:D,4,FALSE)=0,"",VLOOKUP(D1603,'Resources Final'!A:D,4,FALSE))</f>
        <v>Y</v>
      </c>
      <c r="M1603" s="3" t="str">
        <f>IF(VLOOKUP(D1603,'Resources Final'!A:E,5,FALSE)=0,"",VLOOKUP(D1603,'Resources Final'!A:E,5,FALSE))</f>
        <v/>
      </c>
      <c r="N1603" s="7" t="str">
        <f>IF(VLOOKUP(D1603,'Resources Final'!A:F,6,FALSE)=0,"",VLOOKUP(D1603,'Resources Final'!A:F,6,FALSE))</f>
        <v/>
      </c>
      <c r="O1603" s="3" t="str">
        <f>IF(VLOOKUP(D1603,'Resources Final'!A:G,7,FALSE)=0,"",VLOOKUP(D1603,'Resources Final'!A:G,7,FALSE))</f>
        <v/>
      </c>
    </row>
    <row r="1604" spans="1:15" x14ac:dyDescent="0.2">
      <c r="A1604" s="11">
        <v>990</v>
      </c>
      <c r="B1604" s="11" t="str">
        <f t="shared" si="36"/>
        <v>Charles G. Koch Charitable Foundation_Coastal Carolina University201415000</v>
      </c>
      <c r="C1604" s="11" t="s">
        <v>19</v>
      </c>
      <c r="D1604" s="11" t="s">
        <v>765</v>
      </c>
      <c r="E1604" s="11" t="s">
        <v>765</v>
      </c>
      <c r="F1604" s="4">
        <v>15000</v>
      </c>
      <c r="G1604" s="3">
        <v>2014</v>
      </c>
      <c r="H1604" s="3" t="s">
        <v>21</v>
      </c>
      <c r="I1604" s="12"/>
      <c r="J1604" s="3">
        <v>51</v>
      </c>
      <c r="K1604" s="3" t="str">
        <f>IF(VLOOKUP(D1604,'Resources Final'!A:C,3,FALSE)=0,"",VLOOKUP(D1604,'Resources Final'!A:C,3,FALSE))</f>
        <v/>
      </c>
      <c r="L1604" s="3" t="str">
        <f>IF(VLOOKUP(D1604,'Resources Final'!A:D,4,FALSE)=0,"",VLOOKUP(D1604,'Resources Final'!A:D,4,FALSE))</f>
        <v>Y</v>
      </c>
      <c r="M1604" s="3" t="str">
        <f>IF(VLOOKUP(D1604,'Resources Final'!A:E,5,FALSE)=0,"",VLOOKUP(D1604,'Resources Final'!A:E,5,FALSE))</f>
        <v/>
      </c>
      <c r="N1604" s="7" t="str">
        <f>IF(VLOOKUP(D1604,'Resources Final'!A:F,6,FALSE)=0,"",VLOOKUP(D1604,'Resources Final'!A:F,6,FALSE))</f>
        <v/>
      </c>
      <c r="O1604" s="3" t="str">
        <f>IF(VLOOKUP(D1604,'Resources Final'!A:G,7,FALSE)=0,"",VLOOKUP(D1604,'Resources Final'!A:G,7,FALSE))</f>
        <v/>
      </c>
    </row>
    <row r="1605" spans="1:15" x14ac:dyDescent="0.2">
      <c r="A1605" s="11">
        <v>990</v>
      </c>
      <c r="B1605" s="11" t="str">
        <f t="shared" si="36"/>
        <v>Charles G. Koch Charitable Foundation_Colgate University20142200</v>
      </c>
      <c r="C1605" s="11" t="s">
        <v>19</v>
      </c>
      <c r="D1605" s="11" t="s">
        <v>779</v>
      </c>
      <c r="E1605" s="11" t="s">
        <v>779</v>
      </c>
      <c r="F1605" s="4">
        <v>2200</v>
      </c>
      <c r="G1605" s="3">
        <v>2014</v>
      </c>
      <c r="H1605" s="3" t="s">
        <v>21</v>
      </c>
      <c r="I1605" s="12"/>
      <c r="J1605" s="3">
        <v>52</v>
      </c>
      <c r="K1605" s="3" t="str">
        <f>IF(VLOOKUP(D1605,'Resources Final'!A:C,3,FALSE)=0,"",VLOOKUP(D1605,'Resources Final'!A:C,3,FALSE))</f>
        <v/>
      </c>
      <c r="L1605" s="3" t="str">
        <f>IF(VLOOKUP(D1605,'Resources Final'!A:D,4,FALSE)=0,"",VLOOKUP(D1605,'Resources Final'!A:D,4,FALSE))</f>
        <v>Y</v>
      </c>
      <c r="M1605" s="3" t="str">
        <f>IF(VLOOKUP(D1605,'Resources Final'!A:E,5,FALSE)=0,"",VLOOKUP(D1605,'Resources Final'!A:E,5,FALSE))</f>
        <v/>
      </c>
      <c r="N1605" s="7" t="str">
        <f>IF(VLOOKUP(D1605,'Resources Final'!A:F,6,FALSE)=0,"",VLOOKUP(D1605,'Resources Final'!A:F,6,FALSE))</f>
        <v/>
      </c>
      <c r="O1605" s="3" t="str">
        <f>IF(VLOOKUP(D1605,'Resources Final'!A:G,7,FALSE)=0,"",VLOOKUP(D1605,'Resources Final'!A:G,7,FALSE))</f>
        <v/>
      </c>
    </row>
    <row r="1606" spans="1:15" x14ac:dyDescent="0.2">
      <c r="A1606" s="11">
        <v>990</v>
      </c>
      <c r="B1606" s="11" t="str">
        <f t="shared" si="36"/>
        <v>Charles G. Koch Charitable Foundation_College of Charleston201440000</v>
      </c>
      <c r="C1606" s="11" t="s">
        <v>19</v>
      </c>
      <c r="D1606" s="11" t="s">
        <v>780</v>
      </c>
      <c r="E1606" s="11" t="s">
        <v>780</v>
      </c>
      <c r="F1606" s="4">
        <v>40000</v>
      </c>
      <c r="G1606" s="3">
        <v>2014</v>
      </c>
      <c r="H1606" s="3" t="s">
        <v>21</v>
      </c>
      <c r="I1606" s="12"/>
      <c r="J1606" s="3">
        <v>53</v>
      </c>
      <c r="K1606" s="3" t="str">
        <f>IF(VLOOKUP(D1606,'Resources Final'!A:C,3,FALSE)=0,"",VLOOKUP(D1606,'Resources Final'!A:C,3,FALSE))</f>
        <v/>
      </c>
      <c r="L1606" s="3" t="str">
        <f>IF(VLOOKUP(D1606,'Resources Final'!A:D,4,FALSE)=0,"",VLOOKUP(D1606,'Resources Final'!A:D,4,FALSE))</f>
        <v>Y</v>
      </c>
      <c r="M1606" s="3" t="str">
        <f>IF(VLOOKUP(D1606,'Resources Final'!A:E,5,FALSE)=0,"",VLOOKUP(D1606,'Resources Final'!A:E,5,FALSE))</f>
        <v/>
      </c>
      <c r="N1606" s="7" t="str">
        <f>IF(VLOOKUP(D1606,'Resources Final'!A:F,6,FALSE)=0,"",VLOOKUP(D1606,'Resources Final'!A:F,6,FALSE))</f>
        <v/>
      </c>
      <c r="O1606" s="3" t="str">
        <f>IF(VLOOKUP(D1606,'Resources Final'!A:G,7,FALSE)=0,"",VLOOKUP(D1606,'Resources Final'!A:G,7,FALSE))</f>
        <v/>
      </c>
    </row>
    <row r="1607" spans="1:15" x14ac:dyDescent="0.2">
      <c r="A1607" s="11">
        <v>990</v>
      </c>
      <c r="B1607" s="11" t="str">
        <f t="shared" si="36"/>
        <v>Charles G. Koch Charitable Foundation_College of Coastal Georgia Foundation20144000</v>
      </c>
      <c r="C1607" s="11" t="s">
        <v>19</v>
      </c>
      <c r="D1607" s="11" t="s">
        <v>782</v>
      </c>
      <c r="E1607" s="11" t="s">
        <v>783</v>
      </c>
      <c r="F1607" s="4">
        <v>4000</v>
      </c>
      <c r="G1607" s="3">
        <v>2014</v>
      </c>
      <c r="H1607" s="3" t="s">
        <v>21</v>
      </c>
      <c r="I1607" s="12"/>
      <c r="J1607" s="3">
        <v>54</v>
      </c>
      <c r="K1607" s="3" t="str">
        <f>IF(VLOOKUP(D1607,'Resources Final'!A:C,3,FALSE)=0,"",VLOOKUP(D1607,'Resources Final'!A:C,3,FALSE))</f>
        <v/>
      </c>
      <c r="L1607" s="3" t="str">
        <f>IF(VLOOKUP(D1607,'Resources Final'!A:D,4,FALSE)=0,"",VLOOKUP(D1607,'Resources Final'!A:D,4,FALSE))</f>
        <v>Y</v>
      </c>
      <c r="M1607" s="3" t="str">
        <f>IF(VLOOKUP(D1607,'Resources Final'!A:E,5,FALSE)=0,"",VLOOKUP(D1607,'Resources Final'!A:E,5,FALSE))</f>
        <v/>
      </c>
      <c r="N1607" s="7" t="str">
        <f>IF(VLOOKUP(D1607,'Resources Final'!A:F,6,FALSE)=0,"",VLOOKUP(D1607,'Resources Final'!A:F,6,FALSE))</f>
        <v/>
      </c>
      <c r="O1607" s="3" t="str">
        <f>IF(VLOOKUP(D1607,'Resources Final'!A:G,7,FALSE)=0,"",VLOOKUP(D1607,'Resources Final'!A:G,7,FALSE))</f>
        <v/>
      </c>
    </row>
    <row r="1608" spans="1:15" x14ac:dyDescent="0.2">
      <c r="A1608" s="11">
        <v>990</v>
      </c>
      <c r="B1608" s="11" t="str">
        <f t="shared" si="36"/>
        <v>Charles G. Koch Charitable Foundation_College of the Sequoias Foundation20146000</v>
      </c>
      <c r="C1608" s="11" t="s">
        <v>19</v>
      </c>
      <c r="D1608" s="11" t="s">
        <v>788</v>
      </c>
      <c r="E1608" s="11" t="s">
        <v>789</v>
      </c>
      <c r="F1608" s="4">
        <v>6000</v>
      </c>
      <c r="G1608" s="3">
        <v>2014</v>
      </c>
      <c r="H1608" s="3" t="s">
        <v>21</v>
      </c>
      <c r="I1608" s="12"/>
      <c r="J1608" s="3">
        <v>55</v>
      </c>
      <c r="K1608" s="3" t="str">
        <f>IF(VLOOKUP(D1608,'Resources Final'!A:C,3,FALSE)=0,"",VLOOKUP(D1608,'Resources Final'!A:C,3,FALSE))</f>
        <v/>
      </c>
      <c r="L1608" s="3" t="str">
        <f>IF(VLOOKUP(D1608,'Resources Final'!A:D,4,FALSE)=0,"",VLOOKUP(D1608,'Resources Final'!A:D,4,FALSE))</f>
        <v>Y</v>
      </c>
      <c r="M1608" s="3" t="str">
        <f>IF(VLOOKUP(D1608,'Resources Final'!A:E,5,FALSE)=0,"",VLOOKUP(D1608,'Resources Final'!A:E,5,FALSE))</f>
        <v/>
      </c>
      <c r="N1608" s="7" t="str">
        <f>IF(VLOOKUP(D1608,'Resources Final'!A:F,6,FALSE)=0,"",VLOOKUP(D1608,'Resources Final'!A:F,6,FALSE))</f>
        <v/>
      </c>
      <c r="O1608" s="3" t="str">
        <f>IF(VLOOKUP(D1608,'Resources Final'!A:G,7,FALSE)=0,"",VLOOKUP(D1608,'Resources Final'!A:G,7,FALSE))</f>
        <v/>
      </c>
    </row>
    <row r="1609" spans="1:15" x14ac:dyDescent="0.2">
      <c r="A1609" s="11">
        <v>990</v>
      </c>
      <c r="B1609" s="11" t="str">
        <f t="shared" si="36"/>
        <v>Charles G. Koch Charitable Foundation_College of William &amp; Mary201429960</v>
      </c>
      <c r="C1609" s="11" t="s">
        <v>19</v>
      </c>
      <c r="D1609" s="11" t="s">
        <v>790</v>
      </c>
      <c r="E1609" s="11" t="s">
        <v>790</v>
      </c>
      <c r="F1609" s="4">
        <v>29960</v>
      </c>
      <c r="G1609" s="3">
        <v>2014</v>
      </c>
      <c r="H1609" s="3" t="s">
        <v>21</v>
      </c>
      <c r="I1609" s="12"/>
      <c r="J1609" s="3">
        <v>56</v>
      </c>
      <c r="K1609" s="3" t="str">
        <f>IF(VLOOKUP(D1609,'Resources Final'!A:C,3,FALSE)=0,"",VLOOKUP(D1609,'Resources Final'!A:C,3,FALSE))</f>
        <v/>
      </c>
      <c r="L1609" s="3" t="str">
        <f>IF(VLOOKUP(D1609,'Resources Final'!A:D,4,FALSE)=0,"",VLOOKUP(D1609,'Resources Final'!A:D,4,FALSE))</f>
        <v>Y</v>
      </c>
      <c r="M1609" s="3" t="str">
        <f>IF(VLOOKUP(D1609,'Resources Final'!A:E,5,FALSE)=0,"",VLOOKUP(D1609,'Resources Final'!A:E,5,FALSE))</f>
        <v/>
      </c>
      <c r="N1609" s="7" t="str">
        <f>IF(VLOOKUP(D1609,'Resources Final'!A:F,6,FALSE)=0,"",VLOOKUP(D1609,'Resources Final'!A:F,6,FALSE))</f>
        <v/>
      </c>
      <c r="O1609" s="3" t="str">
        <f>IF(VLOOKUP(D1609,'Resources Final'!A:G,7,FALSE)=0,"",VLOOKUP(D1609,'Resources Final'!A:G,7,FALSE))</f>
        <v/>
      </c>
    </row>
    <row r="1610" spans="1:15" x14ac:dyDescent="0.2">
      <c r="A1610" s="11">
        <v>990</v>
      </c>
      <c r="B1610" s="11" t="str">
        <f t="shared" si="36"/>
        <v>Charles G. Koch Charitable Foundation_Competitive Enterprise Institute201435000</v>
      </c>
      <c r="C1610" s="11" t="s">
        <v>19</v>
      </c>
      <c r="D1610" s="11" t="s">
        <v>816</v>
      </c>
      <c r="E1610" s="11" t="s">
        <v>816</v>
      </c>
      <c r="F1610" s="4">
        <v>35000</v>
      </c>
      <c r="G1610" s="3">
        <v>2014</v>
      </c>
      <c r="H1610" s="3" t="s">
        <v>21</v>
      </c>
      <c r="I1610" s="12"/>
      <c r="J1610" s="3">
        <v>57</v>
      </c>
      <c r="K1610" s="3" t="str">
        <f>IF(VLOOKUP(D1610,'Resources Final'!A:C,3,FALSE)=0,"",VLOOKUP(D1610,'Resources Final'!A:C,3,FALSE))</f>
        <v/>
      </c>
      <c r="L1610" s="3" t="str">
        <f>IF(VLOOKUP(D1610,'Resources Final'!A:D,4,FALSE)=0,"",VLOOKUP(D1610,'Resources Final'!A:D,4,FALSE))</f>
        <v/>
      </c>
      <c r="M1610" s="3" t="str">
        <f>IF(VLOOKUP(D1610,'Resources Final'!A:E,5,FALSE)=0,"",VLOOKUP(D1610,'Resources Final'!A:E,5,FALSE))</f>
        <v/>
      </c>
      <c r="N1610" s="7" t="str">
        <f>IF(VLOOKUP(D1610,'Resources Final'!A:F,6,FALSE)=0,"",VLOOKUP(D1610,'Resources Final'!A:F,6,FALSE))</f>
        <v>https://www.desmogblog.com/competitive-enterprise-institute</v>
      </c>
      <c r="O1610" s="3" t="str">
        <f>IF(VLOOKUP(D1610,'Resources Final'!A:G,7,FALSE)=0,"",VLOOKUP(D1610,'Resources Final'!A:G,7,FALSE))</f>
        <v>Desmog</v>
      </c>
    </row>
    <row r="1611" spans="1:15" x14ac:dyDescent="0.2">
      <c r="A1611" s="11">
        <v>990</v>
      </c>
      <c r="B1611" s="11" t="str">
        <f t="shared" si="36"/>
        <v>Charles G. Koch Charitable Foundation_Corban University20144000</v>
      </c>
      <c r="C1611" s="11" t="s">
        <v>19</v>
      </c>
      <c r="D1611" s="11" t="s">
        <v>844</v>
      </c>
      <c r="E1611" s="11" t="s">
        <v>844</v>
      </c>
      <c r="F1611" s="4">
        <v>4000</v>
      </c>
      <c r="G1611" s="3">
        <v>2014</v>
      </c>
      <c r="H1611" s="3" t="s">
        <v>21</v>
      </c>
      <c r="I1611" s="12"/>
      <c r="J1611" s="3">
        <v>58</v>
      </c>
      <c r="K1611" s="3" t="str">
        <f>IF(VLOOKUP(D1611,'Resources Final'!A:C,3,FALSE)=0,"",VLOOKUP(D1611,'Resources Final'!A:C,3,FALSE))</f>
        <v/>
      </c>
      <c r="L1611" s="3" t="str">
        <f>IF(VLOOKUP(D1611,'Resources Final'!A:D,4,FALSE)=0,"",VLOOKUP(D1611,'Resources Final'!A:D,4,FALSE))</f>
        <v>Y</v>
      </c>
      <c r="M1611" s="3" t="str">
        <f>IF(VLOOKUP(D1611,'Resources Final'!A:E,5,FALSE)=0,"",VLOOKUP(D1611,'Resources Final'!A:E,5,FALSE))</f>
        <v/>
      </c>
      <c r="N1611" s="7" t="str">
        <f>IF(VLOOKUP(D1611,'Resources Final'!A:F,6,FALSE)=0,"",VLOOKUP(D1611,'Resources Final'!A:F,6,FALSE))</f>
        <v/>
      </c>
      <c r="O1611" s="3" t="str">
        <f>IF(VLOOKUP(D1611,'Resources Final'!A:G,7,FALSE)=0,"",VLOOKUP(D1611,'Resources Final'!A:G,7,FALSE))</f>
        <v/>
      </c>
    </row>
    <row r="1612" spans="1:15" x14ac:dyDescent="0.2">
      <c r="A1612" s="11">
        <v>990</v>
      </c>
      <c r="B1612" s="11" t="str">
        <f t="shared" si="36"/>
        <v>Charles G. Koch Charitable Foundation_Cornerstone Schools201410000</v>
      </c>
      <c r="C1612" s="11" t="s">
        <v>19</v>
      </c>
      <c r="D1612" s="11" t="s">
        <v>851</v>
      </c>
      <c r="E1612" s="11" t="s">
        <v>851</v>
      </c>
      <c r="F1612" s="4">
        <v>10000</v>
      </c>
      <c r="G1612" s="3">
        <v>2014</v>
      </c>
      <c r="H1612" s="3" t="s">
        <v>21</v>
      </c>
      <c r="I1612" s="12"/>
      <c r="J1612" s="3">
        <v>59</v>
      </c>
      <c r="K1612" s="3" t="str">
        <f>IF(VLOOKUP(D1612,'Resources Final'!A:C,3,FALSE)=0,"",VLOOKUP(D1612,'Resources Final'!A:C,3,FALSE))</f>
        <v/>
      </c>
      <c r="L1612" s="3" t="str">
        <f>IF(VLOOKUP(D1612,'Resources Final'!A:D,4,FALSE)=0,"",VLOOKUP(D1612,'Resources Final'!A:D,4,FALSE))</f>
        <v>Y</v>
      </c>
      <c r="M1612" s="3" t="str">
        <f>IF(VLOOKUP(D1612,'Resources Final'!A:E,5,FALSE)=0,"",VLOOKUP(D1612,'Resources Final'!A:E,5,FALSE))</f>
        <v/>
      </c>
      <c r="N1612" s="7" t="str">
        <f>IF(VLOOKUP(D1612,'Resources Final'!A:F,6,FALSE)=0,"",VLOOKUP(D1612,'Resources Final'!A:F,6,FALSE))</f>
        <v/>
      </c>
      <c r="O1612" s="3" t="str">
        <f>IF(VLOOKUP(D1612,'Resources Final'!A:G,7,FALSE)=0,"",VLOOKUP(D1612,'Resources Final'!A:G,7,FALSE))</f>
        <v/>
      </c>
    </row>
    <row r="1613" spans="1:15" x14ac:dyDescent="0.2">
      <c r="A1613" s="11">
        <v>990</v>
      </c>
      <c r="B1613" s="11" t="str">
        <f t="shared" si="36"/>
        <v>Charles G. Koch Charitable Foundation_Creighton University2014300000</v>
      </c>
      <c r="C1613" s="11" t="s">
        <v>19</v>
      </c>
      <c r="D1613" s="11" t="s">
        <v>870</v>
      </c>
      <c r="E1613" s="11" t="s">
        <v>870</v>
      </c>
      <c r="F1613" s="4">
        <v>300000</v>
      </c>
      <c r="G1613" s="3">
        <v>2014</v>
      </c>
      <c r="H1613" s="3" t="s">
        <v>21</v>
      </c>
      <c r="I1613" s="12"/>
      <c r="J1613" s="3">
        <v>60</v>
      </c>
      <c r="K1613" s="3" t="str">
        <f>IF(VLOOKUP(D1613,'Resources Final'!A:C,3,FALSE)=0,"",VLOOKUP(D1613,'Resources Final'!A:C,3,FALSE))</f>
        <v/>
      </c>
      <c r="L1613" s="3" t="str">
        <f>IF(VLOOKUP(D1613,'Resources Final'!A:D,4,FALSE)=0,"",VLOOKUP(D1613,'Resources Final'!A:D,4,FALSE))</f>
        <v>Y</v>
      </c>
      <c r="M1613" s="3" t="str">
        <f>IF(VLOOKUP(D1613,'Resources Final'!A:E,5,FALSE)=0,"",VLOOKUP(D1613,'Resources Final'!A:E,5,FALSE))</f>
        <v/>
      </c>
      <c r="N1613" s="7" t="str">
        <f>IF(VLOOKUP(D1613,'Resources Final'!A:F,6,FALSE)=0,"",VLOOKUP(D1613,'Resources Final'!A:F,6,FALSE))</f>
        <v/>
      </c>
      <c r="O1613" s="3" t="str">
        <f>IF(VLOOKUP(D1613,'Resources Final'!A:G,7,FALSE)=0,"",VLOOKUP(D1613,'Resources Final'!A:G,7,FALSE))</f>
        <v/>
      </c>
    </row>
    <row r="1614" spans="1:15" x14ac:dyDescent="0.2">
      <c r="A1614" s="11">
        <v>990</v>
      </c>
      <c r="B1614" s="11" t="str">
        <f t="shared" si="36"/>
        <v>Charles G. Koch Charitable Foundation_Daily Caller News Foundation201480000</v>
      </c>
      <c r="C1614" s="11" t="s">
        <v>19</v>
      </c>
      <c r="D1614" s="11" t="s">
        <v>929</v>
      </c>
      <c r="E1614" s="11" t="s">
        <v>929</v>
      </c>
      <c r="F1614" s="4">
        <v>80000</v>
      </c>
      <c r="G1614" s="3">
        <v>2014</v>
      </c>
      <c r="H1614" s="3" t="s">
        <v>21</v>
      </c>
      <c r="I1614" s="12"/>
      <c r="J1614" s="3">
        <v>61</v>
      </c>
      <c r="K1614" s="3" t="str">
        <f>IF(VLOOKUP(D1614,'Resources Final'!A:C,3,FALSE)=0,"",VLOOKUP(D1614,'Resources Final'!A:C,3,FALSE))</f>
        <v/>
      </c>
      <c r="L1614" s="3" t="str">
        <f>IF(VLOOKUP(D1614,'Resources Final'!A:D,4,FALSE)=0,"",VLOOKUP(D1614,'Resources Final'!A:D,4,FALSE))</f>
        <v/>
      </c>
      <c r="M1614" s="3" t="str">
        <f>IF(VLOOKUP(D1614,'Resources Final'!A:E,5,FALSE)=0,"",VLOOKUP(D1614,'Resources Final'!A:E,5,FALSE))</f>
        <v/>
      </c>
      <c r="N1614" s="7" t="str">
        <f>IF(VLOOKUP(D1614,'Resources Final'!A:F,6,FALSE)=0,"",VLOOKUP(D1614,'Resources Final'!A:F,6,FALSE))</f>
        <v>https://www.desmogblog.com/daily-caller</v>
      </c>
      <c r="O1614" s="3" t="str">
        <f>IF(VLOOKUP(D1614,'Resources Final'!A:G,7,FALSE)=0,"",VLOOKUP(D1614,'Resources Final'!A:G,7,FALSE))</f>
        <v>Desmog</v>
      </c>
    </row>
    <row r="1615" spans="1:15" x14ac:dyDescent="0.2">
      <c r="A1615" s="11">
        <v>990</v>
      </c>
      <c r="B1615" s="11" t="str">
        <f t="shared" si="36"/>
        <v>Charles G. Koch Charitable Foundation_Donors Trust201450000</v>
      </c>
      <c r="C1615" s="11" t="s">
        <v>19</v>
      </c>
      <c r="D1615" s="11" t="s">
        <v>1020</v>
      </c>
      <c r="E1615" s="11" t="s">
        <v>1020</v>
      </c>
      <c r="F1615" s="4">
        <v>50000</v>
      </c>
      <c r="G1615" s="3">
        <v>2014</v>
      </c>
      <c r="H1615" s="3" t="s">
        <v>21</v>
      </c>
      <c r="I1615" s="12"/>
      <c r="J1615" s="3">
        <v>62</v>
      </c>
      <c r="K1615" s="3" t="str">
        <f>IF(VLOOKUP(D1615,'Resources Final'!A:C,3,FALSE)=0,"",VLOOKUP(D1615,'Resources Final'!A:C,3,FALSE))</f>
        <v/>
      </c>
      <c r="L1615" s="3" t="str">
        <f>IF(VLOOKUP(D1615,'Resources Final'!A:D,4,FALSE)=0,"",VLOOKUP(D1615,'Resources Final'!A:D,4,FALSE))</f>
        <v/>
      </c>
      <c r="M1615" s="3" t="str">
        <f>IF(VLOOKUP(D1615,'Resources Final'!A:E,5,FALSE)=0,"",VLOOKUP(D1615,'Resources Final'!A:E,5,FALSE))</f>
        <v/>
      </c>
      <c r="N1615" s="7" t="str">
        <f>IF(VLOOKUP(D1615,'Resources Final'!A:F,6,FALSE)=0,"",VLOOKUP(D1615,'Resources Final'!A:F,6,FALSE))</f>
        <v>https://www.desmogblog.com/who-donors-trust</v>
      </c>
      <c r="O1615" s="3" t="str">
        <f>IF(VLOOKUP(D1615,'Resources Final'!A:G,7,FALSE)=0,"",VLOOKUP(D1615,'Resources Final'!A:G,7,FALSE))</f>
        <v>Desmog</v>
      </c>
    </row>
    <row r="1616" spans="1:15" x14ac:dyDescent="0.2">
      <c r="A1616" s="11">
        <v>990</v>
      </c>
      <c r="B1616" s="11" t="str">
        <f t="shared" si="36"/>
        <v>Charles G. Koch Charitable Foundation_Duke University201440000</v>
      </c>
      <c r="C1616" s="11" t="s">
        <v>19</v>
      </c>
      <c r="D1616" s="11" t="s">
        <v>1037</v>
      </c>
      <c r="E1616" s="11" t="s">
        <v>1037</v>
      </c>
      <c r="F1616" s="4">
        <v>40000</v>
      </c>
      <c r="G1616" s="3">
        <v>2014</v>
      </c>
      <c r="H1616" s="3" t="s">
        <v>21</v>
      </c>
      <c r="I1616" s="12"/>
      <c r="J1616" s="3">
        <v>63</v>
      </c>
      <c r="K1616" s="3" t="str">
        <f>IF(VLOOKUP(D1616,'Resources Final'!A:C,3,FALSE)=0,"",VLOOKUP(D1616,'Resources Final'!A:C,3,FALSE))</f>
        <v/>
      </c>
      <c r="L1616" s="3" t="str">
        <f>IF(VLOOKUP(D1616,'Resources Final'!A:D,4,FALSE)=0,"",VLOOKUP(D1616,'Resources Final'!A:D,4,FALSE))</f>
        <v>Y</v>
      </c>
      <c r="M1616" s="3" t="str">
        <f>IF(VLOOKUP(D1616,'Resources Final'!A:E,5,FALSE)=0,"",VLOOKUP(D1616,'Resources Final'!A:E,5,FALSE))</f>
        <v/>
      </c>
      <c r="N1616" s="7" t="str">
        <f>IF(VLOOKUP(D1616,'Resources Final'!A:F,6,FALSE)=0,"",VLOOKUP(D1616,'Resources Final'!A:F,6,FALSE))</f>
        <v/>
      </c>
      <c r="O1616" s="3" t="str">
        <f>IF(VLOOKUP(D1616,'Resources Final'!A:G,7,FALSE)=0,"",VLOOKUP(D1616,'Resources Final'!A:G,7,FALSE))</f>
        <v/>
      </c>
    </row>
    <row r="1617" spans="1:15" x14ac:dyDescent="0.2">
      <c r="A1617" s="11">
        <v>990</v>
      </c>
      <c r="B1617" s="11" t="str">
        <f t="shared" si="36"/>
        <v>Charles G. Koch Charitable Foundation_Eleutheria Institute201418000</v>
      </c>
      <c r="C1617" s="11" t="s">
        <v>19</v>
      </c>
      <c r="D1617" s="11" t="s">
        <v>1118</v>
      </c>
      <c r="E1617" s="11" t="s">
        <v>1118</v>
      </c>
      <c r="F1617" s="4">
        <v>18000</v>
      </c>
      <c r="G1617" s="3">
        <v>2014</v>
      </c>
      <c r="H1617" s="3" t="s">
        <v>21</v>
      </c>
      <c r="I1617" s="12"/>
      <c r="J1617" s="3">
        <v>64</v>
      </c>
      <c r="K1617" s="3" t="str">
        <f>IF(VLOOKUP(D1617,'Resources Final'!A:C,3,FALSE)=0,"",VLOOKUP(D1617,'Resources Final'!A:C,3,FALSE))</f>
        <v/>
      </c>
      <c r="L1617" s="3" t="str">
        <f>IF(VLOOKUP(D1617,'Resources Final'!A:D,4,FALSE)=0,"",VLOOKUP(D1617,'Resources Final'!A:D,4,FALSE))</f>
        <v/>
      </c>
      <c r="M1617" s="3" t="str">
        <f>IF(VLOOKUP(D1617,'Resources Final'!A:E,5,FALSE)=0,"",VLOOKUP(D1617,'Resources Final'!A:E,5,FALSE))</f>
        <v/>
      </c>
      <c r="N1617" s="7" t="str">
        <f>IF(VLOOKUP(D1617,'Resources Final'!A:F,6,FALSE)=0,"",VLOOKUP(D1617,'Resources Final'!A:F,6,FALSE))</f>
        <v/>
      </c>
      <c r="O1617" s="3" t="str">
        <f>IF(VLOOKUP(D1617,'Resources Final'!A:G,7,FALSE)=0,"",VLOOKUP(D1617,'Resources Final'!A:G,7,FALSE))</f>
        <v/>
      </c>
    </row>
    <row r="1618" spans="1:15" x14ac:dyDescent="0.2">
      <c r="A1618" s="11">
        <v>990</v>
      </c>
      <c r="B1618" s="11" t="str">
        <f t="shared" si="36"/>
        <v>Charles G. Koch Charitable Foundation_Elizabethtown College20143000</v>
      </c>
      <c r="C1618" s="11" t="s">
        <v>19</v>
      </c>
      <c r="D1618" s="11" t="s">
        <v>1121</v>
      </c>
      <c r="E1618" s="11" t="s">
        <v>1121</v>
      </c>
      <c r="F1618" s="4">
        <v>3000</v>
      </c>
      <c r="G1618" s="3">
        <v>2014</v>
      </c>
      <c r="H1618" s="3" t="s">
        <v>21</v>
      </c>
      <c r="I1618" s="12"/>
      <c r="J1618" s="3">
        <v>65</v>
      </c>
      <c r="K1618" s="3" t="str">
        <f>IF(VLOOKUP(D1618,'Resources Final'!A:C,3,FALSE)=0,"",VLOOKUP(D1618,'Resources Final'!A:C,3,FALSE))</f>
        <v/>
      </c>
      <c r="L1618" s="3" t="str">
        <f>IF(VLOOKUP(D1618,'Resources Final'!A:D,4,FALSE)=0,"",VLOOKUP(D1618,'Resources Final'!A:D,4,FALSE))</f>
        <v>Y</v>
      </c>
      <c r="M1618" s="3" t="str">
        <f>IF(VLOOKUP(D1618,'Resources Final'!A:E,5,FALSE)=0,"",VLOOKUP(D1618,'Resources Final'!A:E,5,FALSE))</f>
        <v/>
      </c>
      <c r="N1618" s="7" t="str">
        <f>IF(VLOOKUP(D1618,'Resources Final'!A:F,6,FALSE)=0,"",VLOOKUP(D1618,'Resources Final'!A:F,6,FALSE))</f>
        <v/>
      </c>
      <c r="O1618" s="3" t="str">
        <f>IF(VLOOKUP(D1618,'Resources Final'!A:G,7,FALSE)=0,"",VLOOKUP(D1618,'Resources Final'!A:G,7,FALSE))</f>
        <v/>
      </c>
    </row>
    <row r="1619" spans="1:15" x14ac:dyDescent="0.2">
      <c r="A1619" s="11">
        <v>990</v>
      </c>
      <c r="B1619" s="11" t="str">
        <f t="shared" si="36"/>
        <v>Charles G. Koch Charitable Foundation_Emergent Order2014500000</v>
      </c>
      <c r="C1619" s="11" t="s">
        <v>19</v>
      </c>
      <c r="D1619" s="11" t="s">
        <v>1129</v>
      </c>
      <c r="E1619" s="11" t="s">
        <v>1129</v>
      </c>
      <c r="F1619" s="4">
        <v>500000</v>
      </c>
      <c r="G1619" s="3">
        <v>2014</v>
      </c>
      <c r="H1619" s="3" t="s">
        <v>21</v>
      </c>
      <c r="I1619" s="12"/>
      <c r="J1619" s="3">
        <v>66</v>
      </c>
      <c r="K1619" s="3" t="str">
        <f>IF(VLOOKUP(D1619,'Resources Final'!A:C,3,FALSE)=0,"",VLOOKUP(D1619,'Resources Final'!A:C,3,FALSE))</f>
        <v/>
      </c>
      <c r="L1619" s="3" t="str">
        <f>IF(VLOOKUP(D1619,'Resources Final'!A:D,4,FALSE)=0,"",VLOOKUP(D1619,'Resources Final'!A:D,4,FALSE))</f>
        <v/>
      </c>
      <c r="M1619" s="3" t="str">
        <f>IF(VLOOKUP(D1619,'Resources Final'!A:E,5,FALSE)=0,"",VLOOKUP(D1619,'Resources Final'!A:E,5,FALSE))</f>
        <v/>
      </c>
      <c r="N1619" s="7" t="str">
        <f>IF(VLOOKUP(D1619,'Resources Final'!A:F,6,FALSE)=0,"",VLOOKUP(D1619,'Resources Final'!A:F,6,FALSE))</f>
        <v/>
      </c>
      <c r="O1619" s="3" t="str">
        <f>IF(VLOOKUP(D1619,'Resources Final'!A:G,7,FALSE)=0,"",VLOOKUP(D1619,'Resources Final'!A:G,7,FALSE))</f>
        <v/>
      </c>
    </row>
    <row r="1620" spans="1:15" x14ac:dyDescent="0.2">
      <c r="A1620" s="11">
        <v>990</v>
      </c>
      <c r="B1620" s="11" t="str">
        <f t="shared" si="36"/>
        <v>Charles G. Koch Charitable Foundation_Emory University20146000</v>
      </c>
      <c r="C1620" s="11" t="s">
        <v>19</v>
      </c>
      <c r="D1620" s="11" t="s">
        <v>1131</v>
      </c>
      <c r="E1620" s="11" t="s">
        <v>1131</v>
      </c>
      <c r="F1620" s="4">
        <v>6000</v>
      </c>
      <c r="G1620" s="3">
        <v>2014</v>
      </c>
      <c r="H1620" s="3" t="s">
        <v>21</v>
      </c>
      <c r="I1620" s="12"/>
      <c r="J1620" s="3">
        <v>67</v>
      </c>
      <c r="K1620" s="3" t="str">
        <f>IF(VLOOKUP(D1620,'Resources Final'!A:C,3,FALSE)=0,"",VLOOKUP(D1620,'Resources Final'!A:C,3,FALSE))</f>
        <v/>
      </c>
      <c r="L1620" s="3" t="str">
        <f>IF(VLOOKUP(D1620,'Resources Final'!A:D,4,FALSE)=0,"",VLOOKUP(D1620,'Resources Final'!A:D,4,FALSE))</f>
        <v>Y</v>
      </c>
      <c r="M1620" s="3" t="str">
        <f>IF(VLOOKUP(D1620,'Resources Final'!A:E,5,FALSE)=0,"",VLOOKUP(D1620,'Resources Final'!A:E,5,FALSE))</f>
        <v/>
      </c>
      <c r="N1620" s="7" t="str">
        <f>IF(VLOOKUP(D1620,'Resources Final'!A:F,6,FALSE)=0,"",VLOOKUP(D1620,'Resources Final'!A:F,6,FALSE))</f>
        <v/>
      </c>
      <c r="O1620" s="3" t="str">
        <f>IF(VLOOKUP(D1620,'Resources Final'!A:G,7,FALSE)=0,"",VLOOKUP(D1620,'Resources Final'!A:G,7,FALSE))</f>
        <v/>
      </c>
    </row>
    <row r="1621" spans="1:15" x14ac:dyDescent="0.2">
      <c r="A1621" s="11">
        <v>990</v>
      </c>
      <c r="B1621" s="11" t="str">
        <f t="shared" si="36"/>
        <v>Charles G. Koch Charitable Foundation_Emporia State University Foundation20144500</v>
      </c>
      <c r="C1621" s="11" t="s">
        <v>19</v>
      </c>
      <c r="D1621" s="11" t="s">
        <v>1135</v>
      </c>
      <c r="E1621" s="11" t="s">
        <v>1134</v>
      </c>
      <c r="F1621" s="4">
        <v>4500</v>
      </c>
      <c r="G1621" s="3">
        <v>2014</v>
      </c>
      <c r="H1621" s="3" t="s">
        <v>21</v>
      </c>
      <c r="I1621" s="12"/>
      <c r="J1621" s="3">
        <v>68</v>
      </c>
      <c r="K1621" s="3" t="str">
        <f>IF(VLOOKUP(D1621,'Resources Final'!A:C,3,FALSE)=0,"",VLOOKUP(D1621,'Resources Final'!A:C,3,FALSE))</f>
        <v/>
      </c>
      <c r="L1621" s="3" t="str">
        <f>IF(VLOOKUP(D1621,'Resources Final'!A:D,4,FALSE)=0,"",VLOOKUP(D1621,'Resources Final'!A:D,4,FALSE))</f>
        <v>Y</v>
      </c>
      <c r="M1621" s="3" t="str">
        <f>IF(VLOOKUP(D1621,'Resources Final'!A:E,5,FALSE)=0,"",VLOOKUP(D1621,'Resources Final'!A:E,5,FALSE))</f>
        <v/>
      </c>
      <c r="N1621" s="7" t="str">
        <f>IF(VLOOKUP(D1621,'Resources Final'!A:F,6,FALSE)=0,"",VLOOKUP(D1621,'Resources Final'!A:F,6,FALSE))</f>
        <v/>
      </c>
      <c r="O1621" s="3" t="str">
        <f>IF(VLOOKUP(D1621,'Resources Final'!A:G,7,FALSE)=0,"",VLOOKUP(D1621,'Resources Final'!A:G,7,FALSE))</f>
        <v/>
      </c>
    </row>
    <row r="1622" spans="1:15" x14ac:dyDescent="0.2">
      <c r="A1622" s="11">
        <v>990</v>
      </c>
      <c r="B1622" s="11" t="str">
        <f t="shared" si="36"/>
        <v>Charles G. Koch Charitable Foundation_Eureka College20145000</v>
      </c>
      <c r="C1622" s="11" t="s">
        <v>19</v>
      </c>
      <c r="D1622" s="11" t="s">
        <v>1169</v>
      </c>
      <c r="E1622" s="11" t="s">
        <v>1169</v>
      </c>
      <c r="F1622" s="4">
        <v>5000</v>
      </c>
      <c r="G1622" s="3">
        <v>2014</v>
      </c>
      <c r="H1622" s="3" t="s">
        <v>21</v>
      </c>
      <c r="I1622" s="12"/>
      <c r="J1622" s="3">
        <v>69</v>
      </c>
      <c r="K1622" s="3" t="str">
        <f>IF(VLOOKUP(D1622,'Resources Final'!A:C,3,FALSE)=0,"",VLOOKUP(D1622,'Resources Final'!A:C,3,FALSE))</f>
        <v/>
      </c>
      <c r="L1622" s="3" t="str">
        <f>IF(VLOOKUP(D1622,'Resources Final'!A:D,4,FALSE)=0,"",VLOOKUP(D1622,'Resources Final'!A:D,4,FALSE))</f>
        <v>Y</v>
      </c>
      <c r="M1622" s="3" t="str">
        <f>IF(VLOOKUP(D1622,'Resources Final'!A:E,5,FALSE)=0,"",VLOOKUP(D1622,'Resources Final'!A:E,5,FALSE))</f>
        <v/>
      </c>
      <c r="N1622" s="7" t="str">
        <f>IF(VLOOKUP(D1622,'Resources Final'!A:F,6,FALSE)=0,"",VLOOKUP(D1622,'Resources Final'!A:F,6,FALSE))</f>
        <v/>
      </c>
      <c r="O1622" s="3" t="str">
        <f>IF(VLOOKUP(D1622,'Resources Final'!A:G,7,FALSE)=0,"",VLOOKUP(D1622,'Resources Final'!A:G,7,FALSE))</f>
        <v/>
      </c>
    </row>
    <row r="1623" spans="1:15" x14ac:dyDescent="0.2">
      <c r="A1623" s="11">
        <v>990</v>
      </c>
      <c r="B1623" s="11" t="str">
        <f t="shared" si="36"/>
        <v>Charles G. Koch Charitable Foundation_Fab Lab Tulsa20148000</v>
      </c>
      <c r="C1623" s="11" t="s">
        <v>19</v>
      </c>
      <c r="D1623" s="11" t="s">
        <v>1184</v>
      </c>
      <c r="E1623" s="11" t="s">
        <v>1184</v>
      </c>
      <c r="F1623" s="4">
        <v>8000</v>
      </c>
      <c r="G1623" s="3">
        <v>2014</v>
      </c>
      <c r="H1623" s="3" t="s">
        <v>21</v>
      </c>
      <c r="I1623" s="12"/>
      <c r="J1623" s="3">
        <v>70</v>
      </c>
      <c r="K1623" s="3" t="str">
        <f>IF(VLOOKUP(D1623,'Resources Final'!A:C,3,FALSE)=0,"",VLOOKUP(D1623,'Resources Final'!A:C,3,FALSE))</f>
        <v/>
      </c>
      <c r="L1623" s="3" t="str">
        <f>IF(VLOOKUP(D1623,'Resources Final'!A:D,4,FALSE)=0,"",VLOOKUP(D1623,'Resources Final'!A:D,4,FALSE))</f>
        <v/>
      </c>
      <c r="M1623" s="3" t="str">
        <f>IF(VLOOKUP(D1623,'Resources Final'!A:E,5,FALSE)=0,"",VLOOKUP(D1623,'Resources Final'!A:E,5,FALSE))</f>
        <v/>
      </c>
      <c r="N1623" s="7" t="str">
        <f>IF(VLOOKUP(D1623,'Resources Final'!A:F,6,FALSE)=0,"",VLOOKUP(D1623,'Resources Final'!A:F,6,FALSE))</f>
        <v/>
      </c>
      <c r="O1623" s="3" t="str">
        <f>IF(VLOOKUP(D1623,'Resources Final'!A:G,7,FALSE)=0,"",VLOOKUP(D1623,'Resources Final'!A:G,7,FALSE))</f>
        <v/>
      </c>
    </row>
    <row r="1624" spans="1:15" x14ac:dyDescent="0.2">
      <c r="A1624" s="11">
        <v>990</v>
      </c>
      <c r="B1624" s="11" t="str">
        <f t="shared" si="36"/>
        <v>Charles G. Koch Charitable Foundation_Federalist Society for Law and Public Policy Studies2014265000</v>
      </c>
      <c r="C1624" s="11" t="s">
        <v>19</v>
      </c>
      <c r="D1624" s="11" t="s">
        <v>1199</v>
      </c>
      <c r="E1624" s="11" t="s">
        <v>1199</v>
      </c>
      <c r="F1624" s="4">
        <v>265000</v>
      </c>
      <c r="G1624" s="3">
        <v>2014</v>
      </c>
      <c r="H1624" s="3" t="s">
        <v>21</v>
      </c>
      <c r="I1624" s="12"/>
      <c r="J1624" s="3">
        <v>71</v>
      </c>
      <c r="K1624" s="3" t="str">
        <f>IF(VLOOKUP(D1624,'Resources Final'!A:C,3,FALSE)=0,"",VLOOKUP(D1624,'Resources Final'!A:C,3,FALSE))</f>
        <v/>
      </c>
      <c r="L1624" s="3" t="str">
        <f>IF(VLOOKUP(D1624,'Resources Final'!A:D,4,FALSE)=0,"",VLOOKUP(D1624,'Resources Final'!A:D,4,FALSE))</f>
        <v/>
      </c>
      <c r="M1624" s="3" t="str">
        <f>IF(VLOOKUP(D1624,'Resources Final'!A:E,5,FALSE)=0,"",VLOOKUP(D1624,'Resources Final'!A:E,5,FALSE))</f>
        <v/>
      </c>
      <c r="N1624" s="7" t="str">
        <f>IF(VLOOKUP(D1624,'Resources Final'!A:F,6,FALSE)=0,"",VLOOKUP(D1624,'Resources Final'!A:F,6,FALSE))</f>
        <v>http://www.sourcewatch.org/index.php/Federalist_Society_for_Law_and_Public_Policy_Studies</v>
      </c>
      <c r="O1624" s="3" t="str">
        <f>IF(VLOOKUP(D1624,'Resources Final'!A:G,7,FALSE)=0,"",VLOOKUP(D1624,'Resources Final'!A:G,7,FALSE))</f>
        <v>Sourcewatch</v>
      </c>
    </row>
    <row r="1625" spans="1:15" x14ac:dyDescent="0.2">
      <c r="A1625" s="11">
        <v>990</v>
      </c>
      <c r="B1625" s="11" t="str">
        <f t="shared" si="36"/>
        <v>Charles G. Koch Charitable Foundation_Ferris State University20145000</v>
      </c>
      <c r="C1625" s="11" t="s">
        <v>19</v>
      </c>
      <c r="D1625" s="11" t="s">
        <v>1203</v>
      </c>
      <c r="E1625" s="11" t="s">
        <v>1203</v>
      </c>
      <c r="F1625" s="4">
        <v>5000</v>
      </c>
      <c r="G1625" s="3">
        <v>2014</v>
      </c>
      <c r="H1625" s="3" t="s">
        <v>21</v>
      </c>
      <c r="I1625" s="12"/>
      <c r="J1625" s="3">
        <v>72</v>
      </c>
      <c r="K1625" s="3" t="str">
        <f>IF(VLOOKUP(D1625,'Resources Final'!A:C,3,FALSE)=0,"",VLOOKUP(D1625,'Resources Final'!A:C,3,FALSE))</f>
        <v/>
      </c>
      <c r="L1625" s="3" t="str">
        <f>IF(VLOOKUP(D1625,'Resources Final'!A:D,4,FALSE)=0,"",VLOOKUP(D1625,'Resources Final'!A:D,4,FALSE))</f>
        <v>Y</v>
      </c>
      <c r="M1625" s="3" t="str">
        <f>IF(VLOOKUP(D1625,'Resources Final'!A:E,5,FALSE)=0,"",VLOOKUP(D1625,'Resources Final'!A:E,5,FALSE))</f>
        <v/>
      </c>
      <c r="N1625" s="7" t="str">
        <f>IF(VLOOKUP(D1625,'Resources Final'!A:F,6,FALSE)=0,"",VLOOKUP(D1625,'Resources Final'!A:F,6,FALSE))</f>
        <v/>
      </c>
      <c r="O1625" s="3" t="str">
        <f>IF(VLOOKUP(D1625,'Resources Final'!A:G,7,FALSE)=0,"",VLOOKUP(D1625,'Resources Final'!A:G,7,FALSE))</f>
        <v/>
      </c>
    </row>
    <row r="1626" spans="1:15" x14ac:dyDescent="0.2">
      <c r="A1626" s="11">
        <v>990</v>
      </c>
      <c r="B1626" s="11" t="str">
        <f t="shared" si="36"/>
        <v>Charles G. Koch Charitable Foundation_Florida Atlantic University20146000</v>
      </c>
      <c r="C1626" s="11" t="s">
        <v>19</v>
      </c>
      <c r="D1626" s="11" t="s">
        <v>1231</v>
      </c>
      <c r="E1626" s="11" t="s">
        <v>1231</v>
      </c>
      <c r="F1626" s="4">
        <v>6000</v>
      </c>
      <c r="G1626" s="3">
        <v>2014</v>
      </c>
      <c r="H1626" s="3" t="s">
        <v>21</v>
      </c>
      <c r="I1626" s="12"/>
      <c r="J1626" s="3">
        <v>73</v>
      </c>
      <c r="K1626" s="3" t="str">
        <f>IF(VLOOKUP(D1626,'Resources Final'!A:C,3,FALSE)=0,"",VLOOKUP(D1626,'Resources Final'!A:C,3,FALSE))</f>
        <v/>
      </c>
      <c r="L1626" s="3" t="str">
        <f>IF(VLOOKUP(D1626,'Resources Final'!A:D,4,FALSE)=0,"",VLOOKUP(D1626,'Resources Final'!A:D,4,FALSE))</f>
        <v>Y</v>
      </c>
      <c r="M1626" s="3" t="str">
        <f>IF(VLOOKUP(D1626,'Resources Final'!A:E,5,FALSE)=0,"",VLOOKUP(D1626,'Resources Final'!A:E,5,FALSE))</f>
        <v/>
      </c>
      <c r="N1626" s="7" t="str">
        <f>IF(VLOOKUP(D1626,'Resources Final'!A:F,6,FALSE)=0,"",VLOOKUP(D1626,'Resources Final'!A:F,6,FALSE))</f>
        <v/>
      </c>
      <c r="O1626" s="3" t="str">
        <f>IF(VLOOKUP(D1626,'Resources Final'!A:G,7,FALSE)=0,"",VLOOKUP(D1626,'Resources Final'!A:G,7,FALSE))</f>
        <v/>
      </c>
    </row>
    <row r="1627" spans="1:15" x14ac:dyDescent="0.2">
      <c r="A1627" s="11">
        <v>990</v>
      </c>
      <c r="B1627" s="11" t="str">
        <f t="shared" si="36"/>
        <v>Charles G. Koch Charitable Foundation_Florida Gulf Coast University201442000</v>
      </c>
      <c r="C1627" s="11" t="s">
        <v>19</v>
      </c>
      <c r="D1627" s="11" t="s">
        <v>1233</v>
      </c>
      <c r="E1627" s="11" t="s">
        <v>1233</v>
      </c>
      <c r="F1627" s="4">
        <v>42000</v>
      </c>
      <c r="G1627" s="3">
        <v>2014</v>
      </c>
      <c r="H1627" s="3" t="s">
        <v>21</v>
      </c>
      <c r="I1627" s="12"/>
      <c r="J1627" s="3">
        <v>74</v>
      </c>
      <c r="K1627" s="3" t="str">
        <f>IF(VLOOKUP(D1627,'Resources Final'!A:C,3,FALSE)=0,"",VLOOKUP(D1627,'Resources Final'!A:C,3,FALSE))</f>
        <v/>
      </c>
      <c r="L1627" s="3" t="str">
        <f>IF(VLOOKUP(D1627,'Resources Final'!A:D,4,FALSE)=0,"",VLOOKUP(D1627,'Resources Final'!A:D,4,FALSE))</f>
        <v>Y</v>
      </c>
      <c r="M1627" s="3" t="str">
        <f>IF(VLOOKUP(D1627,'Resources Final'!A:E,5,FALSE)=0,"",VLOOKUP(D1627,'Resources Final'!A:E,5,FALSE))</f>
        <v/>
      </c>
      <c r="N1627" s="7" t="str">
        <f>IF(VLOOKUP(D1627,'Resources Final'!A:F,6,FALSE)=0,"",VLOOKUP(D1627,'Resources Final'!A:F,6,FALSE))</f>
        <v/>
      </c>
      <c r="O1627" s="3" t="str">
        <f>IF(VLOOKUP(D1627,'Resources Final'!A:G,7,FALSE)=0,"",VLOOKUP(D1627,'Resources Final'!A:G,7,FALSE))</f>
        <v/>
      </c>
    </row>
    <row r="1628" spans="1:15" x14ac:dyDescent="0.2">
      <c r="A1628" s="11">
        <v>990</v>
      </c>
      <c r="B1628" s="11" t="str">
        <f t="shared" si="36"/>
        <v>Charles G. Koch Charitable Foundation_Florida State University2014626247</v>
      </c>
      <c r="C1628" s="11" t="s">
        <v>19</v>
      </c>
      <c r="D1628" s="11" t="s">
        <v>1236</v>
      </c>
      <c r="E1628" s="11" t="s">
        <v>1236</v>
      </c>
      <c r="F1628" s="4">
        <v>626247</v>
      </c>
      <c r="G1628" s="3">
        <v>2014</v>
      </c>
      <c r="H1628" s="3" t="s">
        <v>21</v>
      </c>
      <c r="I1628" s="12"/>
      <c r="J1628" s="3">
        <v>75</v>
      </c>
      <c r="K1628" s="3" t="str">
        <f>IF(VLOOKUP(D1628,'Resources Final'!A:C,3,FALSE)=0,"",VLOOKUP(D1628,'Resources Final'!A:C,3,FALSE))</f>
        <v/>
      </c>
      <c r="L1628" s="3" t="str">
        <f>IF(VLOOKUP(D1628,'Resources Final'!A:D,4,FALSE)=0,"",VLOOKUP(D1628,'Resources Final'!A:D,4,FALSE))</f>
        <v>Y</v>
      </c>
      <c r="M1628" s="3" t="str">
        <f>IF(VLOOKUP(D1628,'Resources Final'!A:E,5,FALSE)=0,"",VLOOKUP(D1628,'Resources Final'!A:E,5,FALSE))</f>
        <v/>
      </c>
      <c r="N1628" s="7" t="str">
        <f>IF(VLOOKUP(D1628,'Resources Final'!A:F,6,FALSE)=0,"",VLOOKUP(D1628,'Resources Final'!A:F,6,FALSE))</f>
        <v/>
      </c>
      <c r="O1628" s="3" t="str">
        <f>IF(VLOOKUP(D1628,'Resources Final'!A:G,7,FALSE)=0,"",VLOOKUP(D1628,'Resources Final'!A:G,7,FALSE))</f>
        <v/>
      </c>
    </row>
    <row r="1629" spans="1:15" x14ac:dyDescent="0.2">
      <c r="A1629" s="11">
        <v>990</v>
      </c>
      <c r="B1629" s="11" t="str">
        <f t="shared" si="36"/>
        <v>Charles G. Koch Charitable Foundation_Florida Southern College2014200000</v>
      </c>
      <c r="C1629" s="11" t="s">
        <v>19</v>
      </c>
      <c r="D1629" s="11" t="s">
        <v>1235</v>
      </c>
      <c r="E1629" s="11" t="s">
        <v>1235</v>
      </c>
      <c r="F1629" s="4">
        <v>200000</v>
      </c>
      <c r="G1629" s="3">
        <v>2014</v>
      </c>
      <c r="H1629" s="3" t="s">
        <v>21</v>
      </c>
      <c r="I1629" s="12"/>
      <c r="J1629" s="3">
        <v>76</v>
      </c>
      <c r="K1629" s="3" t="str">
        <f>IF(VLOOKUP(D1629,'Resources Final'!A:C,3,FALSE)=0,"",VLOOKUP(D1629,'Resources Final'!A:C,3,FALSE))</f>
        <v/>
      </c>
      <c r="L1629" s="3" t="str">
        <f>IF(VLOOKUP(D1629,'Resources Final'!A:D,4,FALSE)=0,"",VLOOKUP(D1629,'Resources Final'!A:D,4,FALSE))</f>
        <v>Y</v>
      </c>
      <c r="M1629" s="3" t="str">
        <f>IF(VLOOKUP(D1629,'Resources Final'!A:E,5,FALSE)=0,"",VLOOKUP(D1629,'Resources Final'!A:E,5,FALSE))</f>
        <v/>
      </c>
      <c r="N1629" s="7" t="str">
        <f>IF(VLOOKUP(D1629,'Resources Final'!A:F,6,FALSE)=0,"",VLOOKUP(D1629,'Resources Final'!A:F,6,FALSE))</f>
        <v/>
      </c>
      <c r="O1629" s="3" t="str">
        <f>IF(VLOOKUP(D1629,'Resources Final'!A:G,7,FALSE)=0,"",VLOOKUP(D1629,'Resources Final'!A:G,7,FALSE))</f>
        <v/>
      </c>
    </row>
    <row r="1630" spans="1:15" x14ac:dyDescent="0.2">
      <c r="A1630" s="11">
        <v>990</v>
      </c>
      <c r="B1630" s="11" t="str">
        <f t="shared" si="36"/>
        <v>Charles G. Koch Charitable Foundation_Foundation for Constitutional Government2014300000</v>
      </c>
      <c r="C1630" s="11" t="s">
        <v>19</v>
      </c>
      <c r="D1630" s="11" t="s">
        <v>1253</v>
      </c>
      <c r="E1630" s="11" t="s">
        <v>1253</v>
      </c>
      <c r="F1630" s="4">
        <v>300000</v>
      </c>
      <c r="G1630" s="3">
        <v>2014</v>
      </c>
      <c r="H1630" s="3" t="s">
        <v>21</v>
      </c>
      <c r="I1630" s="12"/>
      <c r="J1630" s="3">
        <v>77</v>
      </c>
      <c r="K1630" s="3" t="str">
        <f>IF(VLOOKUP(D1630,'Resources Final'!A:C,3,FALSE)=0,"",VLOOKUP(D1630,'Resources Final'!A:C,3,FALSE))</f>
        <v/>
      </c>
      <c r="L1630" s="3" t="str">
        <f>IF(VLOOKUP(D1630,'Resources Final'!A:D,4,FALSE)=0,"",VLOOKUP(D1630,'Resources Final'!A:D,4,FALSE))</f>
        <v/>
      </c>
      <c r="M1630" s="3" t="str">
        <f>IF(VLOOKUP(D1630,'Resources Final'!A:E,5,FALSE)=0,"",VLOOKUP(D1630,'Resources Final'!A:E,5,FALSE))</f>
        <v/>
      </c>
      <c r="N1630" s="7" t="str">
        <f>IF(VLOOKUP(D1630,'Resources Final'!A:F,6,FALSE)=0,"",VLOOKUP(D1630,'Resources Final'!A:F,6,FALSE))</f>
        <v>https://www.sourcewatch.org/index.php/Fund_for_Constitutional_Government</v>
      </c>
      <c r="O1630" s="3" t="str">
        <f>IF(VLOOKUP(D1630,'Resources Final'!A:G,7,FALSE)=0,"",VLOOKUP(D1630,'Resources Final'!A:G,7,FALSE))</f>
        <v>Sourcewatch</v>
      </c>
    </row>
    <row r="1631" spans="1:15" x14ac:dyDescent="0.2">
      <c r="A1631" s="11">
        <v>990</v>
      </c>
      <c r="B1631" s="11" t="str">
        <f t="shared" si="36"/>
        <v>Charles G. Koch Charitable Foundation_Foundation for Economic Education (FEE)201431000</v>
      </c>
      <c r="C1631" s="11" t="s">
        <v>19</v>
      </c>
      <c r="D1631" s="11" t="s">
        <v>1256</v>
      </c>
      <c r="E1631" s="11" t="s">
        <v>1256</v>
      </c>
      <c r="F1631" s="4">
        <v>31000</v>
      </c>
      <c r="G1631" s="3">
        <v>2014</v>
      </c>
      <c r="H1631" s="3" t="s">
        <v>21</v>
      </c>
      <c r="I1631" s="12"/>
      <c r="J1631" s="3">
        <v>78</v>
      </c>
      <c r="K1631" s="3" t="str">
        <f>IF(VLOOKUP(D1631,'Resources Final'!A:C,3,FALSE)=0,"",VLOOKUP(D1631,'Resources Final'!A:C,3,FALSE))</f>
        <v/>
      </c>
      <c r="L1631" s="3" t="str">
        <f>IF(VLOOKUP(D1631,'Resources Final'!A:D,4,FALSE)=0,"",VLOOKUP(D1631,'Resources Final'!A:D,4,FALSE))</f>
        <v/>
      </c>
      <c r="M1631" s="3" t="str">
        <f>IF(VLOOKUP(D1631,'Resources Final'!A:E,5,FALSE)=0,"",VLOOKUP(D1631,'Resources Final'!A:E,5,FALSE))</f>
        <v/>
      </c>
      <c r="N1631" s="7" t="str">
        <f>IF(VLOOKUP(D1631,'Resources Final'!A:F,6,FALSE)=0,"",VLOOKUP(D1631,'Resources Final'!A:F,6,FALSE))</f>
        <v>http://www.sourcewatch.org/index.php/Foundation_for_Economic_Education</v>
      </c>
      <c r="O1631" s="3" t="str">
        <f>IF(VLOOKUP(D1631,'Resources Final'!A:G,7,FALSE)=0,"",VLOOKUP(D1631,'Resources Final'!A:G,7,FALSE))</f>
        <v>Sourcewatch</v>
      </c>
    </row>
    <row r="1632" spans="1:15" x14ac:dyDescent="0.2">
      <c r="A1632" s="11">
        <v>990</v>
      </c>
      <c r="B1632" s="11" t="str">
        <f t="shared" si="36"/>
        <v>Charles G. Koch Charitable Foundation_Foundation for Individual Rights in Education201475000</v>
      </c>
      <c r="C1632" s="11" t="s">
        <v>19</v>
      </c>
      <c r="D1632" s="11" t="s">
        <v>1262</v>
      </c>
      <c r="E1632" s="11" t="s">
        <v>1262</v>
      </c>
      <c r="F1632" s="4">
        <v>75000</v>
      </c>
      <c r="G1632" s="3">
        <v>2014</v>
      </c>
      <c r="H1632" s="3" t="s">
        <v>21</v>
      </c>
      <c r="I1632" s="12"/>
      <c r="J1632" s="3">
        <v>79</v>
      </c>
      <c r="K1632" s="3" t="str">
        <f>IF(VLOOKUP(D1632,'Resources Final'!A:C,3,FALSE)=0,"",VLOOKUP(D1632,'Resources Final'!A:C,3,FALSE))</f>
        <v/>
      </c>
      <c r="L1632" s="3" t="str">
        <f>IF(VLOOKUP(D1632,'Resources Final'!A:D,4,FALSE)=0,"",VLOOKUP(D1632,'Resources Final'!A:D,4,FALSE))</f>
        <v/>
      </c>
      <c r="M1632" s="3" t="str">
        <f>IF(VLOOKUP(D1632,'Resources Final'!A:E,5,FALSE)=0,"",VLOOKUP(D1632,'Resources Final'!A:E,5,FALSE))</f>
        <v/>
      </c>
      <c r="N1632" s="7" t="str">
        <f>IF(VLOOKUP(D1632,'Resources Final'!A:F,6,FALSE)=0,"",VLOOKUP(D1632,'Resources Final'!A:F,6,FALSE))</f>
        <v/>
      </c>
      <c r="O1632" s="3" t="str">
        <f>IF(VLOOKUP(D1632,'Resources Final'!A:G,7,FALSE)=0,"",VLOOKUP(D1632,'Resources Final'!A:G,7,FALSE))</f>
        <v/>
      </c>
    </row>
    <row r="1633" spans="1:15" x14ac:dyDescent="0.2">
      <c r="A1633" s="11">
        <v>990</v>
      </c>
      <c r="B1633" s="11" t="str">
        <f t="shared" si="36"/>
        <v>Charles G. Koch Charitable Foundation_Fraser Institute, The2014300000</v>
      </c>
      <c r="C1633" s="11" t="s">
        <v>19</v>
      </c>
      <c r="D1633" s="11" t="s">
        <v>1277</v>
      </c>
      <c r="E1633" s="11" t="s">
        <v>1277</v>
      </c>
      <c r="F1633" s="4">
        <v>300000</v>
      </c>
      <c r="G1633" s="3">
        <v>2014</v>
      </c>
      <c r="H1633" s="3" t="s">
        <v>21</v>
      </c>
      <c r="I1633" s="12"/>
      <c r="J1633" s="3">
        <v>80</v>
      </c>
      <c r="K1633" s="3" t="str">
        <f>IF(VLOOKUP(D1633,'Resources Final'!A:C,3,FALSE)=0,"",VLOOKUP(D1633,'Resources Final'!A:C,3,FALSE))</f>
        <v/>
      </c>
      <c r="L1633" s="3" t="str">
        <f>IF(VLOOKUP(D1633,'Resources Final'!A:D,4,FALSE)=0,"",VLOOKUP(D1633,'Resources Final'!A:D,4,FALSE))</f>
        <v/>
      </c>
      <c r="M1633" s="3" t="str">
        <f>IF(VLOOKUP(D1633,'Resources Final'!A:E,5,FALSE)=0,"",VLOOKUP(D1633,'Resources Final'!A:E,5,FALSE))</f>
        <v/>
      </c>
      <c r="N1633" s="7" t="str">
        <f>IF(VLOOKUP(D1633,'Resources Final'!A:F,6,FALSE)=0,"",VLOOKUP(D1633,'Resources Final'!A:F,6,FALSE))</f>
        <v>https://www.desmogblog.com/fraser-institute</v>
      </c>
      <c r="O1633" s="3" t="str">
        <f>IF(VLOOKUP(D1633,'Resources Final'!A:G,7,FALSE)=0,"",VLOOKUP(D1633,'Resources Final'!A:G,7,FALSE))</f>
        <v>Desmog</v>
      </c>
    </row>
    <row r="1634" spans="1:15" x14ac:dyDescent="0.2">
      <c r="A1634" s="11">
        <v>990</v>
      </c>
      <c r="B1634" s="11" t="str">
        <f t="shared" si="36"/>
        <v>Charles G. Koch Charitable Foundation_Free Congress Foundation201425000</v>
      </c>
      <c r="C1634" s="11" t="s">
        <v>19</v>
      </c>
      <c r="D1634" s="11" t="s">
        <v>1281</v>
      </c>
      <c r="E1634" s="11" t="s">
        <v>1281</v>
      </c>
      <c r="F1634" s="4">
        <v>25000</v>
      </c>
      <c r="G1634" s="3">
        <v>2014</v>
      </c>
      <c r="H1634" s="3" t="s">
        <v>21</v>
      </c>
      <c r="I1634" s="12"/>
      <c r="J1634" s="3">
        <v>81</v>
      </c>
      <c r="K1634" s="3" t="str">
        <f>IF(VLOOKUP(D1634,'Resources Final'!A:C,3,FALSE)=0,"",VLOOKUP(D1634,'Resources Final'!A:C,3,FALSE))</f>
        <v/>
      </c>
      <c r="L1634" s="3" t="str">
        <f>IF(VLOOKUP(D1634,'Resources Final'!A:D,4,FALSE)=0,"",VLOOKUP(D1634,'Resources Final'!A:D,4,FALSE))</f>
        <v/>
      </c>
      <c r="M1634" s="3" t="str">
        <f>IF(VLOOKUP(D1634,'Resources Final'!A:E,5,FALSE)=0,"",VLOOKUP(D1634,'Resources Final'!A:E,5,FALSE))</f>
        <v/>
      </c>
      <c r="N1634" s="7" t="str">
        <f>IF(VLOOKUP(D1634,'Resources Final'!A:F,6,FALSE)=0,"",VLOOKUP(D1634,'Resources Final'!A:F,6,FALSE))</f>
        <v>https://www.sourcewatch.org/index.php/Free_Congress_Foundation</v>
      </c>
      <c r="O1634" s="3" t="str">
        <f>IF(VLOOKUP(D1634,'Resources Final'!A:G,7,FALSE)=0,"",VLOOKUP(D1634,'Resources Final'!A:G,7,FALSE))</f>
        <v>Sourcewatch</v>
      </c>
    </row>
    <row r="1635" spans="1:15" x14ac:dyDescent="0.2">
      <c r="A1635" s="11">
        <v>990</v>
      </c>
      <c r="B1635" s="11" t="str">
        <f t="shared" si="36"/>
        <v>Charles G. Koch Charitable Foundation_Freedom Trust201426000</v>
      </c>
      <c r="C1635" s="11" t="s">
        <v>19</v>
      </c>
      <c r="D1635" s="11" t="s">
        <v>1298</v>
      </c>
      <c r="E1635" s="11" t="s">
        <v>1298</v>
      </c>
      <c r="F1635" s="4">
        <v>26000</v>
      </c>
      <c r="G1635" s="3">
        <v>2014</v>
      </c>
      <c r="H1635" s="3" t="s">
        <v>21</v>
      </c>
      <c r="I1635" s="12"/>
      <c r="J1635" s="3">
        <v>82</v>
      </c>
      <c r="K1635" s="3" t="str">
        <f>IF(VLOOKUP(D1635,'Resources Final'!A:C,3,FALSE)=0,"",VLOOKUP(D1635,'Resources Final'!A:C,3,FALSE))</f>
        <v/>
      </c>
      <c r="L1635" s="3" t="str">
        <f>IF(VLOOKUP(D1635,'Resources Final'!A:D,4,FALSE)=0,"",VLOOKUP(D1635,'Resources Final'!A:D,4,FALSE))</f>
        <v/>
      </c>
      <c r="M1635" s="3" t="str">
        <f>IF(VLOOKUP(D1635,'Resources Final'!A:E,5,FALSE)=0,"",VLOOKUP(D1635,'Resources Final'!A:E,5,FALSE))</f>
        <v/>
      </c>
      <c r="N1635" s="7" t="str">
        <f>IF(VLOOKUP(D1635,'Resources Final'!A:F,6,FALSE)=0,"",VLOOKUP(D1635,'Resources Final'!A:F,6,FALSE))</f>
        <v/>
      </c>
      <c r="O1635" s="3" t="str">
        <f>IF(VLOOKUP(D1635,'Resources Final'!A:G,7,FALSE)=0,"",VLOOKUP(D1635,'Resources Final'!A:G,7,FALSE))</f>
        <v/>
      </c>
    </row>
    <row r="1636" spans="1:15" x14ac:dyDescent="0.2">
      <c r="A1636" s="11">
        <v>990</v>
      </c>
      <c r="B1636" s="11" t="str">
        <f t="shared" si="36"/>
        <v>Charles G. Koch Charitable Foundation_Frontiers of Freedom Institute201475000</v>
      </c>
      <c r="C1636" s="11" t="s">
        <v>19</v>
      </c>
      <c r="D1636" s="11" t="s">
        <v>1314</v>
      </c>
      <c r="E1636" s="11" t="s">
        <v>1312</v>
      </c>
      <c r="F1636" s="4">
        <v>75000</v>
      </c>
      <c r="G1636" s="3">
        <v>2014</v>
      </c>
      <c r="H1636" s="3" t="s">
        <v>21</v>
      </c>
      <c r="I1636" s="12"/>
      <c r="J1636" s="3">
        <v>83</v>
      </c>
      <c r="K1636" s="3" t="str">
        <f>IF(VLOOKUP(D1636,'Resources Final'!A:C,3,FALSE)=0,"",VLOOKUP(D1636,'Resources Final'!A:C,3,FALSE))</f>
        <v/>
      </c>
      <c r="L1636" s="3" t="str">
        <f>IF(VLOOKUP(D1636,'Resources Final'!A:D,4,FALSE)=0,"",VLOOKUP(D1636,'Resources Final'!A:D,4,FALSE))</f>
        <v/>
      </c>
      <c r="M1636" s="3" t="str">
        <f>IF(VLOOKUP(D1636,'Resources Final'!A:E,5,FALSE)=0,"",VLOOKUP(D1636,'Resources Final'!A:E,5,FALSE))</f>
        <v/>
      </c>
      <c r="N1636" s="7" t="str">
        <f>IF(VLOOKUP(D1636,'Resources Final'!A:F,6,FALSE)=0,"",VLOOKUP(D1636,'Resources Final'!A:F,6,FALSE))</f>
        <v>https://www.desmogblog.com/frontiers-freedom</v>
      </c>
      <c r="O1636" s="3" t="str">
        <f>IF(VLOOKUP(D1636,'Resources Final'!A:G,7,FALSE)=0,"",VLOOKUP(D1636,'Resources Final'!A:G,7,FALSE))</f>
        <v>Desmog</v>
      </c>
    </row>
    <row r="1637" spans="1:15" x14ac:dyDescent="0.2">
      <c r="A1637" s="11">
        <v>990</v>
      </c>
      <c r="B1637" s="11" t="str">
        <f t="shared" ref="B1637:B1700" si="37">C1637&amp;"_"&amp;D1637&amp;G1637&amp;F1637</f>
        <v>Charles G. Koch Charitable Foundation_George Fox University201410000</v>
      </c>
      <c r="C1637" s="11" t="s">
        <v>19</v>
      </c>
      <c r="D1637" s="11" t="s">
        <v>1365</v>
      </c>
      <c r="E1637" s="11" t="s">
        <v>1365</v>
      </c>
      <c r="F1637" s="4">
        <v>10000</v>
      </c>
      <c r="G1637" s="3">
        <v>2014</v>
      </c>
      <c r="H1637" s="3" t="s">
        <v>21</v>
      </c>
      <c r="I1637" s="12"/>
      <c r="J1637" s="3">
        <v>84</v>
      </c>
      <c r="K1637" s="3" t="str">
        <f>IF(VLOOKUP(D1637,'Resources Final'!A:C,3,FALSE)=0,"",VLOOKUP(D1637,'Resources Final'!A:C,3,FALSE))</f>
        <v/>
      </c>
      <c r="L1637" s="3" t="str">
        <f>IF(VLOOKUP(D1637,'Resources Final'!A:D,4,FALSE)=0,"",VLOOKUP(D1637,'Resources Final'!A:D,4,FALSE))</f>
        <v>Y</v>
      </c>
      <c r="M1637" s="3" t="str">
        <f>IF(VLOOKUP(D1637,'Resources Final'!A:E,5,FALSE)=0,"",VLOOKUP(D1637,'Resources Final'!A:E,5,FALSE))</f>
        <v/>
      </c>
      <c r="N1637" s="7" t="str">
        <f>IF(VLOOKUP(D1637,'Resources Final'!A:F,6,FALSE)=0,"",VLOOKUP(D1637,'Resources Final'!A:F,6,FALSE))</f>
        <v/>
      </c>
      <c r="O1637" s="3" t="str">
        <f>IF(VLOOKUP(D1637,'Resources Final'!A:G,7,FALSE)=0,"",VLOOKUP(D1637,'Resources Final'!A:G,7,FALSE))</f>
        <v/>
      </c>
    </row>
    <row r="1638" spans="1:15" x14ac:dyDescent="0.2">
      <c r="A1638" s="11">
        <v>990</v>
      </c>
      <c r="B1638" s="11" t="str">
        <f t="shared" si="37"/>
        <v>Charles G. Koch Charitable Foundation_George Mason University Foundation201411831161</v>
      </c>
      <c r="C1638" s="11" t="s">
        <v>19</v>
      </c>
      <c r="D1638" s="11" t="s">
        <v>1368</v>
      </c>
      <c r="E1638" s="11" t="s">
        <v>678</v>
      </c>
      <c r="F1638" s="4">
        <v>11831161</v>
      </c>
      <c r="G1638" s="3">
        <v>2014</v>
      </c>
      <c r="H1638" s="3" t="s">
        <v>21</v>
      </c>
      <c r="I1638" s="12"/>
      <c r="J1638" s="3">
        <v>85</v>
      </c>
      <c r="K1638" s="3" t="str">
        <f>IF(VLOOKUP(D1638,'Resources Final'!A:C,3,FALSE)=0,"",VLOOKUP(D1638,'Resources Final'!A:C,3,FALSE))</f>
        <v/>
      </c>
      <c r="L1638" s="3" t="str">
        <f>IF(VLOOKUP(D1638,'Resources Final'!A:D,4,FALSE)=0,"",VLOOKUP(D1638,'Resources Final'!A:D,4,FALSE))</f>
        <v>Y</v>
      </c>
      <c r="M1638" s="3" t="str">
        <f>IF(VLOOKUP(D1638,'Resources Final'!A:E,5,FALSE)=0,"",VLOOKUP(D1638,'Resources Final'!A:E,5,FALSE))</f>
        <v/>
      </c>
      <c r="N1638" s="7" t="str">
        <f>IF(VLOOKUP(D1638,'Resources Final'!A:F,6,FALSE)=0,"",VLOOKUP(D1638,'Resources Final'!A:F,6,FALSE))</f>
        <v/>
      </c>
      <c r="O1638" s="3" t="str">
        <f>IF(VLOOKUP(D1638,'Resources Final'!A:G,7,FALSE)=0,"",VLOOKUP(D1638,'Resources Final'!A:G,7,FALSE))</f>
        <v/>
      </c>
    </row>
    <row r="1639" spans="1:15" x14ac:dyDescent="0.2">
      <c r="A1639" s="11">
        <v>990</v>
      </c>
      <c r="B1639" s="11" t="str">
        <f t="shared" si="37"/>
        <v>Charles G. Koch Charitable Foundation_George Washington University201460000</v>
      </c>
      <c r="C1639" s="11" t="s">
        <v>19</v>
      </c>
      <c r="D1639" s="11" t="s">
        <v>1371</v>
      </c>
      <c r="E1639" s="11" t="s">
        <v>1371</v>
      </c>
      <c r="F1639" s="4">
        <v>60000</v>
      </c>
      <c r="G1639" s="3">
        <v>2014</v>
      </c>
      <c r="H1639" s="3" t="s">
        <v>21</v>
      </c>
      <c r="I1639" s="12"/>
      <c r="J1639" s="3">
        <v>86</v>
      </c>
      <c r="K1639" s="3" t="str">
        <f>IF(VLOOKUP(D1639,'Resources Final'!A:C,3,FALSE)=0,"",VLOOKUP(D1639,'Resources Final'!A:C,3,FALSE))</f>
        <v/>
      </c>
      <c r="L1639" s="3" t="str">
        <f>IF(VLOOKUP(D1639,'Resources Final'!A:D,4,FALSE)=0,"",VLOOKUP(D1639,'Resources Final'!A:D,4,FALSE))</f>
        <v>Y</v>
      </c>
      <c r="M1639" s="3" t="str">
        <f>IF(VLOOKUP(D1639,'Resources Final'!A:E,5,FALSE)=0,"",VLOOKUP(D1639,'Resources Final'!A:E,5,FALSE))</f>
        <v/>
      </c>
      <c r="N1639" s="7" t="str">
        <f>IF(VLOOKUP(D1639,'Resources Final'!A:F,6,FALSE)=0,"",VLOOKUP(D1639,'Resources Final'!A:F,6,FALSE))</f>
        <v/>
      </c>
      <c r="O1639" s="3" t="str">
        <f>IF(VLOOKUP(D1639,'Resources Final'!A:G,7,FALSE)=0,"",VLOOKUP(D1639,'Resources Final'!A:G,7,FALSE))</f>
        <v/>
      </c>
    </row>
    <row r="1640" spans="1:15" x14ac:dyDescent="0.2">
      <c r="A1640" s="11">
        <v>990</v>
      </c>
      <c r="B1640" s="11" t="str">
        <f t="shared" si="37"/>
        <v>Charles G. Koch Charitable Foundation_Georgia College &amp; State University201424500</v>
      </c>
      <c r="C1640" s="11" t="s">
        <v>19</v>
      </c>
      <c r="D1640" s="11" t="s">
        <v>1374</v>
      </c>
      <c r="E1640" s="11" t="s">
        <v>1374</v>
      </c>
      <c r="F1640" s="4">
        <v>24500</v>
      </c>
      <c r="G1640" s="3">
        <v>2014</v>
      </c>
      <c r="H1640" s="3" t="s">
        <v>21</v>
      </c>
      <c r="I1640" s="12"/>
      <c r="J1640" s="3">
        <v>87</v>
      </c>
      <c r="K1640" s="3" t="str">
        <f>IF(VLOOKUP(D1640,'Resources Final'!A:C,3,FALSE)=0,"",VLOOKUP(D1640,'Resources Final'!A:C,3,FALSE))</f>
        <v/>
      </c>
      <c r="L1640" s="3" t="str">
        <f>IF(VLOOKUP(D1640,'Resources Final'!A:D,4,FALSE)=0,"",VLOOKUP(D1640,'Resources Final'!A:D,4,FALSE))</f>
        <v>Y</v>
      </c>
      <c r="M1640" s="3" t="str">
        <f>IF(VLOOKUP(D1640,'Resources Final'!A:E,5,FALSE)=0,"",VLOOKUP(D1640,'Resources Final'!A:E,5,FALSE))</f>
        <v/>
      </c>
      <c r="N1640" s="7" t="str">
        <f>IF(VLOOKUP(D1640,'Resources Final'!A:F,6,FALSE)=0,"",VLOOKUP(D1640,'Resources Final'!A:F,6,FALSE))</f>
        <v/>
      </c>
      <c r="O1640" s="3" t="str">
        <f>IF(VLOOKUP(D1640,'Resources Final'!A:G,7,FALSE)=0,"",VLOOKUP(D1640,'Resources Final'!A:G,7,FALSE))</f>
        <v/>
      </c>
    </row>
    <row r="1641" spans="1:15" x14ac:dyDescent="0.2">
      <c r="A1641" s="11">
        <v>990</v>
      </c>
      <c r="B1641" s="11" t="str">
        <f t="shared" si="37"/>
        <v>Charles G. Koch Charitable Foundation_Georgia Gwinnett College Foundation20147000</v>
      </c>
      <c r="C1641" s="11" t="s">
        <v>19</v>
      </c>
      <c r="D1641" s="11" t="s">
        <v>1378</v>
      </c>
      <c r="E1641" s="11" t="s">
        <v>1378</v>
      </c>
      <c r="F1641" s="4">
        <v>7000</v>
      </c>
      <c r="G1641" s="3">
        <v>2014</v>
      </c>
      <c r="H1641" s="3" t="s">
        <v>21</v>
      </c>
      <c r="I1641" s="12"/>
      <c r="J1641" s="3">
        <v>88</v>
      </c>
      <c r="K1641" s="3" t="str">
        <f>IF(VLOOKUP(D1641,'Resources Final'!A:C,3,FALSE)=0,"",VLOOKUP(D1641,'Resources Final'!A:C,3,FALSE))</f>
        <v/>
      </c>
      <c r="L1641" s="3" t="str">
        <f>IF(VLOOKUP(D1641,'Resources Final'!A:D,4,FALSE)=0,"",VLOOKUP(D1641,'Resources Final'!A:D,4,FALSE))</f>
        <v>Y</v>
      </c>
      <c r="M1641" s="3" t="str">
        <f>IF(VLOOKUP(D1641,'Resources Final'!A:E,5,FALSE)=0,"",VLOOKUP(D1641,'Resources Final'!A:E,5,FALSE))</f>
        <v/>
      </c>
      <c r="N1641" s="7" t="str">
        <f>IF(VLOOKUP(D1641,'Resources Final'!A:F,6,FALSE)=0,"",VLOOKUP(D1641,'Resources Final'!A:F,6,FALSE))</f>
        <v/>
      </c>
      <c r="O1641" s="3" t="str">
        <f>IF(VLOOKUP(D1641,'Resources Final'!A:G,7,FALSE)=0,"",VLOOKUP(D1641,'Resources Final'!A:G,7,FALSE))</f>
        <v/>
      </c>
    </row>
    <row r="1642" spans="1:15" x14ac:dyDescent="0.2">
      <c r="A1642" s="11">
        <v>990</v>
      </c>
      <c r="B1642" s="11" t="str">
        <f t="shared" si="37"/>
        <v>Charles G. Koch Charitable Foundation_Georgia State University201421000</v>
      </c>
      <c r="C1642" s="11" t="s">
        <v>19</v>
      </c>
      <c r="D1642" s="11" t="s">
        <v>1382</v>
      </c>
      <c r="E1642" s="11" t="s">
        <v>1382</v>
      </c>
      <c r="F1642" s="4">
        <v>21000</v>
      </c>
      <c r="G1642" s="3">
        <v>2014</v>
      </c>
      <c r="H1642" s="3" t="s">
        <v>21</v>
      </c>
      <c r="I1642" s="12"/>
      <c r="J1642" s="3">
        <v>89</v>
      </c>
      <c r="K1642" s="3" t="str">
        <f>IF(VLOOKUP(D1642,'Resources Final'!A:C,3,FALSE)=0,"",VLOOKUP(D1642,'Resources Final'!A:C,3,FALSE))</f>
        <v/>
      </c>
      <c r="L1642" s="3" t="str">
        <f>IF(VLOOKUP(D1642,'Resources Final'!A:D,4,FALSE)=0,"",VLOOKUP(D1642,'Resources Final'!A:D,4,FALSE))</f>
        <v>Y</v>
      </c>
      <c r="M1642" s="3" t="str">
        <f>IF(VLOOKUP(D1642,'Resources Final'!A:E,5,FALSE)=0,"",VLOOKUP(D1642,'Resources Final'!A:E,5,FALSE))</f>
        <v/>
      </c>
      <c r="N1642" s="7" t="str">
        <f>IF(VLOOKUP(D1642,'Resources Final'!A:F,6,FALSE)=0,"",VLOOKUP(D1642,'Resources Final'!A:F,6,FALSE))</f>
        <v/>
      </c>
      <c r="O1642" s="3" t="str">
        <f>IF(VLOOKUP(D1642,'Resources Final'!A:G,7,FALSE)=0,"",VLOOKUP(D1642,'Resources Final'!A:G,7,FALSE))</f>
        <v/>
      </c>
    </row>
    <row r="1643" spans="1:15" x14ac:dyDescent="0.2">
      <c r="A1643" s="11">
        <v>990</v>
      </c>
      <c r="B1643" s="11" t="str">
        <f t="shared" si="37"/>
        <v>Charles G. Koch Charitable Foundation_Grove City College201436500</v>
      </c>
      <c r="C1643" s="11" t="s">
        <v>19</v>
      </c>
      <c r="D1643" s="11" t="s">
        <v>1469</v>
      </c>
      <c r="E1643" s="11" t="s">
        <v>1469</v>
      </c>
      <c r="F1643" s="4">
        <v>36500</v>
      </c>
      <c r="G1643" s="3">
        <v>2014</v>
      </c>
      <c r="H1643" s="3" t="s">
        <v>21</v>
      </c>
      <c r="I1643" s="12"/>
      <c r="J1643" s="3">
        <v>90</v>
      </c>
      <c r="K1643" s="3" t="str">
        <f>IF(VLOOKUP(D1643,'Resources Final'!A:C,3,FALSE)=0,"",VLOOKUP(D1643,'Resources Final'!A:C,3,FALSE))</f>
        <v/>
      </c>
      <c r="L1643" s="3" t="str">
        <f>IF(VLOOKUP(D1643,'Resources Final'!A:D,4,FALSE)=0,"",VLOOKUP(D1643,'Resources Final'!A:D,4,FALSE))</f>
        <v>Y</v>
      </c>
      <c r="M1643" s="3" t="str">
        <f>IF(VLOOKUP(D1643,'Resources Final'!A:E,5,FALSE)=0,"",VLOOKUP(D1643,'Resources Final'!A:E,5,FALSE))</f>
        <v/>
      </c>
      <c r="N1643" s="7" t="str">
        <f>IF(VLOOKUP(D1643,'Resources Final'!A:F,6,FALSE)=0,"",VLOOKUP(D1643,'Resources Final'!A:F,6,FALSE))</f>
        <v/>
      </c>
      <c r="O1643" s="3" t="str">
        <f>IF(VLOOKUP(D1643,'Resources Final'!A:G,7,FALSE)=0,"",VLOOKUP(D1643,'Resources Final'!A:G,7,FALSE))</f>
        <v/>
      </c>
    </row>
    <row r="1644" spans="1:15" x14ac:dyDescent="0.2">
      <c r="A1644" s="11">
        <v>990</v>
      </c>
      <c r="B1644" s="11" t="str">
        <f t="shared" si="37"/>
        <v>Charles G. Koch Charitable Foundation_Gustavus Adolphus College20147000</v>
      </c>
      <c r="C1644" s="11" t="s">
        <v>19</v>
      </c>
      <c r="D1644" s="11" t="s">
        <v>1483</v>
      </c>
      <c r="E1644" s="11" t="s">
        <v>1483</v>
      </c>
      <c r="F1644" s="4">
        <v>7000</v>
      </c>
      <c r="G1644" s="3">
        <v>2014</v>
      </c>
      <c r="H1644" s="3" t="s">
        <v>21</v>
      </c>
      <c r="I1644" s="12"/>
      <c r="J1644" s="3">
        <v>91</v>
      </c>
      <c r="K1644" s="3" t="str">
        <f>IF(VLOOKUP(D1644,'Resources Final'!A:C,3,FALSE)=0,"",VLOOKUP(D1644,'Resources Final'!A:C,3,FALSE))</f>
        <v/>
      </c>
      <c r="L1644" s="3" t="str">
        <f>IF(VLOOKUP(D1644,'Resources Final'!A:D,4,FALSE)=0,"",VLOOKUP(D1644,'Resources Final'!A:D,4,FALSE))</f>
        <v>Y</v>
      </c>
      <c r="M1644" s="3" t="str">
        <f>IF(VLOOKUP(D1644,'Resources Final'!A:E,5,FALSE)=0,"",VLOOKUP(D1644,'Resources Final'!A:E,5,FALSE))</f>
        <v/>
      </c>
      <c r="N1644" s="7" t="str">
        <f>IF(VLOOKUP(D1644,'Resources Final'!A:F,6,FALSE)=0,"",VLOOKUP(D1644,'Resources Final'!A:F,6,FALSE))</f>
        <v/>
      </c>
      <c r="O1644" s="3" t="str">
        <f>IF(VLOOKUP(D1644,'Resources Final'!A:G,7,FALSE)=0,"",VLOOKUP(D1644,'Resources Final'!A:G,7,FALSE))</f>
        <v/>
      </c>
    </row>
    <row r="1645" spans="1:15" x14ac:dyDescent="0.2">
      <c r="A1645" s="11">
        <v>990</v>
      </c>
      <c r="B1645" s="11" t="str">
        <f t="shared" si="37"/>
        <v>Charles G. Koch Charitable Foundation_Hampden-Sydney College201421000</v>
      </c>
      <c r="C1645" s="11" t="s">
        <v>19</v>
      </c>
      <c r="D1645" s="11" t="s">
        <v>1512</v>
      </c>
      <c r="E1645" s="11" t="s">
        <v>1512</v>
      </c>
      <c r="F1645" s="4">
        <v>21000</v>
      </c>
      <c r="G1645" s="3">
        <v>2014</v>
      </c>
      <c r="H1645" s="3" t="s">
        <v>21</v>
      </c>
      <c r="I1645" s="12"/>
      <c r="J1645" s="3">
        <v>92</v>
      </c>
      <c r="K1645" s="3" t="str">
        <f>IF(VLOOKUP(D1645,'Resources Final'!A:C,3,FALSE)=0,"",VLOOKUP(D1645,'Resources Final'!A:C,3,FALSE))</f>
        <v/>
      </c>
      <c r="L1645" s="3" t="str">
        <f>IF(VLOOKUP(D1645,'Resources Final'!A:D,4,FALSE)=0,"",VLOOKUP(D1645,'Resources Final'!A:D,4,FALSE))</f>
        <v>Y</v>
      </c>
      <c r="M1645" s="3" t="str">
        <f>IF(VLOOKUP(D1645,'Resources Final'!A:E,5,FALSE)=0,"",VLOOKUP(D1645,'Resources Final'!A:E,5,FALSE))</f>
        <v/>
      </c>
      <c r="N1645" s="7" t="str">
        <f>IF(VLOOKUP(D1645,'Resources Final'!A:F,6,FALSE)=0,"",VLOOKUP(D1645,'Resources Final'!A:F,6,FALSE))</f>
        <v/>
      </c>
      <c r="O1645" s="3" t="str">
        <f>IF(VLOOKUP(D1645,'Resources Final'!A:G,7,FALSE)=0,"",VLOOKUP(D1645,'Resources Final'!A:G,7,FALSE))</f>
        <v/>
      </c>
    </row>
    <row r="1646" spans="1:15" x14ac:dyDescent="0.2">
      <c r="A1646" s="11">
        <v>990</v>
      </c>
      <c r="B1646" s="11" t="str">
        <f t="shared" si="37"/>
        <v>Charles G. Koch Charitable Foundation_Hampton University20148000</v>
      </c>
      <c r="C1646" s="11" t="s">
        <v>19</v>
      </c>
      <c r="D1646" s="11" t="s">
        <v>1513</v>
      </c>
      <c r="E1646" s="11" t="s">
        <v>1513</v>
      </c>
      <c r="F1646" s="4">
        <v>8000</v>
      </c>
      <c r="G1646" s="3">
        <v>2014</v>
      </c>
      <c r="H1646" s="3" t="s">
        <v>21</v>
      </c>
      <c r="I1646" s="12"/>
      <c r="J1646" s="3">
        <v>93</v>
      </c>
      <c r="K1646" s="3" t="str">
        <f>IF(VLOOKUP(D1646,'Resources Final'!A:C,3,FALSE)=0,"",VLOOKUP(D1646,'Resources Final'!A:C,3,FALSE))</f>
        <v/>
      </c>
      <c r="L1646" s="3" t="str">
        <f>IF(VLOOKUP(D1646,'Resources Final'!A:D,4,FALSE)=0,"",VLOOKUP(D1646,'Resources Final'!A:D,4,FALSE))</f>
        <v>Y</v>
      </c>
      <c r="M1646" s="3" t="str">
        <f>IF(VLOOKUP(D1646,'Resources Final'!A:E,5,FALSE)=0,"",VLOOKUP(D1646,'Resources Final'!A:E,5,FALSE))</f>
        <v/>
      </c>
      <c r="N1646" s="7" t="str">
        <f>IF(VLOOKUP(D1646,'Resources Final'!A:F,6,FALSE)=0,"",VLOOKUP(D1646,'Resources Final'!A:F,6,FALSE))</f>
        <v/>
      </c>
      <c r="O1646" s="3" t="str">
        <f>IF(VLOOKUP(D1646,'Resources Final'!A:G,7,FALSE)=0,"",VLOOKUP(D1646,'Resources Final'!A:G,7,FALSE))</f>
        <v/>
      </c>
    </row>
    <row r="1647" spans="1:15" x14ac:dyDescent="0.2">
      <c r="A1647" s="11">
        <v>990</v>
      </c>
      <c r="B1647" s="11" t="str">
        <f t="shared" si="37"/>
        <v>Charles G. Koch Charitable Foundation_Harding University20145000</v>
      </c>
      <c r="C1647" s="11" t="s">
        <v>19</v>
      </c>
      <c r="D1647" s="11" t="s">
        <v>1523</v>
      </c>
      <c r="E1647" s="11" t="s">
        <v>1523</v>
      </c>
      <c r="F1647" s="4">
        <v>5000</v>
      </c>
      <c r="G1647" s="3">
        <v>2014</v>
      </c>
      <c r="H1647" s="3" t="s">
        <v>21</v>
      </c>
      <c r="I1647" s="12"/>
      <c r="J1647" s="3">
        <v>94</v>
      </c>
      <c r="K1647" s="3" t="str">
        <f>IF(VLOOKUP(D1647,'Resources Final'!A:C,3,FALSE)=0,"",VLOOKUP(D1647,'Resources Final'!A:C,3,FALSE))</f>
        <v/>
      </c>
      <c r="L1647" s="3" t="str">
        <f>IF(VLOOKUP(D1647,'Resources Final'!A:D,4,FALSE)=0,"",VLOOKUP(D1647,'Resources Final'!A:D,4,FALSE))</f>
        <v>Y</v>
      </c>
      <c r="M1647" s="3" t="str">
        <f>IF(VLOOKUP(D1647,'Resources Final'!A:E,5,FALSE)=0,"",VLOOKUP(D1647,'Resources Final'!A:E,5,FALSE))</f>
        <v/>
      </c>
      <c r="N1647" s="7" t="str">
        <f>IF(VLOOKUP(D1647,'Resources Final'!A:F,6,FALSE)=0,"",VLOOKUP(D1647,'Resources Final'!A:F,6,FALSE))</f>
        <v/>
      </c>
      <c r="O1647" s="3" t="str">
        <f>IF(VLOOKUP(D1647,'Resources Final'!A:G,7,FALSE)=0,"",VLOOKUP(D1647,'Resources Final'!A:G,7,FALSE))</f>
        <v/>
      </c>
    </row>
    <row r="1648" spans="1:15" x14ac:dyDescent="0.2">
      <c r="A1648" s="11">
        <v>990</v>
      </c>
      <c r="B1648" s="11" t="str">
        <f t="shared" si="37"/>
        <v>Charles G. Koch Charitable Foundation_High Point University20148000</v>
      </c>
      <c r="C1648" s="11" t="s">
        <v>19</v>
      </c>
      <c r="D1648" s="11" t="s">
        <v>1585</v>
      </c>
      <c r="E1648" s="11" t="s">
        <v>1585</v>
      </c>
      <c r="F1648" s="4">
        <v>8000</v>
      </c>
      <c r="G1648" s="3">
        <v>2014</v>
      </c>
      <c r="H1648" s="3" t="s">
        <v>21</v>
      </c>
      <c r="I1648" s="12"/>
      <c r="J1648" s="3">
        <v>95</v>
      </c>
      <c r="K1648" s="3" t="str">
        <f>IF(VLOOKUP(D1648,'Resources Final'!A:C,3,FALSE)=0,"",VLOOKUP(D1648,'Resources Final'!A:C,3,FALSE))</f>
        <v/>
      </c>
      <c r="L1648" s="3" t="str">
        <f>IF(VLOOKUP(D1648,'Resources Final'!A:D,4,FALSE)=0,"",VLOOKUP(D1648,'Resources Final'!A:D,4,FALSE))</f>
        <v>Y</v>
      </c>
      <c r="M1648" s="3" t="str">
        <f>IF(VLOOKUP(D1648,'Resources Final'!A:E,5,FALSE)=0,"",VLOOKUP(D1648,'Resources Final'!A:E,5,FALSE))</f>
        <v/>
      </c>
      <c r="N1648" s="7" t="str">
        <f>IF(VLOOKUP(D1648,'Resources Final'!A:F,6,FALSE)=0,"",VLOOKUP(D1648,'Resources Final'!A:F,6,FALSE))</f>
        <v/>
      </c>
      <c r="O1648" s="3" t="str">
        <f>IF(VLOOKUP(D1648,'Resources Final'!A:G,7,FALSE)=0,"",VLOOKUP(D1648,'Resources Final'!A:G,7,FALSE))</f>
        <v/>
      </c>
    </row>
    <row r="1649" spans="1:15" x14ac:dyDescent="0.2">
      <c r="A1649" s="11">
        <v>990</v>
      </c>
      <c r="B1649" s="11" t="str">
        <f t="shared" si="37"/>
        <v>Charles G. Koch Charitable Foundation_Hillsdale College201435000</v>
      </c>
      <c r="C1649" s="11" t="s">
        <v>19</v>
      </c>
      <c r="D1649" s="11" t="s">
        <v>1590</v>
      </c>
      <c r="E1649" s="11" t="s">
        <v>1590</v>
      </c>
      <c r="F1649" s="4">
        <v>35000</v>
      </c>
      <c r="G1649" s="3">
        <v>2014</v>
      </c>
      <c r="H1649" s="3" t="s">
        <v>21</v>
      </c>
      <c r="I1649" s="12"/>
      <c r="J1649" s="3">
        <v>96</v>
      </c>
      <c r="K1649" s="3" t="str">
        <f>IF(VLOOKUP(D1649,'Resources Final'!A:C,3,FALSE)=0,"",VLOOKUP(D1649,'Resources Final'!A:C,3,FALSE))</f>
        <v/>
      </c>
      <c r="L1649" s="3" t="str">
        <f>IF(VLOOKUP(D1649,'Resources Final'!A:D,4,FALSE)=0,"",VLOOKUP(D1649,'Resources Final'!A:D,4,FALSE))</f>
        <v>Y</v>
      </c>
      <c r="M1649" s="3" t="str">
        <f>IF(VLOOKUP(D1649,'Resources Final'!A:E,5,FALSE)=0,"",VLOOKUP(D1649,'Resources Final'!A:E,5,FALSE))</f>
        <v/>
      </c>
      <c r="N1649" s="7" t="str">
        <f>IF(VLOOKUP(D1649,'Resources Final'!A:F,6,FALSE)=0,"",VLOOKUP(D1649,'Resources Final'!A:F,6,FALSE))</f>
        <v/>
      </c>
      <c r="O1649" s="3" t="str">
        <f>IF(VLOOKUP(D1649,'Resources Final'!A:G,7,FALSE)=0,"",VLOOKUP(D1649,'Resources Final'!A:G,7,FALSE))</f>
        <v/>
      </c>
    </row>
    <row r="1650" spans="1:15" x14ac:dyDescent="0.2">
      <c r="A1650" s="11">
        <v>990</v>
      </c>
      <c r="B1650" s="11" t="str">
        <f t="shared" si="37"/>
        <v>Charles G. Koch Charitable Foundation_Hofstra University20143000</v>
      </c>
      <c r="C1650" s="11" t="s">
        <v>19</v>
      </c>
      <c r="D1650" s="11" t="s">
        <v>1601</v>
      </c>
      <c r="E1650" s="11" t="s">
        <v>1601</v>
      </c>
      <c r="F1650" s="4">
        <v>3000</v>
      </c>
      <c r="G1650" s="3">
        <v>2014</v>
      </c>
      <c r="H1650" s="3" t="s">
        <v>21</v>
      </c>
      <c r="I1650" s="12"/>
      <c r="J1650" s="3">
        <v>97</v>
      </c>
      <c r="K1650" s="3" t="str">
        <f>IF(VLOOKUP(D1650,'Resources Final'!A:C,3,FALSE)=0,"",VLOOKUP(D1650,'Resources Final'!A:C,3,FALSE))</f>
        <v/>
      </c>
      <c r="L1650" s="3" t="str">
        <f>IF(VLOOKUP(D1650,'Resources Final'!A:D,4,FALSE)=0,"",VLOOKUP(D1650,'Resources Final'!A:D,4,FALSE))</f>
        <v>Y</v>
      </c>
      <c r="M1650" s="3" t="str">
        <f>IF(VLOOKUP(D1650,'Resources Final'!A:E,5,FALSE)=0,"",VLOOKUP(D1650,'Resources Final'!A:E,5,FALSE))</f>
        <v/>
      </c>
      <c r="N1650" s="7" t="str">
        <f>IF(VLOOKUP(D1650,'Resources Final'!A:F,6,FALSE)=0,"",VLOOKUP(D1650,'Resources Final'!A:F,6,FALSE))</f>
        <v/>
      </c>
      <c r="O1650" s="3" t="str">
        <f>IF(VLOOKUP(D1650,'Resources Final'!A:G,7,FALSE)=0,"",VLOOKUP(D1650,'Resources Final'!A:G,7,FALSE))</f>
        <v/>
      </c>
    </row>
    <row r="1651" spans="1:15" x14ac:dyDescent="0.2">
      <c r="A1651" s="11">
        <v>990</v>
      </c>
      <c r="B1651" s="11" t="str">
        <f t="shared" si="37"/>
        <v>Charles G. Koch Charitable Foundation_Hollins University20146000</v>
      </c>
      <c r="C1651" s="11" t="s">
        <v>19</v>
      </c>
      <c r="D1651" s="11" t="s">
        <v>1606</v>
      </c>
      <c r="E1651" s="11" t="s">
        <v>1606</v>
      </c>
      <c r="F1651" s="4">
        <v>6000</v>
      </c>
      <c r="G1651" s="3">
        <v>2014</v>
      </c>
      <c r="H1651" s="3" t="s">
        <v>21</v>
      </c>
      <c r="I1651" s="12"/>
      <c r="J1651" s="3">
        <v>98</v>
      </c>
      <c r="K1651" s="3" t="str">
        <f>IF(VLOOKUP(D1651,'Resources Final'!A:C,3,FALSE)=0,"",VLOOKUP(D1651,'Resources Final'!A:C,3,FALSE))</f>
        <v/>
      </c>
      <c r="L1651" s="3" t="str">
        <f>IF(VLOOKUP(D1651,'Resources Final'!A:D,4,FALSE)=0,"",VLOOKUP(D1651,'Resources Final'!A:D,4,FALSE))</f>
        <v>Y</v>
      </c>
      <c r="M1651" s="3" t="str">
        <f>IF(VLOOKUP(D1651,'Resources Final'!A:E,5,FALSE)=0,"",VLOOKUP(D1651,'Resources Final'!A:E,5,FALSE))</f>
        <v/>
      </c>
      <c r="N1651" s="7" t="str">
        <f>IF(VLOOKUP(D1651,'Resources Final'!A:F,6,FALSE)=0,"",VLOOKUP(D1651,'Resources Final'!A:F,6,FALSE))</f>
        <v/>
      </c>
      <c r="O1651" s="3" t="str">
        <f>IF(VLOOKUP(D1651,'Resources Final'!A:G,7,FALSE)=0,"",VLOOKUP(D1651,'Resources Final'!A:G,7,FALSE))</f>
        <v/>
      </c>
    </row>
    <row r="1652" spans="1:15" x14ac:dyDescent="0.2">
      <c r="A1652" s="11">
        <v>990</v>
      </c>
      <c r="B1652" s="11" t="str">
        <f t="shared" si="37"/>
        <v>Charles G. Koch Charitable Foundation_Hope College201417000</v>
      </c>
      <c r="C1652" s="11" t="s">
        <v>19</v>
      </c>
      <c r="D1652" s="11" t="s">
        <v>1614</v>
      </c>
      <c r="E1652" s="11" t="s">
        <v>1614</v>
      </c>
      <c r="F1652" s="4">
        <v>17000</v>
      </c>
      <c r="G1652" s="3">
        <v>2014</v>
      </c>
      <c r="H1652" s="3" t="s">
        <v>21</v>
      </c>
      <c r="I1652" s="12"/>
      <c r="J1652" s="3">
        <v>99</v>
      </c>
      <c r="K1652" s="3" t="str">
        <f>IF(VLOOKUP(D1652,'Resources Final'!A:C,3,FALSE)=0,"",VLOOKUP(D1652,'Resources Final'!A:C,3,FALSE))</f>
        <v/>
      </c>
      <c r="L1652" s="3" t="str">
        <f>IF(VLOOKUP(D1652,'Resources Final'!A:D,4,FALSE)=0,"",VLOOKUP(D1652,'Resources Final'!A:D,4,FALSE))</f>
        <v>Y</v>
      </c>
      <c r="M1652" s="3" t="str">
        <f>IF(VLOOKUP(D1652,'Resources Final'!A:E,5,FALSE)=0,"",VLOOKUP(D1652,'Resources Final'!A:E,5,FALSE))</f>
        <v/>
      </c>
      <c r="N1652" s="7" t="str">
        <f>IF(VLOOKUP(D1652,'Resources Final'!A:F,6,FALSE)=0,"",VLOOKUP(D1652,'Resources Final'!A:F,6,FALSE))</f>
        <v/>
      </c>
      <c r="O1652" s="3" t="str">
        <f>IF(VLOOKUP(D1652,'Resources Final'!A:G,7,FALSE)=0,"",VLOOKUP(D1652,'Resources Final'!A:G,7,FALSE))</f>
        <v/>
      </c>
    </row>
    <row r="1653" spans="1:15" x14ac:dyDescent="0.2">
      <c r="A1653" s="11">
        <v>990</v>
      </c>
      <c r="B1653" s="11" t="str">
        <f t="shared" si="37"/>
        <v>Charles G. Koch Charitable Foundation_Houghton College20146700</v>
      </c>
      <c r="C1653" s="11" t="s">
        <v>19</v>
      </c>
      <c r="D1653" s="11" t="s">
        <v>1620</v>
      </c>
      <c r="E1653" s="11" t="s">
        <v>1620</v>
      </c>
      <c r="F1653" s="4">
        <v>6700</v>
      </c>
      <c r="G1653" s="3">
        <v>2014</v>
      </c>
      <c r="H1653" s="3" t="s">
        <v>21</v>
      </c>
      <c r="I1653" s="12"/>
      <c r="J1653" s="3">
        <v>100</v>
      </c>
      <c r="K1653" s="3" t="str">
        <f>IF(VLOOKUP(D1653,'Resources Final'!A:C,3,FALSE)=0,"",VLOOKUP(D1653,'Resources Final'!A:C,3,FALSE))</f>
        <v/>
      </c>
      <c r="L1653" s="3" t="str">
        <f>IF(VLOOKUP(D1653,'Resources Final'!A:D,4,FALSE)=0,"",VLOOKUP(D1653,'Resources Final'!A:D,4,FALSE))</f>
        <v>Y</v>
      </c>
      <c r="M1653" s="3" t="str">
        <f>IF(VLOOKUP(D1653,'Resources Final'!A:E,5,FALSE)=0,"",VLOOKUP(D1653,'Resources Final'!A:E,5,FALSE))</f>
        <v/>
      </c>
      <c r="N1653" s="7" t="str">
        <f>IF(VLOOKUP(D1653,'Resources Final'!A:F,6,FALSE)=0,"",VLOOKUP(D1653,'Resources Final'!A:F,6,FALSE))</f>
        <v/>
      </c>
      <c r="O1653" s="3" t="str">
        <f>IF(VLOOKUP(D1653,'Resources Final'!A:G,7,FALSE)=0,"",VLOOKUP(D1653,'Resources Final'!A:G,7,FALSE))</f>
        <v/>
      </c>
    </row>
    <row r="1654" spans="1:15" x14ac:dyDescent="0.2">
      <c r="A1654" s="11">
        <v>990</v>
      </c>
      <c r="B1654" s="11" t="str">
        <f t="shared" si="37"/>
        <v>Charles G. Koch Charitable Foundation_Houston Baptist University20145000</v>
      </c>
      <c r="C1654" s="11" t="s">
        <v>19</v>
      </c>
      <c r="D1654" s="11" t="s">
        <v>1624</v>
      </c>
      <c r="E1654" s="11" t="s">
        <v>1624</v>
      </c>
      <c r="F1654" s="4">
        <v>5000</v>
      </c>
      <c r="G1654" s="3">
        <v>2014</v>
      </c>
      <c r="H1654" s="3" t="s">
        <v>21</v>
      </c>
      <c r="I1654" s="12"/>
      <c r="J1654" s="3">
        <v>101</v>
      </c>
      <c r="K1654" s="3" t="str">
        <f>IF(VLOOKUP(D1654,'Resources Final'!A:C,3,FALSE)=0,"",VLOOKUP(D1654,'Resources Final'!A:C,3,FALSE))</f>
        <v/>
      </c>
      <c r="L1654" s="3" t="str">
        <f>IF(VLOOKUP(D1654,'Resources Final'!A:D,4,FALSE)=0,"",VLOOKUP(D1654,'Resources Final'!A:D,4,FALSE))</f>
        <v>Y</v>
      </c>
      <c r="M1654" s="3" t="str">
        <f>IF(VLOOKUP(D1654,'Resources Final'!A:E,5,FALSE)=0,"",VLOOKUP(D1654,'Resources Final'!A:E,5,FALSE))</f>
        <v/>
      </c>
      <c r="N1654" s="7" t="str">
        <f>IF(VLOOKUP(D1654,'Resources Final'!A:F,6,FALSE)=0,"",VLOOKUP(D1654,'Resources Final'!A:F,6,FALSE))</f>
        <v/>
      </c>
      <c r="O1654" s="3" t="str">
        <f>IF(VLOOKUP(D1654,'Resources Final'!A:G,7,FALSE)=0,"",VLOOKUP(D1654,'Resources Final'!A:G,7,FALSE))</f>
        <v/>
      </c>
    </row>
    <row r="1655" spans="1:15" x14ac:dyDescent="0.2">
      <c r="A1655" s="11">
        <v>990</v>
      </c>
      <c r="B1655" s="11" t="str">
        <f t="shared" si="37"/>
        <v>Charles G. Koch Charitable Foundation_Indiana University Foundation2014291500</v>
      </c>
      <c r="C1655" s="11" t="s">
        <v>19</v>
      </c>
      <c r="D1655" s="11" t="s">
        <v>1673</v>
      </c>
      <c r="E1655" s="11" t="s">
        <v>1671</v>
      </c>
      <c r="F1655" s="4">
        <v>291500</v>
      </c>
      <c r="G1655" s="3">
        <v>2014</v>
      </c>
      <c r="H1655" s="3" t="s">
        <v>21</v>
      </c>
      <c r="I1655" s="12"/>
      <c r="J1655" s="3">
        <v>102</v>
      </c>
      <c r="K1655" s="3" t="str">
        <f>IF(VLOOKUP(D1655,'Resources Final'!A:C,3,FALSE)=0,"",VLOOKUP(D1655,'Resources Final'!A:C,3,FALSE))</f>
        <v/>
      </c>
      <c r="L1655" s="3" t="str">
        <f>IF(VLOOKUP(D1655,'Resources Final'!A:D,4,FALSE)=0,"",VLOOKUP(D1655,'Resources Final'!A:D,4,FALSE))</f>
        <v>Y</v>
      </c>
      <c r="M1655" s="3" t="str">
        <f>IF(VLOOKUP(D1655,'Resources Final'!A:E,5,FALSE)=0,"",VLOOKUP(D1655,'Resources Final'!A:E,5,FALSE))</f>
        <v/>
      </c>
      <c r="N1655" s="7" t="str">
        <f>IF(VLOOKUP(D1655,'Resources Final'!A:F,6,FALSE)=0,"",VLOOKUP(D1655,'Resources Final'!A:F,6,FALSE))</f>
        <v/>
      </c>
      <c r="O1655" s="3" t="str">
        <f>IF(VLOOKUP(D1655,'Resources Final'!A:G,7,FALSE)=0,"",VLOOKUP(D1655,'Resources Final'!A:G,7,FALSE))</f>
        <v/>
      </c>
    </row>
    <row r="1656" spans="1:15" x14ac:dyDescent="0.2">
      <c r="A1656" s="11">
        <v>990</v>
      </c>
      <c r="B1656" s="11" t="str">
        <f t="shared" si="37"/>
        <v>Charles G. Koch Charitable Foundation_Institute for Faith, Work, and Economics201413500</v>
      </c>
      <c r="C1656" s="11" t="s">
        <v>19</v>
      </c>
      <c r="D1656" s="11" t="s">
        <v>1678</v>
      </c>
      <c r="E1656" s="11" t="s">
        <v>1678</v>
      </c>
      <c r="F1656" s="4">
        <v>13500</v>
      </c>
      <c r="G1656" s="3">
        <v>2014</v>
      </c>
      <c r="H1656" s="3" t="s">
        <v>21</v>
      </c>
      <c r="I1656" s="12"/>
      <c r="J1656" s="3">
        <v>103</v>
      </c>
      <c r="K1656" s="3" t="str">
        <f>IF(VLOOKUP(D1656,'Resources Final'!A:C,3,FALSE)=0,"",VLOOKUP(D1656,'Resources Final'!A:C,3,FALSE))</f>
        <v/>
      </c>
      <c r="L1656" s="3" t="str">
        <f>IF(VLOOKUP(D1656,'Resources Final'!A:D,4,FALSE)=0,"",VLOOKUP(D1656,'Resources Final'!A:D,4,FALSE))</f>
        <v/>
      </c>
      <c r="M1656" s="3" t="str">
        <f>IF(VLOOKUP(D1656,'Resources Final'!A:E,5,FALSE)=0,"",VLOOKUP(D1656,'Resources Final'!A:E,5,FALSE))</f>
        <v/>
      </c>
      <c r="N1656" s="7" t="str">
        <f>IF(VLOOKUP(D1656,'Resources Final'!A:F,6,FALSE)=0,"",VLOOKUP(D1656,'Resources Final'!A:F,6,FALSE))</f>
        <v>https://www.sourcewatch.org/index.php/Talk:The_Institute_for_Faith,_Work_%26_Economics</v>
      </c>
      <c r="O1656" s="3" t="str">
        <f>IF(VLOOKUP(D1656,'Resources Final'!A:G,7,FALSE)=0,"",VLOOKUP(D1656,'Resources Final'!A:G,7,FALSE))</f>
        <v>Sourcewatch</v>
      </c>
    </row>
    <row r="1657" spans="1:15" x14ac:dyDescent="0.2">
      <c r="A1657" s="11">
        <v>990</v>
      </c>
      <c r="B1657" s="11" t="str">
        <f t="shared" si="37"/>
        <v>Charles G. Koch Charitable Foundation_Institute for Humane Studies at George Mason University20144866000</v>
      </c>
      <c r="C1657" s="11" t="s">
        <v>19</v>
      </c>
      <c r="D1657" s="11" t="s">
        <v>1680</v>
      </c>
      <c r="E1657" s="11" t="s">
        <v>4261</v>
      </c>
      <c r="F1657" s="4">
        <v>4866000</v>
      </c>
      <c r="G1657" s="3">
        <v>2014</v>
      </c>
      <c r="H1657" s="3" t="s">
        <v>21</v>
      </c>
      <c r="I1657" s="12"/>
      <c r="J1657" s="3">
        <v>104</v>
      </c>
      <c r="K1657" s="3" t="str">
        <f>IF(VLOOKUP(D1657,'Resources Final'!A:C,3,FALSE)=0,"",VLOOKUP(D1657,'Resources Final'!A:C,3,FALSE))</f>
        <v/>
      </c>
      <c r="L1657" s="3" t="str">
        <f>IF(VLOOKUP(D1657,'Resources Final'!A:D,4,FALSE)=0,"",VLOOKUP(D1657,'Resources Final'!A:D,4,FALSE))</f>
        <v>Y</v>
      </c>
      <c r="M1657" s="3" t="str">
        <f>IF(VLOOKUP(D1657,'Resources Final'!A:E,5,FALSE)=0,"",VLOOKUP(D1657,'Resources Final'!A:E,5,FALSE))</f>
        <v/>
      </c>
      <c r="N1657" s="7" t="str">
        <f>IF(VLOOKUP(D1657,'Resources Final'!A:F,6,FALSE)=0,"",VLOOKUP(D1657,'Resources Final'!A:F,6,FALSE))</f>
        <v>https://www.desmogblog.com/institute-humane-studies-george-mason-university</v>
      </c>
      <c r="O1657" s="3" t="str">
        <f>IF(VLOOKUP(D1657,'Resources Final'!A:G,7,FALSE)=0,"",VLOOKUP(D1657,'Resources Final'!A:G,7,FALSE))</f>
        <v>Desmog</v>
      </c>
    </row>
    <row r="1658" spans="1:15" x14ac:dyDescent="0.2">
      <c r="A1658" s="11">
        <v>990</v>
      </c>
      <c r="B1658" s="11" t="str">
        <f t="shared" si="37"/>
        <v>Charles G. Koch Charitable Foundation_Institute of World Politics201425000</v>
      </c>
      <c r="C1658" s="11" t="s">
        <v>19</v>
      </c>
      <c r="D1658" s="11" t="s">
        <v>1698</v>
      </c>
      <c r="E1658" s="11" t="s">
        <v>1698</v>
      </c>
      <c r="F1658" s="4">
        <v>25000</v>
      </c>
      <c r="G1658" s="3">
        <v>2014</v>
      </c>
      <c r="H1658" s="3" t="s">
        <v>21</v>
      </c>
      <c r="I1658" s="12"/>
      <c r="J1658" s="3">
        <v>105</v>
      </c>
      <c r="K1658" s="3" t="str">
        <f>IF(VLOOKUP(D1658,'Resources Final'!A:C,3,FALSE)=0,"",VLOOKUP(D1658,'Resources Final'!A:C,3,FALSE))</f>
        <v/>
      </c>
      <c r="L1658" s="3" t="str">
        <f>IF(VLOOKUP(D1658,'Resources Final'!A:D,4,FALSE)=0,"",VLOOKUP(D1658,'Resources Final'!A:D,4,FALSE))</f>
        <v/>
      </c>
      <c r="M1658" s="3" t="str">
        <f>IF(VLOOKUP(D1658,'Resources Final'!A:E,5,FALSE)=0,"",VLOOKUP(D1658,'Resources Final'!A:E,5,FALSE))</f>
        <v/>
      </c>
      <c r="N1658" s="7" t="str">
        <f>IF(VLOOKUP(D1658,'Resources Final'!A:F,6,FALSE)=0,"",VLOOKUP(D1658,'Resources Final'!A:F,6,FALSE))</f>
        <v>http://www.sourcewatch.org/index.php/Institute_of_World_Politics</v>
      </c>
      <c r="O1658" s="3" t="str">
        <f>IF(VLOOKUP(D1658,'Resources Final'!A:G,7,FALSE)=0,"",VLOOKUP(D1658,'Resources Final'!A:G,7,FALSE))</f>
        <v>Sourcewatch</v>
      </c>
    </row>
    <row r="1659" spans="1:15" x14ac:dyDescent="0.2">
      <c r="A1659" s="11">
        <v>990</v>
      </c>
      <c r="B1659" s="11" t="str">
        <f t="shared" si="37"/>
        <v>Charles G. Koch Charitable Foundation_International Society for Individual Liberty20147000</v>
      </c>
      <c r="C1659" s="11" t="s">
        <v>19</v>
      </c>
      <c r="D1659" s="11" t="s">
        <v>1708</v>
      </c>
      <c r="E1659" s="11" t="s">
        <v>1708</v>
      </c>
      <c r="F1659" s="4">
        <v>7000</v>
      </c>
      <c r="G1659" s="3">
        <v>2014</v>
      </c>
      <c r="H1659" s="3" t="s">
        <v>21</v>
      </c>
      <c r="I1659" s="12"/>
      <c r="J1659" s="3">
        <v>106</v>
      </c>
      <c r="K1659" s="3" t="str">
        <f>IF(VLOOKUP(D1659,'Resources Final'!A:C,3,FALSE)=0,"",VLOOKUP(D1659,'Resources Final'!A:C,3,FALSE))</f>
        <v/>
      </c>
      <c r="L1659" s="3" t="str">
        <f>IF(VLOOKUP(D1659,'Resources Final'!A:D,4,FALSE)=0,"",VLOOKUP(D1659,'Resources Final'!A:D,4,FALSE))</f>
        <v/>
      </c>
      <c r="M1659" s="3" t="str">
        <f>IF(VLOOKUP(D1659,'Resources Final'!A:E,5,FALSE)=0,"",VLOOKUP(D1659,'Resources Final'!A:E,5,FALSE))</f>
        <v/>
      </c>
      <c r="N1659" s="7" t="str">
        <f>IF(VLOOKUP(D1659,'Resources Final'!A:F,6,FALSE)=0,"",VLOOKUP(D1659,'Resources Final'!A:F,6,FALSE))</f>
        <v/>
      </c>
      <c r="O1659" s="3" t="str">
        <f>IF(VLOOKUP(D1659,'Resources Final'!A:G,7,FALSE)=0,"",VLOOKUP(D1659,'Resources Final'!A:G,7,FALSE))</f>
        <v/>
      </c>
    </row>
    <row r="1660" spans="1:15" x14ac:dyDescent="0.2">
      <c r="A1660" s="11">
        <v>990</v>
      </c>
      <c r="B1660" s="11" t="str">
        <f t="shared" si="37"/>
        <v>Charles G. Koch Charitable Foundation_Iowa State University201423000</v>
      </c>
      <c r="C1660" s="11" t="s">
        <v>19</v>
      </c>
      <c r="D1660" s="11" t="s">
        <v>1710</v>
      </c>
      <c r="E1660" s="11" t="s">
        <v>1710</v>
      </c>
      <c r="F1660" s="4">
        <v>23000</v>
      </c>
      <c r="G1660" s="3">
        <v>2014</v>
      </c>
      <c r="H1660" s="3" t="s">
        <v>21</v>
      </c>
      <c r="I1660" s="12"/>
      <c r="J1660" s="3">
        <v>107</v>
      </c>
      <c r="K1660" s="3" t="str">
        <f>IF(VLOOKUP(D1660,'Resources Final'!A:C,3,FALSE)=0,"",VLOOKUP(D1660,'Resources Final'!A:C,3,FALSE))</f>
        <v/>
      </c>
      <c r="L1660" s="3" t="str">
        <f>IF(VLOOKUP(D1660,'Resources Final'!A:D,4,FALSE)=0,"",VLOOKUP(D1660,'Resources Final'!A:D,4,FALSE))</f>
        <v>Y</v>
      </c>
      <c r="M1660" s="3" t="str">
        <f>IF(VLOOKUP(D1660,'Resources Final'!A:E,5,FALSE)=0,"",VLOOKUP(D1660,'Resources Final'!A:E,5,FALSE))</f>
        <v/>
      </c>
      <c r="N1660" s="7" t="str">
        <f>IF(VLOOKUP(D1660,'Resources Final'!A:F,6,FALSE)=0,"",VLOOKUP(D1660,'Resources Final'!A:F,6,FALSE))</f>
        <v/>
      </c>
      <c r="O1660" s="3" t="str">
        <f>IF(VLOOKUP(D1660,'Resources Final'!A:G,7,FALSE)=0,"",VLOOKUP(D1660,'Resources Final'!A:G,7,FALSE))</f>
        <v/>
      </c>
    </row>
    <row r="1661" spans="1:15" x14ac:dyDescent="0.2">
      <c r="A1661" s="11">
        <v>990</v>
      </c>
      <c r="B1661" s="11" t="str">
        <f t="shared" si="37"/>
        <v>Charles G. Koch Charitable Foundation_Jack Miller Center201440000</v>
      </c>
      <c r="C1661" s="11" t="s">
        <v>19</v>
      </c>
      <c r="D1661" s="11" t="s">
        <v>1801</v>
      </c>
      <c r="E1661" s="11" t="s">
        <v>1801</v>
      </c>
      <c r="F1661" s="4">
        <v>40000</v>
      </c>
      <c r="G1661" s="3">
        <v>2014</v>
      </c>
      <c r="H1661" s="3" t="s">
        <v>21</v>
      </c>
      <c r="I1661" s="12"/>
      <c r="J1661" s="3">
        <v>108</v>
      </c>
      <c r="K1661" s="3" t="str">
        <f>IF(VLOOKUP(D1661,'Resources Final'!A:C,3,FALSE)=0,"",VLOOKUP(D1661,'Resources Final'!A:C,3,FALSE))</f>
        <v/>
      </c>
      <c r="L1661" s="3" t="str">
        <f>IF(VLOOKUP(D1661,'Resources Final'!A:D,4,FALSE)=0,"",VLOOKUP(D1661,'Resources Final'!A:D,4,FALSE))</f>
        <v/>
      </c>
      <c r="M1661" s="3" t="str">
        <f>IF(VLOOKUP(D1661,'Resources Final'!A:E,5,FALSE)=0,"",VLOOKUP(D1661,'Resources Final'!A:E,5,FALSE))</f>
        <v/>
      </c>
      <c r="N1661" s="7" t="str">
        <f>IF(VLOOKUP(D1661,'Resources Final'!A:F,6,FALSE)=0,"",VLOOKUP(D1661,'Resources Final'!A:F,6,FALSE))</f>
        <v>https://www.sourcewatch.org/index.php/Jack_Miller_Center</v>
      </c>
      <c r="O1661" s="3" t="str">
        <f>IF(VLOOKUP(D1661,'Resources Final'!A:G,7,FALSE)=0,"",VLOOKUP(D1661,'Resources Final'!A:G,7,FALSE))</f>
        <v>Sourcewatch</v>
      </c>
    </row>
    <row r="1662" spans="1:15" x14ac:dyDescent="0.2">
      <c r="A1662" s="11">
        <v>990</v>
      </c>
      <c r="B1662" s="11" t="str">
        <f t="shared" si="37"/>
        <v>Charles G. Koch Charitable Foundation_Jacksonville State University20147000</v>
      </c>
      <c r="C1662" s="11" t="s">
        <v>19</v>
      </c>
      <c r="D1662" s="11" t="s">
        <v>1804</v>
      </c>
      <c r="E1662" s="11" t="s">
        <v>1804</v>
      </c>
      <c r="F1662" s="4">
        <v>7000</v>
      </c>
      <c r="G1662" s="3">
        <v>2014</v>
      </c>
      <c r="H1662" s="3" t="s">
        <v>21</v>
      </c>
      <c r="I1662" s="12"/>
      <c r="J1662" s="3">
        <v>109</v>
      </c>
      <c r="K1662" s="3" t="str">
        <f>IF(VLOOKUP(D1662,'Resources Final'!A:C,3,FALSE)=0,"",VLOOKUP(D1662,'Resources Final'!A:C,3,FALSE))</f>
        <v/>
      </c>
      <c r="L1662" s="3" t="str">
        <f>IF(VLOOKUP(D1662,'Resources Final'!A:D,4,FALSE)=0,"",VLOOKUP(D1662,'Resources Final'!A:D,4,FALSE))</f>
        <v>Y</v>
      </c>
      <c r="M1662" s="3" t="str">
        <f>IF(VLOOKUP(D1662,'Resources Final'!A:E,5,FALSE)=0,"",VLOOKUP(D1662,'Resources Final'!A:E,5,FALSE))</f>
        <v/>
      </c>
      <c r="N1662" s="7" t="str">
        <f>IF(VLOOKUP(D1662,'Resources Final'!A:F,6,FALSE)=0,"",VLOOKUP(D1662,'Resources Final'!A:F,6,FALSE))</f>
        <v/>
      </c>
      <c r="O1662" s="3" t="str">
        <f>IF(VLOOKUP(D1662,'Resources Final'!A:G,7,FALSE)=0,"",VLOOKUP(D1662,'Resources Final'!A:G,7,FALSE))</f>
        <v/>
      </c>
    </row>
    <row r="1663" spans="1:15" x14ac:dyDescent="0.2">
      <c r="A1663" s="11">
        <v>990</v>
      </c>
      <c r="B1663" s="11" t="str">
        <f t="shared" si="37"/>
        <v>Charles G. Koch Charitable Foundation_James Madison Institute201440000</v>
      </c>
      <c r="C1663" s="11" t="s">
        <v>19</v>
      </c>
      <c r="D1663" s="11" t="s">
        <v>1813</v>
      </c>
      <c r="E1663" s="11" t="s">
        <v>1813</v>
      </c>
      <c r="F1663" s="4">
        <v>40000</v>
      </c>
      <c r="G1663" s="3">
        <v>2014</v>
      </c>
      <c r="H1663" s="3" t="s">
        <v>21</v>
      </c>
      <c r="I1663" s="12"/>
      <c r="J1663" s="3">
        <v>110</v>
      </c>
      <c r="K1663" s="3" t="str">
        <f>IF(VLOOKUP(D1663,'Resources Final'!A:C,3,FALSE)=0,"",VLOOKUP(D1663,'Resources Final'!A:C,3,FALSE))</f>
        <v/>
      </c>
      <c r="L1663" s="3" t="str">
        <f>IF(VLOOKUP(D1663,'Resources Final'!A:D,4,FALSE)=0,"",VLOOKUP(D1663,'Resources Final'!A:D,4,FALSE))</f>
        <v/>
      </c>
      <c r="M1663" s="3" t="str">
        <f>IF(VLOOKUP(D1663,'Resources Final'!A:E,5,FALSE)=0,"",VLOOKUP(D1663,'Resources Final'!A:E,5,FALSE))</f>
        <v/>
      </c>
      <c r="N1663" s="7" t="str">
        <f>IF(VLOOKUP(D1663,'Resources Final'!A:F,6,FALSE)=0,"",VLOOKUP(D1663,'Resources Final'!A:F,6,FALSE))</f>
        <v>https://www.desmogblog.com/james-madison-institute</v>
      </c>
      <c r="O1663" s="3" t="str">
        <f>IF(VLOOKUP(D1663,'Resources Final'!A:G,7,FALSE)=0,"",VLOOKUP(D1663,'Resources Final'!A:G,7,FALSE))</f>
        <v>Desmog</v>
      </c>
    </row>
    <row r="1664" spans="1:15" x14ac:dyDescent="0.2">
      <c r="A1664" s="11">
        <v>990</v>
      </c>
      <c r="B1664" s="11" t="str">
        <f t="shared" si="37"/>
        <v>Charles G. Koch Charitable Foundation_James Madison University201426000</v>
      </c>
      <c r="C1664" s="11" t="s">
        <v>19</v>
      </c>
      <c r="D1664" s="11" t="s">
        <v>1815</v>
      </c>
      <c r="E1664" s="11" t="s">
        <v>1815</v>
      </c>
      <c r="F1664" s="4">
        <v>26000</v>
      </c>
      <c r="G1664" s="3">
        <v>2014</v>
      </c>
      <c r="H1664" s="3" t="s">
        <v>21</v>
      </c>
      <c r="I1664" s="12" t="s">
        <v>4237</v>
      </c>
      <c r="J1664" s="3">
        <v>111</v>
      </c>
      <c r="K1664" s="3" t="str">
        <f>IF(VLOOKUP(D1664,'Resources Final'!A:C,3,FALSE)=0,"",VLOOKUP(D1664,'Resources Final'!A:C,3,FALSE))</f>
        <v/>
      </c>
      <c r="L1664" s="3" t="str">
        <f>IF(VLOOKUP(D1664,'Resources Final'!A:D,4,FALSE)=0,"",VLOOKUP(D1664,'Resources Final'!A:D,4,FALSE))</f>
        <v>Y</v>
      </c>
      <c r="M1664" s="3" t="str">
        <f>IF(VLOOKUP(D1664,'Resources Final'!A:E,5,FALSE)=0,"",VLOOKUP(D1664,'Resources Final'!A:E,5,FALSE))</f>
        <v/>
      </c>
      <c r="N1664" s="7" t="str">
        <f>IF(VLOOKUP(D1664,'Resources Final'!A:F,6,FALSE)=0,"",VLOOKUP(D1664,'Resources Final'!A:F,6,FALSE))</f>
        <v/>
      </c>
      <c r="O1664" s="3" t="str">
        <f>IF(VLOOKUP(D1664,'Resources Final'!A:G,7,FALSE)=0,"",VLOOKUP(D1664,'Resources Final'!A:G,7,FALSE))</f>
        <v/>
      </c>
    </row>
    <row r="1665" spans="1:15" x14ac:dyDescent="0.2">
      <c r="A1665" s="11">
        <v>990</v>
      </c>
      <c r="B1665" s="11" t="str">
        <f t="shared" si="37"/>
        <v>Charles G. Koch Charitable Foundation_James Sprunt Community College201418000</v>
      </c>
      <c r="C1665" s="11" t="s">
        <v>19</v>
      </c>
      <c r="D1665" s="11" t="s">
        <v>1817</v>
      </c>
      <c r="E1665" s="11" t="s">
        <v>1817</v>
      </c>
      <c r="F1665" s="4">
        <v>18000</v>
      </c>
      <c r="G1665" s="3">
        <v>2014</v>
      </c>
      <c r="H1665" s="3" t="s">
        <v>21</v>
      </c>
      <c r="I1665" s="12"/>
      <c r="J1665" s="3">
        <v>112</v>
      </c>
      <c r="K1665" s="3" t="str">
        <f>IF(VLOOKUP(D1665,'Resources Final'!A:C,3,FALSE)=0,"",VLOOKUP(D1665,'Resources Final'!A:C,3,FALSE))</f>
        <v/>
      </c>
      <c r="L1665" s="3" t="str">
        <f>IF(VLOOKUP(D1665,'Resources Final'!A:D,4,FALSE)=0,"",VLOOKUP(D1665,'Resources Final'!A:D,4,FALSE))</f>
        <v>Y</v>
      </c>
      <c r="M1665" s="3" t="str">
        <f>IF(VLOOKUP(D1665,'Resources Final'!A:E,5,FALSE)=0,"",VLOOKUP(D1665,'Resources Final'!A:E,5,FALSE))</f>
        <v/>
      </c>
      <c r="N1665" s="7" t="str">
        <f>IF(VLOOKUP(D1665,'Resources Final'!A:F,6,FALSE)=0,"",VLOOKUP(D1665,'Resources Final'!A:F,6,FALSE))</f>
        <v/>
      </c>
      <c r="O1665" s="3" t="str">
        <f>IF(VLOOKUP(D1665,'Resources Final'!A:G,7,FALSE)=0,"",VLOOKUP(D1665,'Resources Final'!A:G,7,FALSE))</f>
        <v/>
      </c>
    </row>
    <row r="1666" spans="1:15" x14ac:dyDescent="0.2">
      <c r="A1666" s="11">
        <v>990</v>
      </c>
      <c r="B1666" s="11" t="str">
        <f t="shared" si="37"/>
        <v>Charles G. Koch Charitable Foundation_James Wilson Institute20145000</v>
      </c>
      <c r="C1666" s="11" t="s">
        <v>19</v>
      </c>
      <c r="D1666" s="11" t="s">
        <v>1819</v>
      </c>
      <c r="E1666" s="11" t="s">
        <v>1819</v>
      </c>
      <c r="F1666" s="4">
        <v>5000</v>
      </c>
      <c r="G1666" s="3">
        <v>2014</v>
      </c>
      <c r="H1666" s="3" t="s">
        <v>21</v>
      </c>
      <c r="I1666" s="12"/>
      <c r="J1666" s="3">
        <v>113</v>
      </c>
      <c r="K1666" s="3" t="str">
        <f>IF(VLOOKUP(D1666,'Resources Final'!A:C,3,FALSE)=0,"",VLOOKUP(D1666,'Resources Final'!A:C,3,FALSE))</f>
        <v/>
      </c>
      <c r="L1666" s="3" t="str">
        <f>IF(VLOOKUP(D1666,'Resources Final'!A:D,4,FALSE)=0,"",VLOOKUP(D1666,'Resources Final'!A:D,4,FALSE))</f>
        <v/>
      </c>
      <c r="M1666" s="3" t="str">
        <f>IF(VLOOKUP(D1666,'Resources Final'!A:E,5,FALSE)=0,"",VLOOKUP(D1666,'Resources Final'!A:E,5,FALSE))</f>
        <v/>
      </c>
      <c r="N1666" s="7" t="str">
        <f>IF(VLOOKUP(D1666,'Resources Final'!A:F,6,FALSE)=0,"",VLOOKUP(D1666,'Resources Final'!A:F,6,FALSE))</f>
        <v/>
      </c>
      <c r="O1666" s="3" t="str">
        <f>IF(VLOOKUP(D1666,'Resources Final'!A:G,7,FALSE)=0,"",VLOOKUP(D1666,'Resources Final'!A:G,7,FALSE))</f>
        <v/>
      </c>
    </row>
    <row r="1667" spans="1:15" x14ac:dyDescent="0.2">
      <c r="A1667" s="11">
        <v>990</v>
      </c>
      <c r="B1667" s="11" t="str">
        <f t="shared" si="37"/>
        <v>Charles G. Koch Charitable Foundation_John Brown University20146000</v>
      </c>
      <c r="C1667" s="11" t="s">
        <v>19</v>
      </c>
      <c r="D1667" s="11" t="s">
        <v>1846</v>
      </c>
      <c r="E1667" s="11" t="s">
        <v>1846</v>
      </c>
      <c r="F1667" s="4">
        <v>6000</v>
      </c>
      <c r="G1667" s="3">
        <v>2014</v>
      </c>
      <c r="H1667" s="3" t="s">
        <v>21</v>
      </c>
      <c r="I1667" s="12"/>
      <c r="J1667" s="3">
        <v>114</v>
      </c>
      <c r="K1667" s="3" t="str">
        <f>IF(VLOOKUP(D1667,'Resources Final'!A:C,3,FALSE)=0,"",VLOOKUP(D1667,'Resources Final'!A:C,3,FALSE))</f>
        <v/>
      </c>
      <c r="L1667" s="3" t="str">
        <f>IF(VLOOKUP(D1667,'Resources Final'!A:D,4,FALSE)=0,"",VLOOKUP(D1667,'Resources Final'!A:D,4,FALSE))</f>
        <v>Y</v>
      </c>
      <c r="M1667" s="3" t="str">
        <f>IF(VLOOKUP(D1667,'Resources Final'!A:E,5,FALSE)=0,"",VLOOKUP(D1667,'Resources Final'!A:E,5,FALSE))</f>
        <v/>
      </c>
      <c r="N1667" s="7" t="str">
        <f>IF(VLOOKUP(D1667,'Resources Final'!A:F,6,FALSE)=0,"",VLOOKUP(D1667,'Resources Final'!A:F,6,FALSE))</f>
        <v/>
      </c>
      <c r="O1667" s="3" t="str">
        <f>IF(VLOOKUP(D1667,'Resources Final'!A:G,7,FALSE)=0,"",VLOOKUP(D1667,'Resources Final'!A:G,7,FALSE))</f>
        <v/>
      </c>
    </row>
    <row r="1668" spans="1:15" x14ac:dyDescent="0.2">
      <c r="A1668" s="11">
        <v>990</v>
      </c>
      <c r="B1668" s="11" t="str">
        <f t="shared" si="37"/>
        <v>Charles G. Koch Charitable Foundation_John William Pope Center for Higher Education Policy201410000</v>
      </c>
      <c r="C1668" s="11" t="s">
        <v>19</v>
      </c>
      <c r="D1668" s="11" t="s">
        <v>1854</v>
      </c>
      <c r="E1668" s="11" t="s">
        <v>1854</v>
      </c>
      <c r="F1668" s="4">
        <v>10000</v>
      </c>
      <c r="G1668" s="3">
        <v>2014</v>
      </c>
      <c r="H1668" s="3" t="s">
        <v>21</v>
      </c>
      <c r="I1668" s="12"/>
      <c r="J1668" s="3">
        <v>115</v>
      </c>
      <c r="K1668" s="3" t="str">
        <f>IF(VLOOKUP(D1668,'Resources Final'!A:C,3,FALSE)=0,"",VLOOKUP(D1668,'Resources Final'!A:C,3,FALSE))</f>
        <v/>
      </c>
      <c r="L1668" s="3" t="str">
        <f>IF(VLOOKUP(D1668,'Resources Final'!A:D,4,FALSE)=0,"",VLOOKUP(D1668,'Resources Final'!A:D,4,FALSE))</f>
        <v/>
      </c>
      <c r="M1668" s="3" t="str">
        <f>IF(VLOOKUP(D1668,'Resources Final'!A:E,5,FALSE)=0,"",VLOOKUP(D1668,'Resources Final'!A:E,5,FALSE))</f>
        <v/>
      </c>
      <c r="N1668" s="7" t="str">
        <f>IF(VLOOKUP(D1668,'Resources Final'!A:F,6,FALSE)=0,"",VLOOKUP(D1668,'Resources Final'!A:F,6,FALSE))</f>
        <v/>
      </c>
      <c r="O1668" s="3" t="str">
        <f>IF(VLOOKUP(D1668,'Resources Final'!A:G,7,FALSE)=0,"",VLOOKUP(D1668,'Resources Final'!A:G,7,FALSE))</f>
        <v/>
      </c>
    </row>
    <row r="1669" spans="1:15" x14ac:dyDescent="0.2">
      <c r="A1669" s="11">
        <v>990</v>
      </c>
      <c r="B1669" s="11" t="str">
        <f t="shared" si="37"/>
        <v>Charles G. Koch Charitable Foundation_Kennesaw State University20148000</v>
      </c>
      <c r="C1669" s="11" t="s">
        <v>19</v>
      </c>
      <c r="D1669" s="11" t="s">
        <v>1979</v>
      </c>
      <c r="E1669" s="11" t="s">
        <v>1979</v>
      </c>
      <c r="F1669" s="4">
        <v>8000</v>
      </c>
      <c r="G1669" s="3">
        <v>2014</v>
      </c>
      <c r="H1669" s="3" t="s">
        <v>21</v>
      </c>
      <c r="I1669" s="12"/>
      <c r="J1669" s="3">
        <v>116</v>
      </c>
      <c r="K1669" s="3" t="str">
        <f>IF(VLOOKUP(D1669,'Resources Final'!A:C,3,FALSE)=0,"",VLOOKUP(D1669,'Resources Final'!A:C,3,FALSE))</f>
        <v/>
      </c>
      <c r="L1669" s="3" t="str">
        <f>IF(VLOOKUP(D1669,'Resources Final'!A:D,4,FALSE)=0,"",VLOOKUP(D1669,'Resources Final'!A:D,4,FALSE))</f>
        <v>Y</v>
      </c>
      <c r="M1669" s="3" t="str">
        <f>IF(VLOOKUP(D1669,'Resources Final'!A:E,5,FALSE)=0,"",VLOOKUP(D1669,'Resources Final'!A:E,5,FALSE))</f>
        <v/>
      </c>
      <c r="N1669" s="7" t="str">
        <f>IF(VLOOKUP(D1669,'Resources Final'!A:F,6,FALSE)=0,"",VLOOKUP(D1669,'Resources Final'!A:F,6,FALSE))</f>
        <v/>
      </c>
      <c r="O1669" s="3" t="str">
        <f>IF(VLOOKUP(D1669,'Resources Final'!A:G,7,FALSE)=0,"",VLOOKUP(D1669,'Resources Final'!A:G,7,FALSE))</f>
        <v/>
      </c>
    </row>
    <row r="1670" spans="1:15" x14ac:dyDescent="0.2">
      <c r="A1670" s="11">
        <v>990</v>
      </c>
      <c r="B1670" s="11" t="str">
        <f t="shared" si="37"/>
        <v>Charles G. Koch Charitable Foundation_Kenyon College201412000</v>
      </c>
      <c r="C1670" s="11" t="s">
        <v>19</v>
      </c>
      <c r="D1670" s="11" t="s">
        <v>1984</v>
      </c>
      <c r="E1670" s="11" t="s">
        <v>1984</v>
      </c>
      <c r="F1670" s="4">
        <v>12000</v>
      </c>
      <c r="G1670" s="3">
        <v>2014</v>
      </c>
      <c r="H1670" s="3" t="s">
        <v>21</v>
      </c>
      <c r="I1670" s="12"/>
      <c r="J1670" s="3">
        <v>117</v>
      </c>
      <c r="K1670" s="3" t="str">
        <f>IF(VLOOKUP(D1670,'Resources Final'!A:C,3,FALSE)=0,"",VLOOKUP(D1670,'Resources Final'!A:C,3,FALSE))</f>
        <v/>
      </c>
      <c r="L1670" s="3" t="str">
        <f>IF(VLOOKUP(D1670,'Resources Final'!A:D,4,FALSE)=0,"",VLOOKUP(D1670,'Resources Final'!A:D,4,FALSE))</f>
        <v>Y</v>
      </c>
      <c r="M1670" s="3" t="str">
        <f>IF(VLOOKUP(D1670,'Resources Final'!A:E,5,FALSE)=0,"",VLOOKUP(D1670,'Resources Final'!A:E,5,FALSE))</f>
        <v/>
      </c>
      <c r="N1670" s="7" t="str">
        <f>IF(VLOOKUP(D1670,'Resources Final'!A:F,6,FALSE)=0,"",VLOOKUP(D1670,'Resources Final'!A:F,6,FALSE))</f>
        <v/>
      </c>
      <c r="O1670" s="3" t="str">
        <f>IF(VLOOKUP(D1670,'Resources Final'!A:G,7,FALSE)=0,"",VLOOKUP(D1670,'Resources Final'!A:G,7,FALSE))</f>
        <v/>
      </c>
    </row>
    <row r="1671" spans="1:15" x14ac:dyDescent="0.2">
      <c r="A1671" s="11">
        <v>990</v>
      </c>
      <c r="B1671" s="11" t="str">
        <f t="shared" si="37"/>
        <v>Charles G. Koch Charitable Foundation_King's College London20145000</v>
      </c>
      <c r="C1671" s="11" t="s">
        <v>19</v>
      </c>
      <c r="D1671" s="11" t="s">
        <v>2004</v>
      </c>
      <c r="E1671" s="11" t="s">
        <v>2004</v>
      </c>
      <c r="F1671" s="4">
        <v>5000</v>
      </c>
      <c r="G1671" s="3">
        <v>2014</v>
      </c>
      <c r="H1671" s="3" t="s">
        <v>21</v>
      </c>
      <c r="I1671" s="12"/>
      <c r="J1671" s="3">
        <v>118</v>
      </c>
      <c r="K1671" s="3" t="str">
        <f>IF(VLOOKUP(D1671,'Resources Final'!A:C,3,FALSE)=0,"",VLOOKUP(D1671,'Resources Final'!A:C,3,FALSE))</f>
        <v/>
      </c>
      <c r="L1671" s="3" t="str">
        <f>IF(VLOOKUP(D1671,'Resources Final'!A:D,4,FALSE)=0,"",VLOOKUP(D1671,'Resources Final'!A:D,4,FALSE))</f>
        <v>Y</v>
      </c>
      <c r="M1671" s="3" t="str">
        <f>IF(VLOOKUP(D1671,'Resources Final'!A:E,5,FALSE)=0,"",VLOOKUP(D1671,'Resources Final'!A:E,5,FALSE))</f>
        <v/>
      </c>
      <c r="N1671" s="7" t="str">
        <f>IF(VLOOKUP(D1671,'Resources Final'!A:F,6,FALSE)=0,"",VLOOKUP(D1671,'Resources Final'!A:F,6,FALSE))</f>
        <v/>
      </c>
      <c r="O1671" s="3" t="str">
        <f>IF(VLOOKUP(D1671,'Resources Final'!A:G,7,FALSE)=0,"",VLOOKUP(D1671,'Resources Final'!A:G,7,FALSE))</f>
        <v/>
      </c>
    </row>
    <row r="1672" spans="1:15" x14ac:dyDescent="0.2">
      <c r="A1672" s="11">
        <v>990</v>
      </c>
      <c r="B1672" s="11" t="str">
        <f t="shared" si="37"/>
        <v>Charles G. Koch Charitable Foundation_LaGrange College20145000</v>
      </c>
      <c r="C1672" s="11" t="s">
        <v>19</v>
      </c>
      <c r="D1672" s="11" t="s">
        <v>2083</v>
      </c>
      <c r="E1672" s="11" t="s">
        <v>2083</v>
      </c>
      <c r="F1672" s="4">
        <v>5000</v>
      </c>
      <c r="G1672" s="3">
        <v>2014</v>
      </c>
      <c r="H1672" s="3" t="s">
        <v>21</v>
      </c>
      <c r="I1672" s="12"/>
      <c r="J1672" s="3">
        <v>119</v>
      </c>
      <c r="K1672" s="3" t="str">
        <f>IF(VLOOKUP(D1672,'Resources Final'!A:C,3,FALSE)=0,"",VLOOKUP(D1672,'Resources Final'!A:C,3,FALSE))</f>
        <v/>
      </c>
      <c r="L1672" s="3" t="str">
        <f>IF(VLOOKUP(D1672,'Resources Final'!A:D,4,FALSE)=0,"",VLOOKUP(D1672,'Resources Final'!A:D,4,FALSE))</f>
        <v>Y</v>
      </c>
      <c r="M1672" s="3" t="str">
        <f>IF(VLOOKUP(D1672,'Resources Final'!A:E,5,FALSE)=0,"",VLOOKUP(D1672,'Resources Final'!A:E,5,FALSE))</f>
        <v/>
      </c>
      <c r="N1672" s="7" t="str">
        <f>IF(VLOOKUP(D1672,'Resources Final'!A:F,6,FALSE)=0,"",VLOOKUP(D1672,'Resources Final'!A:F,6,FALSE))</f>
        <v/>
      </c>
      <c r="O1672" s="3" t="str">
        <f>IF(VLOOKUP(D1672,'Resources Final'!A:G,7,FALSE)=0,"",VLOOKUP(D1672,'Resources Final'!A:G,7,FALSE))</f>
        <v/>
      </c>
    </row>
    <row r="1673" spans="1:15" x14ac:dyDescent="0.2">
      <c r="A1673" s="11">
        <v>990</v>
      </c>
      <c r="B1673" s="11" t="str">
        <f t="shared" si="37"/>
        <v>Charles G. Koch Charitable Foundation_Lake Forest College20149000</v>
      </c>
      <c r="C1673" s="11" t="s">
        <v>19</v>
      </c>
      <c r="D1673" s="11" t="s">
        <v>2089</v>
      </c>
      <c r="E1673" s="11" t="s">
        <v>2089</v>
      </c>
      <c r="F1673" s="4">
        <v>9000</v>
      </c>
      <c r="G1673" s="3">
        <v>2014</v>
      </c>
      <c r="H1673" s="3" t="s">
        <v>21</v>
      </c>
      <c r="I1673" s="12"/>
      <c r="J1673" s="3">
        <v>120</v>
      </c>
      <c r="K1673" s="3" t="str">
        <f>IF(VLOOKUP(D1673,'Resources Final'!A:C,3,FALSE)=0,"",VLOOKUP(D1673,'Resources Final'!A:C,3,FALSE))</f>
        <v/>
      </c>
      <c r="L1673" s="3" t="str">
        <f>IF(VLOOKUP(D1673,'Resources Final'!A:D,4,FALSE)=0,"",VLOOKUP(D1673,'Resources Final'!A:D,4,FALSE))</f>
        <v>Y</v>
      </c>
      <c r="M1673" s="3" t="str">
        <f>IF(VLOOKUP(D1673,'Resources Final'!A:E,5,FALSE)=0,"",VLOOKUP(D1673,'Resources Final'!A:E,5,FALSE))</f>
        <v/>
      </c>
      <c r="N1673" s="7" t="str">
        <f>IF(VLOOKUP(D1673,'Resources Final'!A:F,6,FALSE)=0,"",VLOOKUP(D1673,'Resources Final'!A:F,6,FALSE))</f>
        <v/>
      </c>
      <c r="O1673" s="3" t="str">
        <f>IF(VLOOKUP(D1673,'Resources Final'!A:G,7,FALSE)=0,"",VLOOKUP(D1673,'Resources Final'!A:G,7,FALSE))</f>
        <v/>
      </c>
    </row>
    <row r="1674" spans="1:15" x14ac:dyDescent="0.2">
      <c r="A1674" s="11">
        <v>990</v>
      </c>
      <c r="B1674" s="11" t="str">
        <f t="shared" si="37"/>
        <v>Charles G. Koch Charitable Foundation_Lakeland College20143000</v>
      </c>
      <c r="C1674" s="11" t="s">
        <v>19</v>
      </c>
      <c r="D1674" s="11" t="s">
        <v>2090</v>
      </c>
      <c r="E1674" s="11" t="s">
        <v>2090</v>
      </c>
      <c r="F1674" s="4">
        <v>3000</v>
      </c>
      <c r="G1674" s="3">
        <v>2014</v>
      </c>
      <c r="H1674" s="3" t="s">
        <v>21</v>
      </c>
      <c r="I1674" s="12"/>
      <c r="J1674" s="3">
        <v>121</v>
      </c>
      <c r="K1674" s="3" t="str">
        <f>IF(VLOOKUP(D1674,'Resources Final'!A:C,3,FALSE)=0,"",VLOOKUP(D1674,'Resources Final'!A:C,3,FALSE))</f>
        <v/>
      </c>
      <c r="L1674" s="3" t="str">
        <f>IF(VLOOKUP(D1674,'Resources Final'!A:D,4,FALSE)=0,"",VLOOKUP(D1674,'Resources Final'!A:D,4,FALSE))</f>
        <v>Y</v>
      </c>
      <c r="M1674" s="3" t="str">
        <f>IF(VLOOKUP(D1674,'Resources Final'!A:E,5,FALSE)=0,"",VLOOKUP(D1674,'Resources Final'!A:E,5,FALSE))</f>
        <v/>
      </c>
      <c r="N1674" s="7" t="str">
        <f>IF(VLOOKUP(D1674,'Resources Final'!A:F,6,FALSE)=0,"",VLOOKUP(D1674,'Resources Final'!A:F,6,FALSE))</f>
        <v/>
      </c>
      <c r="O1674" s="3" t="str">
        <f>IF(VLOOKUP(D1674,'Resources Final'!A:G,7,FALSE)=0,"",VLOOKUP(D1674,'Resources Final'!A:G,7,FALSE))</f>
        <v/>
      </c>
    </row>
    <row r="1675" spans="1:15" x14ac:dyDescent="0.2">
      <c r="A1675" s="11">
        <v>990</v>
      </c>
      <c r="B1675" s="11" t="str">
        <f t="shared" si="37"/>
        <v>Charles G. Koch Charitable Foundation_Leadership Program of the Rockies20141500</v>
      </c>
      <c r="C1675" s="11" t="s">
        <v>19</v>
      </c>
      <c r="D1675" s="11" t="s">
        <v>2122</v>
      </c>
      <c r="E1675" s="11" t="s">
        <v>2122</v>
      </c>
      <c r="F1675" s="4">
        <v>1500</v>
      </c>
      <c r="G1675" s="3">
        <v>2014</v>
      </c>
      <c r="H1675" s="3" t="s">
        <v>21</v>
      </c>
      <c r="I1675" s="12"/>
      <c r="J1675" s="3">
        <v>122</v>
      </c>
      <c r="K1675" s="3" t="str">
        <f>IF(VLOOKUP(D1675,'Resources Final'!A:C,3,FALSE)=0,"",VLOOKUP(D1675,'Resources Final'!A:C,3,FALSE))</f>
        <v/>
      </c>
      <c r="L1675" s="3" t="str">
        <f>IF(VLOOKUP(D1675,'Resources Final'!A:D,4,FALSE)=0,"",VLOOKUP(D1675,'Resources Final'!A:D,4,FALSE))</f>
        <v/>
      </c>
      <c r="M1675" s="3" t="str">
        <f>IF(VLOOKUP(D1675,'Resources Final'!A:E,5,FALSE)=0,"",VLOOKUP(D1675,'Resources Final'!A:E,5,FALSE))</f>
        <v/>
      </c>
      <c r="N1675" s="7" t="str">
        <f>IF(VLOOKUP(D1675,'Resources Final'!A:F,6,FALSE)=0,"",VLOOKUP(D1675,'Resources Final'!A:F,6,FALSE))</f>
        <v/>
      </c>
      <c r="O1675" s="3" t="str">
        <f>IF(VLOOKUP(D1675,'Resources Final'!A:G,7,FALSE)=0,"",VLOOKUP(D1675,'Resources Final'!A:G,7,FALSE))</f>
        <v/>
      </c>
    </row>
    <row r="1676" spans="1:15" x14ac:dyDescent="0.2">
      <c r="A1676" s="11">
        <v>990</v>
      </c>
      <c r="B1676" s="11" t="str">
        <f t="shared" si="37"/>
        <v>Charles G. Koch Charitable Foundation_Lebanon Valley College20145500</v>
      </c>
      <c r="C1676" s="11" t="s">
        <v>19</v>
      </c>
      <c r="D1676" s="11" t="s">
        <v>2125</v>
      </c>
      <c r="E1676" s="11" t="s">
        <v>2125</v>
      </c>
      <c r="F1676" s="4">
        <v>5500</v>
      </c>
      <c r="G1676" s="3">
        <v>2014</v>
      </c>
      <c r="H1676" s="3" t="s">
        <v>21</v>
      </c>
      <c r="I1676" s="12" t="s">
        <v>4238</v>
      </c>
      <c r="J1676" s="3">
        <v>123</v>
      </c>
      <c r="K1676" s="3" t="str">
        <f>IF(VLOOKUP(D1676,'Resources Final'!A:C,3,FALSE)=0,"",VLOOKUP(D1676,'Resources Final'!A:C,3,FALSE))</f>
        <v/>
      </c>
      <c r="L1676" s="3" t="str">
        <f>IF(VLOOKUP(D1676,'Resources Final'!A:D,4,FALSE)=0,"",VLOOKUP(D1676,'Resources Final'!A:D,4,FALSE))</f>
        <v>Y</v>
      </c>
      <c r="M1676" s="3" t="str">
        <f>IF(VLOOKUP(D1676,'Resources Final'!A:E,5,FALSE)=0,"",VLOOKUP(D1676,'Resources Final'!A:E,5,FALSE))</f>
        <v/>
      </c>
      <c r="N1676" s="7" t="str">
        <f>IF(VLOOKUP(D1676,'Resources Final'!A:F,6,FALSE)=0,"",VLOOKUP(D1676,'Resources Final'!A:F,6,FALSE))</f>
        <v/>
      </c>
      <c r="O1676" s="3" t="str">
        <f>IF(VLOOKUP(D1676,'Resources Final'!A:G,7,FALSE)=0,"",VLOOKUP(D1676,'Resources Final'!A:G,7,FALSE))</f>
        <v/>
      </c>
    </row>
    <row r="1677" spans="1:15" x14ac:dyDescent="0.2">
      <c r="A1677" s="11">
        <v>990</v>
      </c>
      <c r="B1677" s="11" t="str">
        <f t="shared" si="37"/>
        <v>Charles G. Koch Charitable Foundation_Lee University20148500</v>
      </c>
      <c r="C1677" s="11" t="s">
        <v>19</v>
      </c>
      <c r="D1677" s="11" t="s">
        <v>2128</v>
      </c>
      <c r="E1677" s="11" t="s">
        <v>2128</v>
      </c>
      <c r="F1677" s="4">
        <v>8500</v>
      </c>
      <c r="G1677" s="3">
        <v>2014</v>
      </c>
      <c r="H1677" s="3" t="s">
        <v>21</v>
      </c>
      <c r="I1677" s="12"/>
      <c r="J1677" s="3">
        <v>124</v>
      </c>
      <c r="K1677" s="3" t="str">
        <f>IF(VLOOKUP(D1677,'Resources Final'!A:C,3,FALSE)=0,"",VLOOKUP(D1677,'Resources Final'!A:C,3,FALSE))</f>
        <v/>
      </c>
      <c r="L1677" s="3" t="str">
        <f>IF(VLOOKUP(D1677,'Resources Final'!A:D,4,FALSE)=0,"",VLOOKUP(D1677,'Resources Final'!A:D,4,FALSE))</f>
        <v>Y</v>
      </c>
      <c r="M1677" s="3" t="str">
        <f>IF(VLOOKUP(D1677,'Resources Final'!A:E,5,FALSE)=0,"",VLOOKUP(D1677,'Resources Final'!A:E,5,FALSE))</f>
        <v/>
      </c>
      <c r="N1677" s="7" t="str">
        <f>IF(VLOOKUP(D1677,'Resources Final'!A:F,6,FALSE)=0,"",VLOOKUP(D1677,'Resources Final'!A:F,6,FALSE))</f>
        <v/>
      </c>
      <c r="O1677" s="3" t="str">
        <f>IF(VLOOKUP(D1677,'Resources Final'!A:G,7,FALSE)=0,"",VLOOKUP(D1677,'Resources Final'!A:G,7,FALSE))</f>
        <v/>
      </c>
    </row>
    <row r="1678" spans="1:15" x14ac:dyDescent="0.2">
      <c r="A1678" s="11">
        <v>990</v>
      </c>
      <c r="B1678" s="11" t="str">
        <f t="shared" si="37"/>
        <v>Charles G. Koch Charitable Foundation_Liberty on the Rocks201415000</v>
      </c>
      <c r="C1678" s="11" t="s">
        <v>19</v>
      </c>
      <c r="D1678" s="11" t="s">
        <v>2161</v>
      </c>
      <c r="E1678" s="11" t="s">
        <v>2161</v>
      </c>
      <c r="F1678" s="4">
        <v>15000</v>
      </c>
      <c r="G1678" s="3">
        <v>2014</v>
      </c>
      <c r="H1678" s="3" t="s">
        <v>21</v>
      </c>
      <c r="I1678" s="12"/>
      <c r="J1678" s="3">
        <v>125</v>
      </c>
      <c r="K1678" s="3" t="str">
        <f>IF(VLOOKUP(D1678,'Resources Final'!A:C,3,FALSE)=0,"",VLOOKUP(D1678,'Resources Final'!A:C,3,FALSE))</f>
        <v/>
      </c>
      <c r="L1678" s="3" t="str">
        <f>IF(VLOOKUP(D1678,'Resources Final'!A:D,4,FALSE)=0,"",VLOOKUP(D1678,'Resources Final'!A:D,4,FALSE))</f>
        <v/>
      </c>
      <c r="M1678" s="3" t="str">
        <f>IF(VLOOKUP(D1678,'Resources Final'!A:E,5,FALSE)=0,"",VLOOKUP(D1678,'Resources Final'!A:E,5,FALSE))</f>
        <v/>
      </c>
      <c r="N1678" s="7" t="str">
        <f>IF(VLOOKUP(D1678,'Resources Final'!A:F,6,FALSE)=0,"",VLOOKUP(D1678,'Resources Final'!A:F,6,FALSE))</f>
        <v/>
      </c>
      <c r="O1678" s="3" t="str">
        <f>IF(VLOOKUP(D1678,'Resources Final'!A:G,7,FALSE)=0,"",VLOOKUP(D1678,'Resources Final'!A:G,7,FALSE))</f>
        <v/>
      </c>
    </row>
    <row r="1679" spans="1:15" x14ac:dyDescent="0.2">
      <c r="A1679" s="11">
        <v>990</v>
      </c>
      <c r="B1679" s="11" t="str">
        <f t="shared" si="37"/>
        <v>Charles G. Koch Charitable Foundation_Liberty University201412000</v>
      </c>
      <c r="C1679" s="11" t="s">
        <v>19</v>
      </c>
      <c r="D1679" s="11" t="s">
        <v>2163</v>
      </c>
      <c r="E1679" s="11" t="s">
        <v>2163</v>
      </c>
      <c r="F1679" s="4">
        <v>12000</v>
      </c>
      <c r="G1679" s="3">
        <v>2014</v>
      </c>
      <c r="H1679" s="3" t="s">
        <v>21</v>
      </c>
      <c r="I1679" s="12"/>
      <c r="J1679" s="3">
        <v>126</v>
      </c>
      <c r="K1679" s="3" t="str">
        <f>IF(VLOOKUP(D1679,'Resources Final'!A:C,3,FALSE)=0,"",VLOOKUP(D1679,'Resources Final'!A:C,3,FALSE))</f>
        <v/>
      </c>
      <c r="L1679" s="3" t="str">
        <f>IF(VLOOKUP(D1679,'Resources Final'!A:D,4,FALSE)=0,"",VLOOKUP(D1679,'Resources Final'!A:D,4,FALSE))</f>
        <v>Y</v>
      </c>
      <c r="M1679" s="3" t="str">
        <f>IF(VLOOKUP(D1679,'Resources Final'!A:E,5,FALSE)=0,"",VLOOKUP(D1679,'Resources Final'!A:E,5,FALSE))</f>
        <v/>
      </c>
      <c r="N1679" s="7" t="str">
        <f>IF(VLOOKUP(D1679,'Resources Final'!A:F,6,FALSE)=0,"",VLOOKUP(D1679,'Resources Final'!A:F,6,FALSE))</f>
        <v/>
      </c>
      <c r="O1679" s="3" t="str">
        <f>IF(VLOOKUP(D1679,'Resources Final'!A:G,7,FALSE)=0,"",VLOOKUP(D1679,'Resources Final'!A:G,7,FALSE))</f>
        <v/>
      </c>
    </row>
    <row r="1680" spans="1:15" x14ac:dyDescent="0.2">
      <c r="A1680" s="11">
        <v>990</v>
      </c>
      <c r="B1680" s="11" t="str">
        <f t="shared" si="37"/>
        <v>Charles G. Koch Charitable Foundation_Lincoln Labs Action2014180000</v>
      </c>
      <c r="C1680" s="11" t="s">
        <v>19</v>
      </c>
      <c r="D1680" s="11" t="s">
        <v>2173</v>
      </c>
      <c r="E1680" s="11" t="s">
        <v>2173</v>
      </c>
      <c r="F1680" s="4">
        <v>180000</v>
      </c>
      <c r="G1680" s="3">
        <v>2014</v>
      </c>
      <c r="H1680" s="3" t="s">
        <v>21</v>
      </c>
      <c r="I1680" s="12"/>
      <c r="J1680" s="3">
        <v>127</v>
      </c>
      <c r="K1680" s="3" t="str">
        <f>IF(VLOOKUP(D1680,'Resources Final'!A:C,3,FALSE)=0,"",VLOOKUP(D1680,'Resources Final'!A:C,3,FALSE))</f>
        <v/>
      </c>
      <c r="L1680" s="3" t="str">
        <f>IF(VLOOKUP(D1680,'Resources Final'!A:D,4,FALSE)=0,"",VLOOKUP(D1680,'Resources Final'!A:D,4,FALSE))</f>
        <v/>
      </c>
      <c r="M1680" s="3" t="str">
        <f>IF(VLOOKUP(D1680,'Resources Final'!A:E,5,FALSE)=0,"",VLOOKUP(D1680,'Resources Final'!A:E,5,FALSE))</f>
        <v/>
      </c>
      <c r="N1680" s="7" t="str">
        <f>IF(VLOOKUP(D1680,'Resources Final'!A:F,6,FALSE)=0,"",VLOOKUP(D1680,'Resources Final'!A:F,6,FALSE))</f>
        <v/>
      </c>
      <c r="O1680" s="3" t="str">
        <f>IF(VLOOKUP(D1680,'Resources Final'!A:G,7,FALSE)=0,"",VLOOKUP(D1680,'Resources Final'!A:G,7,FALSE))</f>
        <v/>
      </c>
    </row>
    <row r="1681" spans="1:15" x14ac:dyDescent="0.2">
      <c r="A1681" s="11">
        <v>990</v>
      </c>
      <c r="B1681" s="11" t="str">
        <f t="shared" si="37"/>
        <v>Charles G. Koch Charitable Foundation_Lindenwood University201410000</v>
      </c>
      <c r="C1681" s="11" t="s">
        <v>19</v>
      </c>
      <c r="D1681" s="11" t="s">
        <v>2177</v>
      </c>
      <c r="E1681" s="11" t="s">
        <v>2177</v>
      </c>
      <c r="F1681" s="4">
        <v>10000</v>
      </c>
      <c r="G1681" s="3">
        <v>2014</v>
      </c>
      <c r="H1681" s="3" t="s">
        <v>21</v>
      </c>
      <c r="I1681" s="12"/>
      <c r="J1681" s="3">
        <v>128</v>
      </c>
      <c r="K1681" s="3" t="str">
        <f>IF(VLOOKUP(D1681,'Resources Final'!A:C,3,FALSE)=0,"",VLOOKUP(D1681,'Resources Final'!A:C,3,FALSE))</f>
        <v/>
      </c>
      <c r="L1681" s="3" t="str">
        <f>IF(VLOOKUP(D1681,'Resources Final'!A:D,4,FALSE)=0,"",VLOOKUP(D1681,'Resources Final'!A:D,4,FALSE))</f>
        <v>Y</v>
      </c>
      <c r="M1681" s="3" t="str">
        <f>IF(VLOOKUP(D1681,'Resources Final'!A:E,5,FALSE)=0,"",VLOOKUP(D1681,'Resources Final'!A:E,5,FALSE))</f>
        <v/>
      </c>
      <c r="N1681" s="7" t="str">
        <f>IF(VLOOKUP(D1681,'Resources Final'!A:F,6,FALSE)=0,"",VLOOKUP(D1681,'Resources Final'!A:F,6,FALSE))</f>
        <v/>
      </c>
      <c r="O1681" s="3" t="str">
        <f>IF(VLOOKUP(D1681,'Resources Final'!A:G,7,FALSE)=0,"",VLOOKUP(D1681,'Resources Final'!A:G,7,FALSE))</f>
        <v/>
      </c>
    </row>
    <row r="1682" spans="1:15" x14ac:dyDescent="0.2">
      <c r="A1682" s="11">
        <v>990</v>
      </c>
      <c r="B1682" s="11" t="str">
        <f t="shared" si="37"/>
        <v>Charles G. Koch Charitable Foundation_Lipscomb University20144000</v>
      </c>
      <c r="C1682" s="11" t="s">
        <v>19</v>
      </c>
      <c r="D1682" s="11" t="s">
        <v>2185</v>
      </c>
      <c r="E1682" s="11" t="s">
        <v>2185</v>
      </c>
      <c r="F1682" s="4">
        <v>4000</v>
      </c>
      <c r="G1682" s="3">
        <v>2014</v>
      </c>
      <c r="H1682" s="3" t="s">
        <v>21</v>
      </c>
      <c r="I1682" s="12"/>
      <c r="J1682" s="3">
        <v>129</v>
      </c>
      <c r="K1682" s="3" t="str">
        <f>IF(VLOOKUP(D1682,'Resources Final'!A:C,3,FALSE)=0,"",VLOOKUP(D1682,'Resources Final'!A:C,3,FALSE))</f>
        <v/>
      </c>
      <c r="L1682" s="3" t="str">
        <f>IF(VLOOKUP(D1682,'Resources Final'!A:D,4,FALSE)=0,"",VLOOKUP(D1682,'Resources Final'!A:D,4,FALSE))</f>
        <v>Y</v>
      </c>
      <c r="M1682" s="3" t="str">
        <f>IF(VLOOKUP(D1682,'Resources Final'!A:E,5,FALSE)=0,"",VLOOKUP(D1682,'Resources Final'!A:E,5,FALSE))</f>
        <v/>
      </c>
      <c r="N1682" s="7" t="str">
        <f>IF(VLOOKUP(D1682,'Resources Final'!A:F,6,FALSE)=0,"",VLOOKUP(D1682,'Resources Final'!A:F,6,FALSE))</f>
        <v/>
      </c>
      <c r="O1682" s="3" t="str">
        <f>IF(VLOOKUP(D1682,'Resources Final'!A:G,7,FALSE)=0,"",VLOOKUP(D1682,'Resources Final'!A:G,7,FALSE))</f>
        <v/>
      </c>
    </row>
    <row r="1683" spans="1:15" x14ac:dyDescent="0.2">
      <c r="A1683" s="11">
        <v>990</v>
      </c>
      <c r="B1683" s="11" t="str">
        <f t="shared" si="37"/>
        <v>Charles G. Koch Charitable Foundation_Loyola University201423068</v>
      </c>
      <c r="C1683" s="11" t="s">
        <v>19</v>
      </c>
      <c r="D1683" s="11" t="s">
        <v>2213</v>
      </c>
      <c r="E1683" s="11" t="s">
        <v>2213</v>
      </c>
      <c r="F1683" s="4">
        <v>23068</v>
      </c>
      <c r="G1683" s="3">
        <v>2014</v>
      </c>
      <c r="H1683" s="3" t="s">
        <v>21</v>
      </c>
      <c r="I1683" s="12"/>
      <c r="J1683" s="3">
        <v>130</v>
      </c>
      <c r="K1683" s="3" t="str">
        <f>IF(VLOOKUP(D1683,'Resources Final'!A:C,3,FALSE)=0,"",VLOOKUP(D1683,'Resources Final'!A:C,3,FALSE))</f>
        <v/>
      </c>
      <c r="L1683" s="3" t="str">
        <f>IF(VLOOKUP(D1683,'Resources Final'!A:D,4,FALSE)=0,"",VLOOKUP(D1683,'Resources Final'!A:D,4,FALSE))</f>
        <v>Y</v>
      </c>
      <c r="M1683" s="3" t="str">
        <f>IF(VLOOKUP(D1683,'Resources Final'!A:E,5,FALSE)=0,"",VLOOKUP(D1683,'Resources Final'!A:E,5,FALSE))</f>
        <v/>
      </c>
      <c r="N1683" s="7" t="str">
        <f>IF(VLOOKUP(D1683,'Resources Final'!A:F,6,FALSE)=0,"",VLOOKUP(D1683,'Resources Final'!A:F,6,FALSE))</f>
        <v/>
      </c>
      <c r="O1683" s="3" t="str">
        <f>IF(VLOOKUP(D1683,'Resources Final'!A:G,7,FALSE)=0,"",VLOOKUP(D1683,'Resources Final'!A:G,7,FALSE))</f>
        <v/>
      </c>
    </row>
    <row r="1684" spans="1:15" x14ac:dyDescent="0.2">
      <c r="A1684" s="11">
        <v>990</v>
      </c>
      <c r="B1684" s="11" t="str">
        <f t="shared" si="37"/>
        <v>Charles G. Koch Charitable Foundation_Malone University20144500</v>
      </c>
      <c r="C1684" s="11" t="s">
        <v>19</v>
      </c>
      <c r="D1684" s="11" t="s">
        <v>2303</v>
      </c>
      <c r="E1684" s="11" t="s">
        <v>2303</v>
      </c>
      <c r="F1684" s="4">
        <v>4500</v>
      </c>
      <c r="G1684" s="3">
        <v>2014</v>
      </c>
      <c r="H1684" s="3" t="s">
        <v>21</v>
      </c>
      <c r="I1684" s="12"/>
      <c r="J1684" s="3">
        <v>131</v>
      </c>
      <c r="K1684" s="3" t="str">
        <f>IF(VLOOKUP(D1684,'Resources Final'!A:C,3,FALSE)=0,"",VLOOKUP(D1684,'Resources Final'!A:C,3,FALSE))</f>
        <v/>
      </c>
      <c r="L1684" s="3" t="str">
        <f>IF(VLOOKUP(D1684,'Resources Final'!A:D,4,FALSE)=0,"",VLOOKUP(D1684,'Resources Final'!A:D,4,FALSE))</f>
        <v>Y</v>
      </c>
      <c r="M1684" s="3" t="str">
        <f>IF(VLOOKUP(D1684,'Resources Final'!A:E,5,FALSE)=0,"",VLOOKUP(D1684,'Resources Final'!A:E,5,FALSE))</f>
        <v/>
      </c>
      <c r="N1684" s="7" t="str">
        <f>IF(VLOOKUP(D1684,'Resources Final'!A:F,6,FALSE)=0,"",VLOOKUP(D1684,'Resources Final'!A:F,6,FALSE))</f>
        <v/>
      </c>
      <c r="O1684" s="3" t="str">
        <f>IF(VLOOKUP(D1684,'Resources Final'!A:G,7,FALSE)=0,"",VLOOKUP(D1684,'Resources Final'!A:G,7,FALSE))</f>
        <v/>
      </c>
    </row>
    <row r="1685" spans="1:15" x14ac:dyDescent="0.2">
      <c r="A1685" s="11">
        <v>990</v>
      </c>
      <c r="B1685" s="11" t="str">
        <f t="shared" si="37"/>
        <v>Charles G. Koch Charitable Foundation_Manhattan Institute for Policy Research2014155000</v>
      </c>
      <c r="C1685" s="11" t="s">
        <v>19</v>
      </c>
      <c r="D1685" s="11" t="s">
        <v>2312</v>
      </c>
      <c r="E1685" s="11" t="s">
        <v>2312</v>
      </c>
      <c r="F1685" s="4">
        <v>155000</v>
      </c>
      <c r="G1685" s="3">
        <v>2014</v>
      </c>
      <c r="H1685" s="3" t="s">
        <v>21</v>
      </c>
      <c r="I1685" s="12"/>
      <c r="J1685" s="3">
        <v>132</v>
      </c>
      <c r="K1685" s="3" t="str">
        <f>IF(VLOOKUP(D1685,'Resources Final'!A:C,3,FALSE)=0,"",VLOOKUP(D1685,'Resources Final'!A:C,3,FALSE))</f>
        <v/>
      </c>
      <c r="L1685" s="3" t="str">
        <f>IF(VLOOKUP(D1685,'Resources Final'!A:D,4,FALSE)=0,"",VLOOKUP(D1685,'Resources Final'!A:D,4,FALSE))</f>
        <v/>
      </c>
      <c r="M1685" s="3" t="str">
        <f>IF(VLOOKUP(D1685,'Resources Final'!A:E,5,FALSE)=0,"",VLOOKUP(D1685,'Resources Final'!A:E,5,FALSE))</f>
        <v/>
      </c>
      <c r="N1685" s="7" t="str">
        <f>IF(VLOOKUP(D1685,'Resources Final'!A:F,6,FALSE)=0,"",VLOOKUP(D1685,'Resources Final'!A:F,6,FALSE))</f>
        <v>https://www.desmogblog.com/manhattan-institute-policy-research</v>
      </c>
      <c r="O1685" s="3" t="str">
        <f>IF(VLOOKUP(D1685,'Resources Final'!A:G,7,FALSE)=0,"",VLOOKUP(D1685,'Resources Final'!A:G,7,FALSE))</f>
        <v>Desmog</v>
      </c>
    </row>
    <row r="1686" spans="1:15" x14ac:dyDescent="0.2">
      <c r="A1686" s="11">
        <v>990</v>
      </c>
      <c r="B1686" s="11" t="str">
        <f t="shared" si="37"/>
        <v>Charles G. Koch Charitable Foundation_Manhattanville College20146500</v>
      </c>
      <c r="C1686" s="11" t="s">
        <v>19</v>
      </c>
      <c r="D1686" s="11" t="s">
        <v>2314</v>
      </c>
      <c r="E1686" s="11" t="s">
        <v>2314</v>
      </c>
      <c r="F1686" s="4">
        <v>6500</v>
      </c>
      <c r="G1686" s="3">
        <v>2014</v>
      </c>
      <c r="H1686" s="3" t="s">
        <v>21</v>
      </c>
      <c r="I1686" s="12"/>
      <c r="J1686" s="3">
        <v>133</v>
      </c>
      <c r="K1686" s="3" t="str">
        <f>IF(VLOOKUP(D1686,'Resources Final'!A:C,3,FALSE)=0,"",VLOOKUP(D1686,'Resources Final'!A:C,3,FALSE))</f>
        <v/>
      </c>
      <c r="L1686" s="3" t="str">
        <f>IF(VLOOKUP(D1686,'Resources Final'!A:D,4,FALSE)=0,"",VLOOKUP(D1686,'Resources Final'!A:D,4,FALSE))</f>
        <v>Y</v>
      </c>
      <c r="M1686" s="3" t="str">
        <f>IF(VLOOKUP(D1686,'Resources Final'!A:E,5,FALSE)=0,"",VLOOKUP(D1686,'Resources Final'!A:E,5,FALSE))</f>
        <v/>
      </c>
      <c r="N1686" s="7" t="str">
        <f>IF(VLOOKUP(D1686,'Resources Final'!A:F,6,FALSE)=0,"",VLOOKUP(D1686,'Resources Final'!A:F,6,FALSE))</f>
        <v/>
      </c>
      <c r="O1686" s="3" t="str">
        <f>IF(VLOOKUP(D1686,'Resources Final'!A:G,7,FALSE)=0,"",VLOOKUP(D1686,'Resources Final'!A:G,7,FALSE))</f>
        <v/>
      </c>
    </row>
    <row r="1687" spans="1:15" x14ac:dyDescent="0.2">
      <c r="A1687" s="11">
        <v>990</v>
      </c>
      <c r="B1687" s="11" t="str">
        <f t="shared" si="37"/>
        <v>Charles G. Koch Charitable Foundation_Massachusetts Institute of Technology201449990</v>
      </c>
      <c r="C1687" s="11" t="s">
        <v>19</v>
      </c>
      <c r="D1687" s="11" t="s">
        <v>2351</v>
      </c>
      <c r="E1687" s="11" t="s">
        <v>2351</v>
      </c>
      <c r="F1687" s="4">
        <v>49990</v>
      </c>
      <c r="G1687" s="3">
        <v>2014</v>
      </c>
      <c r="H1687" s="3" t="s">
        <v>21</v>
      </c>
      <c r="I1687" s="12"/>
      <c r="J1687" s="3">
        <v>134</v>
      </c>
      <c r="K1687" s="3" t="str">
        <f>IF(VLOOKUP(D1687,'Resources Final'!A:C,3,FALSE)=0,"",VLOOKUP(D1687,'Resources Final'!A:C,3,FALSE))</f>
        <v/>
      </c>
      <c r="L1687" s="3" t="str">
        <f>IF(VLOOKUP(D1687,'Resources Final'!A:D,4,FALSE)=0,"",VLOOKUP(D1687,'Resources Final'!A:D,4,FALSE))</f>
        <v>Y</v>
      </c>
      <c r="M1687" s="3" t="str">
        <f>IF(VLOOKUP(D1687,'Resources Final'!A:E,5,FALSE)=0,"",VLOOKUP(D1687,'Resources Final'!A:E,5,FALSE))</f>
        <v/>
      </c>
      <c r="N1687" s="7" t="str">
        <f>IF(VLOOKUP(D1687,'Resources Final'!A:F,6,FALSE)=0,"",VLOOKUP(D1687,'Resources Final'!A:F,6,FALSE))</f>
        <v/>
      </c>
      <c r="O1687" s="3" t="str">
        <f>IF(VLOOKUP(D1687,'Resources Final'!A:G,7,FALSE)=0,"",VLOOKUP(D1687,'Resources Final'!A:G,7,FALSE))</f>
        <v/>
      </c>
    </row>
    <row r="1688" spans="1:15" x14ac:dyDescent="0.2">
      <c r="A1688" s="11">
        <v>990</v>
      </c>
      <c r="B1688" s="11" t="str">
        <f t="shared" si="37"/>
        <v>Charles G. Koch Charitable Foundation_McGill University201492700</v>
      </c>
      <c r="C1688" s="11" t="s">
        <v>19</v>
      </c>
      <c r="D1688" s="11" t="s">
        <v>2386</v>
      </c>
      <c r="E1688" s="11" t="s">
        <v>2386</v>
      </c>
      <c r="F1688" s="4">
        <v>92700</v>
      </c>
      <c r="G1688" s="3">
        <v>2014</v>
      </c>
      <c r="H1688" s="3" t="s">
        <v>21</v>
      </c>
      <c r="I1688" s="12"/>
      <c r="J1688" s="3">
        <v>135</v>
      </c>
      <c r="K1688" s="3" t="str">
        <f>IF(VLOOKUP(D1688,'Resources Final'!A:C,3,FALSE)=0,"",VLOOKUP(D1688,'Resources Final'!A:C,3,FALSE))</f>
        <v/>
      </c>
      <c r="L1688" s="3" t="str">
        <f>IF(VLOOKUP(D1688,'Resources Final'!A:D,4,FALSE)=0,"",VLOOKUP(D1688,'Resources Final'!A:D,4,FALSE))</f>
        <v>Y</v>
      </c>
      <c r="M1688" s="3" t="str">
        <f>IF(VLOOKUP(D1688,'Resources Final'!A:E,5,FALSE)=0,"",VLOOKUP(D1688,'Resources Final'!A:E,5,FALSE))</f>
        <v/>
      </c>
      <c r="N1688" s="7" t="str">
        <f>IF(VLOOKUP(D1688,'Resources Final'!A:F,6,FALSE)=0,"",VLOOKUP(D1688,'Resources Final'!A:F,6,FALSE))</f>
        <v/>
      </c>
      <c r="O1688" s="3" t="str">
        <f>IF(VLOOKUP(D1688,'Resources Final'!A:G,7,FALSE)=0,"",VLOOKUP(D1688,'Resources Final'!A:G,7,FALSE))</f>
        <v/>
      </c>
    </row>
    <row r="1689" spans="1:15" x14ac:dyDescent="0.2">
      <c r="A1689" s="11">
        <v>990</v>
      </c>
      <c r="B1689" s="11" t="str">
        <f t="shared" si="37"/>
        <v>Charles G. Koch Charitable Foundation_McKendree University20148000</v>
      </c>
      <c r="C1689" s="11" t="s">
        <v>19</v>
      </c>
      <c r="D1689" s="11" t="s">
        <v>2398</v>
      </c>
      <c r="E1689" s="11" t="s">
        <v>2398</v>
      </c>
      <c r="F1689" s="4">
        <v>8000</v>
      </c>
      <c r="G1689" s="3">
        <v>2014</v>
      </c>
      <c r="H1689" s="3" t="s">
        <v>21</v>
      </c>
      <c r="I1689" s="12"/>
      <c r="J1689" s="3">
        <v>136</v>
      </c>
      <c r="K1689" s="3" t="str">
        <f>IF(VLOOKUP(D1689,'Resources Final'!A:C,3,FALSE)=0,"",VLOOKUP(D1689,'Resources Final'!A:C,3,FALSE))</f>
        <v/>
      </c>
      <c r="L1689" s="3" t="str">
        <f>IF(VLOOKUP(D1689,'Resources Final'!A:D,4,FALSE)=0,"",VLOOKUP(D1689,'Resources Final'!A:D,4,FALSE))</f>
        <v>Y</v>
      </c>
      <c r="M1689" s="3" t="str">
        <f>IF(VLOOKUP(D1689,'Resources Final'!A:E,5,FALSE)=0,"",VLOOKUP(D1689,'Resources Final'!A:E,5,FALSE))</f>
        <v/>
      </c>
      <c r="N1689" s="7" t="str">
        <f>IF(VLOOKUP(D1689,'Resources Final'!A:F,6,FALSE)=0,"",VLOOKUP(D1689,'Resources Final'!A:F,6,FALSE))</f>
        <v/>
      </c>
      <c r="O1689" s="3" t="str">
        <f>IF(VLOOKUP(D1689,'Resources Final'!A:G,7,FALSE)=0,"",VLOOKUP(D1689,'Resources Final'!A:G,7,FALSE))</f>
        <v/>
      </c>
    </row>
    <row r="1690" spans="1:15" x14ac:dyDescent="0.2">
      <c r="A1690" s="11">
        <v>990</v>
      </c>
      <c r="B1690" s="11" t="str">
        <f t="shared" si="37"/>
        <v>Charles G. Koch Charitable Foundation_McNeese State University2014-1300</v>
      </c>
      <c r="C1690" s="11" t="s">
        <v>19</v>
      </c>
      <c r="D1690" s="11" t="s">
        <v>2403</v>
      </c>
      <c r="E1690" s="11" t="s">
        <v>2403</v>
      </c>
      <c r="F1690" s="4">
        <v>-1300</v>
      </c>
      <c r="G1690" s="3">
        <v>2014</v>
      </c>
      <c r="H1690" s="3" t="s">
        <v>21</v>
      </c>
      <c r="I1690" s="12"/>
      <c r="J1690" s="3">
        <v>137</v>
      </c>
      <c r="K1690" s="3" t="str">
        <f>IF(VLOOKUP(D1690,'Resources Final'!A:C,3,FALSE)=0,"",VLOOKUP(D1690,'Resources Final'!A:C,3,FALSE))</f>
        <v/>
      </c>
      <c r="L1690" s="3" t="str">
        <f>IF(VLOOKUP(D1690,'Resources Final'!A:D,4,FALSE)=0,"",VLOOKUP(D1690,'Resources Final'!A:D,4,FALSE))</f>
        <v>Y</v>
      </c>
      <c r="M1690" s="3" t="str">
        <f>IF(VLOOKUP(D1690,'Resources Final'!A:E,5,FALSE)=0,"",VLOOKUP(D1690,'Resources Final'!A:E,5,FALSE))</f>
        <v/>
      </c>
      <c r="N1690" s="7" t="str">
        <f>IF(VLOOKUP(D1690,'Resources Final'!A:F,6,FALSE)=0,"",VLOOKUP(D1690,'Resources Final'!A:F,6,FALSE))</f>
        <v/>
      </c>
      <c r="O1690" s="3" t="str">
        <f>IF(VLOOKUP(D1690,'Resources Final'!A:G,7,FALSE)=0,"",VLOOKUP(D1690,'Resources Final'!A:G,7,FALSE))</f>
        <v/>
      </c>
    </row>
    <row r="1691" spans="1:15" x14ac:dyDescent="0.2">
      <c r="A1691" s="11">
        <v>990</v>
      </c>
      <c r="B1691" s="11" t="str">
        <f t="shared" si="37"/>
        <v>Charles G. Koch Charitable Foundation_Mercer University201420500</v>
      </c>
      <c r="C1691" s="11" t="s">
        <v>19</v>
      </c>
      <c r="D1691" s="11" t="s">
        <v>2433</v>
      </c>
      <c r="E1691" s="11" t="s">
        <v>2433</v>
      </c>
      <c r="F1691" s="4">
        <v>20500</v>
      </c>
      <c r="G1691" s="3">
        <v>2014</v>
      </c>
      <c r="H1691" s="3" t="s">
        <v>21</v>
      </c>
      <c r="I1691" s="12"/>
      <c r="J1691" s="3">
        <v>138</v>
      </c>
      <c r="K1691" s="3" t="str">
        <f>IF(VLOOKUP(D1691,'Resources Final'!A:C,3,FALSE)=0,"",VLOOKUP(D1691,'Resources Final'!A:C,3,FALSE))</f>
        <v/>
      </c>
      <c r="L1691" s="3" t="str">
        <f>IF(VLOOKUP(D1691,'Resources Final'!A:D,4,FALSE)=0,"",VLOOKUP(D1691,'Resources Final'!A:D,4,FALSE))</f>
        <v>Y</v>
      </c>
      <c r="M1691" s="3" t="str">
        <f>IF(VLOOKUP(D1691,'Resources Final'!A:E,5,FALSE)=0,"",VLOOKUP(D1691,'Resources Final'!A:E,5,FALSE))</f>
        <v/>
      </c>
      <c r="N1691" s="7" t="str">
        <f>IF(VLOOKUP(D1691,'Resources Final'!A:F,6,FALSE)=0,"",VLOOKUP(D1691,'Resources Final'!A:F,6,FALSE))</f>
        <v/>
      </c>
      <c r="O1691" s="3" t="str">
        <f>IF(VLOOKUP(D1691,'Resources Final'!A:G,7,FALSE)=0,"",VLOOKUP(D1691,'Resources Final'!A:G,7,FALSE))</f>
        <v/>
      </c>
    </row>
    <row r="1692" spans="1:15" x14ac:dyDescent="0.2">
      <c r="A1692" s="11">
        <v>990</v>
      </c>
      <c r="B1692" s="11" t="str">
        <f t="shared" si="37"/>
        <v>Charles G. Koch Charitable Foundation_Methodist University20145000</v>
      </c>
      <c r="C1692" s="11" t="s">
        <v>19</v>
      </c>
      <c r="D1692" s="11" t="s">
        <v>2436</v>
      </c>
      <c r="E1692" s="11" t="s">
        <v>2436</v>
      </c>
      <c r="F1692" s="4">
        <v>5000</v>
      </c>
      <c r="G1692" s="3">
        <v>2014</v>
      </c>
      <c r="H1692" s="3" t="s">
        <v>21</v>
      </c>
      <c r="I1692" s="12"/>
      <c r="J1692" s="3">
        <v>139</v>
      </c>
      <c r="K1692" s="3" t="str">
        <f>IF(VLOOKUP(D1692,'Resources Final'!A:C,3,FALSE)=0,"",VLOOKUP(D1692,'Resources Final'!A:C,3,FALSE))</f>
        <v/>
      </c>
      <c r="L1692" s="3" t="str">
        <f>IF(VLOOKUP(D1692,'Resources Final'!A:D,4,FALSE)=0,"",VLOOKUP(D1692,'Resources Final'!A:D,4,FALSE))</f>
        <v>Y</v>
      </c>
      <c r="M1692" s="3" t="str">
        <f>IF(VLOOKUP(D1692,'Resources Final'!A:E,5,FALSE)=0,"",VLOOKUP(D1692,'Resources Final'!A:E,5,FALSE))</f>
        <v/>
      </c>
      <c r="N1692" s="7" t="str">
        <f>IF(VLOOKUP(D1692,'Resources Final'!A:F,6,FALSE)=0,"",VLOOKUP(D1692,'Resources Final'!A:F,6,FALSE))</f>
        <v/>
      </c>
      <c r="O1692" s="3" t="str">
        <f>IF(VLOOKUP(D1692,'Resources Final'!A:G,7,FALSE)=0,"",VLOOKUP(D1692,'Resources Final'!A:G,7,FALSE))</f>
        <v/>
      </c>
    </row>
    <row r="1693" spans="1:15" x14ac:dyDescent="0.2">
      <c r="A1693" s="11">
        <v>990</v>
      </c>
      <c r="B1693" s="11" t="str">
        <f t="shared" si="37"/>
        <v>Charles G. Koch Charitable Foundation_Metropolitan State University of Denver Foundation201415000</v>
      </c>
      <c r="C1693" s="11" t="s">
        <v>19</v>
      </c>
      <c r="D1693" s="11" t="s">
        <v>2439</v>
      </c>
      <c r="E1693" s="11" t="s">
        <v>2440</v>
      </c>
      <c r="F1693" s="4">
        <v>15000</v>
      </c>
      <c r="G1693" s="3">
        <v>2014</v>
      </c>
      <c r="H1693" s="3" t="s">
        <v>21</v>
      </c>
      <c r="I1693" s="12"/>
      <c r="J1693" s="3">
        <v>140</v>
      </c>
      <c r="K1693" s="3" t="str">
        <f>IF(VLOOKUP(D1693,'Resources Final'!A:C,3,FALSE)=0,"",VLOOKUP(D1693,'Resources Final'!A:C,3,FALSE))</f>
        <v/>
      </c>
      <c r="L1693" s="3" t="str">
        <f>IF(VLOOKUP(D1693,'Resources Final'!A:D,4,FALSE)=0,"",VLOOKUP(D1693,'Resources Final'!A:D,4,FALSE))</f>
        <v>Y</v>
      </c>
      <c r="M1693" s="3" t="str">
        <f>IF(VLOOKUP(D1693,'Resources Final'!A:E,5,FALSE)=0,"",VLOOKUP(D1693,'Resources Final'!A:E,5,FALSE))</f>
        <v/>
      </c>
      <c r="N1693" s="7" t="str">
        <f>IF(VLOOKUP(D1693,'Resources Final'!A:F,6,FALSE)=0,"",VLOOKUP(D1693,'Resources Final'!A:F,6,FALSE))</f>
        <v/>
      </c>
      <c r="O1693" s="3" t="str">
        <f>IF(VLOOKUP(D1693,'Resources Final'!A:G,7,FALSE)=0,"",VLOOKUP(D1693,'Resources Final'!A:G,7,FALSE))</f>
        <v/>
      </c>
    </row>
    <row r="1694" spans="1:15" x14ac:dyDescent="0.2">
      <c r="A1694" s="11">
        <v>990</v>
      </c>
      <c r="B1694" s="11" t="str">
        <f t="shared" si="37"/>
        <v>Charles G. Koch Charitable Foundation_Michigan State University201420000</v>
      </c>
      <c r="C1694" s="11" t="s">
        <v>19</v>
      </c>
      <c r="D1694" s="11" t="s">
        <v>2450</v>
      </c>
      <c r="E1694" s="11" t="s">
        <v>2450</v>
      </c>
      <c r="F1694" s="4">
        <v>20000</v>
      </c>
      <c r="G1694" s="3">
        <v>2014</v>
      </c>
      <c r="H1694" s="3" t="s">
        <v>21</v>
      </c>
      <c r="I1694" s="12"/>
      <c r="J1694" s="3">
        <v>141</v>
      </c>
      <c r="K1694" s="3" t="str">
        <f>IF(VLOOKUP(D1694,'Resources Final'!A:C,3,FALSE)=0,"",VLOOKUP(D1694,'Resources Final'!A:C,3,FALSE))</f>
        <v/>
      </c>
      <c r="L1694" s="3" t="str">
        <f>IF(VLOOKUP(D1694,'Resources Final'!A:D,4,FALSE)=0,"",VLOOKUP(D1694,'Resources Final'!A:D,4,FALSE))</f>
        <v>Y</v>
      </c>
      <c r="M1694" s="3" t="str">
        <f>IF(VLOOKUP(D1694,'Resources Final'!A:E,5,FALSE)=0,"",VLOOKUP(D1694,'Resources Final'!A:E,5,FALSE))</f>
        <v/>
      </c>
      <c r="N1694" s="7" t="str">
        <f>IF(VLOOKUP(D1694,'Resources Final'!A:F,6,FALSE)=0,"",VLOOKUP(D1694,'Resources Final'!A:F,6,FALSE))</f>
        <v/>
      </c>
      <c r="O1694" s="3" t="str">
        <f>IF(VLOOKUP(D1694,'Resources Final'!A:G,7,FALSE)=0,"",VLOOKUP(D1694,'Resources Final'!A:G,7,FALSE))</f>
        <v/>
      </c>
    </row>
    <row r="1695" spans="1:15" x14ac:dyDescent="0.2">
      <c r="A1695" s="11">
        <v>990</v>
      </c>
      <c r="B1695" s="11" t="str">
        <f t="shared" si="37"/>
        <v>Charles G. Koch Charitable Foundation_Middle Tennessee State University Foundation20149550</v>
      </c>
      <c r="C1695" s="11" t="s">
        <v>19</v>
      </c>
      <c r="D1695" s="11" t="s">
        <v>2452</v>
      </c>
      <c r="E1695" s="11" t="s">
        <v>2453</v>
      </c>
      <c r="F1695" s="4">
        <v>9550</v>
      </c>
      <c r="G1695" s="3">
        <v>2014</v>
      </c>
      <c r="H1695" s="3" t="s">
        <v>21</v>
      </c>
      <c r="I1695" s="12"/>
      <c r="J1695" s="3">
        <v>142</v>
      </c>
      <c r="K1695" s="3" t="str">
        <f>IF(VLOOKUP(D1695,'Resources Final'!A:C,3,FALSE)=0,"",VLOOKUP(D1695,'Resources Final'!A:C,3,FALSE))</f>
        <v/>
      </c>
      <c r="L1695" s="3" t="str">
        <f>IF(VLOOKUP(D1695,'Resources Final'!A:D,4,FALSE)=0,"",VLOOKUP(D1695,'Resources Final'!A:D,4,FALSE))</f>
        <v>Y</v>
      </c>
      <c r="M1695" s="3" t="str">
        <f>IF(VLOOKUP(D1695,'Resources Final'!A:E,5,FALSE)=0,"",VLOOKUP(D1695,'Resources Final'!A:E,5,FALSE))</f>
        <v/>
      </c>
      <c r="N1695" s="7" t="str">
        <f>IF(VLOOKUP(D1695,'Resources Final'!A:F,6,FALSE)=0,"",VLOOKUP(D1695,'Resources Final'!A:F,6,FALSE))</f>
        <v/>
      </c>
      <c r="O1695" s="3" t="str">
        <f>IF(VLOOKUP(D1695,'Resources Final'!A:G,7,FALSE)=0,"",VLOOKUP(D1695,'Resources Final'!A:G,7,FALSE))</f>
        <v/>
      </c>
    </row>
    <row r="1696" spans="1:15" x14ac:dyDescent="0.2">
      <c r="A1696" s="11">
        <v>990</v>
      </c>
      <c r="B1696" s="11" t="str">
        <f t="shared" si="37"/>
        <v>Charles G. Koch Charitable Foundation_Millikin University20149000</v>
      </c>
      <c r="C1696" s="11" t="s">
        <v>19</v>
      </c>
      <c r="D1696" s="11" t="s">
        <v>2468</v>
      </c>
      <c r="E1696" s="11" t="s">
        <v>2468</v>
      </c>
      <c r="F1696" s="4">
        <v>9000</v>
      </c>
      <c r="G1696" s="3">
        <v>2014</v>
      </c>
      <c r="H1696" s="3" t="s">
        <v>21</v>
      </c>
      <c r="I1696" s="12"/>
      <c r="J1696" s="3">
        <v>143</v>
      </c>
      <c r="K1696" s="3" t="str">
        <f>IF(VLOOKUP(D1696,'Resources Final'!A:C,3,FALSE)=0,"",VLOOKUP(D1696,'Resources Final'!A:C,3,FALSE))</f>
        <v/>
      </c>
      <c r="L1696" s="3" t="str">
        <f>IF(VLOOKUP(D1696,'Resources Final'!A:D,4,FALSE)=0,"",VLOOKUP(D1696,'Resources Final'!A:D,4,FALSE))</f>
        <v>Y</v>
      </c>
      <c r="M1696" s="3" t="str">
        <f>IF(VLOOKUP(D1696,'Resources Final'!A:E,5,FALSE)=0,"",VLOOKUP(D1696,'Resources Final'!A:E,5,FALSE))</f>
        <v/>
      </c>
      <c r="N1696" s="7" t="str">
        <f>IF(VLOOKUP(D1696,'Resources Final'!A:F,6,FALSE)=0,"",VLOOKUP(D1696,'Resources Final'!A:F,6,FALSE))</f>
        <v/>
      </c>
      <c r="O1696" s="3" t="str">
        <f>IF(VLOOKUP(D1696,'Resources Final'!A:G,7,FALSE)=0,"",VLOOKUP(D1696,'Resources Final'!A:G,7,FALSE))</f>
        <v/>
      </c>
    </row>
    <row r="1697" spans="1:15" x14ac:dyDescent="0.2">
      <c r="A1697" s="11">
        <v>990</v>
      </c>
      <c r="B1697" s="11" t="str">
        <f t="shared" si="37"/>
        <v>Charles G. Koch Charitable Foundation_Mississippi State University201422000</v>
      </c>
      <c r="C1697" s="11" t="s">
        <v>19</v>
      </c>
      <c r="D1697" s="11" t="s">
        <v>2487</v>
      </c>
      <c r="E1697" s="11" t="s">
        <v>2487</v>
      </c>
      <c r="F1697" s="4">
        <v>22000</v>
      </c>
      <c r="G1697" s="3">
        <v>2014</v>
      </c>
      <c r="H1697" s="3" t="s">
        <v>21</v>
      </c>
      <c r="I1697" s="12"/>
      <c r="J1697" s="3">
        <v>144</v>
      </c>
      <c r="K1697" s="3" t="str">
        <f>IF(VLOOKUP(D1697,'Resources Final'!A:C,3,FALSE)=0,"",VLOOKUP(D1697,'Resources Final'!A:C,3,FALSE))</f>
        <v/>
      </c>
      <c r="L1697" s="3" t="str">
        <f>IF(VLOOKUP(D1697,'Resources Final'!A:D,4,FALSE)=0,"",VLOOKUP(D1697,'Resources Final'!A:D,4,FALSE))</f>
        <v>Y</v>
      </c>
      <c r="M1697" s="3" t="str">
        <f>IF(VLOOKUP(D1697,'Resources Final'!A:E,5,FALSE)=0,"",VLOOKUP(D1697,'Resources Final'!A:E,5,FALSE))</f>
        <v/>
      </c>
      <c r="N1697" s="7" t="str">
        <f>IF(VLOOKUP(D1697,'Resources Final'!A:F,6,FALSE)=0,"",VLOOKUP(D1697,'Resources Final'!A:F,6,FALSE))</f>
        <v/>
      </c>
      <c r="O1697" s="3" t="str">
        <f>IF(VLOOKUP(D1697,'Resources Final'!A:G,7,FALSE)=0,"",VLOOKUP(D1697,'Resources Final'!A:G,7,FALSE))</f>
        <v/>
      </c>
    </row>
    <row r="1698" spans="1:15" x14ac:dyDescent="0.2">
      <c r="A1698" s="11">
        <v>990</v>
      </c>
      <c r="B1698" s="11" t="str">
        <f t="shared" si="37"/>
        <v>Charles G. Koch Charitable Foundation_Montana State University - Bozeman Dept of Agricultural Economics201414500</v>
      </c>
      <c r="C1698" s="11" t="s">
        <v>19</v>
      </c>
      <c r="D1698" s="11" t="s">
        <v>2511</v>
      </c>
      <c r="E1698" s="11" t="s">
        <v>2509</v>
      </c>
      <c r="F1698" s="4">
        <v>14500</v>
      </c>
      <c r="G1698" s="3">
        <v>2014</v>
      </c>
      <c r="H1698" s="3" t="s">
        <v>21</v>
      </c>
      <c r="I1698" s="12"/>
      <c r="J1698" s="3">
        <v>145</v>
      </c>
      <c r="K1698" s="3" t="str">
        <f>IF(VLOOKUP(D1698,'Resources Final'!A:C,3,FALSE)=0,"",VLOOKUP(D1698,'Resources Final'!A:C,3,FALSE))</f>
        <v/>
      </c>
      <c r="L1698" s="3" t="str">
        <f>IF(VLOOKUP(D1698,'Resources Final'!A:D,4,FALSE)=0,"",VLOOKUP(D1698,'Resources Final'!A:D,4,FALSE))</f>
        <v>Y</v>
      </c>
      <c r="M1698" s="3" t="str">
        <f>IF(VLOOKUP(D1698,'Resources Final'!A:E,5,FALSE)=0,"",VLOOKUP(D1698,'Resources Final'!A:E,5,FALSE))</f>
        <v/>
      </c>
      <c r="N1698" s="7" t="str">
        <f>IF(VLOOKUP(D1698,'Resources Final'!A:F,6,FALSE)=0,"",VLOOKUP(D1698,'Resources Final'!A:F,6,FALSE))</f>
        <v/>
      </c>
      <c r="O1698" s="3" t="str">
        <f>IF(VLOOKUP(D1698,'Resources Final'!A:G,7,FALSE)=0,"",VLOOKUP(D1698,'Resources Final'!A:G,7,FALSE))</f>
        <v/>
      </c>
    </row>
    <row r="1699" spans="1:15" x14ac:dyDescent="0.2">
      <c r="A1699" s="11">
        <v>990</v>
      </c>
      <c r="B1699" s="11" t="str">
        <f t="shared" si="37"/>
        <v>Charles G. Koch Charitable Foundation_Montclair State University Foundation201413000</v>
      </c>
      <c r="C1699" s="11" t="s">
        <v>19</v>
      </c>
      <c r="D1699" s="11" t="s">
        <v>2514</v>
      </c>
      <c r="E1699" s="11" t="s">
        <v>2509</v>
      </c>
      <c r="F1699" s="4">
        <v>13000</v>
      </c>
      <c r="G1699" s="3">
        <v>2014</v>
      </c>
      <c r="H1699" s="3" t="s">
        <v>21</v>
      </c>
      <c r="I1699" s="12"/>
      <c r="J1699" s="3">
        <v>146</v>
      </c>
      <c r="K1699" s="3" t="str">
        <f>IF(VLOOKUP(D1699,'Resources Final'!A:C,3,FALSE)=0,"",VLOOKUP(D1699,'Resources Final'!A:C,3,FALSE))</f>
        <v/>
      </c>
      <c r="L1699" s="3" t="str">
        <f>IF(VLOOKUP(D1699,'Resources Final'!A:D,4,FALSE)=0,"",VLOOKUP(D1699,'Resources Final'!A:D,4,FALSE))</f>
        <v>Y</v>
      </c>
      <c r="M1699" s="3" t="str">
        <f>IF(VLOOKUP(D1699,'Resources Final'!A:E,5,FALSE)=0,"",VLOOKUP(D1699,'Resources Final'!A:E,5,FALSE))</f>
        <v/>
      </c>
      <c r="N1699" s="7" t="str">
        <f>IF(VLOOKUP(D1699,'Resources Final'!A:F,6,FALSE)=0,"",VLOOKUP(D1699,'Resources Final'!A:F,6,FALSE))</f>
        <v/>
      </c>
      <c r="O1699" s="3" t="str">
        <f>IF(VLOOKUP(D1699,'Resources Final'!A:G,7,FALSE)=0,"",VLOOKUP(D1699,'Resources Final'!A:G,7,FALSE))</f>
        <v/>
      </c>
    </row>
    <row r="1700" spans="1:15" x14ac:dyDescent="0.2">
      <c r="A1700" s="11">
        <v>990</v>
      </c>
      <c r="B1700" s="11" t="str">
        <f t="shared" si="37"/>
        <v>Charles G. Koch Charitable Foundation_Mount Holyoke College20145000</v>
      </c>
      <c r="C1700" s="11" t="s">
        <v>19</v>
      </c>
      <c r="D1700" s="11" t="s">
        <v>2545</v>
      </c>
      <c r="E1700" s="11" t="s">
        <v>2545</v>
      </c>
      <c r="F1700" s="4">
        <v>5000</v>
      </c>
      <c r="G1700" s="3">
        <v>2014</v>
      </c>
      <c r="H1700" s="3" t="s">
        <v>21</v>
      </c>
      <c r="I1700" s="12"/>
      <c r="J1700" s="3">
        <v>147</v>
      </c>
      <c r="K1700" s="3" t="str">
        <f>IF(VLOOKUP(D1700,'Resources Final'!A:C,3,FALSE)=0,"",VLOOKUP(D1700,'Resources Final'!A:C,3,FALSE))</f>
        <v/>
      </c>
      <c r="L1700" s="3" t="str">
        <f>IF(VLOOKUP(D1700,'Resources Final'!A:D,4,FALSE)=0,"",VLOOKUP(D1700,'Resources Final'!A:D,4,FALSE))</f>
        <v>Y</v>
      </c>
      <c r="M1700" s="3" t="str">
        <f>IF(VLOOKUP(D1700,'Resources Final'!A:E,5,FALSE)=0,"",VLOOKUP(D1700,'Resources Final'!A:E,5,FALSE))</f>
        <v/>
      </c>
      <c r="N1700" s="7" t="str">
        <f>IF(VLOOKUP(D1700,'Resources Final'!A:F,6,FALSE)=0,"",VLOOKUP(D1700,'Resources Final'!A:F,6,FALSE))</f>
        <v/>
      </c>
      <c r="O1700" s="3" t="str">
        <f>IF(VLOOKUP(D1700,'Resources Final'!A:G,7,FALSE)=0,"",VLOOKUP(D1700,'Resources Final'!A:G,7,FALSE))</f>
        <v/>
      </c>
    </row>
    <row r="1701" spans="1:15" x14ac:dyDescent="0.2">
      <c r="A1701" s="11">
        <v>990</v>
      </c>
      <c r="B1701" s="11" t="str">
        <f t="shared" ref="B1701:B1764" si="38">C1701&amp;"_"&amp;D1701&amp;G1701&amp;F1701</f>
        <v>Charles G. Koch Charitable Foundation_Moving Picture Institute20146500</v>
      </c>
      <c r="C1701" s="11" t="s">
        <v>19</v>
      </c>
      <c r="D1701" s="11" t="s">
        <v>2551</v>
      </c>
      <c r="E1701" s="11" t="s">
        <v>2551</v>
      </c>
      <c r="F1701" s="4">
        <v>6500</v>
      </c>
      <c r="G1701" s="3">
        <v>2014</v>
      </c>
      <c r="H1701" s="3" t="s">
        <v>21</v>
      </c>
      <c r="I1701" s="12"/>
      <c r="J1701" s="3">
        <v>148</v>
      </c>
      <c r="K1701" s="3" t="str">
        <f>IF(VLOOKUP(D1701,'Resources Final'!A:C,3,FALSE)=0,"",VLOOKUP(D1701,'Resources Final'!A:C,3,FALSE))</f>
        <v/>
      </c>
      <c r="L1701" s="3" t="str">
        <f>IF(VLOOKUP(D1701,'Resources Final'!A:D,4,FALSE)=0,"",VLOOKUP(D1701,'Resources Final'!A:D,4,FALSE))</f>
        <v/>
      </c>
      <c r="M1701" s="3" t="str">
        <f>IF(VLOOKUP(D1701,'Resources Final'!A:E,5,FALSE)=0,"",VLOOKUP(D1701,'Resources Final'!A:E,5,FALSE))</f>
        <v/>
      </c>
      <c r="N1701" s="7" t="str">
        <f>IF(VLOOKUP(D1701,'Resources Final'!A:F,6,FALSE)=0,"",VLOOKUP(D1701,'Resources Final'!A:F,6,FALSE))</f>
        <v>https://www.sourcewatch.org/index.php/Moving_Picture_Institute</v>
      </c>
      <c r="O1701" s="3" t="str">
        <f>IF(VLOOKUP(D1701,'Resources Final'!A:G,7,FALSE)=0,"",VLOOKUP(D1701,'Resources Final'!A:G,7,FALSE))</f>
        <v>Sourcewatch</v>
      </c>
    </row>
    <row r="1702" spans="1:15" x14ac:dyDescent="0.2">
      <c r="A1702" s="11">
        <v>990</v>
      </c>
      <c r="B1702" s="11" t="str">
        <f t="shared" si="38"/>
        <v>Charles G. Koch Charitable Foundation_Murray State University20149942</v>
      </c>
      <c r="C1702" s="11" t="s">
        <v>19</v>
      </c>
      <c r="D1702" s="11" t="s">
        <v>2565</v>
      </c>
      <c r="E1702" s="11" t="s">
        <v>2565</v>
      </c>
      <c r="F1702" s="4">
        <v>9942</v>
      </c>
      <c r="G1702" s="3">
        <v>2014</v>
      </c>
      <c r="H1702" s="3" t="s">
        <v>21</v>
      </c>
      <c r="I1702" s="12"/>
      <c r="J1702" s="3">
        <v>149</v>
      </c>
      <c r="K1702" s="3" t="str">
        <f>IF(VLOOKUP(D1702,'Resources Final'!A:C,3,FALSE)=0,"",VLOOKUP(D1702,'Resources Final'!A:C,3,FALSE))</f>
        <v/>
      </c>
      <c r="L1702" s="3" t="str">
        <f>IF(VLOOKUP(D1702,'Resources Final'!A:D,4,FALSE)=0,"",VLOOKUP(D1702,'Resources Final'!A:D,4,FALSE))</f>
        <v>Y</v>
      </c>
      <c r="M1702" s="3" t="str">
        <f>IF(VLOOKUP(D1702,'Resources Final'!A:E,5,FALSE)=0,"",VLOOKUP(D1702,'Resources Final'!A:E,5,FALSE))</f>
        <v/>
      </c>
      <c r="N1702" s="7" t="str">
        <f>IF(VLOOKUP(D1702,'Resources Final'!A:F,6,FALSE)=0,"",VLOOKUP(D1702,'Resources Final'!A:F,6,FALSE))</f>
        <v/>
      </c>
      <c r="O1702" s="3" t="str">
        <f>IF(VLOOKUP(D1702,'Resources Final'!A:G,7,FALSE)=0,"",VLOOKUP(D1702,'Resources Final'!A:G,7,FALSE))</f>
        <v/>
      </c>
    </row>
    <row r="1703" spans="1:15" x14ac:dyDescent="0.2">
      <c r="A1703" s="11">
        <v>990</v>
      </c>
      <c r="B1703" s="11" t="str">
        <f t="shared" si="38"/>
        <v>Charles G. Koch Charitable Foundation_Musical Elements201420000</v>
      </c>
      <c r="C1703" s="11" t="s">
        <v>19</v>
      </c>
      <c r="D1703" s="11" t="s">
        <v>2572</v>
      </c>
      <c r="E1703" s="11" t="s">
        <v>2572</v>
      </c>
      <c r="F1703" s="4">
        <v>20000</v>
      </c>
      <c r="G1703" s="3">
        <v>2014</v>
      </c>
      <c r="H1703" s="3" t="s">
        <v>21</v>
      </c>
      <c r="I1703" s="12"/>
      <c r="J1703" s="3">
        <v>150</v>
      </c>
      <c r="K1703" s="3" t="str">
        <f>IF(VLOOKUP(D1703,'Resources Final'!A:C,3,FALSE)=0,"",VLOOKUP(D1703,'Resources Final'!A:C,3,FALSE))</f>
        <v/>
      </c>
      <c r="L1703" s="3" t="str">
        <f>IF(VLOOKUP(D1703,'Resources Final'!A:D,4,FALSE)=0,"",VLOOKUP(D1703,'Resources Final'!A:D,4,FALSE))</f>
        <v/>
      </c>
      <c r="M1703" s="3" t="str">
        <f>IF(VLOOKUP(D1703,'Resources Final'!A:E,5,FALSE)=0,"",VLOOKUP(D1703,'Resources Final'!A:E,5,FALSE))</f>
        <v>N</v>
      </c>
      <c r="N1703" s="7" t="str">
        <f>IF(VLOOKUP(D1703,'Resources Final'!A:F,6,FALSE)=0,"",VLOOKUP(D1703,'Resources Final'!A:F,6,FALSE))</f>
        <v/>
      </c>
      <c r="O1703" s="3" t="str">
        <f>IF(VLOOKUP(D1703,'Resources Final'!A:G,7,FALSE)=0,"",VLOOKUP(D1703,'Resources Final'!A:G,7,FALSE))</f>
        <v/>
      </c>
    </row>
    <row r="1704" spans="1:15" x14ac:dyDescent="0.2">
      <c r="A1704" s="11">
        <v>990</v>
      </c>
      <c r="B1704" s="11" t="str">
        <f t="shared" si="38"/>
        <v>Charles G. Koch Charitable Foundation_Network of Enlightened Women20144000</v>
      </c>
      <c r="C1704" s="11" t="s">
        <v>19</v>
      </c>
      <c r="D1704" s="11" t="s">
        <v>2642</v>
      </c>
      <c r="E1704" s="11" t="s">
        <v>2642</v>
      </c>
      <c r="F1704" s="4">
        <v>4000</v>
      </c>
      <c r="G1704" s="3">
        <v>2014</v>
      </c>
      <c r="H1704" s="3" t="s">
        <v>21</v>
      </c>
      <c r="I1704" s="12"/>
      <c r="J1704" s="3">
        <v>151</v>
      </c>
      <c r="K1704" s="3" t="str">
        <f>IF(VLOOKUP(D1704,'Resources Final'!A:C,3,FALSE)=0,"",VLOOKUP(D1704,'Resources Final'!A:C,3,FALSE))</f>
        <v/>
      </c>
      <c r="L1704" s="3" t="str">
        <f>IF(VLOOKUP(D1704,'Resources Final'!A:D,4,FALSE)=0,"",VLOOKUP(D1704,'Resources Final'!A:D,4,FALSE))</f>
        <v/>
      </c>
      <c r="M1704" s="3" t="str">
        <f>IF(VLOOKUP(D1704,'Resources Final'!A:E,5,FALSE)=0,"",VLOOKUP(D1704,'Resources Final'!A:E,5,FALSE))</f>
        <v/>
      </c>
      <c r="N1704" s="7" t="str">
        <f>IF(VLOOKUP(D1704,'Resources Final'!A:F,6,FALSE)=0,"",VLOOKUP(D1704,'Resources Final'!A:F,6,FALSE))</f>
        <v>https://www.sourcewatch.org/index.php/Network_of_Enlightened_Women</v>
      </c>
      <c r="O1704" s="3" t="str">
        <f>IF(VLOOKUP(D1704,'Resources Final'!A:G,7,FALSE)=0,"",VLOOKUP(D1704,'Resources Final'!A:G,7,FALSE))</f>
        <v>Sourcewatch</v>
      </c>
    </row>
    <row r="1705" spans="1:15" x14ac:dyDescent="0.2">
      <c r="A1705" s="11">
        <v>990</v>
      </c>
      <c r="B1705" s="11" t="str">
        <f t="shared" si="38"/>
        <v>Charles G. Koch Charitable Foundation_New York University201435500</v>
      </c>
      <c r="C1705" s="11" t="s">
        <v>19</v>
      </c>
      <c r="D1705" s="11" t="s">
        <v>2662</v>
      </c>
      <c r="E1705" s="11" t="s">
        <v>2662</v>
      </c>
      <c r="F1705" s="4">
        <v>35500</v>
      </c>
      <c r="G1705" s="3">
        <v>2014</v>
      </c>
      <c r="H1705" s="3" t="s">
        <v>21</v>
      </c>
      <c r="I1705" s="12"/>
      <c r="J1705" s="3">
        <v>152</v>
      </c>
      <c r="K1705" s="3" t="str">
        <f>IF(VLOOKUP(D1705,'Resources Final'!A:C,3,FALSE)=0,"",VLOOKUP(D1705,'Resources Final'!A:C,3,FALSE))</f>
        <v/>
      </c>
      <c r="L1705" s="3" t="str">
        <f>IF(VLOOKUP(D1705,'Resources Final'!A:D,4,FALSE)=0,"",VLOOKUP(D1705,'Resources Final'!A:D,4,FALSE))</f>
        <v>Y</v>
      </c>
      <c r="M1705" s="3" t="str">
        <f>IF(VLOOKUP(D1705,'Resources Final'!A:E,5,FALSE)=0,"",VLOOKUP(D1705,'Resources Final'!A:E,5,FALSE))</f>
        <v/>
      </c>
      <c r="N1705" s="7" t="str">
        <f>IF(VLOOKUP(D1705,'Resources Final'!A:F,6,FALSE)=0,"",VLOOKUP(D1705,'Resources Final'!A:F,6,FALSE))</f>
        <v/>
      </c>
      <c r="O1705" s="3" t="str">
        <f>IF(VLOOKUP(D1705,'Resources Final'!A:G,7,FALSE)=0,"",VLOOKUP(D1705,'Resources Final'!A:G,7,FALSE))</f>
        <v/>
      </c>
    </row>
    <row r="1706" spans="1:15" x14ac:dyDescent="0.2">
      <c r="A1706" s="11">
        <v>990</v>
      </c>
      <c r="B1706" s="11" t="str">
        <f t="shared" si="38"/>
        <v>Charles G. Koch Charitable Foundation_North Carolina State University201417579</v>
      </c>
      <c r="C1706" s="11" t="s">
        <v>19</v>
      </c>
      <c r="D1706" s="11" t="s">
        <v>2692</v>
      </c>
      <c r="E1706" s="11" t="s">
        <v>2692</v>
      </c>
      <c r="F1706" s="4">
        <v>17579</v>
      </c>
      <c r="G1706" s="3">
        <v>2014</v>
      </c>
      <c r="H1706" s="3" t="s">
        <v>21</v>
      </c>
      <c r="I1706" s="12" t="s">
        <v>4239</v>
      </c>
      <c r="J1706" s="3">
        <v>153</v>
      </c>
      <c r="K1706" s="3" t="str">
        <f>IF(VLOOKUP(D1706,'Resources Final'!A:C,3,FALSE)=0,"",VLOOKUP(D1706,'Resources Final'!A:C,3,FALSE))</f>
        <v/>
      </c>
      <c r="L1706" s="3" t="str">
        <f>IF(VLOOKUP(D1706,'Resources Final'!A:D,4,FALSE)=0,"",VLOOKUP(D1706,'Resources Final'!A:D,4,FALSE))</f>
        <v>Y</v>
      </c>
      <c r="M1706" s="3" t="str">
        <f>IF(VLOOKUP(D1706,'Resources Final'!A:E,5,FALSE)=0,"",VLOOKUP(D1706,'Resources Final'!A:E,5,FALSE))</f>
        <v/>
      </c>
      <c r="N1706" s="7" t="str">
        <f>IF(VLOOKUP(D1706,'Resources Final'!A:F,6,FALSE)=0,"",VLOOKUP(D1706,'Resources Final'!A:F,6,FALSE))</f>
        <v/>
      </c>
      <c r="O1706" s="3" t="str">
        <f>IF(VLOOKUP(D1706,'Resources Final'!A:G,7,FALSE)=0,"",VLOOKUP(D1706,'Resources Final'!A:G,7,FALSE))</f>
        <v/>
      </c>
    </row>
    <row r="1707" spans="1:15" x14ac:dyDescent="0.2">
      <c r="A1707" s="11">
        <v>990</v>
      </c>
      <c r="B1707" s="11" t="str">
        <f t="shared" si="38"/>
        <v>Charles G. Koch Charitable Foundation_North Dakota State University201427500</v>
      </c>
      <c r="C1707" s="11" t="s">
        <v>19</v>
      </c>
      <c r="D1707" s="11" t="s">
        <v>2635</v>
      </c>
      <c r="E1707" s="11" t="s">
        <v>2635</v>
      </c>
      <c r="F1707" s="4">
        <v>27500</v>
      </c>
      <c r="G1707" s="3">
        <v>2014</v>
      </c>
      <c r="H1707" s="3" t="s">
        <v>21</v>
      </c>
      <c r="I1707" s="12" t="s">
        <v>4240</v>
      </c>
      <c r="J1707" s="3">
        <v>154</v>
      </c>
      <c r="K1707" s="3" t="str">
        <f>IF(VLOOKUP(D1707,'Resources Final'!A:C,3,FALSE)=0,"",VLOOKUP(D1707,'Resources Final'!A:C,3,FALSE))</f>
        <v/>
      </c>
      <c r="L1707" s="3" t="str">
        <f>IF(VLOOKUP(D1707,'Resources Final'!A:D,4,FALSE)=0,"",VLOOKUP(D1707,'Resources Final'!A:D,4,FALSE))</f>
        <v>Y</v>
      </c>
      <c r="M1707" s="3" t="str">
        <f>IF(VLOOKUP(D1707,'Resources Final'!A:E,5,FALSE)=0,"",VLOOKUP(D1707,'Resources Final'!A:E,5,FALSE))</f>
        <v/>
      </c>
      <c r="N1707" s="7" t="str">
        <f>IF(VLOOKUP(D1707,'Resources Final'!A:F,6,FALSE)=0,"",VLOOKUP(D1707,'Resources Final'!A:F,6,FALSE))</f>
        <v/>
      </c>
      <c r="O1707" s="3" t="str">
        <f>IF(VLOOKUP(D1707,'Resources Final'!A:G,7,FALSE)=0,"",VLOOKUP(D1707,'Resources Final'!A:G,7,FALSE))</f>
        <v/>
      </c>
    </row>
    <row r="1708" spans="1:15" x14ac:dyDescent="0.2">
      <c r="A1708" s="11">
        <v>990</v>
      </c>
      <c r="B1708" s="11" t="str">
        <f t="shared" si="38"/>
        <v>Charles G. Koch Charitable Foundation_North Park University201417000</v>
      </c>
      <c r="C1708" s="11" t="s">
        <v>19</v>
      </c>
      <c r="D1708" s="11" t="s">
        <v>2693</v>
      </c>
      <c r="E1708" s="11" t="s">
        <v>2693</v>
      </c>
      <c r="F1708" s="4">
        <v>17000</v>
      </c>
      <c r="G1708" s="3">
        <v>2014</v>
      </c>
      <c r="H1708" s="3" t="s">
        <v>21</v>
      </c>
      <c r="I1708" s="12"/>
      <c r="J1708" s="3">
        <v>155</v>
      </c>
      <c r="K1708" s="3" t="str">
        <f>IF(VLOOKUP(D1708,'Resources Final'!A:C,3,FALSE)=0,"",VLOOKUP(D1708,'Resources Final'!A:C,3,FALSE))</f>
        <v/>
      </c>
      <c r="L1708" s="3" t="str">
        <f>IF(VLOOKUP(D1708,'Resources Final'!A:D,4,FALSE)=0,"",VLOOKUP(D1708,'Resources Final'!A:D,4,FALSE))</f>
        <v>Y</v>
      </c>
      <c r="M1708" s="3" t="str">
        <f>IF(VLOOKUP(D1708,'Resources Final'!A:E,5,FALSE)=0,"",VLOOKUP(D1708,'Resources Final'!A:E,5,FALSE))</f>
        <v/>
      </c>
      <c r="N1708" s="7" t="str">
        <f>IF(VLOOKUP(D1708,'Resources Final'!A:F,6,FALSE)=0,"",VLOOKUP(D1708,'Resources Final'!A:F,6,FALSE))</f>
        <v/>
      </c>
      <c r="O1708" s="3" t="str">
        <f>IF(VLOOKUP(D1708,'Resources Final'!A:G,7,FALSE)=0,"",VLOOKUP(D1708,'Resources Final'!A:G,7,FALSE))</f>
        <v/>
      </c>
    </row>
    <row r="1709" spans="1:15" x14ac:dyDescent="0.2">
      <c r="A1709" s="11">
        <v>990</v>
      </c>
      <c r="B1709" s="11" t="str">
        <f t="shared" si="38"/>
        <v>Charles G. Koch Charitable Foundation_Northern Illinois University201411000</v>
      </c>
      <c r="C1709" s="11" t="s">
        <v>19</v>
      </c>
      <c r="D1709" s="11" t="s">
        <v>2697</v>
      </c>
      <c r="E1709" s="11" t="s">
        <v>2697</v>
      </c>
      <c r="F1709" s="4">
        <v>11000</v>
      </c>
      <c r="G1709" s="3">
        <v>2014</v>
      </c>
      <c r="H1709" s="3" t="s">
        <v>21</v>
      </c>
      <c r="I1709" s="12"/>
      <c r="J1709" s="3">
        <v>156</v>
      </c>
      <c r="K1709" s="3" t="str">
        <f>IF(VLOOKUP(D1709,'Resources Final'!A:C,3,FALSE)=0,"",VLOOKUP(D1709,'Resources Final'!A:C,3,FALSE))</f>
        <v/>
      </c>
      <c r="L1709" s="3" t="str">
        <f>IF(VLOOKUP(D1709,'Resources Final'!A:D,4,FALSE)=0,"",VLOOKUP(D1709,'Resources Final'!A:D,4,FALSE))</f>
        <v>Y</v>
      </c>
      <c r="M1709" s="3" t="str">
        <f>IF(VLOOKUP(D1709,'Resources Final'!A:E,5,FALSE)=0,"",VLOOKUP(D1709,'Resources Final'!A:E,5,FALSE))</f>
        <v/>
      </c>
      <c r="N1709" s="7" t="str">
        <f>IF(VLOOKUP(D1709,'Resources Final'!A:F,6,FALSE)=0,"",VLOOKUP(D1709,'Resources Final'!A:F,6,FALSE))</f>
        <v/>
      </c>
      <c r="O1709" s="3" t="str">
        <f>IF(VLOOKUP(D1709,'Resources Final'!A:G,7,FALSE)=0,"",VLOOKUP(D1709,'Resources Final'!A:G,7,FALSE))</f>
        <v/>
      </c>
    </row>
    <row r="1710" spans="1:15" x14ac:dyDescent="0.2">
      <c r="A1710" s="11">
        <v>990</v>
      </c>
      <c r="B1710" s="11" t="str">
        <f t="shared" si="38"/>
        <v>Charles G. Koch Charitable Foundation_Northwest Nazarene University20148000</v>
      </c>
      <c r="C1710" s="11" t="s">
        <v>19</v>
      </c>
      <c r="D1710" s="11" t="s">
        <v>2699</v>
      </c>
      <c r="E1710" s="11" t="s">
        <v>2699</v>
      </c>
      <c r="F1710" s="4">
        <v>8000</v>
      </c>
      <c r="G1710" s="3">
        <v>2014</v>
      </c>
      <c r="H1710" s="3" t="s">
        <v>21</v>
      </c>
      <c r="I1710" s="12"/>
      <c r="J1710" s="3">
        <v>157</v>
      </c>
      <c r="K1710" s="3" t="str">
        <f>IF(VLOOKUP(D1710,'Resources Final'!A:C,3,FALSE)=0,"",VLOOKUP(D1710,'Resources Final'!A:C,3,FALSE))</f>
        <v/>
      </c>
      <c r="L1710" s="3" t="str">
        <f>IF(VLOOKUP(D1710,'Resources Final'!A:D,4,FALSE)=0,"",VLOOKUP(D1710,'Resources Final'!A:D,4,FALSE))</f>
        <v>Y</v>
      </c>
      <c r="M1710" s="3" t="str">
        <f>IF(VLOOKUP(D1710,'Resources Final'!A:E,5,FALSE)=0,"",VLOOKUP(D1710,'Resources Final'!A:E,5,FALSE))</f>
        <v/>
      </c>
      <c r="N1710" s="7" t="str">
        <f>IF(VLOOKUP(D1710,'Resources Final'!A:F,6,FALSE)=0,"",VLOOKUP(D1710,'Resources Final'!A:F,6,FALSE))</f>
        <v/>
      </c>
      <c r="O1710" s="3" t="str">
        <f>IF(VLOOKUP(D1710,'Resources Final'!A:G,7,FALSE)=0,"",VLOOKUP(D1710,'Resources Final'!A:G,7,FALSE))</f>
        <v/>
      </c>
    </row>
    <row r="1711" spans="1:15" x14ac:dyDescent="0.2">
      <c r="A1711" s="11">
        <v>990</v>
      </c>
      <c r="B1711" s="11" t="str">
        <f t="shared" si="38"/>
        <v>Charles G. Koch Charitable Foundation_Northwestern College - Iowa201410000</v>
      </c>
      <c r="C1711" s="11" t="s">
        <v>19</v>
      </c>
      <c r="D1711" s="11" t="s">
        <v>2703</v>
      </c>
      <c r="E1711" s="11" t="s">
        <v>2704</v>
      </c>
      <c r="F1711" s="4">
        <v>10000</v>
      </c>
      <c r="G1711" s="3">
        <v>2014</v>
      </c>
      <c r="H1711" s="3" t="s">
        <v>21</v>
      </c>
      <c r="I1711" s="12"/>
      <c r="J1711" s="3">
        <v>158</v>
      </c>
      <c r="K1711" s="3" t="str">
        <f>IF(VLOOKUP(D1711,'Resources Final'!A:C,3,FALSE)=0,"",VLOOKUP(D1711,'Resources Final'!A:C,3,FALSE))</f>
        <v/>
      </c>
      <c r="L1711" s="3" t="str">
        <f>IF(VLOOKUP(D1711,'Resources Final'!A:D,4,FALSE)=0,"",VLOOKUP(D1711,'Resources Final'!A:D,4,FALSE))</f>
        <v>Y</v>
      </c>
      <c r="M1711" s="3" t="str">
        <f>IF(VLOOKUP(D1711,'Resources Final'!A:E,5,FALSE)=0,"",VLOOKUP(D1711,'Resources Final'!A:E,5,FALSE))</f>
        <v/>
      </c>
      <c r="N1711" s="7" t="str">
        <f>IF(VLOOKUP(D1711,'Resources Final'!A:F,6,FALSE)=0,"",VLOOKUP(D1711,'Resources Final'!A:F,6,FALSE))</f>
        <v/>
      </c>
      <c r="O1711" s="3" t="str">
        <f>IF(VLOOKUP(D1711,'Resources Final'!A:G,7,FALSE)=0,"",VLOOKUP(D1711,'Resources Final'!A:G,7,FALSE))</f>
        <v/>
      </c>
    </row>
    <row r="1712" spans="1:15" x14ac:dyDescent="0.2">
      <c r="A1712" s="11">
        <v>990</v>
      </c>
      <c r="B1712" s="11" t="str">
        <f t="shared" si="38"/>
        <v>Charles G. Koch Charitable Foundation_Northwestern Oklahoma State University20145000</v>
      </c>
      <c r="C1712" s="11" t="s">
        <v>19</v>
      </c>
      <c r="D1712" s="11" t="s">
        <v>2705</v>
      </c>
      <c r="E1712" s="11" t="s">
        <v>2705</v>
      </c>
      <c r="F1712" s="4">
        <v>5000</v>
      </c>
      <c r="G1712" s="3">
        <v>2014</v>
      </c>
      <c r="H1712" s="3" t="s">
        <v>21</v>
      </c>
      <c r="I1712" s="12" t="s">
        <v>4241</v>
      </c>
      <c r="J1712" s="3">
        <v>159</v>
      </c>
      <c r="K1712" s="3" t="str">
        <f>IF(VLOOKUP(D1712,'Resources Final'!A:C,3,FALSE)=0,"",VLOOKUP(D1712,'Resources Final'!A:C,3,FALSE))</f>
        <v/>
      </c>
      <c r="L1712" s="3" t="str">
        <f>IF(VLOOKUP(D1712,'Resources Final'!A:D,4,FALSE)=0,"",VLOOKUP(D1712,'Resources Final'!A:D,4,FALSE))</f>
        <v>Y</v>
      </c>
      <c r="M1712" s="3" t="str">
        <f>IF(VLOOKUP(D1712,'Resources Final'!A:E,5,FALSE)=0,"",VLOOKUP(D1712,'Resources Final'!A:E,5,FALSE))</f>
        <v/>
      </c>
      <c r="N1712" s="7" t="str">
        <f>IF(VLOOKUP(D1712,'Resources Final'!A:F,6,FALSE)=0,"",VLOOKUP(D1712,'Resources Final'!A:F,6,FALSE))</f>
        <v/>
      </c>
      <c r="O1712" s="3" t="str">
        <f>IF(VLOOKUP(D1712,'Resources Final'!A:G,7,FALSE)=0,"",VLOOKUP(D1712,'Resources Final'!A:G,7,FALSE))</f>
        <v/>
      </c>
    </row>
    <row r="1713" spans="1:15" x14ac:dyDescent="0.2">
      <c r="A1713" s="11">
        <v>990</v>
      </c>
      <c r="B1713" s="11" t="str">
        <f t="shared" si="38"/>
        <v>Charles G. Koch Charitable Foundation_Oglethorpe University20145000</v>
      </c>
      <c r="C1713" s="11" t="s">
        <v>19</v>
      </c>
      <c r="D1713" s="11" t="s">
        <v>2732</v>
      </c>
      <c r="E1713" s="11" t="s">
        <v>2732</v>
      </c>
      <c r="F1713" s="4">
        <v>5000</v>
      </c>
      <c r="G1713" s="3">
        <v>2014</v>
      </c>
      <c r="H1713" s="3" t="s">
        <v>21</v>
      </c>
      <c r="I1713" s="12"/>
      <c r="J1713" s="3">
        <v>160</v>
      </c>
      <c r="K1713" s="3" t="str">
        <f>IF(VLOOKUP(D1713,'Resources Final'!A:C,3,FALSE)=0,"",VLOOKUP(D1713,'Resources Final'!A:C,3,FALSE))</f>
        <v/>
      </c>
      <c r="L1713" s="3" t="str">
        <f>IF(VLOOKUP(D1713,'Resources Final'!A:D,4,FALSE)=0,"",VLOOKUP(D1713,'Resources Final'!A:D,4,FALSE))</f>
        <v>Y</v>
      </c>
      <c r="M1713" s="3" t="str">
        <f>IF(VLOOKUP(D1713,'Resources Final'!A:E,5,FALSE)=0,"",VLOOKUP(D1713,'Resources Final'!A:E,5,FALSE))</f>
        <v/>
      </c>
      <c r="N1713" s="7" t="str">
        <f>IF(VLOOKUP(D1713,'Resources Final'!A:F,6,FALSE)=0,"",VLOOKUP(D1713,'Resources Final'!A:F,6,FALSE))</f>
        <v/>
      </c>
      <c r="O1713" s="3" t="str">
        <f>IF(VLOOKUP(D1713,'Resources Final'!A:G,7,FALSE)=0,"",VLOOKUP(D1713,'Resources Final'!A:G,7,FALSE))</f>
        <v/>
      </c>
    </row>
    <row r="1714" spans="1:15" x14ac:dyDescent="0.2">
      <c r="A1714" s="11">
        <v>990</v>
      </c>
      <c r="B1714" s="11" t="str">
        <f t="shared" si="38"/>
        <v>Charles G. Koch Charitable Foundation_Ohio State University &amp; Foundation2014132000</v>
      </c>
      <c r="C1714" s="11" t="s">
        <v>19</v>
      </c>
      <c r="D1714" s="11" t="s">
        <v>2736</v>
      </c>
      <c r="E1714" s="11" t="s">
        <v>2735</v>
      </c>
      <c r="F1714" s="4">
        <v>132000</v>
      </c>
      <c r="G1714" s="3">
        <v>2014</v>
      </c>
      <c r="H1714" s="3" t="s">
        <v>21</v>
      </c>
      <c r="I1714" s="12"/>
      <c r="J1714" s="3">
        <v>161</v>
      </c>
      <c r="K1714" s="3" t="str">
        <f>IF(VLOOKUP(D1714,'Resources Final'!A:C,3,FALSE)=0,"",VLOOKUP(D1714,'Resources Final'!A:C,3,FALSE))</f>
        <v/>
      </c>
      <c r="L1714" s="3" t="str">
        <f>IF(VLOOKUP(D1714,'Resources Final'!A:D,4,FALSE)=0,"",VLOOKUP(D1714,'Resources Final'!A:D,4,FALSE))</f>
        <v>Y</v>
      </c>
      <c r="M1714" s="3" t="str">
        <f>IF(VLOOKUP(D1714,'Resources Final'!A:E,5,FALSE)=0,"",VLOOKUP(D1714,'Resources Final'!A:E,5,FALSE))</f>
        <v/>
      </c>
      <c r="N1714" s="7" t="str">
        <f>IF(VLOOKUP(D1714,'Resources Final'!A:F,6,FALSE)=0,"",VLOOKUP(D1714,'Resources Final'!A:F,6,FALSE))</f>
        <v/>
      </c>
      <c r="O1714" s="3" t="str">
        <f>IF(VLOOKUP(D1714,'Resources Final'!A:G,7,FALSE)=0,"",VLOOKUP(D1714,'Resources Final'!A:G,7,FALSE))</f>
        <v/>
      </c>
    </row>
    <row r="1715" spans="1:15" x14ac:dyDescent="0.2">
      <c r="A1715" s="11">
        <v>990</v>
      </c>
      <c r="B1715" s="11" t="str">
        <f t="shared" si="38"/>
        <v>Charles G. Koch Charitable Foundation_Ohio University Foundation201452228</v>
      </c>
      <c r="C1715" s="11" t="s">
        <v>19</v>
      </c>
      <c r="D1715" s="11" t="s">
        <v>2739</v>
      </c>
      <c r="E1715" s="11" t="s">
        <v>2738</v>
      </c>
      <c r="F1715" s="4">
        <v>52228</v>
      </c>
      <c r="G1715" s="3">
        <v>2014</v>
      </c>
      <c r="H1715" s="3" t="s">
        <v>21</v>
      </c>
      <c r="I1715" s="12"/>
      <c r="J1715" s="3">
        <v>162</v>
      </c>
      <c r="K1715" s="3" t="str">
        <f>IF(VLOOKUP(D1715,'Resources Final'!A:C,3,FALSE)=0,"",VLOOKUP(D1715,'Resources Final'!A:C,3,FALSE))</f>
        <v/>
      </c>
      <c r="L1715" s="3" t="str">
        <f>IF(VLOOKUP(D1715,'Resources Final'!A:D,4,FALSE)=0,"",VLOOKUP(D1715,'Resources Final'!A:D,4,FALSE))</f>
        <v>Y</v>
      </c>
      <c r="M1715" s="3" t="str">
        <f>IF(VLOOKUP(D1715,'Resources Final'!A:E,5,FALSE)=0,"",VLOOKUP(D1715,'Resources Final'!A:E,5,FALSE))</f>
        <v/>
      </c>
      <c r="N1715" s="7" t="str">
        <f>IF(VLOOKUP(D1715,'Resources Final'!A:F,6,FALSE)=0,"",VLOOKUP(D1715,'Resources Final'!A:F,6,FALSE))</f>
        <v/>
      </c>
      <c r="O1715" s="3" t="str">
        <f>IF(VLOOKUP(D1715,'Resources Final'!A:G,7,FALSE)=0,"",VLOOKUP(D1715,'Resources Final'!A:G,7,FALSE))</f>
        <v/>
      </c>
    </row>
    <row r="1716" spans="1:15" x14ac:dyDescent="0.2">
      <c r="A1716" s="11">
        <v>990</v>
      </c>
      <c r="B1716" s="11" t="str">
        <f t="shared" si="38"/>
        <v>Charles G. Koch Charitable Foundation_Opportunities Alternatives and Resources20144633</v>
      </c>
      <c r="C1716" s="11" t="s">
        <v>19</v>
      </c>
      <c r="D1716" s="11" t="s">
        <v>2750</v>
      </c>
      <c r="E1716" s="11" t="s">
        <v>2750</v>
      </c>
      <c r="F1716" s="4">
        <v>4633</v>
      </c>
      <c r="G1716" s="3">
        <v>2014</v>
      </c>
      <c r="H1716" s="3" t="s">
        <v>21</v>
      </c>
      <c r="I1716" s="12"/>
      <c r="J1716" s="3">
        <v>163</v>
      </c>
      <c r="K1716" s="3" t="str">
        <f>IF(VLOOKUP(D1716,'Resources Final'!A:C,3,FALSE)=0,"",VLOOKUP(D1716,'Resources Final'!A:C,3,FALSE))</f>
        <v/>
      </c>
      <c r="L1716" s="3" t="str">
        <f>IF(VLOOKUP(D1716,'Resources Final'!A:D,4,FALSE)=0,"",VLOOKUP(D1716,'Resources Final'!A:D,4,FALSE))</f>
        <v/>
      </c>
      <c r="M1716" s="3" t="str">
        <f>IF(VLOOKUP(D1716,'Resources Final'!A:E,5,FALSE)=0,"",VLOOKUP(D1716,'Resources Final'!A:E,5,FALSE))</f>
        <v/>
      </c>
      <c r="N1716" s="7" t="str">
        <f>IF(VLOOKUP(D1716,'Resources Final'!A:F,6,FALSE)=0,"",VLOOKUP(D1716,'Resources Final'!A:F,6,FALSE))</f>
        <v/>
      </c>
      <c r="O1716" s="3" t="str">
        <f>IF(VLOOKUP(D1716,'Resources Final'!A:G,7,FALSE)=0,"",VLOOKUP(D1716,'Resources Final'!A:G,7,FALSE))</f>
        <v/>
      </c>
    </row>
    <row r="1717" spans="1:15" x14ac:dyDescent="0.2">
      <c r="A1717" s="11">
        <v>990</v>
      </c>
      <c r="B1717" s="11" t="str">
        <f t="shared" si="38"/>
        <v>Charles G. Koch Charitable Foundation_Oxford College at Emory University20145000</v>
      </c>
      <c r="C1717" s="11" t="s">
        <v>19</v>
      </c>
      <c r="D1717" s="11" t="s">
        <v>2766</v>
      </c>
      <c r="E1717" s="11" t="s">
        <v>2766</v>
      </c>
      <c r="F1717" s="4">
        <v>5000</v>
      </c>
      <c r="G1717" s="3">
        <v>2014</v>
      </c>
      <c r="H1717" s="3" t="s">
        <v>21</v>
      </c>
      <c r="I1717" s="12"/>
      <c r="J1717" s="3">
        <v>164</v>
      </c>
      <c r="K1717" s="3" t="str">
        <f>IF(VLOOKUP(D1717,'Resources Final'!A:C,3,FALSE)=0,"",VLOOKUP(D1717,'Resources Final'!A:C,3,FALSE))</f>
        <v/>
      </c>
      <c r="L1717" s="3" t="str">
        <f>IF(VLOOKUP(D1717,'Resources Final'!A:D,4,FALSE)=0,"",VLOOKUP(D1717,'Resources Final'!A:D,4,FALSE))</f>
        <v>Y</v>
      </c>
      <c r="M1717" s="3" t="str">
        <f>IF(VLOOKUP(D1717,'Resources Final'!A:E,5,FALSE)=0,"",VLOOKUP(D1717,'Resources Final'!A:E,5,FALSE))</f>
        <v/>
      </c>
      <c r="N1717" s="7" t="str">
        <f>IF(VLOOKUP(D1717,'Resources Final'!A:F,6,FALSE)=0,"",VLOOKUP(D1717,'Resources Final'!A:F,6,FALSE))</f>
        <v/>
      </c>
      <c r="O1717" s="3" t="str">
        <f>IF(VLOOKUP(D1717,'Resources Final'!A:G,7,FALSE)=0,"",VLOOKUP(D1717,'Resources Final'!A:G,7,FALSE))</f>
        <v/>
      </c>
    </row>
    <row r="1718" spans="1:15" x14ac:dyDescent="0.2">
      <c r="A1718" s="11">
        <v>990</v>
      </c>
      <c r="B1718" s="11" t="str">
        <f t="shared" si="38"/>
        <v>Charles G. Koch Charitable Foundation_Patrick Henry College201468500</v>
      </c>
      <c r="C1718" s="11" t="s">
        <v>19</v>
      </c>
      <c r="D1718" s="11" t="s">
        <v>2817</v>
      </c>
      <c r="E1718" s="11" t="s">
        <v>2817</v>
      </c>
      <c r="F1718" s="4">
        <v>68500</v>
      </c>
      <c r="G1718" s="3">
        <v>2014</v>
      </c>
      <c r="H1718" s="3" t="s">
        <v>21</v>
      </c>
      <c r="I1718" s="12"/>
      <c r="J1718" s="3">
        <v>165</v>
      </c>
      <c r="K1718" s="3" t="str">
        <f>IF(VLOOKUP(D1718,'Resources Final'!A:C,3,FALSE)=0,"",VLOOKUP(D1718,'Resources Final'!A:C,3,FALSE))</f>
        <v/>
      </c>
      <c r="L1718" s="3" t="str">
        <f>IF(VLOOKUP(D1718,'Resources Final'!A:D,4,FALSE)=0,"",VLOOKUP(D1718,'Resources Final'!A:D,4,FALSE))</f>
        <v>Y</v>
      </c>
      <c r="M1718" s="3" t="str">
        <f>IF(VLOOKUP(D1718,'Resources Final'!A:E,5,FALSE)=0,"",VLOOKUP(D1718,'Resources Final'!A:E,5,FALSE))</f>
        <v/>
      </c>
      <c r="N1718" s="7" t="str">
        <f>IF(VLOOKUP(D1718,'Resources Final'!A:F,6,FALSE)=0,"",VLOOKUP(D1718,'Resources Final'!A:F,6,FALSE))</f>
        <v/>
      </c>
      <c r="O1718" s="3" t="str">
        <f>IF(VLOOKUP(D1718,'Resources Final'!A:G,7,FALSE)=0,"",VLOOKUP(D1718,'Resources Final'!A:G,7,FALSE))</f>
        <v/>
      </c>
    </row>
    <row r="1719" spans="1:15" x14ac:dyDescent="0.2">
      <c r="A1719" s="11">
        <v>990</v>
      </c>
      <c r="B1719" s="11" t="str">
        <f t="shared" si="38"/>
        <v>Charles G. Koch Charitable Foundation_Pennsylvania State University201410000</v>
      </c>
      <c r="C1719" s="11" t="s">
        <v>19</v>
      </c>
      <c r="D1719" s="11" t="s">
        <v>2832</v>
      </c>
      <c r="E1719" s="11" t="s">
        <v>2832</v>
      </c>
      <c r="F1719" s="4">
        <v>10000</v>
      </c>
      <c r="G1719" s="3">
        <v>2014</v>
      </c>
      <c r="H1719" s="3" t="s">
        <v>21</v>
      </c>
      <c r="I1719" s="12"/>
      <c r="J1719" s="3">
        <v>166</v>
      </c>
      <c r="K1719" s="3" t="str">
        <f>IF(VLOOKUP(D1719,'Resources Final'!A:C,3,FALSE)=0,"",VLOOKUP(D1719,'Resources Final'!A:C,3,FALSE))</f>
        <v/>
      </c>
      <c r="L1719" s="3" t="str">
        <f>IF(VLOOKUP(D1719,'Resources Final'!A:D,4,FALSE)=0,"",VLOOKUP(D1719,'Resources Final'!A:D,4,FALSE))</f>
        <v>Y</v>
      </c>
      <c r="M1719" s="3" t="str">
        <f>IF(VLOOKUP(D1719,'Resources Final'!A:E,5,FALSE)=0,"",VLOOKUP(D1719,'Resources Final'!A:E,5,FALSE))</f>
        <v/>
      </c>
      <c r="N1719" s="7" t="str">
        <f>IF(VLOOKUP(D1719,'Resources Final'!A:F,6,FALSE)=0,"",VLOOKUP(D1719,'Resources Final'!A:F,6,FALSE))</f>
        <v/>
      </c>
      <c r="O1719" s="3" t="str">
        <f>IF(VLOOKUP(D1719,'Resources Final'!A:G,7,FALSE)=0,"",VLOOKUP(D1719,'Resources Final'!A:G,7,FALSE))</f>
        <v/>
      </c>
    </row>
    <row r="1720" spans="1:15" x14ac:dyDescent="0.2">
      <c r="A1720" s="11">
        <v>990</v>
      </c>
      <c r="B1720" s="11" t="str">
        <f t="shared" si="38"/>
        <v>Charles G. Koch Charitable Foundation_Presbyterian College20143000</v>
      </c>
      <c r="C1720" s="11" t="s">
        <v>19</v>
      </c>
      <c r="D1720" s="11" t="s">
        <v>2894</v>
      </c>
      <c r="E1720" s="11" t="s">
        <v>2894</v>
      </c>
      <c r="F1720" s="4">
        <v>3000</v>
      </c>
      <c r="G1720" s="3">
        <v>2014</v>
      </c>
      <c r="H1720" s="3" t="s">
        <v>21</v>
      </c>
      <c r="I1720" s="12"/>
      <c r="J1720" s="3">
        <v>167</v>
      </c>
      <c r="K1720" s="3" t="str">
        <f>IF(VLOOKUP(D1720,'Resources Final'!A:C,3,FALSE)=0,"",VLOOKUP(D1720,'Resources Final'!A:C,3,FALSE))</f>
        <v/>
      </c>
      <c r="L1720" s="3" t="str">
        <f>IF(VLOOKUP(D1720,'Resources Final'!A:D,4,FALSE)=0,"",VLOOKUP(D1720,'Resources Final'!A:D,4,FALSE))</f>
        <v>Y</v>
      </c>
      <c r="M1720" s="3" t="str">
        <f>IF(VLOOKUP(D1720,'Resources Final'!A:E,5,FALSE)=0,"",VLOOKUP(D1720,'Resources Final'!A:E,5,FALSE))</f>
        <v/>
      </c>
      <c r="N1720" s="7" t="str">
        <f>IF(VLOOKUP(D1720,'Resources Final'!A:F,6,FALSE)=0,"",VLOOKUP(D1720,'Resources Final'!A:F,6,FALSE))</f>
        <v/>
      </c>
      <c r="O1720" s="3" t="str">
        <f>IF(VLOOKUP(D1720,'Resources Final'!A:G,7,FALSE)=0,"",VLOOKUP(D1720,'Resources Final'!A:G,7,FALSE))</f>
        <v/>
      </c>
    </row>
    <row r="1721" spans="1:15" x14ac:dyDescent="0.2">
      <c r="A1721" s="11">
        <v>990</v>
      </c>
      <c r="B1721" s="11" t="str">
        <f t="shared" si="38"/>
        <v>Charles G. Koch Charitable Foundation_Providence College201412500</v>
      </c>
      <c r="C1721" s="11" t="s">
        <v>19</v>
      </c>
      <c r="D1721" s="11" t="s">
        <v>2917</v>
      </c>
      <c r="E1721" s="11" t="s">
        <v>2917</v>
      </c>
      <c r="F1721" s="4">
        <v>12500</v>
      </c>
      <c r="G1721" s="3">
        <v>2014</v>
      </c>
      <c r="H1721" s="3" t="s">
        <v>21</v>
      </c>
      <c r="I1721" s="12"/>
      <c r="J1721" s="3">
        <v>168</v>
      </c>
      <c r="K1721" s="3" t="str">
        <f>IF(VLOOKUP(D1721,'Resources Final'!A:C,3,FALSE)=0,"",VLOOKUP(D1721,'Resources Final'!A:C,3,FALSE))</f>
        <v/>
      </c>
      <c r="L1721" s="3" t="str">
        <f>IF(VLOOKUP(D1721,'Resources Final'!A:D,4,FALSE)=0,"",VLOOKUP(D1721,'Resources Final'!A:D,4,FALSE))</f>
        <v>Y</v>
      </c>
      <c r="M1721" s="3" t="str">
        <f>IF(VLOOKUP(D1721,'Resources Final'!A:E,5,FALSE)=0,"",VLOOKUP(D1721,'Resources Final'!A:E,5,FALSE))</f>
        <v/>
      </c>
      <c r="N1721" s="7" t="str">
        <f>IF(VLOOKUP(D1721,'Resources Final'!A:F,6,FALSE)=0,"",VLOOKUP(D1721,'Resources Final'!A:F,6,FALSE))</f>
        <v/>
      </c>
      <c r="O1721" s="3" t="str">
        <f>IF(VLOOKUP(D1721,'Resources Final'!A:G,7,FALSE)=0,"",VLOOKUP(D1721,'Resources Final'!A:G,7,FALSE))</f>
        <v/>
      </c>
    </row>
    <row r="1722" spans="1:15" x14ac:dyDescent="0.2">
      <c r="A1722" s="11">
        <v>990</v>
      </c>
      <c r="B1722" s="11" t="str">
        <f t="shared" si="38"/>
        <v>Charles G. Koch Charitable Foundation_Public Choice Society Western Carolina University201410500</v>
      </c>
      <c r="C1722" s="11" t="s">
        <v>19</v>
      </c>
      <c r="D1722" s="11" t="s">
        <v>2922</v>
      </c>
      <c r="E1722" s="11" t="s">
        <v>2921</v>
      </c>
      <c r="F1722" s="4">
        <v>10500</v>
      </c>
      <c r="G1722" s="3">
        <v>2014</v>
      </c>
      <c r="H1722" s="3" t="s">
        <v>21</v>
      </c>
      <c r="I1722" s="12"/>
      <c r="J1722" s="3">
        <v>169</v>
      </c>
      <c r="K1722" s="3" t="str">
        <f>IF(VLOOKUP(D1722,'Resources Final'!A:C,3,FALSE)=0,"",VLOOKUP(D1722,'Resources Final'!A:C,3,FALSE))</f>
        <v/>
      </c>
      <c r="L1722" s="3" t="str">
        <f>IF(VLOOKUP(D1722,'Resources Final'!A:D,4,FALSE)=0,"",VLOOKUP(D1722,'Resources Final'!A:D,4,FALSE))</f>
        <v>Y</v>
      </c>
      <c r="M1722" s="3" t="str">
        <f>IF(VLOOKUP(D1722,'Resources Final'!A:E,5,FALSE)=0,"",VLOOKUP(D1722,'Resources Final'!A:E,5,FALSE))</f>
        <v/>
      </c>
      <c r="N1722" s="7" t="str">
        <f>IF(VLOOKUP(D1722,'Resources Final'!A:F,6,FALSE)=0,"",VLOOKUP(D1722,'Resources Final'!A:F,6,FALSE))</f>
        <v/>
      </c>
      <c r="O1722" s="3" t="str">
        <f>IF(VLOOKUP(D1722,'Resources Final'!A:G,7,FALSE)=0,"",VLOOKUP(D1722,'Resources Final'!A:G,7,FALSE))</f>
        <v/>
      </c>
    </row>
    <row r="1723" spans="1:15" x14ac:dyDescent="0.2">
      <c r="A1723" s="11">
        <v>990</v>
      </c>
      <c r="B1723" s="11" t="str">
        <f t="shared" si="38"/>
        <v>Charles G. Koch Charitable Foundation_Purdue University201484000</v>
      </c>
      <c r="C1723" s="11" t="s">
        <v>19</v>
      </c>
      <c r="D1723" s="11" t="s">
        <v>2927</v>
      </c>
      <c r="E1723" s="11" t="s">
        <v>2927</v>
      </c>
      <c r="F1723" s="4">
        <v>84000</v>
      </c>
      <c r="G1723" s="3">
        <v>2014</v>
      </c>
      <c r="H1723" s="3" t="s">
        <v>21</v>
      </c>
      <c r="I1723" s="12"/>
      <c r="J1723" s="3">
        <v>170</v>
      </c>
      <c r="K1723" s="3" t="str">
        <f>IF(VLOOKUP(D1723,'Resources Final'!A:C,3,FALSE)=0,"",VLOOKUP(D1723,'Resources Final'!A:C,3,FALSE))</f>
        <v/>
      </c>
      <c r="L1723" s="3" t="str">
        <f>IF(VLOOKUP(D1723,'Resources Final'!A:D,4,FALSE)=0,"",VLOOKUP(D1723,'Resources Final'!A:D,4,FALSE))</f>
        <v>Y</v>
      </c>
      <c r="M1723" s="3" t="str">
        <f>IF(VLOOKUP(D1723,'Resources Final'!A:E,5,FALSE)=0,"",VLOOKUP(D1723,'Resources Final'!A:E,5,FALSE))</f>
        <v/>
      </c>
      <c r="N1723" s="7" t="str">
        <f>IF(VLOOKUP(D1723,'Resources Final'!A:F,6,FALSE)=0,"",VLOOKUP(D1723,'Resources Final'!A:F,6,FALSE))</f>
        <v/>
      </c>
      <c r="O1723" s="3" t="str">
        <f>IF(VLOOKUP(D1723,'Resources Final'!A:G,7,FALSE)=0,"",VLOOKUP(D1723,'Resources Final'!A:G,7,FALSE))</f>
        <v/>
      </c>
    </row>
    <row r="1724" spans="1:15" x14ac:dyDescent="0.2">
      <c r="A1724" s="11">
        <v>990</v>
      </c>
      <c r="B1724" s="11" t="str">
        <f t="shared" si="38"/>
        <v>Charles G. Koch Charitable Foundation_Radford University20147500</v>
      </c>
      <c r="C1724" s="11" t="s">
        <v>19</v>
      </c>
      <c r="D1724" s="11" t="s">
        <v>2970</v>
      </c>
      <c r="E1724" s="11" t="s">
        <v>2970</v>
      </c>
      <c r="F1724" s="4">
        <v>7500</v>
      </c>
      <c r="G1724" s="3">
        <v>2014</v>
      </c>
      <c r="H1724" s="3" t="s">
        <v>21</v>
      </c>
      <c r="I1724" s="12"/>
      <c r="J1724" s="3">
        <v>171</v>
      </c>
      <c r="K1724" s="3" t="str">
        <f>IF(VLOOKUP(D1724,'Resources Final'!A:C,3,FALSE)=0,"",VLOOKUP(D1724,'Resources Final'!A:C,3,FALSE))</f>
        <v/>
      </c>
      <c r="L1724" s="3" t="str">
        <f>IF(VLOOKUP(D1724,'Resources Final'!A:D,4,FALSE)=0,"",VLOOKUP(D1724,'Resources Final'!A:D,4,FALSE))</f>
        <v>Y</v>
      </c>
      <c r="M1724" s="3" t="str">
        <f>IF(VLOOKUP(D1724,'Resources Final'!A:E,5,FALSE)=0,"",VLOOKUP(D1724,'Resources Final'!A:E,5,FALSE))</f>
        <v/>
      </c>
      <c r="N1724" s="7" t="str">
        <f>IF(VLOOKUP(D1724,'Resources Final'!A:F,6,FALSE)=0,"",VLOOKUP(D1724,'Resources Final'!A:F,6,FALSE))</f>
        <v/>
      </c>
      <c r="O1724" s="3" t="str">
        <f>IF(VLOOKUP(D1724,'Resources Final'!A:G,7,FALSE)=0,"",VLOOKUP(D1724,'Resources Final'!A:G,7,FALSE))</f>
        <v/>
      </c>
    </row>
    <row r="1725" spans="1:15" x14ac:dyDescent="0.2">
      <c r="A1725" s="11">
        <v>990</v>
      </c>
      <c r="B1725" s="11" t="str">
        <f t="shared" si="38"/>
        <v>Charles G. Koch Charitable Foundation_Reason Foundation201410000</v>
      </c>
      <c r="C1725" s="11" t="s">
        <v>19</v>
      </c>
      <c r="D1725" s="11" t="s">
        <v>3001</v>
      </c>
      <c r="E1725" s="11" t="s">
        <v>3001</v>
      </c>
      <c r="F1725" s="4">
        <v>10000</v>
      </c>
      <c r="G1725" s="3">
        <v>2014</v>
      </c>
      <c r="H1725" s="3" t="s">
        <v>21</v>
      </c>
      <c r="I1725" s="12"/>
      <c r="J1725" s="3">
        <v>172</v>
      </c>
      <c r="K1725" s="3" t="str">
        <f>IF(VLOOKUP(D1725,'Resources Final'!A:C,3,FALSE)=0,"",VLOOKUP(D1725,'Resources Final'!A:C,3,FALSE))</f>
        <v/>
      </c>
      <c r="L1725" s="3" t="str">
        <f>IF(VLOOKUP(D1725,'Resources Final'!A:D,4,FALSE)=0,"",VLOOKUP(D1725,'Resources Final'!A:D,4,FALSE))</f>
        <v/>
      </c>
      <c r="M1725" s="3" t="str">
        <f>IF(VLOOKUP(D1725,'Resources Final'!A:E,5,FALSE)=0,"",VLOOKUP(D1725,'Resources Final'!A:E,5,FALSE))</f>
        <v/>
      </c>
      <c r="N1725" s="7" t="str">
        <f>IF(VLOOKUP(D1725,'Resources Final'!A:F,6,FALSE)=0,"",VLOOKUP(D1725,'Resources Final'!A:F,6,FALSE))</f>
        <v>https://www.desmogblog.com/reason-foundation</v>
      </c>
      <c r="O1725" s="3" t="str">
        <f>IF(VLOOKUP(D1725,'Resources Final'!A:G,7,FALSE)=0,"",VLOOKUP(D1725,'Resources Final'!A:G,7,FALSE))</f>
        <v>Desmog</v>
      </c>
    </row>
    <row r="1726" spans="1:15" x14ac:dyDescent="0.2">
      <c r="A1726" s="11">
        <v>990</v>
      </c>
      <c r="B1726" s="11" t="str">
        <f t="shared" si="38"/>
        <v>Charles G. Koch Charitable Foundation_Reason Individualism Freedom Institute20142000</v>
      </c>
      <c r="C1726" s="11" t="s">
        <v>19</v>
      </c>
      <c r="D1726" s="11" t="s">
        <v>3003</v>
      </c>
      <c r="E1726" s="11" t="s">
        <v>3003</v>
      </c>
      <c r="F1726" s="4">
        <v>2000</v>
      </c>
      <c r="G1726" s="3">
        <v>2014</v>
      </c>
      <c r="H1726" s="3" t="s">
        <v>21</v>
      </c>
      <c r="I1726" s="12"/>
      <c r="J1726" s="3">
        <v>173</v>
      </c>
      <c r="K1726" s="3" t="str">
        <f>IF(VLOOKUP(D1726,'Resources Final'!A:C,3,FALSE)=0,"",VLOOKUP(D1726,'Resources Final'!A:C,3,FALSE))</f>
        <v/>
      </c>
      <c r="L1726" s="3" t="str">
        <f>IF(VLOOKUP(D1726,'Resources Final'!A:D,4,FALSE)=0,"",VLOOKUP(D1726,'Resources Final'!A:D,4,FALSE))</f>
        <v/>
      </c>
      <c r="M1726" s="3" t="str">
        <f>IF(VLOOKUP(D1726,'Resources Final'!A:E,5,FALSE)=0,"",VLOOKUP(D1726,'Resources Final'!A:E,5,FALSE))</f>
        <v/>
      </c>
      <c r="N1726" s="7" t="str">
        <f>IF(VLOOKUP(D1726,'Resources Final'!A:F,6,FALSE)=0,"",VLOOKUP(D1726,'Resources Final'!A:F,6,FALSE))</f>
        <v/>
      </c>
      <c r="O1726" s="3" t="str">
        <f>IF(VLOOKUP(D1726,'Resources Final'!A:G,7,FALSE)=0,"",VLOOKUP(D1726,'Resources Final'!A:G,7,FALSE))</f>
        <v/>
      </c>
    </row>
    <row r="1727" spans="1:15" x14ac:dyDescent="0.2">
      <c r="A1727" s="11">
        <v>990</v>
      </c>
      <c r="B1727" s="11" t="str">
        <f t="shared" si="38"/>
        <v>Charles G. Koch Charitable Foundation_Regent University201445500</v>
      </c>
      <c r="C1727" s="11" t="s">
        <v>19</v>
      </c>
      <c r="D1727" s="11" t="s">
        <v>3019</v>
      </c>
      <c r="E1727" s="11" t="s">
        <v>3019</v>
      </c>
      <c r="F1727" s="4">
        <v>45500</v>
      </c>
      <c r="G1727" s="3">
        <v>2014</v>
      </c>
      <c r="H1727" s="3" t="s">
        <v>21</v>
      </c>
      <c r="I1727" s="12"/>
      <c r="J1727" s="3">
        <v>174</v>
      </c>
      <c r="K1727" s="3" t="str">
        <f>IF(VLOOKUP(D1727,'Resources Final'!A:C,3,FALSE)=0,"",VLOOKUP(D1727,'Resources Final'!A:C,3,FALSE))</f>
        <v/>
      </c>
      <c r="L1727" s="3" t="str">
        <f>IF(VLOOKUP(D1727,'Resources Final'!A:D,4,FALSE)=0,"",VLOOKUP(D1727,'Resources Final'!A:D,4,FALSE))</f>
        <v>Y</v>
      </c>
      <c r="M1727" s="3" t="str">
        <f>IF(VLOOKUP(D1727,'Resources Final'!A:E,5,FALSE)=0,"",VLOOKUP(D1727,'Resources Final'!A:E,5,FALSE))</f>
        <v/>
      </c>
      <c r="N1727" s="7" t="str">
        <f>IF(VLOOKUP(D1727,'Resources Final'!A:F,6,FALSE)=0,"",VLOOKUP(D1727,'Resources Final'!A:F,6,FALSE))</f>
        <v/>
      </c>
      <c r="O1727" s="3" t="str">
        <f>IF(VLOOKUP(D1727,'Resources Final'!A:G,7,FALSE)=0,"",VLOOKUP(D1727,'Resources Final'!A:G,7,FALSE))</f>
        <v/>
      </c>
    </row>
    <row r="1728" spans="1:15" x14ac:dyDescent="0.2">
      <c r="A1728" s="11">
        <v>990</v>
      </c>
      <c r="B1728" s="11" t="str">
        <f t="shared" si="38"/>
        <v>Charles G. Koch Charitable Foundation_Remnant Foundation201415000</v>
      </c>
      <c r="C1728" s="11" t="s">
        <v>19</v>
      </c>
      <c r="D1728" s="11" t="s">
        <v>3032</v>
      </c>
      <c r="E1728" s="11" t="s">
        <v>3032</v>
      </c>
      <c r="F1728" s="4">
        <v>15000</v>
      </c>
      <c r="G1728" s="3">
        <v>2014</v>
      </c>
      <c r="H1728" s="3" t="s">
        <v>21</v>
      </c>
      <c r="I1728" s="12"/>
      <c r="J1728" s="3">
        <v>175</v>
      </c>
      <c r="K1728" s="3" t="str">
        <f>IF(VLOOKUP(D1728,'Resources Final'!A:C,3,FALSE)=0,"",VLOOKUP(D1728,'Resources Final'!A:C,3,FALSE))</f>
        <v/>
      </c>
      <c r="L1728" s="3" t="str">
        <f>IF(VLOOKUP(D1728,'Resources Final'!A:D,4,FALSE)=0,"",VLOOKUP(D1728,'Resources Final'!A:D,4,FALSE))</f>
        <v/>
      </c>
      <c r="M1728" s="3" t="str">
        <f>IF(VLOOKUP(D1728,'Resources Final'!A:E,5,FALSE)=0,"",VLOOKUP(D1728,'Resources Final'!A:E,5,FALSE))</f>
        <v/>
      </c>
      <c r="N1728" s="7" t="str">
        <f>IF(VLOOKUP(D1728,'Resources Final'!A:F,6,FALSE)=0,"",VLOOKUP(D1728,'Resources Final'!A:F,6,FALSE))</f>
        <v/>
      </c>
      <c r="O1728" s="3" t="str">
        <f>IF(VLOOKUP(D1728,'Resources Final'!A:G,7,FALSE)=0,"",VLOOKUP(D1728,'Resources Final'!A:G,7,FALSE))</f>
        <v/>
      </c>
    </row>
    <row r="1729" spans="1:15" x14ac:dyDescent="0.2">
      <c r="A1729" s="11">
        <v>990</v>
      </c>
      <c r="B1729" s="11" t="str">
        <f t="shared" si="38"/>
        <v>Charles G. Koch Charitable Foundation_Rensselaer Polytechnic Institute201420000</v>
      </c>
      <c r="C1729" s="11" t="s">
        <v>19</v>
      </c>
      <c r="D1729" s="11" t="s">
        <v>3034</v>
      </c>
      <c r="E1729" s="11" t="s">
        <v>3034</v>
      </c>
      <c r="F1729" s="4">
        <v>20000</v>
      </c>
      <c r="G1729" s="3">
        <v>2014</v>
      </c>
      <c r="H1729" s="3" t="s">
        <v>21</v>
      </c>
      <c r="I1729" s="12"/>
      <c r="J1729" s="3">
        <v>176</v>
      </c>
      <c r="K1729" s="3" t="str">
        <f>IF(VLOOKUP(D1729,'Resources Final'!A:C,3,FALSE)=0,"",VLOOKUP(D1729,'Resources Final'!A:C,3,FALSE))</f>
        <v/>
      </c>
      <c r="L1729" s="3" t="str">
        <f>IF(VLOOKUP(D1729,'Resources Final'!A:D,4,FALSE)=0,"",VLOOKUP(D1729,'Resources Final'!A:D,4,FALSE))</f>
        <v>Y</v>
      </c>
      <c r="M1729" s="3" t="str">
        <f>IF(VLOOKUP(D1729,'Resources Final'!A:E,5,FALSE)=0,"",VLOOKUP(D1729,'Resources Final'!A:E,5,FALSE))</f>
        <v/>
      </c>
      <c r="N1729" s="7" t="str">
        <f>IF(VLOOKUP(D1729,'Resources Final'!A:F,6,FALSE)=0,"",VLOOKUP(D1729,'Resources Final'!A:F,6,FALSE))</f>
        <v/>
      </c>
      <c r="O1729" s="3" t="str">
        <f>IF(VLOOKUP(D1729,'Resources Final'!A:G,7,FALSE)=0,"",VLOOKUP(D1729,'Resources Final'!A:G,7,FALSE))</f>
        <v/>
      </c>
    </row>
    <row r="1730" spans="1:15" x14ac:dyDescent="0.2">
      <c r="A1730" s="11">
        <v>990</v>
      </c>
      <c r="B1730" s="11" t="str">
        <f t="shared" si="38"/>
        <v>Charles G. Koch Charitable Foundation_Roanoke College20143500</v>
      </c>
      <c r="C1730" s="11" t="s">
        <v>19</v>
      </c>
      <c r="D1730" s="11" t="s">
        <v>3075</v>
      </c>
      <c r="E1730" s="11" t="s">
        <v>3075</v>
      </c>
      <c r="F1730" s="4">
        <v>3500</v>
      </c>
      <c r="G1730" s="3">
        <v>2014</v>
      </c>
      <c r="H1730" s="3" t="s">
        <v>21</v>
      </c>
      <c r="I1730" s="12"/>
      <c r="J1730" s="3">
        <v>177</v>
      </c>
      <c r="K1730" s="3" t="str">
        <f>IF(VLOOKUP(D1730,'Resources Final'!A:C,3,FALSE)=0,"",VLOOKUP(D1730,'Resources Final'!A:C,3,FALSE))</f>
        <v/>
      </c>
      <c r="L1730" s="3" t="str">
        <f>IF(VLOOKUP(D1730,'Resources Final'!A:D,4,FALSE)=0,"",VLOOKUP(D1730,'Resources Final'!A:D,4,FALSE))</f>
        <v>Y</v>
      </c>
      <c r="M1730" s="3" t="str">
        <f>IF(VLOOKUP(D1730,'Resources Final'!A:E,5,FALSE)=0,"",VLOOKUP(D1730,'Resources Final'!A:E,5,FALSE))</f>
        <v/>
      </c>
      <c r="N1730" s="7" t="str">
        <f>IF(VLOOKUP(D1730,'Resources Final'!A:F,6,FALSE)=0,"",VLOOKUP(D1730,'Resources Final'!A:F,6,FALSE))</f>
        <v/>
      </c>
      <c r="O1730" s="3" t="str">
        <f>IF(VLOOKUP(D1730,'Resources Final'!A:G,7,FALSE)=0,"",VLOOKUP(D1730,'Resources Final'!A:G,7,FALSE))</f>
        <v/>
      </c>
    </row>
    <row r="1731" spans="1:15" x14ac:dyDescent="0.2">
      <c r="A1731" s="11">
        <v>990</v>
      </c>
      <c r="B1731" s="11" t="str">
        <f t="shared" si="38"/>
        <v>Charles G. Koch Charitable Foundation_Robert Morris University20149000</v>
      </c>
      <c r="C1731" s="11" t="s">
        <v>19</v>
      </c>
      <c r="D1731" s="11" t="s">
        <v>3080</v>
      </c>
      <c r="E1731" s="11" t="s">
        <v>3080</v>
      </c>
      <c r="F1731" s="4">
        <v>9000</v>
      </c>
      <c r="G1731" s="3">
        <v>2014</v>
      </c>
      <c r="H1731" s="3" t="s">
        <v>21</v>
      </c>
      <c r="I1731" s="12"/>
      <c r="J1731" s="3">
        <v>178</v>
      </c>
      <c r="K1731" s="3" t="str">
        <f>IF(VLOOKUP(D1731,'Resources Final'!A:C,3,FALSE)=0,"",VLOOKUP(D1731,'Resources Final'!A:C,3,FALSE))</f>
        <v/>
      </c>
      <c r="L1731" s="3" t="str">
        <f>IF(VLOOKUP(D1731,'Resources Final'!A:D,4,FALSE)=0,"",VLOOKUP(D1731,'Resources Final'!A:D,4,FALSE))</f>
        <v>Y</v>
      </c>
      <c r="M1731" s="3" t="str">
        <f>IF(VLOOKUP(D1731,'Resources Final'!A:E,5,FALSE)=0,"",VLOOKUP(D1731,'Resources Final'!A:E,5,FALSE))</f>
        <v/>
      </c>
      <c r="N1731" s="7" t="str">
        <f>IF(VLOOKUP(D1731,'Resources Final'!A:F,6,FALSE)=0,"",VLOOKUP(D1731,'Resources Final'!A:F,6,FALSE))</f>
        <v/>
      </c>
      <c r="O1731" s="3" t="str">
        <f>IF(VLOOKUP(D1731,'Resources Final'!A:G,7,FALSE)=0,"",VLOOKUP(D1731,'Resources Final'!A:G,7,FALSE))</f>
        <v/>
      </c>
    </row>
    <row r="1732" spans="1:15" x14ac:dyDescent="0.2">
      <c r="A1732" s="11">
        <v>990</v>
      </c>
      <c r="B1732" s="11" t="str">
        <f t="shared" si="38"/>
        <v>Charles G. Koch Charitable Foundation_Rochester Institute of Technology20145000</v>
      </c>
      <c r="C1732" s="11" t="s">
        <v>19</v>
      </c>
      <c r="D1732" s="11" t="s">
        <v>3091</v>
      </c>
      <c r="E1732" s="11" t="s">
        <v>3091</v>
      </c>
      <c r="F1732" s="4">
        <v>5000</v>
      </c>
      <c r="G1732" s="3">
        <v>2014</v>
      </c>
      <c r="H1732" s="3" t="s">
        <v>21</v>
      </c>
      <c r="I1732" s="12"/>
      <c r="J1732" s="3">
        <v>179</v>
      </c>
      <c r="K1732" s="3" t="str">
        <f>IF(VLOOKUP(D1732,'Resources Final'!A:C,3,FALSE)=0,"",VLOOKUP(D1732,'Resources Final'!A:C,3,FALSE))</f>
        <v/>
      </c>
      <c r="L1732" s="3" t="str">
        <f>IF(VLOOKUP(D1732,'Resources Final'!A:D,4,FALSE)=0,"",VLOOKUP(D1732,'Resources Final'!A:D,4,FALSE))</f>
        <v/>
      </c>
      <c r="M1732" s="3" t="str">
        <f>IF(VLOOKUP(D1732,'Resources Final'!A:E,5,FALSE)=0,"",VLOOKUP(D1732,'Resources Final'!A:E,5,FALSE))</f>
        <v/>
      </c>
      <c r="N1732" s="7" t="str">
        <f>IF(VLOOKUP(D1732,'Resources Final'!A:F,6,FALSE)=0,"",VLOOKUP(D1732,'Resources Final'!A:F,6,FALSE))</f>
        <v/>
      </c>
      <c r="O1732" s="3" t="str">
        <f>IF(VLOOKUP(D1732,'Resources Final'!A:G,7,FALSE)=0,"",VLOOKUP(D1732,'Resources Final'!A:G,7,FALSE))</f>
        <v/>
      </c>
    </row>
    <row r="1733" spans="1:15" x14ac:dyDescent="0.2">
      <c r="A1733" s="11">
        <v>990</v>
      </c>
      <c r="B1733" s="11" t="str">
        <f t="shared" si="38"/>
        <v>Charles G. Koch Charitable Foundation_Rockford University201411000</v>
      </c>
      <c r="C1733" s="11" t="s">
        <v>19</v>
      </c>
      <c r="D1733" s="11" t="s">
        <v>3095</v>
      </c>
      <c r="E1733" s="11" t="s">
        <v>3095</v>
      </c>
      <c r="F1733" s="4">
        <v>11000</v>
      </c>
      <c r="G1733" s="3">
        <v>2014</v>
      </c>
      <c r="H1733" s="3" t="s">
        <v>21</v>
      </c>
      <c r="I1733" s="12"/>
      <c r="J1733" s="3">
        <v>180</v>
      </c>
      <c r="K1733" s="3" t="str">
        <f>IF(VLOOKUP(D1733,'Resources Final'!A:C,3,FALSE)=0,"",VLOOKUP(D1733,'Resources Final'!A:C,3,FALSE))</f>
        <v/>
      </c>
      <c r="L1733" s="3" t="str">
        <f>IF(VLOOKUP(D1733,'Resources Final'!A:D,4,FALSE)=0,"",VLOOKUP(D1733,'Resources Final'!A:D,4,FALSE))</f>
        <v>Y</v>
      </c>
      <c r="M1733" s="3" t="str">
        <f>IF(VLOOKUP(D1733,'Resources Final'!A:E,5,FALSE)=0,"",VLOOKUP(D1733,'Resources Final'!A:E,5,FALSE))</f>
        <v/>
      </c>
      <c r="N1733" s="7" t="str">
        <f>IF(VLOOKUP(D1733,'Resources Final'!A:F,6,FALSE)=0,"",VLOOKUP(D1733,'Resources Final'!A:F,6,FALSE))</f>
        <v/>
      </c>
      <c r="O1733" s="3" t="str">
        <f>IF(VLOOKUP(D1733,'Resources Final'!A:G,7,FALSE)=0,"",VLOOKUP(D1733,'Resources Final'!A:G,7,FALSE))</f>
        <v/>
      </c>
    </row>
    <row r="1734" spans="1:15" x14ac:dyDescent="0.2">
      <c r="A1734" s="11">
        <v>990</v>
      </c>
      <c r="B1734" s="11" t="str">
        <f t="shared" si="38"/>
        <v>Charles G. Koch Charitable Foundation_Rogers State University Foundation20146500</v>
      </c>
      <c r="C1734" s="11" t="s">
        <v>19</v>
      </c>
      <c r="D1734" s="11" t="s">
        <v>3104</v>
      </c>
      <c r="E1734" s="11" t="s">
        <v>3104</v>
      </c>
      <c r="F1734" s="4">
        <v>6500</v>
      </c>
      <c r="G1734" s="3">
        <v>2014</v>
      </c>
      <c r="H1734" s="3" t="s">
        <v>21</v>
      </c>
      <c r="I1734" s="12"/>
      <c r="J1734" s="3">
        <v>181</v>
      </c>
      <c r="K1734" s="3" t="str">
        <f>IF(VLOOKUP(D1734,'Resources Final'!A:C,3,FALSE)=0,"",VLOOKUP(D1734,'Resources Final'!A:C,3,FALSE))</f>
        <v/>
      </c>
      <c r="L1734" s="3" t="str">
        <f>IF(VLOOKUP(D1734,'Resources Final'!A:D,4,FALSE)=0,"",VLOOKUP(D1734,'Resources Final'!A:D,4,FALSE))</f>
        <v>Y</v>
      </c>
      <c r="M1734" s="3" t="str">
        <f>IF(VLOOKUP(D1734,'Resources Final'!A:E,5,FALSE)=0,"",VLOOKUP(D1734,'Resources Final'!A:E,5,FALSE))</f>
        <v/>
      </c>
      <c r="N1734" s="7" t="str">
        <f>IF(VLOOKUP(D1734,'Resources Final'!A:F,6,FALSE)=0,"",VLOOKUP(D1734,'Resources Final'!A:F,6,FALSE))</f>
        <v/>
      </c>
      <c r="O1734" s="3" t="str">
        <f>IF(VLOOKUP(D1734,'Resources Final'!A:G,7,FALSE)=0,"",VLOOKUP(D1734,'Resources Final'!A:G,7,FALSE))</f>
        <v/>
      </c>
    </row>
    <row r="1735" spans="1:15" x14ac:dyDescent="0.2">
      <c r="A1735" s="11">
        <v>990</v>
      </c>
      <c r="B1735" s="11" t="str">
        <f t="shared" si="38"/>
        <v>Charles G. Koch Charitable Foundation_Rutgers University Foundation20146000</v>
      </c>
      <c r="C1735" s="11" t="s">
        <v>19</v>
      </c>
      <c r="D1735" s="11" t="s">
        <v>3151</v>
      </c>
      <c r="E1735" s="11" t="s">
        <v>3150</v>
      </c>
      <c r="F1735" s="4">
        <v>6000</v>
      </c>
      <c r="G1735" s="3">
        <v>2014</v>
      </c>
      <c r="H1735" s="3" t="s">
        <v>21</v>
      </c>
      <c r="I1735" s="12"/>
      <c r="J1735" s="3">
        <v>182</v>
      </c>
      <c r="K1735" s="3" t="str">
        <f>IF(VLOOKUP(D1735,'Resources Final'!A:C,3,FALSE)=0,"",VLOOKUP(D1735,'Resources Final'!A:C,3,FALSE))</f>
        <v/>
      </c>
      <c r="L1735" s="3" t="str">
        <f>IF(VLOOKUP(D1735,'Resources Final'!A:D,4,FALSE)=0,"",VLOOKUP(D1735,'Resources Final'!A:D,4,FALSE))</f>
        <v>Y</v>
      </c>
      <c r="M1735" s="3" t="str">
        <f>IF(VLOOKUP(D1735,'Resources Final'!A:E,5,FALSE)=0,"",VLOOKUP(D1735,'Resources Final'!A:E,5,FALSE))</f>
        <v/>
      </c>
      <c r="N1735" s="7" t="str">
        <f>IF(VLOOKUP(D1735,'Resources Final'!A:F,6,FALSE)=0,"",VLOOKUP(D1735,'Resources Final'!A:F,6,FALSE))</f>
        <v/>
      </c>
      <c r="O1735" s="3" t="str">
        <f>IF(VLOOKUP(D1735,'Resources Final'!A:G,7,FALSE)=0,"",VLOOKUP(D1735,'Resources Final'!A:G,7,FALSE))</f>
        <v/>
      </c>
    </row>
    <row r="1736" spans="1:15" x14ac:dyDescent="0.2">
      <c r="A1736" s="11">
        <v>990</v>
      </c>
      <c r="B1736" s="11" t="str">
        <f t="shared" si="38"/>
        <v>Charles G. Koch Charitable Foundation_Ryan Foundation201430000</v>
      </c>
      <c r="C1736" s="11" t="s">
        <v>19</v>
      </c>
      <c r="D1736" s="11" t="s">
        <v>3154</v>
      </c>
      <c r="E1736" s="11" t="s">
        <v>3154</v>
      </c>
      <c r="F1736" s="4">
        <v>30000</v>
      </c>
      <c r="G1736" s="3">
        <v>2014</v>
      </c>
      <c r="H1736" s="3" t="s">
        <v>21</v>
      </c>
      <c r="I1736" s="12"/>
      <c r="J1736" s="3">
        <v>183</v>
      </c>
      <c r="K1736" s="3" t="str">
        <f>IF(VLOOKUP(D1736,'Resources Final'!A:C,3,FALSE)=0,"",VLOOKUP(D1736,'Resources Final'!A:C,3,FALSE))</f>
        <v/>
      </c>
      <c r="L1736" s="3" t="str">
        <f>IF(VLOOKUP(D1736,'Resources Final'!A:D,4,FALSE)=0,"",VLOOKUP(D1736,'Resources Final'!A:D,4,FALSE))</f>
        <v/>
      </c>
      <c r="M1736" s="3" t="str">
        <f>IF(VLOOKUP(D1736,'Resources Final'!A:E,5,FALSE)=0,"",VLOOKUP(D1736,'Resources Final'!A:E,5,FALSE))</f>
        <v/>
      </c>
      <c r="N1736" s="7" t="str">
        <f>IF(VLOOKUP(D1736,'Resources Final'!A:F,6,FALSE)=0,"",VLOOKUP(D1736,'Resources Final'!A:F,6,FALSE))</f>
        <v/>
      </c>
      <c r="O1736" s="3" t="str">
        <f>IF(VLOOKUP(D1736,'Resources Final'!A:G,7,FALSE)=0,"",VLOOKUP(D1736,'Resources Final'!A:G,7,FALSE))</f>
        <v/>
      </c>
    </row>
    <row r="1737" spans="1:15" x14ac:dyDescent="0.2">
      <c r="A1737" s="11">
        <v>990</v>
      </c>
      <c r="B1737" s="11" t="str">
        <f t="shared" si="38"/>
        <v>Charles G. Koch Charitable Foundation_Saint Francis University20145000</v>
      </c>
      <c r="C1737" s="11" t="s">
        <v>19</v>
      </c>
      <c r="D1737" s="11" t="s">
        <v>3202</v>
      </c>
      <c r="E1737" s="11" t="s">
        <v>3202</v>
      </c>
      <c r="F1737" s="4">
        <v>5000</v>
      </c>
      <c r="G1737" s="3">
        <v>2014</v>
      </c>
      <c r="H1737" s="3" t="s">
        <v>21</v>
      </c>
      <c r="I1737" s="12"/>
      <c r="J1737" s="3">
        <v>184</v>
      </c>
      <c r="K1737" s="3" t="str">
        <f>IF(VLOOKUP(D1737,'Resources Final'!A:C,3,FALSE)=0,"",VLOOKUP(D1737,'Resources Final'!A:C,3,FALSE))</f>
        <v/>
      </c>
      <c r="L1737" s="3" t="str">
        <f>IF(VLOOKUP(D1737,'Resources Final'!A:D,4,FALSE)=0,"",VLOOKUP(D1737,'Resources Final'!A:D,4,FALSE))</f>
        <v>Y</v>
      </c>
      <c r="M1737" s="3" t="str">
        <f>IF(VLOOKUP(D1737,'Resources Final'!A:E,5,FALSE)=0,"",VLOOKUP(D1737,'Resources Final'!A:E,5,FALSE))</f>
        <v/>
      </c>
      <c r="N1737" s="7" t="str">
        <f>IF(VLOOKUP(D1737,'Resources Final'!A:F,6,FALSE)=0,"",VLOOKUP(D1737,'Resources Final'!A:F,6,FALSE))</f>
        <v/>
      </c>
      <c r="O1737" s="3" t="str">
        <f>IF(VLOOKUP(D1737,'Resources Final'!A:G,7,FALSE)=0,"",VLOOKUP(D1737,'Resources Final'!A:G,7,FALSE))</f>
        <v/>
      </c>
    </row>
    <row r="1738" spans="1:15" x14ac:dyDescent="0.2">
      <c r="A1738" s="11">
        <v>990</v>
      </c>
      <c r="B1738" s="11" t="str">
        <f t="shared" si="38"/>
        <v>Charles G. Koch Charitable Foundation_Salisbury University201423000</v>
      </c>
      <c r="C1738" s="11" t="s">
        <v>19</v>
      </c>
      <c r="D1738" s="11" t="s">
        <v>3209</v>
      </c>
      <c r="E1738" s="11" t="s">
        <v>3209</v>
      </c>
      <c r="F1738" s="4">
        <v>23000</v>
      </c>
      <c r="G1738" s="3">
        <v>2014</v>
      </c>
      <c r="H1738" s="3" t="s">
        <v>21</v>
      </c>
      <c r="I1738" s="12"/>
      <c r="J1738" s="3">
        <v>185</v>
      </c>
      <c r="K1738" s="3" t="str">
        <f>IF(VLOOKUP(D1738,'Resources Final'!A:C,3,FALSE)=0,"",VLOOKUP(D1738,'Resources Final'!A:C,3,FALSE))</f>
        <v/>
      </c>
      <c r="L1738" s="3" t="str">
        <f>IF(VLOOKUP(D1738,'Resources Final'!A:D,4,FALSE)=0,"",VLOOKUP(D1738,'Resources Final'!A:D,4,FALSE))</f>
        <v>Y</v>
      </c>
      <c r="M1738" s="3" t="str">
        <f>IF(VLOOKUP(D1738,'Resources Final'!A:E,5,FALSE)=0,"",VLOOKUP(D1738,'Resources Final'!A:E,5,FALSE))</f>
        <v/>
      </c>
      <c r="N1738" s="7" t="str">
        <f>IF(VLOOKUP(D1738,'Resources Final'!A:F,6,FALSE)=0,"",VLOOKUP(D1738,'Resources Final'!A:F,6,FALSE))</f>
        <v/>
      </c>
      <c r="O1738" s="3" t="str">
        <f>IF(VLOOKUP(D1738,'Resources Final'!A:G,7,FALSE)=0,"",VLOOKUP(D1738,'Resources Final'!A:G,7,FALSE))</f>
        <v/>
      </c>
    </row>
    <row r="1739" spans="1:15" x14ac:dyDescent="0.2">
      <c r="A1739" s="11">
        <v>990</v>
      </c>
      <c r="B1739" s="11" t="str">
        <f t="shared" si="38"/>
        <v>Charles G. Koch Charitable Foundation_Salvation Army20142000</v>
      </c>
      <c r="C1739" s="11" t="s">
        <v>19</v>
      </c>
      <c r="D1739" s="11" t="s">
        <v>2624</v>
      </c>
      <c r="E1739" s="11" t="s">
        <v>2624</v>
      </c>
      <c r="F1739" s="4">
        <v>2000</v>
      </c>
      <c r="G1739" s="3">
        <v>2014</v>
      </c>
      <c r="H1739" s="3" t="s">
        <v>21</v>
      </c>
      <c r="I1739" s="12"/>
      <c r="J1739" s="3">
        <v>186</v>
      </c>
      <c r="K1739" s="3" t="str">
        <f>IF(VLOOKUP(D1739,'Resources Final'!A:C,3,FALSE)=0,"",VLOOKUP(D1739,'Resources Final'!A:C,3,FALSE))</f>
        <v/>
      </c>
      <c r="L1739" s="3" t="str">
        <f>IF(VLOOKUP(D1739,'Resources Final'!A:D,4,FALSE)=0,"",VLOOKUP(D1739,'Resources Final'!A:D,4,FALSE))</f>
        <v/>
      </c>
      <c r="M1739" s="3" t="str">
        <f>IF(VLOOKUP(D1739,'Resources Final'!A:E,5,FALSE)=0,"",VLOOKUP(D1739,'Resources Final'!A:E,5,FALSE))</f>
        <v>N</v>
      </c>
      <c r="N1739" s="7" t="str">
        <f>IF(VLOOKUP(D1739,'Resources Final'!A:F,6,FALSE)=0,"",VLOOKUP(D1739,'Resources Final'!A:F,6,FALSE))</f>
        <v/>
      </c>
      <c r="O1739" s="3" t="str">
        <f>IF(VLOOKUP(D1739,'Resources Final'!A:G,7,FALSE)=0,"",VLOOKUP(D1739,'Resources Final'!A:G,7,FALSE))</f>
        <v/>
      </c>
    </row>
    <row r="1740" spans="1:15" x14ac:dyDescent="0.2">
      <c r="A1740" s="11">
        <v>990</v>
      </c>
      <c r="B1740" s="11" t="str">
        <f t="shared" si="38"/>
        <v>Charles G. Koch Charitable Foundation_Sam Houston State University20146500</v>
      </c>
      <c r="C1740" s="11" t="s">
        <v>19</v>
      </c>
      <c r="D1740" s="11" t="s">
        <v>3215</v>
      </c>
      <c r="E1740" s="11" t="s">
        <v>3215</v>
      </c>
      <c r="F1740" s="4">
        <v>6500</v>
      </c>
      <c r="G1740" s="3">
        <v>2014</v>
      </c>
      <c r="H1740" s="3" t="s">
        <v>21</v>
      </c>
      <c r="I1740" s="12"/>
      <c r="J1740" s="3">
        <v>187</v>
      </c>
      <c r="K1740" s="3" t="str">
        <f>IF(VLOOKUP(D1740,'Resources Final'!A:C,3,FALSE)=0,"",VLOOKUP(D1740,'Resources Final'!A:C,3,FALSE))</f>
        <v/>
      </c>
      <c r="L1740" s="3" t="str">
        <f>IF(VLOOKUP(D1740,'Resources Final'!A:D,4,FALSE)=0,"",VLOOKUP(D1740,'Resources Final'!A:D,4,FALSE))</f>
        <v>Y</v>
      </c>
      <c r="M1740" s="3" t="str">
        <f>IF(VLOOKUP(D1740,'Resources Final'!A:E,5,FALSE)=0,"",VLOOKUP(D1740,'Resources Final'!A:E,5,FALSE))</f>
        <v/>
      </c>
      <c r="N1740" s="7" t="str">
        <f>IF(VLOOKUP(D1740,'Resources Final'!A:F,6,FALSE)=0,"",VLOOKUP(D1740,'Resources Final'!A:F,6,FALSE))</f>
        <v/>
      </c>
      <c r="O1740" s="3" t="str">
        <f>IF(VLOOKUP(D1740,'Resources Final'!A:G,7,FALSE)=0,"",VLOOKUP(D1740,'Resources Final'!A:G,7,FALSE))</f>
        <v/>
      </c>
    </row>
    <row r="1741" spans="1:15" x14ac:dyDescent="0.2">
      <c r="A1741" s="11">
        <v>990</v>
      </c>
      <c r="B1741" s="11" t="str">
        <f t="shared" si="38"/>
        <v>Charles G. Koch Charitable Foundation_Samford University201410000</v>
      </c>
      <c r="C1741" s="11" t="s">
        <v>19</v>
      </c>
      <c r="D1741" s="11" t="s">
        <v>3216</v>
      </c>
      <c r="E1741" s="11" t="s">
        <v>3216</v>
      </c>
      <c r="F1741" s="4">
        <v>10000</v>
      </c>
      <c r="G1741" s="3">
        <v>2014</v>
      </c>
      <c r="H1741" s="3" t="s">
        <v>21</v>
      </c>
      <c r="I1741" s="12"/>
      <c r="J1741" s="3">
        <v>188</v>
      </c>
      <c r="K1741" s="3" t="str">
        <f>IF(VLOOKUP(D1741,'Resources Final'!A:C,3,FALSE)=0,"",VLOOKUP(D1741,'Resources Final'!A:C,3,FALSE))</f>
        <v/>
      </c>
      <c r="L1741" s="3" t="str">
        <f>IF(VLOOKUP(D1741,'Resources Final'!A:D,4,FALSE)=0,"",VLOOKUP(D1741,'Resources Final'!A:D,4,FALSE))</f>
        <v>Y</v>
      </c>
      <c r="M1741" s="3" t="str">
        <f>IF(VLOOKUP(D1741,'Resources Final'!A:E,5,FALSE)=0,"",VLOOKUP(D1741,'Resources Final'!A:E,5,FALSE))</f>
        <v/>
      </c>
      <c r="N1741" s="7" t="str">
        <f>IF(VLOOKUP(D1741,'Resources Final'!A:F,6,FALSE)=0,"",VLOOKUP(D1741,'Resources Final'!A:F,6,FALSE))</f>
        <v/>
      </c>
      <c r="O1741" s="3" t="str">
        <f>IF(VLOOKUP(D1741,'Resources Final'!A:G,7,FALSE)=0,"",VLOOKUP(D1741,'Resources Final'!A:G,7,FALSE))</f>
        <v/>
      </c>
    </row>
    <row r="1742" spans="1:15" x14ac:dyDescent="0.2">
      <c r="A1742" s="11">
        <v>990</v>
      </c>
      <c r="B1742" s="11" t="str">
        <f t="shared" si="38"/>
        <v>Charles G. Koch Charitable Foundation_San Diego State University Research Foundation201414000</v>
      </c>
      <c r="C1742" s="11" t="s">
        <v>19</v>
      </c>
      <c r="D1742" s="11" t="s">
        <v>3217</v>
      </c>
      <c r="E1742" s="11" t="s">
        <v>3218</v>
      </c>
      <c r="F1742" s="4">
        <v>14000</v>
      </c>
      <c r="G1742" s="3">
        <v>2014</v>
      </c>
      <c r="H1742" s="3" t="s">
        <v>21</v>
      </c>
      <c r="I1742" s="12"/>
      <c r="J1742" s="3">
        <v>189</v>
      </c>
      <c r="K1742" s="3" t="str">
        <f>IF(VLOOKUP(D1742,'Resources Final'!A:C,3,FALSE)=0,"",VLOOKUP(D1742,'Resources Final'!A:C,3,FALSE))</f>
        <v/>
      </c>
      <c r="L1742" s="3" t="str">
        <f>IF(VLOOKUP(D1742,'Resources Final'!A:D,4,FALSE)=0,"",VLOOKUP(D1742,'Resources Final'!A:D,4,FALSE))</f>
        <v>Y</v>
      </c>
      <c r="M1742" s="3" t="str">
        <f>IF(VLOOKUP(D1742,'Resources Final'!A:E,5,FALSE)=0,"",VLOOKUP(D1742,'Resources Final'!A:E,5,FALSE))</f>
        <v/>
      </c>
      <c r="N1742" s="7" t="str">
        <f>IF(VLOOKUP(D1742,'Resources Final'!A:F,6,FALSE)=0,"",VLOOKUP(D1742,'Resources Final'!A:F,6,FALSE))</f>
        <v/>
      </c>
      <c r="O1742" s="3" t="str">
        <f>IF(VLOOKUP(D1742,'Resources Final'!A:G,7,FALSE)=0,"",VLOOKUP(D1742,'Resources Final'!A:G,7,FALSE))</f>
        <v/>
      </c>
    </row>
    <row r="1743" spans="1:15" x14ac:dyDescent="0.2">
      <c r="A1743" s="11">
        <v>990</v>
      </c>
      <c r="B1743" s="11" t="str">
        <f t="shared" si="38"/>
        <v>Charles G. Koch Charitable Foundation_San Jacinto College20143000</v>
      </c>
      <c r="C1743" s="11" t="s">
        <v>19</v>
      </c>
      <c r="D1743" s="11" t="s">
        <v>3220</v>
      </c>
      <c r="E1743" s="11" t="s">
        <v>3220</v>
      </c>
      <c r="F1743" s="4">
        <v>3000</v>
      </c>
      <c r="G1743" s="3">
        <v>2014</v>
      </c>
      <c r="H1743" s="3" t="s">
        <v>21</v>
      </c>
      <c r="I1743" s="12"/>
      <c r="J1743" s="3">
        <v>190</v>
      </c>
      <c r="K1743" s="3" t="str">
        <f>IF(VLOOKUP(D1743,'Resources Final'!A:C,3,FALSE)=0,"",VLOOKUP(D1743,'Resources Final'!A:C,3,FALSE))</f>
        <v/>
      </c>
      <c r="L1743" s="3" t="str">
        <f>IF(VLOOKUP(D1743,'Resources Final'!A:D,4,FALSE)=0,"",VLOOKUP(D1743,'Resources Final'!A:D,4,FALSE))</f>
        <v>Y</v>
      </c>
      <c r="M1743" s="3" t="str">
        <f>IF(VLOOKUP(D1743,'Resources Final'!A:E,5,FALSE)=0,"",VLOOKUP(D1743,'Resources Final'!A:E,5,FALSE))</f>
        <v/>
      </c>
      <c r="N1743" s="7" t="str">
        <f>IF(VLOOKUP(D1743,'Resources Final'!A:F,6,FALSE)=0,"",VLOOKUP(D1743,'Resources Final'!A:F,6,FALSE))</f>
        <v/>
      </c>
      <c r="O1743" s="3" t="str">
        <f>IF(VLOOKUP(D1743,'Resources Final'!A:G,7,FALSE)=0,"",VLOOKUP(D1743,'Resources Final'!A:G,7,FALSE))</f>
        <v/>
      </c>
    </row>
    <row r="1744" spans="1:15" x14ac:dyDescent="0.2">
      <c r="A1744" s="11">
        <v>990</v>
      </c>
      <c r="B1744" s="11" t="str">
        <f t="shared" si="38"/>
        <v>Charles G. Koch Charitable Foundation_Sarah Lawrence College201415000</v>
      </c>
      <c r="C1744" s="11" t="s">
        <v>19</v>
      </c>
      <c r="D1744" s="11" t="s">
        <v>3232</v>
      </c>
      <c r="E1744" s="11" t="s">
        <v>3232</v>
      </c>
      <c r="F1744" s="4">
        <v>15000</v>
      </c>
      <c r="G1744" s="3">
        <v>2014</v>
      </c>
      <c r="H1744" s="3" t="s">
        <v>21</v>
      </c>
      <c r="I1744" s="12"/>
      <c r="J1744" s="3">
        <v>191</v>
      </c>
      <c r="K1744" s="3" t="str">
        <f>IF(VLOOKUP(D1744,'Resources Final'!A:C,3,FALSE)=0,"",VLOOKUP(D1744,'Resources Final'!A:C,3,FALSE))</f>
        <v/>
      </c>
      <c r="L1744" s="3" t="str">
        <f>IF(VLOOKUP(D1744,'Resources Final'!A:D,4,FALSE)=0,"",VLOOKUP(D1744,'Resources Final'!A:D,4,FALSE))</f>
        <v>Y</v>
      </c>
      <c r="M1744" s="3" t="str">
        <f>IF(VLOOKUP(D1744,'Resources Final'!A:E,5,FALSE)=0,"",VLOOKUP(D1744,'Resources Final'!A:E,5,FALSE))</f>
        <v/>
      </c>
      <c r="N1744" s="7" t="str">
        <f>IF(VLOOKUP(D1744,'Resources Final'!A:F,6,FALSE)=0,"",VLOOKUP(D1744,'Resources Final'!A:F,6,FALSE))</f>
        <v/>
      </c>
      <c r="O1744" s="3" t="str">
        <f>IF(VLOOKUP(D1744,'Resources Final'!A:G,7,FALSE)=0,"",VLOOKUP(D1744,'Resources Final'!A:G,7,FALSE))</f>
        <v/>
      </c>
    </row>
    <row r="1745" spans="1:15" x14ac:dyDescent="0.2">
      <c r="A1745" s="11">
        <v>990</v>
      </c>
      <c r="B1745" s="11" t="str">
        <f t="shared" si="38"/>
        <v>Charles G. Koch Charitable Foundation_Seton Hall University201411000</v>
      </c>
      <c r="C1745" s="11" t="s">
        <v>19</v>
      </c>
      <c r="D1745" s="11" t="s">
        <v>3285</v>
      </c>
      <c r="E1745" s="11" t="s">
        <v>3285</v>
      </c>
      <c r="F1745" s="4">
        <v>11000</v>
      </c>
      <c r="G1745" s="3">
        <v>2014</v>
      </c>
      <c r="H1745" s="3" t="s">
        <v>21</v>
      </c>
      <c r="I1745" s="12"/>
      <c r="J1745" s="3">
        <v>192</v>
      </c>
      <c r="K1745" s="3" t="str">
        <f>IF(VLOOKUP(D1745,'Resources Final'!A:C,3,FALSE)=0,"",VLOOKUP(D1745,'Resources Final'!A:C,3,FALSE))</f>
        <v/>
      </c>
      <c r="L1745" s="3" t="str">
        <f>IF(VLOOKUP(D1745,'Resources Final'!A:D,4,FALSE)=0,"",VLOOKUP(D1745,'Resources Final'!A:D,4,FALSE))</f>
        <v>Y</v>
      </c>
      <c r="M1745" s="3" t="str">
        <f>IF(VLOOKUP(D1745,'Resources Final'!A:E,5,FALSE)=0,"",VLOOKUP(D1745,'Resources Final'!A:E,5,FALSE))</f>
        <v/>
      </c>
      <c r="N1745" s="7" t="str">
        <f>IF(VLOOKUP(D1745,'Resources Final'!A:F,6,FALSE)=0,"",VLOOKUP(D1745,'Resources Final'!A:F,6,FALSE))</f>
        <v/>
      </c>
      <c r="O1745" s="3" t="str">
        <f>IF(VLOOKUP(D1745,'Resources Final'!A:G,7,FALSE)=0,"",VLOOKUP(D1745,'Resources Final'!A:G,7,FALSE))</f>
        <v/>
      </c>
    </row>
    <row r="1746" spans="1:15" x14ac:dyDescent="0.2">
      <c r="A1746" s="11">
        <v>990</v>
      </c>
      <c r="B1746" s="11" t="str">
        <f t="shared" si="38"/>
        <v>Charles G. Koch Charitable Foundation_Shasta College Foundation201410000</v>
      </c>
      <c r="C1746" s="11" t="s">
        <v>19</v>
      </c>
      <c r="D1746" s="11" t="s">
        <v>3294</v>
      </c>
      <c r="E1746" s="11" t="s">
        <v>3294</v>
      </c>
      <c r="F1746" s="4">
        <v>10000</v>
      </c>
      <c r="G1746" s="3">
        <v>2014</v>
      </c>
      <c r="H1746" s="3" t="s">
        <v>21</v>
      </c>
      <c r="I1746" s="12"/>
      <c r="J1746" s="3">
        <v>193</v>
      </c>
      <c r="K1746" s="3" t="str">
        <f>IF(VLOOKUP(D1746,'Resources Final'!A:C,3,FALSE)=0,"",VLOOKUP(D1746,'Resources Final'!A:C,3,FALSE))</f>
        <v/>
      </c>
      <c r="L1746" s="3" t="str">
        <f>IF(VLOOKUP(D1746,'Resources Final'!A:D,4,FALSE)=0,"",VLOOKUP(D1746,'Resources Final'!A:D,4,FALSE))</f>
        <v>Y</v>
      </c>
      <c r="M1746" s="3" t="str">
        <f>IF(VLOOKUP(D1746,'Resources Final'!A:E,5,FALSE)=0,"",VLOOKUP(D1746,'Resources Final'!A:E,5,FALSE))</f>
        <v/>
      </c>
      <c r="N1746" s="7" t="str">
        <f>IF(VLOOKUP(D1746,'Resources Final'!A:F,6,FALSE)=0,"",VLOOKUP(D1746,'Resources Final'!A:F,6,FALSE))</f>
        <v/>
      </c>
      <c r="O1746" s="3" t="str">
        <f>IF(VLOOKUP(D1746,'Resources Final'!A:G,7,FALSE)=0,"",VLOOKUP(D1746,'Resources Final'!A:G,7,FALSE))</f>
        <v/>
      </c>
    </row>
    <row r="1747" spans="1:15" x14ac:dyDescent="0.2">
      <c r="A1747" s="11">
        <v>990</v>
      </c>
      <c r="B1747" s="11" t="str">
        <f t="shared" si="38"/>
        <v>Charles G. Koch Charitable Foundation_Society for the Development of Austrian Economics20143500</v>
      </c>
      <c r="C1747" s="11" t="s">
        <v>19</v>
      </c>
      <c r="D1747" s="11" t="s">
        <v>3350</v>
      </c>
      <c r="E1747" s="11" t="s">
        <v>3350</v>
      </c>
      <c r="F1747" s="4">
        <v>3500</v>
      </c>
      <c r="G1747" s="3">
        <v>2014</v>
      </c>
      <c r="H1747" s="3" t="s">
        <v>21</v>
      </c>
      <c r="I1747" s="12"/>
      <c r="J1747" s="3">
        <v>194</v>
      </c>
      <c r="K1747" s="3" t="str">
        <f>IF(VLOOKUP(D1747,'Resources Final'!A:C,3,FALSE)=0,"",VLOOKUP(D1747,'Resources Final'!A:C,3,FALSE))</f>
        <v/>
      </c>
      <c r="L1747" s="3" t="str">
        <f>IF(VLOOKUP(D1747,'Resources Final'!A:D,4,FALSE)=0,"",VLOOKUP(D1747,'Resources Final'!A:D,4,FALSE))</f>
        <v/>
      </c>
      <c r="M1747" s="3" t="str">
        <f>IF(VLOOKUP(D1747,'Resources Final'!A:E,5,FALSE)=0,"",VLOOKUP(D1747,'Resources Final'!A:E,5,FALSE))</f>
        <v/>
      </c>
      <c r="N1747" s="7" t="str">
        <f>IF(VLOOKUP(D1747,'Resources Final'!A:F,6,FALSE)=0,"",VLOOKUP(D1747,'Resources Final'!A:F,6,FALSE))</f>
        <v/>
      </c>
      <c r="O1747" s="3" t="str">
        <f>IF(VLOOKUP(D1747,'Resources Final'!A:G,7,FALSE)=0,"",VLOOKUP(D1747,'Resources Final'!A:G,7,FALSE))</f>
        <v/>
      </c>
    </row>
    <row r="1748" spans="1:15" x14ac:dyDescent="0.2">
      <c r="A1748" s="11">
        <v>990</v>
      </c>
      <c r="B1748" s="11" t="str">
        <f t="shared" si="38"/>
        <v>Charles G. Koch Charitable Foundation_Southern Illinois University201414750</v>
      </c>
      <c r="C1748" s="11" t="s">
        <v>19</v>
      </c>
      <c r="D1748" s="11" t="s">
        <v>3368</v>
      </c>
      <c r="E1748" s="11" t="s">
        <v>3368</v>
      </c>
      <c r="F1748" s="4">
        <v>14750</v>
      </c>
      <c r="G1748" s="3">
        <v>2014</v>
      </c>
      <c r="H1748" s="3" t="s">
        <v>21</v>
      </c>
      <c r="I1748" s="12"/>
      <c r="J1748" s="3">
        <v>195</v>
      </c>
      <c r="K1748" s="3" t="str">
        <f>IF(VLOOKUP(D1748,'Resources Final'!A:C,3,FALSE)=0,"",VLOOKUP(D1748,'Resources Final'!A:C,3,FALSE))</f>
        <v/>
      </c>
      <c r="L1748" s="3" t="str">
        <f>IF(VLOOKUP(D1748,'Resources Final'!A:D,4,FALSE)=0,"",VLOOKUP(D1748,'Resources Final'!A:D,4,FALSE))</f>
        <v>Y</v>
      </c>
      <c r="M1748" s="3" t="str">
        <f>IF(VLOOKUP(D1748,'Resources Final'!A:E,5,FALSE)=0,"",VLOOKUP(D1748,'Resources Final'!A:E,5,FALSE))</f>
        <v/>
      </c>
      <c r="N1748" s="7" t="str">
        <f>IF(VLOOKUP(D1748,'Resources Final'!A:F,6,FALSE)=0,"",VLOOKUP(D1748,'Resources Final'!A:F,6,FALSE))</f>
        <v/>
      </c>
      <c r="O1748" s="3" t="str">
        <f>IF(VLOOKUP(D1748,'Resources Final'!A:G,7,FALSE)=0,"",VLOOKUP(D1748,'Resources Final'!A:G,7,FALSE))</f>
        <v/>
      </c>
    </row>
    <row r="1749" spans="1:15" x14ac:dyDescent="0.2">
      <c r="A1749" s="11">
        <v>990</v>
      </c>
      <c r="B1749" s="11" t="str">
        <f t="shared" si="38"/>
        <v>Charles G. Koch Charitable Foundation_Southern Methodist University2014192000</v>
      </c>
      <c r="C1749" s="11" t="s">
        <v>19</v>
      </c>
      <c r="D1749" s="11" t="s">
        <v>3371</v>
      </c>
      <c r="E1749" s="11" t="s">
        <v>3371</v>
      </c>
      <c r="F1749" s="4">
        <v>192000</v>
      </c>
      <c r="G1749" s="3">
        <v>2014</v>
      </c>
      <c r="H1749" s="3" t="s">
        <v>21</v>
      </c>
      <c r="I1749" s="12"/>
      <c r="J1749" s="3">
        <v>196</v>
      </c>
      <c r="K1749" s="3" t="str">
        <f>IF(VLOOKUP(D1749,'Resources Final'!A:C,3,FALSE)=0,"",VLOOKUP(D1749,'Resources Final'!A:C,3,FALSE))</f>
        <v/>
      </c>
      <c r="L1749" s="3" t="str">
        <f>IF(VLOOKUP(D1749,'Resources Final'!A:D,4,FALSE)=0,"",VLOOKUP(D1749,'Resources Final'!A:D,4,FALSE))</f>
        <v>Y</v>
      </c>
      <c r="M1749" s="3" t="str">
        <f>IF(VLOOKUP(D1749,'Resources Final'!A:E,5,FALSE)=0,"",VLOOKUP(D1749,'Resources Final'!A:E,5,FALSE))</f>
        <v/>
      </c>
      <c r="N1749" s="7" t="str">
        <f>IF(VLOOKUP(D1749,'Resources Final'!A:F,6,FALSE)=0,"",VLOOKUP(D1749,'Resources Final'!A:F,6,FALSE))</f>
        <v/>
      </c>
      <c r="O1749" s="3" t="str">
        <f>IF(VLOOKUP(D1749,'Resources Final'!A:G,7,FALSE)=0,"",VLOOKUP(D1749,'Resources Final'!A:G,7,FALSE))</f>
        <v/>
      </c>
    </row>
    <row r="1750" spans="1:15" x14ac:dyDescent="0.2">
      <c r="A1750" s="11">
        <v>990</v>
      </c>
      <c r="B1750" s="11" t="str">
        <f t="shared" si="38"/>
        <v>Charles G. Koch Charitable Foundation_Southwestern Law School20144000</v>
      </c>
      <c r="C1750" s="11" t="s">
        <v>19</v>
      </c>
      <c r="D1750" s="11" t="s">
        <v>3377</v>
      </c>
      <c r="E1750" s="11" t="s">
        <v>3377</v>
      </c>
      <c r="F1750" s="4">
        <v>4000</v>
      </c>
      <c r="G1750" s="3">
        <v>2014</v>
      </c>
      <c r="H1750" s="3" t="s">
        <v>21</v>
      </c>
      <c r="I1750" s="12"/>
      <c r="J1750" s="3">
        <v>197</v>
      </c>
      <c r="K1750" s="3" t="str">
        <f>IF(VLOOKUP(D1750,'Resources Final'!A:C,3,FALSE)=0,"",VLOOKUP(D1750,'Resources Final'!A:C,3,FALSE))</f>
        <v/>
      </c>
      <c r="L1750" s="3" t="str">
        <f>IF(VLOOKUP(D1750,'Resources Final'!A:D,4,FALSE)=0,"",VLOOKUP(D1750,'Resources Final'!A:D,4,FALSE))</f>
        <v>Y</v>
      </c>
      <c r="M1750" s="3" t="str">
        <f>IF(VLOOKUP(D1750,'Resources Final'!A:E,5,FALSE)=0,"",VLOOKUP(D1750,'Resources Final'!A:E,5,FALSE))</f>
        <v/>
      </c>
      <c r="N1750" s="7" t="str">
        <f>IF(VLOOKUP(D1750,'Resources Final'!A:F,6,FALSE)=0,"",VLOOKUP(D1750,'Resources Final'!A:F,6,FALSE))</f>
        <v/>
      </c>
      <c r="O1750" s="3" t="str">
        <f>IF(VLOOKUP(D1750,'Resources Final'!A:G,7,FALSE)=0,"",VLOOKUP(D1750,'Resources Final'!A:G,7,FALSE))</f>
        <v/>
      </c>
    </row>
    <row r="1751" spans="1:15" x14ac:dyDescent="0.2">
      <c r="A1751" s="11">
        <v>990</v>
      </c>
      <c r="B1751" s="11" t="str">
        <f t="shared" si="38"/>
        <v>Charles G. Koch Charitable Foundation_St Ambrose University201412000</v>
      </c>
      <c r="C1751" s="11" t="s">
        <v>19</v>
      </c>
      <c r="D1751" s="11" t="s">
        <v>3394</v>
      </c>
      <c r="E1751" s="11" t="s">
        <v>3394</v>
      </c>
      <c r="F1751" s="4">
        <v>12000</v>
      </c>
      <c r="G1751" s="3">
        <v>2014</v>
      </c>
      <c r="H1751" s="3" t="s">
        <v>21</v>
      </c>
      <c r="I1751" s="12"/>
      <c r="J1751" s="3">
        <v>198</v>
      </c>
      <c r="K1751" s="3" t="str">
        <f>IF(VLOOKUP(D1751,'Resources Final'!A:C,3,FALSE)=0,"",VLOOKUP(D1751,'Resources Final'!A:C,3,FALSE))</f>
        <v/>
      </c>
      <c r="L1751" s="3" t="str">
        <f>IF(VLOOKUP(D1751,'Resources Final'!A:D,4,FALSE)=0,"",VLOOKUP(D1751,'Resources Final'!A:D,4,FALSE))</f>
        <v>Y</v>
      </c>
      <c r="M1751" s="3" t="str">
        <f>IF(VLOOKUP(D1751,'Resources Final'!A:E,5,FALSE)=0,"",VLOOKUP(D1751,'Resources Final'!A:E,5,FALSE))</f>
        <v/>
      </c>
      <c r="N1751" s="7" t="str">
        <f>IF(VLOOKUP(D1751,'Resources Final'!A:F,6,FALSE)=0,"",VLOOKUP(D1751,'Resources Final'!A:F,6,FALSE))</f>
        <v/>
      </c>
      <c r="O1751" s="3" t="str">
        <f>IF(VLOOKUP(D1751,'Resources Final'!A:G,7,FALSE)=0,"",VLOOKUP(D1751,'Resources Final'!A:G,7,FALSE))</f>
        <v/>
      </c>
    </row>
    <row r="1752" spans="1:15" x14ac:dyDescent="0.2">
      <c r="A1752" s="11">
        <v>990</v>
      </c>
      <c r="B1752" s="11" t="str">
        <f t="shared" si="38"/>
        <v>Charles G. Koch Charitable Foundation_St Bonaventure University20148000</v>
      </c>
      <c r="C1752" s="11" t="s">
        <v>19</v>
      </c>
      <c r="D1752" s="11" t="s">
        <v>3396</v>
      </c>
      <c r="E1752" s="11" t="s">
        <v>3396</v>
      </c>
      <c r="F1752" s="4">
        <v>8000</v>
      </c>
      <c r="G1752" s="3">
        <v>2014</v>
      </c>
      <c r="H1752" s="3" t="s">
        <v>21</v>
      </c>
      <c r="I1752" s="12"/>
      <c r="J1752" s="3">
        <v>199</v>
      </c>
      <c r="K1752" s="3" t="str">
        <f>IF(VLOOKUP(D1752,'Resources Final'!A:C,3,FALSE)=0,"",VLOOKUP(D1752,'Resources Final'!A:C,3,FALSE))</f>
        <v/>
      </c>
      <c r="L1752" s="3" t="str">
        <f>IF(VLOOKUP(D1752,'Resources Final'!A:D,4,FALSE)=0,"",VLOOKUP(D1752,'Resources Final'!A:D,4,FALSE))</f>
        <v>Y</v>
      </c>
      <c r="M1752" s="3" t="str">
        <f>IF(VLOOKUP(D1752,'Resources Final'!A:E,5,FALSE)=0,"",VLOOKUP(D1752,'Resources Final'!A:E,5,FALSE))</f>
        <v/>
      </c>
      <c r="N1752" s="7" t="str">
        <f>IF(VLOOKUP(D1752,'Resources Final'!A:F,6,FALSE)=0,"",VLOOKUP(D1752,'Resources Final'!A:F,6,FALSE))</f>
        <v/>
      </c>
      <c r="O1752" s="3" t="str">
        <f>IF(VLOOKUP(D1752,'Resources Final'!A:G,7,FALSE)=0,"",VLOOKUP(D1752,'Resources Final'!A:G,7,FALSE))</f>
        <v/>
      </c>
    </row>
    <row r="1753" spans="1:15" x14ac:dyDescent="0.2">
      <c r="A1753" s="11">
        <v>990</v>
      </c>
      <c r="B1753" s="11" t="str">
        <f t="shared" si="38"/>
        <v>Charles G. Koch Charitable Foundation_St Cloud State University Foundation20146000</v>
      </c>
      <c r="C1753" s="11" t="s">
        <v>19</v>
      </c>
      <c r="D1753" s="11" t="s">
        <v>3398</v>
      </c>
      <c r="E1753" s="11" t="s">
        <v>3397</v>
      </c>
      <c r="F1753" s="4">
        <v>6000</v>
      </c>
      <c r="G1753" s="3">
        <v>2014</v>
      </c>
      <c r="H1753" s="3" t="s">
        <v>21</v>
      </c>
      <c r="I1753" s="12"/>
      <c r="J1753" s="3">
        <v>200</v>
      </c>
      <c r="K1753" s="3" t="str">
        <f>IF(VLOOKUP(D1753,'Resources Final'!A:C,3,FALSE)=0,"",VLOOKUP(D1753,'Resources Final'!A:C,3,FALSE))</f>
        <v/>
      </c>
      <c r="L1753" s="3" t="str">
        <f>IF(VLOOKUP(D1753,'Resources Final'!A:D,4,FALSE)=0,"",VLOOKUP(D1753,'Resources Final'!A:D,4,FALSE))</f>
        <v>Y</v>
      </c>
      <c r="M1753" s="3" t="str">
        <f>IF(VLOOKUP(D1753,'Resources Final'!A:E,5,FALSE)=0,"",VLOOKUP(D1753,'Resources Final'!A:E,5,FALSE))</f>
        <v/>
      </c>
      <c r="N1753" s="7" t="str">
        <f>IF(VLOOKUP(D1753,'Resources Final'!A:F,6,FALSE)=0,"",VLOOKUP(D1753,'Resources Final'!A:F,6,FALSE))</f>
        <v/>
      </c>
      <c r="O1753" s="3" t="str">
        <f>IF(VLOOKUP(D1753,'Resources Final'!A:G,7,FALSE)=0,"",VLOOKUP(D1753,'Resources Final'!A:G,7,FALSE))</f>
        <v/>
      </c>
    </row>
    <row r="1754" spans="1:15" x14ac:dyDescent="0.2">
      <c r="A1754" s="11">
        <v>990</v>
      </c>
      <c r="B1754" s="11" t="str">
        <f t="shared" si="38"/>
        <v>Charles G. Koch Charitable Foundation_St Edwards University20145500</v>
      </c>
      <c r="C1754" s="11" t="s">
        <v>19</v>
      </c>
      <c r="D1754" s="11" t="s">
        <v>3399</v>
      </c>
      <c r="E1754" s="11" t="s">
        <v>3399</v>
      </c>
      <c r="F1754" s="4">
        <v>5500</v>
      </c>
      <c r="G1754" s="3">
        <v>2014</v>
      </c>
      <c r="H1754" s="3" t="s">
        <v>21</v>
      </c>
      <c r="I1754" s="12"/>
      <c r="J1754" s="3">
        <v>201</v>
      </c>
      <c r="K1754" s="3" t="str">
        <f>IF(VLOOKUP(D1754,'Resources Final'!A:C,3,FALSE)=0,"",VLOOKUP(D1754,'Resources Final'!A:C,3,FALSE))</f>
        <v/>
      </c>
      <c r="L1754" s="3" t="str">
        <f>IF(VLOOKUP(D1754,'Resources Final'!A:D,4,FALSE)=0,"",VLOOKUP(D1754,'Resources Final'!A:D,4,FALSE))</f>
        <v>Y</v>
      </c>
      <c r="M1754" s="3" t="str">
        <f>IF(VLOOKUP(D1754,'Resources Final'!A:E,5,FALSE)=0,"",VLOOKUP(D1754,'Resources Final'!A:E,5,FALSE))</f>
        <v/>
      </c>
      <c r="N1754" s="7" t="str">
        <f>IF(VLOOKUP(D1754,'Resources Final'!A:F,6,FALSE)=0,"",VLOOKUP(D1754,'Resources Final'!A:F,6,FALSE))</f>
        <v/>
      </c>
      <c r="O1754" s="3" t="str">
        <f>IF(VLOOKUP(D1754,'Resources Final'!A:G,7,FALSE)=0,"",VLOOKUP(D1754,'Resources Final'!A:G,7,FALSE))</f>
        <v/>
      </c>
    </row>
    <row r="1755" spans="1:15" x14ac:dyDescent="0.2">
      <c r="A1755" s="11">
        <v>990</v>
      </c>
      <c r="B1755" s="11" t="str">
        <f t="shared" si="38"/>
        <v>Charles G. Koch Charitable Foundation_St John Fisher College20147000</v>
      </c>
      <c r="C1755" s="11" t="s">
        <v>19</v>
      </c>
      <c r="D1755" s="11" t="s">
        <v>3400</v>
      </c>
      <c r="E1755" s="11" t="s">
        <v>3400</v>
      </c>
      <c r="F1755" s="4">
        <v>7000</v>
      </c>
      <c r="G1755" s="3">
        <v>2014</v>
      </c>
      <c r="H1755" s="3" t="s">
        <v>21</v>
      </c>
      <c r="I1755" s="12"/>
      <c r="J1755" s="3">
        <v>202</v>
      </c>
      <c r="K1755" s="3" t="str">
        <f>IF(VLOOKUP(D1755,'Resources Final'!A:C,3,FALSE)=0,"",VLOOKUP(D1755,'Resources Final'!A:C,3,FALSE))</f>
        <v/>
      </c>
      <c r="L1755" s="3" t="str">
        <f>IF(VLOOKUP(D1755,'Resources Final'!A:D,4,FALSE)=0,"",VLOOKUP(D1755,'Resources Final'!A:D,4,FALSE))</f>
        <v>Y</v>
      </c>
      <c r="M1755" s="3" t="str">
        <f>IF(VLOOKUP(D1755,'Resources Final'!A:E,5,FALSE)=0,"",VLOOKUP(D1755,'Resources Final'!A:E,5,FALSE))</f>
        <v/>
      </c>
      <c r="N1755" s="7" t="str">
        <f>IF(VLOOKUP(D1755,'Resources Final'!A:F,6,FALSE)=0,"",VLOOKUP(D1755,'Resources Final'!A:F,6,FALSE))</f>
        <v/>
      </c>
      <c r="O1755" s="3" t="str">
        <f>IF(VLOOKUP(D1755,'Resources Final'!A:G,7,FALSE)=0,"",VLOOKUP(D1755,'Resources Final'!A:G,7,FALSE))</f>
        <v/>
      </c>
    </row>
    <row r="1756" spans="1:15" x14ac:dyDescent="0.2">
      <c r="A1756" s="11">
        <v>990</v>
      </c>
      <c r="B1756" s="11" t="str">
        <f t="shared" si="38"/>
        <v>Charles G. Koch Charitable Foundation_St John's University201446500</v>
      </c>
      <c r="C1756" s="11" t="s">
        <v>19</v>
      </c>
      <c r="D1756" s="11" t="s">
        <v>3401</v>
      </c>
      <c r="E1756" s="11" t="s">
        <v>3401</v>
      </c>
      <c r="F1756" s="4">
        <v>46500</v>
      </c>
      <c r="G1756" s="3">
        <v>2014</v>
      </c>
      <c r="H1756" s="3" t="s">
        <v>21</v>
      </c>
      <c r="I1756" s="12"/>
      <c r="J1756" s="3">
        <v>203</v>
      </c>
      <c r="K1756" s="3" t="str">
        <f>IF(VLOOKUP(D1756,'Resources Final'!A:C,3,FALSE)=0,"",VLOOKUP(D1756,'Resources Final'!A:C,3,FALSE))</f>
        <v/>
      </c>
      <c r="L1756" s="3" t="str">
        <f>IF(VLOOKUP(D1756,'Resources Final'!A:D,4,FALSE)=0,"",VLOOKUP(D1756,'Resources Final'!A:D,4,FALSE))</f>
        <v>Y</v>
      </c>
      <c r="M1756" s="3" t="str">
        <f>IF(VLOOKUP(D1756,'Resources Final'!A:E,5,FALSE)=0,"",VLOOKUP(D1756,'Resources Final'!A:E,5,FALSE))</f>
        <v/>
      </c>
      <c r="N1756" s="7" t="str">
        <f>IF(VLOOKUP(D1756,'Resources Final'!A:F,6,FALSE)=0,"",VLOOKUP(D1756,'Resources Final'!A:F,6,FALSE))</f>
        <v/>
      </c>
      <c r="O1756" s="3" t="str">
        <f>IF(VLOOKUP(D1756,'Resources Final'!A:G,7,FALSE)=0,"",VLOOKUP(D1756,'Resources Final'!A:G,7,FALSE))</f>
        <v/>
      </c>
    </row>
    <row r="1757" spans="1:15" x14ac:dyDescent="0.2">
      <c r="A1757" s="11">
        <v>990</v>
      </c>
      <c r="B1757" s="11" t="str">
        <f t="shared" si="38"/>
        <v>Charles G. Koch Charitable Foundation_St Lawrence University201415300</v>
      </c>
      <c r="C1757" s="11" t="s">
        <v>19</v>
      </c>
      <c r="D1757" s="11" t="s">
        <v>3402</v>
      </c>
      <c r="E1757" s="11" t="s">
        <v>3402</v>
      </c>
      <c r="F1757" s="4">
        <v>15300</v>
      </c>
      <c r="G1757" s="3">
        <v>2014</v>
      </c>
      <c r="H1757" s="3" t="s">
        <v>21</v>
      </c>
      <c r="I1757" s="12"/>
      <c r="J1757" s="3">
        <v>204</v>
      </c>
      <c r="K1757" s="3" t="str">
        <f>IF(VLOOKUP(D1757,'Resources Final'!A:C,3,FALSE)=0,"",VLOOKUP(D1757,'Resources Final'!A:C,3,FALSE))</f>
        <v/>
      </c>
      <c r="L1757" s="3" t="str">
        <f>IF(VLOOKUP(D1757,'Resources Final'!A:D,4,FALSE)=0,"",VLOOKUP(D1757,'Resources Final'!A:D,4,FALSE))</f>
        <v>Y</v>
      </c>
      <c r="M1757" s="3" t="str">
        <f>IF(VLOOKUP(D1757,'Resources Final'!A:E,5,FALSE)=0,"",VLOOKUP(D1757,'Resources Final'!A:E,5,FALSE))</f>
        <v/>
      </c>
      <c r="N1757" s="7" t="str">
        <f>IF(VLOOKUP(D1757,'Resources Final'!A:F,6,FALSE)=0,"",VLOOKUP(D1757,'Resources Final'!A:F,6,FALSE))</f>
        <v/>
      </c>
      <c r="O1757" s="3" t="str">
        <f>IF(VLOOKUP(D1757,'Resources Final'!A:G,7,FALSE)=0,"",VLOOKUP(D1757,'Resources Final'!A:G,7,FALSE))</f>
        <v/>
      </c>
    </row>
    <row r="1758" spans="1:15" x14ac:dyDescent="0.2">
      <c r="A1758" s="11">
        <v>990</v>
      </c>
      <c r="B1758" s="11" t="str">
        <f t="shared" si="38"/>
        <v>Charles G. Koch Charitable Foundation_St Mary's College of Maryland Foundation20144500</v>
      </c>
      <c r="C1758" s="11" t="s">
        <v>19</v>
      </c>
      <c r="D1758" s="11" t="s">
        <v>3404</v>
      </c>
      <c r="E1758" s="11" t="s">
        <v>3403</v>
      </c>
      <c r="F1758" s="4">
        <v>4500</v>
      </c>
      <c r="G1758" s="3">
        <v>2014</v>
      </c>
      <c r="H1758" s="3" t="s">
        <v>21</v>
      </c>
      <c r="I1758" s="12"/>
      <c r="J1758" s="3">
        <v>205</v>
      </c>
      <c r="K1758" s="3" t="str">
        <f>IF(VLOOKUP(D1758,'Resources Final'!A:C,3,FALSE)=0,"",VLOOKUP(D1758,'Resources Final'!A:C,3,FALSE))</f>
        <v/>
      </c>
      <c r="L1758" s="3" t="str">
        <f>IF(VLOOKUP(D1758,'Resources Final'!A:D,4,FALSE)=0,"",VLOOKUP(D1758,'Resources Final'!A:D,4,FALSE))</f>
        <v>Y</v>
      </c>
      <c r="M1758" s="3" t="str">
        <f>IF(VLOOKUP(D1758,'Resources Final'!A:E,5,FALSE)=0,"",VLOOKUP(D1758,'Resources Final'!A:E,5,FALSE))</f>
        <v/>
      </c>
      <c r="N1758" s="7" t="str">
        <f>IF(VLOOKUP(D1758,'Resources Final'!A:F,6,FALSE)=0,"",VLOOKUP(D1758,'Resources Final'!A:F,6,FALSE))</f>
        <v/>
      </c>
      <c r="O1758" s="3" t="str">
        <f>IF(VLOOKUP(D1758,'Resources Final'!A:G,7,FALSE)=0,"",VLOOKUP(D1758,'Resources Final'!A:G,7,FALSE))</f>
        <v/>
      </c>
    </row>
    <row r="1759" spans="1:15" x14ac:dyDescent="0.2">
      <c r="A1759" s="11">
        <v>990</v>
      </c>
      <c r="B1759" s="11" t="str">
        <f t="shared" si="38"/>
        <v>Charles G. Koch Charitable Foundation_St Vincent College201415000</v>
      </c>
      <c r="C1759" s="11" t="s">
        <v>19</v>
      </c>
      <c r="D1759" s="11" t="s">
        <v>3407</v>
      </c>
      <c r="E1759" s="11" t="s">
        <v>3407</v>
      </c>
      <c r="F1759" s="4">
        <v>15000</v>
      </c>
      <c r="G1759" s="3">
        <v>2014</v>
      </c>
      <c r="H1759" s="3" t="s">
        <v>21</v>
      </c>
      <c r="I1759" s="12"/>
      <c r="J1759" s="3">
        <v>206</v>
      </c>
      <c r="K1759" s="3" t="str">
        <f>IF(VLOOKUP(D1759,'Resources Final'!A:C,3,FALSE)=0,"",VLOOKUP(D1759,'Resources Final'!A:C,3,FALSE))</f>
        <v/>
      </c>
      <c r="L1759" s="3" t="str">
        <f>IF(VLOOKUP(D1759,'Resources Final'!A:D,4,FALSE)=0,"",VLOOKUP(D1759,'Resources Final'!A:D,4,FALSE))</f>
        <v>Y</v>
      </c>
      <c r="M1759" s="3" t="str">
        <f>IF(VLOOKUP(D1759,'Resources Final'!A:E,5,FALSE)=0,"",VLOOKUP(D1759,'Resources Final'!A:E,5,FALSE))</f>
        <v/>
      </c>
      <c r="N1759" s="7" t="str">
        <f>IF(VLOOKUP(D1759,'Resources Final'!A:F,6,FALSE)=0,"",VLOOKUP(D1759,'Resources Final'!A:F,6,FALSE))</f>
        <v/>
      </c>
      <c r="O1759" s="3" t="str">
        <f>IF(VLOOKUP(D1759,'Resources Final'!A:G,7,FALSE)=0,"",VLOOKUP(D1759,'Resources Final'!A:G,7,FALSE))</f>
        <v/>
      </c>
    </row>
    <row r="1760" spans="1:15" x14ac:dyDescent="0.2">
      <c r="A1760" s="11">
        <v>990</v>
      </c>
      <c r="B1760" s="11" t="str">
        <f t="shared" si="38"/>
        <v>Charles G. Koch Charitable Foundation_Stanford University201440000</v>
      </c>
      <c r="C1760" s="11" t="s">
        <v>19</v>
      </c>
      <c r="D1760" s="11" t="s">
        <v>3416</v>
      </c>
      <c r="E1760" s="11" t="s">
        <v>3416</v>
      </c>
      <c r="F1760" s="4">
        <v>40000</v>
      </c>
      <c r="G1760" s="3">
        <v>2014</v>
      </c>
      <c r="H1760" s="3" t="s">
        <v>21</v>
      </c>
      <c r="I1760" s="12"/>
      <c r="J1760" s="3">
        <v>207</v>
      </c>
      <c r="K1760" s="3" t="str">
        <f>IF(VLOOKUP(D1760,'Resources Final'!A:C,3,FALSE)=0,"",VLOOKUP(D1760,'Resources Final'!A:C,3,FALSE))</f>
        <v/>
      </c>
      <c r="L1760" s="3" t="str">
        <f>IF(VLOOKUP(D1760,'Resources Final'!A:D,4,FALSE)=0,"",VLOOKUP(D1760,'Resources Final'!A:D,4,FALSE))</f>
        <v>Y</v>
      </c>
      <c r="M1760" s="3" t="str">
        <f>IF(VLOOKUP(D1760,'Resources Final'!A:E,5,FALSE)=0,"",VLOOKUP(D1760,'Resources Final'!A:E,5,FALSE))</f>
        <v/>
      </c>
      <c r="N1760" s="7" t="str">
        <f>IF(VLOOKUP(D1760,'Resources Final'!A:F,6,FALSE)=0,"",VLOOKUP(D1760,'Resources Final'!A:F,6,FALSE))</f>
        <v/>
      </c>
      <c r="O1760" s="3" t="str">
        <f>IF(VLOOKUP(D1760,'Resources Final'!A:G,7,FALSE)=0,"",VLOOKUP(D1760,'Resources Final'!A:G,7,FALSE))</f>
        <v/>
      </c>
    </row>
    <row r="1761" spans="1:15" x14ac:dyDescent="0.2">
      <c r="A1761" s="11">
        <v>990</v>
      </c>
      <c r="B1761" s="11" t="str">
        <f t="shared" si="38"/>
        <v>Charles G. Koch Charitable Foundation_State University of New York - Plattsburgh201414000</v>
      </c>
      <c r="C1761" s="11" t="s">
        <v>19</v>
      </c>
      <c r="D1761" s="11" t="s">
        <v>3421</v>
      </c>
      <c r="E1761" s="11" t="s">
        <v>3036</v>
      </c>
      <c r="F1761" s="4">
        <v>14000</v>
      </c>
      <c r="G1761" s="3">
        <v>2014</v>
      </c>
      <c r="H1761" s="3" t="s">
        <v>21</v>
      </c>
      <c r="I1761" s="12"/>
      <c r="J1761" s="3">
        <v>208</v>
      </c>
      <c r="K1761" s="3" t="str">
        <f>IF(VLOOKUP(D1761,'Resources Final'!A:C,3,FALSE)=0,"",VLOOKUP(D1761,'Resources Final'!A:C,3,FALSE))</f>
        <v/>
      </c>
      <c r="L1761" s="3" t="str">
        <f>IF(VLOOKUP(D1761,'Resources Final'!A:D,4,FALSE)=0,"",VLOOKUP(D1761,'Resources Final'!A:D,4,FALSE))</f>
        <v>Y</v>
      </c>
      <c r="M1761" s="3" t="str">
        <f>IF(VLOOKUP(D1761,'Resources Final'!A:E,5,FALSE)=0,"",VLOOKUP(D1761,'Resources Final'!A:E,5,FALSE))</f>
        <v/>
      </c>
      <c r="N1761" s="7" t="str">
        <f>IF(VLOOKUP(D1761,'Resources Final'!A:F,6,FALSE)=0,"",VLOOKUP(D1761,'Resources Final'!A:F,6,FALSE))</f>
        <v/>
      </c>
      <c r="O1761" s="3" t="str">
        <f>IF(VLOOKUP(D1761,'Resources Final'!A:G,7,FALSE)=0,"",VLOOKUP(D1761,'Resources Final'!A:G,7,FALSE))</f>
        <v/>
      </c>
    </row>
    <row r="1762" spans="1:15" x14ac:dyDescent="0.2">
      <c r="A1762" s="11">
        <v>990</v>
      </c>
      <c r="B1762" s="11" t="str">
        <f t="shared" si="38"/>
        <v>Charles G. Koch Charitable Foundation_Stephen F Austin State University201424000</v>
      </c>
      <c r="C1762" s="11" t="s">
        <v>19</v>
      </c>
      <c r="D1762" s="11" t="s">
        <v>3428</v>
      </c>
      <c r="E1762" s="11" t="s">
        <v>3428</v>
      </c>
      <c r="F1762" s="4">
        <v>24000</v>
      </c>
      <c r="G1762" s="3">
        <v>2014</v>
      </c>
      <c r="H1762" s="3" t="s">
        <v>21</v>
      </c>
      <c r="I1762" s="12"/>
      <c r="J1762" s="3">
        <v>209</v>
      </c>
      <c r="K1762" s="3" t="str">
        <f>IF(VLOOKUP(D1762,'Resources Final'!A:C,3,FALSE)=0,"",VLOOKUP(D1762,'Resources Final'!A:C,3,FALSE))</f>
        <v/>
      </c>
      <c r="L1762" s="3" t="str">
        <f>IF(VLOOKUP(D1762,'Resources Final'!A:D,4,FALSE)=0,"",VLOOKUP(D1762,'Resources Final'!A:D,4,FALSE))</f>
        <v>Y</v>
      </c>
      <c r="M1762" s="3" t="str">
        <f>IF(VLOOKUP(D1762,'Resources Final'!A:E,5,FALSE)=0,"",VLOOKUP(D1762,'Resources Final'!A:E,5,FALSE))</f>
        <v/>
      </c>
      <c r="N1762" s="7" t="str">
        <f>IF(VLOOKUP(D1762,'Resources Final'!A:F,6,FALSE)=0,"",VLOOKUP(D1762,'Resources Final'!A:F,6,FALSE))</f>
        <v/>
      </c>
      <c r="O1762" s="3" t="str">
        <f>IF(VLOOKUP(D1762,'Resources Final'!A:G,7,FALSE)=0,"",VLOOKUP(D1762,'Resources Final'!A:G,7,FALSE))</f>
        <v/>
      </c>
    </row>
    <row r="1763" spans="1:15" x14ac:dyDescent="0.2">
      <c r="A1763" s="11">
        <v>990</v>
      </c>
      <c r="B1763" s="11" t="str">
        <f t="shared" si="38"/>
        <v>Charles G. Koch Charitable Foundation_Stonehill College201420000</v>
      </c>
      <c r="C1763" s="11" t="s">
        <v>19</v>
      </c>
      <c r="D1763" s="11" t="s">
        <v>3453</v>
      </c>
      <c r="E1763" s="11" t="s">
        <v>3453</v>
      </c>
      <c r="F1763" s="4">
        <v>20000</v>
      </c>
      <c r="G1763" s="3">
        <v>2014</v>
      </c>
      <c r="H1763" s="3" t="s">
        <v>21</v>
      </c>
      <c r="I1763" s="12"/>
      <c r="J1763" s="3">
        <v>210</v>
      </c>
      <c r="K1763" s="3" t="str">
        <f>IF(VLOOKUP(D1763,'Resources Final'!A:C,3,FALSE)=0,"",VLOOKUP(D1763,'Resources Final'!A:C,3,FALSE))</f>
        <v/>
      </c>
      <c r="L1763" s="3" t="str">
        <f>IF(VLOOKUP(D1763,'Resources Final'!A:D,4,FALSE)=0,"",VLOOKUP(D1763,'Resources Final'!A:D,4,FALSE))</f>
        <v>Y</v>
      </c>
      <c r="M1763" s="3" t="str">
        <f>IF(VLOOKUP(D1763,'Resources Final'!A:E,5,FALSE)=0,"",VLOOKUP(D1763,'Resources Final'!A:E,5,FALSE))</f>
        <v/>
      </c>
      <c r="N1763" s="7" t="str">
        <f>IF(VLOOKUP(D1763,'Resources Final'!A:F,6,FALSE)=0,"",VLOOKUP(D1763,'Resources Final'!A:F,6,FALSE))</f>
        <v/>
      </c>
      <c r="O1763" s="3" t="str">
        <f>IF(VLOOKUP(D1763,'Resources Final'!A:G,7,FALSE)=0,"",VLOOKUP(D1763,'Resources Final'!A:G,7,FALSE))</f>
        <v/>
      </c>
    </row>
    <row r="1764" spans="1:15" x14ac:dyDescent="0.2">
      <c r="A1764" s="11">
        <v>990</v>
      </c>
      <c r="B1764" s="11" t="str">
        <f t="shared" si="38"/>
        <v>Charles G. Koch Charitable Foundation_Strata Policy, Inc20141120000</v>
      </c>
      <c r="C1764" s="11" t="s">
        <v>19</v>
      </c>
      <c r="D1764" s="11" t="s">
        <v>3459</v>
      </c>
      <c r="E1764" s="11" t="s">
        <v>3459</v>
      </c>
      <c r="F1764" s="4">
        <v>1120000</v>
      </c>
      <c r="G1764" s="3">
        <v>2014</v>
      </c>
      <c r="H1764" s="3" t="s">
        <v>21</v>
      </c>
      <c r="I1764" s="12"/>
      <c r="J1764" s="3">
        <v>211</v>
      </c>
      <c r="K1764" s="3" t="str">
        <f>IF(VLOOKUP(D1764,'Resources Final'!A:C,3,FALSE)=0,"",VLOOKUP(D1764,'Resources Final'!A:C,3,FALSE))</f>
        <v/>
      </c>
      <c r="L1764" s="3" t="str">
        <f>IF(VLOOKUP(D1764,'Resources Final'!A:D,4,FALSE)=0,"",VLOOKUP(D1764,'Resources Final'!A:D,4,FALSE))</f>
        <v/>
      </c>
      <c r="M1764" s="3" t="str">
        <f>IF(VLOOKUP(D1764,'Resources Final'!A:E,5,FALSE)=0,"",VLOOKUP(D1764,'Resources Final'!A:E,5,FALSE))</f>
        <v/>
      </c>
      <c r="N1764" s="7" t="str">
        <f>IF(VLOOKUP(D1764,'Resources Final'!A:F,6,FALSE)=0,"",VLOOKUP(D1764,'Resources Final'!A:F,6,FALSE))</f>
        <v/>
      </c>
      <c r="O1764" s="3" t="str">
        <f>IF(VLOOKUP(D1764,'Resources Final'!A:G,7,FALSE)=0,"",VLOOKUP(D1764,'Resources Final'!A:G,7,FALSE))</f>
        <v/>
      </c>
    </row>
    <row r="1765" spans="1:15" x14ac:dyDescent="0.2">
      <c r="A1765" s="11">
        <v>990</v>
      </c>
      <c r="B1765" s="11" t="str">
        <f t="shared" ref="B1765:B1828" si="39">C1765&amp;"_"&amp;D1765&amp;G1765&amp;F1765</f>
        <v>Charles G. Koch Charitable Foundation_Suffolk University20145000</v>
      </c>
      <c r="C1765" s="11" t="s">
        <v>19</v>
      </c>
      <c r="D1765" s="11" t="s">
        <v>3472</v>
      </c>
      <c r="E1765" s="11" t="s">
        <v>3472</v>
      </c>
      <c r="F1765" s="4">
        <v>5000</v>
      </c>
      <c r="G1765" s="3">
        <v>2014</v>
      </c>
      <c r="H1765" s="3" t="s">
        <v>21</v>
      </c>
      <c r="I1765" s="12"/>
      <c r="J1765" s="3">
        <v>212</v>
      </c>
      <c r="K1765" s="3" t="str">
        <f>IF(VLOOKUP(D1765,'Resources Final'!A:C,3,FALSE)=0,"",VLOOKUP(D1765,'Resources Final'!A:C,3,FALSE))</f>
        <v/>
      </c>
      <c r="L1765" s="3" t="str">
        <f>IF(VLOOKUP(D1765,'Resources Final'!A:D,4,FALSE)=0,"",VLOOKUP(D1765,'Resources Final'!A:D,4,FALSE))</f>
        <v>Y</v>
      </c>
      <c r="M1765" s="3" t="str">
        <f>IF(VLOOKUP(D1765,'Resources Final'!A:E,5,FALSE)=0,"",VLOOKUP(D1765,'Resources Final'!A:E,5,FALSE))</f>
        <v/>
      </c>
      <c r="N1765" s="7" t="str">
        <f>IF(VLOOKUP(D1765,'Resources Final'!A:F,6,FALSE)=0,"",VLOOKUP(D1765,'Resources Final'!A:F,6,FALSE))</f>
        <v/>
      </c>
      <c r="O1765" s="3" t="str">
        <f>IF(VLOOKUP(D1765,'Resources Final'!A:G,7,FALSE)=0,"",VLOOKUP(D1765,'Resources Final'!A:G,7,FALSE))</f>
        <v/>
      </c>
    </row>
    <row r="1766" spans="1:15" x14ac:dyDescent="0.2">
      <c r="A1766" s="11">
        <v>990</v>
      </c>
      <c r="B1766" s="11" t="str">
        <f t="shared" si="39"/>
        <v>Charles G. Koch Charitable Foundation_Susquehanna University20147000</v>
      </c>
      <c r="C1766" s="11" t="s">
        <v>19</v>
      </c>
      <c r="D1766" s="11" t="s">
        <v>3483</v>
      </c>
      <c r="E1766" s="11" t="s">
        <v>3483</v>
      </c>
      <c r="F1766" s="4">
        <v>7000</v>
      </c>
      <c r="G1766" s="3">
        <v>2014</v>
      </c>
      <c r="H1766" s="3" t="s">
        <v>21</v>
      </c>
      <c r="I1766" s="12"/>
      <c r="J1766" s="3">
        <v>213</v>
      </c>
      <c r="K1766" s="3" t="str">
        <f>IF(VLOOKUP(D1766,'Resources Final'!A:C,3,FALSE)=0,"",VLOOKUP(D1766,'Resources Final'!A:C,3,FALSE))</f>
        <v/>
      </c>
      <c r="L1766" s="3" t="str">
        <f>IF(VLOOKUP(D1766,'Resources Final'!A:D,4,FALSE)=0,"",VLOOKUP(D1766,'Resources Final'!A:D,4,FALSE))</f>
        <v>Y</v>
      </c>
      <c r="M1766" s="3" t="str">
        <f>IF(VLOOKUP(D1766,'Resources Final'!A:E,5,FALSE)=0,"",VLOOKUP(D1766,'Resources Final'!A:E,5,FALSE))</f>
        <v/>
      </c>
      <c r="N1766" s="7" t="str">
        <f>IF(VLOOKUP(D1766,'Resources Final'!A:F,6,FALSE)=0,"",VLOOKUP(D1766,'Resources Final'!A:F,6,FALSE))</f>
        <v/>
      </c>
      <c r="O1766" s="3" t="str">
        <f>IF(VLOOKUP(D1766,'Resources Final'!A:G,7,FALSE)=0,"",VLOOKUP(D1766,'Resources Final'!A:G,7,FALSE))</f>
        <v/>
      </c>
    </row>
    <row r="1767" spans="1:15" x14ac:dyDescent="0.2">
      <c r="A1767" s="11">
        <v>990</v>
      </c>
      <c r="B1767" s="11" t="str">
        <f t="shared" si="39"/>
        <v>Charles G. Koch Charitable Foundation_Taliesin Nexus2014100000</v>
      </c>
      <c r="C1767" s="11" t="s">
        <v>19</v>
      </c>
      <c r="D1767" s="11" t="s">
        <v>3523</v>
      </c>
      <c r="E1767" s="11" t="s">
        <v>3523</v>
      </c>
      <c r="F1767" s="4">
        <v>100000</v>
      </c>
      <c r="G1767" s="3">
        <v>2014</v>
      </c>
      <c r="H1767" s="3" t="s">
        <v>21</v>
      </c>
      <c r="I1767" s="12"/>
      <c r="J1767" s="3">
        <v>214</v>
      </c>
      <c r="K1767" s="3" t="str">
        <f>IF(VLOOKUP(D1767,'Resources Final'!A:C,3,FALSE)=0,"",VLOOKUP(D1767,'Resources Final'!A:C,3,FALSE))</f>
        <v/>
      </c>
      <c r="L1767" s="3" t="str">
        <f>IF(VLOOKUP(D1767,'Resources Final'!A:D,4,FALSE)=0,"",VLOOKUP(D1767,'Resources Final'!A:D,4,FALSE))</f>
        <v/>
      </c>
      <c r="M1767" s="3" t="str">
        <f>IF(VLOOKUP(D1767,'Resources Final'!A:E,5,FALSE)=0,"",VLOOKUP(D1767,'Resources Final'!A:E,5,FALSE))</f>
        <v/>
      </c>
      <c r="N1767" s="7" t="str">
        <f>IF(VLOOKUP(D1767,'Resources Final'!A:F,6,FALSE)=0,"",VLOOKUP(D1767,'Resources Final'!A:F,6,FALSE))</f>
        <v/>
      </c>
      <c r="O1767" s="3" t="str">
        <f>IF(VLOOKUP(D1767,'Resources Final'!A:G,7,FALSE)=0,"",VLOOKUP(D1767,'Resources Final'!A:G,7,FALSE))</f>
        <v/>
      </c>
    </row>
    <row r="1768" spans="1:15" x14ac:dyDescent="0.2">
      <c r="A1768" s="11">
        <v>990</v>
      </c>
      <c r="B1768" s="11" t="str">
        <f t="shared" si="39"/>
        <v>Charles G. Koch Charitable Foundation_Tax Foundation2014425000</v>
      </c>
      <c r="C1768" s="11" t="s">
        <v>19</v>
      </c>
      <c r="D1768" s="11" t="s">
        <v>3530</v>
      </c>
      <c r="E1768" s="11" t="s">
        <v>3530</v>
      </c>
      <c r="F1768" s="4">
        <v>425000</v>
      </c>
      <c r="G1768" s="3">
        <v>2014</v>
      </c>
      <c r="H1768" s="3" t="s">
        <v>21</v>
      </c>
      <c r="I1768" s="12"/>
      <c r="J1768" s="3">
        <v>215</v>
      </c>
      <c r="K1768" s="3" t="str">
        <f>IF(VLOOKUP(D1768,'Resources Final'!A:C,3,FALSE)=0,"",VLOOKUP(D1768,'Resources Final'!A:C,3,FALSE))</f>
        <v/>
      </c>
      <c r="L1768" s="3" t="str">
        <f>IF(VLOOKUP(D1768,'Resources Final'!A:D,4,FALSE)=0,"",VLOOKUP(D1768,'Resources Final'!A:D,4,FALSE))</f>
        <v/>
      </c>
      <c r="M1768" s="3" t="str">
        <f>IF(VLOOKUP(D1768,'Resources Final'!A:E,5,FALSE)=0,"",VLOOKUP(D1768,'Resources Final'!A:E,5,FALSE))</f>
        <v/>
      </c>
      <c r="N1768" s="7" t="str">
        <f>IF(VLOOKUP(D1768,'Resources Final'!A:F,6,FALSE)=0,"",VLOOKUP(D1768,'Resources Final'!A:F,6,FALSE))</f>
        <v>http://www.sourcewatch.org/index.php/Tax_Foundation</v>
      </c>
      <c r="O1768" s="3" t="str">
        <f>IF(VLOOKUP(D1768,'Resources Final'!A:G,7,FALSE)=0,"",VLOOKUP(D1768,'Resources Final'!A:G,7,FALSE))</f>
        <v>Sourcewatch</v>
      </c>
    </row>
    <row r="1769" spans="1:15" x14ac:dyDescent="0.2">
      <c r="A1769" s="11">
        <v>990</v>
      </c>
      <c r="B1769" s="11" t="str">
        <f t="shared" si="39"/>
        <v>Charles G. Koch Charitable Foundation_Texas A&amp;M University Foundation201484000</v>
      </c>
      <c r="C1769" s="11" t="s">
        <v>19</v>
      </c>
      <c r="D1769" s="11" t="s">
        <v>3551</v>
      </c>
      <c r="E1769" s="11" t="s">
        <v>3550</v>
      </c>
      <c r="F1769" s="4">
        <v>84000</v>
      </c>
      <c r="G1769" s="3">
        <v>2014</v>
      </c>
      <c r="H1769" s="3" t="s">
        <v>21</v>
      </c>
      <c r="I1769" s="12"/>
      <c r="J1769" s="3">
        <v>216</v>
      </c>
      <c r="K1769" s="3" t="str">
        <f>IF(VLOOKUP(D1769,'Resources Final'!A:C,3,FALSE)=0,"",VLOOKUP(D1769,'Resources Final'!A:C,3,FALSE))</f>
        <v/>
      </c>
      <c r="L1769" s="3" t="str">
        <f>IF(VLOOKUP(D1769,'Resources Final'!A:D,4,FALSE)=0,"",VLOOKUP(D1769,'Resources Final'!A:D,4,FALSE))</f>
        <v>Y</v>
      </c>
      <c r="M1769" s="3" t="str">
        <f>IF(VLOOKUP(D1769,'Resources Final'!A:E,5,FALSE)=0,"",VLOOKUP(D1769,'Resources Final'!A:E,5,FALSE))</f>
        <v/>
      </c>
      <c r="N1769" s="7" t="str">
        <f>IF(VLOOKUP(D1769,'Resources Final'!A:F,6,FALSE)=0,"",VLOOKUP(D1769,'Resources Final'!A:F,6,FALSE))</f>
        <v/>
      </c>
      <c r="O1769" s="3" t="str">
        <f>IF(VLOOKUP(D1769,'Resources Final'!A:G,7,FALSE)=0,"",VLOOKUP(D1769,'Resources Final'!A:G,7,FALSE))</f>
        <v/>
      </c>
    </row>
    <row r="1770" spans="1:15" x14ac:dyDescent="0.2">
      <c r="A1770" s="11">
        <v>990</v>
      </c>
      <c r="B1770" s="11" t="str">
        <f t="shared" si="39"/>
        <v>Charles G. Koch Charitable Foundation_Texas Public Policy Foundation2014200000</v>
      </c>
      <c r="C1770" s="11" t="s">
        <v>19</v>
      </c>
      <c r="D1770" s="11" t="s">
        <v>3555</v>
      </c>
      <c r="E1770" s="11" t="s">
        <v>3555</v>
      </c>
      <c r="F1770" s="4">
        <v>200000</v>
      </c>
      <c r="G1770" s="3">
        <v>2014</v>
      </c>
      <c r="H1770" s="3" t="s">
        <v>21</v>
      </c>
      <c r="I1770" s="12"/>
      <c r="J1770" s="3">
        <v>217</v>
      </c>
      <c r="K1770" s="3" t="str">
        <f>IF(VLOOKUP(D1770,'Resources Final'!A:C,3,FALSE)=0,"",VLOOKUP(D1770,'Resources Final'!A:C,3,FALSE))</f>
        <v/>
      </c>
      <c r="L1770" s="3" t="str">
        <f>IF(VLOOKUP(D1770,'Resources Final'!A:D,4,FALSE)=0,"",VLOOKUP(D1770,'Resources Final'!A:D,4,FALSE))</f>
        <v/>
      </c>
      <c r="M1770" s="3" t="str">
        <f>IF(VLOOKUP(D1770,'Resources Final'!A:E,5,FALSE)=0,"",VLOOKUP(D1770,'Resources Final'!A:E,5,FALSE))</f>
        <v/>
      </c>
      <c r="N1770" s="7" t="str">
        <f>IF(VLOOKUP(D1770,'Resources Final'!A:F,6,FALSE)=0,"",VLOOKUP(D1770,'Resources Final'!A:F,6,FALSE))</f>
        <v>https://www.desmogblog.com/texas-public-policy-foundation</v>
      </c>
      <c r="O1770" s="3" t="str">
        <f>IF(VLOOKUP(D1770,'Resources Final'!A:G,7,FALSE)=0,"",VLOOKUP(D1770,'Resources Final'!A:G,7,FALSE))</f>
        <v>Desmog</v>
      </c>
    </row>
    <row r="1771" spans="1:15" x14ac:dyDescent="0.2">
      <c r="A1771" s="11">
        <v>990</v>
      </c>
      <c r="B1771" s="11" t="str">
        <f t="shared" si="39"/>
        <v>Charles G. Koch Charitable Foundation_Texas State University - San Marcos20148000</v>
      </c>
      <c r="C1771" s="11" t="s">
        <v>19</v>
      </c>
      <c r="D1771" s="11" t="s">
        <v>3558</v>
      </c>
      <c r="E1771" s="11" t="s">
        <v>3557</v>
      </c>
      <c r="F1771" s="4">
        <v>8000</v>
      </c>
      <c r="G1771" s="3">
        <v>2014</v>
      </c>
      <c r="H1771" s="3" t="s">
        <v>21</v>
      </c>
      <c r="I1771" s="12"/>
      <c r="J1771" s="3">
        <v>218</v>
      </c>
      <c r="K1771" s="3" t="str">
        <f>IF(VLOOKUP(D1771,'Resources Final'!A:C,3,FALSE)=0,"",VLOOKUP(D1771,'Resources Final'!A:C,3,FALSE))</f>
        <v/>
      </c>
      <c r="L1771" s="3" t="str">
        <f>IF(VLOOKUP(D1771,'Resources Final'!A:D,4,FALSE)=0,"",VLOOKUP(D1771,'Resources Final'!A:D,4,FALSE))</f>
        <v>Y</v>
      </c>
      <c r="M1771" s="3" t="str">
        <f>IF(VLOOKUP(D1771,'Resources Final'!A:E,5,FALSE)=0,"",VLOOKUP(D1771,'Resources Final'!A:E,5,FALSE))</f>
        <v/>
      </c>
      <c r="N1771" s="7" t="str">
        <f>IF(VLOOKUP(D1771,'Resources Final'!A:F,6,FALSE)=0,"",VLOOKUP(D1771,'Resources Final'!A:F,6,FALSE))</f>
        <v/>
      </c>
      <c r="O1771" s="3" t="str">
        <f>IF(VLOOKUP(D1771,'Resources Final'!A:G,7,FALSE)=0,"",VLOOKUP(D1771,'Resources Final'!A:G,7,FALSE))</f>
        <v/>
      </c>
    </row>
    <row r="1772" spans="1:15" x14ac:dyDescent="0.2">
      <c r="A1772" s="11">
        <v>990</v>
      </c>
      <c r="B1772" s="11" t="str">
        <f t="shared" si="39"/>
        <v>Charles G. Koch Charitable Foundation_Texas Tech University Foundation201416000</v>
      </c>
      <c r="C1772" s="11" t="s">
        <v>19</v>
      </c>
      <c r="D1772" s="11" t="s">
        <v>3559</v>
      </c>
      <c r="E1772" s="11" t="s">
        <v>3560</v>
      </c>
      <c r="F1772" s="4">
        <v>16000</v>
      </c>
      <c r="G1772" s="3">
        <v>2014</v>
      </c>
      <c r="H1772" s="3" t="s">
        <v>21</v>
      </c>
      <c r="I1772" s="12"/>
      <c r="J1772" s="3">
        <v>219</v>
      </c>
      <c r="K1772" s="3" t="str">
        <f>IF(VLOOKUP(D1772,'Resources Final'!A:C,3,FALSE)=0,"",VLOOKUP(D1772,'Resources Final'!A:C,3,FALSE))</f>
        <v/>
      </c>
      <c r="L1772" s="3" t="str">
        <f>IF(VLOOKUP(D1772,'Resources Final'!A:D,4,FALSE)=0,"",VLOOKUP(D1772,'Resources Final'!A:D,4,FALSE))</f>
        <v>Y</v>
      </c>
      <c r="M1772" s="3" t="str">
        <f>IF(VLOOKUP(D1772,'Resources Final'!A:E,5,FALSE)=0,"",VLOOKUP(D1772,'Resources Final'!A:E,5,FALSE))</f>
        <v/>
      </c>
      <c r="N1772" s="7" t="str">
        <f>IF(VLOOKUP(D1772,'Resources Final'!A:F,6,FALSE)=0,"",VLOOKUP(D1772,'Resources Final'!A:F,6,FALSE))</f>
        <v/>
      </c>
      <c r="O1772" s="3" t="str">
        <f>IF(VLOOKUP(D1772,'Resources Final'!A:G,7,FALSE)=0,"",VLOOKUP(D1772,'Resources Final'!A:G,7,FALSE))</f>
        <v/>
      </c>
    </row>
    <row r="1773" spans="1:15" x14ac:dyDescent="0.2">
      <c r="A1773" s="11">
        <v>990</v>
      </c>
      <c r="B1773" s="11" t="str">
        <f t="shared" si="39"/>
        <v>Charles G. Koch Charitable Foundation_Catholic University of America2014610000</v>
      </c>
      <c r="C1773" s="11" t="s">
        <v>19</v>
      </c>
      <c r="D1773" s="11" t="s">
        <v>635</v>
      </c>
      <c r="E1773" s="11" t="s">
        <v>635</v>
      </c>
      <c r="F1773" s="4">
        <v>610000</v>
      </c>
      <c r="G1773" s="3">
        <v>2014</v>
      </c>
      <c r="H1773" s="3" t="s">
        <v>21</v>
      </c>
      <c r="I1773" s="12"/>
      <c r="J1773" s="3">
        <v>220</v>
      </c>
      <c r="K1773" s="3" t="str">
        <f>IF(VLOOKUP(D1773,'Resources Final'!A:C,3,FALSE)=0,"",VLOOKUP(D1773,'Resources Final'!A:C,3,FALSE))</f>
        <v/>
      </c>
      <c r="L1773" s="3" t="str">
        <f>IF(VLOOKUP(D1773,'Resources Final'!A:D,4,FALSE)=0,"",VLOOKUP(D1773,'Resources Final'!A:D,4,FALSE))</f>
        <v>Y</v>
      </c>
      <c r="M1773" s="3" t="str">
        <f>IF(VLOOKUP(D1773,'Resources Final'!A:E,5,FALSE)=0,"",VLOOKUP(D1773,'Resources Final'!A:E,5,FALSE))</f>
        <v/>
      </c>
      <c r="N1773" s="7" t="str">
        <f>IF(VLOOKUP(D1773,'Resources Final'!A:F,6,FALSE)=0,"",VLOOKUP(D1773,'Resources Final'!A:F,6,FALSE))</f>
        <v/>
      </c>
      <c r="O1773" s="3" t="str">
        <f>IF(VLOOKUP(D1773,'Resources Final'!A:G,7,FALSE)=0,"",VLOOKUP(D1773,'Resources Final'!A:G,7,FALSE))</f>
        <v/>
      </c>
    </row>
    <row r="1774" spans="1:15" x14ac:dyDescent="0.2">
      <c r="A1774" s="11">
        <v>990</v>
      </c>
      <c r="B1774" s="11" t="str">
        <f t="shared" si="39"/>
        <v>Charles G. Koch Charitable Foundation_The College of New Jersey201416000</v>
      </c>
      <c r="C1774" s="11" t="s">
        <v>19</v>
      </c>
      <c r="D1774" s="11" t="s">
        <v>3577</v>
      </c>
      <c r="E1774" s="11" t="s">
        <v>3577</v>
      </c>
      <c r="F1774" s="4">
        <v>16000</v>
      </c>
      <c r="G1774" s="3">
        <v>2014</v>
      </c>
      <c r="H1774" s="3" t="s">
        <v>21</v>
      </c>
      <c r="I1774" s="12"/>
      <c r="J1774" s="3">
        <v>221</v>
      </c>
      <c r="K1774" s="3" t="str">
        <f>IF(VLOOKUP(D1774,'Resources Final'!A:C,3,FALSE)=0,"",VLOOKUP(D1774,'Resources Final'!A:C,3,FALSE))</f>
        <v/>
      </c>
      <c r="L1774" s="3" t="str">
        <f>IF(VLOOKUP(D1774,'Resources Final'!A:D,4,FALSE)=0,"",VLOOKUP(D1774,'Resources Final'!A:D,4,FALSE))</f>
        <v>Y</v>
      </c>
      <c r="M1774" s="3" t="str">
        <f>IF(VLOOKUP(D1774,'Resources Final'!A:E,5,FALSE)=0,"",VLOOKUP(D1774,'Resources Final'!A:E,5,FALSE))</f>
        <v/>
      </c>
      <c r="N1774" s="7" t="str">
        <f>IF(VLOOKUP(D1774,'Resources Final'!A:F,6,FALSE)=0,"",VLOOKUP(D1774,'Resources Final'!A:F,6,FALSE))</f>
        <v/>
      </c>
      <c r="O1774" s="3" t="str">
        <f>IF(VLOOKUP(D1774,'Resources Final'!A:G,7,FALSE)=0,"",VLOOKUP(D1774,'Resources Final'!A:G,7,FALSE))</f>
        <v/>
      </c>
    </row>
    <row r="1775" spans="1:15" x14ac:dyDescent="0.2">
      <c r="A1775" s="11">
        <v>990</v>
      </c>
      <c r="B1775" s="11" t="str">
        <f t="shared" si="39"/>
        <v>Charles G. Koch Charitable Foundation_The Curators of the University of Missouri20145000</v>
      </c>
      <c r="C1775" s="11" t="s">
        <v>19</v>
      </c>
      <c r="D1775" s="11" t="s">
        <v>3579</v>
      </c>
      <c r="E1775" s="11" t="s">
        <v>3579</v>
      </c>
      <c r="F1775" s="4">
        <v>5000</v>
      </c>
      <c r="G1775" s="3">
        <v>2014</v>
      </c>
      <c r="H1775" s="3" t="s">
        <v>21</v>
      </c>
      <c r="I1775" s="12"/>
      <c r="J1775" s="3">
        <v>222</v>
      </c>
      <c r="K1775" s="3" t="str">
        <f>IF(VLOOKUP(D1775,'Resources Final'!A:C,3,FALSE)=0,"",VLOOKUP(D1775,'Resources Final'!A:C,3,FALSE))</f>
        <v/>
      </c>
      <c r="L1775" s="3" t="str">
        <f>IF(VLOOKUP(D1775,'Resources Final'!A:D,4,FALSE)=0,"",VLOOKUP(D1775,'Resources Final'!A:D,4,FALSE))</f>
        <v>Y</v>
      </c>
      <c r="M1775" s="3" t="str">
        <f>IF(VLOOKUP(D1775,'Resources Final'!A:E,5,FALSE)=0,"",VLOOKUP(D1775,'Resources Final'!A:E,5,FALSE))</f>
        <v/>
      </c>
      <c r="N1775" s="7" t="str">
        <f>IF(VLOOKUP(D1775,'Resources Final'!A:F,6,FALSE)=0,"",VLOOKUP(D1775,'Resources Final'!A:F,6,FALSE))</f>
        <v/>
      </c>
      <c r="O1775" s="3" t="str">
        <f>IF(VLOOKUP(D1775,'Resources Final'!A:G,7,FALSE)=0,"",VLOOKUP(D1775,'Resources Final'!A:G,7,FALSE))</f>
        <v/>
      </c>
    </row>
    <row r="1776" spans="1:15" x14ac:dyDescent="0.2">
      <c r="A1776" s="11">
        <v>990</v>
      </c>
      <c r="B1776" s="11" t="str">
        <f t="shared" si="39"/>
        <v>Charles G. Koch Charitable Foundation_The Foundation for Grossmont &amp; Cuyamaca Colleges20145000</v>
      </c>
      <c r="C1776" s="11" t="s">
        <v>19</v>
      </c>
      <c r="D1776" s="11" t="s">
        <v>3584</v>
      </c>
      <c r="E1776" s="11" t="s">
        <v>3585</v>
      </c>
      <c r="F1776" s="4">
        <v>5000</v>
      </c>
      <c r="G1776" s="3">
        <v>2014</v>
      </c>
      <c r="H1776" s="3" t="s">
        <v>21</v>
      </c>
      <c r="I1776" s="12"/>
      <c r="J1776" s="3">
        <v>223</v>
      </c>
      <c r="K1776" s="3" t="str">
        <f>IF(VLOOKUP(D1776,'Resources Final'!A:C,3,FALSE)=0,"",VLOOKUP(D1776,'Resources Final'!A:C,3,FALSE))</f>
        <v/>
      </c>
      <c r="L1776" s="3" t="str">
        <f>IF(VLOOKUP(D1776,'Resources Final'!A:D,4,FALSE)=0,"",VLOOKUP(D1776,'Resources Final'!A:D,4,FALSE))</f>
        <v>Y</v>
      </c>
      <c r="M1776" s="3" t="str">
        <f>IF(VLOOKUP(D1776,'Resources Final'!A:E,5,FALSE)=0,"",VLOOKUP(D1776,'Resources Final'!A:E,5,FALSE))</f>
        <v/>
      </c>
      <c r="N1776" s="7" t="str">
        <f>IF(VLOOKUP(D1776,'Resources Final'!A:F,6,FALSE)=0,"",VLOOKUP(D1776,'Resources Final'!A:F,6,FALSE))</f>
        <v/>
      </c>
      <c r="O1776" s="3" t="str">
        <f>IF(VLOOKUP(D1776,'Resources Final'!A:G,7,FALSE)=0,"",VLOOKUP(D1776,'Resources Final'!A:G,7,FALSE))</f>
        <v/>
      </c>
    </row>
    <row r="1777" spans="1:15" x14ac:dyDescent="0.2">
      <c r="A1777" s="11">
        <v>990</v>
      </c>
      <c r="B1777" s="11" t="str">
        <f t="shared" si="39"/>
        <v>Charles G. Koch Charitable Foundation_Fund for American Studies201430000</v>
      </c>
      <c r="C1777" s="11" t="s">
        <v>19</v>
      </c>
      <c r="D1777" s="11" t="s">
        <v>1318</v>
      </c>
      <c r="E1777" s="11" t="s">
        <v>1318</v>
      </c>
      <c r="F1777" s="4">
        <v>30000</v>
      </c>
      <c r="G1777" s="3">
        <v>2014</v>
      </c>
      <c r="H1777" s="3" t="s">
        <v>21</v>
      </c>
      <c r="I1777" s="12"/>
      <c r="J1777" s="3">
        <v>224</v>
      </c>
      <c r="K1777" s="3" t="str">
        <f>IF(VLOOKUP(D1777,'Resources Final'!A:C,3,FALSE)=0,"",VLOOKUP(D1777,'Resources Final'!A:C,3,FALSE))</f>
        <v/>
      </c>
      <c r="L1777" s="3" t="str">
        <f>IF(VLOOKUP(D1777,'Resources Final'!A:D,4,FALSE)=0,"",VLOOKUP(D1777,'Resources Final'!A:D,4,FALSE))</f>
        <v/>
      </c>
      <c r="M1777" s="3" t="str">
        <f>IF(VLOOKUP(D1777,'Resources Final'!A:E,5,FALSE)=0,"",VLOOKUP(D1777,'Resources Final'!A:E,5,FALSE))</f>
        <v/>
      </c>
      <c r="N1777" s="7" t="str">
        <f>IF(VLOOKUP(D1777,'Resources Final'!A:F,6,FALSE)=0,"",VLOOKUP(D1777,'Resources Final'!A:F,6,FALSE))</f>
        <v>https://www.sourcewatch.org/index.php/Fund_for_American_Studies</v>
      </c>
      <c r="O1777" s="3" t="str">
        <f>IF(VLOOKUP(D1777,'Resources Final'!A:G,7,FALSE)=0,"",VLOOKUP(D1777,'Resources Final'!A:G,7,FALSE))</f>
        <v>Sourcewatch</v>
      </c>
    </row>
    <row r="1778" spans="1:15" x14ac:dyDescent="0.2">
      <c r="A1778" s="11">
        <v>990</v>
      </c>
      <c r="B1778" s="11" t="str">
        <f t="shared" si="39"/>
        <v>Charles G. Koch Charitable Foundation_Heritage Foundation, The2014200000</v>
      </c>
      <c r="C1778" s="11" t="s">
        <v>19</v>
      </c>
      <c r="D1778" s="11" t="s">
        <v>1570</v>
      </c>
      <c r="E1778" s="11" t="s">
        <v>1570</v>
      </c>
      <c r="F1778" s="4">
        <v>200000</v>
      </c>
      <c r="G1778" s="3">
        <v>2014</v>
      </c>
      <c r="H1778" s="3" t="s">
        <v>21</v>
      </c>
      <c r="I1778" s="12"/>
      <c r="J1778" s="3">
        <v>225</v>
      </c>
      <c r="K1778" s="3" t="str">
        <f>IF(VLOOKUP(D1778,'Resources Final'!A:C,3,FALSE)=0,"",VLOOKUP(D1778,'Resources Final'!A:C,3,FALSE))</f>
        <v/>
      </c>
      <c r="L1778" s="3" t="str">
        <f>IF(VLOOKUP(D1778,'Resources Final'!A:D,4,FALSE)=0,"",VLOOKUP(D1778,'Resources Final'!A:D,4,FALSE))</f>
        <v/>
      </c>
      <c r="M1778" s="3" t="str">
        <f>IF(VLOOKUP(D1778,'Resources Final'!A:E,5,FALSE)=0,"",VLOOKUP(D1778,'Resources Final'!A:E,5,FALSE))</f>
        <v/>
      </c>
      <c r="N1778" s="7" t="str">
        <f>IF(VLOOKUP(D1778,'Resources Final'!A:F,6,FALSE)=0,"",VLOOKUP(D1778,'Resources Final'!A:F,6,FALSE))</f>
        <v>https://www.desmogblog.com/heritage-foundation</v>
      </c>
      <c r="O1778" s="3" t="str">
        <f>IF(VLOOKUP(D1778,'Resources Final'!A:G,7,FALSE)=0,"",VLOOKUP(D1778,'Resources Final'!A:G,7,FALSE))</f>
        <v>Desmog</v>
      </c>
    </row>
    <row r="1779" spans="1:15" x14ac:dyDescent="0.2">
      <c r="A1779" s="11">
        <v>990</v>
      </c>
      <c r="B1779" s="11" t="str">
        <f t="shared" si="39"/>
        <v>Charles G. Koch Charitable Foundation_The Undercurrent TU Publications201414000</v>
      </c>
      <c r="C1779" s="11" t="s">
        <v>19</v>
      </c>
      <c r="D1779" s="11" t="s">
        <v>3617</v>
      </c>
      <c r="E1779" s="11" t="s">
        <v>3617</v>
      </c>
      <c r="F1779" s="4">
        <v>14000</v>
      </c>
      <c r="G1779" s="3">
        <v>2014</v>
      </c>
      <c r="H1779" s="3" t="s">
        <v>21</v>
      </c>
      <c r="I1779" s="12"/>
      <c r="J1779" s="3">
        <v>226</v>
      </c>
      <c r="K1779" s="3" t="str">
        <f>IF(VLOOKUP(D1779,'Resources Final'!A:C,3,FALSE)=0,"",VLOOKUP(D1779,'Resources Final'!A:C,3,FALSE))</f>
        <v/>
      </c>
      <c r="L1779" s="3" t="str">
        <f>IF(VLOOKUP(D1779,'Resources Final'!A:D,4,FALSE)=0,"",VLOOKUP(D1779,'Resources Final'!A:D,4,FALSE))</f>
        <v/>
      </c>
      <c r="M1779" s="3" t="str">
        <f>IF(VLOOKUP(D1779,'Resources Final'!A:E,5,FALSE)=0,"",VLOOKUP(D1779,'Resources Final'!A:E,5,FALSE))</f>
        <v/>
      </c>
      <c r="N1779" s="7" t="str">
        <f>IF(VLOOKUP(D1779,'Resources Final'!A:F,6,FALSE)=0,"",VLOOKUP(D1779,'Resources Final'!A:F,6,FALSE))</f>
        <v/>
      </c>
      <c r="O1779" s="3" t="str">
        <f>IF(VLOOKUP(D1779,'Resources Final'!A:G,7,FALSE)=0,"",VLOOKUP(D1779,'Resources Final'!A:G,7,FALSE))</f>
        <v/>
      </c>
    </row>
    <row r="1780" spans="1:15" x14ac:dyDescent="0.2">
      <c r="A1780" s="11">
        <v>990</v>
      </c>
      <c r="B1780" s="11" t="str">
        <f t="shared" si="39"/>
        <v>Charles G. Koch Charitable Foundation_Tower Foundation of San Jose State University201430000</v>
      </c>
      <c r="C1780" s="11" t="s">
        <v>19</v>
      </c>
      <c r="D1780" s="11" t="s">
        <v>3668</v>
      </c>
      <c r="E1780" s="11" t="s">
        <v>3668</v>
      </c>
      <c r="F1780" s="4">
        <v>30000</v>
      </c>
      <c r="G1780" s="3">
        <v>2014</v>
      </c>
      <c r="H1780" s="3" t="s">
        <v>21</v>
      </c>
      <c r="I1780" s="12"/>
      <c r="J1780" s="3">
        <v>227</v>
      </c>
      <c r="K1780" s="3" t="str">
        <f>IF(VLOOKUP(D1780,'Resources Final'!A:C,3,FALSE)=0,"",VLOOKUP(D1780,'Resources Final'!A:C,3,FALSE))</f>
        <v/>
      </c>
      <c r="L1780" s="3" t="str">
        <f>IF(VLOOKUP(D1780,'Resources Final'!A:D,4,FALSE)=0,"",VLOOKUP(D1780,'Resources Final'!A:D,4,FALSE))</f>
        <v>Y</v>
      </c>
      <c r="M1780" s="3" t="str">
        <f>IF(VLOOKUP(D1780,'Resources Final'!A:E,5,FALSE)=0,"",VLOOKUP(D1780,'Resources Final'!A:E,5,FALSE))</f>
        <v/>
      </c>
      <c r="N1780" s="7" t="str">
        <f>IF(VLOOKUP(D1780,'Resources Final'!A:F,6,FALSE)=0,"",VLOOKUP(D1780,'Resources Final'!A:F,6,FALSE))</f>
        <v/>
      </c>
      <c r="O1780" s="3" t="str">
        <f>IF(VLOOKUP(D1780,'Resources Final'!A:G,7,FALSE)=0,"",VLOOKUP(D1780,'Resources Final'!A:G,7,FALSE))</f>
        <v/>
      </c>
    </row>
    <row r="1781" spans="1:15" x14ac:dyDescent="0.2">
      <c r="A1781" s="11">
        <v>990</v>
      </c>
      <c r="B1781" s="11" t="str">
        <f t="shared" si="39"/>
        <v>Charles G. Koch Charitable Foundation_Towson University Foundation20146000</v>
      </c>
      <c r="C1781" s="11" t="s">
        <v>19</v>
      </c>
      <c r="D1781" s="11" t="s">
        <v>3672</v>
      </c>
      <c r="E1781" s="11" t="s">
        <v>3671</v>
      </c>
      <c r="F1781" s="4">
        <v>6000</v>
      </c>
      <c r="G1781" s="3">
        <v>2014</v>
      </c>
      <c r="H1781" s="3" t="s">
        <v>21</v>
      </c>
      <c r="I1781" s="12"/>
      <c r="J1781" s="3">
        <v>228</v>
      </c>
      <c r="K1781" s="3" t="str">
        <f>IF(VLOOKUP(D1781,'Resources Final'!A:C,3,FALSE)=0,"",VLOOKUP(D1781,'Resources Final'!A:C,3,FALSE))</f>
        <v/>
      </c>
      <c r="L1781" s="3" t="str">
        <f>IF(VLOOKUP(D1781,'Resources Final'!A:D,4,FALSE)=0,"",VLOOKUP(D1781,'Resources Final'!A:D,4,FALSE))</f>
        <v>Y</v>
      </c>
      <c r="M1781" s="3" t="str">
        <f>IF(VLOOKUP(D1781,'Resources Final'!A:E,5,FALSE)=0,"",VLOOKUP(D1781,'Resources Final'!A:E,5,FALSE))</f>
        <v/>
      </c>
      <c r="N1781" s="7" t="str">
        <f>IF(VLOOKUP(D1781,'Resources Final'!A:F,6,FALSE)=0,"",VLOOKUP(D1781,'Resources Final'!A:F,6,FALSE))</f>
        <v/>
      </c>
      <c r="O1781" s="3" t="str">
        <f>IF(VLOOKUP(D1781,'Resources Final'!A:G,7,FALSE)=0,"",VLOOKUP(D1781,'Resources Final'!A:G,7,FALSE))</f>
        <v/>
      </c>
    </row>
    <row r="1782" spans="1:15" x14ac:dyDescent="0.2">
      <c r="A1782" s="11">
        <v>990</v>
      </c>
      <c r="B1782" s="11" t="str">
        <f t="shared" si="39"/>
        <v>Charles G. Koch Charitable Foundation_Trinity College201413000</v>
      </c>
      <c r="C1782" s="11" t="s">
        <v>19</v>
      </c>
      <c r="D1782" s="11" t="s">
        <v>3682</v>
      </c>
      <c r="E1782" s="11" t="s">
        <v>3682</v>
      </c>
      <c r="F1782" s="4">
        <v>13000</v>
      </c>
      <c r="G1782" s="3">
        <v>2014</v>
      </c>
      <c r="H1782" s="3" t="s">
        <v>21</v>
      </c>
      <c r="I1782" s="12"/>
      <c r="J1782" s="3">
        <v>229</v>
      </c>
      <c r="K1782" s="3" t="str">
        <f>IF(VLOOKUP(D1782,'Resources Final'!A:C,3,FALSE)=0,"",VLOOKUP(D1782,'Resources Final'!A:C,3,FALSE))</f>
        <v/>
      </c>
      <c r="L1782" s="3" t="str">
        <f>IF(VLOOKUP(D1782,'Resources Final'!A:D,4,FALSE)=0,"",VLOOKUP(D1782,'Resources Final'!A:D,4,FALSE))</f>
        <v>Y</v>
      </c>
      <c r="M1782" s="3" t="str">
        <f>IF(VLOOKUP(D1782,'Resources Final'!A:E,5,FALSE)=0,"",VLOOKUP(D1782,'Resources Final'!A:E,5,FALSE))</f>
        <v/>
      </c>
      <c r="N1782" s="7" t="str">
        <f>IF(VLOOKUP(D1782,'Resources Final'!A:F,6,FALSE)=0,"",VLOOKUP(D1782,'Resources Final'!A:F,6,FALSE))</f>
        <v/>
      </c>
      <c r="O1782" s="3" t="str">
        <f>IF(VLOOKUP(D1782,'Resources Final'!A:G,7,FALSE)=0,"",VLOOKUP(D1782,'Resources Final'!A:G,7,FALSE))</f>
        <v/>
      </c>
    </row>
    <row r="1783" spans="1:15" x14ac:dyDescent="0.2">
      <c r="A1783" s="11">
        <v>990</v>
      </c>
      <c r="B1783" s="11" t="str">
        <f t="shared" si="39"/>
        <v>Charles G. Koch Charitable Foundation_Troy University Foundation2014298500</v>
      </c>
      <c r="C1783" s="11" t="s">
        <v>19</v>
      </c>
      <c r="D1783" s="11" t="s">
        <v>3687</v>
      </c>
      <c r="E1783" s="11" t="s">
        <v>3687</v>
      </c>
      <c r="F1783" s="4">
        <v>298500</v>
      </c>
      <c r="G1783" s="3">
        <v>2014</v>
      </c>
      <c r="H1783" s="3" t="s">
        <v>21</v>
      </c>
      <c r="I1783" s="12"/>
      <c r="J1783" s="3">
        <v>230</v>
      </c>
      <c r="K1783" s="3" t="str">
        <f>IF(VLOOKUP(D1783,'Resources Final'!A:C,3,FALSE)=0,"",VLOOKUP(D1783,'Resources Final'!A:C,3,FALSE))</f>
        <v/>
      </c>
      <c r="L1783" s="3" t="str">
        <f>IF(VLOOKUP(D1783,'Resources Final'!A:D,4,FALSE)=0,"",VLOOKUP(D1783,'Resources Final'!A:D,4,FALSE))</f>
        <v>Y</v>
      </c>
      <c r="M1783" s="3" t="str">
        <f>IF(VLOOKUP(D1783,'Resources Final'!A:E,5,FALSE)=0,"",VLOOKUP(D1783,'Resources Final'!A:E,5,FALSE))</f>
        <v/>
      </c>
      <c r="N1783" s="7" t="str">
        <f>IF(VLOOKUP(D1783,'Resources Final'!A:F,6,FALSE)=0,"",VLOOKUP(D1783,'Resources Final'!A:F,6,FALSE))</f>
        <v/>
      </c>
      <c r="O1783" s="3" t="str">
        <f>IF(VLOOKUP(D1783,'Resources Final'!A:G,7,FALSE)=0,"",VLOOKUP(D1783,'Resources Final'!A:G,7,FALSE))</f>
        <v/>
      </c>
    </row>
    <row r="1784" spans="1:15" x14ac:dyDescent="0.2">
      <c r="A1784" s="11">
        <v>990</v>
      </c>
      <c r="B1784" s="11" t="str">
        <f t="shared" si="39"/>
        <v>Charles G. Koch Charitable Foundation_University Enterprises Corporation201410500</v>
      </c>
      <c r="C1784" s="11" t="s">
        <v>19</v>
      </c>
      <c r="D1784" s="11" t="s">
        <v>3716</v>
      </c>
      <c r="E1784" s="11" t="s">
        <v>3716</v>
      </c>
      <c r="F1784" s="4">
        <v>10500</v>
      </c>
      <c r="G1784" s="3">
        <v>2014</v>
      </c>
      <c r="H1784" s="3" t="s">
        <v>21</v>
      </c>
      <c r="I1784" s="12"/>
      <c r="J1784" s="3">
        <v>231</v>
      </c>
      <c r="K1784" s="3" t="str">
        <f>IF(VLOOKUP(D1784,'Resources Final'!A:C,3,FALSE)=0,"",VLOOKUP(D1784,'Resources Final'!A:C,3,FALSE))</f>
        <v/>
      </c>
      <c r="L1784" s="3" t="str">
        <f>IF(VLOOKUP(D1784,'Resources Final'!A:D,4,FALSE)=0,"",VLOOKUP(D1784,'Resources Final'!A:D,4,FALSE))</f>
        <v>Y</v>
      </c>
      <c r="M1784" s="3" t="str">
        <f>IF(VLOOKUP(D1784,'Resources Final'!A:E,5,FALSE)=0,"",VLOOKUP(D1784,'Resources Final'!A:E,5,FALSE))</f>
        <v/>
      </c>
      <c r="N1784" s="7" t="str">
        <f>IF(VLOOKUP(D1784,'Resources Final'!A:F,6,FALSE)=0,"",VLOOKUP(D1784,'Resources Final'!A:F,6,FALSE))</f>
        <v/>
      </c>
      <c r="O1784" s="3" t="str">
        <f>IF(VLOOKUP(D1784,'Resources Final'!A:G,7,FALSE)=0,"",VLOOKUP(D1784,'Resources Final'!A:G,7,FALSE))</f>
        <v/>
      </c>
    </row>
    <row r="1785" spans="1:15" x14ac:dyDescent="0.2">
      <c r="A1785" s="11">
        <v>990</v>
      </c>
      <c r="B1785" s="11" t="str">
        <f t="shared" si="39"/>
        <v>Charles G. Koch Charitable Foundation_University of Arizona Foundation201423500</v>
      </c>
      <c r="C1785" s="11" t="s">
        <v>19</v>
      </c>
      <c r="D1785" s="11" t="s">
        <v>3732</v>
      </c>
      <c r="E1785" s="11" t="s">
        <v>3731</v>
      </c>
      <c r="F1785" s="4">
        <v>23500</v>
      </c>
      <c r="G1785" s="3">
        <v>2014</v>
      </c>
      <c r="H1785" s="3" t="s">
        <v>21</v>
      </c>
      <c r="I1785" s="12"/>
      <c r="J1785" s="3">
        <v>232</v>
      </c>
      <c r="K1785" s="3" t="str">
        <f>IF(VLOOKUP(D1785,'Resources Final'!A:C,3,FALSE)=0,"",VLOOKUP(D1785,'Resources Final'!A:C,3,FALSE))</f>
        <v/>
      </c>
      <c r="L1785" s="3" t="str">
        <f>IF(VLOOKUP(D1785,'Resources Final'!A:D,4,FALSE)=0,"",VLOOKUP(D1785,'Resources Final'!A:D,4,FALSE))</f>
        <v>Y</v>
      </c>
      <c r="M1785" s="3" t="str">
        <f>IF(VLOOKUP(D1785,'Resources Final'!A:E,5,FALSE)=0,"",VLOOKUP(D1785,'Resources Final'!A:E,5,FALSE))</f>
        <v/>
      </c>
      <c r="N1785" s="7" t="str">
        <f>IF(VLOOKUP(D1785,'Resources Final'!A:F,6,FALSE)=0,"",VLOOKUP(D1785,'Resources Final'!A:F,6,FALSE))</f>
        <v/>
      </c>
      <c r="O1785" s="3" t="str">
        <f>IF(VLOOKUP(D1785,'Resources Final'!A:G,7,FALSE)=0,"",VLOOKUP(D1785,'Resources Final'!A:G,7,FALSE))</f>
        <v/>
      </c>
    </row>
    <row r="1786" spans="1:15" x14ac:dyDescent="0.2">
      <c r="A1786" s="11">
        <v>990</v>
      </c>
      <c r="B1786" s="11" t="str">
        <f t="shared" si="39"/>
        <v>Charles G. Koch Charitable Foundation_University of Arkansas Foundation201430000</v>
      </c>
      <c r="C1786" s="11" t="s">
        <v>19</v>
      </c>
      <c r="D1786" s="11" t="s">
        <v>3735</v>
      </c>
      <c r="E1786" s="11" t="s">
        <v>3733</v>
      </c>
      <c r="F1786" s="4">
        <v>30000</v>
      </c>
      <c r="G1786" s="3">
        <v>2014</v>
      </c>
      <c r="H1786" s="3" t="s">
        <v>21</v>
      </c>
      <c r="I1786" s="12"/>
      <c r="J1786" s="3">
        <v>233</v>
      </c>
      <c r="K1786" s="3" t="str">
        <f>IF(VLOOKUP(D1786,'Resources Final'!A:C,3,FALSE)=0,"",VLOOKUP(D1786,'Resources Final'!A:C,3,FALSE))</f>
        <v/>
      </c>
      <c r="L1786" s="3" t="str">
        <f>IF(VLOOKUP(D1786,'Resources Final'!A:D,4,FALSE)=0,"",VLOOKUP(D1786,'Resources Final'!A:D,4,FALSE))</f>
        <v>Y</v>
      </c>
      <c r="M1786" s="3" t="str">
        <f>IF(VLOOKUP(D1786,'Resources Final'!A:E,5,FALSE)=0,"",VLOOKUP(D1786,'Resources Final'!A:E,5,FALSE))</f>
        <v/>
      </c>
      <c r="N1786" s="7" t="str">
        <f>IF(VLOOKUP(D1786,'Resources Final'!A:F,6,FALSE)=0,"",VLOOKUP(D1786,'Resources Final'!A:F,6,FALSE))</f>
        <v/>
      </c>
      <c r="O1786" s="3" t="str">
        <f>IF(VLOOKUP(D1786,'Resources Final'!A:G,7,FALSE)=0,"",VLOOKUP(D1786,'Resources Final'!A:G,7,FALSE))</f>
        <v/>
      </c>
    </row>
    <row r="1787" spans="1:15" x14ac:dyDescent="0.2">
      <c r="A1787" s="11">
        <v>990</v>
      </c>
      <c r="B1787" s="11" t="str">
        <f t="shared" si="39"/>
        <v>Charles G. Koch Charitable Foundation_University of California - Irvine201410000</v>
      </c>
      <c r="C1787" s="11" t="s">
        <v>19</v>
      </c>
      <c r="D1787" s="11" t="s">
        <v>3738</v>
      </c>
      <c r="E1787" s="11" t="s">
        <v>3021</v>
      </c>
      <c r="F1787" s="4">
        <v>10000</v>
      </c>
      <c r="G1787" s="3">
        <v>2014</v>
      </c>
      <c r="H1787" s="3" t="s">
        <v>21</v>
      </c>
      <c r="I1787" s="12"/>
      <c r="J1787" s="3">
        <v>234</v>
      </c>
      <c r="K1787" s="3" t="str">
        <f>IF(VLOOKUP(D1787,'Resources Final'!A:C,3,FALSE)=0,"",VLOOKUP(D1787,'Resources Final'!A:C,3,FALSE))</f>
        <v/>
      </c>
      <c r="L1787" s="3" t="str">
        <f>IF(VLOOKUP(D1787,'Resources Final'!A:D,4,FALSE)=0,"",VLOOKUP(D1787,'Resources Final'!A:D,4,FALSE))</f>
        <v>Y</v>
      </c>
      <c r="M1787" s="3" t="str">
        <f>IF(VLOOKUP(D1787,'Resources Final'!A:E,5,FALSE)=0,"",VLOOKUP(D1787,'Resources Final'!A:E,5,FALSE))</f>
        <v/>
      </c>
      <c r="N1787" s="7" t="str">
        <f>IF(VLOOKUP(D1787,'Resources Final'!A:F,6,FALSE)=0,"",VLOOKUP(D1787,'Resources Final'!A:F,6,FALSE))</f>
        <v/>
      </c>
      <c r="O1787" s="3" t="str">
        <f>IF(VLOOKUP(D1787,'Resources Final'!A:G,7,FALSE)=0,"",VLOOKUP(D1787,'Resources Final'!A:G,7,FALSE))</f>
        <v/>
      </c>
    </row>
    <row r="1788" spans="1:15" x14ac:dyDescent="0.2">
      <c r="A1788" s="11">
        <v>990</v>
      </c>
      <c r="B1788" s="11" t="str">
        <f t="shared" si="39"/>
        <v>Charles G. Koch Charitable Foundation_University of Central Arkansas Foundation20146500</v>
      </c>
      <c r="C1788" s="11" t="s">
        <v>19</v>
      </c>
      <c r="D1788" s="11" t="s">
        <v>3745</v>
      </c>
      <c r="E1788" s="11" t="s">
        <v>3746</v>
      </c>
      <c r="F1788" s="4">
        <v>6500</v>
      </c>
      <c r="G1788" s="3">
        <v>2014</v>
      </c>
      <c r="H1788" s="3" t="s">
        <v>21</v>
      </c>
      <c r="I1788" s="12"/>
      <c r="J1788" s="3">
        <v>235</v>
      </c>
      <c r="K1788" s="3" t="str">
        <f>IF(VLOOKUP(D1788,'Resources Final'!A:C,3,FALSE)=0,"",VLOOKUP(D1788,'Resources Final'!A:C,3,FALSE))</f>
        <v/>
      </c>
      <c r="L1788" s="3" t="str">
        <f>IF(VLOOKUP(D1788,'Resources Final'!A:D,4,FALSE)=0,"",VLOOKUP(D1788,'Resources Final'!A:D,4,FALSE))</f>
        <v>Y</v>
      </c>
      <c r="M1788" s="3" t="str">
        <f>IF(VLOOKUP(D1788,'Resources Final'!A:E,5,FALSE)=0,"",VLOOKUP(D1788,'Resources Final'!A:E,5,FALSE))</f>
        <v/>
      </c>
      <c r="N1788" s="7" t="str">
        <f>IF(VLOOKUP(D1788,'Resources Final'!A:F,6,FALSE)=0,"",VLOOKUP(D1788,'Resources Final'!A:F,6,FALSE))</f>
        <v/>
      </c>
      <c r="O1788" s="3" t="str">
        <f>IF(VLOOKUP(D1788,'Resources Final'!A:G,7,FALSE)=0,"",VLOOKUP(D1788,'Resources Final'!A:G,7,FALSE))</f>
        <v/>
      </c>
    </row>
    <row r="1789" spans="1:15" x14ac:dyDescent="0.2">
      <c r="A1789" s="11">
        <v>990</v>
      </c>
      <c r="B1789" s="11" t="str">
        <f t="shared" si="39"/>
        <v>Charles G. Koch Charitable Foundation_University of Chicago20145000</v>
      </c>
      <c r="C1789" s="11" t="s">
        <v>19</v>
      </c>
      <c r="D1789" s="11" t="s">
        <v>376</v>
      </c>
      <c r="E1789" s="11" t="s">
        <v>376</v>
      </c>
      <c r="F1789" s="4">
        <v>5000</v>
      </c>
      <c r="G1789" s="3">
        <v>2014</v>
      </c>
      <c r="H1789" s="3" t="s">
        <v>21</v>
      </c>
      <c r="I1789" s="12"/>
      <c r="J1789" s="3">
        <v>236</v>
      </c>
      <c r="K1789" s="3" t="str">
        <f>IF(VLOOKUP(D1789,'Resources Final'!A:C,3,FALSE)=0,"",VLOOKUP(D1789,'Resources Final'!A:C,3,FALSE))</f>
        <v/>
      </c>
      <c r="L1789" s="3" t="str">
        <f>IF(VLOOKUP(D1789,'Resources Final'!A:D,4,FALSE)=0,"",VLOOKUP(D1789,'Resources Final'!A:D,4,FALSE))</f>
        <v>Y</v>
      </c>
      <c r="M1789" s="3" t="str">
        <f>IF(VLOOKUP(D1789,'Resources Final'!A:E,5,FALSE)=0,"",VLOOKUP(D1789,'Resources Final'!A:E,5,FALSE))</f>
        <v/>
      </c>
      <c r="N1789" s="7" t="str">
        <f>IF(VLOOKUP(D1789,'Resources Final'!A:F,6,FALSE)=0,"",VLOOKUP(D1789,'Resources Final'!A:F,6,FALSE))</f>
        <v/>
      </c>
      <c r="O1789" s="3" t="str">
        <f>IF(VLOOKUP(D1789,'Resources Final'!A:G,7,FALSE)=0,"",VLOOKUP(D1789,'Resources Final'!A:G,7,FALSE))</f>
        <v/>
      </c>
    </row>
    <row r="1790" spans="1:15" x14ac:dyDescent="0.2">
      <c r="A1790" s="11">
        <v>990</v>
      </c>
      <c r="B1790" s="11" t="str">
        <f t="shared" si="39"/>
        <v>Charles G. Koch Charitable Foundation_University of Colorado Foundation20146000</v>
      </c>
      <c r="C1790" s="11" t="s">
        <v>19</v>
      </c>
      <c r="D1790" s="11" t="s">
        <v>3752</v>
      </c>
      <c r="E1790" s="11" t="s">
        <v>3752</v>
      </c>
      <c r="F1790" s="4">
        <v>6000</v>
      </c>
      <c r="G1790" s="3">
        <v>2014</v>
      </c>
      <c r="H1790" s="3" t="s">
        <v>21</v>
      </c>
      <c r="I1790" s="12"/>
      <c r="J1790" s="3">
        <v>237</v>
      </c>
      <c r="K1790" s="3" t="str">
        <f>IF(VLOOKUP(D1790,'Resources Final'!A:C,3,FALSE)=0,"",VLOOKUP(D1790,'Resources Final'!A:C,3,FALSE))</f>
        <v/>
      </c>
      <c r="L1790" s="3" t="str">
        <f>IF(VLOOKUP(D1790,'Resources Final'!A:D,4,FALSE)=0,"",VLOOKUP(D1790,'Resources Final'!A:D,4,FALSE))</f>
        <v>Y</v>
      </c>
      <c r="M1790" s="3" t="str">
        <f>IF(VLOOKUP(D1790,'Resources Final'!A:E,5,FALSE)=0,"",VLOOKUP(D1790,'Resources Final'!A:E,5,FALSE))</f>
        <v/>
      </c>
      <c r="N1790" s="7" t="str">
        <f>IF(VLOOKUP(D1790,'Resources Final'!A:F,6,FALSE)=0,"",VLOOKUP(D1790,'Resources Final'!A:F,6,FALSE))</f>
        <v/>
      </c>
      <c r="O1790" s="3" t="str">
        <f>IF(VLOOKUP(D1790,'Resources Final'!A:G,7,FALSE)=0,"",VLOOKUP(D1790,'Resources Final'!A:G,7,FALSE))</f>
        <v/>
      </c>
    </row>
    <row r="1791" spans="1:15" x14ac:dyDescent="0.2">
      <c r="A1791" s="11">
        <v>990</v>
      </c>
      <c r="B1791" s="11" t="str">
        <f t="shared" si="39"/>
        <v>Charles G. Koch Charitable Foundation_University of Connecticut20142500</v>
      </c>
      <c r="C1791" s="11" t="s">
        <v>19</v>
      </c>
      <c r="D1791" s="11" t="s">
        <v>3753</v>
      </c>
      <c r="E1791" s="11" t="s">
        <v>3753</v>
      </c>
      <c r="F1791" s="4">
        <v>2500</v>
      </c>
      <c r="G1791" s="3">
        <v>2014</v>
      </c>
      <c r="H1791" s="3" t="s">
        <v>21</v>
      </c>
      <c r="I1791" s="12"/>
      <c r="J1791" s="3">
        <v>238</v>
      </c>
      <c r="K1791" s="3" t="str">
        <f>IF(VLOOKUP(D1791,'Resources Final'!A:C,3,FALSE)=0,"",VLOOKUP(D1791,'Resources Final'!A:C,3,FALSE))</f>
        <v/>
      </c>
      <c r="L1791" s="3" t="str">
        <f>IF(VLOOKUP(D1791,'Resources Final'!A:D,4,FALSE)=0,"",VLOOKUP(D1791,'Resources Final'!A:D,4,FALSE))</f>
        <v>Y</v>
      </c>
      <c r="M1791" s="3" t="str">
        <f>IF(VLOOKUP(D1791,'Resources Final'!A:E,5,FALSE)=0,"",VLOOKUP(D1791,'Resources Final'!A:E,5,FALSE))</f>
        <v/>
      </c>
      <c r="N1791" s="7" t="str">
        <f>IF(VLOOKUP(D1791,'Resources Final'!A:F,6,FALSE)=0,"",VLOOKUP(D1791,'Resources Final'!A:F,6,FALSE))</f>
        <v/>
      </c>
      <c r="O1791" s="3" t="str">
        <f>IF(VLOOKUP(D1791,'Resources Final'!A:G,7,FALSE)=0,"",VLOOKUP(D1791,'Resources Final'!A:G,7,FALSE))</f>
        <v/>
      </c>
    </row>
    <row r="1792" spans="1:15" x14ac:dyDescent="0.2">
      <c r="A1792" s="11">
        <v>990</v>
      </c>
      <c r="B1792" s="11" t="str">
        <f t="shared" si="39"/>
        <v>Charles G. Koch Charitable Foundation_University of Dallas201416000</v>
      </c>
      <c r="C1792" s="11" t="s">
        <v>19</v>
      </c>
      <c r="D1792" s="11" t="s">
        <v>3754</v>
      </c>
      <c r="E1792" s="11" t="s">
        <v>3754</v>
      </c>
      <c r="F1792" s="4">
        <v>16000</v>
      </c>
      <c r="G1792" s="3">
        <v>2014</v>
      </c>
      <c r="H1792" s="3" t="s">
        <v>21</v>
      </c>
      <c r="I1792" s="12"/>
      <c r="J1792" s="3">
        <v>239</v>
      </c>
      <c r="K1792" s="3" t="str">
        <f>IF(VLOOKUP(D1792,'Resources Final'!A:C,3,FALSE)=0,"",VLOOKUP(D1792,'Resources Final'!A:C,3,FALSE))</f>
        <v/>
      </c>
      <c r="L1792" s="3" t="str">
        <f>IF(VLOOKUP(D1792,'Resources Final'!A:D,4,FALSE)=0,"",VLOOKUP(D1792,'Resources Final'!A:D,4,FALSE))</f>
        <v>Y</v>
      </c>
      <c r="M1792" s="3" t="str">
        <f>IF(VLOOKUP(D1792,'Resources Final'!A:E,5,FALSE)=0,"",VLOOKUP(D1792,'Resources Final'!A:E,5,FALSE))</f>
        <v/>
      </c>
      <c r="N1792" s="7" t="str">
        <f>IF(VLOOKUP(D1792,'Resources Final'!A:F,6,FALSE)=0,"",VLOOKUP(D1792,'Resources Final'!A:F,6,FALSE))</f>
        <v/>
      </c>
      <c r="O1792" s="3" t="str">
        <f>IF(VLOOKUP(D1792,'Resources Final'!A:G,7,FALSE)=0,"",VLOOKUP(D1792,'Resources Final'!A:G,7,FALSE))</f>
        <v/>
      </c>
    </row>
    <row r="1793" spans="1:15" x14ac:dyDescent="0.2">
      <c r="A1793" s="11">
        <v>990</v>
      </c>
      <c r="B1793" s="11" t="str">
        <f t="shared" si="39"/>
        <v>Charles G. Koch Charitable Foundation_University of Dayton201420000</v>
      </c>
      <c r="C1793" s="11" t="s">
        <v>19</v>
      </c>
      <c r="D1793" s="11" t="s">
        <v>3755</v>
      </c>
      <c r="E1793" s="11" t="s">
        <v>3755</v>
      </c>
      <c r="F1793" s="4">
        <v>20000</v>
      </c>
      <c r="G1793" s="3">
        <v>2014</v>
      </c>
      <c r="H1793" s="3" t="s">
        <v>21</v>
      </c>
      <c r="I1793" s="12"/>
      <c r="J1793" s="3">
        <v>240</v>
      </c>
      <c r="K1793" s="3" t="str">
        <f>IF(VLOOKUP(D1793,'Resources Final'!A:C,3,FALSE)=0,"",VLOOKUP(D1793,'Resources Final'!A:C,3,FALSE))</f>
        <v/>
      </c>
      <c r="L1793" s="3" t="str">
        <f>IF(VLOOKUP(D1793,'Resources Final'!A:D,4,FALSE)=0,"",VLOOKUP(D1793,'Resources Final'!A:D,4,FALSE))</f>
        <v>Y</v>
      </c>
      <c r="M1793" s="3" t="str">
        <f>IF(VLOOKUP(D1793,'Resources Final'!A:E,5,FALSE)=0,"",VLOOKUP(D1793,'Resources Final'!A:E,5,FALSE))</f>
        <v/>
      </c>
      <c r="N1793" s="7" t="str">
        <f>IF(VLOOKUP(D1793,'Resources Final'!A:F,6,FALSE)=0,"",VLOOKUP(D1793,'Resources Final'!A:F,6,FALSE))</f>
        <v/>
      </c>
      <c r="O1793" s="3" t="str">
        <f>IF(VLOOKUP(D1793,'Resources Final'!A:G,7,FALSE)=0,"",VLOOKUP(D1793,'Resources Final'!A:G,7,FALSE))</f>
        <v/>
      </c>
    </row>
    <row r="1794" spans="1:15" x14ac:dyDescent="0.2">
      <c r="A1794" s="11">
        <v>990</v>
      </c>
      <c r="B1794" s="11" t="str">
        <f t="shared" si="39"/>
        <v>Charles G. Koch Charitable Foundation_University of Georgia20149000</v>
      </c>
      <c r="C1794" s="11" t="s">
        <v>19</v>
      </c>
      <c r="D1794" s="11" t="s">
        <v>3757</v>
      </c>
      <c r="E1794" s="11" t="s">
        <v>3757</v>
      </c>
      <c r="F1794" s="4">
        <v>9000</v>
      </c>
      <c r="G1794" s="3">
        <v>2014</v>
      </c>
      <c r="H1794" s="3" t="s">
        <v>21</v>
      </c>
      <c r="I1794" s="12"/>
      <c r="J1794" s="3">
        <v>241</v>
      </c>
      <c r="K1794" s="3" t="str">
        <f>IF(VLOOKUP(D1794,'Resources Final'!A:C,3,FALSE)=0,"",VLOOKUP(D1794,'Resources Final'!A:C,3,FALSE))</f>
        <v/>
      </c>
      <c r="L1794" s="3" t="str">
        <f>IF(VLOOKUP(D1794,'Resources Final'!A:D,4,FALSE)=0,"",VLOOKUP(D1794,'Resources Final'!A:D,4,FALSE))</f>
        <v>Y</v>
      </c>
      <c r="M1794" s="3" t="str">
        <f>IF(VLOOKUP(D1794,'Resources Final'!A:E,5,FALSE)=0,"",VLOOKUP(D1794,'Resources Final'!A:E,5,FALSE))</f>
        <v/>
      </c>
      <c r="N1794" s="7" t="str">
        <f>IF(VLOOKUP(D1794,'Resources Final'!A:F,6,FALSE)=0,"",VLOOKUP(D1794,'Resources Final'!A:F,6,FALSE))</f>
        <v/>
      </c>
      <c r="O1794" s="3" t="str">
        <f>IF(VLOOKUP(D1794,'Resources Final'!A:G,7,FALSE)=0,"",VLOOKUP(D1794,'Resources Final'!A:G,7,FALSE))</f>
        <v/>
      </c>
    </row>
    <row r="1795" spans="1:15" x14ac:dyDescent="0.2">
      <c r="A1795" s="11">
        <v>990</v>
      </c>
      <c r="B1795" s="11" t="str">
        <f t="shared" si="39"/>
        <v>Charles G. Koch Charitable Foundation_University of Kentucky2014119500</v>
      </c>
      <c r="C1795" s="11" t="s">
        <v>19</v>
      </c>
      <c r="D1795" s="11" t="s">
        <v>3766</v>
      </c>
      <c r="E1795" s="11" t="s">
        <v>3766</v>
      </c>
      <c r="F1795" s="4">
        <v>119500</v>
      </c>
      <c r="G1795" s="3">
        <v>2014</v>
      </c>
      <c r="H1795" s="3" t="s">
        <v>21</v>
      </c>
      <c r="I1795" s="12"/>
      <c r="J1795" s="3">
        <v>242</v>
      </c>
      <c r="K1795" s="3" t="str">
        <f>IF(VLOOKUP(D1795,'Resources Final'!A:C,3,FALSE)=0,"",VLOOKUP(D1795,'Resources Final'!A:C,3,FALSE))</f>
        <v/>
      </c>
      <c r="L1795" s="3" t="str">
        <f>IF(VLOOKUP(D1795,'Resources Final'!A:D,4,FALSE)=0,"",VLOOKUP(D1795,'Resources Final'!A:D,4,FALSE))</f>
        <v>Y</v>
      </c>
      <c r="M1795" s="3" t="str">
        <f>IF(VLOOKUP(D1795,'Resources Final'!A:E,5,FALSE)=0,"",VLOOKUP(D1795,'Resources Final'!A:E,5,FALSE))</f>
        <v/>
      </c>
      <c r="N1795" s="7" t="str">
        <f>IF(VLOOKUP(D1795,'Resources Final'!A:F,6,FALSE)=0,"",VLOOKUP(D1795,'Resources Final'!A:F,6,FALSE))</f>
        <v/>
      </c>
      <c r="O1795" s="3" t="str">
        <f>IF(VLOOKUP(D1795,'Resources Final'!A:G,7,FALSE)=0,"",VLOOKUP(D1795,'Resources Final'!A:G,7,FALSE))</f>
        <v/>
      </c>
    </row>
    <row r="1796" spans="1:15" x14ac:dyDescent="0.2">
      <c r="A1796" s="11">
        <v>990</v>
      </c>
      <c r="B1796" s="11" t="str">
        <f t="shared" si="39"/>
        <v>Charles G. Koch Charitable Foundation_University of Louisville College of Business201418500</v>
      </c>
      <c r="C1796" s="11" t="s">
        <v>19</v>
      </c>
      <c r="D1796" s="11" t="s">
        <v>3770</v>
      </c>
      <c r="E1796" s="11" t="s">
        <v>3769</v>
      </c>
      <c r="F1796" s="4">
        <v>18500</v>
      </c>
      <c r="G1796" s="3">
        <v>2014</v>
      </c>
      <c r="H1796" s="3" t="s">
        <v>21</v>
      </c>
      <c r="I1796" s="12"/>
      <c r="J1796" s="3">
        <v>243</v>
      </c>
      <c r="K1796" s="3" t="str">
        <f>IF(VLOOKUP(D1796,'Resources Final'!A:C,3,FALSE)=0,"",VLOOKUP(D1796,'Resources Final'!A:C,3,FALSE))</f>
        <v/>
      </c>
      <c r="L1796" s="3" t="str">
        <f>IF(VLOOKUP(D1796,'Resources Final'!A:D,4,FALSE)=0,"",VLOOKUP(D1796,'Resources Final'!A:D,4,FALSE))</f>
        <v>Y</v>
      </c>
      <c r="M1796" s="3" t="str">
        <f>IF(VLOOKUP(D1796,'Resources Final'!A:E,5,FALSE)=0,"",VLOOKUP(D1796,'Resources Final'!A:E,5,FALSE))</f>
        <v/>
      </c>
      <c r="N1796" s="7" t="str">
        <f>IF(VLOOKUP(D1796,'Resources Final'!A:F,6,FALSE)=0,"",VLOOKUP(D1796,'Resources Final'!A:F,6,FALSE))</f>
        <v/>
      </c>
      <c r="O1796" s="3" t="str">
        <f>IF(VLOOKUP(D1796,'Resources Final'!A:G,7,FALSE)=0,"",VLOOKUP(D1796,'Resources Final'!A:G,7,FALSE))</f>
        <v/>
      </c>
    </row>
    <row r="1797" spans="1:15" x14ac:dyDescent="0.2">
      <c r="A1797" s="11">
        <v>990</v>
      </c>
      <c r="B1797" s="11" t="str">
        <f t="shared" si="39"/>
        <v>Charles G. Koch Charitable Foundation_University of Maine - Machias20145000</v>
      </c>
      <c r="C1797" s="11" t="s">
        <v>19</v>
      </c>
      <c r="D1797" s="11" t="s">
        <v>3772</v>
      </c>
      <c r="E1797" s="11" t="s">
        <v>3773</v>
      </c>
      <c r="F1797" s="4">
        <v>5000</v>
      </c>
      <c r="G1797" s="3">
        <v>2014</v>
      </c>
      <c r="H1797" s="3" t="s">
        <v>21</v>
      </c>
      <c r="I1797" s="12"/>
      <c r="J1797" s="3">
        <v>244</v>
      </c>
      <c r="K1797" s="3" t="str">
        <f>IF(VLOOKUP(D1797,'Resources Final'!A:C,3,FALSE)=0,"",VLOOKUP(D1797,'Resources Final'!A:C,3,FALSE))</f>
        <v/>
      </c>
      <c r="L1797" s="3" t="str">
        <f>IF(VLOOKUP(D1797,'Resources Final'!A:D,4,FALSE)=0,"",VLOOKUP(D1797,'Resources Final'!A:D,4,FALSE))</f>
        <v>Y</v>
      </c>
      <c r="M1797" s="3" t="str">
        <f>IF(VLOOKUP(D1797,'Resources Final'!A:E,5,FALSE)=0,"",VLOOKUP(D1797,'Resources Final'!A:E,5,FALSE))</f>
        <v/>
      </c>
      <c r="N1797" s="7" t="str">
        <f>IF(VLOOKUP(D1797,'Resources Final'!A:F,6,FALSE)=0,"",VLOOKUP(D1797,'Resources Final'!A:F,6,FALSE))</f>
        <v/>
      </c>
      <c r="O1797" s="3" t="str">
        <f>IF(VLOOKUP(D1797,'Resources Final'!A:G,7,FALSE)=0,"",VLOOKUP(D1797,'Resources Final'!A:G,7,FALSE))</f>
        <v/>
      </c>
    </row>
    <row r="1798" spans="1:15" x14ac:dyDescent="0.2">
      <c r="A1798" s="11">
        <v>990</v>
      </c>
      <c r="B1798" s="11" t="str">
        <f t="shared" si="39"/>
        <v>Charles G. Koch Charitable Foundation_University of Maryland - Baltimore County201413500</v>
      </c>
      <c r="C1798" s="11" t="s">
        <v>19</v>
      </c>
      <c r="D1798" s="11" t="s">
        <v>3780</v>
      </c>
      <c r="E1798" s="11" t="s">
        <v>3779</v>
      </c>
      <c r="F1798" s="4">
        <v>13500</v>
      </c>
      <c r="G1798" s="3">
        <v>2014</v>
      </c>
      <c r="H1798" s="3" t="s">
        <v>21</v>
      </c>
      <c r="I1798" s="12"/>
      <c r="J1798" s="3">
        <v>245</v>
      </c>
      <c r="K1798" s="3" t="str">
        <f>IF(VLOOKUP(D1798,'Resources Final'!A:C,3,FALSE)=0,"",VLOOKUP(D1798,'Resources Final'!A:C,3,FALSE))</f>
        <v/>
      </c>
      <c r="L1798" s="3" t="str">
        <f>IF(VLOOKUP(D1798,'Resources Final'!A:D,4,FALSE)=0,"",VLOOKUP(D1798,'Resources Final'!A:D,4,FALSE))</f>
        <v>Y</v>
      </c>
      <c r="M1798" s="3" t="str">
        <f>IF(VLOOKUP(D1798,'Resources Final'!A:E,5,FALSE)=0,"",VLOOKUP(D1798,'Resources Final'!A:E,5,FALSE))</f>
        <v/>
      </c>
      <c r="N1798" s="7" t="str">
        <f>IF(VLOOKUP(D1798,'Resources Final'!A:F,6,FALSE)=0,"",VLOOKUP(D1798,'Resources Final'!A:F,6,FALSE))</f>
        <v/>
      </c>
      <c r="O1798" s="3" t="str">
        <f>IF(VLOOKUP(D1798,'Resources Final'!A:G,7,FALSE)=0,"",VLOOKUP(D1798,'Resources Final'!A:G,7,FALSE))</f>
        <v/>
      </c>
    </row>
    <row r="1799" spans="1:15" x14ac:dyDescent="0.2">
      <c r="A1799" s="11">
        <v>990</v>
      </c>
      <c r="B1799" s="11" t="str">
        <f t="shared" si="39"/>
        <v>Charles G. Koch Charitable Foundation_University of Minnesota - Duluth20146500</v>
      </c>
      <c r="C1799" s="11" t="s">
        <v>19</v>
      </c>
      <c r="D1799" s="11" t="s">
        <v>3785</v>
      </c>
      <c r="E1799" s="11" t="s">
        <v>3025</v>
      </c>
      <c r="F1799" s="4">
        <v>6500</v>
      </c>
      <c r="G1799" s="3">
        <v>2014</v>
      </c>
      <c r="H1799" s="3" t="s">
        <v>21</v>
      </c>
      <c r="I1799" s="12"/>
      <c r="J1799" s="3">
        <v>246</v>
      </c>
      <c r="K1799" s="3" t="str">
        <f>IF(VLOOKUP(D1799,'Resources Final'!A:C,3,FALSE)=0,"",VLOOKUP(D1799,'Resources Final'!A:C,3,FALSE))</f>
        <v/>
      </c>
      <c r="L1799" s="3" t="str">
        <f>IF(VLOOKUP(D1799,'Resources Final'!A:D,4,FALSE)=0,"",VLOOKUP(D1799,'Resources Final'!A:D,4,FALSE))</f>
        <v>Y</v>
      </c>
      <c r="M1799" s="3" t="str">
        <f>IF(VLOOKUP(D1799,'Resources Final'!A:E,5,FALSE)=0,"",VLOOKUP(D1799,'Resources Final'!A:E,5,FALSE))</f>
        <v/>
      </c>
      <c r="N1799" s="7" t="str">
        <f>IF(VLOOKUP(D1799,'Resources Final'!A:F,6,FALSE)=0,"",VLOOKUP(D1799,'Resources Final'!A:F,6,FALSE))</f>
        <v/>
      </c>
      <c r="O1799" s="3" t="str">
        <f>IF(VLOOKUP(D1799,'Resources Final'!A:G,7,FALSE)=0,"",VLOOKUP(D1799,'Resources Final'!A:G,7,FALSE))</f>
        <v/>
      </c>
    </row>
    <row r="1800" spans="1:15" x14ac:dyDescent="0.2">
      <c r="A1800" s="11">
        <v>990</v>
      </c>
      <c r="B1800" s="11" t="str">
        <f t="shared" si="39"/>
        <v>Charles G. Koch Charitable Foundation_University of Mississippi2014-4136</v>
      </c>
      <c r="C1800" s="11" t="s">
        <v>19</v>
      </c>
      <c r="D1800" s="11" t="s">
        <v>3786</v>
      </c>
      <c r="E1800" s="11" t="s">
        <v>3786</v>
      </c>
      <c r="F1800" s="4">
        <v>-4136</v>
      </c>
      <c r="G1800" s="3">
        <v>2014</v>
      </c>
      <c r="H1800" s="3" t="s">
        <v>21</v>
      </c>
      <c r="I1800" s="12"/>
      <c r="J1800" s="3">
        <v>247</v>
      </c>
      <c r="K1800" s="3" t="str">
        <f>IF(VLOOKUP(D1800,'Resources Final'!A:C,3,FALSE)=0,"",VLOOKUP(D1800,'Resources Final'!A:C,3,FALSE))</f>
        <v/>
      </c>
      <c r="L1800" s="3" t="str">
        <f>IF(VLOOKUP(D1800,'Resources Final'!A:D,4,FALSE)=0,"",VLOOKUP(D1800,'Resources Final'!A:D,4,FALSE))</f>
        <v>Y</v>
      </c>
      <c r="M1800" s="3" t="str">
        <f>IF(VLOOKUP(D1800,'Resources Final'!A:E,5,FALSE)=0,"",VLOOKUP(D1800,'Resources Final'!A:E,5,FALSE))</f>
        <v/>
      </c>
      <c r="N1800" s="7" t="str">
        <f>IF(VLOOKUP(D1800,'Resources Final'!A:F,6,FALSE)=0,"",VLOOKUP(D1800,'Resources Final'!A:F,6,FALSE))</f>
        <v/>
      </c>
      <c r="O1800" s="3" t="str">
        <f>IF(VLOOKUP(D1800,'Resources Final'!A:G,7,FALSE)=0,"",VLOOKUP(D1800,'Resources Final'!A:G,7,FALSE))</f>
        <v/>
      </c>
    </row>
    <row r="1801" spans="1:15" x14ac:dyDescent="0.2">
      <c r="A1801" s="11">
        <v>990</v>
      </c>
      <c r="B1801" s="11" t="str">
        <f t="shared" si="39"/>
        <v>Charles G. Koch Charitable Foundation_University of Missouri - Columbia Political Science Department201436000</v>
      </c>
      <c r="C1801" s="11" t="s">
        <v>19</v>
      </c>
      <c r="D1801" s="11" t="s">
        <v>3790</v>
      </c>
      <c r="E1801" s="11" t="s">
        <v>3787</v>
      </c>
      <c r="F1801" s="4">
        <v>36000</v>
      </c>
      <c r="G1801" s="3">
        <v>2014</v>
      </c>
      <c r="H1801" s="3" t="s">
        <v>21</v>
      </c>
      <c r="I1801" s="12"/>
      <c r="J1801" s="3">
        <v>248</v>
      </c>
      <c r="K1801" s="3" t="str">
        <f>IF(VLOOKUP(D1801,'Resources Final'!A:C,3,FALSE)=0,"",VLOOKUP(D1801,'Resources Final'!A:C,3,FALSE))</f>
        <v/>
      </c>
      <c r="L1801" s="3" t="str">
        <f>IF(VLOOKUP(D1801,'Resources Final'!A:D,4,FALSE)=0,"",VLOOKUP(D1801,'Resources Final'!A:D,4,FALSE))</f>
        <v>Y</v>
      </c>
      <c r="M1801" s="3" t="str">
        <f>IF(VLOOKUP(D1801,'Resources Final'!A:E,5,FALSE)=0,"",VLOOKUP(D1801,'Resources Final'!A:E,5,FALSE))</f>
        <v/>
      </c>
      <c r="N1801" s="7" t="str">
        <f>IF(VLOOKUP(D1801,'Resources Final'!A:F,6,FALSE)=0,"",VLOOKUP(D1801,'Resources Final'!A:F,6,FALSE))</f>
        <v/>
      </c>
      <c r="O1801" s="3" t="str">
        <f>IF(VLOOKUP(D1801,'Resources Final'!A:G,7,FALSE)=0,"",VLOOKUP(D1801,'Resources Final'!A:G,7,FALSE))</f>
        <v/>
      </c>
    </row>
    <row r="1802" spans="1:15" x14ac:dyDescent="0.2">
      <c r="A1802" s="11">
        <v>990</v>
      </c>
      <c r="B1802" s="11" t="str">
        <f t="shared" si="39"/>
        <v>Charles G. Koch Charitable Foundation_University of Nevada - Reno20146000</v>
      </c>
      <c r="C1802" s="11" t="s">
        <v>19</v>
      </c>
      <c r="D1802" s="11" t="s">
        <v>3794</v>
      </c>
      <c r="E1802" s="11" t="s">
        <v>3793</v>
      </c>
      <c r="F1802" s="4">
        <v>6000</v>
      </c>
      <c r="G1802" s="3">
        <v>2014</v>
      </c>
      <c r="H1802" s="3" t="s">
        <v>21</v>
      </c>
      <c r="I1802" s="12"/>
      <c r="J1802" s="3">
        <v>249</v>
      </c>
      <c r="K1802" s="3" t="str">
        <f>IF(VLOOKUP(D1802,'Resources Final'!A:C,3,FALSE)=0,"",VLOOKUP(D1802,'Resources Final'!A:C,3,FALSE))</f>
        <v/>
      </c>
      <c r="L1802" s="3" t="str">
        <f>IF(VLOOKUP(D1802,'Resources Final'!A:D,4,FALSE)=0,"",VLOOKUP(D1802,'Resources Final'!A:D,4,FALSE))</f>
        <v>Y</v>
      </c>
      <c r="M1802" s="3" t="str">
        <f>IF(VLOOKUP(D1802,'Resources Final'!A:E,5,FALSE)=0,"",VLOOKUP(D1802,'Resources Final'!A:E,5,FALSE))</f>
        <v/>
      </c>
      <c r="N1802" s="7" t="str">
        <f>IF(VLOOKUP(D1802,'Resources Final'!A:F,6,FALSE)=0,"",VLOOKUP(D1802,'Resources Final'!A:F,6,FALSE))</f>
        <v/>
      </c>
      <c r="O1802" s="3" t="str">
        <f>IF(VLOOKUP(D1802,'Resources Final'!A:G,7,FALSE)=0,"",VLOOKUP(D1802,'Resources Final'!A:G,7,FALSE))</f>
        <v/>
      </c>
    </row>
    <row r="1803" spans="1:15" x14ac:dyDescent="0.2">
      <c r="A1803" s="11">
        <v>990</v>
      </c>
      <c r="B1803" s="11" t="str">
        <f t="shared" si="39"/>
        <v>Charles G. Koch Charitable Foundation_University of New Orleans Foundation201415000</v>
      </c>
      <c r="C1803" s="11" t="s">
        <v>19</v>
      </c>
      <c r="D1803" s="11" t="s">
        <v>3798</v>
      </c>
      <c r="E1803" s="11" t="s">
        <v>3799</v>
      </c>
      <c r="F1803" s="4">
        <v>15000</v>
      </c>
      <c r="G1803" s="3">
        <v>2014</v>
      </c>
      <c r="H1803" s="3" t="s">
        <v>21</v>
      </c>
      <c r="I1803" s="12"/>
      <c r="J1803" s="3">
        <v>250</v>
      </c>
      <c r="K1803" s="3" t="str">
        <f>IF(VLOOKUP(D1803,'Resources Final'!A:C,3,FALSE)=0,"",VLOOKUP(D1803,'Resources Final'!A:C,3,FALSE))</f>
        <v/>
      </c>
      <c r="L1803" s="3" t="str">
        <f>IF(VLOOKUP(D1803,'Resources Final'!A:D,4,FALSE)=0,"",VLOOKUP(D1803,'Resources Final'!A:D,4,FALSE))</f>
        <v>Y</v>
      </c>
      <c r="M1803" s="3" t="str">
        <f>IF(VLOOKUP(D1803,'Resources Final'!A:E,5,FALSE)=0,"",VLOOKUP(D1803,'Resources Final'!A:E,5,FALSE))</f>
        <v/>
      </c>
      <c r="N1803" s="7" t="str">
        <f>IF(VLOOKUP(D1803,'Resources Final'!A:F,6,FALSE)=0,"",VLOOKUP(D1803,'Resources Final'!A:F,6,FALSE))</f>
        <v/>
      </c>
      <c r="O1803" s="3" t="str">
        <f>IF(VLOOKUP(D1803,'Resources Final'!A:G,7,FALSE)=0,"",VLOOKUP(D1803,'Resources Final'!A:G,7,FALSE))</f>
        <v/>
      </c>
    </row>
    <row r="1804" spans="1:15" x14ac:dyDescent="0.2">
      <c r="A1804" s="11">
        <v>990</v>
      </c>
      <c r="B1804" s="11" t="str">
        <f t="shared" si="39"/>
        <v>Charles G. Koch Charitable Foundation_University of North Carolina - Chapel Hill2014139100</v>
      </c>
      <c r="C1804" s="11" t="s">
        <v>19</v>
      </c>
      <c r="D1804" s="11" t="s">
        <v>3803</v>
      </c>
      <c r="E1804" s="11" t="s">
        <v>3802</v>
      </c>
      <c r="F1804" s="4">
        <v>139100</v>
      </c>
      <c r="G1804" s="3">
        <v>2014</v>
      </c>
      <c r="H1804" s="3" t="s">
        <v>21</v>
      </c>
      <c r="I1804" s="12"/>
      <c r="J1804" s="3">
        <v>251</v>
      </c>
      <c r="K1804" s="3" t="str">
        <f>IF(VLOOKUP(D1804,'Resources Final'!A:C,3,FALSE)=0,"",VLOOKUP(D1804,'Resources Final'!A:C,3,FALSE))</f>
        <v/>
      </c>
      <c r="L1804" s="3" t="str">
        <f>IF(VLOOKUP(D1804,'Resources Final'!A:D,4,FALSE)=0,"",VLOOKUP(D1804,'Resources Final'!A:D,4,FALSE))</f>
        <v>Y</v>
      </c>
      <c r="M1804" s="3" t="str">
        <f>IF(VLOOKUP(D1804,'Resources Final'!A:E,5,FALSE)=0,"",VLOOKUP(D1804,'Resources Final'!A:E,5,FALSE))</f>
        <v/>
      </c>
      <c r="N1804" s="7" t="str">
        <f>IF(VLOOKUP(D1804,'Resources Final'!A:F,6,FALSE)=0,"",VLOOKUP(D1804,'Resources Final'!A:F,6,FALSE))</f>
        <v/>
      </c>
      <c r="O1804" s="3" t="str">
        <f>IF(VLOOKUP(D1804,'Resources Final'!A:G,7,FALSE)=0,"",VLOOKUP(D1804,'Resources Final'!A:G,7,FALSE))</f>
        <v/>
      </c>
    </row>
    <row r="1805" spans="1:15" x14ac:dyDescent="0.2">
      <c r="A1805" s="11">
        <v>990</v>
      </c>
      <c r="B1805" s="11" t="str">
        <f t="shared" si="39"/>
        <v>Charles G. Koch Charitable Foundation_University of North Texas20143000</v>
      </c>
      <c r="C1805" s="11" t="s">
        <v>19</v>
      </c>
      <c r="D1805" s="11" t="s">
        <v>3807</v>
      </c>
      <c r="E1805" s="11" t="s">
        <v>3807</v>
      </c>
      <c r="F1805" s="4">
        <v>3000</v>
      </c>
      <c r="G1805" s="3">
        <v>2014</v>
      </c>
      <c r="H1805" s="3" t="s">
        <v>21</v>
      </c>
      <c r="I1805" s="12"/>
      <c r="J1805" s="3">
        <v>252</v>
      </c>
      <c r="K1805" s="3" t="str">
        <f>IF(VLOOKUP(D1805,'Resources Final'!A:C,3,FALSE)=0,"",VLOOKUP(D1805,'Resources Final'!A:C,3,FALSE))</f>
        <v/>
      </c>
      <c r="L1805" s="3" t="str">
        <f>IF(VLOOKUP(D1805,'Resources Final'!A:D,4,FALSE)=0,"",VLOOKUP(D1805,'Resources Final'!A:D,4,FALSE))</f>
        <v>Y</v>
      </c>
      <c r="M1805" s="3" t="str">
        <f>IF(VLOOKUP(D1805,'Resources Final'!A:E,5,FALSE)=0,"",VLOOKUP(D1805,'Resources Final'!A:E,5,FALSE))</f>
        <v/>
      </c>
      <c r="N1805" s="7" t="str">
        <f>IF(VLOOKUP(D1805,'Resources Final'!A:F,6,FALSE)=0,"",VLOOKUP(D1805,'Resources Final'!A:F,6,FALSE))</f>
        <v/>
      </c>
      <c r="O1805" s="3" t="str">
        <f>IF(VLOOKUP(D1805,'Resources Final'!A:G,7,FALSE)=0,"",VLOOKUP(D1805,'Resources Final'!A:G,7,FALSE))</f>
        <v/>
      </c>
    </row>
    <row r="1806" spans="1:15" x14ac:dyDescent="0.2">
      <c r="A1806" s="11">
        <v>990</v>
      </c>
      <c r="B1806" s="11" t="str">
        <f t="shared" si="39"/>
        <v>Charles G. Koch Charitable Foundation_University of Notre Dame201460000</v>
      </c>
      <c r="C1806" s="11" t="s">
        <v>19</v>
      </c>
      <c r="D1806" s="11" t="s">
        <v>3808</v>
      </c>
      <c r="E1806" s="11" t="s">
        <v>3808</v>
      </c>
      <c r="F1806" s="4">
        <v>60000</v>
      </c>
      <c r="G1806" s="3">
        <v>2014</v>
      </c>
      <c r="H1806" s="3" t="s">
        <v>21</v>
      </c>
      <c r="I1806" s="12"/>
      <c r="J1806" s="3">
        <v>253</v>
      </c>
      <c r="K1806" s="3" t="str">
        <f>IF(VLOOKUP(D1806,'Resources Final'!A:C,3,FALSE)=0,"",VLOOKUP(D1806,'Resources Final'!A:C,3,FALSE))</f>
        <v/>
      </c>
      <c r="L1806" s="3" t="str">
        <f>IF(VLOOKUP(D1806,'Resources Final'!A:D,4,FALSE)=0,"",VLOOKUP(D1806,'Resources Final'!A:D,4,FALSE))</f>
        <v>Y</v>
      </c>
      <c r="M1806" s="3" t="str">
        <f>IF(VLOOKUP(D1806,'Resources Final'!A:E,5,FALSE)=0,"",VLOOKUP(D1806,'Resources Final'!A:E,5,FALSE))</f>
        <v/>
      </c>
      <c r="N1806" s="7" t="str">
        <f>IF(VLOOKUP(D1806,'Resources Final'!A:F,6,FALSE)=0,"",VLOOKUP(D1806,'Resources Final'!A:F,6,FALSE))</f>
        <v/>
      </c>
      <c r="O1806" s="3" t="str">
        <f>IF(VLOOKUP(D1806,'Resources Final'!A:G,7,FALSE)=0,"",VLOOKUP(D1806,'Resources Final'!A:G,7,FALSE))</f>
        <v/>
      </c>
    </row>
    <row r="1807" spans="1:15" x14ac:dyDescent="0.2">
      <c r="A1807" s="11">
        <v>990</v>
      </c>
      <c r="B1807" s="11" t="str">
        <f t="shared" si="39"/>
        <v>Charles G. Koch Charitable Foundation_University of Oklahoma20143000</v>
      </c>
      <c r="C1807" s="11" t="s">
        <v>19</v>
      </c>
      <c r="D1807" s="11" t="s">
        <v>3809</v>
      </c>
      <c r="E1807" s="11" t="s">
        <v>3809</v>
      </c>
      <c r="F1807" s="4">
        <v>3000</v>
      </c>
      <c r="G1807" s="3">
        <v>2014</v>
      </c>
      <c r="H1807" s="3" t="s">
        <v>21</v>
      </c>
      <c r="I1807" s="12"/>
      <c r="J1807" s="3">
        <v>254</v>
      </c>
      <c r="K1807" s="3" t="str">
        <f>IF(VLOOKUP(D1807,'Resources Final'!A:C,3,FALSE)=0,"",VLOOKUP(D1807,'Resources Final'!A:C,3,FALSE))</f>
        <v/>
      </c>
      <c r="L1807" s="3" t="str">
        <f>IF(VLOOKUP(D1807,'Resources Final'!A:D,4,FALSE)=0,"",VLOOKUP(D1807,'Resources Final'!A:D,4,FALSE))</f>
        <v>Y</v>
      </c>
      <c r="M1807" s="3" t="str">
        <f>IF(VLOOKUP(D1807,'Resources Final'!A:E,5,FALSE)=0,"",VLOOKUP(D1807,'Resources Final'!A:E,5,FALSE))</f>
        <v/>
      </c>
      <c r="N1807" s="7" t="str">
        <f>IF(VLOOKUP(D1807,'Resources Final'!A:F,6,FALSE)=0,"",VLOOKUP(D1807,'Resources Final'!A:F,6,FALSE))</f>
        <v/>
      </c>
      <c r="O1807" s="3" t="str">
        <f>IF(VLOOKUP(D1807,'Resources Final'!A:G,7,FALSE)=0,"",VLOOKUP(D1807,'Resources Final'!A:G,7,FALSE))</f>
        <v/>
      </c>
    </row>
    <row r="1808" spans="1:15" x14ac:dyDescent="0.2">
      <c r="A1808" s="11">
        <v>990</v>
      </c>
      <c r="B1808" s="11" t="str">
        <f t="shared" si="39"/>
        <v>Charles G. Koch Charitable Foundation_University of Pittsburgh20145000</v>
      </c>
      <c r="C1808" s="11" t="s">
        <v>19</v>
      </c>
      <c r="D1808" s="11" t="s">
        <v>3810</v>
      </c>
      <c r="E1808" s="11" t="s">
        <v>3810</v>
      </c>
      <c r="F1808" s="4">
        <v>5000</v>
      </c>
      <c r="G1808" s="3">
        <v>2014</v>
      </c>
      <c r="H1808" s="3" t="s">
        <v>21</v>
      </c>
      <c r="I1808" s="12"/>
      <c r="J1808" s="3">
        <v>255</v>
      </c>
      <c r="K1808" s="3" t="str">
        <f>IF(VLOOKUP(D1808,'Resources Final'!A:C,3,FALSE)=0,"",VLOOKUP(D1808,'Resources Final'!A:C,3,FALSE))</f>
        <v/>
      </c>
      <c r="L1808" s="3" t="str">
        <f>IF(VLOOKUP(D1808,'Resources Final'!A:D,4,FALSE)=0,"",VLOOKUP(D1808,'Resources Final'!A:D,4,FALSE))</f>
        <v>Y</v>
      </c>
      <c r="M1808" s="3" t="str">
        <f>IF(VLOOKUP(D1808,'Resources Final'!A:E,5,FALSE)=0,"",VLOOKUP(D1808,'Resources Final'!A:E,5,FALSE))</f>
        <v/>
      </c>
      <c r="N1808" s="7" t="str">
        <f>IF(VLOOKUP(D1808,'Resources Final'!A:F,6,FALSE)=0,"",VLOOKUP(D1808,'Resources Final'!A:F,6,FALSE))</f>
        <v/>
      </c>
      <c r="O1808" s="3" t="str">
        <f>IF(VLOOKUP(D1808,'Resources Final'!A:G,7,FALSE)=0,"",VLOOKUP(D1808,'Resources Final'!A:G,7,FALSE))</f>
        <v/>
      </c>
    </row>
    <row r="1809" spans="1:15" x14ac:dyDescent="0.2">
      <c r="A1809" s="11">
        <v>990</v>
      </c>
      <c r="B1809" s="11" t="str">
        <f t="shared" si="39"/>
        <v>Charles G. Koch Charitable Foundation_University of Richmond201412300</v>
      </c>
      <c r="C1809" s="11" t="s">
        <v>19</v>
      </c>
      <c r="D1809" s="11" t="s">
        <v>3811</v>
      </c>
      <c r="E1809" s="11" t="s">
        <v>3811</v>
      </c>
      <c r="F1809" s="4">
        <v>12300</v>
      </c>
      <c r="G1809" s="3">
        <v>2014</v>
      </c>
      <c r="H1809" s="3" t="s">
        <v>21</v>
      </c>
      <c r="I1809" s="12"/>
      <c r="J1809" s="3">
        <v>256</v>
      </c>
      <c r="K1809" s="3" t="str">
        <f>IF(VLOOKUP(D1809,'Resources Final'!A:C,3,FALSE)=0,"",VLOOKUP(D1809,'Resources Final'!A:C,3,FALSE))</f>
        <v/>
      </c>
      <c r="L1809" s="3" t="str">
        <f>IF(VLOOKUP(D1809,'Resources Final'!A:D,4,FALSE)=0,"",VLOOKUP(D1809,'Resources Final'!A:D,4,FALSE))</f>
        <v>Y</v>
      </c>
      <c r="M1809" s="3" t="str">
        <f>IF(VLOOKUP(D1809,'Resources Final'!A:E,5,FALSE)=0,"",VLOOKUP(D1809,'Resources Final'!A:E,5,FALSE))</f>
        <v/>
      </c>
      <c r="N1809" s="7" t="str">
        <f>IF(VLOOKUP(D1809,'Resources Final'!A:F,6,FALSE)=0,"",VLOOKUP(D1809,'Resources Final'!A:F,6,FALSE))</f>
        <v/>
      </c>
      <c r="O1809" s="3" t="str">
        <f>IF(VLOOKUP(D1809,'Resources Final'!A:G,7,FALSE)=0,"",VLOOKUP(D1809,'Resources Final'!A:G,7,FALSE))</f>
        <v/>
      </c>
    </row>
    <row r="1810" spans="1:15" x14ac:dyDescent="0.2">
      <c r="A1810" s="11">
        <v>990</v>
      </c>
      <c r="B1810" s="11" t="str">
        <f t="shared" si="39"/>
        <v>Charles G. Koch Charitable Foundation_University of San Diego201414200</v>
      </c>
      <c r="C1810" s="11" t="s">
        <v>19</v>
      </c>
      <c r="D1810" s="11" t="s">
        <v>3813</v>
      </c>
      <c r="E1810" s="11" t="s">
        <v>3813</v>
      </c>
      <c r="F1810" s="4">
        <v>14200</v>
      </c>
      <c r="G1810" s="3">
        <v>2014</v>
      </c>
      <c r="H1810" s="3" t="s">
        <v>21</v>
      </c>
      <c r="I1810" s="12"/>
      <c r="J1810" s="3">
        <v>257</v>
      </c>
      <c r="K1810" s="3" t="str">
        <f>IF(VLOOKUP(D1810,'Resources Final'!A:C,3,FALSE)=0,"",VLOOKUP(D1810,'Resources Final'!A:C,3,FALSE))</f>
        <v/>
      </c>
      <c r="L1810" s="3" t="str">
        <f>IF(VLOOKUP(D1810,'Resources Final'!A:D,4,FALSE)=0,"",VLOOKUP(D1810,'Resources Final'!A:D,4,FALSE))</f>
        <v>Y</v>
      </c>
      <c r="M1810" s="3" t="str">
        <f>IF(VLOOKUP(D1810,'Resources Final'!A:E,5,FALSE)=0,"",VLOOKUP(D1810,'Resources Final'!A:E,5,FALSE))</f>
        <v/>
      </c>
      <c r="N1810" s="7" t="str">
        <f>IF(VLOOKUP(D1810,'Resources Final'!A:F,6,FALSE)=0,"",VLOOKUP(D1810,'Resources Final'!A:F,6,FALSE))</f>
        <v/>
      </c>
      <c r="O1810" s="3" t="str">
        <f>IF(VLOOKUP(D1810,'Resources Final'!A:G,7,FALSE)=0,"",VLOOKUP(D1810,'Resources Final'!A:G,7,FALSE))</f>
        <v/>
      </c>
    </row>
    <row r="1811" spans="1:15" x14ac:dyDescent="0.2">
      <c r="A1811" s="11">
        <v>990</v>
      </c>
      <c r="B1811" s="11" t="str">
        <f t="shared" si="39"/>
        <v>Charles G. Koch Charitable Foundation_University of South Alabama20147000</v>
      </c>
      <c r="C1811" s="11" t="s">
        <v>19</v>
      </c>
      <c r="D1811" s="11" t="s">
        <v>3816</v>
      </c>
      <c r="E1811" s="11" t="s">
        <v>3816</v>
      </c>
      <c r="F1811" s="4">
        <v>7000</v>
      </c>
      <c r="G1811" s="3">
        <v>2014</v>
      </c>
      <c r="H1811" s="3" t="s">
        <v>21</v>
      </c>
      <c r="I1811" s="12"/>
      <c r="J1811" s="3">
        <v>258</v>
      </c>
      <c r="K1811" s="3" t="str">
        <f>IF(VLOOKUP(D1811,'Resources Final'!A:C,3,FALSE)=0,"",VLOOKUP(D1811,'Resources Final'!A:C,3,FALSE))</f>
        <v/>
      </c>
      <c r="L1811" s="3" t="str">
        <f>IF(VLOOKUP(D1811,'Resources Final'!A:D,4,FALSE)=0,"",VLOOKUP(D1811,'Resources Final'!A:D,4,FALSE))</f>
        <v>Y</v>
      </c>
      <c r="M1811" s="3" t="str">
        <f>IF(VLOOKUP(D1811,'Resources Final'!A:E,5,FALSE)=0,"",VLOOKUP(D1811,'Resources Final'!A:E,5,FALSE))</f>
        <v/>
      </c>
      <c r="N1811" s="7" t="str">
        <f>IF(VLOOKUP(D1811,'Resources Final'!A:F,6,FALSE)=0,"",VLOOKUP(D1811,'Resources Final'!A:F,6,FALSE))</f>
        <v/>
      </c>
      <c r="O1811" s="3" t="str">
        <f>IF(VLOOKUP(D1811,'Resources Final'!A:G,7,FALSE)=0,"",VLOOKUP(D1811,'Resources Final'!A:G,7,FALSE))</f>
        <v/>
      </c>
    </row>
    <row r="1812" spans="1:15" x14ac:dyDescent="0.2">
      <c r="A1812" s="11">
        <v>990</v>
      </c>
      <c r="B1812" s="11" t="str">
        <f t="shared" si="39"/>
        <v>Charles G. Koch Charitable Foundation_University of South Florida Foundation20143200</v>
      </c>
      <c r="C1812" s="11" t="s">
        <v>19</v>
      </c>
      <c r="D1812" s="11" t="s">
        <v>3818</v>
      </c>
      <c r="E1812" s="11" t="s">
        <v>3819</v>
      </c>
      <c r="F1812" s="4">
        <v>3200</v>
      </c>
      <c r="G1812" s="3">
        <v>2014</v>
      </c>
      <c r="H1812" s="3" t="s">
        <v>21</v>
      </c>
      <c r="I1812" s="12"/>
      <c r="J1812" s="3">
        <v>259</v>
      </c>
      <c r="K1812" s="3" t="str">
        <f>IF(VLOOKUP(D1812,'Resources Final'!A:C,3,FALSE)=0,"",VLOOKUP(D1812,'Resources Final'!A:C,3,FALSE))</f>
        <v/>
      </c>
      <c r="L1812" s="3" t="str">
        <f>IF(VLOOKUP(D1812,'Resources Final'!A:D,4,FALSE)=0,"",VLOOKUP(D1812,'Resources Final'!A:D,4,FALSE))</f>
        <v>Y</v>
      </c>
      <c r="M1812" s="3" t="str">
        <f>IF(VLOOKUP(D1812,'Resources Final'!A:E,5,FALSE)=0,"",VLOOKUP(D1812,'Resources Final'!A:E,5,FALSE))</f>
        <v/>
      </c>
      <c r="N1812" s="7" t="str">
        <f>IF(VLOOKUP(D1812,'Resources Final'!A:F,6,FALSE)=0,"",VLOOKUP(D1812,'Resources Final'!A:F,6,FALSE))</f>
        <v/>
      </c>
      <c r="O1812" s="3" t="str">
        <f>IF(VLOOKUP(D1812,'Resources Final'!A:G,7,FALSE)=0,"",VLOOKUP(D1812,'Resources Final'!A:G,7,FALSE))</f>
        <v/>
      </c>
    </row>
    <row r="1813" spans="1:15" x14ac:dyDescent="0.2">
      <c r="A1813" s="11">
        <v>990</v>
      </c>
      <c r="B1813" s="11" t="str">
        <f t="shared" si="39"/>
        <v>Charles G. Koch Charitable Foundation_University of St Thomas20146000</v>
      </c>
      <c r="C1813" s="11" t="s">
        <v>19</v>
      </c>
      <c r="D1813" s="11" t="s">
        <v>3821</v>
      </c>
      <c r="E1813" s="11" t="s">
        <v>3821</v>
      </c>
      <c r="F1813" s="4">
        <v>6000</v>
      </c>
      <c r="G1813" s="3">
        <v>2014</v>
      </c>
      <c r="H1813" s="3" t="s">
        <v>21</v>
      </c>
      <c r="I1813" s="12"/>
      <c r="J1813" s="3">
        <v>260</v>
      </c>
      <c r="K1813" s="3" t="str">
        <f>IF(VLOOKUP(D1813,'Resources Final'!A:C,3,FALSE)=0,"",VLOOKUP(D1813,'Resources Final'!A:C,3,FALSE))</f>
        <v/>
      </c>
      <c r="L1813" s="3" t="str">
        <f>IF(VLOOKUP(D1813,'Resources Final'!A:D,4,FALSE)=0,"",VLOOKUP(D1813,'Resources Final'!A:D,4,FALSE))</f>
        <v>Y</v>
      </c>
      <c r="M1813" s="3" t="str">
        <f>IF(VLOOKUP(D1813,'Resources Final'!A:E,5,FALSE)=0,"",VLOOKUP(D1813,'Resources Final'!A:E,5,FALSE))</f>
        <v/>
      </c>
      <c r="N1813" s="7" t="str">
        <f>IF(VLOOKUP(D1813,'Resources Final'!A:F,6,FALSE)=0,"",VLOOKUP(D1813,'Resources Final'!A:F,6,FALSE))</f>
        <v/>
      </c>
      <c r="O1813" s="3" t="str">
        <f>IF(VLOOKUP(D1813,'Resources Final'!A:G,7,FALSE)=0,"",VLOOKUP(D1813,'Resources Final'!A:G,7,FALSE))</f>
        <v/>
      </c>
    </row>
    <row r="1814" spans="1:15" x14ac:dyDescent="0.2">
      <c r="A1814" s="11">
        <v>990</v>
      </c>
      <c r="B1814" s="11" t="str">
        <f t="shared" si="39"/>
        <v>Charles G. Koch Charitable Foundation_University of Tampa20147000</v>
      </c>
      <c r="C1814" s="11" t="s">
        <v>19</v>
      </c>
      <c r="D1814" s="11" t="s">
        <v>3822</v>
      </c>
      <c r="E1814" s="11" t="s">
        <v>3822</v>
      </c>
      <c r="F1814" s="4">
        <v>7000</v>
      </c>
      <c r="G1814" s="3">
        <v>2014</v>
      </c>
      <c r="H1814" s="3" t="s">
        <v>21</v>
      </c>
      <c r="I1814" s="12"/>
      <c r="J1814" s="3">
        <v>261</v>
      </c>
      <c r="K1814" s="3" t="str">
        <f>IF(VLOOKUP(D1814,'Resources Final'!A:C,3,FALSE)=0,"",VLOOKUP(D1814,'Resources Final'!A:C,3,FALSE))</f>
        <v/>
      </c>
      <c r="L1814" s="3" t="str">
        <f>IF(VLOOKUP(D1814,'Resources Final'!A:D,4,FALSE)=0,"",VLOOKUP(D1814,'Resources Final'!A:D,4,FALSE))</f>
        <v>Y</v>
      </c>
      <c r="M1814" s="3" t="str">
        <f>IF(VLOOKUP(D1814,'Resources Final'!A:E,5,FALSE)=0,"",VLOOKUP(D1814,'Resources Final'!A:E,5,FALSE))</f>
        <v/>
      </c>
      <c r="N1814" s="7" t="str">
        <f>IF(VLOOKUP(D1814,'Resources Final'!A:F,6,FALSE)=0,"",VLOOKUP(D1814,'Resources Final'!A:F,6,FALSE))</f>
        <v/>
      </c>
      <c r="O1814" s="3" t="str">
        <f>IF(VLOOKUP(D1814,'Resources Final'!A:G,7,FALSE)=0,"",VLOOKUP(D1814,'Resources Final'!A:G,7,FALSE))</f>
        <v/>
      </c>
    </row>
    <row r="1815" spans="1:15" x14ac:dyDescent="0.2">
      <c r="A1815" s="11">
        <v>990</v>
      </c>
      <c r="B1815" s="11" t="str">
        <f t="shared" si="39"/>
        <v>Charles G. Koch Charitable Foundation_University of Tennessee - Knoxville20148000</v>
      </c>
      <c r="C1815" s="11" t="s">
        <v>19</v>
      </c>
      <c r="D1815" s="11" t="s">
        <v>3824</v>
      </c>
      <c r="E1815" s="11" t="s">
        <v>3823</v>
      </c>
      <c r="F1815" s="4">
        <v>8000</v>
      </c>
      <c r="G1815" s="3">
        <v>2014</v>
      </c>
      <c r="H1815" s="3" t="s">
        <v>21</v>
      </c>
      <c r="I1815" s="12"/>
      <c r="J1815" s="3">
        <v>262</v>
      </c>
      <c r="K1815" s="3" t="str">
        <f>IF(VLOOKUP(D1815,'Resources Final'!A:C,3,FALSE)=0,"",VLOOKUP(D1815,'Resources Final'!A:C,3,FALSE))</f>
        <v/>
      </c>
      <c r="L1815" s="3" t="str">
        <f>IF(VLOOKUP(D1815,'Resources Final'!A:D,4,FALSE)=0,"",VLOOKUP(D1815,'Resources Final'!A:D,4,FALSE))</f>
        <v>Y</v>
      </c>
      <c r="M1815" s="3" t="str">
        <f>IF(VLOOKUP(D1815,'Resources Final'!A:E,5,FALSE)=0,"",VLOOKUP(D1815,'Resources Final'!A:E,5,FALSE))</f>
        <v/>
      </c>
      <c r="N1815" s="7" t="str">
        <f>IF(VLOOKUP(D1815,'Resources Final'!A:F,6,FALSE)=0,"",VLOOKUP(D1815,'Resources Final'!A:F,6,FALSE))</f>
        <v/>
      </c>
      <c r="O1815" s="3" t="str">
        <f>IF(VLOOKUP(D1815,'Resources Final'!A:G,7,FALSE)=0,"",VLOOKUP(D1815,'Resources Final'!A:G,7,FALSE))</f>
        <v/>
      </c>
    </row>
    <row r="1816" spans="1:15" x14ac:dyDescent="0.2">
      <c r="A1816" s="11">
        <v>990</v>
      </c>
      <c r="B1816" s="11" t="str">
        <f t="shared" si="39"/>
        <v>Charles G. Koch Charitable Foundation_University of Texas - Austin20149208</v>
      </c>
      <c r="C1816" s="11" t="s">
        <v>19</v>
      </c>
      <c r="D1816" s="11" t="s">
        <v>3828</v>
      </c>
      <c r="E1816" s="11" t="s">
        <v>3827</v>
      </c>
      <c r="F1816" s="4">
        <v>9208</v>
      </c>
      <c r="G1816" s="3">
        <v>2014</v>
      </c>
      <c r="H1816" s="3" t="s">
        <v>21</v>
      </c>
      <c r="I1816" s="12"/>
      <c r="J1816" s="3">
        <v>263</v>
      </c>
      <c r="K1816" s="3" t="str">
        <f>IF(VLOOKUP(D1816,'Resources Final'!A:C,3,FALSE)=0,"",VLOOKUP(D1816,'Resources Final'!A:C,3,FALSE))</f>
        <v/>
      </c>
      <c r="L1816" s="3" t="str">
        <f>IF(VLOOKUP(D1816,'Resources Final'!A:D,4,FALSE)=0,"",VLOOKUP(D1816,'Resources Final'!A:D,4,FALSE))</f>
        <v>Y</v>
      </c>
      <c r="M1816" s="3" t="str">
        <f>IF(VLOOKUP(D1816,'Resources Final'!A:E,5,FALSE)=0,"",VLOOKUP(D1816,'Resources Final'!A:E,5,FALSE))</f>
        <v/>
      </c>
      <c r="N1816" s="7" t="str">
        <f>IF(VLOOKUP(D1816,'Resources Final'!A:F,6,FALSE)=0,"",VLOOKUP(D1816,'Resources Final'!A:F,6,FALSE))</f>
        <v/>
      </c>
      <c r="O1816" s="3" t="str">
        <f>IF(VLOOKUP(D1816,'Resources Final'!A:G,7,FALSE)=0,"",VLOOKUP(D1816,'Resources Final'!A:G,7,FALSE))</f>
        <v/>
      </c>
    </row>
    <row r="1817" spans="1:15" x14ac:dyDescent="0.2">
      <c r="A1817" s="11">
        <v>990</v>
      </c>
      <c r="B1817" s="11" t="str">
        <f t="shared" si="39"/>
        <v>Charles G. Koch Charitable Foundation_University of Tulsa20145000</v>
      </c>
      <c r="C1817" s="11" t="s">
        <v>19</v>
      </c>
      <c r="D1817" s="11" t="s">
        <v>3837</v>
      </c>
      <c r="E1817" s="11" t="s">
        <v>3837</v>
      </c>
      <c r="F1817" s="4">
        <v>5000</v>
      </c>
      <c r="G1817" s="3">
        <v>2014</v>
      </c>
      <c r="H1817" s="3" t="s">
        <v>21</v>
      </c>
      <c r="I1817" s="12"/>
      <c r="J1817" s="3">
        <v>264</v>
      </c>
      <c r="K1817" s="3" t="str">
        <f>IF(VLOOKUP(D1817,'Resources Final'!A:C,3,FALSE)=0,"",VLOOKUP(D1817,'Resources Final'!A:C,3,FALSE))</f>
        <v/>
      </c>
      <c r="L1817" s="3" t="str">
        <f>IF(VLOOKUP(D1817,'Resources Final'!A:D,4,FALSE)=0,"",VLOOKUP(D1817,'Resources Final'!A:D,4,FALSE))</f>
        <v>Y</v>
      </c>
      <c r="M1817" s="3" t="str">
        <f>IF(VLOOKUP(D1817,'Resources Final'!A:E,5,FALSE)=0,"",VLOOKUP(D1817,'Resources Final'!A:E,5,FALSE))</f>
        <v/>
      </c>
      <c r="N1817" s="7" t="str">
        <f>IF(VLOOKUP(D1817,'Resources Final'!A:F,6,FALSE)=0,"",VLOOKUP(D1817,'Resources Final'!A:F,6,FALSE))</f>
        <v/>
      </c>
      <c r="O1817" s="3" t="str">
        <f>IF(VLOOKUP(D1817,'Resources Final'!A:G,7,FALSE)=0,"",VLOOKUP(D1817,'Resources Final'!A:G,7,FALSE))</f>
        <v/>
      </c>
    </row>
    <row r="1818" spans="1:15" x14ac:dyDescent="0.2">
      <c r="A1818" s="11">
        <v>990</v>
      </c>
      <c r="B1818" s="11" t="str">
        <f t="shared" si="39"/>
        <v>Charles G. Koch Charitable Foundation_University of Virginia20145000</v>
      </c>
      <c r="C1818" s="11" t="s">
        <v>19</v>
      </c>
      <c r="D1818" s="11" t="s">
        <v>3012</v>
      </c>
      <c r="E1818" s="11" t="s">
        <v>3012</v>
      </c>
      <c r="F1818" s="4">
        <v>5000</v>
      </c>
      <c r="G1818" s="3">
        <v>2014</v>
      </c>
      <c r="H1818" s="3" t="s">
        <v>21</v>
      </c>
      <c r="I1818" s="12"/>
      <c r="J1818" s="3">
        <v>265</v>
      </c>
      <c r="K1818" s="3" t="str">
        <f>IF(VLOOKUP(D1818,'Resources Final'!A:C,3,FALSE)=0,"",VLOOKUP(D1818,'Resources Final'!A:C,3,FALSE))</f>
        <v/>
      </c>
      <c r="L1818" s="3" t="str">
        <f>IF(VLOOKUP(D1818,'Resources Final'!A:D,4,FALSE)=0,"",VLOOKUP(D1818,'Resources Final'!A:D,4,FALSE))</f>
        <v>Y</v>
      </c>
      <c r="M1818" s="3" t="str">
        <f>IF(VLOOKUP(D1818,'Resources Final'!A:E,5,FALSE)=0,"",VLOOKUP(D1818,'Resources Final'!A:E,5,FALSE))</f>
        <v/>
      </c>
      <c r="N1818" s="7" t="str">
        <f>IF(VLOOKUP(D1818,'Resources Final'!A:F,6,FALSE)=0,"",VLOOKUP(D1818,'Resources Final'!A:F,6,FALSE))</f>
        <v/>
      </c>
      <c r="O1818" s="3" t="str">
        <f>IF(VLOOKUP(D1818,'Resources Final'!A:G,7,FALSE)=0,"",VLOOKUP(D1818,'Resources Final'!A:G,7,FALSE))</f>
        <v/>
      </c>
    </row>
    <row r="1819" spans="1:15" x14ac:dyDescent="0.2">
      <c r="A1819" s="11">
        <v>990</v>
      </c>
      <c r="B1819" s="11" t="str">
        <f t="shared" si="39"/>
        <v>Charles G. Koch Charitable Foundation_University of Washington Campus2014-2003</v>
      </c>
      <c r="C1819" s="11" t="s">
        <v>19</v>
      </c>
      <c r="D1819" s="11" t="s">
        <v>3845</v>
      </c>
      <c r="E1819" s="11" t="s">
        <v>3845</v>
      </c>
      <c r="F1819" s="4">
        <v>-2003</v>
      </c>
      <c r="G1819" s="3">
        <v>2014</v>
      </c>
      <c r="H1819" s="3" t="s">
        <v>21</v>
      </c>
      <c r="I1819" s="12"/>
      <c r="J1819" s="3">
        <v>266</v>
      </c>
      <c r="K1819" s="3" t="str">
        <f>IF(VLOOKUP(D1819,'Resources Final'!A:C,3,FALSE)=0,"",VLOOKUP(D1819,'Resources Final'!A:C,3,FALSE))</f>
        <v/>
      </c>
      <c r="L1819" s="3" t="str">
        <f>IF(VLOOKUP(D1819,'Resources Final'!A:D,4,FALSE)=0,"",VLOOKUP(D1819,'Resources Final'!A:D,4,FALSE))</f>
        <v>Y</v>
      </c>
      <c r="M1819" s="3" t="str">
        <f>IF(VLOOKUP(D1819,'Resources Final'!A:E,5,FALSE)=0,"",VLOOKUP(D1819,'Resources Final'!A:E,5,FALSE))</f>
        <v/>
      </c>
      <c r="N1819" s="7" t="str">
        <f>IF(VLOOKUP(D1819,'Resources Final'!A:F,6,FALSE)=0,"",VLOOKUP(D1819,'Resources Final'!A:F,6,FALSE))</f>
        <v/>
      </c>
      <c r="O1819" s="3" t="str">
        <f>IF(VLOOKUP(D1819,'Resources Final'!A:G,7,FALSE)=0,"",VLOOKUP(D1819,'Resources Final'!A:G,7,FALSE))</f>
        <v/>
      </c>
    </row>
    <row r="1820" spans="1:15" x14ac:dyDescent="0.2">
      <c r="A1820" s="11">
        <v>990</v>
      </c>
      <c r="B1820" s="11" t="str">
        <f t="shared" si="39"/>
        <v>Charles G. Koch Charitable Foundation_University of West Florida Foundation20148000</v>
      </c>
      <c r="C1820" s="11" t="s">
        <v>19</v>
      </c>
      <c r="D1820" s="11" t="s">
        <v>3846</v>
      </c>
      <c r="E1820" s="11" t="s">
        <v>3846</v>
      </c>
      <c r="F1820" s="4">
        <v>8000</v>
      </c>
      <c r="G1820" s="3">
        <v>2014</v>
      </c>
      <c r="H1820" s="3" t="s">
        <v>21</v>
      </c>
      <c r="I1820" s="12"/>
      <c r="J1820" s="3">
        <v>267</v>
      </c>
      <c r="K1820" s="3" t="str">
        <f>IF(VLOOKUP(D1820,'Resources Final'!A:C,3,FALSE)=0,"",VLOOKUP(D1820,'Resources Final'!A:C,3,FALSE))</f>
        <v/>
      </c>
      <c r="L1820" s="3" t="str">
        <f>IF(VLOOKUP(D1820,'Resources Final'!A:D,4,FALSE)=0,"",VLOOKUP(D1820,'Resources Final'!A:D,4,FALSE))</f>
        <v>Y</v>
      </c>
      <c r="M1820" s="3" t="str">
        <f>IF(VLOOKUP(D1820,'Resources Final'!A:E,5,FALSE)=0,"",VLOOKUP(D1820,'Resources Final'!A:E,5,FALSE))</f>
        <v/>
      </c>
      <c r="N1820" s="7" t="str">
        <f>IF(VLOOKUP(D1820,'Resources Final'!A:F,6,FALSE)=0,"",VLOOKUP(D1820,'Resources Final'!A:F,6,FALSE))</f>
        <v/>
      </c>
      <c r="O1820" s="3" t="str">
        <f>IF(VLOOKUP(D1820,'Resources Final'!A:G,7,FALSE)=0,"",VLOOKUP(D1820,'Resources Final'!A:G,7,FALSE))</f>
        <v/>
      </c>
    </row>
    <row r="1821" spans="1:15" x14ac:dyDescent="0.2">
      <c r="A1821" s="11">
        <v>990</v>
      </c>
      <c r="B1821" s="11" t="str">
        <f t="shared" si="39"/>
        <v>Charles G. Koch Charitable Foundation_University of Wisconsin Foundation201499000</v>
      </c>
      <c r="C1821" s="11" t="s">
        <v>19</v>
      </c>
      <c r="D1821" s="11" t="s">
        <v>3851</v>
      </c>
      <c r="E1821" s="11" t="s">
        <v>3567</v>
      </c>
      <c r="F1821" s="4">
        <v>99000</v>
      </c>
      <c r="G1821" s="3">
        <v>2014</v>
      </c>
      <c r="H1821" s="3" t="s">
        <v>21</v>
      </c>
      <c r="I1821" s="12"/>
      <c r="J1821" s="3">
        <v>268</v>
      </c>
      <c r="K1821" s="3" t="str">
        <f>IF(VLOOKUP(D1821,'Resources Final'!A:C,3,FALSE)=0,"",VLOOKUP(D1821,'Resources Final'!A:C,3,FALSE))</f>
        <v/>
      </c>
      <c r="L1821" s="3" t="str">
        <f>IF(VLOOKUP(D1821,'Resources Final'!A:D,4,FALSE)=0,"",VLOOKUP(D1821,'Resources Final'!A:D,4,FALSE))</f>
        <v>Y</v>
      </c>
      <c r="M1821" s="3" t="str">
        <f>IF(VLOOKUP(D1821,'Resources Final'!A:E,5,FALSE)=0,"",VLOOKUP(D1821,'Resources Final'!A:E,5,FALSE))</f>
        <v/>
      </c>
      <c r="N1821" s="7" t="str">
        <f>IF(VLOOKUP(D1821,'Resources Final'!A:F,6,FALSE)=0,"",VLOOKUP(D1821,'Resources Final'!A:F,6,FALSE))</f>
        <v/>
      </c>
      <c r="O1821" s="3" t="str">
        <f>IF(VLOOKUP(D1821,'Resources Final'!A:G,7,FALSE)=0,"",VLOOKUP(D1821,'Resources Final'!A:G,7,FALSE))</f>
        <v/>
      </c>
    </row>
    <row r="1822" spans="1:15" x14ac:dyDescent="0.2">
      <c r="A1822" s="11">
        <v>990</v>
      </c>
      <c r="B1822" s="11" t="str">
        <f t="shared" si="39"/>
        <v>Charles G. Koch Charitable Foundation_Utah State University201465000</v>
      </c>
      <c r="C1822" s="11" t="s">
        <v>19</v>
      </c>
      <c r="D1822" s="11" t="s">
        <v>3861</v>
      </c>
      <c r="E1822" s="11" t="s">
        <v>3861</v>
      </c>
      <c r="F1822" s="4">
        <v>65000</v>
      </c>
      <c r="G1822" s="3">
        <v>2014</v>
      </c>
      <c r="H1822" s="3" t="s">
        <v>21</v>
      </c>
      <c r="I1822" s="12"/>
      <c r="J1822" s="3">
        <v>269</v>
      </c>
      <c r="K1822" s="3" t="str">
        <f>IF(VLOOKUP(D1822,'Resources Final'!A:C,3,FALSE)=0,"",VLOOKUP(D1822,'Resources Final'!A:C,3,FALSE))</f>
        <v/>
      </c>
      <c r="L1822" s="3" t="str">
        <f>IF(VLOOKUP(D1822,'Resources Final'!A:D,4,FALSE)=0,"",VLOOKUP(D1822,'Resources Final'!A:D,4,FALSE))</f>
        <v>Y</v>
      </c>
      <c r="M1822" s="3" t="str">
        <f>IF(VLOOKUP(D1822,'Resources Final'!A:E,5,FALSE)=0,"",VLOOKUP(D1822,'Resources Final'!A:E,5,FALSE))</f>
        <v/>
      </c>
      <c r="N1822" s="7" t="str">
        <f>IF(VLOOKUP(D1822,'Resources Final'!A:F,6,FALSE)=0,"",VLOOKUP(D1822,'Resources Final'!A:F,6,FALSE))</f>
        <v/>
      </c>
      <c r="O1822" s="3" t="str">
        <f>IF(VLOOKUP(D1822,'Resources Final'!A:G,7,FALSE)=0,"",VLOOKUP(D1822,'Resources Final'!A:G,7,FALSE))</f>
        <v/>
      </c>
    </row>
    <row r="1823" spans="1:15" x14ac:dyDescent="0.2">
      <c r="A1823" s="11">
        <v>990</v>
      </c>
      <c r="B1823" s="11" t="str">
        <f t="shared" si="39"/>
        <v>Charles G. Koch Charitable Foundation_Victims of Communism Memorial Foundation201465905</v>
      </c>
      <c r="C1823" s="11" t="s">
        <v>19</v>
      </c>
      <c r="D1823" s="11" t="s">
        <v>3890</v>
      </c>
      <c r="E1823" s="11" t="s">
        <v>3890</v>
      </c>
      <c r="F1823" s="4">
        <v>65905</v>
      </c>
      <c r="G1823" s="3">
        <v>2014</v>
      </c>
      <c r="H1823" s="3" t="s">
        <v>21</v>
      </c>
      <c r="I1823" s="12"/>
      <c r="J1823" s="3">
        <v>270</v>
      </c>
      <c r="K1823" s="3" t="str">
        <f>IF(VLOOKUP(D1823,'Resources Final'!A:C,3,FALSE)=0,"",VLOOKUP(D1823,'Resources Final'!A:C,3,FALSE))</f>
        <v/>
      </c>
      <c r="L1823" s="3" t="str">
        <f>IF(VLOOKUP(D1823,'Resources Final'!A:D,4,FALSE)=0,"",VLOOKUP(D1823,'Resources Final'!A:D,4,FALSE))</f>
        <v/>
      </c>
      <c r="M1823" s="3" t="str">
        <f>IF(VLOOKUP(D1823,'Resources Final'!A:E,5,FALSE)=0,"",VLOOKUP(D1823,'Resources Final'!A:E,5,FALSE))</f>
        <v/>
      </c>
      <c r="N1823" s="7" t="str">
        <f>IF(VLOOKUP(D1823,'Resources Final'!A:F,6,FALSE)=0,"",VLOOKUP(D1823,'Resources Final'!A:F,6,FALSE))</f>
        <v>https://www.sourcewatch.org/index.php/Victims_of_Communism_Memorial_Foundation</v>
      </c>
      <c r="O1823" s="3" t="str">
        <f>IF(VLOOKUP(D1823,'Resources Final'!A:G,7,FALSE)=0,"",VLOOKUP(D1823,'Resources Final'!A:G,7,FALSE))</f>
        <v>Sourcewatch</v>
      </c>
    </row>
    <row r="1824" spans="1:15" x14ac:dyDescent="0.2">
      <c r="A1824" s="11">
        <v>990</v>
      </c>
      <c r="B1824" s="11" t="str">
        <f t="shared" si="39"/>
        <v>Charles G. Koch Charitable Foundation_Virginia Military Institute Foundation201410500</v>
      </c>
      <c r="C1824" s="11" t="s">
        <v>19</v>
      </c>
      <c r="D1824" s="11" t="s">
        <v>3895</v>
      </c>
      <c r="E1824" s="11" t="s">
        <v>3896</v>
      </c>
      <c r="F1824" s="4">
        <v>10500</v>
      </c>
      <c r="G1824" s="3">
        <v>2014</v>
      </c>
      <c r="H1824" s="3" t="s">
        <v>21</v>
      </c>
      <c r="I1824" s="12"/>
      <c r="J1824" s="3">
        <v>271</v>
      </c>
      <c r="K1824" s="3" t="str">
        <f>IF(VLOOKUP(D1824,'Resources Final'!A:C,3,FALSE)=0,"",VLOOKUP(D1824,'Resources Final'!A:C,3,FALSE))</f>
        <v/>
      </c>
      <c r="L1824" s="3" t="str">
        <f>IF(VLOOKUP(D1824,'Resources Final'!A:D,4,FALSE)=0,"",VLOOKUP(D1824,'Resources Final'!A:D,4,FALSE))</f>
        <v>Y</v>
      </c>
      <c r="M1824" s="3" t="str">
        <f>IF(VLOOKUP(D1824,'Resources Final'!A:E,5,FALSE)=0,"",VLOOKUP(D1824,'Resources Final'!A:E,5,FALSE))</f>
        <v/>
      </c>
      <c r="N1824" s="7" t="str">
        <f>IF(VLOOKUP(D1824,'Resources Final'!A:F,6,FALSE)=0,"",VLOOKUP(D1824,'Resources Final'!A:F,6,FALSE))</f>
        <v>https://www.sourcewatch.org/index.php/Virginia_Military_Institute</v>
      </c>
      <c r="O1824" s="3" t="str">
        <f>IF(VLOOKUP(D1824,'Resources Final'!A:G,7,FALSE)=0,"",VLOOKUP(D1824,'Resources Final'!A:G,7,FALSE))</f>
        <v>Sourcewatch</v>
      </c>
    </row>
    <row r="1825" spans="1:15" x14ac:dyDescent="0.2">
      <c r="A1825" s="11">
        <v>990</v>
      </c>
      <c r="B1825" s="11" t="str">
        <f t="shared" si="39"/>
        <v>Charles G. Koch Charitable Foundation_Wake Forest University201487000</v>
      </c>
      <c r="C1825" s="11" t="s">
        <v>19</v>
      </c>
      <c r="D1825" s="11" t="s">
        <v>3920</v>
      </c>
      <c r="E1825" s="11" t="s">
        <v>3920</v>
      </c>
      <c r="F1825" s="4">
        <v>87000</v>
      </c>
      <c r="G1825" s="3">
        <v>2014</v>
      </c>
      <c r="H1825" s="3" t="s">
        <v>21</v>
      </c>
      <c r="I1825" s="12"/>
      <c r="J1825" s="3">
        <v>272</v>
      </c>
      <c r="K1825" s="3" t="str">
        <f>IF(VLOOKUP(D1825,'Resources Final'!A:C,3,FALSE)=0,"",VLOOKUP(D1825,'Resources Final'!A:C,3,FALSE))</f>
        <v/>
      </c>
      <c r="L1825" s="3" t="str">
        <f>IF(VLOOKUP(D1825,'Resources Final'!A:D,4,FALSE)=0,"",VLOOKUP(D1825,'Resources Final'!A:D,4,FALSE))</f>
        <v>Y</v>
      </c>
      <c r="M1825" s="3" t="str">
        <f>IF(VLOOKUP(D1825,'Resources Final'!A:E,5,FALSE)=0,"",VLOOKUP(D1825,'Resources Final'!A:E,5,FALSE))</f>
        <v/>
      </c>
      <c r="N1825" s="7" t="str">
        <f>IF(VLOOKUP(D1825,'Resources Final'!A:F,6,FALSE)=0,"",VLOOKUP(D1825,'Resources Final'!A:F,6,FALSE))</f>
        <v/>
      </c>
      <c r="O1825" s="3" t="str">
        <f>IF(VLOOKUP(D1825,'Resources Final'!A:G,7,FALSE)=0,"",VLOOKUP(D1825,'Resources Final'!A:G,7,FALSE))</f>
        <v/>
      </c>
    </row>
    <row r="1826" spans="1:15" x14ac:dyDescent="0.2">
      <c r="A1826" s="11">
        <v>990</v>
      </c>
      <c r="B1826" s="11" t="str">
        <f t="shared" si="39"/>
        <v>Charles G. Koch Charitable Foundation_Wake Technical Community College20145000</v>
      </c>
      <c r="C1826" s="11" t="s">
        <v>19</v>
      </c>
      <c r="D1826" s="11" t="s">
        <v>3921</v>
      </c>
      <c r="E1826" s="11" t="s">
        <v>3921</v>
      </c>
      <c r="F1826" s="4">
        <v>5000</v>
      </c>
      <c r="G1826" s="3">
        <v>2014</v>
      </c>
      <c r="H1826" s="3" t="s">
        <v>21</v>
      </c>
      <c r="I1826" s="12"/>
      <c r="J1826" s="3">
        <v>273</v>
      </c>
      <c r="K1826" s="3" t="str">
        <f>IF(VLOOKUP(D1826,'Resources Final'!A:C,3,FALSE)=0,"",VLOOKUP(D1826,'Resources Final'!A:C,3,FALSE))</f>
        <v/>
      </c>
      <c r="L1826" s="3" t="str">
        <f>IF(VLOOKUP(D1826,'Resources Final'!A:D,4,FALSE)=0,"",VLOOKUP(D1826,'Resources Final'!A:D,4,FALSE))</f>
        <v>Y</v>
      </c>
      <c r="M1826" s="3" t="str">
        <f>IF(VLOOKUP(D1826,'Resources Final'!A:E,5,FALSE)=0,"",VLOOKUP(D1826,'Resources Final'!A:E,5,FALSE))</f>
        <v/>
      </c>
      <c r="N1826" s="7" t="str">
        <f>IF(VLOOKUP(D1826,'Resources Final'!A:F,6,FALSE)=0,"",VLOOKUP(D1826,'Resources Final'!A:F,6,FALSE))</f>
        <v/>
      </c>
      <c r="O1826" s="3" t="str">
        <f>IF(VLOOKUP(D1826,'Resources Final'!A:G,7,FALSE)=0,"",VLOOKUP(D1826,'Resources Final'!A:G,7,FALSE))</f>
        <v/>
      </c>
    </row>
    <row r="1827" spans="1:15" x14ac:dyDescent="0.2">
      <c r="A1827" s="11">
        <v>990</v>
      </c>
      <c r="B1827" s="11" t="str">
        <f t="shared" si="39"/>
        <v>Charles G. Koch Charitable Foundation_Washington College201410000</v>
      </c>
      <c r="C1827" s="11" t="s">
        <v>19</v>
      </c>
      <c r="D1827" s="11" t="s">
        <v>3941</v>
      </c>
      <c r="E1827" s="11" t="s">
        <v>3941</v>
      </c>
      <c r="F1827" s="4">
        <v>10000</v>
      </c>
      <c r="G1827" s="3">
        <v>2014</v>
      </c>
      <c r="H1827" s="3" t="s">
        <v>21</v>
      </c>
      <c r="I1827" s="12"/>
      <c r="J1827" s="3">
        <v>274</v>
      </c>
      <c r="K1827" s="3" t="str">
        <f>IF(VLOOKUP(D1827,'Resources Final'!A:C,3,FALSE)=0,"",VLOOKUP(D1827,'Resources Final'!A:C,3,FALSE))</f>
        <v/>
      </c>
      <c r="L1827" s="3" t="str">
        <f>IF(VLOOKUP(D1827,'Resources Final'!A:D,4,FALSE)=0,"",VLOOKUP(D1827,'Resources Final'!A:D,4,FALSE))</f>
        <v>Y</v>
      </c>
      <c r="M1827" s="3" t="str">
        <f>IF(VLOOKUP(D1827,'Resources Final'!A:E,5,FALSE)=0,"",VLOOKUP(D1827,'Resources Final'!A:E,5,FALSE))</f>
        <v/>
      </c>
      <c r="N1827" s="7" t="str">
        <f>IF(VLOOKUP(D1827,'Resources Final'!A:F,6,FALSE)=0,"",VLOOKUP(D1827,'Resources Final'!A:F,6,FALSE))</f>
        <v/>
      </c>
      <c r="O1827" s="3" t="str">
        <f>IF(VLOOKUP(D1827,'Resources Final'!A:G,7,FALSE)=0,"",VLOOKUP(D1827,'Resources Final'!A:G,7,FALSE))</f>
        <v/>
      </c>
    </row>
    <row r="1828" spans="1:15" x14ac:dyDescent="0.2">
      <c r="A1828" s="11">
        <v>990</v>
      </c>
      <c r="B1828" s="11" t="str">
        <f t="shared" si="39"/>
        <v>Charles G. Koch Charitable Foundation_Washington University - St Louis2014-2671</v>
      </c>
      <c r="C1828" s="11" t="s">
        <v>19</v>
      </c>
      <c r="D1828" s="11" t="s">
        <v>3947</v>
      </c>
      <c r="E1828" s="11" t="s">
        <v>3946</v>
      </c>
      <c r="F1828" s="4">
        <v>-2671</v>
      </c>
      <c r="G1828" s="3">
        <v>2014</v>
      </c>
      <c r="H1828" s="3" t="s">
        <v>21</v>
      </c>
      <c r="I1828" s="12"/>
      <c r="J1828" s="3">
        <v>275</v>
      </c>
      <c r="K1828" s="3" t="str">
        <f>IF(VLOOKUP(D1828,'Resources Final'!A:C,3,FALSE)=0,"",VLOOKUP(D1828,'Resources Final'!A:C,3,FALSE))</f>
        <v/>
      </c>
      <c r="L1828" s="3" t="str">
        <f>IF(VLOOKUP(D1828,'Resources Final'!A:D,4,FALSE)=0,"",VLOOKUP(D1828,'Resources Final'!A:D,4,FALSE))</f>
        <v>Y</v>
      </c>
      <c r="M1828" s="3" t="str">
        <f>IF(VLOOKUP(D1828,'Resources Final'!A:E,5,FALSE)=0,"",VLOOKUP(D1828,'Resources Final'!A:E,5,FALSE))</f>
        <v/>
      </c>
      <c r="N1828" s="7" t="str">
        <f>IF(VLOOKUP(D1828,'Resources Final'!A:F,6,FALSE)=0,"",VLOOKUP(D1828,'Resources Final'!A:F,6,FALSE))</f>
        <v/>
      </c>
      <c r="O1828" s="3" t="str">
        <f>IF(VLOOKUP(D1828,'Resources Final'!A:G,7,FALSE)=0,"",VLOOKUP(D1828,'Resources Final'!A:G,7,FALSE))</f>
        <v/>
      </c>
    </row>
    <row r="1829" spans="1:15" x14ac:dyDescent="0.2">
      <c r="A1829" s="11">
        <v>990</v>
      </c>
      <c r="B1829" s="11" t="str">
        <f t="shared" ref="B1829:B1892" si="40">C1829&amp;"_"&amp;D1829&amp;G1829&amp;F1829</f>
        <v>Charles G. Koch Charitable Foundation_Webber International University20146000</v>
      </c>
      <c r="C1829" s="11" t="s">
        <v>19</v>
      </c>
      <c r="D1829" s="11" t="s">
        <v>3959</v>
      </c>
      <c r="E1829" s="11" t="s">
        <v>3959</v>
      </c>
      <c r="F1829" s="4">
        <v>6000</v>
      </c>
      <c r="G1829" s="3">
        <v>2014</v>
      </c>
      <c r="H1829" s="3" t="s">
        <v>21</v>
      </c>
      <c r="I1829" s="12"/>
      <c r="J1829" s="3">
        <v>276</v>
      </c>
      <c r="K1829" s="3" t="str">
        <f>IF(VLOOKUP(D1829,'Resources Final'!A:C,3,FALSE)=0,"",VLOOKUP(D1829,'Resources Final'!A:C,3,FALSE))</f>
        <v/>
      </c>
      <c r="L1829" s="3" t="str">
        <f>IF(VLOOKUP(D1829,'Resources Final'!A:D,4,FALSE)=0,"",VLOOKUP(D1829,'Resources Final'!A:D,4,FALSE))</f>
        <v>Y</v>
      </c>
      <c r="M1829" s="3" t="str">
        <f>IF(VLOOKUP(D1829,'Resources Final'!A:E,5,FALSE)=0,"",VLOOKUP(D1829,'Resources Final'!A:E,5,FALSE))</f>
        <v/>
      </c>
      <c r="N1829" s="7" t="str">
        <f>IF(VLOOKUP(D1829,'Resources Final'!A:F,6,FALSE)=0,"",VLOOKUP(D1829,'Resources Final'!A:F,6,FALSE))</f>
        <v/>
      </c>
      <c r="O1829" s="3" t="str">
        <f>IF(VLOOKUP(D1829,'Resources Final'!A:G,7,FALSE)=0,"",VLOOKUP(D1829,'Resources Final'!A:G,7,FALSE))</f>
        <v/>
      </c>
    </row>
    <row r="1830" spans="1:15" x14ac:dyDescent="0.2">
      <c r="A1830" s="11">
        <v>990</v>
      </c>
      <c r="B1830" s="11" t="str">
        <f t="shared" si="40"/>
        <v>Charles G. Koch Charitable Foundation_Wellesley College20147000</v>
      </c>
      <c r="C1830" s="11" t="s">
        <v>19</v>
      </c>
      <c r="D1830" s="11" t="s">
        <v>3967</v>
      </c>
      <c r="E1830" s="11" t="s">
        <v>3967</v>
      </c>
      <c r="F1830" s="4">
        <v>7000</v>
      </c>
      <c r="G1830" s="3">
        <v>2014</v>
      </c>
      <c r="H1830" s="3" t="s">
        <v>21</v>
      </c>
      <c r="I1830" s="12"/>
      <c r="J1830" s="3">
        <v>277</v>
      </c>
      <c r="K1830" s="3" t="str">
        <f>IF(VLOOKUP(D1830,'Resources Final'!A:C,3,FALSE)=0,"",VLOOKUP(D1830,'Resources Final'!A:C,3,FALSE))</f>
        <v/>
      </c>
      <c r="L1830" s="3" t="str">
        <f>IF(VLOOKUP(D1830,'Resources Final'!A:D,4,FALSE)=0,"",VLOOKUP(D1830,'Resources Final'!A:D,4,FALSE))</f>
        <v>Y</v>
      </c>
      <c r="M1830" s="3" t="str">
        <f>IF(VLOOKUP(D1830,'Resources Final'!A:E,5,FALSE)=0,"",VLOOKUP(D1830,'Resources Final'!A:E,5,FALSE))</f>
        <v/>
      </c>
      <c r="N1830" s="7" t="str">
        <f>IF(VLOOKUP(D1830,'Resources Final'!A:F,6,FALSE)=0,"",VLOOKUP(D1830,'Resources Final'!A:F,6,FALSE))</f>
        <v/>
      </c>
      <c r="O1830" s="3" t="str">
        <f>IF(VLOOKUP(D1830,'Resources Final'!A:G,7,FALSE)=0,"",VLOOKUP(D1830,'Resources Final'!A:G,7,FALSE))</f>
        <v/>
      </c>
    </row>
    <row r="1831" spans="1:15" x14ac:dyDescent="0.2">
      <c r="A1831" s="11">
        <v>990</v>
      </c>
      <c r="B1831" s="11" t="str">
        <f t="shared" si="40"/>
        <v>Charles G. Koch Charitable Foundation_Wesleyan College20149000</v>
      </c>
      <c r="C1831" s="11" t="s">
        <v>19</v>
      </c>
      <c r="D1831" s="11" t="s">
        <v>3973</v>
      </c>
      <c r="E1831" s="11" t="s">
        <v>3973</v>
      </c>
      <c r="F1831" s="4">
        <v>9000</v>
      </c>
      <c r="G1831" s="3">
        <v>2014</v>
      </c>
      <c r="H1831" s="3" t="s">
        <v>21</v>
      </c>
      <c r="I1831" s="12"/>
      <c r="J1831" s="3">
        <v>278</v>
      </c>
      <c r="K1831" s="3" t="str">
        <f>IF(VLOOKUP(D1831,'Resources Final'!A:C,3,FALSE)=0,"",VLOOKUP(D1831,'Resources Final'!A:C,3,FALSE))</f>
        <v/>
      </c>
      <c r="L1831" s="3" t="str">
        <f>IF(VLOOKUP(D1831,'Resources Final'!A:D,4,FALSE)=0,"",VLOOKUP(D1831,'Resources Final'!A:D,4,FALSE))</f>
        <v>Y</v>
      </c>
      <c r="M1831" s="3" t="str">
        <f>IF(VLOOKUP(D1831,'Resources Final'!A:E,5,FALSE)=0,"",VLOOKUP(D1831,'Resources Final'!A:E,5,FALSE))</f>
        <v/>
      </c>
      <c r="N1831" s="7" t="str">
        <f>IF(VLOOKUP(D1831,'Resources Final'!A:F,6,FALSE)=0,"",VLOOKUP(D1831,'Resources Final'!A:F,6,FALSE))</f>
        <v/>
      </c>
      <c r="O1831" s="3" t="str">
        <f>IF(VLOOKUP(D1831,'Resources Final'!A:G,7,FALSE)=0,"",VLOOKUP(D1831,'Resources Final'!A:G,7,FALSE))</f>
        <v/>
      </c>
    </row>
    <row r="1832" spans="1:15" x14ac:dyDescent="0.2">
      <c r="A1832" s="11">
        <v>990</v>
      </c>
      <c r="B1832" s="11" t="str">
        <f t="shared" si="40"/>
        <v>Charles G. Koch Charitable Foundation_West Liberty University Research Corporation201410000</v>
      </c>
      <c r="C1832" s="11" t="s">
        <v>19</v>
      </c>
      <c r="D1832" s="11" t="s">
        <v>3977</v>
      </c>
      <c r="E1832" s="11" t="s">
        <v>3976</v>
      </c>
      <c r="F1832" s="4">
        <v>10000</v>
      </c>
      <c r="G1832" s="3">
        <v>2014</v>
      </c>
      <c r="H1832" s="3" t="s">
        <v>21</v>
      </c>
      <c r="I1832" s="12"/>
      <c r="J1832" s="3">
        <v>279</v>
      </c>
      <c r="K1832" s="3" t="str">
        <f>IF(VLOOKUP(D1832,'Resources Final'!A:C,3,FALSE)=0,"",VLOOKUP(D1832,'Resources Final'!A:C,3,FALSE))</f>
        <v/>
      </c>
      <c r="L1832" s="3" t="str">
        <f>IF(VLOOKUP(D1832,'Resources Final'!A:D,4,FALSE)=0,"",VLOOKUP(D1832,'Resources Final'!A:D,4,FALSE))</f>
        <v>Y</v>
      </c>
      <c r="M1832" s="3" t="str">
        <f>IF(VLOOKUP(D1832,'Resources Final'!A:E,5,FALSE)=0,"",VLOOKUP(D1832,'Resources Final'!A:E,5,FALSE))</f>
        <v/>
      </c>
      <c r="N1832" s="7" t="str">
        <f>IF(VLOOKUP(D1832,'Resources Final'!A:F,6,FALSE)=0,"",VLOOKUP(D1832,'Resources Final'!A:F,6,FALSE))</f>
        <v/>
      </c>
      <c r="O1832" s="3" t="str">
        <f>IF(VLOOKUP(D1832,'Resources Final'!A:G,7,FALSE)=0,"",VLOOKUP(D1832,'Resources Final'!A:G,7,FALSE))</f>
        <v/>
      </c>
    </row>
    <row r="1833" spans="1:15" x14ac:dyDescent="0.2">
      <c r="A1833" s="11">
        <v>990</v>
      </c>
      <c r="B1833" s="11" t="str">
        <f t="shared" si="40"/>
        <v>Charles G. Koch Charitable Foundation_West Texas A&amp;M University201414500</v>
      </c>
      <c r="C1833" s="11" t="s">
        <v>19</v>
      </c>
      <c r="D1833" s="11" t="s">
        <v>3978</v>
      </c>
      <c r="E1833" s="11" t="s">
        <v>3978</v>
      </c>
      <c r="F1833" s="4">
        <v>14500</v>
      </c>
      <c r="G1833" s="3">
        <v>2014</v>
      </c>
      <c r="H1833" s="3" t="s">
        <v>21</v>
      </c>
      <c r="I1833" s="12"/>
      <c r="J1833" s="3">
        <v>280</v>
      </c>
      <c r="K1833" s="3" t="str">
        <f>IF(VLOOKUP(D1833,'Resources Final'!A:C,3,FALSE)=0,"",VLOOKUP(D1833,'Resources Final'!A:C,3,FALSE))</f>
        <v/>
      </c>
      <c r="L1833" s="3" t="str">
        <f>IF(VLOOKUP(D1833,'Resources Final'!A:D,4,FALSE)=0,"",VLOOKUP(D1833,'Resources Final'!A:D,4,FALSE))</f>
        <v>Y</v>
      </c>
      <c r="M1833" s="3" t="str">
        <f>IF(VLOOKUP(D1833,'Resources Final'!A:E,5,FALSE)=0,"",VLOOKUP(D1833,'Resources Final'!A:E,5,FALSE))</f>
        <v/>
      </c>
      <c r="N1833" s="7" t="str">
        <f>IF(VLOOKUP(D1833,'Resources Final'!A:F,6,FALSE)=0,"",VLOOKUP(D1833,'Resources Final'!A:F,6,FALSE))</f>
        <v/>
      </c>
      <c r="O1833" s="3" t="str">
        <f>IF(VLOOKUP(D1833,'Resources Final'!A:G,7,FALSE)=0,"",VLOOKUP(D1833,'Resources Final'!A:G,7,FALSE))</f>
        <v/>
      </c>
    </row>
    <row r="1834" spans="1:15" x14ac:dyDescent="0.2">
      <c r="A1834" s="11">
        <v>990</v>
      </c>
      <c r="B1834" s="11" t="str">
        <f t="shared" si="40"/>
        <v>Charles G. Koch Charitable Foundation_West Virginia University2014239025</v>
      </c>
      <c r="C1834" s="11" t="s">
        <v>19</v>
      </c>
      <c r="D1834" s="11" t="s">
        <v>3979</v>
      </c>
      <c r="E1834" s="11" t="s">
        <v>3979</v>
      </c>
      <c r="F1834" s="4">
        <v>239025</v>
      </c>
      <c r="G1834" s="3">
        <v>2014</v>
      </c>
      <c r="H1834" s="3" t="s">
        <v>21</v>
      </c>
      <c r="I1834" s="12"/>
      <c r="J1834" s="3">
        <v>281</v>
      </c>
      <c r="K1834" s="3" t="str">
        <f>IF(VLOOKUP(D1834,'Resources Final'!A:C,3,FALSE)=0,"",VLOOKUP(D1834,'Resources Final'!A:C,3,FALSE))</f>
        <v/>
      </c>
      <c r="L1834" s="3" t="str">
        <f>IF(VLOOKUP(D1834,'Resources Final'!A:D,4,FALSE)=0,"",VLOOKUP(D1834,'Resources Final'!A:D,4,FALSE))</f>
        <v>Y</v>
      </c>
      <c r="M1834" s="3" t="str">
        <f>IF(VLOOKUP(D1834,'Resources Final'!A:E,5,FALSE)=0,"",VLOOKUP(D1834,'Resources Final'!A:E,5,FALSE))</f>
        <v/>
      </c>
      <c r="N1834" s="7" t="str">
        <f>IF(VLOOKUP(D1834,'Resources Final'!A:F,6,FALSE)=0,"",VLOOKUP(D1834,'Resources Final'!A:F,6,FALSE))</f>
        <v/>
      </c>
      <c r="O1834" s="3" t="str">
        <f>IF(VLOOKUP(D1834,'Resources Final'!A:G,7,FALSE)=0,"",VLOOKUP(D1834,'Resources Final'!A:G,7,FALSE))</f>
        <v/>
      </c>
    </row>
    <row r="1835" spans="1:15" x14ac:dyDescent="0.2">
      <c r="A1835" s="11">
        <v>990</v>
      </c>
      <c r="B1835" s="11" t="str">
        <f t="shared" si="40"/>
        <v>Charles G. Koch Charitable Foundation_Western Carolina University201416000</v>
      </c>
      <c r="C1835" s="11" t="s">
        <v>19</v>
      </c>
      <c r="D1835" s="11" t="s">
        <v>3985</v>
      </c>
      <c r="E1835" s="11" t="s">
        <v>3985</v>
      </c>
      <c r="F1835" s="4">
        <v>16000</v>
      </c>
      <c r="G1835" s="3">
        <v>2014</v>
      </c>
      <c r="H1835" s="3" t="s">
        <v>21</v>
      </c>
      <c r="I1835" s="12"/>
      <c r="J1835" s="3">
        <v>282</v>
      </c>
      <c r="K1835" s="3" t="str">
        <f>IF(VLOOKUP(D1835,'Resources Final'!A:C,3,FALSE)=0,"",VLOOKUP(D1835,'Resources Final'!A:C,3,FALSE))</f>
        <v/>
      </c>
      <c r="L1835" s="3" t="str">
        <f>IF(VLOOKUP(D1835,'Resources Final'!A:D,4,FALSE)=0,"",VLOOKUP(D1835,'Resources Final'!A:D,4,FALSE))</f>
        <v>Y</v>
      </c>
      <c r="M1835" s="3" t="str">
        <f>IF(VLOOKUP(D1835,'Resources Final'!A:E,5,FALSE)=0,"",VLOOKUP(D1835,'Resources Final'!A:E,5,FALSE))</f>
        <v/>
      </c>
      <c r="N1835" s="7" t="str">
        <f>IF(VLOOKUP(D1835,'Resources Final'!A:F,6,FALSE)=0,"",VLOOKUP(D1835,'Resources Final'!A:F,6,FALSE))</f>
        <v/>
      </c>
      <c r="O1835" s="3" t="str">
        <f>IF(VLOOKUP(D1835,'Resources Final'!A:G,7,FALSE)=0,"",VLOOKUP(D1835,'Resources Final'!A:G,7,FALSE))</f>
        <v/>
      </c>
    </row>
    <row r="1836" spans="1:15" x14ac:dyDescent="0.2">
      <c r="A1836" s="11">
        <v>990</v>
      </c>
      <c r="B1836" s="11" t="str">
        <f t="shared" si="40"/>
        <v>Charles G. Koch Charitable Foundation_Western Kentucky University201415000</v>
      </c>
      <c r="C1836" s="11" t="s">
        <v>19</v>
      </c>
      <c r="D1836" s="11" t="s">
        <v>3987</v>
      </c>
      <c r="E1836" s="11" t="s">
        <v>3987</v>
      </c>
      <c r="F1836" s="4">
        <v>15000</v>
      </c>
      <c r="G1836" s="3">
        <v>2014</v>
      </c>
      <c r="H1836" s="3" t="s">
        <v>21</v>
      </c>
      <c r="I1836" s="12"/>
      <c r="J1836" s="3">
        <v>283</v>
      </c>
      <c r="K1836" s="3" t="str">
        <f>IF(VLOOKUP(D1836,'Resources Final'!A:C,3,FALSE)=0,"",VLOOKUP(D1836,'Resources Final'!A:C,3,FALSE))</f>
        <v/>
      </c>
      <c r="L1836" s="3" t="str">
        <f>IF(VLOOKUP(D1836,'Resources Final'!A:D,4,FALSE)=0,"",VLOOKUP(D1836,'Resources Final'!A:D,4,FALSE))</f>
        <v>Y</v>
      </c>
      <c r="M1836" s="3" t="str">
        <f>IF(VLOOKUP(D1836,'Resources Final'!A:E,5,FALSE)=0,"",VLOOKUP(D1836,'Resources Final'!A:E,5,FALSE))</f>
        <v/>
      </c>
      <c r="N1836" s="7" t="str">
        <f>IF(VLOOKUP(D1836,'Resources Final'!A:F,6,FALSE)=0,"",VLOOKUP(D1836,'Resources Final'!A:F,6,FALSE))</f>
        <v/>
      </c>
      <c r="O1836" s="3" t="str">
        <f>IF(VLOOKUP(D1836,'Resources Final'!A:G,7,FALSE)=0,"",VLOOKUP(D1836,'Resources Final'!A:G,7,FALSE))</f>
        <v/>
      </c>
    </row>
    <row r="1837" spans="1:15" x14ac:dyDescent="0.2">
      <c r="A1837" s="11">
        <v>990</v>
      </c>
      <c r="B1837" s="11" t="str">
        <f t="shared" si="40"/>
        <v>Charles G. Koch Charitable Foundation_Western Michigan University20147000</v>
      </c>
      <c r="C1837" s="11" t="s">
        <v>19</v>
      </c>
      <c r="D1837" s="11" t="s">
        <v>3990</v>
      </c>
      <c r="E1837" s="11" t="s">
        <v>3990</v>
      </c>
      <c r="F1837" s="4">
        <v>7000</v>
      </c>
      <c r="G1837" s="3">
        <v>2014</v>
      </c>
      <c r="H1837" s="3" t="s">
        <v>21</v>
      </c>
      <c r="I1837" s="12"/>
      <c r="J1837" s="3">
        <v>284</v>
      </c>
      <c r="K1837" s="3" t="str">
        <f>IF(VLOOKUP(D1837,'Resources Final'!A:C,3,FALSE)=0,"",VLOOKUP(D1837,'Resources Final'!A:C,3,FALSE))</f>
        <v/>
      </c>
      <c r="L1837" s="3" t="str">
        <f>IF(VLOOKUP(D1837,'Resources Final'!A:D,4,FALSE)=0,"",VLOOKUP(D1837,'Resources Final'!A:D,4,FALSE))</f>
        <v>Y</v>
      </c>
      <c r="M1837" s="3" t="str">
        <f>IF(VLOOKUP(D1837,'Resources Final'!A:E,5,FALSE)=0,"",VLOOKUP(D1837,'Resources Final'!A:E,5,FALSE))</f>
        <v/>
      </c>
      <c r="N1837" s="7" t="str">
        <f>IF(VLOOKUP(D1837,'Resources Final'!A:F,6,FALSE)=0,"",VLOOKUP(D1837,'Resources Final'!A:F,6,FALSE))</f>
        <v/>
      </c>
      <c r="O1837" s="3" t="str">
        <f>IF(VLOOKUP(D1837,'Resources Final'!A:G,7,FALSE)=0,"",VLOOKUP(D1837,'Resources Final'!A:G,7,FALSE))</f>
        <v/>
      </c>
    </row>
    <row r="1838" spans="1:15" x14ac:dyDescent="0.2">
      <c r="A1838" s="11">
        <v>990</v>
      </c>
      <c r="B1838" s="11" t="str">
        <f t="shared" si="40"/>
        <v>Charles G. Koch Charitable Foundation_Wingate University20143000</v>
      </c>
      <c r="C1838" s="11" t="s">
        <v>19</v>
      </c>
      <c r="D1838" s="11" t="s">
        <v>4058</v>
      </c>
      <c r="E1838" s="11" t="s">
        <v>4058</v>
      </c>
      <c r="F1838" s="4">
        <v>3000</v>
      </c>
      <c r="G1838" s="3">
        <v>2014</v>
      </c>
      <c r="H1838" s="3" t="s">
        <v>21</v>
      </c>
      <c r="I1838" s="12"/>
      <c r="J1838" s="3">
        <v>285</v>
      </c>
      <c r="K1838" s="3" t="str">
        <f>IF(VLOOKUP(D1838,'Resources Final'!A:C,3,FALSE)=0,"",VLOOKUP(D1838,'Resources Final'!A:C,3,FALSE))</f>
        <v/>
      </c>
      <c r="L1838" s="3" t="str">
        <f>IF(VLOOKUP(D1838,'Resources Final'!A:D,4,FALSE)=0,"",VLOOKUP(D1838,'Resources Final'!A:D,4,FALSE))</f>
        <v>Y</v>
      </c>
      <c r="M1838" s="3" t="str">
        <f>IF(VLOOKUP(D1838,'Resources Final'!A:E,5,FALSE)=0,"",VLOOKUP(D1838,'Resources Final'!A:E,5,FALSE))</f>
        <v/>
      </c>
      <c r="N1838" s="7" t="str">
        <f>IF(VLOOKUP(D1838,'Resources Final'!A:F,6,FALSE)=0,"",VLOOKUP(D1838,'Resources Final'!A:F,6,FALSE))</f>
        <v/>
      </c>
      <c r="O1838" s="3" t="str">
        <f>IF(VLOOKUP(D1838,'Resources Final'!A:G,7,FALSE)=0,"",VLOOKUP(D1838,'Resources Final'!A:G,7,FALSE))</f>
        <v/>
      </c>
    </row>
    <row r="1839" spans="1:15" x14ac:dyDescent="0.2">
      <c r="A1839" s="11">
        <v>990</v>
      </c>
      <c r="B1839" s="11" t="str">
        <f t="shared" si="40"/>
        <v>Charles G. Koch Charitable Foundation_Winston-Salem State University201411800</v>
      </c>
      <c r="C1839" s="11" t="s">
        <v>19</v>
      </c>
      <c r="D1839" s="11" t="s">
        <v>4060</v>
      </c>
      <c r="E1839" s="11" t="s">
        <v>4060</v>
      </c>
      <c r="F1839" s="4">
        <v>11800</v>
      </c>
      <c r="G1839" s="3">
        <v>2014</v>
      </c>
      <c r="H1839" s="3" t="s">
        <v>21</v>
      </c>
      <c r="I1839" s="12"/>
      <c r="J1839" s="3">
        <v>286</v>
      </c>
      <c r="K1839" s="3" t="str">
        <f>IF(VLOOKUP(D1839,'Resources Final'!A:C,3,FALSE)=0,"",VLOOKUP(D1839,'Resources Final'!A:C,3,FALSE))</f>
        <v/>
      </c>
      <c r="L1839" s="3" t="str">
        <f>IF(VLOOKUP(D1839,'Resources Final'!A:D,4,FALSE)=0,"",VLOOKUP(D1839,'Resources Final'!A:D,4,FALSE))</f>
        <v>Y</v>
      </c>
      <c r="M1839" s="3" t="str">
        <f>IF(VLOOKUP(D1839,'Resources Final'!A:E,5,FALSE)=0,"",VLOOKUP(D1839,'Resources Final'!A:E,5,FALSE))</f>
        <v/>
      </c>
      <c r="N1839" s="7" t="str">
        <f>IF(VLOOKUP(D1839,'Resources Final'!A:F,6,FALSE)=0,"",VLOOKUP(D1839,'Resources Final'!A:F,6,FALSE))</f>
        <v/>
      </c>
      <c r="O1839" s="3" t="str">
        <f>IF(VLOOKUP(D1839,'Resources Final'!A:G,7,FALSE)=0,"",VLOOKUP(D1839,'Resources Final'!A:G,7,FALSE))</f>
        <v/>
      </c>
    </row>
    <row r="1840" spans="1:15" x14ac:dyDescent="0.2">
      <c r="A1840" s="11">
        <v>990</v>
      </c>
      <c r="B1840" s="11" t="str">
        <f t="shared" si="40"/>
        <v>Charles G. Koch Charitable Foundation_Winthrop University20144500</v>
      </c>
      <c r="C1840" s="11" t="s">
        <v>19</v>
      </c>
      <c r="D1840" s="11" t="s">
        <v>4063</v>
      </c>
      <c r="E1840" s="11" t="s">
        <v>4063</v>
      </c>
      <c r="F1840" s="4">
        <v>4500</v>
      </c>
      <c r="G1840" s="3">
        <v>2014</v>
      </c>
      <c r="H1840" s="3" t="s">
        <v>21</v>
      </c>
      <c r="I1840" s="12"/>
      <c r="J1840" s="3">
        <v>287</v>
      </c>
      <c r="K1840" s="3" t="str">
        <f>IF(VLOOKUP(D1840,'Resources Final'!A:C,3,FALSE)=0,"",VLOOKUP(D1840,'Resources Final'!A:C,3,FALSE))</f>
        <v/>
      </c>
      <c r="L1840" s="3" t="str">
        <f>IF(VLOOKUP(D1840,'Resources Final'!A:D,4,FALSE)=0,"",VLOOKUP(D1840,'Resources Final'!A:D,4,FALSE))</f>
        <v>Y</v>
      </c>
      <c r="M1840" s="3" t="str">
        <f>IF(VLOOKUP(D1840,'Resources Final'!A:E,5,FALSE)=0,"",VLOOKUP(D1840,'Resources Final'!A:E,5,FALSE))</f>
        <v/>
      </c>
      <c r="N1840" s="7" t="str">
        <f>IF(VLOOKUP(D1840,'Resources Final'!A:F,6,FALSE)=0,"",VLOOKUP(D1840,'Resources Final'!A:F,6,FALSE))</f>
        <v/>
      </c>
      <c r="O1840" s="3" t="str">
        <f>IF(VLOOKUP(D1840,'Resources Final'!A:G,7,FALSE)=0,"",VLOOKUP(D1840,'Resources Final'!A:G,7,FALSE))</f>
        <v/>
      </c>
    </row>
    <row r="1841" spans="1:15" x14ac:dyDescent="0.2">
      <c r="A1841" s="11">
        <v>990</v>
      </c>
      <c r="B1841" s="11" t="str">
        <f t="shared" si="40"/>
        <v>Charles G. Koch Charitable Foundation_Wofford College20146500</v>
      </c>
      <c r="C1841" s="11" t="s">
        <v>19</v>
      </c>
      <c r="D1841" s="11" t="s">
        <v>4074</v>
      </c>
      <c r="E1841" s="11" t="s">
        <v>4074</v>
      </c>
      <c r="F1841" s="4">
        <v>6500</v>
      </c>
      <c r="G1841" s="3">
        <v>2014</v>
      </c>
      <c r="H1841" s="3" t="s">
        <v>21</v>
      </c>
      <c r="I1841" s="12"/>
      <c r="J1841" s="3">
        <v>288</v>
      </c>
      <c r="K1841" s="3" t="str">
        <f>IF(VLOOKUP(D1841,'Resources Final'!A:C,3,FALSE)=0,"",VLOOKUP(D1841,'Resources Final'!A:C,3,FALSE))</f>
        <v/>
      </c>
      <c r="L1841" s="3" t="str">
        <f>IF(VLOOKUP(D1841,'Resources Final'!A:D,4,FALSE)=0,"",VLOOKUP(D1841,'Resources Final'!A:D,4,FALSE))</f>
        <v>Y</v>
      </c>
      <c r="M1841" s="3" t="str">
        <f>IF(VLOOKUP(D1841,'Resources Final'!A:E,5,FALSE)=0,"",VLOOKUP(D1841,'Resources Final'!A:E,5,FALSE))</f>
        <v/>
      </c>
      <c r="N1841" s="7" t="str">
        <f>IF(VLOOKUP(D1841,'Resources Final'!A:F,6,FALSE)=0,"",VLOOKUP(D1841,'Resources Final'!A:F,6,FALSE))</f>
        <v/>
      </c>
      <c r="O1841" s="3" t="str">
        <f>IF(VLOOKUP(D1841,'Resources Final'!A:G,7,FALSE)=0,"",VLOOKUP(D1841,'Resources Final'!A:G,7,FALSE))</f>
        <v/>
      </c>
    </row>
    <row r="1842" spans="1:15" x14ac:dyDescent="0.2">
      <c r="A1842" s="11">
        <v>990</v>
      </c>
      <c r="B1842" s="11" t="str">
        <f t="shared" si="40"/>
        <v>Charles G. Koch Charitable Foundation_York College of Pennsylvania20142000</v>
      </c>
      <c r="C1842" s="11" t="s">
        <v>19</v>
      </c>
      <c r="D1842" s="11" t="s">
        <v>4118</v>
      </c>
      <c r="E1842" s="11" t="s">
        <v>4118</v>
      </c>
      <c r="F1842" s="4">
        <v>2000</v>
      </c>
      <c r="G1842" s="3">
        <v>2014</v>
      </c>
      <c r="H1842" s="3" t="s">
        <v>21</v>
      </c>
      <c r="I1842" s="12"/>
      <c r="J1842" s="3">
        <v>289</v>
      </c>
      <c r="K1842" s="3" t="str">
        <f>IF(VLOOKUP(D1842,'Resources Final'!A:C,3,FALSE)=0,"",VLOOKUP(D1842,'Resources Final'!A:C,3,FALSE))</f>
        <v/>
      </c>
      <c r="L1842" s="3" t="str">
        <f>IF(VLOOKUP(D1842,'Resources Final'!A:D,4,FALSE)=0,"",VLOOKUP(D1842,'Resources Final'!A:D,4,FALSE))</f>
        <v>Y</v>
      </c>
      <c r="M1842" s="3" t="str">
        <f>IF(VLOOKUP(D1842,'Resources Final'!A:E,5,FALSE)=0,"",VLOOKUP(D1842,'Resources Final'!A:E,5,FALSE))</f>
        <v/>
      </c>
      <c r="N1842" s="7" t="str">
        <f>IF(VLOOKUP(D1842,'Resources Final'!A:F,6,FALSE)=0,"",VLOOKUP(D1842,'Resources Final'!A:F,6,FALSE))</f>
        <v/>
      </c>
      <c r="O1842" s="3" t="str">
        <f>IF(VLOOKUP(D1842,'Resources Final'!A:G,7,FALSE)=0,"",VLOOKUP(D1842,'Resources Final'!A:G,7,FALSE))</f>
        <v/>
      </c>
    </row>
    <row r="1843" spans="1:15" x14ac:dyDescent="0.2">
      <c r="A1843" s="11">
        <v>990</v>
      </c>
      <c r="B1843" s="11" t="str">
        <f t="shared" si="40"/>
        <v>Charles G. Koch Charitable Foundation_Young Americans for Liberty Foundation2014192350</v>
      </c>
      <c r="C1843" s="11" t="s">
        <v>19</v>
      </c>
      <c r="D1843" s="11" t="s">
        <v>4126</v>
      </c>
      <c r="E1843" s="11" t="s">
        <v>4124</v>
      </c>
      <c r="F1843" s="4">
        <v>192350</v>
      </c>
      <c r="G1843" s="3">
        <v>2014</v>
      </c>
      <c r="H1843" s="3" t="s">
        <v>21</v>
      </c>
      <c r="I1843" s="12"/>
      <c r="J1843" s="3">
        <v>290</v>
      </c>
      <c r="K1843" s="3" t="str">
        <f>IF(VLOOKUP(D1843,'Resources Final'!A:C,3,FALSE)=0,"",VLOOKUP(D1843,'Resources Final'!A:C,3,FALSE))</f>
        <v/>
      </c>
      <c r="L1843" s="3" t="str">
        <f>IF(VLOOKUP(D1843,'Resources Final'!A:D,4,FALSE)=0,"",VLOOKUP(D1843,'Resources Final'!A:D,4,FALSE))</f>
        <v/>
      </c>
      <c r="M1843" s="3" t="str">
        <f>IF(VLOOKUP(D1843,'Resources Final'!A:E,5,FALSE)=0,"",VLOOKUP(D1843,'Resources Final'!A:E,5,FALSE))</f>
        <v/>
      </c>
      <c r="N1843" s="7" t="str">
        <f>IF(VLOOKUP(D1843,'Resources Final'!A:F,6,FALSE)=0,"",VLOOKUP(D1843,'Resources Final'!A:F,6,FALSE))</f>
        <v>https://www.sourcewatch.org/index.php/Young_Americans_for_Liberty</v>
      </c>
      <c r="O1843" s="3" t="str">
        <f>IF(VLOOKUP(D1843,'Resources Final'!A:G,7,FALSE)=0,"",VLOOKUP(D1843,'Resources Final'!A:G,7,FALSE))</f>
        <v>Sourcewatch</v>
      </c>
    </row>
    <row r="1844" spans="1:15" x14ac:dyDescent="0.2">
      <c r="A1844" s="11">
        <v>990</v>
      </c>
      <c r="B1844" s="11" t="str">
        <f t="shared" si="40"/>
        <v>Charles G. Koch Charitable Foundation_Youth Entrepreneurs of Kansas2014100000</v>
      </c>
      <c r="C1844" s="11" t="s">
        <v>19</v>
      </c>
      <c r="D1844" s="11" t="s">
        <v>4134</v>
      </c>
      <c r="E1844" s="11" t="s">
        <v>4134</v>
      </c>
      <c r="F1844" s="4">
        <v>100000</v>
      </c>
      <c r="G1844" s="3">
        <v>2014</v>
      </c>
      <c r="H1844" s="3" t="s">
        <v>21</v>
      </c>
      <c r="I1844" s="12"/>
      <c r="J1844" s="3">
        <v>291</v>
      </c>
      <c r="K1844" s="3" t="str">
        <f>IF(VLOOKUP(D1844,'Resources Final'!A:C,3,FALSE)=0,"",VLOOKUP(D1844,'Resources Final'!A:C,3,FALSE))</f>
        <v/>
      </c>
      <c r="L1844" s="3" t="str">
        <f>IF(VLOOKUP(D1844,'Resources Final'!A:D,4,FALSE)=0,"",VLOOKUP(D1844,'Resources Final'!A:D,4,FALSE))</f>
        <v/>
      </c>
      <c r="M1844" s="3" t="str">
        <f>IF(VLOOKUP(D1844,'Resources Final'!A:E,5,FALSE)=0,"",VLOOKUP(D1844,'Resources Final'!A:E,5,FALSE))</f>
        <v/>
      </c>
      <c r="N1844" s="7" t="str">
        <f>IF(VLOOKUP(D1844,'Resources Final'!A:F,6,FALSE)=0,"",VLOOKUP(D1844,'Resources Final'!A:F,6,FALSE))</f>
        <v/>
      </c>
      <c r="O1844" s="3" t="str">
        <f>IF(VLOOKUP(D1844,'Resources Final'!A:G,7,FALSE)=0,"",VLOOKUP(D1844,'Resources Final'!A:G,7,FALSE))</f>
        <v/>
      </c>
    </row>
    <row r="1845" spans="1:15" x14ac:dyDescent="0.2">
      <c r="A1845" s="11">
        <v>990</v>
      </c>
      <c r="B1845" s="11" t="str">
        <f t="shared" si="40"/>
        <v>Charles G. Koch Charitable Foundation_American Council of Trustees and Alumni201434495</v>
      </c>
      <c r="C1845" s="11" t="s">
        <v>19</v>
      </c>
      <c r="D1845" s="11" t="s">
        <v>184</v>
      </c>
      <c r="E1845" s="11" t="s">
        <v>184</v>
      </c>
      <c r="F1845" s="4">
        <v>34495</v>
      </c>
      <c r="G1845" s="3">
        <v>2014</v>
      </c>
      <c r="H1845" s="3" t="s">
        <v>21</v>
      </c>
      <c r="I1845" s="12"/>
      <c r="J1845" s="3">
        <v>292</v>
      </c>
      <c r="K1845" s="3" t="str">
        <f>IF(VLOOKUP(D1845,'Resources Final'!A:C,3,FALSE)=0,"",VLOOKUP(D1845,'Resources Final'!A:C,3,FALSE))</f>
        <v/>
      </c>
      <c r="L1845" s="3" t="str">
        <f>IF(VLOOKUP(D1845,'Resources Final'!A:D,4,FALSE)=0,"",VLOOKUP(D1845,'Resources Final'!A:D,4,FALSE))</f>
        <v/>
      </c>
      <c r="M1845" s="3" t="str">
        <f>IF(VLOOKUP(D1845,'Resources Final'!A:E,5,FALSE)=0,"",VLOOKUP(D1845,'Resources Final'!A:E,5,FALSE))</f>
        <v/>
      </c>
      <c r="N1845" s="7" t="str">
        <f>IF(VLOOKUP(D1845,'Resources Final'!A:F,6,FALSE)=0,"",VLOOKUP(D1845,'Resources Final'!A:F,6,FALSE))</f>
        <v>https://www.sourcewatch.org/index.php/American_Council_of_Trustees_and_Alumni</v>
      </c>
      <c r="O1845" s="3" t="str">
        <f>IF(VLOOKUP(D1845,'Resources Final'!A:G,7,FALSE)=0,"",VLOOKUP(D1845,'Resources Final'!A:G,7,FALSE))</f>
        <v>Sourcewatch</v>
      </c>
    </row>
    <row r="1846" spans="1:15" x14ac:dyDescent="0.2">
      <c r="A1846" s="11">
        <v>990</v>
      </c>
      <c r="B1846" s="11" t="str">
        <f t="shared" si="40"/>
        <v>Charles G. Koch Charitable Foundation_American Enterprise Institute for Public Policy Research201420710</v>
      </c>
      <c r="C1846" s="11" t="s">
        <v>19</v>
      </c>
      <c r="D1846" s="11" t="s">
        <v>189</v>
      </c>
      <c r="E1846" s="11" t="s">
        <v>189</v>
      </c>
      <c r="F1846" s="4">
        <v>20710</v>
      </c>
      <c r="G1846" s="3">
        <v>2014</v>
      </c>
      <c r="H1846" s="3" t="s">
        <v>21</v>
      </c>
      <c r="I1846" s="12"/>
      <c r="J1846" s="3">
        <v>293</v>
      </c>
      <c r="K1846" s="3" t="str">
        <f>IF(VLOOKUP(D1846,'Resources Final'!A:C,3,FALSE)=0,"",VLOOKUP(D1846,'Resources Final'!A:C,3,FALSE))</f>
        <v/>
      </c>
      <c r="L1846" s="3" t="str">
        <f>IF(VLOOKUP(D1846,'Resources Final'!A:D,4,FALSE)=0,"",VLOOKUP(D1846,'Resources Final'!A:D,4,FALSE))</f>
        <v/>
      </c>
      <c r="M1846" s="3" t="str">
        <f>IF(VLOOKUP(D1846,'Resources Final'!A:E,5,FALSE)=0,"",VLOOKUP(D1846,'Resources Final'!A:E,5,FALSE))</f>
        <v/>
      </c>
      <c r="N1846" s="7" t="str">
        <f>IF(VLOOKUP(D1846,'Resources Final'!A:F,6,FALSE)=0,"",VLOOKUP(D1846,'Resources Final'!A:F,6,FALSE))</f>
        <v>https://www.desmogblog.com/american-enterprise-institute</v>
      </c>
      <c r="O1846" s="3" t="str">
        <f>IF(VLOOKUP(D1846,'Resources Final'!A:G,7,FALSE)=0,"",VLOOKUP(D1846,'Resources Final'!A:G,7,FALSE))</f>
        <v>Desmog</v>
      </c>
    </row>
    <row r="1847" spans="1:15" x14ac:dyDescent="0.2">
      <c r="A1847" s="11">
        <v>990</v>
      </c>
      <c r="B1847" s="11" t="str">
        <f t="shared" si="40"/>
        <v>Charles G. Koch Charitable Foundation_American Legislative Exchange Council2014130640</v>
      </c>
      <c r="C1847" s="11" t="s">
        <v>19</v>
      </c>
      <c r="D1847" s="11" t="s">
        <v>195</v>
      </c>
      <c r="E1847" s="11" t="s">
        <v>195</v>
      </c>
      <c r="F1847" s="4">
        <v>130640</v>
      </c>
      <c r="G1847" s="3">
        <v>2014</v>
      </c>
      <c r="H1847" s="3" t="s">
        <v>21</v>
      </c>
      <c r="I1847" s="12"/>
      <c r="J1847" s="3">
        <v>294</v>
      </c>
      <c r="K1847" s="3" t="str">
        <f>IF(VLOOKUP(D1847,'Resources Final'!A:C,3,FALSE)=0,"",VLOOKUP(D1847,'Resources Final'!A:C,3,FALSE))</f>
        <v/>
      </c>
      <c r="L1847" s="3" t="str">
        <f>IF(VLOOKUP(D1847,'Resources Final'!A:D,4,FALSE)=0,"",VLOOKUP(D1847,'Resources Final'!A:D,4,FALSE))</f>
        <v/>
      </c>
      <c r="M1847" s="3" t="str">
        <f>IF(VLOOKUP(D1847,'Resources Final'!A:E,5,FALSE)=0,"",VLOOKUP(D1847,'Resources Final'!A:E,5,FALSE))</f>
        <v/>
      </c>
      <c r="N1847" s="7" t="str">
        <f>IF(VLOOKUP(D1847,'Resources Final'!A:F,6,FALSE)=0,"",VLOOKUP(D1847,'Resources Final'!A:F,6,FALSE))</f>
        <v>https://www.desmogblog.com/american-legislative-exchange-council</v>
      </c>
      <c r="O1847" s="3" t="str">
        <f>IF(VLOOKUP(D1847,'Resources Final'!A:G,7,FALSE)=0,"",VLOOKUP(D1847,'Resources Final'!A:G,7,FALSE))</f>
        <v>Desmog</v>
      </c>
    </row>
    <row r="1848" spans="1:15" x14ac:dyDescent="0.2">
      <c r="A1848" s="11">
        <v>990</v>
      </c>
      <c r="B1848" s="11" t="str">
        <f t="shared" si="40"/>
        <v>Charles G. Koch Charitable Foundation_American Spectator Foundation201416470</v>
      </c>
      <c r="C1848" s="11" t="s">
        <v>19</v>
      </c>
      <c r="D1848" s="11" t="s">
        <v>205</v>
      </c>
      <c r="E1848" s="11" t="s">
        <v>203</v>
      </c>
      <c r="F1848" s="4">
        <v>16470</v>
      </c>
      <c r="G1848" s="3">
        <v>2014</v>
      </c>
      <c r="H1848" s="3" t="s">
        <v>21</v>
      </c>
      <c r="I1848" s="12"/>
      <c r="J1848" s="3">
        <v>295</v>
      </c>
      <c r="K1848" s="3" t="str">
        <f>IF(VLOOKUP(D1848,'Resources Final'!A:C,3,FALSE)=0,"",VLOOKUP(D1848,'Resources Final'!A:C,3,FALSE))</f>
        <v/>
      </c>
      <c r="L1848" s="3" t="str">
        <f>IF(VLOOKUP(D1848,'Resources Final'!A:D,4,FALSE)=0,"",VLOOKUP(D1848,'Resources Final'!A:D,4,FALSE))</f>
        <v/>
      </c>
      <c r="M1848" s="3" t="str">
        <f>IF(VLOOKUP(D1848,'Resources Final'!A:E,5,FALSE)=0,"",VLOOKUP(D1848,'Resources Final'!A:E,5,FALSE))</f>
        <v/>
      </c>
      <c r="N1848" s="7" t="str">
        <f>IF(VLOOKUP(D1848,'Resources Final'!A:F,6,FALSE)=0,"",VLOOKUP(D1848,'Resources Final'!A:F,6,FALSE))</f>
        <v>http://www.sourcewatch.org/index.php/American_Spectator</v>
      </c>
      <c r="O1848" s="3" t="str">
        <f>IF(VLOOKUP(D1848,'Resources Final'!A:G,7,FALSE)=0,"",VLOOKUP(D1848,'Resources Final'!A:G,7,FALSE))</f>
        <v>Sourcewatch</v>
      </c>
    </row>
    <row r="1849" spans="1:15" x14ac:dyDescent="0.2">
      <c r="A1849" s="11">
        <v>990</v>
      </c>
      <c r="B1849" s="11" t="str">
        <f t="shared" si="40"/>
        <v>Charles G. Koch Charitable Foundation_Americans for Prosperity Foundation (formerly CSE Foundation)2014123984</v>
      </c>
      <c r="C1849" s="11" t="s">
        <v>19</v>
      </c>
      <c r="D1849" s="11" t="s">
        <v>215</v>
      </c>
      <c r="E1849" s="11" t="s">
        <v>213</v>
      </c>
      <c r="F1849" s="4">
        <v>123984</v>
      </c>
      <c r="G1849" s="3">
        <v>2014</v>
      </c>
      <c r="H1849" s="3" t="s">
        <v>21</v>
      </c>
      <c r="I1849" s="12"/>
      <c r="J1849" s="3">
        <v>296</v>
      </c>
      <c r="K1849" s="3" t="str">
        <f>IF(VLOOKUP(D1849,'Resources Final'!A:C,3,FALSE)=0,"",VLOOKUP(D1849,'Resources Final'!A:C,3,FALSE))</f>
        <v/>
      </c>
      <c r="L1849" s="3" t="str">
        <f>IF(VLOOKUP(D1849,'Resources Final'!A:D,4,FALSE)=0,"",VLOOKUP(D1849,'Resources Final'!A:D,4,FALSE))</f>
        <v/>
      </c>
      <c r="M1849" s="3" t="str">
        <f>IF(VLOOKUP(D1849,'Resources Final'!A:E,5,FALSE)=0,"",VLOOKUP(D1849,'Resources Final'!A:E,5,FALSE))</f>
        <v/>
      </c>
      <c r="N1849" s="7" t="str">
        <f>IF(VLOOKUP(D1849,'Resources Final'!A:F,6,FALSE)=0,"",VLOOKUP(D1849,'Resources Final'!A:F,6,FALSE))</f>
        <v>https://www.desmogblog.com/americans-for-prosperity</v>
      </c>
      <c r="O1849" s="3" t="str">
        <f>IF(VLOOKUP(D1849,'Resources Final'!A:G,7,FALSE)=0,"",VLOOKUP(D1849,'Resources Final'!A:G,7,FALSE))</f>
        <v>Desmog</v>
      </c>
    </row>
    <row r="1850" spans="1:15" x14ac:dyDescent="0.2">
      <c r="A1850" s="11">
        <v>990</v>
      </c>
      <c r="B1850" s="11" t="str">
        <f t="shared" si="40"/>
        <v>Charles G. Koch Charitable Foundation_America's Future Foundation (AFF)20146000</v>
      </c>
      <c r="C1850" s="11" t="s">
        <v>19</v>
      </c>
      <c r="D1850" s="11" t="s">
        <v>177</v>
      </c>
      <c r="E1850" s="11" t="s">
        <v>177</v>
      </c>
      <c r="F1850" s="4">
        <v>6000</v>
      </c>
      <c r="G1850" s="3">
        <v>2014</v>
      </c>
      <c r="H1850" s="3" t="s">
        <v>21</v>
      </c>
      <c r="I1850" s="12"/>
      <c r="J1850" s="3">
        <v>297</v>
      </c>
      <c r="K1850" s="3" t="str">
        <f>IF(VLOOKUP(D1850,'Resources Final'!A:C,3,FALSE)=0,"",VLOOKUP(D1850,'Resources Final'!A:C,3,FALSE))</f>
        <v/>
      </c>
      <c r="L1850" s="3" t="str">
        <f>IF(VLOOKUP(D1850,'Resources Final'!A:D,4,FALSE)=0,"",VLOOKUP(D1850,'Resources Final'!A:D,4,FALSE))</f>
        <v/>
      </c>
      <c r="M1850" s="3" t="str">
        <f>IF(VLOOKUP(D1850,'Resources Final'!A:E,5,FALSE)=0,"",VLOOKUP(D1850,'Resources Final'!A:E,5,FALSE))</f>
        <v/>
      </c>
      <c r="N1850" s="7" t="str">
        <f>IF(VLOOKUP(D1850,'Resources Final'!A:F,6,FALSE)=0,"",VLOOKUP(D1850,'Resources Final'!A:F,6,FALSE))</f>
        <v>http://www.sourcewatch.org/index.php/America's_Future_Foundation</v>
      </c>
      <c r="O1850" s="3" t="str">
        <f>IF(VLOOKUP(D1850,'Resources Final'!A:G,7,FALSE)=0,"",VLOOKUP(D1850,'Resources Final'!A:G,7,FALSE))</f>
        <v>Sourcewatch</v>
      </c>
    </row>
    <row r="1851" spans="1:15" x14ac:dyDescent="0.2">
      <c r="A1851" s="11">
        <v>990</v>
      </c>
      <c r="B1851" s="11" t="str">
        <f t="shared" si="40"/>
        <v>Charles G. Koch Charitable Foundation_Atlas Economic Research Foundation201439912</v>
      </c>
      <c r="C1851" s="11" t="s">
        <v>19</v>
      </c>
      <c r="D1851" s="11" t="s">
        <v>286</v>
      </c>
      <c r="E1851" s="11" t="s">
        <v>286</v>
      </c>
      <c r="F1851" s="4">
        <v>39912</v>
      </c>
      <c r="G1851" s="3">
        <v>2014</v>
      </c>
      <c r="H1851" s="3" t="s">
        <v>21</v>
      </c>
      <c r="I1851" s="12"/>
      <c r="J1851" s="3">
        <v>298</v>
      </c>
      <c r="K1851" s="3" t="str">
        <f>IF(VLOOKUP(D1851,'Resources Final'!A:C,3,FALSE)=0,"",VLOOKUP(D1851,'Resources Final'!A:C,3,FALSE))</f>
        <v/>
      </c>
      <c r="L1851" s="3" t="str">
        <f>IF(VLOOKUP(D1851,'Resources Final'!A:D,4,FALSE)=0,"",VLOOKUP(D1851,'Resources Final'!A:D,4,FALSE))</f>
        <v/>
      </c>
      <c r="M1851" s="3" t="str">
        <f>IF(VLOOKUP(D1851,'Resources Final'!A:E,5,FALSE)=0,"",VLOOKUP(D1851,'Resources Final'!A:E,5,FALSE))</f>
        <v/>
      </c>
      <c r="N1851" s="7" t="str">
        <f>IF(VLOOKUP(D1851,'Resources Final'!A:F,6,FALSE)=0,"",VLOOKUP(D1851,'Resources Final'!A:F,6,FALSE))</f>
        <v>https://www.desmogblog.com/atlas-economic-research-foundation</v>
      </c>
      <c r="O1851" s="3" t="str">
        <f>IF(VLOOKUP(D1851,'Resources Final'!A:G,7,FALSE)=0,"",VLOOKUP(D1851,'Resources Final'!A:G,7,FALSE))</f>
        <v>Desmog</v>
      </c>
    </row>
    <row r="1852" spans="1:15" x14ac:dyDescent="0.2">
      <c r="A1852" s="11">
        <v>990</v>
      </c>
      <c r="B1852" s="11" t="str">
        <f t="shared" si="40"/>
        <v>Charles G. Koch Charitable Foundation_Ayn Rand Institute (ARI)20149600</v>
      </c>
      <c r="C1852" s="11" t="s">
        <v>19</v>
      </c>
      <c r="D1852" s="11" t="s">
        <v>299</v>
      </c>
      <c r="E1852" s="11" t="s">
        <v>299</v>
      </c>
      <c r="F1852" s="4">
        <v>9600</v>
      </c>
      <c r="G1852" s="3">
        <v>2014</v>
      </c>
      <c r="H1852" s="3" t="s">
        <v>21</v>
      </c>
      <c r="I1852" s="12"/>
      <c r="J1852" s="3">
        <v>299</v>
      </c>
      <c r="K1852" s="3" t="str">
        <f>IF(VLOOKUP(D1852,'Resources Final'!A:C,3,FALSE)=0,"",VLOOKUP(D1852,'Resources Final'!A:C,3,FALSE))</f>
        <v/>
      </c>
      <c r="L1852" s="3" t="str">
        <f>IF(VLOOKUP(D1852,'Resources Final'!A:D,4,FALSE)=0,"",VLOOKUP(D1852,'Resources Final'!A:D,4,FALSE))</f>
        <v/>
      </c>
      <c r="M1852" s="3" t="str">
        <f>IF(VLOOKUP(D1852,'Resources Final'!A:E,5,FALSE)=0,"",VLOOKUP(D1852,'Resources Final'!A:E,5,FALSE))</f>
        <v/>
      </c>
      <c r="N1852" s="7" t="str">
        <f>IF(VLOOKUP(D1852,'Resources Final'!A:F,6,FALSE)=0,"",VLOOKUP(D1852,'Resources Final'!A:F,6,FALSE))</f>
        <v>https://www.desmogblog.com/ayn-rand-institute</v>
      </c>
      <c r="O1852" s="3" t="str">
        <f>IF(VLOOKUP(D1852,'Resources Final'!A:G,7,FALSE)=0,"",VLOOKUP(D1852,'Resources Final'!A:G,7,FALSE))</f>
        <v>Desmog</v>
      </c>
    </row>
    <row r="1853" spans="1:15" x14ac:dyDescent="0.2">
      <c r="A1853" s="11">
        <v>990</v>
      </c>
      <c r="B1853" s="11" t="str">
        <f t="shared" si="40"/>
        <v>Charles G. Koch Charitable Foundation_Bill of Rights Institute201467028</v>
      </c>
      <c r="C1853" s="11" t="s">
        <v>19</v>
      </c>
      <c r="D1853" s="11" t="s">
        <v>428</v>
      </c>
      <c r="E1853" s="11" t="s">
        <v>428</v>
      </c>
      <c r="F1853" s="4">
        <v>67028</v>
      </c>
      <c r="G1853" s="3">
        <v>2014</v>
      </c>
      <c r="H1853" s="3" t="s">
        <v>21</v>
      </c>
      <c r="I1853" s="12"/>
      <c r="J1853" s="3">
        <v>300</v>
      </c>
      <c r="K1853" s="3" t="str">
        <f>IF(VLOOKUP(D1853,'Resources Final'!A:C,3,FALSE)=0,"",VLOOKUP(D1853,'Resources Final'!A:C,3,FALSE))</f>
        <v/>
      </c>
      <c r="L1853" s="3" t="str">
        <f>IF(VLOOKUP(D1853,'Resources Final'!A:D,4,FALSE)=0,"",VLOOKUP(D1853,'Resources Final'!A:D,4,FALSE))</f>
        <v/>
      </c>
      <c r="M1853" s="3" t="str">
        <f>IF(VLOOKUP(D1853,'Resources Final'!A:E,5,FALSE)=0,"",VLOOKUP(D1853,'Resources Final'!A:E,5,FALSE))</f>
        <v/>
      </c>
      <c r="N1853" s="7" t="str">
        <f>IF(VLOOKUP(D1853,'Resources Final'!A:F,6,FALSE)=0,"",VLOOKUP(D1853,'Resources Final'!A:F,6,FALSE))</f>
        <v>https://www.sourcewatch.org/index.php/Bill_of_Rights_Institute</v>
      </c>
      <c r="O1853" s="3" t="str">
        <f>IF(VLOOKUP(D1853,'Resources Final'!A:G,7,FALSE)=0,"",VLOOKUP(D1853,'Resources Final'!A:G,7,FALSE))</f>
        <v>Sourcewatch</v>
      </c>
    </row>
    <row r="1854" spans="1:15" x14ac:dyDescent="0.2">
      <c r="A1854" s="11">
        <v>990</v>
      </c>
      <c r="B1854" s="11" t="str">
        <f t="shared" si="40"/>
        <v>Charles G. Koch Charitable Foundation_Capital Research Center20144800</v>
      </c>
      <c r="C1854" s="11" t="s">
        <v>19</v>
      </c>
      <c r="D1854" s="11" t="s">
        <v>604</v>
      </c>
      <c r="E1854" s="11" t="s">
        <v>604</v>
      </c>
      <c r="F1854" s="4">
        <v>4800</v>
      </c>
      <c r="G1854" s="3">
        <v>2014</v>
      </c>
      <c r="H1854" s="3" t="s">
        <v>21</v>
      </c>
      <c r="I1854" s="12"/>
      <c r="J1854" s="3">
        <v>301</v>
      </c>
      <c r="K1854" s="3" t="str">
        <f>IF(VLOOKUP(D1854,'Resources Final'!A:C,3,FALSE)=0,"",VLOOKUP(D1854,'Resources Final'!A:C,3,FALSE))</f>
        <v/>
      </c>
      <c r="L1854" s="3" t="str">
        <f>IF(VLOOKUP(D1854,'Resources Final'!A:D,4,FALSE)=0,"",VLOOKUP(D1854,'Resources Final'!A:D,4,FALSE))</f>
        <v/>
      </c>
      <c r="M1854" s="3" t="str">
        <f>IF(VLOOKUP(D1854,'Resources Final'!A:E,5,FALSE)=0,"",VLOOKUP(D1854,'Resources Final'!A:E,5,FALSE))</f>
        <v/>
      </c>
      <c r="N1854" s="7" t="str">
        <f>IF(VLOOKUP(D1854,'Resources Final'!A:F,6,FALSE)=0,"",VLOOKUP(D1854,'Resources Final'!A:F,6,FALSE))</f>
        <v>https://www.desmogblog.com/capital-research-center</v>
      </c>
      <c r="O1854" s="3" t="str">
        <f>IF(VLOOKUP(D1854,'Resources Final'!A:G,7,FALSE)=0,"",VLOOKUP(D1854,'Resources Final'!A:G,7,FALSE))</f>
        <v>Desmog</v>
      </c>
    </row>
    <row r="1855" spans="1:15" x14ac:dyDescent="0.2">
      <c r="A1855" s="11">
        <v>990</v>
      </c>
      <c r="B1855" s="11" t="str">
        <f t="shared" si="40"/>
        <v>Charles G. Koch Charitable Foundation_Cato Institute201434390</v>
      </c>
      <c r="C1855" s="11" t="s">
        <v>19</v>
      </c>
      <c r="D1855" s="11" t="s">
        <v>636</v>
      </c>
      <c r="E1855" s="11" t="s">
        <v>636</v>
      </c>
      <c r="F1855" s="4">
        <v>34390</v>
      </c>
      <c r="G1855" s="3">
        <v>2014</v>
      </c>
      <c r="H1855" s="3" t="s">
        <v>21</v>
      </c>
      <c r="I1855" s="12"/>
      <c r="J1855" s="3">
        <v>302</v>
      </c>
      <c r="K1855" s="3" t="str">
        <f>IF(VLOOKUP(D1855,'Resources Final'!A:C,3,FALSE)=0,"",VLOOKUP(D1855,'Resources Final'!A:C,3,FALSE))</f>
        <v/>
      </c>
      <c r="L1855" s="3" t="str">
        <f>IF(VLOOKUP(D1855,'Resources Final'!A:D,4,FALSE)=0,"",VLOOKUP(D1855,'Resources Final'!A:D,4,FALSE))</f>
        <v/>
      </c>
      <c r="M1855" s="3" t="str">
        <f>IF(VLOOKUP(D1855,'Resources Final'!A:E,5,FALSE)=0,"",VLOOKUP(D1855,'Resources Final'!A:E,5,FALSE))</f>
        <v/>
      </c>
      <c r="N1855" s="7" t="str">
        <f>IF(VLOOKUP(D1855,'Resources Final'!A:F,6,FALSE)=0,"",VLOOKUP(D1855,'Resources Final'!A:F,6,FALSE))</f>
        <v>https://www.desmogblog.com/cato-institute</v>
      </c>
      <c r="O1855" s="3" t="str">
        <f>IF(VLOOKUP(D1855,'Resources Final'!A:G,7,FALSE)=0,"",VLOOKUP(D1855,'Resources Final'!A:G,7,FALSE))</f>
        <v>Desmog</v>
      </c>
    </row>
    <row r="1856" spans="1:15" x14ac:dyDescent="0.2">
      <c r="A1856" s="11">
        <v>990</v>
      </c>
      <c r="B1856" s="11" t="str">
        <f t="shared" si="40"/>
        <v>Charles G. Koch Charitable Foundation_Cause of Action20149600</v>
      </c>
      <c r="C1856" s="11" t="s">
        <v>19</v>
      </c>
      <c r="D1856" s="11" t="s">
        <v>638</v>
      </c>
      <c r="E1856" s="11" t="s">
        <v>639</v>
      </c>
      <c r="F1856" s="4">
        <v>9600</v>
      </c>
      <c r="G1856" s="3">
        <v>2014</v>
      </c>
      <c r="H1856" s="3" t="s">
        <v>21</v>
      </c>
      <c r="I1856" s="12"/>
      <c r="J1856" s="3">
        <v>303</v>
      </c>
      <c r="K1856" s="3" t="str">
        <f>IF(VLOOKUP(D1856,'Resources Final'!A:C,3,FALSE)=0,"",VLOOKUP(D1856,'Resources Final'!A:C,3,FALSE))</f>
        <v/>
      </c>
      <c r="L1856" s="3" t="str">
        <f>IF(VLOOKUP(D1856,'Resources Final'!A:D,4,FALSE)=0,"",VLOOKUP(D1856,'Resources Final'!A:D,4,FALSE))</f>
        <v/>
      </c>
      <c r="M1856" s="3" t="str">
        <f>IF(VLOOKUP(D1856,'Resources Final'!A:E,5,FALSE)=0,"",VLOOKUP(D1856,'Resources Final'!A:E,5,FALSE))</f>
        <v/>
      </c>
      <c r="N1856" s="7" t="str">
        <f>IF(VLOOKUP(D1856,'Resources Final'!A:F,6,FALSE)=0,"",VLOOKUP(D1856,'Resources Final'!A:F,6,FALSE))</f>
        <v>https://www.sourcewatch.org/index.php/Cause_of_Action</v>
      </c>
      <c r="O1856" s="3" t="str">
        <f>IF(VLOOKUP(D1856,'Resources Final'!A:G,7,FALSE)=0,"",VLOOKUP(D1856,'Resources Final'!A:G,7,FALSE))</f>
        <v>Sourcewatch</v>
      </c>
    </row>
    <row r="1857" spans="1:15" x14ac:dyDescent="0.2">
      <c r="A1857" s="11">
        <v>990</v>
      </c>
      <c r="B1857" s="11" t="str">
        <f t="shared" si="40"/>
        <v>Charles G. Koch Charitable Foundation_Center for Competitive Politics20149941</v>
      </c>
      <c r="C1857" s="11" t="s">
        <v>19</v>
      </c>
      <c r="D1857" s="11" t="s">
        <v>647</v>
      </c>
      <c r="E1857" s="11" t="s">
        <v>647</v>
      </c>
      <c r="F1857" s="4">
        <v>9941</v>
      </c>
      <c r="G1857" s="3">
        <v>2014</v>
      </c>
      <c r="H1857" s="3" t="s">
        <v>21</v>
      </c>
      <c r="I1857" s="12"/>
      <c r="J1857" s="3">
        <v>304</v>
      </c>
      <c r="K1857" s="3" t="str">
        <f>IF(VLOOKUP(D1857,'Resources Final'!A:C,3,FALSE)=0,"",VLOOKUP(D1857,'Resources Final'!A:C,3,FALSE))</f>
        <v/>
      </c>
      <c r="L1857" s="3" t="str">
        <f>IF(VLOOKUP(D1857,'Resources Final'!A:D,4,FALSE)=0,"",VLOOKUP(D1857,'Resources Final'!A:D,4,FALSE))</f>
        <v/>
      </c>
      <c r="M1857" s="3" t="str">
        <f>IF(VLOOKUP(D1857,'Resources Final'!A:E,5,FALSE)=0,"",VLOOKUP(D1857,'Resources Final'!A:E,5,FALSE))</f>
        <v/>
      </c>
      <c r="N1857" s="7" t="str">
        <f>IF(VLOOKUP(D1857,'Resources Final'!A:F,6,FALSE)=0,"",VLOOKUP(D1857,'Resources Final'!A:F,6,FALSE))</f>
        <v>https://www.desmogblog.com/topics/center-competitive-politics</v>
      </c>
      <c r="O1857" s="3" t="str">
        <f>IF(VLOOKUP(D1857,'Resources Final'!A:G,7,FALSE)=0,"",VLOOKUP(D1857,'Resources Final'!A:G,7,FALSE))</f>
        <v>Desmog</v>
      </c>
    </row>
    <row r="1858" spans="1:15" x14ac:dyDescent="0.2">
      <c r="A1858" s="11">
        <v>990</v>
      </c>
      <c r="B1858" s="11" t="str">
        <f t="shared" si="40"/>
        <v>Charles G. Koch Charitable Foundation_Charles Koch Institute2014301</v>
      </c>
      <c r="C1858" s="11" t="s">
        <v>19</v>
      </c>
      <c r="D1858" s="11" t="s">
        <v>701</v>
      </c>
      <c r="E1858" s="11" t="s">
        <v>701</v>
      </c>
      <c r="F1858" s="4">
        <v>301</v>
      </c>
      <c r="G1858" s="3">
        <v>2014</v>
      </c>
      <c r="H1858" s="3" t="s">
        <v>21</v>
      </c>
      <c r="I1858" s="12"/>
      <c r="J1858" s="3">
        <v>305</v>
      </c>
      <c r="K1858" s="3" t="str">
        <f>IF(VLOOKUP(D1858,'Resources Final'!A:C,3,FALSE)=0,"",VLOOKUP(D1858,'Resources Final'!A:C,3,FALSE))</f>
        <v/>
      </c>
      <c r="L1858" s="3" t="str">
        <f>IF(VLOOKUP(D1858,'Resources Final'!A:D,4,FALSE)=0,"",VLOOKUP(D1858,'Resources Final'!A:D,4,FALSE))</f>
        <v/>
      </c>
      <c r="M1858" s="3" t="str">
        <f>IF(VLOOKUP(D1858,'Resources Final'!A:E,5,FALSE)=0,"",VLOOKUP(D1858,'Resources Final'!A:E,5,FALSE))</f>
        <v/>
      </c>
      <c r="N1858" s="7" t="str">
        <f>IF(VLOOKUP(D1858,'Resources Final'!A:F,6,FALSE)=0,"",VLOOKUP(D1858,'Resources Final'!A:F,6,FALSE))</f>
        <v>https://www.sourcewatch.org/index.php/Charles_Koch_Institute</v>
      </c>
      <c r="O1858" s="3" t="str">
        <f>IF(VLOOKUP(D1858,'Resources Final'!A:G,7,FALSE)=0,"",VLOOKUP(D1858,'Resources Final'!A:G,7,FALSE))</f>
        <v>Sourcewatch</v>
      </c>
    </row>
    <row r="1859" spans="1:15" x14ac:dyDescent="0.2">
      <c r="A1859" s="11">
        <v>990</v>
      </c>
      <c r="B1859" s="11" t="str">
        <f t="shared" si="40"/>
        <v>Charles G. Koch Charitable Foundation_Citizens Against Government Waste (CAGW)20144800</v>
      </c>
      <c r="C1859" s="11" t="s">
        <v>19</v>
      </c>
      <c r="D1859" s="11" t="s">
        <v>728</v>
      </c>
      <c r="E1859" s="11" t="s">
        <v>728</v>
      </c>
      <c r="F1859" s="4">
        <v>4800</v>
      </c>
      <c r="G1859" s="3">
        <v>2014</v>
      </c>
      <c r="H1859" s="3" t="s">
        <v>21</v>
      </c>
      <c r="I1859" s="12"/>
      <c r="J1859" s="3">
        <v>306</v>
      </c>
      <c r="K1859" s="3" t="str">
        <f>IF(VLOOKUP(D1859,'Resources Final'!A:C,3,FALSE)=0,"",VLOOKUP(D1859,'Resources Final'!A:C,3,FALSE))</f>
        <v/>
      </c>
      <c r="L1859" s="3" t="str">
        <f>IF(VLOOKUP(D1859,'Resources Final'!A:D,4,FALSE)=0,"",VLOOKUP(D1859,'Resources Final'!A:D,4,FALSE))</f>
        <v/>
      </c>
      <c r="M1859" s="3" t="str">
        <f>IF(VLOOKUP(D1859,'Resources Final'!A:E,5,FALSE)=0,"",VLOOKUP(D1859,'Resources Final'!A:E,5,FALSE))</f>
        <v/>
      </c>
      <c r="N1859" s="7" t="str">
        <f>IF(VLOOKUP(D1859,'Resources Final'!A:F,6,FALSE)=0,"",VLOOKUP(D1859,'Resources Final'!A:F,6,FALSE))</f>
        <v>http://www.sourcewatch.org/index.php/Citizens_Against_Government_Waste</v>
      </c>
      <c r="O1859" s="3" t="str">
        <f>IF(VLOOKUP(D1859,'Resources Final'!A:G,7,FALSE)=0,"",VLOOKUP(D1859,'Resources Final'!A:G,7,FALSE))</f>
        <v>Sourcewatch</v>
      </c>
    </row>
    <row r="1860" spans="1:15" x14ac:dyDescent="0.2">
      <c r="A1860" s="11">
        <v>990</v>
      </c>
      <c r="B1860" s="11" t="str">
        <f t="shared" si="40"/>
        <v>Charles G. Koch Charitable Foundation_Collegians For A Constructive Tomorrow (CFACT Campus)20143812</v>
      </c>
      <c r="C1860" s="11" t="s">
        <v>19</v>
      </c>
      <c r="D1860" s="11" t="s">
        <v>791</v>
      </c>
      <c r="E1860" s="11" t="s">
        <v>791</v>
      </c>
      <c r="F1860" s="4">
        <v>3812</v>
      </c>
      <c r="G1860" s="3">
        <v>2014</v>
      </c>
      <c r="H1860" s="3" t="s">
        <v>21</v>
      </c>
      <c r="I1860" s="12"/>
      <c r="J1860" s="3">
        <v>307</v>
      </c>
      <c r="K1860" s="3" t="str">
        <f>IF(VLOOKUP(D1860,'Resources Final'!A:C,3,FALSE)=0,"",VLOOKUP(D1860,'Resources Final'!A:C,3,FALSE))</f>
        <v/>
      </c>
      <c r="L1860" s="3" t="str">
        <f>IF(VLOOKUP(D1860,'Resources Final'!A:D,4,FALSE)=0,"",VLOOKUP(D1860,'Resources Final'!A:D,4,FALSE))</f>
        <v/>
      </c>
      <c r="M1860" s="3" t="str">
        <f>IF(VLOOKUP(D1860,'Resources Final'!A:E,5,FALSE)=0,"",VLOOKUP(D1860,'Resources Final'!A:E,5,FALSE))</f>
        <v/>
      </c>
      <c r="N1860" s="7" t="str">
        <f>IF(VLOOKUP(D1860,'Resources Final'!A:F,6,FALSE)=0,"",VLOOKUP(D1860,'Resources Final'!A:F,6,FALSE))</f>
        <v>https://www.greenpeace.org/usa/global-warming/climate-deniers/front-groups/collegians-for-a-constructive-tomorrow-cfact-campus/</v>
      </c>
      <c r="O1860" s="3" t="str">
        <f>IF(VLOOKUP(D1860,'Resources Final'!A:G,7,FALSE)=0,"",VLOOKUP(D1860,'Resources Final'!A:G,7,FALSE))</f>
        <v>Greenpeace</v>
      </c>
    </row>
    <row r="1861" spans="1:15" x14ac:dyDescent="0.2">
      <c r="A1861" s="11">
        <v>990</v>
      </c>
      <c r="B1861" s="11" t="str">
        <f t="shared" si="40"/>
        <v>Charles G. Koch Charitable Foundation_Committee For A Constructive Tomorrow (CFACT)20145376</v>
      </c>
      <c r="C1861" s="11" t="s">
        <v>19</v>
      </c>
      <c r="D1861" s="11" t="s">
        <v>805</v>
      </c>
      <c r="E1861" s="11" t="s">
        <v>805</v>
      </c>
      <c r="F1861" s="4">
        <v>5376</v>
      </c>
      <c r="G1861" s="3">
        <v>2014</v>
      </c>
      <c r="H1861" s="3" t="s">
        <v>21</v>
      </c>
      <c r="I1861" s="12"/>
      <c r="J1861" s="3">
        <v>308</v>
      </c>
      <c r="K1861" s="3" t="str">
        <f>IF(VLOOKUP(D1861,'Resources Final'!A:C,3,FALSE)=0,"",VLOOKUP(D1861,'Resources Final'!A:C,3,FALSE))</f>
        <v/>
      </c>
      <c r="L1861" s="3" t="str">
        <f>IF(VLOOKUP(D1861,'Resources Final'!A:D,4,FALSE)=0,"",VLOOKUP(D1861,'Resources Final'!A:D,4,FALSE))</f>
        <v/>
      </c>
      <c r="M1861" s="3" t="str">
        <f>IF(VLOOKUP(D1861,'Resources Final'!A:E,5,FALSE)=0,"",VLOOKUP(D1861,'Resources Final'!A:E,5,FALSE))</f>
        <v/>
      </c>
      <c r="N1861" s="7" t="str">
        <f>IF(VLOOKUP(D1861,'Resources Final'!A:F,6,FALSE)=0,"",VLOOKUP(D1861,'Resources Final'!A:F,6,FALSE))</f>
        <v>https://www.desmogblog.com/committee-constructive-tomorrow</v>
      </c>
      <c r="O1861" s="3" t="str">
        <f>IF(VLOOKUP(D1861,'Resources Final'!A:G,7,FALSE)=0,"",VLOOKUP(D1861,'Resources Final'!A:G,7,FALSE))</f>
        <v>Desmog</v>
      </c>
    </row>
    <row r="1862" spans="1:15" x14ac:dyDescent="0.2">
      <c r="A1862" s="11">
        <v>990</v>
      </c>
      <c r="B1862" s="11" t="str">
        <f t="shared" si="40"/>
        <v>Charles G. Koch Charitable Foundation_Competitive Enterprise Institute201418924</v>
      </c>
      <c r="C1862" s="11" t="s">
        <v>19</v>
      </c>
      <c r="D1862" s="11" t="s">
        <v>816</v>
      </c>
      <c r="E1862" s="11" t="s">
        <v>816</v>
      </c>
      <c r="F1862" s="4">
        <v>18924</v>
      </c>
      <c r="G1862" s="3">
        <v>2014</v>
      </c>
      <c r="H1862" s="3" t="s">
        <v>21</v>
      </c>
      <c r="I1862" s="12"/>
      <c r="J1862" s="3">
        <v>309</v>
      </c>
      <c r="K1862" s="3" t="str">
        <f>IF(VLOOKUP(D1862,'Resources Final'!A:C,3,FALSE)=0,"",VLOOKUP(D1862,'Resources Final'!A:C,3,FALSE))</f>
        <v/>
      </c>
      <c r="L1862" s="3" t="str">
        <f>IF(VLOOKUP(D1862,'Resources Final'!A:D,4,FALSE)=0,"",VLOOKUP(D1862,'Resources Final'!A:D,4,FALSE))</f>
        <v/>
      </c>
      <c r="M1862" s="3" t="str">
        <f>IF(VLOOKUP(D1862,'Resources Final'!A:E,5,FALSE)=0,"",VLOOKUP(D1862,'Resources Final'!A:E,5,FALSE))</f>
        <v/>
      </c>
      <c r="N1862" s="7" t="str">
        <f>IF(VLOOKUP(D1862,'Resources Final'!A:F,6,FALSE)=0,"",VLOOKUP(D1862,'Resources Final'!A:F,6,FALSE))</f>
        <v>https://www.desmogblog.com/competitive-enterprise-institute</v>
      </c>
      <c r="O1862" s="3" t="str">
        <f>IF(VLOOKUP(D1862,'Resources Final'!A:G,7,FALSE)=0,"",VLOOKUP(D1862,'Resources Final'!A:G,7,FALSE))</f>
        <v>Desmog</v>
      </c>
    </row>
    <row r="1863" spans="1:15" x14ac:dyDescent="0.2">
      <c r="A1863" s="11">
        <v>990</v>
      </c>
      <c r="B1863" s="11" t="str">
        <f t="shared" si="40"/>
        <v>Charles G. Koch Charitable Foundation_Daily Caller News Foundation201426248</v>
      </c>
      <c r="C1863" s="11" t="s">
        <v>19</v>
      </c>
      <c r="D1863" s="11" t="s">
        <v>929</v>
      </c>
      <c r="E1863" s="11" t="s">
        <v>929</v>
      </c>
      <c r="F1863" s="4">
        <v>26248</v>
      </c>
      <c r="G1863" s="3">
        <v>2014</v>
      </c>
      <c r="H1863" s="3" t="s">
        <v>21</v>
      </c>
      <c r="I1863" s="12"/>
      <c r="J1863" s="3">
        <v>310</v>
      </c>
      <c r="K1863" s="3" t="str">
        <f>IF(VLOOKUP(D1863,'Resources Final'!A:C,3,FALSE)=0,"",VLOOKUP(D1863,'Resources Final'!A:C,3,FALSE))</f>
        <v/>
      </c>
      <c r="L1863" s="3" t="str">
        <f>IF(VLOOKUP(D1863,'Resources Final'!A:D,4,FALSE)=0,"",VLOOKUP(D1863,'Resources Final'!A:D,4,FALSE))</f>
        <v/>
      </c>
      <c r="M1863" s="3" t="str">
        <f>IF(VLOOKUP(D1863,'Resources Final'!A:E,5,FALSE)=0,"",VLOOKUP(D1863,'Resources Final'!A:E,5,FALSE))</f>
        <v/>
      </c>
      <c r="N1863" s="7" t="str">
        <f>IF(VLOOKUP(D1863,'Resources Final'!A:F,6,FALSE)=0,"",VLOOKUP(D1863,'Resources Final'!A:F,6,FALSE))</f>
        <v>https://www.desmogblog.com/daily-caller</v>
      </c>
      <c r="O1863" s="3" t="str">
        <f>IF(VLOOKUP(D1863,'Resources Final'!A:G,7,FALSE)=0,"",VLOOKUP(D1863,'Resources Final'!A:G,7,FALSE))</f>
        <v>Desmog</v>
      </c>
    </row>
    <row r="1864" spans="1:15" x14ac:dyDescent="0.2">
      <c r="A1864" s="11">
        <v>990</v>
      </c>
      <c r="B1864" s="11" t="str">
        <f t="shared" si="40"/>
        <v>Charles G. Koch Charitable Foundation_Ethics and Public Policy Center20149124</v>
      </c>
      <c r="C1864" s="11" t="s">
        <v>19</v>
      </c>
      <c r="D1864" s="11" t="s">
        <v>1164</v>
      </c>
      <c r="E1864" s="11" t="s">
        <v>1164</v>
      </c>
      <c r="F1864" s="4">
        <v>9124</v>
      </c>
      <c r="G1864" s="3">
        <v>2014</v>
      </c>
      <c r="H1864" s="3" t="s">
        <v>21</v>
      </c>
      <c r="I1864" s="12"/>
      <c r="J1864" s="3">
        <v>311</v>
      </c>
      <c r="K1864" s="3" t="str">
        <f>IF(VLOOKUP(D1864,'Resources Final'!A:C,3,FALSE)=0,"",VLOOKUP(D1864,'Resources Final'!A:C,3,FALSE))</f>
        <v/>
      </c>
      <c r="L1864" s="3" t="str">
        <f>IF(VLOOKUP(D1864,'Resources Final'!A:D,4,FALSE)=0,"",VLOOKUP(D1864,'Resources Final'!A:D,4,FALSE))</f>
        <v/>
      </c>
      <c r="M1864" s="3" t="str">
        <f>IF(VLOOKUP(D1864,'Resources Final'!A:E,5,FALSE)=0,"",VLOOKUP(D1864,'Resources Final'!A:E,5,FALSE))</f>
        <v/>
      </c>
      <c r="N1864" s="7" t="str">
        <f>IF(VLOOKUP(D1864,'Resources Final'!A:F,6,FALSE)=0,"",VLOOKUP(D1864,'Resources Final'!A:F,6,FALSE))</f>
        <v>https://www.sourcewatch.org/index.php/Ethics_and_Public_Policy_Center</v>
      </c>
      <c r="O1864" s="3" t="str">
        <f>IF(VLOOKUP(D1864,'Resources Final'!A:G,7,FALSE)=0,"",VLOOKUP(D1864,'Resources Final'!A:G,7,FALSE))</f>
        <v>Sourcewatch</v>
      </c>
    </row>
    <row r="1865" spans="1:15" x14ac:dyDescent="0.2">
      <c r="A1865" s="11">
        <v>990</v>
      </c>
      <c r="B1865" s="11" t="str">
        <f t="shared" si="40"/>
        <v>Charles G. Koch Charitable Foundation_Franklin Center for Government and Public Integrity201459129</v>
      </c>
      <c r="C1865" s="11" t="s">
        <v>19</v>
      </c>
      <c r="D1865" s="11" t="s">
        <v>1271</v>
      </c>
      <c r="E1865" s="11" t="s">
        <v>1271</v>
      </c>
      <c r="F1865" s="4">
        <v>59129</v>
      </c>
      <c r="G1865" s="3">
        <v>2014</v>
      </c>
      <c r="H1865" s="3" t="s">
        <v>21</v>
      </c>
      <c r="I1865" s="12"/>
      <c r="J1865" s="3">
        <v>312</v>
      </c>
      <c r="K1865" s="3" t="str">
        <f>IF(VLOOKUP(D1865,'Resources Final'!A:C,3,FALSE)=0,"",VLOOKUP(D1865,'Resources Final'!A:C,3,FALSE))</f>
        <v/>
      </c>
      <c r="L1865" s="3" t="str">
        <f>IF(VLOOKUP(D1865,'Resources Final'!A:D,4,FALSE)=0,"",VLOOKUP(D1865,'Resources Final'!A:D,4,FALSE))</f>
        <v/>
      </c>
      <c r="M1865" s="3" t="str">
        <f>IF(VLOOKUP(D1865,'Resources Final'!A:E,5,FALSE)=0,"",VLOOKUP(D1865,'Resources Final'!A:E,5,FALSE))</f>
        <v/>
      </c>
      <c r="N1865" s="7" t="str">
        <f>IF(VLOOKUP(D1865,'Resources Final'!A:F,6,FALSE)=0,"",VLOOKUP(D1865,'Resources Final'!A:F,6,FALSE))</f>
        <v>http://www.sourcewatch.org/index.php/Franklin_Center_for_Government_and_Public_Integrity</v>
      </c>
      <c r="O1865" s="3" t="str">
        <f>IF(VLOOKUP(D1865,'Resources Final'!A:G,7,FALSE)=0,"",VLOOKUP(D1865,'Resources Final'!A:G,7,FALSE))</f>
        <v>Sourcewatch</v>
      </c>
    </row>
    <row r="1866" spans="1:15" x14ac:dyDescent="0.2">
      <c r="A1866" s="11">
        <v>990</v>
      </c>
      <c r="B1866" s="11" t="str">
        <f t="shared" si="40"/>
        <v>Charles G. Koch Charitable Foundation_Free Market Environmental Law Clinic201413188</v>
      </c>
      <c r="C1866" s="11" t="s">
        <v>19</v>
      </c>
      <c r="D1866" s="11" t="s">
        <v>1288</v>
      </c>
      <c r="E1866" s="11" t="s">
        <v>1288</v>
      </c>
      <c r="F1866" s="4">
        <v>13188</v>
      </c>
      <c r="G1866" s="3">
        <v>2014</v>
      </c>
      <c r="H1866" s="3" t="s">
        <v>21</v>
      </c>
      <c r="I1866" s="12"/>
      <c r="J1866" s="3">
        <v>313</v>
      </c>
      <c r="K1866" s="3" t="str">
        <f>IF(VLOOKUP(D1866,'Resources Final'!A:C,3,FALSE)=0,"",VLOOKUP(D1866,'Resources Final'!A:C,3,FALSE))</f>
        <v/>
      </c>
      <c r="L1866" s="3" t="str">
        <f>IF(VLOOKUP(D1866,'Resources Final'!A:D,4,FALSE)=0,"",VLOOKUP(D1866,'Resources Final'!A:D,4,FALSE))</f>
        <v/>
      </c>
      <c r="M1866" s="3" t="str">
        <f>IF(VLOOKUP(D1866,'Resources Final'!A:E,5,FALSE)=0,"",VLOOKUP(D1866,'Resources Final'!A:E,5,FALSE))</f>
        <v/>
      </c>
      <c r="N1866" s="7" t="str">
        <f>IF(VLOOKUP(D1866,'Resources Final'!A:F,6,FALSE)=0,"",VLOOKUP(D1866,'Resources Final'!A:F,6,FALSE))</f>
        <v>https://www.desmogblog.com/energy-environment-legal-institute</v>
      </c>
      <c r="O1866" s="3" t="str">
        <f>IF(VLOOKUP(D1866,'Resources Final'!A:G,7,FALSE)=0,"",VLOOKUP(D1866,'Resources Final'!A:G,7,FALSE))</f>
        <v>Desmog</v>
      </c>
    </row>
    <row r="1867" spans="1:15" x14ac:dyDescent="0.2">
      <c r="A1867" s="11">
        <v>990</v>
      </c>
      <c r="B1867" s="11" t="str">
        <f t="shared" si="40"/>
        <v>Charles G. Koch Charitable Foundation_George Washington University201410062</v>
      </c>
      <c r="C1867" s="11" t="s">
        <v>19</v>
      </c>
      <c r="D1867" s="11" t="s">
        <v>1371</v>
      </c>
      <c r="E1867" s="11" t="s">
        <v>1371</v>
      </c>
      <c r="F1867" s="4">
        <v>10062</v>
      </c>
      <c r="G1867" s="3">
        <v>2014</v>
      </c>
      <c r="H1867" s="3" t="s">
        <v>21</v>
      </c>
      <c r="I1867" s="12"/>
      <c r="J1867" s="3">
        <v>314</v>
      </c>
      <c r="K1867" s="3" t="str">
        <f>IF(VLOOKUP(D1867,'Resources Final'!A:C,3,FALSE)=0,"",VLOOKUP(D1867,'Resources Final'!A:C,3,FALSE))</f>
        <v/>
      </c>
      <c r="L1867" s="3" t="str">
        <f>IF(VLOOKUP(D1867,'Resources Final'!A:D,4,FALSE)=0,"",VLOOKUP(D1867,'Resources Final'!A:D,4,FALSE))</f>
        <v>Y</v>
      </c>
      <c r="M1867" s="3" t="str">
        <f>IF(VLOOKUP(D1867,'Resources Final'!A:E,5,FALSE)=0,"",VLOOKUP(D1867,'Resources Final'!A:E,5,FALSE))</f>
        <v/>
      </c>
      <c r="N1867" s="7" t="str">
        <f>IF(VLOOKUP(D1867,'Resources Final'!A:F,6,FALSE)=0,"",VLOOKUP(D1867,'Resources Final'!A:F,6,FALSE))</f>
        <v/>
      </c>
      <c r="O1867" s="3" t="str">
        <f>IF(VLOOKUP(D1867,'Resources Final'!A:G,7,FALSE)=0,"",VLOOKUP(D1867,'Resources Final'!A:G,7,FALSE))</f>
        <v/>
      </c>
    </row>
    <row r="1868" spans="1:15" x14ac:dyDescent="0.2">
      <c r="A1868" s="11">
        <v>990</v>
      </c>
      <c r="B1868" s="11" t="str">
        <f t="shared" si="40"/>
        <v>Charles G. Koch Charitable Foundation_Institute for Energy Research201423628</v>
      </c>
      <c r="C1868" s="11" t="s">
        <v>19</v>
      </c>
      <c r="D1868" s="11" t="s">
        <v>1676</v>
      </c>
      <c r="E1868" s="11" t="s">
        <v>1676</v>
      </c>
      <c r="F1868" s="4">
        <v>23628</v>
      </c>
      <c r="G1868" s="3">
        <v>2014</v>
      </c>
      <c r="H1868" s="3" t="s">
        <v>21</v>
      </c>
      <c r="I1868" s="12"/>
      <c r="J1868" s="3">
        <v>315</v>
      </c>
      <c r="K1868" s="3" t="str">
        <f>IF(VLOOKUP(D1868,'Resources Final'!A:C,3,FALSE)=0,"",VLOOKUP(D1868,'Resources Final'!A:C,3,FALSE))</f>
        <v/>
      </c>
      <c r="L1868" s="3" t="str">
        <f>IF(VLOOKUP(D1868,'Resources Final'!A:D,4,FALSE)=0,"",VLOOKUP(D1868,'Resources Final'!A:D,4,FALSE))</f>
        <v/>
      </c>
      <c r="M1868" s="3" t="str">
        <f>IF(VLOOKUP(D1868,'Resources Final'!A:E,5,FALSE)=0,"",VLOOKUP(D1868,'Resources Final'!A:E,5,FALSE))</f>
        <v/>
      </c>
      <c r="N1868" s="7" t="str">
        <f>IF(VLOOKUP(D1868,'Resources Final'!A:F,6,FALSE)=0,"",VLOOKUP(D1868,'Resources Final'!A:F,6,FALSE))</f>
        <v>https://www.desmogblog.com/institute-energy-research</v>
      </c>
      <c r="O1868" s="3" t="str">
        <f>IF(VLOOKUP(D1868,'Resources Final'!A:G,7,FALSE)=0,"",VLOOKUP(D1868,'Resources Final'!A:G,7,FALSE))</f>
        <v>Desmog</v>
      </c>
    </row>
    <row r="1869" spans="1:15" x14ac:dyDescent="0.2">
      <c r="A1869" s="11">
        <v>990</v>
      </c>
      <c r="B1869" s="11" t="str">
        <f t="shared" si="40"/>
        <v>Charles G. Koch Charitable Foundation_Institute for Faith, Work, and Economics201423464</v>
      </c>
      <c r="C1869" s="11" t="s">
        <v>19</v>
      </c>
      <c r="D1869" s="11" t="s">
        <v>1678</v>
      </c>
      <c r="E1869" s="11" t="s">
        <v>1678</v>
      </c>
      <c r="F1869" s="4">
        <v>23464</v>
      </c>
      <c r="G1869" s="3">
        <v>2014</v>
      </c>
      <c r="H1869" s="3" t="s">
        <v>21</v>
      </c>
      <c r="I1869" s="12"/>
      <c r="J1869" s="3">
        <v>316</v>
      </c>
      <c r="K1869" s="3" t="str">
        <f>IF(VLOOKUP(D1869,'Resources Final'!A:C,3,FALSE)=0,"",VLOOKUP(D1869,'Resources Final'!A:C,3,FALSE))</f>
        <v/>
      </c>
      <c r="L1869" s="3" t="str">
        <f>IF(VLOOKUP(D1869,'Resources Final'!A:D,4,FALSE)=0,"",VLOOKUP(D1869,'Resources Final'!A:D,4,FALSE))</f>
        <v/>
      </c>
      <c r="M1869" s="3" t="str">
        <f>IF(VLOOKUP(D1869,'Resources Final'!A:E,5,FALSE)=0,"",VLOOKUP(D1869,'Resources Final'!A:E,5,FALSE))</f>
        <v/>
      </c>
      <c r="N1869" s="7" t="str">
        <f>IF(VLOOKUP(D1869,'Resources Final'!A:F,6,FALSE)=0,"",VLOOKUP(D1869,'Resources Final'!A:F,6,FALSE))</f>
        <v>https://www.sourcewatch.org/index.php/Talk:The_Institute_for_Faith,_Work_%26_Economics</v>
      </c>
      <c r="O1869" s="3" t="str">
        <f>IF(VLOOKUP(D1869,'Resources Final'!A:G,7,FALSE)=0,"",VLOOKUP(D1869,'Resources Final'!A:G,7,FALSE))</f>
        <v>Sourcewatch</v>
      </c>
    </row>
    <row r="1870" spans="1:15" x14ac:dyDescent="0.2">
      <c r="A1870" s="11">
        <v>990</v>
      </c>
      <c r="B1870" s="11" t="str">
        <f t="shared" si="40"/>
        <v>Charles G. Koch Charitable Foundation_Institute for Humane Studies at George Mason University201464169</v>
      </c>
      <c r="C1870" s="11" t="s">
        <v>19</v>
      </c>
      <c r="D1870" s="11" t="s">
        <v>1680</v>
      </c>
      <c r="E1870" s="11" t="s">
        <v>4261</v>
      </c>
      <c r="F1870" s="4">
        <v>64169</v>
      </c>
      <c r="G1870" s="3">
        <v>2014</v>
      </c>
      <c r="H1870" s="3" t="s">
        <v>21</v>
      </c>
      <c r="I1870" s="12"/>
      <c r="J1870" s="3">
        <v>317</v>
      </c>
      <c r="K1870" s="3" t="str">
        <f>IF(VLOOKUP(D1870,'Resources Final'!A:C,3,FALSE)=0,"",VLOOKUP(D1870,'Resources Final'!A:C,3,FALSE))</f>
        <v/>
      </c>
      <c r="L1870" s="3" t="str">
        <f>IF(VLOOKUP(D1870,'Resources Final'!A:D,4,FALSE)=0,"",VLOOKUP(D1870,'Resources Final'!A:D,4,FALSE))</f>
        <v>Y</v>
      </c>
      <c r="M1870" s="3" t="str">
        <f>IF(VLOOKUP(D1870,'Resources Final'!A:E,5,FALSE)=0,"",VLOOKUP(D1870,'Resources Final'!A:E,5,FALSE))</f>
        <v/>
      </c>
      <c r="N1870" s="7" t="str">
        <f>IF(VLOOKUP(D1870,'Resources Final'!A:F,6,FALSE)=0,"",VLOOKUP(D1870,'Resources Final'!A:F,6,FALSE))</f>
        <v>https://www.desmogblog.com/institute-humane-studies-george-mason-university</v>
      </c>
      <c r="O1870" s="3" t="str">
        <f>IF(VLOOKUP(D1870,'Resources Final'!A:G,7,FALSE)=0,"",VLOOKUP(D1870,'Resources Final'!A:G,7,FALSE))</f>
        <v>Desmog</v>
      </c>
    </row>
    <row r="1871" spans="1:15" x14ac:dyDescent="0.2">
      <c r="A1871" s="11">
        <v>990</v>
      </c>
      <c r="B1871" s="11" t="str">
        <f t="shared" si="40"/>
        <v>Charles G. Koch Charitable Foundation_Institute for Justice20144800</v>
      </c>
      <c r="C1871" s="11" t="s">
        <v>19</v>
      </c>
      <c r="D1871" s="11" t="s">
        <v>1682</v>
      </c>
      <c r="E1871" s="11" t="s">
        <v>1682</v>
      </c>
      <c r="F1871" s="4">
        <v>4800</v>
      </c>
      <c r="G1871" s="3">
        <v>2014</v>
      </c>
      <c r="H1871" s="3" t="s">
        <v>21</v>
      </c>
      <c r="I1871" s="12"/>
      <c r="J1871" s="3">
        <v>318</v>
      </c>
      <c r="K1871" s="3" t="str">
        <f>IF(VLOOKUP(D1871,'Resources Final'!A:C,3,FALSE)=0,"",VLOOKUP(D1871,'Resources Final'!A:C,3,FALSE))</f>
        <v/>
      </c>
      <c r="L1871" s="3" t="str">
        <f>IF(VLOOKUP(D1871,'Resources Final'!A:D,4,FALSE)=0,"",VLOOKUP(D1871,'Resources Final'!A:D,4,FALSE))</f>
        <v/>
      </c>
      <c r="M1871" s="3" t="str">
        <f>IF(VLOOKUP(D1871,'Resources Final'!A:E,5,FALSE)=0,"",VLOOKUP(D1871,'Resources Final'!A:E,5,FALSE))</f>
        <v/>
      </c>
      <c r="N1871" s="7" t="str">
        <f>IF(VLOOKUP(D1871,'Resources Final'!A:F,6,FALSE)=0,"",VLOOKUP(D1871,'Resources Final'!A:F,6,FALSE))</f>
        <v>https://www.sourcewatch.org/index.php/Institute_for_Justice</v>
      </c>
      <c r="O1871" s="3" t="str">
        <f>IF(VLOOKUP(D1871,'Resources Final'!A:G,7,FALSE)=0,"",VLOOKUP(D1871,'Resources Final'!A:G,7,FALSE))</f>
        <v>Sourcewatch</v>
      </c>
    </row>
    <row r="1872" spans="1:15" x14ac:dyDescent="0.2">
      <c r="A1872" s="11">
        <v>990</v>
      </c>
      <c r="B1872" s="11" t="str">
        <f t="shared" si="40"/>
        <v>Charles G. Koch Charitable Foundation_Institute to Reduce Spending201424100</v>
      </c>
      <c r="C1872" s="11" t="s">
        <v>19</v>
      </c>
      <c r="D1872" s="11" t="s">
        <v>1700</v>
      </c>
      <c r="E1872" s="11" t="s">
        <v>1700</v>
      </c>
      <c r="F1872" s="4">
        <v>24100</v>
      </c>
      <c r="G1872" s="3">
        <v>2014</v>
      </c>
      <c r="H1872" s="3" t="s">
        <v>21</v>
      </c>
      <c r="I1872" s="12"/>
      <c r="J1872" s="3">
        <v>319</v>
      </c>
      <c r="K1872" s="3" t="str">
        <f>IF(VLOOKUP(D1872,'Resources Final'!A:C,3,FALSE)=0,"",VLOOKUP(D1872,'Resources Final'!A:C,3,FALSE))</f>
        <v/>
      </c>
      <c r="L1872" s="3" t="str">
        <f>IF(VLOOKUP(D1872,'Resources Final'!A:D,4,FALSE)=0,"",VLOOKUP(D1872,'Resources Final'!A:D,4,FALSE))</f>
        <v/>
      </c>
      <c r="M1872" s="3" t="str">
        <f>IF(VLOOKUP(D1872,'Resources Final'!A:E,5,FALSE)=0,"",VLOOKUP(D1872,'Resources Final'!A:E,5,FALSE))</f>
        <v/>
      </c>
      <c r="N1872" s="7" t="str">
        <f>IF(VLOOKUP(D1872,'Resources Final'!A:F,6,FALSE)=0,"",VLOOKUP(D1872,'Resources Final'!A:F,6,FALSE))</f>
        <v/>
      </c>
      <c r="O1872" s="3" t="str">
        <f>IF(VLOOKUP(D1872,'Resources Final'!A:G,7,FALSE)=0,"",VLOOKUP(D1872,'Resources Final'!A:G,7,FALSE))</f>
        <v/>
      </c>
    </row>
    <row r="1873" spans="1:15" x14ac:dyDescent="0.2">
      <c r="A1873" s="11">
        <v>990</v>
      </c>
      <c r="B1873" s="11" t="str">
        <f t="shared" si="40"/>
        <v>Charles G. Koch Charitable Foundation_Ladies of Liberty Alliance20144800</v>
      </c>
      <c r="C1873" s="11" t="s">
        <v>19</v>
      </c>
      <c r="D1873" s="11" t="s">
        <v>2077</v>
      </c>
      <c r="E1873" s="11" t="s">
        <v>2077</v>
      </c>
      <c r="F1873" s="4">
        <v>4800</v>
      </c>
      <c r="G1873" s="3">
        <v>2014</v>
      </c>
      <c r="H1873" s="3" t="s">
        <v>21</v>
      </c>
      <c r="I1873" s="12"/>
      <c r="J1873" s="3">
        <v>320</v>
      </c>
      <c r="K1873" s="3" t="str">
        <f>IF(VLOOKUP(D1873,'Resources Final'!A:C,3,FALSE)=0,"",VLOOKUP(D1873,'Resources Final'!A:C,3,FALSE))</f>
        <v/>
      </c>
      <c r="L1873" s="3" t="str">
        <f>IF(VLOOKUP(D1873,'Resources Final'!A:D,4,FALSE)=0,"",VLOOKUP(D1873,'Resources Final'!A:D,4,FALSE))</f>
        <v/>
      </c>
      <c r="M1873" s="3" t="str">
        <f>IF(VLOOKUP(D1873,'Resources Final'!A:E,5,FALSE)=0,"",VLOOKUP(D1873,'Resources Final'!A:E,5,FALSE))</f>
        <v/>
      </c>
      <c r="N1873" s="7" t="str">
        <f>IF(VLOOKUP(D1873,'Resources Final'!A:F,6,FALSE)=0,"",VLOOKUP(D1873,'Resources Final'!A:F,6,FALSE))</f>
        <v/>
      </c>
      <c r="O1873" s="3" t="str">
        <f>IF(VLOOKUP(D1873,'Resources Final'!A:G,7,FALSE)=0,"",VLOOKUP(D1873,'Resources Final'!A:G,7,FALSE))</f>
        <v/>
      </c>
    </row>
    <row r="1874" spans="1:15" x14ac:dyDescent="0.2">
      <c r="A1874" s="11">
        <v>990</v>
      </c>
      <c r="B1874" s="11" t="str">
        <f t="shared" si="40"/>
        <v>Charles G. Koch Charitable Foundation_Leadership Institute201452112</v>
      </c>
      <c r="C1874" s="11" t="s">
        <v>19</v>
      </c>
      <c r="D1874" s="11" t="s">
        <v>2120</v>
      </c>
      <c r="E1874" s="11" t="s">
        <v>2120</v>
      </c>
      <c r="F1874" s="4">
        <v>52112</v>
      </c>
      <c r="G1874" s="3">
        <v>2014</v>
      </c>
      <c r="H1874" s="3" t="s">
        <v>21</v>
      </c>
      <c r="I1874" s="12"/>
      <c r="J1874" s="3">
        <v>321</v>
      </c>
      <c r="K1874" s="3" t="str">
        <f>IF(VLOOKUP(D1874,'Resources Final'!A:C,3,FALSE)=0,"",VLOOKUP(D1874,'Resources Final'!A:C,3,FALSE))</f>
        <v/>
      </c>
      <c r="L1874" s="3" t="str">
        <f>IF(VLOOKUP(D1874,'Resources Final'!A:D,4,FALSE)=0,"",VLOOKUP(D1874,'Resources Final'!A:D,4,FALSE))</f>
        <v/>
      </c>
      <c r="M1874" s="3" t="str">
        <f>IF(VLOOKUP(D1874,'Resources Final'!A:E,5,FALSE)=0,"",VLOOKUP(D1874,'Resources Final'!A:E,5,FALSE))</f>
        <v/>
      </c>
      <c r="N1874" s="7" t="str">
        <f>IF(VLOOKUP(D1874,'Resources Final'!A:F,6,FALSE)=0,"",VLOOKUP(D1874,'Resources Final'!A:F,6,FALSE))</f>
        <v>https://www.desmogblog.com/leadership-institute</v>
      </c>
      <c r="O1874" s="3" t="str">
        <f>IF(VLOOKUP(D1874,'Resources Final'!A:G,7,FALSE)=0,"",VLOOKUP(D1874,'Resources Final'!A:G,7,FALSE))</f>
        <v>Desmog</v>
      </c>
    </row>
    <row r="1875" spans="1:15" x14ac:dyDescent="0.2">
      <c r="A1875" s="11">
        <v>990</v>
      </c>
      <c r="B1875" s="11" t="str">
        <f t="shared" si="40"/>
        <v>Charles G. Koch Charitable Foundation_Manhattan Institute for Policy Research201411300</v>
      </c>
      <c r="C1875" s="11" t="s">
        <v>19</v>
      </c>
      <c r="D1875" s="11" t="s">
        <v>2312</v>
      </c>
      <c r="E1875" s="11" t="s">
        <v>2312</v>
      </c>
      <c r="F1875" s="4">
        <v>11300</v>
      </c>
      <c r="G1875" s="3">
        <v>2014</v>
      </c>
      <c r="H1875" s="3" t="s">
        <v>21</v>
      </c>
      <c r="I1875" s="12"/>
      <c r="J1875" s="3">
        <v>322</v>
      </c>
      <c r="K1875" s="3" t="str">
        <f>IF(VLOOKUP(D1875,'Resources Final'!A:C,3,FALSE)=0,"",VLOOKUP(D1875,'Resources Final'!A:C,3,FALSE))</f>
        <v/>
      </c>
      <c r="L1875" s="3" t="str">
        <f>IF(VLOOKUP(D1875,'Resources Final'!A:D,4,FALSE)=0,"",VLOOKUP(D1875,'Resources Final'!A:D,4,FALSE))</f>
        <v/>
      </c>
      <c r="M1875" s="3" t="str">
        <f>IF(VLOOKUP(D1875,'Resources Final'!A:E,5,FALSE)=0,"",VLOOKUP(D1875,'Resources Final'!A:E,5,FALSE))</f>
        <v/>
      </c>
      <c r="N1875" s="7" t="str">
        <f>IF(VLOOKUP(D1875,'Resources Final'!A:F,6,FALSE)=0,"",VLOOKUP(D1875,'Resources Final'!A:F,6,FALSE))</f>
        <v>https://www.desmogblog.com/manhattan-institute-policy-research</v>
      </c>
      <c r="O1875" s="3" t="str">
        <f>IF(VLOOKUP(D1875,'Resources Final'!A:G,7,FALSE)=0,"",VLOOKUP(D1875,'Resources Final'!A:G,7,FALSE))</f>
        <v>Desmog</v>
      </c>
    </row>
    <row r="1876" spans="1:15" x14ac:dyDescent="0.2">
      <c r="A1876" s="11">
        <v>990</v>
      </c>
      <c r="B1876" s="11" t="str">
        <f t="shared" si="40"/>
        <v>Charles G. Koch Charitable Foundation_National Right to Work Legal Defense and Education Foundation20146365</v>
      </c>
      <c r="C1876" s="11" t="s">
        <v>19</v>
      </c>
      <c r="D1876" s="11" t="s">
        <v>2621</v>
      </c>
      <c r="E1876" s="11" t="s">
        <v>2621</v>
      </c>
      <c r="F1876" s="4">
        <v>6365</v>
      </c>
      <c r="G1876" s="3">
        <v>2014</v>
      </c>
      <c r="H1876" s="3" t="s">
        <v>21</v>
      </c>
      <c r="I1876" s="12"/>
      <c r="J1876" s="3">
        <v>323</v>
      </c>
      <c r="K1876" s="3" t="str">
        <f>IF(VLOOKUP(D1876,'Resources Final'!A:C,3,FALSE)=0,"",VLOOKUP(D1876,'Resources Final'!A:C,3,FALSE))</f>
        <v/>
      </c>
      <c r="L1876" s="3" t="str">
        <f>IF(VLOOKUP(D1876,'Resources Final'!A:D,4,FALSE)=0,"",VLOOKUP(D1876,'Resources Final'!A:D,4,FALSE))</f>
        <v/>
      </c>
      <c r="M1876" s="3" t="str">
        <f>IF(VLOOKUP(D1876,'Resources Final'!A:E,5,FALSE)=0,"",VLOOKUP(D1876,'Resources Final'!A:E,5,FALSE))</f>
        <v/>
      </c>
      <c r="N1876" s="7" t="str">
        <f>IF(VLOOKUP(D1876,'Resources Final'!A:F,6,FALSE)=0,"",VLOOKUP(D1876,'Resources Final'!A:F,6,FALSE))</f>
        <v>https://www.sourcewatch.org/index.php/National_Right_to_Work_Legal_Defense_Foundation</v>
      </c>
      <c r="O1876" s="3" t="str">
        <f>IF(VLOOKUP(D1876,'Resources Final'!A:G,7,FALSE)=0,"",VLOOKUP(D1876,'Resources Final'!A:G,7,FALSE))</f>
        <v>Sourcewatch</v>
      </c>
    </row>
    <row r="1877" spans="1:15" x14ac:dyDescent="0.2">
      <c r="A1877" s="11">
        <v>990</v>
      </c>
      <c r="B1877" s="11" t="str">
        <f t="shared" si="40"/>
        <v>Charles G. Koch Charitable Foundation_National Taxpayers Union Foundation201456152</v>
      </c>
      <c r="C1877" s="11" t="s">
        <v>19</v>
      </c>
      <c r="D1877" s="11" t="s">
        <v>2628</v>
      </c>
      <c r="E1877" s="11" t="s">
        <v>2628</v>
      </c>
      <c r="F1877" s="4">
        <v>56152</v>
      </c>
      <c r="G1877" s="3">
        <v>2014</v>
      </c>
      <c r="H1877" s="3" t="s">
        <v>21</v>
      </c>
      <c r="I1877" s="12"/>
      <c r="J1877" s="3">
        <v>324</v>
      </c>
      <c r="K1877" s="3" t="str">
        <f>IF(VLOOKUP(D1877,'Resources Final'!A:C,3,FALSE)=0,"",VLOOKUP(D1877,'Resources Final'!A:C,3,FALSE))</f>
        <v/>
      </c>
      <c r="L1877" s="3" t="str">
        <f>IF(VLOOKUP(D1877,'Resources Final'!A:D,4,FALSE)=0,"",VLOOKUP(D1877,'Resources Final'!A:D,4,FALSE))</f>
        <v/>
      </c>
      <c r="M1877" s="3" t="str">
        <f>IF(VLOOKUP(D1877,'Resources Final'!A:E,5,FALSE)=0,"",VLOOKUP(D1877,'Resources Final'!A:E,5,FALSE))</f>
        <v/>
      </c>
      <c r="N1877" s="7" t="str">
        <f>IF(VLOOKUP(D1877,'Resources Final'!A:F,6,FALSE)=0,"",VLOOKUP(D1877,'Resources Final'!A:F,6,FALSE))</f>
        <v>http://www.sourcewatch.org/index.php/National_Taxpayers_Union</v>
      </c>
      <c r="O1877" s="3" t="str">
        <f>IF(VLOOKUP(D1877,'Resources Final'!A:G,7,FALSE)=0,"",VLOOKUP(D1877,'Resources Final'!A:G,7,FALSE))</f>
        <v>Sourcewatch</v>
      </c>
    </row>
    <row r="1878" spans="1:15" x14ac:dyDescent="0.2">
      <c r="A1878" s="11">
        <v>990</v>
      </c>
      <c r="B1878" s="11" t="str">
        <f t="shared" si="40"/>
        <v>Charles G. Koch Charitable Foundation_Network of Enlightened Women201415600</v>
      </c>
      <c r="C1878" s="11" t="s">
        <v>19</v>
      </c>
      <c r="D1878" s="11" t="s">
        <v>2642</v>
      </c>
      <c r="E1878" s="11" t="s">
        <v>2642</v>
      </c>
      <c r="F1878" s="4">
        <v>15600</v>
      </c>
      <c r="G1878" s="3">
        <v>2014</v>
      </c>
      <c r="H1878" s="3" t="s">
        <v>21</v>
      </c>
      <c r="I1878" s="12"/>
      <c r="J1878" s="3">
        <v>325</v>
      </c>
      <c r="K1878" s="3" t="str">
        <f>IF(VLOOKUP(D1878,'Resources Final'!A:C,3,FALSE)=0,"",VLOOKUP(D1878,'Resources Final'!A:C,3,FALSE))</f>
        <v/>
      </c>
      <c r="L1878" s="3" t="str">
        <f>IF(VLOOKUP(D1878,'Resources Final'!A:D,4,FALSE)=0,"",VLOOKUP(D1878,'Resources Final'!A:D,4,FALSE))</f>
        <v/>
      </c>
      <c r="M1878" s="3" t="str">
        <f>IF(VLOOKUP(D1878,'Resources Final'!A:E,5,FALSE)=0,"",VLOOKUP(D1878,'Resources Final'!A:E,5,FALSE))</f>
        <v/>
      </c>
      <c r="N1878" s="7" t="str">
        <f>IF(VLOOKUP(D1878,'Resources Final'!A:F,6,FALSE)=0,"",VLOOKUP(D1878,'Resources Final'!A:F,6,FALSE))</f>
        <v>https://www.sourcewatch.org/index.php/Network_of_Enlightened_Women</v>
      </c>
      <c r="O1878" s="3" t="str">
        <f>IF(VLOOKUP(D1878,'Resources Final'!A:G,7,FALSE)=0,"",VLOOKUP(D1878,'Resources Final'!A:G,7,FALSE))</f>
        <v>Sourcewatch</v>
      </c>
    </row>
    <row r="1879" spans="1:15" x14ac:dyDescent="0.2">
      <c r="A1879" s="11">
        <v>990</v>
      </c>
      <c r="B1879" s="11" t="str">
        <f t="shared" si="40"/>
        <v>Charles G. Koch Charitable Foundation_Philanthropy Roundtable201414209</v>
      </c>
      <c r="C1879" s="11" t="s">
        <v>19</v>
      </c>
      <c r="D1879" s="11" t="s">
        <v>2849</v>
      </c>
      <c r="E1879" s="11" t="s">
        <v>2849</v>
      </c>
      <c r="F1879" s="4">
        <v>14209</v>
      </c>
      <c r="G1879" s="3">
        <v>2014</v>
      </c>
      <c r="H1879" s="3" t="s">
        <v>21</v>
      </c>
      <c r="I1879" s="12"/>
      <c r="J1879" s="3">
        <v>326</v>
      </c>
      <c r="K1879" s="3" t="str">
        <f>IF(VLOOKUP(D1879,'Resources Final'!A:C,3,FALSE)=0,"",VLOOKUP(D1879,'Resources Final'!A:C,3,FALSE))</f>
        <v/>
      </c>
      <c r="L1879" s="3" t="str">
        <f>IF(VLOOKUP(D1879,'Resources Final'!A:D,4,FALSE)=0,"",VLOOKUP(D1879,'Resources Final'!A:D,4,FALSE))</f>
        <v/>
      </c>
      <c r="M1879" s="3" t="str">
        <f>IF(VLOOKUP(D1879,'Resources Final'!A:E,5,FALSE)=0,"",VLOOKUP(D1879,'Resources Final'!A:E,5,FALSE))</f>
        <v/>
      </c>
      <c r="N1879" s="7" t="str">
        <f>IF(VLOOKUP(D1879,'Resources Final'!A:F,6,FALSE)=0,"",VLOOKUP(D1879,'Resources Final'!A:F,6,FALSE))</f>
        <v>http://www.sourcewatch.org/index.php/Philanthropy_Roundtable</v>
      </c>
      <c r="O1879" s="3" t="str">
        <f>IF(VLOOKUP(D1879,'Resources Final'!A:G,7,FALSE)=0,"",VLOOKUP(D1879,'Resources Final'!A:G,7,FALSE))</f>
        <v>Sourcewatch</v>
      </c>
    </row>
    <row r="1880" spans="1:15" x14ac:dyDescent="0.2">
      <c r="A1880" s="11">
        <v>990</v>
      </c>
      <c r="B1880" s="11" t="str">
        <f t="shared" si="40"/>
        <v>Charles G. Koch Charitable Foundation_Reason Foundation201434174</v>
      </c>
      <c r="C1880" s="11" t="s">
        <v>19</v>
      </c>
      <c r="D1880" s="11" t="s">
        <v>3001</v>
      </c>
      <c r="E1880" s="11" t="s">
        <v>3001</v>
      </c>
      <c r="F1880" s="4">
        <v>34174</v>
      </c>
      <c r="G1880" s="3">
        <v>2014</v>
      </c>
      <c r="H1880" s="3" t="s">
        <v>21</v>
      </c>
      <c r="I1880" s="12"/>
      <c r="J1880" s="3">
        <v>327</v>
      </c>
      <c r="K1880" s="3" t="str">
        <f>IF(VLOOKUP(D1880,'Resources Final'!A:C,3,FALSE)=0,"",VLOOKUP(D1880,'Resources Final'!A:C,3,FALSE))</f>
        <v/>
      </c>
      <c r="L1880" s="3" t="str">
        <f>IF(VLOOKUP(D1880,'Resources Final'!A:D,4,FALSE)=0,"",VLOOKUP(D1880,'Resources Final'!A:D,4,FALSE))</f>
        <v/>
      </c>
      <c r="M1880" s="3" t="str">
        <f>IF(VLOOKUP(D1880,'Resources Final'!A:E,5,FALSE)=0,"",VLOOKUP(D1880,'Resources Final'!A:E,5,FALSE))</f>
        <v/>
      </c>
      <c r="N1880" s="7" t="str">
        <f>IF(VLOOKUP(D1880,'Resources Final'!A:F,6,FALSE)=0,"",VLOOKUP(D1880,'Resources Final'!A:F,6,FALSE))</f>
        <v>https://www.desmogblog.com/reason-foundation</v>
      </c>
      <c r="O1880" s="3" t="str">
        <f>IF(VLOOKUP(D1880,'Resources Final'!A:G,7,FALSE)=0,"",VLOOKUP(D1880,'Resources Final'!A:G,7,FALSE))</f>
        <v>Desmog</v>
      </c>
    </row>
    <row r="1881" spans="1:15" x14ac:dyDescent="0.2">
      <c r="A1881" s="11">
        <v>990</v>
      </c>
      <c r="B1881" s="11" t="str">
        <f t="shared" si="40"/>
        <v>Charles G. Koch Charitable Foundation_State Policy Network201419200</v>
      </c>
      <c r="C1881" s="11" t="s">
        <v>19</v>
      </c>
      <c r="D1881" s="11" t="s">
        <v>3419</v>
      </c>
      <c r="E1881" s="11" t="s">
        <v>3419</v>
      </c>
      <c r="F1881" s="4">
        <v>19200</v>
      </c>
      <c r="G1881" s="3">
        <v>2014</v>
      </c>
      <c r="H1881" s="3" t="s">
        <v>21</v>
      </c>
      <c r="I1881" s="12"/>
      <c r="J1881" s="3">
        <v>328</v>
      </c>
      <c r="K1881" s="3" t="str">
        <f>IF(VLOOKUP(D1881,'Resources Final'!A:C,3,FALSE)=0,"",VLOOKUP(D1881,'Resources Final'!A:C,3,FALSE))</f>
        <v/>
      </c>
      <c r="L1881" s="3" t="str">
        <f>IF(VLOOKUP(D1881,'Resources Final'!A:D,4,FALSE)=0,"",VLOOKUP(D1881,'Resources Final'!A:D,4,FALSE))</f>
        <v/>
      </c>
      <c r="M1881" s="3" t="str">
        <f>IF(VLOOKUP(D1881,'Resources Final'!A:E,5,FALSE)=0,"",VLOOKUP(D1881,'Resources Final'!A:E,5,FALSE))</f>
        <v/>
      </c>
      <c r="N1881" s="7" t="str">
        <f>IF(VLOOKUP(D1881,'Resources Final'!A:F,6,FALSE)=0,"",VLOOKUP(D1881,'Resources Final'!A:F,6,FALSE))</f>
        <v>https://www.desmogblog.com/state-policy-network</v>
      </c>
      <c r="O1881" s="3" t="str">
        <f>IF(VLOOKUP(D1881,'Resources Final'!A:G,7,FALSE)=0,"",VLOOKUP(D1881,'Resources Final'!A:G,7,FALSE))</f>
        <v>Desmog</v>
      </c>
    </row>
    <row r="1882" spans="1:15" x14ac:dyDescent="0.2">
      <c r="A1882" s="11">
        <v>990</v>
      </c>
      <c r="B1882" s="11" t="str">
        <f t="shared" si="40"/>
        <v>Charles G. Koch Charitable Foundation_Sunshine Review201414400</v>
      </c>
      <c r="C1882" s="11" t="s">
        <v>19</v>
      </c>
      <c r="D1882" s="11" t="s">
        <v>3478</v>
      </c>
      <c r="E1882" s="11" t="s">
        <v>3478</v>
      </c>
      <c r="F1882" s="4">
        <v>14400</v>
      </c>
      <c r="G1882" s="3">
        <v>2014</v>
      </c>
      <c r="H1882" s="3" t="s">
        <v>21</v>
      </c>
      <c r="I1882" s="12"/>
      <c r="J1882" s="3">
        <v>329</v>
      </c>
      <c r="K1882" s="3" t="str">
        <f>IF(VLOOKUP(D1882,'Resources Final'!A:C,3,FALSE)=0,"",VLOOKUP(D1882,'Resources Final'!A:C,3,FALSE))</f>
        <v/>
      </c>
      <c r="L1882" s="3" t="str">
        <f>IF(VLOOKUP(D1882,'Resources Final'!A:D,4,FALSE)=0,"",VLOOKUP(D1882,'Resources Final'!A:D,4,FALSE))</f>
        <v/>
      </c>
      <c r="M1882" s="3" t="str">
        <f>IF(VLOOKUP(D1882,'Resources Final'!A:E,5,FALSE)=0,"",VLOOKUP(D1882,'Resources Final'!A:E,5,FALSE))</f>
        <v/>
      </c>
      <c r="N1882" s="7" t="str">
        <f>IF(VLOOKUP(D1882,'Resources Final'!A:F,6,FALSE)=0,"",VLOOKUP(D1882,'Resources Final'!A:F,6,FALSE))</f>
        <v>https://www.sourcewatch.org/index.php/Sunshine_Review</v>
      </c>
      <c r="O1882" s="3" t="str">
        <f>IF(VLOOKUP(D1882,'Resources Final'!A:G,7,FALSE)=0,"",VLOOKUP(D1882,'Resources Final'!A:G,7,FALSE))</f>
        <v>Sourcewatch</v>
      </c>
    </row>
    <row r="1883" spans="1:15" x14ac:dyDescent="0.2">
      <c r="A1883" s="11">
        <v>990</v>
      </c>
      <c r="B1883" s="11" t="str">
        <f t="shared" si="40"/>
        <v>Charles G. Koch Charitable Foundation_Tax Foundation201425400</v>
      </c>
      <c r="C1883" s="11" t="s">
        <v>19</v>
      </c>
      <c r="D1883" s="11" t="s">
        <v>3530</v>
      </c>
      <c r="E1883" s="11" t="s">
        <v>3530</v>
      </c>
      <c r="F1883" s="4">
        <v>25400</v>
      </c>
      <c r="G1883" s="3">
        <v>2014</v>
      </c>
      <c r="H1883" s="3" t="s">
        <v>21</v>
      </c>
      <c r="I1883" s="12"/>
      <c r="J1883" s="3">
        <v>330</v>
      </c>
      <c r="K1883" s="3" t="str">
        <f>IF(VLOOKUP(D1883,'Resources Final'!A:C,3,FALSE)=0,"",VLOOKUP(D1883,'Resources Final'!A:C,3,FALSE))</f>
        <v/>
      </c>
      <c r="L1883" s="3" t="str">
        <f>IF(VLOOKUP(D1883,'Resources Final'!A:D,4,FALSE)=0,"",VLOOKUP(D1883,'Resources Final'!A:D,4,FALSE))</f>
        <v/>
      </c>
      <c r="M1883" s="3" t="str">
        <f>IF(VLOOKUP(D1883,'Resources Final'!A:E,5,FALSE)=0,"",VLOOKUP(D1883,'Resources Final'!A:E,5,FALSE))</f>
        <v/>
      </c>
      <c r="N1883" s="7" t="str">
        <f>IF(VLOOKUP(D1883,'Resources Final'!A:F,6,FALSE)=0,"",VLOOKUP(D1883,'Resources Final'!A:F,6,FALSE))</f>
        <v>http://www.sourcewatch.org/index.php/Tax_Foundation</v>
      </c>
      <c r="O1883" s="3" t="str">
        <f>IF(VLOOKUP(D1883,'Resources Final'!A:G,7,FALSE)=0,"",VLOOKUP(D1883,'Resources Final'!A:G,7,FALSE))</f>
        <v>Sourcewatch</v>
      </c>
    </row>
    <row r="1884" spans="1:15" x14ac:dyDescent="0.2">
      <c r="A1884" s="11">
        <v>990</v>
      </c>
      <c r="B1884" s="11" t="str">
        <f t="shared" si="40"/>
        <v>Charles G. Koch Charitable Foundation_TechFreedom201424250</v>
      </c>
      <c r="C1884" s="11" t="s">
        <v>19</v>
      </c>
      <c r="D1884" s="11" t="s">
        <v>3544</v>
      </c>
      <c r="E1884" s="11" t="s">
        <v>3544</v>
      </c>
      <c r="F1884" s="4">
        <v>24250</v>
      </c>
      <c r="G1884" s="3">
        <v>2014</v>
      </c>
      <c r="H1884" s="3" t="s">
        <v>21</v>
      </c>
      <c r="I1884" s="12"/>
      <c r="J1884" s="3">
        <v>331</v>
      </c>
      <c r="K1884" s="3" t="str">
        <f>IF(VLOOKUP(D1884,'Resources Final'!A:C,3,FALSE)=0,"",VLOOKUP(D1884,'Resources Final'!A:C,3,FALSE))</f>
        <v/>
      </c>
      <c r="L1884" s="3" t="str">
        <f>IF(VLOOKUP(D1884,'Resources Final'!A:D,4,FALSE)=0,"",VLOOKUP(D1884,'Resources Final'!A:D,4,FALSE))</f>
        <v/>
      </c>
      <c r="M1884" s="3" t="str">
        <f>IF(VLOOKUP(D1884,'Resources Final'!A:E,5,FALSE)=0,"",VLOOKUP(D1884,'Resources Final'!A:E,5,FALSE))</f>
        <v/>
      </c>
      <c r="N1884" s="7" t="str">
        <f>IF(VLOOKUP(D1884,'Resources Final'!A:F,6,FALSE)=0,"",VLOOKUP(D1884,'Resources Final'!A:F,6,FALSE))</f>
        <v/>
      </c>
      <c r="O1884" s="3" t="str">
        <f>IF(VLOOKUP(D1884,'Resources Final'!A:G,7,FALSE)=0,"",VLOOKUP(D1884,'Resources Final'!A:G,7,FALSE))</f>
        <v/>
      </c>
    </row>
    <row r="1885" spans="1:15" x14ac:dyDescent="0.2">
      <c r="A1885" s="11">
        <v>990</v>
      </c>
      <c r="B1885" s="11" t="str">
        <f t="shared" si="40"/>
        <v>Charles G. Koch Charitable Foundation_Federalist Society for Law and Public Policy Studies20146312</v>
      </c>
      <c r="C1885" s="11" t="s">
        <v>19</v>
      </c>
      <c r="D1885" s="11" t="s">
        <v>1199</v>
      </c>
      <c r="E1885" s="11" t="s">
        <v>1199</v>
      </c>
      <c r="F1885" s="4">
        <v>6312</v>
      </c>
      <c r="G1885" s="3">
        <v>2014</v>
      </c>
      <c r="H1885" s="3" t="s">
        <v>21</v>
      </c>
      <c r="I1885" s="12"/>
      <c r="J1885" s="3">
        <v>332</v>
      </c>
      <c r="K1885" s="3" t="str">
        <f>IF(VLOOKUP(D1885,'Resources Final'!A:C,3,FALSE)=0,"",VLOOKUP(D1885,'Resources Final'!A:C,3,FALSE))</f>
        <v/>
      </c>
      <c r="L1885" s="3" t="str">
        <f>IF(VLOOKUP(D1885,'Resources Final'!A:D,4,FALSE)=0,"",VLOOKUP(D1885,'Resources Final'!A:D,4,FALSE))</f>
        <v/>
      </c>
      <c r="M1885" s="3" t="str">
        <f>IF(VLOOKUP(D1885,'Resources Final'!A:E,5,FALSE)=0,"",VLOOKUP(D1885,'Resources Final'!A:E,5,FALSE))</f>
        <v/>
      </c>
      <c r="N1885" s="7" t="str">
        <f>IF(VLOOKUP(D1885,'Resources Final'!A:F,6,FALSE)=0,"",VLOOKUP(D1885,'Resources Final'!A:F,6,FALSE))</f>
        <v>http://www.sourcewatch.org/index.php/Federalist_Society_for_Law_and_Public_Policy_Studies</v>
      </c>
      <c r="O1885" s="3" t="str">
        <f>IF(VLOOKUP(D1885,'Resources Final'!A:G,7,FALSE)=0,"",VLOOKUP(D1885,'Resources Final'!A:G,7,FALSE))</f>
        <v>Sourcewatch</v>
      </c>
    </row>
    <row r="1886" spans="1:15" x14ac:dyDescent="0.2">
      <c r="A1886" s="11">
        <v>990</v>
      </c>
      <c r="B1886" s="11" t="str">
        <f t="shared" si="40"/>
        <v>Charles G. Koch Charitable Foundation_Fund for American Studies20149600</v>
      </c>
      <c r="C1886" s="11" t="s">
        <v>19</v>
      </c>
      <c r="D1886" s="11" t="s">
        <v>1318</v>
      </c>
      <c r="E1886" s="11" t="s">
        <v>1318</v>
      </c>
      <c r="F1886" s="4">
        <v>9600</v>
      </c>
      <c r="G1886" s="3">
        <v>2014</v>
      </c>
      <c r="H1886" s="3" t="s">
        <v>21</v>
      </c>
      <c r="I1886" s="12"/>
      <c r="J1886" s="3">
        <v>333</v>
      </c>
      <c r="K1886" s="3" t="str">
        <f>IF(VLOOKUP(D1886,'Resources Final'!A:C,3,FALSE)=0,"",VLOOKUP(D1886,'Resources Final'!A:C,3,FALSE))</f>
        <v/>
      </c>
      <c r="L1886" s="3" t="str">
        <f>IF(VLOOKUP(D1886,'Resources Final'!A:D,4,FALSE)=0,"",VLOOKUP(D1886,'Resources Final'!A:D,4,FALSE))</f>
        <v/>
      </c>
      <c r="M1886" s="3" t="str">
        <f>IF(VLOOKUP(D1886,'Resources Final'!A:E,5,FALSE)=0,"",VLOOKUP(D1886,'Resources Final'!A:E,5,FALSE))</f>
        <v/>
      </c>
      <c r="N1886" s="7" t="str">
        <f>IF(VLOOKUP(D1886,'Resources Final'!A:F,6,FALSE)=0,"",VLOOKUP(D1886,'Resources Final'!A:F,6,FALSE))</f>
        <v>https://www.sourcewatch.org/index.php/Fund_for_American_Studies</v>
      </c>
      <c r="O1886" s="3" t="str">
        <f>IF(VLOOKUP(D1886,'Resources Final'!A:G,7,FALSE)=0,"",VLOOKUP(D1886,'Resources Final'!A:G,7,FALSE))</f>
        <v>Sourcewatch</v>
      </c>
    </row>
    <row r="1887" spans="1:15" x14ac:dyDescent="0.2">
      <c r="A1887" s="11">
        <v>990</v>
      </c>
      <c r="B1887" s="11" t="str">
        <f t="shared" si="40"/>
        <v>Charles G. Koch Charitable Foundation_The Young American's Foundation20144800</v>
      </c>
      <c r="C1887" s="11" t="s">
        <v>19</v>
      </c>
      <c r="D1887" s="11" t="s">
        <v>3624</v>
      </c>
      <c r="E1887" s="11" t="s">
        <v>3624</v>
      </c>
      <c r="F1887" s="4">
        <v>4800</v>
      </c>
      <c r="G1887" s="3">
        <v>2014</v>
      </c>
      <c r="H1887" s="3" t="s">
        <v>21</v>
      </c>
      <c r="I1887" s="12"/>
      <c r="J1887" s="3">
        <v>334</v>
      </c>
      <c r="K1887" s="3" t="str">
        <f>IF(VLOOKUP(D1887,'Resources Final'!A:C,3,FALSE)=0,"",VLOOKUP(D1887,'Resources Final'!A:C,3,FALSE))</f>
        <v/>
      </c>
      <c r="L1887" s="3" t="str">
        <f>IF(VLOOKUP(D1887,'Resources Final'!A:D,4,FALSE)=0,"",VLOOKUP(D1887,'Resources Final'!A:D,4,FALSE))</f>
        <v/>
      </c>
      <c r="M1887" s="3" t="str">
        <f>IF(VLOOKUP(D1887,'Resources Final'!A:E,5,FALSE)=0,"",VLOOKUP(D1887,'Resources Final'!A:E,5,FALSE))</f>
        <v/>
      </c>
      <c r="N1887" s="7" t="str">
        <f>IF(VLOOKUP(D1887,'Resources Final'!A:F,6,FALSE)=0,"",VLOOKUP(D1887,'Resources Final'!A:F,6,FALSE))</f>
        <v/>
      </c>
      <c r="O1887" s="3" t="str">
        <f>IF(VLOOKUP(D1887,'Resources Final'!A:G,7,FALSE)=0,"",VLOOKUP(D1887,'Resources Final'!A:G,7,FALSE))</f>
        <v/>
      </c>
    </row>
    <row r="1888" spans="1:15" x14ac:dyDescent="0.2">
      <c r="A1888" s="11">
        <v>990</v>
      </c>
      <c r="B1888" s="11" t="str">
        <f t="shared" si="40"/>
        <v>Charles G. Koch Charitable Foundation_Victims of Communism Memorial Foundation20144800</v>
      </c>
      <c r="C1888" s="11" t="s">
        <v>19</v>
      </c>
      <c r="D1888" s="11" t="s">
        <v>3890</v>
      </c>
      <c r="E1888" s="11" t="s">
        <v>3890</v>
      </c>
      <c r="F1888" s="4">
        <v>4800</v>
      </c>
      <c r="G1888" s="3">
        <v>2014</v>
      </c>
      <c r="H1888" s="3" t="s">
        <v>21</v>
      </c>
      <c r="I1888" s="12"/>
      <c r="J1888" s="3">
        <v>335</v>
      </c>
      <c r="K1888" s="3" t="str">
        <f>IF(VLOOKUP(D1888,'Resources Final'!A:C,3,FALSE)=0,"",VLOOKUP(D1888,'Resources Final'!A:C,3,FALSE))</f>
        <v/>
      </c>
      <c r="L1888" s="3" t="str">
        <f>IF(VLOOKUP(D1888,'Resources Final'!A:D,4,FALSE)=0,"",VLOOKUP(D1888,'Resources Final'!A:D,4,FALSE))</f>
        <v/>
      </c>
      <c r="M1888" s="3" t="str">
        <f>IF(VLOOKUP(D1888,'Resources Final'!A:E,5,FALSE)=0,"",VLOOKUP(D1888,'Resources Final'!A:E,5,FALSE))</f>
        <v/>
      </c>
      <c r="N1888" s="7" t="str">
        <f>IF(VLOOKUP(D1888,'Resources Final'!A:F,6,FALSE)=0,"",VLOOKUP(D1888,'Resources Final'!A:F,6,FALSE))</f>
        <v>https://www.sourcewatch.org/index.php/Victims_of_Communism_Memorial_Foundation</v>
      </c>
      <c r="O1888" s="3" t="str">
        <f>IF(VLOOKUP(D1888,'Resources Final'!A:G,7,FALSE)=0,"",VLOOKUP(D1888,'Resources Final'!A:G,7,FALSE))</f>
        <v>Sourcewatch</v>
      </c>
    </row>
    <row r="1889" spans="1:15" x14ac:dyDescent="0.2">
      <c r="A1889" s="11">
        <v>990</v>
      </c>
      <c r="B1889" s="11" t="str">
        <f t="shared" si="40"/>
        <v>Charles G. Koch Charitable Foundation_Young Americans for Liberty Foundation201464470</v>
      </c>
      <c r="C1889" s="11" t="s">
        <v>19</v>
      </c>
      <c r="D1889" s="11" t="s">
        <v>4126</v>
      </c>
      <c r="E1889" s="11" t="s">
        <v>4124</v>
      </c>
      <c r="F1889" s="4">
        <v>64470</v>
      </c>
      <c r="G1889" s="3">
        <v>2014</v>
      </c>
      <c r="H1889" s="3" t="s">
        <v>21</v>
      </c>
      <c r="I1889" s="12"/>
      <c r="J1889" s="3">
        <v>336</v>
      </c>
      <c r="K1889" s="3" t="str">
        <f>IF(VLOOKUP(D1889,'Resources Final'!A:C,3,FALSE)=0,"",VLOOKUP(D1889,'Resources Final'!A:C,3,FALSE))</f>
        <v/>
      </c>
      <c r="L1889" s="3" t="str">
        <f>IF(VLOOKUP(D1889,'Resources Final'!A:D,4,FALSE)=0,"",VLOOKUP(D1889,'Resources Final'!A:D,4,FALSE))</f>
        <v/>
      </c>
      <c r="M1889" s="3" t="str">
        <f>IF(VLOOKUP(D1889,'Resources Final'!A:E,5,FALSE)=0,"",VLOOKUP(D1889,'Resources Final'!A:E,5,FALSE))</f>
        <v/>
      </c>
      <c r="N1889" s="7" t="str">
        <f>IF(VLOOKUP(D1889,'Resources Final'!A:F,6,FALSE)=0,"",VLOOKUP(D1889,'Resources Final'!A:F,6,FALSE))</f>
        <v>https://www.sourcewatch.org/index.php/Young_Americans_for_Liberty</v>
      </c>
      <c r="O1889" s="3" t="str">
        <f>IF(VLOOKUP(D1889,'Resources Final'!A:G,7,FALSE)=0,"",VLOOKUP(D1889,'Resources Final'!A:G,7,FALSE))</f>
        <v>Sourcewatch</v>
      </c>
    </row>
    <row r="1890" spans="1:15" x14ac:dyDescent="0.2">
      <c r="A1890" s="11">
        <v>990</v>
      </c>
      <c r="B1890" s="11" t="str">
        <f t="shared" si="40"/>
        <v>Charles G. Koch Charitable Foundation_Aaron Francis Reitz20143600</v>
      </c>
      <c r="C1890" s="11" t="s">
        <v>19</v>
      </c>
      <c r="D1890" s="11" t="s">
        <v>105</v>
      </c>
      <c r="E1890" s="11" t="s">
        <v>105</v>
      </c>
      <c r="F1890" s="4">
        <v>3600</v>
      </c>
      <c r="G1890" s="3">
        <v>2014</v>
      </c>
      <c r="H1890" s="3" t="s">
        <v>21</v>
      </c>
      <c r="I1890" s="12" t="s">
        <v>31</v>
      </c>
      <c r="J1890" s="3">
        <v>337</v>
      </c>
      <c r="K1890" s="3" t="str">
        <f>IF(VLOOKUP(D1890,'Resources Final'!A:C,3,FALSE)=0,"",VLOOKUP(D1890,'Resources Final'!A:C,3,FALSE))</f>
        <v>Y</v>
      </c>
      <c r="L1890" s="3" t="str">
        <f>IF(VLOOKUP(D1890,'Resources Final'!A:D,4,FALSE)=0,"",VLOOKUP(D1890,'Resources Final'!A:D,4,FALSE))</f>
        <v/>
      </c>
      <c r="M1890" s="3" t="str">
        <f>IF(VLOOKUP(D1890,'Resources Final'!A:E,5,FALSE)=0,"",VLOOKUP(D1890,'Resources Final'!A:E,5,FALSE))</f>
        <v/>
      </c>
      <c r="N1890" s="7" t="str">
        <f>IF(VLOOKUP(D1890,'Resources Final'!A:F,6,FALSE)=0,"",VLOOKUP(D1890,'Resources Final'!A:F,6,FALSE))</f>
        <v/>
      </c>
      <c r="O1890" s="3" t="str">
        <f>IF(VLOOKUP(D1890,'Resources Final'!A:G,7,FALSE)=0,"",VLOOKUP(D1890,'Resources Final'!A:G,7,FALSE))</f>
        <v/>
      </c>
    </row>
    <row r="1891" spans="1:15" x14ac:dyDescent="0.2">
      <c r="A1891" s="11">
        <v>990</v>
      </c>
      <c r="B1891" s="11" t="str">
        <f t="shared" si="40"/>
        <v>Charles G. Koch Charitable Foundation_Abir Mandal20143600</v>
      </c>
      <c r="C1891" s="11" t="s">
        <v>19</v>
      </c>
      <c r="D1891" s="11" t="s">
        <v>107</v>
      </c>
      <c r="E1891" s="11" t="s">
        <v>107</v>
      </c>
      <c r="F1891" s="4">
        <v>3600</v>
      </c>
      <c r="G1891" s="3">
        <v>2014</v>
      </c>
      <c r="H1891" s="3" t="s">
        <v>21</v>
      </c>
      <c r="I1891" s="12" t="s">
        <v>31</v>
      </c>
      <c r="J1891" s="3">
        <v>338</v>
      </c>
      <c r="K1891" s="3" t="str">
        <f>IF(VLOOKUP(D1891,'Resources Final'!A:C,3,FALSE)=0,"",VLOOKUP(D1891,'Resources Final'!A:C,3,FALSE))</f>
        <v>Y</v>
      </c>
      <c r="L1891" s="3" t="str">
        <f>IF(VLOOKUP(D1891,'Resources Final'!A:D,4,FALSE)=0,"",VLOOKUP(D1891,'Resources Final'!A:D,4,FALSE))</f>
        <v/>
      </c>
      <c r="M1891" s="3" t="str">
        <f>IF(VLOOKUP(D1891,'Resources Final'!A:E,5,FALSE)=0,"",VLOOKUP(D1891,'Resources Final'!A:E,5,FALSE))</f>
        <v/>
      </c>
      <c r="N1891" s="7" t="str">
        <f>IF(VLOOKUP(D1891,'Resources Final'!A:F,6,FALSE)=0,"",VLOOKUP(D1891,'Resources Final'!A:F,6,FALSE))</f>
        <v/>
      </c>
      <c r="O1891" s="3" t="str">
        <f>IF(VLOOKUP(D1891,'Resources Final'!A:G,7,FALSE)=0,"",VLOOKUP(D1891,'Resources Final'!A:G,7,FALSE))</f>
        <v/>
      </c>
    </row>
    <row r="1892" spans="1:15" x14ac:dyDescent="0.2">
      <c r="A1892" s="11">
        <v>990</v>
      </c>
      <c r="B1892" s="11" t="str">
        <f t="shared" si="40"/>
        <v>Charles G. Koch Charitable Foundation_Adam Bartha20143600</v>
      </c>
      <c r="C1892" s="11" t="s">
        <v>19</v>
      </c>
      <c r="D1892" s="11" t="s">
        <v>114</v>
      </c>
      <c r="E1892" s="11" t="s">
        <v>114</v>
      </c>
      <c r="F1892" s="4">
        <v>3600</v>
      </c>
      <c r="G1892" s="3">
        <v>2014</v>
      </c>
      <c r="H1892" s="3" t="s">
        <v>21</v>
      </c>
      <c r="I1892" s="12" t="s">
        <v>31</v>
      </c>
      <c r="J1892" s="3">
        <v>339</v>
      </c>
      <c r="K1892" s="3" t="str">
        <f>IF(VLOOKUP(D1892,'Resources Final'!A:C,3,FALSE)=0,"",VLOOKUP(D1892,'Resources Final'!A:C,3,FALSE))</f>
        <v>Y</v>
      </c>
      <c r="L1892" s="3" t="str">
        <f>IF(VLOOKUP(D1892,'Resources Final'!A:D,4,FALSE)=0,"",VLOOKUP(D1892,'Resources Final'!A:D,4,FALSE))</f>
        <v/>
      </c>
      <c r="M1892" s="3" t="str">
        <f>IF(VLOOKUP(D1892,'Resources Final'!A:E,5,FALSE)=0,"",VLOOKUP(D1892,'Resources Final'!A:E,5,FALSE))</f>
        <v/>
      </c>
      <c r="N1892" s="7" t="str">
        <f>IF(VLOOKUP(D1892,'Resources Final'!A:F,6,FALSE)=0,"",VLOOKUP(D1892,'Resources Final'!A:F,6,FALSE))</f>
        <v/>
      </c>
      <c r="O1892" s="3" t="str">
        <f>IF(VLOOKUP(D1892,'Resources Final'!A:G,7,FALSE)=0,"",VLOOKUP(D1892,'Resources Final'!A:G,7,FALSE))</f>
        <v/>
      </c>
    </row>
    <row r="1893" spans="1:15" x14ac:dyDescent="0.2">
      <c r="A1893" s="11">
        <v>990</v>
      </c>
      <c r="B1893" s="11" t="str">
        <f t="shared" ref="B1893:B1956" si="41">C1893&amp;"_"&amp;D1893&amp;G1893&amp;F1893</f>
        <v>Charles G. Koch Charitable Foundation_Alex Reibman20143600</v>
      </c>
      <c r="C1893" s="11" t="s">
        <v>19</v>
      </c>
      <c r="D1893" s="11" t="s">
        <v>143</v>
      </c>
      <c r="E1893" s="11" t="s">
        <v>143</v>
      </c>
      <c r="F1893" s="4">
        <v>3600</v>
      </c>
      <c r="G1893" s="3">
        <v>2014</v>
      </c>
      <c r="H1893" s="3" t="s">
        <v>21</v>
      </c>
      <c r="I1893" s="12" t="s">
        <v>31</v>
      </c>
      <c r="J1893" s="3">
        <v>340</v>
      </c>
      <c r="K1893" s="3" t="str">
        <f>IF(VLOOKUP(D1893,'Resources Final'!A:C,3,FALSE)=0,"",VLOOKUP(D1893,'Resources Final'!A:C,3,FALSE))</f>
        <v>Y</v>
      </c>
      <c r="L1893" s="3" t="str">
        <f>IF(VLOOKUP(D1893,'Resources Final'!A:D,4,FALSE)=0,"",VLOOKUP(D1893,'Resources Final'!A:D,4,FALSE))</f>
        <v/>
      </c>
      <c r="M1893" s="3" t="str">
        <f>IF(VLOOKUP(D1893,'Resources Final'!A:E,5,FALSE)=0,"",VLOOKUP(D1893,'Resources Final'!A:E,5,FALSE))</f>
        <v/>
      </c>
      <c r="N1893" s="7" t="str">
        <f>IF(VLOOKUP(D1893,'Resources Final'!A:F,6,FALSE)=0,"",VLOOKUP(D1893,'Resources Final'!A:F,6,FALSE))</f>
        <v/>
      </c>
      <c r="O1893" s="3" t="str">
        <f>IF(VLOOKUP(D1893,'Resources Final'!A:G,7,FALSE)=0,"",VLOOKUP(D1893,'Resources Final'!A:G,7,FALSE))</f>
        <v/>
      </c>
    </row>
    <row r="1894" spans="1:15" x14ac:dyDescent="0.2">
      <c r="A1894" s="11">
        <v>990</v>
      </c>
      <c r="B1894" s="11" t="str">
        <f t="shared" si="41"/>
        <v>Charles G. Koch Charitable Foundation_Allison Daniel20143600</v>
      </c>
      <c r="C1894" s="11" t="s">
        <v>19</v>
      </c>
      <c r="D1894" s="11" t="s">
        <v>162</v>
      </c>
      <c r="E1894" s="11" t="s">
        <v>162</v>
      </c>
      <c r="F1894" s="4">
        <v>3600</v>
      </c>
      <c r="G1894" s="3">
        <v>2014</v>
      </c>
      <c r="H1894" s="3" t="s">
        <v>21</v>
      </c>
      <c r="I1894" s="12" t="s">
        <v>31</v>
      </c>
      <c r="J1894" s="3">
        <v>341</v>
      </c>
      <c r="K1894" s="3" t="str">
        <f>IF(VLOOKUP(D1894,'Resources Final'!A:C,3,FALSE)=0,"",VLOOKUP(D1894,'Resources Final'!A:C,3,FALSE))</f>
        <v>Y</v>
      </c>
      <c r="L1894" s="3" t="str">
        <f>IF(VLOOKUP(D1894,'Resources Final'!A:D,4,FALSE)=0,"",VLOOKUP(D1894,'Resources Final'!A:D,4,FALSE))</f>
        <v/>
      </c>
      <c r="M1894" s="3" t="str">
        <f>IF(VLOOKUP(D1894,'Resources Final'!A:E,5,FALSE)=0,"",VLOOKUP(D1894,'Resources Final'!A:E,5,FALSE))</f>
        <v/>
      </c>
      <c r="N1894" s="7" t="str">
        <f>IF(VLOOKUP(D1894,'Resources Final'!A:F,6,FALSE)=0,"",VLOOKUP(D1894,'Resources Final'!A:F,6,FALSE))</f>
        <v/>
      </c>
      <c r="O1894" s="3" t="str">
        <f>IF(VLOOKUP(D1894,'Resources Final'!A:G,7,FALSE)=0,"",VLOOKUP(D1894,'Resources Final'!A:G,7,FALSE))</f>
        <v/>
      </c>
    </row>
    <row r="1895" spans="1:15" x14ac:dyDescent="0.2">
      <c r="A1895" s="11">
        <v>990</v>
      </c>
      <c r="B1895" s="11" t="str">
        <f t="shared" si="41"/>
        <v>Charles G. Koch Charitable Foundation_Amanda Swysgood20143600</v>
      </c>
      <c r="C1895" s="11" t="s">
        <v>19</v>
      </c>
      <c r="D1895" s="11" t="s">
        <v>176</v>
      </c>
      <c r="E1895" s="11" t="s">
        <v>176</v>
      </c>
      <c r="F1895" s="4">
        <v>3600</v>
      </c>
      <c r="G1895" s="3">
        <v>2014</v>
      </c>
      <c r="H1895" s="3" t="s">
        <v>21</v>
      </c>
      <c r="I1895" s="12" t="s">
        <v>31</v>
      </c>
      <c r="J1895" s="3">
        <v>342</v>
      </c>
      <c r="K1895" s="3" t="str">
        <f>IF(VLOOKUP(D1895,'Resources Final'!A:C,3,FALSE)=0,"",VLOOKUP(D1895,'Resources Final'!A:C,3,FALSE))</f>
        <v>Y</v>
      </c>
      <c r="L1895" s="3" t="str">
        <f>IF(VLOOKUP(D1895,'Resources Final'!A:D,4,FALSE)=0,"",VLOOKUP(D1895,'Resources Final'!A:D,4,FALSE))</f>
        <v/>
      </c>
      <c r="M1895" s="3" t="str">
        <f>IF(VLOOKUP(D1895,'Resources Final'!A:E,5,FALSE)=0,"",VLOOKUP(D1895,'Resources Final'!A:E,5,FALSE))</f>
        <v/>
      </c>
      <c r="N1895" s="7" t="str">
        <f>IF(VLOOKUP(D1895,'Resources Final'!A:F,6,FALSE)=0,"",VLOOKUP(D1895,'Resources Final'!A:F,6,FALSE))</f>
        <v/>
      </c>
      <c r="O1895" s="3" t="str">
        <f>IF(VLOOKUP(D1895,'Resources Final'!A:G,7,FALSE)=0,"",VLOOKUP(D1895,'Resources Final'!A:G,7,FALSE))</f>
        <v/>
      </c>
    </row>
    <row r="1896" spans="1:15" x14ac:dyDescent="0.2">
      <c r="A1896" s="11">
        <v>990</v>
      </c>
      <c r="B1896" s="11" t="str">
        <f t="shared" si="41"/>
        <v>Charles G. Koch Charitable Foundation_Andrew Welch20143600</v>
      </c>
      <c r="C1896" s="11" t="s">
        <v>19</v>
      </c>
      <c r="D1896" s="11" t="s">
        <v>231</v>
      </c>
      <c r="E1896" s="11" t="s">
        <v>231</v>
      </c>
      <c r="F1896" s="4">
        <v>3600</v>
      </c>
      <c r="G1896" s="3">
        <v>2014</v>
      </c>
      <c r="H1896" s="3" t="s">
        <v>21</v>
      </c>
      <c r="I1896" s="12" t="s">
        <v>31</v>
      </c>
      <c r="J1896" s="3">
        <v>343</v>
      </c>
      <c r="K1896" s="3" t="str">
        <f>IF(VLOOKUP(D1896,'Resources Final'!A:C,3,FALSE)=0,"",VLOOKUP(D1896,'Resources Final'!A:C,3,FALSE))</f>
        <v>Y</v>
      </c>
      <c r="L1896" s="3" t="str">
        <f>IF(VLOOKUP(D1896,'Resources Final'!A:D,4,FALSE)=0,"",VLOOKUP(D1896,'Resources Final'!A:D,4,FALSE))</f>
        <v/>
      </c>
      <c r="M1896" s="3" t="str">
        <f>IF(VLOOKUP(D1896,'Resources Final'!A:E,5,FALSE)=0,"",VLOOKUP(D1896,'Resources Final'!A:E,5,FALSE))</f>
        <v/>
      </c>
      <c r="N1896" s="7" t="str">
        <f>IF(VLOOKUP(D1896,'Resources Final'!A:F,6,FALSE)=0,"",VLOOKUP(D1896,'Resources Final'!A:F,6,FALSE))</f>
        <v/>
      </c>
      <c r="O1896" s="3" t="str">
        <f>IF(VLOOKUP(D1896,'Resources Final'!A:G,7,FALSE)=0,"",VLOOKUP(D1896,'Resources Final'!A:G,7,FALSE))</f>
        <v/>
      </c>
    </row>
    <row r="1897" spans="1:15" x14ac:dyDescent="0.2">
      <c r="A1897" s="11">
        <v>990</v>
      </c>
      <c r="B1897" s="11" t="str">
        <f t="shared" si="41"/>
        <v>Charles G. Koch Charitable Foundation_Angelo Curto20143600</v>
      </c>
      <c r="C1897" s="11" t="s">
        <v>19</v>
      </c>
      <c r="D1897" s="11" t="s">
        <v>237</v>
      </c>
      <c r="E1897" s="11" t="s">
        <v>237</v>
      </c>
      <c r="F1897" s="4">
        <v>3600</v>
      </c>
      <c r="G1897" s="3">
        <v>2014</v>
      </c>
      <c r="H1897" s="3" t="s">
        <v>21</v>
      </c>
      <c r="I1897" s="12" t="s">
        <v>31</v>
      </c>
      <c r="J1897" s="3">
        <v>344</v>
      </c>
      <c r="K1897" s="3" t="str">
        <f>IF(VLOOKUP(D1897,'Resources Final'!A:C,3,FALSE)=0,"",VLOOKUP(D1897,'Resources Final'!A:C,3,FALSE))</f>
        <v>Y</v>
      </c>
      <c r="L1897" s="3" t="str">
        <f>IF(VLOOKUP(D1897,'Resources Final'!A:D,4,FALSE)=0,"",VLOOKUP(D1897,'Resources Final'!A:D,4,FALSE))</f>
        <v/>
      </c>
      <c r="M1897" s="3" t="str">
        <f>IF(VLOOKUP(D1897,'Resources Final'!A:E,5,FALSE)=0,"",VLOOKUP(D1897,'Resources Final'!A:E,5,FALSE))</f>
        <v/>
      </c>
      <c r="N1897" s="7" t="str">
        <f>IF(VLOOKUP(D1897,'Resources Final'!A:F,6,FALSE)=0,"",VLOOKUP(D1897,'Resources Final'!A:F,6,FALSE))</f>
        <v/>
      </c>
      <c r="O1897" s="3" t="str">
        <f>IF(VLOOKUP(D1897,'Resources Final'!A:G,7,FALSE)=0,"",VLOOKUP(D1897,'Resources Final'!A:G,7,FALSE))</f>
        <v/>
      </c>
    </row>
    <row r="1898" spans="1:15" x14ac:dyDescent="0.2">
      <c r="A1898" s="11">
        <v>990</v>
      </c>
      <c r="B1898" s="11" t="str">
        <f t="shared" si="41"/>
        <v>Charles G. Koch Charitable Foundation_Annica Benning20142400</v>
      </c>
      <c r="C1898" s="11" t="s">
        <v>19</v>
      </c>
      <c r="D1898" s="11" t="s">
        <v>238</v>
      </c>
      <c r="E1898" s="11" t="s">
        <v>238</v>
      </c>
      <c r="F1898" s="4">
        <v>2400</v>
      </c>
      <c r="G1898" s="3">
        <v>2014</v>
      </c>
      <c r="H1898" s="3" t="s">
        <v>21</v>
      </c>
      <c r="I1898" s="12" t="s">
        <v>31</v>
      </c>
      <c r="J1898" s="3">
        <v>345</v>
      </c>
      <c r="K1898" s="3" t="str">
        <f>IF(VLOOKUP(D1898,'Resources Final'!A:C,3,FALSE)=0,"",VLOOKUP(D1898,'Resources Final'!A:C,3,FALSE))</f>
        <v>Y</v>
      </c>
      <c r="L1898" s="3" t="str">
        <f>IF(VLOOKUP(D1898,'Resources Final'!A:D,4,FALSE)=0,"",VLOOKUP(D1898,'Resources Final'!A:D,4,FALSE))</f>
        <v/>
      </c>
      <c r="M1898" s="3" t="str">
        <f>IF(VLOOKUP(D1898,'Resources Final'!A:E,5,FALSE)=0,"",VLOOKUP(D1898,'Resources Final'!A:E,5,FALSE))</f>
        <v/>
      </c>
      <c r="N1898" s="7" t="str">
        <f>IF(VLOOKUP(D1898,'Resources Final'!A:F,6,FALSE)=0,"",VLOOKUP(D1898,'Resources Final'!A:F,6,FALSE))</f>
        <v/>
      </c>
      <c r="O1898" s="3" t="str">
        <f>IF(VLOOKUP(D1898,'Resources Final'!A:G,7,FALSE)=0,"",VLOOKUP(D1898,'Resources Final'!A:G,7,FALSE))</f>
        <v/>
      </c>
    </row>
    <row r="1899" spans="1:15" x14ac:dyDescent="0.2">
      <c r="A1899" s="11">
        <v>990</v>
      </c>
      <c r="B1899" s="11" t="str">
        <f t="shared" si="41"/>
        <v>Charles G. Koch Charitable Foundation_Anthony E Traina20143000</v>
      </c>
      <c r="C1899" s="11" t="s">
        <v>19</v>
      </c>
      <c r="D1899" s="11" t="s">
        <v>241</v>
      </c>
      <c r="E1899" s="11" t="s">
        <v>241</v>
      </c>
      <c r="F1899" s="4">
        <v>3000</v>
      </c>
      <c r="G1899" s="3">
        <v>2014</v>
      </c>
      <c r="H1899" s="3" t="s">
        <v>21</v>
      </c>
      <c r="I1899" s="12" t="s">
        <v>31</v>
      </c>
      <c r="J1899" s="3">
        <v>346</v>
      </c>
      <c r="K1899" s="3" t="str">
        <f>IF(VLOOKUP(D1899,'Resources Final'!A:C,3,FALSE)=0,"",VLOOKUP(D1899,'Resources Final'!A:C,3,FALSE))</f>
        <v>Y</v>
      </c>
      <c r="L1899" s="3" t="str">
        <f>IF(VLOOKUP(D1899,'Resources Final'!A:D,4,FALSE)=0,"",VLOOKUP(D1899,'Resources Final'!A:D,4,FALSE))</f>
        <v/>
      </c>
      <c r="M1899" s="3" t="str">
        <f>IF(VLOOKUP(D1899,'Resources Final'!A:E,5,FALSE)=0,"",VLOOKUP(D1899,'Resources Final'!A:E,5,FALSE))</f>
        <v/>
      </c>
      <c r="N1899" s="7" t="str">
        <f>IF(VLOOKUP(D1899,'Resources Final'!A:F,6,FALSE)=0,"",VLOOKUP(D1899,'Resources Final'!A:F,6,FALSE))</f>
        <v/>
      </c>
      <c r="O1899" s="3" t="str">
        <f>IF(VLOOKUP(D1899,'Resources Final'!A:G,7,FALSE)=0,"",VLOOKUP(D1899,'Resources Final'!A:G,7,FALSE))</f>
        <v/>
      </c>
    </row>
    <row r="1900" spans="1:15" x14ac:dyDescent="0.2">
      <c r="A1900" s="11">
        <v>990</v>
      </c>
      <c r="B1900" s="11" t="str">
        <f t="shared" si="41"/>
        <v>Charles G. Koch Charitable Foundation_Aurora Hudson20143600</v>
      </c>
      <c r="C1900" s="11" t="s">
        <v>19</v>
      </c>
      <c r="D1900" s="11" t="s">
        <v>292</v>
      </c>
      <c r="E1900" s="11" t="s">
        <v>292</v>
      </c>
      <c r="F1900" s="4">
        <v>3600</v>
      </c>
      <c r="G1900" s="3">
        <v>2014</v>
      </c>
      <c r="H1900" s="3" t="s">
        <v>21</v>
      </c>
      <c r="I1900" s="12" t="s">
        <v>31</v>
      </c>
      <c r="J1900" s="3">
        <v>347</v>
      </c>
      <c r="K1900" s="3" t="str">
        <f>IF(VLOOKUP(D1900,'Resources Final'!A:C,3,FALSE)=0,"",VLOOKUP(D1900,'Resources Final'!A:C,3,FALSE))</f>
        <v>Y</v>
      </c>
      <c r="L1900" s="3" t="str">
        <f>IF(VLOOKUP(D1900,'Resources Final'!A:D,4,FALSE)=0,"",VLOOKUP(D1900,'Resources Final'!A:D,4,FALSE))</f>
        <v/>
      </c>
      <c r="M1900" s="3" t="str">
        <f>IF(VLOOKUP(D1900,'Resources Final'!A:E,5,FALSE)=0,"",VLOOKUP(D1900,'Resources Final'!A:E,5,FALSE))</f>
        <v/>
      </c>
      <c r="N1900" s="7" t="str">
        <f>IF(VLOOKUP(D1900,'Resources Final'!A:F,6,FALSE)=0,"",VLOOKUP(D1900,'Resources Final'!A:F,6,FALSE))</f>
        <v/>
      </c>
      <c r="O1900" s="3" t="str">
        <f>IF(VLOOKUP(D1900,'Resources Final'!A:G,7,FALSE)=0,"",VLOOKUP(D1900,'Resources Final'!A:G,7,FALSE))</f>
        <v/>
      </c>
    </row>
    <row r="1901" spans="1:15" x14ac:dyDescent="0.2">
      <c r="A1901" s="11">
        <v>990</v>
      </c>
      <c r="B1901" s="11" t="str">
        <f t="shared" si="41"/>
        <v>Charles G. Koch Charitable Foundation_Benjamin Joseph Musachio20143600</v>
      </c>
      <c r="C1901" s="11" t="s">
        <v>19</v>
      </c>
      <c r="D1901" s="11" t="s">
        <v>400</v>
      </c>
      <c r="E1901" s="11" t="s">
        <v>400</v>
      </c>
      <c r="F1901" s="4">
        <v>3600</v>
      </c>
      <c r="G1901" s="3">
        <v>2014</v>
      </c>
      <c r="H1901" s="3" t="s">
        <v>21</v>
      </c>
      <c r="I1901" s="12" t="s">
        <v>31</v>
      </c>
      <c r="J1901" s="3">
        <v>348</v>
      </c>
      <c r="K1901" s="3" t="str">
        <f>IF(VLOOKUP(D1901,'Resources Final'!A:C,3,FALSE)=0,"",VLOOKUP(D1901,'Resources Final'!A:C,3,FALSE))</f>
        <v>Y</v>
      </c>
      <c r="L1901" s="3" t="str">
        <f>IF(VLOOKUP(D1901,'Resources Final'!A:D,4,FALSE)=0,"",VLOOKUP(D1901,'Resources Final'!A:D,4,FALSE))</f>
        <v/>
      </c>
      <c r="M1901" s="3" t="str">
        <f>IF(VLOOKUP(D1901,'Resources Final'!A:E,5,FALSE)=0,"",VLOOKUP(D1901,'Resources Final'!A:E,5,FALSE))</f>
        <v/>
      </c>
      <c r="N1901" s="7" t="str">
        <f>IF(VLOOKUP(D1901,'Resources Final'!A:F,6,FALSE)=0,"",VLOOKUP(D1901,'Resources Final'!A:F,6,FALSE))</f>
        <v/>
      </c>
      <c r="O1901" s="3" t="str">
        <f>IF(VLOOKUP(D1901,'Resources Final'!A:G,7,FALSE)=0,"",VLOOKUP(D1901,'Resources Final'!A:G,7,FALSE))</f>
        <v/>
      </c>
    </row>
    <row r="1902" spans="1:15" x14ac:dyDescent="0.2">
      <c r="A1902" s="11">
        <v>990</v>
      </c>
      <c r="B1902" s="11" t="str">
        <f t="shared" si="41"/>
        <v>Charles G. Koch Charitable Foundation_Benjamin Kurtis20143600</v>
      </c>
      <c r="C1902" s="11" t="s">
        <v>19</v>
      </c>
      <c r="D1902" s="11" t="s">
        <v>401</v>
      </c>
      <c r="E1902" s="11" t="s">
        <v>401</v>
      </c>
      <c r="F1902" s="4">
        <v>3600</v>
      </c>
      <c r="G1902" s="3">
        <v>2014</v>
      </c>
      <c r="H1902" s="3" t="s">
        <v>21</v>
      </c>
      <c r="I1902" s="12" t="s">
        <v>31</v>
      </c>
      <c r="J1902" s="3">
        <v>349</v>
      </c>
      <c r="K1902" s="3" t="str">
        <f>IF(VLOOKUP(D1902,'Resources Final'!A:C,3,FALSE)=0,"",VLOOKUP(D1902,'Resources Final'!A:C,3,FALSE))</f>
        <v>Y</v>
      </c>
      <c r="L1902" s="3" t="str">
        <f>IF(VLOOKUP(D1902,'Resources Final'!A:D,4,FALSE)=0,"",VLOOKUP(D1902,'Resources Final'!A:D,4,FALSE))</f>
        <v/>
      </c>
      <c r="M1902" s="3" t="str">
        <f>IF(VLOOKUP(D1902,'Resources Final'!A:E,5,FALSE)=0,"",VLOOKUP(D1902,'Resources Final'!A:E,5,FALSE))</f>
        <v/>
      </c>
      <c r="N1902" s="7" t="str">
        <f>IF(VLOOKUP(D1902,'Resources Final'!A:F,6,FALSE)=0,"",VLOOKUP(D1902,'Resources Final'!A:F,6,FALSE))</f>
        <v/>
      </c>
      <c r="O1902" s="3" t="str">
        <f>IF(VLOOKUP(D1902,'Resources Final'!A:G,7,FALSE)=0,"",VLOOKUP(D1902,'Resources Final'!A:G,7,FALSE))</f>
        <v/>
      </c>
    </row>
    <row r="1903" spans="1:15" x14ac:dyDescent="0.2">
      <c r="A1903" s="11">
        <v>990</v>
      </c>
      <c r="B1903" s="11" t="str">
        <f t="shared" si="41"/>
        <v>Charles G. Koch Charitable Foundation_Benjamin Mertens20143600</v>
      </c>
      <c r="C1903" s="11" t="s">
        <v>19</v>
      </c>
      <c r="D1903" s="11" t="s">
        <v>402</v>
      </c>
      <c r="E1903" s="11" t="s">
        <v>402</v>
      </c>
      <c r="F1903" s="4">
        <v>3600</v>
      </c>
      <c r="G1903" s="3">
        <v>2014</v>
      </c>
      <c r="H1903" s="3" t="s">
        <v>21</v>
      </c>
      <c r="I1903" s="12" t="s">
        <v>31</v>
      </c>
      <c r="J1903" s="3">
        <v>350</v>
      </c>
      <c r="K1903" s="3" t="str">
        <f>IF(VLOOKUP(D1903,'Resources Final'!A:C,3,FALSE)=0,"",VLOOKUP(D1903,'Resources Final'!A:C,3,FALSE))</f>
        <v>Y</v>
      </c>
      <c r="L1903" s="3" t="str">
        <f>IF(VLOOKUP(D1903,'Resources Final'!A:D,4,FALSE)=0,"",VLOOKUP(D1903,'Resources Final'!A:D,4,FALSE))</f>
        <v/>
      </c>
      <c r="M1903" s="3" t="str">
        <f>IF(VLOOKUP(D1903,'Resources Final'!A:E,5,FALSE)=0,"",VLOOKUP(D1903,'Resources Final'!A:E,5,FALSE))</f>
        <v/>
      </c>
      <c r="N1903" s="7" t="str">
        <f>IF(VLOOKUP(D1903,'Resources Final'!A:F,6,FALSE)=0,"",VLOOKUP(D1903,'Resources Final'!A:F,6,FALSE))</f>
        <v/>
      </c>
      <c r="O1903" s="3" t="str">
        <f>IF(VLOOKUP(D1903,'Resources Final'!A:G,7,FALSE)=0,"",VLOOKUP(D1903,'Resources Final'!A:G,7,FALSE))</f>
        <v/>
      </c>
    </row>
    <row r="1904" spans="1:15" x14ac:dyDescent="0.2">
      <c r="A1904" s="11">
        <v>990</v>
      </c>
      <c r="B1904" s="11" t="str">
        <f t="shared" si="41"/>
        <v>Charles G. Koch Charitable Foundation_Bennett G Hampilos20143600</v>
      </c>
      <c r="C1904" s="11" t="s">
        <v>19</v>
      </c>
      <c r="D1904" s="11" t="s">
        <v>403</v>
      </c>
      <c r="E1904" s="11" t="s">
        <v>403</v>
      </c>
      <c r="F1904" s="4">
        <v>3600</v>
      </c>
      <c r="G1904" s="3">
        <v>2014</v>
      </c>
      <c r="H1904" s="3" t="s">
        <v>21</v>
      </c>
      <c r="I1904" s="12" t="s">
        <v>31</v>
      </c>
      <c r="J1904" s="3">
        <v>351</v>
      </c>
      <c r="K1904" s="3" t="str">
        <f>IF(VLOOKUP(D1904,'Resources Final'!A:C,3,FALSE)=0,"",VLOOKUP(D1904,'Resources Final'!A:C,3,FALSE))</f>
        <v>Y</v>
      </c>
      <c r="L1904" s="3" t="str">
        <f>IF(VLOOKUP(D1904,'Resources Final'!A:D,4,FALSE)=0,"",VLOOKUP(D1904,'Resources Final'!A:D,4,FALSE))</f>
        <v/>
      </c>
      <c r="M1904" s="3" t="str">
        <f>IF(VLOOKUP(D1904,'Resources Final'!A:E,5,FALSE)=0,"",VLOOKUP(D1904,'Resources Final'!A:E,5,FALSE))</f>
        <v/>
      </c>
      <c r="N1904" s="7" t="str">
        <f>IF(VLOOKUP(D1904,'Resources Final'!A:F,6,FALSE)=0,"",VLOOKUP(D1904,'Resources Final'!A:F,6,FALSE))</f>
        <v/>
      </c>
      <c r="O1904" s="3" t="str">
        <f>IF(VLOOKUP(D1904,'Resources Final'!A:G,7,FALSE)=0,"",VLOOKUP(D1904,'Resources Final'!A:G,7,FALSE))</f>
        <v/>
      </c>
    </row>
    <row r="1905" spans="1:15" x14ac:dyDescent="0.2">
      <c r="A1905" s="11">
        <v>990</v>
      </c>
      <c r="B1905" s="11" t="str">
        <f t="shared" si="41"/>
        <v>Charles G. Koch Charitable Foundation_Brandon Hershey20143600</v>
      </c>
      <c r="C1905" s="11" t="s">
        <v>19</v>
      </c>
      <c r="D1905" s="11" t="s">
        <v>491</v>
      </c>
      <c r="E1905" s="11" t="s">
        <v>491</v>
      </c>
      <c r="F1905" s="4">
        <v>3600</v>
      </c>
      <c r="G1905" s="3">
        <v>2014</v>
      </c>
      <c r="H1905" s="3" t="s">
        <v>21</v>
      </c>
      <c r="I1905" s="12" t="s">
        <v>31</v>
      </c>
      <c r="J1905" s="3">
        <v>352</v>
      </c>
      <c r="K1905" s="3" t="str">
        <f>IF(VLOOKUP(D1905,'Resources Final'!A:C,3,FALSE)=0,"",VLOOKUP(D1905,'Resources Final'!A:C,3,FALSE))</f>
        <v>Y</v>
      </c>
      <c r="L1905" s="3" t="str">
        <f>IF(VLOOKUP(D1905,'Resources Final'!A:D,4,FALSE)=0,"",VLOOKUP(D1905,'Resources Final'!A:D,4,FALSE))</f>
        <v/>
      </c>
      <c r="M1905" s="3" t="str">
        <f>IF(VLOOKUP(D1905,'Resources Final'!A:E,5,FALSE)=0,"",VLOOKUP(D1905,'Resources Final'!A:E,5,FALSE))</f>
        <v/>
      </c>
      <c r="N1905" s="7" t="str">
        <f>IF(VLOOKUP(D1905,'Resources Final'!A:F,6,FALSE)=0,"",VLOOKUP(D1905,'Resources Final'!A:F,6,FALSE))</f>
        <v/>
      </c>
      <c r="O1905" s="3" t="str">
        <f>IF(VLOOKUP(D1905,'Resources Final'!A:G,7,FALSE)=0,"",VLOOKUP(D1905,'Resources Final'!A:G,7,FALSE))</f>
        <v/>
      </c>
    </row>
    <row r="1906" spans="1:15" x14ac:dyDescent="0.2">
      <c r="A1906" s="11">
        <v>990</v>
      </c>
      <c r="B1906" s="11" t="str">
        <f t="shared" si="41"/>
        <v>Charles G. Koch Charitable Foundation_Brandon Rudolph Davis20143600</v>
      </c>
      <c r="C1906" s="11" t="s">
        <v>19</v>
      </c>
      <c r="D1906" s="11" t="s">
        <v>492</v>
      </c>
      <c r="E1906" s="11" t="s">
        <v>492</v>
      </c>
      <c r="F1906" s="4">
        <v>3600</v>
      </c>
      <c r="G1906" s="3">
        <v>2014</v>
      </c>
      <c r="H1906" s="3" t="s">
        <v>21</v>
      </c>
      <c r="I1906" s="12" t="s">
        <v>31</v>
      </c>
      <c r="J1906" s="3">
        <v>353</v>
      </c>
      <c r="K1906" s="3" t="str">
        <f>IF(VLOOKUP(D1906,'Resources Final'!A:C,3,FALSE)=0,"",VLOOKUP(D1906,'Resources Final'!A:C,3,FALSE))</f>
        <v>Y</v>
      </c>
      <c r="L1906" s="3" t="str">
        <f>IF(VLOOKUP(D1906,'Resources Final'!A:D,4,FALSE)=0,"",VLOOKUP(D1906,'Resources Final'!A:D,4,FALSE))</f>
        <v/>
      </c>
      <c r="M1906" s="3" t="str">
        <f>IF(VLOOKUP(D1906,'Resources Final'!A:E,5,FALSE)=0,"",VLOOKUP(D1906,'Resources Final'!A:E,5,FALSE))</f>
        <v/>
      </c>
      <c r="N1906" s="7" t="str">
        <f>IF(VLOOKUP(D1906,'Resources Final'!A:F,6,FALSE)=0,"",VLOOKUP(D1906,'Resources Final'!A:F,6,FALSE))</f>
        <v/>
      </c>
      <c r="O1906" s="3" t="str">
        <f>IF(VLOOKUP(D1906,'Resources Final'!A:G,7,FALSE)=0,"",VLOOKUP(D1906,'Resources Final'!A:G,7,FALSE))</f>
        <v/>
      </c>
    </row>
    <row r="1907" spans="1:15" x14ac:dyDescent="0.2">
      <c r="A1907" s="11">
        <v>990</v>
      </c>
      <c r="B1907" s="11" t="str">
        <f t="shared" si="41"/>
        <v>Charles G. Koch Charitable Foundation_Brennan Lee Mancil20143600</v>
      </c>
      <c r="C1907" s="11" t="s">
        <v>19</v>
      </c>
      <c r="D1907" s="11" t="s">
        <v>494</v>
      </c>
      <c r="E1907" s="11" t="s">
        <v>494</v>
      </c>
      <c r="F1907" s="4">
        <v>3600</v>
      </c>
      <c r="G1907" s="3">
        <v>2014</v>
      </c>
      <c r="H1907" s="3" t="s">
        <v>21</v>
      </c>
      <c r="I1907" s="12" t="s">
        <v>31</v>
      </c>
      <c r="J1907" s="3">
        <v>354</v>
      </c>
      <c r="K1907" s="3" t="str">
        <f>IF(VLOOKUP(D1907,'Resources Final'!A:C,3,FALSE)=0,"",VLOOKUP(D1907,'Resources Final'!A:C,3,FALSE))</f>
        <v>Y</v>
      </c>
      <c r="L1907" s="3" t="str">
        <f>IF(VLOOKUP(D1907,'Resources Final'!A:D,4,FALSE)=0,"",VLOOKUP(D1907,'Resources Final'!A:D,4,FALSE))</f>
        <v/>
      </c>
      <c r="M1907" s="3" t="str">
        <f>IF(VLOOKUP(D1907,'Resources Final'!A:E,5,FALSE)=0,"",VLOOKUP(D1907,'Resources Final'!A:E,5,FALSE))</f>
        <v/>
      </c>
      <c r="N1907" s="7" t="str">
        <f>IF(VLOOKUP(D1907,'Resources Final'!A:F,6,FALSE)=0,"",VLOOKUP(D1907,'Resources Final'!A:F,6,FALSE))</f>
        <v/>
      </c>
      <c r="O1907" s="3" t="str">
        <f>IF(VLOOKUP(D1907,'Resources Final'!A:G,7,FALSE)=0,"",VLOOKUP(D1907,'Resources Final'!A:G,7,FALSE))</f>
        <v/>
      </c>
    </row>
    <row r="1908" spans="1:15" x14ac:dyDescent="0.2">
      <c r="A1908" s="11">
        <v>990</v>
      </c>
      <c r="B1908" s="11" t="str">
        <f t="shared" si="41"/>
        <v>Charles G. Koch Charitable Foundation_Brian Joseph Hoops20143600</v>
      </c>
      <c r="C1908" s="11" t="s">
        <v>19</v>
      </c>
      <c r="D1908" s="11" t="s">
        <v>496</v>
      </c>
      <c r="E1908" s="11" t="s">
        <v>496</v>
      </c>
      <c r="F1908" s="4">
        <v>3600</v>
      </c>
      <c r="G1908" s="3">
        <v>2014</v>
      </c>
      <c r="H1908" s="3" t="s">
        <v>21</v>
      </c>
      <c r="I1908" s="12" t="s">
        <v>31</v>
      </c>
      <c r="J1908" s="3">
        <v>355</v>
      </c>
      <c r="K1908" s="3" t="str">
        <f>IF(VLOOKUP(D1908,'Resources Final'!A:C,3,FALSE)=0,"",VLOOKUP(D1908,'Resources Final'!A:C,3,FALSE))</f>
        <v>Y</v>
      </c>
      <c r="L1908" s="3" t="str">
        <f>IF(VLOOKUP(D1908,'Resources Final'!A:D,4,FALSE)=0,"",VLOOKUP(D1908,'Resources Final'!A:D,4,FALSE))</f>
        <v/>
      </c>
      <c r="M1908" s="3" t="str">
        <f>IF(VLOOKUP(D1908,'Resources Final'!A:E,5,FALSE)=0,"",VLOOKUP(D1908,'Resources Final'!A:E,5,FALSE))</f>
        <v/>
      </c>
      <c r="N1908" s="7" t="str">
        <f>IF(VLOOKUP(D1908,'Resources Final'!A:F,6,FALSE)=0,"",VLOOKUP(D1908,'Resources Final'!A:F,6,FALSE))</f>
        <v/>
      </c>
      <c r="O1908" s="3" t="str">
        <f>IF(VLOOKUP(D1908,'Resources Final'!A:G,7,FALSE)=0,"",VLOOKUP(D1908,'Resources Final'!A:G,7,FALSE))</f>
        <v/>
      </c>
    </row>
    <row r="1909" spans="1:15" x14ac:dyDescent="0.2">
      <c r="A1909" s="11">
        <v>990</v>
      </c>
      <c r="B1909" s="11" t="str">
        <f t="shared" si="41"/>
        <v>Charles G. Koch Charitable Foundation_Caleb Randall Trotter20143600</v>
      </c>
      <c r="C1909" s="11" t="s">
        <v>19</v>
      </c>
      <c r="D1909" s="11" t="s">
        <v>572</v>
      </c>
      <c r="E1909" s="11" t="s">
        <v>572</v>
      </c>
      <c r="F1909" s="4">
        <v>3600</v>
      </c>
      <c r="G1909" s="3">
        <v>2014</v>
      </c>
      <c r="H1909" s="3" t="s">
        <v>21</v>
      </c>
      <c r="I1909" s="12" t="s">
        <v>31</v>
      </c>
      <c r="J1909" s="3">
        <v>356</v>
      </c>
      <c r="K1909" s="3" t="str">
        <f>IF(VLOOKUP(D1909,'Resources Final'!A:C,3,FALSE)=0,"",VLOOKUP(D1909,'Resources Final'!A:C,3,FALSE))</f>
        <v>Y</v>
      </c>
      <c r="L1909" s="3" t="str">
        <f>IF(VLOOKUP(D1909,'Resources Final'!A:D,4,FALSE)=0,"",VLOOKUP(D1909,'Resources Final'!A:D,4,FALSE))</f>
        <v/>
      </c>
      <c r="M1909" s="3" t="str">
        <f>IF(VLOOKUP(D1909,'Resources Final'!A:E,5,FALSE)=0,"",VLOOKUP(D1909,'Resources Final'!A:E,5,FALSE))</f>
        <v/>
      </c>
      <c r="N1909" s="7" t="str">
        <f>IF(VLOOKUP(D1909,'Resources Final'!A:F,6,FALSE)=0,"",VLOOKUP(D1909,'Resources Final'!A:F,6,FALSE))</f>
        <v/>
      </c>
      <c r="O1909" s="3" t="str">
        <f>IF(VLOOKUP(D1909,'Resources Final'!A:G,7,FALSE)=0,"",VLOOKUP(D1909,'Resources Final'!A:G,7,FALSE))</f>
        <v/>
      </c>
    </row>
    <row r="1910" spans="1:15" x14ac:dyDescent="0.2">
      <c r="A1910" s="11">
        <v>990</v>
      </c>
      <c r="B1910" s="11" t="str">
        <f t="shared" si="41"/>
        <v>Charles G. Koch Charitable Foundation_Carolyn Kate Farrar20143600</v>
      </c>
      <c r="C1910" s="11" t="s">
        <v>19</v>
      </c>
      <c r="D1910" s="11" t="s">
        <v>613</v>
      </c>
      <c r="E1910" s="11" t="s">
        <v>613</v>
      </c>
      <c r="F1910" s="4">
        <v>3600</v>
      </c>
      <c r="G1910" s="3">
        <v>2014</v>
      </c>
      <c r="H1910" s="3" t="s">
        <v>21</v>
      </c>
      <c r="I1910" s="12" t="s">
        <v>31</v>
      </c>
      <c r="J1910" s="3">
        <v>357</v>
      </c>
      <c r="K1910" s="3" t="str">
        <f>IF(VLOOKUP(D1910,'Resources Final'!A:C,3,FALSE)=0,"",VLOOKUP(D1910,'Resources Final'!A:C,3,FALSE))</f>
        <v>Y</v>
      </c>
      <c r="L1910" s="3" t="str">
        <f>IF(VLOOKUP(D1910,'Resources Final'!A:D,4,FALSE)=0,"",VLOOKUP(D1910,'Resources Final'!A:D,4,FALSE))</f>
        <v/>
      </c>
      <c r="M1910" s="3" t="str">
        <f>IF(VLOOKUP(D1910,'Resources Final'!A:E,5,FALSE)=0,"",VLOOKUP(D1910,'Resources Final'!A:E,5,FALSE))</f>
        <v/>
      </c>
      <c r="N1910" s="7" t="str">
        <f>IF(VLOOKUP(D1910,'Resources Final'!A:F,6,FALSE)=0,"",VLOOKUP(D1910,'Resources Final'!A:F,6,FALSE))</f>
        <v/>
      </c>
      <c r="O1910" s="3" t="str">
        <f>IF(VLOOKUP(D1910,'Resources Final'!A:G,7,FALSE)=0,"",VLOOKUP(D1910,'Resources Final'!A:G,7,FALSE))</f>
        <v/>
      </c>
    </row>
    <row r="1911" spans="1:15" x14ac:dyDescent="0.2">
      <c r="A1911" s="11">
        <v>990</v>
      </c>
      <c r="B1911" s="11" t="str">
        <f t="shared" si="41"/>
        <v>Charles G. Koch Charitable Foundation_Cassandra Whalen20143600</v>
      </c>
      <c r="C1911" s="11" t="s">
        <v>19</v>
      </c>
      <c r="D1911" s="11" t="s">
        <v>629</v>
      </c>
      <c r="E1911" s="11" t="s">
        <v>629</v>
      </c>
      <c r="F1911" s="4">
        <v>3600</v>
      </c>
      <c r="G1911" s="3">
        <v>2014</v>
      </c>
      <c r="H1911" s="3" t="s">
        <v>21</v>
      </c>
      <c r="I1911" s="12" t="s">
        <v>31</v>
      </c>
      <c r="J1911" s="3">
        <v>358</v>
      </c>
      <c r="K1911" s="3" t="str">
        <f>IF(VLOOKUP(D1911,'Resources Final'!A:C,3,FALSE)=0,"",VLOOKUP(D1911,'Resources Final'!A:C,3,FALSE))</f>
        <v>Y</v>
      </c>
      <c r="L1911" s="3" t="str">
        <f>IF(VLOOKUP(D1911,'Resources Final'!A:D,4,FALSE)=0,"",VLOOKUP(D1911,'Resources Final'!A:D,4,FALSE))</f>
        <v/>
      </c>
      <c r="M1911" s="3" t="str">
        <f>IF(VLOOKUP(D1911,'Resources Final'!A:E,5,FALSE)=0,"",VLOOKUP(D1911,'Resources Final'!A:E,5,FALSE))</f>
        <v/>
      </c>
      <c r="N1911" s="7" t="str">
        <f>IF(VLOOKUP(D1911,'Resources Final'!A:F,6,FALSE)=0,"",VLOOKUP(D1911,'Resources Final'!A:F,6,FALSE))</f>
        <v/>
      </c>
      <c r="O1911" s="3" t="str">
        <f>IF(VLOOKUP(D1911,'Resources Final'!A:G,7,FALSE)=0,"",VLOOKUP(D1911,'Resources Final'!A:G,7,FALSE))</f>
        <v/>
      </c>
    </row>
    <row r="1912" spans="1:15" x14ac:dyDescent="0.2">
      <c r="A1912" s="11">
        <v>990</v>
      </c>
      <c r="B1912" s="11" t="str">
        <f t="shared" si="41"/>
        <v>Charles G. Koch Charitable Foundation_Caesar E Castellon20143600</v>
      </c>
      <c r="C1912" s="11" t="s">
        <v>19</v>
      </c>
      <c r="D1912" s="11" t="s">
        <v>570</v>
      </c>
      <c r="E1912" s="11" t="s">
        <v>570</v>
      </c>
      <c r="F1912" s="4">
        <v>3600</v>
      </c>
      <c r="G1912" s="3">
        <v>2014</v>
      </c>
      <c r="H1912" s="3" t="s">
        <v>21</v>
      </c>
      <c r="I1912" s="12" t="s">
        <v>31</v>
      </c>
      <c r="J1912" s="3">
        <v>359</v>
      </c>
      <c r="K1912" s="3" t="str">
        <f>IF(VLOOKUP(D1912,'Resources Final'!A:C,3,FALSE)=0,"",VLOOKUP(D1912,'Resources Final'!A:C,3,FALSE))</f>
        <v>Y</v>
      </c>
      <c r="L1912" s="3" t="str">
        <f>IF(VLOOKUP(D1912,'Resources Final'!A:D,4,FALSE)=0,"",VLOOKUP(D1912,'Resources Final'!A:D,4,FALSE))</f>
        <v/>
      </c>
      <c r="M1912" s="3" t="str">
        <f>IF(VLOOKUP(D1912,'Resources Final'!A:E,5,FALSE)=0,"",VLOOKUP(D1912,'Resources Final'!A:E,5,FALSE))</f>
        <v/>
      </c>
      <c r="N1912" s="7" t="str">
        <f>IF(VLOOKUP(D1912,'Resources Final'!A:F,6,FALSE)=0,"",VLOOKUP(D1912,'Resources Final'!A:F,6,FALSE))</f>
        <v/>
      </c>
      <c r="O1912" s="3" t="str">
        <f>IF(VLOOKUP(D1912,'Resources Final'!A:G,7,FALSE)=0,"",VLOOKUP(D1912,'Resources Final'!A:G,7,FALSE))</f>
        <v/>
      </c>
    </row>
    <row r="1913" spans="1:15" x14ac:dyDescent="0.2">
      <c r="A1913" s="11">
        <v>990</v>
      </c>
      <c r="B1913" s="11" t="str">
        <f t="shared" si="41"/>
        <v>Charles G. Koch Charitable Foundation_Connor F Roth20143600</v>
      </c>
      <c r="C1913" s="11" t="s">
        <v>19</v>
      </c>
      <c r="D1913" s="11" t="s">
        <v>827</v>
      </c>
      <c r="E1913" s="11" t="s">
        <v>827</v>
      </c>
      <c r="F1913" s="4">
        <v>3600</v>
      </c>
      <c r="G1913" s="3">
        <v>2014</v>
      </c>
      <c r="H1913" s="3" t="s">
        <v>21</v>
      </c>
      <c r="I1913" s="12" t="s">
        <v>31</v>
      </c>
      <c r="J1913" s="3">
        <v>360</v>
      </c>
      <c r="K1913" s="3" t="str">
        <f>IF(VLOOKUP(D1913,'Resources Final'!A:C,3,FALSE)=0,"",VLOOKUP(D1913,'Resources Final'!A:C,3,FALSE))</f>
        <v>Y</v>
      </c>
      <c r="L1913" s="3" t="str">
        <f>IF(VLOOKUP(D1913,'Resources Final'!A:D,4,FALSE)=0,"",VLOOKUP(D1913,'Resources Final'!A:D,4,FALSE))</f>
        <v/>
      </c>
      <c r="M1913" s="3" t="str">
        <f>IF(VLOOKUP(D1913,'Resources Final'!A:E,5,FALSE)=0,"",VLOOKUP(D1913,'Resources Final'!A:E,5,FALSE))</f>
        <v/>
      </c>
      <c r="N1913" s="7" t="str">
        <f>IF(VLOOKUP(D1913,'Resources Final'!A:F,6,FALSE)=0,"",VLOOKUP(D1913,'Resources Final'!A:F,6,FALSE))</f>
        <v/>
      </c>
      <c r="O1913" s="3" t="str">
        <f>IF(VLOOKUP(D1913,'Resources Final'!A:G,7,FALSE)=0,"",VLOOKUP(D1913,'Resources Final'!A:G,7,FALSE))</f>
        <v/>
      </c>
    </row>
    <row r="1914" spans="1:15" x14ac:dyDescent="0.2">
      <c r="A1914" s="11">
        <v>990</v>
      </c>
      <c r="B1914" s="11" t="str">
        <f t="shared" si="41"/>
        <v>Charles G. Koch Charitable Foundation_Conor Devine20143600</v>
      </c>
      <c r="C1914" s="11" t="s">
        <v>19</v>
      </c>
      <c r="D1914" s="11" t="s">
        <v>828</v>
      </c>
      <c r="E1914" s="11" t="s">
        <v>828</v>
      </c>
      <c r="F1914" s="4">
        <v>3600</v>
      </c>
      <c r="G1914" s="3">
        <v>2014</v>
      </c>
      <c r="H1914" s="3" t="s">
        <v>21</v>
      </c>
      <c r="I1914" s="12" t="s">
        <v>31</v>
      </c>
      <c r="J1914" s="3">
        <v>361</v>
      </c>
      <c r="K1914" s="3" t="str">
        <f>IF(VLOOKUP(D1914,'Resources Final'!A:C,3,FALSE)=0,"",VLOOKUP(D1914,'Resources Final'!A:C,3,FALSE))</f>
        <v>Y</v>
      </c>
      <c r="L1914" s="3" t="str">
        <f>IF(VLOOKUP(D1914,'Resources Final'!A:D,4,FALSE)=0,"",VLOOKUP(D1914,'Resources Final'!A:D,4,FALSE))</f>
        <v/>
      </c>
      <c r="M1914" s="3" t="str">
        <f>IF(VLOOKUP(D1914,'Resources Final'!A:E,5,FALSE)=0,"",VLOOKUP(D1914,'Resources Final'!A:E,5,FALSE))</f>
        <v/>
      </c>
      <c r="N1914" s="7" t="str">
        <f>IF(VLOOKUP(D1914,'Resources Final'!A:F,6,FALSE)=0,"",VLOOKUP(D1914,'Resources Final'!A:F,6,FALSE))</f>
        <v/>
      </c>
      <c r="O1914" s="3" t="str">
        <f>IF(VLOOKUP(D1914,'Resources Final'!A:G,7,FALSE)=0,"",VLOOKUP(D1914,'Resources Final'!A:G,7,FALSE))</f>
        <v/>
      </c>
    </row>
    <row r="1915" spans="1:15" x14ac:dyDescent="0.2">
      <c r="A1915" s="11">
        <v>990</v>
      </c>
      <c r="B1915" s="11" t="str">
        <f t="shared" si="41"/>
        <v>Charles G. Koch Charitable Foundation_Dane S Skorup20143600</v>
      </c>
      <c r="C1915" s="11" t="s">
        <v>19</v>
      </c>
      <c r="D1915" s="11" t="s">
        <v>934</v>
      </c>
      <c r="E1915" s="11" t="s">
        <v>934</v>
      </c>
      <c r="F1915" s="4">
        <v>3600</v>
      </c>
      <c r="G1915" s="3">
        <v>2014</v>
      </c>
      <c r="H1915" s="3" t="s">
        <v>21</v>
      </c>
      <c r="I1915" s="12" t="s">
        <v>31</v>
      </c>
      <c r="J1915" s="3">
        <v>362</v>
      </c>
      <c r="K1915" s="3" t="str">
        <f>IF(VLOOKUP(D1915,'Resources Final'!A:C,3,FALSE)=0,"",VLOOKUP(D1915,'Resources Final'!A:C,3,FALSE))</f>
        <v>Y</v>
      </c>
      <c r="L1915" s="3" t="str">
        <f>IF(VLOOKUP(D1915,'Resources Final'!A:D,4,FALSE)=0,"",VLOOKUP(D1915,'Resources Final'!A:D,4,FALSE))</f>
        <v/>
      </c>
      <c r="M1915" s="3" t="str">
        <f>IF(VLOOKUP(D1915,'Resources Final'!A:E,5,FALSE)=0,"",VLOOKUP(D1915,'Resources Final'!A:E,5,FALSE))</f>
        <v/>
      </c>
      <c r="N1915" s="7" t="str">
        <f>IF(VLOOKUP(D1915,'Resources Final'!A:F,6,FALSE)=0,"",VLOOKUP(D1915,'Resources Final'!A:F,6,FALSE))</f>
        <v/>
      </c>
      <c r="O1915" s="3" t="str">
        <f>IF(VLOOKUP(D1915,'Resources Final'!A:G,7,FALSE)=0,"",VLOOKUP(D1915,'Resources Final'!A:G,7,FALSE))</f>
        <v/>
      </c>
    </row>
    <row r="1916" spans="1:15" x14ac:dyDescent="0.2">
      <c r="A1916" s="11">
        <v>990</v>
      </c>
      <c r="B1916" s="11" t="str">
        <f t="shared" si="41"/>
        <v>Charles G. Koch Charitable Foundation_Daniel Rothschild20143600</v>
      </c>
      <c r="C1916" s="11" t="s">
        <v>19</v>
      </c>
      <c r="D1916" s="11" t="s">
        <v>937</v>
      </c>
      <c r="E1916" s="11" t="s">
        <v>937</v>
      </c>
      <c r="F1916" s="4">
        <v>3600</v>
      </c>
      <c r="G1916" s="3">
        <v>2014</v>
      </c>
      <c r="H1916" s="3" t="s">
        <v>21</v>
      </c>
      <c r="I1916" s="12" t="s">
        <v>31</v>
      </c>
      <c r="J1916" s="3">
        <v>363</v>
      </c>
      <c r="K1916" s="3" t="str">
        <f>IF(VLOOKUP(D1916,'Resources Final'!A:C,3,FALSE)=0,"",VLOOKUP(D1916,'Resources Final'!A:C,3,FALSE))</f>
        <v>Y</v>
      </c>
      <c r="L1916" s="3" t="str">
        <f>IF(VLOOKUP(D1916,'Resources Final'!A:D,4,FALSE)=0,"",VLOOKUP(D1916,'Resources Final'!A:D,4,FALSE))</f>
        <v/>
      </c>
      <c r="M1916" s="3" t="str">
        <f>IF(VLOOKUP(D1916,'Resources Final'!A:E,5,FALSE)=0,"",VLOOKUP(D1916,'Resources Final'!A:E,5,FALSE))</f>
        <v/>
      </c>
      <c r="N1916" s="7" t="str">
        <f>IF(VLOOKUP(D1916,'Resources Final'!A:F,6,FALSE)=0,"",VLOOKUP(D1916,'Resources Final'!A:F,6,FALSE))</f>
        <v/>
      </c>
      <c r="O1916" s="3" t="str">
        <f>IF(VLOOKUP(D1916,'Resources Final'!A:G,7,FALSE)=0,"",VLOOKUP(D1916,'Resources Final'!A:G,7,FALSE))</f>
        <v/>
      </c>
    </row>
    <row r="1917" spans="1:15" x14ac:dyDescent="0.2">
      <c r="A1917" s="11">
        <v>990</v>
      </c>
      <c r="B1917" s="11" t="str">
        <f t="shared" si="41"/>
        <v>Charles G. Koch Charitable Foundation_Daniel Thayer Woislaw20143600</v>
      </c>
      <c r="C1917" s="11" t="s">
        <v>19</v>
      </c>
      <c r="D1917" s="11" t="s">
        <v>938</v>
      </c>
      <c r="E1917" s="11" t="s">
        <v>938</v>
      </c>
      <c r="F1917" s="4">
        <v>3600</v>
      </c>
      <c r="G1917" s="3">
        <v>2014</v>
      </c>
      <c r="H1917" s="3" t="s">
        <v>21</v>
      </c>
      <c r="I1917" s="12" t="s">
        <v>31</v>
      </c>
      <c r="J1917" s="3">
        <v>364</v>
      </c>
      <c r="K1917" s="3" t="str">
        <f>IF(VLOOKUP(D1917,'Resources Final'!A:C,3,FALSE)=0,"",VLOOKUP(D1917,'Resources Final'!A:C,3,FALSE))</f>
        <v>Y</v>
      </c>
      <c r="L1917" s="3" t="str">
        <f>IF(VLOOKUP(D1917,'Resources Final'!A:D,4,FALSE)=0,"",VLOOKUP(D1917,'Resources Final'!A:D,4,FALSE))</f>
        <v/>
      </c>
      <c r="M1917" s="3" t="str">
        <f>IF(VLOOKUP(D1917,'Resources Final'!A:E,5,FALSE)=0,"",VLOOKUP(D1917,'Resources Final'!A:E,5,FALSE))</f>
        <v/>
      </c>
      <c r="N1917" s="7" t="str">
        <f>IF(VLOOKUP(D1917,'Resources Final'!A:F,6,FALSE)=0,"",VLOOKUP(D1917,'Resources Final'!A:F,6,FALSE))</f>
        <v/>
      </c>
      <c r="O1917" s="3" t="str">
        <f>IF(VLOOKUP(D1917,'Resources Final'!A:G,7,FALSE)=0,"",VLOOKUP(D1917,'Resources Final'!A:G,7,FALSE))</f>
        <v/>
      </c>
    </row>
    <row r="1918" spans="1:15" x14ac:dyDescent="0.2">
      <c r="A1918" s="11">
        <v>990</v>
      </c>
      <c r="B1918" s="11" t="str">
        <f t="shared" si="41"/>
        <v>Charles G. Koch Charitable Foundation_Danjell Elgebrant20143600</v>
      </c>
      <c r="C1918" s="11" t="s">
        <v>19</v>
      </c>
      <c r="D1918" s="11" t="s">
        <v>942</v>
      </c>
      <c r="E1918" s="11" t="s">
        <v>942</v>
      </c>
      <c r="F1918" s="4">
        <v>3600</v>
      </c>
      <c r="G1918" s="3">
        <v>2014</v>
      </c>
      <c r="H1918" s="3" t="s">
        <v>21</v>
      </c>
      <c r="I1918" s="12" t="s">
        <v>31</v>
      </c>
      <c r="J1918" s="3">
        <v>365</v>
      </c>
      <c r="K1918" s="3" t="str">
        <f>IF(VLOOKUP(D1918,'Resources Final'!A:C,3,FALSE)=0,"",VLOOKUP(D1918,'Resources Final'!A:C,3,FALSE))</f>
        <v>Y</v>
      </c>
      <c r="L1918" s="3" t="str">
        <f>IF(VLOOKUP(D1918,'Resources Final'!A:D,4,FALSE)=0,"",VLOOKUP(D1918,'Resources Final'!A:D,4,FALSE))</f>
        <v/>
      </c>
      <c r="M1918" s="3" t="str">
        <f>IF(VLOOKUP(D1918,'Resources Final'!A:E,5,FALSE)=0,"",VLOOKUP(D1918,'Resources Final'!A:E,5,FALSE))</f>
        <v/>
      </c>
      <c r="N1918" s="7" t="str">
        <f>IF(VLOOKUP(D1918,'Resources Final'!A:F,6,FALSE)=0,"",VLOOKUP(D1918,'Resources Final'!A:F,6,FALSE))</f>
        <v/>
      </c>
      <c r="O1918" s="3" t="str">
        <f>IF(VLOOKUP(D1918,'Resources Final'!A:G,7,FALSE)=0,"",VLOOKUP(D1918,'Resources Final'!A:G,7,FALSE))</f>
        <v/>
      </c>
    </row>
    <row r="1919" spans="1:15" x14ac:dyDescent="0.2">
      <c r="A1919" s="11">
        <v>990</v>
      </c>
      <c r="B1919" s="11" t="str">
        <f t="shared" si="41"/>
        <v>Charles G. Koch Charitable Foundation_Daren Nah20143600</v>
      </c>
      <c r="C1919" s="11" t="s">
        <v>19</v>
      </c>
      <c r="D1919" s="11" t="s">
        <v>945</v>
      </c>
      <c r="E1919" s="11" t="s">
        <v>945</v>
      </c>
      <c r="F1919" s="4">
        <v>3600</v>
      </c>
      <c r="G1919" s="3">
        <v>2014</v>
      </c>
      <c r="H1919" s="3" t="s">
        <v>21</v>
      </c>
      <c r="I1919" s="12" t="s">
        <v>31</v>
      </c>
      <c r="J1919" s="3">
        <v>366</v>
      </c>
      <c r="K1919" s="3" t="str">
        <f>IF(VLOOKUP(D1919,'Resources Final'!A:C,3,FALSE)=0,"",VLOOKUP(D1919,'Resources Final'!A:C,3,FALSE))</f>
        <v>Y</v>
      </c>
      <c r="L1919" s="3" t="str">
        <f>IF(VLOOKUP(D1919,'Resources Final'!A:D,4,FALSE)=0,"",VLOOKUP(D1919,'Resources Final'!A:D,4,FALSE))</f>
        <v/>
      </c>
      <c r="M1919" s="3" t="str">
        <f>IF(VLOOKUP(D1919,'Resources Final'!A:E,5,FALSE)=0,"",VLOOKUP(D1919,'Resources Final'!A:E,5,FALSE))</f>
        <v/>
      </c>
      <c r="N1919" s="7" t="str">
        <f>IF(VLOOKUP(D1919,'Resources Final'!A:F,6,FALSE)=0,"",VLOOKUP(D1919,'Resources Final'!A:F,6,FALSE))</f>
        <v/>
      </c>
      <c r="O1919" s="3" t="str">
        <f>IF(VLOOKUP(D1919,'Resources Final'!A:G,7,FALSE)=0,"",VLOOKUP(D1919,'Resources Final'!A:G,7,FALSE))</f>
        <v/>
      </c>
    </row>
    <row r="1920" spans="1:15" x14ac:dyDescent="0.2">
      <c r="A1920" s="11">
        <v>990</v>
      </c>
      <c r="B1920" s="11" t="str">
        <f t="shared" si="41"/>
        <v>Charles G. Koch Charitable Foundation_David James Weisser20143600</v>
      </c>
      <c r="C1920" s="11" t="s">
        <v>19</v>
      </c>
      <c r="D1920" s="11" t="s">
        <v>956</v>
      </c>
      <c r="E1920" s="11" t="s">
        <v>956</v>
      </c>
      <c r="F1920" s="4">
        <v>3600</v>
      </c>
      <c r="G1920" s="3">
        <v>2014</v>
      </c>
      <c r="H1920" s="3" t="s">
        <v>21</v>
      </c>
      <c r="I1920" s="12" t="s">
        <v>31</v>
      </c>
      <c r="J1920" s="3">
        <v>367</v>
      </c>
      <c r="K1920" s="3" t="str">
        <f>IF(VLOOKUP(D1920,'Resources Final'!A:C,3,FALSE)=0,"",VLOOKUP(D1920,'Resources Final'!A:C,3,FALSE))</f>
        <v>Y</v>
      </c>
      <c r="L1920" s="3" t="str">
        <f>IF(VLOOKUP(D1920,'Resources Final'!A:D,4,FALSE)=0,"",VLOOKUP(D1920,'Resources Final'!A:D,4,FALSE))</f>
        <v/>
      </c>
      <c r="M1920" s="3" t="str">
        <f>IF(VLOOKUP(D1920,'Resources Final'!A:E,5,FALSE)=0,"",VLOOKUP(D1920,'Resources Final'!A:E,5,FALSE))</f>
        <v/>
      </c>
      <c r="N1920" s="7" t="str">
        <f>IF(VLOOKUP(D1920,'Resources Final'!A:F,6,FALSE)=0,"",VLOOKUP(D1920,'Resources Final'!A:F,6,FALSE))</f>
        <v/>
      </c>
      <c r="O1920" s="3" t="str">
        <f>IF(VLOOKUP(D1920,'Resources Final'!A:G,7,FALSE)=0,"",VLOOKUP(D1920,'Resources Final'!A:G,7,FALSE))</f>
        <v/>
      </c>
    </row>
    <row r="1921" spans="1:15" x14ac:dyDescent="0.2">
      <c r="A1921" s="11">
        <v>990</v>
      </c>
      <c r="B1921" s="11" t="str">
        <f t="shared" si="41"/>
        <v>Charles G. Koch Charitable Foundation_Devon Beck20143600</v>
      </c>
      <c r="C1921" s="11" t="s">
        <v>19</v>
      </c>
      <c r="D1921" s="11" t="s">
        <v>983</v>
      </c>
      <c r="E1921" s="11" t="s">
        <v>983</v>
      </c>
      <c r="F1921" s="4">
        <v>3600</v>
      </c>
      <c r="G1921" s="3">
        <v>2014</v>
      </c>
      <c r="H1921" s="3" t="s">
        <v>21</v>
      </c>
      <c r="I1921" s="12" t="s">
        <v>31</v>
      </c>
      <c r="J1921" s="3">
        <v>368</v>
      </c>
      <c r="K1921" s="3" t="str">
        <f>IF(VLOOKUP(D1921,'Resources Final'!A:C,3,FALSE)=0,"",VLOOKUP(D1921,'Resources Final'!A:C,3,FALSE))</f>
        <v>Y</v>
      </c>
      <c r="L1921" s="3" t="str">
        <f>IF(VLOOKUP(D1921,'Resources Final'!A:D,4,FALSE)=0,"",VLOOKUP(D1921,'Resources Final'!A:D,4,FALSE))</f>
        <v/>
      </c>
      <c r="M1921" s="3" t="str">
        <f>IF(VLOOKUP(D1921,'Resources Final'!A:E,5,FALSE)=0,"",VLOOKUP(D1921,'Resources Final'!A:E,5,FALSE))</f>
        <v/>
      </c>
      <c r="N1921" s="7" t="str">
        <f>IF(VLOOKUP(D1921,'Resources Final'!A:F,6,FALSE)=0,"",VLOOKUP(D1921,'Resources Final'!A:F,6,FALSE))</f>
        <v/>
      </c>
      <c r="O1921" s="3" t="str">
        <f>IF(VLOOKUP(D1921,'Resources Final'!A:G,7,FALSE)=0,"",VLOOKUP(D1921,'Resources Final'!A:G,7,FALSE))</f>
        <v/>
      </c>
    </row>
    <row r="1922" spans="1:15" x14ac:dyDescent="0.2">
      <c r="A1922" s="11">
        <v>990</v>
      </c>
      <c r="B1922" s="11" t="str">
        <f t="shared" si="41"/>
        <v>Charles G. Koch Charitable Foundation_Dmitry Vasischev20143600</v>
      </c>
      <c r="C1922" s="11" t="s">
        <v>19</v>
      </c>
      <c r="D1922" s="11" t="s">
        <v>1007</v>
      </c>
      <c r="E1922" s="11" t="s">
        <v>1007</v>
      </c>
      <c r="F1922" s="4">
        <v>3600</v>
      </c>
      <c r="G1922" s="3">
        <v>2014</v>
      </c>
      <c r="H1922" s="3" t="s">
        <v>21</v>
      </c>
      <c r="I1922" s="12" t="s">
        <v>31</v>
      </c>
      <c r="J1922" s="3">
        <v>369</v>
      </c>
      <c r="K1922" s="3" t="str">
        <f>IF(VLOOKUP(D1922,'Resources Final'!A:C,3,FALSE)=0,"",VLOOKUP(D1922,'Resources Final'!A:C,3,FALSE))</f>
        <v>Y</v>
      </c>
      <c r="L1922" s="3" t="str">
        <f>IF(VLOOKUP(D1922,'Resources Final'!A:D,4,FALSE)=0,"",VLOOKUP(D1922,'Resources Final'!A:D,4,FALSE))</f>
        <v/>
      </c>
      <c r="M1922" s="3" t="str">
        <f>IF(VLOOKUP(D1922,'Resources Final'!A:E,5,FALSE)=0,"",VLOOKUP(D1922,'Resources Final'!A:E,5,FALSE))</f>
        <v/>
      </c>
      <c r="N1922" s="7" t="str">
        <f>IF(VLOOKUP(D1922,'Resources Final'!A:F,6,FALSE)=0,"",VLOOKUP(D1922,'Resources Final'!A:F,6,FALSE))</f>
        <v/>
      </c>
      <c r="O1922" s="3" t="str">
        <f>IF(VLOOKUP(D1922,'Resources Final'!A:G,7,FALSE)=0,"",VLOOKUP(D1922,'Resources Final'!A:G,7,FALSE))</f>
        <v/>
      </c>
    </row>
    <row r="1923" spans="1:15" x14ac:dyDescent="0.2">
      <c r="A1923" s="11">
        <v>990</v>
      </c>
      <c r="B1923" s="11" t="str">
        <f t="shared" si="41"/>
        <v>Charles G. Koch Charitable Foundation_Dongping Jing20143600</v>
      </c>
      <c r="C1923" s="11" t="s">
        <v>19</v>
      </c>
      <c r="D1923" s="11" t="s">
        <v>1015</v>
      </c>
      <c r="E1923" s="11" t="s">
        <v>1015</v>
      </c>
      <c r="F1923" s="4">
        <v>3600</v>
      </c>
      <c r="G1923" s="3">
        <v>2014</v>
      </c>
      <c r="H1923" s="3" t="s">
        <v>21</v>
      </c>
      <c r="I1923" s="12" t="s">
        <v>31</v>
      </c>
      <c r="J1923" s="3">
        <v>370</v>
      </c>
      <c r="K1923" s="3" t="str">
        <f>IF(VLOOKUP(D1923,'Resources Final'!A:C,3,FALSE)=0,"",VLOOKUP(D1923,'Resources Final'!A:C,3,FALSE))</f>
        <v>Y</v>
      </c>
      <c r="L1923" s="3" t="str">
        <f>IF(VLOOKUP(D1923,'Resources Final'!A:D,4,FALSE)=0,"",VLOOKUP(D1923,'Resources Final'!A:D,4,FALSE))</f>
        <v/>
      </c>
      <c r="M1923" s="3" t="str">
        <f>IF(VLOOKUP(D1923,'Resources Final'!A:E,5,FALSE)=0,"",VLOOKUP(D1923,'Resources Final'!A:E,5,FALSE))</f>
        <v/>
      </c>
      <c r="N1923" s="7" t="str">
        <f>IF(VLOOKUP(D1923,'Resources Final'!A:F,6,FALSE)=0,"",VLOOKUP(D1923,'Resources Final'!A:F,6,FALSE))</f>
        <v/>
      </c>
      <c r="O1923" s="3" t="str">
        <f>IF(VLOOKUP(D1923,'Resources Final'!A:G,7,FALSE)=0,"",VLOOKUP(D1923,'Resources Final'!A:G,7,FALSE))</f>
        <v/>
      </c>
    </row>
    <row r="1924" spans="1:15" x14ac:dyDescent="0.2">
      <c r="A1924" s="11">
        <v>990</v>
      </c>
      <c r="B1924" s="11" t="str">
        <f t="shared" si="41"/>
        <v>Charles G. Koch Charitable Foundation_Duncan Michael Edward Taylor20143600</v>
      </c>
      <c r="C1924" s="11" t="s">
        <v>19</v>
      </c>
      <c r="D1924" s="11" t="s">
        <v>1041</v>
      </c>
      <c r="E1924" s="11" t="s">
        <v>1041</v>
      </c>
      <c r="F1924" s="4">
        <v>3600</v>
      </c>
      <c r="G1924" s="3">
        <v>2014</v>
      </c>
      <c r="H1924" s="3" t="s">
        <v>21</v>
      </c>
      <c r="I1924" s="12" t="s">
        <v>31</v>
      </c>
      <c r="J1924" s="3">
        <v>371</v>
      </c>
      <c r="K1924" s="3" t="str">
        <f>IF(VLOOKUP(D1924,'Resources Final'!A:C,3,FALSE)=0,"",VLOOKUP(D1924,'Resources Final'!A:C,3,FALSE))</f>
        <v>Y</v>
      </c>
      <c r="L1924" s="3" t="str">
        <f>IF(VLOOKUP(D1924,'Resources Final'!A:D,4,FALSE)=0,"",VLOOKUP(D1924,'Resources Final'!A:D,4,FALSE))</f>
        <v/>
      </c>
      <c r="M1924" s="3" t="str">
        <f>IF(VLOOKUP(D1924,'Resources Final'!A:E,5,FALSE)=0,"",VLOOKUP(D1924,'Resources Final'!A:E,5,FALSE))</f>
        <v/>
      </c>
      <c r="N1924" s="7" t="str">
        <f>IF(VLOOKUP(D1924,'Resources Final'!A:F,6,FALSE)=0,"",VLOOKUP(D1924,'Resources Final'!A:F,6,FALSE))</f>
        <v/>
      </c>
      <c r="O1924" s="3" t="str">
        <f>IF(VLOOKUP(D1924,'Resources Final'!A:G,7,FALSE)=0,"",VLOOKUP(D1924,'Resources Final'!A:G,7,FALSE))</f>
        <v/>
      </c>
    </row>
    <row r="1925" spans="1:15" x14ac:dyDescent="0.2">
      <c r="A1925" s="11">
        <v>990</v>
      </c>
      <c r="B1925" s="11" t="str">
        <f t="shared" si="41"/>
        <v>Charles G. Koch Charitable Foundation_Dustin R Lane20143600</v>
      </c>
      <c r="C1925" s="11" t="s">
        <v>19</v>
      </c>
      <c r="D1925" s="11" t="s">
        <v>1050</v>
      </c>
      <c r="E1925" s="11" t="s">
        <v>1050</v>
      </c>
      <c r="F1925" s="4">
        <v>3600</v>
      </c>
      <c r="G1925" s="3">
        <v>2014</v>
      </c>
      <c r="H1925" s="3" t="s">
        <v>21</v>
      </c>
      <c r="I1925" s="12" t="s">
        <v>31</v>
      </c>
      <c r="J1925" s="3">
        <v>372</v>
      </c>
      <c r="K1925" s="3" t="str">
        <f>IF(VLOOKUP(D1925,'Resources Final'!A:C,3,FALSE)=0,"",VLOOKUP(D1925,'Resources Final'!A:C,3,FALSE))</f>
        <v>Y</v>
      </c>
      <c r="L1925" s="3" t="str">
        <f>IF(VLOOKUP(D1925,'Resources Final'!A:D,4,FALSE)=0,"",VLOOKUP(D1925,'Resources Final'!A:D,4,FALSE))</f>
        <v/>
      </c>
      <c r="M1925" s="3" t="str">
        <f>IF(VLOOKUP(D1925,'Resources Final'!A:E,5,FALSE)=0,"",VLOOKUP(D1925,'Resources Final'!A:E,5,FALSE))</f>
        <v/>
      </c>
      <c r="N1925" s="7" t="str">
        <f>IF(VLOOKUP(D1925,'Resources Final'!A:F,6,FALSE)=0,"",VLOOKUP(D1925,'Resources Final'!A:F,6,FALSE))</f>
        <v/>
      </c>
      <c r="O1925" s="3" t="str">
        <f>IF(VLOOKUP(D1925,'Resources Final'!A:G,7,FALSE)=0,"",VLOOKUP(D1925,'Resources Final'!A:G,7,FALSE))</f>
        <v/>
      </c>
    </row>
    <row r="1926" spans="1:15" x14ac:dyDescent="0.2">
      <c r="A1926" s="11">
        <v>990</v>
      </c>
      <c r="B1926" s="11" t="str">
        <f t="shared" si="41"/>
        <v>Charles G. Koch Charitable Foundation_Elaina Waters20143600</v>
      </c>
      <c r="C1926" s="11" t="s">
        <v>19</v>
      </c>
      <c r="D1926" s="11" t="s">
        <v>1117</v>
      </c>
      <c r="E1926" s="11" t="s">
        <v>1117</v>
      </c>
      <c r="F1926" s="4">
        <v>3600</v>
      </c>
      <c r="G1926" s="3">
        <v>2014</v>
      </c>
      <c r="H1926" s="3" t="s">
        <v>21</v>
      </c>
      <c r="I1926" s="12" t="s">
        <v>31</v>
      </c>
      <c r="J1926" s="3">
        <v>373</v>
      </c>
      <c r="K1926" s="3" t="str">
        <f>IF(VLOOKUP(D1926,'Resources Final'!A:C,3,FALSE)=0,"",VLOOKUP(D1926,'Resources Final'!A:C,3,FALSE))</f>
        <v>Y</v>
      </c>
      <c r="L1926" s="3" t="str">
        <f>IF(VLOOKUP(D1926,'Resources Final'!A:D,4,FALSE)=0,"",VLOOKUP(D1926,'Resources Final'!A:D,4,FALSE))</f>
        <v/>
      </c>
      <c r="M1926" s="3" t="str">
        <f>IF(VLOOKUP(D1926,'Resources Final'!A:E,5,FALSE)=0,"",VLOOKUP(D1926,'Resources Final'!A:E,5,FALSE))</f>
        <v/>
      </c>
      <c r="N1926" s="7" t="str">
        <f>IF(VLOOKUP(D1926,'Resources Final'!A:F,6,FALSE)=0,"",VLOOKUP(D1926,'Resources Final'!A:F,6,FALSE))</f>
        <v/>
      </c>
      <c r="O1926" s="3" t="str">
        <f>IF(VLOOKUP(D1926,'Resources Final'!A:G,7,FALSE)=0,"",VLOOKUP(D1926,'Resources Final'!A:G,7,FALSE))</f>
        <v/>
      </c>
    </row>
    <row r="1927" spans="1:15" x14ac:dyDescent="0.2">
      <c r="A1927" s="11">
        <v>990</v>
      </c>
      <c r="B1927" s="11" t="str">
        <f t="shared" si="41"/>
        <v>Charles G. Koch Charitable Foundation_Elia Peterson20143600</v>
      </c>
      <c r="C1927" s="11" t="s">
        <v>19</v>
      </c>
      <c r="D1927" s="11" t="s">
        <v>1119</v>
      </c>
      <c r="E1927" s="11" t="s">
        <v>1119</v>
      </c>
      <c r="F1927" s="4">
        <v>3600</v>
      </c>
      <c r="G1927" s="3">
        <v>2014</v>
      </c>
      <c r="H1927" s="3" t="s">
        <v>21</v>
      </c>
      <c r="I1927" s="12" t="s">
        <v>31</v>
      </c>
      <c r="J1927" s="3">
        <v>374</v>
      </c>
      <c r="K1927" s="3" t="str">
        <f>IF(VLOOKUP(D1927,'Resources Final'!A:C,3,FALSE)=0,"",VLOOKUP(D1927,'Resources Final'!A:C,3,FALSE))</f>
        <v>Y</v>
      </c>
      <c r="L1927" s="3" t="str">
        <f>IF(VLOOKUP(D1927,'Resources Final'!A:D,4,FALSE)=0,"",VLOOKUP(D1927,'Resources Final'!A:D,4,FALSE))</f>
        <v/>
      </c>
      <c r="M1927" s="3" t="str">
        <f>IF(VLOOKUP(D1927,'Resources Final'!A:E,5,FALSE)=0,"",VLOOKUP(D1927,'Resources Final'!A:E,5,FALSE))</f>
        <v/>
      </c>
      <c r="N1927" s="7" t="str">
        <f>IF(VLOOKUP(D1927,'Resources Final'!A:F,6,FALSE)=0,"",VLOOKUP(D1927,'Resources Final'!A:F,6,FALSE))</f>
        <v/>
      </c>
      <c r="O1927" s="3" t="str">
        <f>IF(VLOOKUP(D1927,'Resources Final'!A:G,7,FALSE)=0,"",VLOOKUP(D1927,'Resources Final'!A:G,7,FALSE))</f>
        <v/>
      </c>
    </row>
    <row r="1928" spans="1:15" x14ac:dyDescent="0.2">
      <c r="A1928" s="11">
        <v>990</v>
      </c>
      <c r="B1928" s="11" t="str">
        <f t="shared" si="41"/>
        <v>Charles G. Koch Charitable Foundation_Erika Johnson20143600</v>
      </c>
      <c r="C1928" s="11" t="s">
        <v>19</v>
      </c>
      <c r="D1928" s="11" t="s">
        <v>1150</v>
      </c>
      <c r="E1928" s="11" t="s">
        <v>1150</v>
      </c>
      <c r="F1928" s="4">
        <v>3600</v>
      </c>
      <c r="G1928" s="3">
        <v>2014</v>
      </c>
      <c r="H1928" s="3" t="s">
        <v>21</v>
      </c>
      <c r="I1928" s="12" t="s">
        <v>31</v>
      </c>
      <c r="J1928" s="3">
        <v>375</v>
      </c>
      <c r="K1928" s="3" t="str">
        <f>IF(VLOOKUP(D1928,'Resources Final'!A:C,3,FALSE)=0,"",VLOOKUP(D1928,'Resources Final'!A:C,3,FALSE))</f>
        <v>Y</v>
      </c>
      <c r="L1928" s="3" t="str">
        <f>IF(VLOOKUP(D1928,'Resources Final'!A:D,4,FALSE)=0,"",VLOOKUP(D1928,'Resources Final'!A:D,4,FALSE))</f>
        <v/>
      </c>
      <c r="M1928" s="3" t="str">
        <f>IF(VLOOKUP(D1928,'Resources Final'!A:E,5,FALSE)=0,"",VLOOKUP(D1928,'Resources Final'!A:E,5,FALSE))</f>
        <v/>
      </c>
      <c r="N1928" s="7" t="str">
        <f>IF(VLOOKUP(D1928,'Resources Final'!A:F,6,FALSE)=0,"",VLOOKUP(D1928,'Resources Final'!A:F,6,FALSE))</f>
        <v/>
      </c>
      <c r="O1928" s="3" t="str">
        <f>IF(VLOOKUP(D1928,'Resources Final'!A:G,7,FALSE)=0,"",VLOOKUP(D1928,'Resources Final'!A:G,7,FALSE))</f>
        <v/>
      </c>
    </row>
    <row r="1929" spans="1:15" x14ac:dyDescent="0.2">
      <c r="A1929" s="11">
        <v>990</v>
      </c>
      <c r="B1929" s="11" t="str">
        <f t="shared" si="41"/>
        <v>Charles G. Koch Charitable Foundation_Ethan Roberts20143600</v>
      </c>
      <c r="C1929" s="11" t="s">
        <v>19</v>
      </c>
      <c r="D1929" s="11" t="s">
        <v>1160</v>
      </c>
      <c r="E1929" s="11" t="s">
        <v>1160</v>
      </c>
      <c r="F1929" s="4">
        <v>3600</v>
      </c>
      <c r="G1929" s="3">
        <v>2014</v>
      </c>
      <c r="H1929" s="3" t="s">
        <v>21</v>
      </c>
      <c r="I1929" s="12" t="s">
        <v>31</v>
      </c>
      <c r="J1929" s="3">
        <v>376</v>
      </c>
      <c r="K1929" s="3" t="str">
        <f>IF(VLOOKUP(D1929,'Resources Final'!A:C,3,FALSE)=0,"",VLOOKUP(D1929,'Resources Final'!A:C,3,FALSE))</f>
        <v>Y</v>
      </c>
      <c r="L1929" s="3" t="str">
        <f>IF(VLOOKUP(D1929,'Resources Final'!A:D,4,FALSE)=0,"",VLOOKUP(D1929,'Resources Final'!A:D,4,FALSE))</f>
        <v/>
      </c>
      <c r="M1929" s="3" t="str">
        <f>IF(VLOOKUP(D1929,'Resources Final'!A:E,5,FALSE)=0,"",VLOOKUP(D1929,'Resources Final'!A:E,5,FALSE))</f>
        <v/>
      </c>
      <c r="N1929" s="7" t="str">
        <f>IF(VLOOKUP(D1929,'Resources Final'!A:F,6,FALSE)=0,"",VLOOKUP(D1929,'Resources Final'!A:F,6,FALSE))</f>
        <v/>
      </c>
      <c r="O1929" s="3" t="str">
        <f>IF(VLOOKUP(D1929,'Resources Final'!A:G,7,FALSE)=0,"",VLOOKUP(D1929,'Resources Final'!A:G,7,FALSE))</f>
        <v/>
      </c>
    </row>
    <row r="1930" spans="1:15" x14ac:dyDescent="0.2">
      <c r="A1930" s="11">
        <v>990</v>
      </c>
      <c r="B1930" s="11" t="str">
        <f t="shared" si="41"/>
        <v>Charles G. Koch Charitable Foundation_Ethan Rutledge20143600</v>
      </c>
      <c r="C1930" s="11" t="s">
        <v>19</v>
      </c>
      <c r="D1930" s="11" t="s">
        <v>1161</v>
      </c>
      <c r="E1930" s="11" t="s">
        <v>1161</v>
      </c>
      <c r="F1930" s="4">
        <v>3600</v>
      </c>
      <c r="G1930" s="3">
        <v>2014</v>
      </c>
      <c r="H1930" s="3" t="s">
        <v>21</v>
      </c>
      <c r="I1930" s="12" t="s">
        <v>31</v>
      </c>
      <c r="J1930" s="3">
        <v>377</v>
      </c>
      <c r="K1930" s="3" t="str">
        <f>IF(VLOOKUP(D1930,'Resources Final'!A:C,3,FALSE)=0,"",VLOOKUP(D1930,'Resources Final'!A:C,3,FALSE))</f>
        <v>Y</v>
      </c>
      <c r="L1930" s="3" t="str">
        <f>IF(VLOOKUP(D1930,'Resources Final'!A:D,4,FALSE)=0,"",VLOOKUP(D1930,'Resources Final'!A:D,4,FALSE))</f>
        <v/>
      </c>
      <c r="M1930" s="3" t="str">
        <f>IF(VLOOKUP(D1930,'Resources Final'!A:E,5,FALSE)=0,"",VLOOKUP(D1930,'Resources Final'!A:E,5,FALSE))</f>
        <v/>
      </c>
      <c r="N1930" s="7" t="str">
        <f>IF(VLOOKUP(D1930,'Resources Final'!A:F,6,FALSE)=0,"",VLOOKUP(D1930,'Resources Final'!A:F,6,FALSE))</f>
        <v/>
      </c>
      <c r="O1930" s="3" t="str">
        <f>IF(VLOOKUP(D1930,'Resources Final'!A:G,7,FALSE)=0,"",VLOOKUP(D1930,'Resources Final'!A:G,7,FALSE))</f>
        <v/>
      </c>
    </row>
    <row r="1931" spans="1:15" x14ac:dyDescent="0.2">
      <c r="A1931" s="11">
        <v>990</v>
      </c>
      <c r="B1931" s="11" t="str">
        <f t="shared" si="41"/>
        <v>Charles G. Koch Charitable Foundation_Evert F Rummel20143600</v>
      </c>
      <c r="C1931" s="11" t="s">
        <v>19</v>
      </c>
      <c r="D1931" s="11" t="s">
        <v>1172</v>
      </c>
      <c r="E1931" s="11" t="s">
        <v>1172</v>
      </c>
      <c r="F1931" s="4">
        <v>3600</v>
      </c>
      <c r="G1931" s="3">
        <v>2014</v>
      </c>
      <c r="H1931" s="3" t="s">
        <v>21</v>
      </c>
      <c r="I1931" s="12" t="s">
        <v>31</v>
      </c>
      <c r="J1931" s="3">
        <v>378</v>
      </c>
      <c r="K1931" s="3" t="str">
        <f>IF(VLOOKUP(D1931,'Resources Final'!A:C,3,FALSE)=0,"",VLOOKUP(D1931,'Resources Final'!A:C,3,FALSE))</f>
        <v>Y</v>
      </c>
      <c r="L1931" s="3" t="str">
        <f>IF(VLOOKUP(D1931,'Resources Final'!A:D,4,FALSE)=0,"",VLOOKUP(D1931,'Resources Final'!A:D,4,FALSE))</f>
        <v/>
      </c>
      <c r="M1931" s="3" t="str">
        <f>IF(VLOOKUP(D1931,'Resources Final'!A:E,5,FALSE)=0,"",VLOOKUP(D1931,'Resources Final'!A:E,5,FALSE))</f>
        <v/>
      </c>
      <c r="N1931" s="7" t="str">
        <f>IF(VLOOKUP(D1931,'Resources Final'!A:F,6,FALSE)=0,"",VLOOKUP(D1931,'Resources Final'!A:F,6,FALSE))</f>
        <v/>
      </c>
      <c r="O1931" s="3" t="str">
        <f>IF(VLOOKUP(D1931,'Resources Final'!A:G,7,FALSE)=0,"",VLOOKUP(D1931,'Resources Final'!A:G,7,FALSE))</f>
        <v/>
      </c>
    </row>
    <row r="1932" spans="1:15" x14ac:dyDescent="0.2">
      <c r="A1932" s="11">
        <v>990</v>
      </c>
      <c r="B1932" s="11" t="str">
        <f t="shared" si="41"/>
        <v>Charles G. Koch Charitable Foundation_Fiyinfoluwa Elegbede20143600</v>
      </c>
      <c r="C1932" s="11" t="s">
        <v>19</v>
      </c>
      <c r="D1932" s="11" t="s">
        <v>1219</v>
      </c>
      <c r="E1932" s="11" t="s">
        <v>1219</v>
      </c>
      <c r="F1932" s="4">
        <v>3600</v>
      </c>
      <c r="G1932" s="3">
        <v>2014</v>
      </c>
      <c r="H1932" s="3" t="s">
        <v>21</v>
      </c>
      <c r="I1932" s="12" t="s">
        <v>31</v>
      </c>
      <c r="J1932" s="3">
        <v>379</v>
      </c>
      <c r="K1932" s="3" t="str">
        <f>IF(VLOOKUP(D1932,'Resources Final'!A:C,3,FALSE)=0,"",VLOOKUP(D1932,'Resources Final'!A:C,3,FALSE))</f>
        <v>Y</v>
      </c>
      <c r="L1932" s="3" t="str">
        <f>IF(VLOOKUP(D1932,'Resources Final'!A:D,4,FALSE)=0,"",VLOOKUP(D1932,'Resources Final'!A:D,4,FALSE))</f>
        <v/>
      </c>
      <c r="M1932" s="3" t="str">
        <f>IF(VLOOKUP(D1932,'Resources Final'!A:E,5,FALSE)=0,"",VLOOKUP(D1932,'Resources Final'!A:E,5,FALSE))</f>
        <v/>
      </c>
      <c r="N1932" s="7" t="str">
        <f>IF(VLOOKUP(D1932,'Resources Final'!A:F,6,FALSE)=0,"",VLOOKUP(D1932,'Resources Final'!A:F,6,FALSE))</f>
        <v/>
      </c>
      <c r="O1932" s="3" t="str">
        <f>IF(VLOOKUP(D1932,'Resources Final'!A:G,7,FALSE)=0,"",VLOOKUP(D1932,'Resources Final'!A:G,7,FALSE))</f>
        <v/>
      </c>
    </row>
    <row r="1933" spans="1:15" x14ac:dyDescent="0.2">
      <c r="A1933" s="11">
        <v>990</v>
      </c>
      <c r="B1933" s="11" t="str">
        <f t="shared" si="41"/>
        <v>Charles G. Koch Charitable Foundation_Forrest G Barnwell20143600</v>
      </c>
      <c r="C1933" s="11" t="s">
        <v>19</v>
      </c>
      <c r="D1933" s="11" t="s">
        <v>1242</v>
      </c>
      <c r="E1933" s="11" t="s">
        <v>1242</v>
      </c>
      <c r="F1933" s="4">
        <v>3600</v>
      </c>
      <c r="G1933" s="3">
        <v>2014</v>
      </c>
      <c r="H1933" s="3" t="s">
        <v>21</v>
      </c>
      <c r="I1933" s="12" t="s">
        <v>31</v>
      </c>
      <c r="J1933" s="3">
        <v>380</v>
      </c>
      <c r="K1933" s="3" t="str">
        <f>IF(VLOOKUP(D1933,'Resources Final'!A:C,3,FALSE)=0,"",VLOOKUP(D1933,'Resources Final'!A:C,3,FALSE))</f>
        <v>Y</v>
      </c>
      <c r="L1933" s="3" t="str">
        <f>IF(VLOOKUP(D1933,'Resources Final'!A:D,4,FALSE)=0,"",VLOOKUP(D1933,'Resources Final'!A:D,4,FALSE))</f>
        <v/>
      </c>
      <c r="M1933" s="3" t="str">
        <f>IF(VLOOKUP(D1933,'Resources Final'!A:E,5,FALSE)=0,"",VLOOKUP(D1933,'Resources Final'!A:E,5,FALSE))</f>
        <v/>
      </c>
      <c r="N1933" s="7" t="str">
        <f>IF(VLOOKUP(D1933,'Resources Final'!A:F,6,FALSE)=0,"",VLOOKUP(D1933,'Resources Final'!A:F,6,FALSE))</f>
        <v/>
      </c>
      <c r="O1933" s="3" t="str">
        <f>IF(VLOOKUP(D1933,'Resources Final'!A:G,7,FALSE)=0,"",VLOOKUP(D1933,'Resources Final'!A:G,7,FALSE))</f>
        <v/>
      </c>
    </row>
    <row r="1934" spans="1:15" x14ac:dyDescent="0.2">
      <c r="A1934" s="11">
        <v>990</v>
      </c>
      <c r="B1934" s="11" t="str">
        <f t="shared" si="41"/>
        <v>Charles G. Koch Charitable Foundation_Franco Galbo20143600</v>
      </c>
      <c r="C1934" s="11" t="s">
        <v>19</v>
      </c>
      <c r="D1934" s="11" t="s">
        <v>1269</v>
      </c>
      <c r="E1934" s="11" t="s">
        <v>1269</v>
      </c>
      <c r="F1934" s="4">
        <v>3600</v>
      </c>
      <c r="G1934" s="3">
        <v>2014</v>
      </c>
      <c r="H1934" s="3" t="s">
        <v>21</v>
      </c>
      <c r="I1934" s="12" t="s">
        <v>31</v>
      </c>
      <c r="J1934" s="3">
        <v>381</v>
      </c>
      <c r="K1934" s="3" t="str">
        <f>IF(VLOOKUP(D1934,'Resources Final'!A:C,3,FALSE)=0,"",VLOOKUP(D1934,'Resources Final'!A:C,3,FALSE))</f>
        <v>Y</v>
      </c>
      <c r="L1934" s="3" t="str">
        <f>IF(VLOOKUP(D1934,'Resources Final'!A:D,4,FALSE)=0,"",VLOOKUP(D1934,'Resources Final'!A:D,4,FALSE))</f>
        <v/>
      </c>
      <c r="M1934" s="3" t="str">
        <f>IF(VLOOKUP(D1934,'Resources Final'!A:E,5,FALSE)=0,"",VLOOKUP(D1934,'Resources Final'!A:E,5,FALSE))</f>
        <v/>
      </c>
      <c r="N1934" s="7" t="str">
        <f>IF(VLOOKUP(D1934,'Resources Final'!A:F,6,FALSE)=0,"",VLOOKUP(D1934,'Resources Final'!A:F,6,FALSE))</f>
        <v/>
      </c>
      <c r="O1934" s="3" t="str">
        <f>IF(VLOOKUP(D1934,'Resources Final'!A:G,7,FALSE)=0,"",VLOOKUP(D1934,'Resources Final'!A:G,7,FALSE))</f>
        <v/>
      </c>
    </row>
    <row r="1935" spans="1:15" x14ac:dyDescent="0.2">
      <c r="A1935" s="11">
        <v>990</v>
      </c>
      <c r="B1935" s="11" t="str">
        <f t="shared" si="41"/>
        <v>Charles G. Koch Charitable Foundation_Frits Henry Jonker20143600</v>
      </c>
      <c r="C1935" s="11" t="s">
        <v>19</v>
      </c>
      <c r="D1935" s="11" t="s">
        <v>1308</v>
      </c>
      <c r="E1935" s="11" t="s">
        <v>1308</v>
      </c>
      <c r="F1935" s="4">
        <v>3600</v>
      </c>
      <c r="G1935" s="3">
        <v>2014</v>
      </c>
      <c r="H1935" s="3" t="s">
        <v>21</v>
      </c>
      <c r="I1935" s="12" t="s">
        <v>31</v>
      </c>
      <c r="J1935" s="3">
        <v>382</v>
      </c>
      <c r="K1935" s="3" t="str">
        <f>IF(VLOOKUP(D1935,'Resources Final'!A:C,3,FALSE)=0,"",VLOOKUP(D1935,'Resources Final'!A:C,3,FALSE))</f>
        <v>Y</v>
      </c>
      <c r="L1935" s="3" t="str">
        <f>IF(VLOOKUP(D1935,'Resources Final'!A:D,4,FALSE)=0,"",VLOOKUP(D1935,'Resources Final'!A:D,4,FALSE))</f>
        <v/>
      </c>
      <c r="M1935" s="3" t="str">
        <f>IF(VLOOKUP(D1935,'Resources Final'!A:E,5,FALSE)=0,"",VLOOKUP(D1935,'Resources Final'!A:E,5,FALSE))</f>
        <v/>
      </c>
      <c r="N1935" s="7" t="str">
        <f>IF(VLOOKUP(D1935,'Resources Final'!A:F,6,FALSE)=0,"",VLOOKUP(D1935,'Resources Final'!A:F,6,FALSE))</f>
        <v/>
      </c>
      <c r="O1935" s="3" t="str">
        <f>IF(VLOOKUP(D1935,'Resources Final'!A:G,7,FALSE)=0,"",VLOOKUP(D1935,'Resources Final'!A:G,7,FALSE))</f>
        <v/>
      </c>
    </row>
    <row r="1936" spans="1:15" x14ac:dyDescent="0.2">
      <c r="A1936" s="11">
        <v>990</v>
      </c>
      <c r="B1936" s="11" t="str">
        <f t="shared" si="41"/>
        <v>Charles G. Koch Charitable Foundation_Gaetano Venezia20143600</v>
      </c>
      <c r="C1936" s="11" t="s">
        <v>19</v>
      </c>
      <c r="D1936" s="11" t="s">
        <v>1337</v>
      </c>
      <c r="E1936" s="11" t="s">
        <v>1337</v>
      </c>
      <c r="F1936" s="4">
        <v>3600</v>
      </c>
      <c r="G1936" s="3">
        <v>2014</v>
      </c>
      <c r="H1936" s="3" t="s">
        <v>21</v>
      </c>
      <c r="I1936" s="12" t="s">
        <v>31</v>
      </c>
      <c r="J1936" s="3">
        <v>383</v>
      </c>
      <c r="K1936" s="3" t="str">
        <f>IF(VLOOKUP(D1936,'Resources Final'!A:C,3,FALSE)=0,"",VLOOKUP(D1936,'Resources Final'!A:C,3,FALSE))</f>
        <v>Y</v>
      </c>
      <c r="L1936" s="3" t="str">
        <f>IF(VLOOKUP(D1936,'Resources Final'!A:D,4,FALSE)=0,"",VLOOKUP(D1936,'Resources Final'!A:D,4,FALSE))</f>
        <v/>
      </c>
      <c r="M1936" s="3" t="str">
        <f>IF(VLOOKUP(D1936,'Resources Final'!A:E,5,FALSE)=0,"",VLOOKUP(D1936,'Resources Final'!A:E,5,FALSE))</f>
        <v/>
      </c>
      <c r="N1936" s="7" t="str">
        <f>IF(VLOOKUP(D1936,'Resources Final'!A:F,6,FALSE)=0,"",VLOOKUP(D1936,'Resources Final'!A:F,6,FALSE))</f>
        <v/>
      </c>
      <c r="O1936" s="3" t="str">
        <f>IF(VLOOKUP(D1936,'Resources Final'!A:G,7,FALSE)=0,"",VLOOKUP(D1936,'Resources Final'!A:G,7,FALSE))</f>
        <v/>
      </c>
    </row>
    <row r="1937" spans="1:15" x14ac:dyDescent="0.2">
      <c r="A1937" s="11">
        <v>990</v>
      </c>
      <c r="B1937" s="11" t="str">
        <f t="shared" si="41"/>
        <v>Charles G. Koch Charitable Foundation_Garrett McMillan20143600</v>
      </c>
      <c r="C1937" s="11" t="s">
        <v>19</v>
      </c>
      <c r="D1937" s="11" t="s">
        <v>1349</v>
      </c>
      <c r="E1937" s="11" t="s">
        <v>1349</v>
      </c>
      <c r="F1937" s="4">
        <v>3600</v>
      </c>
      <c r="G1937" s="3">
        <v>2014</v>
      </c>
      <c r="H1937" s="3" t="s">
        <v>21</v>
      </c>
      <c r="I1937" s="12" t="s">
        <v>31</v>
      </c>
      <c r="J1937" s="3">
        <v>384</v>
      </c>
      <c r="K1937" s="3" t="str">
        <f>IF(VLOOKUP(D1937,'Resources Final'!A:C,3,FALSE)=0,"",VLOOKUP(D1937,'Resources Final'!A:C,3,FALSE))</f>
        <v>Y</v>
      </c>
      <c r="L1937" s="3" t="str">
        <f>IF(VLOOKUP(D1937,'Resources Final'!A:D,4,FALSE)=0,"",VLOOKUP(D1937,'Resources Final'!A:D,4,FALSE))</f>
        <v/>
      </c>
      <c r="M1937" s="3" t="str">
        <f>IF(VLOOKUP(D1937,'Resources Final'!A:E,5,FALSE)=0,"",VLOOKUP(D1937,'Resources Final'!A:E,5,FALSE))</f>
        <v/>
      </c>
      <c r="N1937" s="7" t="str">
        <f>IF(VLOOKUP(D1937,'Resources Final'!A:F,6,FALSE)=0,"",VLOOKUP(D1937,'Resources Final'!A:F,6,FALSE))</f>
        <v/>
      </c>
      <c r="O1937" s="3" t="str">
        <f>IF(VLOOKUP(D1937,'Resources Final'!A:G,7,FALSE)=0,"",VLOOKUP(D1937,'Resources Final'!A:G,7,FALSE))</f>
        <v/>
      </c>
    </row>
    <row r="1938" spans="1:15" x14ac:dyDescent="0.2">
      <c r="A1938" s="11">
        <v>990</v>
      </c>
      <c r="B1938" s="11" t="str">
        <f t="shared" si="41"/>
        <v>Charles G. Koch Charitable Foundation_Ghanshyam Sharma20143600</v>
      </c>
      <c r="C1938" s="11" t="s">
        <v>19</v>
      </c>
      <c r="D1938" s="11" t="s">
        <v>1393</v>
      </c>
      <c r="E1938" s="11" t="s">
        <v>1393</v>
      </c>
      <c r="F1938" s="4">
        <v>3600</v>
      </c>
      <c r="G1938" s="3">
        <v>2014</v>
      </c>
      <c r="H1938" s="3" t="s">
        <v>21</v>
      </c>
      <c r="I1938" s="12" t="s">
        <v>31</v>
      </c>
      <c r="J1938" s="3">
        <v>385</v>
      </c>
      <c r="K1938" s="3" t="str">
        <f>IF(VLOOKUP(D1938,'Resources Final'!A:C,3,FALSE)=0,"",VLOOKUP(D1938,'Resources Final'!A:C,3,FALSE))</f>
        <v>Y</v>
      </c>
      <c r="L1938" s="3" t="str">
        <f>IF(VLOOKUP(D1938,'Resources Final'!A:D,4,FALSE)=0,"",VLOOKUP(D1938,'Resources Final'!A:D,4,FALSE))</f>
        <v/>
      </c>
      <c r="M1938" s="3" t="str">
        <f>IF(VLOOKUP(D1938,'Resources Final'!A:E,5,FALSE)=0,"",VLOOKUP(D1938,'Resources Final'!A:E,5,FALSE))</f>
        <v/>
      </c>
      <c r="N1938" s="7" t="str">
        <f>IF(VLOOKUP(D1938,'Resources Final'!A:F,6,FALSE)=0,"",VLOOKUP(D1938,'Resources Final'!A:F,6,FALSE))</f>
        <v/>
      </c>
      <c r="O1938" s="3" t="str">
        <f>IF(VLOOKUP(D1938,'Resources Final'!A:G,7,FALSE)=0,"",VLOOKUP(D1938,'Resources Final'!A:G,7,FALSE))</f>
        <v/>
      </c>
    </row>
    <row r="1939" spans="1:15" x14ac:dyDescent="0.2">
      <c r="A1939" s="11">
        <v>990</v>
      </c>
      <c r="B1939" s="11" t="str">
        <f t="shared" si="41"/>
        <v>Charles G. Koch Charitable Foundation_Greg Weeks20143600</v>
      </c>
      <c r="C1939" s="11" t="s">
        <v>19</v>
      </c>
      <c r="D1939" s="11" t="s">
        <v>1460</v>
      </c>
      <c r="E1939" s="11" t="s">
        <v>1460</v>
      </c>
      <c r="F1939" s="4">
        <v>3600</v>
      </c>
      <c r="G1939" s="3">
        <v>2014</v>
      </c>
      <c r="H1939" s="3" t="s">
        <v>21</v>
      </c>
      <c r="I1939" s="12" t="s">
        <v>31</v>
      </c>
      <c r="J1939" s="3">
        <v>386</v>
      </c>
      <c r="K1939" s="3" t="str">
        <f>IF(VLOOKUP(D1939,'Resources Final'!A:C,3,FALSE)=0,"",VLOOKUP(D1939,'Resources Final'!A:C,3,FALSE))</f>
        <v>Y</v>
      </c>
      <c r="L1939" s="3" t="str">
        <f>IF(VLOOKUP(D1939,'Resources Final'!A:D,4,FALSE)=0,"",VLOOKUP(D1939,'Resources Final'!A:D,4,FALSE))</f>
        <v/>
      </c>
      <c r="M1939" s="3" t="str">
        <f>IF(VLOOKUP(D1939,'Resources Final'!A:E,5,FALSE)=0,"",VLOOKUP(D1939,'Resources Final'!A:E,5,FALSE))</f>
        <v/>
      </c>
      <c r="N1939" s="7" t="str">
        <f>IF(VLOOKUP(D1939,'Resources Final'!A:F,6,FALSE)=0,"",VLOOKUP(D1939,'Resources Final'!A:F,6,FALSE))</f>
        <v/>
      </c>
      <c r="O1939" s="3" t="str">
        <f>IF(VLOOKUP(D1939,'Resources Final'!A:G,7,FALSE)=0,"",VLOOKUP(D1939,'Resources Final'!A:G,7,FALSE))</f>
        <v/>
      </c>
    </row>
    <row r="1940" spans="1:15" x14ac:dyDescent="0.2">
      <c r="A1940" s="11">
        <v>990</v>
      </c>
      <c r="B1940" s="11" t="str">
        <f t="shared" si="41"/>
        <v>Charles G. Koch Charitable Foundation_Haley M Sinklair20143600</v>
      </c>
      <c r="C1940" s="11" t="s">
        <v>19</v>
      </c>
      <c r="D1940" s="11" t="s">
        <v>1505</v>
      </c>
      <c r="E1940" s="11" t="s">
        <v>1505</v>
      </c>
      <c r="F1940" s="4">
        <v>3600</v>
      </c>
      <c r="G1940" s="3">
        <v>2014</v>
      </c>
      <c r="H1940" s="3" t="s">
        <v>21</v>
      </c>
      <c r="I1940" s="12" t="s">
        <v>31</v>
      </c>
      <c r="J1940" s="3">
        <v>387</v>
      </c>
      <c r="K1940" s="3" t="str">
        <f>IF(VLOOKUP(D1940,'Resources Final'!A:C,3,FALSE)=0,"",VLOOKUP(D1940,'Resources Final'!A:C,3,FALSE))</f>
        <v>Y</v>
      </c>
      <c r="L1940" s="3" t="str">
        <f>IF(VLOOKUP(D1940,'Resources Final'!A:D,4,FALSE)=0,"",VLOOKUP(D1940,'Resources Final'!A:D,4,FALSE))</f>
        <v/>
      </c>
      <c r="M1940" s="3" t="str">
        <f>IF(VLOOKUP(D1940,'Resources Final'!A:E,5,FALSE)=0,"",VLOOKUP(D1940,'Resources Final'!A:E,5,FALSE))</f>
        <v/>
      </c>
      <c r="N1940" s="7" t="str">
        <f>IF(VLOOKUP(D1940,'Resources Final'!A:F,6,FALSE)=0,"",VLOOKUP(D1940,'Resources Final'!A:F,6,FALSE))</f>
        <v/>
      </c>
      <c r="O1940" s="3" t="str">
        <f>IF(VLOOKUP(D1940,'Resources Final'!A:G,7,FALSE)=0,"",VLOOKUP(D1940,'Resources Final'!A:G,7,FALSE))</f>
        <v/>
      </c>
    </row>
    <row r="1941" spans="1:15" x14ac:dyDescent="0.2">
      <c r="A1941" s="11">
        <v>990</v>
      </c>
      <c r="B1941" s="11" t="str">
        <f t="shared" si="41"/>
        <v>Charles G. Koch Charitable Foundation_Hang La20143600</v>
      </c>
      <c r="C1941" s="11" t="s">
        <v>19</v>
      </c>
      <c r="D1941" s="11" t="s">
        <v>1515</v>
      </c>
      <c r="E1941" s="11" t="s">
        <v>1515</v>
      </c>
      <c r="F1941" s="4">
        <v>3600</v>
      </c>
      <c r="G1941" s="3">
        <v>2014</v>
      </c>
      <c r="H1941" s="3" t="s">
        <v>21</v>
      </c>
      <c r="I1941" s="12" t="s">
        <v>31</v>
      </c>
      <c r="J1941" s="3">
        <v>388</v>
      </c>
      <c r="K1941" s="3" t="str">
        <f>IF(VLOOKUP(D1941,'Resources Final'!A:C,3,FALSE)=0,"",VLOOKUP(D1941,'Resources Final'!A:C,3,FALSE))</f>
        <v>Y</v>
      </c>
      <c r="L1941" s="3" t="str">
        <f>IF(VLOOKUP(D1941,'Resources Final'!A:D,4,FALSE)=0,"",VLOOKUP(D1941,'Resources Final'!A:D,4,FALSE))</f>
        <v/>
      </c>
      <c r="M1941" s="3" t="str">
        <f>IF(VLOOKUP(D1941,'Resources Final'!A:E,5,FALSE)=0,"",VLOOKUP(D1941,'Resources Final'!A:E,5,FALSE))</f>
        <v/>
      </c>
      <c r="N1941" s="7" t="str">
        <f>IF(VLOOKUP(D1941,'Resources Final'!A:F,6,FALSE)=0,"",VLOOKUP(D1941,'Resources Final'!A:F,6,FALSE))</f>
        <v/>
      </c>
      <c r="O1941" s="3" t="str">
        <f>IF(VLOOKUP(D1941,'Resources Final'!A:G,7,FALSE)=0,"",VLOOKUP(D1941,'Resources Final'!A:G,7,FALSE))</f>
        <v/>
      </c>
    </row>
    <row r="1942" spans="1:15" x14ac:dyDescent="0.2">
      <c r="A1942" s="11">
        <v>990</v>
      </c>
      <c r="B1942" s="11" t="str">
        <f t="shared" si="41"/>
        <v>Charles G. Koch Charitable Foundation_Harry L Arnold20143600</v>
      </c>
      <c r="C1942" s="11" t="s">
        <v>19</v>
      </c>
      <c r="D1942" s="11" t="s">
        <v>1537</v>
      </c>
      <c r="E1942" s="11" t="s">
        <v>1537</v>
      </c>
      <c r="F1942" s="4">
        <v>3600</v>
      </c>
      <c r="G1942" s="3">
        <v>2014</v>
      </c>
      <c r="H1942" s="3" t="s">
        <v>21</v>
      </c>
      <c r="I1942" s="12" t="s">
        <v>31</v>
      </c>
      <c r="J1942" s="3">
        <v>389</v>
      </c>
      <c r="K1942" s="3" t="str">
        <f>IF(VLOOKUP(D1942,'Resources Final'!A:C,3,FALSE)=0,"",VLOOKUP(D1942,'Resources Final'!A:C,3,FALSE))</f>
        <v>Y</v>
      </c>
      <c r="L1942" s="3" t="str">
        <f>IF(VLOOKUP(D1942,'Resources Final'!A:D,4,FALSE)=0,"",VLOOKUP(D1942,'Resources Final'!A:D,4,FALSE))</f>
        <v/>
      </c>
      <c r="M1942" s="3" t="str">
        <f>IF(VLOOKUP(D1942,'Resources Final'!A:E,5,FALSE)=0,"",VLOOKUP(D1942,'Resources Final'!A:E,5,FALSE))</f>
        <v/>
      </c>
      <c r="N1942" s="7" t="str">
        <f>IF(VLOOKUP(D1942,'Resources Final'!A:F,6,FALSE)=0,"",VLOOKUP(D1942,'Resources Final'!A:F,6,FALSE))</f>
        <v/>
      </c>
      <c r="O1942" s="3" t="str">
        <f>IF(VLOOKUP(D1942,'Resources Final'!A:G,7,FALSE)=0,"",VLOOKUP(D1942,'Resources Final'!A:G,7,FALSE))</f>
        <v/>
      </c>
    </row>
    <row r="1943" spans="1:15" x14ac:dyDescent="0.2">
      <c r="A1943" s="11">
        <v>990</v>
      </c>
      <c r="B1943" s="11" t="str">
        <f t="shared" si="41"/>
        <v>Charles G. Koch Charitable Foundation_Isaac Woodward20143600</v>
      </c>
      <c r="C1943" s="11" t="s">
        <v>19</v>
      </c>
      <c r="D1943" s="11" t="s">
        <v>1715</v>
      </c>
      <c r="E1943" s="11" t="s">
        <v>1715</v>
      </c>
      <c r="F1943" s="4">
        <v>3600</v>
      </c>
      <c r="G1943" s="3">
        <v>2014</v>
      </c>
      <c r="H1943" s="3" t="s">
        <v>21</v>
      </c>
      <c r="I1943" s="12" t="s">
        <v>31</v>
      </c>
      <c r="J1943" s="3">
        <v>390</v>
      </c>
      <c r="K1943" s="3" t="str">
        <f>IF(VLOOKUP(D1943,'Resources Final'!A:C,3,FALSE)=0,"",VLOOKUP(D1943,'Resources Final'!A:C,3,FALSE))</f>
        <v>Y</v>
      </c>
      <c r="L1943" s="3" t="str">
        <f>IF(VLOOKUP(D1943,'Resources Final'!A:D,4,FALSE)=0,"",VLOOKUP(D1943,'Resources Final'!A:D,4,FALSE))</f>
        <v/>
      </c>
      <c r="M1943" s="3" t="str">
        <f>IF(VLOOKUP(D1943,'Resources Final'!A:E,5,FALSE)=0,"",VLOOKUP(D1943,'Resources Final'!A:E,5,FALSE))</f>
        <v/>
      </c>
      <c r="N1943" s="7" t="str">
        <f>IF(VLOOKUP(D1943,'Resources Final'!A:F,6,FALSE)=0,"",VLOOKUP(D1943,'Resources Final'!A:F,6,FALSE))</f>
        <v/>
      </c>
      <c r="O1943" s="3" t="str">
        <f>IF(VLOOKUP(D1943,'Resources Final'!A:G,7,FALSE)=0,"",VLOOKUP(D1943,'Resources Final'!A:G,7,FALSE))</f>
        <v/>
      </c>
    </row>
    <row r="1944" spans="1:15" x14ac:dyDescent="0.2">
      <c r="A1944" s="11">
        <v>990</v>
      </c>
      <c r="B1944" s="11" t="str">
        <f t="shared" si="41"/>
        <v>Charles G. Koch Charitable Foundation_Isabela Christo20143600</v>
      </c>
      <c r="C1944" s="11" t="s">
        <v>19</v>
      </c>
      <c r="D1944" s="11" t="s">
        <v>1716</v>
      </c>
      <c r="E1944" s="11" t="s">
        <v>1716</v>
      </c>
      <c r="F1944" s="4">
        <v>3600</v>
      </c>
      <c r="G1944" s="3">
        <v>2014</v>
      </c>
      <c r="H1944" s="3" t="s">
        <v>21</v>
      </c>
      <c r="I1944" s="12" t="s">
        <v>31</v>
      </c>
      <c r="J1944" s="3">
        <v>391</v>
      </c>
      <c r="K1944" s="3" t="str">
        <f>IF(VLOOKUP(D1944,'Resources Final'!A:C,3,FALSE)=0,"",VLOOKUP(D1944,'Resources Final'!A:C,3,FALSE))</f>
        <v>Y</v>
      </c>
      <c r="L1944" s="3" t="str">
        <f>IF(VLOOKUP(D1944,'Resources Final'!A:D,4,FALSE)=0,"",VLOOKUP(D1944,'Resources Final'!A:D,4,FALSE))</f>
        <v/>
      </c>
      <c r="M1944" s="3" t="str">
        <f>IF(VLOOKUP(D1944,'Resources Final'!A:E,5,FALSE)=0,"",VLOOKUP(D1944,'Resources Final'!A:E,5,FALSE))</f>
        <v/>
      </c>
      <c r="N1944" s="7" t="str">
        <f>IF(VLOOKUP(D1944,'Resources Final'!A:F,6,FALSE)=0,"",VLOOKUP(D1944,'Resources Final'!A:F,6,FALSE))</f>
        <v/>
      </c>
      <c r="O1944" s="3" t="str">
        <f>IF(VLOOKUP(D1944,'Resources Final'!A:G,7,FALSE)=0,"",VLOOKUP(D1944,'Resources Final'!A:G,7,FALSE))</f>
        <v/>
      </c>
    </row>
    <row r="1945" spans="1:15" x14ac:dyDescent="0.2">
      <c r="A1945" s="11">
        <v>990</v>
      </c>
      <c r="B1945" s="11" t="str">
        <f t="shared" si="41"/>
        <v>Charles G. Koch Charitable Foundation_Ivan Larsson20143600</v>
      </c>
      <c r="C1945" s="11" t="s">
        <v>19</v>
      </c>
      <c r="D1945" s="11" t="s">
        <v>1724</v>
      </c>
      <c r="E1945" s="11" t="s">
        <v>1724</v>
      </c>
      <c r="F1945" s="4">
        <v>3600</v>
      </c>
      <c r="G1945" s="3">
        <v>2014</v>
      </c>
      <c r="H1945" s="3" t="s">
        <v>21</v>
      </c>
      <c r="I1945" s="12" t="s">
        <v>31</v>
      </c>
      <c r="J1945" s="3">
        <v>392</v>
      </c>
      <c r="K1945" s="3" t="str">
        <f>IF(VLOOKUP(D1945,'Resources Final'!A:C,3,FALSE)=0,"",VLOOKUP(D1945,'Resources Final'!A:C,3,FALSE))</f>
        <v>Y</v>
      </c>
      <c r="L1945" s="3" t="str">
        <f>IF(VLOOKUP(D1945,'Resources Final'!A:D,4,FALSE)=0,"",VLOOKUP(D1945,'Resources Final'!A:D,4,FALSE))</f>
        <v/>
      </c>
      <c r="M1945" s="3" t="str">
        <f>IF(VLOOKUP(D1945,'Resources Final'!A:E,5,FALSE)=0,"",VLOOKUP(D1945,'Resources Final'!A:E,5,FALSE))</f>
        <v/>
      </c>
      <c r="N1945" s="7" t="str">
        <f>IF(VLOOKUP(D1945,'Resources Final'!A:F,6,FALSE)=0,"",VLOOKUP(D1945,'Resources Final'!A:F,6,FALSE))</f>
        <v/>
      </c>
      <c r="O1945" s="3" t="str">
        <f>IF(VLOOKUP(D1945,'Resources Final'!A:G,7,FALSE)=0,"",VLOOKUP(D1945,'Resources Final'!A:G,7,FALSE))</f>
        <v/>
      </c>
    </row>
    <row r="1946" spans="1:15" x14ac:dyDescent="0.2">
      <c r="A1946" s="11">
        <v>990</v>
      </c>
      <c r="B1946" s="11" t="str">
        <f t="shared" si="41"/>
        <v>Charles G. Koch Charitable Foundation_Jacob J Fishbeck20143600</v>
      </c>
      <c r="C1946" s="11" t="s">
        <v>19</v>
      </c>
      <c r="D1946" s="11" t="s">
        <v>1807</v>
      </c>
      <c r="E1946" s="11" t="s">
        <v>1807</v>
      </c>
      <c r="F1946" s="4">
        <v>3600</v>
      </c>
      <c r="G1946" s="3">
        <v>2014</v>
      </c>
      <c r="H1946" s="3" t="s">
        <v>21</v>
      </c>
      <c r="I1946" s="12" t="s">
        <v>31</v>
      </c>
      <c r="J1946" s="3">
        <v>393</v>
      </c>
      <c r="K1946" s="3" t="str">
        <f>IF(VLOOKUP(D1946,'Resources Final'!A:C,3,FALSE)=0,"",VLOOKUP(D1946,'Resources Final'!A:C,3,FALSE))</f>
        <v>Y</v>
      </c>
      <c r="L1946" s="3" t="str">
        <f>IF(VLOOKUP(D1946,'Resources Final'!A:D,4,FALSE)=0,"",VLOOKUP(D1946,'Resources Final'!A:D,4,FALSE))</f>
        <v/>
      </c>
      <c r="M1946" s="3" t="str">
        <f>IF(VLOOKUP(D1946,'Resources Final'!A:E,5,FALSE)=0,"",VLOOKUP(D1946,'Resources Final'!A:E,5,FALSE))</f>
        <v/>
      </c>
      <c r="N1946" s="7" t="str">
        <f>IF(VLOOKUP(D1946,'Resources Final'!A:F,6,FALSE)=0,"",VLOOKUP(D1946,'Resources Final'!A:F,6,FALSE))</f>
        <v/>
      </c>
      <c r="O1946" s="3" t="str">
        <f>IF(VLOOKUP(D1946,'Resources Final'!A:G,7,FALSE)=0,"",VLOOKUP(D1946,'Resources Final'!A:G,7,FALSE))</f>
        <v/>
      </c>
    </row>
    <row r="1947" spans="1:15" x14ac:dyDescent="0.2">
      <c r="A1947" s="11">
        <v>990</v>
      </c>
      <c r="B1947" s="11" t="str">
        <f t="shared" si="41"/>
        <v>Charles G. Koch Charitable Foundation_Jacqueline M Derks20143600</v>
      </c>
      <c r="C1947" s="11" t="s">
        <v>19</v>
      </c>
      <c r="D1947" s="11" t="s">
        <v>1809</v>
      </c>
      <c r="E1947" s="11" t="s">
        <v>1809</v>
      </c>
      <c r="F1947" s="4">
        <v>3600</v>
      </c>
      <c r="G1947" s="3">
        <v>2014</v>
      </c>
      <c r="H1947" s="3" t="s">
        <v>21</v>
      </c>
      <c r="I1947" s="12" t="s">
        <v>31</v>
      </c>
      <c r="J1947" s="3">
        <v>394</v>
      </c>
      <c r="K1947" s="3" t="str">
        <f>IF(VLOOKUP(D1947,'Resources Final'!A:C,3,FALSE)=0,"",VLOOKUP(D1947,'Resources Final'!A:C,3,FALSE))</f>
        <v>Y</v>
      </c>
      <c r="L1947" s="3" t="str">
        <f>IF(VLOOKUP(D1947,'Resources Final'!A:D,4,FALSE)=0,"",VLOOKUP(D1947,'Resources Final'!A:D,4,FALSE))</f>
        <v/>
      </c>
      <c r="M1947" s="3" t="str">
        <f>IF(VLOOKUP(D1947,'Resources Final'!A:E,5,FALSE)=0,"",VLOOKUP(D1947,'Resources Final'!A:E,5,FALSE))</f>
        <v/>
      </c>
      <c r="N1947" s="7" t="str">
        <f>IF(VLOOKUP(D1947,'Resources Final'!A:F,6,FALSE)=0,"",VLOOKUP(D1947,'Resources Final'!A:F,6,FALSE))</f>
        <v/>
      </c>
      <c r="O1947" s="3" t="str">
        <f>IF(VLOOKUP(D1947,'Resources Final'!A:G,7,FALSE)=0,"",VLOOKUP(D1947,'Resources Final'!A:G,7,FALSE))</f>
        <v/>
      </c>
    </row>
    <row r="1948" spans="1:15" x14ac:dyDescent="0.2">
      <c r="A1948" s="11">
        <v>990</v>
      </c>
      <c r="B1948" s="11" t="str">
        <f t="shared" si="41"/>
        <v>Charles G. Koch Charitable Foundation_James Ward20143600</v>
      </c>
      <c r="C1948" s="11" t="s">
        <v>19</v>
      </c>
      <c r="D1948" s="11" t="s">
        <v>1818</v>
      </c>
      <c r="E1948" s="11" t="s">
        <v>1818</v>
      </c>
      <c r="F1948" s="4">
        <v>3600</v>
      </c>
      <c r="G1948" s="3">
        <v>2014</v>
      </c>
      <c r="H1948" s="3" t="s">
        <v>21</v>
      </c>
      <c r="I1948" s="12" t="s">
        <v>31</v>
      </c>
      <c r="J1948" s="3">
        <v>395</v>
      </c>
      <c r="K1948" s="3" t="str">
        <f>IF(VLOOKUP(D1948,'Resources Final'!A:C,3,FALSE)=0,"",VLOOKUP(D1948,'Resources Final'!A:C,3,FALSE))</f>
        <v>Y</v>
      </c>
      <c r="L1948" s="3" t="str">
        <f>IF(VLOOKUP(D1948,'Resources Final'!A:D,4,FALSE)=0,"",VLOOKUP(D1948,'Resources Final'!A:D,4,FALSE))</f>
        <v/>
      </c>
      <c r="M1948" s="3" t="str">
        <f>IF(VLOOKUP(D1948,'Resources Final'!A:E,5,FALSE)=0,"",VLOOKUP(D1948,'Resources Final'!A:E,5,FALSE))</f>
        <v/>
      </c>
      <c r="N1948" s="7" t="str">
        <f>IF(VLOOKUP(D1948,'Resources Final'!A:F,6,FALSE)=0,"",VLOOKUP(D1948,'Resources Final'!A:F,6,FALSE))</f>
        <v/>
      </c>
      <c r="O1948" s="3" t="str">
        <f>IF(VLOOKUP(D1948,'Resources Final'!A:G,7,FALSE)=0,"",VLOOKUP(D1948,'Resources Final'!A:G,7,FALSE))</f>
        <v/>
      </c>
    </row>
    <row r="1949" spans="1:15" x14ac:dyDescent="0.2">
      <c r="A1949" s="11">
        <v>990</v>
      </c>
      <c r="B1949" s="11" t="str">
        <f t="shared" si="41"/>
        <v>Charles G. Koch Charitable Foundation_Jeremy Lerman20143600</v>
      </c>
      <c r="C1949" s="11" t="s">
        <v>19</v>
      </c>
      <c r="D1949" s="11" t="s">
        <v>1836</v>
      </c>
      <c r="E1949" s="11" t="s">
        <v>1836</v>
      </c>
      <c r="F1949" s="4">
        <v>3600</v>
      </c>
      <c r="G1949" s="3">
        <v>2014</v>
      </c>
      <c r="H1949" s="3" t="s">
        <v>21</v>
      </c>
      <c r="I1949" s="12" t="s">
        <v>31</v>
      </c>
      <c r="J1949" s="3">
        <v>396</v>
      </c>
      <c r="K1949" s="3" t="str">
        <f>IF(VLOOKUP(D1949,'Resources Final'!A:C,3,FALSE)=0,"",VLOOKUP(D1949,'Resources Final'!A:C,3,FALSE))</f>
        <v>Y</v>
      </c>
      <c r="L1949" s="3" t="str">
        <f>IF(VLOOKUP(D1949,'Resources Final'!A:D,4,FALSE)=0,"",VLOOKUP(D1949,'Resources Final'!A:D,4,FALSE))</f>
        <v/>
      </c>
      <c r="M1949" s="3" t="str">
        <f>IF(VLOOKUP(D1949,'Resources Final'!A:E,5,FALSE)=0,"",VLOOKUP(D1949,'Resources Final'!A:E,5,FALSE))</f>
        <v/>
      </c>
      <c r="N1949" s="7" t="str">
        <f>IF(VLOOKUP(D1949,'Resources Final'!A:F,6,FALSE)=0,"",VLOOKUP(D1949,'Resources Final'!A:F,6,FALSE))</f>
        <v/>
      </c>
      <c r="O1949" s="3" t="str">
        <f>IF(VLOOKUP(D1949,'Resources Final'!A:G,7,FALSE)=0,"",VLOOKUP(D1949,'Resources Final'!A:G,7,FALSE))</f>
        <v/>
      </c>
    </row>
    <row r="1950" spans="1:15" x14ac:dyDescent="0.2">
      <c r="A1950" s="11">
        <v>990</v>
      </c>
      <c r="B1950" s="11" t="str">
        <f t="shared" si="41"/>
        <v>Charles G. Koch Charitable Foundation_Jesse D Backstrom20143600</v>
      </c>
      <c r="C1950" s="11" t="s">
        <v>19</v>
      </c>
      <c r="D1950" s="11" t="s">
        <v>1837</v>
      </c>
      <c r="E1950" s="11" t="s">
        <v>1837</v>
      </c>
      <c r="F1950" s="4">
        <v>3600</v>
      </c>
      <c r="G1950" s="3">
        <v>2014</v>
      </c>
      <c r="H1950" s="3" t="s">
        <v>21</v>
      </c>
      <c r="I1950" s="12" t="s">
        <v>31</v>
      </c>
      <c r="J1950" s="3">
        <v>397</v>
      </c>
      <c r="K1950" s="3" t="str">
        <f>IF(VLOOKUP(D1950,'Resources Final'!A:C,3,FALSE)=0,"",VLOOKUP(D1950,'Resources Final'!A:C,3,FALSE))</f>
        <v>Y</v>
      </c>
      <c r="L1950" s="3" t="str">
        <f>IF(VLOOKUP(D1950,'Resources Final'!A:D,4,FALSE)=0,"",VLOOKUP(D1950,'Resources Final'!A:D,4,FALSE))</f>
        <v/>
      </c>
      <c r="M1950" s="3" t="str">
        <f>IF(VLOOKUP(D1950,'Resources Final'!A:E,5,FALSE)=0,"",VLOOKUP(D1950,'Resources Final'!A:E,5,FALSE))</f>
        <v/>
      </c>
      <c r="N1950" s="7" t="str">
        <f>IF(VLOOKUP(D1950,'Resources Final'!A:F,6,FALSE)=0,"",VLOOKUP(D1950,'Resources Final'!A:F,6,FALSE))</f>
        <v/>
      </c>
      <c r="O1950" s="3" t="str">
        <f>IF(VLOOKUP(D1950,'Resources Final'!A:G,7,FALSE)=0,"",VLOOKUP(D1950,'Resources Final'!A:G,7,FALSE))</f>
        <v/>
      </c>
    </row>
    <row r="1951" spans="1:15" x14ac:dyDescent="0.2">
      <c r="A1951" s="11">
        <v>990</v>
      </c>
      <c r="B1951" s="11" t="str">
        <f t="shared" si="41"/>
        <v>Charles G. Koch Charitable Foundation_Joanna James Samuel20143600</v>
      </c>
      <c r="C1951" s="11" t="s">
        <v>19</v>
      </c>
      <c r="D1951" s="11" t="s">
        <v>1843</v>
      </c>
      <c r="E1951" s="11" t="s">
        <v>1843</v>
      </c>
      <c r="F1951" s="4">
        <v>3600</v>
      </c>
      <c r="G1951" s="3">
        <v>2014</v>
      </c>
      <c r="H1951" s="3" t="s">
        <v>21</v>
      </c>
      <c r="I1951" s="12" t="s">
        <v>31</v>
      </c>
      <c r="J1951" s="3">
        <v>398</v>
      </c>
      <c r="K1951" s="3" t="str">
        <f>IF(VLOOKUP(D1951,'Resources Final'!A:C,3,FALSE)=0,"",VLOOKUP(D1951,'Resources Final'!A:C,3,FALSE))</f>
        <v>Y</v>
      </c>
      <c r="L1951" s="3" t="str">
        <f>IF(VLOOKUP(D1951,'Resources Final'!A:D,4,FALSE)=0,"",VLOOKUP(D1951,'Resources Final'!A:D,4,FALSE))</f>
        <v/>
      </c>
      <c r="M1951" s="3" t="str">
        <f>IF(VLOOKUP(D1951,'Resources Final'!A:E,5,FALSE)=0,"",VLOOKUP(D1951,'Resources Final'!A:E,5,FALSE))</f>
        <v/>
      </c>
      <c r="N1951" s="7" t="str">
        <f>IF(VLOOKUP(D1951,'Resources Final'!A:F,6,FALSE)=0,"",VLOOKUP(D1951,'Resources Final'!A:F,6,FALSE))</f>
        <v/>
      </c>
      <c r="O1951" s="3" t="str">
        <f>IF(VLOOKUP(D1951,'Resources Final'!A:G,7,FALSE)=0,"",VLOOKUP(D1951,'Resources Final'!A:G,7,FALSE))</f>
        <v/>
      </c>
    </row>
    <row r="1952" spans="1:15" x14ac:dyDescent="0.2">
      <c r="A1952" s="11">
        <v>990</v>
      </c>
      <c r="B1952" s="11" t="str">
        <f t="shared" si="41"/>
        <v>Charles G. Koch Charitable Foundation_Joe McKinney20143600</v>
      </c>
      <c r="C1952" s="11" t="s">
        <v>19</v>
      </c>
      <c r="D1952" s="11" t="s">
        <v>1844</v>
      </c>
      <c r="E1952" s="11" t="s">
        <v>1844</v>
      </c>
      <c r="F1952" s="4">
        <v>3600</v>
      </c>
      <c r="G1952" s="3">
        <v>2014</v>
      </c>
      <c r="H1952" s="3" t="s">
        <v>21</v>
      </c>
      <c r="I1952" s="12" t="s">
        <v>31</v>
      </c>
      <c r="J1952" s="3">
        <v>399</v>
      </c>
      <c r="K1952" s="3" t="str">
        <f>IF(VLOOKUP(D1952,'Resources Final'!A:C,3,FALSE)=0,"",VLOOKUP(D1952,'Resources Final'!A:C,3,FALSE))</f>
        <v>Y</v>
      </c>
      <c r="L1952" s="3" t="str">
        <f>IF(VLOOKUP(D1952,'Resources Final'!A:D,4,FALSE)=0,"",VLOOKUP(D1952,'Resources Final'!A:D,4,FALSE))</f>
        <v/>
      </c>
      <c r="M1952" s="3" t="str">
        <f>IF(VLOOKUP(D1952,'Resources Final'!A:E,5,FALSE)=0,"",VLOOKUP(D1952,'Resources Final'!A:E,5,FALSE))</f>
        <v/>
      </c>
      <c r="N1952" s="7" t="str">
        <f>IF(VLOOKUP(D1952,'Resources Final'!A:F,6,FALSE)=0,"",VLOOKUP(D1952,'Resources Final'!A:F,6,FALSE))</f>
        <v/>
      </c>
      <c r="O1952" s="3" t="str">
        <f>IF(VLOOKUP(D1952,'Resources Final'!A:G,7,FALSE)=0,"",VLOOKUP(D1952,'Resources Final'!A:G,7,FALSE))</f>
        <v/>
      </c>
    </row>
    <row r="1953" spans="1:15" x14ac:dyDescent="0.2">
      <c r="A1953" s="11">
        <v>990</v>
      </c>
      <c r="B1953" s="11" t="str">
        <f t="shared" si="41"/>
        <v>Charles G. Koch Charitable Foundation_Johan Bennett20143600</v>
      </c>
      <c r="C1953" s="11" t="s">
        <v>19</v>
      </c>
      <c r="D1953" s="11" t="s">
        <v>1845</v>
      </c>
      <c r="E1953" s="11" t="s">
        <v>1845</v>
      </c>
      <c r="F1953" s="4">
        <v>3600</v>
      </c>
      <c r="G1953" s="3">
        <v>2014</v>
      </c>
      <c r="H1953" s="3" t="s">
        <v>21</v>
      </c>
      <c r="I1953" s="12" t="s">
        <v>31</v>
      </c>
      <c r="J1953" s="3">
        <v>400</v>
      </c>
      <c r="K1953" s="3" t="str">
        <f>IF(VLOOKUP(D1953,'Resources Final'!A:C,3,FALSE)=0,"",VLOOKUP(D1953,'Resources Final'!A:C,3,FALSE))</f>
        <v>Y</v>
      </c>
      <c r="L1953" s="3" t="str">
        <f>IF(VLOOKUP(D1953,'Resources Final'!A:D,4,FALSE)=0,"",VLOOKUP(D1953,'Resources Final'!A:D,4,FALSE))</f>
        <v/>
      </c>
      <c r="M1953" s="3" t="str">
        <f>IF(VLOOKUP(D1953,'Resources Final'!A:E,5,FALSE)=0,"",VLOOKUP(D1953,'Resources Final'!A:E,5,FALSE))</f>
        <v/>
      </c>
      <c r="N1953" s="7" t="str">
        <f>IF(VLOOKUP(D1953,'Resources Final'!A:F,6,FALSE)=0,"",VLOOKUP(D1953,'Resources Final'!A:F,6,FALSE))</f>
        <v/>
      </c>
      <c r="O1953" s="3" t="str">
        <f>IF(VLOOKUP(D1953,'Resources Final'!A:G,7,FALSE)=0,"",VLOOKUP(D1953,'Resources Final'!A:G,7,FALSE))</f>
        <v/>
      </c>
    </row>
    <row r="1954" spans="1:15" x14ac:dyDescent="0.2">
      <c r="A1954" s="11">
        <v>990</v>
      </c>
      <c r="B1954" s="11" t="str">
        <f t="shared" si="41"/>
        <v>Charles G. Koch Charitable Foundation_Jonathan R Nelson20143000</v>
      </c>
      <c r="C1954" s="11" t="s">
        <v>19</v>
      </c>
      <c r="D1954" s="11" t="s">
        <v>1869</v>
      </c>
      <c r="E1954" s="11" t="s">
        <v>1869</v>
      </c>
      <c r="F1954" s="4">
        <v>3000</v>
      </c>
      <c r="G1954" s="3">
        <v>2014</v>
      </c>
      <c r="H1954" s="3" t="s">
        <v>21</v>
      </c>
      <c r="I1954" s="12" t="s">
        <v>31</v>
      </c>
      <c r="J1954" s="3">
        <v>401</v>
      </c>
      <c r="K1954" s="3" t="str">
        <f>IF(VLOOKUP(D1954,'Resources Final'!A:C,3,FALSE)=0,"",VLOOKUP(D1954,'Resources Final'!A:C,3,FALSE))</f>
        <v>Y</v>
      </c>
      <c r="L1954" s="3" t="str">
        <f>IF(VLOOKUP(D1954,'Resources Final'!A:D,4,FALSE)=0,"",VLOOKUP(D1954,'Resources Final'!A:D,4,FALSE))</f>
        <v/>
      </c>
      <c r="M1954" s="3" t="str">
        <f>IF(VLOOKUP(D1954,'Resources Final'!A:E,5,FALSE)=0,"",VLOOKUP(D1954,'Resources Final'!A:E,5,FALSE))</f>
        <v/>
      </c>
      <c r="N1954" s="7" t="str">
        <f>IF(VLOOKUP(D1954,'Resources Final'!A:F,6,FALSE)=0,"",VLOOKUP(D1954,'Resources Final'!A:F,6,FALSE))</f>
        <v/>
      </c>
      <c r="O1954" s="3" t="str">
        <f>IF(VLOOKUP(D1954,'Resources Final'!A:G,7,FALSE)=0,"",VLOOKUP(D1954,'Resources Final'!A:G,7,FALSE))</f>
        <v/>
      </c>
    </row>
    <row r="1955" spans="1:15" x14ac:dyDescent="0.2">
      <c r="A1955" s="11">
        <v>990</v>
      </c>
      <c r="B1955" s="11" t="str">
        <f t="shared" si="41"/>
        <v>Charles G. Koch Charitable Foundation_Jordan Niji Yahiro20143600</v>
      </c>
      <c r="C1955" s="11" t="s">
        <v>19</v>
      </c>
      <c r="D1955" s="11" t="s">
        <v>1875</v>
      </c>
      <c r="E1955" s="11" t="s">
        <v>1875</v>
      </c>
      <c r="F1955" s="4">
        <v>3600</v>
      </c>
      <c r="G1955" s="3">
        <v>2014</v>
      </c>
      <c r="H1955" s="3" t="s">
        <v>21</v>
      </c>
      <c r="I1955" s="12" t="s">
        <v>31</v>
      </c>
      <c r="J1955" s="3">
        <v>402</v>
      </c>
      <c r="K1955" s="3" t="str">
        <f>IF(VLOOKUP(D1955,'Resources Final'!A:C,3,FALSE)=0,"",VLOOKUP(D1955,'Resources Final'!A:C,3,FALSE))</f>
        <v>Y</v>
      </c>
      <c r="L1955" s="3" t="str">
        <f>IF(VLOOKUP(D1955,'Resources Final'!A:D,4,FALSE)=0,"",VLOOKUP(D1955,'Resources Final'!A:D,4,FALSE))</f>
        <v/>
      </c>
      <c r="M1955" s="3" t="str">
        <f>IF(VLOOKUP(D1955,'Resources Final'!A:E,5,FALSE)=0,"",VLOOKUP(D1955,'Resources Final'!A:E,5,FALSE))</f>
        <v/>
      </c>
      <c r="N1955" s="7" t="str">
        <f>IF(VLOOKUP(D1955,'Resources Final'!A:F,6,FALSE)=0,"",VLOOKUP(D1955,'Resources Final'!A:F,6,FALSE))</f>
        <v/>
      </c>
      <c r="O1955" s="3" t="str">
        <f>IF(VLOOKUP(D1955,'Resources Final'!A:G,7,FALSE)=0,"",VLOOKUP(D1955,'Resources Final'!A:G,7,FALSE))</f>
        <v/>
      </c>
    </row>
    <row r="1956" spans="1:15" x14ac:dyDescent="0.2">
      <c r="A1956" s="11">
        <v>990</v>
      </c>
      <c r="B1956" s="11" t="str">
        <f t="shared" si="41"/>
        <v>Charles G. Koch Charitable Foundation_Joseph Danaher20143600</v>
      </c>
      <c r="C1956" s="11" t="s">
        <v>19</v>
      </c>
      <c r="D1956" s="11" t="s">
        <v>1877</v>
      </c>
      <c r="E1956" s="11" t="s">
        <v>1877</v>
      </c>
      <c r="F1956" s="4">
        <v>3600</v>
      </c>
      <c r="G1956" s="3">
        <v>2014</v>
      </c>
      <c r="H1956" s="3" t="s">
        <v>21</v>
      </c>
      <c r="I1956" s="12" t="s">
        <v>31</v>
      </c>
      <c r="J1956" s="3">
        <v>403</v>
      </c>
      <c r="K1956" s="3" t="str">
        <f>IF(VLOOKUP(D1956,'Resources Final'!A:C,3,FALSE)=0,"",VLOOKUP(D1956,'Resources Final'!A:C,3,FALSE))</f>
        <v>Y</v>
      </c>
      <c r="L1956" s="3" t="str">
        <f>IF(VLOOKUP(D1956,'Resources Final'!A:D,4,FALSE)=0,"",VLOOKUP(D1956,'Resources Final'!A:D,4,FALSE))</f>
        <v/>
      </c>
      <c r="M1956" s="3" t="str">
        <f>IF(VLOOKUP(D1956,'Resources Final'!A:E,5,FALSE)=0,"",VLOOKUP(D1956,'Resources Final'!A:E,5,FALSE))</f>
        <v/>
      </c>
      <c r="N1956" s="7" t="str">
        <f>IF(VLOOKUP(D1956,'Resources Final'!A:F,6,FALSE)=0,"",VLOOKUP(D1956,'Resources Final'!A:F,6,FALSE))</f>
        <v/>
      </c>
      <c r="O1956" s="3" t="str">
        <f>IF(VLOOKUP(D1956,'Resources Final'!A:G,7,FALSE)=0,"",VLOOKUP(D1956,'Resources Final'!A:G,7,FALSE))</f>
        <v/>
      </c>
    </row>
    <row r="1957" spans="1:15" x14ac:dyDescent="0.2">
      <c r="A1957" s="11">
        <v>990</v>
      </c>
      <c r="B1957" s="11" t="str">
        <f t="shared" ref="B1957:B2020" si="42">C1957&amp;"_"&amp;D1957&amp;G1957&amp;F1957</f>
        <v>Charles G. Koch Charitable Foundation_Joseph W Kent20143600</v>
      </c>
      <c r="C1957" s="11" t="s">
        <v>19</v>
      </c>
      <c r="D1957" s="11" t="s">
        <v>1878</v>
      </c>
      <c r="E1957" s="11" t="s">
        <v>1878</v>
      </c>
      <c r="F1957" s="4">
        <v>3600</v>
      </c>
      <c r="G1957" s="3">
        <v>2014</v>
      </c>
      <c r="H1957" s="3" t="s">
        <v>21</v>
      </c>
      <c r="I1957" s="12" t="s">
        <v>31</v>
      </c>
      <c r="J1957" s="3">
        <v>404</v>
      </c>
      <c r="K1957" s="3" t="str">
        <f>IF(VLOOKUP(D1957,'Resources Final'!A:C,3,FALSE)=0,"",VLOOKUP(D1957,'Resources Final'!A:C,3,FALSE))</f>
        <v>Y</v>
      </c>
      <c r="L1957" s="3" t="str">
        <f>IF(VLOOKUP(D1957,'Resources Final'!A:D,4,FALSE)=0,"",VLOOKUP(D1957,'Resources Final'!A:D,4,FALSE))</f>
        <v/>
      </c>
      <c r="M1957" s="3" t="str">
        <f>IF(VLOOKUP(D1957,'Resources Final'!A:E,5,FALSE)=0,"",VLOOKUP(D1957,'Resources Final'!A:E,5,FALSE))</f>
        <v/>
      </c>
      <c r="N1957" s="7" t="str">
        <f>IF(VLOOKUP(D1957,'Resources Final'!A:F,6,FALSE)=0,"",VLOOKUP(D1957,'Resources Final'!A:F,6,FALSE))</f>
        <v/>
      </c>
      <c r="O1957" s="3" t="str">
        <f>IF(VLOOKUP(D1957,'Resources Final'!A:G,7,FALSE)=0,"",VLOOKUP(D1957,'Resources Final'!A:G,7,FALSE))</f>
        <v/>
      </c>
    </row>
    <row r="1958" spans="1:15" x14ac:dyDescent="0.2">
      <c r="A1958" s="11">
        <v>990</v>
      </c>
      <c r="B1958" s="11" t="str">
        <f t="shared" si="42"/>
        <v>Charles G. Koch Charitable Foundation_Joshua D Waters20143600</v>
      </c>
      <c r="C1958" s="11" t="s">
        <v>19</v>
      </c>
      <c r="D1958" s="11" t="s">
        <v>1879</v>
      </c>
      <c r="E1958" s="11" t="s">
        <v>1879</v>
      </c>
      <c r="F1958" s="4">
        <v>3600</v>
      </c>
      <c r="G1958" s="3">
        <v>2014</v>
      </c>
      <c r="H1958" s="3" t="s">
        <v>21</v>
      </c>
      <c r="I1958" s="12" t="s">
        <v>31</v>
      </c>
      <c r="J1958" s="3">
        <v>405</v>
      </c>
      <c r="K1958" s="3" t="str">
        <f>IF(VLOOKUP(D1958,'Resources Final'!A:C,3,FALSE)=0,"",VLOOKUP(D1958,'Resources Final'!A:C,3,FALSE))</f>
        <v>Y</v>
      </c>
      <c r="L1958" s="3" t="str">
        <f>IF(VLOOKUP(D1958,'Resources Final'!A:D,4,FALSE)=0,"",VLOOKUP(D1958,'Resources Final'!A:D,4,FALSE))</f>
        <v/>
      </c>
      <c r="M1958" s="3" t="str">
        <f>IF(VLOOKUP(D1958,'Resources Final'!A:E,5,FALSE)=0,"",VLOOKUP(D1958,'Resources Final'!A:E,5,FALSE))</f>
        <v/>
      </c>
      <c r="N1958" s="7" t="str">
        <f>IF(VLOOKUP(D1958,'Resources Final'!A:F,6,FALSE)=0,"",VLOOKUP(D1958,'Resources Final'!A:F,6,FALSE))</f>
        <v/>
      </c>
      <c r="O1958" s="3" t="str">
        <f>IF(VLOOKUP(D1958,'Resources Final'!A:G,7,FALSE)=0,"",VLOOKUP(D1958,'Resources Final'!A:G,7,FALSE))</f>
        <v/>
      </c>
    </row>
    <row r="1959" spans="1:15" x14ac:dyDescent="0.2">
      <c r="A1959" s="11">
        <v>990</v>
      </c>
      <c r="B1959" s="11" t="str">
        <f t="shared" si="42"/>
        <v>Charles G. Koch Charitable Foundation_Julia Morriss20143600</v>
      </c>
      <c r="C1959" s="11" t="s">
        <v>19</v>
      </c>
      <c r="D1959" s="11" t="s">
        <v>1888</v>
      </c>
      <c r="E1959" s="11" t="s">
        <v>1888</v>
      </c>
      <c r="F1959" s="4">
        <v>3600</v>
      </c>
      <c r="G1959" s="3">
        <v>2014</v>
      </c>
      <c r="H1959" s="3" t="s">
        <v>21</v>
      </c>
      <c r="I1959" s="12" t="s">
        <v>31</v>
      </c>
      <c r="J1959" s="3">
        <v>406</v>
      </c>
      <c r="K1959" s="3" t="str">
        <f>IF(VLOOKUP(D1959,'Resources Final'!A:C,3,FALSE)=0,"",VLOOKUP(D1959,'Resources Final'!A:C,3,FALSE))</f>
        <v>Y</v>
      </c>
      <c r="L1959" s="3" t="str">
        <f>IF(VLOOKUP(D1959,'Resources Final'!A:D,4,FALSE)=0,"",VLOOKUP(D1959,'Resources Final'!A:D,4,FALSE))</f>
        <v/>
      </c>
      <c r="M1959" s="3" t="str">
        <f>IF(VLOOKUP(D1959,'Resources Final'!A:E,5,FALSE)=0,"",VLOOKUP(D1959,'Resources Final'!A:E,5,FALSE))</f>
        <v/>
      </c>
      <c r="N1959" s="7" t="str">
        <f>IF(VLOOKUP(D1959,'Resources Final'!A:F,6,FALSE)=0,"",VLOOKUP(D1959,'Resources Final'!A:F,6,FALSE))</f>
        <v/>
      </c>
      <c r="O1959" s="3" t="str">
        <f>IF(VLOOKUP(D1959,'Resources Final'!A:G,7,FALSE)=0,"",VLOOKUP(D1959,'Resources Final'!A:G,7,FALSE))</f>
        <v/>
      </c>
    </row>
    <row r="1960" spans="1:15" x14ac:dyDescent="0.2">
      <c r="A1960" s="11">
        <v>990</v>
      </c>
      <c r="B1960" s="11" t="str">
        <f t="shared" si="42"/>
        <v>Charles G. Koch Charitable Foundation_Julia Norgaard20143600</v>
      </c>
      <c r="C1960" s="11" t="s">
        <v>19</v>
      </c>
      <c r="D1960" s="11" t="s">
        <v>1889</v>
      </c>
      <c r="E1960" s="11" t="s">
        <v>1889</v>
      </c>
      <c r="F1960" s="4">
        <v>3600</v>
      </c>
      <c r="G1960" s="3">
        <v>2014</v>
      </c>
      <c r="H1960" s="3" t="s">
        <v>21</v>
      </c>
      <c r="I1960" s="12" t="s">
        <v>31</v>
      </c>
      <c r="J1960" s="3">
        <v>407</v>
      </c>
      <c r="K1960" s="3" t="str">
        <f>IF(VLOOKUP(D1960,'Resources Final'!A:C,3,FALSE)=0,"",VLOOKUP(D1960,'Resources Final'!A:C,3,FALSE))</f>
        <v>Y</v>
      </c>
      <c r="L1960" s="3" t="str">
        <f>IF(VLOOKUP(D1960,'Resources Final'!A:D,4,FALSE)=0,"",VLOOKUP(D1960,'Resources Final'!A:D,4,FALSE))</f>
        <v/>
      </c>
      <c r="M1960" s="3" t="str">
        <f>IF(VLOOKUP(D1960,'Resources Final'!A:E,5,FALSE)=0,"",VLOOKUP(D1960,'Resources Final'!A:E,5,FALSE))</f>
        <v/>
      </c>
      <c r="N1960" s="7" t="str">
        <f>IF(VLOOKUP(D1960,'Resources Final'!A:F,6,FALSE)=0,"",VLOOKUP(D1960,'Resources Final'!A:F,6,FALSE))</f>
        <v/>
      </c>
      <c r="O1960" s="3" t="str">
        <f>IF(VLOOKUP(D1960,'Resources Final'!A:G,7,FALSE)=0,"",VLOOKUP(D1960,'Resources Final'!A:G,7,FALSE))</f>
        <v/>
      </c>
    </row>
    <row r="1961" spans="1:15" x14ac:dyDescent="0.2">
      <c r="A1961" s="11">
        <v>990</v>
      </c>
      <c r="B1961" s="11" t="str">
        <f t="shared" si="42"/>
        <v>Charles G. Koch Charitable Foundation_Justin Bailey20143600</v>
      </c>
      <c r="C1961" s="11" t="s">
        <v>19</v>
      </c>
      <c r="D1961" s="11" t="s">
        <v>1893</v>
      </c>
      <c r="E1961" s="11" t="s">
        <v>1893</v>
      </c>
      <c r="F1961" s="4">
        <v>3600</v>
      </c>
      <c r="G1961" s="3">
        <v>2014</v>
      </c>
      <c r="H1961" s="3" t="s">
        <v>21</v>
      </c>
      <c r="I1961" s="12" t="s">
        <v>31</v>
      </c>
      <c r="J1961" s="3">
        <v>408</v>
      </c>
      <c r="K1961" s="3" t="str">
        <f>IF(VLOOKUP(D1961,'Resources Final'!A:C,3,FALSE)=0,"",VLOOKUP(D1961,'Resources Final'!A:C,3,FALSE))</f>
        <v>Y</v>
      </c>
      <c r="L1961" s="3" t="str">
        <f>IF(VLOOKUP(D1961,'Resources Final'!A:D,4,FALSE)=0,"",VLOOKUP(D1961,'Resources Final'!A:D,4,FALSE))</f>
        <v/>
      </c>
      <c r="M1961" s="3" t="str">
        <f>IF(VLOOKUP(D1961,'Resources Final'!A:E,5,FALSE)=0,"",VLOOKUP(D1961,'Resources Final'!A:E,5,FALSE))</f>
        <v/>
      </c>
      <c r="N1961" s="7" t="str">
        <f>IF(VLOOKUP(D1961,'Resources Final'!A:F,6,FALSE)=0,"",VLOOKUP(D1961,'Resources Final'!A:F,6,FALSE))</f>
        <v/>
      </c>
      <c r="O1961" s="3" t="str">
        <f>IF(VLOOKUP(D1961,'Resources Final'!A:G,7,FALSE)=0,"",VLOOKUP(D1961,'Resources Final'!A:G,7,FALSE))</f>
        <v/>
      </c>
    </row>
    <row r="1962" spans="1:15" x14ac:dyDescent="0.2">
      <c r="A1962" s="11">
        <v>990</v>
      </c>
      <c r="B1962" s="11" t="str">
        <f t="shared" si="42"/>
        <v>Charles G. Koch Charitable Foundation_Lauren Prichard20143600</v>
      </c>
      <c r="C1962" s="11" t="s">
        <v>19</v>
      </c>
      <c r="D1962" s="11" t="s">
        <v>2113</v>
      </c>
      <c r="E1962" s="11" t="s">
        <v>2113</v>
      </c>
      <c r="F1962" s="4">
        <v>3600</v>
      </c>
      <c r="G1962" s="3">
        <v>2014</v>
      </c>
      <c r="H1962" s="3" t="s">
        <v>21</v>
      </c>
      <c r="I1962" s="12" t="s">
        <v>31</v>
      </c>
      <c r="J1962" s="3">
        <v>409</v>
      </c>
      <c r="K1962" s="3" t="str">
        <f>IF(VLOOKUP(D1962,'Resources Final'!A:C,3,FALSE)=0,"",VLOOKUP(D1962,'Resources Final'!A:C,3,FALSE))</f>
        <v>Y</v>
      </c>
      <c r="L1962" s="3" t="str">
        <f>IF(VLOOKUP(D1962,'Resources Final'!A:D,4,FALSE)=0,"",VLOOKUP(D1962,'Resources Final'!A:D,4,FALSE))</f>
        <v/>
      </c>
      <c r="M1962" s="3" t="str">
        <f>IF(VLOOKUP(D1962,'Resources Final'!A:E,5,FALSE)=0,"",VLOOKUP(D1962,'Resources Final'!A:E,5,FALSE))</f>
        <v/>
      </c>
      <c r="N1962" s="7" t="str">
        <f>IF(VLOOKUP(D1962,'Resources Final'!A:F,6,FALSE)=0,"",VLOOKUP(D1962,'Resources Final'!A:F,6,FALSE))</f>
        <v/>
      </c>
      <c r="O1962" s="3" t="str">
        <f>IF(VLOOKUP(D1962,'Resources Final'!A:G,7,FALSE)=0,"",VLOOKUP(D1962,'Resources Final'!A:G,7,FALSE))</f>
        <v/>
      </c>
    </row>
    <row r="1963" spans="1:15" x14ac:dyDescent="0.2">
      <c r="A1963" s="11">
        <v>990</v>
      </c>
      <c r="B1963" s="11" t="str">
        <f t="shared" si="42"/>
        <v>Charles G. Koch Charitable Foundation_Maria Luisa Iribarren20143600</v>
      </c>
      <c r="C1963" s="11" t="s">
        <v>19</v>
      </c>
      <c r="D1963" s="11" t="s">
        <v>2320</v>
      </c>
      <c r="E1963" s="11" t="s">
        <v>2320</v>
      </c>
      <c r="F1963" s="4">
        <v>3600</v>
      </c>
      <c r="G1963" s="3">
        <v>2014</v>
      </c>
      <c r="H1963" s="3" t="s">
        <v>21</v>
      </c>
      <c r="I1963" s="12" t="s">
        <v>31</v>
      </c>
      <c r="J1963" s="3">
        <v>410</v>
      </c>
      <c r="K1963" s="3" t="str">
        <f>IF(VLOOKUP(D1963,'Resources Final'!A:C,3,FALSE)=0,"",VLOOKUP(D1963,'Resources Final'!A:C,3,FALSE))</f>
        <v>Y</v>
      </c>
      <c r="L1963" s="3" t="str">
        <f>IF(VLOOKUP(D1963,'Resources Final'!A:D,4,FALSE)=0,"",VLOOKUP(D1963,'Resources Final'!A:D,4,FALSE))</f>
        <v/>
      </c>
      <c r="M1963" s="3" t="str">
        <f>IF(VLOOKUP(D1963,'Resources Final'!A:E,5,FALSE)=0,"",VLOOKUP(D1963,'Resources Final'!A:E,5,FALSE))</f>
        <v/>
      </c>
      <c r="N1963" s="7" t="str">
        <f>IF(VLOOKUP(D1963,'Resources Final'!A:F,6,FALSE)=0,"",VLOOKUP(D1963,'Resources Final'!A:F,6,FALSE))</f>
        <v/>
      </c>
      <c r="O1963" s="3" t="str">
        <f>IF(VLOOKUP(D1963,'Resources Final'!A:G,7,FALSE)=0,"",VLOOKUP(D1963,'Resources Final'!A:G,7,FALSE))</f>
        <v/>
      </c>
    </row>
    <row r="1964" spans="1:15" x14ac:dyDescent="0.2">
      <c r="A1964" s="11">
        <v>990</v>
      </c>
      <c r="B1964" s="11" t="str">
        <f t="shared" si="42"/>
        <v>Charles G. Koch Charitable Foundation_Matthew Cannizzo20143600</v>
      </c>
      <c r="C1964" s="11" t="s">
        <v>19</v>
      </c>
      <c r="D1964" s="11" t="s">
        <v>2360</v>
      </c>
      <c r="E1964" s="11" t="s">
        <v>2360</v>
      </c>
      <c r="F1964" s="4">
        <v>3600</v>
      </c>
      <c r="G1964" s="3">
        <v>2014</v>
      </c>
      <c r="H1964" s="3" t="s">
        <v>21</v>
      </c>
      <c r="I1964" s="12" t="s">
        <v>31</v>
      </c>
      <c r="J1964" s="3">
        <v>411</v>
      </c>
      <c r="K1964" s="3" t="str">
        <f>IF(VLOOKUP(D1964,'Resources Final'!A:C,3,FALSE)=0,"",VLOOKUP(D1964,'Resources Final'!A:C,3,FALSE))</f>
        <v>Y</v>
      </c>
      <c r="L1964" s="3" t="str">
        <f>IF(VLOOKUP(D1964,'Resources Final'!A:D,4,FALSE)=0,"",VLOOKUP(D1964,'Resources Final'!A:D,4,FALSE))</f>
        <v/>
      </c>
      <c r="M1964" s="3" t="str">
        <f>IF(VLOOKUP(D1964,'Resources Final'!A:E,5,FALSE)=0,"",VLOOKUP(D1964,'Resources Final'!A:E,5,FALSE))</f>
        <v/>
      </c>
      <c r="N1964" s="7" t="str">
        <f>IF(VLOOKUP(D1964,'Resources Final'!A:F,6,FALSE)=0,"",VLOOKUP(D1964,'Resources Final'!A:F,6,FALSE))</f>
        <v/>
      </c>
      <c r="O1964" s="3" t="str">
        <f>IF(VLOOKUP(D1964,'Resources Final'!A:G,7,FALSE)=0,"",VLOOKUP(D1964,'Resources Final'!A:G,7,FALSE))</f>
        <v/>
      </c>
    </row>
    <row r="1965" spans="1:15" x14ac:dyDescent="0.2">
      <c r="A1965" s="11">
        <v>990</v>
      </c>
      <c r="B1965" s="11" t="str">
        <f t="shared" si="42"/>
        <v>Charles G. Koch Charitable Foundation_Matthew Powers20143600</v>
      </c>
      <c r="C1965" s="11" t="s">
        <v>19</v>
      </c>
      <c r="D1965" s="11" t="s">
        <v>2361</v>
      </c>
      <c r="E1965" s="11" t="s">
        <v>2361</v>
      </c>
      <c r="F1965" s="4">
        <v>3600</v>
      </c>
      <c r="G1965" s="3">
        <v>2014</v>
      </c>
      <c r="H1965" s="3" t="s">
        <v>21</v>
      </c>
      <c r="I1965" s="12" t="s">
        <v>31</v>
      </c>
      <c r="J1965" s="3">
        <v>412</v>
      </c>
      <c r="K1965" s="3" t="str">
        <f>IF(VLOOKUP(D1965,'Resources Final'!A:C,3,FALSE)=0,"",VLOOKUP(D1965,'Resources Final'!A:C,3,FALSE))</f>
        <v>Y</v>
      </c>
      <c r="L1965" s="3" t="str">
        <f>IF(VLOOKUP(D1965,'Resources Final'!A:D,4,FALSE)=0,"",VLOOKUP(D1965,'Resources Final'!A:D,4,FALSE))</f>
        <v/>
      </c>
      <c r="M1965" s="3" t="str">
        <f>IF(VLOOKUP(D1965,'Resources Final'!A:E,5,FALSE)=0,"",VLOOKUP(D1965,'Resources Final'!A:E,5,FALSE))</f>
        <v/>
      </c>
      <c r="N1965" s="7" t="str">
        <f>IF(VLOOKUP(D1965,'Resources Final'!A:F,6,FALSE)=0,"",VLOOKUP(D1965,'Resources Final'!A:F,6,FALSE))</f>
        <v/>
      </c>
      <c r="O1965" s="3" t="str">
        <f>IF(VLOOKUP(D1965,'Resources Final'!A:G,7,FALSE)=0,"",VLOOKUP(D1965,'Resources Final'!A:G,7,FALSE))</f>
        <v/>
      </c>
    </row>
    <row r="1966" spans="1:15" x14ac:dyDescent="0.2">
      <c r="A1966" s="11">
        <v>990</v>
      </c>
      <c r="B1966" s="11" t="str">
        <f t="shared" si="42"/>
        <v>Charles G. Koch Charitable Foundation_Megan McAndrews20143600</v>
      </c>
      <c r="C1966" s="11" t="s">
        <v>19</v>
      </c>
      <c r="D1966" s="11" t="s">
        <v>2413</v>
      </c>
      <c r="E1966" s="11" t="s">
        <v>2413</v>
      </c>
      <c r="F1966" s="4">
        <v>3600</v>
      </c>
      <c r="G1966" s="3">
        <v>2014</v>
      </c>
      <c r="H1966" s="3" t="s">
        <v>21</v>
      </c>
      <c r="I1966" s="12" t="s">
        <v>31</v>
      </c>
      <c r="J1966" s="3">
        <v>413</v>
      </c>
      <c r="K1966" s="3" t="str">
        <f>IF(VLOOKUP(D1966,'Resources Final'!A:C,3,FALSE)=0,"",VLOOKUP(D1966,'Resources Final'!A:C,3,FALSE))</f>
        <v>Y</v>
      </c>
      <c r="L1966" s="3" t="str">
        <f>IF(VLOOKUP(D1966,'Resources Final'!A:D,4,FALSE)=0,"",VLOOKUP(D1966,'Resources Final'!A:D,4,FALSE))</f>
        <v/>
      </c>
      <c r="M1966" s="3" t="str">
        <f>IF(VLOOKUP(D1966,'Resources Final'!A:E,5,FALSE)=0,"",VLOOKUP(D1966,'Resources Final'!A:E,5,FALSE))</f>
        <v/>
      </c>
      <c r="N1966" s="7" t="str">
        <f>IF(VLOOKUP(D1966,'Resources Final'!A:F,6,FALSE)=0,"",VLOOKUP(D1966,'Resources Final'!A:F,6,FALSE))</f>
        <v/>
      </c>
      <c r="O1966" s="3" t="str">
        <f>IF(VLOOKUP(D1966,'Resources Final'!A:G,7,FALSE)=0,"",VLOOKUP(D1966,'Resources Final'!A:G,7,FALSE))</f>
        <v/>
      </c>
    </row>
    <row r="1967" spans="1:15" x14ac:dyDescent="0.2">
      <c r="A1967" s="11">
        <v>990</v>
      </c>
      <c r="B1967" s="11" t="str">
        <f t="shared" si="42"/>
        <v>Charles G. Koch Charitable Foundation_Michael Diltz Farren20143600</v>
      </c>
      <c r="C1967" s="11" t="s">
        <v>19</v>
      </c>
      <c r="D1967" s="11" t="s">
        <v>2444</v>
      </c>
      <c r="E1967" s="11" t="s">
        <v>2444</v>
      </c>
      <c r="F1967" s="4">
        <v>3600</v>
      </c>
      <c r="G1967" s="3">
        <v>2014</v>
      </c>
      <c r="H1967" s="3" t="s">
        <v>21</v>
      </c>
      <c r="I1967" s="12" t="s">
        <v>31</v>
      </c>
      <c r="J1967" s="3">
        <v>414</v>
      </c>
      <c r="K1967" s="3" t="str">
        <f>IF(VLOOKUP(D1967,'Resources Final'!A:C,3,FALSE)=0,"",VLOOKUP(D1967,'Resources Final'!A:C,3,FALSE))</f>
        <v>Y</v>
      </c>
      <c r="L1967" s="3" t="str">
        <f>IF(VLOOKUP(D1967,'Resources Final'!A:D,4,FALSE)=0,"",VLOOKUP(D1967,'Resources Final'!A:D,4,FALSE))</f>
        <v/>
      </c>
      <c r="M1967" s="3" t="str">
        <f>IF(VLOOKUP(D1967,'Resources Final'!A:E,5,FALSE)=0,"",VLOOKUP(D1967,'Resources Final'!A:E,5,FALSE))</f>
        <v/>
      </c>
      <c r="N1967" s="7" t="str">
        <f>IF(VLOOKUP(D1967,'Resources Final'!A:F,6,FALSE)=0,"",VLOOKUP(D1967,'Resources Final'!A:F,6,FALSE))</f>
        <v/>
      </c>
      <c r="O1967" s="3" t="str">
        <f>IF(VLOOKUP(D1967,'Resources Final'!A:G,7,FALSE)=0,"",VLOOKUP(D1967,'Resources Final'!A:G,7,FALSE))</f>
        <v/>
      </c>
    </row>
    <row r="1968" spans="1:15" x14ac:dyDescent="0.2">
      <c r="A1968" s="11">
        <v>990</v>
      </c>
      <c r="B1968" s="11" t="str">
        <f t="shared" si="42"/>
        <v>Charles G. Koch Charitable Foundation_Natalie deMacedo20143600</v>
      </c>
      <c r="C1968" s="11" t="s">
        <v>19</v>
      </c>
      <c r="D1968" s="11" t="s">
        <v>2596</v>
      </c>
      <c r="E1968" s="11" t="s">
        <v>2596</v>
      </c>
      <c r="F1968" s="4">
        <v>3600</v>
      </c>
      <c r="G1968" s="3">
        <v>2014</v>
      </c>
      <c r="H1968" s="3" t="s">
        <v>21</v>
      </c>
      <c r="I1968" s="12" t="s">
        <v>31</v>
      </c>
      <c r="J1968" s="3">
        <v>415</v>
      </c>
      <c r="K1968" s="3" t="str">
        <f>IF(VLOOKUP(D1968,'Resources Final'!A:C,3,FALSE)=0,"",VLOOKUP(D1968,'Resources Final'!A:C,3,FALSE))</f>
        <v>Y</v>
      </c>
      <c r="L1968" s="3" t="str">
        <f>IF(VLOOKUP(D1968,'Resources Final'!A:D,4,FALSE)=0,"",VLOOKUP(D1968,'Resources Final'!A:D,4,FALSE))</f>
        <v/>
      </c>
      <c r="M1968" s="3" t="str">
        <f>IF(VLOOKUP(D1968,'Resources Final'!A:E,5,FALSE)=0,"",VLOOKUP(D1968,'Resources Final'!A:E,5,FALSE))</f>
        <v/>
      </c>
      <c r="N1968" s="7" t="str">
        <f>IF(VLOOKUP(D1968,'Resources Final'!A:F,6,FALSE)=0,"",VLOOKUP(D1968,'Resources Final'!A:F,6,FALSE))</f>
        <v/>
      </c>
      <c r="O1968" s="3" t="str">
        <f>IF(VLOOKUP(D1968,'Resources Final'!A:G,7,FALSE)=0,"",VLOOKUP(D1968,'Resources Final'!A:G,7,FALSE))</f>
        <v/>
      </c>
    </row>
    <row r="1969" spans="1:15" x14ac:dyDescent="0.2">
      <c r="A1969" s="11">
        <v>990</v>
      </c>
      <c r="B1969" s="11" t="str">
        <f t="shared" si="42"/>
        <v>Charles G. Koch Charitable Foundation_Patrick Hannaford20143600</v>
      </c>
      <c r="C1969" s="11" t="s">
        <v>19</v>
      </c>
      <c r="D1969" s="11" t="s">
        <v>2816</v>
      </c>
      <c r="E1969" s="11" t="s">
        <v>2816</v>
      </c>
      <c r="F1969" s="4">
        <v>3600</v>
      </c>
      <c r="G1969" s="3">
        <v>2014</v>
      </c>
      <c r="H1969" s="3" t="s">
        <v>21</v>
      </c>
      <c r="I1969" s="12" t="s">
        <v>31</v>
      </c>
      <c r="J1969" s="3">
        <v>416</v>
      </c>
      <c r="K1969" s="3" t="str">
        <f>IF(VLOOKUP(D1969,'Resources Final'!A:C,3,FALSE)=0,"",VLOOKUP(D1969,'Resources Final'!A:C,3,FALSE))</f>
        <v>Y</v>
      </c>
      <c r="L1969" s="3" t="str">
        <f>IF(VLOOKUP(D1969,'Resources Final'!A:D,4,FALSE)=0,"",VLOOKUP(D1969,'Resources Final'!A:D,4,FALSE))</f>
        <v/>
      </c>
      <c r="M1969" s="3" t="str">
        <f>IF(VLOOKUP(D1969,'Resources Final'!A:E,5,FALSE)=0,"",VLOOKUP(D1969,'Resources Final'!A:E,5,FALSE))</f>
        <v/>
      </c>
      <c r="N1969" s="7" t="str">
        <f>IF(VLOOKUP(D1969,'Resources Final'!A:F,6,FALSE)=0,"",VLOOKUP(D1969,'Resources Final'!A:F,6,FALSE))</f>
        <v/>
      </c>
      <c r="O1969" s="3" t="str">
        <f>IF(VLOOKUP(D1969,'Resources Final'!A:G,7,FALSE)=0,"",VLOOKUP(D1969,'Resources Final'!A:G,7,FALSE))</f>
        <v/>
      </c>
    </row>
    <row r="1970" spans="1:15" x14ac:dyDescent="0.2">
      <c r="A1970" s="11">
        <v>990</v>
      </c>
      <c r="B1970" s="11" t="str">
        <f t="shared" si="42"/>
        <v>Charles G. Koch Charitable Foundation_Patrick Lewis Oetting20143600</v>
      </c>
      <c r="C1970" s="11" t="s">
        <v>19</v>
      </c>
      <c r="D1970" s="11" t="s">
        <v>2818</v>
      </c>
      <c r="E1970" s="11" t="s">
        <v>2818</v>
      </c>
      <c r="F1970" s="4">
        <v>3600</v>
      </c>
      <c r="G1970" s="3">
        <v>2014</v>
      </c>
      <c r="H1970" s="3" t="s">
        <v>21</v>
      </c>
      <c r="I1970" s="12" t="s">
        <v>31</v>
      </c>
      <c r="J1970" s="3">
        <v>417</v>
      </c>
      <c r="K1970" s="3" t="str">
        <f>IF(VLOOKUP(D1970,'Resources Final'!A:C,3,FALSE)=0,"",VLOOKUP(D1970,'Resources Final'!A:C,3,FALSE))</f>
        <v>Y</v>
      </c>
      <c r="L1970" s="3" t="str">
        <f>IF(VLOOKUP(D1970,'Resources Final'!A:D,4,FALSE)=0,"",VLOOKUP(D1970,'Resources Final'!A:D,4,FALSE))</f>
        <v/>
      </c>
      <c r="M1970" s="3" t="str">
        <f>IF(VLOOKUP(D1970,'Resources Final'!A:E,5,FALSE)=0,"",VLOOKUP(D1970,'Resources Final'!A:E,5,FALSE))</f>
        <v/>
      </c>
      <c r="N1970" s="7" t="str">
        <f>IF(VLOOKUP(D1970,'Resources Final'!A:F,6,FALSE)=0,"",VLOOKUP(D1970,'Resources Final'!A:F,6,FALSE))</f>
        <v/>
      </c>
      <c r="O1970" s="3" t="str">
        <f>IF(VLOOKUP(D1970,'Resources Final'!A:G,7,FALSE)=0,"",VLOOKUP(D1970,'Resources Final'!A:G,7,FALSE))</f>
        <v/>
      </c>
    </row>
    <row r="1971" spans="1:15" x14ac:dyDescent="0.2">
      <c r="A1971" s="11">
        <v>990</v>
      </c>
      <c r="B1971" s="11" t="str">
        <f t="shared" si="42"/>
        <v>Charles G. Koch Charitable Foundation_Pierre-Guy Veer20143600</v>
      </c>
      <c r="C1971" s="11" t="s">
        <v>19</v>
      </c>
      <c r="D1971" s="11" t="s">
        <v>2857</v>
      </c>
      <c r="E1971" s="11" t="s">
        <v>2857</v>
      </c>
      <c r="F1971" s="4">
        <v>3600</v>
      </c>
      <c r="G1971" s="3">
        <v>2014</v>
      </c>
      <c r="H1971" s="3" t="s">
        <v>21</v>
      </c>
      <c r="I1971" s="12" t="s">
        <v>31</v>
      </c>
      <c r="J1971" s="3">
        <v>418</v>
      </c>
      <c r="K1971" s="3" t="str">
        <f>IF(VLOOKUP(D1971,'Resources Final'!A:C,3,FALSE)=0,"",VLOOKUP(D1971,'Resources Final'!A:C,3,FALSE))</f>
        <v>Y</v>
      </c>
      <c r="L1971" s="3" t="str">
        <f>IF(VLOOKUP(D1971,'Resources Final'!A:D,4,FALSE)=0,"",VLOOKUP(D1971,'Resources Final'!A:D,4,FALSE))</f>
        <v/>
      </c>
      <c r="M1971" s="3" t="str">
        <f>IF(VLOOKUP(D1971,'Resources Final'!A:E,5,FALSE)=0,"",VLOOKUP(D1971,'Resources Final'!A:E,5,FALSE))</f>
        <v/>
      </c>
      <c r="N1971" s="7" t="str">
        <f>IF(VLOOKUP(D1971,'Resources Final'!A:F,6,FALSE)=0,"",VLOOKUP(D1971,'Resources Final'!A:F,6,FALSE))</f>
        <v/>
      </c>
      <c r="O1971" s="3" t="str">
        <f>IF(VLOOKUP(D1971,'Resources Final'!A:G,7,FALSE)=0,"",VLOOKUP(D1971,'Resources Final'!A:G,7,FALSE))</f>
        <v/>
      </c>
    </row>
    <row r="1972" spans="1:15" x14ac:dyDescent="0.2">
      <c r="A1972" s="11">
        <v>990</v>
      </c>
      <c r="B1972" s="11" t="str">
        <f t="shared" si="42"/>
        <v>Charles G. Koch Charitable Foundation_Preston Cooper20143600</v>
      </c>
      <c r="C1972" s="11" t="s">
        <v>19</v>
      </c>
      <c r="D1972" s="11" t="s">
        <v>2900</v>
      </c>
      <c r="E1972" s="11" t="s">
        <v>2900</v>
      </c>
      <c r="F1972" s="4">
        <v>3600</v>
      </c>
      <c r="G1972" s="3">
        <v>2014</v>
      </c>
      <c r="H1972" s="3" t="s">
        <v>21</v>
      </c>
      <c r="I1972" s="12" t="s">
        <v>31</v>
      </c>
      <c r="J1972" s="3">
        <v>419</v>
      </c>
      <c r="K1972" s="3" t="str">
        <f>IF(VLOOKUP(D1972,'Resources Final'!A:C,3,FALSE)=0,"",VLOOKUP(D1972,'Resources Final'!A:C,3,FALSE))</f>
        <v>Y</v>
      </c>
      <c r="L1972" s="3" t="str">
        <f>IF(VLOOKUP(D1972,'Resources Final'!A:D,4,FALSE)=0,"",VLOOKUP(D1972,'Resources Final'!A:D,4,FALSE))</f>
        <v/>
      </c>
      <c r="M1972" s="3" t="str">
        <f>IF(VLOOKUP(D1972,'Resources Final'!A:E,5,FALSE)=0,"",VLOOKUP(D1972,'Resources Final'!A:E,5,FALSE))</f>
        <v/>
      </c>
      <c r="N1972" s="7" t="str">
        <f>IF(VLOOKUP(D1972,'Resources Final'!A:F,6,FALSE)=0,"",VLOOKUP(D1972,'Resources Final'!A:F,6,FALSE))</f>
        <v/>
      </c>
      <c r="O1972" s="3" t="str">
        <f>IF(VLOOKUP(D1972,'Resources Final'!A:G,7,FALSE)=0,"",VLOOKUP(D1972,'Resources Final'!A:G,7,FALSE))</f>
        <v/>
      </c>
    </row>
    <row r="1973" spans="1:15" x14ac:dyDescent="0.2">
      <c r="A1973" s="11">
        <v>990</v>
      </c>
      <c r="B1973" s="11" t="str">
        <f t="shared" si="42"/>
        <v>Charles G. Koch Charitable Foundation_Rachael Dobi20143600</v>
      </c>
      <c r="C1973" s="11" t="s">
        <v>19</v>
      </c>
      <c r="D1973" s="11" t="s">
        <v>2968</v>
      </c>
      <c r="E1973" s="11" t="s">
        <v>2968</v>
      </c>
      <c r="F1973" s="4">
        <v>3600</v>
      </c>
      <c r="G1973" s="3">
        <v>2014</v>
      </c>
      <c r="H1973" s="3" t="s">
        <v>21</v>
      </c>
      <c r="I1973" s="12" t="s">
        <v>31</v>
      </c>
      <c r="J1973" s="3">
        <v>420</v>
      </c>
      <c r="K1973" s="3" t="str">
        <f>IF(VLOOKUP(D1973,'Resources Final'!A:C,3,FALSE)=0,"",VLOOKUP(D1973,'Resources Final'!A:C,3,FALSE))</f>
        <v>Y</v>
      </c>
      <c r="L1973" s="3" t="str">
        <f>IF(VLOOKUP(D1973,'Resources Final'!A:D,4,FALSE)=0,"",VLOOKUP(D1973,'Resources Final'!A:D,4,FALSE))</f>
        <v/>
      </c>
      <c r="M1973" s="3" t="str">
        <f>IF(VLOOKUP(D1973,'Resources Final'!A:E,5,FALSE)=0,"",VLOOKUP(D1973,'Resources Final'!A:E,5,FALSE))</f>
        <v/>
      </c>
      <c r="N1973" s="7" t="str">
        <f>IF(VLOOKUP(D1973,'Resources Final'!A:F,6,FALSE)=0,"",VLOOKUP(D1973,'Resources Final'!A:F,6,FALSE))</f>
        <v/>
      </c>
      <c r="O1973" s="3" t="str">
        <f>IF(VLOOKUP(D1973,'Resources Final'!A:G,7,FALSE)=0,"",VLOOKUP(D1973,'Resources Final'!A:G,7,FALSE))</f>
        <v/>
      </c>
    </row>
    <row r="1974" spans="1:15" x14ac:dyDescent="0.2">
      <c r="A1974" s="11">
        <v>990</v>
      </c>
      <c r="B1974" s="11" t="str">
        <f t="shared" si="42"/>
        <v>Charles G. Koch Charitable Foundation_Raheem Williams20143600</v>
      </c>
      <c r="C1974" s="11" t="s">
        <v>19</v>
      </c>
      <c r="D1974" s="11" t="s">
        <v>2972</v>
      </c>
      <c r="E1974" s="11" t="s">
        <v>2972</v>
      </c>
      <c r="F1974" s="4">
        <v>3600</v>
      </c>
      <c r="G1974" s="3">
        <v>2014</v>
      </c>
      <c r="H1974" s="3" t="s">
        <v>21</v>
      </c>
      <c r="I1974" s="12" t="s">
        <v>31</v>
      </c>
      <c r="J1974" s="3">
        <v>421</v>
      </c>
      <c r="K1974" s="3" t="str">
        <f>IF(VLOOKUP(D1974,'Resources Final'!A:C,3,FALSE)=0,"",VLOOKUP(D1974,'Resources Final'!A:C,3,FALSE))</f>
        <v>Y</v>
      </c>
      <c r="L1974" s="3" t="str">
        <f>IF(VLOOKUP(D1974,'Resources Final'!A:D,4,FALSE)=0,"",VLOOKUP(D1974,'Resources Final'!A:D,4,FALSE))</f>
        <v/>
      </c>
      <c r="M1974" s="3" t="str">
        <f>IF(VLOOKUP(D1974,'Resources Final'!A:E,5,FALSE)=0,"",VLOOKUP(D1974,'Resources Final'!A:E,5,FALSE))</f>
        <v/>
      </c>
      <c r="N1974" s="7" t="str">
        <f>IF(VLOOKUP(D1974,'Resources Final'!A:F,6,FALSE)=0,"",VLOOKUP(D1974,'Resources Final'!A:F,6,FALSE))</f>
        <v/>
      </c>
      <c r="O1974" s="3" t="str">
        <f>IF(VLOOKUP(D1974,'Resources Final'!A:G,7,FALSE)=0,"",VLOOKUP(D1974,'Resources Final'!A:G,7,FALSE))</f>
        <v/>
      </c>
    </row>
    <row r="1975" spans="1:15" x14ac:dyDescent="0.2">
      <c r="A1975" s="11">
        <v>990</v>
      </c>
      <c r="B1975" s="11" t="str">
        <f t="shared" si="42"/>
        <v>Charles G. Koch Charitable Foundation_Rebecca Schieber20143600</v>
      </c>
      <c r="C1975" s="11" t="s">
        <v>19</v>
      </c>
      <c r="D1975" s="11" t="s">
        <v>3008</v>
      </c>
      <c r="E1975" s="11" t="s">
        <v>3008</v>
      </c>
      <c r="F1975" s="4">
        <v>3600</v>
      </c>
      <c r="G1975" s="3">
        <v>2014</v>
      </c>
      <c r="H1975" s="3" t="s">
        <v>21</v>
      </c>
      <c r="I1975" s="12" t="s">
        <v>31</v>
      </c>
      <c r="J1975" s="3">
        <v>422</v>
      </c>
      <c r="K1975" s="3" t="str">
        <f>IF(VLOOKUP(D1975,'Resources Final'!A:C,3,FALSE)=0,"",VLOOKUP(D1975,'Resources Final'!A:C,3,FALSE))</f>
        <v>Y</v>
      </c>
      <c r="L1975" s="3" t="str">
        <f>IF(VLOOKUP(D1975,'Resources Final'!A:D,4,FALSE)=0,"",VLOOKUP(D1975,'Resources Final'!A:D,4,FALSE))</f>
        <v/>
      </c>
      <c r="M1975" s="3" t="str">
        <f>IF(VLOOKUP(D1975,'Resources Final'!A:E,5,FALSE)=0,"",VLOOKUP(D1975,'Resources Final'!A:E,5,FALSE))</f>
        <v/>
      </c>
      <c r="N1975" s="7" t="str">
        <f>IF(VLOOKUP(D1975,'Resources Final'!A:F,6,FALSE)=0,"",VLOOKUP(D1975,'Resources Final'!A:F,6,FALSE))</f>
        <v/>
      </c>
      <c r="O1975" s="3" t="str">
        <f>IF(VLOOKUP(D1975,'Resources Final'!A:G,7,FALSE)=0,"",VLOOKUP(D1975,'Resources Final'!A:G,7,FALSE))</f>
        <v/>
      </c>
    </row>
    <row r="1976" spans="1:15" x14ac:dyDescent="0.2">
      <c r="A1976" s="11">
        <v>990</v>
      </c>
      <c r="B1976" s="11" t="str">
        <f t="shared" si="42"/>
        <v>Charles G. Koch Charitable Foundation_Rebecca T Harris20143600</v>
      </c>
      <c r="C1976" s="11" t="s">
        <v>19</v>
      </c>
      <c r="D1976" s="11" t="s">
        <v>3009</v>
      </c>
      <c r="E1976" s="11" t="s">
        <v>3009</v>
      </c>
      <c r="F1976" s="4">
        <v>3600</v>
      </c>
      <c r="G1976" s="3">
        <v>2014</v>
      </c>
      <c r="H1976" s="3" t="s">
        <v>21</v>
      </c>
      <c r="I1976" s="12" t="s">
        <v>31</v>
      </c>
      <c r="J1976" s="3">
        <v>423</v>
      </c>
      <c r="K1976" s="3" t="str">
        <f>IF(VLOOKUP(D1976,'Resources Final'!A:C,3,FALSE)=0,"",VLOOKUP(D1976,'Resources Final'!A:C,3,FALSE))</f>
        <v>Y</v>
      </c>
      <c r="L1976" s="3" t="str">
        <f>IF(VLOOKUP(D1976,'Resources Final'!A:D,4,FALSE)=0,"",VLOOKUP(D1976,'Resources Final'!A:D,4,FALSE))</f>
        <v/>
      </c>
      <c r="M1976" s="3" t="str">
        <f>IF(VLOOKUP(D1976,'Resources Final'!A:E,5,FALSE)=0,"",VLOOKUP(D1976,'Resources Final'!A:E,5,FALSE))</f>
        <v/>
      </c>
      <c r="N1976" s="7" t="str">
        <f>IF(VLOOKUP(D1976,'Resources Final'!A:F,6,FALSE)=0,"",VLOOKUP(D1976,'Resources Final'!A:F,6,FALSE))</f>
        <v/>
      </c>
      <c r="O1976" s="3" t="str">
        <f>IF(VLOOKUP(D1976,'Resources Final'!A:G,7,FALSE)=0,"",VLOOKUP(D1976,'Resources Final'!A:G,7,FALSE))</f>
        <v/>
      </c>
    </row>
    <row r="1977" spans="1:15" x14ac:dyDescent="0.2">
      <c r="A1977" s="11">
        <v>990</v>
      </c>
      <c r="B1977" s="11" t="str">
        <f t="shared" si="42"/>
        <v>Charles G. Koch Charitable Foundation_Rehoboth Keteman Gesese20143600</v>
      </c>
      <c r="C1977" s="11" t="s">
        <v>19</v>
      </c>
      <c r="D1977" s="11" t="s">
        <v>3027</v>
      </c>
      <c r="E1977" s="11" t="s">
        <v>3027</v>
      </c>
      <c r="F1977" s="4">
        <v>3600</v>
      </c>
      <c r="G1977" s="3">
        <v>2014</v>
      </c>
      <c r="H1977" s="3" t="s">
        <v>21</v>
      </c>
      <c r="I1977" s="12" t="s">
        <v>31</v>
      </c>
      <c r="J1977" s="3">
        <v>424</v>
      </c>
      <c r="K1977" s="3" t="str">
        <f>IF(VLOOKUP(D1977,'Resources Final'!A:C,3,FALSE)=0,"",VLOOKUP(D1977,'Resources Final'!A:C,3,FALSE))</f>
        <v>Y</v>
      </c>
      <c r="L1977" s="3" t="str">
        <f>IF(VLOOKUP(D1977,'Resources Final'!A:D,4,FALSE)=0,"",VLOOKUP(D1977,'Resources Final'!A:D,4,FALSE))</f>
        <v/>
      </c>
      <c r="M1977" s="3" t="str">
        <f>IF(VLOOKUP(D1977,'Resources Final'!A:E,5,FALSE)=0,"",VLOOKUP(D1977,'Resources Final'!A:E,5,FALSE))</f>
        <v/>
      </c>
      <c r="N1977" s="7" t="str">
        <f>IF(VLOOKUP(D1977,'Resources Final'!A:F,6,FALSE)=0,"",VLOOKUP(D1977,'Resources Final'!A:F,6,FALSE))</f>
        <v/>
      </c>
      <c r="O1977" s="3" t="str">
        <f>IF(VLOOKUP(D1977,'Resources Final'!A:G,7,FALSE)=0,"",VLOOKUP(D1977,'Resources Final'!A:G,7,FALSE))</f>
        <v/>
      </c>
    </row>
    <row r="1978" spans="1:15" x14ac:dyDescent="0.2">
      <c r="A1978" s="11">
        <v>990</v>
      </c>
      <c r="B1978" s="11" t="str">
        <f t="shared" si="42"/>
        <v>Charles G. Koch Charitable Foundation_Robert Hardy20143600</v>
      </c>
      <c r="C1978" s="11" t="s">
        <v>19</v>
      </c>
      <c r="D1978" s="11" t="s">
        <v>3077</v>
      </c>
      <c r="E1978" s="11" t="s">
        <v>3077</v>
      </c>
      <c r="F1978" s="4">
        <v>3600</v>
      </c>
      <c r="G1978" s="3">
        <v>2014</v>
      </c>
      <c r="H1978" s="3" t="s">
        <v>21</v>
      </c>
      <c r="I1978" s="12" t="s">
        <v>31</v>
      </c>
      <c r="J1978" s="3">
        <v>425</v>
      </c>
      <c r="K1978" s="3" t="str">
        <f>IF(VLOOKUP(D1978,'Resources Final'!A:C,3,FALSE)=0,"",VLOOKUP(D1978,'Resources Final'!A:C,3,FALSE))</f>
        <v>Y</v>
      </c>
      <c r="L1978" s="3" t="str">
        <f>IF(VLOOKUP(D1978,'Resources Final'!A:D,4,FALSE)=0,"",VLOOKUP(D1978,'Resources Final'!A:D,4,FALSE))</f>
        <v/>
      </c>
      <c r="M1978" s="3" t="str">
        <f>IF(VLOOKUP(D1978,'Resources Final'!A:E,5,FALSE)=0,"",VLOOKUP(D1978,'Resources Final'!A:E,5,FALSE))</f>
        <v/>
      </c>
      <c r="N1978" s="7" t="str">
        <f>IF(VLOOKUP(D1978,'Resources Final'!A:F,6,FALSE)=0,"",VLOOKUP(D1978,'Resources Final'!A:F,6,FALSE))</f>
        <v/>
      </c>
      <c r="O1978" s="3" t="str">
        <f>IF(VLOOKUP(D1978,'Resources Final'!A:G,7,FALSE)=0,"",VLOOKUP(D1978,'Resources Final'!A:G,7,FALSE))</f>
        <v/>
      </c>
    </row>
    <row r="1979" spans="1:15" x14ac:dyDescent="0.2">
      <c r="A1979" s="11">
        <v>990</v>
      </c>
      <c r="B1979" s="11" t="str">
        <f t="shared" si="42"/>
        <v>Charles G. Koch Charitable Foundation_Robert Panzerbeck20143600</v>
      </c>
      <c r="C1979" s="11" t="s">
        <v>19</v>
      </c>
      <c r="D1979" s="11" t="s">
        <v>3081</v>
      </c>
      <c r="E1979" s="11" t="s">
        <v>3081</v>
      </c>
      <c r="F1979" s="4">
        <v>3600</v>
      </c>
      <c r="G1979" s="3">
        <v>2014</v>
      </c>
      <c r="H1979" s="3" t="s">
        <v>21</v>
      </c>
      <c r="I1979" s="12" t="s">
        <v>31</v>
      </c>
      <c r="J1979" s="3">
        <v>426</v>
      </c>
      <c r="K1979" s="3" t="str">
        <f>IF(VLOOKUP(D1979,'Resources Final'!A:C,3,FALSE)=0,"",VLOOKUP(D1979,'Resources Final'!A:C,3,FALSE))</f>
        <v>Y</v>
      </c>
      <c r="L1979" s="3" t="str">
        <f>IF(VLOOKUP(D1979,'Resources Final'!A:D,4,FALSE)=0,"",VLOOKUP(D1979,'Resources Final'!A:D,4,FALSE))</f>
        <v/>
      </c>
      <c r="M1979" s="3" t="str">
        <f>IF(VLOOKUP(D1979,'Resources Final'!A:E,5,FALSE)=0,"",VLOOKUP(D1979,'Resources Final'!A:E,5,FALSE))</f>
        <v/>
      </c>
      <c r="N1979" s="7" t="str">
        <f>IF(VLOOKUP(D1979,'Resources Final'!A:F,6,FALSE)=0,"",VLOOKUP(D1979,'Resources Final'!A:F,6,FALSE))</f>
        <v/>
      </c>
      <c r="O1979" s="3" t="str">
        <f>IF(VLOOKUP(D1979,'Resources Final'!A:G,7,FALSE)=0,"",VLOOKUP(D1979,'Resources Final'!A:G,7,FALSE))</f>
        <v/>
      </c>
    </row>
    <row r="1980" spans="1:15" x14ac:dyDescent="0.2">
      <c r="A1980" s="11">
        <v>990</v>
      </c>
      <c r="B1980" s="11" t="str">
        <f t="shared" si="42"/>
        <v>Charles G. Koch Charitable Foundation_Ruben A Pacheco20143600</v>
      </c>
      <c r="C1980" s="11" t="s">
        <v>19</v>
      </c>
      <c r="D1980" s="11" t="s">
        <v>3131</v>
      </c>
      <c r="E1980" s="11" t="s">
        <v>3131</v>
      </c>
      <c r="F1980" s="4">
        <v>3600</v>
      </c>
      <c r="G1980" s="3">
        <v>2014</v>
      </c>
      <c r="H1980" s="3" t="s">
        <v>21</v>
      </c>
      <c r="I1980" s="12" t="s">
        <v>31</v>
      </c>
      <c r="J1980" s="3">
        <v>427</v>
      </c>
      <c r="K1980" s="3" t="str">
        <f>IF(VLOOKUP(D1980,'Resources Final'!A:C,3,FALSE)=0,"",VLOOKUP(D1980,'Resources Final'!A:C,3,FALSE))</f>
        <v>Y</v>
      </c>
      <c r="L1980" s="3" t="str">
        <f>IF(VLOOKUP(D1980,'Resources Final'!A:D,4,FALSE)=0,"",VLOOKUP(D1980,'Resources Final'!A:D,4,FALSE))</f>
        <v/>
      </c>
      <c r="M1980" s="3" t="str">
        <f>IF(VLOOKUP(D1980,'Resources Final'!A:E,5,FALSE)=0,"",VLOOKUP(D1980,'Resources Final'!A:E,5,FALSE))</f>
        <v/>
      </c>
      <c r="N1980" s="7" t="str">
        <f>IF(VLOOKUP(D1980,'Resources Final'!A:F,6,FALSE)=0,"",VLOOKUP(D1980,'Resources Final'!A:F,6,FALSE))</f>
        <v/>
      </c>
      <c r="O1980" s="3" t="str">
        <f>IF(VLOOKUP(D1980,'Resources Final'!A:G,7,FALSE)=0,"",VLOOKUP(D1980,'Resources Final'!A:G,7,FALSE))</f>
        <v/>
      </c>
    </row>
    <row r="1981" spans="1:15" x14ac:dyDescent="0.2">
      <c r="A1981" s="11">
        <v>990</v>
      </c>
      <c r="B1981" s="11" t="str">
        <f t="shared" si="42"/>
        <v>Charles G. Koch Charitable Foundation_Rudy Takala20143600</v>
      </c>
      <c r="C1981" s="11" t="s">
        <v>19</v>
      </c>
      <c r="D1981" s="11" t="s">
        <v>3135</v>
      </c>
      <c r="E1981" s="11" t="s">
        <v>3135</v>
      </c>
      <c r="F1981" s="4">
        <v>3600</v>
      </c>
      <c r="G1981" s="3">
        <v>2014</v>
      </c>
      <c r="H1981" s="3" t="s">
        <v>21</v>
      </c>
      <c r="I1981" s="12" t="s">
        <v>31</v>
      </c>
      <c r="J1981" s="3">
        <v>428</v>
      </c>
      <c r="K1981" s="3" t="str">
        <f>IF(VLOOKUP(D1981,'Resources Final'!A:C,3,FALSE)=0,"",VLOOKUP(D1981,'Resources Final'!A:C,3,FALSE))</f>
        <v>Y</v>
      </c>
      <c r="L1981" s="3" t="str">
        <f>IF(VLOOKUP(D1981,'Resources Final'!A:D,4,FALSE)=0,"",VLOOKUP(D1981,'Resources Final'!A:D,4,FALSE))</f>
        <v/>
      </c>
      <c r="M1981" s="3" t="str">
        <f>IF(VLOOKUP(D1981,'Resources Final'!A:E,5,FALSE)=0,"",VLOOKUP(D1981,'Resources Final'!A:E,5,FALSE))</f>
        <v/>
      </c>
      <c r="N1981" s="7" t="str">
        <f>IF(VLOOKUP(D1981,'Resources Final'!A:F,6,FALSE)=0,"",VLOOKUP(D1981,'Resources Final'!A:F,6,FALSE))</f>
        <v/>
      </c>
      <c r="O1981" s="3" t="str">
        <f>IF(VLOOKUP(D1981,'Resources Final'!A:G,7,FALSE)=0,"",VLOOKUP(D1981,'Resources Final'!A:G,7,FALSE))</f>
        <v/>
      </c>
    </row>
    <row r="1982" spans="1:15" x14ac:dyDescent="0.2">
      <c r="A1982" s="11">
        <v>990</v>
      </c>
      <c r="B1982" s="11" t="str">
        <f t="shared" si="42"/>
        <v>Charles G. Koch Charitable Foundation_Russell Hooper20143600</v>
      </c>
      <c r="C1982" s="11" t="s">
        <v>19</v>
      </c>
      <c r="D1982" s="11" t="s">
        <v>3148</v>
      </c>
      <c r="E1982" s="11" t="s">
        <v>3148</v>
      </c>
      <c r="F1982" s="4">
        <v>3600</v>
      </c>
      <c r="G1982" s="3">
        <v>2014</v>
      </c>
      <c r="H1982" s="3" t="s">
        <v>21</v>
      </c>
      <c r="I1982" s="12" t="s">
        <v>31</v>
      </c>
      <c r="J1982" s="3">
        <v>429</v>
      </c>
      <c r="K1982" s="3" t="str">
        <f>IF(VLOOKUP(D1982,'Resources Final'!A:C,3,FALSE)=0,"",VLOOKUP(D1982,'Resources Final'!A:C,3,FALSE))</f>
        <v>Y</v>
      </c>
      <c r="L1982" s="3" t="str">
        <f>IF(VLOOKUP(D1982,'Resources Final'!A:D,4,FALSE)=0,"",VLOOKUP(D1982,'Resources Final'!A:D,4,FALSE))</f>
        <v/>
      </c>
      <c r="M1982" s="3" t="str">
        <f>IF(VLOOKUP(D1982,'Resources Final'!A:E,5,FALSE)=0,"",VLOOKUP(D1982,'Resources Final'!A:E,5,FALSE))</f>
        <v/>
      </c>
      <c r="N1982" s="7" t="str">
        <f>IF(VLOOKUP(D1982,'Resources Final'!A:F,6,FALSE)=0,"",VLOOKUP(D1982,'Resources Final'!A:F,6,FALSE))</f>
        <v/>
      </c>
      <c r="O1982" s="3" t="str">
        <f>IF(VLOOKUP(D1982,'Resources Final'!A:G,7,FALSE)=0,"",VLOOKUP(D1982,'Resources Final'!A:G,7,FALSE))</f>
        <v/>
      </c>
    </row>
    <row r="1983" spans="1:15" x14ac:dyDescent="0.2">
      <c r="A1983" s="11">
        <v>990</v>
      </c>
      <c r="B1983" s="11" t="str">
        <f t="shared" si="42"/>
        <v>Charles G. Koch Charitable Foundation_Ryan Smith20143600</v>
      </c>
      <c r="C1983" s="11" t="s">
        <v>19</v>
      </c>
      <c r="D1983" s="11" t="s">
        <v>3156</v>
      </c>
      <c r="E1983" s="11" t="s">
        <v>3156</v>
      </c>
      <c r="F1983" s="4">
        <v>3600</v>
      </c>
      <c r="G1983" s="3">
        <v>2014</v>
      </c>
      <c r="H1983" s="3" t="s">
        <v>21</v>
      </c>
      <c r="I1983" s="12" t="s">
        <v>31</v>
      </c>
      <c r="J1983" s="3">
        <v>430</v>
      </c>
      <c r="K1983" s="3" t="str">
        <f>IF(VLOOKUP(D1983,'Resources Final'!A:C,3,FALSE)=0,"",VLOOKUP(D1983,'Resources Final'!A:C,3,FALSE))</f>
        <v>Y</v>
      </c>
      <c r="L1983" s="3" t="str">
        <f>IF(VLOOKUP(D1983,'Resources Final'!A:D,4,FALSE)=0,"",VLOOKUP(D1983,'Resources Final'!A:D,4,FALSE))</f>
        <v/>
      </c>
      <c r="M1983" s="3" t="str">
        <f>IF(VLOOKUP(D1983,'Resources Final'!A:E,5,FALSE)=0,"",VLOOKUP(D1983,'Resources Final'!A:E,5,FALSE))</f>
        <v/>
      </c>
      <c r="N1983" s="7" t="str">
        <f>IF(VLOOKUP(D1983,'Resources Final'!A:F,6,FALSE)=0,"",VLOOKUP(D1983,'Resources Final'!A:F,6,FALSE))</f>
        <v/>
      </c>
      <c r="O1983" s="3" t="str">
        <f>IF(VLOOKUP(D1983,'Resources Final'!A:G,7,FALSE)=0,"",VLOOKUP(D1983,'Resources Final'!A:G,7,FALSE))</f>
        <v/>
      </c>
    </row>
    <row r="1984" spans="1:15" x14ac:dyDescent="0.2">
      <c r="A1984" s="11">
        <v>990</v>
      </c>
      <c r="B1984" s="11" t="str">
        <f t="shared" si="42"/>
        <v>Charles G. Koch Charitable Foundation_Sara Smith20143600</v>
      </c>
      <c r="C1984" s="11" t="s">
        <v>19</v>
      </c>
      <c r="D1984" s="11" t="s">
        <v>3231</v>
      </c>
      <c r="E1984" s="11" t="s">
        <v>3231</v>
      </c>
      <c r="F1984" s="4">
        <v>3600</v>
      </c>
      <c r="G1984" s="3">
        <v>2014</v>
      </c>
      <c r="H1984" s="3" t="s">
        <v>21</v>
      </c>
      <c r="I1984" s="12" t="s">
        <v>31</v>
      </c>
      <c r="J1984" s="3">
        <v>431</v>
      </c>
      <c r="K1984" s="3" t="str">
        <f>IF(VLOOKUP(D1984,'Resources Final'!A:C,3,FALSE)=0,"",VLOOKUP(D1984,'Resources Final'!A:C,3,FALSE))</f>
        <v>Y</v>
      </c>
      <c r="L1984" s="3" t="str">
        <f>IF(VLOOKUP(D1984,'Resources Final'!A:D,4,FALSE)=0,"",VLOOKUP(D1984,'Resources Final'!A:D,4,FALSE))</f>
        <v/>
      </c>
      <c r="M1984" s="3" t="str">
        <f>IF(VLOOKUP(D1984,'Resources Final'!A:E,5,FALSE)=0,"",VLOOKUP(D1984,'Resources Final'!A:E,5,FALSE))</f>
        <v/>
      </c>
      <c r="N1984" s="7" t="str">
        <f>IF(VLOOKUP(D1984,'Resources Final'!A:F,6,FALSE)=0,"",VLOOKUP(D1984,'Resources Final'!A:F,6,FALSE))</f>
        <v/>
      </c>
      <c r="O1984" s="3" t="str">
        <f>IF(VLOOKUP(D1984,'Resources Final'!A:G,7,FALSE)=0,"",VLOOKUP(D1984,'Resources Final'!A:G,7,FALSE))</f>
        <v/>
      </c>
    </row>
    <row r="1985" spans="1:15" x14ac:dyDescent="0.2">
      <c r="A1985" s="11">
        <v>990</v>
      </c>
      <c r="B1985" s="11" t="str">
        <f t="shared" si="42"/>
        <v>Charles G. Koch Charitable Foundation_Sarah N Larson20143600</v>
      </c>
      <c r="C1985" s="11" t="s">
        <v>19</v>
      </c>
      <c r="D1985" s="11" t="s">
        <v>3233</v>
      </c>
      <c r="E1985" s="11" t="s">
        <v>3233</v>
      </c>
      <c r="F1985" s="4">
        <v>3600</v>
      </c>
      <c r="G1985" s="3">
        <v>2014</v>
      </c>
      <c r="H1985" s="3" t="s">
        <v>21</v>
      </c>
      <c r="I1985" s="12" t="s">
        <v>31</v>
      </c>
      <c r="J1985" s="3">
        <v>432</v>
      </c>
      <c r="K1985" s="3" t="str">
        <f>IF(VLOOKUP(D1985,'Resources Final'!A:C,3,FALSE)=0,"",VLOOKUP(D1985,'Resources Final'!A:C,3,FALSE))</f>
        <v>Y</v>
      </c>
      <c r="L1985" s="3" t="str">
        <f>IF(VLOOKUP(D1985,'Resources Final'!A:D,4,FALSE)=0,"",VLOOKUP(D1985,'Resources Final'!A:D,4,FALSE))</f>
        <v/>
      </c>
      <c r="M1985" s="3" t="str">
        <f>IF(VLOOKUP(D1985,'Resources Final'!A:E,5,FALSE)=0,"",VLOOKUP(D1985,'Resources Final'!A:E,5,FALSE))</f>
        <v/>
      </c>
      <c r="N1985" s="7" t="str">
        <f>IF(VLOOKUP(D1985,'Resources Final'!A:F,6,FALSE)=0,"",VLOOKUP(D1985,'Resources Final'!A:F,6,FALSE))</f>
        <v/>
      </c>
      <c r="O1985" s="3" t="str">
        <f>IF(VLOOKUP(D1985,'Resources Final'!A:G,7,FALSE)=0,"",VLOOKUP(D1985,'Resources Final'!A:G,7,FALSE))</f>
        <v/>
      </c>
    </row>
    <row r="1986" spans="1:15" x14ac:dyDescent="0.2">
      <c r="A1986" s="11">
        <v>990</v>
      </c>
      <c r="B1986" s="11" t="str">
        <f t="shared" si="42"/>
        <v>Charles G. Koch Charitable Foundation_Shaun Gardiner20143600</v>
      </c>
      <c r="C1986" s="11" t="s">
        <v>19</v>
      </c>
      <c r="D1986" s="11" t="s">
        <v>3295</v>
      </c>
      <c r="E1986" s="11" t="s">
        <v>3295</v>
      </c>
      <c r="F1986" s="4">
        <v>3600</v>
      </c>
      <c r="G1986" s="3">
        <v>2014</v>
      </c>
      <c r="H1986" s="3" t="s">
        <v>21</v>
      </c>
      <c r="I1986" s="12" t="s">
        <v>31</v>
      </c>
      <c r="J1986" s="3">
        <v>433</v>
      </c>
      <c r="K1986" s="3" t="str">
        <f>IF(VLOOKUP(D1986,'Resources Final'!A:C,3,FALSE)=0,"",VLOOKUP(D1986,'Resources Final'!A:C,3,FALSE))</f>
        <v>Y</v>
      </c>
      <c r="L1986" s="3" t="str">
        <f>IF(VLOOKUP(D1986,'Resources Final'!A:D,4,FALSE)=0,"",VLOOKUP(D1986,'Resources Final'!A:D,4,FALSE))</f>
        <v/>
      </c>
      <c r="M1986" s="3" t="str">
        <f>IF(VLOOKUP(D1986,'Resources Final'!A:E,5,FALSE)=0,"",VLOOKUP(D1986,'Resources Final'!A:E,5,FALSE))</f>
        <v/>
      </c>
      <c r="N1986" s="7" t="str">
        <f>IF(VLOOKUP(D1986,'Resources Final'!A:F,6,FALSE)=0,"",VLOOKUP(D1986,'Resources Final'!A:F,6,FALSE))</f>
        <v/>
      </c>
      <c r="O1986" s="3" t="str">
        <f>IF(VLOOKUP(D1986,'Resources Final'!A:G,7,FALSE)=0,"",VLOOKUP(D1986,'Resources Final'!A:G,7,FALSE))</f>
        <v/>
      </c>
    </row>
    <row r="1987" spans="1:15" x14ac:dyDescent="0.2">
      <c r="A1987" s="11">
        <v>990</v>
      </c>
      <c r="B1987" s="11" t="str">
        <f t="shared" si="42"/>
        <v>Charles G. Koch Charitable Foundation_Steven Gordon20143600</v>
      </c>
      <c r="C1987" s="11" t="s">
        <v>19</v>
      </c>
      <c r="D1987" s="11" t="s">
        <v>3434</v>
      </c>
      <c r="E1987" s="11" t="s">
        <v>3434</v>
      </c>
      <c r="F1987" s="4">
        <v>3600</v>
      </c>
      <c r="G1987" s="3">
        <v>2014</v>
      </c>
      <c r="H1987" s="3" t="s">
        <v>21</v>
      </c>
      <c r="I1987" s="12" t="s">
        <v>31</v>
      </c>
      <c r="J1987" s="3">
        <v>434</v>
      </c>
      <c r="K1987" s="3" t="str">
        <f>IF(VLOOKUP(D1987,'Resources Final'!A:C,3,FALSE)=0,"",VLOOKUP(D1987,'Resources Final'!A:C,3,FALSE))</f>
        <v>Y</v>
      </c>
      <c r="L1987" s="3" t="str">
        <f>IF(VLOOKUP(D1987,'Resources Final'!A:D,4,FALSE)=0,"",VLOOKUP(D1987,'Resources Final'!A:D,4,FALSE))</f>
        <v/>
      </c>
      <c r="M1987" s="3" t="str">
        <f>IF(VLOOKUP(D1987,'Resources Final'!A:E,5,FALSE)=0,"",VLOOKUP(D1987,'Resources Final'!A:E,5,FALSE))</f>
        <v/>
      </c>
      <c r="N1987" s="7" t="str">
        <f>IF(VLOOKUP(D1987,'Resources Final'!A:F,6,FALSE)=0,"",VLOOKUP(D1987,'Resources Final'!A:F,6,FALSE))</f>
        <v/>
      </c>
      <c r="O1987" s="3" t="str">
        <f>IF(VLOOKUP(D1987,'Resources Final'!A:G,7,FALSE)=0,"",VLOOKUP(D1987,'Resources Final'!A:G,7,FALSE))</f>
        <v/>
      </c>
    </row>
    <row r="1988" spans="1:15" x14ac:dyDescent="0.2">
      <c r="A1988" s="11">
        <v>990</v>
      </c>
      <c r="B1988" s="11" t="str">
        <f t="shared" si="42"/>
        <v>Charles G. Koch Charitable Foundation_Tate Fegley20143600</v>
      </c>
      <c r="C1988" s="11" t="s">
        <v>19</v>
      </c>
      <c r="D1988" s="11" t="s">
        <v>3528</v>
      </c>
      <c r="E1988" s="11" t="s">
        <v>3528</v>
      </c>
      <c r="F1988" s="4">
        <v>3600</v>
      </c>
      <c r="G1988" s="3">
        <v>2014</v>
      </c>
      <c r="H1988" s="3" t="s">
        <v>21</v>
      </c>
      <c r="I1988" s="12" t="s">
        <v>31</v>
      </c>
      <c r="J1988" s="3">
        <v>435</v>
      </c>
      <c r="K1988" s="3" t="str">
        <f>IF(VLOOKUP(D1988,'Resources Final'!A:C,3,FALSE)=0,"",VLOOKUP(D1988,'Resources Final'!A:C,3,FALSE))</f>
        <v>Y</v>
      </c>
      <c r="L1988" s="3" t="str">
        <f>IF(VLOOKUP(D1988,'Resources Final'!A:D,4,FALSE)=0,"",VLOOKUP(D1988,'Resources Final'!A:D,4,FALSE))</f>
        <v/>
      </c>
      <c r="M1988" s="3" t="str">
        <f>IF(VLOOKUP(D1988,'Resources Final'!A:E,5,FALSE)=0,"",VLOOKUP(D1988,'Resources Final'!A:E,5,FALSE))</f>
        <v/>
      </c>
      <c r="N1988" s="7" t="str">
        <f>IF(VLOOKUP(D1988,'Resources Final'!A:F,6,FALSE)=0,"",VLOOKUP(D1988,'Resources Final'!A:F,6,FALSE))</f>
        <v/>
      </c>
      <c r="O1988" s="3" t="str">
        <f>IF(VLOOKUP(D1988,'Resources Final'!A:G,7,FALSE)=0,"",VLOOKUP(D1988,'Resources Final'!A:G,7,FALSE))</f>
        <v/>
      </c>
    </row>
    <row r="1989" spans="1:15" x14ac:dyDescent="0.2">
      <c r="A1989" s="11">
        <v>990</v>
      </c>
      <c r="B1989" s="11" t="str">
        <f t="shared" si="42"/>
        <v>Charles G. Koch Charitable Foundation_Thiago Talzzia20143600</v>
      </c>
      <c r="C1989" s="11" t="s">
        <v>19</v>
      </c>
      <c r="D1989" s="11" t="s">
        <v>3626</v>
      </c>
      <c r="E1989" s="11" t="s">
        <v>3626</v>
      </c>
      <c r="F1989" s="4">
        <v>3600</v>
      </c>
      <c r="G1989" s="3">
        <v>2014</v>
      </c>
      <c r="H1989" s="3" t="s">
        <v>21</v>
      </c>
      <c r="I1989" s="12" t="s">
        <v>31</v>
      </c>
      <c r="J1989" s="3">
        <v>436</v>
      </c>
      <c r="K1989" s="3" t="str">
        <f>IF(VLOOKUP(D1989,'Resources Final'!A:C,3,FALSE)=0,"",VLOOKUP(D1989,'Resources Final'!A:C,3,FALSE))</f>
        <v>Y</v>
      </c>
      <c r="L1989" s="3" t="str">
        <f>IF(VLOOKUP(D1989,'Resources Final'!A:D,4,FALSE)=0,"",VLOOKUP(D1989,'Resources Final'!A:D,4,FALSE))</f>
        <v/>
      </c>
      <c r="M1989" s="3" t="str">
        <f>IF(VLOOKUP(D1989,'Resources Final'!A:E,5,FALSE)=0,"",VLOOKUP(D1989,'Resources Final'!A:E,5,FALSE))</f>
        <v/>
      </c>
      <c r="N1989" s="7" t="str">
        <f>IF(VLOOKUP(D1989,'Resources Final'!A:F,6,FALSE)=0,"",VLOOKUP(D1989,'Resources Final'!A:F,6,FALSE))</f>
        <v/>
      </c>
      <c r="O1989" s="3" t="str">
        <f>IF(VLOOKUP(D1989,'Resources Final'!A:G,7,FALSE)=0,"",VLOOKUP(D1989,'Resources Final'!A:G,7,FALSE))</f>
        <v/>
      </c>
    </row>
    <row r="1990" spans="1:15" x14ac:dyDescent="0.2">
      <c r="A1990" s="11">
        <v>990</v>
      </c>
      <c r="B1990" s="11" t="str">
        <f t="shared" si="42"/>
        <v>Charles G. Koch Charitable Foundation_Thomas Savidge20143600</v>
      </c>
      <c r="C1990" s="11" t="s">
        <v>19</v>
      </c>
      <c r="D1990" s="11" t="s">
        <v>3635</v>
      </c>
      <c r="E1990" s="11" t="s">
        <v>3635</v>
      </c>
      <c r="F1990" s="4">
        <v>3600</v>
      </c>
      <c r="G1990" s="3">
        <v>2014</v>
      </c>
      <c r="H1990" s="3" t="s">
        <v>21</v>
      </c>
      <c r="I1990" s="12" t="s">
        <v>31</v>
      </c>
      <c r="J1990" s="3">
        <v>437</v>
      </c>
      <c r="K1990" s="3" t="str">
        <f>IF(VLOOKUP(D1990,'Resources Final'!A:C,3,FALSE)=0,"",VLOOKUP(D1990,'Resources Final'!A:C,3,FALSE))</f>
        <v>Y</v>
      </c>
      <c r="L1990" s="3" t="str">
        <f>IF(VLOOKUP(D1990,'Resources Final'!A:D,4,FALSE)=0,"",VLOOKUP(D1990,'Resources Final'!A:D,4,FALSE))</f>
        <v/>
      </c>
      <c r="M1990" s="3" t="str">
        <f>IF(VLOOKUP(D1990,'Resources Final'!A:E,5,FALSE)=0,"",VLOOKUP(D1990,'Resources Final'!A:E,5,FALSE))</f>
        <v/>
      </c>
      <c r="N1990" s="7" t="str">
        <f>IF(VLOOKUP(D1990,'Resources Final'!A:F,6,FALSE)=0,"",VLOOKUP(D1990,'Resources Final'!A:F,6,FALSE))</f>
        <v/>
      </c>
      <c r="O1990" s="3" t="str">
        <f>IF(VLOOKUP(D1990,'Resources Final'!A:G,7,FALSE)=0,"",VLOOKUP(D1990,'Resources Final'!A:G,7,FALSE))</f>
        <v/>
      </c>
    </row>
    <row r="1991" spans="1:15" x14ac:dyDescent="0.2">
      <c r="A1991" s="11">
        <v>990</v>
      </c>
      <c r="B1991" s="11" t="str">
        <f t="shared" si="42"/>
        <v>Charles G. Koch Charitable Foundation_Timothy Zimmer20143600</v>
      </c>
      <c r="C1991" s="11" t="s">
        <v>19</v>
      </c>
      <c r="D1991" s="11" t="s">
        <v>3655</v>
      </c>
      <c r="E1991" s="11" t="s">
        <v>3655</v>
      </c>
      <c r="F1991" s="4">
        <v>3600</v>
      </c>
      <c r="G1991" s="3">
        <v>2014</v>
      </c>
      <c r="H1991" s="3" t="s">
        <v>21</v>
      </c>
      <c r="I1991" s="12" t="s">
        <v>31</v>
      </c>
      <c r="J1991" s="3">
        <v>438</v>
      </c>
      <c r="K1991" s="3" t="str">
        <f>IF(VLOOKUP(D1991,'Resources Final'!A:C,3,FALSE)=0,"",VLOOKUP(D1991,'Resources Final'!A:C,3,FALSE))</f>
        <v>Y</v>
      </c>
      <c r="L1991" s="3" t="str">
        <f>IF(VLOOKUP(D1991,'Resources Final'!A:D,4,FALSE)=0,"",VLOOKUP(D1991,'Resources Final'!A:D,4,FALSE))</f>
        <v/>
      </c>
      <c r="M1991" s="3" t="str">
        <f>IF(VLOOKUP(D1991,'Resources Final'!A:E,5,FALSE)=0,"",VLOOKUP(D1991,'Resources Final'!A:E,5,FALSE))</f>
        <v/>
      </c>
      <c r="N1991" s="7" t="str">
        <f>IF(VLOOKUP(D1991,'Resources Final'!A:F,6,FALSE)=0,"",VLOOKUP(D1991,'Resources Final'!A:F,6,FALSE))</f>
        <v/>
      </c>
      <c r="O1991" s="3" t="str">
        <f>IF(VLOOKUP(D1991,'Resources Final'!A:G,7,FALSE)=0,"",VLOOKUP(D1991,'Resources Final'!A:G,7,FALSE))</f>
        <v/>
      </c>
    </row>
    <row r="1992" spans="1:15" x14ac:dyDescent="0.2">
      <c r="A1992" s="11">
        <v>990</v>
      </c>
      <c r="B1992" s="11" t="str">
        <f t="shared" si="42"/>
        <v>Charles G. Koch Charitable Foundation_Toluwani Mary Johnson20143600</v>
      </c>
      <c r="C1992" s="11" t="s">
        <v>19</v>
      </c>
      <c r="D1992" s="11" t="s">
        <v>3660</v>
      </c>
      <c r="E1992" s="11" t="s">
        <v>3660</v>
      </c>
      <c r="F1992" s="4">
        <v>3600</v>
      </c>
      <c r="G1992" s="3">
        <v>2014</v>
      </c>
      <c r="H1992" s="3" t="s">
        <v>21</v>
      </c>
      <c r="I1992" s="12" t="s">
        <v>31</v>
      </c>
      <c r="J1992" s="3">
        <v>439</v>
      </c>
      <c r="K1992" s="3" t="str">
        <f>IF(VLOOKUP(D1992,'Resources Final'!A:C,3,FALSE)=0,"",VLOOKUP(D1992,'Resources Final'!A:C,3,FALSE))</f>
        <v>Y</v>
      </c>
      <c r="L1992" s="3" t="str">
        <f>IF(VLOOKUP(D1992,'Resources Final'!A:D,4,FALSE)=0,"",VLOOKUP(D1992,'Resources Final'!A:D,4,FALSE))</f>
        <v/>
      </c>
      <c r="M1992" s="3" t="str">
        <f>IF(VLOOKUP(D1992,'Resources Final'!A:E,5,FALSE)=0,"",VLOOKUP(D1992,'Resources Final'!A:E,5,FALSE))</f>
        <v/>
      </c>
      <c r="N1992" s="7" t="str">
        <f>IF(VLOOKUP(D1992,'Resources Final'!A:F,6,FALSE)=0,"",VLOOKUP(D1992,'Resources Final'!A:F,6,FALSE))</f>
        <v/>
      </c>
      <c r="O1992" s="3" t="str">
        <f>IF(VLOOKUP(D1992,'Resources Final'!A:G,7,FALSE)=0,"",VLOOKUP(D1992,'Resources Final'!A:G,7,FALSE))</f>
        <v/>
      </c>
    </row>
    <row r="1993" spans="1:15" x14ac:dyDescent="0.2">
      <c r="A1993" s="11">
        <v>990</v>
      </c>
      <c r="B1993" s="11" t="str">
        <f t="shared" si="42"/>
        <v>Charles G. Koch Charitable Foundation_Walker CT Mulley20143600</v>
      </c>
      <c r="C1993" s="11" t="s">
        <v>19</v>
      </c>
      <c r="D1993" s="11" t="s">
        <v>3926</v>
      </c>
      <c r="E1993" s="11" t="s">
        <v>3926</v>
      </c>
      <c r="F1993" s="4">
        <v>3600</v>
      </c>
      <c r="G1993" s="3">
        <v>2014</v>
      </c>
      <c r="H1993" s="3" t="s">
        <v>21</v>
      </c>
      <c r="I1993" s="12" t="s">
        <v>31</v>
      </c>
      <c r="J1993" s="3">
        <v>440</v>
      </c>
      <c r="K1993" s="3" t="str">
        <f>IF(VLOOKUP(D1993,'Resources Final'!A:C,3,FALSE)=0,"",VLOOKUP(D1993,'Resources Final'!A:C,3,FALSE))</f>
        <v>Y</v>
      </c>
      <c r="L1993" s="3" t="str">
        <f>IF(VLOOKUP(D1993,'Resources Final'!A:D,4,FALSE)=0,"",VLOOKUP(D1993,'Resources Final'!A:D,4,FALSE))</f>
        <v/>
      </c>
      <c r="M1993" s="3" t="str">
        <f>IF(VLOOKUP(D1993,'Resources Final'!A:E,5,FALSE)=0,"",VLOOKUP(D1993,'Resources Final'!A:E,5,FALSE))</f>
        <v/>
      </c>
      <c r="N1993" s="7" t="str">
        <f>IF(VLOOKUP(D1993,'Resources Final'!A:F,6,FALSE)=0,"",VLOOKUP(D1993,'Resources Final'!A:F,6,FALSE))</f>
        <v/>
      </c>
      <c r="O1993" s="3" t="str">
        <f>IF(VLOOKUP(D1993,'Resources Final'!A:G,7,FALSE)=0,"",VLOOKUP(D1993,'Resources Final'!A:G,7,FALSE))</f>
        <v/>
      </c>
    </row>
    <row r="1994" spans="1:15" x14ac:dyDescent="0.2">
      <c r="A1994" s="11">
        <v>990</v>
      </c>
      <c r="B1994" s="11" t="str">
        <f t="shared" si="42"/>
        <v>Charles G. Koch Charitable Foundation_William Richard Walker20143600</v>
      </c>
      <c r="C1994" s="11" t="s">
        <v>19</v>
      </c>
      <c r="D1994" s="11" t="s">
        <v>4039</v>
      </c>
      <c r="E1994" s="11" t="s">
        <v>4039</v>
      </c>
      <c r="F1994" s="4">
        <v>3600</v>
      </c>
      <c r="G1994" s="3">
        <v>2014</v>
      </c>
      <c r="H1994" s="3" t="s">
        <v>21</v>
      </c>
      <c r="I1994" s="12" t="s">
        <v>31</v>
      </c>
      <c r="J1994" s="3">
        <v>441</v>
      </c>
      <c r="K1994" s="3" t="str">
        <f>IF(VLOOKUP(D1994,'Resources Final'!A:C,3,FALSE)=0,"",VLOOKUP(D1994,'Resources Final'!A:C,3,FALSE))</f>
        <v>Y</v>
      </c>
      <c r="L1994" s="3" t="str">
        <f>IF(VLOOKUP(D1994,'Resources Final'!A:D,4,FALSE)=0,"",VLOOKUP(D1994,'Resources Final'!A:D,4,FALSE))</f>
        <v/>
      </c>
      <c r="M1994" s="3" t="str">
        <f>IF(VLOOKUP(D1994,'Resources Final'!A:E,5,FALSE)=0,"",VLOOKUP(D1994,'Resources Final'!A:E,5,FALSE))</f>
        <v/>
      </c>
      <c r="N1994" s="7" t="str">
        <f>IF(VLOOKUP(D1994,'Resources Final'!A:F,6,FALSE)=0,"",VLOOKUP(D1994,'Resources Final'!A:F,6,FALSE))</f>
        <v/>
      </c>
      <c r="O1994" s="3" t="str">
        <f>IF(VLOOKUP(D1994,'Resources Final'!A:G,7,FALSE)=0,"",VLOOKUP(D1994,'Resources Final'!A:G,7,FALSE))</f>
        <v/>
      </c>
    </row>
    <row r="1995" spans="1:15" x14ac:dyDescent="0.2">
      <c r="A1995" s="11">
        <v>990</v>
      </c>
      <c r="B1995" s="11" t="str">
        <f t="shared" si="42"/>
        <v>Charles G. Koch Charitable Foundation_Zachary Dawes20143600</v>
      </c>
      <c r="C1995" s="11" t="s">
        <v>19</v>
      </c>
      <c r="D1995" s="11" t="s">
        <v>4144</v>
      </c>
      <c r="E1995" s="11" t="s">
        <v>4144</v>
      </c>
      <c r="F1995" s="4">
        <v>3600</v>
      </c>
      <c r="G1995" s="3">
        <v>2014</v>
      </c>
      <c r="H1995" s="3" t="s">
        <v>21</v>
      </c>
      <c r="I1995" s="12" t="s">
        <v>31</v>
      </c>
      <c r="J1995" s="3">
        <v>442</v>
      </c>
      <c r="K1995" s="3" t="str">
        <f>IF(VLOOKUP(D1995,'Resources Final'!A:C,3,FALSE)=0,"",VLOOKUP(D1995,'Resources Final'!A:C,3,FALSE))</f>
        <v>Y</v>
      </c>
      <c r="L1995" s="3" t="str">
        <f>IF(VLOOKUP(D1995,'Resources Final'!A:D,4,FALSE)=0,"",VLOOKUP(D1995,'Resources Final'!A:D,4,FALSE))</f>
        <v/>
      </c>
      <c r="M1995" s="3" t="str">
        <f>IF(VLOOKUP(D1995,'Resources Final'!A:E,5,FALSE)=0,"",VLOOKUP(D1995,'Resources Final'!A:E,5,FALSE))</f>
        <v/>
      </c>
      <c r="N1995" s="7" t="str">
        <f>IF(VLOOKUP(D1995,'Resources Final'!A:F,6,FALSE)=0,"",VLOOKUP(D1995,'Resources Final'!A:F,6,FALSE))</f>
        <v/>
      </c>
      <c r="O1995" s="3" t="str">
        <f>IF(VLOOKUP(D1995,'Resources Final'!A:G,7,FALSE)=0,"",VLOOKUP(D1995,'Resources Final'!A:G,7,FALSE))</f>
        <v/>
      </c>
    </row>
    <row r="1996" spans="1:15" x14ac:dyDescent="0.2">
      <c r="A1996" s="11">
        <v>990</v>
      </c>
      <c r="B1996" s="11" t="str">
        <f t="shared" si="42"/>
        <v>Charles G. Koch Charitable Foundation_Lari Ryan2014900</v>
      </c>
      <c r="C1996" s="11" t="s">
        <v>19</v>
      </c>
      <c r="D1996" s="11" t="s">
        <v>2102</v>
      </c>
      <c r="E1996" s="11" t="s">
        <v>2102</v>
      </c>
      <c r="F1996" s="4">
        <v>900</v>
      </c>
      <c r="G1996" s="3">
        <v>2014</v>
      </c>
      <c r="H1996" s="3" t="s">
        <v>21</v>
      </c>
      <c r="I1996" s="12" t="s">
        <v>31</v>
      </c>
      <c r="J1996" s="3">
        <v>443</v>
      </c>
      <c r="K1996" s="3" t="str">
        <f>IF(VLOOKUP(D1996,'Resources Final'!A:C,3,FALSE)=0,"",VLOOKUP(D1996,'Resources Final'!A:C,3,FALSE))</f>
        <v>Y</v>
      </c>
      <c r="L1996" s="3" t="str">
        <f>IF(VLOOKUP(D1996,'Resources Final'!A:D,4,FALSE)=0,"",VLOOKUP(D1996,'Resources Final'!A:D,4,FALSE))</f>
        <v/>
      </c>
      <c r="M1996" s="3" t="str">
        <f>IF(VLOOKUP(D1996,'Resources Final'!A:E,5,FALSE)=0,"",VLOOKUP(D1996,'Resources Final'!A:E,5,FALSE))</f>
        <v/>
      </c>
      <c r="N1996" s="7" t="str">
        <f>IF(VLOOKUP(D1996,'Resources Final'!A:F,6,FALSE)=0,"",VLOOKUP(D1996,'Resources Final'!A:F,6,FALSE))</f>
        <v/>
      </c>
      <c r="O1996" s="3" t="str">
        <f>IF(VLOOKUP(D1996,'Resources Final'!A:G,7,FALSE)=0,"",VLOOKUP(D1996,'Resources Final'!A:G,7,FALSE))</f>
        <v/>
      </c>
    </row>
    <row r="1997" spans="1:15" x14ac:dyDescent="0.2">
      <c r="A1997" s="11">
        <v>990</v>
      </c>
      <c r="B1997" s="11" t="str">
        <f t="shared" si="42"/>
        <v>Charles G. Koch Charitable Foundation_Evgeniy Gentchev2014900</v>
      </c>
      <c r="C1997" s="11" t="s">
        <v>19</v>
      </c>
      <c r="D1997" s="11" t="s">
        <v>1173</v>
      </c>
      <c r="E1997" s="11" t="s">
        <v>1173</v>
      </c>
      <c r="F1997" s="4">
        <v>900</v>
      </c>
      <c r="G1997" s="3">
        <v>2014</v>
      </c>
      <c r="H1997" s="3" t="s">
        <v>21</v>
      </c>
      <c r="I1997" s="12" t="s">
        <v>31</v>
      </c>
      <c r="J1997" s="3">
        <v>444</v>
      </c>
      <c r="K1997" s="3" t="str">
        <f>IF(VLOOKUP(D1997,'Resources Final'!A:C,3,FALSE)=0,"",VLOOKUP(D1997,'Resources Final'!A:C,3,FALSE))</f>
        <v>Y</v>
      </c>
      <c r="L1997" s="3" t="str">
        <f>IF(VLOOKUP(D1997,'Resources Final'!A:D,4,FALSE)=0,"",VLOOKUP(D1997,'Resources Final'!A:D,4,FALSE))</f>
        <v/>
      </c>
      <c r="M1997" s="3" t="str">
        <f>IF(VLOOKUP(D1997,'Resources Final'!A:E,5,FALSE)=0,"",VLOOKUP(D1997,'Resources Final'!A:E,5,FALSE))</f>
        <v/>
      </c>
      <c r="N1997" s="7" t="str">
        <f>IF(VLOOKUP(D1997,'Resources Final'!A:F,6,FALSE)=0,"",VLOOKUP(D1997,'Resources Final'!A:F,6,FALSE))</f>
        <v/>
      </c>
      <c r="O1997" s="3" t="str">
        <f>IF(VLOOKUP(D1997,'Resources Final'!A:G,7,FALSE)=0,"",VLOOKUP(D1997,'Resources Final'!A:G,7,FALSE))</f>
        <v/>
      </c>
    </row>
    <row r="1998" spans="1:15" x14ac:dyDescent="0.2">
      <c r="A1998" s="11">
        <v>990</v>
      </c>
      <c r="B1998" s="11" t="str">
        <f t="shared" si="42"/>
        <v>Charles G. Koch Charitable Foundation_David Mitch2014900</v>
      </c>
      <c r="C1998" s="11" t="s">
        <v>19</v>
      </c>
      <c r="D1998" s="11" t="s">
        <v>957</v>
      </c>
      <c r="E1998" s="11" t="s">
        <v>957</v>
      </c>
      <c r="F1998" s="4">
        <v>900</v>
      </c>
      <c r="G1998" s="3">
        <v>2014</v>
      </c>
      <c r="H1998" s="3" t="s">
        <v>21</v>
      </c>
      <c r="I1998" s="12" t="s">
        <v>31</v>
      </c>
      <c r="J1998" s="3">
        <v>445</v>
      </c>
      <c r="K1998" s="3" t="str">
        <f>IF(VLOOKUP(D1998,'Resources Final'!A:C,3,FALSE)=0,"",VLOOKUP(D1998,'Resources Final'!A:C,3,FALSE))</f>
        <v>Y</v>
      </c>
      <c r="L1998" s="3" t="str">
        <f>IF(VLOOKUP(D1998,'Resources Final'!A:D,4,FALSE)=0,"",VLOOKUP(D1998,'Resources Final'!A:D,4,FALSE))</f>
        <v/>
      </c>
      <c r="M1998" s="3" t="str">
        <f>IF(VLOOKUP(D1998,'Resources Final'!A:E,5,FALSE)=0,"",VLOOKUP(D1998,'Resources Final'!A:E,5,FALSE))</f>
        <v/>
      </c>
      <c r="N1998" s="7" t="str">
        <f>IF(VLOOKUP(D1998,'Resources Final'!A:F,6,FALSE)=0,"",VLOOKUP(D1998,'Resources Final'!A:F,6,FALSE))</f>
        <v/>
      </c>
      <c r="O1998" s="3" t="str">
        <f>IF(VLOOKUP(D1998,'Resources Final'!A:G,7,FALSE)=0,"",VLOOKUP(D1998,'Resources Final'!A:G,7,FALSE))</f>
        <v/>
      </c>
    </row>
    <row r="1999" spans="1:15" x14ac:dyDescent="0.2">
      <c r="A1999" s="11">
        <v>990</v>
      </c>
      <c r="B1999" s="11" t="str">
        <f t="shared" si="42"/>
        <v>Charles G. Koch Charitable Foundation_William Shaghart2014900</v>
      </c>
      <c r="C1999" s="11" t="s">
        <v>19</v>
      </c>
      <c r="D1999" s="11" t="s">
        <v>4040</v>
      </c>
      <c r="E1999" s="11" t="s">
        <v>4040</v>
      </c>
      <c r="F1999" s="4">
        <v>900</v>
      </c>
      <c r="G1999" s="3">
        <v>2014</v>
      </c>
      <c r="H1999" s="3" t="s">
        <v>21</v>
      </c>
      <c r="I1999" s="12" t="s">
        <v>31</v>
      </c>
      <c r="J1999" s="3">
        <v>446</v>
      </c>
      <c r="K1999" s="3" t="str">
        <f>IF(VLOOKUP(D1999,'Resources Final'!A:C,3,FALSE)=0,"",VLOOKUP(D1999,'Resources Final'!A:C,3,FALSE))</f>
        <v>Y</v>
      </c>
      <c r="L1999" s="3" t="str">
        <f>IF(VLOOKUP(D1999,'Resources Final'!A:D,4,FALSE)=0,"",VLOOKUP(D1999,'Resources Final'!A:D,4,FALSE))</f>
        <v/>
      </c>
      <c r="M1999" s="3" t="str">
        <f>IF(VLOOKUP(D1999,'Resources Final'!A:E,5,FALSE)=0,"",VLOOKUP(D1999,'Resources Final'!A:E,5,FALSE))</f>
        <v/>
      </c>
      <c r="N1999" s="7" t="str">
        <f>IF(VLOOKUP(D1999,'Resources Final'!A:F,6,FALSE)=0,"",VLOOKUP(D1999,'Resources Final'!A:F,6,FALSE))</f>
        <v/>
      </c>
      <c r="O1999" s="3" t="str">
        <f>IF(VLOOKUP(D1999,'Resources Final'!A:G,7,FALSE)=0,"",VLOOKUP(D1999,'Resources Final'!A:G,7,FALSE))</f>
        <v/>
      </c>
    </row>
    <row r="2000" spans="1:15" x14ac:dyDescent="0.2">
      <c r="A2000" s="11">
        <v>990</v>
      </c>
      <c r="B2000" s="11" t="str">
        <f t="shared" si="42"/>
        <v>Charles G. Koch Charitable Foundation_Matt Rutherford2014900</v>
      </c>
      <c r="C2000" s="11" t="s">
        <v>19</v>
      </c>
      <c r="D2000" s="11" t="s">
        <v>2359</v>
      </c>
      <c r="E2000" s="11" t="s">
        <v>2359</v>
      </c>
      <c r="F2000" s="4">
        <v>900</v>
      </c>
      <c r="G2000" s="3">
        <v>2014</v>
      </c>
      <c r="H2000" s="3" t="s">
        <v>21</v>
      </c>
      <c r="I2000" s="12" t="s">
        <v>31</v>
      </c>
      <c r="J2000" s="3">
        <v>447</v>
      </c>
      <c r="K2000" s="3" t="str">
        <f>IF(VLOOKUP(D2000,'Resources Final'!A:C,3,FALSE)=0,"",VLOOKUP(D2000,'Resources Final'!A:C,3,FALSE))</f>
        <v>Y</v>
      </c>
      <c r="L2000" s="3" t="str">
        <f>IF(VLOOKUP(D2000,'Resources Final'!A:D,4,FALSE)=0,"",VLOOKUP(D2000,'Resources Final'!A:D,4,FALSE))</f>
        <v/>
      </c>
      <c r="M2000" s="3" t="str">
        <f>IF(VLOOKUP(D2000,'Resources Final'!A:E,5,FALSE)=0,"",VLOOKUP(D2000,'Resources Final'!A:E,5,FALSE))</f>
        <v/>
      </c>
      <c r="N2000" s="7" t="str">
        <f>IF(VLOOKUP(D2000,'Resources Final'!A:F,6,FALSE)=0,"",VLOOKUP(D2000,'Resources Final'!A:F,6,FALSE))</f>
        <v/>
      </c>
      <c r="O2000" s="3" t="str">
        <f>IF(VLOOKUP(D2000,'Resources Final'!A:G,7,FALSE)=0,"",VLOOKUP(D2000,'Resources Final'!A:G,7,FALSE))</f>
        <v/>
      </c>
    </row>
    <row r="2001" spans="1:15" x14ac:dyDescent="0.2">
      <c r="A2001" s="11">
        <v>990</v>
      </c>
      <c r="B2001" s="11" t="str">
        <f t="shared" si="42"/>
        <v>Charles G. Koch Charitable Foundation_Jayme Lemke2014900</v>
      </c>
      <c r="C2001" s="11" t="s">
        <v>19</v>
      </c>
      <c r="D2001" s="11" t="s">
        <v>1828</v>
      </c>
      <c r="E2001" s="11" t="s">
        <v>1828</v>
      </c>
      <c r="F2001" s="4">
        <v>900</v>
      </c>
      <c r="G2001" s="3">
        <v>2014</v>
      </c>
      <c r="H2001" s="3" t="s">
        <v>21</v>
      </c>
      <c r="I2001" s="12" t="s">
        <v>31</v>
      </c>
      <c r="J2001" s="3">
        <v>448</v>
      </c>
      <c r="K2001" s="3" t="str">
        <f>IF(VLOOKUP(D2001,'Resources Final'!A:C,3,FALSE)=0,"",VLOOKUP(D2001,'Resources Final'!A:C,3,FALSE))</f>
        <v>Y</v>
      </c>
      <c r="L2001" s="3" t="str">
        <f>IF(VLOOKUP(D2001,'Resources Final'!A:D,4,FALSE)=0,"",VLOOKUP(D2001,'Resources Final'!A:D,4,FALSE))</f>
        <v/>
      </c>
      <c r="M2001" s="3" t="str">
        <f>IF(VLOOKUP(D2001,'Resources Final'!A:E,5,FALSE)=0,"",VLOOKUP(D2001,'Resources Final'!A:E,5,FALSE))</f>
        <v/>
      </c>
      <c r="N2001" s="7" t="str">
        <f>IF(VLOOKUP(D2001,'Resources Final'!A:F,6,FALSE)=0,"",VLOOKUP(D2001,'Resources Final'!A:F,6,FALSE))</f>
        <v/>
      </c>
      <c r="O2001" s="3" t="str">
        <f>IF(VLOOKUP(D2001,'Resources Final'!A:G,7,FALSE)=0,"",VLOOKUP(D2001,'Resources Final'!A:G,7,FALSE))</f>
        <v/>
      </c>
    </row>
    <row r="2002" spans="1:15" x14ac:dyDescent="0.2">
      <c r="A2002" s="11">
        <v>990</v>
      </c>
      <c r="B2002" s="11" t="str">
        <f t="shared" si="42"/>
        <v>Charles G. Koch Charitable Foundation_Maria Paganelli2014900</v>
      </c>
      <c r="C2002" s="11" t="s">
        <v>19</v>
      </c>
      <c r="D2002" s="11" t="s">
        <v>2321</v>
      </c>
      <c r="E2002" s="11" t="s">
        <v>2321</v>
      </c>
      <c r="F2002" s="4">
        <v>900</v>
      </c>
      <c r="G2002" s="3">
        <v>2014</v>
      </c>
      <c r="H2002" s="3" t="s">
        <v>21</v>
      </c>
      <c r="I2002" s="12" t="s">
        <v>31</v>
      </c>
      <c r="J2002" s="3">
        <v>449</v>
      </c>
      <c r="K2002" s="3" t="str">
        <f>IF(VLOOKUP(D2002,'Resources Final'!A:C,3,FALSE)=0,"",VLOOKUP(D2002,'Resources Final'!A:C,3,FALSE))</f>
        <v>Y</v>
      </c>
      <c r="L2002" s="3" t="str">
        <f>IF(VLOOKUP(D2002,'Resources Final'!A:D,4,FALSE)=0,"",VLOOKUP(D2002,'Resources Final'!A:D,4,FALSE))</f>
        <v/>
      </c>
      <c r="M2002" s="3" t="str">
        <f>IF(VLOOKUP(D2002,'Resources Final'!A:E,5,FALSE)=0,"",VLOOKUP(D2002,'Resources Final'!A:E,5,FALSE))</f>
        <v/>
      </c>
      <c r="N2002" s="7" t="str">
        <f>IF(VLOOKUP(D2002,'Resources Final'!A:F,6,FALSE)=0,"",VLOOKUP(D2002,'Resources Final'!A:F,6,FALSE))</f>
        <v/>
      </c>
      <c r="O2002" s="3" t="str">
        <f>IF(VLOOKUP(D2002,'Resources Final'!A:G,7,FALSE)=0,"",VLOOKUP(D2002,'Resources Final'!A:G,7,FALSE))</f>
        <v/>
      </c>
    </row>
    <row r="2003" spans="1:15" x14ac:dyDescent="0.2">
      <c r="A2003" s="11">
        <v>990</v>
      </c>
      <c r="B2003" s="11" t="str">
        <f t="shared" si="42"/>
        <v>Charles G. Koch Charitable Foundation_Nathan Ashby2014900</v>
      </c>
      <c r="C2003" s="11" t="s">
        <v>19</v>
      </c>
      <c r="D2003" s="11" t="s">
        <v>2597</v>
      </c>
      <c r="E2003" s="11" t="s">
        <v>2597</v>
      </c>
      <c r="F2003" s="4">
        <v>900</v>
      </c>
      <c r="G2003" s="3">
        <v>2014</v>
      </c>
      <c r="H2003" s="3" t="s">
        <v>21</v>
      </c>
      <c r="I2003" s="12" t="s">
        <v>31</v>
      </c>
      <c r="J2003" s="3">
        <v>450</v>
      </c>
      <c r="K2003" s="3" t="str">
        <f>IF(VLOOKUP(D2003,'Resources Final'!A:C,3,FALSE)=0,"",VLOOKUP(D2003,'Resources Final'!A:C,3,FALSE))</f>
        <v>Y</v>
      </c>
      <c r="L2003" s="3" t="str">
        <f>IF(VLOOKUP(D2003,'Resources Final'!A:D,4,FALSE)=0,"",VLOOKUP(D2003,'Resources Final'!A:D,4,FALSE))</f>
        <v/>
      </c>
      <c r="M2003" s="3" t="str">
        <f>IF(VLOOKUP(D2003,'Resources Final'!A:E,5,FALSE)=0,"",VLOOKUP(D2003,'Resources Final'!A:E,5,FALSE))</f>
        <v/>
      </c>
      <c r="N2003" s="7" t="str">
        <f>IF(VLOOKUP(D2003,'Resources Final'!A:F,6,FALSE)=0,"",VLOOKUP(D2003,'Resources Final'!A:F,6,FALSE))</f>
        <v/>
      </c>
      <c r="O2003" s="3" t="str">
        <f>IF(VLOOKUP(D2003,'Resources Final'!A:G,7,FALSE)=0,"",VLOOKUP(D2003,'Resources Final'!A:G,7,FALSE))</f>
        <v/>
      </c>
    </row>
    <row r="2004" spans="1:15" x14ac:dyDescent="0.2">
      <c r="A2004" s="11">
        <v>990</v>
      </c>
      <c r="B2004" s="11" t="str">
        <f t="shared" si="42"/>
        <v>Charles G. Koch Charitable Foundation_Ryan Israelsen2014900</v>
      </c>
      <c r="C2004" s="11" t="s">
        <v>19</v>
      </c>
      <c r="D2004" s="11" t="s">
        <v>3155</v>
      </c>
      <c r="E2004" s="11" t="s">
        <v>3155</v>
      </c>
      <c r="F2004" s="4">
        <v>900</v>
      </c>
      <c r="G2004" s="3">
        <v>2014</v>
      </c>
      <c r="H2004" s="3" t="s">
        <v>21</v>
      </c>
      <c r="I2004" s="12" t="s">
        <v>31</v>
      </c>
      <c r="J2004" s="3">
        <v>451</v>
      </c>
      <c r="K2004" s="3" t="str">
        <f>IF(VLOOKUP(D2004,'Resources Final'!A:C,3,FALSE)=0,"",VLOOKUP(D2004,'Resources Final'!A:C,3,FALSE))</f>
        <v>Y</v>
      </c>
      <c r="L2004" s="3" t="str">
        <f>IF(VLOOKUP(D2004,'Resources Final'!A:D,4,FALSE)=0,"",VLOOKUP(D2004,'Resources Final'!A:D,4,FALSE))</f>
        <v/>
      </c>
      <c r="M2004" s="3" t="str">
        <f>IF(VLOOKUP(D2004,'Resources Final'!A:E,5,FALSE)=0,"",VLOOKUP(D2004,'Resources Final'!A:E,5,FALSE))</f>
        <v/>
      </c>
      <c r="N2004" s="7" t="str">
        <f>IF(VLOOKUP(D2004,'Resources Final'!A:F,6,FALSE)=0,"",VLOOKUP(D2004,'Resources Final'!A:F,6,FALSE))</f>
        <v/>
      </c>
      <c r="O2004" s="3" t="str">
        <f>IF(VLOOKUP(D2004,'Resources Final'!A:G,7,FALSE)=0,"",VLOOKUP(D2004,'Resources Final'!A:G,7,FALSE))</f>
        <v/>
      </c>
    </row>
    <row r="2005" spans="1:15" x14ac:dyDescent="0.2">
      <c r="A2005" s="11">
        <v>990</v>
      </c>
      <c r="B2005" s="11" t="str">
        <f t="shared" si="42"/>
        <v>Charles G. Koch Charitable Foundation_Emmett Steed2014900</v>
      </c>
      <c r="C2005" s="11" t="s">
        <v>19</v>
      </c>
      <c r="D2005" s="11" t="s">
        <v>1130</v>
      </c>
      <c r="E2005" s="11" t="s">
        <v>1130</v>
      </c>
      <c r="F2005" s="4">
        <v>900</v>
      </c>
      <c r="G2005" s="3">
        <v>2014</v>
      </c>
      <c r="H2005" s="3" t="s">
        <v>21</v>
      </c>
      <c r="I2005" s="12" t="s">
        <v>31</v>
      </c>
      <c r="J2005" s="3">
        <v>452</v>
      </c>
      <c r="K2005" s="3" t="str">
        <f>IF(VLOOKUP(D2005,'Resources Final'!A:C,3,FALSE)=0,"",VLOOKUP(D2005,'Resources Final'!A:C,3,FALSE))</f>
        <v>Y</v>
      </c>
      <c r="L2005" s="3" t="str">
        <f>IF(VLOOKUP(D2005,'Resources Final'!A:D,4,FALSE)=0,"",VLOOKUP(D2005,'Resources Final'!A:D,4,FALSE))</f>
        <v/>
      </c>
      <c r="M2005" s="3" t="str">
        <f>IF(VLOOKUP(D2005,'Resources Final'!A:E,5,FALSE)=0,"",VLOOKUP(D2005,'Resources Final'!A:E,5,FALSE))</f>
        <v/>
      </c>
      <c r="N2005" s="7" t="str">
        <f>IF(VLOOKUP(D2005,'Resources Final'!A:F,6,FALSE)=0,"",VLOOKUP(D2005,'Resources Final'!A:F,6,FALSE))</f>
        <v/>
      </c>
      <c r="O2005" s="3" t="str">
        <f>IF(VLOOKUP(D2005,'Resources Final'!A:G,7,FALSE)=0,"",VLOOKUP(D2005,'Resources Final'!A:G,7,FALSE))</f>
        <v/>
      </c>
    </row>
    <row r="2006" spans="1:15" x14ac:dyDescent="0.2">
      <c r="A2006" s="11">
        <v>990</v>
      </c>
      <c r="B2006" s="11" t="str">
        <f t="shared" si="42"/>
        <v>Charles G. Koch Charitable Foundation_McKenzie Rees2014900</v>
      </c>
      <c r="C2006" s="11" t="s">
        <v>19</v>
      </c>
      <c r="D2006" s="11" t="s">
        <v>2399</v>
      </c>
      <c r="E2006" s="11" t="s">
        <v>2399</v>
      </c>
      <c r="F2006" s="4">
        <v>900</v>
      </c>
      <c r="G2006" s="3">
        <v>2014</v>
      </c>
      <c r="H2006" s="3" t="s">
        <v>21</v>
      </c>
      <c r="I2006" s="12" t="s">
        <v>31</v>
      </c>
      <c r="J2006" s="3">
        <v>453</v>
      </c>
      <c r="K2006" s="3" t="str">
        <f>IF(VLOOKUP(D2006,'Resources Final'!A:C,3,FALSE)=0,"",VLOOKUP(D2006,'Resources Final'!A:C,3,FALSE))</f>
        <v>Y</v>
      </c>
      <c r="L2006" s="3" t="str">
        <f>IF(VLOOKUP(D2006,'Resources Final'!A:D,4,FALSE)=0,"",VLOOKUP(D2006,'Resources Final'!A:D,4,FALSE))</f>
        <v/>
      </c>
      <c r="M2006" s="3" t="str">
        <f>IF(VLOOKUP(D2006,'Resources Final'!A:E,5,FALSE)=0,"",VLOOKUP(D2006,'Resources Final'!A:E,5,FALSE))</f>
        <v/>
      </c>
      <c r="N2006" s="7" t="str">
        <f>IF(VLOOKUP(D2006,'Resources Final'!A:F,6,FALSE)=0,"",VLOOKUP(D2006,'Resources Final'!A:F,6,FALSE))</f>
        <v/>
      </c>
      <c r="O2006" s="3" t="str">
        <f>IF(VLOOKUP(D2006,'Resources Final'!A:G,7,FALSE)=0,"",VLOOKUP(D2006,'Resources Final'!A:G,7,FALSE))</f>
        <v/>
      </c>
    </row>
    <row r="2007" spans="1:15" x14ac:dyDescent="0.2">
      <c r="A2007" s="11">
        <v>990</v>
      </c>
      <c r="B2007" s="11" t="str">
        <f t="shared" si="42"/>
        <v>Charles G. Koch Charitable Foundation_Bonnie Villarreal2014900</v>
      </c>
      <c r="C2007" s="11" t="s">
        <v>19</v>
      </c>
      <c r="D2007" s="11" t="s">
        <v>467</v>
      </c>
      <c r="E2007" s="11" t="s">
        <v>467</v>
      </c>
      <c r="F2007" s="4">
        <v>900</v>
      </c>
      <c r="G2007" s="3">
        <v>2014</v>
      </c>
      <c r="H2007" s="3" t="s">
        <v>21</v>
      </c>
      <c r="I2007" s="12" t="s">
        <v>31</v>
      </c>
      <c r="J2007" s="3">
        <v>454</v>
      </c>
      <c r="K2007" s="3" t="str">
        <f>IF(VLOOKUP(D2007,'Resources Final'!A:C,3,FALSE)=0,"",VLOOKUP(D2007,'Resources Final'!A:C,3,FALSE))</f>
        <v>Y</v>
      </c>
      <c r="L2007" s="3" t="str">
        <f>IF(VLOOKUP(D2007,'Resources Final'!A:D,4,FALSE)=0,"",VLOOKUP(D2007,'Resources Final'!A:D,4,FALSE))</f>
        <v/>
      </c>
      <c r="M2007" s="3" t="str">
        <f>IF(VLOOKUP(D2007,'Resources Final'!A:E,5,FALSE)=0,"",VLOOKUP(D2007,'Resources Final'!A:E,5,FALSE))</f>
        <v/>
      </c>
      <c r="N2007" s="7" t="str">
        <f>IF(VLOOKUP(D2007,'Resources Final'!A:F,6,FALSE)=0,"",VLOOKUP(D2007,'Resources Final'!A:F,6,FALSE))</f>
        <v/>
      </c>
      <c r="O2007" s="3" t="str">
        <f>IF(VLOOKUP(D2007,'Resources Final'!A:G,7,FALSE)=0,"",VLOOKUP(D2007,'Resources Final'!A:G,7,FALSE))</f>
        <v/>
      </c>
    </row>
    <row r="2008" spans="1:15" x14ac:dyDescent="0.2">
      <c r="A2008" s="11">
        <v>990</v>
      </c>
      <c r="B2008" s="11" t="str">
        <f t="shared" si="42"/>
        <v>Charles G. Koch Charitable Foundation_Jeremy Kidd2014900</v>
      </c>
      <c r="C2008" s="11" t="s">
        <v>19</v>
      </c>
      <c r="D2008" s="11" t="s">
        <v>1835</v>
      </c>
      <c r="E2008" s="11" t="s">
        <v>1835</v>
      </c>
      <c r="F2008" s="4">
        <v>900</v>
      </c>
      <c r="G2008" s="3">
        <v>2014</v>
      </c>
      <c r="H2008" s="3" t="s">
        <v>21</v>
      </c>
      <c r="I2008" s="12" t="s">
        <v>31</v>
      </c>
      <c r="J2008" s="3">
        <v>455</v>
      </c>
      <c r="K2008" s="3" t="str">
        <f>IF(VLOOKUP(D2008,'Resources Final'!A:C,3,FALSE)=0,"",VLOOKUP(D2008,'Resources Final'!A:C,3,FALSE))</f>
        <v>Y</v>
      </c>
      <c r="L2008" s="3" t="str">
        <f>IF(VLOOKUP(D2008,'Resources Final'!A:D,4,FALSE)=0,"",VLOOKUP(D2008,'Resources Final'!A:D,4,FALSE))</f>
        <v/>
      </c>
      <c r="M2008" s="3" t="str">
        <f>IF(VLOOKUP(D2008,'Resources Final'!A:E,5,FALSE)=0,"",VLOOKUP(D2008,'Resources Final'!A:E,5,FALSE))</f>
        <v/>
      </c>
      <c r="N2008" s="7" t="str">
        <f>IF(VLOOKUP(D2008,'Resources Final'!A:F,6,FALSE)=0,"",VLOOKUP(D2008,'Resources Final'!A:F,6,FALSE))</f>
        <v/>
      </c>
      <c r="O2008" s="3" t="str">
        <f>IF(VLOOKUP(D2008,'Resources Final'!A:G,7,FALSE)=0,"",VLOOKUP(D2008,'Resources Final'!A:G,7,FALSE))</f>
        <v/>
      </c>
    </row>
    <row r="2009" spans="1:15" x14ac:dyDescent="0.2">
      <c r="A2009" s="11">
        <v>990</v>
      </c>
      <c r="B2009" s="11" t="str">
        <f t="shared" si="42"/>
        <v>Charles G. Koch Charitable Foundation_1889 Institute2015214000</v>
      </c>
      <c r="C2009" s="11" t="s">
        <v>19</v>
      </c>
      <c r="D2009" s="11" t="s">
        <v>22</v>
      </c>
      <c r="E2009" s="11" t="s">
        <v>22</v>
      </c>
      <c r="F2009" s="4">
        <v>214000</v>
      </c>
      <c r="G2009" s="3">
        <v>2015</v>
      </c>
      <c r="H2009" s="3" t="s">
        <v>21</v>
      </c>
      <c r="I2009" s="12"/>
      <c r="J2009" s="3">
        <v>1</v>
      </c>
      <c r="K2009" s="3" t="str">
        <f>IF(VLOOKUP(D2009,'Resources Final'!A:C,3,FALSE)=0,"",VLOOKUP(D2009,'Resources Final'!A:C,3,FALSE))</f>
        <v/>
      </c>
      <c r="L2009" s="3" t="str">
        <f>IF(VLOOKUP(D2009,'Resources Final'!A:D,4,FALSE)=0,"",VLOOKUP(D2009,'Resources Final'!A:D,4,FALSE))</f>
        <v/>
      </c>
      <c r="M2009" s="3" t="str">
        <f>IF(VLOOKUP(D2009,'Resources Final'!A:E,5,FALSE)=0,"",VLOOKUP(D2009,'Resources Final'!A:E,5,FALSE))</f>
        <v/>
      </c>
      <c r="N2009" s="7" t="str">
        <f>IF(VLOOKUP(D2009,'Resources Final'!A:F,6,FALSE)=0,"",VLOOKUP(D2009,'Resources Final'!A:F,6,FALSE))</f>
        <v>https://www.sourcewatch.org/index.php/1889_Institute</v>
      </c>
      <c r="O2009" s="3" t="str">
        <f>IF(VLOOKUP(D2009,'Resources Final'!A:G,7,FALSE)=0,"",VLOOKUP(D2009,'Resources Final'!A:G,7,FALSE))</f>
        <v>Sourcewatch</v>
      </c>
    </row>
    <row r="2010" spans="1:15" x14ac:dyDescent="0.2">
      <c r="A2010" s="11">
        <v>990</v>
      </c>
      <c r="B2010" s="11" t="str">
        <f t="shared" si="42"/>
        <v>Charles G. Koch Charitable Foundation_Acton Institute for the Study of Religion and Liberty2015150000</v>
      </c>
      <c r="C2010" s="11" t="s">
        <v>19</v>
      </c>
      <c r="D2010" s="11" t="s">
        <v>112</v>
      </c>
      <c r="E2010" s="11" t="s">
        <v>112</v>
      </c>
      <c r="F2010" s="4">
        <v>150000</v>
      </c>
      <c r="G2010" s="3">
        <v>2015</v>
      </c>
      <c r="H2010" s="3" t="s">
        <v>21</v>
      </c>
      <c r="I2010" s="12"/>
      <c r="J2010" s="3">
        <v>2</v>
      </c>
      <c r="K2010" s="3" t="str">
        <f>IF(VLOOKUP(D2010,'Resources Final'!A:C,3,FALSE)=0,"",VLOOKUP(D2010,'Resources Final'!A:C,3,FALSE))</f>
        <v/>
      </c>
      <c r="L2010" s="3" t="str">
        <f>IF(VLOOKUP(D2010,'Resources Final'!A:D,4,FALSE)=0,"",VLOOKUP(D2010,'Resources Final'!A:D,4,FALSE))</f>
        <v/>
      </c>
      <c r="M2010" s="3" t="str">
        <f>IF(VLOOKUP(D2010,'Resources Final'!A:E,5,FALSE)=0,"",VLOOKUP(D2010,'Resources Final'!A:E,5,FALSE))</f>
        <v/>
      </c>
      <c r="N2010" s="7" t="str">
        <f>IF(VLOOKUP(D2010,'Resources Final'!A:F,6,FALSE)=0,"",VLOOKUP(D2010,'Resources Final'!A:F,6,FALSE))</f>
        <v>https://www.desmogblog.com/acton-institute</v>
      </c>
      <c r="O2010" s="3" t="str">
        <f>IF(VLOOKUP(D2010,'Resources Final'!A:G,7,FALSE)=0,"",VLOOKUP(D2010,'Resources Final'!A:G,7,FALSE))</f>
        <v>Desmog</v>
      </c>
    </row>
    <row r="2011" spans="1:15" x14ac:dyDescent="0.2">
      <c r="A2011" s="11">
        <v>990</v>
      </c>
      <c r="B2011" s="11" t="str">
        <f t="shared" si="42"/>
        <v>Charles G. Koch Charitable Foundation_Advance Arkansas Institute201522000</v>
      </c>
      <c r="C2011" s="11" t="s">
        <v>19</v>
      </c>
      <c r="D2011" s="11" t="s">
        <v>121</v>
      </c>
      <c r="E2011" s="11" t="s">
        <v>121</v>
      </c>
      <c r="F2011" s="4">
        <v>22000</v>
      </c>
      <c r="G2011" s="3">
        <v>2015</v>
      </c>
      <c r="H2011" s="3" t="s">
        <v>21</v>
      </c>
      <c r="I2011" s="12"/>
      <c r="J2011" s="3">
        <v>3</v>
      </c>
      <c r="K2011" s="3" t="str">
        <f>IF(VLOOKUP(D2011,'Resources Final'!A:C,3,FALSE)=0,"",VLOOKUP(D2011,'Resources Final'!A:C,3,FALSE))</f>
        <v/>
      </c>
      <c r="L2011" s="3" t="str">
        <f>IF(VLOOKUP(D2011,'Resources Final'!A:D,4,FALSE)=0,"",VLOOKUP(D2011,'Resources Final'!A:D,4,FALSE))</f>
        <v/>
      </c>
      <c r="M2011" s="3" t="str">
        <f>IF(VLOOKUP(D2011,'Resources Final'!A:E,5,FALSE)=0,"",VLOOKUP(D2011,'Resources Final'!A:E,5,FALSE))</f>
        <v/>
      </c>
      <c r="N2011" s="7" t="str">
        <f>IF(VLOOKUP(D2011,'Resources Final'!A:F,6,FALSE)=0,"",VLOOKUP(D2011,'Resources Final'!A:F,6,FALSE))</f>
        <v>https://www.sourcewatch.org/index.php/Advance_Arkansas_Institute</v>
      </c>
      <c r="O2011" s="3" t="str">
        <f>IF(VLOOKUP(D2011,'Resources Final'!A:G,7,FALSE)=0,"",VLOOKUP(D2011,'Resources Final'!A:G,7,FALSE))</f>
        <v>Sourcewatch</v>
      </c>
    </row>
    <row r="2012" spans="1:15" x14ac:dyDescent="0.2">
      <c r="A2012" s="11">
        <v>990</v>
      </c>
      <c r="B2012" s="11" t="str">
        <f t="shared" si="42"/>
        <v>Charles G. Koch Charitable Foundation_Agora Institute for Civic Virtue &amp; The Common Good201517200</v>
      </c>
      <c r="C2012" s="11" t="s">
        <v>19</v>
      </c>
      <c r="D2012" s="11" t="s">
        <v>129</v>
      </c>
      <c r="E2012" s="11" t="s">
        <v>129</v>
      </c>
      <c r="F2012" s="4">
        <v>17200</v>
      </c>
      <c r="G2012" s="3">
        <v>2015</v>
      </c>
      <c r="H2012" s="3" t="s">
        <v>21</v>
      </c>
      <c r="I2012" s="12"/>
      <c r="J2012" s="3">
        <v>4</v>
      </c>
      <c r="K2012" s="3" t="str">
        <f>IF(VLOOKUP(D2012,'Resources Final'!A:C,3,FALSE)=0,"",VLOOKUP(D2012,'Resources Final'!A:C,3,FALSE))</f>
        <v/>
      </c>
      <c r="L2012" s="3" t="str">
        <f>IF(VLOOKUP(D2012,'Resources Final'!A:D,4,FALSE)=0,"",VLOOKUP(D2012,'Resources Final'!A:D,4,FALSE))</f>
        <v/>
      </c>
      <c r="M2012" s="3" t="str">
        <f>IF(VLOOKUP(D2012,'Resources Final'!A:E,5,FALSE)=0,"",VLOOKUP(D2012,'Resources Final'!A:E,5,FALSE))</f>
        <v/>
      </c>
      <c r="N2012" s="7" t="str">
        <f>IF(VLOOKUP(D2012,'Resources Final'!A:F,6,FALSE)=0,"",VLOOKUP(D2012,'Resources Final'!A:F,6,FALSE))</f>
        <v/>
      </c>
      <c r="O2012" s="3" t="str">
        <f>IF(VLOOKUP(D2012,'Resources Final'!A:G,7,FALSE)=0,"",VLOOKUP(D2012,'Resources Final'!A:G,7,FALSE))</f>
        <v/>
      </c>
    </row>
    <row r="2013" spans="1:15" x14ac:dyDescent="0.2">
      <c r="A2013" s="11">
        <v>990</v>
      </c>
      <c r="B2013" s="11" t="str">
        <f t="shared" si="42"/>
        <v>Charles G. Koch Charitable Foundation_American Council for Capital Formation201550000</v>
      </c>
      <c r="C2013" s="11" t="s">
        <v>19</v>
      </c>
      <c r="D2013" s="11" t="s">
        <v>182</v>
      </c>
      <c r="E2013" s="11" t="s">
        <v>182</v>
      </c>
      <c r="F2013" s="4">
        <v>50000</v>
      </c>
      <c r="G2013" s="3">
        <v>2015</v>
      </c>
      <c r="H2013" s="3" t="s">
        <v>21</v>
      </c>
      <c r="I2013" s="12" t="s">
        <v>4242</v>
      </c>
      <c r="J2013" s="3">
        <v>5</v>
      </c>
      <c r="K2013" s="3" t="str">
        <f>IF(VLOOKUP(D2013,'Resources Final'!A:C,3,FALSE)=0,"",VLOOKUP(D2013,'Resources Final'!A:C,3,FALSE))</f>
        <v/>
      </c>
      <c r="L2013" s="3" t="str">
        <f>IF(VLOOKUP(D2013,'Resources Final'!A:D,4,FALSE)=0,"",VLOOKUP(D2013,'Resources Final'!A:D,4,FALSE))</f>
        <v/>
      </c>
      <c r="M2013" s="3" t="str">
        <f>IF(VLOOKUP(D2013,'Resources Final'!A:E,5,FALSE)=0,"",VLOOKUP(D2013,'Resources Final'!A:E,5,FALSE))</f>
        <v/>
      </c>
      <c r="N2013" s="7" t="str">
        <f>IF(VLOOKUP(D2013,'Resources Final'!A:F,6,FALSE)=0,"",VLOOKUP(D2013,'Resources Final'!A:F,6,FALSE))</f>
        <v>https://www.desmogblog.com/american-council-for-capital-formation</v>
      </c>
      <c r="O2013" s="3" t="str">
        <f>IF(VLOOKUP(D2013,'Resources Final'!A:G,7,FALSE)=0,"",VLOOKUP(D2013,'Resources Final'!A:G,7,FALSE))</f>
        <v>Desmog</v>
      </c>
    </row>
    <row r="2014" spans="1:15" x14ac:dyDescent="0.2">
      <c r="A2014" s="11">
        <v>990</v>
      </c>
      <c r="B2014" s="11" t="str">
        <f t="shared" si="42"/>
        <v>Charles G. Koch Charitable Foundation_American Enterprise Institute for Public Policy Research201510000</v>
      </c>
      <c r="C2014" s="11" t="s">
        <v>19</v>
      </c>
      <c r="D2014" s="11" t="s">
        <v>189</v>
      </c>
      <c r="E2014" s="11" t="s">
        <v>189</v>
      </c>
      <c r="F2014" s="4">
        <v>10000</v>
      </c>
      <c r="G2014" s="3">
        <v>2015</v>
      </c>
      <c r="H2014" s="3" t="s">
        <v>21</v>
      </c>
      <c r="I2014" s="12"/>
      <c r="J2014" s="3">
        <v>6</v>
      </c>
      <c r="K2014" s="3" t="str">
        <f>IF(VLOOKUP(D2014,'Resources Final'!A:C,3,FALSE)=0,"",VLOOKUP(D2014,'Resources Final'!A:C,3,FALSE))</f>
        <v/>
      </c>
      <c r="L2014" s="3" t="str">
        <f>IF(VLOOKUP(D2014,'Resources Final'!A:D,4,FALSE)=0,"",VLOOKUP(D2014,'Resources Final'!A:D,4,FALSE))</f>
        <v/>
      </c>
      <c r="M2014" s="3" t="str">
        <f>IF(VLOOKUP(D2014,'Resources Final'!A:E,5,FALSE)=0,"",VLOOKUP(D2014,'Resources Final'!A:E,5,FALSE))</f>
        <v/>
      </c>
      <c r="N2014" s="7" t="str">
        <f>IF(VLOOKUP(D2014,'Resources Final'!A:F,6,FALSE)=0,"",VLOOKUP(D2014,'Resources Final'!A:F,6,FALSE))</f>
        <v>https://www.desmogblog.com/american-enterprise-institute</v>
      </c>
      <c r="O2014" s="3" t="str">
        <f>IF(VLOOKUP(D2014,'Resources Final'!A:G,7,FALSE)=0,"",VLOOKUP(D2014,'Resources Final'!A:G,7,FALSE))</f>
        <v>Desmog</v>
      </c>
    </row>
    <row r="2015" spans="1:15" x14ac:dyDescent="0.2">
      <c r="A2015" s="11">
        <v>990</v>
      </c>
      <c r="B2015" s="11" t="str">
        <f t="shared" si="42"/>
        <v>Charles G. Koch Charitable Foundation_American Foreign Policy Council201540000</v>
      </c>
      <c r="C2015" s="11" t="s">
        <v>19</v>
      </c>
      <c r="D2015" s="11" t="s">
        <v>191</v>
      </c>
      <c r="E2015" s="11" t="s">
        <v>191</v>
      </c>
      <c r="F2015" s="4">
        <v>40000</v>
      </c>
      <c r="G2015" s="3">
        <v>2015</v>
      </c>
      <c r="H2015" s="3" t="s">
        <v>21</v>
      </c>
      <c r="I2015" s="12"/>
      <c r="J2015" s="3">
        <v>7</v>
      </c>
      <c r="K2015" s="3" t="str">
        <f>IF(VLOOKUP(D2015,'Resources Final'!A:C,3,FALSE)=0,"",VLOOKUP(D2015,'Resources Final'!A:C,3,FALSE))</f>
        <v/>
      </c>
      <c r="L2015" s="3" t="str">
        <f>IF(VLOOKUP(D2015,'Resources Final'!A:D,4,FALSE)=0,"",VLOOKUP(D2015,'Resources Final'!A:D,4,FALSE))</f>
        <v/>
      </c>
      <c r="M2015" s="3" t="str">
        <f>IF(VLOOKUP(D2015,'Resources Final'!A:E,5,FALSE)=0,"",VLOOKUP(D2015,'Resources Final'!A:E,5,FALSE))</f>
        <v/>
      </c>
      <c r="N2015" s="7" t="str">
        <f>IF(VLOOKUP(D2015,'Resources Final'!A:F,6,FALSE)=0,"",VLOOKUP(D2015,'Resources Final'!A:F,6,FALSE))</f>
        <v>https://www.sourcewatch.org/index.php/American_Foreign_Policy_Council</v>
      </c>
      <c r="O2015" s="3" t="str">
        <f>IF(VLOOKUP(D2015,'Resources Final'!A:G,7,FALSE)=0,"",VLOOKUP(D2015,'Resources Final'!A:G,7,FALSE))</f>
        <v>Sourcewatch</v>
      </c>
    </row>
    <row r="2016" spans="1:15" x14ac:dyDescent="0.2">
      <c r="A2016" s="11">
        <v>990</v>
      </c>
      <c r="B2016" s="11" t="str">
        <f t="shared" si="42"/>
        <v>Charles G. Koch Charitable Foundation_American Ideas Institute201595000</v>
      </c>
      <c r="C2016" s="11" t="s">
        <v>19</v>
      </c>
      <c r="D2016" s="11" t="s">
        <v>194</v>
      </c>
      <c r="E2016" s="11" t="s">
        <v>194</v>
      </c>
      <c r="F2016" s="4">
        <v>95000</v>
      </c>
      <c r="G2016" s="3">
        <v>2015</v>
      </c>
      <c r="H2016" s="3" t="s">
        <v>21</v>
      </c>
      <c r="I2016" s="12"/>
      <c r="J2016" s="3">
        <v>8</v>
      </c>
      <c r="K2016" s="3" t="str">
        <f>IF(VLOOKUP(D2016,'Resources Final'!A:C,3,FALSE)=0,"",VLOOKUP(D2016,'Resources Final'!A:C,3,FALSE))</f>
        <v/>
      </c>
      <c r="L2016" s="3" t="str">
        <f>IF(VLOOKUP(D2016,'Resources Final'!A:D,4,FALSE)=0,"",VLOOKUP(D2016,'Resources Final'!A:D,4,FALSE))</f>
        <v/>
      </c>
      <c r="M2016" s="3" t="str">
        <f>IF(VLOOKUP(D2016,'Resources Final'!A:E,5,FALSE)=0,"",VLOOKUP(D2016,'Resources Final'!A:E,5,FALSE))</f>
        <v/>
      </c>
      <c r="N2016" s="7" t="str">
        <f>IF(VLOOKUP(D2016,'Resources Final'!A:F,6,FALSE)=0,"",VLOOKUP(D2016,'Resources Final'!A:F,6,FALSE))</f>
        <v/>
      </c>
      <c r="O2016" s="3" t="str">
        <f>IF(VLOOKUP(D2016,'Resources Final'!A:G,7,FALSE)=0,"",VLOOKUP(D2016,'Resources Final'!A:G,7,FALSE))</f>
        <v/>
      </c>
    </row>
    <row r="2017" spans="1:15" x14ac:dyDescent="0.2">
      <c r="A2017" s="11">
        <v>990</v>
      </c>
      <c r="B2017" s="11" t="str">
        <f t="shared" si="42"/>
        <v>Charles G. Koch Charitable Foundation_American Legislative Exchange Council2015350000</v>
      </c>
      <c r="C2017" s="11" t="s">
        <v>19</v>
      </c>
      <c r="D2017" s="11" t="s">
        <v>195</v>
      </c>
      <c r="E2017" s="11" t="s">
        <v>195</v>
      </c>
      <c r="F2017" s="4">
        <v>350000</v>
      </c>
      <c r="G2017" s="3">
        <v>2015</v>
      </c>
      <c r="H2017" s="3" t="s">
        <v>21</v>
      </c>
      <c r="I2017" s="12"/>
      <c r="J2017" s="3">
        <v>9</v>
      </c>
      <c r="K2017" s="3" t="str">
        <f>IF(VLOOKUP(D2017,'Resources Final'!A:C,3,FALSE)=0,"",VLOOKUP(D2017,'Resources Final'!A:C,3,FALSE))</f>
        <v/>
      </c>
      <c r="L2017" s="3" t="str">
        <f>IF(VLOOKUP(D2017,'Resources Final'!A:D,4,FALSE)=0,"",VLOOKUP(D2017,'Resources Final'!A:D,4,FALSE))</f>
        <v/>
      </c>
      <c r="M2017" s="3" t="str">
        <f>IF(VLOOKUP(D2017,'Resources Final'!A:E,5,FALSE)=0,"",VLOOKUP(D2017,'Resources Final'!A:E,5,FALSE))</f>
        <v/>
      </c>
      <c r="N2017" s="7" t="str">
        <f>IF(VLOOKUP(D2017,'Resources Final'!A:F,6,FALSE)=0,"",VLOOKUP(D2017,'Resources Final'!A:F,6,FALSE))</f>
        <v>https://www.desmogblog.com/american-legislative-exchange-council</v>
      </c>
      <c r="O2017" s="3" t="str">
        <f>IF(VLOOKUP(D2017,'Resources Final'!A:G,7,FALSE)=0,"",VLOOKUP(D2017,'Resources Final'!A:G,7,FALSE))</f>
        <v>Desmog</v>
      </c>
    </row>
    <row r="2018" spans="1:15" x14ac:dyDescent="0.2">
      <c r="A2018" s="11">
        <v>990</v>
      </c>
      <c r="B2018" s="11" t="str">
        <f t="shared" si="42"/>
        <v>Charles G. Koch Charitable Foundation_American University201515500</v>
      </c>
      <c r="C2018" s="11" t="s">
        <v>19</v>
      </c>
      <c r="D2018" s="11" t="s">
        <v>208</v>
      </c>
      <c r="E2018" s="11" t="s">
        <v>208</v>
      </c>
      <c r="F2018" s="4">
        <v>15500</v>
      </c>
      <c r="G2018" s="3">
        <v>2015</v>
      </c>
      <c r="H2018" s="3" t="s">
        <v>21</v>
      </c>
      <c r="I2018" s="12"/>
      <c r="J2018" s="3">
        <v>10</v>
      </c>
      <c r="K2018" s="3" t="str">
        <f>IF(VLOOKUP(D2018,'Resources Final'!A:C,3,FALSE)=0,"",VLOOKUP(D2018,'Resources Final'!A:C,3,FALSE))</f>
        <v/>
      </c>
      <c r="L2018" s="3" t="str">
        <f>IF(VLOOKUP(D2018,'Resources Final'!A:D,4,FALSE)=0,"",VLOOKUP(D2018,'Resources Final'!A:D,4,FALSE))</f>
        <v>Y</v>
      </c>
      <c r="M2018" s="3" t="str">
        <f>IF(VLOOKUP(D2018,'Resources Final'!A:E,5,FALSE)=0,"",VLOOKUP(D2018,'Resources Final'!A:E,5,FALSE))</f>
        <v/>
      </c>
      <c r="N2018" s="7" t="str">
        <f>IF(VLOOKUP(D2018,'Resources Final'!A:F,6,FALSE)=0,"",VLOOKUP(D2018,'Resources Final'!A:F,6,FALSE))</f>
        <v/>
      </c>
      <c r="O2018" s="3" t="str">
        <f>IF(VLOOKUP(D2018,'Resources Final'!A:G,7,FALSE)=0,"",VLOOKUP(D2018,'Resources Final'!A:G,7,FALSE))</f>
        <v/>
      </c>
    </row>
    <row r="2019" spans="1:15" x14ac:dyDescent="0.2">
      <c r="A2019" s="11">
        <v>990</v>
      </c>
      <c r="B2019" s="11" t="str">
        <f t="shared" si="42"/>
        <v>Charles G. Koch Charitable Foundation_America's Future Foundation (AFF)20155000</v>
      </c>
      <c r="C2019" s="11" t="s">
        <v>19</v>
      </c>
      <c r="D2019" s="11" t="s">
        <v>177</v>
      </c>
      <c r="E2019" s="11" t="s">
        <v>177</v>
      </c>
      <c r="F2019" s="4">
        <v>5000</v>
      </c>
      <c r="G2019" s="3">
        <v>2015</v>
      </c>
      <c r="H2019" s="3" t="s">
        <v>21</v>
      </c>
      <c r="I2019" s="12"/>
      <c r="J2019" s="3">
        <v>11</v>
      </c>
      <c r="K2019" s="3" t="str">
        <f>IF(VLOOKUP(D2019,'Resources Final'!A:C,3,FALSE)=0,"",VLOOKUP(D2019,'Resources Final'!A:C,3,FALSE))</f>
        <v/>
      </c>
      <c r="L2019" s="3" t="str">
        <f>IF(VLOOKUP(D2019,'Resources Final'!A:D,4,FALSE)=0,"",VLOOKUP(D2019,'Resources Final'!A:D,4,FALSE))</f>
        <v/>
      </c>
      <c r="M2019" s="3" t="str">
        <f>IF(VLOOKUP(D2019,'Resources Final'!A:E,5,FALSE)=0,"",VLOOKUP(D2019,'Resources Final'!A:E,5,FALSE))</f>
        <v/>
      </c>
      <c r="N2019" s="7" t="str">
        <f>IF(VLOOKUP(D2019,'Resources Final'!A:F,6,FALSE)=0,"",VLOOKUP(D2019,'Resources Final'!A:F,6,FALSE))</f>
        <v>http://www.sourcewatch.org/index.php/America's_Future_Foundation</v>
      </c>
      <c r="O2019" s="3" t="str">
        <f>IF(VLOOKUP(D2019,'Resources Final'!A:G,7,FALSE)=0,"",VLOOKUP(D2019,'Resources Final'!A:G,7,FALSE))</f>
        <v>Sourcewatch</v>
      </c>
    </row>
    <row r="2020" spans="1:15" x14ac:dyDescent="0.2">
      <c r="A2020" s="11">
        <v>990</v>
      </c>
      <c r="B2020" s="11" t="str">
        <f t="shared" si="42"/>
        <v>Charles G. Koch Charitable Foundation_Andrew College20153300</v>
      </c>
      <c r="C2020" s="11" t="s">
        <v>19</v>
      </c>
      <c r="D2020" s="11" t="s">
        <v>230</v>
      </c>
      <c r="E2020" s="11" t="s">
        <v>230</v>
      </c>
      <c r="F2020" s="4">
        <v>3300</v>
      </c>
      <c r="G2020" s="3">
        <v>2015</v>
      </c>
      <c r="H2020" s="3" t="s">
        <v>21</v>
      </c>
      <c r="I2020" s="12"/>
      <c r="J2020" s="3">
        <v>12</v>
      </c>
      <c r="K2020" s="3" t="str">
        <f>IF(VLOOKUP(D2020,'Resources Final'!A:C,3,FALSE)=0,"",VLOOKUP(D2020,'Resources Final'!A:C,3,FALSE))</f>
        <v/>
      </c>
      <c r="L2020" s="3" t="str">
        <f>IF(VLOOKUP(D2020,'Resources Final'!A:D,4,FALSE)=0,"",VLOOKUP(D2020,'Resources Final'!A:D,4,FALSE))</f>
        <v>Y</v>
      </c>
      <c r="M2020" s="3" t="str">
        <f>IF(VLOOKUP(D2020,'Resources Final'!A:E,5,FALSE)=0,"",VLOOKUP(D2020,'Resources Final'!A:E,5,FALSE))</f>
        <v/>
      </c>
      <c r="N2020" s="7" t="str">
        <f>IF(VLOOKUP(D2020,'Resources Final'!A:F,6,FALSE)=0,"",VLOOKUP(D2020,'Resources Final'!A:F,6,FALSE))</f>
        <v/>
      </c>
      <c r="O2020" s="3" t="str">
        <f>IF(VLOOKUP(D2020,'Resources Final'!A:G,7,FALSE)=0,"",VLOOKUP(D2020,'Resources Final'!A:G,7,FALSE))</f>
        <v/>
      </c>
    </row>
    <row r="2021" spans="1:15" x14ac:dyDescent="0.2">
      <c r="A2021" s="11">
        <v>990</v>
      </c>
      <c r="B2021" s="11" t="str">
        <f t="shared" ref="B2021:B2084" si="43">C2021&amp;"_"&amp;D2021&amp;G2021&amp;F2021</f>
        <v>Charles G. Koch Charitable Foundation_Appalachian State University ASU20152000</v>
      </c>
      <c r="C2021" s="11" t="s">
        <v>19</v>
      </c>
      <c r="D2021" s="11" t="s">
        <v>247</v>
      </c>
      <c r="E2021" s="11" t="s">
        <v>246</v>
      </c>
      <c r="F2021" s="4">
        <v>2000</v>
      </c>
      <c r="G2021" s="3">
        <v>2015</v>
      </c>
      <c r="H2021" s="3" t="s">
        <v>21</v>
      </c>
      <c r="I2021" s="12"/>
      <c r="J2021" s="3">
        <v>13</v>
      </c>
      <c r="K2021" s="3" t="str">
        <f>IF(VLOOKUP(D2021,'Resources Final'!A:C,3,FALSE)=0,"",VLOOKUP(D2021,'Resources Final'!A:C,3,FALSE))</f>
        <v/>
      </c>
      <c r="L2021" s="3" t="str">
        <f>IF(VLOOKUP(D2021,'Resources Final'!A:D,4,FALSE)=0,"",VLOOKUP(D2021,'Resources Final'!A:D,4,FALSE))</f>
        <v>Y</v>
      </c>
      <c r="M2021" s="3" t="str">
        <f>IF(VLOOKUP(D2021,'Resources Final'!A:E,5,FALSE)=0,"",VLOOKUP(D2021,'Resources Final'!A:E,5,FALSE))</f>
        <v/>
      </c>
      <c r="N2021" s="7" t="str">
        <f>IF(VLOOKUP(D2021,'Resources Final'!A:F,6,FALSE)=0,"",VLOOKUP(D2021,'Resources Final'!A:F,6,FALSE))</f>
        <v/>
      </c>
      <c r="O2021" s="3" t="str">
        <f>IF(VLOOKUP(D2021,'Resources Final'!A:G,7,FALSE)=0,"",VLOOKUP(D2021,'Resources Final'!A:G,7,FALSE))</f>
        <v/>
      </c>
    </row>
    <row r="2022" spans="1:15" x14ac:dyDescent="0.2">
      <c r="A2022" s="11">
        <v>990</v>
      </c>
      <c r="B2022" s="11" t="str">
        <f t="shared" si="43"/>
        <v>Charles G. Koch Charitable Foundation_Arizona State University Foundation2015917227</v>
      </c>
      <c r="C2022" s="11" t="s">
        <v>19</v>
      </c>
      <c r="D2022" s="11" t="s">
        <v>258</v>
      </c>
      <c r="E2022" s="11" t="s">
        <v>259</v>
      </c>
      <c r="F2022" s="4">
        <v>917227</v>
      </c>
      <c r="G2022" s="3">
        <v>2015</v>
      </c>
      <c r="H2022" s="3" t="s">
        <v>21</v>
      </c>
      <c r="I2022" s="12"/>
      <c r="J2022" s="3">
        <v>14</v>
      </c>
      <c r="K2022" s="3" t="str">
        <f>IF(VLOOKUP(D2022,'Resources Final'!A:C,3,FALSE)=0,"",VLOOKUP(D2022,'Resources Final'!A:C,3,FALSE))</f>
        <v/>
      </c>
      <c r="L2022" s="3" t="str">
        <f>IF(VLOOKUP(D2022,'Resources Final'!A:D,4,FALSE)=0,"",VLOOKUP(D2022,'Resources Final'!A:D,4,FALSE))</f>
        <v>Y</v>
      </c>
      <c r="M2022" s="3" t="str">
        <f>IF(VLOOKUP(D2022,'Resources Final'!A:E,5,FALSE)=0,"",VLOOKUP(D2022,'Resources Final'!A:E,5,FALSE))</f>
        <v/>
      </c>
      <c r="N2022" s="7" t="str">
        <f>IF(VLOOKUP(D2022,'Resources Final'!A:F,6,FALSE)=0,"",VLOOKUP(D2022,'Resources Final'!A:F,6,FALSE))</f>
        <v/>
      </c>
      <c r="O2022" s="3" t="str">
        <f>IF(VLOOKUP(D2022,'Resources Final'!A:G,7,FALSE)=0,"",VLOOKUP(D2022,'Resources Final'!A:G,7,FALSE))</f>
        <v/>
      </c>
    </row>
    <row r="2023" spans="1:15" x14ac:dyDescent="0.2">
      <c r="A2023" s="11">
        <v>990</v>
      </c>
      <c r="B2023" s="11" t="str">
        <f t="shared" si="43"/>
        <v>Charles G. Koch Charitable Foundation_Association of Private Enterprise Education201550000</v>
      </c>
      <c r="C2023" s="11" t="s">
        <v>19</v>
      </c>
      <c r="D2023" s="11" t="s">
        <v>279</v>
      </c>
      <c r="E2023" s="11" t="s">
        <v>279</v>
      </c>
      <c r="F2023" s="4">
        <v>50000</v>
      </c>
      <c r="G2023" s="3">
        <v>2015</v>
      </c>
      <c r="H2023" s="3" t="s">
        <v>21</v>
      </c>
      <c r="I2023" s="12"/>
      <c r="J2023" s="3">
        <v>15</v>
      </c>
      <c r="K2023" s="3" t="str">
        <f>IF(VLOOKUP(D2023,'Resources Final'!A:C,3,FALSE)=0,"",VLOOKUP(D2023,'Resources Final'!A:C,3,FALSE))</f>
        <v/>
      </c>
      <c r="L2023" s="3" t="str">
        <f>IF(VLOOKUP(D2023,'Resources Final'!A:D,4,FALSE)=0,"",VLOOKUP(D2023,'Resources Final'!A:D,4,FALSE))</f>
        <v/>
      </c>
      <c r="M2023" s="3" t="str">
        <f>IF(VLOOKUP(D2023,'Resources Final'!A:E,5,FALSE)=0,"",VLOOKUP(D2023,'Resources Final'!A:E,5,FALSE))</f>
        <v/>
      </c>
      <c r="N2023" s="7" t="str">
        <f>IF(VLOOKUP(D2023,'Resources Final'!A:F,6,FALSE)=0,"",VLOOKUP(D2023,'Resources Final'!A:F,6,FALSE))</f>
        <v/>
      </c>
      <c r="O2023" s="3" t="str">
        <f>IF(VLOOKUP(D2023,'Resources Final'!A:G,7,FALSE)=0,"",VLOOKUP(D2023,'Resources Final'!A:G,7,FALSE))</f>
        <v/>
      </c>
    </row>
    <row r="2024" spans="1:15" x14ac:dyDescent="0.2">
      <c r="A2024" s="11">
        <v>990</v>
      </c>
      <c r="B2024" s="11" t="str">
        <f t="shared" si="43"/>
        <v>Charles G. Koch Charitable Foundation_ASU Foundation for a New American University201525000</v>
      </c>
      <c r="C2024" s="11" t="s">
        <v>19</v>
      </c>
      <c r="D2024" s="11" t="s">
        <v>281</v>
      </c>
      <c r="E2024" s="11" t="s">
        <v>259</v>
      </c>
      <c r="F2024" s="4">
        <v>25000</v>
      </c>
      <c r="G2024" s="3">
        <v>2015</v>
      </c>
      <c r="H2024" s="3" t="s">
        <v>21</v>
      </c>
      <c r="I2024" s="12"/>
      <c r="J2024" s="3">
        <v>16</v>
      </c>
      <c r="K2024" s="3" t="str">
        <f>IF(VLOOKUP(D2024,'Resources Final'!A:C,3,FALSE)=0,"",VLOOKUP(D2024,'Resources Final'!A:C,3,FALSE))</f>
        <v/>
      </c>
      <c r="L2024" s="3" t="str">
        <f>IF(VLOOKUP(D2024,'Resources Final'!A:D,4,FALSE)=0,"",VLOOKUP(D2024,'Resources Final'!A:D,4,FALSE))</f>
        <v>Y</v>
      </c>
      <c r="M2024" s="3" t="str">
        <f>IF(VLOOKUP(D2024,'Resources Final'!A:E,5,FALSE)=0,"",VLOOKUP(D2024,'Resources Final'!A:E,5,FALSE))</f>
        <v/>
      </c>
      <c r="N2024" s="7" t="str">
        <f>IF(VLOOKUP(D2024,'Resources Final'!A:F,6,FALSE)=0,"",VLOOKUP(D2024,'Resources Final'!A:F,6,FALSE))</f>
        <v/>
      </c>
      <c r="O2024" s="3" t="str">
        <f>IF(VLOOKUP(D2024,'Resources Final'!A:G,7,FALSE)=0,"",VLOOKUP(D2024,'Resources Final'!A:G,7,FALSE))</f>
        <v/>
      </c>
    </row>
    <row r="2025" spans="1:15" x14ac:dyDescent="0.2">
      <c r="A2025" s="11">
        <v>990</v>
      </c>
      <c r="B2025" s="11" t="str">
        <f t="shared" si="43"/>
        <v>Charles G. Koch Charitable Foundation_Atlas Economic Research Foundation201530000</v>
      </c>
      <c r="C2025" s="11" t="s">
        <v>19</v>
      </c>
      <c r="D2025" s="11" t="s">
        <v>286</v>
      </c>
      <c r="E2025" s="11" t="s">
        <v>286</v>
      </c>
      <c r="F2025" s="4">
        <v>30000</v>
      </c>
      <c r="G2025" s="3">
        <v>2015</v>
      </c>
      <c r="H2025" s="3" t="s">
        <v>21</v>
      </c>
      <c r="I2025" s="12"/>
      <c r="J2025" s="3">
        <v>17</v>
      </c>
      <c r="K2025" s="3" t="str">
        <f>IF(VLOOKUP(D2025,'Resources Final'!A:C,3,FALSE)=0,"",VLOOKUP(D2025,'Resources Final'!A:C,3,FALSE))</f>
        <v/>
      </c>
      <c r="L2025" s="3" t="str">
        <f>IF(VLOOKUP(D2025,'Resources Final'!A:D,4,FALSE)=0,"",VLOOKUP(D2025,'Resources Final'!A:D,4,FALSE))</f>
        <v/>
      </c>
      <c r="M2025" s="3" t="str">
        <f>IF(VLOOKUP(D2025,'Resources Final'!A:E,5,FALSE)=0,"",VLOOKUP(D2025,'Resources Final'!A:E,5,FALSE))</f>
        <v/>
      </c>
      <c r="N2025" s="7" t="str">
        <f>IF(VLOOKUP(D2025,'Resources Final'!A:F,6,FALSE)=0,"",VLOOKUP(D2025,'Resources Final'!A:F,6,FALSE))</f>
        <v>https://www.desmogblog.com/atlas-economic-research-foundation</v>
      </c>
      <c r="O2025" s="3" t="str">
        <f>IF(VLOOKUP(D2025,'Resources Final'!A:G,7,FALSE)=0,"",VLOOKUP(D2025,'Resources Final'!A:G,7,FALSE))</f>
        <v>Desmog</v>
      </c>
    </row>
    <row r="2026" spans="1:15" x14ac:dyDescent="0.2">
      <c r="A2026" s="11">
        <v>990</v>
      </c>
      <c r="B2026" s="11" t="str">
        <f t="shared" si="43"/>
        <v>Charles G. Koch Charitable Foundation_Austin Institute for the Study of Family and Culture201540000</v>
      </c>
      <c r="C2026" s="11" t="s">
        <v>19</v>
      </c>
      <c r="D2026" s="11" t="s">
        <v>294</v>
      </c>
      <c r="E2026" s="11" t="s">
        <v>294</v>
      </c>
      <c r="F2026" s="4">
        <v>40000</v>
      </c>
      <c r="G2026" s="3">
        <v>2015</v>
      </c>
      <c r="H2026" s="3" t="s">
        <v>21</v>
      </c>
      <c r="I2026" s="12"/>
      <c r="J2026" s="3">
        <v>18</v>
      </c>
      <c r="K2026" s="3" t="str">
        <f>IF(VLOOKUP(D2026,'Resources Final'!A:C,3,FALSE)=0,"",VLOOKUP(D2026,'Resources Final'!A:C,3,FALSE))</f>
        <v/>
      </c>
      <c r="L2026" s="3" t="str">
        <f>IF(VLOOKUP(D2026,'Resources Final'!A:D,4,FALSE)=0,"",VLOOKUP(D2026,'Resources Final'!A:D,4,FALSE))</f>
        <v/>
      </c>
      <c r="M2026" s="3" t="str">
        <f>IF(VLOOKUP(D2026,'Resources Final'!A:E,5,FALSE)=0,"",VLOOKUP(D2026,'Resources Final'!A:E,5,FALSE))</f>
        <v/>
      </c>
      <c r="N2026" s="7" t="str">
        <f>IF(VLOOKUP(D2026,'Resources Final'!A:F,6,FALSE)=0,"",VLOOKUP(D2026,'Resources Final'!A:F,6,FALSE))</f>
        <v/>
      </c>
      <c r="O2026" s="3" t="str">
        <f>IF(VLOOKUP(D2026,'Resources Final'!A:G,7,FALSE)=0,"",VLOOKUP(D2026,'Resources Final'!A:G,7,FALSE))</f>
        <v/>
      </c>
    </row>
    <row r="2027" spans="1:15" x14ac:dyDescent="0.2">
      <c r="A2027" s="11">
        <v>990</v>
      </c>
      <c r="B2027" s="11" t="str">
        <f t="shared" si="43"/>
        <v>Charles G. Koch Charitable Foundation_Azusa Pacific University201518000</v>
      </c>
      <c r="C2027" s="11" t="s">
        <v>19</v>
      </c>
      <c r="D2027" s="11" t="s">
        <v>301</v>
      </c>
      <c r="E2027" s="11" t="s">
        <v>301</v>
      </c>
      <c r="F2027" s="4">
        <v>18000</v>
      </c>
      <c r="G2027" s="3">
        <v>2015</v>
      </c>
      <c r="H2027" s="3" t="s">
        <v>21</v>
      </c>
      <c r="I2027" s="12"/>
      <c r="J2027" s="3">
        <v>19</v>
      </c>
      <c r="K2027" s="3" t="str">
        <f>IF(VLOOKUP(D2027,'Resources Final'!A:C,3,FALSE)=0,"",VLOOKUP(D2027,'Resources Final'!A:C,3,FALSE))</f>
        <v/>
      </c>
      <c r="L2027" s="3" t="str">
        <f>IF(VLOOKUP(D2027,'Resources Final'!A:D,4,FALSE)=0,"",VLOOKUP(D2027,'Resources Final'!A:D,4,FALSE))</f>
        <v>Y</v>
      </c>
      <c r="M2027" s="3" t="str">
        <f>IF(VLOOKUP(D2027,'Resources Final'!A:E,5,FALSE)=0,"",VLOOKUP(D2027,'Resources Final'!A:E,5,FALSE))</f>
        <v/>
      </c>
      <c r="N2027" s="7" t="str">
        <f>IF(VLOOKUP(D2027,'Resources Final'!A:F,6,FALSE)=0,"",VLOOKUP(D2027,'Resources Final'!A:F,6,FALSE))</f>
        <v/>
      </c>
      <c r="O2027" s="3" t="str">
        <f>IF(VLOOKUP(D2027,'Resources Final'!A:G,7,FALSE)=0,"",VLOOKUP(D2027,'Resources Final'!A:G,7,FALSE))</f>
        <v/>
      </c>
    </row>
    <row r="2028" spans="1:15" x14ac:dyDescent="0.2">
      <c r="A2028" s="11">
        <v>990</v>
      </c>
      <c r="B2028" s="11" t="str">
        <f t="shared" si="43"/>
        <v>Charles G. Koch Charitable Foundation_Baldwin-Wallace University20154500</v>
      </c>
      <c r="C2028" s="11" t="s">
        <v>19</v>
      </c>
      <c r="D2028" s="11" t="s">
        <v>340</v>
      </c>
      <c r="E2028" s="11" t="s">
        <v>340</v>
      </c>
      <c r="F2028" s="4">
        <v>4500</v>
      </c>
      <c r="G2028" s="3">
        <v>2015</v>
      </c>
      <c r="H2028" s="3" t="s">
        <v>21</v>
      </c>
      <c r="I2028" s="12"/>
      <c r="J2028" s="3">
        <v>20</v>
      </c>
      <c r="K2028" s="3" t="str">
        <f>IF(VLOOKUP(D2028,'Resources Final'!A:C,3,FALSE)=0,"",VLOOKUP(D2028,'Resources Final'!A:C,3,FALSE))</f>
        <v/>
      </c>
      <c r="L2028" s="3" t="str">
        <f>IF(VLOOKUP(D2028,'Resources Final'!A:D,4,FALSE)=0,"",VLOOKUP(D2028,'Resources Final'!A:D,4,FALSE))</f>
        <v>Y</v>
      </c>
      <c r="M2028" s="3" t="str">
        <f>IF(VLOOKUP(D2028,'Resources Final'!A:E,5,FALSE)=0,"",VLOOKUP(D2028,'Resources Final'!A:E,5,FALSE))</f>
        <v/>
      </c>
      <c r="N2028" s="7" t="str">
        <f>IF(VLOOKUP(D2028,'Resources Final'!A:F,6,FALSE)=0,"",VLOOKUP(D2028,'Resources Final'!A:F,6,FALSE))</f>
        <v/>
      </c>
      <c r="O2028" s="3" t="str">
        <f>IF(VLOOKUP(D2028,'Resources Final'!A:G,7,FALSE)=0,"",VLOOKUP(D2028,'Resources Final'!A:G,7,FALSE))</f>
        <v/>
      </c>
    </row>
    <row r="2029" spans="1:15" x14ac:dyDescent="0.2">
      <c r="A2029" s="11">
        <v>990</v>
      </c>
      <c r="B2029" s="11" t="str">
        <f t="shared" si="43"/>
        <v>Charles G. Koch Charitable Foundation_Ball State University201520000</v>
      </c>
      <c r="C2029" s="11" t="s">
        <v>19</v>
      </c>
      <c r="D2029" s="11" t="s">
        <v>342</v>
      </c>
      <c r="E2029" s="11" t="s">
        <v>342</v>
      </c>
      <c r="F2029" s="4">
        <v>20000</v>
      </c>
      <c r="G2029" s="3">
        <v>2015</v>
      </c>
      <c r="H2029" s="3" t="s">
        <v>21</v>
      </c>
      <c r="I2029" s="12"/>
      <c r="J2029" s="3">
        <v>21</v>
      </c>
      <c r="K2029" s="3" t="str">
        <f>IF(VLOOKUP(D2029,'Resources Final'!A:C,3,FALSE)=0,"",VLOOKUP(D2029,'Resources Final'!A:C,3,FALSE))</f>
        <v/>
      </c>
      <c r="L2029" s="3" t="str">
        <f>IF(VLOOKUP(D2029,'Resources Final'!A:D,4,FALSE)=0,"",VLOOKUP(D2029,'Resources Final'!A:D,4,FALSE))</f>
        <v>Y</v>
      </c>
      <c r="M2029" s="3" t="str">
        <f>IF(VLOOKUP(D2029,'Resources Final'!A:E,5,FALSE)=0,"",VLOOKUP(D2029,'Resources Final'!A:E,5,FALSE))</f>
        <v/>
      </c>
      <c r="N2029" s="7" t="str">
        <f>IF(VLOOKUP(D2029,'Resources Final'!A:F,6,FALSE)=0,"",VLOOKUP(D2029,'Resources Final'!A:F,6,FALSE))</f>
        <v/>
      </c>
      <c r="O2029" s="3" t="str">
        <f>IF(VLOOKUP(D2029,'Resources Final'!A:G,7,FALSE)=0,"",VLOOKUP(D2029,'Resources Final'!A:G,7,FALSE))</f>
        <v/>
      </c>
    </row>
    <row r="2030" spans="1:15" x14ac:dyDescent="0.2">
      <c r="A2030" s="11">
        <v>990</v>
      </c>
      <c r="B2030" s="11" t="str">
        <f t="shared" si="43"/>
        <v>Charles G. Koch Charitable Foundation_Barton College20157000</v>
      </c>
      <c r="C2030" s="11" t="s">
        <v>19</v>
      </c>
      <c r="D2030" s="11" t="s">
        <v>357</v>
      </c>
      <c r="E2030" s="11" t="s">
        <v>357</v>
      </c>
      <c r="F2030" s="4">
        <v>7000</v>
      </c>
      <c r="G2030" s="3">
        <v>2015</v>
      </c>
      <c r="H2030" s="3" t="s">
        <v>21</v>
      </c>
      <c r="I2030" s="12"/>
      <c r="J2030" s="3">
        <v>22</v>
      </c>
      <c r="K2030" s="3" t="str">
        <f>IF(VLOOKUP(D2030,'Resources Final'!A:C,3,FALSE)=0,"",VLOOKUP(D2030,'Resources Final'!A:C,3,FALSE))</f>
        <v/>
      </c>
      <c r="L2030" s="3" t="str">
        <f>IF(VLOOKUP(D2030,'Resources Final'!A:D,4,FALSE)=0,"",VLOOKUP(D2030,'Resources Final'!A:D,4,FALSE))</f>
        <v>Y</v>
      </c>
      <c r="M2030" s="3" t="str">
        <f>IF(VLOOKUP(D2030,'Resources Final'!A:E,5,FALSE)=0,"",VLOOKUP(D2030,'Resources Final'!A:E,5,FALSE))</f>
        <v/>
      </c>
      <c r="N2030" s="7" t="str">
        <f>IF(VLOOKUP(D2030,'Resources Final'!A:F,6,FALSE)=0,"",VLOOKUP(D2030,'Resources Final'!A:F,6,FALSE))</f>
        <v/>
      </c>
      <c r="O2030" s="3" t="str">
        <f>IF(VLOOKUP(D2030,'Resources Final'!A:G,7,FALSE)=0,"",VLOOKUP(D2030,'Resources Final'!A:G,7,FALSE))</f>
        <v/>
      </c>
    </row>
    <row r="2031" spans="1:15" x14ac:dyDescent="0.2">
      <c r="A2031" s="11">
        <v>990</v>
      </c>
      <c r="B2031" s="11" t="str">
        <f t="shared" si="43"/>
        <v>Charles G. Koch Charitable Foundation_Bastiat Society201520000</v>
      </c>
      <c r="C2031" s="11" t="s">
        <v>19</v>
      </c>
      <c r="D2031" s="11" t="s">
        <v>361</v>
      </c>
      <c r="E2031" s="11" t="s">
        <v>361</v>
      </c>
      <c r="F2031" s="4">
        <v>20000</v>
      </c>
      <c r="G2031" s="3">
        <v>2015</v>
      </c>
      <c r="H2031" s="3" t="s">
        <v>21</v>
      </c>
      <c r="I2031" s="12"/>
      <c r="J2031" s="3">
        <v>23</v>
      </c>
      <c r="K2031" s="3" t="str">
        <f>IF(VLOOKUP(D2031,'Resources Final'!A:C,3,FALSE)=0,"",VLOOKUP(D2031,'Resources Final'!A:C,3,FALSE))</f>
        <v/>
      </c>
      <c r="L2031" s="3" t="str">
        <f>IF(VLOOKUP(D2031,'Resources Final'!A:D,4,FALSE)=0,"",VLOOKUP(D2031,'Resources Final'!A:D,4,FALSE))</f>
        <v/>
      </c>
      <c r="M2031" s="3" t="str">
        <f>IF(VLOOKUP(D2031,'Resources Final'!A:E,5,FALSE)=0,"",VLOOKUP(D2031,'Resources Final'!A:E,5,FALSE))</f>
        <v/>
      </c>
      <c r="N2031" s="7" t="str">
        <f>IF(VLOOKUP(D2031,'Resources Final'!A:F,6,FALSE)=0,"",VLOOKUP(D2031,'Resources Final'!A:F,6,FALSE))</f>
        <v/>
      </c>
      <c r="O2031" s="3" t="str">
        <f>IF(VLOOKUP(D2031,'Resources Final'!A:G,7,FALSE)=0,"",VLOOKUP(D2031,'Resources Final'!A:G,7,FALSE))</f>
        <v/>
      </c>
    </row>
    <row r="2032" spans="1:15" x14ac:dyDescent="0.2">
      <c r="A2032" s="11">
        <v>990</v>
      </c>
      <c r="B2032" s="11" t="str">
        <f t="shared" si="43"/>
        <v>Charles G. Koch Charitable Foundation_Baylor University2015253500</v>
      </c>
      <c r="C2032" s="11" t="s">
        <v>19</v>
      </c>
      <c r="D2032" s="11" t="s">
        <v>366</v>
      </c>
      <c r="E2032" s="11" t="s">
        <v>366</v>
      </c>
      <c r="F2032" s="4">
        <v>253500</v>
      </c>
      <c r="G2032" s="3">
        <v>2015</v>
      </c>
      <c r="H2032" s="3" t="s">
        <v>21</v>
      </c>
      <c r="I2032" s="12"/>
      <c r="J2032" s="3">
        <v>24</v>
      </c>
      <c r="K2032" s="3" t="str">
        <f>IF(VLOOKUP(D2032,'Resources Final'!A:C,3,FALSE)=0,"",VLOOKUP(D2032,'Resources Final'!A:C,3,FALSE))</f>
        <v/>
      </c>
      <c r="L2032" s="3" t="str">
        <f>IF(VLOOKUP(D2032,'Resources Final'!A:D,4,FALSE)=0,"",VLOOKUP(D2032,'Resources Final'!A:D,4,FALSE))</f>
        <v>Y</v>
      </c>
      <c r="M2032" s="3" t="str">
        <f>IF(VLOOKUP(D2032,'Resources Final'!A:E,5,FALSE)=0,"",VLOOKUP(D2032,'Resources Final'!A:E,5,FALSE))</f>
        <v/>
      </c>
      <c r="N2032" s="7" t="str">
        <f>IF(VLOOKUP(D2032,'Resources Final'!A:F,6,FALSE)=0,"",VLOOKUP(D2032,'Resources Final'!A:F,6,FALSE))</f>
        <v/>
      </c>
      <c r="O2032" s="3" t="str">
        <f>IF(VLOOKUP(D2032,'Resources Final'!A:G,7,FALSE)=0,"",VLOOKUP(D2032,'Resources Final'!A:G,7,FALSE))</f>
        <v/>
      </c>
    </row>
    <row r="2033" spans="1:15" x14ac:dyDescent="0.2">
      <c r="A2033" s="11">
        <v>990</v>
      </c>
      <c r="B2033" s="11" t="str">
        <f t="shared" si="43"/>
        <v>Charles G. Koch Charitable Foundation_Beloit College20157000</v>
      </c>
      <c r="C2033" s="11" t="s">
        <v>19</v>
      </c>
      <c r="D2033" s="11" t="s">
        <v>392</v>
      </c>
      <c r="E2033" s="11" t="s">
        <v>392</v>
      </c>
      <c r="F2033" s="4">
        <v>7000</v>
      </c>
      <c r="G2033" s="3">
        <v>2015</v>
      </c>
      <c r="H2033" s="3" t="s">
        <v>21</v>
      </c>
      <c r="I2033" s="12"/>
      <c r="J2033" s="3">
        <v>25</v>
      </c>
      <c r="K2033" s="3" t="str">
        <f>IF(VLOOKUP(D2033,'Resources Final'!A:C,3,FALSE)=0,"",VLOOKUP(D2033,'Resources Final'!A:C,3,FALSE))</f>
        <v/>
      </c>
      <c r="L2033" s="3" t="str">
        <f>IF(VLOOKUP(D2033,'Resources Final'!A:D,4,FALSE)=0,"",VLOOKUP(D2033,'Resources Final'!A:D,4,FALSE))</f>
        <v>Y</v>
      </c>
      <c r="M2033" s="3" t="str">
        <f>IF(VLOOKUP(D2033,'Resources Final'!A:E,5,FALSE)=0,"",VLOOKUP(D2033,'Resources Final'!A:E,5,FALSE))</f>
        <v/>
      </c>
      <c r="N2033" s="7" t="str">
        <f>IF(VLOOKUP(D2033,'Resources Final'!A:F,6,FALSE)=0,"",VLOOKUP(D2033,'Resources Final'!A:F,6,FALSE))</f>
        <v/>
      </c>
      <c r="O2033" s="3" t="str">
        <f>IF(VLOOKUP(D2033,'Resources Final'!A:G,7,FALSE)=0,"",VLOOKUP(D2033,'Resources Final'!A:G,7,FALSE))</f>
        <v/>
      </c>
    </row>
    <row r="2034" spans="1:15" x14ac:dyDescent="0.2">
      <c r="A2034" s="11">
        <v>990</v>
      </c>
      <c r="B2034" s="11" t="str">
        <f t="shared" si="43"/>
        <v>Charles G. Koch Charitable Foundation_Berry College20158600</v>
      </c>
      <c r="C2034" s="11" t="s">
        <v>19</v>
      </c>
      <c r="D2034" s="11" t="s">
        <v>413</v>
      </c>
      <c r="E2034" s="11" t="s">
        <v>413</v>
      </c>
      <c r="F2034" s="4">
        <v>8600</v>
      </c>
      <c r="G2034" s="3">
        <v>2015</v>
      </c>
      <c r="H2034" s="3" t="s">
        <v>21</v>
      </c>
      <c r="I2034" s="12"/>
      <c r="J2034" s="3">
        <v>26</v>
      </c>
      <c r="K2034" s="3" t="str">
        <f>IF(VLOOKUP(D2034,'Resources Final'!A:C,3,FALSE)=0,"",VLOOKUP(D2034,'Resources Final'!A:C,3,FALSE))</f>
        <v/>
      </c>
      <c r="L2034" s="3" t="str">
        <f>IF(VLOOKUP(D2034,'Resources Final'!A:D,4,FALSE)=0,"",VLOOKUP(D2034,'Resources Final'!A:D,4,FALSE))</f>
        <v>Y</v>
      </c>
      <c r="M2034" s="3" t="str">
        <f>IF(VLOOKUP(D2034,'Resources Final'!A:E,5,FALSE)=0,"",VLOOKUP(D2034,'Resources Final'!A:E,5,FALSE))</f>
        <v/>
      </c>
      <c r="N2034" s="7" t="str">
        <f>IF(VLOOKUP(D2034,'Resources Final'!A:F,6,FALSE)=0,"",VLOOKUP(D2034,'Resources Final'!A:F,6,FALSE))</f>
        <v/>
      </c>
      <c r="O2034" s="3" t="str">
        <f>IF(VLOOKUP(D2034,'Resources Final'!A:G,7,FALSE)=0,"",VLOOKUP(D2034,'Resources Final'!A:G,7,FALSE))</f>
        <v/>
      </c>
    </row>
    <row r="2035" spans="1:15" x14ac:dyDescent="0.2">
      <c r="A2035" s="11">
        <v>990</v>
      </c>
      <c r="B2035" s="11" t="str">
        <f t="shared" si="43"/>
        <v>Charles G. Koch Charitable Foundation_Bethel College20158500</v>
      </c>
      <c r="C2035" s="11" t="s">
        <v>19</v>
      </c>
      <c r="D2035" s="11" t="s">
        <v>418</v>
      </c>
      <c r="E2035" s="11" t="s">
        <v>418</v>
      </c>
      <c r="F2035" s="4">
        <v>8500</v>
      </c>
      <c r="G2035" s="3">
        <v>2015</v>
      </c>
      <c r="H2035" s="3" t="s">
        <v>21</v>
      </c>
      <c r="I2035" s="12"/>
      <c r="J2035" s="3">
        <v>27</v>
      </c>
      <c r="K2035" s="3" t="str">
        <f>IF(VLOOKUP(D2035,'Resources Final'!A:C,3,FALSE)=0,"",VLOOKUP(D2035,'Resources Final'!A:C,3,FALSE))</f>
        <v/>
      </c>
      <c r="L2035" s="3" t="str">
        <f>IF(VLOOKUP(D2035,'Resources Final'!A:D,4,FALSE)=0,"",VLOOKUP(D2035,'Resources Final'!A:D,4,FALSE))</f>
        <v>Y</v>
      </c>
      <c r="M2035" s="3" t="str">
        <f>IF(VLOOKUP(D2035,'Resources Final'!A:E,5,FALSE)=0,"",VLOOKUP(D2035,'Resources Final'!A:E,5,FALSE))</f>
        <v/>
      </c>
      <c r="N2035" s="7" t="str">
        <f>IF(VLOOKUP(D2035,'Resources Final'!A:F,6,FALSE)=0,"",VLOOKUP(D2035,'Resources Final'!A:F,6,FALSE))</f>
        <v/>
      </c>
      <c r="O2035" s="3" t="str">
        <f>IF(VLOOKUP(D2035,'Resources Final'!A:G,7,FALSE)=0,"",VLOOKUP(D2035,'Resources Final'!A:G,7,FALSE))</f>
        <v/>
      </c>
    </row>
    <row r="2036" spans="1:15" x14ac:dyDescent="0.2">
      <c r="A2036" s="11">
        <v>990</v>
      </c>
      <c r="B2036" s="11" t="str">
        <f t="shared" si="43"/>
        <v>Charles G. Koch Charitable Foundation_Bill of Rights Institute2015805000</v>
      </c>
      <c r="C2036" s="11" t="s">
        <v>19</v>
      </c>
      <c r="D2036" s="11" t="s">
        <v>428</v>
      </c>
      <c r="E2036" s="11" t="s">
        <v>428</v>
      </c>
      <c r="F2036" s="4">
        <v>805000</v>
      </c>
      <c r="G2036" s="3">
        <v>2015</v>
      </c>
      <c r="H2036" s="3" t="s">
        <v>21</v>
      </c>
      <c r="I2036" s="12"/>
      <c r="J2036" s="3">
        <v>28</v>
      </c>
      <c r="K2036" s="3" t="str">
        <f>IF(VLOOKUP(D2036,'Resources Final'!A:C,3,FALSE)=0,"",VLOOKUP(D2036,'Resources Final'!A:C,3,FALSE))</f>
        <v/>
      </c>
      <c r="L2036" s="3" t="str">
        <f>IF(VLOOKUP(D2036,'Resources Final'!A:D,4,FALSE)=0,"",VLOOKUP(D2036,'Resources Final'!A:D,4,FALSE))</f>
        <v/>
      </c>
      <c r="M2036" s="3" t="str">
        <f>IF(VLOOKUP(D2036,'Resources Final'!A:E,5,FALSE)=0,"",VLOOKUP(D2036,'Resources Final'!A:E,5,FALSE))</f>
        <v/>
      </c>
      <c r="N2036" s="7" t="str">
        <f>IF(VLOOKUP(D2036,'Resources Final'!A:F,6,FALSE)=0,"",VLOOKUP(D2036,'Resources Final'!A:F,6,FALSE))</f>
        <v>https://www.sourcewatch.org/index.php/Bill_of_Rights_Institute</v>
      </c>
      <c r="O2036" s="3" t="str">
        <f>IF(VLOOKUP(D2036,'Resources Final'!A:G,7,FALSE)=0,"",VLOOKUP(D2036,'Resources Final'!A:G,7,FALSE))</f>
        <v>Sourcewatch</v>
      </c>
    </row>
    <row r="2037" spans="1:15" x14ac:dyDescent="0.2">
      <c r="A2037" s="11">
        <v>990</v>
      </c>
      <c r="B2037" s="11" t="str">
        <f t="shared" si="43"/>
        <v>Charles G. Koch Charitable Foundation_Biola University201536760</v>
      </c>
      <c r="C2037" s="11" t="s">
        <v>19</v>
      </c>
      <c r="D2037" s="11" t="s">
        <v>431</v>
      </c>
      <c r="E2037" s="11" t="s">
        <v>431</v>
      </c>
      <c r="F2037" s="4">
        <v>36760</v>
      </c>
      <c r="G2037" s="3">
        <v>2015</v>
      </c>
      <c r="H2037" s="3" t="s">
        <v>21</v>
      </c>
      <c r="I2037" s="12"/>
      <c r="J2037" s="3">
        <v>29</v>
      </c>
      <c r="K2037" s="3" t="str">
        <f>IF(VLOOKUP(D2037,'Resources Final'!A:C,3,FALSE)=0,"",VLOOKUP(D2037,'Resources Final'!A:C,3,FALSE))</f>
        <v/>
      </c>
      <c r="L2037" s="3" t="str">
        <f>IF(VLOOKUP(D2037,'Resources Final'!A:D,4,FALSE)=0,"",VLOOKUP(D2037,'Resources Final'!A:D,4,FALSE))</f>
        <v>Y</v>
      </c>
      <c r="M2037" s="3" t="str">
        <f>IF(VLOOKUP(D2037,'Resources Final'!A:E,5,FALSE)=0,"",VLOOKUP(D2037,'Resources Final'!A:E,5,FALSE))</f>
        <v/>
      </c>
      <c r="N2037" s="7" t="str">
        <f>IF(VLOOKUP(D2037,'Resources Final'!A:F,6,FALSE)=0,"",VLOOKUP(D2037,'Resources Final'!A:F,6,FALSE))</f>
        <v/>
      </c>
      <c r="O2037" s="3" t="str">
        <f>IF(VLOOKUP(D2037,'Resources Final'!A:G,7,FALSE)=0,"",VLOOKUP(D2037,'Resources Final'!A:G,7,FALSE))</f>
        <v/>
      </c>
    </row>
    <row r="2038" spans="1:15" x14ac:dyDescent="0.2">
      <c r="A2038" s="11">
        <v>990</v>
      </c>
      <c r="B2038" s="11" t="str">
        <f t="shared" si="43"/>
        <v>Charles G. Koch Charitable Foundation_Boise State University Foundation20159000</v>
      </c>
      <c r="C2038" s="11" t="s">
        <v>19</v>
      </c>
      <c r="D2038" s="11" t="s">
        <v>461</v>
      </c>
      <c r="E2038" s="11" t="s">
        <v>4307</v>
      </c>
      <c r="F2038" s="4">
        <v>9000</v>
      </c>
      <c r="G2038" s="3">
        <v>2015</v>
      </c>
      <c r="H2038" s="3" t="s">
        <v>21</v>
      </c>
      <c r="I2038" s="12"/>
      <c r="J2038" s="3">
        <v>30</v>
      </c>
      <c r="K2038" s="3" t="str">
        <f>IF(VLOOKUP(D2038,'Resources Final'!A:C,3,FALSE)=0,"",VLOOKUP(D2038,'Resources Final'!A:C,3,FALSE))</f>
        <v/>
      </c>
      <c r="L2038" s="3" t="str">
        <f>IF(VLOOKUP(D2038,'Resources Final'!A:D,4,FALSE)=0,"",VLOOKUP(D2038,'Resources Final'!A:D,4,FALSE))</f>
        <v>Y</v>
      </c>
      <c r="M2038" s="3" t="str">
        <f>IF(VLOOKUP(D2038,'Resources Final'!A:E,5,FALSE)=0,"",VLOOKUP(D2038,'Resources Final'!A:E,5,FALSE))</f>
        <v/>
      </c>
      <c r="N2038" s="7" t="str">
        <f>IF(VLOOKUP(D2038,'Resources Final'!A:F,6,FALSE)=0,"",VLOOKUP(D2038,'Resources Final'!A:F,6,FALSE))</f>
        <v/>
      </c>
      <c r="O2038" s="3" t="str">
        <f>IF(VLOOKUP(D2038,'Resources Final'!A:G,7,FALSE)=0,"",VLOOKUP(D2038,'Resources Final'!A:G,7,FALSE))</f>
        <v/>
      </c>
    </row>
    <row r="2039" spans="1:15" x14ac:dyDescent="0.2">
      <c r="A2039" s="11">
        <v>990</v>
      </c>
      <c r="B2039" s="11" t="str">
        <f t="shared" si="43"/>
        <v>Charles G. Koch Charitable Foundation_Boston College20155000</v>
      </c>
      <c r="C2039" s="11" t="s">
        <v>19</v>
      </c>
      <c r="D2039" s="11" t="s">
        <v>472</v>
      </c>
      <c r="E2039" s="11" t="s">
        <v>472</v>
      </c>
      <c r="F2039" s="4">
        <v>5000</v>
      </c>
      <c r="G2039" s="3">
        <v>2015</v>
      </c>
      <c r="H2039" s="3" t="s">
        <v>21</v>
      </c>
      <c r="I2039" s="12"/>
      <c r="J2039" s="3">
        <v>31</v>
      </c>
      <c r="K2039" s="3" t="str">
        <f>IF(VLOOKUP(D2039,'Resources Final'!A:C,3,FALSE)=0,"",VLOOKUP(D2039,'Resources Final'!A:C,3,FALSE))</f>
        <v/>
      </c>
      <c r="L2039" s="3" t="str">
        <f>IF(VLOOKUP(D2039,'Resources Final'!A:D,4,FALSE)=0,"",VLOOKUP(D2039,'Resources Final'!A:D,4,FALSE))</f>
        <v>Y</v>
      </c>
      <c r="M2039" s="3" t="str">
        <f>IF(VLOOKUP(D2039,'Resources Final'!A:E,5,FALSE)=0,"",VLOOKUP(D2039,'Resources Final'!A:E,5,FALSE))</f>
        <v/>
      </c>
      <c r="N2039" s="7" t="str">
        <f>IF(VLOOKUP(D2039,'Resources Final'!A:F,6,FALSE)=0,"",VLOOKUP(D2039,'Resources Final'!A:F,6,FALSE))</f>
        <v/>
      </c>
      <c r="O2039" s="3" t="str">
        <f>IF(VLOOKUP(D2039,'Resources Final'!A:G,7,FALSE)=0,"",VLOOKUP(D2039,'Resources Final'!A:G,7,FALSE))</f>
        <v/>
      </c>
    </row>
    <row r="2040" spans="1:15" x14ac:dyDescent="0.2">
      <c r="A2040" s="11">
        <v>990</v>
      </c>
      <c r="B2040" s="11" t="str">
        <f t="shared" si="43"/>
        <v>Charles G. Koch Charitable Foundation_Bowling Green State University Foundation201511000</v>
      </c>
      <c r="C2040" s="11" t="s">
        <v>19</v>
      </c>
      <c r="D2040" s="11" t="s">
        <v>481</v>
      </c>
      <c r="E2040" s="11" t="s">
        <v>480</v>
      </c>
      <c r="F2040" s="4">
        <v>11000</v>
      </c>
      <c r="G2040" s="3">
        <v>2015</v>
      </c>
      <c r="H2040" s="3" t="s">
        <v>21</v>
      </c>
      <c r="I2040" s="12"/>
      <c r="J2040" s="3">
        <v>32</v>
      </c>
      <c r="K2040" s="3" t="str">
        <f>IF(VLOOKUP(D2040,'Resources Final'!A:C,3,FALSE)=0,"",VLOOKUP(D2040,'Resources Final'!A:C,3,FALSE))</f>
        <v/>
      </c>
      <c r="L2040" s="3" t="str">
        <f>IF(VLOOKUP(D2040,'Resources Final'!A:D,4,FALSE)=0,"",VLOOKUP(D2040,'Resources Final'!A:D,4,FALSE))</f>
        <v>Y</v>
      </c>
      <c r="M2040" s="3" t="str">
        <f>IF(VLOOKUP(D2040,'Resources Final'!A:E,5,FALSE)=0,"",VLOOKUP(D2040,'Resources Final'!A:E,5,FALSE))</f>
        <v/>
      </c>
      <c r="N2040" s="7" t="str">
        <f>IF(VLOOKUP(D2040,'Resources Final'!A:F,6,FALSE)=0,"",VLOOKUP(D2040,'Resources Final'!A:F,6,FALSE))</f>
        <v/>
      </c>
      <c r="O2040" s="3" t="str">
        <f>IF(VLOOKUP(D2040,'Resources Final'!A:G,7,FALSE)=0,"",VLOOKUP(D2040,'Resources Final'!A:G,7,FALSE))</f>
        <v/>
      </c>
    </row>
    <row r="2041" spans="1:15" x14ac:dyDescent="0.2">
      <c r="A2041" s="11">
        <v>990</v>
      </c>
      <c r="B2041" s="11" t="str">
        <f t="shared" si="43"/>
        <v>Charles G. Koch Charitable Foundation_Brigham Young University20152000</v>
      </c>
      <c r="C2041" s="11" t="s">
        <v>19</v>
      </c>
      <c r="D2041" s="11" t="s">
        <v>497</v>
      </c>
      <c r="E2041" s="11" t="s">
        <v>497</v>
      </c>
      <c r="F2041" s="4">
        <v>2000</v>
      </c>
      <c r="G2041" s="3">
        <v>2015</v>
      </c>
      <c r="H2041" s="3" t="s">
        <v>21</v>
      </c>
      <c r="I2041" s="12"/>
      <c r="J2041" s="3">
        <v>33</v>
      </c>
      <c r="K2041" s="3" t="str">
        <f>IF(VLOOKUP(D2041,'Resources Final'!A:C,3,FALSE)=0,"",VLOOKUP(D2041,'Resources Final'!A:C,3,FALSE))</f>
        <v/>
      </c>
      <c r="L2041" s="3" t="str">
        <f>IF(VLOOKUP(D2041,'Resources Final'!A:D,4,FALSE)=0,"",VLOOKUP(D2041,'Resources Final'!A:D,4,FALSE))</f>
        <v>Y</v>
      </c>
      <c r="M2041" s="3" t="str">
        <f>IF(VLOOKUP(D2041,'Resources Final'!A:E,5,FALSE)=0,"",VLOOKUP(D2041,'Resources Final'!A:E,5,FALSE))</f>
        <v/>
      </c>
      <c r="N2041" s="7" t="str">
        <f>IF(VLOOKUP(D2041,'Resources Final'!A:F,6,FALSE)=0,"",VLOOKUP(D2041,'Resources Final'!A:F,6,FALSE))</f>
        <v/>
      </c>
      <c r="O2041" s="3" t="str">
        <f>IF(VLOOKUP(D2041,'Resources Final'!A:G,7,FALSE)=0,"",VLOOKUP(D2041,'Resources Final'!A:G,7,FALSE))</f>
        <v/>
      </c>
    </row>
    <row r="2042" spans="1:15" x14ac:dyDescent="0.2">
      <c r="A2042" s="11">
        <v>990</v>
      </c>
      <c r="B2042" s="11" t="str">
        <f t="shared" si="43"/>
        <v>Charles G. Koch Charitable Foundation_Brookfield Academy20158000</v>
      </c>
      <c r="C2042" s="11" t="s">
        <v>19</v>
      </c>
      <c r="D2042" s="11" t="s">
        <v>504</v>
      </c>
      <c r="E2042" s="11" t="s">
        <v>504</v>
      </c>
      <c r="F2042" s="4">
        <v>8000</v>
      </c>
      <c r="G2042" s="3">
        <v>2015</v>
      </c>
      <c r="H2042" s="3" t="s">
        <v>21</v>
      </c>
      <c r="I2042" s="12"/>
      <c r="J2042" s="3">
        <v>34</v>
      </c>
      <c r="K2042" s="3" t="str">
        <f>IF(VLOOKUP(D2042,'Resources Final'!A:C,3,FALSE)=0,"",VLOOKUP(D2042,'Resources Final'!A:C,3,FALSE))</f>
        <v/>
      </c>
      <c r="L2042" s="3" t="str">
        <f>IF(VLOOKUP(D2042,'Resources Final'!A:D,4,FALSE)=0,"",VLOOKUP(D2042,'Resources Final'!A:D,4,FALSE))</f>
        <v>Y</v>
      </c>
      <c r="M2042" s="3" t="str">
        <f>IF(VLOOKUP(D2042,'Resources Final'!A:E,5,FALSE)=0,"",VLOOKUP(D2042,'Resources Final'!A:E,5,FALSE))</f>
        <v/>
      </c>
      <c r="N2042" s="7" t="str">
        <f>IF(VLOOKUP(D2042,'Resources Final'!A:F,6,FALSE)=0,"",VLOOKUP(D2042,'Resources Final'!A:F,6,FALSE))</f>
        <v/>
      </c>
      <c r="O2042" s="3" t="str">
        <f>IF(VLOOKUP(D2042,'Resources Final'!A:G,7,FALSE)=0,"",VLOOKUP(D2042,'Resources Final'!A:G,7,FALSE))</f>
        <v/>
      </c>
    </row>
    <row r="2043" spans="1:15" x14ac:dyDescent="0.2">
      <c r="A2043" s="11">
        <v>990</v>
      </c>
      <c r="B2043" s="11" t="str">
        <f t="shared" si="43"/>
        <v>Charles G. Koch Charitable Foundation_Brookings Institution2015280000</v>
      </c>
      <c r="C2043" s="11" t="s">
        <v>19</v>
      </c>
      <c r="D2043" s="11" t="s">
        <v>505</v>
      </c>
      <c r="E2043" s="11" t="s">
        <v>505</v>
      </c>
      <c r="F2043" s="4">
        <v>280000</v>
      </c>
      <c r="G2043" s="3">
        <v>2015</v>
      </c>
      <c r="H2043" s="3" t="s">
        <v>21</v>
      </c>
      <c r="I2043" s="12"/>
      <c r="J2043" s="3">
        <v>35</v>
      </c>
      <c r="K2043" s="3" t="str">
        <f>IF(VLOOKUP(D2043,'Resources Final'!A:C,3,FALSE)=0,"",VLOOKUP(D2043,'Resources Final'!A:C,3,FALSE))</f>
        <v/>
      </c>
      <c r="L2043" s="3" t="str">
        <f>IF(VLOOKUP(D2043,'Resources Final'!A:D,4,FALSE)=0,"",VLOOKUP(D2043,'Resources Final'!A:D,4,FALSE))</f>
        <v/>
      </c>
      <c r="M2043" s="3" t="str">
        <f>IF(VLOOKUP(D2043,'Resources Final'!A:E,5,FALSE)=0,"",VLOOKUP(D2043,'Resources Final'!A:E,5,FALSE))</f>
        <v/>
      </c>
      <c r="N2043" s="7" t="str">
        <f>IF(VLOOKUP(D2043,'Resources Final'!A:F,6,FALSE)=0,"",VLOOKUP(D2043,'Resources Final'!A:F,6,FALSE))</f>
        <v>https://www.sourcewatch.org/index.php/Brookings_Institution</v>
      </c>
      <c r="O2043" s="3" t="str">
        <f>IF(VLOOKUP(D2043,'Resources Final'!A:G,7,FALSE)=0,"",VLOOKUP(D2043,'Resources Final'!A:G,7,FALSE))</f>
        <v>Sourcewatch</v>
      </c>
    </row>
    <row r="2044" spans="1:15" x14ac:dyDescent="0.2">
      <c r="A2044" s="11">
        <v>990</v>
      </c>
      <c r="B2044" s="11" t="str">
        <f t="shared" si="43"/>
        <v>Charles G. Koch Charitable Foundation_Brown University2015377674</v>
      </c>
      <c r="C2044" s="11" t="s">
        <v>19</v>
      </c>
      <c r="D2044" s="11" t="s">
        <v>514</v>
      </c>
      <c r="E2044" s="11" t="s">
        <v>514</v>
      </c>
      <c r="F2044" s="4">
        <v>377674</v>
      </c>
      <c r="G2044" s="3">
        <v>2015</v>
      </c>
      <c r="H2044" s="3" t="s">
        <v>21</v>
      </c>
      <c r="I2044" s="12"/>
      <c r="J2044" s="3">
        <v>36</v>
      </c>
      <c r="K2044" s="3" t="str">
        <f>IF(VLOOKUP(D2044,'Resources Final'!A:C,3,FALSE)=0,"",VLOOKUP(D2044,'Resources Final'!A:C,3,FALSE))</f>
        <v/>
      </c>
      <c r="L2044" s="3" t="str">
        <f>IF(VLOOKUP(D2044,'Resources Final'!A:D,4,FALSE)=0,"",VLOOKUP(D2044,'Resources Final'!A:D,4,FALSE))</f>
        <v>Y</v>
      </c>
      <c r="M2044" s="3" t="str">
        <f>IF(VLOOKUP(D2044,'Resources Final'!A:E,5,FALSE)=0,"",VLOOKUP(D2044,'Resources Final'!A:E,5,FALSE))</f>
        <v/>
      </c>
      <c r="N2044" s="7" t="str">
        <f>IF(VLOOKUP(D2044,'Resources Final'!A:F,6,FALSE)=0,"",VLOOKUP(D2044,'Resources Final'!A:F,6,FALSE))</f>
        <v/>
      </c>
      <c r="O2044" s="3" t="str">
        <f>IF(VLOOKUP(D2044,'Resources Final'!A:G,7,FALSE)=0,"",VLOOKUP(D2044,'Resources Final'!A:G,7,FALSE))</f>
        <v/>
      </c>
    </row>
    <row r="2045" spans="1:15" x14ac:dyDescent="0.2">
      <c r="A2045" s="11">
        <v>990</v>
      </c>
      <c r="B2045" s="11" t="str">
        <f t="shared" si="43"/>
        <v>Charles G. Koch Charitable Foundation_Bryan College20154800</v>
      </c>
      <c r="C2045" s="11" t="s">
        <v>19</v>
      </c>
      <c r="D2045" s="11" t="s">
        <v>519</v>
      </c>
      <c r="E2045" s="11" t="s">
        <v>519</v>
      </c>
      <c r="F2045" s="4">
        <v>4800</v>
      </c>
      <c r="G2045" s="3">
        <v>2015</v>
      </c>
      <c r="H2045" s="3" t="s">
        <v>21</v>
      </c>
      <c r="I2045" s="12"/>
      <c r="J2045" s="3">
        <v>37</v>
      </c>
      <c r="K2045" s="3" t="str">
        <f>IF(VLOOKUP(D2045,'Resources Final'!A:C,3,FALSE)=0,"",VLOOKUP(D2045,'Resources Final'!A:C,3,FALSE))</f>
        <v/>
      </c>
      <c r="L2045" s="3" t="str">
        <f>IF(VLOOKUP(D2045,'Resources Final'!A:D,4,FALSE)=0,"",VLOOKUP(D2045,'Resources Final'!A:D,4,FALSE))</f>
        <v>Y</v>
      </c>
      <c r="M2045" s="3" t="str">
        <f>IF(VLOOKUP(D2045,'Resources Final'!A:E,5,FALSE)=0,"",VLOOKUP(D2045,'Resources Final'!A:E,5,FALSE))</f>
        <v/>
      </c>
      <c r="N2045" s="7" t="str">
        <f>IF(VLOOKUP(D2045,'Resources Final'!A:F,6,FALSE)=0,"",VLOOKUP(D2045,'Resources Final'!A:F,6,FALSE))</f>
        <v/>
      </c>
      <c r="O2045" s="3" t="str">
        <f>IF(VLOOKUP(D2045,'Resources Final'!A:G,7,FALSE)=0,"",VLOOKUP(D2045,'Resources Final'!A:G,7,FALSE))</f>
        <v/>
      </c>
    </row>
    <row r="2046" spans="1:15" x14ac:dyDescent="0.2">
      <c r="A2046" s="11">
        <v>990</v>
      </c>
      <c r="B2046" s="11" t="str">
        <f t="shared" si="43"/>
        <v>Charles G. Koch Charitable Foundation_California State University - Chico20152832</v>
      </c>
      <c r="C2046" s="11" t="s">
        <v>19</v>
      </c>
      <c r="D2046" s="11" t="s">
        <v>578</v>
      </c>
      <c r="E2046" s="11" t="s">
        <v>577</v>
      </c>
      <c r="F2046" s="4">
        <v>2832</v>
      </c>
      <c r="G2046" s="3">
        <v>2015</v>
      </c>
      <c r="H2046" s="3" t="s">
        <v>21</v>
      </c>
      <c r="I2046" s="12"/>
      <c r="J2046" s="3">
        <v>38</v>
      </c>
      <c r="K2046" s="3" t="str">
        <f>IF(VLOOKUP(D2046,'Resources Final'!A:C,3,FALSE)=0,"",VLOOKUP(D2046,'Resources Final'!A:C,3,FALSE))</f>
        <v/>
      </c>
      <c r="L2046" s="3" t="str">
        <f>IF(VLOOKUP(D2046,'Resources Final'!A:D,4,FALSE)=0,"",VLOOKUP(D2046,'Resources Final'!A:D,4,FALSE))</f>
        <v>Y</v>
      </c>
      <c r="M2046" s="3" t="str">
        <f>IF(VLOOKUP(D2046,'Resources Final'!A:E,5,FALSE)=0,"",VLOOKUP(D2046,'Resources Final'!A:E,5,FALSE))</f>
        <v/>
      </c>
      <c r="N2046" s="7" t="str">
        <f>IF(VLOOKUP(D2046,'Resources Final'!A:F,6,FALSE)=0,"",VLOOKUP(D2046,'Resources Final'!A:F,6,FALSE))</f>
        <v/>
      </c>
      <c r="O2046" s="3" t="str">
        <f>IF(VLOOKUP(D2046,'Resources Final'!A:G,7,FALSE)=0,"",VLOOKUP(D2046,'Resources Final'!A:G,7,FALSE))</f>
        <v/>
      </c>
    </row>
    <row r="2047" spans="1:15" x14ac:dyDescent="0.2">
      <c r="A2047" s="11">
        <v>990</v>
      </c>
      <c r="B2047" s="11" t="str">
        <f t="shared" si="43"/>
        <v>Charles G. Koch Charitable Foundation_California State University - Fresno Foundation201515000</v>
      </c>
      <c r="C2047" s="11" t="s">
        <v>19</v>
      </c>
      <c r="D2047" s="11" t="s">
        <v>580</v>
      </c>
      <c r="E2047" s="11" t="s">
        <v>577</v>
      </c>
      <c r="F2047" s="4">
        <v>15000</v>
      </c>
      <c r="G2047" s="3">
        <v>2015</v>
      </c>
      <c r="H2047" s="3" t="s">
        <v>21</v>
      </c>
      <c r="I2047" s="12"/>
      <c r="J2047" s="3">
        <v>39</v>
      </c>
      <c r="K2047" s="3" t="str">
        <f>IF(VLOOKUP(D2047,'Resources Final'!A:C,3,FALSE)=0,"",VLOOKUP(D2047,'Resources Final'!A:C,3,FALSE))</f>
        <v/>
      </c>
      <c r="L2047" s="3" t="str">
        <f>IF(VLOOKUP(D2047,'Resources Final'!A:D,4,FALSE)=0,"",VLOOKUP(D2047,'Resources Final'!A:D,4,FALSE))</f>
        <v>Y</v>
      </c>
      <c r="M2047" s="3" t="str">
        <f>IF(VLOOKUP(D2047,'Resources Final'!A:E,5,FALSE)=0,"",VLOOKUP(D2047,'Resources Final'!A:E,5,FALSE))</f>
        <v/>
      </c>
      <c r="N2047" s="7" t="str">
        <f>IF(VLOOKUP(D2047,'Resources Final'!A:F,6,FALSE)=0,"",VLOOKUP(D2047,'Resources Final'!A:F,6,FALSE))</f>
        <v/>
      </c>
      <c r="O2047" s="3" t="str">
        <f>IF(VLOOKUP(D2047,'Resources Final'!A:G,7,FALSE)=0,"",VLOOKUP(D2047,'Resources Final'!A:G,7,FALSE))</f>
        <v/>
      </c>
    </row>
    <row r="2048" spans="1:15" x14ac:dyDescent="0.2">
      <c r="A2048" s="11">
        <v>990</v>
      </c>
      <c r="B2048" s="11" t="str">
        <f t="shared" si="43"/>
        <v>Charles G. Koch Charitable Foundation_Calvin Coolidge Presidential Foundation201540000</v>
      </c>
      <c r="C2048" s="11" t="s">
        <v>19</v>
      </c>
      <c r="D2048" s="11" t="s">
        <v>586</v>
      </c>
      <c r="E2048" s="11" t="s">
        <v>586</v>
      </c>
      <c r="F2048" s="4">
        <v>40000</v>
      </c>
      <c r="G2048" s="3">
        <v>2015</v>
      </c>
      <c r="H2048" s="3" t="s">
        <v>21</v>
      </c>
      <c r="I2048" s="12"/>
      <c r="J2048" s="3">
        <v>40</v>
      </c>
      <c r="K2048" s="3" t="str">
        <f>IF(VLOOKUP(D2048,'Resources Final'!A:C,3,FALSE)=0,"",VLOOKUP(D2048,'Resources Final'!A:C,3,FALSE))</f>
        <v/>
      </c>
      <c r="L2048" s="3" t="str">
        <f>IF(VLOOKUP(D2048,'Resources Final'!A:D,4,FALSE)=0,"",VLOOKUP(D2048,'Resources Final'!A:D,4,FALSE))</f>
        <v/>
      </c>
      <c r="M2048" s="3" t="str">
        <f>IF(VLOOKUP(D2048,'Resources Final'!A:E,5,FALSE)=0,"",VLOOKUP(D2048,'Resources Final'!A:E,5,FALSE))</f>
        <v/>
      </c>
      <c r="N2048" s="7" t="str">
        <f>IF(VLOOKUP(D2048,'Resources Final'!A:F,6,FALSE)=0,"",VLOOKUP(D2048,'Resources Final'!A:F,6,FALSE))</f>
        <v/>
      </c>
      <c r="O2048" s="3" t="str">
        <f>IF(VLOOKUP(D2048,'Resources Final'!A:G,7,FALSE)=0,"",VLOOKUP(D2048,'Resources Final'!A:G,7,FALSE))</f>
        <v/>
      </c>
    </row>
    <row r="2049" spans="1:15" x14ac:dyDescent="0.2">
      <c r="A2049" s="11">
        <v>990</v>
      </c>
      <c r="B2049" s="11" t="str">
        <f t="shared" si="43"/>
        <v>Charles G. Koch Charitable Foundation_Carroll College20159600</v>
      </c>
      <c r="C2049" s="11" t="s">
        <v>19</v>
      </c>
      <c r="D2049" s="11" t="s">
        <v>622</v>
      </c>
      <c r="E2049" s="11" t="s">
        <v>622</v>
      </c>
      <c r="F2049" s="4">
        <v>9600</v>
      </c>
      <c r="G2049" s="3">
        <v>2015</v>
      </c>
      <c r="H2049" s="3" t="s">
        <v>21</v>
      </c>
      <c r="I2049" s="12"/>
      <c r="J2049" s="3">
        <v>41</v>
      </c>
      <c r="K2049" s="3" t="str">
        <f>IF(VLOOKUP(D2049,'Resources Final'!A:C,3,FALSE)=0,"",VLOOKUP(D2049,'Resources Final'!A:C,3,FALSE))</f>
        <v/>
      </c>
      <c r="L2049" s="3" t="str">
        <f>IF(VLOOKUP(D2049,'Resources Final'!A:D,4,FALSE)=0,"",VLOOKUP(D2049,'Resources Final'!A:D,4,FALSE))</f>
        <v>Y</v>
      </c>
      <c r="M2049" s="3" t="str">
        <f>IF(VLOOKUP(D2049,'Resources Final'!A:E,5,FALSE)=0,"",VLOOKUP(D2049,'Resources Final'!A:E,5,FALSE))</f>
        <v/>
      </c>
      <c r="N2049" s="7" t="str">
        <f>IF(VLOOKUP(D2049,'Resources Final'!A:F,6,FALSE)=0,"",VLOOKUP(D2049,'Resources Final'!A:F,6,FALSE))</f>
        <v/>
      </c>
      <c r="O2049" s="3" t="str">
        <f>IF(VLOOKUP(D2049,'Resources Final'!A:G,7,FALSE)=0,"",VLOOKUP(D2049,'Resources Final'!A:G,7,FALSE))</f>
        <v/>
      </c>
    </row>
    <row r="2050" spans="1:15" x14ac:dyDescent="0.2">
      <c r="A2050" s="11">
        <v>990</v>
      </c>
      <c r="B2050" s="11" t="str">
        <f t="shared" si="43"/>
        <v>Charles G. Koch Charitable Foundation_Carson Scholars Fund201525000</v>
      </c>
      <c r="C2050" s="11" t="s">
        <v>19</v>
      </c>
      <c r="D2050" s="11" t="s">
        <v>623</v>
      </c>
      <c r="E2050" s="11" t="s">
        <v>623</v>
      </c>
      <c r="F2050" s="4">
        <v>25000</v>
      </c>
      <c r="G2050" s="3">
        <v>2015</v>
      </c>
      <c r="H2050" s="3" t="s">
        <v>21</v>
      </c>
      <c r="I2050" s="12"/>
      <c r="J2050" s="3">
        <v>42</v>
      </c>
      <c r="K2050" s="3" t="str">
        <f>IF(VLOOKUP(D2050,'Resources Final'!A:C,3,FALSE)=0,"",VLOOKUP(D2050,'Resources Final'!A:C,3,FALSE))</f>
        <v/>
      </c>
      <c r="L2050" s="3" t="str">
        <f>IF(VLOOKUP(D2050,'Resources Final'!A:D,4,FALSE)=0,"",VLOOKUP(D2050,'Resources Final'!A:D,4,FALSE))</f>
        <v/>
      </c>
      <c r="M2050" s="3" t="str">
        <f>IF(VLOOKUP(D2050,'Resources Final'!A:E,5,FALSE)=0,"",VLOOKUP(D2050,'Resources Final'!A:E,5,FALSE))</f>
        <v/>
      </c>
      <c r="N2050" s="7" t="str">
        <f>IF(VLOOKUP(D2050,'Resources Final'!A:F,6,FALSE)=0,"",VLOOKUP(D2050,'Resources Final'!A:F,6,FALSE))</f>
        <v/>
      </c>
      <c r="O2050" s="3" t="str">
        <f>IF(VLOOKUP(D2050,'Resources Final'!A:G,7,FALSE)=0,"",VLOOKUP(D2050,'Resources Final'!A:G,7,FALSE))</f>
        <v/>
      </c>
    </row>
    <row r="2051" spans="1:15" x14ac:dyDescent="0.2">
      <c r="A2051" s="11">
        <v>990</v>
      </c>
      <c r="B2051" s="11" t="str">
        <f t="shared" si="43"/>
        <v>Charles G. Koch Charitable Foundation_Catholic University of America2015212500</v>
      </c>
      <c r="C2051" s="11" t="s">
        <v>19</v>
      </c>
      <c r="D2051" s="11" t="s">
        <v>635</v>
      </c>
      <c r="E2051" s="11" t="s">
        <v>635</v>
      </c>
      <c r="F2051" s="4">
        <v>212500</v>
      </c>
      <c r="G2051" s="3">
        <v>2015</v>
      </c>
      <c r="H2051" s="3" t="s">
        <v>21</v>
      </c>
      <c r="I2051" s="12"/>
      <c r="J2051" s="3">
        <v>43</v>
      </c>
      <c r="K2051" s="3" t="str">
        <f>IF(VLOOKUP(D2051,'Resources Final'!A:C,3,FALSE)=0,"",VLOOKUP(D2051,'Resources Final'!A:C,3,FALSE))</f>
        <v/>
      </c>
      <c r="L2051" s="3" t="str">
        <f>IF(VLOOKUP(D2051,'Resources Final'!A:D,4,FALSE)=0,"",VLOOKUP(D2051,'Resources Final'!A:D,4,FALSE))</f>
        <v>Y</v>
      </c>
      <c r="M2051" s="3" t="str">
        <f>IF(VLOOKUP(D2051,'Resources Final'!A:E,5,FALSE)=0,"",VLOOKUP(D2051,'Resources Final'!A:E,5,FALSE))</f>
        <v/>
      </c>
      <c r="N2051" s="7" t="str">
        <f>IF(VLOOKUP(D2051,'Resources Final'!A:F,6,FALSE)=0,"",VLOOKUP(D2051,'Resources Final'!A:F,6,FALSE))</f>
        <v/>
      </c>
      <c r="O2051" s="3" t="str">
        <f>IF(VLOOKUP(D2051,'Resources Final'!A:G,7,FALSE)=0,"",VLOOKUP(D2051,'Resources Final'!A:G,7,FALSE))</f>
        <v/>
      </c>
    </row>
    <row r="2052" spans="1:15" x14ac:dyDescent="0.2">
      <c r="A2052" s="11">
        <v>990</v>
      </c>
      <c r="B2052" s="11" t="str">
        <f t="shared" si="43"/>
        <v>Charles G. Koch Charitable Foundation_Cato Institute20152170000</v>
      </c>
      <c r="C2052" s="11" t="s">
        <v>19</v>
      </c>
      <c r="D2052" s="11" t="s">
        <v>636</v>
      </c>
      <c r="E2052" s="11" t="s">
        <v>636</v>
      </c>
      <c r="F2052" s="4">
        <v>2170000</v>
      </c>
      <c r="G2052" s="3">
        <v>2015</v>
      </c>
      <c r="H2052" s="3" t="s">
        <v>21</v>
      </c>
      <c r="I2052" s="12"/>
      <c r="J2052" s="3">
        <v>44</v>
      </c>
      <c r="K2052" s="3" t="str">
        <f>IF(VLOOKUP(D2052,'Resources Final'!A:C,3,FALSE)=0,"",VLOOKUP(D2052,'Resources Final'!A:C,3,FALSE))</f>
        <v/>
      </c>
      <c r="L2052" s="3" t="str">
        <f>IF(VLOOKUP(D2052,'Resources Final'!A:D,4,FALSE)=0,"",VLOOKUP(D2052,'Resources Final'!A:D,4,FALSE))</f>
        <v/>
      </c>
      <c r="M2052" s="3" t="str">
        <f>IF(VLOOKUP(D2052,'Resources Final'!A:E,5,FALSE)=0,"",VLOOKUP(D2052,'Resources Final'!A:E,5,FALSE))</f>
        <v/>
      </c>
      <c r="N2052" s="7" t="str">
        <f>IF(VLOOKUP(D2052,'Resources Final'!A:F,6,FALSE)=0,"",VLOOKUP(D2052,'Resources Final'!A:F,6,FALSE))</f>
        <v>https://www.desmogblog.com/cato-institute</v>
      </c>
      <c r="O2052" s="3" t="str">
        <f>IF(VLOOKUP(D2052,'Resources Final'!A:G,7,FALSE)=0,"",VLOOKUP(D2052,'Resources Final'!A:G,7,FALSE))</f>
        <v>Desmog</v>
      </c>
    </row>
    <row r="2053" spans="1:15" x14ac:dyDescent="0.2">
      <c r="A2053" s="11">
        <v>990</v>
      </c>
      <c r="B2053" s="11" t="str">
        <f t="shared" si="43"/>
        <v>Charles G. Koch Charitable Foundation_Cedarville University201523500</v>
      </c>
      <c r="C2053" s="11" t="s">
        <v>19</v>
      </c>
      <c r="D2053" s="11" t="s">
        <v>643</v>
      </c>
      <c r="E2053" s="11" t="s">
        <v>643</v>
      </c>
      <c r="F2053" s="4">
        <v>23500</v>
      </c>
      <c r="G2053" s="3">
        <v>2015</v>
      </c>
      <c r="H2053" s="3" t="s">
        <v>21</v>
      </c>
      <c r="I2053" s="12"/>
      <c r="J2053" s="3">
        <v>45</v>
      </c>
      <c r="K2053" s="3" t="str">
        <f>IF(VLOOKUP(D2053,'Resources Final'!A:C,3,FALSE)=0,"",VLOOKUP(D2053,'Resources Final'!A:C,3,FALSE))</f>
        <v/>
      </c>
      <c r="L2053" s="3" t="str">
        <f>IF(VLOOKUP(D2053,'Resources Final'!A:D,4,FALSE)=0,"",VLOOKUP(D2053,'Resources Final'!A:D,4,FALSE))</f>
        <v>Y</v>
      </c>
      <c r="M2053" s="3" t="str">
        <f>IF(VLOOKUP(D2053,'Resources Final'!A:E,5,FALSE)=0,"",VLOOKUP(D2053,'Resources Final'!A:E,5,FALSE))</f>
        <v/>
      </c>
      <c r="N2053" s="7" t="str">
        <f>IF(VLOOKUP(D2053,'Resources Final'!A:F,6,FALSE)=0,"",VLOOKUP(D2053,'Resources Final'!A:F,6,FALSE))</f>
        <v/>
      </c>
      <c r="O2053" s="3" t="str">
        <f>IF(VLOOKUP(D2053,'Resources Final'!A:G,7,FALSE)=0,"",VLOOKUP(D2053,'Resources Final'!A:G,7,FALSE))</f>
        <v/>
      </c>
    </row>
    <row r="2054" spans="1:15" x14ac:dyDescent="0.2">
      <c r="A2054" s="11">
        <v>990</v>
      </c>
      <c r="B2054" s="11" t="str">
        <f t="shared" si="43"/>
        <v>Charles G. Koch Charitable Foundation_Center for Environmental Science Accuracy and Reliability201525000</v>
      </c>
      <c r="C2054" s="11" t="s">
        <v>19</v>
      </c>
      <c r="D2054" s="11" t="s">
        <v>651</v>
      </c>
      <c r="E2054" s="11" t="s">
        <v>651</v>
      </c>
      <c r="F2054" s="4">
        <v>25000</v>
      </c>
      <c r="G2054" s="3">
        <v>2015</v>
      </c>
      <c r="H2054" s="3" t="s">
        <v>21</v>
      </c>
      <c r="I2054" s="12"/>
      <c r="J2054" s="3">
        <v>46</v>
      </c>
      <c r="K2054" s="3" t="str">
        <f>IF(VLOOKUP(D2054,'Resources Final'!A:C,3,FALSE)=0,"",VLOOKUP(D2054,'Resources Final'!A:C,3,FALSE))</f>
        <v/>
      </c>
      <c r="L2054" s="3" t="str">
        <f>IF(VLOOKUP(D2054,'Resources Final'!A:D,4,FALSE)=0,"",VLOOKUP(D2054,'Resources Final'!A:D,4,FALSE))</f>
        <v/>
      </c>
      <c r="M2054" s="3" t="str">
        <f>IF(VLOOKUP(D2054,'Resources Final'!A:E,5,FALSE)=0,"",VLOOKUP(D2054,'Resources Final'!A:E,5,FALSE))</f>
        <v/>
      </c>
      <c r="N2054" s="7" t="str">
        <f>IF(VLOOKUP(D2054,'Resources Final'!A:F,6,FALSE)=0,"",VLOOKUP(D2054,'Resources Final'!A:F,6,FALSE))</f>
        <v>https://polluterwatch.org/center-environmental-science-accuracy-reliability-cesar</v>
      </c>
      <c r="O2054" s="3" t="str">
        <f>IF(VLOOKUP(D2054,'Resources Final'!A:G,7,FALSE)=0,"",VLOOKUP(D2054,'Resources Final'!A:G,7,FALSE))</f>
        <v>Polluterwatch</v>
      </c>
    </row>
    <row r="2055" spans="1:15" x14ac:dyDescent="0.2">
      <c r="A2055" s="11">
        <v>990</v>
      </c>
      <c r="B2055" s="11" t="str">
        <f t="shared" si="43"/>
        <v>Charles G. Koch Charitable Foundation_Center for Neighborhood Enterprise20153040</v>
      </c>
      <c r="C2055" s="11" t="s">
        <v>19</v>
      </c>
      <c r="D2055" s="11" t="s">
        <v>666</v>
      </c>
      <c r="E2055" s="11" t="s">
        <v>666</v>
      </c>
      <c r="F2055" s="4">
        <v>3040</v>
      </c>
      <c r="G2055" s="3">
        <v>2015</v>
      </c>
      <c r="H2055" s="3" t="s">
        <v>21</v>
      </c>
      <c r="I2055" s="12"/>
      <c r="J2055" s="3">
        <v>47</v>
      </c>
      <c r="K2055" s="3" t="str">
        <f>IF(VLOOKUP(D2055,'Resources Final'!A:C,3,FALSE)=0,"",VLOOKUP(D2055,'Resources Final'!A:C,3,FALSE))</f>
        <v/>
      </c>
      <c r="L2055" s="3" t="str">
        <f>IF(VLOOKUP(D2055,'Resources Final'!A:D,4,FALSE)=0,"",VLOOKUP(D2055,'Resources Final'!A:D,4,FALSE))</f>
        <v/>
      </c>
      <c r="M2055" s="3" t="str">
        <f>IF(VLOOKUP(D2055,'Resources Final'!A:E,5,FALSE)=0,"",VLOOKUP(D2055,'Resources Final'!A:E,5,FALSE))</f>
        <v/>
      </c>
      <c r="N2055" s="7" t="str">
        <f>IF(VLOOKUP(D2055,'Resources Final'!A:F,6,FALSE)=0,"",VLOOKUP(D2055,'Resources Final'!A:F,6,FALSE))</f>
        <v>https://www.sourcewatch.org/index.php/National_Center_for_Neighborhood_Enterprise</v>
      </c>
      <c r="O2055" s="3" t="str">
        <f>IF(VLOOKUP(D2055,'Resources Final'!A:G,7,FALSE)=0,"",VLOOKUP(D2055,'Resources Final'!A:G,7,FALSE))</f>
        <v>Sourcewatch</v>
      </c>
    </row>
    <row r="2056" spans="1:15" x14ac:dyDescent="0.2">
      <c r="A2056" s="11">
        <v>990</v>
      </c>
      <c r="B2056" s="11" t="str">
        <f t="shared" si="43"/>
        <v>Charles G. Koch Charitable Foundation_Center for the National Interest201550000</v>
      </c>
      <c r="C2056" s="11" t="s">
        <v>19</v>
      </c>
      <c r="D2056" s="11" t="s">
        <v>672</v>
      </c>
      <c r="E2056" s="11" t="s">
        <v>672</v>
      </c>
      <c r="F2056" s="4">
        <v>50000</v>
      </c>
      <c r="G2056" s="3">
        <v>2015</v>
      </c>
      <c r="H2056" s="3" t="s">
        <v>21</v>
      </c>
      <c r="I2056" s="12"/>
      <c r="J2056" s="3">
        <v>48</v>
      </c>
      <c r="K2056" s="3" t="str">
        <f>IF(VLOOKUP(D2056,'Resources Final'!A:C,3,FALSE)=0,"",VLOOKUP(D2056,'Resources Final'!A:C,3,FALSE))</f>
        <v/>
      </c>
      <c r="L2056" s="3" t="str">
        <f>IF(VLOOKUP(D2056,'Resources Final'!A:D,4,FALSE)=0,"",VLOOKUP(D2056,'Resources Final'!A:D,4,FALSE))</f>
        <v/>
      </c>
      <c r="M2056" s="3" t="str">
        <f>IF(VLOOKUP(D2056,'Resources Final'!A:E,5,FALSE)=0,"",VLOOKUP(D2056,'Resources Final'!A:E,5,FALSE))</f>
        <v/>
      </c>
      <c r="N2056" s="7" t="str">
        <f>IF(VLOOKUP(D2056,'Resources Final'!A:F,6,FALSE)=0,"",VLOOKUP(D2056,'Resources Final'!A:F,6,FALSE))</f>
        <v>https://www.greenpeace.org/usa/global-warming/climate-deniers/front-groups/center-for-the-national-interest-cftni/</v>
      </c>
      <c r="O2056" s="3" t="str">
        <f>IF(VLOOKUP(D2056,'Resources Final'!A:G,7,FALSE)=0,"",VLOOKUP(D2056,'Resources Final'!A:G,7,FALSE))</f>
        <v>Greenpeace</v>
      </c>
    </row>
    <row r="2057" spans="1:15" x14ac:dyDescent="0.2">
      <c r="A2057" s="11">
        <v>990</v>
      </c>
      <c r="B2057" s="11" t="str">
        <f t="shared" si="43"/>
        <v>Charles G. Koch Charitable Foundation_Center for the Study of Government and the Individual201512500</v>
      </c>
      <c r="C2057" s="11" t="s">
        <v>19</v>
      </c>
      <c r="D2057" s="11" t="s">
        <v>676</v>
      </c>
      <c r="E2057" s="11" t="s">
        <v>676</v>
      </c>
      <c r="F2057" s="4">
        <v>12500</v>
      </c>
      <c r="G2057" s="3">
        <v>2015</v>
      </c>
      <c r="H2057" s="3" t="s">
        <v>21</v>
      </c>
      <c r="I2057" s="12" t="s">
        <v>4243</v>
      </c>
      <c r="J2057" s="3">
        <v>49</v>
      </c>
      <c r="K2057" s="3" t="str">
        <f>IF(VLOOKUP(D2057,'Resources Final'!A:C,3,FALSE)=0,"",VLOOKUP(D2057,'Resources Final'!A:C,3,FALSE))</f>
        <v/>
      </c>
      <c r="L2057" s="3" t="str">
        <f>IF(VLOOKUP(D2057,'Resources Final'!A:D,4,FALSE)=0,"",VLOOKUP(D2057,'Resources Final'!A:D,4,FALSE))</f>
        <v/>
      </c>
      <c r="M2057" s="3" t="str">
        <f>IF(VLOOKUP(D2057,'Resources Final'!A:E,5,FALSE)=0,"",VLOOKUP(D2057,'Resources Final'!A:E,5,FALSE))</f>
        <v/>
      </c>
      <c r="N2057" s="7" t="str">
        <f>IF(VLOOKUP(D2057,'Resources Final'!A:F,6,FALSE)=0,"",VLOOKUP(D2057,'Resources Final'!A:F,6,FALSE))</f>
        <v/>
      </c>
      <c r="O2057" s="3" t="str">
        <f>IF(VLOOKUP(D2057,'Resources Final'!A:G,7,FALSE)=0,"",VLOOKUP(D2057,'Resources Final'!A:G,7,FALSE))</f>
        <v/>
      </c>
    </row>
    <row r="2058" spans="1:15" x14ac:dyDescent="0.2">
      <c r="A2058" s="11">
        <v>990</v>
      </c>
      <c r="B2058" s="11" t="str">
        <f t="shared" si="43"/>
        <v>Charles G. Koch Charitable Foundation_Central Carolina Community College Foundation20155000</v>
      </c>
      <c r="C2058" s="11" t="s">
        <v>19</v>
      </c>
      <c r="D2058" s="11" t="s">
        <v>683</v>
      </c>
      <c r="E2058" s="11" t="s">
        <v>682</v>
      </c>
      <c r="F2058" s="4">
        <v>5000</v>
      </c>
      <c r="G2058" s="3">
        <v>2015</v>
      </c>
      <c r="H2058" s="3" t="s">
        <v>21</v>
      </c>
      <c r="I2058" s="12"/>
      <c r="J2058" s="3">
        <v>50</v>
      </c>
      <c r="K2058" s="3" t="str">
        <f>IF(VLOOKUP(D2058,'Resources Final'!A:C,3,FALSE)=0,"",VLOOKUP(D2058,'Resources Final'!A:C,3,FALSE))</f>
        <v/>
      </c>
      <c r="L2058" s="3" t="str">
        <f>IF(VLOOKUP(D2058,'Resources Final'!A:D,4,FALSE)=0,"",VLOOKUP(D2058,'Resources Final'!A:D,4,FALSE))</f>
        <v>Y</v>
      </c>
      <c r="M2058" s="3" t="str">
        <f>IF(VLOOKUP(D2058,'Resources Final'!A:E,5,FALSE)=0,"",VLOOKUP(D2058,'Resources Final'!A:E,5,FALSE))</f>
        <v/>
      </c>
      <c r="N2058" s="7" t="str">
        <f>IF(VLOOKUP(D2058,'Resources Final'!A:F,6,FALSE)=0,"",VLOOKUP(D2058,'Resources Final'!A:F,6,FALSE))</f>
        <v/>
      </c>
      <c r="O2058" s="3" t="str">
        <f>IF(VLOOKUP(D2058,'Resources Final'!A:G,7,FALSE)=0,"",VLOOKUP(D2058,'Resources Final'!A:G,7,FALSE))</f>
        <v/>
      </c>
    </row>
    <row r="2059" spans="1:15" x14ac:dyDescent="0.2">
      <c r="A2059" s="11">
        <v>990</v>
      </c>
      <c r="B2059" s="11" t="str">
        <f t="shared" si="43"/>
        <v>Charles G. Koch Charitable Foundation_Chapman University201545000</v>
      </c>
      <c r="C2059" s="11" t="s">
        <v>19</v>
      </c>
      <c r="D2059" s="11" t="s">
        <v>698</v>
      </c>
      <c r="E2059" s="11" t="s">
        <v>698</v>
      </c>
      <c r="F2059" s="4">
        <v>45000</v>
      </c>
      <c r="G2059" s="3">
        <v>2015</v>
      </c>
      <c r="H2059" s="3" t="s">
        <v>21</v>
      </c>
      <c r="I2059" s="12"/>
      <c r="J2059" s="3">
        <v>51</v>
      </c>
      <c r="K2059" s="3" t="str">
        <f>IF(VLOOKUP(D2059,'Resources Final'!A:C,3,FALSE)=0,"",VLOOKUP(D2059,'Resources Final'!A:C,3,FALSE))</f>
        <v/>
      </c>
      <c r="L2059" s="3" t="str">
        <f>IF(VLOOKUP(D2059,'Resources Final'!A:D,4,FALSE)=0,"",VLOOKUP(D2059,'Resources Final'!A:D,4,FALSE))</f>
        <v>Y</v>
      </c>
      <c r="M2059" s="3" t="str">
        <f>IF(VLOOKUP(D2059,'Resources Final'!A:E,5,FALSE)=0,"",VLOOKUP(D2059,'Resources Final'!A:E,5,FALSE))</f>
        <v/>
      </c>
      <c r="N2059" s="7" t="str">
        <f>IF(VLOOKUP(D2059,'Resources Final'!A:F,6,FALSE)=0,"",VLOOKUP(D2059,'Resources Final'!A:F,6,FALSE))</f>
        <v/>
      </c>
      <c r="O2059" s="3" t="str">
        <f>IF(VLOOKUP(D2059,'Resources Final'!A:G,7,FALSE)=0,"",VLOOKUP(D2059,'Resources Final'!A:G,7,FALSE))</f>
        <v/>
      </c>
    </row>
    <row r="2060" spans="1:15" x14ac:dyDescent="0.2">
      <c r="A2060" s="11">
        <v>990</v>
      </c>
      <c r="B2060" s="11" t="str">
        <f t="shared" si="43"/>
        <v>Charles G. Koch Charitable Foundation_Charleston Southern University20159800</v>
      </c>
      <c r="C2060" s="11" t="s">
        <v>19</v>
      </c>
      <c r="D2060" s="11" t="s">
        <v>703</v>
      </c>
      <c r="E2060" s="11" t="s">
        <v>703</v>
      </c>
      <c r="F2060" s="4">
        <v>9800</v>
      </c>
      <c r="G2060" s="3">
        <v>2015</v>
      </c>
      <c r="H2060" s="3" t="s">
        <v>21</v>
      </c>
      <c r="I2060" s="12"/>
      <c r="J2060" s="3">
        <v>52</v>
      </c>
      <c r="K2060" s="3" t="str">
        <f>IF(VLOOKUP(D2060,'Resources Final'!A:C,3,FALSE)=0,"",VLOOKUP(D2060,'Resources Final'!A:C,3,FALSE))</f>
        <v/>
      </c>
      <c r="L2060" s="3" t="str">
        <f>IF(VLOOKUP(D2060,'Resources Final'!A:D,4,FALSE)=0,"",VLOOKUP(D2060,'Resources Final'!A:D,4,FALSE))</f>
        <v>Y</v>
      </c>
      <c r="M2060" s="3" t="str">
        <f>IF(VLOOKUP(D2060,'Resources Final'!A:E,5,FALSE)=0,"",VLOOKUP(D2060,'Resources Final'!A:E,5,FALSE))</f>
        <v/>
      </c>
      <c r="N2060" s="7" t="str">
        <f>IF(VLOOKUP(D2060,'Resources Final'!A:F,6,FALSE)=0,"",VLOOKUP(D2060,'Resources Final'!A:F,6,FALSE))</f>
        <v/>
      </c>
      <c r="O2060" s="3" t="str">
        <f>IF(VLOOKUP(D2060,'Resources Final'!A:G,7,FALSE)=0,"",VLOOKUP(D2060,'Resources Final'!A:G,7,FALSE))</f>
        <v/>
      </c>
    </row>
    <row r="2061" spans="1:15" x14ac:dyDescent="0.2">
      <c r="A2061" s="11">
        <v>990</v>
      </c>
      <c r="B2061" s="11" t="str">
        <f t="shared" si="43"/>
        <v>Charles G. Koch Charitable Foundation_Chestnut Hill College20153500</v>
      </c>
      <c r="C2061" s="11" t="s">
        <v>19</v>
      </c>
      <c r="D2061" s="11" t="s">
        <v>707</v>
      </c>
      <c r="E2061" s="11" t="s">
        <v>707</v>
      </c>
      <c r="F2061" s="4">
        <v>3500</v>
      </c>
      <c r="G2061" s="3">
        <v>2015</v>
      </c>
      <c r="H2061" s="3" t="s">
        <v>21</v>
      </c>
      <c r="I2061" s="12"/>
      <c r="J2061" s="3">
        <v>53</v>
      </c>
      <c r="K2061" s="3" t="str">
        <f>IF(VLOOKUP(D2061,'Resources Final'!A:C,3,FALSE)=0,"",VLOOKUP(D2061,'Resources Final'!A:C,3,FALSE))</f>
        <v/>
      </c>
      <c r="L2061" s="3" t="str">
        <f>IF(VLOOKUP(D2061,'Resources Final'!A:D,4,FALSE)=0,"",VLOOKUP(D2061,'Resources Final'!A:D,4,FALSE))</f>
        <v>Y</v>
      </c>
      <c r="M2061" s="3" t="str">
        <f>IF(VLOOKUP(D2061,'Resources Final'!A:E,5,FALSE)=0,"",VLOOKUP(D2061,'Resources Final'!A:E,5,FALSE))</f>
        <v/>
      </c>
      <c r="N2061" s="7" t="str">
        <f>IF(VLOOKUP(D2061,'Resources Final'!A:F,6,FALSE)=0,"",VLOOKUP(D2061,'Resources Final'!A:F,6,FALSE))</f>
        <v/>
      </c>
      <c r="O2061" s="3" t="str">
        <f>IF(VLOOKUP(D2061,'Resources Final'!A:G,7,FALSE)=0,"",VLOOKUP(D2061,'Resources Final'!A:G,7,FALSE))</f>
        <v/>
      </c>
    </row>
    <row r="2062" spans="1:15" x14ac:dyDescent="0.2">
      <c r="A2062" s="11">
        <v>990</v>
      </c>
      <c r="B2062" s="11" t="str">
        <f t="shared" si="43"/>
        <v>Charles G. Koch Charitable Foundation_Christopher Newport University201522000</v>
      </c>
      <c r="C2062" s="11" t="s">
        <v>19</v>
      </c>
      <c r="D2062" s="11" t="s">
        <v>724</v>
      </c>
      <c r="E2062" s="11" t="s">
        <v>724</v>
      </c>
      <c r="F2062" s="4">
        <v>22000</v>
      </c>
      <c r="G2062" s="3">
        <v>2015</v>
      </c>
      <c r="H2062" s="3" t="s">
        <v>21</v>
      </c>
      <c r="I2062" s="12"/>
      <c r="J2062" s="3">
        <v>54</v>
      </c>
      <c r="K2062" s="3" t="str">
        <f>IF(VLOOKUP(D2062,'Resources Final'!A:C,3,FALSE)=0,"",VLOOKUP(D2062,'Resources Final'!A:C,3,FALSE))</f>
        <v/>
      </c>
      <c r="L2062" s="3" t="str">
        <f>IF(VLOOKUP(D2062,'Resources Final'!A:D,4,FALSE)=0,"",VLOOKUP(D2062,'Resources Final'!A:D,4,FALSE))</f>
        <v>Y</v>
      </c>
      <c r="M2062" s="3" t="str">
        <f>IF(VLOOKUP(D2062,'Resources Final'!A:E,5,FALSE)=0,"",VLOOKUP(D2062,'Resources Final'!A:E,5,FALSE))</f>
        <v/>
      </c>
      <c r="N2062" s="7" t="str">
        <f>IF(VLOOKUP(D2062,'Resources Final'!A:F,6,FALSE)=0,"",VLOOKUP(D2062,'Resources Final'!A:F,6,FALSE))</f>
        <v/>
      </c>
      <c r="O2062" s="3" t="str">
        <f>IF(VLOOKUP(D2062,'Resources Final'!A:G,7,FALSE)=0,"",VLOOKUP(D2062,'Resources Final'!A:G,7,FALSE))</f>
        <v/>
      </c>
    </row>
    <row r="2063" spans="1:15" x14ac:dyDescent="0.2">
      <c r="A2063" s="11">
        <v>990</v>
      </c>
      <c r="B2063" s="11" t="str">
        <f t="shared" si="43"/>
        <v>Charles G. Koch Charitable Foundation_Claremont Graduate University201575000</v>
      </c>
      <c r="C2063" s="11" t="s">
        <v>19</v>
      </c>
      <c r="D2063" s="11" t="s">
        <v>740</v>
      </c>
      <c r="E2063" s="11" t="s">
        <v>740</v>
      </c>
      <c r="F2063" s="4">
        <v>75000</v>
      </c>
      <c r="G2063" s="3">
        <v>2015</v>
      </c>
      <c r="H2063" s="3" t="s">
        <v>21</v>
      </c>
      <c r="I2063" s="12"/>
      <c r="J2063" s="3">
        <v>55</v>
      </c>
      <c r="K2063" s="3" t="str">
        <f>IF(VLOOKUP(D2063,'Resources Final'!A:C,3,FALSE)=0,"",VLOOKUP(D2063,'Resources Final'!A:C,3,FALSE))</f>
        <v/>
      </c>
      <c r="L2063" s="3" t="str">
        <f>IF(VLOOKUP(D2063,'Resources Final'!A:D,4,FALSE)=0,"",VLOOKUP(D2063,'Resources Final'!A:D,4,FALSE))</f>
        <v>Y</v>
      </c>
      <c r="M2063" s="3" t="str">
        <f>IF(VLOOKUP(D2063,'Resources Final'!A:E,5,FALSE)=0,"",VLOOKUP(D2063,'Resources Final'!A:E,5,FALSE))</f>
        <v/>
      </c>
      <c r="N2063" s="7" t="str">
        <f>IF(VLOOKUP(D2063,'Resources Final'!A:F,6,FALSE)=0,"",VLOOKUP(D2063,'Resources Final'!A:F,6,FALSE))</f>
        <v/>
      </c>
      <c r="O2063" s="3" t="str">
        <f>IF(VLOOKUP(D2063,'Resources Final'!A:G,7,FALSE)=0,"",VLOOKUP(D2063,'Resources Final'!A:G,7,FALSE))</f>
        <v/>
      </c>
    </row>
    <row r="2064" spans="1:15" x14ac:dyDescent="0.2">
      <c r="A2064" s="11">
        <v>990</v>
      </c>
      <c r="B2064" s="11" t="str">
        <f t="shared" si="43"/>
        <v>Charles G. Koch Charitable Foundation_Claremont McKenna College201527000</v>
      </c>
      <c r="C2064" s="11" t="s">
        <v>19</v>
      </c>
      <c r="D2064" s="11" t="s">
        <v>741</v>
      </c>
      <c r="E2064" s="11" t="s">
        <v>741</v>
      </c>
      <c r="F2064" s="4">
        <v>27000</v>
      </c>
      <c r="G2064" s="3">
        <v>2015</v>
      </c>
      <c r="H2064" s="3" t="s">
        <v>21</v>
      </c>
      <c r="I2064" s="12"/>
      <c r="J2064" s="3">
        <v>56</v>
      </c>
      <c r="K2064" s="3" t="str">
        <f>IF(VLOOKUP(D2064,'Resources Final'!A:C,3,FALSE)=0,"",VLOOKUP(D2064,'Resources Final'!A:C,3,FALSE))</f>
        <v/>
      </c>
      <c r="L2064" s="3" t="str">
        <f>IF(VLOOKUP(D2064,'Resources Final'!A:D,4,FALSE)=0,"",VLOOKUP(D2064,'Resources Final'!A:D,4,FALSE))</f>
        <v>Y</v>
      </c>
      <c r="M2064" s="3" t="str">
        <f>IF(VLOOKUP(D2064,'Resources Final'!A:E,5,FALSE)=0,"",VLOOKUP(D2064,'Resources Final'!A:E,5,FALSE))</f>
        <v/>
      </c>
      <c r="N2064" s="7" t="str">
        <f>IF(VLOOKUP(D2064,'Resources Final'!A:F,6,FALSE)=0,"",VLOOKUP(D2064,'Resources Final'!A:F,6,FALSE))</f>
        <v/>
      </c>
      <c r="O2064" s="3" t="str">
        <f>IF(VLOOKUP(D2064,'Resources Final'!A:G,7,FALSE)=0,"",VLOOKUP(D2064,'Resources Final'!A:G,7,FALSE))</f>
        <v/>
      </c>
    </row>
    <row r="2065" spans="1:15" x14ac:dyDescent="0.2">
      <c r="A2065" s="11">
        <v>990</v>
      </c>
      <c r="B2065" s="11" t="str">
        <f t="shared" si="43"/>
        <v>Charles G. Koch Charitable Foundation_Clemson University2015234940</v>
      </c>
      <c r="C2065" s="11" t="s">
        <v>19</v>
      </c>
      <c r="D2065" s="11" t="s">
        <v>757</v>
      </c>
      <c r="E2065" s="11" t="s">
        <v>757</v>
      </c>
      <c r="F2065" s="4">
        <v>234940</v>
      </c>
      <c r="G2065" s="3">
        <v>2015</v>
      </c>
      <c r="H2065" s="3" t="s">
        <v>21</v>
      </c>
      <c r="I2065" s="12"/>
      <c r="J2065" s="3">
        <v>57</v>
      </c>
      <c r="K2065" s="3" t="str">
        <f>IF(VLOOKUP(D2065,'Resources Final'!A:C,3,FALSE)=0,"",VLOOKUP(D2065,'Resources Final'!A:C,3,FALSE))</f>
        <v/>
      </c>
      <c r="L2065" s="3" t="str">
        <f>IF(VLOOKUP(D2065,'Resources Final'!A:D,4,FALSE)=0,"",VLOOKUP(D2065,'Resources Final'!A:D,4,FALSE))</f>
        <v>Y</v>
      </c>
      <c r="M2065" s="3" t="str">
        <f>IF(VLOOKUP(D2065,'Resources Final'!A:E,5,FALSE)=0,"",VLOOKUP(D2065,'Resources Final'!A:E,5,FALSE))</f>
        <v/>
      </c>
      <c r="N2065" s="7" t="str">
        <f>IF(VLOOKUP(D2065,'Resources Final'!A:F,6,FALSE)=0,"",VLOOKUP(D2065,'Resources Final'!A:F,6,FALSE))</f>
        <v/>
      </c>
      <c r="O2065" s="3" t="str">
        <f>IF(VLOOKUP(D2065,'Resources Final'!A:G,7,FALSE)=0,"",VLOOKUP(D2065,'Resources Final'!A:G,7,FALSE))</f>
        <v/>
      </c>
    </row>
    <row r="2066" spans="1:15" x14ac:dyDescent="0.2">
      <c r="A2066" s="11">
        <v>990</v>
      </c>
      <c r="B2066" s="11" t="str">
        <f t="shared" si="43"/>
        <v>Charles G. Koch Charitable Foundation_College of Charleston Foundation20158000</v>
      </c>
      <c r="C2066" s="11" t="s">
        <v>19</v>
      </c>
      <c r="D2066" s="11" t="s">
        <v>781</v>
      </c>
      <c r="E2066" s="11" t="s">
        <v>780</v>
      </c>
      <c r="F2066" s="4">
        <v>8000</v>
      </c>
      <c r="G2066" s="3">
        <v>2015</v>
      </c>
      <c r="H2066" s="3" t="s">
        <v>21</v>
      </c>
      <c r="I2066" s="12"/>
      <c r="J2066" s="3">
        <v>58</v>
      </c>
      <c r="K2066" s="3" t="str">
        <f>IF(VLOOKUP(D2066,'Resources Final'!A:C,3,FALSE)=0,"",VLOOKUP(D2066,'Resources Final'!A:C,3,FALSE))</f>
        <v/>
      </c>
      <c r="L2066" s="3" t="str">
        <f>IF(VLOOKUP(D2066,'Resources Final'!A:D,4,FALSE)=0,"",VLOOKUP(D2066,'Resources Final'!A:D,4,FALSE))</f>
        <v>Y</v>
      </c>
      <c r="M2066" s="3" t="str">
        <f>IF(VLOOKUP(D2066,'Resources Final'!A:E,5,FALSE)=0,"",VLOOKUP(D2066,'Resources Final'!A:E,5,FALSE))</f>
        <v/>
      </c>
      <c r="N2066" s="7" t="str">
        <f>IF(VLOOKUP(D2066,'Resources Final'!A:F,6,FALSE)=0,"",VLOOKUP(D2066,'Resources Final'!A:F,6,FALSE))</f>
        <v/>
      </c>
      <c r="O2066" s="3" t="str">
        <f>IF(VLOOKUP(D2066,'Resources Final'!A:G,7,FALSE)=0,"",VLOOKUP(D2066,'Resources Final'!A:G,7,FALSE))</f>
        <v/>
      </c>
    </row>
    <row r="2067" spans="1:15" x14ac:dyDescent="0.2">
      <c r="A2067" s="11">
        <v>990</v>
      </c>
      <c r="B2067" s="11" t="str">
        <f t="shared" si="43"/>
        <v>Charles G. Koch Charitable Foundation_College of Saint Rose20153150</v>
      </c>
      <c r="C2067" s="11" t="s">
        <v>19</v>
      </c>
      <c r="D2067" s="11" t="s">
        <v>786</v>
      </c>
      <c r="E2067" s="11" t="s">
        <v>786</v>
      </c>
      <c r="F2067" s="4">
        <v>3150</v>
      </c>
      <c r="G2067" s="3">
        <v>2015</v>
      </c>
      <c r="H2067" s="3" t="s">
        <v>21</v>
      </c>
      <c r="I2067" s="12"/>
      <c r="J2067" s="3">
        <v>59</v>
      </c>
      <c r="K2067" s="3" t="str">
        <f>IF(VLOOKUP(D2067,'Resources Final'!A:C,3,FALSE)=0,"",VLOOKUP(D2067,'Resources Final'!A:C,3,FALSE))</f>
        <v/>
      </c>
      <c r="L2067" s="3" t="str">
        <f>IF(VLOOKUP(D2067,'Resources Final'!A:D,4,FALSE)=0,"",VLOOKUP(D2067,'Resources Final'!A:D,4,FALSE))</f>
        <v>Y</v>
      </c>
      <c r="M2067" s="3" t="str">
        <f>IF(VLOOKUP(D2067,'Resources Final'!A:E,5,FALSE)=0,"",VLOOKUP(D2067,'Resources Final'!A:E,5,FALSE))</f>
        <v/>
      </c>
      <c r="N2067" s="7" t="str">
        <f>IF(VLOOKUP(D2067,'Resources Final'!A:F,6,FALSE)=0,"",VLOOKUP(D2067,'Resources Final'!A:F,6,FALSE))</f>
        <v/>
      </c>
      <c r="O2067" s="3" t="str">
        <f>IF(VLOOKUP(D2067,'Resources Final'!A:G,7,FALSE)=0,"",VLOOKUP(D2067,'Resources Final'!A:G,7,FALSE))</f>
        <v/>
      </c>
    </row>
    <row r="2068" spans="1:15" x14ac:dyDescent="0.2">
      <c r="A2068" s="11">
        <v>990</v>
      </c>
      <c r="B2068" s="11" t="str">
        <f t="shared" si="43"/>
        <v>Charles G. Koch Charitable Foundation_College of the Sequoias Foundation20156000</v>
      </c>
      <c r="C2068" s="11" t="s">
        <v>19</v>
      </c>
      <c r="D2068" s="11" t="s">
        <v>788</v>
      </c>
      <c r="E2068" s="11" t="s">
        <v>789</v>
      </c>
      <c r="F2068" s="4">
        <v>6000</v>
      </c>
      <c r="G2068" s="3">
        <v>2015</v>
      </c>
      <c r="H2068" s="3" t="s">
        <v>21</v>
      </c>
      <c r="I2068" s="12"/>
      <c r="J2068" s="3">
        <v>60</v>
      </c>
      <c r="K2068" s="3" t="str">
        <f>IF(VLOOKUP(D2068,'Resources Final'!A:C,3,FALSE)=0,"",VLOOKUP(D2068,'Resources Final'!A:C,3,FALSE))</f>
        <v/>
      </c>
      <c r="L2068" s="3" t="str">
        <f>IF(VLOOKUP(D2068,'Resources Final'!A:D,4,FALSE)=0,"",VLOOKUP(D2068,'Resources Final'!A:D,4,FALSE))</f>
        <v>Y</v>
      </c>
      <c r="M2068" s="3" t="str">
        <f>IF(VLOOKUP(D2068,'Resources Final'!A:E,5,FALSE)=0,"",VLOOKUP(D2068,'Resources Final'!A:E,5,FALSE))</f>
        <v/>
      </c>
      <c r="N2068" s="7" t="str">
        <f>IF(VLOOKUP(D2068,'Resources Final'!A:F,6,FALSE)=0,"",VLOOKUP(D2068,'Resources Final'!A:F,6,FALSE))</f>
        <v/>
      </c>
      <c r="O2068" s="3" t="str">
        <f>IF(VLOOKUP(D2068,'Resources Final'!A:G,7,FALSE)=0,"",VLOOKUP(D2068,'Resources Final'!A:G,7,FALSE))</f>
        <v/>
      </c>
    </row>
    <row r="2069" spans="1:15" x14ac:dyDescent="0.2">
      <c r="A2069" s="11">
        <v>990</v>
      </c>
      <c r="B2069" s="11" t="str">
        <f t="shared" si="43"/>
        <v>Charles G. Koch Charitable Foundation_Columbia University20155000</v>
      </c>
      <c r="C2069" s="11" t="s">
        <v>19</v>
      </c>
      <c r="D2069" s="11" t="s">
        <v>800</v>
      </c>
      <c r="E2069" s="11" t="s">
        <v>800</v>
      </c>
      <c r="F2069" s="4">
        <v>5000</v>
      </c>
      <c r="G2069" s="3">
        <v>2015</v>
      </c>
      <c r="H2069" s="3" t="s">
        <v>21</v>
      </c>
      <c r="I2069" s="12"/>
      <c r="J2069" s="3">
        <v>61</v>
      </c>
      <c r="K2069" s="3" t="str">
        <f>IF(VLOOKUP(D2069,'Resources Final'!A:C,3,FALSE)=0,"",VLOOKUP(D2069,'Resources Final'!A:C,3,FALSE))</f>
        <v/>
      </c>
      <c r="L2069" s="3" t="str">
        <f>IF(VLOOKUP(D2069,'Resources Final'!A:D,4,FALSE)=0,"",VLOOKUP(D2069,'Resources Final'!A:D,4,FALSE))</f>
        <v>Y</v>
      </c>
      <c r="M2069" s="3" t="str">
        <f>IF(VLOOKUP(D2069,'Resources Final'!A:E,5,FALSE)=0,"",VLOOKUP(D2069,'Resources Final'!A:E,5,FALSE))</f>
        <v/>
      </c>
      <c r="N2069" s="7" t="str">
        <f>IF(VLOOKUP(D2069,'Resources Final'!A:F,6,FALSE)=0,"",VLOOKUP(D2069,'Resources Final'!A:F,6,FALSE))</f>
        <v/>
      </c>
      <c r="O2069" s="3" t="str">
        <f>IF(VLOOKUP(D2069,'Resources Final'!A:G,7,FALSE)=0,"",VLOOKUP(D2069,'Resources Final'!A:G,7,FALSE))</f>
        <v/>
      </c>
    </row>
    <row r="2070" spans="1:15" x14ac:dyDescent="0.2">
      <c r="A2070" s="11">
        <v>990</v>
      </c>
      <c r="B2070" s="11" t="str">
        <f t="shared" si="43"/>
        <v>Charles G. Koch Charitable Foundation_Competitive Enterprise Institute201510000</v>
      </c>
      <c r="C2070" s="11" t="s">
        <v>19</v>
      </c>
      <c r="D2070" s="11" t="s">
        <v>816</v>
      </c>
      <c r="E2070" s="11" t="s">
        <v>816</v>
      </c>
      <c r="F2070" s="4">
        <v>10000</v>
      </c>
      <c r="G2070" s="3">
        <v>2015</v>
      </c>
      <c r="H2070" s="3" t="s">
        <v>21</v>
      </c>
      <c r="I2070" s="12"/>
      <c r="J2070" s="3">
        <v>62</v>
      </c>
      <c r="K2070" s="3" t="str">
        <f>IF(VLOOKUP(D2070,'Resources Final'!A:C,3,FALSE)=0,"",VLOOKUP(D2070,'Resources Final'!A:C,3,FALSE))</f>
        <v/>
      </c>
      <c r="L2070" s="3" t="str">
        <f>IF(VLOOKUP(D2070,'Resources Final'!A:D,4,FALSE)=0,"",VLOOKUP(D2070,'Resources Final'!A:D,4,FALSE))</f>
        <v/>
      </c>
      <c r="M2070" s="3" t="str">
        <f>IF(VLOOKUP(D2070,'Resources Final'!A:E,5,FALSE)=0,"",VLOOKUP(D2070,'Resources Final'!A:E,5,FALSE))</f>
        <v/>
      </c>
      <c r="N2070" s="7" t="str">
        <f>IF(VLOOKUP(D2070,'Resources Final'!A:F,6,FALSE)=0,"",VLOOKUP(D2070,'Resources Final'!A:F,6,FALSE))</f>
        <v>https://www.desmogblog.com/competitive-enterprise-institute</v>
      </c>
      <c r="O2070" s="3" t="str">
        <f>IF(VLOOKUP(D2070,'Resources Final'!A:G,7,FALSE)=0,"",VLOOKUP(D2070,'Resources Final'!A:G,7,FALSE))</f>
        <v>Desmog</v>
      </c>
    </row>
    <row r="2071" spans="1:15" x14ac:dyDescent="0.2">
      <c r="A2071" s="11">
        <v>990</v>
      </c>
      <c r="B2071" s="11" t="str">
        <f t="shared" si="43"/>
        <v>Charles G. Koch Charitable Foundation_Concordia University Wisconsin20157000</v>
      </c>
      <c r="C2071" s="11" t="s">
        <v>19</v>
      </c>
      <c r="D2071" s="11" t="s">
        <v>822</v>
      </c>
      <c r="E2071" s="11" t="s">
        <v>821</v>
      </c>
      <c r="F2071" s="4">
        <v>7000</v>
      </c>
      <c r="G2071" s="3">
        <v>2015</v>
      </c>
      <c r="H2071" s="3" t="s">
        <v>21</v>
      </c>
      <c r="I2071" s="12"/>
      <c r="J2071" s="3">
        <v>63</v>
      </c>
      <c r="K2071" s="3" t="str">
        <f>IF(VLOOKUP(D2071,'Resources Final'!A:C,3,FALSE)=0,"",VLOOKUP(D2071,'Resources Final'!A:C,3,FALSE))</f>
        <v/>
      </c>
      <c r="L2071" s="3" t="str">
        <f>IF(VLOOKUP(D2071,'Resources Final'!A:D,4,FALSE)=0,"",VLOOKUP(D2071,'Resources Final'!A:D,4,FALSE))</f>
        <v>Y</v>
      </c>
      <c r="M2071" s="3" t="str">
        <f>IF(VLOOKUP(D2071,'Resources Final'!A:E,5,FALSE)=0,"",VLOOKUP(D2071,'Resources Final'!A:E,5,FALSE))</f>
        <v/>
      </c>
      <c r="N2071" s="7" t="str">
        <f>IF(VLOOKUP(D2071,'Resources Final'!A:F,6,FALSE)=0,"",VLOOKUP(D2071,'Resources Final'!A:F,6,FALSE))</f>
        <v/>
      </c>
      <c r="O2071" s="3" t="str">
        <f>IF(VLOOKUP(D2071,'Resources Final'!A:G,7,FALSE)=0,"",VLOOKUP(D2071,'Resources Final'!A:G,7,FALSE))</f>
        <v/>
      </c>
    </row>
    <row r="2072" spans="1:15" x14ac:dyDescent="0.2">
      <c r="A2072" s="11">
        <v>990</v>
      </c>
      <c r="B2072" s="11" t="str">
        <f t="shared" si="43"/>
        <v>Charles G. Koch Charitable Foundation_Corban University20158000</v>
      </c>
      <c r="C2072" s="11" t="s">
        <v>19</v>
      </c>
      <c r="D2072" s="11" t="s">
        <v>844</v>
      </c>
      <c r="E2072" s="11" t="s">
        <v>844</v>
      </c>
      <c r="F2072" s="4">
        <v>8000</v>
      </c>
      <c r="G2072" s="3">
        <v>2015</v>
      </c>
      <c r="H2072" s="3" t="s">
        <v>21</v>
      </c>
      <c r="I2072" s="12"/>
      <c r="J2072" s="3">
        <v>64</v>
      </c>
      <c r="K2072" s="3" t="str">
        <f>IF(VLOOKUP(D2072,'Resources Final'!A:C,3,FALSE)=0,"",VLOOKUP(D2072,'Resources Final'!A:C,3,FALSE))</f>
        <v/>
      </c>
      <c r="L2072" s="3" t="str">
        <f>IF(VLOOKUP(D2072,'Resources Final'!A:D,4,FALSE)=0,"",VLOOKUP(D2072,'Resources Final'!A:D,4,FALSE))</f>
        <v>Y</v>
      </c>
      <c r="M2072" s="3" t="str">
        <f>IF(VLOOKUP(D2072,'Resources Final'!A:E,5,FALSE)=0,"",VLOOKUP(D2072,'Resources Final'!A:E,5,FALSE))</f>
        <v/>
      </c>
      <c r="N2072" s="7" t="str">
        <f>IF(VLOOKUP(D2072,'Resources Final'!A:F,6,FALSE)=0,"",VLOOKUP(D2072,'Resources Final'!A:F,6,FALSE))</f>
        <v/>
      </c>
      <c r="O2072" s="3" t="str">
        <f>IF(VLOOKUP(D2072,'Resources Final'!A:G,7,FALSE)=0,"",VLOOKUP(D2072,'Resources Final'!A:G,7,FALSE))</f>
        <v/>
      </c>
    </row>
    <row r="2073" spans="1:15" x14ac:dyDescent="0.2">
      <c r="A2073" s="11">
        <v>990</v>
      </c>
      <c r="B2073" s="11" t="str">
        <f t="shared" si="43"/>
        <v>Charles G. Koch Charitable Foundation_Cornell Law School20158000</v>
      </c>
      <c r="C2073" s="11" t="s">
        <v>19</v>
      </c>
      <c r="D2073" s="11" t="s">
        <v>849</v>
      </c>
      <c r="E2073" s="11" t="s">
        <v>850</v>
      </c>
      <c r="F2073" s="4">
        <v>8000</v>
      </c>
      <c r="G2073" s="3">
        <v>2015</v>
      </c>
      <c r="H2073" s="3" t="s">
        <v>21</v>
      </c>
      <c r="I2073" s="12"/>
      <c r="J2073" s="3">
        <v>65</v>
      </c>
      <c r="K2073" s="3" t="str">
        <f>IF(VLOOKUP(D2073,'Resources Final'!A:C,3,FALSE)=0,"",VLOOKUP(D2073,'Resources Final'!A:C,3,FALSE))</f>
        <v/>
      </c>
      <c r="L2073" s="3" t="str">
        <f>IF(VLOOKUP(D2073,'Resources Final'!A:D,4,FALSE)=0,"",VLOOKUP(D2073,'Resources Final'!A:D,4,FALSE))</f>
        <v>Y</v>
      </c>
      <c r="M2073" s="3" t="str">
        <f>IF(VLOOKUP(D2073,'Resources Final'!A:E,5,FALSE)=0,"",VLOOKUP(D2073,'Resources Final'!A:E,5,FALSE))</f>
        <v/>
      </c>
      <c r="N2073" s="7" t="str">
        <f>IF(VLOOKUP(D2073,'Resources Final'!A:F,6,FALSE)=0,"",VLOOKUP(D2073,'Resources Final'!A:F,6,FALSE))</f>
        <v/>
      </c>
      <c r="O2073" s="3" t="str">
        <f>IF(VLOOKUP(D2073,'Resources Final'!A:G,7,FALSE)=0,"",VLOOKUP(D2073,'Resources Final'!A:G,7,FALSE))</f>
        <v/>
      </c>
    </row>
    <row r="2074" spans="1:15" x14ac:dyDescent="0.2">
      <c r="A2074" s="11">
        <v>990</v>
      </c>
      <c r="B2074" s="11" t="str">
        <f t="shared" si="43"/>
        <v>Charles G. Koch Charitable Foundation_Cornell University20155000</v>
      </c>
      <c r="C2074" s="11" t="s">
        <v>19</v>
      </c>
      <c r="D2074" s="11" t="s">
        <v>850</v>
      </c>
      <c r="E2074" s="11" t="s">
        <v>850</v>
      </c>
      <c r="F2074" s="4">
        <v>5000</v>
      </c>
      <c r="G2074" s="3">
        <v>2015</v>
      </c>
      <c r="H2074" s="3" t="s">
        <v>21</v>
      </c>
      <c r="I2074" s="12"/>
      <c r="J2074" s="3">
        <v>66</v>
      </c>
      <c r="K2074" s="3" t="str">
        <f>IF(VLOOKUP(D2074,'Resources Final'!A:C,3,FALSE)=0,"",VLOOKUP(D2074,'Resources Final'!A:C,3,FALSE))</f>
        <v/>
      </c>
      <c r="L2074" s="3" t="str">
        <f>IF(VLOOKUP(D2074,'Resources Final'!A:D,4,FALSE)=0,"",VLOOKUP(D2074,'Resources Final'!A:D,4,FALSE))</f>
        <v>Y</v>
      </c>
      <c r="M2074" s="3" t="str">
        <f>IF(VLOOKUP(D2074,'Resources Final'!A:E,5,FALSE)=0,"",VLOOKUP(D2074,'Resources Final'!A:E,5,FALSE))</f>
        <v/>
      </c>
      <c r="N2074" s="7" t="str">
        <f>IF(VLOOKUP(D2074,'Resources Final'!A:F,6,FALSE)=0,"",VLOOKUP(D2074,'Resources Final'!A:F,6,FALSE))</f>
        <v/>
      </c>
      <c r="O2074" s="3" t="str">
        <f>IF(VLOOKUP(D2074,'Resources Final'!A:G,7,FALSE)=0,"",VLOOKUP(D2074,'Resources Final'!A:G,7,FALSE))</f>
        <v/>
      </c>
    </row>
    <row r="2075" spans="1:15" x14ac:dyDescent="0.2">
      <c r="A2075" s="11">
        <v>990</v>
      </c>
      <c r="B2075" s="11" t="str">
        <f t="shared" si="43"/>
        <v>Charles G. Koch Charitable Foundation_Creighton University2015294000</v>
      </c>
      <c r="C2075" s="11" t="s">
        <v>19</v>
      </c>
      <c r="D2075" s="11" t="s">
        <v>870</v>
      </c>
      <c r="E2075" s="11" t="s">
        <v>870</v>
      </c>
      <c r="F2075" s="4">
        <v>294000</v>
      </c>
      <c r="G2075" s="3">
        <v>2015</v>
      </c>
      <c r="H2075" s="3" t="s">
        <v>21</v>
      </c>
      <c r="I2075" s="12"/>
      <c r="J2075" s="3">
        <v>67</v>
      </c>
      <c r="K2075" s="3" t="str">
        <f>IF(VLOOKUP(D2075,'Resources Final'!A:C,3,FALSE)=0,"",VLOOKUP(D2075,'Resources Final'!A:C,3,FALSE))</f>
        <v/>
      </c>
      <c r="L2075" s="3" t="str">
        <f>IF(VLOOKUP(D2075,'Resources Final'!A:D,4,FALSE)=0,"",VLOOKUP(D2075,'Resources Final'!A:D,4,FALSE))</f>
        <v>Y</v>
      </c>
      <c r="M2075" s="3" t="str">
        <f>IF(VLOOKUP(D2075,'Resources Final'!A:E,5,FALSE)=0,"",VLOOKUP(D2075,'Resources Final'!A:E,5,FALSE))</f>
        <v/>
      </c>
      <c r="N2075" s="7" t="str">
        <f>IF(VLOOKUP(D2075,'Resources Final'!A:F,6,FALSE)=0,"",VLOOKUP(D2075,'Resources Final'!A:F,6,FALSE))</f>
        <v/>
      </c>
      <c r="O2075" s="3" t="str">
        <f>IF(VLOOKUP(D2075,'Resources Final'!A:G,7,FALSE)=0,"",VLOOKUP(D2075,'Resources Final'!A:G,7,FALSE))</f>
        <v/>
      </c>
    </row>
    <row r="2076" spans="1:15" x14ac:dyDescent="0.2">
      <c r="A2076" s="11">
        <v>990</v>
      </c>
      <c r="B2076" s="11" t="str">
        <f t="shared" si="43"/>
        <v>Charles G. Koch Charitable Foundation_CTC Foundation201550000</v>
      </c>
      <c r="C2076" s="11" t="s">
        <v>19</v>
      </c>
      <c r="D2076" s="11" t="s">
        <v>886</v>
      </c>
      <c r="E2076" s="11" t="s">
        <v>886</v>
      </c>
      <c r="F2076" s="4">
        <v>50000</v>
      </c>
      <c r="G2076" s="3">
        <v>2015</v>
      </c>
      <c r="H2076" s="3" t="s">
        <v>21</v>
      </c>
      <c r="I2076" s="12"/>
      <c r="J2076" s="3">
        <v>68</v>
      </c>
      <c r="K2076" s="3" t="str">
        <f>IF(VLOOKUP(D2076,'Resources Final'!A:C,3,FALSE)=0,"",VLOOKUP(D2076,'Resources Final'!A:C,3,FALSE))</f>
        <v/>
      </c>
      <c r="L2076" s="3" t="str">
        <f>IF(VLOOKUP(D2076,'Resources Final'!A:D,4,FALSE)=0,"",VLOOKUP(D2076,'Resources Final'!A:D,4,FALSE))</f>
        <v/>
      </c>
      <c r="M2076" s="3" t="str">
        <f>IF(VLOOKUP(D2076,'Resources Final'!A:E,5,FALSE)=0,"",VLOOKUP(D2076,'Resources Final'!A:E,5,FALSE))</f>
        <v/>
      </c>
      <c r="N2076" s="7" t="str">
        <f>IF(VLOOKUP(D2076,'Resources Final'!A:F,6,FALSE)=0,"",VLOOKUP(D2076,'Resources Final'!A:F,6,FALSE))</f>
        <v/>
      </c>
      <c r="O2076" s="3" t="str">
        <f>IF(VLOOKUP(D2076,'Resources Final'!A:G,7,FALSE)=0,"",VLOOKUP(D2076,'Resources Final'!A:G,7,FALSE))</f>
        <v/>
      </c>
    </row>
    <row r="2077" spans="1:15" x14ac:dyDescent="0.2">
      <c r="A2077" s="11">
        <v>990</v>
      </c>
      <c r="B2077" s="11" t="str">
        <f t="shared" si="43"/>
        <v>Charles G. Koch Charitable Foundation_Daily Caller News Foundation2015590000</v>
      </c>
      <c r="C2077" s="11" t="s">
        <v>19</v>
      </c>
      <c r="D2077" s="11" t="s">
        <v>929</v>
      </c>
      <c r="E2077" s="11" t="s">
        <v>929</v>
      </c>
      <c r="F2077" s="4">
        <v>590000</v>
      </c>
      <c r="G2077" s="3">
        <v>2015</v>
      </c>
      <c r="H2077" s="3" t="s">
        <v>21</v>
      </c>
      <c r="I2077" s="12"/>
      <c r="J2077" s="3">
        <v>69</v>
      </c>
      <c r="K2077" s="3" t="str">
        <f>IF(VLOOKUP(D2077,'Resources Final'!A:C,3,FALSE)=0,"",VLOOKUP(D2077,'Resources Final'!A:C,3,FALSE))</f>
        <v/>
      </c>
      <c r="L2077" s="3" t="str">
        <f>IF(VLOOKUP(D2077,'Resources Final'!A:D,4,FALSE)=0,"",VLOOKUP(D2077,'Resources Final'!A:D,4,FALSE))</f>
        <v/>
      </c>
      <c r="M2077" s="3" t="str">
        <f>IF(VLOOKUP(D2077,'Resources Final'!A:E,5,FALSE)=0,"",VLOOKUP(D2077,'Resources Final'!A:E,5,FALSE))</f>
        <v/>
      </c>
      <c r="N2077" s="7" t="str">
        <f>IF(VLOOKUP(D2077,'Resources Final'!A:F,6,FALSE)=0,"",VLOOKUP(D2077,'Resources Final'!A:F,6,FALSE))</f>
        <v>https://www.desmogblog.com/daily-caller</v>
      </c>
      <c r="O2077" s="3" t="str">
        <f>IF(VLOOKUP(D2077,'Resources Final'!A:G,7,FALSE)=0,"",VLOOKUP(D2077,'Resources Final'!A:G,7,FALSE))</f>
        <v>Desmog</v>
      </c>
    </row>
    <row r="2078" spans="1:15" x14ac:dyDescent="0.2">
      <c r="A2078" s="11">
        <v>990</v>
      </c>
      <c r="B2078" s="11" t="str">
        <f t="shared" si="43"/>
        <v>Charles G. Koch Charitable Foundation_Dartmouth College20152000</v>
      </c>
      <c r="C2078" s="11" t="s">
        <v>19</v>
      </c>
      <c r="D2078" s="11" t="s">
        <v>949</v>
      </c>
      <c r="E2078" s="11" t="s">
        <v>949</v>
      </c>
      <c r="F2078" s="4">
        <v>2000</v>
      </c>
      <c r="G2078" s="3">
        <v>2015</v>
      </c>
      <c r="H2078" s="3" t="s">
        <v>21</v>
      </c>
      <c r="I2078" s="12"/>
      <c r="J2078" s="3">
        <v>70</v>
      </c>
      <c r="K2078" s="3" t="str">
        <f>IF(VLOOKUP(D2078,'Resources Final'!A:C,3,FALSE)=0,"",VLOOKUP(D2078,'Resources Final'!A:C,3,FALSE))</f>
        <v/>
      </c>
      <c r="L2078" s="3" t="str">
        <f>IF(VLOOKUP(D2078,'Resources Final'!A:D,4,FALSE)=0,"",VLOOKUP(D2078,'Resources Final'!A:D,4,FALSE))</f>
        <v>Y</v>
      </c>
      <c r="M2078" s="3" t="str">
        <f>IF(VLOOKUP(D2078,'Resources Final'!A:E,5,FALSE)=0,"",VLOOKUP(D2078,'Resources Final'!A:E,5,FALSE))</f>
        <v/>
      </c>
      <c r="N2078" s="7" t="str">
        <f>IF(VLOOKUP(D2078,'Resources Final'!A:F,6,FALSE)=0,"",VLOOKUP(D2078,'Resources Final'!A:F,6,FALSE))</f>
        <v/>
      </c>
      <c r="O2078" s="3" t="str">
        <f>IF(VLOOKUP(D2078,'Resources Final'!A:G,7,FALSE)=0,"",VLOOKUP(D2078,'Resources Final'!A:G,7,FALSE))</f>
        <v/>
      </c>
    </row>
    <row r="2079" spans="1:15" x14ac:dyDescent="0.2">
      <c r="A2079" s="11">
        <v>990</v>
      </c>
      <c r="B2079" s="11" t="str">
        <f t="shared" si="43"/>
        <v>Charles G. Koch Charitable Foundation_Donors Trust2015115000</v>
      </c>
      <c r="C2079" s="11" t="s">
        <v>19</v>
      </c>
      <c r="D2079" s="11" t="s">
        <v>1020</v>
      </c>
      <c r="E2079" s="11" t="s">
        <v>1020</v>
      </c>
      <c r="F2079" s="4">
        <v>115000</v>
      </c>
      <c r="G2079" s="3">
        <v>2015</v>
      </c>
      <c r="H2079" s="3" t="s">
        <v>21</v>
      </c>
      <c r="I2079" s="12"/>
      <c r="J2079" s="3">
        <v>71</v>
      </c>
      <c r="K2079" s="3" t="str">
        <f>IF(VLOOKUP(D2079,'Resources Final'!A:C,3,FALSE)=0,"",VLOOKUP(D2079,'Resources Final'!A:C,3,FALSE))</f>
        <v/>
      </c>
      <c r="L2079" s="3" t="str">
        <f>IF(VLOOKUP(D2079,'Resources Final'!A:D,4,FALSE)=0,"",VLOOKUP(D2079,'Resources Final'!A:D,4,FALSE))</f>
        <v/>
      </c>
      <c r="M2079" s="3" t="str">
        <f>IF(VLOOKUP(D2079,'Resources Final'!A:E,5,FALSE)=0,"",VLOOKUP(D2079,'Resources Final'!A:E,5,FALSE))</f>
        <v/>
      </c>
      <c r="N2079" s="7" t="str">
        <f>IF(VLOOKUP(D2079,'Resources Final'!A:F,6,FALSE)=0,"",VLOOKUP(D2079,'Resources Final'!A:F,6,FALSE))</f>
        <v>https://www.desmogblog.com/who-donors-trust</v>
      </c>
      <c r="O2079" s="3" t="str">
        <f>IF(VLOOKUP(D2079,'Resources Final'!A:G,7,FALSE)=0,"",VLOOKUP(D2079,'Resources Final'!A:G,7,FALSE))</f>
        <v>Desmog</v>
      </c>
    </row>
    <row r="2080" spans="1:15" x14ac:dyDescent="0.2">
      <c r="A2080" s="11">
        <v>990</v>
      </c>
      <c r="B2080" s="11" t="str">
        <f t="shared" si="43"/>
        <v>Charles G. Koch Charitable Foundation_East Carolina University201511113</v>
      </c>
      <c r="C2080" s="11" t="s">
        <v>19</v>
      </c>
      <c r="D2080" s="11" t="s">
        <v>1094</v>
      </c>
      <c r="E2080" s="11" t="s">
        <v>1094</v>
      </c>
      <c r="F2080" s="4">
        <v>11113</v>
      </c>
      <c r="G2080" s="3">
        <v>2015</v>
      </c>
      <c r="H2080" s="3" t="s">
        <v>21</v>
      </c>
      <c r="I2080" s="12"/>
      <c r="J2080" s="3">
        <v>72</v>
      </c>
      <c r="K2080" s="3" t="str">
        <f>IF(VLOOKUP(D2080,'Resources Final'!A:C,3,FALSE)=0,"",VLOOKUP(D2080,'Resources Final'!A:C,3,FALSE))</f>
        <v/>
      </c>
      <c r="L2080" s="3" t="str">
        <f>IF(VLOOKUP(D2080,'Resources Final'!A:D,4,FALSE)=0,"",VLOOKUP(D2080,'Resources Final'!A:D,4,FALSE))</f>
        <v>Y</v>
      </c>
      <c r="M2080" s="3" t="str">
        <f>IF(VLOOKUP(D2080,'Resources Final'!A:E,5,FALSE)=0,"",VLOOKUP(D2080,'Resources Final'!A:E,5,FALSE))</f>
        <v/>
      </c>
      <c r="N2080" s="7" t="str">
        <f>IF(VLOOKUP(D2080,'Resources Final'!A:F,6,FALSE)=0,"",VLOOKUP(D2080,'Resources Final'!A:F,6,FALSE))</f>
        <v/>
      </c>
      <c r="O2080" s="3" t="str">
        <f>IF(VLOOKUP(D2080,'Resources Final'!A:G,7,FALSE)=0,"",VLOOKUP(D2080,'Resources Final'!A:G,7,FALSE))</f>
        <v/>
      </c>
    </row>
    <row r="2081" spans="1:15" x14ac:dyDescent="0.2">
      <c r="A2081" s="11">
        <v>990</v>
      </c>
      <c r="B2081" s="11" t="str">
        <f t="shared" si="43"/>
        <v>Charles G. Koch Charitable Foundation_Eastern Florida State College201512000</v>
      </c>
      <c r="C2081" s="11" t="s">
        <v>19</v>
      </c>
      <c r="D2081" s="11" t="s">
        <v>1098</v>
      </c>
      <c r="E2081" s="11" t="s">
        <v>1098</v>
      </c>
      <c r="F2081" s="4">
        <v>12000</v>
      </c>
      <c r="G2081" s="3">
        <v>2015</v>
      </c>
      <c r="H2081" s="3" t="s">
        <v>21</v>
      </c>
      <c r="I2081" s="12"/>
      <c r="J2081" s="3">
        <v>73</v>
      </c>
      <c r="K2081" s="3" t="str">
        <f>IF(VLOOKUP(D2081,'Resources Final'!A:C,3,FALSE)=0,"",VLOOKUP(D2081,'Resources Final'!A:C,3,FALSE))</f>
        <v/>
      </c>
      <c r="L2081" s="3" t="str">
        <f>IF(VLOOKUP(D2081,'Resources Final'!A:D,4,FALSE)=0,"",VLOOKUP(D2081,'Resources Final'!A:D,4,FALSE))</f>
        <v>Y</v>
      </c>
      <c r="M2081" s="3" t="str">
        <f>IF(VLOOKUP(D2081,'Resources Final'!A:E,5,FALSE)=0,"",VLOOKUP(D2081,'Resources Final'!A:E,5,FALSE))</f>
        <v/>
      </c>
      <c r="N2081" s="7" t="str">
        <f>IF(VLOOKUP(D2081,'Resources Final'!A:F,6,FALSE)=0,"",VLOOKUP(D2081,'Resources Final'!A:F,6,FALSE))</f>
        <v/>
      </c>
      <c r="O2081" s="3" t="str">
        <f>IF(VLOOKUP(D2081,'Resources Final'!A:G,7,FALSE)=0,"",VLOOKUP(D2081,'Resources Final'!A:G,7,FALSE))</f>
        <v/>
      </c>
    </row>
    <row r="2082" spans="1:15" x14ac:dyDescent="0.2">
      <c r="A2082" s="11">
        <v>990</v>
      </c>
      <c r="B2082" s="11" t="str">
        <f t="shared" si="43"/>
        <v>Charles G. Koch Charitable Foundation_Emory University201511000</v>
      </c>
      <c r="C2082" s="11" t="s">
        <v>19</v>
      </c>
      <c r="D2082" s="11" t="s">
        <v>1131</v>
      </c>
      <c r="E2082" s="11" t="s">
        <v>1131</v>
      </c>
      <c r="F2082" s="4">
        <v>11000</v>
      </c>
      <c r="G2082" s="3">
        <v>2015</v>
      </c>
      <c r="H2082" s="3" t="s">
        <v>21</v>
      </c>
      <c r="I2082" s="12"/>
      <c r="J2082" s="3">
        <v>74</v>
      </c>
      <c r="K2082" s="3" t="str">
        <f>IF(VLOOKUP(D2082,'Resources Final'!A:C,3,FALSE)=0,"",VLOOKUP(D2082,'Resources Final'!A:C,3,FALSE))</f>
        <v/>
      </c>
      <c r="L2082" s="3" t="str">
        <f>IF(VLOOKUP(D2082,'Resources Final'!A:D,4,FALSE)=0,"",VLOOKUP(D2082,'Resources Final'!A:D,4,FALSE))</f>
        <v>Y</v>
      </c>
      <c r="M2082" s="3" t="str">
        <f>IF(VLOOKUP(D2082,'Resources Final'!A:E,5,FALSE)=0,"",VLOOKUP(D2082,'Resources Final'!A:E,5,FALSE))</f>
        <v/>
      </c>
      <c r="N2082" s="7" t="str">
        <f>IF(VLOOKUP(D2082,'Resources Final'!A:F,6,FALSE)=0,"",VLOOKUP(D2082,'Resources Final'!A:F,6,FALSE))</f>
        <v/>
      </c>
      <c r="O2082" s="3" t="str">
        <f>IF(VLOOKUP(D2082,'Resources Final'!A:G,7,FALSE)=0,"",VLOOKUP(D2082,'Resources Final'!A:G,7,FALSE))</f>
        <v/>
      </c>
    </row>
    <row r="2083" spans="1:15" x14ac:dyDescent="0.2">
      <c r="A2083" s="11">
        <v>990</v>
      </c>
      <c r="B2083" s="11" t="str">
        <f t="shared" si="43"/>
        <v>Charles G. Koch Charitable Foundation_Encounter for Education and Culture201575000</v>
      </c>
      <c r="C2083" s="11" t="s">
        <v>19</v>
      </c>
      <c r="D2083" s="11" t="s">
        <v>1136</v>
      </c>
      <c r="E2083" s="11" t="s">
        <v>1136</v>
      </c>
      <c r="F2083" s="4">
        <v>75000</v>
      </c>
      <c r="G2083" s="3">
        <v>2015</v>
      </c>
      <c r="H2083" s="3" t="s">
        <v>21</v>
      </c>
      <c r="I2083" s="12"/>
      <c r="J2083" s="3">
        <v>75</v>
      </c>
      <c r="K2083" s="3" t="str">
        <f>IF(VLOOKUP(D2083,'Resources Final'!A:C,3,FALSE)=0,"",VLOOKUP(D2083,'Resources Final'!A:C,3,FALSE))</f>
        <v/>
      </c>
      <c r="L2083" s="3" t="str">
        <f>IF(VLOOKUP(D2083,'Resources Final'!A:D,4,FALSE)=0,"",VLOOKUP(D2083,'Resources Final'!A:D,4,FALSE))</f>
        <v/>
      </c>
      <c r="M2083" s="3" t="str">
        <f>IF(VLOOKUP(D2083,'Resources Final'!A:E,5,FALSE)=0,"",VLOOKUP(D2083,'Resources Final'!A:E,5,FALSE))</f>
        <v/>
      </c>
      <c r="N2083" s="7" t="str">
        <f>IF(VLOOKUP(D2083,'Resources Final'!A:F,6,FALSE)=0,"",VLOOKUP(D2083,'Resources Final'!A:F,6,FALSE))</f>
        <v>http://www.sourcewatch.org/index.php/Encounter_for_Culture_and_Education</v>
      </c>
      <c r="O2083" s="3" t="str">
        <f>IF(VLOOKUP(D2083,'Resources Final'!A:G,7,FALSE)=0,"",VLOOKUP(D2083,'Resources Final'!A:G,7,FALSE))</f>
        <v>Sourcewatch</v>
      </c>
    </row>
    <row r="2084" spans="1:15" x14ac:dyDescent="0.2">
      <c r="A2084" s="11">
        <v>990</v>
      </c>
      <c r="B2084" s="11" t="str">
        <f t="shared" si="43"/>
        <v>Charles G. Koch Charitable Foundation_Energy Innovation Reform Project201550000</v>
      </c>
      <c r="C2084" s="11" t="s">
        <v>19</v>
      </c>
      <c r="D2084" s="11" t="s">
        <v>1139</v>
      </c>
      <c r="E2084" s="11" t="s">
        <v>1139</v>
      </c>
      <c r="F2084" s="4">
        <v>50000</v>
      </c>
      <c r="G2084" s="3">
        <v>2015</v>
      </c>
      <c r="H2084" s="3" t="s">
        <v>21</v>
      </c>
      <c r="I2084" s="12"/>
      <c r="J2084" s="3">
        <v>76</v>
      </c>
      <c r="K2084" s="3" t="str">
        <f>IF(VLOOKUP(D2084,'Resources Final'!A:C,3,FALSE)=0,"",VLOOKUP(D2084,'Resources Final'!A:C,3,FALSE))</f>
        <v/>
      </c>
      <c r="L2084" s="3" t="str">
        <f>IF(VLOOKUP(D2084,'Resources Final'!A:D,4,FALSE)=0,"",VLOOKUP(D2084,'Resources Final'!A:D,4,FALSE))</f>
        <v/>
      </c>
      <c r="M2084" s="3" t="str">
        <f>IF(VLOOKUP(D2084,'Resources Final'!A:E,5,FALSE)=0,"",VLOOKUP(D2084,'Resources Final'!A:E,5,FALSE))</f>
        <v/>
      </c>
      <c r="N2084" s="7" t="str">
        <f>IF(VLOOKUP(D2084,'Resources Final'!A:F,6,FALSE)=0,"",VLOOKUP(D2084,'Resources Final'!A:F,6,FALSE))</f>
        <v/>
      </c>
      <c r="O2084" s="3" t="str">
        <f>IF(VLOOKUP(D2084,'Resources Final'!A:G,7,FALSE)=0,"",VLOOKUP(D2084,'Resources Final'!A:G,7,FALSE))</f>
        <v/>
      </c>
    </row>
    <row r="2085" spans="1:15" x14ac:dyDescent="0.2">
      <c r="A2085" s="11">
        <v>990</v>
      </c>
      <c r="B2085" s="11" t="str">
        <f t="shared" ref="B2085:B2148" si="44">C2085&amp;"_"&amp;D2085&amp;G2085&amp;F2085</f>
        <v>Charles G. Koch Charitable Foundation_Federalist Society for Law and Public Policy Studies2015365000</v>
      </c>
      <c r="C2085" s="11" t="s">
        <v>19</v>
      </c>
      <c r="D2085" s="11" t="s">
        <v>1199</v>
      </c>
      <c r="E2085" s="11" t="s">
        <v>1199</v>
      </c>
      <c r="F2085" s="4">
        <v>365000</v>
      </c>
      <c r="G2085" s="3">
        <v>2015</v>
      </c>
      <c r="H2085" s="3" t="s">
        <v>21</v>
      </c>
      <c r="I2085" s="12"/>
      <c r="J2085" s="3">
        <v>77</v>
      </c>
      <c r="K2085" s="3" t="str">
        <f>IF(VLOOKUP(D2085,'Resources Final'!A:C,3,FALSE)=0,"",VLOOKUP(D2085,'Resources Final'!A:C,3,FALSE))</f>
        <v/>
      </c>
      <c r="L2085" s="3" t="str">
        <f>IF(VLOOKUP(D2085,'Resources Final'!A:D,4,FALSE)=0,"",VLOOKUP(D2085,'Resources Final'!A:D,4,FALSE))</f>
        <v/>
      </c>
      <c r="M2085" s="3" t="str">
        <f>IF(VLOOKUP(D2085,'Resources Final'!A:E,5,FALSE)=0,"",VLOOKUP(D2085,'Resources Final'!A:E,5,FALSE))</f>
        <v/>
      </c>
      <c r="N2085" s="7" t="str">
        <f>IF(VLOOKUP(D2085,'Resources Final'!A:F,6,FALSE)=0,"",VLOOKUP(D2085,'Resources Final'!A:F,6,FALSE))</f>
        <v>http://www.sourcewatch.org/index.php/Federalist_Society_for_Law_and_Public_Policy_Studies</v>
      </c>
      <c r="O2085" s="3" t="str">
        <f>IF(VLOOKUP(D2085,'Resources Final'!A:G,7,FALSE)=0,"",VLOOKUP(D2085,'Resources Final'!A:G,7,FALSE))</f>
        <v>Sourcewatch</v>
      </c>
    </row>
    <row r="2086" spans="1:15" x14ac:dyDescent="0.2">
      <c r="A2086" s="11">
        <v>990</v>
      </c>
      <c r="B2086" s="11" t="str">
        <f t="shared" si="44"/>
        <v>Charles G. Koch Charitable Foundation_Flex Your Rights Foundation201510000</v>
      </c>
      <c r="C2086" s="11" t="s">
        <v>19</v>
      </c>
      <c r="D2086" s="11" t="s">
        <v>1225</v>
      </c>
      <c r="E2086" s="11" t="s">
        <v>1225</v>
      </c>
      <c r="F2086" s="4">
        <v>10000</v>
      </c>
      <c r="G2086" s="3">
        <v>2015</v>
      </c>
      <c r="H2086" s="3" t="s">
        <v>21</v>
      </c>
      <c r="I2086" s="12"/>
      <c r="J2086" s="3">
        <v>78</v>
      </c>
      <c r="K2086" s="3" t="str">
        <f>IF(VLOOKUP(D2086,'Resources Final'!A:C,3,FALSE)=0,"",VLOOKUP(D2086,'Resources Final'!A:C,3,FALSE))</f>
        <v/>
      </c>
      <c r="L2086" s="3" t="str">
        <f>IF(VLOOKUP(D2086,'Resources Final'!A:D,4,FALSE)=0,"",VLOOKUP(D2086,'Resources Final'!A:D,4,FALSE))</f>
        <v/>
      </c>
      <c r="M2086" s="3" t="str">
        <f>IF(VLOOKUP(D2086,'Resources Final'!A:E,5,FALSE)=0,"",VLOOKUP(D2086,'Resources Final'!A:E,5,FALSE))</f>
        <v/>
      </c>
      <c r="N2086" s="7" t="str">
        <f>IF(VLOOKUP(D2086,'Resources Final'!A:F,6,FALSE)=0,"",VLOOKUP(D2086,'Resources Final'!A:F,6,FALSE))</f>
        <v/>
      </c>
      <c r="O2086" s="3" t="str">
        <f>IF(VLOOKUP(D2086,'Resources Final'!A:G,7,FALSE)=0,"",VLOOKUP(D2086,'Resources Final'!A:G,7,FALSE))</f>
        <v/>
      </c>
    </row>
    <row r="2087" spans="1:15" x14ac:dyDescent="0.2">
      <c r="A2087" s="11">
        <v>990</v>
      </c>
      <c r="B2087" s="11" t="str">
        <f t="shared" si="44"/>
        <v>Charles G. Koch Charitable Foundation_Florida Atlantic University Foundation20158000</v>
      </c>
      <c r="C2087" s="11" t="s">
        <v>19</v>
      </c>
      <c r="D2087" s="11" t="s">
        <v>1232</v>
      </c>
      <c r="E2087" s="11" t="s">
        <v>1231</v>
      </c>
      <c r="F2087" s="4">
        <v>8000</v>
      </c>
      <c r="G2087" s="3">
        <v>2015</v>
      </c>
      <c r="H2087" s="3" t="s">
        <v>21</v>
      </c>
      <c r="I2087" s="12"/>
      <c r="J2087" s="3">
        <v>79</v>
      </c>
      <c r="K2087" s="3" t="str">
        <f>IF(VLOOKUP(D2087,'Resources Final'!A:C,3,FALSE)=0,"",VLOOKUP(D2087,'Resources Final'!A:C,3,FALSE))</f>
        <v/>
      </c>
      <c r="L2087" s="3" t="str">
        <f>IF(VLOOKUP(D2087,'Resources Final'!A:D,4,FALSE)=0,"",VLOOKUP(D2087,'Resources Final'!A:D,4,FALSE))</f>
        <v>Y</v>
      </c>
      <c r="M2087" s="3" t="str">
        <f>IF(VLOOKUP(D2087,'Resources Final'!A:E,5,FALSE)=0,"",VLOOKUP(D2087,'Resources Final'!A:E,5,FALSE))</f>
        <v/>
      </c>
      <c r="N2087" s="7" t="str">
        <f>IF(VLOOKUP(D2087,'Resources Final'!A:F,6,FALSE)=0,"",VLOOKUP(D2087,'Resources Final'!A:F,6,FALSE))</f>
        <v/>
      </c>
      <c r="O2087" s="3" t="str">
        <f>IF(VLOOKUP(D2087,'Resources Final'!A:G,7,FALSE)=0,"",VLOOKUP(D2087,'Resources Final'!A:G,7,FALSE))</f>
        <v/>
      </c>
    </row>
    <row r="2088" spans="1:15" x14ac:dyDescent="0.2">
      <c r="A2088" s="11">
        <v>990</v>
      </c>
      <c r="B2088" s="11" t="str">
        <f t="shared" si="44"/>
        <v>Charles G. Koch Charitable Foundation_Florida Gulf Coast University201527900</v>
      </c>
      <c r="C2088" s="11" t="s">
        <v>19</v>
      </c>
      <c r="D2088" s="11" t="s">
        <v>1233</v>
      </c>
      <c r="E2088" s="11" t="s">
        <v>1233</v>
      </c>
      <c r="F2088" s="4">
        <v>27900</v>
      </c>
      <c r="G2088" s="3">
        <v>2015</v>
      </c>
      <c r="H2088" s="3" t="s">
        <v>21</v>
      </c>
      <c r="I2088" s="12"/>
      <c r="J2088" s="3">
        <v>80</v>
      </c>
      <c r="K2088" s="3" t="str">
        <f>IF(VLOOKUP(D2088,'Resources Final'!A:C,3,FALSE)=0,"",VLOOKUP(D2088,'Resources Final'!A:C,3,FALSE))</f>
        <v/>
      </c>
      <c r="L2088" s="3" t="str">
        <f>IF(VLOOKUP(D2088,'Resources Final'!A:D,4,FALSE)=0,"",VLOOKUP(D2088,'Resources Final'!A:D,4,FALSE))</f>
        <v>Y</v>
      </c>
      <c r="M2088" s="3" t="str">
        <f>IF(VLOOKUP(D2088,'Resources Final'!A:E,5,FALSE)=0,"",VLOOKUP(D2088,'Resources Final'!A:E,5,FALSE))</f>
        <v/>
      </c>
      <c r="N2088" s="7" t="str">
        <f>IF(VLOOKUP(D2088,'Resources Final'!A:F,6,FALSE)=0,"",VLOOKUP(D2088,'Resources Final'!A:F,6,FALSE))</f>
        <v/>
      </c>
      <c r="O2088" s="3" t="str">
        <f>IF(VLOOKUP(D2088,'Resources Final'!A:G,7,FALSE)=0,"",VLOOKUP(D2088,'Resources Final'!A:G,7,FALSE))</f>
        <v/>
      </c>
    </row>
    <row r="2089" spans="1:15" x14ac:dyDescent="0.2">
      <c r="A2089" s="11">
        <v>990</v>
      </c>
      <c r="B2089" s="11" t="str">
        <f t="shared" si="44"/>
        <v>Charles G. Koch Charitable Foundation_Florida State University20154500</v>
      </c>
      <c r="C2089" s="11" t="s">
        <v>19</v>
      </c>
      <c r="D2089" s="11" t="s">
        <v>1236</v>
      </c>
      <c r="E2089" s="11" t="s">
        <v>1236</v>
      </c>
      <c r="F2089" s="4">
        <v>4500</v>
      </c>
      <c r="G2089" s="3">
        <v>2015</v>
      </c>
      <c r="H2089" s="3" t="s">
        <v>21</v>
      </c>
      <c r="I2089" s="12"/>
      <c r="J2089" s="3">
        <v>81</v>
      </c>
      <c r="K2089" s="3" t="str">
        <f>IF(VLOOKUP(D2089,'Resources Final'!A:C,3,FALSE)=0,"",VLOOKUP(D2089,'Resources Final'!A:C,3,FALSE))</f>
        <v/>
      </c>
      <c r="L2089" s="3" t="str">
        <f>IF(VLOOKUP(D2089,'Resources Final'!A:D,4,FALSE)=0,"",VLOOKUP(D2089,'Resources Final'!A:D,4,FALSE))</f>
        <v>Y</v>
      </c>
      <c r="M2089" s="3" t="str">
        <f>IF(VLOOKUP(D2089,'Resources Final'!A:E,5,FALSE)=0,"",VLOOKUP(D2089,'Resources Final'!A:E,5,FALSE))</f>
        <v/>
      </c>
      <c r="N2089" s="7" t="str">
        <f>IF(VLOOKUP(D2089,'Resources Final'!A:F,6,FALSE)=0,"",VLOOKUP(D2089,'Resources Final'!A:F,6,FALSE))</f>
        <v/>
      </c>
      <c r="O2089" s="3" t="str">
        <f>IF(VLOOKUP(D2089,'Resources Final'!A:G,7,FALSE)=0,"",VLOOKUP(D2089,'Resources Final'!A:G,7,FALSE))</f>
        <v/>
      </c>
    </row>
    <row r="2090" spans="1:15" x14ac:dyDescent="0.2">
      <c r="A2090" s="11">
        <v>990</v>
      </c>
      <c r="B2090" s="11" t="str">
        <f t="shared" si="44"/>
        <v>Charles G. Koch Charitable Foundation_Florida State University Foundation201542000</v>
      </c>
      <c r="C2090" s="11" t="s">
        <v>19</v>
      </c>
      <c r="D2090" s="11" t="s">
        <v>1237</v>
      </c>
      <c r="E2090" s="11" t="s">
        <v>1236</v>
      </c>
      <c r="F2090" s="4">
        <v>42000</v>
      </c>
      <c r="G2090" s="3">
        <v>2015</v>
      </c>
      <c r="H2090" s="3" t="s">
        <v>21</v>
      </c>
      <c r="I2090" s="12"/>
      <c r="J2090" s="3">
        <v>82</v>
      </c>
      <c r="K2090" s="3" t="str">
        <f>IF(VLOOKUP(D2090,'Resources Final'!A:C,3,FALSE)=0,"",VLOOKUP(D2090,'Resources Final'!A:C,3,FALSE))</f>
        <v/>
      </c>
      <c r="L2090" s="3" t="str">
        <f>IF(VLOOKUP(D2090,'Resources Final'!A:D,4,FALSE)=0,"",VLOOKUP(D2090,'Resources Final'!A:D,4,FALSE))</f>
        <v>Y</v>
      </c>
      <c r="M2090" s="3" t="str">
        <f>IF(VLOOKUP(D2090,'Resources Final'!A:E,5,FALSE)=0,"",VLOOKUP(D2090,'Resources Final'!A:E,5,FALSE))</f>
        <v/>
      </c>
      <c r="N2090" s="7" t="str">
        <f>IF(VLOOKUP(D2090,'Resources Final'!A:F,6,FALSE)=0,"",VLOOKUP(D2090,'Resources Final'!A:F,6,FALSE))</f>
        <v/>
      </c>
      <c r="O2090" s="3" t="str">
        <f>IF(VLOOKUP(D2090,'Resources Final'!A:G,7,FALSE)=0,"",VLOOKUP(D2090,'Resources Final'!A:G,7,FALSE))</f>
        <v/>
      </c>
    </row>
    <row r="2091" spans="1:15" x14ac:dyDescent="0.2">
      <c r="A2091" s="11">
        <v>990</v>
      </c>
      <c r="B2091" s="11" t="str">
        <f t="shared" si="44"/>
        <v>Charles G. Koch Charitable Foundation_Foundation for Constitutional Government201575000</v>
      </c>
      <c r="C2091" s="11" t="s">
        <v>19</v>
      </c>
      <c r="D2091" s="11" t="s">
        <v>1253</v>
      </c>
      <c r="E2091" s="11" t="s">
        <v>1253</v>
      </c>
      <c r="F2091" s="4">
        <v>75000</v>
      </c>
      <c r="G2091" s="3">
        <v>2015</v>
      </c>
      <c r="H2091" s="3" t="s">
        <v>21</v>
      </c>
      <c r="I2091" s="12"/>
      <c r="J2091" s="3">
        <v>83</v>
      </c>
      <c r="K2091" s="3" t="str">
        <f>IF(VLOOKUP(D2091,'Resources Final'!A:C,3,FALSE)=0,"",VLOOKUP(D2091,'Resources Final'!A:C,3,FALSE))</f>
        <v/>
      </c>
      <c r="L2091" s="3" t="str">
        <f>IF(VLOOKUP(D2091,'Resources Final'!A:D,4,FALSE)=0,"",VLOOKUP(D2091,'Resources Final'!A:D,4,FALSE))</f>
        <v/>
      </c>
      <c r="M2091" s="3" t="str">
        <f>IF(VLOOKUP(D2091,'Resources Final'!A:E,5,FALSE)=0,"",VLOOKUP(D2091,'Resources Final'!A:E,5,FALSE))</f>
        <v/>
      </c>
      <c r="N2091" s="7" t="str">
        <f>IF(VLOOKUP(D2091,'Resources Final'!A:F,6,FALSE)=0,"",VLOOKUP(D2091,'Resources Final'!A:F,6,FALSE))</f>
        <v>https://www.sourcewatch.org/index.php/Fund_for_Constitutional_Government</v>
      </c>
      <c r="O2091" s="3" t="str">
        <f>IF(VLOOKUP(D2091,'Resources Final'!A:G,7,FALSE)=0,"",VLOOKUP(D2091,'Resources Final'!A:G,7,FALSE))</f>
        <v>Sourcewatch</v>
      </c>
    </row>
    <row r="2092" spans="1:15" x14ac:dyDescent="0.2">
      <c r="A2092" s="11">
        <v>990</v>
      </c>
      <c r="B2092" s="11" t="str">
        <f t="shared" si="44"/>
        <v>Charles G. Koch Charitable Foundation_Foundation for Free Enterprise20155000</v>
      </c>
      <c r="C2092" s="11" t="s">
        <v>19</v>
      </c>
      <c r="D2092" s="11" t="s">
        <v>1258</v>
      </c>
      <c r="E2092" s="11" t="s">
        <v>1258</v>
      </c>
      <c r="F2092" s="4">
        <v>5000</v>
      </c>
      <c r="G2092" s="3">
        <v>2015</v>
      </c>
      <c r="H2092" s="3" t="s">
        <v>21</v>
      </c>
      <c r="I2092" s="12"/>
      <c r="J2092" s="3">
        <v>84</v>
      </c>
      <c r="K2092" s="3" t="str">
        <f>IF(VLOOKUP(D2092,'Resources Final'!A:C,3,FALSE)=0,"",VLOOKUP(D2092,'Resources Final'!A:C,3,FALSE))</f>
        <v/>
      </c>
      <c r="L2092" s="3" t="str">
        <f>IF(VLOOKUP(D2092,'Resources Final'!A:D,4,FALSE)=0,"",VLOOKUP(D2092,'Resources Final'!A:D,4,FALSE))</f>
        <v/>
      </c>
      <c r="M2092" s="3" t="str">
        <f>IF(VLOOKUP(D2092,'Resources Final'!A:E,5,FALSE)=0,"",VLOOKUP(D2092,'Resources Final'!A:E,5,FALSE))</f>
        <v/>
      </c>
      <c r="N2092" s="7" t="str">
        <f>IF(VLOOKUP(D2092,'Resources Final'!A:F,6,FALSE)=0,"",VLOOKUP(D2092,'Resources Final'!A:F,6,FALSE))</f>
        <v/>
      </c>
      <c r="O2092" s="3" t="str">
        <f>IF(VLOOKUP(D2092,'Resources Final'!A:G,7,FALSE)=0,"",VLOOKUP(D2092,'Resources Final'!A:G,7,FALSE))</f>
        <v/>
      </c>
    </row>
    <row r="2093" spans="1:15" x14ac:dyDescent="0.2">
      <c r="A2093" s="11">
        <v>990</v>
      </c>
      <c r="B2093" s="11" t="str">
        <f t="shared" si="44"/>
        <v>Charles G. Koch Charitable Foundation_Foundation for Individual Rights in Education2015370000</v>
      </c>
      <c r="C2093" s="11" t="s">
        <v>19</v>
      </c>
      <c r="D2093" s="11" t="s">
        <v>1262</v>
      </c>
      <c r="E2093" s="11" t="s">
        <v>1262</v>
      </c>
      <c r="F2093" s="4">
        <v>370000</v>
      </c>
      <c r="G2093" s="3">
        <v>2015</v>
      </c>
      <c r="H2093" s="3" t="s">
        <v>21</v>
      </c>
      <c r="I2093" s="12"/>
      <c r="J2093" s="3">
        <v>85</v>
      </c>
      <c r="K2093" s="3" t="str">
        <f>IF(VLOOKUP(D2093,'Resources Final'!A:C,3,FALSE)=0,"",VLOOKUP(D2093,'Resources Final'!A:C,3,FALSE))</f>
        <v/>
      </c>
      <c r="L2093" s="3" t="str">
        <f>IF(VLOOKUP(D2093,'Resources Final'!A:D,4,FALSE)=0,"",VLOOKUP(D2093,'Resources Final'!A:D,4,FALSE))</f>
        <v/>
      </c>
      <c r="M2093" s="3" t="str">
        <f>IF(VLOOKUP(D2093,'Resources Final'!A:E,5,FALSE)=0,"",VLOOKUP(D2093,'Resources Final'!A:E,5,FALSE))</f>
        <v/>
      </c>
      <c r="N2093" s="7" t="str">
        <f>IF(VLOOKUP(D2093,'Resources Final'!A:F,6,FALSE)=0,"",VLOOKUP(D2093,'Resources Final'!A:F,6,FALSE))</f>
        <v/>
      </c>
      <c r="O2093" s="3" t="str">
        <f>IF(VLOOKUP(D2093,'Resources Final'!A:G,7,FALSE)=0,"",VLOOKUP(D2093,'Resources Final'!A:G,7,FALSE))</f>
        <v/>
      </c>
    </row>
    <row r="2094" spans="1:15" x14ac:dyDescent="0.2">
      <c r="A2094" s="11">
        <v>990</v>
      </c>
      <c r="B2094" s="11" t="str">
        <f t="shared" si="44"/>
        <v>Charles G. Koch Charitable Foundation_Fraser Institute, The201526000</v>
      </c>
      <c r="C2094" s="11" t="s">
        <v>19</v>
      </c>
      <c r="D2094" s="11" t="s">
        <v>1277</v>
      </c>
      <c r="E2094" s="11" t="s">
        <v>1277</v>
      </c>
      <c r="F2094" s="4">
        <v>26000</v>
      </c>
      <c r="G2094" s="3">
        <v>2015</v>
      </c>
      <c r="H2094" s="3" t="s">
        <v>21</v>
      </c>
      <c r="I2094" s="12" t="s">
        <v>4244</v>
      </c>
      <c r="J2094" s="3">
        <v>86</v>
      </c>
      <c r="K2094" s="3" t="str">
        <f>IF(VLOOKUP(D2094,'Resources Final'!A:C,3,FALSE)=0,"",VLOOKUP(D2094,'Resources Final'!A:C,3,FALSE))</f>
        <v/>
      </c>
      <c r="L2094" s="3" t="str">
        <f>IF(VLOOKUP(D2094,'Resources Final'!A:D,4,FALSE)=0,"",VLOOKUP(D2094,'Resources Final'!A:D,4,FALSE))</f>
        <v/>
      </c>
      <c r="M2094" s="3" t="str">
        <f>IF(VLOOKUP(D2094,'Resources Final'!A:E,5,FALSE)=0,"",VLOOKUP(D2094,'Resources Final'!A:E,5,FALSE))</f>
        <v/>
      </c>
      <c r="N2094" s="7" t="str">
        <f>IF(VLOOKUP(D2094,'Resources Final'!A:F,6,FALSE)=0,"",VLOOKUP(D2094,'Resources Final'!A:F,6,FALSE))</f>
        <v>https://www.desmogblog.com/fraser-institute</v>
      </c>
      <c r="O2094" s="3" t="str">
        <f>IF(VLOOKUP(D2094,'Resources Final'!A:G,7,FALSE)=0,"",VLOOKUP(D2094,'Resources Final'!A:G,7,FALSE))</f>
        <v>Desmog</v>
      </c>
    </row>
    <row r="2095" spans="1:15" x14ac:dyDescent="0.2">
      <c r="A2095" s="11">
        <v>990</v>
      </c>
      <c r="B2095" s="11" t="str">
        <f t="shared" si="44"/>
        <v>Charles G. Koch Charitable Foundation_Freedom Trust201525000</v>
      </c>
      <c r="C2095" s="11" t="s">
        <v>19</v>
      </c>
      <c r="D2095" s="11" t="s">
        <v>1298</v>
      </c>
      <c r="E2095" s="11" t="s">
        <v>1298</v>
      </c>
      <c r="F2095" s="4">
        <v>25000</v>
      </c>
      <c r="G2095" s="3">
        <v>2015</v>
      </c>
      <c r="H2095" s="3" t="s">
        <v>21</v>
      </c>
      <c r="I2095" s="12"/>
      <c r="J2095" s="3">
        <v>87</v>
      </c>
      <c r="K2095" s="3" t="str">
        <f>IF(VLOOKUP(D2095,'Resources Final'!A:C,3,FALSE)=0,"",VLOOKUP(D2095,'Resources Final'!A:C,3,FALSE))</f>
        <v/>
      </c>
      <c r="L2095" s="3" t="str">
        <f>IF(VLOOKUP(D2095,'Resources Final'!A:D,4,FALSE)=0,"",VLOOKUP(D2095,'Resources Final'!A:D,4,FALSE))</f>
        <v/>
      </c>
      <c r="M2095" s="3" t="str">
        <f>IF(VLOOKUP(D2095,'Resources Final'!A:E,5,FALSE)=0,"",VLOOKUP(D2095,'Resources Final'!A:E,5,FALSE))</f>
        <v/>
      </c>
      <c r="N2095" s="7" t="str">
        <f>IF(VLOOKUP(D2095,'Resources Final'!A:F,6,FALSE)=0,"",VLOOKUP(D2095,'Resources Final'!A:F,6,FALSE))</f>
        <v/>
      </c>
      <c r="O2095" s="3" t="str">
        <f>IF(VLOOKUP(D2095,'Resources Final'!A:G,7,FALSE)=0,"",VLOOKUP(D2095,'Resources Final'!A:G,7,FALSE))</f>
        <v/>
      </c>
    </row>
    <row r="2096" spans="1:15" x14ac:dyDescent="0.2">
      <c r="A2096" s="11">
        <v>990</v>
      </c>
      <c r="B2096" s="11" t="str">
        <f t="shared" si="44"/>
        <v>Charles G. Koch Charitable Foundation_Frontiers of Freedom Institute201585000</v>
      </c>
      <c r="C2096" s="11" t="s">
        <v>19</v>
      </c>
      <c r="D2096" s="11" t="s">
        <v>1314</v>
      </c>
      <c r="E2096" s="11" t="s">
        <v>1312</v>
      </c>
      <c r="F2096" s="4">
        <v>85000</v>
      </c>
      <c r="G2096" s="3">
        <v>2015</v>
      </c>
      <c r="H2096" s="3" t="s">
        <v>21</v>
      </c>
      <c r="I2096" s="12"/>
      <c r="J2096" s="3">
        <v>88</v>
      </c>
      <c r="K2096" s="3" t="str">
        <f>IF(VLOOKUP(D2096,'Resources Final'!A:C,3,FALSE)=0,"",VLOOKUP(D2096,'Resources Final'!A:C,3,FALSE))</f>
        <v/>
      </c>
      <c r="L2096" s="3" t="str">
        <f>IF(VLOOKUP(D2096,'Resources Final'!A:D,4,FALSE)=0,"",VLOOKUP(D2096,'Resources Final'!A:D,4,FALSE))</f>
        <v/>
      </c>
      <c r="M2096" s="3" t="str">
        <f>IF(VLOOKUP(D2096,'Resources Final'!A:E,5,FALSE)=0,"",VLOOKUP(D2096,'Resources Final'!A:E,5,FALSE))</f>
        <v/>
      </c>
      <c r="N2096" s="7" t="str">
        <f>IF(VLOOKUP(D2096,'Resources Final'!A:F,6,FALSE)=0,"",VLOOKUP(D2096,'Resources Final'!A:F,6,FALSE))</f>
        <v>https://www.desmogblog.com/frontiers-freedom</v>
      </c>
      <c r="O2096" s="3" t="str">
        <f>IF(VLOOKUP(D2096,'Resources Final'!A:G,7,FALSE)=0,"",VLOOKUP(D2096,'Resources Final'!A:G,7,FALSE))</f>
        <v>Desmog</v>
      </c>
    </row>
    <row r="2097" spans="1:15" x14ac:dyDescent="0.2">
      <c r="A2097" s="11">
        <v>990</v>
      </c>
      <c r="B2097" s="11" t="str">
        <f t="shared" si="44"/>
        <v>Charles G. Koch Charitable Foundation_Future of Freedom Foundation201510000</v>
      </c>
      <c r="C2097" s="11" t="s">
        <v>19</v>
      </c>
      <c r="D2097" s="11" t="s">
        <v>1324</v>
      </c>
      <c r="E2097" s="11" t="s">
        <v>1324</v>
      </c>
      <c r="F2097" s="4">
        <v>10000</v>
      </c>
      <c r="G2097" s="3">
        <v>2015</v>
      </c>
      <c r="H2097" s="3" t="s">
        <v>21</v>
      </c>
      <c r="I2097" s="12"/>
      <c r="J2097" s="3">
        <v>89</v>
      </c>
      <c r="K2097" s="3" t="str">
        <f>IF(VLOOKUP(D2097,'Resources Final'!A:C,3,FALSE)=0,"",VLOOKUP(D2097,'Resources Final'!A:C,3,FALSE))</f>
        <v/>
      </c>
      <c r="L2097" s="3" t="str">
        <f>IF(VLOOKUP(D2097,'Resources Final'!A:D,4,FALSE)=0,"",VLOOKUP(D2097,'Resources Final'!A:D,4,FALSE))</f>
        <v/>
      </c>
      <c r="M2097" s="3" t="str">
        <f>IF(VLOOKUP(D2097,'Resources Final'!A:E,5,FALSE)=0,"",VLOOKUP(D2097,'Resources Final'!A:E,5,FALSE))</f>
        <v/>
      </c>
      <c r="N2097" s="7" t="str">
        <f>IF(VLOOKUP(D2097,'Resources Final'!A:F,6,FALSE)=0,"",VLOOKUP(D2097,'Resources Final'!A:F,6,FALSE))</f>
        <v>http://www.sourcewatch.org/index.php/Future_of_Freedom_Foundation</v>
      </c>
      <c r="O2097" s="3" t="str">
        <f>IF(VLOOKUP(D2097,'Resources Final'!A:G,7,FALSE)=0,"",VLOOKUP(D2097,'Resources Final'!A:G,7,FALSE))</f>
        <v>Sourcewatch</v>
      </c>
    </row>
    <row r="2098" spans="1:15" x14ac:dyDescent="0.2">
      <c r="A2098" s="11">
        <v>990</v>
      </c>
      <c r="B2098" s="11" t="str">
        <f t="shared" si="44"/>
        <v>Charles G. Koch Charitable Foundation_Gannon University20155000</v>
      </c>
      <c r="C2098" s="11" t="s">
        <v>19</v>
      </c>
      <c r="D2098" s="11" t="s">
        <v>1344</v>
      </c>
      <c r="E2098" s="11" t="s">
        <v>1344</v>
      </c>
      <c r="F2098" s="4">
        <v>5000</v>
      </c>
      <c r="G2098" s="3">
        <v>2015</v>
      </c>
      <c r="H2098" s="3" t="s">
        <v>21</v>
      </c>
      <c r="I2098" s="12"/>
      <c r="J2098" s="3">
        <v>90</v>
      </c>
      <c r="K2098" s="3" t="str">
        <f>IF(VLOOKUP(D2098,'Resources Final'!A:C,3,FALSE)=0,"",VLOOKUP(D2098,'Resources Final'!A:C,3,FALSE))</f>
        <v/>
      </c>
      <c r="L2098" s="3" t="str">
        <f>IF(VLOOKUP(D2098,'Resources Final'!A:D,4,FALSE)=0,"",VLOOKUP(D2098,'Resources Final'!A:D,4,FALSE))</f>
        <v>Y</v>
      </c>
      <c r="M2098" s="3" t="str">
        <f>IF(VLOOKUP(D2098,'Resources Final'!A:E,5,FALSE)=0,"",VLOOKUP(D2098,'Resources Final'!A:E,5,FALSE))</f>
        <v/>
      </c>
      <c r="N2098" s="7" t="str">
        <f>IF(VLOOKUP(D2098,'Resources Final'!A:F,6,FALSE)=0,"",VLOOKUP(D2098,'Resources Final'!A:F,6,FALSE))</f>
        <v/>
      </c>
      <c r="O2098" s="3" t="str">
        <f>IF(VLOOKUP(D2098,'Resources Final'!A:G,7,FALSE)=0,"",VLOOKUP(D2098,'Resources Final'!A:G,7,FALSE))</f>
        <v/>
      </c>
    </row>
    <row r="2099" spans="1:15" x14ac:dyDescent="0.2">
      <c r="A2099" s="11">
        <v>990</v>
      </c>
      <c r="B2099" s="11" t="str">
        <f t="shared" si="44"/>
        <v>Charles G. Koch Charitable Foundation_George C. Marshall Institute2015125000</v>
      </c>
      <c r="C2099" s="11" t="s">
        <v>19</v>
      </c>
      <c r="D2099" s="11" t="s">
        <v>1363</v>
      </c>
      <c r="E2099" s="11" t="s">
        <v>1363</v>
      </c>
      <c r="F2099" s="4">
        <v>125000</v>
      </c>
      <c r="G2099" s="3">
        <v>2015</v>
      </c>
      <c r="H2099" s="3" t="s">
        <v>21</v>
      </c>
      <c r="I2099" s="12"/>
      <c r="J2099" s="3">
        <v>91</v>
      </c>
      <c r="K2099" s="3" t="str">
        <f>IF(VLOOKUP(D2099,'Resources Final'!A:C,3,FALSE)=0,"",VLOOKUP(D2099,'Resources Final'!A:C,3,FALSE))</f>
        <v/>
      </c>
      <c r="L2099" s="3" t="str">
        <f>IF(VLOOKUP(D2099,'Resources Final'!A:D,4,FALSE)=0,"",VLOOKUP(D2099,'Resources Final'!A:D,4,FALSE))</f>
        <v/>
      </c>
      <c r="M2099" s="3" t="str">
        <f>IF(VLOOKUP(D2099,'Resources Final'!A:E,5,FALSE)=0,"",VLOOKUP(D2099,'Resources Final'!A:E,5,FALSE))</f>
        <v/>
      </c>
      <c r="N2099" s="7" t="str">
        <f>IF(VLOOKUP(D2099,'Resources Final'!A:F,6,FALSE)=0,"",VLOOKUP(D2099,'Resources Final'!A:F,6,FALSE))</f>
        <v>https://www.desmogblog.com/george-c-marshall-institute</v>
      </c>
      <c r="O2099" s="3" t="str">
        <f>IF(VLOOKUP(D2099,'Resources Final'!A:G,7,FALSE)=0,"",VLOOKUP(D2099,'Resources Final'!A:G,7,FALSE))</f>
        <v>Desmog</v>
      </c>
    </row>
    <row r="2100" spans="1:15" x14ac:dyDescent="0.2">
      <c r="A2100" s="11">
        <v>990</v>
      </c>
      <c r="B2100" s="11" t="str">
        <f t="shared" si="44"/>
        <v>Charles G. Koch Charitable Foundation_George Fox University201511300</v>
      </c>
      <c r="C2100" s="11" t="s">
        <v>19</v>
      </c>
      <c r="D2100" s="11" t="s">
        <v>1365</v>
      </c>
      <c r="E2100" s="11" t="s">
        <v>1365</v>
      </c>
      <c r="F2100" s="4">
        <v>11300</v>
      </c>
      <c r="G2100" s="3">
        <v>2015</v>
      </c>
      <c r="H2100" s="3" t="s">
        <v>21</v>
      </c>
      <c r="I2100" s="12"/>
      <c r="J2100" s="3">
        <v>92</v>
      </c>
      <c r="K2100" s="3" t="str">
        <f>IF(VLOOKUP(D2100,'Resources Final'!A:C,3,FALSE)=0,"",VLOOKUP(D2100,'Resources Final'!A:C,3,FALSE))</f>
        <v/>
      </c>
      <c r="L2100" s="3" t="str">
        <f>IF(VLOOKUP(D2100,'Resources Final'!A:D,4,FALSE)=0,"",VLOOKUP(D2100,'Resources Final'!A:D,4,FALSE))</f>
        <v>Y</v>
      </c>
      <c r="M2100" s="3" t="str">
        <f>IF(VLOOKUP(D2100,'Resources Final'!A:E,5,FALSE)=0,"",VLOOKUP(D2100,'Resources Final'!A:E,5,FALSE))</f>
        <v/>
      </c>
      <c r="N2100" s="7" t="str">
        <f>IF(VLOOKUP(D2100,'Resources Final'!A:F,6,FALSE)=0,"",VLOOKUP(D2100,'Resources Final'!A:F,6,FALSE))</f>
        <v/>
      </c>
      <c r="O2100" s="3" t="str">
        <f>IF(VLOOKUP(D2100,'Resources Final'!A:G,7,FALSE)=0,"",VLOOKUP(D2100,'Resources Final'!A:G,7,FALSE))</f>
        <v/>
      </c>
    </row>
    <row r="2101" spans="1:15" x14ac:dyDescent="0.2">
      <c r="A2101" s="11">
        <v>990</v>
      </c>
      <c r="B2101" s="11" t="str">
        <f t="shared" si="44"/>
        <v>Charles G. Koch Charitable Foundation_George Mason University Foundation201513269401</v>
      </c>
      <c r="C2101" s="11" t="s">
        <v>19</v>
      </c>
      <c r="D2101" s="11" t="s">
        <v>1368</v>
      </c>
      <c r="E2101" s="11" t="s">
        <v>678</v>
      </c>
      <c r="F2101" s="4">
        <v>13269401</v>
      </c>
      <c r="G2101" s="3">
        <v>2015</v>
      </c>
      <c r="H2101" s="3" t="s">
        <v>21</v>
      </c>
      <c r="I2101" s="12"/>
      <c r="J2101" s="3">
        <v>93</v>
      </c>
      <c r="K2101" s="3" t="str">
        <f>IF(VLOOKUP(D2101,'Resources Final'!A:C,3,FALSE)=0,"",VLOOKUP(D2101,'Resources Final'!A:C,3,FALSE))</f>
        <v/>
      </c>
      <c r="L2101" s="3" t="str">
        <f>IF(VLOOKUP(D2101,'Resources Final'!A:D,4,FALSE)=0,"",VLOOKUP(D2101,'Resources Final'!A:D,4,FALSE))</f>
        <v>Y</v>
      </c>
      <c r="M2101" s="3" t="str">
        <f>IF(VLOOKUP(D2101,'Resources Final'!A:E,5,FALSE)=0,"",VLOOKUP(D2101,'Resources Final'!A:E,5,FALSE))</f>
        <v/>
      </c>
      <c r="N2101" s="7" t="str">
        <f>IF(VLOOKUP(D2101,'Resources Final'!A:F,6,FALSE)=0,"",VLOOKUP(D2101,'Resources Final'!A:F,6,FALSE))</f>
        <v/>
      </c>
      <c r="O2101" s="3" t="str">
        <f>IF(VLOOKUP(D2101,'Resources Final'!A:G,7,FALSE)=0,"",VLOOKUP(D2101,'Resources Final'!A:G,7,FALSE))</f>
        <v/>
      </c>
    </row>
    <row r="2102" spans="1:15" x14ac:dyDescent="0.2">
      <c r="A2102" s="11">
        <v>990</v>
      </c>
      <c r="B2102" s="11" t="str">
        <f t="shared" si="44"/>
        <v>Charles G. Koch Charitable Foundation_George Washington University2015417335</v>
      </c>
      <c r="C2102" s="11" t="s">
        <v>19</v>
      </c>
      <c r="D2102" s="11" t="s">
        <v>1371</v>
      </c>
      <c r="E2102" s="11" t="s">
        <v>1371</v>
      </c>
      <c r="F2102" s="4">
        <v>417335</v>
      </c>
      <c r="G2102" s="3">
        <v>2015</v>
      </c>
      <c r="H2102" s="3" t="s">
        <v>21</v>
      </c>
      <c r="I2102" s="12"/>
      <c r="J2102" s="3">
        <v>94</v>
      </c>
      <c r="K2102" s="3" t="str">
        <f>IF(VLOOKUP(D2102,'Resources Final'!A:C,3,FALSE)=0,"",VLOOKUP(D2102,'Resources Final'!A:C,3,FALSE))</f>
        <v/>
      </c>
      <c r="L2102" s="3" t="str">
        <f>IF(VLOOKUP(D2102,'Resources Final'!A:D,4,FALSE)=0,"",VLOOKUP(D2102,'Resources Final'!A:D,4,FALSE))</f>
        <v>Y</v>
      </c>
      <c r="M2102" s="3" t="str">
        <f>IF(VLOOKUP(D2102,'Resources Final'!A:E,5,FALSE)=0,"",VLOOKUP(D2102,'Resources Final'!A:E,5,FALSE))</f>
        <v/>
      </c>
      <c r="N2102" s="7" t="str">
        <f>IF(VLOOKUP(D2102,'Resources Final'!A:F,6,FALSE)=0,"",VLOOKUP(D2102,'Resources Final'!A:F,6,FALSE))</f>
        <v/>
      </c>
      <c r="O2102" s="3" t="str">
        <f>IF(VLOOKUP(D2102,'Resources Final'!A:G,7,FALSE)=0,"",VLOOKUP(D2102,'Resources Final'!A:G,7,FALSE))</f>
        <v/>
      </c>
    </row>
    <row r="2103" spans="1:15" x14ac:dyDescent="0.2">
      <c r="A2103" s="11">
        <v>990</v>
      </c>
      <c r="B2103" s="11" t="str">
        <f t="shared" si="44"/>
        <v>Charles G. Koch Charitable Foundation_Georgetown University2015657000</v>
      </c>
      <c r="C2103" s="11" t="s">
        <v>19</v>
      </c>
      <c r="D2103" s="11" t="s">
        <v>1373</v>
      </c>
      <c r="E2103" s="11" t="s">
        <v>1373</v>
      </c>
      <c r="F2103" s="4">
        <v>657000</v>
      </c>
      <c r="G2103" s="3">
        <v>2015</v>
      </c>
      <c r="H2103" s="3" t="s">
        <v>21</v>
      </c>
      <c r="I2103" s="12"/>
      <c r="J2103" s="3">
        <v>95</v>
      </c>
      <c r="K2103" s="3" t="str">
        <f>IF(VLOOKUP(D2103,'Resources Final'!A:C,3,FALSE)=0,"",VLOOKUP(D2103,'Resources Final'!A:C,3,FALSE))</f>
        <v/>
      </c>
      <c r="L2103" s="3" t="str">
        <f>IF(VLOOKUP(D2103,'Resources Final'!A:D,4,FALSE)=0,"",VLOOKUP(D2103,'Resources Final'!A:D,4,FALSE))</f>
        <v>Y</v>
      </c>
      <c r="M2103" s="3" t="str">
        <f>IF(VLOOKUP(D2103,'Resources Final'!A:E,5,FALSE)=0,"",VLOOKUP(D2103,'Resources Final'!A:E,5,FALSE))</f>
        <v/>
      </c>
      <c r="N2103" s="7" t="str">
        <f>IF(VLOOKUP(D2103,'Resources Final'!A:F,6,FALSE)=0,"",VLOOKUP(D2103,'Resources Final'!A:F,6,FALSE))</f>
        <v/>
      </c>
      <c r="O2103" s="3" t="str">
        <f>IF(VLOOKUP(D2103,'Resources Final'!A:G,7,FALSE)=0,"",VLOOKUP(D2103,'Resources Final'!A:G,7,FALSE))</f>
        <v/>
      </c>
    </row>
    <row r="2104" spans="1:15" x14ac:dyDescent="0.2">
      <c r="A2104" s="11">
        <v>990</v>
      </c>
      <c r="B2104" s="11" t="str">
        <f t="shared" si="44"/>
        <v>Charles G. Koch Charitable Foundation_Georgia College &amp; State University201510000</v>
      </c>
      <c r="C2104" s="11" t="s">
        <v>19</v>
      </c>
      <c r="D2104" s="11" t="s">
        <v>1374</v>
      </c>
      <c r="E2104" s="11" t="s">
        <v>1374</v>
      </c>
      <c r="F2104" s="4">
        <v>10000</v>
      </c>
      <c r="G2104" s="3">
        <v>2015</v>
      </c>
      <c r="H2104" s="3" t="s">
        <v>21</v>
      </c>
      <c r="I2104" s="12"/>
      <c r="J2104" s="3">
        <v>96</v>
      </c>
      <c r="K2104" s="3" t="str">
        <f>IF(VLOOKUP(D2104,'Resources Final'!A:C,3,FALSE)=0,"",VLOOKUP(D2104,'Resources Final'!A:C,3,FALSE))</f>
        <v/>
      </c>
      <c r="L2104" s="3" t="str">
        <f>IF(VLOOKUP(D2104,'Resources Final'!A:D,4,FALSE)=0,"",VLOOKUP(D2104,'Resources Final'!A:D,4,FALSE))</f>
        <v>Y</v>
      </c>
      <c r="M2104" s="3" t="str">
        <f>IF(VLOOKUP(D2104,'Resources Final'!A:E,5,FALSE)=0,"",VLOOKUP(D2104,'Resources Final'!A:E,5,FALSE))</f>
        <v/>
      </c>
      <c r="N2104" s="7" t="str">
        <f>IF(VLOOKUP(D2104,'Resources Final'!A:F,6,FALSE)=0,"",VLOOKUP(D2104,'Resources Final'!A:F,6,FALSE))</f>
        <v/>
      </c>
      <c r="O2104" s="3" t="str">
        <f>IF(VLOOKUP(D2104,'Resources Final'!A:G,7,FALSE)=0,"",VLOOKUP(D2104,'Resources Final'!A:G,7,FALSE))</f>
        <v/>
      </c>
    </row>
    <row r="2105" spans="1:15" x14ac:dyDescent="0.2">
      <c r="A2105" s="11">
        <v>990</v>
      </c>
      <c r="B2105" s="11" t="str">
        <f t="shared" si="44"/>
        <v>Charles G. Koch Charitable Foundation_Georgia Gwinnett College Foundation201512000</v>
      </c>
      <c r="C2105" s="11" t="s">
        <v>19</v>
      </c>
      <c r="D2105" s="11" t="s">
        <v>1378</v>
      </c>
      <c r="E2105" s="11" t="s">
        <v>1378</v>
      </c>
      <c r="F2105" s="4">
        <v>12000</v>
      </c>
      <c r="G2105" s="3">
        <v>2015</v>
      </c>
      <c r="H2105" s="3" t="s">
        <v>21</v>
      </c>
      <c r="I2105" s="12"/>
      <c r="J2105" s="3">
        <v>97</v>
      </c>
      <c r="K2105" s="3" t="str">
        <f>IF(VLOOKUP(D2105,'Resources Final'!A:C,3,FALSE)=0,"",VLOOKUP(D2105,'Resources Final'!A:C,3,FALSE))</f>
        <v/>
      </c>
      <c r="L2105" s="3" t="str">
        <f>IF(VLOOKUP(D2105,'Resources Final'!A:D,4,FALSE)=0,"",VLOOKUP(D2105,'Resources Final'!A:D,4,FALSE))</f>
        <v>Y</v>
      </c>
      <c r="M2105" s="3" t="str">
        <f>IF(VLOOKUP(D2105,'Resources Final'!A:E,5,FALSE)=0,"",VLOOKUP(D2105,'Resources Final'!A:E,5,FALSE))</f>
        <v/>
      </c>
      <c r="N2105" s="7" t="str">
        <f>IF(VLOOKUP(D2105,'Resources Final'!A:F,6,FALSE)=0,"",VLOOKUP(D2105,'Resources Final'!A:F,6,FALSE))</f>
        <v/>
      </c>
      <c r="O2105" s="3" t="str">
        <f>IF(VLOOKUP(D2105,'Resources Final'!A:G,7,FALSE)=0,"",VLOOKUP(D2105,'Resources Final'!A:G,7,FALSE))</f>
        <v/>
      </c>
    </row>
    <row r="2106" spans="1:15" x14ac:dyDescent="0.2">
      <c r="A2106" s="11">
        <v>990</v>
      </c>
      <c r="B2106" s="11" t="str">
        <f t="shared" si="44"/>
        <v>Charles G. Koch Charitable Foundation_Georgia Justice Project201510000</v>
      </c>
      <c r="C2106" s="11" t="s">
        <v>19</v>
      </c>
      <c r="D2106" s="11" t="s">
        <v>1379</v>
      </c>
      <c r="E2106" s="11" t="s">
        <v>1379</v>
      </c>
      <c r="F2106" s="4">
        <v>10000</v>
      </c>
      <c r="G2106" s="3">
        <v>2015</v>
      </c>
      <c r="H2106" s="3" t="s">
        <v>21</v>
      </c>
      <c r="I2106" s="12"/>
      <c r="J2106" s="3">
        <v>98</v>
      </c>
      <c r="K2106" s="3" t="str">
        <f>IF(VLOOKUP(D2106,'Resources Final'!A:C,3,FALSE)=0,"",VLOOKUP(D2106,'Resources Final'!A:C,3,FALSE))</f>
        <v/>
      </c>
      <c r="L2106" s="3" t="str">
        <f>IF(VLOOKUP(D2106,'Resources Final'!A:D,4,FALSE)=0,"",VLOOKUP(D2106,'Resources Final'!A:D,4,FALSE))</f>
        <v/>
      </c>
      <c r="M2106" s="3" t="str">
        <f>IF(VLOOKUP(D2106,'Resources Final'!A:E,5,FALSE)=0,"",VLOOKUP(D2106,'Resources Final'!A:E,5,FALSE))</f>
        <v>N</v>
      </c>
      <c r="N2106" s="7" t="str">
        <f>IF(VLOOKUP(D2106,'Resources Final'!A:F,6,FALSE)=0,"",VLOOKUP(D2106,'Resources Final'!A:F,6,FALSE))</f>
        <v/>
      </c>
      <c r="O2106" s="3" t="str">
        <f>IF(VLOOKUP(D2106,'Resources Final'!A:G,7,FALSE)=0,"",VLOOKUP(D2106,'Resources Final'!A:G,7,FALSE))</f>
        <v/>
      </c>
    </row>
    <row r="2107" spans="1:15" x14ac:dyDescent="0.2">
      <c r="A2107" s="11">
        <v>990</v>
      </c>
      <c r="B2107" s="11" t="str">
        <f t="shared" si="44"/>
        <v>Charles G. Koch Charitable Foundation_Georgia Public Policy Foundation20154000</v>
      </c>
      <c r="C2107" s="11" t="s">
        <v>19</v>
      </c>
      <c r="D2107" s="11" t="s">
        <v>1380</v>
      </c>
      <c r="E2107" s="11" t="s">
        <v>1380</v>
      </c>
      <c r="F2107" s="4">
        <v>4000</v>
      </c>
      <c r="G2107" s="3">
        <v>2015</v>
      </c>
      <c r="H2107" s="3" t="s">
        <v>21</v>
      </c>
      <c r="I2107" s="12"/>
      <c r="J2107" s="3">
        <v>99</v>
      </c>
      <c r="K2107" s="3" t="str">
        <f>IF(VLOOKUP(D2107,'Resources Final'!A:C,3,FALSE)=0,"",VLOOKUP(D2107,'Resources Final'!A:C,3,FALSE))</f>
        <v/>
      </c>
      <c r="L2107" s="3" t="str">
        <f>IF(VLOOKUP(D2107,'Resources Final'!A:D,4,FALSE)=0,"",VLOOKUP(D2107,'Resources Final'!A:D,4,FALSE))</f>
        <v/>
      </c>
      <c r="M2107" s="3" t="str">
        <f>IF(VLOOKUP(D2107,'Resources Final'!A:E,5,FALSE)=0,"",VLOOKUP(D2107,'Resources Final'!A:E,5,FALSE))</f>
        <v/>
      </c>
      <c r="N2107" s="7" t="str">
        <f>IF(VLOOKUP(D2107,'Resources Final'!A:F,6,FALSE)=0,"",VLOOKUP(D2107,'Resources Final'!A:F,6,FALSE))</f>
        <v>https://www.sourcewatch.org/index.php/Georgia_Public_Policy_Foundation</v>
      </c>
      <c r="O2107" s="3" t="str">
        <f>IF(VLOOKUP(D2107,'Resources Final'!A:G,7,FALSE)=0,"",VLOOKUP(D2107,'Resources Final'!A:G,7,FALSE))</f>
        <v>Sourcewatch</v>
      </c>
    </row>
    <row r="2108" spans="1:15" x14ac:dyDescent="0.2">
      <c r="A2108" s="11">
        <v>990</v>
      </c>
      <c r="B2108" s="11" t="str">
        <f t="shared" si="44"/>
        <v>Charles G. Koch Charitable Foundation_Georgia State University Foundation201550800</v>
      </c>
      <c r="C2108" s="11" t="s">
        <v>19</v>
      </c>
      <c r="D2108" s="11" t="s">
        <v>1383</v>
      </c>
      <c r="E2108" s="11" t="s">
        <v>1382</v>
      </c>
      <c r="F2108" s="4">
        <v>50800</v>
      </c>
      <c r="G2108" s="3">
        <v>2015</v>
      </c>
      <c r="H2108" s="3" t="s">
        <v>21</v>
      </c>
      <c r="I2108" s="12"/>
      <c r="J2108" s="3">
        <v>100</v>
      </c>
      <c r="K2108" s="3" t="str">
        <f>IF(VLOOKUP(D2108,'Resources Final'!A:C,3,FALSE)=0,"",VLOOKUP(D2108,'Resources Final'!A:C,3,FALSE))</f>
        <v/>
      </c>
      <c r="L2108" s="3" t="str">
        <f>IF(VLOOKUP(D2108,'Resources Final'!A:D,4,FALSE)=0,"",VLOOKUP(D2108,'Resources Final'!A:D,4,FALSE))</f>
        <v>Y</v>
      </c>
      <c r="M2108" s="3" t="str">
        <f>IF(VLOOKUP(D2108,'Resources Final'!A:E,5,FALSE)=0,"",VLOOKUP(D2108,'Resources Final'!A:E,5,FALSE))</f>
        <v/>
      </c>
      <c r="N2108" s="7" t="str">
        <f>IF(VLOOKUP(D2108,'Resources Final'!A:F,6,FALSE)=0,"",VLOOKUP(D2108,'Resources Final'!A:F,6,FALSE))</f>
        <v/>
      </c>
      <c r="O2108" s="3" t="str">
        <f>IF(VLOOKUP(D2108,'Resources Final'!A:G,7,FALSE)=0,"",VLOOKUP(D2108,'Resources Final'!A:G,7,FALSE))</f>
        <v/>
      </c>
    </row>
    <row r="2109" spans="1:15" x14ac:dyDescent="0.2">
      <c r="A2109" s="11">
        <v>990</v>
      </c>
      <c r="B2109" s="11" t="str">
        <f t="shared" si="44"/>
        <v>Charles G. Koch Charitable Foundation_Gloucester Institute201510000</v>
      </c>
      <c r="C2109" s="11" t="s">
        <v>19</v>
      </c>
      <c r="D2109" s="11" t="s">
        <v>1409</v>
      </c>
      <c r="E2109" s="11" t="s">
        <v>1409</v>
      </c>
      <c r="F2109" s="4">
        <v>10000</v>
      </c>
      <c r="G2109" s="3">
        <v>2015</v>
      </c>
      <c r="H2109" s="3" t="s">
        <v>21</v>
      </c>
      <c r="I2109" s="12"/>
      <c r="J2109" s="3">
        <v>101</v>
      </c>
      <c r="K2109" s="3" t="str">
        <f>IF(VLOOKUP(D2109,'Resources Final'!A:C,3,FALSE)=0,"",VLOOKUP(D2109,'Resources Final'!A:C,3,FALSE))</f>
        <v/>
      </c>
      <c r="L2109" s="3" t="str">
        <f>IF(VLOOKUP(D2109,'Resources Final'!A:D,4,FALSE)=0,"",VLOOKUP(D2109,'Resources Final'!A:D,4,FALSE))</f>
        <v/>
      </c>
      <c r="M2109" s="3" t="str">
        <f>IF(VLOOKUP(D2109,'Resources Final'!A:E,5,FALSE)=0,"",VLOOKUP(D2109,'Resources Final'!A:E,5,FALSE))</f>
        <v/>
      </c>
      <c r="N2109" s="7" t="str">
        <f>IF(VLOOKUP(D2109,'Resources Final'!A:F,6,FALSE)=0,"",VLOOKUP(D2109,'Resources Final'!A:F,6,FALSE))</f>
        <v/>
      </c>
      <c r="O2109" s="3" t="str">
        <f>IF(VLOOKUP(D2109,'Resources Final'!A:G,7,FALSE)=0,"",VLOOKUP(D2109,'Resources Final'!A:G,7,FALSE))</f>
        <v/>
      </c>
    </row>
    <row r="2110" spans="1:15" x14ac:dyDescent="0.2">
      <c r="A2110" s="11">
        <v>990</v>
      </c>
      <c r="B2110" s="11" t="str">
        <f t="shared" si="44"/>
        <v>Charles G. Koch Charitable Foundation_Green for All20155000</v>
      </c>
      <c r="C2110" s="11" t="s">
        <v>19</v>
      </c>
      <c r="D2110" s="11" t="s">
        <v>1455</v>
      </c>
      <c r="E2110" s="11" t="s">
        <v>1455</v>
      </c>
      <c r="F2110" s="4">
        <v>5000</v>
      </c>
      <c r="G2110" s="3">
        <v>2015</v>
      </c>
      <c r="H2110" s="3" t="s">
        <v>21</v>
      </c>
      <c r="I2110" s="12"/>
      <c r="J2110" s="3">
        <v>102</v>
      </c>
      <c r="K2110" s="3" t="str">
        <f>IF(VLOOKUP(D2110,'Resources Final'!A:C,3,FALSE)=0,"",VLOOKUP(D2110,'Resources Final'!A:C,3,FALSE))</f>
        <v/>
      </c>
      <c r="L2110" s="3" t="str">
        <f>IF(VLOOKUP(D2110,'Resources Final'!A:D,4,FALSE)=0,"",VLOOKUP(D2110,'Resources Final'!A:D,4,FALSE))</f>
        <v/>
      </c>
      <c r="M2110" s="3" t="str">
        <f>IF(VLOOKUP(D2110,'Resources Final'!A:E,5,FALSE)=0,"",VLOOKUP(D2110,'Resources Final'!A:E,5,FALSE))</f>
        <v/>
      </c>
      <c r="N2110" s="7" t="str">
        <f>IF(VLOOKUP(D2110,'Resources Final'!A:F,6,FALSE)=0,"",VLOOKUP(D2110,'Resources Final'!A:F,6,FALSE))</f>
        <v>https://www.sourcewatch.org/index.php/Green_For_All</v>
      </c>
      <c r="O2110" s="3" t="str">
        <f>IF(VLOOKUP(D2110,'Resources Final'!A:G,7,FALSE)=0,"",VLOOKUP(D2110,'Resources Final'!A:G,7,FALSE))</f>
        <v>Sourcewatch</v>
      </c>
    </row>
    <row r="2111" spans="1:15" x14ac:dyDescent="0.2">
      <c r="A2111" s="11">
        <v>990</v>
      </c>
      <c r="B2111" s="11" t="str">
        <f t="shared" si="44"/>
        <v>Charles G. Koch Charitable Foundation_Greenlee School of Journalism &amp; Communication20155500</v>
      </c>
      <c r="C2111" s="11" t="s">
        <v>19</v>
      </c>
      <c r="D2111" s="11" t="s">
        <v>1459</v>
      </c>
      <c r="E2111" s="11" t="s">
        <v>1459</v>
      </c>
      <c r="F2111" s="4">
        <v>5500</v>
      </c>
      <c r="G2111" s="3">
        <v>2015</v>
      </c>
      <c r="H2111" s="3" t="s">
        <v>21</v>
      </c>
      <c r="I2111" s="12"/>
      <c r="J2111" s="3">
        <v>103</v>
      </c>
      <c r="K2111" s="3" t="str">
        <f>IF(VLOOKUP(D2111,'Resources Final'!A:C,3,FALSE)=0,"",VLOOKUP(D2111,'Resources Final'!A:C,3,FALSE))</f>
        <v/>
      </c>
      <c r="L2111" s="3" t="str">
        <f>IF(VLOOKUP(D2111,'Resources Final'!A:D,4,FALSE)=0,"",VLOOKUP(D2111,'Resources Final'!A:D,4,FALSE))</f>
        <v>Y</v>
      </c>
      <c r="M2111" s="3" t="str">
        <f>IF(VLOOKUP(D2111,'Resources Final'!A:E,5,FALSE)=0,"",VLOOKUP(D2111,'Resources Final'!A:E,5,FALSE))</f>
        <v/>
      </c>
      <c r="N2111" s="7" t="str">
        <f>IF(VLOOKUP(D2111,'Resources Final'!A:F,6,FALSE)=0,"",VLOOKUP(D2111,'Resources Final'!A:F,6,FALSE))</f>
        <v/>
      </c>
      <c r="O2111" s="3" t="str">
        <f>IF(VLOOKUP(D2111,'Resources Final'!A:G,7,FALSE)=0,"",VLOOKUP(D2111,'Resources Final'!A:G,7,FALSE))</f>
        <v/>
      </c>
    </row>
    <row r="2112" spans="1:15" x14ac:dyDescent="0.2">
      <c r="A2112" s="11">
        <v>990</v>
      </c>
      <c r="B2112" s="11" t="str">
        <f t="shared" si="44"/>
        <v>Charles G. Koch Charitable Foundation_Grove City College201548075</v>
      </c>
      <c r="C2112" s="11" t="s">
        <v>19</v>
      </c>
      <c r="D2112" s="11" t="s">
        <v>1469</v>
      </c>
      <c r="E2112" s="11" t="s">
        <v>1469</v>
      </c>
      <c r="F2112" s="4">
        <v>48075</v>
      </c>
      <c r="G2112" s="3">
        <v>2015</v>
      </c>
      <c r="H2112" s="3" t="s">
        <v>21</v>
      </c>
      <c r="I2112" s="12"/>
      <c r="J2112" s="3">
        <v>104</v>
      </c>
      <c r="K2112" s="3" t="str">
        <f>IF(VLOOKUP(D2112,'Resources Final'!A:C,3,FALSE)=0,"",VLOOKUP(D2112,'Resources Final'!A:C,3,FALSE))</f>
        <v/>
      </c>
      <c r="L2112" s="3" t="str">
        <f>IF(VLOOKUP(D2112,'Resources Final'!A:D,4,FALSE)=0,"",VLOOKUP(D2112,'Resources Final'!A:D,4,FALSE))</f>
        <v>Y</v>
      </c>
      <c r="M2112" s="3" t="str">
        <f>IF(VLOOKUP(D2112,'Resources Final'!A:E,5,FALSE)=0,"",VLOOKUP(D2112,'Resources Final'!A:E,5,FALSE))</f>
        <v/>
      </c>
      <c r="N2112" s="7" t="str">
        <f>IF(VLOOKUP(D2112,'Resources Final'!A:F,6,FALSE)=0,"",VLOOKUP(D2112,'Resources Final'!A:F,6,FALSE))</f>
        <v/>
      </c>
      <c r="O2112" s="3" t="str">
        <f>IF(VLOOKUP(D2112,'Resources Final'!A:G,7,FALSE)=0,"",VLOOKUP(D2112,'Resources Final'!A:G,7,FALSE))</f>
        <v/>
      </c>
    </row>
    <row r="2113" spans="1:15" x14ac:dyDescent="0.2">
      <c r="A2113" s="11">
        <v>990</v>
      </c>
      <c r="B2113" s="11" t="str">
        <f t="shared" si="44"/>
        <v>Charles G. Koch Charitable Foundation_Gustavus Adolphus College20156000</v>
      </c>
      <c r="C2113" s="11" t="s">
        <v>19</v>
      </c>
      <c r="D2113" s="11" t="s">
        <v>1483</v>
      </c>
      <c r="E2113" s="11" t="s">
        <v>1483</v>
      </c>
      <c r="F2113" s="4">
        <v>6000</v>
      </c>
      <c r="G2113" s="3">
        <v>2015</v>
      </c>
      <c r="H2113" s="3" t="s">
        <v>21</v>
      </c>
      <c r="I2113" s="12"/>
      <c r="J2113" s="3">
        <v>105</v>
      </c>
      <c r="K2113" s="3" t="str">
        <f>IF(VLOOKUP(D2113,'Resources Final'!A:C,3,FALSE)=0,"",VLOOKUP(D2113,'Resources Final'!A:C,3,FALSE))</f>
        <v/>
      </c>
      <c r="L2113" s="3" t="str">
        <f>IF(VLOOKUP(D2113,'Resources Final'!A:D,4,FALSE)=0,"",VLOOKUP(D2113,'Resources Final'!A:D,4,FALSE))</f>
        <v>Y</v>
      </c>
      <c r="M2113" s="3" t="str">
        <f>IF(VLOOKUP(D2113,'Resources Final'!A:E,5,FALSE)=0,"",VLOOKUP(D2113,'Resources Final'!A:E,5,FALSE))</f>
        <v/>
      </c>
      <c r="N2113" s="7" t="str">
        <f>IF(VLOOKUP(D2113,'Resources Final'!A:F,6,FALSE)=0,"",VLOOKUP(D2113,'Resources Final'!A:F,6,FALSE))</f>
        <v/>
      </c>
      <c r="O2113" s="3" t="str">
        <f>IF(VLOOKUP(D2113,'Resources Final'!A:G,7,FALSE)=0,"",VLOOKUP(D2113,'Resources Final'!A:G,7,FALSE))</f>
        <v/>
      </c>
    </row>
    <row r="2114" spans="1:15" x14ac:dyDescent="0.2">
      <c r="A2114" s="11">
        <v>990</v>
      </c>
      <c r="B2114" s="11" t="str">
        <f t="shared" si="44"/>
        <v>Charles G. Koch Charitable Foundation_Hampden-Sydney College201530000</v>
      </c>
      <c r="C2114" s="11" t="s">
        <v>19</v>
      </c>
      <c r="D2114" s="11" t="s">
        <v>1512</v>
      </c>
      <c r="E2114" s="11" t="s">
        <v>1512</v>
      </c>
      <c r="F2114" s="4">
        <v>30000</v>
      </c>
      <c r="G2114" s="3">
        <v>2015</v>
      </c>
      <c r="H2114" s="3" t="s">
        <v>21</v>
      </c>
      <c r="I2114" s="12"/>
      <c r="J2114" s="3">
        <v>106</v>
      </c>
      <c r="K2114" s="3" t="str">
        <f>IF(VLOOKUP(D2114,'Resources Final'!A:C,3,FALSE)=0,"",VLOOKUP(D2114,'Resources Final'!A:C,3,FALSE))</f>
        <v/>
      </c>
      <c r="L2114" s="3" t="str">
        <f>IF(VLOOKUP(D2114,'Resources Final'!A:D,4,FALSE)=0,"",VLOOKUP(D2114,'Resources Final'!A:D,4,FALSE))</f>
        <v>Y</v>
      </c>
      <c r="M2114" s="3" t="str">
        <f>IF(VLOOKUP(D2114,'Resources Final'!A:E,5,FALSE)=0,"",VLOOKUP(D2114,'Resources Final'!A:E,5,FALSE))</f>
        <v/>
      </c>
      <c r="N2114" s="7" t="str">
        <f>IF(VLOOKUP(D2114,'Resources Final'!A:F,6,FALSE)=0,"",VLOOKUP(D2114,'Resources Final'!A:F,6,FALSE))</f>
        <v/>
      </c>
      <c r="O2114" s="3" t="str">
        <f>IF(VLOOKUP(D2114,'Resources Final'!A:G,7,FALSE)=0,"",VLOOKUP(D2114,'Resources Final'!A:G,7,FALSE))</f>
        <v/>
      </c>
    </row>
    <row r="2115" spans="1:15" x14ac:dyDescent="0.2">
      <c r="A2115" s="11">
        <v>990</v>
      </c>
      <c r="B2115" s="11" t="str">
        <f t="shared" si="44"/>
        <v>Charles G. Koch Charitable Foundation_Harvard University2015115000</v>
      </c>
      <c r="C2115" s="11" t="s">
        <v>19</v>
      </c>
      <c r="D2115" s="11" t="s">
        <v>1540</v>
      </c>
      <c r="E2115" s="11" t="s">
        <v>1540</v>
      </c>
      <c r="F2115" s="4">
        <v>115000</v>
      </c>
      <c r="G2115" s="3">
        <v>2015</v>
      </c>
      <c r="H2115" s="3" t="s">
        <v>21</v>
      </c>
      <c r="I2115" s="12"/>
      <c r="J2115" s="3">
        <v>107</v>
      </c>
      <c r="K2115" s="3" t="str">
        <f>IF(VLOOKUP(D2115,'Resources Final'!A:C,3,FALSE)=0,"",VLOOKUP(D2115,'Resources Final'!A:C,3,FALSE))</f>
        <v/>
      </c>
      <c r="L2115" s="3" t="str">
        <f>IF(VLOOKUP(D2115,'Resources Final'!A:D,4,FALSE)=0,"",VLOOKUP(D2115,'Resources Final'!A:D,4,FALSE))</f>
        <v>Y</v>
      </c>
      <c r="M2115" s="3" t="str">
        <f>IF(VLOOKUP(D2115,'Resources Final'!A:E,5,FALSE)=0,"",VLOOKUP(D2115,'Resources Final'!A:E,5,FALSE))</f>
        <v/>
      </c>
      <c r="N2115" s="7" t="str">
        <f>IF(VLOOKUP(D2115,'Resources Final'!A:F,6,FALSE)=0,"",VLOOKUP(D2115,'Resources Final'!A:F,6,FALSE))</f>
        <v/>
      </c>
      <c r="O2115" s="3" t="str">
        <f>IF(VLOOKUP(D2115,'Resources Final'!A:G,7,FALSE)=0,"",VLOOKUP(D2115,'Resources Final'!A:G,7,FALSE))</f>
        <v/>
      </c>
    </row>
    <row r="2116" spans="1:15" x14ac:dyDescent="0.2">
      <c r="A2116" s="11">
        <v>990</v>
      </c>
      <c r="B2116" s="11" t="str">
        <f t="shared" si="44"/>
        <v>Charles G. Koch Charitable Foundation_High Point University20153300</v>
      </c>
      <c r="C2116" s="11" t="s">
        <v>19</v>
      </c>
      <c r="D2116" s="11" t="s">
        <v>1585</v>
      </c>
      <c r="E2116" s="11" t="s">
        <v>1585</v>
      </c>
      <c r="F2116" s="4">
        <v>3300</v>
      </c>
      <c r="G2116" s="3">
        <v>2015</v>
      </c>
      <c r="H2116" s="3" t="s">
        <v>21</v>
      </c>
      <c r="I2116" s="12"/>
      <c r="J2116" s="3">
        <v>108</v>
      </c>
      <c r="K2116" s="3" t="str">
        <f>IF(VLOOKUP(D2116,'Resources Final'!A:C,3,FALSE)=0,"",VLOOKUP(D2116,'Resources Final'!A:C,3,FALSE))</f>
        <v/>
      </c>
      <c r="L2116" s="3" t="str">
        <f>IF(VLOOKUP(D2116,'Resources Final'!A:D,4,FALSE)=0,"",VLOOKUP(D2116,'Resources Final'!A:D,4,FALSE))</f>
        <v>Y</v>
      </c>
      <c r="M2116" s="3" t="str">
        <f>IF(VLOOKUP(D2116,'Resources Final'!A:E,5,FALSE)=0,"",VLOOKUP(D2116,'Resources Final'!A:E,5,FALSE))</f>
        <v/>
      </c>
      <c r="N2116" s="7" t="str">
        <f>IF(VLOOKUP(D2116,'Resources Final'!A:F,6,FALSE)=0,"",VLOOKUP(D2116,'Resources Final'!A:F,6,FALSE))</f>
        <v/>
      </c>
      <c r="O2116" s="3" t="str">
        <f>IF(VLOOKUP(D2116,'Resources Final'!A:G,7,FALSE)=0,"",VLOOKUP(D2116,'Resources Final'!A:G,7,FALSE))</f>
        <v/>
      </c>
    </row>
    <row r="2117" spans="1:15" x14ac:dyDescent="0.2">
      <c r="A2117" s="11">
        <v>990</v>
      </c>
      <c r="B2117" s="11" t="str">
        <f t="shared" si="44"/>
        <v>Charles G. Koch Charitable Foundation_Hillsdale College201539140</v>
      </c>
      <c r="C2117" s="11" t="s">
        <v>19</v>
      </c>
      <c r="D2117" s="11" t="s">
        <v>1590</v>
      </c>
      <c r="E2117" s="11" t="s">
        <v>1590</v>
      </c>
      <c r="F2117" s="4">
        <v>39140</v>
      </c>
      <c r="G2117" s="3">
        <v>2015</v>
      </c>
      <c r="H2117" s="3" t="s">
        <v>21</v>
      </c>
      <c r="I2117" s="12"/>
      <c r="J2117" s="3">
        <v>109</v>
      </c>
      <c r="K2117" s="3" t="str">
        <f>IF(VLOOKUP(D2117,'Resources Final'!A:C,3,FALSE)=0,"",VLOOKUP(D2117,'Resources Final'!A:C,3,FALSE))</f>
        <v/>
      </c>
      <c r="L2117" s="3" t="str">
        <f>IF(VLOOKUP(D2117,'Resources Final'!A:D,4,FALSE)=0,"",VLOOKUP(D2117,'Resources Final'!A:D,4,FALSE))</f>
        <v>Y</v>
      </c>
      <c r="M2117" s="3" t="str">
        <f>IF(VLOOKUP(D2117,'Resources Final'!A:E,5,FALSE)=0,"",VLOOKUP(D2117,'Resources Final'!A:E,5,FALSE))</f>
        <v/>
      </c>
      <c r="N2117" s="7" t="str">
        <f>IF(VLOOKUP(D2117,'Resources Final'!A:F,6,FALSE)=0,"",VLOOKUP(D2117,'Resources Final'!A:F,6,FALSE))</f>
        <v/>
      </c>
      <c r="O2117" s="3" t="str">
        <f>IF(VLOOKUP(D2117,'Resources Final'!A:G,7,FALSE)=0,"",VLOOKUP(D2117,'Resources Final'!A:G,7,FALSE))</f>
        <v/>
      </c>
    </row>
    <row r="2118" spans="1:15" x14ac:dyDescent="0.2">
      <c r="A2118" s="11">
        <v>990</v>
      </c>
      <c r="B2118" s="11" t="str">
        <f t="shared" si="44"/>
        <v>Charles G. Koch Charitable Foundation_Hollins University20152100</v>
      </c>
      <c r="C2118" s="11" t="s">
        <v>19</v>
      </c>
      <c r="D2118" s="11" t="s">
        <v>1606</v>
      </c>
      <c r="E2118" s="11" t="s">
        <v>1606</v>
      </c>
      <c r="F2118" s="4">
        <v>2100</v>
      </c>
      <c r="G2118" s="3">
        <v>2015</v>
      </c>
      <c r="H2118" s="3" t="s">
        <v>21</v>
      </c>
      <c r="I2118" s="12"/>
      <c r="J2118" s="3">
        <v>110</v>
      </c>
      <c r="K2118" s="3" t="str">
        <f>IF(VLOOKUP(D2118,'Resources Final'!A:C,3,FALSE)=0,"",VLOOKUP(D2118,'Resources Final'!A:C,3,FALSE))</f>
        <v/>
      </c>
      <c r="L2118" s="3" t="str">
        <f>IF(VLOOKUP(D2118,'Resources Final'!A:D,4,FALSE)=0,"",VLOOKUP(D2118,'Resources Final'!A:D,4,FALSE))</f>
        <v>Y</v>
      </c>
      <c r="M2118" s="3" t="str">
        <f>IF(VLOOKUP(D2118,'Resources Final'!A:E,5,FALSE)=0,"",VLOOKUP(D2118,'Resources Final'!A:E,5,FALSE))</f>
        <v/>
      </c>
      <c r="N2118" s="7" t="str">
        <f>IF(VLOOKUP(D2118,'Resources Final'!A:F,6,FALSE)=0,"",VLOOKUP(D2118,'Resources Final'!A:F,6,FALSE))</f>
        <v/>
      </c>
      <c r="O2118" s="3" t="str">
        <f>IF(VLOOKUP(D2118,'Resources Final'!A:G,7,FALSE)=0,"",VLOOKUP(D2118,'Resources Final'!A:G,7,FALSE))</f>
        <v/>
      </c>
    </row>
    <row r="2119" spans="1:15" x14ac:dyDescent="0.2">
      <c r="A2119" s="11">
        <v>990</v>
      </c>
      <c r="B2119" s="11" t="str">
        <f t="shared" si="44"/>
        <v>Charles G. Koch Charitable Foundation_Holy Spirit International201515000</v>
      </c>
      <c r="C2119" s="11" t="s">
        <v>19</v>
      </c>
      <c r="D2119" s="11" t="s">
        <v>1609</v>
      </c>
      <c r="E2119" s="11" t="s">
        <v>1609</v>
      </c>
      <c r="F2119" s="4">
        <v>15000</v>
      </c>
      <c r="G2119" s="3">
        <v>2015</v>
      </c>
      <c r="H2119" s="3" t="s">
        <v>21</v>
      </c>
      <c r="I2119" s="12"/>
      <c r="J2119" s="3">
        <v>111</v>
      </c>
      <c r="K2119" s="3" t="str">
        <f>IF(VLOOKUP(D2119,'Resources Final'!A:C,3,FALSE)=0,"",VLOOKUP(D2119,'Resources Final'!A:C,3,FALSE))</f>
        <v/>
      </c>
      <c r="L2119" s="3" t="str">
        <f>IF(VLOOKUP(D2119,'Resources Final'!A:D,4,FALSE)=0,"",VLOOKUP(D2119,'Resources Final'!A:D,4,FALSE))</f>
        <v/>
      </c>
      <c r="M2119" s="3" t="str">
        <f>IF(VLOOKUP(D2119,'Resources Final'!A:E,5,FALSE)=0,"",VLOOKUP(D2119,'Resources Final'!A:E,5,FALSE))</f>
        <v>N</v>
      </c>
      <c r="N2119" s="7" t="str">
        <f>IF(VLOOKUP(D2119,'Resources Final'!A:F,6,FALSE)=0,"",VLOOKUP(D2119,'Resources Final'!A:F,6,FALSE))</f>
        <v/>
      </c>
      <c r="O2119" s="3" t="str">
        <f>IF(VLOOKUP(D2119,'Resources Final'!A:G,7,FALSE)=0,"",VLOOKUP(D2119,'Resources Final'!A:G,7,FALSE))</f>
        <v/>
      </c>
    </row>
    <row r="2120" spans="1:15" x14ac:dyDescent="0.2">
      <c r="A2120" s="11">
        <v>990</v>
      </c>
      <c r="B2120" s="11" t="str">
        <f t="shared" si="44"/>
        <v>Charles G. Koch Charitable Foundation_Hope College201531500</v>
      </c>
      <c r="C2120" s="11" t="s">
        <v>19</v>
      </c>
      <c r="D2120" s="11" t="s">
        <v>1614</v>
      </c>
      <c r="E2120" s="11" t="s">
        <v>1614</v>
      </c>
      <c r="F2120" s="4">
        <v>31500</v>
      </c>
      <c r="G2120" s="3">
        <v>2015</v>
      </c>
      <c r="H2120" s="3" t="s">
        <v>21</v>
      </c>
      <c r="I2120" s="12"/>
      <c r="J2120" s="3">
        <v>112</v>
      </c>
      <c r="K2120" s="3" t="str">
        <f>IF(VLOOKUP(D2120,'Resources Final'!A:C,3,FALSE)=0,"",VLOOKUP(D2120,'Resources Final'!A:C,3,FALSE))</f>
        <v/>
      </c>
      <c r="L2120" s="3" t="str">
        <f>IF(VLOOKUP(D2120,'Resources Final'!A:D,4,FALSE)=0,"",VLOOKUP(D2120,'Resources Final'!A:D,4,FALSE))</f>
        <v>Y</v>
      </c>
      <c r="M2120" s="3" t="str">
        <f>IF(VLOOKUP(D2120,'Resources Final'!A:E,5,FALSE)=0,"",VLOOKUP(D2120,'Resources Final'!A:E,5,FALSE))</f>
        <v/>
      </c>
      <c r="N2120" s="7" t="str">
        <f>IF(VLOOKUP(D2120,'Resources Final'!A:F,6,FALSE)=0,"",VLOOKUP(D2120,'Resources Final'!A:F,6,FALSE))</f>
        <v/>
      </c>
      <c r="O2120" s="3" t="str">
        <f>IF(VLOOKUP(D2120,'Resources Final'!A:G,7,FALSE)=0,"",VLOOKUP(D2120,'Resources Final'!A:G,7,FALSE))</f>
        <v/>
      </c>
    </row>
    <row r="2121" spans="1:15" x14ac:dyDescent="0.2">
      <c r="A2121" s="11">
        <v>990</v>
      </c>
      <c r="B2121" s="11" t="str">
        <f t="shared" si="44"/>
        <v>Charles G. Koch Charitable Foundation_Houghton College201519000</v>
      </c>
      <c r="C2121" s="11" t="s">
        <v>19</v>
      </c>
      <c r="D2121" s="11" t="s">
        <v>1620</v>
      </c>
      <c r="E2121" s="11" t="s">
        <v>1620</v>
      </c>
      <c r="F2121" s="4">
        <v>19000</v>
      </c>
      <c r="G2121" s="3">
        <v>2015</v>
      </c>
      <c r="H2121" s="3" t="s">
        <v>21</v>
      </c>
      <c r="I2121" s="12"/>
      <c r="J2121" s="3">
        <v>113</v>
      </c>
      <c r="K2121" s="3" t="str">
        <f>IF(VLOOKUP(D2121,'Resources Final'!A:C,3,FALSE)=0,"",VLOOKUP(D2121,'Resources Final'!A:C,3,FALSE))</f>
        <v/>
      </c>
      <c r="L2121" s="3" t="str">
        <f>IF(VLOOKUP(D2121,'Resources Final'!A:D,4,FALSE)=0,"",VLOOKUP(D2121,'Resources Final'!A:D,4,FALSE))</f>
        <v>Y</v>
      </c>
      <c r="M2121" s="3" t="str">
        <f>IF(VLOOKUP(D2121,'Resources Final'!A:E,5,FALSE)=0,"",VLOOKUP(D2121,'Resources Final'!A:E,5,FALSE))</f>
        <v/>
      </c>
      <c r="N2121" s="7" t="str">
        <f>IF(VLOOKUP(D2121,'Resources Final'!A:F,6,FALSE)=0,"",VLOOKUP(D2121,'Resources Final'!A:F,6,FALSE))</f>
        <v/>
      </c>
      <c r="O2121" s="3" t="str">
        <f>IF(VLOOKUP(D2121,'Resources Final'!A:G,7,FALSE)=0,"",VLOOKUP(D2121,'Resources Final'!A:G,7,FALSE))</f>
        <v/>
      </c>
    </row>
    <row r="2122" spans="1:15" x14ac:dyDescent="0.2">
      <c r="A2122" s="11">
        <v>990</v>
      </c>
      <c r="B2122" s="11" t="str">
        <f t="shared" si="44"/>
        <v>Charles G. Koch Charitable Foundation_Houston Baptist University20157500</v>
      </c>
      <c r="C2122" s="11" t="s">
        <v>19</v>
      </c>
      <c r="D2122" s="11" t="s">
        <v>1624</v>
      </c>
      <c r="E2122" s="11" t="s">
        <v>1624</v>
      </c>
      <c r="F2122" s="4">
        <v>7500</v>
      </c>
      <c r="G2122" s="3">
        <v>2015</v>
      </c>
      <c r="H2122" s="3" t="s">
        <v>21</v>
      </c>
      <c r="I2122" s="12"/>
      <c r="J2122" s="3">
        <v>114</v>
      </c>
      <c r="K2122" s="3" t="str">
        <f>IF(VLOOKUP(D2122,'Resources Final'!A:C,3,FALSE)=0,"",VLOOKUP(D2122,'Resources Final'!A:C,3,FALSE))</f>
        <v/>
      </c>
      <c r="L2122" s="3" t="str">
        <f>IF(VLOOKUP(D2122,'Resources Final'!A:D,4,FALSE)=0,"",VLOOKUP(D2122,'Resources Final'!A:D,4,FALSE))</f>
        <v>Y</v>
      </c>
      <c r="M2122" s="3" t="str">
        <f>IF(VLOOKUP(D2122,'Resources Final'!A:E,5,FALSE)=0,"",VLOOKUP(D2122,'Resources Final'!A:E,5,FALSE))</f>
        <v/>
      </c>
      <c r="N2122" s="7" t="str">
        <f>IF(VLOOKUP(D2122,'Resources Final'!A:F,6,FALSE)=0,"",VLOOKUP(D2122,'Resources Final'!A:F,6,FALSE))</f>
        <v/>
      </c>
      <c r="O2122" s="3" t="str">
        <f>IF(VLOOKUP(D2122,'Resources Final'!A:G,7,FALSE)=0,"",VLOOKUP(D2122,'Resources Final'!A:G,7,FALSE))</f>
        <v/>
      </c>
    </row>
    <row r="2123" spans="1:15" x14ac:dyDescent="0.2">
      <c r="A2123" s="11">
        <v>990</v>
      </c>
      <c r="B2123" s="11" t="str">
        <f t="shared" si="44"/>
        <v>Charles G. Koch Charitable Foundation_Illinois State University201545000</v>
      </c>
      <c r="C2123" s="11" t="s">
        <v>19</v>
      </c>
      <c r="D2123" s="11" t="s">
        <v>1663</v>
      </c>
      <c r="E2123" s="11" t="s">
        <v>1663</v>
      </c>
      <c r="F2123" s="4">
        <v>45000</v>
      </c>
      <c r="G2123" s="3">
        <v>2015</v>
      </c>
      <c r="H2123" s="3" t="s">
        <v>21</v>
      </c>
      <c r="I2123" s="12"/>
      <c r="J2123" s="3">
        <v>115</v>
      </c>
      <c r="K2123" s="3" t="str">
        <f>IF(VLOOKUP(D2123,'Resources Final'!A:C,3,FALSE)=0,"",VLOOKUP(D2123,'Resources Final'!A:C,3,FALSE))</f>
        <v/>
      </c>
      <c r="L2123" s="3" t="str">
        <f>IF(VLOOKUP(D2123,'Resources Final'!A:D,4,FALSE)=0,"",VLOOKUP(D2123,'Resources Final'!A:D,4,FALSE))</f>
        <v>Y</v>
      </c>
      <c r="M2123" s="3" t="str">
        <f>IF(VLOOKUP(D2123,'Resources Final'!A:E,5,FALSE)=0,"",VLOOKUP(D2123,'Resources Final'!A:E,5,FALSE))</f>
        <v/>
      </c>
      <c r="N2123" s="7" t="str">
        <f>IF(VLOOKUP(D2123,'Resources Final'!A:F,6,FALSE)=0,"",VLOOKUP(D2123,'Resources Final'!A:F,6,FALSE))</f>
        <v/>
      </c>
      <c r="O2123" s="3" t="str">
        <f>IF(VLOOKUP(D2123,'Resources Final'!A:G,7,FALSE)=0,"",VLOOKUP(D2123,'Resources Final'!A:G,7,FALSE))</f>
        <v/>
      </c>
    </row>
    <row r="2124" spans="1:15" x14ac:dyDescent="0.2">
      <c r="A2124" s="11">
        <v>990</v>
      </c>
      <c r="B2124" s="11" t="str">
        <f t="shared" si="44"/>
        <v>Charles G. Koch Charitable Foundation_Indiana University2015215000</v>
      </c>
      <c r="C2124" s="11" t="s">
        <v>19</v>
      </c>
      <c r="D2124" s="11" t="s">
        <v>1671</v>
      </c>
      <c r="E2124" s="11" t="s">
        <v>1671</v>
      </c>
      <c r="F2124" s="4">
        <v>215000</v>
      </c>
      <c r="G2124" s="3">
        <v>2015</v>
      </c>
      <c r="H2124" s="3" t="s">
        <v>21</v>
      </c>
      <c r="I2124" s="12"/>
      <c r="J2124" s="3">
        <v>116</v>
      </c>
      <c r="K2124" s="3" t="str">
        <f>IF(VLOOKUP(D2124,'Resources Final'!A:C,3,FALSE)=0,"",VLOOKUP(D2124,'Resources Final'!A:C,3,FALSE))</f>
        <v/>
      </c>
      <c r="L2124" s="3" t="str">
        <f>IF(VLOOKUP(D2124,'Resources Final'!A:D,4,FALSE)=0,"",VLOOKUP(D2124,'Resources Final'!A:D,4,FALSE))</f>
        <v>Y</v>
      </c>
      <c r="M2124" s="3" t="str">
        <f>IF(VLOOKUP(D2124,'Resources Final'!A:E,5,FALSE)=0,"",VLOOKUP(D2124,'Resources Final'!A:E,5,FALSE))</f>
        <v/>
      </c>
      <c r="N2124" s="7" t="str">
        <f>IF(VLOOKUP(D2124,'Resources Final'!A:F,6,FALSE)=0,"",VLOOKUP(D2124,'Resources Final'!A:F,6,FALSE))</f>
        <v/>
      </c>
      <c r="O2124" s="3" t="str">
        <f>IF(VLOOKUP(D2124,'Resources Final'!A:G,7,FALSE)=0,"",VLOOKUP(D2124,'Resources Final'!A:G,7,FALSE))</f>
        <v/>
      </c>
    </row>
    <row r="2125" spans="1:15" x14ac:dyDescent="0.2">
      <c r="A2125" s="11">
        <v>990</v>
      </c>
      <c r="B2125" s="11" t="str">
        <f t="shared" si="44"/>
        <v>Charles G. Koch Charitable Foundation_Indiana University Foundation201516000</v>
      </c>
      <c r="C2125" s="11" t="s">
        <v>19</v>
      </c>
      <c r="D2125" s="11" t="s">
        <v>1673</v>
      </c>
      <c r="E2125" s="11" t="s">
        <v>1671</v>
      </c>
      <c r="F2125" s="4">
        <v>16000</v>
      </c>
      <c r="G2125" s="3">
        <v>2015</v>
      </c>
      <c r="H2125" s="3" t="s">
        <v>21</v>
      </c>
      <c r="I2125" s="12"/>
      <c r="J2125" s="3">
        <v>117</v>
      </c>
      <c r="K2125" s="3" t="str">
        <f>IF(VLOOKUP(D2125,'Resources Final'!A:C,3,FALSE)=0,"",VLOOKUP(D2125,'Resources Final'!A:C,3,FALSE))</f>
        <v/>
      </c>
      <c r="L2125" s="3" t="str">
        <f>IF(VLOOKUP(D2125,'Resources Final'!A:D,4,FALSE)=0,"",VLOOKUP(D2125,'Resources Final'!A:D,4,FALSE))</f>
        <v>Y</v>
      </c>
      <c r="M2125" s="3" t="str">
        <f>IF(VLOOKUP(D2125,'Resources Final'!A:E,5,FALSE)=0,"",VLOOKUP(D2125,'Resources Final'!A:E,5,FALSE))</f>
        <v/>
      </c>
      <c r="N2125" s="7" t="str">
        <f>IF(VLOOKUP(D2125,'Resources Final'!A:F,6,FALSE)=0,"",VLOOKUP(D2125,'Resources Final'!A:F,6,FALSE))</f>
        <v/>
      </c>
      <c r="O2125" s="3" t="str">
        <f>IF(VLOOKUP(D2125,'Resources Final'!A:G,7,FALSE)=0,"",VLOOKUP(D2125,'Resources Final'!A:G,7,FALSE))</f>
        <v/>
      </c>
    </row>
    <row r="2126" spans="1:15" x14ac:dyDescent="0.2">
      <c r="A2126" s="11">
        <v>990</v>
      </c>
      <c r="B2126" s="11" t="str">
        <f t="shared" si="44"/>
        <v>Charles G. Koch Charitable Foundation_Institute for Faith, Work, and Economics201552500</v>
      </c>
      <c r="C2126" s="11" t="s">
        <v>19</v>
      </c>
      <c r="D2126" s="11" t="s">
        <v>1678</v>
      </c>
      <c r="E2126" s="11" t="s">
        <v>1678</v>
      </c>
      <c r="F2126" s="4">
        <v>52500</v>
      </c>
      <c r="G2126" s="3">
        <v>2015</v>
      </c>
      <c r="H2126" s="3" t="s">
        <v>21</v>
      </c>
      <c r="I2126" s="12"/>
      <c r="J2126" s="3">
        <v>118</v>
      </c>
      <c r="K2126" s="3" t="str">
        <f>IF(VLOOKUP(D2126,'Resources Final'!A:C,3,FALSE)=0,"",VLOOKUP(D2126,'Resources Final'!A:C,3,FALSE))</f>
        <v/>
      </c>
      <c r="L2126" s="3" t="str">
        <f>IF(VLOOKUP(D2126,'Resources Final'!A:D,4,FALSE)=0,"",VLOOKUP(D2126,'Resources Final'!A:D,4,FALSE))</f>
        <v/>
      </c>
      <c r="M2126" s="3" t="str">
        <f>IF(VLOOKUP(D2126,'Resources Final'!A:E,5,FALSE)=0,"",VLOOKUP(D2126,'Resources Final'!A:E,5,FALSE))</f>
        <v/>
      </c>
      <c r="N2126" s="7" t="str">
        <f>IF(VLOOKUP(D2126,'Resources Final'!A:F,6,FALSE)=0,"",VLOOKUP(D2126,'Resources Final'!A:F,6,FALSE))</f>
        <v>https://www.sourcewatch.org/index.php/Talk:The_Institute_for_Faith,_Work_%26_Economics</v>
      </c>
      <c r="O2126" s="3" t="str">
        <f>IF(VLOOKUP(D2126,'Resources Final'!A:G,7,FALSE)=0,"",VLOOKUP(D2126,'Resources Final'!A:G,7,FALSE))</f>
        <v>Sourcewatch</v>
      </c>
    </row>
    <row r="2127" spans="1:15" x14ac:dyDescent="0.2">
      <c r="A2127" s="11">
        <v>990</v>
      </c>
      <c r="B2127" s="11" t="str">
        <f t="shared" si="44"/>
        <v>Charles G. Koch Charitable Foundation_Institute for Humane Studies at George Mason University20154428000</v>
      </c>
      <c r="C2127" s="11" t="s">
        <v>19</v>
      </c>
      <c r="D2127" s="11" t="s">
        <v>1680</v>
      </c>
      <c r="E2127" s="11" t="s">
        <v>4261</v>
      </c>
      <c r="F2127" s="4">
        <v>4428000</v>
      </c>
      <c r="G2127" s="3">
        <v>2015</v>
      </c>
      <c r="H2127" s="3" t="s">
        <v>21</v>
      </c>
      <c r="I2127" s="12"/>
      <c r="J2127" s="3">
        <v>119</v>
      </c>
      <c r="K2127" s="3" t="str">
        <f>IF(VLOOKUP(D2127,'Resources Final'!A:C,3,FALSE)=0,"",VLOOKUP(D2127,'Resources Final'!A:C,3,FALSE))</f>
        <v/>
      </c>
      <c r="L2127" s="3" t="str">
        <f>IF(VLOOKUP(D2127,'Resources Final'!A:D,4,FALSE)=0,"",VLOOKUP(D2127,'Resources Final'!A:D,4,FALSE))</f>
        <v>Y</v>
      </c>
      <c r="M2127" s="3" t="str">
        <f>IF(VLOOKUP(D2127,'Resources Final'!A:E,5,FALSE)=0,"",VLOOKUP(D2127,'Resources Final'!A:E,5,FALSE))</f>
        <v/>
      </c>
      <c r="N2127" s="7" t="str">
        <f>IF(VLOOKUP(D2127,'Resources Final'!A:F,6,FALSE)=0,"",VLOOKUP(D2127,'Resources Final'!A:F,6,FALSE))</f>
        <v>https://www.desmogblog.com/institute-humane-studies-george-mason-university</v>
      </c>
      <c r="O2127" s="3" t="str">
        <f>IF(VLOOKUP(D2127,'Resources Final'!A:G,7,FALSE)=0,"",VLOOKUP(D2127,'Resources Final'!A:G,7,FALSE))</f>
        <v>Desmog</v>
      </c>
    </row>
    <row r="2128" spans="1:15" x14ac:dyDescent="0.2">
      <c r="A2128" s="11">
        <v>990</v>
      </c>
      <c r="B2128" s="11" t="str">
        <f t="shared" si="44"/>
        <v>Charles G. Koch Charitable Foundation_Institute for Responsible Citizenship201520000</v>
      </c>
      <c r="C2128" s="11" t="s">
        <v>19</v>
      </c>
      <c r="D2128" s="11" t="s">
        <v>1692</v>
      </c>
      <c r="E2128" s="11" t="s">
        <v>1692</v>
      </c>
      <c r="F2128" s="4">
        <v>20000</v>
      </c>
      <c r="G2128" s="3">
        <v>2015</v>
      </c>
      <c r="H2128" s="3" t="s">
        <v>21</v>
      </c>
      <c r="I2128" s="12"/>
      <c r="J2128" s="3">
        <v>120</v>
      </c>
      <c r="K2128" s="3" t="str">
        <f>IF(VLOOKUP(D2128,'Resources Final'!A:C,3,FALSE)=0,"",VLOOKUP(D2128,'Resources Final'!A:C,3,FALSE))</f>
        <v/>
      </c>
      <c r="L2128" s="3" t="str">
        <f>IF(VLOOKUP(D2128,'Resources Final'!A:D,4,FALSE)=0,"",VLOOKUP(D2128,'Resources Final'!A:D,4,FALSE))</f>
        <v/>
      </c>
      <c r="M2128" s="3" t="str">
        <f>IF(VLOOKUP(D2128,'Resources Final'!A:E,5,FALSE)=0,"",VLOOKUP(D2128,'Resources Final'!A:E,5,FALSE))</f>
        <v/>
      </c>
      <c r="N2128" s="7" t="str">
        <f>IF(VLOOKUP(D2128,'Resources Final'!A:F,6,FALSE)=0,"",VLOOKUP(D2128,'Resources Final'!A:F,6,FALSE))</f>
        <v/>
      </c>
      <c r="O2128" s="3" t="str">
        <f>IF(VLOOKUP(D2128,'Resources Final'!A:G,7,FALSE)=0,"",VLOOKUP(D2128,'Resources Final'!A:G,7,FALSE))</f>
        <v/>
      </c>
    </row>
    <row r="2129" spans="1:15" x14ac:dyDescent="0.2">
      <c r="A2129" s="11">
        <v>990</v>
      </c>
      <c r="B2129" s="11" t="str">
        <f t="shared" si="44"/>
        <v>Charles G. Koch Charitable Foundation_International Society for Individual Liberty20159000</v>
      </c>
      <c r="C2129" s="11" t="s">
        <v>19</v>
      </c>
      <c r="D2129" s="11" t="s">
        <v>1708</v>
      </c>
      <c r="E2129" s="11" t="s">
        <v>1708</v>
      </c>
      <c r="F2129" s="4">
        <v>9000</v>
      </c>
      <c r="G2129" s="3">
        <v>2015</v>
      </c>
      <c r="H2129" s="3" t="s">
        <v>21</v>
      </c>
      <c r="I2129" s="12"/>
      <c r="J2129" s="3">
        <v>121</v>
      </c>
      <c r="K2129" s="3" t="str">
        <f>IF(VLOOKUP(D2129,'Resources Final'!A:C,3,FALSE)=0,"",VLOOKUP(D2129,'Resources Final'!A:C,3,FALSE))</f>
        <v/>
      </c>
      <c r="L2129" s="3" t="str">
        <f>IF(VLOOKUP(D2129,'Resources Final'!A:D,4,FALSE)=0,"",VLOOKUP(D2129,'Resources Final'!A:D,4,FALSE))</f>
        <v/>
      </c>
      <c r="M2129" s="3" t="str">
        <f>IF(VLOOKUP(D2129,'Resources Final'!A:E,5,FALSE)=0,"",VLOOKUP(D2129,'Resources Final'!A:E,5,FALSE))</f>
        <v/>
      </c>
      <c r="N2129" s="7" t="str">
        <f>IF(VLOOKUP(D2129,'Resources Final'!A:F,6,FALSE)=0,"",VLOOKUP(D2129,'Resources Final'!A:F,6,FALSE))</f>
        <v/>
      </c>
      <c r="O2129" s="3" t="str">
        <f>IF(VLOOKUP(D2129,'Resources Final'!A:G,7,FALSE)=0,"",VLOOKUP(D2129,'Resources Final'!A:G,7,FALSE))</f>
        <v/>
      </c>
    </row>
    <row r="2130" spans="1:15" x14ac:dyDescent="0.2">
      <c r="A2130" s="11">
        <v>990</v>
      </c>
      <c r="B2130" s="11" t="str">
        <f t="shared" si="44"/>
        <v>Charles G. Koch Charitable Foundation_Iowa State University20151652</v>
      </c>
      <c r="C2130" s="11" t="s">
        <v>19</v>
      </c>
      <c r="D2130" s="11" t="s">
        <v>1710</v>
      </c>
      <c r="E2130" s="11" t="s">
        <v>1710</v>
      </c>
      <c r="F2130" s="4">
        <v>1652</v>
      </c>
      <c r="G2130" s="3">
        <v>2015</v>
      </c>
      <c r="H2130" s="3" t="s">
        <v>21</v>
      </c>
      <c r="I2130" s="12"/>
      <c r="J2130" s="3">
        <v>122</v>
      </c>
      <c r="K2130" s="3" t="str">
        <f>IF(VLOOKUP(D2130,'Resources Final'!A:C,3,FALSE)=0,"",VLOOKUP(D2130,'Resources Final'!A:C,3,FALSE))</f>
        <v/>
      </c>
      <c r="L2130" s="3" t="str">
        <f>IF(VLOOKUP(D2130,'Resources Final'!A:D,4,FALSE)=0,"",VLOOKUP(D2130,'Resources Final'!A:D,4,FALSE))</f>
        <v>Y</v>
      </c>
      <c r="M2130" s="3" t="str">
        <f>IF(VLOOKUP(D2130,'Resources Final'!A:E,5,FALSE)=0,"",VLOOKUP(D2130,'Resources Final'!A:E,5,FALSE))</f>
        <v/>
      </c>
      <c r="N2130" s="7" t="str">
        <f>IF(VLOOKUP(D2130,'Resources Final'!A:F,6,FALSE)=0,"",VLOOKUP(D2130,'Resources Final'!A:F,6,FALSE))</f>
        <v/>
      </c>
      <c r="O2130" s="3" t="str">
        <f>IF(VLOOKUP(D2130,'Resources Final'!A:G,7,FALSE)=0,"",VLOOKUP(D2130,'Resources Final'!A:G,7,FALSE))</f>
        <v/>
      </c>
    </row>
    <row r="2131" spans="1:15" x14ac:dyDescent="0.2">
      <c r="A2131" s="11">
        <v>990</v>
      </c>
      <c r="B2131" s="11" t="str">
        <f t="shared" si="44"/>
        <v>Charles G. Koch Charitable Foundation_Jacksonville State University Foundation20159000</v>
      </c>
      <c r="C2131" s="11" t="s">
        <v>19</v>
      </c>
      <c r="D2131" s="11" t="s">
        <v>1805</v>
      </c>
      <c r="E2131" s="11" t="s">
        <v>1804</v>
      </c>
      <c r="F2131" s="4">
        <v>9000</v>
      </c>
      <c r="G2131" s="3">
        <v>2015</v>
      </c>
      <c r="H2131" s="3" t="s">
        <v>21</v>
      </c>
      <c r="I2131" s="12"/>
      <c r="J2131" s="3">
        <v>123</v>
      </c>
      <c r="K2131" s="3" t="str">
        <f>IF(VLOOKUP(D2131,'Resources Final'!A:C,3,FALSE)=0,"",VLOOKUP(D2131,'Resources Final'!A:C,3,FALSE))</f>
        <v/>
      </c>
      <c r="L2131" s="3" t="str">
        <f>IF(VLOOKUP(D2131,'Resources Final'!A:D,4,FALSE)=0,"",VLOOKUP(D2131,'Resources Final'!A:D,4,FALSE))</f>
        <v>Y</v>
      </c>
      <c r="M2131" s="3" t="str">
        <f>IF(VLOOKUP(D2131,'Resources Final'!A:E,5,FALSE)=0,"",VLOOKUP(D2131,'Resources Final'!A:E,5,FALSE))</f>
        <v/>
      </c>
      <c r="N2131" s="7" t="str">
        <f>IF(VLOOKUP(D2131,'Resources Final'!A:F,6,FALSE)=0,"",VLOOKUP(D2131,'Resources Final'!A:F,6,FALSE))</f>
        <v/>
      </c>
      <c r="O2131" s="3" t="str">
        <f>IF(VLOOKUP(D2131,'Resources Final'!A:G,7,FALSE)=0,"",VLOOKUP(D2131,'Resources Final'!A:G,7,FALSE))</f>
        <v/>
      </c>
    </row>
    <row r="2132" spans="1:15" x14ac:dyDescent="0.2">
      <c r="A2132" s="11">
        <v>990</v>
      </c>
      <c r="B2132" s="11" t="str">
        <f t="shared" si="44"/>
        <v>Charles G. Koch Charitable Foundation_Jacksonville University20155000</v>
      </c>
      <c r="C2132" s="11" t="s">
        <v>19</v>
      </c>
      <c r="D2132" s="11" t="s">
        <v>1806</v>
      </c>
      <c r="E2132" s="11" t="s">
        <v>1806</v>
      </c>
      <c r="F2132" s="4">
        <v>5000</v>
      </c>
      <c r="G2132" s="3">
        <v>2015</v>
      </c>
      <c r="H2132" s="3" t="s">
        <v>21</v>
      </c>
      <c r="I2132" s="12"/>
      <c r="J2132" s="3">
        <v>124</v>
      </c>
      <c r="K2132" s="3" t="str">
        <f>IF(VLOOKUP(D2132,'Resources Final'!A:C,3,FALSE)=0,"",VLOOKUP(D2132,'Resources Final'!A:C,3,FALSE))</f>
        <v/>
      </c>
      <c r="L2132" s="3" t="str">
        <f>IF(VLOOKUP(D2132,'Resources Final'!A:D,4,FALSE)=0,"",VLOOKUP(D2132,'Resources Final'!A:D,4,FALSE))</f>
        <v>Y</v>
      </c>
      <c r="M2132" s="3" t="str">
        <f>IF(VLOOKUP(D2132,'Resources Final'!A:E,5,FALSE)=0,"",VLOOKUP(D2132,'Resources Final'!A:E,5,FALSE))</f>
        <v/>
      </c>
      <c r="N2132" s="7" t="str">
        <f>IF(VLOOKUP(D2132,'Resources Final'!A:F,6,FALSE)=0,"",VLOOKUP(D2132,'Resources Final'!A:F,6,FALSE))</f>
        <v/>
      </c>
      <c r="O2132" s="3" t="str">
        <f>IF(VLOOKUP(D2132,'Resources Final'!A:G,7,FALSE)=0,"",VLOOKUP(D2132,'Resources Final'!A:G,7,FALSE))</f>
        <v/>
      </c>
    </row>
    <row r="2133" spans="1:15" x14ac:dyDescent="0.2">
      <c r="A2133" s="11">
        <v>990</v>
      </c>
      <c r="B2133" s="11" t="str">
        <f t="shared" si="44"/>
        <v>Charles G. Koch Charitable Foundation_James Madison Institute201565000</v>
      </c>
      <c r="C2133" s="11" t="s">
        <v>19</v>
      </c>
      <c r="D2133" s="11" t="s">
        <v>1813</v>
      </c>
      <c r="E2133" s="11" t="s">
        <v>1813</v>
      </c>
      <c r="F2133" s="4">
        <v>65000</v>
      </c>
      <c r="G2133" s="3">
        <v>2015</v>
      </c>
      <c r="H2133" s="3" t="s">
        <v>21</v>
      </c>
      <c r="I2133" s="12"/>
      <c r="J2133" s="3">
        <v>125</v>
      </c>
      <c r="K2133" s="3" t="str">
        <f>IF(VLOOKUP(D2133,'Resources Final'!A:C,3,FALSE)=0,"",VLOOKUP(D2133,'Resources Final'!A:C,3,FALSE))</f>
        <v/>
      </c>
      <c r="L2133" s="3" t="str">
        <f>IF(VLOOKUP(D2133,'Resources Final'!A:D,4,FALSE)=0,"",VLOOKUP(D2133,'Resources Final'!A:D,4,FALSE))</f>
        <v/>
      </c>
      <c r="M2133" s="3" t="str">
        <f>IF(VLOOKUP(D2133,'Resources Final'!A:E,5,FALSE)=0,"",VLOOKUP(D2133,'Resources Final'!A:E,5,FALSE))</f>
        <v/>
      </c>
      <c r="N2133" s="7" t="str">
        <f>IF(VLOOKUP(D2133,'Resources Final'!A:F,6,FALSE)=0,"",VLOOKUP(D2133,'Resources Final'!A:F,6,FALSE))</f>
        <v>https://www.desmogblog.com/james-madison-institute</v>
      </c>
      <c r="O2133" s="3" t="str">
        <f>IF(VLOOKUP(D2133,'Resources Final'!A:G,7,FALSE)=0,"",VLOOKUP(D2133,'Resources Final'!A:G,7,FALSE))</f>
        <v>Desmog</v>
      </c>
    </row>
    <row r="2134" spans="1:15" x14ac:dyDescent="0.2">
      <c r="A2134" s="11">
        <v>990</v>
      </c>
      <c r="B2134" s="11" t="str">
        <f t="shared" si="44"/>
        <v>Charles G. Koch Charitable Foundation_James Sprunt Community College201518000</v>
      </c>
      <c r="C2134" s="11" t="s">
        <v>19</v>
      </c>
      <c r="D2134" s="11" t="s">
        <v>1817</v>
      </c>
      <c r="E2134" s="11" t="s">
        <v>1817</v>
      </c>
      <c r="F2134" s="4">
        <v>18000</v>
      </c>
      <c r="G2134" s="3">
        <v>2015</v>
      </c>
      <c r="H2134" s="3" t="s">
        <v>21</v>
      </c>
      <c r="I2134" s="12"/>
      <c r="J2134" s="3">
        <v>126</v>
      </c>
      <c r="K2134" s="3" t="str">
        <f>IF(VLOOKUP(D2134,'Resources Final'!A:C,3,FALSE)=0,"",VLOOKUP(D2134,'Resources Final'!A:C,3,FALSE))</f>
        <v/>
      </c>
      <c r="L2134" s="3" t="str">
        <f>IF(VLOOKUP(D2134,'Resources Final'!A:D,4,FALSE)=0,"",VLOOKUP(D2134,'Resources Final'!A:D,4,FALSE))</f>
        <v>Y</v>
      </c>
      <c r="M2134" s="3" t="str">
        <f>IF(VLOOKUP(D2134,'Resources Final'!A:E,5,FALSE)=0,"",VLOOKUP(D2134,'Resources Final'!A:E,5,FALSE))</f>
        <v/>
      </c>
      <c r="N2134" s="7" t="str">
        <f>IF(VLOOKUP(D2134,'Resources Final'!A:F,6,FALSE)=0,"",VLOOKUP(D2134,'Resources Final'!A:F,6,FALSE))</f>
        <v/>
      </c>
      <c r="O2134" s="3" t="str">
        <f>IF(VLOOKUP(D2134,'Resources Final'!A:G,7,FALSE)=0,"",VLOOKUP(D2134,'Resources Final'!A:G,7,FALSE))</f>
        <v/>
      </c>
    </row>
    <row r="2135" spans="1:15" x14ac:dyDescent="0.2">
      <c r="A2135" s="11">
        <v>990</v>
      </c>
      <c r="B2135" s="11" t="str">
        <f t="shared" si="44"/>
        <v>Charles G. Koch Charitable Foundation_James Wilson Institute201510000</v>
      </c>
      <c r="C2135" s="11" t="s">
        <v>19</v>
      </c>
      <c r="D2135" s="11" t="s">
        <v>1819</v>
      </c>
      <c r="E2135" s="11" t="s">
        <v>1819</v>
      </c>
      <c r="F2135" s="4">
        <v>10000</v>
      </c>
      <c r="G2135" s="3">
        <v>2015</v>
      </c>
      <c r="H2135" s="3" t="s">
        <v>21</v>
      </c>
      <c r="I2135" s="12"/>
      <c r="J2135" s="3">
        <v>127</v>
      </c>
      <c r="K2135" s="3" t="str">
        <f>IF(VLOOKUP(D2135,'Resources Final'!A:C,3,FALSE)=0,"",VLOOKUP(D2135,'Resources Final'!A:C,3,FALSE))</f>
        <v/>
      </c>
      <c r="L2135" s="3" t="str">
        <f>IF(VLOOKUP(D2135,'Resources Final'!A:D,4,FALSE)=0,"",VLOOKUP(D2135,'Resources Final'!A:D,4,FALSE))</f>
        <v/>
      </c>
      <c r="M2135" s="3" t="str">
        <f>IF(VLOOKUP(D2135,'Resources Final'!A:E,5,FALSE)=0,"",VLOOKUP(D2135,'Resources Final'!A:E,5,FALSE))</f>
        <v/>
      </c>
      <c r="N2135" s="7" t="str">
        <f>IF(VLOOKUP(D2135,'Resources Final'!A:F,6,FALSE)=0,"",VLOOKUP(D2135,'Resources Final'!A:F,6,FALSE))</f>
        <v/>
      </c>
      <c r="O2135" s="3" t="str">
        <f>IF(VLOOKUP(D2135,'Resources Final'!A:G,7,FALSE)=0,"",VLOOKUP(D2135,'Resources Final'!A:G,7,FALSE))</f>
        <v/>
      </c>
    </row>
    <row r="2136" spans="1:15" x14ac:dyDescent="0.2">
      <c r="A2136" s="11">
        <v>990</v>
      </c>
      <c r="B2136" s="11" t="str">
        <f t="shared" si="44"/>
        <v>Charles G. Koch Charitable Foundation_Civitas Institute, John William Pope20152500</v>
      </c>
      <c r="C2136" s="11" t="s">
        <v>19</v>
      </c>
      <c r="D2136" s="11" t="s">
        <v>737</v>
      </c>
      <c r="E2136" s="11" t="s">
        <v>737</v>
      </c>
      <c r="F2136" s="4">
        <v>2500</v>
      </c>
      <c r="G2136" s="3">
        <v>2015</v>
      </c>
      <c r="H2136" s="3" t="s">
        <v>21</v>
      </c>
      <c r="I2136" s="12" t="s">
        <v>4245</v>
      </c>
      <c r="J2136" s="3">
        <v>128</v>
      </c>
      <c r="K2136" s="3" t="str">
        <f>IF(VLOOKUP(D2136,'Resources Final'!A:C,3,FALSE)=0,"",VLOOKUP(D2136,'Resources Final'!A:C,3,FALSE))</f>
        <v/>
      </c>
      <c r="L2136" s="3" t="str">
        <f>IF(VLOOKUP(D2136,'Resources Final'!A:D,4,FALSE)=0,"",VLOOKUP(D2136,'Resources Final'!A:D,4,FALSE))</f>
        <v/>
      </c>
      <c r="M2136" s="3" t="str">
        <f>IF(VLOOKUP(D2136,'Resources Final'!A:E,5,FALSE)=0,"",VLOOKUP(D2136,'Resources Final'!A:E,5,FALSE))</f>
        <v/>
      </c>
      <c r="N2136" s="7" t="str">
        <f>IF(VLOOKUP(D2136,'Resources Final'!A:F,6,FALSE)=0,"",VLOOKUP(D2136,'Resources Final'!A:F,6,FALSE))</f>
        <v>http://www.sourcewatch.org/index.php/John_William_Pope_Civitas_Institute</v>
      </c>
      <c r="O2136" s="3" t="str">
        <f>IF(VLOOKUP(D2136,'Resources Final'!A:G,7,FALSE)=0,"",VLOOKUP(D2136,'Resources Final'!A:G,7,FALSE))</f>
        <v>Sourcewatch</v>
      </c>
    </row>
    <row r="2137" spans="1:15" x14ac:dyDescent="0.2">
      <c r="A2137" s="11">
        <v>990</v>
      </c>
      <c r="B2137" s="11" t="str">
        <f t="shared" si="44"/>
        <v>Charles G. Koch Charitable Foundation_Johns Hopkins University201510000</v>
      </c>
      <c r="C2137" s="11" t="s">
        <v>19</v>
      </c>
      <c r="D2137" s="11" t="s">
        <v>1857</v>
      </c>
      <c r="E2137" s="11" t="s">
        <v>1857</v>
      </c>
      <c r="F2137" s="4">
        <v>10000</v>
      </c>
      <c r="G2137" s="3">
        <v>2015</v>
      </c>
      <c r="H2137" s="3" t="s">
        <v>21</v>
      </c>
      <c r="I2137" s="12"/>
      <c r="J2137" s="3">
        <v>129</v>
      </c>
      <c r="K2137" s="3" t="str">
        <f>IF(VLOOKUP(D2137,'Resources Final'!A:C,3,FALSE)=0,"",VLOOKUP(D2137,'Resources Final'!A:C,3,FALSE))</f>
        <v/>
      </c>
      <c r="L2137" s="3" t="str">
        <f>IF(VLOOKUP(D2137,'Resources Final'!A:D,4,FALSE)=0,"",VLOOKUP(D2137,'Resources Final'!A:D,4,FALSE))</f>
        <v>Y</v>
      </c>
      <c r="M2137" s="3" t="str">
        <f>IF(VLOOKUP(D2137,'Resources Final'!A:E,5,FALSE)=0,"",VLOOKUP(D2137,'Resources Final'!A:E,5,FALSE))</f>
        <v/>
      </c>
      <c r="N2137" s="7" t="str">
        <f>IF(VLOOKUP(D2137,'Resources Final'!A:F,6,FALSE)=0,"",VLOOKUP(D2137,'Resources Final'!A:F,6,FALSE))</f>
        <v/>
      </c>
      <c r="O2137" s="3" t="str">
        <f>IF(VLOOKUP(D2137,'Resources Final'!A:G,7,FALSE)=0,"",VLOOKUP(D2137,'Resources Final'!A:G,7,FALSE))</f>
        <v/>
      </c>
    </row>
    <row r="2138" spans="1:15" x14ac:dyDescent="0.2">
      <c r="A2138" s="11">
        <v>990</v>
      </c>
      <c r="B2138" s="11" t="str">
        <f t="shared" si="44"/>
        <v>Charles G. Koch Charitable Foundation_Johnson and Wales University - Charlotte2015170000</v>
      </c>
      <c r="C2138" s="11" t="s">
        <v>19</v>
      </c>
      <c r="D2138" s="11" t="s">
        <v>1861</v>
      </c>
      <c r="E2138" s="11" t="s">
        <v>1860</v>
      </c>
      <c r="F2138" s="4">
        <v>170000</v>
      </c>
      <c r="G2138" s="3">
        <v>2015</v>
      </c>
      <c r="H2138" s="3" t="s">
        <v>21</v>
      </c>
      <c r="I2138" s="12"/>
      <c r="J2138" s="3">
        <v>130</v>
      </c>
      <c r="K2138" s="3" t="str">
        <f>IF(VLOOKUP(D2138,'Resources Final'!A:C,3,FALSE)=0,"",VLOOKUP(D2138,'Resources Final'!A:C,3,FALSE))</f>
        <v/>
      </c>
      <c r="L2138" s="3" t="str">
        <f>IF(VLOOKUP(D2138,'Resources Final'!A:D,4,FALSE)=0,"",VLOOKUP(D2138,'Resources Final'!A:D,4,FALSE))</f>
        <v>Y</v>
      </c>
      <c r="M2138" s="3" t="str">
        <f>IF(VLOOKUP(D2138,'Resources Final'!A:E,5,FALSE)=0,"",VLOOKUP(D2138,'Resources Final'!A:E,5,FALSE))</f>
        <v/>
      </c>
      <c r="N2138" s="7" t="str">
        <f>IF(VLOOKUP(D2138,'Resources Final'!A:F,6,FALSE)=0,"",VLOOKUP(D2138,'Resources Final'!A:F,6,FALSE))</f>
        <v/>
      </c>
      <c r="O2138" s="3" t="str">
        <f>IF(VLOOKUP(D2138,'Resources Final'!A:G,7,FALSE)=0,"",VLOOKUP(D2138,'Resources Final'!A:G,7,FALSE))</f>
        <v/>
      </c>
    </row>
    <row r="2139" spans="1:15" x14ac:dyDescent="0.2">
      <c r="A2139" s="11">
        <v>990</v>
      </c>
      <c r="B2139" s="11" t="str">
        <f t="shared" si="44"/>
        <v>Charles G. Koch Charitable Foundation_Judson University20158500</v>
      </c>
      <c r="C2139" s="11" t="s">
        <v>19</v>
      </c>
      <c r="D2139" s="11" t="s">
        <v>1885</v>
      </c>
      <c r="E2139" s="11" t="s">
        <v>1885</v>
      </c>
      <c r="F2139" s="4">
        <v>8500</v>
      </c>
      <c r="G2139" s="3">
        <v>2015</v>
      </c>
      <c r="H2139" s="3" t="s">
        <v>21</v>
      </c>
      <c r="I2139" s="12"/>
      <c r="J2139" s="3">
        <v>131</v>
      </c>
      <c r="K2139" s="3" t="str">
        <f>IF(VLOOKUP(D2139,'Resources Final'!A:C,3,FALSE)=0,"",VLOOKUP(D2139,'Resources Final'!A:C,3,FALSE))</f>
        <v/>
      </c>
      <c r="L2139" s="3" t="str">
        <f>IF(VLOOKUP(D2139,'Resources Final'!A:D,4,FALSE)=0,"",VLOOKUP(D2139,'Resources Final'!A:D,4,FALSE))</f>
        <v>Y</v>
      </c>
      <c r="M2139" s="3" t="str">
        <f>IF(VLOOKUP(D2139,'Resources Final'!A:E,5,FALSE)=0,"",VLOOKUP(D2139,'Resources Final'!A:E,5,FALSE))</f>
        <v/>
      </c>
      <c r="N2139" s="7" t="str">
        <f>IF(VLOOKUP(D2139,'Resources Final'!A:F,6,FALSE)=0,"",VLOOKUP(D2139,'Resources Final'!A:F,6,FALSE))</f>
        <v/>
      </c>
      <c r="O2139" s="3" t="str">
        <f>IF(VLOOKUP(D2139,'Resources Final'!A:G,7,FALSE)=0,"",VLOOKUP(D2139,'Resources Final'!A:G,7,FALSE))</f>
        <v/>
      </c>
    </row>
    <row r="2140" spans="1:15" x14ac:dyDescent="0.2">
      <c r="A2140" s="11">
        <v>990</v>
      </c>
      <c r="B2140" s="11" t="str">
        <f t="shared" si="44"/>
        <v>Charles G. Koch Charitable Foundation_Kennesaw State University Foundation201518000</v>
      </c>
      <c r="C2140" s="11" t="s">
        <v>19</v>
      </c>
      <c r="D2140" s="11" t="s">
        <v>1980</v>
      </c>
      <c r="E2140" s="11" t="s">
        <v>1979</v>
      </c>
      <c r="F2140" s="4">
        <v>18000</v>
      </c>
      <c r="G2140" s="3">
        <v>2015</v>
      </c>
      <c r="H2140" s="3" t="s">
        <v>21</v>
      </c>
      <c r="I2140" s="12"/>
      <c r="J2140" s="3">
        <v>132</v>
      </c>
      <c r="K2140" s="3" t="str">
        <f>IF(VLOOKUP(D2140,'Resources Final'!A:C,3,FALSE)=0,"",VLOOKUP(D2140,'Resources Final'!A:C,3,FALSE))</f>
        <v/>
      </c>
      <c r="L2140" s="3" t="str">
        <f>IF(VLOOKUP(D2140,'Resources Final'!A:D,4,FALSE)=0,"",VLOOKUP(D2140,'Resources Final'!A:D,4,FALSE))</f>
        <v>Y</v>
      </c>
      <c r="M2140" s="3" t="str">
        <f>IF(VLOOKUP(D2140,'Resources Final'!A:E,5,FALSE)=0,"",VLOOKUP(D2140,'Resources Final'!A:E,5,FALSE))</f>
        <v/>
      </c>
      <c r="N2140" s="7" t="str">
        <f>IF(VLOOKUP(D2140,'Resources Final'!A:F,6,FALSE)=0,"",VLOOKUP(D2140,'Resources Final'!A:F,6,FALSE))</f>
        <v/>
      </c>
      <c r="O2140" s="3" t="str">
        <f>IF(VLOOKUP(D2140,'Resources Final'!A:G,7,FALSE)=0,"",VLOOKUP(D2140,'Resources Final'!A:G,7,FALSE))</f>
        <v/>
      </c>
    </row>
    <row r="2141" spans="1:15" x14ac:dyDescent="0.2">
      <c r="A2141" s="11">
        <v>990</v>
      </c>
      <c r="B2141" s="11" t="str">
        <f t="shared" si="44"/>
        <v>Charles G. Koch Charitable Foundation_Kenyon College201515500</v>
      </c>
      <c r="C2141" s="11" t="s">
        <v>19</v>
      </c>
      <c r="D2141" s="11" t="s">
        <v>1984</v>
      </c>
      <c r="E2141" s="11" t="s">
        <v>1984</v>
      </c>
      <c r="F2141" s="4">
        <v>15500</v>
      </c>
      <c r="G2141" s="3">
        <v>2015</v>
      </c>
      <c r="H2141" s="3" t="s">
        <v>21</v>
      </c>
      <c r="I2141" s="12"/>
      <c r="J2141" s="3">
        <v>133</v>
      </c>
      <c r="K2141" s="3" t="str">
        <f>IF(VLOOKUP(D2141,'Resources Final'!A:C,3,FALSE)=0,"",VLOOKUP(D2141,'Resources Final'!A:C,3,FALSE))</f>
        <v/>
      </c>
      <c r="L2141" s="3" t="str">
        <f>IF(VLOOKUP(D2141,'Resources Final'!A:D,4,FALSE)=0,"",VLOOKUP(D2141,'Resources Final'!A:D,4,FALSE))</f>
        <v>Y</v>
      </c>
      <c r="M2141" s="3" t="str">
        <f>IF(VLOOKUP(D2141,'Resources Final'!A:E,5,FALSE)=0,"",VLOOKUP(D2141,'Resources Final'!A:E,5,FALSE))</f>
        <v/>
      </c>
      <c r="N2141" s="7" t="str">
        <f>IF(VLOOKUP(D2141,'Resources Final'!A:F,6,FALSE)=0,"",VLOOKUP(D2141,'Resources Final'!A:F,6,FALSE))</f>
        <v/>
      </c>
      <c r="O2141" s="3" t="str">
        <f>IF(VLOOKUP(D2141,'Resources Final'!A:G,7,FALSE)=0,"",VLOOKUP(D2141,'Resources Final'!A:G,7,FALSE))</f>
        <v/>
      </c>
    </row>
    <row r="2142" spans="1:15" x14ac:dyDescent="0.2">
      <c r="A2142" s="11">
        <v>990</v>
      </c>
      <c r="B2142" s="11" t="str">
        <f t="shared" si="44"/>
        <v>Charles G. Koch Charitable Foundation_King's College London201510000</v>
      </c>
      <c r="C2142" s="11" t="s">
        <v>19</v>
      </c>
      <c r="D2142" s="11" t="s">
        <v>2004</v>
      </c>
      <c r="E2142" s="11" t="s">
        <v>2004</v>
      </c>
      <c r="F2142" s="4">
        <v>10000</v>
      </c>
      <c r="G2142" s="3">
        <v>2015</v>
      </c>
      <c r="H2142" s="3" t="s">
        <v>21</v>
      </c>
      <c r="I2142" s="12"/>
      <c r="J2142" s="3">
        <v>134</v>
      </c>
      <c r="K2142" s="3" t="str">
        <f>IF(VLOOKUP(D2142,'Resources Final'!A:C,3,FALSE)=0,"",VLOOKUP(D2142,'Resources Final'!A:C,3,FALSE))</f>
        <v/>
      </c>
      <c r="L2142" s="3" t="str">
        <f>IF(VLOOKUP(D2142,'Resources Final'!A:D,4,FALSE)=0,"",VLOOKUP(D2142,'Resources Final'!A:D,4,FALSE))</f>
        <v>Y</v>
      </c>
      <c r="M2142" s="3" t="str">
        <f>IF(VLOOKUP(D2142,'Resources Final'!A:E,5,FALSE)=0,"",VLOOKUP(D2142,'Resources Final'!A:E,5,FALSE))</f>
        <v/>
      </c>
      <c r="N2142" s="7" t="str">
        <f>IF(VLOOKUP(D2142,'Resources Final'!A:F,6,FALSE)=0,"",VLOOKUP(D2142,'Resources Final'!A:F,6,FALSE))</f>
        <v/>
      </c>
      <c r="O2142" s="3" t="str">
        <f>IF(VLOOKUP(D2142,'Resources Final'!A:G,7,FALSE)=0,"",VLOOKUP(D2142,'Resources Final'!A:G,7,FALSE))</f>
        <v/>
      </c>
    </row>
    <row r="2143" spans="1:15" x14ac:dyDescent="0.2">
      <c r="A2143" s="11">
        <v>990</v>
      </c>
      <c r="B2143" s="11" t="str">
        <f t="shared" si="44"/>
        <v>Charles G. Koch Charitable Foundation_La Sierra University201515000</v>
      </c>
      <c r="C2143" s="11" t="s">
        <v>19</v>
      </c>
      <c r="D2143" s="11" t="s">
        <v>2074</v>
      </c>
      <c r="E2143" s="11" t="s">
        <v>2074</v>
      </c>
      <c r="F2143" s="4">
        <v>15000</v>
      </c>
      <c r="G2143" s="3">
        <v>2015</v>
      </c>
      <c r="H2143" s="3" t="s">
        <v>21</v>
      </c>
      <c r="I2143" s="12"/>
      <c r="J2143" s="3">
        <v>135</v>
      </c>
      <c r="K2143" s="3" t="str">
        <f>IF(VLOOKUP(D2143,'Resources Final'!A:C,3,FALSE)=0,"",VLOOKUP(D2143,'Resources Final'!A:C,3,FALSE))</f>
        <v/>
      </c>
      <c r="L2143" s="3" t="str">
        <f>IF(VLOOKUP(D2143,'Resources Final'!A:D,4,FALSE)=0,"",VLOOKUP(D2143,'Resources Final'!A:D,4,FALSE))</f>
        <v>Y</v>
      </c>
      <c r="M2143" s="3" t="str">
        <f>IF(VLOOKUP(D2143,'Resources Final'!A:E,5,FALSE)=0,"",VLOOKUP(D2143,'Resources Final'!A:E,5,FALSE))</f>
        <v/>
      </c>
      <c r="N2143" s="7" t="str">
        <f>IF(VLOOKUP(D2143,'Resources Final'!A:F,6,FALSE)=0,"",VLOOKUP(D2143,'Resources Final'!A:F,6,FALSE))</f>
        <v/>
      </c>
      <c r="O2143" s="3" t="str">
        <f>IF(VLOOKUP(D2143,'Resources Final'!A:G,7,FALSE)=0,"",VLOOKUP(D2143,'Resources Final'!A:G,7,FALSE))</f>
        <v/>
      </c>
    </row>
    <row r="2144" spans="1:15" x14ac:dyDescent="0.2">
      <c r="A2144" s="11">
        <v>990</v>
      </c>
      <c r="B2144" s="11" t="str">
        <f t="shared" si="44"/>
        <v>Charles G. Koch Charitable Foundation_Lake Forest College201510000</v>
      </c>
      <c r="C2144" s="11" t="s">
        <v>19</v>
      </c>
      <c r="D2144" s="11" t="s">
        <v>2089</v>
      </c>
      <c r="E2144" s="11" t="s">
        <v>2089</v>
      </c>
      <c r="F2144" s="4">
        <v>10000</v>
      </c>
      <c r="G2144" s="3">
        <v>2015</v>
      </c>
      <c r="H2144" s="3" t="s">
        <v>21</v>
      </c>
      <c r="I2144" s="12"/>
      <c r="J2144" s="3">
        <v>136</v>
      </c>
      <c r="K2144" s="3" t="str">
        <f>IF(VLOOKUP(D2144,'Resources Final'!A:C,3,FALSE)=0,"",VLOOKUP(D2144,'Resources Final'!A:C,3,FALSE))</f>
        <v/>
      </c>
      <c r="L2144" s="3" t="str">
        <f>IF(VLOOKUP(D2144,'Resources Final'!A:D,4,FALSE)=0,"",VLOOKUP(D2144,'Resources Final'!A:D,4,FALSE))</f>
        <v>Y</v>
      </c>
      <c r="M2144" s="3" t="str">
        <f>IF(VLOOKUP(D2144,'Resources Final'!A:E,5,FALSE)=0,"",VLOOKUP(D2144,'Resources Final'!A:E,5,FALSE))</f>
        <v/>
      </c>
      <c r="N2144" s="7" t="str">
        <f>IF(VLOOKUP(D2144,'Resources Final'!A:F,6,FALSE)=0,"",VLOOKUP(D2144,'Resources Final'!A:F,6,FALSE))</f>
        <v/>
      </c>
      <c r="O2144" s="3" t="str">
        <f>IF(VLOOKUP(D2144,'Resources Final'!A:G,7,FALSE)=0,"",VLOOKUP(D2144,'Resources Final'!A:G,7,FALSE))</f>
        <v/>
      </c>
    </row>
    <row r="2145" spans="1:15" x14ac:dyDescent="0.2">
      <c r="A2145" s="11">
        <v>990</v>
      </c>
      <c r="B2145" s="11" t="str">
        <f t="shared" si="44"/>
        <v>Charles G. Koch Charitable Foundation_Lakeland College20153000</v>
      </c>
      <c r="C2145" s="11" t="s">
        <v>19</v>
      </c>
      <c r="D2145" s="11" t="s">
        <v>2090</v>
      </c>
      <c r="E2145" s="11" t="s">
        <v>2090</v>
      </c>
      <c r="F2145" s="4">
        <v>3000</v>
      </c>
      <c r="G2145" s="3">
        <v>2015</v>
      </c>
      <c r="H2145" s="3" t="s">
        <v>21</v>
      </c>
      <c r="I2145" s="12"/>
      <c r="J2145" s="3">
        <v>137</v>
      </c>
      <c r="K2145" s="3" t="str">
        <f>IF(VLOOKUP(D2145,'Resources Final'!A:C,3,FALSE)=0,"",VLOOKUP(D2145,'Resources Final'!A:C,3,FALSE))</f>
        <v/>
      </c>
      <c r="L2145" s="3" t="str">
        <f>IF(VLOOKUP(D2145,'Resources Final'!A:D,4,FALSE)=0,"",VLOOKUP(D2145,'Resources Final'!A:D,4,FALSE))</f>
        <v>Y</v>
      </c>
      <c r="M2145" s="3" t="str">
        <f>IF(VLOOKUP(D2145,'Resources Final'!A:E,5,FALSE)=0,"",VLOOKUP(D2145,'Resources Final'!A:E,5,FALSE))</f>
        <v/>
      </c>
      <c r="N2145" s="7" t="str">
        <f>IF(VLOOKUP(D2145,'Resources Final'!A:F,6,FALSE)=0,"",VLOOKUP(D2145,'Resources Final'!A:F,6,FALSE))</f>
        <v/>
      </c>
      <c r="O2145" s="3" t="str">
        <f>IF(VLOOKUP(D2145,'Resources Final'!A:G,7,FALSE)=0,"",VLOOKUP(D2145,'Resources Final'!A:G,7,FALSE))</f>
        <v/>
      </c>
    </row>
    <row r="2146" spans="1:15" x14ac:dyDescent="0.2">
      <c r="A2146" s="11">
        <v>990</v>
      </c>
      <c r="B2146" s="11" t="str">
        <f t="shared" si="44"/>
        <v>Charles G. Koch Charitable Foundation_Leadership Program of the Rockies20151500</v>
      </c>
      <c r="C2146" s="11" t="s">
        <v>19</v>
      </c>
      <c r="D2146" s="11" t="s">
        <v>2122</v>
      </c>
      <c r="E2146" s="11" t="s">
        <v>2122</v>
      </c>
      <c r="F2146" s="4">
        <v>1500</v>
      </c>
      <c r="G2146" s="3">
        <v>2015</v>
      </c>
      <c r="H2146" s="3" t="s">
        <v>21</v>
      </c>
      <c r="I2146" s="12"/>
      <c r="J2146" s="3">
        <v>138</v>
      </c>
      <c r="K2146" s="3" t="str">
        <f>IF(VLOOKUP(D2146,'Resources Final'!A:C,3,FALSE)=0,"",VLOOKUP(D2146,'Resources Final'!A:C,3,FALSE))</f>
        <v/>
      </c>
      <c r="L2146" s="3" t="str">
        <f>IF(VLOOKUP(D2146,'Resources Final'!A:D,4,FALSE)=0,"",VLOOKUP(D2146,'Resources Final'!A:D,4,FALSE))</f>
        <v/>
      </c>
      <c r="M2146" s="3" t="str">
        <f>IF(VLOOKUP(D2146,'Resources Final'!A:E,5,FALSE)=0,"",VLOOKUP(D2146,'Resources Final'!A:E,5,FALSE))</f>
        <v/>
      </c>
      <c r="N2146" s="7" t="str">
        <f>IF(VLOOKUP(D2146,'Resources Final'!A:F,6,FALSE)=0,"",VLOOKUP(D2146,'Resources Final'!A:F,6,FALSE))</f>
        <v/>
      </c>
      <c r="O2146" s="3" t="str">
        <f>IF(VLOOKUP(D2146,'Resources Final'!A:G,7,FALSE)=0,"",VLOOKUP(D2146,'Resources Final'!A:G,7,FALSE))</f>
        <v/>
      </c>
    </row>
    <row r="2147" spans="1:15" x14ac:dyDescent="0.2">
      <c r="A2147" s="11">
        <v>990</v>
      </c>
      <c r="B2147" s="11" t="str">
        <f t="shared" si="44"/>
        <v>Charles G. Koch Charitable Foundation_Lee University20157500</v>
      </c>
      <c r="C2147" s="11" t="s">
        <v>19</v>
      </c>
      <c r="D2147" s="11" t="s">
        <v>2128</v>
      </c>
      <c r="E2147" s="11" t="s">
        <v>2128</v>
      </c>
      <c r="F2147" s="4">
        <v>7500</v>
      </c>
      <c r="G2147" s="3">
        <v>2015</v>
      </c>
      <c r="H2147" s="3" t="s">
        <v>21</v>
      </c>
      <c r="I2147" s="12"/>
      <c r="J2147" s="3">
        <v>139</v>
      </c>
      <c r="K2147" s="3" t="str">
        <f>IF(VLOOKUP(D2147,'Resources Final'!A:C,3,FALSE)=0,"",VLOOKUP(D2147,'Resources Final'!A:C,3,FALSE))</f>
        <v/>
      </c>
      <c r="L2147" s="3" t="str">
        <f>IF(VLOOKUP(D2147,'Resources Final'!A:D,4,FALSE)=0,"",VLOOKUP(D2147,'Resources Final'!A:D,4,FALSE))</f>
        <v>Y</v>
      </c>
      <c r="M2147" s="3" t="str">
        <f>IF(VLOOKUP(D2147,'Resources Final'!A:E,5,FALSE)=0,"",VLOOKUP(D2147,'Resources Final'!A:E,5,FALSE))</f>
        <v/>
      </c>
      <c r="N2147" s="7" t="str">
        <f>IF(VLOOKUP(D2147,'Resources Final'!A:F,6,FALSE)=0,"",VLOOKUP(D2147,'Resources Final'!A:F,6,FALSE))</f>
        <v/>
      </c>
      <c r="O2147" s="3" t="str">
        <f>IF(VLOOKUP(D2147,'Resources Final'!A:G,7,FALSE)=0,"",VLOOKUP(D2147,'Resources Final'!A:G,7,FALSE))</f>
        <v/>
      </c>
    </row>
    <row r="2148" spans="1:15" x14ac:dyDescent="0.2">
      <c r="A2148" s="11">
        <v>990</v>
      </c>
      <c r="B2148" s="11" t="str">
        <f t="shared" si="44"/>
        <v>Charles G. Koch Charitable Foundation_Lincoln Network2015250000</v>
      </c>
      <c r="C2148" s="11" t="s">
        <v>19</v>
      </c>
      <c r="D2148" s="11" t="s">
        <v>2174</v>
      </c>
      <c r="E2148" s="11" t="s">
        <v>2174</v>
      </c>
      <c r="F2148" s="4">
        <v>250000</v>
      </c>
      <c r="G2148" s="3">
        <v>2015</v>
      </c>
      <c r="H2148" s="3" t="s">
        <v>21</v>
      </c>
      <c r="I2148" s="12"/>
      <c r="J2148" s="3">
        <v>140</v>
      </c>
      <c r="K2148" s="3" t="str">
        <f>IF(VLOOKUP(D2148,'Resources Final'!A:C,3,FALSE)=0,"",VLOOKUP(D2148,'Resources Final'!A:C,3,FALSE))</f>
        <v/>
      </c>
      <c r="L2148" s="3" t="str">
        <f>IF(VLOOKUP(D2148,'Resources Final'!A:D,4,FALSE)=0,"",VLOOKUP(D2148,'Resources Final'!A:D,4,FALSE))</f>
        <v/>
      </c>
      <c r="M2148" s="3" t="str">
        <f>IF(VLOOKUP(D2148,'Resources Final'!A:E,5,FALSE)=0,"",VLOOKUP(D2148,'Resources Final'!A:E,5,FALSE))</f>
        <v/>
      </c>
      <c r="N2148" s="7" t="str">
        <f>IF(VLOOKUP(D2148,'Resources Final'!A:F,6,FALSE)=0,"",VLOOKUP(D2148,'Resources Final'!A:F,6,FALSE))</f>
        <v>https://www.sourcewatch.org/index.php/Lincoln_Network</v>
      </c>
      <c r="O2148" s="3" t="str">
        <f>IF(VLOOKUP(D2148,'Resources Final'!A:G,7,FALSE)=0,"",VLOOKUP(D2148,'Resources Final'!A:G,7,FALSE))</f>
        <v>Sourcewatch</v>
      </c>
    </row>
    <row r="2149" spans="1:15" x14ac:dyDescent="0.2">
      <c r="A2149" s="11">
        <v>990</v>
      </c>
      <c r="B2149" s="11" t="str">
        <f t="shared" ref="B2149:B2212" si="45">C2149&amp;"_"&amp;D2149&amp;G2149&amp;F2149</f>
        <v>Charles G. Koch Charitable Foundation_Long Island University201518000</v>
      </c>
      <c r="C2149" s="11" t="s">
        <v>19</v>
      </c>
      <c r="D2149" s="11" t="s">
        <v>2198</v>
      </c>
      <c r="E2149" s="11" t="s">
        <v>2198</v>
      </c>
      <c r="F2149" s="4">
        <v>18000</v>
      </c>
      <c r="G2149" s="3">
        <v>2015</v>
      </c>
      <c r="H2149" s="3" t="s">
        <v>21</v>
      </c>
      <c r="I2149" s="12"/>
      <c r="J2149" s="3">
        <v>141</v>
      </c>
      <c r="K2149" s="3" t="str">
        <f>IF(VLOOKUP(D2149,'Resources Final'!A:C,3,FALSE)=0,"",VLOOKUP(D2149,'Resources Final'!A:C,3,FALSE))</f>
        <v/>
      </c>
      <c r="L2149" s="3" t="str">
        <f>IF(VLOOKUP(D2149,'Resources Final'!A:D,4,FALSE)=0,"",VLOOKUP(D2149,'Resources Final'!A:D,4,FALSE))</f>
        <v>Y</v>
      </c>
      <c r="M2149" s="3" t="str">
        <f>IF(VLOOKUP(D2149,'Resources Final'!A:E,5,FALSE)=0,"",VLOOKUP(D2149,'Resources Final'!A:E,5,FALSE))</f>
        <v/>
      </c>
      <c r="N2149" s="7" t="str">
        <f>IF(VLOOKUP(D2149,'Resources Final'!A:F,6,FALSE)=0,"",VLOOKUP(D2149,'Resources Final'!A:F,6,FALSE))</f>
        <v/>
      </c>
      <c r="O2149" s="3" t="str">
        <f>IF(VLOOKUP(D2149,'Resources Final'!A:G,7,FALSE)=0,"",VLOOKUP(D2149,'Resources Final'!A:G,7,FALSE))</f>
        <v/>
      </c>
    </row>
    <row r="2150" spans="1:15" x14ac:dyDescent="0.2">
      <c r="A2150" s="11">
        <v>990</v>
      </c>
      <c r="B2150" s="11" t="str">
        <f t="shared" si="45"/>
        <v>Charles G. Koch Charitable Foundation_Loyola University - New Orleans201524000</v>
      </c>
      <c r="C2150" s="11" t="s">
        <v>19</v>
      </c>
      <c r="D2150" s="11" t="s">
        <v>2214</v>
      </c>
      <c r="E2150" s="11" t="s">
        <v>2213</v>
      </c>
      <c r="F2150" s="4">
        <v>24000</v>
      </c>
      <c r="G2150" s="3">
        <v>2015</v>
      </c>
      <c r="H2150" s="3" t="s">
        <v>21</v>
      </c>
      <c r="I2150" s="12"/>
      <c r="J2150" s="3">
        <v>142</v>
      </c>
      <c r="K2150" s="3" t="str">
        <f>IF(VLOOKUP(D2150,'Resources Final'!A:C,3,FALSE)=0,"",VLOOKUP(D2150,'Resources Final'!A:C,3,FALSE))</f>
        <v/>
      </c>
      <c r="L2150" s="3" t="str">
        <f>IF(VLOOKUP(D2150,'Resources Final'!A:D,4,FALSE)=0,"",VLOOKUP(D2150,'Resources Final'!A:D,4,FALSE))</f>
        <v>Y</v>
      </c>
      <c r="M2150" s="3" t="str">
        <f>IF(VLOOKUP(D2150,'Resources Final'!A:E,5,FALSE)=0,"",VLOOKUP(D2150,'Resources Final'!A:E,5,FALSE))</f>
        <v/>
      </c>
      <c r="N2150" s="7" t="str">
        <f>IF(VLOOKUP(D2150,'Resources Final'!A:F,6,FALSE)=0,"",VLOOKUP(D2150,'Resources Final'!A:F,6,FALSE))</f>
        <v/>
      </c>
      <c r="O2150" s="3" t="str">
        <f>IF(VLOOKUP(D2150,'Resources Final'!A:G,7,FALSE)=0,"",VLOOKUP(D2150,'Resources Final'!A:G,7,FALSE))</f>
        <v/>
      </c>
    </row>
    <row r="2151" spans="1:15" x14ac:dyDescent="0.2">
      <c r="A2151" s="11">
        <v>990</v>
      </c>
      <c r="B2151" s="11" t="str">
        <f t="shared" si="45"/>
        <v>Charles G. Koch Charitable Foundation_LSU Foundation201512000</v>
      </c>
      <c r="C2151" s="11" t="s">
        <v>19</v>
      </c>
      <c r="D2151" s="11" t="s">
        <v>2218</v>
      </c>
      <c r="E2151" s="11" t="s">
        <v>2210</v>
      </c>
      <c r="F2151" s="4">
        <v>12000</v>
      </c>
      <c r="G2151" s="3">
        <v>2015</v>
      </c>
      <c r="H2151" s="3" t="s">
        <v>21</v>
      </c>
      <c r="I2151" s="12"/>
      <c r="J2151" s="3">
        <v>143</v>
      </c>
      <c r="K2151" s="3" t="str">
        <f>IF(VLOOKUP(D2151,'Resources Final'!A:C,3,FALSE)=0,"",VLOOKUP(D2151,'Resources Final'!A:C,3,FALSE))</f>
        <v/>
      </c>
      <c r="L2151" s="3" t="str">
        <f>IF(VLOOKUP(D2151,'Resources Final'!A:D,4,FALSE)=0,"",VLOOKUP(D2151,'Resources Final'!A:D,4,FALSE))</f>
        <v>Y</v>
      </c>
      <c r="M2151" s="3" t="str">
        <f>IF(VLOOKUP(D2151,'Resources Final'!A:E,5,FALSE)=0,"",VLOOKUP(D2151,'Resources Final'!A:E,5,FALSE))</f>
        <v/>
      </c>
      <c r="N2151" s="7" t="str">
        <f>IF(VLOOKUP(D2151,'Resources Final'!A:F,6,FALSE)=0,"",VLOOKUP(D2151,'Resources Final'!A:F,6,FALSE))</f>
        <v/>
      </c>
      <c r="O2151" s="3" t="str">
        <f>IF(VLOOKUP(D2151,'Resources Final'!A:G,7,FALSE)=0,"",VLOOKUP(D2151,'Resources Final'!A:G,7,FALSE))</f>
        <v/>
      </c>
    </row>
    <row r="2152" spans="1:15" x14ac:dyDescent="0.2">
      <c r="A2152" s="11">
        <v>990</v>
      </c>
      <c r="B2152" s="11" t="str">
        <f t="shared" si="45"/>
        <v>Charles G. Koch Charitable Foundation_Ludwig-Maximilians-Universitat Munchen20155000</v>
      </c>
      <c r="C2152" s="11" t="s">
        <v>19</v>
      </c>
      <c r="D2152" s="11" t="s">
        <v>2222</v>
      </c>
      <c r="E2152" s="11" t="s">
        <v>2222</v>
      </c>
      <c r="F2152" s="4">
        <v>5000</v>
      </c>
      <c r="G2152" s="3">
        <v>2015</v>
      </c>
      <c r="H2152" s="3" t="s">
        <v>21</v>
      </c>
      <c r="I2152" s="12"/>
      <c r="J2152" s="3">
        <v>144</v>
      </c>
      <c r="K2152" s="3" t="str">
        <f>IF(VLOOKUP(D2152,'Resources Final'!A:C,3,FALSE)=0,"",VLOOKUP(D2152,'Resources Final'!A:C,3,FALSE))</f>
        <v/>
      </c>
      <c r="L2152" s="3" t="str">
        <f>IF(VLOOKUP(D2152,'Resources Final'!A:D,4,FALSE)=0,"",VLOOKUP(D2152,'Resources Final'!A:D,4,FALSE))</f>
        <v>Y</v>
      </c>
      <c r="M2152" s="3" t="str">
        <f>IF(VLOOKUP(D2152,'Resources Final'!A:E,5,FALSE)=0,"",VLOOKUP(D2152,'Resources Final'!A:E,5,FALSE))</f>
        <v/>
      </c>
      <c r="N2152" s="7" t="str">
        <f>IF(VLOOKUP(D2152,'Resources Final'!A:F,6,FALSE)=0,"",VLOOKUP(D2152,'Resources Final'!A:F,6,FALSE))</f>
        <v/>
      </c>
      <c r="O2152" s="3" t="str">
        <f>IF(VLOOKUP(D2152,'Resources Final'!A:G,7,FALSE)=0,"",VLOOKUP(D2152,'Resources Final'!A:G,7,FALSE))</f>
        <v/>
      </c>
    </row>
    <row r="2153" spans="1:15" x14ac:dyDescent="0.2">
      <c r="A2153" s="11">
        <v>990</v>
      </c>
      <c r="B2153" s="11" t="str">
        <f t="shared" si="45"/>
        <v>Charles G. Koch Charitable Foundation_Malone University201510480</v>
      </c>
      <c r="C2153" s="11" t="s">
        <v>19</v>
      </c>
      <c r="D2153" s="11" t="s">
        <v>2303</v>
      </c>
      <c r="E2153" s="11" t="s">
        <v>2303</v>
      </c>
      <c r="F2153" s="4">
        <v>10480</v>
      </c>
      <c r="G2153" s="3">
        <v>2015</v>
      </c>
      <c r="H2153" s="3" t="s">
        <v>21</v>
      </c>
      <c r="I2153" s="12"/>
      <c r="J2153" s="3">
        <v>145</v>
      </c>
      <c r="K2153" s="3" t="str">
        <f>IF(VLOOKUP(D2153,'Resources Final'!A:C,3,FALSE)=0,"",VLOOKUP(D2153,'Resources Final'!A:C,3,FALSE))</f>
        <v/>
      </c>
      <c r="L2153" s="3" t="str">
        <f>IF(VLOOKUP(D2153,'Resources Final'!A:D,4,FALSE)=0,"",VLOOKUP(D2153,'Resources Final'!A:D,4,FALSE))</f>
        <v>Y</v>
      </c>
      <c r="M2153" s="3" t="str">
        <f>IF(VLOOKUP(D2153,'Resources Final'!A:E,5,FALSE)=0,"",VLOOKUP(D2153,'Resources Final'!A:E,5,FALSE))</f>
        <v/>
      </c>
      <c r="N2153" s="7" t="str">
        <f>IF(VLOOKUP(D2153,'Resources Final'!A:F,6,FALSE)=0,"",VLOOKUP(D2153,'Resources Final'!A:F,6,FALSE))</f>
        <v/>
      </c>
      <c r="O2153" s="3" t="str">
        <f>IF(VLOOKUP(D2153,'Resources Final'!A:G,7,FALSE)=0,"",VLOOKUP(D2153,'Resources Final'!A:G,7,FALSE))</f>
        <v/>
      </c>
    </row>
    <row r="2154" spans="1:15" x14ac:dyDescent="0.2">
      <c r="A2154" s="11">
        <v>990</v>
      </c>
      <c r="B2154" s="11" t="str">
        <f t="shared" si="45"/>
        <v>Charles G. Koch Charitable Foundation_Manhattan Institute for Policy Research201535000</v>
      </c>
      <c r="C2154" s="11" t="s">
        <v>19</v>
      </c>
      <c r="D2154" s="11" t="s">
        <v>2312</v>
      </c>
      <c r="E2154" s="11" t="s">
        <v>2312</v>
      </c>
      <c r="F2154" s="4">
        <v>35000</v>
      </c>
      <c r="G2154" s="3">
        <v>2015</v>
      </c>
      <c r="H2154" s="3" t="s">
        <v>21</v>
      </c>
      <c r="I2154" s="12"/>
      <c r="J2154" s="3">
        <v>146</v>
      </c>
      <c r="K2154" s="3" t="str">
        <f>IF(VLOOKUP(D2154,'Resources Final'!A:C,3,FALSE)=0,"",VLOOKUP(D2154,'Resources Final'!A:C,3,FALSE))</f>
        <v/>
      </c>
      <c r="L2154" s="3" t="str">
        <f>IF(VLOOKUP(D2154,'Resources Final'!A:D,4,FALSE)=0,"",VLOOKUP(D2154,'Resources Final'!A:D,4,FALSE))</f>
        <v/>
      </c>
      <c r="M2154" s="3" t="str">
        <f>IF(VLOOKUP(D2154,'Resources Final'!A:E,5,FALSE)=0,"",VLOOKUP(D2154,'Resources Final'!A:E,5,FALSE))</f>
        <v/>
      </c>
      <c r="N2154" s="7" t="str">
        <f>IF(VLOOKUP(D2154,'Resources Final'!A:F,6,FALSE)=0,"",VLOOKUP(D2154,'Resources Final'!A:F,6,FALSE))</f>
        <v>https://www.desmogblog.com/manhattan-institute-policy-research</v>
      </c>
      <c r="O2154" s="3" t="str">
        <f>IF(VLOOKUP(D2154,'Resources Final'!A:G,7,FALSE)=0,"",VLOOKUP(D2154,'Resources Final'!A:G,7,FALSE))</f>
        <v>Desmog</v>
      </c>
    </row>
    <row r="2155" spans="1:15" x14ac:dyDescent="0.2">
      <c r="A2155" s="11">
        <v>990</v>
      </c>
      <c r="B2155" s="11" t="str">
        <f t="shared" si="45"/>
        <v>Charles G. Koch Charitable Foundation_Manhattanville College201512000</v>
      </c>
      <c r="C2155" s="11" t="s">
        <v>19</v>
      </c>
      <c r="D2155" s="11" t="s">
        <v>2314</v>
      </c>
      <c r="E2155" s="11" t="s">
        <v>2314</v>
      </c>
      <c r="F2155" s="4">
        <v>12000</v>
      </c>
      <c r="G2155" s="3">
        <v>2015</v>
      </c>
      <c r="H2155" s="3" t="s">
        <v>21</v>
      </c>
      <c r="I2155" s="12"/>
      <c r="J2155" s="3">
        <v>147</v>
      </c>
      <c r="K2155" s="3" t="str">
        <f>IF(VLOOKUP(D2155,'Resources Final'!A:C,3,FALSE)=0,"",VLOOKUP(D2155,'Resources Final'!A:C,3,FALSE))</f>
        <v/>
      </c>
      <c r="L2155" s="3" t="str">
        <f>IF(VLOOKUP(D2155,'Resources Final'!A:D,4,FALSE)=0,"",VLOOKUP(D2155,'Resources Final'!A:D,4,FALSE))</f>
        <v>Y</v>
      </c>
      <c r="M2155" s="3" t="str">
        <f>IF(VLOOKUP(D2155,'Resources Final'!A:E,5,FALSE)=0,"",VLOOKUP(D2155,'Resources Final'!A:E,5,FALSE))</f>
        <v/>
      </c>
      <c r="N2155" s="7" t="str">
        <f>IF(VLOOKUP(D2155,'Resources Final'!A:F,6,FALSE)=0,"",VLOOKUP(D2155,'Resources Final'!A:F,6,FALSE))</f>
        <v/>
      </c>
      <c r="O2155" s="3" t="str">
        <f>IF(VLOOKUP(D2155,'Resources Final'!A:G,7,FALSE)=0,"",VLOOKUP(D2155,'Resources Final'!A:G,7,FALSE))</f>
        <v/>
      </c>
    </row>
    <row r="2156" spans="1:15" x14ac:dyDescent="0.2">
      <c r="A2156" s="11">
        <v>990</v>
      </c>
      <c r="B2156" s="11" t="str">
        <f t="shared" si="45"/>
        <v>Charles G. Koch Charitable Foundation_Massachusetts Institute of Technology201511000</v>
      </c>
      <c r="C2156" s="11" t="s">
        <v>19</v>
      </c>
      <c r="D2156" s="11" t="s">
        <v>2351</v>
      </c>
      <c r="E2156" s="11" t="s">
        <v>2351</v>
      </c>
      <c r="F2156" s="4">
        <v>11000</v>
      </c>
      <c r="G2156" s="3">
        <v>2015</v>
      </c>
      <c r="H2156" s="3" t="s">
        <v>21</v>
      </c>
      <c r="I2156" s="12"/>
      <c r="J2156" s="3">
        <v>148</v>
      </c>
      <c r="K2156" s="3" t="str">
        <f>IF(VLOOKUP(D2156,'Resources Final'!A:C,3,FALSE)=0,"",VLOOKUP(D2156,'Resources Final'!A:C,3,FALSE))</f>
        <v/>
      </c>
      <c r="L2156" s="3" t="str">
        <f>IF(VLOOKUP(D2156,'Resources Final'!A:D,4,FALSE)=0,"",VLOOKUP(D2156,'Resources Final'!A:D,4,FALSE))</f>
        <v>Y</v>
      </c>
      <c r="M2156" s="3" t="str">
        <f>IF(VLOOKUP(D2156,'Resources Final'!A:E,5,FALSE)=0,"",VLOOKUP(D2156,'Resources Final'!A:E,5,FALSE))</f>
        <v/>
      </c>
      <c r="N2156" s="7" t="str">
        <f>IF(VLOOKUP(D2156,'Resources Final'!A:F,6,FALSE)=0,"",VLOOKUP(D2156,'Resources Final'!A:F,6,FALSE))</f>
        <v/>
      </c>
      <c r="O2156" s="3" t="str">
        <f>IF(VLOOKUP(D2156,'Resources Final'!A:G,7,FALSE)=0,"",VLOOKUP(D2156,'Resources Final'!A:G,7,FALSE))</f>
        <v/>
      </c>
    </row>
    <row r="2157" spans="1:15" x14ac:dyDescent="0.2">
      <c r="A2157" s="11">
        <v>990</v>
      </c>
      <c r="B2157" s="11" t="str">
        <f t="shared" si="45"/>
        <v>Charles G. Koch Charitable Foundation_McGill University2015126400</v>
      </c>
      <c r="C2157" s="11" t="s">
        <v>19</v>
      </c>
      <c r="D2157" s="11" t="s">
        <v>2386</v>
      </c>
      <c r="E2157" s="11" t="s">
        <v>2386</v>
      </c>
      <c r="F2157" s="4">
        <v>126400</v>
      </c>
      <c r="G2157" s="3">
        <v>2015</v>
      </c>
      <c r="H2157" s="3" t="s">
        <v>21</v>
      </c>
      <c r="I2157" s="12"/>
      <c r="J2157" s="3">
        <v>149</v>
      </c>
      <c r="K2157" s="3" t="str">
        <f>IF(VLOOKUP(D2157,'Resources Final'!A:C,3,FALSE)=0,"",VLOOKUP(D2157,'Resources Final'!A:C,3,FALSE))</f>
        <v/>
      </c>
      <c r="L2157" s="3" t="str">
        <f>IF(VLOOKUP(D2157,'Resources Final'!A:D,4,FALSE)=0,"",VLOOKUP(D2157,'Resources Final'!A:D,4,FALSE))</f>
        <v>Y</v>
      </c>
      <c r="M2157" s="3" t="str">
        <f>IF(VLOOKUP(D2157,'Resources Final'!A:E,5,FALSE)=0,"",VLOOKUP(D2157,'Resources Final'!A:E,5,FALSE))</f>
        <v/>
      </c>
      <c r="N2157" s="7" t="str">
        <f>IF(VLOOKUP(D2157,'Resources Final'!A:F,6,FALSE)=0,"",VLOOKUP(D2157,'Resources Final'!A:F,6,FALSE))</f>
        <v/>
      </c>
      <c r="O2157" s="3" t="str">
        <f>IF(VLOOKUP(D2157,'Resources Final'!A:G,7,FALSE)=0,"",VLOOKUP(D2157,'Resources Final'!A:G,7,FALSE))</f>
        <v/>
      </c>
    </row>
    <row r="2158" spans="1:15" x14ac:dyDescent="0.2">
      <c r="A2158" s="11">
        <v>990</v>
      </c>
      <c r="B2158" s="11" t="str">
        <f t="shared" si="45"/>
        <v>Charles G. Koch Charitable Foundation_McKendree University20158000</v>
      </c>
      <c r="C2158" s="11" t="s">
        <v>19</v>
      </c>
      <c r="D2158" s="11" t="s">
        <v>2398</v>
      </c>
      <c r="E2158" s="11" t="s">
        <v>2398</v>
      </c>
      <c r="F2158" s="4">
        <v>8000</v>
      </c>
      <c r="G2158" s="3">
        <v>2015</v>
      </c>
      <c r="H2158" s="3" t="s">
        <v>21</v>
      </c>
      <c r="I2158" s="12"/>
      <c r="J2158" s="3">
        <v>150</v>
      </c>
      <c r="K2158" s="3" t="str">
        <f>IF(VLOOKUP(D2158,'Resources Final'!A:C,3,FALSE)=0,"",VLOOKUP(D2158,'Resources Final'!A:C,3,FALSE))</f>
        <v/>
      </c>
      <c r="L2158" s="3" t="str">
        <f>IF(VLOOKUP(D2158,'Resources Final'!A:D,4,FALSE)=0,"",VLOOKUP(D2158,'Resources Final'!A:D,4,FALSE))</f>
        <v>Y</v>
      </c>
      <c r="M2158" s="3" t="str">
        <f>IF(VLOOKUP(D2158,'Resources Final'!A:E,5,FALSE)=0,"",VLOOKUP(D2158,'Resources Final'!A:E,5,FALSE))</f>
        <v/>
      </c>
      <c r="N2158" s="7" t="str">
        <f>IF(VLOOKUP(D2158,'Resources Final'!A:F,6,FALSE)=0,"",VLOOKUP(D2158,'Resources Final'!A:F,6,FALSE))</f>
        <v/>
      </c>
      <c r="O2158" s="3" t="str">
        <f>IF(VLOOKUP(D2158,'Resources Final'!A:G,7,FALSE)=0,"",VLOOKUP(D2158,'Resources Final'!A:G,7,FALSE))</f>
        <v/>
      </c>
    </row>
    <row r="2159" spans="1:15" x14ac:dyDescent="0.2">
      <c r="A2159" s="11">
        <v>990</v>
      </c>
      <c r="B2159" s="11" t="str">
        <f t="shared" si="45"/>
        <v>Charles G. Koch Charitable Foundation_Mercer University20153024</v>
      </c>
      <c r="C2159" s="11" t="s">
        <v>19</v>
      </c>
      <c r="D2159" s="11" t="s">
        <v>2433</v>
      </c>
      <c r="E2159" s="11" t="s">
        <v>2433</v>
      </c>
      <c r="F2159" s="4">
        <v>3024</v>
      </c>
      <c r="G2159" s="3">
        <v>2015</v>
      </c>
      <c r="H2159" s="3" t="s">
        <v>21</v>
      </c>
      <c r="I2159" s="12"/>
      <c r="J2159" s="3">
        <v>151</v>
      </c>
      <c r="K2159" s="3" t="str">
        <f>IF(VLOOKUP(D2159,'Resources Final'!A:C,3,FALSE)=0,"",VLOOKUP(D2159,'Resources Final'!A:C,3,FALSE))</f>
        <v/>
      </c>
      <c r="L2159" s="3" t="str">
        <f>IF(VLOOKUP(D2159,'Resources Final'!A:D,4,FALSE)=0,"",VLOOKUP(D2159,'Resources Final'!A:D,4,FALSE))</f>
        <v>Y</v>
      </c>
      <c r="M2159" s="3" t="str">
        <f>IF(VLOOKUP(D2159,'Resources Final'!A:E,5,FALSE)=0,"",VLOOKUP(D2159,'Resources Final'!A:E,5,FALSE))</f>
        <v/>
      </c>
      <c r="N2159" s="7" t="str">
        <f>IF(VLOOKUP(D2159,'Resources Final'!A:F,6,FALSE)=0,"",VLOOKUP(D2159,'Resources Final'!A:F,6,FALSE))</f>
        <v/>
      </c>
      <c r="O2159" s="3" t="str">
        <f>IF(VLOOKUP(D2159,'Resources Final'!A:G,7,FALSE)=0,"",VLOOKUP(D2159,'Resources Final'!A:G,7,FALSE))</f>
        <v/>
      </c>
    </row>
    <row r="2160" spans="1:15" x14ac:dyDescent="0.2">
      <c r="A2160" s="11">
        <v>990</v>
      </c>
      <c r="B2160" s="11" t="str">
        <f t="shared" si="45"/>
        <v>Charles G. Koch Charitable Foundation_Methodist University201510000</v>
      </c>
      <c r="C2160" s="11" t="s">
        <v>19</v>
      </c>
      <c r="D2160" s="11" t="s">
        <v>2436</v>
      </c>
      <c r="E2160" s="11" t="s">
        <v>2436</v>
      </c>
      <c r="F2160" s="4">
        <v>10000</v>
      </c>
      <c r="G2160" s="3">
        <v>2015</v>
      </c>
      <c r="H2160" s="3" t="s">
        <v>21</v>
      </c>
      <c r="I2160" s="12"/>
      <c r="J2160" s="3">
        <v>152</v>
      </c>
      <c r="K2160" s="3" t="str">
        <f>IF(VLOOKUP(D2160,'Resources Final'!A:C,3,FALSE)=0,"",VLOOKUP(D2160,'Resources Final'!A:C,3,FALSE))</f>
        <v/>
      </c>
      <c r="L2160" s="3" t="str">
        <f>IF(VLOOKUP(D2160,'Resources Final'!A:D,4,FALSE)=0,"",VLOOKUP(D2160,'Resources Final'!A:D,4,FALSE))</f>
        <v>Y</v>
      </c>
      <c r="M2160" s="3" t="str">
        <f>IF(VLOOKUP(D2160,'Resources Final'!A:E,5,FALSE)=0,"",VLOOKUP(D2160,'Resources Final'!A:E,5,FALSE))</f>
        <v/>
      </c>
      <c r="N2160" s="7" t="str">
        <f>IF(VLOOKUP(D2160,'Resources Final'!A:F,6,FALSE)=0,"",VLOOKUP(D2160,'Resources Final'!A:F,6,FALSE))</f>
        <v/>
      </c>
      <c r="O2160" s="3" t="str">
        <f>IF(VLOOKUP(D2160,'Resources Final'!A:G,7,FALSE)=0,"",VLOOKUP(D2160,'Resources Final'!A:G,7,FALSE))</f>
        <v/>
      </c>
    </row>
    <row r="2161" spans="1:15" x14ac:dyDescent="0.2">
      <c r="A2161" s="11">
        <v>990</v>
      </c>
      <c r="B2161" s="11" t="str">
        <f t="shared" si="45"/>
        <v>Charles G. Koch Charitable Foundation_Metropolitan State University of Denver Foundation201520000</v>
      </c>
      <c r="C2161" s="11" t="s">
        <v>19</v>
      </c>
      <c r="D2161" s="11" t="s">
        <v>2439</v>
      </c>
      <c r="E2161" s="11" t="s">
        <v>2440</v>
      </c>
      <c r="F2161" s="4">
        <v>20000</v>
      </c>
      <c r="G2161" s="3">
        <v>2015</v>
      </c>
      <c r="H2161" s="3" t="s">
        <v>21</v>
      </c>
      <c r="I2161" s="12"/>
      <c r="J2161" s="3">
        <v>153</v>
      </c>
      <c r="K2161" s="3" t="str">
        <f>IF(VLOOKUP(D2161,'Resources Final'!A:C,3,FALSE)=0,"",VLOOKUP(D2161,'Resources Final'!A:C,3,FALSE))</f>
        <v/>
      </c>
      <c r="L2161" s="3" t="str">
        <f>IF(VLOOKUP(D2161,'Resources Final'!A:D,4,FALSE)=0,"",VLOOKUP(D2161,'Resources Final'!A:D,4,FALSE))</f>
        <v>Y</v>
      </c>
      <c r="M2161" s="3" t="str">
        <f>IF(VLOOKUP(D2161,'Resources Final'!A:E,5,FALSE)=0,"",VLOOKUP(D2161,'Resources Final'!A:E,5,FALSE))</f>
        <v/>
      </c>
      <c r="N2161" s="7" t="str">
        <f>IF(VLOOKUP(D2161,'Resources Final'!A:F,6,FALSE)=0,"",VLOOKUP(D2161,'Resources Final'!A:F,6,FALSE))</f>
        <v/>
      </c>
      <c r="O2161" s="3" t="str">
        <f>IF(VLOOKUP(D2161,'Resources Final'!A:G,7,FALSE)=0,"",VLOOKUP(D2161,'Resources Final'!A:G,7,FALSE))</f>
        <v/>
      </c>
    </row>
    <row r="2162" spans="1:15" x14ac:dyDescent="0.2">
      <c r="A2162" s="11">
        <v>990</v>
      </c>
      <c r="B2162" s="11" t="str">
        <f t="shared" si="45"/>
        <v>Charles G. Koch Charitable Foundation_Michigan State University201524000</v>
      </c>
      <c r="C2162" s="11" t="s">
        <v>19</v>
      </c>
      <c r="D2162" s="11" t="s">
        <v>2450</v>
      </c>
      <c r="E2162" s="11" t="s">
        <v>2450</v>
      </c>
      <c r="F2162" s="4">
        <v>24000</v>
      </c>
      <c r="G2162" s="3">
        <v>2015</v>
      </c>
      <c r="H2162" s="3" t="s">
        <v>21</v>
      </c>
      <c r="I2162" s="12"/>
      <c r="J2162" s="3">
        <v>154</v>
      </c>
      <c r="K2162" s="3" t="str">
        <f>IF(VLOOKUP(D2162,'Resources Final'!A:C,3,FALSE)=0,"",VLOOKUP(D2162,'Resources Final'!A:C,3,FALSE))</f>
        <v/>
      </c>
      <c r="L2162" s="3" t="str">
        <f>IF(VLOOKUP(D2162,'Resources Final'!A:D,4,FALSE)=0,"",VLOOKUP(D2162,'Resources Final'!A:D,4,FALSE))</f>
        <v>Y</v>
      </c>
      <c r="M2162" s="3" t="str">
        <f>IF(VLOOKUP(D2162,'Resources Final'!A:E,5,FALSE)=0,"",VLOOKUP(D2162,'Resources Final'!A:E,5,FALSE))</f>
        <v/>
      </c>
      <c r="N2162" s="7" t="str">
        <f>IF(VLOOKUP(D2162,'Resources Final'!A:F,6,FALSE)=0,"",VLOOKUP(D2162,'Resources Final'!A:F,6,FALSE))</f>
        <v/>
      </c>
      <c r="O2162" s="3" t="str">
        <f>IF(VLOOKUP(D2162,'Resources Final'!A:G,7,FALSE)=0,"",VLOOKUP(D2162,'Resources Final'!A:G,7,FALSE))</f>
        <v/>
      </c>
    </row>
    <row r="2163" spans="1:15" x14ac:dyDescent="0.2">
      <c r="A2163" s="11">
        <v>990</v>
      </c>
      <c r="B2163" s="11" t="str">
        <f t="shared" si="45"/>
        <v>Charles G. Koch Charitable Foundation_Middle Tennessee State University Foundation20159000</v>
      </c>
      <c r="C2163" s="11" t="s">
        <v>19</v>
      </c>
      <c r="D2163" s="11" t="s">
        <v>2452</v>
      </c>
      <c r="E2163" s="11" t="s">
        <v>2453</v>
      </c>
      <c r="F2163" s="4">
        <v>9000</v>
      </c>
      <c r="G2163" s="3">
        <v>2015</v>
      </c>
      <c r="H2163" s="3" t="s">
        <v>21</v>
      </c>
      <c r="I2163" s="12"/>
      <c r="J2163" s="3">
        <v>155</v>
      </c>
      <c r="K2163" s="3" t="str">
        <f>IF(VLOOKUP(D2163,'Resources Final'!A:C,3,FALSE)=0,"",VLOOKUP(D2163,'Resources Final'!A:C,3,FALSE))</f>
        <v/>
      </c>
      <c r="L2163" s="3" t="str">
        <f>IF(VLOOKUP(D2163,'Resources Final'!A:D,4,FALSE)=0,"",VLOOKUP(D2163,'Resources Final'!A:D,4,FALSE))</f>
        <v>Y</v>
      </c>
      <c r="M2163" s="3" t="str">
        <f>IF(VLOOKUP(D2163,'Resources Final'!A:E,5,FALSE)=0,"",VLOOKUP(D2163,'Resources Final'!A:E,5,FALSE))</f>
        <v/>
      </c>
      <c r="N2163" s="7" t="str">
        <f>IF(VLOOKUP(D2163,'Resources Final'!A:F,6,FALSE)=0,"",VLOOKUP(D2163,'Resources Final'!A:F,6,FALSE))</f>
        <v/>
      </c>
      <c r="O2163" s="3" t="str">
        <f>IF(VLOOKUP(D2163,'Resources Final'!A:G,7,FALSE)=0,"",VLOOKUP(D2163,'Resources Final'!A:G,7,FALSE))</f>
        <v/>
      </c>
    </row>
    <row r="2164" spans="1:15" x14ac:dyDescent="0.2">
      <c r="A2164" s="11">
        <v>990</v>
      </c>
      <c r="B2164" s="11" t="str">
        <f t="shared" si="45"/>
        <v>Charles G. Koch Charitable Foundation_Millikin University201513000</v>
      </c>
      <c r="C2164" s="11" t="s">
        <v>19</v>
      </c>
      <c r="D2164" s="11" t="s">
        <v>2468</v>
      </c>
      <c r="E2164" s="11" t="s">
        <v>2468</v>
      </c>
      <c r="F2164" s="4">
        <v>13000</v>
      </c>
      <c r="G2164" s="3">
        <v>2015</v>
      </c>
      <c r="H2164" s="3" t="s">
        <v>21</v>
      </c>
      <c r="I2164" s="12"/>
      <c r="J2164" s="3">
        <v>156</v>
      </c>
      <c r="K2164" s="3" t="str">
        <f>IF(VLOOKUP(D2164,'Resources Final'!A:C,3,FALSE)=0,"",VLOOKUP(D2164,'Resources Final'!A:C,3,FALSE))</f>
        <v/>
      </c>
      <c r="L2164" s="3" t="str">
        <f>IF(VLOOKUP(D2164,'Resources Final'!A:D,4,FALSE)=0,"",VLOOKUP(D2164,'Resources Final'!A:D,4,FALSE))</f>
        <v>Y</v>
      </c>
      <c r="M2164" s="3" t="str">
        <f>IF(VLOOKUP(D2164,'Resources Final'!A:E,5,FALSE)=0,"",VLOOKUP(D2164,'Resources Final'!A:E,5,FALSE))</f>
        <v/>
      </c>
      <c r="N2164" s="7" t="str">
        <f>IF(VLOOKUP(D2164,'Resources Final'!A:F,6,FALSE)=0,"",VLOOKUP(D2164,'Resources Final'!A:F,6,FALSE))</f>
        <v/>
      </c>
      <c r="O2164" s="3" t="str">
        <f>IF(VLOOKUP(D2164,'Resources Final'!A:G,7,FALSE)=0,"",VLOOKUP(D2164,'Resources Final'!A:G,7,FALSE))</f>
        <v/>
      </c>
    </row>
    <row r="2165" spans="1:15" x14ac:dyDescent="0.2">
      <c r="A2165" s="11">
        <v>990</v>
      </c>
      <c r="B2165" s="11" t="str">
        <f t="shared" si="45"/>
        <v>Charles G. Koch Charitable Foundation_Mississippi Industrial Heritage Museum201512000</v>
      </c>
      <c r="C2165" s="11" t="s">
        <v>19</v>
      </c>
      <c r="D2165" s="11" t="s">
        <v>2486</v>
      </c>
      <c r="E2165" s="11" t="s">
        <v>2486</v>
      </c>
      <c r="F2165" s="4">
        <v>12000</v>
      </c>
      <c r="G2165" s="3">
        <v>2015</v>
      </c>
      <c r="H2165" s="3" t="s">
        <v>21</v>
      </c>
      <c r="I2165" s="12"/>
      <c r="J2165" s="3">
        <v>157</v>
      </c>
      <c r="K2165" s="3" t="str">
        <f>IF(VLOOKUP(D2165,'Resources Final'!A:C,3,FALSE)=0,"",VLOOKUP(D2165,'Resources Final'!A:C,3,FALSE))</f>
        <v/>
      </c>
      <c r="L2165" s="3" t="str">
        <f>IF(VLOOKUP(D2165,'Resources Final'!A:D,4,FALSE)=0,"",VLOOKUP(D2165,'Resources Final'!A:D,4,FALSE))</f>
        <v/>
      </c>
      <c r="M2165" s="3" t="str">
        <f>IF(VLOOKUP(D2165,'Resources Final'!A:E,5,FALSE)=0,"",VLOOKUP(D2165,'Resources Final'!A:E,5,FALSE))</f>
        <v>N</v>
      </c>
      <c r="N2165" s="7" t="str">
        <f>IF(VLOOKUP(D2165,'Resources Final'!A:F,6,FALSE)=0,"",VLOOKUP(D2165,'Resources Final'!A:F,6,FALSE))</f>
        <v/>
      </c>
      <c r="O2165" s="3" t="str">
        <f>IF(VLOOKUP(D2165,'Resources Final'!A:G,7,FALSE)=0,"",VLOOKUP(D2165,'Resources Final'!A:G,7,FALSE))</f>
        <v/>
      </c>
    </row>
    <row r="2166" spans="1:15" x14ac:dyDescent="0.2">
      <c r="A2166" s="11">
        <v>990</v>
      </c>
      <c r="B2166" s="11" t="str">
        <f t="shared" si="45"/>
        <v>Charles G. Koch Charitable Foundation_Mississippi State University2015177335</v>
      </c>
      <c r="C2166" s="11" t="s">
        <v>19</v>
      </c>
      <c r="D2166" s="11" t="s">
        <v>2487</v>
      </c>
      <c r="E2166" s="11" t="s">
        <v>2487</v>
      </c>
      <c r="F2166" s="4">
        <v>177335</v>
      </c>
      <c r="G2166" s="3">
        <v>2015</v>
      </c>
      <c r="H2166" s="3" t="s">
        <v>21</v>
      </c>
      <c r="I2166" s="12"/>
      <c r="J2166" s="3">
        <v>158</v>
      </c>
      <c r="K2166" s="3" t="str">
        <f>IF(VLOOKUP(D2166,'Resources Final'!A:C,3,FALSE)=0,"",VLOOKUP(D2166,'Resources Final'!A:C,3,FALSE))</f>
        <v/>
      </c>
      <c r="L2166" s="3" t="str">
        <f>IF(VLOOKUP(D2166,'Resources Final'!A:D,4,FALSE)=0,"",VLOOKUP(D2166,'Resources Final'!A:D,4,FALSE))</f>
        <v>Y</v>
      </c>
      <c r="M2166" s="3" t="str">
        <f>IF(VLOOKUP(D2166,'Resources Final'!A:E,5,FALSE)=0,"",VLOOKUP(D2166,'Resources Final'!A:E,5,FALSE))</f>
        <v/>
      </c>
      <c r="N2166" s="7" t="str">
        <f>IF(VLOOKUP(D2166,'Resources Final'!A:F,6,FALSE)=0,"",VLOOKUP(D2166,'Resources Final'!A:F,6,FALSE))</f>
        <v/>
      </c>
      <c r="O2166" s="3" t="str">
        <f>IF(VLOOKUP(D2166,'Resources Final'!A:G,7,FALSE)=0,"",VLOOKUP(D2166,'Resources Final'!A:G,7,FALSE))</f>
        <v/>
      </c>
    </row>
    <row r="2167" spans="1:15" x14ac:dyDescent="0.2">
      <c r="A2167" s="11">
        <v>990</v>
      </c>
      <c r="B2167" s="11" t="str">
        <f t="shared" si="45"/>
        <v>Charles G. Koch Charitable Foundation_Mount Holyoke College20156055</v>
      </c>
      <c r="C2167" s="11" t="s">
        <v>19</v>
      </c>
      <c r="D2167" s="11" t="s">
        <v>2545</v>
      </c>
      <c r="E2167" s="11" t="s">
        <v>2545</v>
      </c>
      <c r="F2167" s="4">
        <v>6055</v>
      </c>
      <c r="G2167" s="3">
        <v>2015</v>
      </c>
      <c r="H2167" s="3" t="s">
        <v>21</v>
      </c>
      <c r="I2167" s="12"/>
      <c r="J2167" s="3">
        <v>159</v>
      </c>
      <c r="K2167" s="3" t="str">
        <f>IF(VLOOKUP(D2167,'Resources Final'!A:C,3,FALSE)=0,"",VLOOKUP(D2167,'Resources Final'!A:C,3,FALSE))</f>
        <v/>
      </c>
      <c r="L2167" s="3" t="str">
        <f>IF(VLOOKUP(D2167,'Resources Final'!A:D,4,FALSE)=0,"",VLOOKUP(D2167,'Resources Final'!A:D,4,FALSE))</f>
        <v>Y</v>
      </c>
      <c r="M2167" s="3" t="str">
        <f>IF(VLOOKUP(D2167,'Resources Final'!A:E,5,FALSE)=0,"",VLOOKUP(D2167,'Resources Final'!A:E,5,FALSE))</f>
        <v/>
      </c>
      <c r="N2167" s="7" t="str">
        <f>IF(VLOOKUP(D2167,'Resources Final'!A:F,6,FALSE)=0,"",VLOOKUP(D2167,'Resources Final'!A:F,6,FALSE))</f>
        <v/>
      </c>
      <c r="O2167" s="3" t="str">
        <f>IF(VLOOKUP(D2167,'Resources Final'!A:G,7,FALSE)=0,"",VLOOKUP(D2167,'Resources Final'!A:G,7,FALSE))</f>
        <v/>
      </c>
    </row>
    <row r="2168" spans="1:15" x14ac:dyDescent="0.2">
      <c r="A2168" s="11">
        <v>990</v>
      </c>
      <c r="B2168" s="11" t="str">
        <f t="shared" si="45"/>
        <v>Charles G. Koch Charitable Foundation_Mountain States Legal Foundation201525000</v>
      </c>
      <c r="C2168" s="11" t="s">
        <v>19</v>
      </c>
      <c r="D2168" s="11" t="s">
        <v>2547</v>
      </c>
      <c r="E2168" s="11" t="s">
        <v>2547</v>
      </c>
      <c r="F2168" s="4">
        <v>25000</v>
      </c>
      <c r="G2168" s="3">
        <v>2015</v>
      </c>
      <c r="H2168" s="3" t="s">
        <v>21</v>
      </c>
      <c r="I2168" s="12"/>
      <c r="J2168" s="3">
        <v>160</v>
      </c>
      <c r="K2168" s="3" t="str">
        <f>IF(VLOOKUP(D2168,'Resources Final'!A:C,3,FALSE)=0,"",VLOOKUP(D2168,'Resources Final'!A:C,3,FALSE))</f>
        <v/>
      </c>
      <c r="L2168" s="3" t="str">
        <f>IF(VLOOKUP(D2168,'Resources Final'!A:D,4,FALSE)=0,"",VLOOKUP(D2168,'Resources Final'!A:D,4,FALSE))</f>
        <v/>
      </c>
      <c r="M2168" s="3" t="str">
        <f>IF(VLOOKUP(D2168,'Resources Final'!A:E,5,FALSE)=0,"",VLOOKUP(D2168,'Resources Final'!A:E,5,FALSE))</f>
        <v/>
      </c>
      <c r="N2168" s="7" t="str">
        <f>IF(VLOOKUP(D2168,'Resources Final'!A:F,6,FALSE)=0,"",VLOOKUP(D2168,'Resources Final'!A:F,6,FALSE))</f>
        <v>https://www.sourcewatch.org/index.php/Mountain_States_Legal_Foundation</v>
      </c>
      <c r="O2168" s="3" t="str">
        <f>IF(VLOOKUP(D2168,'Resources Final'!A:G,7,FALSE)=0,"",VLOOKUP(D2168,'Resources Final'!A:G,7,FALSE))</f>
        <v>Sourcewatch</v>
      </c>
    </row>
    <row r="2169" spans="1:15" x14ac:dyDescent="0.2">
      <c r="A2169" s="11">
        <v>990</v>
      </c>
      <c r="B2169" s="11" t="str">
        <f t="shared" si="45"/>
        <v>Charles G. Koch Charitable Foundation_Murray State University201512000</v>
      </c>
      <c r="C2169" s="11" t="s">
        <v>19</v>
      </c>
      <c r="D2169" s="11" t="s">
        <v>2565</v>
      </c>
      <c r="E2169" s="11" t="s">
        <v>2565</v>
      </c>
      <c r="F2169" s="4">
        <v>12000</v>
      </c>
      <c r="G2169" s="3">
        <v>2015</v>
      </c>
      <c r="H2169" s="3" t="s">
        <v>21</v>
      </c>
      <c r="I2169" s="12"/>
      <c r="J2169" s="3">
        <v>161</v>
      </c>
      <c r="K2169" s="3" t="str">
        <f>IF(VLOOKUP(D2169,'Resources Final'!A:C,3,FALSE)=0,"",VLOOKUP(D2169,'Resources Final'!A:C,3,FALSE))</f>
        <v/>
      </c>
      <c r="L2169" s="3" t="str">
        <f>IF(VLOOKUP(D2169,'Resources Final'!A:D,4,FALSE)=0,"",VLOOKUP(D2169,'Resources Final'!A:D,4,FALSE))</f>
        <v>Y</v>
      </c>
      <c r="M2169" s="3" t="str">
        <f>IF(VLOOKUP(D2169,'Resources Final'!A:E,5,FALSE)=0,"",VLOOKUP(D2169,'Resources Final'!A:E,5,FALSE))</f>
        <v/>
      </c>
      <c r="N2169" s="7" t="str">
        <f>IF(VLOOKUP(D2169,'Resources Final'!A:F,6,FALSE)=0,"",VLOOKUP(D2169,'Resources Final'!A:F,6,FALSE))</f>
        <v/>
      </c>
      <c r="O2169" s="3" t="str">
        <f>IF(VLOOKUP(D2169,'Resources Final'!A:G,7,FALSE)=0,"",VLOOKUP(D2169,'Resources Final'!A:G,7,FALSE))</f>
        <v/>
      </c>
    </row>
    <row r="2170" spans="1:15" x14ac:dyDescent="0.2">
      <c r="A2170" s="11">
        <v>990</v>
      </c>
      <c r="B2170" s="11" t="str">
        <f t="shared" si="45"/>
        <v>Charles G. Koch Charitable Foundation_National Association of Scholars201560000</v>
      </c>
      <c r="C2170" s="11" t="s">
        <v>19</v>
      </c>
      <c r="D2170" s="11" t="s">
        <v>2599</v>
      </c>
      <c r="E2170" s="11" t="s">
        <v>2599</v>
      </c>
      <c r="F2170" s="4">
        <v>60000</v>
      </c>
      <c r="G2170" s="3">
        <v>2015</v>
      </c>
      <c r="H2170" s="3" t="s">
        <v>21</v>
      </c>
      <c r="I2170" s="12"/>
      <c r="J2170" s="3">
        <v>162</v>
      </c>
      <c r="K2170" s="3" t="str">
        <f>IF(VLOOKUP(D2170,'Resources Final'!A:C,3,FALSE)=0,"",VLOOKUP(D2170,'Resources Final'!A:C,3,FALSE))</f>
        <v/>
      </c>
      <c r="L2170" s="3" t="str">
        <f>IF(VLOOKUP(D2170,'Resources Final'!A:D,4,FALSE)=0,"",VLOOKUP(D2170,'Resources Final'!A:D,4,FALSE))</f>
        <v/>
      </c>
      <c r="M2170" s="3" t="str">
        <f>IF(VLOOKUP(D2170,'Resources Final'!A:E,5,FALSE)=0,"",VLOOKUP(D2170,'Resources Final'!A:E,5,FALSE))</f>
        <v/>
      </c>
      <c r="N2170" s="7" t="str">
        <f>IF(VLOOKUP(D2170,'Resources Final'!A:F,6,FALSE)=0,"",VLOOKUP(D2170,'Resources Final'!A:F,6,FALSE))</f>
        <v>https://www.sourcewatch.org/index.php/National_Association_of_Scholars</v>
      </c>
      <c r="O2170" s="3" t="str">
        <f>IF(VLOOKUP(D2170,'Resources Final'!A:G,7,FALSE)=0,"",VLOOKUP(D2170,'Resources Final'!A:G,7,FALSE))</f>
        <v>Sourcewatch</v>
      </c>
    </row>
    <row r="2171" spans="1:15" x14ac:dyDescent="0.2">
      <c r="A2171" s="11">
        <v>990</v>
      </c>
      <c r="B2171" s="11" t="str">
        <f t="shared" si="45"/>
        <v>Charles G. Koch Charitable Foundation_Network of Enlightened Women201514000</v>
      </c>
      <c r="C2171" s="11" t="s">
        <v>19</v>
      </c>
      <c r="D2171" s="11" t="s">
        <v>2642</v>
      </c>
      <c r="E2171" s="11" t="s">
        <v>2642</v>
      </c>
      <c r="F2171" s="4">
        <v>14000</v>
      </c>
      <c r="G2171" s="3">
        <v>2015</v>
      </c>
      <c r="H2171" s="3" t="s">
        <v>21</v>
      </c>
      <c r="I2171" s="12"/>
      <c r="J2171" s="3">
        <v>163</v>
      </c>
      <c r="K2171" s="3" t="str">
        <f>IF(VLOOKUP(D2171,'Resources Final'!A:C,3,FALSE)=0,"",VLOOKUP(D2171,'Resources Final'!A:C,3,FALSE))</f>
        <v/>
      </c>
      <c r="L2171" s="3" t="str">
        <f>IF(VLOOKUP(D2171,'Resources Final'!A:D,4,FALSE)=0,"",VLOOKUP(D2171,'Resources Final'!A:D,4,FALSE))</f>
        <v/>
      </c>
      <c r="M2171" s="3" t="str">
        <f>IF(VLOOKUP(D2171,'Resources Final'!A:E,5,FALSE)=0,"",VLOOKUP(D2171,'Resources Final'!A:E,5,FALSE))</f>
        <v/>
      </c>
      <c r="N2171" s="7" t="str">
        <f>IF(VLOOKUP(D2171,'Resources Final'!A:F,6,FALSE)=0,"",VLOOKUP(D2171,'Resources Final'!A:F,6,FALSE))</f>
        <v>https://www.sourcewatch.org/index.php/Network_of_Enlightened_Women</v>
      </c>
      <c r="O2171" s="3" t="str">
        <f>IF(VLOOKUP(D2171,'Resources Final'!A:G,7,FALSE)=0,"",VLOOKUP(D2171,'Resources Final'!A:G,7,FALSE))</f>
        <v>Sourcewatch</v>
      </c>
    </row>
    <row r="2172" spans="1:15" x14ac:dyDescent="0.2">
      <c r="A2172" s="11">
        <v>990</v>
      </c>
      <c r="B2172" s="11" t="str">
        <f t="shared" si="45"/>
        <v>Charles G. Koch Charitable Foundation_New York University201595000</v>
      </c>
      <c r="C2172" s="11" t="s">
        <v>19</v>
      </c>
      <c r="D2172" s="11" t="s">
        <v>2662</v>
      </c>
      <c r="E2172" s="11" t="s">
        <v>2662</v>
      </c>
      <c r="F2172" s="4">
        <v>95000</v>
      </c>
      <c r="G2172" s="3">
        <v>2015</v>
      </c>
      <c r="H2172" s="3" t="s">
        <v>21</v>
      </c>
      <c r="I2172" s="12"/>
      <c r="J2172" s="3">
        <v>164</v>
      </c>
      <c r="K2172" s="3" t="str">
        <f>IF(VLOOKUP(D2172,'Resources Final'!A:C,3,FALSE)=0,"",VLOOKUP(D2172,'Resources Final'!A:C,3,FALSE))</f>
        <v/>
      </c>
      <c r="L2172" s="3" t="str">
        <f>IF(VLOOKUP(D2172,'Resources Final'!A:D,4,FALSE)=0,"",VLOOKUP(D2172,'Resources Final'!A:D,4,FALSE))</f>
        <v>Y</v>
      </c>
      <c r="M2172" s="3" t="str">
        <f>IF(VLOOKUP(D2172,'Resources Final'!A:E,5,FALSE)=0,"",VLOOKUP(D2172,'Resources Final'!A:E,5,FALSE))</f>
        <v/>
      </c>
      <c r="N2172" s="7" t="str">
        <f>IF(VLOOKUP(D2172,'Resources Final'!A:F,6,FALSE)=0,"",VLOOKUP(D2172,'Resources Final'!A:F,6,FALSE))</f>
        <v/>
      </c>
      <c r="O2172" s="3" t="str">
        <f>IF(VLOOKUP(D2172,'Resources Final'!A:G,7,FALSE)=0,"",VLOOKUP(D2172,'Resources Final'!A:G,7,FALSE))</f>
        <v/>
      </c>
    </row>
    <row r="2173" spans="1:15" x14ac:dyDescent="0.2">
      <c r="A2173" s="11">
        <v>990</v>
      </c>
      <c r="B2173" s="11" t="str">
        <f t="shared" si="45"/>
        <v>Charles G. Koch Charitable Foundation_North Carolina Council on Economic Education20158600</v>
      </c>
      <c r="C2173" s="11" t="s">
        <v>19</v>
      </c>
      <c r="D2173" s="11" t="s">
        <v>2690</v>
      </c>
      <c r="E2173" s="11" t="s">
        <v>2690</v>
      </c>
      <c r="F2173" s="4">
        <v>8600</v>
      </c>
      <c r="G2173" s="3">
        <v>2015</v>
      </c>
      <c r="H2173" s="3" t="s">
        <v>21</v>
      </c>
      <c r="I2173" s="12"/>
      <c r="J2173" s="3">
        <v>165</v>
      </c>
      <c r="K2173" s="3" t="str">
        <f>IF(VLOOKUP(D2173,'Resources Final'!A:C,3,FALSE)=0,"",VLOOKUP(D2173,'Resources Final'!A:C,3,FALSE))</f>
        <v/>
      </c>
      <c r="L2173" s="3" t="str">
        <f>IF(VLOOKUP(D2173,'Resources Final'!A:D,4,FALSE)=0,"",VLOOKUP(D2173,'Resources Final'!A:D,4,FALSE))</f>
        <v/>
      </c>
      <c r="M2173" s="3" t="str">
        <f>IF(VLOOKUP(D2173,'Resources Final'!A:E,5,FALSE)=0,"",VLOOKUP(D2173,'Resources Final'!A:E,5,FALSE))</f>
        <v/>
      </c>
      <c r="N2173" s="7" t="str">
        <f>IF(VLOOKUP(D2173,'Resources Final'!A:F,6,FALSE)=0,"",VLOOKUP(D2173,'Resources Final'!A:F,6,FALSE))</f>
        <v/>
      </c>
      <c r="O2173" s="3" t="str">
        <f>IF(VLOOKUP(D2173,'Resources Final'!A:G,7,FALSE)=0,"",VLOOKUP(D2173,'Resources Final'!A:G,7,FALSE))</f>
        <v/>
      </c>
    </row>
    <row r="2174" spans="1:15" x14ac:dyDescent="0.2">
      <c r="A2174" s="11">
        <v>990</v>
      </c>
      <c r="B2174" s="11" t="str">
        <f t="shared" si="45"/>
        <v>Charles G. Koch Charitable Foundation_North Carolina State University201513031</v>
      </c>
      <c r="C2174" s="11" t="s">
        <v>19</v>
      </c>
      <c r="D2174" s="11" t="s">
        <v>2692</v>
      </c>
      <c r="E2174" s="11" t="s">
        <v>2692</v>
      </c>
      <c r="F2174" s="4">
        <v>13031</v>
      </c>
      <c r="G2174" s="3">
        <v>2015</v>
      </c>
      <c r="H2174" s="3" t="s">
        <v>21</v>
      </c>
      <c r="I2174" s="12"/>
      <c r="J2174" s="3">
        <v>166</v>
      </c>
      <c r="K2174" s="3" t="str">
        <f>IF(VLOOKUP(D2174,'Resources Final'!A:C,3,FALSE)=0,"",VLOOKUP(D2174,'Resources Final'!A:C,3,FALSE))</f>
        <v/>
      </c>
      <c r="L2174" s="3" t="str">
        <f>IF(VLOOKUP(D2174,'Resources Final'!A:D,4,FALSE)=0,"",VLOOKUP(D2174,'Resources Final'!A:D,4,FALSE))</f>
        <v>Y</v>
      </c>
      <c r="M2174" s="3" t="str">
        <f>IF(VLOOKUP(D2174,'Resources Final'!A:E,5,FALSE)=0,"",VLOOKUP(D2174,'Resources Final'!A:E,5,FALSE))</f>
        <v/>
      </c>
      <c r="N2174" s="7" t="str">
        <f>IF(VLOOKUP(D2174,'Resources Final'!A:F,6,FALSE)=0,"",VLOOKUP(D2174,'Resources Final'!A:F,6,FALSE))</f>
        <v/>
      </c>
      <c r="O2174" s="3" t="str">
        <f>IF(VLOOKUP(D2174,'Resources Final'!A:G,7,FALSE)=0,"",VLOOKUP(D2174,'Resources Final'!A:G,7,FALSE))</f>
        <v/>
      </c>
    </row>
    <row r="2175" spans="1:15" x14ac:dyDescent="0.2">
      <c r="A2175" s="11">
        <v>990</v>
      </c>
      <c r="B2175" s="11" t="str">
        <f t="shared" si="45"/>
        <v>Charles G. Koch Charitable Foundation_North Park University201520000</v>
      </c>
      <c r="C2175" s="11" t="s">
        <v>19</v>
      </c>
      <c r="D2175" s="11" t="s">
        <v>2693</v>
      </c>
      <c r="E2175" s="11" t="s">
        <v>2693</v>
      </c>
      <c r="F2175" s="4">
        <v>20000</v>
      </c>
      <c r="G2175" s="3">
        <v>2015</v>
      </c>
      <c r="H2175" s="3" t="s">
        <v>21</v>
      </c>
      <c r="I2175" s="12"/>
      <c r="J2175" s="3">
        <v>167</v>
      </c>
      <c r="K2175" s="3" t="str">
        <f>IF(VLOOKUP(D2175,'Resources Final'!A:C,3,FALSE)=0,"",VLOOKUP(D2175,'Resources Final'!A:C,3,FALSE))</f>
        <v/>
      </c>
      <c r="L2175" s="3" t="str">
        <f>IF(VLOOKUP(D2175,'Resources Final'!A:D,4,FALSE)=0,"",VLOOKUP(D2175,'Resources Final'!A:D,4,FALSE))</f>
        <v>Y</v>
      </c>
      <c r="M2175" s="3" t="str">
        <f>IF(VLOOKUP(D2175,'Resources Final'!A:E,5,FALSE)=0,"",VLOOKUP(D2175,'Resources Final'!A:E,5,FALSE))</f>
        <v/>
      </c>
      <c r="N2175" s="7" t="str">
        <f>IF(VLOOKUP(D2175,'Resources Final'!A:F,6,FALSE)=0,"",VLOOKUP(D2175,'Resources Final'!A:F,6,FALSE))</f>
        <v/>
      </c>
      <c r="O2175" s="3" t="str">
        <f>IF(VLOOKUP(D2175,'Resources Final'!A:G,7,FALSE)=0,"",VLOOKUP(D2175,'Resources Final'!A:G,7,FALSE))</f>
        <v/>
      </c>
    </row>
    <row r="2176" spans="1:15" x14ac:dyDescent="0.2">
      <c r="A2176" s="11">
        <v>990</v>
      </c>
      <c r="B2176" s="11" t="str">
        <f t="shared" si="45"/>
        <v>Charles G. Koch Charitable Foundation_Northern Illinois University201525000</v>
      </c>
      <c r="C2176" s="11" t="s">
        <v>19</v>
      </c>
      <c r="D2176" s="11" t="s">
        <v>2697</v>
      </c>
      <c r="E2176" s="11" t="s">
        <v>2697</v>
      </c>
      <c r="F2176" s="4">
        <v>25000</v>
      </c>
      <c r="G2176" s="3">
        <v>2015</v>
      </c>
      <c r="H2176" s="3" t="s">
        <v>21</v>
      </c>
      <c r="I2176" s="12"/>
      <c r="J2176" s="3">
        <v>168</v>
      </c>
      <c r="K2176" s="3" t="str">
        <f>IF(VLOOKUP(D2176,'Resources Final'!A:C,3,FALSE)=0,"",VLOOKUP(D2176,'Resources Final'!A:C,3,FALSE))</f>
        <v/>
      </c>
      <c r="L2176" s="3" t="str">
        <f>IF(VLOOKUP(D2176,'Resources Final'!A:D,4,FALSE)=0,"",VLOOKUP(D2176,'Resources Final'!A:D,4,FALSE))</f>
        <v>Y</v>
      </c>
      <c r="M2176" s="3" t="str">
        <f>IF(VLOOKUP(D2176,'Resources Final'!A:E,5,FALSE)=0,"",VLOOKUP(D2176,'Resources Final'!A:E,5,FALSE))</f>
        <v/>
      </c>
      <c r="N2176" s="7" t="str">
        <f>IF(VLOOKUP(D2176,'Resources Final'!A:F,6,FALSE)=0,"",VLOOKUP(D2176,'Resources Final'!A:F,6,FALSE))</f>
        <v/>
      </c>
      <c r="O2176" s="3" t="str">
        <f>IF(VLOOKUP(D2176,'Resources Final'!A:G,7,FALSE)=0,"",VLOOKUP(D2176,'Resources Final'!A:G,7,FALSE))</f>
        <v/>
      </c>
    </row>
    <row r="2177" spans="1:15" x14ac:dyDescent="0.2">
      <c r="A2177" s="11">
        <v>990</v>
      </c>
      <c r="B2177" s="11" t="str">
        <f t="shared" si="45"/>
        <v>Charles G. Koch Charitable Foundation_Northwestern Oklahoma State University Foundation201510000</v>
      </c>
      <c r="C2177" s="11" t="s">
        <v>19</v>
      </c>
      <c r="D2177" s="11" t="s">
        <v>2706</v>
      </c>
      <c r="E2177" s="11" t="s">
        <v>2705</v>
      </c>
      <c r="F2177" s="4">
        <v>10000</v>
      </c>
      <c r="G2177" s="3">
        <v>2015</v>
      </c>
      <c r="H2177" s="3" t="s">
        <v>21</v>
      </c>
      <c r="I2177" s="12"/>
      <c r="J2177" s="3">
        <v>169</v>
      </c>
      <c r="K2177" s="3" t="str">
        <f>IF(VLOOKUP(D2177,'Resources Final'!A:C,3,FALSE)=0,"",VLOOKUP(D2177,'Resources Final'!A:C,3,FALSE))</f>
        <v/>
      </c>
      <c r="L2177" s="3" t="str">
        <f>IF(VLOOKUP(D2177,'Resources Final'!A:D,4,FALSE)=0,"",VLOOKUP(D2177,'Resources Final'!A:D,4,FALSE))</f>
        <v>Y</v>
      </c>
      <c r="M2177" s="3" t="str">
        <f>IF(VLOOKUP(D2177,'Resources Final'!A:E,5,FALSE)=0,"",VLOOKUP(D2177,'Resources Final'!A:E,5,FALSE))</f>
        <v/>
      </c>
      <c r="N2177" s="7" t="str">
        <f>IF(VLOOKUP(D2177,'Resources Final'!A:F,6,FALSE)=0,"",VLOOKUP(D2177,'Resources Final'!A:F,6,FALSE))</f>
        <v/>
      </c>
      <c r="O2177" s="3" t="str">
        <f>IF(VLOOKUP(D2177,'Resources Final'!A:G,7,FALSE)=0,"",VLOOKUP(D2177,'Resources Final'!A:G,7,FALSE))</f>
        <v/>
      </c>
    </row>
    <row r="2178" spans="1:15" x14ac:dyDescent="0.2">
      <c r="A2178" s="11">
        <v>990</v>
      </c>
      <c r="B2178" s="11" t="str">
        <f t="shared" si="45"/>
        <v>Charles G. Koch Charitable Foundation_Notre Dame College201523000</v>
      </c>
      <c r="C2178" s="11" t="s">
        <v>19</v>
      </c>
      <c r="D2178" s="11" t="s">
        <v>2715</v>
      </c>
      <c r="E2178" s="11" t="s">
        <v>2715</v>
      </c>
      <c r="F2178" s="4">
        <v>23000</v>
      </c>
      <c r="G2178" s="3">
        <v>2015</v>
      </c>
      <c r="H2178" s="3" t="s">
        <v>21</v>
      </c>
      <c r="I2178" s="12"/>
      <c r="J2178" s="3">
        <v>170</v>
      </c>
      <c r="K2178" s="3" t="str">
        <f>IF(VLOOKUP(D2178,'Resources Final'!A:C,3,FALSE)=0,"",VLOOKUP(D2178,'Resources Final'!A:C,3,FALSE))</f>
        <v/>
      </c>
      <c r="L2178" s="3" t="str">
        <f>IF(VLOOKUP(D2178,'Resources Final'!A:D,4,FALSE)=0,"",VLOOKUP(D2178,'Resources Final'!A:D,4,FALSE))</f>
        <v>Y</v>
      </c>
      <c r="M2178" s="3" t="str">
        <f>IF(VLOOKUP(D2178,'Resources Final'!A:E,5,FALSE)=0,"",VLOOKUP(D2178,'Resources Final'!A:E,5,FALSE))</f>
        <v/>
      </c>
      <c r="N2178" s="7" t="str">
        <f>IF(VLOOKUP(D2178,'Resources Final'!A:F,6,FALSE)=0,"",VLOOKUP(D2178,'Resources Final'!A:F,6,FALSE))</f>
        <v/>
      </c>
      <c r="O2178" s="3" t="str">
        <f>IF(VLOOKUP(D2178,'Resources Final'!A:G,7,FALSE)=0,"",VLOOKUP(D2178,'Resources Final'!A:G,7,FALSE))</f>
        <v/>
      </c>
    </row>
    <row r="2179" spans="1:15" x14ac:dyDescent="0.2">
      <c r="A2179" s="11">
        <v>990</v>
      </c>
      <c r="B2179" s="11" t="str">
        <f t="shared" si="45"/>
        <v>Charles G. Koch Charitable Foundation_Oglethorpe University20155000</v>
      </c>
      <c r="C2179" s="11" t="s">
        <v>19</v>
      </c>
      <c r="D2179" s="11" t="s">
        <v>2732</v>
      </c>
      <c r="E2179" s="11" t="s">
        <v>2732</v>
      </c>
      <c r="F2179" s="4">
        <v>5000</v>
      </c>
      <c r="G2179" s="3">
        <v>2015</v>
      </c>
      <c r="H2179" s="3" t="s">
        <v>21</v>
      </c>
      <c r="I2179" s="12"/>
      <c r="J2179" s="3">
        <v>171</v>
      </c>
      <c r="K2179" s="3" t="str">
        <f>IF(VLOOKUP(D2179,'Resources Final'!A:C,3,FALSE)=0,"",VLOOKUP(D2179,'Resources Final'!A:C,3,FALSE))</f>
        <v/>
      </c>
      <c r="L2179" s="3" t="str">
        <f>IF(VLOOKUP(D2179,'Resources Final'!A:D,4,FALSE)=0,"",VLOOKUP(D2179,'Resources Final'!A:D,4,FALSE))</f>
        <v>Y</v>
      </c>
      <c r="M2179" s="3" t="str">
        <f>IF(VLOOKUP(D2179,'Resources Final'!A:E,5,FALSE)=0,"",VLOOKUP(D2179,'Resources Final'!A:E,5,FALSE))</f>
        <v/>
      </c>
      <c r="N2179" s="7" t="str">
        <f>IF(VLOOKUP(D2179,'Resources Final'!A:F,6,FALSE)=0,"",VLOOKUP(D2179,'Resources Final'!A:F,6,FALSE))</f>
        <v/>
      </c>
      <c r="O2179" s="3" t="str">
        <f>IF(VLOOKUP(D2179,'Resources Final'!A:G,7,FALSE)=0,"",VLOOKUP(D2179,'Resources Final'!A:G,7,FALSE))</f>
        <v/>
      </c>
    </row>
    <row r="2180" spans="1:15" x14ac:dyDescent="0.2">
      <c r="A2180" s="11">
        <v>990</v>
      </c>
      <c r="B2180" s="11" t="str">
        <f t="shared" si="45"/>
        <v>Charles G. Koch Charitable Foundation_Ohio Christian University20156000</v>
      </c>
      <c r="C2180" s="11" t="s">
        <v>19</v>
      </c>
      <c r="D2180" s="11" t="s">
        <v>2733</v>
      </c>
      <c r="E2180" s="11" t="s">
        <v>2733</v>
      </c>
      <c r="F2180" s="4">
        <v>6000</v>
      </c>
      <c r="G2180" s="3">
        <v>2015</v>
      </c>
      <c r="H2180" s="3" t="s">
        <v>21</v>
      </c>
      <c r="I2180" s="12"/>
      <c r="J2180" s="3">
        <v>172</v>
      </c>
      <c r="K2180" s="3" t="str">
        <f>IF(VLOOKUP(D2180,'Resources Final'!A:C,3,FALSE)=0,"",VLOOKUP(D2180,'Resources Final'!A:C,3,FALSE))</f>
        <v/>
      </c>
      <c r="L2180" s="3" t="str">
        <f>IF(VLOOKUP(D2180,'Resources Final'!A:D,4,FALSE)=0,"",VLOOKUP(D2180,'Resources Final'!A:D,4,FALSE))</f>
        <v>Y</v>
      </c>
      <c r="M2180" s="3" t="str">
        <f>IF(VLOOKUP(D2180,'Resources Final'!A:E,5,FALSE)=0,"",VLOOKUP(D2180,'Resources Final'!A:E,5,FALSE))</f>
        <v/>
      </c>
      <c r="N2180" s="7" t="str">
        <f>IF(VLOOKUP(D2180,'Resources Final'!A:F,6,FALSE)=0,"",VLOOKUP(D2180,'Resources Final'!A:F,6,FALSE))</f>
        <v/>
      </c>
      <c r="O2180" s="3" t="str">
        <f>IF(VLOOKUP(D2180,'Resources Final'!A:G,7,FALSE)=0,"",VLOOKUP(D2180,'Resources Final'!A:G,7,FALSE))</f>
        <v/>
      </c>
    </row>
    <row r="2181" spans="1:15" x14ac:dyDescent="0.2">
      <c r="A2181" s="11">
        <v>990</v>
      </c>
      <c r="B2181" s="11" t="str">
        <f t="shared" si="45"/>
        <v>Charles G. Koch Charitable Foundation_Ohio University Foundation201560000</v>
      </c>
      <c r="C2181" s="11" t="s">
        <v>19</v>
      </c>
      <c r="D2181" s="11" t="s">
        <v>2739</v>
      </c>
      <c r="E2181" s="11" t="s">
        <v>2738</v>
      </c>
      <c r="F2181" s="4">
        <v>60000</v>
      </c>
      <c r="G2181" s="3">
        <v>2015</v>
      </c>
      <c r="H2181" s="3" t="s">
        <v>21</v>
      </c>
      <c r="I2181" s="12"/>
      <c r="J2181" s="3">
        <v>173</v>
      </c>
      <c r="K2181" s="3" t="str">
        <f>IF(VLOOKUP(D2181,'Resources Final'!A:C,3,FALSE)=0,"",VLOOKUP(D2181,'Resources Final'!A:C,3,FALSE))</f>
        <v/>
      </c>
      <c r="L2181" s="3" t="str">
        <f>IF(VLOOKUP(D2181,'Resources Final'!A:D,4,FALSE)=0,"",VLOOKUP(D2181,'Resources Final'!A:D,4,FALSE))</f>
        <v>Y</v>
      </c>
      <c r="M2181" s="3" t="str">
        <f>IF(VLOOKUP(D2181,'Resources Final'!A:E,5,FALSE)=0,"",VLOOKUP(D2181,'Resources Final'!A:E,5,FALSE))</f>
        <v/>
      </c>
      <c r="N2181" s="7" t="str">
        <f>IF(VLOOKUP(D2181,'Resources Final'!A:F,6,FALSE)=0,"",VLOOKUP(D2181,'Resources Final'!A:F,6,FALSE))</f>
        <v/>
      </c>
      <c r="O2181" s="3" t="str">
        <f>IF(VLOOKUP(D2181,'Resources Final'!A:G,7,FALSE)=0,"",VLOOKUP(D2181,'Resources Final'!A:G,7,FALSE))</f>
        <v/>
      </c>
    </row>
    <row r="2182" spans="1:15" x14ac:dyDescent="0.2">
      <c r="A2182" s="11">
        <v>990</v>
      </c>
      <c r="B2182" s="11" t="str">
        <f t="shared" si="45"/>
        <v>Charles G. Koch Charitable Foundation_Oklahoma Council of Public Affairs201551000</v>
      </c>
      <c r="C2182" s="11" t="s">
        <v>19</v>
      </c>
      <c r="D2182" s="11" t="s">
        <v>2742</v>
      </c>
      <c r="E2182" s="11" t="s">
        <v>2742</v>
      </c>
      <c r="F2182" s="4">
        <v>51000</v>
      </c>
      <c r="G2182" s="3">
        <v>2015</v>
      </c>
      <c r="H2182" s="3" t="s">
        <v>21</v>
      </c>
      <c r="I2182" s="12"/>
      <c r="J2182" s="3">
        <v>174</v>
      </c>
      <c r="K2182" s="3" t="str">
        <f>IF(VLOOKUP(D2182,'Resources Final'!A:C,3,FALSE)=0,"",VLOOKUP(D2182,'Resources Final'!A:C,3,FALSE))</f>
        <v/>
      </c>
      <c r="L2182" s="3" t="str">
        <f>IF(VLOOKUP(D2182,'Resources Final'!A:D,4,FALSE)=0,"",VLOOKUP(D2182,'Resources Final'!A:D,4,FALSE))</f>
        <v/>
      </c>
      <c r="M2182" s="3" t="str">
        <f>IF(VLOOKUP(D2182,'Resources Final'!A:E,5,FALSE)=0,"",VLOOKUP(D2182,'Resources Final'!A:E,5,FALSE))</f>
        <v/>
      </c>
      <c r="N2182" s="7" t="str">
        <f>IF(VLOOKUP(D2182,'Resources Final'!A:F,6,FALSE)=0,"",VLOOKUP(D2182,'Resources Final'!A:F,6,FALSE))</f>
        <v>https://www.sourcewatch.org/index.php/Oklahoma_Council_of_Public_Affairs</v>
      </c>
      <c r="O2182" s="3" t="str">
        <f>IF(VLOOKUP(D2182,'Resources Final'!A:G,7,FALSE)=0,"",VLOOKUP(D2182,'Resources Final'!A:G,7,FALSE))</f>
        <v>Sourcewatch</v>
      </c>
    </row>
    <row r="2183" spans="1:15" x14ac:dyDescent="0.2">
      <c r="A2183" s="11">
        <v>990</v>
      </c>
      <c r="B2183" s="11" t="str">
        <f t="shared" si="45"/>
        <v>Charles G. Koch Charitable Foundation_Oklahoma State University Foundation2015137000</v>
      </c>
      <c r="C2183" s="11" t="s">
        <v>19</v>
      </c>
      <c r="D2183" s="11" t="s">
        <v>2745</v>
      </c>
      <c r="E2183" s="11" t="s">
        <v>2744</v>
      </c>
      <c r="F2183" s="4">
        <v>137000</v>
      </c>
      <c r="G2183" s="3">
        <v>2015</v>
      </c>
      <c r="H2183" s="3" t="s">
        <v>21</v>
      </c>
      <c r="I2183" s="12"/>
      <c r="J2183" s="3">
        <v>175</v>
      </c>
      <c r="K2183" s="3" t="str">
        <f>IF(VLOOKUP(D2183,'Resources Final'!A:C,3,FALSE)=0,"",VLOOKUP(D2183,'Resources Final'!A:C,3,FALSE))</f>
        <v/>
      </c>
      <c r="L2183" s="3" t="str">
        <f>IF(VLOOKUP(D2183,'Resources Final'!A:D,4,FALSE)=0,"",VLOOKUP(D2183,'Resources Final'!A:D,4,FALSE))</f>
        <v>Y</v>
      </c>
      <c r="M2183" s="3" t="str">
        <f>IF(VLOOKUP(D2183,'Resources Final'!A:E,5,FALSE)=0,"",VLOOKUP(D2183,'Resources Final'!A:E,5,FALSE))</f>
        <v/>
      </c>
      <c r="N2183" s="7" t="str">
        <f>IF(VLOOKUP(D2183,'Resources Final'!A:F,6,FALSE)=0,"",VLOOKUP(D2183,'Resources Final'!A:F,6,FALSE))</f>
        <v/>
      </c>
      <c r="O2183" s="3" t="str">
        <f>IF(VLOOKUP(D2183,'Resources Final'!A:G,7,FALSE)=0,"",VLOOKUP(D2183,'Resources Final'!A:G,7,FALSE))</f>
        <v/>
      </c>
    </row>
    <row r="2184" spans="1:15" x14ac:dyDescent="0.2">
      <c r="A2184" s="11">
        <v>990</v>
      </c>
      <c r="B2184" s="11" t="str">
        <f t="shared" si="45"/>
        <v>Charles G. Koch Charitable Foundation_Pacific Research Institute for Public Policy201550000</v>
      </c>
      <c r="C2184" s="11" t="s">
        <v>19</v>
      </c>
      <c r="D2184" s="11" t="s">
        <v>2786</v>
      </c>
      <c r="E2184" s="11" t="s">
        <v>2786</v>
      </c>
      <c r="F2184" s="4">
        <v>50000</v>
      </c>
      <c r="G2184" s="3">
        <v>2015</v>
      </c>
      <c r="H2184" s="3" t="s">
        <v>21</v>
      </c>
      <c r="I2184" s="12"/>
      <c r="J2184" s="3">
        <v>176</v>
      </c>
      <c r="K2184" s="3" t="str">
        <f>IF(VLOOKUP(D2184,'Resources Final'!A:C,3,FALSE)=0,"",VLOOKUP(D2184,'Resources Final'!A:C,3,FALSE))</f>
        <v/>
      </c>
      <c r="L2184" s="3" t="str">
        <f>IF(VLOOKUP(D2184,'Resources Final'!A:D,4,FALSE)=0,"",VLOOKUP(D2184,'Resources Final'!A:D,4,FALSE))</f>
        <v/>
      </c>
      <c r="M2184" s="3" t="str">
        <f>IF(VLOOKUP(D2184,'Resources Final'!A:E,5,FALSE)=0,"",VLOOKUP(D2184,'Resources Final'!A:E,5,FALSE))</f>
        <v/>
      </c>
      <c r="N2184" s="7" t="str">
        <f>IF(VLOOKUP(D2184,'Resources Final'!A:F,6,FALSE)=0,"",VLOOKUP(D2184,'Resources Final'!A:F,6,FALSE))</f>
        <v>https://www.desmogblog.com/pacific-research-institute</v>
      </c>
      <c r="O2184" s="3" t="str">
        <f>IF(VLOOKUP(D2184,'Resources Final'!A:G,7,FALSE)=0,"",VLOOKUP(D2184,'Resources Final'!A:G,7,FALSE))</f>
        <v>Desmog</v>
      </c>
    </row>
    <row r="2185" spans="1:15" x14ac:dyDescent="0.2">
      <c r="A2185" s="11">
        <v>990</v>
      </c>
      <c r="B2185" s="11" t="str">
        <f t="shared" si="45"/>
        <v>Charles G. Koch Charitable Foundation_Patrick Henry College201519400</v>
      </c>
      <c r="C2185" s="11" t="s">
        <v>19</v>
      </c>
      <c r="D2185" s="11" t="s">
        <v>2817</v>
      </c>
      <c r="E2185" s="11" t="s">
        <v>2817</v>
      </c>
      <c r="F2185" s="4">
        <v>19400</v>
      </c>
      <c r="G2185" s="3">
        <v>2015</v>
      </c>
      <c r="H2185" s="3" t="s">
        <v>21</v>
      </c>
      <c r="I2185" s="12"/>
      <c r="J2185" s="3">
        <v>177</v>
      </c>
      <c r="K2185" s="3" t="str">
        <f>IF(VLOOKUP(D2185,'Resources Final'!A:C,3,FALSE)=0,"",VLOOKUP(D2185,'Resources Final'!A:C,3,FALSE))</f>
        <v/>
      </c>
      <c r="L2185" s="3" t="str">
        <f>IF(VLOOKUP(D2185,'Resources Final'!A:D,4,FALSE)=0,"",VLOOKUP(D2185,'Resources Final'!A:D,4,FALSE))</f>
        <v>Y</v>
      </c>
      <c r="M2185" s="3" t="str">
        <f>IF(VLOOKUP(D2185,'Resources Final'!A:E,5,FALSE)=0,"",VLOOKUP(D2185,'Resources Final'!A:E,5,FALSE))</f>
        <v/>
      </c>
      <c r="N2185" s="7" t="str">
        <f>IF(VLOOKUP(D2185,'Resources Final'!A:F,6,FALSE)=0,"",VLOOKUP(D2185,'Resources Final'!A:F,6,FALSE))</f>
        <v/>
      </c>
      <c r="O2185" s="3" t="str">
        <f>IF(VLOOKUP(D2185,'Resources Final'!A:G,7,FALSE)=0,"",VLOOKUP(D2185,'Resources Final'!A:G,7,FALSE))</f>
        <v/>
      </c>
    </row>
    <row r="2186" spans="1:15" x14ac:dyDescent="0.2">
      <c r="A2186" s="11">
        <v>990</v>
      </c>
      <c r="B2186" s="11" t="str">
        <f t="shared" si="45"/>
        <v>Charles G. Koch Charitable Foundation_Pepperdine University201514000</v>
      </c>
      <c r="C2186" s="11" t="s">
        <v>19</v>
      </c>
      <c r="D2186" s="11" t="s">
        <v>2836</v>
      </c>
      <c r="E2186" s="11" t="s">
        <v>2836</v>
      </c>
      <c r="F2186" s="4">
        <v>14000</v>
      </c>
      <c r="G2186" s="3">
        <v>2015</v>
      </c>
      <c r="H2186" s="3" t="s">
        <v>21</v>
      </c>
      <c r="I2186" s="12"/>
      <c r="J2186" s="3">
        <v>178</v>
      </c>
      <c r="K2186" s="3" t="str">
        <f>IF(VLOOKUP(D2186,'Resources Final'!A:C,3,FALSE)=0,"",VLOOKUP(D2186,'Resources Final'!A:C,3,FALSE))</f>
        <v/>
      </c>
      <c r="L2186" s="3" t="str">
        <f>IF(VLOOKUP(D2186,'Resources Final'!A:D,4,FALSE)=0,"",VLOOKUP(D2186,'Resources Final'!A:D,4,FALSE))</f>
        <v>Y</v>
      </c>
      <c r="M2186" s="3" t="str">
        <f>IF(VLOOKUP(D2186,'Resources Final'!A:E,5,FALSE)=0,"",VLOOKUP(D2186,'Resources Final'!A:E,5,FALSE))</f>
        <v/>
      </c>
      <c r="N2186" s="7" t="str">
        <f>IF(VLOOKUP(D2186,'Resources Final'!A:F,6,FALSE)=0,"",VLOOKUP(D2186,'Resources Final'!A:F,6,FALSE))</f>
        <v/>
      </c>
      <c r="O2186" s="3" t="str">
        <f>IF(VLOOKUP(D2186,'Resources Final'!A:G,7,FALSE)=0,"",VLOOKUP(D2186,'Resources Final'!A:G,7,FALSE))</f>
        <v/>
      </c>
    </row>
    <row r="2187" spans="1:15" x14ac:dyDescent="0.2">
      <c r="A2187" s="11">
        <v>990</v>
      </c>
      <c r="B2187" s="11" t="str">
        <f t="shared" si="45"/>
        <v>Charles G. Koch Charitable Foundation_Police Foundation201544000</v>
      </c>
      <c r="C2187" s="11" t="s">
        <v>19</v>
      </c>
      <c r="D2187" s="11" t="s">
        <v>2875</v>
      </c>
      <c r="E2187" s="11" t="s">
        <v>2875</v>
      </c>
      <c r="F2187" s="4">
        <v>44000</v>
      </c>
      <c r="G2187" s="3">
        <v>2015</v>
      </c>
      <c r="H2187" s="3" t="s">
        <v>21</v>
      </c>
      <c r="I2187" s="12"/>
      <c r="J2187" s="3">
        <v>179</v>
      </c>
      <c r="K2187" s="3" t="str">
        <f>IF(VLOOKUP(D2187,'Resources Final'!A:C,3,FALSE)=0,"",VLOOKUP(D2187,'Resources Final'!A:C,3,FALSE))</f>
        <v/>
      </c>
      <c r="L2187" s="3" t="str">
        <f>IF(VLOOKUP(D2187,'Resources Final'!A:D,4,FALSE)=0,"",VLOOKUP(D2187,'Resources Final'!A:D,4,FALSE))</f>
        <v/>
      </c>
      <c r="M2187" s="3" t="str">
        <f>IF(VLOOKUP(D2187,'Resources Final'!A:E,5,FALSE)=0,"",VLOOKUP(D2187,'Resources Final'!A:E,5,FALSE))</f>
        <v/>
      </c>
      <c r="N2187" s="7" t="str">
        <f>IF(VLOOKUP(D2187,'Resources Final'!A:F,6,FALSE)=0,"",VLOOKUP(D2187,'Resources Final'!A:F,6,FALSE))</f>
        <v/>
      </c>
      <c r="O2187" s="3" t="str">
        <f>IF(VLOOKUP(D2187,'Resources Final'!A:G,7,FALSE)=0,"",VLOOKUP(D2187,'Resources Final'!A:G,7,FALSE))</f>
        <v/>
      </c>
    </row>
    <row r="2188" spans="1:15" x14ac:dyDescent="0.2">
      <c r="A2188" s="11">
        <v>990</v>
      </c>
      <c r="B2188" s="11" t="str">
        <f t="shared" si="45"/>
        <v>Charles G. Koch Charitable Foundation_Presbyterian College20156500</v>
      </c>
      <c r="C2188" s="11" t="s">
        <v>19</v>
      </c>
      <c r="D2188" s="11" t="s">
        <v>2894</v>
      </c>
      <c r="E2188" s="11" t="s">
        <v>2894</v>
      </c>
      <c r="F2188" s="4">
        <v>6500</v>
      </c>
      <c r="G2188" s="3">
        <v>2015</v>
      </c>
      <c r="H2188" s="3" t="s">
        <v>21</v>
      </c>
      <c r="I2188" s="12"/>
      <c r="J2188" s="3">
        <v>180</v>
      </c>
      <c r="K2188" s="3" t="str">
        <f>IF(VLOOKUP(D2188,'Resources Final'!A:C,3,FALSE)=0,"",VLOOKUP(D2188,'Resources Final'!A:C,3,FALSE))</f>
        <v/>
      </c>
      <c r="L2188" s="3" t="str">
        <f>IF(VLOOKUP(D2188,'Resources Final'!A:D,4,FALSE)=0,"",VLOOKUP(D2188,'Resources Final'!A:D,4,FALSE))</f>
        <v>Y</v>
      </c>
      <c r="M2188" s="3" t="str">
        <f>IF(VLOOKUP(D2188,'Resources Final'!A:E,5,FALSE)=0,"",VLOOKUP(D2188,'Resources Final'!A:E,5,FALSE))</f>
        <v/>
      </c>
      <c r="N2188" s="7" t="str">
        <f>IF(VLOOKUP(D2188,'Resources Final'!A:F,6,FALSE)=0,"",VLOOKUP(D2188,'Resources Final'!A:F,6,FALSE))</f>
        <v/>
      </c>
      <c r="O2188" s="3" t="str">
        <f>IF(VLOOKUP(D2188,'Resources Final'!A:G,7,FALSE)=0,"",VLOOKUP(D2188,'Resources Final'!A:G,7,FALSE))</f>
        <v/>
      </c>
    </row>
    <row r="2189" spans="1:15" x14ac:dyDescent="0.2">
      <c r="A2189" s="11">
        <v>990</v>
      </c>
      <c r="B2189" s="11" t="str">
        <f t="shared" si="45"/>
        <v>Charles G. Koch Charitable Foundation_Prison Entrepreneurship Program20155000</v>
      </c>
      <c r="C2189" s="11" t="s">
        <v>19</v>
      </c>
      <c r="D2189" s="11" t="s">
        <v>2906</v>
      </c>
      <c r="E2189" s="11" t="s">
        <v>2906</v>
      </c>
      <c r="F2189" s="4">
        <v>5000</v>
      </c>
      <c r="G2189" s="3">
        <v>2015</v>
      </c>
      <c r="H2189" s="3" t="s">
        <v>21</v>
      </c>
      <c r="I2189" s="12"/>
      <c r="J2189" s="3">
        <v>181</v>
      </c>
      <c r="K2189" s="3" t="str">
        <f>IF(VLOOKUP(D2189,'Resources Final'!A:C,3,FALSE)=0,"",VLOOKUP(D2189,'Resources Final'!A:C,3,FALSE))</f>
        <v/>
      </c>
      <c r="L2189" s="3" t="str">
        <f>IF(VLOOKUP(D2189,'Resources Final'!A:D,4,FALSE)=0,"",VLOOKUP(D2189,'Resources Final'!A:D,4,FALSE))</f>
        <v/>
      </c>
      <c r="M2189" s="3" t="str">
        <f>IF(VLOOKUP(D2189,'Resources Final'!A:E,5,FALSE)=0,"",VLOOKUP(D2189,'Resources Final'!A:E,5,FALSE))</f>
        <v/>
      </c>
      <c r="N2189" s="7" t="str">
        <f>IF(VLOOKUP(D2189,'Resources Final'!A:F,6,FALSE)=0,"",VLOOKUP(D2189,'Resources Final'!A:F,6,FALSE))</f>
        <v/>
      </c>
      <c r="O2189" s="3" t="str">
        <f>IF(VLOOKUP(D2189,'Resources Final'!A:G,7,FALSE)=0,"",VLOOKUP(D2189,'Resources Final'!A:G,7,FALSE))</f>
        <v/>
      </c>
    </row>
    <row r="2190" spans="1:15" x14ac:dyDescent="0.2">
      <c r="A2190" s="11">
        <v>990</v>
      </c>
      <c r="B2190" s="11" t="str">
        <f t="shared" si="45"/>
        <v>Charles G. Koch Charitable Foundation_Prison University Project20155000</v>
      </c>
      <c r="C2190" s="11" t="s">
        <v>19</v>
      </c>
      <c r="D2190" s="11" t="s">
        <v>2910</v>
      </c>
      <c r="E2190" s="11" t="s">
        <v>2910</v>
      </c>
      <c r="F2190" s="4">
        <v>5000</v>
      </c>
      <c r="G2190" s="3">
        <v>2015</v>
      </c>
      <c r="H2190" s="3" t="s">
        <v>21</v>
      </c>
      <c r="I2190" s="12"/>
      <c r="J2190" s="3">
        <v>182</v>
      </c>
      <c r="K2190" s="3" t="str">
        <f>IF(VLOOKUP(D2190,'Resources Final'!A:C,3,FALSE)=0,"",VLOOKUP(D2190,'Resources Final'!A:C,3,FALSE))</f>
        <v/>
      </c>
      <c r="L2190" s="3" t="str">
        <f>IF(VLOOKUP(D2190,'Resources Final'!A:D,4,FALSE)=0,"",VLOOKUP(D2190,'Resources Final'!A:D,4,FALSE))</f>
        <v>Y</v>
      </c>
      <c r="M2190" s="3" t="str">
        <f>IF(VLOOKUP(D2190,'Resources Final'!A:E,5,FALSE)=0,"",VLOOKUP(D2190,'Resources Final'!A:E,5,FALSE))</f>
        <v/>
      </c>
      <c r="N2190" s="7" t="str">
        <f>IF(VLOOKUP(D2190,'Resources Final'!A:F,6,FALSE)=0,"",VLOOKUP(D2190,'Resources Final'!A:F,6,FALSE))</f>
        <v/>
      </c>
      <c r="O2190" s="3" t="str">
        <f>IF(VLOOKUP(D2190,'Resources Final'!A:G,7,FALSE)=0,"",VLOOKUP(D2190,'Resources Final'!A:G,7,FALSE))</f>
        <v/>
      </c>
    </row>
    <row r="2191" spans="1:15" x14ac:dyDescent="0.2">
      <c r="A2191" s="11">
        <v>990</v>
      </c>
      <c r="B2191" s="11" t="str">
        <f t="shared" si="45"/>
        <v>Charles G. Koch Charitable Foundation_Project Liberty201525000</v>
      </c>
      <c r="C2191" s="11" t="s">
        <v>19</v>
      </c>
      <c r="D2191" s="11" t="s">
        <v>2913</v>
      </c>
      <c r="E2191" s="11" t="s">
        <v>2913</v>
      </c>
      <c r="F2191" s="4">
        <v>25000</v>
      </c>
      <c r="G2191" s="3">
        <v>2015</v>
      </c>
      <c r="H2191" s="3" t="s">
        <v>21</v>
      </c>
      <c r="I2191" s="12"/>
      <c r="J2191" s="3">
        <v>183</v>
      </c>
      <c r="K2191" s="3" t="str">
        <f>IF(VLOOKUP(D2191,'Resources Final'!A:C,3,FALSE)=0,"",VLOOKUP(D2191,'Resources Final'!A:C,3,FALSE))</f>
        <v/>
      </c>
      <c r="L2191" s="3" t="str">
        <f>IF(VLOOKUP(D2191,'Resources Final'!A:D,4,FALSE)=0,"",VLOOKUP(D2191,'Resources Final'!A:D,4,FALSE))</f>
        <v/>
      </c>
      <c r="M2191" s="3" t="str">
        <f>IF(VLOOKUP(D2191,'Resources Final'!A:E,5,FALSE)=0,"",VLOOKUP(D2191,'Resources Final'!A:E,5,FALSE))</f>
        <v/>
      </c>
      <c r="N2191" s="7" t="str">
        <f>IF(VLOOKUP(D2191,'Resources Final'!A:F,6,FALSE)=0,"",VLOOKUP(D2191,'Resources Final'!A:F,6,FALSE))</f>
        <v/>
      </c>
      <c r="O2191" s="3" t="str">
        <f>IF(VLOOKUP(D2191,'Resources Final'!A:G,7,FALSE)=0,"",VLOOKUP(D2191,'Resources Final'!A:G,7,FALSE))</f>
        <v/>
      </c>
    </row>
    <row r="2192" spans="1:15" x14ac:dyDescent="0.2">
      <c r="A2192" s="11">
        <v>990</v>
      </c>
      <c r="B2192" s="11" t="str">
        <f t="shared" si="45"/>
        <v>Charles G. Koch Charitable Foundation_Property and Environment Research Center2015150000</v>
      </c>
      <c r="C2192" s="11" t="s">
        <v>19</v>
      </c>
      <c r="D2192" s="11" t="s">
        <v>2877</v>
      </c>
      <c r="E2192" s="11" t="s">
        <v>2877</v>
      </c>
      <c r="F2192" s="4">
        <v>150000</v>
      </c>
      <c r="G2192" s="3">
        <v>2015</v>
      </c>
      <c r="H2192" s="3" t="s">
        <v>21</v>
      </c>
      <c r="I2192" s="12"/>
      <c r="J2192" s="3">
        <v>184</v>
      </c>
      <c r="K2192" s="3" t="str">
        <f>IF(VLOOKUP(D2192,'Resources Final'!A:C,3,FALSE)=0,"",VLOOKUP(D2192,'Resources Final'!A:C,3,FALSE))</f>
        <v/>
      </c>
      <c r="L2192" s="3" t="str">
        <f>IF(VLOOKUP(D2192,'Resources Final'!A:D,4,FALSE)=0,"",VLOOKUP(D2192,'Resources Final'!A:D,4,FALSE))</f>
        <v/>
      </c>
      <c r="M2192" s="3" t="str">
        <f>IF(VLOOKUP(D2192,'Resources Final'!A:E,5,FALSE)=0,"",VLOOKUP(D2192,'Resources Final'!A:E,5,FALSE))</f>
        <v/>
      </c>
      <c r="N2192" s="7" t="str">
        <f>IF(VLOOKUP(D2192,'Resources Final'!A:F,6,FALSE)=0,"",VLOOKUP(D2192,'Resources Final'!A:F,6,FALSE))</f>
        <v>https://www.desmogblog.com/property-and-environment-research-center</v>
      </c>
      <c r="O2192" s="3" t="str">
        <f>IF(VLOOKUP(D2192,'Resources Final'!A:G,7,FALSE)=0,"",VLOOKUP(D2192,'Resources Final'!A:G,7,FALSE))</f>
        <v>Desmog</v>
      </c>
    </row>
    <row r="2193" spans="1:15" x14ac:dyDescent="0.2">
      <c r="A2193" s="11">
        <v>990</v>
      </c>
      <c r="B2193" s="11" t="str">
        <f t="shared" si="45"/>
        <v>Charles G. Koch Charitable Foundation_Providence College2015867</v>
      </c>
      <c r="C2193" s="11" t="s">
        <v>19</v>
      </c>
      <c r="D2193" s="11" t="s">
        <v>2917</v>
      </c>
      <c r="E2193" s="11" t="s">
        <v>2917</v>
      </c>
      <c r="F2193" s="4">
        <v>867</v>
      </c>
      <c r="G2193" s="3">
        <v>2015</v>
      </c>
      <c r="H2193" s="3" t="s">
        <v>21</v>
      </c>
      <c r="I2193" s="12"/>
      <c r="J2193" s="3">
        <v>185</v>
      </c>
      <c r="K2193" s="3" t="str">
        <f>IF(VLOOKUP(D2193,'Resources Final'!A:C,3,FALSE)=0,"",VLOOKUP(D2193,'Resources Final'!A:C,3,FALSE))</f>
        <v/>
      </c>
      <c r="L2193" s="3" t="str">
        <f>IF(VLOOKUP(D2193,'Resources Final'!A:D,4,FALSE)=0,"",VLOOKUP(D2193,'Resources Final'!A:D,4,FALSE))</f>
        <v>Y</v>
      </c>
      <c r="M2193" s="3" t="str">
        <f>IF(VLOOKUP(D2193,'Resources Final'!A:E,5,FALSE)=0,"",VLOOKUP(D2193,'Resources Final'!A:E,5,FALSE))</f>
        <v/>
      </c>
      <c r="N2193" s="7" t="str">
        <f>IF(VLOOKUP(D2193,'Resources Final'!A:F,6,FALSE)=0,"",VLOOKUP(D2193,'Resources Final'!A:F,6,FALSE))</f>
        <v/>
      </c>
      <c r="O2193" s="3" t="str">
        <f>IF(VLOOKUP(D2193,'Resources Final'!A:G,7,FALSE)=0,"",VLOOKUP(D2193,'Resources Final'!A:G,7,FALSE))</f>
        <v/>
      </c>
    </row>
    <row r="2194" spans="1:15" x14ac:dyDescent="0.2">
      <c r="A2194" s="11">
        <v>990</v>
      </c>
      <c r="B2194" s="11" t="str">
        <f t="shared" si="45"/>
        <v>Charles G. Koch Charitable Foundation_Purdue Research Foundation2015624000</v>
      </c>
      <c r="C2194" s="11" t="s">
        <v>19</v>
      </c>
      <c r="D2194" s="11" t="s">
        <v>2926</v>
      </c>
      <c r="E2194" s="11" t="s">
        <v>2927</v>
      </c>
      <c r="F2194" s="4">
        <v>624000</v>
      </c>
      <c r="G2194" s="3">
        <v>2015</v>
      </c>
      <c r="H2194" s="3" t="s">
        <v>21</v>
      </c>
      <c r="I2194" s="12"/>
      <c r="J2194" s="3">
        <v>186</v>
      </c>
      <c r="K2194" s="3" t="str">
        <f>IF(VLOOKUP(D2194,'Resources Final'!A:C,3,FALSE)=0,"",VLOOKUP(D2194,'Resources Final'!A:C,3,FALSE))</f>
        <v/>
      </c>
      <c r="L2194" s="3" t="str">
        <f>IF(VLOOKUP(D2194,'Resources Final'!A:D,4,FALSE)=0,"",VLOOKUP(D2194,'Resources Final'!A:D,4,FALSE))</f>
        <v>Y</v>
      </c>
      <c r="M2194" s="3" t="str">
        <f>IF(VLOOKUP(D2194,'Resources Final'!A:E,5,FALSE)=0,"",VLOOKUP(D2194,'Resources Final'!A:E,5,FALSE))</f>
        <v/>
      </c>
      <c r="N2194" s="7" t="str">
        <f>IF(VLOOKUP(D2194,'Resources Final'!A:F,6,FALSE)=0,"",VLOOKUP(D2194,'Resources Final'!A:F,6,FALSE))</f>
        <v/>
      </c>
      <c r="O2194" s="3" t="str">
        <f>IF(VLOOKUP(D2194,'Resources Final'!A:G,7,FALSE)=0,"",VLOOKUP(D2194,'Resources Final'!A:G,7,FALSE))</f>
        <v/>
      </c>
    </row>
    <row r="2195" spans="1:15" x14ac:dyDescent="0.2">
      <c r="A2195" s="11">
        <v>990</v>
      </c>
      <c r="B2195" s="11" t="str">
        <f t="shared" si="45"/>
        <v>Charles G. Koch Charitable Foundation_Purdue University201546000</v>
      </c>
      <c r="C2195" s="11" t="s">
        <v>19</v>
      </c>
      <c r="D2195" s="11" t="s">
        <v>2927</v>
      </c>
      <c r="E2195" s="11" t="s">
        <v>2927</v>
      </c>
      <c r="F2195" s="4">
        <v>46000</v>
      </c>
      <c r="G2195" s="3">
        <v>2015</v>
      </c>
      <c r="H2195" s="3" t="s">
        <v>21</v>
      </c>
      <c r="I2195" s="12"/>
      <c r="J2195" s="3">
        <v>187</v>
      </c>
      <c r="K2195" s="3" t="str">
        <f>IF(VLOOKUP(D2195,'Resources Final'!A:C,3,FALSE)=0,"",VLOOKUP(D2195,'Resources Final'!A:C,3,FALSE))</f>
        <v/>
      </c>
      <c r="L2195" s="3" t="str">
        <f>IF(VLOOKUP(D2195,'Resources Final'!A:D,4,FALSE)=0,"",VLOOKUP(D2195,'Resources Final'!A:D,4,FALSE))</f>
        <v>Y</v>
      </c>
      <c r="M2195" s="3" t="str">
        <f>IF(VLOOKUP(D2195,'Resources Final'!A:E,5,FALSE)=0,"",VLOOKUP(D2195,'Resources Final'!A:E,5,FALSE))</f>
        <v/>
      </c>
      <c r="N2195" s="7" t="str">
        <f>IF(VLOOKUP(D2195,'Resources Final'!A:F,6,FALSE)=0,"",VLOOKUP(D2195,'Resources Final'!A:F,6,FALSE))</f>
        <v/>
      </c>
      <c r="O2195" s="3" t="str">
        <f>IF(VLOOKUP(D2195,'Resources Final'!A:G,7,FALSE)=0,"",VLOOKUP(D2195,'Resources Final'!A:G,7,FALSE))</f>
        <v/>
      </c>
    </row>
    <row r="2196" spans="1:15" x14ac:dyDescent="0.2">
      <c r="A2196" s="11">
        <v>990</v>
      </c>
      <c r="B2196" s="11" t="str">
        <f t="shared" si="45"/>
        <v>Charles G. Koch Charitable Foundation_Radford University201510000</v>
      </c>
      <c r="C2196" s="11" t="s">
        <v>19</v>
      </c>
      <c r="D2196" s="11" t="s">
        <v>2970</v>
      </c>
      <c r="E2196" s="11" t="s">
        <v>2970</v>
      </c>
      <c r="F2196" s="4">
        <v>10000</v>
      </c>
      <c r="G2196" s="3">
        <v>2015</v>
      </c>
      <c r="H2196" s="3" t="s">
        <v>21</v>
      </c>
      <c r="I2196" s="12"/>
      <c r="J2196" s="3">
        <v>188</v>
      </c>
      <c r="K2196" s="3" t="str">
        <f>IF(VLOOKUP(D2196,'Resources Final'!A:C,3,FALSE)=0,"",VLOOKUP(D2196,'Resources Final'!A:C,3,FALSE))</f>
        <v/>
      </c>
      <c r="L2196" s="3" t="str">
        <f>IF(VLOOKUP(D2196,'Resources Final'!A:D,4,FALSE)=0,"",VLOOKUP(D2196,'Resources Final'!A:D,4,FALSE))</f>
        <v>Y</v>
      </c>
      <c r="M2196" s="3" t="str">
        <f>IF(VLOOKUP(D2196,'Resources Final'!A:E,5,FALSE)=0,"",VLOOKUP(D2196,'Resources Final'!A:E,5,FALSE))</f>
        <v/>
      </c>
      <c r="N2196" s="7" t="str">
        <f>IF(VLOOKUP(D2196,'Resources Final'!A:F,6,FALSE)=0,"",VLOOKUP(D2196,'Resources Final'!A:F,6,FALSE))</f>
        <v/>
      </c>
      <c r="O2196" s="3" t="str">
        <f>IF(VLOOKUP(D2196,'Resources Final'!A:G,7,FALSE)=0,"",VLOOKUP(D2196,'Resources Final'!A:G,7,FALSE))</f>
        <v/>
      </c>
    </row>
    <row r="2197" spans="1:15" x14ac:dyDescent="0.2">
      <c r="A2197" s="11">
        <v>990</v>
      </c>
      <c r="B2197" s="11" t="str">
        <f t="shared" si="45"/>
        <v>Charles G. Koch Charitable Foundation_Ramapo College Foundation201511300</v>
      </c>
      <c r="C2197" s="11" t="s">
        <v>19</v>
      </c>
      <c r="D2197" s="11" t="s">
        <v>2982</v>
      </c>
      <c r="E2197" s="11" t="s">
        <v>2982</v>
      </c>
      <c r="F2197" s="4">
        <v>11300</v>
      </c>
      <c r="G2197" s="3">
        <v>2015</v>
      </c>
      <c r="H2197" s="3" t="s">
        <v>21</v>
      </c>
      <c r="I2197" s="12"/>
      <c r="J2197" s="3">
        <v>189</v>
      </c>
      <c r="K2197" s="3" t="str">
        <f>IF(VLOOKUP(D2197,'Resources Final'!A:C,3,FALSE)=0,"",VLOOKUP(D2197,'Resources Final'!A:C,3,FALSE))</f>
        <v/>
      </c>
      <c r="L2197" s="3" t="str">
        <f>IF(VLOOKUP(D2197,'Resources Final'!A:D,4,FALSE)=0,"",VLOOKUP(D2197,'Resources Final'!A:D,4,FALSE))</f>
        <v>Y</v>
      </c>
      <c r="M2197" s="3" t="str">
        <f>IF(VLOOKUP(D2197,'Resources Final'!A:E,5,FALSE)=0,"",VLOOKUP(D2197,'Resources Final'!A:E,5,FALSE))</f>
        <v/>
      </c>
      <c r="N2197" s="7" t="str">
        <f>IF(VLOOKUP(D2197,'Resources Final'!A:F,6,FALSE)=0,"",VLOOKUP(D2197,'Resources Final'!A:F,6,FALSE))</f>
        <v/>
      </c>
      <c r="O2197" s="3" t="str">
        <f>IF(VLOOKUP(D2197,'Resources Final'!A:G,7,FALSE)=0,"",VLOOKUP(D2197,'Resources Final'!A:G,7,FALSE))</f>
        <v/>
      </c>
    </row>
    <row r="2198" spans="1:15" x14ac:dyDescent="0.2">
      <c r="A2198" s="11">
        <v>990</v>
      </c>
      <c r="B2198" s="11" t="str">
        <f t="shared" si="45"/>
        <v>Charles G. Koch Charitable Foundation_Reason Foundation2015110000</v>
      </c>
      <c r="C2198" s="11" t="s">
        <v>19</v>
      </c>
      <c r="D2198" s="11" t="s">
        <v>3001</v>
      </c>
      <c r="E2198" s="11" t="s">
        <v>3001</v>
      </c>
      <c r="F2198" s="4">
        <v>110000</v>
      </c>
      <c r="G2198" s="3">
        <v>2015</v>
      </c>
      <c r="H2198" s="3" t="s">
        <v>21</v>
      </c>
      <c r="I2198" s="12"/>
      <c r="J2198" s="3">
        <v>190</v>
      </c>
      <c r="K2198" s="3" t="str">
        <f>IF(VLOOKUP(D2198,'Resources Final'!A:C,3,FALSE)=0,"",VLOOKUP(D2198,'Resources Final'!A:C,3,FALSE))</f>
        <v/>
      </c>
      <c r="L2198" s="3" t="str">
        <f>IF(VLOOKUP(D2198,'Resources Final'!A:D,4,FALSE)=0,"",VLOOKUP(D2198,'Resources Final'!A:D,4,FALSE))</f>
        <v/>
      </c>
      <c r="M2198" s="3" t="str">
        <f>IF(VLOOKUP(D2198,'Resources Final'!A:E,5,FALSE)=0,"",VLOOKUP(D2198,'Resources Final'!A:E,5,FALSE))</f>
        <v/>
      </c>
      <c r="N2198" s="7" t="str">
        <f>IF(VLOOKUP(D2198,'Resources Final'!A:F,6,FALSE)=0,"",VLOOKUP(D2198,'Resources Final'!A:F,6,FALSE))</f>
        <v>https://www.desmogblog.com/reason-foundation</v>
      </c>
      <c r="O2198" s="3" t="str">
        <f>IF(VLOOKUP(D2198,'Resources Final'!A:G,7,FALSE)=0,"",VLOOKUP(D2198,'Resources Final'!A:G,7,FALSE))</f>
        <v>Desmog</v>
      </c>
    </row>
    <row r="2199" spans="1:15" x14ac:dyDescent="0.2">
      <c r="A2199" s="11">
        <v>990</v>
      </c>
      <c r="B2199" s="11" t="str">
        <f t="shared" si="45"/>
        <v>Charles G. Koch Charitable Foundation_Reason, IISM, Freedom Institute201510000</v>
      </c>
      <c r="C2199" s="11" t="s">
        <v>19</v>
      </c>
      <c r="D2199" s="11" t="s">
        <v>3006</v>
      </c>
      <c r="E2199" s="11" t="s">
        <v>3006</v>
      </c>
      <c r="F2199" s="4">
        <v>10000</v>
      </c>
      <c r="G2199" s="3">
        <v>2015</v>
      </c>
      <c r="H2199" s="3" t="s">
        <v>21</v>
      </c>
      <c r="I2199" s="12"/>
      <c r="J2199" s="3">
        <v>191</v>
      </c>
      <c r="K2199" s="3" t="str">
        <f>IF(VLOOKUP(D2199,'Resources Final'!A:C,3,FALSE)=0,"",VLOOKUP(D2199,'Resources Final'!A:C,3,FALSE))</f>
        <v/>
      </c>
      <c r="L2199" s="3" t="str">
        <f>IF(VLOOKUP(D2199,'Resources Final'!A:D,4,FALSE)=0,"",VLOOKUP(D2199,'Resources Final'!A:D,4,FALSE))</f>
        <v/>
      </c>
      <c r="M2199" s="3" t="str">
        <f>IF(VLOOKUP(D2199,'Resources Final'!A:E,5,FALSE)=0,"",VLOOKUP(D2199,'Resources Final'!A:E,5,FALSE))</f>
        <v/>
      </c>
      <c r="N2199" s="7" t="str">
        <f>IF(VLOOKUP(D2199,'Resources Final'!A:F,6,FALSE)=0,"",VLOOKUP(D2199,'Resources Final'!A:F,6,FALSE))</f>
        <v/>
      </c>
      <c r="O2199" s="3" t="str">
        <f>IF(VLOOKUP(D2199,'Resources Final'!A:G,7,FALSE)=0,"",VLOOKUP(D2199,'Resources Final'!A:G,7,FALSE))</f>
        <v/>
      </c>
    </row>
    <row r="2200" spans="1:15" x14ac:dyDescent="0.2">
      <c r="A2200" s="11">
        <v>990</v>
      </c>
      <c r="B2200" s="11" t="str">
        <f t="shared" si="45"/>
        <v>Charles G. Koch Charitable Foundation_Regent University201525000</v>
      </c>
      <c r="C2200" s="11" t="s">
        <v>19</v>
      </c>
      <c r="D2200" s="11" t="s">
        <v>3019</v>
      </c>
      <c r="E2200" s="11" t="s">
        <v>3019</v>
      </c>
      <c r="F2200" s="4">
        <v>25000</v>
      </c>
      <c r="G2200" s="3">
        <v>2015</v>
      </c>
      <c r="H2200" s="3" t="s">
        <v>21</v>
      </c>
      <c r="I2200" s="12"/>
      <c r="J2200" s="3">
        <v>192</v>
      </c>
      <c r="K2200" s="3" t="str">
        <f>IF(VLOOKUP(D2200,'Resources Final'!A:C,3,FALSE)=0,"",VLOOKUP(D2200,'Resources Final'!A:C,3,FALSE))</f>
        <v/>
      </c>
      <c r="L2200" s="3" t="str">
        <f>IF(VLOOKUP(D2200,'Resources Final'!A:D,4,FALSE)=0,"",VLOOKUP(D2200,'Resources Final'!A:D,4,FALSE))</f>
        <v>Y</v>
      </c>
      <c r="M2200" s="3" t="str">
        <f>IF(VLOOKUP(D2200,'Resources Final'!A:E,5,FALSE)=0,"",VLOOKUP(D2200,'Resources Final'!A:E,5,FALSE))</f>
        <v/>
      </c>
      <c r="N2200" s="7" t="str">
        <f>IF(VLOOKUP(D2200,'Resources Final'!A:F,6,FALSE)=0,"",VLOOKUP(D2200,'Resources Final'!A:F,6,FALSE))</f>
        <v/>
      </c>
      <c r="O2200" s="3" t="str">
        <f>IF(VLOOKUP(D2200,'Resources Final'!A:G,7,FALSE)=0,"",VLOOKUP(D2200,'Resources Final'!A:G,7,FALSE))</f>
        <v/>
      </c>
    </row>
    <row r="2201" spans="1:15" x14ac:dyDescent="0.2">
      <c r="A2201" s="11">
        <v>990</v>
      </c>
      <c r="B2201" s="11" t="str">
        <f t="shared" si="45"/>
        <v>Charles G. Koch Charitable Foundation_Research Foundation for the State University of New York201530610</v>
      </c>
      <c r="C2201" s="11" t="s">
        <v>19</v>
      </c>
      <c r="D2201" s="11" t="s">
        <v>3035</v>
      </c>
      <c r="E2201" s="11" t="s">
        <v>3036</v>
      </c>
      <c r="F2201" s="4">
        <v>30610</v>
      </c>
      <c r="G2201" s="3">
        <v>2015</v>
      </c>
      <c r="H2201" s="3" t="s">
        <v>21</v>
      </c>
      <c r="I2201" s="12"/>
      <c r="J2201" s="3">
        <v>193</v>
      </c>
      <c r="K2201" s="3" t="str">
        <f>IF(VLOOKUP(D2201,'Resources Final'!A:C,3,FALSE)=0,"",VLOOKUP(D2201,'Resources Final'!A:C,3,FALSE))</f>
        <v/>
      </c>
      <c r="L2201" s="3" t="str">
        <f>IF(VLOOKUP(D2201,'Resources Final'!A:D,4,FALSE)=0,"",VLOOKUP(D2201,'Resources Final'!A:D,4,FALSE))</f>
        <v>Y</v>
      </c>
      <c r="M2201" s="3" t="str">
        <f>IF(VLOOKUP(D2201,'Resources Final'!A:E,5,FALSE)=0,"",VLOOKUP(D2201,'Resources Final'!A:E,5,FALSE))</f>
        <v/>
      </c>
      <c r="N2201" s="7" t="str">
        <f>IF(VLOOKUP(D2201,'Resources Final'!A:F,6,FALSE)=0,"",VLOOKUP(D2201,'Resources Final'!A:F,6,FALSE))</f>
        <v/>
      </c>
      <c r="O2201" s="3" t="str">
        <f>IF(VLOOKUP(D2201,'Resources Final'!A:G,7,FALSE)=0,"",VLOOKUP(D2201,'Resources Final'!A:G,7,FALSE))</f>
        <v/>
      </c>
    </row>
    <row r="2202" spans="1:15" x14ac:dyDescent="0.2">
      <c r="A2202" s="11">
        <v>990</v>
      </c>
      <c r="B2202" s="11" t="str">
        <f t="shared" si="45"/>
        <v>Charles G. Koch Charitable Foundation_Resources First Foundation201550000</v>
      </c>
      <c r="C2202" s="11" t="s">
        <v>19</v>
      </c>
      <c r="D2202" s="11" t="s">
        <v>3041</v>
      </c>
      <c r="E2202" s="11" t="s">
        <v>3041</v>
      </c>
      <c r="F2202" s="4">
        <v>50000</v>
      </c>
      <c r="G2202" s="3">
        <v>2015</v>
      </c>
      <c r="H2202" s="3" t="s">
        <v>21</v>
      </c>
      <c r="I2202" s="12"/>
      <c r="J2202" s="3">
        <v>194</v>
      </c>
      <c r="K2202" s="3" t="str">
        <f>IF(VLOOKUP(D2202,'Resources Final'!A:C,3,FALSE)=0,"",VLOOKUP(D2202,'Resources Final'!A:C,3,FALSE))</f>
        <v/>
      </c>
      <c r="L2202" s="3" t="str">
        <f>IF(VLOOKUP(D2202,'Resources Final'!A:D,4,FALSE)=0,"",VLOOKUP(D2202,'Resources Final'!A:D,4,FALSE))</f>
        <v/>
      </c>
      <c r="M2202" s="3" t="str">
        <f>IF(VLOOKUP(D2202,'Resources Final'!A:E,5,FALSE)=0,"",VLOOKUP(D2202,'Resources Final'!A:E,5,FALSE))</f>
        <v/>
      </c>
      <c r="N2202" s="7" t="str">
        <f>IF(VLOOKUP(D2202,'Resources Final'!A:F,6,FALSE)=0,"",VLOOKUP(D2202,'Resources Final'!A:F,6,FALSE))</f>
        <v/>
      </c>
      <c r="O2202" s="3" t="str">
        <f>IF(VLOOKUP(D2202,'Resources Final'!A:G,7,FALSE)=0,"",VLOOKUP(D2202,'Resources Final'!A:G,7,FALSE))</f>
        <v/>
      </c>
    </row>
    <row r="2203" spans="1:15" x14ac:dyDescent="0.2">
      <c r="A2203" s="11">
        <v>990</v>
      </c>
      <c r="B2203" s="11" t="str">
        <f t="shared" si="45"/>
        <v>Charles G. Koch Charitable Foundation_Rio Grande Foundation201530000</v>
      </c>
      <c r="C2203" s="11" t="s">
        <v>19</v>
      </c>
      <c r="D2203" s="11" t="s">
        <v>3071</v>
      </c>
      <c r="E2203" s="11" t="s">
        <v>3071</v>
      </c>
      <c r="F2203" s="4">
        <v>30000</v>
      </c>
      <c r="G2203" s="3">
        <v>2015</v>
      </c>
      <c r="H2203" s="3" t="s">
        <v>21</v>
      </c>
      <c r="I2203" s="12"/>
      <c r="J2203" s="3">
        <v>195</v>
      </c>
      <c r="K2203" s="3" t="str">
        <f>IF(VLOOKUP(D2203,'Resources Final'!A:C,3,FALSE)=0,"",VLOOKUP(D2203,'Resources Final'!A:C,3,FALSE))</f>
        <v/>
      </c>
      <c r="L2203" s="3" t="str">
        <f>IF(VLOOKUP(D2203,'Resources Final'!A:D,4,FALSE)=0,"",VLOOKUP(D2203,'Resources Final'!A:D,4,FALSE))</f>
        <v/>
      </c>
      <c r="M2203" s="3" t="str">
        <f>IF(VLOOKUP(D2203,'Resources Final'!A:E,5,FALSE)=0,"",VLOOKUP(D2203,'Resources Final'!A:E,5,FALSE))</f>
        <v/>
      </c>
      <c r="N2203" s="7" t="str">
        <f>IF(VLOOKUP(D2203,'Resources Final'!A:F,6,FALSE)=0,"",VLOOKUP(D2203,'Resources Final'!A:F,6,FALSE))</f>
        <v>http://www.sourcewatch.org/index.php/Rio_Grande_Foundation</v>
      </c>
      <c r="O2203" s="3" t="str">
        <f>IF(VLOOKUP(D2203,'Resources Final'!A:G,7,FALSE)=0,"",VLOOKUP(D2203,'Resources Final'!A:G,7,FALSE))</f>
        <v>Sourcewatch</v>
      </c>
    </row>
    <row r="2204" spans="1:15" x14ac:dyDescent="0.2">
      <c r="A2204" s="11">
        <v>990</v>
      </c>
      <c r="B2204" s="11" t="str">
        <f t="shared" si="45"/>
        <v>Charles G. Koch Charitable Foundation_Roanoke College20152200</v>
      </c>
      <c r="C2204" s="11" t="s">
        <v>19</v>
      </c>
      <c r="D2204" s="11" t="s">
        <v>3075</v>
      </c>
      <c r="E2204" s="11" t="s">
        <v>3075</v>
      </c>
      <c r="F2204" s="4">
        <v>2200</v>
      </c>
      <c r="G2204" s="3">
        <v>2015</v>
      </c>
      <c r="H2204" s="3" t="s">
        <v>21</v>
      </c>
      <c r="I2204" s="12"/>
      <c r="J2204" s="3">
        <v>196</v>
      </c>
      <c r="K2204" s="3" t="str">
        <f>IF(VLOOKUP(D2204,'Resources Final'!A:C,3,FALSE)=0,"",VLOOKUP(D2204,'Resources Final'!A:C,3,FALSE))</f>
        <v/>
      </c>
      <c r="L2204" s="3" t="str">
        <f>IF(VLOOKUP(D2204,'Resources Final'!A:D,4,FALSE)=0,"",VLOOKUP(D2204,'Resources Final'!A:D,4,FALSE))</f>
        <v>Y</v>
      </c>
      <c r="M2204" s="3" t="str">
        <f>IF(VLOOKUP(D2204,'Resources Final'!A:E,5,FALSE)=0,"",VLOOKUP(D2204,'Resources Final'!A:E,5,FALSE))</f>
        <v/>
      </c>
      <c r="N2204" s="7" t="str">
        <f>IF(VLOOKUP(D2204,'Resources Final'!A:F,6,FALSE)=0,"",VLOOKUP(D2204,'Resources Final'!A:F,6,FALSE))</f>
        <v/>
      </c>
      <c r="O2204" s="3" t="str">
        <f>IF(VLOOKUP(D2204,'Resources Final'!A:G,7,FALSE)=0,"",VLOOKUP(D2204,'Resources Final'!A:G,7,FALSE))</f>
        <v/>
      </c>
    </row>
    <row r="2205" spans="1:15" x14ac:dyDescent="0.2">
      <c r="A2205" s="11">
        <v>990</v>
      </c>
      <c r="B2205" s="11" t="str">
        <f t="shared" si="45"/>
        <v>Charles G. Koch Charitable Foundation_Rochester Institute of Technology20155500</v>
      </c>
      <c r="C2205" s="11" t="s">
        <v>19</v>
      </c>
      <c r="D2205" s="11" t="s">
        <v>3091</v>
      </c>
      <c r="E2205" s="11" t="s">
        <v>3091</v>
      </c>
      <c r="F2205" s="4">
        <v>5500</v>
      </c>
      <c r="G2205" s="3">
        <v>2015</v>
      </c>
      <c r="H2205" s="3" t="s">
        <v>21</v>
      </c>
      <c r="I2205" s="12"/>
      <c r="J2205" s="3">
        <v>197</v>
      </c>
      <c r="K2205" s="3" t="str">
        <f>IF(VLOOKUP(D2205,'Resources Final'!A:C,3,FALSE)=0,"",VLOOKUP(D2205,'Resources Final'!A:C,3,FALSE))</f>
        <v/>
      </c>
      <c r="L2205" s="3" t="str">
        <f>IF(VLOOKUP(D2205,'Resources Final'!A:D,4,FALSE)=0,"",VLOOKUP(D2205,'Resources Final'!A:D,4,FALSE))</f>
        <v/>
      </c>
      <c r="M2205" s="3" t="str">
        <f>IF(VLOOKUP(D2205,'Resources Final'!A:E,5,FALSE)=0,"",VLOOKUP(D2205,'Resources Final'!A:E,5,FALSE))</f>
        <v/>
      </c>
      <c r="N2205" s="7" t="str">
        <f>IF(VLOOKUP(D2205,'Resources Final'!A:F,6,FALSE)=0,"",VLOOKUP(D2205,'Resources Final'!A:F,6,FALSE))</f>
        <v/>
      </c>
      <c r="O2205" s="3" t="str">
        <f>IF(VLOOKUP(D2205,'Resources Final'!A:G,7,FALSE)=0,"",VLOOKUP(D2205,'Resources Final'!A:G,7,FALSE))</f>
        <v/>
      </c>
    </row>
    <row r="2206" spans="1:15" x14ac:dyDescent="0.2">
      <c r="A2206" s="11">
        <v>990</v>
      </c>
      <c r="B2206" s="11" t="str">
        <f t="shared" si="45"/>
        <v>Charles G. Koch Charitable Foundation_Rockford University201512000</v>
      </c>
      <c r="C2206" s="11" t="s">
        <v>19</v>
      </c>
      <c r="D2206" s="11" t="s">
        <v>3095</v>
      </c>
      <c r="E2206" s="11" t="s">
        <v>3095</v>
      </c>
      <c r="F2206" s="4">
        <v>12000</v>
      </c>
      <c r="G2206" s="3">
        <v>2015</v>
      </c>
      <c r="H2206" s="3" t="s">
        <v>21</v>
      </c>
      <c r="I2206" s="12"/>
      <c r="J2206" s="3">
        <v>198</v>
      </c>
      <c r="K2206" s="3" t="str">
        <f>IF(VLOOKUP(D2206,'Resources Final'!A:C,3,FALSE)=0,"",VLOOKUP(D2206,'Resources Final'!A:C,3,FALSE))</f>
        <v/>
      </c>
      <c r="L2206" s="3" t="str">
        <f>IF(VLOOKUP(D2206,'Resources Final'!A:D,4,FALSE)=0,"",VLOOKUP(D2206,'Resources Final'!A:D,4,FALSE))</f>
        <v>Y</v>
      </c>
      <c r="M2206" s="3" t="str">
        <f>IF(VLOOKUP(D2206,'Resources Final'!A:E,5,FALSE)=0,"",VLOOKUP(D2206,'Resources Final'!A:E,5,FALSE))</f>
        <v/>
      </c>
      <c r="N2206" s="7" t="str">
        <f>IF(VLOOKUP(D2206,'Resources Final'!A:F,6,FALSE)=0,"",VLOOKUP(D2206,'Resources Final'!A:F,6,FALSE))</f>
        <v/>
      </c>
      <c r="O2206" s="3" t="str">
        <f>IF(VLOOKUP(D2206,'Resources Final'!A:G,7,FALSE)=0,"",VLOOKUP(D2206,'Resources Final'!A:G,7,FALSE))</f>
        <v/>
      </c>
    </row>
    <row r="2207" spans="1:15" x14ac:dyDescent="0.2">
      <c r="A2207" s="11">
        <v>990</v>
      </c>
      <c r="B2207" s="11" t="str">
        <f t="shared" si="45"/>
        <v>Charles G. Koch Charitable Foundation_Rogers State University Foundation20156500</v>
      </c>
      <c r="C2207" s="11" t="s">
        <v>19</v>
      </c>
      <c r="D2207" s="11" t="s">
        <v>3104</v>
      </c>
      <c r="E2207" s="11" t="s">
        <v>3104</v>
      </c>
      <c r="F2207" s="4">
        <v>6500</v>
      </c>
      <c r="G2207" s="3">
        <v>2015</v>
      </c>
      <c r="H2207" s="3" t="s">
        <v>21</v>
      </c>
      <c r="I2207" s="12"/>
      <c r="J2207" s="3">
        <v>199</v>
      </c>
      <c r="K2207" s="3" t="str">
        <f>IF(VLOOKUP(D2207,'Resources Final'!A:C,3,FALSE)=0,"",VLOOKUP(D2207,'Resources Final'!A:C,3,FALSE))</f>
        <v/>
      </c>
      <c r="L2207" s="3" t="str">
        <f>IF(VLOOKUP(D2207,'Resources Final'!A:D,4,FALSE)=0,"",VLOOKUP(D2207,'Resources Final'!A:D,4,FALSE))</f>
        <v>Y</v>
      </c>
      <c r="M2207" s="3" t="str">
        <f>IF(VLOOKUP(D2207,'Resources Final'!A:E,5,FALSE)=0,"",VLOOKUP(D2207,'Resources Final'!A:E,5,FALSE))</f>
        <v/>
      </c>
      <c r="N2207" s="7" t="str">
        <f>IF(VLOOKUP(D2207,'Resources Final'!A:F,6,FALSE)=0,"",VLOOKUP(D2207,'Resources Final'!A:F,6,FALSE))</f>
        <v/>
      </c>
      <c r="O2207" s="3" t="str">
        <f>IF(VLOOKUP(D2207,'Resources Final'!A:G,7,FALSE)=0,"",VLOOKUP(D2207,'Resources Final'!A:G,7,FALSE))</f>
        <v/>
      </c>
    </row>
    <row r="2208" spans="1:15" x14ac:dyDescent="0.2">
      <c r="A2208" s="11">
        <v>990</v>
      </c>
      <c r="B2208" s="11" t="str">
        <f t="shared" si="45"/>
        <v>Charles G. Koch Charitable Foundation_Rose-Hulman Institute of Technology20158000</v>
      </c>
      <c r="C2208" s="11" t="s">
        <v>19</v>
      </c>
      <c r="D2208" s="11" t="s">
        <v>3120</v>
      </c>
      <c r="E2208" s="11" t="s">
        <v>3120</v>
      </c>
      <c r="F2208" s="4">
        <v>8000</v>
      </c>
      <c r="G2208" s="3">
        <v>2015</v>
      </c>
      <c r="H2208" s="3" t="s">
        <v>21</v>
      </c>
      <c r="I2208" s="12"/>
      <c r="J2208" s="3">
        <v>200</v>
      </c>
      <c r="K2208" s="3" t="str">
        <f>IF(VLOOKUP(D2208,'Resources Final'!A:C,3,FALSE)=0,"",VLOOKUP(D2208,'Resources Final'!A:C,3,FALSE))</f>
        <v/>
      </c>
      <c r="L2208" s="3" t="str">
        <f>IF(VLOOKUP(D2208,'Resources Final'!A:D,4,FALSE)=0,"",VLOOKUP(D2208,'Resources Final'!A:D,4,FALSE))</f>
        <v>Y</v>
      </c>
      <c r="M2208" s="3" t="str">
        <f>IF(VLOOKUP(D2208,'Resources Final'!A:E,5,FALSE)=0,"",VLOOKUP(D2208,'Resources Final'!A:E,5,FALSE))</f>
        <v/>
      </c>
      <c r="N2208" s="7" t="str">
        <f>IF(VLOOKUP(D2208,'Resources Final'!A:F,6,FALSE)=0,"",VLOOKUP(D2208,'Resources Final'!A:F,6,FALSE))</f>
        <v/>
      </c>
      <c r="O2208" s="3" t="str">
        <f>IF(VLOOKUP(D2208,'Resources Final'!A:G,7,FALSE)=0,"",VLOOKUP(D2208,'Resources Final'!A:G,7,FALSE))</f>
        <v/>
      </c>
    </row>
    <row r="2209" spans="1:15" x14ac:dyDescent="0.2">
      <c r="A2209" s="11">
        <v>990</v>
      </c>
      <c r="B2209" s="11" t="str">
        <f t="shared" si="45"/>
        <v>Charles G. Koch Charitable Foundation_Rutgers The State University of New Jersey20154074</v>
      </c>
      <c r="C2209" s="11" t="s">
        <v>19</v>
      </c>
      <c r="D2209" s="11" t="s">
        <v>3149</v>
      </c>
      <c r="E2209" s="11" t="s">
        <v>3149</v>
      </c>
      <c r="F2209" s="4">
        <v>4074</v>
      </c>
      <c r="G2209" s="3">
        <v>2015</v>
      </c>
      <c r="H2209" s="3" t="s">
        <v>21</v>
      </c>
      <c r="I2209" s="12"/>
      <c r="J2209" s="3">
        <v>201</v>
      </c>
      <c r="K2209" s="3" t="str">
        <f>IF(VLOOKUP(D2209,'Resources Final'!A:C,3,FALSE)=0,"",VLOOKUP(D2209,'Resources Final'!A:C,3,FALSE))</f>
        <v/>
      </c>
      <c r="L2209" s="3" t="str">
        <f>IF(VLOOKUP(D2209,'Resources Final'!A:D,4,FALSE)=0,"",VLOOKUP(D2209,'Resources Final'!A:D,4,FALSE))</f>
        <v>Y</v>
      </c>
      <c r="M2209" s="3" t="str">
        <f>IF(VLOOKUP(D2209,'Resources Final'!A:E,5,FALSE)=0,"",VLOOKUP(D2209,'Resources Final'!A:E,5,FALSE))</f>
        <v/>
      </c>
      <c r="N2209" s="7" t="str">
        <f>IF(VLOOKUP(D2209,'Resources Final'!A:F,6,FALSE)=0,"",VLOOKUP(D2209,'Resources Final'!A:F,6,FALSE))</f>
        <v/>
      </c>
      <c r="O2209" s="3" t="str">
        <f>IF(VLOOKUP(D2209,'Resources Final'!A:G,7,FALSE)=0,"",VLOOKUP(D2209,'Resources Final'!A:G,7,FALSE))</f>
        <v/>
      </c>
    </row>
    <row r="2210" spans="1:15" x14ac:dyDescent="0.2">
      <c r="A2210" s="11">
        <v>990</v>
      </c>
      <c r="B2210" s="11" t="str">
        <f t="shared" si="45"/>
        <v>Charles G. Koch Charitable Foundation_Saint Francis University20158000</v>
      </c>
      <c r="C2210" s="11" t="s">
        <v>19</v>
      </c>
      <c r="D2210" s="11" t="s">
        <v>3202</v>
      </c>
      <c r="E2210" s="11" t="s">
        <v>3202</v>
      </c>
      <c r="F2210" s="4">
        <v>8000</v>
      </c>
      <c r="G2210" s="3">
        <v>2015</v>
      </c>
      <c r="H2210" s="3" t="s">
        <v>21</v>
      </c>
      <c r="I2210" s="12"/>
      <c r="J2210" s="3">
        <v>202</v>
      </c>
      <c r="K2210" s="3" t="str">
        <f>IF(VLOOKUP(D2210,'Resources Final'!A:C,3,FALSE)=0,"",VLOOKUP(D2210,'Resources Final'!A:C,3,FALSE))</f>
        <v/>
      </c>
      <c r="L2210" s="3" t="str">
        <f>IF(VLOOKUP(D2210,'Resources Final'!A:D,4,FALSE)=0,"",VLOOKUP(D2210,'Resources Final'!A:D,4,FALSE))</f>
        <v>Y</v>
      </c>
      <c r="M2210" s="3" t="str">
        <f>IF(VLOOKUP(D2210,'Resources Final'!A:E,5,FALSE)=0,"",VLOOKUP(D2210,'Resources Final'!A:E,5,FALSE))</f>
        <v/>
      </c>
      <c r="N2210" s="7" t="str">
        <f>IF(VLOOKUP(D2210,'Resources Final'!A:F,6,FALSE)=0,"",VLOOKUP(D2210,'Resources Final'!A:F,6,FALSE))</f>
        <v/>
      </c>
      <c r="O2210" s="3" t="str">
        <f>IF(VLOOKUP(D2210,'Resources Final'!A:G,7,FALSE)=0,"",VLOOKUP(D2210,'Resources Final'!A:G,7,FALSE))</f>
        <v/>
      </c>
    </row>
    <row r="2211" spans="1:15" x14ac:dyDescent="0.2">
      <c r="A2211" s="11">
        <v>990</v>
      </c>
      <c r="B2211" s="11" t="str">
        <f t="shared" si="45"/>
        <v>Charles G. Koch Charitable Foundation_Samford University201515000</v>
      </c>
      <c r="C2211" s="11" t="s">
        <v>19</v>
      </c>
      <c r="D2211" s="11" t="s">
        <v>3216</v>
      </c>
      <c r="E2211" s="11" t="s">
        <v>3216</v>
      </c>
      <c r="F2211" s="4">
        <v>15000</v>
      </c>
      <c r="G2211" s="3">
        <v>2015</v>
      </c>
      <c r="H2211" s="3" t="s">
        <v>21</v>
      </c>
      <c r="I2211" s="12"/>
      <c r="J2211" s="3">
        <v>203</v>
      </c>
      <c r="K2211" s="3" t="str">
        <f>IF(VLOOKUP(D2211,'Resources Final'!A:C,3,FALSE)=0,"",VLOOKUP(D2211,'Resources Final'!A:C,3,FALSE))</f>
        <v/>
      </c>
      <c r="L2211" s="3" t="str">
        <f>IF(VLOOKUP(D2211,'Resources Final'!A:D,4,FALSE)=0,"",VLOOKUP(D2211,'Resources Final'!A:D,4,FALSE))</f>
        <v>Y</v>
      </c>
      <c r="M2211" s="3" t="str">
        <f>IF(VLOOKUP(D2211,'Resources Final'!A:E,5,FALSE)=0,"",VLOOKUP(D2211,'Resources Final'!A:E,5,FALSE))</f>
        <v/>
      </c>
      <c r="N2211" s="7" t="str">
        <f>IF(VLOOKUP(D2211,'Resources Final'!A:F,6,FALSE)=0,"",VLOOKUP(D2211,'Resources Final'!A:F,6,FALSE))</f>
        <v/>
      </c>
      <c r="O2211" s="3" t="str">
        <f>IF(VLOOKUP(D2211,'Resources Final'!A:G,7,FALSE)=0,"",VLOOKUP(D2211,'Resources Final'!A:G,7,FALSE))</f>
        <v/>
      </c>
    </row>
    <row r="2212" spans="1:15" x14ac:dyDescent="0.2">
      <c r="A2212" s="11">
        <v>990</v>
      </c>
      <c r="B2212" s="11" t="str">
        <f t="shared" si="45"/>
        <v>Charles G. Koch Charitable Foundation_San Diego State University Research Foundation201566500</v>
      </c>
      <c r="C2212" s="11" t="s">
        <v>19</v>
      </c>
      <c r="D2212" s="11" t="s">
        <v>3217</v>
      </c>
      <c r="E2212" s="11" t="s">
        <v>3218</v>
      </c>
      <c r="F2212" s="4">
        <v>66500</v>
      </c>
      <c r="G2212" s="3">
        <v>2015</v>
      </c>
      <c r="H2212" s="3" t="s">
        <v>21</v>
      </c>
      <c r="I2212" s="12"/>
      <c r="J2212" s="3">
        <v>204</v>
      </c>
      <c r="K2212" s="3" t="str">
        <f>IF(VLOOKUP(D2212,'Resources Final'!A:C,3,FALSE)=0,"",VLOOKUP(D2212,'Resources Final'!A:C,3,FALSE))</f>
        <v/>
      </c>
      <c r="L2212" s="3" t="str">
        <f>IF(VLOOKUP(D2212,'Resources Final'!A:D,4,FALSE)=0,"",VLOOKUP(D2212,'Resources Final'!A:D,4,FALSE))</f>
        <v>Y</v>
      </c>
      <c r="M2212" s="3" t="str">
        <f>IF(VLOOKUP(D2212,'Resources Final'!A:E,5,FALSE)=0,"",VLOOKUP(D2212,'Resources Final'!A:E,5,FALSE))</f>
        <v/>
      </c>
      <c r="N2212" s="7" t="str">
        <f>IF(VLOOKUP(D2212,'Resources Final'!A:F,6,FALSE)=0,"",VLOOKUP(D2212,'Resources Final'!A:F,6,FALSE))</f>
        <v/>
      </c>
      <c r="O2212" s="3" t="str">
        <f>IF(VLOOKUP(D2212,'Resources Final'!A:G,7,FALSE)=0,"",VLOOKUP(D2212,'Resources Final'!A:G,7,FALSE))</f>
        <v/>
      </c>
    </row>
    <row r="2213" spans="1:15" x14ac:dyDescent="0.2">
      <c r="A2213" s="11">
        <v>990</v>
      </c>
      <c r="B2213" s="11" t="str">
        <f t="shared" ref="B2213:B2276" si="46">C2213&amp;"_"&amp;D2213&amp;G2213&amp;F2213</f>
        <v>Charles G. Koch Charitable Foundation_San Francisco Community Fund201550000</v>
      </c>
      <c r="C2213" s="11" t="s">
        <v>19</v>
      </c>
      <c r="D2213" s="11" t="s">
        <v>3219</v>
      </c>
      <c r="E2213" s="11" t="s">
        <v>3219</v>
      </c>
      <c r="F2213" s="4">
        <v>50000</v>
      </c>
      <c r="G2213" s="3">
        <v>2015</v>
      </c>
      <c r="H2213" s="3" t="s">
        <v>21</v>
      </c>
      <c r="I2213" s="12"/>
      <c r="J2213" s="3">
        <v>205</v>
      </c>
      <c r="K2213" s="3" t="str">
        <f>IF(VLOOKUP(D2213,'Resources Final'!A:C,3,FALSE)=0,"",VLOOKUP(D2213,'Resources Final'!A:C,3,FALSE))</f>
        <v/>
      </c>
      <c r="L2213" s="3" t="str">
        <f>IF(VLOOKUP(D2213,'Resources Final'!A:D,4,FALSE)=0,"",VLOOKUP(D2213,'Resources Final'!A:D,4,FALSE))</f>
        <v/>
      </c>
      <c r="M2213" s="3" t="str">
        <f>IF(VLOOKUP(D2213,'Resources Final'!A:E,5,FALSE)=0,"",VLOOKUP(D2213,'Resources Final'!A:E,5,FALSE))</f>
        <v>N</v>
      </c>
      <c r="N2213" s="7" t="str">
        <f>IF(VLOOKUP(D2213,'Resources Final'!A:F,6,FALSE)=0,"",VLOOKUP(D2213,'Resources Final'!A:F,6,FALSE))</f>
        <v/>
      </c>
      <c r="O2213" s="3" t="str">
        <f>IF(VLOOKUP(D2213,'Resources Final'!A:G,7,FALSE)=0,"",VLOOKUP(D2213,'Resources Final'!A:G,7,FALSE))</f>
        <v/>
      </c>
    </row>
    <row r="2214" spans="1:15" x14ac:dyDescent="0.2">
      <c r="A2214" s="11">
        <v>990</v>
      </c>
      <c r="B2214" s="11" t="str">
        <f t="shared" si="46"/>
        <v>Charles G. Koch Charitable Foundation_San Jose State University Research Foundation201554000</v>
      </c>
      <c r="C2214" s="11" t="s">
        <v>19</v>
      </c>
      <c r="D2214" s="11" t="s">
        <v>3223</v>
      </c>
      <c r="E2214" s="11" t="s">
        <v>3221</v>
      </c>
      <c r="F2214" s="4">
        <v>54000</v>
      </c>
      <c r="G2214" s="3">
        <v>2015</v>
      </c>
      <c r="H2214" s="3" t="s">
        <v>21</v>
      </c>
      <c r="I2214" s="12"/>
      <c r="J2214" s="3">
        <v>206</v>
      </c>
      <c r="K2214" s="3" t="str">
        <f>IF(VLOOKUP(D2214,'Resources Final'!A:C,3,FALSE)=0,"",VLOOKUP(D2214,'Resources Final'!A:C,3,FALSE))</f>
        <v/>
      </c>
      <c r="L2214" s="3" t="str">
        <f>IF(VLOOKUP(D2214,'Resources Final'!A:D,4,FALSE)=0,"",VLOOKUP(D2214,'Resources Final'!A:D,4,FALSE))</f>
        <v>Y</v>
      </c>
      <c r="M2214" s="3" t="str">
        <f>IF(VLOOKUP(D2214,'Resources Final'!A:E,5,FALSE)=0,"",VLOOKUP(D2214,'Resources Final'!A:E,5,FALSE))</f>
        <v/>
      </c>
      <c r="N2214" s="7" t="str">
        <f>IF(VLOOKUP(D2214,'Resources Final'!A:F,6,FALSE)=0,"",VLOOKUP(D2214,'Resources Final'!A:F,6,FALSE))</f>
        <v/>
      </c>
      <c r="O2214" s="3" t="str">
        <f>IF(VLOOKUP(D2214,'Resources Final'!A:G,7,FALSE)=0,"",VLOOKUP(D2214,'Resources Final'!A:G,7,FALSE))</f>
        <v/>
      </c>
    </row>
    <row r="2215" spans="1:15" x14ac:dyDescent="0.2">
      <c r="A2215" s="11">
        <v>990</v>
      </c>
      <c r="B2215" s="11" t="str">
        <f t="shared" si="46"/>
        <v>Charles G. Koch Charitable Foundation_Sarah Lawrence College201515000</v>
      </c>
      <c r="C2215" s="11" t="s">
        <v>19</v>
      </c>
      <c r="D2215" s="11" t="s">
        <v>3232</v>
      </c>
      <c r="E2215" s="11" t="s">
        <v>3232</v>
      </c>
      <c r="F2215" s="4">
        <v>15000</v>
      </c>
      <c r="G2215" s="3">
        <v>2015</v>
      </c>
      <c r="H2215" s="3" t="s">
        <v>21</v>
      </c>
      <c r="I2215" s="12"/>
      <c r="J2215" s="3">
        <v>207</v>
      </c>
      <c r="K2215" s="3" t="str">
        <f>IF(VLOOKUP(D2215,'Resources Final'!A:C,3,FALSE)=0,"",VLOOKUP(D2215,'Resources Final'!A:C,3,FALSE))</f>
        <v/>
      </c>
      <c r="L2215" s="3" t="str">
        <f>IF(VLOOKUP(D2215,'Resources Final'!A:D,4,FALSE)=0,"",VLOOKUP(D2215,'Resources Final'!A:D,4,FALSE))</f>
        <v>Y</v>
      </c>
      <c r="M2215" s="3" t="str">
        <f>IF(VLOOKUP(D2215,'Resources Final'!A:E,5,FALSE)=0,"",VLOOKUP(D2215,'Resources Final'!A:E,5,FALSE))</f>
        <v/>
      </c>
      <c r="N2215" s="7" t="str">
        <f>IF(VLOOKUP(D2215,'Resources Final'!A:F,6,FALSE)=0,"",VLOOKUP(D2215,'Resources Final'!A:F,6,FALSE))</f>
        <v/>
      </c>
      <c r="O2215" s="3" t="str">
        <f>IF(VLOOKUP(D2215,'Resources Final'!A:G,7,FALSE)=0,"",VLOOKUP(D2215,'Resources Final'!A:G,7,FALSE))</f>
        <v/>
      </c>
    </row>
    <row r="2216" spans="1:15" x14ac:dyDescent="0.2">
      <c r="A2216" s="11">
        <v>990</v>
      </c>
      <c r="B2216" s="11" t="str">
        <f t="shared" si="46"/>
        <v>Charles G. Koch Charitable Foundation_Seattle Pacific University20158000</v>
      </c>
      <c r="C2216" s="11" t="s">
        <v>19</v>
      </c>
      <c r="D2216" s="11" t="s">
        <v>3273</v>
      </c>
      <c r="E2216" s="11" t="s">
        <v>3273</v>
      </c>
      <c r="F2216" s="4">
        <v>8000</v>
      </c>
      <c r="G2216" s="3">
        <v>2015</v>
      </c>
      <c r="H2216" s="3" t="s">
        <v>21</v>
      </c>
      <c r="I2216" s="12"/>
      <c r="J2216" s="3">
        <v>208</v>
      </c>
      <c r="K2216" s="3" t="str">
        <f>IF(VLOOKUP(D2216,'Resources Final'!A:C,3,FALSE)=0,"",VLOOKUP(D2216,'Resources Final'!A:C,3,FALSE))</f>
        <v/>
      </c>
      <c r="L2216" s="3" t="str">
        <f>IF(VLOOKUP(D2216,'Resources Final'!A:D,4,FALSE)=0,"",VLOOKUP(D2216,'Resources Final'!A:D,4,FALSE))</f>
        <v>Y</v>
      </c>
      <c r="M2216" s="3" t="str">
        <f>IF(VLOOKUP(D2216,'Resources Final'!A:E,5,FALSE)=0,"",VLOOKUP(D2216,'Resources Final'!A:E,5,FALSE))</f>
        <v/>
      </c>
      <c r="N2216" s="7" t="str">
        <f>IF(VLOOKUP(D2216,'Resources Final'!A:F,6,FALSE)=0,"",VLOOKUP(D2216,'Resources Final'!A:F,6,FALSE))</f>
        <v/>
      </c>
      <c r="O2216" s="3" t="str">
        <f>IF(VLOOKUP(D2216,'Resources Final'!A:G,7,FALSE)=0,"",VLOOKUP(D2216,'Resources Final'!A:G,7,FALSE))</f>
        <v/>
      </c>
    </row>
    <row r="2217" spans="1:15" x14ac:dyDescent="0.2">
      <c r="A2217" s="11">
        <v>990</v>
      </c>
      <c r="B2217" s="11" t="str">
        <f t="shared" si="46"/>
        <v>Charles G. Koch Charitable Foundation_Seton Hall University201510105</v>
      </c>
      <c r="C2217" s="11" t="s">
        <v>19</v>
      </c>
      <c r="D2217" s="11" t="s">
        <v>3285</v>
      </c>
      <c r="E2217" s="11" t="s">
        <v>3285</v>
      </c>
      <c r="F2217" s="4">
        <v>10105</v>
      </c>
      <c r="G2217" s="3">
        <v>2015</v>
      </c>
      <c r="H2217" s="3" t="s">
        <v>21</v>
      </c>
      <c r="I2217" s="12"/>
      <c r="J2217" s="3">
        <v>209</v>
      </c>
      <c r="K2217" s="3" t="str">
        <f>IF(VLOOKUP(D2217,'Resources Final'!A:C,3,FALSE)=0,"",VLOOKUP(D2217,'Resources Final'!A:C,3,FALSE))</f>
        <v/>
      </c>
      <c r="L2217" s="3" t="str">
        <f>IF(VLOOKUP(D2217,'Resources Final'!A:D,4,FALSE)=0,"",VLOOKUP(D2217,'Resources Final'!A:D,4,FALSE))</f>
        <v>Y</v>
      </c>
      <c r="M2217" s="3" t="str">
        <f>IF(VLOOKUP(D2217,'Resources Final'!A:E,5,FALSE)=0,"",VLOOKUP(D2217,'Resources Final'!A:E,5,FALSE))</f>
        <v/>
      </c>
      <c r="N2217" s="7" t="str">
        <f>IF(VLOOKUP(D2217,'Resources Final'!A:F,6,FALSE)=0,"",VLOOKUP(D2217,'Resources Final'!A:F,6,FALSE))</f>
        <v/>
      </c>
      <c r="O2217" s="3" t="str">
        <f>IF(VLOOKUP(D2217,'Resources Final'!A:G,7,FALSE)=0,"",VLOOKUP(D2217,'Resources Final'!A:G,7,FALSE))</f>
        <v/>
      </c>
    </row>
    <row r="2218" spans="1:15" x14ac:dyDescent="0.2">
      <c r="A2218" s="11">
        <v>990</v>
      </c>
      <c r="B2218" s="11" t="str">
        <f t="shared" si="46"/>
        <v>Charles G. Koch Charitable Foundation_Shasta College Foundation201510000</v>
      </c>
      <c r="C2218" s="11" t="s">
        <v>19</v>
      </c>
      <c r="D2218" s="11" t="s">
        <v>3294</v>
      </c>
      <c r="E2218" s="11" t="s">
        <v>3294</v>
      </c>
      <c r="F2218" s="4">
        <v>10000</v>
      </c>
      <c r="G2218" s="3">
        <v>2015</v>
      </c>
      <c r="H2218" s="3" t="s">
        <v>21</v>
      </c>
      <c r="I2218" s="12"/>
      <c r="J2218" s="3">
        <v>210</v>
      </c>
      <c r="K2218" s="3" t="str">
        <f>IF(VLOOKUP(D2218,'Resources Final'!A:C,3,FALSE)=0,"",VLOOKUP(D2218,'Resources Final'!A:C,3,FALSE))</f>
        <v/>
      </c>
      <c r="L2218" s="3" t="str">
        <f>IF(VLOOKUP(D2218,'Resources Final'!A:D,4,FALSE)=0,"",VLOOKUP(D2218,'Resources Final'!A:D,4,FALSE))</f>
        <v>Y</v>
      </c>
      <c r="M2218" s="3" t="str">
        <f>IF(VLOOKUP(D2218,'Resources Final'!A:E,5,FALSE)=0,"",VLOOKUP(D2218,'Resources Final'!A:E,5,FALSE))</f>
        <v/>
      </c>
      <c r="N2218" s="7" t="str">
        <f>IF(VLOOKUP(D2218,'Resources Final'!A:F,6,FALSE)=0,"",VLOOKUP(D2218,'Resources Final'!A:F,6,FALSE))</f>
        <v/>
      </c>
      <c r="O2218" s="3" t="str">
        <f>IF(VLOOKUP(D2218,'Resources Final'!A:G,7,FALSE)=0,"",VLOOKUP(D2218,'Resources Final'!A:G,7,FALSE))</f>
        <v/>
      </c>
    </row>
    <row r="2219" spans="1:15" x14ac:dyDescent="0.2">
      <c r="A2219" s="11">
        <v>990</v>
      </c>
      <c r="B2219" s="11" t="str">
        <f t="shared" si="46"/>
        <v>Charles G. Koch Charitable Foundation_Southern Illinois University - Carbondale201550979</v>
      </c>
      <c r="C2219" s="11" t="s">
        <v>19</v>
      </c>
      <c r="D2219" s="11" t="s">
        <v>3369</v>
      </c>
      <c r="E2219" s="11" t="s">
        <v>3368</v>
      </c>
      <c r="F2219" s="4">
        <v>50979</v>
      </c>
      <c r="G2219" s="3">
        <v>2015</v>
      </c>
      <c r="H2219" s="3" t="s">
        <v>21</v>
      </c>
      <c r="I2219" s="12"/>
      <c r="J2219" s="3">
        <v>211</v>
      </c>
      <c r="K2219" s="3" t="str">
        <f>IF(VLOOKUP(D2219,'Resources Final'!A:C,3,FALSE)=0,"",VLOOKUP(D2219,'Resources Final'!A:C,3,FALSE))</f>
        <v/>
      </c>
      <c r="L2219" s="3" t="str">
        <f>IF(VLOOKUP(D2219,'Resources Final'!A:D,4,FALSE)=0,"",VLOOKUP(D2219,'Resources Final'!A:D,4,FALSE))</f>
        <v>Y</v>
      </c>
      <c r="M2219" s="3" t="str">
        <f>IF(VLOOKUP(D2219,'Resources Final'!A:E,5,FALSE)=0,"",VLOOKUP(D2219,'Resources Final'!A:E,5,FALSE))</f>
        <v/>
      </c>
      <c r="N2219" s="7" t="str">
        <f>IF(VLOOKUP(D2219,'Resources Final'!A:F,6,FALSE)=0,"",VLOOKUP(D2219,'Resources Final'!A:F,6,FALSE))</f>
        <v/>
      </c>
      <c r="O2219" s="3" t="str">
        <f>IF(VLOOKUP(D2219,'Resources Final'!A:G,7,FALSE)=0,"",VLOOKUP(D2219,'Resources Final'!A:G,7,FALSE))</f>
        <v/>
      </c>
    </row>
    <row r="2220" spans="1:15" x14ac:dyDescent="0.2">
      <c r="A2220" s="11">
        <v>990</v>
      </c>
      <c r="B2220" s="11" t="str">
        <f t="shared" si="46"/>
        <v>Charles G. Koch Charitable Foundation_Southern Illinois University Foundation20159000</v>
      </c>
      <c r="C2220" s="11" t="s">
        <v>19</v>
      </c>
      <c r="D2220" s="11" t="s">
        <v>3370</v>
      </c>
      <c r="E2220" s="11" t="s">
        <v>3368</v>
      </c>
      <c r="F2220" s="4">
        <v>9000</v>
      </c>
      <c r="G2220" s="3">
        <v>2015</v>
      </c>
      <c r="H2220" s="3" t="s">
        <v>21</v>
      </c>
      <c r="I2220" s="12"/>
      <c r="J2220" s="3">
        <v>212</v>
      </c>
      <c r="K2220" s="3" t="str">
        <f>IF(VLOOKUP(D2220,'Resources Final'!A:C,3,FALSE)=0,"",VLOOKUP(D2220,'Resources Final'!A:C,3,FALSE))</f>
        <v/>
      </c>
      <c r="L2220" s="3" t="str">
        <f>IF(VLOOKUP(D2220,'Resources Final'!A:D,4,FALSE)=0,"",VLOOKUP(D2220,'Resources Final'!A:D,4,FALSE))</f>
        <v>Y</v>
      </c>
      <c r="M2220" s="3" t="str">
        <f>IF(VLOOKUP(D2220,'Resources Final'!A:E,5,FALSE)=0,"",VLOOKUP(D2220,'Resources Final'!A:E,5,FALSE))</f>
        <v/>
      </c>
      <c r="N2220" s="7" t="str">
        <f>IF(VLOOKUP(D2220,'Resources Final'!A:F,6,FALSE)=0,"",VLOOKUP(D2220,'Resources Final'!A:F,6,FALSE))</f>
        <v/>
      </c>
      <c r="O2220" s="3" t="str">
        <f>IF(VLOOKUP(D2220,'Resources Final'!A:G,7,FALSE)=0,"",VLOOKUP(D2220,'Resources Final'!A:G,7,FALSE))</f>
        <v/>
      </c>
    </row>
    <row r="2221" spans="1:15" x14ac:dyDescent="0.2">
      <c r="A2221" s="11">
        <v>990</v>
      </c>
      <c r="B2221" s="11" t="str">
        <f t="shared" si="46"/>
        <v>Charles G. Koch Charitable Foundation_Southern Methodist University2015636000</v>
      </c>
      <c r="C2221" s="11" t="s">
        <v>19</v>
      </c>
      <c r="D2221" s="11" t="s">
        <v>3371</v>
      </c>
      <c r="E2221" s="11" t="s">
        <v>3371</v>
      </c>
      <c r="F2221" s="4">
        <v>636000</v>
      </c>
      <c r="G2221" s="3">
        <v>2015</v>
      </c>
      <c r="H2221" s="3" t="s">
        <v>21</v>
      </c>
      <c r="I2221" s="12"/>
      <c r="J2221" s="3">
        <v>213</v>
      </c>
      <c r="K2221" s="3" t="str">
        <f>IF(VLOOKUP(D2221,'Resources Final'!A:C,3,FALSE)=0,"",VLOOKUP(D2221,'Resources Final'!A:C,3,FALSE))</f>
        <v/>
      </c>
      <c r="L2221" s="3" t="str">
        <f>IF(VLOOKUP(D2221,'Resources Final'!A:D,4,FALSE)=0,"",VLOOKUP(D2221,'Resources Final'!A:D,4,FALSE))</f>
        <v>Y</v>
      </c>
      <c r="M2221" s="3" t="str">
        <f>IF(VLOOKUP(D2221,'Resources Final'!A:E,5,FALSE)=0,"",VLOOKUP(D2221,'Resources Final'!A:E,5,FALSE))</f>
        <v/>
      </c>
      <c r="N2221" s="7" t="str">
        <f>IF(VLOOKUP(D2221,'Resources Final'!A:F,6,FALSE)=0,"",VLOOKUP(D2221,'Resources Final'!A:F,6,FALSE))</f>
        <v/>
      </c>
      <c r="O2221" s="3" t="str">
        <f>IF(VLOOKUP(D2221,'Resources Final'!A:G,7,FALSE)=0,"",VLOOKUP(D2221,'Resources Final'!A:G,7,FALSE))</f>
        <v/>
      </c>
    </row>
    <row r="2222" spans="1:15" x14ac:dyDescent="0.2">
      <c r="A2222" s="11">
        <v>990</v>
      </c>
      <c r="B2222" s="11" t="str">
        <f t="shared" si="46"/>
        <v>Charles G. Koch Charitable Foundation_Southern University at New Orleans Foundation201510100</v>
      </c>
      <c r="C2222" s="11" t="s">
        <v>19</v>
      </c>
      <c r="D2222" s="11" t="s">
        <v>3373</v>
      </c>
      <c r="E2222" s="11" t="s">
        <v>3373</v>
      </c>
      <c r="F2222" s="4">
        <v>10100</v>
      </c>
      <c r="G2222" s="3">
        <v>2015</v>
      </c>
      <c r="H2222" s="3" t="s">
        <v>21</v>
      </c>
      <c r="I2222" s="12"/>
      <c r="J2222" s="3">
        <v>214</v>
      </c>
      <c r="K2222" s="3" t="str">
        <f>IF(VLOOKUP(D2222,'Resources Final'!A:C,3,FALSE)=0,"",VLOOKUP(D2222,'Resources Final'!A:C,3,FALSE))</f>
        <v/>
      </c>
      <c r="L2222" s="3" t="str">
        <f>IF(VLOOKUP(D2222,'Resources Final'!A:D,4,FALSE)=0,"",VLOOKUP(D2222,'Resources Final'!A:D,4,FALSE))</f>
        <v>Y</v>
      </c>
      <c r="M2222" s="3" t="str">
        <f>IF(VLOOKUP(D2222,'Resources Final'!A:E,5,FALSE)=0,"",VLOOKUP(D2222,'Resources Final'!A:E,5,FALSE))</f>
        <v/>
      </c>
      <c r="N2222" s="7" t="str">
        <f>IF(VLOOKUP(D2222,'Resources Final'!A:F,6,FALSE)=0,"",VLOOKUP(D2222,'Resources Final'!A:F,6,FALSE))</f>
        <v/>
      </c>
      <c r="O2222" s="3" t="str">
        <f>IF(VLOOKUP(D2222,'Resources Final'!A:G,7,FALSE)=0,"",VLOOKUP(D2222,'Resources Final'!A:G,7,FALSE))</f>
        <v/>
      </c>
    </row>
    <row r="2223" spans="1:15" x14ac:dyDescent="0.2">
      <c r="A2223" s="11">
        <v>990</v>
      </c>
      <c r="B2223" s="11" t="str">
        <f t="shared" si="46"/>
        <v>Charles G. Koch Charitable Foundation_St Bonaventure University20158000</v>
      </c>
      <c r="C2223" s="11" t="s">
        <v>19</v>
      </c>
      <c r="D2223" s="11" t="s">
        <v>3396</v>
      </c>
      <c r="E2223" s="11" t="s">
        <v>3396</v>
      </c>
      <c r="F2223" s="4">
        <v>8000</v>
      </c>
      <c r="G2223" s="3">
        <v>2015</v>
      </c>
      <c r="H2223" s="3" t="s">
        <v>21</v>
      </c>
      <c r="I2223" s="12"/>
      <c r="J2223" s="3">
        <v>215</v>
      </c>
      <c r="K2223" s="3" t="str">
        <f>IF(VLOOKUP(D2223,'Resources Final'!A:C,3,FALSE)=0,"",VLOOKUP(D2223,'Resources Final'!A:C,3,FALSE))</f>
        <v/>
      </c>
      <c r="L2223" s="3" t="str">
        <f>IF(VLOOKUP(D2223,'Resources Final'!A:D,4,FALSE)=0,"",VLOOKUP(D2223,'Resources Final'!A:D,4,FALSE))</f>
        <v>Y</v>
      </c>
      <c r="M2223" s="3" t="str">
        <f>IF(VLOOKUP(D2223,'Resources Final'!A:E,5,FALSE)=0,"",VLOOKUP(D2223,'Resources Final'!A:E,5,FALSE))</f>
        <v/>
      </c>
      <c r="N2223" s="7" t="str">
        <f>IF(VLOOKUP(D2223,'Resources Final'!A:F,6,FALSE)=0,"",VLOOKUP(D2223,'Resources Final'!A:F,6,FALSE))</f>
        <v/>
      </c>
      <c r="O2223" s="3" t="str">
        <f>IF(VLOOKUP(D2223,'Resources Final'!A:G,7,FALSE)=0,"",VLOOKUP(D2223,'Resources Final'!A:G,7,FALSE))</f>
        <v/>
      </c>
    </row>
    <row r="2224" spans="1:15" x14ac:dyDescent="0.2">
      <c r="A2224" s="11">
        <v>990</v>
      </c>
      <c r="B2224" s="11" t="str">
        <f t="shared" si="46"/>
        <v>Charles G. Koch Charitable Foundation_St Cloud State University Foundation20158000</v>
      </c>
      <c r="C2224" s="11" t="s">
        <v>19</v>
      </c>
      <c r="D2224" s="11" t="s">
        <v>3398</v>
      </c>
      <c r="E2224" s="11" t="s">
        <v>3397</v>
      </c>
      <c r="F2224" s="4">
        <v>8000</v>
      </c>
      <c r="G2224" s="3">
        <v>2015</v>
      </c>
      <c r="H2224" s="3" t="s">
        <v>21</v>
      </c>
      <c r="I2224" s="12"/>
      <c r="J2224" s="3">
        <v>216</v>
      </c>
      <c r="K2224" s="3" t="str">
        <f>IF(VLOOKUP(D2224,'Resources Final'!A:C,3,FALSE)=0,"",VLOOKUP(D2224,'Resources Final'!A:C,3,FALSE))</f>
        <v/>
      </c>
      <c r="L2224" s="3" t="str">
        <f>IF(VLOOKUP(D2224,'Resources Final'!A:D,4,FALSE)=0,"",VLOOKUP(D2224,'Resources Final'!A:D,4,FALSE))</f>
        <v>Y</v>
      </c>
      <c r="M2224" s="3" t="str">
        <f>IF(VLOOKUP(D2224,'Resources Final'!A:E,5,FALSE)=0,"",VLOOKUP(D2224,'Resources Final'!A:E,5,FALSE))</f>
        <v/>
      </c>
      <c r="N2224" s="7" t="str">
        <f>IF(VLOOKUP(D2224,'Resources Final'!A:F,6,FALSE)=0,"",VLOOKUP(D2224,'Resources Final'!A:F,6,FALSE))</f>
        <v/>
      </c>
      <c r="O2224" s="3" t="str">
        <f>IF(VLOOKUP(D2224,'Resources Final'!A:G,7,FALSE)=0,"",VLOOKUP(D2224,'Resources Final'!A:G,7,FALSE))</f>
        <v/>
      </c>
    </row>
    <row r="2225" spans="1:15" x14ac:dyDescent="0.2">
      <c r="A2225" s="11">
        <v>990</v>
      </c>
      <c r="B2225" s="11" t="str">
        <f t="shared" si="46"/>
        <v>Charles G. Koch Charitable Foundation_St John's University201539000</v>
      </c>
      <c r="C2225" s="11" t="s">
        <v>19</v>
      </c>
      <c r="D2225" s="11" t="s">
        <v>3401</v>
      </c>
      <c r="E2225" s="11" t="s">
        <v>3401</v>
      </c>
      <c r="F2225" s="4">
        <v>39000</v>
      </c>
      <c r="G2225" s="3">
        <v>2015</v>
      </c>
      <c r="H2225" s="3" t="s">
        <v>21</v>
      </c>
      <c r="I2225" s="12"/>
      <c r="J2225" s="3">
        <v>217</v>
      </c>
      <c r="K2225" s="3" t="str">
        <f>IF(VLOOKUP(D2225,'Resources Final'!A:C,3,FALSE)=0,"",VLOOKUP(D2225,'Resources Final'!A:C,3,FALSE))</f>
        <v/>
      </c>
      <c r="L2225" s="3" t="str">
        <f>IF(VLOOKUP(D2225,'Resources Final'!A:D,4,FALSE)=0,"",VLOOKUP(D2225,'Resources Final'!A:D,4,FALSE))</f>
        <v>Y</v>
      </c>
      <c r="M2225" s="3" t="str">
        <f>IF(VLOOKUP(D2225,'Resources Final'!A:E,5,FALSE)=0,"",VLOOKUP(D2225,'Resources Final'!A:E,5,FALSE))</f>
        <v/>
      </c>
      <c r="N2225" s="7" t="str">
        <f>IF(VLOOKUP(D2225,'Resources Final'!A:F,6,FALSE)=0,"",VLOOKUP(D2225,'Resources Final'!A:F,6,FALSE))</f>
        <v/>
      </c>
      <c r="O2225" s="3" t="str">
        <f>IF(VLOOKUP(D2225,'Resources Final'!A:G,7,FALSE)=0,"",VLOOKUP(D2225,'Resources Final'!A:G,7,FALSE))</f>
        <v/>
      </c>
    </row>
    <row r="2226" spans="1:15" x14ac:dyDescent="0.2">
      <c r="A2226" s="11">
        <v>990</v>
      </c>
      <c r="B2226" s="11" t="str">
        <f t="shared" si="46"/>
        <v>Charles G. Koch Charitable Foundation_St Vincent College201515000</v>
      </c>
      <c r="C2226" s="11" t="s">
        <v>19</v>
      </c>
      <c r="D2226" s="11" t="s">
        <v>3407</v>
      </c>
      <c r="E2226" s="11" t="s">
        <v>3407</v>
      </c>
      <c r="F2226" s="4">
        <v>15000</v>
      </c>
      <c r="G2226" s="3">
        <v>2015</v>
      </c>
      <c r="H2226" s="3" t="s">
        <v>21</v>
      </c>
      <c r="I2226" s="12"/>
      <c r="J2226" s="3">
        <v>218</v>
      </c>
      <c r="K2226" s="3" t="str">
        <f>IF(VLOOKUP(D2226,'Resources Final'!A:C,3,FALSE)=0,"",VLOOKUP(D2226,'Resources Final'!A:C,3,FALSE))</f>
        <v/>
      </c>
      <c r="L2226" s="3" t="str">
        <f>IF(VLOOKUP(D2226,'Resources Final'!A:D,4,FALSE)=0,"",VLOOKUP(D2226,'Resources Final'!A:D,4,FALSE))</f>
        <v>Y</v>
      </c>
      <c r="M2226" s="3" t="str">
        <f>IF(VLOOKUP(D2226,'Resources Final'!A:E,5,FALSE)=0,"",VLOOKUP(D2226,'Resources Final'!A:E,5,FALSE))</f>
        <v/>
      </c>
      <c r="N2226" s="7" t="str">
        <f>IF(VLOOKUP(D2226,'Resources Final'!A:F,6,FALSE)=0,"",VLOOKUP(D2226,'Resources Final'!A:F,6,FALSE))</f>
        <v/>
      </c>
      <c r="O2226" s="3" t="str">
        <f>IF(VLOOKUP(D2226,'Resources Final'!A:G,7,FALSE)=0,"",VLOOKUP(D2226,'Resources Final'!A:G,7,FALSE))</f>
        <v/>
      </c>
    </row>
    <row r="2227" spans="1:15" x14ac:dyDescent="0.2">
      <c r="A2227" s="11">
        <v>990</v>
      </c>
      <c r="B2227" s="11" t="str">
        <f t="shared" si="46"/>
        <v>Charles G. Koch Charitable Foundation_St Ambrose University20159000</v>
      </c>
      <c r="C2227" s="11" t="s">
        <v>19</v>
      </c>
      <c r="D2227" s="11" t="s">
        <v>3394</v>
      </c>
      <c r="E2227" s="11" t="s">
        <v>3394</v>
      </c>
      <c r="F2227" s="4">
        <v>9000</v>
      </c>
      <c r="G2227" s="3">
        <v>2015</v>
      </c>
      <c r="H2227" s="3" t="s">
        <v>21</v>
      </c>
      <c r="I2227" s="12"/>
      <c r="J2227" s="3">
        <v>219</v>
      </c>
      <c r="K2227" s="3" t="str">
        <f>IF(VLOOKUP(D2227,'Resources Final'!A:C,3,FALSE)=0,"",VLOOKUP(D2227,'Resources Final'!A:C,3,FALSE))</f>
        <v/>
      </c>
      <c r="L2227" s="3" t="str">
        <f>IF(VLOOKUP(D2227,'Resources Final'!A:D,4,FALSE)=0,"",VLOOKUP(D2227,'Resources Final'!A:D,4,FALSE))</f>
        <v>Y</v>
      </c>
      <c r="M2227" s="3" t="str">
        <f>IF(VLOOKUP(D2227,'Resources Final'!A:E,5,FALSE)=0,"",VLOOKUP(D2227,'Resources Final'!A:E,5,FALSE))</f>
        <v/>
      </c>
      <c r="N2227" s="7" t="str">
        <f>IF(VLOOKUP(D2227,'Resources Final'!A:F,6,FALSE)=0,"",VLOOKUP(D2227,'Resources Final'!A:F,6,FALSE))</f>
        <v/>
      </c>
      <c r="O2227" s="3" t="str">
        <f>IF(VLOOKUP(D2227,'Resources Final'!A:G,7,FALSE)=0,"",VLOOKUP(D2227,'Resources Final'!A:G,7,FALSE))</f>
        <v/>
      </c>
    </row>
    <row r="2228" spans="1:15" x14ac:dyDescent="0.2">
      <c r="A2228" s="11">
        <v>990</v>
      </c>
      <c r="B2228" s="11" t="str">
        <f t="shared" si="46"/>
        <v>Charles G. Koch Charitable Foundation_St Edwards University20155250</v>
      </c>
      <c r="C2228" s="11" t="s">
        <v>19</v>
      </c>
      <c r="D2228" s="11" t="s">
        <v>3399</v>
      </c>
      <c r="E2228" s="11" t="s">
        <v>3399</v>
      </c>
      <c r="F2228" s="4">
        <v>5250</v>
      </c>
      <c r="G2228" s="3">
        <v>2015</v>
      </c>
      <c r="H2228" s="3" t="s">
        <v>21</v>
      </c>
      <c r="I2228" s="12"/>
      <c r="J2228" s="3">
        <v>220</v>
      </c>
      <c r="K2228" s="3" t="str">
        <f>IF(VLOOKUP(D2228,'Resources Final'!A:C,3,FALSE)=0,"",VLOOKUP(D2228,'Resources Final'!A:C,3,FALSE))</f>
        <v/>
      </c>
      <c r="L2228" s="3" t="str">
        <f>IF(VLOOKUP(D2228,'Resources Final'!A:D,4,FALSE)=0,"",VLOOKUP(D2228,'Resources Final'!A:D,4,FALSE))</f>
        <v>Y</v>
      </c>
      <c r="M2228" s="3" t="str">
        <f>IF(VLOOKUP(D2228,'Resources Final'!A:E,5,FALSE)=0,"",VLOOKUP(D2228,'Resources Final'!A:E,5,FALSE))</f>
        <v/>
      </c>
      <c r="N2228" s="7" t="str">
        <f>IF(VLOOKUP(D2228,'Resources Final'!A:F,6,FALSE)=0,"",VLOOKUP(D2228,'Resources Final'!A:F,6,FALSE))</f>
        <v/>
      </c>
      <c r="O2228" s="3" t="str">
        <f>IF(VLOOKUP(D2228,'Resources Final'!A:G,7,FALSE)=0,"",VLOOKUP(D2228,'Resources Final'!A:G,7,FALSE))</f>
        <v/>
      </c>
    </row>
    <row r="2229" spans="1:15" x14ac:dyDescent="0.2">
      <c r="A2229" s="11">
        <v>990</v>
      </c>
      <c r="B2229" s="11" t="str">
        <f t="shared" si="46"/>
        <v>Charles G. Koch Charitable Foundation_St Lawrence University201516000</v>
      </c>
      <c r="C2229" s="11" t="s">
        <v>19</v>
      </c>
      <c r="D2229" s="11" t="s">
        <v>3402</v>
      </c>
      <c r="E2229" s="11" t="s">
        <v>3402</v>
      </c>
      <c r="F2229" s="4">
        <v>16000</v>
      </c>
      <c r="G2229" s="3">
        <v>2015</v>
      </c>
      <c r="H2229" s="3" t="s">
        <v>21</v>
      </c>
      <c r="I2229" s="12"/>
      <c r="J2229" s="3">
        <v>221</v>
      </c>
      <c r="K2229" s="3" t="str">
        <f>IF(VLOOKUP(D2229,'Resources Final'!A:C,3,FALSE)=0,"",VLOOKUP(D2229,'Resources Final'!A:C,3,FALSE))</f>
        <v/>
      </c>
      <c r="L2229" s="3" t="str">
        <f>IF(VLOOKUP(D2229,'Resources Final'!A:D,4,FALSE)=0,"",VLOOKUP(D2229,'Resources Final'!A:D,4,FALSE))</f>
        <v>Y</v>
      </c>
      <c r="M2229" s="3" t="str">
        <f>IF(VLOOKUP(D2229,'Resources Final'!A:E,5,FALSE)=0,"",VLOOKUP(D2229,'Resources Final'!A:E,5,FALSE))</f>
        <v/>
      </c>
      <c r="N2229" s="7" t="str">
        <f>IF(VLOOKUP(D2229,'Resources Final'!A:F,6,FALSE)=0,"",VLOOKUP(D2229,'Resources Final'!A:F,6,FALSE))</f>
        <v/>
      </c>
      <c r="O2229" s="3" t="str">
        <f>IF(VLOOKUP(D2229,'Resources Final'!A:G,7,FALSE)=0,"",VLOOKUP(D2229,'Resources Final'!A:G,7,FALSE))</f>
        <v/>
      </c>
    </row>
    <row r="2230" spans="1:15" x14ac:dyDescent="0.2">
      <c r="A2230" s="11">
        <v>990</v>
      </c>
      <c r="B2230" s="11" t="str">
        <f t="shared" si="46"/>
        <v>Charles G. Koch Charitable Foundation_Stanford University201575000</v>
      </c>
      <c r="C2230" s="11" t="s">
        <v>19</v>
      </c>
      <c r="D2230" s="11" t="s">
        <v>3416</v>
      </c>
      <c r="E2230" s="11" t="s">
        <v>3416</v>
      </c>
      <c r="F2230" s="4">
        <v>75000</v>
      </c>
      <c r="G2230" s="3">
        <v>2015</v>
      </c>
      <c r="H2230" s="3" t="s">
        <v>21</v>
      </c>
      <c r="I2230" s="12"/>
      <c r="J2230" s="3">
        <v>222</v>
      </c>
      <c r="K2230" s="3" t="str">
        <f>IF(VLOOKUP(D2230,'Resources Final'!A:C,3,FALSE)=0,"",VLOOKUP(D2230,'Resources Final'!A:C,3,FALSE))</f>
        <v/>
      </c>
      <c r="L2230" s="3" t="str">
        <f>IF(VLOOKUP(D2230,'Resources Final'!A:D,4,FALSE)=0,"",VLOOKUP(D2230,'Resources Final'!A:D,4,FALSE))</f>
        <v>Y</v>
      </c>
      <c r="M2230" s="3" t="str">
        <f>IF(VLOOKUP(D2230,'Resources Final'!A:E,5,FALSE)=0,"",VLOOKUP(D2230,'Resources Final'!A:E,5,FALSE))</f>
        <v/>
      </c>
      <c r="N2230" s="7" t="str">
        <f>IF(VLOOKUP(D2230,'Resources Final'!A:F,6,FALSE)=0,"",VLOOKUP(D2230,'Resources Final'!A:F,6,FALSE))</f>
        <v/>
      </c>
      <c r="O2230" s="3" t="str">
        <f>IF(VLOOKUP(D2230,'Resources Final'!A:G,7,FALSE)=0,"",VLOOKUP(D2230,'Resources Final'!A:G,7,FALSE))</f>
        <v/>
      </c>
    </row>
    <row r="2231" spans="1:15" x14ac:dyDescent="0.2">
      <c r="A2231" s="11">
        <v>990</v>
      </c>
      <c r="B2231" s="11" t="str">
        <f t="shared" si="46"/>
        <v>Charles G. Koch Charitable Foundation_Stephen F Austin State University201515049</v>
      </c>
      <c r="C2231" s="11" t="s">
        <v>19</v>
      </c>
      <c r="D2231" s="11" t="s">
        <v>3428</v>
      </c>
      <c r="E2231" s="11" t="s">
        <v>3428</v>
      </c>
      <c r="F2231" s="4">
        <v>15049</v>
      </c>
      <c r="G2231" s="3">
        <v>2015</v>
      </c>
      <c r="H2231" s="3" t="s">
        <v>21</v>
      </c>
      <c r="I2231" s="12"/>
      <c r="J2231" s="3">
        <v>223</v>
      </c>
      <c r="K2231" s="3" t="str">
        <f>IF(VLOOKUP(D2231,'Resources Final'!A:C,3,FALSE)=0,"",VLOOKUP(D2231,'Resources Final'!A:C,3,FALSE))</f>
        <v/>
      </c>
      <c r="L2231" s="3" t="str">
        <f>IF(VLOOKUP(D2231,'Resources Final'!A:D,4,FALSE)=0,"",VLOOKUP(D2231,'Resources Final'!A:D,4,FALSE))</f>
        <v>Y</v>
      </c>
      <c r="M2231" s="3" t="str">
        <f>IF(VLOOKUP(D2231,'Resources Final'!A:E,5,FALSE)=0,"",VLOOKUP(D2231,'Resources Final'!A:E,5,FALSE))</f>
        <v/>
      </c>
      <c r="N2231" s="7" t="str">
        <f>IF(VLOOKUP(D2231,'Resources Final'!A:F,6,FALSE)=0,"",VLOOKUP(D2231,'Resources Final'!A:F,6,FALSE))</f>
        <v/>
      </c>
      <c r="O2231" s="3" t="str">
        <f>IF(VLOOKUP(D2231,'Resources Final'!A:G,7,FALSE)=0,"",VLOOKUP(D2231,'Resources Final'!A:G,7,FALSE))</f>
        <v/>
      </c>
    </row>
    <row r="2232" spans="1:15" x14ac:dyDescent="0.2">
      <c r="A2232" s="11">
        <v>990</v>
      </c>
      <c r="B2232" s="11" t="str">
        <f t="shared" si="46"/>
        <v>Charles G. Koch Charitable Foundation_Stonehill College20152000</v>
      </c>
      <c r="C2232" s="11" t="s">
        <v>19</v>
      </c>
      <c r="D2232" s="11" t="s">
        <v>3453</v>
      </c>
      <c r="E2232" s="11" t="s">
        <v>3453</v>
      </c>
      <c r="F2232" s="4">
        <v>2000</v>
      </c>
      <c r="G2232" s="3">
        <v>2015</v>
      </c>
      <c r="H2232" s="3" t="s">
        <v>21</v>
      </c>
      <c r="I2232" s="12"/>
      <c r="J2232" s="3">
        <v>224</v>
      </c>
      <c r="K2232" s="3" t="str">
        <f>IF(VLOOKUP(D2232,'Resources Final'!A:C,3,FALSE)=0,"",VLOOKUP(D2232,'Resources Final'!A:C,3,FALSE))</f>
        <v/>
      </c>
      <c r="L2232" s="3" t="str">
        <f>IF(VLOOKUP(D2232,'Resources Final'!A:D,4,FALSE)=0,"",VLOOKUP(D2232,'Resources Final'!A:D,4,FALSE))</f>
        <v>Y</v>
      </c>
      <c r="M2232" s="3" t="str">
        <f>IF(VLOOKUP(D2232,'Resources Final'!A:E,5,FALSE)=0,"",VLOOKUP(D2232,'Resources Final'!A:E,5,FALSE))</f>
        <v/>
      </c>
      <c r="N2232" s="7" t="str">
        <f>IF(VLOOKUP(D2232,'Resources Final'!A:F,6,FALSE)=0,"",VLOOKUP(D2232,'Resources Final'!A:F,6,FALSE))</f>
        <v/>
      </c>
      <c r="O2232" s="3" t="str">
        <f>IF(VLOOKUP(D2232,'Resources Final'!A:G,7,FALSE)=0,"",VLOOKUP(D2232,'Resources Final'!A:G,7,FALSE))</f>
        <v/>
      </c>
    </row>
    <row r="2233" spans="1:15" x14ac:dyDescent="0.2">
      <c r="A2233" s="11">
        <v>990</v>
      </c>
      <c r="B2233" s="11" t="str">
        <f t="shared" si="46"/>
        <v>Charles G. Koch Charitable Foundation_Strata Policy, Inc2015310000</v>
      </c>
      <c r="C2233" s="11" t="s">
        <v>19</v>
      </c>
      <c r="D2233" s="11" t="s">
        <v>3459</v>
      </c>
      <c r="E2233" s="11" t="s">
        <v>3459</v>
      </c>
      <c r="F2233" s="4">
        <v>310000</v>
      </c>
      <c r="G2233" s="3">
        <v>2015</v>
      </c>
      <c r="H2233" s="3" t="s">
        <v>21</v>
      </c>
      <c r="I2233" s="12"/>
      <c r="J2233" s="3">
        <v>225</v>
      </c>
      <c r="K2233" s="3" t="str">
        <f>IF(VLOOKUP(D2233,'Resources Final'!A:C,3,FALSE)=0,"",VLOOKUP(D2233,'Resources Final'!A:C,3,FALSE))</f>
        <v/>
      </c>
      <c r="L2233" s="3" t="str">
        <f>IF(VLOOKUP(D2233,'Resources Final'!A:D,4,FALSE)=0,"",VLOOKUP(D2233,'Resources Final'!A:D,4,FALSE))</f>
        <v/>
      </c>
      <c r="M2233" s="3" t="str">
        <f>IF(VLOOKUP(D2233,'Resources Final'!A:E,5,FALSE)=0,"",VLOOKUP(D2233,'Resources Final'!A:E,5,FALSE))</f>
        <v/>
      </c>
      <c r="N2233" s="7" t="str">
        <f>IF(VLOOKUP(D2233,'Resources Final'!A:F,6,FALSE)=0,"",VLOOKUP(D2233,'Resources Final'!A:F,6,FALSE))</f>
        <v/>
      </c>
      <c r="O2233" s="3" t="str">
        <f>IF(VLOOKUP(D2233,'Resources Final'!A:G,7,FALSE)=0,"",VLOOKUP(D2233,'Resources Final'!A:G,7,FALSE))</f>
        <v/>
      </c>
    </row>
    <row r="2234" spans="1:15" x14ac:dyDescent="0.2">
      <c r="A2234" s="11">
        <v>990</v>
      </c>
      <c r="B2234" s="11" t="str">
        <f t="shared" si="46"/>
        <v>Charles G. Koch Charitable Foundation_Students for Liberty201555000</v>
      </c>
      <c r="C2234" s="11" t="s">
        <v>19</v>
      </c>
      <c r="D2234" s="11" t="s">
        <v>3465</v>
      </c>
      <c r="E2234" s="11" t="s">
        <v>3465</v>
      </c>
      <c r="F2234" s="4">
        <v>55000</v>
      </c>
      <c r="G2234" s="3">
        <v>2015</v>
      </c>
      <c r="H2234" s="3" t="s">
        <v>21</v>
      </c>
      <c r="I2234" s="12"/>
      <c r="J2234" s="3">
        <v>226</v>
      </c>
      <c r="K2234" s="3" t="str">
        <f>IF(VLOOKUP(D2234,'Resources Final'!A:C,3,FALSE)=0,"",VLOOKUP(D2234,'Resources Final'!A:C,3,FALSE))</f>
        <v/>
      </c>
      <c r="L2234" s="3" t="str">
        <f>IF(VLOOKUP(D2234,'Resources Final'!A:D,4,FALSE)=0,"",VLOOKUP(D2234,'Resources Final'!A:D,4,FALSE))</f>
        <v/>
      </c>
      <c r="M2234" s="3" t="str">
        <f>IF(VLOOKUP(D2234,'Resources Final'!A:E,5,FALSE)=0,"",VLOOKUP(D2234,'Resources Final'!A:E,5,FALSE))</f>
        <v/>
      </c>
      <c r="N2234" s="7" t="str">
        <f>IF(VLOOKUP(D2234,'Resources Final'!A:F,6,FALSE)=0,"",VLOOKUP(D2234,'Resources Final'!A:F,6,FALSE))</f>
        <v>https://www.sourcewatch.org/index.php/Students_for_Liberty</v>
      </c>
      <c r="O2234" s="3" t="str">
        <f>IF(VLOOKUP(D2234,'Resources Final'!A:G,7,FALSE)=0,"",VLOOKUP(D2234,'Resources Final'!A:G,7,FALSE))</f>
        <v>Sourcewatch</v>
      </c>
    </row>
    <row r="2235" spans="1:15" x14ac:dyDescent="0.2">
      <c r="A2235" s="11">
        <v>990</v>
      </c>
      <c r="B2235" s="11" t="str">
        <f t="shared" si="46"/>
        <v>Charles G. Koch Charitable Foundation_Suffolk University20159000</v>
      </c>
      <c r="C2235" s="11" t="s">
        <v>19</v>
      </c>
      <c r="D2235" s="11" t="s">
        <v>3472</v>
      </c>
      <c r="E2235" s="11" t="s">
        <v>3472</v>
      </c>
      <c r="F2235" s="4">
        <v>9000</v>
      </c>
      <c r="G2235" s="3">
        <v>2015</v>
      </c>
      <c r="H2235" s="3" t="s">
        <v>21</v>
      </c>
      <c r="I2235" s="12"/>
      <c r="J2235" s="3">
        <v>227</v>
      </c>
      <c r="K2235" s="3" t="str">
        <f>IF(VLOOKUP(D2235,'Resources Final'!A:C,3,FALSE)=0,"",VLOOKUP(D2235,'Resources Final'!A:C,3,FALSE))</f>
        <v/>
      </c>
      <c r="L2235" s="3" t="str">
        <f>IF(VLOOKUP(D2235,'Resources Final'!A:D,4,FALSE)=0,"",VLOOKUP(D2235,'Resources Final'!A:D,4,FALSE))</f>
        <v>Y</v>
      </c>
      <c r="M2235" s="3" t="str">
        <f>IF(VLOOKUP(D2235,'Resources Final'!A:E,5,FALSE)=0,"",VLOOKUP(D2235,'Resources Final'!A:E,5,FALSE))</f>
        <v/>
      </c>
      <c r="N2235" s="7" t="str">
        <f>IF(VLOOKUP(D2235,'Resources Final'!A:F,6,FALSE)=0,"",VLOOKUP(D2235,'Resources Final'!A:F,6,FALSE))</f>
        <v/>
      </c>
      <c r="O2235" s="3" t="str">
        <f>IF(VLOOKUP(D2235,'Resources Final'!A:G,7,FALSE)=0,"",VLOOKUP(D2235,'Resources Final'!A:G,7,FALSE))</f>
        <v/>
      </c>
    </row>
    <row r="2236" spans="1:15" x14ac:dyDescent="0.2">
      <c r="A2236" s="11">
        <v>990</v>
      </c>
      <c r="B2236" s="11" t="str">
        <f t="shared" si="46"/>
        <v>Charles G. Koch Charitable Foundation_Susquehanna University20158700</v>
      </c>
      <c r="C2236" s="11" t="s">
        <v>19</v>
      </c>
      <c r="D2236" s="11" t="s">
        <v>3483</v>
      </c>
      <c r="E2236" s="11" t="s">
        <v>3483</v>
      </c>
      <c r="F2236" s="4">
        <v>8700</v>
      </c>
      <c r="G2236" s="3">
        <v>2015</v>
      </c>
      <c r="H2236" s="3" t="s">
        <v>21</v>
      </c>
      <c r="I2236" s="12"/>
      <c r="J2236" s="3">
        <v>228</v>
      </c>
      <c r="K2236" s="3" t="str">
        <f>IF(VLOOKUP(D2236,'Resources Final'!A:C,3,FALSE)=0,"",VLOOKUP(D2236,'Resources Final'!A:C,3,FALSE))</f>
        <v/>
      </c>
      <c r="L2236" s="3" t="str">
        <f>IF(VLOOKUP(D2236,'Resources Final'!A:D,4,FALSE)=0,"",VLOOKUP(D2236,'Resources Final'!A:D,4,FALSE))</f>
        <v>Y</v>
      </c>
      <c r="M2236" s="3" t="str">
        <f>IF(VLOOKUP(D2236,'Resources Final'!A:E,5,FALSE)=0,"",VLOOKUP(D2236,'Resources Final'!A:E,5,FALSE))</f>
        <v/>
      </c>
      <c r="N2236" s="7" t="str">
        <f>IF(VLOOKUP(D2236,'Resources Final'!A:F,6,FALSE)=0,"",VLOOKUP(D2236,'Resources Final'!A:F,6,FALSE))</f>
        <v/>
      </c>
      <c r="O2236" s="3" t="str">
        <f>IF(VLOOKUP(D2236,'Resources Final'!A:G,7,FALSE)=0,"",VLOOKUP(D2236,'Resources Final'!A:G,7,FALSE))</f>
        <v/>
      </c>
    </row>
    <row r="2237" spans="1:15" x14ac:dyDescent="0.2">
      <c r="A2237" s="11">
        <v>990</v>
      </c>
      <c r="B2237" s="11" t="str">
        <f t="shared" si="46"/>
        <v>Charles G. Koch Charitable Foundation_Taliesin Nexus2015230000</v>
      </c>
      <c r="C2237" s="11" t="s">
        <v>19</v>
      </c>
      <c r="D2237" s="11" t="s">
        <v>3523</v>
      </c>
      <c r="E2237" s="11" t="s">
        <v>3523</v>
      </c>
      <c r="F2237" s="4">
        <v>230000</v>
      </c>
      <c r="G2237" s="3">
        <v>2015</v>
      </c>
      <c r="H2237" s="3" t="s">
        <v>21</v>
      </c>
      <c r="I2237" s="12"/>
      <c r="J2237" s="3">
        <v>229</v>
      </c>
      <c r="K2237" s="3" t="str">
        <f>IF(VLOOKUP(D2237,'Resources Final'!A:C,3,FALSE)=0,"",VLOOKUP(D2237,'Resources Final'!A:C,3,FALSE))</f>
        <v/>
      </c>
      <c r="L2237" s="3" t="str">
        <f>IF(VLOOKUP(D2237,'Resources Final'!A:D,4,FALSE)=0,"",VLOOKUP(D2237,'Resources Final'!A:D,4,FALSE))</f>
        <v/>
      </c>
      <c r="M2237" s="3" t="str">
        <f>IF(VLOOKUP(D2237,'Resources Final'!A:E,5,FALSE)=0,"",VLOOKUP(D2237,'Resources Final'!A:E,5,FALSE))</f>
        <v/>
      </c>
      <c r="N2237" s="7" t="str">
        <f>IF(VLOOKUP(D2237,'Resources Final'!A:F,6,FALSE)=0,"",VLOOKUP(D2237,'Resources Final'!A:F,6,FALSE))</f>
        <v/>
      </c>
      <c r="O2237" s="3" t="str">
        <f>IF(VLOOKUP(D2237,'Resources Final'!A:G,7,FALSE)=0,"",VLOOKUP(D2237,'Resources Final'!A:G,7,FALSE))</f>
        <v/>
      </c>
    </row>
    <row r="2238" spans="1:15" x14ac:dyDescent="0.2">
      <c r="A2238" s="11">
        <v>990</v>
      </c>
      <c r="B2238" s="11" t="str">
        <f t="shared" si="46"/>
        <v>Charles G. Koch Charitable Foundation_Texas A&amp;M University201535500</v>
      </c>
      <c r="C2238" s="11" t="s">
        <v>19</v>
      </c>
      <c r="D2238" s="11" t="s">
        <v>3550</v>
      </c>
      <c r="E2238" s="11" t="s">
        <v>3550</v>
      </c>
      <c r="F2238" s="4">
        <v>35500</v>
      </c>
      <c r="G2238" s="3">
        <v>2015</v>
      </c>
      <c r="H2238" s="3" t="s">
        <v>21</v>
      </c>
      <c r="I2238" s="12"/>
      <c r="J2238" s="3">
        <v>230</v>
      </c>
      <c r="K2238" s="3" t="str">
        <f>IF(VLOOKUP(D2238,'Resources Final'!A:C,3,FALSE)=0,"",VLOOKUP(D2238,'Resources Final'!A:C,3,FALSE))</f>
        <v/>
      </c>
      <c r="L2238" s="3" t="str">
        <f>IF(VLOOKUP(D2238,'Resources Final'!A:D,4,FALSE)=0,"",VLOOKUP(D2238,'Resources Final'!A:D,4,FALSE))</f>
        <v>Y</v>
      </c>
      <c r="M2238" s="3" t="str">
        <f>IF(VLOOKUP(D2238,'Resources Final'!A:E,5,FALSE)=0,"",VLOOKUP(D2238,'Resources Final'!A:E,5,FALSE))</f>
        <v/>
      </c>
      <c r="N2238" s="7" t="str">
        <f>IF(VLOOKUP(D2238,'Resources Final'!A:F,6,FALSE)=0,"",VLOOKUP(D2238,'Resources Final'!A:F,6,FALSE))</f>
        <v/>
      </c>
      <c r="O2238" s="3" t="str">
        <f>IF(VLOOKUP(D2238,'Resources Final'!A:G,7,FALSE)=0,"",VLOOKUP(D2238,'Resources Final'!A:G,7,FALSE))</f>
        <v/>
      </c>
    </row>
    <row r="2239" spans="1:15" x14ac:dyDescent="0.2">
      <c r="A2239" s="11">
        <v>990</v>
      </c>
      <c r="B2239" s="11" t="str">
        <f t="shared" si="46"/>
        <v>Charles G. Koch Charitable Foundation_Texas A&amp;M University Foundation2015147361</v>
      </c>
      <c r="C2239" s="11" t="s">
        <v>19</v>
      </c>
      <c r="D2239" s="11" t="s">
        <v>3551</v>
      </c>
      <c r="E2239" s="11" t="s">
        <v>3550</v>
      </c>
      <c r="F2239" s="4">
        <v>147361</v>
      </c>
      <c r="G2239" s="3">
        <v>2015</v>
      </c>
      <c r="H2239" s="3" t="s">
        <v>21</v>
      </c>
      <c r="I2239" s="12"/>
      <c r="J2239" s="3">
        <v>231</v>
      </c>
      <c r="K2239" s="3" t="str">
        <f>IF(VLOOKUP(D2239,'Resources Final'!A:C,3,FALSE)=0,"",VLOOKUP(D2239,'Resources Final'!A:C,3,FALSE))</f>
        <v/>
      </c>
      <c r="L2239" s="3" t="str">
        <f>IF(VLOOKUP(D2239,'Resources Final'!A:D,4,FALSE)=0,"",VLOOKUP(D2239,'Resources Final'!A:D,4,FALSE))</f>
        <v>Y</v>
      </c>
      <c r="M2239" s="3" t="str">
        <f>IF(VLOOKUP(D2239,'Resources Final'!A:E,5,FALSE)=0,"",VLOOKUP(D2239,'Resources Final'!A:E,5,FALSE))</f>
        <v/>
      </c>
      <c r="N2239" s="7" t="str">
        <f>IF(VLOOKUP(D2239,'Resources Final'!A:F,6,FALSE)=0,"",VLOOKUP(D2239,'Resources Final'!A:F,6,FALSE))</f>
        <v/>
      </c>
      <c r="O2239" s="3" t="str">
        <f>IF(VLOOKUP(D2239,'Resources Final'!A:G,7,FALSE)=0,"",VLOOKUP(D2239,'Resources Final'!A:G,7,FALSE))</f>
        <v/>
      </c>
    </row>
    <row r="2240" spans="1:15" x14ac:dyDescent="0.2">
      <c r="A2240" s="11">
        <v>990</v>
      </c>
      <c r="B2240" s="11" t="str">
        <f t="shared" si="46"/>
        <v>Charles G. Koch Charitable Foundation_Texas Public Policy Foundation2015175375</v>
      </c>
      <c r="C2240" s="11" t="s">
        <v>19</v>
      </c>
      <c r="D2240" s="11" t="s">
        <v>3555</v>
      </c>
      <c r="E2240" s="11" t="s">
        <v>3555</v>
      </c>
      <c r="F2240" s="4">
        <v>175375</v>
      </c>
      <c r="G2240" s="3">
        <v>2015</v>
      </c>
      <c r="H2240" s="3" t="s">
        <v>21</v>
      </c>
      <c r="I2240" s="12"/>
      <c r="J2240" s="3">
        <v>232</v>
      </c>
      <c r="K2240" s="3" t="str">
        <f>IF(VLOOKUP(D2240,'Resources Final'!A:C,3,FALSE)=0,"",VLOOKUP(D2240,'Resources Final'!A:C,3,FALSE))</f>
        <v/>
      </c>
      <c r="L2240" s="3" t="str">
        <f>IF(VLOOKUP(D2240,'Resources Final'!A:D,4,FALSE)=0,"",VLOOKUP(D2240,'Resources Final'!A:D,4,FALSE))</f>
        <v/>
      </c>
      <c r="M2240" s="3" t="str">
        <f>IF(VLOOKUP(D2240,'Resources Final'!A:E,5,FALSE)=0,"",VLOOKUP(D2240,'Resources Final'!A:E,5,FALSE))</f>
        <v/>
      </c>
      <c r="N2240" s="7" t="str">
        <f>IF(VLOOKUP(D2240,'Resources Final'!A:F,6,FALSE)=0,"",VLOOKUP(D2240,'Resources Final'!A:F,6,FALSE))</f>
        <v>https://www.desmogblog.com/texas-public-policy-foundation</v>
      </c>
      <c r="O2240" s="3" t="str">
        <f>IF(VLOOKUP(D2240,'Resources Final'!A:G,7,FALSE)=0,"",VLOOKUP(D2240,'Resources Final'!A:G,7,FALSE))</f>
        <v>Desmog</v>
      </c>
    </row>
    <row r="2241" spans="1:15" x14ac:dyDescent="0.2">
      <c r="A2241" s="11">
        <v>990</v>
      </c>
      <c r="B2241" s="11" t="str">
        <f t="shared" si="46"/>
        <v>Charles G. Koch Charitable Foundation_Texas State University - San Marcos20151500</v>
      </c>
      <c r="C2241" s="11" t="s">
        <v>19</v>
      </c>
      <c r="D2241" s="11" t="s">
        <v>3558</v>
      </c>
      <c r="E2241" s="11" t="s">
        <v>3557</v>
      </c>
      <c r="F2241" s="4">
        <v>1500</v>
      </c>
      <c r="G2241" s="3">
        <v>2015</v>
      </c>
      <c r="H2241" s="3" t="s">
        <v>21</v>
      </c>
      <c r="I2241" s="12"/>
      <c r="J2241" s="3">
        <v>233</v>
      </c>
      <c r="K2241" s="3" t="str">
        <f>IF(VLOOKUP(D2241,'Resources Final'!A:C,3,FALSE)=0,"",VLOOKUP(D2241,'Resources Final'!A:C,3,FALSE))</f>
        <v/>
      </c>
      <c r="L2241" s="3" t="str">
        <f>IF(VLOOKUP(D2241,'Resources Final'!A:D,4,FALSE)=0,"",VLOOKUP(D2241,'Resources Final'!A:D,4,FALSE))</f>
        <v>Y</v>
      </c>
      <c r="M2241" s="3" t="str">
        <f>IF(VLOOKUP(D2241,'Resources Final'!A:E,5,FALSE)=0,"",VLOOKUP(D2241,'Resources Final'!A:E,5,FALSE))</f>
        <v/>
      </c>
      <c r="N2241" s="7" t="str">
        <f>IF(VLOOKUP(D2241,'Resources Final'!A:F,6,FALSE)=0,"",VLOOKUP(D2241,'Resources Final'!A:F,6,FALSE))</f>
        <v/>
      </c>
      <c r="O2241" s="3" t="str">
        <f>IF(VLOOKUP(D2241,'Resources Final'!A:G,7,FALSE)=0,"",VLOOKUP(D2241,'Resources Final'!A:G,7,FALSE))</f>
        <v/>
      </c>
    </row>
    <row r="2242" spans="1:15" x14ac:dyDescent="0.2">
      <c r="A2242" s="11">
        <v>990</v>
      </c>
      <c r="B2242" s="11" t="str">
        <f t="shared" si="46"/>
        <v>Charles G. Koch Charitable Foundation_Texas Tech University Foundation20152034500</v>
      </c>
      <c r="C2242" s="11" t="s">
        <v>19</v>
      </c>
      <c r="D2242" s="11" t="s">
        <v>3559</v>
      </c>
      <c r="E2242" s="11" t="s">
        <v>3560</v>
      </c>
      <c r="F2242" s="4">
        <v>2034500</v>
      </c>
      <c r="G2242" s="3">
        <v>2015</v>
      </c>
      <c r="H2242" s="3" t="s">
        <v>21</v>
      </c>
      <c r="I2242" s="12" t="s">
        <v>4246</v>
      </c>
      <c r="J2242" s="3">
        <v>234</v>
      </c>
      <c r="K2242" s="3" t="str">
        <f>IF(VLOOKUP(D2242,'Resources Final'!A:C,3,FALSE)=0,"",VLOOKUP(D2242,'Resources Final'!A:C,3,FALSE))</f>
        <v/>
      </c>
      <c r="L2242" s="3" t="str">
        <f>IF(VLOOKUP(D2242,'Resources Final'!A:D,4,FALSE)=0,"",VLOOKUP(D2242,'Resources Final'!A:D,4,FALSE))</f>
        <v>Y</v>
      </c>
      <c r="M2242" s="3" t="str">
        <f>IF(VLOOKUP(D2242,'Resources Final'!A:E,5,FALSE)=0,"",VLOOKUP(D2242,'Resources Final'!A:E,5,FALSE))</f>
        <v/>
      </c>
      <c r="N2242" s="7" t="str">
        <f>IF(VLOOKUP(D2242,'Resources Final'!A:F,6,FALSE)=0,"",VLOOKUP(D2242,'Resources Final'!A:F,6,FALSE))</f>
        <v/>
      </c>
      <c r="O2242" s="3" t="str">
        <f>IF(VLOOKUP(D2242,'Resources Final'!A:G,7,FALSE)=0,"",VLOOKUP(D2242,'Resources Final'!A:G,7,FALSE))</f>
        <v/>
      </c>
    </row>
    <row r="2243" spans="1:15" x14ac:dyDescent="0.2">
      <c r="A2243" s="11">
        <v>990</v>
      </c>
      <c r="B2243" s="11" t="str">
        <f t="shared" si="46"/>
        <v>Charles G. Koch Charitable Foundation_The Board of Regents of the University of Wisconsin20155000</v>
      </c>
      <c r="C2243" s="11" t="s">
        <v>19</v>
      </c>
      <c r="D2243" s="11" t="s">
        <v>3566</v>
      </c>
      <c r="E2243" s="11" t="s">
        <v>3567</v>
      </c>
      <c r="F2243" s="4">
        <v>5000</v>
      </c>
      <c r="G2243" s="3">
        <v>2015</v>
      </c>
      <c r="H2243" s="3" t="s">
        <v>21</v>
      </c>
      <c r="I2243" s="12"/>
      <c r="J2243" s="3">
        <v>235</v>
      </c>
      <c r="K2243" s="3" t="str">
        <f>IF(VLOOKUP(D2243,'Resources Final'!A:C,3,FALSE)=0,"",VLOOKUP(D2243,'Resources Final'!A:C,3,FALSE))</f>
        <v/>
      </c>
      <c r="L2243" s="3" t="str">
        <f>IF(VLOOKUP(D2243,'Resources Final'!A:D,4,FALSE)=0,"",VLOOKUP(D2243,'Resources Final'!A:D,4,FALSE))</f>
        <v>Y</v>
      </c>
      <c r="M2243" s="3" t="str">
        <f>IF(VLOOKUP(D2243,'Resources Final'!A:E,5,FALSE)=0,"",VLOOKUP(D2243,'Resources Final'!A:E,5,FALSE))</f>
        <v/>
      </c>
      <c r="N2243" s="7" t="str">
        <f>IF(VLOOKUP(D2243,'Resources Final'!A:F,6,FALSE)=0,"",VLOOKUP(D2243,'Resources Final'!A:F,6,FALSE))</f>
        <v/>
      </c>
      <c r="O2243" s="3" t="str">
        <f>IF(VLOOKUP(D2243,'Resources Final'!A:G,7,FALSE)=0,"",VLOOKUP(D2243,'Resources Final'!A:G,7,FALSE))</f>
        <v/>
      </c>
    </row>
    <row r="2244" spans="1:15" x14ac:dyDescent="0.2">
      <c r="A2244" s="11">
        <v>990</v>
      </c>
      <c r="B2244" s="11" t="str">
        <f t="shared" si="46"/>
        <v>Charles G. Koch Charitable Foundation_The Board of Trustees of Illinois State University20155000</v>
      </c>
      <c r="C2244" s="11" t="s">
        <v>19</v>
      </c>
      <c r="D2244" s="11" t="s">
        <v>3568</v>
      </c>
      <c r="E2244" s="11" t="s">
        <v>1663</v>
      </c>
      <c r="F2244" s="4">
        <v>5000</v>
      </c>
      <c r="G2244" s="3">
        <v>2015</v>
      </c>
      <c r="H2244" s="3" t="s">
        <v>21</v>
      </c>
      <c r="I2244" s="12"/>
      <c r="J2244" s="3">
        <v>236</v>
      </c>
      <c r="K2244" s="3" t="str">
        <f>IF(VLOOKUP(D2244,'Resources Final'!A:C,3,FALSE)=0,"",VLOOKUP(D2244,'Resources Final'!A:C,3,FALSE))</f>
        <v/>
      </c>
      <c r="L2244" s="3" t="str">
        <f>IF(VLOOKUP(D2244,'Resources Final'!A:D,4,FALSE)=0,"",VLOOKUP(D2244,'Resources Final'!A:D,4,FALSE))</f>
        <v>Y</v>
      </c>
      <c r="M2244" s="3" t="str">
        <f>IF(VLOOKUP(D2244,'Resources Final'!A:E,5,FALSE)=0,"",VLOOKUP(D2244,'Resources Final'!A:E,5,FALSE))</f>
        <v/>
      </c>
      <c r="N2244" s="7" t="str">
        <f>IF(VLOOKUP(D2244,'Resources Final'!A:F,6,FALSE)=0,"",VLOOKUP(D2244,'Resources Final'!A:F,6,FALSE))</f>
        <v/>
      </c>
      <c r="O2244" s="3" t="str">
        <f>IF(VLOOKUP(D2244,'Resources Final'!A:G,7,FALSE)=0,"",VLOOKUP(D2244,'Resources Final'!A:G,7,FALSE))</f>
        <v/>
      </c>
    </row>
    <row r="2245" spans="1:15" x14ac:dyDescent="0.2">
      <c r="A2245" s="11">
        <v>990</v>
      </c>
      <c r="B2245" s="11" t="str">
        <f t="shared" si="46"/>
        <v>Charles G. Koch Charitable Foundation_The Board of Trustees of Southern Illinois University20159500</v>
      </c>
      <c r="C2245" s="11" t="s">
        <v>19</v>
      </c>
      <c r="D2245" s="11" t="s">
        <v>3569</v>
      </c>
      <c r="E2245" s="11" t="s">
        <v>3368</v>
      </c>
      <c r="F2245" s="4">
        <v>9500</v>
      </c>
      <c r="G2245" s="3">
        <v>2015</v>
      </c>
      <c r="H2245" s="3" t="s">
        <v>21</v>
      </c>
      <c r="I2245" s="12"/>
      <c r="J2245" s="3">
        <v>237</v>
      </c>
      <c r="K2245" s="3" t="str">
        <f>IF(VLOOKUP(D2245,'Resources Final'!A:C,3,FALSE)=0,"",VLOOKUP(D2245,'Resources Final'!A:C,3,FALSE))</f>
        <v/>
      </c>
      <c r="L2245" s="3" t="str">
        <f>IF(VLOOKUP(D2245,'Resources Final'!A:D,4,FALSE)=0,"",VLOOKUP(D2245,'Resources Final'!A:D,4,FALSE))</f>
        <v>Y</v>
      </c>
      <c r="M2245" s="3" t="str">
        <f>IF(VLOOKUP(D2245,'Resources Final'!A:E,5,FALSE)=0,"",VLOOKUP(D2245,'Resources Final'!A:E,5,FALSE))</f>
        <v/>
      </c>
      <c r="N2245" s="7" t="str">
        <f>IF(VLOOKUP(D2245,'Resources Final'!A:F,6,FALSE)=0,"",VLOOKUP(D2245,'Resources Final'!A:F,6,FALSE))</f>
        <v/>
      </c>
      <c r="O2245" s="3" t="str">
        <f>IF(VLOOKUP(D2245,'Resources Final'!A:G,7,FALSE)=0,"",VLOOKUP(D2245,'Resources Final'!A:G,7,FALSE))</f>
        <v/>
      </c>
    </row>
    <row r="2246" spans="1:15" x14ac:dyDescent="0.2">
      <c r="A2246" s="11">
        <v>990</v>
      </c>
      <c r="B2246" s="11" t="str">
        <f t="shared" si="46"/>
        <v>Charles G. Koch Charitable Foundation_The Board of Trustees of the University of Illinois20155000</v>
      </c>
      <c r="C2246" s="11" t="s">
        <v>19</v>
      </c>
      <c r="D2246" s="11" t="s">
        <v>3570</v>
      </c>
      <c r="E2246" s="11" t="s">
        <v>3571</v>
      </c>
      <c r="F2246" s="4">
        <v>5000</v>
      </c>
      <c r="G2246" s="3">
        <v>2015</v>
      </c>
      <c r="H2246" s="3" t="s">
        <v>21</v>
      </c>
      <c r="I2246" s="12"/>
      <c r="J2246" s="3">
        <v>238</v>
      </c>
      <c r="K2246" s="3" t="str">
        <f>IF(VLOOKUP(D2246,'Resources Final'!A:C,3,FALSE)=0,"",VLOOKUP(D2246,'Resources Final'!A:C,3,FALSE))</f>
        <v/>
      </c>
      <c r="L2246" s="3" t="str">
        <f>IF(VLOOKUP(D2246,'Resources Final'!A:D,4,FALSE)=0,"",VLOOKUP(D2246,'Resources Final'!A:D,4,FALSE))</f>
        <v>Y</v>
      </c>
      <c r="M2246" s="3" t="str">
        <f>IF(VLOOKUP(D2246,'Resources Final'!A:E,5,FALSE)=0,"",VLOOKUP(D2246,'Resources Final'!A:E,5,FALSE))</f>
        <v/>
      </c>
      <c r="N2246" s="7" t="str">
        <f>IF(VLOOKUP(D2246,'Resources Final'!A:F,6,FALSE)=0,"",VLOOKUP(D2246,'Resources Final'!A:F,6,FALSE))</f>
        <v/>
      </c>
      <c r="O2246" s="3" t="str">
        <f>IF(VLOOKUP(D2246,'Resources Final'!A:G,7,FALSE)=0,"",VLOOKUP(D2246,'Resources Final'!A:G,7,FALSE))</f>
        <v/>
      </c>
    </row>
    <row r="2247" spans="1:15" x14ac:dyDescent="0.2">
      <c r="A2247" s="11">
        <v>990</v>
      </c>
      <c r="B2247" s="11" t="str">
        <f t="shared" si="46"/>
        <v>Charles G. Koch Charitable Foundation_Center for the National Interest2015340000</v>
      </c>
      <c r="C2247" s="11" t="s">
        <v>19</v>
      </c>
      <c r="D2247" s="11" t="s">
        <v>672</v>
      </c>
      <c r="E2247" s="11" t="s">
        <v>672</v>
      </c>
      <c r="F2247" s="4">
        <v>340000</v>
      </c>
      <c r="G2247" s="3">
        <v>2015</v>
      </c>
      <c r="H2247" s="3" t="s">
        <v>21</v>
      </c>
      <c r="I2247" s="12"/>
      <c r="J2247" s="3">
        <v>239</v>
      </c>
      <c r="K2247" s="3" t="str">
        <f>IF(VLOOKUP(D2247,'Resources Final'!A:C,3,FALSE)=0,"",VLOOKUP(D2247,'Resources Final'!A:C,3,FALSE))</f>
        <v/>
      </c>
      <c r="L2247" s="3" t="str">
        <f>IF(VLOOKUP(D2247,'Resources Final'!A:D,4,FALSE)=0,"",VLOOKUP(D2247,'Resources Final'!A:D,4,FALSE))</f>
        <v/>
      </c>
      <c r="M2247" s="3" t="str">
        <f>IF(VLOOKUP(D2247,'Resources Final'!A:E,5,FALSE)=0,"",VLOOKUP(D2247,'Resources Final'!A:E,5,FALSE))</f>
        <v/>
      </c>
      <c r="N2247" s="7" t="str">
        <f>IF(VLOOKUP(D2247,'Resources Final'!A:F,6,FALSE)=0,"",VLOOKUP(D2247,'Resources Final'!A:F,6,FALSE))</f>
        <v>https://www.greenpeace.org/usa/global-warming/climate-deniers/front-groups/center-for-the-national-interest-cftni/</v>
      </c>
      <c r="O2247" s="3" t="str">
        <f>IF(VLOOKUP(D2247,'Resources Final'!A:G,7,FALSE)=0,"",VLOOKUP(D2247,'Resources Final'!A:G,7,FALSE))</f>
        <v>Greenpeace</v>
      </c>
    </row>
    <row r="2248" spans="1:15" x14ac:dyDescent="0.2">
      <c r="A2248" s="11">
        <v>990</v>
      </c>
      <c r="B2248" s="11" t="str">
        <f t="shared" si="46"/>
        <v>Charles G. Koch Charitable Foundation_The Citadel Foundation20151500</v>
      </c>
      <c r="C2248" s="11" t="s">
        <v>19</v>
      </c>
      <c r="D2248" s="11" t="s">
        <v>3574</v>
      </c>
      <c r="E2248" s="11" t="s">
        <v>3574</v>
      </c>
      <c r="F2248" s="4">
        <v>1500</v>
      </c>
      <c r="G2248" s="3">
        <v>2015</v>
      </c>
      <c r="H2248" s="3" t="s">
        <v>21</v>
      </c>
      <c r="I2248" s="12"/>
      <c r="J2248" s="3">
        <v>240</v>
      </c>
      <c r="K2248" s="3" t="str">
        <f>IF(VLOOKUP(D2248,'Resources Final'!A:C,3,FALSE)=0,"",VLOOKUP(D2248,'Resources Final'!A:C,3,FALSE))</f>
        <v/>
      </c>
      <c r="L2248" s="3" t="str">
        <f>IF(VLOOKUP(D2248,'Resources Final'!A:D,4,FALSE)=0,"",VLOOKUP(D2248,'Resources Final'!A:D,4,FALSE))</f>
        <v>Y</v>
      </c>
      <c r="M2248" s="3" t="str">
        <f>IF(VLOOKUP(D2248,'Resources Final'!A:E,5,FALSE)=0,"",VLOOKUP(D2248,'Resources Final'!A:E,5,FALSE))</f>
        <v/>
      </c>
      <c r="N2248" s="7" t="str">
        <f>IF(VLOOKUP(D2248,'Resources Final'!A:F,6,FALSE)=0,"",VLOOKUP(D2248,'Resources Final'!A:F,6,FALSE))</f>
        <v/>
      </c>
      <c r="O2248" s="3" t="str">
        <f>IF(VLOOKUP(D2248,'Resources Final'!A:G,7,FALSE)=0,"",VLOOKUP(D2248,'Resources Final'!A:G,7,FALSE))</f>
        <v/>
      </c>
    </row>
    <row r="2249" spans="1:15" x14ac:dyDescent="0.2">
      <c r="A2249" s="11">
        <v>990</v>
      </c>
      <c r="B2249" s="11" t="str">
        <f t="shared" si="46"/>
        <v>Charles G. Koch Charitable Foundation_The College of New Jersey201514000</v>
      </c>
      <c r="C2249" s="11" t="s">
        <v>19</v>
      </c>
      <c r="D2249" s="11" t="s">
        <v>3577</v>
      </c>
      <c r="E2249" s="11" t="s">
        <v>3577</v>
      </c>
      <c r="F2249" s="4">
        <v>14000</v>
      </c>
      <c r="G2249" s="3">
        <v>2015</v>
      </c>
      <c r="H2249" s="3" t="s">
        <v>21</v>
      </c>
      <c r="I2249" s="12"/>
      <c r="J2249" s="3">
        <v>241</v>
      </c>
      <c r="K2249" s="3" t="str">
        <f>IF(VLOOKUP(D2249,'Resources Final'!A:C,3,FALSE)=0,"",VLOOKUP(D2249,'Resources Final'!A:C,3,FALSE))</f>
        <v/>
      </c>
      <c r="L2249" s="3" t="str">
        <f>IF(VLOOKUP(D2249,'Resources Final'!A:D,4,FALSE)=0,"",VLOOKUP(D2249,'Resources Final'!A:D,4,FALSE))</f>
        <v>Y</v>
      </c>
      <c r="M2249" s="3" t="str">
        <f>IF(VLOOKUP(D2249,'Resources Final'!A:E,5,FALSE)=0,"",VLOOKUP(D2249,'Resources Final'!A:E,5,FALSE))</f>
        <v/>
      </c>
      <c r="N2249" s="7" t="str">
        <f>IF(VLOOKUP(D2249,'Resources Final'!A:F,6,FALSE)=0,"",VLOOKUP(D2249,'Resources Final'!A:F,6,FALSE))</f>
        <v/>
      </c>
      <c r="O2249" s="3" t="str">
        <f>IF(VLOOKUP(D2249,'Resources Final'!A:G,7,FALSE)=0,"",VLOOKUP(D2249,'Resources Final'!A:G,7,FALSE))</f>
        <v/>
      </c>
    </row>
    <row r="2250" spans="1:15" x14ac:dyDescent="0.2">
      <c r="A2250" s="11">
        <v>990</v>
      </c>
      <c r="B2250" s="11" t="str">
        <f t="shared" si="46"/>
        <v>Charles G. Koch Charitable Foundation_Fund for American Studies201510000</v>
      </c>
      <c r="C2250" s="11" t="s">
        <v>19</v>
      </c>
      <c r="D2250" s="11" t="s">
        <v>1318</v>
      </c>
      <c r="E2250" s="11" t="s">
        <v>1318</v>
      </c>
      <c r="F2250" s="4">
        <v>10000</v>
      </c>
      <c r="G2250" s="3">
        <v>2015</v>
      </c>
      <c r="H2250" s="3" t="s">
        <v>21</v>
      </c>
      <c r="I2250" s="12"/>
      <c r="J2250" s="3">
        <v>242</v>
      </c>
      <c r="K2250" s="3" t="str">
        <f>IF(VLOOKUP(D2250,'Resources Final'!A:C,3,FALSE)=0,"",VLOOKUP(D2250,'Resources Final'!A:C,3,FALSE))</f>
        <v/>
      </c>
      <c r="L2250" s="3" t="str">
        <f>IF(VLOOKUP(D2250,'Resources Final'!A:D,4,FALSE)=0,"",VLOOKUP(D2250,'Resources Final'!A:D,4,FALSE))</f>
        <v/>
      </c>
      <c r="M2250" s="3" t="str">
        <f>IF(VLOOKUP(D2250,'Resources Final'!A:E,5,FALSE)=0,"",VLOOKUP(D2250,'Resources Final'!A:E,5,FALSE))</f>
        <v/>
      </c>
      <c r="N2250" s="7" t="str">
        <f>IF(VLOOKUP(D2250,'Resources Final'!A:F,6,FALSE)=0,"",VLOOKUP(D2250,'Resources Final'!A:F,6,FALSE))</f>
        <v>https://www.sourcewatch.org/index.php/Fund_for_American_Studies</v>
      </c>
      <c r="O2250" s="3" t="str">
        <f>IF(VLOOKUP(D2250,'Resources Final'!A:G,7,FALSE)=0,"",VLOOKUP(D2250,'Resources Final'!A:G,7,FALSE))</f>
        <v>Sourcewatch</v>
      </c>
    </row>
    <row r="2251" spans="1:15" x14ac:dyDescent="0.2">
      <c r="A2251" s="11">
        <v>990</v>
      </c>
      <c r="B2251" s="11" t="str">
        <f t="shared" si="46"/>
        <v>Charles G. Koch Charitable Foundation_The King's College201518670</v>
      </c>
      <c r="C2251" s="11" t="s">
        <v>19</v>
      </c>
      <c r="D2251" s="11" t="s">
        <v>3592</v>
      </c>
      <c r="E2251" s="11" t="s">
        <v>3592</v>
      </c>
      <c r="F2251" s="4">
        <v>18670</v>
      </c>
      <c r="G2251" s="3">
        <v>2015</v>
      </c>
      <c r="H2251" s="3" t="s">
        <v>21</v>
      </c>
      <c r="I2251" s="12"/>
      <c r="J2251" s="3">
        <v>243</v>
      </c>
      <c r="K2251" s="3" t="str">
        <f>IF(VLOOKUP(D2251,'Resources Final'!A:C,3,FALSE)=0,"",VLOOKUP(D2251,'Resources Final'!A:C,3,FALSE))</f>
        <v/>
      </c>
      <c r="L2251" s="3" t="str">
        <f>IF(VLOOKUP(D2251,'Resources Final'!A:D,4,FALSE)=0,"",VLOOKUP(D2251,'Resources Final'!A:D,4,FALSE))</f>
        <v>Y</v>
      </c>
      <c r="M2251" s="3" t="str">
        <f>IF(VLOOKUP(D2251,'Resources Final'!A:E,5,FALSE)=0,"",VLOOKUP(D2251,'Resources Final'!A:E,5,FALSE))</f>
        <v/>
      </c>
      <c r="N2251" s="7" t="str">
        <f>IF(VLOOKUP(D2251,'Resources Final'!A:F,6,FALSE)=0,"",VLOOKUP(D2251,'Resources Final'!A:F,6,FALSE))</f>
        <v/>
      </c>
      <c r="O2251" s="3" t="str">
        <f>IF(VLOOKUP(D2251,'Resources Final'!A:G,7,FALSE)=0,"",VLOOKUP(D2251,'Resources Final'!A:G,7,FALSE))</f>
        <v/>
      </c>
    </row>
    <row r="2252" spans="1:15" x14ac:dyDescent="0.2">
      <c r="A2252" s="11">
        <v>990</v>
      </c>
      <c r="B2252" s="11" t="str">
        <f t="shared" si="46"/>
        <v>Charles G. Koch Charitable Foundation_The Trustees of Princeton University201560000</v>
      </c>
      <c r="C2252" s="11" t="s">
        <v>19</v>
      </c>
      <c r="D2252" s="11" t="s">
        <v>3616</v>
      </c>
      <c r="E2252" s="11" t="s">
        <v>2904</v>
      </c>
      <c r="F2252" s="4">
        <v>60000</v>
      </c>
      <c r="G2252" s="3">
        <v>2015</v>
      </c>
      <c r="H2252" s="3" t="s">
        <v>21</v>
      </c>
      <c r="I2252" s="12"/>
      <c r="J2252" s="3">
        <v>244</v>
      </c>
      <c r="K2252" s="3" t="str">
        <f>IF(VLOOKUP(D2252,'Resources Final'!A:C,3,FALSE)=0,"",VLOOKUP(D2252,'Resources Final'!A:C,3,FALSE))</f>
        <v/>
      </c>
      <c r="L2252" s="3" t="str">
        <f>IF(VLOOKUP(D2252,'Resources Final'!A:D,4,FALSE)=0,"",VLOOKUP(D2252,'Resources Final'!A:D,4,FALSE))</f>
        <v>Y</v>
      </c>
      <c r="M2252" s="3" t="str">
        <f>IF(VLOOKUP(D2252,'Resources Final'!A:E,5,FALSE)=0,"",VLOOKUP(D2252,'Resources Final'!A:E,5,FALSE))</f>
        <v/>
      </c>
      <c r="N2252" s="7" t="str">
        <f>IF(VLOOKUP(D2252,'Resources Final'!A:F,6,FALSE)=0,"",VLOOKUP(D2252,'Resources Final'!A:F,6,FALSE))</f>
        <v/>
      </c>
      <c r="O2252" s="3" t="str">
        <f>IF(VLOOKUP(D2252,'Resources Final'!A:G,7,FALSE)=0,"",VLOOKUP(D2252,'Resources Final'!A:G,7,FALSE))</f>
        <v/>
      </c>
    </row>
    <row r="2253" spans="1:15" x14ac:dyDescent="0.2">
      <c r="A2253" s="11">
        <v>990</v>
      </c>
      <c r="B2253" s="11" t="str">
        <f t="shared" si="46"/>
        <v>Charles G. Koch Charitable Foundation_Thomas Jefferson Institute for Public Policy20152500</v>
      </c>
      <c r="C2253" s="11" t="s">
        <v>19</v>
      </c>
      <c r="D2253" s="11" t="s">
        <v>3633</v>
      </c>
      <c r="E2253" s="11" t="s">
        <v>3633</v>
      </c>
      <c r="F2253" s="4">
        <v>2500</v>
      </c>
      <c r="G2253" s="3">
        <v>2015</v>
      </c>
      <c r="H2253" s="3" t="s">
        <v>21</v>
      </c>
      <c r="I2253" s="12"/>
      <c r="J2253" s="3">
        <v>245</v>
      </c>
      <c r="K2253" s="3" t="str">
        <f>IF(VLOOKUP(D2253,'Resources Final'!A:C,3,FALSE)=0,"",VLOOKUP(D2253,'Resources Final'!A:C,3,FALSE))</f>
        <v/>
      </c>
      <c r="L2253" s="3" t="str">
        <f>IF(VLOOKUP(D2253,'Resources Final'!A:D,4,FALSE)=0,"",VLOOKUP(D2253,'Resources Final'!A:D,4,FALSE))</f>
        <v/>
      </c>
      <c r="M2253" s="3" t="str">
        <f>IF(VLOOKUP(D2253,'Resources Final'!A:E,5,FALSE)=0,"",VLOOKUP(D2253,'Resources Final'!A:E,5,FALSE))</f>
        <v/>
      </c>
      <c r="N2253" s="7" t="str">
        <f>IF(VLOOKUP(D2253,'Resources Final'!A:F,6,FALSE)=0,"",VLOOKUP(D2253,'Resources Final'!A:F,6,FALSE))</f>
        <v>https://www.desmogblog.com/thomas-jefferson-institute-public-policy</v>
      </c>
      <c r="O2253" s="3" t="str">
        <f>IF(VLOOKUP(D2253,'Resources Final'!A:G,7,FALSE)=0,"",VLOOKUP(D2253,'Resources Final'!A:G,7,FALSE))</f>
        <v>Desmog</v>
      </c>
    </row>
    <row r="2254" spans="1:15" x14ac:dyDescent="0.2">
      <c r="A2254" s="11">
        <v>990</v>
      </c>
      <c r="B2254" s="11" t="str">
        <f t="shared" si="46"/>
        <v>Charles G. Koch Charitable Foundation_Tomorrows Cures Today Foundation201545000</v>
      </c>
      <c r="C2254" s="11" t="s">
        <v>19</v>
      </c>
      <c r="D2254" s="11" t="s">
        <v>3662</v>
      </c>
      <c r="E2254" s="11" t="s">
        <v>3662</v>
      </c>
      <c r="F2254" s="4">
        <v>45000</v>
      </c>
      <c r="G2254" s="3">
        <v>2015</v>
      </c>
      <c r="H2254" s="3" t="s">
        <v>21</v>
      </c>
      <c r="I2254" s="12"/>
      <c r="J2254" s="3">
        <v>246</v>
      </c>
      <c r="K2254" s="3" t="str">
        <f>IF(VLOOKUP(D2254,'Resources Final'!A:C,3,FALSE)=0,"",VLOOKUP(D2254,'Resources Final'!A:C,3,FALSE))</f>
        <v/>
      </c>
      <c r="L2254" s="3" t="str">
        <f>IF(VLOOKUP(D2254,'Resources Final'!A:D,4,FALSE)=0,"",VLOOKUP(D2254,'Resources Final'!A:D,4,FALSE))</f>
        <v/>
      </c>
      <c r="M2254" s="3" t="str">
        <f>IF(VLOOKUP(D2254,'Resources Final'!A:E,5,FALSE)=0,"",VLOOKUP(D2254,'Resources Final'!A:E,5,FALSE))</f>
        <v/>
      </c>
      <c r="N2254" s="7" t="str">
        <f>IF(VLOOKUP(D2254,'Resources Final'!A:F,6,FALSE)=0,"",VLOOKUP(D2254,'Resources Final'!A:F,6,FALSE))</f>
        <v/>
      </c>
      <c r="O2254" s="3" t="str">
        <f>IF(VLOOKUP(D2254,'Resources Final'!A:G,7,FALSE)=0,"",VLOOKUP(D2254,'Resources Final'!A:G,7,FALSE))</f>
        <v/>
      </c>
    </row>
    <row r="2255" spans="1:15" x14ac:dyDescent="0.2">
      <c r="A2255" s="11">
        <v>990</v>
      </c>
      <c r="B2255" s="11" t="str">
        <f t="shared" si="46"/>
        <v>Charles G. Koch Charitable Foundation_Towson University Foundation20156000</v>
      </c>
      <c r="C2255" s="11" t="s">
        <v>19</v>
      </c>
      <c r="D2255" s="11" t="s">
        <v>3672</v>
      </c>
      <c r="E2255" s="11" t="s">
        <v>3671</v>
      </c>
      <c r="F2255" s="4">
        <v>6000</v>
      </c>
      <c r="G2255" s="3">
        <v>2015</v>
      </c>
      <c r="H2255" s="3" t="s">
        <v>21</v>
      </c>
      <c r="I2255" s="12"/>
      <c r="J2255" s="3">
        <v>247</v>
      </c>
      <c r="K2255" s="3" t="str">
        <f>IF(VLOOKUP(D2255,'Resources Final'!A:C,3,FALSE)=0,"",VLOOKUP(D2255,'Resources Final'!A:C,3,FALSE))</f>
        <v/>
      </c>
      <c r="L2255" s="3" t="str">
        <f>IF(VLOOKUP(D2255,'Resources Final'!A:D,4,FALSE)=0,"",VLOOKUP(D2255,'Resources Final'!A:D,4,FALSE))</f>
        <v>Y</v>
      </c>
      <c r="M2255" s="3" t="str">
        <f>IF(VLOOKUP(D2255,'Resources Final'!A:E,5,FALSE)=0,"",VLOOKUP(D2255,'Resources Final'!A:E,5,FALSE))</f>
        <v/>
      </c>
      <c r="N2255" s="7" t="str">
        <f>IF(VLOOKUP(D2255,'Resources Final'!A:F,6,FALSE)=0,"",VLOOKUP(D2255,'Resources Final'!A:F,6,FALSE))</f>
        <v/>
      </c>
      <c r="O2255" s="3" t="str">
        <f>IF(VLOOKUP(D2255,'Resources Final'!A:G,7,FALSE)=0,"",VLOOKUP(D2255,'Resources Final'!A:G,7,FALSE))</f>
        <v/>
      </c>
    </row>
    <row r="2256" spans="1:15" x14ac:dyDescent="0.2">
      <c r="A2256" s="11">
        <v>990</v>
      </c>
      <c r="B2256" s="11" t="str">
        <f t="shared" si="46"/>
        <v>Charles G. Koch Charitable Foundation_Trinity College201510000</v>
      </c>
      <c r="C2256" s="11" t="s">
        <v>19</v>
      </c>
      <c r="D2256" s="11" t="s">
        <v>3682</v>
      </c>
      <c r="E2256" s="11" t="s">
        <v>3682</v>
      </c>
      <c r="F2256" s="4">
        <v>10000</v>
      </c>
      <c r="G2256" s="3">
        <v>2015</v>
      </c>
      <c r="H2256" s="3" t="s">
        <v>21</v>
      </c>
      <c r="I2256" s="12"/>
      <c r="J2256" s="3">
        <v>248</v>
      </c>
      <c r="K2256" s="3" t="str">
        <f>IF(VLOOKUP(D2256,'Resources Final'!A:C,3,FALSE)=0,"",VLOOKUP(D2256,'Resources Final'!A:C,3,FALSE))</f>
        <v/>
      </c>
      <c r="L2256" s="3" t="str">
        <f>IF(VLOOKUP(D2256,'Resources Final'!A:D,4,FALSE)=0,"",VLOOKUP(D2256,'Resources Final'!A:D,4,FALSE))</f>
        <v>Y</v>
      </c>
      <c r="M2256" s="3" t="str">
        <f>IF(VLOOKUP(D2256,'Resources Final'!A:E,5,FALSE)=0,"",VLOOKUP(D2256,'Resources Final'!A:E,5,FALSE))</f>
        <v/>
      </c>
      <c r="N2256" s="7" t="str">
        <f>IF(VLOOKUP(D2256,'Resources Final'!A:F,6,FALSE)=0,"",VLOOKUP(D2256,'Resources Final'!A:F,6,FALSE))</f>
        <v/>
      </c>
      <c r="O2256" s="3" t="str">
        <f>IF(VLOOKUP(D2256,'Resources Final'!A:G,7,FALSE)=0,"",VLOOKUP(D2256,'Resources Final'!A:G,7,FALSE))</f>
        <v/>
      </c>
    </row>
    <row r="2257" spans="1:15" x14ac:dyDescent="0.2">
      <c r="A2257" s="11">
        <v>990</v>
      </c>
      <c r="B2257" s="11" t="str">
        <f t="shared" si="46"/>
        <v>Charles G. Koch Charitable Foundation_Trustees University of Pennsylvania20155000</v>
      </c>
      <c r="C2257" s="11" t="s">
        <v>19</v>
      </c>
      <c r="D2257" s="11" t="s">
        <v>3695</v>
      </c>
      <c r="E2257" s="11" t="s">
        <v>3692</v>
      </c>
      <c r="F2257" s="4">
        <v>5000</v>
      </c>
      <c r="G2257" s="3">
        <v>2015</v>
      </c>
      <c r="H2257" s="3" t="s">
        <v>21</v>
      </c>
      <c r="I2257" s="12"/>
      <c r="J2257" s="3">
        <v>249</v>
      </c>
      <c r="K2257" s="3" t="str">
        <f>IF(VLOOKUP(D2257,'Resources Final'!A:C,3,FALSE)=0,"",VLOOKUP(D2257,'Resources Final'!A:C,3,FALSE))</f>
        <v/>
      </c>
      <c r="L2257" s="3" t="str">
        <f>IF(VLOOKUP(D2257,'Resources Final'!A:D,4,FALSE)=0,"",VLOOKUP(D2257,'Resources Final'!A:D,4,FALSE))</f>
        <v>Y</v>
      </c>
      <c r="M2257" s="3" t="str">
        <f>IF(VLOOKUP(D2257,'Resources Final'!A:E,5,FALSE)=0,"",VLOOKUP(D2257,'Resources Final'!A:E,5,FALSE))</f>
        <v/>
      </c>
      <c r="N2257" s="7" t="str">
        <f>IF(VLOOKUP(D2257,'Resources Final'!A:F,6,FALSE)=0,"",VLOOKUP(D2257,'Resources Final'!A:F,6,FALSE))</f>
        <v/>
      </c>
      <c r="O2257" s="3" t="str">
        <f>IF(VLOOKUP(D2257,'Resources Final'!A:G,7,FALSE)=0,"",VLOOKUP(D2257,'Resources Final'!A:G,7,FALSE))</f>
        <v/>
      </c>
    </row>
    <row r="2258" spans="1:15" x14ac:dyDescent="0.2">
      <c r="A2258" s="11">
        <v>990</v>
      </c>
      <c r="B2258" s="11" t="str">
        <f t="shared" si="46"/>
        <v>Charles G. Koch Charitable Foundation_Tuskegee University2015525</v>
      </c>
      <c r="C2258" s="11" t="s">
        <v>19</v>
      </c>
      <c r="D2258" s="11" t="s">
        <v>3700</v>
      </c>
      <c r="E2258" s="11" t="s">
        <v>3700</v>
      </c>
      <c r="F2258" s="4">
        <v>525</v>
      </c>
      <c r="G2258" s="3">
        <v>2015</v>
      </c>
      <c r="H2258" s="3" t="s">
        <v>21</v>
      </c>
      <c r="I2258" s="12"/>
      <c r="J2258" s="3">
        <v>250</v>
      </c>
      <c r="K2258" s="3" t="str">
        <f>IF(VLOOKUP(D2258,'Resources Final'!A:C,3,FALSE)=0,"",VLOOKUP(D2258,'Resources Final'!A:C,3,FALSE))</f>
        <v/>
      </c>
      <c r="L2258" s="3" t="str">
        <f>IF(VLOOKUP(D2258,'Resources Final'!A:D,4,FALSE)=0,"",VLOOKUP(D2258,'Resources Final'!A:D,4,FALSE))</f>
        <v>Y</v>
      </c>
      <c r="M2258" s="3" t="str">
        <f>IF(VLOOKUP(D2258,'Resources Final'!A:E,5,FALSE)=0,"",VLOOKUP(D2258,'Resources Final'!A:E,5,FALSE))</f>
        <v/>
      </c>
      <c r="N2258" s="7" t="str">
        <f>IF(VLOOKUP(D2258,'Resources Final'!A:F,6,FALSE)=0,"",VLOOKUP(D2258,'Resources Final'!A:F,6,FALSE))</f>
        <v/>
      </c>
      <c r="O2258" s="3" t="str">
        <f>IF(VLOOKUP(D2258,'Resources Final'!A:G,7,FALSE)=0,"",VLOOKUP(D2258,'Resources Final'!A:G,7,FALSE))</f>
        <v/>
      </c>
    </row>
    <row r="2259" spans="1:15" x14ac:dyDescent="0.2">
      <c r="A2259" s="11">
        <v>990</v>
      </c>
      <c r="B2259" s="11" t="str">
        <f t="shared" si="46"/>
        <v>Charles G. Koch Charitable Foundation_University Enterprises Corporation20159200</v>
      </c>
      <c r="C2259" s="11" t="s">
        <v>19</v>
      </c>
      <c r="D2259" s="11" t="s">
        <v>3716</v>
      </c>
      <c r="E2259" s="11" t="s">
        <v>3716</v>
      </c>
      <c r="F2259" s="4">
        <v>9200</v>
      </c>
      <c r="G2259" s="3">
        <v>2015</v>
      </c>
      <c r="H2259" s="3" t="s">
        <v>21</v>
      </c>
      <c r="I2259" s="12"/>
      <c r="J2259" s="3">
        <v>251</v>
      </c>
      <c r="K2259" s="3" t="str">
        <f>IF(VLOOKUP(D2259,'Resources Final'!A:C,3,FALSE)=0,"",VLOOKUP(D2259,'Resources Final'!A:C,3,FALSE))</f>
        <v/>
      </c>
      <c r="L2259" s="3" t="str">
        <f>IF(VLOOKUP(D2259,'Resources Final'!A:D,4,FALSE)=0,"",VLOOKUP(D2259,'Resources Final'!A:D,4,FALSE))</f>
        <v>Y</v>
      </c>
      <c r="M2259" s="3" t="str">
        <f>IF(VLOOKUP(D2259,'Resources Final'!A:E,5,FALSE)=0,"",VLOOKUP(D2259,'Resources Final'!A:E,5,FALSE))</f>
        <v/>
      </c>
      <c r="N2259" s="7" t="str">
        <f>IF(VLOOKUP(D2259,'Resources Final'!A:F,6,FALSE)=0,"",VLOOKUP(D2259,'Resources Final'!A:F,6,FALSE))</f>
        <v/>
      </c>
      <c r="O2259" s="3" t="str">
        <f>IF(VLOOKUP(D2259,'Resources Final'!A:G,7,FALSE)=0,"",VLOOKUP(D2259,'Resources Final'!A:G,7,FALSE))</f>
        <v/>
      </c>
    </row>
    <row r="2260" spans="1:15" x14ac:dyDescent="0.2">
      <c r="A2260" s="11">
        <v>990</v>
      </c>
      <c r="B2260" s="11" t="str">
        <f t="shared" si="46"/>
        <v>Charles G. Koch Charitable Foundation_University Foundation of CSU Chico201515000</v>
      </c>
      <c r="C2260" s="11" t="s">
        <v>19</v>
      </c>
      <c r="D2260" s="11" t="s">
        <v>3717</v>
      </c>
      <c r="E2260" s="11" t="s">
        <v>3717</v>
      </c>
      <c r="F2260" s="4">
        <v>15000</v>
      </c>
      <c r="G2260" s="3">
        <v>2015</v>
      </c>
      <c r="H2260" s="3" t="s">
        <v>21</v>
      </c>
      <c r="I2260" s="12"/>
      <c r="J2260" s="3">
        <v>252</v>
      </c>
      <c r="K2260" s="3" t="str">
        <f>IF(VLOOKUP(D2260,'Resources Final'!A:C,3,FALSE)=0,"",VLOOKUP(D2260,'Resources Final'!A:C,3,FALSE))</f>
        <v/>
      </c>
      <c r="L2260" s="3" t="str">
        <f>IF(VLOOKUP(D2260,'Resources Final'!A:D,4,FALSE)=0,"",VLOOKUP(D2260,'Resources Final'!A:D,4,FALSE))</f>
        <v>Y</v>
      </c>
      <c r="M2260" s="3" t="str">
        <f>IF(VLOOKUP(D2260,'Resources Final'!A:E,5,FALSE)=0,"",VLOOKUP(D2260,'Resources Final'!A:E,5,FALSE))</f>
        <v/>
      </c>
      <c r="N2260" s="7" t="str">
        <f>IF(VLOOKUP(D2260,'Resources Final'!A:F,6,FALSE)=0,"",VLOOKUP(D2260,'Resources Final'!A:F,6,FALSE))</f>
        <v/>
      </c>
      <c r="O2260" s="3" t="str">
        <f>IF(VLOOKUP(D2260,'Resources Final'!A:G,7,FALSE)=0,"",VLOOKUP(D2260,'Resources Final'!A:G,7,FALSE))</f>
        <v/>
      </c>
    </row>
    <row r="2261" spans="1:15" x14ac:dyDescent="0.2">
      <c r="A2261" s="11">
        <v>990</v>
      </c>
      <c r="B2261" s="11" t="str">
        <f t="shared" si="46"/>
        <v>Charles G. Koch Charitable Foundation_University of Alabama-Tuscaloosa201510000</v>
      </c>
      <c r="C2261" s="11" t="s">
        <v>19</v>
      </c>
      <c r="D2261" s="11" t="s">
        <v>3725</v>
      </c>
      <c r="E2261" s="11" t="s">
        <v>3719</v>
      </c>
      <c r="F2261" s="4">
        <v>10000</v>
      </c>
      <c r="G2261" s="3">
        <v>2015</v>
      </c>
      <c r="H2261" s="3" t="s">
        <v>21</v>
      </c>
      <c r="I2261" s="12"/>
      <c r="J2261" s="3">
        <v>253</v>
      </c>
      <c r="K2261" s="3" t="str">
        <f>IF(VLOOKUP(D2261,'Resources Final'!A:C,3,FALSE)=0,"",VLOOKUP(D2261,'Resources Final'!A:C,3,FALSE))</f>
        <v/>
      </c>
      <c r="L2261" s="3" t="str">
        <f>IF(VLOOKUP(D2261,'Resources Final'!A:D,4,FALSE)=0,"",VLOOKUP(D2261,'Resources Final'!A:D,4,FALSE))</f>
        <v>Y</v>
      </c>
      <c r="M2261" s="3" t="str">
        <f>IF(VLOOKUP(D2261,'Resources Final'!A:E,5,FALSE)=0,"",VLOOKUP(D2261,'Resources Final'!A:E,5,FALSE))</f>
        <v/>
      </c>
      <c r="N2261" s="7" t="str">
        <f>IF(VLOOKUP(D2261,'Resources Final'!A:F,6,FALSE)=0,"",VLOOKUP(D2261,'Resources Final'!A:F,6,FALSE))</f>
        <v/>
      </c>
      <c r="O2261" s="3" t="str">
        <f>IF(VLOOKUP(D2261,'Resources Final'!A:G,7,FALSE)=0,"",VLOOKUP(D2261,'Resources Final'!A:G,7,FALSE))</f>
        <v/>
      </c>
    </row>
    <row r="2262" spans="1:15" x14ac:dyDescent="0.2">
      <c r="A2262" s="11">
        <v>990</v>
      </c>
      <c r="B2262" s="11" t="str">
        <f t="shared" si="46"/>
        <v>Charles G. Koch Charitable Foundation_University of Arizona Foundation2015116600</v>
      </c>
      <c r="C2262" s="11" t="s">
        <v>19</v>
      </c>
      <c r="D2262" s="11" t="s">
        <v>3732</v>
      </c>
      <c r="E2262" s="11" t="s">
        <v>3731</v>
      </c>
      <c r="F2262" s="4">
        <v>116600</v>
      </c>
      <c r="G2262" s="3">
        <v>2015</v>
      </c>
      <c r="H2262" s="3" t="s">
        <v>21</v>
      </c>
      <c r="I2262" s="12"/>
      <c r="J2262" s="3">
        <v>254</v>
      </c>
      <c r="K2262" s="3" t="str">
        <f>IF(VLOOKUP(D2262,'Resources Final'!A:C,3,FALSE)=0,"",VLOOKUP(D2262,'Resources Final'!A:C,3,FALSE))</f>
        <v/>
      </c>
      <c r="L2262" s="3" t="str">
        <f>IF(VLOOKUP(D2262,'Resources Final'!A:D,4,FALSE)=0,"",VLOOKUP(D2262,'Resources Final'!A:D,4,FALSE))</f>
        <v>Y</v>
      </c>
      <c r="M2262" s="3" t="str">
        <f>IF(VLOOKUP(D2262,'Resources Final'!A:E,5,FALSE)=0,"",VLOOKUP(D2262,'Resources Final'!A:E,5,FALSE))</f>
        <v/>
      </c>
      <c r="N2262" s="7" t="str">
        <f>IF(VLOOKUP(D2262,'Resources Final'!A:F,6,FALSE)=0,"",VLOOKUP(D2262,'Resources Final'!A:F,6,FALSE))</f>
        <v/>
      </c>
      <c r="O2262" s="3" t="str">
        <f>IF(VLOOKUP(D2262,'Resources Final'!A:G,7,FALSE)=0,"",VLOOKUP(D2262,'Resources Final'!A:G,7,FALSE))</f>
        <v/>
      </c>
    </row>
    <row r="2263" spans="1:15" x14ac:dyDescent="0.2">
      <c r="A2263" s="11">
        <v>990</v>
      </c>
      <c r="B2263" s="11" t="str">
        <f t="shared" si="46"/>
        <v>Charles G. Koch Charitable Foundation_University of California - Irvine20155000</v>
      </c>
      <c r="C2263" s="11" t="s">
        <v>19</v>
      </c>
      <c r="D2263" s="11" t="s">
        <v>3738</v>
      </c>
      <c r="E2263" s="11" t="s">
        <v>3021</v>
      </c>
      <c r="F2263" s="4">
        <v>5000</v>
      </c>
      <c r="G2263" s="3">
        <v>2015</v>
      </c>
      <c r="H2263" s="3" t="s">
        <v>21</v>
      </c>
      <c r="I2263" s="12"/>
      <c r="J2263" s="3">
        <v>255</v>
      </c>
      <c r="K2263" s="3" t="str">
        <f>IF(VLOOKUP(D2263,'Resources Final'!A:C,3,FALSE)=0,"",VLOOKUP(D2263,'Resources Final'!A:C,3,FALSE))</f>
        <v/>
      </c>
      <c r="L2263" s="3" t="str">
        <f>IF(VLOOKUP(D2263,'Resources Final'!A:D,4,FALSE)=0,"",VLOOKUP(D2263,'Resources Final'!A:D,4,FALSE))</f>
        <v>Y</v>
      </c>
      <c r="M2263" s="3" t="str">
        <f>IF(VLOOKUP(D2263,'Resources Final'!A:E,5,FALSE)=0,"",VLOOKUP(D2263,'Resources Final'!A:E,5,FALSE))</f>
        <v/>
      </c>
      <c r="N2263" s="7" t="str">
        <f>IF(VLOOKUP(D2263,'Resources Final'!A:F,6,FALSE)=0,"",VLOOKUP(D2263,'Resources Final'!A:F,6,FALSE))</f>
        <v/>
      </c>
      <c r="O2263" s="3" t="str">
        <f>IF(VLOOKUP(D2263,'Resources Final'!A:G,7,FALSE)=0,"",VLOOKUP(D2263,'Resources Final'!A:G,7,FALSE))</f>
        <v/>
      </c>
    </row>
    <row r="2264" spans="1:15" x14ac:dyDescent="0.2">
      <c r="A2264" s="11">
        <v>990</v>
      </c>
      <c r="B2264" s="11" t="str">
        <f t="shared" si="46"/>
        <v>Charles G. Koch Charitable Foundation_University of Chicago2015455000</v>
      </c>
      <c r="C2264" s="11" t="s">
        <v>19</v>
      </c>
      <c r="D2264" s="11" t="s">
        <v>376</v>
      </c>
      <c r="E2264" s="11" t="s">
        <v>376</v>
      </c>
      <c r="F2264" s="4">
        <v>455000</v>
      </c>
      <c r="G2264" s="3">
        <v>2015</v>
      </c>
      <c r="H2264" s="3" t="s">
        <v>21</v>
      </c>
      <c r="I2264" s="12"/>
      <c r="J2264" s="3">
        <v>256</v>
      </c>
      <c r="K2264" s="3" t="str">
        <f>IF(VLOOKUP(D2264,'Resources Final'!A:C,3,FALSE)=0,"",VLOOKUP(D2264,'Resources Final'!A:C,3,FALSE))</f>
        <v/>
      </c>
      <c r="L2264" s="3" t="str">
        <f>IF(VLOOKUP(D2264,'Resources Final'!A:D,4,FALSE)=0,"",VLOOKUP(D2264,'Resources Final'!A:D,4,FALSE))</f>
        <v>Y</v>
      </c>
      <c r="M2264" s="3" t="str">
        <f>IF(VLOOKUP(D2264,'Resources Final'!A:E,5,FALSE)=0,"",VLOOKUP(D2264,'Resources Final'!A:E,5,FALSE))</f>
        <v/>
      </c>
      <c r="N2264" s="7" t="str">
        <f>IF(VLOOKUP(D2264,'Resources Final'!A:F,6,FALSE)=0,"",VLOOKUP(D2264,'Resources Final'!A:F,6,FALSE))</f>
        <v/>
      </c>
      <c r="O2264" s="3" t="str">
        <f>IF(VLOOKUP(D2264,'Resources Final'!A:G,7,FALSE)=0,"",VLOOKUP(D2264,'Resources Final'!A:G,7,FALSE))</f>
        <v/>
      </c>
    </row>
    <row r="2265" spans="1:15" x14ac:dyDescent="0.2">
      <c r="A2265" s="11">
        <v>990</v>
      </c>
      <c r="B2265" s="11" t="str">
        <f t="shared" si="46"/>
        <v>Charles G. Koch Charitable Foundation_University of Dayton201515000</v>
      </c>
      <c r="C2265" s="11" t="s">
        <v>19</v>
      </c>
      <c r="D2265" s="11" t="s">
        <v>3755</v>
      </c>
      <c r="E2265" s="11" t="s">
        <v>3755</v>
      </c>
      <c r="F2265" s="4">
        <v>15000</v>
      </c>
      <c r="G2265" s="3">
        <v>2015</v>
      </c>
      <c r="H2265" s="3" t="s">
        <v>21</v>
      </c>
      <c r="I2265" s="12"/>
      <c r="J2265" s="3">
        <v>257</v>
      </c>
      <c r="K2265" s="3" t="str">
        <f>IF(VLOOKUP(D2265,'Resources Final'!A:C,3,FALSE)=0,"",VLOOKUP(D2265,'Resources Final'!A:C,3,FALSE))</f>
        <v/>
      </c>
      <c r="L2265" s="3" t="str">
        <f>IF(VLOOKUP(D2265,'Resources Final'!A:D,4,FALSE)=0,"",VLOOKUP(D2265,'Resources Final'!A:D,4,FALSE))</f>
        <v>Y</v>
      </c>
      <c r="M2265" s="3" t="str">
        <f>IF(VLOOKUP(D2265,'Resources Final'!A:E,5,FALSE)=0,"",VLOOKUP(D2265,'Resources Final'!A:E,5,FALSE))</f>
        <v/>
      </c>
      <c r="N2265" s="7" t="str">
        <f>IF(VLOOKUP(D2265,'Resources Final'!A:F,6,FALSE)=0,"",VLOOKUP(D2265,'Resources Final'!A:F,6,FALSE))</f>
        <v/>
      </c>
      <c r="O2265" s="3" t="str">
        <f>IF(VLOOKUP(D2265,'Resources Final'!A:G,7,FALSE)=0,"",VLOOKUP(D2265,'Resources Final'!A:G,7,FALSE))</f>
        <v/>
      </c>
    </row>
    <row r="2266" spans="1:15" x14ac:dyDescent="0.2">
      <c r="A2266" s="11">
        <v>990</v>
      </c>
      <c r="B2266" s="11" t="str">
        <f t="shared" si="46"/>
        <v>Charles G. Koch Charitable Foundation_University of Georgia201511800</v>
      </c>
      <c r="C2266" s="11" t="s">
        <v>19</v>
      </c>
      <c r="D2266" s="11" t="s">
        <v>3757</v>
      </c>
      <c r="E2266" s="11" t="s">
        <v>3757</v>
      </c>
      <c r="F2266" s="4">
        <v>11800</v>
      </c>
      <c r="G2266" s="3">
        <v>2015</v>
      </c>
      <c r="H2266" s="3" t="s">
        <v>21</v>
      </c>
      <c r="I2266" s="12"/>
      <c r="J2266" s="3">
        <v>258</v>
      </c>
      <c r="K2266" s="3" t="str">
        <f>IF(VLOOKUP(D2266,'Resources Final'!A:C,3,FALSE)=0,"",VLOOKUP(D2266,'Resources Final'!A:C,3,FALSE))</f>
        <v/>
      </c>
      <c r="L2266" s="3" t="str">
        <f>IF(VLOOKUP(D2266,'Resources Final'!A:D,4,FALSE)=0,"",VLOOKUP(D2266,'Resources Final'!A:D,4,FALSE))</f>
        <v>Y</v>
      </c>
      <c r="M2266" s="3" t="str">
        <f>IF(VLOOKUP(D2266,'Resources Final'!A:E,5,FALSE)=0,"",VLOOKUP(D2266,'Resources Final'!A:E,5,FALSE))</f>
        <v/>
      </c>
      <c r="N2266" s="7" t="str">
        <f>IF(VLOOKUP(D2266,'Resources Final'!A:F,6,FALSE)=0,"",VLOOKUP(D2266,'Resources Final'!A:F,6,FALSE))</f>
        <v/>
      </c>
      <c r="O2266" s="3" t="str">
        <f>IF(VLOOKUP(D2266,'Resources Final'!A:G,7,FALSE)=0,"",VLOOKUP(D2266,'Resources Final'!A:G,7,FALSE))</f>
        <v/>
      </c>
    </row>
    <row r="2267" spans="1:15" x14ac:dyDescent="0.2">
      <c r="A2267" s="11">
        <v>990</v>
      </c>
      <c r="B2267" s="11" t="str">
        <f t="shared" si="46"/>
        <v>Charles G. Koch Charitable Foundation_University of Georgia Foundation2015106500</v>
      </c>
      <c r="C2267" s="11" t="s">
        <v>19</v>
      </c>
      <c r="D2267" s="11" t="s">
        <v>3758</v>
      </c>
      <c r="E2267" s="11" t="s">
        <v>3758</v>
      </c>
      <c r="F2267" s="4">
        <v>106500</v>
      </c>
      <c r="G2267" s="3">
        <v>2015</v>
      </c>
      <c r="H2267" s="3" t="s">
        <v>21</v>
      </c>
      <c r="I2267" s="12"/>
      <c r="J2267" s="3">
        <v>259</v>
      </c>
      <c r="K2267" s="3" t="str">
        <f>IF(VLOOKUP(D2267,'Resources Final'!A:C,3,FALSE)=0,"",VLOOKUP(D2267,'Resources Final'!A:C,3,FALSE))</f>
        <v/>
      </c>
      <c r="L2267" s="3" t="str">
        <f>IF(VLOOKUP(D2267,'Resources Final'!A:D,4,FALSE)=0,"",VLOOKUP(D2267,'Resources Final'!A:D,4,FALSE))</f>
        <v>Y</v>
      </c>
      <c r="M2267" s="3" t="str">
        <f>IF(VLOOKUP(D2267,'Resources Final'!A:E,5,FALSE)=0,"",VLOOKUP(D2267,'Resources Final'!A:E,5,FALSE))</f>
        <v/>
      </c>
      <c r="N2267" s="7" t="str">
        <f>IF(VLOOKUP(D2267,'Resources Final'!A:F,6,FALSE)=0,"",VLOOKUP(D2267,'Resources Final'!A:F,6,FALSE))</f>
        <v/>
      </c>
      <c r="O2267" s="3" t="str">
        <f>IF(VLOOKUP(D2267,'Resources Final'!A:G,7,FALSE)=0,"",VLOOKUP(D2267,'Resources Final'!A:G,7,FALSE))</f>
        <v/>
      </c>
    </row>
    <row r="2268" spans="1:15" x14ac:dyDescent="0.2">
      <c r="A2268" s="11">
        <v>990</v>
      </c>
      <c r="B2268" s="11" t="str">
        <f t="shared" si="46"/>
        <v>Charles G. Koch Charitable Foundation_University of Houston201517500</v>
      </c>
      <c r="C2268" s="11" t="s">
        <v>19</v>
      </c>
      <c r="D2268" s="11" t="s">
        <v>3761</v>
      </c>
      <c r="E2268" s="11" t="s">
        <v>3761</v>
      </c>
      <c r="F2268" s="4">
        <v>17500</v>
      </c>
      <c r="G2268" s="3">
        <v>2015</v>
      </c>
      <c r="H2268" s="3" t="s">
        <v>21</v>
      </c>
      <c r="I2268" s="12"/>
      <c r="J2268" s="3">
        <v>260</v>
      </c>
      <c r="K2268" s="3" t="str">
        <f>IF(VLOOKUP(D2268,'Resources Final'!A:C,3,FALSE)=0,"",VLOOKUP(D2268,'Resources Final'!A:C,3,FALSE))</f>
        <v/>
      </c>
      <c r="L2268" s="3" t="str">
        <f>IF(VLOOKUP(D2268,'Resources Final'!A:D,4,FALSE)=0,"",VLOOKUP(D2268,'Resources Final'!A:D,4,FALSE))</f>
        <v>Y</v>
      </c>
      <c r="M2268" s="3" t="str">
        <f>IF(VLOOKUP(D2268,'Resources Final'!A:E,5,FALSE)=0,"",VLOOKUP(D2268,'Resources Final'!A:E,5,FALSE))</f>
        <v/>
      </c>
      <c r="N2268" s="7" t="str">
        <f>IF(VLOOKUP(D2268,'Resources Final'!A:F,6,FALSE)=0,"",VLOOKUP(D2268,'Resources Final'!A:F,6,FALSE))</f>
        <v/>
      </c>
      <c r="O2268" s="3" t="str">
        <f>IF(VLOOKUP(D2268,'Resources Final'!A:G,7,FALSE)=0,"",VLOOKUP(D2268,'Resources Final'!A:G,7,FALSE))</f>
        <v/>
      </c>
    </row>
    <row r="2269" spans="1:15" x14ac:dyDescent="0.2">
      <c r="A2269" s="11">
        <v>990</v>
      </c>
      <c r="B2269" s="11" t="str">
        <f t="shared" si="46"/>
        <v>Charles G. Koch Charitable Foundation_University of Kentucky201528000</v>
      </c>
      <c r="C2269" s="11" t="s">
        <v>19</v>
      </c>
      <c r="D2269" s="11" t="s">
        <v>3766</v>
      </c>
      <c r="E2269" s="11" t="s">
        <v>3766</v>
      </c>
      <c r="F2269" s="4">
        <v>28000</v>
      </c>
      <c r="G2269" s="3">
        <v>2015</v>
      </c>
      <c r="H2269" s="3" t="s">
        <v>21</v>
      </c>
      <c r="I2269" s="12"/>
      <c r="J2269" s="3">
        <v>261</v>
      </c>
      <c r="K2269" s="3" t="str">
        <f>IF(VLOOKUP(D2269,'Resources Final'!A:C,3,FALSE)=0,"",VLOOKUP(D2269,'Resources Final'!A:C,3,FALSE))</f>
        <v/>
      </c>
      <c r="L2269" s="3" t="str">
        <f>IF(VLOOKUP(D2269,'Resources Final'!A:D,4,FALSE)=0,"",VLOOKUP(D2269,'Resources Final'!A:D,4,FALSE))</f>
        <v>Y</v>
      </c>
      <c r="M2269" s="3" t="str">
        <f>IF(VLOOKUP(D2269,'Resources Final'!A:E,5,FALSE)=0,"",VLOOKUP(D2269,'Resources Final'!A:E,5,FALSE))</f>
        <v/>
      </c>
      <c r="N2269" s="7" t="str">
        <f>IF(VLOOKUP(D2269,'Resources Final'!A:F,6,FALSE)=0,"",VLOOKUP(D2269,'Resources Final'!A:F,6,FALSE))</f>
        <v/>
      </c>
      <c r="O2269" s="3" t="str">
        <f>IF(VLOOKUP(D2269,'Resources Final'!A:G,7,FALSE)=0,"",VLOOKUP(D2269,'Resources Final'!A:G,7,FALSE))</f>
        <v/>
      </c>
    </row>
    <row r="2270" spans="1:15" x14ac:dyDescent="0.2">
      <c r="A2270" s="11">
        <v>990</v>
      </c>
      <c r="B2270" s="11" t="str">
        <f t="shared" si="46"/>
        <v>Charles G. Koch Charitable Foundation_University of Louisville2015620800</v>
      </c>
      <c r="C2270" s="11" t="s">
        <v>19</v>
      </c>
      <c r="D2270" s="11" t="s">
        <v>3769</v>
      </c>
      <c r="E2270" s="11" t="s">
        <v>3769</v>
      </c>
      <c r="F2270" s="4">
        <v>620800</v>
      </c>
      <c r="G2270" s="3">
        <v>2015</v>
      </c>
      <c r="H2270" s="3" t="s">
        <v>21</v>
      </c>
      <c r="I2270" s="12"/>
      <c r="J2270" s="3">
        <v>262</v>
      </c>
      <c r="K2270" s="3" t="str">
        <f>IF(VLOOKUP(D2270,'Resources Final'!A:C,3,FALSE)=0,"",VLOOKUP(D2270,'Resources Final'!A:C,3,FALSE))</f>
        <v/>
      </c>
      <c r="L2270" s="3" t="str">
        <f>IF(VLOOKUP(D2270,'Resources Final'!A:D,4,FALSE)=0,"",VLOOKUP(D2270,'Resources Final'!A:D,4,FALSE))</f>
        <v>Y</v>
      </c>
      <c r="M2270" s="3" t="str">
        <f>IF(VLOOKUP(D2270,'Resources Final'!A:E,5,FALSE)=0,"",VLOOKUP(D2270,'Resources Final'!A:E,5,FALSE))</f>
        <v/>
      </c>
      <c r="N2270" s="7" t="str">
        <f>IF(VLOOKUP(D2270,'Resources Final'!A:F,6,FALSE)=0,"",VLOOKUP(D2270,'Resources Final'!A:F,6,FALSE))</f>
        <v/>
      </c>
      <c r="O2270" s="3" t="str">
        <f>IF(VLOOKUP(D2270,'Resources Final'!A:G,7,FALSE)=0,"",VLOOKUP(D2270,'Resources Final'!A:G,7,FALSE))</f>
        <v/>
      </c>
    </row>
    <row r="2271" spans="1:15" x14ac:dyDescent="0.2">
      <c r="A2271" s="11">
        <v>990</v>
      </c>
      <c r="B2271" s="11" t="str">
        <f t="shared" si="46"/>
        <v>Charles G. Koch Charitable Foundation_University of Manchester20155000</v>
      </c>
      <c r="C2271" s="11" t="s">
        <v>19</v>
      </c>
      <c r="D2271" s="11" t="s">
        <v>3775</v>
      </c>
      <c r="E2271" s="11" t="s">
        <v>3775</v>
      </c>
      <c r="F2271" s="4">
        <v>5000</v>
      </c>
      <c r="G2271" s="3">
        <v>2015</v>
      </c>
      <c r="H2271" s="3" t="s">
        <v>21</v>
      </c>
      <c r="I2271" s="12"/>
      <c r="J2271" s="3">
        <v>263</v>
      </c>
      <c r="K2271" s="3" t="str">
        <f>IF(VLOOKUP(D2271,'Resources Final'!A:C,3,FALSE)=0,"",VLOOKUP(D2271,'Resources Final'!A:C,3,FALSE))</f>
        <v/>
      </c>
      <c r="L2271" s="3" t="str">
        <f>IF(VLOOKUP(D2271,'Resources Final'!A:D,4,FALSE)=0,"",VLOOKUP(D2271,'Resources Final'!A:D,4,FALSE))</f>
        <v>Y</v>
      </c>
      <c r="M2271" s="3" t="str">
        <f>IF(VLOOKUP(D2271,'Resources Final'!A:E,5,FALSE)=0,"",VLOOKUP(D2271,'Resources Final'!A:E,5,FALSE))</f>
        <v/>
      </c>
      <c r="N2271" s="7" t="str">
        <f>IF(VLOOKUP(D2271,'Resources Final'!A:F,6,FALSE)=0,"",VLOOKUP(D2271,'Resources Final'!A:F,6,FALSE))</f>
        <v/>
      </c>
      <c r="O2271" s="3" t="str">
        <f>IF(VLOOKUP(D2271,'Resources Final'!A:G,7,FALSE)=0,"",VLOOKUP(D2271,'Resources Final'!A:G,7,FALSE))</f>
        <v/>
      </c>
    </row>
    <row r="2272" spans="1:15" x14ac:dyDescent="0.2">
      <c r="A2272" s="11">
        <v>990</v>
      </c>
      <c r="B2272" s="11" t="str">
        <f t="shared" si="46"/>
        <v>Charles G. Koch Charitable Foundation_University of Mary20152400</v>
      </c>
      <c r="C2272" s="11" t="s">
        <v>19</v>
      </c>
      <c r="D2272" s="11" t="s">
        <v>3777</v>
      </c>
      <c r="E2272" s="11" t="s">
        <v>3777</v>
      </c>
      <c r="F2272" s="4">
        <v>2400</v>
      </c>
      <c r="G2272" s="3">
        <v>2015</v>
      </c>
      <c r="H2272" s="3" t="s">
        <v>21</v>
      </c>
      <c r="I2272" s="12"/>
      <c r="J2272" s="3">
        <v>264</v>
      </c>
      <c r="K2272" s="3" t="str">
        <f>IF(VLOOKUP(D2272,'Resources Final'!A:C,3,FALSE)=0,"",VLOOKUP(D2272,'Resources Final'!A:C,3,FALSE))</f>
        <v/>
      </c>
      <c r="L2272" s="3" t="str">
        <f>IF(VLOOKUP(D2272,'Resources Final'!A:D,4,FALSE)=0,"",VLOOKUP(D2272,'Resources Final'!A:D,4,FALSE))</f>
        <v>Y</v>
      </c>
      <c r="M2272" s="3" t="str">
        <f>IF(VLOOKUP(D2272,'Resources Final'!A:E,5,FALSE)=0,"",VLOOKUP(D2272,'Resources Final'!A:E,5,FALSE))</f>
        <v/>
      </c>
      <c r="N2272" s="7" t="str">
        <f>IF(VLOOKUP(D2272,'Resources Final'!A:F,6,FALSE)=0,"",VLOOKUP(D2272,'Resources Final'!A:F,6,FALSE))</f>
        <v/>
      </c>
      <c r="O2272" s="3" t="str">
        <f>IF(VLOOKUP(D2272,'Resources Final'!A:G,7,FALSE)=0,"",VLOOKUP(D2272,'Resources Final'!A:G,7,FALSE))</f>
        <v/>
      </c>
    </row>
    <row r="2273" spans="1:15" x14ac:dyDescent="0.2">
      <c r="A2273" s="11">
        <v>990</v>
      </c>
      <c r="B2273" s="11" t="str">
        <f t="shared" si="46"/>
        <v>Charles G. Koch Charitable Foundation_University of Mary Hardin-Baylor20156000</v>
      </c>
      <c r="C2273" s="11" t="s">
        <v>19</v>
      </c>
      <c r="D2273" s="11" t="s">
        <v>3778</v>
      </c>
      <c r="E2273" s="11" t="s">
        <v>3778</v>
      </c>
      <c r="F2273" s="4">
        <v>6000</v>
      </c>
      <c r="G2273" s="3">
        <v>2015</v>
      </c>
      <c r="H2273" s="3" t="s">
        <v>21</v>
      </c>
      <c r="I2273" s="12"/>
      <c r="J2273" s="3">
        <v>265</v>
      </c>
      <c r="K2273" s="3" t="str">
        <f>IF(VLOOKUP(D2273,'Resources Final'!A:C,3,FALSE)=0,"",VLOOKUP(D2273,'Resources Final'!A:C,3,FALSE))</f>
        <v/>
      </c>
      <c r="L2273" s="3" t="str">
        <f>IF(VLOOKUP(D2273,'Resources Final'!A:D,4,FALSE)=0,"",VLOOKUP(D2273,'Resources Final'!A:D,4,FALSE))</f>
        <v>Y</v>
      </c>
      <c r="M2273" s="3" t="str">
        <f>IF(VLOOKUP(D2273,'Resources Final'!A:E,5,FALSE)=0,"",VLOOKUP(D2273,'Resources Final'!A:E,5,FALSE))</f>
        <v/>
      </c>
      <c r="N2273" s="7" t="str">
        <f>IF(VLOOKUP(D2273,'Resources Final'!A:F,6,FALSE)=0,"",VLOOKUP(D2273,'Resources Final'!A:F,6,FALSE))</f>
        <v/>
      </c>
      <c r="O2273" s="3" t="str">
        <f>IF(VLOOKUP(D2273,'Resources Final'!A:G,7,FALSE)=0,"",VLOOKUP(D2273,'Resources Final'!A:G,7,FALSE))</f>
        <v/>
      </c>
    </row>
    <row r="2274" spans="1:15" x14ac:dyDescent="0.2">
      <c r="A2274" s="11">
        <v>990</v>
      </c>
      <c r="B2274" s="11" t="str">
        <f t="shared" si="46"/>
        <v>Charles G. Koch Charitable Foundation_University of Maryland - Baltimore County20152000</v>
      </c>
      <c r="C2274" s="11" t="s">
        <v>19</v>
      </c>
      <c r="D2274" s="11" t="s">
        <v>3780</v>
      </c>
      <c r="E2274" s="11" t="s">
        <v>3779</v>
      </c>
      <c r="F2274" s="4">
        <v>2000</v>
      </c>
      <c r="G2274" s="3">
        <v>2015</v>
      </c>
      <c r="H2274" s="3" t="s">
        <v>21</v>
      </c>
      <c r="I2274" s="12"/>
      <c r="J2274" s="3">
        <v>266</v>
      </c>
      <c r="K2274" s="3" t="str">
        <f>IF(VLOOKUP(D2274,'Resources Final'!A:C,3,FALSE)=0,"",VLOOKUP(D2274,'Resources Final'!A:C,3,FALSE))</f>
        <v/>
      </c>
      <c r="L2274" s="3" t="str">
        <f>IF(VLOOKUP(D2274,'Resources Final'!A:D,4,FALSE)=0,"",VLOOKUP(D2274,'Resources Final'!A:D,4,FALSE))</f>
        <v>Y</v>
      </c>
      <c r="M2274" s="3" t="str">
        <f>IF(VLOOKUP(D2274,'Resources Final'!A:E,5,FALSE)=0,"",VLOOKUP(D2274,'Resources Final'!A:E,5,FALSE))</f>
        <v/>
      </c>
      <c r="N2274" s="7" t="str">
        <f>IF(VLOOKUP(D2274,'Resources Final'!A:F,6,FALSE)=0,"",VLOOKUP(D2274,'Resources Final'!A:F,6,FALSE))</f>
        <v/>
      </c>
      <c r="O2274" s="3" t="str">
        <f>IF(VLOOKUP(D2274,'Resources Final'!A:G,7,FALSE)=0,"",VLOOKUP(D2274,'Resources Final'!A:G,7,FALSE))</f>
        <v/>
      </c>
    </row>
    <row r="2275" spans="1:15" x14ac:dyDescent="0.2">
      <c r="A2275" s="11">
        <v>990</v>
      </c>
      <c r="B2275" s="11" t="str">
        <f t="shared" si="46"/>
        <v>Charles G. Koch Charitable Foundation_University of Maryland College Park Foundation201558383</v>
      </c>
      <c r="C2275" s="11" t="s">
        <v>19</v>
      </c>
      <c r="D2275" s="11" t="s">
        <v>3782</v>
      </c>
      <c r="E2275" s="11" t="s">
        <v>3779</v>
      </c>
      <c r="F2275" s="4">
        <v>58383</v>
      </c>
      <c r="G2275" s="3">
        <v>2015</v>
      </c>
      <c r="H2275" s="3" t="s">
        <v>21</v>
      </c>
      <c r="I2275" s="12"/>
      <c r="J2275" s="3">
        <v>267</v>
      </c>
      <c r="K2275" s="3" t="str">
        <f>IF(VLOOKUP(D2275,'Resources Final'!A:C,3,FALSE)=0,"",VLOOKUP(D2275,'Resources Final'!A:C,3,FALSE))</f>
        <v/>
      </c>
      <c r="L2275" s="3" t="str">
        <f>IF(VLOOKUP(D2275,'Resources Final'!A:D,4,FALSE)=0,"",VLOOKUP(D2275,'Resources Final'!A:D,4,FALSE))</f>
        <v>Y</v>
      </c>
      <c r="M2275" s="3" t="str">
        <f>IF(VLOOKUP(D2275,'Resources Final'!A:E,5,FALSE)=0,"",VLOOKUP(D2275,'Resources Final'!A:E,5,FALSE))</f>
        <v/>
      </c>
      <c r="N2275" s="7" t="str">
        <f>IF(VLOOKUP(D2275,'Resources Final'!A:F,6,FALSE)=0,"",VLOOKUP(D2275,'Resources Final'!A:F,6,FALSE))</f>
        <v/>
      </c>
      <c r="O2275" s="3" t="str">
        <f>IF(VLOOKUP(D2275,'Resources Final'!A:G,7,FALSE)=0,"",VLOOKUP(D2275,'Resources Final'!A:G,7,FALSE))</f>
        <v/>
      </c>
    </row>
    <row r="2276" spans="1:15" x14ac:dyDescent="0.2">
      <c r="A2276" s="11">
        <v>990</v>
      </c>
      <c r="B2276" s="11" t="str">
        <f t="shared" si="46"/>
        <v>Charles G. Koch Charitable Foundation_University of Michigan201574000</v>
      </c>
      <c r="C2276" s="11" t="s">
        <v>19</v>
      </c>
      <c r="D2276" s="11" t="s">
        <v>3609</v>
      </c>
      <c r="E2276" s="11" t="s">
        <v>3609</v>
      </c>
      <c r="F2276" s="4">
        <v>74000</v>
      </c>
      <c r="G2276" s="3">
        <v>2015</v>
      </c>
      <c r="H2276" s="3" t="s">
        <v>21</v>
      </c>
      <c r="I2276" s="12"/>
      <c r="J2276" s="3">
        <v>268</v>
      </c>
      <c r="K2276" s="3" t="str">
        <f>IF(VLOOKUP(D2276,'Resources Final'!A:C,3,FALSE)=0,"",VLOOKUP(D2276,'Resources Final'!A:C,3,FALSE))</f>
        <v/>
      </c>
      <c r="L2276" s="3" t="str">
        <f>IF(VLOOKUP(D2276,'Resources Final'!A:D,4,FALSE)=0,"",VLOOKUP(D2276,'Resources Final'!A:D,4,FALSE))</f>
        <v>Y</v>
      </c>
      <c r="M2276" s="3" t="str">
        <f>IF(VLOOKUP(D2276,'Resources Final'!A:E,5,FALSE)=0,"",VLOOKUP(D2276,'Resources Final'!A:E,5,FALSE))</f>
        <v/>
      </c>
      <c r="N2276" s="7" t="str">
        <f>IF(VLOOKUP(D2276,'Resources Final'!A:F,6,FALSE)=0,"",VLOOKUP(D2276,'Resources Final'!A:F,6,FALSE))</f>
        <v/>
      </c>
      <c r="O2276" s="3" t="str">
        <f>IF(VLOOKUP(D2276,'Resources Final'!A:G,7,FALSE)=0,"",VLOOKUP(D2276,'Resources Final'!A:G,7,FALSE))</f>
        <v/>
      </c>
    </row>
    <row r="2277" spans="1:15" x14ac:dyDescent="0.2">
      <c r="A2277" s="11">
        <v>990</v>
      </c>
      <c r="B2277" s="11" t="str">
        <f t="shared" ref="B2277:B2340" si="47">C2277&amp;"_"&amp;D2277&amp;G2277&amp;F2277</f>
        <v>Charles G. Koch Charitable Foundation_University of Minnesota - Duluth201514600</v>
      </c>
      <c r="C2277" s="11" t="s">
        <v>19</v>
      </c>
      <c r="D2277" s="11" t="s">
        <v>3785</v>
      </c>
      <c r="E2277" s="11" t="s">
        <v>3025</v>
      </c>
      <c r="F2277" s="4">
        <v>14600</v>
      </c>
      <c r="G2277" s="3">
        <v>2015</v>
      </c>
      <c r="H2277" s="3" t="s">
        <v>21</v>
      </c>
      <c r="I2277" s="12"/>
      <c r="J2277" s="3">
        <v>269</v>
      </c>
      <c r="K2277" s="3" t="str">
        <f>IF(VLOOKUP(D2277,'Resources Final'!A:C,3,FALSE)=0,"",VLOOKUP(D2277,'Resources Final'!A:C,3,FALSE))</f>
        <v/>
      </c>
      <c r="L2277" s="3" t="str">
        <f>IF(VLOOKUP(D2277,'Resources Final'!A:D,4,FALSE)=0,"",VLOOKUP(D2277,'Resources Final'!A:D,4,FALSE))</f>
        <v>Y</v>
      </c>
      <c r="M2277" s="3" t="str">
        <f>IF(VLOOKUP(D2277,'Resources Final'!A:E,5,FALSE)=0,"",VLOOKUP(D2277,'Resources Final'!A:E,5,FALSE))</f>
        <v/>
      </c>
      <c r="N2277" s="7" t="str">
        <f>IF(VLOOKUP(D2277,'Resources Final'!A:F,6,FALSE)=0,"",VLOOKUP(D2277,'Resources Final'!A:F,6,FALSE))</f>
        <v/>
      </c>
      <c r="O2277" s="3" t="str">
        <f>IF(VLOOKUP(D2277,'Resources Final'!A:G,7,FALSE)=0,"",VLOOKUP(D2277,'Resources Final'!A:G,7,FALSE))</f>
        <v/>
      </c>
    </row>
    <row r="2278" spans="1:15" x14ac:dyDescent="0.2">
      <c r="A2278" s="11">
        <v>990</v>
      </c>
      <c r="B2278" s="11" t="str">
        <f t="shared" si="47"/>
        <v>Charles G. Koch Charitable Foundation_University of Missouri - Columbia201511118</v>
      </c>
      <c r="C2278" s="11" t="s">
        <v>19</v>
      </c>
      <c r="D2278" s="11" t="s">
        <v>3788</v>
      </c>
      <c r="E2278" s="11" t="s">
        <v>3787</v>
      </c>
      <c r="F2278" s="4">
        <v>11118</v>
      </c>
      <c r="G2278" s="3">
        <v>2015</v>
      </c>
      <c r="H2278" s="3" t="s">
        <v>21</v>
      </c>
      <c r="I2278" s="12"/>
      <c r="J2278" s="3">
        <v>270</v>
      </c>
      <c r="K2278" s="3" t="str">
        <f>IF(VLOOKUP(D2278,'Resources Final'!A:C,3,FALSE)=0,"",VLOOKUP(D2278,'Resources Final'!A:C,3,FALSE))</f>
        <v/>
      </c>
      <c r="L2278" s="3" t="str">
        <f>IF(VLOOKUP(D2278,'Resources Final'!A:D,4,FALSE)=0,"",VLOOKUP(D2278,'Resources Final'!A:D,4,FALSE))</f>
        <v>Y</v>
      </c>
      <c r="M2278" s="3" t="str">
        <f>IF(VLOOKUP(D2278,'Resources Final'!A:E,5,FALSE)=0,"",VLOOKUP(D2278,'Resources Final'!A:E,5,FALSE))</f>
        <v/>
      </c>
      <c r="N2278" s="7" t="str">
        <f>IF(VLOOKUP(D2278,'Resources Final'!A:F,6,FALSE)=0,"",VLOOKUP(D2278,'Resources Final'!A:F,6,FALSE))</f>
        <v/>
      </c>
      <c r="O2278" s="3" t="str">
        <f>IF(VLOOKUP(D2278,'Resources Final'!A:G,7,FALSE)=0,"",VLOOKUP(D2278,'Resources Final'!A:G,7,FALSE))</f>
        <v/>
      </c>
    </row>
    <row r="2279" spans="1:15" x14ac:dyDescent="0.2">
      <c r="A2279" s="11">
        <v>990</v>
      </c>
      <c r="B2279" s="11" t="str">
        <f t="shared" si="47"/>
        <v>Charles G. Koch Charitable Foundation_University of Nebraska - Omaha201510000</v>
      </c>
      <c r="C2279" s="11" t="s">
        <v>19</v>
      </c>
      <c r="D2279" s="11" t="s">
        <v>3791</v>
      </c>
      <c r="E2279" s="11" t="s">
        <v>457</v>
      </c>
      <c r="F2279" s="4">
        <v>10000</v>
      </c>
      <c r="G2279" s="3">
        <v>2015</v>
      </c>
      <c r="H2279" s="3" t="s">
        <v>21</v>
      </c>
      <c r="I2279" s="12"/>
      <c r="J2279" s="3">
        <v>271</v>
      </c>
      <c r="K2279" s="3" t="str">
        <f>IF(VLOOKUP(D2279,'Resources Final'!A:C,3,FALSE)=0,"",VLOOKUP(D2279,'Resources Final'!A:C,3,FALSE))</f>
        <v/>
      </c>
      <c r="L2279" s="3" t="str">
        <f>IF(VLOOKUP(D2279,'Resources Final'!A:D,4,FALSE)=0,"",VLOOKUP(D2279,'Resources Final'!A:D,4,FALSE))</f>
        <v>Y</v>
      </c>
      <c r="M2279" s="3" t="str">
        <f>IF(VLOOKUP(D2279,'Resources Final'!A:E,5,FALSE)=0,"",VLOOKUP(D2279,'Resources Final'!A:E,5,FALSE))</f>
        <v/>
      </c>
      <c r="N2279" s="7" t="str">
        <f>IF(VLOOKUP(D2279,'Resources Final'!A:F,6,FALSE)=0,"",VLOOKUP(D2279,'Resources Final'!A:F,6,FALSE))</f>
        <v/>
      </c>
      <c r="O2279" s="3" t="str">
        <f>IF(VLOOKUP(D2279,'Resources Final'!A:G,7,FALSE)=0,"",VLOOKUP(D2279,'Resources Final'!A:G,7,FALSE))</f>
        <v/>
      </c>
    </row>
    <row r="2280" spans="1:15" x14ac:dyDescent="0.2">
      <c r="A2280" s="11">
        <v>990</v>
      </c>
      <c r="B2280" s="11" t="str">
        <f t="shared" si="47"/>
        <v>Charles G. Koch Charitable Foundation_University of New Haven201511000</v>
      </c>
      <c r="C2280" s="11" t="s">
        <v>19</v>
      </c>
      <c r="D2280" s="11" t="s">
        <v>3797</v>
      </c>
      <c r="E2280" s="11" t="s">
        <v>3797</v>
      </c>
      <c r="F2280" s="4">
        <v>11000</v>
      </c>
      <c r="G2280" s="3">
        <v>2015</v>
      </c>
      <c r="H2280" s="3" t="s">
        <v>21</v>
      </c>
      <c r="I2280" s="12"/>
      <c r="J2280" s="3">
        <v>272</v>
      </c>
      <c r="K2280" s="3" t="str">
        <f>IF(VLOOKUP(D2280,'Resources Final'!A:C,3,FALSE)=0,"",VLOOKUP(D2280,'Resources Final'!A:C,3,FALSE))</f>
        <v/>
      </c>
      <c r="L2280" s="3" t="str">
        <f>IF(VLOOKUP(D2280,'Resources Final'!A:D,4,FALSE)=0,"",VLOOKUP(D2280,'Resources Final'!A:D,4,FALSE))</f>
        <v>Y</v>
      </c>
      <c r="M2280" s="3" t="str">
        <f>IF(VLOOKUP(D2280,'Resources Final'!A:E,5,FALSE)=0,"",VLOOKUP(D2280,'Resources Final'!A:E,5,FALSE))</f>
        <v/>
      </c>
      <c r="N2280" s="7" t="str">
        <f>IF(VLOOKUP(D2280,'Resources Final'!A:F,6,FALSE)=0,"",VLOOKUP(D2280,'Resources Final'!A:F,6,FALSE))</f>
        <v/>
      </c>
      <c r="O2280" s="3" t="str">
        <f>IF(VLOOKUP(D2280,'Resources Final'!A:G,7,FALSE)=0,"",VLOOKUP(D2280,'Resources Final'!A:G,7,FALSE))</f>
        <v/>
      </c>
    </row>
    <row r="2281" spans="1:15" x14ac:dyDescent="0.2">
      <c r="A2281" s="11">
        <v>990</v>
      </c>
      <c r="B2281" s="11" t="str">
        <f t="shared" si="47"/>
        <v>Charles G. Koch Charitable Foundation_University of New Orleans Foundation201526500</v>
      </c>
      <c r="C2281" s="11" t="s">
        <v>19</v>
      </c>
      <c r="D2281" s="11" t="s">
        <v>3798</v>
      </c>
      <c r="E2281" s="11" t="s">
        <v>3799</v>
      </c>
      <c r="F2281" s="4">
        <v>26500</v>
      </c>
      <c r="G2281" s="3">
        <v>2015</v>
      </c>
      <c r="H2281" s="3" t="s">
        <v>21</v>
      </c>
      <c r="I2281" s="12"/>
      <c r="J2281" s="3">
        <v>273</v>
      </c>
      <c r="K2281" s="3" t="str">
        <f>IF(VLOOKUP(D2281,'Resources Final'!A:C,3,FALSE)=0,"",VLOOKUP(D2281,'Resources Final'!A:C,3,FALSE))</f>
        <v/>
      </c>
      <c r="L2281" s="3" t="str">
        <f>IF(VLOOKUP(D2281,'Resources Final'!A:D,4,FALSE)=0,"",VLOOKUP(D2281,'Resources Final'!A:D,4,FALSE))</f>
        <v>Y</v>
      </c>
      <c r="M2281" s="3" t="str">
        <f>IF(VLOOKUP(D2281,'Resources Final'!A:E,5,FALSE)=0,"",VLOOKUP(D2281,'Resources Final'!A:E,5,FALSE))</f>
        <v/>
      </c>
      <c r="N2281" s="7" t="str">
        <f>IF(VLOOKUP(D2281,'Resources Final'!A:F,6,FALSE)=0,"",VLOOKUP(D2281,'Resources Final'!A:F,6,FALSE))</f>
        <v/>
      </c>
      <c r="O2281" s="3" t="str">
        <f>IF(VLOOKUP(D2281,'Resources Final'!A:G,7,FALSE)=0,"",VLOOKUP(D2281,'Resources Final'!A:G,7,FALSE))</f>
        <v/>
      </c>
    </row>
    <row r="2282" spans="1:15" x14ac:dyDescent="0.2">
      <c r="A2282" s="11">
        <v>990</v>
      </c>
      <c r="B2282" s="11" t="str">
        <f t="shared" si="47"/>
        <v>Charles G. Koch Charitable Foundation_University of North Carolina2015131900</v>
      </c>
      <c r="C2282" s="11" t="s">
        <v>19</v>
      </c>
      <c r="D2282" s="11" t="s">
        <v>3802</v>
      </c>
      <c r="E2282" s="11" t="s">
        <v>3802</v>
      </c>
      <c r="F2282" s="4">
        <v>131900</v>
      </c>
      <c r="G2282" s="3">
        <v>2015</v>
      </c>
      <c r="H2282" s="3" t="s">
        <v>21</v>
      </c>
      <c r="I2282" s="12"/>
      <c r="J2282" s="3">
        <v>274</v>
      </c>
      <c r="K2282" s="3" t="str">
        <f>IF(VLOOKUP(D2282,'Resources Final'!A:C,3,FALSE)=0,"",VLOOKUP(D2282,'Resources Final'!A:C,3,FALSE))</f>
        <v/>
      </c>
      <c r="L2282" s="3" t="str">
        <f>IF(VLOOKUP(D2282,'Resources Final'!A:D,4,FALSE)=0,"",VLOOKUP(D2282,'Resources Final'!A:D,4,FALSE))</f>
        <v>Y</v>
      </c>
      <c r="M2282" s="3" t="str">
        <f>IF(VLOOKUP(D2282,'Resources Final'!A:E,5,FALSE)=0,"",VLOOKUP(D2282,'Resources Final'!A:E,5,FALSE))</f>
        <v/>
      </c>
      <c r="N2282" s="7" t="str">
        <f>IF(VLOOKUP(D2282,'Resources Final'!A:F,6,FALSE)=0,"",VLOOKUP(D2282,'Resources Final'!A:F,6,FALSE))</f>
        <v/>
      </c>
      <c r="O2282" s="3" t="str">
        <f>IF(VLOOKUP(D2282,'Resources Final'!A:G,7,FALSE)=0,"",VLOOKUP(D2282,'Resources Final'!A:G,7,FALSE))</f>
        <v/>
      </c>
    </row>
    <row r="2283" spans="1:15" x14ac:dyDescent="0.2">
      <c r="A2283" s="11">
        <v>990</v>
      </c>
      <c r="B2283" s="11" t="str">
        <f t="shared" si="47"/>
        <v>Charles G. Koch Charitable Foundation_University of North Texas20154000</v>
      </c>
      <c r="C2283" s="11" t="s">
        <v>19</v>
      </c>
      <c r="D2283" s="11" t="s">
        <v>3807</v>
      </c>
      <c r="E2283" s="11" t="s">
        <v>3807</v>
      </c>
      <c r="F2283" s="4">
        <v>4000</v>
      </c>
      <c r="G2283" s="3">
        <v>2015</v>
      </c>
      <c r="H2283" s="3" t="s">
        <v>21</v>
      </c>
      <c r="I2283" s="12"/>
      <c r="J2283" s="3">
        <v>275</v>
      </c>
      <c r="K2283" s="3" t="str">
        <f>IF(VLOOKUP(D2283,'Resources Final'!A:C,3,FALSE)=0,"",VLOOKUP(D2283,'Resources Final'!A:C,3,FALSE))</f>
        <v/>
      </c>
      <c r="L2283" s="3" t="str">
        <f>IF(VLOOKUP(D2283,'Resources Final'!A:D,4,FALSE)=0,"",VLOOKUP(D2283,'Resources Final'!A:D,4,FALSE))</f>
        <v>Y</v>
      </c>
      <c r="M2283" s="3" t="str">
        <f>IF(VLOOKUP(D2283,'Resources Final'!A:E,5,FALSE)=0,"",VLOOKUP(D2283,'Resources Final'!A:E,5,FALSE))</f>
        <v/>
      </c>
      <c r="N2283" s="7" t="str">
        <f>IF(VLOOKUP(D2283,'Resources Final'!A:F,6,FALSE)=0,"",VLOOKUP(D2283,'Resources Final'!A:F,6,FALSE))</f>
        <v/>
      </c>
      <c r="O2283" s="3" t="str">
        <f>IF(VLOOKUP(D2283,'Resources Final'!A:G,7,FALSE)=0,"",VLOOKUP(D2283,'Resources Final'!A:G,7,FALSE))</f>
        <v/>
      </c>
    </row>
    <row r="2284" spans="1:15" x14ac:dyDescent="0.2">
      <c r="A2284" s="11">
        <v>990</v>
      </c>
      <c r="B2284" s="11" t="str">
        <f t="shared" si="47"/>
        <v>Charles G. Koch Charitable Foundation_University of Notre Dame2015120000</v>
      </c>
      <c r="C2284" s="11" t="s">
        <v>19</v>
      </c>
      <c r="D2284" s="11" t="s">
        <v>3808</v>
      </c>
      <c r="E2284" s="11" t="s">
        <v>3808</v>
      </c>
      <c r="F2284" s="4">
        <v>120000</v>
      </c>
      <c r="G2284" s="3">
        <v>2015</v>
      </c>
      <c r="H2284" s="3" t="s">
        <v>21</v>
      </c>
      <c r="I2284" s="12"/>
      <c r="J2284" s="3">
        <v>276</v>
      </c>
      <c r="K2284" s="3" t="str">
        <f>IF(VLOOKUP(D2284,'Resources Final'!A:C,3,FALSE)=0,"",VLOOKUP(D2284,'Resources Final'!A:C,3,FALSE))</f>
        <v/>
      </c>
      <c r="L2284" s="3" t="str">
        <f>IF(VLOOKUP(D2284,'Resources Final'!A:D,4,FALSE)=0,"",VLOOKUP(D2284,'Resources Final'!A:D,4,FALSE))</f>
        <v>Y</v>
      </c>
      <c r="M2284" s="3" t="str">
        <f>IF(VLOOKUP(D2284,'Resources Final'!A:E,5,FALSE)=0,"",VLOOKUP(D2284,'Resources Final'!A:E,5,FALSE))</f>
        <v/>
      </c>
      <c r="N2284" s="7" t="str">
        <f>IF(VLOOKUP(D2284,'Resources Final'!A:F,6,FALSE)=0,"",VLOOKUP(D2284,'Resources Final'!A:F,6,FALSE))</f>
        <v/>
      </c>
      <c r="O2284" s="3" t="str">
        <f>IF(VLOOKUP(D2284,'Resources Final'!A:G,7,FALSE)=0,"",VLOOKUP(D2284,'Resources Final'!A:G,7,FALSE))</f>
        <v/>
      </c>
    </row>
    <row r="2285" spans="1:15" x14ac:dyDescent="0.2">
      <c r="A2285" s="11">
        <v>990</v>
      </c>
      <c r="B2285" s="11" t="str">
        <f t="shared" si="47"/>
        <v>Charles G. Koch Charitable Foundation_University of Pennsylvania20155000</v>
      </c>
      <c r="C2285" s="11" t="s">
        <v>19</v>
      </c>
      <c r="D2285" s="11" t="s">
        <v>3692</v>
      </c>
      <c r="E2285" s="11" t="s">
        <v>3692</v>
      </c>
      <c r="F2285" s="4">
        <v>5000</v>
      </c>
      <c r="G2285" s="3">
        <v>2015</v>
      </c>
      <c r="H2285" s="3" t="s">
        <v>21</v>
      </c>
      <c r="I2285" s="12"/>
      <c r="J2285" s="3">
        <v>277</v>
      </c>
      <c r="K2285" s="3" t="str">
        <f>IF(VLOOKUP(D2285,'Resources Final'!A:C,3,FALSE)=0,"",VLOOKUP(D2285,'Resources Final'!A:C,3,FALSE))</f>
        <v/>
      </c>
      <c r="L2285" s="3" t="str">
        <f>IF(VLOOKUP(D2285,'Resources Final'!A:D,4,FALSE)=0,"",VLOOKUP(D2285,'Resources Final'!A:D,4,FALSE))</f>
        <v>Y</v>
      </c>
      <c r="M2285" s="3" t="str">
        <f>IF(VLOOKUP(D2285,'Resources Final'!A:E,5,FALSE)=0,"",VLOOKUP(D2285,'Resources Final'!A:E,5,FALSE))</f>
        <v/>
      </c>
      <c r="N2285" s="7" t="str">
        <f>IF(VLOOKUP(D2285,'Resources Final'!A:F,6,FALSE)=0,"",VLOOKUP(D2285,'Resources Final'!A:F,6,FALSE))</f>
        <v/>
      </c>
      <c r="O2285" s="3" t="str">
        <f>IF(VLOOKUP(D2285,'Resources Final'!A:G,7,FALSE)=0,"",VLOOKUP(D2285,'Resources Final'!A:G,7,FALSE))</f>
        <v/>
      </c>
    </row>
    <row r="2286" spans="1:15" x14ac:dyDescent="0.2">
      <c r="A2286" s="11">
        <v>990</v>
      </c>
      <c r="B2286" s="11" t="str">
        <f t="shared" si="47"/>
        <v>Charles G. Koch Charitable Foundation_University of Pittsburgh20151500</v>
      </c>
      <c r="C2286" s="11" t="s">
        <v>19</v>
      </c>
      <c r="D2286" s="11" t="s">
        <v>3810</v>
      </c>
      <c r="E2286" s="11" t="s">
        <v>3810</v>
      </c>
      <c r="F2286" s="4">
        <v>1500</v>
      </c>
      <c r="G2286" s="3">
        <v>2015</v>
      </c>
      <c r="H2286" s="3" t="s">
        <v>21</v>
      </c>
      <c r="I2286" s="12"/>
      <c r="J2286" s="3">
        <v>278</v>
      </c>
      <c r="K2286" s="3" t="str">
        <f>IF(VLOOKUP(D2286,'Resources Final'!A:C,3,FALSE)=0,"",VLOOKUP(D2286,'Resources Final'!A:C,3,FALSE))</f>
        <v/>
      </c>
      <c r="L2286" s="3" t="str">
        <f>IF(VLOOKUP(D2286,'Resources Final'!A:D,4,FALSE)=0,"",VLOOKUP(D2286,'Resources Final'!A:D,4,FALSE))</f>
        <v>Y</v>
      </c>
      <c r="M2286" s="3" t="str">
        <f>IF(VLOOKUP(D2286,'Resources Final'!A:E,5,FALSE)=0,"",VLOOKUP(D2286,'Resources Final'!A:E,5,FALSE))</f>
        <v/>
      </c>
      <c r="N2286" s="7" t="str">
        <f>IF(VLOOKUP(D2286,'Resources Final'!A:F,6,FALSE)=0,"",VLOOKUP(D2286,'Resources Final'!A:F,6,FALSE))</f>
        <v/>
      </c>
      <c r="O2286" s="3" t="str">
        <f>IF(VLOOKUP(D2286,'Resources Final'!A:G,7,FALSE)=0,"",VLOOKUP(D2286,'Resources Final'!A:G,7,FALSE))</f>
        <v/>
      </c>
    </row>
    <row r="2287" spans="1:15" x14ac:dyDescent="0.2">
      <c r="A2287" s="11">
        <v>990</v>
      </c>
      <c r="B2287" s="11" t="str">
        <f t="shared" si="47"/>
        <v>Charles G. Koch Charitable Foundation_University of Richmond201517000</v>
      </c>
      <c r="C2287" s="11" t="s">
        <v>19</v>
      </c>
      <c r="D2287" s="11" t="s">
        <v>3811</v>
      </c>
      <c r="E2287" s="11" t="s">
        <v>3811</v>
      </c>
      <c r="F2287" s="4">
        <v>17000</v>
      </c>
      <c r="G2287" s="3">
        <v>2015</v>
      </c>
      <c r="H2287" s="3" t="s">
        <v>21</v>
      </c>
      <c r="I2287" s="12"/>
      <c r="J2287" s="3">
        <v>279</v>
      </c>
      <c r="K2287" s="3" t="str">
        <f>IF(VLOOKUP(D2287,'Resources Final'!A:C,3,FALSE)=0,"",VLOOKUP(D2287,'Resources Final'!A:C,3,FALSE))</f>
        <v/>
      </c>
      <c r="L2287" s="3" t="str">
        <f>IF(VLOOKUP(D2287,'Resources Final'!A:D,4,FALSE)=0,"",VLOOKUP(D2287,'Resources Final'!A:D,4,FALSE))</f>
        <v>Y</v>
      </c>
      <c r="M2287" s="3" t="str">
        <f>IF(VLOOKUP(D2287,'Resources Final'!A:E,5,FALSE)=0,"",VLOOKUP(D2287,'Resources Final'!A:E,5,FALSE))</f>
        <v/>
      </c>
      <c r="N2287" s="7" t="str">
        <f>IF(VLOOKUP(D2287,'Resources Final'!A:F,6,FALSE)=0,"",VLOOKUP(D2287,'Resources Final'!A:F,6,FALSE))</f>
        <v/>
      </c>
      <c r="O2287" s="3" t="str">
        <f>IF(VLOOKUP(D2287,'Resources Final'!A:G,7,FALSE)=0,"",VLOOKUP(D2287,'Resources Final'!A:G,7,FALSE))</f>
        <v/>
      </c>
    </row>
    <row r="2288" spans="1:15" x14ac:dyDescent="0.2">
      <c r="A2288" s="11">
        <v>990</v>
      </c>
      <c r="B2288" s="11" t="str">
        <f t="shared" si="47"/>
        <v>Charles G. Koch Charitable Foundation_University of San Diego201523000</v>
      </c>
      <c r="C2288" s="11" t="s">
        <v>19</v>
      </c>
      <c r="D2288" s="11" t="s">
        <v>3813</v>
      </c>
      <c r="E2288" s="11" t="s">
        <v>3813</v>
      </c>
      <c r="F2288" s="4">
        <v>23000</v>
      </c>
      <c r="G2288" s="3">
        <v>2015</v>
      </c>
      <c r="H2288" s="3" t="s">
        <v>21</v>
      </c>
      <c r="I2288" s="12"/>
      <c r="J2288" s="3">
        <v>280</v>
      </c>
      <c r="K2288" s="3" t="str">
        <f>IF(VLOOKUP(D2288,'Resources Final'!A:C,3,FALSE)=0,"",VLOOKUP(D2288,'Resources Final'!A:C,3,FALSE))</f>
        <v/>
      </c>
      <c r="L2288" s="3" t="str">
        <f>IF(VLOOKUP(D2288,'Resources Final'!A:D,4,FALSE)=0,"",VLOOKUP(D2288,'Resources Final'!A:D,4,FALSE))</f>
        <v>Y</v>
      </c>
      <c r="M2288" s="3" t="str">
        <f>IF(VLOOKUP(D2288,'Resources Final'!A:E,5,FALSE)=0,"",VLOOKUP(D2288,'Resources Final'!A:E,5,FALSE))</f>
        <v/>
      </c>
      <c r="N2288" s="7" t="str">
        <f>IF(VLOOKUP(D2288,'Resources Final'!A:F,6,FALSE)=0,"",VLOOKUP(D2288,'Resources Final'!A:F,6,FALSE))</f>
        <v/>
      </c>
      <c r="O2288" s="3" t="str">
        <f>IF(VLOOKUP(D2288,'Resources Final'!A:G,7,FALSE)=0,"",VLOOKUP(D2288,'Resources Final'!A:G,7,FALSE))</f>
        <v/>
      </c>
    </row>
    <row r="2289" spans="1:15" x14ac:dyDescent="0.2">
      <c r="A2289" s="11">
        <v>990</v>
      </c>
      <c r="B2289" s="11" t="str">
        <f t="shared" si="47"/>
        <v>Charles G. Koch Charitable Foundation_University of South Alabama20156995</v>
      </c>
      <c r="C2289" s="11" t="s">
        <v>19</v>
      </c>
      <c r="D2289" s="11" t="s">
        <v>3816</v>
      </c>
      <c r="E2289" s="11" t="s">
        <v>3816</v>
      </c>
      <c r="F2289" s="4">
        <v>6995</v>
      </c>
      <c r="G2289" s="3">
        <v>2015</v>
      </c>
      <c r="H2289" s="3" t="s">
        <v>21</v>
      </c>
      <c r="I2289" s="12"/>
      <c r="J2289" s="3">
        <v>281</v>
      </c>
      <c r="K2289" s="3" t="str">
        <f>IF(VLOOKUP(D2289,'Resources Final'!A:C,3,FALSE)=0,"",VLOOKUP(D2289,'Resources Final'!A:C,3,FALSE))</f>
        <v/>
      </c>
      <c r="L2289" s="3" t="str">
        <f>IF(VLOOKUP(D2289,'Resources Final'!A:D,4,FALSE)=0,"",VLOOKUP(D2289,'Resources Final'!A:D,4,FALSE))</f>
        <v>Y</v>
      </c>
      <c r="M2289" s="3" t="str">
        <f>IF(VLOOKUP(D2289,'Resources Final'!A:E,5,FALSE)=0,"",VLOOKUP(D2289,'Resources Final'!A:E,5,FALSE))</f>
        <v/>
      </c>
      <c r="N2289" s="7" t="str">
        <f>IF(VLOOKUP(D2289,'Resources Final'!A:F,6,FALSE)=0,"",VLOOKUP(D2289,'Resources Final'!A:F,6,FALSE))</f>
        <v/>
      </c>
      <c r="O2289" s="3" t="str">
        <f>IF(VLOOKUP(D2289,'Resources Final'!A:G,7,FALSE)=0,"",VLOOKUP(D2289,'Resources Final'!A:G,7,FALSE))</f>
        <v/>
      </c>
    </row>
    <row r="2290" spans="1:15" x14ac:dyDescent="0.2">
      <c r="A2290" s="11">
        <v>990</v>
      </c>
      <c r="B2290" s="11" t="str">
        <f t="shared" si="47"/>
        <v>Charles G. Koch Charitable Foundation_University of Tampa20157000</v>
      </c>
      <c r="C2290" s="11" t="s">
        <v>19</v>
      </c>
      <c r="D2290" s="11" t="s">
        <v>3822</v>
      </c>
      <c r="E2290" s="11" t="s">
        <v>3822</v>
      </c>
      <c r="F2290" s="4">
        <v>7000</v>
      </c>
      <c r="G2290" s="3">
        <v>2015</v>
      </c>
      <c r="H2290" s="3" t="s">
        <v>21</v>
      </c>
      <c r="I2290" s="12"/>
      <c r="J2290" s="3">
        <v>282</v>
      </c>
      <c r="K2290" s="3" t="str">
        <f>IF(VLOOKUP(D2290,'Resources Final'!A:C,3,FALSE)=0,"",VLOOKUP(D2290,'Resources Final'!A:C,3,FALSE))</f>
        <v/>
      </c>
      <c r="L2290" s="3" t="str">
        <f>IF(VLOOKUP(D2290,'Resources Final'!A:D,4,FALSE)=0,"",VLOOKUP(D2290,'Resources Final'!A:D,4,FALSE))</f>
        <v>Y</v>
      </c>
      <c r="M2290" s="3" t="str">
        <f>IF(VLOOKUP(D2290,'Resources Final'!A:E,5,FALSE)=0,"",VLOOKUP(D2290,'Resources Final'!A:E,5,FALSE))</f>
        <v/>
      </c>
      <c r="N2290" s="7" t="str">
        <f>IF(VLOOKUP(D2290,'Resources Final'!A:F,6,FALSE)=0,"",VLOOKUP(D2290,'Resources Final'!A:F,6,FALSE))</f>
        <v/>
      </c>
      <c r="O2290" s="3" t="str">
        <f>IF(VLOOKUP(D2290,'Resources Final'!A:G,7,FALSE)=0,"",VLOOKUP(D2290,'Resources Final'!A:G,7,FALSE))</f>
        <v/>
      </c>
    </row>
    <row r="2291" spans="1:15" x14ac:dyDescent="0.2">
      <c r="A2291" s="11">
        <v>990</v>
      </c>
      <c r="B2291" s="11" t="str">
        <f t="shared" si="47"/>
        <v>Charles G. Koch Charitable Foundation_University of Tennessee - Knoxville201515000</v>
      </c>
      <c r="C2291" s="11" t="s">
        <v>19</v>
      </c>
      <c r="D2291" s="11" t="s">
        <v>3824</v>
      </c>
      <c r="E2291" s="11" t="s">
        <v>3823</v>
      </c>
      <c r="F2291" s="4">
        <v>15000</v>
      </c>
      <c r="G2291" s="3">
        <v>2015</v>
      </c>
      <c r="H2291" s="3" t="s">
        <v>21</v>
      </c>
      <c r="I2291" s="12"/>
      <c r="J2291" s="3">
        <v>283</v>
      </c>
      <c r="K2291" s="3" t="str">
        <f>IF(VLOOKUP(D2291,'Resources Final'!A:C,3,FALSE)=0,"",VLOOKUP(D2291,'Resources Final'!A:C,3,FALSE))</f>
        <v/>
      </c>
      <c r="L2291" s="3" t="str">
        <f>IF(VLOOKUP(D2291,'Resources Final'!A:D,4,FALSE)=0,"",VLOOKUP(D2291,'Resources Final'!A:D,4,FALSE))</f>
        <v>Y</v>
      </c>
      <c r="M2291" s="3" t="str">
        <f>IF(VLOOKUP(D2291,'Resources Final'!A:E,5,FALSE)=0,"",VLOOKUP(D2291,'Resources Final'!A:E,5,FALSE))</f>
        <v/>
      </c>
      <c r="N2291" s="7" t="str">
        <f>IF(VLOOKUP(D2291,'Resources Final'!A:F,6,FALSE)=0,"",VLOOKUP(D2291,'Resources Final'!A:F,6,FALSE))</f>
        <v/>
      </c>
      <c r="O2291" s="3" t="str">
        <f>IF(VLOOKUP(D2291,'Resources Final'!A:G,7,FALSE)=0,"",VLOOKUP(D2291,'Resources Final'!A:G,7,FALSE))</f>
        <v/>
      </c>
    </row>
    <row r="2292" spans="1:15" x14ac:dyDescent="0.2">
      <c r="A2292" s="11">
        <v>990</v>
      </c>
      <c r="B2292" s="11" t="str">
        <f t="shared" si="47"/>
        <v>Charles G. Koch Charitable Foundation_University of Texas - Arlington20155000</v>
      </c>
      <c r="C2292" s="11" t="s">
        <v>19</v>
      </c>
      <c r="D2292" s="11" t="s">
        <v>3826</v>
      </c>
      <c r="E2292" s="11" t="s">
        <v>3827</v>
      </c>
      <c r="F2292" s="4">
        <v>5000</v>
      </c>
      <c r="G2292" s="3">
        <v>2015</v>
      </c>
      <c r="H2292" s="3" t="s">
        <v>21</v>
      </c>
      <c r="I2292" s="12"/>
      <c r="J2292" s="3">
        <v>284</v>
      </c>
      <c r="K2292" s="3" t="str">
        <f>IF(VLOOKUP(D2292,'Resources Final'!A:C,3,FALSE)=0,"",VLOOKUP(D2292,'Resources Final'!A:C,3,FALSE))</f>
        <v/>
      </c>
      <c r="L2292" s="3" t="str">
        <f>IF(VLOOKUP(D2292,'Resources Final'!A:D,4,FALSE)=0,"",VLOOKUP(D2292,'Resources Final'!A:D,4,FALSE))</f>
        <v>Y</v>
      </c>
      <c r="M2292" s="3" t="str">
        <f>IF(VLOOKUP(D2292,'Resources Final'!A:E,5,FALSE)=0,"",VLOOKUP(D2292,'Resources Final'!A:E,5,FALSE))</f>
        <v/>
      </c>
      <c r="N2292" s="7" t="str">
        <f>IF(VLOOKUP(D2292,'Resources Final'!A:F,6,FALSE)=0,"",VLOOKUP(D2292,'Resources Final'!A:F,6,FALSE))</f>
        <v/>
      </c>
      <c r="O2292" s="3" t="str">
        <f>IF(VLOOKUP(D2292,'Resources Final'!A:G,7,FALSE)=0,"",VLOOKUP(D2292,'Resources Final'!A:G,7,FALSE))</f>
        <v/>
      </c>
    </row>
    <row r="2293" spans="1:15" x14ac:dyDescent="0.2">
      <c r="A2293" s="11">
        <v>990</v>
      </c>
      <c r="B2293" s="11" t="str">
        <f t="shared" si="47"/>
        <v>Charles G. Koch Charitable Foundation_University of Texas - Austin20151360000</v>
      </c>
      <c r="C2293" s="11" t="s">
        <v>19</v>
      </c>
      <c r="D2293" s="11" t="s">
        <v>3828</v>
      </c>
      <c r="E2293" s="11" t="s">
        <v>3827</v>
      </c>
      <c r="F2293" s="4">
        <v>1360000</v>
      </c>
      <c r="G2293" s="3">
        <v>2015</v>
      </c>
      <c r="H2293" s="3" t="s">
        <v>21</v>
      </c>
      <c r="I2293" s="12"/>
      <c r="J2293" s="3">
        <v>285</v>
      </c>
      <c r="K2293" s="3" t="str">
        <f>IF(VLOOKUP(D2293,'Resources Final'!A:C,3,FALSE)=0,"",VLOOKUP(D2293,'Resources Final'!A:C,3,FALSE))</f>
        <v/>
      </c>
      <c r="L2293" s="3" t="str">
        <f>IF(VLOOKUP(D2293,'Resources Final'!A:D,4,FALSE)=0,"",VLOOKUP(D2293,'Resources Final'!A:D,4,FALSE))</f>
        <v>Y</v>
      </c>
      <c r="M2293" s="3" t="str">
        <f>IF(VLOOKUP(D2293,'Resources Final'!A:E,5,FALSE)=0,"",VLOOKUP(D2293,'Resources Final'!A:E,5,FALSE))</f>
        <v/>
      </c>
      <c r="N2293" s="7" t="str">
        <f>IF(VLOOKUP(D2293,'Resources Final'!A:F,6,FALSE)=0,"",VLOOKUP(D2293,'Resources Final'!A:F,6,FALSE))</f>
        <v/>
      </c>
      <c r="O2293" s="3" t="str">
        <f>IF(VLOOKUP(D2293,'Resources Final'!A:G,7,FALSE)=0,"",VLOOKUP(D2293,'Resources Final'!A:G,7,FALSE))</f>
        <v/>
      </c>
    </row>
    <row r="2294" spans="1:15" x14ac:dyDescent="0.2">
      <c r="A2294" s="11">
        <v>990</v>
      </c>
      <c r="B2294" s="11" t="str">
        <f t="shared" si="47"/>
        <v>Charles G. Koch Charitable Foundation_University of Texas Pan American Foundation201510000</v>
      </c>
      <c r="C2294" s="11" t="s">
        <v>19</v>
      </c>
      <c r="D2294" s="11" t="s">
        <v>3835</v>
      </c>
      <c r="E2294" s="11" t="s">
        <v>3827</v>
      </c>
      <c r="F2294" s="4">
        <v>10000</v>
      </c>
      <c r="G2294" s="3">
        <v>2015</v>
      </c>
      <c r="H2294" s="3" t="s">
        <v>21</v>
      </c>
      <c r="I2294" s="12"/>
      <c r="J2294" s="3">
        <v>286</v>
      </c>
      <c r="K2294" s="3" t="str">
        <f>IF(VLOOKUP(D2294,'Resources Final'!A:C,3,FALSE)=0,"",VLOOKUP(D2294,'Resources Final'!A:C,3,FALSE))</f>
        <v/>
      </c>
      <c r="L2294" s="3" t="str">
        <f>IF(VLOOKUP(D2294,'Resources Final'!A:D,4,FALSE)=0,"",VLOOKUP(D2294,'Resources Final'!A:D,4,FALSE))</f>
        <v>Y</v>
      </c>
      <c r="M2294" s="3" t="str">
        <f>IF(VLOOKUP(D2294,'Resources Final'!A:E,5,FALSE)=0,"",VLOOKUP(D2294,'Resources Final'!A:E,5,FALSE))</f>
        <v/>
      </c>
      <c r="N2294" s="7" t="str">
        <f>IF(VLOOKUP(D2294,'Resources Final'!A:F,6,FALSE)=0,"",VLOOKUP(D2294,'Resources Final'!A:F,6,FALSE))</f>
        <v/>
      </c>
      <c r="O2294" s="3" t="str">
        <f>IF(VLOOKUP(D2294,'Resources Final'!A:G,7,FALSE)=0,"",VLOOKUP(D2294,'Resources Final'!A:G,7,FALSE))</f>
        <v/>
      </c>
    </row>
    <row r="2295" spans="1:15" x14ac:dyDescent="0.2">
      <c r="A2295" s="11">
        <v>990</v>
      </c>
      <c r="B2295" s="11" t="str">
        <f t="shared" si="47"/>
        <v>Charles G. Koch Charitable Foundation_University of Virginia20158600</v>
      </c>
      <c r="C2295" s="11" t="s">
        <v>19</v>
      </c>
      <c r="D2295" s="11" t="s">
        <v>3012</v>
      </c>
      <c r="E2295" s="11" t="s">
        <v>3012</v>
      </c>
      <c r="F2295" s="4">
        <v>8600</v>
      </c>
      <c r="G2295" s="3">
        <v>2015</v>
      </c>
      <c r="H2295" s="3" t="s">
        <v>21</v>
      </c>
      <c r="I2295" s="12"/>
      <c r="J2295" s="3">
        <v>287</v>
      </c>
      <c r="K2295" s="3" t="str">
        <f>IF(VLOOKUP(D2295,'Resources Final'!A:C,3,FALSE)=0,"",VLOOKUP(D2295,'Resources Final'!A:C,3,FALSE))</f>
        <v/>
      </c>
      <c r="L2295" s="3" t="str">
        <f>IF(VLOOKUP(D2295,'Resources Final'!A:D,4,FALSE)=0,"",VLOOKUP(D2295,'Resources Final'!A:D,4,FALSE))</f>
        <v>Y</v>
      </c>
      <c r="M2295" s="3" t="str">
        <f>IF(VLOOKUP(D2295,'Resources Final'!A:E,5,FALSE)=0,"",VLOOKUP(D2295,'Resources Final'!A:E,5,FALSE))</f>
        <v/>
      </c>
      <c r="N2295" s="7" t="str">
        <f>IF(VLOOKUP(D2295,'Resources Final'!A:F,6,FALSE)=0,"",VLOOKUP(D2295,'Resources Final'!A:F,6,FALSE))</f>
        <v/>
      </c>
      <c r="O2295" s="3" t="str">
        <f>IF(VLOOKUP(D2295,'Resources Final'!A:G,7,FALSE)=0,"",VLOOKUP(D2295,'Resources Final'!A:G,7,FALSE))</f>
        <v/>
      </c>
    </row>
    <row r="2296" spans="1:15" x14ac:dyDescent="0.2">
      <c r="A2296" s="11">
        <v>990</v>
      </c>
      <c r="B2296" s="11" t="str">
        <f t="shared" si="47"/>
        <v>Charles G. Koch Charitable Foundation_University of Virginia's College at Wise Foundation20155000</v>
      </c>
      <c r="C2296" s="11" t="s">
        <v>19</v>
      </c>
      <c r="D2296" s="11" t="s">
        <v>3842</v>
      </c>
      <c r="E2296" s="11" t="s">
        <v>3012</v>
      </c>
      <c r="F2296" s="4">
        <v>5000</v>
      </c>
      <c r="G2296" s="3">
        <v>2015</v>
      </c>
      <c r="H2296" s="3" t="s">
        <v>21</v>
      </c>
      <c r="I2296" s="12"/>
      <c r="J2296" s="3">
        <v>288</v>
      </c>
      <c r="K2296" s="3" t="str">
        <f>IF(VLOOKUP(D2296,'Resources Final'!A:C,3,FALSE)=0,"",VLOOKUP(D2296,'Resources Final'!A:C,3,FALSE))</f>
        <v/>
      </c>
      <c r="L2296" s="3" t="str">
        <f>IF(VLOOKUP(D2296,'Resources Final'!A:D,4,FALSE)=0,"",VLOOKUP(D2296,'Resources Final'!A:D,4,FALSE))</f>
        <v>Y</v>
      </c>
      <c r="M2296" s="3" t="str">
        <f>IF(VLOOKUP(D2296,'Resources Final'!A:E,5,FALSE)=0,"",VLOOKUP(D2296,'Resources Final'!A:E,5,FALSE))</f>
        <v/>
      </c>
      <c r="N2296" s="7" t="str">
        <f>IF(VLOOKUP(D2296,'Resources Final'!A:F,6,FALSE)=0,"",VLOOKUP(D2296,'Resources Final'!A:F,6,FALSE))</f>
        <v/>
      </c>
      <c r="O2296" s="3" t="str">
        <f>IF(VLOOKUP(D2296,'Resources Final'!A:G,7,FALSE)=0,"",VLOOKUP(D2296,'Resources Final'!A:G,7,FALSE))</f>
        <v/>
      </c>
    </row>
    <row r="2297" spans="1:15" x14ac:dyDescent="0.2">
      <c r="A2297" s="11">
        <v>990</v>
      </c>
      <c r="B2297" s="11" t="str">
        <f t="shared" si="47"/>
        <v>Charles G. Koch Charitable Foundation_University of Wisconsin - La Crosse201520000</v>
      </c>
      <c r="C2297" s="11" t="s">
        <v>19</v>
      </c>
      <c r="D2297" s="11" t="s">
        <v>4194</v>
      </c>
      <c r="E2297" s="11" t="s">
        <v>3567</v>
      </c>
      <c r="F2297" s="4">
        <v>20000</v>
      </c>
      <c r="G2297" s="3">
        <v>2015</v>
      </c>
      <c r="H2297" s="3" t="s">
        <v>21</v>
      </c>
      <c r="I2297" s="12"/>
      <c r="J2297" s="3">
        <v>289</v>
      </c>
      <c r="K2297" s="3" t="str">
        <f>IF(VLOOKUP(D2297,'Resources Final'!A:C,3,FALSE)=0,"",VLOOKUP(D2297,'Resources Final'!A:C,3,FALSE))</f>
        <v/>
      </c>
      <c r="L2297" s="3" t="str">
        <f>IF(VLOOKUP(D2297,'Resources Final'!A:D,4,FALSE)=0,"",VLOOKUP(D2297,'Resources Final'!A:D,4,FALSE))</f>
        <v>Y</v>
      </c>
      <c r="M2297" s="3" t="str">
        <f>IF(VLOOKUP(D2297,'Resources Final'!A:E,5,FALSE)=0,"",VLOOKUP(D2297,'Resources Final'!A:E,5,FALSE))</f>
        <v/>
      </c>
      <c r="N2297" s="7" t="str">
        <f>IF(VLOOKUP(D2297,'Resources Final'!A:F,6,FALSE)=0,"",VLOOKUP(D2297,'Resources Final'!A:F,6,FALSE))</f>
        <v/>
      </c>
      <c r="O2297" s="3" t="str">
        <f>IF(VLOOKUP(D2297,'Resources Final'!A:G,7,FALSE)=0,"",VLOOKUP(D2297,'Resources Final'!A:G,7,FALSE))</f>
        <v/>
      </c>
    </row>
    <row r="2298" spans="1:15" x14ac:dyDescent="0.2">
      <c r="A2298" s="11">
        <v>990</v>
      </c>
      <c r="B2298" s="11" t="str">
        <f t="shared" si="47"/>
        <v>Charles G. Koch Charitable Foundation_University of Wisconsin Foundation2015172658</v>
      </c>
      <c r="C2298" s="11" t="s">
        <v>19</v>
      </c>
      <c r="D2298" s="11" t="s">
        <v>3851</v>
      </c>
      <c r="E2298" s="11" t="s">
        <v>3567</v>
      </c>
      <c r="F2298" s="4">
        <v>172658</v>
      </c>
      <c r="G2298" s="3">
        <v>2015</v>
      </c>
      <c r="H2298" s="3" t="s">
        <v>21</v>
      </c>
      <c r="I2298" s="12"/>
      <c r="J2298" s="3">
        <v>290</v>
      </c>
      <c r="K2298" s="3" t="str">
        <f>IF(VLOOKUP(D2298,'Resources Final'!A:C,3,FALSE)=0,"",VLOOKUP(D2298,'Resources Final'!A:C,3,FALSE))</f>
        <v/>
      </c>
      <c r="L2298" s="3" t="str">
        <f>IF(VLOOKUP(D2298,'Resources Final'!A:D,4,FALSE)=0,"",VLOOKUP(D2298,'Resources Final'!A:D,4,FALSE))</f>
        <v>Y</v>
      </c>
      <c r="M2298" s="3" t="str">
        <f>IF(VLOOKUP(D2298,'Resources Final'!A:E,5,FALSE)=0,"",VLOOKUP(D2298,'Resources Final'!A:E,5,FALSE))</f>
        <v/>
      </c>
      <c r="N2298" s="7" t="str">
        <f>IF(VLOOKUP(D2298,'Resources Final'!A:F,6,FALSE)=0,"",VLOOKUP(D2298,'Resources Final'!A:F,6,FALSE))</f>
        <v/>
      </c>
      <c r="O2298" s="3" t="str">
        <f>IF(VLOOKUP(D2298,'Resources Final'!A:G,7,FALSE)=0,"",VLOOKUP(D2298,'Resources Final'!A:G,7,FALSE))</f>
        <v/>
      </c>
    </row>
    <row r="2299" spans="1:15" x14ac:dyDescent="0.2">
      <c r="A2299" s="11">
        <v>990</v>
      </c>
      <c r="B2299" s="11" t="str">
        <f t="shared" si="47"/>
        <v>Charles G. Koch Charitable Foundation_Utah State University20151000000</v>
      </c>
      <c r="C2299" s="11" t="s">
        <v>19</v>
      </c>
      <c r="D2299" s="11" t="s">
        <v>3861</v>
      </c>
      <c r="E2299" s="11" t="s">
        <v>3861</v>
      </c>
      <c r="F2299" s="4">
        <v>1000000</v>
      </c>
      <c r="G2299" s="3">
        <v>2015</v>
      </c>
      <c r="H2299" s="3" t="s">
        <v>21</v>
      </c>
      <c r="I2299" s="12"/>
      <c r="J2299" s="3">
        <v>291</v>
      </c>
      <c r="K2299" s="3" t="str">
        <f>IF(VLOOKUP(D2299,'Resources Final'!A:C,3,FALSE)=0,"",VLOOKUP(D2299,'Resources Final'!A:C,3,FALSE))</f>
        <v/>
      </c>
      <c r="L2299" s="3" t="str">
        <f>IF(VLOOKUP(D2299,'Resources Final'!A:D,4,FALSE)=0,"",VLOOKUP(D2299,'Resources Final'!A:D,4,FALSE))</f>
        <v>Y</v>
      </c>
      <c r="M2299" s="3" t="str">
        <f>IF(VLOOKUP(D2299,'Resources Final'!A:E,5,FALSE)=0,"",VLOOKUP(D2299,'Resources Final'!A:E,5,FALSE))</f>
        <v/>
      </c>
      <c r="N2299" s="7" t="str">
        <f>IF(VLOOKUP(D2299,'Resources Final'!A:F,6,FALSE)=0,"",VLOOKUP(D2299,'Resources Final'!A:F,6,FALSE))</f>
        <v/>
      </c>
      <c r="O2299" s="3" t="str">
        <f>IF(VLOOKUP(D2299,'Resources Final'!A:G,7,FALSE)=0,"",VLOOKUP(D2299,'Resources Final'!A:G,7,FALSE))</f>
        <v/>
      </c>
    </row>
    <row r="2300" spans="1:15" x14ac:dyDescent="0.2">
      <c r="A2300" s="11">
        <v>990</v>
      </c>
      <c r="B2300" s="11" t="str">
        <f t="shared" si="47"/>
        <v>Charles G. Koch Charitable Foundation_Vera Institute of Justice20155000</v>
      </c>
      <c r="C2300" s="11" t="s">
        <v>19</v>
      </c>
      <c r="D2300" s="11" t="s">
        <v>3886</v>
      </c>
      <c r="E2300" s="11" t="s">
        <v>3886</v>
      </c>
      <c r="F2300" s="4">
        <v>5000</v>
      </c>
      <c r="G2300" s="3">
        <v>2015</v>
      </c>
      <c r="H2300" s="3" t="s">
        <v>21</v>
      </c>
      <c r="I2300" s="12"/>
      <c r="J2300" s="3">
        <v>292</v>
      </c>
      <c r="K2300" s="3" t="str">
        <f>IF(VLOOKUP(D2300,'Resources Final'!A:C,3,FALSE)=0,"",VLOOKUP(D2300,'Resources Final'!A:C,3,FALSE))</f>
        <v/>
      </c>
      <c r="L2300" s="3" t="str">
        <f>IF(VLOOKUP(D2300,'Resources Final'!A:D,4,FALSE)=0,"",VLOOKUP(D2300,'Resources Final'!A:D,4,FALSE))</f>
        <v/>
      </c>
      <c r="M2300" s="3" t="str">
        <f>IF(VLOOKUP(D2300,'Resources Final'!A:E,5,FALSE)=0,"",VLOOKUP(D2300,'Resources Final'!A:E,5,FALSE))</f>
        <v/>
      </c>
      <c r="N2300" s="7" t="str">
        <f>IF(VLOOKUP(D2300,'Resources Final'!A:F,6,FALSE)=0,"",VLOOKUP(D2300,'Resources Final'!A:F,6,FALSE))</f>
        <v/>
      </c>
      <c r="O2300" s="3" t="str">
        <f>IF(VLOOKUP(D2300,'Resources Final'!A:G,7,FALSE)=0,"",VLOOKUP(D2300,'Resources Final'!A:G,7,FALSE))</f>
        <v/>
      </c>
    </row>
    <row r="2301" spans="1:15" x14ac:dyDescent="0.2">
      <c r="A2301" s="11">
        <v>990</v>
      </c>
      <c r="B2301" s="11" t="str">
        <f t="shared" si="47"/>
        <v>Charles G. Koch Charitable Foundation_Victims of Communism Memorial Foundation201545735</v>
      </c>
      <c r="C2301" s="11" t="s">
        <v>19</v>
      </c>
      <c r="D2301" s="11" t="s">
        <v>3890</v>
      </c>
      <c r="E2301" s="11" t="s">
        <v>3890</v>
      </c>
      <c r="F2301" s="4">
        <v>45735</v>
      </c>
      <c r="G2301" s="3">
        <v>2015</v>
      </c>
      <c r="H2301" s="3" t="s">
        <v>21</v>
      </c>
      <c r="I2301" s="12"/>
      <c r="J2301" s="3">
        <v>293</v>
      </c>
      <c r="K2301" s="3" t="str">
        <f>IF(VLOOKUP(D2301,'Resources Final'!A:C,3,FALSE)=0,"",VLOOKUP(D2301,'Resources Final'!A:C,3,FALSE))</f>
        <v/>
      </c>
      <c r="L2301" s="3" t="str">
        <f>IF(VLOOKUP(D2301,'Resources Final'!A:D,4,FALSE)=0,"",VLOOKUP(D2301,'Resources Final'!A:D,4,FALSE))</f>
        <v/>
      </c>
      <c r="M2301" s="3" t="str">
        <f>IF(VLOOKUP(D2301,'Resources Final'!A:E,5,FALSE)=0,"",VLOOKUP(D2301,'Resources Final'!A:E,5,FALSE))</f>
        <v/>
      </c>
      <c r="N2301" s="7" t="str">
        <f>IF(VLOOKUP(D2301,'Resources Final'!A:F,6,FALSE)=0,"",VLOOKUP(D2301,'Resources Final'!A:F,6,FALSE))</f>
        <v>https://www.sourcewatch.org/index.php/Victims_of_Communism_Memorial_Foundation</v>
      </c>
      <c r="O2301" s="3" t="str">
        <f>IF(VLOOKUP(D2301,'Resources Final'!A:G,7,FALSE)=0,"",VLOOKUP(D2301,'Resources Final'!A:G,7,FALSE))</f>
        <v>Sourcewatch</v>
      </c>
    </row>
    <row r="2302" spans="1:15" x14ac:dyDescent="0.2">
      <c r="A2302" s="11">
        <v>990</v>
      </c>
      <c r="B2302" s="11" t="str">
        <f t="shared" si="47"/>
        <v>Charles G. Koch Charitable Foundation_Virginia Military Institute Foundation201528000</v>
      </c>
      <c r="C2302" s="11" t="s">
        <v>19</v>
      </c>
      <c r="D2302" s="11" t="s">
        <v>3895</v>
      </c>
      <c r="E2302" s="11" t="s">
        <v>3896</v>
      </c>
      <c r="F2302" s="4">
        <v>28000</v>
      </c>
      <c r="G2302" s="3">
        <v>2015</v>
      </c>
      <c r="H2302" s="3" t="s">
        <v>21</v>
      </c>
      <c r="I2302" s="12"/>
      <c r="J2302" s="3">
        <v>294</v>
      </c>
      <c r="K2302" s="3" t="str">
        <f>IF(VLOOKUP(D2302,'Resources Final'!A:C,3,FALSE)=0,"",VLOOKUP(D2302,'Resources Final'!A:C,3,FALSE))</f>
        <v/>
      </c>
      <c r="L2302" s="3" t="str">
        <f>IF(VLOOKUP(D2302,'Resources Final'!A:D,4,FALSE)=0,"",VLOOKUP(D2302,'Resources Final'!A:D,4,FALSE))</f>
        <v>Y</v>
      </c>
      <c r="M2302" s="3" t="str">
        <f>IF(VLOOKUP(D2302,'Resources Final'!A:E,5,FALSE)=0,"",VLOOKUP(D2302,'Resources Final'!A:E,5,FALSE))</f>
        <v/>
      </c>
      <c r="N2302" s="7" t="str">
        <f>IF(VLOOKUP(D2302,'Resources Final'!A:F,6,FALSE)=0,"",VLOOKUP(D2302,'Resources Final'!A:F,6,FALSE))</f>
        <v>https://www.sourcewatch.org/index.php/Virginia_Military_Institute</v>
      </c>
      <c r="O2302" s="3" t="str">
        <f>IF(VLOOKUP(D2302,'Resources Final'!A:G,7,FALSE)=0,"",VLOOKUP(D2302,'Resources Final'!A:G,7,FALSE))</f>
        <v>Sourcewatch</v>
      </c>
    </row>
    <row r="2303" spans="1:15" x14ac:dyDescent="0.2">
      <c r="A2303" s="11">
        <v>990</v>
      </c>
      <c r="B2303" s="11" t="str">
        <f t="shared" si="47"/>
        <v>Charles G. Koch Charitable Foundation_Virginia Tech20158400</v>
      </c>
      <c r="C2303" s="11" t="s">
        <v>19</v>
      </c>
      <c r="D2303" s="11" t="s">
        <v>3898</v>
      </c>
      <c r="E2303" s="11" t="s">
        <v>3898</v>
      </c>
      <c r="F2303" s="4">
        <v>8400</v>
      </c>
      <c r="G2303" s="3">
        <v>2015</v>
      </c>
      <c r="H2303" s="3" t="s">
        <v>21</v>
      </c>
      <c r="I2303" s="12"/>
      <c r="J2303" s="3">
        <v>295</v>
      </c>
      <c r="K2303" s="3" t="str">
        <f>IF(VLOOKUP(D2303,'Resources Final'!A:C,3,FALSE)=0,"",VLOOKUP(D2303,'Resources Final'!A:C,3,FALSE))</f>
        <v/>
      </c>
      <c r="L2303" s="3" t="str">
        <f>IF(VLOOKUP(D2303,'Resources Final'!A:D,4,FALSE)=0,"",VLOOKUP(D2303,'Resources Final'!A:D,4,FALSE))</f>
        <v>Y</v>
      </c>
      <c r="M2303" s="3" t="str">
        <f>IF(VLOOKUP(D2303,'Resources Final'!A:E,5,FALSE)=0,"",VLOOKUP(D2303,'Resources Final'!A:E,5,FALSE))</f>
        <v/>
      </c>
      <c r="N2303" s="7" t="str">
        <f>IF(VLOOKUP(D2303,'Resources Final'!A:F,6,FALSE)=0,"",VLOOKUP(D2303,'Resources Final'!A:F,6,FALSE))</f>
        <v/>
      </c>
      <c r="O2303" s="3" t="str">
        <f>IF(VLOOKUP(D2303,'Resources Final'!A:G,7,FALSE)=0,"",VLOOKUP(D2303,'Resources Final'!A:G,7,FALSE))</f>
        <v/>
      </c>
    </row>
    <row r="2304" spans="1:15" x14ac:dyDescent="0.2">
      <c r="A2304" s="11">
        <v>990</v>
      </c>
      <c r="B2304" s="11" t="str">
        <f t="shared" si="47"/>
        <v>Charles G. Koch Charitable Foundation_Wake Forest University201510000</v>
      </c>
      <c r="C2304" s="11" t="s">
        <v>19</v>
      </c>
      <c r="D2304" s="11" t="s">
        <v>3920</v>
      </c>
      <c r="E2304" s="11" t="s">
        <v>3920</v>
      </c>
      <c r="F2304" s="4">
        <v>10000</v>
      </c>
      <c r="G2304" s="3">
        <v>2015</v>
      </c>
      <c r="H2304" s="3" t="s">
        <v>21</v>
      </c>
      <c r="I2304" s="12"/>
      <c r="J2304" s="3">
        <v>296</v>
      </c>
      <c r="K2304" s="3" t="str">
        <f>IF(VLOOKUP(D2304,'Resources Final'!A:C,3,FALSE)=0,"",VLOOKUP(D2304,'Resources Final'!A:C,3,FALSE))</f>
        <v/>
      </c>
      <c r="L2304" s="3" t="str">
        <f>IF(VLOOKUP(D2304,'Resources Final'!A:D,4,FALSE)=0,"",VLOOKUP(D2304,'Resources Final'!A:D,4,FALSE))</f>
        <v>Y</v>
      </c>
      <c r="M2304" s="3" t="str">
        <f>IF(VLOOKUP(D2304,'Resources Final'!A:E,5,FALSE)=0,"",VLOOKUP(D2304,'Resources Final'!A:E,5,FALSE))</f>
        <v/>
      </c>
      <c r="N2304" s="7" t="str">
        <f>IF(VLOOKUP(D2304,'Resources Final'!A:F,6,FALSE)=0,"",VLOOKUP(D2304,'Resources Final'!A:F,6,FALSE))</f>
        <v/>
      </c>
      <c r="O2304" s="3" t="str">
        <f>IF(VLOOKUP(D2304,'Resources Final'!A:G,7,FALSE)=0,"",VLOOKUP(D2304,'Resources Final'!A:G,7,FALSE))</f>
        <v/>
      </c>
    </row>
    <row r="2305" spans="1:15" x14ac:dyDescent="0.2">
      <c r="A2305" s="11">
        <v>990</v>
      </c>
      <c r="B2305" s="11" t="str">
        <f t="shared" si="47"/>
        <v>Charles G. Koch Charitable Foundation_Walden University20155000</v>
      </c>
      <c r="C2305" s="11" t="s">
        <v>19</v>
      </c>
      <c r="D2305" s="11" t="s">
        <v>3923</v>
      </c>
      <c r="E2305" s="11" t="s">
        <v>3923</v>
      </c>
      <c r="F2305" s="4">
        <v>5000</v>
      </c>
      <c r="G2305" s="3">
        <v>2015</v>
      </c>
      <c r="H2305" s="3" t="s">
        <v>21</v>
      </c>
      <c r="I2305" s="12"/>
      <c r="J2305" s="3">
        <v>297</v>
      </c>
      <c r="K2305" s="3" t="str">
        <f>IF(VLOOKUP(D2305,'Resources Final'!A:C,3,FALSE)=0,"",VLOOKUP(D2305,'Resources Final'!A:C,3,FALSE))</f>
        <v/>
      </c>
      <c r="L2305" s="3" t="str">
        <f>IF(VLOOKUP(D2305,'Resources Final'!A:D,4,FALSE)=0,"",VLOOKUP(D2305,'Resources Final'!A:D,4,FALSE))</f>
        <v>Y</v>
      </c>
      <c r="M2305" s="3" t="str">
        <f>IF(VLOOKUP(D2305,'Resources Final'!A:E,5,FALSE)=0,"",VLOOKUP(D2305,'Resources Final'!A:E,5,FALSE))</f>
        <v/>
      </c>
      <c r="N2305" s="7" t="str">
        <f>IF(VLOOKUP(D2305,'Resources Final'!A:F,6,FALSE)=0,"",VLOOKUP(D2305,'Resources Final'!A:F,6,FALSE))</f>
        <v/>
      </c>
      <c r="O2305" s="3" t="str">
        <f>IF(VLOOKUP(D2305,'Resources Final'!A:G,7,FALSE)=0,"",VLOOKUP(D2305,'Resources Final'!A:G,7,FALSE))</f>
        <v/>
      </c>
    </row>
    <row r="2306" spans="1:15" x14ac:dyDescent="0.2">
      <c r="A2306" s="11">
        <v>990</v>
      </c>
      <c r="B2306" s="11" t="str">
        <f t="shared" si="47"/>
        <v>Charles G. Koch Charitable Foundation_Washington College201518000</v>
      </c>
      <c r="C2306" s="11" t="s">
        <v>19</v>
      </c>
      <c r="D2306" s="11" t="s">
        <v>3941</v>
      </c>
      <c r="E2306" s="11" t="s">
        <v>3941</v>
      </c>
      <c r="F2306" s="4">
        <v>18000</v>
      </c>
      <c r="G2306" s="3">
        <v>2015</v>
      </c>
      <c r="H2306" s="3" t="s">
        <v>21</v>
      </c>
      <c r="I2306" s="12"/>
      <c r="J2306" s="3">
        <v>298</v>
      </c>
      <c r="K2306" s="3" t="str">
        <f>IF(VLOOKUP(D2306,'Resources Final'!A:C,3,FALSE)=0,"",VLOOKUP(D2306,'Resources Final'!A:C,3,FALSE))</f>
        <v/>
      </c>
      <c r="L2306" s="3" t="str">
        <f>IF(VLOOKUP(D2306,'Resources Final'!A:D,4,FALSE)=0,"",VLOOKUP(D2306,'Resources Final'!A:D,4,FALSE))</f>
        <v>Y</v>
      </c>
      <c r="M2306" s="3" t="str">
        <f>IF(VLOOKUP(D2306,'Resources Final'!A:E,5,FALSE)=0,"",VLOOKUP(D2306,'Resources Final'!A:E,5,FALSE))</f>
        <v/>
      </c>
      <c r="N2306" s="7" t="str">
        <f>IF(VLOOKUP(D2306,'Resources Final'!A:F,6,FALSE)=0,"",VLOOKUP(D2306,'Resources Final'!A:F,6,FALSE))</f>
        <v/>
      </c>
      <c r="O2306" s="3" t="str">
        <f>IF(VLOOKUP(D2306,'Resources Final'!A:G,7,FALSE)=0,"",VLOOKUP(D2306,'Resources Final'!A:G,7,FALSE))</f>
        <v/>
      </c>
    </row>
    <row r="2307" spans="1:15" x14ac:dyDescent="0.2">
      <c r="A2307" s="11">
        <v>990</v>
      </c>
      <c r="B2307" s="11" t="str">
        <f t="shared" si="47"/>
        <v>Charles G. Koch Charitable Foundation_Waynesburg University20156000</v>
      </c>
      <c r="C2307" s="11" t="s">
        <v>19</v>
      </c>
      <c r="D2307" s="11" t="s">
        <v>3955</v>
      </c>
      <c r="E2307" s="11" t="s">
        <v>3955</v>
      </c>
      <c r="F2307" s="4">
        <v>6000</v>
      </c>
      <c r="G2307" s="3">
        <v>2015</v>
      </c>
      <c r="H2307" s="3" t="s">
        <v>21</v>
      </c>
      <c r="I2307" s="12"/>
      <c r="J2307" s="3">
        <v>299</v>
      </c>
      <c r="K2307" s="3" t="str">
        <f>IF(VLOOKUP(D2307,'Resources Final'!A:C,3,FALSE)=0,"",VLOOKUP(D2307,'Resources Final'!A:C,3,FALSE))</f>
        <v/>
      </c>
      <c r="L2307" s="3" t="str">
        <f>IF(VLOOKUP(D2307,'Resources Final'!A:D,4,FALSE)=0,"",VLOOKUP(D2307,'Resources Final'!A:D,4,FALSE))</f>
        <v>Y</v>
      </c>
      <c r="M2307" s="3" t="str">
        <f>IF(VLOOKUP(D2307,'Resources Final'!A:E,5,FALSE)=0,"",VLOOKUP(D2307,'Resources Final'!A:E,5,FALSE))</f>
        <v/>
      </c>
      <c r="N2307" s="7" t="str">
        <f>IF(VLOOKUP(D2307,'Resources Final'!A:F,6,FALSE)=0,"",VLOOKUP(D2307,'Resources Final'!A:F,6,FALSE))</f>
        <v/>
      </c>
      <c r="O2307" s="3" t="str">
        <f>IF(VLOOKUP(D2307,'Resources Final'!A:G,7,FALSE)=0,"",VLOOKUP(D2307,'Resources Final'!A:G,7,FALSE))</f>
        <v/>
      </c>
    </row>
    <row r="2308" spans="1:15" x14ac:dyDescent="0.2">
      <c r="A2308" s="11">
        <v>990</v>
      </c>
      <c r="B2308" s="11" t="str">
        <f t="shared" si="47"/>
        <v>Charles G. Koch Charitable Foundation_Webber International University20156600</v>
      </c>
      <c r="C2308" s="11" t="s">
        <v>19</v>
      </c>
      <c r="D2308" s="11" t="s">
        <v>3959</v>
      </c>
      <c r="E2308" s="11" t="s">
        <v>3959</v>
      </c>
      <c r="F2308" s="4">
        <v>6600</v>
      </c>
      <c r="G2308" s="3">
        <v>2015</v>
      </c>
      <c r="H2308" s="3" t="s">
        <v>21</v>
      </c>
      <c r="I2308" s="12"/>
      <c r="J2308" s="3">
        <v>300</v>
      </c>
      <c r="K2308" s="3" t="str">
        <f>IF(VLOOKUP(D2308,'Resources Final'!A:C,3,FALSE)=0,"",VLOOKUP(D2308,'Resources Final'!A:C,3,FALSE))</f>
        <v/>
      </c>
      <c r="L2308" s="3" t="str">
        <f>IF(VLOOKUP(D2308,'Resources Final'!A:D,4,FALSE)=0,"",VLOOKUP(D2308,'Resources Final'!A:D,4,FALSE))</f>
        <v>Y</v>
      </c>
      <c r="M2308" s="3" t="str">
        <f>IF(VLOOKUP(D2308,'Resources Final'!A:E,5,FALSE)=0,"",VLOOKUP(D2308,'Resources Final'!A:E,5,FALSE))</f>
        <v/>
      </c>
      <c r="N2308" s="7" t="str">
        <f>IF(VLOOKUP(D2308,'Resources Final'!A:F,6,FALSE)=0,"",VLOOKUP(D2308,'Resources Final'!A:F,6,FALSE))</f>
        <v/>
      </c>
      <c r="O2308" s="3" t="str">
        <f>IF(VLOOKUP(D2308,'Resources Final'!A:G,7,FALSE)=0,"",VLOOKUP(D2308,'Resources Final'!A:G,7,FALSE))</f>
        <v/>
      </c>
    </row>
    <row r="2309" spans="1:15" x14ac:dyDescent="0.2">
      <c r="A2309" s="11">
        <v>990</v>
      </c>
      <c r="B2309" s="11" t="str">
        <f t="shared" si="47"/>
        <v>Charles G. Koch Charitable Foundation_Wellesley College20157000</v>
      </c>
      <c r="C2309" s="11" t="s">
        <v>19</v>
      </c>
      <c r="D2309" s="11" t="s">
        <v>3967</v>
      </c>
      <c r="E2309" s="11" t="s">
        <v>3967</v>
      </c>
      <c r="F2309" s="4">
        <v>7000</v>
      </c>
      <c r="G2309" s="3">
        <v>2015</v>
      </c>
      <c r="H2309" s="3" t="s">
        <v>21</v>
      </c>
      <c r="I2309" s="12"/>
      <c r="J2309" s="3">
        <v>301</v>
      </c>
      <c r="K2309" s="3" t="str">
        <f>IF(VLOOKUP(D2309,'Resources Final'!A:C,3,FALSE)=0,"",VLOOKUP(D2309,'Resources Final'!A:C,3,FALSE))</f>
        <v/>
      </c>
      <c r="L2309" s="3" t="str">
        <f>IF(VLOOKUP(D2309,'Resources Final'!A:D,4,FALSE)=0,"",VLOOKUP(D2309,'Resources Final'!A:D,4,FALSE))</f>
        <v>Y</v>
      </c>
      <c r="M2309" s="3" t="str">
        <f>IF(VLOOKUP(D2309,'Resources Final'!A:E,5,FALSE)=0,"",VLOOKUP(D2309,'Resources Final'!A:E,5,FALSE))</f>
        <v/>
      </c>
      <c r="N2309" s="7" t="str">
        <f>IF(VLOOKUP(D2309,'Resources Final'!A:F,6,FALSE)=0,"",VLOOKUP(D2309,'Resources Final'!A:F,6,FALSE))</f>
        <v/>
      </c>
      <c r="O2309" s="3" t="str">
        <f>IF(VLOOKUP(D2309,'Resources Final'!A:G,7,FALSE)=0,"",VLOOKUP(D2309,'Resources Final'!A:G,7,FALSE))</f>
        <v/>
      </c>
    </row>
    <row r="2310" spans="1:15" x14ac:dyDescent="0.2">
      <c r="A2310" s="11">
        <v>990</v>
      </c>
      <c r="B2310" s="11" t="str">
        <f t="shared" si="47"/>
        <v>Charles G. Koch Charitable Foundation_Wesleyan College20157700</v>
      </c>
      <c r="C2310" s="11" t="s">
        <v>19</v>
      </c>
      <c r="D2310" s="11" t="s">
        <v>3973</v>
      </c>
      <c r="E2310" s="11" t="s">
        <v>3973</v>
      </c>
      <c r="F2310" s="4">
        <v>7700</v>
      </c>
      <c r="G2310" s="3">
        <v>2015</v>
      </c>
      <c r="H2310" s="3" t="s">
        <v>21</v>
      </c>
      <c r="I2310" s="12"/>
      <c r="J2310" s="3">
        <v>302</v>
      </c>
      <c r="K2310" s="3" t="str">
        <f>IF(VLOOKUP(D2310,'Resources Final'!A:C,3,FALSE)=0,"",VLOOKUP(D2310,'Resources Final'!A:C,3,FALSE))</f>
        <v/>
      </c>
      <c r="L2310" s="3" t="str">
        <f>IF(VLOOKUP(D2310,'Resources Final'!A:D,4,FALSE)=0,"",VLOOKUP(D2310,'Resources Final'!A:D,4,FALSE))</f>
        <v>Y</v>
      </c>
      <c r="M2310" s="3" t="str">
        <f>IF(VLOOKUP(D2310,'Resources Final'!A:E,5,FALSE)=0,"",VLOOKUP(D2310,'Resources Final'!A:E,5,FALSE))</f>
        <v/>
      </c>
      <c r="N2310" s="7" t="str">
        <f>IF(VLOOKUP(D2310,'Resources Final'!A:F,6,FALSE)=0,"",VLOOKUP(D2310,'Resources Final'!A:F,6,FALSE))</f>
        <v/>
      </c>
      <c r="O2310" s="3" t="str">
        <f>IF(VLOOKUP(D2310,'Resources Final'!A:G,7,FALSE)=0,"",VLOOKUP(D2310,'Resources Final'!A:G,7,FALSE))</f>
        <v/>
      </c>
    </row>
    <row r="2311" spans="1:15" x14ac:dyDescent="0.2">
      <c r="A2311" s="11">
        <v>990</v>
      </c>
      <c r="B2311" s="11" t="str">
        <f t="shared" si="47"/>
        <v>Charles G. Koch Charitable Foundation_West Texas A&amp;M University201515500</v>
      </c>
      <c r="C2311" s="11" t="s">
        <v>19</v>
      </c>
      <c r="D2311" s="11" t="s">
        <v>3978</v>
      </c>
      <c r="E2311" s="11" t="s">
        <v>3978</v>
      </c>
      <c r="F2311" s="4">
        <v>15500</v>
      </c>
      <c r="G2311" s="3">
        <v>2015</v>
      </c>
      <c r="H2311" s="3" t="s">
        <v>21</v>
      </c>
      <c r="I2311" s="12"/>
      <c r="J2311" s="3">
        <v>303</v>
      </c>
      <c r="K2311" s="3" t="str">
        <f>IF(VLOOKUP(D2311,'Resources Final'!A:C,3,FALSE)=0,"",VLOOKUP(D2311,'Resources Final'!A:C,3,FALSE))</f>
        <v/>
      </c>
      <c r="L2311" s="3" t="str">
        <f>IF(VLOOKUP(D2311,'Resources Final'!A:D,4,FALSE)=0,"",VLOOKUP(D2311,'Resources Final'!A:D,4,FALSE))</f>
        <v>Y</v>
      </c>
      <c r="M2311" s="3" t="str">
        <f>IF(VLOOKUP(D2311,'Resources Final'!A:E,5,FALSE)=0,"",VLOOKUP(D2311,'Resources Final'!A:E,5,FALSE))</f>
        <v/>
      </c>
      <c r="N2311" s="7" t="str">
        <f>IF(VLOOKUP(D2311,'Resources Final'!A:F,6,FALSE)=0,"",VLOOKUP(D2311,'Resources Final'!A:F,6,FALSE))</f>
        <v/>
      </c>
      <c r="O2311" s="3" t="str">
        <f>IF(VLOOKUP(D2311,'Resources Final'!A:G,7,FALSE)=0,"",VLOOKUP(D2311,'Resources Final'!A:G,7,FALSE))</f>
        <v/>
      </c>
    </row>
    <row r="2312" spans="1:15" x14ac:dyDescent="0.2">
      <c r="A2312" s="11">
        <v>990</v>
      </c>
      <c r="B2312" s="11" t="str">
        <f t="shared" si="47"/>
        <v>Charles G. Koch Charitable Foundation_West Virginia University2015258625</v>
      </c>
      <c r="C2312" s="11" t="s">
        <v>19</v>
      </c>
      <c r="D2312" s="11" t="s">
        <v>3979</v>
      </c>
      <c r="E2312" s="11" t="s">
        <v>3979</v>
      </c>
      <c r="F2312" s="4">
        <v>258625</v>
      </c>
      <c r="G2312" s="3">
        <v>2015</v>
      </c>
      <c r="H2312" s="3" t="s">
        <v>21</v>
      </c>
      <c r="I2312" s="12"/>
      <c r="J2312" s="3">
        <v>304</v>
      </c>
      <c r="K2312" s="3" t="str">
        <f>IF(VLOOKUP(D2312,'Resources Final'!A:C,3,FALSE)=0,"",VLOOKUP(D2312,'Resources Final'!A:C,3,FALSE))</f>
        <v/>
      </c>
      <c r="L2312" s="3" t="str">
        <f>IF(VLOOKUP(D2312,'Resources Final'!A:D,4,FALSE)=0,"",VLOOKUP(D2312,'Resources Final'!A:D,4,FALSE))</f>
        <v>Y</v>
      </c>
      <c r="M2312" s="3" t="str">
        <f>IF(VLOOKUP(D2312,'Resources Final'!A:E,5,FALSE)=0,"",VLOOKUP(D2312,'Resources Final'!A:E,5,FALSE))</f>
        <v/>
      </c>
      <c r="N2312" s="7" t="str">
        <f>IF(VLOOKUP(D2312,'Resources Final'!A:F,6,FALSE)=0,"",VLOOKUP(D2312,'Resources Final'!A:F,6,FALSE))</f>
        <v/>
      </c>
      <c r="O2312" s="3" t="str">
        <f>IF(VLOOKUP(D2312,'Resources Final'!A:G,7,FALSE)=0,"",VLOOKUP(D2312,'Resources Final'!A:G,7,FALSE))</f>
        <v/>
      </c>
    </row>
    <row r="2313" spans="1:15" x14ac:dyDescent="0.2">
      <c r="A2313" s="11">
        <v>990</v>
      </c>
      <c r="B2313" s="11" t="str">
        <f t="shared" si="47"/>
        <v>Charles G. Koch Charitable Foundation_Western Kentucky University201514000</v>
      </c>
      <c r="C2313" s="11" t="s">
        <v>19</v>
      </c>
      <c r="D2313" s="11" t="s">
        <v>3987</v>
      </c>
      <c r="E2313" s="11" t="s">
        <v>3987</v>
      </c>
      <c r="F2313" s="4">
        <v>14000</v>
      </c>
      <c r="G2313" s="3">
        <v>2015</v>
      </c>
      <c r="H2313" s="3" t="s">
        <v>21</v>
      </c>
      <c r="I2313" s="12"/>
      <c r="J2313" s="3">
        <v>305</v>
      </c>
      <c r="K2313" s="3" t="str">
        <f>IF(VLOOKUP(D2313,'Resources Final'!A:C,3,FALSE)=0,"",VLOOKUP(D2313,'Resources Final'!A:C,3,FALSE))</f>
        <v/>
      </c>
      <c r="L2313" s="3" t="str">
        <f>IF(VLOOKUP(D2313,'Resources Final'!A:D,4,FALSE)=0,"",VLOOKUP(D2313,'Resources Final'!A:D,4,FALSE))</f>
        <v>Y</v>
      </c>
      <c r="M2313" s="3" t="str">
        <f>IF(VLOOKUP(D2313,'Resources Final'!A:E,5,FALSE)=0,"",VLOOKUP(D2313,'Resources Final'!A:E,5,FALSE))</f>
        <v/>
      </c>
      <c r="N2313" s="7" t="str">
        <f>IF(VLOOKUP(D2313,'Resources Final'!A:F,6,FALSE)=0,"",VLOOKUP(D2313,'Resources Final'!A:F,6,FALSE))</f>
        <v/>
      </c>
      <c r="O2313" s="3" t="str">
        <f>IF(VLOOKUP(D2313,'Resources Final'!A:G,7,FALSE)=0,"",VLOOKUP(D2313,'Resources Final'!A:G,7,FALSE))</f>
        <v/>
      </c>
    </row>
    <row r="2314" spans="1:15" x14ac:dyDescent="0.2">
      <c r="A2314" s="11">
        <v>990</v>
      </c>
      <c r="B2314" s="11" t="str">
        <f t="shared" si="47"/>
        <v>Charles G. Koch Charitable Foundation_Western Michigan University201533771</v>
      </c>
      <c r="C2314" s="11" t="s">
        <v>19</v>
      </c>
      <c r="D2314" s="11" t="s">
        <v>3990</v>
      </c>
      <c r="E2314" s="11" t="s">
        <v>3990</v>
      </c>
      <c r="F2314" s="4">
        <v>33771</v>
      </c>
      <c r="G2314" s="3">
        <v>2015</v>
      </c>
      <c r="H2314" s="3" t="s">
        <v>21</v>
      </c>
      <c r="I2314" s="12"/>
      <c r="J2314" s="3">
        <v>306</v>
      </c>
      <c r="K2314" s="3" t="str">
        <f>IF(VLOOKUP(D2314,'Resources Final'!A:C,3,FALSE)=0,"",VLOOKUP(D2314,'Resources Final'!A:C,3,FALSE))</f>
        <v/>
      </c>
      <c r="L2314" s="3" t="str">
        <f>IF(VLOOKUP(D2314,'Resources Final'!A:D,4,FALSE)=0,"",VLOOKUP(D2314,'Resources Final'!A:D,4,FALSE))</f>
        <v>Y</v>
      </c>
      <c r="M2314" s="3" t="str">
        <f>IF(VLOOKUP(D2314,'Resources Final'!A:E,5,FALSE)=0,"",VLOOKUP(D2314,'Resources Final'!A:E,5,FALSE))</f>
        <v/>
      </c>
      <c r="N2314" s="7" t="str">
        <f>IF(VLOOKUP(D2314,'Resources Final'!A:F,6,FALSE)=0,"",VLOOKUP(D2314,'Resources Final'!A:F,6,FALSE))</f>
        <v/>
      </c>
      <c r="O2314" s="3" t="str">
        <f>IF(VLOOKUP(D2314,'Resources Final'!A:G,7,FALSE)=0,"",VLOOKUP(D2314,'Resources Final'!A:G,7,FALSE))</f>
        <v/>
      </c>
    </row>
    <row r="2315" spans="1:15" x14ac:dyDescent="0.2">
      <c r="A2315" s="11">
        <v>990</v>
      </c>
      <c r="B2315" s="11" t="str">
        <f t="shared" si="47"/>
        <v>Charles G. Koch Charitable Foundation_Winston-Salem State University201511800</v>
      </c>
      <c r="C2315" s="11" t="s">
        <v>19</v>
      </c>
      <c r="D2315" s="11" t="s">
        <v>4060</v>
      </c>
      <c r="E2315" s="11" t="s">
        <v>4060</v>
      </c>
      <c r="F2315" s="4">
        <v>11800</v>
      </c>
      <c r="G2315" s="3">
        <v>2015</v>
      </c>
      <c r="H2315" s="3" t="s">
        <v>21</v>
      </c>
      <c r="I2315" s="12"/>
      <c r="J2315" s="3">
        <v>307</v>
      </c>
      <c r="K2315" s="3" t="str">
        <f>IF(VLOOKUP(D2315,'Resources Final'!A:C,3,FALSE)=0,"",VLOOKUP(D2315,'Resources Final'!A:C,3,FALSE))</f>
        <v/>
      </c>
      <c r="L2315" s="3" t="str">
        <f>IF(VLOOKUP(D2315,'Resources Final'!A:D,4,FALSE)=0,"",VLOOKUP(D2315,'Resources Final'!A:D,4,FALSE))</f>
        <v>Y</v>
      </c>
      <c r="M2315" s="3" t="str">
        <f>IF(VLOOKUP(D2315,'Resources Final'!A:E,5,FALSE)=0,"",VLOOKUP(D2315,'Resources Final'!A:E,5,FALSE))</f>
        <v/>
      </c>
      <c r="N2315" s="7" t="str">
        <f>IF(VLOOKUP(D2315,'Resources Final'!A:F,6,FALSE)=0,"",VLOOKUP(D2315,'Resources Final'!A:F,6,FALSE))</f>
        <v/>
      </c>
      <c r="O2315" s="3" t="str">
        <f>IF(VLOOKUP(D2315,'Resources Final'!A:G,7,FALSE)=0,"",VLOOKUP(D2315,'Resources Final'!A:G,7,FALSE))</f>
        <v/>
      </c>
    </row>
    <row r="2316" spans="1:15" x14ac:dyDescent="0.2">
      <c r="A2316" s="11">
        <v>990</v>
      </c>
      <c r="B2316" s="11" t="str">
        <f t="shared" si="47"/>
        <v>Charles G. Koch Charitable Foundation_Yale University20155000</v>
      </c>
      <c r="C2316" s="11" t="s">
        <v>19</v>
      </c>
      <c r="D2316" s="11" t="s">
        <v>4101</v>
      </c>
      <c r="E2316" s="11" t="s">
        <v>4101</v>
      </c>
      <c r="F2316" s="4">
        <v>5000</v>
      </c>
      <c r="G2316" s="3">
        <v>2015</v>
      </c>
      <c r="H2316" s="3" t="s">
        <v>21</v>
      </c>
      <c r="I2316" s="12"/>
      <c r="J2316" s="3">
        <v>308</v>
      </c>
      <c r="K2316" s="3" t="str">
        <f>IF(VLOOKUP(D2316,'Resources Final'!A:C,3,FALSE)=0,"",VLOOKUP(D2316,'Resources Final'!A:C,3,FALSE))</f>
        <v/>
      </c>
      <c r="L2316" s="3" t="str">
        <f>IF(VLOOKUP(D2316,'Resources Final'!A:D,4,FALSE)=0,"",VLOOKUP(D2316,'Resources Final'!A:D,4,FALSE))</f>
        <v>Y</v>
      </c>
      <c r="M2316" s="3" t="str">
        <f>IF(VLOOKUP(D2316,'Resources Final'!A:E,5,FALSE)=0,"",VLOOKUP(D2316,'Resources Final'!A:E,5,FALSE))</f>
        <v/>
      </c>
      <c r="N2316" s="7" t="str">
        <f>IF(VLOOKUP(D2316,'Resources Final'!A:F,6,FALSE)=0,"",VLOOKUP(D2316,'Resources Final'!A:F,6,FALSE))</f>
        <v/>
      </c>
      <c r="O2316" s="3" t="str">
        <f>IF(VLOOKUP(D2316,'Resources Final'!A:G,7,FALSE)=0,"",VLOOKUP(D2316,'Resources Final'!A:G,7,FALSE))</f>
        <v/>
      </c>
    </row>
    <row r="2317" spans="1:15" x14ac:dyDescent="0.2">
      <c r="A2317" s="11">
        <v>990</v>
      </c>
      <c r="B2317" s="11" t="str">
        <f t="shared" si="47"/>
        <v>Charles G. Koch Charitable Foundation_Young Americans for Liberty Foundation2015280000</v>
      </c>
      <c r="C2317" s="11" t="s">
        <v>19</v>
      </c>
      <c r="D2317" s="11" t="s">
        <v>4126</v>
      </c>
      <c r="E2317" s="11" t="s">
        <v>4124</v>
      </c>
      <c r="F2317" s="4">
        <v>280000</v>
      </c>
      <c r="G2317" s="3">
        <v>2015</v>
      </c>
      <c r="H2317" s="3" t="s">
        <v>21</v>
      </c>
      <c r="I2317" s="12"/>
      <c r="J2317" s="3">
        <v>309</v>
      </c>
      <c r="K2317" s="3" t="str">
        <f>IF(VLOOKUP(D2317,'Resources Final'!A:C,3,FALSE)=0,"",VLOOKUP(D2317,'Resources Final'!A:C,3,FALSE))</f>
        <v/>
      </c>
      <c r="L2317" s="3" t="str">
        <f>IF(VLOOKUP(D2317,'Resources Final'!A:D,4,FALSE)=0,"",VLOOKUP(D2317,'Resources Final'!A:D,4,FALSE))</f>
        <v/>
      </c>
      <c r="M2317" s="3" t="str">
        <f>IF(VLOOKUP(D2317,'Resources Final'!A:E,5,FALSE)=0,"",VLOOKUP(D2317,'Resources Final'!A:E,5,FALSE))</f>
        <v/>
      </c>
      <c r="N2317" s="7" t="str">
        <f>IF(VLOOKUP(D2317,'Resources Final'!A:F,6,FALSE)=0,"",VLOOKUP(D2317,'Resources Final'!A:F,6,FALSE))</f>
        <v>https://www.sourcewatch.org/index.php/Young_Americans_for_Liberty</v>
      </c>
      <c r="O2317" s="3" t="str">
        <f>IF(VLOOKUP(D2317,'Resources Final'!A:G,7,FALSE)=0,"",VLOOKUP(D2317,'Resources Final'!A:G,7,FALSE))</f>
        <v>Sourcewatch</v>
      </c>
    </row>
    <row r="2318" spans="1:15" x14ac:dyDescent="0.2">
      <c r="A2318" s="11">
        <v>990</v>
      </c>
      <c r="B2318" s="11" t="str">
        <f t="shared" si="47"/>
        <v>Charles G. Koch Charitable Foundation_A. Adigun20153750</v>
      </c>
      <c r="C2318" s="11" t="s">
        <v>19</v>
      </c>
      <c r="D2318" s="11" t="s">
        <v>77</v>
      </c>
      <c r="E2318" s="11" t="s">
        <v>77</v>
      </c>
      <c r="F2318" s="4">
        <v>3750</v>
      </c>
      <c r="G2318" s="3">
        <v>2015</v>
      </c>
      <c r="H2318" s="3" t="s">
        <v>21</v>
      </c>
      <c r="I2318" s="12" t="s">
        <v>31</v>
      </c>
      <c r="J2318" s="3">
        <v>310</v>
      </c>
      <c r="K2318" s="3" t="str">
        <f>IF(VLOOKUP(D2318,'Resources Final'!A:C,3,FALSE)=0,"",VLOOKUP(D2318,'Resources Final'!A:C,3,FALSE))</f>
        <v>Y</v>
      </c>
      <c r="L2318" s="3" t="str">
        <f>IF(VLOOKUP(D2318,'Resources Final'!A:D,4,FALSE)=0,"",VLOOKUP(D2318,'Resources Final'!A:D,4,FALSE))</f>
        <v/>
      </c>
      <c r="M2318" s="3" t="str">
        <f>IF(VLOOKUP(D2318,'Resources Final'!A:E,5,FALSE)=0,"",VLOOKUP(D2318,'Resources Final'!A:E,5,FALSE))</f>
        <v/>
      </c>
      <c r="N2318" s="7" t="str">
        <f>IF(VLOOKUP(D2318,'Resources Final'!A:F,6,FALSE)=0,"",VLOOKUP(D2318,'Resources Final'!A:F,6,FALSE))</f>
        <v/>
      </c>
      <c r="O2318" s="3" t="str">
        <f>IF(VLOOKUP(D2318,'Resources Final'!A:G,7,FALSE)=0,"",VLOOKUP(D2318,'Resources Final'!A:G,7,FALSE))</f>
        <v/>
      </c>
    </row>
    <row r="2319" spans="1:15" x14ac:dyDescent="0.2">
      <c r="A2319" s="11">
        <v>990</v>
      </c>
      <c r="B2319" s="11" t="str">
        <f t="shared" si="47"/>
        <v>Charles G. Koch Charitable Foundation_A. Ahmed20154200</v>
      </c>
      <c r="C2319" s="11" t="s">
        <v>19</v>
      </c>
      <c r="D2319" s="11" t="s">
        <v>78</v>
      </c>
      <c r="E2319" s="11" t="s">
        <v>78</v>
      </c>
      <c r="F2319" s="4">
        <v>4200</v>
      </c>
      <c r="G2319" s="3">
        <v>2015</v>
      </c>
      <c r="H2319" s="3" t="s">
        <v>21</v>
      </c>
      <c r="I2319" s="12" t="s">
        <v>31</v>
      </c>
      <c r="J2319" s="3">
        <v>311</v>
      </c>
      <c r="K2319" s="3" t="str">
        <f>IF(VLOOKUP(D2319,'Resources Final'!A:C,3,FALSE)=0,"",VLOOKUP(D2319,'Resources Final'!A:C,3,FALSE))</f>
        <v>Y</v>
      </c>
      <c r="L2319" s="3" t="str">
        <f>IF(VLOOKUP(D2319,'Resources Final'!A:D,4,FALSE)=0,"",VLOOKUP(D2319,'Resources Final'!A:D,4,FALSE))</f>
        <v/>
      </c>
      <c r="M2319" s="3" t="str">
        <f>IF(VLOOKUP(D2319,'Resources Final'!A:E,5,FALSE)=0,"",VLOOKUP(D2319,'Resources Final'!A:E,5,FALSE))</f>
        <v/>
      </c>
      <c r="N2319" s="7" t="str">
        <f>IF(VLOOKUP(D2319,'Resources Final'!A:F,6,FALSE)=0,"",VLOOKUP(D2319,'Resources Final'!A:F,6,FALSE))</f>
        <v/>
      </c>
      <c r="O2319" s="3" t="str">
        <f>IF(VLOOKUP(D2319,'Resources Final'!A:G,7,FALSE)=0,"",VLOOKUP(D2319,'Resources Final'!A:G,7,FALSE))</f>
        <v/>
      </c>
    </row>
    <row r="2320" spans="1:15" x14ac:dyDescent="0.2">
      <c r="A2320" s="11">
        <v>990</v>
      </c>
      <c r="B2320" s="11" t="str">
        <f t="shared" si="47"/>
        <v>Charles G. Koch Charitable Foundation_A. Baca20154500</v>
      </c>
      <c r="C2320" s="11" t="s">
        <v>19</v>
      </c>
      <c r="D2320" s="11" t="s">
        <v>79</v>
      </c>
      <c r="E2320" s="11" t="s">
        <v>79</v>
      </c>
      <c r="F2320" s="4">
        <v>4500</v>
      </c>
      <c r="G2320" s="3">
        <v>2015</v>
      </c>
      <c r="H2320" s="3" t="s">
        <v>21</v>
      </c>
      <c r="I2320" s="12" t="s">
        <v>31</v>
      </c>
      <c r="J2320" s="3">
        <v>312</v>
      </c>
      <c r="K2320" s="3" t="str">
        <f>IF(VLOOKUP(D2320,'Resources Final'!A:C,3,FALSE)=0,"",VLOOKUP(D2320,'Resources Final'!A:C,3,FALSE))</f>
        <v>Y</v>
      </c>
      <c r="L2320" s="3" t="str">
        <f>IF(VLOOKUP(D2320,'Resources Final'!A:D,4,FALSE)=0,"",VLOOKUP(D2320,'Resources Final'!A:D,4,FALSE))</f>
        <v/>
      </c>
      <c r="M2320" s="3" t="str">
        <f>IF(VLOOKUP(D2320,'Resources Final'!A:E,5,FALSE)=0,"",VLOOKUP(D2320,'Resources Final'!A:E,5,FALSE))</f>
        <v/>
      </c>
      <c r="N2320" s="7" t="str">
        <f>IF(VLOOKUP(D2320,'Resources Final'!A:F,6,FALSE)=0,"",VLOOKUP(D2320,'Resources Final'!A:F,6,FALSE))</f>
        <v/>
      </c>
      <c r="O2320" s="3" t="str">
        <f>IF(VLOOKUP(D2320,'Resources Final'!A:G,7,FALSE)=0,"",VLOOKUP(D2320,'Resources Final'!A:G,7,FALSE))</f>
        <v/>
      </c>
    </row>
    <row r="2321" spans="1:15" x14ac:dyDescent="0.2">
      <c r="A2321" s="11">
        <v>990</v>
      </c>
      <c r="B2321" s="11" t="str">
        <f t="shared" si="47"/>
        <v>Charles G. Koch Charitable Foundation_A. Brophy20153750</v>
      </c>
      <c r="C2321" s="11" t="s">
        <v>19</v>
      </c>
      <c r="D2321" s="11" t="s">
        <v>80</v>
      </c>
      <c r="E2321" s="11" t="s">
        <v>80</v>
      </c>
      <c r="F2321" s="4">
        <v>3750</v>
      </c>
      <c r="G2321" s="3">
        <v>2015</v>
      </c>
      <c r="H2321" s="3" t="s">
        <v>21</v>
      </c>
      <c r="I2321" s="12" t="s">
        <v>31</v>
      </c>
      <c r="J2321" s="3">
        <v>313</v>
      </c>
      <c r="K2321" s="3" t="str">
        <f>IF(VLOOKUP(D2321,'Resources Final'!A:C,3,FALSE)=0,"",VLOOKUP(D2321,'Resources Final'!A:C,3,FALSE))</f>
        <v>Y</v>
      </c>
      <c r="L2321" s="3" t="str">
        <f>IF(VLOOKUP(D2321,'Resources Final'!A:D,4,FALSE)=0,"",VLOOKUP(D2321,'Resources Final'!A:D,4,FALSE))</f>
        <v/>
      </c>
      <c r="M2321" s="3" t="str">
        <f>IF(VLOOKUP(D2321,'Resources Final'!A:E,5,FALSE)=0,"",VLOOKUP(D2321,'Resources Final'!A:E,5,FALSE))</f>
        <v/>
      </c>
      <c r="N2321" s="7" t="str">
        <f>IF(VLOOKUP(D2321,'Resources Final'!A:F,6,FALSE)=0,"",VLOOKUP(D2321,'Resources Final'!A:F,6,FALSE))</f>
        <v/>
      </c>
      <c r="O2321" s="3" t="str">
        <f>IF(VLOOKUP(D2321,'Resources Final'!A:G,7,FALSE)=0,"",VLOOKUP(D2321,'Resources Final'!A:G,7,FALSE))</f>
        <v/>
      </c>
    </row>
    <row r="2322" spans="1:15" x14ac:dyDescent="0.2">
      <c r="A2322" s="11">
        <v>990</v>
      </c>
      <c r="B2322" s="11" t="str">
        <f t="shared" si="47"/>
        <v>Charles G. Koch Charitable Foundation_A. Butcher20153750</v>
      </c>
      <c r="C2322" s="11" t="s">
        <v>19</v>
      </c>
      <c r="D2322" s="11" t="s">
        <v>81</v>
      </c>
      <c r="E2322" s="11" t="s">
        <v>81</v>
      </c>
      <c r="F2322" s="4">
        <v>3750</v>
      </c>
      <c r="G2322" s="3">
        <v>2015</v>
      </c>
      <c r="H2322" s="3" t="s">
        <v>21</v>
      </c>
      <c r="I2322" s="12" t="s">
        <v>31</v>
      </c>
      <c r="J2322" s="3">
        <v>314</v>
      </c>
      <c r="K2322" s="3" t="str">
        <f>IF(VLOOKUP(D2322,'Resources Final'!A:C,3,FALSE)=0,"",VLOOKUP(D2322,'Resources Final'!A:C,3,FALSE))</f>
        <v>Y</v>
      </c>
      <c r="L2322" s="3" t="str">
        <f>IF(VLOOKUP(D2322,'Resources Final'!A:D,4,FALSE)=0,"",VLOOKUP(D2322,'Resources Final'!A:D,4,FALSE))</f>
        <v/>
      </c>
      <c r="M2322" s="3" t="str">
        <f>IF(VLOOKUP(D2322,'Resources Final'!A:E,5,FALSE)=0,"",VLOOKUP(D2322,'Resources Final'!A:E,5,FALSE))</f>
        <v/>
      </c>
      <c r="N2322" s="7" t="str">
        <f>IF(VLOOKUP(D2322,'Resources Final'!A:F,6,FALSE)=0,"",VLOOKUP(D2322,'Resources Final'!A:F,6,FALSE))</f>
        <v/>
      </c>
      <c r="O2322" s="3" t="str">
        <f>IF(VLOOKUP(D2322,'Resources Final'!A:G,7,FALSE)=0,"",VLOOKUP(D2322,'Resources Final'!A:G,7,FALSE))</f>
        <v/>
      </c>
    </row>
    <row r="2323" spans="1:15" x14ac:dyDescent="0.2">
      <c r="A2323" s="11">
        <v>990</v>
      </c>
      <c r="B2323" s="11" t="str">
        <f t="shared" si="47"/>
        <v>Charles G. Koch Charitable Foundation_A. Demitraszek20153750</v>
      </c>
      <c r="C2323" s="11" t="s">
        <v>19</v>
      </c>
      <c r="D2323" s="11" t="s">
        <v>82</v>
      </c>
      <c r="E2323" s="11" t="s">
        <v>82</v>
      </c>
      <c r="F2323" s="4">
        <v>3750</v>
      </c>
      <c r="G2323" s="3">
        <v>2015</v>
      </c>
      <c r="H2323" s="3" t="s">
        <v>21</v>
      </c>
      <c r="I2323" s="12" t="s">
        <v>31</v>
      </c>
      <c r="J2323" s="3">
        <v>315</v>
      </c>
      <c r="K2323" s="3" t="str">
        <f>IF(VLOOKUP(D2323,'Resources Final'!A:C,3,FALSE)=0,"",VLOOKUP(D2323,'Resources Final'!A:C,3,FALSE))</f>
        <v>Y</v>
      </c>
      <c r="L2323" s="3" t="str">
        <f>IF(VLOOKUP(D2323,'Resources Final'!A:D,4,FALSE)=0,"",VLOOKUP(D2323,'Resources Final'!A:D,4,FALSE))</f>
        <v/>
      </c>
      <c r="M2323" s="3" t="str">
        <f>IF(VLOOKUP(D2323,'Resources Final'!A:E,5,FALSE)=0,"",VLOOKUP(D2323,'Resources Final'!A:E,5,FALSE))</f>
        <v/>
      </c>
      <c r="N2323" s="7" t="str">
        <f>IF(VLOOKUP(D2323,'Resources Final'!A:F,6,FALSE)=0,"",VLOOKUP(D2323,'Resources Final'!A:F,6,FALSE))</f>
        <v/>
      </c>
      <c r="O2323" s="3" t="str">
        <f>IF(VLOOKUP(D2323,'Resources Final'!A:G,7,FALSE)=0,"",VLOOKUP(D2323,'Resources Final'!A:G,7,FALSE))</f>
        <v/>
      </c>
    </row>
    <row r="2324" spans="1:15" x14ac:dyDescent="0.2">
      <c r="A2324" s="11">
        <v>990</v>
      </c>
      <c r="B2324" s="11" t="str">
        <f t="shared" si="47"/>
        <v>Charles G. Koch Charitable Foundation_A. Dunetz20153750</v>
      </c>
      <c r="C2324" s="11" t="s">
        <v>19</v>
      </c>
      <c r="D2324" s="11" t="s">
        <v>83</v>
      </c>
      <c r="E2324" s="11" t="s">
        <v>83</v>
      </c>
      <c r="F2324" s="4">
        <v>3750</v>
      </c>
      <c r="G2324" s="3">
        <v>2015</v>
      </c>
      <c r="H2324" s="3" t="s">
        <v>21</v>
      </c>
      <c r="I2324" s="12" t="s">
        <v>31</v>
      </c>
      <c r="J2324" s="3">
        <v>316</v>
      </c>
      <c r="K2324" s="3" t="str">
        <f>IF(VLOOKUP(D2324,'Resources Final'!A:C,3,FALSE)=0,"",VLOOKUP(D2324,'Resources Final'!A:C,3,FALSE))</f>
        <v>Y</v>
      </c>
      <c r="L2324" s="3" t="str">
        <f>IF(VLOOKUP(D2324,'Resources Final'!A:D,4,FALSE)=0,"",VLOOKUP(D2324,'Resources Final'!A:D,4,FALSE))</f>
        <v/>
      </c>
      <c r="M2324" s="3" t="str">
        <f>IF(VLOOKUP(D2324,'Resources Final'!A:E,5,FALSE)=0,"",VLOOKUP(D2324,'Resources Final'!A:E,5,FALSE))</f>
        <v/>
      </c>
      <c r="N2324" s="7" t="str">
        <f>IF(VLOOKUP(D2324,'Resources Final'!A:F,6,FALSE)=0,"",VLOOKUP(D2324,'Resources Final'!A:F,6,FALSE))</f>
        <v/>
      </c>
      <c r="O2324" s="3" t="str">
        <f>IF(VLOOKUP(D2324,'Resources Final'!A:G,7,FALSE)=0,"",VLOOKUP(D2324,'Resources Final'!A:G,7,FALSE))</f>
        <v/>
      </c>
    </row>
    <row r="2325" spans="1:15" x14ac:dyDescent="0.2">
      <c r="A2325" s="11">
        <v>990</v>
      </c>
      <c r="B2325" s="11" t="str">
        <f t="shared" si="47"/>
        <v>Charles G. Koch Charitable Foundation_A. Ellis20154200</v>
      </c>
      <c r="C2325" s="11" t="s">
        <v>19</v>
      </c>
      <c r="D2325" s="11" t="s">
        <v>85</v>
      </c>
      <c r="E2325" s="11" t="s">
        <v>85</v>
      </c>
      <c r="F2325" s="4">
        <v>4200</v>
      </c>
      <c r="G2325" s="3">
        <v>2015</v>
      </c>
      <c r="H2325" s="3" t="s">
        <v>21</v>
      </c>
      <c r="I2325" s="12" t="s">
        <v>31</v>
      </c>
      <c r="J2325" s="3">
        <v>317</v>
      </c>
      <c r="K2325" s="3" t="str">
        <f>IF(VLOOKUP(D2325,'Resources Final'!A:C,3,FALSE)=0,"",VLOOKUP(D2325,'Resources Final'!A:C,3,FALSE))</f>
        <v>Y</v>
      </c>
      <c r="L2325" s="3" t="str">
        <f>IF(VLOOKUP(D2325,'Resources Final'!A:D,4,FALSE)=0,"",VLOOKUP(D2325,'Resources Final'!A:D,4,FALSE))</f>
        <v/>
      </c>
      <c r="M2325" s="3" t="str">
        <f>IF(VLOOKUP(D2325,'Resources Final'!A:E,5,FALSE)=0,"",VLOOKUP(D2325,'Resources Final'!A:E,5,FALSE))</f>
        <v/>
      </c>
      <c r="N2325" s="7" t="str">
        <f>IF(VLOOKUP(D2325,'Resources Final'!A:F,6,FALSE)=0,"",VLOOKUP(D2325,'Resources Final'!A:F,6,FALSE))</f>
        <v/>
      </c>
      <c r="O2325" s="3" t="str">
        <f>IF(VLOOKUP(D2325,'Resources Final'!A:G,7,FALSE)=0,"",VLOOKUP(D2325,'Resources Final'!A:G,7,FALSE))</f>
        <v/>
      </c>
    </row>
    <row r="2326" spans="1:15" x14ac:dyDescent="0.2">
      <c r="A2326" s="11">
        <v>990</v>
      </c>
      <c r="B2326" s="11" t="str">
        <f t="shared" si="47"/>
        <v>Charles G. Koch Charitable Foundation_A. Garretson20153750</v>
      </c>
      <c r="C2326" s="11" t="s">
        <v>19</v>
      </c>
      <c r="D2326" s="11" t="s">
        <v>86</v>
      </c>
      <c r="E2326" s="11" t="s">
        <v>86</v>
      </c>
      <c r="F2326" s="4">
        <v>3750</v>
      </c>
      <c r="G2326" s="3">
        <v>2015</v>
      </c>
      <c r="H2326" s="3" t="s">
        <v>21</v>
      </c>
      <c r="I2326" s="12" t="s">
        <v>31</v>
      </c>
      <c r="J2326" s="3">
        <v>318</v>
      </c>
      <c r="K2326" s="3" t="str">
        <f>IF(VLOOKUP(D2326,'Resources Final'!A:C,3,FALSE)=0,"",VLOOKUP(D2326,'Resources Final'!A:C,3,FALSE))</f>
        <v>Y</v>
      </c>
      <c r="L2326" s="3" t="str">
        <f>IF(VLOOKUP(D2326,'Resources Final'!A:D,4,FALSE)=0,"",VLOOKUP(D2326,'Resources Final'!A:D,4,FALSE))</f>
        <v/>
      </c>
      <c r="M2326" s="3" t="str">
        <f>IF(VLOOKUP(D2326,'Resources Final'!A:E,5,FALSE)=0,"",VLOOKUP(D2326,'Resources Final'!A:E,5,FALSE))</f>
        <v/>
      </c>
      <c r="N2326" s="7" t="str">
        <f>IF(VLOOKUP(D2326,'Resources Final'!A:F,6,FALSE)=0,"",VLOOKUP(D2326,'Resources Final'!A:F,6,FALSE))</f>
        <v/>
      </c>
      <c r="O2326" s="3" t="str">
        <f>IF(VLOOKUP(D2326,'Resources Final'!A:G,7,FALSE)=0,"",VLOOKUP(D2326,'Resources Final'!A:G,7,FALSE))</f>
        <v/>
      </c>
    </row>
    <row r="2327" spans="1:15" x14ac:dyDescent="0.2">
      <c r="A2327" s="11">
        <v>990</v>
      </c>
      <c r="B2327" s="11" t="str">
        <f t="shared" si="47"/>
        <v>Charles G. Koch Charitable Foundation_A. Guernsey20153750</v>
      </c>
      <c r="C2327" s="11" t="s">
        <v>19</v>
      </c>
      <c r="D2327" s="11" t="s">
        <v>87</v>
      </c>
      <c r="E2327" s="11" t="s">
        <v>87</v>
      </c>
      <c r="F2327" s="4">
        <v>3750</v>
      </c>
      <c r="G2327" s="3">
        <v>2015</v>
      </c>
      <c r="H2327" s="3" t="s">
        <v>21</v>
      </c>
      <c r="I2327" s="12" t="s">
        <v>31</v>
      </c>
      <c r="J2327" s="3">
        <v>319</v>
      </c>
      <c r="K2327" s="3" t="str">
        <f>IF(VLOOKUP(D2327,'Resources Final'!A:C,3,FALSE)=0,"",VLOOKUP(D2327,'Resources Final'!A:C,3,FALSE))</f>
        <v>Y</v>
      </c>
      <c r="L2327" s="3" t="str">
        <f>IF(VLOOKUP(D2327,'Resources Final'!A:D,4,FALSE)=0,"",VLOOKUP(D2327,'Resources Final'!A:D,4,FALSE))</f>
        <v/>
      </c>
      <c r="M2327" s="3" t="str">
        <f>IF(VLOOKUP(D2327,'Resources Final'!A:E,5,FALSE)=0,"",VLOOKUP(D2327,'Resources Final'!A:E,5,FALSE))</f>
        <v/>
      </c>
      <c r="N2327" s="7" t="str">
        <f>IF(VLOOKUP(D2327,'Resources Final'!A:F,6,FALSE)=0,"",VLOOKUP(D2327,'Resources Final'!A:F,6,FALSE))</f>
        <v/>
      </c>
      <c r="O2327" s="3" t="str">
        <f>IF(VLOOKUP(D2327,'Resources Final'!A:G,7,FALSE)=0,"",VLOOKUP(D2327,'Resources Final'!A:G,7,FALSE))</f>
        <v/>
      </c>
    </row>
    <row r="2328" spans="1:15" x14ac:dyDescent="0.2">
      <c r="A2328" s="11">
        <v>990</v>
      </c>
      <c r="B2328" s="11" t="str">
        <f t="shared" si="47"/>
        <v>Charles G. Koch Charitable Foundation_A. Hern20154500</v>
      </c>
      <c r="C2328" s="11" t="s">
        <v>19</v>
      </c>
      <c r="D2328" s="11" t="s">
        <v>88</v>
      </c>
      <c r="E2328" s="11" t="s">
        <v>88</v>
      </c>
      <c r="F2328" s="4">
        <v>4500</v>
      </c>
      <c r="G2328" s="3">
        <v>2015</v>
      </c>
      <c r="H2328" s="3" t="s">
        <v>21</v>
      </c>
      <c r="I2328" s="12" t="s">
        <v>31</v>
      </c>
      <c r="J2328" s="3">
        <v>320</v>
      </c>
      <c r="K2328" s="3" t="str">
        <f>IF(VLOOKUP(D2328,'Resources Final'!A:C,3,FALSE)=0,"",VLOOKUP(D2328,'Resources Final'!A:C,3,FALSE))</f>
        <v>Y</v>
      </c>
      <c r="L2328" s="3" t="str">
        <f>IF(VLOOKUP(D2328,'Resources Final'!A:D,4,FALSE)=0,"",VLOOKUP(D2328,'Resources Final'!A:D,4,FALSE))</f>
        <v/>
      </c>
      <c r="M2328" s="3" t="str">
        <f>IF(VLOOKUP(D2328,'Resources Final'!A:E,5,FALSE)=0,"",VLOOKUP(D2328,'Resources Final'!A:E,5,FALSE))</f>
        <v/>
      </c>
      <c r="N2328" s="7" t="str">
        <f>IF(VLOOKUP(D2328,'Resources Final'!A:F,6,FALSE)=0,"",VLOOKUP(D2328,'Resources Final'!A:F,6,FALSE))</f>
        <v/>
      </c>
      <c r="O2328" s="3" t="str">
        <f>IF(VLOOKUP(D2328,'Resources Final'!A:G,7,FALSE)=0,"",VLOOKUP(D2328,'Resources Final'!A:G,7,FALSE))</f>
        <v/>
      </c>
    </row>
    <row r="2329" spans="1:15" x14ac:dyDescent="0.2">
      <c r="A2329" s="11">
        <v>990</v>
      </c>
      <c r="B2329" s="11" t="str">
        <f t="shared" si="47"/>
        <v>Charles G. Koch Charitable Foundation_A. Hudnall20153750</v>
      </c>
      <c r="C2329" s="11" t="s">
        <v>19</v>
      </c>
      <c r="D2329" s="11" t="s">
        <v>89</v>
      </c>
      <c r="E2329" s="11" t="s">
        <v>89</v>
      </c>
      <c r="F2329" s="4">
        <v>3750</v>
      </c>
      <c r="G2329" s="3">
        <v>2015</v>
      </c>
      <c r="H2329" s="3" t="s">
        <v>21</v>
      </c>
      <c r="I2329" s="12" t="s">
        <v>31</v>
      </c>
      <c r="J2329" s="3">
        <v>321</v>
      </c>
      <c r="K2329" s="3" t="str">
        <f>IF(VLOOKUP(D2329,'Resources Final'!A:C,3,FALSE)=0,"",VLOOKUP(D2329,'Resources Final'!A:C,3,FALSE))</f>
        <v>Y</v>
      </c>
      <c r="L2329" s="3" t="str">
        <f>IF(VLOOKUP(D2329,'Resources Final'!A:D,4,FALSE)=0,"",VLOOKUP(D2329,'Resources Final'!A:D,4,FALSE))</f>
        <v/>
      </c>
      <c r="M2329" s="3" t="str">
        <f>IF(VLOOKUP(D2329,'Resources Final'!A:E,5,FALSE)=0,"",VLOOKUP(D2329,'Resources Final'!A:E,5,FALSE))</f>
        <v/>
      </c>
      <c r="N2329" s="7" t="str">
        <f>IF(VLOOKUP(D2329,'Resources Final'!A:F,6,FALSE)=0,"",VLOOKUP(D2329,'Resources Final'!A:F,6,FALSE))</f>
        <v/>
      </c>
      <c r="O2329" s="3" t="str">
        <f>IF(VLOOKUP(D2329,'Resources Final'!A:G,7,FALSE)=0,"",VLOOKUP(D2329,'Resources Final'!A:G,7,FALSE))</f>
        <v/>
      </c>
    </row>
    <row r="2330" spans="1:15" x14ac:dyDescent="0.2">
      <c r="A2330" s="11">
        <v>990</v>
      </c>
      <c r="B2330" s="11" t="str">
        <f t="shared" si="47"/>
        <v>Charles G. Koch Charitable Foundation_A. Humphrey20153750</v>
      </c>
      <c r="C2330" s="11" t="s">
        <v>19</v>
      </c>
      <c r="D2330" s="11" t="s">
        <v>90</v>
      </c>
      <c r="E2330" s="11" t="s">
        <v>90</v>
      </c>
      <c r="F2330" s="4">
        <v>3750</v>
      </c>
      <c r="G2330" s="3">
        <v>2015</v>
      </c>
      <c r="H2330" s="3" t="s">
        <v>21</v>
      </c>
      <c r="I2330" s="12" t="s">
        <v>31</v>
      </c>
      <c r="J2330" s="3">
        <v>322</v>
      </c>
      <c r="K2330" s="3" t="str">
        <f>IF(VLOOKUP(D2330,'Resources Final'!A:C,3,FALSE)=0,"",VLOOKUP(D2330,'Resources Final'!A:C,3,FALSE))</f>
        <v>Y</v>
      </c>
      <c r="L2330" s="3" t="str">
        <f>IF(VLOOKUP(D2330,'Resources Final'!A:D,4,FALSE)=0,"",VLOOKUP(D2330,'Resources Final'!A:D,4,FALSE))</f>
        <v/>
      </c>
      <c r="M2330" s="3" t="str">
        <f>IF(VLOOKUP(D2330,'Resources Final'!A:E,5,FALSE)=0,"",VLOOKUP(D2330,'Resources Final'!A:E,5,FALSE))</f>
        <v/>
      </c>
      <c r="N2330" s="7" t="str">
        <f>IF(VLOOKUP(D2330,'Resources Final'!A:F,6,FALSE)=0,"",VLOOKUP(D2330,'Resources Final'!A:F,6,FALSE))</f>
        <v/>
      </c>
      <c r="O2330" s="3" t="str">
        <f>IF(VLOOKUP(D2330,'Resources Final'!A:G,7,FALSE)=0,"",VLOOKUP(D2330,'Resources Final'!A:G,7,FALSE))</f>
        <v/>
      </c>
    </row>
    <row r="2331" spans="1:15" x14ac:dyDescent="0.2">
      <c r="A2331" s="11">
        <v>990</v>
      </c>
      <c r="B2331" s="11" t="str">
        <f t="shared" si="47"/>
        <v>Charles G. Koch Charitable Foundation_A. Keen20155250</v>
      </c>
      <c r="C2331" s="11" t="s">
        <v>19</v>
      </c>
      <c r="D2331" s="11" t="s">
        <v>91</v>
      </c>
      <c r="E2331" s="11" t="s">
        <v>91</v>
      </c>
      <c r="F2331" s="4">
        <v>5250</v>
      </c>
      <c r="G2331" s="3">
        <v>2015</v>
      </c>
      <c r="H2331" s="3" t="s">
        <v>21</v>
      </c>
      <c r="I2331" s="12" t="s">
        <v>31</v>
      </c>
      <c r="J2331" s="3">
        <v>323</v>
      </c>
      <c r="K2331" s="3" t="str">
        <f>IF(VLOOKUP(D2331,'Resources Final'!A:C,3,FALSE)=0,"",VLOOKUP(D2331,'Resources Final'!A:C,3,FALSE))</f>
        <v>Y</v>
      </c>
      <c r="L2331" s="3" t="str">
        <f>IF(VLOOKUP(D2331,'Resources Final'!A:D,4,FALSE)=0,"",VLOOKUP(D2331,'Resources Final'!A:D,4,FALSE))</f>
        <v/>
      </c>
      <c r="M2331" s="3" t="str">
        <f>IF(VLOOKUP(D2331,'Resources Final'!A:E,5,FALSE)=0,"",VLOOKUP(D2331,'Resources Final'!A:E,5,FALSE))</f>
        <v/>
      </c>
      <c r="N2331" s="7" t="str">
        <f>IF(VLOOKUP(D2331,'Resources Final'!A:F,6,FALSE)=0,"",VLOOKUP(D2331,'Resources Final'!A:F,6,FALSE))</f>
        <v/>
      </c>
      <c r="O2331" s="3" t="str">
        <f>IF(VLOOKUP(D2331,'Resources Final'!A:G,7,FALSE)=0,"",VLOOKUP(D2331,'Resources Final'!A:G,7,FALSE))</f>
        <v/>
      </c>
    </row>
    <row r="2332" spans="1:15" x14ac:dyDescent="0.2">
      <c r="A2332" s="11">
        <v>990</v>
      </c>
      <c r="B2332" s="11" t="str">
        <f t="shared" si="47"/>
        <v>Charles G. Koch Charitable Foundation_A. Kersey20153750</v>
      </c>
      <c r="C2332" s="11" t="s">
        <v>19</v>
      </c>
      <c r="D2332" s="11" t="s">
        <v>92</v>
      </c>
      <c r="E2332" s="11" t="s">
        <v>92</v>
      </c>
      <c r="F2332" s="4">
        <v>3750</v>
      </c>
      <c r="G2332" s="3">
        <v>2015</v>
      </c>
      <c r="H2332" s="3" t="s">
        <v>21</v>
      </c>
      <c r="I2332" s="12" t="s">
        <v>31</v>
      </c>
      <c r="J2332" s="3">
        <v>324</v>
      </c>
      <c r="K2332" s="3" t="str">
        <f>IF(VLOOKUP(D2332,'Resources Final'!A:C,3,FALSE)=0,"",VLOOKUP(D2332,'Resources Final'!A:C,3,FALSE))</f>
        <v>Y</v>
      </c>
      <c r="L2332" s="3" t="str">
        <f>IF(VLOOKUP(D2332,'Resources Final'!A:D,4,FALSE)=0,"",VLOOKUP(D2332,'Resources Final'!A:D,4,FALSE))</f>
        <v/>
      </c>
      <c r="M2332" s="3" t="str">
        <f>IF(VLOOKUP(D2332,'Resources Final'!A:E,5,FALSE)=0,"",VLOOKUP(D2332,'Resources Final'!A:E,5,FALSE))</f>
        <v/>
      </c>
      <c r="N2332" s="7" t="str">
        <f>IF(VLOOKUP(D2332,'Resources Final'!A:F,6,FALSE)=0,"",VLOOKUP(D2332,'Resources Final'!A:F,6,FALSE))</f>
        <v/>
      </c>
      <c r="O2332" s="3" t="str">
        <f>IF(VLOOKUP(D2332,'Resources Final'!A:G,7,FALSE)=0,"",VLOOKUP(D2332,'Resources Final'!A:G,7,FALSE))</f>
        <v/>
      </c>
    </row>
    <row r="2333" spans="1:15" x14ac:dyDescent="0.2">
      <c r="A2333" s="11">
        <v>990</v>
      </c>
      <c r="B2333" s="11" t="str">
        <f t="shared" si="47"/>
        <v>Charles G. Koch Charitable Foundation_A. Klosner20153750</v>
      </c>
      <c r="C2333" s="11" t="s">
        <v>19</v>
      </c>
      <c r="D2333" s="11" t="s">
        <v>93</v>
      </c>
      <c r="E2333" s="11" t="s">
        <v>93</v>
      </c>
      <c r="F2333" s="4">
        <v>3750</v>
      </c>
      <c r="G2333" s="3">
        <v>2015</v>
      </c>
      <c r="H2333" s="3" t="s">
        <v>21</v>
      </c>
      <c r="I2333" s="12" t="s">
        <v>31</v>
      </c>
      <c r="J2333" s="3">
        <v>325</v>
      </c>
      <c r="K2333" s="3" t="str">
        <f>IF(VLOOKUP(D2333,'Resources Final'!A:C,3,FALSE)=0,"",VLOOKUP(D2333,'Resources Final'!A:C,3,FALSE))</f>
        <v>Y</v>
      </c>
      <c r="L2333" s="3" t="str">
        <f>IF(VLOOKUP(D2333,'Resources Final'!A:D,4,FALSE)=0,"",VLOOKUP(D2333,'Resources Final'!A:D,4,FALSE))</f>
        <v/>
      </c>
      <c r="M2333" s="3" t="str">
        <f>IF(VLOOKUP(D2333,'Resources Final'!A:E,5,FALSE)=0,"",VLOOKUP(D2333,'Resources Final'!A:E,5,FALSE))</f>
        <v/>
      </c>
      <c r="N2333" s="7" t="str">
        <f>IF(VLOOKUP(D2333,'Resources Final'!A:F,6,FALSE)=0,"",VLOOKUP(D2333,'Resources Final'!A:F,6,FALSE))</f>
        <v/>
      </c>
      <c r="O2333" s="3" t="str">
        <f>IF(VLOOKUP(D2333,'Resources Final'!A:G,7,FALSE)=0,"",VLOOKUP(D2333,'Resources Final'!A:G,7,FALSE))</f>
        <v/>
      </c>
    </row>
    <row r="2334" spans="1:15" x14ac:dyDescent="0.2">
      <c r="A2334" s="11">
        <v>990</v>
      </c>
      <c r="B2334" s="11" t="str">
        <f t="shared" si="47"/>
        <v>Charles G. Koch Charitable Foundation_A. Murcia20154500</v>
      </c>
      <c r="C2334" s="11" t="s">
        <v>19</v>
      </c>
      <c r="D2334" s="11" t="s">
        <v>94</v>
      </c>
      <c r="E2334" s="11" t="s">
        <v>94</v>
      </c>
      <c r="F2334" s="4">
        <v>4500</v>
      </c>
      <c r="G2334" s="3">
        <v>2015</v>
      </c>
      <c r="H2334" s="3" t="s">
        <v>21</v>
      </c>
      <c r="I2334" s="12" t="s">
        <v>31</v>
      </c>
      <c r="J2334" s="3">
        <v>326</v>
      </c>
      <c r="K2334" s="3" t="str">
        <f>IF(VLOOKUP(D2334,'Resources Final'!A:C,3,FALSE)=0,"",VLOOKUP(D2334,'Resources Final'!A:C,3,FALSE))</f>
        <v>Y</v>
      </c>
      <c r="L2334" s="3" t="str">
        <f>IF(VLOOKUP(D2334,'Resources Final'!A:D,4,FALSE)=0,"",VLOOKUP(D2334,'Resources Final'!A:D,4,FALSE))</f>
        <v/>
      </c>
      <c r="M2334" s="3" t="str">
        <f>IF(VLOOKUP(D2334,'Resources Final'!A:E,5,FALSE)=0,"",VLOOKUP(D2334,'Resources Final'!A:E,5,FALSE))</f>
        <v/>
      </c>
      <c r="N2334" s="7" t="str">
        <f>IF(VLOOKUP(D2334,'Resources Final'!A:F,6,FALSE)=0,"",VLOOKUP(D2334,'Resources Final'!A:F,6,FALSE))</f>
        <v/>
      </c>
      <c r="O2334" s="3" t="str">
        <f>IF(VLOOKUP(D2334,'Resources Final'!A:G,7,FALSE)=0,"",VLOOKUP(D2334,'Resources Final'!A:G,7,FALSE))</f>
        <v/>
      </c>
    </row>
    <row r="2335" spans="1:15" x14ac:dyDescent="0.2">
      <c r="A2335" s="11">
        <v>990</v>
      </c>
      <c r="B2335" s="11" t="str">
        <f t="shared" si="47"/>
        <v>Charles G. Koch Charitable Foundation_A. Nix20153750</v>
      </c>
      <c r="C2335" s="11" t="s">
        <v>19</v>
      </c>
      <c r="D2335" s="11" t="s">
        <v>96</v>
      </c>
      <c r="E2335" s="11" t="s">
        <v>96</v>
      </c>
      <c r="F2335" s="4">
        <v>3750</v>
      </c>
      <c r="G2335" s="3">
        <v>2015</v>
      </c>
      <c r="H2335" s="3" t="s">
        <v>21</v>
      </c>
      <c r="I2335" s="12" t="s">
        <v>31</v>
      </c>
      <c r="J2335" s="3">
        <v>327</v>
      </c>
      <c r="K2335" s="3" t="str">
        <f>IF(VLOOKUP(D2335,'Resources Final'!A:C,3,FALSE)=0,"",VLOOKUP(D2335,'Resources Final'!A:C,3,FALSE))</f>
        <v>Y</v>
      </c>
      <c r="L2335" s="3" t="str">
        <f>IF(VLOOKUP(D2335,'Resources Final'!A:D,4,FALSE)=0,"",VLOOKUP(D2335,'Resources Final'!A:D,4,FALSE))</f>
        <v/>
      </c>
      <c r="M2335" s="3" t="str">
        <f>IF(VLOOKUP(D2335,'Resources Final'!A:E,5,FALSE)=0,"",VLOOKUP(D2335,'Resources Final'!A:E,5,FALSE))</f>
        <v/>
      </c>
      <c r="N2335" s="7" t="str">
        <f>IF(VLOOKUP(D2335,'Resources Final'!A:F,6,FALSE)=0,"",VLOOKUP(D2335,'Resources Final'!A:F,6,FALSE))</f>
        <v/>
      </c>
      <c r="O2335" s="3" t="str">
        <f>IF(VLOOKUP(D2335,'Resources Final'!A:G,7,FALSE)=0,"",VLOOKUP(D2335,'Resources Final'!A:G,7,FALSE))</f>
        <v/>
      </c>
    </row>
    <row r="2336" spans="1:15" x14ac:dyDescent="0.2">
      <c r="A2336" s="11">
        <v>990</v>
      </c>
      <c r="B2336" s="11" t="str">
        <f t="shared" si="47"/>
        <v>Charles G. Koch Charitable Foundation_A. Osborn20154500</v>
      </c>
      <c r="C2336" s="11" t="s">
        <v>19</v>
      </c>
      <c r="D2336" s="11" t="s">
        <v>97</v>
      </c>
      <c r="E2336" s="11" t="s">
        <v>97</v>
      </c>
      <c r="F2336" s="4">
        <v>4500</v>
      </c>
      <c r="G2336" s="3">
        <v>2015</v>
      </c>
      <c r="H2336" s="3" t="s">
        <v>21</v>
      </c>
      <c r="I2336" s="12" t="s">
        <v>31</v>
      </c>
      <c r="J2336" s="3">
        <v>328</v>
      </c>
      <c r="K2336" s="3" t="str">
        <f>IF(VLOOKUP(D2336,'Resources Final'!A:C,3,FALSE)=0,"",VLOOKUP(D2336,'Resources Final'!A:C,3,FALSE))</f>
        <v>Y</v>
      </c>
      <c r="L2336" s="3" t="str">
        <f>IF(VLOOKUP(D2336,'Resources Final'!A:D,4,FALSE)=0,"",VLOOKUP(D2336,'Resources Final'!A:D,4,FALSE))</f>
        <v/>
      </c>
      <c r="M2336" s="3" t="str">
        <f>IF(VLOOKUP(D2336,'Resources Final'!A:E,5,FALSE)=0,"",VLOOKUP(D2336,'Resources Final'!A:E,5,FALSE))</f>
        <v/>
      </c>
      <c r="N2336" s="7" t="str">
        <f>IF(VLOOKUP(D2336,'Resources Final'!A:F,6,FALSE)=0,"",VLOOKUP(D2336,'Resources Final'!A:F,6,FALSE))</f>
        <v/>
      </c>
      <c r="O2336" s="3" t="str">
        <f>IF(VLOOKUP(D2336,'Resources Final'!A:G,7,FALSE)=0,"",VLOOKUP(D2336,'Resources Final'!A:G,7,FALSE))</f>
        <v/>
      </c>
    </row>
    <row r="2337" spans="1:15" x14ac:dyDescent="0.2">
      <c r="A2337" s="11">
        <v>990</v>
      </c>
      <c r="B2337" s="11" t="str">
        <f t="shared" si="47"/>
        <v>Charles G. Koch Charitable Foundation_A. Patro20154200</v>
      </c>
      <c r="C2337" s="11" t="s">
        <v>19</v>
      </c>
      <c r="D2337" s="11" t="s">
        <v>98</v>
      </c>
      <c r="E2337" s="11" t="s">
        <v>98</v>
      </c>
      <c r="F2337" s="4">
        <v>4200</v>
      </c>
      <c r="G2337" s="3">
        <v>2015</v>
      </c>
      <c r="H2337" s="3" t="s">
        <v>21</v>
      </c>
      <c r="I2337" s="12" t="s">
        <v>31</v>
      </c>
      <c r="J2337" s="3">
        <v>329</v>
      </c>
      <c r="K2337" s="3" t="str">
        <f>IF(VLOOKUP(D2337,'Resources Final'!A:C,3,FALSE)=0,"",VLOOKUP(D2337,'Resources Final'!A:C,3,FALSE))</f>
        <v>Y</v>
      </c>
      <c r="L2337" s="3" t="str">
        <f>IF(VLOOKUP(D2337,'Resources Final'!A:D,4,FALSE)=0,"",VLOOKUP(D2337,'Resources Final'!A:D,4,FALSE))</f>
        <v/>
      </c>
      <c r="M2337" s="3" t="str">
        <f>IF(VLOOKUP(D2337,'Resources Final'!A:E,5,FALSE)=0,"",VLOOKUP(D2337,'Resources Final'!A:E,5,FALSE))</f>
        <v/>
      </c>
      <c r="N2337" s="7" t="str">
        <f>IF(VLOOKUP(D2337,'Resources Final'!A:F,6,FALSE)=0,"",VLOOKUP(D2337,'Resources Final'!A:F,6,FALSE))</f>
        <v/>
      </c>
      <c r="O2337" s="3" t="str">
        <f>IF(VLOOKUP(D2337,'Resources Final'!A:G,7,FALSE)=0,"",VLOOKUP(D2337,'Resources Final'!A:G,7,FALSE))</f>
        <v/>
      </c>
    </row>
    <row r="2338" spans="1:15" x14ac:dyDescent="0.2">
      <c r="A2338" s="11">
        <v>990</v>
      </c>
      <c r="B2338" s="11" t="str">
        <f t="shared" si="47"/>
        <v>Charles G. Koch Charitable Foundation_A. Rooney20153750</v>
      </c>
      <c r="C2338" s="11" t="s">
        <v>19</v>
      </c>
      <c r="D2338" s="11" t="s">
        <v>99</v>
      </c>
      <c r="E2338" s="11" t="s">
        <v>99</v>
      </c>
      <c r="F2338" s="4">
        <v>3750</v>
      </c>
      <c r="G2338" s="3">
        <v>2015</v>
      </c>
      <c r="H2338" s="3" t="s">
        <v>21</v>
      </c>
      <c r="I2338" s="12" t="s">
        <v>31</v>
      </c>
      <c r="J2338" s="3">
        <v>330</v>
      </c>
      <c r="K2338" s="3" t="str">
        <f>IF(VLOOKUP(D2338,'Resources Final'!A:C,3,FALSE)=0,"",VLOOKUP(D2338,'Resources Final'!A:C,3,FALSE))</f>
        <v>Y</v>
      </c>
      <c r="L2338" s="3" t="str">
        <f>IF(VLOOKUP(D2338,'Resources Final'!A:D,4,FALSE)=0,"",VLOOKUP(D2338,'Resources Final'!A:D,4,FALSE))</f>
        <v/>
      </c>
      <c r="M2338" s="3" t="str">
        <f>IF(VLOOKUP(D2338,'Resources Final'!A:E,5,FALSE)=0,"",VLOOKUP(D2338,'Resources Final'!A:E,5,FALSE))</f>
        <v/>
      </c>
      <c r="N2338" s="7" t="str">
        <f>IF(VLOOKUP(D2338,'Resources Final'!A:F,6,FALSE)=0,"",VLOOKUP(D2338,'Resources Final'!A:F,6,FALSE))</f>
        <v/>
      </c>
      <c r="O2338" s="3" t="str">
        <f>IF(VLOOKUP(D2338,'Resources Final'!A:G,7,FALSE)=0,"",VLOOKUP(D2338,'Resources Final'!A:G,7,FALSE))</f>
        <v/>
      </c>
    </row>
    <row r="2339" spans="1:15" x14ac:dyDescent="0.2">
      <c r="A2339" s="11">
        <v>990</v>
      </c>
      <c r="B2339" s="11" t="str">
        <f t="shared" si="47"/>
        <v>Charles G. Koch Charitable Foundation_A. Sanchez-Olvera20154500</v>
      </c>
      <c r="C2339" s="11" t="s">
        <v>19</v>
      </c>
      <c r="D2339" s="11" t="s">
        <v>100</v>
      </c>
      <c r="E2339" s="11" t="s">
        <v>100</v>
      </c>
      <c r="F2339" s="4">
        <v>4500</v>
      </c>
      <c r="G2339" s="3">
        <v>2015</v>
      </c>
      <c r="H2339" s="3" t="s">
        <v>21</v>
      </c>
      <c r="I2339" s="12" t="s">
        <v>31</v>
      </c>
      <c r="J2339" s="3">
        <v>331</v>
      </c>
      <c r="K2339" s="3" t="str">
        <f>IF(VLOOKUP(D2339,'Resources Final'!A:C,3,FALSE)=0,"",VLOOKUP(D2339,'Resources Final'!A:C,3,FALSE))</f>
        <v>Y</v>
      </c>
      <c r="L2339" s="3" t="str">
        <f>IF(VLOOKUP(D2339,'Resources Final'!A:D,4,FALSE)=0,"",VLOOKUP(D2339,'Resources Final'!A:D,4,FALSE))</f>
        <v/>
      </c>
      <c r="M2339" s="3" t="str">
        <f>IF(VLOOKUP(D2339,'Resources Final'!A:E,5,FALSE)=0,"",VLOOKUP(D2339,'Resources Final'!A:E,5,FALSE))</f>
        <v/>
      </c>
      <c r="N2339" s="7" t="str">
        <f>IF(VLOOKUP(D2339,'Resources Final'!A:F,6,FALSE)=0,"",VLOOKUP(D2339,'Resources Final'!A:F,6,FALSE))</f>
        <v/>
      </c>
      <c r="O2339" s="3" t="str">
        <f>IF(VLOOKUP(D2339,'Resources Final'!A:G,7,FALSE)=0,"",VLOOKUP(D2339,'Resources Final'!A:G,7,FALSE))</f>
        <v/>
      </c>
    </row>
    <row r="2340" spans="1:15" x14ac:dyDescent="0.2">
      <c r="A2340" s="11">
        <v>990</v>
      </c>
      <c r="B2340" s="11" t="str">
        <f t="shared" si="47"/>
        <v>Charles G. Koch Charitable Foundation_A. Schaefer20153750</v>
      </c>
      <c r="C2340" s="11" t="s">
        <v>19</v>
      </c>
      <c r="D2340" s="11" t="s">
        <v>101</v>
      </c>
      <c r="E2340" s="11" t="s">
        <v>101</v>
      </c>
      <c r="F2340" s="4">
        <v>3750</v>
      </c>
      <c r="G2340" s="3">
        <v>2015</v>
      </c>
      <c r="H2340" s="3" t="s">
        <v>21</v>
      </c>
      <c r="I2340" s="12" t="s">
        <v>31</v>
      </c>
      <c r="J2340" s="3">
        <v>332</v>
      </c>
      <c r="K2340" s="3" t="str">
        <f>IF(VLOOKUP(D2340,'Resources Final'!A:C,3,FALSE)=0,"",VLOOKUP(D2340,'Resources Final'!A:C,3,FALSE))</f>
        <v>Y</v>
      </c>
      <c r="L2340" s="3" t="str">
        <f>IF(VLOOKUP(D2340,'Resources Final'!A:D,4,FALSE)=0,"",VLOOKUP(D2340,'Resources Final'!A:D,4,FALSE))</f>
        <v/>
      </c>
      <c r="M2340" s="3" t="str">
        <f>IF(VLOOKUP(D2340,'Resources Final'!A:E,5,FALSE)=0,"",VLOOKUP(D2340,'Resources Final'!A:E,5,FALSE))</f>
        <v/>
      </c>
      <c r="N2340" s="7" t="str">
        <f>IF(VLOOKUP(D2340,'Resources Final'!A:F,6,FALSE)=0,"",VLOOKUP(D2340,'Resources Final'!A:F,6,FALSE))</f>
        <v/>
      </c>
      <c r="O2340" s="3" t="str">
        <f>IF(VLOOKUP(D2340,'Resources Final'!A:G,7,FALSE)=0,"",VLOOKUP(D2340,'Resources Final'!A:G,7,FALSE))</f>
        <v/>
      </c>
    </row>
    <row r="2341" spans="1:15" x14ac:dyDescent="0.2">
      <c r="A2341" s="11">
        <v>990</v>
      </c>
      <c r="B2341" s="11" t="str">
        <f t="shared" ref="B2341:B2404" si="48">C2341&amp;"_"&amp;D2341&amp;G2341&amp;F2341</f>
        <v>Charles G. Koch Charitable Foundation_A. Weaver20158700</v>
      </c>
      <c r="C2341" s="11" t="s">
        <v>19</v>
      </c>
      <c r="D2341" s="11" t="s">
        <v>102</v>
      </c>
      <c r="E2341" s="11" t="s">
        <v>102</v>
      </c>
      <c r="F2341" s="4">
        <v>8700</v>
      </c>
      <c r="G2341" s="3">
        <v>2015</v>
      </c>
      <c r="H2341" s="3" t="s">
        <v>21</v>
      </c>
      <c r="I2341" s="12" t="s">
        <v>31</v>
      </c>
      <c r="J2341" s="3">
        <v>333</v>
      </c>
      <c r="K2341" s="3" t="str">
        <f>IF(VLOOKUP(D2341,'Resources Final'!A:C,3,FALSE)=0,"",VLOOKUP(D2341,'Resources Final'!A:C,3,FALSE))</f>
        <v>Y</v>
      </c>
      <c r="L2341" s="3" t="str">
        <f>IF(VLOOKUP(D2341,'Resources Final'!A:D,4,FALSE)=0,"",VLOOKUP(D2341,'Resources Final'!A:D,4,FALSE))</f>
        <v/>
      </c>
      <c r="M2341" s="3" t="str">
        <f>IF(VLOOKUP(D2341,'Resources Final'!A:E,5,FALSE)=0,"",VLOOKUP(D2341,'Resources Final'!A:E,5,FALSE))</f>
        <v/>
      </c>
      <c r="N2341" s="7" t="str">
        <f>IF(VLOOKUP(D2341,'Resources Final'!A:F,6,FALSE)=0,"",VLOOKUP(D2341,'Resources Final'!A:F,6,FALSE))</f>
        <v/>
      </c>
      <c r="O2341" s="3" t="str">
        <f>IF(VLOOKUP(D2341,'Resources Final'!A:G,7,FALSE)=0,"",VLOOKUP(D2341,'Resources Final'!A:G,7,FALSE))</f>
        <v/>
      </c>
    </row>
    <row r="2342" spans="1:15" x14ac:dyDescent="0.2">
      <c r="A2342" s="11">
        <v>990</v>
      </c>
      <c r="B2342" s="11" t="str">
        <f t="shared" si="48"/>
        <v>Charles G. Koch Charitable Foundation_A. White20156000</v>
      </c>
      <c r="C2342" s="11" t="s">
        <v>19</v>
      </c>
      <c r="D2342" s="11" t="s">
        <v>103</v>
      </c>
      <c r="E2342" s="11" t="s">
        <v>103</v>
      </c>
      <c r="F2342" s="4">
        <v>6000</v>
      </c>
      <c r="G2342" s="3">
        <v>2015</v>
      </c>
      <c r="H2342" s="3" t="s">
        <v>21</v>
      </c>
      <c r="I2342" s="12" t="s">
        <v>31</v>
      </c>
      <c r="J2342" s="3">
        <v>334</v>
      </c>
      <c r="K2342" s="3" t="str">
        <f>IF(VLOOKUP(D2342,'Resources Final'!A:C,3,FALSE)=0,"",VLOOKUP(D2342,'Resources Final'!A:C,3,FALSE))</f>
        <v>Y</v>
      </c>
      <c r="L2342" s="3" t="str">
        <f>IF(VLOOKUP(D2342,'Resources Final'!A:D,4,FALSE)=0,"",VLOOKUP(D2342,'Resources Final'!A:D,4,FALSE))</f>
        <v/>
      </c>
      <c r="M2342" s="3" t="str">
        <f>IF(VLOOKUP(D2342,'Resources Final'!A:E,5,FALSE)=0,"",VLOOKUP(D2342,'Resources Final'!A:E,5,FALSE))</f>
        <v/>
      </c>
      <c r="N2342" s="7" t="str">
        <f>IF(VLOOKUP(D2342,'Resources Final'!A:F,6,FALSE)=0,"",VLOOKUP(D2342,'Resources Final'!A:F,6,FALSE))</f>
        <v/>
      </c>
      <c r="O2342" s="3" t="str">
        <f>IF(VLOOKUP(D2342,'Resources Final'!A:G,7,FALSE)=0,"",VLOOKUP(D2342,'Resources Final'!A:G,7,FALSE))</f>
        <v/>
      </c>
    </row>
    <row r="2343" spans="1:15" x14ac:dyDescent="0.2">
      <c r="A2343" s="11">
        <v>990</v>
      </c>
      <c r="B2343" s="11" t="str">
        <f t="shared" si="48"/>
        <v>Charles G. Koch Charitable Foundation_A. White20154200</v>
      </c>
      <c r="C2343" s="11" t="s">
        <v>19</v>
      </c>
      <c r="D2343" s="11" t="s">
        <v>103</v>
      </c>
      <c r="E2343" s="11" t="s">
        <v>103</v>
      </c>
      <c r="F2343" s="4">
        <v>4200</v>
      </c>
      <c r="G2343" s="3">
        <v>2015</v>
      </c>
      <c r="H2343" s="3" t="s">
        <v>21</v>
      </c>
      <c r="I2343" s="12" t="s">
        <v>31</v>
      </c>
      <c r="J2343" s="3">
        <v>335</v>
      </c>
      <c r="K2343" s="3" t="str">
        <f>IF(VLOOKUP(D2343,'Resources Final'!A:C,3,FALSE)=0,"",VLOOKUP(D2343,'Resources Final'!A:C,3,FALSE))</f>
        <v>Y</v>
      </c>
      <c r="L2343" s="3" t="str">
        <f>IF(VLOOKUP(D2343,'Resources Final'!A:D,4,FALSE)=0,"",VLOOKUP(D2343,'Resources Final'!A:D,4,FALSE))</f>
        <v/>
      </c>
      <c r="M2343" s="3" t="str">
        <f>IF(VLOOKUP(D2343,'Resources Final'!A:E,5,FALSE)=0,"",VLOOKUP(D2343,'Resources Final'!A:E,5,FALSE))</f>
        <v/>
      </c>
      <c r="N2343" s="7" t="str">
        <f>IF(VLOOKUP(D2343,'Resources Final'!A:F,6,FALSE)=0,"",VLOOKUP(D2343,'Resources Final'!A:F,6,FALSE))</f>
        <v/>
      </c>
      <c r="O2343" s="3" t="str">
        <f>IF(VLOOKUP(D2343,'Resources Final'!A:G,7,FALSE)=0,"",VLOOKUP(D2343,'Resources Final'!A:G,7,FALSE))</f>
        <v/>
      </c>
    </row>
    <row r="2344" spans="1:15" x14ac:dyDescent="0.2">
      <c r="A2344" s="11">
        <v>990</v>
      </c>
      <c r="B2344" s="11" t="str">
        <f t="shared" si="48"/>
        <v>Charles G. Koch Charitable Foundation_American Conservative Union Foundation20153000</v>
      </c>
      <c r="C2344" s="11" t="s">
        <v>19</v>
      </c>
      <c r="D2344" s="11" t="s">
        <v>180</v>
      </c>
      <c r="E2344" s="11" t="s">
        <v>180</v>
      </c>
      <c r="F2344" s="4">
        <v>3000</v>
      </c>
      <c r="G2344" s="3">
        <v>2015</v>
      </c>
      <c r="H2344" s="3" t="s">
        <v>21</v>
      </c>
      <c r="I2344" s="12"/>
      <c r="J2344" s="3">
        <v>336</v>
      </c>
      <c r="K2344" s="3" t="str">
        <f>IF(VLOOKUP(D2344,'Resources Final'!A:C,3,FALSE)=0,"",VLOOKUP(D2344,'Resources Final'!A:C,3,FALSE))</f>
        <v/>
      </c>
      <c r="L2344" s="3" t="str">
        <f>IF(VLOOKUP(D2344,'Resources Final'!A:D,4,FALSE)=0,"",VLOOKUP(D2344,'Resources Final'!A:D,4,FALSE))</f>
        <v/>
      </c>
      <c r="M2344" s="3" t="str">
        <f>IF(VLOOKUP(D2344,'Resources Final'!A:E,5,FALSE)=0,"",VLOOKUP(D2344,'Resources Final'!A:E,5,FALSE))</f>
        <v/>
      </c>
      <c r="N2344" s="7" t="str">
        <f>IF(VLOOKUP(D2344,'Resources Final'!A:F,6,FALSE)=0,"",VLOOKUP(D2344,'Resources Final'!A:F,6,FALSE))</f>
        <v>http://www.sourcewatch.org/index.php/American_Conservative_Union</v>
      </c>
      <c r="O2344" s="3" t="str">
        <f>IF(VLOOKUP(D2344,'Resources Final'!A:G,7,FALSE)=0,"",VLOOKUP(D2344,'Resources Final'!A:G,7,FALSE))</f>
        <v>Sourcewatch</v>
      </c>
    </row>
    <row r="2345" spans="1:15" x14ac:dyDescent="0.2">
      <c r="A2345" s="11">
        <v>990</v>
      </c>
      <c r="B2345" s="11" t="str">
        <f t="shared" si="48"/>
        <v>Charles G. Koch Charitable Foundation_American Council of Trustees and Alumni201542513</v>
      </c>
      <c r="C2345" s="11" t="s">
        <v>19</v>
      </c>
      <c r="D2345" s="11" t="s">
        <v>184</v>
      </c>
      <c r="E2345" s="11" t="s">
        <v>184</v>
      </c>
      <c r="F2345" s="4">
        <v>42513</v>
      </c>
      <c r="G2345" s="3">
        <v>2015</v>
      </c>
      <c r="H2345" s="3" t="s">
        <v>21</v>
      </c>
      <c r="I2345" s="12"/>
      <c r="J2345" s="3">
        <v>337</v>
      </c>
      <c r="K2345" s="3" t="str">
        <f>IF(VLOOKUP(D2345,'Resources Final'!A:C,3,FALSE)=0,"",VLOOKUP(D2345,'Resources Final'!A:C,3,FALSE))</f>
        <v/>
      </c>
      <c r="L2345" s="3" t="str">
        <f>IF(VLOOKUP(D2345,'Resources Final'!A:D,4,FALSE)=0,"",VLOOKUP(D2345,'Resources Final'!A:D,4,FALSE))</f>
        <v/>
      </c>
      <c r="M2345" s="3" t="str">
        <f>IF(VLOOKUP(D2345,'Resources Final'!A:E,5,FALSE)=0,"",VLOOKUP(D2345,'Resources Final'!A:E,5,FALSE))</f>
        <v/>
      </c>
      <c r="N2345" s="7" t="str">
        <f>IF(VLOOKUP(D2345,'Resources Final'!A:F,6,FALSE)=0,"",VLOOKUP(D2345,'Resources Final'!A:F,6,FALSE))</f>
        <v>https://www.sourcewatch.org/index.php/American_Council_of_Trustees_and_Alumni</v>
      </c>
      <c r="O2345" s="3" t="str">
        <f>IF(VLOOKUP(D2345,'Resources Final'!A:G,7,FALSE)=0,"",VLOOKUP(D2345,'Resources Final'!A:G,7,FALSE))</f>
        <v>Sourcewatch</v>
      </c>
    </row>
    <row r="2346" spans="1:15" x14ac:dyDescent="0.2">
      <c r="A2346" s="11">
        <v>990</v>
      </c>
      <c r="B2346" s="11" t="str">
        <f t="shared" si="48"/>
        <v>Charles G. Koch Charitable Foundation_American Enterprise Institute for Public Policy Research201513257</v>
      </c>
      <c r="C2346" s="11" t="s">
        <v>19</v>
      </c>
      <c r="D2346" s="11" t="s">
        <v>189</v>
      </c>
      <c r="E2346" s="11" t="s">
        <v>189</v>
      </c>
      <c r="F2346" s="4">
        <v>13257</v>
      </c>
      <c r="G2346" s="3">
        <v>2015</v>
      </c>
      <c r="H2346" s="3" t="s">
        <v>21</v>
      </c>
      <c r="I2346" s="12"/>
      <c r="J2346" s="3">
        <v>338</v>
      </c>
      <c r="K2346" s="3" t="str">
        <f>IF(VLOOKUP(D2346,'Resources Final'!A:C,3,FALSE)=0,"",VLOOKUP(D2346,'Resources Final'!A:C,3,FALSE))</f>
        <v/>
      </c>
      <c r="L2346" s="3" t="str">
        <f>IF(VLOOKUP(D2346,'Resources Final'!A:D,4,FALSE)=0,"",VLOOKUP(D2346,'Resources Final'!A:D,4,FALSE))</f>
        <v/>
      </c>
      <c r="M2346" s="3" t="str">
        <f>IF(VLOOKUP(D2346,'Resources Final'!A:E,5,FALSE)=0,"",VLOOKUP(D2346,'Resources Final'!A:E,5,FALSE))</f>
        <v/>
      </c>
      <c r="N2346" s="7" t="str">
        <f>IF(VLOOKUP(D2346,'Resources Final'!A:F,6,FALSE)=0,"",VLOOKUP(D2346,'Resources Final'!A:F,6,FALSE))</f>
        <v>https://www.desmogblog.com/american-enterprise-institute</v>
      </c>
      <c r="O2346" s="3" t="str">
        <f>IF(VLOOKUP(D2346,'Resources Final'!A:G,7,FALSE)=0,"",VLOOKUP(D2346,'Resources Final'!A:G,7,FALSE))</f>
        <v>Desmog</v>
      </c>
    </row>
    <row r="2347" spans="1:15" x14ac:dyDescent="0.2">
      <c r="A2347" s="11">
        <v>990</v>
      </c>
      <c r="B2347" s="11" t="str">
        <f t="shared" si="48"/>
        <v>Charles G. Koch Charitable Foundation_American Legislative Exchange Council201599114</v>
      </c>
      <c r="C2347" s="11" t="s">
        <v>19</v>
      </c>
      <c r="D2347" s="11" t="s">
        <v>195</v>
      </c>
      <c r="E2347" s="11" t="s">
        <v>195</v>
      </c>
      <c r="F2347" s="4">
        <v>99114</v>
      </c>
      <c r="G2347" s="3">
        <v>2015</v>
      </c>
      <c r="H2347" s="3" t="s">
        <v>21</v>
      </c>
      <c r="I2347" s="12"/>
      <c r="J2347" s="3">
        <v>339</v>
      </c>
      <c r="K2347" s="3" t="str">
        <f>IF(VLOOKUP(D2347,'Resources Final'!A:C,3,FALSE)=0,"",VLOOKUP(D2347,'Resources Final'!A:C,3,FALSE))</f>
        <v/>
      </c>
      <c r="L2347" s="3" t="str">
        <f>IF(VLOOKUP(D2347,'Resources Final'!A:D,4,FALSE)=0,"",VLOOKUP(D2347,'Resources Final'!A:D,4,FALSE))</f>
        <v/>
      </c>
      <c r="M2347" s="3" t="str">
        <f>IF(VLOOKUP(D2347,'Resources Final'!A:E,5,FALSE)=0,"",VLOOKUP(D2347,'Resources Final'!A:E,5,FALSE))</f>
        <v/>
      </c>
      <c r="N2347" s="7" t="str">
        <f>IF(VLOOKUP(D2347,'Resources Final'!A:F,6,FALSE)=0,"",VLOOKUP(D2347,'Resources Final'!A:F,6,FALSE))</f>
        <v>https://www.desmogblog.com/american-legislative-exchange-council</v>
      </c>
      <c r="O2347" s="3" t="str">
        <f>IF(VLOOKUP(D2347,'Resources Final'!A:G,7,FALSE)=0,"",VLOOKUP(D2347,'Resources Final'!A:G,7,FALSE))</f>
        <v>Desmog</v>
      </c>
    </row>
    <row r="2348" spans="1:15" x14ac:dyDescent="0.2">
      <c r="A2348" s="11">
        <v>990</v>
      </c>
      <c r="B2348" s="11" t="str">
        <f t="shared" si="48"/>
        <v>Charles G. Koch Charitable Foundation_American Spectator Foundation20154800</v>
      </c>
      <c r="C2348" s="11" t="s">
        <v>19</v>
      </c>
      <c r="D2348" s="11" t="s">
        <v>205</v>
      </c>
      <c r="E2348" s="11" t="s">
        <v>203</v>
      </c>
      <c r="F2348" s="4">
        <v>4800</v>
      </c>
      <c r="G2348" s="3">
        <v>2015</v>
      </c>
      <c r="H2348" s="3" t="s">
        <v>21</v>
      </c>
      <c r="I2348" s="12"/>
      <c r="J2348" s="3">
        <v>340</v>
      </c>
      <c r="K2348" s="3" t="str">
        <f>IF(VLOOKUP(D2348,'Resources Final'!A:C,3,FALSE)=0,"",VLOOKUP(D2348,'Resources Final'!A:C,3,FALSE))</f>
        <v/>
      </c>
      <c r="L2348" s="3" t="str">
        <f>IF(VLOOKUP(D2348,'Resources Final'!A:D,4,FALSE)=0,"",VLOOKUP(D2348,'Resources Final'!A:D,4,FALSE))</f>
        <v/>
      </c>
      <c r="M2348" s="3" t="str">
        <f>IF(VLOOKUP(D2348,'Resources Final'!A:E,5,FALSE)=0,"",VLOOKUP(D2348,'Resources Final'!A:E,5,FALSE))</f>
        <v/>
      </c>
      <c r="N2348" s="7" t="str">
        <f>IF(VLOOKUP(D2348,'Resources Final'!A:F,6,FALSE)=0,"",VLOOKUP(D2348,'Resources Final'!A:F,6,FALSE))</f>
        <v>http://www.sourcewatch.org/index.php/American_Spectator</v>
      </c>
      <c r="O2348" s="3" t="str">
        <f>IF(VLOOKUP(D2348,'Resources Final'!A:G,7,FALSE)=0,"",VLOOKUP(D2348,'Resources Final'!A:G,7,FALSE))</f>
        <v>Sourcewatch</v>
      </c>
    </row>
    <row r="2349" spans="1:15" x14ac:dyDescent="0.2">
      <c r="A2349" s="11">
        <v>990</v>
      </c>
      <c r="B2349" s="11" t="str">
        <f t="shared" si="48"/>
        <v>Charles G. Koch Charitable Foundation_Americans for Prosperity Foundation (formerly CSE Foundation)2015130528</v>
      </c>
      <c r="C2349" s="11" t="s">
        <v>19</v>
      </c>
      <c r="D2349" s="11" t="s">
        <v>215</v>
      </c>
      <c r="E2349" s="11" t="s">
        <v>213</v>
      </c>
      <c r="F2349" s="4">
        <v>130528</v>
      </c>
      <c r="G2349" s="3">
        <v>2015</v>
      </c>
      <c r="H2349" s="3" t="s">
        <v>21</v>
      </c>
      <c r="I2349" s="12"/>
      <c r="J2349" s="3">
        <v>341</v>
      </c>
      <c r="K2349" s="3" t="str">
        <f>IF(VLOOKUP(D2349,'Resources Final'!A:C,3,FALSE)=0,"",VLOOKUP(D2349,'Resources Final'!A:C,3,FALSE))</f>
        <v/>
      </c>
      <c r="L2349" s="3" t="str">
        <f>IF(VLOOKUP(D2349,'Resources Final'!A:D,4,FALSE)=0,"",VLOOKUP(D2349,'Resources Final'!A:D,4,FALSE))</f>
        <v/>
      </c>
      <c r="M2349" s="3" t="str">
        <f>IF(VLOOKUP(D2349,'Resources Final'!A:E,5,FALSE)=0,"",VLOOKUP(D2349,'Resources Final'!A:E,5,FALSE))</f>
        <v/>
      </c>
      <c r="N2349" s="7" t="str">
        <f>IF(VLOOKUP(D2349,'Resources Final'!A:F,6,FALSE)=0,"",VLOOKUP(D2349,'Resources Final'!A:F,6,FALSE))</f>
        <v>https://www.desmogblog.com/americans-for-prosperity</v>
      </c>
      <c r="O2349" s="3" t="str">
        <f>IF(VLOOKUP(D2349,'Resources Final'!A:G,7,FALSE)=0,"",VLOOKUP(D2349,'Resources Final'!A:G,7,FALSE))</f>
        <v>Desmog</v>
      </c>
    </row>
    <row r="2350" spans="1:15" x14ac:dyDescent="0.2">
      <c r="A2350" s="11">
        <v>990</v>
      </c>
      <c r="B2350" s="11" t="str">
        <f t="shared" si="48"/>
        <v>Charles G. Koch Charitable Foundation_America's Future Foundation (AFF)201518940</v>
      </c>
      <c r="C2350" s="11" t="s">
        <v>19</v>
      </c>
      <c r="D2350" s="11" t="s">
        <v>177</v>
      </c>
      <c r="E2350" s="11" t="s">
        <v>177</v>
      </c>
      <c r="F2350" s="4">
        <v>18940</v>
      </c>
      <c r="G2350" s="3">
        <v>2015</v>
      </c>
      <c r="H2350" s="3" t="s">
        <v>21</v>
      </c>
      <c r="I2350" s="12"/>
      <c r="J2350" s="3">
        <v>342</v>
      </c>
      <c r="K2350" s="3" t="str">
        <f>IF(VLOOKUP(D2350,'Resources Final'!A:C,3,FALSE)=0,"",VLOOKUP(D2350,'Resources Final'!A:C,3,FALSE))</f>
        <v/>
      </c>
      <c r="L2350" s="3" t="str">
        <f>IF(VLOOKUP(D2350,'Resources Final'!A:D,4,FALSE)=0,"",VLOOKUP(D2350,'Resources Final'!A:D,4,FALSE))</f>
        <v/>
      </c>
      <c r="M2350" s="3" t="str">
        <f>IF(VLOOKUP(D2350,'Resources Final'!A:E,5,FALSE)=0,"",VLOOKUP(D2350,'Resources Final'!A:E,5,FALSE))</f>
        <v/>
      </c>
      <c r="N2350" s="7" t="str">
        <f>IF(VLOOKUP(D2350,'Resources Final'!A:F,6,FALSE)=0,"",VLOOKUP(D2350,'Resources Final'!A:F,6,FALSE))</f>
        <v>http://www.sourcewatch.org/index.php/America's_Future_Foundation</v>
      </c>
      <c r="O2350" s="3" t="str">
        <f>IF(VLOOKUP(D2350,'Resources Final'!A:G,7,FALSE)=0,"",VLOOKUP(D2350,'Resources Final'!A:G,7,FALSE))</f>
        <v>Sourcewatch</v>
      </c>
    </row>
    <row r="2351" spans="1:15" x14ac:dyDescent="0.2">
      <c r="A2351" s="11">
        <v>990</v>
      </c>
      <c r="B2351" s="11" t="str">
        <f t="shared" si="48"/>
        <v>Charles G. Koch Charitable Foundation_Atlas Economic Research Foundation201552426</v>
      </c>
      <c r="C2351" s="11" t="s">
        <v>19</v>
      </c>
      <c r="D2351" s="11" t="s">
        <v>286</v>
      </c>
      <c r="E2351" s="11" t="s">
        <v>286</v>
      </c>
      <c r="F2351" s="4">
        <v>52426</v>
      </c>
      <c r="G2351" s="3">
        <v>2015</v>
      </c>
      <c r="H2351" s="3" t="s">
        <v>21</v>
      </c>
      <c r="I2351" s="12"/>
      <c r="J2351" s="3">
        <v>343</v>
      </c>
      <c r="K2351" s="3" t="str">
        <f>IF(VLOOKUP(D2351,'Resources Final'!A:C,3,FALSE)=0,"",VLOOKUP(D2351,'Resources Final'!A:C,3,FALSE))</f>
        <v/>
      </c>
      <c r="L2351" s="3" t="str">
        <f>IF(VLOOKUP(D2351,'Resources Final'!A:D,4,FALSE)=0,"",VLOOKUP(D2351,'Resources Final'!A:D,4,FALSE))</f>
        <v/>
      </c>
      <c r="M2351" s="3" t="str">
        <f>IF(VLOOKUP(D2351,'Resources Final'!A:E,5,FALSE)=0,"",VLOOKUP(D2351,'Resources Final'!A:E,5,FALSE))</f>
        <v/>
      </c>
      <c r="N2351" s="7" t="str">
        <f>IF(VLOOKUP(D2351,'Resources Final'!A:F,6,FALSE)=0,"",VLOOKUP(D2351,'Resources Final'!A:F,6,FALSE))</f>
        <v>https://www.desmogblog.com/atlas-economic-research-foundation</v>
      </c>
      <c r="O2351" s="3" t="str">
        <f>IF(VLOOKUP(D2351,'Resources Final'!A:G,7,FALSE)=0,"",VLOOKUP(D2351,'Resources Final'!A:G,7,FALSE))</f>
        <v>Desmog</v>
      </c>
    </row>
    <row r="2352" spans="1:15" x14ac:dyDescent="0.2">
      <c r="A2352" s="11">
        <v>990</v>
      </c>
      <c r="B2352" s="11" t="str">
        <f t="shared" si="48"/>
        <v>Charles G. Koch Charitable Foundation_Ayn Rand Institute (ARI)20154800</v>
      </c>
      <c r="C2352" s="11" t="s">
        <v>19</v>
      </c>
      <c r="D2352" s="11" t="s">
        <v>299</v>
      </c>
      <c r="E2352" s="11" t="s">
        <v>299</v>
      </c>
      <c r="F2352" s="4">
        <v>4800</v>
      </c>
      <c r="G2352" s="3">
        <v>2015</v>
      </c>
      <c r="H2352" s="3" t="s">
        <v>21</v>
      </c>
      <c r="I2352" s="12"/>
      <c r="J2352" s="3">
        <v>344</v>
      </c>
      <c r="K2352" s="3" t="str">
        <f>IF(VLOOKUP(D2352,'Resources Final'!A:C,3,FALSE)=0,"",VLOOKUP(D2352,'Resources Final'!A:C,3,FALSE))</f>
        <v/>
      </c>
      <c r="L2352" s="3" t="str">
        <f>IF(VLOOKUP(D2352,'Resources Final'!A:D,4,FALSE)=0,"",VLOOKUP(D2352,'Resources Final'!A:D,4,FALSE))</f>
        <v/>
      </c>
      <c r="M2352" s="3" t="str">
        <f>IF(VLOOKUP(D2352,'Resources Final'!A:E,5,FALSE)=0,"",VLOOKUP(D2352,'Resources Final'!A:E,5,FALSE))</f>
        <v/>
      </c>
      <c r="N2352" s="7" t="str">
        <f>IF(VLOOKUP(D2352,'Resources Final'!A:F,6,FALSE)=0,"",VLOOKUP(D2352,'Resources Final'!A:F,6,FALSE))</f>
        <v>https://www.desmogblog.com/ayn-rand-institute</v>
      </c>
      <c r="O2352" s="3" t="str">
        <f>IF(VLOOKUP(D2352,'Resources Final'!A:G,7,FALSE)=0,"",VLOOKUP(D2352,'Resources Final'!A:G,7,FALSE))</f>
        <v>Desmog</v>
      </c>
    </row>
    <row r="2353" spans="1:15" x14ac:dyDescent="0.2">
      <c r="A2353" s="11">
        <v>990</v>
      </c>
      <c r="B2353" s="11" t="str">
        <f t="shared" si="48"/>
        <v>Charles G. Koch Charitable Foundation_B. Ashley20154200</v>
      </c>
      <c r="C2353" s="11" t="s">
        <v>19</v>
      </c>
      <c r="D2353" s="11" t="s">
        <v>318</v>
      </c>
      <c r="E2353" s="11" t="s">
        <v>318</v>
      </c>
      <c r="F2353" s="4">
        <v>4200</v>
      </c>
      <c r="G2353" s="3">
        <v>2015</v>
      </c>
      <c r="H2353" s="3" t="s">
        <v>21</v>
      </c>
      <c r="I2353" s="12" t="s">
        <v>31</v>
      </c>
      <c r="J2353" s="3">
        <v>345</v>
      </c>
      <c r="K2353" s="3" t="str">
        <f>IF(VLOOKUP(D2353,'Resources Final'!A:C,3,FALSE)=0,"",VLOOKUP(D2353,'Resources Final'!A:C,3,FALSE))</f>
        <v>Y</v>
      </c>
      <c r="L2353" s="3" t="str">
        <f>IF(VLOOKUP(D2353,'Resources Final'!A:D,4,FALSE)=0,"",VLOOKUP(D2353,'Resources Final'!A:D,4,FALSE))</f>
        <v/>
      </c>
      <c r="M2353" s="3" t="str">
        <f>IF(VLOOKUP(D2353,'Resources Final'!A:E,5,FALSE)=0,"",VLOOKUP(D2353,'Resources Final'!A:E,5,FALSE))</f>
        <v/>
      </c>
      <c r="N2353" s="7" t="str">
        <f>IF(VLOOKUP(D2353,'Resources Final'!A:F,6,FALSE)=0,"",VLOOKUP(D2353,'Resources Final'!A:F,6,FALSE))</f>
        <v/>
      </c>
      <c r="O2353" s="3" t="str">
        <f>IF(VLOOKUP(D2353,'Resources Final'!A:G,7,FALSE)=0,"",VLOOKUP(D2353,'Resources Final'!A:G,7,FALSE))</f>
        <v/>
      </c>
    </row>
    <row r="2354" spans="1:15" x14ac:dyDescent="0.2">
      <c r="A2354" s="11">
        <v>990</v>
      </c>
      <c r="B2354" s="11" t="str">
        <f t="shared" si="48"/>
        <v>Charles G. Koch Charitable Foundation_B. Bedford20155250</v>
      </c>
      <c r="C2354" s="11" t="s">
        <v>19</v>
      </c>
      <c r="D2354" s="11" t="s">
        <v>319</v>
      </c>
      <c r="E2354" s="11" t="s">
        <v>319</v>
      </c>
      <c r="F2354" s="4">
        <v>5250</v>
      </c>
      <c r="G2354" s="3">
        <v>2015</v>
      </c>
      <c r="H2354" s="3" t="s">
        <v>21</v>
      </c>
      <c r="I2354" s="12" t="s">
        <v>31</v>
      </c>
      <c r="J2354" s="3">
        <v>346</v>
      </c>
      <c r="K2354" s="3" t="str">
        <f>IF(VLOOKUP(D2354,'Resources Final'!A:C,3,FALSE)=0,"",VLOOKUP(D2354,'Resources Final'!A:C,3,FALSE))</f>
        <v>Y</v>
      </c>
      <c r="L2354" s="3" t="str">
        <f>IF(VLOOKUP(D2354,'Resources Final'!A:D,4,FALSE)=0,"",VLOOKUP(D2354,'Resources Final'!A:D,4,FALSE))</f>
        <v/>
      </c>
      <c r="M2354" s="3" t="str">
        <f>IF(VLOOKUP(D2354,'Resources Final'!A:E,5,FALSE)=0,"",VLOOKUP(D2354,'Resources Final'!A:E,5,FALSE))</f>
        <v/>
      </c>
      <c r="N2354" s="7" t="str">
        <f>IF(VLOOKUP(D2354,'Resources Final'!A:F,6,FALSE)=0,"",VLOOKUP(D2354,'Resources Final'!A:F,6,FALSE))</f>
        <v/>
      </c>
      <c r="O2354" s="3" t="str">
        <f>IF(VLOOKUP(D2354,'Resources Final'!A:G,7,FALSE)=0,"",VLOOKUP(D2354,'Resources Final'!A:G,7,FALSE))</f>
        <v/>
      </c>
    </row>
    <row r="2355" spans="1:15" x14ac:dyDescent="0.2">
      <c r="A2355" s="11">
        <v>990</v>
      </c>
      <c r="B2355" s="11" t="str">
        <f t="shared" si="48"/>
        <v>Charles G. Koch Charitable Foundation_B. Desnoes20153750</v>
      </c>
      <c r="C2355" s="11" t="s">
        <v>19</v>
      </c>
      <c r="D2355" s="11" t="s">
        <v>320</v>
      </c>
      <c r="E2355" s="11" t="s">
        <v>320</v>
      </c>
      <c r="F2355" s="4">
        <v>3750</v>
      </c>
      <c r="G2355" s="3">
        <v>2015</v>
      </c>
      <c r="H2355" s="3" t="s">
        <v>21</v>
      </c>
      <c r="I2355" s="12" t="s">
        <v>31</v>
      </c>
      <c r="J2355" s="3">
        <v>347</v>
      </c>
      <c r="K2355" s="3" t="str">
        <f>IF(VLOOKUP(D2355,'Resources Final'!A:C,3,FALSE)=0,"",VLOOKUP(D2355,'Resources Final'!A:C,3,FALSE))</f>
        <v>Y</v>
      </c>
      <c r="L2355" s="3" t="str">
        <f>IF(VLOOKUP(D2355,'Resources Final'!A:D,4,FALSE)=0,"",VLOOKUP(D2355,'Resources Final'!A:D,4,FALSE))</f>
        <v/>
      </c>
      <c r="M2355" s="3" t="str">
        <f>IF(VLOOKUP(D2355,'Resources Final'!A:E,5,FALSE)=0,"",VLOOKUP(D2355,'Resources Final'!A:E,5,FALSE))</f>
        <v/>
      </c>
      <c r="N2355" s="7" t="str">
        <f>IF(VLOOKUP(D2355,'Resources Final'!A:F,6,FALSE)=0,"",VLOOKUP(D2355,'Resources Final'!A:F,6,FALSE))</f>
        <v/>
      </c>
      <c r="O2355" s="3" t="str">
        <f>IF(VLOOKUP(D2355,'Resources Final'!A:G,7,FALSE)=0,"",VLOOKUP(D2355,'Resources Final'!A:G,7,FALSE))</f>
        <v/>
      </c>
    </row>
    <row r="2356" spans="1:15" x14ac:dyDescent="0.2">
      <c r="A2356" s="11">
        <v>990</v>
      </c>
      <c r="B2356" s="11" t="str">
        <f t="shared" si="48"/>
        <v>Charles G. Koch Charitable Foundation_B. Kaahui2015625</v>
      </c>
      <c r="C2356" s="11" t="s">
        <v>19</v>
      </c>
      <c r="D2356" s="11" t="s">
        <v>321</v>
      </c>
      <c r="E2356" s="11" t="s">
        <v>321</v>
      </c>
      <c r="F2356" s="4">
        <v>625</v>
      </c>
      <c r="G2356" s="3">
        <v>2015</v>
      </c>
      <c r="H2356" s="3" t="s">
        <v>21</v>
      </c>
      <c r="I2356" s="12" t="s">
        <v>31</v>
      </c>
      <c r="J2356" s="3">
        <v>348</v>
      </c>
      <c r="K2356" s="3" t="str">
        <f>IF(VLOOKUP(D2356,'Resources Final'!A:C,3,FALSE)=0,"",VLOOKUP(D2356,'Resources Final'!A:C,3,FALSE))</f>
        <v>Y</v>
      </c>
      <c r="L2356" s="3" t="str">
        <f>IF(VLOOKUP(D2356,'Resources Final'!A:D,4,FALSE)=0,"",VLOOKUP(D2356,'Resources Final'!A:D,4,FALSE))</f>
        <v/>
      </c>
      <c r="M2356" s="3" t="str">
        <f>IF(VLOOKUP(D2356,'Resources Final'!A:E,5,FALSE)=0,"",VLOOKUP(D2356,'Resources Final'!A:E,5,FALSE))</f>
        <v/>
      </c>
      <c r="N2356" s="7" t="str">
        <f>IF(VLOOKUP(D2356,'Resources Final'!A:F,6,FALSE)=0,"",VLOOKUP(D2356,'Resources Final'!A:F,6,FALSE))</f>
        <v/>
      </c>
      <c r="O2356" s="3" t="str">
        <f>IF(VLOOKUP(D2356,'Resources Final'!A:G,7,FALSE)=0,"",VLOOKUP(D2356,'Resources Final'!A:G,7,FALSE))</f>
        <v/>
      </c>
    </row>
    <row r="2357" spans="1:15" x14ac:dyDescent="0.2">
      <c r="A2357" s="11">
        <v>990</v>
      </c>
      <c r="B2357" s="11" t="str">
        <f t="shared" si="48"/>
        <v>Charles G. Koch Charitable Foundation_B. Le20153750</v>
      </c>
      <c r="C2357" s="11" t="s">
        <v>19</v>
      </c>
      <c r="D2357" s="11" t="s">
        <v>322</v>
      </c>
      <c r="E2357" s="11" t="s">
        <v>322</v>
      </c>
      <c r="F2357" s="4">
        <v>3750</v>
      </c>
      <c r="G2357" s="3">
        <v>2015</v>
      </c>
      <c r="H2357" s="3" t="s">
        <v>21</v>
      </c>
      <c r="I2357" s="12" t="s">
        <v>31</v>
      </c>
      <c r="J2357" s="3">
        <v>349</v>
      </c>
      <c r="K2357" s="3" t="str">
        <f>IF(VLOOKUP(D2357,'Resources Final'!A:C,3,FALSE)=0,"",VLOOKUP(D2357,'Resources Final'!A:C,3,FALSE))</f>
        <v>Y</v>
      </c>
      <c r="L2357" s="3" t="str">
        <f>IF(VLOOKUP(D2357,'Resources Final'!A:D,4,FALSE)=0,"",VLOOKUP(D2357,'Resources Final'!A:D,4,FALSE))</f>
        <v/>
      </c>
      <c r="M2357" s="3" t="str">
        <f>IF(VLOOKUP(D2357,'Resources Final'!A:E,5,FALSE)=0,"",VLOOKUP(D2357,'Resources Final'!A:E,5,FALSE))</f>
        <v/>
      </c>
      <c r="N2357" s="7" t="str">
        <f>IF(VLOOKUP(D2357,'Resources Final'!A:F,6,FALSE)=0,"",VLOOKUP(D2357,'Resources Final'!A:F,6,FALSE))</f>
        <v/>
      </c>
      <c r="O2357" s="3" t="str">
        <f>IF(VLOOKUP(D2357,'Resources Final'!A:G,7,FALSE)=0,"",VLOOKUP(D2357,'Resources Final'!A:G,7,FALSE))</f>
        <v/>
      </c>
    </row>
    <row r="2358" spans="1:15" x14ac:dyDescent="0.2">
      <c r="A2358" s="11">
        <v>990</v>
      </c>
      <c r="B2358" s="11" t="str">
        <f t="shared" si="48"/>
        <v>Charles G. Koch Charitable Foundation_B. Liu20154500</v>
      </c>
      <c r="C2358" s="11" t="s">
        <v>19</v>
      </c>
      <c r="D2358" s="11" t="s">
        <v>323</v>
      </c>
      <c r="E2358" s="11" t="s">
        <v>323</v>
      </c>
      <c r="F2358" s="4">
        <v>4500</v>
      </c>
      <c r="G2358" s="3">
        <v>2015</v>
      </c>
      <c r="H2358" s="3" t="s">
        <v>21</v>
      </c>
      <c r="I2358" s="12" t="s">
        <v>31</v>
      </c>
      <c r="J2358" s="3">
        <v>350</v>
      </c>
      <c r="K2358" s="3" t="str">
        <f>IF(VLOOKUP(D2358,'Resources Final'!A:C,3,FALSE)=0,"",VLOOKUP(D2358,'Resources Final'!A:C,3,FALSE))</f>
        <v>Y</v>
      </c>
      <c r="L2358" s="3" t="str">
        <f>IF(VLOOKUP(D2358,'Resources Final'!A:D,4,FALSE)=0,"",VLOOKUP(D2358,'Resources Final'!A:D,4,FALSE))</f>
        <v/>
      </c>
      <c r="M2358" s="3" t="str">
        <f>IF(VLOOKUP(D2358,'Resources Final'!A:E,5,FALSE)=0,"",VLOOKUP(D2358,'Resources Final'!A:E,5,FALSE))</f>
        <v/>
      </c>
      <c r="N2358" s="7" t="str">
        <f>IF(VLOOKUP(D2358,'Resources Final'!A:F,6,FALSE)=0,"",VLOOKUP(D2358,'Resources Final'!A:F,6,FALSE))</f>
        <v/>
      </c>
      <c r="O2358" s="3" t="str">
        <f>IF(VLOOKUP(D2358,'Resources Final'!A:G,7,FALSE)=0,"",VLOOKUP(D2358,'Resources Final'!A:G,7,FALSE))</f>
        <v/>
      </c>
    </row>
    <row r="2359" spans="1:15" x14ac:dyDescent="0.2">
      <c r="A2359" s="11">
        <v>990</v>
      </c>
      <c r="B2359" s="11" t="str">
        <f t="shared" si="48"/>
        <v>Charles G. Koch Charitable Foundation_B. Poellot20153750</v>
      </c>
      <c r="C2359" s="11" t="s">
        <v>19</v>
      </c>
      <c r="D2359" s="11" t="s">
        <v>324</v>
      </c>
      <c r="E2359" s="11" t="s">
        <v>324</v>
      </c>
      <c r="F2359" s="4">
        <v>3750</v>
      </c>
      <c r="G2359" s="3">
        <v>2015</v>
      </c>
      <c r="H2359" s="3" t="s">
        <v>21</v>
      </c>
      <c r="I2359" s="12" t="s">
        <v>31</v>
      </c>
      <c r="J2359" s="3">
        <v>351</v>
      </c>
      <c r="K2359" s="3" t="str">
        <f>IF(VLOOKUP(D2359,'Resources Final'!A:C,3,FALSE)=0,"",VLOOKUP(D2359,'Resources Final'!A:C,3,FALSE))</f>
        <v>Y</v>
      </c>
      <c r="L2359" s="3" t="str">
        <f>IF(VLOOKUP(D2359,'Resources Final'!A:D,4,FALSE)=0,"",VLOOKUP(D2359,'Resources Final'!A:D,4,FALSE))</f>
        <v/>
      </c>
      <c r="M2359" s="3" t="str">
        <f>IF(VLOOKUP(D2359,'Resources Final'!A:E,5,FALSE)=0,"",VLOOKUP(D2359,'Resources Final'!A:E,5,FALSE))</f>
        <v/>
      </c>
      <c r="N2359" s="7" t="str">
        <f>IF(VLOOKUP(D2359,'Resources Final'!A:F,6,FALSE)=0,"",VLOOKUP(D2359,'Resources Final'!A:F,6,FALSE))</f>
        <v/>
      </c>
      <c r="O2359" s="3" t="str">
        <f>IF(VLOOKUP(D2359,'Resources Final'!A:G,7,FALSE)=0,"",VLOOKUP(D2359,'Resources Final'!A:G,7,FALSE))</f>
        <v/>
      </c>
    </row>
    <row r="2360" spans="1:15" x14ac:dyDescent="0.2">
      <c r="A2360" s="11">
        <v>990</v>
      </c>
      <c r="B2360" s="11" t="str">
        <f t="shared" si="48"/>
        <v>Charles G. Koch Charitable Foundation_B. Walsh20154500</v>
      </c>
      <c r="C2360" s="11" t="s">
        <v>19</v>
      </c>
      <c r="D2360" s="11" t="s">
        <v>325</v>
      </c>
      <c r="E2360" s="11" t="s">
        <v>325</v>
      </c>
      <c r="F2360" s="4">
        <v>4500</v>
      </c>
      <c r="G2360" s="3">
        <v>2015</v>
      </c>
      <c r="H2360" s="3" t="s">
        <v>21</v>
      </c>
      <c r="I2360" s="12" t="s">
        <v>31</v>
      </c>
      <c r="J2360" s="3">
        <v>352</v>
      </c>
      <c r="K2360" s="3" t="str">
        <f>IF(VLOOKUP(D2360,'Resources Final'!A:C,3,FALSE)=0,"",VLOOKUP(D2360,'Resources Final'!A:C,3,FALSE))</f>
        <v>Y</v>
      </c>
      <c r="L2360" s="3" t="str">
        <f>IF(VLOOKUP(D2360,'Resources Final'!A:D,4,FALSE)=0,"",VLOOKUP(D2360,'Resources Final'!A:D,4,FALSE))</f>
        <v/>
      </c>
      <c r="M2360" s="3" t="str">
        <f>IF(VLOOKUP(D2360,'Resources Final'!A:E,5,FALSE)=0,"",VLOOKUP(D2360,'Resources Final'!A:E,5,FALSE))</f>
        <v/>
      </c>
      <c r="N2360" s="7" t="str">
        <f>IF(VLOOKUP(D2360,'Resources Final'!A:F,6,FALSE)=0,"",VLOOKUP(D2360,'Resources Final'!A:F,6,FALSE))</f>
        <v/>
      </c>
      <c r="O2360" s="3" t="str">
        <f>IF(VLOOKUP(D2360,'Resources Final'!A:G,7,FALSE)=0,"",VLOOKUP(D2360,'Resources Final'!A:G,7,FALSE))</f>
        <v/>
      </c>
    </row>
    <row r="2361" spans="1:15" x14ac:dyDescent="0.2">
      <c r="A2361" s="11">
        <v>990</v>
      </c>
      <c r="B2361" s="11" t="str">
        <f t="shared" si="48"/>
        <v>Charles G. Koch Charitable Foundation_B. Wilson20153750</v>
      </c>
      <c r="C2361" s="11" t="s">
        <v>19</v>
      </c>
      <c r="D2361" s="11" t="s">
        <v>326</v>
      </c>
      <c r="E2361" s="11" t="s">
        <v>326</v>
      </c>
      <c r="F2361" s="4">
        <v>3750</v>
      </c>
      <c r="G2361" s="3">
        <v>2015</v>
      </c>
      <c r="H2361" s="3" t="s">
        <v>21</v>
      </c>
      <c r="I2361" s="12" t="s">
        <v>31</v>
      </c>
      <c r="J2361" s="3">
        <v>353</v>
      </c>
      <c r="K2361" s="3" t="str">
        <f>IF(VLOOKUP(D2361,'Resources Final'!A:C,3,FALSE)=0,"",VLOOKUP(D2361,'Resources Final'!A:C,3,FALSE))</f>
        <v>Y</v>
      </c>
      <c r="L2361" s="3" t="str">
        <f>IF(VLOOKUP(D2361,'Resources Final'!A:D,4,FALSE)=0,"",VLOOKUP(D2361,'Resources Final'!A:D,4,FALSE))</f>
        <v/>
      </c>
      <c r="M2361" s="3" t="str">
        <f>IF(VLOOKUP(D2361,'Resources Final'!A:E,5,FALSE)=0,"",VLOOKUP(D2361,'Resources Final'!A:E,5,FALSE))</f>
        <v/>
      </c>
      <c r="N2361" s="7" t="str">
        <f>IF(VLOOKUP(D2361,'Resources Final'!A:F,6,FALSE)=0,"",VLOOKUP(D2361,'Resources Final'!A:F,6,FALSE))</f>
        <v/>
      </c>
      <c r="O2361" s="3" t="str">
        <f>IF(VLOOKUP(D2361,'Resources Final'!A:G,7,FALSE)=0,"",VLOOKUP(D2361,'Resources Final'!A:G,7,FALSE))</f>
        <v/>
      </c>
    </row>
    <row r="2362" spans="1:15" x14ac:dyDescent="0.2">
      <c r="A2362" s="11">
        <v>990</v>
      </c>
      <c r="B2362" s="11" t="str">
        <f t="shared" si="48"/>
        <v>Charles G. Koch Charitable Foundation_Bill of Rights Institute201557610</v>
      </c>
      <c r="C2362" s="11" t="s">
        <v>19</v>
      </c>
      <c r="D2362" s="11" t="s">
        <v>428</v>
      </c>
      <c r="E2362" s="11" t="s">
        <v>428</v>
      </c>
      <c r="F2362" s="4">
        <v>57610</v>
      </c>
      <c r="G2362" s="3">
        <v>2015</v>
      </c>
      <c r="H2362" s="3" t="s">
        <v>21</v>
      </c>
      <c r="I2362" s="12"/>
      <c r="J2362" s="3">
        <v>354</v>
      </c>
      <c r="K2362" s="3" t="str">
        <f>IF(VLOOKUP(D2362,'Resources Final'!A:C,3,FALSE)=0,"",VLOOKUP(D2362,'Resources Final'!A:C,3,FALSE))</f>
        <v/>
      </c>
      <c r="L2362" s="3" t="str">
        <f>IF(VLOOKUP(D2362,'Resources Final'!A:D,4,FALSE)=0,"",VLOOKUP(D2362,'Resources Final'!A:D,4,FALSE))</f>
        <v/>
      </c>
      <c r="M2362" s="3" t="str">
        <f>IF(VLOOKUP(D2362,'Resources Final'!A:E,5,FALSE)=0,"",VLOOKUP(D2362,'Resources Final'!A:E,5,FALSE))</f>
        <v/>
      </c>
      <c r="N2362" s="7" t="str">
        <f>IF(VLOOKUP(D2362,'Resources Final'!A:F,6,FALSE)=0,"",VLOOKUP(D2362,'Resources Final'!A:F,6,FALSE))</f>
        <v>https://www.sourcewatch.org/index.php/Bill_of_Rights_Institute</v>
      </c>
      <c r="O2362" s="3" t="str">
        <f>IF(VLOOKUP(D2362,'Resources Final'!A:G,7,FALSE)=0,"",VLOOKUP(D2362,'Resources Final'!A:G,7,FALSE))</f>
        <v>Sourcewatch</v>
      </c>
    </row>
    <row r="2363" spans="1:15" x14ac:dyDescent="0.2">
      <c r="A2363" s="11">
        <v>990</v>
      </c>
      <c r="B2363" s="11" t="str">
        <f t="shared" si="48"/>
        <v>Charles G. Koch Charitable Foundation_C. Bulman20153750</v>
      </c>
      <c r="C2363" s="11" t="s">
        <v>19</v>
      </c>
      <c r="D2363" s="11" t="s">
        <v>560</v>
      </c>
      <c r="E2363" s="11" t="s">
        <v>560</v>
      </c>
      <c r="F2363" s="4">
        <v>3750</v>
      </c>
      <c r="G2363" s="3">
        <v>2015</v>
      </c>
      <c r="H2363" s="3" t="s">
        <v>21</v>
      </c>
      <c r="I2363" s="12" t="s">
        <v>31</v>
      </c>
      <c r="J2363" s="3">
        <v>355</v>
      </c>
      <c r="K2363" s="3" t="str">
        <f>IF(VLOOKUP(D2363,'Resources Final'!A:C,3,FALSE)=0,"",VLOOKUP(D2363,'Resources Final'!A:C,3,FALSE))</f>
        <v>Y</v>
      </c>
      <c r="L2363" s="3" t="str">
        <f>IF(VLOOKUP(D2363,'Resources Final'!A:D,4,FALSE)=0,"",VLOOKUP(D2363,'Resources Final'!A:D,4,FALSE))</f>
        <v/>
      </c>
      <c r="M2363" s="3" t="str">
        <f>IF(VLOOKUP(D2363,'Resources Final'!A:E,5,FALSE)=0,"",VLOOKUP(D2363,'Resources Final'!A:E,5,FALSE))</f>
        <v/>
      </c>
      <c r="N2363" s="7" t="str">
        <f>IF(VLOOKUP(D2363,'Resources Final'!A:F,6,FALSE)=0,"",VLOOKUP(D2363,'Resources Final'!A:F,6,FALSE))</f>
        <v/>
      </c>
      <c r="O2363" s="3" t="str">
        <f>IF(VLOOKUP(D2363,'Resources Final'!A:G,7,FALSE)=0,"",VLOOKUP(D2363,'Resources Final'!A:G,7,FALSE))</f>
        <v/>
      </c>
    </row>
    <row r="2364" spans="1:15" x14ac:dyDescent="0.2">
      <c r="A2364" s="11">
        <v>990</v>
      </c>
      <c r="B2364" s="11" t="str">
        <f t="shared" si="48"/>
        <v>Charles G. Koch Charitable Foundation_C. Butler20153750</v>
      </c>
      <c r="C2364" s="11" t="s">
        <v>19</v>
      </c>
      <c r="D2364" s="11" t="s">
        <v>561</v>
      </c>
      <c r="E2364" s="11" t="s">
        <v>561</v>
      </c>
      <c r="F2364" s="4">
        <v>3750</v>
      </c>
      <c r="G2364" s="3">
        <v>2015</v>
      </c>
      <c r="H2364" s="3" t="s">
        <v>21</v>
      </c>
      <c r="I2364" s="12" t="s">
        <v>31</v>
      </c>
      <c r="J2364" s="3">
        <v>356</v>
      </c>
      <c r="K2364" s="3" t="str">
        <f>IF(VLOOKUP(D2364,'Resources Final'!A:C,3,FALSE)=0,"",VLOOKUP(D2364,'Resources Final'!A:C,3,FALSE))</f>
        <v>Y</v>
      </c>
      <c r="L2364" s="3" t="str">
        <f>IF(VLOOKUP(D2364,'Resources Final'!A:D,4,FALSE)=0,"",VLOOKUP(D2364,'Resources Final'!A:D,4,FALSE))</f>
        <v/>
      </c>
      <c r="M2364" s="3" t="str">
        <f>IF(VLOOKUP(D2364,'Resources Final'!A:E,5,FALSE)=0,"",VLOOKUP(D2364,'Resources Final'!A:E,5,FALSE))</f>
        <v/>
      </c>
      <c r="N2364" s="7" t="str">
        <f>IF(VLOOKUP(D2364,'Resources Final'!A:F,6,FALSE)=0,"",VLOOKUP(D2364,'Resources Final'!A:F,6,FALSE))</f>
        <v/>
      </c>
      <c r="O2364" s="3" t="str">
        <f>IF(VLOOKUP(D2364,'Resources Final'!A:G,7,FALSE)=0,"",VLOOKUP(D2364,'Resources Final'!A:G,7,FALSE))</f>
        <v/>
      </c>
    </row>
    <row r="2365" spans="1:15" x14ac:dyDescent="0.2">
      <c r="A2365" s="11">
        <v>990</v>
      </c>
      <c r="B2365" s="11" t="str">
        <f t="shared" si="48"/>
        <v>Charles G. Koch Charitable Foundation_C. Crews20154500</v>
      </c>
      <c r="C2365" s="11" t="s">
        <v>19</v>
      </c>
      <c r="D2365" s="11" t="s">
        <v>562</v>
      </c>
      <c r="E2365" s="11" t="s">
        <v>562</v>
      </c>
      <c r="F2365" s="4">
        <v>4500</v>
      </c>
      <c r="G2365" s="3">
        <v>2015</v>
      </c>
      <c r="H2365" s="3" t="s">
        <v>21</v>
      </c>
      <c r="I2365" s="12" t="s">
        <v>31</v>
      </c>
      <c r="J2365" s="3">
        <v>357</v>
      </c>
      <c r="K2365" s="3" t="str">
        <f>IF(VLOOKUP(D2365,'Resources Final'!A:C,3,FALSE)=0,"",VLOOKUP(D2365,'Resources Final'!A:C,3,FALSE))</f>
        <v>Y</v>
      </c>
      <c r="L2365" s="3" t="str">
        <f>IF(VLOOKUP(D2365,'Resources Final'!A:D,4,FALSE)=0,"",VLOOKUP(D2365,'Resources Final'!A:D,4,FALSE))</f>
        <v/>
      </c>
      <c r="M2365" s="3" t="str">
        <f>IF(VLOOKUP(D2365,'Resources Final'!A:E,5,FALSE)=0,"",VLOOKUP(D2365,'Resources Final'!A:E,5,FALSE))</f>
        <v/>
      </c>
      <c r="N2365" s="7" t="str">
        <f>IF(VLOOKUP(D2365,'Resources Final'!A:F,6,FALSE)=0,"",VLOOKUP(D2365,'Resources Final'!A:F,6,FALSE))</f>
        <v/>
      </c>
      <c r="O2365" s="3" t="str">
        <f>IF(VLOOKUP(D2365,'Resources Final'!A:G,7,FALSE)=0,"",VLOOKUP(D2365,'Resources Final'!A:G,7,FALSE))</f>
        <v/>
      </c>
    </row>
    <row r="2366" spans="1:15" x14ac:dyDescent="0.2">
      <c r="A2366" s="11">
        <v>990</v>
      </c>
      <c r="B2366" s="11" t="str">
        <f t="shared" si="48"/>
        <v>Charles G. Koch Charitable Foundation_C. Garber20153750</v>
      </c>
      <c r="C2366" s="11" t="s">
        <v>19</v>
      </c>
      <c r="D2366" s="11" t="s">
        <v>563</v>
      </c>
      <c r="E2366" s="11" t="s">
        <v>563</v>
      </c>
      <c r="F2366" s="4">
        <v>3750</v>
      </c>
      <c r="G2366" s="3">
        <v>2015</v>
      </c>
      <c r="H2366" s="3" t="s">
        <v>21</v>
      </c>
      <c r="I2366" s="12" t="s">
        <v>31</v>
      </c>
      <c r="J2366" s="3">
        <v>358</v>
      </c>
      <c r="K2366" s="3" t="str">
        <f>IF(VLOOKUP(D2366,'Resources Final'!A:C,3,FALSE)=0,"",VLOOKUP(D2366,'Resources Final'!A:C,3,FALSE))</f>
        <v>Y</v>
      </c>
      <c r="L2366" s="3" t="str">
        <f>IF(VLOOKUP(D2366,'Resources Final'!A:D,4,FALSE)=0,"",VLOOKUP(D2366,'Resources Final'!A:D,4,FALSE))</f>
        <v/>
      </c>
      <c r="M2366" s="3" t="str">
        <f>IF(VLOOKUP(D2366,'Resources Final'!A:E,5,FALSE)=0,"",VLOOKUP(D2366,'Resources Final'!A:E,5,FALSE))</f>
        <v/>
      </c>
      <c r="N2366" s="7" t="str">
        <f>IF(VLOOKUP(D2366,'Resources Final'!A:F,6,FALSE)=0,"",VLOOKUP(D2366,'Resources Final'!A:F,6,FALSE))</f>
        <v/>
      </c>
      <c r="O2366" s="3" t="str">
        <f>IF(VLOOKUP(D2366,'Resources Final'!A:G,7,FALSE)=0,"",VLOOKUP(D2366,'Resources Final'!A:G,7,FALSE))</f>
        <v/>
      </c>
    </row>
    <row r="2367" spans="1:15" x14ac:dyDescent="0.2">
      <c r="A2367" s="11">
        <v>990</v>
      </c>
      <c r="B2367" s="11" t="str">
        <f t="shared" si="48"/>
        <v>Charles G. Koch Charitable Foundation_C. Grover20153750</v>
      </c>
      <c r="C2367" s="11" t="s">
        <v>19</v>
      </c>
      <c r="D2367" s="11" t="s">
        <v>564</v>
      </c>
      <c r="E2367" s="11" t="s">
        <v>564</v>
      </c>
      <c r="F2367" s="4">
        <v>3750</v>
      </c>
      <c r="G2367" s="3">
        <v>2015</v>
      </c>
      <c r="H2367" s="3" t="s">
        <v>21</v>
      </c>
      <c r="I2367" s="12" t="s">
        <v>31</v>
      </c>
      <c r="J2367" s="3">
        <v>359</v>
      </c>
      <c r="K2367" s="3" t="str">
        <f>IF(VLOOKUP(D2367,'Resources Final'!A:C,3,FALSE)=0,"",VLOOKUP(D2367,'Resources Final'!A:C,3,FALSE))</f>
        <v>Y</v>
      </c>
      <c r="L2367" s="3" t="str">
        <f>IF(VLOOKUP(D2367,'Resources Final'!A:D,4,FALSE)=0,"",VLOOKUP(D2367,'Resources Final'!A:D,4,FALSE))</f>
        <v/>
      </c>
      <c r="M2367" s="3" t="str">
        <f>IF(VLOOKUP(D2367,'Resources Final'!A:E,5,FALSE)=0,"",VLOOKUP(D2367,'Resources Final'!A:E,5,FALSE))</f>
        <v/>
      </c>
      <c r="N2367" s="7" t="str">
        <f>IF(VLOOKUP(D2367,'Resources Final'!A:F,6,FALSE)=0,"",VLOOKUP(D2367,'Resources Final'!A:F,6,FALSE))</f>
        <v/>
      </c>
      <c r="O2367" s="3" t="str">
        <f>IF(VLOOKUP(D2367,'Resources Final'!A:G,7,FALSE)=0,"",VLOOKUP(D2367,'Resources Final'!A:G,7,FALSE))</f>
        <v/>
      </c>
    </row>
    <row r="2368" spans="1:15" x14ac:dyDescent="0.2">
      <c r="A2368" s="11">
        <v>990</v>
      </c>
      <c r="B2368" s="11" t="str">
        <f t="shared" si="48"/>
        <v>Charles G. Koch Charitable Foundation_C. Katebi2015750</v>
      </c>
      <c r="C2368" s="11" t="s">
        <v>19</v>
      </c>
      <c r="D2368" s="11" t="s">
        <v>565</v>
      </c>
      <c r="E2368" s="11" t="s">
        <v>565</v>
      </c>
      <c r="F2368" s="4">
        <v>750</v>
      </c>
      <c r="G2368" s="3">
        <v>2015</v>
      </c>
      <c r="H2368" s="3" t="s">
        <v>21</v>
      </c>
      <c r="I2368" s="12" t="s">
        <v>31</v>
      </c>
      <c r="J2368" s="3">
        <v>360</v>
      </c>
      <c r="K2368" s="3" t="str">
        <f>IF(VLOOKUP(D2368,'Resources Final'!A:C,3,FALSE)=0,"",VLOOKUP(D2368,'Resources Final'!A:C,3,FALSE))</f>
        <v>Y</v>
      </c>
      <c r="L2368" s="3" t="str">
        <f>IF(VLOOKUP(D2368,'Resources Final'!A:D,4,FALSE)=0,"",VLOOKUP(D2368,'Resources Final'!A:D,4,FALSE))</f>
        <v/>
      </c>
      <c r="M2368" s="3" t="str">
        <f>IF(VLOOKUP(D2368,'Resources Final'!A:E,5,FALSE)=0,"",VLOOKUP(D2368,'Resources Final'!A:E,5,FALSE))</f>
        <v/>
      </c>
      <c r="N2368" s="7" t="str">
        <f>IF(VLOOKUP(D2368,'Resources Final'!A:F,6,FALSE)=0,"",VLOOKUP(D2368,'Resources Final'!A:F,6,FALSE))</f>
        <v/>
      </c>
      <c r="O2368" s="3" t="str">
        <f>IF(VLOOKUP(D2368,'Resources Final'!A:G,7,FALSE)=0,"",VLOOKUP(D2368,'Resources Final'!A:G,7,FALSE))</f>
        <v/>
      </c>
    </row>
    <row r="2369" spans="1:15" x14ac:dyDescent="0.2">
      <c r="A2369" s="11">
        <v>990</v>
      </c>
      <c r="B2369" s="11" t="str">
        <f t="shared" si="48"/>
        <v>Charles G. Koch Charitable Foundation_C. Konieczny20153150</v>
      </c>
      <c r="C2369" s="11" t="s">
        <v>19</v>
      </c>
      <c r="D2369" s="11" t="s">
        <v>566</v>
      </c>
      <c r="E2369" s="11" t="s">
        <v>566</v>
      </c>
      <c r="F2369" s="4">
        <v>3150</v>
      </c>
      <c r="G2369" s="3">
        <v>2015</v>
      </c>
      <c r="H2369" s="3" t="s">
        <v>21</v>
      </c>
      <c r="I2369" s="12" t="s">
        <v>31</v>
      </c>
      <c r="J2369" s="3">
        <v>361</v>
      </c>
      <c r="K2369" s="3" t="str">
        <f>IF(VLOOKUP(D2369,'Resources Final'!A:C,3,FALSE)=0,"",VLOOKUP(D2369,'Resources Final'!A:C,3,FALSE))</f>
        <v>Y</v>
      </c>
      <c r="L2369" s="3" t="str">
        <f>IF(VLOOKUP(D2369,'Resources Final'!A:D,4,FALSE)=0,"",VLOOKUP(D2369,'Resources Final'!A:D,4,FALSE))</f>
        <v/>
      </c>
      <c r="M2369" s="3" t="str">
        <f>IF(VLOOKUP(D2369,'Resources Final'!A:E,5,FALSE)=0,"",VLOOKUP(D2369,'Resources Final'!A:E,5,FALSE))</f>
        <v/>
      </c>
      <c r="N2369" s="7" t="str">
        <f>IF(VLOOKUP(D2369,'Resources Final'!A:F,6,FALSE)=0,"",VLOOKUP(D2369,'Resources Final'!A:F,6,FALSE))</f>
        <v/>
      </c>
      <c r="O2369" s="3" t="str">
        <f>IF(VLOOKUP(D2369,'Resources Final'!A:G,7,FALSE)=0,"",VLOOKUP(D2369,'Resources Final'!A:G,7,FALSE))</f>
        <v/>
      </c>
    </row>
    <row r="2370" spans="1:15" x14ac:dyDescent="0.2">
      <c r="A2370" s="11">
        <v>990</v>
      </c>
      <c r="B2370" s="11" t="str">
        <f t="shared" si="48"/>
        <v>Charles G. Koch Charitable Foundation_C. Nyrud20155300</v>
      </c>
      <c r="C2370" s="11" t="s">
        <v>19</v>
      </c>
      <c r="D2370" s="11" t="s">
        <v>567</v>
      </c>
      <c r="E2370" s="11" t="s">
        <v>567</v>
      </c>
      <c r="F2370" s="4">
        <v>5300</v>
      </c>
      <c r="G2370" s="3">
        <v>2015</v>
      </c>
      <c r="H2370" s="3" t="s">
        <v>21</v>
      </c>
      <c r="I2370" s="12" t="s">
        <v>31</v>
      </c>
      <c r="J2370" s="3">
        <v>362</v>
      </c>
      <c r="K2370" s="3" t="str">
        <f>IF(VLOOKUP(D2370,'Resources Final'!A:C,3,FALSE)=0,"",VLOOKUP(D2370,'Resources Final'!A:C,3,FALSE))</f>
        <v>Y</v>
      </c>
      <c r="L2370" s="3" t="str">
        <f>IF(VLOOKUP(D2370,'Resources Final'!A:D,4,FALSE)=0,"",VLOOKUP(D2370,'Resources Final'!A:D,4,FALSE))</f>
        <v/>
      </c>
      <c r="M2370" s="3" t="str">
        <f>IF(VLOOKUP(D2370,'Resources Final'!A:E,5,FALSE)=0,"",VLOOKUP(D2370,'Resources Final'!A:E,5,FALSE))</f>
        <v/>
      </c>
      <c r="N2370" s="7" t="str">
        <f>IF(VLOOKUP(D2370,'Resources Final'!A:F,6,FALSE)=0,"",VLOOKUP(D2370,'Resources Final'!A:F,6,FALSE))</f>
        <v/>
      </c>
      <c r="O2370" s="3" t="str">
        <f>IF(VLOOKUP(D2370,'Resources Final'!A:G,7,FALSE)=0,"",VLOOKUP(D2370,'Resources Final'!A:G,7,FALSE))</f>
        <v/>
      </c>
    </row>
    <row r="2371" spans="1:15" x14ac:dyDescent="0.2">
      <c r="A2371" s="11">
        <v>990</v>
      </c>
      <c r="B2371" s="11" t="str">
        <f t="shared" si="48"/>
        <v>Charles G. Koch Charitable Foundation_C. White20153750</v>
      </c>
      <c r="C2371" s="11" t="s">
        <v>19</v>
      </c>
      <c r="D2371" s="11" t="s">
        <v>568</v>
      </c>
      <c r="E2371" s="11" t="s">
        <v>568</v>
      </c>
      <c r="F2371" s="4">
        <v>3750</v>
      </c>
      <c r="G2371" s="3">
        <v>2015</v>
      </c>
      <c r="H2371" s="3" t="s">
        <v>21</v>
      </c>
      <c r="I2371" s="12" t="s">
        <v>31</v>
      </c>
      <c r="J2371" s="3">
        <v>363</v>
      </c>
      <c r="K2371" s="3" t="str">
        <f>IF(VLOOKUP(D2371,'Resources Final'!A:C,3,FALSE)=0,"",VLOOKUP(D2371,'Resources Final'!A:C,3,FALSE))</f>
        <v>Y</v>
      </c>
      <c r="L2371" s="3" t="str">
        <f>IF(VLOOKUP(D2371,'Resources Final'!A:D,4,FALSE)=0,"",VLOOKUP(D2371,'Resources Final'!A:D,4,FALSE))</f>
        <v/>
      </c>
      <c r="M2371" s="3" t="str">
        <f>IF(VLOOKUP(D2371,'Resources Final'!A:E,5,FALSE)=0,"",VLOOKUP(D2371,'Resources Final'!A:E,5,FALSE))</f>
        <v/>
      </c>
      <c r="N2371" s="7" t="str">
        <f>IF(VLOOKUP(D2371,'Resources Final'!A:F,6,FALSE)=0,"",VLOOKUP(D2371,'Resources Final'!A:F,6,FALSE))</f>
        <v/>
      </c>
      <c r="O2371" s="3" t="str">
        <f>IF(VLOOKUP(D2371,'Resources Final'!A:G,7,FALSE)=0,"",VLOOKUP(D2371,'Resources Final'!A:G,7,FALSE))</f>
        <v/>
      </c>
    </row>
    <row r="2372" spans="1:15" x14ac:dyDescent="0.2">
      <c r="A2372" s="11">
        <v>990</v>
      </c>
      <c r="B2372" s="11" t="str">
        <f t="shared" si="48"/>
        <v>Charles G. Koch Charitable Foundation_C. Young20153750</v>
      </c>
      <c r="C2372" s="11" t="s">
        <v>19</v>
      </c>
      <c r="D2372" s="11" t="s">
        <v>569</v>
      </c>
      <c r="E2372" s="11" t="s">
        <v>569</v>
      </c>
      <c r="F2372" s="4">
        <v>3750</v>
      </c>
      <c r="G2372" s="3">
        <v>2015</v>
      </c>
      <c r="H2372" s="3" t="s">
        <v>21</v>
      </c>
      <c r="I2372" s="12" t="s">
        <v>31</v>
      </c>
      <c r="J2372" s="3">
        <v>364</v>
      </c>
      <c r="K2372" s="3" t="str">
        <f>IF(VLOOKUP(D2372,'Resources Final'!A:C,3,FALSE)=0,"",VLOOKUP(D2372,'Resources Final'!A:C,3,FALSE))</f>
        <v>Y</v>
      </c>
      <c r="L2372" s="3" t="str">
        <f>IF(VLOOKUP(D2372,'Resources Final'!A:D,4,FALSE)=0,"",VLOOKUP(D2372,'Resources Final'!A:D,4,FALSE))</f>
        <v/>
      </c>
      <c r="M2372" s="3" t="str">
        <f>IF(VLOOKUP(D2372,'Resources Final'!A:E,5,FALSE)=0,"",VLOOKUP(D2372,'Resources Final'!A:E,5,FALSE))</f>
        <v/>
      </c>
      <c r="N2372" s="7" t="str">
        <f>IF(VLOOKUP(D2372,'Resources Final'!A:F,6,FALSE)=0,"",VLOOKUP(D2372,'Resources Final'!A:F,6,FALSE))</f>
        <v/>
      </c>
      <c r="O2372" s="3" t="str">
        <f>IF(VLOOKUP(D2372,'Resources Final'!A:G,7,FALSE)=0,"",VLOOKUP(D2372,'Resources Final'!A:G,7,FALSE))</f>
        <v/>
      </c>
    </row>
    <row r="2373" spans="1:15" x14ac:dyDescent="0.2">
      <c r="A2373" s="11">
        <v>990</v>
      </c>
      <c r="B2373" s="11" t="str">
        <f t="shared" si="48"/>
        <v>Charles G. Koch Charitable Foundation_Capital Research Center201514400</v>
      </c>
      <c r="C2373" s="11" t="s">
        <v>19</v>
      </c>
      <c r="D2373" s="11" t="s">
        <v>604</v>
      </c>
      <c r="E2373" s="11" t="s">
        <v>604</v>
      </c>
      <c r="F2373" s="4">
        <v>14400</v>
      </c>
      <c r="G2373" s="3">
        <v>2015</v>
      </c>
      <c r="H2373" s="3" t="s">
        <v>21</v>
      </c>
      <c r="I2373" s="12"/>
      <c r="J2373" s="3">
        <v>365</v>
      </c>
      <c r="K2373" s="3" t="str">
        <f>IF(VLOOKUP(D2373,'Resources Final'!A:C,3,FALSE)=0,"",VLOOKUP(D2373,'Resources Final'!A:C,3,FALSE))</f>
        <v/>
      </c>
      <c r="L2373" s="3" t="str">
        <f>IF(VLOOKUP(D2373,'Resources Final'!A:D,4,FALSE)=0,"",VLOOKUP(D2373,'Resources Final'!A:D,4,FALSE))</f>
        <v/>
      </c>
      <c r="M2373" s="3" t="str">
        <f>IF(VLOOKUP(D2373,'Resources Final'!A:E,5,FALSE)=0,"",VLOOKUP(D2373,'Resources Final'!A:E,5,FALSE))</f>
        <v/>
      </c>
      <c r="N2373" s="7" t="str">
        <f>IF(VLOOKUP(D2373,'Resources Final'!A:F,6,FALSE)=0,"",VLOOKUP(D2373,'Resources Final'!A:F,6,FALSE))</f>
        <v>https://www.desmogblog.com/capital-research-center</v>
      </c>
      <c r="O2373" s="3" t="str">
        <f>IF(VLOOKUP(D2373,'Resources Final'!A:G,7,FALSE)=0,"",VLOOKUP(D2373,'Resources Final'!A:G,7,FALSE))</f>
        <v>Desmog</v>
      </c>
    </row>
    <row r="2374" spans="1:15" x14ac:dyDescent="0.2">
      <c r="A2374" s="11">
        <v>990</v>
      </c>
      <c r="B2374" s="11" t="str">
        <f t="shared" si="48"/>
        <v>Charles G. Koch Charitable Foundation_Cato Institute201548670</v>
      </c>
      <c r="C2374" s="11" t="s">
        <v>19</v>
      </c>
      <c r="D2374" s="11" t="s">
        <v>636</v>
      </c>
      <c r="E2374" s="11" t="s">
        <v>636</v>
      </c>
      <c r="F2374" s="4">
        <v>48670</v>
      </c>
      <c r="G2374" s="3">
        <v>2015</v>
      </c>
      <c r="H2374" s="3" t="s">
        <v>21</v>
      </c>
      <c r="I2374" s="12"/>
      <c r="J2374" s="3">
        <v>366</v>
      </c>
      <c r="K2374" s="3" t="str">
        <f>IF(VLOOKUP(D2374,'Resources Final'!A:C,3,FALSE)=0,"",VLOOKUP(D2374,'Resources Final'!A:C,3,FALSE))</f>
        <v/>
      </c>
      <c r="L2374" s="3" t="str">
        <f>IF(VLOOKUP(D2374,'Resources Final'!A:D,4,FALSE)=0,"",VLOOKUP(D2374,'Resources Final'!A:D,4,FALSE))</f>
        <v/>
      </c>
      <c r="M2374" s="3" t="str">
        <f>IF(VLOOKUP(D2374,'Resources Final'!A:E,5,FALSE)=0,"",VLOOKUP(D2374,'Resources Final'!A:E,5,FALSE))</f>
        <v/>
      </c>
      <c r="N2374" s="7" t="str">
        <f>IF(VLOOKUP(D2374,'Resources Final'!A:F,6,FALSE)=0,"",VLOOKUP(D2374,'Resources Final'!A:F,6,FALSE))</f>
        <v>https://www.desmogblog.com/cato-institute</v>
      </c>
      <c r="O2374" s="3" t="str">
        <f>IF(VLOOKUP(D2374,'Resources Final'!A:G,7,FALSE)=0,"",VLOOKUP(D2374,'Resources Final'!A:G,7,FALSE))</f>
        <v>Desmog</v>
      </c>
    </row>
    <row r="2375" spans="1:15" x14ac:dyDescent="0.2">
      <c r="A2375" s="11">
        <v>990</v>
      </c>
      <c r="B2375" s="11" t="str">
        <f t="shared" si="48"/>
        <v>Charles G. Koch Charitable Foundation_Cause of Action201517876</v>
      </c>
      <c r="C2375" s="11" t="s">
        <v>19</v>
      </c>
      <c r="D2375" s="11" t="s">
        <v>638</v>
      </c>
      <c r="E2375" s="11" t="s">
        <v>639</v>
      </c>
      <c r="F2375" s="4">
        <v>17876</v>
      </c>
      <c r="G2375" s="3">
        <v>2015</v>
      </c>
      <c r="H2375" s="3" t="s">
        <v>21</v>
      </c>
      <c r="I2375" s="12"/>
      <c r="J2375" s="3">
        <v>367</v>
      </c>
      <c r="K2375" s="3" t="str">
        <f>IF(VLOOKUP(D2375,'Resources Final'!A:C,3,FALSE)=0,"",VLOOKUP(D2375,'Resources Final'!A:C,3,FALSE))</f>
        <v/>
      </c>
      <c r="L2375" s="3" t="str">
        <f>IF(VLOOKUP(D2375,'Resources Final'!A:D,4,FALSE)=0,"",VLOOKUP(D2375,'Resources Final'!A:D,4,FALSE))</f>
        <v/>
      </c>
      <c r="M2375" s="3" t="str">
        <f>IF(VLOOKUP(D2375,'Resources Final'!A:E,5,FALSE)=0,"",VLOOKUP(D2375,'Resources Final'!A:E,5,FALSE))</f>
        <v/>
      </c>
      <c r="N2375" s="7" t="str">
        <f>IF(VLOOKUP(D2375,'Resources Final'!A:F,6,FALSE)=0,"",VLOOKUP(D2375,'Resources Final'!A:F,6,FALSE))</f>
        <v>https://www.sourcewatch.org/index.php/Cause_of_Action</v>
      </c>
      <c r="O2375" s="3" t="str">
        <f>IF(VLOOKUP(D2375,'Resources Final'!A:G,7,FALSE)=0,"",VLOOKUP(D2375,'Resources Final'!A:G,7,FALSE))</f>
        <v>Sourcewatch</v>
      </c>
    </row>
    <row r="2376" spans="1:15" x14ac:dyDescent="0.2">
      <c r="A2376" s="11">
        <v>990</v>
      </c>
      <c r="B2376" s="11" t="str">
        <f t="shared" si="48"/>
        <v>Charles G. Koch Charitable Foundation_Center for Competitive Politics201512468</v>
      </c>
      <c r="C2376" s="11" t="s">
        <v>19</v>
      </c>
      <c r="D2376" s="11" t="s">
        <v>647</v>
      </c>
      <c r="E2376" s="11" t="s">
        <v>647</v>
      </c>
      <c r="F2376" s="4">
        <v>12468</v>
      </c>
      <c r="G2376" s="3">
        <v>2015</v>
      </c>
      <c r="H2376" s="3" t="s">
        <v>21</v>
      </c>
      <c r="I2376" s="12"/>
      <c r="J2376" s="3">
        <v>368</v>
      </c>
      <c r="K2376" s="3" t="str">
        <f>IF(VLOOKUP(D2376,'Resources Final'!A:C,3,FALSE)=0,"",VLOOKUP(D2376,'Resources Final'!A:C,3,FALSE))</f>
        <v/>
      </c>
      <c r="L2376" s="3" t="str">
        <f>IF(VLOOKUP(D2376,'Resources Final'!A:D,4,FALSE)=0,"",VLOOKUP(D2376,'Resources Final'!A:D,4,FALSE))</f>
        <v/>
      </c>
      <c r="M2376" s="3" t="str">
        <f>IF(VLOOKUP(D2376,'Resources Final'!A:E,5,FALSE)=0,"",VLOOKUP(D2376,'Resources Final'!A:E,5,FALSE))</f>
        <v/>
      </c>
      <c r="N2376" s="7" t="str">
        <f>IF(VLOOKUP(D2376,'Resources Final'!A:F,6,FALSE)=0,"",VLOOKUP(D2376,'Resources Final'!A:F,6,FALSE))</f>
        <v>https://www.desmogblog.com/topics/center-competitive-politics</v>
      </c>
      <c r="O2376" s="3" t="str">
        <f>IF(VLOOKUP(D2376,'Resources Final'!A:G,7,FALSE)=0,"",VLOOKUP(D2376,'Resources Final'!A:G,7,FALSE))</f>
        <v>Desmog</v>
      </c>
    </row>
    <row r="2377" spans="1:15" x14ac:dyDescent="0.2">
      <c r="A2377" s="11">
        <v>990</v>
      </c>
      <c r="B2377" s="11" t="str">
        <f t="shared" si="48"/>
        <v>Charles G. Koch Charitable Foundation_Christian Legal Society20159600</v>
      </c>
      <c r="C2377" s="11" t="s">
        <v>19</v>
      </c>
      <c r="D2377" s="11" t="s">
        <v>719</v>
      </c>
      <c r="E2377" s="11" t="s">
        <v>719</v>
      </c>
      <c r="F2377" s="4">
        <v>9600</v>
      </c>
      <c r="G2377" s="3">
        <v>2015</v>
      </c>
      <c r="H2377" s="3" t="s">
        <v>21</v>
      </c>
      <c r="I2377" s="12"/>
      <c r="J2377" s="3">
        <v>369</v>
      </c>
      <c r="K2377" s="3" t="str">
        <f>IF(VLOOKUP(D2377,'Resources Final'!A:C,3,FALSE)=0,"",VLOOKUP(D2377,'Resources Final'!A:C,3,FALSE))</f>
        <v/>
      </c>
      <c r="L2377" s="3" t="str">
        <f>IF(VLOOKUP(D2377,'Resources Final'!A:D,4,FALSE)=0,"",VLOOKUP(D2377,'Resources Final'!A:D,4,FALSE))</f>
        <v/>
      </c>
      <c r="M2377" s="3" t="str">
        <f>IF(VLOOKUP(D2377,'Resources Final'!A:E,5,FALSE)=0,"",VLOOKUP(D2377,'Resources Final'!A:E,5,FALSE))</f>
        <v/>
      </c>
      <c r="N2377" s="7" t="str">
        <f>IF(VLOOKUP(D2377,'Resources Final'!A:F,6,FALSE)=0,"",VLOOKUP(D2377,'Resources Final'!A:F,6,FALSE))</f>
        <v/>
      </c>
      <c r="O2377" s="3" t="str">
        <f>IF(VLOOKUP(D2377,'Resources Final'!A:G,7,FALSE)=0,"",VLOOKUP(D2377,'Resources Final'!A:G,7,FALSE))</f>
        <v/>
      </c>
    </row>
    <row r="2378" spans="1:15" x14ac:dyDescent="0.2">
      <c r="A2378" s="11">
        <v>990</v>
      </c>
      <c r="B2378" s="11" t="str">
        <f t="shared" si="48"/>
        <v>Charles G. Koch Charitable Foundation_Committee For A Constructive Tomorrow (CFACT)201513876</v>
      </c>
      <c r="C2378" s="11" t="s">
        <v>19</v>
      </c>
      <c r="D2378" s="11" t="s">
        <v>805</v>
      </c>
      <c r="E2378" s="11" t="s">
        <v>805</v>
      </c>
      <c r="F2378" s="4">
        <v>13876</v>
      </c>
      <c r="G2378" s="3">
        <v>2015</v>
      </c>
      <c r="H2378" s="3" t="s">
        <v>21</v>
      </c>
      <c r="I2378" s="12"/>
      <c r="J2378" s="3">
        <v>370</v>
      </c>
      <c r="K2378" s="3" t="str">
        <f>IF(VLOOKUP(D2378,'Resources Final'!A:C,3,FALSE)=0,"",VLOOKUP(D2378,'Resources Final'!A:C,3,FALSE))</f>
        <v/>
      </c>
      <c r="L2378" s="3" t="str">
        <f>IF(VLOOKUP(D2378,'Resources Final'!A:D,4,FALSE)=0,"",VLOOKUP(D2378,'Resources Final'!A:D,4,FALSE))</f>
        <v/>
      </c>
      <c r="M2378" s="3" t="str">
        <f>IF(VLOOKUP(D2378,'Resources Final'!A:E,5,FALSE)=0,"",VLOOKUP(D2378,'Resources Final'!A:E,5,FALSE))</f>
        <v/>
      </c>
      <c r="N2378" s="7" t="str">
        <f>IF(VLOOKUP(D2378,'Resources Final'!A:F,6,FALSE)=0,"",VLOOKUP(D2378,'Resources Final'!A:F,6,FALSE))</f>
        <v>https://www.desmogblog.com/committee-constructive-tomorrow</v>
      </c>
      <c r="O2378" s="3" t="str">
        <f>IF(VLOOKUP(D2378,'Resources Final'!A:G,7,FALSE)=0,"",VLOOKUP(D2378,'Resources Final'!A:G,7,FALSE))</f>
        <v>Desmog</v>
      </c>
    </row>
    <row r="2379" spans="1:15" x14ac:dyDescent="0.2">
      <c r="A2379" s="11">
        <v>990</v>
      </c>
      <c r="B2379" s="11" t="str">
        <f t="shared" si="48"/>
        <v>Charles G. Koch Charitable Foundation_Competitive Enterprise Institute201519200</v>
      </c>
      <c r="C2379" s="11" t="s">
        <v>19</v>
      </c>
      <c r="D2379" s="11" t="s">
        <v>816</v>
      </c>
      <c r="E2379" s="11" t="s">
        <v>816</v>
      </c>
      <c r="F2379" s="4">
        <v>19200</v>
      </c>
      <c r="G2379" s="3">
        <v>2015</v>
      </c>
      <c r="H2379" s="3" t="s">
        <v>21</v>
      </c>
      <c r="I2379" s="12"/>
      <c r="J2379" s="3">
        <v>371</v>
      </c>
      <c r="K2379" s="3" t="str">
        <f>IF(VLOOKUP(D2379,'Resources Final'!A:C,3,FALSE)=0,"",VLOOKUP(D2379,'Resources Final'!A:C,3,FALSE))</f>
        <v/>
      </c>
      <c r="L2379" s="3" t="str">
        <f>IF(VLOOKUP(D2379,'Resources Final'!A:D,4,FALSE)=0,"",VLOOKUP(D2379,'Resources Final'!A:D,4,FALSE))</f>
        <v/>
      </c>
      <c r="M2379" s="3" t="str">
        <f>IF(VLOOKUP(D2379,'Resources Final'!A:E,5,FALSE)=0,"",VLOOKUP(D2379,'Resources Final'!A:E,5,FALSE))</f>
        <v/>
      </c>
      <c r="N2379" s="7" t="str">
        <f>IF(VLOOKUP(D2379,'Resources Final'!A:F,6,FALSE)=0,"",VLOOKUP(D2379,'Resources Final'!A:F,6,FALSE))</f>
        <v>https://www.desmogblog.com/competitive-enterprise-institute</v>
      </c>
      <c r="O2379" s="3" t="str">
        <f>IF(VLOOKUP(D2379,'Resources Final'!A:G,7,FALSE)=0,"",VLOOKUP(D2379,'Resources Final'!A:G,7,FALSE))</f>
        <v>Desmog</v>
      </c>
    </row>
    <row r="2380" spans="1:15" x14ac:dyDescent="0.2">
      <c r="A2380" s="11">
        <v>990</v>
      </c>
      <c r="B2380" s="11" t="str">
        <f t="shared" si="48"/>
        <v>Charles G. Koch Charitable Foundation_D. Aisyah20154500</v>
      </c>
      <c r="C2380" s="11" t="s">
        <v>19</v>
      </c>
      <c r="D2380" s="11" t="s">
        <v>908</v>
      </c>
      <c r="E2380" s="11" t="s">
        <v>908</v>
      </c>
      <c r="F2380" s="4">
        <v>4500</v>
      </c>
      <c r="G2380" s="3">
        <v>2015</v>
      </c>
      <c r="H2380" s="3" t="s">
        <v>21</v>
      </c>
      <c r="I2380" s="12" t="s">
        <v>31</v>
      </c>
      <c r="J2380" s="3">
        <v>372</v>
      </c>
      <c r="K2380" s="3" t="str">
        <f>IF(VLOOKUP(D2380,'Resources Final'!A:C,3,FALSE)=0,"",VLOOKUP(D2380,'Resources Final'!A:C,3,FALSE))</f>
        <v>Y</v>
      </c>
      <c r="L2380" s="3" t="str">
        <f>IF(VLOOKUP(D2380,'Resources Final'!A:D,4,FALSE)=0,"",VLOOKUP(D2380,'Resources Final'!A:D,4,FALSE))</f>
        <v/>
      </c>
      <c r="M2380" s="3" t="str">
        <f>IF(VLOOKUP(D2380,'Resources Final'!A:E,5,FALSE)=0,"",VLOOKUP(D2380,'Resources Final'!A:E,5,FALSE))</f>
        <v/>
      </c>
      <c r="N2380" s="7" t="str">
        <f>IF(VLOOKUP(D2380,'Resources Final'!A:F,6,FALSE)=0,"",VLOOKUP(D2380,'Resources Final'!A:F,6,FALSE))</f>
        <v/>
      </c>
      <c r="O2380" s="3" t="str">
        <f>IF(VLOOKUP(D2380,'Resources Final'!A:G,7,FALSE)=0,"",VLOOKUP(D2380,'Resources Final'!A:G,7,FALSE))</f>
        <v/>
      </c>
    </row>
    <row r="2381" spans="1:15" x14ac:dyDescent="0.2">
      <c r="A2381" s="11">
        <v>990</v>
      </c>
      <c r="B2381" s="11" t="str">
        <f t="shared" si="48"/>
        <v>Charles G. Koch Charitable Foundation_D. Bruggers20154500</v>
      </c>
      <c r="C2381" s="11" t="s">
        <v>19</v>
      </c>
      <c r="D2381" s="11" t="s">
        <v>909</v>
      </c>
      <c r="E2381" s="11" t="s">
        <v>909</v>
      </c>
      <c r="F2381" s="4">
        <v>4500</v>
      </c>
      <c r="G2381" s="3">
        <v>2015</v>
      </c>
      <c r="H2381" s="3" t="s">
        <v>21</v>
      </c>
      <c r="I2381" s="12" t="s">
        <v>31</v>
      </c>
      <c r="J2381" s="3">
        <v>373</v>
      </c>
      <c r="K2381" s="3" t="str">
        <f>IF(VLOOKUP(D2381,'Resources Final'!A:C,3,FALSE)=0,"",VLOOKUP(D2381,'Resources Final'!A:C,3,FALSE))</f>
        <v>Y</v>
      </c>
      <c r="L2381" s="3" t="str">
        <f>IF(VLOOKUP(D2381,'Resources Final'!A:D,4,FALSE)=0,"",VLOOKUP(D2381,'Resources Final'!A:D,4,FALSE))</f>
        <v/>
      </c>
      <c r="M2381" s="3" t="str">
        <f>IF(VLOOKUP(D2381,'Resources Final'!A:E,5,FALSE)=0,"",VLOOKUP(D2381,'Resources Final'!A:E,5,FALSE))</f>
        <v/>
      </c>
      <c r="N2381" s="7" t="str">
        <f>IF(VLOOKUP(D2381,'Resources Final'!A:F,6,FALSE)=0,"",VLOOKUP(D2381,'Resources Final'!A:F,6,FALSE))</f>
        <v/>
      </c>
      <c r="O2381" s="3" t="str">
        <f>IF(VLOOKUP(D2381,'Resources Final'!A:G,7,FALSE)=0,"",VLOOKUP(D2381,'Resources Final'!A:G,7,FALSE))</f>
        <v/>
      </c>
    </row>
    <row r="2382" spans="1:15" x14ac:dyDescent="0.2">
      <c r="A2382" s="11">
        <v>990</v>
      </c>
      <c r="B2382" s="11" t="str">
        <f t="shared" si="48"/>
        <v>Charles G. Koch Charitable Foundation_D. Butler20153750</v>
      </c>
      <c r="C2382" s="11" t="s">
        <v>19</v>
      </c>
      <c r="D2382" s="11" t="s">
        <v>910</v>
      </c>
      <c r="E2382" s="11" t="s">
        <v>910</v>
      </c>
      <c r="F2382" s="4">
        <v>3750</v>
      </c>
      <c r="G2382" s="3">
        <v>2015</v>
      </c>
      <c r="H2382" s="3" t="s">
        <v>21</v>
      </c>
      <c r="I2382" s="12" t="s">
        <v>31</v>
      </c>
      <c r="J2382" s="3">
        <v>374</v>
      </c>
      <c r="K2382" s="3" t="str">
        <f>IF(VLOOKUP(D2382,'Resources Final'!A:C,3,FALSE)=0,"",VLOOKUP(D2382,'Resources Final'!A:C,3,FALSE))</f>
        <v>Y</v>
      </c>
      <c r="L2382" s="3" t="str">
        <f>IF(VLOOKUP(D2382,'Resources Final'!A:D,4,FALSE)=0,"",VLOOKUP(D2382,'Resources Final'!A:D,4,FALSE))</f>
        <v/>
      </c>
      <c r="M2382" s="3" t="str">
        <f>IF(VLOOKUP(D2382,'Resources Final'!A:E,5,FALSE)=0,"",VLOOKUP(D2382,'Resources Final'!A:E,5,FALSE))</f>
        <v/>
      </c>
      <c r="N2382" s="7" t="str">
        <f>IF(VLOOKUP(D2382,'Resources Final'!A:F,6,FALSE)=0,"",VLOOKUP(D2382,'Resources Final'!A:F,6,FALSE))</f>
        <v/>
      </c>
      <c r="O2382" s="3" t="str">
        <f>IF(VLOOKUP(D2382,'Resources Final'!A:G,7,FALSE)=0,"",VLOOKUP(D2382,'Resources Final'!A:G,7,FALSE))</f>
        <v/>
      </c>
    </row>
    <row r="2383" spans="1:15" x14ac:dyDescent="0.2">
      <c r="A2383" s="11">
        <v>990</v>
      </c>
      <c r="B2383" s="11" t="str">
        <f t="shared" si="48"/>
        <v>Charles G. Koch Charitable Foundation_D. Cakert20154200</v>
      </c>
      <c r="C2383" s="11" t="s">
        <v>19</v>
      </c>
      <c r="D2383" s="11" t="s">
        <v>911</v>
      </c>
      <c r="E2383" s="11" t="s">
        <v>911</v>
      </c>
      <c r="F2383" s="4">
        <v>4200</v>
      </c>
      <c r="G2383" s="3">
        <v>2015</v>
      </c>
      <c r="H2383" s="3" t="s">
        <v>21</v>
      </c>
      <c r="I2383" s="12" t="s">
        <v>31</v>
      </c>
      <c r="J2383" s="3">
        <v>375</v>
      </c>
      <c r="K2383" s="3" t="str">
        <f>IF(VLOOKUP(D2383,'Resources Final'!A:C,3,FALSE)=0,"",VLOOKUP(D2383,'Resources Final'!A:C,3,FALSE))</f>
        <v>Y</v>
      </c>
      <c r="L2383" s="3" t="str">
        <f>IF(VLOOKUP(D2383,'Resources Final'!A:D,4,FALSE)=0,"",VLOOKUP(D2383,'Resources Final'!A:D,4,FALSE))</f>
        <v/>
      </c>
      <c r="M2383" s="3" t="str">
        <f>IF(VLOOKUP(D2383,'Resources Final'!A:E,5,FALSE)=0,"",VLOOKUP(D2383,'Resources Final'!A:E,5,FALSE))</f>
        <v/>
      </c>
      <c r="N2383" s="7" t="str">
        <f>IF(VLOOKUP(D2383,'Resources Final'!A:F,6,FALSE)=0,"",VLOOKUP(D2383,'Resources Final'!A:F,6,FALSE))</f>
        <v/>
      </c>
      <c r="O2383" s="3" t="str">
        <f>IF(VLOOKUP(D2383,'Resources Final'!A:G,7,FALSE)=0,"",VLOOKUP(D2383,'Resources Final'!A:G,7,FALSE))</f>
        <v/>
      </c>
    </row>
    <row r="2384" spans="1:15" x14ac:dyDescent="0.2">
      <c r="A2384" s="11">
        <v>990</v>
      </c>
      <c r="B2384" s="11" t="str">
        <f t="shared" si="48"/>
        <v>Charles G. Koch Charitable Foundation_D. Elek20154200</v>
      </c>
      <c r="C2384" s="11" t="s">
        <v>19</v>
      </c>
      <c r="D2384" s="11" t="s">
        <v>912</v>
      </c>
      <c r="E2384" s="11" t="s">
        <v>912</v>
      </c>
      <c r="F2384" s="4">
        <v>4200</v>
      </c>
      <c r="G2384" s="3">
        <v>2015</v>
      </c>
      <c r="H2384" s="3" t="s">
        <v>21</v>
      </c>
      <c r="I2384" s="12" t="s">
        <v>31</v>
      </c>
      <c r="J2384" s="3">
        <v>376</v>
      </c>
      <c r="K2384" s="3" t="str">
        <f>IF(VLOOKUP(D2384,'Resources Final'!A:C,3,FALSE)=0,"",VLOOKUP(D2384,'Resources Final'!A:C,3,FALSE))</f>
        <v>Y</v>
      </c>
      <c r="L2384" s="3" t="str">
        <f>IF(VLOOKUP(D2384,'Resources Final'!A:D,4,FALSE)=0,"",VLOOKUP(D2384,'Resources Final'!A:D,4,FALSE))</f>
        <v/>
      </c>
      <c r="M2384" s="3" t="str">
        <f>IF(VLOOKUP(D2384,'Resources Final'!A:E,5,FALSE)=0,"",VLOOKUP(D2384,'Resources Final'!A:E,5,FALSE))</f>
        <v/>
      </c>
      <c r="N2384" s="7" t="str">
        <f>IF(VLOOKUP(D2384,'Resources Final'!A:F,6,FALSE)=0,"",VLOOKUP(D2384,'Resources Final'!A:F,6,FALSE))</f>
        <v/>
      </c>
      <c r="O2384" s="3" t="str">
        <f>IF(VLOOKUP(D2384,'Resources Final'!A:G,7,FALSE)=0,"",VLOOKUP(D2384,'Resources Final'!A:G,7,FALSE))</f>
        <v/>
      </c>
    </row>
    <row r="2385" spans="1:15" x14ac:dyDescent="0.2">
      <c r="A2385" s="11">
        <v>990</v>
      </c>
      <c r="B2385" s="11" t="str">
        <f t="shared" si="48"/>
        <v>Charles G. Koch Charitable Foundation_D. Flemming20153750</v>
      </c>
      <c r="C2385" s="11" t="s">
        <v>19</v>
      </c>
      <c r="D2385" s="11" t="s">
        <v>913</v>
      </c>
      <c r="E2385" s="11" t="s">
        <v>913</v>
      </c>
      <c r="F2385" s="4">
        <v>3750</v>
      </c>
      <c r="G2385" s="3">
        <v>2015</v>
      </c>
      <c r="H2385" s="3" t="s">
        <v>21</v>
      </c>
      <c r="I2385" s="12" t="s">
        <v>31</v>
      </c>
      <c r="J2385" s="3">
        <v>377</v>
      </c>
      <c r="K2385" s="3" t="str">
        <f>IF(VLOOKUP(D2385,'Resources Final'!A:C,3,FALSE)=0,"",VLOOKUP(D2385,'Resources Final'!A:C,3,FALSE))</f>
        <v>Y</v>
      </c>
      <c r="L2385" s="3" t="str">
        <f>IF(VLOOKUP(D2385,'Resources Final'!A:D,4,FALSE)=0,"",VLOOKUP(D2385,'Resources Final'!A:D,4,FALSE))</f>
        <v/>
      </c>
      <c r="M2385" s="3" t="str">
        <f>IF(VLOOKUP(D2385,'Resources Final'!A:E,5,FALSE)=0,"",VLOOKUP(D2385,'Resources Final'!A:E,5,FALSE))</f>
        <v/>
      </c>
      <c r="N2385" s="7" t="str">
        <f>IF(VLOOKUP(D2385,'Resources Final'!A:F,6,FALSE)=0,"",VLOOKUP(D2385,'Resources Final'!A:F,6,FALSE))</f>
        <v/>
      </c>
      <c r="O2385" s="3" t="str">
        <f>IF(VLOOKUP(D2385,'Resources Final'!A:G,7,FALSE)=0,"",VLOOKUP(D2385,'Resources Final'!A:G,7,FALSE))</f>
        <v/>
      </c>
    </row>
    <row r="2386" spans="1:15" x14ac:dyDescent="0.2">
      <c r="A2386" s="11">
        <v>990</v>
      </c>
      <c r="B2386" s="11" t="str">
        <f t="shared" si="48"/>
        <v>Charles G. Koch Charitable Foundation_D. Greenberg20153750</v>
      </c>
      <c r="C2386" s="11" t="s">
        <v>19</v>
      </c>
      <c r="D2386" s="11" t="s">
        <v>915</v>
      </c>
      <c r="E2386" s="11" t="s">
        <v>915</v>
      </c>
      <c r="F2386" s="4">
        <v>3750</v>
      </c>
      <c r="G2386" s="3">
        <v>2015</v>
      </c>
      <c r="H2386" s="3" t="s">
        <v>21</v>
      </c>
      <c r="I2386" s="12" t="s">
        <v>31</v>
      </c>
      <c r="J2386" s="3">
        <v>378</v>
      </c>
      <c r="K2386" s="3" t="str">
        <f>IF(VLOOKUP(D2386,'Resources Final'!A:C,3,FALSE)=0,"",VLOOKUP(D2386,'Resources Final'!A:C,3,FALSE))</f>
        <v>Y</v>
      </c>
      <c r="L2386" s="3" t="str">
        <f>IF(VLOOKUP(D2386,'Resources Final'!A:D,4,FALSE)=0,"",VLOOKUP(D2386,'Resources Final'!A:D,4,FALSE))</f>
        <v/>
      </c>
      <c r="M2386" s="3" t="str">
        <f>IF(VLOOKUP(D2386,'Resources Final'!A:E,5,FALSE)=0,"",VLOOKUP(D2386,'Resources Final'!A:E,5,FALSE))</f>
        <v/>
      </c>
      <c r="N2386" s="7" t="str">
        <f>IF(VLOOKUP(D2386,'Resources Final'!A:F,6,FALSE)=0,"",VLOOKUP(D2386,'Resources Final'!A:F,6,FALSE))</f>
        <v/>
      </c>
      <c r="O2386" s="3" t="str">
        <f>IF(VLOOKUP(D2386,'Resources Final'!A:G,7,FALSE)=0,"",VLOOKUP(D2386,'Resources Final'!A:G,7,FALSE))</f>
        <v/>
      </c>
    </row>
    <row r="2387" spans="1:15" x14ac:dyDescent="0.2">
      <c r="A2387" s="11">
        <v>990</v>
      </c>
      <c r="B2387" s="11" t="str">
        <f t="shared" si="48"/>
        <v>Charles G. Koch Charitable Foundation_D. Hyland20153750</v>
      </c>
      <c r="C2387" s="11" t="s">
        <v>19</v>
      </c>
      <c r="D2387" s="11" t="s">
        <v>916</v>
      </c>
      <c r="E2387" s="11" t="s">
        <v>916</v>
      </c>
      <c r="F2387" s="4">
        <v>3750</v>
      </c>
      <c r="G2387" s="3">
        <v>2015</v>
      </c>
      <c r="H2387" s="3" t="s">
        <v>21</v>
      </c>
      <c r="I2387" s="12" t="s">
        <v>31</v>
      </c>
      <c r="J2387" s="3">
        <v>379</v>
      </c>
      <c r="K2387" s="3" t="str">
        <f>IF(VLOOKUP(D2387,'Resources Final'!A:C,3,FALSE)=0,"",VLOOKUP(D2387,'Resources Final'!A:C,3,FALSE))</f>
        <v>Y</v>
      </c>
      <c r="L2387" s="3" t="str">
        <f>IF(VLOOKUP(D2387,'Resources Final'!A:D,4,FALSE)=0,"",VLOOKUP(D2387,'Resources Final'!A:D,4,FALSE))</f>
        <v/>
      </c>
      <c r="M2387" s="3" t="str">
        <f>IF(VLOOKUP(D2387,'Resources Final'!A:E,5,FALSE)=0,"",VLOOKUP(D2387,'Resources Final'!A:E,5,FALSE))</f>
        <v/>
      </c>
      <c r="N2387" s="7" t="str">
        <f>IF(VLOOKUP(D2387,'Resources Final'!A:F,6,FALSE)=0,"",VLOOKUP(D2387,'Resources Final'!A:F,6,FALSE))</f>
        <v/>
      </c>
      <c r="O2387" s="3" t="str">
        <f>IF(VLOOKUP(D2387,'Resources Final'!A:G,7,FALSE)=0,"",VLOOKUP(D2387,'Resources Final'!A:G,7,FALSE))</f>
        <v/>
      </c>
    </row>
    <row r="2388" spans="1:15" x14ac:dyDescent="0.2">
      <c r="A2388" s="11">
        <v>990</v>
      </c>
      <c r="B2388" s="11" t="str">
        <f t="shared" si="48"/>
        <v>Charles G. Koch Charitable Foundation_D. Kendrick20153750</v>
      </c>
      <c r="C2388" s="11" t="s">
        <v>19</v>
      </c>
      <c r="D2388" s="11" t="s">
        <v>917</v>
      </c>
      <c r="E2388" s="11" t="s">
        <v>917</v>
      </c>
      <c r="F2388" s="4">
        <v>3750</v>
      </c>
      <c r="G2388" s="3">
        <v>2015</v>
      </c>
      <c r="H2388" s="3" t="s">
        <v>21</v>
      </c>
      <c r="I2388" s="12" t="s">
        <v>31</v>
      </c>
      <c r="J2388" s="3">
        <v>380</v>
      </c>
      <c r="K2388" s="3" t="str">
        <f>IF(VLOOKUP(D2388,'Resources Final'!A:C,3,FALSE)=0,"",VLOOKUP(D2388,'Resources Final'!A:C,3,FALSE))</f>
        <v>Y</v>
      </c>
      <c r="L2388" s="3" t="str">
        <f>IF(VLOOKUP(D2388,'Resources Final'!A:D,4,FALSE)=0,"",VLOOKUP(D2388,'Resources Final'!A:D,4,FALSE))</f>
        <v/>
      </c>
      <c r="M2388" s="3" t="str">
        <f>IF(VLOOKUP(D2388,'Resources Final'!A:E,5,FALSE)=0,"",VLOOKUP(D2388,'Resources Final'!A:E,5,FALSE))</f>
        <v/>
      </c>
      <c r="N2388" s="7" t="str">
        <f>IF(VLOOKUP(D2388,'Resources Final'!A:F,6,FALSE)=0,"",VLOOKUP(D2388,'Resources Final'!A:F,6,FALSE))</f>
        <v/>
      </c>
      <c r="O2388" s="3" t="str">
        <f>IF(VLOOKUP(D2388,'Resources Final'!A:G,7,FALSE)=0,"",VLOOKUP(D2388,'Resources Final'!A:G,7,FALSE))</f>
        <v/>
      </c>
    </row>
    <row r="2389" spans="1:15" x14ac:dyDescent="0.2">
      <c r="A2389" s="11">
        <v>990</v>
      </c>
      <c r="B2389" s="11" t="str">
        <f t="shared" si="48"/>
        <v>Charles G. Koch Charitable Foundation_D. Lewis20153750</v>
      </c>
      <c r="C2389" s="11" t="s">
        <v>19</v>
      </c>
      <c r="D2389" s="11" t="s">
        <v>918</v>
      </c>
      <c r="E2389" s="11" t="s">
        <v>918</v>
      </c>
      <c r="F2389" s="4">
        <v>3750</v>
      </c>
      <c r="G2389" s="3">
        <v>2015</v>
      </c>
      <c r="H2389" s="3" t="s">
        <v>21</v>
      </c>
      <c r="I2389" s="12" t="s">
        <v>31</v>
      </c>
      <c r="J2389" s="3">
        <v>381</v>
      </c>
      <c r="K2389" s="3" t="str">
        <f>IF(VLOOKUP(D2389,'Resources Final'!A:C,3,FALSE)=0,"",VLOOKUP(D2389,'Resources Final'!A:C,3,FALSE))</f>
        <v>Y</v>
      </c>
      <c r="L2389" s="3" t="str">
        <f>IF(VLOOKUP(D2389,'Resources Final'!A:D,4,FALSE)=0,"",VLOOKUP(D2389,'Resources Final'!A:D,4,FALSE))</f>
        <v/>
      </c>
      <c r="M2389" s="3" t="str">
        <f>IF(VLOOKUP(D2389,'Resources Final'!A:E,5,FALSE)=0,"",VLOOKUP(D2389,'Resources Final'!A:E,5,FALSE))</f>
        <v/>
      </c>
      <c r="N2389" s="7" t="str">
        <f>IF(VLOOKUP(D2389,'Resources Final'!A:F,6,FALSE)=0,"",VLOOKUP(D2389,'Resources Final'!A:F,6,FALSE))</f>
        <v/>
      </c>
      <c r="O2389" s="3" t="str">
        <f>IF(VLOOKUP(D2389,'Resources Final'!A:G,7,FALSE)=0,"",VLOOKUP(D2389,'Resources Final'!A:G,7,FALSE))</f>
        <v/>
      </c>
    </row>
    <row r="2390" spans="1:15" x14ac:dyDescent="0.2">
      <c r="A2390" s="11">
        <v>990</v>
      </c>
      <c r="B2390" s="11" t="str">
        <f t="shared" si="48"/>
        <v>Charles G. Koch Charitable Foundation_D. Pittman20154200</v>
      </c>
      <c r="C2390" s="11" t="s">
        <v>19</v>
      </c>
      <c r="D2390" s="11" t="s">
        <v>919</v>
      </c>
      <c r="E2390" s="11" t="s">
        <v>919</v>
      </c>
      <c r="F2390" s="4">
        <v>4200</v>
      </c>
      <c r="G2390" s="3">
        <v>2015</v>
      </c>
      <c r="H2390" s="3" t="s">
        <v>21</v>
      </c>
      <c r="I2390" s="12" t="s">
        <v>31</v>
      </c>
      <c r="J2390" s="3">
        <v>382</v>
      </c>
      <c r="K2390" s="3" t="str">
        <f>IF(VLOOKUP(D2390,'Resources Final'!A:C,3,FALSE)=0,"",VLOOKUP(D2390,'Resources Final'!A:C,3,FALSE))</f>
        <v>Y</v>
      </c>
      <c r="L2390" s="3" t="str">
        <f>IF(VLOOKUP(D2390,'Resources Final'!A:D,4,FALSE)=0,"",VLOOKUP(D2390,'Resources Final'!A:D,4,FALSE))</f>
        <v/>
      </c>
      <c r="M2390" s="3" t="str">
        <f>IF(VLOOKUP(D2390,'Resources Final'!A:E,5,FALSE)=0,"",VLOOKUP(D2390,'Resources Final'!A:E,5,FALSE))</f>
        <v/>
      </c>
      <c r="N2390" s="7" t="str">
        <f>IF(VLOOKUP(D2390,'Resources Final'!A:F,6,FALSE)=0,"",VLOOKUP(D2390,'Resources Final'!A:F,6,FALSE))</f>
        <v/>
      </c>
      <c r="O2390" s="3" t="str">
        <f>IF(VLOOKUP(D2390,'Resources Final'!A:G,7,FALSE)=0,"",VLOOKUP(D2390,'Resources Final'!A:G,7,FALSE))</f>
        <v/>
      </c>
    </row>
    <row r="2391" spans="1:15" x14ac:dyDescent="0.2">
      <c r="A2391" s="11">
        <v>990</v>
      </c>
      <c r="B2391" s="11" t="str">
        <f t="shared" si="48"/>
        <v>Charles G. Koch Charitable Foundation_D. Takash20153750</v>
      </c>
      <c r="C2391" s="11" t="s">
        <v>19</v>
      </c>
      <c r="D2391" s="11" t="s">
        <v>920</v>
      </c>
      <c r="E2391" s="11" t="s">
        <v>920</v>
      </c>
      <c r="F2391" s="4">
        <v>3750</v>
      </c>
      <c r="G2391" s="3">
        <v>2015</v>
      </c>
      <c r="H2391" s="3" t="s">
        <v>21</v>
      </c>
      <c r="I2391" s="12" t="s">
        <v>31</v>
      </c>
      <c r="J2391" s="3">
        <v>383</v>
      </c>
      <c r="K2391" s="3" t="str">
        <f>IF(VLOOKUP(D2391,'Resources Final'!A:C,3,FALSE)=0,"",VLOOKUP(D2391,'Resources Final'!A:C,3,FALSE))</f>
        <v>Y</v>
      </c>
      <c r="L2391" s="3" t="str">
        <f>IF(VLOOKUP(D2391,'Resources Final'!A:D,4,FALSE)=0,"",VLOOKUP(D2391,'Resources Final'!A:D,4,FALSE))</f>
        <v/>
      </c>
      <c r="M2391" s="3" t="str">
        <f>IF(VLOOKUP(D2391,'Resources Final'!A:E,5,FALSE)=0,"",VLOOKUP(D2391,'Resources Final'!A:E,5,FALSE))</f>
        <v/>
      </c>
      <c r="N2391" s="7" t="str">
        <f>IF(VLOOKUP(D2391,'Resources Final'!A:F,6,FALSE)=0,"",VLOOKUP(D2391,'Resources Final'!A:F,6,FALSE))</f>
        <v/>
      </c>
      <c r="O2391" s="3" t="str">
        <f>IF(VLOOKUP(D2391,'Resources Final'!A:G,7,FALSE)=0,"",VLOOKUP(D2391,'Resources Final'!A:G,7,FALSE))</f>
        <v/>
      </c>
    </row>
    <row r="2392" spans="1:15" x14ac:dyDescent="0.2">
      <c r="A2392" s="11">
        <v>990</v>
      </c>
      <c r="B2392" s="11" t="str">
        <f t="shared" si="48"/>
        <v>Charles G. Koch Charitable Foundation_D. Tauzin20153750</v>
      </c>
      <c r="C2392" s="11" t="s">
        <v>19</v>
      </c>
      <c r="D2392" s="11" t="s">
        <v>921</v>
      </c>
      <c r="E2392" s="11" t="s">
        <v>921</v>
      </c>
      <c r="F2392" s="4">
        <v>3750</v>
      </c>
      <c r="G2392" s="3">
        <v>2015</v>
      </c>
      <c r="H2392" s="3" t="s">
        <v>21</v>
      </c>
      <c r="I2392" s="12" t="s">
        <v>31</v>
      </c>
      <c r="J2392" s="3">
        <v>384</v>
      </c>
      <c r="K2392" s="3" t="str">
        <f>IF(VLOOKUP(D2392,'Resources Final'!A:C,3,FALSE)=0,"",VLOOKUP(D2392,'Resources Final'!A:C,3,FALSE))</f>
        <v>Y</v>
      </c>
      <c r="L2392" s="3" t="str">
        <f>IF(VLOOKUP(D2392,'Resources Final'!A:D,4,FALSE)=0,"",VLOOKUP(D2392,'Resources Final'!A:D,4,FALSE))</f>
        <v/>
      </c>
      <c r="M2392" s="3" t="str">
        <f>IF(VLOOKUP(D2392,'Resources Final'!A:E,5,FALSE)=0,"",VLOOKUP(D2392,'Resources Final'!A:E,5,FALSE))</f>
        <v/>
      </c>
      <c r="N2392" s="7" t="str">
        <f>IF(VLOOKUP(D2392,'Resources Final'!A:F,6,FALSE)=0,"",VLOOKUP(D2392,'Resources Final'!A:F,6,FALSE))</f>
        <v/>
      </c>
      <c r="O2392" s="3" t="str">
        <f>IF(VLOOKUP(D2392,'Resources Final'!A:G,7,FALSE)=0,"",VLOOKUP(D2392,'Resources Final'!A:G,7,FALSE))</f>
        <v/>
      </c>
    </row>
    <row r="2393" spans="1:15" x14ac:dyDescent="0.2">
      <c r="A2393" s="11">
        <v>990</v>
      </c>
      <c r="B2393" s="11" t="str">
        <f t="shared" si="48"/>
        <v>Charles G. Koch Charitable Foundation_D. White20154200</v>
      </c>
      <c r="C2393" s="11" t="s">
        <v>19</v>
      </c>
      <c r="D2393" s="11" t="s">
        <v>922</v>
      </c>
      <c r="E2393" s="11" t="s">
        <v>922</v>
      </c>
      <c r="F2393" s="4">
        <v>4200</v>
      </c>
      <c r="G2393" s="3">
        <v>2015</v>
      </c>
      <c r="H2393" s="3" t="s">
        <v>21</v>
      </c>
      <c r="I2393" s="12" t="s">
        <v>31</v>
      </c>
      <c r="J2393" s="3">
        <v>385</v>
      </c>
      <c r="K2393" s="3" t="str">
        <f>IF(VLOOKUP(D2393,'Resources Final'!A:C,3,FALSE)=0,"",VLOOKUP(D2393,'Resources Final'!A:C,3,FALSE))</f>
        <v>Y</v>
      </c>
      <c r="L2393" s="3" t="str">
        <f>IF(VLOOKUP(D2393,'Resources Final'!A:D,4,FALSE)=0,"",VLOOKUP(D2393,'Resources Final'!A:D,4,FALSE))</f>
        <v/>
      </c>
      <c r="M2393" s="3" t="str">
        <f>IF(VLOOKUP(D2393,'Resources Final'!A:E,5,FALSE)=0,"",VLOOKUP(D2393,'Resources Final'!A:E,5,FALSE))</f>
        <v/>
      </c>
      <c r="N2393" s="7" t="str">
        <f>IF(VLOOKUP(D2393,'Resources Final'!A:F,6,FALSE)=0,"",VLOOKUP(D2393,'Resources Final'!A:F,6,FALSE))</f>
        <v/>
      </c>
      <c r="O2393" s="3" t="str">
        <f>IF(VLOOKUP(D2393,'Resources Final'!A:G,7,FALSE)=0,"",VLOOKUP(D2393,'Resources Final'!A:G,7,FALSE))</f>
        <v/>
      </c>
    </row>
    <row r="2394" spans="1:15" x14ac:dyDescent="0.2">
      <c r="A2394" s="11">
        <v>990</v>
      </c>
      <c r="B2394" s="11" t="str">
        <f t="shared" si="48"/>
        <v>Charles G. Koch Charitable Foundation_D. Young20154650</v>
      </c>
      <c r="C2394" s="11" t="s">
        <v>19</v>
      </c>
      <c r="D2394" s="11" t="s">
        <v>923</v>
      </c>
      <c r="E2394" s="11" t="s">
        <v>923</v>
      </c>
      <c r="F2394" s="4">
        <v>4650</v>
      </c>
      <c r="G2394" s="3">
        <v>2015</v>
      </c>
      <c r="H2394" s="3" t="s">
        <v>21</v>
      </c>
      <c r="I2394" s="12" t="s">
        <v>31</v>
      </c>
      <c r="J2394" s="3">
        <v>386</v>
      </c>
      <c r="K2394" s="3" t="str">
        <f>IF(VLOOKUP(D2394,'Resources Final'!A:C,3,FALSE)=0,"",VLOOKUP(D2394,'Resources Final'!A:C,3,FALSE))</f>
        <v>Y</v>
      </c>
      <c r="L2394" s="3" t="str">
        <f>IF(VLOOKUP(D2394,'Resources Final'!A:D,4,FALSE)=0,"",VLOOKUP(D2394,'Resources Final'!A:D,4,FALSE))</f>
        <v/>
      </c>
      <c r="M2394" s="3" t="str">
        <f>IF(VLOOKUP(D2394,'Resources Final'!A:E,5,FALSE)=0,"",VLOOKUP(D2394,'Resources Final'!A:E,5,FALSE))</f>
        <v/>
      </c>
      <c r="N2394" s="7" t="str">
        <f>IF(VLOOKUP(D2394,'Resources Final'!A:F,6,FALSE)=0,"",VLOOKUP(D2394,'Resources Final'!A:F,6,FALSE))</f>
        <v/>
      </c>
      <c r="O2394" s="3" t="str">
        <f>IF(VLOOKUP(D2394,'Resources Final'!A:G,7,FALSE)=0,"",VLOOKUP(D2394,'Resources Final'!A:G,7,FALSE))</f>
        <v/>
      </c>
    </row>
    <row r="2395" spans="1:15" x14ac:dyDescent="0.2">
      <c r="A2395" s="11">
        <v>990</v>
      </c>
      <c r="B2395" s="11" t="str">
        <f t="shared" si="48"/>
        <v>Charles G. Koch Charitable Foundation_Daily Caller News Foundation201520302</v>
      </c>
      <c r="C2395" s="11" t="s">
        <v>19</v>
      </c>
      <c r="D2395" s="11" t="s">
        <v>929</v>
      </c>
      <c r="E2395" s="11" t="s">
        <v>929</v>
      </c>
      <c r="F2395" s="4">
        <v>20302</v>
      </c>
      <c r="G2395" s="3">
        <v>2015</v>
      </c>
      <c r="H2395" s="3" t="s">
        <v>21</v>
      </c>
      <c r="I2395" s="12"/>
      <c r="J2395" s="3">
        <v>387</v>
      </c>
      <c r="K2395" s="3" t="str">
        <f>IF(VLOOKUP(D2395,'Resources Final'!A:C,3,FALSE)=0,"",VLOOKUP(D2395,'Resources Final'!A:C,3,FALSE))</f>
        <v/>
      </c>
      <c r="L2395" s="3" t="str">
        <f>IF(VLOOKUP(D2395,'Resources Final'!A:D,4,FALSE)=0,"",VLOOKUP(D2395,'Resources Final'!A:D,4,FALSE))</f>
        <v/>
      </c>
      <c r="M2395" s="3" t="str">
        <f>IF(VLOOKUP(D2395,'Resources Final'!A:E,5,FALSE)=0,"",VLOOKUP(D2395,'Resources Final'!A:E,5,FALSE))</f>
        <v/>
      </c>
      <c r="N2395" s="7" t="str">
        <f>IF(VLOOKUP(D2395,'Resources Final'!A:F,6,FALSE)=0,"",VLOOKUP(D2395,'Resources Final'!A:F,6,FALSE))</f>
        <v>https://www.desmogblog.com/daily-caller</v>
      </c>
      <c r="O2395" s="3" t="str">
        <f>IF(VLOOKUP(D2395,'Resources Final'!A:G,7,FALSE)=0,"",VLOOKUP(D2395,'Resources Final'!A:G,7,FALSE))</f>
        <v>Desmog</v>
      </c>
    </row>
    <row r="2396" spans="1:15" x14ac:dyDescent="0.2">
      <c r="A2396" s="11">
        <v>990</v>
      </c>
      <c r="B2396" s="11" t="str">
        <f t="shared" si="48"/>
        <v>Charles G. Koch Charitable Foundation_E. Dunks20153750</v>
      </c>
      <c r="C2396" s="11" t="s">
        <v>19</v>
      </c>
      <c r="D2396" s="11" t="s">
        <v>1088</v>
      </c>
      <c r="E2396" s="11" t="s">
        <v>1088</v>
      </c>
      <c r="F2396" s="4">
        <v>3750</v>
      </c>
      <c r="G2396" s="3">
        <v>2015</v>
      </c>
      <c r="H2396" s="3" t="s">
        <v>21</v>
      </c>
      <c r="I2396" s="12" t="s">
        <v>31</v>
      </c>
      <c r="J2396" s="3">
        <v>388</v>
      </c>
      <c r="K2396" s="3" t="str">
        <f>IF(VLOOKUP(D2396,'Resources Final'!A:C,3,FALSE)=0,"",VLOOKUP(D2396,'Resources Final'!A:C,3,FALSE))</f>
        <v>Y</v>
      </c>
      <c r="L2396" s="3" t="str">
        <f>IF(VLOOKUP(D2396,'Resources Final'!A:D,4,FALSE)=0,"",VLOOKUP(D2396,'Resources Final'!A:D,4,FALSE))</f>
        <v/>
      </c>
      <c r="M2396" s="3" t="str">
        <f>IF(VLOOKUP(D2396,'Resources Final'!A:E,5,FALSE)=0,"",VLOOKUP(D2396,'Resources Final'!A:E,5,FALSE))</f>
        <v/>
      </c>
      <c r="N2396" s="7" t="str">
        <f>IF(VLOOKUP(D2396,'Resources Final'!A:F,6,FALSE)=0,"",VLOOKUP(D2396,'Resources Final'!A:F,6,FALSE))</f>
        <v/>
      </c>
      <c r="O2396" s="3" t="str">
        <f>IF(VLOOKUP(D2396,'Resources Final'!A:G,7,FALSE)=0,"",VLOOKUP(D2396,'Resources Final'!A:G,7,FALSE))</f>
        <v/>
      </c>
    </row>
    <row r="2397" spans="1:15" x14ac:dyDescent="0.2">
      <c r="A2397" s="11">
        <v>990</v>
      </c>
      <c r="B2397" s="11" t="str">
        <f t="shared" si="48"/>
        <v>Charles G. Koch Charitable Foundation_E. Garcia20153750</v>
      </c>
      <c r="C2397" s="11" t="s">
        <v>19</v>
      </c>
      <c r="D2397" s="11" t="s">
        <v>1089</v>
      </c>
      <c r="E2397" s="11" t="s">
        <v>1089</v>
      </c>
      <c r="F2397" s="4">
        <v>3750</v>
      </c>
      <c r="G2397" s="3">
        <v>2015</v>
      </c>
      <c r="H2397" s="3" t="s">
        <v>21</v>
      </c>
      <c r="I2397" s="12" t="s">
        <v>31</v>
      </c>
      <c r="J2397" s="3">
        <v>389</v>
      </c>
      <c r="K2397" s="3" t="str">
        <f>IF(VLOOKUP(D2397,'Resources Final'!A:C,3,FALSE)=0,"",VLOOKUP(D2397,'Resources Final'!A:C,3,FALSE))</f>
        <v>Y</v>
      </c>
      <c r="L2397" s="3" t="str">
        <f>IF(VLOOKUP(D2397,'Resources Final'!A:D,4,FALSE)=0,"",VLOOKUP(D2397,'Resources Final'!A:D,4,FALSE))</f>
        <v/>
      </c>
      <c r="M2397" s="3" t="str">
        <f>IF(VLOOKUP(D2397,'Resources Final'!A:E,5,FALSE)=0,"",VLOOKUP(D2397,'Resources Final'!A:E,5,FALSE))</f>
        <v/>
      </c>
      <c r="N2397" s="7" t="str">
        <f>IF(VLOOKUP(D2397,'Resources Final'!A:F,6,FALSE)=0,"",VLOOKUP(D2397,'Resources Final'!A:F,6,FALSE))</f>
        <v/>
      </c>
      <c r="O2397" s="3" t="str">
        <f>IF(VLOOKUP(D2397,'Resources Final'!A:G,7,FALSE)=0,"",VLOOKUP(D2397,'Resources Final'!A:G,7,FALSE))</f>
        <v/>
      </c>
    </row>
    <row r="2398" spans="1:15" x14ac:dyDescent="0.2">
      <c r="A2398" s="11">
        <v>990</v>
      </c>
      <c r="B2398" s="11" t="str">
        <f t="shared" si="48"/>
        <v>Charles G. Koch Charitable Foundation_E. Greene20153750</v>
      </c>
      <c r="C2398" s="11" t="s">
        <v>19</v>
      </c>
      <c r="D2398" s="11" t="s">
        <v>1090</v>
      </c>
      <c r="E2398" s="11" t="s">
        <v>1090</v>
      </c>
      <c r="F2398" s="4">
        <v>3750</v>
      </c>
      <c r="G2398" s="3">
        <v>2015</v>
      </c>
      <c r="H2398" s="3" t="s">
        <v>21</v>
      </c>
      <c r="I2398" s="12" t="s">
        <v>31</v>
      </c>
      <c r="J2398" s="3">
        <v>390</v>
      </c>
      <c r="K2398" s="3" t="str">
        <f>IF(VLOOKUP(D2398,'Resources Final'!A:C,3,FALSE)=0,"",VLOOKUP(D2398,'Resources Final'!A:C,3,FALSE))</f>
        <v>Y</v>
      </c>
      <c r="L2398" s="3" t="str">
        <f>IF(VLOOKUP(D2398,'Resources Final'!A:D,4,FALSE)=0,"",VLOOKUP(D2398,'Resources Final'!A:D,4,FALSE))</f>
        <v/>
      </c>
      <c r="M2398" s="3" t="str">
        <f>IF(VLOOKUP(D2398,'Resources Final'!A:E,5,FALSE)=0,"",VLOOKUP(D2398,'Resources Final'!A:E,5,FALSE))</f>
        <v/>
      </c>
      <c r="N2398" s="7" t="str">
        <f>IF(VLOOKUP(D2398,'Resources Final'!A:F,6,FALSE)=0,"",VLOOKUP(D2398,'Resources Final'!A:F,6,FALSE))</f>
        <v/>
      </c>
      <c r="O2398" s="3" t="str">
        <f>IF(VLOOKUP(D2398,'Resources Final'!A:G,7,FALSE)=0,"",VLOOKUP(D2398,'Resources Final'!A:G,7,FALSE))</f>
        <v/>
      </c>
    </row>
    <row r="2399" spans="1:15" x14ac:dyDescent="0.2">
      <c r="A2399" s="11">
        <v>990</v>
      </c>
      <c r="B2399" s="11" t="str">
        <f t="shared" si="48"/>
        <v>Charles G. Koch Charitable Foundation_E. Montealegre20153750</v>
      </c>
      <c r="C2399" s="11" t="s">
        <v>19</v>
      </c>
      <c r="D2399" s="11" t="s">
        <v>1091</v>
      </c>
      <c r="E2399" s="11" t="s">
        <v>1091</v>
      </c>
      <c r="F2399" s="4">
        <v>3750</v>
      </c>
      <c r="G2399" s="3">
        <v>2015</v>
      </c>
      <c r="H2399" s="3" t="s">
        <v>21</v>
      </c>
      <c r="I2399" s="12" t="s">
        <v>31</v>
      </c>
      <c r="J2399" s="3">
        <v>391</v>
      </c>
      <c r="K2399" s="3" t="str">
        <f>IF(VLOOKUP(D2399,'Resources Final'!A:C,3,FALSE)=0,"",VLOOKUP(D2399,'Resources Final'!A:C,3,FALSE))</f>
        <v>Y</v>
      </c>
      <c r="L2399" s="3" t="str">
        <f>IF(VLOOKUP(D2399,'Resources Final'!A:D,4,FALSE)=0,"",VLOOKUP(D2399,'Resources Final'!A:D,4,FALSE))</f>
        <v/>
      </c>
      <c r="M2399" s="3" t="str">
        <f>IF(VLOOKUP(D2399,'Resources Final'!A:E,5,FALSE)=0,"",VLOOKUP(D2399,'Resources Final'!A:E,5,FALSE))</f>
        <v/>
      </c>
      <c r="N2399" s="7" t="str">
        <f>IF(VLOOKUP(D2399,'Resources Final'!A:F,6,FALSE)=0,"",VLOOKUP(D2399,'Resources Final'!A:F,6,FALSE))</f>
        <v/>
      </c>
      <c r="O2399" s="3" t="str">
        <f>IF(VLOOKUP(D2399,'Resources Final'!A:G,7,FALSE)=0,"",VLOOKUP(D2399,'Resources Final'!A:G,7,FALSE))</f>
        <v/>
      </c>
    </row>
    <row r="2400" spans="1:15" x14ac:dyDescent="0.2">
      <c r="A2400" s="11">
        <v>990</v>
      </c>
      <c r="B2400" s="11" t="str">
        <f t="shared" si="48"/>
        <v>Charles G. Koch Charitable Foundation_E. Rhorick20153750</v>
      </c>
      <c r="C2400" s="11" t="s">
        <v>19</v>
      </c>
      <c r="D2400" s="11" t="s">
        <v>1092</v>
      </c>
      <c r="E2400" s="11" t="s">
        <v>1092</v>
      </c>
      <c r="F2400" s="4">
        <v>3750</v>
      </c>
      <c r="G2400" s="3">
        <v>2015</v>
      </c>
      <c r="H2400" s="3" t="s">
        <v>21</v>
      </c>
      <c r="I2400" s="12" t="s">
        <v>31</v>
      </c>
      <c r="J2400" s="3">
        <v>392</v>
      </c>
      <c r="K2400" s="3" t="str">
        <f>IF(VLOOKUP(D2400,'Resources Final'!A:C,3,FALSE)=0,"",VLOOKUP(D2400,'Resources Final'!A:C,3,FALSE))</f>
        <v>Y</v>
      </c>
      <c r="L2400" s="3" t="str">
        <f>IF(VLOOKUP(D2400,'Resources Final'!A:D,4,FALSE)=0,"",VLOOKUP(D2400,'Resources Final'!A:D,4,FALSE))</f>
        <v/>
      </c>
      <c r="M2400" s="3" t="str">
        <f>IF(VLOOKUP(D2400,'Resources Final'!A:E,5,FALSE)=0,"",VLOOKUP(D2400,'Resources Final'!A:E,5,FALSE))</f>
        <v/>
      </c>
      <c r="N2400" s="7" t="str">
        <f>IF(VLOOKUP(D2400,'Resources Final'!A:F,6,FALSE)=0,"",VLOOKUP(D2400,'Resources Final'!A:F,6,FALSE))</f>
        <v/>
      </c>
      <c r="O2400" s="3" t="str">
        <f>IF(VLOOKUP(D2400,'Resources Final'!A:G,7,FALSE)=0,"",VLOOKUP(D2400,'Resources Final'!A:G,7,FALSE))</f>
        <v/>
      </c>
    </row>
    <row r="2401" spans="1:15" x14ac:dyDescent="0.2">
      <c r="A2401" s="11">
        <v>990</v>
      </c>
      <c r="B2401" s="11" t="str">
        <f t="shared" si="48"/>
        <v>Charles G. Koch Charitable Foundation_F. Aubert20154013</v>
      </c>
      <c r="C2401" s="11" t="s">
        <v>19</v>
      </c>
      <c r="D2401" s="11" t="s">
        <v>1182</v>
      </c>
      <c r="E2401" s="11" t="s">
        <v>1182</v>
      </c>
      <c r="F2401" s="4">
        <v>4013</v>
      </c>
      <c r="G2401" s="3">
        <v>2015</v>
      </c>
      <c r="H2401" s="3" t="s">
        <v>21</v>
      </c>
      <c r="I2401" s="12" t="s">
        <v>31</v>
      </c>
      <c r="J2401" s="3">
        <v>393</v>
      </c>
      <c r="K2401" s="3" t="str">
        <f>IF(VLOOKUP(D2401,'Resources Final'!A:C,3,FALSE)=0,"",VLOOKUP(D2401,'Resources Final'!A:C,3,FALSE))</f>
        <v>Y</v>
      </c>
      <c r="L2401" s="3" t="str">
        <f>IF(VLOOKUP(D2401,'Resources Final'!A:D,4,FALSE)=0,"",VLOOKUP(D2401,'Resources Final'!A:D,4,FALSE))</f>
        <v/>
      </c>
      <c r="M2401" s="3" t="str">
        <f>IF(VLOOKUP(D2401,'Resources Final'!A:E,5,FALSE)=0,"",VLOOKUP(D2401,'Resources Final'!A:E,5,FALSE))</f>
        <v/>
      </c>
      <c r="N2401" s="7" t="str">
        <f>IF(VLOOKUP(D2401,'Resources Final'!A:F,6,FALSE)=0,"",VLOOKUP(D2401,'Resources Final'!A:F,6,FALSE))</f>
        <v/>
      </c>
      <c r="O2401" s="3" t="str">
        <f>IF(VLOOKUP(D2401,'Resources Final'!A:G,7,FALSE)=0,"",VLOOKUP(D2401,'Resources Final'!A:G,7,FALSE))</f>
        <v/>
      </c>
    </row>
    <row r="2402" spans="1:15" x14ac:dyDescent="0.2">
      <c r="A2402" s="11">
        <v>990</v>
      </c>
      <c r="B2402" s="11" t="str">
        <f t="shared" si="48"/>
        <v>Charles G. Koch Charitable Foundation_F. McGrath20154500</v>
      </c>
      <c r="C2402" s="11" t="s">
        <v>19</v>
      </c>
      <c r="D2402" s="11" t="s">
        <v>1183</v>
      </c>
      <c r="E2402" s="11" t="s">
        <v>1183</v>
      </c>
      <c r="F2402" s="4">
        <v>4500</v>
      </c>
      <c r="G2402" s="3">
        <v>2015</v>
      </c>
      <c r="H2402" s="3" t="s">
        <v>21</v>
      </c>
      <c r="I2402" s="12" t="s">
        <v>31</v>
      </c>
      <c r="J2402" s="3">
        <v>394</v>
      </c>
      <c r="K2402" s="3" t="str">
        <f>IF(VLOOKUP(D2402,'Resources Final'!A:C,3,FALSE)=0,"",VLOOKUP(D2402,'Resources Final'!A:C,3,FALSE))</f>
        <v>Y</v>
      </c>
      <c r="L2402" s="3" t="str">
        <f>IF(VLOOKUP(D2402,'Resources Final'!A:D,4,FALSE)=0,"",VLOOKUP(D2402,'Resources Final'!A:D,4,FALSE))</f>
        <v/>
      </c>
      <c r="M2402" s="3" t="str">
        <f>IF(VLOOKUP(D2402,'Resources Final'!A:E,5,FALSE)=0,"",VLOOKUP(D2402,'Resources Final'!A:E,5,FALSE))</f>
        <v/>
      </c>
      <c r="N2402" s="7" t="str">
        <f>IF(VLOOKUP(D2402,'Resources Final'!A:F,6,FALSE)=0,"",VLOOKUP(D2402,'Resources Final'!A:F,6,FALSE))</f>
        <v/>
      </c>
      <c r="O2402" s="3" t="str">
        <f>IF(VLOOKUP(D2402,'Resources Final'!A:G,7,FALSE)=0,"",VLOOKUP(D2402,'Resources Final'!A:G,7,FALSE))</f>
        <v/>
      </c>
    </row>
    <row r="2403" spans="1:15" x14ac:dyDescent="0.2">
      <c r="A2403" s="11">
        <v>990</v>
      </c>
      <c r="B2403" s="11" t="str">
        <f t="shared" si="48"/>
        <v>Charles G. Koch Charitable Foundation_Federalist Society for Law and Public Policy Studies20152400</v>
      </c>
      <c r="C2403" s="11" t="s">
        <v>19</v>
      </c>
      <c r="D2403" s="11" t="s">
        <v>1199</v>
      </c>
      <c r="E2403" s="11" t="s">
        <v>1199</v>
      </c>
      <c r="F2403" s="4">
        <v>2400</v>
      </c>
      <c r="G2403" s="3">
        <v>2015</v>
      </c>
      <c r="H2403" s="3" t="s">
        <v>21</v>
      </c>
      <c r="I2403" s="12"/>
      <c r="J2403" s="3">
        <v>395</v>
      </c>
      <c r="K2403" s="3" t="str">
        <f>IF(VLOOKUP(D2403,'Resources Final'!A:C,3,FALSE)=0,"",VLOOKUP(D2403,'Resources Final'!A:C,3,FALSE))</f>
        <v/>
      </c>
      <c r="L2403" s="3" t="str">
        <f>IF(VLOOKUP(D2403,'Resources Final'!A:D,4,FALSE)=0,"",VLOOKUP(D2403,'Resources Final'!A:D,4,FALSE))</f>
        <v/>
      </c>
      <c r="M2403" s="3" t="str">
        <f>IF(VLOOKUP(D2403,'Resources Final'!A:E,5,FALSE)=0,"",VLOOKUP(D2403,'Resources Final'!A:E,5,FALSE))</f>
        <v/>
      </c>
      <c r="N2403" s="7" t="str">
        <f>IF(VLOOKUP(D2403,'Resources Final'!A:F,6,FALSE)=0,"",VLOOKUP(D2403,'Resources Final'!A:F,6,FALSE))</f>
        <v>http://www.sourcewatch.org/index.php/Federalist_Society_for_Law_and_Public_Policy_Studies</v>
      </c>
      <c r="O2403" s="3" t="str">
        <f>IF(VLOOKUP(D2403,'Resources Final'!A:G,7,FALSE)=0,"",VLOOKUP(D2403,'Resources Final'!A:G,7,FALSE))</f>
        <v>Sourcewatch</v>
      </c>
    </row>
    <row r="2404" spans="1:15" x14ac:dyDescent="0.2">
      <c r="A2404" s="11">
        <v>990</v>
      </c>
      <c r="B2404" s="11" t="str">
        <f t="shared" si="48"/>
        <v>Charles G. Koch Charitable Foundation_First Amendment Partnership20154800</v>
      </c>
      <c r="C2404" s="11" t="s">
        <v>19</v>
      </c>
      <c r="D2404" s="11" t="s">
        <v>1212</v>
      </c>
      <c r="E2404" s="11" t="s">
        <v>1212</v>
      </c>
      <c r="F2404" s="4">
        <v>4800</v>
      </c>
      <c r="G2404" s="3">
        <v>2015</v>
      </c>
      <c r="H2404" s="3" t="s">
        <v>21</v>
      </c>
      <c r="I2404" s="12"/>
      <c r="J2404" s="3">
        <v>396</v>
      </c>
      <c r="K2404" s="3" t="str">
        <f>IF(VLOOKUP(D2404,'Resources Final'!A:C,3,FALSE)=0,"",VLOOKUP(D2404,'Resources Final'!A:C,3,FALSE))</f>
        <v/>
      </c>
      <c r="L2404" s="3" t="str">
        <f>IF(VLOOKUP(D2404,'Resources Final'!A:D,4,FALSE)=0,"",VLOOKUP(D2404,'Resources Final'!A:D,4,FALSE))</f>
        <v/>
      </c>
      <c r="M2404" s="3" t="str">
        <f>IF(VLOOKUP(D2404,'Resources Final'!A:E,5,FALSE)=0,"",VLOOKUP(D2404,'Resources Final'!A:E,5,FALSE))</f>
        <v/>
      </c>
      <c r="N2404" s="7" t="str">
        <f>IF(VLOOKUP(D2404,'Resources Final'!A:F,6,FALSE)=0,"",VLOOKUP(D2404,'Resources Final'!A:F,6,FALSE))</f>
        <v/>
      </c>
      <c r="O2404" s="3" t="str">
        <f>IF(VLOOKUP(D2404,'Resources Final'!A:G,7,FALSE)=0,"",VLOOKUP(D2404,'Resources Final'!A:G,7,FALSE))</f>
        <v/>
      </c>
    </row>
    <row r="2405" spans="1:15" x14ac:dyDescent="0.2">
      <c r="A2405" s="11">
        <v>990</v>
      </c>
      <c r="B2405" s="11" t="str">
        <f t="shared" ref="B2405:B2468" si="49">C2405&amp;"_"&amp;D2405&amp;G2405&amp;F2405</f>
        <v>Charles G. Koch Charitable Foundation_Franklin Center for Government and Public Integrity201528276</v>
      </c>
      <c r="C2405" s="11" t="s">
        <v>19</v>
      </c>
      <c r="D2405" s="11" t="s">
        <v>1271</v>
      </c>
      <c r="E2405" s="11" t="s">
        <v>1271</v>
      </c>
      <c r="F2405" s="4">
        <v>28276</v>
      </c>
      <c r="G2405" s="3">
        <v>2015</v>
      </c>
      <c r="H2405" s="3" t="s">
        <v>21</v>
      </c>
      <c r="I2405" s="12"/>
      <c r="J2405" s="3">
        <v>397</v>
      </c>
      <c r="K2405" s="3" t="str">
        <f>IF(VLOOKUP(D2405,'Resources Final'!A:C,3,FALSE)=0,"",VLOOKUP(D2405,'Resources Final'!A:C,3,FALSE))</f>
        <v/>
      </c>
      <c r="L2405" s="3" t="str">
        <f>IF(VLOOKUP(D2405,'Resources Final'!A:D,4,FALSE)=0,"",VLOOKUP(D2405,'Resources Final'!A:D,4,FALSE))</f>
        <v/>
      </c>
      <c r="M2405" s="3" t="str">
        <f>IF(VLOOKUP(D2405,'Resources Final'!A:E,5,FALSE)=0,"",VLOOKUP(D2405,'Resources Final'!A:E,5,FALSE))</f>
        <v/>
      </c>
      <c r="N2405" s="7" t="str">
        <f>IF(VLOOKUP(D2405,'Resources Final'!A:F,6,FALSE)=0,"",VLOOKUP(D2405,'Resources Final'!A:F,6,FALSE))</f>
        <v>http://www.sourcewatch.org/index.php/Franklin_Center_for_Government_and_Public_Integrity</v>
      </c>
      <c r="O2405" s="3" t="str">
        <f>IF(VLOOKUP(D2405,'Resources Final'!A:G,7,FALSE)=0,"",VLOOKUP(D2405,'Resources Final'!A:G,7,FALSE))</f>
        <v>Sourcewatch</v>
      </c>
    </row>
    <row r="2406" spans="1:15" x14ac:dyDescent="0.2">
      <c r="A2406" s="11">
        <v>990</v>
      </c>
      <c r="B2406" s="11" t="str">
        <f t="shared" si="49"/>
        <v>Charles G. Koch Charitable Foundation_Free Market Environmental Law Clinic20152997</v>
      </c>
      <c r="C2406" s="11" t="s">
        <v>19</v>
      </c>
      <c r="D2406" s="11" t="s">
        <v>1288</v>
      </c>
      <c r="E2406" s="11" t="s">
        <v>1288</v>
      </c>
      <c r="F2406" s="4">
        <v>2997</v>
      </c>
      <c r="G2406" s="3">
        <v>2015</v>
      </c>
      <c r="H2406" s="3" t="s">
        <v>21</v>
      </c>
      <c r="I2406" s="12"/>
      <c r="J2406" s="3">
        <v>398</v>
      </c>
      <c r="K2406" s="3" t="str">
        <f>IF(VLOOKUP(D2406,'Resources Final'!A:C,3,FALSE)=0,"",VLOOKUP(D2406,'Resources Final'!A:C,3,FALSE))</f>
        <v/>
      </c>
      <c r="L2406" s="3" t="str">
        <f>IF(VLOOKUP(D2406,'Resources Final'!A:D,4,FALSE)=0,"",VLOOKUP(D2406,'Resources Final'!A:D,4,FALSE))</f>
        <v/>
      </c>
      <c r="M2406" s="3" t="str">
        <f>IF(VLOOKUP(D2406,'Resources Final'!A:E,5,FALSE)=0,"",VLOOKUP(D2406,'Resources Final'!A:E,5,FALSE))</f>
        <v/>
      </c>
      <c r="N2406" s="7" t="str">
        <f>IF(VLOOKUP(D2406,'Resources Final'!A:F,6,FALSE)=0,"",VLOOKUP(D2406,'Resources Final'!A:F,6,FALSE))</f>
        <v>https://www.desmogblog.com/energy-environment-legal-institute</v>
      </c>
      <c r="O2406" s="3" t="str">
        <f>IF(VLOOKUP(D2406,'Resources Final'!A:G,7,FALSE)=0,"",VLOOKUP(D2406,'Resources Final'!A:G,7,FALSE))</f>
        <v>Desmog</v>
      </c>
    </row>
    <row r="2407" spans="1:15" x14ac:dyDescent="0.2">
      <c r="A2407" s="11">
        <v>990</v>
      </c>
      <c r="B2407" s="11" t="str">
        <f t="shared" si="49"/>
        <v>Charles G. Koch Charitable Foundation_G. Deese20154500</v>
      </c>
      <c r="C2407" s="11" t="s">
        <v>19</v>
      </c>
      <c r="D2407" s="11" t="s">
        <v>1333</v>
      </c>
      <c r="E2407" s="11" t="s">
        <v>1333</v>
      </c>
      <c r="F2407" s="4">
        <v>4500</v>
      </c>
      <c r="G2407" s="3">
        <v>2015</v>
      </c>
      <c r="H2407" s="3" t="s">
        <v>21</v>
      </c>
      <c r="I2407" s="12" t="s">
        <v>31</v>
      </c>
      <c r="J2407" s="3">
        <v>399</v>
      </c>
      <c r="K2407" s="3" t="str">
        <f>IF(VLOOKUP(D2407,'Resources Final'!A:C,3,FALSE)=0,"",VLOOKUP(D2407,'Resources Final'!A:C,3,FALSE))</f>
        <v>Y</v>
      </c>
      <c r="L2407" s="3" t="str">
        <f>IF(VLOOKUP(D2407,'Resources Final'!A:D,4,FALSE)=0,"",VLOOKUP(D2407,'Resources Final'!A:D,4,FALSE))</f>
        <v/>
      </c>
      <c r="M2407" s="3" t="str">
        <f>IF(VLOOKUP(D2407,'Resources Final'!A:E,5,FALSE)=0,"",VLOOKUP(D2407,'Resources Final'!A:E,5,FALSE))</f>
        <v/>
      </c>
      <c r="N2407" s="7" t="str">
        <f>IF(VLOOKUP(D2407,'Resources Final'!A:F,6,FALSE)=0,"",VLOOKUP(D2407,'Resources Final'!A:F,6,FALSE))</f>
        <v/>
      </c>
      <c r="O2407" s="3" t="str">
        <f>IF(VLOOKUP(D2407,'Resources Final'!A:G,7,FALSE)=0,"",VLOOKUP(D2407,'Resources Final'!A:G,7,FALSE))</f>
        <v/>
      </c>
    </row>
    <row r="2408" spans="1:15" x14ac:dyDescent="0.2">
      <c r="A2408" s="11">
        <v>990</v>
      </c>
      <c r="B2408" s="11" t="str">
        <f t="shared" si="49"/>
        <v>Charles G. Koch Charitable Foundation_G. Fitton20154200</v>
      </c>
      <c r="C2408" s="11" t="s">
        <v>19</v>
      </c>
      <c r="D2408" s="11" t="s">
        <v>1334</v>
      </c>
      <c r="E2408" s="11" t="s">
        <v>1334</v>
      </c>
      <c r="F2408" s="4">
        <v>4200</v>
      </c>
      <c r="G2408" s="3">
        <v>2015</v>
      </c>
      <c r="H2408" s="3" t="s">
        <v>21</v>
      </c>
      <c r="I2408" s="12" t="s">
        <v>31</v>
      </c>
      <c r="J2408" s="3">
        <v>400</v>
      </c>
      <c r="K2408" s="3" t="str">
        <f>IF(VLOOKUP(D2408,'Resources Final'!A:C,3,FALSE)=0,"",VLOOKUP(D2408,'Resources Final'!A:C,3,FALSE))</f>
        <v>Y</v>
      </c>
      <c r="L2408" s="3" t="str">
        <f>IF(VLOOKUP(D2408,'Resources Final'!A:D,4,FALSE)=0,"",VLOOKUP(D2408,'Resources Final'!A:D,4,FALSE))</f>
        <v/>
      </c>
      <c r="M2408" s="3" t="str">
        <f>IF(VLOOKUP(D2408,'Resources Final'!A:E,5,FALSE)=0,"",VLOOKUP(D2408,'Resources Final'!A:E,5,FALSE))</f>
        <v/>
      </c>
      <c r="N2408" s="7" t="str">
        <f>IF(VLOOKUP(D2408,'Resources Final'!A:F,6,FALSE)=0,"",VLOOKUP(D2408,'Resources Final'!A:F,6,FALSE))</f>
        <v/>
      </c>
      <c r="O2408" s="3" t="str">
        <f>IF(VLOOKUP(D2408,'Resources Final'!A:G,7,FALSE)=0,"",VLOOKUP(D2408,'Resources Final'!A:G,7,FALSE))</f>
        <v/>
      </c>
    </row>
    <row r="2409" spans="1:15" x14ac:dyDescent="0.2">
      <c r="A2409" s="11">
        <v>990</v>
      </c>
      <c r="B2409" s="11" t="str">
        <f t="shared" si="49"/>
        <v>Charles G. Koch Charitable Foundation_G. Sisco20154500</v>
      </c>
      <c r="C2409" s="11" t="s">
        <v>19</v>
      </c>
      <c r="D2409" s="11" t="s">
        <v>1335</v>
      </c>
      <c r="E2409" s="11" t="s">
        <v>1335</v>
      </c>
      <c r="F2409" s="4">
        <v>4500</v>
      </c>
      <c r="G2409" s="3">
        <v>2015</v>
      </c>
      <c r="H2409" s="3" t="s">
        <v>21</v>
      </c>
      <c r="I2409" s="12" t="s">
        <v>31</v>
      </c>
      <c r="J2409" s="3">
        <v>401</v>
      </c>
      <c r="K2409" s="3" t="str">
        <f>IF(VLOOKUP(D2409,'Resources Final'!A:C,3,FALSE)=0,"",VLOOKUP(D2409,'Resources Final'!A:C,3,FALSE))</f>
        <v>Y</v>
      </c>
      <c r="L2409" s="3" t="str">
        <f>IF(VLOOKUP(D2409,'Resources Final'!A:D,4,FALSE)=0,"",VLOOKUP(D2409,'Resources Final'!A:D,4,FALSE))</f>
        <v/>
      </c>
      <c r="M2409" s="3" t="str">
        <f>IF(VLOOKUP(D2409,'Resources Final'!A:E,5,FALSE)=0,"",VLOOKUP(D2409,'Resources Final'!A:E,5,FALSE))</f>
        <v/>
      </c>
      <c r="N2409" s="7" t="str">
        <f>IF(VLOOKUP(D2409,'Resources Final'!A:F,6,FALSE)=0,"",VLOOKUP(D2409,'Resources Final'!A:F,6,FALSE))</f>
        <v/>
      </c>
      <c r="O2409" s="3" t="str">
        <f>IF(VLOOKUP(D2409,'Resources Final'!A:G,7,FALSE)=0,"",VLOOKUP(D2409,'Resources Final'!A:G,7,FALSE))</f>
        <v/>
      </c>
    </row>
    <row r="2410" spans="1:15" x14ac:dyDescent="0.2">
      <c r="A2410" s="11">
        <v>990</v>
      </c>
      <c r="B2410" s="11" t="str">
        <f t="shared" si="49"/>
        <v>Charles G. Koch Charitable Foundation_George Washington University20154116</v>
      </c>
      <c r="C2410" s="11" t="s">
        <v>19</v>
      </c>
      <c r="D2410" s="11" t="s">
        <v>1371</v>
      </c>
      <c r="E2410" s="11" t="s">
        <v>1371</v>
      </c>
      <c r="F2410" s="4">
        <v>4116</v>
      </c>
      <c r="G2410" s="3">
        <v>2015</v>
      </c>
      <c r="H2410" s="3" t="s">
        <v>21</v>
      </c>
      <c r="I2410" s="12"/>
      <c r="J2410" s="3">
        <v>402</v>
      </c>
      <c r="K2410" s="3" t="str">
        <f>IF(VLOOKUP(D2410,'Resources Final'!A:C,3,FALSE)=0,"",VLOOKUP(D2410,'Resources Final'!A:C,3,FALSE))</f>
        <v/>
      </c>
      <c r="L2410" s="3" t="str">
        <f>IF(VLOOKUP(D2410,'Resources Final'!A:D,4,FALSE)=0,"",VLOOKUP(D2410,'Resources Final'!A:D,4,FALSE))</f>
        <v>Y</v>
      </c>
      <c r="M2410" s="3" t="str">
        <f>IF(VLOOKUP(D2410,'Resources Final'!A:E,5,FALSE)=0,"",VLOOKUP(D2410,'Resources Final'!A:E,5,FALSE))</f>
        <v/>
      </c>
      <c r="N2410" s="7" t="str">
        <f>IF(VLOOKUP(D2410,'Resources Final'!A:F,6,FALSE)=0,"",VLOOKUP(D2410,'Resources Final'!A:F,6,FALSE))</f>
        <v/>
      </c>
      <c r="O2410" s="3" t="str">
        <f>IF(VLOOKUP(D2410,'Resources Final'!A:G,7,FALSE)=0,"",VLOOKUP(D2410,'Resources Final'!A:G,7,FALSE))</f>
        <v/>
      </c>
    </row>
    <row r="2411" spans="1:15" x14ac:dyDescent="0.2">
      <c r="A2411" s="11">
        <v>990</v>
      </c>
      <c r="B2411" s="11" t="str">
        <f t="shared" si="49"/>
        <v>Charles G. Koch Charitable Foundation_H. Rucker20153750</v>
      </c>
      <c r="C2411" s="11" t="s">
        <v>19</v>
      </c>
      <c r="D2411" s="11" t="s">
        <v>1496</v>
      </c>
      <c r="E2411" s="11" t="s">
        <v>1496</v>
      </c>
      <c r="F2411" s="4">
        <v>3750</v>
      </c>
      <c r="G2411" s="3">
        <v>2015</v>
      </c>
      <c r="H2411" s="3" t="s">
        <v>21</v>
      </c>
      <c r="I2411" s="12" t="s">
        <v>31</v>
      </c>
      <c r="J2411" s="3">
        <v>403</v>
      </c>
      <c r="K2411" s="3" t="str">
        <f>IF(VLOOKUP(D2411,'Resources Final'!A:C,3,FALSE)=0,"",VLOOKUP(D2411,'Resources Final'!A:C,3,FALSE))</f>
        <v>Y</v>
      </c>
      <c r="L2411" s="3" t="str">
        <f>IF(VLOOKUP(D2411,'Resources Final'!A:D,4,FALSE)=0,"",VLOOKUP(D2411,'Resources Final'!A:D,4,FALSE))</f>
        <v/>
      </c>
      <c r="M2411" s="3" t="str">
        <f>IF(VLOOKUP(D2411,'Resources Final'!A:E,5,FALSE)=0,"",VLOOKUP(D2411,'Resources Final'!A:E,5,FALSE))</f>
        <v/>
      </c>
      <c r="N2411" s="7" t="str">
        <f>IF(VLOOKUP(D2411,'Resources Final'!A:F,6,FALSE)=0,"",VLOOKUP(D2411,'Resources Final'!A:F,6,FALSE))</f>
        <v/>
      </c>
      <c r="O2411" s="3" t="str">
        <f>IF(VLOOKUP(D2411,'Resources Final'!A:G,7,FALSE)=0,"",VLOOKUP(D2411,'Resources Final'!A:G,7,FALSE))</f>
        <v/>
      </c>
    </row>
    <row r="2412" spans="1:15" x14ac:dyDescent="0.2">
      <c r="A2412" s="11">
        <v>990</v>
      </c>
      <c r="B2412" s="11" t="str">
        <f t="shared" si="49"/>
        <v>Charles G. Koch Charitable Foundation_H. Thoms20154200</v>
      </c>
      <c r="C2412" s="11" t="s">
        <v>19</v>
      </c>
      <c r="D2412" s="11" t="s">
        <v>1497</v>
      </c>
      <c r="E2412" s="11" t="s">
        <v>1497</v>
      </c>
      <c r="F2412" s="4">
        <v>4200</v>
      </c>
      <c r="G2412" s="3">
        <v>2015</v>
      </c>
      <c r="H2412" s="3" t="s">
        <v>21</v>
      </c>
      <c r="I2412" s="12" t="s">
        <v>31</v>
      </c>
      <c r="J2412" s="3">
        <v>404</v>
      </c>
      <c r="K2412" s="3" t="str">
        <f>IF(VLOOKUP(D2412,'Resources Final'!A:C,3,FALSE)=0,"",VLOOKUP(D2412,'Resources Final'!A:C,3,FALSE))</f>
        <v>Y</v>
      </c>
      <c r="L2412" s="3" t="str">
        <f>IF(VLOOKUP(D2412,'Resources Final'!A:D,4,FALSE)=0,"",VLOOKUP(D2412,'Resources Final'!A:D,4,FALSE))</f>
        <v/>
      </c>
      <c r="M2412" s="3" t="str">
        <f>IF(VLOOKUP(D2412,'Resources Final'!A:E,5,FALSE)=0,"",VLOOKUP(D2412,'Resources Final'!A:E,5,FALSE))</f>
        <v/>
      </c>
      <c r="N2412" s="7" t="str">
        <f>IF(VLOOKUP(D2412,'Resources Final'!A:F,6,FALSE)=0,"",VLOOKUP(D2412,'Resources Final'!A:F,6,FALSE))</f>
        <v/>
      </c>
      <c r="O2412" s="3" t="str">
        <f>IF(VLOOKUP(D2412,'Resources Final'!A:G,7,FALSE)=0,"",VLOOKUP(D2412,'Resources Final'!A:G,7,FALSE))</f>
        <v/>
      </c>
    </row>
    <row r="2413" spans="1:15" x14ac:dyDescent="0.2">
      <c r="A2413" s="11">
        <v>990</v>
      </c>
      <c r="B2413" s="11" t="str">
        <f t="shared" si="49"/>
        <v>Charles G. Koch Charitable Foundation_I. Daily20153750</v>
      </c>
      <c r="C2413" s="11" t="s">
        <v>19</v>
      </c>
      <c r="D2413" s="11" t="s">
        <v>1657</v>
      </c>
      <c r="E2413" s="11" t="s">
        <v>1657</v>
      </c>
      <c r="F2413" s="4">
        <v>3750</v>
      </c>
      <c r="G2413" s="3">
        <v>2015</v>
      </c>
      <c r="H2413" s="3" t="s">
        <v>21</v>
      </c>
      <c r="I2413" s="12" t="s">
        <v>31</v>
      </c>
      <c r="J2413" s="3">
        <v>405</v>
      </c>
      <c r="K2413" s="3" t="str">
        <f>IF(VLOOKUP(D2413,'Resources Final'!A:C,3,FALSE)=0,"",VLOOKUP(D2413,'Resources Final'!A:C,3,FALSE))</f>
        <v>Y</v>
      </c>
      <c r="L2413" s="3" t="str">
        <f>IF(VLOOKUP(D2413,'Resources Final'!A:D,4,FALSE)=0,"",VLOOKUP(D2413,'Resources Final'!A:D,4,FALSE))</f>
        <v/>
      </c>
      <c r="M2413" s="3" t="str">
        <f>IF(VLOOKUP(D2413,'Resources Final'!A:E,5,FALSE)=0,"",VLOOKUP(D2413,'Resources Final'!A:E,5,FALSE))</f>
        <v/>
      </c>
      <c r="N2413" s="7" t="str">
        <f>IF(VLOOKUP(D2413,'Resources Final'!A:F,6,FALSE)=0,"",VLOOKUP(D2413,'Resources Final'!A:F,6,FALSE))</f>
        <v/>
      </c>
      <c r="O2413" s="3" t="str">
        <f>IF(VLOOKUP(D2413,'Resources Final'!A:G,7,FALSE)=0,"",VLOOKUP(D2413,'Resources Final'!A:G,7,FALSE))</f>
        <v/>
      </c>
    </row>
    <row r="2414" spans="1:15" x14ac:dyDescent="0.2">
      <c r="A2414" s="11">
        <v>990</v>
      </c>
      <c r="B2414" s="11" t="str">
        <f t="shared" si="49"/>
        <v>Charles G. Koch Charitable Foundation_I. Duarte20154500</v>
      </c>
      <c r="C2414" s="11" t="s">
        <v>19</v>
      </c>
      <c r="D2414" s="11" t="s">
        <v>1658</v>
      </c>
      <c r="E2414" s="11" t="s">
        <v>1658</v>
      </c>
      <c r="F2414" s="4">
        <v>4500</v>
      </c>
      <c r="G2414" s="3">
        <v>2015</v>
      </c>
      <c r="H2414" s="3" t="s">
        <v>21</v>
      </c>
      <c r="I2414" s="12" t="s">
        <v>31</v>
      </c>
      <c r="J2414" s="3">
        <v>406</v>
      </c>
      <c r="K2414" s="3" t="str">
        <f>IF(VLOOKUP(D2414,'Resources Final'!A:C,3,FALSE)=0,"",VLOOKUP(D2414,'Resources Final'!A:C,3,FALSE))</f>
        <v>Y</v>
      </c>
      <c r="L2414" s="3" t="str">
        <f>IF(VLOOKUP(D2414,'Resources Final'!A:D,4,FALSE)=0,"",VLOOKUP(D2414,'Resources Final'!A:D,4,FALSE))</f>
        <v/>
      </c>
      <c r="M2414" s="3" t="str">
        <f>IF(VLOOKUP(D2414,'Resources Final'!A:E,5,FALSE)=0,"",VLOOKUP(D2414,'Resources Final'!A:E,5,FALSE))</f>
        <v/>
      </c>
      <c r="N2414" s="7" t="str">
        <f>IF(VLOOKUP(D2414,'Resources Final'!A:F,6,FALSE)=0,"",VLOOKUP(D2414,'Resources Final'!A:F,6,FALSE))</f>
        <v/>
      </c>
      <c r="O2414" s="3" t="str">
        <f>IF(VLOOKUP(D2414,'Resources Final'!A:G,7,FALSE)=0,"",VLOOKUP(D2414,'Resources Final'!A:G,7,FALSE))</f>
        <v/>
      </c>
    </row>
    <row r="2415" spans="1:15" x14ac:dyDescent="0.2">
      <c r="A2415" s="11">
        <v>990</v>
      </c>
      <c r="B2415" s="11" t="str">
        <f t="shared" si="49"/>
        <v>Charles G. Koch Charitable Foundation_I. Glinski20153750</v>
      </c>
      <c r="C2415" s="11" t="s">
        <v>19</v>
      </c>
      <c r="D2415" s="11" t="s">
        <v>1659</v>
      </c>
      <c r="E2415" s="11" t="s">
        <v>1659</v>
      </c>
      <c r="F2415" s="4">
        <v>3750</v>
      </c>
      <c r="G2415" s="3">
        <v>2015</v>
      </c>
      <c r="H2415" s="3" t="s">
        <v>21</v>
      </c>
      <c r="I2415" s="12" t="s">
        <v>31</v>
      </c>
      <c r="J2415" s="3">
        <v>407</v>
      </c>
      <c r="K2415" s="3" t="str">
        <f>IF(VLOOKUP(D2415,'Resources Final'!A:C,3,FALSE)=0,"",VLOOKUP(D2415,'Resources Final'!A:C,3,FALSE))</f>
        <v>Y</v>
      </c>
      <c r="L2415" s="3" t="str">
        <f>IF(VLOOKUP(D2415,'Resources Final'!A:D,4,FALSE)=0,"",VLOOKUP(D2415,'Resources Final'!A:D,4,FALSE))</f>
        <v/>
      </c>
      <c r="M2415" s="3" t="str">
        <f>IF(VLOOKUP(D2415,'Resources Final'!A:E,5,FALSE)=0,"",VLOOKUP(D2415,'Resources Final'!A:E,5,FALSE))</f>
        <v/>
      </c>
      <c r="N2415" s="7" t="str">
        <f>IF(VLOOKUP(D2415,'Resources Final'!A:F,6,FALSE)=0,"",VLOOKUP(D2415,'Resources Final'!A:F,6,FALSE))</f>
        <v/>
      </c>
      <c r="O2415" s="3" t="str">
        <f>IF(VLOOKUP(D2415,'Resources Final'!A:G,7,FALSE)=0,"",VLOOKUP(D2415,'Resources Final'!A:G,7,FALSE))</f>
        <v/>
      </c>
    </row>
    <row r="2416" spans="1:15" x14ac:dyDescent="0.2">
      <c r="A2416" s="11">
        <v>990</v>
      </c>
      <c r="B2416" s="11" t="str">
        <f t="shared" si="49"/>
        <v>Charles G. Koch Charitable Foundation_Institute for Energy Research201566404</v>
      </c>
      <c r="C2416" s="11" t="s">
        <v>19</v>
      </c>
      <c r="D2416" s="11" t="s">
        <v>1676</v>
      </c>
      <c r="E2416" s="11" t="s">
        <v>1676</v>
      </c>
      <c r="F2416" s="4">
        <v>66404</v>
      </c>
      <c r="G2416" s="3">
        <v>2015</v>
      </c>
      <c r="H2416" s="3" t="s">
        <v>21</v>
      </c>
      <c r="I2416" s="12"/>
      <c r="J2416" s="3">
        <v>408</v>
      </c>
      <c r="K2416" s="3" t="str">
        <f>IF(VLOOKUP(D2416,'Resources Final'!A:C,3,FALSE)=0,"",VLOOKUP(D2416,'Resources Final'!A:C,3,FALSE))</f>
        <v/>
      </c>
      <c r="L2416" s="3" t="str">
        <f>IF(VLOOKUP(D2416,'Resources Final'!A:D,4,FALSE)=0,"",VLOOKUP(D2416,'Resources Final'!A:D,4,FALSE))</f>
        <v/>
      </c>
      <c r="M2416" s="3" t="str">
        <f>IF(VLOOKUP(D2416,'Resources Final'!A:E,5,FALSE)=0,"",VLOOKUP(D2416,'Resources Final'!A:E,5,FALSE))</f>
        <v/>
      </c>
      <c r="N2416" s="7" t="str">
        <f>IF(VLOOKUP(D2416,'Resources Final'!A:F,6,FALSE)=0,"",VLOOKUP(D2416,'Resources Final'!A:F,6,FALSE))</f>
        <v>https://www.desmogblog.com/institute-energy-research</v>
      </c>
      <c r="O2416" s="3" t="str">
        <f>IF(VLOOKUP(D2416,'Resources Final'!A:G,7,FALSE)=0,"",VLOOKUP(D2416,'Resources Final'!A:G,7,FALSE))</f>
        <v>Desmog</v>
      </c>
    </row>
    <row r="2417" spans="1:15" x14ac:dyDescent="0.2">
      <c r="A2417" s="11">
        <v>990</v>
      </c>
      <c r="B2417" s="11" t="str">
        <f t="shared" si="49"/>
        <v>Charles G. Koch Charitable Foundation_Institute for Faith, Work, and Economics201521064</v>
      </c>
      <c r="C2417" s="11" t="s">
        <v>19</v>
      </c>
      <c r="D2417" s="11" t="s">
        <v>1678</v>
      </c>
      <c r="E2417" s="11" t="s">
        <v>1678</v>
      </c>
      <c r="F2417" s="4">
        <v>21064</v>
      </c>
      <c r="G2417" s="3">
        <v>2015</v>
      </c>
      <c r="H2417" s="3" t="s">
        <v>21</v>
      </c>
      <c r="I2417" s="12"/>
      <c r="J2417" s="3">
        <v>409</v>
      </c>
      <c r="K2417" s="3" t="str">
        <f>IF(VLOOKUP(D2417,'Resources Final'!A:C,3,FALSE)=0,"",VLOOKUP(D2417,'Resources Final'!A:C,3,FALSE))</f>
        <v/>
      </c>
      <c r="L2417" s="3" t="str">
        <f>IF(VLOOKUP(D2417,'Resources Final'!A:D,4,FALSE)=0,"",VLOOKUP(D2417,'Resources Final'!A:D,4,FALSE))</f>
        <v/>
      </c>
      <c r="M2417" s="3" t="str">
        <f>IF(VLOOKUP(D2417,'Resources Final'!A:E,5,FALSE)=0,"",VLOOKUP(D2417,'Resources Final'!A:E,5,FALSE))</f>
        <v/>
      </c>
      <c r="N2417" s="7" t="str">
        <f>IF(VLOOKUP(D2417,'Resources Final'!A:F,6,FALSE)=0,"",VLOOKUP(D2417,'Resources Final'!A:F,6,FALSE))</f>
        <v>https://www.sourcewatch.org/index.php/Talk:The_Institute_for_Faith,_Work_%26_Economics</v>
      </c>
      <c r="O2417" s="3" t="str">
        <f>IF(VLOOKUP(D2417,'Resources Final'!A:G,7,FALSE)=0,"",VLOOKUP(D2417,'Resources Final'!A:G,7,FALSE))</f>
        <v>Sourcewatch</v>
      </c>
    </row>
    <row r="2418" spans="1:15" x14ac:dyDescent="0.2">
      <c r="A2418" s="11">
        <v>990</v>
      </c>
      <c r="B2418" s="11" t="str">
        <f t="shared" si="49"/>
        <v>Charles G. Koch Charitable Foundation_Institute for Humane Studies at George Mason University2015144182</v>
      </c>
      <c r="C2418" s="11" t="s">
        <v>19</v>
      </c>
      <c r="D2418" s="11" t="s">
        <v>1680</v>
      </c>
      <c r="E2418" s="11" t="s">
        <v>4261</v>
      </c>
      <c r="F2418" s="4">
        <v>144182</v>
      </c>
      <c r="G2418" s="3">
        <v>2015</v>
      </c>
      <c r="H2418" s="3" t="s">
        <v>21</v>
      </c>
      <c r="I2418" s="12"/>
      <c r="J2418" s="3">
        <v>410</v>
      </c>
      <c r="K2418" s="3" t="str">
        <f>IF(VLOOKUP(D2418,'Resources Final'!A:C,3,FALSE)=0,"",VLOOKUP(D2418,'Resources Final'!A:C,3,FALSE))</f>
        <v/>
      </c>
      <c r="L2418" s="3" t="str">
        <f>IF(VLOOKUP(D2418,'Resources Final'!A:D,4,FALSE)=0,"",VLOOKUP(D2418,'Resources Final'!A:D,4,FALSE))</f>
        <v>Y</v>
      </c>
      <c r="M2418" s="3" t="str">
        <f>IF(VLOOKUP(D2418,'Resources Final'!A:E,5,FALSE)=0,"",VLOOKUP(D2418,'Resources Final'!A:E,5,FALSE))</f>
        <v/>
      </c>
      <c r="N2418" s="7" t="str">
        <f>IF(VLOOKUP(D2418,'Resources Final'!A:F,6,FALSE)=0,"",VLOOKUP(D2418,'Resources Final'!A:F,6,FALSE))</f>
        <v>https://www.desmogblog.com/institute-humane-studies-george-mason-university</v>
      </c>
      <c r="O2418" s="3" t="str">
        <f>IF(VLOOKUP(D2418,'Resources Final'!A:G,7,FALSE)=0,"",VLOOKUP(D2418,'Resources Final'!A:G,7,FALSE))</f>
        <v>Desmog</v>
      </c>
    </row>
    <row r="2419" spans="1:15" x14ac:dyDescent="0.2">
      <c r="A2419" s="11">
        <v>990</v>
      </c>
      <c r="B2419" s="11" t="str">
        <f t="shared" si="49"/>
        <v>Charles G. Koch Charitable Foundation_Institute for Justice20154800</v>
      </c>
      <c r="C2419" s="11" t="s">
        <v>19</v>
      </c>
      <c r="D2419" s="11" t="s">
        <v>1682</v>
      </c>
      <c r="E2419" s="11" t="s">
        <v>1682</v>
      </c>
      <c r="F2419" s="4">
        <v>4800</v>
      </c>
      <c r="G2419" s="3">
        <v>2015</v>
      </c>
      <c r="H2419" s="3" t="s">
        <v>21</v>
      </c>
      <c r="I2419" s="12"/>
      <c r="J2419" s="3">
        <v>411</v>
      </c>
      <c r="K2419" s="3" t="str">
        <f>IF(VLOOKUP(D2419,'Resources Final'!A:C,3,FALSE)=0,"",VLOOKUP(D2419,'Resources Final'!A:C,3,FALSE))</f>
        <v/>
      </c>
      <c r="L2419" s="3" t="str">
        <f>IF(VLOOKUP(D2419,'Resources Final'!A:D,4,FALSE)=0,"",VLOOKUP(D2419,'Resources Final'!A:D,4,FALSE))</f>
        <v/>
      </c>
      <c r="M2419" s="3" t="str">
        <f>IF(VLOOKUP(D2419,'Resources Final'!A:E,5,FALSE)=0,"",VLOOKUP(D2419,'Resources Final'!A:E,5,FALSE))</f>
        <v/>
      </c>
      <c r="N2419" s="7" t="str">
        <f>IF(VLOOKUP(D2419,'Resources Final'!A:F,6,FALSE)=0,"",VLOOKUP(D2419,'Resources Final'!A:F,6,FALSE))</f>
        <v>https://www.sourcewatch.org/index.php/Institute_for_Justice</v>
      </c>
      <c r="O2419" s="3" t="str">
        <f>IF(VLOOKUP(D2419,'Resources Final'!A:G,7,FALSE)=0,"",VLOOKUP(D2419,'Resources Final'!A:G,7,FALSE))</f>
        <v>Sourcewatch</v>
      </c>
    </row>
    <row r="2420" spans="1:15" x14ac:dyDescent="0.2">
      <c r="A2420" s="11">
        <v>990</v>
      </c>
      <c r="B2420" s="11" t="str">
        <f t="shared" si="49"/>
        <v>Charles G. Koch Charitable Foundation_Institute to Reduce Spending201536598</v>
      </c>
      <c r="C2420" s="11" t="s">
        <v>19</v>
      </c>
      <c r="D2420" s="11" t="s">
        <v>1700</v>
      </c>
      <c r="E2420" s="11" t="s">
        <v>1700</v>
      </c>
      <c r="F2420" s="4">
        <v>36598</v>
      </c>
      <c r="G2420" s="3">
        <v>2015</v>
      </c>
      <c r="H2420" s="3" t="s">
        <v>21</v>
      </c>
      <c r="I2420" s="12"/>
      <c r="J2420" s="3">
        <v>412</v>
      </c>
      <c r="K2420" s="3" t="str">
        <f>IF(VLOOKUP(D2420,'Resources Final'!A:C,3,FALSE)=0,"",VLOOKUP(D2420,'Resources Final'!A:C,3,FALSE))</f>
        <v/>
      </c>
      <c r="L2420" s="3" t="str">
        <f>IF(VLOOKUP(D2420,'Resources Final'!A:D,4,FALSE)=0,"",VLOOKUP(D2420,'Resources Final'!A:D,4,FALSE))</f>
        <v/>
      </c>
      <c r="M2420" s="3" t="str">
        <f>IF(VLOOKUP(D2420,'Resources Final'!A:E,5,FALSE)=0,"",VLOOKUP(D2420,'Resources Final'!A:E,5,FALSE))</f>
        <v/>
      </c>
      <c r="N2420" s="7" t="str">
        <f>IF(VLOOKUP(D2420,'Resources Final'!A:F,6,FALSE)=0,"",VLOOKUP(D2420,'Resources Final'!A:F,6,FALSE))</f>
        <v/>
      </c>
      <c r="O2420" s="3" t="str">
        <f>IF(VLOOKUP(D2420,'Resources Final'!A:G,7,FALSE)=0,"",VLOOKUP(D2420,'Resources Final'!A:G,7,FALSE))</f>
        <v/>
      </c>
    </row>
    <row r="2421" spans="1:15" x14ac:dyDescent="0.2">
      <c r="A2421" s="11">
        <v>990</v>
      </c>
      <c r="B2421" s="11" t="str">
        <f t="shared" si="49"/>
        <v>Charles G. Koch Charitable Foundation_J. Ambrosio20153750</v>
      </c>
      <c r="C2421" s="11" t="s">
        <v>19</v>
      </c>
      <c r="D2421" s="11" t="s">
        <v>1762</v>
      </c>
      <c r="E2421" s="11" t="s">
        <v>1762</v>
      </c>
      <c r="F2421" s="4">
        <v>3750</v>
      </c>
      <c r="G2421" s="3">
        <v>2015</v>
      </c>
      <c r="H2421" s="3" t="s">
        <v>21</v>
      </c>
      <c r="I2421" s="12" t="s">
        <v>31</v>
      </c>
      <c r="J2421" s="3">
        <v>413</v>
      </c>
      <c r="K2421" s="3" t="str">
        <f>IF(VLOOKUP(D2421,'Resources Final'!A:C,3,FALSE)=0,"",VLOOKUP(D2421,'Resources Final'!A:C,3,FALSE))</f>
        <v>Y</v>
      </c>
      <c r="L2421" s="3" t="str">
        <f>IF(VLOOKUP(D2421,'Resources Final'!A:D,4,FALSE)=0,"",VLOOKUP(D2421,'Resources Final'!A:D,4,FALSE))</f>
        <v/>
      </c>
      <c r="M2421" s="3" t="str">
        <f>IF(VLOOKUP(D2421,'Resources Final'!A:E,5,FALSE)=0,"",VLOOKUP(D2421,'Resources Final'!A:E,5,FALSE))</f>
        <v/>
      </c>
      <c r="N2421" s="7" t="str">
        <f>IF(VLOOKUP(D2421,'Resources Final'!A:F,6,FALSE)=0,"",VLOOKUP(D2421,'Resources Final'!A:F,6,FALSE))</f>
        <v/>
      </c>
      <c r="O2421" s="3" t="str">
        <f>IF(VLOOKUP(D2421,'Resources Final'!A:G,7,FALSE)=0,"",VLOOKUP(D2421,'Resources Final'!A:G,7,FALSE))</f>
        <v/>
      </c>
    </row>
    <row r="2422" spans="1:15" x14ac:dyDescent="0.2">
      <c r="A2422" s="11">
        <v>990</v>
      </c>
      <c r="B2422" s="11" t="str">
        <f t="shared" si="49"/>
        <v>Charles G. Koch Charitable Foundation_J. Ammons20153750</v>
      </c>
      <c r="C2422" s="11" t="s">
        <v>19</v>
      </c>
      <c r="D2422" s="11" t="s">
        <v>1763</v>
      </c>
      <c r="E2422" s="11" t="s">
        <v>1763</v>
      </c>
      <c r="F2422" s="4">
        <v>3750</v>
      </c>
      <c r="G2422" s="3">
        <v>2015</v>
      </c>
      <c r="H2422" s="3" t="s">
        <v>21</v>
      </c>
      <c r="I2422" s="12" t="s">
        <v>31</v>
      </c>
      <c r="J2422" s="3">
        <v>414</v>
      </c>
      <c r="K2422" s="3" t="str">
        <f>IF(VLOOKUP(D2422,'Resources Final'!A:C,3,FALSE)=0,"",VLOOKUP(D2422,'Resources Final'!A:C,3,FALSE))</f>
        <v>Y</v>
      </c>
      <c r="L2422" s="3" t="str">
        <f>IF(VLOOKUP(D2422,'Resources Final'!A:D,4,FALSE)=0,"",VLOOKUP(D2422,'Resources Final'!A:D,4,FALSE))</f>
        <v/>
      </c>
      <c r="M2422" s="3" t="str">
        <f>IF(VLOOKUP(D2422,'Resources Final'!A:E,5,FALSE)=0,"",VLOOKUP(D2422,'Resources Final'!A:E,5,FALSE))</f>
        <v/>
      </c>
      <c r="N2422" s="7" t="str">
        <f>IF(VLOOKUP(D2422,'Resources Final'!A:F,6,FALSE)=0,"",VLOOKUP(D2422,'Resources Final'!A:F,6,FALSE))</f>
        <v/>
      </c>
      <c r="O2422" s="3" t="str">
        <f>IF(VLOOKUP(D2422,'Resources Final'!A:G,7,FALSE)=0,"",VLOOKUP(D2422,'Resources Final'!A:G,7,FALSE))</f>
        <v/>
      </c>
    </row>
    <row r="2423" spans="1:15" x14ac:dyDescent="0.2">
      <c r="A2423" s="11">
        <v>990</v>
      </c>
      <c r="B2423" s="11" t="str">
        <f t="shared" si="49"/>
        <v>Charles G. Koch Charitable Foundation_J. Barach20155250</v>
      </c>
      <c r="C2423" s="11" t="s">
        <v>19</v>
      </c>
      <c r="D2423" s="11" t="s">
        <v>1764</v>
      </c>
      <c r="E2423" s="11" t="s">
        <v>1764</v>
      </c>
      <c r="F2423" s="4">
        <v>5250</v>
      </c>
      <c r="G2423" s="3">
        <v>2015</v>
      </c>
      <c r="H2423" s="3" t="s">
        <v>21</v>
      </c>
      <c r="I2423" s="12" t="s">
        <v>31</v>
      </c>
      <c r="J2423" s="3">
        <v>415</v>
      </c>
      <c r="K2423" s="3" t="str">
        <f>IF(VLOOKUP(D2423,'Resources Final'!A:C,3,FALSE)=0,"",VLOOKUP(D2423,'Resources Final'!A:C,3,FALSE))</f>
        <v>Y</v>
      </c>
      <c r="L2423" s="3" t="str">
        <f>IF(VLOOKUP(D2423,'Resources Final'!A:D,4,FALSE)=0,"",VLOOKUP(D2423,'Resources Final'!A:D,4,FALSE))</f>
        <v/>
      </c>
      <c r="M2423" s="3" t="str">
        <f>IF(VLOOKUP(D2423,'Resources Final'!A:E,5,FALSE)=0,"",VLOOKUP(D2423,'Resources Final'!A:E,5,FALSE))</f>
        <v/>
      </c>
      <c r="N2423" s="7" t="str">
        <f>IF(VLOOKUP(D2423,'Resources Final'!A:F,6,FALSE)=0,"",VLOOKUP(D2423,'Resources Final'!A:F,6,FALSE))</f>
        <v/>
      </c>
      <c r="O2423" s="3" t="str">
        <f>IF(VLOOKUP(D2423,'Resources Final'!A:G,7,FALSE)=0,"",VLOOKUP(D2423,'Resources Final'!A:G,7,FALSE))</f>
        <v/>
      </c>
    </row>
    <row r="2424" spans="1:15" x14ac:dyDescent="0.2">
      <c r="A2424" s="11">
        <v>990</v>
      </c>
      <c r="B2424" s="11" t="str">
        <f t="shared" si="49"/>
        <v>Charles G. Koch Charitable Foundation_J. Calcaterra20153750</v>
      </c>
      <c r="C2424" s="11" t="s">
        <v>19</v>
      </c>
      <c r="D2424" s="11" t="s">
        <v>1765</v>
      </c>
      <c r="E2424" s="11" t="s">
        <v>1765</v>
      </c>
      <c r="F2424" s="4">
        <v>3750</v>
      </c>
      <c r="G2424" s="3">
        <v>2015</v>
      </c>
      <c r="H2424" s="3" t="s">
        <v>21</v>
      </c>
      <c r="I2424" s="12" t="s">
        <v>31</v>
      </c>
      <c r="J2424" s="3">
        <v>416</v>
      </c>
      <c r="K2424" s="3" t="str">
        <f>IF(VLOOKUP(D2424,'Resources Final'!A:C,3,FALSE)=0,"",VLOOKUP(D2424,'Resources Final'!A:C,3,FALSE))</f>
        <v>Y</v>
      </c>
      <c r="L2424" s="3" t="str">
        <f>IF(VLOOKUP(D2424,'Resources Final'!A:D,4,FALSE)=0,"",VLOOKUP(D2424,'Resources Final'!A:D,4,FALSE))</f>
        <v/>
      </c>
      <c r="M2424" s="3" t="str">
        <f>IF(VLOOKUP(D2424,'Resources Final'!A:E,5,FALSE)=0,"",VLOOKUP(D2424,'Resources Final'!A:E,5,FALSE))</f>
        <v/>
      </c>
      <c r="N2424" s="7" t="str">
        <f>IF(VLOOKUP(D2424,'Resources Final'!A:F,6,FALSE)=0,"",VLOOKUP(D2424,'Resources Final'!A:F,6,FALSE))</f>
        <v/>
      </c>
      <c r="O2424" s="3" t="str">
        <f>IF(VLOOKUP(D2424,'Resources Final'!A:G,7,FALSE)=0,"",VLOOKUP(D2424,'Resources Final'!A:G,7,FALSE))</f>
        <v/>
      </c>
    </row>
    <row r="2425" spans="1:15" x14ac:dyDescent="0.2">
      <c r="A2425" s="11">
        <v>990</v>
      </c>
      <c r="B2425" s="11" t="str">
        <f t="shared" si="49"/>
        <v>Charles G. Koch Charitable Foundation_J. Copeland20154500</v>
      </c>
      <c r="C2425" s="11" t="s">
        <v>19</v>
      </c>
      <c r="D2425" s="11" t="s">
        <v>1766</v>
      </c>
      <c r="E2425" s="11" t="s">
        <v>1766</v>
      </c>
      <c r="F2425" s="4">
        <v>4500</v>
      </c>
      <c r="G2425" s="3">
        <v>2015</v>
      </c>
      <c r="H2425" s="3" t="s">
        <v>21</v>
      </c>
      <c r="I2425" s="12" t="s">
        <v>31</v>
      </c>
      <c r="J2425" s="3">
        <v>417</v>
      </c>
      <c r="K2425" s="3" t="str">
        <f>IF(VLOOKUP(D2425,'Resources Final'!A:C,3,FALSE)=0,"",VLOOKUP(D2425,'Resources Final'!A:C,3,FALSE))</f>
        <v>Y</v>
      </c>
      <c r="L2425" s="3" t="str">
        <f>IF(VLOOKUP(D2425,'Resources Final'!A:D,4,FALSE)=0,"",VLOOKUP(D2425,'Resources Final'!A:D,4,FALSE))</f>
        <v/>
      </c>
      <c r="M2425" s="3" t="str">
        <f>IF(VLOOKUP(D2425,'Resources Final'!A:E,5,FALSE)=0,"",VLOOKUP(D2425,'Resources Final'!A:E,5,FALSE))</f>
        <v/>
      </c>
      <c r="N2425" s="7" t="str">
        <f>IF(VLOOKUP(D2425,'Resources Final'!A:F,6,FALSE)=0,"",VLOOKUP(D2425,'Resources Final'!A:F,6,FALSE))</f>
        <v/>
      </c>
      <c r="O2425" s="3" t="str">
        <f>IF(VLOOKUP(D2425,'Resources Final'!A:G,7,FALSE)=0,"",VLOOKUP(D2425,'Resources Final'!A:G,7,FALSE))</f>
        <v/>
      </c>
    </row>
    <row r="2426" spans="1:15" x14ac:dyDescent="0.2">
      <c r="A2426" s="11">
        <v>990</v>
      </c>
      <c r="B2426" s="11" t="str">
        <f t="shared" si="49"/>
        <v>Charles G. Koch Charitable Foundation_J. Davis20154500</v>
      </c>
      <c r="C2426" s="11" t="s">
        <v>19</v>
      </c>
      <c r="D2426" s="11" t="s">
        <v>1767</v>
      </c>
      <c r="E2426" s="11" t="s">
        <v>1767</v>
      </c>
      <c r="F2426" s="4">
        <v>4500</v>
      </c>
      <c r="G2426" s="3">
        <v>2015</v>
      </c>
      <c r="H2426" s="3" t="s">
        <v>21</v>
      </c>
      <c r="I2426" s="12" t="s">
        <v>31</v>
      </c>
      <c r="J2426" s="3">
        <v>418</v>
      </c>
      <c r="K2426" s="3" t="str">
        <f>IF(VLOOKUP(D2426,'Resources Final'!A:C,3,FALSE)=0,"",VLOOKUP(D2426,'Resources Final'!A:C,3,FALSE))</f>
        <v>Y</v>
      </c>
      <c r="L2426" s="3" t="str">
        <f>IF(VLOOKUP(D2426,'Resources Final'!A:D,4,FALSE)=0,"",VLOOKUP(D2426,'Resources Final'!A:D,4,FALSE))</f>
        <v/>
      </c>
      <c r="M2426" s="3" t="str">
        <f>IF(VLOOKUP(D2426,'Resources Final'!A:E,5,FALSE)=0,"",VLOOKUP(D2426,'Resources Final'!A:E,5,FALSE))</f>
        <v/>
      </c>
      <c r="N2426" s="7" t="str">
        <f>IF(VLOOKUP(D2426,'Resources Final'!A:F,6,FALSE)=0,"",VLOOKUP(D2426,'Resources Final'!A:F,6,FALSE))</f>
        <v/>
      </c>
      <c r="O2426" s="3" t="str">
        <f>IF(VLOOKUP(D2426,'Resources Final'!A:G,7,FALSE)=0,"",VLOOKUP(D2426,'Resources Final'!A:G,7,FALSE))</f>
        <v/>
      </c>
    </row>
    <row r="2427" spans="1:15" x14ac:dyDescent="0.2">
      <c r="A2427" s="11">
        <v>990</v>
      </c>
      <c r="B2427" s="11" t="str">
        <f t="shared" si="49"/>
        <v>Charles G. Koch Charitable Foundation_J. Delmore20154500</v>
      </c>
      <c r="C2427" s="11" t="s">
        <v>19</v>
      </c>
      <c r="D2427" s="11" t="s">
        <v>1768</v>
      </c>
      <c r="E2427" s="11" t="s">
        <v>1768</v>
      </c>
      <c r="F2427" s="4">
        <v>4500</v>
      </c>
      <c r="G2427" s="3">
        <v>2015</v>
      </c>
      <c r="H2427" s="3" t="s">
        <v>21</v>
      </c>
      <c r="I2427" s="12" t="s">
        <v>31</v>
      </c>
      <c r="J2427" s="3">
        <v>419</v>
      </c>
      <c r="K2427" s="3" t="str">
        <f>IF(VLOOKUP(D2427,'Resources Final'!A:C,3,FALSE)=0,"",VLOOKUP(D2427,'Resources Final'!A:C,3,FALSE))</f>
        <v>Y</v>
      </c>
      <c r="L2427" s="3" t="str">
        <f>IF(VLOOKUP(D2427,'Resources Final'!A:D,4,FALSE)=0,"",VLOOKUP(D2427,'Resources Final'!A:D,4,FALSE))</f>
        <v/>
      </c>
      <c r="M2427" s="3" t="str">
        <f>IF(VLOOKUP(D2427,'Resources Final'!A:E,5,FALSE)=0,"",VLOOKUP(D2427,'Resources Final'!A:E,5,FALSE))</f>
        <v/>
      </c>
      <c r="N2427" s="7" t="str">
        <f>IF(VLOOKUP(D2427,'Resources Final'!A:F,6,FALSE)=0,"",VLOOKUP(D2427,'Resources Final'!A:F,6,FALSE))</f>
        <v/>
      </c>
      <c r="O2427" s="3" t="str">
        <f>IF(VLOOKUP(D2427,'Resources Final'!A:G,7,FALSE)=0,"",VLOOKUP(D2427,'Resources Final'!A:G,7,FALSE))</f>
        <v/>
      </c>
    </row>
    <row r="2428" spans="1:15" x14ac:dyDescent="0.2">
      <c r="A2428" s="11">
        <v>990</v>
      </c>
      <c r="B2428" s="11" t="str">
        <f t="shared" si="49"/>
        <v>Charles G. Koch Charitable Foundation_J. Evans20153750</v>
      </c>
      <c r="C2428" s="11" t="s">
        <v>19</v>
      </c>
      <c r="D2428" s="11" t="s">
        <v>1769</v>
      </c>
      <c r="E2428" s="11" t="s">
        <v>1769</v>
      </c>
      <c r="F2428" s="4">
        <v>3750</v>
      </c>
      <c r="G2428" s="3">
        <v>2015</v>
      </c>
      <c r="H2428" s="3" t="s">
        <v>21</v>
      </c>
      <c r="I2428" s="12" t="s">
        <v>31</v>
      </c>
      <c r="J2428" s="3">
        <v>420</v>
      </c>
      <c r="K2428" s="3" t="str">
        <f>IF(VLOOKUP(D2428,'Resources Final'!A:C,3,FALSE)=0,"",VLOOKUP(D2428,'Resources Final'!A:C,3,FALSE))</f>
        <v>Y</v>
      </c>
      <c r="L2428" s="3" t="str">
        <f>IF(VLOOKUP(D2428,'Resources Final'!A:D,4,FALSE)=0,"",VLOOKUP(D2428,'Resources Final'!A:D,4,FALSE))</f>
        <v/>
      </c>
      <c r="M2428" s="3" t="str">
        <f>IF(VLOOKUP(D2428,'Resources Final'!A:E,5,FALSE)=0,"",VLOOKUP(D2428,'Resources Final'!A:E,5,FALSE))</f>
        <v/>
      </c>
      <c r="N2428" s="7" t="str">
        <f>IF(VLOOKUP(D2428,'Resources Final'!A:F,6,FALSE)=0,"",VLOOKUP(D2428,'Resources Final'!A:F,6,FALSE))</f>
        <v/>
      </c>
      <c r="O2428" s="3" t="str">
        <f>IF(VLOOKUP(D2428,'Resources Final'!A:G,7,FALSE)=0,"",VLOOKUP(D2428,'Resources Final'!A:G,7,FALSE))</f>
        <v/>
      </c>
    </row>
    <row r="2429" spans="1:15" x14ac:dyDescent="0.2">
      <c r="A2429" s="11">
        <v>990</v>
      </c>
      <c r="B2429" s="11" t="str">
        <f t="shared" si="49"/>
        <v>Charles G. Koch Charitable Foundation_J. Fogell20154200</v>
      </c>
      <c r="C2429" s="11" t="s">
        <v>19</v>
      </c>
      <c r="D2429" s="11" t="s">
        <v>1770</v>
      </c>
      <c r="E2429" s="11" t="s">
        <v>1770</v>
      </c>
      <c r="F2429" s="4">
        <v>4200</v>
      </c>
      <c r="G2429" s="3">
        <v>2015</v>
      </c>
      <c r="H2429" s="3" t="s">
        <v>21</v>
      </c>
      <c r="I2429" s="12" t="s">
        <v>31</v>
      </c>
      <c r="J2429" s="3">
        <v>421</v>
      </c>
      <c r="K2429" s="3" t="str">
        <f>IF(VLOOKUP(D2429,'Resources Final'!A:C,3,FALSE)=0,"",VLOOKUP(D2429,'Resources Final'!A:C,3,FALSE))</f>
        <v>Y</v>
      </c>
      <c r="L2429" s="3" t="str">
        <f>IF(VLOOKUP(D2429,'Resources Final'!A:D,4,FALSE)=0,"",VLOOKUP(D2429,'Resources Final'!A:D,4,FALSE))</f>
        <v/>
      </c>
      <c r="M2429" s="3" t="str">
        <f>IF(VLOOKUP(D2429,'Resources Final'!A:E,5,FALSE)=0,"",VLOOKUP(D2429,'Resources Final'!A:E,5,FALSE))</f>
        <v/>
      </c>
      <c r="N2429" s="7" t="str">
        <f>IF(VLOOKUP(D2429,'Resources Final'!A:F,6,FALSE)=0,"",VLOOKUP(D2429,'Resources Final'!A:F,6,FALSE))</f>
        <v/>
      </c>
      <c r="O2429" s="3" t="str">
        <f>IF(VLOOKUP(D2429,'Resources Final'!A:G,7,FALSE)=0,"",VLOOKUP(D2429,'Resources Final'!A:G,7,FALSE))</f>
        <v/>
      </c>
    </row>
    <row r="2430" spans="1:15" x14ac:dyDescent="0.2">
      <c r="A2430" s="11">
        <v>990</v>
      </c>
      <c r="B2430" s="11" t="str">
        <f t="shared" si="49"/>
        <v>Charles G. Koch Charitable Foundation_J. Gill20154200</v>
      </c>
      <c r="C2430" s="11" t="s">
        <v>19</v>
      </c>
      <c r="D2430" s="11" t="s">
        <v>1771</v>
      </c>
      <c r="E2430" s="11" t="s">
        <v>1771</v>
      </c>
      <c r="F2430" s="4">
        <v>4200</v>
      </c>
      <c r="G2430" s="3">
        <v>2015</v>
      </c>
      <c r="H2430" s="3" t="s">
        <v>21</v>
      </c>
      <c r="I2430" s="12" t="s">
        <v>31</v>
      </c>
      <c r="J2430" s="3">
        <v>422</v>
      </c>
      <c r="K2430" s="3" t="str">
        <f>IF(VLOOKUP(D2430,'Resources Final'!A:C,3,FALSE)=0,"",VLOOKUP(D2430,'Resources Final'!A:C,3,FALSE))</f>
        <v>Y</v>
      </c>
      <c r="L2430" s="3" t="str">
        <f>IF(VLOOKUP(D2430,'Resources Final'!A:D,4,FALSE)=0,"",VLOOKUP(D2430,'Resources Final'!A:D,4,FALSE))</f>
        <v/>
      </c>
      <c r="M2430" s="3" t="str">
        <f>IF(VLOOKUP(D2430,'Resources Final'!A:E,5,FALSE)=0,"",VLOOKUP(D2430,'Resources Final'!A:E,5,FALSE))</f>
        <v/>
      </c>
      <c r="N2430" s="7" t="str">
        <f>IF(VLOOKUP(D2430,'Resources Final'!A:F,6,FALSE)=0,"",VLOOKUP(D2430,'Resources Final'!A:F,6,FALSE))</f>
        <v/>
      </c>
      <c r="O2430" s="3" t="str">
        <f>IF(VLOOKUP(D2430,'Resources Final'!A:G,7,FALSE)=0,"",VLOOKUP(D2430,'Resources Final'!A:G,7,FALSE))</f>
        <v/>
      </c>
    </row>
    <row r="2431" spans="1:15" x14ac:dyDescent="0.2">
      <c r="A2431" s="11">
        <v>990</v>
      </c>
      <c r="B2431" s="11" t="str">
        <f t="shared" si="49"/>
        <v>Charles G. Koch Charitable Foundation_J. Goquiolay20154200</v>
      </c>
      <c r="C2431" s="11" t="s">
        <v>19</v>
      </c>
      <c r="D2431" s="11" t="s">
        <v>1772</v>
      </c>
      <c r="E2431" s="11" t="s">
        <v>1772</v>
      </c>
      <c r="F2431" s="4">
        <v>4200</v>
      </c>
      <c r="G2431" s="3">
        <v>2015</v>
      </c>
      <c r="H2431" s="3" t="s">
        <v>21</v>
      </c>
      <c r="I2431" s="12" t="s">
        <v>31</v>
      </c>
      <c r="J2431" s="3">
        <v>423</v>
      </c>
      <c r="K2431" s="3" t="str">
        <f>IF(VLOOKUP(D2431,'Resources Final'!A:C,3,FALSE)=0,"",VLOOKUP(D2431,'Resources Final'!A:C,3,FALSE))</f>
        <v>Y</v>
      </c>
      <c r="L2431" s="3" t="str">
        <f>IF(VLOOKUP(D2431,'Resources Final'!A:D,4,FALSE)=0,"",VLOOKUP(D2431,'Resources Final'!A:D,4,FALSE))</f>
        <v/>
      </c>
      <c r="M2431" s="3" t="str">
        <f>IF(VLOOKUP(D2431,'Resources Final'!A:E,5,FALSE)=0,"",VLOOKUP(D2431,'Resources Final'!A:E,5,FALSE))</f>
        <v/>
      </c>
      <c r="N2431" s="7" t="str">
        <f>IF(VLOOKUP(D2431,'Resources Final'!A:F,6,FALSE)=0,"",VLOOKUP(D2431,'Resources Final'!A:F,6,FALSE))</f>
        <v/>
      </c>
      <c r="O2431" s="3" t="str">
        <f>IF(VLOOKUP(D2431,'Resources Final'!A:G,7,FALSE)=0,"",VLOOKUP(D2431,'Resources Final'!A:G,7,FALSE))</f>
        <v/>
      </c>
    </row>
    <row r="2432" spans="1:15" x14ac:dyDescent="0.2">
      <c r="A2432" s="11">
        <v>990</v>
      </c>
      <c r="B2432" s="11" t="str">
        <f t="shared" si="49"/>
        <v>Charles G. Koch Charitable Foundation_J. Grant20154500</v>
      </c>
      <c r="C2432" s="11" t="s">
        <v>19</v>
      </c>
      <c r="D2432" s="11" t="s">
        <v>1773</v>
      </c>
      <c r="E2432" s="11" t="s">
        <v>1773</v>
      </c>
      <c r="F2432" s="4">
        <v>4500</v>
      </c>
      <c r="G2432" s="3">
        <v>2015</v>
      </c>
      <c r="H2432" s="3" t="s">
        <v>21</v>
      </c>
      <c r="I2432" s="12" t="s">
        <v>31</v>
      </c>
      <c r="J2432" s="3">
        <v>424</v>
      </c>
      <c r="K2432" s="3" t="str">
        <f>IF(VLOOKUP(D2432,'Resources Final'!A:C,3,FALSE)=0,"",VLOOKUP(D2432,'Resources Final'!A:C,3,FALSE))</f>
        <v>Y</v>
      </c>
      <c r="L2432" s="3" t="str">
        <f>IF(VLOOKUP(D2432,'Resources Final'!A:D,4,FALSE)=0,"",VLOOKUP(D2432,'Resources Final'!A:D,4,FALSE))</f>
        <v/>
      </c>
      <c r="M2432" s="3" t="str">
        <f>IF(VLOOKUP(D2432,'Resources Final'!A:E,5,FALSE)=0,"",VLOOKUP(D2432,'Resources Final'!A:E,5,FALSE))</f>
        <v/>
      </c>
      <c r="N2432" s="7" t="str">
        <f>IF(VLOOKUP(D2432,'Resources Final'!A:F,6,FALSE)=0,"",VLOOKUP(D2432,'Resources Final'!A:F,6,FALSE))</f>
        <v/>
      </c>
      <c r="O2432" s="3" t="str">
        <f>IF(VLOOKUP(D2432,'Resources Final'!A:G,7,FALSE)=0,"",VLOOKUP(D2432,'Resources Final'!A:G,7,FALSE))</f>
        <v/>
      </c>
    </row>
    <row r="2433" spans="1:15" x14ac:dyDescent="0.2">
      <c r="A2433" s="11">
        <v>990</v>
      </c>
      <c r="B2433" s="11" t="str">
        <f t="shared" si="49"/>
        <v>Charles G. Koch Charitable Foundation_J. Haglund20154200</v>
      </c>
      <c r="C2433" s="11" t="s">
        <v>19</v>
      </c>
      <c r="D2433" s="11" t="s">
        <v>1774</v>
      </c>
      <c r="E2433" s="11" t="s">
        <v>1774</v>
      </c>
      <c r="F2433" s="4">
        <v>4200</v>
      </c>
      <c r="G2433" s="3">
        <v>2015</v>
      </c>
      <c r="H2433" s="3" t="s">
        <v>21</v>
      </c>
      <c r="I2433" s="12" t="s">
        <v>31</v>
      </c>
      <c r="J2433" s="3">
        <v>425</v>
      </c>
      <c r="K2433" s="3" t="str">
        <f>IF(VLOOKUP(D2433,'Resources Final'!A:C,3,FALSE)=0,"",VLOOKUP(D2433,'Resources Final'!A:C,3,FALSE))</f>
        <v>Y</v>
      </c>
      <c r="L2433" s="3" t="str">
        <f>IF(VLOOKUP(D2433,'Resources Final'!A:D,4,FALSE)=0,"",VLOOKUP(D2433,'Resources Final'!A:D,4,FALSE))</f>
        <v/>
      </c>
      <c r="M2433" s="3" t="str">
        <f>IF(VLOOKUP(D2433,'Resources Final'!A:E,5,FALSE)=0,"",VLOOKUP(D2433,'Resources Final'!A:E,5,FALSE))</f>
        <v/>
      </c>
      <c r="N2433" s="7" t="str">
        <f>IF(VLOOKUP(D2433,'Resources Final'!A:F,6,FALSE)=0,"",VLOOKUP(D2433,'Resources Final'!A:F,6,FALSE))</f>
        <v/>
      </c>
      <c r="O2433" s="3" t="str">
        <f>IF(VLOOKUP(D2433,'Resources Final'!A:G,7,FALSE)=0,"",VLOOKUP(D2433,'Resources Final'!A:G,7,FALSE))</f>
        <v/>
      </c>
    </row>
    <row r="2434" spans="1:15" x14ac:dyDescent="0.2">
      <c r="A2434" s="11">
        <v>990</v>
      </c>
      <c r="B2434" s="11" t="str">
        <f t="shared" si="49"/>
        <v>Charles G. Koch Charitable Foundation_J. Hammond20154500</v>
      </c>
      <c r="C2434" s="11" t="s">
        <v>19</v>
      </c>
      <c r="D2434" s="11" t="s">
        <v>1775</v>
      </c>
      <c r="E2434" s="11" t="s">
        <v>1775</v>
      </c>
      <c r="F2434" s="4">
        <v>4500</v>
      </c>
      <c r="G2434" s="3">
        <v>2015</v>
      </c>
      <c r="H2434" s="3" t="s">
        <v>21</v>
      </c>
      <c r="I2434" s="12" t="s">
        <v>31</v>
      </c>
      <c r="J2434" s="3">
        <v>426</v>
      </c>
      <c r="K2434" s="3" t="str">
        <f>IF(VLOOKUP(D2434,'Resources Final'!A:C,3,FALSE)=0,"",VLOOKUP(D2434,'Resources Final'!A:C,3,FALSE))</f>
        <v>Y</v>
      </c>
      <c r="L2434" s="3" t="str">
        <f>IF(VLOOKUP(D2434,'Resources Final'!A:D,4,FALSE)=0,"",VLOOKUP(D2434,'Resources Final'!A:D,4,FALSE))</f>
        <v/>
      </c>
      <c r="M2434" s="3" t="str">
        <f>IF(VLOOKUP(D2434,'Resources Final'!A:E,5,FALSE)=0,"",VLOOKUP(D2434,'Resources Final'!A:E,5,FALSE))</f>
        <v/>
      </c>
      <c r="N2434" s="7" t="str">
        <f>IF(VLOOKUP(D2434,'Resources Final'!A:F,6,FALSE)=0,"",VLOOKUP(D2434,'Resources Final'!A:F,6,FALSE))</f>
        <v/>
      </c>
      <c r="O2434" s="3" t="str">
        <f>IF(VLOOKUP(D2434,'Resources Final'!A:G,7,FALSE)=0,"",VLOOKUP(D2434,'Resources Final'!A:G,7,FALSE))</f>
        <v/>
      </c>
    </row>
    <row r="2435" spans="1:15" x14ac:dyDescent="0.2">
      <c r="A2435" s="11">
        <v>990</v>
      </c>
      <c r="B2435" s="11" t="str">
        <f t="shared" si="49"/>
        <v>Charles G. Koch Charitable Foundation_J. Harris20154500</v>
      </c>
      <c r="C2435" s="11" t="s">
        <v>19</v>
      </c>
      <c r="D2435" s="11" t="s">
        <v>1776</v>
      </c>
      <c r="E2435" s="11" t="s">
        <v>1776</v>
      </c>
      <c r="F2435" s="4">
        <v>4500</v>
      </c>
      <c r="G2435" s="3">
        <v>2015</v>
      </c>
      <c r="H2435" s="3" t="s">
        <v>21</v>
      </c>
      <c r="I2435" s="12" t="s">
        <v>31</v>
      </c>
      <c r="J2435" s="3">
        <v>427</v>
      </c>
      <c r="K2435" s="3" t="str">
        <f>IF(VLOOKUP(D2435,'Resources Final'!A:C,3,FALSE)=0,"",VLOOKUP(D2435,'Resources Final'!A:C,3,FALSE))</f>
        <v>Y</v>
      </c>
      <c r="L2435" s="3" t="str">
        <f>IF(VLOOKUP(D2435,'Resources Final'!A:D,4,FALSE)=0,"",VLOOKUP(D2435,'Resources Final'!A:D,4,FALSE))</f>
        <v/>
      </c>
      <c r="M2435" s="3" t="str">
        <f>IF(VLOOKUP(D2435,'Resources Final'!A:E,5,FALSE)=0,"",VLOOKUP(D2435,'Resources Final'!A:E,5,FALSE))</f>
        <v/>
      </c>
      <c r="N2435" s="7" t="str">
        <f>IF(VLOOKUP(D2435,'Resources Final'!A:F,6,FALSE)=0,"",VLOOKUP(D2435,'Resources Final'!A:F,6,FALSE))</f>
        <v/>
      </c>
      <c r="O2435" s="3" t="str">
        <f>IF(VLOOKUP(D2435,'Resources Final'!A:G,7,FALSE)=0,"",VLOOKUP(D2435,'Resources Final'!A:G,7,FALSE))</f>
        <v/>
      </c>
    </row>
    <row r="2436" spans="1:15" x14ac:dyDescent="0.2">
      <c r="A2436" s="11">
        <v>990</v>
      </c>
      <c r="B2436" s="11" t="str">
        <f t="shared" si="49"/>
        <v>Charles G. Koch Charitable Foundation_J. Hauenschild20154500</v>
      </c>
      <c r="C2436" s="11" t="s">
        <v>19</v>
      </c>
      <c r="D2436" s="11" t="s">
        <v>1777</v>
      </c>
      <c r="E2436" s="11" t="s">
        <v>1777</v>
      </c>
      <c r="F2436" s="4">
        <v>4500</v>
      </c>
      <c r="G2436" s="3">
        <v>2015</v>
      </c>
      <c r="H2436" s="3" t="s">
        <v>21</v>
      </c>
      <c r="I2436" s="12" t="s">
        <v>31</v>
      </c>
      <c r="J2436" s="3">
        <v>428</v>
      </c>
      <c r="K2436" s="3" t="str">
        <f>IF(VLOOKUP(D2436,'Resources Final'!A:C,3,FALSE)=0,"",VLOOKUP(D2436,'Resources Final'!A:C,3,FALSE))</f>
        <v>Y</v>
      </c>
      <c r="L2436" s="3" t="str">
        <f>IF(VLOOKUP(D2436,'Resources Final'!A:D,4,FALSE)=0,"",VLOOKUP(D2436,'Resources Final'!A:D,4,FALSE))</f>
        <v/>
      </c>
      <c r="M2436" s="3" t="str">
        <f>IF(VLOOKUP(D2436,'Resources Final'!A:E,5,FALSE)=0,"",VLOOKUP(D2436,'Resources Final'!A:E,5,FALSE))</f>
        <v/>
      </c>
      <c r="N2436" s="7" t="str">
        <f>IF(VLOOKUP(D2436,'Resources Final'!A:F,6,FALSE)=0,"",VLOOKUP(D2436,'Resources Final'!A:F,6,FALSE))</f>
        <v/>
      </c>
      <c r="O2436" s="3" t="str">
        <f>IF(VLOOKUP(D2436,'Resources Final'!A:G,7,FALSE)=0,"",VLOOKUP(D2436,'Resources Final'!A:G,7,FALSE))</f>
        <v/>
      </c>
    </row>
    <row r="2437" spans="1:15" x14ac:dyDescent="0.2">
      <c r="A2437" s="11">
        <v>990</v>
      </c>
      <c r="B2437" s="11" t="str">
        <f t="shared" si="49"/>
        <v>Charles G. Koch Charitable Foundation_J. Hauser20153750</v>
      </c>
      <c r="C2437" s="11" t="s">
        <v>19</v>
      </c>
      <c r="D2437" s="11" t="s">
        <v>1778</v>
      </c>
      <c r="E2437" s="11" t="s">
        <v>1778</v>
      </c>
      <c r="F2437" s="4">
        <v>3750</v>
      </c>
      <c r="G2437" s="3">
        <v>2015</v>
      </c>
      <c r="H2437" s="3" t="s">
        <v>21</v>
      </c>
      <c r="I2437" s="12" t="s">
        <v>31</v>
      </c>
      <c r="J2437" s="3">
        <v>429</v>
      </c>
      <c r="K2437" s="3" t="str">
        <f>IF(VLOOKUP(D2437,'Resources Final'!A:C,3,FALSE)=0,"",VLOOKUP(D2437,'Resources Final'!A:C,3,FALSE))</f>
        <v>Y</v>
      </c>
      <c r="L2437" s="3" t="str">
        <f>IF(VLOOKUP(D2437,'Resources Final'!A:D,4,FALSE)=0,"",VLOOKUP(D2437,'Resources Final'!A:D,4,FALSE))</f>
        <v/>
      </c>
      <c r="M2437" s="3" t="str">
        <f>IF(VLOOKUP(D2437,'Resources Final'!A:E,5,FALSE)=0,"",VLOOKUP(D2437,'Resources Final'!A:E,5,FALSE))</f>
        <v/>
      </c>
      <c r="N2437" s="7" t="str">
        <f>IF(VLOOKUP(D2437,'Resources Final'!A:F,6,FALSE)=0,"",VLOOKUP(D2437,'Resources Final'!A:F,6,FALSE))</f>
        <v/>
      </c>
      <c r="O2437" s="3" t="str">
        <f>IF(VLOOKUP(D2437,'Resources Final'!A:G,7,FALSE)=0,"",VLOOKUP(D2437,'Resources Final'!A:G,7,FALSE))</f>
        <v/>
      </c>
    </row>
    <row r="2438" spans="1:15" x14ac:dyDescent="0.2">
      <c r="A2438" s="11">
        <v>990</v>
      </c>
      <c r="B2438" s="11" t="str">
        <f t="shared" si="49"/>
        <v>Charles G. Koch Charitable Foundation_J. Hintlian20153750</v>
      </c>
      <c r="C2438" s="11" t="s">
        <v>19</v>
      </c>
      <c r="D2438" s="11" t="s">
        <v>1779</v>
      </c>
      <c r="E2438" s="11" t="s">
        <v>1779</v>
      </c>
      <c r="F2438" s="4">
        <v>3750</v>
      </c>
      <c r="G2438" s="3">
        <v>2015</v>
      </c>
      <c r="H2438" s="3" t="s">
        <v>21</v>
      </c>
      <c r="I2438" s="12" t="s">
        <v>31</v>
      </c>
      <c r="J2438" s="3">
        <v>430</v>
      </c>
      <c r="K2438" s="3" t="str">
        <f>IF(VLOOKUP(D2438,'Resources Final'!A:C,3,FALSE)=0,"",VLOOKUP(D2438,'Resources Final'!A:C,3,FALSE))</f>
        <v>Y</v>
      </c>
      <c r="L2438" s="3" t="str">
        <f>IF(VLOOKUP(D2438,'Resources Final'!A:D,4,FALSE)=0,"",VLOOKUP(D2438,'Resources Final'!A:D,4,FALSE))</f>
        <v/>
      </c>
      <c r="M2438" s="3" t="str">
        <f>IF(VLOOKUP(D2438,'Resources Final'!A:E,5,FALSE)=0,"",VLOOKUP(D2438,'Resources Final'!A:E,5,FALSE))</f>
        <v/>
      </c>
      <c r="N2438" s="7" t="str">
        <f>IF(VLOOKUP(D2438,'Resources Final'!A:F,6,FALSE)=0,"",VLOOKUP(D2438,'Resources Final'!A:F,6,FALSE))</f>
        <v/>
      </c>
      <c r="O2438" s="3" t="str">
        <f>IF(VLOOKUP(D2438,'Resources Final'!A:G,7,FALSE)=0,"",VLOOKUP(D2438,'Resources Final'!A:G,7,FALSE))</f>
        <v/>
      </c>
    </row>
    <row r="2439" spans="1:15" x14ac:dyDescent="0.2">
      <c r="A2439" s="11">
        <v>990</v>
      </c>
      <c r="B2439" s="11" t="str">
        <f t="shared" si="49"/>
        <v>Charles G. Koch Charitable Foundation_J. Hitt20154500</v>
      </c>
      <c r="C2439" s="11" t="s">
        <v>19</v>
      </c>
      <c r="D2439" s="11" t="s">
        <v>1780</v>
      </c>
      <c r="E2439" s="11" t="s">
        <v>1780</v>
      </c>
      <c r="F2439" s="4">
        <v>4500</v>
      </c>
      <c r="G2439" s="3">
        <v>2015</v>
      </c>
      <c r="H2439" s="3" t="s">
        <v>21</v>
      </c>
      <c r="I2439" s="12" t="s">
        <v>31</v>
      </c>
      <c r="J2439" s="3">
        <v>431</v>
      </c>
      <c r="K2439" s="3" t="str">
        <f>IF(VLOOKUP(D2439,'Resources Final'!A:C,3,FALSE)=0,"",VLOOKUP(D2439,'Resources Final'!A:C,3,FALSE))</f>
        <v>Y</v>
      </c>
      <c r="L2439" s="3" t="str">
        <f>IF(VLOOKUP(D2439,'Resources Final'!A:D,4,FALSE)=0,"",VLOOKUP(D2439,'Resources Final'!A:D,4,FALSE))</f>
        <v/>
      </c>
      <c r="M2439" s="3" t="str">
        <f>IF(VLOOKUP(D2439,'Resources Final'!A:E,5,FALSE)=0,"",VLOOKUP(D2439,'Resources Final'!A:E,5,FALSE))</f>
        <v/>
      </c>
      <c r="N2439" s="7" t="str">
        <f>IF(VLOOKUP(D2439,'Resources Final'!A:F,6,FALSE)=0,"",VLOOKUP(D2439,'Resources Final'!A:F,6,FALSE))</f>
        <v/>
      </c>
      <c r="O2439" s="3" t="str">
        <f>IF(VLOOKUP(D2439,'Resources Final'!A:G,7,FALSE)=0,"",VLOOKUP(D2439,'Resources Final'!A:G,7,FALSE))</f>
        <v/>
      </c>
    </row>
    <row r="2440" spans="1:15" x14ac:dyDescent="0.2">
      <c r="A2440" s="11">
        <v>990</v>
      </c>
      <c r="B2440" s="11" t="str">
        <f t="shared" si="49"/>
        <v>Charles G. Koch Charitable Foundation_J. Hughes20154500</v>
      </c>
      <c r="C2440" s="11" t="s">
        <v>19</v>
      </c>
      <c r="D2440" s="11" t="s">
        <v>1781</v>
      </c>
      <c r="E2440" s="11" t="s">
        <v>1781</v>
      </c>
      <c r="F2440" s="4">
        <v>4500</v>
      </c>
      <c r="G2440" s="3">
        <v>2015</v>
      </c>
      <c r="H2440" s="3" t="s">
        <v>21</v>
      </c>
      <c r="I2440" s="12" t="s">
        <v>31</v>
      </c>
      <c r="J2440" s="3">
        <v>432</v>
      </c>
      <c r="K2440" s="3" t="str">
        <f>IF(VLOOKUP(D2440,'Resources Final'!A:C,3,FALSE)=0,"",VLOOKUP(D2440,'Resources Final'!A:C,3,FALSE))</f>
        <v>Y</v>
      </c>
      <c r="L2440" s="3" t="str">
        <f>IF(VLOOKUP(D2440,'Resources Final'!A:D,4,FALSE)=0,"",VLOOKUP(D2440,'Resources Final'!A:D,4,FALSE))</f>
        <v/>
      </c>
      <c r="M2440" s="3" t="str">
        <f>IF(VLOOKUP(D2440,'Resources Final'!A:E,5,FALSE)=0,"",VLOOKUP(D2440,'Resources Final'!A:E,5,FALSE))</f>
        <v/>
      </c>
      <c r="N2440" s="7" t="str">
        <f>IF(VLOOKUP(D2440,'Resources Final'!A:F,6,FALSE)=0,"",VLOOKUP(D2440,'Resources Final'!A:F,6,FALSE))</f>
        <v/>
      </c>
      <c r="O2440" s="3" t="str">
        <f>IF(VLOOKUP(D2440,'Resources Final'!A:G,7,FALSE)=0,"",VLOOKUP(D2440,'Resources Final'!A:G,7,FALSE))</f>
        <v/>
      </c>
    </row>
    <row r="2441" spans="1:15" x14ac:dyDescent="0.2">
      <c r="A2441" s="11">
        <v>990</v>
      </c>
      <c r="B2441" s="11" t="str">
        <f t="shared" si="49"/>
        <v>Charles G. Koch Charitable Foundation_J. Jares20153750</v>
      </c>
      <c r="C2441" s="11" t="s">
        <v>19</v>
      </c>
      <c r="D2441" s="11" t="s">
        <v>1782</v>
      </c>
      <c r="E2441" s="11" t="s">
        <v>1782</v>
      </c>
      <c r="F2441" s="4">
        <v>3750</v>
      </c>
      <c r="G2441" s="3">
        <v>2015</v>
      </c>
      <c r="H2441" s="3" t="s">
        <v>21</v>
      </c>
      <c r="I2441" s="12" t="s">
        <v>31</v>
      </c>
      <c r="J2441" s="3">
        <v>433</v>
      </c>
      <c r="K2441" s="3" t="str">
        <f>IF(VLOOKUP(D2441,'Resources Final'!A:C,3,FALSE)=0,"",VLOOKUP(D2441,'Resources Final'!A:C,3,FALSE))</f>
        <v>Y</v>
      </c>
      <c r="L2441" s="3" t="str">
        <f>IF(VLOOKUP(D2441,'Resources Final'!A:D,4,FALSE)=0,"",VLOOKUP(D2441,'Resources Final'!A:D,4,FALSE))</f>
        <v/>
      </c>
      <c r="M2441" s="3" t="str">
        <f>IF(VLOOKUP(D2441,'Resources Final'!A:E,5,FALSE)=0,"",VLOOKUP(D2441,'Resources Final'!A:E,5,FALSE))</f>
        <v/>
      </c>
      <c r="N2441" s="7" t="str">
        <f>IF(VLOOKUP(D2441,'Resources Final'!A:F,6,FALSE)=0,"",VLOOKUP(D2441,'Resources Final'!A:F,6,FALSE))</f>
        <v/>
      </c>
      <c r="O2441" s="3" t="str">
        <f>IF(VLOOKUP(D2441,'Resources Final'!A:G,7,FALSE)=0,"",VLOOKUP(D2441,'Resources Final'!A:G,7,FALSE))</f>
        <v/>
      </c>
    </row>
    <row r="2442" spans="1:15" x14ac:dyDescent="0.2">
      <c r="A2442" s="11">
        <v>990</v>
      </c>
      <c r="B2442" s="11" t="str">
        <f t="shared" si="49"/>
        <v>Charles G. Koch Charitable Foundation_J. Jaye20153750</v>
      </c>
      <c r="C2442" s="11" t="s">
        <v>19</v>
      </c>
      <c r="D2442" s="11" t="s">
        <v>1783</v>
      </c>
      <c r="E2442" s="11" t="s">
        <v>1783</v>
      </c>
      <c r="F2442" s="4">
        <v>3750</v>
      </c>
      <c r="G2442" s="3">
        <v>2015</v>
      </c>
      <c r="H2442" s="3" t="s">
        <v>21</v>
      </c>
      <c r="I2442" s="12" t="s">
        <v>31</v>
      </c>
      <c r="J2442" s="3">
        <v>434</v>
      </c>
      <c r="K2442" s="3" t="str">
        <f>IF(VLOOKUP(D2442,'Resources Final'!A:C,3,FALSE)=0,"",VLOOKUP(D2442,'Resources Final'!A:C,3,FALSE))</f>
        <v>Y</v>
      </c>
      <c r="L2442" s="3" t="str">
        <f>IF(VLOOKUP(D2442,'Resources Final'!A:D,4,FALSE)=0,"",VLOOKUP(D2442,'Resources Final'!A:D,4,FALSE))</f>
        <v/>
      </c>
      <c r="M2442" s="3" t="str">
        <f>IF(VLOOKUP(D2442,'Resources Final'!A:E,5,FALSE)=0,"",VLOOKUP(D2442,'Resources Final'!A:E,5,FALSE))</f>
        <v/>
      </c>
      <c r="N2442" s="7" t="str">
        <f>IF(VLOOKUP(D2442,'Resources Final'!A:F,6,FALSE)=0,"",VLOOKUP(D2442,'Resources Final'!A:F,6,FALSE))</f>
        <v/>
      </c>
      <c r="O2442" s="3" t="str">
        <f>IF(VLOOKUP(D2442,'Resources Final'!A:G,7,FALSE)=0,"",VLOOKUP(D2442,'Resources Final'!A:G,7,FALSE))</f>
        <v/>
      </c>
    </row>
    <row r="2443" spans="1:15" x14ac:dyDescent="0.2">
      <c r="A2443" s="11">
        <v>990</v>
      </c>
      <c r="B2443" s="11" t="str">
        <f t="shared" si="49"/>
        <v>Charles G. Koch Charitable Foundation_J. Kast20153750</v>
      </c>
      <c r="C2443" s="11" t="s">
        <v>19</v>
      </c>
      <c r="D2443" s="11" t="s">
        <v>1784</v>
      </c>
      <c r="E2443" s="11" t="s">
        <v>1784</v>
      </c>
      <c r="F2443" s="4">
        <v>3750</v>
      </c>
      <c r="G2443" s="3">
        <v>2015</v>
      </c>
      <c r="H2443" s="3" t="s">
        <v>21</v>
      </c>
      <c r="I2443" s="12" t="s">
        <v>31</v>
      </c>
      <c r="J2443" s="3">
        <v>435</v>
      </c>
      <c r="K2443" s="3" t="str">
        <f>IF(VLOOKUP(D2443,'Resources Final'!A:C,3,FALSE)=0,"",VLOOKUP(D2443,'Resources Final'!A:C,3,FALSE))</f>
        <v>Y</v>
      </c>
      <c r="L2443" s="3" t="str">
        <f>IF(VLOOKUP(D2443,'Resources Final'!A:D,4,FALSE)=0,"",VLOOKUP(D2443,'Resources Final'!A:D,4,FALSE))</f>
        <v/>
      </c>
      <c r="M2443" s="3" t="str">
        <f>IF(VLOOKUP(D2443,'Resources Final'!A:E,5,FALSE)=0,"",VLOOKUP(D2443,'Resources Final'!A:E,5,FALSE))</f>
        <v/>
      </c>
      <c r="N2443" s="7" t="str">
        <f>IF(VLOOKUP(D2443,'Resources Final'!A:F,6,FALSE)=0,"",VLOOKUP(D2443,'Resources Final'!A:F,6,FALSE))</f>
        <v/>
      </c>
      <c r="O2443" s="3" t="str">
        <f>IF(VLOOKUP(D2443,'Resources Final'!A:G,7,FALSE)=0,"",VLOOKUP(D2443,'Resources Final'!A:G,7,FALSE))</f>
        <v/>
      </c>
    </row>
    <row r="2444" spans="1:15" x14ac:dyDescent="0.2">
      <c r="A2444" s="11">
        <v>990</v>
      </c>
      <c r="B2444" s="11" t="str">
        <f t="shared" si="49"/>
        <v>Charles G. Koch Charitable Foundation_J. Khan20153750</v>
      </c>
      <c r="C2444" s="11" t="s">
        <v>19</v>
      </c>
      <c r="D2444" s="11" t="s">
        <v>1785</v>
      </c>
      <c r="E2444" s="11" t="s">
        <v>1785</v>
      </c>
      <c r="F2444" s="4">
        <v>3750</v>
      </c>
      <c r="G2444" s="3">
        <v>2015</v>
      </c>
      <c r="H2444" s="3" t="s">
        <v>21</v>
      </c>
      <c r="I2444" s="12" t="s">
        <v>31</v>
      </c>
      <c r="J2444" s="3">
        <v>436</v>
      </c>
      <c r="K2444" s="3" t="str">
        <f>IF(VLOOKUP(D2444,'Resources Final'!A:C,3,FALSE)=0,"",VLOOKUP(D2444,'Resources Final'!A:C,3,FALSE))</f>
        <v>Y</v>
      </c>
      <c r="L2444" s="3" t="str">
        <f>IF(VLOOKUP(D2444,'Resources Final'!A:D,4,FALSE)=0,"",VLOOKUP(D2444,'Resources Final'!A:D,4,FALSE))</f>
        <v/>
      </c>
      <c r="M2444" s="3" t="str">
        <f>IF(VLOOKUP(D2444,'Resources Final'!A:E,5,FALSE)=0,"",VLOOKUP(D2444,'Resources Final'!A:E,5,FALSE))</f>
        <v/>
      </c>
      <c r="N2444" s="7" t="str">
        <f>IF(VLOOKUP(D2444,'Resources Final'!A:F,6,FALSE)=0,"",VLOOKUP(D2444,'Resources Final'!A:F,6,FALSE))</f>
        <v/>
      </c>
      <c r="O2444" s="3" t="str">
        <f>IF(VLOOKUP(D2444,'Resources Final'!A:G,7,FALSE)=0,"",VLOOKUP(D2444,'Resources Final'!A:G,7,FALSE))</f>
        <v/>
      </c>
    </row>
    <row r="2445" spans="1:15" x14ac:dyDescent="0.2">
      <c r="A2445" s="11">
        <v>990</v>
      </c>
      <c r="B2445" s="11" t="str">
        <f t="shared" si="49"/>
        <v>Charles G. Koch Charitable Foundation_J. Kohlhepp20153750</v>
      </c>
      <c r="C2445" s="11" t="s">
        <v>19</v>
      </c>
      <c r="D2445" s="11" t="s">
        <v>1786</v>
      </c>
      <c r="E2445" s="11" t="s">
        <v>1786</v>
      </c>
      <c r="F2445" s="4">
        <v>3750</v>
      </c>
      <c r="G2445" s="3">
        <v>2015</v>
      </c>
      <c r="H2445" s="3" t="s">
        <v>21</v>
      </c>
      <c r="I2445" s="12" t="s">
        <v>31</v>
      </c>
      <c r="J2445" s="3">
        <v>437</v>
      </c>
      <c r="K2445" s="3" t="str">
        <f>IF(VLOOKUP(D2445,'Resources Final'!A:C,3,FALSE)=0,"",VLOOKUP(D2445,'Resources Final'!A:C,3,FALSE))</f>
        <v>Y</v>
      </c>
      <c r="L2445" s="3" t="str">
        <f>IF(VLOOKUP(D2445,'Resources Final'!A:D,4,FALSE)=0,"",VLOOKUP(D2445,'Resources Final'!A:D,4,FALSE))</f>
        <v/>
      </c>
      <c r="M2445" s="3" t="str">
        <f>IF(VLOOKUP(D2445,'Resources Final'!A:E,5,FALSE)=0,"",VLOOKUP(D2445,'Resources Final'!A:E,5,FALSE))</f>
        <v/>
      </c>
      <c r="N2445" s="7" t="str">
        <f>IF(VLOOKUP(D2445,'Resources Final'!A:F,6,FALSE)=0,"",VLOOKUP(D2445,'Resources Final'!A:F,6,FALSE))</f>
        <v/>
      </c>
      <c r="O2445" s="3" t="str">
        <f>IF(VLOOKUP(D2445,'Resources Final'!A:G,7,FALSE)=0,"",VLOOKUP(D2445,'Resources Final'!A:G,7,FALSE))</f>
        <v/>
      </c>
    </row>
    <row r="2446" spans="1:15" x14ac:dyDescent="0.2">
      <c r="A2446" s="11">
        <v>990</v>
      </c>
      <c r="B2446" s="11" t="str">
        <f t="shared" si="49"/>
        <v>Charles G. Koch Charitable Foundation_J. Latshaw20153750</v>
      </c>
      <c r="C2446" s="11" t="s">
        <v>19</v>
      </c>
      <c r="D2446" s="11" t="s">
        <v>1787</v>
      </c>
      <c r="E2446" s="11" t="s">
        <v>1787</v>
      </c>
      <c r="F2446" s="4">
        <v>3750</v>
      </c>
      <c r="G2446" s="3">
        <v>2015</v>
      </c>
      <c r="H2446" s="3" t="s">
        <v>21</v>
      </c>
      <c r="I2446" s="12" t="s">
        <v>31</v>
      </c>
      <c r="J2446" s="3">
        <v>438</v>
      </c>
      <c r="K2446" s="3" t="str">
        <f>IF(VLOOKUP(D2446,'Resources Final'!A:C,3,FALSE)=0,"",VLOOKUP(D2446,'Resources Final'!A:C,3,FALSE))</f>
        <v>Y</v>
      </c>
      <c r="L2446" s="3" t="str">
        <f>IF(VLOOKUP(D2446,'Resources Final'!A:D,4,FALSE)=0,"",VLOOKUP(D2446,'Resources Final'!A:D,4,FALSE))</f>
        <v/>
      </c>
      <c r="M2446" s="3" t="str">
        <f>IF(VLOOKUP(D2446,'Resources Final'!A:E,5,FALSE)=0,"",VLOOKUP(D2446,'Resources Final'!A:E,5,FALSE))</f>
        <v/>
      </c>
      <c r="N2446" s="7" t="str">
        <f>IF(VLOOKUP(D2446,'Resources Final'!A:F,6,FALSE)=0,"",VLOOKUP(D2446,'Resources Final'!A:F,6,FALSE))</f>
        <v/>
      </c>
      <c r="O2446" s="3" t="str">
        <f>IF(VLOOKUP(D2446,'Resources Final'!A:G,7,FALSE)=0,"",VLOOKUP(D2446,'Resources Final'!A:G,7,FALSE))</f>
        <v/>
      </c>
    </row>
    <row r="2447" spans="1:15" x14ac:dyDescent="0.2">
      <c r="A2447" s="11">
        <v>990</v>
      </c>
      <c r="B2447" s="11" t="str">
        <f t="shared" si="49"/>
        <v>Charles G. Koch Charitable Foundation_J. Lindley20154200</v>
      </c>
      <c r="C2447" s="11" t="s">
        <v>19</v>
      </c>
      <c r="D2447" s="11" t="s">
        <v>1788</v>
      </c>
      <c r="E2447" s="11" t="s">
        <v>1788</v>
      </c>
      <c r="F2447" s="4">
        <v>4200</v>
      </c>
      <c r="G2447" s="3">
        <v>2015</v>
      </c>
      <c r="H2447" s="3" t="s">
        <v>21</v>
      </c>
      <c r="I2447" s="12" t="s">
        <v>31</v>
      </c>
      <c r="J2447" s="3">
        <v>439</v>
      </c>
      <c r="K2447" s="3" t="str">
        <f>IF(VLOOKUP(D2447,'Resources Final'!A:C,3,FALSE)=0,"",VLOOKUP(D2447,'Resources Final'!A:C,3,FALSE))</f>
        <v>Y</v>
      </c>
      <c r="L2447" s="3" t="str">
        <f>IF(VLOOKUP(D2447,'Resources Final'!A:D,4,FALSE)=0,"",VLOOKUP(D2447,'Resources Final'!A:D,4,FALSE))</f>
        <v/>
      </c>
      <c r="M2447" s="3" t="str">
        <f>IF(VLOOKUP(D2447,'Resources Final'!A:E,5,FALSE)=0,"",VLOOKUP(D2447,'Resources Final'!A:E,5,FALSE))</f>
        <v/>
      </c>
      <c r="N2447" s="7" t="str">
        <f>IF(VLOOKUP(D2447,'Resources Final'!A:F,6,FALSE)=0,"",VLOOKUP(D2447,'Resources Final'!A:F,6,FALSE))</f>
        <v/>
      </c>
      <c r="O2447" s="3" t="str">
        <f>IF(VLOOKUP(D2447,'Resources Final'!A:G,7,FALSE)=0,"",VLOOKUP(D2447,'Resources Final'!A:G,7,FALSE))</f>
        <v/>
      </c>
    </row>
    <row r="2448" spans="1:15" x14ac:dyDescent="0.2">
      <c r="A2448" s="11">
        <v>990</v>
      </c>
      <c r="B2448" s="11" t="str">
        <f t="shared" si="49"/>
        <v>Charles G. Koch Charitable Foundation_J. Lockwood2015625</v>
      </c>
      <c r="C2448" s="11" t="s">
        <v>19</v>
      </c>
      <c r="D2448" s="11" t="s">
        <v>1789</v>
      </c>
      <c r="E2448" s="11" t="s">
        <v>1789</v>
      </c>
      <c r="F2448" s="4">
        <v>625</v>
      </c>
      <c r="G2448" s="3">
        <v>2015</v>
      </c>
      <c r="H2448" s="3" t="s">
        <v>21</v>
      </c>
      <c r="I2448" s="12" t="s">
        <v>31</v>
      </c>
      <c r="J2448" s="3">
        <v>440</v>
      </c>
      <c r="K2448" s="3" t="str">
        <f>IF(VLOOKUP(D2448,'Resources Final'!A:C,3,FALSE)=0,"",VLOOKUP(D2448,'Resources Final'!A:C,3,FALSE))</f>
        <v>Y</v>
      </c>
      <c r="L2448" s="3" t="str">
        <f>IF(VLOOKUP(D2448,'Resources Final'!A:D,4,FALSE)=0,"",VLOOKUP(D2448,'Resources Final'!A:D,4,FALSE))</f>
        <v/>
      </c>
      <c r="M2448" s="3" t="str">
        <f>IF(VLOOKUP(D2448,'Resources Final'!A:E,5,FALSE)=0,"",VLOOKUP(D2448,'Resources Final'!A:E,5,FALSE))</f>
        <v/>
      </c>
      <c r="N2448" s="7" t="str">
        <f>IF(VLOOKUP(D2448,'Resources Final'!A:F,6,FALSE)=0,"",VLOOKUP(D2448,'Resources Final'!A:F,6,FALSE))</f>
        <v/>
      </c>
      <c r="O2448" s="3" t="str">
        <f>IF(VLOOKUP(D2448,'Resources Final'!A:G,7,FALSE)=0,"",VLOOKUP(D2448,'Resources Final'!A:G,7,FALSE))</f>
        <v/>
      </c>
    </row>
    <row r="2449" spans="1:15" x14ac:dyDescent="0.2">
      <c r="A2449" s="11">
        <v>990</v>
      </c>
      <c r="B2449" s="11" t="str">
        <f t="shared" si="49"/>
        <v>Charles G. Koch Charitable Foundation_J. Matt20153750</v>
      </c>
      <c r="C2449" s="11" t="s">
        <v>19</v>
      </c>
      <c r="D2449" s="11" t="s">
        <v>1790</v>
      </c>
      <c r="E2449" s="11" t="s">
        <v>1790</v>
      </c>
      <c r="F2449" s="4">
        <v>3750</v>
      </c>
      <c r="G2449" s="3">
        <v>2015</v>
      </c>
      <c r="H2449" s="3" t="s">
        <v>21</v>
      </c>
      <c r="I2449" s="12" t="s">
        <v>31</v>
      </c>
      <c r="J2449" s="3">
        <v>441</v>
      </c>
      <c r="K2449" s="3" t="str">
        <f>IF(VLOOKUP(D2449,'Resources Final'!A:C,3,FALSE)=0,"",VLOOKUP(D2449,'Resources Final'!A:C,3,FALSE))</f>
        <v>Y</v>
      </c>
      <c r="L2449" s="3" t="str">
        <f>IF(VLOOKUP(D2449,'Resources Final'!A:D,4,FALSE)=0,"",VLOOKUP(D2449,'Resources Final'!A:D,4,FALSE))</f>
        <v/>
      </c>
      <c r="M2449" s="3" t="str">
        <f>IF(VLOOKUP(D2449,'Resources Final'!A:E,5,FALSE)=0,"",VLOOKUP(D2449,'Resources Final'!A:E,5,FALSE))</f>
        <v/>
      </c>
      <c r="N2449" s="7" t="str">
        <f>IF(VLOOKUP(D2449,'Resources Final'!A:F,6,FALSE)=0,"",VLOOKUP(D2449,'Resources Final'!A:F,6,FALSE))</f>
        <v/>
      </c>
      <c r="O2449" s="3" t="str">
        <f>IF(VLOOKUP(D2449,'Resources Final'!A:G,7,FALSE)=0,"",VLOOKUP(D2449,'Resources Final'!A:G,7,FALSE))</f>
        <v/>
      </c>
    </row>
    <row r="2450" spans="1:15" x14ac:dyDescent="0.2">
      <c r="A2450" s="11">
        <v>990</v>
      </c>
      <c r="B2450" s="11" t="str">
        <f t="shared" si="49"/>
        <v>Charles G. Koch Charitable Foundation_J. Meyer2015625</v>
      </c>
      <c r="C2450" s="11" t="s">
        <v>19</v>
      </c>
      <c r="D2450" s="11" t="s">
        <v>1791</v>
      </c>
      <c r="E2450" s="11" t="s">
        <v>1791</v>
      </c>
      <c r="F2450" s="4">
        <v>625</v>
      </c>
      <c r="G2450" s="3">
        <v>2015</v>
      </c>
      <c r="H2450" s="3" t="s">
        <v>21</v>
      </c>
      <c r="I2450" s="12" t="s">
        <v>31</v>
      </c>
      <c r="J2450" s="3">
        <v>442</v>
      </c>
      <c r="K2450" s="3" t="str">
        <f>IF(VLOOKUP(D2450,'Resources Final'!A:C,3,FALSE)=0,"",VLOOKUP(D2450,'Resources Final'!A:C,3,FALSE))</f>
        <v>Y</v>
      </c>
      <c r="L2450" s="3" t="str">
        <f>IF(VLOOKUP(D2450,'Resources Final'!A:D,4,FALSE)=0,"",VLOOKUP(D2450,'Resources Final'!A:D,4,FALSE))</f>
        <v/>
      </c>
      <c r="M2450" s="3" t="str">
        <f>IF(VLOOKUP(D2450,'Resources Final'!A:E,5,FALSE)=0,"",VLOOKUP(D2450,'Resources Final'!A:E,5,FALSE))</f>
        <v/>
      </c>
      <c r="N2450" s="7" t="str">
        <f>IF(VLOOKUP(D2450,'Resources Final'!A:F,6,FALSE)=0,"",VLOOKUP(D2450,'Resources Final'!A:F,6,FALSE))</f>
        <v/>
      </c>
      <c r="O2450" s="3" t="str">
        <f>IF(VLOOKUP(D2450,'Resources Final'!A:G,7,FALSE)=0,"",VLOOKUP(D2450,'Resources Final'!A:G,7,FALSE))</f>
        <v/>
      </c>
    </row>
    <row r="2451" spans="1:15" x14ac:dyDescent="0.2">
      <c r="A2451" s="11">
        <v>990</v>
      </c>
      <c r="B2451" s="11" t="str">
        <f t="shared" si="49"/>
        <v>Charles G. Koch Charitable Foundation_J. Reece20154200</v>
      </c>
      <c r="C2451" s="11" t="s">
        <v>19</v>
      </c>
      <c r="D2451" s="11" t="s">
        <v>1792</v>
      </c>
      <c r="E2451" s="11" t="s">
        <v>1792</v>
      </c>
      <c r="F2451" s="4">
        <v>4200</v>
      </c>
      <c r="G2451" s="3">
        <v>2015</v>
      </c>
      <c r="H2451" s="3" t="s">
        <v>21</v>
      </c>
      <c r="I2451" s="12" t="s">
        <v>31</v>
      </c>
      <c r="J2451" s="3">
        <v>443</v>
      </c>
      <c r="K2451" s="3" t="str">
        <f>IF(VLOOKUP(D2451,'Resources Final'!A:C,3,FALSE)=0,"",VLOOKUP(D2451,'Resources Final'!A:C,3,FALSE))</f>
        <v>Y</v>
      </c>
      <c r="L2451" s="3" t="str">
        <f>IF(VLOOKUP(D2451,'Resources Final'!A:D,4,FALSE)=0,"",VLOOKUP(D2451,'Resources Final'!A:D,4,FALSE))</f>
        <v/>
      </c>
      <c r="M2451" s="3" t="str">
        <f>IF(VLOOKUP(D2451,'Resources Final'!A:E,5,FALSE)=0,"",VLOOKUP(D2451,'Resources Final'!A:E,5,FALSE))</f>
        <v/>
      </c>
      <c r="N2451" s="7" t="str">
        <f>IF(VLOOKUP(D2451,'Resources Final'!A:F,6,FALSE)=0,"",VLOOKUP(D2451,'Resources Final'!A:F,6,FALSE))</f>
        <v/>
      </c>
      <c r="O2451" s="3" t="str">
        <f>IF(VLOOKUP(D2451,'Resources Final'!A:G,7,FALSE)=0,"",VLOOKUP(D2451,'Resources Final'!A:G,7,FALSE))</f>
        <v/>
      </c>
    </row>
    <row r="2452" spans="1:15" x14ac:dyDescent="0.2">
      <c r="A2452" s="11">
        <v>990</v>
      </c>
      <c r="B2452" s="11" t="str">
        <f t="shared" si="49"/>
        <v>Charles G. Koch Charitable Foundation_J. Reed20154500</v>
      </c>
      <c r="C2452" s="11" t="s">
        <v>19</v>
      </c>
      <c r="D2452" s="11" t="s">
        <v>1793</v>
      </c>
      <c r="E2452" s="11" t="s">
        <v>1793</v>
      </c>
      <c r="F2452" s="4">
        <v>4500</v>
      </c>
      <c r="G2452" s="3">
        <v>2015</v>
      </c>
      <c r="H2452" s="3" t="s">
        <v>21</v>
      </c>
      <c r="I2452" s="12" t="s">
        <v>31</v>
      </c>
      <c r="J2452" s="3">
        <v>444</v>
      </c>
      <c r="K2452" s="3" t="str">
        <f>IF(VLOOKUP(D2452,'Resources Final'!A:C,3,FALSE)=0,"",VLOOKUP(D2452,'Resources Final'!A:C,3,FALSE))</f>
        <v>Y</v>
      </c>
      <c r="L2452" s="3" t="str">
        <f>IF(VLOOKUP(D2452,'Resources Final'!A:D,4,FALSE)=0,"",VLOOKUP(D2452,'Resources Final'!A:D,4,FALSE))</f>
        <v/>
      </c>
      <c r="M2452" s="3" t="str">
        <f>IF(VLOOKUP(D2452,'Resources Final'!A:E,5,FALSE)=0,"",VLOOKUP(D2452,'Resources Final'!A:E,5,FALSE))</f>
        <v/>
      </c>
      <c r="N2452" s="7" t="str">
        <f>IF(VLOOKUP(D2452,'Resources Final'!A:F,6,FALSE)=0,"",VLOOKUP(D2452,'Resources Final'!A:F,6,FALSE))</f>
        <v/>
      </c>
      <c r="O2452" s="3" t="str">
        <f>IF(VLOOKUP(D2452,'Resources Final'!A:G,7,FALSE)=0,"",VLOOKUP(D2452,'Resources Final'!A:G,7,FALSE))</f>
        <v/>
      </c>
    </row>
    <row r="2453" spans="1:15" x14ac:dyDescent="0.2">
      <c r="A2453" s="11">
        <v>990</v>
      </c>
      <c r="B2453" s="11" t="str">
        <f t="shared" si="49"/>
        <v>Charles G. Koch Charitable Foundation_J. Reed III20153750</v>
      </c>
      <c r="C2453" s="11" t="s">
        <v>19</v>
      </c>
      <c r="D2453" s="11" t="s">
        <v>1794</v>
      </c>
      <c r="E2453" s="11" t="s">
        <v>1794</v>
      </c>
      <c r="F2453" s="4">
        <v>3750</v>
      </c>
      <c r="G2453" s="3">
        <v>2015</v>
      </c>
      <c r="H2453" s="3" t="s">
        <v>21</v>
      </c>
      <c r="I2453" s="12" t="s">
        <v>31</v>
      </c>
      <c r="J2453" s="3">
        <v>445</v>
      </c>
      <c r="K2453" s="3" t="str">
        <f>IF(VLOOKUP(D2453,'Resources Final'!A:C,3,FALSE)=0,"",VLOOKUP(D2453,'Resources Final'!A:C,3,FALSE))</f>
        <v>Y</v>
      </c>
      <c r="L2453" s="3" t="str">
        <f>IF(VLOOKUP(D2453,'Resources Final'!A:D,4,FALSE)=0,"",VLOOKUP(D2453,'Resources Final'!A:D,4,FALSE))</f>
        <v/>
      </c>
      <c r="M2453" s="3" t="str">
        <f>IF(VLOOKUP(D2453,'Resources Final'!A:E,5,FALSE)=0,"",VLOOKUP(D2453,'Resources Final'!A:E,5,FALSE))</f>
        <v/>
      </c>
      <c r="N2453" s="7" t="str">
        <f>IF(VLOOKUP(D2453,'Resources Final'!A:F,6,FALSE)=0,"",VLOOKUP(D2453,'Resources Final'!A:F,6,FALSE))</f>
        <v/>
      </c>
      <c r="O2453" s="3" t="str">
        <f>IF(VLOOKUP(D2453,'Resources Final'!A:G,7,FALSE)=0,"",VLOOKUP(D2453,'Resources Final'!A:G,7,FALSE))</f>
        <v/>
      </c>
    </row>
    <row r="2454" spans="1:15" x14ac:dyDescent="0.2">
      <c r="A2454" s="11">
        <v>990</v>
      </c>
      <c r="B2454" s="11" t="str">
        <f t="shared" si="49"/>
        <v>Charles G. Koch Charitable Foundation_J. Richards20153750</v>
      </c>
      <c r="C2454" s="11" t="s">
        <v>19</v>
      </c>
      <c r="D2454" s="11" t="s">
        <v>1795</v>
      </c>
      <c r="E2454" s="11" t="s">
        <v>1795</v>
      </c>
      <c r="F2454" s="4">
        <v>3750</v>
      </c>
      <c r="G2454" s="3">
        <v>2015</v>
      </c>
      <c r="H2454" s="3" t="s">
        <v>21</v>
      </c>
      <c r="I2454" s="12" t="s">
        <v>31</v>
      </c>
      <c r="J2454" s="3">
        <v>446</v>
      </c>
      <c r="K2454" s="3" t="str">
        <f>IF(VLOOKUP(D2454,'Resources Final'!A:C,3,FALSE)=0,"",VLOOKUP(D2454,'Resources Final'!A:C,3,FALSE))</f>
        <v>Y</v>
      </c>
      <c r="L2454" s="3" t="str">
        <f>IF(VLOOKUP(D2454,'Resources Final'!A:D,4,FALSE)=0,"",VLOOKUP(D2454,'Resources Final'!A:D,4,FALSE))</f>
        <v/>
      </c>
      <c r="M2454" s="3" t="str">
        <f>IF(VLOOKUP(D2454,'Resources Final'!A:E,5,FALSE)=0,"",VLOOKUP(D2454,'Resources Final'!A:E,5,FALSE))</f>
        <v/>
      </c>
      <c r="N2454" s="7" t="str">
        <f>IF(VLOOKUP(D2454,'Resources Final'!A:F,6,FALSE)=0,"",VLOOKUP(D2454,'Resources Final'!A:F,6,FALSE))</f>
        <v/>
      </c>
      <c r="O2454" s="3" t="str">
        <f>IF(VLOOKUP(D2454,'Resources Final'!A:G,7,FALSE)=0,"",VLOOKUP(D2454,'Resources Final'!A:G,7,FALSE))</f>
        <v/>
      </c>
    </row>
    <row r="2455" spans="1:15" x14ac:dyDescent="0.2">
      <c r="A2455" s="11">
        <v>990</v>
      </c>
      <c r="B2455" s="11" t="str">
        <f t="shared" si="49"/>
        <v>Charles G. Koch Charitable Foundation_J. Salmon20154200</v>
      </c>
      <c r="C2455" s="11" t="s">
        <v>19</v>
      </c>
      <c r="D2455" s="11" t="s">
        <v>1796</v>
      </c>
      <c r="E2455" s="11" t="s">
        <v>1796</v>
      </c>
      <c r="F2455" s="4">
        <v>4200</v>
      </c>
      <c r="G2455" s="3">
        <v>2015</v>
      </c>
      <c r="H2455" s="3" t="s">
        <v>21</v>
      </c>
      <c r="I2455" s="12" t="s">
        <v>31</v>
      </c>
      <c r="J2455" s="3">
        <v>447</v>
      </c>
      <c r="K2455" s="3" t="str">
        <f>IF(VLOOKUP(D2455,'Resources Final'!A:C,3,FALSE)=0,"",VLOOKUP(D2455,'Resources Final'!A:C,3,FALSE))</f>
        <v>Y</v>
      </c>
      <c r="L2455" s="3" t="str">
        <f>IF(VLOOKUP(D2455,'Resources Final'!A:D,4,FALSE)=0,"",VLOOKUP(D2455,'Resources Final'!A:D,4,FALSE))</f>
        <v/>
      </c>
      <c r="M2455" s="3" t="str">
        <f>IF(VLOOKUP(D2455,'Resources Final'!A:E,5,FALSE)=0,"",VLOOKUP(D2455,'Resources Final'!A:E,5,FALSE))</f>
        <v/>
      </c>
      <c r="N2455" s="7" t="str">
        <f>IF(VLOOKUP(D2455,'Resources Final'!A:F,6,FALSE)=0,"",VLOOKUP(D2455,'Resources Final'!A:F,6,FALSE))</f>
        <v/>
      </c>
      <c r="O2455" s="3" t="str">
        <f>IF(VLOOKUP(D2455,'Resources Final'!A:G,7,FALSE)=0,"",VLOOKUP(D2455,'Resources Final'!A:G,7,FALSE))</f>
        <v/>
      </c>
    </row>
    <row r="2456" spans="1:15" x14ac:dyDescent="0.2">
      <c r="A2456" s="11">
        <v>990</v>
      </c>
      <c r="B2456" s="11" t="str">
        <f t="shared" si="49"/>
        <v>Charles G. Koch Charitable Foundation_J. Shaw20153750</v>
      </c>
      <c r="C2456" s="11" t="s">
        <v>19</v>
      </c>
      <c r="D2456" s="11" t="s">
        <v>1797</v>
      </c>
      <c r="E2456" s="11" t="s">
        <v>1797</v>
      </c>
      <c r="F2456" s="4">
        <v>3750</v>
      </c>
      <c r="G2456" s="3">
        <v>2015</v>
      </c>
      <c r="H2456" s="3" t="s">
        <v>21</v>
      </c>
      <c r="I2456" s="12" t="s">
        <v>31</v>
      </c>
      <c r="J2456" s="3">
        <v>448</v>
      </c>
      <c r="K2456" s="3" t="str">
        <f>IF(VLOOKUP(D2456,'Resources Final'!A:C,3,FALSE)=0,"",VLOOKUP(D2456,'Resources Final'!A:C,3,FALSE))</f>
        <v>Y</v>
      </c>
      <c r="L2456" s="3" t="str">
        <f>IF(VLOOKUP(D2456,'Resources Final'!A:D,4,FALSE)=0,"",VLOOKUP(D2456,'Resources Final'!A:D,4,FALSE))</f>
        <v/>
      </c>
      <c r="M2456" s="3" t="str">
        <f>IF(VLOOKUP(D2456,'Resources Final'!A:E,5,FALSE)=0,"",VLOOKUP(D2456,'Resources Final'!A:E,5,FALSE))</f>
        <v/>
      </c>
      <c r="N2456" s="7" t="str">
        <f>IF(VLOOKUP(D2456,'Resources Final'!A:F,6,FALSE)=0,"",VLOOKUP(D2456,'Resources Final'!A:F,6,FALSE))</f>
        <v/>
      </c>
      <c r="O2456" s="3" t="str">
        <f>IF(VLOOKUP(D2456,'Resources Final'!A:G,7,FALSE)=0,"",VLOOKUP(D2456,'Resources Final'!A:G,7,FALSE))</f>
        <v/>
      </c>
    </row>
    <row r="2457" spans="1:15" x14ac:dyDescent="0.2">
      <c r="A2457" s="11">
        <v>990</v>
      </c>
      <c r="B2457" s="11" t="str">
        <f t="shared" si="49"/>
        <v>Charles G. Koch Charitable Foundation_J. Simionenko20154500</v>
      </c>
      <c r="C2457" s="11" t="s">
        <v>19</v>
      </c>
      <c r="D2457" s="11" t="s">
        <v>1798</v>
      </c>
      <c r="E2457" s="11" t="s">
        <v>1798</v>
      </c>
      <c r="F2457" s="4">
        <v>4500</v>
      </c>
      <c r="G2457" s="3">
        <v>2015</v>
      </c>
      <c r="H2457" s="3" t="s">
        <v>21</v>
      </c>
      <c r="I2457" s="12" t="s">
        <v>31</v>
      </c>
      <c r="J2457" s="3">
        <v>449</v>
      </c>
      <c r="K2457" s="3" t="str">
        <f>IF(VLOOKUP(D2457,'Resources Final'!A:C,3,FALSE)=0,"",VLOOKUP(D2457,'Resources Final'!A:C,3,FALSE))</f>
        <v>Y</v>
      </c>
      <c r="L2457" s="3" t="str">
        <f>IF(VLOOKUP(D2457,'Resources Final'!A:D,4,FALSE)=0,"",VLOOKUP(D2457,'Resources Final'!A:D,4,FALSE))</f>
        <v/>
      </c>
      <c r="M2457" s="3" t="str">
        <f>IF(VLOOKUP(D2457,'Resources Final'!A:E,5,FALSE)=0,"",VLOOKUP(D2457,'Resources Final'!A:E,5,FALSE))</f>
        <v/>
      </c>
      <c r="N2457" s="7" t="str">
        <f>IF(VLOOKUP(D2457,'Resources Final'!A:F,6,FALSE)=0,"",VLOOKUP(D2457,'Resources Final'!A:F,6,FALSE))</f>
        <v/>
      </c>
      <c r="O2457" s="3" t="str">
        <f>IF(VLOOKUP(D2457,'Resources Final'!A:G,7,FALSE)=0,"",VLOOKUP(D2457,'Resources Final'!A:G,7,FALSE))</f>
        <v/>
      </c>
    </row>
    <row r="2458" spans="1:15" x14ac:dyDescent="0.2">
      <c r="A2458" s="11">
        <v>990</v>
      </c>
      <c r="B2458" s="11" t="str">
        <f t="shared" si="49"/>
        <v>Charles G. Koch Charitable Foundation_J. White20154500</v>
      </c>
      <c r="C2458" s="11" t="s">
        <v>19</v>
      </c>
      <c r="D2458" s="11" t="s">
        <v>1799</v>
      </c>
      <c r="E2458" s="11" t="s">
        <v>1799</v>
      </c>
      <c r="F2458" s="4">
        <v>4500</v>
      </c>
      <c r="G2458" s="3">
        <v>2015</v>
      </c>
      <c r="H2458" s="3" t="s">
        <v>21</v>
      </c>
      <c r="I2458" s="12" t="s">
        <v>31</v>
      </c>
      <c r="J2458" s="3">
        <v>450</v>
      </c>
      <c r="K2458" s="3" t="str">
        <f>IF(VLOOKUP(D2458,'Resources Final'!A:C,3,FALSE)=0,"",VLOOKUP(D2458,'Resources Final'!A:C,3,FALSE))</f>
        <v>Y</v>
      </c>
      <c r="L2458" s="3" t="str">
        <f>IF(VLOOKUP(D2458,'Resources Final'!A:D,4,FALSE)=0,"",VLOOKUP(D2458,'Resources Final'!A:D,4,FALSE))</f>
        <v/>
      </c>
      <c r="M2458" s="3" t="str">
        <f>IF(VLOOKUP(D2458,'Resources Final'!A:E,5,FALSE)=0,"",VLOOKUP(D2458,'Resources Final'!A:E,5,FALSE))</f>
        <v/>
      </c>
      <c r="N2458" s="7" t="str">
        <f>IF(VLOOKUP(D2458,'Resources Final'!A:F,6,FALSE)=0,"",VLOOKUP(D2458,'Resources Final'!A:F,6,FALSE))</f>
        <v/>
      </c>
      <c r="O2458" s="3" t="str">
        <f>IF(VLOOKUP(D2458,'Resources Final'!A:G,7,FALSE)=0,"",VLOOKUP(D2458,'Resources Final'!A:G,7,FALSE))</f>
        <v/>
      </c>
    </row>
    <row r="2459" spans="1:15" x14ac:dyDescent="0.2">
      <c r="A2459" s="11">
        <v>990</v>
      </c>
      <c r="B2459" s="11" t="str">
        <f t="shared" si="49"/>
        <v>Charles G. Koch Charitable Foundation_J. Wren20154500</v>
      </c>
      <c r="C2459" s="11" t="s">
        <v>19</v>
      </c>
      <c r="D2459" s="11" t="s">
        <v>1800</v>
      </c>
      <c r="E2459" s="11" t="s">
        <v>1800</v>
      </c>
      <c r="F2459" s="4">
        <v>4500</v>
      </c>
      <c r="G2459" s="3">
        <v>2015</v>
      </c>
      <c r="H2459" s="3" t="s">
        <v>21</v>
      </c>
      <c r="I2459" s="12" t="s">
        <v>31</v>
      </c>
      <c r="J2459" s="3">
        <v>451</v>
      </c>
      <c r="K2459" s="3" t="str">
        <f>IF(VLOOKUP(D2459,'Resources Final'!A:C,3,FALSE)=0,"",VLOOKUP(D2459,'Resources Final'!A:C,3,FALSE))</f>
        <v>Y</v>
      </c>
      <c r="L2459" s="3" t="str">
        <f>IF(VLOOKUP(D2459,'Resources Final'!A:D,4,FALSE)=0,"",VLOOKUP(D2459,'Resources Final'!A:D,4,FALSE))</f>
        <v/>
      </c>
      <c r="M2459" s="3" t="str">
        <f>IF(VLOOKUP(D2459,'Resources Final'!A:E,5,FALSE)=0,"",VLOOKUP(D2459,'Resources Final'!A:E,5,FALSE))</f>
        <v/>
      </c>
      <c r="N2459" s="7" t="str">
        <f>IF(VLOOKUP(D2459,'Resources Final'!A:F,6,FALSE)=0,"",VLOOKUP(D2459,'Resources Final'!A:F,6,FALSE))</f>
        <v/>
      </c>
      <c r="O2459" s="3" t="str">
        <f>IF(VLOOKUP(D2459,'Resources Final'!A:G,7,FALSE)=0,"",VLOOKUP(D2459,'Resources Final'!A:G,7,FALSE))</f>
        <v/>
      </c>
    </row>
    <row r="2460" spans="1:15" x14ac:dyDescent="0.2">
      <c r="A2460" s="11">
        <v>990</v>
      </c>
      <c r="B2460" s="11" t="str">
        <f t="shared" si="49"/>
        <v>Charles G. Koch Charitable Foundation_K. Balint20153750</v>
      </c>
      <c r="C2460" s="11" t="s">
        <v>19</v>
      </c>
      <c r="D2460" s="11" t="s">
        <v>1927</v>
      </c>
      <c r="E2460" s="11" t="s">
        <v>1927</v>
      </c>
      <c r="F2460" s="4">
        <v>3750</v>
      </c>
      <c r="G2460" s="3">
        <v>2015</v>
      </c>
      <c r="H2460" s="3" t="s">
        <v>21</v>
      </c>
      <c r="I2460" s="12" t="s">
        <v>31</v>
      </c>
      <c r="J2460" s="3">
        <v>452</v>
      </c>
      <c r="K2460" s="3" t="str">
        <f>IF(VLOOKUP(D2460,'Resources Final'!A:C,3,FALSE)=0,"",VLOOKUP(D2460,'Resources Final'!A:C,3,FALSE))</f>
        <v>Y</v>
      </c>
      <c r="L2460" s="3" t="str">
        <f>IF(VLOOKUP(D2460,'Resources Final'!A:D,4,FALSE)=0,"",VLOOKUP(D2460,'Resources Final'!A:D,4,FALSE))</f>
        <v/>
      </c>
      <c r="M2460" s="3" t="str">
        <f>IF(VLOOKUP(D2460,'Resources Final'!A:E,5,FALSE)=0,"",VLOOKUP(D2460,'Resources Final'!A:E,5,FALSE))</f>
        <v/>
      </c>
      <c r="N2460" s="7" t="str">
        <f>IF(VLOOKUP(D2460,'Resources Final'!A:F,6,FALSE)=0,"",VLOOKUP(D2460,'Resources Final'!A:F,6,FALSE))</f>
        <v/>
      </c>
      <c r="O2460" s="3" t="str">
        <f>IF(VLOOKUP(D2460,'Resources Final'!A:G,7,FALSE)=0,"",VLOOKUP(D2460,'Resources Final'!A:G,7,FALSE))</f>
        <v/>
      </c>
    </row>
    <row r="2461" spans="1:15" x14ac:dyDescent="0.2">
      <c r="A2461" s="11">
        <v>990</v>
      </c>
      <c r="B2461" s="11" t="str">
        <f t="shared" si="49"/>
        <v>Charles G. Koch Charitable Foundation_K. Connolly20155250</v>
      </c>
      <c r="C2461" s="11" t="s">
        <v>19</v>
      </c>
      <c r="D2461" s="11" t="s">
        <v>1928</v>
      </c>
      <c r="E2461" s="11" t="s">
        <v>1928</v>
      </c>
      <c r="F2461" s="4">
        <v>5250</v>
      </c>
      <c r="G2461" s="3">
        <v>2015</v>
      </c>
      <c r="H2461" s="3" t="s">
        <v>21</v>
      </c>
      <c r="I2461" s="12" t="s">
        <v>31</v>
      </c>
      <c r="J2461" s="3">
        <v>453</v>
      </c>
      <c r="K2461" s="3" t="str">
        <f>IF(VLOOKUP(D2461,'Resources Final'!A:C,3,FALSE)=0,"",VLOOKUP(D2461,'Resources Final'!A:C,3,FALSE))</f>
        <v>Y</v>
      </c>
      <c r="L2461" s="3" t="str">
        <f>IF(VLOOKUP(D2461,'Resources Final'!A:D,4,FALSE)=0,"",VLOOKUP(D2461,'Resources Final'!A:D,4,FALSE))</f>
        <v/>
      </c>
      <c r="M2461" s="3" t="str">
        <f>IF(VLOOKUP(D2461,'Resources Final'!A:E,5,FALSE)=0,"",VLOOKUP(D2461,'Resources Final'!A:E,5,FALSE))</f>
        <v/>
      </c>
      <c r="N2461" s="7" t="str">
        <f>IF(VLOOKUP(D2461,'Resources Final'!A:F,6,FALSE)=0,"",VLOOKUP(D2461,'Resources Final'!A:F,6,FALSE))</f>
        <v/>
      </c>
      <c r="O2461" s="3" t="str">
        <f>IF(VLOOKUP(D2461,'Resources Final'!A:G,7,FALSE)=0,"",VLOOKUP(D2461,'Resources Final'!A:G,7,FALSE))</f>
        <v/>
      </c>
    </row>
    <row r="2462" spans="1:15" x14ac:dyDescent="0.2">
      <c r="A2462" s="11">
        <v>990</v>
      </c>
      <c r="B2462" s="11" t="str">
        <f t="shared" si="49"/>
        <v>Charles G. Koch Charitable Foundation_K. Elsayed20154500</v>
      </c>
      <c r="C2462" s="11" t="s">
        <v>19</v>
      </c>
      <c r="D2462" s="11" t="s">
        <v>1929</v>
      </c>
      <c r="E2462" s="11" t="s">
        <v>1929</v>
      </c>
      <c r="F2462" s="4">
        <v>4500</v>
      </c>
      <c r="G2462" s="3">
        <v>2015</v>
      </c>
      <c r="H2462" s="3" t="s">
        <v>21</v>
      </c>
      <c r="I2462" s="12" t="s">
        <v>31</v>
      </c>
      <c r="J2462" s="3">
        <v>454</v>
      </c>
      <c r="K2462" s="3" t="str">
        <f>IF(VLOOKUP(D2462,'Resources Final'!A:C,3,FALSE)=0,"",VLOOKUP(D2462,'Resources Final'!A:C,3,FALSE))</f>
        <v>Y</v>
      </c>
      <c r="L2462" s="3" t="str">
        <f>IF(VLOOKUP(D2462,'Resources Final'!A:D,4,FALSE)=0,"",VLOOKUP(D2462,'Resources Final'!A:D,4,FALSE))</f>
        <v/>
      </c>
      <c r="M2462" s="3" t="str">
        <f>IF(VLOOKUP(D2462,'Resources Final'!A:E,5,FALSE)=0,"",VLOOKUP(D2462,'Resources Final'!A:E,5,FALSE))</f>
        <v/>
      </c>
      <c r="N2462" s="7" t="str">
        <f>IF(VLOOKUP(D2462,'Resources Final'!A:F,6,FALSE)=0,"",VLOOKUP(D2462,'Resources Final'!A:F,6,FALSE))</f>
        <v/>
      </c>
      <c r="O2462" s="3" t="str">
        <f>IF(VLOOKUP(D2462,'Resources Final'!A:G,7,FALSE)=0,"",VLOOKUP(D2462,'Resources Final'!A:G,7,FALSE))</f>
        <v/>
      </c>
    </row>
    <row r="2463" spans="1:15" x14ac:dyDescent="0.2">
      <c r="A2463" s="11">
        <v>990</v>
      </c>
      <c r="B2463" s="11" t="str">
        <f t="shared" si="49"/>
        <v>Charles G. Koch Charitable Foundation_K. Garthus20154200</v>
      </c>
      <c r="C2463" s="11" t="s">
        <v>19</v>
      </c>
      <c r="D2463" s="11" t="s">
        <v>1930</v>
      </c>
      <c r="E2463" s="11" t="s">
        <v>1930</v>
      </c>
      <c r="F2463" s="4">
        <v>4200</v>
      </c>
      <c r="G2463" s="3">
        <v>2015</v>
      </c>
      <c r="H2463" s="3" t="s">
        <v>21</v>
      </c>
      <c r="I2463" s="12" t="s">
        <v>31</v>
      </c>
      <c r="J2463" s="3">
        <v>455</v>
      </c>
      <c r="K2463" s="3" t="str">
        <f>IF(VLOOKUP(D2463,'Resources Final'!A:C,3,FALSE)=0,"",VLOOKUP(D2463,'Resources Final'!A:C,3,FALSE))</f>
        <v>Y</v>
      </c>
      <c r="L2463" s="3" t="str">
        <f>IF(VLOOKUP(D2463,'Resources Final'!A:D,4,FALSE)=0,"",VLOOKUP(D2463,'Resources Final'!A:D,4,FALSE))</f>
        <v/>
      </c>
      <c r="M2463" s="3" t="str">
        <f>IF(VLOOKUP(D2463,'Resources Final'!A:E,5,FALSE)=0,"",VLOOKUP(D2463,'Resources Final'!A:E,5,FALSE))</f>
        <v/>
      </c>
      <c r="N2463" s="7" t="str">
        <f>IF(VLOOKUP(D2463,'Resources Final'!A:F,6,FALSE)=0,"",VLOOKUP(D2463,'Resources Final'!A:F,6,FALSE))</f>
        <v/>
      </c>
      <c r="O2463" s="3" t="str">
        <f>IF(VLOOKUP(D2463,'Resources Final'!A:G,7,FALSE)=0,"",VLOOKUP(D2463,'Resources Final'!A:G,7,FALSE))</f>
        <v/>
      </c>
    </row>
    <row r="2464" spans="1:15" x14ac:dyDescent="0.2">
      <c r="A2464" s="11">
        <v>990</v>
      </c>
      <c r="B2464" s="11" t="str">
        <f t="shared" si="49"/>
        <v>Charles G. Koch Charitable Foundation_K. Hillman20154200</v>
      </c>
      <c r="C2464" s="11" t="s">
        <v>19</v>
      </c>
      <c r="D2464" s="11" t="s">
        <v>1931</v>
      </c>
      <c r="E2464" s="11" t="s">
        <v>1931</v>
      </c>
      <c r="F2464" s="4">
        <v>4200</v>
      </c>
      <c r="G2464" s="3">
        <v>2015</v>
      </c>
      <c r="H2464" s="3" t="s">
        <v>21</v>
      </c>
      <c r="I2464" s="12" t="s">
        <v>31</v>
      </c>
      <c r="J2464" s="3">
        <v>456</v>
      </c>
      <c r="K2464" s="3" t="str">
        <f>IF(VLOOKUP(D2464,'Resources Final'!A:C,3,FALSE)=0,"",VLOOKUP(D2464,'Resources Final'!A:C,3,FALSE))</f>
        <v>Y</v>
      </c>
      <c r="L2464" s="3" t="str">
        <f>IF(VLOOKUP(D2464,'Resources Final'!A:D,4,FALSE)=0,"",VLOOKUP(D2464,'Resources Final'!A:D,4,FALSE))</f>
        <v/>
      </c>
      <c r="M2464" s="3" t="str">
        <f>IF(VLOOKUP(D2464,'Resources Final'!A:E,5,FALSE)=0,"",VLOOKUP(D2464,'Resources Final'!A:E,5,FALSE))</f>
        <v/>
      </c>
      <c r="N2464" s="7" t="str">
        <f>IF(VLOOKUP(D2464,'Resources Final'!A:F,6,FALSE)=0,"",VLOOKUP(D2464,'Resources Final'!A:F,6,FALSE))</f>
        <v/>
      </c>
      <c r="O2464" s="3" t="str">
        <f>IF(VLOOKUP(D2464,'Resources Final'!A:G,7,FALSE)=0,"",VLOOKUP(D2464,'Resources Final'!A:G,7,FALSE))</f>
        <v/>
      </c>
    </row>
    <row r="2465" spans="1:15" x14ac:dyDescent="0.2">
      <c r="A2465" s="11">
        <v>990</v>
      </c>
      <c r="B2465" s="11" t="str">
        <f t="shared" si="49"/>
        <v>Charles G. Koch Charitable Foundation_K. Martin20153750</v>
      </c>
      <c r="C2465" s="11" t="s">
        <v>19</v>
      </c>
      <c r="D2465" s="11" t="s">
        <v>1932</v>
      </c>
      <c r="E2465" s="11" t="s">
        <v>1932</v>
      </c>
      <c r="F2465" s="4">
        <v>3750</v>
      </c>
      <c r="G2465" s="3">
        <v>2015</v>
      </c>
      <c r="H2465" s="3" t="s">
        <v>21</v>
      </c>
      <c r="I2465" s="12" t="s">
        <v>31</v>
      </c>
      <c r="J2465" s="3">
        <v>457</v>
      </c>
      <c r="K2465" s="3" t="str">
        <f>IF(VLOOKUP(D2465,'Resources Final'!A:C,3,FALSE)=0,"",VLOOKUP(D2465,'Resources Final'!A:C,3,FALSE))</f>
        <v>Y</v>
      </c>
      <c r="L2465" s="3" t="str">
        <f>IF(VLOOKUP(D2465,'Resources Final'!A:D,4,FALSE)=0,"",VLOOKUP(D2465,'Resources Final'!A:D,4,FALSE))</f>
        <v/>
      </c>
      <c r="M2465" s="3" t="str">
        <f>IF(VLOOKUP(D2465,'Resources Final'!A:E,5,FALSE)=0,"",VLOOKUP(D2465,'Resources Final'!A:E,5,FALSE))</f>
        <v/>
      </c>
      <c r="N2465" s="7" t="str">
        <f>IF(VLOOKUP(D2465,'Resources Final'!A:F,6,FALSE)=0,"",VLOOKUP(D2465,'Resources Final'!A:F,6,FALSE))</f>
        <v/>
      </c>
      <c r="O2465" s="3" t="str">
        <f>IF(VLOOKUP(D2465,'Resources Final'!A:G,7,FALSE)=0,"",VLOOKUP(D2465,'Resources Final'!A:G,7,FALSE))</f>
        <v/>
      </c>
    </row>
    <row r="2466" spans="1:15" x14ac:dyDescent="0.2">
      <c r="A2466" s="11">
        <v>990</v>
      </c>
      <c r="B2466" s="11" t="str">
        <f t="shared" si="49"/>
        <v>Charles G. Koch Charitable Foundation_K. Staudt20155250</v>
      </c>
      <c r="C2466" s="11" t="s">
        <v>19</v>
      </c>
      <c r="D2466" s="11" t="s">
        <v>1933</v>
      </c>
      <c r="E2466" s="11" t="s">
        <v>1933</v>
      </c>
      <c r="F2466" s="4">
        <v>5250</v>
      </c>
      <c r="G2466" s="3">
        <v>2015</v>
      </c>
      <c r="H2466" s="3" t="s">
        <v>21</v>
      </c>
      <c r="I2466" s="12" t="s">
        <v>31</v>
      </c>
      <c r="J2466" s="3">
        <v>458</v>
      </c>
      <c r="K2466" s="3" t="str">
        <f>IF(VLOOKUP(D2466,'Resources Final'!A:C,3,FALSE)=0,"",VLOOKUP(D2466,'Resources Final'!A:C,3,FALSE))</f>
        <v>Y</v>
      </c>
      <c r="L2466" s="3" t="str">
        <f>IF(VLOOKUP(D2466,'Resources Final'!A:D,4,FALSE)=0,"",VLOOKUP(D2466,'Resources Final'!A:D,4,FALSE))</f>
        <v/>
      </c>
      <c r="M2466" s="3" t="str">
        <f>IF(VLOOKUP(D2466,'Resources Final'!A:E,5,FALSE)=0,"",VLOOKUP(D2466,'Resources Final'!A:E,5,FALSE))</f>
        <v/>
      </c>
      <c r="N2466" s="7" t="str">
        <f>IF(VLOOKUP(D2466,'Resources Final'!A:F,6,FALSE)=0,"",VLOOKUP(D2466,'Resources Final'!A:F,6,FALSE))</f>
        <v/>
      </c>
      <c r="O2466" s="3" t="str">
        <f>IF(VLOOKUP(D2466,'Resources Final'!A:G,7,FALSE)=0,"",VLOOKUP(D2466,'Resources Final'!A:G,7,FALSE))</f>
        <v/>
      </c>
    </row>
    <row r="2467" spans="1:15" x14ac:dyDescent="0.2">
      <c r="A2467" s="11">
        <v>990</v>
      </c>
      <c r="B2467" s="11" t="str">
        <f t="shared" si="49"/>
        <v>Charles G. Koch Charitable Foundation_K. Toth20153750</v>
      </c>
      <c r="C2467" s="11" t="s">
        <v>19</v>
      </c>
      <c r="D2467" s="11" t="s">
        <v>1934</v>
      </c>
      <c r="E2467" s="11" t="s">
        <v>1934</v>
      </c>
      <c r="F2467" s="4">
        <v>3750</v>
      </c>
      <c r="G2467" s="3">
        <v>2015</v>
      </c>
      <c r="H2467" s="3" t="s">
        <v>21</v>
      </c>
      <c r="I2467" s="12" t="s">
        <v>31</v>
      </c>
      <c r="J2467" s="3">
        <v>459</v>
      </c>
      <c r="K2467" s="3" t="str">
        <f>IF(VLOOKUP(D2467,'Resources Final'!A:C,3,FALSE)=0,"",VLOOKUP(D2467,'Resources Final'!A:C,3,FALSE))</f>
        <v>Y</v>
      </c>
      <c r="L2467" s="3" t="str">
        <f>IF(VLOOKUP(D2467,'Resources Final'!A:D,4,FALSE)=0,"",VLOOKUP(D2467,'Resources Final'!A:D,4,FALSE))</f>
        <v/>
      </c>
      <c r="M2467" s="3" t="str">
        <f>IF(VLOOKUP(D2467,'Resources Final'!A:E,5,FALSE)=0,"",VLOOKUP(D2467,'Resources Final'!A:E,5,FALSE))</f>
        <v/>
      </c>
      <c r="N2467" s="7" t="str">
        <f>IF(VLOOKUP(D2467,'Resources Final'!A:F,6,FALSE)=0,"",VLOOKUP(D2467,'Resources Final'!A:F,6,FALSE))</f>
        <v/>
      </c>
      <c r="O2467" s="3" t="str">
        <f>IF(VLOOKUP(D2467,'Resources Final'!A:G,7,FALSE)=0,"",VLOOKUP(D2467,'Resources Final'!A:G,7,FALSE))</f>
        <v/>
      </c>
    </row>
    <row r="2468" spans="1:15" x14ac:dyDescent="0.2">
      <c r="A2468" s="11">
        <v>990</v>
      </c>
      <c r="B2468" s="11" t="str">
        <f t="shared" si="49"/>
        <v>Charles G. Koch Charitable Foundation_K. Woltz20153750</v>
      </c>
      <c r="C2468" s="11" t="s">
        <v>19</v>
      </c>
      <c r="D2468" s="11" t="s">
        <v>1935</v>
      </c>
      <c r="E2468" s="11" t="s">
        <v>1935</v>
      </c>
      <c r="F2468" s="4">
        <v>3750</v>
      </c>
      <c r="G2468" s="3">
        <v>2015</v>
      </c>
      <c r="H2468" s="3" t="s">
        <v>21</v>
      </c>
      <c r="I2468" s="12" t="s">
        <v>31</v>
      </c>
      <c r="J2468" s="3">
        <v>460</v>
      </c>
      <c r="K2468" s="3" t="str">
        <f>IF(VLOOKUP(D2468,'Resources Final'!A:C,3,FALSE)=0,"",VLOOKUP(D2468,'Resources Final'!A:C,3,FALSE))</f>
        <v>Y</v>
      </c>
      <c r="L2468" s="3" t="str">
        <f>IF(VLOOKUP(D2468,'Resources Final'!A:D,4,FALSE)=0,"",VLOOKUP(D2468,'Resources Final'!A:D,4,FALSE))</f>
        <v/>
      </c>
      <c r="M2468" s="3" t="str">
        <f>IF(VLOOKUP(D2468,'Resources Final'!A:E,5,FALSE)=0,"",VLOOKUP(D2468,'Resources Final'!A:E,5,FALSE))</f>
        <v/>
      </c>
      <c r="N2468" s="7" t="str">
        <f>IF(VLOOKUP(D2468,'Resources Final'!A:F,6,FALSE)=0,"",VLOOKUP(D2468,'Resources Final'!A:F,6,FALSE))</f>
        <v/>
      </c>
      <c r="O2468" s="3" t="str">
        <f>IF(VLOOKUP(D2468,'Resources Final'!A:G,7,FALSE)=0,"",VLOOKUP(D2468,'Resources Final'!A:G,7,FALSE))</f>
        <v/>
      </c>
    </row>
    <row r="2469" spans="1:15" x14ac:dyDescent="0.2">
      <c r="A2469" s="11">
        <v>990</v>
      </c>
      <c r="B2469" s="11" t="str">
        <f t="shared" ref="B2469:B2532" si="50">C2469&amp;"_"&amp;D2469&amp;G2469&amp;F2469</f>
        <v>Charles G. Koch Charitable Foundation_L. Malloy20153750</v>
      </c>
      <c r="C2469" s="11" t="s">
        <v>19</v>
      </c>
      <c r="D2469" s="11" t="s">
        <v>2069</v>
      </c>
      <c r="E2469" s="11" t="s">
        <v>2069</v>
      </c>
      <c r="F2469" s="4">
        <v>3750</v>
      </c>
      <c r="G2469" s="3">
        <v>2015</v>
      </c>
      <c r="H2469" s="3" t="s">
        <v>21</v>
      </c>
      <c r="I2469" s="12" t="s">
        <v>31</v>
      </c>
      <c r="J2469" s="3">
        <v>461</v>
      </c>
      <c r="K2469" s="3" t="str">
        <f>IF(VLOOKUP(D2469,'Resources Final'!A:C,3,FALSE)=0,"",VLOOKUP(D2469,'Resources Final'!A:C,3,FALSE))</f>
        <v>Y</v>
      </c>
      <c r="L2469" s="3" t="str">
        <f>IF(VLOOKUP(D2469,'Resources Final'!A:D,4,FALSE)=0,"",VLOOKUP(D2469,'Resources Final'!A:D,4,FALSE))</f>
        <v/>
      </c>
      <c r="M2469" s="3" t="str">
        <f>IF(VLOOKUP(D2469,'Resources Final'!A:E,5,FALSE)=0,"",VLOOKUP(D2469,'Resources Final'!A:E,5,FALSE))</f>
        <v/>
      </c>
      <c r="N2469" s="7" t="str">
        <f>IF(VLOOKUP(D2469,'Resources Final'!A:F,6,FALSE)=0,"",VLOOKUP(D2469,'Resources Final'!A:F,6,FALSE))</f>
        <v/>
      </c>
      <c r="O2469" s="3" t="str">
        <f>IF(VLOOKUP(D2469,'Resources Final'!A:G,7,FALSE)=0,"",VLOOKUP(D2469,'Resources Final'!A:G,7,FALSE))</f>
        <v/>
      </c>
    </row>
    <row r="2470" spans="1:15" x14ac:dyDescent="0.2">
      <c r="A2470" s="11">
        <v>990</v>
      </c>
      <c r="B2470" s="11" t="str">
        <f t="shared" si="50"/>
        <v>Charles G. Koch Charitable Foundation_L. Peterson20153750</v>
      </c>
      <c r="C2470" s="11" t="s">
        <v>19</v>
      </c>
      <c r="D2470" s="11" t="s">
        <v>2070</v>
      </c>
      <c r="E2470" s="11" t="s">
        <v>2070</v>
      </c>
      <c r="F2470" s="4">
        <v>3750</v>
      </c>
      <c r="G2470" s="3">
        <v>2015</v>
      </c>
      <c r="H2470" s="3" t="s">
        <v>21</v>
      </c>
      <c r="I2470" s="12" t="s">
        <v>31</v>
      </c>
      <c r="J2470" s="3">
        <v>462</v>
      </c>
      <c r="K2470" s="3" t="str">
        <f>IF(VLOOKUP(D2470,'Resources Final'!A:C,3,FALSE)=0,"",VLOOKUP(D2470,'Resources Final'!A:C,3,FALSE))</f>
        <v>Y</v>
      </c>
      <c r="L2470" s="3" t="str">
        <f>IF(VLOOKUP(D2470,'Resources Final'!A:D,4,FALSE)=0,"",VLOOKUP(D2470,'Resources Final'!A:D,4,FALSE))</f>
        <v/>
      </c>
      <c r="M2470" s="3" t="str">
        <f>IF(VLOOKUP(D2470,'Resources Final'!A:E,5,FALSE)=0,"",VLOOKUP(D2470,'Resources Final'!A:E,5,FALSE))</f>
        <v/>
      </c>
      <c r="N2470" s="7" t="str">
        <f>IF(VLOOKUP(D2470,'Resources Final'!A:F,6,FALSE)=0,"",VLOOKUP(D2470,'Resources Final'!A:F,6,FALSE))</f>
        <v/>
      </c>
      <c r="O2470" s="3" t="str">
        <f>IF(VLOOKUP(D2470,'Resources Final'!A:G,7,FALSE)=0,"",VLOOKUP(D2470,'Resources Final'!A:G,7,FALSE))</f>
        <v/>
      </c>
    </row>
    <row r="2471" spans="1:15" x14ac:dyDescent="0.2">
      <c r="A2471" s="11">
        <v>990</v>
      </c>
      <c r="B2471" s="11" t="str">
        <f t="shared" si="50"/>
        <v>Charles G. Koch Charitable Foundation_L. Plumer20153750</v>
      </c>
      <c r="C2471" s="11" t="s">
        <v>19</v>
      </c>
      <c r="D2471" s="11" t="s">
        <v>2071</v>
      </c>
      <c r="E2471" s="11" t="s">
        <v>2071</v>
      </c>
      <c r="F2471" s="4">
        <v>3750</v>
      </c>
      <c r="G2471" s="3">
        <v>2015</v>
      </c>
      <c r="H2471" s="3" t="s">
        <v>21</v>
      </c>
      <c r="I2471" s="12" t="s">
        <v>31</v>
      </c>
      <c r="J2471" s="3">
        <v>463</v>
      </c>
      <c r="K2471" s="3" t="str">
        <f>IF(VLOOKUP(D2471,'Resources Final'!A:C,3,FALSE)=0,"",VLOOKUP(D2471,'Resources Final'!A:C,3,FALSE))</f>
        <v>Y</v>
      </c>
      <c r="L2471" s="3" t="str">
        <f>IF(VLOOKUP(D2471,'Resources Final'!A:D,4,FALSE)=0,"",VLOOKUP(D2471,'Resources Final'!A:D,4,FALSE))</f>
        <v/>
      </c>
      <c r="M2471" s="3" t="str">
        <f>IF(VLOOKUP(D2471,'Resources Final'!A:E,5,FALSE)=0,"",VLOOKUP(D2471,'Resources Final'!A:E,5,FALSE))</f>
        <v/>
      </c>
      <c r="N2471" s="7" t="str">
        <f>IF(VLOOKUP(D2471,'Resources Final'!A:F,6,FALSE)=0,"",VLOOKUP(D2471,'Resources Final'!A:F,6,FALSE))</f>
        <v/>
      </c>
      <c r="O2471" s="3" t="str">
        <f>IF(VLOOKUP(D2471,'Resources Final'!A:G,7,FALSE)=0,"",VLOOKUP(D2471,'Resources Final'!A:G,7,FALSE))</f>
        <v/>
      </c>
    </row>
    <row r="2472" spans="1:15" x14ac:dyDescent="0.2">
      <c r="A2472" s="11">
        <v>990</v>
      </c>
      <c r="B2472" s="11" t="str">
        <f t="shared" si="50"/>
        <v>Charles G. Koch Charitable Foundation_L. Sun20153750</v>
      </c>
      <c r="C2472" s="11" t="s">
        <v>19</v>
      </c>
      <c r="D2472" s="11" t="s">
        <v>2072</v>
      </c>
      <c r="E2472" s="11" t="s">
        <v>2072</v>
      </c>
      <c r="F2472" s="4">
        <v>3750</v>
      </c>
      <c r="G2472" s="3">
        <v>2015</v>
      </c>
      <c r="H2472" s="3" t="s">
        <v>21</v>
      </c>
      <c r="I2472" s="12" t="s">
        <v>31</v>
      </c>
      <c r="J2472" s="3">
        <v>464</v>
      </c>
      <c r="K2472" s="3" t="str">
        <f>IF(VLOOKUP(D2472,'Resources Final'!A:C,3,FALSE)=0,"",VLOOKUP(D2472,'Resources Final'!A:C,3,FALSE))</f>
        <v>Y</v>
      </c>
      <c r="L2472" s="3" t="str">
        <f>IF(VLOOKUP(D2472,'Resources Final'!A:D,4,FALSE)=0,"",VLOOKUP(D2472,'Resources Final'!A:D,4,FALSE))</f>
        <v/>
      </c>
      <c r="M2472" s="3" t="str">
        <f>IF(VLOOKUP(D2472,'Resources Final'!A:E,5,FALSE)=0,"",VLOOKUP(D2472,'Resources Final'!A:E,5,FALSE))</f>
        <v/>
      </c>
      <c r="N2472" s="7" t="str">
        <f>IF(VLOOKUP(D2472,'Resources Final'!A:F,6,FALSE)=0,"",VLOOKUP(D2472,'Resources Final'!A:F,6,FALSE))</f>
        <v/>
      </c>
      <c r="O2472" s="3" t="str">
        <f>IF(VLOOKUP(D2472,'Resources Final'!A:G,7,FALSE)=0,"",VLOOKUP(D2472,'Resources Final'!A:G,7,FALSE))</f>
        <v/>
      </c>
    </row>
    <row r="2473" spans="1:15" x14ac:dyDescent="0.2">
      <c r="A2473" s="11">
        <v>990</v>
      </c>
      <c r="B2473" s="11" t="str">
        <f t="shared" si="50"/>
        <v>Charles G. Koch Charitable Foundation_Ladies of Liberty Alliance20153469</v>
      </c>
      <c r="C2473" s="11" t="s">
        <v>19</v>
      </c>
      <c r="D2473" s="11" t="s">
        <v>2077</v>
      </c>
      <c r="E2473" s="11" t="s">
        <v>2077</v>
      </c>
      <c r="F2473" s="4">
        <v>3469</v>
      </c>
      <c r="G2473" s="3">
        <v>2015</v>
      </c>
      <c r="H2473" s="3" t="s">
        <v>21</v>
      </c>
      <c r="I2473" s="12"/>
      <c r="J2473" s="3">
        <v>465</v>
      </c>
      <c r="K2473" s="3" t="str">
        <f>IF(VLOOKUP(D2473,'Resources Final'!A:C,3,FALSE)=0,"",VLOOKUP(D2473,'Resources Final'!A:C,3,FALSE))</f>
        <v/>
      </c>
      <c r="L2473" s="3" t="str">
        <f>IF(VLOOKUP(D2473,'Resources Final'!A:D,4,FALSE)=0,"",VLOOKUP(D2473,'Resources Final'!A:D,4,FALSE))</f>
        <v/>
      </c>
      <c r="M2473" s="3" t="str">
        <f>IF(VLOOKUP(D2473,'Resources Final'!A:E,5,FALSE)=0,"",VLOOKUP(D2473,'Resources Final'!A:E,5,FALSE))</f>
        <v/>
      </c>
      <c r="N2473" s="7" t="str">
        <f>IF(VLOOKUP(D2473,'Resources Final'!A:F,6,FALSE)=0,"",VLOOKUP(D2473,'Resources Final'!A:F,6,FALSE))</f>
        <v/>
      </c>
      <c r="O2473" s="3" t="str">
        <f>IF(VLOOKUP(D2473,'Resources Final'!A:G,7,FALSE)=0,"",VLOOKUP(D2473,'Resources Final'!A:G,7,FALSE))</f>
        <v/>
      </c>
    </row>
    <row r="2474" spans="1:15" x14ac:dyDescent="0.2">
      <c r="A2474" s="11">
        <v>990</v>
      </c>
      <c r="B2474" s="11" t="str">
        <f t="shared" si="50"/>
        <v>Charles G. Koch Charitable Foundation_Leadership Institute201539979</v>
      </c>
      <c r="C2474" s="11" t="s">
        <v>19</v>
      </c>
      <c r="D2474" s="11" t="s">
        <v>2120</v>
      </c>
      <c r="E2474" s="11" t="s">
        <v>2120</v>
      </c>
      <c r="F2474" s="4">
        <v>39979</v>
      </c>
      <c r="G2474" s="3">
        <v>2015</v>
      </c>
      <c r="H2474" s="3" t="s">
        <v>21</v>
      </c>
      <c r="I2474" s="12"/>
      <c r="J2474" s="3">
        <v>466</v>
      </c>
      <c r="K2474" s="3" t="str">
        <f>IF(VLOOKUP(D2474,'Resources Final'!A:C,3,FALSE)=0,"",VLOOKUP(D2474,'Resources Final'!A:C,3,FALSE))</f>
        <v/>
      </c>
      <c r="L2474" s="3" t="str">
        <f>IF(VLOOKUP(D2474,'Resources Final'!A:D,4,FALSE)=0,"",VLOOKUP(D2474,'Resources Final'!A:D,4,FALSE))</f>
        <v/>
      </c>
      <c r="M2474" s="3" t="str">
        <f>IF(VLOOKUP(D2474,'Resources Final'!A:E,5,FALSE)=0,"",VLOOKUP(D2474,'Resources Final'!A:E,5,FALSE))</f>
        <v/>
      </c>
      <c r="N2474" s="7" t="str">
        <f>IF(VLOOKUP(D2474,'Resources Final'!A:F,6,FALSE)=0,"",VLOOKUP(D2474,'Resources Final'!A:F,6,FALSE))</f>
        <v>https://www.desmogblog.com/leadership-institute</v>
      </c>
      <c r="O2474" s="3" t="str">
        <f>IF(VLOOKUP(D2474,'Resources Final'!A:G,7,FALSE)=0,"",VLOOKUP(D2474,'Resources Final'!A:G,7,FALSE))</f>
        <v>Desmog</v>
      </c>
    </row>
    <row r="2475" spans="1:15" x14ac:dyDescent="0.2">
      <c r="A2475" s="11">
        <v>990</v>
      </c>
      <c r="B2475" s="11" t="str">
        <f t="shared" si="50"/>
        <v>Charles G. Koch Charitable Foundation_M. Arnold20154200</v>
      </c>
      <c r="C2475" s="11" t="s">
        <v>19</v>
      </c>
      <c r="D2475" s="11" t="s">
        <v>2262</v>
      </c>
      <c r="E2475" s="11" t="s">
        <v>2262</v>
      </c>
      <c r="F2475" s="4">
        <v>4200</v>
      </c>
      <c r="G2475" s="3">
        <v>2015</v>
      </c>
      <c r="H2475" s="3" t="s">
        <v>21</v>
      </c>
      <c r="I2475" s="12" t="s">
        <v>31</v>
      </c>
      <c r="J2475" s="3">
        <v>467</v>
      </c>
      <c r="K2475" s="3" t="str">
        <f>IF(VLOOKUP(D2475,'Resources Final'!A:C,3,FALSE)=0,"",VLOOKUP(D2475,'Resources Final'!A:C,3,FALSE))</f>
        <v>Y</v>
      </c>
      <c r="L2475" s="3" t="str">
        <f>IF(VLOOKUP(D2475,'Resources Final'!A:D,4,FALSE)=0,"",VLOOKUP(D2475,'Resources Final'!A:D,4,FALSE))</f>
        <v/>
      </c>
      <c r="M2475" s="3" t="str">
        <f>IF(VLOOKUP(D2475,'Resources Final'!A:E,5,FALSE)=0,"",VLOOKUP(D2475,'Resources Final'!A:E,5,FALSE))</f>
        <v/>
      </c>
      <c r="N2475" s="7" t="str">
        <f>IF(VLOOKUP(D2475,'Resources Final'!A:F,6,FALSE)=0,"",VLOOKUP(D2475,'Resources Final'!A:F,6,FALSE))</f>
        <v/>
      </c>
      <c r="O2475" s="3" t="str">
        <f>IF(VLOOKUP(D2475,'Resources Final'!A:G,7,FALSE)=0,"",VLOOKUP(D2475,'Resources Final'!A:G,7,FALSE))</f>
        <v/>
      </c>
    </row>
    <row r="2476" spans="1:15" x14ac:dyDescent="0.2">
      <c r="A2476" s="11">
        <v>990</v>
      </c>
      <c r="B2476" s="11" t="str">
        <f t="shared" si="50"/>
        <v>Charles G. Koch Charitable Foundation_M. Cox20154500</v>
      </c>
      <c r="C2476" s="11" t="s">
        <v>19</v>
      </c>
      <c r="D2476" s="11" t="s">
        <v>2263</v>
      </c>
      <c r="E2476" s="11" t="s">
        <v>2263</v>
      </c>
      <c r="F2476" s="4">
        <v>4500</v>
      </c>
      <c r="G2476" s="3">
        <v>2015</v>
      </c>
      <c r="H2476" s="3" t="s">
        <v>21</v>
      </c>
      <c r="I2476" s="12" t="s">
        <v>31</v>
      </c>
      <c r="J2476" s="3">
        <v>468</v>
      </c>
      <c r="K2476" s="3" t="str">
        <f>IF(VLOOKUP(D2476,'Resources Final'!A:C,3,FALSE)=0,"",VLOOKUP(D2476,'Resources Final'!A:C,3,FALSE))</f>
        <v>Y</v>
      </c>
      <c r="L2476" s="3" t="str">
        <f>IF(VLOOKUP(D2476,'Resources Final'!A:D,4,FALSE)=0,"",VLOOKUP(D2476,'Resources Final'!A:D,4,FALSE))</f>
        <v/>
      </c>
      <c r="M2476" s="3" t="str">
        <f>IF(VLOOKUP(D2476,'Resources Final'!A:E,5,FALSE)=0,"",VLOOKUP(D2476,'Resources Final'!A:E,5,FALSE))</f>
        <v/>
      </c>
      <c r="N2476" s="7" t="str">
        <f>IF(VLOOKUP(D2476,'Resources Final'!A:F,6,FALSE)=0,"",VLOOKUP(D2476,'Resources Final'!A:F,6,FALSE))</f>
        <v/>
      </c>
      <c r="O2476" s="3" t="str">
        <f>IF(VLOOKUP(D2476,'Resources Final'!A:G,7,FALSE)=0,"",VLOOKUP(D2476,'Resources Final'!A:G,7,FALSE))</f>
        <v/>
      </c>
    </row>
    <row r="2477" spans="1:15" x14ac:dyDescent="0.2">
      <c r="A2477" s="11">
        <v>990</v>
      </c>
      <c r="B2477" s="11" t="str">
        <f t="shared" si="50"/>
        <v>Charles G. Koch Charitable Foundation_M. Feldmann20154200</v>
      </c>
      <c r="C2477" s="11" t="s">
        <v>19</v>
      </c>
      <c r="D2477" s="11" t="s">
        <v>2264</v>
      </c>
      <c r="E2477" s="11" t="s">
        <v>2264</v>
      </c>
      <c r="F2477" s="4">
        <v>4200</v>
      </c>
      <c r="G2477" s="3">
        <v>2015</v>
      </c>
      <c r="H2477" s="3" t="s">
        <v>21</v>
      </c>
      <c r="I2477" s="12" t="s">
        <v>31</v>
      </c>
      <c r="J2477" s="3">
        <v>469</v>
      </c>
      <c r="K2477" s="3" t="str">
        <f>IF(VLOOKUP(D2477,'Resources Final'!A:C,3,FALSE)=0,"",VLOOKUP(D2477,'Resources Final'!A:C,3,FALSE))</f>
        <v>Y</v>
      </c>
      <c r="L2477" s="3" t="str">
        <f>IF(VLOOKUP(D2477,'Resources Final'!A:D,4,FALSE)=0,"",VLOOKUP(D2477,'Resources Final'!A:D,4,FALSE))</f>
        <v/>
      </c>
      <c r="M2477" s="3" t="str">
        <f>IF(VLOOKUP(D2477,'Resources Final'!A:E,5,FALSE)=0,"",VLOOKUP(D2477,'Resources Final'!A:E,5,FALSE))</f>
        <v/>
      </c>
      <c r="N2477" s="7" t="str">
        <f>IF(VLOOKUP(D2477,'Resources Final'!A:F,6,FALSE)=0,"",VLOOKUP(D2477,'Resources Final'!A:F,6,FALSE))</f>
        <v/>
      </c>
      <c r="O2477" s="3" t="str">
        <f>IF(VLOOKUP(D2477,'Resources Final'!A:G,7,FALSE)=0,"",VLOOKUP(D2477,'Resources Final'!A:G,7,FALSE))</f>
        <v/>
      </c>
    </row>
    <row r="2478" spans="1:15" x14ac:dyDescent="0.2">
      <c r="A2478" s="11">
        <v>990</v>
      </c>
      <c r="B2478" s="11" t="str">
        <f t="shared" si="50"/>
        <v>Charles G. Koch Charitable Foundation_M. Gaetskaya20158700</v>
      </c>
      <c r="C2478" s="11" t="s">
        <v>19</v>
      </c>
      <c r="D2478" s="11" t="s">
        <v>2265</v>
      </c>
      <c r="E2478" s="11" t="s">
        <v>2265</v>
      </c>
      <c r="F2478" s="4">
        <v>8700</v>
      </c>
      <c r="G2478" s="3">
        <v>2015</v>
      </c>
      <c r="H2478" s="3" t="s">
        <v>21</v>
      </c>
      <c r="I2478" s="12" t="s">
        <v>31</v>
      </c>
      <c r="J2478" s="3">
        <v>470</v>
      </c>
      <c r="K2478" s="3" t="str">
        <f>IF(VLOOKUP(D2478,'Resources Final'!A:C,3,FALSE)=0,"",VLOOKUP(D2478,'Resources Final'!A:C,3,FALSE))</f>
        <v>Y</v>
      </c>
      <c r="L2478" s="3" t="str">
        <f>IF(VLOOKUP(D2478,'Resources Final'!A:D,4,FALSE)=0,"",VLOOKUP(D2478,'Resources Final'!A:D,4,FALSE))</f>
        <v/>
      </c>
      <c r="M2478" s="3" t="str">
        <f>IF(VLOOKUP(D2478,'Resources Final'!A:E,5,FALSE)=0,"",VLOOKUP(D2478,'Resources Final'!A:E,5,FALSE))</f>
        <v/>
      </c>
      <c r="N2478" s="7" t="str">
        <f>IF(VLOOKUP(D2478,'Resources Final'!A:F,6,FALSE)=0,"",VLOOKUP(D2478,'Resources Final'!A:F,6,FALSE))</f>
        <v/>
      </c>
      <c r="O2478" s="3" t="str">
        <f>IF(VLOOKUP(D2478,'Resources Final'!A:G,7,FALSE)=0,"",VLOOKUP(D2478,'Resources Final'!A:G,7,FALSE))</f>
        <v/>
      </c>
    </row>
    <row r="2479" spans="1:15" x14ac:dyDescent="0.2">
      <c r="A2479" s="11">
        <v>990</v>
      </c>
      <c r="B2479" s="11" t="str">
        <f t="shared" si="50"/>
        <v>Charles G. Koch Charitable Foundation_M. Garland20154500</v>
      </c>
      <c r="C2479" s="11" t="s">
        <v>19</v>
      </c>
      <c r="D2479" s="11" t="s">
        <v>2266</v>
      </c>
      <c r="E2479" s="11" t="s">
        <v>2266</v>
      </c>
      <c r="F2479" s="4">
        <v>4500</v>
      </c>
      <c r="G2479" s="3">
        <v>2015</v>
      </c>
      <c r="H2479" s="3" t="s">
        <v>21</v>
      </c>
      <c r="I2479" s="12" t="s">
        <v>31</v>
      </c>
      <c r="J2479" s="3">
        <v>471</v>
      </c>
      <c r="K2479" s="3" t="str">
        <f>IF(VLOOKUP(D2479,'Resources Final'!A:C,3,FALSE)=0,"",VLOOKUP(D2479,'Resources Final'!A:C,3,FALSE))</f>
        <v>Y</v>
      </c>
      <c r="L2479" s="3" t="str">
        <f>IF(VLOOKUP(D2479,'Resources Final'!A:D,4,FALSE)=0,"",VLOOKUP(D2479,'Resources Final'!A:D,4,FALSE))</f>
        <v/>
      </c>
      <c r="M2479" s="3" t="str">
        <f>IF(VLOOKUP(D2479,'Resources Final'!A:E,5,FALSE)=0,"",VLOOKUP(D2479,'Resources Final'!A:E,5,FALSE))</f>
        <v/>
      </c>
      <c r="N2479" s="7" t="str">
        <f>IF(VLOOKUP(D2479,'Resources Final'!A:F,6,FALSE)=0,"",VLOOKUP(D2479,'Resources Final'!A:F,6,FALSE))</f>
        <v/>
      </c>
      <c r="O2479" s="3" t="str">
        <f>IF(VLOOKUP(D2479,'Resources Final'!A:G,7,FALSE)=0,"",VLOOKUP(D2479,'Resources Final'!A:G,7,FALSE))</f>
        <v/>
      </c>
    </row>
    <row r="2480" spans="1:15" x14ac:dyDescent="0.2">
      <c r="A2480" s="11">
        <v>990</v>
      </c>
      <c r="B2480" s="11" t="str">
        <f t="shared" si="50"/>
        <v>Charles G. Koch Charitable Foundation_M. Haymond20154200</v>
      </c>
      <c r="C2480" s="11" t="s">
        <v>19</v>
      </c>
      <c r="D2480" s="11" t="s">
        <v>2267</v>
      </c>
      <c r="E2480" s="11" t="s">
        <v>2267</v>
      </c>
      <c r="F2480" s="4">
        <v>4200</v>
      </c>
      <c r="G2480" s="3">
        <v>2015</v>
      </c>
      <c r="H2480" s="3" t="s">
        <v>21</v>
      </c>
      <c r="I2480" s="12" t="s">
        <v>31</v>
      </c>
      <c r="J2480" s="3">
        <v>472</v>
      </c>
      <c r="K2480" s="3" t="str">
        <f>IF(VLOOKUP(D2480,'Resources Final'!A:C,3,FALSE)=0,"",VLOOKUP(D2480,'Resources Final'!A:C,3,FALSE))</f>
        <v>Y</v>
      </c>
      <c r="L2480" s="3" t="str">
        <f>IF(VLOOKUP(D2480,'Resources Final'!A:D,4,FALSE)=0,"",VLOOKUP(D2480,'Resources Final'!A:D,4,FALSE))</f>
        <v/>
      </c>
      <c r="M2480" s="3" t="str">
        <f>IF(VLOOKUP(D2480,'Resources Final'!A:E,5,FALSE)=0,"",VLOOKUP(D2480,'Resources Final'!A:E,5,FALSE))</f>
        <v/>
      </c>
      <c r="N2480" s="7" t="str">
        <f>IF(VLOOKUP(D2480,'Resources Final'!A:F,6,FALSE)=0,"",VLOOKUP(D2480,'Resources Final'!A:F,6,FALSE))</f>
        <v/>
      </c>
      <c r="O2480" s="3" t="str">
        <f>IF(VLOOKUP(D2480,'Resources Final'!A:G,7,FALSE)=0,"",VLOOKUP(D2480,'Resources Final'!A:G,7,FALSE))</f>
        <v/>
      </c>
    </row>
    <row r="2481" spans="1:15" x14ac:dyDescent="0.2">
      <c r="A2481" s="11">
        <v>990</v>
      </c>
      <c r="B2481" s="11" t="str">
        <f t="shared" si="50"/>
        <v>Charles G. Koch Charitable Foundation_M. Kosloff20154500</v>
      </c>
      <c r="C2481" s="11" t="s">
        <v>19</v>
      </c>
      <c r="D2481" s="11" t="s">
        <v>2268</v>
      </c>
      <c r="E2481" s="11" t="s">
        <v>2268</v>
      </c>
      <c r="F2481" s="4">
        <v>4500</v>
      </c>
      <c r="G2481" s="3">
        <v>2015</v>
      </c>
      <c r="H2481" s="3" t="s">
        <v>21</v>
      </c>
      <c r="I2481" s="12" t="s">
        <v>31</v>
      </c>
      <c r="J2481" s="3">
        <v>473</v>
      </c>
      <c r="K2481" s="3" t="str">
        <f>IF(VLOOKUP(D2481,'Resources Final'!A:C,3,FALSE)=0,"",VLOOKUP(D2481,'Resources Final'!A:C,3,FALSE))</f>
        <v>Y</v>
      </c>
      <c r="L2481" s="3" t="str">
        <f>IF(VLOOKUP(D2481,'Resources Final'!A:D,4,FALSE)=0,"",VLOOKUP(D2481,'Resources Final'!A:D,4,FALSE))</f>
        <v/>
      </c>
      <c r="M2481" s="3" t="str">
        <f>IF(VLOOKUP(D2481,'Resources Final'!A:E,5,FALSE)=0,"",VLOOKUP(D2481,'Resources Final'!A:E,5,FALSE))</f>
        <v/>
      </c>
      <c r="N2481" s="7" t="str">
        <f>IF(VLOOKUP(D2481,'Resources Final'!A:F,6,FALSE)=0,"",VLOOKUP(D2481,'Resources Final'!A:F,6,FALSE))</f>
        <v/>
      </c>
      <c r="O2481" s="3" t="str">
        <f>IF(VLOOKUP(D2481,'Resources Final'!A:G,7,FALSE)=0,"",VLOOKUP(D2481,'Resources Final'!A:G,7,FALSE))</f>
        <v/>
      </c>
    </row>
    <row r="2482" spans="1:15" x14ac:dyDescent="0.2">
      <c r="A2482" s="11">
        <v>990</v>
      </c>
      <c r="B2482" s="11" t="str">
        <f t="shared" si="50"/>
        <v>Charles G. Koch Charitable Foundation_M. Lovetro Jr20153750</v>
      </c>
      <c r="C2482" s="11" t="s">
        <v>19</v>
      </c>
      <c r="D2482" s="11" t="s">
        <v>2269</v>
      </c>
      <c r="E2482" s="11" t="s">
        <v>2269</v>
      </c>
      <c r="F2482" s="4">
        <v>3750</v>
      </c>
      <c r="G2482" s="3">
        <v>2015</v>
      </c>
      <c r="H2482" s="3" t="s">
        <v>21</v>
      </c>
      <c r="I2482" s="12" t="s">
        <v>31</v>
      </c>
      <c r="J2482" s="3">
        <v>474</v>
      </c>
      <c r="K2482" s="3" t="str">
        <f>IF(VLOOKUP(D2482,'Resources Final'!A:C,3,FALSE)=0,"",VLOOKUP(D2482,'Resources Final'!A:C,3,FALSE))</f>
        <v>Y</v>
      </c>
      <c r="L2482" s="3" t="str">
        <f>IF(VLOOKUP(D2482,'Resources Final'!A:D,4,FALSE)=0,"",VLOOKUP(D2482,'Resources Final'!A:D,4,FALSE))</f>
        <v/>
      </c>
      <c r="M2482" s="3" t="str">
        <f>IF(VLOOKUP(D2482,'Resources Final'!A:E,5,FALSE)=0,"",VLOOKUP(D2482,'Resources Final'!A:E,5,FALSE))</f>
        <v/>
      </c>
      <c r="N2482" s="7" t="str">
        <f>IF(VLOOKUP(D2482,'Resources Final'!A:F,6,FALSE)=0,"",VLOOKUP(D2482,'Resources Final'!A:F,6,FALSE))</f>
        <v/>
      </c>
      <c r="O2482" s="3" t="str">
        <f>IF(VLOOKUP(D2482,'Resources Final'!A:G,7,FALSE)=0,"",VLOOKUP(D2482,'Resources Final'!A:G,7,FALSE))</f>
        <v/>
      </c>
    </row>
    <row r="2483" spans="1:15" x14ac:dyDescent="0.2">
      <c r="A2483" s="11">
        <v>990</v>
      </c>
      <c r="B2483" s="11" t="str">
        <f t="shared" si="50"/>
        <v>Charles G. Koch Charitable Foundation_M. Manovich20153750</v>
      </c>
      <c r="C2483" s="11" t="s">
        <v>19</v>
      </c>
      <c r="D2483" s="11" t="s">
        <v>2270</v>
      </c>
      <c r="E2483" s="11" t="s">
        <v>2270</v>
      </c>
      <c r="F2483" s="4">
        <v>3750</v>
      </c>
      <c r="G2483" s="3">
        <v>2015</v>
      </c>
      <c r="H2483" s="3" t="s">
        <v>21</v>
      </c>
      <c r="I2483" s="12" t="s">
        <v>31</v>
      </c>
      <c r="J2483" s="3">
        <v>475</v>
      </c>
      <c r="K2483" s="3" t="str">
        <f>IF(VLOOKUP(D2483,'Resources Final'!A:C,3,FALSE)=0,"",VLOOKUP(D2483,'Resources Final'!A:C,3,FALSE))</f>
        <v>Y</v>
      </c>
      <c r="L2483" s="3" t="str">
        <f>IF(VLOOKUP(D2483,'Resources Final'!A:D,4,FALSE)=0,"",VLOOKUP(D2483,'Resources Final'!A:D,4,FALSE))</f>
        <v/>
      </c>
      <c r="M2483" s="3" t="str">
        <f>IF(VLOOKUP(D2483,'Resources Final'!A:E,5,FALSE)=0,"",VLOOKUP(D2483,'Resources Final'!A:E,5,FALSE))</f>
        <v/>
      </c>
      <c r="N2483" s="7" t="str">
        <f>IF(VLOOKUP(D2483,'Resources Final'!A:F,6,FALSE)=0,"",VLOOKUP(D2483,'Resources Final'!A:F,6,FALSE))</f>
        <v/>
      </c>
      <c r="O2483" s="3" t="str">
        <f>IF(VLOOKUP(D2483,'Resources Final'!A:G,7,FALSE)=0,"",VLOOKUP(D2483,'Resources Final'!A:G,7,FALSE))</f>
        <v/>
      </c>
    </row>
    <row r="2484" spans="1:15" x14ac:dyDescent="0.2">
      <c r="A2484" s="11">
        <v>990</v>
      </c>
      <c r="B2484" s="11" t="str">
        <f t="shared" si="50"/>
        <v>Charles G. Koch Charitable Foundation_M. Owen20154200</v>
      </c>
      <c r="C2484" s="11" t="s">
        <v>19</v>
      </c>
      <c r="D2484" s="11" t="s">
        <v>2271</v>
      </c>
      <c r="E2484" s="11" t="s">
        <v>2271</v>
      </c>
      <c r="F2484" s="4">
        <v>4200</v>
      </c>
      <c r="G2484" s="3">
        <v>2015</v>
      </c>
      <c r="H2484" s="3" t="s">
        <v>21</v>
      </c>
      <c r="I2484" s="12" t="s">
        <v>31</v>
      </c>
      <c r="J2484" s="3">
        <v>476</v>
      </c>
      <c r="K2484" s="3" t="str">
        <f>IF(VLOOKUP(D2484,'Resources Final'!A:C,3,FALSE)=0,"",VLOOKUP(D2484,'Resources Final'!A:C,3,FALSE))</f>
        <v>Y</v>
      </c>
      <c r="L2484" s="3" t="str">
        <f>IF(VLOOKUP(D2484,'Resources Final'!A:D,4,FALSE)=0,"",VLOOKUP(D2484,'Resources Final'!A:D,4,FALSE))</f>
        <v/>
      </c>
      <c r="M2484" s="3" t="str">
        <f>IF(VLOOKUP(D2484,'Resources Final'!A:E,5,FALSE)=0,"",VLOOKUP(D2484,'Resources Final'!A:E,5,FALSE))</f>
        <v/>
      </c>
      <c r="N2484" s="7" t="str">
        <f>IF(VLOOKUP(D2484,'Resources Final'!A:F,6,FALSE)=0,"",VLOOKUP(D2484,'Resources Final'!A:F,6,FALSE))</f>
        <v/>
      </c>
      <c r="O2484" s="3" t="str">
        <f>IF(VLOOKUP(D2484,'Resources Final'!A:G,7,FALSE)=0,"",VLOOKUP(D2484,'Resources Final'!A:G,7,FALSE))</f>
        <v/>
      </c>
    </row>
    <row r="2485" spans="1:15" x14ac:dyDescent="0.2">
      <c r="A2485" s="11">
        <v>990</v>
      </c>
      <c r="B2485" s="11" t="str">
        <f t="shared" si="50"/>
        <v>Charles G. Koch Charitable Foundation_M. Salazar20153750</v>
      </c>
      <c r="C2485" s="11" t="s">
        <v>19</v>
      </c>
      <c r="D2485" s="11" t="s">
        <v>2272</v>
      </c>
      <c r="E2485" s="11" t="s">
        <v>2272</v>
      </c>
      <c r="F2485" s="4">
        <v>3750</v>
      </c>
      <c r="G2485" s="3">
        <v>2015</v>
      </c>
      <c r="H2485" s="3" t="s">
        <v>21</v>
      </c>
      <c r="I2485" s="12" t="s">
        <v>31</v>
      </c>
      <c r="J2485" s="3">
        <v>477</v>
      </c>
      <c r="K2485" s="3" t="str">
        <f>IF(VLOOKUP(D2485,'Resources Final'!A:C,3,FALSE)=0,"",VLOOKUP(D2485,'Resources Final'!A:C,3,FALSE))</f>
        <v>Y</v>
      </c>
      <c r="L2485" s="3" t="str">
        <f>IF(VLOOKUP(D2485,'Resources Final'!A:D,4,FALSE)=0,"",VLOOKUP(D2485,'Resources Final'!A:D,4,FALSE))</f>
        <v/>
      </c>
      <c r="M2485" s="3" t="str">
        <f>IF(VLOOKUP(D2485,'Resources Final'!A:E,5,FALSE)=0,"",VLOOKUP(D2485,'Resources Final'!A:E,5,FALSE))</f>
        <v/>
      </c>
      <c r="N2485" s="7" t="str">
        <f>IF(VLOOKUP(D2485,'Resources Final'!A:F,6,FALSE)=0,"",VLOOKUP(D2485,'Resources Final'!A:F,6,FALSE))</f>
        <v/>
      </c>
      <c r="O2485" s="3" t="str">
        <f>IF(VLOOKUP(D2485,'Resources Final'!A:G,7,FALSE)=0,"",VLOOKUP(D2485,'Resources Final'!A:G,7,FALSE))</f>
        <v/>
      </c>
    </row>
    <row r="2486" spans="1:15" x14ac:dyDescent="0.2">
      <c r="A2486" s="11">
        <v>990</v>
      </c>
      <c r="B2486" s="11" t="str">
        <f t="shared" si="50"/>
        <v>Charles G. Koch Charitable Foundation_M. Shindler20154500</v>
      </c>
      <c r="C2486" s="11" t="s">
        <v>19</v>
      </c>
      <c r="D2486" s="11" t="s">
        <v>2273</v>
      </c>
      <c r="E2486" s="11" t="s">
        <v>2273</v>
      </c>
      <c r="F2486" s="4">
        <v>4500</v>
      </c>
      <c r="G2486" s="3">
        <v>2015</v>
      </c>
      <c r="H2486" s="3" t="s">
        <v>21</v>
      </c>
      <c r="I2486" s="12" t="s">
        <v>31</v>
      </c>
      <c r="J2486" s="3">
        <v>478</v>
      </c>
      <c r="K2486" s="3" t="str">
        <f>IF(VLOOKUP(D2486,'Resources Final'!A:C,3,FALSE)=0,"",VLOOKUP(D2486,'Resources Final'!A:C,3,FALSE))</f>
        <v>Y</v>
      </c>
      <c r="L2486" s="3" t="str">
        <f>IF(VLOOKUP(D2486,'Resources Final'!A:D,4,FALSE)=0,"",VLOOKUP(D2486,'Resources Final'!A:D,4,FALSE))</f>
        <v/>
      </c>
      <c r="M2486" s="3" t="str">
        <f>IF(VLOOKUP(D2486,'Resources Final'!A:E,5,FALSE)=0,"",VLOOKUP(D2486,'Resources Final'!A:E,5,FALSE))</f>
        <v/>
      </c>
      <c r="N2486" s="7" t="str">
        <f>IF(VLOOKUP(D2486,'Resources Final'!A:F,6,FALSE)=0,"",VLOOKUP(D2486,'Resources Final'!A:F,6,FALSE))</f>
        <v/>
      </c>
      <c r="O2486" s="3" t="str">
        <f>IF(VLOOKUP(D2486,'Resources Final'!A:G,7,FALSE)=0,"",VLOOKUP(D2486,'Resources Final'!A:G,7,FALSE))</f>
        <v/>
      </c>
    </row>
    <row r="2487" spans="1:15" x14ac:dyDescent="0.2">
      <c r="A2487" s="11">
        <v>990</v>
      </c>
      <c r="B2487" s="11" t="str">
        <f t="shared" si="50"/>
        <v>Charles G. Koch Charitable Foundation_M. Sy Jr20155300</v>
      </c>
      <c r="C2487" s="11" t="s">
        <v>19</v>
      </c>
      <c r="D2487" s="11" t="s">
        <v>2274</v>
      </c>
      <c r="E2487" s="11" t="s">
        <v>2274</v>
      </c>
      <c r="F2487" s="4">
        <v>5300</v>
      </c>
      <c r="G2487" s="3">
        <v>2015</v>
      </c>
      <c r="H2487" s="3" t="s">
        <v>21</v>
      </c>
      <c r="I2487" s="12" t="s">
        <v>31</v>
      </c>
      <c r="J2487" s="3">
        <v>479</v>
      </c>
      <c r="K2487" s="3" t="str">
        <f>IF(VLOOKUP(D2487,'Resources Final'!A:C,3,FALSE)=0,"",VLOOKUP(D2487,'Resources Final'!A:C,3,FALSE))</f>
        <v>Y</v>
      </c>
      <c r="L2487" s="3" t="str">
        <f>IF(VLOOKUP(D2487,'Resources Final'!A:D,4,FALSE)=0,"",VLOOKUP(D2487,'Resources Final'!A:D,4,FALSE))</f>
        <v/>
      </c>
      <c r="M2487" s="3" t="str">
        <f>IF(VLOOKUP(D2487,'Resources Final'!A:E,5,FALSE)=0,"",VLOOKUP(D2487,'Resources Final'!A:E,5,FALSE))</f>
        <v/>
      </c>
      <c r="N2487" s="7" t="str">
        <f>IF(VLOOKUP(D2487,'Resources Final'!A:F,6,FALSE)=0,"",VLOOKUP(D2487,'Resources Final'!A:F,6,FALSE))</f>
        <v/>
      </c>
      <c r="O2487" s="3" t="str">
        <f>IF(VLOOKUP(D2487,'Resources Final'!A:G,7,FALSE)=0,"",VLOOKUP(D2487,'Resources Final'!A:G,7,FALSE))</f>
        <v/>
      </c>
    </row>
    <row r="2488" spans="1:15" x14ac:dyDescent="0.2">
      <c r="A2488" s="11">
        <v>990</v>
      </c>
      <c r="B2488" s="11" t="str">
        <f t="shared" si="50"/>
        <v>Charles G. Koch Charitable Foundation_M. Wasserman20154500</v>
      </c>
      <c r="C2488" s="11" t="s">
        <v>19</v>
      </c>
      <c r="D2488" s="11" t="s">
        <v>2275</v>
      </c>
      <c r="E2488" s="11" t="s">
        <v>2275</v>
      </c>
      <c r="F2488" s="4">
        <v>4500</v>
      </c>
      <c r="G2488" s="3">
        <v>2015</v>
      </c>
      <c r="H2488" s="3" t="s">
        <v>21</v>
      </c>
      <c r="I2488" s="12" t="s">
        <v>31</v>
      </c>
      <c r="J2488" s="3">
        <v>480</v>
      </c>
      <c r="K2488" s="3" t="str">
        <f>IF(VLOOKUP(D2488,'Resources Final'!A:C,3,FALSE)=0,"",VLOOKUP(D2488,'Resources Final'!A:C,3,FALSE))</f>
        <v>Y</v>
      </c>
      <c r="L2488" s="3" t="str">
        <f>IF(VLOOKUP(D2488,'Resources Final'!A:D,4,FALSE)=0,"",VLOOKUP(D2488,'Resources Final'!A:D,4,FALSE))</f>
        <v/>
      </c>
      <c r="M2488" s="3" t="str">
        <f>IF(VLOOKUP(D2488,'Resources Final'!A:E,5,FALSE)=0,"",VLOOKUP(D2488,'Resources Final'!A:E,5,FALSE))</f>
        <v/>
      </c>
      <c r="N2488" s="7" t="str">
        <f>IF(VLOOKUP(D2488,'Resources Final'!A:F,6,FALSE)=0,"",VLOOKUP(D2488,'Resources Final'!A:F,6,FALSE))</f>
        <v/>
      </c>
      <c r="O2488" s="3" t="str">
        <f>IF(VLOOKUP(D2488,'Resources Final'!A:G,7,FALSE)=0,"",VLOOKUP(D2488,'Resources Final'!A:G,7,FALSE))</f>
        <v/>
      </c>
    </row>
    <row r="2489" spans="1:15" x14ac:dyDescent="0.2">
      <c r="A2489" s="11">
        <v>990</v>
      </c>
      <c r="B2489" s="11" t="str">
        <f t="shared" si="50"/>
        <v>Charles G. Koch Charitable Foundation_M. Weast20153750</v>
      </c>
      <c r="C2489" s="11" t="s">
        <v>19</v>
      </c>
      <c r="D2489" s="11" t="s">
        <v>2276</v>
      </c>
      <c r="E2489" s="11" t="s">
        <v>2276</v>
      </c>
      <c r="F2489" s="4">
        <v>3750</v>
      </c>
      <c r="G2489" s="3">
        <v>2015</v>
      </c>
      <c r="H2489" s="3" t="s">
        <v>21</v>
      </c>
      <c r="I2489" s="12" t="s">
        <v>31</v>
      </c>
      <c r="J2489" s="3">
        <v>481</v>
      </c>
      <c r="K2489" s="3" t="str">
        <f>IF(VLOOKUP(D2489,'Resources Final'!A:C,3,FALSE)=0,"",VLOOKUP(D2489,'Resources Final'!A:C,3,FALSE))</f>
        <v>Y</v>
      </c>
      <c r="L2489" s="3" t="str">
        <f>IF(VLOOKUP(D2489,'Resources Final'!A:D,4,FALSE)=0,"",VLOOKUP(D2489,'Resources Final'!A:D,4,FALSE))</f>
        <v/>
      </c>
      <c r="M2489" s="3" t="str">
        <f>IF(VLOOKUP(D2489,'Resources Final'!A:E,5,FALSE)=0,"",VLOOKUP(D2489,'Resources Final'!A:E,5,FALSE))</f>
        <v/>
      </c>
      <c r="N2489" s="7" t="str">
        <f>IF(VLOOKUP(D2489,'Resources Final'!A:F,6,FALSE)=0,"",VLOOKUP(D2489,'Resources Final'!A:F,6,FALSE))</f>
        <v/>
      </c>
      <c r="O2489" s="3" t="str">
        <f>IF(VLOOKUP(D2489,'Resources Final'!A:G,7,FALSE)=0,"",VLOOKUP(D2489,'Resources Final'!A:G,7,FALSE))</f>
        <v/>
      </c>
    </row>
    <row r="2490" spans="1:15" x14ac:dyDescent="0.2">
      <c r="A2490" s="11">
        <v>990</v>
      </c>
      <c r="B2490" s="11" t="str">
        <f t="shared" si="50"/>
        <v>Charles G. Koch Charitable Foundation_Manhattan Institute for Policy Research201521362</v>
      </c>
      <c r="C2490" s="11" t="s">
        <v>19</v>
      </c>
      <c r="D2490" s="11" t="s">
        <v>2312</v>
      </c>
      <c r="E2490" s="11" t="s">
        <v>2312</v>
      </c>
      <c r="F2490" s="4">
        <v>21362</v>
      </c>
      <c r="G2490" s="3">
        <v>2015</v>
      </c>
      <c r="H2490" s="3" t="s">
        <v>21</v>
      </c>
      <c r="I2490" s="12"/>
      <c r="J2490" s="3">
        <v>482</v>
      </c>
      <c r="K2490" s="3" t="str">
        <f>IF(VLOOKUP(D2490,'Resources Final'!A:C,3,FALSE)=0,"",VLOOKUP(D2490,'Resources Final'!A:C,3,FALSE))</f>
        <v/>
      </c>
      <c r="L2490" s="3" t="str">
        <f>IF(VLOOKUP(D2490,'Resources Final'!A:D,4,FALSE)=0,"",VLOOKUP(D2490,'Resources Final'!A:D,4,FALSE))</f>
        <v/>
      </c>
      <c r="M2490" s="3" t="str">
        <f>IF(VLOOKUP(D2490,'Resources Final'!A:E,5,FALSE)=0,"",VLOOKUP(D2490,'Resources Final'!A:E,5,FALSE))</f>
        <v/>
      </c>
      <c r="N2490" s="7" t="str">
        <f>IF(VLOOKUP(D2490,'Resources Final'!A:F,6,FALSE)=0,"",VLOOKUP(D2490,'Resources Final'!A:F,6,FALSE))</f>
        <v>https://www.desmogblog.com/manhattan-institute-policy-research</v>
      </c>
      <c r="O2490" s="3" t="str">
        <f>IF(VLOOKUP(D2490,'Resources Final'!A:G,7,FALSE)=0,"",VLOOKUP(D2490,'Resources Final'!A:G,7,FALSE))</f>
        <v>Desmog</v>
      </c>
    </row>
    <row r="2491" spans="1:15" x14ac:dyDescent="0.2">
      <c r="A2491" s="11">
        <v>990</v>
      </c>
      <c r="B2491" s="11" t="str">
        <f t="shared" si="50"/>
        <v>Charles G. Koch Charitable Foundation_Marijuana Policy Project Foundation20154800</v>
      </c>
      <c r="C2491" s="11" t="s">
        <v>19</v>
      </c>
      <c r="D2491" s="11" t="s">
        <v>2322</v>
      </c>
      <c r="E2491" s="11" t="s">
        <v>2322</v>
      </c>
      <c r="F2491" s="4">
        <v>4800</v>
      </c>
      <c r="G2491" s="3">
        <v>2015</v>
      </c>
      <c r="H2491" s="3" t="s">
        <v>21</v>
      </c>
      <c r="I2491" s="12"/>
      <c r="J2491" s="3">
        <v>483</v>
      </c>
      <c r="K2491" s="3" t="str">
        <f>IF(VLOOKUP(D2491,'Resources Final'!A:C,3,FALSE)=0,"",VLOOKUP(D2491,'Resources Final'!A:C,3,FALSE))</f>
        <v/>
      </c>
      <c r="L2491" s="3" t="str">
        <f>IF(VLOOKUP(D2491,'Resources Final'!A:D,4,FALSE)=0,"",VLOOKUP(D2491,'Resources Final'!A:D,4,FALSE))</f>
        <v/>
      </c>
      <c r="M2491" s="3" t="str">
        <f>IF(VLOOKUP(D2491,'Resources Final'!A:E,5,FALSE)=0,"",VLOOKUP(D2491,'Resources Final'!A:E,5,FALSE))</f>
        <v/>
      </c>
      <c r="N2491" s="7" t="str">
        <f>IF(VLOOKUP(D2491,'Resources Final'!A:F,6,FALSE)=0,"",VLOOKUP(D2491,'Resources Final'!A:F,6,FALSE))</f>
        <v>https://www.sourcewatch.org/index.php/Marijuana_Policy_Project</v>
      </c>
      <c r="O2491" s="3" t="str">
        <f>IF(VLOOKUP(D2491,'Resources Final'!A:G,7,FALSE)=0,"",VLOOKUP(D2491,'Resources Final'!A:G,7,FALSE))</f>
        <v>Sourcewatch</v>
      </c>
    </row>
    <row r="2492" spans="1:15" x14ac:dyDescent="0.2">
      <c r="A2492" s="11">
        <v>990</v>
      </c>
      <c r="B2492" s="11" t="str">
        <f t="shared" si="50"/>
        <v>Charles G. Koch Charitable Foundation_N. Brinkman20153750</v>
      </c>
      <c r="C2492" s="11" t="s">
        <v>19</v>
      </c>
      <c r="D2492" s="11" t="s">
        <v>2580</v>
      </c>
      <c r="E2492" s="11" t="s">
        <v>2580</v>
      </c>
      <c r="F2492" s="4">
        <v>3750</v>
      </c>
      <c r="G2492" s="3">
        <v>2015</v>
      </c>
      <c r="H2492" s="3" t="s">
        <v>21</v>
      </c>
      <c r="I2492" s="12" t="s">
        <v>31</v>
      </c>
      <c r="J2492" s="3">
        <v>484</v>
      </c>
      <c r="K2492" s="3" t="str">
        <f>IF(VLOOKUP(D2492,'Resources Final'!A:C,3,FALSE)=0,"",VLOOKUP(D2492,'Resources Final'!A:C,3,FALSE))</f>
        <v>Y</v>
      </c>
      <c r="L2492" s="3" t="str">
        <f>IF(VLOOKUP(D2492,'Resources Final'!A:D,4,FALSE)=0,"",VLOOKUP(D2492,'Resources Final'!A:D,4,FALSE))</f>
        <v/>
      </c>
      <c r="M2492" s="3" t="str">
        <f>IF(VLOOKUP(D2492,'Resources Final'!A:E,5,FALSE)=0,"",VLOOKUP(D2492,'Resources Final'!A:E,5,FALSE))</f>
        <v/>
      </c>
      <c r="N2492" s="7" t="str">
        <f>IF(VLOOKUP(D2492,'Resources Final'!A:F,6,FALSE)=0,"",VLOOKUP(D2492,'Resources Final'!A:F,6,FALSE))</f>
        <v/>
      </c>
      <c r="O2492" s="3" t="str">
        <f>IF(VLOOKUP(D2492,'Resources Final'!A:G,7,FALSE)=0,"",VLOOKUP(D2492,'Resources Final'!A:G,7,FALSE))</f>
        <v/>
      </c>
    </row>
    <row r="2493" spans="1:15" x14ac:dyDescent="0.2">
      <c r="A2493" s="11">
        <v>990</v>
      </c>
      <c r="B2493" s="11" t="str">
        <f t="shared" si="50"/>
        <v>Charles G. Koch Charitable Foundation_N. Goodman20157950</v>
      </c>
      <c r="C2493" s="11" t="s">
        <v>19</v>
      </c>
      <c r="D2493" s="11" t="s">
        <v>2581</v>
      </c>
      <c r="E2493" s="11" t="s">
        <v>2581</v>
      </c>
      <c r="F2493" s="4">
        <v>7950</v>
      </c>
      <c r="G2493" s="3">
        <v>2015</v>
      </c>
      <c r="H2493" s="3" t="s">
        <v>21</v>
      </c>
      <c r="I2493" s="12" t="s">
        <v>31</v>
      </c>
      <c r="J2493" s="3">
        <v>485</v>
      </c>
      <c r="K2493" s="3" t="str">
        <f>IF(VLOOKUP(D2493,'Resources Final'!A:C,3,FALSE)=0,"",VLOOKUP(D2493,'Resources Final'!A:C,3,FALSE))</f>
        <v>Y</v>
      </c>
      <c r="L2493" s="3" t="str">
        <f>IF(VLOOKUP(D2493,'Resources Final'!A:D,4,FALSE)=0,"",VLOOKUP(D2493,'Resources Final'!A:D,4,FALSE))</f>
        <v/>
      </c>
      <c r="M2493" s="3" t="str">
        <f>IF(VLOOKUP(D2493,'Resources Final'!A:E,5,FALSE)=0,"",VLOOKUP(D2493,'Resources Final'!A:E,5,FALSE))</f>
        <v/>
      </c>
      <c r="N2493" s="7" t="str">
        <f>IF(VLOOKUP(D2493,'Resources Final'!A:F,6,FALSE)=0,"",VLOOKUP(D2493,'Resources Final'!A:F,6,FALSE))</f>
        <v/>
      </c>
      <c r="O2493" s="3" t="str">
        <f>IF(VLOOKUP(D2493,'Resources Final'!A:G,7,FALSE)=0,"",VLOOKUP(D2493,'Resources Final'!A:G,7,FALSE))</f>
        <v/>
      </c>
    </row>
    <row r="2494" spans="1:15" x14ac:dyDescent="0.2">
      <c r="A2494" s="11">
        <v>990</v>
      </c>
      <c r="B2494" s="11" t="str">
        <f t="shared" si="50"/>
        <v>Charles G. Koch Charitable Foundation_N. Holvik20155300</v>
      </c>
      <c r="C2494" s="11" t="s">
        <v>19</v>
      </c>
      <c r="D2494" s="11" t="s">
        <v>2582</v>
      </c>
      <c r="E2494" s="11" t="s">
        <v>2582</v>
      </c>
      <c r="F2494" s="4">
        <v>5300</v>
      </c>
      <c r="G2494" s="3">
        <v>2015</v>
      </c>
      <c r="H2494" s="3" t="s">
        <v>21</v>
      </c>
      <c r="I2494" s="12" t="s">
        <v>31</v>
      </c>
      <c r="J2494" s="3">
        <v>486</v>
      </c>
      <c r="K2494" s="3" t="str">
        <f>IF(VLOOKUP(D2494,'Resources Final'!A:C,3,FALSE)=0,"",VLOOKUP(D2494,'Resources Final'!A:C,3,FALSE))</f>
        <v>Y</v>
      </c>
      <c r="L2494" s="3" t="str">
        <f>IF(VLOOKUP(D2494,'Resources Final'!A:D,4,FALSE)=0,"",VLOOKUP(D2494,'Resources Final'!A:D,4,FALSE))</f>
        <v/>
      </c>
      <c r="M2494" s="3" t="str">
        <f>IF(VLOOKUP(D2494,'Resources Final'!A:E,5,FALSE)=0,"",VLOOKUP(D2494,'Resources Final'!A:E,5,FALSE))</f>
        <v/>
      </c>
      <c r="N2494" s="7" t="str">
        <f>IF(VLOOKUP(D2494,'Resources Final'!A:F,6,FALSE)=0,"",VLOOKUP(D2494,'Resources Final'!A:F,6,FALSE))</f>
        <v/>
      </c>
      <c r="O2494" s="3" t="str">
        <f>IF(VLOOKUP(D2494,'Resources Final'!A:G,7,FALSE)=0,"",VLOOKUP(D2494,'Resources Final'!A:G,7,FALSE))</f>
        <v/>
      </c>
    </row>
    <row r="2495" spans="1:15" x14ac:dyDescent="0.2">
      <c r="A2495" s="11">
        <v>990</v>
      </c>
      <c r="B2495" s="11" t="str">
        <f t="shared" si="50"/>
        <v>Charles G. Koch Charitable Foundation_N. Ishankulov20154500</v>
      </c>
      <c r="C2495" s="11" t="s">
        <v>19</v>
      </c>
      <c r="D2495" s="11" t="s">
        <v>2583</v>
      </c>
      <c r="E2495" s="11" t="s">
        <v>2583</v>
      </c>
      <c r="F2495" s="4">
        <v>4500</v>
      </c>
      <c r="G2495" s="3">
        <v>2015</v>
      </c>
      <c r="H2495" s="3" t="s">
        <v>21</v>
      </c>
      <c r="I2495" s="12" t="s">
        <v>31</v>
      </c>
      <c r="J2495" s="3">
        <v>487</v>
      </c>
      <c r="K2495" s="3" t="str">
        <f>IF(VLOOKUP(D2495,'Resources Final'!A:C,3,FALSE)=0,"",VLOOKUP(D2495,'Resources Final'!A:C,3,FALSE))</f>
        <v>Y</v>
      </c>
      <c r="L2495" s="3" t="str">
        <f>IF(VLOOKUP(D2495,'Resources Final'!A:D,4,FALSE)=0,"",VLOOKUP(D2495,'Resources Final'!A:D,4,FALSE))</f>
        <v/>
      </c>
      <c r="M2495" s="3" t="str">
        <f>IF(VLOOKUP(D2495,'Resources Final'!A:E,5,FALSE)=0,"",VLOOKUP(D2495,'Resources Final'!A:E,5,FALSE))</f>
        <v/>
      </c>
      <c r="N2495" s="7" t="str">
        <f>IF(VLOOKUP(D2495,'Resources Final'!A:F,6,FALSE)=0,"",VLOOKUP(D2495,'Resources Final'!A:F,6,FALSE))</f>
        <v/>
      </c>
      <c r="O2495" s="3" t="str">
        <f>IF(VLOOKUP(D2495,'Resources Final'!A:G,7,FALSE)=0,"",VLOOKUP(D2495,'Resources Final'!A:G,7,FALSE))</f>
        <v/>
      </c>
    </row>
    <row r="2496" spans="1:15" x14ac:dyDescent="0.2">
      <c r="A2496" s="11">
        <v>990</v>
      </c>
      <c r="B2496" s="11" t="str">
        <f t="shared" si="50"/>
        <v>Charles G. Koch Charitable Foundation_N. Jarman20153750</v>
      </c>
      <c r="C2496" s="11" t="s">
        <v>19</v>
      </c>
      <c r="D2496" s="11" t="s">
        <v>2584</v>
      </c>
      <c r="E2496" s="11" t="s">
        <v>2584</v>
      </c>
      <c r="F2496" s="4">
        <v>3750</v>
      </c>
      <c r="G2496" s="3">
        <v>2015</v>
      </c>
      <c r="H2496" s="3" t="s">
        <v>21</v>
      </c>
      <c r="I2496" s="12" t="s">
        <v>31</v>
      </c>
      <c r="J2496" s="3">
        <v>488</v>
      </c>
      <c r="K2496" s="3" t="str">
        <f>IF(VLOOKUP(D2496,'Resources Final'!A:C,3,FALSE)=0,"",VLOOKUP(D2496,'Resources Final'!A:C,3,FALSE))</f>
        <v>Y</v>
      </c>
      <c r="L2496" s="3" t="str">
        <f>IF(VLOOKUP(D2496,'Resources Final'!A:D,4,FALSE)=0,"",VLOOKUP(D2496,'Resources Final'!A:D,4,FALSE))</f>
        <v/>
      </c>
      <c r="M2496" s="3" t="str">
        <f>IF(VLOOKUP(D2496,'Resources Final'!A:E,5,FALSE)=0,"",VLOOKUP(D2496,'Resources Final'!A:E,5,FALSE))</f>
        <v/>
      </c>
      <c r="N2496" s="7" t="str">
        <f>IF(VLOOKUP(D2496,'Resources Final'!A:F,6,FALSE)=0,"",VLOOKUP(D2496,'Resources Final'!A:F,6,FALSE))</f>
        <v/>
      </c>
      <c r="O2496" s="3" t="str">
        <f>IF(VLOOKUP(D2496,'Resources Final'!A:G,7,FALSE)=0,"",VLOOKUP(D2496,'Resources Final'!A:G,7,FALSE))</f>
        <v/>
      </c>
    </row>
    <row r="2497" spans="1:15" x14ac:dyDescent="0.2">
      <c r="A2497" s="11">
        <v>990</v>
      </c>
      <c r="B2497" s="11" t="str">
        <f t="shared" si="50"/>
        <v>Charles G. Koch Charitable Foundation_N. Kelley20153750</v>
      </c>
      <c r="C2497" s="11" t="s">
        <v>19</v>
      </c>
      <c r="D2497" s="11" t="s">
        <v>2585</v>
      </c>
      <c r="E2497" s="11" t="s">
        <v>2585</v>
      </c>
      <c r="F2497" s="4">
        <v>3750</v>
      </c>
      <c r="G2497" s="3">
        <v>2015</v>
      </c>
      <c r="H2497" s="3" t="s">
        <v>21</v>
      </c>
      <c r="I2497" s="12" t="s">
        <v>31</v>
      </c>
      <c r="J2497" s="3">
        <v>489</v>
      </c>
      <c r="K2497" s="3" t="str">
        <f>IF(VLOOKUP(D2497,'Resources Final'!A:C,3,FALSE)=0,"",VLOOKUP(D2497,'Resources Final'!A:C,3,FALSE))</f>
        <v>Y</v>
      </c>
      <c r="L2497" s="3" t="str">
        <f>IF(VLOOKUP(D2497,'Resources Final'!A:D,4,FALSE)=0,"",VLOOKUP(D2497,'Resources Final'!A:D,4,FALSE))</f>
        <v/>
      </c>
      <c r="M2497" s="3" t="str">
        <f>IF(VLOOKUP(D2497,'Resources Final'!A:E,5,FALSE)=0,"",VLOOKUP(D2497,'Resources Final'!A:E,5,FALSE))</f>
        <v/>
      </c>
      <c r="N2497" s="7" t="str">
        <f>IF(VLOOKUP(D2497,'Resources Final'!A:F,6,FALSE)=0,"",VLOOKUP(D2497,'Resources Final'!A:F,6,FALSE))</f>
        <v/>
      </c>
      <c r="O2497" s="3" t="str">
        <f>IF(VLOOKUP(D2497,'Resources Final'!A:G,7,FALSE)=0,"",VLOOKUP(D2497,'Resources Final'!A:G,7,FALSE))</f>
        <v/>
      </c>
    </row>
    <row r="2498" spans="1:15" x14ac:dyDescent="0.2">
      <c r="A2498" s="11">
        <v>990</v>
      </c>
      <c r="B2498" s="11" t="str">
        <f t="shared" si="50"/>
        <v>Charles G. Koch Charitable Foundation_N. Mignanelli20153750</v>
      </c>
      <c r="C2498" s="11" t="s">
        <v>19</v>
      </c>
      <c r="D2498" s="11" t="s">
        <v>2586</v>
      </c>
      <c r="E2498" s="11" t="s">
        <v>2586</v>
      </c>
      <c r="F2498" s="4">
        <v>3750</v>
      </c>
      <c r="G2498" s="3">
        <v>2015</v>
      </c>
      <c r="H2498" s="3" t="s">
        <v>21</v>
      </c>
      <c r="I2498" s="12" t="s">
        <v>31</v>
      </c>
      <c r="J2498" s="3">
        <v>490</v>
      </c>
      <c r="K2498" s="3" t="str">
        <f>IF(VLOOKUP(D2498,'Resources Final'!A:C,3,FALSE)=0,"",VLOOKUP(D2498,'Resources Final'!A:C,3,FALSE))</f>
        <v>Y</v>
      </c>
      <c r="L2498" s="3" t="str">
        <f>IF(VLOOKUP(D2498,'Resources Final'!A:D,4,FALSE)=0,"",VLOOKUP(D2498,'Resources Final'!A:D,4,FALSE))</f>
        <v/>
      </c>
      <c r="M2498" s="3" t="str">
        <f>IF(VLOOKUP(D2498,'Resources Final'!A:E,5,FALSE)=0,"",VLOOKUP(D2498,'Resources Final'!A:E,5,FALSE))</f>
        <v/>
      </c>
      <c r="N2498" s="7" t="str">
        <f>IF(VLOOKUP(D2498,'Resources Final'!A:F,6,FALSE)=0,"",VLOOKUP(D2498,'Resources Final'!A:F,6,FALSE))</f>
        <v/>
      </c>
      <c r="O2498" s="3" t="str">
        <f>IF(VLOOKUP(D2498,'Resources Final'!A:G,7,FALSE)=0,"",VLOOKUP(D2498,'Resources Final'!A:G,7,FALSE))</f>
        <v/>
      </c>
    </row>
    <row r="2499" spans="1:15" x14ac:dyDescent="0.2">
      <c r="A2499" s="11">
        <v>990</v>
      </c>
      <c r="B2499" s="11" t="str">
        <f t="shared" si="50"/>
        <v>Charles G. Koch Charitable Foundation_N. Miller20153750</v>
      </c>
      <c r="C2499" s="11" t="s">
        <v>19</v>
      </c>
      <c r="D2499" s="11" t="s">
        <v>2587</v>
      </c>
      <c r="E2499" s="11" t="s">
        <v>2587</v>
      </c>
      <c r="F2499" s="4">
        <v>3750</v>
      </c>
      <c r="G2499" s="3">
        <v>2015</v>
      </c>
      <c r="H2499" s="3" t="s">
        <v>21</v>
      </c>
      <c r="I2499" s="12" t="s">
        <v>31</v>
      </c>
      <c r="J2499" s="3">
        <v>491</v>
      </c>
      <c r="K2499" s="3" t="str">
        <f>IF(VLOOKUP(D2499,'Resources Final'!A:C,3,FALSE)=0,"",VLOOKUP(D2499,'Resources Final'!A:C,3,FALSE))</f>
        <v>Y</v>
      </c>
      <c r="L2499" s="3" t="str">
        <f>IF(VLOOKUP(D2499,'Resources Final'!A:D,4,FALSE)=0,"",VLOOKUP(D2499,'Resources Final'!A:D,4,FALSE))</f>
        <v/>
      </c>
      <c r="M2499" s="3" t="str">
        <f>IF(VLOOKUP(D2499,'Resources Final'!A:E,5,FALSE)=0,"",VLOOKUP(D2499,'Resources Final'!A:E,5,FALSE))</f>
        <v/>
      </c>
      <c r="N2499" s="7" t="str">
        <f>IF(VLOOKUP(D2499,'Resources Final'!A:F,6,FALSE)=0,"",VLOOKUP(D2499,'Resources Final'!A:F,6,FALSE))</f>
        <v/>
      </c>
      <c r="O2499" s="3" t="str">
        <f>IF(VLOOKUP(D2499,'Resources Final'!A:G,7,FALSE)=0,"",VLOOKUP(D2499,'Resources Final'!A:G,7,FALSE))</f>
        <v/>
      </c>
    </row>
    <row r="2500" spans="1:15" x14ac:dyDescent="0.2">
      <c r="A2500" s="11">
        <v>990</v>
      </c>
      <c r="B2500" s="11" t="str">
        <f t="shared" si="50"/>
        <v>Charles G. Koch Charitable Foundation_N. Vatanshoeva20153750</v>
      </c>
      <c r="C2500" s="11" t="s">
        <v>19</v>
      </c>
      <c r="D2500" s="11" t="s">
        <v>2588</v>
      </c>
      <c r="E2500" s="11" t="s">
        <v>2588</v>
      </c>
      <c r="F2500" s="4">
        <v>3750</v>
      </c>
      <c r="G2500" s="3">
        <v>2015</v>
      </c>
      <c r="H2500" s="3" t="s">
        <v>21</v>
      </c>
      <c r="I2500" s="12" t="s">
        <v>31</v>
      </c>
      <c r="J2500" s="3">
        <v>492</v>
      </c>
      <c r="K2500" s="3" t="str">
        <f>IF(VLOOKUP(D2500,'Resources Final'!A:C,3,FALSE)=0,"",VLOOKUP(D2500,'Resources Final'!A:C,3,FALSE))</f>
        <v>Y</v>
      </c>
      <c r="L2500" s="3" t="str">
        <f>IF(VLOOKUP(D2500,'Resources Final'!A:D,4,FALSE)=0,"",VLOOKUP(D2500,'Resources Final'!A:D,4,FALSE))</f>
        <v/>
      </c>
      <c r="M2500" s="3" t="str">
        <f>IF(VLOOKUP(D2500,'Resources Final'!A:E,5,FALSE)=0,"",VLOOKUP(D2500,'Resources Final'!A:E,5,FALSE))</f>
        <v/>
      </c>
      <c r="N2500" s="7" t="str">
        <f>IF(VLOOKUP(D2500,'Resources Final'!A:F,6,FALSE)=0,"",VLOOKUP(D2500,'Resources Final'!A:F,6,FALSE))</f>
        <v/>
      </c>
      <c r="O2500" s="3" t="str">
        <f>IF(VLOOKUP(D2500,'Resources Final'!A:G,7,FALSE)=0,"",VLOOKUP(D2500,'Resources Final'!A:G,7,FALSE))</f>
        <v/>
      </c>
    </row>
    <row r="2501" spans="1:15" x14ac:dyDescent="0.2">
      <c r="A2501" s="11">
        <v>990</v>
      </c>
      <c r="B2501" s="11" t="str">
        <f t="shared" si="50"/>
        <v>Charles G. Koch Charitable Foundation_N. Weinrich20153750</v>
      </c>
      <c r="C2501" s="11" t="s">
        <v>19</v>
      </c>
      <c r="D2501" s="11" t="s">
        <v>2589</v>
      </c>
      <c r="E2501" s="11" t="s">
        <v>2589</v>
      </c>
      <c r="F2501" s="4">
        <v>3750</v>
      </c>
      <c r="G2501" s="3">
        <v>2015</v>
      </c>
      <c r="H2501" s="3" t="s">
        <v>21</v>
      </c>
      <c r="I2501" s="12" t="s">
        <v>31</v>
      </c>
      <c r="J2501" s="3">
        <v>493</v>
      </c>
      <c r="K2501" s="3" t="str">
        <f>IF(VLOOKUP(D2501,'Resources Final'!A:C,3,FALSE)=0,"",VLOOKUP(D2501,'Resources Final'!A:C,3,FALSE))</f>
        <v>Y</v>
      </c>
      <c r="L2501" s="3" t="str">
        <f>IF(VLOOKUP(D2501,'Resources Final'!A:D,4,FALSE)=0,"",VLOOKUP(D2501,'Resources Final'!A:D,4,FALSE))</f>
        <v/>
      </c>
      <c r="M2501" s="3" t="str">
        <f>IF(VLOOKUP(D2501,'Resources Final'!A:E,5,FALSE)=0,"",VLOOKUP(D2501,'Resources Final'!A:E,5,FALSE))</f>
        <v/>
      </c>
      <c r="N2501" s="7" t="str">
        <f>IF(VLOOKUP(D2501,'Resources Final'!A:F,6,FALSE)=0,"",VLOOKUP(D2501,'Resources Final'!A:F,6,FALSE))</f>
        <v/>
      </c>
      <c r="O2501" s="3" t="str">
        <f>IF(VLOOKUP(D2501,'Resources Final'!A:G,7,FALSE)=0,"",VLOOKUP(D2501,'Resources Final'!A:G,7,FALSE))</f>
        <v/>
      </c>
    </row>
    <row r="2502" spans="1:15" x14ac:dyDescent="0.2">
      <c r="A2502" s="11">
        <v>990</v>
      </c>
      <c r="B2502" s="11" t="str">
        <f t="shared" si="50"/>
        <v>Charles G. Koch Charitable Foundation_National Review Institute201511626</v>
      </c>
      <c r="C2502" s="11" t="s">
        <v>19</v>
      </c>
      <c r="D2502" s="11" t="s">
        <v>2619</v>
      </c>
      <c r="E2502" s="11" t="s">
        <v>2619</v>
      </c>
      <c r="F2502" s="4">
        <v>11626</v>
      </c>
      <c r="G2502" s="3">
        <v>2015</v>
      </c>
      <c r="H2502" s="3" t="s">
        <v>21</v>
      </c>
      <c r="I2502" s="12"/>
      <c r="J2502" s="3">
        <v>494</v>
      </c>
      <c r="K2502" s="3" t="str">
        <f>IF(VLOOKUP(D2502,'Resources Final'!A:C,3,FALSE)=0,"",VLOOKUP(D2502,'Resources Final'!A:C,3,FALSE))</f>
        <v/>
      </c>
      <c r="L2502" s="3" t="str">
        <f>IF(VLOOKUP(D2502,'Resources Final'!A:D,4,FALSE)=0,"",VLOOKUP(D2502,'Resources Final'!A:D,4,FALSE))</f>
        <v/>
      </c>
      <c r="M2502" s="3" t="str">
        <f>IF(VLOOKUP(D2502,'Resources Final'!A:E,5,FALSE)=0,"",VLOOKUP(D2502,'Resources Final'!A:E,5,FALSE))</f>
        <v/>
      </c>
      <c r="N2502" s="7" t="str">
        <f>IF(VLOOKUP(D2502,'Resources Final'!A:F,6,FALSE)=0,"",VLOOKUP(D2502,'Resources Final'!A:F,6,FALSE))</f>
        <v>https://www.sourcewatch.org/index.php/National_Review_Institute</v>
      </c>
      <c r="O2502" s="3" t="str">
        <f>IF(VLOOKUP(D2502,'Resources Final'!A:G,7,FALSE)=0,"",VLOOKUP(D2502,'Resources Final'!A:G,7,FALSE))</f>
        <v>Sourcewatch</v>
      </c>
    </row>
    <row r="2503" spans="1:15" x14ac:dyDescent="0.2">
      <c r="A2503" s="11">
        <v>990</v>
      </c>
      <c r="B2503" s="11" t="str">
        <f t="shared" si="50"/>
        <v>Charles G. Koch Charitable Foundation_National Right to Work Legal Defense and Education Foundation201522060</v>
      </c>
      <c r="C2503" s="11" t="s">
        <v>19</v>
      </c>
      <c r="D2503" s="11" t="s">
        <v>2621</v>
      </c>
      <c r="E2503" s="11" t="s">
        <v>2621</v>
      </c>
      <c r="F2503" s="4">
        <v>22060</v>
      </c>
      <c r="G2503" s="3">
        <v>2015</v>
      </c>
      <c r="H2503" s="3" t="s">
        <v>21</v>
      </c>
      <c r="I2503" s="12"/>
      <c r="J2503" s="3">
        <v>495</v>
      </c>
      <c r="K2503" s="3" t="str">
        <f>IF(VLOOKUP(D2503,'Resources Final'!A:C,3,FALSE)=0,"",VLOOKUP(D2503,'Resources Final'!A:C,3,FALSE))</f>
        <v/>
      </c>
      <c r="L2503" s="3" t="str">
        <f>IF(VLOOKUP(D2503,'Resources Final'!A:D,4,FALSE)=0,"",VLOOKUP(D2503,'Resources Final'!A:D,4,FALSE))</f>
        <v/>
      </c>
      <c r="M2503" s="3" t="str">
        <f>IF(VLOOKUP(D2503,'Resources Final'!A:E,5,FALSE)=0,"",VLOOKUP(D2503,'Resources Final'!A:E,5,FALSE))</f>
        <v/>
      </c>
      <c r="N2503" s="7" t="str">
        <f>IF(VLOOKUP(D2503,'Resources Final'!A:F,6,FALSE)=0,"",VLOOKUP(D2503,'Resources Final'!A:F,6,FALSE))</f>
        <v>https://www.sourcewatch.org/index.php/National_Right_to_Work_Legal_Defense_Foundation</v>
      </c>
      <c r="O2503" s="3" t="str">
        <f>IF(VLOOKUP(D2503,'Resources Final'!A:G,7,FALSE)=0,"",VLOOKUP(D2503,'Resources Final'!A:G,7,FALSE))</f>
        <v>Sourcewatch</v>
      </c>
    </row>
    <row r="2504" spans="1:15" x14ac:dyDescent="0.2">
      <c r="A2504" s="11">
        <v>990</v>
      </c>
      <c r="B2504" s="11" t="str">
        <f t="shared" si="50"/>
        <v>Charles G. Koch Charitable Foundation_National Taxpayers Union Foundation201541626</v>
      </c>
      <c r="C2504" s="11" t="s">
        <v>19</v>
      </c>
      <c r="D2504" s="11" t="s">
        <v>2628</v>
      </c>
      <c r="E2504" s="11" t="s">
        <v>2628</v>
      </c>
      <c r="F2504" s="4">
        <v>41626</v>
      </c>
      <c r="G2504" s="3">
        <v>2015</v>
      </c>
      <c r="H2504" s="3" t="s">
        <v>21</v>
      </c>
      <c r="I2504" s="12"/>
      <c r="J2504" s="3">
        <v>496</v>
      </c>
      <c r="K2504" s="3" t="str">
        <f>IF(VLOOKUP(D2504,'Resources Final'!A:C,3,FALSE)=0,"",VLOOKUP(D2504,'Resources Final'!A:C,3,FALSE))</f>
        <v/>
      </c>
      <c r="L2504" s="3" t="str">
        <f>IF(VLOOKUP(D2504,'Resources Final'!A:D,4,FALSE)=0,"",VLOOKUP(D2504,'Resources Final'!A:D,4,FALSE))</f>
        <v/>
      </c>
      <c r="M2504" s="3" t="str">
        <f>IF(VLOOKUP(D2504,'Resources Final'!A:E,5,FALSE)=0,"",VLOOKUP(D2504,'Resources Final'!A:E,5,FALSE))</f>
        <v/>
      </c>
      <c r="N2504" s="7" t="str">
        <f>IF(VLOOKUP(D2504,'Resources Final'!A:F,6,FALSE)=0,"",VLOOKUP(D2504,'Resources Final'!A:F,6,FALSE))</f>
        <v>http://www.sourcewatch.org/index.php/National_Taxpayers_Union</v>
      </c>
      <c r="O2504" s="3" t="str">
        <f>IF(VLOOKUP(D2504,'Resources Final'!A:G,7,FALSE)=0,"",VLOOKUP(D2504,'Resources Final'!A:G,7,FALSE))</f>
        <v>Sourcewatch</v>
      </c>
    </row>
    <row r="2505" spans="1:15" x14ac:dyDescent="0.2">
      <c r="A2505" s="11">
        <v>990</v>
      </c>
      <c r="B2505" s="11" t="str">
        <f t="shared" si="50"/>
        <v>Charles G. Koch Charitable Foundation_Network of Enlightened Women201513533</v>
      </c>
      <c r="C2505" s="11" t="s">
        <v>19</v>
      </c>
      <c r="D2505" s="11" t="s">
        <v>2642</v>
      </c>
      <c r="E2505" s="11" t="s">
        <v>2642</v>
      </c>
      <c r="F2505" s="4">
        <v>13533</v>
      </c>
      <c r="G2505" s="3">
        <v>2015</v>
      </c>
      <c r="H2505" s="3" t="s">
        <v>21</v>
      </c>
      <c r="I2505" s="12"/>
      <c r="J2505" s="3">
        <v>497</v>
      </c>
      <c r="K2505" s="3" t="str">
        <f>IF(VLOOKUP(D2505,'Resources Final'!A:C,3,FALSE)=0,"",VLOOKUP(D2505,'Resources Final'!A:C,3,FALSE))</f>
        <v/>
      </c>
      <c r="L2505" s="3" t="str">
        <f>IF(VLOOKUP(D2505,'Resources Final'!A:D,4,FALSE)=0,"",VLOOKUP(D2505,'Resources Final'!A:D,4,FALSE))</f>
        <v/>
      </c>
      <c r="M2505" s="3" t="str">
        <f>IF(VLOOKUP(D2505,'Resources Final'!A:E,5,FALSE)=0,"",VLOOKUP(D2505,'Resources Final'!A:E,5,FALSE))</f>
        <v/>
      </c>
      <c r="N2505" s="7" t="str">
        <f>IF(VLOOKUP(D2505,'Resources Final'!A:F,6,FALSE)=0,"",VLOOKUP(D2505,'Resources Final'!A:F,6,FALSE))</f>
        <v>https://www.sourcewatch.org/index.php/Network_of_Enlightened_Women</v>
      </c>
      <c r="O2505" s="3" t="str">
        <f>IF(VLOOKUP(D2505,'Resources Final'!A:G,7,FALSE)=0,"",VLOOKUP(D2505,'Resources Final'!A:G,7,FALSE))</f>
        <v>Sourcewatch</v>
      </c>
    </row>
    <row r="2506" spans="1:15" x14ac:dyDescent="0.2">
      <c r="A2506" s="11">
        <v>990</v>
      </c>
      <c r="B2506" s="11" t="str">
        <f t="shared" si="50"/>
        <v>Charles G. Koch Charitable Foundation_P. Best20153750</v>
      </c>
      <c r="C2506" s="11" t="s">
        <v>19</v>
      </c>
      <c r="D2506" s="11" t="s">
        <v>2777</v>
      </c>
      <c r="E2506" s="11" t="s">
        <v>2777</v>
      </c>
      <c r="F2506" s="4">
        <v>3750</v>
      </c>
      <c r="G2506" s="3">
        <v>2015</v>
      </c>
      <c r="H2506" s="3" t="s">
        <v>21</v>
      </c>
      <c r="I2506" s="12" t="s">
        <v>31</v>
      </c>
      <c r="J2506" s="3">
        <v>498</v>
      </c>
      <c r="K2506" s="3" t="str">
        <f>IF(VLOOKUP(D2506,'Resources Final'!A:C,3,FALSE)=0,"",VLOOKUP(D2506,'Resources Final'!A:C,3,FALSE))</f>
        <v>Y</v>
      </c>
      <c r="L2506" s="3" t="str">
        <f>IF(VLOOKUP(D2506,'Resources Final'!A:D,4,FALSE)=0,"",VLOOKUP(D2506,'Resources Final'!A:D,4,FALSE))</f>
        <v/>
      </c>
      <c r="M2506" s="3" t="str">
        <f>IF(VLOOKUP(D2506,'Resources Final'!A:E,5,FALSE)=0,"",VLOOKUP(D2506,'Resources Final'!A:E,5,FALSE))</f>
        <v/>
      </c>
      <c r="N2506" s="7" t="str">
        <f>IF(VLOOKUP(D2506,'Resources Final'!A:F,6,FALSE)=0,"",VLOOKUP(D2506,'Resources Final'!A:F,6,FALSE))</f>
        <v/>
      </c>
      <c r="O2506" s="3" t="str">
        <f>IF(VLOOKUP(D2506,'Resources Final'!A:G,7,FALSE)=0,"",VLOOKUP(D2506,'Resources Final'!A:G,7,FALSE))</f>
        <v/>
      </c>
    </row>
    <row r="2507" spans="1:15" x14ac:dyDescent="0.2">
      <c r="A2507" s="11">
        <v>990</v>
      </c>
      <c r="B2507" s="11" t="str">
        <f t="shared" si="50"/>
        <v>Charles G. Koch Charitable Foundation_P. Glazman20153750</v>
      </c>
      <c r="C2507" s="11" t="s">
        <v>19</v>
      </c>
      <c r="D2507" s="11" t="s">
        <v>2778</v>
      </c>
      <c r="E2507" s="11" t="s">
        <v>2778</v>
      </c>
      <c r="F2507" s="4">
        <v>3750</v>
      </c>
      <c r="G2507" s="3">
        <v>2015</v>
      </c>
      <c r="H2507" s="3" t="s">
        <v>21</v>
      </c>
      <c r="I2507" s="12" t="s">
        <v>31</v>
      </c>
      <c r="J2507" s="3">
        <v>499</v>
      </c>
      <c r="K2507" s="3" t="str">
        <f>IF(VLOOKUP(D2507,'Resources Final'!A:C,3,FALSE)=0,"",VLOOKUP(D2507,'Resources Final'!A:C,3,FALSE))</f>
        <v>Y</v>
      </c>
      <c r="L2507" s="3" t="str">
        <f>IF(VLOOKUP(D2507,'Resources Final'!A:D,4,FALSE)=0,"",VLOOKUP(D2507,'Resources Final'!A:D,4,FALSE))</f>
        <v/>
      </c>
      <c r="M2507" s="3" t="str">
        <f>IF(VLOOKUP(D2507,'Resources Final'!A:E,5,FALSE)=0,"",VLOOKUP(D2507,'Resources Final'!A:E,5,FALSE))</f>
        <v/>
      </c>
      <c r="N2507" s="7" t="str">
        <f>IF(VLOOKUP(D2507,'Resources Final'!A:F,6,FALSE)=0,"",VLOOKUP(D2507,'Resources Final'!A:F,6,FALSE))</f>
        <v/>
      </c>
      <c r="O2507" s="3" t="str">
        <f>IF(VLOOKUP(D2507,'Resources Final'!A:G,7,FALSE)=0,"",VLOOKUP(D2507,'Resources Final'!A:G,7,FALSE))</f>
        <v/>
      </c>
    </row>
    <row r="2508" spans="1:15" x14ac:dyDescent="0.2">
      <c r="A2508" s="11">
        <v>990</v>
      </c>
      <c r="B2508" s="11" t="str">
        <f t="shared" si="50"/>
        <v>Charles G. Koch Charitable Foundation_P. Holland20153750</v>
      </c>
      <c r="C2508" s="11" t="s">
        <v>19</v>
      </c>
      <c r="D2508" s="11" t="s">
        <v>2779</v>
      </c>
      <c r="E2508" s="11" t="s">
        <v>2779</v>
      </c>
      <c r="F2508" s="4">
        <v>3750</v>
      </c>
      <c r="G2508" s="3">
        <v>2015</v>
      </c>
      <c r="H2508" s="3" t="s">
        <v>21</v>
      </c>
      <c r="I2508" s="12" t="s">
        <v>31</v>
      </c>
      <c r="J2508" s="3">
        <v>500</v>
      </c>
      <c r="K2508" s="3" t="str">
        <f>IF(VLOOKUP(D2508,'Resources Final'!A:C,3,FALSE)=0,"",VLOOKUP(D2508,'Resources Final'!A:C,3,FALSE))</f>
        <v>Y</v>
      </c>
      <c r="L2508" s="3" t="str">
        <f>IF(VLOOKUP(D2508,'Resources Final'!A:D,4,FALSE)=0,"",VLOOKUP(D2508,'Resources Final'!A:D,4,FALSE))</f>
        <v/>
      </c>
      <c r="M2508" s="3" t="str">
        <f>IF(VLOOKUP(D2508,'Resources Final'!A:E,5,FALSE)=0,"",VLOOKUP(D2508,'Resources Final'!A:E,5,FALSE))</f>
        <v/>
      </c>
      <c r="N2508" s="7" t="str">
        <f>IF(VLOOKUP(D2508,'Resources Final'!A:F,6,FALSE)=0,"",VLOOKUP(D2508,'Resources Final'!A:F,6,FALSE))</f>
        <v/>
      </c>
      <c r="O2508" s="3" t="str">
        <f>IF(VLOOKUP(D2508,'Resources Final'!A:G,7,FALSE)=0,"",VLOOKUP(D2508,'Resources Final'!A:G,7,FALSE))</f>
        <v/>
      </c>
    </row>
    <row r="2509" spans="1:15" x14ac:dyDescent="0.2">
      <c r="A2509" s="11">
        <v>990</v>
      </c>
      <c r="B2509" s="11" t="str">
        <f t="shared" si="50"/>
        <v>Charles G. Koch Charitable Foundation_P. Kunze20154500</v>
      </c>
      <c r="C2509" s="11" t="s">
        <v>19</v>
      </c>
      <c r="D2509" s="11" t="s">
        <v>2780</v>
      </c>
      <c r="E2509" s="11" t="s">
        <v>2780</v>
      </c>
      <c r="F2509" s="4">
        <v>4500</v>
      </c>
      <c r="G2509" s="3">
        <v>2015</v>
      </c>
      <c r="H2509" s="3" t="s">
        <v>21</v>
      </c>
      <c r="I2509" s="12" t="s">
        <v>31</v>
      </c>
      <c r="J2509" s="3">
        <v>501</v>
      </c>
      <c r="K2509" s="3" t="str">
        <f>IF(VLOOKUP(D2509,'Resources Final'!A:C,3,FALSE)=0,"",VLOOKUP(D2509,'Resources Final'!A:C,3,FALSE))</f>
        <v>Y</v>
      </c>
      <c r="L2509" s="3" t="str">
        <f>IF(VLOOKUP(D2509,'Resources Final'!A:D,4,FALSE)=0,"",VLOOKUP(D2509,'Resources Final'!A:D,4,FALSE))</f>
        <v/>
      </c>
      <c r="M2509" s="3" t="str">
        <f>IF(VLOOKUP(D2509,'Resources Final'!A:E,5,FALSE)=0,"",VLOOKUP(D2509,'Resources Final'!A:E,5,FALSE))</f>
        <v/>
      </c>
      <c r="N2509" s="7" t="str">
        <f>IF(VLOOKUP(D2509,'Resources Final'!A:F,6,FALSE)=0,"",VLOOKUP(D2509,'Resources Final'!A:F,6,FALSE))</f>
        <v/>
      </c>
      <c r="O2509" s="3" t="str">
        <f>IF(VLOOKUP(D2509,'Resources Final'!A:G,7,FALSE)=0,"",VLOOKUP(D2509,'Resources Final'!A:G,7,FALSE))</f>
        <v/>
      </c>
    </row>
    <row r="2510" spans="1:15" x14ac:dyDescent="0.2">
      <c r="A2510" s="11">
        <v>990</v>
      </c>
      <c r="B2510" s="11" t="str">
        <f t="shared" si="50"/>
        <v>Charles G. Koch Charitable Foundation_P. Lichlyter20153750</v>
      </c>
      <c r="C2510" s="11" t="s">
        <v>19</v>
      </c>
      <c r="D2510" s="11" t="s">
        <v>2781</v>
      </c>
      <c r="E2510" s="11" t="s">
        <v>2781</v>
      </c>
      <c r="F2510" s="4">
        <v>3750</v>
      </c>
      <c r="G2510" s="3">
        <v>2015</v>
      </c>
      <c r="H2510" s="3" t="s">
        <v>21</v>
      </c>
      <c r="I2510" s="12" t="s">
        <v>31</v>
      </c>
      <c r="J2510" s="3">
        <v>502</v>
      </c>
      <c r="K2510" s="3" t="str">
        <f>IF(VLOOKUP(D2510,'Resources Final'!A:C,3,FALSE)=0,"",VLOOKUP(D2510,'Resources Final'!A:C,3,FALSE))</f>
        <v>Y</v>
      </c>
      <c r="L2510" s="3" t="str">
        <f>IF(VLOOKUP(D2510,'Resources Final'!A:D,4,FALSE)=0,"",VLOOKUP(D2510,'Resources Final'!A:D,4,FALSE))</f>
        <v/>
      </c>
      <c r="M2510" s="3" t="str">
        <f>IF(VLOOKUP(D2510,'Resources Final'!A:E,5,FALSE)=0,"",VLOOKUP(D2510,'Resources Final'!A:E,5,FALSE))</f>
        <v/>
      </c>
      <c r="N2510" s="7" t="str">
        <f>IF(VLOOKUP(D2510,'Resources Final'!A:F,6,FALSE)=0,"",VLOOKUP(D2510,'Resources Final'!A:F,6,FALSE))</f>
        <v/>
      </c>
      <c r="O2510" s="3" t="str">
        <f>IF(VLOOKUP(D2510,'Resources Final'!A:G,7,FALSE)=0,"",VLOOKUP(D2510,'Resources Final'!A:G,7,FALSE))</f>
        <v/>
      </c>
    </row>
    <row r="2511" spans="1:15" x14ac:dyDescent="0.2">
      <c r="A2511" s="11">
        <v>990</v>
      </c>
      <c r="B2511" s="11" t="str">
        <f t="shared" si="50"/>
        <v>Charles G. Koch Charitable Foundation_P. Ortiz Alatorre20153750</v>
      </c>
      <c r="C2511" s="11" t="s">
        <v>19</v>
      </c>
      <c r="D2511" s="11" t="s">
        <v>2782</v>
      </c>
      <c r="E2511" s="11" t="s">
        <v>2782</v>
      </c>
      <c r="F2511" s="4">
        <v>3750</v>
      </c>
      <c r="G2511" s="3">
        <v>2015</v>
      </c>
      <c r="H2511" s="3" t="s">
        <v>21</v>
      </c>
      <c r="I2511" s="12" t="s">
        <v>31</v>
      </c>
      <c r="J2511" s="3">
        <v>503</v>
      </c>
      <c r="K2511" s="3" t="str">
        <f>IF(VLOOKUP(D2511,'Resources Final'!A:C,3,FALSE)=0,"",VLOOKUP(D2511,'Resources Final'!A:C,3,FALSE))</f>
        <v>Y</v>
      </c>
      <c r="L2511" s="3" t="str">
        <f>IF(VLOOKUP(D2511,'Resources Final'!A:D,4,FALSE)=0,"",VLOOKUP(D2511,'Resources Final'!A:D,4,FALSE))</f>
        <v/>
      </c>
      <c r="M2511" s="3" t="str">
        <f>IF(VLOOKUP(D2511,'Resources Final'!A:E,5,FALSE)=0,"",VLOOKUP(D2511,'Resources Final'!A:E,5,FALSE))</f>
        <v/>
      </c>
      <c r="N2511" s="7" t="str">
        <f>IF(VLOOKUP(D2511,'Resources Final'!A:F,6,FALSE)=0,"",VLOOKUP(D2511,'Resources Final'!A:F,6,FALSE))</f>
        <v/>
      </c>
      <c r="O2511" s="3" t="str">
        <f>IF(VLOOKUP(D2511,'Resources Final'!A:G,7,FALSE)=0,"",VLOOKUP(D2511,'Resources Final'!A:G,7,FALSE))</f>
        <v/>
      </c>
    </row>
    <row r="2512" spans="1:15" x14ac:dyDescent="0.2">
      <c r="A2512" s="11">
        <v>990</v>
      </c>
      <c r="B2512" s="11" t="str">
        <f t="shared" si="50"/>
        <v>Charles G. Koch Charitable Foundation_P. Schlosser20153125</v>
      </c>
      <c r="C2512" s="11" t="s">
        <v>19</v>
      </c>
      <c r="D2512" s="11" t="s">
        <v>2783</v>
      </c>
      <c r="E2512" s="11" t="s">
        <v>2783</v>
      </c>
      <c r="F2512" s="4">
        <v>3125</v>
      </c>
      <c r="G2512" s="3">
        <v>2015</v>
      </c>
      <c r="H2512" s="3" t="s">
        <v>21</v>
      </c>
      <c r="I2512" s="12" t="s">
        <v>31</v>
      </c>
      <c r="J2512" s="3">
        <v>504</v>
      </c>
      <c r="K2512" s="3" t="str">
        <f>IF(VLOOKUP(D2512,'Resources Final'!A:C,3,FALSE)=0,"",VLOOKUP(D2512,'Resources Final'!A:C,3,FALSE))</f>
        <v>Y</v>
      </c>
      <c r="L2512" s="3" t="str">
        <f>IF(VLOOKUP(D2512,'Resources Final'!A:D,4,FALSE)=0,"",VLOOKUP(D2512,'Resources Final'!A:D,4,FALSE))</f>
        <v/>
      </c>
      <c r="M2512" s="3" t="str">
        <f>IF(VLOOKUP(D2512,'Resources Final'!A:E,5,FALSE)=0,"",VLOOKUP(D2512,'Resources Final'!A:E,5,FALSE))</f>
        <v/>
      </c>
      <c r="N2512" s="7" t="str">
        <f>IF(VLOOKUP(D2512,'Resources Final'!A:F,6,FALSE)=0,"",VLOOKUP(D2512,'Resources Final'!A:F,6,FALSE))</f>
        <v/>
      </c>
      <c r="O2512" s="3" t="str">
        <f>IF(VLOOKUP(D2512,'Resources Final'!A:G,7,FALSE)=0,"",VLOOKUP(D2512,'Resources Final'!A:G,7,FALSE))</f>
        <v/>
      </c>
    </row>
    <row r="2513" spans="1:15" x14ac:dyDescent="0.2">
      <c r="A2513" s="11">
        <v>990</v>
      </c>
      <c r="B2513" s="11" t="str">
        <f t="shared" si="50"/>
        <v>Charles G. Koch Charitable Foundation_Pacific Legal Foundation201528812</v>
      </c>
      <c r="C2513" s="11" t="s">
        <v>19</v>
      </c>
      <c r="D2513" s="11" t="s">
        <v>2784</v>
      </c>
      <c r="E2513" s="11" t="s">
        <v>2784</v>
      </c>
      <c r="F2513" s="4">
        <v>28812</v>
      </c>
      <c r="G2513" s="3">
        <v>2015</v>
      </c>
      <c r="H2513" s="3" t="s">
        <v>21</v>
      </c>
      <c r="I2513" s="12"/>
      <c r="J2513" s="3">
        <v>505</v>
      </c>
      <c r="K2513" s="3" t="str">
        <f>IF(VLOOKUP(D2513,'Resources Final'!A:C,3,FALSE)=0,"",VLOOKUP(D2513,'Resources Final'!A:C,3,FALSE))</f>
        <v/>
      </c>
      <c r="L2513" s="3" t="str">
        <f>IF(VLOOKUP(D2513,'Resources Final'!A:D,4,FALSE)=0,"",VLOOKUP(D2513,'Resources Final'!A:D,4,FALSE))</f>
        <v/>
      </c>
      <c r="M2513" s="3" t="str">
        <f>IF(VLOOKUP(D2513,'Resources Final'!A:E,5,FALSE)=0,"",VLOOKUP(D2513,'Resources Final'!A:E,5,FALSE))</f>
        <v/>
      </c>
      <c r="N2513" s="7" t="str">
        <f>IF(VLOOKUP(D2513,'Resources Final'!A:F,6,FALSE)=0,"",VLOOKUP(D2513,'Resources Final'!A:F,6,FALSE))</f>
        <v>https://www.sourcewatch.org/index.php/Pacific_Legal_Foundation</v>
      </c>
      <c r="O2513" s="3" t="str">
        <f>IF(VLOOKUP(D2513,'Resources Final'!A:G,7,FALSE)=0,"",VLOOKUP(D2513,'Resources Final'!A:G,7,FALSE))</f>
        <v>Sourcewatch</v>
      </c>
    </row>
    <row r="2514" spans="1:15" x14ac:dyDescent="0.2">
      <c r="A2514" s="11">
        <v>990</v>
      </c>
      <c r="B2514" s="11" t="str">
        <f t="shared" si="50"/>
        <v>Charles G. Koch Charitable Foundation_Prison Fellowship Ministries201514400</v>
      </c>
      <c r="C2514" s="11" t="s">
        <v>19</v>
      </c>
      <c r="D2514" s="11" t="s">
        <v>2907</v>
      </c>
      <c r="E2514" s="11" t="s">
        <v>2907</v>
      </c>
      <c r="F2514" s="4">
        <v>14400</v>
      </c>
      <c r="G2514" s="3">
        <v>2015</v>
      </c>
      <c r="H2514" s="3" t="s">
        <v>21</v>
      </c>
      <c r="I2514" s="12"/>
      <c r="J2514" s="3">
        <v>506</v>
      </c>
      <c r="K2514" s="3" t="str">
        <f>IF(VLOOKUP(D2514,'Resources Final'!A:C,3,FALSE)=0,"",VLOOKUP(D2514,'Resources Final'!A:C,3,FALSE))</f>
        <v/>
      </c>
      <c r="L2514" s="3" t="str">
        <f>IF(VLOOKUP(D2514,'Resources Final'!A:D,4,FALSE)=0,"",VLOOKUP(D2514,'Resources Final'!A:D,4,FALSE))</f>
        <v/>
      </c>
      <c r="M2514" s="3" t="str">
        <f>IF(VLOOKUP(D2514,'Resources Final'!A:E,5,FALSE)=0,"",VLOOKUP(D2514,'Resources Final'!A:E,5,FALSE))</f>
        <v/>
      </c>
      <c r="N2514" s="7" t="str">
        <f>IF(VLOOKUP(D2514,'Resources Final'!A:F,6,FALSE)=0,"",VLOOKUP(D2514,'Resources Final'!A:F,6,FALSE))</f>
        <v>https://www.sourcewatch.org/index.php/Prison_Fellowship</v>
      </c>
      <c r="O2514" s="3" t="str">
        <f>IF(VLOOKUP(D2514,'Resources Final'!A:G,7,FALSE)=0,"",VLOOKUP(D2514,'Resources Final'!A:G,7,FALSE))</f>
        <v>Sourcewatch</v>
      </c>
    </row>
    <row r="2515" spans="1:15" x14ac:dyDescent="0.2">
      <c r="A2515" s="11">
        <v>990</v>
      </c>
      <c r="B2515" s="11" t="str">
        <f t="shared" si="50"/>
        <v>Charles G. Koch Charitable Foundation_R. Brown20153750</v>
      </c>
      <c r="C2515" s="11" t="s">
        <v>19</v>
      </c>
      <c r="D2515" s="11" t="s">
        <v>2956</v>
      </c>
      <c r="E2515" s="11" t="s">
        <v>2956</v>
      </c>
      <c r="F2515" s="4">
        <v>3750</v>
      </c>
      <c r="G2515" s="3">
        <v>2015</v>
      </c>
      <c r="H2515" s="3" t="s">
        <v>21</v>
      </c>
      <c r="I2515" s="12" t="s">
        <v>31</v>
      </c>
      <c r="J2515" s="3">
        <v>507</v>
      </c>
      <c r="K2515" s="3" t="str">
        <f>IF(VLOOKUP(D2515,'Resources Final'!A:C,3,FALSE)=0,"",VLOOKUP(D2515,'Resources Final'!A:C,3,FALSE))</f>
        <v>Y</v>
      </c>
      <c r="L2515" s="3" t="str">
        <f>IF(VLOOKUP(D2515,'Resources Final'!A:D,4,FALSE)=0,"",VLOOKUP(D2515,'Resources Final'!A:D,4,FALSE))</f>
        <v/>
      </c>
      <c r="M2515" s="3" t="str">
        <f>IF(VLOOKUP(D2515,'Resources Final'!A:E,5,FALSE)=0,"",VLOOKUP(D2515,'Resources Final'!A:E,5,FALSE))</f>
        <v/>
      </c>
      <c r="N2515" s="7" t="str">
        <f>IF(VLOOKUP(D2515,'Resources Final'!A:F,6,FALSE)=0,"",VLOOKUP(D2515,'Resources Final'!A:F,6,FALSE))</f>
        <v/>
      </c>
      <c r="O2515" s="3" t="str">
        <f>IF(VLOOKUP(D2515,'Resources Final'!A:G,7,FALSE)=0,"",VLOOKUP(D2515,'Resources Final'!A:G,7,FALSE))</f>
        <v/>
      </c>
    </row>
    <row r="2516" spans="1:15" x14ac:dyDescent="0.2">
      <c r="A2516" s="11">
        <v>990</v>
      </c>
      <c r="B2516" s="11" t="str">
        <f t="shared" si="50"/>
        <v>Charles G. Koch Charitable Foundation_R. Cook20152520</v>
      </c>
      <c r="C2516" s="11" t="s">
        <v>19</v>
      </c>
      <c r="D2516" s="11" t="s">
        <v>2957</v>
      </c>
      <c r="E2516" s="11" t="s">
        <v>2957</v>
      </c>
      <c r="F2516" s="4">
        <v>2520</v>
      </c>
      <c r="G2516" s="3">
        <v>2015</v>
      </c>
      <c r="H2516" s="3" t="s">
        <v>21</v>
      </c>
      <c r="I2516" s="12" t="s">
        <v>31</v>
      </c>
      <c r="J2516" s="3">
        <v>508</v>
      </c>
      <c r="K2516" s="3" t="str">
        <f>IF(VLOOKUP(D2516,'Resources Final'!A:C,3,FALSE)=0,"",VLOOKUP(D2516,'Resources Final'!A:C,3,FALSE))</f>
        <v>Y</v>
      </c>
      <c r="L2516" s="3" t="str">
        <f>IF(VLOOKUP(D2516,'Resources Final'!A:D,4,FALSE)=0,"",VLOOKUP(D2516,'Resources Final'!A:D,4,FALSE))</f>
        <v/>
      </c>
      <c r="M2516" s="3" t="str">
        <f>IF(VLOOKUP(D2516,'Resources Final'!A:E,5,FALSE)=0,"",VLOOKUP(D2516,'Resources Final'!A:E,5,FALSE))</f>
        <v/>
      </c>
      <c r="N2516" s="7" t="str">
        <f>IF(VLOOKUP(D2516,'Resources Final'!A:F,6,FALSE)=0,"",VLOOKUP(D2516,'Resources Final'!A:F,6,FALSE))</f>
        <v/>
      </c>
      <c r="O2516" s="3" t="str">
        <f>IF(VLOOKUP(D2516,'Resources Final'!A:G,7,FALSE)=0,"",VLOOKUP(D2516,'Resources Final'!A:G,7,FALSE))</f>
        <v/>
      </c>
    </row>
    <row r="2517" spans="1:15" x14ac:dyDescent="0.2">
      <c r="A2517" s="11">
        <v>990</v>
      </c>
      <c r="B2517" s="11" t="str">
        <f t="shared" si="50"/>
        <v>Charles G. Koch Charitable Foundation_R. Doogan20154200</v>
      </c>
      <c r="C2517" s="11" t="s">
        <v>19</v>
      </c>
      <c r="D2517" s="11" t="s">
        <v>2958</v>
      </c>
      <c r="E2517" s="11" t="s">
        <v>2958</v>
      </c>
      <c r="F2517" s="4">
        <v>4200</v>
      </c>
      <c r="G2517" s="3">
        <v>2015</v>
      </c>
      <c r="H2517" s="3" t="s">
        <v>21</v>
      </c>
      <c r="I2517" s="12" t="s">
        <v>31</v>
      </c>
      <c r="J2517" s="3">
        <v>509</v>
      </c>
      <c r="K2517" s="3" t="str">
        <f>IF(VLOOKUP(D2517,'Resources Final'!A:C,3,FALSE)=0,"",VLOOKUP(D2517,'Resources Final'!A:C,3,FALSE))</f>
        <v>Y</v>
      </c>
      <c r="L2517" s="3" t="str">
        <f>IF(VLOOKUP(D2517,'Resources Final'!A:D,4,FALSE)=0,"",VLOOKUP(D2517,'Resources Final'!A:D,4,FALSE))</f>
        <v/>
      </c>
      <c r="M2517" s="3" t="str">
        <f>IF(VLOOKUP(D2517,'Resources Final'!A:E,5,FALSE)=0,"",VLOOKUP(D2517,'Resources Final'!A:E,5,FALSE))</f>
        <v/>
      </c>
      <c r="N2517" s="7" t="str">
        <f>IF(VLOOKUP(D2517,'Resources Final'!A:F,6,FALSE)=0,"",VLOOKUP(D2517,'Resources Final'!A:F,6,FALSE))</f>
        <v/>
      </c>
      <c r="O2517" s="3" t="str">
        <f>IF(VLOOKUP(D2517,'Resources Final'!A:G,7,FALSE)=0,"",VLOOKUP(D2517,'Resources Final'!A:G,7,FALSE))</f>
        <v/>
      </c>
    </row>
    <row r="2518" spans="1:15" x14ac:dyDescent="0.2">
      <c r="A2518" s="11">
        <v>990</v>
      </c>
      <c r="B2518" s="11" t="str">
        <f t="shared" si="50"/>
        <v>Charles G. Koch Charitable Foundation_R. Frodsham20153750</v>
      </c>
      <c r="C2518" s="11" t="s">
        <v>19</v>
      </c>
      <c r="D2518" s="11" t="s">
        <v>2959</v>
      </c>
      <c r="E2518" s="11" t="s">
        <v>2959</v>
      </c>
      <c r="F2518" s="4">
        <v>3750</v>
      </c>
      <c r="G2518" s="3">
        <v>2015</v>
      </c>
      <c r="H2518" s="3" t="s">
        <v>21</v>
      </c>
      <c r="I2518" s="12" t="s">
        <v>31</v>
      </c>
      <c r="J2518" s="3">
        <v>510</v>
      </c>
      <c r="K2518" s="3" t="str">
        <f>IF(VLOOKUP(D2518,'Resources Final'!A:C,3,FALSE)=0,"",VLOOKUP(D2518,'Resources Final'!A:C,3,FALSE))</f>
        <v>Y</v>
      </c>
      <c r="L2518" s="3" t="str">
        <f>IF(VLOOKUP(D2518,'Resources Final'!A:D,4,FALSE)=0,"",VLOOKUP(D2518,'Resources Final'!A:D,4,FALSE))</f>
        <v/>
      </c>
      <c r="M2518" s="3" t="str">
        <f>IF(VLOOKUP(D2518,'Resources Final'!A:E,5,FALSE)=0,"",VLOOKUP(D2518,'Resources Final'!A:E,5,FALSE))</f>
        <v/>
      </c>
      <c r="N2518" s="7" t="str">
        <f>IF(VLOOKUP(D2518,'Resources Final'!A:F,6,FALSE)=0,"",VLOOKUP(D2518,'Resources Final'!A:F,6,FALSE))</f>
        <v/>
      </c>
      <c r="O2518" s="3" t="str">
        <f>IF(VLOOKUP(D2518,'Resources Final'!A:G,7,FALSE)=0,"",VLOOKUP(D2518,'Resources Final'!A:G,7,FALSE))</f>
        <v/>
      </c>
    </row>
    <row r="2519" spans="1:15" x14ac:dyDescent="0.2">
      <c r="A2519" s="11">
        <v>990</v>
      </c>
      <c r="B2519" s="11" t="str">
        <f t="shared" si="50"/>
        <v>Charles G. Koch Charitable Foundation_R. Gangan20154200</v>
      </c>
      <c r="C2519" s="11" t="s">
        <v>19</v>
      </c>
      <c r="D2519" s="11" t="s">
        <v>2960</v>
      </c>
      <c r="E2519" s="11" t="s">
        <v>2960</v>
      </c>
      <c r="F2519" s="4">
        <v>4200</v>
      </c>
      <c r="G2519" s="3">
        <v>2015</v>
      </c>
      <c r="H2519" s="3" t="s">
        <v>21</v>
      </c>
      <c r="I2519" s="12" t="s">
        <v>31</v>
      </c>
      <c r="J2519" s="3">
        <v>511</v>
      </c>
      <c r="K2519" s="3" t="str">
        <f>IF(VLOOKUP(D2519,'Resources Final'!A:C,3,FALSE)=0,"",VLOOKUP(D2519,'Resources Final'!A:C,3,FALSE))</f>
        <v>Y</v>
      </c>
      <c r="L2519" s="3" t="str">
        <f>IF(VLOOKUP(D2519,'Resources Final'!A:D,4,FALSE)=0,"",VLOOKUP(D2519,'Resources Final'!A:D,4,FALSE))</f>
        <v/>
      </c>
      <c r="M2519" s="3" t="str">
        <f>IF(VLOOKUP(D2519,'Resources Final'!A:E,5,FALSE)=0,"",VLOOKUP(D2519,'Resources Final'!A:E,5,FALSE))</f>
        <v/>
      </c>
      <c r="N2519" s="7" t="str">
        <f>IF(VLOOKUP(D2519,'Resources Final'!A:F,6,FALSE)=0,"",VLOOKUP(D2519,'Resources Final'!A:F,6,FALSE))</f>
        <v/>
      </c>
      <c r="O2519" s="3" t="str">
        <f>IF(VLOOKUP(D2519,'Resources Final'!A:G,7,FALSE)=0,"",VLOOKUP(D2519,'Resources Final'!A:G,7,FALSE))</f>
        <v/>
      </c>
    </row>
    <row r="2520" spans="1:15" x14ac:dyDescent="0.2">
      <c r="A2520" s="11">
        <v>990</v>
      </c>
      <c r="B2520" s="11" t="str">
        <f t="shared" si="50"/>
        <v>Charles G. Koch Charitable Foundation_R. Halperin20154500</v>
      </c>
      <c r="C2520" s="11" t="s">
        <v>19</v>
      </c>
      <c r="D2520" s="11" t="s">
        <v>2961</v>
      </c>
      <c r="E2520" s="11" t="s">
        <v>2961</v>
      </c>
      <c r="F2520" s="4">
        <v>4500</v>
      </c>
      <c r="G2520" s="3">
        <v>2015</v>
      </c>
      <c r="H2520" s="3" t="s">
        <v>21</v>
      </c>
      <c r="I2520" s="12" t="s">
        <v>31</v>
      </c>
      <c r="J2520" s="3">
        <v>512</v>
      </c>
      <c r="K2520" s="3" t="str">
        <f>IF(VLOOKUP(D2520,'Resources Final'!A:C,3,FALSE)=0,"",VLOOKUP(D2520,'Resources Final'!A:C,3,FALSE))</f>
        <v>Y</v>
      </c>
      <c r="L2520" s="3" t="str">
        <f>IF(VLOOKUP(D2520,'Resources Final'!A:D,4,FALSE)=0,"",VLOOKUP(D2520,'Resources Final'!A:D,4,FALSE))</f>
        <v/>
      </c>
      <c r="M2520" s="3" t="str">
        <f>IF(VLOOKUP(D2520,'Resources Final'!A:E,5,FALSE)=0,"",VLOOKUP(D2520,'Resources Final'!A:E,5,FALSE))</f>
        <v/>
      </c>
      <c r="N2520" s="7" t="str">
        <f>IF(VLOOKUP(D2520,'Resources Final'!A:F,6,FALSE)=0,"",VLOOKUP(D2520,'Resources Final'!A:F,6,FALSE))</f>
        <v/>
      </c>
      <c r="O2520" s="3" t="str">
        <f>IF(VLOOKUP(D2520,'Resources Final'!A:G,7,FALSE)=0,"",VLOOKUP(D2520,'Resources Final'!A:G,7,FALSE))</f>
        <v/>
      </c>
    </row>
    <row r="2521" spans="1:15" x14ac:dyDescent="0.2">
      <c r="A2521" s="11">
        <v>990</v>
      </c>
      <c r="B2521" s="11" t="str">
        <f t="shared" si="50"/>
        <v>Charles G. Koch Charitable Foundation_R. Harvey20153750</v>
      </c>
      <c r="C2521" s="11" t="s">
        <v>19</v>
      </c>
      <c r="D2521" s="11" t="s">
        <v>2962</v>
      </c>
      <c r="E2521" s="11" t="s">
        <v>2962</v>
      </c>
      <c r="F2521" s="4">
        <v>3750</v>
      </c>
      <c r="G2521" s="3">
        <v>2015</v>
      </c>
      <c r="H2521" s="3" t="s">
        <v>21</v>
      </c>
      <c r="I2521" s="12" t="s">
        <v>31</v>
      </c>
      <c r="J2521" s="3">
        <v>513</v>
      </c>
      <c r="K2521" s="3" t="str">
        <f>IF(VLOOKUP(D2521,'Resources Final'!A:C,3,FALSE)=0,"",VLOOKUP(D2521,'Resources Final'!A:C,3,FALSE))</f>
        <v>Y</v>
      </c>
      <c r="L2521" s="3" t="str">
        <f>IF(VLOOKUP(D2521,'Resources Final'!A:D,4,FALSE)=0,"",VLOOKUP(D2521,'Resources Final'!A:D,4,FALSE))</f>
        <v/>
      </c>
      <c r="M2521" s="3" t="str">
        <f>IF(VLOOKUP(D2521,'Resources Final'!A:E,5,FALSE)=0,"",VLOOKUP(D2521,'Resources Final'!A:E,5,FALSE))</f>
        <v/>
      </c>
      <c r="N2521" s="7" t="str">
        <f>IF(VLOOKUP(D2521,'Resources Final'!A:F,6,FALSE)=0,"",VLOOKUP(D2521,'Resources Final'!A:F,6,FALSE))</f>
        <v/>
      </c>
      <c r="O2521" s="3" t="str">
        <f>IF(VLOOKUP(D2521,'Resources Final'!A:G,7,FALSE)=0,"",VLOOKUP(D2521,'Resources Final'!A:G,7,FALSE))</f>
        <v/>
      </c>
    </row>
    <row r="2522" spans="1:15" x14ac:dyDescent="0.2">
      <c r="A2522" s="11">
        <v>990</v>
      </c>
      <c r="B2522" s="11" t="str">
        <f t="shared" si="50"/>
        <v>Charles G. Koch Charitable Foundation_R. Orr20154500</v>
      </c>
      <c r="C2522" s="11" t="s">
        <v>19</v>
      </c>
      <c r="D2522" s="11" t="s">
        <v>2963</v>
      </c>
      <c r="E2522" s="11" t="s">
        <v>2963</v>
      </c>
      <c r="F2522" s="4">
        <v>4500</v>
      </c>
      <c r="G2522" s="3">
        <v>2015</v>
      </c>
      <c r="H2522" s="3" t="s">
        <v>21</v>
      </c>
      <c r="I2522" s="12" t="s">
        <v>31</v>
      </c>
      <c r="J2522" s="3">
        <v>514</v>
      </c>
      <c r="K2522" s="3" t="str">
        <f>IF(VLOOKUP(D2522,'Resources Final'!A:C,3,FALSE)=0,"",VLOOKUP(D2522,'Resources Final'!A:C,3,FALSE))</f>
        <v>Y</v>
      </c>
      <c r="L2522" s="3" t="str">
        <f>IF(VLOOKUP(D2522,'Resources Final'!A:D,4,FALSE)=0,"",VLOOKUP(D2522,'Resources Final'!A:D,4,FALSE))</f>
        <v/>
      </c>
      <c r="M2522" s="3" t="str">
        <f>IF(VLOOKUP(D2522,'Resources Final'!A:E,5,FALSE)=0,"",VLOOKUP(D2522,'Resources Final'!A:E,5,FALSE))</f>
        <v/>
      </c>
      <c r="N2522" s="7" t="str">
        <f>IF(VLOOKUP(D2522,'Resources Final'!A:F,6,FALSE)=0,"",VLOOKUP(D2522,'Resources Final'!A:F,6,FALSE))</f>
        <v/>
      </c>
      <c r="O2522" s="3" t="str">
        <f>IF(VLOOKUP(D2522,'Resources Final'!A:G,7,FALSE)=0,"",VLOOKUP(D2522,'Resources Final'!A:G,7,FALSE))</f>
        <v/>
      </c>
    </row>
    <row r="2523" spans="1:15" x14ac:dyDescent="0.2">
      <c r="A2523" s="11">
        <v>990</v>
      </c>
      <c r="B2523" s="11" t="str">
        <f t="shared" si="50"/>
        <v>Charles G. Koch Charitable Foundation_R. Riebe20153750</v>
      </c>
      <c r="C2523" s="11" t="s">
        <v>19</v>
      </c>
      <c r="D2523" s="11" t="s">
        <v>2964</v>
      </c>
      <c r="E2523" s="11" t="s">
        <v>2964</v>
      </c>
      <c r="F2523" s="4">
        <v>3750</v>
      </c>
      <c r="G2523" s="3">
        <v>2015</v>
      </c>
      <c r="H2523" s="3" t="s">
        <v>21</v>
      </c>
      <c r="I2523" s="12" t="s">
        <v>31</v>
      </c>
      <c r="J2523" s="3">
        <v>515</v>
      </c>
      <c r="K2523" s="3" t="str">
        <f>IF(VLOOKUP(D2523,'Resources Final'!A:C,3,FALSE)=0,"",VLOOKUP(D2523,'Resources Final'!A:C,3,FALSE))</f>
        <v>Y</v>
      </c>
      <c r="L2523" s="3" t="str">
        <f>IF(VLOOKUP(D2523,'Resources Final'!A:D,4,FALSE)=0,"",VLOOKUP(D2523,'Resources Final'!A:D,4,FALSE))</f>
        <v/>
      </c>
      <c r="M2523" s="3" t="str">
        <f>IF(VLOOKUP(D2523,'Resources Final'!A:E,5,FALSE)=0,"",VLOOKUP(D2523,'Resources Final'!A:E,5,FALSE))</f>
        <v/>
      </c>
      <c r="N2523" s="7" t="str">
        <f>IF(VLOOKUP(D2523,'Resources Final'!A:F,6,FALSE)=0,"",VLOOKUP(D2523,'Resources Final'!A:F,6,FALSE))</f>
        <v/>
      </c>
      <c r="O2523" s="3" t="str">
        <f>IF(VLOOKUP(D2523,'Resources Final'!A:G,7,FALSE)=0,"",VLOOKUP(D2523,'Resources Final'!A:G,7,FALSE))</f>
        <v/>
      </c>
    </row>
    <row r="2524" spans="1:15" x14ac:dyDescent="0.2">
      <c r="A2524" s="11">
        <v>990</v>
      </c>
      <c r="B2524" s="11" t="str">
        <f t="shared" si="50"/>
        <v>Charles G. Koch Charitable Foundation_R. Taylor20153750</v>
      </c>
      <c r="C2524" s="11" t="s">
        <v>19</v>
      </c>
      <c r="D2524" s="11" t="s">
        <v>2965</v>
      </c>
      <c r="E2524" s="11" t="s">
        <v>2965</v>
      </c>
      <c r="F2524" s="4">
        <v>3750</v>
      </c>
      <c r="G2524" s="3">
        <v>2015</v>
      </c>
      <c r="H2524" s="3" t="s">
        <v>21</v>
      </c>
      <c r="I2524" s="12" t="s">
        <v>31</v>
      </c>
      <c r="J2524" s="3">
        <v>516</v>
      </c>
      <c r="K2524" s="3" t="str">
        <f>IF(VLOOKUP(D2524,'Resources Final'!A:C,3,FALSE)=0,"",VLOOKUP(D2524,'Resources Final'!A:C,3,FALSE))</f>
        <v>Y</v>
      </c>
      <c r="L2524" s="3" t="str">
        <f>IF(VLOOKUP(D2524,'Resources Final'!A:D,4,FALSE)=0,"",VLOOKUP(D2524,'Resources Final'!A:D,4,FALSE))</f>
        <v/>
      </c>
      <c r="M2524" s="3" t="str">
        <f>IF(VLOOKUP(D2524,'Resources Final'!A:E,5,FALSE)=0,"",VLOOKUP(D2524,'Resources Final'!A:E,5,FALSE))</f>
        <v/>
      </c>
      <c r="N2524" s="7" t="str">
        <f>IF(VLOOKUP(D2524,'Resources Final'!A:F,6,FALSE)=0,"",VLOOKUP(D2524,'Resources Final'!A:F,6,FALSE))</f>
        <v/>
      </c>
      <c r="O2524" s="3" t="str">
        <f>IF(VLOOKUP(D2524,'Resources Final'!A:G,7,FALSE)=0,"",VLOOKUP(D2524,'Resources Final'!A:G,7,FALSE))</f>
        <v/>
      </c>
    </row>
    <row r="2525" spans="1:15" x14ac:dyDescent="0.2">
      <c r="A2525" s="11">
        <v>990</v>
      </c>
      <c r="B2525" s="11" t="str">
        <f t="shared" si="50"/>
        <v>Charles G. Koch Charitable Foundation_R. Thomas20153150</v>
      </c>
      <c r="C2525" s="11" t="s">
        <v>19</v>
      </c>
      <c r="D2525" s="11" t="s">
        <v>2966</v>
      </c>
      <c r="E2525" s="11" t="s">
        <v>2966</v>
      </c>
      <c r="F2525" s="4">
        <v>3150</v>
      </c>
      <c r="G2525" s="3">
        <v>2015</v>
      </c>
      <c r="H2525" s="3" t="s">
        <v>21</v>
      </c>
      <c r="I2525" s="12" t="s">
        <v>31</v>
      </c>
      <c r="J2525" s="3">
        <v>517</v>
      </c>
      <c r="K2525" s="3" t="str">
        <f>IF(VLOOKUP(D2525,'Resources Final'!A:C,3,FALSE)=0,"",VLOOKUP(D2525,'Resources Final'!A:C,3,FALSE))</f>
        <v>Y</v>
      </c>
      <c r="L2525" s="3" t="str">
        <f>IF(VLOOKUP(D2525,'Resources Final'!A:D,4,FALSE)=0,"",VLOOKUP(D2525,'Resources Final'!A:D,4,FALSE))</f>
        <v/>
      </c>
      <c r="M2525" s="3" t="str">
        <f>IF(VLOOKUP(D2525,'Resources Final'!A:E,5,FALSE)=0,"",VLOOKUP(D2525,'Resources Final'!A:E,5,FALSE))</f>
        <v/>
      </c>
      <c r="N2525" s="7" t="str">
        <f>IF(VLOOKUP(D2525,'Resources Final'!A:F,6,FALSE)=0,"",VLOOKUP(D2525,'Resources Final'!A:F,6,FALSE))</f>
        <v/>
      </c>
      <c r="O2525" s="3" t="str">
        <f>IF(VLOOKUP(D2525,'Resources Final'!A:G,7,FALSE)=0,"",VLOOKUP(D2525,'Resources Final'!A:G,7,FALSE))</f>
        <v/>
      </c>
    </row>
    <row r="2526" spans="1:15" x14ac:dyDescent="0.2">
      <c r="A2526" s="11">
        <v>990</v>
      </c>
      <c r="B2526" s="11" t="str">
        <f t="shared" si="50"/>
        <v>Charles G. Koch Charitable Foundation_Reason Foundation201512926</v>
      </c>
      <c r="C2526" s="11" t="s">
        <v>19</v>
      </c>
      <c r="D2526" s="11" t="s">
        <v>3001</v>
      </c>
      <c r="E2526" s="11" t="s">
        <v>3001</v>
      </c>
      <c r="F2526" s="4">
        <v>12926</v>
      </c>
      <c r="G2526" s="3">
        <v>2015</v>
      </c>
      <c r="H2526" s="3" t="s">
        <v>21</v>
      </c>
      <c r="I2526" s="12"/>
      <c r="J2526" s="3">
        <v>518</v>
      </c>
      <c r="K2526" s="3" t="str">
        <f>IF(VLOOKUP(D2526,'Resources Final'!A:C,3,FALSE)=0,"",VLOOKUP(D2526,'Resources Final'!A:C,3,FALSE))</f>
        <v/>
      </c>
      <c r="L2526" s="3" t="str">
        <f>IF(VLOOKUP(D2526,'Resources Final'!A:D,4,FALSE)=0,"",VLOOKUP(D2526,'Resources Final'!A:D,4,FALSE))</f>
        <v/>
      </c>
      <c r="M2526" s="3" t="str">
        <f>IF(VLOOKUP(D2526,'Resources Final'!A:E,5,FALSE)=0,"",VLOOKUP(D2526,'Resources Final'!A:E,5,FALSE))</f>
        <v/>
      </c>
      <c r="N2526" s="7" t="str">
        <f>IF(VLOOKUP(D2526,'Resources Final'!A:F,6,FALSE)=0,"",VLOOKUP(D2526,'Resources Final'!A:F,6,FALSE))</f>
        <v>https://www.desmogblog.com/reason-foundation</v>
      </c>
      <c r="O2526" s="3" t="str">
        <f>IF(VLOOKUP(D2526,'Resources Final'!A:G,7,FALSE)=0,"",VLOOKUP(D2526,'Resources Final'!A:G,7,FALSE))</f>
        <v>Desmog</v>
      </c>
    </row>
    <row r="2527" spans="1:15" x14ac:dyDescent="0.2">
      <c r="A2527" s="11">
        <v>990</v>
      </c>
      <c r="B2527" s="11" t="str">
        <f t="shared" si="50"/>
        <v>Charles G. Koch Charitable Foundation_S. Arumugam20153750</v>
      </c>
      <c r="C2527" s="11" t="s">
        <v>19</v>
      </c>
      <c r="D2527" s="11" t="s">
        <v>3187</v>
      </c>
      <c r="E2527" s="11" t="s">
        <v>3187</v>
      </c>
      <c r="F2527" s="4">
        <v>3750</v>
      </c>
      <c r="G2527" s="3">
        <v>2015</v>
      </c>
      <c r="H2527" s="3" t="s">
        <v>21</v>
      </c>
      <c r="I2527" s="12" t="s">
        <v>31</v>
      </c>
      <c r="J2527" s="3">
        <v>519</v>
      </c>
      <c r="K2527" s="3" t="str">
        <f>IF(VLOOKUP(D2527,'Resources Final'!A:C,3,FALSE)=0,"",VLOOKUP(D2527,'Resources Final'!A:C,3,FALSE))</f>
        <v>Y</v>
      </c>
      <c r="L2527" s="3" t="str">
        <f>IF(VLOOKUP(D2527,'Resources Final'!A:D,4,FALSE)=0,"",VLOOKUP(D2527,'Resources Final'!A:D,4,FALSE))</f>
        <v/>
      </c>
      <c r="M2527" s="3" t="str">
        <f>IF(VLOOKUP(D2527,'Resources Final'!A:E,5,FALSE)=0,"",VLOOKUP(D2527,'Resources Final'!A:E,5,FALSE))</f>
        <v/>
      </c>
      <c r="N2527" s="7" t="str">
        <f>IF(VLOOKUP(D2527,'Resources Final'!A:F,6,FALSE)=0,"",VLOOKUP(D2527,'Resources Final'!A:F,6,FALSE))</f>
        <v/>
      </c>
      <c r="O2527" s="3" t="str">
        <f>IF(VLOOKUP(D2527,'Resources Final'!A:G,7,FALSE)=0,"",VLOOKUP(D2527,'Resources Final'!A:G,7,FALSE))</f>
        <v/>
      </c>
    </row>
    <row r="2528" spans="1:15" x14ac:dyDescent="0.2">
      <c r="A2528" s="11">
        <v>990</v>
      </c>
      <c r="B2528" s="11" t="str">
        <f t="shared" si="50"/>
        <v>Charles G. Koch Charitable Foundation_S. Bhargava20153750</v>
      </c>
      <c r="C2528" s="11" t="s">
        <v>19</v>
      </c>
      <c r="D2528" s="11" t="s">
        <v>3188</v>
      </c>
      <c r="E2528" s="11" t="s">
        <v>3188</v>
      </c>
      <c r="F2528" s="4">
        <v>3750</v>
      </c>
      <c r="G2528" s="3">
        <v>2015</v>
      </c>
      <c r="H2528" s="3" t="s">
        <v>21</v>
      </c>
      <c r="I2528" s="12" t="s">
        <v>31</v>
      </c>
      <c r="J2528" s="3">
        <v>520</v>
      </c>
      <c r="K2528" s="3" t="str">
        <f>IF(VLOOKUP(D2528,'Resources Final'!A:C,3,FALSE)=0,"",VLOOKUP(D2528,'Resources Final'!A:C,3,FALSE))</f>
        <v>Y</v>
      </c>
      <c r="L2528" s="3" t="str">
        <f>IF(VLOOKUP(D2528,'Resources Final'!A:D,4,FALSE)=0,"",VLOOKUP(D2528,'Resources Final'!A:D,4,FALSE))</f>
        <v/>
      </c>
      <c r="M2528" s="3" t="str">
        <f>IF(VLOOKUP(D2528,'Resources Final'!A:E,5,FALSE)=0,"",VLOOKUP(D2528,'Resources Final'!A:E,5,FALSE))</f>
        <v/>
      </c>
      <c r="N2528" s="7" t="str">
        <f>IF(VLOOKUP(D2528,'Resources Final'!A:F,6,FALSE)=0,"",VLOOKUP(D2528,'Resources Final'!A:F,6,FALSE))</f>
        <v/>
      </c>
      <c r="O2528" s="3" t="str">
        <f>IF(VLOOKUP(D2528,'Resources Final'!A:G,7,FALSE)=0,"",VLOOKUP(D2528,'Resources Final'!A:G,7,FALSE))</f>
        <v/>
      </c>
    </row>
    <row r="2529" spans="1:15" x14ac:dyDescent="0.2">
      <c r="A2529" s="11">
        <v>990</v>
      </c>
      <c r="B2529" s="11" t="str">
        <f t="shared" si="50"/>
        <v>Charles G. Koch Charitable Foundation_S. Holdeman20153750</v>
      </c>
      <c r="C2529" s="11" t="s">
        <v>19</v>
      </c>
      <c r="D2529" s="11" t="s">
        <v>3189</v>
      </c>
      <c r="E2529" s="11" t="s">
        <v>3189</v>
      </c>
      <c r="F2529" s="4">
        <v>3750</v>
      </c>
      <c r="G2529" s="3">
        <v>2015</v>
      </c>
      <c r="H2529" s="3" t="s">
        <v>21</v>
      </c>
      <c r="I2529" s="12" t="s">
        <v>31</v>
      </c>
      <c r="J2529" s="3">
        <v>521</v>
      </c>
      <c r="K2529" s="3" t="str">
        <f>IF(VLOOKUP(D2529,'Resources Final'!A:C,3,FALSE)=0,"",VLOOKUP(D2529,'Resources Final'!A:C,3,FALSE))</f>
        <v>Y</v>
      </c>
      <c r="L2529" s="3" t="str">
        <f>IF(VLOOKUP(D2529,'Resources Final'!A:D,4,FALSE)=0,"",VLOOKUP(D2529,'Resources Final'!A:D,4,FALSE))</f>
        <v/>
      </c>
      <c r="M2529" s="3" t="str">
        <f>IF(VLOOKUP(D2529,'Resources Final'!A:E,5,FALSE)=0,"",VLOOKUP(D2529,'Resources Final'!A:E,5,FALSE))</f>
        <v/>
      </c>
      <c r="N2529" s="7" t="str">
        <f>IF(VLOOKUP(D2529,'Resources Final'!A:F,6,FALSE)=0,"",VLOOKUP(D2529,'Resources Final'!A:F,6,FALSE))</f>
        <v/>
      </c>
      <c r="O2529" s="3" t="str">
        <f>IF(VLOOKUP(D2529,'Resources Final'!A:G,7,FALSE)=0,"",VLOOKUP(D2529,'Resources Final'!A:G,7,FALSE))</f>
        <v/>
      </c>
    </row>
    <row r="2530" spans="1:15" x14ac:dyDescent="0.2">
      <c r="A2530" s="11">
        <v>990</v>
      </c>
      <c r="B2530" s="11" t="str">
        <f t="shared" si="50"/>
        <v>Charles G. Koch Charitable Foundation_S. Hostetter20155250</v>
      </c>
      <c r="C2530" s="11" t="s">
        <v>19</v>
      </c>
      <c r="D2530" s="11" t="s">
        <v>3190</v>
      </c>
      <c r="E2530" s="11" t="s">
        <v>3190</v>
      </c>
      <c r="F2530" s="4">
        <v>5250</v>
      </c>
      <c r="G2530" s="3">
        <v>2015</v>
      </c>
      <c r="H2530" s="3" t="s">
        <v>21</v>
      </c>
      <c r="I2530" s="12" t="s">
        <v>31</v>
      </c>
      <c r="J2530" s="3">
        <v>522</v>
      </c>
      <c r="K2530" s="3" t="str">
        <f>IF(VLOOKUP(D2530,'Resources Final'!A:C,3,FALSE)=0,"",VLOOKUP(D2530,'Resources Final'!A:C,3,FALSE))</f>
        <v>Y</v>
      </c>
      <c r="L2530" s="3" t="str">
        <f>IF(VLOOKUP(D2530,'Resources Final'!A:D,4,FALSE)=0,"",VLOOKUP(D2530,'Resources Final'!A:D,4,FALSE))</f>
        <v/>
      </c>
      <c r="M2530" s="3" t="str">
        <f>IF(VLOOKUP(D2530,'Resources Final'!A:E,5,FALSE)=0,"",VLOOKUP(D2530,'Resources Final'!A:E,5,FALSE))</f>
        <v/>
      </c>
      <c r="N2530" s="7" t="str">
        <f>IF(VLOOKUP(D2530,'Resources Final'!A:F,6,FALSE)=0,"",VLOOKUP(D2530,'Resources Final'!A:F,6,FALSE))</f>
        <v/>
      </c>
      <c r="O2530" s="3" t="str">
        <f>IF(VLOOKUP(D2530,'Resources Final'!A:G,7,FALSE)=0,"",VLOOKUP(D2530,'Resources Final'!A:G,7,FALSE))</f>
        <v/>
      </c>
    </row>
    <row r="2531" spans="1:15" x14ac:dyDescent="0.2">
      <c r="A2531" s="11">
        <v>990</v>
      </c>
      <c r="B2531" s="11" t="str">
        <f t="shared" si="50"/>
        <v>Charles G. Koch Charitable Foundation_S. Li20153750</v>
      </c>
      <c r="C2531" s="11" t="s">
        <v>19</v>
      </c>
      <c r="D2531" s="11" t="s">
        <v>3191</v>
      </c>
      <c r="E2531" s="11" t="s">
        <v>3191</v>
      </c>
      <c r="F2531" s="4">
        <v>3750</v>
      </c>
      <c r="G2531" s="3">
        <v>2015</v>
      </c>
      <c r="H2531" s="3" t="s">
        <v>21</v>
      </c>
      <c r="I2531" s="12" t="s">
        <v>31</v>
      </c>
      <c r="J2531" s="3">
        <v>523</v>
      </c>
      <c r="K2531" s="3" t="str">
        <f>IF(VLOOKUP(D2531,'Resources Final'!A:C,3,FALSE)=0,"",VLOOKUP(D2531,'Resources Final'!A:C,3,FALSE))</f>
        <v>Y</v>
      </c>
      <c r="L2531" s="3" t="str">
        <f>IF(VLOOKUP(D2531,'Resources Final'!A:D,4,FALSE)=0,"",VLOOKUP(D2531,'Resources Final'!A:D,4,FALSE))</f>
        <v/>
      </c>
      <c r="M2531" s="3" t="str">
        <f>IF(VLOOKUP(D2531,'Resources Final'!A:E,5,FALSE)=0,"",VLOOKUP(D2531,'Resources Final'!A:E,5,FALSE))</f>
        <v/>
      </c>
      <c r="N2531" s="7" t="str">
        <f>IF(VLOOKUP(D2531,'Resources Final'!A:F,6,FALSE)=0,"",VLOOKUP(D2531,'Resources Final'!A:F,6,FALSE))</f>
        <v/>
      </c>
      <c r="O2531" s="3" t="str">
        <f>IF(VLOOKUP(D2531,'Resources Final'!A:G,7,FALSE)=0,"",VLOOKUP(D2531,'Resources Final'!A:G,7,FALSE))</f>
        <v/>
      </c>
    </row>
    <row r="2532" spans="1:15" x14ac:dyDescent="0.2">
      <c r="A2532" s="11">
        <v>990</v>
      </c>
      <c r="B2532" s="11" t="str">
        <f t="shared" si="50"/>
        <v>Charles G. Koch Charitable Foundation_S. Li2015750</v>
      </c>
      <c r="C2532" s="11" t="s">
        <v>19</v>
      </c>
      <c r="D2532" s="11" t="s">
        <v>3191</v>
      </c>
      <c r="E2532" s="11" t="s">
        <v>3191</v>
      </c>
      <c r="F2532" s="4">
        <v>750</v>
      </c>
      <c r="G2532" s="3">
        <v>2015</v>
      </c>
      <c r="H2532" s="3" t="s">
        <v>21</v>
      </c>
      <c r="I2532" s="12" t="s">
        <v>31</v>
      </c>
      <c r="J2532" s="3">
        <v>524</v>
      </c>
      <c r="K2532" s="3" t="str">
        <f>IF(VLOOKUP(D2532,'Resources Final'!A:C,3,FALSE)=0,"",VLOOKUP(D2532,'Resources Final'!A:C,3,FALSE))</f>
        <v>Y</v>
      </c>
      <c r="L2532" s="3" t="str">
        <f>IF(VLOOKUP(D2532,'Resources Final'!A:D,4,FALSE)=0,"",VLOOKUP(D2532,'Resources Final'!A:D,4,FALSE))</f>
        <v/>
      </c>
      <c r="M2532" s="3" t="str">
        <f>IF(VLOOKUP(D2532,'Resources Final'!A:E,5,FALSE)=0,"",VLOOKUP(D2532,'Resources Final'!A:E,5,FALSE))</f>
        <v/>
      </c>
      <c r="N2532" s="7" t="str">
        <f>IF(VLOOKUP(D2532,'Resources Final'!A:F,6,FALSE)=0,"",VLOOKUP(D2532,'Resources Final'!A:F,6,FALSE))</f>
        <v/>
      </c>
      <c r="O2532" s="3" t="str">
        <f>IF(VLOOKUP(D2532,'Resources Final'!A:G,7,FALSE)=0,"",VLOOKUP(D2532,'Resources Final'!A:G,7,FALSE))</f>
        <v/>
      </c>
    </row>
    <row r="2533" spans="1:15" x14ac:dyDescent="0.2">
      <c r="A2533" s="11">
        <v>990</v>
      </c>
      <c r="B2533" s="11" t="str">
        <f t="shared" ref="B2533:B2596" si="51">C2533&amp;"_"&amp;D2533&amp;G2533&amp;F2533</f>
        <v>Charles G. Koch Charitable Foundation_S. Meiner20154500</v>
      </c>
      <c r="C2533" s="11" t="s">
        <v>19</v>
      </c>
      <c r="D2533" s="11" t="s">
        <v>3192</v>
      </c>
      <c r="E2533" s="11" t="s">
        <v>3192</v>
      </c>
      <c r="F2533" s="4">
        <v>4500</v>
      </c>
      <c r="G2533" s="3">
        <v>2015</v>
      </c>
      <c r="H2533" s="3" t="s">
        <v>21</v>
      </c>
      <c r="I2533" s="12" t="s">
        <v>31</v>
      </c>
      <c r="J2533" s="3">
        <v>525</v>
      </c>
      <c r="K2533" s="3" t="str">
        <f>IF(VLOOKUP(D2533,'Resources Final'!A:C,3,FALSE)=0,"",VLOOKUP(D2533,'Resources Final'!A:C,3,FALSE))</f>
        <v>Y</v>
      </c>
      <c r="L2533" s="3" t="str">
        <f>IF(VLOOKUP(D2533,'Resources Final'!A:D,4,FALSE)=0,"",VLOOKUP(D2533,'Resources Final'!A:D,4,FALSE))</f>
        <v/>
      </c>
      <c r="M2533" s="3" t="str">
        <f>IF(VLOOKUP(D2533,'Resources Final'!A:E,5,FALSE)=0,"",VLOOKUP(D2533,'Resources Final'!A:E,5,FALSE))</f>
        <v/>
      </c>
      <c r="N2533" s="7" t="str">
        <f>IF(VLOOKUP(D2533,'Resources Final'!A:F,6,FALSE)=0,"",VLOOKUP(D2533,'Resources Final'!A:F,6,FALSE))</f>
        <v/>
      </c>
      <c r="O2533" s="3" t="str">
        <f>IF(VLOOKUP(D2533,'Resources Final'!A:G,7,FALSE)=0,"",VLOOKUP(D2533,'Resources Final'!A:G,7,FALSE))</f>
        <v/>
      </c>
    </row>
    <row r="2534" spans="1:15" x14ac:dyDescent="0.2">
      <c r="A2534" s="11">
        <v>990</v>
      </c>
      <c r="B2534" s="11" t="str">
        <f t="shared" si="51"/>
        <v>Charles G. Koch Charitable Foundation_S. Salzman20153750</v>
      </c>
      <c r="C2534" s="11" t="s">
        <v>19</v>
      </c>
      <c r="D2534" s="11" t="s">
        <v>3193</v>
      </c>
      <c r="E2534" s="11" t="s">
        <v>3193</v>
      </c>
      <c r="F2534" s="4">
        <v>3750</v>
      </c>
      <c r="G2534" s="3">
        <v>2015</v>
      </c>
      <c r="H2534" s="3" t="s">
        <v>21</v>
      </c>
      <c r="I2534" s="12" t="s">
        <v>31</v>
      </c>
      <c r="J2534" s="3">
        <v>526</v>
      </c>
      <c r="K2534" s="3" t="str">
        <f>IF(VLOOKUP(D2534,'Resources Final'!A:C,3,FALSE)=0,"",VLOOKUP(D2534,'Resources Final'!A:C,3,FALSE))</f>
        <v>Y</v>
      </c>
      <c r="L2534" s="3" t="str">
        <f>IF(VLOOKUP(D2534,'Resources Final'!A:D,4,FALSE)=0,"",VLOOKUP(D2534,'Resources Final'!A:D,4,FALSE))</f>
        <v/>
      </c>
      <c r="M2534" s="3" t="str">
        <f>IF(VLOOKUP(D2534,'Resources Final'!A:E,5,FALSE)=0,"",VLOOKUP(D2534,'Resources Final'!A:E,5,FALSE))</f>
        <v/>
      </c>
      <c r="N2534" s="7" t="str">
        <f>IF(VLOOKUP(D2534,'Resources Final'!A:F,6,FALSE)=0,"",VLOOKUP(D2534,'Resources Final'!A:F,6,FALSE))</f>
        <v/>
      </c>
      <c r="O2534" s="3" t="str">
        <f>IF(VLOOKUP(D2534,'Resources Final'!A:G,7,FALSE)=0,"",VLOOKUP(D2534,'Resources Final'!A:G,7,FALSE))</f>
        <v/>
      </c>
    </row>
    <row r="2535" spans="1:15" x14ac:dyDescent="0.2">
      <c r="A2535" s="11">
        <v>990</v>
      </c>
      <c r="B2535" s="11" t="str">
        <f t="shared" si="51"/>
        <v>Charles G. Koch Charitable Foundation_S. Saunders20153750</v>
      </c>
      <c r="C2535" s="11" t="s">
        <v>19</v>
      </c>
      <c r="D2535" s="11" t="s">
        <v>3194</v>
      </c>
      <c r="E2535" s="11" t="s">
        <v>3194</v>
      </c>
      <c r="F2535" s="4">
        <v>3750</v>
      </c>
      <c r="G2535" s="3">
        <v>2015</v>
      </c>
      <c r="H2535" s="3" t="s">
        <v>21</v>
      </c>
      <c r="I2535" s="12" t="s">
        <v>31</v>
      </c>
      <c r="J2535" s="3">
        <v>527</v>
      </c>
      <c r="K2535" s="3" t="str">
        <f>IF(VLOOKUP(D2535,'Resources Final'!A:C,3,FALSE)=0,"",VLOOKUP(D2535,'Resources Final'!A:C,3,FALSE))</f>
        <v>Y</v>
      </c>
      <c r="L2535" s="3" t="str">
        <f>IF(VLOOKUP(D2535,'Resources Final'!A:D,4,FALSE)=0,"",VLOOKUP(D2535,'Resources Final'!A:D,4,FALSE))</f>
        <v/>
      </c>
      <c r="M2535" s="3" t="str">
        <f>IF(VLOOKUP(D2535,'Resources Final'!A:E,5,FALSE)=0,"",VLOOKUP(D2535,'Resources Final'!A:E,5,FALSE))</f>
        <v/>
      </c>
      <c r="N2535" s="7" t="str">
        <f>IF(VLOOKUP(D2535,'Resources Final'!A:F,6,FALSE)=0,"",VLOOKUP(D2535,'Resources Final'!A:F,6,FALSE))</f>
        <v/>
      </c>
      <c r="O2535" s="3" t="str">
        <f>IF(VLOOKUP(D2535,'Resources Final'!A:G,7,FALSE)=0,"",VLOOKUP(D2535,'Resources Final'!A:G,7,FALSE))</f>
        <v/>
      </c>
    </row>
    <row r="2536" spans="1:15" x14ac:dyDescent="0.2">
      <c r="A2536" s="11">
        <v>990</v>
      </c>
      <c r="B2536" s="11" t="str">
        <f t="shared" si="51"/>
        <v>Charles G. Koch Charitable Foundation_S. Simunek20154500</v>
      </c>
      <c r="C2536" s="11" t="s">
        <v>19</v>
      </c>
      <c r="D2536" s="11" t="s">
        <v>3195</v>
      </c>
      <c r="E2536" s="11" t="s">
        <v>3195</v>
      </c>
      <c r="F2536" s="4">
        <v>4500</v>
      </c>
      <c r="G2536" s="3">
        <v>2015</v>
      </c>
      <c r="H2536" s="3" t="s">
        <v>21</v>
      </c>
      <c r="I2536" s="12" t="s">
        <v>31</v>
      </c>
      <c r="J2536" s="3">
        <v>528</v>
      </c>
      <c r="K2536" s="3" t="str">
        <f>IF(VLOOKUP(D2536,'Resources Final'!A:C,3,FALSE)=0,"",VLOOKUP(D2536,'Resources Final'!A:C,3,FALSE))</f>
        <v>Y</v>
      </c>
      <c r="L2536" s="3" t="str">
        <f>IF(VLOOKUP(D2536,'Resources Final'!A:D,4,FALSE)=0,"",VLOOKUP(D2536,'Resources Final'!A:D,4,FALSE))</f>
        <v/>
      </c>
      <c r="M2536" s="3" t="str">
        <f>IF(VLOOKUP(D2536,'Resources Final'!A:E,5,FALSE)=0,"",VLOOKUP(D2536,'Resources Final'!A:E,5,FALSE))</f>
        <v/>
      </c>
      <c r="N2536" s="7" t="str">
        <f>IF(VLOOKUP(D2536,'Resources Final'!A:F,6,FALSE)=0,"",VLOOKUP(D2536,'Resources Final'!A:F,6,FALSE))</f>
        <v/>
      </c>
      <c r="O2536" s="3" t="str">
        <f>IF(VLOOKUP(D2536,'Resources Final'!A:G,7,FALSE)=0,"",VLOOKUP(D2536,'Resources Final'!A:G,7,FALSE))</f>
        <v/>
      </c>
    </row>
    <row r="2537" spans="1:15" x14ac:dyDescent="0.2">
      <c r="A2537" s="11">
        <v>990</v>
      </c>
      <c r="B2537" s="11" t="str">
        <f t="shared" si="51"/>
        <v>Charles G. Koch Charitable Foundation_St. Strosko20153750</v>
      </c>
      <c r="C2537" s="11" t="s">
        <v>19</v>
      </c>
      <c r="D2537" s="11" t="s">
        <v>3408</v>
      </c>
      <c r="E2537" s="11" t="s">
        <v>3408</v>
      </c>
      <c r="F2537" s="4">
        <v>3750</v>
      </c>
      <c r="G2537" s="3">
        <v>2015</v>
      </c>
      <c r="H2537" s="3" t="s">
        <v>21</v>
      </c>
      <c r="I2537" s="12" t="s">
        <v>31</v>
      </c>
      <c r="J2537" s="3">
        <v>529</v>
      </c>
      <c r="K2537" s="3" t="str">
        <f>IF(VLOOKUP(D2537,'Resources Final'!A:C,3,FALSE)=0,"",VLOOKUP(D2537,'Resources Final'!A:C,3,FALSE))</f>
        <v>Y</v>
      </c>
      <c r="L2537" s="3" t="str">
        <f>IF(VLOOKUP(D2537,'Resources Final'!A:D,4,FALSE)=0,"",VLOOKUP(D2537,'Resources Final'!A:D,4,FALSE))</f>
        <v/>
      </c>
      <c r="M2537" s="3" t="str">
        <f>IF(VLOOKUP(D2537,'Resources Final'!A:E,5,FALSE)=0,"",VLOOKUP(D2537,'Resources Final'!A:E,5,FALSE))</f>
        <v/>
      </c>
      <c r="N2537" s="7" t="str">
        <f>IF(VLOOKUP(D2537,'Resources Final'!A:F,6,FALSE)=0,"",VLOOKUP(D2537,'Resources Final'!A:F,6,FALSE))</f>
        <v/>
      </c>
      <c r="O2537" s="3" t="str">
        <f>IF(VLOOKUP(D2537,'Resources Final'!A:G,7,FALSE)=0,"",VLOOKUP(D2537,'Resources Final'!A:G,7,FALSE))</f>
        <v/>
      </c>
    </row>
    <row r="2538" spans="1:15" x14ac:dyDescent="0.2">
      <c r="A2538" s="11">
        <v>990</v>
      </c>
      <c r="B2538" s="11" t="str">
        <f t="shared" si="51"/>
        <v>Charles G. Koch Charitable Foundation_S. Tonge20154500</v>
      </c>
      <c r="C2538" s="11" t="s">
        <v>19</v>
      </c>
      <c r="D2538" s="11" t="s">
        <v>3196</v>
      </c>
      <c r="E2538" s="11" t="s">
        <v>3196</v>
      </c>
      <c r="F2538" s="4">
        <v>4500</v>
      </c>
      <c r="G2538" s="3">
        <v>2015</v>
      </c>
      <c r="H2538" s="3" t="s">
        <v>21</v>
      </c>
      <c r="I2538" s="12" t="s">
        <v>31</v>
      </c>
      <c r="J2538" s="3">
        <v>530</v>
      </c>
      <c r="K2538" s="3" t="str">
        <f>IF(VLOOKUP(D2538,'Resources Final'!A:C,3,FALSE)=0,"",VLOOKUP(D2538,'Resources Final'!A:C,3,FALSE))</f>
        <v>Y</v>
      </c>
      <c r="L2538" s="3" t="str">
        <f>IF(VLOOKUP(D2538,'Resources Final'!A:D,4,FALSE)=0,"",VLOOKUP(D2538,'Resources Final'!A:D,4,FALSE))</f>
        <v/>
      </c>
      <c r="M2538" s="3" t="str">
        <f>IF(VLOOKUP(D2538,'Resources Final'!A:E,5,FALSE)=0,"",VLOOKUP(D2538,'Resources Final'!A:E,5,FALSE))</f>
        <v/>
      </c>
      <c r="N2538" s="7" t="str">
        <f>IF(VLOOKUP(D2538,'Resources Final'!A:F,6,FALSE)=0,"",VLOOKUP(D2538,'Resources Final'!A:F,6,FALSE))</f>
        <v/>
      </c>
      <c r="O2538" s="3" t="str">
        <f>IF(VLOOKUP(D2538,'Resources Final'!A:G,7,FALSE)=0,"",VLOOKUP(D2538,'Resources Final'!A:G,7,FALSE))</f>
        <v/>
      </c>
    </row>
    <row r="2539" spans="1:15" x14ac:dyDescent="0.2">
      <c r="A2539" s="11">
        <v>990</v>
      </c>
      <c r="B2539" s="11" t="str">
        <f t="shared" si="51"/>
        <v>Charles G. Koch Charitable Foundation_S. Velimtrovic20153750</v>
      </c>
      <c r="C2539" s="11" t="s">
        <v>19</v>
      </c>
      <c r="D2539" s="11" t="s">
        <v>3197</v>
      </c>
      <c r="E2539" s="11" t="s">
        <v>3197</v>
      </c>
      <c r="F2539" s="4">
        <v>3750</v>
      </c>
      <c r="G2539" s="3">
        <v>2015</v>
      </c>
      <c r="H2539" s="3" t="s">
        <v>21</v>
      </c>
      <c r="I2539" s="12" t="s">
        <v>31</v>
      </c>
      <c r="J2539" s="3">
        <v>531</v>
      </c>
      <c r="K2539" s="3" t="str">
        <f>IF(VLOOKUP(D2539,'Resources Final'!A:C,3,FALSE)=0,"",VLOOKUP(D2539,'Resources Final'!A:C,3,FALSE))</f>
        <v>Y</v>
      </c>
      <c r="L2539" s="3" t="str">
        <f>IF(VLOOKUP(D2539,'Resources Final'!A:D,4,FALSE)=0,"",VLOOKUP(D2539,'Resources Final'!A:D,4,FALSE))</f>
        <v/>
      </c>
      <c r="M2539" s="3" t="str">
        <f>IF(VLOOKUP(D2539,'Resources Final'!A:E,5,FALSE)=0,"",VLOOKUP(D2539,'Resources Final'!A:E,5,FALSE))</f>
        <v/>
      </c>
      <c r="N2539" s="7" t="str">
        <f>IF(VLOOKUP(D2539,'Resources Final'!A:F,6,FALSE)=0,"",VLOOKUP(D2539,'Resources Final'!A:F,6,FALSE))</f>
        <v/>
      </c>
      <c r="O2539" s="3" t="str">
        <f>IF(VLOOKUP(D2539,'Resources Final'!A:G,7,FALSE)=0,"",VLOOKUP(D2539,'Resources Final'!A:G,7,FALSE))</f>
        <v/>
      </c>
    </row>
    <row r="2540" spans="1:15" x14ac:dyDescent="0.2">
      <c r="A2540" s="11">
        <v>990</v>
      </c>
      <c r="B2540" s="11" t="str">
        <f t="shared" si="51"/>
        <v>Charles G. Koch Charitable Foundation_State Policy Network201511738</v>
      </c>
      <c r="C2540" s="11" t="s">
        <v>19</v>
      </c>
      <c r="D2540" s="11" t="s">
        <v>3419</v>
      </c>
      <c r="E2540" s="11" t="s">
        <v>3419</v>
      </c>
      <c r="F2540" s="4">
        <v>11738</v>
      </c>
      <c r="G2540" s="3">
        <v>2015</v>
      </c>
      <c r="H2540" s="3" t="s">
        <v>21</v>
      </c>
      <c r="I2540" s="12"/>
      <c r="J2540" s="3">
        <v>532</v>
      </c>
      <c r="K2540" s="3" t="str">
        <f>IF(VLOOKUP(D2540,'Resources Final'!A:C,3,FALSE)=0,"",VLOOKUP(D2540,'Resources Final'!A:C,3,FALSE))</f>
        <v/>
      </c>
      <c r="L2540" s="3" t="str">
        <f>IF(VLOOKUP(D2540,'Resources Final'!A:D,4,FALSE)=0,"",VLOOKUP(D2540,'Resources Final'!A:D,4,FALSE))</f>
        <v/>
      </c>
      <c r="M2540" s="3" t="str">
        <f>IF(VLOOKUP(D2540,'Resources Final'!A:E,5,FALSE)=0,"",VLOOKUP(D2540,'Resources Final'!A:E,5,FALSE))</f>
        <v/>
      </c>
      <c r="N2540" s="7" t="str">
        <f>IF(VLOOKUP(D2540,'Resources Final'!A:F,6,FALSE)=0,"",VLOOKUP(D2540,'Resources Final'!A:F,6,FALSE))</f>
        <v>https://www.desmogblog.com/state-policy-network</v>
      </c>
      <c r="O2540" s="3" t="str">
        <f>IF(VLOOKUP(D2540,'Resources Final'!A:G,7,FALSE)=0,"",VLOOKUP(D2540,'Resources Final'!A:G,7,FALSE))</f>
        <v>Desmog</v>
      </c>
    </row>
    <row r="2541" spans="1:15" x14ac:dyDescent="0.2">
      <c r="A2541" s="11">
        <v>990</v>
      </c>
      <c r="B2541" s="11" t="str">
        <f t="shared" si="51"/>
        <v>Charles G. Koch Charitable Foundation_Students for Liberty201530107</v>
      </c>
      <c r="C2541" s="11" t="s">
        <v>19</v>
      </c>
      <c r="D2541" s="11" t="s">
        <v>3465</v>
      </c>
      <c r="E2541" s="11" t="s">
        <v>3465</v>
      </c>
      <c r="F2541" s="4">
        <v>30107</v>
      </c>
      <c r="G2541" s="3">
        <v>2015</v>
      </c>
      <c r="H2541" s="3" t="s">
        <v>21</v>
      </c>
      <c r="I2541" s="12"/>
      <c r="J2541" s="3">
        <v>533</v>
      </c>
      <c r="K2541" s="3" t="str">
        <f>IF(VLOOKUP(D2541,'Resources Final'!A:C,3,FALSE)=0,"",VLOOKUP(D2541,'Resources Final'!A:C,3,FALSE))</f>
        <v/>
      </c>
      <c r="L2541" s="3" t="str">
        <f>IF(VLOOKUP(D2541,'Resources Final'!A:D,4,FALSE)=0,"",VLOOKUP(D2541,'Resources Final'!A:D,4,FALSE))</f>
        <v/>
      </c>
      <c r="M2541" s="3" t="str">
        <f>IF(VLOOKUP(D2541,'Resources Final'!A:E,5,FALSE)=0,"",VLOOKUP(D2541,'Resources Final'!A:E,5,FALSE))</f>
        <v/>
      </c>
      <c r="N2541" s="7" t="str">
        <f>IF(VLOOKUP(D2541,'Resources Final'!A:F,6,FALSE)=0,"",VLOOKUP(D2541,'Resources Final'!A:F,6,FALSE))</f>
        <v>https://www.sourcewatch.org/index.php/Students_for_Liberty</v>
      </c>
      <c r="O2541" s="3" t="str">
        <f>IF(VLOOKUP(D2541,'Resources Final'!A:G,7,FALSE)=0,"",VLOOKUP(D2541,'Resources Final'!A:G,7,FALSE))</f>
        <v>Sourcewatch</v>
      </c>
    </row>
    <row r="2542" spans="1:15" x14ac:dyDescent="0.2">
      <c r="A2542" s="11">
        <v>990</v>
      </c>
      <c r="B2542" s="11" t="str">
        <f t="shared" si="51"/>
        <v>Charles G. Koch Charitable Foundation_Sunshine Review DBA State Budget Solutions201513826</v>
      </c>
      <c r="C2542" s="11" t="s">
        <v>19</v>
      </c>
      <c r="D2542" s="11" t="s">
        <v>3480</v>
      </c>
      <c r="E2542" s="11" t="s">
        <v>3478</v>
      </c>
      <c r="F2542" s="4">
        <v>13826</v>
      </c>
      <c r="G2542" s="3">
        <v>2015</v>
      </c>
      <c r="H2542" s="3" t="s">
        <v>21</v>
      </c>
      <c r="I2542" s="12"/>
      <c r="J2542" s="3">
        <v>534</v>
      </c>
      <c r="K2542" s="3" t="str">
        <f>IF(VLOOKUP(D2542,'Resources Final'!A:C,3,FALSE)=0,"",VLOOKUP(D2542,'Resources Final'!A:C,3,FALSE))</f>
        <v/>
      </c>
      <c r="L2542" s="3" t="str">
        <f>IF(VLOOKUP(D2542,'Resources Final'!A:D,4,FALSE)=0,"",VLOOKUP(D2542,'Resources Final'!A:D,4,FALSE))</f>
        <v/>
      </c>
      <c r="M2542" s="3" t="str">
        <f>IF(VLOOKUP(D2542,'Resources Final'!A:E,5,FALSE)=0,"",VLOOKUP(D2542,'Resources Final'!A:E,5,FALSE))</f>
        <v/>
      </c>
      <c r="N2542" s="7" t="str">
        <f>IF(VLOOKUP(D2542,'Resources Final'!A:F,6,FALSE)=0,"",VLOOKUP(D2542,'Resources Final'!A:F,6,FALSE))</f>
        <v>https://www.sourcewatch.org/index.php/Sunshine_Review</v>
      </c>
      <c r="O2542" s="3" t="str">
        <f>IF(VLOOKUP(D2542,'Resources Final'!A:G,7,FALSE)=0,"",VLOOKUP(D2542,'Resources Final'!A:G,7,FALSE))</f>
        <v>Sourcewatch</v>
      </c>
    </row>
    <row r="2543" spans="1:15" x14ac:dyDescent="0.2">
      <c r="A2543" s="11">
        <v>990</v>
      </c>
      <c r="B2543" s="11" t="str">
        <f t="shared" si="51"/>
        <v>Charles G. Koch Charitable Foundation_T. Boggs20153750</v>
      </c>
      <c r="C2543" s="11" t="s">
        <v>19</v>
      </c>
      <c r="D2543" s="11" t="s">
        <v>3510</v>
      </c>
      <c r="E2543" s="11" t="s">
        <v>3510</v>
      </c>
      <c r="F2543" s="4">
        <v>3750</v>
      </c>
      <c r="G2543" s="3">
        <v>2015</v>
      </c>
      <c r="H2543" s="3" t="s">
        <v>21</v>
      </c>
      <c r="I2543" s="12" t="s">
        <v>31</v>
      </c>
      <c r="J2543" s="3">
        <v>535</v>
      </c>
      <c r="K2543" s="3" t="str">
        <f>IF(VLOOKUP(D2543,'Resources Final'!A:C,3,FALSE)=0,"",VLOOKUP(D2543,'Resources Final'!A:C,3,FALSE))</f>
        <v>Y</v>
      </c>
      <c r="L2543" s="3" t="str">
        <f>IF(VLOOKUP(D2543,'Resources Final'!A:D,4,FALSE)=0,"",VLOOKUP(D2543,'Resources Final'!A:D,4,FALSE))</f>
        <v/>
      </c>
      <c r="M2543" s="3" t="str">
        <f>IF(VLOOKUP(D2543,'Resources Final'!A:E,5,FALSE)=0,"",VLOOKUP(D2543,'Resources Final'!A:E,5,FALSE))</f>
        <v/>
      </c>
      <c r="N2543" s="7" t="str">
        <f>IF(VLOOKUP(D2543,'Resources Final'!A:F,6,FALSE)=0,"",VLOOKUP(D2543,'Resources Final'!A:F,6,FALSE))</f>
        <v/>
      </c>
      <c r="O2543" s="3" t="str">
        <f>IF(VLOOKUP(D2543,'Resources Final'!A:G,7,FALSE)=0,"",VLOOKUP(D2543,'Resources Final'!A:G,7,FALSE))</f>
        <v/>
      </c>
    </row>
    <row r="2544" spans="1:15" x14ac:dyDescent="0.2">
      <c r="A2544" s="11">
        <v>990</v>
      </c>
      <c r="B2544" s="11" t="str">
        <f t="shared" si="51"/>
        <v>Charles G. Koch Charitable Foundation_T. Fisher20153750</v>
      </c>
      <c r="C2544" s="11" t="s">
        <v>19</v>
      </c>
      <c r="D2544" s="11" t="s">
        <v>3511</v>
      </c>
      <c r="E2544" s="11" t="s">
        <v>3511</v>
      </c>
      <c r="F2544" s="4">
        <v>3750</v>
      </c>
      <c r="G2544" s="3">
        <v>2015</v>
      </c>
      <c r="H2544" s="3" t="s">
        <v>21</v>
      </c>
      <c r="I2544" s="12" t="s">
        <v>31</v>
      </c>
      <c r="J2544" s="3">
        <v>536</v>
      </c>
      <c r="K2544" s="3" t="str">
        <f>IF(VLOOKUP(D2544,'Resources Final'!A:C,3,FALSE)=0,"",VLOOKUP(D2544,'Resources Final'!A:C,3,FALSE))</f>
        <v>Y</v>
      </c>
      <c r="L2544" s="3" t="str">
        <f>IF(VLOOKUP(D2544,'Resources Final'!A:D,4,FALSE)=0,"",VLOOKUP(D2544,'Resources Final'!A:D,4,FALSE))</f>
        <v/>
      </c>
      <c r="M2544" s="3" t="str">
        <f>IF(VLOOKUP(D2544,'Resources Final'!A:E,5,FALSE)=0,"",VLOOKUP(D2544,'Resources Final'!A:E,5,FALSE))</f>
        <v/>
      </c>
      <c r="N2544" s="7" t="str">
        <f>IF(VLOOKUP(D2544,'Resources Final'!A:F,6,FALSE)=0,"",VLOOKUP(D2544,'Resources Final'!A:F,6,FALSE))</f>
        <v/>
      </c>
      <c r="O2544" s="3" t="str">
        <f>IF(VLOOKUP(D2544,'Resources Final'!A:G,7,FALSE)=0,"",VLOOKUP(D2544,'Resources Final'!A:G,7,FALSE))</f>
        <v/>
      </c>
    </row>
    <row r="2545" spans="1:15" x14ac:dyDescent="0.2">
      <c r="A2545" s="11">
        <v>990</v>
      </c>
      <c r="B2545" s="11" t="str">
        <f t="shared" si="51"/>
        <v>Charles G. Koch Charitable Foundation_T. Jimah20153750</v>
      </c>
      <c r="C2545" s="11" t="s">
        <v>19</v>
      </c>
      <c r="D2545" s="11" t="s">
        <v>3512</v>
      </c>
      <c r="E2545" s="11" t="s">
        <v>3512</v>
      </c>
      <c r="F2545" s="4">
        <v>3750</v>
      </c>
      <c r="G2545" s="3">
        <v>2015</v>
      </c>
      <c r="H2545" s="3" t="s">
        <v>21</v>
      </c>
      <c r="I2545" s="12" t="s">
        <v>31</v>
      </c>
      <c r="J2545" s="3">
        <v>537</v>
      </c>
      <c r="K2545" s="3" t="str">
        <f>IF(VLOOKUP(D2545,'Resources Final'!A:C,3,FALSE)=0,"",VLOOKUP(D2545,'Resources Final'!A:C,3,FALSE))</f>
        <v>Y</v>
      </c>
      <c r="L2545" s="3" t="str">
        <f>IF(VLOOKUP(D2545,'Resources Final'!A:D,4,FALSE)=0,"",VLOOKUP(D2545,'Resources Final'!A:D,4,FALSE))</f>
        <v/>
      </c>
      <c r="M2545" s="3" t="str">
        <f>IF(VLOOKUP(D2545,'Resources Final'!A:E,5,FALSE)=0,"",VLOOKUP(D2545,'Resources Final'!A:E,5,FALSE))</f>
        <v/>
      </c>
      <c r="N2545" s="7" t="str">
        <f>IF(VLOOKUP(D2545,'Resources Final'!A:F,6,FALSE)=0,"",VLOOKUP(D2545,'Resources Final'!A:F,6,FALSE))</f>
        <v/>
      </c>
      <c r="O2545" s="3" t="str">
        <f>IF(VLOOKUP(D2545,'Resources Final'!A:G,7,FALSE)=0,"",VLOOKUP(D2545,'Resources Final'!A:G,7,FALSE))</f>
        <v/>
      </c>
    </row>
    <row r="2546" spans="1:15" x14ac:dyDescent="0.2">
      <c r="A2546" s="11">
        <v>990</v>
      </c>
      <c r="B2546" s="11" t="str">
        <f t="shared" si="51"/>
        <v>Charles G. Koch Charitable Foundation_T. Mabikacheche20154500</v>
      </c>
      <c r="C2546" s="11" t="s">
        <v>19</v>
      </c>
      <c r="D2546" s="11" t="s">
        <v>3513</v>
      </c>
      <c r="E2546" s="11" t="s">
        <v>3513</v>
      </c>
      <c r="F2546" s="4">
        <v>4500</v>
      </c>
      <c r="G2546" s="3">
        <v>2015</v>
      </c>
      <c r="H2546" s="3" t="s">
        <v>21</v>
      </c>
      <c r="I2546" s="12" t="s">
        <v>31</v>
      </c>
      <c r="J2546" s="3">
        <v>538</v>
      </c>
      <c r="K2546" s="3" t="str">
        <f>IF(VLOOKUP(D2546,'Resources Final'!A:C,3,FALSE)=0,"",VLOOKUP(D2546,'Resources Final'!A:C,3,FALSE))</f>
        <v>Y</v>
      </c>
      <c r="L2546" s="3" t="str">
        <f>IF(VLOOKUP(D2546,'Resources Final'!A:D,4,FALSE)=0,"",VLOOKUP(D2546,'Resources Final'!A:D,4,FALSE))</f>
        <v/>
      </c>
      <c r="M2546" s="3" t="str">
        <f>IF(VLOOKUP(D2546,'Resources Final'!A:E,5,FALSE)=0,"",VLOOKUP(D2546,'Resources Final'!A:E,5,FALSE))</f>
        <v/>
      </c>
      <c r="N2546" s="7" t="str">
        <f>IF(VLOOKUP(D2546,'Resources Final'!A:F,6,FALSE)=0,"",VLOOKUP(D2546,'Resources Final'!A:F,6,FALSE))</f>
        <v/>
      </c>
      <c r="O2546" s="3" t="str">
        <f>IF(VLOOKUP(D2546,'Resources Final'!A:G,7,FALSE)=0,"",VLOOKUP(D2546,'Resources Final'!A:G,7,FALSE))</f>
        <v/>
      </c>
    </row>
    <row r="2547" spans="1:15" x14ac:dyDescent="0.2">
      <c r="A2547" s="11">
        <v>990</v>
      </c>
      <c r="B2547" s="11" t="str">
        <f t="shared" si="51"/>
        <v>Charles G. Koch Charitable Foundation_T. Markatos20153750</v>
      </c>
      <c r="C2547" s="11" t="s">
        <v>19</v>
      </c>
      <c r="D2547" s="11" t="s">
        <v>3514</v>
      </c>
      <c r="E2547" s="11" t="s">
        <v>3514</v>
      </c>
      <c r="F2547" s="4">
        <v>3750</v>
      </c>
      <c r="G2547" s="3">
        <v>2015</v>
      </c>
      <c r="H2547" s="3" t="s">
        <v>21</v>
      </c>
      <c r="I2547" s="12" t="s">
        <v>31</v>
      </c>
      <c r="J2547" s="3">
        <v>539</v>
      </c>
      <c r="K2547" s="3" t="str">
        <f>IF(VLOOKUP(D2547,'Resources Final'!A:C,3,FALSE)=0,"",VLOOKUP(D2547,'Resources Final'!A:C,3,FALSE))</f>
        <v>Y</v>
      </c>
      <c r="L2547" s="3" t="str">
        <f>IF(VLOOKUP(D2547,'Resources Final'!A:D,4,FALSE)=0,"",VLOOKUP(D2547,'Resources Final'!A:D,4,FALSE))</f>
        <v/>
      </c>
      <c r="M2547" s="3" t="str">
        <f>IF(VLOOKUP(D2547,'Resources Final'!A:E,5,FALSE)=0,"",VLOOKUP(D2547,'Resources Final'!A:E,5,FALSE))</f>
        <v/>
      </c>
      <c r="N2547" s="7" t="str">
        <f>IF(VLOOKUP(D2547,'Resources Final'!A:F,6,FALSE)=0,"",VLOOKUP(D2547,'Resources Final'!A:F,6,FALSE))</f>
        <v/>
      </c>
      <c r="O2547" s="3" t="str">
        <f>IF(VLOOKUP(D2547,'Resources Final'!A:G,7,FALSE)=0,"",VLOOKUP(D2547,'Resources Final'!A:G,7,FALSE))</f>
        <v/>
      </c>
    </row>
    <row r="2548" spans="1:15" x14ac:dyDescent="0.2">
      <c r="A2548" s="11">
        <v>990</v>
      </c>
      <c r="B2548" s="11" t="str">
        <f t="shared" si="51"/>
        <v>Charles G. Koch Charitable Foundation_T. McNeal20153750</v>
      </c>
      <c r="C2548" s="11" t="s">
        <v>19</v>
      </c>
      <c r="D2548" s="11" t="s">
        <v>3515</v>
      </c>
      <c r="E2548" s="11" t="s">
        <v>3515</v>
      </c>
      <c r="F2548" s="4">
        <v>3750</v>
      </c>
      <c r="G2548" s="3">
        <v>2015</v>
      </c>
      <c r="H2548" s="3" t="s">
        <v>21</v>
      </c>
      <c r="I2548" s="12" t="s">
        <v>31</v>
      </c>
      <c r="J2548" s="3">
        <v>540</v>
      </c>
      <c r="K2548" s="3" t="str">
        <f>IF(VLOOKUP(D2548,'Resources Final'!A:C,3,FALSE)=0,"",VLOOKUP(D2548,'Resources Final'!A:C,3,FALSE))</f>
        <v>Y</v>
      </c>
      <c r="L2548" s="3" t="str">
        <f>IF(VLOOKUP(D2548,'Resources Final'!A:D,4,FALSE)=0,"",VLOOKUP(D2548,'Resources Final'!A:D,4,FALSE))</f>
        <v/>
      </c>
      <c r="M2548" s="3" t="str">
        <f>IF(VLOOKUP(D2548,'Resources Final'!A:E,5,FALSE)=0,"",VLOOKUP(D2548,'Resources Final'!A:E,5,FALSE))</f>
        <v/>
      </c>
      <c r="N2548" s="7" t="str">
        <f>IF(VLOOKUP(D2548,'Resources Final'!A:F,6,FALSE)=0,"",VLOOKUP(D2548,'Resources Final'!A:F,6,FALSE))</f>
        <v/>
      </c>
      <c r="O2548" s="3" t="str">
        <f>IF(VLOOKUP(D2548,'Resources Final'!A:G,7,FALSE)=0,"",VLOOKUP(D2548,'Resources Final'!A:G,7,FALSE))</f>
        <v/>
      </c>
    </row>
    <row r="2549" spans="1:15" x14ac:dyDescent="0.2">
      <c r="A2549" s="11">
        <v>990</v>
      </c>
      <c r="B2549" s="11" t="str">
        <f t="shared" si="51"/>
        <v>Charles G. Koch Charitable Foundation_T. Murphy20153750</v>
      </c>
      <c r="C2549" s="11" t="s">
        <v>19</v>
      </c>
      <c r="D2549" s="11" t="s">
        <v>3516</v>
      </c>
      <c r="E2549" s="11" t="s">
        <v>3516</v>
      </c>
      <c r="F2549" s="4">
        <v>3750</v>
      </c>
      <c r="G2549" s="3">
        <v>2015</v>
      </c>
      <c r="H2549" s="3" t="s">
        <v>21</v>
      </c>
      <c r="I2549" s="12" t="s">
        <v>31</v>
      </c>
      <c r="J2549" s="3">
        <v>541</v>
      </c>
      <c r="K2549" s="3" t="str">
        <f>IF(VLOOKUP(D2549,'Resources Final'!A:C,3,FALSE)=0,"",VLOOKUP(D2549,'Resources Final'!A:C,3,FALSE))</f>
        <v>Y</v>
      </c>
      <c r="L2549" s="3" t="str">
        <f>IF(VLOOKUP(D2549,'Resources Final'!A:D,4,FALSE)=0,"",VLOOKUP(D2549,'Resources Final'!A:D,4,FALSE))</f>
        <v/>
      </c>
      <c r="M2549" s="3" t="str">
        <f>IF(VLOOKUP(D2549,'Resources Final'!A:E,5,FALSE)=0,"",VLOOKUP(D2549,'Resources Final'!A:E,5,FALSE))</f>
        <v/>
      </c>
      <c r="N2549" s="7" t="str">
        <f>IF(VLOOKUP(D2549,'Resources Final'!A:F,6,FALSE)=0,"",VLOOKUP(D2549,'Resources Final'!A:F,6,FALSE))</f>
        <v/>
      </c>
      <c r="O2549" s="3" t="str">
        <f>IF(VLOOKUP(D2549,'Resources Final'!A:G,7,FALSE)=0,"",VLOOKUP(D2549,'Resources Final'!A:G,7,FALSE))</f>
        <v/>
      </c>
    </row>
    <row r="2550" spans="1:15" x14ac:dyDescent="0.2">
      <c r="A2550" s="11">
        <v>990</v>
      </c>
      <c r="B2550" s="11" t="str">
        <f t="shared" si="51"/>
        <v>Charles G. Koch Charitable Foundation_T. Prochazka20153750</v>
      </c>
      <c r="C2550" s="11" t="s">
        <v>19</v>
      </c>
      <c r="D2550" s="11" t="s">
        <v>3517</v>
      </c>
      <c r="E2550" s="11" t="s">
        <v>3517</v>
      </c>
      <c r="F2550" s="4">
        <v>3750</v>
      </c>
      <c r="G2550" s="3">
        <v>2015</v>
      </c>
      <c r="H2550" s="3" t="s">
        <v>21</v>
      </c>
      <c r="I2550" s="12" t="s">
        <v>31</v>
      </c>
      <c r="J2550" s="3">
        <v>542</v>
      </c>
      <c r="K2550" s="3" t="str">
        <f>IF(VLOOKUP(D2550,'Resources Final'!A:C,3,FALSE)=0,"",VLOOKUP(D2550,'Resources Final'!A:C,3,FALSE))</f>
        <v>Y</v>
      </c>
      <c r="L2550" s="3" t="str">
        <f>IF(VLOOKUP(D2550,'Resources Final'!A:D,4,FALSE)=0,"",VLOOKUP(D2550,'Resources Final'!A:D,4,FALSE))</f>
        <v/>
      </c>
      <c r="M2550" s="3" t="str">
        <f>IF(VLOOKUP(D2550,'Resources Final'!A:E,5,FALSE)=0,"",VLOOKUP(D2550,'Resources Final'!A:E,5,FALSE))</f>
        <v/>
      </c>
      <c r="N2550" s="7" t="str">
        <f>IF(VLOOKUP(D2550,'Resources Final'!A:F,6,FALSE)=0,"",VLOOKUP(D2550,'Resources Final'!A:F,6,FALSE))</f>
        <v/>
      </c>
      <c r="O2550" s="3" t="str">
        <f>IF(VLOOKUP(D2550,'Resources Final'!A:G,7,FALSE)=0,"",VLOOKUP(D2550,'Resources Final'!A:G,7,FALSE))</f>
        <v/>
      </c>
    </row>
    <row r="2551" spans="1:15" x14ac:dyDescent="0.2">
      <c r="A2551" s="11">
        <v>990</v>
      </c>
      <c r="B2551" s="11" t="str">
        <f t="shared" si="51"/>
        <v>Charles G. Koch Charitable Foundation_T. Simons20153750</v>
      </c>
      <c r="C2551" s="11" t="s">
        <v>19</v>
      </c>
      <c r="D2551" s="11" t="s">
        <v>3518</v>
      </c>
      <c r="E2551" s="11" t="s">
        <v>3518</v>
      </c>
      <c r="F2551" s="4">
        <v>3750</v>
      </c>
      <c r="G2551" s="3">
        <v>2015</v>
      </c>
      <c r="H2551" s="3" t="s">
        <v>21</v>
      </c>
      <c r="I2551" s="12" t="s">
        <v>31</v>
      </c>
      <c r="J2551" s="3">
        <v>543</v>
      </c>
      <c r="K2551" s="3" t="str">
        <f>IF(VLOOKUP(D2551,'Resources Final'!A:C,3,FALSE)=0,"",VLOOKUP(D2551,'Resources Final'!A:C,3,FALSE))</f>
        <v>Y</v>
      </c>
      <c r="L2551" s="3" t="str">
        <f>IF(VLOOKUP(D2551,'Resources Final'!A:D,4,FALSE)=0,"",VLOOKUP(D2551,'Resources Final'!A:D,4,FALSE))</f>
        <v/>
      </c>
      <c r="M2551" s="3" t="str">
        <f>IF(VLOOKUP(D2551,'Resources Final'!A:E,5,FALSE)=0,"",VLOOKUP(D2551,'Resources Final'!A:E,5,FALSE))</f>
        <v/>
      </c>
      <c r="N2551" s="7" t="str">
        <f>IF(VLOOKUP(D2551,'Resources Final'!A:F,6,FALSE)=0,"",VLOOKUP(D2551,'Resources Final'!A:F,6,FALSE))</f>
        <v/>
      </c>
      <c r="O2551" s="3" t="str">
        <f>IF(VLOOKUP(D2551,'Resources Final'!A:G,7,FALSE)=0,"",VLOOKUP(D2551,'Resources Final'!A:G,7,FALSE))</f>
        <v/>
      </c>
    </row>
    <row r="2552" spans="1:15" x14ac:dyDescent="0.2">
      <c r="A2552" s="11">
        <v>990</v>
      </c>
      <c r="B2552" s="11" t="str">
        <f t="shared" si="51"/>
        <v>Charles G. Koch Charitable Foundation_T. Tullis20153750</v>
      </c>
      <c r="C2552" s="11" t="s">
        <v>19</v>
      </c>
      <c r="D2552" s="11" t="s">
        <v>3519</v>
      </c>
      <c r="E2552" s="11" t="s">
        <v>3519</v>
      </c>
      <c r="F2552" s="4">
        <v>3750</v>
      </c>
      <c r="G2552" s="3">
        <v>2015</v>
      </c>
      <c r="H2552" s="3" t="s">
        <v>21</v>
      </c>
      <c r="I2552" s="12" t="s">
        <v>31</v>
      </c>
      <c r="J2552" s="3">
        <v>544</v>
      </c>
      <c r="K2552" s="3" t="str">
        <f>IF(VLOOKUP(D2552,'Resources Final'!A:C,3,FALSE)=0,"",VLOOKUP(D2552,'Resources Final'!A:C,3,FALSE))</f>
        <v>Y</v>
      </c>
      <c r="L2552" s="3" t="str">
        <f>IF(VLOOKUP(D2552,'Resources Final'!A:D,4,FALSE)=0,"",VLOOKUP(D2552,'Resources Final'!A:D,4,FALSE))</f>
        <v/>
      </c>
      <c r="M2552" s="3" t="str">
        <f>IF(VLOOKUP(D2552,'Resources Final'!A:E,5,FALSE)=0,"",VLOOKUP(D2552,'Resources Final'!A:E,5,FALSE))</f>
        <v/>
      </c>
      <c r="N2552" s="7" t="str">
        <f>IF(VLOOKUP(D2552,'Resources Final'!A:F,6,FALSE)=0,"",VLOOKUP(D2552,'Resources Final'!A:F,6,FALSE))</f>
        <v/>
      </c>
      <c r="O2552" s="3" t="str">
        <f>IF(VLOOKUP(D2552,'Resources Final'!A:G,7,FALSE)=0,"",VLOOKUP(D2552,'Resources Final'!A:G,7,FALSE))</f>
        <v/>
      </c>
    </row>
    <row r="2553" spans="1:15" x14ac:dyDescent="0.2">
      <c r="A2553" s="11">
        <v>990</v>
      </c>
      <c r="B2553" s="11" t="str">
        <f t="shared" si="51"/>
        <v>Charles G. Koch Charitable Foundation_T. Worthington20153750</v>
      </c>
      <c r="C2553" s="11" t="s">
        <v>19</v>
      </c>
      <c r="D2553" s="11" t="s">
        <v>3520</v>
      </c>
      <c r="E2553" s="11" t="s">
        <v>3520</v>
      </c>
      <c r="F2553" s="4">
        <v>3750</v>
      </c>
      <c r="G2553" s="3">
        <v>2015</v>
      </c>
      <c r="H2553" s="3" t="s">
        <v>21</v>
      </c>
      <c r="I2553" s="12" t="s">
        <v>31</v>
      </c>
      <c r="J2553" s="3">
        <v>545</v>
      </c>
      <c r="K2553" s="3" t="str">
        <f>IF(VLOOKUP(D2553,'Resources Final'!A:C,3,FALSE)=0,"",VLOOKUP(D2553,'Resources Final'!A:C,3,FALSE))</f>
        <v>Y</v>
      </c>
      <c r="L2553" s="3" t="str">
        <f>IF(VLOOKUP(D2553,'Resources Final'!A:D,4,FALSE)=0,"",VLOOKUP(D2553,'Resources Final'!A:D,4,FALSE))</f>
        <v/>
      </c>
      <c r="M2553" s="3" t="str">
        <f>IF(VLOOKUP(D2553,'Resources Final'!A:E,5,FALSE)=0,"",VLOOKUP(D2553,'Resources Final'!A:E,5,FALSE))</f>
        <v/>
      </c>
      <c r="N2553" s="7" t="str">
        <f>IF(VLOOKUP(D2553,'Resources Final'!A:F,6,FALSE)=0,"",VLOOKUP(D2553,'Resources Final'!A:F,6,FALSE))</f>
        <v/>
      </c>
      <c r="O2553" s="3" t="str">
        <f>IF(VLOOKUP(D2553,'Resources Final'!A:G,7,FALSE)=0,"",VLOOKUP(D2553,'Resources Final'!A:G,7,FALSE))</f>
        <v/>
      </c>
    </row>
    <row r="2554" spans="1:15" x14ac:dyDescent="0.2">
      <c r="A2554" s="11">
        <v>990</v>
      </c>
      <c r="B2554" s="11" t="str">
        <f t="shared" si="51"/>
        <v>Charles G. Koch Charitable Foundation_Tax Foundation20154800</v>
      </c>
      <c r="C2554" s="11" t="s">
        <v>19</v>
      </c>
      <c r="D2554" s="11" t="s">
        <v>3530</v>
      </c>
      <c r="E2554" s="11" t="s">
        <v>3530</v>
      </c>
      <c r="F2554" s="4">
        <v>4800</v>
      </c>
      <c r="G2554" s="3">
        <v>2015</v>
      </c>
      <c r="H2554" s="3" t="s">
        <v>21</v>
      </c>
      <c r="I2554" s="12" t="s">
        <v>31</v>
      </c>
      <c r="J2554" s="3">
        <v>546</v>
      </c>
      <c r="K2554" s="3" t="str">
        <f>IF(VLOOKUP(D2554,'Resources Final'!A:C,3,FALSE)=0,"",VLOOKUP(D2554,'Resources Final'!A:C,3,FALSE))</f>
        <v/>
      </c>
      <c r="L2554" s="3" t="str">
        <f>IF(VLOOKUP(D2554,'Resources Final'!A:D,4,FALSE)=0,"",VLOOKUP(D2554,'Resources Final'!A:D,4,FALSE))</f>
        <v/>
      </c>
      <c r="M2554" s="3" t="str">
        <f>IF(VLOOKUP(D2554,'Resources Final'!A:E,5,FALSE)=0,"",VLOOKUP(D2554,'Resources Final'!A:E,5,FALSE))</f>
        <v/>
      </c>
      <c r="N2554" s="7" t="str">
        <f>IF(VLOOKUP(D2554,'Resources Final'!A:F,6,FALSE)=0,"",VLOOKUP(D2554,'Resources Final'!A:F,6,FALSE))</f>
        <v>http://www.sourcewatch.org/index.php/Tax_Foundation</v>
      </c>
      <c r="O2554" s="3" t="str">
        <f>IF(VLOOKUP(D2554,'Resources Final'!A:G,7,FALSE)=0,"",VLOOKUP(D2554,'Resources Final'!A:G,7,FALSE))</f>
        <v>Sourcewatch</v>
      </c>
    </row>
    <row r="2555" spans="1:15" x14ac:dyDescent="0.2">
      <c r="A2555" s="11">
        <v>990</v>
      </c>
      <c r="B2555" s="11" t="str">
        <f t="shared" si="51"/>
        <v>Charles G. Koch Charitable Foundation_TechFreedom201534676</v>
      </c>
      <c r="C2555" s="11" t="s">
        <v>19</v>
      </c>
      <c r="D2555" s="11" t="s">
        <v>3544</v>
      </c>
      <c r="E2555" s="11" t="s">
        <v>3544</v>
      </c>
      <c r="F2555" s="4">
        <v>34676</v>
      </c>
      <c r="G2555" s="3">
        <v>2015</v>
      </c>
      <c r="H2555" s="3" t="s">
        <v>21</v>
      </c>
      <c r="I2555" s="12"/>
      <c r="J2555" s="3">
        <v>547</v>
      </c>
      <c r="K2555" s="3" t="str">
        <f>IF(VLOOKUP(D2555,'Resources Final'!A:C,3,FALSE)=0,"",VLOOKUP(D2555,'Resources Final'!A:C,3,FALSE))</f>
        <v/>
      </c>
      <c r="L2555" s="3" t="str">
        <f>IF(VLOOKUP(D2555,'Resources Final'!A:D,4,FALSE)=0,"",VLOOKUP(D2555,'Resources Final'!A:D,4,FALSE))</f>
        <v/>
      </c>
      <c r="M2555" s="3" t="str">
        <f>IF(VLOOKUP(D2555,'Resources Final'!A:E,5,FALSE)=0,"",VLOOKUP(D2555,'Resources Final'!A:E,5,FALSE))</f>
        <v/>
      </c>
      <c r="N2555" s="7" t="str">
        <f>IF(VLOOKUP(D2555,'Resources Final'!A:F,6,FALSE)=0,"",VLOOKUP(D2555,'Resources Final'!A:F,6,FALSE))</f>
        <v/>
      </c>
      <c r="O2555" s="3" t="str">
        <f>IF(VLOOKUP(D2555,'Resources Final'!A:G,7,FALSE)=0,"",VLOOKUP(D2555,'Resources Final'!A:G,7,FALSE))</f>
        <v/>
      </c>
    </row>
    <row r="2556" spans="1:15" x14ac:dyDescent="0.2">
      <c r="A2556" s="11">
        <v>990</v>
      </c>
      <c r="B2556" s="11" t="str">
        <f t="shared" si="51"/>
        <v>Charles G. Koch Charitable Foundation_The Center on National Labor Policy20159600</v>
      </c>
      <c r="C2556" s="11" t="s">
        <v>19</v>
      </c>
      <c r="D2556" s="11" t="s">
        <v>3573</v>
      </c>
      <c r="E2556" s="11" t="s">
        <v>3573</v>
      </c>
      <c r="F2556" s="4">
        <v>9600</v>
      </c>
      <c r="G2556" s="3">
        <v>2015</v>
      </c>
      <c r="H2556" s="3" t="s">
        <v>21</v>
      </c>
      <c r="I2556" s="12"/>
      <c r="J2556" s="3">
        <v>548</v>
      </c>
      <c r="K2556" s="3" t="str">
        <f>IF(VLOOKUP(D2556,'Resources Final'!A:C,3,FALSE)=0,"",VLOOKUP(D2556,'Resources Final'!A:C,3,FALSE))</f>
        <v/>
      </c>
      <c r="L2556" s="3" t="str">
        <f>IF(VLOOKUP(D2556,'Resources Final'!A:D,4,FALSE)=0,"",VLOOKUP(D2556,'Resources Final'!A:D,4,FALSE))</f>
        <v/>
      </c>
      <c r="M2556" s="3" t="str">
        <f>IF(VLOOKUP(D2556,'Resources Final'!A:E,5,FALSE)=0,"",VLOOKUP(D2556,'Resources Final'!A:E,5,FALSE))</f>
        <v/>
      </c>
      <c r="N2556" s="7" t="str">
        <f>IF(VLOOKUP(D2556,'Resources Final'!A:F,6,FALSE)=0,"",VLOOKUP(D2556,'Resources Final'!A:F,6,FALSE))</f>
        <v/>
      </c>
      <c r="O2556" s="3" t="str">
        <f>IF(VLOOKUP(D2556,'Resources Final'!A:G,7,FALSE)=0,"",VLOOKUP(D2556,'Resources Final'!A:G,7,FALSE))</f>
        <v/>
      </c>
    </row>
    <row r="2557" spans="1:15" x14ac:dyDescent="0.2">
      <c r="A2557" s="11">
        <v>990</v>
      </c>
      <c r="B2557" s="11" t="str">
        <f t="shared" si="51"/>
        <v>Charles G. Koch Charitable Foundation_Federalist Society for Law and Public Policy Studies201512676</v>
      </c>
      <c r="C2557" s="11" t="s">
        <v>19</v>
      </c>
      <c r="D2557" s="11" t="s">
        <v>1199</v>
      </c>
      <c r="E2557" s="11" t="s">
        <v>1199</v>
      </c>
      <c r="F2557" s="4">
        <v>12676</v>
      </c>
      <c r="G2557" s="3">
        <v>2015</v>
      </c>
      <c r="H2557" s="3" t="s">
        <v>21</v>
      </c>
      <c r="I2557" s="12"/>
      <c r="J2557" s="3">
        <v>549</v>
      </c>
      <c r="K2557" s="3" t="str">
        <f>IF(VLOOKUP(D2557,'Resources Final'!A:C,3,FALSE)=0,"",VLOOKUP(D2557,'Resources Final'!A:C,3,FALSE))</f>
        <v/>
      </c>
      <c r="L2557" s="3" t="str">
        <f>IF(VLOOKUP(D2557,'Resources Final'!A:D,4,FALSE)=0,"",VLOOKUP(D2557,'Resources Final'!A:D,4,FALSE))</f>
        <v/>
      </c>
      <c r="M2557" s="3" t="str">
        <f>IF(VLOOKUP(D2557,'Resources Final'!A:E,5,FALSE)=0,"",VLOOKUP(D2557,'Resources Final'!A:E,5,FALSE))</f>
        <v/>
      </c>
      <c r="N2557" s="7" t="str">
        <f>IF(VLOOKUP(D2557,'Resources Final'!A:F,6,FALSE)=0,"",VLOOKUP(D2557,'Resources Final'!A:F,6,FALSE))</f>
        <v>http://www.sourcewatch.org/index.php/Federalist_Society_for_Law_and_Public_Policy_Studies</v>
      </c>
      <c r="O2557" s="3" t="str">
        <f>IF(VLOOKUP(D2557,'Resources Final'!A:G,7,FALSE)=0,"",VLOOKUP(D2557,'Resources Final'!A:G,7,FALSE))</f>
        <v>Sourcewatch</v>
      </c>
    </row>
    <row r="2558" spans="1:15" x14ac:dyDescent="0.2">
      <c r="A2558" s="11">
        <v>990</v>
      </c>
      <c r="B2558" s="11" t="str">
        <f t="shared" si="51"/>
        <v>Charles G. Koch Charitable Foundation_Fund for American Studies20159600</v>
      </c>
      <c r="C2558" s="11" t="s">
        <v>19</v>
      </c>
      <c r="D2558" s="11" t="s">
        <v>1318</v>
      </c>
      <c r="E2558" s="11" t="s">
        <v>1318</v>
      </c>
      <c r="F2558" s="4">
        <v>9600</v>
      </c>
      <c r="G2558" s="3">
        <v>2015</v>
      </c>
      <c r="H2558" s="3" t="s">
        <v>21</v>
      </c>
      <c r="I2558" s="12"/>
      <c r="J2558" s="3">
        <v>550</v>
      </c>
      <c r="K2558" s="3" t="str">
        <f>IF(VLOOKUP(D2558,'Resources Final'!A:C,3,FALSE)=0,"",VLOOKUP(D2558,'Resources Final'!A:C,3,FALSE))</f>
        <v/>
      </c>
      <c r="L2558" s="3" t="str">
        <f>IF(VLOOKUP(D2558,'Resources Final'!A:D,4,FALSE)=0,"",VLOOKUP(D2558,'Resources Final'!A:D,4,FALSE))</f>
        <v/>
      </c>
      <c r="M2558" s="3" t="str">
        <f>IF(VLOOKUP(D2558,'Resources Final'!A:E,5,FALSE)=0,"",VLOOKUP(D2558,'Resources Final'!A:E,5,FALSE))</f>
        <v/>
      </c>
      <c r="N2558" s="7" t="str">
        <f>IF(VLOOKUP(D2558,'Resources Final'!A:F,6,FALSE)=0,"",VLOOKUP(D2558,'Resources Final'!A:F,6,FALSE))</f>
        <v>https://www.sourcewatch.org/index.php/Fund_for_American_Studies</v>
      </c>
      <c r="O2558" s="3" t="str">
        <f>IF(VLOOKUP(D2558,'Resources Final'!A:G,7,FALSE)=0,"",VLOOKUP(D2558,'Resources Final'!A:G,7,FALSE))</f>
        <v>Sourcewatch</v>
      </c>
    </row>
    <row r="2559" spans="1:15" x14ac:dyDescent="0.2">
      <c r="A2559" s="11">
        <v>990</v>
      </c>
      <c r="B2559" s="11" t="str">
        <f t="shared" si="51"/>
        <v>Charles G. Koch Charitable Foundation_Heritage Foundation, The20153480</v>
      </c>
      <c r="C2559" s="11" t="s">
        <v>19</v>
      </c>
      <c r="D2559" s="11" t="s">
        <v>1570</v>
      </c>
      <c r="E2559" s="11" t="s">
        <v>1570</v>
      </c>
      <c r="F2559" s="4">
        <v>3480</v>
      </c>
      <c r="G2559" s="3">
        <v>2015</v>
      </c>
      <c r="H2559" s="3" t="s">
        <v>21</v>
      </c>
      <c r="I2559" s="12"/>
      <c r="J2559" s="3">
        <v>551</v>
      </c>
      <c r="K2559" s="3" t="str">
        <f>IF(VLOOKUP(D2559,'Resources Final'!A:C,3,FALSE)=0,"",VLOOKUP(D2559,'Resources Final'!A:C,3,FALSE))</f>
        <v/>
      </c>
      <c r="L2559" s="3" t="str">
        <f>IF(VLOOKUP(D2559,'Resources Final'!A:D,4,FALSE)=0,"",VLOOKUP(D2559,'Resources Final'!A:D,4,FALSE))</f>
        <v/>
      </c>
      <c r="M2559" s="3" t="str">
        <f>IF(VLOOKUP(D2559,'Resources Final'!A:E,5,FALSE)=0,"",VLOOKUP(D2559,'Resources Final'!A:E,5,FALSE))</f>
        <v/>
      </c>
      <c r="N2559" s="7" t="str">
        <f>IF(VLOOKUP(D2559,'Resources Final'!A:F,6,FALSE)=0,"",VLOOKUP(D2559,'Resources Final'!A:F,6,FALSE))</f>
        <v>https://www.desmogblog.com/heritage-foundation</v>
      </c>
      <c r="O2559" s="3" t="str">
        <f>IF(VLOOKUP(D2559,'Resources Final'!A:G,7,FALSE)=0,"",VLOOKUP(D2559,'Resources Final'!A:G,7,FALSE))</f>
        <v>Desmog</v>
      </c>
    </row>
    <row r="2560" spans="1:15" x14ac:dyDescent="0.2">
      <c r="A2560" s="11">
        <v>990</v>
      </c>
      <c r="B2560" s="11" t="str">
        <f t="shared" si="51"/>
        <v>Charles G. Koch Charitable Foundation_The Jack Kemp Foundation20154800</v>
      </c>
      <c r="C2560" s="11" t="s">
        <v>19</v>
      </c>
      <c r="D2560" s="11" t="s">
        <v>3590</v>
      </c>
      <c r="E2560" s="11" t="s">
        <v>3590</v>
      </c>
      <c r="F2560" s="4">
        <v>4800</v>
      </c>
      <c r="G2560" s="3">
        <v>2015</v>
      </c>
      <c r="H2560" s="3" t="s">
        <v>21</v>
      </c>
      <c r="I2560" s="12"/>
      <c r="J2560" s="3">
        <v>552</v>
      </c>
      <c r="K2560" s="3" t="str">
        <f>IF(VLOOKUP(D2560,'Resources Final'!A:C,3,FALSE)=0,"",VLOOKUP(D2560,'Resources Final'!A:C,3,FALSE))</f>
        <v/>
      </c>
      <c r="L2560" s="3" t="str">
        <f>IF(VLOOKUP(D2560,'Resources Final'!A:D,4,FALSE)=0,"",VLOOKUP(D2560,'Resources Final'!A:D,4,FALSE))</f>
        <v/>
      </c>
      <c r="M2560" s="3" t="str">
        <f>IF(VLOOKUP(D2560,'Resources Final'!A:E,5,FALSE)=0,"",VLOOKUP(D2560,'Resources Final'!A:E,5,FALSE))</f>
        <v/>
      </c>
      <c r="N2560" s="7" t="str">
        <f>IF(VLOOKUP(D2560,'Resources Final'!A:F,6,FALSE)=0,"",VLOOKUP(D2560,'Resources Final'!A:F,6,FALSE))</f>
        <v/>
      </c>
      <c r="O2560" s="3" t="str">
        <f>IF(VLOOKUP(D2560,'Resources Final'!A:G,7,FALSE)=0,"",VLOOKUP(D2560,'Resources Final'!A:G,7,FALSE))</f>
        <v/>
      </c>
    </row>
    <row r="2561" spans="1:15" x14ac:dyDescent="0.2">
      <c r="A2561" s="11">
        <v>990</v>
      </c>
      <c r="B2561" s="11" t="str">
        <f t="shared" si="51"/>
        <v>Charles G. Koch Charitable Foundation_V. Collins20153750</v>
      </c>
      <c r="C2561" s="11" t="s">
        <v>19</v>
      </c>
      <c r="D2561" s="11" t="s">
        <v>3865</v>
      </c>
      <c r="E2561" s="11" t="s">
        <v>3865</v>
      </c>
      <c r="F2561" s="4">
        <v>3750</v>
      </c>
      <c r="G2561" s="3">
        <v>2015</v>
      </c>
      <c r="H2561" s="3" t="s">
        <v>21</v>
      </c>
      <c r="I2561" s="12" t="s">
        <v>31</v>
      </c>
      <c r="J2561" s="3">
        <v>553</v>
      </c>
      <c r="K2561" s="3" t="str">
        <f>IF(VLOOKUP(D2561,'Resources Final'!A:C,3,FALSE)=0,"",VLOOKUP(D2561,'Resources Final'!A:C,3,FALSE))</f>
        <v>Y</v>
      </c>
      <c r="L2561" s="3" t="str">
        <f>IF(VLOOKUP(D2561,'Resources Final'!A:D,4,FALSE)=0,"",VLOOKUP(D2561,'Resources Final'!A:D,4,FALSE))</f>
        <v/>
      </c>
      <c r="M2561" s="3" t="str">
        <f>IF(VLOOKUP(D2561,'Resources Final'!A:E,5,FALSE)=0,"",VLOOKUP(D2561,'Resources Final'!A:E,5,FALSE))</f>
        <v/>
      </c>
      <c r="N2561" s="7" t="str">
        <f>IF(VLOOKUP(D2561,'Resources Final'!A:F,6,FALSE)=0,"",VLOOKUP(D2561,'Resources Final'!A:F,6,FALSE))</f>
        <v/>
      </c>
      <c r="O2561" s="3" t="str">
        <f>IF(VLOOKUP(D2561,'Resources Final'!A:G,7,FALSE)=0,"",VLOOKUP(D2561,'Resources Final'!A:G,7,FALSE))</f>
        <v/>
      </c>
    </row>
    <row r="2562" spans="1:15" x14ac:dyDescent="0.2">
      <c r="A2562" s="11">
        <v>990</v>
      </c>
      <c r="B2562" s="11" t="str">
        <f t="shared" si="51"/>
        <v>Charles G. Koch Charitable Foundation_V. Ratiu20153750</v>
      </c>
      <c r="C2562" s="11" t="s">
        <v>19</v>
      </c>
      <c r="D2562" s="11" t="s">
        <v>3866</v>
      </c>
      <c r="E2562" s="11" t="s">
        <v>3866</v>
      </c>
      <c r="F2562" s="4">
        <v>3750</v>
      </c>
      <c r="G2562" s="3">
        <v>2015</v>
      </c>
      <c r="H2562" s="3" t="s">
        <v>21</v>
      </c>
      <c r="I2562" s="12" t="s">
        <v>31</v>
      </c>
      <c r="J2562" s="3">
        <v>554</v>
      </c>
      <c r="K2562" s="3" t="str">
        <f>IF(VLOOKUP(D2562,'Resources Final'!A:C,3,FALSE)=0,"",VLOOKUP(D2562,'Resources Final'!A:C,3,FALSE))</f>
        <v>Y</v>
      </c>
      <c r="L2562" s="3" t="str">
        <f>IF(VLOOKUP(D2562,'Resources Final'!A:D,4,FALSE)=0,"",VLOOKUP(D2562,'Resources Final'!A:D,4,FALSE))</f>
        <v/>
      </c>
      <c r="M2562" s="3" t="str">
        <f>IF(VLOOKUP(D2562,'Resources Final'!A:E,5,FALSE)=0,"",VLOOKUP(D2562,'Resources Final'!A:E,5,FALSE))</f>
        <v/>
      </c>
      <c r="N2562" s="7" t="str">
        <f>IF(VLOOKUP(D2562,'Resources Final'!A:F,6,FALSE)=0,"",VLOOKUP(D2562,'Resources Final'!A:F,6,FALSE))</f>
        <v/>
      </c>
      <c r="O2562" s="3" t="str">
        <f>IF(VLOOKUP(D2562,'Resources Final'!A:G,7,FALSE)=0,"",VLOOKUP(D2562,'Resources Final'!A:G,7,FALSE))</f>
        <v/>
      </c>
    </row>
    <row r="2563" spans="1:15" x14ac:dyDescent="0.2">
      <c r="A2563" s="11">
        <v>990</v>
      </c>
      <c r="B2563" s="11" t="str">
        <f t="shared" si="51"/>
        <v>Charles G. Koch Charitable Foundation_Victims of Communism Memorial Foundation201527962</v>
      </c>
      <c r="C2563" s="11" t="s">
        <v>19</v>
      </c>
      <c r="D2563" s="11" t="s">
        <v>3890</v>
      </c>
      <c r="E2563" s="11" t="s">
        <v>3890</v>
      </c>
      <c r="F2563" s="4">
        <v>27962</v>
      </c>
      <c r="G2563" s="3">
        <v>2015</v>
      </c>
      <c r="H2563" s="3" t="s">
        <v>21</v>
      </c>
      <c r="I2563" s="12"/>
      <c r="J2563" s="3">
        <v>555</v>
      </c>
      <c r="K2563" s="3" t="str">
        <f>IF(VLOOKUP(D2563,'Resources Final'!A:C,3,FALSE)=0,"",VLOOKUP(D2563,'Resources Final'!A:C,3,FALSE))</f>
        <v/>
      </c>
      <c r="L2563" s="3" t="str">
        <f>IF(VLOOKUP(D2563,'Resources Final'!A:D,4,FALSE)=0,"",VLOOKUP(D2563,'Resources Final'!A:D,4,FALSE))</f>
        <v/>
      </c>
      <c r="M2563" s="3" t="str">
        <f>IF(VLOOKUP(D2563,'Resources Final'!A:E,5,FALSE)=0,"",VLOOKUP(D2563,'Resources Final'!A:E,5,FALSE))</f>
        <v/>
      </c>
      <c r="N2563" s="7" t="str">
        <f>IF(VLOOKUP(D2563,'Resources Final'!A:F,6,FALSE)=0,"",VLOOKUP(D2563,'Resources Final'!A:F,6,FALSE))</f>
        <v>https://www.sourcewatch.org/index.php/Victims_of_Communism_Memorial_Foundation</v>
      </c>
      <c r="O2563" s="3" t="str">
        <f>IF(VLOOKUP(D2563,'Resources Final'!A:G,7,FALSE)=0,"",VLOOKUP(D2563,'Resources Final'!A:G,7,FALSE))</f>
        <v>Sourcewatch</v>
      </c>
    </row>
    <row r="2564" spans="1:15" x14ac:dyDescent="0.2">
      <c r="A2564" s="11">
        <v>990</v>
      </c>
      <c r="B2564" s="11" t="str">
        <f t="shared" si="51"/>
        <v>Charles G. Koch Charitable Foundation_W. Brady20155500</v>
      </c>
      <c r="C2564" s="11" t="s">
        <v>19</v>
      </c>
      <c r="D2564" s="11" t="s">
        <v>3914</v>
      </c>
      <c r="E2564" s="11" t="s">
        <v>3914</v>
      </c>
      <c r="F2564" s="4">
        <v>5500</v>
      </c>
      <c r="G2564" s="3">
        <v>2015</v>
      </c>
      <c r="H2564" s="3" t="s">
        <v>21</v>
      </c>
      <c r="I2564" s="12" t="s">
        <v>31</v>
      </c>
      <c r="J2564" s="3">
        <v>556</v>
      </c>
      <c r="K2564" s="3" t="str">
        <f>IF(VLOOKUP(D2564,'Resources Final'!A:C,3,FALSE)=0,"",VLOOKUP(D2564,'Resources Final'!A:C,3,FALSE))</f>
        <v>Y</v>
      </c>
      <c r="L2564" s="3" t="str">
        <f>IF(VLOOKUP(D2564,'Resources Final'!A:D,4,FALSE)=0,"",VLOOKUP(D2564,'Resources Final'!A:D,4,FALSE))</f>
        <v/>
      </c>
      <c r="M2564" s="3" t="str">
        <f>IF(VLOOKUP(D2564,'Resources Final'!A:E,5,FALSE)=0,"",VLOOKUP(D2564,'Resources Final'!A:E,5,FALSE))</f>
        <v/>
      </c>
      <c r="N2564" s="7" t="str">
        <f>IF(VLOOKUP(D2564,'Resources Final'!A:F,6,FALSE)=0,"",VLOOKUP(D2564,'Resources Final'!A:F,6,FALSE))</f>
        <v/>
      </c>
      <c r="O2564" s="3" t="str">
        <f>IF(VLOOKUP(D2564,'Resources Final'!A:G,7,FALSE)=0,"",VLOOKUP(D2564,'Resources Final'!A:G,7,FALSE))</f>
        <v/>
      </c>
    </row>
    <row r="2565" spans="1:15" x14ac:dyDescent="0.2">
      <c r="A2565" s="11">
        <v>990</v>
      </c>
      <c r="B2565" s="11" t="str">
        <f t="shared" si="51"/>
        <v>Charles G. Koch Charitable Foundation_W. Stinson20154200</v>
      </c>
      <c r="C2565" s="11" t="s">
        <v>19</v>
      </c>
      <c r="D2565" s="11" t="s">
        <v>3915</v>
      </c>
      <c r="E2565" s="11" t="s">
        <v>3915</v>
      </c>
      <c r="F2565" s="4">
        <v>4200</v>
      </c>
      <c r="G2565" s="3">
        <v>2015</v>
      </c>
      <c r="H2565" s="3" t="s">
        <v>21</v>
      </c>
      <c r="I2565" s="12" t="s">
        <v>31</v>
      </c>
      <c r="J2565" s="3">
        <v>557</v>
      </c>
      <c r="K2565" s="3" t="str">
        <f>IF(VLOOKUP(D2565,'Resources Final'!A:C,3,FALSE)=0,"",VLOOKUP(D2565,'Resources Final'!A:C,3,FALSE))</f>
        <v>Y</v>
      </c>
      <c r="L2565" s="3" t="str">
        <f>IF(VLOOKUP(D2565,'Resources Final'!A:D,4,FALSE)=0,"",VLOOKUP(D2565,'Resources Final'!A:D,4,FALSE))</f>
        <v/>
      </c>
      <c r="M2565" s="3" t="str">
        <f>IF(VLOOKUP(D2565,'Resources Final'!A:E,5,FALSE)=0,"",VLOOKUP(D2565,'Resources Final'!A:E,5,FALSE))</f>
        <v/>
      </c>
      <c r="N2565" s="7" t="str">
        <f>IF(VLOOKUP(D2565,'Resources Final'!A:F,6,FALSE)=0,"",VLOOKUP(D2565,'Resources Final'!A:F,6,FALSE))</f>
        <v/>
      </c>
      <c r="O2565" s="3" t="str">
        <f>IF(VLOOKUP(D2565,'Resources Final'!A:G,7,FALSE)=0,"",VLOOKUP(D2565,'Resources Final'!A:G,7,FALSE))</f>
        <v/>
      </c>
    </row>
    <row r="2566" spans="1:15" x14ac:dyDescent="0.2">
      <c r="A2566" s="11">
        <v>990</v>
      </c>
      <c r="B2566" s="11" t="str">
        <f t="shared" si="51"/>
        <v>Charles G. Koch Charitable Foundation_W. Watt20154500</v>
      </c>
      <c r="C2566" s="11" t="s">
        <v>19</v>
      </c>
      <c r="D2566" s="11" t="s">
        <v>3916</v>
      </c>
      <c r="E2566" s="11" t="s">
        <v>3916</v>
      </c>
      <c r="F2566" s="4">
        <v>4500</v>
      </c>
      <c r="G2566" s="3">
        <v>2015</v>
      </c>
      <c r="H2566" s="3" t="s">
        <v>21</v>
      </c>
      <c r="I2566" s="12" t="s">
        <v>31</v>
      </c>
      <c r="J2566" s="3">
        <v>558</v>
      </c>
      <c r="K2566" s="3" t="str">
        <f>IF(VLOOKUP(D2566,'Resources Final'!A:C,3,FALSE)=0,"",VLOOKUP(D2566,'Resources Final'!A:C,3,FALSE))</f>
        <v>Y</v>
      </c>
      <c r="L2566" s="3" t="str">
        <f>IF(VLOOKUP(D2566,'Resources Final'!A:D,4,FALSE)=0,"",VLOOKUP(D2566,'Resources Final'!A:D,4,FALSE))</f>
        <v/>
      </c>
      <c r="M2566" s="3" t="str">
        <f>IF(VLOOKUP(D2566,'Resources Final'!A:E,5,FALSE)=0,"",VLOOKUP(D2566,'Resources Final'!A:E,5,FALSE))</f>
        <v/>
      </c>
      <c r="N2566" s="7" t="str">
        <f>IF(VLOOKUP(D2566,'Resources Final'!A:F,6,FALSE)=0,"",VLOOKUP(D2566,'Resources Final'!A:F,6,FALSE))</f>
        <v/>
      </c>
      <c r="O2566" s="3" t="str">
        <f>IF(VLOOKUP(D2566,'Resources Final'!A:G,7,FALSE)=0,"",VLOOKUP(D2566,'Resources Final'!A:G,7,FALSE))</f>
        <v/>
      </c>
    </row>
    <row r="2567" spans="1:15" x14ac:dyDescent="0.2">
      <c r="A2567" s="11">
        <v>990</v>
      </c>
      <c r="B2567" s="11" t="str">
        <f t="shared" si="51"/>
        <v>Charles G. Koch Charitable Foundation_W. Weitzel20153150</v>
      </c>
      <c r="C2567" s="11" t="s">
        <v>19</v>
      </c>
      <c r="D2567" s="11" t="s">
        <v>3917</v>
      </c>
      <c r="E2567" s="11" t="s">
        <v>3917</v>
      </c>
      <c r="F2567" s="4">
        <v>3150</v>
      </c>
      <c r="G2567" s="3">
        <v>2015</v>
      </c>
      <c r="H2567" s="3" t="s">
        <v>21</v>
      </c>
      <c r="I2567" s="12" t="s">
        <v>31</v>
      </c>
      <c r="J2567" s="3">
        <v>559</v>
      </c>
      <c r="K2567" s="3" t="str">
        <f>IF(VLOOKUP(D2567,'Resources Final'!A:C,3,FALSE)=0,"",VLOOKUP(D2567,'Resources Final'!A:C,3,FALSE))</f>
        <v>Y</v>
      </c>
      <c r="L2567" s="3" t="str">
        <f>IF(VLOOKUP(D2567,'Resources Final'!A:D,4,FALSE)=0,"",VLOOKUP(D2567,'Resources Final'!A:D,4,FALSE))</f>
        <v/>
      </c>
      <c r="M2567" s="3" t="str">
        <f>IF(VLOOKUP(D2567,'Resources Final'!A:E,5,FALSE)=0,"",VLOOKUP(D2567,'Resources Final'!A:E,5,FALSE))</f>
        <v/>
      </c>
      <c r="N2567" s="7" t="str">
        <f>IF(VLOOKUP(D2567,'Resources Final'!A:F,6,FALSE)=0,"",VLOOKUP(D2567,'Resources Final'!A:F,6,FALSE))</f>
        <v/>
      </c>
      <c r="O2567" s="3" t="str">
        <f>IF(VLOOKUP(D2567,'Resources Final'!A:G,7,FALSE)=0,"",VLOOKUP(D2567,'Resources Final'!A:G,7,FALSE))</f>
        <v/>
      </c>
    </row>
    <row r="2568" spans="1:15" x14ac:dyDescent="0.2">
      <c r="A2568" s="11">
        <v>990</v>
      </c>
      <c r="B2568" s="11" t="str">
        <f t="shared" si="51"/>
        <v>Charles G. Koch Charitable Foundation_Y. Liu20154500</v>
      </c>
      <c r="C2568" s="11" t="s">
        <v>19</v>
      </c>
      <c r="D2568" s="11" t="s">
        <v>4096</v>
      </c>
      <c r="E2568" s="11" t="s">
        <v>4096</v>
      </c>
      <c r="F2568" s="4">
        <v>4500</v>
      </c>
      <c r="G2568" s="3">
        <v>2015</v>
      </c>
      <c r="H2568" s="3" t="s">
        <v>21</v>
      </c>
      <c r="I2568" s="12" t="s">
        <v>31</v>
      </c>
      <c r="J2568" s="3">
        <v>560</v>
      </c>
      <c r="K2568" s="3" t="str">
        <f>IF(VLOOKUP(D2568,'Resources Final'!A:C,3,FALSE)=0,"",VLOOKUP(D2568,'Resources Final'!A:C,3,FALSE))</f>
        <v>Y</v>
      </c>
      <c r="L2568" s="3" t="str">
        <f>IF(VLOOKUP(D2568,'Resources Final'!A:D,4,FALSE)=0,"",VLOOKUP(D2568,'Resources Final'!A:D,4,FALSE))</f>
        <v/>
      </c>
      <c r="M2568" s="3" t="str">
        <f>IF(VLOOKUP(D2568,'Resources Final'!A:E,5,FALSE)=0,"",VLOOKUP(D2568,'Resources Final'!A:E,5,FALSE))</f>
        <v/>
      </c>
      <c r="N2568" s="7" t="str">
        <f>IF(VLOOKUP(D2568,'Resources Final'!A:F,6,FALSE)=0,"",VLOOKUP(D2568,'Resources Final'!A:F,6,FALSE))</f>
        <v/>
      </c>
      <c r="O2568" s="3" t="str">
        <f>IF(VLOOKUP(D2568,'Resources Final'!A:G,7,FALSE)=0,"",VLOOKUP(D2568,'Resources Final'!A:G,7,FALSE))</f>
        <v/>
      </c>
    </row>
    <row r="2569" spans="1:15" x14ac:dyDescent="0.2">
      <c r="A2569" s="11">
        <v>990</v>
      </c>
      <c r="B2569" s="11" t="str">
        <f t="shared" si="51"/>
        <v>Charles G. Koch Charitable Foundation_Y. Mao20153750</v>
      </c>
      <c r="C2569" s="11" t="s">
        <v>19</v>
      </c>
      <c r="D2569" s="11" t="s">
        <v>4097</v>
      </c>
      <c r="E2569" s="11" t="s">
        <v>4097</v>
      </c>
      <c r="F2569" s="4">
        <v>3750</v>
      </c>
      <c r="G2569" s="3">
        <v>2015</v>
      </c>
      <c r="H2569" s="3" t="s">
        <v>21</v>
      </c>
      <c r="I2569" s="12" t="s">
        <v>31</v>
      </c>
      <c r="J2569" s="3">
        <v>561</v>
      </c>
      <c r="K2569" s="3" t="str">
        <f>IF(VLOOKUP(D2569,'Resources Final'!A:C,3,FALSE)=0,"",VLOOKUP(D2569,'Resources Final'!A:C,3,FALSE))</f>
        <v>Y</v>
      </c>
      <c r="L2569" s="3" t="str">
        <f>IF(VLOOKUP(D2569,'Resources Final'!A:D,4,FALSE)=0,"",VLOOKUP(D2569,'Resources Final'!A:D,4,FALSE))</f>
        <v/>
      </c>
      <c r="M2569" s="3" t="str">
        <f>IF(VLOOKUP(D2569,'Resources Final'!A:E,5,FALSE)=0,"",VLOOKUP(D2569,'Resources Final'!A:E,5,FALSE))</f>
        <v/>
      </c>
      <c r="N2569" s="7" t="str">
        <f>IF(VLOOKUP(D2569,'Resources Final'!A:F,6,FALSE)=0,"",VLOOKUP(D2569,'Resources Final'!A:F,6,FALSE))</f>
        <v/>
      </c>
      <c r="O2569" s="3" t="str">
        <f>IF(VLOOKUP(D2569,'Resources Final'!A:G,7,FALSE)=0,"",VLOOKUP(D2569,'Resources Final'!A:G,7,FALSE))</f>
        <v/>
      </c>
    </row>
    <row r="2570" spans="1:15" x14ac:dyDescent="0.2">
      <c r="A2570" s="11">
        <v>990</v>
      </c>
      <c r="B2570" s="11" t="str">
        <f t="shared" si="51"/>
        <v>Charles G. Koch Charitable Foundation_Y. Ping20154500</v>
      </c>
      <c r="C2570" s="11" t="s">
        <v>19</v>
      </c>
      <c r="D2570" s="11" t="s">
        <v>4098</v>
      </c>
      <c r="E2570" s="11" t="s">
        <v>4098</v>
      </c>
      <c r="F2570" s="4">
        <v>4500</v>
      </c>
      <c r="G2570" s="3">
        <v>2015</v>
      </c>
      <c r="H2570" s="3" t="s">
        <v>21</v>
      </c>
      <c r="I2570" s="12" t="s">
        <v>31</v>
      </c>
      <c r="J2570" s="3">
        <v>562</v>
      </c>
      <c r="K2570" s="3" t="str">
        <f>IF(VLOOKUP(D2570,'Resources Final'!A:C,3,FALSE)=0,"",VLOOKUP(D2570,'Resources Final'!A:C,3,FALSE))</f>
        <v>Y</v>
      </c>
      <c r="L2570" s="3" t="str">
        <f>IF(VLOOKUP(D2570,'Resources Final'!A:D,4,FALSE)=0,"",VLOOKUP(D2570,'Resources Final'!A:D,4,FALSE))</f>
        <v/>
      </c>
      <c r="M2570" s="3" t="str">
        <f>IF(VLOOKUP(D2570,'Resources Final'!A:E,5,FALSE)=0,"",VLOOKUP(D2570,'Resources Final'!A:E,5,FALSE))</f>
        <v/>
      </c>
      <c r="N2570" s="7" t="str">
        <f>IF(VLOOKUP(D2570,'Resources Final'!A:F,6,FALSE)=0,"",VLOOKUP(D2570,'Resources Final'!A:F,6,FALSE))</f>
        <v/>
      </c>
      <c r="O2570" s="3" t="str">
        <f>IF(VLOOKUP(D2570,'Resources Final'!A:G,7,FALSE)=0,"",VLOOKUP(D2570,'Resources Final'!A:G,7,FALSE))</f>
        <v/>
      </c>
    </row>
    <row r="2571" spans="1:15" x14ac:dyDescent="0.2">
      <c r="A2571" s="11">
        <v>990</v>
      </c>
      <c r="B2571" s="11" t="str">
        <f t="shared" si="51"/>
        <v>Charles G. Koch Charitable Foundation_Y. Wang20153750</v>
      </c>
      <c r="C2571" s="11" t="s">
        <v>19</v>
      </c>
      <c r="D2571" s="11" t="s">
        <v>4099</v>
      </c>
      <c r="E2571" s="11" t="s">
        <v>4099</v>
      </c>
      <c r="F2571" s="4">
        <v>3750</v>
      </c>
      <c r="G2571" s="3">
        <v>2015</v>
      </c>
      <c r="H2571" s="3" t="s">
        <v>21</v>
      </c>
      <c r="I2571" s="12" t="s">
        <v>31</v>
      </c>
      <c r="J2571" s="3">
        <v>563</v>
      </c>
      <c r="K2571" s="3" t="str">
        <f>IF(VLOOKUP(D2571,'Resources Final'!A:C,3,FALSE)=0,"",VLOOKUP(D2571,'Resources Final'!A:C,3,FALSE))</f>
        <v>Y</v>
      </c>
      <c r="L2571" s="3" t="str">
        <f>IF(VLOOKUP(D2571,'Resources Final'!A:D,4,FALSE)=0,"",VLOOKUP(D2571,'Resources Final'!A:D,4,FALSE))</f>
        <v/>
      </c>
      <c r="M2571" s="3" t="str">
        <f>IF(VLOOKUP(D2571,'Resources Final'!A:E,5,FALSE)=0,"",VLOOKUP(D2571,'Resources Final'!A:E,5,FALSE))</f>
        <v/>
      </c>
      <c r="N2571" s="7" t="str">
        <f>IF(VLOOKUP(D2571,'Resources Final'!A:F,6,FALSE)=0,"",VLOOKUP(D2571,'Resources Final'!A:F,6,FALSE))</f>
        <v/>
      </c>
      <c r="O2571" s="3" t="str">
        <f>IF(VLOOKUP(D2571,'Resources Final'!A:G,7,FALSE)=0,"",VLOOKUP(D2571,'Resources Final'!A:G,7,FALSE))</f>
        <v/>
      </c>
    </row>
    <row r="2572" spans="1:15" x14ac:dyDescent="0.2">
      <c r="A2572" s="11">
        <v>990</v>
      </c>
      <c r="B2572" s="11" t="str">
        <f t="shared" si="51"/>
        <v>Charles G. Koch Charitable Foundation_Young Americans for Liberty201546200</v>
      </c>
      <c r="C2572" s="11" t="s">
        <v>19</v>
      </c>
      <c r="D2572" s="11" t="s">
        <v>4124</v>
      </c>
      <c r="E2572" s="11" t="s">
        <v>4124</v>
      </c>
      <c r="F2572" s="4">
        <v>46200</v>
      </c>
      <c r="G2572" s="3">
        <v>2015</v>
      </c>
      <c r="H2572" s="3" t="s">
        <v>21</v>
      </c>
      <c r="I2572" s="12"/>
      <c r="J2572" s="3">
        <v>564</v>
      </c>
      <c r="K2572" s="3" t="str">
        <f>IF(VLOOKUP(D2572,'Resources Final'!A:C,3,FALSE)=0,"",VLOOKUP(D2572,'Resources Final'!A:C,3,FALSE))</f>
        <v/>
      </c>
      <c r="L2572" s="3" t="str">
        <f>IF(VLOOKUP(D2572,'Resources Final'!A:D,4,FALSE)=0,"",VLOOKUP(D2572,'Resources Final'!A:D,4,FALSE))</f>
        <v/>
      </c>
      <c r="M2572" s="3" t="str">
        <f>IF(VLOOKUP(D2572,'Resources Final'!A:E,5,FALSE)=0,"",VLOOKUP(D2572,'Resources Final'!A:E,5,FALSE))</f>
        <v/>
      </c>
      <c r="N2572" s="7" t="str">
        <f>IF(VLOOKUP(D2572,'Resources Final'!A:F,6,FALSE)=0,"",VLOOKUP(D2572,'Resources Final'!A:F,6,FALSE))</f>
        <v>https://www.sourcewatch.org/index.php/Young_Americans_for_Liberty</v>
      </c>
      <c r="O2572" s="3" t="str">
        <f>IF(VLOOKUP(D2572,'Resources Final'!A:G,7,FALSE)=0,"",VLOOKUP(D2572,'Resources Final'!A:G,7,FALSE))</f>
        <v>Sourcewatch</v>
      </c>
    </row>
    <row r="2573" spans="1:15" x14ac:dyDescent="0.2">
      <c r="A2573" s="11">
        <v>990</v>
      </c>
      <c r="B2573" s="11" t="str">
        <f t="shared" si="51"/>
        <v>Charles G. Koch Charitable Foundation_Z. Pruitt20153750</v>
      </c>
      <c r="C2573" s="11" t="s">
        <v>19</v>
      </c>
      <c r="D2573" s="11" t="s">
        <v>4142</v>
      </c>
      <c r="E2573" s="11" t="s">
        <v>4142</v>
      </c>
      <c r="F2573" s="4">
        <v>3750</v>
      </c>
      <c r="G2573" s="3">
        <v>2015</v>
      </c>
      <c r="H2573" s="3" t="s">
        <v>21</v>
      </c>
      <c r="I2573" s="12" t="s">
        <v>31</v>
      </c>
      <c r="J2573" s="3">
        <v>565</v>
      </c>
      <c r="K2573" s="3" t="str">
        <f>IF(VLOOKUP(D2573,'Resources Final'!A:C,3,FALSE)=0,"",VLOOKUP(D2573,'Resources Final'!A:C,3,FALSE))</f>
        <v>Y</v>
      </c>
      <c r="L2573" s="3" t="str">
        <f>IF(VLOOKUP(D2573,'Resources Final'!A:D,4,FALSE)=0,"",VLOOKUP(D2573,'Resources Final'!A:D,4,FALSE))</f>
        <v/>
      </c>
      <c r="M2573" s="3" t="str">
        <f>IF(VLOOKUP(D2573,'Resources Final'!A:E,5,FALSE)=0,"",VLOOKUP(D2573,'Resources Final'!A:E,5,FALSE))</f>
        <v/>
      </c>
      <c r="N2573" s="7" t="str">
        <f>IF(VLOOKUP(D2573,'Resources Final'!A:F,6,FALSE)=0,"",VLOOKUP(D2573,'Resources Final'!A:F,6,FALSE))</f>
        <v/>
      </c>
      <c r="O2573" s="3" t="str">
        <f>IF(VLOOKUP(D2573,'Resources Final'!A:G,7,FALSE)=0,"",VLOOKUP(D2573,'Resources Final'!A:G,7,FALSE))</f>
        <v/>
      </c>
    </row>
    <row r="2574" spans="1:15" x14ac:dyDescent="0.2">
      <c r="A2574" s="11">
        <v>990</v>
      </c>
      <c r="B2574" s="11" t="str">
        <f t="shared" si="51"/>
        <v>Charles G. Koch Charitable Foundation_Z. Silverman20153750</v>
      </c>
      <c r="C2574" s="11" t="s">
        <v>19</v>
      </c>
      <c r="D2574" s="11" t="s">
        <v>4143</v>
      </c>
      <c r="E2574" s="11" t="s">
        <v>4143</v>
      </c>
      <c r="F2574" s="4">
        <v>3750</v>
      </c>
      <c r="G2574" s="3">
        <v>2015</v>
      </c>
      <c r="H2574" s="3" t="s">
        <v>21</v>
      </c>
      <c r="I2574" s="12" t="s">
        <v>31</v>
      </c>
      <c r="J2574" s="3">
        <v>566</v>
      </c>
      <c r="K2574" s="3" t="str">
        <f>IF(VLOOKUP(D2574,'Resources Final'!A:C,3,FALSE)=0,"",VLOOKUP(D2574,'Resources Final'!A:C,3,FALSE))</f>
        <v>Y</v>
      </c>
      <c r="L2574" s="3" t="str">
        <f>IF(VLOOKUP(D2574,'Resources Final'!A:D,4,FALSE)=0,"",VLOOKUP(D2574,'Resources Final'!A:D,4,FALSE))</f>
        <v/>
      </c>
      <c r="M2574" s="3" t="str">
        <f>IF(VLOOKUP(D2574,'Resources Final'!A:E,5,FALSE)=0,"",VLOOKUP(D2574,'Resources Final'!A:E,5,FALSE))</f>
        <v/>
      </c>
      <c r="N2574" s="7" t="str">
        <f>IF(VLOOKUP(D2574,'Resources Final'!A:F,6,FALSE)=0,"",VLOOKUP(D2574,'Resources Final'!A:F,6,FALSE))</f>
        <v/>
      </c>
      <c r="O2574" s="3" t="str">
        <f>IF(VLOOKUP(D2574,'Resources Final'!A:G,7,FALSE)=0,"",VLOOKUP(D2574,'Resources Final'!A:G,7,FALSE))</f>
        <v/>
      </c>
    </row>
    <row r="2575" spans="1:15" x14ac:dyDescent="0.2">
      <c r="A2575" s="11">
        <v>990</v>
      </c>
      <c r="B2575" s="11" t="str">
        <f t="shared" si="51"/>
        <v>Charles G. Koch Charitable Foundation_American Ideas Institute2016138750</v>
      </c>
      <c r="C2575" s="11" t="s">
        <v>19</v>
      </c>
      <c r="D2575" s="11" t="s">
        <v>194</v>
      </c>
      <c r="E2575" s="11" t="s">
        <v>194</v>
      </c>
      <c r="F2575" s="4">
        <v>138750</v>
      </c>
      <c r="G2575" s="3">
        <v>2016</v>
      </c>
      <c r="H2575" s="3" t="s">
        <v>21</v>
      </c>
      <c r="I2575" s="12"/>
      <c r="J2575" s="3">
        <v>1</v>
      </c>
      <c r="K2575" s="3" t="str">
        <f>IF(VLOOKUP(D2575,'Resources Final'!A:C,3,FALSE)=0,"",VLOOKUP(D2575,'Resources Final'!A:C,3,FALSE))</f>
        <v/>
      </c>
      <c r="L2575" s="3" t="str">
        <f>IF(VLOOKUP(D2575,'Resources Final'!A:D,4,FALSE)=0,"",VLOOKUP(D2575,'Resources Final'!A:D,4,FALSE))</f>
        <v/>
      </c>
      <c r="M2575" s="3" t="str">
        <f>IF(VLOOKUP(D2575,'Resources Final'!A:E,5,FALSE)=0,"",VLOOKUP(D2575,'Resources Final'!A:E,5,FALSE))</f>
        <v/>
      </c>
      <c r="N2575" s="7" t="str">
        <f>IF(VLOOKUP(D2575,'Resources Final'!A:F,6,FALSE)=0,"",VLOOKUP(D2575,'Resources Final'!A:F,6,FALSE))</f>
        <v/>
      </c>
      <c r="O2575" s="3" t="str">
        <f>IF(VLOOKUP(D2575,'Resources Final'!A:G,7,FALSE)=0,"",VLOOKUP(D2575,'Resources Final'!A:G,7,FALSE))</f>
        <v/>
      </c>
    </row>
    <row r="2576" spans="1:15" x14ac:dyDescent="0.2">
      <c r="A2576" s="11">
        <v>990</v>
      </c>
      <c r="B2576" s="11" t="str">
        <f t="shared" si="51"/>
        <v>Charles G. Koch Charitable Foundation_Cochrane20163060</v>
      </c>
      <c r="C2576" s="11" t="s">
        <v>19</v>
      </c>
      <c r="D2576" s="11" t="s">
        <v>769</v>
      </c>
      <c r="E2576" s="11" t="s">
        <v>769</v>
      </c>
      <c r="F2576" s="4">
        <v>3060</v>
      </c>
      <c r="G2576" s="3">
        <v>2016</v>
      </c>
      <c r="H2576" s="3" t="s">
        <v>21</v>
      </c>
      <c r="I2576" s="12" t="s">
        <v>31</v>
      </c>
      <c r="J2576" s="3">
        <v>2</v>
      </c>
      <c r="K2576" s="3" t="str">
        <f>IF(VLOOKUP(D2576,'Resources Final'!A:C,3,FALSE)=0,"",VLOOKUP(D2576,'Resources Final'!A:C,3,FALSE))</f>
        <v>Y</v>
      </c>
      <c r="L2576" s="3" t="str">
        <f>IF(VLOOKUP(D2576,'Resources Final'!A:D,4,FALSE)=0,"",VLOOKUP(D2576,'Resources Final'!A:D,4,FALSE))</f>
        <v/>
      </c>
      <c r="M2576" s="3" t="str">
        <f>IF(VLOOKUP(D2576,'Resources Final'!A:E,5,FALSE)=0,"",VLOOKUP(D2576,'Resources Final'!A:E,5,FALSE))</f>
        <v/>
      </c>
      <c r="N2576" s="7" t="str">
        <f>IF(VLOOKUP(D2576,'Resources Final'!A:F,6,FALSE)=0,"",VLOOKUP(D2576,'Resources Final'!A:F,6,FALSE))</f>
        <v/>
      </c>
      <c r="O2576" s="3" t="str">
        <f>IF(VLOOKUP(D2576,'Resources Final'!A:G,7,FALSE)=0,"",VLOOKUP(D2576,'Resources Final'!A:G,7,FALSE))</f>
        <v/>
      </c>
    </row>
    <row r="2577" spans="1:15" x14ac:dyDescent="0.2">
      <c r="A2577" s="11">
        <v>990</v>
      </c>
      <c r="B2577" s="11" t="str">
        <f t="shared" si="51"/>
        <v>Charles G. Koch Charitable Foundation_TechFreedom201636672</v>
      </c>
      <c r="C2577" s="11" t="s">
        <v>19</v>
      </c>
      <c r="D2577" s="11" t="s">
        <v>3544</v>
      </c>
      <c r="E2577" s="11" t="s">
        <v>3544</v>
      </c>
      <c r="F2577" s="4">
        <v>36672</v>
      </c>
      <c r="G2577" s="3">
        <v>2016</v>
      </c>
      <c r="H2577" s="3" t="s">
        <v>21</v>
      </c>
      <c r="I2577" s="12"/>
      <c r="J2577" s="3">
        <v>3</v>
      </c>
      <c r="K2577" s="3" t="str">
        <f>IF(VLOOKUP(D2577,'Resources Final'!A:C,3,FALSE)=0,"",VLOOKUP(D2577,'Resources Final'!A:C,3,FALSE))</f>
        <v/>
      </c>
      <c r="L2577" s="3" t="str">
        <f>IF(VLOOKUP(D2577,'Resources Final'!A:D,4,FALSE)=0,"",VLOOKUP(D2577,'Resources Final'!A:D,4,FALSE))</f>
        <v/>
      </c>
      <c r="M2577" s="3" t="str">
        <f>IF(VLOOKUP(D2577,'Resources Final'!A:E,5,FALSE)=0,"",VLOOKUP(D2577,'Resources Final'!A:E,5,FALSE))</f>
        <v/>
      </c>
      <c r="N2577" s="7" t="str">
        <f>IF(VLOOKUP(D2577,'Resources Final'!A:F,6,FALSE)=0,"",VLOOKUP(D2577,'Resources Final'!A:F,6,FALSE))</f>
        <v/>
      </c>
      <c r="O2577" s="3" t="str">
        <f>IF(VLOOKUP(D2577,'Resources Final'!A:G,7,FALSE)=0,"",VLOOKUP(D2577,'Resources Final'!A:G,7,FALSE))</f>
        <v/>
      </c>
    </row>
    <row r="2578" spans="1:15" x14ac:dyDescent="0.2">
      <c r="A2578" s="11">
        <v>990</v>
      </c>
      <c r="B2578" s="11" t="str">
        <f t="shared" si="51"/>
        <v>Charles G. Koch Charitable Foundation_Aquino20165135</v>
      </c>
      <c r="C2578" s="11" t="s">
        <v>19</v>
      </c>
      <c r="D2578" s="11" t="s">
        <v>250</v>
      </c>
      <c r="E2578" s="11" t="s">
        <v>250</v>
      </c>
      <c r="F2578" s="4">
        <v>5135</v>
      </c>
      <c r="G2578" s="3">
        <v>2016</v>
      </c>
      <c r="H2578" s="3" t="s">
        <v>21</v>
      </c>
      <c r="I2578" s="12" t="s">
        <v>31</v>
      </c>
      <c r="J2578" s="3">
        <v>4</v>
      </c>
      <c r="K2578" s="3" t="str">
        <f>IF(VLOOKUP(D2578,'Resources Final'!A:C,3,FALSE)=0,"",VLOOKUP(D2578,'Resources Final'!A:C,3,FALSE))</f>
        <v>Y</v>
      </c>
      <c r="L2578" s="3" t="str">
        <f>IF(VLOOKUP(D2578,'Resources Final'!A:D,4,FALSE)=0,"",VLOOKUP(D2578,'Resources Final'!A:D,4,FALSE))</f>
        <v/>
      </c>
      <c r="M2578" s="3" t="str">
        <f>IF(VLOOKUP(D2578,'Resources Final'!A:E,5,FALSE)=0,"",VLOOKUP(D2578,'Resources Final'!A:E,5,FALSE))</f>
        <v/>
      </c>
      <c r="N2578" s="7" t="str">
        <f>IF(VLOOKUP(D2578,'Resources Final'!A:F,6,FALSE)=0,"",VLOOKUP(D2578,'Resources Final'!A:F,6,FALSE))</f>
        <v/>
      </c>
      <c r="O2578" s="3" t="str">
        <f>IF(VLOOKUP(D2578,'Resources Final'!A:G,7,FALSE)=0,"",VLOOKUP(D2578,'Resources Final'!A:G,7,FALSE))</f>
        <v/>
      </c>
    </row>
    <row r="2579" spans="1:15" x14ac:dyDescent="0.2">
      <c r="A2579" s="11">
        <v>990</v>
      </c>
      <c r="B2579" s="11" t="str">
        <f t="shared" si="51"/>
        <v>Charles G. Koch Charitable Foundation_Fund for American Studies201634750</v>
      </c>
      <c r="C2579" s="11" t="s">
        <v>19</v>
      </c>
      <c r="D2579" s="11" t="s">
        <v>1318</v>
      </c>
      <c r="E2579" s="11" t="s">
        <v>1318</v>
      </c>
      <c r="F2579" s="4">
        <v>34750</v>
      </c>
      <c r="G2579" s="3">
        <v>2016</v>
      </c>
      <c r="H2579" s="3" t="s">
        <v>21</v>
      </c>
      <c r="I2579" s="12"/>
      <c r="J2579" s="3">
        <v>5</v>
      </c>
      <c r="K2579" s="3" t="str">
        <f>IF(VLOOKUP(D2579,'Resources Final'!A:C,3,FALSE)=0,"",VLOOKUP(D2579,'Resources Final'!A:C,3,FALSE))</f>
        <v/>
      </c>
      <c r="L2579" s="3" t="str">
        <f>IF(VLOOKUP(D2579,'Resources Final'!A:D,4,FALSE)=0,"",VLOOKUP(D2579,'Resources Final'!A:D,4,FALSE))</f>
        <v/>
      </c>
      <c r="M2579" s="3" t="str">
        <f>IF(VLOOKUP(D2579,'Resources Final'!A:E,5,FALSE)=0,"",VLOOKUP(D2579,'Resources Final'!A:E,5,FALSE))</f>
        <v/>
      </c>
      <c r="N2579" s="7" t="str">
        <f>IF(VLOOKUP(D2579,'Resources Final'!A:F,6,FALSE)=0,"",VLOOKUP(D2579,'Resources Final'!A:F,6,FALSE))</f>
        <v>https://www.sourcewatch.org/index.php/Fund_for_American_Studies</v>
      </c>
      <c r="O2579" s="3" t="str">
        <f>IF(VLOOKUP(D2579,'Resources Final'!A:G,7,FALSE)=0,"",VLOOKUP(D2579,'Resources Final'!A:G,7,FALSE))</f>
        <v>Sourcewatch</v>
      </c>
    </row>
    <row r="2580" spans="1:15" x14ac:dyDescent="0.2">
      <c r="A2580" s="11">
        <v>990</v>
      </c>
      <c r="B2580" s="11" t="str">
        <f t="shared" si="51"/>
        <v>Charles G. Koch Charitable Foundation_Baca20165418</v>
      </c>
      <c r="C2580" s="11" t="s">
        <v>19</v>
      </c>
      <c r="D2580" s="11" t="s">
        <v>328</v>
      </c>
      <c r="E2580" s="11" t="s">
        <v>328</v>
      </c>
      <c r="F2580" s="4">
        <v>5418</v>
      </c>
      <c r="G2580" s="3">
        <v>2016</v>
      </c>
      <c r="H2580" s="3" t="s">
        <v>21</v>
      </c>
      <c r="I2580" s="12" t="s">
        <v>31</v>
      </c>
      <c r="J2580" s="3">
        <v>6</v>
      </c>
      <c r="K2580" s="3" t="str">
        <f>IF(VLOOKUP(D2580,'Resources Final'!A:C,3,FALSE)=0,"",VLOOKUP(D2580,'Resources Final'!A:C,3,FALSE))</f>
        <v>Y</v>
      </c>
      <c r="L2580" s="3" t="str">
        <f>IF(VLOOKUP(D2580,'Resources Final'!A:D,4,FALSE)=0,"",VLOOKUP(D2580,'Resources Final'!A:D,4,FALSE))</f>
        <v/>
      </c>
      <c r="M2580" s="3" t="str">
        <f>IF(VLOOKUP(D2580,'Resources Final'!A:E,5,FALSE)=0,"",VLOOKUP(D2580,'Resources Final'!A:E,5,FALSE))</f>
        <v/>
      </c>
      <c r="N2580" s="7" t="str">
        <f>IF(VLOOKUP(D2580,'Resources Final'!A:F,6,FALSE)=0,"",VLOOKUP(D2580,'Resources Final'!A:F,6,FALSE))</f>
        <v/>
      </c>
      <c r="O2580" s="3" t="str">
        <f>IF(VLOOKUP(D2580,'Resources Final'!A:G,7,FALSE)=0,"",VLOOKUP(D2580,'Resources Final'!A:G,7,FALSE))</f>
        <v/>
      </c>
    </row>
    <row r="2581" spans="1:15" x14ac:dyDescent="0.2">
      <c r="A2581" s="11">
        <v>990</v>
      </c>
      <c r="B2581" s="11" t="str">
        <f t="shared" si="51"/>
        <v>Charles G. Koch Charitable Foundation_Malek20164914</v>
      </c>
      <c r="C2581" s="11" t="s">
        <v>19</v>
      </c>
      <c r="D2581" s="11" t="s">
        <v>2300</v>
      </c>
      <c r="E2581" s="11" t="s">
        <v>2300</v>
      </c>
      <c r="F2581" s="4">
        <v>4914</v>
      </c>
      <c r="G2581" s="3">
        <v>2016</v>
      </c>
      <c r="H2581" s="3" t="s">
        <v>21</v>
      </c>
      <c r="I2581" s="12" t="s">
        <v>31</v>
      </c>
      <c r="J2581" s="3">
        <v>7</v>
      </c>
      <c r="K2581" s="3" t="str">
        <f>IF(VLOOKUP(D2581,'Resources Final'!A:C,3,FALSE)=0,"",VLOOKUP(D2581,'Resources Final'!A:C,3,FALSE))</f>
        <v>Y</v>
      </c>
      <c r="L2581" s="3" t="str">
        <f>IF(VLOOKUP(D2581,'Resources Final'!A:D,4,FALSE)=0,"",VLOOKUP(D2581,'Resources Final'!A:D,4,FALSE))</f>
        <v/>
      </c>
      <c r="M2581" s="3" t="str">
        <f>IF(VLOOKUP(D2581,'Resources Final'!A:E,5,FALSE)=0,"",VLOOKUP(D2581,'Resources Final'!A:E,5,FALSE))</f>
        <v/>
      </c>
      <c r="N2581" s="7" t="str">
        <f>IF(VLOOKUP(D2581,'Resources Final'!A:F,6,FALSE)=0,"",VLOOKUP(D2581,'Resources Final'!A:F,6,FALSE))</f>
        <v/>
      </c>
      <c r="O2581" s="3" t="str">
        <f>IF(VLOOKUP(D2581,'Resources Final'!A:G,7,FALSE)=0,"",VLOOKUP(D2581,'Resources Final'!A:G,7,FALSE))</f>
        <v/>
      </c>
    </row>
    <row r="2582" spans="1:15" x14ac:dyDescent="0.2">
      <c r="A2582" s="11">
        <v>990</v>
      </c>
      <c r="B2582" s="11" t="str">
        <f t="shared" si="51"/>
        <v>Charles G. Koch Charitable Foundation_Rodriguez20165135</v>
      </c>
      <c r="C2582" s="11" t="s">
        <v>19</v>
      </c>
      <c r="D2582" s="11" t="s">
        <v>3097</v>
      </c>
      <c r="E2582" s="11" t="s">
        <v>3097</v>
      </c>
      <c r="F2582" s="4">
        <v>5135</v>
      </c>
      <c r="G2582" s="3">
        <v>2016</v>
      </c>
      <c r="H2582" s="3" t="s">
        <v>21</v>
      </c>
      <c r="I2582" s="12" t="s">
        <v>31</v>
      </c>
      <c r="J2582" s="3">
        <v>8</v>
      </c>
      <c r="K2582" s="3" t="str">
        <f>IF(VLOOKUP(D2582,'Resources Final'!A:C,3,FALSE)=0,"",VLOOKUP(D2582,'Resources Final'!A:C,3,FALSE))</f>
        <v>Y</v>
      </c>
      <c r="L2582" s="3" t="str">
        <f>IF(VLOOKUP(D2582,'Resources Final'!A:D,4,FALSE)=0,"",VLOOKUP(D2582,'Resources Final'!A:D,4,FALSE))</f>
        <v/>
      </c>
      <c r="M2582" s="3" t="str">
        <f>IF(VLOOKUP(D2582,'Resources Final'!A:E,5,FALSE)=0,"",VLOOKUP(D2582,'Resources Final'!A:E,5,FALSE))</f>
        <v/>
      </c>
      <c r="N2582" s="7" t="str">
        <f>IF(VLOOKUP(D2582,'Resources Final'!A:F,6,FALSE)=0,"",VLOOKUP(D2582,'Resources Final'!A:F,6,FALSE))</f>
        <v/>
      </c>
      <c r="O2582" s="3" t="str">
        <f>IF(VLOOKUP(D2582,'Resources Final'!A:G,7,FALSE)=0,"",VLOOKUP(D2582,'Resources Final'!A:G,7,FALSE))</f>
        <v/>
      </c>
    </row>
    <row r="2583" spans="1:15" x14ac:dyDescent="0.2">
      <c r="A2583" s="11">
        <v>990</v>
      </c>
      <c r="B2583" s="11" t="str">
        <f t="shared" si="51"/>
        <v>Charles G. Koch Charitable Foundation_Todd20163060</v>
      </c>
      <c r="C2583" s="11" t="s">
        <v>19</v>
      </c>
      <c r="D2583" s="11" t="s">
        <v>3657</v>
      </c>
      <c r="E2583" s="11" t="s">
        <v>3657</v>
      </c>
      <c r="F2583" s="4">
        <v>3060</v>
      </c>
      <c r="G2583" s="3">
        <v>2016</v>
      </c>
      <c r="H2583" s="3" t="s">
        <v>21</v>
      </c>
      <c r="I2583" s="12" t="s">
        <v>31</v>
      </c>
      <c r="J2583" s="3">
        <v>9</v>
      </c>
      <c r="K2583" s="3" t="str">
        <f>IF(VLOOKUP(D2583,'Resources Final'!A:C,3,FALSE)=0,"",VLOOKUP(D2583,'Resources Final'!A:C,3,FALSE))</f>
        <v>Y</v>
      </c>
      <c r="L2583" s="3" t="str">
        <f>IF(VLOOKUP(D2583,'Resources Final'!A:D,4,FALSE)=0,"",VLOOKUP(D2583,'Resources Final'!A:D,4,FALSE))</f>
        <v/>
      </c>
      <c r="M2583" s="3" t="str">
        <f>IF(VLOOKUP(D2583,'Resources Final'!A:E,5,FALSE)=0,"",VLOOKUP(D2583,'Resources Final'!A:E,5,FALSE))</f>
        <v/>
      </c>
      <c r="N2583" s="7" t="str">
        <f>IF(VLOOKUP(D2583,'Resources Final'!A:F,6,FALSE)=0,"",VLOOKUP(D2583,'Resources Final'!A:F,6,FALSE))</f>
        <v/>
      </c>
      <c r="O2583" s="3" t="str">
        <f>IF(VLOOKUP(D2583,'Resources Final'!A:G,7,FALSE)=0,"",VLOOKUP(D2583,'Resources Final'!A:G,7,FALSE))</f>
        <v/>
      </c>
    </row>
    <row r="2584" spans="1:15" x14ac:dyDescent="0.2">
      <c r="A2584" s="11">
        <v>990</v>
      </c>
      <c r="B2584" s="11" t="str">
        <f t="shared" si="51"/>
        <v>Charles G. Koch Charitable Foundation_Southern Methodist University2016107500</v>
      </c>
      <c r="C2584" s="11" t="s">
        <v>19</v>
      </c>
      <c r="D2584" s="11" t="s">
        <v>3371</v>
      </c>
      <c r="E2584" s="11" t="s">
        <v>3371</v>
      </c>
      <c r="F2584" s="4">
        <v>107500</v>
      </c>
      <c r="G2584" s="3">
        <v>2016</v>
      </c>
      <c r="H2584" s="3" t="s">
        <v>21</v>
      </c>
      <c r="I2584" s="12"/>
      <c r="J2584" s="3">
        <v>10</v>
      </c>
      <c r="K2584" s="3" t="str">
        <f>IF(VLOOKUP(D2584,'Resources Final'!A:C,3,FALSE)=0,"",VLOOKUP(D2584,'Resources Final'!A:C,3,FALSE))</f>
        <v/>
      </c>
      <c r="L2584" s="3" t="str">
        <f>IF(VLOOKUP(D2584,'Resources Final'!A:D,4,FALSE)=0,"",VLOOKUP(D2584,'Resources Final'!A:D,4,FALSE))</f>
        <v>Y</v>
      </c>
      <c r="M2584" s="3" t="str">
        <f>IF(VLOOKUP(D2584,'Resources Final'!A:E,5,FALSE)=0,"",VLOOKUP(D2584,'Resources Final'!A:E,5,FALSE))</f>
        <v/>
      </c>
      <c r="N2584" s="7" t="str">
        <f>IF(VLOOKUP(D2584,'Resources Final'!A:F,6,FALSE)=0,"",VLOOKUP(D2584,'Resources Final'!A:F,6,FALSE))</f>
        <v/>
      </c>
      <c r="O2584" s="3" t="str">
        <f>IF(VLOOKUP(D2584,'Resources Final'!A:G,7,FALSE)=0,"",VLOOKUP(D2584,'Resources Final'!A:G,7,FALSE))</f>
        <v/>
      </c>
    </row>
    <row r="2585" spans="1:15" x14ac:dyDescent="0.2">
      <c r="A2585" s="11">
        <v>990</v>
      </c>
      <c r="B2585" s="11" t="str">
        <f t="shared" si="51"/>
        <v>Charles G. Koch Charitable Foundation_Saint Katherine College20168000</v>
      </c>
      <c r="C2585" s="11" t="s">
        <v>19</v>
      </c>
      <c r="D2585" s="11" t="s">
        <v>3203</v>
      </c>
      <c r="E2585" s="11" t="s">
        <v>3203</v>
      </c>
      <c r="F2585" s="4">
        <v>8000</v>
      </c>
      <c r="G2585" s="3">
        <v>2016</v>
      </c>
      <c r="H2585" s="3" t="s">
        <v>21</v>
      </c>
      <c r="I2585" s="12"/>
      <c r="J2585" s="3">
        <v>11</v>
      </c>
      <c r="K2585" s="3" t="str">
        <f>IF(VLOOKUP(D2585,'Resources Final'!A:C,3,FALSE)=0,"",VLOOKUP(D2585,'Resources Final'!A:C,3,FALSE))</f>
        <v/>
      </c>
      <c r="L2585" s="3" t="str">
        <f>IF(VLOOKUP(D2585,'Resources Final'!A:D,4,FALSE)=0,"",VLOOKUP(D2585,'Resources Final'!A:D,4,FALSE))</f>
        <v>Y</v>
      </c>
      <c r="M2585" s="3" t="str">
        <f>IF(VLOOKUP(D2585,'Resources Final'!A:E,5,FALSE)=0,"",VLOOKUP(D2585,'Resources Final'!A:E,5,FALSE))</f>
        <v/>
      </c>
      <c r="N2585" s="7" t="str">
        <f>IF(VLOOKUP(D2585,'Resources Final'!A:F,6,FALSE)=0,"",VLOOKUP(D2585,'Resources Final'!A:F,6,FALSE))</f>
        <v/>
      </c>
      <c r="O2585" s="3" t="str">
        <f>IF(VLOOKUP(D2585,'Resources Final'!A:G,7,FALSE)=0,"",VLOOKUP(D2585,'Resources Final'!A:G,7,FALSE))</f>
        <v/>
      </c>
    </row>
    <row r="2586" spans="1:15" x14ac:dyDescent="0.2">
      <c r="A2586" s="11">
        <v>990</v>
      </c>
      <c r="B2586" s="11" t="str">
        <f t="shared" si="51"/>
        <v>Charles G. Koch Charitable Foundation_University of Missouri - Columbia201610000</v>
      </c>
      <c r="C2586" s="11" t="s">
        <v>19</v>
      </c>
      <c r="D2586" s="11" t="s">
        <v>3788</v>
      </c>
      <c r="E2586" s="11" t="s">
        <v>3787</v>
      </c>
      <c r="F2586" s="4">
        <v>10000</v>
      </c>
      <c r="G2586" s="3">
        <v>2016</v>
      </c>
      <c r="H2586" s="3" t="s">
        <v>21</v>
      </c>
      <c r="I2586" s="12"/>
      <c r="J2586" s="3">
        <v>12</v>
      </c>
      <c r="K2586" s="3" t="str">
        <f>IF(VLOOKUP(D2586,'Resources Final'!A:C,3,FALSE)=0,"",VLOOKUP(D2586,'Resources Final'!A:C,3,FALSE))</f>
        <v/>
      </c>
      <c r="L2586" s="3" t="str">
        <f>IF(VLOOKUP(D2586,'Resources Final'!A:D,4,FALSE)=0,"",VLOOKUP(D2586,'Resources Final'!A:D,4,FALSE))</f>
        <v>Y</v>
      </c>
      <c r="M2586" s="3" t="str">
        <f>IF(VLOOKUP(D2586,'Resources Final'!A:E,5,FALSE)=0,"",VLOOKUP(D2586,'Resources Final'!A:E,5,FALSE))</f>
        <v/>
      </c>
      <c r="N2586" s="7" t="str">
        <f>IF(VLOOKUP(D2586,'Resources Final'!A:F,6,FALSE)=0,"",VLOOKUP(D2586,'Resources Final'!A:F,6,FALSE))</f>
        <v/>
      </c>
      <c r="O2586" s="3" t="str">
        <f>IF(VLOOKUP(D2586,'Resources Final'!A:G,7,FALSE)=0,"",VLOOKUP(D2586,'Resources Final'!A:G,7,FALSE))</f>
        <v/>
      </c>
    </row>
    <row r="2587" spans="1:15" x14ac:dyDescent="0.2">
      <c r="A2587" s="11">
        <v>990</v>
      </c>
      <c r="B2587" s="11" t="str">
        <f t="shared" si="51"/>
        <v>Charles G. Koch Charitable Foundation_Federalist Society for Law and Public Policy Studies2016365000</v>
      </c>
      <c r="C2587" s="11" t="s">
        <v>19</v>
      </c>
      <c r="D2587" s="11" t="s">
        <v>1199</v>
      </c>
      <c r="E2587" s="11" t="s">
        <v>1199</v>
      </c>
      <c r="F2587" s="4">
        <v>365000</v>
      </c>
      <c r="G2587" s="3">
        <v>2016</v>
      </c>
      <c r="H2587" s="3" t="s">
        <v>21</v>
      </c>
      <c r="I2587" s="12"/>
      <c r="J2587" s="3">
        <v>13</v>
      </c>
      <c r="K2587" s="3" t="str">
        <f>IF(VLOOKUP(D2587,'Resources Final'!A:C,3,FALSE)=0,"",VLOOKUP(D2587,'Resources Final'!A:C,3,FALSE))</f>
        <v/>
      </c>
      <c r="L2587" s="3" t="str">
        <f>IF(VLOOKUP(D2587,'Resources Final'!A:D,4,FALSE)=0,"",VLOOKUP(D2587,'Resources Final'!A:D,4,FALSE))</f>
        <v/>
      </c>
      <c r="M2587" s="3" t="str">
        <f>IF(VLOOKUP(D2587,'Resources Final'!A:E,5,FALSE)=0,"",VLOOKUP(D2587,'Resources Final'!A:E,5,FALSE))</f>
        <v/>
      </c>
      <c r="N2587" s="7" t="str">
        <f>IF(VLOOKUP(D2587,'Resources Final'!A:F,6,FALSE)=0,"",VLOOKUP(D2587,'Resources Final'!A:F,6,FALSE))</f>
        <v>http://www.sourcewatch.org/index.php/Federalist_Society_for_Law_and_Public_Policy_Studies</v>
      </c>
      <c r="O2587" s="3" t="str">
        <f>IF(VLOOKUP(D2587,'Resources Final'!A:G,7,FALSE)=0,"",VLOOKUP(D2587,'Resources Final'!A:G,7,FALSE))</f>
        <v>Sourcewatch</v>
      </c>
    </row>
    <row r="2588" spans="1:15" x14ac:dyDescent="0.2">
      <c r="A2588" s="11">
        <v>990</v>
      </c>
      <c r="B2588" s="11" t="str">
        <f t="shared" si="51"/>
        <v>Charles G. Koch Charitable Foundation_Alexander Hamilton Institute for the Study of Western Civilization201622000</v>
      </c>
      <c r="C2588" s="11" t="s">
        <v>19</v>
      </c>
      <c r="D2588" s="11" t="s">
        <v>145</v>
      </c>
      <c r="E2588" s="11" t="s">
        <v>145</v>
      </c>
      <c r="F2588" s="4">
        <v>22000</v>
      </c>
      <c r="G2588" s="3">
        <v>2016</v>
      </c>
      <c r="H2588" s="3" t="s">
        <v>21</v>
      </c>
      <c r="I2588" s="12"/>
      <c r="J2588" s="3">
        <v>14</v>
      </c>
      <c r="K2588" s="3" t="str">
        <f>IF(VLOOKUP(D2588,'Resources Final'!A:C,3,FALSE)=0,"",VLOOKUP(D2588,'Resources Final'!A:C,3,FALSE))</f>
        <v/>
      </c>
      <c r="L2588" s="3" t="str">
        <f>IF(VLOOKUP(D2588,'Resources Final'!A:D,4,FALSE)=0,"",VLOOKUP(D2588,'Resources Final'!A:D,4,FALSE))</f>
        <v/>
      </c>
      <c r="M2588" s="3" t="str">
        <f>IF(VLOOKUP(D2588,'Resources Final'!A:E,5,FALSE)=0,"",VLOOKUP(D2588,'Resources Final'!A:E,5,FALSE))</f>
        <v/>
      </c>
      <c r="N2588" s="7" t="str">
        <f>IF(VLOOKUP(D2588,'Resources Final'!A:F,6,FALSE)=0,"",VLOOKUP(D2588,'Resources Final'!A:F,6,FALSE))</f>
        <v/>
      </c>
      <c r="O2588" s="3" t="str">
        <f>IF(VLOOKUP(D2588,'Resources Final'!A:G,7,FALSE)=0,"",VLOOKUP(D2588,'Resources Final'!A:G,7,FALSE))</f>
        <v/>
      </c>
    </row>
    <row r="2589" spans="1:15" x14ac:dyDescent="0.2">
      <c r="A2589" s="11">
        <v>990</v>
      </c>
      <c r="B2589" s="11" t="str">
        <f t="shared" si="51"/>
        <v>Charles G. Koch Charitable Foundation_North Carolina State University201652664</v>
      </c>
      <c r="C2589" s="11" t="s">
        <v>19</v>
      </c>
      <c r="D2589" s="11" t="s">
        <v>2692</v>
      </c>
      <c r="E2589" s="11" t="s">
        <v>2692</v>
      </c>
      <c r="F2589" s="4">
        <v>52664</v>
      </c>
      <c r="G2589" s="3">
        <v>2016</v>
      </c>
      <c r="H2589" s="3" t="s">
        <v>21</v>
      </c>
      <c r="I2589" s="12"/>
      <c r="J2589" s="3">
        <v>15</v>
      </c>
      <c r="K2589" s="3" t="str">
        <f>IF(VLOOKUP(D2589,'Resources Final'!A:C,3,FALSE)=0,"",VLOOKUP(D2589,'Resources Final'!A:C,3,FALSE))</f>
        <v/>
      </c>
      <c r="L2589" s="3" t="str">
        <f>IF(VLOOKUP(D2589,'Resources Final'!A:D,4,FALSE)=0,"",VLOOKUP(D2589,'Resources Final'!A:D,4,FALSE))</f>
        <v>Y</v>
      </c>
      <c r="M2589" s="3" t="str">
        <f>IF(VLOOKUP(D2589,'Resources Final'!A:E,5,FALSE)=0,"",VLOOKUP(D2589,'Resources Final'!A:E,5,FALSE))</f>
        <v/>
      </c>
      <c r="N2589" s="7" t="str">
        <f>IF(VLOOKUP(D2589,'Resources Final'!A:F,6,FALSE)=0,"",VLOOKUP(D2589,'Resources Final'!A:F,6,FALSE))</f>
        <v/>
      </c>
      <c r="O2589" s="3" t="str">
        <f>IF(VLOOKUP(D2589,'Resources Final'!A:G,7,FALSE)=0,"",VLOOKUP(D2589,'Resources Final'!A:G,7,FALSE))</f>
        <v/>
      </c>
    </row>
    <row r="2590" spans="1:15" x14ac:dyDescent="0.2">
      <c r="A2590" s="11">
        <v>990</v>
      </c>
      <c r="B2590" s="11" t="str">
        <f t="shared" si="51"/>
        <v>Charles G. Koch Charitable Foundation_Young Voices20165000</v>
      </c>
      <c r="C2590" s="11" t="s">
        <v>19</v>
      </c>
      <c r="D2590" s="11" t="s">
        <v>4127</v>
      </c>
      <c r="E2590" s="11" t="s">
        <v>4127</v>
      </c>
      <c r="F2590" s="4">
        <v>5000</v>
      </c>
      <c r="G2590" s="3">
        <v>2016</v>
      </c>
      <c r="H2590" s="3" t="s">
        <v>21</v>
      </c>
      <c r="I2590" s="12"/>
      <c r="J2590" s="3">
        <v>16</v>
      </c>
      <c r="K2590" s="3" t="str">
        <f>IF(VLOOKUP(D2590,'Resources Final'!A:C,3,FALSE)=0,"",VLOOKUP(D2590,'Resources Final'!A:C,3,FALSE))</f>
        <v/>
      </c>
      <c r="L2590" s="3" t="str">
        <f>IF(VLOOKUP(D2590,'Resources Final'!A:D,4,FALSE)=0,"",VLOOKUP(D2590,'Resources Final'!A:D,4,FALSE))</f>
        <v/>
      </c>
      <c r="M2590" s="3" t="str">
        <f>IF(VLOOKUP(D2590,'Resources Final'!A:E,5,FALSE)=0,"",VLOOKUP(D2590,'Resources Final'!A:E,5,FALSE))</f>
        <v/>
      </c>
      <c r="N2590" s="7" t="str">
        <f>IF(VLOOKUP(D2590,'Resources Final'!A:F,6,FALSE)=0,"",VLOOKUP(D2590,'Resources Final'!A:F,6,FALSE))</f>
        <v>https://www.sourcewatch.org/index.php/Young_Voices</v>
      </c>
      <c r="O2590" s="3" t="str">
        <f>IF(VLOOKUP(D2590,'Resources Final'!A:G,7,FALSE)=0,"",VLOOKUP(D2590,'Resources Final'!A:G,7,FALSE))</f>
        <v>Sourcewatch</v>
      </c>
    </row>
    <row r="2591" spans="1:15" x14ac:dyDescent="0.2">
      <c r="A2591" s="11">
        <v>990</v>
      </c>
      <c r="B2591" s="11" t="str">
        <f t="shared" si="51"/>
        <v>Charles G. Koch Charitable Foundation_Pearson20163060</v>
      </c>
      <c r="C2591" s="11" t="s">
        <v>19</v>
      </c>
      <c r="D2591" s="11" t="s">
        <v>2822</v>
      </c>
      <c r="E2591" s="11" t="s">
        <v>2822</v>
      </c>
      <c r="F2591" s="4">
        <v>3060</v>
      </c>
      <c r="G2591" s="3">
        <v>2016</v>
      </c>
      <c r="H2591" s="3" t="s">
        <v>21</v>
      </c>
      <c r="I2591" s="12" t="s">
        <v>31</v>
      </c>
      <c r="J2591" s="3">
        <v>17</v>
      </c>
      <c r="K2591" s="3" t="str">
        <f>IF(VLOOKUP(D2591,'Resources Final'!A:C,3,FALSE)=0,"",VLOOKUP(D2591,'Resources Final'!A:C,3,FALSE))</f>
        <v>Y</v>
      </c>
      <c r="L2591" s="3" t="str">
        <f>IF(VLOOKUP(D2591,'Resources Final'!A:D,4,FALSE)=0,"",VLOOKUP(D2591,'Resources Final'!A:D,4,FALSE))</f>
        <v/>
      </c>
      <c r="M2591" s="3" t="str">
        <f>IF(VLOOKUP(D2591,'Resources Final'!A:E,5,FALSE)=0,"",VLOOKUP(D2591,'Resources Final'!A:E,5,FALSE))</f>
        <v/>
      </c>
      <c r="N2591" s="7" t="str">
        <f>IF(VLOOKUP(D2591,'Resources Final'!A:F,6,FALSE)=0,"",VLOOKUP(D2591,'Resources Final'!A:F,6,FALSE))</f>
        <v/>
      </c>
      <c r="O2591" s="3" t="str">
        <f>IF(VLOOKUP(D2591,'Resources Final'!A:G,7,FALSE)=0,"",VLOOKUP(D2591,'Resources Final'!A:G,7,FALSE))</f>
        <v/>
      </c>
    </row>
    <row r="2592" spans="1:15" x14ac:dyDescent="0.2">
      <c r="A2592" s="11">
        <v>990</v>
      </c>
      <c r="B2592" s="11" t="str">
        <f t="shared" si="51"/>
        <v>Charles G. Koch Charitable Foundation_Princeton University20163600</v>
      </c>
      <c r="C2592" s="11" t="s">
        <v>19</v>
      </c>
      <c r="D2592" s="11" t="s">
        <v>2904</v>
      </c>
      <c r="E2592" s="11" t="s">
        <v>2904</v>
      </c>
      <c r="F2592" s="4">
        <v>3600</v>
      </c>
      <c r="G2592" s="3">
        <v>2016</v>
      </c>
      <c r="H2592" s="3" t="s">
        <v>21</v>
      </c>
      <c r="I2592" s="12"/>
      <c r="J2592" s="3">
        <v>18</v>
      </c>
      <c r="K2592" s="3" t="str">
        <f>IF(VLOOKUP(D2592,'Resources Final'!A:C,3,FALSE)=0,"",VLOOKUP(D2592,'Resources Final'!A:C,3,FALSE))</f>
        <v/>
      </c>
      <c r="L2592" s="3" t="str">
        <f>IF(VLOOKUP(D2592,'Resources Final'!A:D,4,FALSE)=0,"",VLOOKUP(D2592,'Resources Final'!A:D,4,FALSE))</f>
        <v>Y</v>
      </c>
      <c r="M2592" s="3" t="str">
        <f>IF(VLOOKUP(D2592,'Resources Final'!A:E,5,FALSE)=0,"",VLOOKUP(D2592,'Resources Final'!A:E,5,FALSE))</f>
        <v/>
      </c>
      <c r="N2592" s="7" t="str">
        <f>IF(VLOOKUP(D2592,'Resources Final'!A:F,6,FALSE)=0,"",VLOOKUP(D2592,'Resources Final'!A:F,6,FALSE))</f>
        <v/>
      </c>
      <c r="O2592" s="3" t="str">
        <f>IF(VLOOKUP(D2592,'Resources Final'!A:G,7,FALSE)=0,"",VLOOKUP(D2592,'Resources Final'!A:G,7,FALSE))</f>
        <v/>
      </c>
    </row>
    <row r="2593" spans="1:15" x14ac:dyDescent="0.2">
      <c r="A2593" s="11">
        <v>990</v>
      </c>
      <c r="B2593" s="11" t="str">
        <f t="shared" si="51"/>
        <v>Charles G. Koch Charitable Foundation_University of Missouri - St Louis201630000</v>
      </c>
      <c r="C2593" s="11" t="s">
        <v>19</v>
      </c>
      <c r="D2593" s="11" t="s">
        <v>3789</v>
      </c>
      <c r="E2593" s="11" t="s">
        <v>3787</v>
      </c>
      <c r="F2593" s="4">
        <v>30000</v>
      </c>
      <c r="G2593" s="3">
        <v>2016</v>
      </c>
      <c r="H2593" s="3" t="s">
        <v>21</v>
      </c>
      <c r="I2593" s="12"/>
      <c r="J2593" s="3">
        <v>19</v>
      </c>
      <c r="K2593" s="3" t="str">
        <f>IF(VLOOKUP(D2593,'Resources Final'!A:C,3,FALSE)=0,"",VLOOKUP(D2593,'Resources Final'!A:C,3,FALSE))</f>
        <v/>
      </c>
      <c r="L2593" s="3" t="str">
        <f>IF(VLOOKUP(D2593,'Resources Final'!A:D,4,FALSE)=0,"",VLOOKUP(D2593,'Resources Final'!A:D,4,FALSE))</f>
        <v>Y</v>
      </c>
      <c r="M2593" s="3" t="str">
        <f>IF(VLOOKUP(D2593,'Resources Final'!A:E,5,FALSE)=0,"",VLOOKUP(D2593,'Resources Final'!A:E,5,FALSE))</f>
        <v/>
      </c>
      <c r="N2593" s="7" t="str">
        <f>IF(VLOOKUP(D2593,'Resources Final'!A:F,6,FALSE)=0,"",VLOOKUP(D2593,'Resources Final'!A:F,6,FALSE))</f>
        <v/>
      </c>
      <c r="O2593" s="3" t="str">
        <f>IF(VLOOKUP(D2593,'Resources Final'!A:G,7,FALSE)=0,"",VLOOKUP(D2593,'Resources Final'!A:G,7,FALSE))</f>
        <v/>
      </c>
    </row>
    <row r="2594" spans="1:15" x14ac:dyDescent="0.2">
      <c r="A2594" s="11">
        <v>990</v>
      </c>
      <c r="B2594" s="11" t="str">
        <f t="shared" si="51"/>
        <v>Charles G. Koch Charitable Foundation_Estancia Valley Classical Academy Foundation201621199</v>
      </c>
      <c r="C2594" s="11" t="s">
        <v>19</v>
      </c>
      <c r="D2594" s="11" t="s">
        <v>1156</v>
      </c>
      <c r="E2594" s="11" t="s">
        <v>1156</v>
      </c>
      <c r="F2594" s="4">
        <v>21199</v>
      </c>
      <c r="G2594" s="3">
        <v>2016</v>
      </c>
      <c r="H2594" s="3" t="s">
        <v>21</v>
      </c>
      <c r="I2594" s="12"/>
      <c r="J2594" s="3">
        <v>20</v>
      </c>
      <c r="K2594" s="3" t="str">
        <f>IF(VLOOKUP(D2594,'Resources Final'!A:C,3,FALSE)=0,"",VLOOKUP(D2594,'Resources Final'!A:C,3,FALSE))</f>
        <v/>
      </c>
      <c r="L2594" s="3" t="str">
        <f>IF(VLOOKUP(D2594,'Resources Final'!A:D,4,FALSE)=0,"",VLOOKUP(D2594,'Resources Final'!A:D,4,FALSE))</f>
        <v>Y</v>
      </c>
      <c r="M2594" s="3" t="str">
        <f>IF(VLOOKUP(D2594,'Resources Final'!A:E,5,FALSE)=0,"",VLOOKUP(D2594,'Resources Final'!A:E,5,FALSE))</f>
        <v/>
      </c>
      <c r="N2594" s="7" t="str">
        <f>IF(VLOOKUP(D2594,'Resources Final'!A:F,6,FALSE)=0,"",VLOOKUP(D2594,'Resources Final'!A:F,6,FALSE))</f>
        <v/>
      </c>
      <c r="O2594" s="3" t="str">
        <f>IF(VLOOKUP(D2594,'Resources Final'!A:G,7,FALSE)=0,"",VLOOKUP(D2594,'Resources Final'!A:G,7,FALSE))</f>
        <v/>
      </c>
    </row>
    <row r="2595" spans="1:15" x14ac:dyDescent="0.2">
      <c r="A2595" s="11">
        <v>990</v>
      </c>
      <c r="B2595" s="11" t="str">
        <f t="shared" si="51"/>
        <v>Charles G. Koch Charitable Foundation_Schmid20163060</v>
      </c>
      <c r="C2595" s="11" t="s">
        <v>19</v>
      </c>
      <c r="D2595" s="11" t="s">
        <v>3242</v>
      </c>
      <c r="E2595" s="11" t="s">
        <v>3242</v>
      </c>
      <c r="F2595" s="4">
        <v>3060</v>
      </c>
      <c r="G2595" s="3">
        <v>2016</v>
      </c>
      <c r="H2595" s="3" t="s">
        <v>21</v>
      </c>
      <c r="I2595" s="12" t="s">
        <v>31</v>
      </c>
      <c r="J2595" s="3">
        <v>21</v>
      </c>
      <c r="K2595" s="3" t="str">
        <f>IF(VLOOKUP(D2595,'Resources Final'!A:C,3,FALSE)=0,"",VLOOKUP(D2595,'Resources Final'!A:C,3,FALSE))</f>
        <v>Y</v>
      </c>
      <c r="L2595" s="3" t="str">
        <f>IF(VLOOKUP(D2595,'Resources Final'!A:D,4,FALSE)=0,"",VLOOKUP(D2595,'Resources Final'!A:D,4,FALSE))</f>
        <v/>
      </c>
      <c r="M2595" s="3" t="str">
        <f>IF(VLOOKUP(D2595,'Resources Final'!A:E,5,FALSE)=0,"",VLOOKUP(D2595,'Resources Final'!A:E,5,FALSE))</f>
        <v/>
      </c>
      <c r="N2595" s="7" t="str">
        <f>IF(VLOOKUP(D2595,'Resources Final'!A:F,6,FALSE)=0,"",VLOOKUP(D2595,'Resources Final'!A:F,6,FALSE))</f>
        <v/>
      </c>
      <c r="O2595" s="3" t="str">
        <f>IF(VLOOKUP(D2595,'Resources Final'!A:G,7,FALSE)=0,"",VLOOKUP(D2595,'Resources Final'!A:G,7,FALSE))</f>
        <v/>
      </c>
    </row>
    <row r="2596" spans="1:15" x14ac:dyDescent="0.2">
      <c r="A2596" s="11">
        <v>990</v>
      </c>
      <c r="B2596" s="11" t="str">
        <f t="shared" si="51"/>
        <v>Charles G. Koch Charitable Foundation_University of Hong Kong201655000</v>
      </c>
      <c r="C2596" s="11" t="s">
        <v>19</v>
      </c>
      <c r="D2596" s="11" t="s">
        <v>3760</v>
      </c>
      <c r="E2596" s="11" t="s">
        <v>3760</v>
      </c>
      <c r="F2596" s="4">
        <v>55000</v>
      </c>
      <c r="G2596" s="3">
        <v>2016</v>
      </c>
      <c r="H2596" s="3" t="s">
        <v>21</v>
      </c>
      <c r="I2596" s="12"/>
      <c r="J2596" s="3">
        <v>22</v>
      </c>
      <c r="K2596" s="3" t="str">
        <f>IF(VLOOKUP(D2596,'Resources Final'!A:C,3,FALSE)=0,"",VLOOKUP(D2596,'Resources Final'!A:C,3,FALSE))</f>
        <v/>
      </c>
      <c r="L2596" s="3" t="str">
        <f>IF(VLOOKUP(D2596,'Resources Final'!A:D,4,FALSE)=0,"",VLOOKUP(D2596,'Resources Final'!A:D,4,FALSE))</f>
        <v>Y</v>
      </c>
      <c r="M2596" s="3" t="str">
        <f>IF(VLOOKUP(D2596,'Resources Final'!A:E,5,FALSE)=0,"",VLOOKUP(D2596,'Resources Final'!A:E,5,FALSE))</f>
        <v/>
      </c>
      <c r="N2596" s="7" t="str">
        <f>IF(VLOOKUP(D2596,'Resources Final'!A:F,6,FALSE)=0,"",VLOOKUP(D2596,'Resources Final'!A:F,6,FALSE))</f>
        <v/>
      </c>
      <c r="O2596" s="3" t="str">
        <f>IF(VLOOKUP(D2596,'Resources Final'!A:G,7,FALSE)=0,"",VLOOKUP(D2596,'Resources Final'!A:G,7,FALSE))</f>
        <v/>
      </c>
    </row>
    <row r="2597" spans="1:15" x14ac:dyDescent="0.2">
      <c r="A2597" s="11">
        <v>990</v>
      </c>
      <c r="B2597" s="11" t="str">
        <f t="shared" ref="B2597:B2660" si="52">C2597&amp;"_"&amp;D2597&amp;G2597&amp;F2597</f>
        <v>Charles G. Koch Charitable Foundation_Otten20162835</v>
      </c>
      <c r="C2597" s="11" t="s">
        <v>19</v>
      </c>
      <c r="D2597" s="11" t="s">
        <v>2761</v>
      </c>
      <c r="E2597" s="11" t="s">
        <v>2761</v>
      </c>
      <c r="F2597" s="4">
        <v>2835</v>
      </c>
      <c r="G2597" s="3">
        <v>2016</v>
      </c>
      <c r="H2597" s="3" t="s">
        <v>21</v>
      </c>
      <c r="I2597" s="12" t="s">
        <v>31</v>
      </c>
      <c r="J2597" s="3">
        <v>23</v>
      </c>
      <c r="K2597" s="3" t="str">
        <f>IF(VLOOKUP(D2597,'Resources Final'!A:C,3,FALSE)=0,"",VLOOKUP(D2597,'Resources Final'!A:C,3,FALSE))</f>
        <v>Y</v>
      </c>
      <c r="L2597" s="3" t="str">
        <f>IF(VLOOKUP(D2597,'Resources Final'!A:D,4,FALSE)=0,"",VLOOKUP(D2597,'Resources Final'!A:D,4,FALSE))</f>
        <v/>
      </c>
      <c r="M2597" s="3" t="str">
        <f>IF(VLOOKUP(D2597,'Resources Final'!A:E,5,FALSE)=0,"",VLOOKUP(D2597,'Resources Final'!A:E,5,FALSE))</f>
        <v/>
      </c>
      <c r="N2597" s="7" t="str">
        <f>IF(VLOOKUP(D2597,'Resources Final'!A:F,6,FALSE)=0,"",VLOOKUP(D2597,'Resources Final'!A:F,6,FALSE))</f>
        <v/>
      </c>
      <c r="O2597" s="3" t="str">
        <f>IF(VLOOKUP(D2597,'Resources Final'!A:G,7,FALSE)=0,"",VLOOKUP(D2597,'Resources Final'!A:G,7,FALSE))</f>
        <v/>
      </c>
    </row>
    <row r="2598" spans="1:15" x14ac:dyDescent="0.2">
      <c r="A2598" s="11">
        <v>990</v>
      </c>
      <c r="B2598" s="11" t="str">
        <f t="shared" si="52"/>
        <v>Charles G. Koch Charitable Foundation_Genc20165229</v>
      </c>
      <c r="C2598" s="11" t="s">
        <v>19</v>
      </c>
      <c r="D2598" s="11" t="s">
        <v>1359</v>
      </c>
      <c r="E2598" s="11" t="s">
        <v>1359</v>
      </c>
      <c r="F2598" s="4">
        <v>5229</v>
      </c>
      <c r="G2598" s="3">
        <v>2016</v>
      </c>
      <c r="H2598" s="3" t="s">
        <v>21</v>
      </c>
      <c r="I2598" s="12" t="s">
        <v>31</v>
      </c>
      <c r="J2598" s="3">
        <v>24</v>
      </c>
      <c r="K2598" s="3" t="str">
        <f>IF(VLOOKUP(D2598,'Resources Final'!A:C,3,FALSE)=0,"",VLOOKUP(D2598,'Resources Final'!A:C,3,FALSE))</f>
        <v>Y</v>
      </c>
      <c r="L2598" s="3" t="str">
        <f>IF(VLOOKUP(D2598,'Resources Final'!A:D,4,FALSE)=0,"",VLOOKUP(D2598,'Resources Final'!A:D,4,FALSE))</f>
        <v/>
      </c>
      <c r="M2598" s="3" t="str">
        <f>IF(VLOOKUP(D2598,'Resources Final'!A:E,5,FALSE)=0,"",VLOOKUP(D2598,'Resources Final'!A:E,5,FALSE))</f>
        <v/>
      </c>
      <c r="N2598" s="7" t="str">
        <f>IF(VLOOKUP(D2598,'Resources Final'!A:F,6,FALSE)=0,"",VLOOKUP(D2598,'Resources Final'!A:F,6,FALSE))</f>
        <v/>
      </c>
      <c r="O2598" s="3" t="str">
        <f>IF(VLOOKUP(D2598,'Resources Final'!A:G,7,FALSE)=0,"",VLOOKUP(D2598,'Resources Final'!A:G,7,FALSE))</f>
        <v/>
      </c>
    </row>
    <row r="2599" spans="1:15" x14ac:dyDescent="0.2">
      <c r="A2599" s="11">
        <v>990</v>
      </c>
      <c r="B2599" s="11" t="str">
        <f t="shared" si="52"/>
        <v>Charles G. Koch Charitable Foundation_Hutton20165293</v>
      </c>
      <c r="C2599" s="11" t="s">
        <v>19</v>
      </c>
      <c r="D2599" s="11" t="s">
        <v>1651</v>
      </c>
      <c r="E2599" s="11" t="s">
        <v>1651</v>
      </c>
      <c r="F2599" s="4">
        <v>5293</v>
      </c>
      <c r="G2599" s="3">
        <v>2016</v>
      </c>
      <c r="H2599" s="3" t="s">
        <v>21</v>
      </c>
      <c r="I2599" s="12" t="s">
        <v>31</v>
      </c>
      <c r="J2599" s="3">
        <v>25</v>
      </c>
      <c r="K2599" s="3" t="str">
        <f>IF(VLOOKUP(D2599,'Resources Final'!A:C,3,FALSE)=0,"",VLOOKUP(D2599,'Resources Final'!A:C,3,FALSE))</f>
        <v>Y</v>
      </c>
      <c r="L2599" s="3" t="str">
        <f>IF(VLOOKUP(D2599,'Resources Final'!A:D,4,FALSE)=0,"",VLOOKUP(D2599,'Resources Final'!A:D,4,FALSE))</f>
        <v/>
      </c>
      <c r="M2599" s="3" t="str">
        <f>IF(VLOOKUP(D2599,'Resources Final'!A:E,5,FALSE)=0,"",VLOOKUP(D2599,'Resources Final'!A:E,5,FALSE))</f>
        <v/>
      </c>
      <c r="N2599" s="7" t="str">
        <f>IF(VLOOKUP(D2599,'Resources Final'!A:F,6,FALSE)=0,"",VLOOKUP(D2599,'Resources Final'!A:F,6,FALSE))</f>
        <v/>
      </c>
      <c r="O2599" s="3" t="str">
        <f>IF(VLOOKUP(D2599,'Resources Final'!A:G,7,FALSE)=0,"",VLOOKUP(D2599,'Resources Final'!A:G,7,FALSE))</f>
        <v/>
      </c>
    </row>
    <row r="2600" spans="1:15" x14ac:dyDescent="0.2">
      <c r="A2600" s="11">
        <v>990</v>
      </c>
      <c r="B2600" s="11" t="str">
        <f t="shared" si="52"/>
        <v>Charles G. Koch Charitable Foundation_Murray State University20169266</v>
      </c>
      <c r="C2600" s="11" t="s">
        <v>19</v>
      </c>
      <c r="D2600" s="11" t="s">
        <v>2565</v>
      </c>
      <c r="E2600" s="11" t="s">
        <v>2565</v>
      </c>
      <c r="F2600" s="4">
        <v>9266</v>
      </c>
      <c r="G2600" s="3">
        <v>2016</v>
      </c>
      <c r="H2600" s="3" t="s">
        <v>21</v>
      </c>
      <c r="I2600" s="12"/>
      <c r="J2600" s="3">
        <v>26</v>
      </c>
      <c r="K2600" s="3" t="str">
        <f>IF(VLOOKUP(D2600,'Resources Final'!A:C,3,FALSE)=0,"",VLOOKUP(D2600,'Resources Final'!A:C,3,FALSE))</f>
        <v/>
      </c>
      <c r="L2600" s="3" t="str">
        <f>IF(VLOOKUP(D2600,'Resources Final'!A:D,4,FALSE)=0,"",VLOOKUP(D2600,'Resources Final'!A:D,4,FALSE))</f>
        <v>Y</v>
      </c>
      <c r="M2600" s="3" t="str">
        <f>IF(VLOOKUP(D2600,'Resources Final'!A:E,5,FALSE)=0,"",VLOOKUP(D2600,'Resources Final'!A:E,5,FALSE))</f>
        <v/>
      </c>
      <c r="N2600" s="7" t="str">
        <f>IF(VLOOKUP(D2600,'Resources Final'!A:F,6,FALSE)=0,"",VLOOKUP(D2600,'Resources Final'!A:F,6,FALSE))</f>
        <v/>
      </c>
      <c r="O2600" s="3" t="str">
        <f>IF(VLOOKUP(D2600,'Resources Final'!A:G,7,FALSE)=0,"",VLOOKUP(D2600,'Resources Final'!A:G,7,FALSE))</f>
        <v/>
      </c>
    </row>
    <row r="2601" spans="1:15" x14ac:dyDescent="0.2">
      <c r="A2601" s="11">
        <v>990</v>
      </c>
      <c r="B2601" s="11" t="str">
        <f t="shared" si="52"/>
        <v>Charles G. Koch Charitable Foundation_Roanoke College20164600</v>
      </c>
      <c r="C2601" s="11" t="s">
        <v>19</v>
      </c>
      <c r="D2601" s="11" t="s">
        <v>3075</v>
      </c>
      <c r="E2601" s="11" t="s">
        <v>3075</v>
      </c>
      <c r="F2601" s="4">
        <v>4600</v>
      </c>
      <c r="G2601" s="3">
        <v>2016</v>
      </c>
      <c r="H2601" s="3" t="s">
        <v>21</v>
      </c>
      <c r="I2601" s="12"/>
      <c r="J2601" s="3">
        <v>27</v>
      </c>
      <c r="K2601" s="3" t="str">
        <f>IF(VLOOKUP(D2601,'Resources Final'!A:C,3,FALSE)=0,"",VLOOKUP(D2601,'Resources Final'!A:C,3,FALSE))</f>
        <v/>
      </c>
      <c r="L2601" s="3" t="str">
        <f>IF(VLOOKUP(D2601,'Resources Final'!A:D,4,FALSE)=0,"",VLOOKUP(D2601,'Resources Final'!A:D,4,FALSE))</f>
        <v>Y</v>
      </c>
      <c r="M2601" s="3" t="str">
        <f>IF(VLOOKUP(D2601,'Resources Final'!A:E,5,FALSE)=0,"",VLOOKUP(D2601,'Resources Final'!A:E,5,FALSE))</f>
        <v/>
      </c>
      <c r="N2601" s="7" t="str">
        <f>IF(VLOOKUP(D2601,'Resources Final'!A:F,6,FALSE)=0,"",VLOOKUP(D2601,'Resources Final'!A:F,6,FALSE))</f>
        <v/>
      </c>
      <c r="O2601" s="3" t="str">
        <f>IF(VLOOKUP(D2601,'Resources Final'!A:G,7,FALSE)=0,"",VLOOKUP(D2601,'Resources Final'!A:G,7,FALSE))</f>
        <v/>
      </c>
    </row>
    <row r="2602" spans="1:15" x14ac:dyDescent="0.2">
      <c r="A2602" s="11">
        <v>990</v>
      </c>
      <c r="B2602" s="11" t="str">
        <f t="shared" si="52"/>
        <v>Charles G. Koch Charitable Foundation_Fiscal Challenge201626000</v>
      </c>
      <c r="C2602" s="11" t="s">
        <v>19</v>
      </c>
      <c r="D2602" s="11" t="s">
        <v>1213</v>
      </c>
      <c r="E2602" s="11" t="s">
        <v>1213</v>
      </c>
      <c r="F2602" s="4">
        <v>26000</v>
      </c>
      <c r="G2602" s="3">
        <v>2016</v>
      </c>
      <c r="H2602" s="3" t="s">
        <v>21</v>
      </c>
      <c r="I2602" s="12"/>
      <c r="J2602" s="3">
        <v>28</v>
      </c>
      <c r="K2602" s="3" t="str">
        <f>IF(VLOOKUP(D2602,'Resources Final'!A:C,3,FALSE)=0,"",VLOOKUP(D2602,'Resources Final'!A:C,3,FALSE))</f>
        <v/>
      </c>
      <c r="L2602" s="3" t="str">
        <f>IF(VLOOKUP(D2602,'Resources Final'!A:D,4,FALSE)=0,"",VLOOKUP(D2602,'Resources Final'!A:D,4,FALSE))</f>
        <v/>
      </c>
      <c r="M2602" s="3" t="str">
        <f>IF(VLOOKUP(D2602,'Resources Final'!A:E,5,FALSE)=0,"",VLOOKUP(D2602,'Resources Final'!A:E,5,FALSE))</f>
        <v/>
      </c>
      <c r="N2602" s="7" t="str">
        <f>IF(VLOOKUP(D2602,'Resources Final'!A:F,6,FALSE)=0,"",VLOOKUP(D2602,'Resources Final'!A:F,6,FALSE))</f>
        <v/>
      </c>
      <c r="O2602" s="3" t="str">
        <f>IF(VLOOKUP(D2602,'Resources Final'!A:G,7,FALSE)=0,"",VLOOKUP(D2602,'Resources Final'!A:G,7,FALSE))</f>
        <v/>
      </c>
    </row>
    <row r="2603" spans="1:15" x14ac:dyDescent="0.2">
      <c r="A2603" s="11">
        <v>990</v>
      </c>
      <c r="B2603" s="11" t="str">
        <f t="shared" si="52"/>
        <v>Charles G. Koch Charitable Foundation_University of Texas - Austin2016114000</v>
      </c>
      <c r="C2603" s="11" t="s">
        <v>19</v>
      </c>
      <c r="D2603" s="11" t="s">
        <v>3828</v>
      </c>
      <c r="E2603" s="11" t="s">
        <v>3827</v>
      </c>
      <c r="F2603" s="4">
        <v>114000</v>
      </c>
      <c r="G2603" s="3">
        <v>2016</v>
      </c>
      <c r="H2603" s="3" t="s">
        <v>21</v>
      </c>
      <c r="I2603" s="12"/>
      <c r="J2603" s="3">
        <v>29</v>
      </c>
      <c r="K2603" s="3" t="str">
        <f>IF(VLOOKUP(D2603,'Resources Final'!A:C,3,FALSE)=0,"",VLOOKUP(D2603,'Resources Final'!A:C,3,FALSE))</f>
        <v/>
      </c>
      <c r="L2603" s="3" t="str">
        <f>IF(VLOOKUP(D2603,'Resources Final'!A:D,4,FALSE)=0,"",VLOOKUP(D2603,'Resources Final'!A:D,4,FALSE))</f>
        <v>Y</v>
      </c>
      <c r="M2603" s="3" t="str">
        <f>IF(VLOOKUP(D2603,'Resources Final'!A:E,5,FALSE)=0,"",VLOOKUP(D2603,'Resources Final'!A:E,5,FALSE))</f>
        <v/>
      </c>
      <c r="N2603" s="7" t="str">
        <f>IF(VLOOKUP(D2603,'Resources Final'!A:F,6,FALSE)=0,"",VLOOKUP(D2603,'Resources Final'!A:F,6,FALSE))</f>
        <v/>
      </c>
      <c r="O2603" s="3" t="str">
        <f>IF(VLOOKUP(D2603,'Resources Final'!A:G,7,FALSE)=0,"",VLOOKUP(D2603,'Resources Final'!A:G,7,FALSE))</f>
        <v/>
      </c>
    </row>
    <row r="2604" spans="1:15" x14ac:dyDescent="0.2">
      <c r="A2604" s="11">
        <v>990</v>
      </c>
      <c r="B2604" s="11" t="str">
        <f t="shared" si="52"/>
        <v>Charles G. Koch Charitable Foundation_Town20163251</v>
      </c>
      <c r="C2604" s="11" t="s">
        <v>19</v>
      </c>
      <c r="D2604" s="11" t="s">
        <v>3669</v>
      </c>
      <c r="E2604" s="11" t="s">
        <v>3669</v>
      </c>
      <c r="F2604" s="4">
        <v>3251</v>
      </c>
      <c r="G2604" s="3">
        <v>2016</v>
      </c>
      <c r="H2604" s="3" t="s">
        <v>21</v>
      </c>
      <c r="I2604" s="12" t="s">
        <v>31</v>
      </c>
      <c r="J2604" s="3">
        <v>30</v>
      </c>
      <c r="K2604" s="3" t="str">
        <f>IF(VLOOKUP(D2604,'Resources Final'!A:C,3,FALSE)=0,"",VLOOKUP(D2604,'Resources Final'!A:C,3,FALSE))</f>
        <v>Y</v>
      </c>
      <c r="L2604" s="3" t="str">
        <f>IF(VLOOKUP(D2604,'Resources Final'!A:D,4,FALSE)=0,"",VLOOKUP(D2604,'Resources Final'!A:D,4,FALSE))</f>
        <v/>
      </c>
      <c r="M2604" s="3" t="str">
        <f>IF(VLOOKUP(D2604,'Resources Final'!A:E,5,FALSE)=0,"",VLOOKUP(D2604,'Resources Final'!A:E,5,FALSE))</f>
        <v/>
      </c>
      <c r="N2604" s="7" t="str">
        <f>IF(VLOOKUP(D2604,'Resources Final'!A:F,6,FALSE)=0,"",VLOOKUP(D2604,'Resources Final'!A:F,6,FALSE))</f>
        <v/>
      </c>
      <c r="O2604" s="3" t="str">
        <f>IF(VLOOKUP(D2604,'Resources Final'!A:G,7,FALSE)=0,"",VLOOKUP(D2604,'Resources Final'!A:G,7,FALSE))</f>
        <v/>
      </c>
    </row>
    <row r="2605" spans="1:15" x14ac:dyDescent="0.2">
      <c r="A2605" s="11">
        <v>990</v>
      </c>
      <c r="B2605" s="11" t="str">
        <f t="shared" si="52"/>
        <v>Charles G. Koch Charitable Foundation_Institute for American Values201610000</v>
      </c>
      <c r="C2605" s="11" t="s">
        <v>19</v>
      </c>
      <c r="D2605" s="11" t="s">
        <v>1674</v>
      </c>
      <c r="E2605" s="11" t="s">
        <v>1674</v>
      </c>
      <c r="F2605" s="4">
        <v>10000</v>
      </c>
      <c r="G2605" s="3">
        <v>2016</v>
      </c>
      <c r="H2605" s="3" t="s">
        <v>21</v>
      </c>
      <c r="I2605" s="12"/>
      <c r="J2605" s="3">
        <v>31</v>
      </c>
      <c r="K2605" s="3" t="str">
        <f>IF(VLOOKUP(D2605,'Resources Final'!A:C,3,FALSE)=0,"",VLOOKUP(D2605,'Resources Final'!A:C,3,FALSE))</f>
        <v/>
      </c>
      <c r="L2605" s="3" t="str">
        <f>IF(VLOOKUP(D2605,'Resources Final'!A:D,4,FALSE)=0,"",VLOOKUP(D2605,'Resources Final'!A:D,4,FALSE))</f>
        <v/>
      </c>
      <c r="M2605" s="3" t="str">
        <f>IF(VLOOKUP(D2605,'Resources Final'!A:E,5,FALSE)=0,"",VLOOKUP(D2605,'Resources Final'!A:E,5,FALSE))</f>
        <v/>
      </c>
      <c r="N2605" s="7" t="str">
        <f>IF(VLOOKUP(D2605,'Resources Final'!A:F,6,FALSE)=0,"",VLOOKUP(D2605,'Resources Final'!A:F,6,FALSE))</f>
        <v/>
      </c>
      <c r="O2605" s="3" t="str">
        <f>IF(VLOOKUP(D2605,'Resources Final'!A:G,7,FALSE)=0,"",VLOOKUP(D2605,'Resources Final'!A:G,7,FALSE))</f>
        <v/>
      </c>
    </row>
    <row r="2606" spans="1:15" x14ac:dyDescent="0.2">
      <c r="A2606" s="11">
        <v>990</v>
      </c>
      <c r="B2606" s="11" t="str">
        <f t="shared" si="52"/>
        <v>Charles G. Koch Charitable Foundation_St Mary's College of Maryland Foundation201614500</v>
      </c>
      <c r="C2606" s="11" t="s">
        <v>19</v>
      </c>
      <c r="D2606" s="11" t="s">
        <v>3404</v>
      </c>
      <c r="E2606" s="11" t="s">
        <v>3403</v>
      </c>
      <c r="F2606" s="4">
        <v>14500</v>
      </c>
      <c r="G2606" s="3">
        <v>2016</v>
      </c>
      <c r="H2606" s="3" t="s">
        <v>21</v>
      </c>
      <c r="I2606" s="12"/>
      <c r="J2606" s="3">
        <v>32</v>
      </c>
      <c r="K2606" s="3" t="str">
        <f>IF(VLOOKUP(D2606,'Resources Final'!A:C,3,FALSE)=0,"",VLOOKUP(D2606,'Resources Final'!A:C,3,FALSE))</f>
        <v/>
      </c>
      <c r="L2606" s="3" t="str">
        <f>IF(VLOOKUP(D2606,'Resources Final'!A:D,4,FALSE)=0,"",VLOOKUP(D2606,'Resources Final'!A:D,4,FALSE))</f>
        <v>Y</v>
      </c>
      <c r="M2606" s="3" t="str">
        <f>IF(VLOOKUP(D2606,'Resources Final'!A:E,5,FALSE)=0,"",VLOOKUP(D2606,'Resources Final'!A:E,5,FALSE))</f>
        <v/>
      </c>
      <c r="N2606" s="7" t="str">
        <f>IF(VLOOKUP(D2606,'Resources Final'!A:F,6,FALSE)=0,"",VLOOKUP(D2606,'Resources Final'!A:F,6,FALSE))</f>
        <v/>
      </c>
      <c r="O2606" s="3" t="str">
        <f>IF(VLOOKUP(D2606,'Resources Final'!A:G,7,FALSE)=0,"",VLOOKUP(D2606,'Resources Final'!A:G,7,FALSE))</f>
        <v/>
      </c>
    </row>
    <row r="2607" spans="1:15" x14ac:dyDescent="0.2">
      <c r="A2607" s="11">
        <v>990</v>
      </c>
      <c r="B2607" s="11" t="str">
        <f t="shared" si="52"/>
        <v>Charles G. Koch Charitable Foundation_Anderson University20168400</v>
      </c>
      <c r="C2607" s="11" t="s">
        <v>19</v>
      </c>
      <c r="D2607" s="11" t="s">
        <v>222</v>
      </c>
      <c r="E2607" s="11" t="s">
        <v>222</v>
      </c>
      <c r="F2607" s="4">
        <v>8400</v>
      </c>
      <c r="G2607" s="3">
        <v>2016</v>
      </c>
      <c r="H2607" s="3" t="s">
        <v>21</v>
      </c>
      <c r="I2607" s="12"/>
      <c r="J2607" s="3">
        <v>33</v>
      </c>
      <c r="K2607" s="3" t="str">
        <f>IF(VLOOKUP(D2607,'Resources Final'!A:C,3,FALSE)=0,"",VLOOKUP(D2607,'Resources Final'!A:C,3,FALSE))</f>
        <v/>
      </c>
      <c r="L2607" s="3" t="str">
        <f>IF(VLOOKUP(D2607,'Resources Final'!A:D,4,FALSE)=0,"",VLOOKUP(D2607,'Resources Final'!A:D,4,FALSE))</f>
        <v>Y</v>
      </c>
      <c r="M2607" s="3" t="str">
        <f>IF(VLOOKUP(D2607,'Resources Final'!A:E,5,FALSE)=0,"",VLOOKUP(D2607,'Resources Final'!A:E,5,FALSE))</f>
        <v/>
      </c>
      <c r="N2607" s="7" t="str">
        <f>IF(VLOOKUP(D2607,'Resources Final'!A:F,6,FALSE)=0,"",VLOOKUP(D2607,'Resources Final'!A:F,6,FALSE))</f>
        <v/>
      </c>
      <c r="O2607" s="3" t="str">
        <f>IF(VLOOKUP(D2607,'Resources Final'!A:G,7,FALSE)=0,"",VLOOKUP(D2607,'Resources Final'!A:G,7,FALSE))</f>
        <v/>
      </c>
    </row>
    <row r="2608" spans="1:15" x14ac:dyDescent="0.2">
      <c r="A2608" s="11">
        <v>990</v>
      </c>
      <c r="B2608" s="11" t="str">
        <f t="shared" si="52"/>
        <v>Charles G. Koch Charitable Foundation_Clark20165135</v>
      </c>
      <c r="C2608" s="11" t="s">
        <v>19</v>
      </c>
      <c r="D2608" s="11" t="s">
        <v>742</v>
      </c>
      <c r="E2608" s="11" t="s">
        <v>742</v>
      </c>
      <c r="F2608" s="4">
        <v>5135</v>
      </c>
      <c r="G2608" s="3">
        <v>2016</v>
      </c>
      <c r="H2608" s="3" t="s">
        <v>21</v>
      </c>
      <c r="I2608" s="12" t="s">
        <v>31</v>
      </c>
      <c r="J2608" s="3">
        <v>34</v>
      </c>
      <c r="K2608" s="3" t="str">
        <f>IF(VLOOKUP(D2608,'Resources Final'!A:C,3,FALSE)=0,"",VLOOKUP(D2608,'Resources Final'!A:C,3,FALSE))</f>
        <v>Y</v>
      </c>
      <c r="L2608" s="3" t="str">
        <f>IF(VLOOKUP(D2608,'Resources Final'!A:D,4,FALSE)=0,"",VLOOKUP(D2608,'Resources Final'!A:D,4,FALSE))</f>
        <v/>
      </c>
      <c r="M2608" s="3" t="str">
        <f>IF(VLOOKUP(D2608,'Resources Final'!A:E,5,FALSE)=0,"",VLOOKUP(D2608,'Resources Final'!A:E,5,FALSE))</f>
        <v/>
      </c>
      <c r="N2608" s="7" t="str">
        <f>IF(VLOOKUP(D2608,'Resources Final'!A:F,6,FALSE)=0,"",VLOOKUP(D2608,'Resources Final'!A:F,6,FALSE))</f>
        <v/>
      </c>
      <c r="O2608" s="3" t="str">
        <f>IF(VLOOKUP(D2608,'Resources Final'!A:G,7,FALSE)=0,"",VLOOKUP(D2608,'Resources Final'!A:G,7,FALSE))</f>
        <v/>
      </c>
    </row>
    <row r="2609" spans="1:15" x14ac:dyDescent="0.2">
      <c r="A2609" s="11">
        <v>990</v>
      </c>
      <c r="B2609" s="11" t="str">
        <f t="shared" si="52"/>
        <v>Charles G. Koch Charitable Foundation_DeBerry20165355</v>
      </c>
      <c r="C2609" s="11" t="s">
        <v>19</v>
      </c>
      <c r="D2609" s="11" t="s">
        <v>964</v>
      </c>
      <c r="E2609" s="11" t="s">
        <v>964</v>
      </c>
      <c r="F2609" s="4">
        <v>5355</v>
      </c>
      <c r="G2609" s="3">
        <v>2016</v>
      </c>
      <c r="H2609" s="3" t="s">
        <v>21</v>
      </c>
      <c r="I2609" s="12" t="s">
        <v>31</v>
      </c>
      <c r="J2609" s="3">
        <v>35</v>
      </c>
      <c r="K2609" s="3" t="str">
        <f>IF(VLOOKUP(D2609,'Resources Final'!A:C,3,FALSE)=0,"",VLOOKUP(D2609,'Resources Final'!A:C,3,FALSE))</f>
        <v>Y</v>
      </c>
      <c r="L2609" s="3" t="str">
        <f>IF(VLOOKUP(D2609,'Resources Final'!A:D,4,FALSE)=0,"",VLOOKUP(D2609,'Resources Final'!A:D,4,FALSE))</f>
        <v/>
      </c>
      <c r="M2609" s="3" t="str">
        <f>IF(VLOOKUP(D2609,'Resources Final'!A:E,5,FALSE)=0,"",VLOOKUP(D2609,'Resources Final'!A:E,5,FALSE))</f>
        <v/>
      </c>
      <c r="N2609" s="7" t="str">
        <f>IF(VLOOKUP(D2609,'Resources Final'!A:F,6,FALSE)=0,"",VLOOKUP(D2609,'Resources Final'!A:F,6,FALSE))</f>
        <v/>
      </c>
      <c r="O2609" s="3" t="str">
        <f>IF(VLOOKUP(D2609,'Resources Final'!A:G,7,FALSE)=0,"",VLOOKUP(D2609,'Resources Final'!A:G,7,FALSE))</f>
        <v/>
      </c>
    </row>
    <row r="2610" spans="1:15" x14ac:dyDescent="0.2">
      <c r="A2610" s="11">
        <v>990</v>
      </c>
      <c r="B2610" s="11" t="str">
        <f t="shared" si="52"/>
        <v>Charles G. Koch Charitable Foundation_Civitas Institute, John William Pope201610000</v>
      </c>
      <c r="C2610" s="11" t="s">
        <v>19</v>
      </c>
      <c r="D2610" s="11" t="s">
        <v>737</v>
      </c>
      <c r="E2610" s="11" t="s">
        <v>737</v>
      </c>
      <c r="F2610" s="4">
        <v>10000</v>
      </c>
      <c r="G2610" s="3">
        <v>2016</v>
      </c>
      <c r="H2610" s="3" t="s">
        <v>21</v>
      </c>
      <c r="I2610" s="12"/>
      <c r="J2610" s="3">
        <v>36</v>
      </c>
      <c r="K2610" s="3" t="str">
        <f>IF(VLOOKUP(D2610,'Resources Final'!A:C,3,FALSE)=0,"",VLOOKUP(D2610,'Resources Final'!A:C,3,FALSE))</f>
        <v/>
      </c>
      <c r="L2610" s="3" t="str">
        <f>IF(VLOOKUP(D2610,'Resources Final'!A:D,4,FALSE)=0,"",VLOOKUP(D2610,'Resources Final'!A:D,4,FALSE))</f>
        <v/>
      </c>
      <c r="M2610" s="3" t="str">
        <f>IF(VLOOKUP(D2610,'Resources Final'!A:E,5,FALSE)=0,"",VLOOKUP(D2610,'Resources Final'!A:E,5,FALSE))</f>
        <v/>
      </c>
      <c r="N2610" s="7" t="str">
        <f>IF(VLOOKUP(D2610,'Resources Final'!A:F,6,FALSE)=0,"",VLOOKUP(D2610,'Resources Final'!A:F,6,FALSE))</f>
        <v>http://www.sourcewatch.org/index.php/John_William_Pope_Civitas_Institute</v>
      </c>
      <c r="O2610" s="3" t="str">
        <f>IF(VLOOKUP(D2610,'Resources Final'!A:G,7,FALSE)=0,"",VLOOKUP(D2610,'Resources Final'!A:G,7,FALSE))</f>
        <v>Sourcewatch</v>
      </c>
    </row>
    <row r="2611" spans="1:15" x14ac:dyDescent="0.2">
      <c r="A2611" s="11">
        <v>990</v>
      </c>
      <c r="B2611" s="11" t="str">
        <f t="shared" si="52"/>
        <v>Charles G. Koch Charitable Foundation_LaGrange College20161000</v>
      </c>
      <c r="C2611" s="11" t="s">
        <v>19</v>
      </c>
      <c r="D2611" s="11" t="s">
        <v>2083</v>
      </c>
      <c r="E2611" s="11" t="s">
        <v>2083</v>
      </c>
      <c r="F2611" s="4">
        <v>1000</v>
      </c>
      <c r="G2611" s="3">
        <v>2016</v>
      </c>
      <c r="H2611" s="3" t="s">
        <v>21</v>
      </c>
      <c r="I2611" s="12"/>
      <c r="J2611" s="3">
        <v>37</v>
      </c>
      <c r="K2611" s="3" t="str">
        <f>IF(VLOOKUP(D2611,'Resources Final'!A:C,3,FALSE)=0,"",VLOOKUP(D2611,'Resources Final'!A:C,3,FALSE))</f>
        <v/>
      </c>
      <c r="L2611" s="3" t="str">
        <f>IF(VLOOKUP(D2611,'Resources Final'!A:D,4,FALSE)=0,"",VLOOKUP(D2611,'Resources Final'!A:D,4,FALSE))</f>
        <v>Y</v>
      </c>
      <c r="M2611" s="3" t="str">
        <f>IF(VLOOKUP(D2611,'Resources Final'!A:E,5,FALSE)=0,"",VLOOKUP(D2611,'Resources Final'!A:E,5,FALSE))</f>
        <v/>
      </c>
      <c r="N2611" s="7" t="str">
        <f>IF(VLOOKUP(D2611,'Resources Final'!A:F,6,FALSE)=0,"",VLOOKUP(D2611,'Resources Final'!A:F,6,FALSE))</f>
        <v/>
      </c>
      <c r="O2611" s="3" t="str">
        <f>IF(VLOOKUP(D2611,'Resources Final'!A:G,7,FALSE)=0,"",VLOOKUP(D2611,'Resources Final'!A:G,7,FALSE))</f>
        <v/>
      </c>
    </row>
    <row r="2612" spans="1:15" x14ac:dyDescent="0.2">
      <c r="A2612" s="11">
        <v>990</v>
      </c>
      <c r="B2612" s="11" t="str">
        <f t="shared" si="52"/>
        <v>Charles G. Koch Charitable Foundation_Willoughby20163060</v>
      </c>
      <c r="C2612" s="11" t="s">
        <v>19</v>
      </c>
      <c r="D2612" s="11" t="s">
        <v>4049</v>
      </c>
      <c r="E2612" s="11" t="s">
        <v>4049</v>
      </c>
      <c r="F2612" s="4">
        <v>3060</v>
      </c>
      <c r="G2612" s="3">
        <v>2016</v>
      </c>
      <c r="H2612" s="3" t="s">
        <v>21</v>
      </c>
      <c r="I2612" s="12" t="s">
        <v>31</v>
      </c>
      <c r="J2612" s="3">
        <v>38</v>
      </c>
      <c r="K2612" s="3" t="str">
        <f>IF(VLOOKUP(D2612,'Resources Final'!A:C,3,FALSE)=0,"",VLOOKUP(D2612,'Resources Final'!A:C,3,FALSE))</f>
        <v>Y</v>
      </c>
      <c r="L2612" s="3" t="str">
        <f>IF(VLOOKUP(D2612,'Resources Final'!A:D,4,FALSE)=0,"",VLOOKUP(D2612,'Resources Final'!A:D,4,FALSE))</f>
        <v/>
      </c>
      <c r="M2612" s="3" t="str">
        <f>IF(VLOOKUP(D2612,'Resources Final'!A:E,5,FALSE)=0,"",VLOOKUP(D2612,'Resources Final'!A:E,5,FALSE))</f>
        <v/>
      </c>
      <c r="N2612" s="7" t="str">
        <f>IF(VLOOKUP(D2612,'Resources Final'!A:F,6,FALSE)=0,"",VLOOKUP(D2612,'Resources Final'!A:F,6,FALSE))</f>
        <v/>
      </c>
      <c r="O2612" s="3" t="str">
        <f>IF(VLOOKUP(D2612,'Resources Final'!A:G,7,FALSE)=0,"",VLOOKUP(D2612,'Resources Final'!A:G,7,FALSE))</f>
        <v/>
      </c>
    </row>
    <row r="2613" spans="1:15" x14ac:dyDescent="0.2">
      <c r="A2613" s="11">
        <v>990</v>
      </c>
      <c r="B2613" s="11" t="str">
        <f t="shared" si="52"/>
        <v>Charles G. Koch Charitable Foundation_College of the Sequoias Foundation20166000</v>
      </c>
      <c r="C2613" s="11" t="s">
        <v>19</v>
      </c>
      <c r="D2613" s="11" t="s">
        <v>788</v>
      </c>
      <c r="E2613" s="11" t="s">
        <v>789</v>
      </c>
      <c r="F2613" s="4">
        <v>6000</v>
      </c>
      <c r="G2613" s="3">
        <v>2016</v>
      </c>
      <c r="H2613" s="3" t="s">
        <v>21</v>
      </c>
      <c r="I2613" s="12"/>
      <c r="J2613" s="3">
        <v>39</v>
      </c>
      <c r="K2613" s="3" t="str">
        <f>IF(VLOOKUP(D2613,'Resources Final'!A:C,3,FALSE)=0,"",VLOOKUP(D2613,'Resources Final'!A:C,3,FALSE))</f>
        <v/>
      </c>
      <c r="L2613" s="3" t="str">
        <f>IF(VLOOKUP(D2613,'Resources Final'!A:D,4,FALSE)=0,"",VLOOKUP(D2613,'Resources Final'!A:D,4,FALSE))</f>
        <v>Y</v>
      </c>
      <c r="M2613" s="3" t="str">
        <f>IF(VLOOKUP(D2613,'Resources Final'!A:E,5,FALSE)=0,"",VLOOKUP(D2613,'Resources Final'!A:E,5,FALSE))</f>
        <v/>
      </c>
      <c r="N2613" s="7" t="str">
        <f>IF(VLOOKUP(D2613,'Resources Final'!A:F,6,FALSE)=0,"",VLOOKUP(D2613,'Resources Final'!A:F,6,FALSE))</f>
        <v/>
      </c>
      <c r="O2613" s="3" t="str">
        <f>IF(VLOOKUP(D2613,'Resources Final'!A:G,7,FALSE)=0,"",VLOOKUP(D2613,'Resources Final'!A:G,7,FALSE))</f>
        <v/>
      </c>
    </row>
    <row r="2614" spans="1:15" x14ac:dyDescent="0.2">
      <c r="A2614" s="11">
        <v>990</v>
      </c>
      <c r="B2614" s="11" t="str">
        <f t="shared" si="52"/>
        <v>Charles G. Koch Charitable Foundation_Parker20164005</v>
      </c>
      <c r="C2614" s="11" t="s">
        <v>19</v>
      </c>
      <c r="D2614" s="11" t="s">
        <v>2800</v>
      </c>
      <c r="E2614" s="11" t="s">
        <v>2800</v>
      </c>
      <c r="F2614" s="4">
        <v>4005</v>
      </c>
      <c r="G2614" s="3">
        <v>2016</v>
      </c>
      <c r="H2614" s="3" t="s">
        <v>21</v>
      </c>
      <c r="I2614" s="12" t="s">
        <v>31</v>
      </c>
      <c r="J2614" s="3">
        <v>40</v>
      </c>
      <c r="K2614" s="3" t="str">
        <f>IF(VLOOKUP(D2614,'Resources Final'!A:C,3,FALSE)=0,"",VLOOKUP(D2614,'Resources Final'!A:C,3,FALSE))</f>
        <v>Y</v>
      </c>
      <c r="L2614" s="3" t="str">
        <f>IF(VLOOKUP(D2614,'Resources Final'!A:D,4,FALSE)=0,"",VLOOKUP(D2614,'Resources Final'!A:D,4,FALSE))</f>
        <v/>
      </c>
      <c r="M2614" s="3" t="str">
        <f>IF(VLOOKUP(D2614,'Resources Final'!A:E,5,FALSE)=0,"",VLOOKUP(D2614,'Resources Final'!A:E,5,FALSE))</f>
        <v/>
      </c>
      <c r="N2614" s="7" t="str">
        <f>IF(VLOOKUP(D2614,'Resources Final'!A:F,6,FALSE)=0,"",VLOOKUP(D2614,'Resources Final'!A:F,6,FALSE))</f>
        <v/>
      </c>
      <c r="O2614" s="3" t="str">
        <f>IF(VLOOKUP(D2614,'Resources Final'!A:G,7,FALSE)=0,"",VLOOKUP(D2614,'Resources Final'!A:G,7,FALSE))</f>
        <v/>
      </c>
    </row>
    <row r="2615" spans="1:15" x14ac:dyDescent="0.2">
      <c r="A2615" s="11">
        <v>990</v>
      </c>
      <c r="B2615" s="11" t="str">
        <f t="shared" si="52"/>
        <v>Charles G. Koch Charitable Foundation_George Mason University Foundation201613399270</v>
      </c>
      <c r="C2615" s="11" t="s">
        <v>19</v>
      </c>
      <c r="D2615" s="11" t="s">
        <v>1368</v>
      </c>
      <c r="E2615" s="11" t="s">
        <v>678</v>
      </c>
      <c r="F2615" s="4">
        <v>13399270</v>
      </c>
      <c r="G2615" s="3">
        <v>2016</v>
      </c>
      <c r="H2615" s="3" t="s">
        <v>21</v>
      </c>
      <c r="I2615" s="12"/>
      <c r="J2615" s="3">
        <v>41</v>
      </c>
      <c r="K2615" s="3" t="str">
        <f>IF(VLOOKUP(D2615,'Resources Final'!A:C,3,FALSE)=0,"",VLOOKUP(D2615,'Resources Final'!A:C,3,FALSE))</f>
        <v/>
      </c>
      <c r="L2615" s="3" t="str">
        <f>IF(VLOOKUP(D2615,'Resources Final'!A:D,4,FALSE)=0,"",VLOOKUP(D2615,'Resources Final'!A:D,4,FALSE))</f>
        <v>Y</v>
      </c>
      <c r="M2615" s="3" t="str">
        <f>IF(VLOOKUP(D2615,'Resources Final'!A:E,5,FALSE)=0,"",VLOOKUP(D2615,'Resources Final'!A:E,5,FALSE))</f>
        <v/>
      </c>
      <c r="N2615" s="7" t="str">
        <f>IF(VLOOKUP(D2615,'Resources Final'!A:F,6,FALSE)=0,"",VLOOKUP(D2615,'Resources Final'!A:F,6,FALSE))</f>
        <v/>
      </c>
      <c r="O2615" s="3" t="str">
        <f>IF(VLOOKUP(D2615,'Resources Final'!A:G,7,FALSE)=0,"",VLOOKUP(D2615,'Resources Final'!A:G,7,FALSE))</f>
        <v/>
      </c>
    </row>
    <row r="2616" spans="1:15" x14ac:dyDescent="0.2">
      <c r="A2616" s="11">
        <v>990</v>
      </c>
      <c r="B2616" s="11" t="str">
        <f t="shared" si="52"/>
        <v>Charles G. Koch Charitable Foundation_Rutigliano20163232</v>
      </c>
      <c r="C2616" s="11" t="s">
        <v>19</v>
      </c>
      <c r="D2616" s="11" t="s">
        <v>3152</v>
      </c>
      <c r="E2616" s="11" t="s">
        <v>3152</v>
      </c>
      <c r="F2616" s="4">
        <v>3232</v>
      </c>
      <c r="G2616" s="3">
        <v>2016</v>
      </c>
      <c r="H2616" s="3" t="s">
        <v>21</v>
      </c>
      <c r="I2616" s="12" t="s">
        <v>31</v>
      </c>
      <c r="J2616" s="3">
        <v>42</v>
      </c>
      <c r="K2616" s="3" t="str">
        <f>IF(VLOOKUP(D2616,'Resources Final'!A:C,3,FALSE)=0,"",VLOOKUP(D2616,'Resources Final'!A:C,3,FALSE))</f>
        <v>Y</v>
      </c>
      <c r="L2616" s="3" t="str">
        <f>IF(VLOOKUP(D2616,'Resources Final'!A:D,4,FALSE)=0,"",VLOOKUP(D2616,'Resources Final'!A:D,4,FALSE))</f>
        <v/>
      </c>
      <c r="M2616" s="3" t="str">
        <f>IF(VLOOKUP(D2616,'Resources Final'!A:E,5,FALSE)=0,"",VLOOKUP(D2616,'Resources Final'!A:E,5,FALSE))</f>
        <v/>
      </c>
      <c r="N2616" s="7" t="str">
        <f>IF(VLOOKUP(D2616,'Resources Final'!A:F,6,FALSE)=0,"",VLOOKUP(D2616,'Resources Final'!A:F,6,FALSE))</f>
        <v/>
      </c>
      <c r="O2616" s="3" t="str">
        <f>IF(VLOOKUP(D2616,'Resources Final'!A:G,7,FALSE)=0,"",VLOOKUP(D2616,'Resources Final'!A:G,7,FALSE))</f>
        <v/>
      </c>
    </row>
    <row r="2617" spans="1:15" x14ac:dyDescent="0.2">
      <c r="A2617" s="11">
        <v>990</v>
      </c>
      <c r="B2617" s="11" t="str">
        <f t="shared" si="52"/>
        <v>Charles G. Koch Charitable Foundation_Free to Choose Network201633000</v>
      </c>
      <c r="C2617" s="11" t="s">
        <v>19</v>
      </c>
      <c r="D2617" s="11" t="s">
        <v>1292</v>
      </c>
      <c r="E2617" s="11" t="s">
        <v>1292</v>
      </c>
      <c r="F2617" s="4">
        <v>33000</v>
      </c>
      <c r="G2617" s="3">
        <v>2016</v>
      </c>
      <c r="H2617" s="3" t="s">
        <v>21</v>
      </c>
      <c r="I2617" s="12"/>
      <c r="J2617" s="3">
        <v>43</v>
      </c>
      <c r="K2617" s="3" t="str">
        <f>IF(VLOOKUP(D2617,'Resources Final'!A:C,3,FALSE)=0,"",VLOOKUP(D2617,'Resources Final'!A:C,3,FALSE))</f>
        <v/>
      </c>
      <c r="L2617" s="3" t="str">
        <f>IF(VLOOKUP(D2617,'Resources Final'!A:D,4,FALSE)=0,"",VLOOKUP(D2617,'Resources Final'!A:D,4,FALSE))</f>
        <v/>
      </c>
      <c r="M2617" s="3" t="str">
        <f>IF(VLOOKUP(D2617,'Resources Final'!A:E,5,FALSE)=0,"",VLOOKUP(D2617,'Resources Final'!A:E,5,FALSE))</f>
        <v/>
      </c>
      <c r="N2617" s="7" t="str">
        <f>IF(VLOOKUP(D2617,'Resources Final'!A:F,6,FALSE)=0,"",VLOOKUP(D2617,'Resources Final'!A:F,6,FALSE))</f>
        <v>https://www.desmogblog.com/free-choose-network</v>
      </c>
      <c r="O2617" s="3" t="str">
        <f>IF(VLOOKUP(D2617,'Resources Final'!A:G,7,FALSE)=0,"",VLOOKUP(D2617,'Resources Final'!A:G,7,FALSE))</f>
        <v>Desmog</v>
      </c>
    </row>
    <row r="2618" spans="1:15" x14ac:dyDescent="0.2">
      <c r="A2618" s="11">
        <v>990</v>
      </c>
      <c r="B2618" s="11" t="str">
        <f t="shared" si="52"/>
        <v>Charles G. Koch Charitable Foundation_Bethlehem College &amp; Seminary20163250</v>
      </c>
      <c r="C2618" s="11" t="s">
        <v>19</v>
      </c>
      <c r="D2618" s="11" t="s">
        <v>420</v>
      </c>
      <c r="E2618" s="11" t="s">
        <v>420</v>
      </c>
      <c r="F2618" s="4">
        <v>3250</v>
      </c>
      <c r="G2618" s="3">
        <v>2016</v>
      </c>
      <c r="H2618" s="3" t="s">
        <v>21</v>
      </c>
      <c r="I2618" s="12"/>
      <c r="J2618" s="3">
        <v>44</v>
      </c>
      <c r="K2618" s="3" t="str">
        <f>IF(VLOOKUP(D2618,'Resources Final'!A:C,3,FALSE)=0,"",VLOOKUP(D2618,'Resources Final'!A:C,3,FALSE))</f>
        <v/>
      </c>
      <c r="L2618" s="3" t="str">
        <f>IF(VLOOKUP(D2618,'Resources Final'!A:D,4,FALSE)=0,"",VLOOKUP(D2618,'Resources Final'!A:D,4,FALSE))</f>
        <v>Y</v>
      </c>
      <c r="M2618" s="3" t="str">
        <f>IF(VLOOKUP(D2618,'Resources Final'!A:E,5,FALSE)=0,"",VLOOKUP(D2618,'Resources Final'!A:E,5,FALSE))</f>
        <v/>
      </c>
      <c r="N2618" s="7" t="str">
        <f>IF(VLOOKUP(D2618,'Resources Final'!A:F,6,FALSE)=0,"",VLOOKUP(D2618,'Resources Final'!A:F,6,FALSE))</f>
        <v/>
      </c>
      <c r="O2618" s="3" t="str">
        <f>IF(VLOOKUP(D2618,'Resources Final'!A:G,7,FALSE)=0,"",VLOOKUP(D2618,'Resources Final'!A:G,7,FALSE))</f>
        <v/>
      </c>
    </row>
    <row r="2619" spans="1:15" x14ac:dyDescent="0.2">
      <c r="A2619" s="11">
        <v>990</v>
      </c>
      <c r="B2619" s="11" t="str">
        <f t="shared" si="52"/>
        <v>Charles G. Koch Charitable Foundation_Ladies of Liberty Alliance20163469</v>
      </c>
      <c r="C2619" s="11" t="s">
        <v>19</v>
      </c>
      <c r="D2619" s="11" t="s">
        <v>2077</v>
      </c>
      <c r="E2619" s="11" t="s">
        <v>2077</v>
      </c>
      <c r="F2619" s="4">
        <v>3469</v>
      </c>
      <c r="G2619" s="3">
        <v>2016</v>
      </c>
      <c r="H2619" s="3" t="s">
        <v>21</v>
      </c>
      <c r="I2619" s="12"/>
      <c r="J2619" s="3">
        <v>45</v>
      </c>
      <c r="K2619" s="3" t="str">
        <f>IF(VLOOKUP(D2619,'Resources Final'!A:C,3,FALSE)=0,"",VLOOKUP(D2619,'Resources Final'!A:C,3,FALSE))</f>
        <v/>
      </c>
      <c r="L2619" s="3" t="str">
        <f>IF(VLOOKUP(D2619,'Resources Final'!A:D,4,FALSE)=0,"",VLOOKUP(D2619,'Resources Final'!A:D,4,FALSE))</f>
        <v/>
      </c>
      <c r="M2619" s="3" t="str">
        <f>IF(VLOOKUP(D2619,'Resources Final'!A:E,5,FALSE)=0,"",VLOOKUP(D2619,'Resources Final'!A:E,5,FALSE))</f>
        <v/>
      </c>
      <c r="N2619" s="7" t="str">
        <f>IF(VLOOKUP(D2619,'Resources Final'!A:F,6,FALSE)=0,"",VLOOKUP(D2619,'Resources Final'!A:F,6,FALSE))</f>
        <v/>
      </c>
      <c r="O2619" s="3" t="str">
        <f>IF(VLOOKUP(D2619,'Resources Final'!A:G,7,FALSE)=0,"",VLOOKUP(D2619,'Resources Final'!A:G,7,FALSE))</f>
        <v/>
      </c>
    </row>
    <row r="2620" spans="1:15" x14ac:dyDescent="0.2">
      <c r="A2620" s="11">
        <v>990</v>
      </c>
      <c r="B2620" s="11" t="str">
        <f t="shared" si="52"/>
        <v>Charles G. Koch Charitable Foundation_Baker20164005</v>
      </c>
      <c r="C2620" s="11" t="s">
        <v>19</v>
      </c>
      <c r="D2620" s="11" t="s">
        <v>334</v>
      </c>
      <c r="E2620" s="11" t="s">
        <v>334</v>
      </c>
      <c r="F2620" s="4">
        <v>4005</v>
      </c>
      <c r="G2620" s="3">
        <v>2016</v>
      </c>
      <c r="H2620" s="3" t="s">
        <v>21</v>
      </c>
      <c r="I2620" s="12" t="s">
        <v>31</v>
      </c>
      <c r="J2620" s="3">
        <v>46</v>
      </c>
      <c r="K2620" s="3" t="str">
        <f>IF(VLOOKUP(D2620,'Resources Final'!A:C,3,FALSE)=0,"",VLOOKUP(D2620,'Resources Final'!A:C,3,FALSE))</f>
        <v>Y</v>
      </c>
      <c r="L2620" s="3" t="str">
        <f>IF(VLOOKUP(D2620,'Resources Final'!A:D,4,FALSE)=0,"",VLOOKUP(D2620,'Resources Final'!A:D,4,FALSE))</f>
        <v/>
      </c>
      <c r="M2620" s="3" t="str">
        <f>IF(VLOOKUP(D2620,'Resources Final'!A:E,5,FALSE)=0,"",VLOOKUP(D2620,'Resources Final'!A:E,5,FALSE))</f>
        <v/>
      </c>
      <c r="N2620" s="7" t="str">
        <f>IF(VLOOKUP(D2620,'Resources Final'!A:F,6,FALSE)=0,"",VLOOKUP(D2620,'Resources Final'!A:F,6,FALSE))</f>
        <v/>
      </c>
      <c r="O2620" s="3" t="str">
        <f>IF(VLOOKUP(D2620,'Resources Final'!A:G,7,FALSE)=0,"",VLOOKUP(D2620,'Resources Final'!A:G,7,FALSE))</f>
        <v/>
      </c>
    </row>
    <row r="2621" spans="1:15" x14ac:dyDescent="0.2">
      <c r="A2621" s="11">
        <v>990</v>
      </c>
      <c r="B2621" s="11" t="str">
        <f t="shared" si="52"/>
        <v>Charles G. Koch Charitable Foundation_Meleta20163060</v>
      </c>
      <c r="C2621" s="11" t="s">
        <v>19</v>
      </c>
      <c r="D2621" s="11" t="s">
        <v>2417</v>
      </c>
      <c r="E2621" s="11" t="s">
        <v>2417</v>
      </c>
      <c r="F2621" s="4">
        <v>3060</v>
      </c>
      <c r="G2621" s="3">
        <v>2016</v>
      </c>
      <c r="H2621" s="3" t="s">
        <v>21</v>
      </c>
      <c r="I2621" s="12" t="s">
        <v>31</v>
      </c>
      <c r="J2621" s="3">
        <v>47</v>
      </c>
      <c r="K2621" s="3" t="str">
        <f>IF(VLOOKUP(D2621,'Resources Final'!A:C,3,FALSE)=0,"",VLOOKUP(D2621,'Resources Final'!A:C,3,FALSE))</f>
        <v>Y</v>
      </c>
      <c r="L2621" s="3" t="str">
        <f>IF(VLOOKUP(D2621,'Resources Final'!A:D,4,FALSE)=0,"",VLOOKUP(D2621,'Resources Final'!A:D,4,FALSE))</f>
        <v/>
      </c>
      <c r="M2621" s="3" t="str">
        <f>IF(VLOOKUP(D2621,'Resources Final'!A:E,5,FALSE)=0,"",VLOOKUP(D2621,'Resources Final'!A:E,5,FALSE))</f>
        <v/>
      </c>
      <c r="N2621" s="7" t="str">
        <f>IF(VLOOKUP(D2621,'Resources Final'!A:F,6,FALSE)=0,"",VLOOKUP(D2621,'Resources Final'!A:F,6,FALSE))</f>
        <v/>
      </c>
      <c r="O2621" s="3" t="str">
        <f>IF(VLOOKUP(D2621,'Resources Final'!A:G,7,FALSE)=0,"",VLOOKUP(D2621,'Resources Final'!A:G,7,FALSE))</f>
        <v/>
      </c>
    </row>
    <row r="2622" spans="1:15" x14ac:dyDescent="0.2">
      <c r="A2622" s="11">
        <v>990</v>
      </c>
      <c r="B2622" s="11" t="str">
        <f t="shared" si="52"/>
        <v>Charles G. Koch Charitable Foundation_Hoggle20165418</v>
      </c>
      <c r="C2622" s="11" t="s">
        <v>19</v>
      </c>
      <c r="D2622" s="11" t="s">
        <v>1602</v>
      </c>
      <c r="E2622" s="11" t="s">
        <v>1602</v>
      </c>
      <c r="F2622" s="4">
        <v>5418</v>
      </c>
      <c r="G2622" s="3">
        <v>2016</v>
      </c>
      <c r="H2622" s="3" t="s">
        <v>21</v>
      </c>
      <c r="I2622" s="12" t="s">
        <v>31</v>
      </c>
      <c r="J2622" s="3">
        <v>48</v>
      </c>
      <c r="K2622" s="3" t="str">
        <f>IF(VLOOKUP(D2622,'Resources Final'!A:C,3,FALSE)=0,"",VLOOKUP(D2622,'Resources Final'!A:C,3,FALSE))</f>
        <v>Y</v>
      </c>
      <c r="L2622" s="3" t="str">
        <f>IF(VLOOKUP(D2622,'Resources Final'!A:D,4,FALSE)=0,"",VLOOKUP(D2622,'Resources Final'!A:D,4,FALSE))</f>
        <v/>
      </c>
      <c r="M2622" s="3" t="str">
        <f>IF(VLOOKUP(D2622,'Resources Final'!A:E,5,FALSE)=0,"",VLOOKUP(D2622,'Resources Final'!A:E,5,FALSE))</f>
        <v/>
      </c>
      <c r="N2622" s="7" t="str">
        <f>IF(VLOOKUP(D2622,'Resources Final'!A:F,6,FALSE)=0,"",VLOOKUP(D2622,'Resources Final'!A:F,6,FALSE))</f>
        <v/>
      </c>
      <c r="O2622" s="3" t="str">
        <f>IF(VLOOKUP(D2622,'Resources Final'!A:G,7,FALSE)=0,"",VLOOKUP(D2622,'Resources Final'!A:G,7,FALSE))</f>
        <v/>
      </c>
    </row>
    <row r="2623" spans="1:15" x14ac:dyDescent="0.2">
      <c r="A2623" s="11">
        <v>990</v>
      </c>
      <c r="B2623" s="11" t="str">
        <f t="shared" si="52"/>
        <v>Charles G. Koch Charitable Foundation_Unlocking DOORS201630000</v>
      </c>
      <c r="C2623" s="11" t="s">
        <v>19</v>
      </c>
      <c r="D2623" s="11" t="s">
        <v>3855</v>
      </c>
      <c r="E2623" s="11" t="s">
        <v>3855</v>
      </c>
      <c r="F2623" s="4">
        <v>30000</v>
      </c>
      <c r="G2623" s="3">
        <v>2016</v>
      </c>
      <c r="H2623" s="3" t="s">
        <v>21</v>
      </c>
      <c r="I2623" s="12"/>
      <c r="J2623" s="3">
        <v>49</v>
      </c>
      <c r="K2623" s="3" t="str">
        <f>IF(VLOOKUP(D2623,'Resources Final'!A:C,3,FALSE)=0,"",VLOOKUP(D2623,'Resources Final'!A:C,3,FALSE))</f>
        <v/>
      </c>
      <c r="L2623" s="3" t="str">
        <f>IF(VLOOKUP(D2623,'Resources Final'!A:D,4,FALSE)=0,"",VLOOKUP(D2623,'Resources Final'!A:D,4,FALSE))</f>
        <v/>
      </c>
      <c r="M2623" s="3" t="str">
        <f>IF(VLOOKUP(D2623,'Resources Final'!A:E,5,FALSE)=0,"",VLOOKUP(D2623,'Resources Final'!A:E,5,FALSE))</f>
        <v/>
      </c>
      <c r="N2623" s="7" t="str">
        <f>IF(VLOOKUP(D2623,'Resources Final'!A:F,6,FALSE)=0,"",VLOOKUP(D2623,'Resources Final'!A:F,6,FALSE))</f>
        <v/>
      </c>
      <c r="O2623" s="3" t="str">
        <f>IF(VLOOKUP(D2623,'Resources Final'!A:G,7,FALSE)=0,"",VLOOKUP(D2623,'Resources Final'!A:G,7,FALSE))</f>
        <v/>
      </c>
    </row>
    <row r="2624" spans="1:15" x14ac:dyDescent="0.2">
      <c r="A2624" s="11">
        <v>990</v>
      </c>
      <c r="B2624" s="11" t="str">
        <f t="shared" si="52"/>
        <v>Charles G. Koch Charitable Foundation_Rutgers The State University of New Jersey2016100000</v>
      </c>
      <c r="C2624" s="11" t="s">
        <v>19</v>
      </c>
      <c r="D2624" s="11" t="s">
        <v>3149</v>
      </c>
      <c r="E2624" s="11" t="s">
        <v>3149</v>
      </c>
      <c r="F2624" s="4">
        <v>100000</v>
      </c>
      <c r="G2624" s="3">
        <v>2016</v>
      </c>
      <c r="H2624" s="3" t="s">
        <v>21</v>
      </c>
      <c r="I2624" s="12"/>
      <c r="J2624" s="3">
        <v>50</v>
      </c>
      <c r="K2624" s="3" t="str">
        <f>IF(VLOOKUP(D2624,'Resources Final'!A:C,3,FALSE)=0,"",VLOOKUP(D2624,'Resources Final'!A:C,3,FALSE))</f>
        <v/>
      </c>
      <c r="L2624" s="3" t="str">
        <f>IF(VLOOKUP(D2624,'Resources Final'!A:D,4,FALSE)=0,"",VLOOKUP(D2624,'Resources Final'!A:D,4,FALSE))</f>
        <v>Y</v>
      </c>
      <c r="M2624" s="3" t="str">
        <f>IF(VLOOKUP(D2624,'Resources Final'!A:E,5,FALSE)=0,"",VLOOKUP(D2624,'Resources Final'!A:E,5,FALSE))</f>
        <v/>
      </c>
      <c r="N2624" s="7" t="str">
        <f>IF(VLOOKUP(D2624,'Resources Final'!A:F,6,FALSE)=0,"",VLOOKUP(D2624,'Resources Final'!A:F,6,FALSE))</f>
        <v/>
      </c>
      <c r="O2624" s="3" t="str">
        <f>IF(VLOOKUP(D2624,'Resources Final'!A:G,7,FALSE)=0,"",VLOOKUP(D2624,'Resources Final'!A:G,7,FALSE))</f>
        <v/>
      </c>
    </row>
    <row r="2625" spans="1:15" x14ac:dyDescent="0.2">
      <c r="A2625" s="11">
        <v>990</v>
      </c>
      <c r="B2625" s="11" t="str">
        <f t="shared" si="52"/>
        <v>Charles G. Koch Charitable Foundation_Competitive Enterprise Institute201611500</v>
      </c>
      <c r="C2625" s="11" t="s">
        <v>19</v>
      </c>
      <c r="D2625" s="11" t="s">
        <v>816</v>
      </c>
      <c r="E2625" s="11" t="s">
        <v>816</v>
      </c>
      <c r="F2625" s="4">
        <v>11500</v>
      </c>
      <c r="G2625" s="3">
        <v>2016</v>
      </c>
      <c r="H2625" s="3" t="s">
        <v>21</v>
      </c>
      <c r="I2625" s="12"/>
      <c r="J2625" s="3">
        <v>51</v>
      </c>
      <c r="K2625" s="3" t="str">
        <f>IF(VLOOKUP(D2625,'Resources Final'!A:C,3,FALSE)=0,"",VLOOKUP(D2625,'Resources Final'!A:C,3,FALSE))</f>
        <v/>
      </c>
      <c r="L2625" s="3" t="str">
        <f>IF(VLOOKUP(D2625,'Resources Final'!A:D,4,FALSE)=0,"",VLOOKUP(D2625,'Resources Final'!A:D,4,FALSE))</f>
        <v/>
      </c>
      <c r="M2625" s="3" t="str">
        <f>IF(VLOOKUP(D2625,'Resources Final'!A:E,5,FALSE)=0,"",VLOOKUP(D2625,'Resources Final'!A:E,5,FALSE))</f>
        <v/>
      </c>
      <c r="N2625" s="7" t="str">
        <f>IF(VLOOKUP(D2625,'Resources Final'!A:F,6,FALSE)=0,"",VLOOKUP(D2625,'Resources Final'!A:F,6,FALSE))</f>
        <v>https://www.desmogblog.com/competitive-enterprise-institute</v>
      </c>
      <c r="O2625" s="3" t="str">
        <f>IF(VLOOKUP(D2625,'Resources Final'!A:G,7,FALSE)=0,"",VLOOKUP(D2625,'Resources Final'!A:G,7,FALSE))</f>
        <v>Desmog</v>
      </c>
    </row>
    <row r="2626" spans="1:15" x14ac:dyDescent="0.2">
      <c r="A2626" s="11">
        <v>990</v>
      </c>
      <c r="B2626" s="11" t="str">
        <f t="shared" si="52"/>
        <v>Charles G. Koch Charitable Foundation_Crouse20163060</v>
      </c>
      <c r="C2626" s="11" t="s">
        <v>19</v>
      </c>
      <c r="D2626" s="11" t="s">
        <v>881</v>
      </c>
      <c r="E2626" s="11" t="s">
        <v>881</v>
      </c>
      <c r="F2626" s="4">
        <v>3060</v>
      </c>
      <c r="G2626" s="3">
        <v>2016</v>
      </c>
      <c r="H2626" s="3" t="s">
        <v>21</v>
      </c>
      <c r="I2626" s="12" t="s">
        <v>31</v>
      </c>
      <c r="J2626" s="3">
        <v>52</v>
      </c>
      <c r="K2626" s="3" t="str">
        <f>IF(VLOOKUP(D2626,'Resources Final'!A:C,3,FALSE)=0,"",VLOOKUP(D2626,'Resources Final'!A:C,3,FALSE))</f>
        <v>Y</v>
      </c>
      <c r="L2626" s="3" t="str">
        <f>IF(VLOOKUP(D2626,'Resources Final'!A:D,4,FALSE)=0,"",VLOOKUP(D2626,'Resources Final'!A:D,4,FALSE))</f>
        <v/>
      </c>
      <c r="M2626" s="3" t="str">
        <f>IF(VLOOKUP(D2626,'Resources Final'!A:E,5,FALSE)=0,"",VLOOKUP(D2626,'Resources Final'!A:E,5,FALSE))</f>
        <v/>
      </c>
      <c r="N2626" s="7" t="str">
        <f>IF(VLOOKUP(D2626,'Resources Final'!A:F,6,FALSE)=0,"",VLOOKUP(D2626,'Resources Final'!A:F,6,FALSE))</f>
        <v/>
      </c>
      <c r="O2626" s="3" t="str">
        <f>IF(VLOOKUP(D2626,'Resources Final'!A:G,7,FALSE)=0,"",VLOOKUP(D2626,'Resources Final'!A:G,7,FALSE))</f>
        <v/>
      </c>
    </row>
    <row r="2627" spans="1:15" x14ac:dyDescent="0.2">
      <c r="A2627" s="11">
        <v>990</v>
      </c>
      <c r="B2627" s="11" t="str">
        <f t="shared" si="52"/>
        <v>Charles G. Koch Charitable Foundation_North Dakota State University2016367000</v>
      </c>
      <c r="C2627" s="11" t="s">
        <v>19</v>
      </c>
      <c r="D2627" s="11" t="s">
        <v>2635</v>
      </c>
      <c r="E2627" s="11" t="s">
        <v>2635</v>
      </c>
      <c r="F2627" s="4">
        <v>367000</v>
      </c>
      <c r="G2627" s="3">
        <v>2016</v>
      </c>
      <c r="H2627" s="3" t="s">
        <v>21</v>
      </c>
      <c r="I2627" s="12"/>
      <c r="J2627" s="3">
        <v>53</v>
      </c>
      <c r="K2627" s="3" t="str">
        <f>IF(VLOOKUP(D2627,'Resources Final'!A:C,3,FALSE)=0,"",VLOOKUP(D2627,'Resources Final'!A:C,3,FALSE))</f>
        <v/>
      </c>
      <c r="L2627" s="3" t="str">
        <f>IF(VLOOKUP(D2627,'Resources Final'!A:D,4,FALSE)=0,"",VLOOKUP(D2627,'Resources Final'!A:D,4,FALSE))</f>
        <v>Y</v>
      </c>
      <c r="M2627" s="3" t="str">
        <f>IF(VLOOKUP(D2627,'Resources Final'!A:E,5,FALSE)=0,"",VLOOKUP(D2627,'Resources Final'!A:E,5,FALSE))</f>
        <v/>
      </c>
      <c r="N2627" s="7" t="str">
        <f>IF(VLOOKUP(D2627,'Resources Final'!A:F,6,FALSE)=0,"",VLOOKUP(D2627,'Resources Final'!A:F,6,FALSE))</f>
        <v/>
      </c>
      <c r="O2627" s="3" t="str">
        <f>IF(VLOOKUP(D2627,'Resources Final'!A:G,7,FALSE)=0,"",VLOOKUP(D2627,'Resources Final'!A:G,7,FALSE))</f>
        <v/>
      </c>
    </row>
    <row r="2628" spans="1:15" x14ac:dyDescent="0.2">
      <c r="A2628" s="11">
        <v>990</v>
      </c>
      <c r="B2628" s="11" t="str">
        <f t="shared" si="52"/>
        <v>Charles G. Koch Charitable Foundation_Kastner20165293</v>
      </c>
      <c r="C2628" s="11" t="s">
        <v>19</v>
      </c>
      <c r="D2628" s="11" t="s">
        <v>1961</v>
      </c>
      <c r="E2628" s="11" t="s">
        <v>1961</v>
      </c>
      <c r="F2628" s="4">
        <v>5293</v>
      </c>
      <c r="G2628" s="3">
        <v>2016</v>
      </c>
      <c r="H2628" s="3" t="s">
        <v>21</v>
      </c>
      <c r="I2628" s="12" t="s">
        <v>31</v>
      </c>
      <c r="J2628" s="3">
        <v>54</v>
      </c>
      <c r="K2628" s="3" t="str">
        <f>IF(VLOOKUP(D2628,'Resources Final'!A:C,3,FALSE)=0,"",VLOOKUP(D2628,'Resources Final'!A:C,3,FALSE))</f>
        <v>Y</v>
      </c>
      <c r="L2628" s="3" t="str">
        <f>IF(VLOOKUP(D2628,'Resources Final'!A:D,4,FALSE)=0,"",VLOOKUP(D2628,'Resources Final'!A:D,4,FALSE))</f>
        <v/>
      </c>
      <c r="M2628" s="3" t="str">
        <f>IF(VLOOKUP(D2628,'Resources Final'!A:E,5,FALSE)=0,"",VLOOKUP(D2628,'Resources Final'!A:E,5,FALSE))</f>
        <v/>
      </c>
      <c r="N2628" s="7" t="str">
        <f>IF(VLOOKUP(D2628,'Resources Final'!A:F,6,FALSE)=0,"",VLOOKUP(D2628,'Resources Final'!A:F,6,FALSE))</f>
        <v/>
      </c>
      <c r="O2628" s="3" t="str">
        <f>IF(VLOOKUP(D2628,'Resources Final'!A:G,7,FALSE)=0,"",VLOOKUP(D2628,'Resources Final'!A:G,7,FALSE))</f>
        <v/>
      </c>
    </row>
    <row r="2629" spans="1:15" x14ac:dyDescent="0.2">
      <c r="A2629" s="11">
        <v>990</v>
      </c>
      <c r="B2629" s="11" t="str">
        <f t="shared" si="52"/>
        <v>Charles G. Koch Charitable Foundation_Carneglia20162835</v>
      </c>
      <c r="C2629" s="11" t="s">
        <v>19</v>
      </c>
      <c r="D2629" s="11" t="s">
        <v>611</v>
      </c>
      <c r="E2629" s="11" t="s">
        <v>611</v>
      </c>
      <c r="F2629" s="4">
        <v>2835</v>
      </c>
      <c r="G2629" s="3">
        <v>2016</v>
      </c>
      <c r="H2629" s="3" t="s">
        <v>21</v>
      </c>
      <c r="I2629" s="12" t="s">
        <v>31</v>
      </c>
      <c r="J2629" s="3">
        <v>55</v>
      </c>
      <c r="K2629" s="3" t="str">
        <f>IF(VLOOKUP(D2629,'Resources Final'!A:C,3,FALSE)=0,"",VLOOKUP(D2629,'Resources Final'!A:C,3,FALSE))</f>
        <v>Y</v>
      </c>
      <c r="L2629" s="3" t="str">
        <f>IF(VLOOKUP(D2629,'Resources Final'!A:D,4,FALSE)=0,"",VLOOKUP(D2629,'Resources Final'!A:D,4,FALSE))</f>
        <v/>
      </c>
      <c r="M2629" s="3" t="str">
        <f>IF(VLOOKUP(D2629,'Resources Final'!A:E,5,FALSE)=0,"",VLOOKUP(D2629,'Resources Final'!A:E,5,FALSE))</f>
        <v/>
      </c>
      <c r="N2629" s="7" t="str">
        <f>IF(VLOOKUP(D2629,'Resources Final'!A:F,6,FALSE)=0,"",VLOOKUP(D2629,'Resources Final'!A:F,6,FALSE))</f>
        <v/>
      </c>
      <c r="O2629" s="3" t="str">
        <f>IF(VLOOKUP(D2629,'Resources Final'!A:G,7,FALSE)=0,"",VLOOKUP(D2629,'Resources Final'!A:G,7,FALSE))</f>
        <v/>
      </c>
    </row>
    <row r="2630" spans="1:15" x14ac:dyDescent="0.2">
      <c r="A2630" s="11">
        <v>990</v>
      </c>
      <c r="B2630" s="11" t="str">
        <f t="shared" si="52"/>
        <v>Charles G. Koch Charitable Foundation_Mackinac Center for Public Policy2016105000</v>
      </c>
      <c r="C2630" s="11" t="s">
        <v>19</v>
      </c>
      <c r="D2630" s="11" t="s">
        <v>2284</v>
      </c>
      <c r="E2630" s="11" t="s">
        <v>2284</v>
      </c>
      <c r="F2630" s="4">
        <v>105000</v>
      </c>
      <c r="G2630" s="3">
        <v>2016</v>
      </c>
      <c r="H2630" s="3" t="s">
        <v>21</v>
      </c>
      <c r="I2630" s="12"/>
      <c r="J2630" s="3">
        <v>56</v>
      </c>
      <c r="K2630" s="3" t="str">
        <f>IF(VLOOKUP(D2630,'Resources Final'!A:C,3,FALSE)=0,"",VLOOKUP(D2630,'Resources Final'!A:C,3,FALSE))</f>
        <v/>
      </c>
      <c r="L2630" s="3" t="str">
        <f>IF(VLOOKUP(D2630,'Resources Final'!A:D,4,FALSE)=0,"",VLOOKUP(D2630,'Resources Final'!A:D,4,FALSE))</f>
        <v/>
      </c>
      <c r="M2630" s="3" t="str">
        <f>IF(VLOOKUP(D2630,'Resources Final'!A:E,5,FALSE)=0,"",VLOOKUP(D2630,'Resources Final'!A:E,5,FALSE))</f>
        <v/>
      </c>
      <c r="N2630" s="7" t="str">
        <f>IF(VLOOKUP(D2630,'Resources Final'!A:F,6,FALSE)=0,"",VLOOKUP(D2630,'Resources Final'!A:F,6,FALSE))</f>
        <v>https://www.desmogblog.com/mackinac-center-public-policy</v>
      </c>
      <c r="O2630" s="3" t="str">
        <f>IF(VLOOKUP(D2630,'Resources Final'!A:G,7,FALSE)=0,"",VLOOKUP(D2630,'Resources Final'!A:G,7,FALSE))</f>
        <v>Desmog</v>
      </c>
    </row>
    <row r="2631" spans="1:15" x14ac:dyDescent="0.2">
      <c r="A2631" s="11">
        <v>990</v>
      </c>
      <c r="B2631" s="11" t="str">
        <f t="shared" si="52"/>
        <v>Charles G. Koch Charitable Foundation_Wake Forest University2016316600</v>
      </c>
      <c r="C2631" s="11" t="s">
        <v>19</v>
      </c>
      <c r="D2631" s="11" t="s">
        <v>3920</v>
      </c>
      <c r="E2631" s="11" t="s">
        <v>3920</v>
      </c>
      <c r="F2631" s="4">
        <v>316600</v>
      </c>
      <c r="G2631" s="3">
        <v>2016</v>
      </c>
      <c r="H2631" s="3" t="s">
        <v>21</v>
      </c>
      <c r="I2631" s="12"/>
      <c r="J2631" s="3">
        <v>57</v>
      </c>
      <c r="K2631" s="3" t="str">
        <f>IF(VLOOKUP(D2631,'Resources Final'!A:C,3,FALSE)=0,"",VLOOKUP(D2631,'Resources Final'!A:C,3,FALSE))</f>
        <v/>
      </c>
      <c r="L2631" s="3" t="str">
        <f>IF(VLOOKUP(D2631,'Resources Final'!A:D,4,FALSE)=0,"",VLOOKUP(D2631,'Resources Final'!A:D,4,FALSE))</f>
        <v>Y</v>
      </c>
      <c r="M2631" s="3" t="str">
        <f>IF(VLOOKUP(D2631,'Resources Final'!A:E,5,FALSE)=0,"",VLOOKUP(D2631,'Resources Final'!A:E,5,FALSE))</f>
        <v/>
      </c>
      <c r="N2631" s="7" t="str">
        <f>IF(VLOOKUP(D2631,'Resources Final'!A:F,6,FALSE)=0,"",VLOOKUP(D2631,'Resources Final'!A:F,6,FALSE))</f>
        <v/>
      </c>
      <c r="O2631" s="3" t="str">
        <f>IF(VLOOKUP(D2631,'Resources Final'!A:G,7,FALSE)=0,"",VLOOKUP(D2631,'Resources Final'!A:G,7,FALSE))</f>
        <v/>
      </c>
    </row>
    <row r="2632" spans="1:15" x14ac:dyDescent="0.2">
      <c r="A2632" s="11">
        <v>990</v>
      </c>
      <c r="B2632" s="11" t="str">
        <f t="shared" si="52"/>
        <v>Charles G. Koch Charitable Foundation_Rummel20163213</v>
      </c>
      <c r="C2632" s="11" t="s">
        <v>19</v>
      </c>
      <c r="D2632" s="11" t="s">
        <v>3140</v>
      </c>
      <c r="E2632" s="11" t="s">
        <v>3140</v>
      </c>
      <c r="F2632" s="4">
        <v>3213</v>
      </c>
      <c r="G2632" s="3">
        <v>2016</v>
      </c>
      <c r="H2632" s="3" t="s">
        <v>21</v>
      </c>
      <c r="I2632" s="12" t="s">
        <v>31</v>
      </c>
      <c r="J2632" s="3">
        <v>58</v>
      </c>
      <c r="K2632" s="3" t="str">
        <f>IF(VLOOKUP(D2632,'Resources Final'!A:C,3,FALSE)=0,"",VLOOKUP(D2632,'Resources Final'!A:C,3,FALSE))</f>
        <v>Y</v>
      </c>
      <c r="L2632" s="3" t="str">
        <f>IF(VLOOKUP(D2632,'Resources Final'!A:D,4,FALSE)=0,"",VLOOKUP(D2632,'Resources Final'!A:D,4,FALSE))</f>
        <v/>
      </c>
      <c r="M2632" s="3" t="str">
        <f>IF(VLOOKUP(D2632,'Resources Final'!A:E,5,FALSE)=0,"",VLOOKUP(D2632,'Resources Final'!A:E,5,FALSE))</f>
        <v/>
      </c>
      <c r="N2632" s="7" t="str">
        <f>IF(VLOOKUP(D2632,'Resources Final'!A:F,6,FALSE)=0,"",VLOOKUP(D2632,'Resources Final'!A:F,6,FALSE))</f>
        <v/>
      </c>
      <c r="O2632" s="3" t="str">
        <f>IF(VLOOKUP(D2632,'Resources Final'!A:G,7,FALSE)=0,"",VLOOKUP(D2632,'Resources Final'!A:G,7,FALSE))</f>
        <v/>
      </c>
    </row>
    <row r="2633" spans="1:15" x14ac:dyDescent="0.2">
      <c r="A2633" s="11">
        <v>990</v>
      </c>
      <c r="B2633" s="11" t="str">
        <f t="shared" si="52"/>
        <v>Charles G. Koch Charitable Foundation_Lowrance20163060</v>
      </c>
      <c r="C2633" s="11" t="s">
        <v>19</v>
      </c>
      <c r="D2633" s="11" t="s">
        <v>2212</v>
      </c>
      <c r="E2633" s="11" t="s">
        <v>2212</v>
      </c>
      <c r="F2633" s="4">
        <v>3060</v>
      </c>
      <c r="G2633" s="3">
        <v>2016</v>
      </c>
      <c r="H2633" s="3" t="s">
        <v>21</v>
      </c>
      <c r="I2633" s="12" t="s">
        <v>31</v>
      </c>
      <c r="J2633" s="3">
        <v>59</v>
      </c>
      <c r="K2633" s="3" t="str">
        <f>IF(VLOOKUP(D2633,'Resources Final'!A:C,3,FALSE)=0,"",VLOOKUP(D2633,'Resources Final'!A:C,3,FALSE))</f>
        <v>Y</v>
      </c>
      <c r="L2633" s="3" t="str">
        <f>IF(VLOOKUP(D2633,'Resources Final'!A:D,4,FALSE)=0,"",VLOOKUP(D2633,'Resources Final'!A:D,4,FALSE))</f>
        <v/>
      </c>
      <c r="M2633" s="3" t="str">
        <f>IF(VLOOKUP(D2633,'Resources Final'!A:E,5,FALSE)=0,"",VLOOKUP(D2633,'Resources Final'!A:E,5,FALSE))</f>
        <v/>
      </c>
      <c r="N2633" s="7" t="str">
        <f>IF(VLOOKUP(D2633,'Resources Final'!A:F,6,FALSE)=0,"",VLOOKUP(D2633,'Resources Final'!A:F,6,FALSE))</f>
        <v/>
      </c>
      <c r="O2633" s="3" t="str">
        <f>IF(VLOOKUP(D2633,'Resources Final'!A:G,7,FALSE)=0,"",VLOOKUP(D2633,'Resources Final'!A:G,7,FALSE))</f>
        <v/>
      </c>
    </row>
    <row r="2634" spans="1:15" x14ac:dyDescent="0.2">
      <c r="A2634" s="11">
        <v>990</v>
      </c>
      <c r="B2634" s="11" t="str">
        <f t="shared" si="52"/>
        <v>Charles G. Koch Charitable Foundation_Strata Policy, Inc20161677500</v>
      </c>
      <c r="C2634" s="11" t="s">
        <v>19</v>
      </c>
      <c r="D2634" s="11" t="s">
        <v>3459</v>
      </c>
      <c r="E2634" s="11" t="s">
        <v>3459</v>
      </c>
      <c r="F2634" s="4">
        <v>1677500</v>
      </c>
      <c r="G2634" s="3">
        <v>2016</v>
      </c>
      <c r="H2634" s="3" t="s">
        <v>21</v>
      </c>
      <c r="I2634" s="12"/>
      <c r="J2634" s="3">
        <v>60</v>
      </c>
      <c r="K2634" s="3" t="str">
        <f>IF(VLOOKUP(D2634,'Resources Final'!A:C,3,FALSE)=0,"",VLOOKUP(D2634,'Resources Final'!A:C,3,FALSE))</f>
        <v/>
      </c>
      <c r="L2634" s="3" t="str">
        <f>IF(VLOOKUP(D2634,'Resources Final'!A:D,4,FALSE)=0,"",VLOOKUP(D2634,'Resources Final'!A:D,4,FALSE))</f>
        <v/>
      </c>
      <c r="M2634" s="3" t="str">
        <f>IF(VLOOKUP(D2634,'Resources Final'!A:E,5,FALSE)=0,"",VLOOKUP(D2634,'Resources Final'!A:E,5,FALSE))</f>
        <v/>
      </c>
      <c r="N2634" s="7" t="str">
        <f>IF(VLOOKUP(D2634,'Resources Final'!A:F,6,FALSE)=0,"",VLOOKUP(D2634,'Resources Final'!A:F,6,FALSE))</f>
        <v/>
      </c>
      <c r="O2634" s="3" t="str">
        <f>IF(VLOOKUP(D2634,'Resources Final'!A:G,7,FALSE)=0,"",VLOOKUP(D2634,'Resources Final'!A:G,7,FALSE))</f>
        <v/>
      </c>
    </row>
    <row r="2635" spans="1:15" x14ac:dyDescent="0.2">
      <c r="A2635" s="11">
        <v>990</v>
      </c>
      <c r="B2635" s="11" t="str">
        <f t="shared" si="52"/>
        <v>Charles G. Koch Charitable Foundation_Murphy20168222</v>
      </c>
      <c r="C2635" s="11" t="s">
        <v>19</v>
      </c>
      <c r="D2635" s="11" t="s">
        <v>2562</v>
      </c>
      <c r="E2635" s="11" t="s">
        <v>2562</v>
      </c>
      <c r="F2635" s="4">
        <v>8222</v>
      </c>
      <c r="G2635" s="3">
        <v>2016</v>
      </c>
      <c r="H2635" s="3" t="s">
        <v>21</v>
      </c>
      <c r="I2635" s="12" t="s">
        <v>31</v>
      </c>
      <c r="J2635" s="3">
        <v>61</v>
      </c>
      <c r="K2635" s="3" t="str">
        <f>IF(VLOOKUP(D2635,'Resources Final'!A:C,3,FALSE)=0,"",VLOOKUP(D2635,'Resources Final'!A:C,3,FALSE))</f>
        <v>Y</v>
      </c>
      <c r="L2635" s="3" t="str">
        <f>IF(VLOOKUP(D2635,'Resources Final'!A:D,4,FALSE)=0,"",VLOOKUP(D2635,'Resources Final'!A:D,4,FALSE))</f>
        <v/>
      </c>
      <c r="M2635" s="3" t="str">
        <f>IF(VLOOKUP(D2635,'Resources Final'!A:E,5,FALSE)=0,"",VLOOKUP(D2635,'Resources Final'!A:E,5,FALSE))</f>
        <v/>
      </c>
      <c r="N2635" s="7" t="str">
        <f>IF(VLOOKUP(D2635,'Resources Final'!A:F,6,FALSE)=0,"",VLOOKUP(D2635,'Resources Final'!A:F,6,FALSE))</f>
        <v/>
      </c>
      <c r="O2635" s="3" t="str">
        <f>IF(VLOOKUP(D2635,'Resources Final'!A:G,7,FALSE)=0,"",VLOOKUP(D2635,'Resources Final'!A:G,7,FALSE))</f>
        <v/>
      </c>
    </row>
    <row r="2636" spans="1:15" x14ac:dyDescent="0.2">
      <c r="A2636" s="11">
        <v>990</v>
      </c>
      <c r="B2636" s="11" t="str">
        <f t="shared" si="52"/>
        <v>Charles G. Koch Charitable Foundation_College of the Holy Cross201611000</v>
      </c>
      <c r="C2636" s="11" t="s">
        <v>19</v>
      </c>
      <c r="D2636" s="11" t="s">
        <v>787</v>
      </c>
      <c r="E2636" s="11" t="s">
        <v>787</v>
      </c>
      <c r="F2636" s="4">
        <v>11000</v>
      </c>
      <c r="G2636" s="3">
        <v>2016</v>
      </c>
      <c r="H2636" s="3" t="s">
        <v>21</v>
      </c>
      <c r="I2636" s="12"/>
      <c r="J2636" s="3">
        <v>62</v>
      </c>
      <c r="K2636" s="3" t="str">
        <f>IF(VLOOKUP(D2636,'Resources Final'!A:C,3,FALSE)=0,"",VLOOKUP(D2636,'Resources Final'!A:C,3,FALSE))</f>
        <v/>
      </c>
      <c r="L2636" s="3" t="str">
        <f>IF(VLOOKUP(D2636,'Resources Final'!A:D,4,FALSE)=0,"",VLOOKUP(D2636,'Resources Final'!A:D,4,FALSE))</f>
        <v>Y</v>
      </c>
      <c r="M2636" s="3" t="str">
        <f>IF(VLOOKUP(D2636,'Resources Final'!A:E,5,FALSE)=0,"",VLOOKUP(D2636,'Resources Final'!A:E,5,FALSE))</f>
        <v/>
      </c>
      <c r="N2636" s="7" t="str">
        <f>IF(VLOOKUP(D2636,'Resources Final'!A:F,6,FALSE)=0,"",VLOOKUP(D2636,'Resources Final'!A:F,6,FALSE))</f>
        <v/>
      </c>
      <c r="O2636" s="3" t="str">
        <f>IF(VLOOKUP(D2636,'Resources Final'!A:G,7,FALSE)=0,"",VLOOKUP(D2636,'Resources Final'!A:G,7,FALSE))</f>
        <v/>
      </c>
    </row>
    <row r="2637" spans="1:15" x14ac:dyDescent="0.2">
      <c r="A2637" s="11">
        <v>990</v>
      </c>
      <c r="B2637" s="11" t="str">
        <f t="shared" si="52"/>
        <v>Charles G. Koch Charitable Foundation_Students for Liberty201618653</v>
      </c>
      <c r="C2637" s="11" t="s">
        <v>19</v>
      </c>
      <c r="D2637" s="11" t="s">
        <v>3465</v>
      </c>
      <c r="E2637" s="11" t="s">
        <v>3465</v>
      </c>
      <c r="F2637" s="4">
        <v>18653</v>
      </c>
      <c r="G2637" s="3">
        <v>2016</v>
      </c>
      <c r="H2637" s="3" t="s">
        <v>21</v>
      </c>
      <c r="I2637" s="12"/>
      <c r="J2637" s="3">
        <v>63</v>
      </c>
      <c r="K2637" s="3" t="str">
        <f>IF(VLOOKUP(D2637,'Resources Final'!A:C,3,FALSE)=0,"",VLOOKUP(D2637,'Resources Final'!A:C,3,FALSE))</f>
        <v/>
      </c>
      <c r="L2637" s="3" t="str">
        <f>IF(VLOOKUP(D2637,'Resources Final'!A:D,4,FALSE)=0,"",VLOOKUP(D2637,'Resources Final'!A:D,4,FALSE))</f>
        <v/>
      </c>
      <c r="M2637" s="3" t="str">
        <f>IF(VLOOKUP(D2637,'Resources Final'!A:E,5,FALSE)=0,"",VLOOKUP(D2637,'Resources Final'!A:E,5,FALSE))</f>
        <v/>
      </c>
      <c r="N2637" s="7" t="str">
        <f>IF(VLOOKUP(D2637,'Resources Final'!A:F,6,FALSE)=0,"",VLOOKUP(D2637,'Resources Final'!A:F,6,FALSE))</f>
        <v>https://www.sourcewatch.org/index.php/Students_for_Liberty</v>
      </c>
      <c r="O2637" s="3" t="str">
        <f>IF(VLOOKUP(D2637,'Resources Final'!A:G,7,FALSE)=0,"",VLOOKUP(D2637,'Resources Final'!A:G,7,FALSE))</f>
        <v>Sourcewatch</v>
      </c>
    </row>
    <row r="2638" spans="1:15" x14ac:dyDescent="0.2">
      <c r="A2638" s="11">
        <v>990</v>
      </c>
      <c r="B2638" s="11" t="str">
        <f t="shared" si="52"/>
        <v>Charles G. Koch Charitable Foundation_Rehbein20165418</v>
      </c>
      <c r="C2638" s="11" t="s">
        <v>19</v>
      </c>
      <c r="D2638" s="11" t="s">
        <v>3026</v>
      </c>
      <c r="E2638" s="11" t="s">
        <v>3026</v>
      </c>
      <c r="F2638" s="4">
        <v>5418</v>
      </c>
      <c r="G2638" s="3">
        <v>2016</v>
      </c>
      <c r="H2638" s="3" t="s">
        <v>21</v>
      </c>
      <c r="I2638" s="12" t="s">
        <v>31</v>
      </c>
      <c r="J2638" s="3">
        <v>64</v>
      </c>
      <c r="K2638" s="3" t="str">
        <f>IF(VLOOKUP(D2638,'Resources Final'!A:C,3,FALSE)=0,"",VLOOKUP(D2638,'Resources Final'!A:C,3,FALSE))</f>
        <v>Y</v>
      </c>
      <c r="L2638" s="3" t="str">
        <f>IF(VLOOKUP(D2638,'Resources Final'!A:D,4,FALSE)=0,"",VLOOKUP(D2638,'Resources Final'!A:D,4,FALSE))</f>
        <v/>
      </c>
      <c r="M2638" s="3" t="str">
        <f>IF(VLOOKUP(D2638,'Resources Final'!A:E,5,FALSE)=0,"",VLOOKUP(D2638,'Resources Final'!A:E,5,FALSE))</f>
        <v/>
      </c>
      <c r="N2638" s="7" t="str">
        <f>IF(VLOOKUP(D2638,'Resources Final'!A:F,6,FALSE)=0,"",VLOOKUP(D2638,'Resources Final'!A:F,6,FALSE))</f>
        <v/>
      </c>
      <c r="O2638" s="3" t="str">
        <f>IF(VLOOKUP(D2638,'Resources Final'!A:G,7,FALSE)=0,"",VLOOKUP(D2638,'Resources Final'!A:G,7,FALSE))</f>
        <v/>
      </c>
    </row>
    <row r="2639" spans="1:15" x14ac:dyDescent="0.2">
      <c r="A2639" s="11">
        <v>990</v>
      </c>
      <c r="B2639" s="11" t="str">
        <f t="shared" si="52"/>
        <v>Charles G. Koch Charitable Foundation_St Vincent College201658500</v>
      </c>
      <c r="C2639" s="11" t="s">
        <v>19</v>
      </c>
      <c r="D2639" s="11" t="s">
        <v>3407</v>
      </c>
      <c r="E2639" s="11" t="s">
        <v>3407</v>
      </c>
      <c r="F2639" s="4">
        <v>58500</v>
      </c>
      <c r="G2639" s="3">
        <v>2016</v>
      </c>
      <c r="H2639" s="3" t="s">
        <v>21</v>
      </c>
      <c r="I2639" s="12"/>
      <c r="J2639" s="3">
        <v>65</v>
      </c>
      <c r="K2639" s="3" t="str">
        <f>IF(VLOOKUP(D2639,'Resources Final'!A:C,3,FALSE)=0,"",VLOOKUP(D2639,'Resources Final'!A:C,3,FALSE))</f>
        <v/>
      </c>
      <c r="L2639" s="3" t="str">
        <f>IF(VLOOKUP(D2639,'Resources Final'!A:D,4,FALSE)=0,"",VLOOKUP(D2639,'Resources Final'!A:D,4,FALSE))</f>
        <v>Y</v>
      </c>
      <c r="M2639" s="3" t="str">
        <f>IF(VLOOKUP(D2639,'Resources Final'!A:E,5,FALSE)=0,"",VLOOKUP(D2639,'Resources Final'!A:E,5,FALSE))</f>
        <v/>
      </c>
      <c r="N2639" s="7" t="str">
        <f>IF(VLOOKUP(D2639,'Resources Final'!A:F,6,FALSE)=0,"",VLOOKUP(D2639,'Resources Final'!A:F,6,FALSE))</f>
        <v/>
      </c>
      <c r="O2639" s="3" t="str">
        <f>IF(VLOOKUP(D2639,'Resources Final'!A:G,7,FALSE)=0,"",VLOOKUP(D2639,'Resources Final'!A:G,7,FALSE))</f>
        <v/>
      </c>
    </row>
    <row r="2640" spans="1:15" x14ac:dyDescent="0.2">
      <c r="A2640" s="11">
        <v>990</v>
      </c>
      <c r="B2640" s="11" t="str">
        <f t="shared" si="52"/>
        <v>Charles G. Koch Charitable Foundation_United Negro College Fund2016204000</v>
      </c>
      <c r="C2640" s="11" t="s">
        <v>19</v>
      </c>
      <c r="D2640" s="11" t="s">
        <v>3713</v>
      </c>
      <c r="E2640" s="11" t="s">
        <v>3713</v>
      </c>
      <c r="F2640" s="4">
        <v>204000</v>
      </c>
      <c r="G2640" s="3">
        <v>2016</v>
      </c>
      <c r="H2640" s="3" t="s">
        <v>21</v>
      </c>
      <c r="I2640" s="12"/>
      <c r="J2640" s="3">
        <v>66</v>
      </c>
      <c r="K2640" s="3" t="str">
        <f>IF(VLOOKUP(D2640,'Resources Final'!A:C,3,FALSE)=0,"",VLOOKUP(D2640,'Resources Final'!A:C,3,FALSE))</f>
        <v/>
      </c>
      <c r="L2640" s="3" t="str">
        <f>IF(VLOOKUP(D2640,'Resources Final'!A:D,4,FALSE)=0,"",VLOOKUP(D2640,'Resources Final'!A:D,4,FALSE))</f>
        <v>Y</v>
      </c>
      <c r="M2640" s="3" t="str">
        <f>IF(VLOOKUP(D2640,'Resources Final'!A:E,5,FALSE)=0,"",VLOOKUP(D2640,'Resources Final'!A:E,5,FALSE))</f>
        <v/>
      </c>
      <c r="N2640" s="7" t="str">
        <f>IF(VLOOKUP(D2640,'Resources Final'!A:F,6,FALSE)=0,"",VLOOKUP(D2640,'Resources Final'!A:F,6,FALSE))</f>
        <v/>
      </c>
      <c r="O2640" s="3" t="str">
        <f>IF(VLOOKUP(D2640,'Resources Final'!A:G,7,FALSE)=0,"",VLOOKUP(D2640,'Resources Final'!A:G,7,FALSE))</f>
        <v/>
      </c>
    </row>
    <row r="2641" spans="1:15" x14ac:dyDescent="0.2">
      <c r="A2641" s="11">
        <v>990</v>
      </c>
      <c r="B2641" s="11" t="str">
        <f t="shared" si="52"/>
        <v>Charles G. Koch Charitable Foundation_Hatley20163060</v>
      </c>
      <c r="C2641" s="11" t="s">
        <v>19</v>
      </c>
      <c r="D2641" s="11" t="s">
        <v>1543</v>
      </c>
      <c r="E2641" s="11" t="s">
        <v>1543</v>
      </c>
      <c r="F2641" s="4">
        <v>3060</v>
      </c>
      <c r="G2641" s="3">
        <v>2016</v>
      </c>
      <c r="H2641" s="3" t="s">
        <v>21</v>
      </c>
      <c r="I2641" s="12" t="s">
        <v>31</v>
      </c>
      <c r="J2641" s="3">
        <v>67</v>
      </c>
      <c r="K2641" s="3" t="str">
        <f>IF(VLOOKUP(D2641,'Resources Final'!A:C,3,FALSE)=0,"",VLOOKUP(D2641,'Resources Final'!A:C,3,FALSE))</f>
        <v>Y</v>
      </c>
      <c r="L2641" s="3" t="str">
        <f>IF(VLOOKUP(D2641,'Resources Final'!A:D,4,FALSE)=0,"",VLOOKUP(D2641,'Resources Final'!A:D,4,FALSE))</f>
        <v/>
      </c>
      <c r="M2641" s="3" t="str">
        <f>IF(VLOOKUP(D2641,'Resources Final'!A:E,5,FALSE)=0,"",VLOOKUP(D2641,'Resources Final'!A:E,5,FALSE))</f>
        <v/>
      </c>
      <c r="N2641" s="7" t="str">
        <f>IF(VLOOKUP(D2641,'Resources Final'!A:F,6,FALSE)=0,"",VLOOKUP(D2641,'Resources Final'!A:F,6,FALSE))</f>
        <v/>
      </c>
      <c r="O2641" s="3" t="str">
        <f>IF(VLOOKUP(D2641,'Resources Final'!A:G,7,FALSE)=0,"",VLOOKUP(D2641,'Resources Final'!A:G,7,FALSE))</f>
        <v/>
      </c>
    </row>
    <row r="2642" spans="1:15" x14ac:dyDescent="0.2">
      <c r="A2642" s="11">
        <v>990</v>
      </c>
      <c r="B2642" s="11" t="str">
        <f t="shared" si="52"/>
        <v>Charles G. Koch Charitable Foundation_American Council of Trustees and Alumni201628832</v>
      </c>
      <c r="C2642" s="11" t="s">
        <v>19</v>
      </c>
      <c r="D2642" s="11" t="s">
        <v>184</v>
      </c>
      <c r="E2642" s="11" t="s">
        <v>184</v>
      </c>
      <c r="F2642" s="4">
        <v>28832</v>
      </c>
      <c r="G2642" s="3">
        <v>2016</v>
      </c>
      <c r="H2642" s="3" t="s">
        <v>21</v>
      </c>
      <c r="I2642" s="12"/>
      <c r="J2642" s="3">
        <v>68</v>
      </c>
      <c r="K2642" s="3" t="str">
        <f>IF(VLOOKUP(D2642,'Resources Final'!A:C,3,FALSE)=0,"",VLOOKUP(D2642,'Resources Final'!A:C,3,FALSE))</f>
        <v/>
      </c>
      <c r="L2642" s="3" t="str">
        <f>IF(VLOOKUP(D2642,'Resources Final'!A:D,4,FALSE)=0,"",VLOOKUP(D2642,'Resources Final'!A:D,4,FALSE))</f>
        <v/>
      </c>
      <c r="M2642" s="3" t="str">
        <f>IF(VLOOKUP(D2642,'Resources Final'!A:E,5,FALSE)=0,"",VLOOKUP(D2642,'Resources Final'!A:E,5,FALSE))</f>
        <v/>
      </c>
      <c r="N2642" s="7" t="str">
        <f>IF(VLOOKUP(D2642,'Resources Final'!A:F,6,FALSE)=0,"",VLOOKUP(D2642,'Resources Final'!A:F,6,FALSE))</f>
        <v>https://www.sourcewatch.org/index.php/American_Council_of_Trustees_and_Alumni</v>
      </c>
      <c r="O2642" s="3" t="str">
        <f>IF(VLOOKUP(D2642,'Resources Final'!A:G,7,FALSE)=0,"",VLOOKUP(D2642,'Resources Final'!A:G,7,FALSE))</f>
        <v>Sourcewatch</v>
      </c>
    </row>
    <row r="2643" spans="1:15" x14ac:dyDescent="0.2">
      <c r="A2643" s="11">
        <v>990</v>
      </c>
      <c r="B2643" s="11" t="str">
        <f t="shared" si="52"/>
        <v>Charles G. Koch Charitable Foundation_Gibson2016540</v>
      </c>
      <c r="C2643" s="11" t="s">
        <v>19</v>
      </c>
      <c r="D2643" s="11" t="s">
        <v>1395</v>
      </c>
      <c r="E2643" s="11" t="s">
        <v>1395</v>
      </c>
      <c r="F2643" s="4">
        <v>540</v>
      </c>
      <c r="G2643" s="3">
        <v>2016</v>
      </c>
      <c r="H2643" s="3" t="s">
        <v>21</v>
      </c>
      <c r="I2643" s="12" t="s">
        <v>31</v>
      </c>
      <c r="J2643" s="3">
        <v>69</v>
      </c>
      <c r="K2643" s="3" t="str">
        <f>IF(VLOOKUP(D2643,'Resources Final'!A:C,3,FALSE)=0,"",VLOOKUP(D2643,'Resources Final'!A:C,3,FALSE))</f>
        <v>Y</v>
      </c>
      <c r="L2643" s="3" t="str">
        <f>IF(VLOOKUP(D2643,'Resources Final'!A:D,4,FALSE)=0,"",VLOOKUP(D2643,'Resources Final'!A:D,4,FALSE))</f>
        <v/>
      </c>
      <c r="M2643" s="3" t="str">
        <f>IF(VLOOKUP(D2643,'Resources Final'!A:E,5,FALSE)=0,"",VLOOKUP(D2643,'Resources Final'!A:E,5,FALSE))</f>
        <v/>
      </c>
      <c r="N2643" s="7" t="str">
        <f>IF(VLOOKUP(D2643,'Resources Final'!A:F,6,FALSE)=0,"",VLOOKUP(D2643,'Resources Final'!A:F,6,FALSE))</f>
        <v/>
      </c>
      <c r="O2643" s="3" t="str">
        <f>IF(VLOOKUP(D2643,'Resources Final'!A:G,7,FALSE)=0,"",VLOOKUP(D2643,'Resources Final'!A:G,7,FALSE))</f>
        <v/>
      </c>
    </row>
    <row r="2644" spans="1:15" x14ac:dyDescent="0.2">
      <c r="A2644" s="11">
        <v>990</v>
      </c>
      <c r="B2644" s="11" t="str">
        <f t="shared" si="52"/>
        <v>Charles G. Koch Charitable Foundation_Bergida20164914</v>
      </c>
      <c r="C2644" s="11" t="s">
        <v>19</v>
      </c>
      <c r="D2644" s="11" t="s">
        <v>409</v>
      </c>
      <c r="E2644" s="11" t="s">
        <v>409</v>
      </c>
      <c r="F2644" s="4">
        <v>4914</v>
      </c>
      <c r="G2644" s="3">
        <v>2016</v>
      </c>
      <c r="H2644" s="3" t="s">
        <v>21</v>
      </c>
      <c r="I2644" s="12" t="s">
        <v>31</v>
      </c>
      <c r="J2644" s="3">
        <v>70</v>
      </c>
      <c r="K2644" s="3" t="str">
        <f>IF(VLOOKUP(D2644,'Resources Final'!A:C,3,FALSE)=0,"",VLOOKUP(D2644,'Resources Final'!A:C,3,FALSE))</f>
        <v>Y</v>
      </c>
      <c r="L2644" s="3" t="str">
        <f>IF(VLOOKUP(D2644,'Resources Final'!A:D,4,FALSE)=0,"",VLOOKUP(D2644,'Resources Final'!A:D,4,FALSE))</f>
        <v/>
      </c>
      <c r="M2644" s="3" t="str">
        <f>IF(VLOOKUP(D2644,'Resources Final'!A:E,5,FALSE)=0,"",VLOOKUP(D2644,'Resources Final'!A:E,5,FALSE))</f>
        <v/>
      </c>
      <c r="N2644" s="7" t="str">
        <f>IF(VLOOKUP(D2644,'Resources Final'!A:F,6,FALSE)=0,"",VLOOKUP(D2644,'Resources Final'!A:F,6,FALSE))</f>
        <v/>
      </c>
      <c r="O2644" s="3" t="str">
        <f>IF(VLOOKUP(D2644,'Resources Final'!A:G,7,FALSE)=0,"",VLOOKUP(D2644,'Resources Final'!A:G,7,FALSE))</f>
        <v/>
      </c>
    </row>
    <row r="2645" spans="1:15" x14ac:dyDescent="0.2">
      <c r="A2645" s="11">
        <v>990</v>
      </c>
      <c r="B2645" s="11" t="str">
        <f t="shared" si="52"/>
        <v>Charles G. Koch Charitable Foundation_Duke University2016185796</v>
      </c>
      <c r="C2645" s="11" t="s">
        <v>19</v>
      </c>
      <c r="D2645" s="11" t="s">
        <v>1037</v>
      </c>
      <c r="E2645" s="11" t="s">
        <v>1037</v>
      </c>
      <c r="F2645" s="4">
        <v>185796</v>
      </c>
      <c r="G2645" s="3">
        <v>2016</v>
      </c>
      <c r="H2645" s="3" t="s">
        <v>21</v>
      </c>
      <c r="I2645" s="12"/>
      <c r="J2645" s="3">
        <v>71</v>
      </c>
      <c r="K2645" s="3" t="str">
        <f>IF(VLOOKUP(D2645,'Resources Final'!A:C,3,FALSE)=0,"",VLOOKUP(D2645,'Resources Final'!A:C,3,FALSE))</f>
        <v/>
      </c>
      <c r="L2645" s="3" t="str">
        <f>IF(VLOOKUP(D2645,'Resources Final'!A:D,4,FALSE)=0,"",VLOOKUP(D2645,'Resources Final'!A:D,4,FALSE))</f>
        <v>Y</v>
      </c>
      <c r="M2645" s="3" t="str">
        <f>IF(VLOOKUP(D2645,'Resources Final'!A:E,5,FALSE)=0,"",VLOOKUP(D2645,'Resources Final'!A:E,5,FALSE))</f>
        <v/>
      </c>
      <c r="N2645" s="7" t="str">
        <f>IF(VLOOKUP(D2645,'Resources Final'!A:F,6,FALSE)=0,"",VLOOKUP(D2645,'Resources Final'!A:F,6,FALSE))</f>
        <v/>
      </c>
      <c r="O2645" s="3" t="str">
        <f>IF(VLOOKUP(D2645,'Resources Final'!A:G,7,FALSE)=0,"",VLOOKUP(D2645,'Resources Final'!A:G,7,FALSE))</f>
        <v/>
      </c>
    </row>
    <row r="2646" spans="1:15" x14ac:dyDescent="0.2">
      <c r="A2646" s="11">
        <v>990</v>
      </c>
      <c r="B2646" s="11" t="str">
        <f t="shared" si="52"/>
        <v>Charles G. Koch Charitable Foundation_Crawford20164005</v>
      </c>
      <c r="C2646" s="11" t="s">
        <v>19</v>
      </c>
      <c r="D2646" s="11" t="s">
        <v>867</v>
      </c>
      <c r="E2646" s="11" t="s">
        <v>867</v>
      </c>
      <c r="F2646" s="4">
        <v>4005</v>
      </c>
      <c r="G2646" s="3">
        <v>2016</v>
      </c>
      <c r="H2646" s="3" t="s">
        <v>21</v>
      </c>
      <c r="I2646" s="12" t="s">
        <v>31</v>
      </c>
      <c r="J2646" s="3">
        <v>72</v>
      </c>
      <c r="K2646" s="3" t="str">
        <f>IF(VLOOKUP(D2646,'Resources Final'!A:C,3,FALSE)=0,"",VLOOKUP(D2646,'Resources Final'!A:C,3,FALSE))</f>
        <v>Y</v>
      </c>
      <c r="L2646" s="3" t="str">
        <f>IF(VLOOKUP(D2646,'Resources Final'!A:D,4,FALSE)=0,"",VLOOKUP(D2646,'Resources Final'!A:D,4,FALSE))</f>
        <v/>
      </c>
      <c r="M2646" s="3" t="str">
        <f>IF(VLOOKUP(D2646,'Resources Final'!A:E,5,FALSE)=0,"",VLOOKUP(D2646,'Resources Final'!A:E,5,FALSE))</f>
        <v/>
      </c>
      <c r="N2646" s="7" t="str">
        <f>IF(VLOOKUP(D2646,'Resources Final'!A:F,6,FALSE)=0,"",VLOOKUP(D2646,'Resources Final'!A:F,6,FALSE))</f>
        <v/>
      </c>
      <c r="O2646" s="3" t="str">
        <f>IF(VLOOKUP(D2646,'Resources Final'!A:G,7,FALSE)=0,"",VLOOKUP(D2646,'Resources Final'!A:G,7,FALSE))</f>
        <v/>
      </c>
    </row>
    <row r="2647" spans="1:15" x14ac:dyDescent="0.2">
      <c r="A2647" s="11">
        <v>990</v>
      </c>
      <c r="B2647" s="11" t="str">
        <f t="shared" si="52"/>
        <v>Charles G. Koch Charitable Foundation_Sriraman20163060</v>
      </c>
      <c r="C2647" s="11" t="s">
        <v>19</v>
      </c>
      <c r="D2647" s="11" t="s">
        <v>3393</v>
      </c>
      <c r="E2647" s="11" t="s">
        <v>3393</v>
      </c>
      <c r="F2647" s="4">
        <v>3060</v>
      </c>
      <c r="G2647" s="3">
        <v>2016</v>
      </c>
      <c r="H2647" s="3" t="s">
        <v>21</v>
      </c>
      <c r="I2647" s="12" t="s">
        <v>31</v>
      </c>
      <c r="J2647" s="3">
        <v>73</v>
      </c>
      <c r="K2647" s="3" t="str">
        <f>IF(VLOOKUP(D2647,'Resources Final'!A:C,3,FALSE)=0,"",VLOOKUP(D2647,'Resources Final'!A:C,3,FALSE))</f>
        <v>Y</v>
      </c>
      <c r="L2647" s="3" t="str">
        <f>IF(VLOOKUP(D2647,'Resources Final'!A:D,4,FALSE)=0,"",VLOOKUP(D2647,'Resources Final'!A:D,4,FALSE))</f>
        <v/>
      </c>
      <c r="M2647" s="3" t="str">
        <f>IF(VLOOKUP(D2647,'Resources Final'!A:E,5,FALSE)=0,"",VLOOKUP(D2647,'Resources Final'!A:E,5,FALSE))</f>
        <v/>
      </c>
      <c r="N2647" s="7" t="str">
        <f>IF(VLOOKUP(D2647,'Resources Final'!A:F,6,FALSE)=0,"",VLOOKUP(D2647,'Resources Final'!A:F,6,FALSE))</f>
        <v/>
      </c>
      <c r="O2647" s="3" t="str">
        <f>IF(VLOOKUP(D2647,'Resources Final'!A:G,7,FALSE)=0,"",VLOOKUP(D2647,'Resources Final'!A:G,7,FALSE))</f>
        <v/>
      </c>
    </row>
    <row r="2648" spans="1:15" x14ac:dyDescent="0.2">
      <c r="A2648" s="11">
        <v>990</v>
      </c>
      <c r="B2648" s="11" t="str">
        <f t="shared" si="52"/>
        <v>Charles G. Koch Charitable Foundation_Southern Illinois University - Carbondale201611500</v>
      </c>
      <c r="C2648" s="11" t="s">
        <v>19</v>
      </c>
      <c r="D2648" s="11" t="s">
        <v>3369</v>
      </c>
      <c r="E2648" s="11" t="s">
        <v>3368</v>
      </c>
      <c r="F2648" s="4">
        <v>11500</v>
      </c>
      <c r="G2648" s="3">
        <v>2016</v>
      </c>
      <c r="H2648" s="3" t="s">
        <v>21</v>
      </c>
      <c r="I2648" s="12"/>
      <c r="J2648" s="3">
        <v>74</v>
      </c>
      <c r="K2648" s="3" t="str">
        <f>IF(VLOOKUP(D2648,'Resources Final'!A:C,3,FALSE)=0,"",VLOOKUP(D2648,'Resources Final'!A:C,3,FALSE))</f>
        <v/>
      </c>
      <c r="L2648" s="3" t="str">
        <f>IF(VLOOKUP(D2648,'Resources Final'!A:D,4,FALSE)=0,"",VLOOKUP(D2648,'Resources Final'!A:D,4,FALSE))</f>
        <v>Y</v>
      </c>
      <c r="M2648" s="3" t="str">
        <f>IF(VLOOKUP(D2648,'Resources Final'!A:E,5,FALSE)=0,"",VLOOKUP(D2648,'Resources Final'!A:E,5,FALSE))</f>
        <v/>
      </c>
      <c r="N2648" s="7" t="str">
        <f>IF(VLOOKUP(D2648,'Resources Final'!A:F,6,FALSE)=0,"",VLOOKUP(D2648,'Resources Final'!A:F,6,FALSE))</f>
        <v/>
      </c>
      <c r="O2648" s="3" t="str">
        <f>IF(VLOOKUP(D2648,'Resources Final'!A:G,7,FALSE)=0,"",VLOOKUP(D2648,'Resources Final'!A:G,7,FALSE))</f>
        <v/>
      </c>
    </row>
    <row r="2649" spans="1:15" x14ac:dyDescent="0.2">
      <c r="A2649" s="11">
        <v>990</v>
      </c>
      <c r="B2649" s="11" t="str">
        <f t="shared" si="52"/>
        <v>Charles G. Koch Charitable Foundation_President and Fellows of Harvard College2016162540</v>
      </c>
      <c r="C2649" s="11" t="s">
        <v>19</v>
      </c>
      <c r="D2649" s="11" t="s">
        <v>2896</v>
      </c>
      <c r="E2649" s="11" t="s">
        <v>2897</v>
      </c>
      <c r="F2649" s="4">
        <f>162540</f>
        <v>162540</v>
      </c>
      <c r="G2649" s="3">
        <v>2016</v>
      </c>
      <c r="H2649" s="3" t="s">
        <v>21</v>
      </c>
      <c r="I2649" s="12"/>
      <c r="J2649" s="3">
        <v>75</v>
      </c>
      <c r="K2649" s="3" t="str">
        <f>IF(VLOOKUP(D2649,'Resources Final'!A:C,3,FALSE)=0,"",VLOOKUP(D2649,'Resources Final'!A:C,3,FALSE))</f>
        <v/>
      </c>
      <c r="L2649" s="3" t="str">
        <f>IF(VLOOKUP(D2649,'Resources Final'!A:D,4,FALSE)=0,"",VLOOKUP(D2649,'Resources Final'!A:D,4,FALSE))</f>
        <v>Y</v>
      </c>
      <c r="M2649" s="3" t="str">
        <f>IF(VLOOKUP(D2649,'Resources Final'!A:E,5,FALSE)=0,"",VLOOKUP(D2649,'Resources Final'!A:E,5,FALSE))</f>
        <v/>
      </c>
      <c r="N2649" s="7" t="str">
        <f>IF(VLOOKUP(D2649,'Resources Final'!A:F,6,FALSE)=0,"",VLOOKUP(D2649,'Resources Final'!A:F,6,FALSE))</f>
        <v/>
      </c>
      <c r="O2649" s="3" t="str">
        <f>IF(VLOOKUP(D2649,'Resources Final'!A:G,7,FALSE)=0,"",VLOOKUP(D2649,'Resources Final'!A:G,7,FALSE))</f>
        <v/>
      </c>
    </row>
    <row r="2650" spans="1:15" x14ac:dyDescent="0.2">
      <c r="A2650" s="11">
        <v>990</v>
      </c>
      <c r="B2650" s="11" t="str">
        <f t="shared" si="52"/>
        <v>Charles G. Koch Charitable Foundation_Huisman20163138</v>
      </c>
      <c r="C2650" s="11" t="s">
        <v>19</v>
      </c>
      <c r="D2650" s="11" t="s">
        <v>1644</v>
      </c>
      <c r="E2650" s="11" t="s">
        <v>1644</v>
      </c>
      <c r="F2650" s="4">
        <v>3138</v>
      </c>
      <c r="G2650" s="3">
        <v>2016</v>
      </c>
      <c r="H2650" s="3" t="s">
        <v>21</v>
      </c>
      <c r="I2650" s="12" t="s">
        <v>31</v>
      </c>
      <c r="J2650" s="3">
        <v>76</v>
      </c>
      <c r="K2650" s="3" t="str">
        <f>IF(VLOOKUP(D2650,'Resources Final'!A:C,3,FALSE)=0,"",VLOOKUP(D2650,'Resources Final'!A:C,3,FALSE))</f>
        <v>Y</v>
      </c>
      <c r="L2650" s="3" t="str">
        <f>IF(VLOOKUP(D2650,'Resources Final'!A:D,4,FALSE)=0,"",VLOOKUP(D2650,'Resources Final'!A:D,4,FALSE))</f>
        <v/>
      </c>
      <c r="M2650" s="3" t="str">
        <f>IF(VLOOKUP(D2650,'Resources Final'!A:E,5,FALSE)=0,"",VLOOKUP(D2650,'Resources Final'!A:E,5,FALSE))</f>
        <v/>
      </c>
      <c r="N2650" s="7" t="str">
        <f>IF(VLOOKUP(D2650,'Resources Final'!A:F,6,FALSE)=0,"",VLOOKUP(D2650,'Resources Final'!A:F,6,FALSE))</f>
        <v/>
      </c>
      <c r="O2650" s="3" t="str">
        <f>IF(VLOOKUP(D2650,'Resources Final'!A:G,7,FALSE)=0,"",VLOOKUP(D2650,'Resources Final'!A:G,7,FALSE))</f>
        <v/>
      </c>
    </row>
    <row r="2651" spans="1:15" x14ac:dyDescent="0.2">
      <c r="A2651" s="11">
        <v>990</v>
      </c>
      <c r="B2651" s="11" t="str">
        <f t="shared" si="52"/>
        <v>Charles G. Koch Charitable Foundation_University of Idaho Foundation201674000</v>
      </c>
      <c r="C2651" s="11" t="s">
        <v>19</v>
      </c>
      <c r="D2651" s="11" t="s">
        <v>3762</v>
      </c>
      <c r="E2651" s="11" t="s">
        <v>3762</v>
      </c>
      <c r="F2651" s="4">
        <v>74000</v>
      </c>
      <c r="G2651" s="3">
        <v>2016</v>
      </c>
      <c r="H2651" s="3" t="s">
        <v>21</v>
      </c>
      <c r="I2651" s="12"/>
      <c r="J2651" s="3">
        <v>77</v>
      </c>
      <c r="K2651" s="3" t="str">
        <f>IF(VLOOKUP(D2651,'Resources Final'!A:C,3,FALSE)=0,"",VLOOKUP(D2651,'Resources Final'!A:C,3,FALSE))</f>
        <v/>
      </c>
      <c r="L2651" s="3" t="str">
        <f>IF(VLOOKUP(D2651,'Resources Final'!A:D,4,FALSE)=0,"",VLOOKUP(D2651,'Resources Final'!A:D,4,FALSE))</f>
        <v>Y</v>
      </c>
      <c r="M2651" s="3" t="str">
        <f>IF(VLOOKUP(D2651,'Resources Final'!A:E,5,FALSE)=0,"",VLOOKUP(D2651,'Resources Final'!A:E,5,FALSE))</f>
        <v/>
      </c>
      <c r="N2651" s="7" t="str">
        <f>IF(VLOOKUP(D2651,'Resources Final'!A:F,6,FALSE)=0,"",VLOOKUP(D2651,'Resources Final'!A:F,6,FALSE))</f>
        <v/>
      </c>
      <c r="O2651" s="3" t="str">
        <f>IF(VLOOKUP(D2651,'Resources Final'!A:G,7,FALSE)=0,"",VLOOKUP(D2651,'Resources Final'!A:G,7,FALSE))</f>
        <v/>
      </c>
    </row>
    <row r="2652" spans="1:15" x14ac:dyDescent="0.2">
      <c r="A2652" s="11">
        <v>990</v>
      </c>
      <c r="B2652" s="11" t="str">
        <f t="shared" si="52"/>
        <v>Charles G. Koch Charitable Foundation_Rockford University201614000</v>
      </c>
      <c r="C2652" s="11" t="s">
        <v>19</v>
      </c>
      <c r="D2652" s="11" t="s">
        <v>3095</v>
      </c>
      <c r="E2652" s="11" t="s">
        <v>3095</v>
      </c>
      <c r="F2652" s="4">
        <v>14000</v>
      </c>
      <c r="G2652" s="3">
        <v>2016</v>
      </c>
      <c r="H2652" s="3" t="s">
        <v>21</v>
      </c>
      <c r="I2652" s="12"/>
      <c r="J2652" s="3">
        <v>78</v>
      </c>
      <c r="K2652" s="3" t="str">
        <f>IF(VLOOKUP(D2652,'Resources Final'!A:C,3,FALSE)=0,"",VLOOKUP(D2652,'Resources Final'!A:C,3,FALSE))</f>
        <v/>
      </c>
      <c r="L2652" s="3" t="str">
        <f>IF(VLOOKUP(D2652,'Resources Final'!A:D,4,FALSE)=0,"",VLOOKUP(D2652,'Resources Final'!A:D,4,FALSE))</f>
        <v>Y</v>
      </c>
      <c r="M2652" s="3" t="str">
        <f>IF(VLOOKUP(D2652,'Resources Final'!A:E,5,FALSE)=0,"",VLOOKUP(D2652,'Resources Final'!A:E,5,FALSE))</f>
        <v/>
      </c>
      <c r="N2652" s="7" t="str">
        <f>IF(VLOOKUP(D2652,'Resources Final'!A:F,6,FALSE)=0,"",VLOOKUP(D2652,'Resources Final'!A:F,6,FALSE))</f>
        <v/>
      </c>
      <c r="O2652" s="3" t="str">
        <f>IF(VLOOKUP(D2652,'Resources Final'!A:G,7,FALSE)=0,"",VLOOKUP(D2652,'Resources Final'!A:G,7,FALSE))</f>
        <v/>
      </c>
    </row>
    <row r="2653" spans="1:15" x14ac:dyDescent="0.2">
      <c r="A2653" s="11">
        <v>990</v>
      </c>
      <c r="B2653" s="11" t="str">
        <f t="shared" si="52"/>
        <v>Charles G. Koch Charitable Foundation_Florida Atlantic University Foundation201632000</v>
      </c>
      <c r="C2653" s="11" t="s">
        <v>19</v>
      </c>
      <c r="D2653" s="11" t="s">
        <v>1232</v>
      </c>
      <c r="E2653" s="11" t="s">
        <v>1231</v>
      </c>
      <c r="F2653" s="4">
        <v>32000</v>
      </c>
      <c r="G2653" s="3">
        <v>2016</v>
      </c>
      <c r="H2653" s="3" t="s">
        <v>21</v>
      </c>
      <c r="I2653" s="12"/>
      <c r="J2653" s="3">
        <v>79</v>
      </c>
      <c r="K2653" s="3" t="str">
        <f>IF(VLOOKUP(D2653,'Resources Final'!A:C,3,FALSE)=0,"",VLOOKUP(D2653,'Resources Final'!A:C,3,FALSE))</f>
        <v/>
      </c>
      <c r="L2653" s="3" t="str">
        <f>IF(VLOOKUP(D2653,'Resources Final'!A:D,4,FALSE)=0,"",VLOOKUP(D2653,'Resources Final'!A:D,4,FALSE))</f>
        <v>Y</v>
      </c>
      <c r="M2653" s="3" t="str">
        <f>IF(VLOOKUP(D2653,'Resources Final'!A:E,5,FALSE)=0,"",VLOOKUP(D2653,'Resources Final'!A:E,5,FALSE))</f>
        <v/>
      </c>
      <c r="N2653" s="7" t="str">
        <f>IF(VLOOKUP(D2653,'Resources Final'!A:F,6,FALSE)=0,"",VLOOKUP(D2653,'Resources Final'!A:F,6,FALSE))</f>
        <v/>
      </c>
      <c r="O2653" s="3" t="str">
        <f>IF(VLOOKUP(D2653,'Resources Final'!A:G,7,FALSE)=0,"",VLOOKUP(D2653,'Resources Final'!A:G,7,FALSE))</f>
        <v/>
      </c>
    </row>
    <row r="2654" spans="1:15" x14ac:dyDescent="0.2">
      <c r="A2654" s="11">
        <v>990</v>
      </c>
      <c r="B2654" s="11" t="str">
        <f t="shared" si="52"/>
        <v>Charles G. Koch Charitable Foundation_Acton Institute for the Study of Religion and Liberty2016191000</v>
      </c>
      <c r="C2654" s="11" t="s">
        <v>19</v>
      </c>
      <c r="D2654" s="11" t="s">
        <v>112</v>
      </c>
      <c r="E2654" s="11" t="s">
        <v>112</v>
      </c>
      <c r="F2654" s="4">
        <v>191000</v>
      </c>
      <c r="G2654" s="3">
        <v>2016</v>
      </c>
      <c r="H2654" s="3" t="s">
        <v>21</v>
      </c>
      <c r="I2654" s="12"/>
      <c r="J2654" s="3">
        <v>80</v>
      </c>
      <c r="K2654" s="3" t="str">
        <f>IF(VLOOKUP(D2654,'Resources Final'!A:C,3,FALSE)=0,"",VLOOKUP(D2654,'Resources Final'!A:C,3,FALSE))</f>
        <v/>
      </c>
      <c r="L2654" s="3" t="str">
        <f>IF(VLOOKUP(D2654,'Resources Final'!A:D,4,FALSE)=0,"",VLOOKUP(D2654,'Resources Final'!A:D,4,FALSE))</f>
        <v/>
      </c>
      <c r="M2654" s="3" t="str">
        <f>IF(VLOOKUP(D2654,'Resources Final'!A:E,5,FALSE)=0,"",VLOOKUP(D2654,'Resources Final'!A:E,5,FALSE))</f>
        <v/>
      </c>
      <c r="N2654" s="7" t="str">
        <f>IF(VLOOKUP(D2654,'Resources Final'!A:F,6,FALSE)=0,"",VLOOKUP(D2654,'Resources Final'!A:F,6,FALSE))</f>
        <v>https://www.desmogblog.com/acton-institute</v>
      </c>
      <c r="O2654" s="3" t="str">
        <f>IF(VLOOKUP(D2654,'Resources Final'!A:G,7,FALSE)=0,"",VLOOKUP(D2654,'Resources Final'!A:G,7,FALSE))</f>
        <v>Desmog</v>
      </c>
    </row>
    <row r="2655" spans="1:15" x14ac:dyDescent="0.2">
      <c r="A2655" s="11">
        <v>990</v>
      </c>
      <c r="B2655" s="11" t="str">
        <f t="shared" si="52"/>
        <v>Charles G. Koch Charitable Foundation_Martinez20165418</v>
      </c>
      <c r="C2655" s="11" t="s">
        <v>19</v>
      </c>
      <c r="D2655" s="11" t="s">
        <v>2344</v>
      </c>
      <c r="E2655" s="11" t="s">
        <v>2344</v>
      </c>
      <c r="F2655" s="4">
        <v>5418</v>
      </c>
      <c r="G2655" s="3">
        <v>2016</v>
      </c>
      <c r="H2655" s="3" t="s">
        <v>21</v>
      </c>
      <c r="I2655" s="12" t="s">
        <v>31</v>
      </c>
      <c r="J2655" s="3">
        <v>81</v>
      </c>
      <c r="K2655" s="3" t="str">
        <f>IF(VLOOKUP(D2655,'Resources Final'!A:C,3,FALSE)=0,"",VLOOKUP(D2655,'Resources Final'!A:C,3,FALSE))</f>
        <v>Y</v>
      </c>
      <c r="L2655" s="3" t="str">
        <f>IF(VLOOKUP(D2655,'Resources Final'!A:D,4,FALSE)=0,"",VLOOKUP(D2655,'Resources Final'!A:D,4,FALSE))</f>
        <v/>
      </c>
      <c r="M2655" s="3" t="str">
        <f>IF(VLOOKUP(D2655,'Resources Final'!A:E,5,FALSE)=0,"",VLOOKUP(D2655,'Resources Final'!A:E,5,FALSE))</f>
        <v/>
      </c>
      <c r="N2655" s="7" t="str">
        <f>IF(VLOOKUP(D2655,'Resources Final'!A:F,6,FALSE)=0,"",VLOOKUP(D2655,'Resources Final'!A:F,6,FALSE))</f>
        <v/>
      </c>
      <c r="O2655" s="3" t="str">
        <f>IF(VLOOKUP(D2655,'Resources Final'!A:G,7,FALSE)=0,"",VLOOKUP(D2655,'Resources Final'!A:G,7,FALSE))</f>
        <v/>
      </c>
    </row>
    <row r="2656" spans="1:15" x14ac:dyDescent="0.2">
      <c r="A2656" s="11">
        <v>990</v>
      </c>
      <c r="B2656" s="11" t="str">
        <f t="shared" si="52"/>
        <v>Charles G. Koch Charitable Foundation_Drury University201614000</v>
      </c>
      <c r="C2656" s="11" t="s">
        <v>19</v>
      </c>
      <c r="D2656" s="11" t="s">
        <v>1032</v>
      </c>
      <c r="E2656" s="11" t="s">
        <v>1032</v>
      </c>
      <c r="F2656" s="4">
        <v>14000</v>
      </c>
      <c r="G2656" s="3">
        <v>2016</v>
      </c>
      <c r="H2656" s="3" t="s">
        <v>21</v>
      </c>
      <c r="I2656" s="12"/>
      <c r="J2656" s="3">
        <v>82</v>
      </c>
      <c r="K2656" s="3" t="str">
        <f>IF(VLOOKUP(D2656,'Resources Final'!A:C,3,FALSE)=0,"",VLOOKUP(D2656,'Resources Final'!A:C,3,FALSE))</f>
        <v/>
      </c>
      <c r="L2656" s="3" t="str">
        <f>IF(VLOOKUP(D2656,'Resources Final'!A:D,4,FALSE)=0,"",VLOOKUP(D2656,'Resources Final'!A:D,4,FALSE))</f>
        <v>Y</v>
      </c>
      <c r="M2656" s="3" t="str">
        <f>IF(VLOOKUP(D2656,'Resources Final'!A:E,5,FALSE)=0,"",VLOOKUP(D2656,'Resources Final'!A:E,5,FALSE))</f>
        <v/>
      </c>
      <c r="N2656" s="7" t="str">
        <f>IF(VLOOKUP(D2656,'Resources Final'!A:F,6,FALSE)=0,"",VLOOKUP(D2656,'Resources Final'!A:F,6,FALSE))</f>
        <v/>
      </c>
      <c r="O2656" s="3" t="str">
        <f>IF(VLOOKUP(D2656,'Resources Final'!A:G,7,FALSE)=0,"",VLOOKUP(D2656,'Resources Final'!A:G,7,FALSE))</f>
        <v/>
      </c>
    </row>
    <row r="2657" spans="1:15" x14ac:dyDescent="0.2">
      <c r="A2657" s="11">
        <v>990</v>
      </c>
      <c r="B2657" s="11" t="str">
        <f t="shared" si="52"/>
        <v>Charles G. Koch Charitable Foundation_Stanford Law School201690000</v>
      </c>
      <c r="C2657" s="11" t="s">
        <v>19</v>
      </c>
      <c r="D2657" s="11" t="s">
        <v>3415</v>
      </c>
      <c r="E2657" s="11" t="s">
        <v>3416</v>
      </c>
      <c r="F2657" s="4">
        <v>90000</v>
      </c>
      <c r="G2657" s="3">
        <v>2016</v>
      </c>
      <c r="H2657" s="3" t="s">
        <v>21</v>
      </c>
      <c r="I2657" s="12"/>
      <c r="J2657" s="3">
        <v>83</v>
      </c>
      <c r="K2657" s="3" t="str">
        <f>IF(VLOOKUP(D2657,'Resources Final'!A:C,3,FALSE)=0,"",VLOOKUP(D2657,'Resources Final'!A:C,3,FALSE))</f>
        <v/>
      </c>
      <c r="L2657" s="3" t="str">
        <f>IF(VLOOKUP(D2657,'Resources Final'!A:D,4,FALSE)=0,"",VLOOKUP(D2657,'Resources Final'!A:D,4,FALSE))</f>
        <v>Y</v>
      </c>
      <c r="M2657" s="3" t="str">
        <f>IF(VLOOKUP(D2657,'Resources Final'!A:E,5,FALSE)=0,"",VLOOKUP(D2657,'Resources Final'!A:E,5,FALSE))</f>
        <v/>
      </c>
      <c r="N2657" s="7" t="str">
        <f>IF(VLOOKUP(D2657,'Resources Final'!A:F,6,FALSE)=0,"",VLOOKUP(D2657,'Resources Final'!A:F,6,FALSE))</f>
        <v/>
      </c>
      <c r="O2657" s="3" t="str">
        <f>IF(VLOOKUP(D2657,'Resources Final'!A:G,7,FALSE)=0,"",VLOOKUP(D2657,'Resources Final'!A:G,7,FALSE))</f>
        <v/>
      </c>
    </row>
    <row r="2658" spans="1:15" x14ac:dyDescent="0.2">
      <c r="A2658" s="11">
        <v>990</v>
      </c>
      <c r="B2658" s="11" t="str">
        <f t="shared" si="52"/>
        <v>Charles G. Koch Charitable Foundation_Cato Institute20162480000</v>
      </c>
      <c r="C2658" s="11" t="s">
        <v>19</v>
      </c>
      <c r="D2658" s="11" t="s">
        <v>636</v>
      </c>
      <c r="E2658" s="11" t="s">
        <v>636</v>
      </c>
      <c r="F2658" s="4">
        <v>2480000</v>
      </c>
      <c r="G2658" s="3">
        <v>2016</v>
      </c>
      <c r="H2658" s="3" t="s">
        <v>21</v>
      </c>
      <c r="I2658" s="12"/>
      <c r="J2658" s="3">
        <v>84</v>
      </c>
      <c r="K2658" s="3" t="str">
        <f>IF(VLOOKUP(D2658,'Resources Final'!A:C,3,FALSE)=0,"",VLOOKUP(D2658,'Resources Final'!A:C,3,FALSE))</f>
        <v/>
      </c>
      <c r="L2658" s="3" t="str">
        <f>IF(VLOOKUP(D2658,'Resources Final'!A:D,4,FALSE)=0,"",VLOOKUP(D2658,'Resources Final'!A:D,4,FALSE))</f>
        <v/>
      </c>
      <c r="M2658" s="3" t="str">
        <f>IF(VLOOKUP(D2658,'Resources Final'!A:E,5,FALSE)=0,"",VLOOKUP(D2658,'Resources Final'!A:E,5,FALSE))</f>
        <v/>
      </c>
      <c r="N2658" s="7" t="str">
        <f>IF(VLOOKUP(D2658,'Resources Final'!A:F,6,FALSE)=0,"",VLOOKUP(D2658,'Resources Final'!A:F,6,FALSE))</f>
        <v>https://www.desmogblog.com/cato-institute</v>
      </c>
      <c r="O2658" s="3" t="str">
        <f>IF(VLOOKUP(D2658,'Resources Final'!A:G,7,FALSE)=0,"",VLOOKUP(D2658,'Resources Final'!A:G,7,FALSE))</f>
        <v>Desmog</v>
      </c>
    </row>
    <row r="2659" spans="1:15" x14ac:dyDescent="0.2">
      <c r="A2659" s="11">
        <v>990</v>
      </c>
      <c r="B2659" s="11" t="str">
        <f t="shared" si="52"/>
        <v>Charles G. Koch Charitable Foundation_Harvey20164005</v>
      </c>
      <c r="C2659" s="11" t="s">
        <v>19</v>
      </c>
      <c r="D2659" s="11" t="s">
        <v>1541</v>
      </c>
      <c r="E2659" s="11" t="s">
        <v>1541</v>
      </c>
      <c r="F2659" s="4">
        <v>4005</v>
      </c>
      <c r="G2659" s="3">
        <v>2016</v>
      </c>
      <c r="H2659" s="3" t="s">
        <v>21</v>
      </c>
      <c r="I2659" s="12" t="s">
        <v>31</v>
      </c>
      <c r="J2659" s="3">
        <v>85</v>
      </c>
      <c r="K2659" s="3" t="str">
        <f>IF(VLOOKUP(D2659,'Resources Final'!A:C,3,FALSE)=0,"",VLOOKUP(D2659,'Resources Final'!A:C,3,FALSE))</f>
        <v>Y</v>
      </c>
      <c r="L2659" s="3" t="str">
        <f>IF(VLOOKUP(D2659,'Resources Final'!A:D,4,FALSE)=0,"",VLOOKUP(D2659,'Resources Final'!A:D,4,FALSE))</f>
        <v/>
      </c>
      <c r="M2659" s="3" t="str">
        <f>IF(VLOOKUP(D2659,'Resources Final'!A:E,5,FALSE)=0,"",VLOOKUP(D2659,'Resources Final'!A:E,5,FALSE))</f>
        <v/>
      </c>
      <c r="N2659" s="7" t="str">
        <f>IF(VLOOKUP(D2659,'Resources Final'!A:F,6,FALSE)=0,"",VLOOKUP(D2659,'Resources Final'!A:F,6,FALSE))</f>
        <v/>
      </c>
      <c r="O2659" s="3" t="str">
        <f>IF(VLOOKUP(D2659,'Resources Final'!A:G,7,FALSE)=0,"",VLOOKUP(D2659,'Resources Final'!A:G,7,FALSE))</f>
        <v/>
      </c>
    </row>
    <row r="2660" spans="1:15" x14ac:dyDescent="0.2">
      <c r="A2660" s="11">
        <v>990</v>
      </c>
      <c r="B2660" s="11" t="str">
        <f t="shared" si="52"/>
        <v>Charles G. Koch Charitable Foundation_Risinger20163060</v>
      </c>
      <c r="C2660" s="11" t="s">
        <v>19</v>
      </c>
      <c r="D2660" s="11" t="s">
        <v>3073</v>
      </c>
      <c r="E2660" s="11" t="s">
        <v>3073</v>
      </c>
      <c r="F2660" s="4">
        <v>3060</v>
      </c>
      <c r="G2660" s="3">
        <v>2016</v>
      </c>
      <c r="H2660" s="3" t="s">
        <v>21</v>
      </c>
      <c r="I2660" s="12" t="s">
        <v>31</v>
      </c>
      <c r="J2660" s="3">
        <v>86</v>
      </c>
      <c r="K2660" s="3" t="str">
        <f>IF(VLOOKUP(D2660,'Resources Final'!A:C,3,FALSE)=0,"",VLOOKUP(D2660,'Resources Final'!A:C,3,FALSE))</f>
        <v>Y</v>
      </c>
      <c r="L2660" s="3" t="str">
        <f>IF(VLOOKUP(D2660,'Resources Final'!A:D,4,FALSE)=0,"",VLOOKUP(D2660,'Resources Final'!A:D,4,FALSE))</f>
        <v/>
      </c>
      <c r="M2660" s="3" t="str">
        <f>IF(VLOOKUP(D2660,'Resources Final'!A:E,5,FALSE)=0,"",VLOOKUP(D2660,'Resources Final'!A:E,5,FALSE))</f>
        <v/>
      </c>
      <c r="N2660" s="7" t="str">
        <f>IF(VLOOKUP(D2660,'Resources Final'!A:F,6,FALSE)=0,"",VLOOKUP(D2660,'Resources Final'!A:F,6,FALSE))</f>
        <v/>
      </c>
      <c r="O2660" s="3" t="str">
        <f>IF(VLOOKUP(D2660,'Resources Final'!A:G,7,FALSE)=0,"",VLOOKUP(D2660,'Resources Final'!A:G,7,FALSE))</f>
        <v/>
      </c>
    </row>
    <row r="2661" spans="1:15" x14ac:dyDescent="0.2">
      <c r="A2661" s="11">
        <v>990</v>
      </c>
      <c r="B2661" s="11" t="str">
        <f t="shared" ref="B2661:B2724" si="53">C2661&amp;"_"&amp;D2661&amp;G2661&amp;F2661</f>
        <v>Charles G. Koch Charitable Foundation_Zhao2016390</v>
      </c>
      <c r="C2661" s="11" t="s">
        <v>19</v>
      </c>
      <c r="D2661" s="11" t="s">
        <v>4151</v>
      </c>
      <c r="E2661" s="11" t="s">
        <v>4151</v>
      </c>
      <c r="F2661" s="4">
        <v>390</v>
      </c>
      <c r="G2661" s="3">
        <v>2016</v>
      </c>
      <c r="H2661" s="3" t="s">
        <v>21</v>
      </c>
      <c r="I2661" s="12" t="s">
        <v>31</v>
      </c>
      <c r="J2661" s="3">
        <v>87</v>
      </c>
      <c r="K2661" s="3" t="str">
        <f>IF(VLOOKUP(D2661,'Resources Final'!A:C,3,FALSE)=0,"",VLOOKUP(D2661,'Resources Final'!A:C,3,FALSE))</f>
        <v>Y</v>
      </c>
      <c r="L2661" s="3" t="str">
        <f>IF(VLOOKUP(D2661,'Resources Final'!A:D,4,FALSE)=0,"",VLOOKUP(D2661,'Resources Final'!A:D,4,FALSE))</f>
        <v/>
      </c>
      <c r="M2661" s="3" t="str">
        <f>IF(VLOOKUP(D2661,'Resources Final'!A:E,5,FALSE)=0,"",VLOOKUP(D2661,'Resources Final'!A:E,5,FALSE))</f>
        <v/>
      </c>
      <c r="N2661" s="7" t="str">
        <f>IF(VLOOKUP(D2661,'Resources Final'!A:F,6,FALSE)=0,"",VLOOKUP(D2661,'Resources Final'!A:F,6,FALSE))</f>
        <v/>
      </c>
      <c r="O2661" s="3" t="str">
        <f>IF(VLOOKUP(D2661,'Resources Final'!A:G,7,FALSE)=0,"",VLOOKUP(D2661,'Resources Final'!A:G,7,FALSE))</f>
        <v/>
      </c>
    </row>
    <row r="2662" spans="1:15" x14ac:dyDescent="0.2">
      <c r="A2662" s="11">
        <v>990</v>
      </c>
      <c r="B2662" s="11" t="str">
        <f t="shared" si="53"/>
        <v>Charles G. Koch Charitable Foundation_Musser20162835</v>
      </c>
      <c r="C2662" s="11" t="s">
        <v>19</v>
      </c>
      <c r="D2662" s="11" t="s">
        <v>2573</v>
      </c>
      <c r="E2662" s="11" t="s">
        <v>2573</v>
      </c>
      <c r="F2662" s="4">
        <v>2835</v>
      </c>
      <c r="G2662" s="3">
        <v>2016</v>
      </c>
      <c r="H2662" s="3" t="s">
        <v>21</v>
      </c>
      <c r="I2662" s="12" t="s">
        <v>31</v>
      </c>
      <c r="J2662" s="3">
        <v>88</v>
      </c>
      <c r="K2662" s="3" t="str">
        <f>IF(VLOOKUP(D2662,'Resources Final'!A:C,3,FALSE)=0,"",VLOOKUP(D2662,'Resources Final'!A:C,3,FALSE))</f>
        <v>Y</v>
      </c>
      <c r="L2662" s="3" t="str">
        <f>IF(VLOOKUP(D2662,'Resources Final'!A:D,4,FALSE)=0,"",VLOOKUP(D2662,'Resources Final'!A:D,4,FALSE))</f>
        <v/>
      </c>
      <c r="M2662" s="3" t="str">
        <f>IF(VLOOKUP(D2662,'Resources Final'!A:E,5,FALSE)=0,"",VLOOKUP(D2662,'Resources Final'!A:E,5,FALSE))</f>
        <v/>
      </c>
      <c r="N2662" s="7" t="str">
        <f>IF(VLOOKUP(D2662,'Resources Final'!A:F,6,FALSE)=0,"",VLOOKUP(D2662,'Resources Final'!A:F,6,FALSE))</f>
        <v/>
      </c>
      <c r="O2662" s="3" t="str">
        <f>IF(VLOOKUP(D2662,'Resources Final'!A:G,7,FALSE)=0,"",VLOOKUP(D2662,'Resources Final'!A:G,7,FALSE))</f>
        <v/>
      </c>
    </row>
    <row r="2663" spans="1:15" x14ac:dyDescent="0.2">
      <c r="A2663" s="11">
        <v>990</v>
      </c>
      <c r="B2663" s="11" t="str">
        <f t="shared" si="53"/>
        <v>Charles G. Koch Charitable Foundation_Hayhurst2016540</v>
      </c>
      <c r="C2663" s="11" t="s">
        <v>19</v>
      </c>
      <c r="D2663" s="11" t="s">
        <v>1548</v>
      </c>
      <c r="E2663" s="11" t="s">
        <v>1548</v>
      </c>
      <c r="F2663" s="4">
        <v>540</v>
      </c>
      <c r="G2663" s="3">
        <v>2016</v>
      </c>
      <c r="H2663" s="3" t="s">
        <v>21</v>
      </c>
      <c r="I2663" s="12" t="s">
        <v>31</v>
      </c>
      <c r="J2663" s="3">
        <v>89</v>
      </c>
      <c r="K2663" s="3" t="str">
        <f>IF(VLOOKUP(D2663,'Resources Final'!A:C,3,FALSE)=0,"",VLOOKUP(D2663,'Resources Final'!A:C,3,FALSE))</f>
        <v>Y</v>
      </c>
      <c r="L2663" s="3" t="str">
        <f>IF(VLOOKUP(D2663,'Resources Final'!A:D,4,FALSE)=0,"",VLOOKUP(D2663,'Resources Final'!A:D,4,FALSE))</f>
        <v/>
      </c>
      <c r="M2663" s="3" t="str">
        <f>IF(VLOOKUP(D2663,'Resources Final'!A:E,5,FALSE)=0,"",VLOOKUP(D2663,'Resources Final'!A:E,5,FALSE))</f>
        <v/>
      </c>
      <c r="N2663" s="7" t="str">
        <f>IF(VLOOKUP(D2663,'Resources Final'!A:F,6,FALSE)=0,"",VLOOKUP(D2663,'Resources Final'!A:F,6,FALSE))</f>
        <v/>
      </c>
      <c r="O2663" s="3" t="str">
        <f>IF(VLOOKUP(D2663,'Resources Final'!A:G,7,FALSE)=0,"",VLOOKUP(D2663,'Resources Final'!A:G,7,FALSE))</f>
        <v/>
      </c>
    </row>
    <row r="2664" spans="1:15" x14ac:dyDescent="0.2">
      <c r="A2664" s="11">
        <v>990</v>
      </c>
      <c r="B2664" s="11" t="str">
        <f t="shared" si="53"/>
        <v>Charles G. Koch Charitable Foundation_Goda20163060</v>
      </c>
      <c r="C2664" s="11" t="s">
        <v>19</v>
      </c>
      <c r="D2664" s="11" t="s">
        <v>1417</v>
      </c>
      <c r="E2664" s="11" t="s">
        <v>1417</v>
      </c>
      <c r="F2664" s="4">
        <v>3060</v>
      </c>
      <c r="G2664" s="3">
        <v>2016</v>
      </c>
      <c r="H2664" s="3" t="s">
        <v>21</v>
      </c>
      <c r="I2664" s="12" t="s">
        <v>31</v>
      </c>
      <c r="J2664" s="3">
        <v>90</v>
      </c>
      <c r="K2664" s="3" t="str">
        <f>IF(VLOOKUP(D2664,'Resources Final'!A:C,3,FALSE)=0,"",VLOOKUP(D2664,'Resources Final'!A:C,3,FALSE))</f>
        <v>Y</v>
      </c>
      <c r="L2664" s="3" t="str">
        <f>IF(VLOOKUP(D2664,'Resources Final'!A:D,4,FALSE)=0,"",VLOOKUP(D2664,'Resources Final'!A:D,4,FALSE))</f>
        <v/>
      </c>
      <c r="M2664" s="3" t="str">
        <f>IF(VLOOKUP(D2664,'Resources Final'!A:E,5,FALSE)=0,"",VLOOKUP(D2664,'Resources Final'!A:E,5,FALSE))</f>
        <v/>
      </c>
      <c r="N2664" s="7" t="str">
        <f>IF(VLOOKUP(D2664,'Resources Final'!A:F,6,FALSE)=0,"",VLOOKUP(D2664,'Resources Final'!A:F,6,FALSE))</f>
        <v/>
      </c>
      <c r="O2664" s="3" t="str">
        <f>IF(VLOOKUP(D2664,'Resources Final'!A:G,7,FALSE)=0,"",VLOOKUP(D2664,'Resources Final'!A:G,7,FALSE))</f>
        <v/>
      </c>
    </row>
    <row r="2665" spans="1:15" x14ac:dyDescent="0.2">
      <c r="A2665" s="11">
        <v>990</v>
      </c>
      <c r="B2665" s="11" t="str">
        <f t="shared" si="53"/>
        <v>Charles G. Koch Charitable Foundation_Alili20165135</v>
      </c>
      <c r="C2665" s="11" t="s">
        <v>19</v>
      </c>
      <c r="D2665" s="11" t="s">
        <v>152</v>
      </c>
      <c r="E2665" s="11" t="s">
        <v>152</v>
      </c>
      <c r="F2665" s="4">
        <v>5135</v>
      </c>
      <c r="G2665" s="3">
        <v>2016</v>
      </c>
      <c r="H2665" s="3" t="s">
        <v>21</v>
      </c>
      <c r="I2665" s="12" t="s">
        <v>31</v>
      </c>
      <c r="J2665" s="3">
        <v>91</v>
      </c>
      <c r="K2665" s="3" t="str">
        <f>IF(VLOOKUP(D2665,'Resources Final'!A:C,3,FALSE)=0,"",VLOOKUP(D2665,'Resources Final'!A:C,3,FALSE))</f>
        <v>Y</v>
      </c>
      <c r="L2665" s="3" t="str">
        <f>IF(VLOOKUP(D2665,'Resources Final'!A:D,4,FALSE)=0,"",VLOOKUP(D2665,'Resources Final'!A:D,4,FALSE))</f>
        <v/>
      </c>
      <c r="M2665" s="3" t="str">
        <f>IF(VLOOKUP(D2665,'Resources Final'!A:E,5,FALSE)=0,"",VLOOKUP(D2665,'Resources Final'!A:E,5,FALSE))</f>
        <v/>
      </c>
      <c r="N2665" s="7" t="str">
        <f>IF(VLOOKUP(D2665,'Resources Final'!A:F,6,FALSE)=0,"",VLOOKUP(D2665,'Resources Final'!A:F,6,FALSE))</f>
        <v/>
      </c>
      <c r="O2665" s="3" t="str">
        <f>IF(VLOOKUP(D2665,'Resources Final'!A:G,7,FALSE)=0,"",VLOOKUP(D2665,'Resources Final'!A:G,7,FALSE))</f>
        <v/>
      </c>
    </row>
    <row r="2666" spans="1:15" x14ac:dyDescent="0.2">
      <c r="A2666" s="11">
        <v>990</v>
      </c>
      <c r="B2666" s="11" t="str">
        <f t="shared" si="53"/>
        <v>Charles G. Koch Charitable Foundation_Malone University201611000</v>
      </c>
      <c r="C2666" s="11" t="s">
        <v>19</v>
      </c>
      <c r="D2666" s="11" t="s">
        <v>2303</v>
      </c>
      <c r="E2666" s="11" t="s">
        <v>2303</v>
      </c>
      <c r="F2666" s="4">
        <v>11000</v>
      </c>
      <c r="G2666" s="3">
        <v>2016</v>
      </c>
      <c r="H2666" s="3" t="s">
        <v>21</v>
      </c>
      <c r="I2666" s="12"/>
      <c r="J2666" s="3">
        <v>92</v>
      </c>
      <c r="K2666" s="3" t="str">
        <f>IF(VLOOKUP(D2666,'Resources Final'!A:C,3,FALSE)=0,"",VLOOKUP(D2666,'Resources Final'!A:C,3,FALSE))</f>
        <v/>
      </c>
      <c r="L2666" s="3" t="str">
        <f>IF(VLOOKUP(D2666,'Resources Final'!A:D,4,FALSE)=0,"",VLOOKUP(D2666,'Resources Final'!A:D,4,FALSE))</f>
        <v>Y</v>
      </c>
      <c r="M2666" s="3" t="str">
        <f>IF(VLOOKUP(D2666,'Resources Final'!A:E,5,FALSE)=0,"",VLOOKUP(D2666,'Resources Final'!A:E,5,FALSE))</f>
        <v/>
      </c>
      <c r="N2666" s="7" t="str">
        <f>IF(VLOOKUP(D2666,'Resources Final'!A:F,6,FALSE)=0,"",VLOOKUP(D2666,'Resources Final'!A:F,6,FALSE))</f>
        <v/>
      </c>
      <c r="O2666" s="3" t="str">
        <f>IF(VLOOKUP(D2666,'Resources Final'!A:G,7,FALSE)=0,"",VLOOKUP(D2666,'Resources Final'!A:G,7,FALSE))</f>
        <v/>
      </c>
    </row>
    <row r="2667" spans="1:15" x14ac:dyDescent="0.2">
      <c r="A2667" s="11">
        <v>990</v>
      </c>
      <c r="B2667" s="11" t="str">
        <f t="shared" si="53"/>
        <v>Charles G. Koch Charitable Foundation_University of Arizona Foundation2016103000</v>
      </c>
      <c r="C2667" s="11" t="s">
        <v>19</v>
      </c>
      <c r="D2667" s="11" t="s">
        <v>3732</v>
      </c>
      <c r="E2667" s="11" t="s">
        <v>3731</v>
      </c>
      <c r="F2667" s="4">
        <v>103000</v>
      </c>
      <c r="G2667" s="3">
        <v>2016</v>
      </c>
      <c r="H2667" s="3" t="s">
        <v>21</v>
      </c>
      <c r="I2667" s="12"/>
      <c r="J2667" s="3">
        <v>93</v>
      </c>
      <c r="K2667" s="3" t="str">
        <f>IF(VLOOKUP(D2667,'Resources Final'!A:C,3,FALSE)=0,"",VLOOKUP(D2667,'Resources Final'!A:C,3,FALSE))</f>
        <v/>
      </c>
      <c r="L2667" s="3" t="str">
        <f>IF(VLOOKUP(D2667,'Resources Final'!A:D,4,FALSE)=0,"",VLOOKUP(D2667,'Resources Final'!A:D,4,FALSE))</f>
        <v>Y</v>
      </c>
      <c r="M2667" s="3" t="str">
        <f>IF(VLOOKUP(D2667,'Resources Final'!A:E,5,FALSE)=0,"",VLOOKUP(D2667,'Resources Final'!A:E,5,FALSE))</f>
        <v/>
      </c>
      <c r="N2667" s="7" t="str">
        <f>IF(VLOOKUP(D2667,'Resources Final'!A:F,6,FALSE)=0,"",VLOOKUP(D2667,'Resources Final'!A:F,6,FALSE))</f>
        <v/>
      </c>
      <c r="O2667" s="3" t="str">
        <f>IF(VLOOKUP(D2667,'Resources Final'!A:G,7,FALSE)=0,"",VLOOKUP(D2667,'Resources Final'!A:G,7,FALSE))</f>
        <v/>
      </c>
    </row>
    <row r="2668" spans="1:15" x14ac:dyDescent="0.2">
      <c r="A2668" s="11">
        <v>990</v>
      </c>
      <c r="B2668" s="11" t="str">
        <f t="shared" si="53"/>
        <v>Charles G. Koch Charitable Foundation_Fraser Institute, The2016200000</v>
      </c>
      <c r="C2668" s="11" t="s">
        <v>19</v>
      </c>
      <c r="D2668" s="11" t="s">
        <v>1277</v>
      </c>
      <c r="E2668" s="11" t="s">
        <v>1277</v>
      </c>
      <c r="F2668" s="4">
        <v>200000</v>
      </c>
      <c r="G2668" s="3">
        <v>2016</v>
      </c>
      <c r="H2668" s="3" t="s">
        <v>21</v>
      </c>
      <c r="I2668" s="12"/>
      <c r="J2668" s="3">
        <v>94</v>
      </c>
      <c r="K2668" s="3" t="str">
        <f>IF(VLOOKUP(D2668,'Resources Final'!A:C,3,FALSE)=0,"",VLOOKUP(D2668,'Resources Final'!A:C,3,FALSE))</f>
        <v/>
      </c>
      <c r="L2668" s="3" t="str">
        <f>IF(VLOOKUP(D2668,'Resources Final'!A:D,4,FALSE)=0,"",VLOOKUP(D2668,'Resources Final'!A:D,4,FALSE))</f>
        <v/>
      </c>
      <c r="M2668" s="3" t="str">
        <f>IF(VLOOKUP(D2668,'Resources Final'!A:E,5,FALSE)=0,"",VLOOKUP(D2668,'Resources Final'!A:E,5,FALSE))</f>
        <v/>
      </c>
      <c r="N2668" s="7" t="str">
        <f>IF(VLOOKUP(D2668,'Resources Final'!A:F,6,FALSE)=0,"",VLOOKUP(D2668,'Resources Final'!A:F,6,FALSE))</f>
        <v>https://www.desmogblog.com/fraser-institute</v>
      </c>
      <c r="O2668" s="3" t="str">
        <f>IF(VLOOKUP(D2668,'Resources Final'!A:G,7,FALSE)=0,"",VLOOKUP(D2668,'Resources Final'!A:G,7,FALSE))</f>
        <v>Desmog</v>
      </c>
    </row>
    <row r="2669" spans="1:15" x14ac:dyDescent="0.2">
      <c r="A2669" s="11">
        <v>990</v>
      </c>
      <c r="B2669" s="11" t="str">
        <f t="shared" si="53"/>
        <v>Charles G. Koch Charitable Foundation_Hughes20164914</v>
      </c>
      <c r="C2669" s="11" t="s">
        <v>19</v>
      </c>
      <c r="D2669" s="11" t="s">
        <v>1641</v>
      </c>
      <c r="E2669" s="11" t="s">
        <v>1641</v>
      </c>
      <c r="F2669" s="4">
        <v>4914</v>
      </c>
      <c r="G2669" s="3">
        <v>2016</v>
      </c>
      <c r="H2669" s="3" t="s">
        <v>21</v>
      </c>
      <c r="I2669" s="12" t="s">
        <v>31</v>
      </c>
      <c r="J2669" s="3">
        <v>95</v>
      </c>
      <c r="K2669" s="3" t="str">
        <f>IF(VLOOKUP(D2669,'Resources Final'!A:C,3,FALSE)=0,"",VLOOKUP(D2669,'Resources Final'!A:C,3,FALSE))</f>
        <v>Y</v>
      </c>
      <c r="L2669" s="3" t="str">
        <f>IF(VLOOKUP(D2669,'Resources Final'!A:D,4,FALSE)=0,"",VLOOKUP(D2669,'Resources Final'!A:D,4,FALSE))</f>
        <v/>
      </c>
      <c r="M2669" s="3" t="str">
        <f>IF(VLOOKUP(D2669,'Resources Final'!A:E,5,FALSE)=0,"",VLOOKUP(D2669,'Resources Final'!A:E,5,FALSE))</f>
        <v/>
      </c>
      <c r="N2669" s="7" t="str">
        <f>IF(VLOOKUP(D2669,'Resources Final'!A:F,6,FALSE)=0,"",VLOOKUP(D2669,'Resources Final'!A:F,6,FALSE))</f>
        <v/>
      </c>
      <c r="O2669" s="3" t="str">
        <f>IF(VLOOKUP(D2669,'Resources Final'!A:G,7,FALSE)=0,"",VLOOKUP(D2669,'Resources Final'!A:G,7,FALSE))</f>
        <v/>
      </c>
    </row>
    <row r="2670" spans="1:15" x14ac:dyDescent="0.2">
      <c r="A2670" s="11">
        <v>990</v>
      </c>
      <c r="B2670" s="11" t="str">
        <f t="shared" si="53"/>
        <v>Charles G. Koch Charitable Foundation_Horn20163232</v>
      </c>
      <c r="C2670" s="11" t="s">
        <v>19</v>
      </c>
      <c r="D2670" s="11" t="s">
        <v>1615</v>
      </c>
      <c r="E2670" s="11" t="s">
        <v>1615</v>
      </c>
      <c r="F2670" s="4">
        <v>3232</v>
      </c>
      <c r="G2670" s="3">
        <v>2016</v>
      </c>
      <c r="H2670" s="3" t="s">
        <v>21</v>
      </c>
      <c r="I2670" s="12" t="s">
        <v>31</v>
      </c>
      <c r="J2670" s="3">
        <v>96</v>
      </c>
      <c r="K2670" s="3" t="str">
        <f>IF(VLOOKUP(D2670,'Resources Final'!A:C,3,FALSE)=0,"",VLOOKUP(D2670,'Resources Final'!A:C,3,FALSE))</f>
        <v>Y</v>
      </c>
      <c r="L2670" s="3" t="str">
        <f>IF(VLOOKUP(D2670,'Resources Final'!A:D,4,FALSE)=0,"",VLOOKUP(D2670,'Resources Final'!A:D,4,FALSE))</f>
        <v/>
      </c>
      <c r="M2670" s="3" t="str">
        <f>IF(VLOOKUP(D2670,'Resources Final'!A:E,5,FALSE)=0,"",VLOOKUP(D2670,'Resources Final'!A:E,5,FALSE))</f>
        <v/>
      </c>
      <c r="N2670" s="7" t="str">
        <f>IF(VLOOKUP(D2670,'Resources Final'!A:F,6,FALSE)=0,"",VLOOKUP(D2670,'Resources Final'!A:F,6,FALSE))</f>
        <v/>
      </c>
      <c r="O2670" s="3" t="str">
        <f>IF(VLOOKUP(D2670,'Resources Final'!A:G,7,FALSE)=0,"",VLOOKUP(D2670,'Resources Final'!A:G,7,FALSE))</f>
        <v/>
      </c>
    </row>
    <row r="2671" spans="1:15" x14ac:dyDescent="0.2">
      <c r="A2671" s="11">
        <v>990</v>
      </c>
      <c r="B2671" s="11" t="str">
        <f t="shared" si="53"/>
        <v>Charles G. Koch Charitable Foundation_University of Rochester20165000</v>
      </c>
      <c r="C2671" s="11" t="s">
        <v>19</v>
      </c>
      <c r="D2671" s="11" t="s">
        <v>3812</v>
      </c>
      <c r="E2671" s="11" t="s">
        <v>3812</v>
      </c>
      <c r="F2671" s="4">
        <v>5000</v>
      </c>
      <c r="G2671" s="3">
        <v>2016</v>
      </c>
      <c r="H2671" s="3" t="s">
        <v>21</v>
      </c>
      <c r="I2671" s="12"/>
      <c r="J2671" s="3">
        <v>97</v>
      </c>
      <c r="K2671" s="3" t="str">
        <f>IF(VLOOKUP(D2671,'Resources Final'!A:C,3,FALSE)=0,"",VLOOKUP(D2671,'Resources Final'!A:C,3,FALSE))</f>
        <v/>
      </c>
      <c r="L2671" s="3" t="str">
        <f>IF(VLOOKUP(D2671,'Resources Final'!A:D,4,FALSE)=0,"",VLOOKUP(D2671,'Resources Final'!A:D,4,FALSE))</f>
        <v>Y</v>
      </c>
      <c r="M2671" s="3" t="str">
        <f>IF(VLOOKUP(D2671,'Resources Final'!A:E,5,FALSE)=0,"",VLOOKUP(D2671,'Resources Final'!A:E,5,FALSE))</f>
        <v/>
      </c>
      <c r="N2671" s="7" t="str">
        <f>IF(VLOOKUP(D2671,'Resources Final'!A:F,6,FALSE)=0,"",VLOOKUP(D2671,'Resources Final'!A:F,6,FALSE))</f>
        <v/>
      </c>
      <c r="O2671" s="3" t="str">
        <f>IF(VLOOKUP(D2671,'Resources Final'!A:G,7,FALSE)=0,"",VLOOKUP(D2671,'Resources Final'!A:G,7,FALSE))</f>
        <v/>
      </c>
    </row>
    <row r="2672" spans="1:15" x14ac:dyDescent="0.2">
      <c r="A2672" s="11">
        <v>990</v>
      </c>
      <c r="B2672" s="11" t="str">
        <f t="shared" si="53"/>
        <v>Charles G. Koch Charitable Foundation_Jeffers20162835</v>
      </c>
      <c r="C2672" s="11" t="s">
        <v>19</v>
      </c>
      <c r="D2672" s="11" t="s">
        <v>1829</v>
      </c>
      <c r="E2672" s="11" t="s">
        <v>1829</v>
      </c>
      <c r="F2672" s="4">
        <v>2835</v>
      </c>
      <c r="G2672" s="3">
        <v>2016</v>
      </c>
      <c r="H2672" s="3" t="s">
        <v>21</v>
      </c>
      <c r="I2672" s="12" t="s">
        <v>31</v>
      </c>
      <c r="J2672" s="3">
        <v>98</v>
      </c>
      <c r="K2672" s="3" t="str">
        <f>IF(VLOOKUP(D2672,'Resources Final'!A:C,3,FALSE)=0,"",VLOOKUP(D2672,'Resources Final'!A:C,3,FALSE))</f>
        <v>Y</v>
      </c>
      <c r="L2672" s="3" t="str">
        <f>IF(VLOOKUP(D2672,'Resources Final'!A:D,4,FALSE)=0,"",VLOOKUP(D2672,'Resources Final'!A:D,4,FALSE))</f>
        <v/>
      </c>
      <c r="M2672" s="3" t="str">
        <f>IF(VLOOKUP(D2672,'Resources Final'!A:E,5,FALSE)=0,"",VLOOKUP(D2672,'Resources Final'!A:E,5,FALSE))</f>
        <v/>
      </c>
      <c r="N2672" s="7" t="str">
        <f>IF(VLOOKUP(D2672,'Resources Final'!A:F,6,FALSE)=0,"",VLOOKUP(D2672,'Resources Final'!A:F,6,FALSE))</f>
        <v/>
      </c>
      <c r="O2672" s="3" t="str">
        <f>IF(VLOOKUP(D2672,'Resources Final'!A:G,7,FALSE)=0,"",VLOOKUP(D2672,'Resources Final'!A:G,7,FALSE))</f>
        <v/>
      </c>
    </row>
    <row r="2673" spans="1:15" x14ac:dyDescent="0.2">
      <c r="A2673" s="11">
        <v>990</v>
      </c>
      <c r="B2673" s="11" t="str">
        <f t="shared" si="53"/>
        <v>Charles G. Koch Charitable Foundation_Foundation for Individual Rights in Education2016600000</v>
      </c>
      <c r="C2673" s="11" t="s">
        <v>19</v>
      </c>
      <c r="D2673" s="11" t="s">
        <v>1262</v>
      </c>
      <c r="E2673" s="11" t="s">
        <v>1262</v>
      </c>
      <c r="F2673" s="4">
        <v>600000</v>
      </c>
      <c r="G2673" s="3">
        <v>2016</v>
      </c>
      <c r="H2673" s="3" t="s">
        <v>21</v>
      </c>
      <c r="I2673" s="12"/>
      <c r="J2673" s="3">
        <v>99</v>
      </c>
      <c r="K2673" s="3" t="str">
        <f>IF(VLOOKUP(D2673,'Resources Final'!A:C,3,FALSE)=0,"",VLOOKUP(D2673,'Resources Final'!A:C,3,FALSE))</f>
        <v/>
      </c>
      <c r="L2673" s="3" t="str">
        <f>IF(VLOOKUP(D2673,'Resources Final'!A:D,4,FALSE)=0,"",VLOOKUP(D2673,'Resources Final'!A:D,4,FALSE))</f>
        <v/>
      </c>
      <c r="M2673" s="3" t="str">
        <f>IF(VLOOKUP(D2673,'Resources Final'!A:E,5,FALSE)=0,"",VLOOKUP(D2673,'Resources Final'!A:E,5,FALSE))</f>
        <v/>
      </c>
      <c r="N2673" s="7" t="str">
        <f>IF(VLOOKUP(D2673,'Resources Final'!A:F,6,FALSE)=0,"",VLOOKUP(D2673,'Resources Final'!A:F,6,FALSE))</f>
        <v/>
      </c>
      <c r="O2673" s="3" t="str">
        <f>IF(VLOOKUP(D2673,'Resources Final'!A:G,7,FALSE)=0,"",VLOOKUP(D2673,'Resources Final'!A:G,7,FALSE))</f>
        <v/>
      </c>
    </row>
    <row r="2674" spans="1:15" x14ac:dyDescent="0.2">
      <c r="A2674" s="11">
        <v>990</v>
      </c>
      <c r="B2674" s="11" t="str">
        <f t="shared" si="53"/>
        <v>Charles G. Koch Charitable Foundation_Crosser20163060</v>
      </c>
      <c r="C2674" s="11" t="s">
        <v>19</v>
      </c>
      <c r="D2674" s="11" t="s">
        <v>880</v>
      </c>
      <c r="E2674" s="11" t="s">
        <v>880</v>
      </c>
      <c r="F2674" s="4">
        <v>3060</v>
      </c>
      <c r="G2674" s="3">
        <v>2016</v>
      </c>
      <c r="H2674" s="3" t="s">
        <v>21</v>
      </c>
      <c r="I2674" s="12" t="s">
        <v>31</v>
      </c>
      <c r="J2674" s="3">
        <v>100</v>
      </c>
      <c r="K2674" s="3" t="str">
        <f>IF(VLOOKUP(D2674,'Resources Final'!A:C,3,FALSE)=0,"",VLOOKUP(D2674,'Resources Final'!A:C,3,FALSE))</f>
        <v>Y</v>
      </c>
      <c r="L2674" s="3" t="str">
        <f>IF(VLOOKUP(D2674,'Resources Final'!A:D,4,FALSE)=0,"",VLOOKUP(D2674,'Resources Final'!A:D,4,FALSE))</f>
        <v/>
      </c>
      <c r="M2674" s="3" t="str">
        <f>IF(VLOOKUP(D2674,'Resources Final'!A:E,5,FALSE)=0,"",VLOOKUP(D2674,'Resources Final'!A:E,5,FALSE))</f>
        <v/>
      </c>
      <c r="N2674" s="7" t="str">
        <f>IF(VLOOKUP(D2674,'Resources Final'!A:F,6,FALSE)=0,"",VLOOKUP(D2674,'Resources Final'!A:F,6,FALSE))</f>
        <v/>
      </c>
      <c r="O2674" s="3" t="str">
        <f>IF(VLOOKUP(D2674,'Resources Final'!A:G,7,FALSE)=0,"",VLOOKUP(D2674,'Resources Final'!A:G,7,FALSE))</f>
        <v/>
      </c>
    </row>
    <row r="2675" spans="1:15" x14ac:dyDescent="0.2">
      <c r="A2675" s="11">
        <v>990</v>
      </c>
      <c r="B2675" s="11" t="str">
        <f t="shared" si="53"/>
        <v>Charles G. Koch Charitable Foundation_Texas Tech University Foundation20163364000</v>
      </c>
      <c r="C2675" s="11" t="s">
        <v>19</v>
      </c>
      <c r="D2675" s="11" t="s">
        <v>3559</v>
      </c>
      <c r="E2675" s="11" t="s">
        <v>3560</v>
      </c>
      <c r="F2675" s="4">
        <v>3364000</v>
      </c>
      <c r="G2675" s="3">
        <v>2016</v>
      </c>
      <c r="H2675" s="3" t="s">
        <v>21</v>
      </c>
      <c r="I2675" s="12"/>
      <c r="J2675" s="3">
        <v>101</v>
      </c>
      <c r="K2675" s="3" t="str">
        <f>IF(VLOOKUP(D2675,'Resources Final'!A:C,3,FALSE)=0,"",VLOOKUP(D2675,'Resources Final'!A:C,3,FALSE))</f>
        <v/>
      </c>
      <c r="L2675" s="3" t="str">
        <f>IF(VLOOKUP(D2675,'Resources Final'!A:D,4,FALSE)=0,"",VLOOKUP(D2675,'Resources Final'!A:D,4,FALSE))</f>
        <v>Y</v>
      </c>
      <c r="M2675" s="3" t="str">
        <f>IF(VLOOKUP(D2675,'Resources Final'!A:E,5,FALSE)=0,"",VLOOKUP(D2675,'Resources Final'!A:E,5,FALSE))</f>
        <v/>
      </c>
      <c r="N2675" s="7" t="str">
        <f>IF(VLOOKUP(D2675,'Resources Final'!A:F,6,FALSE)=0,"",VLOOKUP(D2675,'Resources Final'!A:F,6,FALSE))</f>
        <v/>
      </c>
      <c r="O2675" s="3" t="str">
        <f>IF(VLOOKUP(D2675,'Resources Final'!A:G,7,FALSE)=0,"",VLOOKUP(D2675,'Resources Final'!A:G,7,FALSE))</f>
        <v/>
      </c>
    </row>
    <row r="2676" spans="1:15" x14ac:dyDescent="0.2">
      <c r="A2676" s="11">
        <v>990</v>
      </c>
      <c r="B2676" s="11" t="str">
        <f t="shared" si="53"/>
        <v>Charles G. Koch Charitable Foundation_Blomfield20165135</v>
      </c>
      <c r="C2676" s="11" t="s">
        <v>19</v>
      </c>
      <c r="D2676" s="11" t="s">
        <v>450</v>
      </c>
      <c r="E2676" s="11" t="s">
        <v>450</v>
      </c>
      <c r="F2676" s="4">
        <v>5135</v>
      </c>
      <c r="G2676" s="3">
        <v>2016</v>
      </c>
      <c r="H2676" s="3" t="s">
        <v>21</v>
      </c>
      <c r="I2676" s="12" t="s">
        <v>31</v>
      </c>
      <c r="J2676" s="3">
        <v>102</v>
      </c>
      <c r="K2676" s="3" t="str">
        <f>IF(VLOOKUP(D2676,'Resources Final'!A:C,3,FALSE)=0,"",VLOOKUP(D2676,'Resources Final'!A:C,3,FALSE))</f>
        <v>Y</v>
      </c>
      <c r="L2676" s="3" t="str">
        <f>IF(VLOOKUP(D2676,'Resources Final'!A:D,4,FALSE)=0,"",VLOOKUP(D2676,'Resources Final'!A:D,4,FALSE))</f>
        <v/>
      </c>
      <c r="M2676" s="3" t="str">
        <f>IF(VLOOKUP(D2676,'Resources Final'!A:E,5,FALSE)=0,"",VLOOKUP(D2676,'Resources Final'!A:E,5,FALSE))</f>
        <v/>
      </c>
      <c r="N2676" s="7" t="str">
        <f>IF(VLOOKUP(D2676,'Resources Final'!A:F,6,FALSE)=0,"",VLOOKUP(D2676,'Resources Final'!A:F,6,FALSE))</f>
        <v/>
      </c>
      <c r="O2676" s="3" t="str">
        <f>IF(VLOOKUP(D2676,'Resources Final'!A:G,7,FALSE)=0,"",VLOOKUP(D2676,'Resources Final'!A:G,7,FALSE))</f>
        <v/>
      </c>
    </row>
    <row r="2677" spans="1:15" x14ac:dyDescent="0.2">
      <c r="A2677" s="11">
        <v>990</v>
      </c>
      <c r="B2677" s="11" t="str">
        <f t="shared" si="53"/>
        <v>Charles G. Koch Charitable Foundation_University of Virginia's College at Wise Foundation201612000</v>
      </c>
      <c r="C2677" s="11" t="s">
        <v>19</v>
      </c>
      <c r="D2677" s="11" t="s">
        <v>3842</v>
      </c>
      <c r="E2677" s="11" t="s">
        <v>3012</v>
      </c>
      <c r="F2677" s="4">
        <v>12000</v>
      </c>
      <c r="G2677" s="3">
        <v>2016</v>
      </c>
      <c r="H2677" s="3" t="s">
        <v>21</v>
      </c>
      <c r="I2677" s="12"/>
      <c r="J2677" s="3">
        <v>103</v>
      </c>
      <c r="K2677" s="3" t="str">
        <f>IF(VLOOKUP(D2677,'Resources Final'!A:C,3,FALSE)=0,"",VLOOKUP(D2677,'Resources Final'!A:C,3,FALSE))</f>
        <v/>
      </c>
      <c r="L2677" s="3" t="str">
        <f>IF(VLOOKUP(D2677,'Resources Final'!A:D,4,FALSE)=0,"",VLOOKUP(D2677,'Resources Final'!A:D,4,FALSE))</f>
        <v>Y</v>
      </c>
      <c r="M2677" s="3" t="str">
        <f>IF(VLOOKUP(D2677,'Resources Final'!A:E,5,FALSE)=0,"",VLOOKUP(D2677,'Resources Final'!A:E,5,FALSE))</f>
        <v/>
      </c>
      <c r="N2677" s="7" t="str">
        <f>IF(VLOOKUP(D2677,'Resources Final'!A:F,6,FALSE)=0,"",VLOOKUP(D2677,'Resources Final'!A:F,6,FALSE))</f>
        <v/>
      </c>
      <c r="O2677" s="3" t="str">
        <f>IF(VLOOKUP(D2677,'Resources Final'!A:G,7,FALSE)=0,"",VLOOKUP(D2677,'Resources Final'!A:G,7,FALSE))</f>
        <v/>
      </c>
    </row>
    <row r="2678" spans="1:15" x14ac:dyDescent="0.2">
      <c r="A2678" s="11">
        <v>990</v>
      </c>
      <c r="B2678" s="11" t="str">
        <f t="shared" si="53"/>
        <v>Charles G. Koch Charitable Foundation_Center for Independent Thought201640000</v>
      </c>
      <c r="C2678" s="11" t="s">
        <v>19</v>
      </c>
      <c r="D2678" s="11" t="s">
        <v>660</v>
      </c>
      <c r="E2678" s="11" t="s">
        <v>660</v>
      </c>
      <c r="F2678" s="4">
        <v>40000</v>
      </c>
      <c r="G2678" s="3">
        <v>2016</v>
      </c>
      <c r="H2678" s="3" t="s">
        <v>21</v>
      </c>
      <c r="I2678" s="12"/>
      <c r="J2678" s="3">
        <v>104</v>
      </c>
      <c r="K2678" s="3" t="str">
        <f>IF(VLOOKUP(D2678,'Resources Final'!A:C,3,FALSE)=0,"",VLOOKUP(D2678,'Resources Final'!A:C,3,FALSE))</f>
        <v/>
      </c>
      <c r="L2678" s="3" t="str">
        <f>IF(VLOOKUP(D2678,'Resources Final'!A:D,4,FALSE)=0,"",VLOOKUP(D2678,'Resources Final'!A:D,4,FALSE))</f>
        <v/>
      </c>
      <c r="M2678" s="3" t="str">
        <f>IF(VLOOKUP(D2678,'Resources Final'!A:E,5,FALSE)=0,"",VLOOKUP(D2678,'Resources Final'!A:E,5,FALSE))</f>
        <v/>
      </c>
      <c r="N2678" s="7" t="str">
        <f>IF(VLOOKUP(D2678,'Resources Final'!A:F,6,FALSE)=0,"",VLOOKUP(D2678,'Resources Final'!A:F,6,FALSE))</f>
        <v>https://www.desmogblog.com/john-stossel</v>
      </c>
      <c r="O2678" s="3" t="str">
        <f>IF(VLOOKUP(D2678,'Resources Final'!A:G,7,FALSE)=0,"",VLOOKUP(D2678,'Resources Final'!A:G,7,FALSE))</f>
        <v>Desmog</v>
      </c>
    </row>
    <row r="2679" spans="1:15" x14ac:dyDescent="0.2">
      <c r="A2679" s="11">
        <v>990</v>
      </c>
      <c r="B2679" s="11" t="str">
        <f t="shared" si="53"/>
        <v>Charles G. Koch Charitable Foundation_Greenlee School of Journalism &amp; Communication20168100</v>
      </c>
      <c r="C2679" s="11" t="s">
        <v>19</v>
      </c>
      <c r="D2679" s="11" t="s">
        <v>1459</v>
      </c>
      <c r="E2679" s="11" t="s">
        <v>1459</v>
      </c>
      <c r="F2679" s="4">
        <v>8100</v>
      </c>
      <c r="G2679" s="3">
        <v>2016</v>
      </c>
      <c r="H2679" s="3" t="s">
        <v>21</v>
      </c>
      <c r="I2679" s="12"/>
      <c r="J2679" s="3">
        <v>105</v>
      </c>
      <c r="K2679" s="3" t="str">
        <f>IF(VLOOKUP(D2679,'Resources Final'!A:C,3,FALSE)=0,"",VLOOKUP(D2679,'Resources Final'!A:C,3,FALSE))</f>
        <v/>
      </c>
      <c r="L2679" s="3" t="str">
        <f>IF(VLOOKUP(D2679,'Resources Final'!A:D,4,FALSE)=0,"",VLOOKUP(D2679,'Resources Final'!A:D,4,FALSE))</f>
        <v>Y</v>
      </c>
      <c r="M2679" s="3" t="str">
        <f>IF(VLOOKUP(D2679,'Resources Final'!A:E,5,FALSE)=0,"",VLOOKUP(D2679,'Resources Final'!A:E,5,FALSE))</f>
        <v/>
      </c>
      <c r="N2679" s="7" t="str">
        <f>IF(VLOOKUP(D2679,'Resources Final'!A:F,6,FALSE)=0,"",VLOOKUP(D2679,'Resources Final'!A:F,6,FALSE))</f>
        <v/>
      </c>
      <c r="O2679" s="3" t="str">
        <f>IF(VLOOKUP(D2679,'Resources Final'!A:G,7,FALSE)=0,"",VLOOKUP(D2679,'Resources Final'!A:G,7,FALSE))</f>
        <v/>
      </c>
    </row>
    <row r="2680" spans="1:15" x14ac:dyDescent="0.2">
      <c r="A2680" s="11">
        <v>990</v>
      </c>
      <c r="B2680" s="11" t="str">
        <f t="shared" si="53"/>
        <v>Charles G. Koch Charitable Foundation_Aquinas College20162000</v>
      </c>
      <c r="C2680" s="11" t="s">
        <v>19</v>
      </c>
      <c r="D2680" s="11" t="s">
        <v>249</v>
      </c>
      <c r="E2680" s="11" t="s">
        <v>249</v>
      </c>
      <c r="F2680" s="4">
        <v>2000</v>
      </c>
      <c r="G2680" s="3">
        <v>2016</v>
      </c>
      <c r="H2680" s="3" t="s">
        <v>21</v>
      </c>
      <c r="I2680" s="12"/>
      <c r="J2680" s="3">
        <v>106</v>
      </c>
      <c r="K2680" s="3" t="str">
        <f>IF(VLOOKUP(D2680,'Resources Final'!A:C,3,FALSE)=0,"",VLOOKUP(D2680,'Resources Final'!A:C,3,FALSE))</f>
        <v/>
      </c>
      <c r="L2680" s="3" t="str">
        <f>IF(VLOOKUP(D2680,'Resources Final'!A:D,4,FALSE)=0,"",VLOOKUP(D2680,'Resources Final'!A:D,4,FALSE))</f>
        <v>Y</v>
      </c>
      <c r="M2680" s="3" t="str">
        <f>IF(VLOOKUP(D2680,'Resources Final'!A:E,5,FALSE)=0,"",VLOOKUP(D2680,'Resources Final'!A:E,5,FALSE))</f>
        <v/>
      </c>
      <c r="N2680" s="7" t="str">
        <f>IF(VLOOKUP(D2680,'Resources Final'!A:F,6,FALSE)=0,"",VLOOKUP(D2680,'Resources Final'!A:F,6,FALSE))</f>
        <v/>
      </c>
      <c r="O2680" s="3" t="str">
        <f>IF(VLOOKUP(D2680,'Resources Final'!A:G,7,FALSE)=0,"",VLOOKUP(D2680,'Resources Final'!A:G,7,FALSE))</f>
        <v/>
      </c>
    </row>
    <row r="2681" spans="1:15" x14ac:dyDescent="0.2">
      <c r="A2681" s="11">
        <v>990</v>
      </c>
      <c r="B2681" s="11" t="str">
        <f t="shared" si="53"/>
        <v>Charles G. Koch Charitable Foundation_Zhu20167749</v>
      </c>
      <c r="C2681" s="11" t="s">
        <v>19</v>
      </c>
      <c r="D2681" s="11" t="s">
        <v>4152</v>
      </c>
      <c r="E2681" s="11" t="s">
        <v>4152</v>
      </c>
      <c r="F2681" s="4">
        <v>7749</v>
      </c>
      <c r="G2681" s="3">
        <v>2016</v>
      </c>
      <c r="H2681" s="3" t="s">
        <v>21</v>
      </c>
      <c r="I2681" s="12" t="s">
        <v>31</v>
      </c>
      <c r="J2681" s="3">
        <v>107</v>
      </c>
      <c r="K2681" s="3" t="str">
        <f>IF(VLOOKUP(D2681,'Resources Final'!A:C,3,FALSE)=0,"",VLOOKUP(D2681,'Resources Final'!A:C,3,FALSE))</f>
        <v>Y</v>
      </c>
      <c r="L2681" s="3" t="str">
        <f>IF(VLOOKUP(D2681,'Resources Final'!A:D,4,FALSE)=0,"",VLOOKUP(D2681,'Resources Final'!A:D,4,FALSE))</f>
        <v/>
      </c>
      <c r="M2681" s="3" t="str">
        <f>IF(VLOOKUP(D2681,'Resources Final'!A:E,5,FALSE)=0,"",VLOOKUP(D2681,'Resources Final'!A:E,5,FALSE))</f>
        <v/>
      </c>
      <c r="N2681" s="7" t="str">
        <f>IF(VLOOKUP(D2681,'Resources Final'!A:F,6,FALSE)=0,"",VLOOKUP(D2681,'Resources Final'!A:F,6,FALSE))</f>
        <v/>
      </c>
      <c r="O2681" s="3" t="str">
        <f>IF(VLOOKUP(D2681,'Resources Final'!A:G,7,FALSE)=0,"",VLOOKUP(D2681,'Resources Final'!A:G,7,FALSE))</f>
        <v/>
      </c>
    </row>
    <row r="2682" spans="1:15" x14ac:dyDescent="0.2">
      <c r="A2682" s="11">
        <v>990</v>
      </c>
      <c r="B2682" s="11" t="str">
        <f t="shared" si="53"/>
        <v>Charles G. Koch Charitable Foundation_McDermott20163060</v>
      </c>
      <c r="C2682" s="11" t="s">
        <v>19</v>
      </c>
      <c r="D2682" s="11" t="s">
        <v>2378</v>
      </c>
      <c r="E2682" s="11" t="s">
        <v>2378</v>
      </c>
      <c r="F2682" s="4">
        <v>3060</v>
      </c>
      <c r="G2682" s="3">
        <v>2016</v>
      </c>
      <c r="H2682" s="3" t="s">
        <v>21</v>
      </c>
      <c r="I2682" s="12" t="s">
        <v>31</v>
      </c>
      <c r="J2682" s="3">
        <v>108</v>
      </c>
      <c r="K2682" s="3" t="str">
        <f>IF(VLOOKUP(D2682,'Resources Final'!A:C,3,FALSE)=0,"",VLOOKUP(D2682,'Resources Final'!A:C,3,FALSE))</f>
        <v>Y</v>
      </c>
      <c r="L2682" s="3" t="str">
        <f>IF(VLOOKUP(D2682,'Resources Final'!A:D,4,FALSE)=0,"",VLOOKUP(D2682,'Resources Final'!A:D,4,FALSE))</f>
        <v/>
      </c>
      <c r="M2682" s="3" t="str">
        <f>IF(VLOOKUP(D2682,'Resources Final'!A:E,5,FALSE)=0,"",VLOOKUP(D2682,'Resources Final'!A:E,5,FALSE))</f>
        <v/>
      </c>
      <c r="N2682" s="7" t="str">
        <f>IF(VLOOKUP(D2682,'Resources Final'!A:F,6,FALSE)=0,"",VLOOKUP(D2682,'Resources Final'!A:F,6,FALSE))</f>
        <v/>
      </c>
      <c r="O2682" s="3" t="str">
        <f>IF(VLOOKUP(D2682,'Resources Final'!A:G,7,FALSE)=0,"",VLOOKUP(D2682,'Resources Final'!A:G,7,FALSE))</f>
        <v/>
      </c>
    </row>
    <row r="2683" spans="1:15" x14ac:dyDescent="0.2">
      <c r="A2683" s="11">
        <v>990</v>
      </c>
      <c r="B2683" s="11" t="str">
        <f t="shared" si="53"/>
        <v>Charles G. Koch Charitable Foundation_Hart20163060</v>
      </c>
      <c r="C2683" s="11" t="s">
        <v>19</v>
      </c>
      <c r="D2683" s="11" t="s">
        <v>1539</v>
      </c>
      <c r="E2683" s="11" t="s">
        <v>1539</v>
      </c>
      <c r="F2683" s="4">
        <v>3060</v>
      </c>
      <c r="G2683" s="3">
        <v>2016</v>
      </c>
      <c r="H2683" s="3" t="s">
        <v>21</v>
      </c>
      <c r="I2683" s="12" t="s">
        <v>31</v>
      </c>
      <c r="J2683" s="3">
        <v>109</v>
      </c>
      <c r="K2683" s="3" t="str">
        <f>IF(VLOOKUP(D2683,'Resources Final'!A:C,3,FALSE)=0,"",VLOOKUP(D2683,'Resources Final'!A:C,3,FALSE))</f>
        <v>Y</v>
      </c>
      <c r="L2683" s="3" t="str">
        <f>IF(VLOOKUP(D2683,'Resources Final'!A:D,4,FALSE)=0,"",VLOOKUP(D2683,'Resources Final'!A:D,4,FALSE))</f>
        <v/>
      </c>
      <c r="M2683" s="3" t="str">
        <f>IF(VLOOKUP(D2683,'Resources Final'!A:E,5,FALSE)=0,"",VLOOKUP(D2683,'Resources Final'!A:E,5,FALSE))</f>
        <v/>
      </c>
      <c r="N2683" s="7" t="str">
        <f>IF(VLOOKUP(D2683,'Resources Final'!A:F,6,FALSE)=0,"",VLOOKUP(D2683,'Resources Final'!A:F,6,FALSE))</f>
        <v/>
      </c>
      <c r="O2683" s="3" t="str">
        <f>IF(VLOOKUP(D2683,'Resources Final'!A:G,7,FALSE)=0,"",VLOOKUP(D2683,'Resources Final'!A:G,7,FALSE))</f>
        <v/>
      </c>
    </row>
    <row r="2684" spans="1:15" x14ac:dyDescent="0.2">
      <c r="A2684" s="11">
        <v>990</v>
      </c>
      <c r="B2684" s="11" t="str">
        <f t="shared" si="53"/>
        <v>Charles G. Koch Charitable Foundation_California State University - Fresno Foundation20167500</v>
      </c>
      <c r="C2684" s="11" t="s">
        <v>19</v>
      </c>
      <c r="D2684" s="11" t="s">
        <v>580</v>
      </c>
      <c r="E2684" s="11" t="s">
        <v>577</v>
      </c>
      <c r="F2684" s="4">
        <v>7500</v>
      </c>
      <c r="G2684" s="3">
        <v>2016</v>
      </c>
      <c r="H2684" s="3" t="s">
        <v>21</v>
      </c>
      <c r="I2684" s="12"/>
      <c r="J2684" s="3">
        <v>110</v>
      </c>
      <c r="K2684" s="3" t="str">
        <f>IF(VLOOKUP(D2684,'Resources Final'!A:C,3,FALSE)=0,"",VLOOKUP(D2684,'Resources Final'!A:C,3,FALSE))</f>
        <v/>
      </c>
      <c r="L2684" s="3" t="str">
        <f>IF(VLOOKUP(D2684,'Resources Final'!A:D,4,FALSE)=0,"",VLOOKUP(D2684,'Resources Final'!A:D,4,FALSE))</f>
        <v>Y</v>
      </c>
      <c r="M2684" s="3" t="str">
        <f>IF(VLOOKUP(D2684,'Resources Final'!A:E,5,FALSE)=0,"",VLOOKUP(D2684,'Resources Final'!A:E,5,FALSE))</f>
        <v/>
      </c>
      <c r="N2684" s="7" t="str">
        <f>IF(VLOOKUP(D2684,'Resources Final'!A:F,6,FALSE)=0,"",VLOOKUP(D2684,'Resources Final'!A:F,6,FALSE))</f>
        <v/>
      </c>
      <c r="O2684" s="3" t="str">
        <f>IF(VLOOKUP(D2684,'Resources Final'!A:G,7,FALSE)=0,"",VLOOKUP(D2684,'Resources Final'!A:G,7,FALSE))</f>
        <v/>
      </c>
    </row>
    <row r="2685" spans="1:15" x14ac:dyDescent="0.2">
      <c r="A2685" s="11">
        <v>990</v>
      </c>
      <c r="B2685" s="11" t="str">
        <f t="shared" si="53"/>
        <v>Charles G. Koch Charitable Foundation_UCLA Foundation201615000</v>
      </c>
      <c r="C2685" s="11" t="s">
        <v>19</v>
      </c>
      <c r="D2685" s="11" t="s">
        <v>3709</v>
      </c>
      <c r="E2685" s="11" t="s">
        <v>3021</v>
      </c>
      <c r="F2685" s="4">
        <v>15000</v>
      </c>
      <c r="G2685" s="3">
        <v>2016</v>
      </c>
      <c r="H2685" s="3" t="s">
        <v>21</v>
      </c>
      <c r="I2685" s="12"/>
      <c r="J2685" s="3">
        <v>111</v>
      </c>
      <c r="K2685" s="3" t="str">
        <f>IF(VLOOKUP(D2685,'Resources Final'!A:C,3,FALSE)=0,"",VLOOKUP(D2685,'Resources Final'!A:C,3,FALSE))</f>
        <v/>
      </c>
      <c r="L2685" s="3" t="str">
        <f>IF(VLOOKUP(D2685,'Resources Final'!A:D,4,FALSE)=0,"",VLOOKUP(D2685,'Resources Final'!A:D,4,FALSE))</f>
        <v>Y</v>
      </c>
      <c r="M2685" s="3" t="str">
        <f>IF(VLOOKUP(D2685,'Resources Final'!A:E,5,FALSE)=0,"",VLOOKUP(D2685,'Resources Final'!A:E,5,FALSE))</f>
        <v/>
      </c>
      <c r="N2685" s="7" t="str">
        <f>IF(VLOOKUP(D2685,'Resources Final'!A:F,6,FALSE)=0,"",VLOOKUP(D2685,'Resources Final'!A:F,6,FALSE))</f>
        <v/>
      </c>
      <c r="O2685" s="3" t="str">
        <f>IF(VLOOKUP(D2685,'Resources Final'!A:G,7,FALSE)=0,"",VLOOKUP(D2685,'Resources Final'!A:G,7,FALSE))</f>
        <v/>
      </c>
    </row>
    <row r="2686" spans="1:15" x14ac:dyDescent="0.2">
      <c r="A2686" s="11">
        <v>990</v>
      </c>
      <c r="B2686" s="11" t="str">
        <f t="shared" si="53"/>
        <v>Charles G. Koch Charitable Foundation_Kennesaw State University Research &amp; Service Foundation20167500</v>
      </c>
      <c r="C2686" s="11" t="s">
        <v>19</v>
      </c>
      <c r="D2686" s="11" t="s">
        <v>1981</v>
      </c>
      <c r="E2686" s="11" t="s">
        <v>1979</v>
      </c>
      <c r="F2686" s="4">
        <v>7500</v>
      </c>
      <c r="G2686" s="3">
        <v>2016</v>
      </c>
      <c r="H2686" s="3" t="s">
        <v>21</v>
      </c>
      <c r="I2686" s="12"/>
      <c r="J2686" s="3">
        <v>112</v>
      </c>
      <c r="K2686" s="3" t="str">
        <f>IF(VLOOKUP(D2686,'Resources Final'!A:C,3,FALSE)=0,"",VLOOKUP(D2686,'Resources Final'!A:C,3,FALSE))</f>
        <v/>
      </c>
      <c r="L2686" s="3" t="str">
        <f>IF(VLOOKUP(D2686,'Resources Final'!A:D,4,FALSE)=0,"",VLOOKUP(D2686,'Resources Final'!A:D,4,FALSE))</f>
        <v>Y</v>
      </c>
      <c r="M2686" s="3" t="str">
        <f>IF(VLOOKUP(D2686,'Resources Final'!A:E,5,FALSE)=0,"",VLOOKUP(D2686,'Resources Final'!A:E,5,FALSE))</f>
        <v/>
      </c>
      <c r="N2686" s="7" t="str">
        <f>IF(VLOOKUP(D2686,'Resources Final'!A:F,6,FALSE)=0,"",VLOOKUP(D2686,'Resources Final'!A:F,6,FALSE))</f>
        <v/>
      </c>
      <c r="O2686" s="3" t="str">
        <f>IF(VLOOKUP(D2686,'Resources Final'!A:G,7,FALSE)=0,"",VLOOKUP(D2686,'Resources Final'!A:G,7,FALSE))</f>
        <v/>
      </c>
    </row>
    <row r="2687" spans="1:15" x14ac:dyDescent="0.2">
      <c r="A2687" s="11">
        <v>990</v>
      </c>
      <c r="B2687" s="11" t="str">
        <f t="shared" si="53"/>
        <v>Charles G. Koch Charitable Foundation_Prison Fellowship Ministries2016100000</v>
      </c>
      <c r="C2687" s="11" t="s">
        <v>19</v>
      </c>
      <c r="D2687" s="11" t="s">
        <v>2907</v>
      </c>
      <c r="E2687" s="11" t="s">
        <v>2907</v>
      </c>
      <c r="F2687" s="4">
        <v>100000</v>
      </c>
      <c r="G2687" s="3">
        <v>2016</v>
      </c>
      <c r="H2687" s="3" t="s">
        <v>21</v>
      </c>
      <c r="I2687" s="12"/>
      <c r="J2687" s="3">
        <v>113</v>
      </c>
      <c r="K2687" s="3" t="str">
        <f>IF(VLOOKUP(D2687,'Resources Final'!A:C,3,FALSE)=0,"",VLOOKUP(D2687,'Resources Final'!A:C,3,FALSE))</f>
        <v/>
      </c>
      <c r="L2687" s="3" t="str">
        <f>IF(VLOOKUP(D2687,'Resources Final'!A:D,4,FALSE)=0,"",VLOOKUP(D2687,'Resources Final'!A:D,4,FALSE))</f>
        <v/>
      </c>
      <c r="M2687" s="3" t="str">
        <f>IF(VLOOKUP(D2687,'Resources Final'!A:E,5,FALSE)=0,"",VLOOKUP(D2687,'Resources Final'!A:E,5,FALSE))</f>
        <v/>
      </c>
      <c r="N2687" s="7" t="str">
        <f>IF(VLOOKUP(D2687,'Resources Final'!A:F,6,FALSE)=0,"",VLOOKUP(D2687,'Resources Final'!A:F,6,FALSE))</f>
        <v>https://www.sourcewatch.org/index.php/Prison_Fellowship</v>
      </c>
      <c r="O2687" s="3" t="str">
        <f>IF(VLOOKUP(D2687,'Resources Final'!A:G,7,FALSE)=0,"",VLOOKUP(D2687,'Resources Final'!A:G,7,FALSE))</f>
        <v>Sourcewatch</v>
      </c>
    </row>
    <row r="2688" spans="1:15" x14ac:dyDescent="0.2">
      <c r="A2688" s="11">
        <v>990</v>
      </c>
      <c r="B2688" s="11" t="str">
        <f t="shared" si="53"/>
        <v>Charles G. Koch Charitable Foundation_Grodnik20163278</v>
      </c>
      <c r="C2688" s="11" t="s">
        <v>19</v>
      </c>
      <c r="D2688" s="11" t="s">
        <v>1466</v>
      </c>
      <c r="E2688" s="11" t="s">
        <v>1466</v>
      </c>
      <c r="F2688" s="4">
        <v>3278</v>
      </c>
      <c r="G2688" s="3">
        <v>2016</v>
      </c>
      <c r="H2688" s="3" t="s">
        <v>21</v>
      </c>
      <c r="I2688" s="12" t="s">
        <v>31</v>
      </c>
      <c r="J2688" s="3">
        <v>114</v>
      </c>
      <c r="K2688" s="3" t="str">
        <f>IF(VLOOKUP(D2688,'Resources Final'!A:C,3,FALSE)=0,"",VLOOKUP(D2688,'Resources Final'!A:C,3,FALSE))</f>
        <v>Y</v>
      </c>
      <c r="L2688" s="3" t="str">
        <f>IF(VLOOKUP(D2688,'Resources Final'!A:D,4,FALSE)=0,"",VLOOKUP(D2688,'Resources Final'!A:D,4,FALSE))</f>
        <v/>
      </c>
      <c r="M2688" s="3" t="str">
        <f>IF(VLOOKUP(D2688,'Resources Final'!A:E,5,FALSE)=0,"",VLOOKUP(D2688,'Resources Final'!A:E,5,FALSE))</f>
        <v/>
      </c>
      <c r="N2688" s="7" t="str">
        <f>IF(VLOOKUP(D2688,'Resources Final'!A:F,6,FALSE)=0,"",VLOOKUP(D2688,'Resources Final'!A:F,6,FALSE))</f>
        <v/>
      </c>
      <c r="O2688" s="3" t="str">
        <f>IF(VLOOKUP(D2688,'Resources Final'!A:G,7,FALSE)=0,"",VLOOKUP(D2688,'Resources Final'!A:G,7,FALSE))</f>
        <v/>
      </c>
    </row>
    <row r="2689" spans="1:15" x14ac:dyDescent="0.2">
      <c r="A2689" s="11">
        <v>990</v>
      </c>
      <c r="B2689" s="11" t="str">
        <f t="shared" si="53"/>
        <v>Charles G. Koch Charitable Foundation_Jensen20162835</v>
      </c>
      <c r="C2689" s="11" t="s">
        <v>19</v>
      </c>
      <c r="D2689" s="11" t="s">
        <v>1834</v>
      </c>
      <c r="E2689" s="11" t="s">
        <v>1834</v>
      </c>
      <c r="F2689" s="4">
        <v>2835</v>
      </c>
      <c r="G2689" s="3">
        <v>2016</v>
      </c>
      <c r="H2689" s="3" t="s">
        <v>21</v>
      </c>
      <c r="I2689" s="12" t="s">
        <v>31</v>
      </c>
      <c r="J2689" s="3">
        <v>115</v>
      </c>
      <c r="K2689" s="3" t="str">
        <f>IF(VLOOKUP(D2689,'Resources Final'!A:C,3,FALSE)=0,"",VLOOKUP(D2689,'Resources Final'!A:C,3,FALSE))</f>
        <v>Y</v>
      </c>
      <c r="L2689" s="3" t="str">
        <f>IF(VLOOKUP(D2689,'Resources Final'!A:D,4,FALSE)=0,"",VLOOKUP(D2689,'Resources Final'!A:D,4,FALSE))</f>
        <v/>
      </c>
      <c r="M2689" s="3" t="str">
        <f>IF(VLOOKUP(D2689,'Resources Final'!A:E,5,FALSE)=0,"",VLOOKUP(D2689,'Resources Final'!A:E,5,FALSE))</f>
        <v/>
      </c>
      <c r="N2689" s="7" t="str">
        <f>IF(VLOOKUP(D2689,'Resources Final'!A:F,6,FALSE)=0,"",VLOOKUP(D2689,'Resources Final'!A:F,6,FALSE))</f>
        <v/>
      </c>
      <c r="O2689" s="3" t="str">
        <f>IF(VLOOKUP(D2689,'Resources Final'!A:G,7,FALSE)=0,"",VLOOKUP(D2689,'Resources Final'!A:G,7,FALSE))</f>
        <v/>
      </c>
    </row>
    <row r="2690" spans="1:15" x14ac:dyDescent="0.2">
      <c r="A2690" s="11">
        <v>990</v>
      </c>
      <c r="B2690" s="11" t="str">
        <f t="shared" si="53"/>
        <v>Charles G. Koch Charitable Foundation_Manhattan Institute for Policy Research2016225000</v>
      </c>
      <c r="C2690" s="11" t="s">
        <v>19</v>
      </c>
      <c r="D2690" s="11" t="s">
        <v>2312</v>
      </c>
      <c r="E2690" s="11" t="s">
        <v>2312</v>
      </c>
      <c r="F2690" s="4">
        <v>225000</v>
      </c>
      <c r="G2690" s="3">
        <v>2016</v>
      </c>
      <c r="H2690" s="3" t="s">
        <v>21</v>
      </c>
      <c r="I2690" s="12"/>
      <c r="J2690" s="3">
        <v>116</v>
      </c>
      <c r="K2690" s="3" t="str">
        <f>IF(VLOOKUP(D2690,'Resources Final'!A:C,3,FALSE)=0,"",VLOOKUP(D2690,'Resources Final'!A:C,3,FALSE))</f>
        <v/>
      </c>
      <c r="L2690" s="3" t="str">
        <f>IF(VLOOKUP(D2690,'Resources Final'!A:D,4,FALSE)=0,"",VLOOKUP(D2690,'Resources Final'!A:D,4,FALSE))</f>
        <v/>
      </c>
      <c r="M2690" s="3" t="str">
        <f>IF(VLOOKUP(D2690,'Resources Final'!A:E,5,FALSE)=0,"",VLOOKUP(D2690,'Resources Final'!A:E,5,FALSE))</f>
        <v/>
      </c>
      <c r="N2690" s="7" t="str">
        <f>IF(VLOOKUP(D2690,'Resources Final'!A:F,6,FALSE)=0,"",VLOOKUP(D2690,'Resources Final'!A:F,6,FALSE))</f>
        <v>https://www.desmogblog.com/manhattan-institute-policy-research</v>
      </c>
      <c r="O2690" s="3" t="str">
        <f>IF(VLOOKUP(D2690,'Resources Final'!A:G,7,FALSE)=0,"",VLOOKUP(D2690,'Resources Final'!A:G,7,FALSE))</f>
        <v>Desmog</v>
      </c>
    </row>
    <row r="2691" spans="1:15" x14ac:dyDescent="0.2">
      <c r="A2691" s="11">
        <v>990</v>
      </c>
      <c r="B2691" s="11" t="str">
        <f t="shared" si="53"/>
        <v>Charles G. Koch Charitable Foundation_Linley20164005</v>
      </c>
      <c r="C2691" s="11" t="s">
        <v>19</v>
      </c>
      <c r="D2691" s="11" t="s">
        <v>2182</v>
      </c>
      <c r="E2691" s="11" t="s">
        <v>2182</v>
      </c>
      <c r="F2691" s="4">
        <v>4005</v>
      </c>
      <c r="G2691" s="3">
        <v>2016</v>
      </c>
      <c r="H2691" s="3" t="s">
        <v>21</v>
      </c>
      <c r="I2691" s="12" t="s">
        <v>31</v>
      </c>
      <c r="J2691" s="3">
        <v>117</v>
      </c>
      <c r="K2691" s="3" t="str">
        <f>IF(VLOOKUP(D2691,'Resources Final'!A:C,3,FALSE)=0,"",VLOOKUP(D2691,'Resources Final'!A:C,3,FALSE))</f>
        <v>Y</v>
      </c>
      <c r="L2691" s="3" t="str">
        <f>IF(VLOOKUP(D2691,'Resources Final'!A:D,4,FALSE)=0,"",VLOOKUP(D2691,'Resources Final'!A:D,4,FALSE))</f>
        <v/>
      </c>
      <c r="M2691" s="3" t="str">
        <f>IF(VLOOKUP(D2691,'Resources Final'!A:E,5,FALSE)=0,"",VLOOKUP(D2691,'Resources Final'!A:E,5,FALSE))</f>
        <v/>
      </c>
      <c r="N2691" s="7" t="str">
        <f>IF(VLOOKUP(D2691,'Resources Final'!A:F,6,FALSE)=0,"",VLOOKUP(D2691,'Resources Final'!A:F,6,FALSE))</f>
        <v/>
      </c>
      <c r="O2691" s="3" t="str">
        <f>IF(VLOOKUP(D2691,'Resources Final'!A:G,7,FALSE)=0,"",VLOOKUP(D2691,'Resources Final'!A:G,7,FALSE))</f>
        <v/>
      </c>
    </row>
    <row r="2692" spans="1:15" x14ac:dyDescent="0.2">
      <c r="A2692" s="11">
        <v>990</v>
      </c>
      <c r="B2692" s="11" t="str">
        <f t="shared" si="53"/>
        <v>Charles G. Koch Charitable Foundation_Montana State University2016793380</v>
      </c>
      <c r="C2692" s="11" t="s">
        <v>19</v>
      </c>
      <c r="D2692" s="11" t="s">
        <v>2509</v>
      </c>
      <c r="E2692" s="11" t="s">
        <v>2509</v>
      </c>
      <c r="F2692" s="4">
        <v>793380</v>
      </c>
      <c r="G2692" s="3">
        <v>2016</v>
      </c>
      <c r="H2692" s="3" t="s">
        <v>21</v>
      </c>
      <c r="I2692" s="12"/>
      <c r="J2692" s="3">
        <v>118</v>
      </c>
      <c r="K2692" s="3" t="str">
        <f>IF(VLOOKUP(D2692,'Resources Final'!A:C,3,FALSE)=0,"",VLOOKUP(D2692,'Resources Final'!A:C,3,FALSE))</f>
        <v/>
      </c>
      <c r="L2692" s="3" t="str">
        <f>IF(VLOOKUP(D2692,'Resources Final'!A:D,4,FALSE)=0,"",VLOOKUP(D2692,'Resources Final'!A:D,4,FALSE))</f>
        <v>Y</v>
      </c>
      <c r="M2692" s="3" t="str">
        <f>IF(VLOOKUP(D2692,'Resources Final'!A:E,5,FALSE)=0,"",VLOOKUP(D2692,'Resources Final'!A:E,5,FALSE))</f>
        <v/>
      </c>
      <c r="N2692" s="7" t="str">
        <f>IF(VLOOKUP(D2692,'Resources Final'!A:F,6,FALSE)=0,"",VLOOKUP(D2692,'Resources Final'!A:F,6,FALSE))</f>
        <v/>
      </c>
      <c r="O2692" s="3" t="str">
        <f>IF(VLOOKUP(D2692,'Resources Final'!A:G,7,FALSE)=0,"",VLOOKUP(D2692,'Resources Final'!A:G,7,FALSE))</f>
        <v/>
      </c>
    </row>
    <row r="2693" spans="1:15" x14ac:dyDescent="0.2">
      <c r="A2693" s="11">
        <v>990</v>
      </c>
      <c r="B2693" s="11" t="str">
        <f t="shared" si="53"/>
        <v>Charles G. Koch Charitable Foundation_McKendree University201614000</v>
      </c>
      <c r="C2693" s="11" t="s">
        <v>19</v>
      </c>
      <c r="D2693" s="11" t="s">
        <v>2398</v>
      </c>
      <c r="E2693" s="11" t="s">
        <v>2398</v>
      </c>
      <c r="F2693" s="4">
        <v>14000</v>
      </c>
      <c r="G2693" s="3">
        <v>2016</v>
      </c>
      <c r="H2693" s="3" t="s">
        <v>21</v>
      </c>
      <c r="I2693" s="12"/>
      <c r="J2693" s="3">
        <v>119</v>
      </c>
      <c r="K2693" s="3" t="str">
        <f>IF(VLOOKUP(D2693,'Resources Final'!A:C,3,FALSE)=0,"",VLOOKUP(D2693,'Resources Final'!A:C,3,FALSE))</f>
        <v/>
      </c>
      <c r="L2693" s="3" t="str">
        <f>IF(VLOOKUP(D2693,'Resources Final'!A:D,4,FALSE)=0,"",VLOOKUP(D2693,'Resources Final'!A:D,4,FALSE))</f>
        <v>Y</v>
      </c>
      <c r="M2693" s="3" t="str">
        <f>IF(VLOOKUP(D2693,'Resources Final'!A:E,5,FALSE)=0,"",VLOOKUP(D2693,'Resources Final'!A:E,5,FALSE))</f>
        <v/>
      </c>
      <c r="N2693" s="7" t="str">
        <f>IF(VLOOKUP(D2693,'Resources Final'!A:F,6,FALSE)=0,"",VLOOKUP(D2693,'Resources Final'!A:F,6,FALSE))</f>
        <v/>
      </c>
      <c r="O2693" s="3" t="str">
        <f>IF(VLOOKUP(D2693,'Resources Final'!A:G,7,FALSE)=0,"",VLOOKUP(D2693,'Resources Final'!A:G,7,FALSE))</f>
        <v/>
      </c>
    </row>
    <row r="2694" spans="1:15" x14ac:dyDescent="0.2">
      <c r="A2694" s="11">
        <v>990</v>
      </c>
      <c r="B2694" s="11" t="str">
        <f t="shared" si="53"/>
        <v>Charles G. Koch Charitable Foundation_Ohio University Foundation2016117600</v>
      </c>
      <c r="C2694" s="11" t="s">
        <v>19</v>
      </c>
      <c r="D2694" s="11" t="s">
        <v>2739</v>
      </c>
      <c r="E2694" s="11" t="s">
        <v>2738</v>
      </c>
      <c r="F2694" s="4">
        <v>117600</v>
      </c>
      <c r="G2694" s="3">
        <v>2016</v>
      </c>
      <c r="H2694" s="3" t="s">
        <v>21</v>
      </c>
      <c r="I2694" s="12"/>
      <c r="J2694" s="3">
        <v>120</v>
      </c>
      <c r="K2694" s="3" t="str">
        <f>IF(VLOOKUP(D2694,'Resources Final'!A:C,3,FALSE)=0,"",VLOOKUP(D2694,'Resources Final'!A:C,3,FALSE))</f>
        <v/>
      </c>
      <c r="L2694" s="3" t="str">
        <f>IF(VLOOKUP(D2694,'Resources Final'!A:D,4,FALSE)=0,"",VLOOKUP(D2694,'Resources Final'!A:D,4,FALSE))</f>
        <v>Y</v>
      </c>
      <c r="M2694" s="3" t="str">
        <f>IF(VLOOKUP(D2694,'Resources Final'!A:E,5,FALSE)=0,"",VLOOKUP(D2694,'Resources Final'!A:E,5,FALSE))</f>
        <v/>
      </c>
      <c r="N2694" s="7" t="str">
        <f>IF(VLOOKUP(D2694,'Resources Final'!A:F,6,FALSE)=0,"",VLOOKUP(D2694,'Resources Final'!A:F,6,FALSE))</f>
        <v/>
      </c>
      <c r="O2694" s="3" t="str">
        <f>IF(VLOOKUP(D2694,'Resources Final'!A:G,7,FALSE)=0,"",VLOOKUP(D2694,'Resources Final'!A:G,7,FALSE))</f>
        <v/>
      </c>
    </row>
    <row r="2695" spans="1:15" x14ac:dyDescent="0.2">
      <c r="A2695" s="11">
        <v>990</v>
      </c>
      <c r="B2695" s="11" t="str">
        <f t="shared" si="53"/>
        <v>Charles G. Koch Charitable Foundation_Yoo20164005</v>
      </c>
      <c r="C2695" s="11" t="s">
        <v>19</v>
      </c>
      <c r="D2695" s="11" t="s">
        <v>4117</v>
      </c>
      <c r="E2695" s="11" t="s">
        <v>4117</v>
      </c>
      <c r="F2695" s="4">
        <v>4005</v>
      </c>
      <c r="G2695" s="3">
        <v>2016</v>
      </c>
      <c r="H2695" s="3" t="s">
        <v>21</v>
      </c>
      <c r="I2695" s="12" t="s">
        <v>31</v>
      </c>
      <c r="J2695" s="3">
        <v>121</v>
      </c>
      <c r="K2695" s="3" t="str">
        <f>IF(VLOOKUP(D2695,'Resources Final'!A:C,3,FALSE)=0,"",VLOOKUP(D2695,'Resources Final'!A:C,3,FALSE))</f>
        <v>Y</v>
      </c>
      <c r="L2695" s="3" t="str">
        <f>IF(VLOOKUP(D2695,'Resources Final'!A:D,4,FALSE)=0,"",VLOOKUP(D2695,'Resources Final'!A:D,4,FALSE))</f>
        <v/>
      </c>
      <c r="M2695" s="3" t="str">
        <f>IF(VLOOKUP(D2695,'Resources Final'!A:E,5,FALSE)=0,"",VLOOKUP(D2695,'Resources Final'!A:E,5,FALSE))</f>
        <v/>
      </c>
      <c r="N2695" s="7" t="str">
        <f>IF(VLOOKUP(D2695,'Resources Final'!A:F,6,FALSE)=0,"",VLOOKUP(D2695,'Resources Final'!A:F,6,FALSE))</f>
        <v/>
      </c>
      <c r="O2695" s="3" t="str">
        <f>IF(VLOOKUP(D2695,'Resources Final'!A:G,7,FALSE)=0,"",VLOOKUP(D2695,'Resources Final'!A:G,7,FALSE))</f>
        <v/>
      </c>
    </row>
    <row r="2696" spans="1:15" x14ac:dyDescent="0.2">
      <c r="A2696" s="11">
        <v>990</v>
      </c>
      <c r="B2696" s="11" t="str">
        <f t="shared" si="53"/>
        <v>Charles G. Koch Charitable Foundation_Association of Private Enterprise Education201660000</v>
      </c>
      <c r="C2696" s="11" t="s">
        <v>19</v>
      </c>
      <c r="D2696" s="11" t="s">
        <v>279</v>
      </c>
      <c r="E2696" s="11" t="s">
        <v>279</v>
      </c>
      <c r="F2696" s="4">
        <v>60000</v>
      </c>
      <c r="G2696" s="3">
        <v>2016</v>
      </c>
      <c r="H2696" s="3" t="s">
        <v>21</v>
      </c>
      <c r="I2696" s="12"/>
      <c r="J2696" s="3">
        <v>122</v>
      </c>
      <c r="K2696" s="3" t="str">
        <f>IF(VLOOKUP(D2696,'Resources Final'!A:C,3,FALSE)=0,"",VLOOKUP(D2696,'Resources Final'!A:C,3,FALSE))</f>
        <v/>
      </c>
      <c r="L2696" s="3" t="str">
        <f>IF(VLOOKUP(D2696,'Resources Final'!A:D,4,FALSE)=0,"",VLOOKUP(D2696,'Resources Final'!A:D,4,FALSE))</f>
        <v/>
      </c>
      <c r="M2696" s="3" t="str">
        <f>IF(VLOOKUP(D2696,'Resources Final'!A:E,5,FALSE)=0,"",VLOOKUP(D2696,'Resources Final'!A:E,5,FALSE))</f>
        <v/>
      </c>
      <c r="N2696" s="7" t="str">
        <f>IF(VLOOKUP(D2696,'Resources Final'!A:F,6,FALSE)=0,"",VLOOKUP(D2696,'Resources Final'!A:F,6,FALSE))</f>
        <v/>
      </c>
      <c r="O2696" s="3" t="str">
        <f>IF(VLOOKUP(D2696,'Resources Final'!A:G,7,FALSE)=0,"",VLOOKUP(D2696,'Resources Final'!A:G,7,FALSE))</f>
        <v/>
      </c>
    </row>
    <row r="2697" spans="1:15" x14ac:dyDescent="0.2">
      <c r="A2697" s="11">
        <v>990</v>
      </c>
      <c r="B2697" s="11" t="str">
        <f t="shared" si="53"/>
        <v>Charles G. Koch Charitable Foundation_Reade20164005</v>
      </c>
      <c r="C2697" s="11" t="s">
        <v>19</v>
      </c>
      <c r="D2697" s="11" t="s">
        <v>2997</v>
      </c>
      <c r="E2697" s="11" t="s">
        <v>2997</v>
      </c>
      <c r="F2697" s="4">
        <v>4005</v>
      </c>
      <c r="G2697" s="3">
        <v>2016</v>
      </c>
      <c r="H2697" s="3" t="s">
        <v>21</v>
      </c>
      <c r="I2697" s="12" t="s">
        <v>31</v>
      </c>
      <c r="J2697" s="3">
        <v>123</v>
      </c>
      <c r="K2697" s="3" t="str">
        <f>IF(VLOOKUP(D2697,'Resources Final'!A:C,3,FALSE)=0,"",VLOOKUP(D2697,'Resources Final'!A:C,3,FALSE))</f>
        <v>Y</v>
      </c>
      <c r="L2697" s="3" t="str">
        <f>IF(VLOOKUP(D2697,'Resources Final'!A:D,4,FALSE)=0,"",VLOOKUP(D2697,'Resources Final'!A:D,4,FALSE))</f>
        <v/>
      </c>
      <c r="M2697" s="3" t="str">
        <f>IF(VLOOKUP(D2697,'Resources Final'!A:E,5,FALSE)=0,"",VLOOKUP(D2697,'Resources Final'!A:E,5,FALSE))</f>
        <v/>
      </c>
      <c r="N2697" s="7" t="str">
        <f>IF(VLOOKUP(D2697,'Resources Final'!A:F,6,FALSE)=0,"",VLOOKUP(D2697,'Resources Final'!A:F,6,FALSE))</f>
        <v/>
      </c>
      <c r="O2697" s="3" t="str">
        <f>IF(VLOOKUP(D2697,'Resources Final'!A:G,7,FALSE)=0,"",VLOOKUP(D2697,'Resources Final'!A:G,7,FALSE))</f>
        <v/>
      </c>
    </row>
    <row r="2698" spans="1:15" x14ac:dyDescent="0.2">
      <c r="A2698" s="11">
        <v>990</v>
      </c>
      <c r="B2698" s="11" t="str">
        <f t="shared" si="53"/>
        <v>Charles G. Koch Charitable Foundation_John Locke Foundation201630000</v>
      </c>
      <c r="C2698" s="11" t="s">
        <v>19</v>
      </c>
      <c r="D2698" s="11" t="s">
        <v>1849</v>
      </c>
      <c r="E2698" s="11" t="s">
        <v>1849</v>
      </c>
      <c r="F2698" s="4">
        <v>30000</v>
      </c>
      <c r="G2698" s="3">
        <v>2016</v>
      </c>
      <c r="H2698" s="3" t="s">
        <v>21</v>
      </c>
      <c r="I2698" s="12"/>
      <c r="J2698" s="3">
        <v>124</v>
      </c>
      <c r="K2698" s="3" t="str">
        <f>IF(VLOOKUP(D2698,'Resources Final'!A:C,3,FALSE)=0,"",VLOOKUP(D2698,'Resources Final'!A:C,3,FALSE))</f>
        <v/>
      </c>
      <c r="L2698" s="3" t="str">
        <f>IF(VLOOKUP(D2698,'Resources Final'!A:D,4,FALSE)=0,"",VLOOKUP(D2698,'Resources Final'!A:D,4,FALSE))</f>
        <v/>
      </c>
      <c r="M2698" s="3" t="str">
        <f>IF(VLOOKUP(D2698,'Resources Final'!A:E,5,FALSE)=0,"",VLOOKUP(D2698,'Resources Final'!A:E,5,FALSE))</f>
        <v/>
      </c>
      <c r="N2698" s="7" t="str">
        <f>IF(VLOOKUP(D2698,'Resources Final'!A:F,6,FALSE)=0,"",VLOOKUP(D2698,'Resources Final'!A:F,6,FALSE))</f>
        <v>https://www.desmogblog.com/john-locke-foundation</v>
      </c>
      <c r="O2698" s="3" t="str">
        <f>IF(VLOOKUP(D2698,'Resources Final'!A:G,7,FALSE)=0,"",VLOOKUP(D2698,'Resources Final'!A:G,7,FALSE))</f>
        <v>Desmog</v>
      </c>
    </row>
    <row r="2699" spans="1:15" x14ac:dyDescent="0.2">
      <c r="A2699" s="11">
        <v>990</v>
      </c>
      <c r="B2699" s="11" t="str">
        <f t="shared" si="53"/>
        <v>Charles G. Koch Charitable Foundation_Mediate20163555</v>
      </c>
      <c r="C2699" s="11" t="s">
        <v>19</v>
      </c>
      <c r="D2699" s="11" t="s">
        <v>2411</v>
      </c>
      <c r="E2699" s="11" t="s">
        <v>2411</v>
      </c>
      <c r="F2699" s="4">
        <v>3555</v>
      </c>
      <c r="G2699" s="3">
        <v>2016</v>
      </c>
      <c r="H2699" s="3" t="s">
        <v>21</v>
      </c>
      <c r="I2699" s="12" t="s">
        <v>31</v>
      </c>
      <c r="J2699" s="3">
        <v>125</v>
      </c>
      <c r="K2699" s="3" t="str">
        <f>IF(VLOOKUP(D2699,'Resources Final'!A:C,3,FALSE)=0,"",VLOOKUP(D2699,'Resources Final'!A:C,3,FALSE))</f>
        <v>Y</v>
      </c>
      <c r="L2699" s="3" t="str">
        <f>IF(VLOOKUP(D2699,'Resources Final'!A:D,4,FALSE)=0,"",VLOOKUP(D2699,'Resources Final'!A:D,4,FALSE))</f>
        <v/>
      </c>
      <c r="M2699" s="3" t="str">
        <f>IF(VLOOKUP(D2699,'Resources Final'!A:E,5,FALSE)=0,"",VLOOKUP(D2699,'Resources Final'!A:E,5,FALSE))</f>
        <v/>
      </c>
      <c r="N2699" s="7" t="str">
        <f>IF(VLOOKUP(D2699,'Resources Final'!A:F,6,FALSE)=0,"",VLOOKUP(D2699,'Resources Final'!A:F,6,FALSE))</f>
        <v/>
      </c>
      <c r="O2699" s="3" t="str">
        <f>IF(VLOOKUP(D2699,'Resources Final'!A:G,7,FALSE)=0,"",VLOOKUP(D2699,'Resources Final'!A:G,7,FALSE))</f>
        <v/>
      </c>
    </row>
    <row r="2700" spans="1:15" x14ac:dyDescent="0.2">
      <c r="A2700" s="11">
        <v>990</v>
      </c>
      <c r="B2700" s="11" t="str">
        <f t="shared" si="53"/>
        <v>Charles G. Koch Charitable Foundation_City College Fund201615000</v>
      </c>
      <c r="C2700" s="11" t="s">
        <v>19</v>
      </c>
      <c r="D2700" s="11" t="s">
        <v>736</v>
      </c>
      <c r="E2700" s="11" t="s">
        <v>736</v>
      </c>
      <c r="F2700" s="4">
        <v>15000</v>
      </c>
      <c r="G2700" s="3">
        <v>2016</v>
      </c>
      <c r="H2700" s="3" t="s">
        <v>21</v>
      </c>
      <c r="I2700" s="12"/>
      <c r="J2700" s="3">
        <v>126</v>
      </c>
      <c r="K2700" s="3" t="str">
        <f>IF(VLOOKUP(D2700,'Resources Final'!A:C,3,FALSE)=0,"",VLOOKUP(D2700,'Resources Final'!A:C,3,FALSE))</f>
        <v/>
      </c>
      <c r="L2700" s="3" t="str">
        <f>IF(VLOOKUP(D2700,'Resources Final'!A:D,4,FALSE)=0,"",VLOOKUP(D2700,'Resources Final'!A:D,4,FALSE))</f>
        <v>Y</v>
      </c>
      <c r="M2700" s="3" t="str">
        <f>IF(VLOOKUP(D2700,'Resources Final'!A:E,5,FALSE)=0,"",VLOOKUP(D2700,'Resources Final'!A:E,5,FALSE))</f>
        <v/>
      </c>
      <c r="N2700" s="7" t="str">
        <f>IF(VLOOKUP(D2700,'Resources Final'!A:F,6,FALSE)=0,"",VLOOKUP(D2700,'Resources Final'!A:F,6,FALSE))</f>
        <v/>
      </c>
      <c r="O2700" s="3" t="str">
        <f>IF(VLOOKUP(D2700,'Resources Final'!A:G,7,FALSE)=0,"",VLOOKUP(D2700,'Resources Final'!A:G,7,FALSE))</f>
        <v/>
      </c>
    </row>
    <row r="2701" spans="1:15" x14ac:dyDescent="0.2">
      <c r="A2701" s="11">
        <v>990</v>
      </c>
      <c r="B2701" s="11" t="str">
        <f t="shared" si="53"/>
        <v>Charles G. Koch Charitable Foundation_Goff20162835</v>
      </c>
      <c r="C2701" s="11" t="s">
        <v>19</v>
      </c>
      <c r="D2701" s="11" t="s">
        <v>1420</v>
      </c>
      <c r="E2701" s="11" t="s">
        <v>1420</v>
      </c>
      <c r="F2701" s="4">
        <v>2835</v>
      </c>
      <c r="G2701" s="3">
        <v>2016</v>
      </c>
      <c r="H2701" s="3" t="s">
        <v>21</v>
      </c>
      <c r="I2701" s="12" t="s">
        <v>31</v>
      </c>
      <c r="J2701" s="3">
        <v>127</v>
      </c>
      <c r="K2701" s="3" t="str">
        <f>IF(VLOOKUP(D2701,'Resources Final'!A:C,3,FALSE)=0,"",VLOOKUP(D2701,'Resources Final'!A:C,3,FALSE))</f>
        <v>Y</v>
      </c>
      <c r="L2701" s="3" t="str">
        <f>IF(VLOOKUP(D2701,'Resources Final'!A:D,4,FALSE)=0,"",VLOOKUP(D2701,'Resources Final'!A:D,4,FALSE))</f>
        <v/>
      </c>
      <c r="M2701" s="3" t="str">
        <f>IF(VLOOKUP(D2701,'Resources Final'!A:E,5,FALSE)=0,"",VLOOKUP(D2701,'Resources Final'!A:E,5,FALSE))</f>
        <v/>
      </c>
      <c r="N2701" s="7" t="str">
        <f>IF(VLOOKUP(D2701,'Resources Final'!A:F,6,FALSE)=0,"",VLOOKUP(D2701,'Resources Final'!A:F,6,FALSE))</f>
        <v/>
      </c>
      <c r="O2701" s="3" t="str">
        <f>IF(VLOOKUP(D2701,'Resources Final'!A:G,7,FALSE)=0,"",VLOOKUP(D2701,'Resources Final'!A:G,7,FALSE))</f>
        <v/>
      </c>
    </row>
    <row r="2702" spans="1:15" x14ac:dyDescent="0.2">
      <c r="A2702" s="11">
        <v>990</v>
      </c>
      <c r="B2702" s="11" t="str">
        <f t="shared" si="53"/>
        <v>Charles G. Koch Charitable Foundation_Marshall University Foundation20167000</v>
      </c>
      <c r="C2702" s="11" t="s">
        <v>19</v>
      </c>
      <c r="D2702" s="11" t="s">
        <v>2337</v>
      </c>
      <c r="E2702" s="11" t="s">
        <v>2337</v>
      </c>
      <c r="F2702" s="4">
        <v>7000</v>
      </c>
      <c r="G2702" s="3">
        <v>2016</v>
      </c>
      <c r="H2702" s="3" t="s">
        <v>21</v>
      </c>
      <c r="I2702" s="12"/>
      <c r="J2702" s="3">
        <v>128</v>
      </c>
      <c r="K2702" s="3" t="str">
        <f>IF(VLOOKUP(D2702,'Resources Final'!A:C,3,FALSE)=0,"",VLOOKUP(D2702,'Resources Final'!A:C,3,FALSE))</f>
        <v/>
      </c>
      <c r="L2702" s="3" t="str">
        <f>IF(VLOOKUP(D2702,'Resources Final'!A:D,4,FALSE)=0,"",VLOOKUP(D2702,'Resources Final'!A:D,4,FALSE))</f>
        <v>Y</v>
      </c>
      <c r="M2702" s="3" t="str">
        <f>IF(VLOOKUP(D2702,'Resources Final'!A:E,5,FALSE)=0,"",VLOOKUP(D2702,'Resources Final'!A:E,5,FALSE))</f>
        <v/>
      </c>
      <c r="N2702" s="7" t="str">
        <f>IF(VLOOKUP(D2702,'Resources Final'!A:F,6,FALSE)=0,"",VLOOKUP(D2702,'Resources Final'!A:F,6,FALSE))</f>
        <v/>
      </c>
      <c r="O2702" s="3" t="str">
        <f>IF(VLOOKUP(D2702,'Resources Final'!A:G,7,FALSE)=0,"",VLOOKUP(D2702,'Resources Final'!A:G,7,FALSE))</f>
        <v/>
      </c>
    </row>
    <row r="2703" spans="1:15" x14ac:dyDescent="0.2">
      <c r="A2703" s="11">
        <v>990</v>
      </c>
      <c r="B2703" s="11" t="str">
        <f t="shared" si="53"/>
        <v>Charles G. Koch Charitable Foundation_Florida State University Foundation2016819136</v>
      </c>
      <c r="C2703" s="11" t="s">
        <v>19</v>
      </c>
      <c r="D2703" s="11" t="s">
        <v>1237</v>
      </c>
      <c r="E2703" s="11" t="s">
        <v>1236</v>
      </c>
      <c r="F2703" s="4">
        <v>819136</v>
      </c>
      <c r="G2703" s="3">
        <v>2016</v>
      </c>
      <c r="H2703" s="3" t="s">
        <v>21</v>
      </c>
      <c r="I2703" s="12"/>
      <c r="J2703" s="3">
        <v>129</v>
      </c>
      <c r="K2703" s="3" t="str">
        <f>IF(VLOOKUP(D2703,'Resources Final'!A:C,3,FALSE)=0,"",VLOOKUP(D2703,'Resources Final'!A:C,3,FALSE))</f>
        <v/>
      </c>
      <c r="L2703" s="3" t="str">
        <f>IF(VLOOKUP(D2703,'Resources Final'!A:D,4,FALSE)=0,"",VLOOKUP(D2703,'Resources Final'!A:D,4,FALSE))</f>
        <v>Y</v>
      </c>
      <c r="M2703" s="3" t="str">
        <f>IF(VLOOKUP(D2703,'Resources Final'!A:E,5,FALSE)=0,"",VLOOKUP(D2703,'Resources Final'!A:E,5,FALSE))</f>
        <v/>
      </c>
      <c r="N2703" s="7" t="str">
        <f>IF(VLOOKUP(D2703,'Resources Final'!A:F,6,FALSE)=0,"",VLOOKUP(D2703,'Resources Final'!A:F,6,FALSE))</f>
        <v/>
      </c>
      <c r="O2703" s="3" t="str">
        <f>IF(VLOOKUP(D2703,'Resources Final'!A:G,7,FALSE)=0,"",VLOOKUP(D2703,'Resources Final'!A:G,7,FALSE))</f>
        <v/>
      </c>
    </row>
    <row r="2704" spans="1:15" x14ac:dyDescent="0.2">
      <c r="A2704" s="11">
        <v>990</v>
      </c>
      <c r="B2704" s="11" t="str">
        <f t="shared" si="53"/>
        <v>Charles G. Koch Charitable Foundation_University of Georgia201610700</v>
      </c>
      <c r="C2704" s="11" t="s">
        <v>19</v>
      </c>
      <c r="D2704" s="11" t="s">
        <v>3757</v>
      </c>
      <c r="E2704" s="11" t="s">
        <v>3757</v>
      </c>
      <c r="F2704" s="4">
        <v>10700</v>
      </c>
      <c r="G2704" s="3">
        <v>2016</v>
      </c>
      <c r="H2704" s="3" t="s">
        <v>21</v>
      </c>
      <c r="I2704" s="12"/>
      <c r="J2704" s="3">
        <v>130</v>
      </c>
      <c r="K2704" s="3" t="str">
        <f>IF(VLOOKUP(D2704,'Resources Final'!A:C,3,FALSE)=0,"",VLOOKUP(D2704,'Resources Final'!A:C,3,FALSE))</f>
        <v/>
      </c>
      <c r="L2704" s="3" t="str">
        <f>IF(VLOOKUP(D2704,'Resources Final'!A:D,4,FALSE)=0,"",VLOOKUP(D2704,'Resources Final'!A:D,4,FALSE))</f>
        <v>Y</v>
      </c>
      <c r="M2704" s="3" t="str">
        <f>IF(VLOOKUP(D2704,'Resources Final'!A:E,5,FALSE)=0,"",VLOOKUP(D2704,'Resources Final'!A:E,5,FALSE))</f>
        <v/>
      </c>
      <c r="N2704" s="7" t="str">
        <f>IF(VLOOKUP(D2704,'Resources Final'!A:F,6,FALSE)=0,"",VLOOKUP(D2704,'Resources Final'!A:F,6,FALSE))</f>
        <v/>
      </c>
      <c r="O2704" s="3" t="str">
        <f>IF(VLOOKUP(D2704,'Resources Final'!A:G,7,FALSE)=0,"",VLOOKUP(D2704,'Resources Final'!A:G,7,FALSE))</f>
        <v/>
      </c>
    </row>
    <row r="2705" spans="1:15" x14ac:dyDescent="0.2">
      <c r="A2705" s="11">
        <v>990</v>
      </c>
      <c r="B2705" s="11" t="str">
        <f t="shared" si="53"/>
        <v>Charles G. Koch Charitable Foundation_Bowling Green State University Foundation201644760</v>
      </c>
      <c r="C2705" s="11" t="s">
        <v>19</v>
      </c>
      <c r="D2705" s="11" t="s">
        <v>481</v>
      </c>
      <c r="E2705" s="11" t="s">
        <v>480</v>
      </c>
      <c r="F2705" s="4">
        <v>44760</v>
      </c>
      <c r="G2705" s="3">
        <v>2016</v>
      </c>
      <c r="H2705" s="3" t="s">
        <v>21</v>
      </c>
      <c r="I2705" s="12"/>
      <c r="J2705" s="3">
        <v>131</v>
      </c>
      <c r="K2705" s="3" t="str">
        <f>IF(VLOOKUP(D2705,'Resources Final'!A:C,3,FALSE)=0,"",VLOOKUP(D2705,'Resources Final'!A:C,3,FALSE))</f>
        <v/>
      </c>
      <c r="L2705" s="3" t="str">
        <f>IF(VLOOKUP(D2705,'Resources Final'!A:D,4,FALSE)=0,"",VLOOKUP(D2705,'Resources Final'!A:D,4,FALSE))</f>
        <v>Y</v>
      </c>
      <c r="M2705" s="3" t="str">
        <f>IF(VLOOKUP(D2705,'Resources Final'!A:E,5,FALSE)=0,"",VLOOKUP(D2705,'Resources Final'!A:E,5,FALSE))</f>
        <v/>
      </c>
      <c r="N2705" s="7" t="str">
        <f>IF(VLOOKUP(D2705,'Resources Final'!A:F,6,FALSE)=0,"",VLOOKUP(D2705,'Resources Final'!A:F,6,FALSE))</f>
        <v/>
      </c>
      <c r="O2705" s="3" t="str">
        <f>IF(VLOOKUP(D2705,'Resources Final'!A:G,7,FALSE)=0,"",VLOOKUP(D2705,'Resources Final'!A:G,7,FALSE))</f>
        <v/>
      </c>
    </row>
    <row r="2706" spans="1:15" x14ac:dyDescent="0.2">
      <c r="A2706" s="11">
        <v>990</v>
      </c>
      <c r="B2706" s="11" t="str">
        <f t="shared" si="53"/>
        <v>Charles G. Koch Charitable Foundation_Cornerstone Schools201625000</v>
      </c>
      <c r="C2706" s="11" t="s">
        <v>19</v>
      </c>
      <c r="D2706" s="11" t="s">
        <v>851</v>
      </c>
      <c r="E2706" s="11" t="s">
        <v>851</v>
      </c>
      <c r="F2706" s="4">
        <v>25000</v>
      </c>
      <c r="G2706" s="3">
        <v>2016</v>
      </c>
      <c r="H2706" s="3" t="s">
        <v>21</v>
      </c>
      <c r="I2706" s="12"/>
      <c r="J2706" s="3">
        <v>132</v>
      </c>
      <c r="K2706" s="3" t="str">
        <f>IF(VLOOKUP(D2706,'Resources Final'!A:C,3,FALSE)=0,"",VLOOKUP(D2706,'Resources Final'!A:C,3,FALSE))</f>
        <v/>
      </c>
      <c r="L2706" s="3" t="str">
        <f>IF(VLOOKUP(D2706,'Resources Final'!A:D,4,FALSE)=0,"",VLOOKUP(D2706,'Resources Final'!A:D,4,FALSE))</f>
        <v>Y</v>
      </c>
      <c r="M2706" s="3" t="str">
        <f>IF(VLOOKUP(D2706,'Resources Final'!A:E,5,FALSE)=0,"",VLOOKUP(D2706,'Resources Final'!A:E,5,FALSE))</f>
        <v/>
      </c>
      <c r="N2706" s="7" t="str">
        <f>IF(VLOOKUP(D2706,'Resources Final'!A:F,6,FALSE)=0,"",VLOOKUP(D2706,'Resources Final'!A:F,6,FALSE))</f>
        <v/>
      </c>
      <c r="O2706" s="3" t="str">
        <f>IF(VLOOKUP(D2706,'Resources Final'!A:G,7,FALSE)=0,"",VLOOKUP(D2706,'Resources Final'!A:G,7,FALSE))</f>
        <v/>
      </c>
    </row>
    <row r="2707" spans="1:15" x14ac:dyDescent="0.2">
      <c r="A2707" s="11">
        <v>990</v>
      </c>
      <c r="B2707" s="11" t="str">
        <f t="shared" si="53"/>
        <v>Charles G. Koch Charitable Foundation_Birkofer20163060</v>
      </c>
      <c r="C2707" s="11" t="s">
        <v>19</v>
      </c>
      <c r="D2707" s="11" t="s">
        <v>434</v>
      </c>
      <c r="E2707" s="11" t="s">
        <v>434</v>
      </c>
      <c r="F2707" s="4">
        <v>3060</v>
      </c>
      <c r="G2707" s="3">
        <v>2016</v>
      </c>
      <c r="H2707" s="3" t="s">
        <v>21</v>
      </c>
      <c r="I2707" s="12" t="s">
        <v>31</v>
      </c>
      <c r="J2707" s="3">
        <v>133</v>
      </c>
      <c r="K2707" s="3" t="str">
        <f>IF(VLOOKUP(D2707,'Resources Final'!A:C,3,FALSE)=0,"",VLOOKUP(D2707,'Resources Final'!A:C,3,FALSE))</f>
        <v>Y</v>
      </c>
      <c r="L2707" s="3" t="str">
        <f>IF(VLOOKUP(D2707,'Resources Final'!A:D,4,FALSE)=0,"",VLOOKUP(D2707,'Resources Final'!A:D,4,FALSE))</f>
        <v/>
      </c>
      <c r="M2707" s="3" t="str">
        <f>IF(VLOOKUP(D2707,'Resources Final'!A:E,5,FALSE)=0,"",VLOOKUP(D2707,'Resources Final'!A:E,5,FALSE))</f>
        <v/>
      </c>
      <c r="N2707" s="7" t="str">
        <f>IF(VLOOKUP(D2707,'Resources Final'!A:F,6,FALSE)=0,"",VLOOKUP(D2707,'Resources Final'!A:F,6,FALSE))</f>
        <v/>
      </c>
      <c r="O2707" s="3" t="str">
        <f>IF(VLOOKUP(D2707,'Resources Final'!A:G,7,FALSE)=0,"",VLOOKUP(D2707,'Resources Final'!A:G,7,FALSE))</f>
        <v/>
      </c>
    </row>
    <row r="2708" spans="1:15" x14ac:dyDescent="0.2">
      <c r="A2708" s="11">
        <v>990</v>
      </c>
      <c r="B2708" s="11" t="str">
        <f t="shared" si="53"/>
        <v>Charles G. Koch Charitable Foundation_Colgate University20164800</v>
      </c>
      <c r="C2708" s="11" t="s">
        <v>19</v>
      </c>
      <c r="D2708" s="11" t="s">
        <v>779</v>
      </c>
      <c r="E2708" s="11" t="s">
        <v>779</v>
      </c>
      <c r="F2708" s="4">
        <v>4800</v>
      </c>
      <c r="G2708" s="3">
        <v>2016</v>
      </c>
      <c r="H2708" s="3" t="s">
        <v>21</v>
      </c>
      <c r="I2708" s="12"/>
      <c r="J2708" s="3">
        <v>134</v>
      </c>
      <c r="K2708" s="3" t="str">
        <f>IF(VLOOKUP(D2708,'Resources Final'!A:C,3,FALSE)=0,"",VLOOKUP(D2708,'Resources Final'!A:C,3,FALSE))</f>
        <v/>
      </c>
      <c r="L2708" s="3" t="str">
        <f>IF(VLOOKUP(D2708,'Resources Final'!A:D,4,FALSE)=0,"",VLOOKUP(D2708,'Resources Final'!A:D,4,FALSE))</f>
        <v>Y</v>
      </c>
      <c r="M2708" s="3" t="str">
        <f>IF(VLOOKUP(D2708,'Resources Final'!A:E,5,FALSE)=0,"",VLOOKUP(D2708,'Resources Final'!A:E,5,FALSE))</f>
        <v/>
      </c>
      <c r="N2708" s="7" t="str">
        <f>IF(VLOOKUP(D2708,'Resources Final'!A:F,6,FALSE)=0,"",VLOOKUP(D2708,'Resources Final'!A:F,6,FALSE))</f>
        <v/>
      </c>
      <c r="O2708" s="3" t="str">
        <f>IF(VLOOKUP(D2708,'Resources Final'!A:G,7,FALSE)=0,"",VLOOKUP(D2708,'Resources Final'!A:G,7,FALSE))</f>
        <v/>
      </c>
    </row>
    <row r="2709" spans="1:15" x14ac:dyDescent="0.2">
      <c r="A2709" s="11">
        <v>990</v>
      </c>
      <c r="B2709" s="11" t="str">
        <f t="shared" si="53"/>
        <v>Charles G. Koch Charitable Foundation_Miles20163060</v>
      </c>
      <c r="C2709" s="11" t="s">
        <v>19</v>
      </c>
      <c r="D2709" s="11" t="s">
        <v>2461</v>
      </c>
      <c r="E2709" s="11" t="s">
        <v>2461</v>
      </c>
      <c r="F2709" s="4">
        <v>3060</v>
      </c>
      <c r="G2709" s="3">
        <v>2016</v>
      </c>
      <c r="H2709" s="3" t="s">
        <v>21</v>
      </c>
      <c r="I2709" s="12" t="s">
        <v>31</v>
      </c>
      <c r="J2709" s="3">
        <v>135</v>
      </c>
      <c r="K2709" s="3" t="str">
        <f>IF(VLOOKUP(D2709,'Resources Final'!A:C,3,FALSE)=0,"",VLOOKUP(D2709,'Resources Final'!A:C,3,FALSE))</f>
        <v>Y</v>
      </c>
      <c r="L2709" s="3" t="str">
        <f>IF(VLOOKUP(D2709,'Resources Final'!A:D,4,FALSE)=0,"",VLOOKUP(D2709,'Resources Final'!A:D,4,FALSE))</f>
        <v/>
      </c>
      <c r="M2709" s="3" t="str">
        <f>IF(VLOOKUP(D2709,'Resources Final'!A:E,5,FALSE)=0,"",VLOOKUP(D2709,'Resources Final'!A:E,5,FALSE))</f>
        <v/>
      </c>
      <c r="N2709" s="7" t="str">
        <f>IF(VLOOKUP(D2709,'Resources Final'!A:F,6,FALSE)=0,"",VLOOKUP(D2709,'Resources Final'!A:F,6,FALSE))</f>
        <v/>
      </c>
      <c r="O2709" s="3" t="str">
        <f>IF(VLOOKUP(D2709,'Resources Final'!A:G,7,FALSE)=0,"",VLOOKUP(D2709,'Resources Final'!A:G,7,FALSE))</f>
        <v/>
      </c>
    </row>
    <row r="2710" spans="1:15" x14ac:dyDescent="0.2">
      <c r="A2710" s="11">
        <v>990</v>
      </c>
      <c r="B2710" s="11" t="str">
        <f t="shared" si="53"/>
        <v>Charles G. Koch Charitable Foundation_University of North Carolina - Greensboro20167500</v>
      </c>
      <c r="C2710" s="11" t="s">
        <v>19</v>
      </c>
      <c r="D2710" s="11" t="s">
        <v>3805</v>
      </c>
      <c r="E2710" s="11" t="s">
        <v>3802</v>
      </c>
      <c r="F2710" s="4">
        <v>7500</v>
      </c>
      <c r="G2710" s="3">
        <v>2016</v>
      </c>
      <c r="H2710" s="3" t="s">
        <v>21</v>
      </c>
      <c r="I2710" s="12"/>
      <c r="J2710" s="3">
        <v>136</v>
      </c>
      <c r="K2710" s="3" t="str">
        <f>IF(VLOOKUP(D2710,'Resources Final'!A:C,3,FALSE)=0,"",VLOOKUP(D2710,'Resources Final'!A:C,3,FALSE))</f>
        <v/>
      </c>
      <c r="L2710" s="3" t="str">
        <f>IF(VLOOKUP(D2710,'Resources Final'!A:D,4,FALSE)=0,"",VLOOKUP(D2710,'Resources Final'!A:D,4,FALSE))</f>
        <v>Y</v>
      </c>
      <c r="M2710" s="3" t="str">
        <f>IF(VLOOKUP(D2710,'Resources Final'!A:E,5,FALSE)=0,"",VLOOKUP(D2710,'Resources Final'!A:E,5,FALSE))</f>
        <v/>
      </c>
      <c r="N2710" s="7" t="str">
        <f>IF(VLOOKUP(D2710,'Resources Final'!A:F,6,FALSE)=0,"",VLOOKUP(D2710,'Resources Final'!A:F,6,FALSE))</f>
        <v/>
      </c>
      <c r="O2710" s="3" t="str">
        <f>IF(VLOOKUP(D2710,'Resources Final'!A:G,7,FALSE)=0,"",VLOOKUP(D2710,'Resources Final'!A:G,7,FALSE))</f>
        <v/>
      </c>
    </row>
    <row r="2711" spans="1:15" x14ac:dyDescent="0.2">
      <c r="A2711" s="11">
        <v>990</v>
      </c>
      <c r="B2711" s="11" t="str">
        <f t="shared" si="53"/>
        <v>Charles G. Koch Charitable Foundation_Free State Project20165000</v>
      </c>
      <c r="C2711" s="11" t="s">
        <v>19</v>
      </c>
      <c r="D2711" s="11" t="s">
        <v>1290</v>
      </c>
      <c r="E2711" s="11" t="s">
        <v>1290</v>
      </c>
      <c r="F2711" s="4">
        <v>5000</v>
      </c>
      <c r="G2711" s="3">
        <v>2016</v>
      </c>
      <c r="H2711" s="3" t="s">
        <v>21</v>
      </c>
      <c r="I2711" s="12"/>
      <c r="J2711" s="3">
        <v>137</v>
      </c>
      <c r="K2711" s="3" t="str">
        <f>IF(VLOOKUP(D2711,'Resources Final'!A:C,3,FALSE)=0,"",VLOOKUP(D2711,'Resources Final'!A:C,3,FALSE))</f>
        <v/>
      </c>
      <c r="L2711" s="3" t="str">
        <f>IF(VLOOKUP(D2711,'Resources Final'!A:D,4,FALSE)=0,"",VLOOKUP(D2711,'Resources Final'!A:D,4,FALSE))</f>
        <v/>
      </c>
      <c r="M2711" s="3" t="str">
        <f>IF(VLOOKUP(D2711,'Resources Final'!A:E,5,FALSE)=0,"",VLOOKUP(D2711,'Resources Final'!A:E,5,FALSE))</f>
        <v/>
      </c>
      <c r="N2711" s="7" t="str">
        <f>IF(VLOOKUP(D2711,'Resources Final'!A:F,6,FALSE)=0,"",VLOOKUP(D2711,'Resources Final'!A:F,6,FALSE))</f>
        <v/>
      </c>
      <c r="O2711" s="3" t="str">
        <f>IF(VLOOKUP(D2711,'Resources Final'!A:G,7,FALSE)=0,"",VLOOKUP(D2711,'Resources Final'!A:G,7,FALSE))</f>
        <v/>
      </c>
    </row>
    <row r="2712" spans="1:15" x14ac:dyDescent="0.2">
      <c r="A2712" s="11">
        <v>990</v>
      </c>
      <c r="B2712" s="11" t="str">
        <f t="shared" si="53"/>
        <v>Charles G. Koch Charitable Foundation_George Washington University2016322035</v>
      </c>
      <c r="C2712" s="11" t="s">
        <v>19</v>
      </c>
      <c r="D2712" s="11" t="s">
        <v>1371</v>
      </c>
      <c r="E2712" s="11" t="s">
        <v>1371</v>
      </c>
      <c r="F2712" s="4">
        <v>322035</v>
      </c>
      <c r="G2712" s="3">
        <v>2016</v>
      </c>
      <c r="H2712" s="3" t="s">
        <v>21</v>
      </c>
      <c r="I2712" s="12"/>
      <c r="J2712" s="3">
        <v>138</v>
      </c>
      <c r="K2712" s="3" t="str">
        <f>IF(VLOOKUP(D2712,'Resources Final'!A:C,3,FALSE)=0,"",VLOOKUP(D2712,'Resources Final'!A:C,3,FALSE))</f>
        <v/>
      </c>
      <c r="L2712" s="3" t="str">
        <f>IF(VLOOKUP(D2712,'Resources Final'!A:D,4,FALSE)=0,"",VLOOKUP(D2712,'Resources Final'!A:D,4,FALSE))</f>
        <v>Y</v>
      </c>
      <c r="M2712" s="3" t="str">
        <f>IF(VLOOKUP(D2712,'Resources Final'!A:E,5,FALSE)=0,"",VLOOKUP(D2712,'Resources Final'!A:E,5,FALSE))</f>
        <v/>
      </c>
      <c r="N2712" s="7" t="str">
        <f>IF(VLOOKUP(D2712,'Resources Final'!A:F,6,FALSE)=0,"",VLOOKUP(D2712,'Resources Final'!A:F,6,FALSE))</f>
        <v/>
      </c>
      <c r="O2712" s="3" t="str">
        <f>IF(VLOOKUP(D2712,'Resources Final'!A:G,7,FALSE)=0,"",VLOOKUP(D2712,'Resources Final'!A:G,7,FALSE))</f>
        <v/>
      </c>
    </row>
    <row r="2713" spans="1:15" x14ac:dyDescent="0.2">
      <c r="A2713" s="11">
        <v>990</v>
      </c>
      <c r="B2713" s="11" t="str">
        <f t="shared" si="53"/>
        <v>Charles G. Koch Charitable Foundation_Dakota Wesleyan University201623000</v>
      </c>
      <c r="C2713" s="11" t="s">
        <v>19</v>
      </c>
      <c r="D2713" s="11" t="s">
        <v>931</v>
      </c>
      <c r="E2713" s="11" t="s">
        <v>931</v>
      </c>
      <c r="F2713" s="4">
        <v>23000</v>
      </c>
      <c r="G2713" s="3">
        <v>2016</v>
      </c>
      <c r="H2713" s="3" t="s">
        <v>21</v>
      </c>
      <c r="I2713" s="12"/>
      <c r="J2713" s="3">
        <v>139</v>
      </c>
      <c r="K2713" s="3" t="str">
        <f>IF(VLOOKUP(D2713,'Resources Final'!A:C,3,FALSE)=0,"",VLOOKUP(D2713,'Resources Final'!A:C,3,FALSE))</f>
        <v/>
      </c>
      <c r="L2713" s="3" t="str">
        <f>IF(VLOOKUP(D2713,'Resources Final'!A:D,4,FALSE)=0,"",VLOOKUP(D2713,'Resources Final'!A:D,4,FALSE))</f>
        <v>Y</v>
      </c>
      <c r="M2713" s="3" t="str">
        <f>IF(VLOOKUP(D2713,'Resources Final'!A:E,5,FALSE)=0,"",VLOOKUP(D2713,'Resources Final'!A:E,5,FALSE))</f>
        <v/>
      </c>
      <c r="N2713" s="7" t="str">
        <f>IF(VLOOKUP(D2713,'Resources Final'!A:F,6,FALSE)=0,"",VLOOKUP(D2713,'Resources Final'!A:F,6,FALSE))</f>
        <v/>
      </c>
      <c r="O2713" s="3" t="str">
        <f>IF(VLOOKUP(D2713,'Resources Final'!A:G,7,FALSE)=0,"",VLOOKUP(D2713,'Resources Final'!A:G,7,FALSE))</f>
        <v/>
      </c>
    </row>
    <row r="2714" spans="1:15" x14ac:dyDescent="0.2">
      <c r="A2714" s="11">
        <v>990</v>
      </c>
      <c r="B2714" s="11" t="str">
        <f t="shared" si="53"/>
        <v>Charles G. Koch Charitable Foundation_Research Foundation for the State University of New York201638390</v>
      </c>
      <c r="C2714" s="11" t="s">
        <v>19</v>
      </c>
      <c r="D2714" s="11" t="s">
        <v>3035</v>
      </c>
      <c r="E2714" s="11" t="s">
        <v>3036</v>
      </c>
      <c r="F2714" s="4">
        <v>38390</v>
      </c>
      <c r="G2714" s="3">
        <v>2016</v>
      </c>
      <c r="H2714" s="3" t="s">
        <v>21</v>
      </c>
      <c r="I2714" s="12"/>
      <c r="J2714" s="3">
        <v>140</v>
      </c>
      <c r="K2714" s="3" t="str">
        <f>IF(VLOOKUP(D2714,'Resources Final'!A:C,3,FALSE)=0,"",VLOOKUP(D2714,'Resources Final'!A:C,3,FALSE))</f>
        <v/>
      </c>
      <c r="L2714" s="3" t="str">
        <f>IF(VLOOKUP(D2714,'Resources Final'!A:D,4,FALSE)=0,"",VLOOKUP(D2714,'Resources Final'!A:D,4,FALSE))</f>
        <v>Y</v>
      </c>
      <c r="M2714" s="3" t="str">
        <f>IF(VLOOKUP(D2714,'Resources Final'!A:E,5,FALSE)=0,"",VLOOKUP(D2714,'Resources Final'!A:E,5,FALSE))</f>
        <v/>
      </c>
      <c r="N2714" s="7" t="str">
        <f>IF(VLOOKUP(D2714,'Resources Final'!A:F,6,FALSE)=0,"",VLOOKUP(D2714,'Resources Final'!A:F,6,FALSE))</f>
        <v/>
      </c>
      <c r="O2714" s="3" t="str">
        <f>IF(VLOOKUP(D2714,'Resources Final'!A:G,7,FALSE)=0,"",VLOOKUP(D2714,'Resources Final'!A:G,7,FALSE))</f>
        <v/>
      </c>
    </row>
    <row r="2715" spans="1:15" x14ac:dyDescent="0.2">
      <c r="A2715" s="11">
        <v>990</v>
      </c>
      <c r="B2715" s="11" t="str">
        <f t="shared" si="53"/>
        <v>Charles G. Koch Charitable Foundation_Vaitsblit20163251</v>
      </c>
      <c r="C2715" s="11" t="s">
        <v>19</v>
      </c>
      <c r="D2715" s="11" t="s">
        <v>3868</v>
      </c>
      <c r="E2715" s="11" t="s">
        <v>3868</v>
      </c>
      <c r="F2715" s="4">
        <v>3251</v>
      </c>
      <c r="G2715" s="3">
        <v>2016</v>
      </c>
      <c r="H2715" s="3" t="s">
        <v>21</v>
      </c>
      <c r="I2715" s="12" t="s">
        <v>31</v>
      </c>
      <c r="J2715" s="3">
        <v>141</v>
      </c>
      <c r="K2715" s="3" t="str">
        <f>IF(VLOOKUP(D2715,'Resources Final'!A:C,3,FALSE)=0,"",VLOOKUP(D2715,'Resources Final'!A:C,3,FALSE))</f>
        <v>Y</v>
      </c>
      <c r="L2715" s="3" t="str">
        <f>IF(VLOOKUP(D2715,'Resources Final'!A:D,4,FALSE)=0,"",VLOOKUP(D2715,'Resources Final'!A:D,4,FALSE))</f>
        <v/>
      </c>
      <c r="M2715" s="3" t="str">
        <f>IF(VLOOKUP(D2715,'Resources Final'!A:E,5,FALSE)=0,"",VLOOKUP(D2715,'Resources Final'!A:E,5,FALSE))</f>
        <v/>
      </c>
      <c r="N2715" s="7" t="str">
        <f>IF(VLOOKUP(D2715,'Resources Final'!A:F,6,FALSE)=0,"",VLOOKUP(D2715,'Resources Final'!A:F,6,FALSE))</f>
        <v/>
      </c>
      <c r="O2715" s="3" t="str">
        <f>IF(VLOOKUP(D2715,'Resources Final'!A:G,7,FALSE)=0,"",VLOOKUP(D2715,'Resources Final'!A:G,7,FALSE))</f>
        <v/>
      </c>
    </row>
    <row r="2716" spans="1:15" x14ac:dyDescent="0.2">
      <c r="A2716" s="11">
        <v>990</v>
      </c>
      <c r="B2716" s="11" t="str">
        <f t="shared" si="53"/>
        <v>Charles G. Koch Charitable Foundation_University of Colorado - Colorado Springs2016310000</v>
      </c>
      <c r="C2716" s="11" t="s">
        <v>19</v>
      </c>
      <c r="D2716" s="11" t="s">
        <v>3750</v>
      </c>
      <c r="E2716" s="11" t="s">
        <v>3023</v>
      </c>
      <c r="F2716" s="4">
        <v>310000</v>
      </c>
      <c r="G2716" s="3">
        <v>2016</v>
      </c>
      <c r="H2716" s="3" t="s">
        <v>21</v>
      </c>
      <c r="I2716" s="12"/>
      <c r="J2716" s="3">
        <v>142</v>
      </c>
      <c r="K2716" s="3" t="str">
        <f>IF(VLOOKUP(D2716,'Resources Final'!A:C,3,FALSE)=0,"",VLOOKUP(D2716,'Resources Final'!A:C,3,FALSE))</f>
        <v/>
      </c>
      <c r="L2716" s="3" t="str">
        <f>IF(VLOOKUP(D2716,'Resources Final'!A:D,4,FALSE)=0,"",VLOOKUP(D2716,'Resources Final'!A:D,4,FALSE))</f>
        <v>Y</v>
      </c>
      <c r="M2716" s="3" t="str">
        <f>IF(VLOOKUP(D2716,'Resources Final'!A:E,5,FALSE)=0,"",VLOOKUP(D2716,'Resources Final'!A:E,5,FALSE))</f>
        <v/>
      </c>
      <c r="N2716" s="7" t="str">
        <f>IF(VLOOKUP(D2716,'Resources Final'!A:F,6,FALSE)=0,"",VLOOKUP(D2716,'Resources Final'!A:F,6,FALSE))</f>
        <v/>
      </c>
      <c r="O2716" s="3" t="str">
        <f>IF(VLOOKUP(D2716,'Resources Final'!A:G,7,FALSE)=0,"",VLOOKUP(D2716,'Resources Final'!A:G,7,FALSE))</f>
        <v/>
      </c>
    </row>
    <row r="2717" spans="1:15" x14ac:dyDescent="0.2">
      <c r="A2717" s="11">
        <v>990</v>
      </c>
      <c r="B2717" s="11" t="str">
        <f t="shared" si="53"/>
        <v>Charles G. Koch Charitable Foundation_Carleton University20165000</v>
      </c>
      <c r="C2717" s="11" t="s">
        <v>19</v>
      </c>
      <c r="D2717" s="11" t="s">
        <v>607</v>
      </c>
      <c r="E2717" s="11" t="s">
        <v>607</v>
      </c>
      <c r="F2717" s="4">
        <v>5000</v>
      </c>
      <c r="G2717" s="3">
        <v>2016</v>
      </c>
      <c r="H2717" s="3" t="s">
        <v>21</v>
      </c>
      <c r="I2717" s="12"/>
      <c r="J2717" s="3">
        <v>143</v>
      </c>
      <c r="K2717" s="3" t="str">
        <f>IF(VLOOKUP(D2717,'Resources Final'!A:C,3,FALSE)=0,"",VLOOKUP(D2717,'Resources Final'!A:C,3,FALSE))</f>
        <v/>
      </c>
      <c r="L2717" s="3" t="str">
        <f>IF(VLOOKUP(D2717,'Resources Final'!A:D,4,FALSE)=0,"",VLOOKUP(D2717,'Resources Final'!A:D,4,FALSE))</f>
        <v>Y</v>
      </c>
      <c r="M2717" s="3" t="str">
        <f>IF(VLOOKUP(D2717,'Resources Final'!A:E,5,FALSE)=0,"",VLOOKUP(D2717,'Resources Final'!A:E,5,FALSE))</f>
        <v/>
      </c>
      <c r="N2717" s="7" t="str">
        <f>IF(VLOOKUP(D2717,'Resources Final'!A:F,6,FALSE)=0,"",VLOOKUP(D2717,'Resources Final'!A:F,6,FALSE))</f>
        <v/>
      </c>
      <c r="O2717" s="3" t="str">
        <f>IF(VLOOKUP(D2717,'Resources Final'!A:G,7,FALSE)=0,"",VLOOKUP(D2717,'Resources Final'!A:G,7,FALSE))</f>
        <v/>
      </c>
    </row>
    <row r="2718" spans="1:15" x14ac:dyDescent="0.2">
      <c r="A2718" s="11">
        <v>990</v>
      </c>
      <c r="B2718" s="11" t="str">
        <f t="shared" si="53"/>
        <v>Charles G. Koch Charitable Foundation_Western Michigan University201614193</v>
      </c>
      <c r="C2718" s="11" t="s">
        <v>19</v>
      </c>
      <c r="D2718" s="11" t="s">
        <v>3990</v>
      </c>
      <c r="E2718" s="11" t="s">
        <v>3990</v>
      </c>
      <c r="F2718" s="4">
        <v>14193</v>
      </c>
      <c r="G2718" s="3">
        <v>2016</v>
      </c>
      <c r="H2718" s="3" t="s">
        <v>21</v>
      </c>
      <c r="I2718" s="12"/>
      <c r="J2718" s="3">
        <v>144</v>
      </c>
      <c r="K2718" s="3" t="str">
        <f>IF(VLOOKUP(D2718,'Resources Final'!A:C,3,FALSE)=0,"",VLOOKUP(D2718,'Resources Final'!A:C,3,FALSE))</f>
        <v/>
      </c>
      <c r="L2718" s="3" t="str">
        <f>IF(VLOOKUP(D2718,'Resources Final'!A:D,4,FALSE)=0,"",VLOOKUP(D2718,'Resources Final'!A:D,4,FALSE))</f>
        <v>Y</v>
      </c>
      <c r="M2718" s="3" t="str">
        <f>IF(VLOOKUP(D2718,'Resources Final'!A:E,5,FALSE)=0,"",VLOOKUP(D2718,'Resources Final'!A:E,5,FALSE))</f>
        <v/>
      </c>
      <c r="N2718" s="7" t="str">
        <f>IF(VLOOKUP(D2718,'Resources Final'!A:F,6,FALSE)=0,"",VLOOKUP(D2718,'Resources Final'!A:F,6,FALSE))</f>
        <v/>
      </c>
      <c r="O2718" s="3" t="str">
        <f>IF(VLOOKUP(D2718,'Resources Final'!A:G,7,FALSE)=0,"",VLOOKUP(D2718,'Resources Final'!A:G,7,FALSE))</f>
        <v/>
      </c>
    </row>
    <row r="2719" spans="1:15" x14ac:dyDescent="0.2">
      <c r="A2719" s="11">
        <v>990</v>
      </c>
      <c r="B2719" s="11" t="str">
        <f t="shared" si="53"/>
        <v>Charles G. Koch Charitable Foundation_Kosloff20164914</v>
      </c>
      <c r="C2719" s="11" t="s">
        <v>19</v>
      </c>
      <c r="D2719" s="11" t="s">
        <v>2033</v>
      </c>
      <c r="E2719" s="11" t="s">
        <v>2033</v>
      </c>
      <c r="F2719" s="4">
        <v>4914</v>
      </c>
      <c r="G2719" s="3">
        <v>2016</v>
      </c>
      <c r="H2719" s="3" t="s">
        <v>21</v>
      </c>
      <c r="I2719" s="12" t="s">
        <v>31</v>
      </c>
      <c r="J2719" s="3">
        <v>145</v>
      </c>
      <c r="K2719" s="3" t="str">
        <f>IF(VLOOKUP(D2719,'Resources Final'!A:C,3,FALSE)=0,"",VLOOKUP(D2719,'Resources Final'!A:C,3,FALSE))</f>
        <v>Y</v>
      </c>
      <c r="L2719" s="3" t="str">
        <f>IF(VLOOKUP(D2719,'Resources Final'!A:D,4,FALSE)=0,"",VLOOKUP(D2719,'Resources Final'!A:D,4,FALSE))</f>
        <v/>
      </c>
      <c r="M2719" s="3" t="str">
        <f>IF(VLOOKUP(D2719,'Resources Final'!A:E,5,FALSE)=0,"",VLOOKUP(D2719,'Resources Final'!A:E,5,FALSE))</f>
        <v/>
      </c>
      <c r="N2719" s="7" t="str">
        <f>IF(VLOOKUP(D2719,'Resources Final'!A:F,6,FALSE)=0,"",VLOOKUP(D2719,'Resources Final'!A:F,6,FALSE))</f>
        <v/>
      </c>
      <c r="O2719" s="3" t="str">
        <f>IF(VLOOKUP(D2719,'Resources Final'!A:G,7,FALSE)=0,"",VLOOKUP(D2719,'Resources Final'!A:G,7,FALSE))</f>
        <v/>
      </c>
    </row>
    <row r="2720" spans="1:15" x14ac:dyDescent="0.2">
      <c r="A2720" s="11">
        <v>990</v>
      </c>
      <c r="B2720" s="11" t="str">
        <f t="shared" si="53"/>
        <v>Charles G. Koch Charitable Foundation_Crowe20165355</v>
      </c>
      <c r="C2720" s="11" t="s">
        <v>19</v>
      </c>
      <c r="D2720" s="11" t="s">
        <v>883</v>
      </c>
      <c r="E2720" s="11" t="s">
        <v>883</v>
      </c>
      <c r="F2720" s="4">
        <v>5355</v>
      </c>
      <c r="G2720" s="3">
        <v>2016</v>
      </c>
      <c r="H2720" s="3" t="s">
        <v>21</v>
      </c>
      <c r="I2720" s="12" t="s">
        <v>31</v>
      </c>
      <c r="J2720" s="3">
        <v>146</v>
      </c>
      <c r="K2720" s="3" t="str">
        <f>IF(VLOOKUP(D2720,'Resources Final'!A:C,3,FALSE)=0,"",VLOOKUP(D2720,'Resources Final'!A:C,3,FALSE))</f>
        <v>Y</v>
      </c>
      <c r="L2720" s="3" t="str">
        <f>IF(VLOOKUP(D2720,'Resources Final'!A:D,4,FALSE)=0,"",VLOOKUP(D2720,'Resources Final'!A:D,4,FALSE))</f>
        <v/>
      </c>
      <c r="M2720" s="3" t="str">
        <f>IF(VLOOKUP(D2720,'Resources Final'!A:E,5,FALSE)=0,"",VLOOKUP(D2720,'Resources Final'!A:E,5,FALSE))</f>
        <v/>
      </c>
      <c r="N2720" s="7" t="str">
        <f>IF(VLOOKUP(D2720,'Resources Final'!A:F,6,FALSE)=0,"",VLOOKUP(D2720,'Resources Final'!A:F,6,FALSE))</f>
        <v/>
      </c>
      <c r="O2720" s="3" t="str">
        <f>IF(VLOOKUP(D2720,'Resources Final'!A:G,7,FALSE)=0,"",VLOOKUP(D2720,'Resources Final'!A:G,7,FALSE))</f>
        <v/>
      </c>
    </row>
    <row r="2721" spans="1:15" x14ac:dyDescent="0.2">
      <c r="A2721" s="11">
        <v>990</v>
      </c>
      <c r="B2721" s="11" t="str">
        <f t="shared" si="53"/>
        <v>Charles G. Koch Charitable Foundation_Veritas Forensics Association201622000</v>
      </c>
      <c r="C2721" s="11" t="s">
        <v>19</v>
      </c>
      <c r="D2721" s="11" t="s">
        <v>3888</v>
      </c>
      <c r="E2721" s="11" t="s">
        <v>3888</v>
      </c>
      <c r="F2721" s="4">
        <v>22000</v>
      </c>
      <c r="G2721" s="3">
        <v>2016</v>
      </c>
      <c r="H2721" s="3" t="s">
        <v>21</v>
      </c>
      <c r="I2721" s="12"/>
      <c r="J2721" s="3">
        <v>147</v>
      </c>
      <c r="K2721" s="3" t="str">
        <f>IF(VLOOKUP(D2721,'Resources Final'!A:C,3,FALSE)=0,"",VLOOKUP(D2721,'Resources Final'!A:C,3,FALSE))</f>
        <v/>
      </c>
      <c r="L2721" s="3" t="str">
        <f>IF(VLOOKUP(D2721,'Resources Final'!A:D,4,FALSE)=0,"",VLOOKUP(D2721,'Resources Final'!A:D,4,FALSE))</f>
        <v/>
      </c>
      <c r="M2721" s="3" t="str">
        <f>IF(VLOOKUP(D2721,'Resources Final'!A:E,5,FALSE)=0,"",VLOOKUP(D2721,'Resources Final'!A:E,5,FALSE))</f>
        <v/>
      </c>
      <c r="N2721" s="7" t="str">
        <f>IF(VLOOKUP(D2721,'Resources Final'!A:F,6,FALSE)=0,"",VLOOKUP(D2721,'Resources Final'!A:F,6,FALSE))</f>
        <v/>
      </c>
      <c r="O2721" s="3" t="str">
        <f>IF(VLOOKUP(D2721,'Resources Final'!A:G,7,FALSE)=0,"",VLOOKUP(D2721,'Resources Final'!A:G,7,FALSE))</f>
        <v/>
      </c>
    </row>
    <row r="2722" spans="1:15" x14ac:dyDescent="0.2">
      <c r="A2722" s="11">
        <v>990</v>
      </c>
      <c r="B2722" s="11" t="str">
        <f t="shared" si="53"/>
        <v>Charles G. Koch Charitable Foundation_Causeumentary201654000</v>
      </c>
      <c r="C2722" s="11" t="s">
        <v>19</v>
      </c>
      <c r="D2722" s="11" t="s">
        <v>641</v>
      </c>
      <c r="E2722" s="11" t="s">
        <v>641</v>
      </c>
      <c r="F2722" s="4">
        <v>54000</v>
      </c>
      <c r="G2722" s="3">
        <v>2016</v>
      </c>
      <c r="H2722" s="3" t="s">
        <v>21</v>
      </c>
      <c r="I2722" s="12"/>
      <c r="J2722" s="3">
        <v>148</v>
      </c>
      <c r="K2722" s="3" t="str">
        <f>IF(VLOOKUP(D2722,'Resources Final'!A:C,3,FALSE)=0,"",VLOOKUP(D2722,'Resources Final'!A:C,3,FALSE))</f>
        <v/>
      </c>
      <c r="L2722" s="3" t="str">
        <f>IF(VLOOKUP(D2722,'Resources Final'!A:D,4,FALSE)=0,"",VLOOKUP(D2722,'Resources Final'!A:D,4,FALSE))</f>
        <v/>
      </c>
      <c r="M2722" s="3" t="str">
        <f>IF(VLOOKUP(D2722,'Resources Final'!A:E,5,FALSE)=0,"",VLOOKUP(D2722,'Resources Final'!A:E,5,FALSE))</f>
        <v/>
      </c>
      <c r="N2722" s="7" t="str">
        <f>IF(VLOOKUP(D2722,'Resources Final'!A:F,6,FALSE)=0,"",VLOOKUP(D2722,'Resources Final'!A:F,6,FALSE))</f>
        <v/>
      </c>
      <c r="O2722" s="3" t="str">
        <f>IF(VLOOKUP(D2722,'Resources Final'!A:G,7,FALSE)=0,"",VLOOKUP(D2722,'Resources Final'!A:G,7,FALSE))</f>
        <v/>
      </c>
    </row>
    <row r="2723" spans="1:15" x14ac:dyDescent="0.2">
      <c r="A2723" s="11">
        <v>990</v>
      </c>
      <c r="B2723" s="11" t="str">
        <f t="shared" si="53"/>
        <v>Charles G. Koch Charitable Foundation_Jacksonville State University Foundation201610200</v>
      </c>
      <c r="C2723" s="11" t="s">
        <v>19</v>
      </c>
      <c r="D2723" s="11" t="s">
        <v>1805</v>
      </c>
      <c r="E2723" s="11" t="s">
        <v>1804</v>
      </c>
      <c r="F2723" s="4">
        <v>10200</v>
      </c>
      <c r="G2723" s="3">
        <v>2016</v>
      </c>
      <c r="H2723" s="3" t="s">
        <v>21</v>
      </c>
      <c r="I2723" s="12"/>
      <c r="J2723" s="3">
        <v>149</v>
      </c>
      <c r="K2723" s="3" t="str">
        <f>IF(VLOOKUP(D2723,'Resources Final'!A:C,3,FALSE)=0,"",VLOOKUP(D2723,'Resources Final'!A:C,3,FALSE))</f>
        <v/>
      </c>
      <c r="L2723" s="3" t="str">
        <f>IF(VLOOKUP(D2723,'Resources Final'!A:D,4,FALSE)=0,"",VLOOKUP(D2723,'Resources Final'!A:D,4,FALSE))</f>
        <v>Y</v>
      </c>
      <c r="M2723" s="3" t="str">
        <f>IF(VLOOKUP(D2723,'Resources Final'!A:E,5,FALSE)=0,"",VLOOKUP(D2723,'Resources Final'!A:E,5,FALSE))</f>
        <v/>
      </c>
      <c r="N2723" s="7" t="str">
        <f>IF(VLOOKUP(D2723,'Resources Final'!A:F,6,FALSE)=0,"",VLOOKUP(D2723,'Resources Final'!A:F,6,FALSE))</f>
        <v/>
      </c>
      <c r="O2723" s="3" t="str">
        <f>IF(VLOOKUP(D2723,'Resources Final'!A:G,7,FALSE)=0,"",VLOOKUP(D2723,'Resources Final'!A:G,7,FALSE))</f>
        <v/>
      </c>
    </row>
    <row r="2724" spans="1:15" x14ac:dyDescent="0.2">
      <c r="A2724" s="11">
        <v>990</v>
      </c>
      <c r="B2724" s="11" t="str">
        <f t="shared" si="53"/>
        <v>Charles G. Koch Charitable Foundation_Macy20164005</v>
      </c>
      <c r="C2724" s="11" t="s">
        <v>19</v>
      </c>
      <c r="D2724" s="11" t="s">
        <v>2286</v>
      </c>
      <c r="E2724" s="11" t="s">
        <v>2286</v>
      </c>
      <c r="F2724" s="4">
        <v>4005</v>
      </c>
      <c r="G2724" s="3">
        <v>2016</v>
      </c>
      <c r="H2724" s="3" t="s">
        <v>21</v>
      </c>
      <c r="I2724" s="12" t="s">
        <v>31</v>
      </c>
      <c r="J2724" s="3">
        <v>150</v>
      </c>
      <c r="K2724" s="3" t="str">
        <f>IF(VLOOKUP(D2724,'Resources Final'!A:C,3,FALSE)=0,"",VLOOKUP(D2724,'Resources Final'!A:C,3,FALSE))</f>
        <v>Y</v>
      </c>
      <c r="L2724" s="3" t="str">
        <f>IF(VLOOKUP(D2724,'Resources Final'!A:D,4,FALSE)=0,"",VLOOKUP(D2724,'Resources Final'!A:D,4,FALSE))</f>
        <v/>
      </c>
      <c r="M2724" s="3" t="str">
        <f>IF(VLOOKUP(D2724,'Resources Final'!A:E,5,FALSE)=0,"",VLOOKUP(D2724,'Resources Final'!A:E,5,FALSE))</f>
        <v/>
      </c>
      <c r="N2724" s="7" t="str">
        <f>IF(VLOOKUP(D2724,'Resources Final'!A:F,6,FALSE)=0,"",VLOOKUP(D2724,'Resources Final'!A:F,6,FALSE))</f>
        <v/>
      </c>
      <c r="O2724" s="3" t="str">
        <f>IF(VLOOKUP(D2724,'Resources Final'!A:G,7,FALSE)=0,"",VLOOKUP(D2724,'Resources Final'!A:G,7,FALSE))</f>
        <v/>
      </c>
    </row>
    <row r="2725" spans="1:15" x14ac:dyDescent="0.2">
      <c r="A2725" s="11">
        <v>990</v>
      </c>
      <c r="B2725" s="11" t="str">
        <f t="shared" ref="B2725:B2788" si="54">C2725&amp;"_"&amp;D2725&amp;G2725&amp;F2725</f>
        <v>Charles G. Koch Charitable Foundation_Tower Foundation of San Jose State University2016100000</v>
      </c>
      <c r="C2725" s="11" t="s">
        <v>19</v>
      </c>
      <c r="D2725" s="11" t="s">
        <v>3668</v>
      </c>
      <c r="E2725" s="11" t="s">
        <v>3668</v>
      </c>
      <c r="F2725" s="4">
        <v>100000</v>
      </c>
      <c r="G2725" s="3">
        <v>2016</v>
      </c>
      <c r="H2725" s="3" t="s">
        <v>21</v>
      </c>
      <c r="I2725" s="12"/>
      <c r="J2725" s="3">
        <v>151</v>
      </c>
      <c r="K2725" s="3" t="str">
        <f>IF(VLOOKUP(D2725,'Resources Final'!A:C,3,FALSE)=0,"",VLOOKUP(D2725,'Resources Final'!A:C,3,FALSE))</f>
        <v/>
      </c>
      <c r="L2725" s="3" t="str">
        <f>IF(VLOOKUP(D2725,'Resources Final'!A:D,4,FALSE)=0,"",VLOOKUP(D2725,'Resources Final'!A:D,4,FALSE))</f>
        <v>Y</v>
      </c>
      <c r="M2725" s="3" t="str">
        <f>IF(VLOOKUP(D2725,'Resources Final'!A:E,5,FALSE)=0,"",VLOOKUP(D2725,'Resources Final'!A:E,5,FALSE))</f>
        <v/>
      </c>
      <c r="N2725" s="7" t="str">
        <f>IF(VLOOKUP(D2725,'Resources Final'!A:F,6,FALSE)=0,"",VLOOKUP(D2725,'Resources Final'!A:F,6,FALSE))</f>
        <v/>
      </c>
      <c r="O2725" s="3" t="str">
        <f>IF(VLOOKUP(D2725,'Resources Final'!A:G,7,FALSE)=0,"",VLOOKUP(D2725,'Resources Final'!A:G,7,FALSE))</f>
        <v/>
      </c>
    </row>
    <row r="2726" spans="1:15" x14ac:dyDescent="0.2">
      <c r="A2726" s="11">
        <v>990</v>
      </c>
      <c r="B2726" s="11" t="str">
        <f t="shared" si="54"/>
        <v>Charles G. Koch Charitable Foundation_McAuliffe20163213</v>
      </c>
      <c r="C2726" s="11" t="s">
        <v>19</v>
      </c>
      <c r="D2726" s="11" t="s">
        <v>2367</v>
      </c>
      <c r="E2726" s="11" t="s">
        <v>2367</v>
      </c>
      <c r="F2726" s="4">
        <v>3213</v>
      </c>
      <c r="G2726" s="3">
        <v>2016</v>
      </c>
      <c r="H2726" s="3" t="s">
        <v>21</v>
      </c>
      <c r="I2726" s="12" t="s">
        <v>31</v>
      </c>
      <c r="J2726" s="3">
        <v>152</v>
      </c>
      <c r="K2726" s="3" t="str">
        <f>IF(VLOOKUP(D2726,'Resources Final'!A:C,3,FALSE)=0,"",VLOOKUP(D2726,'Resources Final'!A:C,3,FALSE))</f>
        <v>Y</v>
      </c>
      <c r="L2726" s="3" t="str">
        <f>IF(VLOOKUP(D2726,'Resources Final'!A:D,4,FALSE)=0,"",VLOOKUP(D2726,'Resources Final'!A:D,4,FALSE))</f>
        <v/>
      </c>
      <c r="M2726" s="3" t="str">
        <f>IF(VLOOKUP(D2726,'Resources Final'!A:E,5,FALSE)=0,"",VLOOKUP(D2726,'Resources Final'!A:E,5,FALSE))</f>
        <v/>
      </c>
      <c r="N2726" s="7" t="str">
        <f>IF(VLOOKUP(D2726,'Resources Final'!A:F,6,FALSE)=0,"",VLOOKUP(D2726,'Resources Final'!A:F,6,FALSE))</f>
        <v/>
      </c>
      <c r="O2726" s="3" t="str">
        <f>IF(VLOOKUP(D2726,'Resources Final'!A:G,7,FALSE)=0,"",VLOOKUP(D2726,'Resources Final'!A:G,7,FALSE))</f>
        <v/>
      </c>
    </row>
    <row r="2727" spans="1:15" x14ac:dyDescent="0.2">
      <c r="A2727" s="11">
        <v>990</v>
      </c>
      <c r="B2727" s="11" t="str">
        <f t="shared" si="54"/>
        <v>Charles G. Koch Charitable Foundation_Berman20163060</v>
      </c>
      <c r="C2727" s="11" t="s">
        <v>19</v>
      </c>
      <c r="D2727" s="11" t="s">
        <v>410</v>
      </c>
      <c r="E2727" s="11" t="s">
        <v>410</v>
      </c>
      <c r="F2727" s="4">
        <v>3060</v>
      </c>
      <c r="G2727" s="3">
        <v>2016</v>
      </c>
      <c r="H2727" s="3" t="s">
        <v>21</v>
      </c>
      <c r="I2727" s="12" t="s">
        <v>31</v>
      </c>
      <c r="J2727" s="3">
        <v>153</v>
      </c>
      <c r="K2727" s="3" t="str">
        <f>IF(VLOOKUP(D2727,'Resources Final'!A:C,3,FALSE)=0,"",VLOOKUP(D2727,'Resources Final'!A:C,3,FALSE))</f>
        <v>Y</v>
      </c>
      <c r="L2727" s="3" t="str">
        <f>IF(VLOOKUP(D2727,'Resources Final'!A:D,4,FALSE)=0,"",VLOOKUP(D2727,'Resources Final'!A:D,4,FALSE))</f>
        <v/>
      </c>
      <c r="M2727" s="3" t="str">
        <f>IF(VLOOKUP(D2727,'Resources Final'!A:E,5,FALSE)=0,"",VLOOKUP(D2727,'Resources Final'!A:E,5,FALSE))</f>
        <v/>
      </c>
      <c r="N2727" s="7" t="str">
        <f>IF(VLOOKUP(D2727,'Resources Final'!A:F,6,FALSE)=0,"",VLOOKUP(D2727,'Resources Final'!A:F,6,FALSE))</f>
        <v/>
      </c>
      <c r="O2727" s="3" t="str">
        <f>IF(VLOOKUP(D2727,'Resources Final'!A:G,7,FALSE)=0,"",VLOOKUP(D2727,'Resources Final'!A:G,7,FALSE))</f>
        <v/>
      </c>
    </row>
    <row r="2728" spans="1:15" x14ac:dyDescent="0.2">
      <c r="A2728" s="11">
        <v>990</v>
      </c>
      <c r="B2728" s="11" t="str">
        <f t="shared" si="54"/>
        <v>Charles G. Koch Charitable Foundation_Reynolds20163060</v>
      </c>
      <c r="C2728" s="11" t="s">
        <v>19</v>
      </c>
      <c r="D2728" s="11" t="s">
        <v>3053</v>
      </c>
      <c r="E2728" s="11" t="s">
        <v>3053</v>
      </c>
      <c r="F2728" s="4">
        <v>3060</v>
      </c>
      <c r="G2728" s="3">
        <v>2016</v>
      </c>
      <c r="H2728" s="3" t="s">
        <v>21</v>
      </c>
      <c r="I2728" s="12" t="s">
        <v>31</v>
      </c>
      <c r="J2728" s="3">
        <v>154</v>
      </c>
      <c r="K2728" s="3" t="str">
        <f>IF(VLOOKUP(D2728,'Resources Final'!A:C,3,FALSE)=0,"",VLOOKUP(D2728,'Resources Final'!A:C,3,FALSE))</f>
        <v>Y</v>
      </c>
      <c r="L2728" s="3" t="str">
        <f>IF(VLOOKUP(D2728,'Resources Final'!A:D,4,FALSE)=0,"",VLOOKUP(D2728,'Resources Final'!A:D,4,FALSE))</f>
        <v/>
      </c>
      <c r="M2728" s="3" t="str">
        <f>IF(VLOOKUP(D2728,'Resources Final'!A:E,5,FALSE)=0,"",VLOOKUP(D2728,'Resources Final'!A:E,5,FALSE))</f>
        <v/>
      </c>
      <c r="N2728" s="7" t="str">
        <f>IF(VLOOKUP(D2728,'Resources Final'!A:F,6,FALSE)=0,"",VLOOKUP(D2728,'Resources Final'!A:F,6,FALSE))</f>
        <v/>
      </c>
      <c r="O2728" s="3" t="str">
        <f>IF(VLOOKUP(D2728,'Resources Final'!A:G,7,FALSE)=0,"",VLOOKUP(D2728,'Resources Final'!A:G,7,FALSE))</f>
        <v/>
      </c>
    </row>
    <row r="2729" spans="1:15" x14ac:dyDescent="0.2">
      <c r="A2729" s="11">
        <v>990</v>
      </c>
      <c r="B2729" s="11" t="str">
        <f t="shared" si="54"/>
        <v>Charles G. Koch Charitable Foundation_University of Richmond201617400</v>
      </c>
      <c r="C2729" s="11" t="s">
        <v>19</v>
      </c>
      <c r="D2729" s="11" t="s">
        <v>3811</v>
      </c>
      <c r="E2729" s="11" t="s">
        <v>3811</v>
      </c>
      <c r="F2729" s="4">
        <v>17400</v>
      </c>
      <c r="G2729" s="3">
        <v>2016</v>
      </c>
      <c r="H2729" s="3" t="s">
        <v>21</v>
      </c>
      <c r="I2729" s="12"/>
      <c r="J2729" s="3">
        <v>155</v>
      </c>
      <c r="K2729" s="3" t="str">
        <f>IF(VLOOKUP(D2729,'Resources Final'!A:C,3,FALSE)=0,"",VLOOKUP(D2729,'Resources Final'!A:C,3,FALSE))</f>
        <v/>
      </c>
      <c r="L2729" s="3" t="str">
        <f>IF(VLOOKUP(D2729,'Resources Final'!A:D,4,FALSE)=0,"",VLOOKUP(D2729,'Resources Final'!A:D,4,FALSE))</f>
        <v>Y</v>
      </c>
      <c r="M2729" s="3" t="str">
        <f>IF(VLOOKUP(D2729,'Resources Final'!A:E,5,FALSE)=0,"",VLOOKUP(D2729,'Resources Final'!A:E,5,FALSE))</f>
        <v/>
      </c>
      <c r="N2729" s="7" t="str">
        <f>IF(VLOOKUP(D2729,'Resources Final'!A:F,6,FALSE)=0,"",VLOOKUP(D2729,'Resources Final'!A:F,6,FALSE))</f>
        <v/>
      </c>
      <c r="O2729" s="3" t="str">
        <f>IF(VLOOKUP(D2729,'Resources Final'!A:G,7,FALSE)=0,"",VLOOKUP(D2729,'Resources Final'!A:G,7,FALSE))</f>
        <v/>
      </c>
    </row>
    <row r="2730" spans="1:15" x14ac:dyDescent="0.2">
      <c r="A2730" s="11">
        <v>990</v>
      </c>
      <c r="B2730" s="11" t="str">
        <f t="shared" si="54"/>
        <v>Charles G. Koch Charitable Foundation_Quereshi20163176</v>
      </c>
      <c r="C2730" s="11" t="s">
        <v>19</v>
      </c>
      <c r="D2730" s="11" t="s">
        <v>2931</v>
      </c>
      <c r="E2730" s="11" t="s">
        <v>2931</v>
      </c>
      <c r="F2730" s="4">
        <v>3176</v>
      </c>
      <c r="G2730" s="3">
        <v>2016</v>
      </c>
      <c r="H2730" s="3" t="s">
        <v>21</v>
      </c>
      <c r="I2730" s="12" t="s">
        <v>31</v>
      </c>
      <c r="J2730" s="3">
        <v>156</v>
      </c>
      <c r="K2730" s="3" t="str">
        <f>IF(VLOOKUP(D2730,'Resources Final'!A:C,3,FALSE)=0,"",VLOOKUP(D2730,'Resources Final'!A:C,3,FALSE))</f>
        <v>Y</v>
      </c>
      <c r="L2730" s="3" t="str">
        <f>IF(VLOOKUP(D2730,'Resources Final'!A:D,4,FALSE)=0,"",VLOOKUP(D2730,'Resources Final'!A:D,4,FALSE))</f>
        <v/>
      </c>
      <c r="M2730" s="3" t="str">
        <f>IF(VLOOKUP(D2730,'Resources Final'!A:E,5,FALSE)=0,"",VLOOKUP(D2730,'Resources Final'!A:E,5,FALSE))</f>
        <v/>
      </c>
      <c r="N2730" s="7" t="str">
        <f>IF(VLOOKUP(D2730,'Resources Final'!A:F,6,FALSE)=0,"",VLOOKUP(D2730,'Resources Final'!A:F,6,FALSE))</f>
        <v/>
      </c>
      <c r="O2730" s="3" t="str">
        <f>IF(VLOOKUP(D2730,'Resources Final'!A:G,7,FALSE)=0,"",VLOOKUP(D2730,'Resources Final'!A:G,7,FALSE))</f>
        <v/>
      </c>
    </row>
    <row r="2731" spans="1:15" x14ac:dyDescent="0.2">
      <c r="A2731" s="11">
        <v>990</v>
      </c>
      <c r="B2731" s="11" t="str">
        <f t="shared" si="54"/>
        <v>Charles G. Koch Charitable Foundation_Melton20163060</v>
      </c>
      <c r="C2731" s="11" t="s">
        <v>19</v>
      </c>
      <c r="D2731" s="11" t="s">
        <v>2421</v>
      </c>
      <c r="E2731" s="11" t="s">
        <v>2421</v>
      </c>
      <c r="F2731" s="4">
        <v>3060</v>
      </c>
      <c r="G2731" s="3">
        <v>2016</v>
      </c>
      <c r="H2731" s="3" t="s">
        <v>21</v>
      </c>
      <c r="I2731" s="12" t="s">
        <v>31</v>
      </c>
      <c r="J2731" s="3">
        <v>157</v>
      </c>
      <c r="K2731" s="3" t="str">
        <f>IF(VLOOKUP(D2731,'Resources Final'!A:C,3,FALSE)=0,"",VLOOKUP(D2731,'Resources Final'!A:C,3,FALSE))</f>
        <v>Y</v>
      </c>
      <c r="L2731" s="3" t="str">
        <f>IF(VLOOKUP(D2731,'Resources Final'!A:D,4,FALSE)=0,"",VLOOKUP(D2731,'Resources Final'!A:D,4,FALSE))</f>
        <v/>
      </c>
      <c r="M2731" s="3" t="str">
        <f>IF(VLOOKUP(D2731,'Resources Final'!A:E,5,FALSE)=0,"",VLOOKUP(D2731,'Resources Final'!A:E,5,FALSE))</f>
        <v/>
      </c>
      <c r="N2731" s="7" t="str">
        <f>IF(VLOOKUP(D2731,'Resources Final'!A:F,6,FALSE)=0,"",VLOOKUP(D2731,'Resources Final'!A:F,6,FALSE))</f>
        <v/>
      </c>
      <c r="O2731" s="3" t="str">
        <f>IF(VLOOKUP(D2731,'Resources Final'!A:G,7,FALSE)=0,"",VLOOKUP(D2731,'Resources Final'!A:G,7,FALSE))</f>
        <v/>
      </c>
    </row>
    <row r="2732" spans="1:15" x14ac:dyDescent="0.2">
      <c r="A2732" s="11">
        <v>990</v>
      </c>
      <c r="B2732" s="11" t="str">
        <f t="shared" si="54"/>
        <v>Charles G. Koch Charitable Foundation_Fitton20165229</v>
      </c>
      <c r="C2732" s="11" t="s">
        <v>19</v>
      </c>
      <c r="D2732" s="11" t="s">
        <v>1218</v>
      </c>
      <c r="E2732" s="11" t="s">
        <v>1218</v>
      </c>
      <c r="F2732" s="4">
        <v>5229</v>
      </c>
      <c r="G2732" s="3">
        <v>2016</v>
      </c>
      <c r="H2732" s="3" t="s">
        <v>21</v>
      </c>
      <c r="I2732" s="12" t="s">
        <v>31</v>
      </c>
      <c r="J2732" s="3">
        <v>158</v>
      </c>
      <c r="K2732" s="3" t="str">
        <f>IF(VLOOKUP(D2732,'Resources Final'!A:C,3,FALSE)=0,"",VLOOKUP(D2732,'Resources Final'!A:C,3,FALSE))</f>
        <v>Y</v>
      </c>
      <c r="L2732" s="3" t="str">
        <f>IF(VLOOKUP(D2732,'Resources Final'!A:D,4,FALSE)=0,"",VLOOKUP(D2732,'Resources Final'!A:D,4,FALSE))</f>
        <v/>
      </c>
      <c r="M2732" s="3" t="str">
        <f>IF(VLOOKUP(D2732,'Resources Final'!A:E,5,FALSE)=0,"",VLOOKUP(D2732,'Resources Final'!A:E,5,FALSE))</f>
        <v/>
      </c>
      <c r="N2732" s="7" t="str">
        <f>IF(VLOOKUP(D2732,'Resources Final'!A:F,6,FALSE)=0,"",VLOOKUP(D2732,'Resources Final'!A:F,6,FALSE))</f>
        <v/>
      </c>
      <c r="O2732" s="3" t="str">
        <f>IF(VLOOKUP(D2732,'Resources Final'!A:G,7,FALSE)=0,"",VLOOKUP(D2732,'Resources Final'!A:G,7,FALSE))</f>
        <v/>
      </c>
    </row>
    <row r="2733" spans="1:15" x14ac:dyDescent="0.2">
      <c r="A2733" s="11">
        <v>990</v>
      </c>
      <c r="B2733" s="11" t="str">
        <f t="shared" si="54"/>
        <v>Charles G. Koch Charitable Foundation_John Paul the Great Catholic University20163000</v>
      </c>
      <c r="C2733" s="11" t="s">
        <v>19</v>
      </c>
      <c r="D2733" s="11" t="s">
        <v>1851</v>
      </c>
      <c r="E2733" s="11" t="s">
        <v>1851</v>
      </c>
      <c r="F2733" s="4">
        <v>3000</v>
      </c>
      <c r="G2733" s="3">
        <v>2016</v>
      </c>
      <c r="H2733" s="3" t="s">
        <v>21</v>
      </c>
      <c r="I2733" s="12"/>
      <c r="J2733" s="3">
        <v>159</v>
      </c>
      <c r="K2733" s="3" t="str">
        <f>IF(VLOOKUP(D2733,'Resources Final'!A:C,3,FALSE)=0,"",VLOOKUP(D2733,'Resources Final'!A:C,3,FALSE))</f>
        <v/>
      </c>
      <c r="L2733" s="3" t="str">
        <f>IF(VLOOKUP(D2733,'Resources Final'!A:D,4,FALSE)=0,"",VLOOKUP(D2733,'Resources Final'!A:D,4,FALSE))</f>
        <v>Y</v>
      </c>
      <c r="M2733" s="3" t="str">
        <f>IF(VLOOKUP(D2733,'Resources Final'!A:E,5,FALSE)=0,"",VLOOKUP(D2733,'Resources Final'!A:E,5,FALSE))</f>
        <v/>
      </c>
      <c r="N2733" s="7" t="str">
        <f>IF(VLOOKUP(D2733,'Resources Final'!A:F,6,FALSE)=0,"",VLOOKUP(D2733,'Resources Final'!A:F,6,FALSE))</f>
        <v/>
      </c>
      <c r="O2733" s="3" t="str">
        <f>IF(VLOOKUP(D2733,'Resources Final'!A:G,7,FALSE)=0,"",VLOOKUP(D2733,'Resources Final'!A:G,7,FALSE))</f>
        <v/>
      </c>
    </row>
    <row r="2734" spans="1:15" x14ac:dyDescent="0.2">
      <c r="A2734" s="11">
        <v>990</v>
      </c>
      <c r="B2734" s="11" t="str">
        <f t="shared" si="54"/>
        <v>Charles G. Koch Charitable Foundation_University of Mary Hardin-Baylor201610000</v>
      </c>
      <c r="C2734" s="11" t="s">
        <v>19</v>
      </c>
      <c r="D2734" s="11" t="s">
        <v>3778</v>
      </c>
      <c r="E2734" s="11" t="s">
        <v>3778</v>
      </c>
      <c r="F2734" s="4">
        <v>10000</v>
      </c>
      <c r="G2734" s="3">
        <v>2016</v>
      </c>
      <c r="H2734" s="3" t="s">
        <v>21</v>
      </c>
      <c r="I2734" s="12"/>
      <c r="J2734" s="3">
        <v>160</v>
      </c>
      <c r="K2734" s="3" t="str">
        <f>IF(VLOOKUP(D2734,'Resources Final'!A:C,3,FALSE)=0,"",VLOOKUP(D2734,'Resources Final'!A:C,3,FALSE))</f>
        <v/>
      </c>
      <c r="L2734" s="3" t="str">
        <f>IF(VLOOKUP(D2734,'Resources Final'!A:D,4,FALSE)=0,"",VLOOKUP(D2734,'Resources Final'!A:D,4,FALSE))</f>
        <v>Y</v>
      </c>
      <c r="M2734" s="3" t="str">
        <f>IF(VLOOKUP(D2734,'Resources Final'!A:E,5,FALSE)=0,"",VLOOKUP(D2734,'Resources Final'!A:E,5,FALSE))</f>
        <v/>
      </c>
      <c r="N2734" s="7" t="str">
        <f>IF(VLOOKUP(D2734,'Resources Final'!A:F,6,FALSE)=0,"",VLOOKUP(D2734,'Resources Final'!A:F,6,FALSE))</f>
        <v/>
      </c>
      <c r="O2734" s="3" t="str">
        <f>IF(VLOOKUP(D2734,'Resources Final'!A:G,7,FALSE)=0,"",VLOOKUP(D2734,'Resources Final'!A:G,7,FALSE))</f>
        <v/>
      </c>
    </row>
    <row r="2735" spans="1:15" x14ac:dyDescent="0.2">
      <c r="A2735" s="11">
        <v>990</v>
      </c>
      <c r="B2735" s="11" t="str">
        <f t="shared" si="54"/>
        <v>Charles G. Koch Charitable Foundation_Tschepik20162835</v>
      </c>
      <c r="C2735" s="11" t="s">
        <v>19</v>
      </c>
      <c r="D2735" s="11" t="s">
        <v>3696</v>
      </c>
      <c r="E2735" s="11" t="s">
        <v>3696</v>
      </c>
      <c r="F2735" s="4">
        <v>2835</v>
      </c>
      <c r="G2735" s="3">
        <v>2016</v>
      </c>
      <c r="H2735" s="3" t="s">
        <v>21</v>
      </c>
      <c r="I2735" s="12" t="s">
        <v>31</v>
      </c>
      <c r="J2735" s="3">
        <v>161</v>
      </c>
      <c r="K2735" s="3" t="str">
        <f>IF(VLOOKUP(D2735,'Resources Final'!A:C,3,FALSE)=0,"",VLOOKUP(D2735,'Resources Final'!A:C,3,FALSE))</f>
        <v>Y</v>
      </c>
      <c r="L2735" s="3" t="str">
        <f>IF(VLOOKUP(D2735,'Resources Final'!A:D,4,FALSE)=0,"",VLOOKUP(D2735,'Resources Final'!A:D,4,FALSE))</f>
        <v/>
      </c>
      <c r="M2735" s="3" t="str">
        <f>IF(VLOOKUP(D2735,'Resources Final'!A:E,5,FALSE)=0,"",VLOOKUP(D2735,'Resources Final'!A:E,5,FALSE))</f>
        <v/>
      </c>
      <c r="N2735" s="7" t="str">
        <f>IF(VLOOKUP(D2735,'Resources Final'!A:F,6,FALSE)=0,"",VLOOKUP(D2735,'Resources Final'!A:F,6,FALSE))</f>
        <v/>
      </c>
      <c r="O2735" s="3" t="str">
        <f>IF(VLOOKUP(D2735,'Resources Final'!A:G,7,FALSE)=0,"",VLOOKUP(D2735,'Resources Final'!A:G,7,FALSE))</f>
        <v/>
      </c>
    </row>
    <row r="2736" spans="1:15" x14ac:dyDescent="0.2">
      <c r="A2736" s="11">
        <v>990</v>
      </c>
      <c r="B2736" s="11" t="str">
        <f t="shared" si="54"/>
        <v>Charles G. Koch Charitable Foundation_Whitlow20165135</v>
      </c>
      <c r="C2736" s="11" t="s">
        <v>19</v>
      </c>
      <c r="D2736" s="11" t="s">
        <v>4005</v>
      </c>
      <c r="E2736" s="11" t="s">
        <v>4005</v>
      </c>
      <c r="F2736" s="4">
        <v>5135</v>
      </c>
      <c r="G2736" s="3">
        <v>2016</v>
      </c>
      <c r="H2736" s="3" t="s">
        <v>21</v>
      </c>
      <c r="I2736" s="12" t="s">
        <v>31</v>
      </c>
      <c r="J2736" s="3">
        <v>162</v>
      </c>
      <c r="K2736" s="3" t="str">
        <f>IF(VLOOKUP(D2736,'Resources Final'!A:C,3,FALSE)=0,"",VLOOKUP(D2736,'Resources Final'!A:C,3,FALSE))</f>
        <v>Y</v>
      </c>
      <c r="L2736" s="3" t="str">
        <f>IF(VLOOKUP(D2736,'Resources Final'!A:D,4,FALSE)=0,"",VLOOKUP(D2736,'Resources Final'!A:D,4,FALSE))</f>
        <v/>
      </c>
      <c r="M2736" s="3" t="str">
        <f>IF(VLOOKUP(D2736,'Resources Final'!A:E,5,FALSE)=0,"",VLOOKUP(D2736,'Resources Final'!A:E,5,FALSE))</f>
        <v/>
      </c>
      <c r="N2736" s="7" t="str">
        <f>IF(VLOOKUP(D2736,'Resources Final'!A:F,6,FALSE)=0,"",VLOOKUP(D2736,'Resources Final'!A:F,6,FALSE))</f>
        <v/>
      </c>
      <c r="O2736" s="3" t="str">
        <f>IF(VLOOKUP(D2736,'Resources Final'!A:G,7,FALSE)=0,"",VLOOKUP(D2736,'Resources Final'!A:G,7,FALSE))</f>
        <v/>
      </c>
    </row>
    <row r="2737" spans="1:15" x14ac:dyDescent="0.2">
      <c r="A2737" s="11">
        <v>990</v>
      </c>
      <c r="B2737" s="11" t="str">
        <f t="shared" si="54"/>
        <v>Charles G. Koch Charitable Foundation_Holt20161103</v>
      </c>
      <c r="C2737" s="11" t="s">
        <v>19</v>
      </c>
      <c r="D2737" s="11" t="s">
        <v>1608</v>
      </c>
      <c r="E2737" s="11" t="s">
        <v>1608</v>
      </c>
      <c r="F2737" s="4">
        <v>1103</v>
      </c>
      <c r="G2737" s="3">
        <v>2016</v>
      </c>
      <c r="H2737" s="3" t="s">
        <v>21</v>
      </c>
      <c r="I2737" s="12" t="s">
        <v>31</v>
      </c>
      <c r="J2737" s="3">
        <v>163</v>
      </c>
      <c r="K2737" s="3" t="str">
        <f>IF(VLOOKUP(D2737,'Resources Final'!A:C,3,FALSE)=0,"",VLOOKUP(D2737,'Resources Final'!A:C,3,FALSE))</f>
        <v>Y</v>
      </c>
      <c r="L2737" s="3" t="str">
        <f>IF(VLOOKUP(D2737,'Resources Final'!A:D,4,FALSE)=0,"",VLOOKUP(D2737,'Resources Final'!A:D,4,FALSE))</f>
        <v/>
      </c>
      <c r="M2737" s="3" t="str">
        <f>IF(VLOOKUP(D2737,'Resources Final'!A:E,5,FALSE)=0,"",VLOOKUP(D2737,'Resources Final'!A:E,5,FALSE))</f>
        <v/>
      </c>
      <c r="N2737" s="7" t="str">
        <f>IF(VLOOKUP(D2737,'Resources Final'!A:F,6,FALSE)=0,"",VLOOKUP(D2737,'Resources Final'!A:F,6,FALSE))</f>
        <v/>
      </c>
      <c r="O2737" s="3" t="str">
        <f>IF(VLOOKUP(D2737,'Resources Final'!A:G,7,FALSE)=0,"",VLOOKUP(D2737,'Resources Final'!A:G,7,FALSE))</f>
        <v/>
      </c>
    </row>
    <row r="2738" spans="1:15" x14ac:dyDescent="0.2">
      <c r="A2738" s="11">
        <v>990</v>
      </c>
      <c r="B2738" s="11" t="str">
        <f t="shared" si="54"/>
        <v>Charles G. Koch Charitable Foundation_Livengood20163060</v>
      </c>
      <c r="C2738" s="11" t="s">
        <v>19</v>
      </c>
      <c r="D2738" s="11" t="s">
        <v>2191</v>
      </c>
      <c r="E2738" s="11" t="s">
        <v>2191</v>
      </c>
      <c r="F2738" s="4">
        <v>3060</v>
      </c>
      <c r="G2738" s="3">
        <v>2016</v>
      </c>
      <c r="H2738" s="3" t="s">
        <v>21</v>
      </c>
      <c r="I2738" s="12" t="s">
        <v>31</v>
      </c>
      <c r="J2738" s="3">
        <v>164</v>
      </c>
      <c r="K2738" s="3" t="str">
        <f>IF(VLOOKUP(D2738,'Resources Final'!A:C,3,FALSE)=0,"",VLOOKUP(D2738,'Resources Final'!A:C,3,FALSE))</f>
        <v>Y</v>
      </c>
      <c r="L2738" s="3" t="str">
        <f>IF(VLOOKUP(D2738,'Resources Final'!A:D,4,FALSE)=0,"",VLOOKUP(D2738,'Resources Final'!A:D,4,FALSE))</f>
        <v/>
      </c>
      <c r="M2738" s="3" t="str">
        <f>IF(VLOOKUP(D2738,'Resources Final'!A:E,5,FALSE)=0,"",VLOOKUP(D2738,'Resources Final'!A:E,5,FALSE))</f>
        <v/>
      </c>
      <c r="N2738" s="7" t="str">
        <f>IF(VLOOKUP(D2738,'Resources Final'!A:F,6,FALSE)=0,"",VLOOKUP(D2738,'Resources Final'!A:F,6,FALSE))</f>
        <v/>
      </c>
      <c r="O2738" s="3" t="str">
        <f>IF(VLOOKUP(D2738,'Resources Final'!A:G,7,FALSE)=0,"",VLOOKUP(D2738,'Resources Final'!A:G,7,FALSE))</f>
        <v/>
      </c>
    </row>
    <row r="2739" spans="1:15" x14ac:dyDescent="0.2">
      <c r="A2739" s="11">
        <v>990</v>
      </c>
      <c r="B2739" s="11" t="str">
        <f t="shared" si="54"/>
        <v>Charles G. Koch Charitable Foundation_Houston Baptist University20168000</v>
      </c>
      <c r="C2739" s="11" t="s">
        <v>19</v>
      </c>
      <c r="D2739" s="11" t="s">
        <v>1624</v>
      </c>
      <c r="E2739" s="11" t="s">
        <v>1624</v>
      </c>
      <c r="F2739" s="4">
        <v>8000</v>
      </c>
      <c r="G2739" s="3">
        <v>2016</v>
      </c>
      <c r="H2739" s="3" t="s">
        <v>21</v>
      </c>
      <c r="I2739" s="12"/>
      <c r="J2739" s="3">
        <v>165</v>
      </c>
      <c r="K2739" s="3" t="str">
        <f>IF(VLOOKUP(D2739,'Resources Final'!A:C,3,FALSE)=0,"",VLOOKUP(D2739,'Resources Final'!A:C,3,FALSE))</f>
        <v/>
      </c>
      <c r="L2739" s="3" t="str">
        <f>IF(VLOOKUP(D2739,'Resources Final'!A:D,4,FALSE)=0,"",VLOOKUP(D2739,'Resources Final'!A:D,4,FALSE))</f>
        <v>Y</v>
      </c>
      <c r="M2739" s="3" t="str">
        <f>IF(VLOOKUP(D2739,'Resources Final'!A:E,5,FALSE)=0,"",VLOOKUP(D2739,'Resources Final'!A:E,5,FALSE))</f>
        <v/>
      </c>
      <c r="N2739" s="7" t="str">
        <f>IF(VLOOKUP(D2739,'Resources Final'!A:F,6,FALSE)=0,"",VLOOKUP(D2739,'Resources Final'!A:F,6,FALSE))</f>
        <v/>
      </c>
      <c r="O2739" s="3" t="str">
        <f>IF(VLOOKUP(D2739,'Resources Final'!A:G,7,FALSE)=0,"",VLOOKUP(D2739,'Resources Final'!A:G,7,FALSE))</f>
        <v/>
      </c>
    </row>
    <row r="2740" spans="1:15" x14ac:dyDescent="0.2">
      <c r="A2740" s="11">
        <v>990</v>
      </c>
      <c r="B2740" s="11" t="str">
        <f t="shared" si="54"/>
        <v>Charles G. Koch Charitable Foundation_Burns20164005</v>
      </c>
      <c r="C2740" s="11" t="s">
        <v>19</v>
      </c>
      <c r="D2740" s="11" t="s">
        <v>528</v>
      </c>
      <c r="E2740" s="11" t="s">
        <v>528</v>
      </c>
      <c r="F2740" s="4">
        <v>4005</v>
      </c>
      <c r="G2740" s="3">
        <v>2016</v>
      </c>
      <c r="H2740" s="3" t="s">
        <v>21</v>
      </c>
      <c r="I2740" s="12" t="s">
        <v>31</v>
      </c>
      <c r="J2740" s="3">
        <v>166</v>
      </c>
      <c r="K2740" s="3" t="str">
        <f>IF(VLOOKUP(D2740,'Resources Final'!A:C,3,FALSE)=0,"",VLOOKUP(D2740,'Resources Final'!A:C,3,FALSE))</f>
        <v>Y</v>
      </c>
      <c r="L2740" s="3" t="str">
        <f>IF(VLOOKUP(D2740,'Resources Final'!A:D,4,FALSE)=0,"",VLOOKUP(D2740,'Resources Final'!A:D,4,FALSE))</f>
        <v/>
      </c>
      <c r="M2740" s="3" t="str">
        <f>IF(VLOOKUP(D2740,'Resources Final'!A:E,5,FALSE)=0,"",VLOOKUP(D2740,'Resources Final'!A:E,5,FALSE))</f>
        <v/>
      </c>
      <c r="N2740" s="7" t="str">
        <f>IF(VLOOKUP(D2740,'Resources Final'!A:F,6,FALSE)=0,"",VLOOKUP(D2740,'Resources Final'!A:F,6,FALSE))</f>
        <v/>
      </c>
      <c r="O2740" s="3" t="str">
        <f>IF(VLOOKUP(D2740,'Resources Final'!A:G,7,FALSE)=0,"",VLOOKUP(D2740,'Resources Final'!A:G,7,FALSE))</f>
        <v/>
      </c>
    </row>
    <row r="2741" spans="1:15" x14ac:dyDescent="0.2">
      <c r="A2741" s="11">
        <v>990</v>
      </c>
      <c r="B2741" s="11" t="str">
        <f t="shared" si="54"/>
        <v>Charles G. Koch Charitable Foundation_Cook20163555</v>
      </c>
      <c r="C2741" s="11" t="s">
        <v>19</v>
      </c>
      <c r="D2741" s="11" t="s">
        <v>835</v>
      </c>
      <c r="E2741" s="11" t="s">
        <v>835</v>
      </c>
      <c r="F2741" s="4">
        <v>3555</v>
      </c>
      <c r="G2741" s="3">
        <v>2016</v>
      </c>
      <c r="H2741" s="3" t="s">
        <v>21</v>
      </c>
      <c r="I2741" s="12" t="s">
        <v>31</v>
      </c>
      <c r="J2741" s="3">
        <v>167</v>
      </c>
      <c r="K2741" s="3" t="str">
        <f>IF(VLOOKUP(D2741,'Resources Final'!A:C,3,FALSE)=0,"",VLOOKUP(D2741,'Resources Final'!A:C,3,FALSE))</f>
        <v>Y</v>
      </c>
      <c r="L2741" s="3" t="str">
        <f>IF(VLOOKUP(D2741,'Resources Final'!A:D,4,FALSE)=0,"",VLOOKUP(D2741,'Resources Final'!A:D,4,FALSE))</f>
        <v/>
      </c>
      <c r="M2741" s="3" t="str">
        <f>IF(VLOOKUP(D2741,'Resources Final'!A:E,5,FALSE)=0,"",VLOOKUP(D2741,'Resources Final'!A:E,5,FALSE))</f>
        <v/>
      </c>
      <c r="N2741" s="7" t="str">
        <f>IF(VLOOKUP(D2741,'Resources Final'!A:F,6,FALSE)=0,"",VLOOKUP(D2741,'Resources Final'!A:F,6,FALSE))</f>
        <v/>
      </c>
      <c r="O2741" s="3" t="str">
        <f>IF(VLOOKUP(D2741,'Resources Final'!A:G,7,FALSE)=0,"",VLOOKUP(D2741,'Resources Final'!A:G,7,FALSE))</f>
        <v/>
      </c>
    </row>
    <row r="2742" spans="1:15" x14ac:dyDescent="0.2">
      <c r="A2742" s="11">
        <v>990</v>
      </c>
      <c r="B2742" s="11" t="str">
        <f t="shared" si="54"/>
        <v>Charles G. Koch Charitable Foundation_Townsend20164005</v>
      </c>
      <c r="C2742" s="11" t="s">
        <v>19</v>
      </c>
      <c r="D2742" s="11" t="s">
        <v>3670</v>
      </c>
      <c r="E2742" s="11" t="s">
        <v>3670</v>
      </c>
      <c r="F2742" s="4">
        <v>4005</v>
      </c>
      <c r="G2742" s="3">
        <v>2016</v>
      </c>
      <c r="H2742" s="3" t="s">
        <v>21</v>
      </c>
      <c r="I2742" s="12" t="s">
        <v>31</v>
      </c>
      <c r="J2742" s="3">
        <v>168</v>
      </c>
      <c r="K2742" s="3" t="str">
        <f>IF(VLOOKUP(D2742,'Resources Final'!A:C,3,FALSE)=0,"",VLOOKUP(D2742,'Resources Final'!A:C,3,FALSE))</f>
        <v>Y</v>
      </c>
      <c r="L2742" s="3" t="str">
        <f>IF(VLOOKUP(D2742,'Resources Final'!A:D,4,FALSE)=0,"",VLOOKUP(D2742,'Resources Final'!A:D,4,FALSE))</f>
        <v/>
      </c>
      <c r="M2742" s="3" t="str">
        <f>IF(VLOOKUP(D2742,'Resources Final'!A:E,5,FALSE)=0,"",VLOOKUP(D2742,'Resources Final'!A:E,5,FALSE))</f>
        <v/>
      </c>
      <c r="N2742" s="7" t="str">
        <f>IF(VLOOKUP(D2742,'Resources Final'!A:F,6,FALSE)=0,"",VLOOKUP(D2742,'Resources Final'!A:F,6,FALSE))</f>
        <v/>
      </c>
      <c r="O2742" s="3" t="str">
        <f>IF(VLOOKUP(D2742,'Resources Final'!A:G,7,FALSE)=0,"",VLOOKUP(D2742,'Resources Final'!A:G,7,FALSE))</f>
        <v/>
      </c>
    </row>
    <row r="2743" spans="1:15" x14ac:dyDescent="0.2">
      <c r="A2743" s="11">
        <v>990</v>
      </c>
      <c r="B2743" s="11" t="str">
        <f t="shared" si="54"/>
        <v>Charles G. Koch Charitable Foundation_Montazzoli20163060</v>
      </c>
      <c r="C2743" s="11" t="s">
        <v>19</v>
      </c>
      <c r="D2743" s="11" t="s">
        <v>2512</v>
      </c>
      <c r="E2743" s="11" t="s">
        <v>2512</v>
      </c>
      <c r="F2743" s="4">
        <v>3060</v>
      </c>
      <c r="G2743" s="3">
        <v>2016</v>
      </c>
      <c r="H2743" s="3" t="s">
        <v>21</v>
      </c>
      <c r="I2743" s="12" t="s">
        <v>31</v>
      </c>
      <c r="J2743" s="3">
        <v>169</v>
      </c>
      <c r="K2743" s="3" t="str">
        <f>IF(VLOOKUP(D2743,'Resources Final'!A:C,3,FALSE)=0,"",VLOOKUP(D2743,'Resources Final'!A:C,3,FALSE))</f>
        <v>Y</v>
      </c>
      <c r="L2743" s="3" t="str">
        <f>IF(VLOOKUP(D2743,'Resources Final'!A:D,4,FALSE)=0,"",VLOOKUP(D2743,'Resources Final'!A:D,4,FALSE))</f>
        <v/>
      </c>
      <c r="M2743" s="3" t="str">
        <f>IF(VLOOKUP(D2743,'Resources Final'!A:E,5,FALSE)=0,"",VLOOKUP(D2743,'Resources Final'!A:E,5,FALSE))</f>
        <v/>
      </c>
      <c r="N2743" s="7" t="str">
        <f>IF(VLOOKUP(D2743,'Resources Final'!A:F,6,FALSE)=0,"",VLOOKUP(D2743,'Resources Final'!A:F,6,FALSE))</f>
        <v/>
      </c>
      <c r="O2743" s="3" t="str">
        <f>IF(VLOOKUP(D2743,'Resources Final'!A:G,7,FALSE)=0,"",VLOOKUP(D2743,'Resources Final'!A:G,7,FALSE))</f>
        <v/>
      </c>
    </row>
    <row r="2744" spans="1:15" x14ac:dyDescent="0.2">
      <c r="A2744" s="11">
        <v>990</v>
      </c>
      <c r="B2744" s="11" t="str">
        <f t="shared" si="54"/>
        <v>Charles G. Koch Charitable Foundation_University of Notre Dame2016876000</v>
      </c>
      <c r="C2744" s="11" t="s">
        <v>19</v>
      </c>
      <c r="D2744" s="11" t="s">
        <v>3808</v>
      </c>
      <c r="E2744" s="11" t="s">
        <v>3808</v>
      </c>
      <c r="F2744" s="4">
        <v>876000</v>
      </c>
      <c r="G2744" s="3">
        <v>2016</v>
      </c>
      <c r="H2744" s="3" t="s">
        <v>21</v>
      </c>
      <c r="I2744" s="12"/>
      <c r="J2744" s="3">
        <v>170</v>
      </c>
      <c r="K2744" s="3" t="str">
        <f>IF(VLOOKUP(D2744,'Resources Final'!A:C,3,FALSE)=0,"",VLOOKUP(D2744,'Resources Final'!A:C,3,FALSE))</f>
        <v/>
      </c>
      <c r="L2744" s="3" t="str">
        <f>IF(VLOOKUP(D2744,'Resources Final'!A:D,4,FALSE)=0,"",VLOOKUP(D2744,'Resources Final'!A:D,4,FALSE))</f>
        <v>Y</v>
      </c>
      <c r="M2744" s="3" t="str">
        <f>IF(VLOOKUP(D2744,'Resources Final'!A:E,5,FALSE)=0,"",VLOOKUP(D2744,'Resources Final'!A:E,5,FALSE))</f>
        <v/>
      </c>
      <c r="N2744" s="7" t="str">
        <f>IF(VLOOKUP(D2744,'Resources Final'!A:F,6,FALSE)=0,"",VLOOKUP(D2744,'Resources Final'!A:F,6,FALSE))</f>
        <v/>
      </c>
      <c r="O2744" s="3" t="str">
        <f>IF(VLOOKUP(D2744,'Resources Final'!A:G,7,FALSE)=0,"",VLOOKUP(D2744,'Resources Final'!A:G,7,FALSE))</f>
        <v/>
      </c>
    </row>
    <row r="2745" spans="1:15" x14ac:dyDescent="0.2">
      <c r="A2745" s="11">
        <v>990</v>
      </c>
      <c r="B2745" s="11" t="str">
        <f t="shared" si="54"/>
        <v>Charles G. Koch Charitable Foundation_Colorado Christian University201659900</v>
      </c>
      <c r="C2745" s="11" t="s">
        <v>19</v>
      </c>
      <c r="D2745" s="11" t="s">
        <v>798</v>
      </c>
      <c r="E2745" s="11" t="s">
        <v>798</v>
      </c>
      <c r="F2745" s="4">
        <v>59900</v>
      </c>
      <c r="G2745" s="3">
        <v>2016</v>
      </c>
      <c r="H2745" s="3" t="s">
        <v>21</v>
      </c>
      <c r="I2745" s="12"/>
      <c r="J2745" s="3">
        <v>171</v>
      </c>
      <c r="K2745" s="3" t="str">
        <f>IF(VLOOKUP(D2745,'Resources Final'!A:C,3,FALSE)=0,"",VLOOKUP(D2745,'Resources Final'!A:C,3,FALSE))</f>
        <v/>
      </c>
      <c r="L2745" s="3" t="str">
        <f>IF(VLOOKUP(D2745,'Resources Final'!A:D,4,FALSE)=0,"",VLOOKUP(D2745,'Resources Final'!A:D,4,FALSE))</f>
        <v>Y</v>
      </c>
      <c r="M2745" s="3" t="str">
        <f>IF(VLOOKUP(D2745,'Resources Final'!A:E,5,FALSE)=0,"",VLOOKUP(D2745,'Resources Final'!A:E,5,FALSE))</f>
        <v/>
      </c>
      <c r="N2745" s="7" t="str">
        <f>IF(VLOOKUP(D2745,'Resources Final'!A:F,6,FALSE)=0,"",VLOOKUP(D2745,'Resources Final'!A:F,6,FALSE))</f>
        <v/>
      </c>
      <c r="O2745" s="3" t="str">
        <f>IF(VLOOKUP(D2745,'Resources Final'!A:G,7,FALSE)=0,"",VLOOKUP(D2745,'Resources Final'!A:G,7,FALSE))</f>
        <v/>
      </c>
    </row>
    <row r="2746" spans="1:15" x14ac:dyDescent="0.2">
      <c r="A2746" s="11">
        <v>990</v>
      </c>
      <c r="B2746" s="11" t="str">
        <f t="shared" si="54"/>
        <v>Charles G. Koch Charitable Foundation_Thorman20165293</v>
      </c>
      <c r="C2746" s="11" t="s">
        <v>19</v>
      </c>
      <c r="D2746" s="11" t="s">
        <v>3644</v>
      </c>
      <c r="E2746" s="11" t="s">
        <v>3644</v>
      </c>
      <c r="F2746" s="4">
        <v>5293</v>
      </c>
      <c r="G2746" s="3">
        <v>2016</v>
      </c>
      <c r="H2746" s="3" t="s">
        <v>21</v>
      </c>
      <c r="I2746" s="12" t="s">
        <v>31</v>
      </c>
      <c r="J2746" s="3">
        <v>172</v>
      </c>
      <c r="K2746" s="3" t="str">
        <f>IF(VLOOKUP(D2746,'Resources Final'!A:C,3,FALSE)=0,"",VLOOKUP(D2746,'Resources Final'!A:C,3,FALSE))</f>
        <v>Y</v>
      </c>
      <c r="L2746" s="3" t="str">
        <f>IF(VLOOKUP(D2746,'Resources Final'!A:D,4,FALSE)=0,"",VLOOKUP(D2746,'Resources Final'!A:D,4,FALSE))</f>
        <v/>
      </c>
      <c r="M2746" s="3" t="str">
        <f>IF(VLOOKUP(D2746,'Resources Final'!A:E,5,FALSE)=0,"",VLOOKUP(D2746,'Resources Final'!A:E,5,FALSE))</f>
        <v/>
      </c>
      <c r="N2746" s="7" t="str">
        <f>IF(VLOOKUP(D2746,'Resources Final'!A:F,6,FALSE)=0,"",VLOOKUP(D2746,'Resources Final'!A:F,6,FALSE))</f>
        <v/>
      </c>
      <c r="O2746" s="3" t="str">
        <f>IF(VLOOKUP(D2746,'Resources Final'!A:G,7,FALSE)=0,"",VLOOKUP(D2746,'Resources Final'!A:G,7,FALSE))</f>
        <v/>
      </c>
    </row>
    <row r="2747" spans="1:15" x14ac:dyDescent="0.2">
      <c r="A2747" s="11">
        <v>990</v>
      </c>
      <c r="B2747" s="11" t="str">
        <f t="shared" si="54"/>
        <v>Charles G. Koch Charitable Foundation_Tierney20164005</v>
      </c>
      <c r="C2747" s="11" t="s">
        <v>19</v>
      </c>
      <c r="D2747" s="11" t="s">
        <v>3653</v>
      </c>
      <c r="E2747" s="11" t="s">
        <v>3653</v>
      </c>
      <c r="F2747" s="4">
        <v>4005</v>
      </c>
      <c r="G2747" s="3">
        <v>2016</v>
      </c>
      <c r="H2747" s="3" t="s">
        <v>21</v>
      </c>
      <c r="I2747" s="12" t="s">
        <v>31</v>
      </c>
      <c r="J2747" s="3">
        <v>173</v>
      </c>
      <c r="K2747" s="3" t="str">
        <f>IF(VLOOKUP(D2747,'Resources Final'!A:C,3,FALSE)=0,"",VLOOKUP(D2747,'Resources Final'!A:C,3,FALSE))</f>
        <v>Y</v>
      </c>
      <c r="L2747" s="3" t="str">
        <f>IF(VLOOKUP(D2747,'Resources Final'!A:D,4,FALSE)=0,"",VLOOKUP(D2747,'Resources Final'!A:D,4,FALSE))</f>
        <v/>
      </c>
      <c r="M2747" s="3" t="str">
        <f>IF(VLOOKUP(D2747,'Resources Final'!A:E,5,FALSE)=0,"",VLOOKUP(D2747,'Resources Final'!A:E,5,FALSE))</f>
        <v/>
      </c>
      <c r="N2747" s="7" t="str">
        <f>IF(VLOOKUP(D2747,'Resources Final'!A:F,6,FALSE)=0,"",VLOOKUP(D2747,'Resources Final'!A:F,6,FALSE))</f>
        <v/>
      </c>
      <c r="O2747" s="3" t="str">
        <f>IF(VLOOKUP(D2747,'Resources Final'!A:G,7,FALSE)=0,"",VLOOKUP(D2747,'Resources Final'!A:G,7,FALSE))</f>
        <v/>
      </c>
    </row>
    <row r="2748" spans="1:15" x14ac:dyDescent="0.2">
      <c r="A2748" s="11">
        <v>990</v>
      </c>
      <c r="B2748" s="11" t="str">
        <f t="shared" si="54"/>
        <v>Charles G. Koch Charitable Foundation_Shumaker20162835</v>
      </c>
      <c r="C2748" s="11" t="s">
        <v>19</v>
      </c>
      <c r="D2748" s="11" t="s">
        <v>3314</v>
      </c>
      <c r="E2748" s="11" t="s">
        <v>3314</v>
      </c>
      <c r="F2748" s="4">
        <v>2835</v>
      </c>
      <c r="G2748" s="3">
        <v>2016</v>
      </c>
      <c r="H2748" s="3" t="s">
        <v>21</v>
      </c>
      <c r="I2748" s="12" t="s">
        <v>31</v>
      </c>
      <c r="J2748" s="3">
        <v>174</v>
      </c>
      <c r="K2748" s="3" t="str">
        <f>IF(VLOOKUP(D2748,'Resources Final'!A:C,3,FALSE)=0,"",VLOOKUP(D2748,'Resources Final'!A:C,3,FALSE))</f>
        <v>Y</v>
      </c>
      <c r="L2748" s="3" t="str">
        <f>IF(VLOOKUP(D2748,'Resources Final'!A:D,4,FALSE)=0,"",VLOOKUP(D2748,'Resources Final'!A:D,4,FALSE))</f>
        <v/>
      </c>
      <c r="M2748" s="3" t="str">
        <f>IF(VLOOKUP(D2748,'Resources Final'!A:E,5,FALSE)=0,"",VLOOKUP(D2748,'Resources Final'!A:E,5,FALSE))</f>
        <v/>
      </c>
      <c r="N2748" s="7" t="str">
        <f>IF(VLOOKUP(D2748,'Resources Final'!A:F,6,FALSE)=0,"",VLOOKUP(D2748,'Resources Final'!A:F,6,FALSE))</f>
        <v/>
      </c>
      <c r="O2748" s="3" t="str">
        <f>IF(VLOOKUP(D2748,'Resources Final'!A:G,7,FALSE)=0,"",VLOOKUP(D2748,'Resources Final'!A:G,7,FALSE))</f>
        <v/>
      </c>
    </row>
    <row r="2749" spans="1:15" x14ac:dyDescent="0.2">
      <c r="A2749" s="11">
        <v>990</v>
      </c>
      <c r="B2749" s="11" t="str">
        <f t="shared" si="54"/>
        <v>Charles G. Koch Charitable Foundation_National Humanities Institute201616000</v>
      </c>
      <c r="C2749" s="11" t="s">
        <v>19</v>
      </c>
      <c r="D2749" s="11" t="s">
        <v>2615</v>
      </c>
      <c r="E2749" s="11" t="s">
        <v>2615</v>
      </c>
      <c r="F2749" s="4">
        <v>16000</v>
      </c>
      <c r="G2749" s="3">
        <v>2016</v>
      </c>
      <c r="H2749" s="3" t="s">
        <v>21</v>
      </c>
      <c r="I2749" s="12"/>
      <c r="J2749" s="3">
        <v>175</v>
      </c>
      <c r="K2749" s="3" t="str">
        <f>IF(VLOOKUP(D2749,'Resources Final'!A:C,3,FALSE)=0,"",VLOOKUP(D2749,'Resources Final'!A:C,3,FALSE))</f>
        <v/>
      </c>
      <c r="L2749" s="3" t="str">
        <f>IF(VLOOKUP(D2749,'Resources Final'!A:D,4,FALSE)=0,"",VLOOKUP(D2749,'Resources Final'!A:D,4,FALSE))</f>
        <v/>
      </c>
      <c r="M2749" s="3" t="str">
        <f>IF(VLOOKUP(D2749,'Resources Final'!A:E,5,FALSE)=0,"",VLOOKUP(D2749,'Resources Final'!A:E,5,FALSE))</f>
        <v/>
      </c>
      <c r="N2749" s="7" t="str">
        <f>IF(VLOOKUP(D2749,'Resources Final'!A:F,6,FALSE)=0,"",VLOOKUP(D2749,'Resources Final'!A:F,6,FALSE))</f>
        <v/>
      </c>
      <c r="O2749" s="3" t="str">
        <f>IF(VLOOKUP(D2749,'Resources Final'!A:G,7,FALSE)=0,"",VLOOKUP(D2749,'Resources Final'!A:G,7,FALSE))</f>
        <v/>
      </c>
    </row>
    <row r="2750" spans="1:15" x14ac:dyDescent="0.2">
      <c r="A2750" s="11">
        <v>990</v>
      </c>
      <c r="B2750" s="11" t="str">
        <f t="shared" si="54"/>
        <v>Charles G. Koch Charitable Foundation_George Fox University201637290</v>
      </c>
      <c r="C2750" s="11" t="s">
        <v>19</v>
      </c>
      <c r="D2750" s="11" t="s">
        <v>1365</v>
      </c>
      <c r="E2750" s="11" t="s">
        <v>1365</v>
      </c>
      <c r="F2750" s="4">
        <v>37290</v>
      </c>
      <c r="G2750" s="3">
        <v>2016</v>
      </c>
      <c r="H2750" s="3" t="s">
        <v>21</v>
      </c>
      <c r="I2750" s="12"/>
      <c r="J2750" s="3">
        <v>176</v>
      </c>
      <c r="K2750" s="3" t="str">
        <f>IF(VLOOKUP(D2750,'Resources Final'!A:C,3,FALSE)=0,"",VLOOKUP(D2750,'Resources Final'!A:C,3,FALSE))</f>
        <v/>
      </c>
      <c r="L2750" s="3" t="str">
        <f>IF(VLOOKUP(D2750,'Resources Final'!A:D,4,FALSE)=0,"",VLOOKUP(D2750,'Resources Final'!A:D,4,FALSE))</f>
        <v>Y</v>
      </c>
      <c r="M2750" s="3" t="str">
        <f>IF(VLOOKUP(D2750,'Resources Final'!A:E,5,FALSE)=0,"",VLOOKUP(D2750,'Resources Final'!A:E,5,FALSE))</f>
        <v/>
      </c>
      <c r="N2750" s="7" t="str">
        <f>IF(VLOOKUP(D2750,'Resources Final'!A:F,6,FALSE)=0,"",VLOOKUP(D2750,'Resources Final'!A:F,6,FALSE))</f>
        <v/>
      </c>
      <c r="O2750" s="3" t="str">
        <f>IF(VLOOKUP(D2750,'Resources Final'!A:G,7,FALSE)=0,"",VLOOKUP(D2750,'Resources Final'!A:G,7,FALSE))</f>
        <v/>
      </c>
    </row>
    <row r="2751" spans="1:15" x14ac:dyDescent="0.2">
      <c r="A2751" s="11">
        <v>990</v>
      </c>
      <c r="B2751" s="11" t="str">
        <f t="shared" si="54"/>
        <v>Charles G. Koch Charitable Foundation_Castro-Cota20165387</v>
      </c>
      <c r="C2751" s="11" t="s">
        <v>19</v>
      </c>
      <c r="D2751" s="11" t="s">
        <v>631</v>
      </c>
      <c r="E2751" s="11" t="s">
        <v>631</v>
      </c>
      <c r="F2751" s="4">
        <v>5387</v>
      </c>
      <c r="G2751" s="3">
        <v>2016</v>
      </c>
      <c r="H2751" s="3" t="s">
        <v>21</v>
      </c>
      <c r="I2751" s="12" t="s">
        <v>31</v>
      </c>
      <c r="J2751" s="3">
        <v>177</v>
      </c>
      <c r="K2751" s="3" t="str">
        <f>IF(VLOOKUP(D2751,'Resources Final'!A:C,3,FALSE)=0,"",VLOOKUP(D2751,'Resources Final'!A:C,3,FALSE))</f>
        <v>Y</v>
      </c>
      <c r="L2751" s="3" t="str">
        <f>IF(VLOOKUP(D2751,'Resources Final'!A:D,4,FALSE)=0,"",VLOOKUP(D2751,'Resources Final'!A:D,4,FALSE))</f>
        <v/>
      </c>
      <c r="M2751" s="3" t="str">
        <f>IF(VLOOKUP(D2751,'Resources Final'!A:E,5,FALSE)=0,"",VLOOKUP(D2751,'Resources Final'!A:E,5,FALSE))</f>
        <v/>
      </c>
      <c r="N2751" s="7" t="str">
        <f>IF(VLOOKUP(D2751,'Resources Final'!A:F,6,FALSE)=0,"",VLOOKUP(D2751,'Resources Final'!A:F,6,FALSE))</f>
        <v/>
      </c>
      <c r="O2751" s="3" t="str">
        <f>IF(VLOOKUP(D2751,'Resources Final'!A:G,7,FALSE)=0,"",VLOOKUP(D2751,'Resources Final'!A:G,7,FALSE))</f>
        <v/>
      </c>
    </row>
    <row r="2752" spans="1:15" x14ac:dyDescent="0.2">
      <c r="A2752" s="11">
        <v>990</v>
      </c>
      <c r="B2752" s="11" t="str">
        <f t="shared" si="54"/>
        <v>Charles G. Koch Charitable Foundation_Archer20162835</v>
      </c>
      <c r="C2752" s="11" t="s">
        <v>19</v>
      </c>
      <c r="D2752" s="11" t="s">
        <v>252</v>
      </c>
      <c r="E2752" s="11" t="s">
        <v>252</v>
      </c>
      <c r="F2752" s="4">
        <v>2835</v>
      </c>
      <c r="G2752" s="3">
        <v>2016</v>
      </c>
      <c r="H2752" s="3" t="s">
        <v>21</v>
      </c>
      <c r="I2752" s="12" t="s">
        <v>31</v>
      </c>
      <c r="J2752" s="3">
        <v>178</v>
      </c>
      <c r="K2752" s="3" t="str">
        <f>IF(VLOOKUP(D2752,'Resources Final'!A:C,3,FALSE)=0,"",VLOOKUP(D2752,'Resources Final'!A:C,3,FALSE))</f>
        <v>Y</v>
      </c>
      <c r="L2752" s="3" t="str">
        <f>IF(VLOOKUP(D2752,'Resources Final'!A:D,4,FALSE)=0,"",VLOOKUP(D2752,'Resources Final'!A:D,4,FALSE))</f>
        <v/>
      </c>
      <c r="M2752" s="3" t="str">
        <f>IF(VLOOKUP(D2752,'Resources Final'!A:E,5,FALSE)=0,"",VLOOKUP(D2752,'Resources Final'!A:E,5,FALSE))</f>
        <v/>
      </c>
      <c r="N2752" s="7" t="str">
        <f>IF(VLOOKUP(D2752,'Resources Final'!A:F,6,FALSE)=0,"",VLOOKUP(D2752,'Resources Final'!A:F,6,FALSE))</f>
        <v/>
      </c>
      <c r="O2752" s="3" t="str">
        <f>IF(VLOOKUP(D2752,'Resources Final'!A:G,7,FALSE)=0,"",VLOOKUP(D2752,'Resources Final'!A:G,7,FALSE))</f>
        <v/>
      </c>
    </row>
    <row r="2753" spans="1:15" x14ac:dyDescent="0.2">
      <c r="A2753" s="11">
        <v>990</v>
      </c>
      <c r="B2753" s="11" t="str">
        <f t="shared" si="54"/>
        <v>Charles G. Koch Charitable Foundation_Crowley20163060</v>
      </c>
      <c r="C2753" s="11" t="s">
        <v>19</v>
      </c>
      <c r="D2753" s="11" t="s">
        <v>884</v>
      </c>
      <c r="E2753" s="11" t="s">
        <v>884</v>
      </c>
      <c r="F2753" s="4">
        <v>3060</v>
      </c>
      <c r="G2753" s="3">
        <v>2016</v>
      </c>
      <c r="H2753" s="3" t="s">
        <v>21</v>
      </c>
      <c r="I2753" s="12" t="s">
        <v>31</v>
      </c>
      <c r="J2753" s="3">
        <v>179</v>
      </c>
      <c r="K2753" s="3" t="str">
        <f>IF(VLOOKUP(D2753,'Resources Final'!A:C,3,FALSE)=0,"",VLOOKUP(D2753,'Resources Final'!A:C,3,FALSE))</f>
        <v>Y</v>
      </c>
      <c r="L2753" s="3" t="str">
        <f>IF(VLOOKUP(D2753,'Resources Final'!A:D,4,FALSE)=0,"",VLOOKUP(D2753,'Resources Final'!A:D,4,FALSE))</f>
        <v/>
      </c>
      <c r="M2753" s="3" t="str">
        <f>IF(VLOOKUP(D2753,'Resources Final'!A:E,5,FALSE)=0,"",VLOOKUP(D2753,'Resources Final'!A:E,5,FALSE))</f>
        <v/>
      </c>
      <c r="N2753" s="7" t="str">
        <f>IF(VLOOKUP(D2753,'Resources Final'!A:F,6,FALSE)=0,"",VLOOKUP(D2753,'Resources Final'!A:F,6,FALSE))</f>
        <v/>
      </c>
      <c r="O2753" s="3" t="str">
        <f>IF(VLOOKUP(D2753,'Resources Final'!A:G,7,FALSE)=0,"",VLOOKUP(D2753,'Resources Final'!A:G,7,FALSE))</f>
        <v/>
      </c>
    </row>
    <row r="2754" spans="1:15" x14ac:dyDescent="0.2">
      <c r="A2754" s="11">
        <v>990</v>
      </c>
      <c r="B2754" s="11" t="str">
        <f t="shared" si="54"/>
        <v>Charles G. Koch Charitable Foundation_Ryan20163555</v>
      </c>
      <c r="C2754" s="11" t="s">
        <v>19</v>
      </c>
      <c r="D2754" s="11" t="s">
        <v>3153</v>
      </c>
      <c r="E2754" s="11" t="s">
        <v>3153</v>
      </c>
      <c r="F2754" s="4">
        <v>3555</v>
      </c>
      <c r="G2754" s="3">
        <v>2016</v>
      </c>
      <c r="H2754" s="3" t="s">
        <v>21</v>
      </c>
      <c r="I2754" s="12" t="s">
        <v>31</v>
      </c>
      <c r="J2754" s="3">
        <v>180</v>
      </c>
      <c r="K2754" s="3" t="str">
        <f>IF(VLOOKUP(D2754,'Resources Final'!A:C,3,FALSE)=0,"",VLOOKUP(D2754,'Resources Final'!A:C,3,FALSE))</f>
        <v>Y</v>
      </c>
      <c r="L2754" s="3" t="str">
        <f>IF(VLOOKUP(D2754,'Resources Final'!A:D,4,FALSE)=0,"",VLOOKUP(D2754,'Resources Final'!A:D,4,FALSE))</f>
        <v/>
      </c>
      <c r="M2754" s="3" t="str">
        <f>IF(VLOOKUP(D2754,'Resources Final'!A:E,5,FALSE)=0,"",VLOOKUP(D2754,'Resources Final'!A:E,5,FALSE))</f>
        <v/>
      </c>
      <c r="N2754" s="7" t="str">
        <f>IF(VLOOKUP(D2754,'Resources Final'!A:F,6,FALSE)=0,"",VLOOKUP(D2754,'Resources Final'!A:F,6,FALSE))</f>
        <v/>
      </c>
      <c r="O2754" s="3" t="str">
        <f>IF(VLOOKUP(D2754,'Resources Final'!A:G,7,FALSE)=0,"",VLOOKUP(D2754,'Resources Final'!A:G,7,FALSE))</f>
        <v/>
      </c>
    </row>
    <row r="2755" spans="1:15" x14ac:dyDescent="0.2">
      <c r="A2755" s="11">
        <v>990</v>
      </c>
      <c r="B2755" s="11" t="str">
        <f t="shared" si="54"/>
        <v>Charles G. Koch Charitable Foundation_University of Tulsa201635000</v>
      </c>
      <c r="C2755" s="11" t="s">
        <v>19</v>
      </c>
      <c r="D2755" s="11" t="s">
        <v>3837</v>
      </c>
      <c r="E2755" s="11" t="s">
        <v>3837</v>
      </c>
      <c r="F2755" s="4">
        <v>35000</v>
      </c>
      <c r="G2755" s="3">
        <v>2016</v>
      </c>
      <c r="H2755" s="3" t="s">
        <v>21</v>
      </c>
      <c r="I2755" s="12"/>
      <c r="J2755" s="3">
        <v>181</v>
      </c>
      <c r="K2755" s="3" t="str">
        <f>IF(VLOOKUP(D2755,'Resources Final'!A:C,3,FALSE)=0,"",VLOOKUP(D2755,'Resources Final'!A:C,3,FALSE))</f>
        <v/>
      </c>
      <c r="L2755" s="3" t="str">
        <f>IF(VLOOKUP(D2755,'Resources Final'!A:D,4,FALSE)=0,"",VLOOKUP(D2755,'Resources Final'!A:D,4,FALSE))</f>
        <v>Y</v>
      </c>
      <c r="M2755" s="3" t="str">
        <f>IF(VLOOKUP(D2755,'Resources Final'!A:E,5,FALSE)=0,"",VLOOKUP(D2755,'Resources Final'!A:E,5,FALSE))</f>
        <v/>
      </c>
      <c r="N2755" s="7" t="str">
        <f>IF(VLOOKUP(D2755,'Resources Final'!A:F,6,FALSE)=0,"",VLOOKUP(D2755,'Resources Final'!A:F,6,FALSE))</f>
        <v/>
      </c>
      <c r="O2755" s="3" t="str">
        <f>IF(VLOOKUP(D2755,'Resources Final'!A:G,7,FALSE)=0,"",VLOOKUP(D2755,'Resources Final'!A:G,7,FALSE))</f>
        <v/>
      </c>
    </row>
    <row r="2756" spans="1:15" x14ac:dyDescent="0.2">
      <c r="A2756" s="11">
        <v>990</v>
      </c>
      <c r="B2756" s="11" t="str">
        <f t="shared" si="54"/>
        <v>Charles G. Koch Charitable Foundation_New York University School of Law201692400</v>
      </c>
      <c r="C2756" s="11" t="s">
        <v>19</v>
      </c>
      <c r="D2756" s="11" t="s">
        <v>2663</v>
      </c>
      <c r="E2756" s="11" t="s">
        <v>2662</v>
      </c>
      <c r="F2756" s="4">
        <v>92400</v>
      </c>
      <c r="G2756" s="3">
        <v>2016</v>
      </c>
      <c r="H2756" s="3" t="s">
        <v>21</v>
      </c>
      <c r="I2756" s="12"/>
      <c r="J2756" s="3">
        <v>182</v>
      </c>
      <c r="K2756" s="3" t="str">
        <f>IF(VLOOKUP(D2756,'Resources Final'!A:C,3,FALSE)=0,"",VLOOKUP(D2756,'Resources Final'!A:C,3,FALSE))</f>
        <v/>
      </c>
      <c r="L2756" s="3" t="str">
        <f>IF(VLOOKUP(D2756,'Resources Final'!A:D,4,FALSE)=0,"",VLOOKUP(D2756,'Resources Final'!A:D,4,FALSE))</f>
        <v>Y</v>
      </c>
      <c r="M2756" s="3" t="str">
        <f>IF(VLOOKUP(D2756,'Resources Final'!A:E,5,FALSE)=0,"",VLOOKUP(D2756,'Resources Final'!A:E,5,FALSE))</f>
        <v/>
      </c>
      <c r="N2756" s="7" t="str">
        <f>IF(VLOOKUP(D2756,'Resources Final'!A:F,6,FALSE)=0,"",VLOOKUP(D2756,'Resources Final'!A:F,6,FALSE))</f>
        <v/>
      </c>
      <c r="O2756" s="3" t="str">
        <f>IF(VLOOKUP(D2756,'Resources Final'!A:G,7,FALSE)=0,"",VLOOKUP(D2756,'Resources Final'!A:G,7,FALSE))</f>
        <v/>
      </c>
    </row>
    <row r="2757" spans="1:15" x14ac:dyDescent="0.2">
      <c r="A2757" s="11">
        <v>990</v>
      </c>
      <c r="B2757" s="11" t="str">
        <f t="shared" si="54"/>
        <v>Charles G. Koch Charitable Foundation_Khan20163555</v>
      </c>
      <c r="C2757" s="11" t="s">
        <v>19</v>
      </c>
      <c r="D2757" s="11" t="s">
        <v>1988</v>
      </c>
      <c r="E2757" s="11" t="s">
        <v>1988</v>
      </c>
      <c r="F2757" s="4">
        <v>3555</v>
      </c>
      <c r="G2757" s="3">
        <v>2016</v>
      </c>
      <c r="H2757" s="3" t="s">
        <v>21</v>
      </c>
      <c r="I2757" s="12" t="s">
        <v>31</v>
      </c>
      <c r="J2757" s="3">
        <v>183</v>
      </c>
      <c r="K2757" s="3" t="str">
        <f>IF(VLOOKUP(D2757,'Resources Final'!A:C,3,FALSE)=0,"",VLOOKUP(D2757,'Resources Final'!A:C,3,FALSE))</f>
        <v>Y</v>
      </c>
      <c r="L2757" s="3" t="str">
        <f>IF(VLOOKUP(D2757,'Resources Final'!A:D,4,FALSE)=0,"",VLOOKUP(D2757,'Resources Final'!A:D,4,FALSE))</f>
        <v/>
      </c>
      <c r="M2757" s="3" t="str">
        <f>IF(VLOOKUP(D2757,'Resources Final'!A:E,5,FALSE)=0,"",VLOOKUP(D2757,'Resources Final'!A:E,5,FALSE))</f>
        <v/>
      </c>
      <c r="N2757" s="7" t="str">
        <f>IF(VLOOKUP(D2757,'Resources Final'!A:F,6,FALSE)=0,"",VLOOKUP(D2757,'Resources Final'!A:F,6,FALSE))</f>
        <v/>
      </c>
      <c r="O2757" s="3" t="str">
        <f>IF(VLOOKUP(D2757,'Resources Final'!A:G,7,FALSE)=0,"",VLOOKUP(D2757,'Resources Final'!A:G,7,FALSE))</f>
        <v/>
      </c>
    </row>
    <row r="2758" spans="1:15" x14ac:dyDescent="0.2">
      <c r="A2758" s="11">
        <v>990</v>
      </c>
      <c r="B2758" s="11" t="str">
        <f t="shared" si="54"/>
        <v>Charles G. Koch Charitable Foundation_Ewing20162835</v>
      </c>
      <c r="C2758" s="11" t="s">
        <v>19</v>
      </c>
      <c r="D2758" s="11" t="s">
        <v>1177</v>
      </c>
      <c r="E2758" s="11" t="s">
        <v>1177</v>
      </c>
      <c r="F2758" s="4">
        <v>2835</v>
      </c>
      <c r="G2758" s="3">
        <v>2016</v>
      </c>
      <c r="H2758" s="3" t="s">
        <v>21</v>
      </c>
      <c r="I2758" s="12" t="s">
        <v>31</v>
      </c>
      <c r="J2758" s="3">
        <v>184</v>
      </c>
      <c r="K2758" s="3" t="str">
        <f>IF(VLOOKUP(D2758,'Resources Final'!A:C,3,FALSE)=0,"",VLOOKUP(D2758,'Resources Final'!A:C,3,FALSE))</f>
        <v>Y</v>
      </c>
      <c r="L2758" s="3" t="str">
        <f>IF(VLOOKUP(D2758,'Resources Final'!A:D,4,FALSE)=0,"",VLOOKUP(D2758,'Resources Final'!A:D,4,FALSE))</f>
        <v/>
      </c>
      <c r="M2758" s="3" t="str">
        <f>IF(VLOOKUP(D2758,'Resources Final'!A:E,5,FALSE)=0,"",VLOOKUP(D2758,'Resources Final'!A:E,5,FALSE))</f>
        <v/>
      </c>
      <c r="N2758" s="7" t="str">
        <f>IF(VLOOKUP(D2758,'Resources Final'!A:F,6,FALSE)=0,"",VLOOKUP(D2758,'Resources Final'!A:F,6,FALSE))</f>
        <v/>
      </c>
      <c r="O2758" s="3" t="str">
        <f>IF(VLOOKUP(D2758,'Resources Final'!A:G,7,FALSE)=0,"",VLOOKUP(D2758,'Resources Final'!A:G,7,FALSE))</f>
        <v/>
      </c>
    </row>
    <row r="2759" spans="1:15" x14ac:dyDescent="0.2">
      <c r="A2759" s="11">
        <v>990</v>
      </c>
      <c r="B2759" s="11" t="str">
        <f t="shared" si="54"/>
        <v>Charles G. Koch Charitable Foundation_Institute for Humane Studies at George Mason University2016145212</v>
      </c>
      <c r="C2759" s="11" t="s">
        <v>19</v>
      </c>
      <c r="D2759" s="11" t="s">
        <v>1680</v>
      </c>
      <c r="E2759" s="11" t="s">
        <v>4261</v>
      </c>
      <c r="F2759" s="4">
        <v>145212</v>
      </c>
      <c r="G2759" s="3">
        <v>2016</v>
      </c>
      <c r="H2759" s="3" t="s">
        <v>21</v>
      </c>
      <c r="I2759" s="12"/>
      <c r="J2759" s="3">
        <v>185</v>
      </c>
      <c r="K2759" s="3" t="str">
        <f>IF(VLOOKUP(D2759,'Resources Final'!A:C,3,FALSE)=0,"",VLOOKUP(D2759,'Resources Final'!A:C,3,FALSE))</f>
        <v/>
      </c>
      <c r="L2759" s="3" t="str">
        <f>IF(VLOOKUP(D2759,'Resources Final'!A:D,4,FALSE)=0,"",VLOOKUP(D2759,'Resources Final'!A:D,4,FALSE))</f>
        <v>Y</v>
      </c>
      <c r="M2759" s="3" t="str">
        <f>IF(VLOOKUP(D2759,'Resources Final'!A:E,5,FALSE)=0,"",VLOOKUP(D2759,'Resources Final'!A:E,5,FALSE))</f>
        <v/>
      </c>
      <c r="N2759" s="7" t="str">
        <f>IF(VLOOKUP(D2759,'Resources Final'!A:F,6,FALSE)=0,"",VLOOKUP(D2759,'Resources Final'!A:F,6,FALSE))</f>
        <v>https://www.desmogblog.com/institute-humane-studies-george-mason-university</v>
      </c>
      <c r="O2759" s="3" t="str">
        <f>IF(VLOOKUP(D2759,'Resources Final'!A:G,7,FALSE)=0,"",VLOOKUP(D2759,'Resources Final'!A:G,7,FALSE))</f>
        <v>Desmog</v>
      </c>
    </row>
    <row r="2760" spans="1:15" x14ac:dyDescent="0.2">
      <c r="A2760" s="11">
        <v>990</v>
      </c>
      <c r="B2760" s="11" t="str">
        <f t="shared" si="54"/>
        <v>Charles G. Koch Charitable Foundation_University of Washington - Bothell20165700</v>
      </c>
      <c r="C2760" s="11" t="s">
        <v>19</v>
      </c>
      <c r="D2760" s="11" t="s">
        <v>3844</v>
      </c>
      <c r="E2760" s="11" t="s">
        <v>3843</v>
      </c>
      <c r="F2760" s="4">
        <v>5700</v>
      </c>
      <c r="G2760" s="3">
        <v>2016</v>
      </c>
      <c r="H2760" s="3" t="s">
        <v>21</v>
      </c>
      <c r="I2760" s="12"/>
      <c r="J2760" s="3">
        <v>186</v>
      </c>
      <c r="K2760" s="3" t="str">
        <f>IF(VLOOKUP(D2760,'Resources Final'!A:C,3,FALSE)=0,"",VLOOKUP(D2760,'Resources Final'!A:C,3,FALSE))</f>
        <v/>
      </c>
      <c r="L2760" s="3" t="str">
        <f>IF(VLOOKUP(D2760,'Resources Final'!A:D,4,FALSE)=0,"",VLOOKUP(D2760,'Resources Final'!A:D,4,FALSE))</f>
        <v>Y</v>
      </c>
      <c r="M2760" s="3" t="str">
        <f>IF(VLOOKUP(D2760,'Resources Final'!A:E,5,FALSE)=0,"",VLOOKUP(D2760,'Resources Final'!A:E,5,FALSE))</f>
        <v/>
      </c>
      <c r="N2760" s="7" t="str">
        <f>IF(VLOOKUP(D2760,'Resources Final'!A:F,6,FALSE)=0,"",VLOOKUP(D2760,'Resources Final'!A:F,6,FALSE))</f>
        <v/>
      </c>
      <c r="O2760" s="3" t="str">
        <f>IF(VLOOKUP(D2760,'Resources Final'!A:G,7,FALSE)=0,"",VLOOKUP(D2760,'Resources Final'!A:G,7,FALSE))</f>
        <v/>
      </c>
    </row>
    <row r="2761" spans="1:15" x14ac:dyDescent="0.2">
      <c r="A2761" s="11">
        <v>990</v>
      </c>
      <c r="B2761" s="11" t="str">
        <f t="shared" si="54"/>
        <v>Charles G. Koch Charitable Foundation_Bedford20165229</v>
      </c>
      <c r="C2761" s="11" t="s">
        <v>19</v>
      </c>
      <c r="D2761" s="11" t="s">
        <v>382</v>
      </c>
      <c r="E2761" s="11" t="s">
        <v>382</v>
      </c>
      <c r="F2761" s="4">
        <v>5229</v>
      </c>
      <c r="G2761" s="3">
        <v>2016</v>
      </c>
      <c r="H2761" s="3" t="s">
        <v>21</v>
      </c>
      <c r="I2761" s="12" t="s">
        <v>31</v>
      </c>
      <c r="J2761" s="3">
        <v>187</v>
      </c>
      <c r="K2761" s="3" t="str">
        <f>IF(VLOOKUP(D2761,'Resources Final'!A:C,3,FALSE)=0,"",VLOOKUP(D2761,'Resources Final'!A:C,3,FALSE))</f>
        <v>Y</v>
      </c>
      <c r="L2761" s="3" t="str">
        <f>IF(VLOOKUP(D2761,'Resources Final'!A:D,4,FALSE)=0,"",VLOOKUP(D2761,'Resources Final'!A:D,4,FALSE))</f>
        <v/>
      </c>
      <c r="M2761" s="3" t="str">
        <f>IF(VLOOKUP(D2761,'Resources Final'!A:E,5,FALSE)=0,"",VLOOKUP(D2761,'Resources Final'!A:E,5,FALSE))</f>
        <v/>
      </c>
      <c r="N2761" s="7" t="str">
        <f>IF(VLOOKUP(D2761,'Resources Final'!A:F,6,FALSE)=0,"",VLOOKUP(D2761,'Resources Final'!A:F,6,FALSE))</f>
        <v/>
      </c>
      <c r="O2761" s="3" t="str">
        <f>IF(VLOOKUP(D2761,'Resources Final'!A:G,7,FALSE)=0,"",VLOOKUP(D2761,'Resources Final'!A:G,7,FALSE))</f>
        <v/>
      </c>
    </row>
    <row r="2762" spans="1:15" x14ac:dyDescent="0.2">
      <c r="A2762" s="11">
        <v>990</v>
      </c>
      <c r="B2762" s="11" t="str">
        <f t="shared" si="54"/>
        <v>Charles G. Koch Charitable Foundation_Cause of Action201617876</v>
      </c>
      <c r="C2762" s="11" t="s">
        <v>19</v>
      </c>
      <c r="D2762" s="11" t="s">
        <v>638</v>
      </c>
      <c r="E2762" s="11" t="s">
        <v>639</v>
      </c>
      <c r="F2762" s="4">
        <v>17876</v>
      </c>
      <c r="G2762" s="3">
        <v>2016</v>
      </c>
      <c r="H2762" s="3" t="s">
        <v>21</v>
      </c>
      <c r="I2762" s="12"/>
      <c r="J2762" s="3">
        <v>188</v>
      </c>
      <c r="K2762" s="3" t="str">
        <f>IF(VLOOKUP(D2762,'Resources Final'!A:C,3,FALSE)=0,"",VLOOKUP(D2762,'Resources Final'!A:C,3,FALSE))</f>
        <v/>
      </c>
      <c r="L2762" s="3" t="str">
        <f>IF(VLOOKUP(D2762,'Resources Final'!A:D,4,FALSE)=0,"",VLOOKUP(D2762,'Resources Final'!A:D,4,FALSE))</f>
        <v/>
      </c>
      <c r="M2762" s="3" t="str">
        <f>IF(VLOOKUP(D2762,'Resources Final'!A:E,5,FALSE)=0,"",VLOOKUP(D2762,'Resources Final'!A:E,5,FALSE))</f>
        <v/>
      </c>
      <c r="N2762" s="7" t="str">
        <f>IF(VLOOKUP(D2762,'Resources Final'!A:F,6,FALSE)=0,"",VLOOKUP(D2762,'Resources Final'!A:F,6,FALSE))</f>
        <v>https://www.sourcewatch.org/index.php/Cause_of_Action</v>
      </c>
      <c r="O2762" s="3" t="str">
        <f>IF(VLOOKUP(D2762,'Resources Final'!A:G,7,FALSE)=0,"",VLOOKUP(D2762,'Resources Final'!A:G,7,FALSE))</f>
        <v>Sourcewatch</v>
      </c>
    </row>
    <row r="2763" spans="1:15" x14ac:dyDescent="0.2">
      <c r="A2763" s="11">
        <v>990</v>
      </c>
      <c r="B2763" s="11" t="str">
        <f t="shared" si="54"/>
        <v>Charles G. Koch Charitable Foundation_Mullican20163060</v>
      </c>
      <c r="C2763" s="11" t="s">
        <v>19</v>
      </c>
      <c r="D2763" s="11" t="s">
        <v>2558</v>
      </c>
      <c r="E2763" s="11" t="s">
        <v>2558</v>
      </c>
      <c r="F2763" s="4">
        <v>3060</v>
      </c>
      <c r="G2763" s="3">
        <v>2016</v>
      </c>
      <c r="H2763" s="3" t="s">
        <v>21</v>
      </c>
      <c r="I2763" s="12" t="s">
        <v>31</v>
      </c>
      <c r="J2763" s="3">
        <v>189</v>
      </c>
      <c r="K2763" s="3" t="str">
        <f>IF(VLOOKUP(D2763,'Resources Final'!A:C,3,FALSE)=0,"",VLOOKUP(D2763,'Resources Final'!A:C,3,FALSE))</f>
        <v>Y</v>
      </c>
      <c r="L2763" s="3" t="str">
        <f>IF(VLOOKUP(D2763,'Resources Final'!A:D,4,FALSE)=0,"",VLOOKUP(D2763,'Resources Final'!A:D,4,FALSE))</f>
        <v/>
      </c>
      <c r="M2763" s="3" t="str">
        <f>IF(VLOOKUP(D2763,'Resources Final'!A:E,5,FALSE)=0,"",VLOOKUP(D2763,'Resources Final'!A:E,5,FALSE))</f>
        <v/>
      </c>
      <c r="N2763" s="7" t="str">
        <f>IF(VLOOKUP(D2763,'Resources Final'!A:F,6,FALSE)=0,"",VLOOKUP(D2763,'Resources Final'!A:F,6,FALSE))</f>
        <v/>
      </c>
      <c r="O2763" s="3" t="str">
        <f>IF(VLOOKUP(D2763,'Resources Final'!A:G,7,FALSE)=0,"",VLOOKUP(D2763,'Resources Final'!A:G,7,FALSE))</f>
        <v/>
      </c>
    </row>
    <row r="2764" spans="1:15" x14ac:dyDescent="0.2">
      <c r="A2764" s="11">
        <v>990</v>
      </c>
      <c r="B2764" s="11" t="str">
        <f t="shared" si="54"/>
        <v>Charles G. Koch Charitable Foundation_American University201615500</v>
      </c>
      <c r="C2764" s="11" t="s">
        <v>19</v>
      </c>
      <c r="D2764" s="11" t="s">
        <v>208</v>
      </c>
      <c r="E2764" s="11" t="s">
        <v>208</v>
      </c>
      <c r="F2764" s="4">
        <v>15500</v>
      </c>
      <c r="G2764" s="3">
        <v>2016</v>
      </c>
      <c r="H2764" s="3" t="s">
        <v>21</v>
      </c>
      <c r="I2764" s="12"/>
      <c r="J2764" s="3">
        <v>190</v>
      </c>
      <c r="K2764" s="3" t="str">
        <f>IF(VLOOKUP(D2764,'Resources Final'!A:C,3,FALSE)=0,"",VLOOKUP(D2764,'Resources Final'!A:C,3,FALSE))</f>
        <v/>
      </c>
      <c r="L2764" s="3" t="str">
        <f>IF(VLOOKUP(D2764,'Resources Final'!A:D,4,FALSE)=0,"",VLOOKUP(D2764,'Resources Final'!A:D,4,FALSE))</f>
        <v>Y</v>
      </c>
      <c r="M2764" s="3" t="str">
        <f>IF(VLOOKUP(D2764,'Resources Final'!A:E,5,FALSE)=0,"",VLOOKUP(D2764,'Resources Final'!A:E,5,FALSE))</f>
        <v/>
      </c>
      <c r="N2764" s="7" t="str">
        <f>IF(VLOOKUP(D2764,'Resources Final'!A:F,6,FALSE)=0,"",VLOOKUP(D2764,'Resources Final'!A:F,6,FALSE))</f>
        <v/>
      </c>
      <c r="O2764" s="3" t="str">
        <f>IF(VLOOKUP(D2764,'Resources Final'!A:G,7,FALSE)=0,"",VLOOKUP(D2764,'Resources Final'!A:G,7,FALSE))</f>
        <v/>
      </c>
    </row>
    <row r="2765" spans="1:15" x14ac:dyDescent="0.2">
      <c r="A2765" s="11">
        <v>990</v>
      </c>
      <c r="B2765" s="11" t="str">
        <f t="shared" si="54"/>
        <v>Charles G. Koch Charitable Foundation_Schneider20162835</v>
      </c>
      <c r="C2765" s="11" t="s">
        <v>19</v>
      </c>
      <c r="D2765" s="11" t="s">
        <v>3245</v>
      </c>
      <c r="E2765" s="11" t="s">
        <v>3245</v>
      </c>
      <c r="F2765" s="4">
        <v>2835</v>
      </c>
      <c r="G2765" s="3">
        <v>2016</v>
      </c>
      <c r="H2765" s="3" t="s">
        <v>21</v>
      </c>
      <c r="I2765" s="12" t="s">
        <v>31</v>
      </c>
      <c r="J2765" s="3">
        <v>191</v>
      </c>
      <c r="K2765" s="3" t="str">
        <f>IF(VLOOKUP(D2765,'Resources Final'!A:C,3,FALSE)=0,"",VLOOKUP(D2765,'Resources Final'!A:C,3,FALSE))</f>
        <v>Y</v>
      </c>
      <c r="L2765" s="3" t="str">
        <f>IF(VLOOKUP(D2765,'Resources Final'!A:D,4,FALSE)=0,"",VLOOKUP(D2765,'Resources Final'!A:D,4,FALSE))</f>
        <v/>
      </c>
      <c r="M2765" s="3" t="str">
        <f>IF(VLOOKUP(D2765,'Resources Final'!A:E,5,FALSE)=0,"",VLOOKUP(D2765,'Resources Final'!A:E,5,FALSE))</f>
        <v/>
      </c>
      <c r="N2765" s="7" t="str">
        <f>IF(VLOOKUP(D2765,'Resources Final'!A:F,6,FALSE)=0,"",VLOOKUP(D2765,'Resources Final'!A:F,6,FALSE))</f>
        <v/>
      </c>
      <c r="O2765" s="3" t="str">
        <f>IF(VLOOKUP(D2765,'Resources Final'!A:G,7,FALSE)=0,"",VLOOKUP(D2765,'Resources Final'!A:G,7,FALSE))</f>
        <v/>
      </c>
    </row>
    <row r="2766" spans="1:15" x14ac:dyDescent="0.2">
      <c r="A2766" s="11">
        <v>990</v>
      </c>
      <c r="B2766" s="11" t="str">
        <f t="shared" si="54"/>
        <v>Charles G. Koch Charitable Foundation_Webber International University20166600</v>
      </c>
      <c r="C2766" s="11" t="s">
        <v>19</v>
      </c>
      <c r="D2766" s="11" t="s">
        <v>3959</v>
      </c>
      <c r="E2766" s="11" t="s">
        <v>3959</v>
      </c>
      <c r="F2766" s="4">
        <v>6600</v>
      </c>
      <c r="G2766" s="3">
        <v>2016</v>
      </c>
      <c r="H2766" s="3" t="s">
        <v>21</v>
      </c>
      <c r="I2766" s="12"/>
      <c r="J2766" s="3">
        <v>192</v>
      </c>
      <c r="K2766" s="3" t="str">
        <f>IF(VLOOKUP(D2766,'Resources Final'!A:C,3,FALSE)=0,"",VLOOKUP(D2766,'Resources Final'!A:C,3,FALSE))</f>
        <v/>
      </c>
      <c r="L2766" s="3" t="str">
        <f>IF(VLOOKUP(D2766,'Resources Final'!A:D,4,FALSE)=0,"",VLOOKUP(D2766,'Resources Final'!A:D,4,FALSE))</f>
        <v>Y</v>
      </c>
      <c r="M2766" s="3" t="str">
        <f>IF(VLOOKUP(D2766,'Resources Final'!A:E,5,FALSE)=0,"",VLOOKUP(D2766,'Resources Final'!A:E,5,FALSE))</f>
        <v/>
      </c>
      <c r="N2766" s="7" t="str">
        <f>IF(VLOOKUP(D2766,'Resources Final'!A:F,6,FALSE)=0,"",VLOOKUP(D2766,'Resources Final'!A:F,6,FALSE))</f>
        <v/>
      </c>
      <c r="O2766" s="3" t="str">
        <f>IF(VLOOKUP(D2766,'Resources Final'!A:G,7,FALSE)=0,"",VLOOKUP(D2766,'Resources Final'!A:G,7,FALSE))</f>
        <v/>
      </c>
    </row>
    <row r="2767" spans="1:15" x14ac:dyDescent="0.2">
      <c r="A2767" s="11">
        <v>990</v>
      </c>
      <c r="B2767" s="11" t="str">
        <f t="shared" si="54"/>
        <v>Charles G. Koch Charitable Foundation_Boston College20165000</v>
      </c>
      <c r="C2767" s="11" t="s">
        <v>19</v>
      </c>
      <c r="D2767" s="11" t="s">
        <v>472</v>
      </c>
      <c r="E2767" s="11" t="s">
        <v>472</v>
      </c>
      <c r="F2767" s="4">
        <v>5000</v>
      </c>
      <c r="G2767" s="3">
        <v>2016</v>
      </c>
      <c r="H2767" s="3" t="s">
        <v>21</v>
      </c>
      <c r="I2767" s="12"/>
      <c r="J2767" s="3">
        <v>193</v>
      </c>
      <c r="K2767" s="3" t="str">
        <f>IF(VLOOKUP(D2767,'Resources Final'!A:C,3,FALSE)=0,"",VLOOKUP(D2767,'Resources Final'!A:C,3,FALSE))</f>
        <v/>
      </c>
      <c r="L2767" s="3" t="str">
        <f>IF(VLOOKUP(D2767,'Resources Final'!A:D,4,FALSE)=0,"",VLOOKUP(D2767,'Resources Final'!A:D,4,FALSE))</f>
        <v>Y</v>
      </c>
      <c r="M2767" s="3" t="str">
        <f>IF(VLOOKUP(D2767,'Resources Final'!A:E,5,FALSE)=0,"",VLOOKUP(D2767,'Resources Final'!A:E,5,FALSE))</f>
        <v/>
      </c>
      <c r="N2767" s="7" t="str">
        <f>IF(VLOOKUP(D2767,'Resources Final'!A:F,6,FALSE)=0,"",VLOOKUP(D2767,'Resources Final'!A:F,6,FALSE))</f>
        <v/>
      </c>
      <c r="O2767" s="3" t="str">
        <f>IF(VLOOKUP(D2767,'Resources Final'!A:G,7,FALSE)=0,"",VLOOKUP(D2767,'Resources Final'!A:G,7,FALSE))</f>
        <v/>
      </c>
    </row>
    <row r="2768" spans="1:15" x14ac:dyDescent="0.2">
      <c r="A2768" s="11">
        <v>990</v>
      </c>
      <c r="B2768" s="11" t="str">
        <f t="shared" si="54"/>
        <v>Charles G. Koch Charitable Foundation_Woolridge20163060</v>
      </c>
      <c r="C2768" s="11" t="s">
        <v>19</v>
      </c>
      <c r="D2768" s="11" t="s">
        <v>4088</v>
      </c>
      <c r="E2768" s="11" t="s">
        <v>4088</v>
      </c>
      <c r="F2768" s="4">
        <v>3060</v>
      </c>
      <c r="G2768" s="3">
        <v>2016</v>
      </c>
      <c r="H2768" s="3" t="s">
        <v>21</v>
      </c>
      <c r="I2768" s="12" t="s">
        <v>31</v>
      </c>
      <c r="J2768" s="3">
        <v>194</v>
      </c>
      <c r="K2768" s="3" t="str">
        <f>IF(VLOOKUP(D2768,'Resources Final'!A:C,3,FALSE)=0,"",VLOOKUP(D2768,'Resources Final'!A:C,3,FALSE))</f>
        <v>Y</v>
      </c>
      <c r="L2768" s="3" t="str">
        <f>IF(VLOOKUP(D2768,'Resources Final'!A:D,4,FALSE)=0,"",VLOOKUP(D2768,'Resources Final'!A:D,4,FALSE))</f>
        <v/>
      </c>
      <c r="M2768" s="3" t="str">
        <f>IF(VLOOKUP(D2768,'Resources Final'!A:E,5,FALSE)=0,"",VLOOKUP(D2768,'Resources Final'!A:E,5,FALSE))</f>
        <v/>
      </c>
      <c r="N2768" s="7" t="str">
        <f>IF(VLOOKUP(D2768,'Resources Final'!A:F,6,FALSE)=0,"",VLOOKUP(D2768,'Resources Final'!A:F,6,FALSE))</f>
        <v/>
      </c>
      <c r="O2768" s="3" t="str">
        <f>IF(VLOOKUP(D2768,'Resources Final'!A:G,7,FALSE)=0,"",VLOOKUP(D2768,'Resources Final'!A:G,7,FALSE))</f>
        <v/>
      </c>
    </row>
    <row r="2769" spans="1:15" x14ac:dyDescent="0.2">
      <c r="A2769" s="11">
        <v>990</v>
      </c>
      <c r="B2769" s="11" t="str">
        <f t="shared" si="54"/>
        <v>Charles G. Koch Charitable Foundation_Schwartzman20164005</v>
      </c>
      <c r="C2769" s="11" t="s">
        <v>19</v>
      </c>
      <c r="D2769" s="11" t="s">
        <v>3262</v>
      </c>
      <c r="E2769" s="11" t="s">
        <v>3262</v>
      </c>
      <c r="F2769" s="4">
        <v>4005</v>
      </c>
      <c r="G2769" s="3">
        <v>2016</v>
      </c>
      <c r="H2769" s="3" t="s">
        <v>21</v>
      </c>
      <c r="I2769" s="12" t="s">
        <v>31</v>
      </c>
      <c r="J2769" s="3">
        <v>195</v>
      </c>
      <c r="K2769" s="3" t="str">
        <f>IF(VLOOKUP(D2769,'Resources Final'!A:C,3,FALSE)=0,"",VLOOKUP(D2769,'Resources Final'!A:C,3,FALSE))</f>
        <v>Y</v>
      </c>
      <c r="L2769" s="3" t="str">
        <f>IF(VLOOKUP(D2769,'Resources Final'!A:D,4,FALSE)=0,"",VLOOKUP(D2769,'Resources Final'!A:D,4,FALSE))</f>
        <v/>
      </c>
      <c r="M2769" s="3" t="str">
        <f>IF(VLOOKUP(D2769,'Resources Final'!A:E,5,FALSE)=0,"",VLOOKUP(D2769,'Resources Final'!A:E,5,FALSE))</f>
        <v/>
      </c>
      <c r="N2769" s="7" t="str">
        <f>IF(VLOOKUP(D2769,'Resources Final'!A:F,6,FALSE)=0,"",VLOOKUP(D2769,'Resources Final'!A:F,6,FALSE))</f>
        <v/>
      </c>
      <c r="O2769" s="3" t="str">
        <f>IF(VLOOKUP(D2769,'Resources Final'!A:G,7,FALSE)=0,"",VLOOKUP(D2769,'Resources Final'!A:G,7,FALSE))</f>
        <v/>
      </c>
    </row>
    <row r="2770" spans="1:15" x14ac:dyDescent="0.2">
      <c r="A2770" s="11">
        <v>990</v>
      </c>
      <c r="B2770" s="11" t="str">
        <f t="shared" si="54"/>
        <v>Charles G. Koch Charitable Foundation_Farough20162835</v>
      </c>
      <c r="C2770" s="11" t="s">
        <v>19</v>
      </c>
      <c r="D2770" s="11" t="s">
        <v>1195</v>
      </c>
      <c r="E2770" s="11" t="s">
        <v>1195</v>
      </c>
      <c r="F2770" s="4">
        <v>2835</v>
      </c>
      <c r="G2770" s="3">
        <v>2016</v>
      </c>
      <c r="H2770" s="3" t="s">
        <v>21</v>
      </c>
      <c r="I2770" s="12" t="s">
        <v>31</v>
      </c>
      <c r="J2770" s="3">
        <v>196</v>
      </c>
      <c r="K2770" s="3" t="str">
        <f>IF(VLOOKUP(D2770,'Resources Final'!A:C,3,FALSE)=0,"",VLOOKUP(D2770,'Resources Final'!A:C,3,FALSE))</f>
        <v>Y</v>
      </c>
      <c r="L2770" s="3" t="str">
        <f>IF(VLOOKUP(D2770,'Resources Final'!A:D,4,FALSE)=0,"",VLOOKUP(D2770,'Resources Final'!A:D,4,FALSE))</f>
        <v/>
      </c>
      <c r="M2770" s="3" t="str">
        <f>IF(VLOOKUP(D2770,'Resources Final'!A:E,5,FALSE)=0,"",VLOOKUP(D2770,'Resources Final'!A:E,5,FALSE))</f>
        <v/>
      </c>
      <c r="N2770" s="7" t="str">
        <f>IF(VLOOKUP(D2770,'Resources Final'!A:F,6,FALSE)=0,"",VLOOKUP(D2770,'Resources Final'!A:F,6,FALSE))</f>
        <v/>
      </c>
      <c r="O2770" s="3" t="str">
        <f>IF(VLOOKUP(D2770,'Resources Final'!A:G,7,FALSE)=0,"",VLOOKUP(D2770,'Resources Final'!A:G,7,FALSE))</f>
        <v/>
      </c>
    </row>
    <row r="2771" spans="1:15" x14ac:dyDescent="0.2">
      <c r="A2771" s="11">
        <v>990</v>
      </c>
      <c r="B2771" s="11" t="str">
        <f t="shared" si="54"/>
        <v>Charles G. Koch Charitable Foundation_Texas Public Policy Foundation2016612250</v>
      </c>
      <c r="C2771" s="11" t="s">
        <v>19</v>
      </c>
      <c r="D2771" s="11" t="s">
        <v>3555</v>
      </c>
      <c r="E2771" s="11" t="s">
        <v>3555</v>
      </c>
      <c r="F2771" s="4">
        <v>612250</v>
      </c>
      <c r="G2771" s="3">
        <v>2016</v>
      </c>
      <c r="H2771" s="3" t="s">
        <v>21</v>
      </c>
      <c r="I2771" s="12"/>
      <c r="J2771" s="3">
        <v>197</v>
      </c>
      <c r="K2771" s="3" t="str">
        <f>IF(VLOOKUP(D2771,'Resources Final'!A:C,3,FALSE)=0,"",VLOOKUP(D2771,'Resources Final'!A:C,3,FALSE))</f>
        <v/>
      </c>
      <c r="L2771" s="3" t="str">
        <f>IF(VLOOKUP(D2771,'Resources Final'!A:D,4,FALSE)=0,"",VLOOKUP(D2771,'Resources Final'!A:D,4,FALSE))</f>
        <v/>
      </c>
      <c r="M2771" s="3" t="str">
        <f>IF(VLOOKUP(D2771,'Resources Final'!A:E,5,FALSE)=0,"",VLOOKUP(D2771,'Resources Final'!A:E,5,FALSE))</f>
        <v/>
      </c>
      <c r="N2771" s="7" t="str">
        <f>IF(VLOOKUP(D2771,'Resources Final'!A:F,6,FALSE)=0,"",VLOOKUP(D2771,'Resources Final'!A:F,6,FALSE))</f>
        <v>https://www.desmogblog.com/texas-public-policy-foundation</v>
      </c>
      <c r="O2771" s="3" t="str">
        <f>IF(VLOOKUP(D2771,'Resources Final'!A:G,7,FALSE)=0,"",VLOOKUP(D2771,'Resources Final'!A:G,7,FALSE))</f>
        <v>Desmog</v>
      </c>
    </row>
    <row r="2772" spans="1:15" x14ac:dyDescent="0.2">
      <c r="A2772" s="11">
        <v>990</v>
      </c>
      <c r="B2772" s="11" t="str">
        <f t="shared" si="54"/>
        <v>Charles G. Koch Charitable Foundation_America's Future Foundation (AFF)201614578</v>
      </c>
      <c r="C2772" s="11" t="s">
        <v>19</v>
      </c>
      <c r="D2772" s="11" t="s">
        <v>177</v>
      </c>
      <c r="E2772" s="11" t="s">
        <v>177</v>
      </c>
      <c r="F2772" s="4">
        <v>14578</v>
      </c>
      <c r="G2772" s="3">
        <v>2016</v>
      </c>
      <c r="H2772" s="3" t="s">
        <v>21</v>
      </c>
      <c r="I2772" s="12"/>
      <c r="J2772" s="3">
        <v>198</v>
      </c>
      <c r="K2772" s="3" t="str">
        <f>IF(VLOOKUP(D2772,'Resources Final'!A:C,3,FALSE)=0,"",VLOOKUP(D2772,'Resources Final'!A:C,3,FALSE))</f>
        <v/>
      </c>
      <c r="L2772" s="3" t="str">
        <f>IF(VLOOKUP(D2772,'Resources Final'!A:D,4,FALSE)=0,"",VLOOKUP(D2772,'Resources Final'!A:D,4,FALSE))</f>
        <v/>
      </c>
      <c r="M2772" s="3" t="str">
        <f>IF(VLOOKUP(D2772,'Resources Final'!A:E,5,FALSE)=0,"",VLOOKUP(D2772,'Resources Final'!A:E,5,FALSE))</f>
        <v/>
      </c>
      <c r="N2772" s="7" t="str">
        <f>IF(VLOOKUP(D2772,'Resources Final'!A:F,6,FALSE)=0,"",VLOOKUP(D2772,'Resources Final'!A:F,6,FALSE))</f>
        <v>http://www.sourcewatch.org/index.php/America's_Future_Foundation</v>
      </c>
      <c r="O2772" s="3" t="str">
        <f>IF(VLOOKUP(D2772,'Resources Final'!A:G,7,FALSE)=0,"",VLOOKUP(D2772,'Resources Final'!A:G,7,FALSE))</f>
        <v>Sourcewatch</v>
      </c>
    </row>
    <row r="2773" spans="1:15" x14ac:dyDescent="0.2">
      <c r="A2773" s="11">
        <v>990</v>
      </c>
      <c r="B2773" s="11" t="str">
        <f t="shared" si="54"/>
        <v>Charles G. Koch Charitable Foundation_Lee20163176</v>
      </c>
      <c r="C2773" s="11" t="s">
        <v>19</v>
      </c>
      <c r="D2773" s="11" t="s">
        <v>2127</v>
      </c>
      <c r="E2773" s="11" t="s">
        <v>2127</v>
      </c>
      <c r="F2773" s="4">
        <v>3176</v>
      </c>
      <c r="G2773" s="3">
        <v>2016</v>
      </c>
      <c r="H2773" s="3" t="s">
        <v>21</v>
      </c>
      <c r="I2773" s="12" t="s">
        <v>31</v>
      </c>
      <c r="J2773" s="3">
        <v>199</v>
      </c>
      <c r="K2773" s="3" t="str">
        <f>IF(VLOOKUP(D2773,'Resources Final'!A:C,3,FALSE)=0,"",VLOOKUP(D2773,'Resources Final'!A:C,3,FALSE))</f>
        <v>Y</v>
      </c>
      <c r="L2773" s="3" t="str">
        <f>IF(VLOOKUP(D2773,'Resources Final'!A:D,4,FALSE)=0,"",VLOOKUP(D2773,'Resources Final'!A:D,4,FALSE))</f>
        <v/>
      </c>
      <c r="M2773" s="3" t="str">
        <f>IF(VLOOKUP(D2773,'Resources Final'!A:E,5,FALSE)=0,"",VLOOKUP(D2773,'Resources Final'!A:E,5,FALSE))</f>
        <v/>
      </c>
      <c r="N2773" s="7" t="str">
        <f>IF(VLOOKUP(D2773,'Resources Final'!A:F,6,FALSE)=0,"",VLOOKUP(D2773,'Resources Final'!A:F,6,FALSE))</f>
        <v/>
      </c>
      <c r="O2773" s="3" t="str">
        <f>IF(VLOOKUP(D2773,'Resources Final'!A:G,7,FALSE)=0,"",VLOOKUP(D2773,'Resources Final'!A:G,7,FALSE))</f>
        <v/>
      </c>
    </row>
    <row r="2774" spans="1:15" x14ac:dyDescent="0.2">
      <c r="A2774" s="11">
        <v>990</v>
      </c>
      <c r="B2774" s="11" t="str">
        <f t="shared" si="54"/>
        <v>Charles G. Koch Charitable Foundation_Clarkson University20168000</v>
      </c>
      <c r="C2774" s="11" t="s">
        <v>19</v>
      </c>
      <c r="D2774" s="11" t="s">
        <v>746</v>
      </c>
      <c r="E2774" s="11" t="s">
        <v>746</v>
      </c>
      <c r="F2774" s="4">
        <v>8000</v>
      </c>
      <c r="G2774" s="3">
        <v>2016</v>
      </c>
      <c r="H2774" s="3" t="s">
        <v>21</v>
      </c>
      <c r="I2774" s="12"/>
      <c r="J2774" s="3">
        <v>200</v>
      </c>
      <c r="K2774" s="3" t="str">
        <f>IF(VLOOKUP(D2774,'Resources Final'!A:C,3,FALSE)=0,"",VLOOKUP(D2774,'Resources Final'!A:C,3,FALSE))</f>
        <v/>
      </c>
      <c r="L2774" s="3" t="str">
        <f>IF(VLOOKUP(D2774,'Resources Final'!A:D,4,FALSE)=0,"",VLOOKUP(D2774,'Resources Final'!A:D,4,FALSE))</f>
        <v>Y</v>
      </c>
      <c r="M2774" s="3" t="str">
        <f>IF(VLOOKUP(D2774,'Resources Final'!A:E,5,FALSE)=0,"",VLOOKUP(D2774,'Resources Final'!A:E,5,FALSE))</f>
        <v/>
      </c>
      <c r="N2774" s="7" t="str">
        <f>IF(VLOOKUP(D2774,'Resources Final'!A:F,6,FALSE)=0,"",VLOOKUP(D2774,'Resources Final'!A:F,6,FALSE))</f>
        <v/>
      </c>
      <c r="O2774" s="3" t="str">
        <f>IF(VLOOKUP(D2774,'Resources Final'!A:G,7,FALSE)=0,"",VLOOKUP(D2774,'Resources Final'!A:G,7,FALSE))</f>
        <v/>
      </c>
    </row>
    <row r="2775" spans="1:15" x14ac:dyDescent="0.2">
      <c r="A2775" s="11">
        <v>990</v>
      </c>
      <c r="B2775" s="11" t="str">
        <f t="shared" si="54"/>
        <v>Charles G. Koch Charitable Foundation_Topcu20163060</v>
      </c>
      <c r="C2775" s="11" t="s">
        <v>19</v>
      </c>
      <c r="D2775" s="11" t="s">
        <v>3664</v>
      </c>
      <c r="E2775" s="11" t="s">
        <v>3664</v>
      </c>
      <c r="F2775" s="4">
        <v>3060</v>
      </c>
      <c r="G2775" s="3">
        <v>2016</v>
      </c>
      <c r="H2775" s="3" t="s">
        <v>21</v>
      </c>
      <c r="I2775" s="12" t="s">
        <v>31</v>
      </c>
      <c r="J2775" s="3">
        <v>201</v>
      </c>
      <c r="K2775" s="3" t="str">
        <f>IF(VLOOKUP(D2775,'Resources Final'!A:C,3,FALSE)=0,"",VLOOKUP(D2775,'Resources Final'!A:C,3,FALSE))</f>
        <v>Y</v>
      </c>
      <c r="L2775" s="3" t="str">
        <f>IF(VLOOKUP(D2775,'Resources Final'!A:D,4,FALSE)=0,"",VLOOKUP(D2775,'Resources Final'!A:D,4,FALSE))</f>
        <v/>
      </c>
      <c r="M2775" s="3" t="str">
        <f>IF(VLOOKUP(D2775,'Resources Final'!A:E,5,FALSE)=0,"",VLOOKUP(D2775,'Resources Final'!A:E,5,FALSE))</f>
        <v/>
      </c>
      <c r="N2775" s="7" t="str">
        <f>IF(VLOOKUP(D2775,'Resources Final'!A:F,6,FALSE)=0,"",VLOOKUP(D2775,'Resources Final'!A:F,6,FALSE))</f>
        <v/>
      </c>
      <c r="O2775" s="3" t="str">
        <f>IF(VLOOKUP(D2775,'Resources Final'!A:G,7,FALSE)=0,"",VLOOKUP(D2775,'Resources Final'!A:G,7,FALSE))</f>
        <v/>
      </c>
    </row>
    <row r="2776" spans="1:15" x14ac:dyDescent="0.2">
      <c r="A2776" s="11">
        <v>990</v>
      </c>
      <c r="B2776" s="11" t="str">
        <f t="shared" si="54"/>
        <v>Charles G. Koch Charitable Foundation_Mount20163060</v>
      </c>
      <c r="C2776" s="11" t="s">
        <v>19</v>
      </c>
      <c r="D2776" s="11" t="s">
        <v>2544</v>
      </c>
      <c r="E2776" s="11" t="s">
        <v>2544</v>
      </c>
      <c r="F2776" s="4">
        <v>3060</v>
      </c>
      <c r="G2776" s="3">
        <v>2016</v>
      </c>
      <c r="H2776" s="3" t="s">
        <v>21</v>
      </c>
      <c r="I2776" s="12" t="s">
        <v>31</v>
      </c>
      <c r="J2776" s="3">
        <v>202</v>
      </c>
      <c r="K2776" s="3" t="str">
        <f>IF(VLOOKUP(D2776,'Resources Final'!A:C,3,FALSE)=0,"",VLOOKUP(D2776,'Resources Final'!A:C,3,FALSE))</f>
        <v>Y</v>
      </c>
      <c r="L2776" s="3" t="str">
        <f>IF(VLOOKUP(D2776,'Resources Final'!A:D,4,FALSE)=0,"",VLOOKUP(D2776,'Resources Final'!A:D,4,FALSE))</f>
        <v/>
      </c>
      <c r="M2776" s="3" t="str">
        <f>IF(VLOOKUP(D2776,'Resources Final'!A:E,5,FALSE)=0,"",VLOOKUP(D2776,'Resources Final'!A:E,5,FALSE))</f>
        <v/>
      </c>
      <c r="N2776" s="7" t="str">
        <f>IF(VLOOKUP(D2776,'Resources Final'!A:F,6,FALSE)=0,"",VLOOKUP(D2776,'Resources Final'!A:F,6,FALSE))</f>
        <v/>
      </c>
      <c r="O2776" s="3" t="str">
        <f>IF(VLOOKUP(D2776,'Resources Final'!A:G,7,FALSE)=0,"",VLOOKUP(D2776,'Resources Final'!A:G,7,FALSE))</f>
        <v/>
      </c>
    </row>
    <row r="2777" spans="1:15" x14ac:dyDescent="0.2">
      <c r="A2777" s="11">
        <v>990</v>
      </c>
      <c r="B2777" s="11" t="str">
        <f t="shared" si="54"/>
        <v>Charles G. Koch Charitable Foundation_Salmon20165229</v>
      </c>
      <c r="C2777" s="11" t="s">
        <v>19</v>
      </c>
      <c r="D2777" s="11" t="s">
        <v>3214</v>
      </c>
      <c r="E2777" s="11" t="s">
        <v>3214</v>
      </c>
      <c r="F2777" s="4">
        <v>5229</v>
      </c>
      <c r="G2777" s="3">
        <v>2016</v>
      </c>
      <c r="H2777" s="3" t="s">
        <v>21</v>
      </c>
      <c r="I2777" s="12" t="s">
        <v>31</v>
      </c>
      <c r="J2777" s="3">
        <v>203</v>
      </c>
      <c r="K2777" s="3" t="str">
        <f>IF(VLOOKUP(D2777,'Resources Final'!A:C,3,FALSE)=0,"",VLOOKUP(D2777,'Resources Final'!A:C,3,FALSE))</f>
        <v>Y</v>
      </c>
      <c r="L2777" s="3" t="str">
        <f>IF(VLOOKUP(D2777,'Resources Final'!A:D,4,FALSE)=0,"",VLOOKUP(D2777,'Resources Final'!A:D,4,FALSE))</f>
        <v/>
      </c>
      <c r="M2777" s="3" t="str">
        <f>IF(VLOOKUP(D2777,'Resources Final'!A:E,5,FALSE)=0,"",VLOOKUP(D2777,'Resources Final'!A:E,5,FALSE))</f>
        <v/>
      </c>
      <c r="N2777" s="7" t="str">
        <f>IF(VLOOKUP(D2777,'Resources Final'!A:F,6,FALSE)=0,"",VLOOKUP(D2777,'Resources Final'!A:F,6,FALSE))</f>
        <v/>
      </c>
      <c r="O2777" s="3" t="str">
        <f>IF(VLOOKUP(D2777,'Resources Final'!A:G,7,FALSE)=0,"",VLOOKUP(D2777,'Resources Final'!A:G,7,FALSE))</f>
        <v/>
      </c>
    </row>
    <row r="2778" spans="1:15" x14ac:dyDescent="0.2">
      <c r="A2778" s="11">
        <v>990</v>
      </c>
      <c r="B2778" s="11" t="str">
        <f t="shared" si="54"/>
        <v>Charles G. Koch Charitable Foundation_Hezel20161103</v>
      </c>
      <c r="C2778" s="11" t="s">
        <v>19</v>
      </c>
      <c r="D2778" s="11" t="s">
        <v>1583</v>
      </c>
      <c r="E2778" s="11" t="s">
        <v>1583</v>
      </c>
      <c r="F2778" s="4">
        <v>1103</v>
      </c>
      <c r="G2778" s="3">
        <v>2016</v>
      </c>
      <c r="H2778" s="3" t="s">
        <v>21</v>
      </c>
      <c r="I2778" s="12" t="s">
        <v>31</v>
      </c>
      <c r="J2778" s="3">
        <v>204</v>
      </c>
      <c r="K2778" s="3" t="str">
        <f>IF(VLOOKUP(D2778,'Resources Final'!A:C,3,FALSE)=0,"",VLOOKUP(D2778,'Resources Final'!A:C,3,FALSE))</f>
        <v>Y</v>
      </c>
      <c r="L2778" s="3" t="str">
        <f>IF(VLOOKUP(D2778,'Resources Final'!A:D,4,FALSE)=0,"",VLOOKUP(D2778,'Resources Final'!A:D,4,FALSE))</f>
        <v/>
      </c>
      <c r="M2778" s="3" t="str">
        <f>IF(VLOOKUP(D2778,'Resources Final'!A:E,5,FALSE)=0,"",VLOOKUP(D2778,'Resources Final'!A:E,5,FALSE))</f>
        <v/>
      </c>
      <c r="N2778" s="7" t="str">
        <f>IF(VLOOKUP(D2778,'Resources Final'!A:F,6,FALSE)=0,"",VLOOKUP(D2778,'Resources Final'!A:F,6,FALSE))</f>
        <v/>
      </c>
      <c r="O2778" s="3" t="str">
        <f>IF(VLOOKUP(D2778,'Resources Final'!A:G,7,FALSE)=0,"",VLOOKUP(D2778,'Resources Final'!A:G,7,FALSE))</f>
        <v/>
      </c>
    </row>
    <row r="2779" spans="1:15" x14ac:dyDescent="0.2">
      <c r="A2779" s="11">
        <v>990</v>
      </c>
      <c r="B2779" s="11" t="str">
        <f t="shared" si="54"/>
        <v>Charles G. Koch Charitable Foundation_Castro20163221</v>
      </c>
      <c r="C2779" s="11" t="s">
        <v>19</v>
      </c>
      <c r="D2779" s="11" t="s">
        <v>630</v>
      </c>
      <c r="E2779" s="11" t="s">
        <v>630</v>
      </c>
      <c r="F2779" s="4">
        <v>3221</v>
      </c>
      <c r="G2779" s="3">
        <v>2016</v>
      </c>
      <c r="H2779" s="3" t="s">
        <v>21</v>
      </c>
      <c r="I2779" s="12" t="s">
        <v>31</v>
      </c>
      <c r="J2779" s="3">
        <v>205</v>
      </c>
      <c r="K2779" s="3" t="str">
        <f>IF(VLOOKUP(D2779,'Resources Final'!A:C,3,FALSE)=0,"",VLOOKUP(D2779,'Resources Final'!A:C,3,FALSE))</f>
        <v>Y</v>
      </c>
      <c r="L2779" s="3" t="str">
        <f>IF(VLOOKUP(D2779,'Resources Final'!A:D,4,FALSE)=0,"",VLOOKUP(D2779,'Resources Final'!A:D,4,FALSE))</f>
        <v/>
      </c>
      <c r="M2779" s="3" t="str">
        <f>IF(VLOOKUP(D2779,'Resources Final'!A:E,5,FALSE)=0,"",VLOOKUP(D2779,'Resources Final'!A:E,5,FALSE))</f>
        <v/>
      </c>
      <c r="N2779" s="7" t="str">
        <f>IF(VLOOKUP(D2779,'Resources Final'!A:F,6,FALSE)=0,"",VLOOKUP(D2779,'Resources Final'!A:F,6,FALSE))</f>
        <v/>
      </c>
      <c r="O2779" s="3" t="str">
        <f>IF(VLOOKUP(D2779,'Resources Final'!A:G,7,FALSE)=0,"",VLOOKUP(D2779,'Resources Final'!A:G,7,FALSE))</f>
        <v/>
      </c>
    </row>
    <row r="2780" spans="1:15" x14ac:dyDescent="0.2">
      <c r="A2780" s="11">
        <v>990</v>
      </c>
      <c r="B2780" s="11" t="str">
        <f t="shared" si="54"/>
        <v>Charles G. Koch Charitable Foundation_Arizona State University Foundation2016800450</v>
      </c>
      <c r="C2780" s="11" t="s">
        <v>19</v>
      </c>
      <c r="D2780" s="11" t="s">
        <v>258</v>
      </c>
      <c r="E2780" s="11" t="s">
        <v>259</v>
      </c>
      <c r="F2780" s="4">
        <v>800450</v>
      </c>
      <c r="G2780" s="3">
        <v>2016</v>
      </c>
      <c r="H2780" s="3" t="s">
        <v>21</v>
      </c>
      <c r="I2780" s="12"/>
      <c r="J2780" s="3">
        <v>206</v>
      </c>
      <c r="K2780" s="3" t="str">
        <f>IF(VLOOKUP(D2780,'Resources Final'!A:C,3,FALSE)=0,"",VLOOKUP(D2780,'Resources Final'!A:C,3,FALSE))</f>
        <v/>
      </c>
      <c r="L2780" s="3" t="str">
        <f>IF(VLOOKUP(D2780,'Resources Final'!A:D,4,FALSE)=0,"",VLOOKUP(D2780,'Resources Final'!A:D,4,FALSE))</f>
        <v>Y</v>
      </c>
      <c r="M2780" s="3" t="str">
        <f>IF(VLOOKUP(D2780,'Resources Final'!A:E,5,FALSE)=0,"",VLOOKUP(D2780,'Resources Final'!A:E,5,FALSE))</f>
        <v/>
      </c>
      <c r="N2780" s="7" t="str">
        <f>IF(VLOOKUP(D2780,'Resources Final'!A:F,6,FALSE)=0,"",VLOOKUP(D2780,'Resources Final'!A:F,6,FALSE))</f>
        <v/>
      </c>
      <c r="O2780" s="3" t="str">
        <f>IF(VLOOKUP(D2780,'Resources Final'!A:G,7,FALSE)=0,"",VLOOKUP(D2780,'Resources Final'!A:G,7,FALSE))</f>
        <v/>
      </c>
    </row>
    <row r="2781" spans="1:15" x14ac:dyDescent="0.2">
      <c r="A2781" s="11">
        <v>990</v>
      </c>
      <c r="B2781" s="11" t="str">
        <f t="shared" si="54"/>
        <v>Charles G. Koch Charitable Foundation_Iowa State University201681463</v>
      </c>
      <c r="C2781" s="11" t="s">
        <v>19</v>
      </c>
      <c r="D2781" s="11" t="s">
        <v>1710</v>
      </c>
      <c r="E2781" s="11" t="s">
        <v>1710</v>
      </c>
      <c r="F2781" s="4">
        <v>81463</v>
      </c>
      <c r="G2781" s="3">
        <v>2016</v>
      </c>
      <c r="H2781" s="3" t="s">
        <v>21</v>
      </c>
      <c r="I2781" s="12"/>
      <c r="J2781" s="3">
        <v>207</v>
      </c>
      <c r="K2781" s="3" t="str">
        <f>IF(VLOOKUP(D2781,'Resources Final'!A:C,3,FALSE)=0,"",VLOOKUP(D2781,'Resources Final'!A:C,3,FALSE))</f>
        <v/>
      </c>
      <c r="L2781" s="3" t="str">
        <f>IF(VLOOKUP(D2781,'Resources Final'!A:D,4,FALSE)=0,"",VLOOKUP(D2781,'Resources Final'!A:D,4,FALSE))</f>
        <v>Y</v>
      </c>
      <c r="M2781" s="3" t="str">
        <f>IF(VLOOKUP(D2781,'Resources Final'!A:E,5,FALSE)=0,"",VLOOKUP(D2781,'Resources Final'!A:E,5,FALSE))</f>
        <v/>
      </c>
      <c r="N2781" s="7" t="str">
        <f>IF(VLOOKUP(D2781,'Resources Final'!A:F,6,FALSE)=0,"",VLOOKUP(D2781,'Resources Final'!A:F,6,FALSE))</f>
        <v/>
      </c>
      <c r="O2781" s="3" t="str">
        <f>IF(VLOOKUP(D2781,'Resources Final'!A:G,7,FALSE)=0,"",VLOOKUP(D2781,'Resources Final'!A:G,7,FALSE))</f>
        <v/>
      </c>
    </row>
    <row r="2782" spans="1:15" x14ac:dyDescent="0.2">
      <c r="A2782" s="11">
        <v>990</v>
      </c>
      <c r="B2782" s="11" t="str">
        <f t="shared" si="54"/>
        <v>Charles G. Koch Charitable Foundation_Brown University201678000</v>
      </c>
      <c r="C2782" s="11" t="s">
        <v>19</v>
      </c>
      <c r="D2782" s="11" t="s">
        <v>514</v>
      </c>
      <c r="E2782" s="11" t="s">
        <v>514</v>
      </c>
      <c r="F2782" s="4">
        <v>78000</v>
      </c>
      <c r="G2782" s="3">
        <v>2016</v>
      </c>
      <c r="H2782" s="3" t="s">
        <v>21</v>
      </c>
      <c r="I2782" s="12"/>
      <c r="J2782" s="3">
        <v>208</v>
      </c>
      <c r="K2782" s="3" t="str">
        <f>IF(VLOOKUP(D2782,'Resources Final'!A:C,3,FALSE)=0,"",VLOOKUP(D2782,'Resources Final'!A:C,3,FALSE))</f>
        <v/>
      </c>
      <c r="L2782" s="3" t="str">
        <f>IF(VLOOKUP(D2782,'Resources Final'!A:D,4,FALSE)=0,"",VLOOKUP(D2782,'Resources Final'!A:D,4,FALSE))</f>
        <v>Y</v>
      </c>
      <c r="M2782" s="3" t="str">
        <f>IF(VLOOKUP(D2782,'Resources Final'!A:E,5,FALSE)=0,"",VLOOKUP(D2782,'Resources Final'!A:E,5,FALSE))</f>
        <v/>
      </c>
      <c r="N2782" s="7" t="str">
        <f>IF(VLOOKUP(D2782,'Resources Final'!A:F,6,FALSE)=0,"",VLOOKUP(D2782,'Resources Final'!A:F,6,FALSE))</f>
        <v/>
      </c>
      <c r="O2782" s="3" t="str">
        <f>IF(VLOOKUP(D2782,'Resources Final'!A:G,7,FALSE)=0,"",VLOOKUP(D2782,'Resources Final'!A:G,7,FALSE))</f>
        <v/>
      </c>
    </row>
    <row r="2783" spans="1:15" x14ac:dyDescent="0.2">
      <c r="A2783" s="11">
        <v>990</v>
      </c>
      <c r="B2783" s="11" t="str">
        <f t="shared" si="54"/>
        <v>Charles G. Koch Charitable Foundation_Sigaud20162835</v>
      </c>
      <c r="C2783" s="11" t="s">
        <v>19</v>
      </c>
      <c r="D2783" s="11" t="s">
        <v>3318</v>
      </c>
      <c r="E2783" s="11" t="s">
        <v>3318</v>
      </c>
      <c r="F2783" s="4">
        <v>2835</v>
      </c>
      <c r="G2783" s="3">
        <v>2016</v>
      </c>
      <c r="H2783" s="3" t="s">
        <v>21</v>
      </c>
      <c r="I2783" s="12" t="s">
        <v>31</v>
      </c>
      <c r="J2783" s="3">
        <v>209</v>
      </c>
      <c r="K2783" s="3" t="str">
        <f>IF(VLOOKUP(D2783,'Resources Final'!A:C,3,FALSE)=0,"",VLOOKUP(D2783,'Resources Final'!A:C,3,FALSE))</f>
        <v>Y</v>
      </c>
      <c r="L2783" s="3" t="str">
        <f>IF(VLOOKUP(D2783,'Resources Final'!A:D,4,FALSE)=0,"",VLOOKUP(D2783,'Resources Final'!A:D,4,FALSE))</f>
        <v/>
      </c>
      <c r="M2783" s="3" t="str">
        <f>IF(VLOOKUP(D2783,'Resources Final'!A:E,5,FALSE)=0,"",VLOOKUP(D2783,'Resources Final'!A:E,5,FALSE))</f>
        <v/>
      </c>
      <c r="N2783" s="7" t="str">
        <f>IF(VLOOKUP(D2783,'Resources Final'!A:F,6,FALSE)=0,"",VLOOKUP(D2783,'Resources Final'!A:F,6,FALSE))</f>
        <v/>
      </c>
      <c r="O2783" s="3" t="str">
        <f>IF(VLOOKUP(D2783,'Resources Final'!A:G,7,FALSE)=0,"",VLOOKUP(D2783,'Resources Final'!A:G,7,FALSE))</f>
        <v/>
      </c>
    </row>
    <row r="2784" spans="1:15" x14ac:dyDescent="0.2">
      <c r="A2784" s="11">
        <v>990</v>
      </c>
      <c r="B2784" s="11" t="str">
        <f t="shared" si="54"/>
        <v>Charles G. Koch Charitable Foundation_Indiana University Foundation201623000</v>
      </c>
      <c r="C2784" s="11" t="s">
        <v>19</v>
      </c>
      <c r="D2784" s="11" t="s">
        <v>1673</v>
      </c>
      <c r="E2784" s="11" t="s">
        <v>1671</v>
      </c>
      <c r="F2784" s="4">
        <v>23000</v>
      </c>
      <c r="G2784" s="3">
        <v>2016</v>
      </c>
      <c r="H2784" s="3" t="s">
        <v>21</v>
      </c>
      <c r="I2784" s="12"/>
      <c r="J2784" s="3">
        <v>210</v>
      </c>
      <c r="K2784" s="3" t="str">
        <f>IF(VLOOKUP(D2784,'Resources Final'!A:C,3,FALSE)=0,"",VLOOKUP(D2784,'Resources Final'!A:C,3,FALSE))</f>
        <v/>
      </c>
      <c r="L2784" s="3" t="str">
        <f>IF(VLOOKUP(D2784,'Resources Final'!A:D,4,FALSE)=0,"",VLOOKUP(D2784,'Resources Final'!A:D,4,FALSE))</f>
        <v>Y</v>
      </c>
      <c r="M2784" s="3" t="str">
        <f>IF(VLOOKUP(D2784,'Resources Final'!A:E,5,FALSE)=0,"",VLOOKUP(D2784,'Resources Final'!A:E,5,FALSE))</f>
        <v/>
      </c>
      <c r="N2784" s="7" t="str">
        <f>IF(VLOOKUP(D2784,'Resources Final'!A:F,6,FALSE)=0,"",VLOOKUP(D2784,'Resources Final'!A:F,6,FALSE))</f>
        <v/>
      </c>
      <c r="O2784" s="3" t="str">
        <f>IF(VLOOKUP(D2784,'Resources Final'!A:G,7,FALSE)=0,"",VLOOKUP(D2784,'Resources Final'!A:G,7,FALSE))</f>
        <v/>
      </c>
    </row>
    <row r="2785" spans="1:15" x14ac:dyDescent="0.2">
      <c r="A2785" s="11">
        <v>990</v>
      </c>
      <c r="B2785" s="11" t="str">
        <f t="shared" si="54"/>
        <v>Charles G. Koch Charitable Foundation_Donors Trust2016700000</v>
      </c>
      <c r="C2785" s="11" t="s">
        <v>19</v>
      </c>
      <c r="D2785" s="11" t="s">
        <v>1020</v>
      </c>
      <c r="E2785" s="11" t="s">
        <v>1020</v>
      </c>
      <c r="F2785" s="4">
        <v>700000</v>
      </c>
      <c r="G2785" s="3">
        <v>2016</v>
      </c>
      <c r="H2785" s="3" t="s">
        <v>21</v>
      </c>
      <c r="I2785" s="12"/>
      <c r="J2785" s="3">
        <v>211</v>
      </c>
      <c r="K2785" s="3" t="str">
        <f>IF(VLOOKUP(D2785,'Resources Final'!A:C,3,FALSE)=0,"",VLOOKUP(D2785,'Resources Final'!A:C,3,FALSE))</f>
        <v/>
      </c>
      <c r="L2785" s="3" t="str">
        <f>IF(VLOOKUP(D2785,'Resources Final'!A:D,4,FALSE)=0,"",VLOOKUP(D2785,'Resources Final'!A:D,4,FALSE))</f>
        <v/>
      </c>
      <c r="M2785" s="3" t="str">
        <f>IF(VLOOKUP(D2785,'Resources Final'!A:E,5,FALSE)=0,"",VLOOKUP(D2785,'Resources Final'!A:E,5,FALSE))</f>
        <v/>
      </c>
      <c r="N2785" s="7" t="str">
        <f>IF(VLOOKUP(D2785,'Resources Final'!A:F,6,FALSE)=0,"",VLOOKUP(D2785,'Resources Final'!A:F,6,FALSE))</f>
        <v>https://www.desmogblog.com/who-donors-trust</v>
      </c>
      <c r="O2785" s="3" t="str">
        <f>IF(VLOOKUP(D2785,'Resources Final'!A:G,7,FALSE)=0,"",VLOOKUP(D2785,'Resources Final'!A:G,7,FALSE))</f>
        <v>Desmog</v>
      </c>
    </row>
    <row r="2786" spans="1:15" x14ac:dyDescent="0.2">
      <c r="A2786" s="11">
        <v>990</v>
      </c>
      <c r="B2786" s="11" t="str">
        <f t="shared" si="54"/>
        <v>Charles G. Koch Charitable Foundation_Wang20163060</v>
      </c>
      <c r="C2786" s="11" t="s">
        <v>19</v>
      </c>
      <c r="D2786" s="11" t="s">
        <v>3932</v>
      </c>
      <c r="E2786" s="11" t="s">
        <v>3932</v>
      </c>
      <c r="F2786" s="4">
        <v>3060</v>
      </c>
      <c r="G2786" s="3">
        <v>2016</v>
      </c>
      <c r="H2786" s="3" t="s">
        <v>21</v>
      </c>
      <c r="I2786" s="12" t="s">
        <v>31</v>
      </c>
      <c r="J2786" s="3">
        <v>212</v>
      </c>
      <c r="K2786" s="3" t="str">
        <f>IF(VLOOKUP(D2786,'Resources Final'!A:C,3,FALSE)=0,"",VLOOKUP(D2786,'Resources Final'!A:C,3,FALSE))</f>
        <v>Y</v>
      </c>
      <c r="L2786" s="3" t="str">
        <f>IF(VLOOKUP(D2786,'Resources Final'!A:D,4,FALSE)=0,"",VLOOKUP(D2786,'Resources Final'!A:D,4,FALSE))</f>
        <v/>
      </c>
      <c r="M2786" s="3" t="str">
        <f>IF(VLOOKUP(D2786,'Resources Final'!A:E,5,FALSE)=0,"",VLOOKUP(D2786,'Resources Final'!A:E,5,FALSE))</f>
        <v/>
      </c>
      <c r="N2786" s="7" t="str">
        <f>IF(VLOOKUP(D2786,'Resources Final'!A:F,6,FALSE)=0,"",VLOOKUP(D2786,'Resources Final'!A:F,6,FALSE))</f>
        <v/>
      </c>
      <c r="O2786" s="3" t="str">
        <f>IF(VLOOKUP(D2786,'Resources Final'!A:G,7,FALSE)=0,"",VLOOKUP(D2786,'Resources Final'!A:G,7,FALSE))</f>
        <v/>
      </c>
    </row>
    <row r="2787" spans="1:15" x14ac:dyDescent="0.2">
      <c r="A2787" s="11">
        <v>990</v>
      </c>
      <c r="B2787" s="11" t="str">
        <f t="shared" si="54"/>
        <v>Charles G. Koch Charitable Foundation_Avi20164005</v>
      </c>
      <c r="C2787" s="11" t="s">
        <v>19</v>
      </c>
      <c r="D2787" s="11" t="s">
        <v>298</v>
      </c>
      <c r="E2787" s="11" t="s">
        <v>298</v>
      </c>
      <c r="F2787" s="4">
        <v>4005</v>
      </c>
      <c r="G2787" s="3">
        <v>2016</v>
      </c>
      <c r="H2787" s="3" t="s">
        <v>21</v>
      </c>
      <c r="I2787" s="12" t="s">
        <v>31</v>
      </c>
      <c r="J2787" s="3">
        <v>213</v>
      </c>
      <c r="K2787" s="3" t="str">
        <f>IF(VLOOKUP(D2787,'Resources Final'!A:C,3,FALSE)=0,"",VLOOKUP(D2787,'Resources Final'!A:C,3,FALSE))</f>
        <v>Y</v>
      </c>
      <c r="L2787" s="3" t="str">
        <f>IF(VLOOKUP(D2787,'Resources Final'!A:D,4,FALSE)=0,"",VLOOKUP(D2787,'Resources Final'!A:D,4,FALSE))</f>
        <v/>
      </c>
      <c r="M2787" s="3" t="str">
        <f>IF(VLOOKUP(D2787,'Resources Final'!A:E,5,FALSE)=0,"",VLOOKUP(D2787,'Resources Final'!A:E,5,FALSE))</f>
        <v/>
      </c>
      <c r="N2787" s="7" t="str">
        <f>IF(VLOOKUP(D2787,'Resources Final'!A:F,6,FALSE)=0,"",VLOOKUP(D2787,'Resources Final'!A:F,6,FALSE))</f>
        <v/>
      </c>
      <c r="O2787" s="3" t="str">
        <f>IF(VLOOKUP(D2787,'Resources Final'!A:G,7,FALSE)=0,"",VLOOKUP(D2787,'Resources Final'!A:G,7,FALSE))</f>
        <v/>
      </c>
    </row>
    <row r="2788" spans="1:15" x14ac:dyDescent="0.2">
      <c r="A2788" s="11">
        <v>990</v>
      </c>
      <c r="B2788" s="11" t="str">
        <f t="shared" si="54"/>
        <v>Charles G. Koch Charitable Foundation_University of Wisconsin - La Crosse2016200000</v>
      </c>
      <c r="C2788" s="11" t="s">
        <v>19</v>
      </c>
      <c r="D2788" s="11" t="s">
        <v>4194</v>
      </c>
      <c r="E2788" s="11" t="s">
        <v>3567</v>
      </c>
      <c r="F2788" s="4">
        <v>200000</v>
      </c>
      <c r="G2788" s="3">
        <v>2016</v>
      </c>
      <c r="H2788" s="3" t="s">
        <v>21</v>
      </c>
      <c r="I2788" s="12"/>
      <c r="J2788" s="3">
        <v>214</v>
      </c>
      <c r="K2788" s="3" t="str">
        <f>IF(VLOOKUP(D2788,'Resources Final'!A:C,3,FALSE)=0,"",VLOOKUP(D2788,'Resources Final'!A:C,3,FALSE))</f>
        <v/>
      </c>
      <c r="L2788" s="3" t="str">
        <f>IF(VLOOKUP(D2788,'Resources Final'!A:D,4,FALSE)=0,"",VLOOKUP(D2788,'Resources Final'!A:D,4,FALSE))</f>
        <v>Y</v>
      </c>
      <c r="M2788" s="3" t="str">
        <f>IF(VLOOKUP(D2788,'Resources Final'!A:E,5,FALSE)=0,"",VLOOKUP(D2788,'Resources Final'!A:E,5,FALSE))</f>
        <v/>
      </c>
      <c r="N2788" s="7" t="str">
        <f>IF(VLOOKUP(D2788,'Resources Final'!A:F,6,FALSE)=0,"",VLOOKUP(D2788,'Resources Final'!A:F,6,FALSE))</f>
        <v/>
      </c>
      <c r="O2788" s="3" t="str">
        <f>IF(VLOOKUP(D2788,'Resources Final'!A:G,7,FALSE)=0,"",VLOOKUP(D2788,'Resources Final'!A:G,7,FALSE))</f>
        <v/>
      </c>
    </row>
    <row r="2789" spans="1:15" x14ac:dyDescent="0.2">
      <c r="A2789" s="11">
        <v>990</v>
      </c>
      <c r="B2789" s="11" t="str">
        <f t="shared" ref="B2789:B2852" si="55">C2789&amp;"_"&amp;D2789&amp;G2789&amp;F2789</f>
        <v>Charles G. Koch Charitable Foundation_Greenberg20165229</v>
      </c>
      <c r="C2789" s="11" t="s">
        <v>19</v>
      </c>
      <c r="D2789" s="11" t="s">
        <v>1457</v>
      </c>
      <c r="E2789" s="11" t="s">
        <v>1457</v>
      </c>
      <c r="F2789" s="4">
        <v>5229</v>
      </c>
      <c r="G2789" s="3">
        <v>2016</v>
      </c>
      <c r="H2789" s="3" t="s">
        <v>21</v>
      </c>
      <c r="I2789" s="12" t="s">
        <v>31</v>
      </c>
      <c r="J2789" s="3">
        <v>215</v>
      </c>
      <c r="K2789" s="3" t="str">
        <f>IF(VLOOKUP(D2789,'Resources Final'!A:C,3,FALSE)=0,"",VLOOKUP(D2789,'Resources Final'!A:C,3,FALSE))</f>
        <v>Y</v>
      </c>
      <c r="L2789" s="3" t="str">
        <f>IF(VLOOKUP(D2789,'Resources Final'!A:D,4,FALSE)=0,"",VLOOKUP(D2789,'Resources Final'!A:D,4,FALSE))</f>
        <v/>
      </c>
      <c r="M2789" s="3" t="str">
        <f>IF(VLOOKUP(D2789,'Resources Final'!A:E,5,FALSE)=0,"",VLOOKUP(D2789,'Resources Final'!A:E,5,FALSE))</f>
        <v/>
      </c>
      <c r="N2789" s="7" t="str">
        <f>IF(VLOOKUP(D2789,'Resources Final'!A:F,6,FALSE)=0,"",VLOOKUP(D2789,'Resources Final'!A:F,6,FALSE))</f>
        <v/>
      </c>
      <c r="O2789" s="3" t="str">
        <f>IF(VLOOKUP(D2789,'Resources Final'!A:G,7,FALSE)=0,"",VLOOKUP(D2789,'Resources Final'!A:G,7,FALSE))</f>
        <v/>
      </c>
    </row>
    <row r="2790" spans="1:15" x14ac:dyDescent="0.2">
      <c r="A2790" s="11">
        <v>990</v>
      </c>
      <c r="B2790" s="11" t="str">
        <f t="shared" si="55"/>
        <v>Charles G. Koch Charitable Foundation_Tauzin20164253</v>
      </c>
      <c r="C2790" s="11" t="s">
        <v>19</v>
      </c>
      <c r="D2790" s="11" t="s">
        <v>3529</v>
      </c>
      <c r="E2790" s="11" t="s">
        <v>3529</v>
      </c>
      <c r="F2790" s="4">
        <v>4253</v>
      </c>
      <c r="G2790" s="3">
        <v>2016</v>
      </c>
      <c r="H2790" s="3" t="s">
        <v>21</v>
      </c>
      <c r="I2790" s="12" t="s">
        <v>31</v>
      </c>
      <c r="J2790" s="3">
        <v>216</v>
      </c>
      <c r="K2790" s="3" t="str">
        <f>IF(VLOOKUP(D2790,'Resources Final'!A:C,3,FALSE)=0,"",VLOOKUP(D2790,'Resources Final'!A:C,3,FALSE))</f>
        <v>Y</v>
      </c>
      <c r="L2790" s="3" t="str">
        <f>IF(VLOOKUP(D2790,'Resources Final'!A:D,4,FALSE)=0,"",VLOOKUP(D2790,'Resources Final'!A:D,4,FALSE))</f>
        <v/>
      </c>
      <c r="M2790" s="3" t="str">
        <f>IF(VLOOKUP(D2790,'Resources Final'!A:E,5,FALSE)=0,"",VLOOKUP(D2790,'Resources Final'!A:E,5,FALSE))</f>
        <v/>
      </c>
      <c r="N2790" s="7" t="str">
        <f>IF(VLOOKUP(D2790,'Resources Final'!A:F,6,FALSE)=0,"",VLOOKUP(D2790,'Resources Final'!A:F,6,FALSE))</f>
        <v/>
      </c>
      <c r="O2790" s="3" t="str">
        <f>IF(VLOOKUP(D2790,'Resources Final'!A:G,7,FALSE)=0,"",VLOOKUP(D2790,'Resources Final'!A:G,7,FALSE))</f>
        <v/>
      </c>
    </row>
    <row r="2791" spans="1:15" x14ac:dyDescent="0.2">
      <c r="A2791" s="11">
        <v>990</v>
      </c>
      <c r="B2791" s="11" t="str">
        <f t="shared" si="55"/>
        <v>Charles G. Koch Charitable Foundation_Massey20164005</v>
      </c>
      <c r="C2791" s="11" t="s">
        <v>19</v>
      </c>
      <c r="D2791" s="11" t="s">
        <v>2352</v>
      </c>
      <c r="E2791" s="11" t="s">
        <v>2352</v>
      </c>
      <c r="F2791" s="4">
        <v>4005</v>
      </c>
      <c r="G2791" s="3">
        <v>2016</v>
      </c>
      <c r="H2791" s="3" t="s">
        <v>21</v>
      </c>
      <c r="I2791" s="12" t="s">
        <v>31</v>
      </c>
      <c r="J2791" s="3">
        <v>217</v>
      </c>
      <c r="K2791" s="3" t="str">
        <f>IF(VLOOKUP(D2791,'Resources Final'!A:C,3,FALSE)=0,"",VLOOKUP(D2791,'Resources Final'!A:C,3,FALSE))</f>
        <v>Y</v>
      </c>
      <c r="L2791" s="3" t="str">
        <f>IF(VLOOKUP(D2791,'Resources Final'!A:D,4,FALSE)=0,"",VLOOKUP(D2791,'Resources Final'!A:D,4,FALSE))</f>
        <v/>
      </c>
      <c r="M2791" s="3" t="str">
        <f>IF(VLOOKUP(D2791,'Resources Final'!A:E,5,FALSE)=0,"",VLOOKUP(D2791,'Resources Final'!A:E,5,FALSE))</f>
        <v/>
      </c>
      <c r="N2791" s="7" t="str">
        <f>IF(VLOOKUP(D2791,'Resources Final'!A:F,6,FALSE)=0,"",VLOOKUP(D2791,'Resources Final'!A:F,6,FALSE))</f>
        <v/>
      </c>
      <c r="O2791" s="3" t="str">
        <f>IF(VLOOKUP(D2791,'Resources Final'!A:G,7,FALSE)=0,"",VLOOKUP(D2791,'Resources Final'!A:G,7,FALSE))</f>
        <v/>
      </c>
    </row>
    <row r="2792" spans="1:15" x14ac:dyDescent="0.2">
      <c r="A2792" s="11">
        <v>990</v>
      </c>
      <c r="B2792" s="11" t="str">
        <f t="shared" si="55"/>
        <v>Charles G. Koch Charitable Foundation_Palmer20164005</v>
      </c>
      <c r="C2792" s="11" t="s">
        <v>19</v>
      </c>
      <c r="D2792" s="11" t="s">
        <v>2793</v>
      </c>
      <c r="E2792" s="11" t="s">
        <v>2793</v>
      </c>
      <c r="F2792" s="4">
        <v>4005</v>
      </c>
      <c r="G2792" s="3">
        <v>2016</v>
      </c>
      <c r="H2792" s="3" t="s">
        <v>21</v>
      </c>
      <c r="I2792" s="12" t="s">
        <v>31</v>
      </c>
      <c r="J2792" s="3">
        <v>218</v>
      </c>
      <c r="K2792" s="3" t="str">
        <f>IF(VLOOKUP(D2792,'Resources Final'!A:C,3,FALSE)=0,"",VLOOKUP(D2792,'Resources Final'!A:C,3,FALSE))</f>
        <v>Y</v>
      </c>
      <c r="L2792" s="3" t="str">
        <f>IF(VLOOKUP(D2792,'Resources Final'!A:D,4,FALSE)=0,"",VLOOKUP(D2792,'Resources Final'!A:D,4,FALSE))</f>
        <v/>
      </c>
      <c r="M2792" s="3" t="str">
        <f>IF(VLOOKUP(D2792,'Resources Final'!A:E,5,FALSE)=0,"",VLOOKUP(D2792,'Resources Final'!A:E,5,FALSE))</f>
        <v/>
      </c>
      <c r="N2792" s="7" t="str">
        <f>IF(VLOOKUP(D2792,'Resources Final'!A:F,6,FALSE)=0,"",VLOOKUP(D2792,'Resources Final'!A:F,6,FALSE))</f>
        <v/>
      </c>
      <c r="O2792" s="3" t="str">
        <f>IF(VLOOKUP(D2792,'Resources Final'!A:G,7,FALSE)=0,"",VLOOKUP(D2792,'Resources Final'!A:G,7,FALSE))</f>
        <v/>
      </c>
    </row>
    <row r="2793" spans="1:15" x14ac:dyDescent="0.2">
      <c r="A2793" s="11">
        <v>990</v>
      </c>
      <c r="B2793" s="11" t="str">
        <f t="shared" si="55"/>
        <v>Charles G. Koch Charitable Foundation_Moses20165387</v>
      </c>
      <c r="C2793" s="11" t="s">
        <v>19</v>
      </c>
      <c r="D2793" s="11" t="s">
        <v>2541</v>
      </c>
      <c r="E2793" s="11" t="s">
        <v>2541</v>
      </c>
      <c r="F2793" s="4">
        <v>5387</v>
      </c>
      <c r="G2793" s="3">
        <v>2016</v>
      </c>
      <c r="H2793" s="3" t="s">
        <v>21</v>
      </c>
      <c r="I2793" s="12" t="s">
        <v>31</v>
      </c>
      <c r="J2793" s="3">
        <v>219</v>
      </c>
      <c r="K2793" s="3" t="str">
        <f>IF(VLOOKUP(D2793,'Resources Final'!A:C,3,FALSE)=0,"",VLOOKUP(D2793,'Resources Final'!A:C,3,FALSE))</f>
        <v>Y</v>
      </c>
      <c r="L2793" s="3" t="str">
        <f>IF(VLOOKUP(D2793,'Resources Final'!A:D,4,FALSE)=0,"",VLOOKUP(D2793,'Resources Final'!A:D,4,FALSE))</f>
        <v/>
      </c>
      <c r="M2793" s="3" t="str">
        <f>IF(VLOOKUP(D2793,'Resources Final'!A:E,5,FALSE)=0,"",VLOOKUP(D2793,'Resources Final'!A:E,5,FALSE))</f>
        <v/>
      </c>
      <c r="N2793" s="7" t="str">
        <f>IF(VLOOKUP(D2793,'Resources Final'!A:F,6,FALSE)=0,"",VLOOKUP(D2793,'Resources Final'!A:F,6,FALSE))</f>
        <v/>
      </c>
      <c r="O2793" s="3" t="str">
        <f>IF(VLOOKUP(D2793,'Resources Final'!A:G,7,FALSE)=0,"",VLOOKUP(D2793,'Resources Final'!A:G,7,FALSE))</f>
        <v/>
      </c>
    </row>
    <row r="2794" spans="1:15" x14ac:dyDescent="0.2">
      <c r="A2794" s="11">
        <v>990</v>
      </c>
      <c r="B2794" s="11" t="str">
        <f t="shared" si="55"/>
        <v>Charles G. Koch Charitable Foundation_Ward20162970</v>
      </c>
      <c r="C2794" s="11" t="s">
        <v>19</v>
      </c>
      <c r="D2794" s="11" t="s">
        <v>3934</v>
      </c>
      <c r="E2794" s="11" t="s">
        <v>3934</v>
      </c>
      <c r="F2794" s="4">
        <v>2970</v>
      </c>
      <c r="G2794" s="3">
        <v>2016</v>
      </c>
      <c r="H2794" s="3" t="s">
        <v>21</v>
      </c>
      <c r="I2794" s="12" t="s">
        <v>31</v>
      </c>
      <c r="J2794" s="3">
        <v>220</v>
      </c>
      <c r="K2794" s="3" t="str">
        <f>IF(VLOOKUP(D2794,'Resources Final'!A:C,3,FALSE)=0,"",VLOOKUP(D2794,'Resources Final'!A:C,3,FALSE))</f>
        <v>Y</v>
      </c>
      <c r="L2794" s="3" t="str">
        <f>IF(VLOOKUP(D2794,'Resources Final'!A:D,4,FALSE)=0,"",VLOOKUP(D2794,'Resources Final'!A:D,4,FALSE))</f>
        <v/>
      </c>
      <c r="M2794" s="3" t="str">
        <f>IF(VLOOKUP(D2794,'Resources Final'!A:E,5,FALSE)=0,"",VLOOKUP(D2794,'Resources Final'!A:E,5,FALSE))</f>
        <v/>
      </c>
      <c r="N2794" s="7" t="str">
        <f>IF(VLOOKUP(D2794,'Resources Final'!A:F,6,FALSE)=0,"",VLOOKUP(D2794,'Resources Final'!A:F,6,FALSE))</f>
        <v/>
      </c>
      <c r="O2794" s="3" t="str">
        <f>IF(VLOOKUP(D2794,'Resources Final'!A:G,7,FALSE)=0,"",VLOOKUP(D2794,'Resources Final'!A:G,7,FALSE))</f>
        <v/>
      </c>
    </row>
    <row r="2795" spans="1:15" x14ac:dyDescent="0.2">
      <c r="A2795" s="11">
        <v>990</v>
      </c>
      <c r="B2795" s="11" t="str">
        <f t="shared" si="55"/>
        <v>Charles G. Koch Charitable Foundation_The Regents of the University of Michigan20169000</v>
      </c>
      <c r="C2795" s="11" t="s">
        <v>19</v>
      </c>
      <c r="D2795" s="11" t="s">
        <v>3608</v>
      </c>
      <c r="E2795" s="11" t="s">
        <v>3609</v>
      </c>
      <c r="F2795" s="4">
        <v>9000</v>
      </c>
      <c r="G2795" s="3">
        <v>2016</v>
      </c>
      <c r="H2795" s="3" t="s">
        <v>21</v>
      </c>
      <c r="I2795" s="12"/>
      <c r="J2795" s="3">
        <v>221</v>
      </c>
      <c r="K2795" s="3" t="str">
        <f>IF(VLOOKUP(D2795,'Resources Final'!A:C,3,FALSE)=0,"",VLOOKUP(D2795,'Resources Final'!A:C,3,FALSE))</f>
        <v/>
      </c>
      <c r="L2795" s="3" t="str">
        <f>IF(VLOOKUP(D2795,'Resources Final'!A:D,4,FALSE)=0,"",VLOOKUP(D2795,'Resources Final'!A:D,4,FALSE))</f>
        <v>Y</v>
      </c>
      <c r="M2795" s="3" t="str">
        <f>IF(VLOOKUP(D2795,'Resources Final'!A:E,5,FALSE)=0,"",VLOOKUP(D2795,'Resources Final'!A:E,5,FALSE))</f>
        <v/>
      </c>
      <c r="N2795" s="7" t="str">
        <f>IF(VLOOKUP(D2795,'Resources Final'!A:F,6,FALSE)=0,"",VLOOKUP(D2795,'Resources Final'!A:F,6,FALSE))</f>
        <v/>
      </c>
      <c r="O2795" s="3" t="str">
        <f>IF(VLOOKUP(D2795,'Resources Final'!A:G,7,FALSE)=0,"",VLOOKUP(D2795,'Resources Final'!A:G,7,FALSE))</f>
        <v/>
      </c>
    </row>
    <row r="2796" spans="1:15" x14ac:dyDescent="0.2">
      <c r="A2796" s="11">
        <v>990</v>
      </c>
      <c r="B2796" s="11" t="str">
        <f t="shared" si="55"/>
        <v>Charles G. Koch Charitable Foundation_Montclair State University Foundation201615450</v>
      </c>
      <c r="C2796" s="11" t="s">
        <v>19</v>
      </c>
      <c r="D2796" s="11" t="s">
        <v>2514</v>
      </c>
      <c r="E2796" s="11" t="s">
        <v>2509</v>
      </c>
      <c r="F2796" s="4">
        <v>15450</v>
      </c>
      <c r="G2796" s="3">
        <v>2016</v>
      </c>
      <c r="H2796" s="3" t="s">
        <v>21</v>
      </c>
      <c r="I2796" s="12"/>
      <c r="J2796" s="3">
        <v>222</v>
      </c>
      <c r="K2796" s="3" t="str">
        <f>IF(VLOOKUP(D2796,'Resources Final'!A:C,3,FALSE)=0,"",VLOOKUP(D2796,'Resources Final'!A:C,3,FALSE))</f>
        <v/>
      </c>
      <c r="L2796" s="3" t="str">
        <f>IF(VLOOKUP(D2796,'Resources Final'!A:D,4,FALSE)=0,"",VLOOKUP(D2796,'Resources Final'!A:D,4,FALSE))</f>
        <v>Y</v>
      </c>
      <c r="M2796" s="3" t="str">
        <f>IF(VLOOKUP(D2796,'Resources Final'!A:E,5,FALSE)=0,"",VLOOKUP(D2796,'Resources Final'!A:E,5,FALSE))</f>
        <v/>
      </c>
      <c r="N2796" s="7" t="str">
        <f>IF(VLOOKUP(D2796,'Resources Final'!A:F,6,FALSE)=0,"",VLOOKUP(D2796,'Resources Final'!A:F,6,FALSE))</f>
        <v/>
      </c>
      <c r="O2796" s="3" t="str">
        <f>IF(VLOOKUP(D2796,'Resources Final'!A:G,7,FALSE)=0,"",VLOOKUP(D2796,'Resources Final'!A:G,7,FALSE))</f>
        <v/>
      </c>
    </row>
    <row r="2797" spans="1:15" x14ac:dyDescent="0.2">
      <c r="A2797" s="11">
        <v>990</v>
      </c>
      <c r="B2797" s="11" t="str">
        <f t="shared" si="55"/>
        <v>Charles G. Koch Charitable Foundation_University of Tennessee at Chattanooga201624844</v>
      </c>
      <c r="C2797" s="11" t="s">
        <v>19</v>
      </c>
      <c r="D2797" s="11" t="s">
        <v>3825</v>
      </c>
      <c r="E2797" s="11" t="s">
        <v>3823</v>
      </c>
      <c r="F2797" s="4">
        <v>24844</v>
      </c>
      <c r="G2797" s="3">
        <v>2016</v>
      </c>
      <c r="H2797" s="3" t="s">
        <v>21</v>
      </c>
      <c r="I2797" s="12"/>
      <c r="J2797" s="3">
        <v>223</v>
      </c>
      <c r="K2797" s="3" t="str">
        <f>IF(VLOOKUP(D2797,'Resources Final'!A:C,3,FALSE)=0,"",VLOOKUP(D2797,'Resources Final'!A:C,3,FALSE))</f>
        <v/>
      </c>
      <c r="L2797" s="3" t="str">
        <f>IF(VLOOKUP(D2797,'Resources Final'!A:D,4,FALSE)=0,"",VLOOKUP(D2797,'Resources Final'!A:D,4,FALSE))</f>
        <v>Y</v>
      </c>
      <c r="M2797" s="3" t="str">
        <f>IF(VLOOKUP(D2797,'Resources Final'!A:E,5,FALSE)=0,"",VLOOKUP(D2797,'Resources Final'!A:E,5,FALSE))</f>
        <v/>
      </c>
      <c r="N2797" s="7" t="str">
        <f>IF(VLOOKUP(D2797,'Resources Final'!A:F,6,FALSE)=0,"",VLOOKUP(D2797,'Resources Final'!A:F,6,FALSE))</f>
        <v/>
      </c>
      <c r="O2797" s="3" t="str">
        <f>IF(VLOOKUP(D2797,'Resources Final'!A:G,7,FALSE)=0,"",VLOOKUP(D2797,'Resources Final'!A:G,7,FALSE))</f>
        <v/>
      </c>
    </row>
    <row r="2798" spans="1:15" x14ac:dyDescent="0.2">
      <c r="A2798" s="11">
        <v>990</v>
      </c>
      <c r="B2798" s="11" t="str">
        <f t="shared" si="55"/>
        <v>Charles G. Koch Charitable Foundation_Baky20163060</v>
      </c>
      <c r="C2798" s="11" t="s">
        <v>19</v>
      </c>
      <c r="D2798" s="11" t="s">
        <v>338</v>
      </c>
      <c r="E2798" s="11" t="s">
        <v>338</v>
      </c>
      <c r="F2798" s="4">
        <v>3060</v>
      </c>
      <c r="G2798" s="3">
        <v>2016</v>
      </c>
      <c r="H2798" s="3" t="s">
        <v>21</v>
      </c>
      <c r="I2798" s="12" t="s">
        <v>31</v>
      </c>
      <c r="J2798" s="3">
        <v>224</v>
      </c>
      <c r="K2798" s="3" t="str">
        <f>IF(VLOOKUP(D2798,'Resources Final'!A:C,3,FALSE)=0,"",VLOOKUP(D2798,'Resources Final'!A:C,3,FALSE))</f>
        <v>Y</v>
      </c>
      <c r="L2798" s="3" t="str">
        <f>IF(VLOOKUP(D2798,'Resources Final'!A:D,4,FALSE)=0,"",VLOOKUP(D2798,'Resources Final'!A:D,4,FALSE))</f>
        <v/>
      </c>
      <c r="M2798" s="3" t="str">
        <f>IF(VLOOKUP(D2798,'Resources Final'!A:E,5,FALSE)=0,"",VLOOKUP(D2798,'Resources Final'!A:E,5,FALSE))</f>
        <v/>
      </c>
      <c r="N2798" s="7" t="str">
        <f>IF(VLOOKUP(D2798,'Resources Final'!A:F,6,FALSE)=0,"",VLOOKUP(D2798,'Resources Final'!A:F,6,FALSE))</f>
        <v/>
      </c>
      <c r="O2798" s="3" t="str">
        <f>IF(VLOOKUP(D2798,'Resources Final'!A:G,7,FALSE)=0,"",VLOOKUP(D2798,'Resources Final'!A:G,7,FALSE))</f>
        <v/>
      </c>
    </row>
    <row r="2799" spans="1:15" x14ac:dyDescent="0.2">
      <c r="A2799" s="11">
        <v>990</v>
      </c>
      <c r="B2799" s="11" t="str">
        <f t="shared" si="55"/>
        <v>Charles G. Koch Charitable Foundation_Walden20162835</v>
      </c>
      <c r="C2799" s="11" t="s">
        <v>19</v>
      </c>
      <c r="D2799" s="11" t="s">
        <v>3922</v>
      </c>
      <c r="E2799" s="11" t="s">
        <v>3922</v>
      </c>
      <c r="F2799" s="4">
        <v>2835</v>
      </c>
      <c r="G2799" s="3">
        <v>2016</v>
      </c>
      <c r="H2799" s="3" t="s">
        <v>21</v>
      </c>
      <c r="I2799" s="12" t="s">
        <v>31</v>
      </c>
      <c r="J2799" s="3">
        <v>225</v>
      </c>
      <c r="K2799" s="3" t="str">
        <f>IF(VLOOKUP(D2799,'Resources Final'!A:C,3,FALSE)=0,"",VLOOKUP(D2799,'Resources Final'!A:C,3,FALSE))</f>
        <v>Y</v>
      </c>
      <c r="L2799" s="3" t="str">
        <f>IF(VLOOKUP(D2799,'Resources Final'!A:D,4,FALSE)=0,"",VLOOKUP(D2799,'Resources Final'!A:D,4,FALSE))</f>
        <v/>
      </c>
      <c r="M2799" s="3" t="str">
        <f>IF(VLOOKUP(D2799,'Resources Final'!A:E,5,FALSE)=0,"",VLOOKUP(D2799,'Resources Final'!A:E,5,FALSE))</f>
        <v/>
      </c>
      <c r="N2799" s="7" t="str">
        <f>IF(VLOOKUP(D2799,'Resources Final'!A:F,6,FALSE)=0,"",VLOOKUP(D2799,'Resources Final'!A:F,6,FALSE))</f>
        <v/>
      </c>
      <c r="O2799" s="3" t="str">
        <f>IF(VLOOKUP(D2799,'Resources Final'!A:G,7,FALSE)=0,"",VLOOKUP(D2799,'Resources Final'!A:G,7,FALSE))</f>
        <v/>
      </c>
    </row>
    <row r="2800" spans="1:15" x14ac:dyDescent="0.2">
      <c r="A2800" s="11">
        <v>990</v>
      </c>
      <c r="B2800" s="11" t="str">
        <f t="shared" si="55"/>
        <v>Charles G. Koch Charitable Foundation_Austin20164005</v>
      </c>
      <c r="C2800" s="11" t="s">
        <v>19</v>
      </c>
      <c r="D2800" s="11" t="s">
        <v>293</v>
      </c>
      <c r="E2800" s="11" t="s">
        <v>293</v>
      </c>
      <c r="F2800" s="4">
        <v>4005</v>
      </c>
      <c r="G2800" s="3">
        <v>2016</v>
      </c>
      <c r="H2800" s="3" t="s">
        <v>21</v>
      </c>
      <c r="I2800" s="12" t="s">
        <v>31</v>
      </c>
      <c r="J2800" s="3">
        <v>226</v>
      </c>
      <c r="K2800" s="3" t="str">
        <f>IF(VLOOKUP(D2800,'Resources Final'!A:C,3,FALSE)=0,"",VLOOKUP(D2800,'Resources Final'!A:C,3,FALSE))</f>
        <v>Y</v>
      </c>
      <c r="L2800" s="3" t="str">
        <f>IF(VLOOKUP(D2800,'Resources Final'!A:D,4,FALSE)=0,"",VLOOKUP(D2800,'Resources Final'!A:D,4,FALSE))</f>
        <v/>
      </c>
      <c r="M2800" s="3" t="str">
        <f>IF(VLOOKUP(D2800,'Resources Final'!A:E,5,FALSE)=0,"",VLOOKUP(D2800,'Resources Final'!A:E,5,FALSE))</f>
        <v/>
      </c>
      <c r="N2800" s="7" t="str">
        <f>IF(VLOOKUP(D2800,'Resources Final'!A:F,6,FALSE)=0,"",VLOOKUP(D2800,'Resources Final'!A:F,6,FALSE))</f>
        <v/>
      </c>
      <c r="O2800" s="3" t="str">
        <f>IF(VLOOKUP(D2800,'Resources Final'!A:G,7,FALSE)=0,"",VLOOKUP(D2800,'Resources Final'!A:G,7,FALSE))</f>
        <v/>
      </c>
    </row>
    <row r="2801" spans="1:15" x14ac:dyDescent="0.2">
      <c r="A2801" s="11">
        <v>990</v>
      </c>
      <c r="B2801" s="11" t="str">
        <f t="shared" si="55"/>
        <v>Charles G. Koch Charitable Foundation_University of Tampa20165000</v>
      </c>
      <c r="C2801" s="11" t="s">
        <v>19</v>
      </c>
      <c r="D2801" s="11" t="s">
        <v>3822</v>
      </c>
      <c r="E2801" s="11" t="s">
        <v>3822</v>
      </c>
      <c r="F2801" s="4">
        <v>5000</v>
      </c>
      <c r="G2801" s="3">
        <v>2016</v>
      </c>
      <c r="H2801" s="3" t="s">
        <v>21</v>
      </c>
      <c r="I2801" s="12"/>
      <c r="J2801" s="3">
        <v>227</v>
      </c>
      <c r="K2801" s="3" t="str">
        <f>IF(VLOOKUP(D2801,'Resources Final'!A:C,3,FALSE)=0,"",VLOOKUP(D2801,'Resources Final'!A:C,3,FALSE))</f>
        <v/>
      </c>
      <c r="L2801" s="3" t="str">
        <f>IF(VLOOKUP(D2801,'Resources Final'!A:D,4,FALSE)=0,"",VLOOKUP(D2801,'Resources Final'!A:D,4,FALSE))</f>
        <v>Y</v>
      </c>
      <c r="M2801" s="3" t="str">
        <f>IF(VLOOKUP(D2801,'Resources Final'!A:E,5,FALSE)=0,"",VLOOKUP(D2801,'Resources Final'!A:E,5,FALSE))</f>
        <v/>
      </c>
      <c r="N2801" s="7" t="str">
        <f>IF(VLOOKUP(D2801,'Resources Final'!A:F,6,FALSE)=0,"",VLOOKUP(D2801,'Resources Final'!A:F,6,FALSE))</f>
        <v/>
      </c>
      <c r="O2801" s="3" t="str">
        <f>IF(VLOOKUP(D2801,'Resources Final'!A:G,7,FALSE)=0,"",VLOOKUP(D2801,'Resources Final'!A:G,7,FALSE))</f>
        <v/>
      </c>
    </row>
    <row r="2802" spans="1:15" x14ac:dyDescent="0.2">
      <c r="A2802" s="11">
        <v>990</v>
      </c>
      <c r="B2802" s="11" t="str">
        <f t="shared" si="55"/>
        <v>Charles G. Koch Charitable Foundation_Parma20162835</v>
      </c>
      <c r="C2802" s="11" t="s">
        <v>19</v>
      </c>
      <c r="D2802" s="11" t="s">
        <v>2801</v>
      </c>
      <c r="E2802" s="11" t="s">
        <v>2801</v>
      </c>
      <c r="F2802" s="4">
        <v>2835</v>
      </c>
      <c r="G2802" s="3">
        <v>2016</v>
      </c>
      <c r="H2802" s="3" t="s">
        <v>21</v>
      </c>
      <c r="I2802" s="12" t="s">
        <v>31</v>
      </c>
      <c r="J2802" s="3">
        <v>228</v>
      </c>
      <c r="K2802" s="3" t="str">
        <f>IF(VLOOKUP(D2802,'Resources Final'!A:C,3,FALSE)=0,"",VLOOKUP(D2802,'Resources Final'!A:C,3,FALSE))</f>
        <v>Y</v>
      </c>
      <c r="L2802" s="3" t="str">
        <f>IF(VLOOKUP(D2802,'Resources Final'!A:D,4,FALSE)=0,"",VLOOKUP(D2802,'Resources Final'!A:D,4,FALSE))</f>
        <v/>
      </c>
      <c r="M2802" s="3" t="str">
        <f>IF(VLOOKUP(D2802,'Resources Final'!A:E,5,FALSE)=0,"",VLOOKUP(D2802,'Resources Final'!A:E,5,FALSE))</f>
        <v/>
      </c>
      <c r="N2802" s="7" t="str">
        <f>IF(VLOOKUP(D2802,'Resources Final'!A:F,6,FALSE)=0,"",VLOOKUP(D2802,'Resources Final'!A:F,6,FALSE))</f>
        <v/>
      </c>
      <c r="O2802" s="3" t="str">
        <f>IF(VLOOKUP(D2802,'Resources Final'!A:G,7,FALSE)=0,"",VLOOKUP(D2802,'Resources Final'!A:G,7,FALSE))</f>
        <v/>
      </c>
    </row>
    <row r="2803" spans="1:15" x14ac:dyDescent="0.2">
      <c r="A2803" s="11">
        <v>990</v>
      </c>
      <c r="B2803" s="11" t="str">
        <f t="shared" si="55"/>
        <v>Charles G. Koch Charitable Foundation_State Policy Network201613564</v>
      </c>
      <c r="C2803" s="11" t="s">
        <v>19</v>
      </c>
      <c r="D2803" s="11" t="s">
        <v>3419</v>
      </c>
      <c r="E2803" s="11" t="s">
        <v>3419</v>
      </c>
      <c r="F2803" s="4">
        <v>13564</v>
      </c>
      <c r="G2803" s="3">
        <v>2016</v>
      </c>
      <c r="H2803" s="3" t="s">
        <v>21</v>
      </c>
      <c r="I2803" s="12"/>
      <c r="J2803" s="3">
        <v>229</v>
      </c>
      <c r="K2803" s="3" t="str">
        <f>IF(VLOOKUP(D2803,'Resources Final'!A:C,3,FALSE)=0,"",VLOOKUP(D2803,'Resources Final'!A:C,3,FALSE))</f>
        <v/>
      </c>
      <c r="L2803" s="3" t="str">
        <f>IF(VLOOKUP(D2803,'Resources Final'!A:D,4,FALSE)=0,"",VLOOKUP(D2803,'Resources Final'!A:D,4,FALSE))</f>
        <v/>
      </c>
      <c r="M2803" s="3" t="str">
        <f>IF(VLOOKUP(D2803,'Resources Final'!A:E,5,FALSE)=0,"",VLOOKUP(D2803,'Resources Final'!A:E,5,FALSE))</f>
        <v/>
      </c>
      <c r="N2803" s="7" t="str">
        <f>IF(VLOOKUP(D2803,'Resources Final'!A:F,6,FALSE)=0,"",VLOOKUP(D2803,'Resources Final'!A:F,6,FALSE))</f>
        <v>https://www.desmogblog.com/state-policy-network</v>
      </c>
      <c r="O2803" s="3" t="str">
        <f>IF(VLOOKUP(D2803,'Resources Final'!A:G,7,FALSE)=0,"",VLOOKUP(D2803,'Resources Final'!A:G,7,FALSE))</f>
        <v>Desmog</v>
      </c>
    </row>
    <row r="2804" spans="1:15" x14ac:dyDescent="0.2">
      <c r="A2804" s="11">
        <v>990</v>
      </c>
      <c r="B2804" s="11" t="str">
        <f t="shared" si="55"/>
        <v>Charles G. Koch Charitable Foundation_Heyrich20163060</v>
      </c>
      <c r="C2804" s="11" t="s">
        <v>19</v>
      </c>
      <c r="D2804" s="11" t="s">
        <v>1582</v>
      </c>
      <c r="E2804" s="11" t="s">
        <v>1582</v>
      </c>
      <c r="F2804" s="4">
        <v>3060</v>
      </c>
      <c r="G2804" s="3">
        <v>2016</v>
      </c>
      <c r="H2804" s="3" t="s">
        <v>21</v>
      </c>
      <c r="I2804" s="12" t="s">
        <v>31</v>
      </c>
      <c r="J2804" s="3">
        <v>230</v>
      </c>
      <c r="K2804" s="3" t="str">
        <f>IF(VLOOKUP(D2804,'Resources Final'!A:C,3,FALSE)=0,"",VLOOKUP(D2804,'Resources Final'!A:C,3,FALSE))</f>
        <v>Y</v>
      </c>
      <c r="L2804" s="3" t="str">
        <f>IF(VLOOKUP(D2804,'Resources Final'!A:D,4,FALSE)=0,"",VLOOKUP(D2804,'Resources Final'!A:D,4,FALSE))</f>
        <v/>
      </c>
      <c r="M2804" s="3" t="str">
        <f>IF(VLOOKUP(D2804,'Resources Final'!A:E,5,FALSE)=0,"",VLOOKUP(D2804,'Resources Final'!A:E,5,FALSE))</f>
        <v/>
      </c>
      <c r="N2804" s="7" t="str">
        <f>IF(VLOOKUP(D2804,'Resources Final'!A:F,6,FALSE)=0,"",VLOOKUP(D2804,'Resources Final'!A:F,6,FALSE))</f>
        <v/>
      </c>
      <c r="O2804" s="3" t="str">
        <f>IF(VLOOKUP(D2804,'Resources Final'!A:G,7,FALSE)=0,"",VLOOKUP(D2804,'Resources Final'!A:G,7,FALSE))</f>
        <v/>
      </c>
    </row>
    <row r="2805" spans="1:15" x14ac:dyDescent="0.2">
      <c r="A2805" s="11">
        <v>990</v>
      </c>
      <c r="B2805" s="11" t="str">
        <f t="shared" si="55"/>
        <v>Charles G. Koch Charitable Foundation_Florida State University Research Foundation201660000</v>
      </c>
      <c r="C2805" s="11" t="s">
        <v>19</v>
      </c>
      <c r="D2805" s="11" t="s">
        <v>1238</v>
      </c>
      <c r="E2805" s="11" t="s">
        <v>1236</v>
      </c>
      <c r="F2805" s="4">
        <v>60000</v>
      </c>
      <c r="G2805" s="3">
        <v>2016</v>
      </c>
      <c r="H2805" s="3" t="s">
        <v>21</v>
      </c>
      <c r="I2805" s="12"/>
      <c r="J2805" s="3">
        <v>231</v>
      </c>
      <c r="K2805" s="3" t="str">
        <f>IF(VLOOKUP(D2805,'Resources Final'!A:C,3,FALSE)=0,"",VLOOKUP(D2805,'Resources Final'!A:C,3,FALSE))</f>
        <v/>
      </c>
      <c r="L2805" s="3" t="str">
        <f>IF(VLOOKUP(D2805,'Resources Final'!A:D,4,FALSE)=0,"",VLOOKUP(D2805,'Resources Final'!A:D,4,FALSE))</f>
        <v>Y</v>
      </c>
      <c r="M2805" s="3" t="str">
        <f>IF(VLOOKUP(D2805,'Resources Final'!A:E,5,FALSE)=0,"",VLOOKUP(D2805,'Resources Final'!A:E,5,FALSE))</f>
        <v/>
      </c>
      <c r="N2805" s="7" t="str">
        <f>IF(VLOOKUP(D2805,'Resources Final'!A:F,6,FALSE)=0,"",VLOOKUP(D2805,'Resources Final'!A:F,6,FALSE))</f>
        <v/>
      </c>
      <c r="O2805" s="3" t="str">
        <f>IF(VLOOKUP(D2805,'Resources Final'!A:G,7,FALSE)=0,"",VLOOKUP(D2805,'Resources Final'!A:G,7,FALSE))</f>
        <v/>
      </c>
    </row>
    <row r="2806" spans="1:15" x14ac:dyDescent="0.2">
      <c r="A2806" s="11">
        <v>990</v>
      </c>
      <c r="B2806" s="11" t="str">
        <f t="shared" si="55"/>
        <v>Charles G. Koch Charitable Foundation_Donors Trust20167562</v>
      </c>
      <c r="C2806" s="11" t="s">
        <v>19</v>
      </c>
      <c r="D2806" s="11" t="s">
        <v>1020</v>
      </c>
      <c r="E2806" s="11" t="s">
        <v>1020</v>
      </c>
      <c r="F2806" s="4">
        <v>7562</v>
      </c>
      <c r="G2806" s="3">
        <v>2016</v>
      </c>
      <c r="H2806" s="3" t="s">
        <v>21</v>
      </c>
      <c r="I2806" s="12"/>
      <c r="J2806" s="3">
        <v>232</v>
      </c>
      <c r="K2806" s="3" t="str">
        <f>IF(VLOOKUP(D2806,'Resources Final'!A:C,3,FALSE)=0,"",VLOOKUP(D2806,'Resources Final'!A:C,3,FALSE))</f>
        <v/>
      </c>
      <c r="L2806" s="3" t="str">
        <f>IF(VLOOKUP(D2806,'Resources Final'!A:D,4,FALSE)=0,"",VLOOKUP(D2806,'Resources Final'!A:D,4,FALSE))</f>
        <v/>
      </c>
      <c r="M2806" s="3" t="str">
        <f>IF(VLOOKUP(D2806,'Resources Final'!A:E,5,FALSE)=0,"",VLOOKUP(D2806,'Resources Final'!A:E,5,FALSE))</f>
        <v/>
      </c>
      <c r="N2806" s="7" t="str">
        <f>IF(VLOOKUP(D2806,'Resources Final'!A:F,6,FALSE)=0,"",VLOOKUP(D2806,'Resources Final'!A:F,6,FALSE))</f>
        <v>https://www.desmogblog.com/who-donors-trust</v>
      </c>
      <c r="O2806" s="3" t="str">
        <f>IF(VLOOKUP(D2806,'Resources Final'!A:G,7,FALSE)=0,"",VLOOKUP(D2806,'Resources Final'!A:G,7,FALSE))</f>
        <v>Desmog</v>
      </c>
    </row>
    <row r="2807" spans="1:15" x14ac:dyDescent="0.2">
      <c r="A2807" s="11">
        <v>990</v>
      </c>
      <c r="B2807" s="11" t="str">
        <f t="shared" si="55"/>
        <v>Charles G. Koch Charitable Foundation_Knetenann20162835</v>
      </c>
      <c r="C2807" s="11" t="s">
        <v>19</v>
      </c>
      <c r="D2807" s="11" t="s">
        <v>2010</v>
      </c>
      <c r="E2807" s="11" t="s">
        <v>2010</v>
      </c>
      <c r="F2807" s="4">
        <v>2835</v>
      </c>
      <c r="G2807" s="3">
        <v>2016</v>
      </c>
      <c r="H2807" s="3" t="s">
        <v>21</v>
      </c>
      <c r="I2807" s="12" t="s">
        <v>31</v>
      </c>
      <c r="J2807" s="3">
        <v>233</v>
      </c>
      <c r="K2807" s="3" t="str">
        <f>IF(VLOOKUP(D2807,'Resources Final'!A:C,3,FALSE)=0,"",VLOOKUP(D2807,'Resources Final'!A:C,3,FALSE))</f>
        <v>Y</v>
      </c>
      <c r="L2807" s="3" t="str">
        <f>IF(VLOOKUP(D2807,'Resources Final'!A:D,4,FALSE)=0,"",VLOOKUP(D2807,'Resources Final'!A:D,4,FALSE))</f>
        <v/>
      </c>
      <c r="M2807" s="3" t="str">
        <f>IF(VLOOKUP(D2807,'Resources Final'!A:E,5,FALSE)=0,"",VLOOKUP(D2807,'Resources Final'!A:E,5,FALSE))</f>
        <v/>
      </c>
      <c r="N2807" s="7" t="str">
        <f>IF(VLOOKUP(D2807,'Resources Final'!A:F,6,FALSE)=0,"",VLOOKUP(D2807,'Resources Final'!A:F,6,FALSE))</f>
        <v/>
      </c>
      <c r="O2807" s="3" t="str">
        <f>IF(VLOOKUP(D2807,'Resources Final'!A:G,7,FALSE)=0,"",VLOOKUP(D2807,'Resources Final'!A:G,7,FALSE))</f>
        <v/>
      </c>
    </row>
    <row r="2808" spans="1:15" x14ac:dyDescent="0.2">
      <c r="A2808" s="11">
        <v>990</v>
      </c>
      <c r="B2808" s="11" t="str">
        <f t="shared" si="55"/>
        <v>Charles G. Koch Charitable Foundation_Gentry20161800</v>
      </c>
      <c r="C2808" s="11" t="s">
        <v>19</v>
      </c>
      <c r="D2808" s="11" t="s">
        <v>1362</v>
      </c>
      <c r="E2808" s="11" t="s">
        <v>1362</v>
      </c>
      <c r="F2808" s="4">
        <v>1800</v>
      </c>
      <c r="G2808" s="3">
        <v>2016</v>
      </c>
      <c r="H2808" s="3" t="s">
        <v>21</v>
      </c>
      <c r="I2808" s="12" t="s">
        <v>31</v>
      </c>
      <c r="J2808" s="3">
        <v>234</v>
      </c>
      <c r="K2808" s="3" t="str">
        <f>IF(VLOOKUP(D2808,'Resources Final'!A:C,3,FALSE)=0,"",VLOOKUP(D2808,'Resources Final'!A:C,3,FALSE))</f>
        <v>Y</v>
      </c>
      <c r="L2808" s="3" t="str">
        <f>IF(VLOOKUP(D2808,'Resources Final'!A:D,4,FALSE)=0,"",VLOOKUP(D2808,'Resources Final'!A:D,4,FALSE))</f>
        <v/>
      </c>
      <c r="M2808" s="3" t="str">
        <f>IF(VLOOKUP(D2808,'Resources Final'!A:E,5,FALSE)=0,"",VLOOKUP(D2808,'Resources Final'!A:E,5,FALSE))</f>
        <v/>
      </c>
      <c r="N2808" s="7" t="str">
        <f>IF(VLOOKUP(D2808,'Resources Final'!A:F,6,FALSE)=0,"",VLOOKUP(D2808,'Resources Final'!A:F,6,FALSE))</f>
        <v/>
      </c>
      <c r="O2808" s="3" t="str">
        <f>IF(VLOOKUP(D2808,'Resources Final'!A:G,7,FALSE)=0,"",VLOOKUP(D2808,'Resources Final'!A:G,7,FALSE))</f>
        <v/>
      </c>
    </row>
    <row r="2809" spans="1:15" x14ac:dyDescent="0.2">
      <c r="A2809" s="11">
        <v>990</v>
      </c>
      <c r="B2809" s="11" t="str">
        <f t="shared" si="55"/>
        <v>Charles G. Koch Charitable Foundation_Virginia Military Institute Foundation201626300</v>
      </c>
      <c r="C2809" s="11" t="s">
        <v>19</v>
      </c>
      <c r="D2809" s="11" t="s">
        <v>3895</v>
      </c>
      <c r="E2809" s="11" t="s">
        <v>3896</v>
      </c>
      <c r="F2809" s="4">
        <v>26300</v>
      </c>
      <c r="G2809" s="3">
        <v>2016</v>
      </c>
      <c r="H2809" s="3" t="s">
        <v>21</v>
      </c>
      <c r="I2809" s="12"/>
      <c r="J2809" s="3">
        <v>235</v>
      </c>
      <c r="K2809" s="3" t="str">
        <f>IF(VLOOKUP(D2809,'Resources Final'!A:C,3,FALSE)=0,"",VLOOKUP(D2809,'Resources Final'!A:C,3,FALSE))</f>
        <v/>
      </c>
      <c r="L2809" s="3" t="str">
        <f>IF(VLOOKUP(D2809,'Resources Final'!A:D,4,FALSE)=0,"",VLOOKUP(D2809,'Resources Final'!A:D,4,FALSE))</f>
        <v>Y</v>
      </c>
      <c r="M2809" s="3" t="str">
        <f>IF(VLOOKUP(D2809,'Resources Final'!A:E,5,FALSE)=0,"",VLOOKUP(D2809,'Resources Final'!A:E,5,FALSE))</f>
        <v/>
      </c>
      <c r="N2809" s="7" t="str">
        <f>IF(VLOOKUP(D2809,'Resources Final'!A:F,6,FALSE)=0,"",VLOOKUP(D2809,'Resources Final'!A:F,6,FALSE))</f>
        <v>https://www.sourcewatch.org/index.php/Virginia_Military_Institute</v>
      </c>
      <c r="O2809" s="3" t="str">
        <f>IF(VLOOKUP(D2809,'Resources Final'!A:G,7,FALSE)=0,"",VLOOKUP(D2809,'Resources Final'!A:G,7,FALSE))</f>
        <v>Sourcewatch</v>
      </c>
    </row>
    <row r="2810" spans="1:15" x14ac:dyDescent="0.2">
      <c r="A2810" s="11">
        <v>990</v>
      </c>
      <c r="B2810" s="11" t="str">
        <f t="shared" si="55"/>
        <v>Charles G. Koch Charitable Foundation_Morris20164005</v>
      </c>
      <c r="C2810" s="11" t="s">
        <v>19</v>
      </c>
      <c r="D2810" s="11" t="s">
        <v>2534</v>
      </c>
      <c r="E2810" s="11" t="s">
        <v>2534</v>
      </c>
      <c r="F2810" s="4">
        <v>4005</v>
      </c>
      <c r="G2810" s="3">
        <v>2016</v>
      </c>
      <c r="H2810" s="3" t="s">
        <v>21</v>
      </c>
      <c r="I2810" s="12" t="s">
        <v>31</v>
      </c>
      <c r="J2810" s="3">
        <v>236</v>
      </c>
      <c r="K2810" s="3" t="str">
        <f>IF(VLOOKUP(D2810,'Resources Final'!A:C,3,FALSE)=0,"",VLOOKUP(D2810,'Resources Final'!A:C,3,FALSE))</f>
        <v>Y</v>
      </c>
      <c r="L2810" s="3" t="str">
        <f>IF(VLOOKUP(D2810,'Resources Final'!A:D,4,FALSE)=0,"",VLOOKUP(D2810,'Resources Final'!A:D,4,FALSE))</f>
        <v/>
      </c>
      <c r="M2810" s="3" t="str">
        <f>IF(VLOOKUP(D2810,'Resources Final'!A:E,5,FALSE)=0,"",VLOOKUP(D2810,'Resources Final'!A:E,5,FALSE))</f>
        <v/>
      </c>
      <c r="N2810" s="7" t="str">
        <f>IF(VLOOKUP(D2810,'Resources Final'!A:F,6,FALSE)=0,"",VLOOKUP(D2810,'Resources Final'!A:F,6,FALSE))</f>
        <v/>
      </c>
      <c r="O2810" s="3" t="str">
        <f>IF(VLOOKUP(D2810,'Resources Final'!A:G,7,FALSE)=0,"",VLOOKUP(D2810,'Resources Final'!A:G,7,FALSE))</f>
        <v/>
      </c>
    </row>
    <row r="2811" spans="1:15" x14ac:dyDescent="0.2">
      <c r="A2811" s="11">
        <v>990</v>
      </c>
      <c r="B2811" s="11" t="str">
        <f t="shared" si="55"/>
        <v>Charles G. Koch Charitable Foundation_Network of Enlightened Women20162000</v>
      </c>
      <c r="C2811" s="11" t="s">
        <v>19</v>
      </c>
      <c r="D2811" s="11" t="s">
        <v>2642</v>
      </c>
      <c r="E2811" s="11" t="s">
        <v>2642</v>
      </c>
      <c r="F2811" s="4">
        <v>2000</v>
      </c>
      <c r="G2811" s="3">
        <v>2016</v>
      </c>
      <c r="H2811" s="3" t="s">
        <v>21</v>
      </c>
      <c r="I2811" s="12"/>
      <c r="J2811" s="3">
        <v>237</v>
      </c>
      <c r="K2811" s="3" t="str">
        <f>IF(VLOOKUP(D2811,'Resources Final'!A:C,3,FALSE)=0,"",VLOOKUP(D2811,'Resources Final'!A:C,3,FALSE))</f>
        <v/>
      </c>
      <c r="L2811" s="3" t="str">
        <f>IF(VLOOKUP(D2811,'Resources Final'!A:D,4,FALSE)=0,"",VLOOKUP(D2811,'Resources Final'!A:D,4,FALSE))</f>
        <v/>
      </c>
      <c r="M2811" s="3" t="str">
        <f>IF(VLOOKUP(D2811,'Resources Final'!A:E,5,FALSE)=0,"",VLOOKUP(D2811,'Resources Final'!A:E,5,FALSE))</f>
        <v/>
      </c>
      <c r="N2811" s="7" t="str">
        <f>IF(VLOOKUP(D2811,'Resources Final'!A:F,6,FALSE)=0,"",VLOOKUP(D2811,'Resources Final'!A:F,6,FALSE))</f>
        <v>https://www.sourcewatch.org/index.php/Network_of_Enlightened_Women</v>
      </c>
      <c r="O2811" s="3" t="str">
        <f>IF(VLOOKUP(D2811,'Resources Final'!A:G,7,FALSE)=0,"",VLOOKUP(D2811,'Resources Final'!A:G,7,FALSE))</f>
        <v>Sourcewatch</v>
      </c>
    </row>
    <row r="2812" spans="1:15" x14ac:dyDescent="0.2">
      <c r="A2812" s="11">
        <v>990</v>
      </c>
      <c r="B2812" s="11" t="str">
        <f t="shared" si="55"/>
        <v>Charles G. Koch Charitable Foundation_Hundley20162213</v>
      </c>
      <c r="C2812" s="11" t="s">
        <v>19</v>
      </c>
      <c r="D2812" s="11" t="s">
        <v>1647</v>
      </c>
      <c r="E2812" s="11" t="s">
        <v>1647</v>
      </c>
      <c r="F2812" s="4">
        <v>2213</v>
      </c>
      <c r="G2812" s="3">
        <v>2016</v>
      </c>
      <c r="H2812" s="3" t="s">
        <v>21</v>
      </c>
      <c r="I2812" s="12" t="s">
        <v>31</v>
      </c>
      <c r="J2812" s="3">
        <v>238</v>
      </c>
      <c r="K2812" s="3" t="str">
        <f>IF(VLOOKUP(D2812,'Resources Final'!A:C,3,FALSE)=0,"",VLOOKUP(D2812,'Resources Final'!A:C,3,FALSE))</f>
        <v>Y</v>
      </c>
      <c r="L2812" s="3" t="str">
        <f>IF(VLOOKUP(D2812,'Resources Final'!A:D,4,FALSE)=0,"",VLOOKUP(D2812,'Resources Final'!A:D,4,FALSE))</f>
        <v/>
      </c>
      <c r="M2812" s="3" t="str">
        <f>IF(VLOOKUP(D2812,'Resources Final'!A:E,5,FALSE)=0,"",VLOOKUP(D2812,'Resources Final'!A:E,5,FALSE))</f>
        <v/>
      </c>
      <c r="N2812" s="7" t="str">
        <f>IF(VLOOKUP(D2812,'Resources Final'!A:F,6,FALSE)=0,"",VLOOKUP(D2812,'Resources Final'!A:F,6,FALSE))</f>
        <v/>
      </c>
      <c r="O2812" s="3" t="str">
        <f>IF(VLOOKUP(D2812,'Resources Final'!A:G,7,FALSE)=0,"",VLOOKUP(D2812,'Resources Final'!A:G,7,FALSE))</f>
        <v/>
      </c>
    </row>
    <row r="2813" spans="1:15" x14ac:dyDescent="0.2">
      <c r="A2813" s="11">
        <v>990</v>
      </c>
      <c r="B2813" s="11" t="str">
        <f t="shared" si="55"/>
        <v>Charles G. Koch Charitable Foundation_Witherspoon Institute201610670</v>
      </c>
      <c r="C2813" s="11" t="s">
        <v>19</v>
      </c>
      <c r="D2813" s="11" t="s">
        <v>4070</v>
      </c>
      <c r="E2813" s="11" t="s">
        <v>4070</v>
      </c>
      <c r="F2813" s="4">
        <v>10670</v>
      </c>
      <c r="G2813" s="3">
        <v>2016</v>
      </c>
      <c r="H2813" s="3" t="s">
        <v>21</v>
      </c>
      <c r="I2813" s="12"/>
      <c r="J2813" s="3">
        <v>239</v>
      </c>
      <c r="K2813" s="3" t="str">
        <f>IF(VLOOKUP(D2813,'Resources Final'!A:C,3,FALSE)=0,"",VLOOKUP(D2813,'Resources Final'!A:C,3,FALSE))</f>
        <v/>
      </c>
      <c r="L2813" s="3" t="str">
        <f>IF(VLOOKUP(D2813,'Resources Final'!A:D,4,FALSE)=0,"",VLOOKUP(D2813,'Resources Final'!A:D,4,FALSE))</f>
        <v/>
      </c>
      <c r="M2813" s="3" t="str">
        <f>IF(VLOOKUP(D2813,'Resources Final'!A:E,5,FALSE)=0,"",VLOOKUP(D2813,'Resources Final'!A:E,5,FALSE))</f>
        <v/>
      </c>
      <c r="N2813" s="7" t="str">
        <f>IF(VLOOKUP(D2813,'Resources Final'!A:F,6,FALSE)=0,"",VLOOKUP(D2813,'Resources Final'!A:F,6,FALSE))</f>
        <v>https://en.wikipedia.org/wiki/Witherspoon_Institute</v>
      </c>
      <c r="O2813" s="3" t="str">
        <f>IF(VLOOKUP(D2813,'Resources Final'!A:G,7,FALSE)=0,"",VLOOKUP(D2813,'Resources Final'!A:G,7,FALSE))</f>
        <v>Wikipedia</v>
      </c>
    </row>
    <row r="2814" spans="1:15" x14ac:dyDescent="0.2">
      <c r="A2814" s="11">
        <v>990</v>
      </c>
      <c r="B2814" s="11" t="str">
        <f t="shared" si="55"/>
        <v>Charles G. Koch Charitable Foundation_Radford University20167352</v>
      </c>
      <c r="C2814" s="11" t="s">
        <v>19</v>
      </c>
      <c r="D2814" s="11" t="s">
        <v>2970</v>
      </c>
      <c r="E2814" s="11" t="s">
        <v>2970</v>
      </c>
      <c r="F2814" s="4">
        <v>7352</v>
      </c>
      <c r="G2814" s="3">
        <v>2016</v>
      </c>
      <c r="H2814" s="3" t="s">
        <v>21</v>
      </c>
      <c r="I2814" s="12"/>
      <c r="J2814" s="3">
        <v>240</v>
      </c>
      <c r="K2814" s="3" t="str">
        <f>IF(VLOOKUP(D2814,'Resources Final'!A:C,3,FALSE)=0,"",VLOOKUP(D2814,'Resources Final'!A:C,3,FALSE))</f>
        <v/>
      </c>
      <c r="L2814" s="3" t="str">
        <f>IF(VLOOKUP(D2814,'Resources Final'!A:D,4,FALSE)=0,"",VLOOKUP(D2814,'Resources Final'!A:D,4,FALSE))</f>
        <v>Y</v>
      </c>
      <c r="M2814" s="3" t="str">
        <f>IF(VLOOKUP(D2814,'Resources Final'!A:E,5,FALSE)=0,"",VLOOKUP(D2814,'Resources Final'!A:E,5,FALSE))</f>
        <v/>
      </c>
      <c r="N2814" s="7" t="str">
        <f>IF(VLOOKUP(D2814,'Resources Final'!A:F,6,FALSE)=0,"",VLOOKUP(D2814,'Resources Final'!A:F,6,FALSE))</f>
        <v/>
      </c>
      <c r="O2814" s="3" t="str">
        <f>IF(VLOOKUP(D2814,'Resources Final'!A:G,7,FALSE)=0,"",VLOOKUP(D2814,'Resources Final'!A:G,7,FALSE))</f>
        <v/>
      </c>
    </row>
    <row r="2815" spans="1:15" x14ac:dyDescent="0.2">
      <c r="A2815" s="11">
        <v>990</v>
      </c>
      <c r="B2815" s="11" t="str">
        <f t="shared" si="55"/>
        <v>Charles G. Koch Charitable Foundation_Columbia University20165000</v>
      </c>
      <c r="C2815" s="11" t="s">
        <v>19</v>
      </c>
      <c r="D2815" s="11" t="s">
        <v>800</v>
      </c>
      <c r="E2815" s="11" t="s">
        <v>800</v>
      </c>
      <c r="F2815" s="4">
        <v>5000</v>
      </c>
      <c r="G2815" s="3">
        <v>2016</v>
      </c>
      <c r="H2815" s="3" t="s">
        <v>21</v>
      </c>
      <c r="I2815" s="12"/>
      <c r="J2815" s="3">
        <v>241</v>
      </c>
      <c r="K2815" s="3" t="str">
        <f>IF(VLOOKUP(D2815,'Resources Final'!A:C,3,FALSE)=0,"",VLOOKUP(D2815,'Resources Final'!A:C,3,FALSE))</f>
        <v/>
      </c>
      <c r="L2815" s="3" t="str">
        <f>IF(VLOOKUP(D2815,'Resources Final'!A:D,4,FALSE)=0,"",VLOOKUP(D2815,'Resources Final'!A:D,4,FALSE))</f>
        <v>Y</v>
      </c>
      <c r="M2815" s="3" t="str">
        <f>IF(VLOOKUP(D2815,'Resources Final'!A:E,5,FALSE)=0,"",VLOOKUP(D2815,'Resources Final'!A:E,5,FALSE))</f>
        <v/>
      </c>
      <c r="N2815" s="7" t="str">
        <f>IF(VLOOKUP(D2815,'Resources Final'!A:F,6,FALSE)=0,"",VLOOKUP(D2815,'Resources Final'!A:F,6,FALSE))</f>
        <v/>
      </c>
      <c r="O2815" s="3" t="str">
        <f>IF(VLOOKUP(D2815,'Resources Final'!A:G,7,FALSE)=0,"",VLOOKUP(D2815,'Resources Final'!A:G,7,FALSE))</f>
        <v/>
      </c>
    </row>
    <row r="2816" spans="1:15" x14ac:dyDescent="0.2">
      <c r="A2816" s="11">
        <v>990</v>
      </c>
      <c r="B2816" s="11" t="str">
        <f t="shared" si="55"/>
        <v>Charles G. Koch Charitable Foundation_Sanchez20163060</v>
      </c>
      <c r="C2816" s="11" t="s">
        <v>19</v>
      </c>
      <c r="D2816" s="11" t="s">
        <v>3224</v>
      </c>
      <c r="E2816" s="11" t="s">
        <v>3224</v>
      </c>
      <c r="F2816" s="4">
        <v>3060</v>
      </c>
      <c r="G2816" s="3">
        <v>2016</v>
      </c>
      <c r="H2816" s="3" t="s">
        <v>21</v>
      </c>
      <c r="I2816" s="12" t="s">
        <v>31</v>
      </c>
      <c r="J2816" s="3">
        <v>242</v>
      </c>
      <c r="K2816" s="3" t="str">
        <f>IF(VLOOKUP(D2816,'Resources Final'!A:C,3,FALSE)=0,"",VLOOKUP(D2816,'Resources Final'!A:C,3,FALSE))</f>
        <v>Y</v>
      </c>
      <c r="L2816" s="3" t="str">
        <f>IF(VLOOKUP(D2816,'Resources Final'!A:D,4,FALSE)=0,"",VLOOKUP(D2816,'Resources Final'!A:D,4,FALSE))</f>
        <v/>
      </c>
      <c r="M2816" s="3" t="str">
        <f>IF(VLOOKUP(D2816,'Resources Final'!A:E,5,FALSE)=0,"",VLOOKUP(D2816,'Resources Final'!A:E,5,FALSE))</f>
        <v/>
      </c>
      <c r="N2816" s="7" t="str">
        <f>IF(VLOOKUP(D2816,'Resources Final'!A:F,6,FALSE)=0,"",VLOOKUP(D2816,'Resources Final'!A:F,6,FALSE))</f>
        <v/>
      </c>
      <c r="O2816" s="3" t="str">
        <f>IF(VLOOKUP(D2816,'Resources Final'!A:G,7,FALSE)=0,"",VLOOKUP(D2816,'Resources Final'!A:G,7,FALSE))</f>
        <v/>
      </c>
    </row>
    <row r="2817" spans="1:15" x14ac:dyDescent="0.2">
      <c r="A2817" s="11">
        <v>990</v>
      </c>
      <c r="B2817" s="11" t="str">
        <f t="shared" si="55"/>
        <v>Charles G. Koch Charitable Foundation_OBrien20163060</v>
      </c>
      <c r="C2817" s="11" t="s">
        <v>19</v>
      </c>
      <c r="D2817" s="11" t="s">
        <v>2729</v>
      </c>
      <c r="E2817" s="11" t="s">
        <v>2729</v>
      </c>
      <c r="F2817" s="4">
        <v>3060</v>
      </c>
      <c r="G2817" s="3">
        <v>2016</v>
      </c>
      <c r="H2817" s="3" t="s">
        <v>21</v>
      </c>
      <c r="I2817" s="12" t="s">
        <v>31</v>
      </c>
      <c r="J2817" s="3">
        <v>243</v>
      </c>
      <c r="K2817" s="3" t="str">
        <f>IF(VLOOKUP(D2817,'Resources Final'!A:C,3,FALSE)=0,"",VLOOKUP(D2817,'Resources Final'!A:C,3,FALSE))</f>
        <v>Y</v>
      </c>
      <c r="L2817" s="3" t="str">
        <f>IF(VLOOKUP(D2817,'Resources Final'!A:D,4,FALSE)=0,"",VLOOKUP(D2817,'Resources Final'!A:D,4,FALSE))</f>
        <v/>
      </c>
      <c r="M2817" s="3" t="str">
        <f>IF(VLOOKUP(D2817,'Resources Final'!A:E,5,FALSE)=0,"",VLOOKUP(D2817,'Resources Final'!A:E,5,FALSE))</f>
        <v/>
      </c>
      <c r="N2817" s="7" t="str">
        <f>IF(VLOOKUP(D2817,'Resources Final'!A:F,6,FALSE)=0,"",VLOOKUP(D2817,'Resources Final'!A:F,6,FALSE))</f>
        <v/>
      </c>
      <c r="O2817" s="3" t="str">
        <f>IF(VLOOKUP(D2817,'Resources Final'!A:G,7,FALSE)=0,"",VLOOKUP(D2817,'Resources Final'!A:G,7,FALSE))</f>
        <v/>
      </c>
    </row>
    <row r="2818" spans="1:15" x14ac:dyDescent="0.2">
      <c r="A2818" s="11">
        <v>990</v>
      </c>
      <c r="B2818" s="11" t="str">
        <f t="shared" si="55"/>
        <v>Charles G. Koch Charitable Foundation_Johnson20163213</v>
      </c>
      <c r="C2818" s="11" t="s">
        <v>19</v>
      </c>
      <c r="D2818" s="11" t="s">
        <v>1859</v>
      </c>
      <c r="E2818" s="11" t="s">
        <v>1859</v>
      </c>
      <c r="F2818" s="4">
        <v>3213</v>
      </c>
      <c r="G2818" s="3">
        <v>2016</v>
      </c>
      <c r="H2818" s="3" t="s">
        <v>21</v>
      </c>
      <c r="I2818" s="12" t="s">
        <v>31</v>
      </c>
      <c r="J2818" s="3">
        <v>244</v>
      </c>
      <c r="K2818" s="3" t="str">
        <f>IF(VLOOKUP(D2818,'Resources Final'!A:C,3,FALSE)=0,"",VLOOKUP(D2818,'Resources Final'!A:C,3,FALSE))</f>
        <v>Y</v>
      </c>
      <c r="L2818" s="3" t="str">
        <f>IF(VLOOKUP(D2818,'Resources Final'!A:D,4,FALSE)=0,"",VLOOKUP(D2818,'Resources Final'!A:D,4,FALSE))</f>
        <v/>
      </c>
      <c r="M2818" s="3" t="str">
        <f>IF(VLOOKUP(D2818,'Resources Final'!A:E,5,FALSE)=0,"",VLOOKUP(D2818,'Resources Final'!A:E,5,FALSE))</f>
        <v/>
      </c>
      <c r="N2818" s="7" t="str">
        <f>IF(VLOOKUP(D2818,'Resources Final'!A:F,6,FALSE)=0,"",VLOOKUP(D2818,'Resources Final'!A:F,6,FALSE))</f>
        <v/>
      </c>
      <c r="O2818" s="3" t="str">
        <f>IF(VLOOKUP(D2818,'Resources Final'!A:G,7,FALSE)=0,"",VLOOKUP(D2818,'Resources Final'!A:G,7,FALSE))</f>
        <v/>
      </c>
    </row>
    <row r="2819" spans="1:15" x14ac:dyDescent="0.2">
      <c r="A2819" s="11">
        <v>990</v>
      </c>
      <c r="B2819" s="11" t="str">
        <f t="shared" si="55"/>
        <v>Charles G. Koch Charitable Foundation_Biola University201626000</v>
      </c>
      <c r="C2819" s="11" t="s">
        <v>19</v>
      </c>
      <c r="D2819" s="11" t="s">
        <v>431</v>
      </c>
      <c r="E2819" s="11" t="s">
        <v>431</v>
      </c>
      <c r="F2819" s="4">
        <v>26000</v>
      </c>
      <c r="G2819" s="3">
        <v>2016</v>
      </c>
      <c r="H2819" s="3" t="s">
        <v>21</v>
      </c>
      <c r="I2819" s="12"/>
      <c r="J2819" s="3">
        <v>245</v>
      </c>
      <c r="K2819" s="3" t="str">
        <f>IF(VLOOKUP(D2819,'Resources Final'!A:C,3,FALSE)=0,"",VLOOKUP(D2819,'Resources Final'!A:C,3,FALSE))</f>
        <v/>
      </c>
      <c r="L2819" s="3" t="str">
        <f>IF(VLOOKUP(D2819,'Resources Final'!A:D,4,FALSE)=0,"",VLOOKUP(D2819,'Resources Final'!A:D,4,FALSE))</f>
        <v>Y</v>
      </c>
      <c r="M2819" s="3" t="str">
        <f>IF(VLOOKUP(D2819,'Resources Final'!A:E,5,FALSE)=0,"",VLOOKUP(D2819,'Resources Final'!A:E,5,FALSE))</f>
        <v/>
      </c>
      <c r="N2819" s="7" t="str">
        <f>IF(VLOOKUP(D2819,'Resources Final'!A:F,6,FALSE)=0,"",VLOOKUP(D2819,'Resources Final'!A:F,6,FALSE))</f>
        <v/>
      </c>
      <c r="O2819" s="3" t="str">
        <f>IF(VLOOKUP(D2819,'Resources Final'!A:G,7,FALSE)=0,"",VLOOKUP(D2819,'Resources Final'!A:G,7,FALSE))</f>
        <v/>
      </c>
    </row>
    <row r="2820" spans="1:15" x14ac:dyDescent="0.2">
      <c r="A2820" s="11">
        <v>990</v>
      </c>
      <c r="B2820" s="11" t="str">
        <f t="shared" si="55"/>
        <v>Charles G. Koch Charitable Foundation_Rogers State University Foundation20169000</v>
      </c>
      <c r="C2820" s="11" t="s">
        <v>19</v>
      </c>
      <c r="D2820" s="11" t="s">
        <v>3104</v>
      </c>
      <c r="E2820" s="11" t="s">
        <v>3104</v>
      </c>
      <c r="F2820" s="4">
        <v>9000</v>
      </c>
      <c r="G2820" s="3">
        <v>2016</v>
      </c>
      <c r="H2820" s="3" t="s">
        <v>21</v>
      </c>
      <c r="I2820" s="12"/>
      <c r="J2820" s="3">
        <v>246</v>
      </c>
      <c r="K2820" s="3" t="str">
        <f>IF(VLOOKUP(D2820,'Resources Final'!A:C,3,FALSE)=0,"",VLOOKUP(D2820,'Resources Final'!A:C,3,FALSE))</f>
        <v/>
      </c>
      <c r="L2820" s="3" t="str">
        <f>IF(VLOOKUP(D2820,'Resources Final'!A:D,4,FALSE)=0,"",VLOOKUP(D2820,'Resources Final'!A:D,4,FALSE))</f>
        <v>Y</v>
      </c>
      <c r="M2820" s="3" t="str">
        <f>IF(VLOOKUP(D2820,'Resources Final'!A:E,5,FALSE)=0,"",VLOOKUP(D2820,'Resources Final'!A:E,5,FALSE))</f>
        <v/>
      </c>
      <c r="N2820" s="7" t="str">
        <f>IF(VLOOKUP(D2820,'Resources Final'!A:F,6,FALSE)=0,"",VLOOKUP(D2820,'Resources Final'!A:F,6,FALSE))</f>
        <v/>
      </c>
      <c r="O2820" s="3" t="str">
        <f>IF(VLOOKUP(D2820,'Resources Final'!A:G,7,FALSE)=0,"",VLOOKUP(D2820,'Resources Final'!A:G,7,FALSE))</f>
        <v/>
      </c>
    </row>
    <row r="2821" spans="1:15" x14ac:dyDescent="0.2">
      <c r="A2821" s="11">
        <v>990</v>
      </c>
      <c r="B2821" s="11" t="str">
        <f t="shared" si="55"/>
        <v>Charles G. Koch Charitable Foundation_Voell20162835</v>
      </c>
      <c r="C2821" s="11" t="s">
        <v>19</v>
      </c>
      <c r="D2821" s="11" t="s">
        <v>3903</v>
      </c>
      <c r="E2821" s="11" t="s">
        <v>3903</v>
      </c>
      <c r="F2821" s="4">
        <v>2835</v>
      </c>
      <c r="G2821" s="3">
        <v>2016</v>
      </c>
      <c r="H2821" s="3" t="s">
        <v>21</v>
      </c>
      <c r="I2821" s="12" t="s">
        <v>31</v>
      </c>
      <c r="J2821" s="3">
        <v>247</v>
      </c>
      <c r="K2821" s="3" t="str">
        <f>IF(VLOOKUP(D2821,'Resources Final'!A:C,3,FALSE)=0,"",VLOOKUP(D2821,'Resources Final'!A:C,3,FALSE))</f>
        <v>Y</v>
      </c>
      <c r="L2821" s="3" t="str">
        <f>IF(VLOOKUP(D2821,'Resources Final'!A:D,4,FALSE)=0,"",VLOOKUP(D2821,'Resources Final'!A:D,4,FALSE))</f>
        <v/>
      </c>
      <c r="M2821" s="3" t="str">
        <f>IF(VLOOKUP(D2821,'Resources Final'!A:E,5,FALSE)=0,"",VLOOKUP(D2821,'Resources Final'!A:E,5,FALSE))</f>
        <v/>
      </c>
      <c r="N2821" s="7" t="str">
        <f>IF(VLOOKUP(D2821,'Resources Final'!A:F,6,FALSE)=0,"",VLOOKUP(D2821,'Resources Final'!A:F,6,FALSE))</f>
        <v/>
      </c>
      <c r="O2821" s="3" t="str">
        <f>IF(VLOOKUP(D2821,'Resources Final'!A:G,7,FALSE)=0,"",VLOOKUP(D2821,'Resources Final'!A:G,7,FALSE))</f>
        <v/>
      </c>
    </row>
    <row r="2822" spans="1:15" x14ac:dyDescent="0.2">
      <c r="A2822" s="11">
        <v>990</v>
      </c>
      <c r="B2822" s="11" t="str">
        <f t="shared" si="55"/>
        <v>Charles G. Koch Charitable Foundation_Sarah Lawrence College201612000</v>
      </c>
      <c r="C2822" s="11" t="s">
        <v>19</v>
      </c>
      <c r="D2822" s="11" t="s">
        <v>3232</v>
      </c>
      <c r="E2822" s="11" t="s">
        <v>3232</v>
      </c>
      <c r="F2822" s="4">
        <v>12000</v>
      </c>
      <c r="G2822" s="3">
        <v>2016</v>
      </c>
      <c r="H2822" s="3" t="s">
        <v>21</v>
      </c>
      <c r="I2822" s="12"/>
      <c r="J2822" s="3">
        <v>248</v>
      </c>
      <c r="K2822" s="3" t="str">
        <f>IF(VLOOKUP(D2822,'Resources Final'!A:C,3,FALSE)=0,"",VLOOKUP(D2822,'Resources Final'!A:C,3,FALSE))</f>
        <v/>
      </c>
      <c r="L2822" s="3" t="str">
        <f>IF(VLOOKUP(D2822,'Resources Final'!A:D,4,FALSE)=0,"",VLOOKUP(D2822,'Resources Final'!A:D,4,FALSE))</f>
        <v>Y</v>
      </c>
      <c r="M2822" s="3" t="str">
        <f>IF(VLOOKUP(D2822,'Resources Final'!A:E,5,FALSE)=0,"",VLOOKUP(D2822,'Resources Final'!A:E,5,FALSE))</f>
        <v/>
      </c>
      <c r="N2822" s="7" t="str">
        <f>IF(VLOOKUP(D2822,'Resources Final'!A:F,6,FALSE)=0,"",VLOOKUP(D2822,'Resources Final'!A:F,6,FALSE))</f>
        <v/>
      </c>
      <c r="O2822" s="3" t="str">
        <f>IF(VLOOKUP(D2822,'Resources Final'!A:G,7,FALSE)=0,"",VLOOKUP(D2822,'Resources Final'!A:G,7,FALSE))</f>
        <v/>
      </c>
    </row>
    <row r="2823" spans="1:15" x14ac:dyDescent="0.2">
      <c r="A2823" s="11">
        <v>990</v>
      </c>
      <c r="B2823" s="11" t="str">
        <f t="shared" si="55"/>
        <v>Charles G. Koch Charitable Foundation_Isom20162835</v>
      </c>
      <c r="C2823" s="11" t="s">
        <v>19</v>
      </c>
      <c r="D2823" s="11" t="s">
        <v>1719</v>
      </c>
      <c r="E2823" s="11" t="s">
        <v>1719</v>
      </c>
      <c r="F2823" s="4">
        <v>2835</v>
      </c>
      <c r="G2823" s="3">
        <v>2016</v>
      </c>
      <c r="H2823" s="3" t="s">
        <v>21</v>
      </c>
      <c r="I2823" s="12" t="s">
        <v>31</v>
      </c>
      <c r="J2823" s="3">
        <v>249</v>
      </c>
      <c r="K2823" s="3" t="str">
        <f>IF(VLOOKUP(D2823,'Resources Final'!A:C,3,FALSE)=0,"",VLOOKUP(D2823,'Resources Final'!A:C,3,FALSE))</f>
        <v>Y</v>
      </c>
      <c r="L2823" s="3" t="str">
        <f>IF(VLOOKUP(D2823,'Resources Final'!A:D,4,FALSE)=0,"",VLOOKUP(D2823,'Resources Final'!A:D,4,FALSE))</f>
        <v/>
      </c>
      <c r="M2823" s="3" t="str">
        <f>IF(VLOOKUP(D2823,'Resources Final'!A:E,5,FALSE)=0,"",VLOOKUP(D2823,'Resources Final'!A:E,5,FALSE))</f>
        <v/>
      </c>
      <c r="N2823" s="7" t="str">
        <f>IF(VLOOKUP(D2823,'Resources Final'!A:F,6,FALSE)=0,"",VLOOKUP(D2823,'Resources Final'!A:F,6,FALSE))</f>
        <v/>
      </c>
      <c r="O2823" s="3" t="str">
        <f>IF(VLOOKUP(D2823,'Resources Final'!A:G,7,FALSE)=0,"",VLOOKUP(D2823,'Resources Final'!A:G,7,FALSE))</f>
        <v/>
      </c>
    </row>
    <row r="2824" spans="1:15" x14ac:dyDescent="0.2">
      <c r="A2824" s="11">
        <v>990</v>
      </c>
      <c r="B2824" s="11" t="str">
        <f t="shared" si="55"/>
        <v>Charles G. Koch Charitable Foundation_Young Voices201616626</v>
      </c>
      <c r="C2824" s="11" t="s">
        <v>19</v>
      </c>
      <c r="D2824" s="11" t="s">
        <v>4127</v>
      </c>
      <c r="E2824" s="11" t="s">
        <v>4127</v>
      </c>
      <c r="F2824" s="4">
        <v>16626</v>
      </c>
      <c r="G2824" s="3">
        <v>2016</v>
      </c>
      <c r="H2824" s="3" t="s">
        <v>21</v>
      </c>
      <c r="I2824" s="12"/>
      <c r="J2824" s="3">
        <v>250</v>
      </c>
      <c r="K2824" s="3" t="str">
        <f>IF(VLOOKUP(D2824,'Resources Final'!A:C,3,FALSE)=0,"",VLOOKUP(D2824,'Resources Final'!A:C,3,FALSE))</f>
        <v/>
      </c>
      <c r="L2824" s="3" t="str">
        <f>IF(VLOOKUP(D2824,'Resources Final'!A:D,4,FALSE)=0,"",VLOOKUP(D2824,'Resources Final'!A:D,4,FALSE))</f>
        <v/>
      </c>
      <c r="M2824" s="3" t="str">
        <f>IF(VLOOKUP(D2824,'Resources Final'!A:E,5,FALSE)=0,"",VLOOKUP(D2824,'Resources Final'!A:E,5,FALSE))</f>
        <v/>
      </c>
      <c r="N2824" s="7" t="str">
        <f>IF(VLOOKUP(D2824,'Resources Final'!A:F,6,FALSE)=0,"",VLOOKUP(D2824,'Resources Final'!A:F,6,FALSE))</f>
        <v>https://www.sourcewatch.org/index.php/Young_Voices</v>
      </c>
      <c r="O2824" s="3" t="str">
        <f>IF(VLOOKUP(D2824,'Resources Final'!A:G,7,FALSE)=0,"",VLOOKUP(D2824,'Resources Final'!A:G,7,FALSE))</f>
        <v>Sourcewatch</v>
      </c>
    </row>
    <row r="2825" spans="1:15" x14ac:dyDescent="0.2">
      <c r="A2825" s="11">
        <v>990</v>
      </c>
      <c r="B2825" s="11" t="str">
        <f t="shared" si="55"/>
        <v>Charles G. Koch Charitable Foundation_Northwestern Oklahoma State University201622000</v>
      </c>
      <c r="C2825" s="11" t="s">
        <v>19</v>
      </c>
      <c r="D2825" s="11" t="s">
        <v>2705</v>
      </c>
      <c r="E2825" s="11" t="s">
        <v>2705</v>
      </c>
      <c r="F2825" s="4">
        <v>22000</v>
      </c>
      <c r="G2825" s="3">
        <v>2016</v>
      </c>
      <c r="H2825" s="3" t="s">
        <v>21</v>
      </c>
      <c r="I2825" s="12"/>
      <c r="J2825" s="3">
        <v>251</v>
      </c>
      <c r="K2825" s="3" t="str">
        <f>IF(VLOOKUP(D2825,'Resources Final'!A:C,3,FALSE)=0,"",VLOOKUP(D2825,'Resources Final'!A:C,3,FALSE))</f>
        <v/>
      </c>
      <c r="L2825" s="3" t="str">
        <f>IF(VLOOKUP(D2825,'Resources Final'!A:D,4,FALSE)=0,"",VLOOKUP(D2825,'Resources Final'!A:D,4,FALSE))</f>
        <v>Y</v>
      </c>
      <c r="M2825" s="3" t="str">
        <f>IF(VLOOKUP(D2825,'Resources Final'!A:E,5,FALSE)=0,"",VLOOKUP(D2825,'Resources Final'!A:E,5,FALSE))</f>
        <v/>
      </c>
      <c r="N2825" s="7" t="str">
        <f>IF(VLOOKUP(D2825,'Resources Final'!A:F,6,FALSE)=0,"",VLOOKUP(D2825,'Resources Final'!A:F,6,FALSE))</f>
        <v/>
      </c>
      <c r="O2825" s="3" t="str">
        <f>IF(VLOOKUP(D2825,'Resources Final'!A:G,7,FALSE)=0,"",VLOOKUP(D2825,'Resources Final'!A:G,7,FALSE))</f>
        <v/>
      </c>
    </row>
    <row r="2826" spans="1:15" x14ac:dyDescent="0.2">
      <c r="A2826" s="11">
        <v>990</v>
      </c>
      <c r="B2826" s="11" t="str">
        <f t="shared" si="55"/>
        <v>Charles G. Koch Charitable Foundation_Fidelity Charitable20163354530</v>
      </c>
      <c r="C2826" s="11" t="s">
        <v>19</v>
      </c>
      <c r="D2826" s="11" t="s">
        <v>1204</v>
      </c>
      <c r="E2826" s="11" t="s">
        <v>1204</v>
      </c>
      <c r="F2826" s="4">
        <v>3354530</v>
      </c>
      <c r="G2826" s="3">
        <v>2016</v>
      </c>
      <c r="H2826" s="3" t="s">
        <v>21</v>
      </c>
      <c r="I2826" s="12"/>
      <c r="J2826" s="3">
        <v>252</v>
      </c>
      <c r="K2826" s="3" t="str">
        <f>IF(VLOOKUP(D2826,'Resources Final'!A:C,3,FALSE)=0,"",VLOOKUP(D2826,'Resources Final'!A:C,3,FALSE))</f>
        <v/>
      </c>
      <c r="L2826" s="3" t="str">
        <f>IF(VLOOKUP(D2826,'Resources Final'!A:D,4,FALSE)=0,"",VLOOKUP(D2826,'Resources Final'!A:D,4,FALSE))</f>
        <v/>
      </c>
      <c r="M2826" s="3" t="str">
        <f>IF(VLOOKUP(D2826,'Resources Final'!A:E,5,FALSE)=0,"",VLOOKUP(D2826,'Resources Final'!A:E,5,FALSE))</f>
        <v/>
      </c>
      <c r="N2826" s="7" t="str">
        <f>IF(VLOOKUP(D2826,'Resources Final'!A:F,6,FALSE)=0,"",VLOOKUP(D2826,'Resources Final'!A:F,6,FALSE))</f>
        <v/>
      </c>
      <c r="O2826" s="3" t="str">
        <f>IF(VLOOKUP(D2826,'Resources Final'!A:G,7,FALSE)=0,"",VLOOKUP(D2826,'Resources Final'!A:G,7,FALSE))</f>
        <v/>
      </c>
    </row>
    <row r="2827" spans="1:15" x14ac:dyDescent="0.2">
      <c r="A2827" s="11">
        <v>990</v>
      </c>
      <c r="B2827" s="11" t="str">
        <f t="shared" si="55"/>
        <v>Charles G. Koch Charitable Foundation_Wilson20165135</v>
      </c>
      <c r="C2827" s="11" t="s">
        <v>19</v>
      </c>
      <c r="D2827" s="11" t="s">
        <v>4051</v>
      </c>
      <c r="E2827" s="11" t="s">
        <v>4051</v>
      </c>
      <c r="F2827" s="4">
        <v>5135</v>
      </c>
      <c r="G2827" s="3">
        <v>2016</v>
      </c>
      <c r="H2827" s="3" t="s">
        <v>21</v>
      </c>
      <c r="I2827" s="12" t="s">
        <v>31</v>
      </c>
      <c r="J2827" s="3">
        <v>253</v>
      </c>
      <c r="K2827" s="3" t="str">
        <f>IF(VLOOKUP(D2827,'Resources Final'!A:C,3,FALSE)=0,"",VLOOKUP(D2827,'Resources Final'!A:C,3,FALSE))</f>
        <v>Y</v>
      </c>
      <c r="L2827" s="3" t="str">
        <f>IF(VLOOKUP(D2827,'Resources Final'!A:D,4,FALSE)=0,"",VLOOKUP(D2827,'Resources Final'!A:D,4,FALSE))</f>
        <v/>
      </c>
      <c r="M2827" s="3" t="str">
        <f>IF(VLOOKUP(D2827,'Resources Final'!A:E,5,FALSE)=0,"",VLOOKUP(D2827,'Resources Final'!A:E,5,FALSE))</f>
        <v/>
      </c>
      <c r="N2827" s="7" t="str">
        <f>IF(VLOOKUP(D2827,'Resources Final'!A:F,6,FALSE)=0,"",VLOOKUP(D2827,'Resources Final'!A:F,6,FALSE))</f>
        <v/>
      </c>
      <c r="O2827" s="3" t="str">
        <f>IF(VLOOKUP(D2827,'Resources Final'!A:G,7,FALSE)=0,"",VLOOKUP(D2827,'Resources Final'!A:G,7,FALSE))</f>
        <v/>
      </c>
    </row>
    <row r="2828" spans="1:15" x14ac:dyDescent="0.2">
      <c r="A2828" s="11">
        <v>990</v>
      </c>
      <c r="B2828" s="11" t="str">
        <f t="shared" si="55"/>
        <v>Charles G. Koch Charitable Foundation_Beck-Peter20165387</v>
      </c>
      <c r="C2828" s="11" t="s">
        <v>19</v>
      </c>
      <c r="D2828" s="11" t="s">
        <v>374</v>
      </c>
      <c r="E2828" s="11" t="s">
        <v>374</v>
      </c>
      <c r="F2828" s="4">
        <v>5387</v>
      </c>
      <c r="G2828" s="3">
        <v>2016</v>
      </c>
      <c r="H2828" s="3" t="s">
        <v>21</v>
      </c>
      <c r="I2828" s="12" t="s">
        <v>31</v>
      </c>
      <c r="J2828" s="3">
        <v>254</v>
      </c>
      <c r="K2828" s="3" t="str">
        <f>IF(VLOOKUP(D2828,'Resources Final'!A:C,3,FALSE)=0,"",VLOOKUP(D2828,'Resources Final'!A:C,3,FALSE))</f>
        <v>Y</v>
      </c>
      <c r="L2828" s="3" t="str">
        <f>IF(VLOOKUP(D2828,'Resources Final'!A:D,4,FALSE)=0,"",VLOOKUP(D2828,'Resources Final'!A:D,4,FALSE))</f>
        <v/>
      </c>
      <c r="M2828" s="3" t="str">
        <f>IF(VLOOKUP(D2828,'Resources Final'!A:E,5,FALSE)=0,"",VLOOKUP(D2828,'Resources Final'!A:E,5,FALSE))</f>
        <v/>
      </c>
      <c r="N2828" s="7" t="str">
        <f>IF(VLOOKUP(D2828,'Resources Final'!A:F,6,FALSE)=0,"",VLOOKUP(D2828,'Resources Final'!A:F,6,FALSE))</f>
        <v/>
      </c>
      <c r="O2828" s="3" t="str">
        <f>IF(VLOOKUP(D2828,'Resources Final'!A:G,7,FALSE)=0,"",VLOOKUP(D2828,'Resources Final'!A:G,7,FALSE))</f>
        <v/>
      </c>
    </row>
    <row r="2829" spans="1:15" x14ac:dyDescent="0.2">
      <c r="A2829" s="11">
        <v>990</v>
      </c>
      <c r="B2829" s="11" t="str">
        <f t="shared" si="55"/>
        <v>Charles G. Koch Charitable Foundation_Dwyer20165387</v>
      </c>
      <c r="C2829" s="11" t="s">
        <v>19</v>
      </c>
      <c r="D2829" s="11" t="s">
        <v>1054</v>
      </c>
      <c r="E2829" s="11" t="s">
        <v>1054</v>
      </c>
      <c r="F2829" s="4">
        <v>5387</v>
      </c>
      <c r="G2829" s="3">
        <v>2016</v>
      </c>
      <c r="H2829" s="3" t="s">
        <v>21</v>
      </c>
      <c r="I2829" s="12" t="s">
        <v>31</v>
      </c>
      <c r="J2829" s="3">
        <v>255</v>
      </c>
      <c r="K2829" s="3" t="str">
        <f>IF(VLOOKUP(D2829,'Resources Final'!A:C,3,FALSE)=0,"",VLOOKUP(D2829,'Resources Final'!A:C,3,FALSE))</f>
        <v>Y</v>
      </c>
      <c r="L2829" s="3" t="str">
        <f>IF(VLOOKUP(D2829,'Resources Final'!A:D,4,FALSE)=0,"",VLOOKUP(D2829,'Resources Final'!A:D,4,FALSE))</f>
        <v/>
      </c>
      <c r="M2829" s="3" t="str">
        <f>IF(VLOOKUP(D2829,'Resources Final'!A:E,5,FALSE)=0,"",VLOOKUP(D2829,'Resources Final'!A:E,5,FALSE))</f>
        <v/>
      </c>
      <c r="N2829" s="7" t="str">
        <f>IF(VLOOKUP(D2829,'Resources Final'!A:F,6,FALSE)=0,"",VLOOKUP(D2829,'Resources Final'!A:F,6,FALSE))</f>
        <v/>
      </c>
      <c r="O2829" s="3" t="str">
        <f>IF(VLOOKUP(D2829,'Resources Final'!A:G,7,FALSE)=0,"",VLOOKUP(D2829,'Resources Final'!A:G,7,FALSE))</f>
        <v/>
      </c>
    </row>
    <row r="2830" spans="1:15" x14ac:dyDescent="0.2">
      <c r="A2830" s="11">
        <v>990</v>
      </c>
      <c r="B2830" s="11" t="str">
        <f t="shared" si="55"/>
        <v>Charles G. Koch Charitable Foundation_Buckeye Institute for Public Policy Solutions2016143000</v>
      </c>
      <c r="C2830" s="11" t="s">
        <v>19</v>
      </c>
      <c r="D2830" s="11" t="s">
        <v>520</v>
      </c>
      <c r="E2830" s="11" t="s">
        <v>520</v>
      </c>
      <c r="F2830" s="4">
        <v>143000</v>
      </c>
      <c r="G2830" s="3">
        <v>2016</v>
      </c>
      <c r="H2830" s="3" t="s">
        <v>21</v>
      </c>
      <c r="I2830" s="12"/>
      <c r="J2830" s="3">
        <v>256</v>
      </c>
      <c r="K2830" s="3" t="str">
        <f>IF(VLOOKUP(D2830,'Resources Final'!A:C,3,FALSE)=0,"",VLOOKUP(D2830,'Resources Final'!A:C,3,FALSE))</f>
        <v/>
      </c>
      <c r="L2830" s="3" t="str">
        <f>IF(VLOOKUP(D2830,'Resources Final'!A:D,4,FALSE)=0,"",VLOOKUP(D2830,'Resources Final'!A:D,4,FALSE))</f>
        <v/>
      </c>
      <c r="M2830" s="3" t="str">
        <f>IF(VLOOKUP(D2830,'Resources Final'!A:E,5,FALSE)=0,"",VLOOKUP(D2830,'Resources Final'!A:E,5,FALSE))</f>
        <v/>
      </c>
      <c r="N2830" s="7" t="str">
        <f>IF(VLOOKUP(D2830,'Resources Final'!A:F,6,FALSE)=0,"",VLOOKUP(D2830,'Resources Final'!A:F,6,FALSE))</f>
        <v>https://www.sourcewatch.org/index.php/The_Buckeye_Institute</v>
      </c>
      <c r="O2830" s="3" t="str">
        <f>IF(VLOOKUP(D2830,'Resources Final'!A:G,7,FALSE)=0,"",VLOOKUP(D2830,'Resources Final'!A:G,7,FALSE))</f>
        <v>Sourcewatch</v>
      </c>
    </row>
    <row r="2831" spans="1:15" x14ac:dyDescent="0.2">
      <c r="A2831" s="11">
        <v>990</v>
      </c>
      <c r="B2831" s="11" t="str">
        <f t="shared" si="55"/>
        <v>Charles G. Koch Charitable Foundation_Arizona Christian University201610000</v>
      </c>
      <c r="C2831" s="11" t="s">
        <v>19</v>
      </c>
      <c r="D2831" s="11" t="s">
        <v>256</v>
      </c>
      <c r="E2831" s="11" t="s">
        <v>256</v>
      </c>
      <c r="F2831" s="4">
        <v>10000</v>
      </c>
      <c r="G2831" s="3">
        <v>2016</v>
      </c>
      <c r="H2831" s="3" t="s">
        <v>21</v>
      </c>
      <c r="I2831" s="12"/>
      <c r="J2831" s="3">
        <v>257</v>
      </c>
      <c r="K2831" s="3" t="str">
        <f>IF(VLOOKUP(D2831,'Resources Final'!A:C,3,FALSE)=0,"",VLOOKUP(D2831,'Resources Final'!A:C,3,FALSE))</f>
        <v/>
      </c>
      <c r="L2831" s="3" t="str">
        <f>IF(VLOOKUP(D2831,'Resources Final'!A:D,4,FALSE)=0,"",VLOOKUP(D2831,'Resources Final'!A:D,4,FALSE))</f>
        <v>Y</v>
      </c>
      <c r="M2831" s="3" t="str">
        <f>IF(VLOOKUP(D2831,'Resources Final'!A:E,5,FALSE)=0,"",VLOOKUP(D2831,'Resources Final'!A:E,5,FALSE))</f>
        <v/>
      </c>
      <c r="N2831" s="7" t="str">
        <f>IF(VLOOKUP(D2831,'Resources Final'!A:F,6,FALSE)=0,"",VLOOKUP(D2831,'Resources Final'!A:F,6,FALSE))</f>
        <v/>
      </c>
      <c r="O2831" s="3" t="str">
        <f>IF(VLOOKUP(D2831,'Resources Final'!A:G,7,FALSE)=0,"",VLOOKUP(D2831,'Resources Final'!A:G,7,FALSE))</f>
        <v/>
      </c>
    </row>
    <row r="2832" spans="1:15" x14ac:dyDescent="0.2">
      <c r="A2832" s="11">
        <v>990</v>
      </c>
      <c r="B2832" s="11" t="str">
        <f t="shared" si="55"/>
        <v>Charles G. Koch Charitable Foundation_Sladick20165135</v>
      </c>
      <c r="C2832" s="11" t="s">
        <v>19</v>
      </c>
      <c r="D2832" s="11" t="s">
        <v>3329</v>
      </c>
      <c r="E2832" s="11" t="s">
        <v>3329</v>
      </c>
      <c r="F2832" s="4">
        <v>5135</v>
      </c>
      <c r="G2832" s="3">
        <v>2016</v>
      </c>
      <c r="H2832" s="3" t="s">
        <v>21</v>
      </c>
      <c r="I2832" s="12" t="s">
        <v>31</v>
      </c>
      <c r="J2832" s="3">
        <v>258</v>
      </c>
      <c r="K2832" s="3" t="str">
        <f>IF(VLOOKUP(D2832,'Resources Final'!A:C,3,FALSE)=0,"",VLOOKUP(D2832,'Resources Final'!A:C,3,FALSE))</f>
        <v>Y</v>
      </c>
      <c r="L2832" s="3" t="str">
        <f>IF(VLOOKUP(D2832,'Resources Final'!A:D,4,FALSE)=0,"",VLOOKUP(D2832,'Resources Final'!A:D,4,FALSE))</f>
        <v/>
      </c>
      <c r="M2832" s="3" t="str">
        <f>IF(VLOOKUP(D2832,'Resources Final'!A:E,5,FALSE)=0,"",VLOOKUP(D2832,'Resources Final'!A:E,5,FALSE))</f>
        <v/>
      </c>
      <c r="N2832" s="7" t="str">
        <f>IF(VLOOKUP(D2832,'Resources Final'!A:F,6,FALSE)=0,"",VLOOKUP(D2832,'Resources Final'!A:F,6,FALSE))</f>
        <v/>
      </c>
      <c r="O2832" s="3" t="str">
        <f>IF(VLOOKUP(D2832,'Resources Final'!A:G,7,FALSE)=0,"",VLOOKUP(D2832,'Resources Final'!A:G,7,FALSE))</f>
        <v/>
      </c>
    </row>
    <row r="2833" spans="1:15" x14ac:dyDescent="0.2">
      <c r="A2833" s="11">
        <v>990</v>
      </c>
      <c r="B2833" s="11" t="str">
        <f t="shared" si="55"/>
        <v>Charles G. Koch Charitable Foundation_Dr Pepper Museum &amp; Free Enterprise Institute201616000</v>
      </c>
      <c r="C2833" s="11" t="s">
        <v>19</v>
      </c>
      <c r="D2833" s="11" t="s">
        <v>1029</v>
      </c>
      <c r="E2833" s="11" t="s">
        <v>1029</v>
      </c>
      <c r="F2833" s="4">
        <v>16000</v>
      </c>
      <c r="G2833" s="3">
        <v>2016</v>
      </c>
      <c r="H2833" s="3" t="s">
        <v>21</v>
      </c>
      <c r="I2833" s="12"/>
      <c r="J2833" s="3">
        <v>259</v>
      </c>
      <c r="K2833" s="3" t="str">
        <f>IF(VLOOKUP(D2833,'Resources Final'!A:C,3,FALSE)=0,"",VLOOKUP(D2833,'Resources Final'!A:C,3,FALSE))</f>
        <v/>
      </c>
      <c r="L2833" s="3" t="str">
        <f>IF(VLOOKUP(D2833,'Resources Final'!A:D,4,FALSE)=0,"",VLOOKUP(D2833,'Resources Final'!A:D,4,FALSE))</f>
        <v/>
      </c>
      <c r="M2833" s="3" t="str">
        <f>IF(VLOOKUP(D2833,'Resources Final'!A:E,5,FALSE)=0,"",VLOOKUP(D2833,'Resources Final'!A:E,5,FALSE))</f>
        <v/>
      </c>
      <c r="N2833" s="7" t="str">
        <f>IF(VLOOKUP(D2833,'Resources Final'!A:F,6,FALSE)=0,"",VLOOKUP(D2833,'Resources Final'!A:F,6,FALSE))</f>
        <v/>
      </c>
      <c r="O2833" s="3" t="str">
        <f>IF(VLOOKUP(D2833,'Resources Final'!A:G,7,FALSE)=0,"",VLOOKUP(D2833,'Resources Final'!A:G,7,FALSE))</f>
        <v/>
      </c>
    </row>
    <row r="2834" spans="1:15" x14ac:dyDescent="0.2">
      <c r="A2834" s="11">
        <v>990</v>
      </c>
      <c r="B2834" s="11" t="str">
        <f t="shared" si="55"/>
        <v>Charles G. Koch Charitable Foundation_Vanderbilt University201665000</v>
      </c>
      <c r="C2834" s="11" t="s">
        <v>19</v>
      </c>
      <c r="D2834" s="11" t="s">
        <v>3877</v>
      </c>
      <c r="E2834" s="11" t="s">
        <v>3877</v>
      </c>
      <c r="F2834" s="4">
        <v>65000</v>
      </c>
      <c r="G2834" s="3">
        <v>2016</v>
      </c>
      <c r="H2834" s="3" t="s">
        <v>21</v>
      </c>
      <c r="I2834" s="12"/>
      <c r="J2834" s="3">
        <v>260</v>
      </c>
      <c r="K2834" s="3" t="str">
        <f>IF(VLOOKUP(D2834,'Resources Final'!A:C,3,FALSE)=0,"",VLOOKUP(D2834,'Resources Final'!A:C,3,FALSE))</f>
        <v/>
      </c>
      <c r="L2834" s="3" t="str">
        <f>IF(VLOOKUP(D2834,'Resources Final'!A:D,4,FALSE)=0,"",VLOOKUP(D2834,'Resources Final'!A:D,4,FALSE))</f>
        <v>Y</v>
      </c>
      <c r="M2834" s="3" t="str">
        <f>IF(VLOOKUP(D2834,'Resources Final'!A:E,5,FALSE)=0,"",VLOOKUP(D2834,'Resources Final'!A:E,5,FALSE))</f>
        <v/>
      </c>
      <c r="N2834" s="7" t="str">
        <f>IF(VLOOKUP(D2834,'Resources Final'!A:F,6,FALSE)=0,"",VLOOKUP(D2834,'Resources Final'!A:F,6,FALSE))</f>
        <v/>
      </c>
      <c r="O2834" s="3" t="str">
        <f>IF(VLOOKUP(D2834,'Resources Final'!A:G,7,FALSE)=0,"",VLOOKUP(D2834,'Resources Final'!A:G,7,FALSE))</f>
        <v/>
      </c>
    </row>
    <row r="2835" spans="1:15" x14ac:dyDescent="0.2">
      <c r="A2835" s="11">
        <v>990</v>
      </c>
      <c r="B2835" s="11" t="str">
        <f t="shared" si="55"/>
        <v>Charles G. Koch Charitable Foundation_Bill of Rights Institute201648531</v>
      </c>
      <c r="C2835" s="11" t="s">
        <v>19</v>
      </c>
      <c r="D2835" s="11" t="s">
        <v>428</v>
      </c>
      <c r="E2835" s="11" t="s">
        <v>428</v>
      </c>
      <c r="F2835" s="4">
        <v>48531</v>
      </c>
      <c r="G2835" s="3">
        <v>2016</v>
      </c>
      <c r="H2835" s="3" t="s">
        <v>21</v>
      </c>
      <c r="I2835" s="12"/>
      <c r="J2835" s="3">
        <v>261</v>
      </c>
      <c r="K2835" s="3" t="str">
        <f>IF(VLOOKUP(D2835,'Resources Final'!A:C,3,FALSE)=0,"",VLOOKUP(D2835,'Resources Final'!A:C,3,FALSE))</f>
        <v/>
      </c>
      <c r="L2835" s="3" t="str">
        <f>IF(VLOOKUP(D2835,'Resources Final'!A:D,4,FALSE)=0,"",VLOOKUP(D2835,'Resources Final'!A:D,4,FALSE))</f>
        <v/>
      </c>
      <c r="M2835" s="3" t="str">
        <f>IF(VLOOKUP(D2835,'Resources Final'!A:E,5,FALSE)=0,"",VLOOKUP(D2835,'Resources Final'!A:E,5,FALSE))</f>
        <v/>
      </c>
      <c r="N2835" s="7" t="str">
        <f>IF(VLOOKUP(D2835,'Resources Final'!A:F,6,FALSE)=0,"",VLOOKUP(D2835,'Resources Final'!A:F,6,FALSE))</f>
        <v>https://www.sourcewatch.org/index.php/Bill_of_Rights_Institute</v>
      </c>
      <c r="O2835" s="3" t="str">
        <f>IF(VLOOKUP(D2835,'Resources Final'!A:G,7,FALSE)=0,"",VLOOKUP(D2835,'Resources Final'!A:G,7,FALSE))</f>
        <v>Sourcewatch</v>
      </c>
    </row>
    <row r="2836" spans="1:15" x14ac:dyDescent="0.2">
      <c r="A2836" s="11">
        <v>990</v>
      </c>
      <c r="B2836" s="11" t="str">
        <f t="shared" si="55"/>
        <v>Charles G. Koch Charitable Foundation_Li20165418</v>
      </c>
      <c r="C2836" s="11" t="s">
        <v>19</v>
      </c>
      <c r="D2836" s="11" t="s">
        <v>2152</v>
      </c>
      <c r="E2836" s="11" t="s">
        <v>2152</v>
      </c>
      <c r="F2836" s="4">
        <v>5418</v>
      </c>
      <c r="G2836" s="3">
        <v>2016</v>
      </c>
      <c r="H2836" s="3" t="s">
        <v>21</v>
      </c>
      <c r="I2836" s="12" t="s">
        <v>31</v>
      </c>
      <c r="J2836" s="3">
        <v>262</v>
      </c>
      <c r="K2836" s="3" t="str">
        <f>IF(VLOOKUP(D2836,'Resources Final'!A:C,3,FALSE)=0,"",VLOOKUP(D2836,'Resources Final'!A:C,3,FALSE))</f>
        <v>Y</v>
      </c>
      <c r="L2836" s="3" t="str">
        <f>IF(VLOOKUP(D2836,'Resources Final'!A:D,4,FALSE)=0,"",VLOOKUP(D2836,'Resources Final'!A:D,4,FALSE))</f>
        <v/>
      </c>
      <c r="M2836" s="3" t="str">
        <f>IF(VLOOKUP(D2836,'Resources Final'!A:E,5,FALSE)=0,"",VLOOKUP(D2836,'Resources Final'!A:E,5,FALSE))</f>
        <v/>
      </c>
      <c r="N2836" s="7" t="str">
        <f>IF(VLOOKUP(D2836,'Resources Final'!A:F,6,FALSE)=0,"",VLOOKUP(D2836,'Resources Final'!A:F,6,FALSE))</f>
        <v/>
      </c>
      <c r="O2836" s="3" t="str">
        <f>IF(VLOOKUP(D2836,'Resources Final'!A:G,7,FALSE)=0,"",VLOOKUP(D2836,'Resources Final'!A:G,7,FALSE))</f>
        <v/>
      </c>
    </row>
    <row r="2837" spans="1:15" x14ac:dyDescent="0.2">
      <c r="A2837" s="11">
        <v>990</v>
      </c>
      <c r="B2837" s="11" t="str">
        <f t="shared" si="55"/>
        <v>Charles G. Koch Charitable Foundation_Graham20165135</v>
      </c>
      <c r="C2837" s="11" t="s">
        <v>19</v>
      </c>
      <c r="D2837" s="11" t="s">
        <v>1437</v>
      </c>
      <c r="E2837" s="11" t="s">
        <v>1437</v>
      </c>
      <c r="F2837" s="4">
        <v>5135</v>
      </c>
      <c r="G2837" s="3">
        <v>2016</v>
      </c>
      <c r="H2837" s="3" t="s">
        <v>21</v>
      </c>
      <c r="I2837" s="12" t="s">
        <v>31</v>
      </c>
      <c r="J2837" s="3">
        <v>263</v>
      </c>
      <c r="K2837" s="3" t="str">
        <f>IF(VLOOKUP(D2837,'Resources Final'!A:C,3,FALSE)=0,"",VLOOKUP(D2837,'Resources Final'!A:C,3,FALSE))</f>
        <v>Y</v>
      </c>
      <c r="L2837" s="3" t="str">
        <f>IF(VLOOKUP(D2837,'Resources Final'!A:D,4,FALSE)=0,"",VLOOKUP(D2837,'Resources Final'!A:D,4,FALSE))</f>
        <v/>
      </c>
      <c r="M2837" s="3" t="str">
        <f>IF(VLOOKUP(D2837,'Resources Final'!A:E,5,FALSE)=0,"",VLOOKUP(D2837,'Resources Final'!A:E,5,FALSE))</f>
        <v/>
      </c>
      <c r="N2837" s="7" t="str">
        <f>IF(VLOOKUP(D2837,'Resources Final'!A:F,6,FALSE)=0,"",VLOOKUP(D2837,'Resources Final'!A:F,6,FALSE))</f>
        <v/>
      </c>
      <c r="O2837" s="3" t="str">
        <f>IF(VLOOKUP(D2837,'Resources Final'!A:G,7,FALSE)=0,"",VLOOKUP(D2837,'Resources Final'!A:G,7,FALSE))</f>
        <v/>
      </c>
    </row>
    <row r="2838" spans="1:15" x14ac:dyDescent="0.2">
      <c r="A2838" s="11">
        <v>990</v>
      </c>
      <c r="B2838" s="11" t="str">
        <f t="shared" si="55"/>
        <v>Charles G. Koch Charitable Foundation_University of Virginia2016184087</v>
      </c>
      <c r="C2838" s="11" t="s">
        <v>19</v>
      </c>
      <c r="D2838" s="11" t="s">
        <v>3012</v>
      </c>
      <c r="E2838" s="11" t="s">
        <v>3012</v>
      </c>
      <c r="F2838" s="4">
        <v>184087</v>
      </c>
      <c r="G2838" s="3">
        <v>2016</v>
      </c>
      <c r="H2838" s="3" t="s">
        <v>21</v>
      </c>
      <c r="I2838" s="12"/>
      <c r="J2838" s="3">
        <v>264</v>
      </c>
      <c r="K2838" s="3" t="str">
        <f>IF(VLOOKUP(D2838,'Resources Final'!A:C,3,FALSE)=0,"",VLOOKUP(D2838,'Resources Final'!A:C,3,FALSE))</f>
        <v/>
      </c>
      <c r="L2838" s="3" t="str">
        <f>IF(VLOOKUP(D2838,'Resources Final'!A:D,4,FALSE)=0,"",VLOOKUP(D2838,'Resources Final'!A:D,4,FALSE))</f>
        <v>Y</v>
      </c>
      <c r="M2838" s="3" t="str">
        <f>IF(VLOOKUP(D2838,'Resources Final'!A:E,5,FALSE)=0,"",VLOOKUP(D2838,'Resources Final'!A:E,5,FALSE))</f>
        <v/>
      </c>
      <c r="N2838" s="7" t="str">
        <f>IF(VLOOKUP(D2838,'Resources Final'!A:F,6,FALSE)=0,"",VLOOKUP(D2838,'Resources Final'!A:F,6,FALSE))</f>
        <v/>
      </c>
      <c r="O2838" s="3" t="str">
        <f>IF(VLOOKUP(D2838,'Resources Final'!A:G,7,FALSE)=0,"",VLOOKUP(D2838,'Resources Final'!A:G,7,FALSE))</f>
        <v/>
      </c>
    </row>
    <row r="2839" spans="1:15" x14ac:dyDescent="0.2">
      <c r="A2839" s="11">
        <v>990</v>
      </c>
      <c r="B2839" s="11" t="str">
        <f t="shared" si="55"/>
        <v>Charles G. Koch Charitable Foundation_College of Charleston Foundation201684500</v>
      </c>
      <c r="C2839" s="11" t="s">
        <v>19</v>
      </c>
      <c r="D2839" s="11" t="s">
        <v>781</v>
      </c>
      <c r="E2839" s="11" t="s">
        <v>780</v>
      </c>
      <c r="F2839" s="4">
        <v>84500</v>
      </c>
      <c r="G2839" s="3">
        <v>2016</v>
      </c>
      <c r="H2839" s="3" t="s">
        <v>21</v>
      </c>
      <c r="I2839" s="12"/>
      <c r="J2839" s="3">
        <v>265</v>
      </c>
      <c r="K2839" s="3" t="str">
        <f>IF(VLOOKUP(D2839,'Resources Final'!A:C,3,FALSE)=0,"",VLOOKUP(D2839,'Resources Final'!A:C,3,FALSE))</f>
        <v/>
      </c>
      <c r="L2839" s="3" t="str">
        <f>IF(VLOOKUP(D2839,'Resources Final'!A:D,4,FALSE)=0,"",VLOOKUP(D2839,'Resources Final'!A:D,4,FALSE))</f>
        <v>Y</v>
      </c>
      <c r="M2839" s="3" t="str">
        <f>IF(VLOOKUP(D2839,'Resources Final'!A:E,5,FALSE)=0,"",VLOOKUP(D2839,'Resources Final'!A:E,5,FALSE))</f>
        <v/>
      </c>
      <c r="N2839" s="7" t="str">
        <f>IF(VLOOKUP(D2839,'Resources Final'!A:F,6,FALSE)=0,"",VLOOKUP(D2839,'Resources Final'!A:F,6,FALSE))</f>
        <v/>
      </c>
      <c r="O2839" s="3" t="str">
        <f>IF(VLOOKUP(D2839,'Resources Final'!A:G,7,FALSE)=0,"",VLOOKUP(D2839,'Resources Final'!A:G,7,FALSE))</f>
        <v/>
      </c>
    </row>
    <row r="2840" spans="1:15" x14ac:dyDescent="0.2">
      <c r="A2840" s="11">
        <v>990</v>
      </c>
      <c r="B2840" s="11" t="str">
        <f t="shared" si="55"/>
        <v>Charles G. Koch Charitable Foundation_Syracuse University2016403508</v>
      </c>
      <c r="C2840" s="11" t="s">
        <v>19</v>
      </c>
      <c r="D2840" s="11" t="s">
        <v>3499</v>
      </c>
      <c r="E2840" s="11" t="s">
        <v>3499</v>
      </c>
      <c r="F2840" s="4">
        <v>403508</v>
      </c>
      <c r="G2840" s="3">
        <v>2016</v>
      </c>
      <c r="H2840" s="3" t="s">
        <v>21</v>
      </c>
      <c r="I2840" s="12"/>
      <c r="J2840" s="3">
        <v>266</v>
      </c>
      <c r="K2840" s="3" t="str">
        <f>IF(VLOOKUP(D2840,'Resources Final'!A:C,3,FALSE)=0,"",VLOOKUP(D2840,'Resources Final'!A:C,3,FALSE))</f>
        <v/>
      </c>
      <c r="L2840" s="3" t="str">
        <f>IF(VLOOKUP(D2840,'Resources Final'!A:D,4,FALSE)=0,"",VLOOKUP(D2840,'Resources Final'!A:D,4,FALSE))</f>
        <v>Y</v>
      </c>
      <c r="M2840" s="3" t="str">
        <f>IF(VLOOKUP(D2840,'Resources Final'!A:E,5,FALSE)=0,"",VLOOKUP(D2840,'Resources Final'!A:E,5,FALSE))</f>
        <v/>
      </c>
      <c r="N2840" s="7" t="str">
        <f>IF(VLOOKUP(D2840,'Resources Final'!A:F,6,FALSE)=0,"",VLOOKUP(D2840,'Resources Final'!A:F,6,FALSE))</f>
        <v/>
      </c>
      <c r="O2840" s="3" t="str">
        <f>IF(VLOOKUP(D2840,'Resources Final'!A:G,7,FALSE)=0,"",VLOOKUP(D2840,'Resources Final'!A:G,7,FALSE))</f>
        <v/>
      </c>
    </row>
    <row r="2841" spans="1:15" x14ac:dyDescent="0.2">
      <c r="A2841" s="11">
        <v>990</v>
      </c>
      <c r="B2841" s="11" t="str">
        <f t="shared" si="55"/>
        <v>Charles G. Koch Charitable Foundation_Solomon20163060</v>
      </c>
      <c r="C2841" s="11" t="s">
        <v>19</v>
      </c>
      <c r="D2841" s="11" t="s">
        <v>3353</v>
      </c>
      <c r="E2841" s="11" t="s">
        <v>3353</v>
      </c>
      <c r="F2841" s="4">
        <v>3060</v>
      </c>
      <c r="G2841" s="3">
        <v>2016</v>
      </c>
      <c r="H2841" s="3" t="s">
        <v>21</v>
      </c>
      <c r="I2841" s="12" t="s">
        <v>31</v>
      </c>
      <c r="J2841" s="3">
        <v>267</v>
      </c>
      <c r="K2841" s="3" t="str">
        <f>IF(VLOOKUP(D2841,'Resources Final'!A:C,3,FALSE)=0,"",VLOOKUP(D2841,'Resources Final'!A:C,3,FALSE))</f>
        <v>Y</v>
      </c>
      <c r="L2841" s="3" t="str">
        <f>IF(VLOOKUP(D2841,'Resources Final'!A:D,4,FALSE)=0,"",VLOOKUP(D2841,'Resources Final'!A:D,4,FALSE))</f>
        <v/>
      </c>
      <c r="M2841" s="3" t="str">
        <f>IF(VLOOKUP(D2841,'Resources Final'!A:E,5,FALSE)=0,"",VLOOKUP(D2841,'Resources Final'!A:E,5,FALSE))</f>
        <v/>
      </c>
      <c r="N2841" s="7" t="str">
        <f>IF(VLOOKUP(D2841,'Resources Final'!A:F,6,FALSE)=0,"",VLOOKUP(D2841,'Resources Final'!A:F,6,FALSE))</f>
        <v/>
      </c>
      <c r="O2841" s="3" t="str">
        <f>IF(VLOOKUP(D2841,'Resources Final'!A:G,7,FALSE)=0,"",VLOOKUP(D2841,'Resources Final'!A:G,7,FALSE))</f>
        <v/>
      </c>
    </row>
    <row r="2842" spans="1:15" x14ac:dyDescent="0.2">
      <c r="A2842" s="11">
        <v>990</v>
      </c>
      <c r="B2842" s="11" t="str">
        <f t="shared" si="55"/>
        <v>Charles G. Koch Charitable Foundation_Slaven20164005</v>
      </c>
      <c r="C2842" s="11" t="s">
        <v>19</v>
      </c>
      <c r="D2842" s="11" t="s">
        <v>3331</v>
      </c>
      <c r="E2842" s="11" t="s">
        <v>3331</v>
      </c>
      <c r="F2842" s="4">
        <v>4005</v>
      </c>
      <c r="G2842" s="3">
        <v>2016</v>
      </c>
      <c r="H2842" s="3" t="s">
        <v>21</v>
      </c>
      <c r="I2842" s="12" t="s">
        <v>31</v>
      </c>
      <c r="J2842" s="3">
        <v>268</v>
      </c>
      <c r="K2842" s="3" t="str">
        <f>IF(VLOOKUP(D2842,'Resources Final'!A:C,3,FALSE)=0,"",VLOOKUP(D2842,'Resources Final'!A:C,3,FALSE))</f>
        <v>Y</v>
      </c>
      <c r="L2842" s="3" t="str">
        <f>IF(VLOOKUP(D2842,'Resources Final'!A:D,4,FALSE)=0,"",VLOOKUP(D2842,'Resources Final'!A:D,4,FALSE))</f>
        <v/>
      </c>
      <c r="M2842" s="3" t="str">
        <f>IF(VLOOKUP(D2842,'Resources Final'!A:E,5,FALSE)=0,"",VLOOKUP(D2842,'Resources Final'!A:E,5,FALSE))</f>
        <v/>
      </c>
      <c r="N2842" s="7" t="str">
        <f>IF(VLOOKUP(D2842,'Resources Final'!A:F,6,FALSE)=0,"",VLOOKUP(D2842,'Resources Final'!A:F,6,FALSE))</f>
        <v/>
      </c>
      <c r="O2842" s="3" t="str">
        <f>IF(VLOOKUP(D2842,'Resources Final'!A:G,7,FALSE)=0,"",VLOOKUP(D2842,'Resources Final'!A:G,7,FALSE))</f>
        <v/>
      </c>
    </row>
    <row r="2843" spans="1:15" x14ac:dyDescent="0.2">
      <c r="A2843" s="11">
        <v>990</v>
      </c>
      <c r="B2843" s="11" t="str">
        <f t="shared" si="55"/>
        <v>Charles G. Koch Charitable Foundation_University of Chicago2016156500</v>
      </c>
      <c r="C2843" s="11" t="s">
        <v>19</v>
      </c>
      <c r="D2843" s="11" t="s">
        <v>376</v>
      </c>
      <c r="E2843" s="11" t="s">
        <v>376</v>
      </c>
      <c r="F2843" s="4">
        <v>156500</v>
      </c>
      <c r="G2843" s="3">
        <v>2016</v>
      </c>
      <c r="H2843" s="3" t="s">
        <v>21</v>
      </c>
      <c r="I2843" s="12"/>
      <c r="J2843" s="3">
        <v>269</v>
      </c>
      <c r="K2843" s="3" t="str">
        <f>IF(VLOOKUP(D2843,'Resources Final'!A:C,3,FALSE)=0,"",VLOOKUP(D2843,'Resources Final'!A:C,3,FALSE))</f>
        <v/>
      </c>
      <c r="L2843" s="3" t="str">
        <f>IF(VLOOKUP(D2843,'Resources Final'!A:D,4,FALSE)=0,"",VLOOKUP(D2843,'Resources Final'!A:D,4,FALSE))</f>
        <v>Y</v>
      </c>
      <c r="M2843" s="3" t="str">
        <f>IF(VLOOKUP(D2843,'Resources Final'!A:E,5,FALSE)=0,"",VLOOKUP(D2843,'Resources Final'!A:E,5,FALSE))</f>
        <v/>
      </c>
      <c r="N2843" s="7" t="str">
        <f>IF(VLOOKUP(D2843,'Resources Final'!A:F,6,FALSE)=0,"",VLOOKUP(D2843,'Resources Final'!A:F,6,FALSE))</f>
        <v/>
      </c>
      <c r="O2843" s="3" t="str">
        <f>IF(VLOOKUP(D2843,'Resources Final'!A:G,7,FALSE)=0,"",VLOOKUP(D2843,'Resources Final'!A:G,7,FALSE))</f>
        <v/>
      </c>
    </row>
    <row r="2844" spans="1:15" x14ac:dyDescent="0.2">
      <c r="A2844" s="11">
        <v>990</v>
      </c>
      <c r="B2844" s="11" t="str">
        <f t="shared" si="55"/>
        <v>Charles G. Koch Charitable Foundation_Villanova University2016676000</v>
      </c>
      <c r="C2844" s="11" t="s">
        <v>19</v>
      </c>
      <c r="D2844" s="11" t="s">
        <v>3893</v>
      </c>
      <c r="E2844" s="11" t="s">
        <v>3893</v>
      </c>
      <c r="F2844" s="4">
        <v>676000</v>
      </c>
      <c r="G2844" s="3">
        <v>2016</v>
      </c>
      <c r="H2844" s="3" t="s">
        <v>21</v>
      </c>
      <c r="I2844" s="12"/>
      <c r="J2844" s="3">
        <v>270</v>
      </c>
      <c r="K2844" s="3" t="str">
        <f>IF(VLOOKUP(D2844,'Resources Final'!A:C,3,FALSE)=0,"",VLOOKUP(D2844,'Resources Final'!A:C,3,FALSE))</f>
        <v/>
      </c>
      <c r="L2844" s="3" t="str">
        <f>IF(VLOOKUP(D2844,'Resources Final'!A:D,4,FALSE)=0,"",VLOOKUP(D2844,'Resources Final'!A:D,4,FALSE))</f>
        <v>Y</v>
      </c>
      <c r="M2844" s="3" t="str">
        <f>IF(VLOOKUP(D2844,'Resources Final'!A:E,5,FALSE)=0,"",VLOOKUP(D2844,'Resources Final'!A:E,5,FALSE))</f>
        <v/>
      </c>
      <c r="N2844" s="7" t="str">
        <f>IF(VLOOKUP(D2844,'Resources Final'!A:F,6,FALSE)=0,"",VLOOKUP(D2844,'Resources Final'!A:F,6,FALSE))</f>
        <v/>
      </c>
      <c r="O2844" s="3" t="str">
        <f>IF(VLOOKUP(D2844,'Resources Final'!A:G,7,FALSE)=0,"",VLOOKUP(D2844,'Resources Final'!A:G,7,FALSE))</f>
        <v/>
      </c>
    </row>
    <row r="2845" spans="1:15" x14ac:dyDescent="0.2">
      <c r="A2845" s="11">
        <v>990</v>
      </c>
      <c r="B2845" s="11" t="str">
        <f t="shared" si="55"/>
        <v>Charles G. Koch Charitable Foundation_Baylor University2016398830</v>
      </c>
      <c r="C2845" s="11" t="s">
        <v>19</v>
      </c>
      <c r="D2845" s="11" t="s">
        <v>366</v>
      </c>
      <c r="E2845" s="11" t="s">
        <v>366</v>
      </c>
      <c r="F2845" s="4">
        <v>398830</v>
      </c>
      <c r="G2845" s="3">
        <v>2016</v>
      </c>
      <c r="H2845" s="3" t="s">
        <v>21</v>
      </c>
      <c r="I2845" s="12"/>
      <c r="J2845" s="3">
        <v>271</v>
      </c>
      <c r="K2845" s="3" t="str">
        <f>IF(VLOOKUP(D2845,'Resources Final'!A:C,3,FALSE)=0,"",VLOOKUP(D2845,'Resources Final'!A:C,3,FALSE))</f>
        <v/>
      </c>
      <c r="L2845" s="3" t="str">
        <f>IF(VLOOKUP(D2845,'Resources Final'!A:D,4,FALSE)=0,"",VLOOKUP(D2845,'Resources Final'!A:D,4,FALSE))</f>
        <v>Y</v>
      </c>
      <c r="M2845" s="3" t="str">
        <f>IF(VLOOKUP(D2845,'Resources Final'!A:E,5,FALSE)=0,"",VLOOKUP(D2845,'Resources Final'!A:E,5,FALSE))</f>
        <v/>
      </c>
      <c r="N2845" s="7" t="str">
        <f>IF(VLOOKUP(D2845,'Resources Final'!A:F,6,FALSE)=0,"",VLOOKUP(D2845,'Resources Final'!A:F,6,FALSE))</f>
        <v/>
      </c>
      <c r="O2845" s="3" t="str">
        <f>IF(VLOOKUP(D2845,'Resources Final'!A:G,7,FALSE)=0,"",VLOOKUP(D2845,'Resources Final'!A:G,7,FALSE))</f>
        <v/>
      </c>
    </row>
    <row r="2846" spans="1:15" x14ac:dyDescent="0.2">
      <c r="A2846" s="11">
        <v>990</v>
      </c>
      <c r="B2846" s="11" t="str">
        <f t="shared" si="55"/>
        <v>Charles G. Koch Charitable Foundation_Project on Government Oversight201635000</v>
      </c>
      <c r="C2846" s="11" t="s">
        <v>19</v>
      </c>
      <c r="D2846" s="11" t="s">
        <v>2914</v>
      </c>
      <c r="E2846" s="11" t="s">
        <v>2914</v>
      </c>
      <c r="F2846" s="4">
        <v>35000</v>
      </c>
      <c r="G2846" s="3">
        <v>2016</v>
      </c>
      <c r="H2846" s="3" t="s">
        <v>21</v>
      </c>
      <c r="I2846" s="12"/>
      <c r="J2846" s="3">
        <v>272</v>
      </c>
      <c r="K2846" s="3" t="str">
        <f>IF(VLOOKUP(D2846,'Resources Final'!A:C,3,FALSE)=0,"",VLOOKUP(D2846,'Resources Final'!A:C,3,FALSE))</f>
        <v/>
      </c>
      <c r="L2846" s="3" t="str">
        <f>IF(VLOOKUP(D2846,'Resources Final'!A:D,4,FALSE)=0,"",VLOOKUP(D2846,'Resources Final'!A:D,4,FALSE))</f>
        <v/>
      </c>
      <c r="M2846" s="3" t="str">
        <f>IF(VLOOKUP(D2846,'Resources Final'!A:E,5,FALSE)=0,"",VLOOKUP(D2846,'Resources Final'!A:E,5,FALSE))</f>
        <v/>
      </c>
      <c r="N2846" s="7" t="str">
        <f>IF(VLOOKUP(D2846,'Resources Final'!A:F,6,FALSE)=0,"",VLOOKUP(D2846,'Resources Final'!A:F,6,FALSE))</f>
        <v>https://www.sourcewatch.org/index.php/Project_On_Government_Oversight</v>
      </c>
      <c r="O2846" s="3" t="str">
        <f>IF(VLOOKUP(D2846,'Resources Final'!A:G,7,FALSE)=0,"",VLOOKUP(D2846,'Resources Final'!A:G,7,FALSE))</f>
        <v>Sourcewatch</v>
      </c>
    </row>
    <row r="2847" spans="1:15" x14ac:dyDescent="0.2">
      <c r="A2847" s="11">
        <v>990</v>
      </c>
      <c r="B2847" s="11" t="str">
        <f t="shared" si="55"/>
        <v>Charles G. Koch Charitable Foundation_Kenyon College201623000</v>
      </c>
      <c r="C2847" s="11" t="s">
        <v>19</v>
      </c>
      <c r="D2847" s="11" t="s">
        <v>1984</v>
      </c>
      <c r="E2847" s="11" t="s">
        <v>1984</v>
      </c>
      <c r="F2847" s="4">
        <v>23000</v>
      </c>
      <c r="G2847" s="3">
        <v>2016</v>
      </c>
      <c r="H2847" s="3" t="s">
        <v>21</v>
      </c>
      <c r="I2847" s="12"/>
      <c r="J2847" s="3">
        <v>273</v>
      </c>
      <c r="K2847" s="3" t="str">
        <f>IF(VLOOKUP(D2847,'Resources Final'!A:C,3,FALSE)=0,"",VLOOKUP(D2847,'Resources Final'!A:C,3,FALSE))</f>
        <v/>
      </c>
      <c r="L2847" s="3" t="str">
        <f>IF(VLOOKUP(D2847,'Resources Final'!A:D,4,FALSE)=0,"",VLOOKUP(D2847,'Resources Final'!A:D,4,FALSE))</f>
        <v>Y</v>
      </c>
      <c r="M2847" s="3" t="str">
        <f>IF(VLOOKUP(D2847,'Resources Final'!A:E,5,FALSE)=0,"",VLOOKUP(D2847,'Resources Final'!A:E,5,FALSE))</f>
        <v/>
      </c>
      <c r="N2847" s="7" t="str">
        <f>IF(VLOOKUP(D2847,'Resources Final'!A:F,6,FALSE)=0,"",VLOOKUP(D2847,'Resources Final'!A:F,6,FALSE))</f>
        <v/>
      </c>
      <c r="O2847" s="3" t="str">
        <f>IF(VLOOKUP(D2847,'Resources Final'!A:G,7,FALSE)=0,"",VLOOKUP(D2847,'Resources Final'!A:G,7,FALSE))</f>
        <v/>
      </c>
    </row>
    <row r="2848" spans="1:15" x14ac:dyDescent="0.2">
      <c r="A2848" s="11">
        <v>990</v>
      </c>
      <c r="B2848" s="11" t="str">
        <f t="shared" si="55"/>
        <v>Charles G. Koch Charitable Foundation_Holden-Villars20163060</v>
      </c>
      <c r="C2848" s="11" t="s">
        <v>19</v>
      </c>
      <c r="D2848" s="11" t="s">
        <v>1604</v>
      </c>
      <c r="E2848" s="11" t="s">
        <v>1604</v>
      </c>
      <c r="F2848" s="4">
        <v>3060</v>
      </c>
      <c r="G2848" s="3">
        <v>2016</v>
      </c>
      <c r="H2848" s="3" t="s">
        <v>21</v>
      </c>
      <c r="I2848" s="12" t="s">
        <v>31</v>
      </c>
      <c r="J2848" s="3">
        <v>274</v>
      </c>
      <c r="K2848" s="3" t="str">
        <f>IF(VLOOKUP(D2848,'Resources Final'!A:C,3,FALSE)=0,"",VLOOKUP(D2848,'Resources Final'!A:C,3,FALSE))</f>
        <v>Y</v>
      </c>
      <c r="L2848" s="3" t="str">
        <f>IF(VLOOKUP(D2848,'Resources Final'!A:D,4,FALSE)=0,"",VLOOKUP(D2848,'Resources Final'!A:D,4,FALSE))</f>
        <v/>
      </c>
      <c r="M2848" s="3" t="str">
        <f>IF(VLOOKUP(D2848,'Resources Final'!A:E,5,FALSE)=0,"",VLOOKUP(D2848,'Resources Final'!A:E,5,FALSE))</f>
        <v/>
      </c>
      <c r="N2848" s="7" t="str">
        <f>IF(VLOOKUP(D2848,'Resources Final'!A:F,6,FALSE)=0,"",VLOOKUP(D2848,'Resources Final'!A:F,6,FALSE))</f>
        <v/>
      </c>
      <c r="O2848" s="3" t="str">
        <f>IF(VLOOKUP(D2848,'Resources Final'!A:G,7,FALSE)=0,"",VLOOKUP(D2848,'Resources Final'!A:G,7,FALSE))</f>
        <v/>
      </c>
    </row>
    <row r="2849" spans="1:15" x14ac:dyDescent="0.2">
      <c r="A2849" s="11">
        <v>990</v>
      </c>
      <c r="B2849" s="11" t="str">
        <f t="shared" si="55"/>
        <v>Charles G. Koch Charitable Foundation_Rusko20162835</v>
      </c>
      <c r="C2849" s="11" t="s">
        <v>19</v>
      </c>
      <c r="D2849" s="11" t="s">
        <v>3146</v>
      </c>
      <c r="E2849" s="11" t="s">
        <v>3146</v>
      </c>
      <c r="F2849" s="4">
        <v>2835</v>
      </c>
      <c r="G2849" s="3">
        <v>2016</v>
      </c>
      <c r="H2849" s="3" t="s">
        <v>21</v>
      </c>
      <c r="I2849" s="12" t="s">
        <v>31</v>
      </c>
      <c r="J2849" s="3">
        <v>275</v>
      </c>
      <c r="K2849" s="3" t="str">
        <f>IF(VLOOKUP(D2849,'Resources Final'!A:C,3,FALSE)=0,"",VLOOKUP(D2849,'Resources Final'!A:C,3,FALSE))</f>
        <v>Y</v>
      </c>
      <c r="L2849" s="3" t="str">
        <f>IF(VLOOKUP(D2849,'Resources Final'!A:D,4,FALSE)=0,"",VLOOKUP(D2849,'Resources Final'!A:D,4,FALSE))</f>
        <v/>
      </c>
      <c r="M2849" s="3" t="str">
        <f>IF(VLOOKUP(D2849,'Resources Final'!A:E,5,FALSE)=0,"",VLOOKUP(D2849,'Resources Final'!A:E,5,FALSE))</f>
        <v/>
      </c>
      <c r="N2849" s="7" t="str">
        <f>IF(VLOOKUP(D2849,'Resources Final'!A:F,6,FALSE)=0,"",VLOOKUP(D2849,'Resources Final'!A:F,6,FALSE))</f>
        <v/>
      </c>
      <c r="O2849" s="3" t="str">
        <f>IF(VLOOKUP(D2849,'Resources Final'!A:G,7,FALSE)=0,"",VLOOKUP(D2849,'Resources Final'!A:G,7,FALSE))</f>
        <v/>
      </c>
    </row>
    <row r="2850" spans="1:15" x14ac:dyDescent="0.2">
      <c r="A2850" s="11">
        <v>990</v>
      </c>
      <c r="B2850" s="11" t="str">
        <f t="shared" si="55"/>
        <v>Charles G. Koch Charitable Foundation_Towson University20163200</v>
      </c>
      <c r="C2850" s="11" t="s">
        <v>19</v>
      </c>
      <c r="D2850" s="11" t="s">
        <v>3671</v>
      </c>
      <c r="E2850" s="11" t="s">
        <v>3671</v>
      </c>
      <c r="F2850" s="4">
        <v>3200</v>
      </c>
      <c r="G2850" s="3">
        <v>2016</v>
      </c>
      <c r="H2850" s="3" t="s">
        <v>21</v>
      </c>
      <c r="I2850" s="12"/>
      <c r="J2850" s="3">
        <v>276</v>
      </c>
      <c r="K2850" s="3" t="str">
        <f>IF(VLOOKUP(D2850,'Resources Final'!A:C,3,FALSE)=0,"",VLOOKUP(D2850,'Resources Final'!A:C,3,FALSE))</f>
        <v/>
      </c>
      <c r="L2850" s="3" t="str">
        <f>IF(VLOOKUP(D2850,'Resources Final'!A:D,4,FALSE)=0,"",VLOOKUP(D2850,'Resources Final'!A:D,4,FALSE))</f>
        <v>Y</v>
      </c>
      <c r="M2850" s="3" t="str">
        <f>IF(VLOOKUP(D2850,'Resources Final'!A:E,5,FALSE)=0,"",VLOOKUP(D2850,'Resources Final'!A:E,5,FALSE))</f>
        <v/>
      </c>
      <c r="N2850" s="7" t="str">
        <f>IF(VLOOKUP(D2850,'Resources Final'!A:F,6,FALSE)=0,"",VLOOKUP(D2850,'Resources Final'!A:F,6,FALSE))</f>
        <v/>
      </c>
      <c r="O2850" s="3" t="str">
        <f>IF(VLOOKUP(D2850,'Resources Final'!A:G,7,FALSE)=0,"",VLOOKUP(D2850,'Resources Final'!A:G,7,FALSE))</f>
        <v/>
      </c>
    </row>
    <row r="2851" spans="1:15" x14ac:dyDescent="0.2">
      <c r="A2851" s="11">
        <v>990</v>
      </c>
      <c r="B2851" s="11" t="str">
        <f t="shared" si="55"/>
        <v>Charles G. Koch Charitable Foundation_Grass20161613</v>
      </c>
      <c r="C2851" s="11" t="s">
        <v>19</v>
      </c>
      <c r="D2851" s="11" t="s">
        <v>1444</v>
      </c>
      <c r="E2851" s="11" t="s">
        <v>1444</v>
      </c>
      <c r="F2851" s="4">
        <v>1613</v>
      </c>
      <c r="G2851" s="3">
        <v>2016</v>
      </c>
      <c r="H2851" s="3" t="s">
        <v>21</v>
      </c>
      <c r="I2851" s="12" t="s">
        <v>31</v>
      </c>
      <c r="J2851" s="3">
        <v>277</v>
      </c>
      <c r="K2851" s="3" t="str">
        <f>IF(VLOOKUP(D2851,'Resources Final'!A:C,3,FALSE)=0,"",VLOOKUP(D2851,'Resources Final'!A:C,3,FALSE))</f>
        <v>Y</v>
      </c>
      <c r="L2851" s="3" t="str">
        <f>IF(VLOOKUP(D2851,'Resources Final'!A:D,4,FALSE)=0,"",VLOOKUP(D2851,'Resources Final'!A:D,4,FALSE))</f>
        <v/>
      </c>
      <c r="M2851" s="3" t="str">
        <f>IF(VLOOKUP(D2851,'Resources Final'!A:E,5,FALSE)=0,"",VLOOKUP(D2851,'Resources Final'!A:E,5,FALSE))</f>
        <v/>
      </c>
      <c r="N2851" s="7" t="str">
        <f>IF(VLOOKUP(D2851,'Resources Final'!A:F,6,FALSE)=0,"",VLOOKUP(D2851,'Resources Final'!A:F,6,FALSE))</f>
        <v/>
      </c>
      <c r="O2851" s="3" t="str">
        <f>IF(VLOOKUP(D2851,'Resources Final'!A:G,7,FALSE)=0,"",VLOOKUP(D2851,'Resources Final'!A:G,7,FALSE))</f>
        <v/>
      </c>
    </row>
    <row r="2852" spans="1:15" x14ac:dyDescent="0.2">
      <c r="A2852" s="11">
        <v>990</v>
      </c>
      <c r="B2852" s="11" t="str">
        <f t="shared" si="55"/>
        <v>Charles G. Koch Charitable Foundation_Feccia20167820</v>
      </c>
      <c r="C2852" s="11" t="s">
        <v>19</v>
      </c>
      <c r="D2852" s="11" t="s">
        <v>1198</v>
      </c>
      <c r="E2852" s="11" t="s">
        <v>1198</v>
      </c>
      <c r="F2852" s="4">
        <v>7820</v>
      </c>
      <c r="G2852" s="3">
        <v>2016</v>
      </c>
      <c r="H2852" s="3" t="s">
        <v>21</v>
      </c>
      <c r="I2852" s="12" t="s">
        <v>31</v>
      </c>
      <c r="J2852" s="3">
        <v>278</v>
      </c>
      <c r="K2852" s="3" t="str">
        <f>IF(VLOOKUP(D2852,'Resources Final'!A:C,3,FALSE)=0,"",VLOOKUP(D2852,'Resources Final'!A:C,3,FALSE))</f>
        <v>Y</v>
      </c>
      <c r="L2852" s="3" t="str">
        <f>IF(VLOOKUP(D2852,'Resources Final'!A:D,4,FALSE)=0,"",VLOOKUP(D2852,'Resources Final'!A:D,4,FALSE))</f>
        <v/>
      </c>
      <c r="M2852" s="3" t="str">
        <f>IF(VLOOKUP(D2852,'Resources Final'!A:E,5,FALSE)=0,"",VLOOKUP(D2852,'Resources Final'!A:E,5,FALSE))</f>
        <v/>
      </c>
      <c r="N2852" s="7" t="str">
        <f>IF(VLOOKUP(D2852,'Resources Final'!A:F,6,FALSE)=0,"",VLOOKUP(D2852,'Resources Final'!A:F,6,FALSE))</f>
        <v/>
      </c>
      <c r="O2852" s="3" t="str">
        <f>IF(VLOOKUP(D2852,'Resources Final'!A:G,7,FALSE)=0,"",VLOOKUP(D2852,'Resources Final'!A:G,7,FALSE))</f>
        <v/>
      </c>
    </row>
    <row r="2853" spans="1:15" x14ac:dyDescent="0.2">
      <c r="A2853" s="11">
        <v>990</v>
      </c>
      <c r="B2853" s="11" t="str">
        <f t="shared" ref="B2853:B2916" si="56">C2853&amp;"_"&amp;D2853&amp;G2853&amp;F2853</f>
        <v>Charles G. Koch Charitable Foundation_Fort Hays State University Foundation20164500</v>
      </c>
      <c r="C2853" s="11" t="s">
        <v>19</v>
      </c>
      <c r="D2853" s="11" t="s">
        <v>1244</v>
      </c>
      <c r="E2853" s="11" t="s">
        <v>1243</v>
      </c>
      <c r="F2853" s="4">
        <v>4500</v>
      </c>
      <c r="G2853" s="3">
        <v>2016</v>
      </c>
      <c r="H2853" s="3" t="s">
        <v>21</v>
      </c>
      <c r="I2853" s="12"/>
      <c r="J2853" s="3">
        <v>279</v>
      </c>
      <c r="K2853" s="3" t="str">
        <f>IF(VLOOKUP(D2853,'Resources Final'!A:C,3,FALSE)=0,"",VLOOKUP(D2853,'Resources Final'!A:C,3,FALSE))</f>
        <v/>
      </c>
      <c r="L2853" s="3" t="str">
        <f>IF(VLOOKUP(D2853,'Resources Final'!A:D,4,FALSE)=0,"",VLOOKUP(D2853,'Resources Final'!A:D,4,FALSE))</f>
        <v>Y</v>
      </c>
      <c r="M2853" s="3" t="str">
        <f>IF(VLOOKUP(D2853,'Resources Final'!A:E,5,FALSE)=0,"",VLOOKUP(D2853,'Resources Final'!A:E,5,FALSE))</f>
        <v/>
      </c>
      <c r="N2853" s="7" t="str">
        <f>IF(VLOOKUP(D2853,'Resources Final'!A:F,6,FALSE)=0,"",VLOOKUP(D2853,'Resources Final'!A:F,6,FALSE))</f>
        <v/>
      </c>
      <c r="O2853" s="3" t="str">
        <f>IF(VLOOKUP(D2853,'Resources Final'!A:G,7,FALSE)=0,"",VLOOKUP(D2853,'Resources Final'!A:G,7,FALSE))</f>
        <v/>
      </c>
    </row>
    <row r="2854" spans="1:15" x14ac:dyDescent="0.2">
      <c r="A2854" s="11">
        <v>990</v>
      </c>
      <c r="B2854" s="11" t="str">
        <f t="shared" si="56"/>
        <v>Charles G. Koch Charitable Foundation_Schlosser20162430</v>
      </c>
      <c r="C2854" s="11" t="s">
        <v>19</v>
      </c>
      <c r="D2854" s="11" t="s">
        <v>3241</v>
      </c>
      <c r="E2854" s="11" t="s">
        <v>3241</v>
      </c>
      <c r="F2854" s="4">
        <v>2430</v>
      </c>
      <c r="G2854" s="3">
        <v>2016</v>
      </c>
      <c r="H2854" s="3" t="s">
        <v>21</v>
      </c>
      <c r="I2854" s="12" t="s">
        <v>31</v>
      </c>
      <c r="J2854" s="3">
        <v>280</v>
      </c>
      <c r="K2854" s="3" t="str">
        <f>IF(VLOOKUP(D2854,'Resources Final'!A:C,3,FALSE)=0,"",VLOOKUP(D2854,'Resources Final'!A:C,3,FALSE))</f>
        <v>Y</v>
      </c>
      <c r="L2854" s="3" t="str">
        <f>IF(VLOOKUP(D2854,'Resources Final'!A:D,4,FALSE)=0,"",VLOOKUP(D2854,'Resources Final'!A:D,4,FALSE))</f>
        <v/>
      </c>
      <c r="M2854" s="3" t="str">
        <f>IF(VLOOKUP(D2854,'Resources Final'!A:E,5,FALSE)=0,"",VLOOKUP(D2854,'Resources Final'!A:E,5,FALSE))</f>
        <v/>
      </c>
      <c r="N2854" s="7" t="str">
        <f>IF(VLOOKUP(D2854,'Resources Final'!A:F,6,FALSE)=0,"",VLOOKUP(D2854,'Resources Final'!A:F,6,FALSE))</f>
        <v/>
      </c>
      <c r="O2854" s="3" t="str">
        <f>IF(VLOOKUP(D2854,'Resources Final'!A:G,7,FALSE)=0,"",VLOOKUP(D2854,'Resources Final'!A:G,7,FALSE))</f>
        <v/>
      </c>
    </row>
    <row r="2855" spans="1:15" x14ac:dyDescent="0.2">
      <c r="A2855" s="11">
        <v>990</v>
      </c>
      <c r="B2855" s="11" t="str">
        <f t="shared" si="56"/>
        <v>Charles G. Koch Charitable Foundation_Christendom College20164800</v>
      </c>
      <c r="C2855" s="11" t="s">
        <v>19</v>
      </c>
      <c r="D2855" s="11" t="s">
        <v>716</v>
      </c>
      <c r="E2855" s="11" t="s">
        <v>716</v>
      </c>
      <c r="F2855" s="4">
        <v>4800</v>
      </c>
      <c r="G2855" s="3">
        <v>2016</v>
      </c>
      <c r="H2855" s="3" t="s">
        <v>21</v>
      </c>
      <c r="I2855" s="12"/>
      <c r="J2855" s="3">
        <v>281</v>
      </c>
      <c r="K2855" s="3" t="str">
        <f>IF(VLOOKUP(D2855,'Resources Final'!A:C,3,FALSE)=0,"",VLOOKUP(D2855,'Resources Final'!A:C,3,FALSE))</f>
        <v/>
      </c>
      <c r="L2855" s="3" t="str">
        <f>IF(VLOOKUP(D2855,'Resources Final'!A:D,4,FALSE)=0,"",VLOOKUP(D2855,'Resources Final'!A:D,4,FALSE))</f>
        <v>Y</v>
      </c>
      <c r="M2855" s="3" t="str">
        <f>IF(VLOOKUP(D2855,'Resources Final'!A:E,5,FALSE)=0,"",VLOOKUP(D2855,'Resources Final'!A:E,5,FALSE))</f>
        <v/>
      </c>
      <c r="N2855" s="7" t="str">
        <f>IF(VLOOKUP(D2855,'Resources Final'!A:F,6,FALSE)=0,"",VLOOKUP(D2855,'Resources Final'!A:F,6,FALSE))</f>
        <v/>
      </c>
      <c r="O2855" s="3" t="str">
        <f>IF(VLOOKUP(D2855,'Resources Final'!A:G,7,FALSE)=0,"",VLOOKUP(D2855,'Resources Final'!A:G,7,FALSE))</f>
        <v/>
      </c>
    </row>
    <row r="2856" spans="1:15" x14ac:dyDescent="0.2">
      <c r="A2856" s="11">
        <v>990</v>
      </c>
      <c r="B2856" s="11" t="str">
        <f t="shared" si="56"/>
        <v>Charles G. Koch Charitable Foundation_Institute for Humane Studies at George Mason University20165691250</v>
      </c>
      <c r="C2856" s="11" t="s">
        <v>19</v>
      </c>
      <c r="D2856" s="11" t="s">
        <v>1680</v>
      </c>
      <c r="E2856" s="11" t="s">
        <v>4261</v>
      </c>
      <c r="F2856" s="4">
        <v>5691250</v>
      </c>
      <c r="G2856" s="3">
        <v>2016</v>
      </c>
      <c r="H2856" s="3" t="s">
        <v>21</v>
      </c>
      <c r="I2856" s="12"/>
      <c r="J2856" s="3">
        <v>282</v>
      </c>
      <c r="K2856" s="3" t="str">
        <f>IF(VLOOKUP(D2856,'Resources Final'!A:C,3,FALSE)=0,"",VLOOKUP(D2856,'Resources Final'!A:C,3,FALSE))</f>
        <v/>
      </c>
      <c r="L2856" s="3" t="str">
        <f>IF(VLOOKUP(D2856,'Resources Final'!A:D,4,FALSE)=0,"",VLOOKUP(D2856,'Resources Final'!A:D,4,FALSE))</f>
        <v>Y</v>
      </c>
      <c r="M2856" s="3" t="str">
        <f>IF(VLOOKUP(D2856,'Resources Final'!A:E,5,FALSE)=0,"",VLOOKUP(D2856,'Resources Final'!A:E,5,FALSE))</f>
        <v/>
      </c>
      <c r="N2856" s="7" t="str">
        <f>IF(VLOOKUP(D2856,'Resources Final'!A:F,6,FALSE)=0,"",VLOOKUP(D2856,'Resources Final'!A:F,6,FALSE))</f>
        <v>https://www.desmogblog.com/institute-humane-studies-george-mason-university</v>
      </c>
      <c r="O2856" s="3" t="str">
        <f>IF(VLOOKUP(D2856,'Resources Final'!A:G,7,FALSE)=0,"",VLOOKUP(D2856,'Resources Final'!A:G,7,FALSE))</f>
        <v>Desmog</v>
      </c>
    </row>
    <row r="2857" spans="1:15" x14ac:dyDescent="0.2">
      <c r="A2857" s="11">
        <v>990</v>
      </c>
      <c r="B2857" s="11" t="str">
        <f t="shared" si="56"/>
        <v>Charles G. Koch Charitable Foundation_Benitez20164005</v>
      </c>
      <c r="C2857" s="11" t="s">
        <v>19</v>
      </c>
      <c r="D2857" s="11" t="s">
        <v>398</v>
      </c>
      <c r="E2857" s="11" t="s">
        <v>398</v>
      </c>
      <c r="F2857" s="4">
        <v>4005</v>
      </c>
      <c r="G2857" s="3">
        <v>2016</v>
      </c>
      <c r="H2857" s="3" t="s">
        <v>21</v>
      </c>
      <c r="I2857" s="12" t="s">
        <v>31</v>
      </c>
      <c r="J2857" s="3">
        <v>283</v>
      </c>
      <c r="K2857" s="3" t="str">
        <f>IF(VLOOKUP(D2857,'Resources Final'!A:C,3,FALSE)=0,"",VLOOKUP(D2857,'Resources Final'!A:C,3,FALSE))</f>
        <v>Y</v>
      </c>
      <c r="L2857" s="3" t="str">
        <f>IF(VLOOKUP(D2857,'Resources Final'!A:D,4,FALSE)=0,"",VLOOKUP(D2857,'Resources Final'!A:D,4,FALSE))</f>
        <v/>
      </c>
      <c r="M2857" s="3" t="str">
        <f>IF(VLOOKUP(D2857,'Resources Final'!A:E,5,FALSE)=0,"",VLOOKUP(D2857,'Resources Final'!A:E,5,FALSE))</f>
        <v/>
      </c>
      <c r="N2857" s="7" t="str">
        <f>IF(VLOOKUP(D2857,'Resources Final'!A:F,6,FALSE)=0,"",VLOOKUP(D2857,'Resources Final'!A:F,6,FALSE))</f>
        <v/>
      </c>
      <c r="O2857" s="3" t="str">
        <f>IF(VLOOKUP(D2857,'Resources Final'!A:G,7,FALSE)=0,"",VLOOKUP(D2857,'Resources Final'!A:G,7,FALSE))</f>
        <v/>
      </c>
    </row>
    <row r="2858" spans="1:15" x14ac:dyDescent="0.2">
      <c r="A2858" s="11">
        <v>990</v>
      </c>
      <c r="B2858" s="11" t="str">
        <f t="shared" si="56"/>
        <v>Charles G. Koch Charitable Foundation_Bastiat Society201623000</v>
      </c>
      <c r="C2858" s="11" t="s">
        <v>19</v>
      </c>
      <c r="D2858" s="11" t="s">
        <v>361</v>
      </c>
      <c r="E2858" s="11" t="s">
        <v>361</v>
      </c>
      <c r="F2858" s="4">
        <v>23000</v>
      </c>
      <c r="G2858" s="3">
        <v>2016</v>
      </c>
      <c r="H2858" s="3" t="s">
        <v>21</v>
      </c>
      <c r="I2858" s="12"/>
      <c r="J2858" s="3">
        <v>284</v>
      </c>
      <c r="K2858" s="3" t="str">
        <f>IF(VLOOKUP(D2858,'Resources Final'!A:C,3,FALSE)=0,"",VLOOKUP(D2858,'Resources Final'!A:C,3,FALSE))</f>
        <v/>
      </c>
      <c r="L2858" s="3" t="str">
        <f>IF(VLOOKUP(D2858,'Resources Final'!A:D,4,FALSE)=0,"",VLOOKUP(D2858,'Resources Final'!A:D,4,FALSE))</f>
        <v/>
      </c>
      <c r="M2858" s="3" t="str">
        <f>IF(VLOOKUP(D2858,'Resources Final'!A:E,5,FALSE)=0,"",VLOOKUP(D2858,'Resources Final'!A:E,5,FALSE))</f>
        <v/>
      </c>
      <c r="N2858" s="7" t="str">
        <f>IF(VLOOKUP(D2858,'Resources Final'!A:F,6,FALSE)=0,"",VLOOKUP(D2858,'Resources Final'!A:F,6,FALSE))</f>
        <v/>
      </c>
      <c r="O2858" s="3" t="str">
        <f>IF(VLOOKUP(D2858,'Resources Final'!A:G,7,FALSE)=0,"",VLOOKUP(D2858,'Resources Final'!A:G,7,FALSE))</f>
        <v/>
      </c>
    </row>
    <row r="2859" spans="1:15" x14ac:dyDescent="0.2">
      <c r="A2859" s="11">
        <v>990</v>
      </c>
      <c r="B2859" s="11" t="str">
        <f t="shared" si="56"/>
        <v>Charles G. Koch Charitable Foundation_Konieczny20165229</v>
      </c>
      <c r="C2859" s="11" t="s">
        <v>19</v>
      </c>
      <c r="D2859" s="11" t="s">
        <v>2024</v>
      </c>
      <c r="E2859" s="11" t="s">
        <v>2024</v>
      </c>
      <c r="F2859" s="4">
        <v>5229</v>
      </c>
      <c r="G2859" s="3">
        <v>2016</v>
      </c>
      <c r="H2859" s="3" t="s">
        <v>21</v>
      </c>
      <c r="I2859" s="12" t="s">
        <v>31</v>
      </c>
      <c r="J2859" s="3">
        <v>285</v>
      </c>
      <c r="K2859" s="3" t="str">
        <f>IF(VLOOKUP(D2859,'Resources Final'!A:C,3,FALSE)=0,"",VLOOKUP(D2859,'Resources Final'!A:C,3,FALSE))</f>
        <v>Y</v>
      </c>
      <c r="L2859" s="3" t="str">
        <f>IF(VLOOKUP(D2859,'Resources Final'!A:D,4,FALSE)=0,"",VLOOKUP(D2859,'Resources Final'!A:D,4,FALSE))</f>
        <v/>
      </c>
      <c r="M2859" s="3" t="str">
        <f>IF(VLOOKUP(D2859,'Resources Final'!A:E,5,FALSE)=0,"",VLOOKUP(D2859,'Resources Final'!A:E,5,FALSE))</f>
        <v/>
      </c>
      <c r="N2859" s="7" t="str">
        <f>IF(VLOOKUP(D2859,'Resources Final'!A:F,6,FALSE)=0,"",VLOOKUP(D2859,'Resources Final'!A:F,6,FALSE))</f>
        <v/>
      </c>
      <c r="O2859" s="3" t="str">
        <f>IF(VLOOKUP(D2859,'Resources Final'!A:G,7,FALSE)=0,"",VLOOKUP(D2859,'Resources Final'!A:G,7,FALSE))</f>
        <v/>
      </c>
    </row>
    <row r="2860" spans="1:15" x14ac:dyDescent="0.2">
      <c r="A2860" s="11">
        <v>990</v>
      </c>
      <c r="B2860" s="11" t="str">
        <f t="shared" si="56"/>
        <v>Charles G. Koch Charitable Foundation_Cukovic20162632</v>
      </c>
      <c r="C2860" s="11" t="s">
        <v>19</v>
      </c>
      <c r="D2860" s="11" t="s">
        <v>887</v>
      </c>
      <c r="E2860" s="11" t="s">
        <v>887</v>
      </c>
      <c r="F2860" s="4">
        <v>2632</v>
      </c>
      <c r="G2860" s="3">
        <v>2016</v>
      </c>
      <c r="H2860" s="3" t="s">
        <v>21</v>
      </c>
      <c r="I2860" s="12" t="s">
        <v>31</v>
      </c>
      <c r="J2860" s="3">
        <v>286</v>
      </c>
      <c r="K2860" s="3" t="str">
        <f>IF(VLOOKUP(D2860,'Resources Final'!A:C,3,FALSE)=0,"",VLOOKUP(D2860,'Resources Final'!A:C,3,FALSE))</f>
        <v>Y</v>
      </c>
      <c r="L2860" s="3" t="str">
        <f>IF(VLOOKUP(D2860,'Resources Final'!A:D,4,FALSE)=0,"",VLOOKUP(D2860,'Resources Final'!A:D,4,FALSE))</f>
        <v/>
      </c>
      <c r="M2860" s="3" t="str">
        <f>IF(VLOOKUP(D2860,'Resources Final'!A:E,5,FALSE)=0,"",VLOOKUP(D2860,'Resources Final'!A:E,5,FALSE))</f>
        <v/>
      </c>
      <c r="N2860" s="7" t="str">
        <f>IF(VLOOKUP(D2860,'Resources Final'!A:F,6,FALSE)=0,"",VLOOKUP(D2860,'Resources Final'!A:F,6,FALSE))</f>
        <v/>
      </c>
      <c r="O2860" s="3" t="str">
        <f>IF(VLOOKUP(D2860,'Resources Final'!A:G,7,FALSE)=0,"",VLOOKUP(D2860,'Resources Final'!A:G,7,FALSE))</f>
        <v/>
      </c>
    </row>
    <row r="2861" spans="1:15" x14ac:dyDescent="0.2">
      <c r="A2861" s="11">
        <v>990</v>
      </c>
      <c r="B2861" s="11" t="str">
        <f t="shared" si="56"/>
        <v>Charles G. Koch Charitable Foundation_Americans for Prosperity Foundation (formerly CSE Foundation)201661799</v>
      </c>
      <c r="C2861" s="11" t="s">
        <v>19</v>
      </c>
      <c r="D2861" s="11" t="s">
        <v>215</v>
      </c>
      <c r="E2861" s="11" t="s">
        <v>213</v>
      </c>
      <c r="F2861" s="4">
        <v>61799</v>
      </c>
      <c r="G2861" s="3">
        <v>2016</v>
      </c>
      <c r="H2861" s="3" t="s">
        <v>21</v>
      </c>
      <c r="I2861" s="12"/>
      <c r="J2861" s="3">
        <v>287</v>
      </c>
      <c r="K2861" s="3" t="str">
        <f>IF(VLOOKUP(D2861,'Resources Final'!A:C,3,FALSE)=0,"",VLOOKUP(D2861,'Resources Final'!A:C,3,FALSE))</f>
        <v/>
      </c>
      <c r="L2861" s="3" t="str">
        <f>IF(VLOOKUP(D2861,'Resources Final'!A:D,4,FALSE)=0,"",VLOOKUP(D2861,'Resources Final'!A:D,4,FALSE))</f>
        <v/>
      </c>
      <c r="M2861" s="3" t="str">
        <f>IF(VLOOKUP(D2861,'Resources Final'!A:E,5,FALSE)=0,"",VLOOKUP(D2861,'Resources Final'!A:E,5,FALSE))</f>
        <v/>
      </c>
      <c r="N2861" s="7" t="str">
        <f>IF(VLOOKUP(D2861,'Resources Final'!A:F,6,FALSE)=0,"",VLOOKUP(D2861,'Resources Final'!A:F,6,FALSE))</f>
        <v>https://www.desmogblog.com/americans-for-prosperity</v>
      </c>
      <c r="O2861" s="3" t="str">
        <f>IF(VLOOKUP(D2861,'Resources Final'!A:G,7,FALSE)=0,"",VLOOKUP(D2861,'Resources Final'!A:G,7,FALSE))</f>
        <v>Desmog</v>
      </c>
    </row>
    <row r="2862" spans="1:15" x14ac:dyDescent="0.2">
      <c r="A2862" s="11">
        <v>990</v>
      </c>
      <c r="B2862" s="11" t="str">
        <f t="shared" si="56"/>
        <v>Charles G. Koch Charitable Foundation_University of California - Los Angeles2016158534</v>
      </c>
      <c r="C2862" s="11" t="s">
        <v>19</v>
      </c>
      <c r="D2862" s="11" t="s">
        <v>3739</v>
      </c>
      <c r="E2862" s="11" t="s">
        <v>3021</v>
      </c>
      <c r="F2862" s="4">
        <v>158534</v>
      </c>
      <c r="G2862" s="3">
        <v>2016</v>
      </c>
      <c r="H2862" s="3" t="s">
        <v>21</v>
      </c>
      <c r="I2862" s="12"/>
      <c r="J2862" s="3">
        <v>288</v>
      </c>
      <c r="K2862" s="3" t="str">
        <f>IF(VLOOKUP(D2862,'Resources Final'!A:C,3,FALSE)=0,"",VLOOKUP(D2862,'Resources Final'!A:C,3,FALSE))</f>
        <v/>
      </c>
      <c r="L2862" s="3" t="str">
        <f>IF(VLOOKUP(D2862,'Resources Final'!A:D,4,FALSE)=0,"",VLOOKUP(D2862,'Resources Final'!A:D,4,FALSE))</f>
        <v>Y</v>
      </c>
      <c r="M2862" s="3" t="str">
        <f>IF(VLOOKUP(D2862,'Resources Final'!A:E,5,FALSE)=0,"",VLOOKUP(D2862,'Resources Final'!A:E,5,FALSE))</f>
        <v/>
      </c>
      <c r="N2862" s="7" t="str">
        <f>IF(VLOOKUP(D2862,'Resources Final'!A:F,6,FALSE)=0,"",VLOOKUP(D2862,'Resources Final'!A:F,6,FALSE))</f>
        <v/>
      </c>
      <c r="O2862" s="3" t="str">
        <f>IF(VLOOKUP(D2862,'Resources Final'!A:G,7,FALSE)=0,"",VLOOKUP(D2862,'Resources Final'!A:G,7,FALSE))</f>
        <v/>
      </c>
    </row>
    <row r="2863" spans="1:15" x14ac:dyDescent="0.2">
      <c r="A2863" s="11">
        <v>990</v>
      </c>
      <c r="B2863" s="11" t="str">
        <f t="shared" si="56"/>
        <v>Charles G. Koch Charitable Foundation_University of South Dakota201610000</v>
      </c>
      <c r="C2863" s="11" t="s">
        <v>19</v>
      </c>
      <c r="D2863" s="11" t="s">
        <v>3817</v>
      </c>
      <c r="E2863" s="11" t="s">
        <v>3817</v>
      </c>
      <c r="F2863" s="4">
        <v>10000</v>
      </c>
      <c r="G2863" s="3">
        <v>2016</v>
      </c>
      <c r="H2863" s="3" t="s">
        <v>21</v>
      </c>
      <c r="I2863" s="12"/>
      <c r="J2863" s="3">
        <v>289</v>
      </c>
      <c r="K2863" s="3" t="str">
        <f>IF(VLOOKUP(D2863,'Resources Final'!A:C,3,FALSE)=0,"",VLOOKUP(D2863,'Resources Final'!A:C,3,FALSE))</f>
        <v/>
      </c>
      <c r="L2863" s="3" t="str">
        <f>IF(VLOOKUP(D2863,'Resources Final'!A:D,4,FALSE)=0,"",VLOOKUP(D2863,'Resources Final'!A:D,4,FALSE))</f>
        <v>Y</v>
      </c>
      <c r="M2863" s="3" t="str">
        <f>IF(VLOOKUP(D2863,'Resources Final'!A:E,5,FALSE)=0,"",VLOOKUP(D2863,'Resources Final'!A:E,5,FALSE))</f>
        <v/>
      </c>
      <c r="N2863" s="7" t="str">
        <f>IF(VLOOKUP(D2863,'Resources Final'!A:F,6,FALSE)=0,"",VLOOKUP(D2863,'Resources Final'!A:F,6,FALSE))</f>
        <v/>
      </c>
      <c r="O2863" s="3" t="str">
        <f>IF(VLOOKUP(D2863,'Resources Final'!A:G,7,FALSE)=0,"",VLOOKUP(D2863,'Resources Final'!A:G,7,FALSE))</f>
        <v/>
      </c>
    </row>
    <row r="2864" spans="1:15" x14ac:dyDescent="0.2">
      <c r="A2864" s="11">
        <v>990</v>
      </c>
      <c r="B2864" s="11" t="str">
        <f t="shared" si="56"/>
        <v>Charles G. Koch Charitable Foundation_Frumkin20163176</v>
      </c>
      <c r="C2864" s="11" t="s">
        <v>19</v>
      </c>
      <c r="D2864" s="11" t="s">
        <v>1315</v>
      </c>
      <c r="E2864" s="11" t="s">
        <v>1315</v>
      </c>
      <c r="F2864" s="4">
        <v>3176</v>
      </c>
      <c r="G2864" s="3">
        <v>2016</v>
      </c>
      <c r="H2864" s="3" t="s">
        <v>21</v>
      </c>
      <c r="I2864" s="12" t="s">
        <v>31</v>
      </c>
      <c r="J2864" s="3">
        <v>290</v>
      </c>
      <c r="K2864" s="3" t="str">
        <f>IF(VLOOKUP(D2864,'Resources Final'!A:C,3,FALSE)=0,"",VLOOKUP(D2864,'Resources Final'!A:C,3,FALSE))</f>
        <v>Y</v>
      </c>
      <c r="L2864" s="3" t="str">
        <f>IF(VLOOKUP(D2864,'Resources Final'!A:D,4,FALSE)=0,"",VLOOKUP(D2864,'Resources Final'!A:D,4,FALSE))</f>
        <v/>
      </c>
      <c r="M2864" s="3" t="str">
        <f>IF(VLOOKUP(D2864,'Resources Final'!A:E,5,FALSE)=0,"",VLOOKUP(D2864,'Resources Final'!A:E,5,FALSE))</f>
        <v/>
      </c>
      <c r="N2864" s="7" t="str">
        <f>IF(VLOOKUP(D2864,'Resources Final'!A:F,6,FALSE)=0,"",VLOOKUP(D2864,'Resources Final'!A:F,6,FALSE))</f>
        <v/>
      </c>
      <c r="O2864" s="3" t="str">
        <f>IF(VLOOKUP(D2864,'Resources Final'!A:G,7,FALSE)=0,"",VLOOKUP(D2864,'Resources Final'!A:G,7,FALSE))</f>
        <v/>
      </c>
    </row>
    <row r="2865" spans="1:15" x14ac:dyDescent="0.2">
      <c r="A2865" s="11">
        <v>990</v>
      </c>
      <c r="B2865" s="11" t="str">
        <f t="shared" si="56"/>
        <v>Charles G. Koch Charitable Foundation_Quatere201625000</v>
      </c>
      <c r="C2865" s="11" t="s">
        <v>19</v>
      </c>
      <c r="D2865" s="11" t="s">
        <v>2929</v>
      </c>
      <c r="E2865" s="11" t="s">
        <v>2929</v>
      </c>
      <c r="F2865" s="4">
        <v>25000</v>
      </c>
      <c r="G2865" s="3">
        <v>2016</v>
      </c>
      <c r="H2865" s="3" t="s">
        <v>21</v>
      </c>
      <c r="I2865" s="12" t="s">
        <v>31</v>
      </c>
      <c r="J2865" s="3">
        <v>291</v>
      </c>
      <c r="K2865" s="3" t="str">
        <f>IF(VLOOKUP(D2865,'Resources Final'!A:C,3,FALSE)=0,"",VLOOKUP(D2865,'Resources Final'!A:C,3,FALSE))</f>
        <v>Y</v>
      </c>
      <c r="L2865" s="3" t="str">
        <f>IF(VLOOKUP(D2865,'Resources Final'!A:D,4,FALSE)=0,"",VLOOKUP(D2865,'Resources Final'!A:D,4,FALSE))</f>
        <v/>
      </c>
      <c r="M2865" s="3" t="str">
        <f>IF(VLOOKUP(D2865,'Resources Final'!A:E,5,FALSE)=0,"",VLOOKUP(D2865,'Resources Final'!A:E,5,FALSE))</f>
        <v/>
      </c>
      <c r="N2865" s="7" t="str">
        <f>IF(VLOOKUP(D2865,'Resources Final'!A:F,6,FALSE)=0,"",VLOOKUP(D2865,'Resources Final'!A:F,6,FALSE))</f>
        <v/>
      </c>
      <c r="O2865" s="3" t="str">
        <f>IF(VLOOKUP(D2865,'Resources Final'!A:G,7,FALSE)=0,"",VLOOKUP(D2865,'Resources Final'!A:G,7,FALSE))</f>
        <v/>
      </c>
    </row>
    <row r="2866" spans="1:15" x14ac:dyDescent="0.2">
      <c r="A2866" s="11">
        <v>990</v>
      </c>
      <c r="B2866" s="11" t="str">
        <f t="shared" si="56"/>
        <v>Charles G. Koch Charitable Foundation_Bowden20162745</v>
      </c>
      <c r="C2866" s="11" t="s">
        <v>19</v>
      </c>
      <c r="D2866" s="11" t="s">
        <v>477</v>
      </c>
      <c r="E2866" s="11" t="s">
        <v>477</v>
      </c>
      <c r="F2866" s="4">
        <v>2745</v>
      </c>
      <c r="G2866" s="3">
        <v>2016</v>
      </c>
      <c r="H2866" s="3" t="s">
        <v>21</v>
      </c>
      <c r="I2866" s="12" t="s">
        <v>31</v>
      </c>
      <c r="J2866" s="3">
        <v>292</v>
      </c>
      <c r="K2866" s="3" t="str">
        <f>IF(VLOOKUP(D2866,'Resources Final'!A:C,3,FALSE)=0,"",VLOOKUP(D2866,'Resources Final'!A:C,3,FALSE))</f>
        <v>Y</v>
      </c>
      <c r="L2866" s="3" t="str">
        <f>IF(VLOOKUP(D2866,'Resources Final'!A:D,4,FALSE)=0,"",VLOOKUP(D2866,'Resources Final'!A:D,4,FALSE))</f>
        <v/>
      </c>
      <c r="M2866" s="3" t="str">
        <f>IF(VLOOKUP(D2866,'Resources Final'!A:E,5,FALSE)=0,"",VLOOKUP(D2866,'Resources Final'!A:E,5,FALSE))</f>
        <v/>
      </c>
      <c r="N2866" s="7" t="str">
        <f>IF(VLOOKUP(D2866,'Resources Final'!A:F,6,FALSE)=0,"",VLOOKUP(D2866,'Resources Final'!A:F,6,FALSE))</f>
        <v/>
      </c>
      <c r="O2866" s="3" t="str">
        <f>IF(VLOOKUP(D2866,'Resources Final'!A:G,7,FALSE)=0,"",VLOOKUP(D2866,'Resources Final'!A:G,7,FALSE))</f>
        <v/>
      </c>
    </row>
    <row r="2867" spans="1:15" x14ac:dyDescent="0.2">
      <c r="A2867" s="11">
        <v>990</v>
      </c>
      <c r="B2867" s="11" t="str">
        <f t="shared" si="56"/>
        <v>Charles G. Koch Charitable Foundation_Weber20163060</v>
      </c>
      <c r="C2867" s="11" t="s">
        <v>19</v>
      </c>
      <c r="D2867" s="11" t="s">
        <v>3960</v>
      </c>
      <c r="E2867" s="11" t="s">
        <v>3960</v>
      </c>
      <c r="F2867" s="4">
        <v>3060</v>
      </c>
      <c r="G2867" s="3">
        <v>2016</v>
      </c>
      <c r="H2867" s="3" t="s">
        <v>21</v>
      </c>
      <c r="I2867" s="12" t="s">
        <v>31</v>
      </c>
      <c r="J2867" s="3">
        <v>293</v>
      </c>
      <c r="K2867" s="3" t="str">
        <f>IF(VLOOKUP(D2867,'Resources Final'!A:C,3,FALSE)=0,"",VLOOKUP(D2867,'Resources Final'!A:C,3,FALSE))</f>
        <v>Y</v>
      </c>
      <c r="L2867" s="3" t="str">
        <f>IF(VLOOKUP(D2867,'Resources Final'!A:D,4,FALSE)=0,"",VLOOKUP(D2867,'Resources Final'!A:D,4,FALSE))</f>
        <v/>
      </c>
      <c r="M2867" s="3" t="str">
        <f>IF(VLOOKUP(D2867,'Resources Final'!A:E,5,FALSE)=0,"",VLOOKUP(D2867,'Resources Final'!A:E,5,FALSE))</f>
        <v/>
      </c>
      <c r="N2867" s="7" t="str">
        <f>IF(VLOOKUP(D2867,'Resources Final'!A:F,6,FALSE)=0,"",VLOOKUP(D2867,'Resources Final'!A:F,6,FALSE))</f>
        <v/>
      </c>
      <c r="O2867" s="3" t="str">
        <f>IF(VLOOKUP(D2867,'Resources Final'!A:G,7,FALSE)=0,"",VLOOKUP(D2867,'Resources Final'!A:G,7,FALSE))</f>
        <v/>
      </c>
    </row>
    <row r="2868" spans="1:15" x14ac:dyDescent="0.2">
      <c r="A2868" s="11">
        <v>990</v>
      </c>
      <c r="B2868" s="11" t="str">
        <f t="shared" si="56"/>
        <v>Charles G. Koch Charitable Foundation_March20165387</v>
      </c>
      <c r="C2868" s="11" t="s">
        <v>19</v>
      </c>
      <c r="D2868" s="11" t="s">
        <v>2317</v>
      </c>
      <c r="E2868" s="11" t="s">
        <v>2317</v>
      </c>
      <c r="F2868" s="4">
        <v>5387</v>
      </c>
      <c r="G2868" s="3">
        <v>2016</v>
      </c>
      <c r="H2868" s="3" t="s">
        <v>21</v>
      </c>
      <c r="I2868" s="12" t="s">
        <v>31</v>
      </c>
      <c r="J2868" s="3">
        <v>294</v>
      </c>
      <c r="K2868" s="3" t="str">
        <f>IF(VLOOKUP(D2868,'Resources Final'!A:C,3,FALSE)=0,"",VLOOKUP(D2868,'Resources Final'!A:C,3,FALSE))</f>
        <v>Y</v>
      </c>
      <c r="L2868" s="3" t="str">
        <f>IF(VLOOKUP(D2868,'Resources Final'!A:D,4,FALSE)=0,"",VLOOKUP(D2868,'Resources Final'!A:D,4,FALSE))</f>
        <v/>
      </c>
      <c r="M2868" s="3" t="str">
        <f>IF(VLOOKUP(D2868,'Resources Final'!A:E,5,FALSE)=0,"",VLOOKUP(D2868,'Resources Final'!A:E,5,FALSE))</f>
        <v/>
      </c>
      <c r="N2868" s="7" t="str">
        <f>IF(VLOOKUP(D2868,'Resources Final'!A:F,6,FALSE)=0,"",VLOOKUP(D2868,'Resources Final'!A:F,6,FALSE))</f>
        <v/>
      </c>
      <c r="O2868" s="3" t="str">
        <f>IF(VLOOKUP(D2868,'Resources Final'!A:G,7,FALSE)=0,"",VLOOKUP(D2868,'Resources Final'!A:G,7,FALSE))</f>
        <v/>
      </c>
    </row>
    <row r="2869" spans="1:15" x14ac:dyDescent="0.2">
      <c r="A2869" s="11">
        <v>990</v>
      </c>
      <c r="B2869" s="11" t="str">
        <f t="shared" si="56"/>
        <v>Charles G. Koch Charitable Foundation_Ellis20164914</v>
      </c>
      <c r="C2869" s="11" t="s">
        <v>19</v>
      </c>
      <c r="D2869" s="11" t="s">
        <v>1123</v>
      </c>
      <c r="E2869" s="11" t="s">
        <v>1123</v>
      </c>
      <c r="F2869" s="4">
        <v>4914</v>
      </c>
      <c r="G2869" s="3">
        <v>2016</v>
      </c>
      <c r="H2869" s="3" t="s">
        <v>21</v>
      </c>
      <c r="I2869" s="12" t="s">
        <v>31</v>
      </c>
      <c r="J2869" s="3">
        <v>295</v>
      </c>
      <c r="K2869" s="3" t="str">
        <f>IF(VLOOKUP(D2869,'Resources Final'!A:C,3,FALSE)=0,"",VLOOKUP(D2869,'Resources Final'!A:C,3,FALSE))</f>
        <v>Y</v>
      </c>
      <c r="L2869" s="3" t="str">
        <f>IF(VLOOKUP(D2869,'Resources Final'!A:D,4,FALSE)=0,"",VLOOKUP(D2869,'Resources Final'!A:D,4,FALSE))</f>
        <v/>
      </c>
      <c r="M2869" s="3" t="str">
        <f>IF(VLOOKUP(D2869,'Resources Final'!A:E,5,FALSE)=0,"",VLOOKUP(D2869,'Resources Final'!A:E,5,FALSE))</f>
        <v/>
      </c>
      <c r="N2869" s="7" t="str">
        <f>IF(VLOOKUP(D2869,'Resources Final'!A:F,6,FALSE)=0,"",VLOOKUP(D2869,'Resources Final'!A:F,6,FALSE))</f>
        <v/>
      </c>
      <c r="O2869" s="3" t="str">
        <f>IF(VLOOKUP(D2869,'Resources Final'!A:G,7,FALSE)=0,"",VLOOKUP(D2869,'Resources Final'!A:G,7,FALSE))</f>
        <v/>
      </c>
    </row>
    <row r="2870" spans="1:15" x14ac:dyDescent="0.2">
      <c r="A2870" s="11">
        <v>990</v>
      </c>
      <c r="B2870" s="11" t="str">
        <f t="shared" si="56"/>
        <v>Charles G. Koch Charitable Foundation_New York University2016488400</v>
      </c>
      <c r="C2870" s="11" t="s">
        <v>19</v>
      </c>
      <c r="D2870" s="11" t="s">
        <v>2662</v>
      </c>
      <c r="E2870" s="11" t="s">
        <v>2662</v>
      </c>
      <c r="F2870" s="4">
        <v>488400</v>
      </c>
      <c r="G2870" s="3">
        <v>2016</v>
      </c>
      <c r="H2870" s="3" t="s">
        <v>21</v>
      </c>
      <c r="I2870" s="12"/>
      <c r="J2870" s="3">
        <v>296</v>
      </c>
      <c r="K2870" s="3" t="str">
        <f>IF(VLOOKUP(D2870,'Resources Final'!A:C,3,FALSE)=0,"",VLOOKUP(D2870,'Resources Final'!A:C,3,FALSE))</f>
        <v/>
      </c>
      <c r="L2870" s="3" t="str">
        <f>IF(VLOOKUP(D2870,'Resources Final'!A:D,4,FALSE)=0,"",VLOOKUP(D2870,'Resources Final'!A:D,4,FALSE))</f>
        <v>Y</v>
      </c>
      <c r="M2870" s="3" t="str">
        <f>IF(VLOOKUP(D2870,'Resources Final'!A:E,5,FALSE)=0,"",VLOOKUP(D2870,'Resources Final'!A:E,5,FALSE))</f>
        <v/>
      </c>
      <c r="N2870" s="7" t="str">
        <f>IF(VLOOKUP(D2870,'Resources Final'!A:F,6,FALSE)=0,"",VLOOKUP(D2870,'Resources Final'!A:F,6,FALSE))</f>
        <v/>
      </c>
      <c r="O2870" s="3" t="str">
        <f>IF(VLOOKUP(D2870,'Resources Final'!A:G,7,FALSE)=0,"",VLOOKUP(D2870,'Resources Final'!A:G,7,FALSE))</f>
        <v/>
      </c>
    </row>
    <row r="2871" spans="1:15" x14ac:dyDescent="0.2">
      <c r="A2871" s="11">
        <v>990</v>
      </c>
      <c r="B2871" s="11" t="str">
        <f t="shared" si="56"/>
        <v>Charles G. Koch Charitable Foundation_University of Kentucky Research Foundation201619657</v>
      </c>
      <c r="C2871" s="11" t="s">
        <v>19</v>
      </c>
      <c r="D2871" s="11" t="s">
        <v>3767</v>
      </c>
      <c r="E2871" s="11" t="s">
        <v>3766</v>
      </c>
      <c r="F2871" s="4">
        <v>19657</v>
      </c>
      <c r="G2871" s="3">
        <v>2016</v>
      </c>
      <c r="H2871" s="3" t="s">
        <v>21</v>
      </c>
      <c r="I2871" s="12"/>
      <c r="J2871" s="3">
        <v>297</v>
      </c>
      <c r="K2871" s="3" t="str">
        <f>IF(VLOOKUP(D2871,'Resources Final'!A:C,3,FALSE)=0,"",VLOOKUP(D2871,'Resources Final'!A:C,3,FALSE))</f>
        <v/>
      </c>
      <c r="L2871" s="3" t="str">
        <f>IF(VLOOKUP(D2871,'Resources Final'!A:D,4,FALSE)=0,"",VLOOKUP(D2871,'Resources Final'!A:D,4,FALSE))</f>
        <v>Y</v>
      </c>
      <c r="M2871" s="3" t="str">
        <f>IF(VLOOKUP(D2871,'Resources Final'!A:E,5,FALSE)=0,"",VLOOKUP(D2871,'Resources Final'!A:E,5,FALSE))</f>
        <v/>
      </c>
      <c r="N2871" s="7" t="str">
        <f>IF(VLOOKUP(D2871,'Resources Final'!A:F,6,FALSE)=0,"",VLOOKUP(D2871,'Resources Final'!A:F,6,FALSE))</f>
        <v/>
      </c>
      <c r="O2871" s="3" t="str">
        <f>IF(VLOOKUP(D2871,'Resources Final'!A:G,7,FALSE)=0,"",VLOOKUP(D2871,'Resources Final'!A:G,7,FALSE))</f>
        <v/>
      </c>
    </row>
    <row r="2872" spans="1:15" x14ac:dyDescent="0.2">
      <c r="A2872" s="11">
        <v>990</v>
      </c>
      <c r="B2872" s="11" t="str">
        <f t="shared" si="56"/>
        <v>Charles G. Koch Charitable Foundation_Dinh20162438</v>
      </c>
      <c r="C2872" s="11" t="s">
        <v>19</v>
      </c>
      <c r="D2872" s="11" t="s">
        <v>997</v>
      </c>
      <c r="E2872" s="11" t="s">
        <v>997</v>
      </c>
      <c r="F2872" s="4">
        <v>2438</v>
      </c>
      <c r="G2872" s="3">
        <v>2016</v>
      </c>
      <c r="H2872" s="3" t="s">
        <v>21</v>
      </c>
      <c r="I2872" s="12" t="s">
        <v>31</v>
      </c>
      <c r="J2872" s="3">
        <v>298</v>
      </c>
      <c r="K2872" s="3" t="str">
        <f>IF(VLOOKUP(D2872,'Resources Final'!A:C,3,FALSE)=0,"",VLOOKUP(D2872,'Resources Final'!A:C,3,FALSE))</f>
        <v>Y</v>
      </c>
      <c r="L2872" s="3" t="str">
        <f>IF(VLOOKUP(D2872,'Resources Final'!A:D,4,FALSE)=0,"",VLOOKUP(D2872,'Resources Final'!A:D,4,FALSE))</f>
        <v/>
      </c>
      <c r="M2872" s="3" t="str">
        <f>IF(VLOOKUP(D2872,'Resources Final'!A:E,5,FALSE)=0,"",VLOOKUP(D2872,'Resources Final'!A:E,5,FALSE))</f>
        <v/>
      </c>
      <c r="N2872" s="7" t="str">
        <f>IF(VLOOKUP(D2872,'Resources Final'!A:F,6,FALSE)=0,"",VLOOKUP(D2872,'Resources Final'!A:F,6,FALSE))</f>
        <v/>
      </c>
      <c r="O2872" s="3" t="str">
        <f>IF(VLOOKUP(D2872,'Resources Final'!A:G,7,FALSE)=0,"",VLOOKUP(D2872,'Resources Final'!A:G,7,FALSE))</f>
        <v/>
      </c>
    </row>
    <row r="2873" spans="1:15" x14ac:dyDescent="0.2">
      <c r="A2873" s="11">
        <v>990</v>
      </c>
      <c r="B2873" s="11" t="str">
        <f t="shared" si="56"/>
        <v>Charles G. Koch Charitable Foundation_Stanford University2016166600</v>
      </c>
      <c r="C2873" s="11" t="s">
        <v>19</v>
      </c>
      <c r="D2873" s="11" t="s">
        <v>3416</v>
      </c>
      <c r="E2873" s="11" t="s">
        <v>3416</v>
      </c>
      <c r="F2873" s="4">
        <v>166600</v>
      </c>
      <c r="G2873" s="3">
        <v>2016</v>
      </c>
      <c r="H2873" s="3" t="s">
        <v>21</v>
      </c>
      <c r="I2873" s="12"/>
      <c r="J2873" s="3">
        <v>299</v>
      </c>
      <c r="K2873" s="3" t="str">
        <f>IF(VLOOKUP(D2873,'Resources Final'!A:C,3,FALSE)=0,"",VLOOKUP(D2873,'Resources Final'!A:C,3,FALSE))</f>
        <v/>
      </c>
      <c r="L2873" s="3" t="str">
        <f>IF(VLOOKUP(D2873,'Resources Final'!A:D,4,FALSE)=0,"",VLOOKUP(D2873,'Resources Final'!A:D,4,FALSE))</f>
        <v>Y</v>
      </c>
      <c r="M2873" s="3" t="str">
        <f>IF(VLOOKUP(D2873,'Resources Final'!A:E,5,FALSE)=0,"",VLOOKUP(D2873,'Resources Final'!A:E,5,FALSE))</f>
        <v/>
      </c>
      <c r="N2873" s="7" t="str">
        <f>IF(VLOOKUP(D2873,'Resources Final'!A:F,6,FALSE)=0,"",VLOOKUP(D2873,'Resources Final'!A:F,6,FALSE))</f>
        <v/>
      </c>
      <c r="O2873" s="3" t="str">
        <f>IF(VLOOKUP(D2873,'Resources Final'!A:G,7,FALSE)=0,"",VLOOKUP(D2873,'Resources Final'!A:G,7,FALSE))</f>
        <v/>
      </c>
    </row>
    <row r="2874" spans="1:15" x14ac:dyDescent="0.2">
      <c r="A2874" s="11">
        <v>990</v>
      </c>
      <c r="B2874" s="11" t="str">
        <f t="shared" si="56"/>
        <v>Charles G. Koch Charitable Foundation_Lincoln Network2016219680</v>
      </c>
      <c r="C2874" s="11" t="s">
        <v>19</v>
      </c>
      <c r="D2874" s="11" t="s">
        <v>2174</v>
      </c>
      <c r="E2874" s="11" t="s">
        <v>2174</v>
      </c>
      <c r="F2874" s="4">
        <v>219680</v>
      </c>
      <c r="G2874" s="3">
        <v>2016</v>
      </c>
      <c r="H2874" s="3" t="s">
        <v>21</v>
      </c>
      <c r="I2874" s="12"/>
      <c r="J2874" s="3">
        <v>300</v>
      </c>
      <c r="K2874" s="3" t="str">
        <f>IF(VLOOKUP(D2874,'Resources Final'!A:C,3,FALSE)=0,"",VLOOKUP(D2874,'Resources Final'!A:C,3,FALSE))</f>
        <v/>
      </c>
      <c r="L2874" s="3" t="str">
        <f>IF(VLOOKUP(D2874,'Resources Final'!A:D,4,FALSE)=0,"",VLOOKUP(D2874,'Resources Final'!A:D,4,FALSE))</f>
        <v/>
      </c>
      <c r="M2874" s="3" t="str">
        <f>IF(VLOOKUP(D2874,'Resources Final'!A:E,5,FALSE)=0,"",VLOOKUP(D2874,'Resources Final'!A:E,5,FALSE))</f>
        <v/>
      </c>
      <c r="N2874" s="7" t="str">
        <f>IF(VLOOKUP(D2874,'Resources Final'!A:F,6,FALSE)=0,"",VLOOKUP(D2874,'Resources Final'!A:F,6,FALSE))</f>
        <v>https://www.sourcewatch.org/index.php/Lincoln_Network</v>
      </c>
      <c r="O2874" s="3" t="str">
        <f>IF(VLOOKUP(D2874,'Resources Final'!A:G,7,FALSE)=0,"",VLOOKUP(D2874,'Resources Final'!A:G,7,FALSE))</f>
        <v>Sourcewatch</v>
      </c>
    </row>
    <row r="2875" spans="1:15" x14ac:dyDescent="0.2">
      <c r="A2875" s="11">
        <v>990</v>
      </c>
      <c r="B2875" s="11" t="str">
        <f t="shared" si="56"/>
        <v>Charles G. Koch Charitable Foundation_Georgia Tech Foundation201670000</v>
      </c>
      <c r="C2875" s="11" t="s">
        <v>19</v>
      </c>
      <c r="D2875" s="11" t="s">
        <v>1385</v>
      </c>
      <c r="E2875" s="11" t="s">
        <v>1386</v>
      </c>
      <c r="F2875" s="4">
        <v>70000</v>
      </c>
      <c r="G2875" s="3">
        <v>2016</v>
      </c>
      <c r="H2875" s="3" t="s">
        <v>21</v>
      </c>
      <c r="I2875" s="12"/>
      <c r="J2875" s="3">
        <v>301</v>
      </c>
      <c r="K2875" s="3" t="str">
        <f>IF(VLOOKUP(D2875,'Resources Final'!A:C,3,FALSE)=0,"",VLOOKUP(D2875,'Resources Final'!A:C,3,FALSE))</f>
        <v/>
      </c>
      <c r="L2875" s="3" t="str">
        <f>IF(VLOOKUP(D2875,'Resources Final'!A:D,4,FALSE)=0,"",VLOOKUP(D2875,'Resources Final'!A:D,4,FALSE))</f>
        <v>Y</v>
      </c>
      <c r="M2875" s="3" t="str">
        <f>IF(VLOOKUP(D2875,'Resources Final'!A:E,5,FALSE)=0,"",VLOOKUP(D2875,'Resources Final'!A:E,5,FALSE))</f>
        <v/>
      </c>
      <c r="N2875" s="7" t="str">
        <f>IF(VLOOKUP(D2875,'Resources Final'!A:F,6,FALSE)=0,"",VLOOKUP(D2875,'Resources Final'!A:F,6,FALSE))</f>
        <v/>
      </c>
      <c r="O2875" s="3" t="str">
        <f>IF(VLOOKUP(D2875,'Resources Final'!A:G,7,FALSE)=0,"",VLOOKUP(D2875,'Resources Final'!A:G,7,FALSE))</f>
        <v/>
      </c>
    </row>
    <row r="2876" spans="1:15" x14ac:dyDescent="0.2">
      <c r="A2876" s="11">
        <v>990</v>
      </c>
      <c r="B2876" s="11" t="str">
        <f t="shared" si="56"/>
        <v>Charles G. Koch Charitable Foundation_Southern University at New Orleans Foundation201610000</v>
      </c>
      <c r="C2876" s="11" t="s">
        <v>19</v>
      </c>
      <c r="D2876" s="11" t="s">
        <v>3373</v>
      </c>
      <c r="E2876" s="11" t="s">
        <v>3373</v>
      </c>
      <c r="F2876" s="4">
        <v>10000</v>
      </c>
      <c r="G2876" s="3">
        <v>2016</v>
      </c>
      <c r="H2876" s="3" t="s">
        <v>21</v>
      </c>
      <c r="I2876" s="12"/>
      <c r="J2876" s="3">
        <v>302</v>
      </c>
      <c r="K2876" s="3" t="str">
        <f>IF(VLOOKUP(D2876,'Resources Final'!A:C,3,FALSE)=0,"",VLOOKUP(D2876,'Resources Final'!A:C,3,FALSE))</f>
        <v/>
      </c>
      <c r="L2876" s="3" t="str">
        <f>IF(VLOOKUP(D2876,'Resources Final'!A:D,4,FALSE)=0,"",VLOOKUP(D2876,'Resources Final'!A:D,4,FALSE))</f>
        <v>Y</v>
      </c>
      <c r="M2876" s="3" t="str">
        <f>IF(VLOOKUP(D2876,'Resources Final'!A:E,5,FALSE)=0,"",VLOOKUP(D2876,'Resources Final'!A:E,5,FALSE))</f>
        <v/>
      </c>
      <c r="N2876" s="7" t="str">
        <f>IF(VLOOKUP(D2876,'Resources Final'!A:F,6,FALSE)=0,"",VLOOKUP(D2876,'Resources Final'!A:F,6,FALSE))</f>
        <v/>
      </c>
      <c r="O2876" s="3" t="str">
        <f>IF(VLOOKUP(D2876,'Resources Final'!A:G,7,FALSE)=0,"",VLOOKUP(D2876,'Resources Final'!A:G,7,FALSE))</f>
        <v/>
      </c>
    </row>
    <row r="2877" spans="1:15" x14ac:dyDescent="0.2">
      <c r="A2877" s="11">
        <v>990</v>
      </c>
      <c r="B2877" s="11" t="str">
        <f t="shared" si="56"/>
        <v>Charles G. Koch Charitable Foundation_May20164005</v>
      </c>
      <c r="C2877" s="11" t="s">
        <v>19</v>
      </c>
      <c r="D2877" s="11" t="s">
        <v>2364</v>
      </c>
      <c r="E2877" s="11" t="s">
        <v>2364</v>
      </c>
      <c r="F2877" s="4">
        <v>4005</v>
      </c>
      <c r="G2877" s="3">
        <v>2016</v>
      </c>
      <c r="H2877" s="3" t="s">
        <v>21</v>
      </c>
      <c r="I2877" s="12" t="s">
        <v>31</v>
      </c>
      <c r="J2877" s="3">
        <v>303</v>
      </c>
      <c r="K2877" s="3" t="str">
        <f>IF(VLOOKUP(D2877,'Resources Final'!A:C,3,FALSE)=0,"",VLOOKUP(D2877,'Resources Final'!A:C,3,FALSE))</f>
        <v>Y</v>
      </c>
      <c r="L2877" s="3" t="str">
        <f>IF(VLOOKUP(D2877,'Resources Final'!A:D,4,FALSE)=0,"",VLOOKUP(D2877,'Resources Final'!A:D,4,FALSE))</f>
        <v/>
      </c>
      <c r="M2877" s="3" t="str">
        <f>IF(VLOOKUP(D2877,'Resources Final'!A:E,5,FALSE)=0,"",VLOOKUP(D2877,'Resources Final'!A:E,5,FALSE))</f>
        <v/>
      </c>
      <c r="N2877" s="7" t="str">
        <f>IF(VLOOKUP(D2877,'Resources Final'!A:F,6,FALSE)=0,"",VLOOKUP(D2877,'Resources Final'!A:F,6,FALSE))</f>
        <v/>
      </c>
      <c r="O2877" s="3" t="str">
        <f>IF(VLOOKUP(D2877,'Resources Final'!A:G,7,FALSE)=0,"",VLOOKUP(D2877,'Resources Final'!A:G,7,FALSE))</f>
        <v/>
      </c>
    </row>
    <row r="2878" spans="1:15" x14ac:dyDescent="0.2">
      <c r="A2878" s="11">
        <v>990</v>
      </c>
      <c r="B2878" s="11" t="str">
        <f t="shared" si="56"/>
        <v>Charles G. Koch Charitable Foundation_University of Central Arkansas Foundation201616000</v>
      </c>
      <c r="C2878" s="11" t="s">
        <v>19</v>
      </c>
      <c r="D2878" s="11" t="s">
        <v>3745</v>
      </c>
      <c r="E2878" s="11" t="s">
        <v>3746</v>
      </c>
      <c r="F2878" s="4">
        <v>16000</v>
      </c>
      <c r="G2878" s="3">
        <v>2016</v>
      </c>
      <c r="H2878" s="3" t="s">
        <v>21</v>
      </c>
      <c r="I2878" s="12"/>
      <c r="J2878" s="3">
        <v>304</v>
      </c>
      <c r="K2878" s="3" t="str">
        <f>IF(VLOOKUP(D2878,'Resources Final'!A:C,3,FALSE)=0,"",VLOOKUP(D2878,'Resources Final'!A:C,3,FALSE))</f>
        <v/>
      </c>
      <c r="L2878" s="3" t="str">
        <f>IF(VLOOKUP(D2878,'Resources Final'!A:D,4,FALSE)=0,"",VLOOKUP(D2878,'Resources Final'!A:D,4,FALSE))</f>
        <v>Y</v>
      </c>
      <c r="M2878" s="3" t="str">
        <f>IF(VLOOKUP(D2878,'Resources Final'!A:E,5,FALSE)=0,"",VLOOKUP(D2878,'Resources Final'!A:E,5,FALSE))</f>
        <v/>
      </c>
      <c r="N2878" s="7" t="str">
        <f>IF(VLOOKUP(D2878,'Resources Final'!A:F,6,FALSE)=0,"",VLOOKUP(D2878,'Resources Final'!A:F,6,FALSE))</f>
        <v/>
      </c>
      <c r="O2878" s="3" t="str">
        <f>IF(VLOOKUP(D2878,'Resources Final'!A:G,7,FALSE)=0,"",VLOOKUP(D2878,'Resources Final'!A:G,7,FALSE))</f>
        <v/>
      </c>
    </row>
    <row r="2879" spans="1:15" x14ac:dyDescent="0.2">
      <c r="A2879" s="11">
        <v>990</v>
      </c>
      <c r="B2879" s="11" t="str">
        <f t="shared" si="56"/>
        <v>Charles G. Koch Charitable Foundation_Austin Institute for the Study of Family and Culture201684400</v>
      </c>
      <c r="C2879" s="11" t="s">
        <v>19</v>
      </c>
      <c r="D2879" s="11" t="s">
        <v>294</v>
      </c>
      <c r="E2879" s="11" t="s">
        <v>294</v>
      </c>
      <c r="F2879" s="4">
        <v>84400</v>
      </c>
      <c r="G2879" s="3">
        <v>2016</v>
      </c>
      <c r="H2879" s="3" t="s">
        <v>21</v>
      </c>
      <c r="I2879" s="12"/>
      <c r="J2879" s="3">
        <v>305</v>
      </c>
      <c r="K2879" s="3" t="str">
        <f>IF(VLOOKUP(D2879,'Resources Final'!A:C,3,FALSE)=0,"",VLOOKUP(D2879,'Resources Final'!A:C,3,FALSE))</f>
        <v/>
      </c>
      <c r="L2879" s="3" t="str">
        <f>IF(VLOOKUP(D2879,'Resources Final'!A:D,4,FALSE)=0,"",VLOOKUP(D2879,'Resources Final'!A:D,4,FALSE))</f>
        <v/>
      </c>
      <c r="M2879" s="3" t="str">
        <f>IF(VLOOKUP(D2879,'Resources Final'!A:E,5,FALSE)=0,"",VLOOKUP(D2879,'Resources Final'!A:E,5,FALSE))</f>
        <v/>
      </c>
      <c r="N2879" s="7" t="str">
        <f>IF(VLOOKUP(D2879,'Resources Final'!A:F,6,FALSE)=0,"",VLOOKUP(D2879,'Resources Final'!A:F,6,FALSE))</f>
        <v/>
      </c>
      <c r="O2879" s="3" t="str">
        <f>IF(VLOOKUP(D2879,'Resources Final'!A:G,7,FALSE)=0,"",VLOOKUP(D2879,'Resources Final'!A:G,7,FALSE))</f>
        <v/>
      </c>
    </row>
    <row r="2880" spans="1:15" x14ac:dyDescent="0.2">
      <c r="A2880" s="11">
        <v>990</v>
      </c>
      <c r="B2880" s="11" t="str">
        <f t="shared" si="56"/>
        <v>Charles G. Koch Charitable Foundation_Oleah20164005</v>
      </c>
      <c r="C2880" s="11" t="s">
        <v>19</v>
      </c>
      <c r="D2880" s="11" t="s">
        <v>2746</v>
      </c>
      <c r="E2880" s="11" t="s">
        <v>2746</v>
      </c>
      <c r="F2880" s="4">
        <v>4005</v>
      </c>
      <c r="G2880" s="3">
        <v>2016</v>
      </c>
      <c r="H2880" s="3" t="s">
        <v>21</v>
      </c>
      <c r="I2880" s="12" t="s">
        <v>31</v>
      </c>
      <c r="J2880" s="3">
        <v>306</v>
      </c>
      <c r="K2880" s="3" t="str">
        <f>IF(VLOOKUP(D2880,'Resources Final'!A:C,3,FALSE)=0,"",VLOOKUP(D2880,'Resources Final'!A:C,3,FALSE))</f>
        <v>Y</v>
      </c>
      <c r="L2880" s="3" t="str">
        <f>IF(VLOOKUP(D2880,'Resources Final'!A:D,4,FALSE)=0,"",VLOOKUP(D2880,'Resources Final'!A:D,4,FALSE))</f>
        <v/>
      </c>
      <c r="M2880" s="3" t="str">
        <f>IF(VLOOKUP(D2880,'Resources Final'!A:E,5,FALSE)=0,"",VLOOKUP(D2880,'Resources Final'!A:E,5,FALSE))</f>
        <v/>
      </c>
      <c r="N2880" s="7" t="str">
        <f>IF(VLOOKUP(D2880,'Resources Final'!A:F,6,FALSE)=0,"",VLOOKUP(D2880,'Resources Final'!A:F,6,FALSE))</f>
        <v/>
      </c>
      <c r="O2880" s="3" t="str">
        <f>IF(VLOOKUP(D2880,'Resources Final'!A:G,7,FALSE)=0,"",VLOOKUP(D2880,'Resources Final'!A:G,7,FALSE))</f>
        <v/>
      </c>
    </row>
    <row r="2881" spans="1:15" x14ac:dyDescent="0.2">
      <c r="A2881" s="11">
        <v>990</v>
      </c>
      <c r="B2881" s="11" t="str">
        <f t="shared" si="56"/>
        <v>Charles G. Koch Charitable Foundation_University of California - Berkeley201663200</v>
      </c>
      <c r="C2881" s="11" t="s">
        <v>19</v>
      </c>
      <c r="D2881" s="11" t="s">
        <v>3736</v>
      </c>
      <c r="E2881" s="11" t="s">
        <v>3021</v>
      </c>
      <c r="F2881" s="4">
        <v>63200</v>
      </c>
      <c r="G2881" s="3">
        <v>2016</v>
      </c>
      <c r="H2881" s="3" t="s">
        <v>21</v>
      </c>
      <c r="I2881" s="12"/>
      <c r="J2881" s="3">
        <v>307</v>
      </c>
      <c r="K2881" s="3" t="str">
        <f>IF(VLOOKUP(D2881,'Resources Final'!A:C,3,FALSE)=0,"",VLOOKUP(D2881,'Resources Final'!A:C,3,FALSE))</f>
        <v/>
      </c>
      <c r="L2881" s="3" t="str">
        <f>IF(VLOOKUP(D2881,'Resources Final'!A:D,4,FALSE)=0,"",VLOOKUP(D2881,'Resources Final'!A:D,4,FALSE))</f>
        <v>Y</v>
      </c>
      <c r="M2881" s="3" t="str">
        <f>IF(VLOOKUP(D2881,'Resources Final'!A:E,5,FALSE)=0,"",VLOOKUP(D2881,'Resources Final'!A:E,5,FALSE))</f>
        <v/>
      </c>
      <c r="N2881" s="7" t="str">
        <f>IF(VLOOKUP(D2881,'Resources Final'!A:F,6,FALSE)=0,"",VLOOKUP(D2881,'Resources Final'!A:F,6,FALSE))</f>
        <v/>
      </c>
      <c r="O2881" s="3" t="str">
        <f>IF(VLOOKUP(D2881,'Resources Final'!A:G,7,FALSE)=0,"",VLOOKUP(D2881,'Resources Final'!A:G,7,FALSE))</f>
        <v/>
      </c>
    </row>
    <row r="2882" spans="1:15" x14ac:dyDescent="0.2">
      <c r="A2882" s="11">
        <v>990</v>
      </c>
      <c r="B2882" s="11" t="str">
        <f t="shared" si="56"/>
        <v>Charles G. Koch Charitable Foundation_University of Colorado Foundation201625000</v>
      </c>
      <c r="C2882" s="11" t="s">
        <v>19</v>
      </c>
      <c r="D2882" s="11" t="s">
        <v>3752</v>
      </c>
      <c r="E2882" s="11" t="s">
        <v>3752</v>
      </c>
      <c r="F2882" s="4">
        <v>25000</v>
      </c>
      <c r="G2882" s="3">
        <v>2016</v>
      </c>
      <c r="H2882" s="3" t="s">
        <v>21</v>
      </c>
      <c r="I2882" s="12"/>
      <c r="J2882" s="3">
        <v>308</v>
      </c>
      <c r="K2882" s="3" t="str">
        <f>IF(VLOOKUP(D2882,'Resources Final'!A:C,3,FALSE)=0,"",VLOOKUP(D2882,'Resources Final'!A:C,3,FALSE))</f>
        <v/>
      </c>
      <c r="L2882" s="3" t="str">
        <f>IF(VLOOKUP(D2882,'Resources Final'!A:D,4,FALSE)=0,"",VLOOKUP(D2882,'Resources Final'!A:D,4,FALSE))</f>
        <v>Y</v>
      </c>
      <c r="M2882" s="3" t="str">
        <f>IF(VLOOKUP(D2882,'Resources Final'!A:E,5,FALSE)=0,"",VLOOKUP(D2882,'Resources Final'!A:E,5,FALSE))</f>
        <v/>
      </c>
      <c r="N2882" s="7" t="str">
        <f>IF(VLOOKUP(D2882,'Resources Final'!A:F,6,FALSE)=0,"",VLOOKUP(D2882,'Resources Final'!A:F,6,FALSE))</f>
        <v/>
      </c>
      <c r="O2882" s="3" t="str">
        <f>IF(VLOOKUP(D2882,'Resources Final'!A:G,7,FALSE)=0,"",VLOOKUP(D2882,'Resources Final'!A:G,7,FALSE))</f>
        <v/>
      </c>
    </row>
    <row r="2883" spans="1:15" x14ac:dyDescent="0.2">
      <c r="A2883" s="11">
        <v>990</v>
      </c>
      <c r="B2883" s="11" t="str">
        <f t="shared" si="56"/>
        <v>Charles G. Koch Charitable Foundation_Northwest Nazarene University20168000</v>
      </c>
      <c r="C2883" s="11" t="s">
        <v>19</v>
      </c>
      <c r="D2883" s="11" t="s">
        <v>2699</v>
      </c>
      <c r="E2883" s="11" t="s">
        <v>2699</v>
      </c>
      <c r="F2883" s="4">
        <v>8000</v>
      </c>
      <c r="G2883" s="3">
        <v>2016</v>
      </c>
      <c r="H2883" s="3" t="s">
        <v>21</v>
      </c>
      <c r="I2883" s="12"/>
      <c r="J2883" s="3">
        <v>309</v>
      </c>
      <c r="K2883" s="3" t="str">
        <f>IF(VLOOKUP(D2883,'Resources Final'!A:C,3,FALSE)=0,"",VLOOKUP(D2883,'Resources Final'!A:C,3,FALSE))</f>
        <v/>
      </c>
      <c r="L2883" s="3" t="str">
        <f>IF(VLOOKUP(D2883,'Resources Final'!A:D,4,FALSE)=0,"",VLOOKUP(D2883,'Resources Final'!A:D,4,FALSE))</f>
        <v>Y</v>
      </c>
      <c r="M2883" s="3" t="str">
        <f>IF(VLOOKUP(D2883,'Resources Final'!A:E,5,FALSE)=0,"",VLOOKUP(D2883,'Resources Final'!A:E,5,FALSE))</f>
        <v/>
      </c>
      <c r="N2883" s="7" t="str">
        <f>IF(VLOOKUP(D2883,'Resources Final'!A:F,6,FALSE)=0,"",VLOOKUP(D2883,'Resources Final'!A:F,6,FALSE))</f>
        <v/>
      </c>
      <c r="O2883" s="3" t="str">
        <f>IF(VLOOKUP(D2883,'Resources Final'!A:G,7,FALSE)=0,"",VLOOKUP(D2883,'Resources Final'!A:G,7,FALSE))</f>
        <v/>
      </c>
    </row>
    <row r="2884" spans="1:15" x14ac:dyDescent="0.2">
      <c r="A2884" s="11">
        <v>990</v>
      </c>
      <c r="B2884" s="11" t="str">
        <f t="shared" si="56"/>
        <v>Charles G. Koch Charitable Foundation_Flitton20165355</v>
      </c>
      <c r="C2884" s="11" t="s">
        <v>19</v>
      </c>
      <c r="D2884" s="11" t="s">
        <v>1227</v>
      </c>
      <c r="E2884" s="11" t="s">
        <v>1227</v>
      </c>
      <c r="F2884" s="4">
        <v>5355</v>
      </c>
      <c r="G2884" s="3">
        <v>2016</v>
      </c>
      <c r="H2884" s="3" t="s">
        <v>21</v>
      </c>
      <c r="I2884" s="12" t="s">
        <v>31</v>
      </c>
      <c r="J2884" s="3">
        <v>310</v>
      </c>
      <c r="K2884" s="3" t="str">
        <f>IF(VLOOKUP(D2884,'Resources Final'!A:C,3,FALSE)=0,"",VLOOKUP(D2884,'Resources Final'!A:C,3,FALSE))</f>
        <v>Y</v>
      </c>
      <c r="L2884" s="3" t="str">
        <f>IF(VLOOKUP(D2884,'Resources Final'!A:D,4,FALSE)=0,"",VLOOKUP(D2884,'Resources Final'!A:D,4,FALSE))</f>
        <v/>
      </c>
      <c r="M2884" s="3" t="str">
        <f>IF(VLOOKUP(D2884,'Resources Final'!A:E,5,FALSE)=0,"",VLOOKUP(D2884,'Resources Final'!A:E,5,FALSE))</f>
        <v/>
      </c>
      <c r="N2884" s="7" t="str">
        <f>IF(VLOOKUP(D2884,'Resources Final'!A:F,6,FALSE)=0,"",VLOOKUP(D2884,'Resources Final'!A:F,6,FALSE))</f>
        <v/>
      </c>
      <c r="O2884" s="3" t="str">
        <f>IF(VLOOKUP(D2884,'Resources Final'!A:G,7,FALSE)=0,"",VLOOKUP(D2884,'Resources Final'!A:G,7,FALSE))</f>
        <v/>
      </c>
    </row>
    <row r="2885" spans="1:15" x14ac:dyDescent="0.2">
      <c r="A2885" s="11">
        <v>990</v>
      </c>
      <c r="B2885" s="11" t="str">
        <f t="shared" si="56"/>
        <v>Charles G. Koch Charitable Foundation_Bond20161800</v>
      </c>
      <c r="C2885" s="11" t="s">
        <v>19</v>
      </c>
      <c r="D2885" s="11" t="s">
        <v>465</v>
      </c>
      <c r="E2885" s="11" t="s">
        <v>465</v>
      </c>
      <c r="F2885" s="4">
        <v>1800</v>
      </c>
      <c r="G2885" s="3">
        <v>2016</v>
      </c>
      <c r="H2885" s="3" t="s">
        <v>21</v>
      </c>
      <c r="I2885" s="12" t="s">
        <v>31</v>
      </c>
      <c r="J2885" s="3">
        <v>311</v>
      </c>
      <c r="K2885" s="3" t="str">
        <f>IF(VLOOKUP(D2885,'Resources Final'!A:C,3,FALSE)=0,"",VLOOKUP(D2885,'Resources Final'!A:C,3,FALSE))</f>
        <v>Y</v>
      </c>
      <c r="L2885" s="3" t="str">
        <f>IF(VLOOKUP(D2885,'Resources Final'!A:D,4,FALSE)=0,"",VLOOKUP(D2885,'Resources Final'!A:D,4,FALSE))</f>
        <v/>
      </c>
      <c r="M2885" s="3" t="str">
        <f>IF(VLOOKUP(D2885,'Resources Final'!A:E,5,FALSE)=0,"",VLOOKUP(D2885,'Resources Final'!A:E,5,FALSE))</f>
        <v/>
      </c>
      <c r="N2885" s="7" t="str">
        <f>IF(VLOOKUP(D2885,'Resources Final'!A:F,6,FALSE)=0,"",VLOOKUP(D2885,'Resources Final'!A:F,6,FALSE))</f>
        <v/>
      </c>
      <c r="O2885" s="3" t="str">
        <f>IF(VLOOKUP(D2885,'Resources Final'!A:G,7,FALSE)=0,"",VLOOKUP(D2885,'Resources Final'!A:G,7,FALSE))</f>
        <v/>
      </c>
    </row>
    <row r="2886" spans="1:15" x14ac:dyDescent="0.2">
      <c r="A2886" s="11">
        <v>990</v>
      </c>
      <c r="B2886" s="11" t="str">
        <f t="shared" si="56"/>
        <v>Charles G. Koch Charitable Foundation_Wellesley College2016250000</v>
      </c>
      <c r="C2886" s="11" t="s">
        <v>19</v>
      </c>
      <c r="D2886" s="11" t="s">
        <v>3967</v>
      </c>
      <c r="E2886" s="11" t="s">
        <v>3967</v>
      </c>
      <c r="F2886" s="4">
        <v>250000</v>
      </c>
      <c r="G2886" s="3">
        <v>2016</v>
      </c>
      <c r="H2886" s="3" t="s">
        <v>21</v>
      </c>
      <c r="I2886" s="12"/>
      <c r="J2886" s="3">
        <v>312</v>
      </c>
      <c r="K2886" s="3" t="str">
        <f>IF(VLOOKUP(D2886,'Resources Final'!A:C,3,FALSE)=0,"",VLOOKUP(D2886,'Resources Final'!A:C,3,FALSE))</f>
        <v/>
      </c>
      <c r="L2886" s="3" t="str">
        <f>IF(VLOOKUP(D2886,'Resources Final'!A:D,4,FALSE)=0,"",VLOOKUP(D2886,'Resources Final'!A:D,4,FALSE))</f>
        <v>Y</v>
      </c>
      <c r="M2886" s="3" t="str">
        <f>IF(VLOOKUP(D2886,'Resources Final'!A:E,5,FALSE)=0,"",VLOOKUP(D2886,'Resources Final'!A:E,5,FALSE))</f>
        <v/>
      </c>
      <c r="N2886" s="7" t="str">
        <f>IF(VLOOKUP(D2886,'Resources Final'!A:F,6,FALSE)=0,"",VLOOKUP(D2886,'Resources Final'!A:F,6,FALSE))</f>
        <v/>
      </c>
      <c r="O2886" s="3" t="str">
        <f>IF(VLOOKUP(D2886,'Resources Final'!A:G,7,FALSE)=0,"",VLOOKUP(D2886,'Resources Final'!A:G,7,FALSE))</f>
        <v/>
      </c>
    </row>
    <row r="2887" spans="1:15" x14ac:dyDescent="0.2">
      <c r="A2887" s="11">
        <v>990</v>
      </c>
      <c r="B2887" s="11" t="str">
        <f t="shared" si="56"/>
        <v>Charles G. Koch Charitable Foundation_Grove City College201656600</v>
      </c>
      <c r="C2887" s="11" t="s">
        <v>19</v>
      </c>
      <c r="D2887" s="11" t="s">
        <v>1469</v>
      </c>
      <c r="E2887" s="11" t="s">
        <v>1469</v>
      </c>
      <c r="F2887" s="4">
        <v>56600</v>
      </c>
      <c r="G2887" s="3">
        <v>2016</v>
      </c>
      <c r="H2887" s="3" t="s">
        <v>21</v>
      </c>
      <c r="I2887" s="12"/>
      <c r="J2887" s="3">
        <v>313</v>
      </c>
      <c r="K2887" s="3" t="str">
        <f>IF(VLOOKUP(D2887,'Resources Final'!A:C,3,FALSE)=0,"",VLOOKUP(D2887,'Resources Final'!A:C,3,FALSE))</f>
        <v/>
      </c>
      <c r="L2887" s="3" t="str">
        <f>IF(VLOOKUP(D2887,'Resources Final'!A:D,4,FALSE)=0,"",VLOOKUP(D2887,'Resources Final'!A:D,4,FALSE))</f>
        <v>Y</v>
      </c>
      <c r="M2887" s="3" t="str">
        <f>IF(VLOOKUP(D2887,'Resources Final'!A:E,5,FALSE)=0,"",VLOOKUP(D2887,'Resources Final'!A:E,5,FALSE))</f>
        <v/>
      </c>
      <c r="N2887" s="7" t="str">
        <f>IF(VLOOKUP(D2887,'Resources Final'!A:F,6,FALSE)=0,"",VLOOKUP(D2887,'Resources Final'!A:F,6,FALSE))</f>
        <v/>
      </c>
      <c r="O2887" s="3" t="str">
        <f>IF(VLOOKUP(D2887,'Resources Final'!A:G,7,FALSE)=0,"",VLOOKUP(D2887,'Resources Final'!A:G,7,FALSE))</f>
        <v/>
      </c>
    </row>
    <row r="2888" spans="1:15" x14ac:dyDescent="0.2">
      <c r="A2888" s="11">
        <v>990</v>
      </c>
      <c r="B2888" s="11" t="str">
        <f t="shared" si="56"/>
        <v>Charles G. Koch Charitable Foundation_Wong20165293</v>
      </c>
      <c r="C2888" s="11" t="s">
        <v>19</v>
      </c>
      <c r="D2888" s="11" t="s">
        <v>4080</v>
      </c>
      <c r="E2888" s="11" t="s">
        <v>4080</v>
      </c>
      <c r="F2888" s="4">
        <v>5293</v>
      </c>
      <c r="G2888" s="3">
        <v>2016</v>
      </c>
      <c r="H2888" s="3" t="s">
        <v>21</v>
      </c>
      <c r="I2888" s="12" t="s">
        <v>31</v>
      </c>
      <c r="J2888" s="3">
        <v>314</v>
      </c>
      <c r="K2888" s="3" t="str">
        <f>IF(VLOOKUP(D2888,'Resources Final'!A:C,3,FALSE)=0,"",VLOOKUP(D2888,'Resources Final'!A:C,3,FALSE))</f>
        <v>Y</v>
      </c>
      <c r="L2888" s="3" t="str">
        <f>IF(VLOOKUP(D2888,'Resources Final'!A:D,4,FALSE)=0,"",VLOOKUP(D2888,'Resources Final'!A:D,4,FALSE))</f>
        <v/>
      </c>
      <c r="M2888" s="3" t="str">
        <f>IF(VLOOKUP(D2888,'Resources Final'!A:E,5,FALSE)=0,"",VLOOKUP(D2888,'Resources Final'!A:E,5,FALSE))</f>
        <v/>
      </c>
      <c r="N2888" s="7" t="str">
        <f>IF(VLOOKUP(D2888,'Resources Final'!A:F,6,FALSE)=0,"",VLOOKUP(D2888,'Resources Final'!A:F,6,FALSE))</f>
        <v/>
      </c>
      <c r="O2888" s="3" t="str">
        <f>IF(VLOOKUP(D2888,'Resources Final'!A:G,7,FALSE)=0,"",VLOOKUP(D2888,'Resources Final'!A:G,7,FALSE))</f>
        <v/>
      </c>
    </row>
    <row r="2889" spans="1:15" x14ac:dyDescent="0.2">
      <c r="A2889" s="11">
        <v>990</v>
      </c>
      <c r="B2889" s="11" t="str">
        <f t="shared" si="56"/>
        <v>Charles G. Koch Charitable Foundation_YMCA of South Hampton Roads201650000</v>
      </c>
      <c r="C2889" s="11" t="s">
        <v>19</v>
      </c>
      <c r="D2889" s="11" t="s">
        <v>4114</v>
      </c>
      <c r="E2889" s="11" t="s">
        <v>589</v>
      </c>
      <c r="F2889" s="4">
        <v>50000</v>
      </c>
      <c r="G2889" s="3">
        <v>2016</v>
      </c>
      <c r="H2889" s="3" t="s">
        <v>21</v>
      </c>
      <c r="I2889" s="12"/>
      <c r="J2889" s="3">
        <v>315</v>
      </c>
      <c r="K2889" s="3" t="str">
        <f>IF(VLOOKUP(D2889,'Resources Final'!A:C,3,FALSE)=0,"",VLOOKUP(D2889,'Resources Final'!A:C,3,FALSE))</f>
        <v/>
      </c>
      <c r="L2889" s="3" t="str">
        <f>IF(VLOOKUP(D2889,'Resources Final'!A:D,4,FALSE)=0,"",VLOOKUP(D2889,'Resources Final'!A:D,4,FALSE))</f>
        <v/>
      </c>
      <c r="M2889" s="3" t="str">
        <f>IF(VLOOKUP(D2889,'Resources Final'!A:E,5,FALSE)=0,"",VLOOKUP(D2889,'Resources Final'!A:E,5,FALSE))</f>
        <v>N</v>
      </c>
      <c r="N2889" s="7" t="str">
        <f>IF(VLOOKUP(D2889,'Resources Final'!A:F,6,FALSE)=0,"",VLOOKUP(D2889,'Resources Final'!A:F,6,FALSE))</f>
        <v/>
      </c>
      <c r="O2889" s="3" t="str">
        <f>IF(VLOOKUP(D2889,'Resources Final'!A:G,7,FALSE)=0,"",VLOOKUP(D2889,'Resources Final'!A:G,7,FALSE))</f>
        <v/>
      </c>
    </row>
    <row r="2890" spans="1:15" x14ac:dyDescent="0.2">
      <c r="A2890" s="11">
        <v>990</v>
      </c>
      <c r="B2890" s="11" t="str">
        <f t="shared" si="56"/>
        <v>Charles G. Koch Charitable Foundation_Utah State University2016288000</v>
      </c>
      <c r="C2890" s="11" t="s">
        <v>19</v>
      </c>
      <c r="D2890" s="11" t="s">
        <v>3861</v>
      </c>
      <c r="E2890" s="11" t="s">
        <v>3861</v>
      </c>
      <c r="F2890" s="4">
        <v>288000</v>
      </c>
      <c r="G2890" s="3">
        <v>2016</v>
      </c>
      <c r="H2890" s="3" t="s">
        <v>21</v>
      </c>
      <c r="I2890" s="12"/>
      <c r="J2890" s="3">
        <v>316</v>
      </c>
      <c r="K2890" s="3" t="str">
        <f>IF(VLOOKUP(D2890,'Resources Final'!A:C,3,FALSE)=0,"",VLOOKUP(D2890,'Resources Final'!A:C,3,FALSE))</f>
        <v/>
      </c>
      <c r="L2890" s="3" t="str">
        <f>IF(VLOOKUP(D2890,'Resources Final'!A:D,4,FALSE)=0,"",VLOOKUP(D2890,'Resources Final'!A:D,4,FALSE))</f>
        <v>Y</v>
      </c>
      <c r="M2890" s="3" t="str">
        <f>IF(VLOOKUP(D2890,'Resources Final'!A:E,5,FALSE)=0,"",VLOOKUP(D2890,'Resources Final'!A:E,5,FALSE))</f>
        <v/>
      </c>
      <c r="N2890" s="7" t="str">
        <f>IF(VLOOKUP(D2890,'Resources Final'!A:F,6,FALSE)=0,"",VLOOKUP(D2890,'Resources Final'!A:F,6,FALSE))</f>
        <v/>
      </c>
      <c r="O2890" s="3" t="str">
        <f>IF(VLOOKUP(D2890,'Resources Final'!A:G,7,FALSE)=0,"",VLOOKUP(D2890,'Resources Final'!A:G,7,FALSE))</f>
        <v/>
      </c>
    </row>
    <row r="2891" spans="1:15" x14ac:dyDescent="0.2">
      <c r="A2891" s="11">
        <v>990</v>
      </c>
      <c r="B2891" s="11" t="str">
        <f t="shared" si="56"/>
        <v>Charles G. Koch Charitable Foundation_Cato Institute2016105691</v>
      </c>
      <c r="C2891" s="11" t="s">
        <v>19</v>
      </c>
      <c r="D2891" s="11" t="s">
        <v>636</v>
      </c>
      <c r="E2891" s="11" t="s">
        <v>636</v>
      </c>
      <c r="F2891" s="4">
        <v>105691</v>
      </c>
      <c r="G2891" s="3">
        <v>2016</v>
      </c>
      <c r="H2891" s="3" t="s">
        <v>21</v>
      </c>
      <c r="I2891" s="12"/>
      <c r="J2891" s="3">
        <v>317</v>
      </c>
      <c r="K2891" s="3" t="str">
        <f>IF(VLOOKUP(D2891,'Resources Final'!A:C,3,FALSE)=0,"",VLOOKUP(D2891,'Resources Final'!A:C,3,FALSE))</f>
        <v/>
      </c>
      <c r="L2891" s="3" t="str">
        <f>IF(VLOOKUP(D2891,'Resources Final'!A:D,4,FALSE)=0,"",VLOOKUP(D2891,'Resources Final'!A:D,4,FALSE))</f>
        <v/>
      </c>
      <c r="M2891" s="3" t="str">
        <f>IF(VLOOKUP(D2891,'Resources Final'!A:E,5,FALSE)=0,"",VLOOKUP(D2891,'Resources Final'!A:E,5,FALSE))</f>
        <v/>
      </c>
      <c r="N2891" s="7" t="str">
        <f>IF(VLOOKUP(D2891,'Resources Final'!A:F,6,FALSE)=0,"",VLOOKUP(D2891,'Resources Final'!A:F,6,FALSE))</f>
        <v>https://www.desmogblog.com/cato-institute</v>
      </c>
      <c r="O2891" s="3" t="str">
        <f>IF(VLOOKUP(D2891,'Resources Final'!A:G,7,FALSE)=0,"",VLOOKUP(D2891,'Resources Final'!A:G,7,FALSE))</f>
        <v>Desmog</v>
      </c>
    </row>
    <row r="2892" spans="1:15" x14ac:dyDescent="0.2">
      <c r="A2892" s="11">
        <v>990</v>
      </c>
      <c r="B2892" s="11" t="str">
        <f t="shared" si="56"/>
        <v>Charles G. Koch Charitable Foundation_Darst20165135</v>
      </c>
      <c r="C2892" s="11" t="s">
        <v>19</v>
      </c>
      <c r="D2892" s="11" t="s">
        <v>948</v>
      </c>
      <c r="E2892" s="11" t="s">
        <v>948</v>
      </c>
      <c r="F2892" s="4">
        <v>5135</v>
      </c>
      <c r="G2892" s="3">
        <v>2016</v>
      </c>
      <c r="H2892" s="3" t="s">
        <v>21</v>
      </c>
      <c r="I2892" s="12" t="s">
        <v>31</v>
      </c>
      <c r="J2892" s="3">
        <v>318</v>
      </c>
      <c r="K2892" s="3" t="str">
        <f>IF(VLOOKUP(D2892,'Resources Final'!A:C,3,FALSE)=0,"",VLOOKUP(D2892,'Resources Final'!A:C,3,FALSE))</f>
        <v>Y</v>
      </c>
      <c r="L2892" s="3" t="str">
        <f>IF(VLOOKUP(D2892,'Resources Final'!A:D,4,FALSE)=0,"",VLOOKUP(D2892,'Resources Final'!A:D,4,FALSE))</f>
        <v/>
      </c>
      <c r="M2892" s="3" t="str">
        <f>IF(VLOOKUP(D2892,'Resources Final'!A:E,5,FALSE)=0,"",VLOOKUP(D2892,'Resources Final'!A:E,5,FALSE))</f>
        <v/>
      </c>
      <c r="N2892" s="7" t="str">
        <f>IF(VLOOKUP(D2892,'Resources Final'!A:F,6,FALSE)=0,"",VLOOKUP(D2892,'Resources Final'!A:F,6,FALSE))</f>
        <v/>
      </c>
      <c r="O2892" s="3" t="str">
        <f>IF(VLOOKUP(D2892,'Resources Final'!A:G,7,FALSE)=0,"",VLOOKUP(D2892,'Resources Final'!A:G,7,FALSE))</f>
        <v/>
      </c>
    </row>
    <row r="2893" spans="1:15" x14ac:dyDescent="0.2">
      <c r="A2893" s="11">
        <v>990</v>
      </c>
      <c r="B2893" s="11" t="str">
        <f t="shared" si="56"/>
        <v>Charles G. Koch Charitable Foundation_University of Houston201612800</v>
      </c>
      <c r="C2893" s="11" t="s">
        <v>19</v>
      </c>
      <c r="D2893" s="11" t="s">
        <v>3761</v>
      </c>
      <c r="E2893" s="11" t="s">
        <v>3761</v>
      </c>
      <c r="F2893" s="4">
        <v>12800</v>
      </c>
      <c r="G2893" s="3">
        <v>2016</v>
      </c>
      <c r="H2893" s="3" t="s">
        <v>21</v>
      </c>
      <c r="I2893" s="12"/>
      <c r="J2893" s="3">
        <v>319</v>
      </c>
      <c r="K2893" s="3" t="str">
        <f>IF(VLOOKUP(D2893,'Resources Final'!A:C,3,FALSE)=0,"",VLOOKUP(D2893,'Resources Final'!A:C,3,FALSE))</f>
        <v/>
      </c>
      <c r="L2893" s="3" t="str">
        <f>IF(VLOOKUP(D2893,'Resources Final'!A:D,4,FALSE)=0,"",VLOOKUP(D2893,'Resources Final'!A:D,4,FALSE))</f>
        <v>Y</v>
      </c>
      <c r="M2893" s="3" t="str">
        <f>IF(VLOOKUP(D2893,'Resources Final'!A:E,5,FALSE)=0,"",VLOOKUP(D2893,'Resources Final'!A:E,5,FALSE))</f>
        <v/>
      </c>
      <c r="N2893" s="7" t="str">
        <f>IF(VLOOKUP(D2893,'Resources Final'!A:F,6,FALSE)=0,"",VLOOKUP(D2893,'Resources Final'!A:F,6,FALSE))</f>
        <v/>
      </c>
      <c r="O2893" s="3" t="str">
        <f>IF(VLOOKUP(D2893,'Resources Final'!A:G,7,FALSE)=0,"",VLOOKUP(D2893,'Resources Final'!A:G,7,FALSE))</f>
        <v/>
      </c>
    </row>
    <row r="2894" spans="1:15" x14ac:dyDescent="0.2">
      <c r="A2894" s="11">
        <v>990</v>
      </c>
      <c r="B2894" s="11" t="str">
        <f t="shared" si="56"/>
        <v>Charles G. Koch Charitable Foundation_University of Manchester20161500</v>
      </c>
      <c r="C2894" s="11" t="s">
        <v>19</v>
      </c>
      <c r="D2894" s="11" t="s">
        <v>3775</v>
      </c>
      <c r="E2894" s="11" t="s">
        <v>3775</v>
      </c>
      <c r="F2894" s="4">
        <v>1500</v>
      </c>
      <c r="G2894" s="3">
        <v>2016</v>
      </c>
      <c r="H2894" s="3" t="s">
        <v>21</v>
      </c>
      <c r="I2894" s="12"/>
      <c r="J2894" s="3">
        <v>320</v>
      </c>
      <c r="K2894" s="3" t="str">
        <f>IF(VLOOKUP(D2894,'Resources Final'!A:C,3,FALSE)=0,"",VLOOKUP(D2894,'Resources Final'!A:C,3,FALSE))</f>
        <v/>
      </c>
      <c r="L2894" s="3" t="str">
        <f>IF(VLOOKUP(D2894,'Resources Final'!A:D,4,FALSE)=0,"",VLOOKUP(D2894,'Resources Final'!A:D,4,FALSE))</f>
        <v>Y</v>
      </c>
      <c r="M2894" s="3" t="str">
        <f>IF(VLOOKUP(D2894,'Resources Final'!A:E,5,FALSE)=0,"",VLOOKUP(D2894,'Resources Final'!A:E,5,FALSE))</f>
        <v/>
      </c>
      <c r="N2894" s="7" t="str">
        <f>IF(VLOOKUP(D2894,'Resources Final'!A:F,6,FALSE)=0,"",VLOOKUP(D2894,'Resources Final'!A:F,6,FALSE))</f>
        <v/>
      </c>
      <c r="O2894" s="3" t="str">
        <f>IF(VLOOKUP(D2894,'Resources Final'!A:G,7,FALSE)=0,"",VLOOKUP(D2894,'Resources Final'!A:G,7,FALSE))</f>
        <v/>
      </c>
    </row>
    <row r="2895" spans="1:15" x14ac:dyDescent="0.2">
      <c r="A2895" s="11">
        <v>990</v>
      </c>
      <c r="B2895" s="11" t="str">
        <f t="shared" si="56"/>
        <v>Charles G. Koch Charitable Foundation_Barnes20163060</v>
      </c>
      <c r="C2895" s="11" t="s">
        <v>19</v>
      </c>
      <c r="D2895" s="11" t="s">
        <v>351</v>
      </c>
      <c r="E2895" s="11" t="s">
        <v>351</v>
      </c>
      <c r="F2895" s="4">
        <v>3060</v>
      </c>
      <c r="G2895" s="3">
        <v>2016</v>
      </c>
      <c r="H2895" s="3" t="s">
        <v>21</v>
      </c>
      <c r="I2895" s="12" t="s">
        <v>31</v>
      </c>
      <c r="J2895" s="3">
        <v>321</v>
      </c>
      <c r="K2895" s="3" t="str">
        <f>IF(VLOOKUP(D2895,'Resources Final'!A:C,3,FALSE)=0,"",VLOOKUP(D2895,'Resources Final'!A:C,3,FALSE))</f>
        <v>Y</v>
      </c>
      <c r="L2895" s="3" t="str">
        <f>IF(VLOOKUP(D2895,'Resources Final'!A:D,4,FALSE)=0,"",VLOOKUP(D2895,'Resources Final'!A:D,4,FALSE))</f>
        <v/>
      </c>
      <c r="M2895" s="3" t="str">
        <f>IF(VLOOKUP(D2895,'Resources Final'!A:E,5,FALSE)=0,"",VLOOKUP(D2895,'Resources Final'!A:E,5,FALSE))</f>
        <v/>
      </c>
      <c r="N2895" s="7" t="str">
        <f>IF(VLOOKUP(D2895,'Resources Final'!A:F,6,FALSE)=0,"",VLOOKUP(D2895,'Resources Final'!A:F,6,FALSE))</f>
        <v/>
      </c>
      <c r="O2895" s="3" t="str">
        <f>IF(VLOOKUP(D2895,'Resources Final'!A:G,7,FALSE)=0,"",VLOOKUP(D2895,'Resources Final'!A:G,7,FALSE))</f>
        <v/>
      </c>
    </row>
    <row r="2896" spans="1:15" x14ac:dyDescent="0.2">
      <c r="A2896" s="11">
        <v>990</v>
      </c>
      <c r="B2896" s="11" t="str">
        <f t="shared" si="56"/>
        <v>Charles G. Koch Charitable Foundation_Yan201610269</v>
      </c>
      <c r="C2896" s="11" t="s">
        <v>19</v>
      </c>
      <c r="D2896" s="11" t="s">
        <v>4102</v>
      </c>
      <c r="E2896" s="11" t="s">
        <v>4102</v>
      </c>
      <c r="F2896" s="4">
        <v>10269</v>
      </c>
      <c r="G2896" s="3">
        <v>2016</v>
      </c>
      <c r="H2896" s="3" t="s">
        <v>21</v>
      </c>
      <c r="I2896" s="12" t="s">
        <v>31</v>
      </c>
      <c r="J2896" s="3">
        <v>322</v>
      </c>
      <c r="K2896" s="3" t="str">
        <f>IF(VLOOKUP(D2896,'Resources Final'!A:C,3,FALSE)=0,"",VLOOKUP(D2896,'Resources Final'!A:C,3,FALSE))</f>
        <v>Y</v>
      </c>
      <c r="L2896" s="3" t="str">
        <f>IF(VLOOKUP(D2896,'Resources Final'!A:D,4,FALSE)=0,"",VLOOKUP(D2896,'Resources Final'!A:D,4,FALSE))</f>
        <v/>
      </c>
      <c r="M2896" s="3" t="str">
        <f>IF(VLOOKUP(D2896,'Resources Final'!A:E,5,FALSE)=0,"",VLOOKUP(D2896,'Resources Final'!A:E,5,FALSE))</f>
        <v/>
      </c>
      <c r="N2896" s="7" t="str">
        <f>IF(VLOOKUP(D2896,'Resources Final'!A:F,6,FALSE)=0,"",VLOOKUP(D2896,'Resources Final'!A:F,6,FALSE))</f>
        <v/>
      </c>
      <c r="O2896" s="3" t="str">
        <f>IF(VLOOKUP(D2896,'Resources Final'!A:G,7,FALSE)=0,"",VLOOKUP(D2896,'Resources Final'!A:G,7,FALSE))</f>
        <v/>
      </c>
    </row>
    <row r="2897" spans="1:15" x14ac:dyDescent="0.2">
      <c r="A2897" s="11">
        <v>990</v>
      </c>
      <c r="B2897" s="11" t="str">
        <f t="shared" si="56"/>
        <v>Charles G. Koch Charitable Foundation_Stanford20163176</v>
      </c>
      <c r="C2897" s="11" t="s">
        <v>19</v>
      </c>
      <c r="D2897" s="11" t="s">
        <v>3414</v>
      </c>
      <c r="E2897" s="11" t="s">
        <v>3414</v>
      </c>
      <c r="F2897" s="4">
        <v>3176</v>
      </c>
      <c r="G2897" s="3">
        <v>2016</v>
      </c>
      <c r="H2897" s="3" t="s">
        <v>21</v>
      </c>
      <c r="I2897" s="12" t="s">
        <v>31</v>
      </c>
      <c r="J2897" s="3">
        <v>323</v>
      </c>
      <c r="K2897" s="3" t="str">
        <f>IF(VLOOKUP(D2897,'Resources Final'!A:C,3,FALSE)=0,"",VLOOKUP(D2897,'Resources Final'!A:C,3,FALSE))</f>
        <v>Y</v>
      </c>
      <c r="L2897" s="3" t="str">
        <f>IF(VLOOKUP(D2897,'Resources Final'!A:D,4,FALSE)=0,"",VLOOKUP(D2897,'Resources Final'!A:D,4,FALSE))</f>
        <v/>
      </c>
      <c r="M2897" s="3" t="str">
        <f>IF(VLOOKUP(D2897,'Resources Final'!A:E,5,FALSE)=0,"",VLOOKUP(D2897,'Resources Final'!A:E,5,FALSE))</f>
        <v/>
      </c>
      <c r="N2897" s="7" t="str">
        <f>IF(VLOOKUP(D2897,'Resources Final'!A:F,6,FALSE)=0,"",VLOOKUP(D2897,'Resources Final'!A:F,6,FALSE))</f>
        <v/>
      </c>
      <c r="O2897" s="3" t="str">
        <f>IF(VLOOKUP(D2897,'Resources Final'!A:G,7,FALSE)=0,"",VLOOKUP(D2897,'Resources Final'!A:G,7,FALSE))</f>
        <v/>
      </c>
    </row>
    <row r="2898" spans="1:15" x14ac:dyDescent="0.2">
      <c r="A2898" s="11">
        <v>990</v>
      </c>
      <c r="B2898" s="11" t="str">
        <f t="shared" si="56"/>
        <v>Charles G. Koch Charitable Foundation_University of Minnesota201632500</v>
      </c>
      <c r="C2898" s="11" t="s">
        <v>19</v>
      </c>
      <c r="D2898" s="11" t="s">
        <v>3025</v>
      </c>
      <c r="E2898" s="11" t="s">
        <v>3025</v>
      </c>
      <c r="F2898" s="4">
        <v>32500</v>
      </c>
      <c r="G2898" s="3">
        <v>2016</v>
      </c>
      <c r="H2898" s="3" t="s">
        <v>21</v>
      </c>
      <c r="I2898" s="12"/>
      <c r="J2898" s="3">
        <v>324</v>
      </c>
      <c r="K2898" s="3" t="str">
        <f>IF(VLOOKUP(D2898,'Resources Final'!A:C,3,FALSE)=0,"",VLOOKUP(D2898,'Resources Final'!A:C,3,FALSE))</f>
        <v/>
      </c>
      <c r="L2898" s="3" t="str">
        <f>IF(VLOOKUP(D2898,'Resources Final'!A:D,4,FALSE)=0,"",VLOOKUP(D2898,'Resources Final'!A:D,4,FALSE))</f>
        <v>Y</v>
      </c>
      <c r="M2898" s="3" t="str">
        <f>IF(VLOOKUP(D2898,'Resources Final'!A:E,5,FALSE)=0,"",VLOOKUP(D2898,'Resources Final'!A:E,5,FALSE))</f>
        <v/>
      </c>
      <c r="N2898" s="7" t="str">
        <f>IF(VLOOKUP(D2898,'Resources Final'!A:F,6,FALSE)=0,"",VLOOKUP(D2898,'Resources Final'!A:F,6,FALSE))</f>
        <v/>
      </c>
      <c r="O2898" s="3" t="str">
        <f>IF(VLOOKUP(D2898,'Resources Final'!A:G,7,FALSE)=0,"",VLOOKUP(D2898,'Resources Final'!A:G,7,FALSE))</f>
        <v/>
      </c>
    </row>
    <row r="2899" spans="1:15" x14ac:dyDescent="0.2">
      <c r="A2899" s="11">
        <v>990</v>
      </c>
      <c r="B2899" s="11" t="str">
        <f t="shared" si="56"/>
        <v>Charles G. Koch Charitable Foundation_Condon20162403</v>
      </c>
      <c r="C2899" s="11" t="s">
        <v>19</v>
      </c>
      <c r="D2899" s="11" t="s">
        <v>823</v>
      </c>
      <c r="E2899" s="11" t="s">
        <v>823</v>
      </c>
      <c r="F2899" s="4">
        <v>2403</v>
      </c>
      <c r="G2899" s="3">
        <v>2016</v>
      </c>
      <c r="H2899" s="3" t="s">
        <v>21</v>
      </c>
      <c r="I2899" s="12" t="s">
        <v>31</v>
      </c>
      <c r="J2899" s="3">
        <v>325</v>
      </c>
      <c r="K2899" s="3" t="str">
        <f>IF(VLOOKUP(D2899,'Resources Final'!A:C,3,FALSE)=0,"",VLOOKUP(D2899,'Resources Final'!A:C,3,FALSE))</f>
        <v>Y</v>
      </c>
      <c r="L2899" s="3" t="str">
        <f>IF(VLOOKUP(D2899,'Resources Final'!A:D,4,FALSE)=0,"",VLOOKUP(D2899,'Resources Final'!A:D,4,FALSE))</f>
        <v/>
      </c>
      <c r="M2899" s="3" t="str">
        <f>IF(VLOOKUP(D2899,'Resources Final'!A:E,5,FALSE)=0,"",VLOOKUP(D2899,'Resources Final'!A:E,5,FALSE))</f>
        <v/>
      </c>
      <c r="N2899" s="7" t="str">
        <f>IF(VLOOKUP(D2899,'Resources Final'!A:F,6,FALSE)=0,"",VLOOKUP(D2899,'Resources Final'!A:F,6,FALSE))</f>
        <v/>
      </c>
      <c r="O2899" s="3" t="str">
        <f>IF(VLOOKUP(D2899,'Resources Final'!A:G,7,FALSE)=0,"",VLOOKUP(D2899,'Resources Final'!A:G,7,FALSE))</f>
        <v/>
      </c>
    </row>
    <row r="2900" spans="1:15" x14ac:dyDescent="0.2">
      <c r="A2900" s="11">
        <v>990</v>
      </c>
      <c r="B2900" s="11" t="str">
        <f t="shared" si="56"/>
        <v>Charles G. Koch Charitable Foundation_Leif20164005</v>
      </c>
      <c r="C2900" s="11" t="s">
        <v>19</v>
      </c>
      <c r="D2900" s="11" t="s">
        <v>2136</v>
      </c>
      <c r="E2900" s="11" t="s">
        <v>2136</v>
      </c>
      <c r="F2900" s="4">
        <v>4005</v>
      </c>
      <c r="G2900" s="3">
        <v>2016</v>
      </c>
      <c r="H2900" s="3" t="s">
        <v>21</v>
      </c>
      <c r="I2900" s="12" t="s">
        <v>31</v>
      </c>
      <c r="J2900" s="3">
        <v>326</v>
      </c>
      <c r="K2900" s="3" t="str">
        <f>IF(VLOOKUP(D2900,'Resources Final'!A:C,3,FALSE)=0,"",VLOOKUP(D2900,'Resources Final'!A:C,3,FALSE))</f>
        <v>Y</v>
      </c>
      <c r="L2900" s="3" t="str">
        <f>IF(VLOOKUP(D2900,'Resources Final'!A:D,4,FALSE)=0,"",VLOOKUP(D2900,'Resources Final'!A:D,4,FALSE))</f>
        <v/>
      </c>
      <c r="M2900" s="3" t="str">
        <f>IF(VLOOKUP(D2900,'Resources Final'!A:E,5,FALSE)=0,"",VLOOKUP(D2900,'Resources Final'!A:E,5,FALSE))</f>
        <v/>
      </c>
      <c r="N2900" s="7" t="str">
        <f>IF(VLOOKUP(D2900,'Resources Final'!A:F,6,FALSE)=0,"",VLOOKUP(D2900,'Resources Final'!A:F,6,FALSE))</f>
        <v/>
      </c>
      <c r="O2900" s="3" t="str">
        <f>IF(VLOOKUP(D2900,'Resources Final'!A:G,7,FALSE)=0,"",VLOOKUP(D2900,'Resources Final'!A:G,7,FALSE))</f>
        <v/>
      </c>
    </row>
    <row r="2901" spans="1:15" x14ac:dyDescent="0.2">
      <c r="A2901" s="11">
        <v>990</v>
      </c>
      <c r="B2901" s="11" t="str">
        <f t="shared" si="56"/>
        <v>Charles G. Koch Charitable Foundation_Texas A&amp;M University Foundation2016100000</v>
      </c>
      <c r="C2901" s="11" t="s">
        <v>19</v>
      </c>
      <c r="D2901" s="11" t="s">
        <v>3551</v>
      </c>
      <c r="E2901" s="11" t="s">
        <v>3550</v>
      </c>
      <c r="F2901" s="4">
        <v>100000</v>
      </c>
      <c r="G2901" s="3">
        <v>2016</v>
      </c>
      <c r="H2901" s="3" t="s">
        <v>21</v>
      </c>
      <c r="I2901" s="12"/>
      <c r="J2901" s="3">
        <v>327</v>
      </c>
      <c r="K2901" s="3" t="str">
        <f>IF(VLOOKUP(D2901,'Resources Final'!A:C,3,FALSE)=0,"",VLOOKUP(D2901,'Resources Final'!A:C,3,FALSE))</f>
        <v/>
      </c>
      <c r="L2901" s="3" t="str">
        <f>IF(VLOOKUP(D2901,'Resources Final'!A:D,4,FALSE)=0,"",VLOOKUP(D2901,'Resources Final'!A:D,4,FALSE))</f>
        <v>Y</v>
      </c>
      <c r="M2901" s="3" t="str">
        <f>IF(VLOOKUP(D2901,'Resources Final'!A:E,5,FALSE)=0,"",VLOOKUP(D2901,'Resources Final'!A:E,5,FALSE))</f>
        <v/>
      </c>
      <c r="N2901" s="7" t="str">
        <f>IF(VLOOKUP(D2901,'Resources Final'!A:F,6,FALSE)=0,"",VLOOKUP(D2901,'Resources Final'!A:F,6,FALSE))</f>
        <v/>
      </c>
      <c r="O2901" s="3" t="str">
        <f>IF(VLOOKUP(D2901,'Resources Final'!A:G,7,FALSE)=0,"",VLOOKUP(D2901,'Resources Final'!A:G,7,FALSE))</f>
        <v/>
      </c>
    </row>
    <row r="2902" spans="1:15" x14ac:dyDescent="0.2">
      <c r="A2902" s="11">
        <v>990</v>
      </c>
      <c r="B2902" s="11" t="str">
        <f t="shared" si="56"/>
        <v>Charles G. Koch Charitable Foundation_Morris20163555</v>
      </c>
      <c r="C2902" s="11" t="s">
        <v>19</v>
      </c>
      <c r="D2902" s="11" t="s">
        <v>2534</v>
      </c>
      <c r="E2902" s="11" t="s">
        <v>2534</v>
      </c>
      <c r="F2902" s="4">
        <v>3555</v>
      </c>
      <c r="G2902" s="3">
        <v>2016</v>
      </c>
      <c r="H2902" s="3" t="s">
        <v>21</v>
      </c>
      <c r="I2902" s="12" t="s">
        <v>31</v>
      </c>
      <c r="J2902" s="3">
        <v>328</v>
      </c>
      <c r="K2902" s="3" t="str">
        <f>IF(VLOOKUP(D2902,'Resources Final'!A:C,3,FALSE)=0,"",VLOOKUP(D2902,'Resources Final'!A:C,3,FALSE))</f>
        <v>Y</v>
      </c>
      <c r="L2902" s="3" t="str">
        <f>IF(VLOOKUP(D2902,'Resources Final'!A:D,4,FALSE)=0,"",VLOOKUP(D2902,'Resources Final'!A:D,4,FALSE))</f>
        <v/>
      </c>
      <c r="M2902" s="3" t="str">
        <f>IF(VLOOKUP(D2902,'Resources Final'!A:E,5,FALSE)=0,"",VLOOKUP(D2902,'Resources Final'!A:E,5,FALSE))</f>
        <v/>
      </c>
      <c r="N2902" s="7" t="str">
        <f>IF(VLOOKUP(D2902,'Resources Final'!A:F,6,FALSE)=0,"",VLOOKUP(D2902,'Resources Final'!A:F,6,FALSE))</f>
        <v/>
      </c>
      <c r="O2902" s="3" t="str">
        <f>IF(VLOOKUP(D2902,'Resources Final'!A:G,7,FALSE)=0,"",VLOOKUP(D2902,'Resources Final'!A:G,7,FALSE))</f>
        <v/>
      </c>
    </row>
    <row r="2903" spans="1:15" x14ac:dyDescent="0.2">
      <c r="A2903" s="11">
        <v>990</v>
      </c>
      <c r="B2903" s="11" t="str">
        <f t="shared" si="56"/>
        <v>Charles G. Koch Charitable Foundation_Stoffey201615000</v>
      </c>
      <c r="C2903" s="11" t="s">
        <v>19</v>
      </c>
      <c r="D2903" s="11" t="s">
        <v>3450</v>
      </c>
      <c r="E2903" s="11" t="s">
        <v>3450</v>
      </c>
      <c r="F2903" s="4">
        <v>15000</v>
      </c>
      <c r="G2903" s="3">
        <v>2016</v>
      </c>
      <c r="H2903" s="3" t="s">
        <v>21</v>
      </c>
      <c r="I2903" s="12" t="s">
        <v>31</v>
      </c>
      <c r="J2903" s="3">
        <v>329</v>
      </c>
      <c r="K2903" s="3" t="str">
        <f>IF(VLOOKUP(D2903,'Resources Final'!A:C,3,FALSE)=0,"",VLOOKUP(D2903,'Resources Final'!A:C,3,FALSE))</f>
        <v>Y</v>
      </c>
      <c r="L2903" s="3" t="str">
        <f>IF(VLOOKUP(D2903,'Resources Final'!A:D,4,FALSE)=0,"",VLOOKUP(D2903,'Resources Final'!A:D,4,FALSE))</f>
        <v/>
      </c>
      <c r="M2903" s="3" t="str">
        <f>IF(VLOOKUP(D2903,'Resources Final'!A:E,5,FALSE)=0,"",VLOOKUP(D2903,'Resources Final'!A:E,5,FALSE))</f>
        <v/>
      </c>
      <c r="N2903" s="7" t="str">
        <f>IF(VLOOKUP(D2903,'Resources Final'!A:F,6,FALSE)=0,"",VLOOKUP(D2903,'Resources Final'!A:F,6,FALSE))</f>
        <v/>
      </c>
      <c r="O2903" s="3" t="str">
        <f>IF(VLOOKUP(D2903,'Resources Final'!A:G,7,FALSE)=0,"",VLOOKUP(D2903,'Resources Final'!A:G,7,FALSE))</f>
        <v/>
      </c>
    </row>
    <row r="2904" spans="1:15" x14ac:dyDescent="0.2">
      <c r="A2904" s="11">
        <v>990</v>
      </c>
      <c r="B2904" s="11" t="str">
        <f t="shared" si="56"/>
        <v>Charles G. Koch Charitable Foundation_Kotwick20168190</v>
      </c>
      <c r="C2904" s="11" t="s">
        <v>19</v>
      </c>
      <c r="D2904" s="11" t="s">
        <v>2036</v>
      </c>
      <c r="E2904" s="11" t="s">
        <v>2036</v>
      </c>
      <c r="F2904" s="4">
        <v>8190</v>
      </c>
      <c r="G2904" s="3">
        <v>2016</v>
      </c>
      <c r="H2904" s="3" t="s">
        <v>21</v>
      </c>
      <c r="I2904" s="12" t="s">
        <v>31</v>
      </c>
      <c r="J2904" s="3">
        <v>330</v>
      </c>
      <c r="K2904" s="3" t="str">
        <f>IF(VLOOKUP(D2904,'Resources Final'!A:C,3,FALSE)=0,"",VLOOKUP(D2904,'Resources Final'!A:C,3,FALSE))</f>
        <v>Y</v>
      </c>
      <c r="L2904" s="3" t="str">
        <f>IF(VLOOKUP(D2904,'Resources Final'!A:D,4,FALSE)=0,"",VLOOKUP(D2904,'Resources Final'!A:D,4,FALSE))</f>
        <v/>
      </c>
      <c r="M2904" s="3" t="str">
        <f>IF(VLOOKUP(D2904,'Resources Final'!A:E,5,FALSE)=0,"",VLOOKUP(D2904,'Resources Final'!A:E,5,FALSE))</f>
        <v/>
      </c>
      <c r="N2904" s="7" t="str">
        <f>IF(VLOOKUP(D2904,'Resources Final'!A:F,6,FALSE)=0,"",VLOOKUP(D2904,'Resources Final'!A:F,6,FALSE))</f>
        <v/>
      </c>
      <c r="O2904" s="3" t="str">
        <f>IF(VLOOKUP(D2904,'Resources Final'!A:G,7,FALSE)=0,"",VLOOKUP(D2904,'Resources Final'!A:G,7,FALSE))</f>
        <v/>
      </c>
    </row>
    <row r="2905" spans="1:15" x14ac:dyDescent="0.2">
      <c r="A2905" s="11">
        <v>990</v>
      </c>
      <c r="B2905" s="11" t="str">
        <f t="shared" si="56"/>
        <v>Charles G. Koch Charitable Foundation_University of Wisconsin Foundation2016692360</v>
      </c>
      <c r="C2905" s="11" t="s">
        <v>19</v>
      </c>
      <c r="D2905" s="11" t="s">
        <v>3851</v>
      </c>
      <c r="E2905" s="11" t="s">
        <v>3567</v>
      </c>
      <c r="F2905" s="4">
        <v>692360</v>
      </c>
      <c r="G2905" s="3">
        <v>2016</v>
      </c>
      <c r="H2905" s="3" t="s">
        <v>21</v>
      </c>
      <c r="I2905" s="12"/>
      <c r="J2905" s="3">
        <v>331</v>
      </c>
      <c r="K2905" s="3" t="str">
        <f>IF(VLOOKUP(D2905,'Resources Final'!A:C,3,FALSE)=0,"",VLOOKUP(D2905,'Resources Final'!A:C,3,FALSE))</f>
        <v/>
      </c>
      <c r="L2905" s="3" t="str">
        <f>IF(VLOOKUP(D2905,'Resources Final'!A:D,4,FALSE)=0,"",VLOOKUP(D2905,'Resources Final'!A:D,4,FALSE))</f>
        <v>Y</v>
      </c>
      <c r="M2905" s="3" t="str">
        <f>IF(VLOOKUP(D2905,'Resources Final'!A:E,5,FALSE)=0,"",VLOOKUP(D2905,'Resources Final'!A:E,5,FALSE))</f>
        <v/>
      </c>
      <c r="N2905" s="7" t="str">
        <f>IF(VLOOKUP(D2905,'Resources Final'!A:F,6,FALSE)=0,"",VLOOKUP(D2905,'Resources Final'!A:F,6,FALSE))</f>
        <v/>
      </c>
      <c r="O2905" s="3" t="str">
        <f>IF(VLOOKUP(D2905,'Resources Final'!A:G,7,FALSE)=0,"",VLOOKUP(D2905,'Resources Final'!A:G,7,FALSE))</f>
        <v/>
      </c>
    </row>
    <row r="2906" spans="1:15" x14ac:dyDescent="0.2">
      <c r="A2906" s="11">
        <v>990</v>
      </c>
      <c r="B2906" s="11" t="str">
        <f t="shared" si="56"/>
        <v>Charles G. Koch Charitable Foundation_Solis20163060</v>
      </c>
      <c r="C2906" s="11" t="s">
        <v>19</v>
      </c>
      <c r="D2906" s="11" t="s">
        <v>3352</v>
      </c>
      <c r="E2906" s="11" t="s">
        <v>3352</v>
      </c>
      <c r="F2906" s="4">
        <v>3060</v>
      </c>
      <c r="G2906" s="3">
        <v>2016</v>
      </c>
      <c r="H2906" s="3" t="s">
        <v>21</v>
      </c>
      <c r="I2906" s="12" t="s">
        <v>31</v>
      </c>
      <c r="J2906" s="3">
        <v>332</v>
      </c>
      <c r="K2906" s="3" t="str">
        <f>IF(VLOOKUP(D2906,'Resources Final'!A:C,3,FALSE)=0,"",VLOOKUP(D2906,'Resources Final'!A:C,3,FALSE))</f>
        <v>Y</v>
      </c>
      <c r="L2906" s="3" t="str">
        <f>IF(VLOOKUP(D2906,'Resources Final'!A:D,4,FALSE)=0,"",VLOOKUP(D2906,'Resources Final'!A:D,4,FALSE))</f>
        <v/>
      </c>
      <c r="M2906" s="3" t="str">
        <f>IF(VLOOKUP(D2906,'Resources Final'!A:E,5,FALSE)=0,"",VLOOKUP(D2906,'Resources Final'!A:E,5,FALSE))</f>
        <v/>
      </c>
      <c r="N2906" s="7" t="str">
        <f>IF(VLOOKUP(D2906,'Resources Final'!A:F,6,FALSE)=0,"",VLOOKUP(D2906,'Resources Final'!A:F,6,FALSE))</f>
        <v/>
      </c>
      <c r="O2906" s="3" t="str">
        <f>IF(VLOOKUP(D2906,'Resources Final'!A:G,7,FALSE)=0,"",VLOOKUP(D2906,'Resources Final'!A:G,7,FALSE))</f>
        <v/>
      </c>
    </row>
    <row r="2907" spans="1:15" x14ac:dyDescent="0.2">
      <c r="A2907" s="11">
        <v>990</v>
      </c>
      <c r="B2907" s="11" t="str">
        <f t="shared" si="56"/>
        <v>Charles G. Koch Charitable Foundation_Orr20164005</v>
      </c>
      <c r="C2907" s="11" t="s">
        <v>19</v>
      </c>
      <c r="D2907" s="11" t="s">
        <v>2752</v>
      </c>
      <c r="E2907" s="11" t="s">
        <v>2752</v>
      </c>
      <c r="F2907" s="4">
        <v>4005</v>
      </c>
      <c r="G2907" s="3">
        <v>2016</v>
      </c>
      <c r="H2907" s="3" t="s">
        <v>21</v>
      </c>
      <c r="I2907" s="12" t="s">
        <v>31</v>
      </c>
      <c r="J2907" s="3">
        <v>333</v>
      </c>
      <c r="K2907" s="3" t="str">
        <f>IF(VLOOKUP(D2907,'Resources Final'!A:C,3,FALSE)=0,"",VLOOKUP(D2907,'Resources Final'!A:C,3,FALSE))</f>
        <v>Y</v>
      </c>
      <c r="L2907" s="3" t="str">
        <f>IF(VLOOKUP(D2907,'Resources Final'!A:D,4,FALSE)=0,"",VLOOKUP(D2907,'Resources Final'!A:D,4,FALSE))</f>
        <v/>
      </c>
      <c r="M2907" s="3" t="str">
        <f>IF(VLOOKUP(D2907,'Resources Final'!A:E,5,FALSE)=0,"",VLOOKUP(D2907,'Resources Final'!A:E,5,FALSE))</f>
        <v/>
      </c>
      <c r="N2907" s="7" t="str">
        <f>IF(VLOOKUP(D2907,'Resources Final'!A:F,6,FALSE)=0,"",VLOOKUP(D2907,'Resources Final'!A:F,6,FALSE))</f>
        <v/>
      </c>
      <c r="O2907" s="3" t="str">
        <f>IF(VLOOKUP(D2907,'Resources Final'!A:G,7,FALSE)=0,"",VLOOKUP(D2907,'Resources Final'!A:G,7,FALSE))</f>
        <v/>
      </c>
    </row>
    <row r="2908" spans="1:15" x14ac:dyDescent="0.2">
      <c r="A2908" s="11">
        <v>990</v>
      </c>
      <c r="B2908" s="11" t="str">
        <f t="shared" si="56"/>
        <v>Charles G. Koch Charitable Foundation_Institute to Reduce Spending201614500</v>
      </c>
      <c r="C2908" s="11" t="s">
        <v>19</v>
      </c>
      <c r="D2908" s="11" t="s">
        <v>1700</v>
      </c>
      <c r="E2908" s="11" t="s">
        <v>1700</v>
      </c>
      <c r="F2908" s="4">
        <v>14500</v>
      </c>
      <c r="G2908" s="3">
        <v>2016</v>
      </c>
      <c r="H2908" s="3" t="s">
        <v>21</v>
      </c>
      <c r="I2908" s="12"/>
      <c r="J2908" s="3">
        <v>334</v>
      </c>
      <c r="K2908" s="3" t="str">
        <f>IF(VLOOKUP(D2908,'Resources Final'!A:C,3,FALSE)=0,"",VLOOKUP(D2908,'Resources Final'!A:C,3,FALSE))</f>
        <v/>
      </c>
      <c r="L2908" s="3" t="str">
        <f>IF(VLOOKUP(D2908,'Resources Final'!A:D,4,FALSE)=0,"",VLOOKUP(D2908,'Resources Final'!A:D,4,FALSE))</f>
        <v/>
      </c>
      <c r="M2908" s="3" t="str">
        <f>IF(VLOOKUP(D2908,'Resources Final'!A:E,5,FALSE)=0,"",VLOOKUP(D2908,'Resources Final'!A:E,5,FALSE))</f>
        <v/>
      </c>
      <c r="N2908" s="7" t="str">
        <f>IF(VLOOKUP(D2908,'Resources Final'!A:F,6,FALSE)=0,"",VLOOKUP(D2908,'Resources Final'!A:F,6,FALSE))</f>
        <v/>
      </c>
      <c r="O2908" s="3" t="str">
        <f>IF(VLOOKUP(D2908,'Resources Final'!A:G,7,FALSE)=0,"",VLOOKUP(D2908,'Resources Final'!A:G,7,FALSE))</f>
        <v/>
      </c>
    </row>
    <row r="2909" spans="1:15" x14ac:dyDescent="0.2">
      <c r="A2909" s="11">
        <v>990</v>
      </c>
      <c r="B2909" s="11" t="str">
        <f t="shared" si="56"/>
        <v>Charles G. Koch Charitable Foundation_Vayner20165293</v>
      </c>
      <c r="C2909" s="11" t="s">
        <v>19</v>
      </c>
      <c r="D2909" s="11" t="s">
        <v>3882</v>
      </c>
      <c r="E2909" s="11" t="s">
        <v>3882</v>
      </c>
      <c r="F2909" s="4">
        <v>5293</v>
      </c>
      <c r="G2909" s="3">
        <v>2016</v>
      </c>
      <c r="H2909" s="3" t="s">
        <v>21</v>
      </c>
      <c r="I2909" s="12" t="s">
        <v>31</v>
      </c>
      <c r="J2909" s="3">
        <v>335</v>
      </c>
      <c r="K2909" s="3" t="str">
        <f>IF(VLOOKUP(D2909,'Resources Final'!A:C,3,FALSE)=0,"",VLOOKUP(D2909,'Resources Final'!A:C,3,FALSE))</f>
        <v>Y</v>
      </c>
      <c r="L2909" s="3" t="str">
        <f>IF(VLOOKUP(D2909,'Resources Final'!A:D,4,FALSE)=0,"",VLOOKUP(D2909,'Resources Final'!A:D,4,FALSE))</f>
        <v/>
      </c>
      <c r="M2909" s="3" t="str">
        <f>IF(VLOOKUP(D2909,'Resources Final'!A:E,5,FALSE)=0,"",VLOOKUP(D2909,'Resources Final'!A:E,5,FALSE))</f>
        <v/>
      </c>
      <c r="N2909" s="7" t="str">
        <f>IF(VLOOKUP(D2909,'Resources Final'!A:F,6,FALSE)=0,"",VLOOKUP(D2909,'Resources Final'!A:F,6,FALSE))</f>
        <v/>
      </c>
      <c r="O2909" s="3" t="str">
        <f>IF(VLOOKUP(D2909,'Resources Final'!A:G,7,FALSE)=0,"",VLOOKUP(D2909,'Resources Final'!A:G,7,FALSE))</f>
        <v/>
      </c>
    </row>
    <row r="2910" spans="1:15" x14ac:dyDescent="0.2">
      <c r="A2910" s="11">
        <v>990</v>
      </c>
      <c r="B2910" s="11" t="str">
        <f t="shared" si="56"/>
        <v>Charles G. Koch Charitable Foundation_Tegge20169360</v>
      </c>
      <c r="C2910" s="11" t="s">
        <v>19</v>
      </c>
      <c r="D2910" s="11" t="s">
        <v>3547</v>
      </c>
      <c r="E2910" s="11" t="s">
        <v>3547</v>
      </c>
      <c r="F2910" s="4">
        <v>9360</v>
      </c>
      <c r="G2910" s="3">
        <v>2016</v>
      </c>
      <c r="H2910" s="3" t="s">
        <v>21</v>
      </c>
      <c r="I2910" s="12" t="s">
        <v>31</v>
      </c>
      <c r="J2910" s="3">
        <v>336</v>
      </c>
      <c r="K2910" s="3" t="str">
        <f>IF(VLOOKUP(D2910,'Resources Final'!A:C,3,FALSE)=0,"",VLOOKUP(D2910,'Resources Final'!A:C,3,FALSE))</f>
        <v>Y</v>
      </c>
      <c r="L2910" s="3" t="str">
        <f>IF(VLOOKUP(D2910,'Resources Final'!A:D,4,FALSE)=0,"",VLOOKUP(D2910,'Resources Final'!A:D,4,FALSE))</f>
        <v/>
      </c>
      <c r="M2910" s="3" t="str">
        <f>IF(VLOOKUP(D2910,'Resources Final'!A:E,5,FALSE)=0,"",VLOOKUP(D2910,'Resources Final'!A:E,5,FALSE))</f>
        <v/>
      </c>
      <c r="N2910" s="7" t="str">
        <f>IF(VLOOKUP(D2910,'Resources Final'!A:F,6,FALSE)=0,"",VLOOKUP(D2910,'Resources Final'!A:F,6,FALSE))</f>
        <v/>
      </c>
      <c r="O2910" s="3" t="str">
        <f>IF(VLOOKUP(D2910,'Resources Final'!A:G,7,FALSE)=0,"",VLOOKUP(D2910,'Resources Final'!A:G,7,FALSE))</f>
        <v/>
      </c>
    </row>
    <row r="2911" spans="1:15" x14ac:dyDescent="0.2">
      <c r="A2911" s="11">
        <v>990</v>
      </c>
      <c r="B2911" s="11" t="str">
        <f t="shared" si="56"/>
        <v>Charles G. Koch Charitable Foundation_Catholic University of America20162172500</v>
      </c>
      <c r="C2911" s="11" t="s">
        <v>19</v>
      </c>
      <c r="D2911" s="11" t="s">
        <v>635</v>
      </c>
      <c r="E2911" s="11" t="s">
        <v>635</v>
      </c>
      <c r="F2911" s="4">
        <v>2172500</v>
      </c>
      <c r="G2911" s="3">
        <v>2016</v>
      </c>
      <c r="H2911" s="3" t="s">
        <v>21</v>
      </c>
      <c r="I2911" s="12"/>
      <c r="J2911" s="3">
        <v>337</v>
      </c>
      <c r="K2911" s="3" t="str">
        <f>IF(VLOOKUP(D2911,'Resources Final'!A:C,3,FALSE)=0,"",VLOOKUP(D2911,'Resources Final'!A:C,3,FALSE))</f>
        <v/>
      </c>
      <c r="L2911" s="3" t="str">
        <f>IF(VLOOKUP(D2911,'Resources Final'!A:D,4,FALSE)=0,"",VLOOKUP(D2911,'Resources Final'!A:D,4,FALSE))</f>
        <v>Y</v>
      </c>
      <c r="M2911" s="3" t="str">
        <f>IF(VLOOKUP(D2911,'Resources Final'!A:E,5,FALSE)=0,"",VLOOKUP(D2911,'Resources Final'!A:E,5,FALSE))</f>
        <v/>
      </c>
      <c r="N2911" s="7" t="str">
        <f>IF(VLOOKUP(D2911,'Resources Final'!A:F,6,FALSE)=0,"",VLOOKUP(D2911,'Resources Final'!A:F,6,FALSE))</f>
        <v/>
      </c>
      <c r="O2911" s="3" t="str">
        <f>IF(VLOOKUP(D2911,'Resources Final'!A:G,7,FALSE)=0,"",VLOOKUP(D2911,'Resources Final'!A:G,7,FALSE))</f>
        <v/>
      </c>
    </row>
    <row r="2912" spans="1:15" x14ac:dyDescent="0.2">
      <c r="A2912" s="11">
        <v>990</v>
      </c>
      <c r="B2912" s="11" t="str">
        <f t="shared" si="56"/>
        <v>Charles G. Koch Charitable Foundation_Franklin Center for Government and Public Integrity2016202500</v>
      </c>
      <c r="C2912" s="11" t="s">
        <v>19</v>
      </c>
      <c r="D2912" s="11" t="s">
        <v>1271</v>
      </c>
      <c r="E2912" s="11" t="s">
        <v>1271</v>
      </c>
      <c r="F2912" s="4">
        <v>202500</v>
      </c>
      <c r="G2912" s="3">
        <v>2016</v>
      </c>
      <c r="H2912" s="3" t="s">
        <v>21</v>
      </c>
      <c r="I2912" s="12"/>
      <c r="J2912" s="3">
        <v>338</v>
      </c>
      <c r="K2912" s="3" t="str">
        <f>IF(VLOOKUP(D2912,'Resources Final'!A:C,3,FALSE)=0,"",VLOOKUP(D2912,'Resources Final'!A:C,3,FALSE))</f>
        <v/>
      </c>
      <c r="L2912" s="3" t="str">
        <f>IF(VLOOKUP(D2912,'Resources Final'!A:D,4,FALSE)=0,"",VLOOKUP(D2912,'Resources Final'!A:D,4,FALSE))</f>
        <v/>
      </c>
      <c r="M2912" s="3" t="str">
        <f>IF(VLOOKUP(D2912,'Resources Final'!A:E,5,FALSE)=0,"",VLOOKUP(D2912,'Resources Final'!A:E,5,FALSE))</f>
        <v/>
      </c>
      <c r="N2912" s="7" t="str">
        <f>IF(VLOOKUP(D2912,'Resources Final'!A:F,6,FALSE)=0,"",VLOOKUP(D2912,'Resources Final'!A:F,6,FALSE))</f>
        <v>http://www.sourcewatch.org/index.php/Franklin_Center_for_Government_and_Public_Integrity</v>
      </c>
      <c r="O2912" s="3" t="str">
        <f>IF(VLOOKUP(D2912,'Resources Final'!A:G,7,FALSE)=0,"",VLOOKUP(D2912,'Resources Final'!A:G,7,FALSE))</f>
        <v>Sourcewatch</v>
      </c>
    </row>
    <row r="2913" spans="1:15" x14ac:dyDescent="0.2">
      <c r="A2913" s="11">
        <v>990</v>
      </c>
      <c r="B2913" s="11" t="str">
        <f t="shared" si="56"/>
        <v>Charles G. Koch Charitable Foundation_Rierson20163060</v>
      </c>
      <c r="C2913" s="11" t="s">
        <v>19</v>
      </c>
      <c r="D2913" s="11" t="s">
        <v>3069</v>
      </c>
      <c r="E2913" s="11" t="s">
        <v>3069</v>
      </c>
      <c r="F2913" s="4">
        <v>3060</v>
      </c>
      <c r="G2913" s="3">
        <v>2016</v>
      </c>
      <c r="H2913" s="3" t="s">
        <v>21</v>
      </c>
      <c r="I2913" s="12" t="s">
        <v>31</v>
      </c>
      <c r="J2913" s="3">
        <v>339</v>
      </c>
      <c r="K2913" s="3" t="str">
        <f>IF(VLOOKUP(D2913,'Resources Final'!A:C,3,FALSE)=0,"",VLOOKUP(D2913,'Resources Final'!A:C,3,FALSE))</f>
        <v>Y</v>
      </c>
      <c r="L2913" s="3" t="str">
        <f>IF(VLOOKUP(D2913,'Resources Final'!A:D,4,FALSE)=0,"",VLOOKUP(D2913,'Resources Final'!A:D,4,FALSE))</f>
        <v/>
      </c>
      <c r="M2913" s="3" t="str">
        <f>IF(VLOOKUP(D2913,'Resources Final'!A:E,5,FALSE)=0,"",VLOOKUP(D2913,'Resources Final'!A:E,5,FALSE))</f>
        <v/>
      </c>
      <c r="N2913" s="7" t="str">
        <f>IF(VLOOKUP(D2913,'Resources Final'!A:F,6,FALSE)=0,"",VLOOKUP(D2913,'Resources Final'!A:F,6,FALSE))</f>
        <v/>
      </c>
      <c r="O2913" s="3" t="str">
        <f>IF(VLOOKUP(D2913,'Resources Final'!A:G,7,FALSE)=0,"",VLOOKUP(D2913,'Resources Final'!A:G,7,FALSE))</f>
        <v/>
      </c>
    </row>
    <row r="2914" spans="1:15" x14ac:dyDescent="0.2">
      <c r="A2914" s="11">
        <v>990</v>
      </c>
      <c r="B2914" s="11" t="str">
        <f t="shared" si="56"/>
        <v>Charles G. Koch Charitable Foundation_Lock Haven University Foundation201610190</v>
      </c>
      <c r="C2914" s="11" t="s">
        <v>19</v>
      </c>
      <c r="D2914" s="11" t="s">
        <v>2194</v>
      </c>
      <c r="E2914" s="11" t="s">
        <v>2194</v>
      </c>
      <c r="F2914" s="4">
        <v>10190</v>
      </c>
      <c r="G2914" s="3">
        <v>2016</v>
      </c>
      <c r="H2914" s="3" t="s">
        <v>21</v>
      </c>
      <c r="I2914" s="12"/>
      <c r="J2914" s="3">
        <v>340</v>
      </c>
      <c r="K2914" s="3" t="str">
        <f>IF(VLOOKUP(D2914,'Resources Final'!A:C,3,FALSE)=0,"",VLOOKUP(D2914,'Resources Final'!A:C,3,FALSE))</f>
        <v/>
      </c>
      <c r="L2914" s="3" t="str">
        <f>IF(VLOOKUP(D2914,'Resources Final'!A:D,4,FALSE)=0,"",VLOOKUP(D2914,'Resources Final'!A:D,4,FALSE))</f>
        <v>Y</v>
      </c>
      <c r="M2914" s="3" t="str">
        <f>IF(VLOOKUP(D2914,'Resources Final'!A:E,5,FALSE)=0,"",VLOOKUP(D2914,'Resources Final'!A:E,5,FALSE))</f>
        <v/>
      </c>
      <c r="N2914" s="7" t="str">
        <f>IF(VLOOKUP(D2914,'Resources Final'!A:F,6,FALSE)=0,"",VLOOKUP(D2914,'Resources Final'!A:F,6,FALSE))</f>
        <v/>
      </c>
      <c r="O2914" s="3" t="str">
        <f>IF(VLOOKUP(D2914,'Resources Final'!A:G,7,FALSE)=0,"",VLOOKUP(D2914,'Resources Final'!A:G,7,FALSE))</f>
        <v/>
      </c>
    </row>
    <row r="2915" spans="1:15" x14ac:dyDescent="0.2">
      <c r="A2915" s="11">
        <v>990</v>
      </c>
      <c r="B2915" s="11" t="str">
        <f t="shared" si="56"/>
        <v>Charles G. Koch Charitable Foundation_Kalbach20161103</v>
      </c>
      <c r="C2915" s="11" t="s">
        <v>19</v>
      </c>
      <c r="D2915" s="11" t="s">
        <v>1944</v>
      </c>
      <c r="E2915" s="11" t="s">
        <v>1944</v>
      </c>
      <c r="F2915" s="4">
        <v>1103</v>
      </c>
      <c r="G2915" s="3">
        <v>2016</v>
      </c>
      <c r="H2915" s="3" t="s">
        <v>21</v>
      </c>
      <c r="I2915" s="12" t="s">
        <v>31</v>
      </c>
      <c r="J2915" s="3">
        <v>341</v>
      </c>
      <c r="K2915" s="3" t="str">
        <f>IF(VLOOKUP(D2915,'Resources Final'!A:C,3,FALSE)=0,"",VLOOKUP(D2915,'Resources Final'!A:C,3,FALSE))</f>
        <v>Y</v>
      </c>
      <c r="L2915" s="3" t="str">
        <f>IF(VLOOKUP(D2915,'Resources Final'!A:D,4,FALSE)=0,"",VLOOKUP(D2915,'Resources Final'!A:D,4,FALSE))</f>
        <v/>
      </c>
      <c r="M2915" s="3" t="str">
        <f>IF(VLOOKUP(D2915,'Resources Final'!A:E,5,FALSE)=0,"",VLOOKUP(D2915,'Resources Final'!A:E,5,FALSE))</f>
        <v/>
      </c>
      <c r="N2915" s="7" t="str">
        <f>IF(VLOOKUP(D2915,'Resources Final'!A:F,6,FALSE)=0,"",VLOOKUP(D2915,'Resources Final'!A:F,6,FALSE))</f>
        <v/>
      </c>
      <c r="O2915" s="3" t="str">
        <f>IF(VLOOKUP(D2915,'Resources Final'!A:G,7,FALSE)=0,"",VLOOKUP(D2915,'Resources Final'!A:G,7,FALSE))</f>
        <v/>
      </c>
    </row>
    <row r="2916" spans="1:15" x14ac:dyDescent="0.2">
      <c r="A2916" s="11">
        <v>990</v>
      </c>
      <c r="B2916" s="11" t="str">
        <f t="shared" si="56"/>
        <v>Charles G. Koch Charitable Foundation_Green20163060</v>
      </c>
      <c r="C2916" s="11" t="s">
        <v>19</v>
      </c>
      <c r="D2916" s="11" t="s">
        <v>1454</v>
      </c>
      <c r="E2916" s="11" t="s">
        <v>1454</v>
      </c>
      <c r="F2916" s="4">
        <v>3060</v>
      </c>
      <c r="G2916" s="3">
        <v>2016</v>
      </c>
      <c r="H2916" s="3" t="s">
        <v>21</v>
      </c>
      <c r="I2916" s="12" t="s">
        <v>31</v>
      </c>
      <c r="J2916" s="3">
        <v>342</v>
      </c>
      <c r="K2916" s="3" t="str">
        <f>IF(VLOOKUP(D2916,'Resources Final'!A:C,3,FALSE)=0,"",VLOOKUP(D2916,'Resources Final'!A:C,3,FALSE))</f>
        <v>Y</v>
      </c>
      <c r="L2916" s="3" t="str">
        <f>IF(VLOOKUP(D2916,'Resources Final'!A:D,4,FALSE)=0,"",VLOOKUP(D2916,'Resources Final'!A:D,4,FALSE))</f>
        <v/>
      </c>
      <c r="M2916" s="3" t="str">
        <f>IF(VLOOKUP(D2916,'Resources Final'!A:E,5,FALSE)=0,"",VLOOKUP(D2916,'Resources Final'!A:E,5,FALSE))</f>
        <v/>
      </c>
      <c r="N2916" s="7" t="str">
        <f>IF(VLOOKUP(D2916,'Resources Final'!A:F,6,FALSE)=0,"",VLOOKUP(D2916,'Resources Final'!A:F,6,FALSE))</f>
        <v/>
      </c>
      <c r="O2916" s="3" t="str">
        <f>IF(VLOOKUP(D2916,'Resources Final'!A:G,7,FALSE)=0,"",VLOOKUP(D2916,'Resources Final'!A:G,7,FALSE))</f>
        <v/>
      </c>
    </row>
    <row r="2917" spans="1:15" x14ac:dyDescent="0.2">
      <c r="A2917" s="11">
        <v>990</v>
      </c>
      <c r="B2917" s="11" t="str">
        <f t="shared" ref="B2917:B2980" si="57">C2917&amp;"_"&amp;D2917&amp;G2917&amp;F2917</f>
        <v>Charles G. Koch Charitable Foundation_Beaird20164005</v>
      </c>
      <c r="C2917" s="11" t="s">
        <v>19</v>
      </c>
      <c r="D2917" s="11" t="s">
        <v>369</v>
      </c>
      <c r="E2917" s="11" t="s">
        <v>369</v>
      </c>
      <c r="F2917" s="4">
        <v>4005</v>
      </c>
      <c r="G2917" s="3">
        <v>2016</v>
      </c>
      <c r="H2917" s="3" t="s">
        <v>21</v>
      </c>
      <c r="I2917" s="12" t="s">
        <v>31</v>
      </c>
      <c r="J2917" s="3">
        <v>343</v>
      </c>
      <c r="K2917" s="3" t="str">
        <f>IF(VLOOKUP(D2917,'Resources Final'!A:C,3,FALSE)=0,"",VLOOKUP(D2917,'Resources Final'!A:C,3,FALSE))</f>
        <v>Y</v>
      </c>
      <c r="L2917" s="3" t="str">
        <f>IF(VLOOKUP(D2917,'Resources Final'!A:D,4,FALSE)=0,"",VLOOKUP(D2917,'Resources Final'!A:D,4,FALSE))</f>
        <v/>
      </c>
      <c r="M2917" s="3" t="str">
        <f>IF(VLOOKUP(D2917,'Resources Final'!A:E,5,FALSE)=0,"",VLOOKUP(D2917,'Resources Final'!A:E,5,FALSE))</f>
        <v/>
      </c>
      <c r="N2917" s="7" t="str">
        <f>IF(VLOOKUP(D2917,'Resources Final'!A:F,6,FALSE)=0,"",VLOOKUP(D2917,'Resources Final'!A:F,6,FALSE))</f>
        <v/>
      </c>
      <c r="O2917" s="3" t="str">
        <f>IF(VLOOKUP(D2917,'Resources Final'!A:G,7,FALSE)=0,"",VLOOKUP(D2917,'Resources Final'!A:G,7,FALSE))</f>
        <v/>
      </c>
    </row>
    <row r="2918" spans="1:15" x14ac:dyDescent="0.2">
      <c r="A2918" s="11">
        <v>990</v>
      </c>
      <c r="B2918" s="11" t="str">
        <f t="shared" si="57"/>
        <v>Charles G. Koch Charitable Foundation_Wood20165135</v>
      </c>
      <c r="C2918" s="11" t="s">
        <v>19</v>
      </c>
      <c r="D2918" s="11" t="s">
        <v>4082</v>
      </c>
      <c r="E2918" s="11" t="s">
        <v>4082</v>
      </c>
      <c r="F2918" s="4">
        <v>5135</v>
      </c>
      <c r="G2918" s="3">
        <v>2016</v>
      </c>
      <c r="H2918" s="3" t="s">
        <v>21</v>
      </c>
      <c r="I2918" s="12" t="s">
        <v>31</v>
      </c>
      <c r="J2918" s="3">
        <v>344</v>
      </c>
      <c r="K2918" s="3" t="str">
        <f>IF(VLOOKUP(D2918,'Resources Final'!A:C,3,FALSE)=0,"",VLOOKUP(D2918,'Resources Final'!A:C,3,FALSE))</f>
        <v>Y</v>
      </c>
      <c r="L2918" s="3" t="str">
        <f>IF(VLOOKUP(D2918,'Resources Final'!A:D,4,FALSE)=0,"",VLOOKUP(D2918,'Resources Final'!A:D,4,FALSE))</f>
        <v/>
      </c>
      <c r="M2918" s="3" t="str">
        <f>IF(VLOOKUP(D2918,'Resources Final'!A:E,5,FALSE)=0,"",VLOOKUP(D2918,'Resources Final'!A:E,5,FALSE))</f>
        <v/>
      </c>
      <c r="N2918" s="7" t="str">
        <f>IF(VLOOKUP(D2918,'Resources Final'!A:F,6,FALSE)=0,"",VLOOKUP(D2918,'Resources Final'!A:F,6,FALSE))</f>
        <v/>
      </c>
      <c r="O2918" s="3" t="str">
        <f>IF(VLOOKUP(D2918,'Resources Final'!A:G,7,FALSE)=0,"",VLOOKUP(D2918,'Resources Final'!A:G,7,FALSE))</f>
        <v/>
      </c>
    </row>
    <row r="2919" spans="1:15" x14ac:dyDescent="0.2">
      <c r="A2919" s="11">
        <v>990</v>
      </c>
      <c r="B2919" s="11" t="str">
        <f t="shared" si="57"/>
        <v>Charles G. Koch Charitable Foundation_The Board of Trustees of the University of Illinois20161335</v>
      </c>
      <c r="C2919" s="11" t="s">
        <v>19</v>
      </c>
      <c r="D2919" s="11" t="s">
        <v>3570</v>
      </c>
      <c r="E2919" s="11" t="s">
        <v>3571</v>
      </c>
      <c r="F2919" s="4">
        <v>1335</v>
      </c>
      <c r="G2919" s="3">
        <v>2016</v>
      </c>
      <c r="H2919" s="3" t="s">
        <v>21</v>
      </c>
      <c r="I2919" s="12"/>
      <c r="J2919" s="3">
        <v>345</v>
      </c>
      <c r="K2919" s="3" t="str">
        <f>IF(VLOOKUP(D2919,'Resources Final'!A:C,3,FALSE)=0,"",VLOOKUP(D2919,'Resources Final'!A:C,3,FALSE))</f>
        <v/>
      </c>
      <c r="L2919" s="3" t="str">
        <f>IF(VLOOKUP(D2919,'Resources Final'!A:D,4,FALSE)=0,"",VLOOKUP(D2919,'Resources Final'!A:D,4,FALSE))</f>
        <v>Y</v>
      </c>
      <c r="M2919" s="3" t="str">
        <f>IF(VLOOKUP(D2919,'Resources Final'!A:E,5,FALSE)=0,"",VLOOKUP(D2919,'Resources Final'!A:E,5,FALSE))</f>
        <v/>
      </c>
      <c r="N2919" s="7" t="str">
        <f>IF(VLOOKUP(D2919,'Resources Final'!A:F,6,FALSE)=0,"",VLOOKUP(D2919,'Resources Final'!A:F,6,FALSE))</f>
        <v/>
      </c>
      <c r="O2919" s="3" t="str">
        <f>IF(VLOOKUP(D2919,'Resources Final'!A:G,7,FALSE)=0,"",VLOOKUP(D2919,'Resources Final'!A:G,7,FALSE))</f>
        <v/>
      </c>
    </row>
    <row r="2920" spans="1:15" x14ac:dyDescent="0.2">
      <c r="A2920" s="11">
        <v>990</v>
      </c>
      <c r="B2920" s="11" t="str">
        <f t="shared" si="57"/>
        <v>Charles G. Koch Charitable Foundation_Youth Entrepreneurs Foundation2016250000</v>
      </c>
      <c r="C2920" s="11" t="s">
        <v>19</v>
      </c>
      <c r="D2920" s="11" t="s">
        <v>4133</v>
      </c>
      <c r="E2920" s="11" t="s">
        <v>4133</v>
      </c>
      <c r="F2920" s="4">
        <v>250000</v>
      </c>
      <c r="G2920" s="3">
        <v>2016</v>
      </c>
      <c r="H2920" s="3" t="s">
        <v>21</v>
      </c>
      <c r="I2920" s="12"/>
      <c r="J2920" s="3">
        <v>346</v>
      </c>
      <c r="K2920" s="3" t="str">
        <f>IF(VLOOKUP(D2920,'Resources Final'!A:C,3,FALSE)=0,"",VLOOKUP(D2920,'Resources Final'!A:C,3,FALSE))</f>
        <v/>
      </c>
      <c r="L2920" s="3" t="str">
        <f>IF(VLOOKUP(D2920,'Resources Final'!A:D,4,FALSE)=0,"",VLOOKUP(D2920,'Resources Final'!A:D,4,FALSE))</f>
        <v/>
      </c>
      <c r="M2920" s="3" t="str">
        <f>IF(VLOOKUP(D2920,'Resources Final'!A:E,5,FALSE)=0,"",VLOOKUP(D2920,'Resources Final'!A:E,5,FALSE))</f>
        <v/>
      </c>
      <c r="N2920" s="7" t="str">
        <f>IF(VLOOKUP(D2920,'Resources Final'!A:F,6,FALSE)=0,"",VLOOKUP(D2920,'Resources Final'!A:F,6,FALSE))</f>
        <v/>
      </c>
      <c r="O2920" s="3" t="str">
        <f>IF(VLOOKUP(D2920,'Resources Final'!A:G,7,FALSE)=0,"",VLOOKUP(D2920,'Resources Final'!A:G,7,FALSE))</f>
        <v/>
      </c>
    </row>
    <row r="2921" spans="1:15" x14ac:dyDescent="0.2">
      <c r="A2921" s="11">
        <v>990</v>
      </c>
      <c r="B2921" s="11" t="str">
        <f t="shared" si="57"/>
        <v>Charles G. Koch Charitable Foundation_Center for Competitive Politics201620421</v>
      </c>
      <c r="C2921" s="11" t="s">
        <v>19</v>
      </c>
      <c r="D2921" s="11" t="s">
        <v>647</v>
      </c>
      <c r="E2921" s="11" t="s">
        <v>647</v>
      </c>
      <c r="F2921" s="4">
        <v>20421</v>
      </c>
      <c r="G2921" s="3">
        <v>2016</v>
      </c>
      <c r="H2921" s="3" t="s">
        <v>21</v>
      </c>
      <c r="I2921" s="12"/>
      <c r="J2921" s="3">
        <v>347</v>
      </c>
      <c r="K2921" s="3" t="str">
        <f>IF(VLOOKUP(D2921,'Resources Final'!A:C,3,FALSE)=0,"",VLOOKUP(D2921,'Resources Final'!A:C,3,FALSE))</f>
        <v/>
      </c>
      <c r="L2921" s="3" t="str">
        <f>IF(VLOOKUP(D2921,'Resources Final'!A:D,4,FALSE)=0,"",VLOOKUP(D2921,'Resources Final'!A:D,4,FALSE))</f>
        <v/>
      </c>
      <c r="M2921" s="3" t="str">
        <f>IF(VLOOKUP(D2921,'Resources Final'!A:E,5,FALSE)=0,"",VLOOKUP(D2921,'Resources Final'!A:E,5,FALSE))</f>
        <v/>
      </c>
      <c r="N2921" s="7" t="str">
        <f>IF(VLOOKUP(D2921,'Resources Final'!A:F,6,FALSE)=0,"",VLOOKUP(D2921,'Resources Final'!A:F,6,FALSE))</f>
        <v>https://www.desmogblog.com/topics/center-competitive-politics</v>
      </c>
      <c r="O2921" s="3" t="str">
        <f>IF(VLOOKUP(D2921,'Resources Final'!A:G,7,FALSE)=0,"",VLOOKUP(D2921,'Resources Final'!A:G,7,FALSE))</f>
        <v>Desmog</v>
      </c>
    </row>
    <row r="2922" spans="1:15" x14ac:dyDescent="0.2">
      <c r="A2922" s="11">
        <v>990</v>
      </c>
      <c r="B2922" s="11" t="str">
        <f t="shared" si="57"/>
        <v>Charles G. Koch Charitable Foundation_Bensimon20166236</v>
      </c>
      <c r="C2922" s="11" t="s">
        <v>19</v>
      </c>
      <c r="D2922" s="11" t="s">
        <v>405</v>
      </c>
      <c r="E2922" s="11" t="s">
        <v>405</v>
      </c>
      <c r="F2922" s="4">
        <v>6236</v>
      </c>
      <c r="G2922" s="3">
        <v>2016</v>
      </c>
      <c r="H2922" s="3" t="s">
        <v>21</v>
      </c>
      <c r="I2922" s="12" t="s">
        <v>31</v>
      </c>
      <c r="J2922" s="3">
        <v>348</v>
      </c>
      <c r="K2922" s="3" t="str">
        <f>IF(VLOOKUP(D2922,'Resources Final'!A:C,3,FALSE)=0,"",VLOOKUP(D2922,'Resources Final'!A:C,3,FALSE))</f>
        <v>Y</v>
      </c>
      <c r="L2922" s="3" t="str">
        <f>IF(VLOOKUP(D2922,'Resources Final'!A:D,4,FALSE)=0,"",VLOOKUP(D2922,'Resources Final'!A:D,4,FALSE))</f>
        <v/>
      </c>
      <c r="M2922" s="3" t="str">
        <f>IF(VLOOKUP(D2922,'Resources Final'!A:E,5,FALSE)=0,"",VLOOKUP(D2922,'Resources Final'!A:E,5,FALSE))</f>
        <v/>
      </c>
      <c r="N2922" s="7" t="str">
        <f>IF(VLOOKUP(D2922,'Resources Final'!A:F,6,FALSE)=0,"",VLOOKUP(D2922,'Resources Final'!A:F,6,FALSE))</f>
        <v/>
      </c>
      <c r="O2922" s="3" t="str">
        <f>IF(VLOOKUP(D2922,'Resources Final'!A:G,7,FALSE)=0,"",VLOOKUP(D2922,'Resources Final'!A:G,7,FALSE))</f>
        <v/>
      </c>
    </row>
    <row r="2923" spans="1:15" x14ac:dyDescent="0.2">
      <c r="A2923" s="11">
        <v>990</v>
      </c>
      <c r="B2923" s="11" t="str">
        <f t="shared" si="57"/>
        <v>Charles G. Koch Charitable Foundation_Heritage Foundation, The2016200000</v>
      </c>
      <c r="C2923" s="11" t="s">
        <v>19</v>
      </c>
      <c r="D2923" s="11" t="s">
        <v>1570</v>
      </c>
      <c r="E2923" s="11" t="s">
        <v>1570</v>
      </c>
      <c r="F2923" s="4">
        <v>200000</v>
      </c>
      <c r="G2923" s="3">
        <v>2016</v>
      </c>
      <c r="H2923" s="3" t="s">
        <v>21</v>
      </c>
      <c r="I2923" s="12"/>
      <c r="J2923" s="3">
        <v>349</v>
      </c>
      <c r="K2923" s="3" t="str">
        <f>IF(VLOOKUP(D2923,'Resources Final'!A:C,3,FALSE)=0,"",VLOOKUP(D2923,'Resources Final'!A:C,3,FALSE))</f>
        <v/>
      </c>
      <c r="L2923" s="3" t="str">
        <f>IF(VLOOKUP(D2923,'Resources Final'!A:D,4,FALSE)=0,"",VLOOKUP(D2923,'Resources Final'!A:D,4,FALSE))</f>
        <v/>
      </c>
      <c r="M2923" s="3" t="str">
        <f>IF(VLOOKUP(D2923,'Resources Final'!A:E,5,FALSE)=0,"",VLOOKUP(D2923,'Resources Final'!A:E,5,FALSE))</f>
        <v/>
      </c>
      <c r="N2923" s="7" t="str">
        <f>IF(VLOOKUP(D2923,'Resources Final'!A:F,6,FALSE)=0,"",VLOOKUP(D2923,'Resources Final'!A:F,6,FALSE))</f>
        <v>https://www.desmogblog.com/heritage-foundation</v>
      </c>
      <c r="O2923" s="3" t="str">
        <f>IF(VLOOKUP(D2923,'Resources Final'!A:G,7,FALSE)=0,"",VLOOKUP(D2923,'Resources Final'!A:G,7,FALSE))</f>
        <v>Desmog</v>
      </c>
    </row>
    <row r="2924" spans="1:15" x14ac:dyDescent="0.2">
      <c r="A2924" s="11">
        <v>990</v>
      </c>
      <c r="B2924" s="11" t="str">
        <f t="shared" si="57"/>
        <v>Charles G. Koch Charitable Foundation_Haller20164005</v>
      </c>
      <c r="C2924" s="11" t="s">
        <v>19</v>
      </c>
      <c r="D2924" s="11" t="s">
        <v>1507</v>
      </c>
      <c r="E2924" s="11" t="s">
        <v>1507</v>
      </c>
      <c r="F2924" s="4">
        <v>4005</v>
      </c>
      <c r="G2924" s="3">
        <v>2016</v>
      </c>
      <c r="H2924" s="3" t="s">
        <v>21</v>
      </c>
      <c r="I2924" s="12" t="s">
        <v>31</v>
      </c>
      <c r="J2924" s="3">
        <v>350</v>
      </c>
      <c r="K2924" s="3" t="str">
        <f>IF(VLOOKUP(D2924,'Resources Final'!A:C,3,FALSE)=0,"",VLOOKUP(D2924,'Resources Final'!A:C,3,FALSE))</f>
        <v>Y</v>
      </c>
      <c r="L2924" s="3" t="str">
        <f>IF(VLOOKUP(D2924,'Resources Final'!A:D,4,FALSE)=0,"",VLOOKUP(D2924,'Resources Final'!A:D,4,FALSE))</f>
        <v/>
      </c>
      <c r="M2924" s="3" t="str">
        <f>IF(VLOOKUP(D2924,'Resources Final'!A:E,5,FALSE)=0,"",VLOOKUP(D2924,'Resources Final'!A:E,5,FALSE))</f>
        <v/>
      </c>
      <c r="N2924" s="7" t="str">
        <f>IF(VLOOKUP(D2924,'Resources Final'!A:F,6,FALSE)=0,"",VLOOKUP(D2924,'Resources Final'!A:F,6,FALSE))</f>
        <v/>
      </c>
      <c r="O2924" s="3" t="str">
        <f>IF(VLOOKUP(D2924,'Resources Final'!A:G,7,FALSE)=0,"",VLOOKUP(D2924,'Resources Final'!A:G,7,FALSE))</f>
        <v/>
      </c>
    </row>
    <row r="2925" spans="1:15" x14ac:dyDescent="0.2">
      <c r="A2925" s="11">
        <v>990</v>
      </c>
      <c r="B2925" s="11" t="str">
        <f t="shared" si="57"/>
        <v>Charles G. Koch Charitable Foundation_Reason Foundation2016712500</v>
      </c>
      <c r="C2925" s="11" t="s">
        <v>19</v>
      </c>
      <c r="D2925" s="11" t="s">
        <v>3001</v>
      </c>
      <c r="E2925" s="11" t="s">
        <v>3001</v>
      </c>
      <c r="F2925" s="4">
        <v>712500</v>
      </c>
      <c r="G2925" s="3">
        <v>2016</v>
      </c>
      <c r="H2925" s="3" t="s">
        <v>21</v>
      </c>
      <c r="I2925" s="12"/>
      <c r="J2925" s="3">
        <v>351</v>
      </c>
      <c r="K2925" s="3" t="str">
        <f>IF(VLOOKUP(D2925,'Resources Final'!A:C,3,FALSE)=0,"",VLOOKUP(D2925,'Resources Final'!A:C,3,FALSE))</f>
        <v/>
      </c>
      <c r="L2925" s="3" t="str">
        <f>IF(VLOOKUP(D2925,'Resources Final'!A:D,4,FALSE)=0,"",VLOOKUP(D2925,'Resources Final'!A:D,4,FALSE))</f>
        <v/>
      </c>
      <c r="M2925" s="3" t="str">
        <f>IF(VLOOKUP(D2925,'Resources Final'!A:E,5,FALSE)=0,"",VLOOKUP(D2925,'Resources Final'!A:E,5,FALSE))</f>
        <v/>
      </c>
      <c r="N2925" s="7" t="str">
        <f>IF(VLOOKUP(D2925,'Resources Final'!A:F,6,FALSE)=0,"",VLOOKUP(D2925,'Resources Final'!A:F,6,FALSE))</f>
        <v>https://www.desmogblog.com/reason-foundation</v>
      </c>
      <c r="O2925" s="3" t="str">
        <f>IF(VLOOKUP(D2925,'Resources Final'!A:G,7,FALSE)=0,"",VLOOKUP(D2925,'Resources Final'!A:G,7,FALSE))</f>
        <v>Desmog</v>
      </c>
    </row>
    <row r="2926" spans="1:15" x14ac:dyDescent="0.2">
      <c r="A2926" s="11">
        <v>990</v>
      </c>
      <c r="B2926" s="11" t="str">
        <f t="shared" si="57"/>
        <v>Charles G. Koch Charitable Foundation_Western Kentucky University Research Foundation201615000</v>
      </c>
      <c r="C2926" s="11" t="s">
        <v>19</v>
      </c>
      <c r="D2926" s="11" t="s">
        <v>3989</v>
      </c>
      <c r="E2926" s="11" t="s">
        <v>3987</v>
      </c>
      <c r="F2926" s="4">
        <v>15000</v>
      </c>
      <c r="G2926" s="3">
        <v>2016</v>
      </c>
      <c r="H2926" s="3" t="s">
        <v>21</v>
      </c>
      <c r="I2926" s="12"/>
      <c r="J2926" s="3">
        <v>352</v>
      </c>
      <c r="K2926" s="3" t="str">
        <f>IF(VLOOKUP(D2926,'Resources Final'!A:C,3,FALSE)=0,"",VLOOKUP(D2926,'Resources Final'!A:C,3,FALSE))</f>
        <v/>
      </c>
      <c r="L2926" s="3" t="str">
        <f>IF(VLOOKUP(D2926,'Resources Final'!A:D,4,FALSE)=0,"",VLOOKUP(D2926,'Resources Final'!A:D,4,FALSE))</f>
        <v>Y</v>
      </c>
      <c r="M2926" s="3" t="str">
        <f>IF(VLOOKUP(D2926,'Resources Final'!A:E,5,FALSE)=0,"",VLOOKUP(D2926,'Resources Final'!A:E,5,FALSE))</f>
        <v/>
      </c>
      <c r="N2926" s="7" t="str">
        <f>IF(VLOOKUP(D2926,'Resources Final'!A:F,6,FALSE)=0,"",VLOOKUP(D2926,'Resources Final'!A:F,6,FALSE))</f>
        <v/>
      </c>
      <c r="O2926" s="3" t="str">
        <f>IF(VLOOKUP(D2926,'Resources Final'!A:G,7,FALSE)=0,"",VLOOKUP(D2926,'Resources Final'!A:G,7,FALSE))</f>
        <v/>
      </c>
    </row>
    <row r="2927" spans="1:15" x14ac:dyDescent="0.2">
      <c r="A2927" s="11">
        <v>990</v>
      </c>
      <c r="B2927" s="11" t="str">
        <f t="shared" si="57"/>
        <v>Charles G. Koch Charitable Foundation_Thompson20165229</v>
      </c>
      <c r="C2927" s="11" t="s">
        <v>19</v>
      </c>
      <c r="D2927" s="11" t="s">
        <v>3637</v>
      </c>
      <c r="E2927" s="11" t="s">
        <v>3637</v>
      </c>
      <c r="F2927" s="4">
        <v>5229</v>
      </c>
      <c r="G2927" s="3">
        <v>2016</v>
      </c>
      <c r="H2927" s="3" t="s">
        <v>21</v>
      </c>
      <c r="I2927" s="12" t="s">
        <v>31</v>
      </c>
      <c r="J2927" s="3">
        <v>353</v>
      </c>
      <c r="K2927" s="3" t="str">
        <f>IF(VLOOKUP(D2927,'Resources Final'!A:C,3,FALSE)=0,"",VLOOKUP(D2927,'Resources Final'!A:C,3,FALSE))</f>
        <v>Y</v>
      </c>
      <c r="L2927" s="3" t="str">
        <f>IF(VLOOKUP(D2927,'Resources Final'!A:D,4,FALSE)=0,"",VLOOKUP(D2927,'Resources Final'!A:D,4,FALSE))</f>
        <v/>
      </c>
      <c r="M2927" s="3" t="str">
        <f>IF(VLOOKUP(D2927,'Resources Final'!A:E,5,FALSE)=0,"",VLOOKUP(D2927,'Resources Final'!A:E,5,FALSE))</f>
        <v/>
      </c>
      <c r="N2927" s="7" t="str">
        <f>IF(VLOOKUP(D2927,'Resources Final'!A:F,6,FALSE)=0,"",VLOOKUP(D2927,'Resources Final'!A:F,6,FALSE))</f>
        <v/>
      </c>
      <c r="O2927" s="3" t="str">
        <f>IF(VLOOKUP(D2927,'Resources Final'!A:G,7,FALSE)=0,"",VLOOKUP(D2927,'Resources Final'!A:G,7,FALSE))</f>
        <v/>
      </c>
    </row>
    <row r="2928" spans="1:15" x14ac:dyDescent="0.2">
      <c r="A2928" s="11">
        <v>990</v>
      </c>
      <c r="B2928" s="11" t="str">
        <f t="shared" si="57"/>
        <v>Charles G. Koch Charitable Foundation_Lagoudis20163060</v>
      </c>
      <c r="C2928" s="11" t="s">
        <v>19</v>
      </c>
      <c r="D2928" s="11" t="s">
        <v>2082</v>
      </c>
      <c r="E2928" s="11" t="s">
        <v>2082</v>
      </c>
      <c r="F2928" s="4">
        <v>3060</v>
      </c>
      <c r="G2928" s="3">
        <v>2016</v>
      </c>
      <c r="H2928" s="3" t="s">
        <v>21</v>
      </c>
      <c r="I2928" s="12" t="s">
        <v>31</v>
      </c>
      <c r="J2928" s="3">
        <v>354</v>
      </c>
      <c r="K2928" s="3" t="str">
        <f>IF(VLOOKUP(D2928,'Resources Final'!A:C,3,FALSE)=0,"",VLOOKUP(D2928,'Resources Final'!A:C,3,FALSE))</f>
        <v>Y</v>
      </c>
      <c r="L2928" s="3" t="str">
        <f>IF(VLOOKUP(D2928,'Resources Final'!A:D,4,FALSE)=0,"",VLOOKUP(D2928,'Resources Final'!A:D,4,FALSE))</f>
        <v/>
      </c>
      <c r="M2928" s="3" t="str">
        <f>IF(VLOOKUP(D2928,'Resources Final'!A:E,5,FALSE)=0,"",VLOOKUP(D2928,'Resources Final'!A:E,5,FALSE))</f>
        <v/>
      </c>
      <c r="N2928" s="7" t="str">
        <f>IF(VLOOKUP(D2928,'Resources Final'!A:F,6,FALSE)=0,"",VLOOKUP(D2928,'Resources Final'!A:F,6,FALSE))</f>
        <v/>
      </c>
      <c r="O2928" s="3" t="str">
        <f>IF(VLOOKUP(D2928,'Resources Final'!A:G,7,FALSE)=0,"",VLOOKUP(D2928,'Resources Final'!A:G,7,FALSE))</f>
        <v/>
      </c>
    </row>
    <row r="2929" spans="1:15" x14ac:dyDescent="0.2">
      <c r="A2929" s="11">
        <v>990</v>
      </c>
      <c r="B2929" s="11" t="str">
        <f t="shared" si="57"/>
        <v>Charles G. Koch Charitable Foundation_Taylor20165418</v>
      </c>
      <c r="C2929" s="11" t="s">
        <v>19</v>
      </c>
      <c r="D2929" s="11" t="s">
        <v>3534</v>
      </c>
      <c r="E2929" s="11" t="s">
        <v>3534</v>
      </c>
      <c r="F2929" s="4">
        <v>5418</v>
      </c>
      <c r="G2929" s="3">
        <v>2016</v>
      </c>
      <c r="H2929" s="3" t="s">
        <v>21</v>
      </c>
      <c r="I2929" s="12" t="s">
        <v>31</v>
      </c>
      <c r="J2929" s="3">
        <v>355</v>
      </c>
      <c r="K2929" s="3" t="str">
        <f>IF(VLOOKUP(D2929,'Resources Final'!A:C,3,FALSE)=0,"",VLOOKUP(D2929,'Resources Final'!A:C,3,FALSE))</f>
        <v>Y</v>
      </c>
      <c r="L2929" s="3" t="str">
        <f>IF(VLOOKUP(D2929,'Resources Final'!A:D,4,FALSE)=0,"",VLOOKUP(D2929,'Resources Final'!A:D,4,FALSE))</f>
        <v/>
      </c>
      <c r="M2929" s="3" t="str">
        <f>IF(VLOOKUP(D2929,'Resources Final'!A:E,5,FALSE)=0,"",VLOOKUP(D2929,'Resources Final'!A:E,5,FALSE))</f>
        <v/>
      </c>
      <c r="N2929" s="7" t="str">
        <f>IF(VLOOKUP(D2929,'Resources Final'!A:F,6,FALSE)=0,"",VLOOKUP(D2929,'Resources Final'!A:F,6,FALSE))</f>
        <v/>
      </c>
      <c r="O2929" s="3" t="str">
        <f>IF(VLOOKUP(D2929,'Resources Final'!A:G,7,FALSE)=0,"",VLOOKUP(D2929,'Resources Final'!A:G,7,FALSE))</f>
        <v/>
      </c>
    </row>
    <row r="2930" spans="1:15" x14ac:dyDescent="0.2">
      <c r="A2930" s="11">
        <v>990</v>
      </c>
      <c r="B2930" s="11" t="str">
        <f t="shared" si="57"/>
        <v>Charles G. Koch Charitable Foundation_Thackson2016540</v>
      </c>
      <c r="C2930" s="11" t="s">
        <v>19</v>
      </c>
      <c r="D2930" s="11" t="s">
        <v>3562</v>
      </c>
      <c r="E2930" s="11" t="s">
        <v>3562</v>
      </c>
      <c r="F2930" s="4">
        <v>540</v>
      </c>
      <c r="G2930" s="3">
        <v>2016</v>
      </c>
      <c r="H2930" s="3" t="s">
        <v>21</v>
      </c>
      <c r="I2930" s="12" t="s">
        <v>31</v>
      </c>
      <c r="J2930" s="3">
        <v>356</v>
      </c>
      <c r="K2930" s="3" t="str">
        <f>IF(VLOOKUP(D2930,'Resources Final'!A:C,3,FALSE)=0,"",VLOOKUP(D2930,'Resources Final'!A:C,3,FALSE))</f>
        <v>Y</v>
      </c>
      <c r="L2930" s="3" t="str">
        <f>IF(VLOOKUP(D2930,'Resources Final'!A:D,4,FALSE)=0,"",VLOOKUP(D2930,'Resources Final'!A:D,4,FALSE))</f>
        <v/>
      </c>
      <c r="M2930" s="3" t="str">
        <f>IF(VLOOKUP(D2930,'Resources Final'!A:E,5,FALSE)=0,"",VLOOKUP(D2930,'Resources Final'!A:E,5,FALSE))</f>
        <v/>
      </c>
      <c r="N2930" s="7" t="str">
        <f>IF(VLOOKUP(D2930,'Resources Final'!A:F,6,FALSE)=0,"",VLOOKUP(D2930,'Resources Final'!A:F,6,FALSE))</f>
        <v/>
      </c>
      <c r="O2930" s="3" t="str">
        <f>IF(VLOOKUP(D2930,'Resources Final'!A:G,7,FALSE)=0,"",VLOOKUP(D2930,'Resources Final'!A:G,7,FALSE))</f>
        <v/>
      </c>
    </row>
    <row r="2931" spans="1:15" x14ac:dyDescent="0.2">
      <c r="A2931" s="11">
        <v>990</v>
      </c>
      <c r="B2931" s="11" t="str">
        <f t="shared" si="57"/>
        <v>Charles G. Koch Charitable Foundation_Wesleyan College201618000</v>
      </c>
      <c r="C2931" s="11" t="s">
        <v>19</v>
      </c>
      <c r="D2931" s="11" t="s">
        <v>3973</v>
      </c>
      <c r="E2931" s="11" t="s">
        <v>3973</v>
      </c>
      <c r="F2931" s="4">
        <v>18000</v>
      </c>
      <c r="G2931" s="3">
        <v>2016</v>
      </c>
      <c r="H2931" s="3" t="s">
        <v>21</v>
      </c>
      <c r="I2931" s="12"/>
      <c r="J2931" s="3">
        <v>357</v>
      </c>
      <c r="K2931" s="3" t="str">
        <f>IF(VLOOKUP(D2931,'Resources Final'!A:C,3,FALSE)=0,"",VLOOKUP(D2931,'Resources Final'!A:C,3,FALSE))</f>
        <v/>
      </c>
      <c r="L2931" s="3" t="str">
        <f>IF(VLOOKUP(D2931,'Resources Final'!A:D,4,FALSE)=0,"",VLOOKUP(D2931,'Resources Final'!A:D,4,FALSE))</f>
        <v>Y</v>
      </c>
      <c r="M2931" s="3" t="str">
        <f>IF(VLOOKUP(D2931,'Resources Final'!A:E,5,FALSE)=0,"",VLOOKUP(D2931,'Resources Final'!A:E,5,FALSE))</f>
        <v/>
      </c>
      <c r="N2931" s="7" t="str">
        <f>IF(VLOOKUP(D2931,'Resources Final'!A:F,6,FALSE)=0,"",VLOOKUP(D2931,'Resources Final'!A:F,6,FALSE))</f>
        <v/>
      </c>
      <c r="O2931" s="3" t="str">
        <f>IF(VLOOKUP(D2931,'Resources Final'!A:G,7,FALSE)=0,"",VLOOKUP(D2931,'Resources Final'!A:G,7,FALSE))</f>
        <v/>
      </c>
    </row>
    <row r="2932" spans="1:15" x14ac:dyDescent="0.2">
      <c r="A2932" s="11">
        <v>990</v>
      </c>
      <c r="B2932" s="11" t="str">
        <f t="shared" si="57"/>
        <v>Charles G. Koch Charitable Foundation_JFA Institute201699000</v>
      </c>
      <c r="C2932" s="11" t="s">
        <v>19</v>
      </c>
      <c r="D2932" s="11" t="s">
        <v>1838</v>
      </c>
      <c r="E2932" s="11" t="s">
        <v>1838</v>
      </c>
      <c r="F2932" s="4">
        <v>99000</v>
      </c>
      <c r="G2932" s="3">
        <v>2016</v>
      </c>
      <c r="H2932" s="3" t="s">
        <v>21</v>
      </c>
      <c r="I2932" s="12"/>
      <c r="J2932" s="3">
        <v>358</v>
      </c>
      <c r="K2932" s="3" t="str">
        <f>IF(VLOOKUP(D2932,'Resources Final'!A:C,3,FALSE)=0,"",VLOOKUP(D2932,'Resources Final'!A:C,3,FALSE))</f>
        <v/>
      </c>
      <c r="L2932" s="3" t="str">
        <f>IF(VLOOKUP(D2932,'Resources Final'!A:D,4,FALSE)=0,"",VLOOKUP(D2932,'Resources Final'!A:D,4,FALSE))</f>
        <v/>
      </c>
      <c r="M2932" s="3" t="str">
        <f>IF(VLOOKUP(D2932,'Resources Final'!A:E,5,FALSE)=0,"",VLOOKUP(D2932,'Resources Final'!A:E,5,FALSE))</f>
        <v/>
      </c>
      <c r="N2932" s="7" t="str">
        <f>IF(VLOOKUP(D2932,'Resources Final'!A:F,6,FALSE)=0,"",VLOOKUP(D2932,'Resources Final'!A:F,6,FALSE))</f>
        <v/>
      </c>
      <c r="O2932" s="3" t="str">
        <f>IF(VLOOKUP(D2932,'Resources Final'!A:G,7,FALSE)=0,"",VLOOKUP(D2932,'Resources Final'!A:G,7,FALSE))</f>
        <v/>
      </c>
    </row>
    <row r="2933" spans="1:15" x14ac:dyDescent="0.2">
      <c r="A2933" s="11">
        <v>990</v>
      </c>
      <c r="B2933" s="11" t="str">
        <f t="shared" si="57"/>
        <v>Charles G. Koch Charitable Foundation_Kaufman20163555</v>
      </c>
      <c r="C2933" s="11" t="s">
        <v>19</v>
      </c>
      <c r="D2933" s="11" t="s">
        <v>1962</v>
      </c>
      <c r="E2933" s="11" t="s">
        <v>1962</v>
      </c>
      <c r="F2933" s="4">
        <v>3555</v>
      </c>
      <c r="G2933" s="3">
        <v>2016</v>
      </c>
      <c r="H2933" s="3" t="s">
        <v>21</v>
      </c>
      <c r="I2933" s="12" t="s">
        <v>31</v>
      </c>
      <c r="J2933" s="3">
        <v>359</v>
      </c>
      <c r="K2933" s="3" t="str">
        <f>IF(VLOOKUP(D2933,'Resources Final'!A:C,3,FALSE)=0,"",VLOOKUP(D2933,'Resources Final'!A:C,3,FALSE))</f>
        <v>Y</v>
      </c>
      <c r="L2933" s="3" t="str">
        <f>IF(VLOOKUP(D2933,'Resources Final'!A:D,4,FALSE)=0,"",VLOOKUP(D2933,'Resources Final'!A:D,4,FALSE))</f>
        <v/>
      </c>
      <c r="M2933" s="3" t="str">
        <f>IF(VLOOKUP(D2933,'Resources Final'!A:E,5,FALSE)=0,"",VLOOKUP(D2933,'Resources Final'!A:E,5,FALSE))</f>
        <v/>
      </c>
      <c r="N2933" s="7" t="str">
        <f>IF(VLOOKUP(D2933,'Resources Final'!A:F,6,FALSE)=0,"",VLOOKUP(D2933,'Resources Final'!A:F,6,FALSE))</f>
        <v/>
      </c>
      <c r="O2933" s="3" t="str">
        <f>IF(VLOOKUP(D2933,'Resources Final'!A:G,7,FALSE)=0,"",VLOOKUP(D2933,'Resources Final'!A:G,7,FALSE))</f>
        <v/>
      </c>
    </row>
    <row r="2934" spans="1:15" x14ac:dyDescent="0.2">
      <c r="A2934" s="11">
        <v>990</v>
      </c>
      <c r="B2934" s="11" t="str">
        <f t="shared" si="57"/>
        <v>Charles G. Koch Charitable Foundation_Capital Research Center201610844</v>
      </c>
      <c r="C2934" s="11" t="s">
        <v>19</v>
      </c>
      <c r="D2934" s="11" t="s">
        <v>604</v>
      </c>
      <c r="E2934" s="11" t="s">
        <v>604</v>
      </c>
      <c r="F2934" s="4">
        <v>10844</v>
      </c>
      <c r="G2934" s="3">
        <v>2016</v>
      </c>
      <c r="H2934" s="3" t="s">
        <v>21</v>
      </c>
      <c r="I2934" s="12"/>
      <c r="J2934" s="3">
        <v>360</v>
      </c>
      <c r="K2934" s="3" t="str">
        <f>IF(VLOOKUP(D2934,'Resources Final'!A:C,3,FALSE)=0,"",VLOOKUP(D2934,'Resources Final'!A:C,3,FALSE))</f>
        <v/>
      </c>
      <c r="L2934" s="3" t="str">
        <f>IF(VLOOKUP(D2934,'Resources Final'!A:D,4,FALSE)=0,"",VLOOKUP(D2934,'Resources Final'!A:D,4,FALSE))</f>
        <v/>
      </c>
      <c r="M2934" s="3" t="str">
        <f>IF(VLOOKUP(D2934,'Resources Final'!A:E,5,FALSE)=0,"",VLOOKUP(D2934,'Resources Final'!A:E,5,FALSE))</f>
        <v/>
      </c>
      <c r="N2934" s="7" t="str">
        <f>IF(VLOOKUP(D2934,'Resources Final'!A:F,6,FALSE)=0,"",VLOOKUP(D2934,'Resources Final'!A:F,6,FALSE))</f>
        <v>https://www.desmogblog.com/capital-research-center</v>
      </c>
      <c r="O2934" s="3" t="str">
        <f>IF(VLOOKUP(D2934,'Resources Final'!A:G,7,FALSE)=0,"",VLOOKUP(D2934,'Resources Final'!A:G,7,FALSE))</f>
        <v>Desmog</v>
      </c>
    </row>
    <row r="2935" spans="1:15" x14ac:dyDescent="0.2">
      <c r="A2935" s="11">
        <v>990</v>
      </c>
      <c r="B2935" s="11" t="str">
        <f t="shared" si="57"/>
        <v>Charles G. Koch Charitable Foundation_Arizona Council on Economic Education20167600</v>
      </c>
      <c r="C2935" s="11" t="s">
        <v>19</v>
      </c>
      <c r="D2935" s="11" t="s">
        <v>257</v>
      </c>
      <c r="E2935" s="11" t="s">
        <v>257</v>
      </c>
      <c r="F2935" s="4">
        <v>7600</v>
      </c>
      <c r="G2935" s="3">
        <v>2016</v>
      </c>
      <c r="H2935" s="3" t="s">
        <v>21</v>
      </c>
      <c r="I2935" s="12"/>
      <c r="J2935" s="3">
        <v>361</v>
      </c>
      <c r="K2935" s="3" t="str">
        <f>IF(VLOOKUP(D2935,'Resources Final'!A:C,3,FALSE)=0,"",VLOOKUP(D2935,'Resources Final'!A:C,3,FALSE))</f>
        <v/>
      </c>
      <c r="L2935" s="3" t="str">
        <f>IF(VLOOKUP(D2935,'Resources Final'!A:D,4,FALSE)=0,"",VLOOKUP(D2935,'Resources Final'!A:D,4,FALSE))</f>
        <v/>
      </c>
      <c r="M2935" s="3" t="str">
        <f>IF(VLOOKUP(D2935,'Resources Final'!A:E,5,FALSE)=0,"",VLOOKUP(D2935,'Resources Final'!A:E,5,FALSE))</f>
        <v/>
      </c>
      <c r="N2935" s="7" t="str">
        <f>IF(VLOOKUP(D2935,'Resources Final'!A:F,6,FALSE)=0,"",VLOOKUP(D2935,'Resources Final'!A:F,6,FALSE))</f>
        <v/>
      </c>
      <c r="O2935" s="3" t="str">
        <f>IF(VLOOKUP(D2935,'Resources Final'!A:G,7,FALSE)=0,"",VLOOKUP(D2935,'Resources Final'!A:G,7,FALSE))</f>
        <v/>
      </c>
    </row>
    <row r="2936" spans="1:15" x14ac:dyDescent="0.2">
      <c r="A2936" s="11">
        <v>990</v>
      </c>
      <c r="B2936" s="11" t="str">
        <f t="shared" si="57"/>
        <v>Charles G. Koch Charitable Foundation_Washburn20163060</v>
      </c>
      <c r="C2936" s="11" t="s">
        <v>19</v>
      </c>
      <c r="D2936" s="11" t="s">
        <v>3937</v>
      </c>
      <c r="E2936" s="11" t="s">
        <v>3937</v>
      </c>
      <c r="F2936" s="4">
        <v>3060</v>
      </c>
      <c r="G2936" s="3">
        <v>2016</v>
      </c>
      <c r="H2936" s="3" t="s">
        <v>21</v>
      </c>
      <c r="I2936" s="12" t="s">
        <v>31</v>
      </c>
      <c r="J2936" s="3">
        <v>362</v>
      </c>
      <c r="K2936" s="3" t="str">
        <f>IF(VLOOKUP(D2936,'Resources Final'!A:C,3,FALSE)=0,"",VLOOKUP(D2936,'Resources Final'!A:C,3,FALSE))</f>
        <v>Y</v>
      </c>
      <c r="L2936" s="3" t="str">
        <f>IF(VLOOKUP(D2936,'Resources Final'!A:D,4,FALSE)=0,"",VLOOKUP(D2936,'Resources Final'!A:D,4,FALSE))</f>
        <v/>
      </c>
      <c r="M2936" s="3" t="str">
        <f>IF(VLOOKUP(D2936,'Resources Final'!A:E,5,FALSE)=0,"",VLOOKUP(D2936,'Resources Final'!A:E,5,FALSE))</f>
        <v/>
      </c>
      <c r="N2936" s="7" t="str">
        <f>IF(VLOOKUP(D2936,'Resources Final'!A:F,6,FALSE)=0,"",VLOOKUP(D2936,'Resources Final'!A:F,6,FALSE))</f>
        <v/>
      </c>
      <c r="O2936" s="3" t="str">
        <f>IF(VLOOKUP(D2936,'Resources Final'!A:G,7,FALSE)=0,"",VLOOKUP(D2936,'Resources Final'!A:G,7,FALSE))</f>
        <v/>
      </c>
    </row>
    <row r="2937" spans="1:15" x14ac:dyDescent="0.2">
      <c r="A2937" s="11">
        <v>990</v>
      </c>
      <c r="B2937" s="11" t="str">
        <f t="shared" si="57"/>
        <v>Charles G. Koch Charitable Foundation_Oboyle20164005</v>
      </c>
      <c r="C2937" s="11" t="s">
        <v>19</v>
      </c>
      <c r="D2937" s="11" t="s">
        <v>2728</v>
      </c>
      <c r="E2937" s="11" t="s">
        <v>2728</v>
      </c>
      <c r="F2937" s="4">
        <v>4005</v>
      </c>
      <c r="G2937" s="3">
        <v>2016</v>
      </c>
      <c r="H2937" s="3" t="s">
        <v>21</v>
      </c>
      <c r="I2937" s="12" t="s">
        <v>31</v>
      </c>
      <c r="J2937" s="3">
        <v>363</v>
      </c>
      <c r="K2937" s="3" t="str">
        <f>IF(VLOOKUP(D2937,'Resources Final'!A:C,3,FALSE)=0,"",VLOOKUP(D2937,'Resources Final'!A:C,3,FALSE))</f>
        <v>Y</v>
      </c>
      <c r="L2937" s="3" t="str">
        <f>IF(VLOOKUP(D2937,'Resources Final'!A:D,4,FALSE)=0,"",VLOOKUP(D2937,'Resources Final'!A:D,4,FALSE))</f>
        <v/>
      </c>
      <c r="M2937" s="3" t="str">
        <f>IF(VLOOKUP(D2937,'Resources Final'!A:E,5,FALSE)=0,"",VLOOKUP(D2937,'Resources Final'!A:E,5,FALSE))</f>
        <v/>
      </c>
      <c r="N2937" s="7" t="str">
        <f>IF(VLOOKUP(D2937,'Resources Final'!A:F,6,FALSE)=0,"",VLOOKUP(D2937,'Resources Final'!A:F,6,FALSE))</f>
        <v/>
      </c>
      <c r="O2937" s="3" t="str">
        <f>IF(VLOOKUP(D2937,'Resources Final'!A:G,7,FALSE)=0,"",VLOOKUP(D2937,'Resources Final'!A:G,7,FALSE))</f>
        <v/>
      </c>
    </row>
    <row r="2938" spans="1:15" x14ac:dyDescent="0.2">
      <c r="A2938" s="11">
        <v>990</v>
      </c>
      <c r="B2938" s="11" t="str">
        <f t="shared" si="57"/>
        <v>Charles G. Koch Charitable Foundation_The Philanthropic Enterprise2016100000</v>
      </c>
      <c r="C2938" s="11" t="s">
        <v>19</v>
      </c>
      <c r="D2938" s="11" t="s">
        <v>3599</v>
      </c>
      <c r="E2938" s="11" t="s">
        <v>3599</v>
      </c>
      <c r="F2938" s="4">
        <v>100000</v>
      </c>
      <c r="G2938" s="3">
        <v>2016</v>
      </c>
      <c r="H2938" s="3" t="s">
        <v>21</v>
      </c>
      <c r="I2938" s="12"/>
      <c r="J2938" s="3">
        <v>364</v>
      </c>
      <c r="K2938" s="3" t="str">
        <f>IF(VLOOKUP(D2938,'Resources Final'!A:C,3,FALSE)=0,"",VLOOKUP(D2938,'Resources Final'!A:C,3,FALSE))</f>
        <v/>
      </c>
      <c r="L2938" s="3" t="str">
        <f>IF(VLOOKUP(D2938,'Resources Final'!A:D,4,FALSE)=0,"",VLOOKUP(D2938,'Resources Final'!A:D,4,FALSE))</f>
        <v/>
      </c>
      <c r="M2938" s="3" t="str">
        <f>IF(VLOOKUP(D2938,'Resources Final'!A:E,5,FALSE)=0,"",VLOOKUP(D2938,'Resources Final'!A:E,5,FALSE))</f>
        <v/>
      </c>
      <c r="N2938" s="7" t="str">
        <f>IF(VLOOKUP(D2938,'Resources Final'!A:F,6,FALSE)=0,"",VLOOKUP(D2938,'Resources Final'!A:F,6,FALSE))</f>
        <v/>
      </c>
      <c r="O2938" s="3" t="str">
        <f>IF(VLOOKUP(D2938,'Resources Final'!A:G,7,FALSE)=0,"",VLOOKUP(D2938,'Resources Final'!A:G,7,FALSE))</f>
        <v/>
      </c>
    </row>
    <row r="2939" spans="1:15" x14ac:dyDescent="0.2">
      <c r="A2939" s="11">
        <v>990</v>
      </c>
      <c r="B2939" s="11" t="str">
        <f t="shared" si="57"/>
        <v>Charles G. Koch Charitable Foundation_American Legislative Exchange Council2016496000</v>
      </c>
      <c r="C2939" s="11" t="s">
        <v>19</v>
      </c>
      <c r="D2939" s="11" t="s">
        <v>195</v>
      </c>
      <c r="E2939" s="11" t="s">
        <v>195</v>
      </c>
      <c r="F2939" s="4">
        <v>496000</v>
      </c>
      <c r="G2939" s="3">
        <v>2016</v>
      </c>
      <c r="H2939" s="3" t="s">
        <v>21</v>
      </c>
      <c r="I2939" s="12"/>
      <c r="J2939" s="3">
        <v>365</v>
      </c>
      <c r="K2939" s="3" t="str">
        <f>IF(VLOOKUP(D2939,'Resources Final'!A:C,3,FALSE)=0,"",VLOOKUP(D2939,'Resources Final'!A:C,3,FALSE))</f>
        <v/>
      </c>
      <c r="L2939" s="3" t="str">
        <f>IF(VLOOKUP(D2939,'Resources Final'!A:D,4,FALSE)=0,"",VLOOKUP(D2939,'Resources Final'!A:D,4,FALSE))</f>
        <v/>
      </c>
      <c r="M2939" s="3" t="str">
        <f>IF(VLOOKUP(D2939,'Resources Final'!A:E,5,FALSE)=0,"",VLOOKUP(D2939,'Resources Final'!A:E,5,FALSE))</f>
        <v/>
      </c>
      <c r="N2939" s="7" t="str">
        <f>IF(VLOOKUP(D2939,'Resources Final'!A:F,6,FALSE)=0,"",VLOOKUP(D2939,'Resources Final'!A:F,6,FALSE))</f>
        <v>https://www.desmogblog.com/american-legislative-exchange-council</v>
      </c>
      <c r="O2939" s="3" t="str">
        <f>IF(VLOOKUP(D2939,'Resources Final'!A:G,7,FALSE)=0,"",VLOOKUP(D2939,'Resources Final'!A:G,7,FALSE))</f>
        <v>Desmog</v>
      </c>
    </row>
    <row r="2940" spans="1:15" x14ac:dyDescent="0.2">
      <c r="A2940" s="11">
        <v>990</v>
      </c>
      <c r="B2940" s="11" t="str">
        <f t="shared" si="57"/>
        <v>Charles G. Koch Charitable Foundation_Palm20163232</v>
      </c>
      <c r="C2940" s="11" t="s">
        <v>19</v>
      </c>
      <c r="D2940" s="11" t="s">
        <v>2792</v>
      </c>
      <c r="E2940" s="11" t="s">
        <v>2792</v>
      </c>
      <c r="F2940" s="4">
        <v>3232</v>
      </c>
      <c r="G2940" s="3">
        <v>2016</v>
      </c>
      <c r="H2940" s="3" t="s">
        <v>21</v>
      </c>
      <c r="I2940" s="12" t="s">
        <v>31</v>
      </c>
      <c r="J2940" s="3">
        <v>366</v>
      </c>
      <c r="K2940" s="3" t="str">
        <f>IF(VLOOKUP(D2940,'Resources Final'!A:C,3,FALSE)=0,"",VLOOKUP(D2940,'Resources Final'!A:C,3,FALSE))</f>
        <v>Y</v>
      </c>
      <c r="L2940" s="3" t="str">
        <f>IF(VLOOKUP(D2940,'Resources Final'!A:D,4,FALSE)=0,"",VLOOKUP(D2940,'Resources Final'!A:D,4,FALSE))</f>
        <v/>
      </c>
      <c r="M2940" s="3" t="str">
        <f>IF(VLOOKUP(D2940,'Resources Final'!A:E,5,FALSE)=0,"",VLOOKUP(D2940,'Resources Final'!A:E,5,FALSE))</f>
        <v/>
      </c>
      <c r="N2940" s="7" t="str">
        <f>IF(VLOOKUP(D2940,'Resources Final'!A:F,6,FALSE)=0,"",VLOOKUP(D2940,'Resources Final'!A:F,6,FALSE))</f>
        <v/>
      </c>
      <c r="O2940" s="3" t="str">
        <f>IF(VLOOKUP(D2940,'Resources Final'!A:G,7,FALSE)=0,"",VLOOKUP(D2940,'Resources Final'!A:G,7,FALSE))</f>
        <v/>
      </c>
    </row>
    <row r="2941" spans="1:15" x14ac:dyDescent="0.2">
      <c r="A2941" s="11">
        <v>990</v>
      </c>
      <c r="B2941" s="11" t="str">
        <f t="shared" si="57"/>
        <v>Charles G. Koch Charitable Foundation_Libertas Institute201623000</v>
      </c>
      <c r="C2941" s="11" t="s">
        <v>19</v>
      </c>
      <c r="D2941" s="11" t="s">
        <v>2157</v>
      </c>
      <c r="E2941" s="11" t="s">
        <v>2157</v>
      </c>
      <c r="F2941" s="4">
        <v>23000</v>
      </c>
      <c r="G2941" s="3">
        <v>2016</v>
      </c>
      <c r="H2941" s="3" t="s">
        <v>21</v>
      </c>
      <c r="I2941" s="12"/>
      <c r="J2941" s="3">
        <v>367</v>
      </c>
      <c r="K2941" s="3" t="str">
        <f>IF(VLOOKUP(D2941,'Resources Final'!A:C,3,FALSE)=0,"",VLOOKUP(D2941,'Resources Final'!A:C,3,FALSE))</f>
        <v/>
      </c>
      <c r="L2941" s="3" t="str">
        <f>IF(VLOOKUP(D2941,'Resources Final'!A:D,4,FALSE)=0,"",VLOOKUP(D2941,'Resources Final'!A:D,4,FALSE))</f>
        <v/>
      </c>
      <c r="M2941" s="3" t="str">
        <f>IF(VLOOKUP(D2941,'Resources Final'!A:E,5,FALSE)=0,"",VLOOKUP(D2941,'Resources Final'!A:E,5,FALSE))</f>
        <v/>
      </c>
      <c r="N2941" s="7" t="str">
        <f>IF(VLOOKUP(D2941,'Resources Final'!A:F,6,FALSE)=0,"",VLOOKUP(D2941,'Resources Final'!A:F,6,FALSE))</f>
        <v>https://www.sourcewatch.org/index.php/Libertas_Institute</v>
      </c>
      <c r="O2941" s="3" t="str">
        <f>IF(VLOOKUP(D2941,'Resources Final'!A:G,7,FALSE)=0,"",VLOOKUP(D2941,'Resources Final'!A:G,7,FALSE))</f>
        <v>Sourcewatch</v>
      </c>
    </row>
    <row r="2942" spans="1:15" x14ac:dyDescent="0.2">
      <c r="A2942" s="11">
        <v>990</v>
      </c>
      <c r="B2942" s="11" t="str">
        <f t="shared" si="57"/>
        <v>Charles G. Koch Charitable Foundation_Regents of the University of Minnesota20165000</v>
      </c>
      <c r="C2942" s="11" t="s">
        <v>19</v>
      </c>
      <c r="D2942" s="11" t="s">
        <v>3024</v>
      </c>
      <c r="E2942" s="11" t="s">
        <v>3025</v>
      </c>
      <c r="F2942" s="4">
        <v>5000</v>
      </c>
      <c r="G2942" s="3">
        <v>2016</v>
      </c>
      <c r="H2942" s="3" t="s">
        <v>21</v>
      </c>
      <c r="I2942" s="12"/>
      <c r="J2942" s="3">
        <v>368</v>
      </c>
      <c r="K2942" s="3" t="str">
        <f>IF(VLOOKUP(D2942,'Resources Final'!A:C,3,FALSE)=0,"",VLOOKUP(D2942,'Resources Final'!A:C,3,FALSE))</f>
        <v/>
      </c>
      <c r="L2942" s="3" t="str">
        <f>IF(VLOOKUP(D2942,'Resources Final'!A:D,4,FALSE)=0,"",VLOOKUP(D2942,'Resources Final'!A:D,4,FALSE))</f>
        <v>Y</v>
      </c>
      <c r="M2942" s="3" t="str">
        <f>IF(VLOOKUP(D2942,'Resources Final'!A:E,5,FALSE)=0,"",VLOOKUP(D2942,'Resources Final'!A:E,5,FALSE))</f>
        <v/>
      </c>
      <c r="N2942" s="7" t="str">
        <f>IF(VLOOKUP(D2942,'Resources Final'!A:F,6,FALSE)=0,"",VLOOKUP(D2942,'Resources Final'!A:F,6,FALSE))</f>
        <v/>
      </c>
      <c r="O2942" s="3" t="str">
        <f>IF(VLOOKUP(D2942,'Resources Final'!A:G,7,FALSE)=0,"",VLOOKUP(D2942,'Resources Final'!A:G,7,FALSE))</f>
        <v/>
      </c>
    </row>
    <row r="2943" spans="1:15" x14ac:dyDescent="0.2">
      <c r="A2943" s="11">
        <v>990</v>
      </c>
      <c r="B2943" s="11" t="str">
        <f t="shared" si="57"/>
        <v>Charles G. Koch Charitable Foundation_American Conservative Union Foundation20166000</v>
      </c>
      <c r="C2943" s="11" t="s">
        <v>19</v>
      </c>
      <c r="D2943" s="11" t="s">
        <v>180</v>
      </c>
      <c r="E2943" s="11" t="s">
        <v>180</v>
      </c>
      <c r="F2943" s="4">
        <v>6000</v>
      </c>
      <c r="G2943" s="3">
        <v>2016</v>
      </c>
      <c r="H2943" s="3" t="s">
        <v>21</v>
      </c>
      <c r="I2943" s="12"/>
      <c r="J2943" s="3">
        <v>369</v>
      </c>
      <c r="K2943" s="3" t="str">
        <f>IF(VLOOKUP(D2943,'Resources Final'!A:C,3,FALSE)=0,"",VLOOKUP(D2943,'Resources Final'!A:C,3,FALSE))</f>
        <v/>
      </c>
      <c r="L2943" s="3" t="str">
        <f>IF(VLOOKUP(D2943,'Resources Final'!A:D,4,FALSE)=0,"",VLOOKUP(D2943,'Resources Final'!A:D,4,FALSE))</f>
        <v/>
      </c>
      <c r="M2943" s="3" t="str">
        <f>IF(VLOOKUP(D2943,'Resources Final'!A:E,5,FALSE)=0,"",VLOOKUP(D2943,'Resources Final'!A:E,5,FALSE))</f>
        <v/>
      </c>
      <c r="N2943" s="7" t="str">
        <f>IF(VLOOKUP(D2943,'Resources Final'!A:F,6,FALSE)=0,"",VLOOKUP(D2943,'Resources Final'!A:F,6,FALSE))</f>
        <v>http://www.sourcewatch.org/index.php/American_Conservative_Union</v>
      </c>
      <c r="O2943" s="3" t="str">
        <f>IF(VLOOKUP(D2943,'Resources Final'!A:G,7,FALSE)=0,"",VLOOKUP(D2943,'Resources Final'!A:G,7,FALSE))</f>
        <v>Sourcewatch</v>
      </c>
    </row>
    <row r="2944" spans="1:15" x14ac:dyDescent="0.2">
      <c r="A2944" s="11">
        <v>990</v>
      </c>
      <c r="B2944" s="11" t="str">
        <f t="shared" si="57"/>
        <v>Charles G. Koch Charitable Foundation_Christo20164791</v>
      </c>
      <c r="C2944" s="11" t="s">
        <v>19</v>
      </c>
      <c r="D2944" s="11" t="s">
        <v>721</v>
      </c>
      <c r="E2944" s="11" t="s">
        <v>721</v>
      </c>
      <c r="F2944" s="4">
        <v>4791</v>
      </c>
      <c r="G2944" s="3">
        <v>2016</v>
      </c>
      <c r="H2944" s="3" t="s">
        <v>21</v>
      </c>
      <c r="I2944" s="12" t="s">
        <v>31</v>
      </c>
      <c r="J2944" s="3">
        <v>370</v>
      </c>
      <c r="K2944" s="3" t="str">
        <f>IF(VLOOKUP(D2944,'Resources Final'!A:C,3,FALSE)=0,"",VLOOKUP(D2944,'Resources Final'!A:C,3,FALSE))</f>
        <v>Y</v>
      </c>
      <c r="L2944" s="3" t="str">
        <f>IF(VLOOKUP(D2944,'Resources Final'!A:D,4,FALSE)=0,"",VLOOKUP(D2944,'Resources Final'!A:D,4,FALSE))</f>
        <v/>
      </c>
      <c r="M2944" s="3" t="str">
        <f>IF(VLOOKUP(D2944,'Resources Final'!A:E,5,FALSE)=0,"",VLOOKUP(D2944,'Resources Final'!A:E,5,FALSE))</f>
        <v/>
      </c>
      <c r="N2944" s="7" t="str">
        <f>IF(VLOOKUP(D2944,'Resources Final'!A:F,6,FALSE)=0,"",VLOOKUP(D2944,'Resources Final'!A:F,6,FALSE))</f>
        <v/>
      </c>
      <c r="O2944" s="3" t="str">
        <f>IF(VLOOKUP(D2944,'Resources Final'!A:G,7,FALSE)=0,"",VLOOKUP(D2944,'Resources Final'!A:G,7,FALSE))</f>
        <v/>
      </c>
    </row>
    <row r="2945" spans="1:15" x14ac:dyDescent="0.2">
      <c r="A2945" s="11">
        <v>990</v>
      </c>
      <c r="B2945" s="11" t="str">
        <f t="shared" si="57"/>
        <v>Charles G. Koch Charitable Foundation_Warnke20163060</v>
      </c>
      <c r="C2945" s="11" t="s">
        <v>19</v>
      </c>
      <c r="D2945" s="11" t="s">
        <v>3935</v>
      </c>
      <c r="E2945" s="11" t="s">
        <v>3935</v>
      </c>
      <c r="F2945" s="4">
        <v>3060</v>
      </c>
      <c r="G2945" s="3">
        <v>2016</v>
      </c>
      <c r="H2945" s="3" t="s">
        <v>21</v>
      </c>
      <c r="I2945" s="12" t="s">
        <v>31</v>
      </c>
      <c r="J2945" s="3">
        <v>371</v>
      </c>
      <c r="K2945" s="3" t="str">
        <f>IF(VLOOKUP(D2945,'Resources Final'!A:C,3,FALSE)=0,"",VLOOKUP(D2945,'Resources Final'!A:C,3,FALSE))</f>
        <v>Y</v>
      </c>
      <c r="L2945" s="3" t="str">
        <f>IF(VLOOKUP(D2945,'Resources Final'!A:D,4,FALSE)=0,"",VLOOKUP(D2945,'Resources Final'!A:D,4,FALSE))</f>
        <v/>
      </c>
      <c r="M2945" s="3" t="str">
        <f>IF(VLOOKUP(D2945,'Resources Final'!A:E,5,FALSE)=0,"",VLOOKUP(D2945,'Resources Final'!A:E,5,FALSE))</f>
        <v/>
      </c>
      <c r="N2945" s="7" t="str">
        <f>IF(VLOOKUP(D2945,'Resources Final'!A:F,6,FALSE)=0,"",VLOOKUP(D2945,'Resources Final'!A:F,6,FALSE))</f>
        <v/>
      </c>
      <c r="O2945" s="3" t="str">
        <f>IF(VLOOKUP(D2945,'Resources Final'!A:G,7,FALSE)=0,"",VLOOKUP(D2945,'Resources Final'!A:G,7,FALSE))</f>
        <v/>
      </c>
    </row>
    <row r="2946" spans="1:15" x14ac:dyDescent="0.2">
      <c r="A2946" s="11">
        <v>990</v>
      </c>
      <c r="B2946" s="11" t="str">
        <f t="shared" si="57"/>
        <v>Charles G. Koch Charitable Foundation_Atlas Economic Research Foundation201636658</v>
      </c>
      <c r="C2946" s="11" t="s">
        <v>19</v>
      </c>
      <c r="D2946" s="11" t="s">
        <v>286</v>
      </c>
      <c r="E2946" s="11" t="s">
        <v>286</v>
      </c>
      <c r="F2946" s="4">
        <v>36658</v>
      </c>
      <c r="G2946" s="3">
        <v>2016</v>
      </c>
      <c r="H2946" s="3" t="s">
        <v>21</v>
      </c>
      <c r="I2946" s="12" t="s">
        <v>735</v>
      </c>
      <c r="J2946" s="3">
        <v>372</v>
      </c>
      <c r="K2946" s="3" t="str">
        <f>IF(VLOOKUP(D2946,'Resources Final'!A:C,3,FALSE)=0,"",VLOOKUP(D2946,'Resources Final'!A:C,3,FALSE))</f>
        <v/>
      </c>
      <c r="L2946" s="3" t="str">
        <f>IF(VLOOKUP(D2946,'Resources Final'!A:D,4,FALSE)=0,"",VLOOKUP(D2946,'Resources Final'!A:D,4,FALSE))</f>
        <v/>
      </c>
      <c r="M2946" s="3" t="str">
        <f>IF(VLOOKUP(D2946,'Resources Final'!A:E,5,FALSE)=0,"",VLOOKUP(D2946,'Resources Final'!A:E,5,FALSE))</f>
        <v/>
      </c>
      <c r="N2946" s="7" t="str">
        <f>IF(VLOOKUP(D2946,'Resources Final'!A:F,6,FALSE)=0,"",VLOOKUP(D2946,'Resources Final'!A:F,6,FALSE))</f>
        <v>https://www.desmogblog.com/atlas-economic-research-foundation</v>
      </c>
      <c r="O2946" s="3" t="str">
        <f>IF(VLOOKUP(D2946,'Resources Final'!A:G,7,FALSE)=0,"",VLOOKUP(D2946,'Resources Final'!A:G,7,FALSE))</f>
        <v>Desmog</v>
      </c>
    </row>
    <row r="2947" spans="1:15" x14ac:dyDescent="0.2">
      <c r="A2947" s="11">
        <v>990</v>
      </c>
      <c r="B2947" s="11" t="str">
        <f t="shared" si="57"/>
        <v>Charles G. Koch Charitable Foundation_Institute for Justice201613076</v>
      </c>
      <c r="C2947" s="11" t="s">
        <v>19</v>
      </c>
      <c r="D2947" s="11" t="s">
        <v>1682</v>
      </c>
      <c r="E2947" s="11" t="s">
        <v>1682</v>
      </c>
      <c r="F2947" s="4">
        <v>13076</v>
      </c>
      <c r="G2947" s="3">
        <v>2016</v>
      </c>
      <c r="H2947" s="3" t="s">
        <v>21</v>
      </c>
      <c r="I2947" s="12"/>
      <c r="J2947" s="3">
        <v>373</v>
      </c>
      <c r="K2947" s="3" t="str">
        <f>IF(VLOOKUP(D2947,'Resources Final'!A:C,3,FALSE)=0,"",VLOOKUP(D2947,'Resources Final'!A:C,3,FALSE))</f>
        <v/>
      </c>
      <c r="L2947" s="3" t="str">
        <f>IF(VLOOKUP(D2947,'Resources Final'!A:D,4,FALSE)=0,"",VLOOKUP(D2947,'Resources Final'!A:D,4,FALSE))</f>
        <v/>
      </c>
      <c r="M2947" s="3" t="str">
        <f>IF(VLOOKUP(D2947,'Resources Final'!A:E,5,FALSE)=0,"",VLOOKUP(D2947,'Resources Final'!A:E,5,FALSE))</f>
        <v/>
      </c>
      <c r="N2947" s="7" t="str">
        <f>IF(VLOOKUP(D2947,'Resources Final'!A:F,6,FALSE)=0,"",VLOOKUP(D2947,'Resources Final'!A:F,6,FALSE))</f>
        <v>https://www.sourcewatch.org/index.php/Institute_for_Justice</v>
      </c>
      <c r="O2947" s="3" t="str">
        <f>IF(VLOOKUP(D2947,'Resources Final'!A:G,7,FALSE)=0,"",VLOOKUP(D2947,'Resources Final'!A:G,7,FALSE))</f>
        <v>Sourcewatch</v>
      </c>
    </row>
    <row r="2948" spans="1:15" x14ac:dyDescent="0.2">
      <c r="A2948" s="11">
        <v>990</v>
      </c>
      <c r="B2948" s="11" t="str">
        <f t="shared" si="57"/>
        <v>Charles G. Koch Charitable Foundation_Augustana College20165000</v>
      </c>
      <c r="C2948" s="11" t="s">
        <v>19</v>
      </c>
      <c r="D2948" s="11" t="s">
        <v>290</v>
      </c>
      <c r="E2948" s="11" t="s">
        <v>290</v>
      </c>
      <c r="F2948" s="4">
        <v>5000</v>
      </c>
      <c r="G2948" s="3">
        <v>2016</v>
      </c>
      <c r="H2948" s="3" t="s">
        <v>21</v>
      </c>
      <c r="I2948" s="12"/>
      <c r="J2948" s="3">
        <v>374</v>
      </c>
      <c r="K2948" s="3" t="str">
        <f>IF(VLOOKUP(D2948,'Resources Final'!A:C,3,FALSE)=0,"",VLOOKUP(D2948,'Resources Final'!A:C,3,FALSE))</f>
        <v/>
      </c>
      <c r="L2948" s="3" t="str">
        <f>IF(VLOOKUP(D2948,'Resources Final'!A:D,4,FALSE)=0,"",VLOOKUP(D2948,'Resources Final'!A:D,4,FALSE))</f>
        <v>Y</v>
      </c>
      <c r="M2948" s="3" t="str">
        <f>IF(VLOOKUP(D2948,'Resources Final'!A:E,5,FALSE)=0,"",VLOOKUP(D2948,'Resources Final'!A:E,5,FALSE))</f>
        <v/>
      </c>
      <c r="N2948" s="7" t="str">
        <f>IF(VLOOKUP(D2948,'Resources Final'!A:F,6,FALSE)=0,"",VLOOKUP(D2948,'Resources Final'!A:F,6,FALSE))</f>
        <v/>
      </c>
      <c r="O2948" s="3" t="str">
        <f>IF(VLOOKUP(D2948,'Resources Final'!A:G,7,FALSE)=0,"",VLOOKUP(D2948,'Resources Final'!A:G,7,FALSE))</f>
        <v/>
      </c>
    </row>
    <row r="2949" spans="1:15" x14ac:dyDescent="0.2">
      <c r="A2949" s="11">
        <v>990</v>
      </c>
      <c r="B2949" s="11" t="str">
        <f t="shared" si="57"/>
        <v>Charles G. Koch Charitable Foundation_Belhaven University20161924</v>
      </c>
      <c r="C2949" s="11" t="s">
        <v>19</v>
      </c>
      <c r="D2949" s="11" t="s">
        <v>389</v>
      </c>
      <c r="E2949" s="11" t="s">
        <v>389</v>
      </c>
      <c r="F2949" s="4">
        <v>1924</v>
      </c>
      <c r="G2949" s="3">
        <v>2016</v>
      </c>
      <c r="H2949" s="3" t="s">
        <v>21</v>
      </c>
      <c r="I2949" s="12"/>
      <c r="J2949" s="3">
        <v>375</v>
      </c>
      <c r="K2949" s="3" t="str">
        <f>IF(VLOOKUP(D2949,'Resources Final'!A:C,3,FALSE)=0,"",VLOOKUP(D2949,'Resources Final'!A:C,3,FALSE))</f>
        <v/>
      </c>
      <c r="L2949" s="3" t="str">
        <f>IF(VLOOKUP(D2949,'Resources Final'!A:D,4,FALSE)=0,"",VLOOKUP(D2949,'Resources Final'!A:D,4,FALSE))</f>
        <v>Y</v>
      </c>
      <c r="M2949" s="3" t="str">
        <f>IF(VLOOKUP(D2949,'Resources Final'!A:E,5,FALSE)=0,"",VLOOKUP(D2949,'Resources Final'!A:E,5,FALSE))</f>
        <v/>
      </c>
      <c r="N2949" s="7" t="str">
        <f>IF(VLOOKUP(D2949,'Resources Final'!A:F,6,FALSE)=0,"",VLOOKUP(D2949,'Resources Final'!A:F,6,FALSE))</f>
        <v/>
      </c>
      <c r="O2949" s="3" t="str">
        <f>IF(VLOOKUP(D2949,'Resources Final'!A:G,7,FALSE)=0,"",VLOOKUP(D2949,'Resources Final'!A:G,7,FALSE))</f>
        <v/>
      </c>
    </row>
    <row r="2950" spans="1:15" x14ac:dyDescent="0.2">
      <c r="A2950" s="11">
        <v>990</v>
      </c>
      <c r="B2950" s="11" t="str">
        <f t="shared" si="57"/>
        <v>Charles G. Koch Charitable Foundation_Darbari20162835</v>
      </c>
      <c r="C2950" s="11" t="s">
        <v>19</v>
      </c>
      <c r="D2950" s="11" t="s">
        <v>943</v>
      </c>
      <c r="E2950" s="11" t="s">
        <v>943</v>
      </c>
      <c r="F2950" s="4">
        <v>2835</v>
      </c>
      <c r="G2950" s="3">
        <v>2016</v>
      </c>
      <c r="H2950" s="3" t="s">
        <v>21</v>
      </c>
      <c r="I2950" s="12" t="s">
        <v>31</v>
      </c>
      <c r="J2950" s="3">
        <v>376</v>
      </c>
      <c r="K2950" s="3" t="str">
        <f>IF(VLOOKUP(D2950,'Resources Final'!A:C,3,FALSE)=0,"",VLOOKUP(D2950,'Resources Final'!A:C,3,FALSE))</f>
        <v>Y</v>
      </c>
      <c r="L2950" s="3" t="str">
        <f>IF(VLOOKUP(D2950,'Resources Final'!A:D,4,FALSE)=0,"",VLOOKUP(D2950,'Resources Final'!A:D,4,FALSE))</f>
        <v/>
      </c>
      <c r="M2950" s="3" t="str">
        <f>IF(VLOOKUP(D2950,'Resources Final'!A:E,5,FALSE)=0,"",VLOOKUP(D2950,'Resources Final'!A:E,5,FALSE))</f>
        <v/>
      </c>
      <c r="N2950" s="7" t="str">
        <f>IF(VLOOKUP(D2950,'Resources Final'!A:F,6,FALSE)=0,"",VLOOKUP(D2950,'Resources Final'!A:F,6,FALSE))</f>
        <v/>
      </c>
      <c r="O2950" s="3" t="str">
        <f>IF(VLOOKUP(D2950,'Resources Final'!A:G,7,FALSE)=0,"",VLOOKUP(D2950,'Resources Final'!A:G,7,FALSE))</f>
        <v/>
      </c>
    </row>
    <row r="2951" spans="1:15" x14ac:dyDescent="0.2">
      <c r="A2951" s="11">
        <v>990</v>
      </c>
      <c r="B2951" s="11" t="str">
        <f t="shared" si="57"/>
        <v>Charles G. Koch Charitable Foundation_Larosiere20162835</v>
      </c>
      <c r="C2951" s="11" t="s">
        <v>19</v>
      </c>
      <c r="D2951" s="11" t="s">
        <v>2103</v>
      </c>
      <c r="E2951" s="11" t="s">
        <v>2103</v>
      </c>
      <c r="F2951" s="4">
        <v>2835</v>
      </c>
      <c r="G2951" s="3">
        <v>2016</v>
      </c>
      <c r="H2951" s="3" t="s">
        <v>21</v>
      </c>
      <c r="I2951" s="12" t="s">
        <v>31</v>
      </c>
      <c r="J2951" s="3">
        <v>377</v>
      </c>
      <c r="K2951" s="3" t="str">
        <f>IF(VLOOKUP(D2951,'Resources Final'!A:C,3,FALSE)=0,"",VLOOKUP(D2951,'Resources Final'!A:C,3,FALSE))</f>
        <v>Y</v>
      </c>
      <c r="L2951" s="3" t="str">
        <f>IF(VLOOKUP(D2951,'Resources Final'!A:D,4,FALSE)=0,"",VLOOKUP(D2951,'Resources Final'!A:D,4,FALSE))</f>
        <v/>
      </c>
      <c r="M2951" s="3" t="str">
        <f>IF(VLOOKUP(D2951,'Resources Final'!A:E,5,FALSE)=0,"",VLOOKUP(D2951,'Resources Final'!A:E,5,FALSE))</f>
        <v/>
      </c>
      <c r="N2951" s="7" t="str">
        <f>IF(VLOOKUP(D2951,'Resources Final'!A:F,6,FALSE)=0,"",VLOOKUP(D2951,'Resources Final'!A:F,6,FALSE))</f>
        <v/>
      </c>
      <c r="O2951" s="3" t="str">
        <f>IF(VLOOKUP(D2951,'Resources Final'!A:G,7,FALSE)=0,"",VLOOKUP(D2951,'Resources Final'!A:G,7,FALSE))</f>
        <v/>
      </c>
    </row>
    <row r="2952" spans="1:15" x14ac:dyDescent="0.2">
      <c r="A2952" s="11">
        <v>990</v>
      </c>
      <c r="B2952" s="11" t="str">
        <f t="shared" si="57"/>
        <v>Charles G. Koch Charitable Foundation_Saint Francis University2016428200</v>
      </c>
      <c r="C2952" s="11" t="s">
        <v>19</v>
      </c>
      <c r="D2952" s="11" t="s">
        <v>3202</v>
      </c>
      <c r="E2952" s="11" t="s">
        <v>3202</v>
      </c>
      <c r="F2952" s="4">
        <v>428200</v>
      </c>
      <c r="G2952" s="3">
        <v>2016</v>
      </c>
      <c r="H2952" s="3" t="s">
        <v>21</v>
      </c>
      <c r="I2952" s="12"/>
      <c r="J2952" s="3">
        <v>378</v>
      </c>
      <c r="K2952" s="3" t="str">
        <f>IF(VLOOKUP(D2952,'Resources Final'!A:C,3,FALSE)=0,"",VLOOKUP(D2952,'Resources Final'!A:C,3,FALSE))</f>
        <v/>
      </c>
      <c r="L2952" s="3" t="str">
        <f>IF(VLOOKUP(D2952,'Resources Final'!A:D,4,FALSE)=0,"",VLOOKUP(D2952,'Resources Final'!A:D,4,FALSE))</f>
        <v>Y</v>
      </c>
      <c r="M2952" s="3" t="str">
        <f>IF(VLOOKUP(D2952,'Resources Final'!A:E,5,FALSE)=0,"",VLOOKUP(D2952,'Resources Final'!A:E,5,FALSE))</f>
        <v/>
      </c>
      <c r="N2952" s="7" t="str">
        <f>IF(VLOOKUP(D2952,'Resources Final'!A:F,6,FALSE)=0,"",VLOOKUP(D2952,'Resources Final'!A:F,6,FALSE))</f>
        <v/>
      </c>
      <c r="O2952" s="3" t="str">
        <f>IF(VLOOKUP(D2952,'Resources Final'!A:G,7,FALSE)=0,"",VLOOKUP(D2952,'Resources Final'!A:G,7,FALSE))</f>
        <v/>
      </c>
    </row>
    <row r="2953" spans="1:15" x14ac:dyDescent="0.2">
      <c r="A2953" s="11">
        <v>990</v>
      </c>
      <c r="B2953" s="11" t="str">
        <f t="shared" si="57"/>
        <v>Charles G. Koch Charitable Foundation_Lake Forest College201619000</v>
      </c>
      <c r="C2953" s="11" t="s">
        <v>19</v>
      </c>
      <c r="D2953" s="11" t="s">
        <v>2089</v>
      </c>
      <c r="E2953" s="11" t="s">
        <v>2089</v>
      </c>
      <c r="F2953" s="4">
        <v>19000</v>
      </c>
      <c r="G2953" s="3">
        <v>2016</v>
      </c>
      <c r="H2953" s="3" t="s">
        <v>21</v>
      </c>
      <c r="I2953" s="12"/>
      <c r="J2953" s="3">
        <v>379</v>
      </c>
      <c r="K2953" s="3" t="str">
        <f>IF(VLOOKUP(D2953,'Resources Final'!A:C,3,FALSE)=0,"",VLOOKUP(D2953,'Resources Final'!A:C,3,FALSE))</f>
        <v/>
      </c>
      <c r="L2953" s="3" t="str">
        <f>IF(VLOOKUP(D2953,'Resources Final'!A:D,4,FALSE)=0,"",VLOOKUP(D2953,'Resources Final'!A:D,4,FALSE))</f>
        <v>Y</v>
      </c>
      <c r="M2953" s="3" t="str">
        <f>IF(VLOOKUP(D2953,'Resources Final'!A:E,5,FALSE)=0,"",VLOOKUP(D2953,'Resources Final'!A:E,5,FALSE))</f>
        <v/>
      </c>
      <c r="N2953" s="7" t="str">
        <f>IF(VLOOKUP(D2953,'Resources Final'!A:F,6,FALSE)=0,"",VLOOKUP(D2953,'Resources Final'!A:F,6,FALSE))</f>
        <v/>
      </c>
      <c r="O2953" s="3" t="str">
        <f>IF(VLOOKUP(D2953,'Resources Final'!A:G,7,FALSE)=0,"",VLOOKUP(D2953,'Resources Final'!A:G,7,FALSE))</f>
        <v/>
      </c>
    </row>
    <row r="2954" spans="1:15" x14ac:dyDescent="0.2">
      <c r="A2954" s="11">
        <v>990</v>
      </c>
      <c r="B2954" s="11" t="str">
        <f t="shared" si="57"/>
        <v>Charles G. Koch Charitable Foundation_Stewart20163060</v>
      </c>
      <c r="C2954" s="11" t="s">
        <v>19</v>
      </c>
      <c r="D2954" s="11" t="s">
        <v>3440</v>
      </c>
      <c r="E2954" s="11" t="s">
        <v>3440</v>
      </c>
      <c r="F2954" s="4">
        <v>3060</v>
      </c>
      <c r="G2954" s="3">
        <v>2016</v>
      </c>
      <c r="H2954" s="3" t="s">
        <v>21</v>
      </c>
      <c r="I2954" s="12" t="s">
        <v>31</v>
      </c>
      <c r="J2954" s="3">
        <v>380</v>
      </c>
      <c r="K2954" s="3" t="str">
        <f>IF(VLOOKUP(D2954,'Resources Final'!A:C,3,FALSE)=0,"",VLOOKUP(D2954,'Resources Final'!A:C,3,FALSE))</f>
        <v>Y</v>
      </c>
      <c r="L2954" s="3" t="str">
        <f>IF(VLOOKUP(D2954,'Resources Final'!A:D,4,FALSE)=0,"",VLOOKUP(D2954,'Resources Final'!A:D,4,FALSE))</f>
        <v/>
      </c>
      <c r="M2954" s="3" t="str">
        <f>IF(VLOOKUP(D2954,'Resources Final'!A:E,5,FALSE)=0,"",VLOOKUP(D2954,'Resources Final'!A:E,5,FALSE))</f>
        <v/>
      </c>
      <c r="N2954" s="7" t="str">
        <f>IF(VLOOKUP(D2954,'Resources Final'!A:F,6,FALSE)=0,"",VLOOKUP(D2954,'Resources Final'!A:F,6,FALSE))</f>
        <v/>
      </c>
      <c r="O2954" s="3" t="str">
        <f>IF(VLOOKUP(D2954,'Resources Final'!A:G,7,FALSE)=0,"",VLOOKUP(D2954,'Resources Final'!A:G,7,FALSE))</f>
        <v/>
      </c>
    </row>
    <row r="2955" spans="1:15" x14ac:dyDescent="0.2">
      <c r="A2955" s="11">
        <v>990</v>
      </c>
      <c r="B2955" s="11" t="str">
        <f t="shared" si="57"/>
        <v>Charles G. Koch Charitable Foundation_Regent University201674600</v>
      </c>
      <c r="C2955" s="11" t="s">
        <v>19</v>
      </c>
      <c r="D2955" s="11" t="s">
        <v>3019</v>
      </c>
      <c r="E2955" s="11" t="s">
        <v>3019</v>
      </c>
      <c r="F2955" s="4">
        <v>74600</v>
      </c>
      <c r="G2955" s="3">
        <v>2016</v>
      </c>
      <c r="H2955" s="3" t="s">
        <v>21</v>
      </c>
      <c r="I2955" s="12"/>
      <c r="J2955" s="3">
        <v>381</v>
      </c>
      <c r="K2955" s="3" t="str">
        <f>IF(VLOOKUP(D2955,'Resources Final'!A:C,3,FALSE)=0,"",VLOOKUP(D2955,'Resources Final'!A:C,3,FALSE))</f>
        <v/>
      </c>
      <c r="L2955" s="3" t="str">
        <f>IF(VLOOKUP(D2955,'Resources Final'!A:D,4,FALSE)=0,"",VLOOKUP(D2955,'Resources Final'!A:D,4,FALSE))</f>
        <v>Y</v>
      </c>
      <c r="M2955" s="3" t="str">
        <f>IF(VLOOKUP(D2955,'Resources Final'!A:E,5,FALSE)=0,"",VLOOKUP(D2955,'Resources Final'!A:E,5,FALSE))</f>
        <v/>
      </c>
      <c r="N2955" s="7" t="str">
        <f>IF(VLOOKUP(D2955,'Resources Final'!A:F,6,FALSE)=0,"",VLOOKUP(D2955,'Resources Final'!A:F,6,FALSE))</f>
        <v/>
      </c>
      <c r="O2955" s="3" t="str">
        <f>IF(VLOOKUP(D2955,'Resources Final'!A:G,7,FALSE)=0,"",VLOOKUP(D2955,'Resources Final'!A:G,7,FALSE))</f>
        <v/>
      </c>
    </row>
    <row r="2956" spans="1:15" x14ac:dyDescent="0.2">
      <c r="A2956" s="11">
        <v>990</v>
      </c>
      <c r="B2956" s="11" t="str">
        <f t="shared" si="57"/>
        <v>Charles G. Koch Charitable Foundation_Pennsylvania State University - University Park201667740</v>
      </c>
      <c r="C2956" s="11" t="s">
        <v>19</v>
      </c>
      <c r="D2956" s="11" t="s">
        <v>2834</v>
      </c>
      <c r="E2956" s="11" t="s">
        <v>2832</v>
      </c>
      <c r="F2956" s="4">
        <v>67740</v>
      </c>
      <c r="G2956" s="3">
        <v>2016</v>
      </c>
      <c r="H2956" s="3" t="s">
        <v>21</v>
      </c>
      <c r="I2956" s="12"/>
      <c r="J2956" s="3">
        <v>382</v>
      </c>
      <c r="K2956" s="3" t="str">
        <f>IF(VLOOKUP(D2956,'Resources Final'!A:C,3,FALSE)=0,"",VLOOKUP(D2956,'Resources Final'!A:C,3,FALSE))</f>
        <v/>
      </c>
      <c r="L2956" s="3" t="str">
        <f>IF(VLOOKUP(D2956,'Resources Final'!A:D,4,FALSE)=0,"",VLOOKUP(D2956,'Resources Final'!A:D,4,FALSE))</f>
        <v>Y</v>
      </c>
      <c r="M2956" s="3" t="str">
        <f>IF(VLOOKUP(D2956,'Resources Final'!A:E,5,FALSE)=0,"",VLOOKUP(D2956,'Resources Final'!A:E,5,FALSE))</f>
        <v/>
      </c>
      <c r="N2956" s="7" t="str">
        <f>IF(VLOOKUP(D2956,'Resources Final'!A:F,6,FALSE)=0,"",VLOOKUP(D2956,'Resources Final'!A:F,6,FALSE))</f>
        <v/>
      </c>
      <c r="O2956" s="3" t="str">
        <f>IF(VLOOKUP(D2956,'Resources Final'!A:G,7,FALSE)=0,"",VLOOKUP(D2956,'Resources Final'!A:G,7,FALSE))</f>
        <v/>
      </c>
    </row>
    <row r="2957" spans="1:15" x14ac:dyDescent="0.2">
      <c r="A2957" s="11">
        <v>990</v>
      </c>
      <c r="B2957" s="11" t="str">
        <f t="shared" si="57"/>
        <v>Charles G. Koch Charitable Foundation_Salcedo20163555</v>
      </c>
      <c r="C2957" s="11" t="s">
        <v>19</v>
      </c>
      <c r="D2957" s="11" t="s">
        <v>3207</v>
      </c>
      <c r="E2957" s="11" t="s">
        <v>3207</v>
      </c>
      <c r="F2957" s="4">
        <v>3555</v>
      </c>
      <c r="G2957" s="3">
        <v>2016</v>
      </c>
      <c r="H2957" s="3" t="s">
        <v>21</v>
      </c>
      <c r="I2957" s="12" t="s">
        <v>31</v>
      </c>
      <c r="J2957" s="3">
        <v>383</v>
      </c>
      <c r="K2957" s="3" t="str">
        <f>IF(VLOOKUP(D2957,'Resources Final'!A:C,3,FALSE)=0,"",VLOOKUP(D2957,'Resources Final'!A:C,3,FALSE))</f>
        <v>Y</v>
      </c>
      <c r="L2957" s="3" t="str">
        <f>IF(VLOOKUP(D2957,'Resources Final'!A:D,4,FALSE)=0,"",VLOOKUP(D2957,'Resources Final'!A:D,4,FALSE))</f>
        <v/>
      </c>
      <c r="M2957" s="3" t="str">
        <f>IF(VLOOKUP(D2957,'Resources Final'!A:E,5,FALSE)=0,"",VLOOKUP(D2957,'Resources Final'!A:E,5,FALSE))</f>
        <v/>
      </c>
      <c r="N2957" s="7" t="str">
        <f>IF(VLOOKUP(D2957,'Resources Final'!A:F,6,FALSE)=0,"",VLOOKUP(D2957,'Resources Final'!A:F,6,FALSE))</f>
        <v/>
      </c>
      <c r="O2957" s="3" t="str">
        <f>IF(VLOOKUP(D2957,'Resources Final'!A:G,7,FALSE)=0,"",VLOOKUP(D2957,'Resources Final'!A:G,7,FALSE))</f>
        <v/>
      </c>
    </row>
    <row r="2958" spans="1:15" x14ac:dyDescent="0.2">
      <c r="A2958" s="11">
        <v>990</v>
      </c>
      <c r="B2958" s="11" t="str">
        <f t="shared" si="57"/>
        <v>Charles G. Koch Charitable Foundation_Samford University201642000</v>
      </c>
      <c r="C2958" s="11" t="s">
        <v>19</v>
      </c>
      <c r="D2958" s="11" t="s">
        <v>3216</v>
      </c>
      <c r="E2958" s="11" t="s">
        <v>3216</v>
      </c>
      <c r="F2958" s="4">
        <v>42000</v>
      </c>
      <c r="G2958" s="3">
        <v>2016</v>
      </c>
      <c r="H2958" s="3" t="s">
        <v>21</v>
      </c>
      <c r="I2958" s="12"/>
      <c r="J2958" s="3">
        <v>384</v>
      </c>
      <c r="K2958" s="3" t="str">
        <f>IF(VLOOKUP(D2958,'Resources Final'!A:C,3,FALSE)=0,"",VLOOKUP(D2958,'Resources Final'!A:C,3,FALSE))</f>
        <v/>
      </c>
      <c r="L2958" s="3" t="str">
        <f>IF(VLOOKUP(D2958,'Resources Final'!A:D,4,FALSE)=0,"",VLOOKUP(D2958,'Resources Final'!A:D,4,FALSE))</f>
        <v>Y</v>
      </c>
      <c r="M2958" s="3" t="str">
        <f>IF(VLOOKUP(D2958,'Resources Final'!A:E,5,FALSE)=0,"",VLOOKUP(D2958,'Resources Final'!A:E,5,FALSE))</f>
        <v/>
      </c>
      <c r="N2958" s="7" t="str">
        <f>IF(VLOOKUP(D2958,'Resources Final'!A:F,6,FALSE)=0,"",VLOOKUP(D2958,'Resources Final'!A:F,6,FALSE))</f>
        <v/>
      </c>
      <c r="O2958" s="3" t="str">
        <f>IF(VLOOKUP(D2958,'Resources Final'!A:G,7,FALSE)=0,"",VLOOKUP(D2958,'Resources Final'!A:G,7,FALSE))</f>
        <v/>
      </c>
    </row>
    <row r="2959" spans="1:15" x14ac:dyDescent="0.2">
      <c r="A2959" s="11">
        <v>990</v>
      </c>
      <c r="B2959" s="11" t="str">
        <f t="shared" si="57"/>
        <v>Charles G. Koch Charitable Foundation_Voyles20162835</v>
      </c>
      <c r="C2959" s="11" t="s">
        <v>19</v>
      </c>
      <c r="D2959" s="11" t="s">
        <v>3911</v>
      </c>
      <c r="E2959" s="11" t="s">
        <v>3911</v>
      </c>
      <c r="F2959" s="4">
        <v>2835</v>
      </c>
      <c r="G2959" s="3">
        <v>2016</v>
      </c>
      <c r="H2959" s="3" t="s">
        <v>21</v>
      </c>
      <c r="I2959" s="12" t="s">
        <v>31</v>
      </c>
      <c r="J2959" s="3">
        <v>385</v>
      </c>
      <c r="K2959" s="3" t="str">
        <f>IF(VLOOKUP(D2959,'Resources Final'!A:C,3,FALSE)=0,"",VLOOKUP(D2959,'Resources Final'!A:C,3,FALSE))</f>
        <v>Y</v>
      </c>
      <c r="L2959" s="3" t="str">
        <f>IF(VLOOKUP(D2959,'Resources Final'!A:D,4,FALSE)=0,"",VLOOKUP(D2959,'Resources Final'!A:D,4,FALSE))</f>
        <v/>
      </c>
      <c r="M2959" s="3" t="str">
        <f>IF(VLOOKUP(D2959,'Resources Final'!A:E,5,FALSE)=0,"",VLOOKUP(D2959,'Resources Final'!A:E,5,FALSE))</f>
        <v/>
      </c>
      <c r="N2959" s="7" t="str">
        <f>IF(VLOOKUP(D2959,'Resources Final'!A:F,6,FALSE)=0,"",VLOOKUP(D2959,'Resources Final'!A:F,6,FALSE))</f>
        <v/>
      </c>
      <c r="O2959" s="3" t="str">
        <f>IF(VLOOKUP(D2959,'Resources Final'!A:G,7,FALSE)=0,"",VLOOKUP(D2959,'Resources Final'!A:G,7,FALSE))</f>
        <v/>
      </c>
    </row>
    <row r="2960" spans="1:15" x14ac:dyDescent="0.2">
      <c r="A2960" s="11">
        <v>990</v>
      </c>
      <c r="B2960" s="11" t="str">
        <f t="shared" si="57"/>
        <v>Charles G. Koch Charitable Foundation_Cleary University201644000</v>
      </c>
      <c r="C2960" s="11" t="s">
        <v>19</v>
      </c>
      <c r="D2960" s="11" t="s">
        <v>755</v>
      </c>
      <c r="E2960" s="11" t="s">
        <v>755</v>
      </c>
      <c r="F2960" s="4">
        <v>44000</v>
      </c>
      <c r="G2960" s="3">
        <v>2016</v>
      </c>
      <c r="H2960" s="3" t="s">
        <v>21</v>
      </c>
      <c r="I2960" s="12"/>
      <c r="J2960" s="3">
        <v>386</v>
      </c>
      <c r="K2960" s="3" t="str">
        <f>IF(VLOOKUP(D2960,'Resources Final'!A:C,3,FALSE)=0,"",VLOOKUP(D2960,'Resources Final'!A:C,3,FALSE))</f>
        <v/>
      </c>
      <c r="L2960" s="3" t="str">
        <f>IF(VLOOKUP(D2960,'Resources Final'!A:D,4,FALSE)=0,"",VLOOKUP(D2960,'Resources Final'!A:D,4,FALSE))</f>
        <v>Y</v>
      </c>
      <c r="M2960" s="3" t="str">
        <f>IF(VLOOKUP(D2960,'Resources Final'!A:E,5,FALSE)=0,"",VLOOKUP(D2960,'Resources Final'!A:E,5,FALSE))</f>
        <v/>
      </c>
      <c r="N2960" s="7" t="str">
        <f>IF(VLOOKUP(D2960,'Resources Final'!A:F,6,FALSE)=0,"",VLOOKUP(D2960,'Resources Final'!A:F,6,FALSE))</f>
        <v/>
      </c>
      <c r="O2960" s="3" t="str">
        <f>IF(VLOOKUP(D2960,'Resources Final'!A:G,7,FALSE)=0,"",VLOOKUP(D2960,'Resources Final'!A:G,7,FALSE))</f>
        <v/>
      </c>
    </row>
    <row r="2961" spans="1:15" x14ac:dyDescent="0.2">
      <c r="A2961" s="11">
        <v>990</v>
      </c>
      <c r="B2961" s="11" t="str">
        <f t="shared" si="57"/>
        <v>Charles G. Koch Charitable Foundation_Beaulac20165135</v>
      </c>
      <c r="C2961" s="11" t="s">
        <v>19</v>
      </c>
      <c r="D2961" s="11" t="s">
        <v>372</v>
      </c>
      <c r="E2961" s="11" t="s">
        <v>372</v>
      </c>
      <c r="F2961" s="4">
        <v>5135</v>
      </c>
      <c r="G2961" s="3">
        <v>2016</v>
      </c>
      <c r="H2961" s="3" t="s">
        <v>21</v>
      </c>
      <c r="I2961" s="12" t="s">
        <v>31</v>
      </c>
      <c r="J2961" s="3">
        <v>387</v>
      </c>
      <c r="K2961" s="3" t="str">
        <f>IF(VLOOKUP(D2961,'Resources Final'!A:C,3,FALSE)=0,"",VLOOKUP(D2961,'Resources Final'!A:C,3,FALSE))</f>
        <v>Y</v>
      </c>
      <c r="L2961" s="3" t="str">
        <f>IF(VLOOKUP(D2961,'Resources Final'!A:D,4,FALSE)=0,"",VLOOKUP(D2961,'Resources Final'!A:D,4,FALSE))</f>
        <v/>
      </c>
      <c r="M2961" s="3" t="str">
        <f>IF(VLOOKUP(D2961,'Resources Final'!A:E,5,FALSE)=0,"",VLOOKUP(D2961,'Resources Final'!A:E,5,FALSE))</f>
        <v/>
      </c>
      <c r="N2961" s="7" t="str">
        <f>IF(VLOOKUP(D2961,'Resources Final'!A:F,6,FALSE)=0,"",VLOOKUP(D2961,'Resources Final'!A:F,6,FALSE))</f>
        <v/>
      </c>
      <c r="O2961" s="3" t="str">
        <f>IF(VLOOKUP(D2961,'Resources Final'!A:G,7,FALSE)=0,"",VLOOKUP(D2961,'Resources Final'!A:G,7,FALSE))</f>
        <v/>
      </c>
    </row>
    <row r="2962" spans="1:15" x14ac:dyDescent="0.2">
      <c r="A2962" s="11">
        <v>990</v>
      </c>
      <c r="B2962" s="11" t="str">
        <f t="shared" si="57"/>
        <v>Charles G. Koch Charitable Foundation_Lang20163555</v>
      </c>
      <c r="C2962" s="11" t="s">
        <v>19</v>
      </c>
      <c r="D2962" s="11" t="s">
        <v>2099</v>
      </c>
      <c r="E2962" s="11" t="s">
        <v>2099</v>
      </c>
      <c r="F2962" s="4">
        <v>3555</v>
      </c>
      <c r="G2962" s="3">
        <v>2016</v>
      </c>
      <c r="H2962" s="3" t="s">
        <v>21</v>
      </c>
      <c r="I2962" s="12" t="s">
        <v>31</v>
      </c>
      <c r="J2962" s="3">
        <v>388</v>
      </c>
      <c r="K2962" s="3" t="str">
        <f>IF(VLOOKUP(D2962,'Resources Final'!A:C,3,FALSE)=0,"",VLOOKUP(D2962,'Resources Final'!A:C,3,FALSE))</f>
        <v>Y</v>
      </c>
      <c r="L2962" s="3" t="str">
        <f>IF(VLOOKUP(D2962,'Resources Final'!A:D,4,FALSE)=0,"",VLOOKUP(D2962,'Resources Final'!A:D,4,FALSE))</f>
        <v/>
      </c>
      <c r="M2962" s="3" t="str">
        <f>IF(VLOOKUP(D2962,'Resources Final'!A:E,5,FALSE)=0,"",VLOOKUP(D2962,'Resources Final'!A:E,5,FALSE))</f>
        <v/>
      </c>
      <c r="N2962" s="7" t="str">
        <f>IF(VLOOKUP(D2962,'Resources Final'!A:F,6,FALSE)=0,"",VLOOKUP(D2962,'Resources Final'!A:F,6,FALSE))</f>
        <v/>
      </c>
      <c r="O2962" s="3" t="str">
        <f>IF(VLOOKUP(D2962,'Resources Final'!A:G,7,FALSE)=0,"",VLOOKUP(D2962,'Resources Final'!A:G,7,FALSE))</f>
        <v/>
      </c>
    </row>
    <row r="2963" spans="1:15" x14ac:dyDescent="0.2">
      <c r="A2963" s="11">
        <v>990</v>
      </c>
      <c r="B2963" s="11" t="str">
        <f t="shared" si="57"/>
        <v>Charles G. Koch Charitable Foundation_Combs20162835</v>
      </c>
      <c r="C2963" s="11" t="s">
        <v>19</v>
      </c>
      <c r="D2963" s="11" t="s">
        <v>804</v>
      </c>
      <c r="E2963" s="11" t="s">
        <v>804</v>
      </c>
      <c r="F2963" s="4">
        <v>2835</v>
      </c>
      <c r="G2963" s="3">
        <v>2016</v>
      </c>
      <c r="H2963" s="3" t="s">
        <v>21</v>
      </c>
      <c r="I2963" s="12" t="s">
        <v>31</v>
      </c>
      <c r="J2963" s="3">
        <v>389</v>
      </c>
      <c r="K2963" s="3" t="str">
        <f>IF(VLOOKUP(D2963,'Resources Final'!A:C,3,FALSE)=0,"",VLOOKUP(D2963,'Resources Final'!A:C,3,FALSE))</f>
        <v>Y</v>
      </c>
      <c r="L2963" s="3" t="str">
        <f>IF(VLOOKUP(D2963,'Resources Final'!A:D,4,FALSE)=0,"",VLOOKUP(D2963,'Resources Final'!A:D,4,FALSE))</f>
        <v/>
      </c>
      <c r="M2963" s="3" t="str">
        <f>IF(VLOOKUP(D2963,'Resources Final'!A:E,5,FALSE)=0,"",VLOOKUP(D2963,'Resources Final'!A:E,5,FALSE))</f>
        <v/>
      </c>
      <c r="N2963" s="7" t="str">
        <f>IF(VLOOKUP(D2963,'Resources Final'!A:F,6,FALSE)=0,"",VLOOKUP(D2963,'Resources Final'!A:F,6,FALSE))</f>
        <v/>
      </c>
      <c r="O2963" s="3" t="str">
        <f>IF(VLOOKUP(D2963,'Resources Final'!A:G,7,FALSE)=0,"",VLOOKUP(D2963,'Resources Final'!A:G,7,FALSE))</f>
        <v/>
      </c>
    </row>
    <row r="2964" spans="1:15" x14ac:dyDescent="0.2">
      <c r="A2964" s="11">
        <v>990</v>
      </c>
      <c r="B2964" s="11" t="str">
        <f t="shared" si="57"/>
        <v>Charles G. Koch Charitable Foundation_Petrosky20163060</v>
      </c>
      <c r="C2964" s="11" t="s">
        <v>19</v>
      </c>
      <c r="D2964" s="11" t="s">
        <v>2844</v>
      </c>
      <c r="E2964" s="11" t="s">
        <v>2844</v>
      </c>
      <c r="F2964" s="4">
        <v>3060</v>
      </c>
      <c r="G2964" s="3">
        <v>2016</v>
      </c>
      <c r="H2964" s="3" t="s">
        <v>21</v>
      </c>
      <c r="I2964" s="12" t="s">
        <v>31</v>
      </c>
      <c r="J2964" s="3">
        <v>390</v>
      </c>
      <c r="K2964" s="3" t="str">
        <f>IF(VLOOKUP(D2964,'Resources Final'!A:C,3,FALSE)=0,"",VLOOKUP(D2964,'Resources Final'!A:C,3,FALSE))</f>
        <v>Y</v>
      </c>
      <c r="L2964" s="3" t="str">
        <f>IF(VLOOKUP(D2964,'Resources Final'!A:D,4,FALSE)=0,"",VLOOKUP(D2964,'Resources Final'!A:D,4,FALSE))</f>
        <v/>
      </c>
      <c r="M2964" s="3" t="str">
        <f>IF(VLOOKUP(D2964,'Resources Final'!A:E,5,FALSE)=0,"",VLOOKUP(D2964,'Resources Final'!A:E,5,FALSE))</f>
        <v/>
      </c>
      <c r="N2964" s="7" t="str">
        <f>IF(VLOOKUP(D2964,'Resources Final'!A:F,6,FALSE)=0,"",VLOOKUP(D2964,'Resources Final'!A:F,6,FALSE))</f>
        <v/>
      </c>
      <c r="O2964" s="3" t="str">
        <f>IF(VLOOKUP(D2964,'Resources Final'!A:G,7,FALSE)=0,"",VLOOKUP(D2964,'Resources Final'!A:G,7,FALSE))</f>
        <v/>
      </c>
    </row>
    <row r="2965" spans="1:15" x14ac:dyDescent="0.2">
      <c r="A2965" s="11">
        <v>990</v>
      </c>
      <c r="B2965" s="11" t="str">
        <f t="shared" si="57"/>
        <v>Charles G. Koch Charitable Foundation_Claflin University201612400</v>
      </c>
      <c r="C2965" s="11" t="s">
        <v>19</v>
      </c>
      <c r="D2965" s="11" t="s">
        <v>739</v>
      </c>
      <c r="E2965" s="11" t="s">
        <v>739</v>
      </c>
      <c r="F2965" s="4">
        <v>12400</v>
      </c>
      <c r="G2965" s="3">
        <v>2016</v>
      </c>
      <c r="H2965" s="3" t="s">
        <v>21</v>
      </c>
      <c r="I2965" s="12"/>
      <c r="J2965" s="3">
        <v>391</v>
      </c>
      <c r="K2965" s="3" t="str">
        <f>IF(VLOOKUP(D2965,'Resources Final'!A:C,3,FALSE)=0,"",VLOOKUP(D2965,'Resources Final'!A:C,3,FALSE))</f>
        <v/>
      </c>
      <c r="L2965" s="3" t="str">
        <f>IF(VLOOKUP(D2965,'Resources Final'!A:D,4,FALSE)=0,"",VLOOKUP(D2965,'Resources Final'!A:D,4,FALSE))</f>
        <v>Y</v>
      </c>
      <c r="M2965" s="3" t="str">
        <f>IF(VLOOKUP(D2965,'Resources Final'!A:E,5,FALSE)=0,"",VLOOKUP(D2965,'Resources Final'!A:E,5,FALSE))</f>
        <v/>
      </c>
      <c r="N2965" s="7" t="str">
        <f>IF(VLOOKUP(D2965,'Resources Final'!A:F,6,FALSE)=0,"",VLOOKUP(D2965,'Resources Final'!A:F,6,FALSE))</f>
        <v/>
      </c>
      <c r="O2965" s="3" t="str">
        <f>IF(VLOOKUP(D2965,'Resources Final'!A:G,7,FALSE)=0,"",VLOOKUP(D2965,'Resources Final'!A:G,7,FALSE))</f>
        <v/>
      </c>
    </row>
    <row r="2966" spans="1:15" x14ac:dyDescent="0.2">
      <c r="A2966" s="11">
        <v>990</v>
      </c>
      <c r="B2966" s="11" t="str">
        <f t="shared" si="57"/>
        <v>Charles G. Koch Charitable Foundation_Emergent Order2016890000</v>
      </c>
      <c r="C2966" s="11" t="s">
        <v>19</v>
      </c>
      <c r="D2966" s="11" t="s">
        <v>1129</v>
      </c>
      <c r="E2966" s="11" t="s">
        <v>1129</v>
      </c>
      <c r="F2966" s="4">
        <v>890000</v>
      </c>
      <c r="G2966" s="3">
        <v>2016</v>
      </c>
      <c r="H2966" s="3" t="s">
        <v>21</v>
      </c>
      <c r="I2966" s="12"/>
      <c r="J2966" s="3">
        <v>392</v>
      </c>
      <c r="K2966" s="3" t="str">
        <f>IF(VLOOKUP(D2966,'Resources Final'!A:C,3,FALSE)=0,"",VLOOKUP(D2966,'Resources Final'!A:C,3,FALSE))</f>
        <v/>
      </c>
      <c r="L2966" s="3" t="str">
        <f>IF(VLOOKUP(D2966,'Resources Final'!A:D,4,FALSE)=0,"",VLOOKUP(D2966,'Resources Final'!A:D,4,FALSE))</f>
        <v/>
      </c>
      <c r="M2966" s="3" t="str">
        <f>IF(VLOOKUP(D2966,'Resources Final'!A:E,5,FALSE)=0,"",VLOOKUP(D2966,'Resources Final'!A:E,5,FALSE))</f>
        <v/>
      </c>
      <c r="N2966" s="7" t="str">
        <f>IF(VLOOKUP(D2966,'Resources Final'!A:F,6,FALSE)=0,"",VLOOKUP(D2966,'Resources Final'!A:F,6,FALSE))</f>
        <v/>
      </c>
      <c r="O2966" s="3" t="str">
        <f>IF(VLOOKUP(D2966,'Resources Final'!A:G,7,FALSE)=0,"",VLOOKUP(D2966,'Resources Final'!A:G,7,FALSE))</f>
        <v/>
      </c>
    </row>
    <row r="2967" spans="1:15" x14ac:dyDescent="0.2">
      <c r="A2967" s="11">
        <v>990</v>
      </c>
      <c r="B2967" s="11" t="str">
        <f t="shared" si="57"/>
        <v>Charles G. Koch Charitable Foundation_Manfrediz20165387</v>
      </c>
      <c r="C2967" s="11" t="s">
        <v>19</v>
      </c>
      <c r="D2967" s="11" t="s">
        <v>2309</v>
      </c>
      <c r="E2967" s="11" t="s">
        <v>2309</v>
      </c>
      <c r="F2967" s="4">
        <v>5387</v>
      </c>
      <c r="G2967" s="3">
        <v>2016</v>
      </c>
      <c r="H2967" s="3" t="s">
        <v>21</v>
      </c>
      <c r="I2967" s="12" t="s">
        <v>31</v>
      </c>
      <c r="J2967" s="3">
        <v>393</v>
      </c>
      <c r="K2967" s="3" t="str">
        <f>IF(VLOOKUP(D2967,'Resources Final'!A:C,3,FALSE)=0,"",VLOOKUP(D2967,'Resources Final'!A:C,3,FALSE))</f>
        <v>Y</v>
      </c>
      <c r="L2967" s="3" t="str">
        <f>IF(VLOOKUP(D2967,'Resources Final'!A:D,4,FALSE)=0,"",VLOOKUP(D2967,'Resources Final'!A:D,4,FALSE))</f>
        <v/>
      </c>
      <c r="M2967" s="3" t="str">
        <f>IF(VLOOKUP(D2967,'Resources Final'!A:E,5,FALSE)=0,"",VLOOKUP(D2967,'Resources Final'!A:E,5,FALSE))</f>
        <v/>
      </c>
      <c r="N2967" s="7" t="str">
        <f>IF(VLOOKUP(D2967,'Resources Final'!A:F,6,FALSE)=0,"",VLOOKUP(D2967,'Resources Final'!A:F,6,FALSE))</f>
        <v/>
      </c>
      <c r="O2967" s="3" t="str">
        <f>IF(VLOOKUP(D2967,'Resources Final'!A:G,7,FALSE)=0,"",VLOOKUP(D2967,'Resources Final'!A:G,7,FALSE))</f>
        <v/>
      </c>
    </row>
    <row r="2968" spans="1:15" x14ac:dyDescent="0.2">
      <c r="A2968" s="11">
        <v>990</v>
      </c>
      <c r="B2968" s="11" t="str">
        <f t="shared" si="57"/>
        <v>Charles G. Koch Charitable Foundation_Berry College201612000</v>
      </c>
      <c r="C2968" s="11" t="s">
        <v>19</v>
      </c>
      <c r="D2968" s="11" t="s">
        <v>413</v>
      </c>
      <c r="E2968" s="11" t="s">
        <v>413</v>
      </c>
      <c r="F2968" s="4">
        <v>12000</v>
      </c>
      <c r="G2968" s="3">
        <v>2016</v>
      </c>
      <c r="H2968" s="3" t="s">
        <v>21</v>
      </c>
      <c r="I2968" s="12"/>
      <c r="J2968" s="3">
        <v>394</v>
      </c>
      <c r="K2968" s="3" t="str">
        <f>IF(VLOOKUP(D2968,'Resources Final'!A:C,3,FALSE)=0,"",VLOOKUP(D2968,'Resources Final'!A:C,3,FALSE))</f>
        <v/>
      </c>
      <c r="L2968" s="3" t="str">
        <f>IF(VLOOKUP(D2968,'Resources Final'!A:D,4,FALSE)=0,"",VLOOKUP(D2968,'Resources Final'!A:D,4,FALSE))</f>
        <v>Y</v>
      </c>
      <c r="M2968" s="3" t="str">
        <f>IF(VLOOKUP(D2968,'Resources Final'!A:E,5,FALSE)=0,"",VLOOKUP(D2968,'Resources Final'!A:E,5,FALSE))</f>
        <v/>
      </c>
      <c r="N2968" s="7" t="str">
        <f>IF(VLOOKUP(D2968,'Resources Final'!A:F,6,FALSE)=0,"",VLOOKUP(D2968,'Resources Final'!A:F,6,FALSE))</f>
        <v/>
      </c>
      <c r="O2968" s="3" t="str">
        <f>IF(VLOOKUP(D2968,'Resources Final'!A:G,7,FALSE)=0,"",VLOOKUP(D2968,'Resources Final'!A:G,7,FALSE))</f>
        <v/>
      </c>
    </row>
    <row r="2969" spans="1:15" x14ac:dyDescent="0.2">
      <c r="A2969" s="11">
        <v>990</v>
      </c>
      <c r="B2969" s="11" t="str">
        <f t="shared" si="57"/>
        <v>Charles G. Koch Charitable Foundation_Ramon20162835</v>
      </c>
      <c r="C2969" s="11" t="s">
        <v>19</v>
      </c>
      <c r="D2969" s="11" t="s">
        <v>2984</v>
      </c>
      <c r="E2969" s="11" t="s">
        <v>2984</v>
      </c>
      <c r="F2969" s="4">
        <v>2835</v>
      </c>
      <c r="G2969" s="3">
        <v>2016</v>
      </c>
      <c r="H2969" s="3" t="s">
        <v>21</v>
      </c>
      <c r="I2969" s="12" t="s">
        <v>31</v>
      </c>
      <c r="J2969" s="3">
        <v>395</v>
      </c>
      <c r="K2969" s="3" t="str">
        <f>IF(VLOOKUP(D2969,'Resources Final'!A:C,3,FALSE)=0,"",VLOOKUP(D2969,'Resources Final'!A:C,3,FALSE))</f>
        <v>Y</v>
      </c>
      <c r="L2969" s="3" t="str">
        <f>IF(VLOOKUP(D2969,'Resources Final'!A:D,4,FALSE)=0,"",VLOOKUP(D2969,'Resources Final'!A:D,4,FALSE))</f>
        <v/>
      </c>
      <c r="M2969" s="3" t="str">
        <f>IF(VLOOKUP(D2969,'Resources Final'!A:E,5,FALSE)=0,"",VLOOKUP(D2969,'Resources Final'!A:E,5,FALSE))</f>
        <v/>
      </c>
      <c r="N2969" s="7" t="str">
        <f>IF(VLOOKUP(D2969,'Resources Final'!A:F,6,FALSE)=0,"",VLOOKUP(D2969,'Resources Final'!A:F,6,FALSE))</f>
        <v/>
      </c>
      <c r="O2969" s="3" t="str">
        <f>IF(VLOOKUP(D2969,'Resources Final'!A:G,7,FALSE)=0,"",VLOOKUP(D2969,'Resources Final'!A:G,7,FALSE))</f>
        <v/>
      </c>
    </row>
    <row r="2970" spans="1:15" x14ac:dyDescent="0.2">
      <c r="A2970" s="11">
        <v>990</v>
      </c>
      <c r="B2970" s="11" t="str">
        <f t="shared" si="57"/>
        <v>Charles G. Koch Charitable Foundation_Yuan20165293</v>
      </c>
      <c r="C2970" s="11" t="s">
        <v>19</v>
      </c>
      <c r="D2970" s="11" t="s">
        <v>4135</v>
      </c>
      <c r="E2970" s="11" t="s">
        <v>4135</v>
      </c>
      <c r="F2970" s="4">
        <v>5293</v>
      </c>
      <c r="G2970" s="3">
        <v>2016</v>
      </c>
      <c r="H2970" s="3" t="s">
        <v>21</v>
      </c>
      <c r="I2970" s="12" t="s">
        <v>31</v>
      </c>
      <c r="J2970" s="3">
        <v>396</v>
      </c>
      <c r="K2970" s="3" t="str">
        <f>IF(VLOOKUP(D2970,'Resources Final'!A:C,3,FALSE)=0,"",VLOOKUP(D2970,'Resources Final'!A:C,3,FALSE))</f>
        <v>Y</v>
      </c>
      <c r="L2970" s="3" t="str">
        <f>IF(VLOOKUP(D2970,'Resources Final'!A:D,4,FALSE)=0,"",VLOOKUP(D2970,'Resources Final'!A:D,4,FALSE))</f>
        <v/>
      </c>
      <c r="M2970" s="3" t="str">
        <f>IF(VLOOKUP(D2970,'Resources Final'!A:E,5,FALSE)=0,"",VLOOKUP(D2970,'Resources Final'!A:E,5,FALSE))</f>
        <v/>
      </c>
      <c r="N2970" s="7" t="str">
        <f>IF(VLOOKUP(D2970,'Resources Final'!A:F,6,FALSE)=0,"",VLOOKUP(D2970,'Resources Final'!A:F,6,FALSE))</f>
        <v/>
      </c>
      <c r="O2970" s="3" t="str">
        <f>IF(VLOOKUP(D2970,'Resources Final'!A:G,7,FALSE)=0,"",VLOOKUP(D2970,'Resources Final'!A:G,7,FALSE))</f>
        <v/>
      </c>
    </row>
    <row r="2971" spans="1:15" x14ac:dyDescent="0.2">
      <c r="A2971" s="11">
        <v>990</v>
      </c>
      <c r="B2971" s="11" t="str">
        <f t="shared" si="57"/>
        <v>Charles G. Koch Charitable Foundation_McGill University2016107600</v>
      </c>
      <c r="C2971" s="11" t="s">
        <v>19</v>
      </c>
      <c r="D2971" s="11" t="s">
        <v>2386</v>
      </c>
      <c r="E2971" s="11" t="s">
        <v>2386</v>
      </c>
      <c r="F2971" s="4">
        <v>107600</v>
      </c>
      <c r="G2971" s="3">
        <v>2016</v>
      </c>
      <c r="H2971" s="3" t="s">
        <v>21</v>
      </c>
      <c r="I2971" s="12"/>
      <c r="J2971" s="3">
        <v>397</v>
      </c>
      <c r="K2971" s="3" t="str">
        <f>IF(VLOOKUP(D2971,'Resources Final'!A:C,3,FALSE)=0,"",VLOOKUP(D2971,'Resources Final'!A:C,3,FALSE))</f>
        <v/>
      </c>
      <c r="L2971" s="3" t="str">
        <f>IF(VLOOKUP(D2971,'Resources Final'!A:D,4,FALSE)=0,"",VLOOKUP(D2971,'Resources Final'!A:D,4,FALSE))</f>
        <v>Y</v>
      </c>
      <c r="M2971" s="3" t="str">
        <f>IF(VLOOKUP(D2971,'Resources Final'!A:E,5,FALSE)=0,"",VLOOKUP(D2971,'Resources Final'!A:E,5,FALSE))</f>
        <v/>
      </c>
      <c r="N2971" s="7" t="str">
        <f>IF(VLOOKUP(D2971,'Resources Final'!A:F,6,FALSE)=0,"",VLOOKUP(D2971,'Resources Final'!A:F,6,FALSE))</f>
        <v/>
      </c>
      <c r="O2971" s="3" t="str">
        <f>IF(VLOOKUP(D2971,'Resources Final'!A:G,7,FALSE)=0,"",VLOOKUP(D2971,'Resources Final'!A:G,7,FALSE))</f>
        <v/>
      </c>
    </row>
    <row r="2972" spans="1:15" x14ac:dyDescent="0.2">
      <c r="A2972" s="11">
        <v>990</v>
      </c>
      <c r="B2972" s="11" t="str">
        <f t="shared" si="57"/>
        <v>Charles G. Koch Charitable Foundation_Charleston Southern University201611300</v>
      </c>
      <c r="C2972" s="11" t="s">
        <v>19</v>
      </c>
      <c r="D2972" s="11" t="s">
        <v>703</v>
      </c>
      <c r="E2972" s="11" t="s">
        <v>703</v>
      </c>
      <c r="F2972" s="4">
        <v>11300</v>
      </c>
      <c r="G2972" s="3">
        <v>2016</v>
      </c>
      <c r="H2972" s="3" t="s">
        <v>21</v>
      </c>
      <c r="I2972" s="12"/>
      <c r="J2972" s="3">
        <v>398</v>
      </c>
      <c r="K2972" s="3" t="str">
        <f>IF(VLOOKUP(D2972,'Resources Final'!A:C,3,FALSE)=0,"",VLOOKUP(D2972,'Resources Final'!A:C,3,FALSE))</f>
        <v/>
      </c>
      <c r="L2972" s="3" t="str">
        <f>IF(VLOOKUP(D2972,'Resources Final'!A:D,4,FALSE)=0,"",VLOOKUP(D2972,'Resources Final'!A:D,4,FALSE))</f>
        <v>Y</v>
      </c>
      <c r="M2972" s="3" t="str">
        <f>IF(VLOOKUP(D2972,'Resources Final'!A:E,5,FALSE)=0,"",VLOOKUP(D2972,'Resources Final'!A:E,5,FALSE))</f>
        <v/>
      </c>
      <c r="N2972" s="7" t="str">
        <f>IF(VLOOKUP(D2972,'Resources Final'!A:F,6,FALSE)=0,"",VLOOKUP(D2972,'Resources Final'!A:F,6,FALSE))</f>
        <v/>
      </c>
      <c r="O2972" s="3" t="str">
        <f>IF(VLOOKUP(D2972,'Resources Final'!A:G,7,FALSE)=0,"",VLOOKUP(D2972,'Resources Final'!A:G,7,FALSE))</f>
        <v/>
      </c>
    </row>
    <row r="2973" spans="1:15" x14ac:dyDescent="0.2">
      <c r="A2973" s="11">
        <v>990</v>
      </c>
      <c r="B2973" s="11" t="str">
        <f t="shared" si="57"/>
        <v>Charles G. Koch Charitable Foundation_Washington Legal Foundation201610062</v>
      </c>
      <c r="C2973" s="11" t="s">
        <v>19</v>
      </c>
      <c r="D2973" s="11" t="s">
        <v>3942</v>
      </c>
      <c r="E2973" s="11" t="s">
        <v>3942</v>
      </c>
      <c r="F2973" s="4">
        <v>10062</v>
      </c>
      <c r="G2973" s="3">
        <v>2016</v>
      </c>
      <c r="H2973" s="3" t="s">
        <v>21</v>
      </c>
      <c r="I2973" s="12"/>
      <c r="J2973" s="3">
        <v>399</v>
      </c>
      <c r="K2973" s="3" t="str">
        <f>IF(VLOOKUP(D2973,'Resources Final'!A:C,3,FALSE)=0,"",VLOOKUP(D2973,'Resources Final'!A:C,3,FALSE))</f>
        <v/>
      </c>
      <c r="L2973" s="3" t="str">
        <f>IF(VLOOKUP(D2973,'Resources Final'!A:D,4,FALSE)=0,"",VLOOKUP(D2973,'Resources Final'!A:D,4,FALSE))</f>
        <v/>
      </c>
      <c r="M2973" s="3" t="str">
        <f>IF(VLOOKUP(D2973,'Resources Final'!A:E,5,FALSE)=0,"",VLOOKUP(D2973,'Resources Final'!A:E,5,FALSE))</f>
        <v/>
      </c>
      <c r="N2973" s="7" t="str">
        <f>IF(VLOOKUP(D2973,'Resources Final'!A:F,6,FALSE)=0,"",VLOOKUP(D2973,'Resources Final'!A:F,6,FALSE))</f>
        <v>https://www.desmogblog.com/washington-legal-foundation</v>
      </c>
      <c r="O2973" s="3" t="str">
        <f>IF(VLOOKUP(D2973,'Resources Final'!A:G,7,FALSE)=0,"",VLOOKUP(D2973,'Resources Final'!A:G,7,FALSE))</f>
        <v>Desmog</v>
      </c>
    </row>
    <row r="2974" spans="1:15" x14ac:dyDescent="0.2">
      <c r="A2974" s="11">
        <v>990</v>
      </c>
      <c r="B2974" s="11" t="str">
        <f t="shared" si="57"/>
        <v>Charles G. Koch Charitable Foundation_Northern Illinois University201618000</v>
      </c>
      <c r="C2974" s="11" t="s">
        <v>19</v>
      </c>
      <c r="D2974" s="11" t="s">
        <v>2697</v>
      </c>
      <c r="E2974" s="11" t="s">
        <v>2697</v>
      </c>
      <c r="F2974" s="4">
        <v>18000</v>
      </c>
      <c r="G2974" s="3">
        <v>2016</v>
      </c>
      <c r="H2974" s="3" t="s">
        <v>21</v>
      </c>
      <c r="I2974" s="12"/>
      <c r="J2974" s="3">
        <v>400</v>
      </c>
      <c r="K2974" s="3" t="str">
        <f>IF(VLOOKUP(D2974,'Resources Final'!A:C,3,FALSE)=0,"",VLOOKUP(D2974,'Resources Final'!A:C,3,FALSE))</f>
        <v/>
      </c>
      <c r="L2974" s="3" t="str">
        <f>IF(VLOOKUP(D2974,'Resources Final'!A:D,4,FALSE)=0,"",VLOOKUP(D2974,'Resources Final'!A:D,4,FALSE))</f>
        <v>Y</v>
      </c>
      <c r="M2974" s="3" t="str">
        <f>IF(VLOOKUP(D2974,'Resources Final'!A:E,5,FALSE)=0,"",VLOOKUP(D2974,'Resources Final'!A:E,5,FALSE))</f>
        <v/>
      </c>
      <c r="N2974" s="7" t="str">
        <f>IF(VLOOKUP(D2974,'Resources Final'!A:F,6,FALSE)=0,"",VLOOKUP(D2974,'Resources Final'!A:F,6,FALSE))</f>
        <v/>
      </c>
      <c r="O2974" s="3" t="str">
        <f>IF(VLOOKUP(D2974,'Resources Final'!A:G,7,FALSE)=0,"",VLOOKUP(D2974,'Resources Final'!A:G,7,FALSE))</f>
        <v/>
      </c>
    </row>
    <row r="2975" spans="1:15" x14ac:dyDescent="0.2">
      <c r="A2975" s="11">
        <v>990</v>
      </c>
      <c r="B2975" s="11" t="str">
        <f t="shared" si="57"/>
        <v>Charles G. Koch Charitable Foundation_La Sierra University201614000</v>
      </c>
      <c r="C2975" s="11" t="s">
        <v>19</v>
      </c>
      <c r="D2975" s="11" t="s">
        <v>2074</v>
      </c>
      <c r="E2975" s="11" t="s">
        <v>2074</v>
      </c>
      <c r="F2975" s="4">
        <v>14000</v>
      </c>
      <c r="G2975" s="3">
        <v>2016</v>
      </c>
      <c r="H2975" s="3" t="s">
        <v>21</v>
      </c>
      <c r="I2975" s="12"/>
      <c r="J2975" s="3">
        <v>401</v>
      </c>
      <c r="K2975" s="3" t="str">
        <f>IF(VLOOKUP(D2975,'Resources Final'!A:C,3,FALSE)=0,"",VLOOKUP(D2975,'Resources Final'!A:C,3,FALSE))</f>
        <v/>
      </c>
      <c r="L2975" s="3" t="str">
        <f>IF(VLOOKUP(D2975,'Resources Final'!A:D,4,FALSE)=0,"",VLOOKUP(D2975,'Resources Final'!A:D,4,FALSE))</f>
        <v>Y</v>
      </c>
      <c r="M2975" s="3" t="str">
        <f>IF(VLOOKUP(D2975,'Resources Final'!A:E,5,FALSE)=0,"",VLOOKUP(D2975,'Resources Final'!A:E,5,FALSE))</f>
        <v/>
      </c>
      <c r="N2975" s="7" t="str">
        <f>IF(VLOOKUP(D2975,'Resources Final'!A:F,6,FALSE)=0,"",VLOOKUP(D2975,'Resources Final'!A:F,6,FALSE))</f>
        <v/>
      </c>
      <c r="O2975" s="3" t="str">
        <f>IF(VLOOKUP(D2975,'Resources Final'!A:G,7,FALSE)=0,"",VLOOKUP(D2975,'Resources Final'!A:G,7,FALSE))</f>
        <v/>
      </c>
    </row>
    <row r="2976" spans="1:15" x14ac:dyDescent="0.2">
      <c r="A2976" s="11">
        <v>990</v>
      </c>
      <c r="B2976" s="11" t="str">
        <f t="shared" si="57"/>
        <v>Charles G. Koch Charitable Foundation_Conover20164005</v>
      </c>
      <c r="C2976" s="11" t="s">
        <v>19</v>
      </c>
      <c r="D2976" s="11" t="s">
        <v>830</v>
      </c>
      <c r="E2976" s="11" t="s">
        <v>830</v>
      </c>
      <c r="F2976" s="4">
        <v>4005</v>
      </c>
      <c r="G2976" s="3">
        <v>2016</v>
      </c>
      <c r="H2976" s="3" t="s">
        <v>21</v>
      </c>
      <c r="I2976" s="12" t="s">
        <v>31</v>
      </c>
      <c r="J2976" s="3">
        <v>402</v>
      </c>
      <c r="K2976" s="3" t="str">
        <f>IF(VLOOKUP(D2976,'Resources Final'!A:C,3,FALSE)=0,"",VLOOKUP(D2976,'Resources Final'!A:C,3,FALSE))</f>
        <v>Y</v>
      </c>
      <c r="L2976" s="3" t="str">
        <f>IF(VLOOKUP(D2976,'Resources Final'!A:D,4,FALSE)=0,"",VLOOKUP(D2976,'Resources Final'!A:D,4,FALSE))</f>
        <v/>
      </c>
      <c r="M2976" s="3" t="str">
        <f>IF(VLOOKUP(D2976,'Resources Final'!A:E,5,FALSE)=0,"",VLOOKUP(D2976,'Resources Final'!A:E,5,FALSE))</f>
        <v/>
      </c>
      <c r="N2976" s="7" t="str">
        <f>IF(VLOOKUP(D2976,'Resources Final'!A:F,6,FALSE)=0,"",VLOOKUP(D2976,'Resources Final'!A:F,6,FALSE))</f>
        <v/>
      </c>
      <c r="O2976" s="3" t="str">
        <f>IF(VLOOKUP(D2976,'Resources Final'!A:G,7,FALSE)=0,"",VLOOKUP(D2976,'Resources Final'!A:G,7,FALSE))</f>
        <v/>
      </c>
    </row>
    <row r="2977" spans="1:15" x14ac:dyDescent="0.2">
      <c r="A2977" s="11">
        <v>990</v>
      </c>
      <c r="B2977" s="11" t="str">
        <f t="shared" si="57"/>
        <v>Charles G. Koch Charitable Foundation_Schwartz20164914</v>
      </c>
      <c r="C2977" s="11" t="s">
        <v>19</v>
      </c>
      <c r="D2977" s="11" t="s">
        <v>3261</v>
      </c>
      <c r="E2977" s="11" t="s">
        <v>3261</v>
      </c>
      <c r="F2977" s="4">
        <v>4914</v>
      </c>
      <c r="G2977" s="3">
        <v>2016</v>
      </c>
      <c r="H2977" s="3" t="s">
        <v>21</v>
      </c>
      <c r="I2977" s="12" t="s">
        <v>31</v>
      </c>
      <c r="J2977" s="3">
        <v>403</v>
      </c>
      <c r="K2977" s="3" t="str">
        <f>IF(VLOOKUP(D2977,'Resources Final'!A:C,3,FALSE)=0,"",VLOOKUP(D2977,'Resources Final'!A:C,3,FALSE))</f>
        <v>Y</v>
      </c>
      <c r="L2977" s="3" t="str">
        <f>IF(VLOOKUP(D2977,'Resources Final'!A:D,4,FALSE)=0,"",VLOOKUP(D2977,'Resources Final'!A:D,4,FALSE))</f>
        <v/>
      </c>
      <c r="M2977" s="3" t="str">
        <f>IF(VLOOKUP(D2977,'Resources Final'!A:E,5,FALSE)=0,"",VLOOKUP(D2977,'Resources Final'!A:E,5,FALSE))</f>
        <v/>
      </c>
      <c r="N2977" s="7" t="str">
        <f>IF(VLOOKUP(D2977,'Resources Final'!A:F,6,FALSE)=0,"",VLOOKUP(D2977,'Resources Final'!A:F,6,FALSE))</f>
        <v/>
      </c>
      <c r="O2977" s="3" t="str">
        <f>IF(VLOOKUP(D2977,'Resources Final'!A:G,7,FALSE)=0,"",VLOOKUP(D2977,'Resources Final'!A:G,7,FALSE))</f>
        <v/>
      </c>
    </row>
    <row r="2978" spans="1:15" x14ac:dyDescent="0.2">
      <c r="A2978" s="11">
        <v>990</v>
      </c>
      <c r="B2978" s="11" t="str">
        <f t="shared" si="57"/>
        <v>Charles G. Koch Charitable Foundation_Jacksonville University20165000</v>
      </c>
      <c r="C2978" s="11" t="s">
        <v>19</v>
      </c>
      <c r="D2978" s="11" t="s">
        <v>1806</v>
      </c>
      <c r="E2978" s="11" t="s">
        <v>1806</v>
      </c>
      <c r="F2978" s="4">
        <v>5000</v>
      </c>
      <c r="G2978" s="3">
        <v>2016</v>
      </c>
      <c r="H2978" s="3" t="s">
        <v>21</v>
      </c>
      <c r="I2978" s="12"/>
      <c r="J2978" s="3">
        <v>404</v>
      </c>
      <c r="K2978" s="3" t="str">
        <f>IF(VLOOKUP(D2978,'Resources Final'!A:C,3,FALSE)=0,"",VLOOKUP(D2978,'Resources Final'!A:C,3,FALSE))</f>
        <v/>
      </c>
      <c r="L2978" s="3" t="str">
        <f>IF(VLOOKUP(D2978,'Resources Final'!A:D,4,FALSE)=0,"",VLOOKUP(D2978,'Resources Final'!A:D,4,FALSE))</f>
        <v>Y</v>
      </c>
      <c r="M2978" s="3" t="str">
        <f>IF(VLOOKUP(D2978,'Resources Final'!A:E,5,FALSE)=0,"",VLOOKUP(D2978,'Resources Final'!A:E,5,FALSE))</f>
        <v/>
      </c>
      <c r="N2978" s="7" t="str">
        <f>IF(VLOOKUP(D2978,'Resources Final'!A:F,6,FALSE)=0,"",VLOOKUP(D2978,'Resources Final'!A:F,6,FALSE))</f>
        <v/>
      </c>
      <c r="O2978" s="3" t="str">
        <f>IF(VLOOKUP(D2978,'Resources Final'!A:G,7,FALSE)=0,"",VLOOKUP(D2978,'Resources Final'!A:G,7,FALSE))</f>
        <v/>
      </c>
    </row>
    <row r="2979" spans="1:15" x14ac:dyDescent="0.2">
      <c r="A2979" s="11">
        <v>990</v>
      </c>
      <c r="B2979" s="11" t="str">
        <f t="shared" si="57"/>
        <v>Charles G. Koch Charitable Foundation_Blank20164005</v>
      </c>
      <c r="C2979" s="11" t="s">
        <v>19</v>
      </c>
      <c r="D2979" s="11" t="s">
        <v>443</v>
      </c>
      <c r="E2979" s="11" t="s">
        <v>443</v>
      </c>
      <c r="F2979" s="4">
        <v>4005</v>
      </c>
      <c r="G2979" s="3">
        <v>2016</v>
      </c>
      <c r="H2979" s="3" t="s">
        <v>21</v>
      </c>
      <c r="I2979" s="12" t="s">
        <v>31</v>
      </c>
      <c r="J2979" s="3">
        <v>405</v>
      </c>
      <c r="K2979" s="3" t="str">
        <f>IF(VLOOKUP(D2979,'Resources Final'!A:C,3,FALSE)=0,"",VLOOKUP(D2979,'Resources Final'!A:C,3,FALSE))</f>
        <v>Y</v>
      </c>
      <c r="L2979" s="3" t="str">
        <f>IF(VLOOKUP(D2979,'Resources Final'!A:D,4,FALSE)=0,"",VLOOKUP(D2979,'Resources Final'!A:D,4,FALSE))</f>
        <v/>
      </c>
      <c r="M2979" s="3" t="str">
        <f>IF(VLOOKUP(D2979,'Resources Final'!A:E,5,FALSE)=0,"",VLOOKUP(D2979,'Resources Final'!A:E,5,FALSE))</f>
        <v/>
      </c>
      <c r="N2979" s="7" t="str">
        <f>IF(VLOOKUP(D2979,'Resources Final'!A:F,6,FALSE)=0,"",VLOOKUP(D2979,'Resources Final'!A:F,6,FALSE))</f>
        <v/>
      </c>
      <c r="O2979" s="3" t="str">
        <f>IF(VLOOKUP(D2979,'Resources Final'!A:G,7,FALSE)=0,"",VLOOKUP(D2979,'Resources Final'!A:G,7,FALSE))</f>
        <v/>
      </c>
    </row>
    <row r="2980" spans="1:15" x14ac:dyDescent="0.2">
      <c r="A2980" s="11">
        <v>990</v>
      </c>
      <c r="B2980" s="11" t="str">
        <f t="shared" si="57"/>
        <v>Charles G. Koch Charitable Foundation_Barton College20165000</v>
      </c>
      <c r="C2980" s="11" t="s">
        <v>19</v>
      </c>
      <c r="D2980" s="11" t="s">
        <v>357</v>
      </c>
      <c r="E2980" s="11" t="s">
        <v>357</v>
      </c>
      <c r="F2980" s="4">
        <v>5000</v>
      </c>
      <c r="G2980" s="3">
        <v>2016</v>
      </c>
      <c r="H2980" s="3" t="s">
        <v>21</v>
      </c>
      <c r="I2980" s="12"/>
      <c r="J2980" s="3">
        <v>406</v>
      </c>
      <c r="K2980" s="3" t="str">
        <f>IF(VLOOKUP(D2980,'Resources Final'!A:C,3,FALSE)=0,"",VLOOKUP(D2980,'Resources Final'!A:C,3,FALSE))</f>
        <v/>
      </c>
      <c r="L2980" s="3" t="str">
        <f>IF(VLOOKUP(D2980,'Resources Final'!A:D,4,FALSE)=0,"",VLOOKUP(D2980,'Resources Final'!A:D,4,FALSE))</f>
        <v>Y</v>
      </c>
      <c r="M2980" s="3" t="str">
        <f>IF(VLOOKUP(D2980,'Resources Final'!A:E,5,FALSE)=0,"",VLOOKUP(D2980,'Resources Final'!A:E,5,FALSE))</f>
        <v/>
      </c>
      <c r="N2980" s="7" t="str">
        <f>IF(VLOOKUP(D2980,'Resources Final'!A:F,6,FALSE)=0,"",VLOOKUP(D2980,'Resources Final'!A:F,6,FALSE))</f>
        <v/>
      </c>
      <c r="O2980" s="3" t="str">
        <f>IF(VLOOKUP(D2980,'Resources Final'!A:G,7,FALSE)=0,"",VLOOKUP(D2980,'Resources Final'!A:G,7,FALSE))</f>
        <v/>
      </c>
    </row>
    <row r="2981" spans="1:15" x14ac:dyDescent="0.2">
      <c r="A2981" s="11">
        <v>990</v>
      </c>
      <c r="B2981" s="11" t="str">
        <f t="shared" ref="B2981:B3044" si="58">C2981&amp;"_"&amp;D2981&amp;G2981&amp;F2981</f>
        <v>Charles G. Koch Charitable Foundation_The Aleph Institute20165000</v>
      </c>
      <c r="C2981" s="11" t="s">
        <v>19</v>
      </c>
      <c r="D2981" s="11" t="s">
        <v>3563</v>
      </c>
      <c r="E2981" s="11" t="s">
        <v>3563</v>
      </c>
      <c r="F2981" s="4">
        <v>5000</v>
      </c>
      <c r="G2981" s="3">
        <v>2016</v>
      </c>
      <c r="H2981" s="3" t="s">
        <v>21</v>
      </c>
      <c r="I2981" s="12"/>
      <c r="J2981" s="3">
        <v>407</v>
      </c>
      <c r="K2981" s="3" t="str">
        <f>IF(VLOOKUP(D2981,'Resources Final'!A:C,3,FALSE)=0,"",VLOOKUP(D2981,'Resources Final'!A:C,3,FALSE))</f>
        <v/>
      </c>
      <c r="L2981" s="3" t="str">
        <f>IF(VLOOKUP(D2981,'Resources Final'!A:D,4,FALSE)=0,"",VLOOKUP(D2981,'Resources Final'!A:D,4,FALSE))</f>
        <v/>
      </c>
      <c r="M2981" s="3" t="str">
        <f>IF(VLOOKUP(D2981,'Resources Final'!A:E,5,FALSE)=0,"",VLOOKUP(D2981,'Resources Final'!A:E,5,FALSE))</f>
        <v>N</v>
      </c>
      <c r="N2981" s="7" t="str">
        <f>IF(VLOOKUP(D2981,'Resources Final'!A:F,6,FALSE)=0,"",VLOOKUP(D2981,'Resources Final'!A:F,6,FALSE))</f>
        <v/>
      </c>
      <c r="O2981" s="3" t="str">
        <f>IF(VLOOKUP(D2981,'Resources Final'!A:G,7,FALSE)=0,"",VLOOKUP(D2981,'Resources Final'!A:G,7,FALSE))</f>
        <v/>
      </c>
    </row>
    <row r="2982" spans="1:15" x14ac:dyDescent="0.2">
      <c r="A2982" s="11">
        <v>990</v>
      </c>
      <c r="B2982" s="11" t="str">
        <f t="shared" si="58"/>
        <v>Charles G. Koch Charitable Foundation_Afghan20162632</v>
      </c>
      <c r="C2982" s="11" t="s">
        <v>19</v>
      </c>
      <c r="D2982" s="11" t="s">
        <v>124</v>
      </c>
      <c r="E2982" s="11" t="s">
        <v>124</v>
      </c>
      <c r="F2982" s="4">
        <v>2632</v>
      </c>
      <c r="G2982" s="3">
        <v>2016</v>
      </c>
      <c r="H2982" s="3" t="s">
        <v>21</v>
      </c>
      <c r="I2982" s="12" t="s">
        <v>31</v>
      </c>
      <c r="J2982" s="3">
        <v>408</v>
      </c>
      <c r="K2982" s="3" t="str">
        <f>IF(VLOOKUP(D2982,'Resources Final'!A:C,3,FALSE)=0,"",VLOOKUP(D2982,'Resources Final'!A:C,3,FALSE))</f>
        <v>Y</v>
      </c>
      <c r="L2982" s="3" t="str">
        <f>IF(VLOOKUP(D2982,'Resources Final'!A:D,4,FALSE)=0,"",VLOOKUP(D2982,'Resources Final'!A:D,4,FALSE))</f>
        <v/>
      </c>
      <c r="M2982" s="3" t="str">
        <f>IF(VLOOKUP(D2982,'Resources Final'!A:E,5,FALSE)=0,"",VLOOKUP(D2982,'Resources Final'!A:E,5,FALSE))</f>
        <v/>
      </c>
      <c r="N2982" s="7" t="str">
        <f>IF(VLOOKUP(D2982,'Resources Final'!A:F,6,FALSE)=0,"",VLOOKUP(D2982,'Resources Final'!A:F,6,FALSE))</f>
        <v/>
      </c>
      <c r="O2982" s="3" t="str">
        <f>IF(VLOOKUP(D2982,'Resources Final'!A:G,7,FALSE)=0,"",VLOOKUP(D2982,'Resources Final'!A:G,7,FALSE))</f>
        <v/>
      </c>
    </row>
    <row r="2983" spans="1:15" x14ac:dyDescent="0.2">
      <c r="A2983" s="11">
        <v>990</v>
      </c>
      <c r="B2983" s="11" t="str">
        <f t="shared" si="58"/>
        <v>Charles G. Koch Charitable Foundation_San Diego State University Research Foundation20161000</v>
      </c>
      <c r="C2983" s="11" t="s">
        <v>19</v>
      </c>
      <c r="D2983" s="11" t="s">
        <v>3217</v>
      </c>
      <c r="E2983" s="11" t="s">
        <v>3218</v>
      </c>
      <c r="F2983" s="4">
        <v>1000</v>
      </c>
      <c r="G2983" s="3">
        <v>2016</v>
      </c>
      <c r="H2983" s="3" t="s">
        <v>21</v>
      </c>
      <c r="I2983" s="12"/>
      <c r="J2983" s="3">
        <v>409</v>
      </c>
      <c r="K2983" s="3" t="str">
        <f>IF(VLOOKUP(D2983,'Resources Final'!A:C,3,FALSE)=0,"",VLOOKUP(D2983,'Resources Final'!A:C,3,FALSE))</f>
        <v/>
      </c>
      <c r="L2983" s="3" t="str">
        <f>IF(VLOOKUP(D2983,'Resources Final'!A:D,4,FALSE)=0,"",VLOOKUP(D2983,'Resources Final'!A:D,4,FALSE))</f>
        <v>Y</v>
      </c>
      <c r="M2983" s="3" t="str">
        <f>IF(VLOOKUP(D2983,'Resources Final'!A:E,5,FALSE)=0,"",VLOOKUP(D2983,'Resources Final'!A:E,5,FALSE))</f>
        <v/>
      </c>
      <c r="N2983" s="7" t="str">
        <f>IF(VLOOKUP(D2983,'Resources Final'!A:F,6,FALSE)=0,"",VLOOKUP(D2983,'Resources Final'!A:F,6,FALSE))</f>
        <v/>
      </c>
      <c r="O2983" s="3" t="str">
        <f>IF(VLOOKUP(D2983,'Resources Final'!A:G,7,FALSE)=0,"",VLOOKUP(D2983,'Resources Final'!A:G,7,FALSE))</f>
        <v/>
      </c>
    </row>
    <row r="2984" spans="1:15" x14ac:dyDescent="0.2">
      <c r="A2984" s="11">
        <v>990</v>
      </c>
      <c r="B2984" s="11" t="str">
        <f t="shared" si="58"/>
        <v>Charles G. Koch Charitable Foundation_Defy Ventures201610000</v>
      </c>
      <c r="C2984" s="11" t="s">
        <v>19</v>
      </c>
      <c r="D2984" s="11" t="s">
        <v>969</v>
      </c>
      <c r="E2984" s="11" t="s">
        <v>969</v>
      </c>
      <c r="F2984" s="4">
        <v>10000</v>
      </c>
      <c r="G2984" s="3">
        <v>2016</v>
      </c>
      <c r="H2984" s="3" t="s">
        <v>21</v>
      </c>
      <c r="I2984" s="12"/>
      <c r="J2984" s="3">
        <v>410</v>
      </c>
      <c r="K2984" s="3" t="str">
        <f>IF(VLOOKUP(D2984,'Resources Final'!A:C,3,FALSE)=0,"",VLOOKUP(D2984,'Resources Final'!A:C,3,FALSE))</f>
        <v/>
      </c>
      <c r="L2984" s="3" t="str">
        <f>IF(VLOOKUP(D2984,'Resources Final'!A:D,4,FALSE)=0,"",VLOOKUP(D2984,'Resources Final'!A:D,4,FALSE))</f>
        <v/>
      </c>
      <c r="M2984" s="3" t="str">
        <f>IF(VLOOKUP(D2984,'Resources Final'!A:E,5,FALSE)=0,"",VLOOKUP(D2984,'Resources Final'!A:E,5,FALSE))</f>
        <v/>
      </c>
      <c r="N2984" s="7" t="str">
        <f>IF(VLOOKUP(D2984,'Resources Final'!A:F,6,FALSE)=0,"",VLOOKUP(D2984,'Resources Final'!A:F,6,FALSE))</f>
        <v/>
      </c>
      <c r="O2984" s="3" t="str">
        <f>IF(VLOOKUP(D2984,'Resources Final'!A:G,7,FALSE)=0,"",VLOOKUP(D2984,'Resources Final'!A:G,7,FALSE))</f>
        <v/>
      </c>
    </row>
    <row r="2985" spans="1:15" x14ac:dyDescent="0.2">
      <c r="A2985" s="11">
        <v>990</v>
      </c>
      <c r="B2985" s="11" t="str">
        <f t="shared" si="58"/>
        <v>Charles G. Koch Charitable Foundation_Workfirst Foundation2016100000</v>
      </c>
      <c r="C2985" s="11" t="s">
        <v>19</v>
      </c>
      <c r="D2985" s="11" t="s">
        <v>4090</v>
      </c>
      <c r="E2985" s="11" t="s">
        <v>4090</v>
      </c>
      <c r="F2985" s="4">
        <v>100000</v>
      </c>
      <c r="G2985" s="3">
        <v>2016</v>
      </c>
      <c r="H2985" s="3" t="s">
        <v>21</v>
      </c>
      <c r="I2985" s="12"/>
      <c r="J2985" s="3">
        <v>411</v>
      </c>
      <c r="K2985" s="3" t="str">
        <f>IF(VLOOKUP(D2985,'Resources Final'!A:C,3,FALSE)=0,"",VLOOKUP(D2985,'Resources Final'!A:C,3,FALSE))</f>
        <v/>
      </c>
      <c r="L2985" s="3" t="str">
        <f>IF(VLOOKUP(D2985,'Resources Final'!A:D,4,FALSE)=0,"",VLOOKUP(D2985,'Resources Final'!A:D,4,FALSE))</f>
        <v/>
      </c>
      <c r="M2985" s="3" t="str">
        <f>IF(VLOOKUP(D2985,'Resources Final'!A:E,5,FALSE)=0,"",VLOOKUP(D2985,'Resources Final'!A:E,5,FALSE))</f>
        <v/>
      </c>
      <c r="N2985" s="7" t="str">
        <f>IF(VLOOKUP(D2985,'Resources Final'!A:F,6,FALSE)=0,"",VLOOKUP(D2985,'Resources Final'!A:F,6,FALSE))</f>
        <v/>
      </c>
      <c r="O2985" s="3" t="str">
        <f>IF(VLOOKUP(D2985,'Resources Final'!A:G,7,FALSE)=0,"",VLOOKUP(D2985,'Resources Final'!A:G,7,FALSE))</f>
        <v/>
      </c>
    </row>
    <row r="2986" spans="1:15" x14ac:dyDescent="0.2">
      <c r="A2986" s="11">
        <v>990</v>
      </c>
      <c r="B2986" s="11" t="str">
        <f t="shared" si="58"/>
        <v>Charles G. Koch Charitable Foundation_Bijak20163060</v>
      </c>
      <c r="C2986" s="11" t="s">
        <v>19</v>
      </c>
      <c r="D2986" s="11" t="s">
        <v>427</v>
      </c>
      <c r="E2986" s="11" t="s">
        <v>427</v>
      </c>
      <c r="F2986" s="4">
        <v>3060</v>
      </c>
      <c r="G2986" s="3">
        <v>2016</v>
      </c>
      <c r="H2986" s="3" t="s">
        <v>21</v>
      </c>
      <c r="I2986" s="12" t="s">
        <v>31</v>
      </c>
      <c r="J2986" s="3">
        <v>412</v>
      </c>
      <c r="K2986" s="3" t="str">
        <f>IF(VLOOKUP(D2986,'Resources Final'!A:C,3,FALSE)=0,"",VLOOKUP(D2986,'Resources Final'!A:C,3,FALSE))</f>
        <v>Y</v>
      </c>
      <c r="L2986" s="3" t="str">
        <f>IF(VLOOKUP(D2986,'Resources Final'!A:D,4,FALSE)=0,"",VLOOKUP(D2986,'Resources Final'!A:D,4,FALSE))</f>
        <v/>
      </c>
      <c r="M2986" s="3" t="str">
        <f>IF(VLOOKUP(D2986,'Resources Final'!A:E,5,FALSE)=0,"",VLOOKUP(D2986,'Resources Final'!A:E,5,FALSE))</f>
        <v/>
      </c>
      <c r="N2986" s="7" t="str">
        <f>IF(VLOOKUP(D2986,'Resources Final'!A:F,6,FALSE)=0,"",VLOOKUP(D2986,'Resources Final'!A:F,6,FALSE))</f>
        <v/>
      </c>
      <c r="O2986" s="3" t="str">
        <f>IF(VLOOKUP(D2986,'Resources Final'!A:G,7,FALSE)=0,"",VLOOKUP(D2986,'Resources Final'!A:G,7,FALSE))</f>
        <v/>
      </c>
    </row>
    <row r="2987" spans="1:15" x14ac:dyDescent="0.2">
      <c r="A2987" s="11">
        <v>990</v>
      </c>
      <c r="B2987" s="11" t="str">
        <f t="shared" si="58"/>
        <v>Charles G. Koch Charitable Foundation_Stuhlsatz20162835</v>
      </c>
      <c r="C2987" s="11" t="s">
        <v>19</v>
      </c>
      <c r="D2987" s="11" t="s">
        <v>3469</v>
      </c>
      <c r="E2987" s="11" t="s">
        <v>3469</v>
      </c>
      <c r="F2987" s="4">
        <v>2835</v>
      </c>
      <c r="G2987" s="3">
        <v>2016</v>
      </c>
      <c r="H2987" s="3" t="s">
        <v>21</v>
      </c>
      <c r="I2987" s="12" t="s">
        <v>31</v>
      </c>
      <c r="J2987" s="3">
        <v>413</v>
      </c>
      <c r="K2987" s="3" t="str">
        <f>IF(VLOOKUP(D2987,'Resources Final'!A:C,3,FALSE)=0,"",VLOOKUP(D2987,'Resources Final'!A:C,3,FALSE))</f>
        <v>Y</v>
      </c>
      <c r="L2987" s="3" t="str">
        <f>IF(VLOOKUP(D2987,'Resources Final'!A:D,4,FALSE)=0,"",VLOOKUP(D2987,'Resources Final'!A:D,4,FALSE))</f>
        <v/>
      </c>
      <c r="M2987" s="3" t="str">
        <f>IF(VLOOKUP(D2987,'Resources Final'!A:E,5,FALSE)=0,"",VLOOKUP(D2987,'Resources Final'!A:E,5,FALSE))</f>
        <v/>
      </c>
      <c r="N2987" s="7" t="str">
        <f>IF(VLOOKUP(D2987,'Resources Final'!A:F,6,FALSE)=0,"",VLOOKUP(D2987,'Resources Final'!A:F,6,FALSE))</f>
        <v/>
      </c>
      <c r="O2987" s="3" t="str">
        <f>IF(VLOOKUP(D2987,'Resources Final'!A:G,7,FALSE)=0,"",VLOOKUP(D2987,'Resources Final'!A:G,7,FALSE))</f>
        <v/>
      </c>
    </row>
    <row r="2988" spans="1:15" x14ac:dyDescent="0.2">
      <c r="A2988" s="11">
        <v>990</v>
      </c>
      <c r="B2988" s="11" t="str">
        <f t="shared" si="58"/>
        <v>Charles G. Koch Charitable Foundation_Snowball20162835</v>
      </c>
      <c r="C2988" s="11" t="s">
        <v>19</v>
      </c>
      <c r="D2988" s="11" t="s">
        <v>3348</v>
      </c>
      <c r="E2988" s="11" t="s">
        <v>3348</v>
      </c>
      <c r="F2988" s="4">
        <v>2835</v>
      </c>
      <c r="G2988" s="3">
        <v>2016</v>
      </c>
      <c r="H2988" s="3" t="s">
        <v>21</v>
      </c>
      <c r="I2988" s="12" t="s">
        <v>31</v>
      </c>
      <c r="J2988" s="3">
        <v>414</v>
      </c>
      <c r="K2988" s="3" t="str">
        <f>IF(VLOOKUP(D2988,'Resources Final'!A:C,3,FALSE)=0,"",VLOOKUP(D2988,'Resources Final'!A:C,3,FALSE))</f>
        <v>Y</v>
      </c>
      <c r="L2988" s="3" t="str">
        <f>IF(VLOOKUP(D2988,'Resources Final'!A:D,4,FALSE)=0,"",VLOOKUP(D2988,'Resources Final'!A:D,4,FALSE))</f>
        <v/>
      </c>
      <c r="M2988" s="3" t="str">
        <f>IF(VLOOKUP(D2988,'Resources Final'!A:E,5,FALSE)=0,"",VLOOKUP(D2988,'Resources Final'!A:E,5,FALSE))</f>
        <v/>
      </c>
      <c r="N2988" s="7" t="str">
        <f>IF(VLOOKUP(D2988,'Resources Final'!A:F,6,FALSE)=0,"",VLOOKUP(D2988,'Resources Final'!A:F,6,FALSE))</f>
        <v/>
      </c>
      <c r="O2988" s="3" t="str">
        <f>IF(VLOOKUP(D2988,'Resources Final'!A:G,7,FALSE)=0,"",VLOOKUP(D2988,'Resources Final'!A:G,7,FALSE))</f>
        <v/>
      </c>
    </row>
    <row r="2989" spans="1:15" x14ac:dyDescent="0.2">
      <c r="A2989" s="11">
        <v>990</v>
      </c>
      <c r="B2989" s="11" t="str">
        <f t="shared" si="58"/>
        <v>Charles G. Koch Charitable Foundation_Reeves20164005</v>
      </c>
      <c r="C2989" s="11" t="s">
        <v>19</v>
      </c>
      <c r="D2989" s="11" t="s">
        <v>3018</v>
      </c>
      <c r="E2989" s="11" t="s">
        <v>3018</v>
      </c>
      <c r="F2989" s="4">
        <v>4005</v>
      </c>
      <c r="G2989" s="3">
        <v>2016</v>
      </c>
      <c r="H2989" s="3" t="s">
        <v>21</v>
      </c>
      <c r="I2989" s="12" t="s">
        <v>31</v>
      </c>
      <c r="J2989" s="3">
        <v>415</v>
      </c>
      <c r="K2989" s="3" t="str">
        <f>IF(VLOOKUP(D2989,'Resources Final'!A:C,3,FALSE)=0,"",VLOOKUP(D2989,'Resources Final'!A:C,3,FALSE))</f>
        <v>Y</v>
      </c>
      <c r="L2989" s="3" t="str">
        <f>IF(VLOOKUP(D2989,'Resources Final'!A:D,4,FALSE)=0,"",VLOOKUP(D2989,'Resources Final'!A:D,4,FALSE))</f>
        <v/>
      </c>
      <c r="M2989" s="3" t="str">
        <f>IF(VLOOKUP(D2989,'Resources Final'!A:E,5,FALSE)=0,"",VLOOKUP(D2989,'Resources Final'!A:E,5,FALSE))</f>
        <v/>
      </c>
      <c r="N2989" s="7" t="str">
        <f>IF(VLOOKUP(D2989,'Resources Final'!A:F,6,FALSE)=0,"",VLOOKUP(D2989,'Resources Final'!A:F,6,FALSE))</f>
        <v/>
      </c>
      <c r="O2989" s="3" t="str">
        <f>IF(VLOOKUP(D2989,'Resources Final'!A:G,7,FALSE)=0,"",VLOOKUP(D2989,'Resources Final'!A:G,7,FALSE))</f>
        <v/>
      </c>
    </row>
    <row r="2990" spans="1:15" x14ac:dyDescent="0.2">
      <c r="A2990" s="11">
        <v>990</v>
      </c>
      <c r="B2990" s="11" t="str">
        <f t="shared" si="58"/>
        <v>Charles G. Koch Charitable Foundation_Veazey20162835</v>
      </c>
      <c r="C2990" s="11" t="s">
        <v>19</v>
      </c>
      <c r="D2990" s="11" t="s">
        <v>3883</v>
      </c>
      <c r="E2990" s="11" t="s">
        <v>3883</v>
      </c>
      <c r="F2990" s="4">
        <v>2835</v>
      </c>
      <c r="G2990" s="3">
        <v>2016</v>
      </c>
      <c r="H2990" s="3" t="s">
        <v>21</v>
      </c>
      <c r="I2990" s="12" t="s">
        <v>31</v>
      </c>
      <c r="J2990" s="3">
        <v>416</v>
      </c>
      <c r="K2990" s="3" t="str">
        <f>IF(VLOOKUP(D2990,'Resources Final'!A:C,3,FALSE)=0,"",VLOOKUP(D2990,'Resources Final'!A:C,3,FALSE))</f>
        <v>Y</v>
      </c>
      <c r="L2990" s="3" t="str">
        <f>IF(VLOOKUP(D2990,'Resources Final'!A:D,4,FALSE)=0,"",VLOOKUP(D2990,'Resources Final'!A:D,4,FALSE))</f>
        <v/>
      </c>
      <c r="M2990" s="3" t="str">
        <f>IF(VLOOKUP(D2990,'Resources Final'!A:E,5,FALSE)=0,"",VLOOKUP(D2990,'Resources Final'!A:E,5,FALSE))</f>
        <v/>
      </c>
      <c r="N2990" s="7" t="str">
        <f>IF(VLOOKUP(D2990,'Resources Final'!A:F,6,FALSE)=0,"",VLOOKUP(D2990,'Resources Final'!A:F,6,FALSE))</f>
        <v/>
      </c>
      <c r="O2990" s="3" t="str">
        <f>IF(VLOOKUP(D2990,'Resources Final'!A:G,7,FALSE)=0,"",VLOOKUP(D2990,'Resources Final'!A:G,7,FALSE))</f>
        <v/>
      </c>
    </row>
    <row r="2991" spans="1:15" x14ac:dyDescent="0.2">
      <c r="A2991" s="11">
        <v>990</v>
      </c>
      <c r="B2991" s="11" t="str">
        <f t="shared" si="58"/>
        <v>Charles G. Koch Charitable Foundation_Pettit20165783</v>
      </c>
      <c r="C2991" s="11" t="s">
        <v>19</v>
      </c>
      <c r="D2991" s="11" t="s">
        <v>2846</v>
      </c>
      <c r="E2991" s="11" t="s">
        <v>2846</v>
      </c>
      <c r="F2991" s="4">
        <v>5783</v>
      </c>
      <c r="G2991" s="3">
        <v>2016</v>
      </c>
      <c r="H2991" s="3" t="s">
        <v>21</v>
      </c>
      <c r="I2991" s="12" t="s">
        <v>31</v>
      </c>
      <c r="J2991" s="3">
        <v>417</v>
      </c>
      <c r="K2991" s="3" t="str">
        <f>IF(VLOOKUP(D2991,'Resources Final'!A:C,3,FALSE)=0,"",VLOOKUP(D2991,'Resources Final'!A:C,3,FALSE))</f>
        <v>Y</v>
      </c>
      <c r="L2991" s="3" t="str">
        <f>IF(VLOOKUP(D2991,'Resources Final'!A:D,4,FALSE)=0,"",VLOOKUP(D2991,'Resources Final'!A:D,4,FALSE))</f>
        <v/>
      </c>
      <c r="M2991" s="3" t="str">
        <f>IF(VLOOKUP(D2991,'Resources Final'!A:E,5,FALSE)=0,"",VLOOKUP(D2991,'Resources Final'!A:E,5,FALSE))</f>
        <v/>
      </c>
      <c r="N2991" s="7" t="str">
        <f>IF(VLOOKUP(D2991,'Resources Final'!A:F,6,FALSE)=0,"",VLOOKUP(D2991,'Resources Final'!A:F,6,FALSE))</f>
        <v/>
      </c>
      <c r="O2991" s="3" t="str">
        <f>IF(VLOOKUP(D2991,'Resources Final'!A:G,7,FALSE)=0,"",VLOOKUP(D2991,'Resources Final'!A:G,7,FALSE))</f>
        <v/>
      </c>
    </row>
    <row r="2992" spans="1:15" x14ac:dyDescent="0.2">
      <c r="A2992" s="11">
        <v>990</v>
      </c>
      <c r="B2992" s="11" t="str">
        <f t="shared" si="58"/>
        <v>Charles G. Koch Charitable Foundation_Responsive Education Solutions201623000</v>
      </c>
      <c r="C2992" s="11" t="s">
        <v>19</v>
      </c>
      <c r="D2992" s="11" t="s">
        <v>3044</v>
      </c>
      <c r="E2992" s="11" t="s">
        <v>3044</v>
      </c>
      <c r="F2992" s="4">
        <v>23000</v>
      </c>
      <c r="G2992" s="3">
        <v>2016</v>
      </c>
      <c r="H2992" s="3" t="s">
        <v>21</v>
      </c>
      <c r="I2992" s="12"/>
      <c r="J2992" s="3">
        <v>418</v>
      </c>
      <c r="K2992" s="3" t="str">
        <f>IF(VLOOKUP(D2992,'Resources Final'!A:C,3,FALSE)=0,"",VLOOKUP(D2992,'Resources Final'!A:C,3,FALSE))</f>
        <v/>
      </c>
      <c r="L2992" s="3" t="str">
        <f>IF(VLOOKUP(D2992,'Resources Final'!A:D,4,FALSE)=0,"",VLOOKUP(D2992,'Resources Final'!A:D,4,FALSE))</f>
        <v>Y</v>
      </c>
      <c r="M2992" s="3" t="str">
        <f>IF(VLOOKUP(D2992,'Resources Final'!A:E,5,FALSE)=0,"",VLOOKUP(D2992,'Resources Final'!A:E,5,FALSE))</f>
        <v/>
      </c>
      <c r="N2992" s="7" t="str">
        <f>IF(VLOOKUP(D2992,'Resources Final'!A:F,6,FALSE)=0,"",VLOOKUP(D2992,'Resources Final'!A:F,6,FALSE))</f>
        <v/>
      </c>
      <c r="O2992" s="3" t="str">
        <f>IF(VLOOKUP(D2992,'Resources Final'!A:G,7,FALSE)=0,"",VLOOKUP(D2992,'Resources Final'!A:G,7,FALSE))</f>
        <v/>
      </c>
    </row>
    <row r="2993" spans="1:15" x14ac:dyDescent="0.2">
      <c r="A2993" s="11">
        <v>990</v>
      </c>
      <c r="B2993" s="11" t="str">
        <f t="shared" si="58"/>
        <v>Charles G. Koch Charitable Foundation_Eastern Florida State College201611950</v>
      </c>
      <c r="C2993" s="11" t="s">
        <v>19</v>
      </c>
      <c r="D2993" s="11" t="s">
        <v>1098</v>
      </c>
      <c r="E2993" s="11" t="s">
        <v>1098</v>
      </c>
      <c r="F2993" s="4">
        <v>11950</v>
      </c>
      <c r="G2993" s="3">
        <v>2016</v>
      </c>
      <c r="H2993" s="3" t="s">
        <v>21</v>
      </c>
      <c r="I2993" s="12"/>
      <c r="J2993" s="3">
        <v>419</v>
      </c>
      <c r="K2993" s="3" t="str">
        <f>IF(VLOOKUP(D2993,'Resources Final'!A:C,3,FALSE)=0,"",VLOOKUP(D2993,'Resources Final'!A:C,3,FALSE))</f>
        <v/>
      </c>
      <c r="L2993" s="3" t="str">
        <f>IF(VLOOKUP(D2993,'Resources Final'!A:D,4,FALSE)=0,"",VLOOKUP(D2993,'Resources Final'!A:D,4,FALSE))</f>
        <v>Y</v>
      </c>
      <c r="M2993" s="3" t="str">
        <f>IF(VLOOKUP(D2993,'Resources Final'!A:E,5,FALSE)=0,"",VLOOKUP(D2993,'Resources Final'!A:E,5,FALSE))</f>
        <v/>
      </c>
      <c r="N2993" s="7" t="str">
        <f>IF(VLOOKUP(D2993,'Resources Final'!A:F,6,FALSE)=0,"",VLOOKUP(D2993,'Resources Final'!A:F,6,FALSE))</f>
        <v/>
      </c>
      <c r="O2993" s="3" t="str">
        <f>IF(VLOOKUP(D2993,'Resources Final'!A:G,7,FALSE)=0,"",VLOOKUP(D2993,'Resources Final'!A:G,7,FALSE))</f>
        <v/>
      </c>
    </row>
    <row r="2994" spans="1:15" x14ac:dyDescent="0.2">
      <c r="A2994" s="11">
        <v>990</v>
      </c>
      <c r="B2994" s="11" t="str">
        <f t="shared" si="58"/>
        <v>Charles G. Koch Charitable Foundation_National Constitution Center2016150000</v>
      </c>
      <c r="C2994" s="11" t="s">
        <v>19</v>
      </c>
      <c r="D2994" s="11" t="s">
        <v>2605</v>
      </c>
      <c r="E2994" s="11" t="s">
        <v>2605</v>
      </c>
      <c r="F2994" s="4">
        <v>150000</v>
      </c>
      <c r="G2994" s="3">
        <v>2016</v>
      </c>
      <c r="H2994" s="3" t="s">
        <v>21</v>
      </c>
      <c r="I2994" s="12"/>
      <c r="J2994" s="3">
        <v>420</v>
      </c>
      <c r="K2994" s="3" t="str">
        <f>IF(VLOOKUP(D2994,'Resources Final'!A:C,3,FALSE)=0,"",VLOOKUP(D2994,'Resources Final'!A:C,3,FALSE))</f>
        <v/>
      </c>
      <c r="L2994" s="3" t="str">
        <f>IF(VLOOKUP(D2994,'Resources Final'!A:D,4,FALSE)=0,"",VLOOKUP(D2994,'Resources Final'!A:D,4,FALSE))</f>
        <v/>
      </c>
      <c r="M2994" s="3" t="str">
        <f>IF(VLOOKUP(D2994,'Resources Final'!A:E,5,FALSE)=0,"",VLOOKUP(D2994,'Resources Final'!A:E,5,FALSE))</f>
        <v/>
      </c>
      <c r="N2994" s="7" t="str">
        <f>IF(VLOOKUP(D2994,'Resources Final'!A:F,6,FALSE)=0,"",VLOOKUP(D2994,'Resources Final'!A:F,6,FALSE))</f>
        <v/>
      </c>
      <c r="O2994" s="3" t="str">
        <f>IF(VLOOKUP(D2994,'Resources Final'!A:G,7,FALSE)=0,"",VLOOKUP(D2994,'Resources Final'!A:G,7,FALSE))</f>
        <v/>
      </c>
    </row>
    <row r="2995" spans="1:15" x14ac:dyDescent="0.2">
      <c r="A2995" s="11">
        <v>990</v>
      </c>
      <c r="B2995" s="11" t="str">
        <f t="shared" si="58"/>
        <v>Charles G. Koch Charitable Foundation_Salisbury University201636000</v>
      </c>
      <c r="C2995" s="11" t="s">
        <v>19</v>
      </c>
      <c r="D2995" s="11" t="s">
        <v>3209</v>
      </c>
      <c r="E2995" s="11" t="s">
        <v>3209</v>
      </c>
      <c r="F2995" s="4">
        <v>36000</v>
      </c>
      <c r="G2995" s="3">
        <v>2016</v>
      </c>
      <c r="H2995" s="3" t="s">
        <v>21</v>
      </c>
      <c r="I2995" s="12"/>
      <c r="J2995" s="3">
        <v>421</v>
      </c>
      <c r="K2995" s="3" t="str">
        <f>IF(VLOOKUP(D2995,'Resources Final'!A:C,3,FALSE)=0,"",VLOOKUP(D2995,'Resources Final'!A:C,3,FALSE))</f>
        <v/>
      </c>
      <c r="L2995" s="3" t="str">
        <f>IF(VLOOKUP(D2995,'Resources Final'!A:D,4,FALSE)=0,"",VLOOKUP(D2995,'Resources Final'!A:D,4,FALSE))</f>
        <v>Y</v>
      </c>
      <c r="M2995" s="3" t="str">
        <f>IF(VLOOKUP(D2995,'Resources Final'!A:E,5,FALSE)=0,"",VLOOKUP(D2995,'Resources Final'!A:E,5,FALSE))</f>
        <v/>
      </c>
      <c r="N2995" s="7" t="str">
        <f>IF(VLOOKUP(D2995,'Resources Final'!A:F,6,FALSE)=0,"",VLOOKUP(D2995,'Resources Final'!A:F,6,FALSE))</f>
        <v/>
      </c>
      <c r="O2995" s="3" t="str">
        <f>IF(VLOOKUP(D2995,'Resources Final'!A:G,7,FALSE)=0,"",VLOOKUP(D2995,'Resources Final'!A:G,7,FALSE))</f>
        <v/>
      </c>
    </row>
    <row r="2996" spans="1:15" x14ac:dyDescent="0.2">
      <c r="A2996" s="11">
        <v>990</v>
      </c>
      <c r="B2996" s="11" t="str">
        <f t="shared" si="58"/>
        <v>Charles G. Koch Charitable Foundation_Hsuan20164005</v>
      </c>
      <c r="C2996" s="11" t="s">
        <v>19</v>
      </c>
      <c r="D2996" s="11" t="s">
        <v>1632</v>
      </c>
      <c r="E2996" s="11" t="s">
        <v>1632</v>
      </c>
      <c r="F2996" s="4">
        <v>4005</v>
      </c>
      <c r="G2996" s="3">
        <v>2016</v>
      </c>
      <c r="H2996" s="3" t="s">
        <v>21</v>
      </c>
      <c r="I2996" s="12" t="s">
        <v>31</v>
      </c>
      <c r="J2996" s="3">
        <v>422</v>
      </c>
      <c r="K2996" s="3" t="str">
        <f>IF(VLOOKUP(D2996,'Resources Final'!A:C,3,FALSE)=0,"",VLOOKUP(D2996,'Resources Final'!A:C,3,FALSE))</f>
        <v>Y</v>
      </c>
      <c r="L2996" s="3" t="str">
        <f>IF(VLOOKUP(D2996,'Resources Final'!A:D,4,FALSE)=0,"",VLOOKUP(D2996,'Resources Final'!A:D,4,FALSE))</f>
        <v/>
      </c>
      <c r="M2996" s="3" t="str">
        <f>IF(VLOOKUP(D2996,'Resources Final'!A:E,5,FALSE)=0,"",VLOOKUP(D2996,'Resources Final'!A:E,5,FALSE))</f>
        <v/>
      </c>
      <c r="N2996" s="7" t="str">
        <f>IF(VLOOKUP(D2996,'Resources Final'!A:F,6,FALSE)=0,"",VLOOKUP(D2996,'Resources Final'!A:F,6,FALSE))</f>
        <v/>
      </c>
      <c r="O2996" s="3" t="str">
        <f>IF(VLOOKUP(D2996,'Resources Final'!A:G,7,FALSE)=0,"",VLOOKUP(D2996,'Resources Final'!A:G,7,FALSE))</f>
        <v/>
      </c>
    </row>
    <row r="2997" spans="1:15" x14ac:dyDescent="0.2">
      <c r="A2997" s="11">
        <v>990</v>
      </c>
      <c r="B2997" s="11" t="str">
        <f t="shared" si="58"/>
        <v>Charles G. Koch Charitable Foundation_Austin20163555</v>
      </c>
      <c r="C2997" s="11" t="s">
        <v>19</v>
      </c>
      <c r="D2997" s="11" t="s">
        <v>293</v>
      </c>
      <c r="E2997" s="11" t="s">
        <v>293</v>
      </c>
      <c r="F2997" s="4">
        <v>3555</v>
      </c>
      <c r="G2997" s="3">
        <v>2016</v>
      </c>
      <c r="H2997" s="3" t="s">
        <v>21</v>
      </c>
      <c r="I2997" s="12" t="s">
        <v>31</v>
      </c>
      <c r="J2997" s="3">
        <v>423</v>
      </c>
      <c r="K2997" s="3" t="str">
        <f>IF(VLOOKUP(D2997,'Resources Final'!A:C,3,FALSE)=0,"",VLOOKUP(D2997,'Resources Final'!A:C,3,FALSE))</f>
        <v>Y</v>
      </c>
      <c r="L2997" s="3" t="str">
        <f>IF(VLOOKUP(D2997,'Resources Final'!A:D,4,FALSE)=0,"",VLOOKUP(D2997,'Resources Final'!A:D,4,FALSE))</f>
        <v/>
      </c>
      <c r="M2997" s="3" t="str">
        <f>IF(VLOOKUP(D2997,'Resources Final'!A:E,5,FALSE)=0,"",VLOOKUP(D2997,'Resources Final'!A:E,5,FALSE))</f>
        <v/>
      </c>
      <c r="N2997" s="7" t="str">
        <f>IF(VLOOKUP(D2997,'Resources Final'!A:F,6,FALSE)=0,"",VLOOKUP(D2997,'Resources Final'!A:F,6,FALSE))</f>
        <v/>
      </c>
      <c r="O2997" s="3" t="str">
        <f>IF(VLOOKUP(D2997,'Resources Final'!A:G,7,FALSE)=0,"",VLOOKUP(D2997,'Resources Final'!A:G,7,FALSE))</f>
        <v/>
      </c>
    </row>
    <row r="2998" spans="1:15" x14ac:dyDescent="0.2">
      <c r="A2998" s="11">
        <v>990</v>
      </c>
      <c r="B2998" s="11" t="str">
        <f t="shared" si="58"/>
        <v>Charles G. Koch Charitable Foundation_White20163555</v>
      </c>
      <c r="C2998" s="11" t="s">
        <v>19</v>
      </c>
      <c r="D2998" s="11" t="s">
        <v>3999</v>
      </c>
      <c r="E2998" s="11" t="s">
        <v>3999</v>
      </c>
      <c r="F2998" s="4">
        <v>3555</v>
      </c>
      <c r="G2998" s="3">
        <v>2016</v>
      </c>
      <c r="H2998" s="3" t="s">
        <v>21</v>
      </c>
      <c r="I2998" s="12" t="s">
        <v>31</v>
      </c>
      <c r="J2998" s="3">
        <v>424</v>
      </c>
      <c r="K2998" s="3" t="str">
        <f>IF(VLOOKUP(D2998,'Resources Final'!A:C,3,FALSE)=0,"",VLOOKUP(D2998,'Resources Final'!A:C,3,FALSE))</f>
        <v>Y</v>
      </c>
      <c r="L2998" s="3" t="str">
        <f>IF(VLOOKUP(D2998,'Resources Final'!A:D,4,FALSE)=0,"",VLOOKUP(D2998,'Resources Final'!A:D,4,FALSE))</f>
        <v/>
      </c>
      <c r="M2998" s="3" t="str">
        <f>IF(VLOOKUP(D2998,'Resources Final'!A:E,5,FALSE)=0,"",VLOOKUP(D2998,'Resources Final'!A:E,5,FALSE))</f>
        <v/>
      </c>
      <c r="N2998" s="7" t="str">
        <f>IF(VLOOKUP(D2998,'Resources Final'!A:F,6,FALSE)=0,"",VLOOKUP(D2998,'Resources Final'!A:F,6,FALSE))</f>
        <v/>
      </c>
      <c r="O2998" s="3" t="str">
        <f>IF(VLOOKUP(D2998,'Resources Final'!A:G,7,FALSE)=0,"",VLOOKUP(D2998,'Resources Final'!A:G,7,FALSE))</f>
        <v/>
      </c>
    </row>
    <row r="2999" spans="1:15" x14ac:dyDescent="0.2">
      <c r="A2999" s="11">
        <v>990</v>
      </c>
      <c r="B2999" s="11" t="str">
        <f t="shared" si="58"/>
        <v>Charles G. Koch Charitable Foundation_Florida State University2016125000</v>
      </c>
      <c r="C2999" s="11" t="s">
        <v>19</v>
      </c>
      <c r="D2999" s="11" t="s">
        <v>1236</v>
      </c>
      <c r="E2999" s="11" t="s">
        <v>1236</v>
      </c>
      <c r="F2999" s="4">
        <v>125000</v>
      </c>
      <c r="G2999" s="3">
        <v>2016</v>
      </c>
      <c r="H2999" s="3" t="s">
        <v>21</v>
      </c>
      <c r="I2999" s="12"/>
      <c r="J2999" s="3">
        <v>425</v>
      </c>
      <c r="K2999" s="3" t="str">
        <f>IF(VLOOKUP(D2999,'Resources Final'!A:C,3,FALSE)=0,"",VLOOKUP(D2999,'Resources Final'!A:C,3,FALSE))</f>
        <v/>
      </c>
      <c r="L2999" s="3" t="str">
        <f>IF(VLOOKUP(D2999,'Resources Final'!A:D,4,FALSE)=0,"",VLOOKUP(D2999,'Resources Final'!A:D,4,FALSE))</f>
        <v>Y</v>
      </c>
      <c r="M2999" s="3" t="str">
        <f>IF(VLOOKUP(D2999,'Resources Final'!A:E,5,FALSE)=0,"",VLOOKUP(D2999,'Resources Final'!A:E,5,FALSE))</f>
        <v/>
      </c>
      <c r="N2999" s="7" t="str">
        <f>IF(VLOOKUP(D2999,'Resources Final'!A:F,6,FALSE)=0,"",VLOOKUP(D2999,'Resources Final'!A:F,6,FALSE))</f>
        <v/>
      </c>
      <c r="O2999" s="3" t="str">
        <f>IF(VLOOKUP(D2999,'Resources Final'!A:G,7,FALSE)=0,"",VLOOKUP(D2999,'Resources Final'!A:G,7,FALSE))</f>
        <v/>
      </c>
    </row>
    <row r="3000" spans="1:15" x14ac:dyDescent="0.2">
      <c r="A3000" s="11">
        <v>990</v>
      </c>
      <c r="B3000" s="11" t="str">
        <f t="shared" si="58"/>
        <v>Charles G. Koch Charitable Foundation_Institute for Principle Studies201615000</v>
      </c>
      <c r="C3000" s="11" t="s">
        <v>19</v>
      </c>
      <c r="D3000" s="11" t="s">
        <v>1689</v>
      </c>
      <c r="E3000" s="11" t="s">
        <v>1689</v>
      </c>
      <c r="F3000" s="4">
        <v>15000</v>
      </c>
      <c r="G3000" s="3">
        <v>2016</v>
      </c>
      <c r="H3000" s="3" t="s">
        <v>21</v>
      </c>
      <c r="I3000" s="12"/>
      <c r="J3000" s="3">
        <v>426</v>
      </c>
      <c r="K3000" s="3" t="str">
        <f>IF(VLOOKUP(D3000,'Resources Final'!A:C,3,FALSE)=0,"",VLOOKUP(D3000,'Resources Final'!A:C,3,FALSE))</f>
        <v/>
      </c>
      <c r="L3000" s="3" t="str">
        <f>IF(VLOOKUP(D3000,'Resources Final'!A:D,4,FALSE)=0,"",VLOOKUP(D3000,'Resources Final'!A:D,4,FALSE))</f>
        <v/>
      </c>
      <c r="M3000" s="3" t="str">
        <f>IF(VLOOKUP(D3000,'Resources Final'!A:E,5,FALSE)=0,"",VLOOKUP(D3000,'Resources Final'!A:E,5,FALSE))</f>
        <v/>
      </c>
      <c r="N3000" s="7" t="str">
        <f>IF(VLOOKUP(D3000,'Resources Final'!A:F,6,FALSE)=0,"",VLOOKUP(D3000,'Resources Final'!A:F,6,FALSE))</f>
        <v/>
      </c>
      <c r="O3000" s="3" t="str">
        <f>IF(VLOOKUP(D3000,'Resources Final'!A:G,7,FALSE)=0,"",VLOOKUP(D3000,'Resources Final'!A:G,7,FALSE))</f>
        <v/>
      </c>
    </row>
    <row r="3001" spans="1:15" x14ac:dyDescent="0.2">
      <c r="A3001" s="11">
        <v>990</v>
      </c>
      <c r="B3001" s="11" t="str">
        <f t="shared" si="58"/>
        <v>Charles G. Koch Charitable Foundation_Institute for Economic Studies - Europe201634000</v>
      </c>
      <c r="C3001" s="11" t="s">
        <v>19</v>
      </c>
      <c r="D3001" s="11" t="s">
        <v>1675</v>
      </c>
      <c r="E3001" s="11" t="s">
        <v>1675</v>
      </c>
      <c r="F3001" s="4">
        <v>34000</v>
      </c>
      <c r="G3001" s="3">
        <v>2016</v>
      </c>
      <c r="H3001" s="3" t="s">
        <v>21</v>
      </c>
      <c r="I3001" s="12"/>
      <c r="J3001" s="3">
        <v>427</v>
      </c>
      <c r="K3001" s="3" t="str">
        <f>IF(VLOOKUP(D3001,'Resources Final'!A:C,3,FALSE)=0,"",VLOOKUP(D3001,'Resources Final'!A:C,3,FALSE))</f>
        <v/>
      </c>
      <c r="L3001" s="3" t="str">
        <f>IF(VLOOKUP(D3001,'Resources Final'!A:D,4,FALSE)=0,"",VLOOKUP(D3001,'Resources Final'!A:D,4,FALSE))</f>
        <v/>
      </c>
      <c r="M3001" s="3" t="str">
        <f>IF(VLOOKUP(D3001,'Resources Final'!A:E,5,FALSE)=0,"",VLOOKUP(D3001,'Resources Final'!A:E,5,FALSE))</f>
        <v/>
      </c>
      <c r="N3001" s="7" t="str">
        <f>IF(VLOOKUP(D3001,'Resources Final'!A:F,6,FALSE)=0,"",VLOOKUP(D3001,'Resources Final'!A:F,6,FALSE))</f>
        <v/>
      </c>
      <c r="O3001" s="3" t="str">
        <f>IF(VLOOKUP(D3001,'Resources Final'!A:G,7,FALSE)=0,"",VLOOKUP(D3001,'Resources Final'!A:G,7,FALSE))</f>
        <v/>
      </c>
    </row>
    <row r="3002" spans="1:15" x14ac:dyDescent="0.2">
      <c r="A3002" s="11">
        <v>990</v>
      </c>
      <c r="B3002" s="11" t="str">
        <f t="shared" si="58"/>
        <v>Charles G. Koch Charitable Foundation_Jackson20164914</v>
      </c>
      <c r="C3002" s="11" t="s">
        <v>19</v>
      </c>
      <c r="D3002" s="11" t="s">
        <v>1803</v>
      </c>
      <c r="E3002" s="11" t="s">
        <v>1803</v>
      </c>
      <c r="F3002" s="4">
        <v>4914</v>
      </c>
      <c r="G3002" s="3">
        <v>2016</v>
      </c>
      <c r="H3002" s="3" t="s">
        <v>21</v>
      </c>
      <c r="I3002" s="12" t="s">
        <v>31</v>
      </c>
      <c r="J3002" s="3">
        <v>428</v>
      </c>
      <c r="K3002" s="3" t="str">
        <f>IF(VLOOKUP(D3002,'Resources Final'!A:C,3,FALSE)=0,"",VLOOKUP(D3002,'Resources Final'!A:C,3,FALSE))</f>
        <v>Y</v>
      </c>
      <c r="L3002" s="3" t="str">
        <f>IF(VLOOKUP(D3002,'Resources Final'!A:D,4,FALSE)=0,"",VLOOKUP(D3002,'Resources Final'!A:D,4,FALSE))</f>
        <v/>
      </c>
      <c r="M3002" s="3" t="str">
        <f>IF(VLOOKUP(D3002,'Resources Final'!A:E,5,FALSE)=0,"",VLOOKUP(D3002,'Resources Final'!A:E,5,FALSE))</f>
        <v/>
      </c>
      <c r="N3002" s="7" t="str">
        <f>IF(VLOOKUP(D3002,'Resources Final'!A:F,6,FALSE)=0,"",VLOOKUP(D3002,'Resources Final'!A:F,6,FALSE))</f>
        <v/>
      </c>
      <c r="O3002" s="3" t="str">
        <f>IF(VLOOKUP(D3002,'Resources Final'!A:G,7,FALSE)=0,"",VLOOKUP(D3002,'Resources Final'!A:G,7,FALSE))</f>
        <v/>
      </c>
    </row>
    <row r="3003" spans="1:15" x14ac:dyDescent="0.2">
      <c r="A3003" s="11">
        <v>990</v>
      </c>
      <c r="B3003" s="11" t="str">
        <f t="shared" si="58"/>
        <v>Charles G. Koch Charitable Foundation_Oklahoma State University Foundation201668500</v>
      </c>
      <c r="C3003" s="11" t="s">
        <v>19</v>
      </c>
      <c r="D3003" s="11" t="s">
        <v>2745</v>
      </c>
      <c r="E3003" s="11" t="s">
        <v>2744</v>
      </c>
      <c r="F3003" s="4">
        <v>68500</v>
      </c>
      <c r="G3003" s="3">
        <v>2016</v>
      </c>
      <c r="H3003" s="3" t="s">
        <v>21</v>
      </c>
      <c r="I3003" s="12"/>
      <c r="J3003" s="3">
        <v>429</v>
      </c>
      <c r="K3003" s="3" t="str">
        <f>IF(VLOOKUP(D3003,'Resources Final'!A:C,3,FALSE)=0,"",VLOOKUP(D3003,'Resources Final'!A:C,3,FALSE))</f>
        <v/>
      </c>
      <c r="L3003" s="3" t="str">
        <f>IF(VLOOKUP(D3003,'Resources Final'!A:D,4,FALSE)=0,"",VLOOKUP(D3003,'Resources Final'!A:D,4,FALSE))</f>
        <v>Y</v>
      </c>
      <c r="M3003" s="3" t="str">
        <f>IF(VLOOKUP(D3003,'Resources Final'!A:E,5,FALSE)=0,"",VLOOKUP(D3003,'Resources Final'!A:E,5,FALSE))</f>
        <v/>
      </c>
      <c r="N3003" s="7" t="str">
        <f>IF(VLOOKUP(D3003,'Resources Final'!A:F,6,FALSE)=0,"",VLOOKUP(D3003,'Resources Final'!A:F,6,FALSE))</f>
        <v/>
      </c>
      <c r="O3003" s="3" t="str">
        <f>IF(VLOOKUP(D3003,'Resources Final'!A:G,7,FALSE)=0,"",VLOOKUP(D3003,'Resources Final'!A:G,7,FALSE))</f>
        <v/>
      </c>
    </row>
    <row r="3004" spans="1:15" x14ac:dyDescent="0.2">
      <c r="A3004" s="11">
        <v>990</v>
      </c>
      <c r="B3004" s="11" t="str">
        <f t="shared" si="58"/>
        <v>Charles G. Koch Charitable Foundation_Moore20165418</v>
      </c>
      <c r="C3004" s="11" t="s">
        <v>19</v>
      </c>
      <c r="D3004" s="11" t="s">
        <v>2519</v>
      </c>
      <c r="E3004" s="11" t="s">
        <v>2519</v>
      </c>
      <c r="F3004" s="4">
        <v>5418</v>
      </c>
      <c r="G3004" s="3">
        <v>2016</v>
      </c>
      <c r="H3004" s="3" t="s">
        <v>21</v>
      </c>
      <c r="I3004" s="12" t="s">
        <v>31</v>
      </c>
      <c r="J3004" s="3">
        <v>430</v>
      </c>
      <c r="K3004" s="3" t="str">
        <f>IF(VLOOKUP(D3004,'Resources Final'!A:C,3,FALSE)=0,"",VLOOKUP(D3004,'Resources Final'!A:C,3,FALSE))</f>
        <v>Y</v>
      </c>
      <c r="L3004" s="3" t="str">
        <f>IF(VLOOKUP(D3004,'Resources Final'!A:D,4,FALSE)=0,"",VLOOKUP(D3004,'Resources Final'!A:D,4,FALSE))</f>
        <v/>
      </c>
      <c r="M3004" s="3" t="str">
        <f>IF(VLOOKUP(D3004,'Resources Final'!A:E,5,FALSE)=0,"",VLOOKUP(D3004,'Resources Final'!A:E,5,FALSE))</f>
        <v/>
      </c>
      <c r="N3004" s="7" t="str">
        <f>IF(VLOOKUP(D3004,'Resources Final'!A:F,6,FALSE)=0,"",VLOOKUP(D3004,'Resources Final'!A:F,6,FALSE))</f>
        <v/>
      </c>
      <c r="O3004" s="3" t="str">
        <f>IF(VLOOKUP(D3004,'Resources Final'!A:G,7,FALSE)=0,"",VLOOKUP(D3004,'Resources Final'!A:G,7,FALSE))</f>
        <v/>
      </c>
    </row>
    <row r="3005" spans="1:15" x14ac:dyDescent="0.2">
      <c r="A3005" s="11">
        <v>990</v>
      </c>
      <c r="B3005" s="11" t="str">
        <f t="shared" si="58"/>
        <v>Charles G. Koch Charitable Foundation_Phillips201613000</v>
      </c>
      <c r="C3005" s="11" t="s">
        <v>19</v>
      </c>
      <c r="D3005" s="11" t="s">
        <v>2852</v>
      </c>
      <c r="E3005" s="11" t="s">
        <v>2852</v>
      </c>
      <c r="F3005" s="4">
        <v>13000</v>
      </c>
      <c r="G3005" s="3">
        <v>2016</v>
      </c>
      <c r="H3005" s="3" t="s">
        <v>21</v>
      </c>
      <c r="I3005" s="12" t="s">
        <v>31</v>
      </c>
      <c r="J3005" s="3">
        <v>431</v>
      </c>
      <c r="K3005" s="3" t="str">
        <f>IF(VLOOKUP(D3005,'Resources Final'!A:C,3,FALSE)=0,"",VLOOKUP(D3005,'Resources Final'!A:C,3,FALSE))</f>
        <v>Y</v>
      </c>
      <c r="L3005" s="3" t="str">
        <f>IF(VLOOKUP(D3005,'Resources Final'!A:D,4,FALSE)=0,"",VLOOKUP(D3005,'Resources Final'!A:D,4,FALSE))</f>
        <v/>
      </c>
      <c r="M3005" s="3" t="str">
        <f>IF(VLOOKUP(D3005,'Resources Final'!A:E,5,FALSE)=0,"",VLOOKUP(D3005,'Resources Final'!A:E,5,FALSE))</f>
        <v/>
      </c>
      <c r="N3005" s="7" t="str">
        <f>IF(VLOOKUP(D3005,'Resources Final'!A:F,6,FALSE)=0,"",VLOOKUP(D3005,'Resources Final'!A:F,6,FALSE))</f>
        <v/>
      </c>
      <c r="O3005" s="3" t="str">
        <f>IF(VLOOKUP(D3005,'Resources Final'!A:G,7,FALSE)=0,"",VLOOKUP(D3005,'Resources Final'!A:G,7,FALSE))</f>
        <v/>
      </c>
    </row>
    <row r="3006" spans="1:15" x14ac:dyDescent="0.2">
      <c r="A3006" s="11">
        <v>990</v>
      </c>
      <c r="B3006" s="11" t="str">
        <f t="shared" si="58"/>
        <v>Charles G. Koch Charitable Foundation_Robert Morris University20163000</v>
      </c>
      <c r="C3006" s="11" t="s">
        <v>19</v>
      </c>
      <c r="D3006" s="11" t="s">
        <v>3080</v>
      </c>
      <c r="E3006" s="11" t="s">
        <v>3080</v>
      </c>
      <c r="F3006" s="4">
        <v>3000</v>
      </c>
      <c r="G3006" s="3">
        <v>2016</v>
      </c>
      <c r="H3006" s="3" t="s">
        <v>21</v>
      </c>
      <c r="I3006" s="12"/>
      <c r="J3006" s="3">
        <v>432</v>
      </c>
      <c r="K3006" s="3" t="str">
        <f>IF(VLOOKUP(D3006,'Resources Final'!A:C,3,FALSE)=0,"",VLOOKUP(D3006,'Resources Final'!A:C,3,FALSE))</f>
        <v/>
      </c>
      <c r="L3006" s="3" t="str">
        <f>IF(VLOOKUP(D3006,'Resources Final'!A:D,4,FALSE)=0,"",VLOOKUP(D3006,'Resources Final'!A:D,4,FALSE))</f>
        <v>Y</v>
      </c>
      <c r="M3006" s="3" t="str">
        <f>IF(VLOOKUP(D3006,'Resources Final'!A:E,5,FALSE)=0,"",VLOOKUP(D3006,'Resources Final'!A:E,5,FALSE))</f>
        <v/>
      </c>
      <c r="N3006" s="7" t="str">
        <f>IF(VLOOKUP(D3006,'Resources Final'!A:F,6,FALSE)=0,"",VLOOKUP(D3006,'Resources Final'!A:F,6,FALSE))</f>
        <v/>
      </c>
      <c r="O3006" s="3" t="str">
        <f>IF(VLOOKUP(D3006,'Resources Final'!A:G,7,FALSE)=0,"",VLOOKUP(D3006,'Resources Final'!A:G,7,FALSE))</f>
        <v/>
      </c>
    </row>
    <row r="3007" spans="1:15" x14ac:dyDescent="0.2">
      <c r="A3007" s="11">
        <v>990</v>
      </c>
      <c r="B3007" s="11" t="str">
        <f t="shared" si="58"/>
        <v>Charles G. Koch Charitable Foundation_Atlas Economic Research Foundation201635000</v>
      </c>
      <c r="C3007" s="11" t="s">
        <v>19</v>
      </c>
      <c r="D3007" s="11" t="s">
        <v>286</v>
      </c>
      <c r="E3007" s="11" t="s">
        <v>286</v>
      </c>
      <c r="F3007" s="4">
        <v>35000</v>
      </c>
      <c r="G3007" s="3">
        <v>2016</v>
      </c>
      <c r="H3007" s="3" t="s">
        <v>21</v>
      </c>
      <c r="I3007" s="12"/>
      <c r="J3007" s="3">
        <v>433</v>
      </c>
      <c r="K3007" s="3" t="str">
        <f>IF(VLOOKUP(D3007,'Resources Final'!A:C,3,FALSE)=0,"",VLOOKUP(D3007,'Resources Final'!A:C,3,FALSE))</f>
        <v/>
      </c>
      <c r="L3007" s="3" t="str">
        <f>IF(VLOOKUP(D3007,'Resources Final'!A:D,4,FALSE)=0,"",VLOOKUP(D3007,'Resources Final'!A:D,4,FALSE))</f>
        <v/>
      </c>
      <c r="M3007" s="3" t="str">
        <f>IF(VLOOKUP(D3007,'Resources Final'!A:E,5,FALSE)=0,"",VLOOKUP(D3007,'Resources Final'!A:E,5,FALSE))</f>
        <v/>
      </c>
      <c r="N3007" s="7" t="str">
        <f>IF(VLOOKUP(D3007,'Resources Final'!A:F,6,FALSE)=0,"",VLOOKUP(D3007,'Resources Final'!A:F,6,FALSE))</f>
        <v>https://www.desmogblog.com/atlas-economic-research-foundation</v>
      </c>
      <c r="O3007" s="3" t="str">
        <f>IF(VLOOKUP(D3007,'Resources Final'!A:G,7,FALSE)=0,"",VLOOKUP(D3007,'Resources Final'!A:G,7,FALSE))</f>
        <v>Desmog</v>
      </c>
    </row>
    <row r="3008" spans="1:15" x14ac:dyDescent="0.2">
      <c r="A3008" s="11">
        <v>990</v>
      </c>
      <c r="B3008" s="11" t="str">
        <f t="shared" si="58"/>
        <v>Charles G. Koch Charitable Foundation_IUPUI2016112000</v>
      </c>
      <c r="C3008" s="11" t="s">
        <v>19</v>
      </c>
      <c r="D3008" s="11" t="s">
        <v>1722</v>
      </c>
      <c r="E3008" s="11" t="s">
        <v>1723</v>
      </c>
      <c r="F3008" s="4">
        <v>112000</v>
      </c>
      <c r="G3008" s="3">
        <v>2016</v>
      </c>
      <c r="H3008" s="3" t="s">
        <v>21</v>
      </c>
      <c r="I3008" s="12"/>
      <c r="J3008" s="3">
        <v>434</v>
      </c>
      <c r="K3008" s="3" t="str">
        <f>IF(VLOOKUP(D3008,'Resources Final'!A:C,3,FALSE)=0,"",VLOOKUP(D3008,'Resources Final'!A:C,3,FALSE))</f>
        <v/>
      </c>
      <c r="L3008" s="3" t="str">
        <f>IF(VLOOKUP(D3008,'Resources Final'!A:D,4,FALSE)=0,"",VLOOKUP(D3008,'Resources Final'!A:D,4,FALSE))</f>
        <v>Y</v>
      </c>
      <c r="M3008" s="3" t="str">
        <f>IF(VLOOKUP(D3008,'Resources Final'!A:E,5,FALSE)=0,"",VLOOKUP(D3008,'Resources Final'!A:E,5,FALSE))</f>
        <v/>
      </c>
      <c r="N3008" s="7" t="str">
        <f>IF(VLOOKUP(D3008,'Resources Final'!A:F,6,FALSE)=0,"",VLOOKUP(D3008,'Resources Final'!A:F,6,FALSE))</f>
        <v/>
      </c>
      <c r="O3008" s="3" t="str">
        <f>IF(VLOOKUP(D3008,'Resources Final'!A:G,7,FALSE)=0,"",VLOOKUP(D3008,'Resources Final'!A:G,7,FALSE))</f>
        <v/>
      </c>
    </row>
    <row r="3009" spans="1:15" x14ac:dyDescent="0.2">
      <c r="A3009" s="11">
        <v>990</v>
      </c>
      <c r="B3009" s="11" t="str">
        <f t="shared" si="58"/>
        <v>Charles G. Koch Charitable Foundation_Esneault20163060</v>
      </c>
      <c r="C3009" s="11" t="s">
        <v>19</v>
      </c>
      <c r="D3009" s="11" t="s">
        <v>1154</v>
      </c>
      <c r="E3009" s="11" t="s">
        <v>1154</v>
      </c>
      <c r="F3009" s="4">
        <v>3060</v>
      </c>
      <c r="G3009" s="3">
        <v>2016</v>
      </c>
      <c r="H3009" s="3" t="s">
        <v>21</v>
      </c>
      <c r="I3009" s="12" t="s">
        <v>31</v>
      </c>
      <c r="J3009" s="3">
        <v>435</v>
      </c>
      <c r="K3009" s="3" t="str">
        <f>IF(VLOOKUP(D3009,'Resources Final'!A:C,3,FALSE)=0,"",VLOOKUP(D3009,'Resources Final'!A:C,3,FALSE))</f>
        <v>Y</v>
      </c>
      <c r="L3009" s="3" t="str">
        <f>IF(VLOOKUP(D3009,'Resources Final'!A:D,4,FALSE)=0,"",VLOOKUP(D3009,'Resources Final'!A:D,4,FALSE))</f>
        <v/>
      </c>
      <c r="M3009" s="3" t="str">
        <f>IF(VLOOKUP(D3009,'Resources Final'!A:E,5,FALSE)=0,"",VLOOKUP(D3009,'Resources Final'!A:E,5,FALSE))</f>
        <v/>
      </c>
      <c r="N3009" s="7" t="str">
        <f>IF(VLOOKUP(D3009,'Resources Final'!A:F,6,FALSE)=0,"",VLOOKUP(D3009,'Resources Final'!A:F,6,FALSE))</f>
        <v/>
      </c>
      <c r="O3009" s="3" t="str">
        <f>IF(VLOOKUP(D3009,'Resources Final'!A:G,7,FALSE)=0,"",VLOOKUP(D3009,'Resources Final'!A:G,7,FALSE))</f>
        <v/>
      </c>
    </row>
    <row r="3010" spans="1:15" x14ac:dyDescent="0.2">
      <c r="A3010" s="11">
        <v>990</v>
      </c>
      <c r="B3010" s="11" t="str">
        <f t="shared" si="58"/>
        <v>Charles G. Koch Charitable Foundation_Shah20163060</v>
      </c>
      <c r="C3010" s="11" t="s">
        <v>19</v>
      </c>
      <c r="D3010" s="11" t="s">
        <v>3289</v>
      </c>
      <c r="E3010" s="11" t="s">
        <v>3289</v>
      </c>
      <c r="F3010" s="4">
        <v>3060</v>
      </c>
      <c r="G3010" s="3">
        <v>2016</v>
      </c>
      <c r="H3010" s="3" t="s">
        <v>21</v>
      </c>
      <c r="I3010" s="12" t="s">
        <v>31</v>
      </c>
      <c r="J3010" s="3">
        <v>436</v>
      </c>
      <c r="K3010" s="3" t="str">
        <f>IF(VLOOKUP(D3010,'Resources Final'!A:C,3,FALSE)=0,"",VLOOKUP(D3010,'Resources Final'!A:C,3,FALSE))</f>
        <v>Y</v>
      </c>
      <c r="L3010" s="3" t="str">
        <f>IF(VLOOKUP(D3010,'Resources Final'!A:D,4,FALSE)=0,"",VLOOKUP(D3010,'Resources Final'!A:D,4,FALSE))</f>
        <v/>
      </c>
      <c r="M3010" s="3" t="str">
        <f>IF(VLOOKUP(D3010,'Resources Final'!A:E,5,FALSE)=0,"",VLOOKUP(D3010,'Resources Final'!A:E,5,FALSE))</f>
        <v/>
      </c>
      <c r="N3010" s="7" t="str">
        <f>IF(VLOOKUP(D3010,'Resources Final'!A:F,6,FALSE)=0,"",VLOOKUP(D3010,'Resources Final'!A:F,6,FALSE))</f>
        <v/>
      </c>
      <c r="O3010" s="3" t="str">
        <f>IF(VLOOKUP(D3010,'Resources Final'!A:G,7,FALSE)=0,"",VLOOKUP(D3010,'Resources Final'!A:G,7,FALSE))</f>
        <v/>
      </c>
    </row>
    <row r="3011" spans="1:15" x14ac:dyDescent="0.2">
      <c r="A3011" s="11">
        <v>990</v>
      </c>
      <c r="B3011" s="11" t="str">
        <f t="shared" si="58"/>
        <v>Charles G. Koch Charitable Foundation_Groenendal20164005</v>
      </c>
      <c r="C3011" s="11" t="s">
        <v>19</v>
      </c>
      <c r="D3011" s="11" t="s">
        <v>1467</v>
      </c>
      <c r="E3011" s="11" t="s">
        <v>1467</v>
      </c>
      <c r="F3011" s="4">
        <v>4005</v>
      </c>
      <c r="G3011" s="3">
        <v>2016</v>
      </c>
      <c r="H3011" s="3" t="s">
        <v>21</v>
      </c>
      <c r="I3011" s="12" t="s">
        <v>31</v>
      </c>
      <c r="J3011" s="3">
        <v>437</v>
      </c>
      <c r="K3011" s="3" t="str">
        <f>IF(VLOOKUP(D3011,'Resources Final'!A:C,3,FALSE)=0,"",VLOOKUP(D3011,'Resources Final'!A:C,3,FALSE))</f>
        <v>Y</v>
      </c>
      <c r="L3011" s="3" t="str">
        <f>IF(VLOOKUP(D3011,'Resources Final'!A:D,4,FALSE)=0,"",VLOOKUP(D3011,'Resources Final'!A:D,4,FALSE))</f>
        <v/>
      </c>
      <c r="M3011" s="3" t="str">
        <f>IF(VLOOKUP(D3011,'Resources Final'!A:E,5,FALSE)=0,"",VLOOKUP(D3011,'Resources Final'!A:E,5,FALSE))</f>
        <v/>
      </c>
      <c r="N3011" s="7" t="str">
        <f>IF(VLOOKUP(D3011,'Resources Final'!A:F,6,FALSE)=0,"",VLOOKUP(D3011,'Resources Final'!A:F,6,FALSE))</f>
        <v/>
      </c>
      <c r="O3011" s="3" t="str">
        <f>IF(VLOOKUP(D3011,'Resources Final'!A:G,7,FALSE)=0,"",VLOOKUP(D3011,'Resources Final'!A:G,7,FALSE))</f>
        <v/>
      </c>
    </row>
    <row r="3012" spans="1:15" x14ac:dyDescent="0.2">
      <c r="A3012" s="11">
        <v>990</v>
      </c>
      <c r="B3012" s="11" t="str">
        <f t="shared" si="58"/>
        <v>Charles G. Koch Charitable Foundation_Prison Policy Initiative201675000</v>
      </c>
      <c r="C3012" s="11" t="s">
        <v>19</v>
      </c>
      <c r="D3012" s="11" t="s">
        <v>2909</v>
      </c>
      <c r="E3012" s="11" t="s">
        <v>2909</v>
      </c>
      <c r="F3012" s="4">
        <v>75000</v>
      </c>
      <c r="G3012" s="3">
        <v>2016</v>
      </c>
      <c r="H3012" s="3" t="s">
        <v>21</v>
      </c>
      <c r="I3012" s="12"/>
      <c r="J3012" s="3">
        <v>438</v>
      </c>
      <c r="K3012" s="3" t="str">
        <f>IF(VLOOKUP(D3012,'Resources Final'!A:C,3,FALSE)=0,"",VLOOKUP(D3012,'Resources Final'!A:C,3,FALSE))</f>
        <v/>
      </c>
      <c r="L3012" s="3" t="str">
        <f>IF(VLOOKUP(D3012,'Resources Final'!A:D,4,FALSE)=0,"",VLOOKUP(D3012,'Resources Final'!A:D,4,FALSE))</f>
        <v/>
      </c>
      <c r="M3012" s="3" t="str">
        <f>IF(VLOOKUP(D3012,'Resources Final'!A:E,5,FALSE)=0,"",VLOOKUP(D3012,'Resources Final'!A:E,5,FALSE))</f>
        <v/>
      </c>
      <c r="N3012" s="7" t="str">
        <f>IF(VLOOKUP(D3012,'Resources Final'!A:F,6,FALSE)=0,"",VLOOKUP(D3012,'Resources Final'!A:F,6,FALSE))</f>
        <v/>
      </c>
      <c r="O3012" s="3" t="str">
        <f>IF(VLOOKUP(D3012,'Resources Final'!A:G,7,FALSE)=0,"",VLOOKUP(D3012,'Resources Final'!A:G,7,FALSE))</f>
        <v/>
      </c>
    </row>
    <row r="3013" spans="1:15" x14ac:dyDescent="0.2">
      <c r="A3013" s="11">
        <v>990</v>
      </c>
      <c r="B3013" s="11" t="str">
        <f t="shared" si="58"/>
        <v>Charles G. Koch Charitable Foundation_Simpson20163232</v>
      </c>
      <c r="C3013" s="11" t="s">
        <v>19</v>
      </c>
      <c r="D3013" s="11" t="s">
        <v>3324</v>
      </c>
      <c r="E3013" s="11" t="s">
        <v>3324</v>
      </c>
      <c r="F3013" s="4">
        <v>3232</v>
      </c>
      <c r="G3013" s="3">
        <v>2016</v>
      </c>
      <c r="H3013" s="3" t="s">
        <v>21</v>
      </c>
      <c r="I3013" s="12" t="s">
        <v>31</v>
      </c>
      <c r="J3013" s="3">
        <v>439</v>
      </c>
      <c r="K3013" s="3" t="str">
        <f>IF(VLOOKUP(D3013,'Resources Final'!A:C,3,FALSE)=0,"",VLOOKUP(D3013,'Resources Final'!A:C,3,FALSE))</f>
        <v>Y</v>
      </c>
      <c r="L3013" s="3" t="str">
        <f>IF(VLOOKUP(D3013,'Resources Final'!A:D,4,FALSE)=0,"",VLOOKUP(D3013,'Resources Final'!A:D,4,FALSE))</f>
        <v/>
      </c>
      <c r="M3013" s="3" t="str">
        <f>IF(VLOOKUP(D3013,'Resources Final'!A:E,5,FALSE)=0,"",VLOOKUP(D3013,'Resources Final'!A:E,5,FALSE))</f>
        <v/>
      </c>
      <c r="N3013" s="7" t="str">
        <f>IF(VLOOKUP(D3013,'Resources Final'!A:F,6,FALSE)=0,"",VLOOKUP(D3013,'Resources Final'!A:F,6,FALSE))</f>
        <v/>
      </c>
      <c r="O3013" s="3" t="str">
        <f>IF(VLOOKUP(D3013,'Resources Final'!A:G,7,FALSE)=0,"",VLOOKUP(D3013,'Resources Final'!A:G,7,FALSE))</f>
        <v/>
      </c>
    </row>
    <row r="3014" spans="1:15" x14ac:dyDescent="0.2">
      <c r="A3014" s="11">
        <v>990</v>
      </c>
      <c r="B3014" s="11" t="str">
        <f t="shared" si="58"/>
        <v>Charles G. Koch Charitable Foundation_Shimshock20163060</v>
      </c>
      <c r="C3014" s="11" t="s">
        <v>19</v>
      </c>
      <c r="D3014" s="11" t="s">
        <v>3308</v>
      </c>
      <c r="E3014" s="11" t="s">
        <v>3308</v>
      </c>
      <c r="F3014" s="4">
        <v>3060</v>
      </c>
      <c r="G3014" s="3">
        <v>2016</v>
      </c>
      <c r="H3014" s="3" t="s">
        <v>21</v>
      </c>
      <c r="I3014" s="12" t="s">
        <v>31</v>
      </c>
      <c r="J3014" s="3">
        <v>440</v>
      </c>
      <c r="K3014" s="3" t="str">
        <f>IF(VLOOKUP(D3014,'Resources Final'!A:C,3,FALSE)=0,"",VLOOKUP(D3014,'Resources Final'!A:C,3,FALSE))</f>
        <v>Y</v>
      </c>
      <c r="L3014" s="3" t="str">
        <f>IF(VLOOKUP(D3014,'Resources Final'!A:D,4,FALSE)=0,"",VLOOKUP(D3014,'Resources Final'!A:D,4,FALSE))</f>
        <v/>
      </c>
      <c r="M3014" s="3" t="str">
        <f>IF(VLOOKUP(D3014,'Resources Final'!A:E,5,FALSE)=0,"",VLOOKUP(D3014,'Resources Final'!A:E,5,FALSE))</f>
        <v/>
      </c>
      <c r="N3014" s="7" t="str">
        <f>IF(VLOOKUP(D3014,'Resources Final'!A:F,6,FALSE)=0,"",VLOOKUP(D3014,'Resources Final'!A:F,6,FALSE))</f>
        <v/>
      </c>
      <c r="O3014" s="3" t="str">
        <f>IF(VLOOKUP(D3014,'Resources Final'!A:G,7,FALSE)=0,"",VLOOKUP(D3014,'Resources Final'!A:G,7,FALSE))</f>
        <v/>
      </c>
    </row>
    <row r="3015" spans="1:15" x14ac:dyDescent="0.2">
      <c r="A3015" s="11">
        <v>990</v>
      </c>
      <c r="B3015" s="11" t="str">
        <f t="shared" si="58"/>
        <v>Charles G. Koch Charitable Foundation_Hampden-Sydney College201628000</v>
      </c>
      <c r="C3015" s="11" t="s">
        <v>19</v>
      </c>
      <c r="D3015" s="11" t="s">
        <v>1512</v>
      </c>
      <c r="E3015" s="11" t="s">
        <v>1512</v>
      </c>
      <c r="F3015" s="4">
        <v>28000</v>
      </c>
      <c r="G3015" s="3">
        <v>2016</v>
      </c>
      <c r="H3015" s="3" t="s">
        <v>21</v>
      </c>
      <c r="I3015" s="12"/>
      <c r="J3015" s="3">
        <v>441</v>
      </c>
      <c r="K3015" s="3" t="str">
        <f>IF(VLOOKUP(D3015,'Resources Final'!A:C,3,FALSE)=0,"",VLOOKUP(D3015,'Resources Final'!A:C,3,FALSE))</f>
        <v/>
      </c>
      <c r="L3015" s="3" t="str">
        <f>IF(VLOOKUP(D3015,'Resources Final'!A:D,4,FALSE)=0,"",VLOOKUP(D3015,'Resources Final'!A:D,4,FALSE))</f>
        <v>Y</v>
      </c>
      <c r="M3015" s="3" t="str">
        <f>IF(VLOOKUP(D3015,'Resources Final'!A:E,5,FALSE)=0,"",VLOOKUP(D3015,'Resources Final'!A:E,5,FALSE))</f>
        <v/>
      </c>
      <c r="N3015" s="7" t="str">
        <f>IF(VLOOKUP(D3015,'Resources Final'!A:F,6,FALSE)=0,"",VLOOKUP(D3015,'Resources Final'!A:F,6,FALSE))</f>
        <v/>
      </c>
      <c r="O3015" s="3" t="str">
        <f>IF(VLOOKUP(D3015,'Resources Final'!A:G,7,FALSE)=0,"",VLOOKUP(D3015,'Resources Final'!A:G,7,FALSE))</f>
        <v/>
      </c>
    </row>
    <row r="3016" spans="1:15" x14ac:dyDescent="0.2">
      <c r="A3016" s="11">
        <v>990</v>
      </c>
      <c r="B3016" s="11" t="str">
        <f t="shared" si="58"/>
        <v>Charles G. Koch Charitable Foundation_University of San Francisco201614000</v>
      </c>
      <c r="C3016" s="11" t="s">
        <v>19</v>
      </c>
      <c r="D3016" s="11" t="s">
        <v>3814</v>
      </c>
      <c r="E3016" s="11" t="s">
        <v>3814</v>
      </c>
      <c r="F3016" s="4">
        <v>14000</v>
      </c>
      <c r="G3016" s="3">
        <v>2016</v>
      </c>
      <c r="H3016" s="3" t="s">
        <v>21</v>
      </c>
      <c r="I3016" s="12"/>
      <c r="J3016" s="3">
        <v>442</v>
      </c>
      <c r="K3016" s="3" t="str">
        <f>IF(VLOOKUP(D3016,'Resources Final'!A:C,3,FALSE)=0,"",VLOOKUP(D3016,'Resources Final'!A:C,3,FALSE))</f>
        <v/>
      </c>
      <c r="L3016" s="3" t="str">
        <f>IF(VLOOKUP(D3016,'Resources Final'!A:D,4,FALSE)=0,"",VLOOKUP(D3016,'Resources Final'!A:D,4,FALSE))</f>
        <v>Y</v>
      </c>
      <c r="M3016" s="3" t="str">
        <f>IF(VLOOKUP(D3016,'Resources Final'!A:E,5,FALSE)=0,"",VLOOKUP(D3016,'Resources Final'!A:E,5,FALSE))</f>
        <v/>
      </c>
      <c r="N3016" s="7" t="str">
        <f>IF(VLOOKUP(D3016,'Resources Final'!A:F,6,FALSE)=0,"",VLOOKUP(D3016,'Resources Final'!A:F,6,FALSE))</f>
        <v/>
      </c>
      <c r="O3016" s="3" t="str">
        <f>IF(VLOOKUP(D3016,'Resources Final'!A:G,7,FALSE)=0,"",VLOOKUP(D3016,'Resources Final'!A:G,7,FALSE))</f>
        <v/>
      </c>
    </row>
    <row r="3017" spans="1:15" x14ac:dyDescent="0.2">
      <c r="A3017" s="11">
        <v>990</v>
      </c>
      <c r="B3017" s="11" t="str">
        <f t="shared" si="58"/>
        <v>Charles G. Koch Charitable Foundation_Chapman University2016225000</v>
      </c>
      <c r="C3017" s="11" t="s">
        <v>19</v>
      </c>
      <c r="D3017" s="11" t="s">
        <v>698</v>
      </c>
      <c r="E3017" s="11" t="s">
        <v>698</v>
      </c>
      <c r="F3017" s="4">
        <v>225000</v>
      </c>
      <c r="G3017" s="3">
        <v>2016</v>
      </c>
      <c r="H3017" s="3" t="s">
        <v>21</v>
      </c>
      <c r="I3017" s="12"/>
      <c r="J3017" s="3">
        <v>443</v>
      </c>
      <c r="K3017" s="3" t="str">
        <f>IF(VLOOKUP(D3017,'Resources Final'!A:C,3,FALSE)=0,"",VLOOKUP(D3017,'Resources Final'!A:C,3,FALSE))</f>
        <v/>
      </c>
      <c r="L3017" s="3" t="str">
        <f>IF(VLOOKUP(D3017,'Resources Final'!A:D,4,FALSE)=0,"",VLOOKUP(D3017,'Resources Final'!A:D,4,FALSE))</f>
        <v>Y</v>
      </c>
      <c r="M3017" s="3" t="str">
        <f>IF(VLOOKUP(D3017,'Resources Final'!A:E,5,FALSE)=0,"",VLOOKUP(D3017,'Resources Final'!A:E,5,FALSE))</f>
        <v/>
      </c>
      <c r="N3017" s="7" t="str">
        <f>IF(VLOOKUP(D3017,'Resources Final'!A:F,6,FALSE)=0,"",VLOOKUP(D3017,'Resources Final'!A:F,6,FALSE))</f>
        <v/>
      </c>
      <c r="O3017" s="3" t="str">
        <f>IF(VLOOKUP(D3017,'Resources Final'!A:G,7,FALSE)=0,"",VLOOKUP(D3017,'Resources Final'!A:G,7,FALSE))</f>
        <v/>
      </c>
    </row>
    <row r="3018" spans="1:15" x14ac:dyDescent="0.2">
      <c r="A3018" s="11">
        <v>990</v>
      </c>
      <c r="B3018" s="11" t="str">
        <f t="shared" si="58"/>
        <v>Charles G. Koch Charitable Foundation_University of Maryland - Baltimore County201639000</v>
      </c>
      <c r="C3018" s="11" t="s">
        <v>19</v>
      </c>
      <c r="D3018" s="11" t="s">
        <v>3780</v>
      </c>
      <c r="E3018" s="11" t="s">
        <v>3779</v>
      </c>
      <c r="F3018" s="4">
        <v>39000</v>
      </c>
      <c r="G3018" s="3">
        <v>2016</v>
      </c>
      <c r="H3018" s="3" t="s">
        <v>21</v>
      </c>
      <c r="I3018" s="12"/>
      <c r="J3018" s="3">
        <v>444</v>
      </c>
      <c r="K3018" s="3" t="str">
        <f>IF(VLOOKUP(D3018,'Resources Final'!A:C,3,FALSE)=0,"",VLOOKUP(D3018,'Resources Final'!A:C,3,FALSE))</f>
        <v/>
      </c>
      <c r="L3018" s="3" t="str">
        <f>IF(VLOOKUP(D3018,'Resources Final'!A:D,4,FALSE)=0,"",VLOOKUP(D3018,'Resources Final'!A:D,4,FALSE))</f>
        <v>Y</v>
      </c>
      <c r="M3018" s="3" t="str">
        <f>IF(VLOOKUP(D3018,'Resources Final'!A:E,5,FALSE)=0,"",VLOOKUP(D3018,'Resources Final'!A:E,5,FALSE))</f>
        <v/>
      </c>
      <c r="N3018" s="7" t="str">
        <f>IF(VLOOKUP(D3018,'Resources Final'!A:F,6,FALSE)=0,"",VLOOKUP(D3018,'Resources Final'!A:F,6,FALSE))</f>
        <v/>
      </c>
      <c r="O3018" s="3" t="str">
        <f>IF(VLOOKUP(D3018,'Resources Final'!A:G,7,FALSE)=0,"",VLOOKUP(D3018,'Resources Final'!A:G,7,FALSE))</f>
        <v/>
      </c>
    </row>
    <row r="3019" spans="1:15" x14ac:dyDescent="0.2">
      <c r="A3019" s="11">
        <v>990</v>
      </c>
      <c r="B3019" s="11" t="str">
        <f t="shared" si="58"/>
        <v>Charles G. Koch Charitable Foundation_University of New Hampshire2016233040</v>
      </c>
      <c r="C3019" s="11" t="s">
        <v>19</v>
      </c>
      <c r="D3019" s="11" t="s">
        <v>3796</v>
      </c>
      <c r="E3019" s="11" t="s">
        <v>3796</v>
      </c>
      <c r="F3019" s="4">
        <v>233040</v>
      </c>
      <c r="G3019" s="3">
        <v>2016</v>
      </c>
      <c r="H3019" s="3" t="s">
        <v>21</v>
      </c>
      <c r="I3019" s="12"/>
      <c r="J3019" s="3">
        <v>445</v>
      </c>
      <c r="K3019" s="3" t="str">
        <f>IF(VLOOKUP(D3019,'Resources Final'!A:C,3,FALSE)=0,"",VLOOKUP(D3019,'Resources Final'!A:C,3,FALSE))</f>
        <v/>
      </c>
      <c r="L3019" s="3" t="str">
        <f>IF(VLOOKUP(D3019,'Resources Final'!A:D,4,FALSE)=0,"",VLOOKUP(D3019,'Resources Final'!A:D,4,FALSE))</f>
        <v>Y</v>
      </c>
      <c r="M3019" s="3" t="str">
        <f>IF(VLOOKUP(D3019,'Resources Final'!A:E,5,FALSE)=0,"",VLOOKUP(D3019,'Resources Final'!A:E,5,FALSE))</f>
        <v/>
      </c>
      <c r="N3019" s="7" t="str">
        <f>IF(VLOOKUP(D3019,'Resources Final'!A:F,6,FALSE)=0,"",VLOOKUP(D3019,'Resources Final'!A:F,6,FALSE))</f>
        <v/>
      </c>
      <c r="O3019" s="3" t="str">
        <f>IF(VLOOKUP(D3019,'Resources Final'!A:G,7,FALSE)=0,"",VLOOKUP(D3019,'Resources Final'!A:G,7,FALSE))</f>
        <v/>
      </c>
    </row>
    <row r="3020" spans="1:15" x14ac:dyDescent="0.2">
      <c r="A3020" s="11">
        <v>990</v>
      </c>
      <c r="B3020" s="11" t="str">
        <f t="shared" si="58"/>
        <v>Charles G. Koch Charitable Foundation_Gilbert20164005</v>
      </c>
      <c r="C3020" s="11" t="s">
        <v>19</v>
      </c>
      <c r="D3020" s="11" t="s">
        <v>1398</v>
      </c>
      <c r="E3020" s="11" t="s">
        <v>1398</v>
      </c>
      <c r="F3020" s="4">
        <v>4005</v>
      </c>
      <c r="G3020" s="3">
        <v>2016</v>
      </c>
      <c r="H3020" s="3" t="s">
        <v>21</v>
      </c>
      <c r="I3020" s="12" t="s">
        <v>31</v>
      </c>
      <c r="J3020" s="3">
        <v>446</v>
      </c>
      <c r="K3020" s="3" t="str">
        <f>IF(VLOOKUP(D3020,'Resources Final'!A:C,3,FALSE)=0,"",VLOOKUP(D3020,'Resources Final'!A:C,3,FALSE))</f>
        <v>Y</v>
      </c>
      <c r="L3020" s="3" t="str">
        <f>IF(VLOOKUP(D3020,'Resources Final'!A:D,4,FALSE)=0,"",VLOOKUP(D3020,'Resources Final'!A:D,4,FALSE))</f>
        <v/>
      </c>
      <c r="M3020" s="3" t="str">
        <f>IF(VLOOKUP(D3020,'Resources Final'!A:E,5,FALSE)=0,"",VLOOKUP(D3020,'Resources Final'!A:E,5,FALSE))</f>
        <v/>
      </c>
      <c r="N3020" s="7" t="str">
        <f>IF(VLOOKUP(D3020,'Resources Final'!A:F,6,FALSE)=0,"",VLOOKUP(D3020,'Resources Final'!A:F,6,FALSE))</f>
        <v/>
      </c>
      <c r="O3020" s="3" t="str">
        <f>IF(VLOOKUP(D3020,'Resources Final'!A:G,7,FALSE)=0,"",VLOOKUP(D3020,'Resources Final'!A:G,7,FALSE))</f>
        <v/>
      </c>
    </row>
    <row r="3021" spans="1:15" x14ac:dyDescent="0.2">
      <c r="A3021" s="11">
        <v>990</v>
      </c>
      <c r="B3021" s="11" t="str">
        <f t="shared" si="58"/>
        <v>Charles G. Koch Charitable Foundation_Kersey20163555</v>
      </c>
      <c r="C3021" s="11" t="s">
        <v>19</v>
      </c>
      <c r="D3021" s="11" t="s">
        <v>1985</v>
      </c>
      <c r="E3021" s="11" t="s">
        <v>1985</v>
      </c>
      <c r="F3021" s="4">
        <v>3555</v>
      </c>
      <c r="G3021" s="3">
        <v>2016</v>
      </c>
      <c r="H3021" s="3" t="s">
        <v>21</v>
      </c>
      <c r="I3021" s="12" t="s">
        <v>31</v>
      </c>
      <c r="J3021" s="3">
        <v>447</v>
      </c>
      <c r="K3021" s="3" t="str">
        <f>IF(VLOOKUP(D3021,'Resources Final'!A:C,3,FALSE)=0,"",VLOOKUP(D3021,'Resources Final'!A:C,3,FALSE))</f>
        <v>Y</v>
      </c>
      <c r="L3021" s="3" t="str">
        <f>IF(VLOOKUP(D3021,'Resources Final'!A:D,4,FALSE)=0,"",VLOOKUP(D3021,'Resources Final'!A:D,4,FALSE))</f>
        <v/>
      </c>
      <c r="M3021" s="3" t="str">
        <f>IF(VLOOKUP(D3021,'Resources Final'!A:E,5,FALSE)=0,"",VLOOKUP(D3021,'Resources Final'!A:E,5,FALSE))</f>
        <v/>
      </c>
      <c r="N3021" s="7" t="str">
        <f>IF(VLOOKUP(D3021,'Resources Final'!A:F,6,FALSE)=0,"",VLOOKUP(D3021,'Resources Final'!A:F,6,FALSE))</f>
        <v/>
      </c>
      <c r="O3021" s="3" t="str">
        <f>IF(VLOOKUP(D3021,'Resources Final'!A:G,7,FALSE)=0,"",VLOOKUP(D3021,'Resources Final'!A:G,7,FALSE))</f>
        <v/>
      </c>
    </row>
    <row r="3022" spans="1:15" x14ac:dyDescent="0.2">
      <c r="A3022" s="11">
        <v>990</v>
      </c>
      <c r="B3022" s="11" t="str">
        <f t="shared" si="58"/>
        <v>Charles G. Koch Charitable Foundation_Bradin20164005</v>
      </c>
      <c r="C3022" s="11" t="s">
        <v>19</v>
      </c>
      <c r="D3022" s="11" t="s">
        <v>488</v>
      </c>
      <c r="E3022" s="11" t="s">
        <v>488</v>
      </c>
      <c r="F3022" s="4">
        <v>4005</v>
      </c>
      <c r="G3022" s="3">
        <v>2016</v>
      </c>
      <c r="H3022" s="3" t="s">
        <v>21</v>
      </c>
      <c r="I3022" s="12" t="s">
        <v>31</v>
      </c>
      <c r="J3022" s="3">
        <v>448</v>
      </c>
      <c r="K3022" s="3" t="str">
        <f>IF(VLOOKUP(D3022,'Resources Final'!A:C,3,FALSE)=0,"",VLOOKUP(D3022,'Resources Final'!A:C,3,FALSE))</f>
        <v>Y</v>
      </c>
      <c r="L3022" s="3" t="str">
        <f>IF(VLOOKUP(D3022,'Resources Final'!A:D,4,FALSE)=0,"",VLOOKUP(D3022,'Resources Final'!A:D,4,FALSE))</f>
        <v/>
      </c>
      <c r="M3022" s="3" t="str">
        <f>IF(VLOOKUP(D3022,'Resources Final'!A:E,5,FALSE)=0,"",VLOOKUP(D3022,'Resources Final'!A:E,5,FALSE))</f>
        <v/>
      </c>
      <c r="N3022" s="7" t="str">
        <f>IF(VLOOKUP(D3022,'Resources Final'!A:F,6,FALSE)=0,"",VLOOKUP(D3022,'Resources Final'!A:F,6,FALSE))</f>
        <v/>
      </c>
      <c r="O3022" s="3" t="str">
        <f>IF(VLOOKUP(D3022,'Resources Final'!A:G,7,FALSE)=0,"",VLOOKUP(D3022,'Resources Final'!A:G,7,FALSE))</f>
        <v/>
      </c>
    </row>
    <row r="3023" spans="1:15" x14ac:dyDescent="0.2">
      <c r="A3023" s="11">
        <v>990</v>
      </c>
      <c r="B3023" s="11" t="str">
        <f t="shared" si="58"/>
        <v>Charles G. Koch Charitable Foundation_Beacon Center of Tennessee201657500</v>
      </c>
      <c r="C3023" s="11" t="s">
        <v>19</v>
      </c>
      <c r="D3023" s="11" t="s">
        <v>367</v>
      </c>
      <c r="E3023" s="11" t="s">
        <v>367</v>
      </c>
      <c r="F3023" s="4">
        <v>57500</v>
      </c>
      <c r="G3023" s="3">
        <v>2016</v>
      </c>
      <c r="H3023" s="3" t="s">
        <v>21</v>
      </c>
      <c r="I3023" s="12"/>
      <c r="J3023" s="3">
        <v>449</v>
      </c>
      <c r="K3023" s="3" t="str">
        <f>IF(VLOOKUP(D3023,'Resources Final'!A:C,3,FALSE)=0,"",VLOOKUP(D3023,'Resources Final'!A:C,3,FALSE))</f>
        <v/>
      </c>
      <c r="L3023" s="3" t="str">
        <f>IF(VLOOKUP(D3023,'Resources Final'!A:D,4,FALSE)=0,"",VLOOKUP(D3023,'Resources Final'!A:D,4,FALSE))</f>
        <v/>
      </c>
      <c r="M3023" s="3" t="str">
        <f>IF(VLOOKUP(D3023,'Resources Final'!A:E,5,FALSE)=0,"",VLOOKUP(D3023,'Resources Final'!A:E,5,FALSE))</f>
        <v/>
      </c>
      <c r="N3023" s="7" t="str">
        <f>IF(VLOOKUP(D3023,'Resources Final'!A:F,6,FALSE)=0,"",VLOOKUP(D3023,'Resources Final'!A:F,6,FALSE))</f>
        <v>https://www.sourcewatch.org/index.php/Beacon_Center_of_Tennessee</v>
      </c>
      <c r="O3023" s="3" t="str">
        <f>IF(VLOOKUP(D3023,'Resources Final'!A:G,7,FALSE)=0,"",VLOOKUP(D3023,'Resources Final'!A:G,7,FALSE))</f>
        <v>Sourcewatch</v>
      </c>
    </row>
    <row r="3024" spans="1:15" x14ac:dyDescent="0.2">
      <c r="A3024" s="11">
        <v>990</v>
      </c>
      <c r="B3024" s="11" t="str">
        <f t="shared" si="58"/>
        <v>Charles G. Koch Charitable Foundation_Ohio State University &amp; Foundation2016288000</v>
      </c>
      <c r="C3024" s="11" t="s">
        <v>19</v>
      </c>
      <c r="D3024" s="11" t="s">
        <v>2736</v>
      </c>
      <c r="E3024" s="11" t="s">
        <v>2735</v>
      </c>
      <c r="F3024" s="4">
        <v>288000</v>
      </c>
      <c r="G3024" s="3">
        <v>2016</v>
      </c>
      <c r="H3024" s="3" t="s">
        <v>21</v>
      </c>
      <c r="I3024" s="12"/>
      <c r="J3024" s="3">
        <v>450</v>
      </c>
      <c r="K3024" s="3" t="str">
        <f>IF(VLOOKUP(D3024,'Resources Final'!A:C,3,FALSE)=0,"",VLOOKUP(D3024,'Resources Final'!A:C,3,FALSE))</f>
        <v/>
      </c>
      <c r="L3024" s="3" t="str">
        <f>IF(VLOOKUP(D3024,'Resources Final'!A:D,4,FALSE)=0,"",VLOOKUP(D3024,'Resources Final'!A:D,4,FALSE))</f>
        <v>Y</v>
      </c>
      <c r="M3024" s="3" t="str">
        <f>IF(VLOOKUP(D3024,'Resources Final'!A:E,5,FALSE)=0,"",VLOOKUP(D3024,'Resources Final'!A:E,5,FALSE))</f>
        <v/>
      </c>
      <c r="N3024" s="7" t="str">
        <f>IF(VLOOKUP(D3024,'Resources Final'!A:F,6,FALSE)=0,"",VLOOKUP(D3024,'Resources Final'!A:F,6,FALSE))</f>
        <v/>
      </c>
      <c r="O3024" s="3" t="str">
        <f>IF(VLOOKUP(D3024,'Resources Final'!A:G,7,FALSE)=0,"",VLOOKUP(D3024,'Resources Final'!A:G,7,FALSE))</f>
        <v/>
      </c>
    </row>
    <row r="3025" spans="1:15" x14ac:dyDescent="0.2">
      <c r="A3025" s="11">
        <v>990</v>
      </c>
      <c r="B3025" s="11" t="str">
        <f t="shared" si="58"/>
        <v>Charles G. Koch Charitable Foundation_Georgia Public Policy Foundation20165000</v>
      </c>
      <c r="C3025" s="11" t="s">
        <v>19</v>
      </c>
      <c r="D3025" s="11" t="s">
        <v>1380</v>
      </c>
      <c r="E3025" s="11" t="s">
        <v>1380</v>
      </c>
      <c r="F3025" s="4">
        <v>5000</v>
      </c>
      <c r="G3025" s="3">
        <v>2016</v>
      </c>
      <c r="H3025" s="3" t="s">
        <v>21</v>
      </c>
      <c r="I3025" s="12"/>
      <c r="J3025" s="3">
        <v>451</v>
      </c>
      <c r="K3025" s="3" t="str">
        <f>IF(VLOOKUP(D3025,'Resources Final'!A:C,3,FALSE)=0,"",VLOOKUP(D3025,'Resources Final'!A:C,3,FALSE))</f>
        <v/>
      </c>
      <c r="L3025" s="3" t="str">
        <f>IF(VLOOKUP(D3025,'Resources Final'!A:D,4,FALSE)=0,"",VLOOKUP(D3025,'Resources Final'!A:D,4,FALSE))</f>
        <v/>
      </c>
      <c r="M3025" s="3" t="str">
        <f>IF(VLOOKUP(D3025,'Resources Final'!A:E,5,FALSE)=0,"",VLOOKUP(D3025,'Resources Final'!A:E,5,FALSE))</f>
        <v/>
      </c>
      <c r="N3025" s="7" t="str">
        <f>IF(VLOOKUP(D3025,'Resources Final'!A:F,6,FALSE)=0,"",VLOOKUP(D3025,'Resources Final'!A:F,6,FALSE))</f>
        <v>https://www.sourcewatch.org/index.php/Georgia_Public_Policy_Foundation</v>
      </c>
      <c r="O3025" s="3" t="str">
        <f>IF(VLOOKUP(D3025,'Resources Final'!A:G,7,FALSE)=0,"",VLOOKUP(D3025,'Resources Final'!A:G,7,FALSE))</f>
        <v>Sourcewatch</v>
      </c>
    </row>
    <row r="3026" spans="1:15" x14ac:dyDescent="0.2">
      <c r="A3026" s="11">
        <v>990</v>
      </c>
      <c r="B3026" s="11" t="str">
        <f t="shared" si="58"/>
        <v>Charles G. Koch Charitable Foundation_Vera Institute of Justice201675000</v>
      </c>
      <c r="C3026" s="11" t="s">
        <v>19</v>
      </c>
      <c r="D3026" s="11" t="s">
        <v>3886</v>
      </c>
      <c r="E3026" s="11" t="s">
        <v>3886</v>
      </c>
      <c r="F3026" s="4">
        <v>75000</v>
      </c>
      <c r="G3026" s="3">
        <v>2016</v>
      </c>
      <c r="H3026" s="3" t="s">
        <v>21</v>
      </c>
      <c r="I3026" s="12"/>
      <c r="J3026" s="3">
        <v>452</v>
      </c>
      <c r="K3026" s="3" t="str">
        <f>IF(VLOOKUP(D3026,'Resources Final'!A:C,3,FALSE)=0,"",VLOOKUP(D3026,'Resources Final'!A:C,3,FALSE))</f>
        <v/>
      </c>
      <c r="L3026" s="3" t="str">
        <f>IF(VLOOKUP(D3026,'Resources Final'!A:D,4,FALSE)=0,"",VLOOKUP(D3026,'Resources Final'!A:D,4,FALSE))</f>
        <v/>
      </c>
      <c r="M3026" s="3" t="str">
        <f>IF(VLOOKUP(D3026,'Resources Final'!A:E,5,FALSE)=0,"",VLOOKUP(D3026,'Resources Final'!A:E,5,FALSE))</f>
        <v/>
      </c>
      <c r="N3026" s="7" t="str">
        <f>IF(VLOOKUP(D3026,'Resources Final'!A:F,6,FALSE)=0,"",VLOOKUP(D3026,'Resources Final'!A:F,6,FALSE))</f>
        <v/>
      </c>
      <c r="O3026" s="3" t="str">
        <f>IF(VLOOKUP(D3026,'Resources Final'!A:G,7,FALSE)=0,"",VLOOKUP(D3026,'Resources Final'!A:G,7,FALSE))</f>
        <v/>
      </c>
    </row>
    <row r="3027" spans="1:15" x14ac:dyDescent="0.2">
      <c r="A3027" s="11">
        <v>990</v>
      </c>
      <c r="B3027" s="11" t="str">
        <f t="shared" si="58"/>
        <v>Charles G. Koch Charitable Foundation_The Corporation of Mercer University201619400</v>
      </c>
      <c r="C3027" s="11" t="s">
        <v>19</v>
      </c>
      <c r="D3027" s="11" t="s">
        <v>3578</v>
      </c>
      <c r="E3027" s="11" t="s">
        <v>3578</v>
      </c>
      <c r="F3027" s="4">
        <v>19400</v>
      </c>
      <c r="G3027" s="3">
        <v>2016</v>
      </c>
      <c r="H3027" s="3" t="s">
        <v>21</v>
      </c>
      <c r="I3027" s="12"/>
      <c r="J3027" s="3">
        <v>453</v>
      </c>
      <c r="K3027" s="3" t="str">
        <f>IF(VLOOKUP(D3027,'Resources Final'!A:C,3,FALSE)=0,"",VLOOKUP(D3027,'Resources Final'!A:C,3,FALSE))</f>
        <v/>
      </c>
      <c r="L3027" s="3" t="str">
        <f>IF(VLOOKUP(D3027,'Resources Final'!A:D,4,FALSE)=0,"",VLOOKUP(D3027,'Resources Final'!A:D,4,FALSE))</f>
        <v>Y</v>
      </c>
      <c r="M3027" s="3" t="str">
        <f>IF(VLOOKUP(D3027,'Resources Final'!A:E,5,FALSE)=0,"",VLOOKUP(D3027,'Resources Final'!A:E,5,FALSE))</f>
        <v/>
      </c>
      <c r="N3027" s="7" t="str">
        <f>IF(VLOOKUP(D3027,'Resources Final'!A:F,6,FALSE)=0,"",VLOOKUP(D3027,'Resources Final'!A:F,6,FALSE))</f>
        <v/>
      </c>
      <c r="O3027" s="3" t="str">
        <f>IF(VLOOKUP(D3027,'Resources Final'!A:G,7,FALSE)=0,"",VLOOKUP(D3027,'Resources Final'!A:G,7,FALSE))</f>
        <v/>
      </c>
    </row>
    <row r="3028" spans="1:15" x14ac:dyDescent="0.2">
      <c r="A3028" s="11">
        <v>990</v>
      </c>
      <c r="B3028" s="11" t="str">
        <f t="shared" si="58"/>
        <v>Charles G. Koch Charitable Foundation_Central Carolina Community College Foundation20165000</v>
      </c>
      <c r="C3028" s="11" t="s">
        <v>19</v>
      </c>
      <c r="D3028" s="11" t="s">
        <v>683</v>
      </c>
      <c r="E3028" s="11" t="s">
        <v>682</v>
      </c>
      <c r="F3028" s="4">
        <v>5000</v>
      </c>
      <c r="G3028" s="3">
        <v>2016</v>
      </c>
      <c r="H3028" s="3" t="s">
        <v>21</v>
      </c>
      <c r="I3028" s="12"/>
      <c r="J3028" s="3">
        <v>454</v>
      </c>
      <c r="K3028" s="3" t="str">
        <f>IF(VLOOKUP(D3028,'Resources Final'!A:C,3,FALSE)=0,"",VLOOKUP(D3028,'Resources Final'!A:C,3,FALSE))</f>
        <v/>
      </c>
      <c r="L3028" s="3" t="str">
        <f>IF(VLOOKUP(D3028,'Resources Final'!A:D,4,FALSE)=0,"",VLOOKUP(D3028,'Resources Final'!A:D,4,FALSE))</f>
        <v>Y</v>
      </c>
      <c r="M3028" s="3" t="str">
        <f>IF(VLOOKUP(D3028,'Resources Final'!A:E,5,FALSE)=0,"",VLOOKUP(D3028,'Resources Final'!A:E,5,FALSE))</f>
        <v/>
      </c>
      <c r="N3028" s="7" t="str">
        <f>IF(VLOOKUP(D3028,'Resources Final'!A:F,6,FALSE)=0,"",VLOOKUP(D3028,'Resources Final'!A:F,6,FALSE))</f>
        <v/>
      </c>
      <c r="O3028" s="3" t="str">
        <f>IF(VLOOKUP(D3028,'Resources Final'!A:G,7,FALSE)=0,"",VLOOKUP(D3028,'Resources Final'!A:G,7,FALSE))</f>
        <v/>
      </c>
    </row>
    <row r="3029" spans="1:15" x14ac:dyDescent="0.2">
      <c r="A3029" s="11">
        <v>990</v>
      </c>
      <c r="B3029" s="11" t="str">
        <f t="shared" si="58"/>
        <v>Charles G. Koch Charitable Foundation_Wichita Center for the Arts20162100480</v>
      </c>
      <c r="C3029" s="11" t="s">
        <v>19</v>
      </c>
      <c r="D3029" s="11" t="s">
        <v>4009</v>
      </c>
      <c r="E3029" s="11" t="s">
        <v>4009</v>
      </c>
      <c r="F3029" s="4">
        <v>2100480</v>
      </c>
      <c r="G3029" s="3">
        <v>2016</v>
      </c>
      <c r="H3029" s="3" t="s">
        <v>21</v>
      </c>
      <c r="I3029" s="12"/>
      <c r="J3029" s="3">
        <v>455</v>
      </c>
      <c r="K3029" s="3" t="str">
        <f>IF(VLOOKUP(D3029,'Resources Final'!A:C,3,FALSE)=0,"",VLOOKUP(D3029,'Resources Final'!A:C,3,FALSE))</f>
        <v/>
      </c>
      <c r="L3029" s="3" t="str">
        <f>IF(VLOOKUP(D3029,'Resources Final'!A:D,4,FALSE)=0,"",VLOOKUP(D3029,'Resources Final'!A:D,4,FALSE))</f>
        <v/>
      </c>
      <c r="M3029" s="3" t="str">
        <f>IF(VLOOKUP(D3029,'Resources Final'!A:E,5,FALSE)=0,"",VLOOKUP(D3029,'Resources Final'!A:E,5,FALSE))</f>
        <v>N</v>
      </c>
      <c r="N3029" s="7" t="str">
        <f>IF(VLOOKUP(D3029,'Resources Final'!A:F,6,FALSE)=0,"",VLOOKUP(D3029,'Resources Final'!A:F,6,FALSE))</f>
        <v/>
      </c>
      <c r="O3029" s="3" t="str">
        <f>IF(VLOOKUP(D3029,'Resources Final'!A:G,7,FALSE)=0,"",VLOOKUP(D3029,'Resources Final'!A:G,7,FALSE))</f>
        <v/>
      </c>
    </row>
    <row r="3030" spans="1:15" x14ac:dyDescent="0.2">
      <c r="A3030" s="11">
        <v>990</v>
      </c>
      <c r="B3030" s="11" t="str">
        <f t="shared" si="58"/>
        <v>Charles G. Koch Charitable Foundation_Bhatia20163060</v>
      </c>
      <c r="C3030" s="11" t="s">
        <v>19</v>
      </c>
      <c r="D3030" s="11" t="s">
        <v>424</v>
      </c>
      <c r="E3030" s="11" t="s">
        <v>424</v>
      </c>
      <c r="F3030" s="4">
        <v>3060</v>
      </c>
      <c r="G3030" s="3">
        <v>2016</v>
      </c>
      <c r="H3030" s="3" t="s">
        <v>21</v>
      </c>
      <c r="I3030" s="12" t="s">
        <v>31</v>
      </c>
      <c r="J3030" s="3">
        <v>456</v>
      </c>
      <c r="K3030" s="3" t="str">
        <f>IF(VLOOKUP(D3030,'Resources Final'!A:C,3,FALSE)=0,"",VLOOKUP(D3030,'Resources Final'!A:C,3,FALSE))</f>
        <v>Y</v>
      </c>
      <c r="L3030" s="3" t="str">
        <f>IF(VLOOKUP(D3030,'Resources Final'!A:D,4,FALSE)=0,"",VLOOKUP(D3030,'Resources Final'!A:D,4,FALSE))</f>
        <v/>
      </c>
      <c r="M3030" s="3" t="str">
        <f>IF(VLOOKUP(D3030,'Resources Final'!A:E,5,FALSE)=0,"",VLOOKUP(D3030,'Resources Final'!A:E,5,FALSE))</f>
        <v/>
      </c>
      <c r="N3030" s="7" t="str">
        <f>IF(VLOOKUP(D3030,'Resources Final'!A:F,6,FALSE)=0,"",VLOOKUP(D3030,'Resources Final'!A:F,6,FALSE))</f>
        <v/>
      </c>
      <c r="O3030" s="3" t="str">
        <f>IF(VLOOKUP(D3030,'Resources Final'!A:G,7,FALSE)=0,"",VLOOKUP(D3030,'Resources Final'!A:G,7,FALSE))</f>
        <v/>
      </c>
    </row>
    <row r="3031" spans="1:15" x14ac:dyDescent="0.2">
      <c r="A3031" s="11">
        <v>990</v>
      </c>
      <c r="B3031" s="11" t="str">
        <f t="shared" si="58"/>
        <v>Charles G. Koch Charitable Foundation_Sunshine Review DBA State Budget Solutions20163313</v>
      </c>
      <c r="C3031" s="11" t="s">
        <v>19</v>
      </c>
      <c r="D3031" s="11" t="s">
        <v>3480</v>
      </c>
      <c r="E3031" s="11" t="s">
        <v>3478</v>
      </c>
      <c r="F3031" s="4">
        <v>3313</v>
      </c>
      <c r="G3031" s="3">
        <v>2016</v>
      </c>
      <c r="H3031" s="3" t="s">
        <v>21</v>
      </c>
      <c r="I3031" s="12"/>
      <c r="J3031" s="3">
        <v>457</v>
      </c>
      <c r="K3031" s="3" t="str">
        <f>IF(VLOOKUP(D3031,'Resources Final'!A:C,3,FALSE)=0,"",VLOOKUP(D3031,'Resources Final'!A:C,3,FALSE))</f>
        <v/>
      </c>
      <c r="L3031" s="3" t="str">
        <f>IF(VLOOKUP(D3031,'Resources Final'!A:D,4,FALSE)=0,"",VLOOKUP(D3031,'Resources Final'!A:D,4,FALSE))</f>
        <v/>
      </c>
      <c r="M3031" s="3" t="str">
        <f>IF(VLOOKUP(D3031,'Resources Final'!A:E,5,FALSE)=0,"",VLOOKUP(D3031,'Resources Final'!A:E,5,FALSE))</f>
        <v/>
      </c>
      <c r="N3031" s="7" t="str">
        <f>IF(VLOOKUP(D3031,'Resources Final'!A:F,6,FALSE)=0,"",VLOOKUP(D3031,'Resources Final'!A:F,6,FALSE))</f>
        <v>https://www.sourcewatch.org/index.php/Sunshine_Review</v>
      </c>
      <c r="O3031" s="3" t="str">
        <f>IF(VLOOKUP(D3031,'Resources Final'!A:G,7,FALSE)=0,"",VLOOKUP(D3031,'Resources Final'!A:G,7,FALSE))</f>
        <v>Sourcewatch</v>
      </c>
    </row>
    <row r="3032" spans="1:15" x14ac:dyDescent="0.2">
      <c r="A3032" s="11">
        <v>990</v>
      </c>
      <c r="B3032" s="11" t="str">
        <f t="shared" si="58"/>
        <v>Charles G. Koch Charitable Foundation_Leadership Institute201614812</v>
      </c>
      <c r="C3032" s="11" t="s">
        <v>19</v>
      </c>
      <c r="D3032" s="11" t="s">
        <v>2120</v>
      </c>
      <c r="E3032" s="11" t="s">
        <v>2120</v>
      </c>
      <c r="F3032" s="4">
        <v>14812</v>
      </c>
      <c r="G3032" s="3">
        <v>2016</v>
      </c>
      <c r="H3032" s="3" t="s">
        <v>21</v>
      </c>
      <c r="I3032" s="12"/>
      <c r="J3032" s="3">
        <v>458</v>
      </c>
      <c r="K3032" s="3" t="str">
        <f>IF(VLOOKUP(D3032,'Resources Final'!A:C,3,FALSE)=0,"",VLOOKUP(D3032,'Resources Final'!A:C,3,FALSE))</f>
        <v/>
      </c>
      <c r="L3032" s="3" t="str">
        <f>IF(VLOOKUP(D3032,'Resources Final'!A:D,4,FALSE)=0,"",VLOOKUP(D3032,'Resources Final'!A:D,4,FALSE))</f>
        <v/>
      </c>
      <c r="M3032" s="3" t="str">
        <f>IF(VLOOKUP(D3032,'Resources Final'!A:E,5,FALSE)=0,"",VLOOKUP(D3032,'Resources Final'!A:E,5,FALSE))</f>
        <v/>
      </c>
      <c r="N3032" s="7" t="str">
        <f>IF(VLOOKUP(D3032,'Resources Final'!A:F,6,FALSE)=0,"",VLOOKUP(D3032,'Resources Final'!A:F,6,FALSE))</f>
        <v>https://www.desmogblog.com/leadership-institute</v>
      </c>
      <c r="O3032" s="3" t="str">
        <f>IF(VLOOKUP(D3032,'Resources Final'!A:G,7,FALSE)=0,"",VLOOKUP(D3032,'Resources Final'!A:G,7,FALSE))</f>
        <v>Desmog</v>
      </c>
    </row>
    <row r="3033" spans="1:15" x14ac:dyDescent="0.2">
      <c r="A3033" s="11">
        <v>990</v>
      </c>
      <c r="B3033" s="11" t="str">
        <f t="shared" si="58"/>
        <v>Charles G. Koch Charitable Foundation_National Center for Policy Analysis201625000</v>
      </c>
      <c r="C3033" s="11" t="s">
        <v>19</v>
      </c>
      <c r="D3033" s="11" t="s">
        <v>2601</v>
      </c>
      <c r="E3033" s="11" t="s">
        <v>2601</v>
      </c>
      <c r="F3033" s="4">
        <v>25000</v>
      </c>
      <c r="G3033" s="3">
        <v>2016</v>
      </c>
      <c r="H3033" s="3" t="s">
        <v>21</v>
      </c>
      <c r="I3033" s="12"/>
      <c r="J3033" s="3">
        <v>459</v>
      </c>
      <c r="K3033" s="3" t="str">
        <f>IF(VLOOKUP(D3033,'Resources Final'!A:C,3,FALSE)=0,"",VLOOKUP(D3033,'Resources Final'!A:C,3,FALSE))</f>
        <v/>
      </c>
      <c r="L3033" s="3" t="str">
        <f>IF(VLOOKUP(D3033,'Resources Final'!A:D,4,FALSE)=0,"",VLOOKUP(D3033,'Resources Final'!A:D,4,FALSE))</f>
        <v/>
      </c>
      <c r="M3033" s="3" t="str">
        <f>IF(VLOOKUP(D3033,'Resources Final'!A:E,5,FALSE)=0,"",VLOOKUP(D3033,'Resources Final'!A:E,5,FALSE))</f>
        <v/>
      </c>
      <c r="N3033" s="7" t="str">
        <f>IF(VLOOKUP(D3033,'Resources Final'!A:F,6,FALSE)=0,"",VLOOKUP(D3033,'Resources Final'!A:F,6,FALSE))</f>
        <v>https://www.desmogblog.com/national-center-policy-analysis</v>
      </c>
      <c r="O3033" s="3" t="str">
        <f>IF(VLOOKUP(D3033,'Resources Final'!A:G,7,FALSE)=0,"",VLOOKUP(D3033,'Resources Final'!A:G,7,FALSE))</f>
        <v>Desmog</v>
      </c>
    </row>
    <row r="3034" spans="1:15" x14ac:dyDescent="0.2">
      <c r="A3034" s="11">
        <v>990</v>
      </c>
      <c r="B3034" s="11" t="str">
        <f t="shared" si="58"/>
        <v>Charles G. Koch Charitable Foundation_Eleutheria Institute201623387</v>
      </c>
      <c r="C3034" s="11" t="s">
        <v>19</v>
      </c>
      <c r="D3034" s="11" t="s">
        <v>1118</v>
      </c>
      <c r="E3034" s="11" t="s">
        <v>1118</v>
      </c>
      <c r="F3034" s="4">
        <v>23387</v>
      </c>
      <c r="G3034" s="3">
        <v>2016</v>
      </c>
      <c r="H3034" s="3" t="s">
        <v>21</v>
      </c>
      <c r="I3034" s="12"/>
      <c r="J3034" s="3">
        <v>460</v>
      </c>
      <c r="K3034" s="3" t="str">
        <f>IF(VLOOKUP(D3034,'Resources Final'!A:C,3,FALSE)=0,"",VLOOKUP(D3034,'Resources Final'!A:C,3,FALSE))</f>
        <v/>
      </c>
      <c r="L3034" s="3" t="str">
        <f>IF(VLOOKUP(D3034,'Resources Final'!A:D,4,FALSE)=0,"",VLOOKUP(D3034,'Resources Final'!A:D,4,FALSE))</f>
        <v/>
      </c>
      <c r="M3034" s="3" t="str">
        <f>IF(VLOOKUP(D3034,'Resources Final'!A:E,5,FALSE)=0,"",VLOOKUP(D3034,'Resources Final'!A:E,5,FALSE))</f>
        <v/>
      </c>
      <c r="N3034" s="7" t="str">
        <f>IF(VLOOKUP(D3034,'Resources Final'!A:F,6,FALSE)=0,"",VLOOKUP(D3034,'Resources Final'!A:F,6,FALSE))</f>
        <v/>
      </c>
      <c r="O3034" s="3" t="str">
        <f>IF(VLOOKUP(D3034,'Resources Final'!A:G,7,FALSE)=0,"",VLOOKUP(D3034,'Resources Final'!A:G,7,FALSE))</f>
        <v/>
      </c>
    </row>
    <row r="3035" spans="1:15" x14ac:dyDescent="0.2">
      <c r="A3035" s="11">
        <v>990</v>
      </c>
      <c r="B3035" s="11" t="str">
        <f t="shared" si="58"/>
        <v>Charles G. Koch Charitable Foundation_Pritchard20163060</v>
      </c>
      <c r="C3035" s="11" t="s">
        <v>19</v>
      </c>
      <c r="D3035" s="11" t="s">
        <v>2911</v>
      </c>
      <c r="E3035" s="11" t="s">
        <v>2911</v>
      </c>
      <c r="F3035" s="4">
        <v>3060</v>
      </c>
      <c r="G3035" s="3">
        <v>2016</v>
      </c>
      <c r="H3035" s="3" t="s">
        <v>21</v>
      </c>
      <c r="I3035" s="12" t="s">
        <v>31</v>
      </c>
      <c r="J3035" s="3">
        <v>461</v>
      </c>
      <c r="K3035" s="3" t="str">
        <f>IF(VLOOKUP(D3035,'Resources Final'!A:C,3,FALSE)=0,"",VLOOKUP(D3035,'Resources Final'!A:C,3,FALSE))</f>
        <v>Y</v>
      </c>
      <c r="L3035" s="3" t="str">
        <f>IF(VLOOKUP(D3035,'Resources Final'!A:D,4,FALSE)=0,"",VLOOKUP(D3035,'Resources Final'!A:D,4,FALSE))</f>
        <v/>
      </c>
      <c r="M3035" s="3" t="str">
        <f>IF(VLOOKUP(D3035,'Resources Final'!A:E,5,FALSE)=0,"",VLOOKUP(D3035,'Resources Final'!A:E,5,FALSE))</f>
        <v/>
      </c>
      <c r="N3035" s="7" t="str">
        <f>IF(VLOOKUP(D3035,'Resources Final'!A:F,6,FALSE)=0,"",VLOOKUP(D3035,'Resources Final'!A:F,6,FALSE))</f>
        <v/>
      </c>
      <c r="O3035" s="3" t="str">
        <f>IF(VLOOKUP(D3035,'Resources Final'!A:G,7,FALSE)=0,"",VLOOKUP(D3035,'Resources Final'!A:G,7,FALSE))</f>
        <v/>
      </c>
    </row>
    <row r="3036" spans="1:15" x14ac:dyDescent="0.2">
      <c r="A3036" s="11">
        <v>990</v>
      </c>
      <c r="B3036" s="11" t="str">
        <f t="shared" si="58"/>
        <v>Charles G. Koch Charitable Foundation_Van Tuinen20163232</v>
      </c>
      <c r="C3036" s="11" t="s">
        <v>19</v>
      </c>
      <c r="D3036" s="11" t="s">
        <v>3875</v>
      </c>
      <c r="E3036" s="11" t="s">
        <v>3875</v>
      </c>
      <c r="F3036" s="4">
        <v>3232</v>
      </c>
      <c r="G3036" s="3">
        <v>2016</v>
      </c>
      <c r="H3036" s="3" t="s">
        <v>21</v>
      </c>
      <c r="I3036" s="12" t="s">
        <v>31</v>
      </c>
      <c r="J3036" s="3">
        <v>462</v>
      </c>
      <c r="K3036" s="3" t="str">
        <f>IF(VLOOKUP(D3036,'Resources Final'!A:C,3,FALSE)=0,"",VLOOKUP(D3036,'Resources Final'!A:C,3,FALSE))</f>
        <v>Y</v>
      </c>
      <c r="L3036" s="3" t="str">
        <f>IF(VLOOKUP(D3036,'Resources Final'!A:D,4,FALSE)=0,"",VLOOKUP(D3036,'Resources Final'!A:D,4,FALSE))</f>
        <v/>
      </c>
      <c r="M3036" s="3" t="str">
        <f>IF(VLOOKUP(D3036,'Resources Final'!A:E,5,FALSE)=0,"",VLOOKUP(D3036,'Resources Final'!A:E,5,FALSE))</f>
        <v/>
      </c>
      <c r="N3036" s="7" t="str">
        <f>IF(VLOOKUP(D3036,'Resources Final'!A:F,6,FALSE)=0,"",VLOOKUP(D3036,'Resources Final'!A:F,6,FALSE))</f>
        <v/>
      </c>
      <c r="O3036" s="3" t="str">
        <f>IF(VLOOKUP(D3036,'Resources Final'!A:G,7,FALSE)=0,"",VLOOKUP(D3036,'Resources Final'!A:G,7,FALSE))</f>
        <v/>
      </c>
    </row>
    <row r="3037" spans="1:15" x14ac:dyDescent="0.2">
      <c r="A3037" s="11">
        <v>990</v>
      </c>
      <c r="B3037" s="11" t="str">
        <f t="shared" si="58"/>
        <v>Charles G. Koch Charitable Foundation_Azusa Pacific University201624000</v>
      </c>
      <c r="C3037" s="11" t="s">
        <v>19</v>
      </c>
      <c r="D3037" s="11" t="s">
        <v>301</v>
      </c>
      <c r="E3037" s="11" t="s">
        <v>301</v>
      </c>
      <c r="F3037" s="4">
        <v>24000</v>
      </c>
      <c r="G3037" s="3">
        <v>2016</v>
      </c>
      <c r="H3037" s="3" t="s">
        <v>21</v>
      </c>
      <c r="I3037" s="12"/>
      <c r="J3037" s="3">
        <v>463</v>
      </c>
      <c r="K3037" s="3" t="str">
        <f>IF(VLOOKUP(D3037,'Resources Final'!A:C,3,FALSE)=0,"",VLOOKUP(D3037,'Resources Final'!A:C,3,FALSE))</f>
        <v/>
      </c>
      <c r="L3037" s="3" t="str">
        <f>IF(VLOOKUP(D3037,'Resources Final'!A:D,4,FALSE)=0,"",VLOOKUP(D3037,'Resources Final'!A:D,4,FALSE))</f>
        <v>Y</v>
      </c>
      <c r="M3037" s="3" t="str">
        <f>IF(VLOOKUP(D3037,'Resources Final'!A:E,5,FALSE)=0,"",VLOOKUP(D3037,'Resources Final'!A:E,5,FALSE))</f>
        <v/>
      </c>
      <c r="N3037" s="7" t="str">
        <f>IF(VLOOKUP(D3037,'Resources Final'!A:F,6,FALSE)=0,"",VLOOKUP(D3037,'Resources Final'!A:F,6,FALSE))</f>
        <v/>
      </c>
      <c r="O3037" s="3" t="str">
        <f>IF(VLOOKUP(D3037,'Resources Final'!A:G,7,FALSE)=0,"",VLOOKUP(D3037,'Resources Final'!A:G,7,FALSE))</f>
        <v/>
      </c>
    </row>
    <row r="3038" spans="1:15" x14ac:dyDescent="0.2">
      <c r="A3038" s="11">
        <v>990</v>
      </c>
      <c r="B3038" s="11" t="str">
        <f t="shared" si="58"/>
        <v>Charles G. Koch Charitable Foundation_mikeroweWORKS Foundation2016225000</v>
      </c>
      <c r="C3038" s="11" t="s">
        <v>19</v>
      </c>
      <c r="D3038" s="11" t="s">
        <v>2460</v>
      </c>
      <c r="E3038" s="11" t="s">
        <v>2460</v>
      </c>
      <c r="F3038" s="4">
        <v>225000</v>
      </c>
      <c r="G3038" s="3">
        <v>2016</v>
      </c>
      <c r="H3038" s="3" t="s">
        <v>21</v>
      </c>
      <c r="I3038" s="12"/>
      <c r="J3038" s="3">
        <v>464</v>
      </c>
      <c r="K3038" s="3" t="str">
        <f>IF(VLOOKUP(D3038,'Resources Final'!A:C,3,FALSE)=0,"",VLOOKUP(D3038,'Resources Final'!A:C,3,FALSE))</f>
        <v/>
      </c>
      <c r="L3038" s="3" t="str">
        <f>IF(VLOOKUP(D3038,'Resources Final'!A:D,4,FALSE)=0,"",VLOOKUP(D3038,'Resources Final'!A:D,4,FALSE))</f>
        <v/>
      </c>
      <c r="M3038" s="3" t="str">
        <f>IF(VLOOKUP(D3038,'Resources Final'!A:E,5,FALSE)=0,"",VLOOKUP(D3038,'Resources Final'!A:E,5,FALSE))</f>
        <v/>
      </c>
      <c r="N3038" s="7" t="str">
        <f>IF(VLOOKUP(D3038,'Resources Final'!A:F,6,FALSE)=0,"",VLOOKUP(D3038,'Resources Final'!A:F,6,FALSE))</f>
        <v/>
      </c>
      <c r="O3038" s="3" t="str">
        <f>IF(VLOOKUP(D3038,'Resources Final'!A:G,7,FALSE)=0,"",VLOOKUP(D3038,'Resources Final'!A:G,7,FALSE))</f>
        <v/>
      </c>
    </row>
    <row r="3039" spans="1:15" x14ac:dyDescent="0.2">
      <c r="A3039" s="11">
        <v>990</v>
      </c>
      <c r="B3039" s="11" t="str">
        <f t="shared" si="58"/>
        <v>Charles G. Koch Charitable Foundation_Chicago Council on Global Affairs2016180000</v>
      </c>
      <c r="C3039" s="11" t="s">
        <v>19</v>
      </c>
      <c r="D3039" s="11" t="s">
        <v>709</v>
      </c>
      <c r="E3039" s="11" t="s">
        <v>709</v>
      </c>
      <c r="F3039" s="4">
        <v>180000</v>
      </c>
      <c r="G3039" s="3">
        <v>2016</v>
      </c>
      <c r="H3039" s="3" t="s">
        <v>21</v>
      </c>
      <c r="I3039" s="12"/>
      <c r="J3039" s="3">
        <v>465</v>
      </c>
      <c r="K3039" s="3" t="str">
        <f>IF(VLOOKUP(D3039,'Resources Final'!A:C,3,FALSE)=0,"",VLOOKUP(D3039,'Resources Final'!A:C,3,FALSE))</f>
        <v/>
      </c>
      <c r="L3039" s="3" t="str">
        <f>IF(VLOOKUP(D3039,'Resources Final'!A:D,4,FALSE)=0,"",VLOOKUP(D3039,'Resources Final'!A:D,4,FALSE))</f>
        <v/>
      </c>
      <c r="M3039" s="3" t="str">
        <f>IF(VLOOKUP(D3039,'Resources Final'!A:E,5,FALSE)=0,"",VLOOKUP(D3039,'Resources Final'!A:E,5,FALSE))</f>
        <v/>
      </c>
      <c r="N3039" s="7" t="str">
        <f>IF(VLOOKUP(D3039,'Resources Final'!A:F,6,FALSE)=0,"",VLOOKUP(D3039,'Resources Final'!A:F,6,FALSE))</f>
        <v>https://www.sourcewatch.org/index.php/Chicago_Council_on_Global_Affairs</v>
      </c>
      <c r="O3039" s="3" t="str">
        <f>IF(VLOOKUP(D3039,'Resources Final'!A:G,7,FALSE)=0,"",VLOOKUP(D3039,'Resources Final'!A:G,7,FALSE))</f>
        <v>Sourcewatch</v>
      </c>
    </row>
    <row r="3040" spans="1:15" x14ac:dyDescent="0.2">
      <c r="A3040" s="11">
        <v>990</v>
      </c>
      <c r="B3040" s="11" t="str">
        <f t="shared" si="58"/>
        <v>Charles G. Koch Charitable Foundation_Basley20165355</v>
      </c>
      <c r="C3040" s="11" t="s">
        <v>19</v>
      </c>
      <c r="D3040" s="11" t="s">
        <v>358</v>
      </c>
      <c r="E3040" s="11" t="s">
        <v>358</v>
      </c>
      <c r="F3040" s="4">
        <v>5355</v>
      </c>
      <c r="G3040" s="3">
        <v>2016</v>
      </c>
      <c r="H3040" s="3" t="s">
        <v>21</v>
      </c>
      <c r="I3040" s="12" t="s">
        <v>31</v>
      </c>
      <c r="J3040" s="3">
        <v>466</v>
      </c>
      <c r="K3040" s="3" t="str">
        <f>IF(VLOOKUP(D3040,'Resources Final'!A:C,3,FALSE)=0,"",VLOOKUP(D3040,'Resources Final'!A:C,3,FALSE))</f>
        <v>Y</v>
      </c>
      <c r="L3040" s="3" t="str">
        <f>IF(VLOOKUP(D3040,'Resources Final'!A:D,4,FALSE)=0,"",VLOOKUP(D3040,'Resources Final'!A:D,4,FALSE))</f>
        <v/>
      </c>
      <c r="M3040" s="3" t="str">
        <f>IF(VLOOKUP(D3040,'Resources Final'!A:E,5,FALSE)=0,"",VLOOKUP(D3040,'Resources Final'!A:E,5,FALSE))</f>
        <v/>
      </c>
      <c r="N3040" s="7" t="str">
        <f>IF(VLOOKUP(D3040,'Resources Final'!A:F,6,FALSE)=0,"",VLOOKUP(D3040,'Resources Final'!A:F,6,FALSE))</f>
        <v/>
      </c>
      <c r="O3040" s="3" t="str">
        <f>IF(VLOOKUP(D3040,'Resources Final'!A:G,7,FALSE)=0,"",VLOOKUP(D3040,'Resources Final'!A:G,7,FALSE))</f>
        <v/>
      </c>
    </row>
    <row r="3041" spans="1:15" x14ac:dyDescent="0.2">
      <c r="A3041" s="11">
        <v>990</v>
      </c>
      <c r="B3041" s="11" t="str">
        <f t="shared" si="58"/>
        <v>Charles G. Koch Charitable Foundation_Whitley20164005</v>
      </c>
      <c r="C3041" s="11" t="s">
        <v>19</v>
      </c>
      <c r="D3041" s="11" t="s">
        <v>4004</v>
      </c>
      <c r="E3041" s="11" t="s">
        <v>4004</v>
      </c>
      <c r="F3041" s="4">
        <v>4005</v>
      </c>
      <c r="G3041" s="3">
        <v>2016</v>
      </c>
      <c r="H3041" s="3" t="s">
        <v>21</v>
      </c>
      <c r="I3041" s="12" t="s">
        <v>31</v>
      </c>
      <c r="J3041" s="3">
        <v>467</v>
      </c>
      <c r="K3041" s="3" t="str">
        <f>IF(VLOOKUP(D3041,'Resources Final'!A:C,3,FALSE)=0,"",VLOOKUP(D3041,'Resources Final'!A:C,3,FALSE))</f>
        <v>Y</v>
      </c>
      <c r="L3041" s="3" t="str">
        <f>IF(VLOOKUP(D3041,'Resources Final'!A:D,4,FALSE)=0,"",VLOOKUP(D3041,'Resources Final'!A:D,4,FALSE))</f>
        <v/>
      </c>
      <c r="M3041" s="3" t="str">
        <f>IF(VLOOKUP(D3041,'Resources Final'!A:E,5,FALSE)=0,"",VLOOKUP(D3041,'Resources Final'!A:E,5,FALSE))</f>
        <v/>
      </c>
      <c r="N3041" s="7" t="str">
        <f>IF(VLOOKUP(D3041,'Resources Final'!A:F,6,FALSE)=0,"",VLOOKUP(D3041,'Resources Final'!A:F,6,FALSE))</f>
        <v/>
      </c>
      <c r="O3041" s="3" t="str">
        <f>IF(VLOOKUP(D3041,'Resources Final'!A:G,7,FALSE)=0,"",VLOOKUP(D3041,'Resources Final'!A:G,7,FALSE))</f>
        <v/>
      </c>
    </row>
    <row r="3042" spans="1:15" x14ac:dyDescent="0.2">
      <c r="A3042" s="11">
        <v>990</v>
      </c>
      <c r="B3042" s="11" t="str">
        <f t="shared" si="58"/>
        <v>Charles G. Koch Charitable Foundation_Thompson-Kolar20164005</v>
      </c>
      <c r="C3042" s="11" t="s">
        <v>19</v>
      </c>
      <c r="D3042" s="11" t="s">
        <v>3638</v>
      </c>
      <c r="E3042" s="11" t="s">
        <v>3638</v>
      </c>
      <c r="F3042" s="4">
        <v>4005</v>
      </c>
      <c r="G3042" s="3">
        <v>2016</v>
      </c>
      <c r="H3042" s="3" t="s">
        <v>21</v>
      </c>
      <c r="I3042" s="12" t="s">
        <v>31</v>
      </c>
      <c r="J3042" s="3">
        <v>468</v>
      </c>
      <c r="K3042" s="3" t="str">
        <f>IF(VLOOKUP(D3042,'Resources Final'!A:C,3,FALSE)=0,"",VLOOKUP(D3042,'Resources Final'!A:C,3,FALSE))</f>
        <v>Y</v>
      </c>
      <c r="L3042" s="3" t="str">
        <f>IF(VLOOKUP(D3042,'Resources Final'!A:D,4,FALSE)=0,"",VLOOKUP(D3042,'Resources Final'!A:D,4,FALSE))</f>
        <v/>
      </c>
      <c r="M3042" s="3" t="str">
        <f>IF(VLOOKUP(D3042,'Resources Final'!A:E,5,FALSE)=0,"",VLOOKUP(D3042,'Resources Final'!A:E,5,FALSE))</f>
        <v/>
      </c>
      <c r="N3042" s="7" t="str">
        <f>IF(VLOOKUP(D3042,'Resources Final'!A:F,6,FALSE)=0,"",VLOOKUP(D3042,'Resources Final'!A:F,6,FALSE))</f>
        <v/>
      </c>
      <c r="O3042" s="3" t="str">
        <f>IF(VLOOKUP(D3042,'Resources Final'!A:G,7,FALSE)=0,"",VLOOKUP(D3042,'Resources Final'!A:G,7,FALSE))</f>
        <v/>
      </c>
    </row>
    <row r="3043" spans="1:15" x14ac:dyDescent="0.2">
      <c r="A3043" s="11">
        <v>990</v>
      </c>
      <c r="B3043" s="11" t="str">
        <f t="shared" si="58"/>
        <v>Charles G. Koch Charitable Foundation_Georgia State University Research Foundation2016176070</v>
      </c>
      <c r="C3043" s="11" t="s">
        <v>19</v>
      </c>
      <c r="D3043" s="11" t="s">
        <v>1384</v>
      </c>
      <c r="E3043" s="11" t="s">
        <v>1382</v>
      </c>
      <c r="F3043" s="4">
        <v>176070</v>
      </c>
      <c r="G3043" s="3">
        <v>2016</v>
      </c>
      <c r="H3043" s="3" t="s">
        <v>21</v>
      </c>
      <c r="I3043" s="12"/>
      <c r="J3043" s="3">
        <v>469</v>
      </c>
      <c r="K3043" s="3" t="str">
        <f>IF(VLOOKUP(D3043,'Resources Final'!A:C,3,FALSE)=0,"",VLOOKUP(D3043,'Resources Final'!A:C,3,FALSE))</f>
        <v/>
      </c>
      <c r="L3043" s="3" t="str">
        <f>IF(VLOOKUP(D3043,'Resources Final'!A:D,4,FALSE)=0,"",VLOOKUP(D3043,'Resources Final'!A:D,4,FALSE))</f>
        <v>Y</v>
      </c>
      <c r="M3043" s="3" t="str">
        <f>IF(VLOOKUP(D3043,'Resources Final'!A:E,5,FALSE)=0,"",VLOOKUP(D3043,'Resources Final'!A:E,5,FALSE))</f>
        <v/>
      </c>
      <c r="N3043" s="7" t="str">
        <f>IF(VLOOKUP(D3043,'Resources Final'!A:F,6,FALSE)=0,"",VLOOKUP(D3043,'Resources Final'!A:F,6,FALSE))</f>
        <v/>
      </c>
      <c r="O3043" s="3" t="str">
        <f>IF(VLOOKUP(D3043,'Resources Final'!A:G,7,FALSE)=0,"",VLOOKUP(D3043,'Resources Final'!A:G,7,FALSE))</f>
        <v/>
      </c>
    </row>
    <row r="3044" spans="1:15" x14ac:dyDescent="0.2">
      <c r="A3044" s="11">
        <v>990</v>
      </c>
      <c r="B3044" s="11" t="str">
        <f t="shared" si="58"/>
        <v>Charles G. Koch Charitable Foundation_Mehserie20164005</v>
      </c>
      <c r="C3044" s="11" t="s">
        <v>19</v>
      </c>
      <c r="D3044" s="11" t="s">
        <v>2414</v>
      </c>
      <c r="E3044" s="11" t="s">
        <v>2414</v>
      </c>
      <c r="F3044" s="4">
        <v>4005</v>
      </c>
      <c r="G3044" s="3">
        <v>2016</v>
      </c>
      <c r="H3044" s="3" t="s">
        <v>21</v>
      </c>
      <c r="I3044" s="12" t="s">
        <v>31</v>
      </c>
      <c r="J3044" s="3">
        <v>470</v>
      </c>
      <c r="K3044" s="3" t="str">
        <f>IF(VLOOKUP(D3044,'Resources Final'!A:C,3,FALSE)=0,"",VLOOKUP(D3044,'Resources Final'!A:C,3,FALSE))</f>
        <v>Y</v>
      </c>
      <c r="L3044" s="3" t="str">
        <f>IF(VLOOKUP(D3044,'Resources Final'!A:D,4,FALSE)=0,"",VLOOKUP(D3044,'Resources Final'!A:D,4,FALSE))</f>
        <v/>
      </c>
      <c r="M3044" s="3" t="str">
        <f>IF(VLOOKUP(D3044,'Resources Final'!A:E,5,FALSE)=0,"",VLOOKUP(D3044,'Resources Final'!A:E,5,FALSE))</f>
        <v/>
      </c>
      <c r="N3044" s="7" t="str">
        <f>IF(VLOOKUP(D3044,'Resources Final'!A:F,6,FALSE)=0,"",VLOOKUP(D3044,'Resources Final'!A:F,6,FALSE))</f>
        <v/>
      </c>
      <c r="O3044" s="3" t="str">
        <f>IF(VLOOKUP(D3044,'Resources Final'!A:G,7,FALSE)=0,"",VLOOKUP(D3044,'Resources Final'!A:G,7,FALSE))</f>
        <v/>
      </c>
    </row>
    <row r="3045" spans="1:15" x14ac:dyDescent="0.2">
      <c r="A3045" s="11">
        <v>990</v>
      </c>
      <c r="B3045" s="11" t="str">
        <f t="shared" ref="B3045:B3108" si="59">C3045&amp;"_"&amp;D3045&amp;G3045&amp;F3045</f>
        <v>Charles G. Koch Charitable Foundation_Sorg20162709</v>
      </c>
      <c r="C3045" s="11" t="s">
        <v>19</v>
      </c>
      <c r="D3045" s="11" t="s">
        <v>3357</v>
      </c>
      <c r="E3045" s="11" t="s">
        <v>3357</v>
      </c>
      <c r="F3045" s="4">
        <v>2709</v>
      </c>
      <c r="G3045" s="3">
        <v>2016</v>
      </c>
      <c r="H3045" s="3" t="s">
        <v>21</v>
      </c>
      <c r="I3045" s="12" t="s">
        <v>31</v>
      </c>
      <c r="J3045" s="3">
        <v>471</v>
      </c>
      <c r="K3045" s="3" t="str">
        <f>IF(VLOOKUP(D3045,'Resources Final'!A:C,3,FALSE)=0,"",VLOOKUP(D3045,'Resources Final'!A:C,3,FALSE))</f>
        <v>Y</v>
      </c>
      <c r="L3045" s="3" t="str">
        <f>IF(VLOOKUP(D3045,'Resources Final'!A:D,4,FALSE)=0,"",VLOOKUP(D3045,'Resources Final'!A:D,4,FALSE))</f>
        <v/>
      </c>
      <c r="M3045" s="3" t="str">
        <f>IF(VLOOKUP(D3045,'Resources Final'!A:E,5,FALSE)=0,"",VLOOKUP(D3045,'Resources Final'!A:E,5,FALSE))</f>
        <v/>
      </c>
      <c r="N3045" s="7" t="str">
        <f>IF(VLOOKUP(D3045,'Resources Final'!A:F,6,FALSE)=0,"",VLOOKUP(D3045,'Resources Final'!A:F,6,FALSE))</f>
        <v/>
      </c>
      <c r="O3045" s="3" t="str">
        <f>IF(VLOOKUP(D3045,'Resources Final'!A:G,7,FALSE)=0,"",VLOOKUP(D3045,'Resources Final'!A:G,7,FALSE))</f>
        <v/>
      </c>
    </row>
    <row r="3046" spans="1:15" x14ac:dyDescent="0.2">
      <c r="A3046" s="11">
        <v>990</v>
      </c>
      <c r="B3046" s="11" t="str">
        <f t="shared" si="59"/>
        <v>Charles G. Koch Charitable Foundation_Center for the Study of the Presidency &amp; Congress201640000</v>
      </c>
      <c r="C3046" s="11" t="s">
        <v>19</v>
      </c>
      <c r="D3046" s="11" t="s">
        <v>679</v>
      </c>
      <c r="E3046" s="11" t="s">
        <v>679</v>
      </c>
      <c r="F3046" s="4">
        <v>40000</v>
      </c>
      <c r="G3046" s="3">
        <v>2016</v>
      </c>
      <c r="H3046" s="3" t="s">
        <v>21</v>
      </c>
      <c r="I3046" s="12"/>
      <c r="J3046" s="3">
        <v>472</v>
      </c>
      <c r="K3046" s="3" t="str">
        <f>IF(VLOOKUP(D3046,'Resources Final'!A:C,3,FALSE)=0,"",VLOOKUP(D3046,'Resources Final'!A:C,3,FALSE))</f>
        <v/>
      </c>
      <c r="L3046" s="3" t="str">
        <f>IF(VLOOKUP(D3046,'Resources Final'!A:D,4,FALSE)=0,"",VLOOKUP(D3046,'Resources Final'!A:D,4,FALSE))</f>
        <v/>
      </c>
      <c r="M3046" s="3" t="str">
        <f>IF(VLOOKUP(D3046,'Resources Final'!A:E,5,FALSE)=0,"",VLOOKUP(D3046,'Resources Final'!A:E,5,FALSE))</f>
        <v/>
      </c>
      <c r="N3046" s="7" t="str">
        <f>IF(VLOOKUP(D3046,'Resources Final'!A:F,6,FALSE)=0,"",VLOOKUP(D3046,'Resources Final'!A:F,6,FALSE))</f>
        <v/>
      </c>
      <c r="O3046" s="3" t="str">
        <f>IF(VLOOKUP(D3046,'Resources Final'!A:G,7,FALSE)=0,"",VLOOKUP(D3046,'Resources Final'!A:G,7,FALSE))</f>
        <v/>
      </c>
    </row>
    <row r="3047" spans="1:15" x14ac:dyDescent="0.2">
      <c r="A3047" s="11">
        <v>990</v>
      </c>
      <c r="B3047" s="11" t="str">
        <f t="shared" si="59"/>
        <v>Charles G. Koch Charitable Foundation_Ancede20165135</v>
      </c>
      <c r="C3047" s="11" t="s">
        <v>19</v>
      </c>
      <c r="D3047" s="11" t="s">
        <v>219</v>
      </c>
      <c r="E3047" s="11" t="s">
        <v>219</v>
      </c>
      <c r="F3047" s="4">
        <v>5135</v>
      </c>
      <c r="G3047" s="3">
        <v>2016</v>
      </c>
      <c r="H3047" s="3" t="s">
        <v>21</v>
      </c>
      <c r="I3047" s="12" t="s">
        <v>31</v>
      </c>
      <c r="J3047" s="3">
        <v>473</v>
      </c>
      <c r="K3047" s="3" t="str">
        <f>IF(VLOOKUP(D3047,'Resources Final'!A:C,3,FALSE)=0,"",VLOOKUP(D3047,'Resources Final'!A:C,3,FALSE))</f>
        <v>Y</v>
      </c>
      <c r="L3047" s="3" t="str">
        <f>IF(VLOOKUP(D3047,'Resources Final'!A:D,4,FALSE)=0,"",VLOOKUP(D3047,'Resources Final'!A:D,4,FALSE))</f>
        <v/>
      </c>
      <c r="M3047" s="3" t="str">
        <f>IF(VLOOKUP(D3047,'Resources Final'!A:E,5,FALSE)=0,"",VLOOKUP(D3047,'Resources Final'!A:E,5,FALSE))</f>
        <v/>
      </c>
      <c r="N3047" s="7" t="str">
        <f>IF(VLOOKUP(D3047,'Resources Final'!A:F,6,FALSE)=0,"",VLOOKUP(D3047,'Resources Final'!A:F,6,FALSE))</f>
        <v/>
      </c>
      <c r="O3047" s="3" t="str">
        <f>IF(VLOOKUP(D3047,'Resources Final'!A:G,7,FALSE)=0,"",VLOOKUP(D3047,'Resources Final'!A:G,7,FALSE))</f>
        <v/>
      </c>
    </row>
    <row r="3048" spans="1:15" x14ac:dyDescent="0.2">
      <c r="A3048" s="11">
        <v>990</v>
      </c>
      <c r="B3048" s="11" t="str">
        <f t="shared" si="59"/>
        <v>Charles G. Koch Charitable Foundation_Texas A&amp;M University2016537000</v>
      </c>
      <c r="C3048" s="11" t="s">
        <v>19</v>
      </c>
      <c r="D3048" s="11" t="s">
        <v>3550</v>
      </c>
      <c r="E3048" s="11" t="s">
        <v>3550</v>
      </c>
      <c r="F3048" s="4">
        <v>537000</v>
      </c>
      <c r="G3048" s="3">
        <v>2016</v>
      </c>
      <c r="H3048" s="3" t="s">
        <v>21</v>
      </c>
      <c r="I3048" s="12"/>
      <c r="J3048" s="3">
        <v>474</v>
      </c>
      <c r="K3048" s="3" t="str">
        <f>IF(VLOOKUP(D3048,'Resources Final'!A:C,3,FALSE)=0,"",VLOOKUP(D3048,'Resources Final'!A:C,3,FALSE))</f>
        <v/>
      </c>
      <c r="L3048" s="3" t="str">
        <f>IF(VLOOKUP(D3048,'Resources Final'!A:D,4,FALSE)=0,"",VLOOKUP(D3048,'Resources Final'!A:D,4,FALSE))</f>
        <v>Y</v>
      </c>
      <c r="M3048" s="3" t="str">
        <f>IF(VLOOKUP(D3048,'Resources Final'!A:E,5,FALSE)=0,"",VLOOKUP(D3048,'Resources Final'!A:E,5,FALSE))</f>
        <v/>
      </c>
      <c r="N3048" s="7" t="str">
        <f>IF(VLOOKUP(D3048,'Resources Final'!A:F,6,FALSE)=0,"",VLOOKUP(D3048,'Resources Final'!A:F,6,FALSE))</f>
        <v/>
      </c>
      <c r="O3048" s="3" t="str">
        <f>IF(VLOOKUP(D3048,'Resources Final'!A:G,7,FALSE)=0,"",VLOOKUP(D3048,'Resources Final'!A:G,7,FALSE))</f>
        <v/>
      </c>
    </row>
    <row r="3049" spans="1:15" x14ac:dyDescent="0.2">
      <c r="A3049" s="11">
        <v>990</v>
      </c>
      <c r="B3049" s="11" t="str">
        <f t="shared" si="59"/>
        <v>Charles G. Koch Charitable Foundation_Walker20165293</v>
      </c>
      <c r="C3049" s="11" t="s">
        <v>19</v>
      </c>
      <c r="D3049" s="11" t="s">
        <v>3925</v>
      </c>
      <c r="E3049" s="11" t="s">
        <v>3925</v>
      </c>
      <c r="F3049" s="4">
        <v>5293</v>
      </c>
      <c r="G3049" s="3">
        <v>2016</v>
      </c>
      <c r="H3049" s="3" t="s">
        <v>21</v>
      </c>
      <c r="I3049" s="12" t="s">
        <v>31</v>
      </c>
      <c r="J3049" s="3">
        <v>475</v>
      </c>
      <c r="K3049" s="3" t="str">
        <f>IF(VLOOKUP(D3049,'Resources Final'!A:C,3,FALSE)=0,"",VLOOKUP(D3049,'Resources Final'!A:C,3,FALSE))</f>
        <v>Y</v>
      </c>
      <c r="L3049" s="3" t="str">
        <f>IF(VLOOKUP(D3049,'Resources Final'!A:D,4,FALSE)=0,"",VLOOKUP(D3049,'Resources Final'!A:D,4,FALSE))</f>
        <v/>
      </c>
      <c r="M3049" s="3" t="str">
        <f>IF(VLOOKUP(D3049,'Resources Final'!A:E,5,FALSE)=0,"",VLOOKUP(D3049,'Resources Final'!A:E,5,FALSE))</f>
        <v/>
      </c>
      <c r="N3049" s="7" t="str">
        <f>IF(VLOOKUP(D3049,'Resources Final'!A:F,6,FALSE)=0,"",VLOOKUP(D3049,'Resources Final'!A:F,6,FALSE))</f>
        <v/>
      </c>
      <c r="O3049" s="3" t="str">
        <f>IF(VLOOKUP(D3049,'Resources Final'!A:G,7,FALSE)=0,"",VLOOKUP(D3049,'Resources Final'!A:G,7,FALSE))</f>
        <v/>
      </c>
    </row>
    <row r="3050" spans="1:15" x14ac:dyDescent="0.2">
      <c r="A3050" s="11">
        <v>990</v>
      </c>
      <c r="B3050" s="11" t="str">
        <f t="shared" si="59"/>
        <v>Charles G. Koch Charitable Foundation_Johnson20161613</v>
      </c>
      <c r="C3050" s="11" t="s">
        <v>19</v>
      </c>
      <c r="D3050" s="11" t="s">
        <v>1859</v>
      </c>
      <c r="E3050" s="11" t="s">
        <v>1859</v>
      </c>
      <c r="F3050" s="4">
        <v>1613</v>
      </c>
      <c r="G3050" s="3">
        <v>2016</v>
      </c>
      <c r="H3050" s="3" t="s">
        <v>21</v>
      </c>
      <c r="I3050" s="12" t="s">
        <v>31</v>
      </c>
      <c r="J3050" s="3">
        <v>476</v>
      </c>
      <c r="K3050" s="3" t="str">
        <f>IF(VLOOKUP(D3050,'Resources Final'!A:C,3,FALSE)=0,"",VLOOKUP(D3050,'Resources Final'!A:C,3,FALSE))</f>
        <v>Y</v>
      </c>
      <c r="L3050" s="3" t="str">
        <f>IF(VLOOKUP(D3050,'Resources Final'!A:D,4,FALSE)=0,"",VLOOKUP(D3050,'Resources Final'!A:D,4,FALSE))</f>
        <v/>
      </c>
      <c r="M3050" s="3" t="str">
        <f>IF(VLOOKUP(D3050,'Resources Final'!A:E,5,FALSE)=0,"",VLOOKUP(D3050,'Resources Final'!A:E,5,FALSE))</f>
        <v/>
      </c>
      <c r="N3050" s="7" t="str">
        <f>IF(VLOOKUP(D3050,'Resources Final'!A:F,6,FALSE)=0,"",VLOOKUP(D3050,'Resources Final'!A:F,6,FALSE))</f>
        <v/>
      </c>
      <c r="O3050" s="3" t="str">
        <f>IF(VLOOKUP(D3050,'Resources Final'!A:G,7,FALSE)=0,"",VLOOKUP(D3050,'Resources Final'!A:G,7,FALSE))</f>
        <v/>
      </c>
    </row>
    <row r="3051" spans="1:15" x14ac:dyDescent="0.2">
      <c r="A3051" s="11">
        <v>990</v>
      </c>
      <c r="B3051" s="11" t="str">
        <f t="shared" si="59"/>
        <v>Charles G. Koch Charitable Foundation_Eubanks20165387</v>
      </c>
      <c r="C3051" s="11" t="s">
        <v>19</v>
      </c>
      <c r="D3051" s="11" t="s">
        <v>1166</v>
      </c>
      <c r="E3051" s="11" t="s">
        <v>1166</v>
      </c>
      <c r="F3051" s="4">
        <v>5387</v>
      </c>
      <c r="G3051" s="3">
        <v>2016</v>
      </c>
      <c r="H3051" s="3" t="s">
        <v>21</v>
      </c>
      <c r="I3051" s="12" t="s">
        <v>31</v>
      </c>
      <c r="J3051" s="3">
        <v>477</v>
      </c>
      <c r="K3051" s="3" t="str">
        <f>IF(VLOOKUP(D3051,'Resources Final'!A:C,3,FALSE)=0,"",VLOOKUP(D3051,'Resources Final'!A:C,3,FALSE))</f>
        <v>Y</v>
      </c>
      <c r="L3051" s="3" t="str">
        <f>IF(VLOOKUP(D3051,'Resources Final'!A:D,4,FALSE)=0,"",VLOOKUP(D3051,'Resources Final'!A:D,4,FALSE))</f>
        <v/>
      </c>
      <c r="M3051" s="3" t="str">
        <f>IF(VLOOKUP(D3051,'Resources Final'!A:E,5,FALSE)=0,"",VLOOKUP(D3051,'Resources Final'!A:E,5,FALSE))</f>
        <v/>
      </c>
      <c r="N3051" s="7" t="str">
        <f>IF(VLOOKUP(D3051,'Resources Final'!A:F,6,FALSE)=0,"",VLOOKUP(D3051,'Resources Final'!A:F,6,FALSE))</f>
        <v/>
      </c>
      <c r="O3051" s="3" t="str">
        <f>IF(VLOOKUP(D3051,'Resources Final'!A:G,7,FALSE)=0,"",VLOOKUP(D3051,'Resources Final'!A:G,7,FALSE))</f>
        <v/>
      </c>
    </row>
    <row r="3052" spans="1:15" x14ac:dyDescent="0.2">
      <c r="A3052" s="11">
        <v>990</v>
      </c>
      <c r="B3052" s="11" t="str">
        <f t="shared" si="59"/>
        <v>Charles G. Koch Charitable Foundation_McPeak20163555</v>
      </c>
      <c r="C3052" s="11" t="s">
        <v>19</v>
      </c>
      <c r="D3052" s="11" t="s">
        <v>2404</v>
      </c>
      <c r="E3052" s="11" t="s">
        <v>2404</v>
      </c>
      <c r="F3052" s="4">
        <v>3555</v>
      </c>
      <c r="G3052" s="3">
        <v>2016</v>
      </c>
      <c r="H3052" s="3" t="s">
        <v>21</v>
      </c>
      <c r="I3052" s="12" t="s">
        <v>31</v>
      </c>
      <c r="J3052" s="3">
        <v>478</v>
      </c>
      <c r="K3052" s="3" t="str">
        <f>IF(VLOOKUP(D3052,'Resources Final'!A:C,3,FALSE)=0,"",VLOOKUP(D3052,'Resources Final'!A:C,3,FALSE))</f>
        <v>Y</v>
      </c>
      <c r="L3052" s="3" t="str">
        <f>IF(VLOOKUP(D3052,'Resources Final'!A:D,4,FALSE)=0,"",VLOOKUP(D3052,'Resources Final'!A:D,4,FALSE))</f>
        <v/>
      </c>
      <c r="M3052" s="3" t="str">
        <f>IF(VLOOKUP(D3052,'Resources Final'!A:E,5,FALSE)=0,"",VLOOKUP(D3052,'Resources Final'!A:E,5,FALSE))</f>
        <v/>
      </c>
      <c r="N3052" s="7" t="str">
        <f>IF(VLOOKUP(D3052,'Resources Final'!A:F,6,FALSE)=0,"",VLOOKUP(D3052,'Resources Final'!A:F,6,FALSE))</f>
        <v/>
      </c>
      <c r="O3052" s="3" t="str">
        <f>IF(VLOOKUP(D3052,'Resources Final'!A:G,7,FALSE)=0,"",VLOOKUP(D3052,'Resources Final'!A:G,7,FALSE))</f>
        <v/>
      </c>
    </row>
    <row r="3053" spans="1:15" x14ac:dyDescent="0.2">
      <c r="A3053" s="11">
        <v>990</v>
      </c>
      <c r="B3053" s="11" t="str">
        <f t="shared" si="59"/>
        <v>Charles G. Koch Charitable Foundation_Reason Foundation201632376</v>
      </c>
      <c r="C3053" s="11" t="s">
        <v>19</v>
      </c>
      <c r="D3053" s="11" t="s">
        <v>3001</v>
      </c>
      <c r="E3053" s="11" t="s">
        <v>3001</v>
      </c>
      <c r="F3053" s="4">
        <v>32376</v>
      </c>
      <c r="G3053" s="3">
        <v>2016</v>
      </c>
      <c r="H3053" s="3" t="s">
        <v>21</v>
      </c>
      <c r="I3053" s="12"/>
      <c r="J3053" s="3">
        <v>479</v>
      </c>
      <c r="K3053" s="3" t="str">
        <f>IF(VLOOKUP(D3053,'Resources Final'!A:C,3,FALSE)=0,"",VLOOKUP(D3053,'Resources Final'!A:C,3,FALSE))</f>
        <v/>
      </c>
      <c r="L3053" s="3" t="str">
        <f>IF(VLOOKUP(D3053,'Resources Final'!A:D,4,FALSE)=0,"",VLOOKUP(D3053,'Resources Final'!A:D,4,FALSE))</f>
        <v/>
      </c>
      <c r="M3053" s="3" t="str">
        <f>IF(VLOOKUP(D3053,'Resources Final'!A:E,5,FALSE)=0,"",VLOOKUP(D3053,'Resources Final'!A:E,5,FALSE))</f>
        <v/>
      </c>
      <c r="N3053" s="7" t="str">
        <f>IF(VLOOKUP(D3053,'Resources Final'!A:F,6,FALSE)=0,"",VLOOKUP(D3053,'Resources Final'!A:F,6,FALSE))</f>
        <v>https://www.desmogblog.com/reason-foundation</v>
      </c>
      <c r="O3053" s="3" t="str">
        <f>IF(VLOOKUP(D3053,'Resources Final'!A:G,7,FALSE)=0,"",VLOOKUP(D3053,'Resources Final'!A:G,7,FALSE))</f>
        <v>Desmog</v>
      </c>
    </row>
    <row r="3054" spans="1:15" x14ac:dyDescent="0.2">
      <c r="A3054" s="11">
        <v>990</v>
      </c>
      <c r="B3054" s="11" t="str">
        <f t="shared" si="59"/>
        <v>Charles G. Koch Charitable Foundation_Property and Environment Research Center2016100000</v>
      </c>
      <c r="C3054" s="11" t="s">
        <v>19</v>
      </c>
      <c r="D3054" s="11" t="s">
        <v>2877</v>
      </c>
      <c r="E3054" s="11" t="s">
        <v>2877</v>
      </c>
      <c r="F3054" s="4">
        <v>100000</v>
      </c>
      <c r="G3054" s="3">
        <v>2016</v>
      </c>
      <c r="H3054" s="3" t="s">
        <v>21</v>
      </c>
      <c r="I3054" s="12"/>
      <c r="J3054" s="3">
        <v>480</v>
      </c>
      <c r="K3054" s="3" t="str">
        <f>IF(VLOOKUP(D3054,'Resources Final'!A:C,3,FALSE)=0,"",VLOOKUP(D3054,'Resources Final'!A:C,3,FALSE))</f>
        <v/>
      </c>
      <c r="L3054" s="3" t="str">
        <f>IF(VLOOKUP(D3054,'Resources Final'!A:D,4,FALSE)=0,"",VLOOKUP(D3054,'Resources Final'!A:D,4,FALSE))</f>
        <v/>
      </c>
      <c r="M3054" s="3" t="str">
        <f>IF(VLOOKUP(D3054,'Resources Final'!A:E,5,FALSE)=0,"",VLOOKUP(D3054,'Resources Final'!A:E,5,FALSE))</f>
        <v/>
      </c>
      <c r="N3054" s="7" t="str">
        <f>IF(VLOOKUP(D3054,'Resources Final'!A:F,6,FALSE)=0,"",VLOOKUP(D3054,'Resources Final'!A:F,6,FALSE))</f>
        <v>https://www.desmogblog.com/property-and-environment-research-center</v>
      </c>
      <c r="O3054" s="3" t="str">
        <f>IF(VLOOKUP(D3054,'Resources Final'!A:G,7,FALSE)=0,"",VLOOKUP(D3054,'Resources Final'!A:G,7,FALSE))</f>
        <v>Desmog</v>
      </c>
    </row>
    <row r="3055" spans="1:15" x14ac:dyDescent="0.2">
      <c r="A3055" s="11">
        <v>990</v>
      </c>
      <c r="B3055" s="11" t="str">
        <f t="shared" si="59"/>
        <v>Charles G. Koch Charitable Foundation_Daily Caller News Foundation2016930000</v>
      </c>
      <c r="C3055" s="11" t="s">
        <v>19</v>
      </c>
      <c r="D3055" s="11" t="s">
        <v>929</v>
      </c>
      <c r="E3055" s="11" t="s">
        <v>929</v>
      </c>
      <c r="F3055" s="4">
        <v>930000</v>
      </c>
      <c r="G3055" s="3">
        <v>2016</v>
      </c>
      <c r="H3055" s="3" t="s">
        <v>21</v>
      </c>
      <c r="I3055" s="12"/>
      <c r="J3055" s="3">
        <v>481</v>
      </c>
      <c r="K3055" s="3" t="str">
        <f>IF(VLOOKUP(D3055,'Resources Final'!A:C,3,FALSE)=0,"",VLOOKUP(D3055,'Resources Final'!A:C,3,FALSE))</f>
        <v/>
      </c>
      <c r="L3055" s="3" t="str">
        <f>IF(VLOOKUP(D3055,'Resources Final'!A:D,4,FALSE)=0,"",VLOOKUP(D3055,'Resources Final'!A:D,4,FALSE))</f>
        <v/>
      </c>
      <c r="M3055" s="3" t="str">
        <f>IF(VLOOKUP(D3055,'Resources Final'!A:E,5,FALSE)=0,"",VLOOKUP(D3055,'Resources Final'!A:E,5,FALSE))</f>
        <v/>
      </c>
      <c r="N3055" s="7" t="str">
        <f>IF(VLOOKUP(D3055,'Resources Final'!A:F,6,FALSE)=0,"",VLOOKUP(D3055,'Resources Final'!A:F,6,FALSE))</f>
        <v>https://www.desmogblog.com/daily-caller</v>
      </c>
      <c r="O3055" s="3" t="str">
        <f>IF(VLOOKUP(D3055,'Resources Final'!A:G,7,FALSE)=0,"",VLOOKUP(D3055,'Resources Final'!A:G,7,FALSE))</f>
        <v>Desmog</v>
      </c>
    </row>
    <row r="3056" spans="1:15" x14ac:dyDescent="0.2">
      <c r="A3056" s="11">
        <v>990</v>
      </c>
      <c r="B3056" s="11" t="str">
        <f t="shared" si="59"/>
        <v>Charles G. Koch Charitable Foundation_Lampman20162835</v>
      </c>
      <c r="C3056" s="11" t="s">
        <v>19</v>
      </c>
      <c r="D3056" s="11" t="s">
        <v>2095</v>
      </c>
      <c r="E3056" s="11" t="s">
        <v>2095</v>
      </c>
      <c r="F3056" s="4">
        <v>2835</v>
      </c>
      <c r="G3056" s="3">
        <v>2016</v>
      </c>
      <c r="H3056" s="3" t="s">
        <v>21</v>
      </c>
      <c r="I3056" s="12" t="s">
        <v>31</v>
      </c>
      <c r="J3056" s="3">
        <v>482</v>
      </c>
      <c r="K3056" s="3" t="str">
        <f>IF(VLOOKUP(D3056,'Resources Final'!A:C,3,FALSE)=0,"",VLOOKUP(D3056,'Resources Final'!A:C,3,FALSE))</f>
        <v>Y</v>
      </c>
      <c r="L3056" s="3" t="str">
        <f>IF(VLOOKUP(D3056,'Resources Final'!A:D,4,FALSE)=0,"",VLOOKUP(D3056,'Resources Final'!A:D,4,FALSE))</f>
        <v/>
      </c>
      <c r="M3056" s="3" t="str">
        <f>IF(VLOOKUP(D3056,'Resources Final'!A:E,5,FALSE)=0,"",VLOOKUP(D3056,'Resources Final'!A:E,5,FALSE))</f>
        <v/>
      </c>
      <c r="N3056" s="7" t="str">
        <f>IF(VLOOKUP(D3056,'Resources Final'!A:F,6,FALSE)=0,"",VLOOKUP(D3056,'Resources Final'!A:F,6,FALSE))</f>
        <v/>
      </c>
      <c r="O3056" s="3" t="str">
        <f>IF(VLOOKUP(D3056,'Resources Final'!A:G,7,FALSE)=0,"",VLOOKUP(D3056,'Resources Final'!A:G,7,FALSE))</f>
        <v/>
      </c>
    </row>
    <row r="3057" spans="1:15" x14ac:dyDescent="0.2">
      <c r="A3057" s="11">
        <v>990</v>
      </c>
      <c r="B3057" s="11" t="str">
        <f t="shared" si="59"/>
        <v>Charles G. Koch Charitable Foundation_Stephen F Austin State University201619500</v>
      </c>
      <c r="C3057" s="11" t="s">
        <v>19</v>
      </c>
      <c r="D3057" s="11" t="s">
        <v>3428</v>
      </c>
      <c r="E3057" s="11" t="s">
        <v>3428</v>
      </c>
      <c r="F3057" s="4">
        <v>19500</v>
      </c>
      <c r="G3057" s="3">
        <v>2016</v>
      </c>
      <c r="H3057" s="3" t="s">
        <v>21</v>
      </c>
      <c r="I3057" s="12"/>
      <c r="J3057" s="3">
        <v>483</v>
      </c>
      <c r="K3057" s="3" t="str">
        <f>IF(VLOOKUP(D3057,'Resources Final'!A:C,3,FALSE)=0,"",VLOOKUP(D3057,'Resources Final'!A:C,3,FALSE))</f>
        <v/>
      </c>
      <c r="L3057" s="3" t="str">
        <f>IF(VLOOKUP(D3057,'Resources Final'!A:D,4,FALSE)=0,"",VLOOKUP(D3057,'Resources Final'!A:D,4,FALSE))</f>
        <v>Y</v>
      </c>
      <c r="M3057" s="3" t="str">
        <f>IF(VLOOKUP(D3057,'Resources Final'!A:E,5,FALSE)=0,"",VLOOKUP(D3057,'Resources Final'!A:E,5,FALSE))</f>
        <v/>
      </c>
      <c r="N3057" s="7" t="str">
        <f>IF(VLOOKUP(D3057,'Resources Final'!A:F,6,FALSE)=0,"",VLOOKUP(D3057,'Resources Final'!A:F,6,FALSE))</f>
        <v/>
      </c>
      <c r="O3057" s="3" t="str">
        <f>IF(VLOOKUP(D3057,'Resources Final'!A:G,7,FALSE)=0,"",VLOOKUP(D3057,'Resources Final'!A:G,7,FALSE))</f>
        <v/>
      </c>
    </row>
    <row r="3058" spans="1:15" x14ac:dyDescent="0.2">
      <c r="A3058" s="11">
        <v>990</v>
      </c>
      <c r="B3058" s="11" t="str">
        <f t="shared" si="59"/>
        <v>Charles G. Koch Charitable Foundation_Boise State University Foundation20164500</v>
      </c>
      <c r="C3058" s="11" t="s">
        <v>19</v>
      </c>
      <c r="D3058" s="11" t="s">
        <v>461</v>
      </c>
      <c r="E3058" s="11" t="s">
        <v>4307</v>
      </c>
      <c r="F3058" s="4">
        <v>4500</v>
      </c>
      <c r="G3058" s="3">
        <v>2016</v>
      </c>
      <c r="H3058" s="3" t="s">
        <v>21</v>
      </c>
      <c r="I3058" s="12"/>
      <c r="J3058" s="3">
        <v>484</v>
      </c>
      <c r="K3058" s="3" t="str">
        <f>IF(VLOOKUP(D3058,'Resources Final'!A:C,3,FALSE)=0,"",VLOOKUP(D3058,'Resources Final'!A:C,3,FALSE))</f>
        <v/>
      </c>
      <c r="L3058" s="3" t="str">
        <f>IF(VLOOKUP(D3058,'Resources Final'!A:D,4,FALSE)=0,"",VLOOKUP(D3058,'Resources Final'!A:D,4,FALSE))</f>
        <v>Y</v>
      </c>
      <c r="M3058" s="3" t="str">
        <f>IF(VLOOKUP(D3058,'Resources Final'!A:E,5,FALSE)=0,"",VLOOKUP(D3058,'Resources Final'!A:E,5,FALSE))</f>
        <v/>
      </c>
      <c r="N3058" s="7" t="str">
        <f>IF(VLOOKUP(D3058,'Resources Final'!A:F,6,FALSE)=0,"",VLOOKUP(D3058,'Resources Final'!A:F,6,FALSE))</f>
        <v/>
      </c>
      <c r="O3058" s="3" t="str">
        <f>IF(VLOOKUP(D3058,'Resources Final'!A:G,7,FALSE)=0,"",VLOOKUP(D3058,'Resources Final'!A:G,7,FALSE))</f>
        <v/>
      </c>
    </row>
    <row r="3059" spans="1:15" x14ac:dyDescent="0.2">
      <c r="A3059" s="11">
        <v>990</v>
      </c>
      <c r="B3059" s="11" t="str">
        <f t="shared" si="59"/>
        <v>Charles G. Koch Charitable Foundation_Northwood University - Michigan201624550</v>
      </c>
      <c r="C3059" s="11" t="s">
        <v>19</v>
      </c>
      <c r="D3059" s="11" t="s">
        <v>2711</v>
      </c>
      <c r="E3059" s="11" t="s">
        <v>2709</v>
      </c>
      <c r="F3059" s="4">
        <v>24550</v>
      </c>
      <c r="G3059" s="3">
        <v>2016</v>
      </c>
      <c r="H3059" s="3" t="s">
        <v>21</v>
      </c>
      <c r="I3059" s="12"/>
      <c r="J3059" s="3">
        <v>485</v>
      </c>
      <c r="K3059" s="3" t="str">
        <f>IF(VLOOKUP(D3059,'Resources Final'!A:C,3,FALSE)=0,"",VLOOKUP(D3059,'Resources Final'!A:C,3,FALSE))</f>
        <v/>
      </c>
      <c r="L3059" s="3" t="str">
        <f>IF(VLOOKUP(D3059,'Resources Final'!A:D,4,FALSE)=0,"",VLOOKUP(D3059,'Resources Final'!A:D,4,FALSE))</f>
        <v>Y</v>
      </c>
      <c r="M3059" s="3" t="str">
        <f>IF(VLOOKUP(D3059,'Resources Final'!A:E,5,FALSE)=0,"",VLOOKUP(D3059,'Resources Final'!A:E,5,FALSE))</f>
        <v/>
      </c>
      <c r="N3059" s="7" t="str">
        <f>IF(VLOOKUP(D3059,'Resources Final'!A:F,6,FALSE)=0,"",VLOOKUP(D3059,'Resources Final'!A:F,6,FALSE))</f>
        <v/>
      </c>
      <c r="O3059" s="3" t="str">
        <f>IF(VLOOKUP(D3059,'Resources Final'!A:G,7,FALSE)=0,"",VLOOKUP(D3059,'Resources Final'!A:G,7,FALSE))</f>
        <v/>
      </c>
    </row>
    <row r="3060" spans="1:15" x14ac:dyDescent="0.2">
      <c r="A3060" s="11">
        <v>990</v>
      </c>
      <c r="B3060" s="11" t="str">
        <f t="shared" si="59"/>
        <v>Charles G. Koch Charitable Foundation_Nickols20164005</v>
      </c>
      <c r="C3060" s="11" t="s">
        <v>19</v>
      </c>
      <c r="D3060" s="11" t="s">
        <v>2677</v>
      </c>
      <c r="E3060" s="11" t="s">
        <v>2677</v>
      </c>
      <c r="F3060" s="4">
        <v>4005</v>
      </c>
      <c r="G3060" s="3">
        <v>2016</v>
      </c>
      <c r="H3060" s="3" t="s">
        <v>21</v>
      </c>
      <c r="I3060" s="12" t="s">
        <v>31</v>
      </c>
      <c r="J3060" s="3">
        <v>486</v>
      </c>
      <c r="K3060" s="3" t="str">
        <f>IF(VLOOKUP(D3060,'Resources Final'!A:C,3,FALSE)=0,"",VLOOKUP(D3060,'Resources Final'!A:C,3,FALSE))</f>
        <v>Y</v>
      </c>
      <c r="L3060" s="3" t="str">
        <f>IF(VLOOKUP(D3060,'Resources Final'!A:D,4,FALSE)=0,"",VLOOKUP(D3060,'Resources Final'!A:D,4,FALSE))</f>
        <v/>
      </c>
      <c r="M3060" s="3" t="str">
        <f>IF(VLOOKUP(D3060,'Resources Final'!A:E,5,FALSE)=0,"",VLOOKUP(D3060,'Resources Final'!A:E,5,FALSE))</f>
        <v/>
      </c>
      <c r="N3060" s="7" t="str">
        <f>IF(VLOOKUP(D3060,'Resources Final'!A:F,6,FALSE)=0,"",VLOOKUP(D3060,'Resources Final'!A:F,6,FALSE))</f>
        <v/>
      </c>
      <c r="O3060" s="3" t="str">
        <f>IF(VLOOKUP(D3060,'Resources Final'!A:G,7,FALSE)=0,"",VLOOKUP(D3060,'Resources Final'!A:G,7,FALSE))</f>
        <v/>
      </c>
    </row>
    <row r="3061" spans="1:15" x14ac:dyDescent="0.2">
      <c r="A3061" s="11">
        <v>990</v>
      </c>
      <c r="B3061" s="11" t="str">
        <f t="shared" si="59"/>
        <v>Charles G. Koch Charitable Foundation_Capital Preparatory Schools2016300000</v>
      </c>
      <c r="C3061" s="11" t="s">
        <v>19</v>
      </c>
      <c r="D3061" s="11" t="s">
        <v>603</v>
      </c>
      <c r="E3061" s="11" t="s">
        <v>603</v>
      </c>
      <c r="F3061" s="4">
        <v>300000</v>
      </c>
      <c r="G3061" s="3">
        <v>2016</v>
      </c>
      <c r="H3061" s="3" t="s">
        <v>21</v>
      </c>
      <c r="I3061" s="12"/>
      <c r="J3061" s="3">
        <v>487</v>
      </c>
      <c r="K3061" s="3" t="str">
        <f>IF(VLOOKUP(D3061,'Resources Final'!A:C,3,FALSE)=0,"",VLOOKUP(D3061,'Resources Final'!A:C,3,FALSE))</f>
        <v/>
      </c>
      <c r="L3061" s="3" t="str">
        <f>IF(VLOOKUP(D3061,'Resources Final'!A:D,4,FALSE)=0,"",VLOOKUP(D3061,'Resources Final'!A:D,4,FALSE))</f>
        <v>Y</v>
      </c>
      <c r="M3061" s="3" t="str">
        <f>IF(VLOOKUP(D3061,'Resources Final'!A:E,5,FALSE)=0,"",VLOOKUP(D3061,'Resources Final'!A:E,5,FALSE))</f>
        <v/>
      </c>
      <c r="N3061" s="7" t="str">
        <f>IF(VLOOKUP(D3061,'Resources Final'!A:F,6,FALSE)=0,"",VLOOKUP(D3061,'Resources Final'!A:F,6,FALSE))</f>
        <v/>
      </c>
      <c r="O3061" s="3" t="str">
        <f>IF(VLOOKUP(D3061,'Resources Final'!A:G,7,FALSE)=0,"",VLOOKUP(D3061,'Resources Final'!A:G,7,FALSE))</f>
        <v/>
      </c>
    </row>
    <row r="3062" spans="1:15" x14ac:dyDescent="0.2">
      <c r="A3062" s="11">
        <v>990</v>
      </c>
      <c r="B3062" s="11" t="str">
        <f t="shared" si="59"/>
        <v>Charles G. Koch Charitable Foundation_Chestnut Hill College20161000</v>
      </c>
      <c r="C3062" s="11" t="s">
        <v>19</v>
      </c>
      <c r="D3062" s="11" t="s">
        <v>707</v>
      </c>
      <c r="E3062" s="11" t="s">
        <v>707</v>
      </c>
      <c r="F3062" s="4">
        <v>1000</v>
      </c>
      <c r="G3062" s="3">
        <v>2016</v>
      </c>
      <c r="H3062" s="3" t="s">
        <v>21</v>
      </c>
      <c r="I3062" s="12"/>
      <c r="J3062" s="3">
        <v>488</v>
      </c>
      <c r="K3062" s="3" t="str">
        <f>IF(VLOOKUP(D3062,'Resources Final'!A:C,3,FALSE)=0,"",VLOOKUP(D3062,'Resources Final'!A:C,3,FALSE))</f>
        <v/>
      </c>
      <c r="L3062" s="3" t="str">
        <f>IF(VLOOKUP(D3062,'Resources Final'!A:D,4,FALSE)=0,"",VLOOKUP(D3062,'Resources Final'!A:D,4,FALSE))</f>
        <v>Y</v>
      </c>
      <c r="M3062" s="3" t="str">
        <f>IF(VLOOKUP(D3062,'Resources Final'!A:E,5,FALSE)=0,"",VLOOKUP(D3062,'Resources Final'!A:E,5,FALSE))</f>
        <v/>
      </c>
      <c r="N3062" s="7" t="str">
        <f>IF(VLOOKUP(D3062,'Resources Final'!A:F,6,FALSE)=0,"",VLOOKUP(D3062,'Resources Final'!A:F,6,FALSE))</f>
        <v/>
      </c>
      <c r="O3062" s="3" t="str">
        <f>IF(VLOOKUP(D3062,'Resources Final'!A:G,7,FALSE)=0,"",VLOOKUP(D3062,'Resources Final'!A:G,7,FALSE))</f>
        <v/>
      </c>
    </row>
    <row r="3063" spans="1:15" x14ac:dyDescent="0.2">
      <c r="A3063" s="11">
        <v>990</v>
      </c>
      <c r="B3063" s="11" t="str">
        <f t="shared" si="59"/>
        <v>Charles G. Koch Charitable Foundation_St John's University201659643</v>
      </c>
      <c r="C3063" s="11" t="s">
        <v>19</v>
      </c>
      <c r="D3063" s="11" t="s">
        <v>3401</v>
      </c>
      <c r="E3063" s="11" t="s">
        <v>3401</v>
      </c>
      <c r="F3063" s="4">
        <v>59643</v>
      </c>
      <c r="G3063" s="3">
        <v>2016</v>
      </c>
      <c r="H3063" s="3" t="s">
        <v>21</v>
      </c>
      <c r="I3063" s="12"/>
      <c r="J3063" s="3">
        <v>489</v>
      </c>
      <c r="K3063" s="3" t="str">
        <f>IF(VLOOKUP(D3063,'Resources Final'!A:C,3,FALSE)=0,"",VLOOKUP(D3063,'Resources Final'!A:C,3,FALSE))</f>
        <v/>
      </c>
      <c r="L3063" s="3" t="str">
        <f>IF(VLOOKUP(D3063,'Resources Final'!A:D,4,FALSE)=0,"",VLOOKUP(D3063,'Resources Final'!A:D,4,FALSE))</f>
        <v>Y</v>
      </c>
      <c r="M3063" s="3" t="str">
        <f>IF(VLOOKUP(D3063,'Resources Final'!A:E,5,FALSE)=0,"",VLOOKUP(D3063,'Resources Final'!A:E,5,FALSE))</f>
        <v/>
      </c>
      <c r="N3063" s="7" t="str">
        <f>IF(VLOOKUP(D3063,'Resources Final'!A:F,6,FALSE)=0,"",VLOOKUP(D3063,'Resources Final'!A:F,6,FALSE))</f>
        <v/>
      </c>
      <c r="O3063" s="3" t="str">
        <f>IF(VLOOKUP(D3063,'Resources Final'!A:G,7,FALSE)=0,"",VLOOKUP(D3063,'Resources Final'!A:G,7,FALSE))</f>
        <v/>
      </c>
    </row>
    <row r="3064" spans="1:15" x14ac:dyDescent="0.2">
      <c r="A3064" s="11">
        <v>990</v>
      </c>
      <c r="B3064" s="11" t="str">
        <f t="shared" si="59"/>
        <v>Charles G. Koch Charitable Foundation_Michigan State University201663000</v>
      </c>
      <c r="C3064" s="11" t="s">
        <v>19</v>
      </c>
      <c r="D3064" s="11" t="s">
        <v>2450</v>
      </c>
      <c r="E3064" s="11" t="s">
        <v>2450</v>
      </c>
      <c r="F3064" s="4">
        <v>63000</v>
      </c>
      <c r="G3064" s="3">
        <v>2016</v>
      </c>
      <c r="H3064" s="3" t="s">
        <v>21</v>
      </c>
      <c r="I3064" s="12"/>
      <c r="J3064" s="3">
        <v>490</v>
      </c>
      <c r="K3064" s="3" t="str">
        <f>IF(VLOOKUP(D3064,'Resources Final'!A:C,3,FALSE)=0,"",VLOOKUP(D3064,'Resources Final'!A:C,3,FALSE))</f>
        <v/>
      </c>
      <c r="L3064" s="3" t="str">
        <f>IF(VLOOKUP(D3064,'Resources Final'!A:D,4,FALSE)=0,"",VLOOKUP(D3064,'Resources Final'!A:D,4,FALSE))</f>
        <v>Y</v>
      </c>
      <c r="M3064" s="3" t="str">
        <f>IF(VLOOKUP(D3064,'Resources Final'!A:E,5,FALSE)=0,"",VLOOKUP(D3064,'Resources Final'!A:E,5,FALSE))</f>
        <v/>
      </c>
      <c r="N3064" s="7" t="str">
        <f>IF(VLOOKUP(D3064,'Resources Final'!A:F,6,FALSE)=0,"",VLOOKUP(D3064,'Resources Final'!A:F,6,FALSE))</f>
        <v/>
      </c>
      <c r="O3064" s="3" t="str">
        <f>IF(VLOOKUP(D3064,'Resources Final'!A:G,7,FALSE)=0,"",VLOOKUP(D3064,'Resources Final'!A:G,7,FALSE))</f>
        <v/>
      </c>
    </row>
    <row r="3065" spans="1:15" x14ac:dyDescent="0.2">
      <c r="A3065" s="11">
        <v>990</v>
      </c>
      <c r="B3065" s="11" t="str">
        <f t="shared" si="59"/>
        <v>Charles G. Koch Charitable Foundation_Bachani20169234</v>
      </c>
      <c r="C3065" s="11" t="s">
        <v>19</v>
      </c>
      <c r="D3065" s="11" t="s">
        <v>329</v>
      </c>
      <c r="E3065" s="11" t="s">
        <v>329</v>
      </c>
      <c r="F3065" s="4">
        <v>9234</v>
      </c>
      <c r="G3065" s="3">
        <v>2016</v>
      </c>
      <c r="H3065" s="3" t="s">
        <v>21</v>
      </c>
      <c r="I3065" s="12" t="s">
        <v>31</v>
      </c>
      <c r="J3065" s="3">
        <v>491</v>
      </c>
      <c r="K3065" s="3" t="str">
        <f>IF(VLOOKUP(D3065,'Resources Final'!A:C,3,FALSE)=0,"",VLOOKUP(D3065,'Resources Final'!A:C,3,FALSE))</f>
        <v>Y</v>
      </c>
      <c r="L3065" s="3" t="str">
        <f>IF(VLOOKUP(D3065,'Resources Final'!A:D,4,FALSE)=0,"",VLOOKUP(D3065,'Resources Final'!A:D,4,FALSE))</f>
        <v/>
      </c>
      <c r="M3065" s="3" t="str">
        <f>IF(VLOOKUP(D3065,'Resources Final'!A:E,5,FALSE)=0,"",VLOOKUP(D3065,'Resources Final'!A:E,5,FALSE))</f>
        <v/>
      </c>
      <c r="N3065" s="7" t="str">
        <f>IF(VLOOKUP(D3065,'Resources Final'!A:F,6,FALSE)=0,"",VLOOKUP(D3065,'Resources Final'!A:F,6,FALSE))</f>
        <v/>
      </c>
      <c r="O3065" s="3" t="str">
        <f>IF(VLOOKUP(D3065,'Resources Final'!A:G,7,FALSE)=0,"",VLOOKUP(D3065,'Resources Final'!A:G,7,FALSE))</f>
        <v/>
      </c>
    </row>
    <row r="3066" spans="1:15" x14ac:dyDescent="0.2">
      <c r="A3066" s="11">
        <v>990</v>
      </c>
      <c r="B3066" s="11" t="str">
        <f t="shared" si="59"/>
        <v>Charles G. Koch Charitable Foundation_Corban University201613500</v>
      </c>
      <c r="C3066" s="11" t="s">
        <v>19</v>
      </c>
      <c r="D3066" s="11" t="s">
        <v>844</v>
      </c>
      <c r="E3066" s="11" t="s">
        <v>844</v>
      </c>
      <c r="F3066" s="4">
        <v>13500</v>
      </c>
      <c r="G3066" s="3">
        <v>2016</v>
      </c>
      <c r="H3066" s="3" t="s">
        <v>21</v>
      </c>
      <c r="I3066" s="12"/>
      <c r="J3066" s="3">
        <v>492</v>
      </c>
      <c r="K3066" s="3" t="str">
        <f>IF(VLOOKUP(D3066,'Resources Final'!A:C,3,FALSE)=0,"",VLOOKUP(D3066,'Resources Final'!A:C,3,FALSE))</f>
        <v/>
      </c>
      <c r="L3066" s="3" t="str">
        <f>IF(VLOOKUP(D3066,'Resources Final'!A:D,4,FALSE)=0,"",VLOOKUP(D3066,'Resources Final'!A:D,4,FALSE))</f>
        <v>Y</v>
      </c>
      <c r="M3066" s="3" t="str">
        <f>IF(VLOOKUP(D3066,'Resources Final'!A:E,5,FALSE)=0,"",VLOOKUP(D3066,'Resources Final'!A:E,5,FALSE))</f>
        <v/>
      </c>
      <c r="N3066" s="7" t="str">
        <f>IF(VLOOKUP(D3066,'Resources Final'!A:F,6,FALSE)=0,"",VLOOKUP(D3066,'Resources Final'!A:F,6,FALSE))</f>
        <v/>
      </c>
      <c r="O3066" s="3" t="str">
        <f>IF(VLOOKUP(D3066,'Resources Final'!A:G,7,FALSE)=0,"",VLOOKUP(D3066,'Resources Final'!A:G,7,FALSE))</f>
        <v/>
      </c>
    </row>
    <row r="3067" spans="1:15" x14ac:dyDescent="0.2">
      <c r="A3067" s="11">
        <v>990</v>
      </c>
      <c r="B3067" s="11" t="str">
        <f t="shared" si="59"/>
        <v>Charles G. Koch Charitable Foundation_Providence SBCS201617036</v>
      </c>
      <c r="C3067" s="11" t="s">
        <v>19</v>
      </c>
      <c r="D3067" s="11" t="s">
        <v>2918</v>
      </c>
      <c r="E3067" s="11" t="s">
        <v>2919</v>
      </c>
      <c r="F3067" s="4">
        <v>17036</v>
      </c>
      <c r="G3067" s="3">
        <v>2016</v>
      </c>
      <c r="H3067" s="3" t="s">
        <v>21</v>
      </c>
      <c r="I3067" s="12"/>
      <c r="J3067" s="3">
        <v>493</v>
      </c>
      <c r="K3067" s="3" t="str">
        <f>IF(VLOOKUP(D3067,'Resources Final'!A:C,3,FALSE)=0,"",VLOOKUP(D3067,'Resources Final'!A:C,3,FALSE))</f>
        <v/>
      </c>
      <c r="L3067" s="3" t="str">
        <f>IF(VLOOKUP(D3067,'Resources Final'!A:D,4,FALSE)=0,"",VLOOKUP(D3067,'Resources Final'!A:D,4,FALSE))</f>
        <v>Y</v>
      </c>
      <c r="M3067" s="3" t="str">
        <f>IF(VLOOKUP(D3067,'Resources Final'!A:E,5,FALSE)=0,"",VLOOKUP(D3067,'Resources Final'!A:E,5,FALSE))</f>
        <v/>
      </c>
      <c r="N3067" s="7" t="str">
        <f>IF(VLOOKUP(D3067,'Resources Final'!A:F,6,FALSE)=0,"",VLOOKUP(D3067,'Resources Final'!A:F,6,FALSE))</f>
        <v/>
      </c>
      <c r="O3067" s="3" t="str">
        <f>IF(VLOOKUP(D3067,'Resources Final'!A:G,7,FALSE)=0,"",VLOOKUP(D3067,'Resources Final'!A:G,7,FALSE))</f>
        <v/>
      </c>
    </row>
    <row r="3068" spans="1:15" x14ac:dyDescent="0.2">
      <c r="A3068" s="11">
        <v>990</v>
      </c>
      <c r="B3068" s="11" t="str">
        <f t="shared" si="59"/>
        <v>Charles G. Koch Charitable Foundation_Florida Southern College2016200000</v>
      </c>
      <c r="C3068" s="11" t="s">
        <v>19</v>
      </c>
      <c r="D3068" s="11" t="s">
        <v>1235</v>
      </c>
      <c r="E3068" s="11" t="s">
        <v>1235</v>
      </c>
      <c r="F3068" s="4">
        <v>200000</v>
      </c>
      <c r="G3068" s="3">
        <v>2016</v>
      </c>
      <c r="H3068" s="3" t="s">
        <v>21</v>
      </c>
      <c r="I3068" s="12"/>
      <c r="J3068" s="3">
        <v>494</v>
      </c>
      <c r="K3068" s="3" t="str">
        <f>IF(VLOOKUP(D3068,'Resources Final'!A:C,3,FALSE)=0,"",VLOOKUP(D3068,'Resources Final'!A:C,3,FALSE))</f>
        <v/>
      </c>
      <c r="L3068" s="3" t="str">
        <f>IF(VLOOKUP(D3068,'Resources Final'!A:D,4,FALSE)=0,"",VLOOKUP(D3068,'Resources Final'!A:D,4,FALSE))</f>
        <v>Y</v>
      </c>
      <c r="M3068" s="3" t="str">
        <f>IF(VLOOKUP(D3068,'Resources Final'!A:E,5,FALSE)=0,"",VLOOKUP(D3068,'Resources Final'!A:E,5,FALSE))</f>
        <v/>
      </c>
      <c r="N3068" s="7" t="str">
        <f>IF(VLOOKUP(D3068,'Resources Final'!A:F,6,FALSE)=0,"",VLOOKUP(D3068,'Resources Final'!A:F,6,FALSE))</f>
        <v/>
      </c>
      <c r="O3068" s="3" t="str">
        <f>IF(VLOOKUP(D3068,'Resources Final'!A:G,7,FALSE)=0,"",VLOOKUP(D3068,'Resources Final'!A:G,7,FALSE))</f>
        <v/>
      </c>
    </row>
    <row r="3069" spans="1:15" x14ac:dyDescent="0.2">
      <c r="A3069" s="11">
        <v>990</v>
      </c>
      <c r="B3069" s="11" t="str">
        <f t="shared" si="59"/>
        <v>Charles G. Koch Charitable Foundation_Southern Illinois University Foundation201624600</v>
      </c>
      <c r="C3069" s="11" t="s">
        <v>19</v>
      </c>
      <c r="D3069" s="11" t="s">
        <v>3370</v>
      </c>
      <c r="E3069" s="11" t="s">
        <v>3368</v>
      </c>
      <c r="F3069" s="4">
        <v>24600</v>
      </c>
      <c r="G3069" s="3">
        <v>2016</v>
      </c>
      <c r="H3069" s="3" t="s">
        <v>21</v>
      </c>
      <c r="I3069" s="12"/>
      <c r="J3069" s="3">
        <v>495</v>
      </c>
      <c r="K3069" s="3" t="str">
        <f>IF(VLOOKUP(D3069,'Resources Final'!A:C,3,FALSE)=0,"",VLOOKUP(D3069,'Resources Final'!A:C,3,FALSE))</f>
        <v/>
      </c>
      <c r="L3069" s="3" t="str">
        <f>IF(VLOOKUP(D3069,'Resources Final'!A:D,4,FALSE)=0,"",VLOOKUP(D3069,'Resources Final'!A:D,4,FALSE))</f>
        <v>Y</v>
      </c>
      <c r="M3069" s="3" t="str">
        <f>IF(VLOOKUP(D3069,'Resources Final'!A:E,5,FALSE)=0,"",VLOOKUP(D3069,'Resources Final'!A:E,5,FALSE))</f>
        <v/>
      </c>
      <c r="N3069" s="7" t="str">
        <f>IF(VLOOKUP(D3069,'Resources Final'!A:F,6,FALSE)=0,"",VLOOKUP(D3069,'Resources Final'!A:F,6,FALSE))</f>
        <v/>
      </c>
      <c r="O3069" s="3" t="str">
        <f>IF(VLOOKUP(D3069,'Resources Final'!A:G,7,FALSE)=0,"",VLOOKUP(D3069,'Resources Final'!A:G,7,FALSE))</f>
        <v/>
      </c>
    </row>
    <row r="3070" spans="1:15" x14ac:dyDescent="0.2">
      <c r="A3070" s="11">
        <v>990</v>
      </c>
      <c r="B3070" s="11" t="str">
        <f t="shared" si="59"/>
        <v>Charles G. Koch Charitable Foundation_Reynolds20165418</v>
      </c>
      <c r="C3070" s="11" t="s">
        <v>19</v>
      </c>
      <c r="D3070" s="11" t="s">
        <v>3053</v>
      </c>
      <c r="E3070" s="11" t="s">
        <v>3053</v>
      </c>
      <c r="F3070" s="4">
        <v>5418</v>
      </c>
      <c r="G3070" s="3">
        <v>2016</v>
      </c>
      <c r="H3070" s="3" t="s">
        <v>21</v>
      </c>
      <c r="I3070" s="12" t="s">
        <v>31</v>
      </c>
      <c r="J3070" s="3">
        <v>496</v>
      </c>
      <c r="K3070" s="3" t="str">
        <f>IF(VLOOKUP(D3070,'Resources Final'!A:C,3,FALSE)=0,"",VLOOKUP(D3070,'Resources Final'!A:C,3,FALSE))</f>
        <v>Y</v>
      </c>
      <c r="L3070" s="3" t="str">
        <f>IF(VLOOKUP(D3070,'Resources Final'!A:D,4,FALSE)=0,"",VLOOKUP(D3070,'Resources Final'!A:D,4,FALSE))</f>
        <v/>
      </c>
      <c r="M3070" s="3" t="str">
        <f>IF(VLOOKUP(D3070,'Resources Final'!A:E,5,FALSE)=0,"",VLOOKUP(D3070,'Resources Final'!A:E,5,FALSE))</f>
        <v/>
      </c>
      <c r="N3070" s="7" t="str">
        <f>IF(VLOOKUP(D3070,'Resources Final'!A:F,6,FALSE)=0,"",VLOOKUP(D3070,'Resources Final'!A:F,6,FALSE))</f>
        <v/>
      </c>
      <c r="O3070" s="3" t="str">
        <f>IF(VLOOKUP(D3070,'Resources Final'!A:G,7,FALSE)=0,"",VLOOKUP(D3070,'Resources Final'!A:G,7,FALSE))</f>
        <v/>
      </c>
    </row>
    <row r="3071" spans="1:15" x14ac:dyDescent="0.2">
      <c r="A3071" s="11">
        <v>990</v>
      </c>
      <c r="B3071" s="11" t="str">
        <f t="shared" si="59"/>
        <v>Charles G. Koch Charitable Foundation_Wilfod20165293</v>
      </c>
      <c r="C3071" s="11" t="s">
        <v>19</v>
      </c>
      <c r="D3071" s="11" t="s">
        <v>4029</v>
      </c>
      <c r="E3071" s="11" t="s">
        <v>4029</v>
      </c>
      <c r="F3071" s="4">
        <v>5293</v>
      </c>
      <c r="G3071" s="3">
        <v>2016</v>
      </c>
      <c r="H3071" s="3" t="s">
        <v>21</v>
      </c>
      <c r="I3071" s="12" t="s">
        <v>31</v>
      </c>
      <c r="J3071" s="3">
        <v>497</v>
      </c>
      <c r="K3071" s="3" t="str">
        <f>IF(VLOOKUP(D3071,'Resources Final'!A:C,3,FALSE)=0,"",VLOOKUP(D3071,'Resources Final'!A:C,3,FALSE))</f>
        <v>Y</v>
      </c>
      <c r="L3071" s="3" t="str">
        <f>IF(VLOOKUP(D3071,'Resources Final'!A:D,4,FALSE)=0,"",VLOOKUP(D3071,'Resources Final'!A:D,4,FALSE))</f>
        <v/>
      </c>
      <c r="M3071" s="3" t="str">
        <f>IF(VLOOKUP(D3071,'Resources Final'!A:E,5,FALSE)=0,"",VLOOKUP(D3071,'Resources Final'!A:E,5,FALSE))</f>
        <v/>
      </c>
      <c r="N3071" s="7" t="str">
        <f>IF(VLOOKUP(D3071,'Resources Final'!A:F,6,FALSE)=0,"",VLOOKUP(D3071,'Resources Final'!A:F,6,FALSE))</f>
        <v/>
      </c>
      <c r="O3071" s="3" t="str">
        <f>IF(VLOOKUP(D3071,'Resources Final'!A:G,7,FALSE)=0,"",VLOOKUP(D3071,'Resources Final'!A:G,7,FALSE))</f>
        <v/>
      </c>
    </row>
    <row r="3072" spans="1:15" x14ac:dyDescent="0.2">
      <c r="A3072" s="11">
        <v>990</v>
      </c>
      <c r="B3072" s="11" t="str">
        <f t="shared" si="59"/>
        <v>Charles G. Koch Charitable Foundation_Dorminey20165229</v>
      </c>
      <c r="C3072" s="11" t="s">
        <v>19</v>
      </c>
      <c r="D3072" s="11" t="s">
        <v>1023</v>
      </c>
      <c r="E3072" s="11" t="s">
        <v>1023</v>
      </c>
      <c r="F3072" s="4">
        <v>5229</v>
      </c>
      <c r="G3072" s="3">
        <v>2016</v>
      </c>
      <c r="H3072" s="3" t="s">
        <v>21</v>
      </c>
      <c r="I3072" s="12" t="s">
        <v>31</v>
      </c>
      <c r="J3072" s="3">
        <v>498</v>
      </c>
      <c r="K3072" s="3" t="str">
        <f>IF(VLOOKUP(D3072,'Resources Final'!A:C,3,FALSE)=0,"",VLOOKUP(D3072,'Resources Final'!A:C,3,FALSE))</f>
        <v>Y</v>
      </c>
      <c r="L3072" s="3" t="str">
        <f>IF(VLOOKUP(D3072,'Resources Final'!A:D,4,FALSE)=0,"",VLOOKUP(D3072,'Resources Final'!A:D,4,FALSE))</f>
        <v/>
      </c>
      <c r="M3072" s="3" t="str">
        <f>IF(VLOOKUP(D3072,'Resources Final'!A:E,5,FALSE)=0,"",VLOOKUP(D3072,'Resources Final'!A:E,5,FALSE))</f>
        <v/>
      </c>
      <c r="N3072" s="7" t="str">
        <f>IF(VLOOKUP(D3072,'Resources Final'!A:F,6,FALSE)=0,"",VLOOKUP(D3072,'Resources Final'!A:F,6,FALSE))</f>
        <v/>
      </c>
      <c r="O3072" s="3" t="str">
        <f>IF(VLOOKUP(D3072,'Resources Final'!A:G,7,FALSE)=0,"",VLOOKUP(D3072,'Resources Final'!A:G,7,FALSE))</f>
        <v/>
      </c>
    </row>
    <row r="3073" spans="1:15" x14ac:dyDescent="0.2">
      <c r="A3073" s="11">
        <v>990</v>
      </c>
      <c r="B3073" s="11" t="str">
        <f t="shared" si="59"/>
        <v>Charles G. Koch Charitable Foundation_East Carolina University20165200</v>
      </c>
      <c r="C3073" s="11" t="s">
        <v>19</v>
      </c>
      <c r="D3073" s="11" t="s">
        <v>1094</v>
      </c>
      <c r="E3073" s="11" t="s">
        <v>1094</v>
      </c>
      <c r="F3073" s="4">
        <v>5200</v>
      </c>
      <c r="G3073" s="3">
        <v>2016</v>
      </c>
      <c r="H3073" s="3" t="s">
        <v>21</v>
      </c>
      <c r="I3073" s="12"/>
      <c r="J3073" s="3">
        <v>499</v>
      </c>
      <c r="K3073" s="3" t="str">
        <f>IF(VLOOKUP(D3073,'Resources Final'!A:C,3,FALSE)=0,"",VLOOKUP(D3073,'Resources Final'!A:C,3,FALSE))</f>
        <v/>
      </c>
      <c r="L3073" s="3" t="str">
        <f>IF(VLOOKUP(D3073,'Resources Final'!A:D,4,FALSE)=0,"",VLOOKUP(D3073,'Resources Final'!A:D,4,FALSE))</f>
        <v>Y</v>
      </c>
      <c r="M3073" s="3" t="str">
        <f>IF(VLOOKUP(D3073,'Resources Final'!A:E,5,FALSE)=0,"",VLOOKUP(D3073,'Resources Final'!A:E,5,FALSE))</f>
        <v/>
      </c>
      <c r="N3073" s="7" t="str">
        <f>IF(VLOOKUP(D3073,'Resources Final'!A:F,6,FALSE)=0,"",VLOOKUP(D3073,'Resources Final'!A:F,6,FALSE))</f>
        <v/>
      </c>
      <c r="O3073" s="3" t="str">
        <f>IF(VLOOKUP(D3073,'Resources Final'!A:G,7,FALSE)=0,"",VLOOKUP(D3073,'Resources Final'!A:G,7,FALSE))</f>
        <v/>
      </c>
    </row>
    <row r="3074" spans="1:15" x14ac:dyDescent="0.2">
      <c r="A3074" s="11">
        <v>990</v>
      </c>
      <c r="B3074" s="11" t="str">
        <f t="shared" si="59"/>
        <v>Charles G. Koch Charitable Foundation_Georgetown University2016545000</v>
      </c>
      <c r="C3074" s="11" t="s">
        <v>19</v>
      </c>
      <c r="D3074" s="11" t="s">
        <v>1373</v>
      </c>
      <c r="E3074" s="11" t="s">
        <v>1373</v>
      </c>
      <c r="F3074" s="4">
        <v>545000</v>
      </c>
      <c r="G3074" s="3">
        <v>2016</v>
      </c>
      <c r="H3074" s="3" t="s">
        <v>21</v>
      </c>
      <c r="I3074" s="12"/>
      <c r="J3074" s="3">
        <v>500</v>
      </c>
      <c r="K3074" s="3" t="str">
        <f>IF(VLOOKUP(D3074,'Resources Final'!A:C,3,FALSE)=0,"",VLOOKUP(D3074,'Resources Final'!A:C,3,FALSE))</f>
        <v/>
      </c>
      <c r="L3074" s="3" t="str">
        <f>IF(VLOOKUP(D3074,'Resources Final'!A:D,4,FALSE)=0,"",VLOOKUP(D3074,'Resources Final'!A:D,4,FALSE))</f>
        <v>Y</v>
      </c>
      <c r="M3074" s="3" t="str">
        <f>IF(VLOOKUP(D3074,'Resources Final'!A:E,5,FALSE)=0,"",VLOOKUP(D3074,'Resources Final'!A:E,5,FALSE))</f>
        <v/>
      </c>
      <c r="N3074" s="7" t="str">
        <f>IF(VLOOKUP(D3074,'Resources Final'!A:F,6,FALSE)=0,"",VLOOKUP(D3074,'Resources Final'!A:F,6,FALSE))</f>
        <v/>
      </c>
      <c r="O3074" s="3" t="str">
        <f>IF(VLOOKUP(D3074,'Resources Final'!A:G,7,FALSE)=0,"",VLOOKUP(D3074,'Resources Final'!A:G,7,FALSE))</f>
        <v/>
      </c>
    </row>
    <row r="3075" spans="1:15" x14ac:dyDescent="0.2">
      <c r="A3075" s="11">
        <v>990</v>
      </c>
      <c r="B3075" s="11" t="str">
        <f t="shared" si="59"/>
        <v>Charles G. Koch Charitable Foundation_Indiana University2016239925</v>
      </c>
      <c r="C3075" s="11" t="s">
        <v>19</v>
      </c>
      <c r="D3075" s="11" t="s">
        <v>1671</v>
      </c>
      <c r="E3075" s="11" t="s">
        <v>1671</v>
      </c>
      <c r="F3075" s="4">
        <v>239925</v>
      </c>
      <c r="G3075" s="3">
        <v>2016</v>
      </c>
      <c r="H3075" s="3" t="s">
        <v>21</v>
      </c>
      <c r="I3075" s="12"/>
      <c r="J3075" s="3">
        <v>501</v>
      </c>
      <c r="K3075" s="3" t="str">
        <f>IF(VLOOKUP(D3075,'Resources Final'!A:C,3,FALSE)=0,"",VLOOKUP(D3075,'Resources Final'!A:C,3,FALSE))</f>
        <v/>
      </c>
      <c r="L3075" s="3" t="str">
        <f>IF(VLOOKUP(D3075,'Resources Final'!A:D,4,FALSE)=0,"",VLOOKUP(D3075,'Resources Final'!A:D,4,FALSE))</f>
        <v>Y</v>
      </c>
      <c r="M3075" s="3" t="str">
        <f>IF(VLOOKUP(D3075,'Resources Final'!A:E,5,FALSE)=0,"",VLOOKUP(D3075,'Resources Final'!A:E,5,FALSE))</f>
        <v/>
      </c>
      <c r="N3075" s="7" t="str">
        <f>IF(VLOOKUP(D3075,'Resources Final'!A:F,6,FALSE)=0,"",VLOOKUP(D3075,'Resources Final'!A:F,6,FALSE))</f>
        <v/>
      </c>
      <c r="O3075" s="3" t="str">
        <f>IF(VLOOKUP(D3075,'Resources Final'!A:G,7,FALSE)=0,"",VLOOKUP(D3075,'Resources Final'!A:G,7,FALSE))</f>
        <v/>
      </c>
    </row>
    <row r="3076" spans="1:15" x14ac:dyDescent="0.2">
      <c r="A3076" s="11">
        <v>990</v>
      </c>
      <c r="B3076" s="11" t="str">
        <f t="shared" si="59"/>
        <v>Charles G. Koch Charitable Foundation_Susquehanna University201612000</v>
      </c>
      <c r="C3076" s="11" t="s">
        <v>19</v>
      </c>
      <c r="D3076" s="11" t="s">
        <v>3483</v>
      </c>
      <c r="E3076" s="11" t="s">
        <v>3483</v>
      </c>
      <c r="F3076" s="4">
        <v>12000</v>
      </c>
      <c r="G3076" s="3">
        <v>2016</v>
      </c>
      <c r="H3076" s="3" t="s">
        <v>21</v>
      </c>
      <c r="I3076" s="12"/>
      <c r="J3076" s="3">
        <v>502</v>
      </c>
      <c r="K3076" s="3" t="str">
        <f>IF(VLOOKUP(D3076,'Resources Final'!A:C,3,FALSE)=0,"",VLOOKUP(D3076,'Resources Final'!A:C,3,FALSE))</f>
        <v/>
      </c>
      <c r="L3076" s="3" t="str">
        <f>IF(VLOOKUP(D3076,'Resources Final'!A:D,4,FALSE)=0,"",VLOOKUP(D3076,'Resources Final'!A:D,4,FALSE))</f>
        <v>Y</v>
      </c>
      <c r="M3076" s="3" t="str">
        <f>IF(VLOOKUP(D3076,'Resources Final'!A:E,5,FALSE)=0,"",VLOOKUP(D3076,'Resources Final'!A:E,5,FALSE))</f>
        <v/>
      </c>
      <c r="N3076" s="7" t="str">
        <f>IF(VLOOKUP(D3076,'Resources Final'!A:F,6,FALSE)=0,"",VLOOKUP(D3076,'Resources Final'!A:F,6,FALSE))</f>
        <v/>
      </c>
      <c r="O3076" s="3" t="str">
        <f>IF(VLOOKUP(D3076,'Resources Final'!A:G,7,FALSE)=0,"",VLOOKUP(D3076,'Resources Final'!A:G,7,FALSE))</f>
        <v/>
      </c>
    </row>
    <row r="3077" spans="1:15" x14ac:dyDescent="0.2">
      <c r="A3077" s="11">
        <v>990</v>
      </c>
      <c r="B3077" s="11" t="str">
        <f t="shared" si="59"/>
        <v>Charles G. Koch Charitable Foundation_Nagle20164005</v>
      </c>
      <c r="C3077" s="11" t="s">
        <v>19</v>
      </c>
      <c r="D3077" s="11" t="s">
        <v>2591</v>
      </c>
      <c r="E3077" s="11" t="s">
        <v>2591</v>
      </c>
      <c r="F3077" s="4">
        <v>4005</v>
      </c>
      <c r="G3077" s="3">
        <v>2016</v>
      </c>
      <c r="H3077" s="3" t="s">
        <v>21</v>
      </c>
      <c r="I3077" s="12" t="s">
        <v>31</v>
      </c>
      <c r="J3077" s="3">
        <v>503</v>
      </c>
      <c r="K3077" s="3" t="str">
        <f>IF(VLOOKUP(D3077,'Resources Final'!A:C,3,FALSE)=0,"",VLOOKUP(D3077,'Resources Final'!A:C,3,FALSE))</f>
        <v>Y</v>
      </c>
      <c r="L3077" s="3" t="str">
        <f>IF(VLOOKUP(D3077,'Resources Final'!A:D,4,FALSE)=0,"",VLOOKUP(D3077,'Resources Final'!A:D,4,FALSE))</f>
        <v/>
      </c>
      <c r="M3077" s="3" t="str">
        <f>IF(VLOOKUP(D3077,'Resources Final'!A:E,5,FALSE)=0,"",VLOOKUP(D3077,'Resources Final'!A:E,5,FALSE))</f>
        <v/>
      </c>
      <c r="N3077" s="7" t="str">
        <f>IF(VLOOKUP(D3077,'Resources Final'!A:F,6,FALSE)=0,"",VLOOKUP(D3077,'Resources Final'!A:F,6,FALSE))</f>
        <v/>
      </c>
      <c r="O3077" s="3" t="str">
        <f>IF(VLOOKUP(D3077,'Resources Final'!A:G,7,FALSE)=0,"",VLOOKUP(D3077,'Resources Final'!A:G,7,FALSE))</f>
        <v/>
      </c>
    </row>
    <row r="3078" spans="1:15" x14ac:dyDescent="0.2">
      <c r="A3078" s="11">
        <v>990</v>
      </c>
      <c r="B3078" s="11" t="str">
        <f t="shared" si="59"/>
        <v>Charles G. Koch Charitable Foundation_Dartmouth College20169500</v>
      </c>
      <c r="C3078" s="11" t="s">
        <v>19</v>
      </c>
      <c r="D3078" s="11" t="s">
        <v>949</v>
      </c>
      <c r="E3078" s="11" t="s">
        <v>949</v>
      </c>
      <c r="F3078" s="4">
        <v>9500</v>
      </c>
      <c r="G3078" s="3">
        <v>2016</v>
      </c>
      <c r="H3078" s="3" t="s">
        <v>21</v>
      </c>
      <c r="I3078" s="12"/>
      <c r="J3078" s="3">
        <v>504</v>
      </c>
      <c r="K3078" s="3" t="str">
        <f>IF(VLOOKUP(D3078,'Resources Final'!A:C,3,FALSE)=0,"",VLOOKUP(D3078,'Resources Final'!A:C,3,FALSE))</f>
        <v/>
      </c>
      <c r="L3078" s="3" t="str">
        <f>IF(VLOOKUP(D3078,'Resources Final'!A:D,4,FALSE)=0,"",VLOOKUP(D3078,'Resources Final'!A:D,4,FALSE))</f>
        <v>Y</v>
      </c>
      <c r="M3078" s="3" t="str">
        <f>IF(VLOOKUP(D3078,'Resources Final'!A:E,5,FALSE)=0,"",VLOOKUP(D3078,'Resources Final'!A:E,5,FALSE))</f>
        <v/>
      </c>
      <c r="N3078" s="7" t="str">
        <f>IF(VLOOKUP(D3078,'Resources Final'!A:F,6,FALSE)=0,"",VLOOKUP(D3078,'Resources Final'!A:F,6,FALSE))</f>
        <v/>
      </c>
      <c r="O3078" s="3" t="str">
        <f>IF(VLOOKUP(D3078,'Resources Final'!A:G,7,FALSE)=0,"",VLOOKUP(D3078,'Resources Final'!A:G,7,FALSE))</f>
        <v/>
      </c>
    </row>
    <row r="3079" spans="1:15" x14ac:dyDescent="0.2">
      <c r="A3079" s="11">
        <v>990</v>
      </c>
      <c r="B3079" s="11" t="str">
        <f t="shared" si="59"/>
        <v>Charles G. Koch Charitable Foundation_Arilomo20163718</v>
      </c>
      <c r="C3079" s="11" t="s">
        <v>19</v>
      </c>
      <c r="D3079" s="11" t="s">
        <v>255</v>
      </c>
      <c r="E3079" s="11" t="s">
        <v>255</v>
      </c>
      <c r="F3079" s="4">
        <v>3718</v>
      </c>
      <c r="G3079" s="3">
        <v>2016</v>
      </c>
      <c r="H3079" s="3" t="s">
        <v>21</v>
      </c>
      <c r="I3079" s="12" t="s">
        <v>31</v>
      </c>
      <c r="J3079" s="3">
        <v>505</v>
      </c>
      <c r="K3079" s="3" t="str">
        <f>IF(VLOOKUP(D3079,'Resources Final'!A:C,3,FALSE)=0,"",VLOOKUP(D3079,'Resources Final'!A:C,3,FALSE))</f>
        <v>Y</v>
      </c>
      <c r="L3079" s="3" t="str">
        <f>IF(VLOOKUP(D3079,'Resources Final'!A:D,4,FALSE)=0,"",VLOOKUP(D3079,'Resources Final'!A:D,4,FALSE))</f>
        <v/>
      </c>
      <c r="M3079" s="3" t="str">
        <f>IF(VLOOKUP(D3079,'Resources Final'!A:E,5,FALSE)=0,"",VLOOKUP(D3079,'Resources Final'!A:E,5,FALSE))</f>
        <v/>
      </c>
      <c r="N3079" s="7" t="str">
        <f>IF(VLOOKUP(D3079,'Resources Final'!A:F,6,FALSE)=0,"",VLOOKUP(D3079,'Resources Final'!A:F,6,FALSE))</f>
        <v/>
      </c>
      <c r="O3079" s="3" t="str">
        <f>IF(VLOOKUP(D3079,'Resources Final'!A:G,7,FALSE)=0,"",VLOOKUP(D3079,'Resources Final'!A:G,7,FALSE))</f>
        <v/>
      </c>
    </row>
    <row r="3080" spans="1:15" x14ac:dyDescent="0.2">
      <c r="A3080" s="11">
        <v>990</v>
      </c>
      <c r="B3080" s="11" t="str">
        <f t="shared" si="59"/>
        <v>Charles G. Koch Charitable Foundation_Smith20162835</v>
      </c>
      <c r="C3080" s="11" t="s">
        <v>19</v>
      </c>
      <c r="D3080" s="11" t="s">
        <v>3335</v>
      </c>
      <c r="E3080" s="11" t="s">
        <v>3335</v>
      </c>
      <c r="F3080" s="4">
        <v>2835</v>
      </c>
      <c r="G3080" s="3">
        <v>2016</v>
      </c>
      <c r="H3080" s="3" t="s">
        <v>21</v>
      </c>
      <c r="I3080" s="12" t="s">
        <v>31</v>
      </c>
      <c r="J3080" s="3">
        <v>506</v>
      </c>
      <c r="K3080" s="3" t="str">
        <f>IF(VLOOKUP(D3080,'Resources Final'!A:C,3,FALSE)=0,"",VLOOKUP(D3080,'Resources Final'!A:C,3,FALSE))</f>
        <v>Y</v>
      </c>
      <c r="L3080" s="3" t="str">
        <f>IF(VLOOKUP(D3080,'Resources Final'!A:D,4,FALSE)=0,"",VLOOKUP(D3080,'Resources Final'!A:D,4,FALSE))</f>
        <v/>
      </c>
      <c r="M3080" s="3" t="str">
        <f>IF(VLOOKUP(D3080,'Resources Final'!A:E,5,FALSE)=0,"",VLOOKUP(D3080,'Resources Final'!A:E,5,FALSE))</f>
        <v/>
      </c>
      <c r="N3080" s="7" t="str">
        <f>IF(VLOOKUP(D3080,'Resources Final'!A:F,6,FALSE)=0,"",VLOOKUP(D3080,'Resources Final'!A:F,6,FALSE))</f>
        <v/>
      </c>
      <c r="O3080" s="3" t="str">
        <f>IF(VLOOKUP(D3080,'Resources Final'!A:G,7,FALSE)=0,"",VLOOKUP(D3080,'Resources Final'!A:G,7,FALSE))</f>
        <v/>
      </c>
    </row>
    <row r="3081" spans="1:15" x14ac:dyDescent="0.2">
      <c r="A3081" s="11">
        <v>990</v>
      </c>
      <c r="B3081" s="11" t="str">
        <f t="shared" si="59"/>
        <v>Charles G. Koch Charitable Foundation_Reason Individualism Freedom Institute201617160</v>
      </c>
      <c r="C3081" s="11" t="s">
        <v>19</v>
      </c>
      <c r="D3081" s="11" t="s">
        <v>3003</v>
      </c>
      <c r="E3081" s="11" t="s">
        <v>3003</v>
      </c>
      <c r="F3081" s="4">
        <v>17160</v>
      </c>
      <c r="G3081" s="3">
        <v>2016</v>
      </c>
      <c r="H3081" s="3" t="s">
        <v>21</v>
      </c>
      <c r="I3081" s="12"/>
      <c r="J3081" s="3">
        <v>507</v>
      </c>
      <c r="K3081" s="3" t="str">
        <f>IF(VLOOKUP(D3081,'Resources Final'!A:C,3,FALSE)=0,"",VLOOKUP(D3081,'Resources Final'!A:C,3,FALSE))</f>
        <v/>
      </c>
      <c r="L3081" s="3" t="str">
        <f>IF(VLOOKUP(D3081,'Resources Final'!A:D,4,FALSE)=0,"",VLOOKUP(D3081,'Resources Final'!A:D,4,FALSE))</f>
        <v/>
      </c>
      <c r="M3081" s="3" t="str">
        <f>IF(VLOOKUP(D3081,'Resources Final'!A:E,5,FALSE)=0,"",VLOOKUP(D3081,'Resources Final'!A:E,5,FALSE))</f>
        <v/>
      </c>
      <c r="N3081" s="7" t="str">
        <f>IF(VLOOKUP(D3081,'Resources Final'!A:F,6,FALSE)=0,"",VLOOKUP(D3081,'Resources Final'!A:F,6,FALSE))</f>
        <v/>
      </c>
      <c r="O3081" s="3" t="str">
        <f>IF(VLOOKUP(D3081,'Resources Final'!A:G,7,FALSE)=0,"",VLOOKUP(D3081,'Resources Final'!A:G,7,FALSE))</f>
        <v/>
      </c>
    </row>
    <row r="3082" spans="1:15" x14ac:dyDescent="0.2">
      <c r="A3082" s="11">
        <v>990</v>
      </c>
      <c r="B3082" s="11" t="str">
        <f t="shared" si="59"/>
        <v>Charles G. Koch Charitable Foundation_Resources First Foundation201650000</v>
      </c>
      <c r="C3082" s="11" t="s">
        <v>19</v>
      </c>
      <c r="D3082" s="11" t="s">
        <v>3041</v>
      </c>
      <c r="E3082" s="11" t="s">
        <v>3041</v>
      </c>
      <c r="F3082" s="4">
        <v>50000</v>
      </c>
      <c r="G3082" s="3">
        <v>2016</v>
      </c>
      <c r="H3082" s="3" t="s">
        <v>21</v>
      </c>
      <c r="I3082" s="12"/>
      <c r="J3082" s="3">
        <v>508</v>
      </c>
      <c r="K3082" s="3" t="str">
        <f>IF(VLOOKUP(D3082,'Resources Final'!A:C,3,FALSE)=0,"",VLOOKUP(D3082,'Resources Final'!A:C,3,FALSE))</f>
        <v/>
      </c>
      <c r="L3082" s="3" t="str">
        <f>IF(VLOOKUP(D3082,'Resources Final'!A:D,4,FALSE)=0,"",VLOOKUP(D3082,'Resources Final'!A:D,4,FALSE))</f>
        <v/>
      </c>
      <c r="M3082" s="3" t="str">
        <f>IF(VLOOKUP(D3082,'Resources Final'!A:E,5,FALSE)=0,"",VLOOKUP(D3082,'Resources Final'!A:E,5,FALSE))</f>
        <v/>
      </c>
      <c r="N3082" s="7" t="str">
        <f>IF(VLOOKUP(D3082,'Resources Final'!A:F,6,FALSE)=0,"",VLOOKUP(D3082,'Resources Final'!A:F,6,FALSE))</f>
        <v/>
      </c>
      <c r="O3082" s="3" t="str">
        <f>IF(VLOOKUP(D3082,'Resources Final'!A:G,7,FALSE)=0,"",VLOOKUP(D3082,'Resources Final'!A:G,7,FALSE))</f>
        <v/>
      </c>
    </row>
    <row r="3083" spans="1:15" x14ac:dyDescent="0.2">
      <c r="A3083" s="11">
        <v>990</v>
      </c>
      <c r="B3083" s="11" t="str">
        <f t="shared" si="59"/>
        <v>Charles G. Koch Charitable Foundation_Institute for Energy Research201653380</v>
      </c>
      <c r="C3083" s="11" t="s">
        <v>19</v>
      </c>
      <c r="D3083" s="11" t="s">
        <v>1676</v>
      </c>
      <c r="E3083" s="11" t="s">
        <v>1676</v>
      </c>
      <c r="F3083" s="4">
        <v>53380</v>
      </c>
      <c r="G3083" s="3">
        <v>2016</v>
      </c>
      <c r="H3083" s="3" t="s">
        <v>21</v>
      </c>
      <c r="I3083" s="12"/>
      <c r="J3083" s="3">
        <v>509</v>
      </c>
      <c r="K3083" s="3" t="str">
        <f>IF(VLOOKUP(D3083,'Resources Final'!A:C,3,FALSE)=0,"",VLOOKUP(D3083,'Resources Final'!A:C,3,FALSE))</f>
        <v/>
      </c>
      <c r="L3083" s="3" t="str">
        <f>IF(VLOOKUP(D3083,'Resources Final'!A:D,4,FALSE)=0,"",VLOOKUP(D3083,'Resources Final'!A:D,4,FALSE))</f>
        <v/>
      </c>
      <c r="M3083" s="3" t="str">
        <f>IF(VLOOKUP(D3083,'Resources Final'!A:E,5,FALSE)=0,"",VLOOKUP(D3083,'Resources Final'!A:E,5,FALSE))</f>
        <v/>
      </c>
      <c r="N3083" s="7" t="str">
        <f>IF(VLOOKUP(D3083,'Resources Final'!A:F,6,FALSE)=0,"",VLOOKUP(D3083,'Resources Final'!A:F,6,FALSE))</f>
        <v>https://www.desmogblog.com/institute-energy-research</v>
      </c>
      <c r="O3083" s="3" t="str">
        <f>IF(VLOOKUP(D3083,'Resources Final'!A:G,7,FALSE)=0,"",VLOOKUP(D3083,'Resources Final'!A:G,7,FALSE))</f>
        <v>Desmog</v>
      </c>
    </row>
    <row r="3084" spans="1:15" x14ac:dyDescent="0.2">
      <c r="A3084" s="11">
        <v>990</v>
      </c>
      <c r="B3084" s="11" t="str">
        <f t="shared" si="59"/>
        <v>Charles G. Koch Charitable Foundation_Johnson20163213</v>
      </c>
      <c r="C3084" s="11" t="s">
        <v>19</v>
      </c>
      <c r="D3084" s="11" t="s">
        <v>1859</v>
      </c>
      <c r="E3084" s="11" t="s">
        <v>1859</v>
      </c>
      <c r="F3084" s="4">
        <v>3213</v>
      </c>
      <c r="G3084" s="3">
        <v>2016</v>
      </c>
      <c r="H3084" s="3" t="s">
        <v>21</v>
      </c>
      <c r="I3084" s="12" t="s">
        <v>31</v>
      </c>
      <c r="J3084" s="3">
        <v>510</v>
      </c>
      <c r="K3084" s="3" t="str">
        <f>IF(VLOOKUP(D3084,'Resources Final'!A:C,3,FALSE)=0,"",VLOOKUP(D3084,'Resources Final'!A:C,3,FALSE))</f>
        <v>Y</v>
      </c>
      <c r="L3084" s="3" t="str">
        <f>IF(VLOOKUP(D3084,'Resources Final'!A:D,4,FALSE)=0,"",VLOOKUP(D3084,'Resources Final'!A:D,4,FALSE))</f>
        <v/>
      </c>
      <c r="M3084" s="3" t="str">
        <f>IF(VLOOKUP(D3084,'Resources Final'!A:E,5,FALSE)=0,"",VLOOKUP(D3084,'Resources Final'!A:E,5,FALSE))</f>
        <v/>
      </c>
      <c r="N3084" s="7" t="str">
        <f>IF(VLOOKUP(D3084,'Resources Final'!A:F,6,FALSE)=0,"",VLOOKUP(D3084,'Resources Final'!A:F,6,FALSE))</f>
        <v/>
      </c>
      <c r="O3084" s="3" t="str">
        <f>IF(VLOOKUP(D3084,'Resources Final'!A:G,7,FALSE)=0,"",VLOOKUP(D3084,'Resources Final'!A:G,7,FALSE))</f>
        <v/>
      </c>
    </row>
    <row r="3085" spans="1:15" x14ac:dyDescent="0.2">
      <c r="A3085" s="11">
        <v>990</v>
      </c>
      <c r="B3085" s="11" t="str">
        <f t="shared" si="59"/>
        <v>Charles G. Koch Charitable Foundation_The Board of Trustees of Illinois State University20167000</v>
      </c>
      <c r="C3085" s="11" t="s">
        <v>19</v>
      </c>
      <c r="D3085" s="11" t="s">
        <v>3568</v>
      </c>
      <c r="E3085" s="11" t="s">
        <v>1663</v>
      </c>
      <c r="F3085" s="4">
        <v>7000</v>
      </c>
      <c r="G3085" s="3">
        <v>2016</v>
      </c>
      <c r="H3085" s="3" t="s">
        <v>21</v>
      </c>
      <c r="I3085" s="12"/>
      <c r="J3085" s="3">
        <v>511</v>
      </c>
      <c r="K3085" s="3" t="str">
        <f>IF(VLOOKUP(D3085,'Resources Final'!A:C,3,FALSE)=0,"",VLOOKUP(D3085,'Resources Final'!A:C,3,FALSE))</f>
        <v/>
      </c>
      <c r="L3085" s="3" t="str">
        <f>IF(VLOOKUP(D3085,'Resources Final'!A:D,4,FALSE)=0,"",VLOOKUP(D3085,'Resources Final'!A:D,4,FALSE))</f>
        <v>Y</v>
      </c>
      <c r="M3085" s="3" t="str">
        <f>IF(VLOOKUP(D3085,'Resources Final'!A:E,5,FALSE)=0,"",VLOOKUP(D3085,'Resources Final'!A:E,5,FALSE))</f>
        <v/>
      </c>
      <c r="N3085" s="7" t="str">
        <f>IF(VLOOKUP(D3085,'Resources Final'!A:F,6,FALSE)=0,"",VLOOKUP(D3085,'Resources Final'!A:F,6,FALSE))</f>
        <v/>
      </c>
      <c r="O3085" s="3" t="str">
        <f>IF(VLOOKUP(D3085,'Resources Final'!A:G,7,FALSE)=0,"",VLOOKUP(D3085,'Resources Final'!A:G,7,FALSE))</f>
        <v/>
      </c>
    </row>
    <row r="3086" spans="1:15" x14ac:dyDescent="0.2">
      <c r="A3086" s="11">
        <v>990</v>
      </c>
      <c r="B3086" s="11" t="str">
        <f t="shared" si="59"/>
        <v>Charles G. Koch Charitable Foundation_Northwestern University201673068</v>
      </c>
      <c r="C3086" s="11" t="s">
        <v>19</v>
      </c>
      <c r="D3086" s="11" t="s">
        <v>2707</v>
      </c>
      <c r="E3086" s="11" t="s">
        <v>2707</v>
      </c>
      <c r="F3086" s="4">
        <v>73068</v>
      </c>
      <c r="G3086" s="3">
        <v>2016</v>
      </c>
      <c r="H3086" s="3" t="s">
        <v>21</v>
      </c>
      <c r="I3086" s="12"/>
      <c r="J3086" s="3">
        <v>512</v>
      </c>
      <c r="K3086" s="3" t="str">
        <f>IF(VLOOKUP(D3086,'Resources Final'!A:C,3,FALSE)=0,"",VLOOKUP(D3086,'Resources Final'!A:C,3,FALSE))</f>
        <v/>
      </c>
      <c r="L3086" s="3" t="str">
        <f>IF(VLOOKUP(D3086,'Resources Final'!A:D,4,FALSE)=0,"",VLOOKUP(D3086,'Resources Final'!A:D,4,FALSE))</f>
        <v>Y</v>
      </c>
      <c r="M3086" s="3" t="str">
        <f>IF(VLOOKUP(D3086,'Resources Final'!A:E,5,FALSE)=0,"",VLOOKUP(D3086,'Resources Final'!A:E,5,FALSE))</f>
        <v/>
      </c>
      <c r="N3086" s="7" t="str">
        <f>IF(VLOOKUP(D3086,'Resources Final'!A:F,6,FALSE)=0,"",VLOOKUP(D3086,'Resources Final'!A:F,6,FALSE))</f>
        <v/>
      </c>
      <c r="O3086" s="3" t="str">
        <f>IF(VLOOKUP(D3086,'Resources Final'!A:G,7,FALSE)=0,"",VLOOKUP(D3086,'Resources Final'!A:G,7,FALSE))</f>
        <v/>
      </c>
    </row>
    <row r="3087" spans="1:15" x14ac:dyDescent="0.2">
      <c r="A3087" s="11">
        <v>990</v>
      </c>
      <c r="B3087" s="11" t="str">
        <f t="shared" si="59"/>
        <v>Charles G. Koch Charitable Foundation_Monreal20168469</v>
      </c>
      <c r="C3087" s="11" t="s">
        <v>19</v>
      </c>
      <c r="D3087" s="11" t="s">
        <v>2503</v>
      </c>
      <c r="E3087" s="11" t="s">
        <v>2503</v>
      </c>
      <c r="F3087" s="4">
        <v>8469</v>
      </c>
      <c r="G3087" s="3">
        <v>2016</v>
      </c>
      <c r="H3087" s="3" t="s">
        <v>21</v>
      </c>
      <c r="I3087" s="12" t="s">
        <v>31</v>
      </c>
      <c r="J3087" s="3">
        <v>513</v>
      </c>
      <c r="K3087" s="3" t="str">
        <f>IF(VLOOKUP(D3087,'Resources Final'!A:C,3,FALSE)=0,"",VLOOKUP(D3087,'Resources Final'!A:C,3,FALSE))</f>
        <v>Y</v>
      </c>
      <c r="L3087" s="3" t="str">
        <f>IF(VLOOKUP(D3087,'Resources Final'!A:D,4,FALSE)=0,"",VLOOKUP(D3087,'Resources Final'!A:D,4,FALSE))</f>
        <v/>
      </c>
      <c r="M3087" s="3" t="str">
        <f>IF(VLOOKUP(D3087,'Resources Final'!A:E,5,FALSE)=0,"",VLOOKUP(D3087,'Resources Final'!A:E,5,FALSE))</f>
        <v/>
      </c>
      <c r="N3087" s="7" t="str">
        <f>IF(VLOOKUP(D3087,'Resources Final'!A:F,6,FALSE)=0,"",VLOOKUP(D3087,'Resources Final'!A:F,6,FALSE))</f>
        <v/>
      </c>
      <c r="O3087" s="3" t="str">
        <f>IF(VLOOKUP(D3087,'Resources Final'!A:G,7,FALSE)=0,"",VLOOKUP(D3087,'Resources Final'!A:G,7,FALSE))</f>
        <v/>
      </c>
    </row>
    <row r="3088" spans="1:15" x14ac:dyDescent="0.2">
      <c r="A3088" s="11">
        <v>990</v>
      </c>
      <c r="B3088" s="11" t="str">
        <f t="shared" si="59"/>
        <v>Charles G. Koch Charitable Foundation_Lee University201610800</v>
      </c>
      <c r="C3088" s="11" t="s">
        <v>19</v>
      </c>
      <c r="D3088" s="11" t="s">
        <v>2128</v>
      </c>
      <c r="E3088" s="11" t="s">
        <v>2128</v>
      </c>
      <c r="F3088" s="4">
        <v>10800</v>
      </c>
      <c r="G3088" s="3">
        <v>2016</v>
      </c>
      <c r="H3088" s="3" t="s">
        <v>21</v>
      </c>
      <c r="I3088" s="12"/>
      <c r="J3088" s="3">
        <v>514</v>
      </c>
      <c r="K3088" s="3" t="str">
        <f>IF(VLOOKUP(D3088,'Resources Final'!A:C,3,FALSE)=0,"",VLOOKUP(D3088,'Resources Final'!A:C,3,FALSE))</f>
        <v/>
      </c>
      <c r="L3088" s="3" t="str">
        <f>IF(VLOOKUP(D3088,'Resources Final'!A:D,4,FALSE)=0,"",VLOOKUP(D3088,'Resources Final'!A:D,4,FALSE))</f>
        <v>Y</v>
      </c>
      <c r="M3088" s="3" t="str">
        <f>IF(VLOOKUP(D3088,'Resources Final'!A:E,5,FALSE)=0,"",VLOOKUP(D3088,'Resources Final'!A:E,5,FALSE))</f>
        <v/>
      </c>
      <c r="N3088" s="7" t="str">
        <f>IF(VLOOKUP(D3088,'Resources Final'!A:F,6,FALSE)=0,"",VLOOKUP(D3088,'Resources Final'!A:F,6,FALSE))</f>
        <v/>
      </c>
      <c r="O3088" s="3" t="str">
        <f>IF(VLOOKUP(D3088,'Resources Final'!A:G,7,FALSE)=0,"",VLOOKUP(D3088,'Resources Final'!A:G,7,FALSE))</f>
        <v/>
      </c>
    </row>
    <row r="3089" spans="1:15" x14ac:dyDescent="0.2">
      <c r="A3089" s="11">
        <v>990</v>
      </c>
      <c r="B3089" s="11" t="str">
        <f t="shared" si="59"/>
        <v>Charles G. Koch Charitable Foundation_Yukawa20163060</v>
      </c>
      <c r="C3089" s="11" t="s">
        <v>19</v>
      </c>
      <c r="D3089" s="11" t="s">
        <v>4137</v>
      </c>
      <c r="E3089" s="11" t="s">
        <v>4137</v>
      </c>
      <c r="F3089" s="4">
        <v>3060</v>
      </c>
      <c r="G3089" s="3">
        <v>2016</v>
      </c>
      <c r="H3089" s="3" t="s">
        <v>21</v>
      </c>
      <c r="I3089" s="12" t="s">
        <v>31</v>
      </c>
      <c r="J3089" s="3">
        <v>515</v>
      </c>
      <c r="K3089" s="3" t="str">
        <f>IF(VLOOKUP(D3089,'Resources Final'!A:C,3,FALSE)=0,"",VLOOKUP(D3089,'Resources Final'!A:C,3,FALSE))</f>
        <v>Y</v>
      </c>
      <c r="L3089" s="3" t="str">
        <f>IF(VLOOKUP(D3089,'Resources Final'!A:D,4,FALSE)=0,"",VLOOKUP(D3089,'Resources Final'!A:D,4,FALSE))</f>
        <v/>
      </c>
      <c r="M3089" s="3" t="str">
        <f>IF(VLOOKUP(D3089,'Resources Final'!A:E,5,FALSE)=0,"",VLOOKUP(D3089,'Resources Final'!A:E,5,FALSE))</f>
        <v/>
      </c>
      <c r="N3089" s="7" t="str">
        <f>IF(VLOOKUP(D3089,'Resources Final'!A:F,6,FALSE)=0,"",VLOOKUP(D3089,'Resources Final'!A:F,6,FALSE))</f>
        <v/>
      </c>
      <c r="O3089" s="3" t="str">
        <f>IF(VLOOKUP(D3089,'Resources Final'!A:G,7,FALSE)=0,"",VLOOKUP(D3089,'Resources Final'!A:G,7,FALSE))</f>
        <v/>
      </c>
    </row>
    <row r="3090" spans="1:15" x14ac:dyDescent="0.2">
      <c r="A3090" s="11">
        <v>990</v>
      </c>
      <c r="B3090" s="11" t="str">
        <f t="shared" si="59"/>
        <v>Charles G. Koch Charitable Foundation_Massachusetts Institute of Technology2016104207</v>
      </c>
      <c r="C3090" s="11" t="s">
        <v>19</v>
      </c>
      <c r="D3090" s="11" t="s">
        <v>2351</v>
      </c>
      <c r="E3090" s="11" t="s">
        <v>2351</v>
      </c>
      <c r="F3090" s="4">
        <v>104207</v>
      </c>
      <c r="G3090" s="3">
        <v>2016</v>
      </c>
      <c r="H3090" s="3" t="s">
        <v>21</v>
      </c>
      <c r="I3090" s="12"/>
      <c r="J3090" s="3">
        <v>516</v>
      </c>
      <c r="K3090" s="3" t="str">
        <f>IF(VLOOKUP(D3090,'Resources Final'!A:C,3,FALSE)=0,"",VLOOKUP(D3090,'Resources Final'!A:C,3,FALSE))</f>
        <v/>
      </c>
      <c r="L3090" s="3" t="str">
        <f>IF(VLOOKUP(D3090,'Resources Final'!A:D,4,FALSE)=0,"",VLOOKUP(D3090,'Resources Final'!A:D,4,FALSE))</f>
        <v>Y</v>
      </c>
      <c r="M3090" s="3" t="str">
        <f>IF(VLOOKUP(D3090,'Resources Final'!A:E,5,FALSE)=0,"",VLOOKUP(D3090,'Resources Final'!A:E,5,FALSE))</f>
        <v/>
      </c>
      <c r="N3090" s="7" t="str">
        <f>IF(VLOOKUP(D3090,'Resources Final'!A:F,6,FALSE)=0,"",VLOOKUP(D3090,'Resources Final'!A:F,6,FALSE))</f>
        <v/>
      </c>
      <c r="O3090" s="3" t="str">
        <f>IF(VLOOKUP(D3090,'Resources Final'!A:G,7,FALSE)=0,"",VLOOKUP(D3090,'Resources Final'!A:G,7,FALSE))</f>
        <v/>
      </c>
    </row>
    <row r="3091" spans="1:15" x14ac:dyDescent="0.2">
      <c r="A3091" s="11">
        <v>990</v>
      </c>
      <c r="B3091" s="11" t="str">
        <f t="shared" si="59"/>
        <v>Charles G. Koch Charitable Foundation_Braden20163060</v>
      </c>
      <c r="C3091" s="11" t="s">
        <v>19</v>
      </c>
      <c r="D3091" s="11" t="s">
        <v>487</v>
      </c>
      <c r="E3091" s="11" t="s">
        <v>487</v>
      </c>
      <c r="F3091" s="4">
        <v>3060</v>
      </c>
      <c r="G3091" s="3">
        <v>2016</v>
      </c>
      <c r="H3091" s="3" t="s">
        <v>21</v>
      </c>
      <c r="I3091" s="12" t="s">
        <v>31</v>
      </c>
      <c r="J3091" s="3">
        <v>517</v>
      </c>
      <c r="K3091" s="3" t="str">
        <f>IF(VLOOKUP(D3091,'Resources Final'!A:C,3,FALSE)=0,"",VLOOKUP(D3091,'Resources Final'!A:C,3,FALSE))</f>
        <v>Y</v>
      </c>
      <c r="L3091" s="3" t="str">
        <f>IF(VLOOKUP(D3091,'Resources Final'!A:D,4,FALSE)=0,"",VLOOKUP(D3091,'Resources Final'!A:D,4,FALSE))</f>
        <v/>
      </c>
      <c r="M3091" s="3" t="str">
        <f>IF(VLOOKUP(D3091,'Resources Final'!A:E,5,FALSE)=0,"",VLOOKUP(D3091,'Resources Final'!A:E,5,FALSE))</f>
        <v/>
      </c>
      <c r="N3091" s="7" t="str">
        <f>IF(VLOOKUP(D3091,'Resources Final'!A:F,6,FALSE)=0,"",VLOOKUP(D3091,'Resources Final'!A:F,6,FALSE))</f>
        <v/>
      </c>
      <c r="O3091" s="3" t="str">
        <f>IF(VLOOKUP(D3091,'Resources Final'!A:G,7,FALSE)=0,"",VLOOKUP(D3091,'Resources Final'!A:G,7,FALSE))</f>
        <v/>
      </c>
    </row>
    <row r="3092" spans="1:15" x14ac:dyDescent="0.2">
      <c r="A3092" s="11">
        <v>990</v>
      </c>
      <c r="B3092" s="11" t="str">
        <f t="shared" si="59"/>
        <v>Charles G. Koch Charitable Foundation_Praxis Foundation201640000</v>
      </c>
      <c r="C3092" s="11" t="s">
        <v>19</v>
      </c>
      <c r="D3092" s="11" t="s">
        <v>2893</v>
      </c>
      <c r="E3092" s="11" t="s">
        <v>2893</v>
      </c>
      <c r="F3092" s="4">
        <v>40000</v>
      </c>
      <c r="G3092" s="3">
        <v>2016</v>
      </c>
      <c r="H3092" s="3" t="s">
        <v>21</v>
      </c>
      <c r="I3092" s="12"/>
      <c r="J3092" s="3">
        <v>518</v>
      </c>
      <c r="K3092" s="3" t="str">
        <f>IF(VLOOKUP(D3092,'Resources Final'!A:C,3,FALSE)=0,"",VLOOKUP(D3092,'Resources Final'!A:C,3,FALSE))</f>
        <v/>
      </c>
      <c r="L3092" s="3" t="str">
        <f>IF(VLOOKUP(D3092,'Resources Final'!A:D,4,FALSE)=0,"",VLOOKUP(D3092,'Resources Final'!A:D,4,FALSE))</f>
        <v/>
      </c>
      <c r="M3092" s="3" t="str">
        <f>IF(VLOOKUP(D3092,'Resources Final'!A:E,5,FALSE)=0,"",VLOOKUP(D3092,'Resources Final'!A:E,5,FALSE))</f>
        <v/>
      </c>
      <c r="N3092" s="7" t="str">
        <f>IF(VLOOKUP(D3092,'Resources Final'!A:F,6,FALSE)=0,"",VLOOKUP(D3092,'Resources Final'!A:F,6,FALSE))</f>
        <v/>
      </c>
      <c r="O3092" s="3" t="str">
        <f>IF(VLOOKUP(D3092,'Resources Final'!A:G,7,FALSE)=0,"",VLOOKUP(D3092,'Resources Final'!A:G,7,FALSE))</f>
        <v/>
      </c>
    </row>
    <row r="3093" spans="1:15" x14ac:dyDescent="0.2">
      <c r="A3093" s="11">
        <v>990</v>
      </c>
      <c r="B3093" s="11" t="str">
        <f t="shared" si="59"/>
        <v>Charles G. Koch Charitable Foundation_Cournoyer20163060</v>
      </c>
      <c r="C3093" s="11" t="s">
        <v>19</v>
      </c>
      <c r="D3093" s="11" t="s">
        <v>857</v>
      </c>
      <c r="E3093" s="11" t="s">
        <v>857</v>
      </c>
      <c r="F3093" s="4">
        <v>3060</v>
      </c>
      <c r="G3093" s="3">
        <v>2016</v>
      </c>
      <c r="H3093" s="3" t="s">
        <v>21</v>
      </c>
      <c r="I3093" s="12" t="s">
        <v>31</v>
      </c>
      <c r="J3093" s="3">
        <v>519</v>
      </c>
      <c r="K3093" s="3" t="str">
        <f>IF(VLOOKUP(D3093,'Resources Final'!A:C,3,FALSE)=0,"",VLOOKUP(D3093,'Resources Final'!A:C,3,FALSE))</f>
        <v>Y</v>
      </c>
      <c r="L3093" s="3" t="str">
        <f>IF(VLOOKUP(D3093,'Resources Final'!A:D,4,FALSE)=0,"",VLOOKUP(D3093,'Resources Final'!A:D,4,FALSE))</f>
        <v/>
      </c>
      <c r="M3093" s="3" t="str">
        <f>IF(VLOOKUP(D3093,'Resources Final'!A:E,5,FALSE)=0,"",VLOOKUP(D3093,'Resources Final'!A:E,5,FALSE))</f>
        <v/>
      </c>
      <c r="N3093" s="7" t="str">
        <f>IF(VLOOKUP(D3093,'Resources Final'!A:F,6,FALSE)=0,"",VLOOKUP(D3093,'Resources Final'!A:F,6,FALSE))</f>
        <v/>
      </c>
      <c r="O3093" s="3" t="str">
        <f>IF(VLOOKUP(D3093,'Resources Final'!A:G,7,FALSE)=0,"",VLOOKUP(D3093,'Resources Final'!A:G,7,FALSE))</f>
        <v/>
      </c>
    </row>
    <row r="3094" spans="1:15" x14ac:dyDescent="0.2">
      <c r="A3094" s="11">
        <v>990</v>
      </c>
      <c r="B3094" s="11" t="str">
        <f t="shared" si="59"/>
        <v>Charles G. Koch Charitable Foundation_Broadhurst20163060</v>
      </c>
      <c r="C3094" s="11" t="s">
        <v>19</v>
      </c>
      <c r="D3094" s="11" t="s">
        <v>499</v>
      </c>
      <c r="E3094" s="11" t="s">
        <v>499</v>
      </c>
      <c r="F3094" s="4">
        <v>3060</v>
      </c>
      <c r="G3094" s="3">
        <v>2016</v>
      </c>
      <c r="H3094" s="3" t="s">
        <v>21</v>
      </c>
      <c r="I3094" s="12" t="s">
        <v>31</v>
      </c>
      <c r="J3094" s="3">
        <v>520</v>
      </c>
      <c r="K3094" s="3" t="str">
        <f>IF(VLOOKUP(D3094,'Resources Final'!A:C,3,FALSE)=0,"",VLOOKUP(D3094,'Resources Final'!A:C,3,FALSE))</f>
        <v>Y</v>
      </c>
      <c r="L3094" s="3" t="str">
        <f>IF(VLOOKUP(D3094,'Resources Final'!A:D,4,FALSE)=0,"",VLOOKUP(D3094,'Resources Final'!A:D,4,FALSE))</f>
        <v/>
      </c>
      <c r="M3094" s="3" t="str">
        <f>IF(VLOOKUP(D3094,'Resources Final'!A:E,5,FALSE)=0,"",VLOOKUP(D3094,'Resources Final'!A:E,5,FALSE))</f>
        <v/>
      </c>
      <c r="N3094" s="7" t="str">
        <f>IF(VLOOKUP(D3094,'Resources Final'!A:F,6,FALSE)=0,"",VLOOKUP(D3094,'Resources Final'!A:F,6,FALSE))</f>
        <v/>
      </c>
      <c r="O3094" s="3" t="str">
        <f>IF(VLOOKUP(D3094,'Resources Final'!A:G,7,FALSE)=0,"",VLOOKUP(D3094,'Resources Final'!A:G,7,FALSE))</f>
        <v/>
      </c>
    </row>
    <row r="3095" spans="1:15" x14ac:dyDescent="0.2">
      <c r="A3095" s="11">
        <v>990</v>
      </c>
      <c r="B3095" s="11" t="str">
        <f t="shared" si="59"/>
        <v>Charles G. Koch Charitable Foundation_East Stroudsburg University of Pennsylvania20165000</v>
      </c>
      <c r="C3095" s="11" t="s">
        <v>19</v>
      </c>
      <c r="D3095" s="11" t="s">
        <v>1096</v>
      </c>
      <c r="E3095" s="11" t="s">
        <v>1096</v>
      </c>
      <c r="F3095" s="4">
        <v>5000</v>
      </c>
      <c r="G3095" s="3">
        <v>2016</v>
      </c>
      <c r="H3095" s="3" t="s">
        <v>21</v>
      </c>
      <c r="I3095" s="12"/>
      <c r="J3095" s="3">
        <v>521</v>
      </c>
      <c r="K3095" s="3" t="str">
        <f>IF(VLOOKUP(D3095,'Resources Final'!A:C,3,FALSE)=0,"",VLOOKUP(D3095,'Resources Final'!A:C,3,FALSE))</f>
        <v/>
      </c>
      <c r="L3095" s="3" t="str">
        <f>IF(VLOOKUP(D3095,'Resources Final'!A:D,4,FALSE)=0,"",VLOOKUP(D3095,'Resources Final'!A:D,4,FALSE))</f>
        <v>Y</v>
      </c>
      <c r="M3095" s="3" t="str">
        <f>IF(VLOOKUP(D3095,'Resources Final'!A:E,5,FALSE)=0,"",VLOOKUP(D3095,'Resources Final'!A:E,5,FALSE))</f>
        <v/>
      </c>
      <c r="N3095" s="7" t="str">
        <f>IF(VLOOKUP(D3095,'Resources Final'!A:F,6,FALSE)=0,"",VLOOKUP(D3095,'Resources Final'!A:F,6,FALSE))</f>
        <v/>
      </c>
      <c r="O3095" s="3" t="str">
        <f>IF(VLOOKUP(D3095,'Resources Final'!A:G,7,FALSE)=0,"",VLOOKUP(D3095,'Resources Final'!A:G,7,FALSE))</f>
        <v/>
      </c>
    </row>
    <row r="3096" spans="1:15" x14ac:dyDescent="0.2">
      <c r="A3096" s="11">
        <v>990</v>
      </c>
      <c r="B3096" s="11" t="str">
        <f t="shared" si="59"/>
        <v>Charles G. Koch Charitable Foundation_Parker20163060</v>
      </c>
      <c r="C3096" s="11" t="s">
        <v>19</v>
      </c>
      <c r="D3096" s="11" t="s">
        <v>2800</v>
      </c>
      <c r="E3096" s="11" t="s">
        <v>2800</v>
      </c>
      <c r="F3096" s="4">
        <v>3060</v>
      </c>
      <c r="G3096" s="3">
        <v>2016</v>
      </c>
      <c r="H3096" s="3" t="s">
        <v>21</v>
      </c>
      <c r="I3096" s="12" t="s">
        <v>31</v>
      </c>
      <c r="J3096" s="3">
        <v>522</v>
      </c>
      <c r="K3096" s="3" t="str">
        <f>IF(VLOOKUP(D3096,'Resources Final'!A:C,3,FALSE)=0,"",VLOOKUP(D3096,'Resources Final'!A:C,3,FALSE))</f>
        <v>Y</v>
      </c>
      <c r="L3096" s="3" t="str">
        <f>IF(VLOOKUP(D3096,'Resources Final'!A:D,4,FALSE)=0,"",VLOOKUP(D3096,'Resources Final'!A:D,4,FALSE))</f>
        <v/>
      </c>
      <c r="M3096" s="3" t="str">
        <f>IF(VLOOKUP(D3096,'Resources Final'!A:E,5,FALSE)=0,"",VLOOKUP(D3096,'Resources Final'!A:E,5,FALSE))</f>
        <v/>
      </c>
      <c r="N3096" s="7" t="str">
        <f>IF(VLOOKUP(D3096,'Resources Final'!A:F,6,FALSE)=0,"",VLOOKUP(D3096,'Resources Final'!A:F,6,FALSE))</f>
        <v/>
      </c>
      <c r="O3096" s="3" t="str">
        <f>IF(VLOOKUP(D3096,'Resources Final'!A:G,7,FALSE)=0,"",VLOOKUP(D3096,'Resources Final'!A:G,7,FALSE))</f>
        <v/>
      </c>
    </row>
    <row r="3097" spans="1:15" x14ac:dyDescent="0.2">
      <c r="A3097" s="11">
        <v>990</v>
      </c>
      <c r="B3097" s="11" t="str">
        <f t="shared" si="59"/>
        <v>Charles G. Koch Charitable Foundation_Long Island University201647500</v>
      </c>
      <c r="C3097" s="11" t="s">
        <v>19</v>
      </c>
      <c r="D3097" s="11" t="s">
        <v>2198</v>
      </c>
      <c r="E3097" s="11" t="s">
        <v>2198</v>
      </c>
      <c r="F3097" s="4">
        <v>47500</v>
      </c>
      <c r="G3097" s="3">
        <v>2016</v>
      </c>
      <c r="H3097" s="3" t="s">
        <v>21</v>
      </c>
      <c r="I3097" s="12"/>
      <c r="J3097" s="3">
        <v>523</v>
      </c>
      <c r="K3097" s="3" t="str">
        <f>IF(VLOOKUP(D3097,'Resources Final'!A:C,3,FALSE)=0,"",VLOOKUP(D3097,'Resources Final'!A:C,3,FALSE))</f>
        <v/>
      </c>
      <c r="L3097" s="3" t="str">
        <f>IF(VLOOKUP(D3097,'Resources Final'!A:D,4,FALSE)=0,"",VLOOKUP(D3097,'Resources Final'!A:D,4,FALSE))</f>
        <v>Y</v>
      </c>
      <c r="M3097" s="3" t="str">
        <f>IF(VLOOKUP(D3097,'Resources Final'!A:E,5,FALSE)=0,"",VLOOKUP(D3097,'Resources Final'!A:E,5,FALSE))</f>
        <v/>
      </c>
      <c r="N3097" s="7" t="str">
        <f>IF(VLOOKUP(D3097,'Resources Final'!A:F,6,FALSE)=0,"",VLOOKUP(D3097,'Resources Final'!A:F,6,FALSE))</f>
        <v/>
      </c>
      <c r="O3097" s="3" t="str">
        <f>IF(VLOOKUP(D3097,'Resources Final'!A:G,7,FALSE)=0,"",VLOOKUP(D3097,'Resources Final'!A:G,7,FALSE))</f>
        <v/>
      </c>
    </row>
    <row r="3098" spans="1:15" x14ac:dyDescent="0.2">
      <c r="A3098" s="11">
        <v>990</v>
      </c>
      <c r="B3098" s="11" t="str">
        <f t="shared" si="59"/>
        <v>Charles G. Koch Charitable Foundation_The Curators of the University of Missouri201611000</v>
      </c>
      <c r="C3098" s="11" t="s">
        <v>19</v>
      </c>
      <c r="D3098" s="11" t="s">
        <v>3579</v>
      </c>
      <c r="E3098" s="11" t="s">
        <v>3579</v>
      </c>
      <c r="F3098" s="4">
        <v>11000</v>
      </c>
      <c r="G3098" s="3">
        <v>2016</v>
      </c>
      <c r="H3098" s="3" t="s">
        <v>21</v>
      </c>
      <c r="I3098" s="12"/>
      <c r="J3098" s="3">
        <v>524</v>
      </c>
      <c r="K3098" s="3" t="str">
        <f>IF(VLOOKUP(D3098,'Resources Final'!A:C,3,FALSE)=0,"",VLOOKUP(D3098,'Resources Final'!A:C,3,FALSE))</f>
        <v/>
      </c>
      <c r="L3098" s="3" t="str">
        <f>IF(VLOOKUP(D3098,'Resources Final'!A:D,4,FALSE)=0,"",VLOOKUP(D3098,'Resources Final'!A:D,4,FALSE))</f>
        <v>Y</v>
      </c>
      <c r="M3098" s="3" t="str">
        <f>IF(VLOOKUP(D3098,'Resources Final'!A:E,5,FALSE)=0,"",VLOOKUP(D3098,'Resources Final'!A:E,5,FALSE))</f>
        <v/>
      </c>
      <c r="N3098" s="7" t="str">
        <f>IF(VLOOKUP(D3098,'Resources Final'!A:F,6,FALSE)=0,"",VLOOKUP(D3098,'Resources Final'!A:F,6,FALSE))</f>
        <v/>
      </c>
      <c r="O3098" s="3" t="str">
        <f>IF(VLOOKUP(D3098,'Resources Final'!A:G,7,FALSE)=0,"",VLOOKUP(D3098,'Resources Final'!A:G,7,FALSE))</f>
        <v/>
      </c>
    </row>
    <row r="3099" spans="1:15" x14ac:dyDescent="0.2">
      <c r="A3099" s="11">
        <v>990</v>
      </c>
      <c r="B3099" s="11" t="str">
        <f t="shared" si="59"/>
        <v>Charles G. Koch Charitable Foundation_McDonald20162835</v>
      </c>
      <c r="C3099" s="11" t="s">
        <v>19</v>
      </c>
      <c r="D3099" s="11" t="s">
        <v>2380</v>
      </c>
      <c r="E3099" s="11" t="s">
        <v>2380</v>
      </c>
      <c r="F3099" s="4">
        <v>2835</v>
      </c>
      <c r="G3099" s="3">
        <v>2016</v>
      </c>
      <c r="H3099" s="3" t="s">
        <v>21</v>
      </c>
      <c r="I3099" s="12" t="s">
        <v>31</v>
      </c>
      <c r="J3099" s="3">
        <v>525</v>
      </c>
      <c r="K3099" s="3" t="str">
        <f>IF(VLOOKUP(D3099,'Resources Final'!A:C,3,FALSE)=0,"",VLOOKUP(D3099,'Resources Final'!A:C,3,FALSE))</f>
        <v>Y</v>
      </c>
      <c r="L3099" s="3" t="str">
        <f>IF(VLOOKUP(D3099,'Resources Final'!A:D,4,FALSE)=0,"",VLOOKUP(D3099,'Resources Final'!A:D,4,FALSE))</f>
        <v/>
      </c>
      <c r="M3099" s="3" t="str">
        <f>IF(VLOOKUP(D3099,'Resources Final'!A:E,5,FALSE)=0,"",VLOOKUP(D3099,'Resources Final'!A:E,5,FALSE))</f>
        <v/>
      </c>
      <c r="N3099" s="7" t="str">
        <f>IF(VLOOKUP(D3099,'Resources Final'!A:F,6,FALSE)=0,"",VLOOKUP(D3099,'Resources Final'!A:F,6,FALSE))</f>
        <v/>
      </c>
      <c r="O3099" s="3" t="str">
        <f>IF(VLOOKUP(D3099,'Resources Final'!A:G,7,FALSE)=0,"",VLOOKUP(D3099,'Resources Final'!A:G,7,FALSE))</f>
        <v/>
      </c>
    </row>
    <row r="3100" spans="1:15" x14ac:dyDescent="0.2">
      <c r="A3100" s="11">
        <v>990</v>
      </c>
      <c r="B3100" s="11" t="str">
        <f t="shared" si="59"/>
        <v>Charles G. Koch Charitable Foundation_Zavala20163176</v>
      </c>
      <c r="C3100" s="11" t="s">
        <v>19</v>
      </c>
      <c r="D3100" s="11" t="s">
        <v>4146</v>
      </c>
      <c r="E3100" s="11" t="s">
        <v>4146</v>
      </c>
      <c r="F3100" s="4">
        <v>3176</v>
      </c>
      <c r="G3100" s="3">
        <v>2016</v>
      </c>
      <c r="H3100" s="3" t="s">
        <v>21</v>
      </c>
      <c r="I3100" s="12" t="s">
        <v>31</v>
      </c>
      <c r="J3100" s="3">
        <v>526</v>
      </c>
      <c r="K3100" s="3" t="str">
        <f>IF(VLOOKUP(D3100,'Resources Final'!A:C,3,FALSE)=0,"",VLOOKUP(D3100,'Resources Final'!A:C,3,FALSE))</f>
        <v>Y</v>
      </c>
      <c r="L3100" s="3" t="str">
        <f>IF(VLOOKUP(D3100,'Resources Final'!A:D,4,FALSE)=0,"",VLOOKUP(D3100,'Resources Final'!A:D,4,FALSE))</f>
        <v/>
      </c>
      <c r="M3100" s="3" t="str">
        <f>IF(VLOOKUP(D3100,'Resources Final'!A:E,5,FALSE)=0,"",VLOOKUP(D3100,'Resources Final'!A:E,5,FALSE))</f>
        <v/>
      </c>
      <c r="N3100" s="7" t="str">
        <f>IF(VLOOKUP(D3100,'Resources Final'!A:F,6,FALSE)=0,"",VLOOKUP(D3100,'Resources Final'!A:F,6,FALSE))</f>
        <v/>
      </c>
      <c r="O3100" s="3" t="str">
        <f>IF(VLOOKUP(D3100,'Resources Final'!A:G,7,FALSE)=0,"",VLOOKUP(D3100,'Resources Final'!A:G,7,FALSE))</f>
        <v/>
      </c>
    </row>
    <row r="3101" spans="1:15" x14ac:dyDescent="0.2">
      <c r="A3101" s="11">
        <v>990</v>
      </c>
      <c r="B3101" s="11" t="str">
        <f t="shared" si="59"/>
        <v>Charles G. Koch Charitable Foundation_Brookings Institution2016180000</v>
      </c>
      <c r="C3101" s="11" t="s">
        <v>19</v>
      </c>
      <c r="D3101" s="11" t="s">
        <v>505</v>
      </c>
      <c r="E3101" s="11" t="s">
        <v>505</v>
      </c>
      <c r="F3101" s="4">
        <v>180000</v>
      </c>
      <c r="G3101" s="3">
        <v>2016</v>
      </c>
      <c r="H3101" s="3" t="s">
        <v>21</v>
      </c>
      <c r="I3101" s="12"/>
      <c r="J3101" s="3">
        <v>527</v>
      </c>
      <c r="K3101" s="3" t="str">
        <f>IF(VLOOKUP(D3101,'Resources Final'!A:C,3,FALSE)=0,"",VLOOKUP(D3101,'Resources Final'!A:C,3,FALSE))</f>
        <v/>
      </c>
      <c r="L3101" s="3" t="str">
        <f>IF(VLOOKUP(D3101,'Resources Final'!A:D,4,FALSE)=0,"",VLOOKUP(D3101,'Resources Final'!A:D,4,FALSE))</f>
        <v/>
      </c>
      <c r="M3101" s="3" t="str">
        <f>IF(VLOOKUP(D3101,'Resources Final'!A:E,5,FALSE)=0,"",VLOOKUP(D3101,'Resources Final'!A:E,5,FALSE))</f>
        <v/>
      </c>
      <c r="N3101" s="7" t="str">
        <f>IF(VLOOKUP(D3101,'Resources Final'!A:F,6,FALSE)=0,"",VLOOKUP(D3101,'Resources Final'!A:F,6,FALSE))</f>
        <v>https://www.sourcewatch.org/index.php/Brookings_Institution</v>
      </c>
      <c r="O3101" s="3" t="str">
        <f>IF(VLOOKUP(D3101,'Resources Final'!A:G,7,FALSE)=0,"",VLOOKUP(D3101,'Resources Final'!A:G,7,FALSE))</f>
        <v>Sourcewatch</v>
      </c>
    </row>
    <row r="3102" spans="1:15" x14ac:dyDescent="0.2">
      <c r="A3102" s="11">
        <v>990</v>
      </c>
      <c r="B3102" s="11" t="str">
        <f t="shared" si="59"/>
        <v>Charles G. Koch Charitable Foundation_Albany State University Foundation201632000</v>
      </c>
      <c r="C3102" s="11" t="s">
        <v>19</v>
      </c>
      <c r="D3102" s="11" t="s">
        <v>140</v>
      </c>
      <c r="E3102" s="11" t="s">
        <v>140</v>
      </c>
      <c r="F3102" s="4">
        <v>32000</v>
      </c>
      <c r="G3102" s="3">
        <v>2016</v>
      </c>
      <c r="H3102" s="3" t="s">
        <v>21</v>
      </c>
      <c r="I3102" s="12"/>
      <c r="J3102" s="3">
        <v>528</v>
      </c>
      <c r="K3102" s="3" t="str">
        <f>IF(VLOOKUP(D3102,'Resources Final'!A:C,3,FALSE)=0,"",VLOOKUP(D3102,'Resources Final'!A:C,3,FALSE))</f>
        <v/>
      </c>
      <c r="L3102" s="3" t="str">
        <f>IF(VLOOKUP(D3102,'Resources Final'!A:D,4,FALSE)=0,"",VLOOKUP(D3102,'Resources Final'!A:D,4,FALSE))</f>
        <v>Y</v>
      </c>
      <c r="M3102" s="3" t="str">
        <f>IF(VLOOKUP(D3102,'Resources Final'!A:E,5,FALSE)=0,"",VLOOKUP(D3102,'Resources Final'!A:E,5,FALSE))</f>
        <v/>
      </c>
      <c r="N3102" s="7" t="str">
        <f>IF(VLOOKUP(D3102,'Resources Final'!A:F,6,FALSE)=0,"",VLOOKUP(D3102,'Resources Final'!A:F,6,FALSE))</f>
        <v/>
      </c>
      <c r="O3102" s="3" t="str">
        <f>IF(VLOOKUP(D3102,'Resources Final'!A:G,7,FALSE)=0,"",VLOOKUP(D3102,'Resources Final'!A:G,7,FALSE))</f>
        <v/>
      </c>
    </row>
    <row r="3103" spans="1:15" x14ac:dyDescent="0.2">
      <c r="A3103" s="11">
        <v>990</v>
      </c>
      <c r="B3103" s="11" t="str">
        <f t="shared" si="59"/>
        <v>Charles G. Koch Charitable Foundation_The Henry L Stimson Center201660000</v>
      </c>
      <c r="C3103" s="11" t="s">
        <v>19</v>
      </c>
      <c r="D3103" s="11" t="s">
        <v>3588</v>
      </c>
      <c r="E3103" s="11" t="s">
        <v>3588</v>
      </c>
      <c r="F3103" s="4">
        <v>60000</v>
      </c>
      <c r="G3103" s="3">
        <v>2016</v>
      </c>
      <c r="H3103" s="3" t="s">
        <v>21</v>
      </c>
      <c r="I3103" s="12"/>
      <c r="J3103" s="3">
        <v>529</v>
      </c>
      <c r="K3103" s="3" t="str">
        <f>IF(VLOOKUP(D3103,'Resources Final'!A:C,3,FALSE)=0,"",VLOOKUP(D3103,'Resources Final'!A:C,3,FALSE))</f>
        <v/>
      </c>
      <c r="L3103" s="3" t="str">
        <f>IF(VLOOKUP(D3103,'Resources Final'!A:D,4,FALSE)=0,"",VLOOKUP(D3103,'Resources Final'!A:D,4,FALSE))</f>
        <v/>
      </c>
      <c r="M3103" s="3" t="str">
        <f>IF(VLOOKUP(D3103,'Resources Final'!A:E,5,FALSE)=0,"",VLOOKUP(D3103,'Resources Final'!A:E,5,FALSE))</f>
        <v/>
      </c>
      <c r="N3103" s="7" t="str">
        <f>IF(VLOOKUP(D3103,'Resources Final'!A:F,6,FALSE)=0,"",VLOOKUP(D3103,'Resources Final'!A:F,6,FALSE))</f>
        <v>https://www.sourcewatch.org/index.php/Henry_L._Stimson_Center</v>
      </c>
      <c r="O3103" s="3" t="str">
        <f>IF(VLOOKUP(D3103,'Resources Final'!A:G,7,FALSE)=0,"",VLOOKUP(D3103,'Resources Final'!A:G,7,FALSE))</f>
        <v>Sourcewatch</v>
      </c>
    </row>
    <row r="3104" spans="1:15" x14ac:dyDescent="0.2">
      <c r="A3104" s="11">
        <v>990</v>
      </c>
      <c r="B3104" s="11" t="str">
        <f t="shared" si="59"/>
        <v>Charles G. Koch Charitable Foundation_Broadus2016540</v>
      </c>
      <c r="C3104" s="11" t="s">
        <v>19</v>
      </c>
      <c r="D3104" s="11" t="s">
        <v>500</v>
      </c>
      <c r="E3104" s="11" t="s">
        <v>500</v>
      </c>
      <c r="F3104" s="4">
        <v>540</v>
      </c>
      <c r="G3104" s="3">
        <v>2016</v>
      </c>
      <c r="H3104" s="3" t="s">
        <v>21</v>
      </c>
      <c r="I3104" s="12" t="s">
        <v>31</v>
      </c>
      <c r="J3104" s="3">
        <v>530</v>
      </c>
      <c r="K3104" s="3" t="str">
        <f>IF(VLOOKUP(D3104,'Resources Final'!A:C,3,FALSE)=0,"",VLOOKUP(D3104,'Resources Final'!A:C,3,FALSE))</f>
        <v>Y</v>
      </c>
      <c r="L3104" s="3" t="str">
        <f>IF(VLOOKUP(D3104,'Resources Final'!A:D,4,FALSE)=0,"",VLOOKUP(D3104,'Resources Final'!A:D,4,FALSE))</f>
        <v/>
      </c>
      <c r="M3104" s="3" t="str">
        <f>IF(VLOOKUP(D3104,'Resources Final'!A:E,5,FALSE)=0,"",VLOOKUP(D3104,'Resources Final'!A:E,5,FALSE))</f>
        <v/>
      </c>
      <c r="N3104" s="7" t="str">
        <f>IF(VLOOKUP(D3104,'Resources Final'!A:F,6,FALSE)=0,"",VLOOKUP(D3104,'Resources Final'!A:F,6,FALSE))</f>
        <v/>
      </c>
      <c r="O3104" s="3" t="str">
        <f>IF(VLOOKUP(D3104,'Resources Final'!A:G,7,FALSE)=0,"",VLOOKUP(D3104,'Resources Final'!A:G,7,FALSE))</f>
        <v/>
      </c>
    </row>
    <row r="3105" spans="1:15" x14ac:dyDescent="0.2">
      <c r="A3105" s="11">
        <v>990</v>
      </c>
      <c r="B3105" s="11" t="str">
        <f t="shared" si="59"/>
        <v>Charles G. Koch Charitable Foundation_Operation New Hope20162500</v>
      </c>
      <c r="C3105" s="11" t="s">
        <v>19</v>
      </c>
      <c r="D3105" s="11" t="s">
        <v>2749</v>
      </c>
      <c r="E3105" s="11" t="s">
        <v>2749</v>
      </c>
      <c r="F3105" s="4">
        <v>2500</v>
      </c>
      <c r="G3105" s="3">
        <v>2016</v>
      </c>
      <c r="H3105" s="3" t="s">
        <v>21</v>
      </c>
      <c r="I3105" s="12"/>
      <c r="J3105" s="3">
        <v>531</v>
      </c>
      <c r="K3105" s="3" t="str">
        <f>IF(VLOOKUP(D3105,'Resources Final'!A:C,3,FALSE)=0,"",VLOOKUP(D3105,'Resources Final'!A:C,3,FALSE))</f>
        <v/>
      </c>
      <c r="L3105" s="3" t="str">
        <f>IF(VLOOKUP(D3105,'Resources Final'!A:D,4,FALSE)=0,"",VLOOKUP(D3105,'Resources Final'!A:D,4,FALSE))</f>
        <v/>
      </c>
      <c r="M3105" s="3" t="str">
        <f>IF(VLOOKUP(D3105,'Resources Final'!A:E,5,FALSE)=0,"",VLOOKUP(D3105,'Resources Final'!A:E,5,FALSE))</f>
        <v/>
      </c>
      <c r="N3105" s="7" t="str">
        <f>IF(VLOOKUP(D3105,'Resources Final'!A:F,6,FALSE)=0,"",VLOOKUP(D3105,'Resources Final'!A:F,6,FALSE))</f>
        <v/>
      </c>
      <c r="O3105" s="3" t="str">
        <f>IF(VLOOKUP(D3105,'Resources Final'!A:G,7,FALSE)=0,"",VLOOKUP(D3105,'Resources Final'!A:G,7,FALSE))</f>
        <v/>
      </c>
    </row>
    <row r="3106" spans="1:15" x14ac:dyDescent="0.2">
      <c r="A3106" s="11">
        <v>990</v>
      </c>
      <c r="B3106" s="11" t="str">
        <f t="shared" si="59"/>
        <v>Charles G. Koch Charitable Foundation_University of Texas - Arlington20164000</v>
      </c>
      <c r="C3106" s="11" t="s">
        <v>19</v>
      </c>
      <c r="D3106" s="11" t="s">
        <v>3826</v>
      </c>
      <c r="E3106" s="11" t="s">
        <v>3827</v>
      </c>
      <c r="F3106" s="4">
        <v>4000</v>
      </c>
      <c r="G3106" s="3">
        <v>2016</v>
      </c>
      <c r="H3106" s="3" t="s">
        <v>21</v>
      </c>
      <c r="I3106" s="12"/>
      <c r="J3106" s="3">
        <v>532</v>
      </c>
      <c r="K3106" s="3" t="str">
        <f>IF(VLOOKUP(D3106,'Resources Final'!A:C,3,FALSE)=0,"",VLOOKUP(D3106,'Resources Final'!A:C,3,FALSE))</f>
        <v/>
      </c>
      <c r="L3106" s="3" t="str">
        <f>IF(VLOOKUP(D3106,'Resources Final'!A:D,4,FALSE)=0,"",VLOOKUP(D3106,'Resources Final'!A:D,4,FALSE))</f>
        <v>Y</v>
      </c>
      <c r="M3106" s="3" t="str">
        <f>IF(VLOOKUP(D3106,'Resources Final'!A:E,5,FALSE)=0,"",VLOOKUP(D3106,'Resources Final'!A:E,5,FALSE))</f>
        <v/>
      </c>
      <c r="N3106" s="7" t="str">
        <f>IF(VLOOKUP(D3106,'Resources Final'!A:F,6,FALSE)=0,"",VLOOKUP(D3106,'Resources Final'!A:F,6,FALSE))</f>
        <v/>
      </c>
      <c r="O3106" s="3" t="str">
        <f>IF(VLOOKUP(D3106,'Resources Final'!A:G,7,FALSE)=0,"",VLOOKUP(D3106,'Resources Final'!A:G,7,FALSE))</f>
        <v/>
      </c>
    </row>
    <row r="3107" spans="1:15" x14ac:dyDescent="0.2">
      <c r="A3107" s="11">
        <v>990</v>
      </c>
      <c r="B3107" s="11" t="str">
        <f t="shared" si="59"/>
        <v>Charles G. Koch Charitable Foundation_Bryan College201625525</v>
      </c>
      <c r="C3107" s="11" t="s">
        <v>19</v>
      </c>
      <c r="D3107" s="11" t="s">
        <v>519</v>
      </c>
      <c r="E3107" s="11" t="s">
        <v>519</v>
      </c>
      <c r="F3107" s="4">
        <v>25525</v>
      </c>
      <c r="G3107" s="3">
        <v>2016</v>
      </c>
      <c r="H3107" s="3" t="s">
        <v>21</v>
      </c>
      <c r="I3107" s="12"/>
      <c r="J3107" s="3">
        <v>533</v>
      </c>
      <c r="K3107" s="3" t="str">
        <f>IF(VLOOKUP(D3107,'Resources Final'!A:C,3,FALSE)=0,"",VLOOKUP(D3107,'Resources Final'!A:C,3,FALSE))</f>
        <v/>
      </c>
      <c r="L3107" s="3" t="str">
        <f>IF(VLOOKUP(D3107,'Resources Final'!A:D,4,FALSE)=0,"",VLOOKUP(D3107,'Resources Final'!A:D,4,FALSE))</f>
        <v>Y</v>
      </c>
      <c r="M3107" s="3" t="str">
        <f>IF(VLOOKUP(D3107,'Resources Final'!A:E,5,FALSE)=0,"",VLOOKUP(D3107,'Resources Final'!A:E,5,FALSE))</f>
        <v/>
      </c>
      <c r="N3107" s="7" t="str">
        <f>IF(VLOOKUP(D3107,'Resources Final'!A:F,6,FALSE)=0,"",VLOOKUP(D3107,'Resources Final'!A:F,6,FALSE))</f>
        <v/>
      </c>
      <c r="O3107" s="3" t="str">
        <f>IF(VLOOKUP(D3107,'Resources Final'!A:G,7,FALSE)=0,"",VLOOKUP(D3107,'Resources Final'!A:G,7,FALSE))</f>
        <v/>
      </c>
    </row>
    <row r="3108" spans="1:15" x14ac:dyDescent="0.2">
      <c r="A3108" s="11">
        <v>990</v>
      </c>
      <c r="B3108" s="11" t="str">
        <f t="shared" si="59"/>
        <v>Charles G. Koch Charitable Foundation_Tinetti20162835</v>
      </c>
      <c r="C3108" s="11" t="s">
        <v>19</v>
      </c>
      <c r="D3108" s="11" t="s">
        <v>3656</v>
      </c>
      <c r="E3108" s="11" t="s">
        <v>3656</v>
      </c>
      <c r="F3108" s="4">
        <v>2835</v>
      </c>
      <c r="G3108" s="3">
        <v>2016</v>
      </c>
      <c r="H3108" s="3" t="s">
        <v>21</v>
      </c>
      <c r="I3108" s="12" t="s">
        <v>31</v>
      </c>
      <c r="J3108" s="3">
        <v>534</v>
      </c>
      <c r="K3108" s="3" t="str">
        <f>IF(VLOOKUP(D3108,'Resources Final'!A:C,3,FALSE)=0,"",VLOOKUP(D3108,'Resources Final'!A:C,3,FALSE))</f>
        <v>Y</v>
      </c>
      <c r="L3108" s="3" t="str">
        <f>IF(VLOOKUP(D3108,'Resources Final'!A:D,4,FALSE)=0,"",VLOOKUP(D3108,'Resources Final'!A:D,4,FALSE))</f>
        <v/>
      </c>
      <c r="M3108" s="3" t="str">
        <f>IF(VLOOKUP(D3108,'Resources Final'!A:E,5,FALSE)=0,"",VLOOKUP(D3108,'Resources Final'!A:E,5,FALSE))</f>
        <v/>
      </c>
      <c r="N3108" s="7" t="str">
        <f>IF(VLOOKUP(D3108,'Resources Final'!A:F,6,FALSE)=0,"",VLOOKUP(D3108,'Resources Final'!A:F,6,FALSE))</f>
        <v/>
      </c>
      <c r="O3108" s="3" t="str">
        <f>IF(VLOOKUP(D3108,'Resources Final'!A:G,7,FALSE)=0,"",VLOOKUP(D3108,'Resources Final'!A:G,7,FALSE))</f>
        <v/>
      </c>
    </row>
    <row r="3109" spans="1:15" x14ac:dyDescent="0.2">
      <c r="A3109" s="11">
        <v>990</v>
      </c>
      <c r="B3109" s="11" t="str">
        <f t="shared" ref="B3109:B3172" si="60">C3109&amp;"_"&amp;D3109&amp;G3109&amp;F3109</f>
        <v>Charles G. Koch Charitable Foundation_Rodriguez20163060</v>
      </c>
      <c r="C3109" s="11" t="s">
        <v>19</v>
      </c>
      <c r="D3109" s="11" t="s">
        <v>3097</v>
      </c>
      <c r="E3109" s="11" t="s">
        <v>3097</v>
      </c>
      <c r="F3109" s="4">
        <v>3060</v>
      </c>
      <c r="G3109" s="3">
        <v>2016</v>
      </c>
      <c r="H3109" s="3" t="s">
        <v>21</v>
      </c>
      <c r="I3109" s="12" t="s">
        <v>31</v>
      </c>
      <c r="J3109" s="3">
        <v>535</v>
      </c>
      <c r="K3109" s="3" t="str">
        <f>IF(VLOOKUP(D3109,'Resources Final'!A:C,3,FALSE)=0,"",VLOOKUP(D3109,'Resources Final'!A:C,3,FALSE))</f>
        <v>Y</v>
      </c>
      <c r="L3109" s="3" t="str">
        <f>IF(VLOOKUP(D3109,'Resources Final'!A:D,4,FALSE)=0,"",VLOOKUP(D3109,'Resources Final'!A:D,4,FALSE))</f>
        <v/>
      </c>
      <c r="M3109" s="3" t="str">
        <f>IF(VLOOKUP(D3109,'Resources Final'!A:E,5,FALSE)=0,"",VLOOKUP(D3109,'Resources Final'!A:E,5,FALSE))</f>
        <v/>
      </c>
      <c r="N3109" s="7" t="str">
        <f>IF(VLOOKUP(D3109,'Resources Final'!A:F,6,FALSE)=0,"",VLOOKUP(D3109,'Resources Final'!A:F,6,FALSE))</f>
        <v/>
      </c>
      <c r="O3109" s="3" t="str">
        <f>IF(VLOOKUP(D3109,'Resources Final'!A:G,7,FALSE)=0,"",VLOOKUP(D3109,'Resources Final'!A:G,7,FALSE))</f>
        <v/>
      </c>
    </row>
    <row r="3110" spans="1:15" x14ac:dyDescent="0.2">
      <c r="A3110" s="11">
        <v>990</v>
      </c>
      <c r="B3110" s="11" t="str">
        <f t="shared" si="60"/>
        <v>Charles G. Koch Charitable Foundation_Minjarez20162835</v>
      </c>
      <c r="C3110" s="11" t="s">
        <v>19</v>
      </c>
      <c r="D3110" s="11" t="s">
        <v>2479</v>
      </c>
      <c r="E3110" s="11" t="s">
        <v>2479</v>
      </c>
      <c r="F3110" s="4">
        <v>2835</v>
      </c>
      <c r="G3110" s="3">
        <v>2016</v>
      </c>
      <c r="H3110" s="3" t="s">
        <v>21</v>
      </c>
      <c r="I3110" s="12" t="s">
        <v>31</v>
      </c>
      <c r="J3110" s="3">
        <v>536</v>
      </c>
      <c r="K3110" s="3" t="str">
        <f>IF(VLOOKUP(D3110,'Resources Final'!A:C,3,FALSE)=0,"",VLOOKUP(D3110,'Resources Final'!A:C,3,FALSE))</f>
        <v>Y</v>
      </c>
      <c r="L3110" s="3" t="str">
        <f>IF(VLOOKUP(D3110,'Resources Final'!A:D,4,FALSE)=0,"",VLOOKUP(D3110,'Resources Final'!A:D,4,FALSE))</f>
        <v/>
      </c>
      <c r="M3110" s="3" t="str">
        <f>IF(VLOOKUP(D3110,'Resources Final'!A:E,5,FALSE)=0,"",VLOOKUP(D3110,'Resources Final'!A:E,5,FALSE))</f>
        <v/>
      </c>
      <c r="N3110" s="7" t="str">
        <f>IF(VLOOKUP(D3110,'Resources Final'!A:F,6,FALSE)=0,"",VLOOKUP(D3110,'Resources Final'!A:F,6,FALSE))</f>
        <v/>
      </c>
      <c r="O3110" s="3" t="str">
        <f>IF(VLOOKUP(D3110,'Resources Final'!A:G,7,FALSE)=0,"",VLOOKUP(D3110,'Resources Final'!A:G,7,FALSE))</f>
        <v/>
      </c>
    </row>
    <row r="3111" spans="1:15" x14ac:dyDescent="0.2">
      <c r="A3111" s="11">
        <v>990</v>
      </c>
      <c r="B3111" s="11" t="str">
        <f t="shared" si="60"/>
        <v>Charles G. Koch Charitable Foundation_Families Against Mandatory Minimums20162500</v>
      </c>
      <c r="C3111" s="11" t="s">
        <v>19</v>
      </c>
      <c r="D3111" s="11" t="s">
        <v>1188</v>
      </c>
      <c r="E3111" s="11" t="s">
        <v>1188</v>
      </c>
      <c r="F3111" s="4">
        <v>2500</v>
      </c>
      <c r="G3111" s="3">
        <v>2016</v>
      </c>
      <c r="H3111" s="3" t="s">
        <v>21</v>
      </c>
      <c r="I3111" s="12"/>
      <c r="J3111" s="3">
        <v>537</v>
      </c>
      <c r="K3111" s="3" t="str">
        <f>IF(VLOOKUP(D3111,'Resources Final'!A:C,3,FALSE)=0,"",VLOOKUP(D3111,'Resources Final'!A:C,3,FALSE))</f>
        <v/>
      </c>
      <c r="L3111" s="3" t="str">
        <f>IF(VLOOKUP(D3111,'Resources Final'!A:D,4,FALSE)=0,"",VLOOKUP(D3111,'Resources Final'!A:D,4,FALSE))</f>
        <v/>
      </c>
      <c r="M3111" s="3" t="str">
        <f>IF(VLOOKUP(D3111,'Resources Final'!A:E,5,FALSE)=0,"",VLOOKUP(D3111,'Resources Final'!A:E,5,FALSE))</f>
        <v/>
      </c>
      <c r="N3111" s="7" t="str">
        <f>IF(VLOOKUP(D3111,'Resources Final'!A:F,6,FALSE)=0,"",VLOOKUP(D3111,'Resources Final'!A:F,6,FALSE))</f>
        <v>https://www.sourcewatch.org/index.php/Families_Against_Mandatory_Minimums</v>
      </c>
      <c r="O3111" s="3" t="str">
        <f>IF(VLOOKUP(D3111,'Resources Final'!A:G,7,FALSE)=0,"",VLOOKUP(D3111,'Resources Final'!A:G,7,FALSE))</f>
        <v>Sourcewatch</v>
      </c>
    </row>
    <row r="3112" spans="1:15" x14ac:dyDescent="0.2">
      <c r="A3112" s="11">
        <v>990</v>
      </c>
      <c r="B3112" s="11" t="str">
        <f t="shared" si="60"/>
        <v>Charles G. Koch Charitable Foundation_West Virginia University2016462374</v>
      </c>
      <c r="C3112" s="11" t="s">
        <v>19</v>
      </c>
      <c r="D3112" s="11" t="s">
        <v>3979</v>
      </c>
      <c r="E3112" s="11" t="s">
        <v>3979</v>
      </c>
      <c r="F3112" s="4">
        <v>462374</v>
      </c>
      <c r="G3112" s="3">
        <v>2016</v>
      </c>
      <c r="H3112" s="3" t="s">
        <v>21</v>
      </c>
      <c r="I3112" s="12"/>
      <c r="J3112" s="3">
        <v>538</v>
      </c>
      <c r="K3112" s="3" t="str">
        <f>IF(VLOOKUP(D3112,'Resources Final'!A:C,3,FALSE)=0,"",VLOOKUP(D3112,'Resources Final'!A:C,3,FALSE))</f>
        <v/>
      </c>
      <c r="L3112" s="3" t="str">
        <f>IF(VLOOKUP(D3112,'Resources Final'!A:D,4,FALSE)=0,"",VLOOKUP(D3112,'Resources Final'!A:D,4,FALSE))</f>
        <v>Y</v>
      </c>
      <c r="M3112" s="3" t="str">
        <f>IF(VLOOKUP(D3112,'Resources Final'!A:E,5,FALSE)=0,"",VLOOKUP(D3112,'Resources Final'!A:E,5,FALSE))</f>
        <v/>
      </c>
      <c r="N3112" s="7" t="str">
        <f>IF(VLOOKUP(D3112,'Resources Final'!A:F,6,FALSE)=0,"",VLOOKUP(D3112,'Resources Final'!A:F,6,FALSE))</f>
        <v/>
      </c>
      <c r="O3112" s="3" t="str">
        <f>IF(VLOOKUP(D3112,'Resources Final'!A:G,7,FALSE)=0,"",VLOOKUP(D3112,'Resources Final'!A:G,7,FALSE))</f>
        <v/>
      </c>
    </row>
    <row r="3113" spans="1:15" x14ac:dyDescent="0.2">
      <c r="A3113" s="11">
        <v>990</v>
      </c>
      <c r="B3113" s="11" t="str">
        <f t="shared" si="60"/>
        <v>Charles G. Koch Charitable Foundation_Anderson20163060</v>
      </c>
      <c r="C3113" s="11" t="s">
        <v>19</v>
      </c>
      <c r="D3113" s="11" t="s">
        <v>221</v>
      </c>
      <c r="E3113" s="11" t="s">
        <v>221</v>
      </c>
      <c r="F3113" s="4">
        <v>3060</v>
      </c>
      <c r="G3113" s="3">
        <v>2016</v>
      </c>
      <c r="H3113" s="3" t="s">
        <v>21</v>
      </c>
      <c r="I3113" s="12" t="s">
        <v>31</v>
      </c>
      <c r="J3113" s="3">
        <v>539</v>
      </c>
      <c r="K3113" s="3" t="str">
        <f>IF(VLOOKUP(D3113,'Resources Final'!A:C,3,FALSE)=0,"",VLOOKUP(D3113,'Resources Final'!A:C,3,FALSE))</f>
        <v>Y</v>
      </c>
      <c r="L3113" s="3" t="str">
        <f>IF(VLOOKUP(D3113,'Resources Final'!A:D,4,FALSE)=0,"",VLOOKUP(D3113,'Resources Final'!A:D,4,FALSE))</f>
        <v/>
      </c>
      <c r="M3113" s="3" t="str">
        <f>IF(VLOOKUP(D3113,'Resources Final'!A:E,5,FALSE)=0,"",VLOOKUP(D3113,'Resources Final'!A:E,5,FALSE))</f>
        <v/>
      </c>
      <c r="N3113" s="7" t="str">
        <f>IF(VLOOKUP(D3113,'Resources Final'!A:F,6,FALSE)=0,"",VLOOKUP(D3113,'Resources Final'!A:F,6,FALSE))</f>
        <v/>
      </c>
      <c r="O3113" s="3" t="str">
        <f>IF(VLOOKUP(D3113,'Resources Final'!A:G,7,FALSE)=0,"",VLOOKUP(D3113,'Resources Final'!A:G,7,FALSE))</f>
        <v/>
      </c>
    </row>
    <row r="3114" spans="1:15" x14ac:dyDescent="0.2">
      <c r="A3114" s="11">
        <v>990</v>
      </c>
      <c r="B3114" s="11" t="str">
        <f t="shared" si="60"/>
        <v>Charles G. Koch Charitable Foundation_Carroll20162835</v>
      </c>
      <c r="C3114" s="11" t="s">
        <v>19</v>
      </c>
      <c r="D3114" s="11" t="s">
        <v>621</v>
      </c>
      <c r="E3114" s="11" t="s">
        <v>621</v>
      </c>
      <c r="F3114" s="4">
        <v>2835</v>
      </c>
      <c r="G3114" s="3">
        <v>2016</v>
      </c>
      <c r="H3114" s="3" t="s">
        <v>21</v>
      </c>
      <c r="I3114" s="12" t="s">
        <v>31</v>
      </c>
      <c r="J3114" s="3">
        <v>540</v>
      </c>
      <c r="K3114" s="3" t="str">
        <f>IF(VLOOKUP(D3114,'Resources Final'!A:C,3,FALSE)=0,"",VLOOKUP(D3114,'Resources Final'!A:C,3,FALSE))</f>
        <v>Y</v>
      </c>
      <c r="L3114" s="3" t="str">
        <f>IF(VLOOKUP(D3114,'Resources Final'!A:D,4,FALSE)=0,"",VLOOKUP(D3114,'Resources Final'!A:D,4,FALSE))</f>
        <v/>
      </c>
      <c r="M3114" s="3" t="str">
        <f>IF(VLOOKUP(D3114,'Resources Final'!A:E,5,FALSE)=0,"",VLOOKUP(D3114,'Resources Final'!A:E,5,FALSE))</f>
        <v/>
      </c>
      <c r="N3114" s="7" t="str">
        <f>IF(VLOOKUP(D3114,'Resources Final'!A:F,6,FALSE)=0,"",VLOOKUP(D3114,'Resources Final'!A:F,6,FALSE))</f>
        <v/>
      </c>
      <c r="O3114" s="3" t="str">
        <f>IF(VLOOKUP(D3114,'Resources Final'!A:G,7,FALSE)=0,"",VLOOKUP(D3114,'Resources Final'!A:G,7,FALSE))</f>
        <v/>
      </c>
    </row>
    <row r="3115" spans="1:15" x14ac:dyDescent="0.2">
      <c r="A3115" s="11">
        <v>990</v>
      </c>
      <c r="B3115" s="11" t="str">
        <f t="shared" si="60"/>
        <v>Charles G. Koch Charitable Foundation_John Jay College Foundation20165000</v>
      </c>
      <c r="C3115" s="11" t="s">
        <v>19</v>
      </c>
      <c r="D3115" s="11" t="s">
        <v>1847</v>
      </c>
      <c r="E3115" s="11" t="s">
        <v>1847</v>
      </c>
      <c r="F3115" s="4">
        <v>5000</v>
      </c>
      <c r="G3115" s="3">
        <v>2016</v>
      </c>
      <c r="H3115" s="3" t="s">
        <v>21</v>
      </c>
      <c r="I3115" s="12"/>
      <c r="J3115" s="3">
        <v>541</v>
      </c>
      <c r="K3115" s="3" t="str">
        <f>IF(VLOOKUP(D3115,'Resources Final'!A:C,3,FALSE)=0,"",VLOOKUP(D3115,'Resources Final'!A:C,3,FALSE))</f>
        <v/>
      </c>
      <c r="L3115" s="3" t="str">
        <f>IF(VLOOKUP(D3115,'Resources Final'!A:D,4,FALSE)=0,"",VLOOKUP(D3115,'Resources Final'!A:D,4,FALSE))</f>
        <v>Y</v>
      </c>
      <c r="M3115" s="3" t="str">
        <f>IF(VLOOKUP(D3115,'Resources Final'!A:E,5,FALSE)=0,"",VLOOKUP(D3115,'Resources Final'!A:E,5,FALSE))</f>
        <v/>
      </c>
      <c r="N3115" s="7" t="str">
        <f>IF(VLOOKUP(D3115,'Resources Final'!A:F,6,FALSE)=0,"",VLOOKUP(D3115,'Resources Final'!A:F,6,FALSE))</f>
        <v/>
      </c>
      <c r="O3115" s="3" t="str">
        <f>IF(VLOOKUP(D3115,'Resources Final'!A:G,7,FALSE)=0,"",VLOOKUP(D3115,'Resources Final'!A:G,7,FALSE))</f>
        <v/>
      </c>
    </row>
    <row r="3116" spans="1:15" x14ac:dyDescent="0.2">
      <c r="A3116" s="11">
        <v>990</v>
      </c>
      <c r="B3116" s="11" t="str">
        <f t="shared" si="60"/>
        <v>Charles G. Koch Charitable Foundation_Public Choice Society201633425</v>
      </c>
      <c r="C3116" s="11" t="s">
        <v>19</v>
      </c>
      <c r="D3116" s="11" t="s">
        <v>2921</v>
      </c>
      <c r="E3116" s="11" t="s">
        <v>2921</v>
      </c>
      <c r="F3116" s="4">
        <v>33425</v>
      </c>
      <c r="G3116" s="3">
        <v>2016</v>
      </c>
      <c r="H3116" s="3" t="s">
        <v>21</v>
      </c>
      <c r="I3116" s="12"/>
      <c r="J3116" s="3">
        <v>542</v>
      </c>
      <c r="K3116" s="3" t="str">
        <f>IF(VLOOKUP(D3116,'Resources Final'!A:C,3,FALSE)=0,"",VLOOKUP(D3116,'Resources Final'!A:C,3,FALSE))</f>
        <v/>
      </c>
      <c r="L3116" s="3" t="str">
        <f>IF(VLOOKUP(D3116,'Resources Final'!A:D,4,FALSE)=0,"",VLOOKUP(D3116,'Resources Final'!A:D,4,FALSE))</f>
        <v>Y</v>
      </c>
      <c r="M3116" s="3" t="str">
        <f>IF(VLOOKUP(D3116,'Resources Final'!A:E,5,FALSE)=0,"",VLOOKUP(D3116,'Resources Final'!A:E,5,FALSE))</f>
        <v/>
      </c>
      <c r="N3116" s="7" t="str">
        <f>IF(VLOOKUP(D3116,'Resources Final'!A:F,6,FALSE)=0,"",VLOOKUP(D3116,'Resources Final'!A:F,6,FALSE))</f>
        <v/>
      </c>
      <c r="O3116" s="3" t="str">
        <f>IF(VLOOKUP(D3116,'Resources Final'!A:G,7,FALSE)=0,"",VLOOKUP(D3116,'Resources Final'!A:G,7,FALSE))</f>
        <v/>
      </c>
    </row>
    <row r="3117" spans="1:15" x14ac:dyDescent="0.2">
      <c r="A3117" s="11">
        <v>990</v>
      </c>
      <c r="B3117" s="11" t="str">
        <f t="shared" si="60"/>
        <v>Charles G. Koch Charitable Foundation_Hadden20163232</v>
      </c>
      <c r="C3117" s="11" t="s">
        <v>19</v>
      </c>
      <c r="D3117" s="11" t="s">
        <v>1498</v>
      </c>
      <c r="E3117" s="11" t="s">
        <v>1498</v>
      </c>
      <c r="F3117" s="4">
        <v>3232</v>
      </c>
      <c r="G3117" s="3">
        <v>2016</v>
      </c>
      <c r="H3117" s="3" t="s">
        <v>21</v>
      </c>
      <c r="I3117" s="12" t="s">
        <v>31</v>
      </c>
      <c r="J3117" s="3">
        <v>543</v>
      </c>
      <c r="K3117" s="3" t="str">
        <f>IF(VLOOKUP(D3117,'Resources Final'!A:C,3,FALSE)=0,"",VLOOKUP(D3117,'Resources Final'!A:C,3,FALSE))</f>
        <v>Y</v>
      </c>
      <c r="L3117" s="3" t="str">
        <f>IF(VLOOKUP(D3117,'Resources Final'!A:D,4,FALSE)=0,"",VLOOKUP(D3117,'Resources Final'!A:D,4,FALSE))</f>
        <v/>
      </c>
      <c r="M3117" s="3" t="str">
        <f>IF(VLOOKUP(D3117,'Resources Final'!A:E,5,FALSE)=0,"",VLOOKUP(D3117,'Resources Final'!A:E,5,FALSE))</f>
        <v/>
      </c>
      <c r="N3117" s="7" t="str">
        <f>IF(VLOOKUP(D3117,'Resources Final'!A:F,6,FALSE)=0,"",VLOOKUP(D3117,'Resources Final'!A:F,6,FALSE))</f>
        <v/>
      </c>
      <c r="O3117" s="3" t="str">
        <f>IF(VLOOKUP(D3117,'Resources Final'!A:G,7,FALSE)=0,"",VLOOKUP(D3117,'Resources Final'!A:G,7,FALSE))</f>
        <v/>
      </c>
    </row>
    <row r="3118" spans="1:15" x14ac:dyDescent="0.2">
      <c r="A3118" s="11">
        <v>990</v>
      </c>
      <c r="B3118" s="11" t="str">
        <f t="shared" si="60"/>
        <v>Charles G. Koch Charitable Foundation_University of Alaska - Anchorage201615700</v>
      </c>
      <c r="C3118" s="11" t="s">
        <v>19</v>
      </c>
      <c r="D3118" s="11" t="s">
        <v>3727</v>
      </c>
      <c r="E3118" s="11" t="s">
        <v>3726</v>
      </c>
      <c r="F3118" s="4">
        <v>15700</v>
      </c>
      <c r="G3118" s="3">
        <v>2016</v>
      </c>
      <c r="H3118" s="3" t="s">
        <v>21</v>
      </c>
      <c r="I3118" s="12"/>
      <c r="J3118" s="3">
        <v>544</v>
      </c>
      <c r="K3118" s="3" t="str">
        <f>IF(VLOOKUP(D3118,'Resources Final'!A:C,3,FALSE)=0,"",VLOOKUP(D3118,'Resources Final'!A:C,3,FALSE))</f>
        <v/>
      </c>
      <c r="L3118" s="3" t="str">
        <f>IF(VLOOKUP(D3118,'Resources Final'!A:D,4,FALSE)=0,"",VLOOKUP(D3118,'Resources Final'!A:D,4,FALSE))</f>
        <v>Y</v>
      </c>
      <c r="M3118" s="3" t="str">
        <f>IF(VLOOKUP(D3118,'Resources Final'!A:E,5,FALSE)=0,"",VLOOKUP(D3118,'Resources Final'!A:E,5,FALSE))</f>
        <v/>
      </c>
      <c r="N3118" s="7" t="str">
        <f>IF(VLOOKUP(D3118,'Resources Final'!A:F,6,FALSE)=0,"",VLOOKUP(D3118,'Resources Final'!A:F,6,FALSE))</f>
        <v/>
      </c>
      <c r="O3118" s="3" t="str">
        <f>IF(VLOOKUP(D3118,'Resources Final'!A:G,7,FALSE)=0,"",VLOOKUP(D3118,'Resources Final'!A:G,7,FALSE))</f>
        <v/>
      </c>
    </row>
    <row r="3119" spans="1:15" x14ac:dyDescent="0.2">
      <c r="A3119" s="11">
        <v>990</v>
      </c>
      <c r="B3119" s="11" t="str">
        <f t="shared" si="60"/>
        <v>Charles G. Koch Charitable Foundation_Georgia College &amp; State University20166883</v>
      </c>
      <c r="C3119" s="11" t="s">
        <v>19</v>
      </c>
      <c r="D3119" s="11" t="s">
        <v>1374</v>
      </c>
      <c r="E3119" s="11" t="s">
        <v>1374</v>
      </c>
      <c r="F3119" s="4">
        <v>6883</v>
      </c>
      <c r="G3119" s="3">
        <v>2016</v>
      </c>
      <c r="H3119" s="3" t="s">
        <v>21</v>
      </c>
      <c r="I3119" s="12"/>
      <c r="J3119" s="3">
        <v>545</v>
      </c>
      <c r="K3119" s="3" t="str">
        <f>IF(VLOOKUP(D3119,'Resources Final'!A:C,3,FALSE)=0,"",VLOOKUP(D3119,'Resources Final'!A:C,3,FALSE))</f>
        <v/>
      </c>
      <c r="L3119" s="3" t="str">
        <f>IF(VLOOKUP(D3119,'Resources Final'!A:D,4,FALSE)=0,"",VLOOKUP(D3119,'Resources Final'!A:D,4,FALSE))</f>
        <v>Y</v>
      </c>
      <c r="M3119" s="3" t="str">
        <f>IF(VLOOKUP(D3119,'Resources Final'!A:E,5,FALSE)=0,"",VLOOKUP(D3119,'Resources Final'!A:E,5,FALSE))</f>
        <v/>
      </c>
      <c r="N3119" s="7" t="str">
        <f>IF(VLOOKUP(D3119,'Resources Final'!A:F,6,FALSE)=0,"",VLOOKUP(D3119,'Resources Final'!A:F,6,FALSE))</f>
        <v/>
      </c>
      <c r="O3119" s="3" t="str">
        <f>IF(VLOOKUP(D3119,'Resources Final'!A:G,7,FALSE)=0,"",VLOOKUP(D3119,'Resources Final'!A:G,7,FALSE))</f>
        <v/>
      </c>
    </row>
    <row r="3120" spans="1:15" x14ac:dyDescent="0.2">
      <c r="A3120" s="11">
        <v>990</v>
      </c>
      <c r="B3120" s="11" t="str">
        <f t="shared" si="60"/>
        <v>Charles G. Koch Charitable Foundation_Crowley20163060</v>
      </c>
      <c r="C3120" s="11" t="s">
        <v>19</v>
      </c>
      <c r="D3120" s="11" t="s">
        <v>884</v>
      </c>
      <c r="E3120" s="11" t="s">
        <v>884</v>
      </c>
      <c r="F3120" s="4">
        <v>3060</v>
      </c>
      <c r="G3120" s="3">
        <v>2016</v>
      </c>
      <c r="H3120" s="3" t="s">
        <v>21</v>
      </c>
      <c r="I3120" s="12" t="s">
        <v>31</v>
      </c>
      <c r="J3120" s="3">
        <v>546</v>
      </c>
      <c r="K3120" s="3" t="str">
        <f>IF(VLOOKUP(D3120,'Resources Final'!A:C,3,FALSE)=0,"",VLOOKUP(D3120,'Resources Final'!A:C,3,FALSE))</f>
        <v>Y</v>
      </c>
      <c r="L3120" s="3" t="str">
        <f>IF(VLOOKUP(D3120,'Resources Final'!A:D,4,FALSE)=0,"",VLOOKUP(D3120,'Resources Final'!A:D,4,FALSE))</f>
        <v/>
      </c>
      <c r="M3120" s="3" t="str">
        <f>IF(VLOOKUP(D3120,'Resources Final'!A:E,5,FALSE)=0,"",VLOOKUP(D3120,'Resources Final'!A:E,5,FALSE))</f>
        <v/>
      </c>
      <c r="N3120" s="7" t="str">
        <f>IF(VLOOKUP(D3120,'Resources Final'!A:F,6,FALSE)=0,"",VLOOKUP(D3120,'Resources Final'!A:F,6,FALSE))</f>
        <v/>
      </c>
      <c r="O3120" s="3" t="str">
        <f>IF(VLOOKUP(D3120,'Resources Final'!A:G,7,FALSE)=0,"",VLOOKUP(D3120,'Resources Final'!A:G,7,FALSE))</f>
        <v/>
      </c>
    </row>
    <row r="3121" spans="1:15" x14ac:dyDescent="0.2">
      <c r="A3121" s="11">
        <v>990</v>
      </c>
      <c r="B3121" s="11" t="str">
        <f t="shared" si="60"/>
        <v>Charles G. Koch Charitable Foundation_Goodwin20163555</v>
      </c>
      <c r="C3121" s="11" t="s">
        <v>19</v>
      </c>
      <c r="D3121" s="11" t="s">
        <v>1429</v>
      </c>
      <c r="E3121" s="11" t="s">
        <v>1429</v>
      </c>
      <c r="F3121" s="4">
        <v>3555</v>
      </c>
      <c r="G3121" s="3">
        <v>2016</v>
      </c>
      <c r="H3121" s="3" t="s">
        <v>21</v>
      </c>
      <c r="I3121" s="12" t="s">
        <v>31</v>
      </c>
      <c r="J3121" s="3">
        <v>547</v>
      </c>
      <c r="K3121" s="3" t="str">
        <f>IF(VLOOKUP(D3121,'Resources Final'!A:C,3,FALSE)=0,"",VLOOKUP(D3121,'Resources Final'!A:C,3,FALSE))</f>
        <v>Y</v>
      </c>
      <c r="L3121" s="3" t="str">
        <f>IF(VLOOKUP(D3121,'Resources Final'!A:D,4,FALSE)=0,"",VLOOKUP(D3121,'Resources Final'!A:D,4,FALSE))</f>
        <v/>
      </c>
      <c r="M3121" s="3" t="str">
        <f>IF(VLOOKUP(D3121,'Resources Final'!A:E,5,FALSE)=0,"",VLOOKUP(D3121,'Resources Final'!A:E,5,FALSE))</f>
        <v/>
      </c>
      <c r="N3121" s="7" t="str">
        <f>IF(VLOOKUP(D3121,'Resources Final'!A:F,6,FALSE)=0,"",VLOOKUP(D3121,'Resources Final'!A:F,6,FALSE))</f>
        <v/>
      </c>
      <c r="O3121" s="3" t="str">
        <f>IF(VLOOKUP(D3121,'Resources Final'!A:G,7,FALSE)=0,"",VLOOKUP(D3121,'Resources Final'!A:G,7,FALSE))</f>
        <v/>
      </c>
    </row>
    <row r="3122" spans="1:15" x14ac:dyDescent="0.2">
      <c r="A3122" s="11">
        <v>990</v>
      </c>
      <c r="B3122" s="11" t="str">
        <f t="shared" si="60"/>
        <v>Charles G. Koch Charitable Foundation_University of Maine - Orono201610000</v>
      </c>
      <c r="C3122" s="11" t="s">
        <v>19</v>
      </c>
      <c r="D3122" s="11" t="s">
        <v>3774</v>
      </c>
      <c r="E3122" s="11" t="s">
        <v>3773</v>
      </c>
      <c r="F3122" s="4">
        <v>10000</v>
      </c>
      <c r="G3122" s="3">
        <v>2016</v>
      </c>
      <c r="H3122" s="3" t="s">
        <v>21</v>
      </c>
      <c r="I3122" s="12"/>
      <c r="J3122" s="3">
        <v>548</v>
      </c>
      <c r="K3122" s="3" t="str">
        <f>IF(VLOOKUP(D3122,'Resources Final'!A:C,3,FALSE)=0,"",VLOOKUP(D3122,'Resources Final'!A:C,3,FALSE))</f>
        <v/>
      </c>
      <c r="L3122" s="3" t="str">
        <f>IF(VLOOKUP(D3122,'Resources Final'!A:D,4,FALSE)=0,"",VLOOKUP(D3122,'Resources Final'!A:D,4,FALSE))</f>
        <v>Y</v>
      </c>
      <c r="M3122" s="3" t="str">
        <f>IF(VLOOKUP(D3122,'Resources Final'!A:E,5,FALSE)=0,"",VLOOKUP(D3122,'Resources Final'!A:E,5,FALSE))</f>
        <v/>
      </c>
      <c r="N3122" s="7" t="str">
        <f>IF(VLOOKUP(D3122,'Resources Final'!A:F,6,FALSE)=0,"",VLOOKUP(D3122,'Resources Final'!A:F,6,FALSE))</f>
        <v/>
      </c>
      <c r="O3122" s="3" t="str">
        <f>IF(VLOOKUP(D3122,'Resources Final'!A:G,7,FALSE)=0,"",VLOOKUP(D3122,'Resources Final'!A:G,7,FALSE))</f>
        <v/>
      </c>
    </row>
    <row r="3123" spans="1:15" x14ac:dyDescent="0.2">
      <c r="A3123" s="11">
        <v>990</v>
      </c>
      <c r="B3123" s="11" t="str">
        <f t="shared" si="60"/>
        <v>Charles G. Koch Charitable Foundation_Stuart20165229</v>
      </c>
      <c r="C3123" s="11" t="s">
        <v>19</v>
      </c>
      <c r="D3123" s="11" t="s">
        <v>3462</v>
      </c>
      <c r="E3123" s="11" t="s">
        <v>3462</v>
      </c>
      <c r="F3123" s="4">
        <v>5229</v>
      </c>
      <c r="G3123" s="3">
        <v>2016</v>
      </c>
      <c r="H3123" s="3" t="s">
        <v>21</v>
      </c>
      <c r="I3123" s="12" t="s">
        <v>31</v>
      </c>
      <c r="J3123" s="3">
        <v>549</v>
      </c>
      <c r="K3123" s="3" t="str">
        <f>IF(VLOOKUP(D3123,'Resources Final'!A:C,3,FALSE)=0,"",VLOOKUP(D3123,'Resources Final'!A:C,3,FALSE))</f>
        <v>Y</v>
      </c>
      <c r="L3123" s="3" t="str">
        <f>IF(VLOOKUP(D3123,'Resources Final'!A:D,4,FALSE)=0,"",VLOOKUP(D3123,'Resources Final'!A:D,4,FALSE))</f>
        <v/>
      </c>
      <c r="M3123" s="3" t="str">
        <f>IF(VLOOKUP(D3123,'Resources Final'!A:E,5,FALSE)=0,"",VLOOKUP(D3123,'Resources Final'!A:E,5,FALSE))</f>
        <v/>
      </c>
      <c r="N3123" s="7" t="str">
        <f>IF(VLOOKUP(D3123,'Resources Final'!A:F,6,FALSE)=0,"",VLOOKUP(D3123,'Resources Final'!A:F,6,FALSE))</f>
        <v/>
      </c>
      <c r="O3123" s="3" t="str">
        <f>IF(VLOOKUP(D3123,'Resources Final'!A:G,7,FALSE)=0,"",VLOOKUP(D3123,'Resources Final'!A:G,7,FALSE))</f>
        <v/>
      </c>
    </row>
    <row r="3124" spans="1:15" x14ac:dyDescent="0.2">
      <c r="A3124" s="11">
        <v>990</v>
      </c>
      <c r="B3124" s="11" t="str">
        <f t="shared" si="60"/>
        <v>Charles G. Koch Charitable Foundation_Truman State University201613000</v>
      </c>
      <c r="C3124" s="11" t="s">
        <v>19</v>
      </c>
      <c r="D3124" s="11" t="s">
        <v>3689</v>
      </c>
      <c r="E3124" s="11" t="s">
        <v>3689</v>
      </c>
      <c r="F3124" s="4">
        <v>13000</v>
      </c>
      <c r="G3124" s="3">
        <v>2016</v>
      </c>
      <c r="H3124" s="3" t="s">
        <v>21</v>
      </c>
      <c r="I3124" s="12"/>
      <c r="J3124" s="3">
        <v>550</v>
      </c>
      <c r="K3124" s="3" t="str">
        <f>IF(VLOOKUP(D3124,'Resources Final'!A:C,3,FALSE)=0,"",VLOOKUP(D3124,'Resources Final'!A:C,3,FALSE))</f>
        <v/>
      </c>
      <c r="L3124" s="3" t="str">
        <f>IF(VLOOKUP(D3124,'Resources Final'!A:D,4,FALSE)=0,"",VLOOKUP(D3124,'Resources Final'!A:D,4,FALSE))</f>
        <v>Y</v>
      </c>
      <c r="M3124" s="3" t="str">
        <f>IF(VLOOKUP(D3124,'Resources Final'!A:E,5,FALSE)=0,"",VLOOKUP(D3124,'Resources Final'!A:E,5,FALSE))</f>
        <v/>
      </c>
      <c r="N3124" s="7" t="str">
        <f>IF(VLOOKUP(D3124,'Resources Final'!A:F,6,FALSE)=0,"",VLOOKUP(D3124,'Resources Final'!A:F,6,FALSE))</f>
        <v/>
      </c>
      <c r="O3124" s="3" t="str">
        <f>IF(VLOOKUP(D3124,'Resources Final'!A:G,7,FALSE)=0,"",VLOOKUP(D3124,'Resources Final'!A:G,7,FALSE))</f>
        <v/>
      </c>
    </row>
    <row r="3125" spans="1:15" x14ac:dyDescent="0.2">
      <c r="A3125" s="11">
        <v>990</v>
      </c>
      <c r="B3125" s="11" t="str">
        <f t="shared" si="60"/>
        <v>Charles G. Koch Charitable Foundation_Heritage Foundation, The20166938</v>
      </c>
      <c r="C3125" s="11" t="s">
        <v>19</v>
      </c>
      <c r="D3125" s="11" t="s">
        <v>1570</v>
      </c>
      <c r="E3125" s="11" t="s">
        <v>1570</v>
      </c>
      <c r="F3125" s="4">
        <v>6938</v>
      </c>
      <c r="G3125" s="3">
        <v>2016</v>
      </c>
      <c r="H3125" s="3" t="s">
        <v>21</v>
      </c>
      <c r="I3125" s="12"/>
      <c r="J3125" s="3">
        <v>551</v>
      </c>
      <c r="K3125" s="3" t="str">
        <f>IF(VLOOKUP(D3125,'Resources Final'!A:C,3,FALSE)=0,"",VLOOKUP(D3125,'Resources Final'!A:C,3,FALSE))</f>
        <v/>
      </c>
      <c r="L3125" s="3" t="str">
        <f>IF(VLOOKUP(D3125,'Resources Final'!A:D,4,FALSE)=0,"",VLOOKUP(D3125,'Resources Final'!A:D,4,FALSE))</f>
        <v/>
      </c>
      <c r="M3125" s="3" t="str">
        <f>IF(VLOOKUP(D3125,'Resources Final'!A:E,5,FALSE)=0,"",VLOOKUP(D3125,'Resources Final'!A:E,5,FALSE))</f>
        <v/>
      </c>
      <c r="N3125" s="7" t="str">
        <f>IF(VLOOKUP(D3125,'Resources Final'!A:F,6,FALSE)=0,"",VLOOKUP(D3125,'Resources Final'!A:F,6,FALSE))</f>
        <v>https://www.desmogblog.com/heritage-foundation</v>
      </c>
      <c r="O3125" s="3" t="str">
        <f>IF(VLOOKUP(D3125,'Resources Final'!A:G,7,FALSE)=0,"",VLOOKUP(D3125,'Resources Final'!A:G,7,FALSE))</f>
        <v>Desmog</v>
      </c>
    </row>
    <row r="3126" spans="1:15" x14ac:dyDescent="0.2">
      <c r="A3126" s="11">
        <v>990</v>
      </c>
      <c r="B3126" s="11" t="str">
        <f t="shared" si="60"/>
        <v>Charles G. Koch Charitable Foundation_Lake Erie College20166900</v>
      </c>
      <c r="C3126" s="11" t="s">
        <v>19</v>
      </c>
      <c r="D3126" s="11" t="s">
        <v>2088</v>
      </c>
      <c r="E3126" s="11" t="s">
        <v>2088</v>
      </c>
      <c r="F3126" s="4">
        <v>6900</v>
      </c>
      <c r="G3126" s="3">
        <v>2016</v>
      </c>
      <c r="H3126" s="3" t="s">
        <v>21</v>
      </c>
      <c r="I3126" s="12"/>
      <c r="J3126" s="3">
        <v>552</v>
      </c>
      <c r="K3126" s="3" t="str">
        <f>IF(VLOOKUP(D3126,'Resources Final'!A:C,3,FALSE)=0,"",VLOOKUP(D3126,'Resources Final'!A:C,3,FALSE))</f>
        <v/>
      </c>
      <c r="L3126" s="3" t="str">
        <f>IF(VLOOKUP(D3126,'Resources Final'!A:D,4,FALSE)=0,"",VLOOKUP(D3126,'Resources Final'!A:D,4,FALSE))</f>
        <v>Y</v>
      </c>
      <c r="M3126" s="3" t="str">
        <f>IF(VLOOKUP(D3126,'Resources Final'!A:E,5,FALSE)=0,"",VLOOKUP(D3126,'Resources Final'!A:E,5,FALSE))</f>
        <v/>
      </c>
      <c r="N3126" s="7" t="str">
        <f>IF(VLOOKUP(D3126,'Resources Final'!A:F,6,FALSE)=0,"",VLOOKUP(D3126,'Resources Final'!A:F,6,FALSE))</f>
        <v/>
      </c>
      <c r="O3126" s="3" t="str">
        <f>IF(VLOOKUP(D3126,'Resources Final'!A:G,7,FALSE)=0,"",VLOOKUP(D3126,'Resources Final'!A:G,7,FALSE))</f>
        <v/>
      </c>
    </row>
    <row r="3127" spans="1:15" x14ac:dyDescent="0.2">
      <c r="A3127" s="11">
        <v>990</v>
      </c>
      <c r="B3127" s="11" t="str">
        <f t="shared" si="60"/>
        <v>Charles G. Koch Charitable Foundation_American Legislative Exchange Council201655751</v>
      </c>
      <c r="C3127" s="11" t="s">
        <v>19</v>
      </c>
      <c r="D3127" s="11" t="s">
        <v>195</v>
      </c>
      <c r="E3127" s="11" t="s">
        <v>195</v>
      </c>
      <c r="F3127" s="4">
        <v>55751</v>
      </c>
      <c r="G3127" s="3">
        <v>2016</v>
      </c>
      <c r="H3127" s="3" t="s">
        <v>21</v>
      </c>
      <c r="I3127" s="12"/>
      <c r="J3127" s="3">
        <v>553</v>
      </c>
      <c r="K3127" s="3" t="str">
        <f>IF(VLOOKUP(D3127,'Resources Final'!A:C,3,FALSE)=0,"",VLOOKUP(D3127,'Resources Final'!A:C,3,FALSE))</f>
        <v/>
      </c>
      <c r="L3127" s="3" t="str">
        <f>IF(VLOOKUP(D3127,'Resources Final'!A:D,4,FALSE)=0,"",VLOOKUP(D3127,'Resources Final'!A:D,4,FALSE))</f>
        <v/>
      </c>
      <c r="M3127" s="3" t="str">
        <f>IF(VLOOKUP(D3127,'Resources Final'!A:E,5,FALSE)=0,"",VLOOKUP(D3127,'Resources Final'!A:E,5,FALSE))</f>
        <v/>
      </c>
      <c r="N3127" s="7" t="str">
        <f>IF(VLOOKUP(D3127,'Resources Final'!A:F,6,FALSE)=0,"",VLOOKUP(D3127,'Resources Final'!A:F,6,FALSE))</f>
        <v>https://www.desmogblog.com/american-legislative-exchange-council</v>
      </c>
      <c r="O3127" s="3" t="str">
        <f>IF(VLOOKUP(D3127,'Resources Final'!A:G,7,FALSE)=0,"",VLOOKUP(D3127,'Resources Final'!A:G,7,FALSE))</f>
        <v>Desmog</v>
      </c>
    </row>
    <row r="3128" spans="1:15" x14ac:dyDescent="0.2">
      <c r="A3128" s="11">
        <v>990</v>
      </c>
      <c r="B3128" s="11" t="str">
        <f t="shared" si="60"/>
        <v>Charles G. Koch Charitable Foundation_Reynolds20163060</v>
      </c>
      <c r="C3128" s="11" t="s">
        <v>19</v>
      </c>
      <c r="D3128" s="11" t="s">
        <v>3053</v>
      </c>
      <c r="E3128" s="11" t="s">
        <v>3053</v>
      </c>
      <c r="F3128" s="4">
        <v>3060</v>
      </c>
      <c r="G3128" s="3">
        <v>2016</v>
      </c>
      <c r="H3128" s="3" t="s">
        <v>21</v>
      </c>
      <c r="I3128" s="12" t="s">
        <v>31</v>
      </c>
      <c r="J3128" s="3">
        <v>554</v>
      </c>
      <c r="K3128" s="3" t="str">
        <f>IF(VLOOKUP(D3128,'Resources Final'!A:C,3,FALSE)=0,"",VLOOKUP(D3128,'Resources Final'!A:C,3,FALSE))</f>
        <v>Y</v>
      </c>
      <c r="L3128" s="3" t="str">
        <f>IF(VLOOKUP(D3128,'Resources Final'!A:D,4,FALSE)=0,"",VLOOKUP(D3128,'Resources Final'!A:D,4,FALSE))</f>
        <v/>
      </c>
      <c r="M3128" s="3" t="str">
        <f>IF(VLOOKUP(D3128,'Resources Final'!A:E,5,FALSE)=0,"",VLOOKUP(D3128,'Resources Final'!A:E,5,FALSE))</f>
        <v/>
      </c>
      <c r="N3128" s="7" t="str">
        <f>IF(VLOOKUP(D3128,'Resources Final'!A:F,6,FALSE)=0,"",VLOOKUP(D3128,'Resources Final'!A:F,6,FALSE))</f>
        <v/>
      </c>
      <c r="O3128" s="3" t="str">
        <f>IF(VLOOKUP(D3128,'Resources Final'!A:G,7,FALSE)=0,"",VLOOKUP(D3128,'Resources Final'!A:G,7,FALSE))</f>
        <v/>
      </c>
    </row>
    <row r="3129" spans="1:15" x14ac:dyDescent="0.2">
      <c r="A3129" s="11">
        <v>990</v>
      </c>
      <c r="B3129" s="11" t="str">
        <f t="shared" si="60"/>
        <v>Charles G. Koch Charitable Foundation_Nix20163060</v>
      </c>
      <c r="C3129" s="11" t="s">
        <v>19</v>
      </c>
      <c r="D3129" s="11" t="s">
        <v>2686</v>
      </c>
      <c r="E3129" s="11" t="s">
        <v>2686</v>
      </c>
      <c r="F3129" s="4">
        <v>3060</v>
      </c>
      <c r="G3129" s="3">
        <v>2016</v>
      </c>
      <c r="H3129" s="3" t="s">
        <v>21</v>
      </c>
      <c r="I3129" s="12" t="s">
        <v>31</v>
      </c>
      <c r="J3129" s="3">
        <v>555</v>
      </c>
      <c r="K3129" s="3" t="str">
        <f>IF(VLOOKUP(D3129,'Resources Final'!A:C,3,FALSE)=0,"",VLOOKUP(D3129,'Resources Final'!A:C,3,FALSE))</f>
        <v>Y</v>
      </c>
      <c r="L3129" s="3" t="str">
        <f>IF(VLOOKUP(D3129,'Resources Final'!A:D,4,FALSE)=0,"",VLOOKUP(D3129,'Resources Final'!A:D,4,FALSE))</f>
        <v/>
      </c>
      <c r="M3129" s="3" t="str">
        <f>IF(VLOOKUP(D3129,'Resources Final'!A:E,5,FALSE)=0,"",VLOOKUP(D3129,'Resources Final'!A:E,5,FALSE))</f>
        <v/>
      </c>
      <c r="N3129" s="7" t="str">
        <f>IF(VLOOKUP(D3129,'Resources Final'!A:F,6,FALSE)=0,"",VLOOKUP(D3129,'Resources Final'!A:F,6,FALSE))</f>
        <v/>
      </c>
      <c r="O3129" s="3" t="str">
        <f>IF(VLOOKUP(D3129,'Resources Final'!A:G,7,FALSE)=0,"",VLOOKUP(D3129,'Resources Final'!A:G,7,FALSE))</f>
        <v/>
      </c>
    </row>
    <row r="3130" spans="1:15" x14ac:dyDescent="0.2">
      <c r="A3130" s="11">
        <v>990</v>
      </c>
      <c r="B3130" s="11" t="str">
        <f t="shared" si="60"/>
        <v>Charles G. Koch Charitable Foundation_Stone20163060</v>
      </c>
      <c r="C3130" s="11" t="s">
        <v>19</v>
      </c>
      <c r="D3130" s="11" t="s">
        <v>3452</v>
      </c>
      <c r="E3130" s="11" t="s">
        <v>3452</v>
      </c>
      <c r="F3130" s="4">
        <v>3060</v>
      </c>
      <c r="G3130" s="3">
        <v>2016</v>
      </c>
      <c r="H3130" s="3" t="s">
        <v>21</v>
      </c>
      <c r="I3130" s="12" t="s">
        <v>31</v>
      </c>
      <c r="J3130" s="3">
        <v>556</v>
      </c>
      <c r="K3130" s="3" t="str">
        <f>IF(VLOOKUP(D3130,'Resources Final'!A:C,3,FALSE)=0,"",VLOOKUP(D3130,'Resources Final'!A:C,3,FALSE))</f>
        <v>Y</v>
      </c>
      <c r="L3130" s="3" t="str">
        <f>IF(VLOOKUP(D3130,'Resources Final'!A:D,4,FALSE)=0,"",VLOOKUP(D3130,'Resources Final'!A:D,4,FALSE))</f>
        <v/>
      </c>
      <c r="M3130" s="3" t="str">
        <f>IF(VLOOKUP(D3130,'Resources Final'!A:E,5,FALSE)=0,"",VLOOKUP(D3130,'Resources Final'!A:E,5,FALSE))</f>
        <v/>
      </c>
      <c r="N3130" s="7" t="str">
        <f>IF(VLOOKUP(D3130,'Resources Final'!A:F,6,FALSE)=0,"",VLOOKUP(D3130,'Resources Final'!A:F,6,FALSE))</f>
        <v/>
      </c>
      <c r="O3130" s="3" t="str">
        <f>IF(VLOOKUP(D3130,'Resources Final'!A:G,7,FALSE)=0,"",VLOOKUP(D3130,'Resources Final'!A:G,7,FALSE))</f>
        <v/>
      </c>
    </row>
    <row r="3131" spans="1:15" x14ac:dyDescent="0.2">
      <c r="A3131" s="11">
        <v>990</v>
      </c>
      <c r="B3131" s="11" t="str">
        <f t="shared" si="60"/>
        <v>Charles G. Koch Charitable Foundation_Police Foundation201612000</v>
      </c>
      <c r="C3131" s="11" t="s">
        <v>19</v>
      </c>
      <c r="D3131" s="11" t="s">
        <v>2875</v>
      </c>
      <c r="E3131" s="11" t="s">
        <v>2875</v>
      </c>
      <c r="F3131" s="4">
        <v>12000</v>
      </c>
      <c r="G3131" s="3">
        <v>2016</v>
      </c>
      <c r="H3131" s="3" t="s">
        <v>21</v>
      </c>
      <c r="I3131" s="12"/>
      <c r="J3131" s="3">
        <v>557</v>
      </c>
      <c r="K3131" s="3" t="str">
        <f>IF(VLOOKUP(D3131,'Resources Final'!A:C,3,FALSE)=0,"",VLOOKUP(D3131,'Resources Final'!A:C,3,FALSE))</f>
        <v/>
      </c>
      <c r="L3131" s="3" t="str">
        <f>IF(VLOOKUP(D3131,'Resources Final'!A:D,4,FALSE)=0,"",VLOOKUP(D3131,'Resources Final'!A:D,4,FALSE))</f>
        <v/>
      </c>
      <c r="M3131" s="3" t="str">
        <f>IF(VLOOKUP(D3131,'Resources Final'!A:E,5,FALSE)=0,"",VLOOKUP(D3131,'Resources Final'!A:E,5,FALSE))</f>
        <v/>
      </c>
      <c r="N3131" s="7" t="str">
        <f>IF(VLOOKUP(D3131,'Resources Final'!A:F,6,FALSE)=0,"",VLOOKUP(D3131,'Resources Final'!A:F,6,FALSE))</f>
        <v/>
      </c>
      <c r="O3131" s="3" t="str">
        <f>IF(VLOOKUP(D3131,'Resources Final'!A:G,7,FALSE)=0,"",VLOOKUP(D3131,'Resources Final'!A:G,7,FALSE))</f>
        <v/>
      </c>
    </row>
    <row r="3132" spans="1:15" x14ac:dyDescent="0.2">
      <c r="A3132" s="11">
        <v>990</v>
      </c>
      <c r="B3132" s="11" t="str">
        <f t="shared" si="60"/>
        <v>Charles G. Koch Charitable Foundation_Goldwater Institute2016100000</v>
      </c>
      <c r="C3132" s="11" t="s">
        <v>19</v>
      </c>
      <c r="D3132" s="11" t="s">
        <v>1422</v>
      </c>
      <c r="E3132" s="11" t="s">
        <v>1422</v>
      </c>
      <c r="F3132" s="4">
        <v>100000</v>
      </c>
      <c r="G3132" s="3">
        <v>2016</v>
      </c>
      <c r="H3132" s="3" t="s">
        <v>21</v>
      </c>
      <c r="I3132" s="12"/>
      <c r="J3132" s="3">
        <v>558</v>
      </c>
      <c r="K3132" s="3" t="str">
        <f>IF(VLOOKUP(D3132,'Resources Final'!A:C,3,FALSE)=0,"",VLOOKUP(D3132,'Resources Final'!A:C,3,FALSE))</f>
        <v/>
      </c>
      <c r="L3132" s="3" t="str">
        <f>IF(VLOOKUP(D3132,'Resources Final'!A:D,4,FALSE)=0,"",VLOOKUP(D3132,'Resources Final'!A:D,4,FALSE))</f>
        <v/>
      </c>
      <c r="M3132" s="3" t="str">
        <f>IF(VLOOKUP(D3132,'Resources Final'!A:E,5,FALSE)=0,"",VLOOKUP(D3132,'Resources Final'!A:E,5,FALSE))</f>
        <v/>
      </c>
      <c r="N3132" s="7" t="str">
        <f>IF(VLOOKUP(D3132,'Resources Final'!A:F,6,FALSE)=0,"",VLOOKUP(D3132,'Resources Final'!A:F,6,FALSE))</f>
        <v>http://www.sourcewatch.org/index.php/Goldwater_Institute</v>
      </c>
      <c r="O3132" s="3" t="str">
        <f>IF(VLOOKUP(D3132,'Resources Final'!A:G,7,FALSE)=0,"",VLOOKUP(D3132,'Resources Final'!A:G,7,FALSE))</f>
        <v>Sourcewatch</v>
      </c>
    </row>
    <row r="3133" spans="1:15" x14ac:dyDescent="0.2">
      <c r="A3133" s="11">
        <v>990</v>
      </c>
      <c r="B3133" s="11" t="str">
        <f t="shared" si="60"/>
        <v>Charles G. Koch Charitable Foundation_Seton Hall University201612500</v>
      </c>
      <c r="C3133" s="11" t="s">
        <v>19</v>
      </c>
      <c r="D3133" s="11" t="s">
        <v>3285</v>
      </c>
      <c r="E3133" s="11" t="s">
        <v>3285</v>
      </c>
      <c r="F3133" s="4">
        <v>12500</v>
      </c>
      <c r="G3133" s="3">
        <v>2016</v>
      </c>
      <c r="H3133" s="3" t="s">
        <v>21</v>
      </c>
      <c r="I3133" s="12"/>
      <c r="J3133" s="3">
        <v>559</v>
      </c>
      <c r="K3133" s="3" t="str">
        <f>IF(VLOOKUP(D3133,'Resources Final'!A:C,3,FALSE)=0,"",VLOOKUP(D3133,'Resources Final'!A:C,3,FALSE))</f>
        <v/>
      </c>
      <c r="L3133" s="3" t="str">
        <f>IF(VLOOKUP(D3133,'Resources Final'!A:D,4,FALSE)=0,"",VLOOKUP(D3133,'Resources Final'!A:D,4,FALSE))</f>
        <v>Y</v>
      </c>
      <c r="M3133" s="3" t="str">
        <f>IF(VLOOKUP(D3133,'Resources Final'!A:E,5,FALSE)=0,"",VLOOKUP(D3133,'Resources Final'!A:E,5,FALSE))</f>
        <v/>
      </c>
      <c r="N3133" s="7" t="str">
        <f>IF(VLOOKUP(D3133,'Resources Final'!A:F,6,FALSE)=0,"",VLOOKUP(D3133,'Resources Final'!A:F,6,FALSE))</f>
        <v/>
      </c>
      <c r="O3133" s="3" t="str">
        <f>IF(VLOOKUP(D3133,'Resources Final'!A:G,7,FALSE)=0,"",VLOOKUP(D3133,'Resources Final'!A:G,7,FALSE))</f>
        <v/>
      </c>
    </row>
    <row r="3134" spans="1:15" x14ac:dyDescent="0.2">
      <c r="A3134" s="11">
        <v>990</v>
      </c>
      <c r="B3134" s="11" t="str">
        <f t="shared" si="60"/>
        <v>Charles G. Koch Charitable Foundation_Ahmed20162835</v>
      </c>
      <c r="C3134" s="11" t="s">
        <v>19</v>
      </c>
      <c r="D3134" s="11" t="s">
        <v>134</v>
      </c>
      <c r="E3134" s="11" t="s">
        <v>134</v>
      </c>
      <c r="F3134" s="4">
        <v>2835</v>
      </c>
      <c r="G3134" s="3">
        <v>2016</v>
      </c>
      <c r="H3134" s="3" t="s">
        <v>21</v>
      </c>
      <c r="I3134" s="12" t="s">
        <v>31</v>
      </c>
      <c r="J3134" s="3">
        <v>560</v>
      </c>
      <c r="K3134" s="3" t="str">
        <f>IF(VLOOKUP(D3134,'Resources Final'!A:C,3,FALSE)=0,"",VLOOKUP(D3134,'Resources Final'!A:C,3,FALSE))</f>
        <v>Y</v>
      </c>
      <c r="L3134" s="3" t="str">
        <f>IF(VLOOKUP(D3134,'Resources Final'!A:D,4,FALSE)=0,"",VLOOKUP(D3134,'Resources Final'!A:D,4,FALSE))</f>
        <v/>
      </c>
      <c r="M3134" s="3" t="str">
        <f>IF(VLOOKUP(D3134,'Resources Final'!A:E,5,FALSE)=0,"",VLOOKUP(D3134,'Resources Final'!A:E,5,FALSE))</f>
        <v/>
      </c>
      <c r="N3134" s="7" t="str">
        <f>IF(VLOOKUP(D3134,'Resources Final'!A:F,6,FALSE)=0,"",VLOOKUP(D3134,'Resources Final'!A:F,6,FALSE))</f>
        <v/>
      </c>
      <c r="O3134" s="3" t="str">
        <f>IF(VLOOKUP(D3134,'Resources Final'!A:G,7,FALSE)=0,"",VLOOKUP(D3134,'Resources Final'!A:G,7,FALSE))</f>
        <v/>
      </c>
    </row>
    <row r="3135" spans="1:15" x14ac:dyDescent="0.2">
      <c r="A3135" s="11">
        <v>990</v>
      </c>
      <c r="B3135" s="11" t="str">
        <f t="shared" si="60"/>
        <v>Charles G. Koch Charitable Foundation_R Street Institute201625000</v>
      </c>
      <c r="C3135" s="11" t="s">
        <v>19</v>
      </c>
      <c r="D3135" s="11" t="s">
        <v>2951</v>
      </c>
      <c r="E3135" s="11" t="s">
        <v>2951</v>
      </c>
      <c r="F3135" s="4">
        <v>25000</v>
      </c>
      <c r="G3135" s="3">
        <v>2016</v>
      </c>
      <c r="H3135" s="3" t="s">
        <v>21</v>
      </c>
      <c r="I3135" s="12"/>
      <c r="J3135" s="3">
        <v>561</v>
      </c>
      <c r="K3135" s="3" t="str">
        <f>IF(VLOOKUP(D3135,'Resources Final'!A:C,3,FALSE)=0,"",VLOOKUP(D3135,'Resources Final'!A:C,3,FALSE))</f>
        <v/>
      </c>
      <c r="L3135" s="3" t="str">
        <f>IF(VLOOKUP(D3135,'Resources Final'!A:D,4,FALSE)=0,"",VLOOKUP(D3135,'Resources Final'!A:D,4,FALSE))</f>
        <v/>
      </c>
      <c r="M3135" s="3" t="str">
        <f>IF(VLOOKUP(D3135,'Resources Final'!A:E,5,FALSE)=0,"",VLOOKUP(D3135,'Resources Final'!A:E,5,FALSE))</f>
        <v/>
      </c>
      <c r="N3135" s="7" t="str">
        <f>IF(VLOOKUP(D3135,'Resources Final'!A:F,6,FALSE)=0,"",VLOOKUP(D3135,'Resources Final'!A:F,6,FALSE))</f>
        <v>https://www.sourcewatch.org/index.php/R_Street_Institute</v>
      </c>
      <c r="O3135" s="3" t="str">
        <f>IF(VLOOKUP(D3135,'Resources Final'!A:G,7,FALSE)=0,"",VLOOKUP(D3135,'Resources Final'!A:G,7,FALSE))</f>
        <v>Sourcewatch</v>
      </c>
    </row>
    <row r="3136" spans="1:15" x14ac:dyDescent="0.2">
      <c r="A3136" s="11">
        <v>990</v>
      </c>
      <c r="B3136" s="11" t="str">
        <f t="shared" si="60"/>
        <v>Charles G. Koch Charitable Foundation_Billman20164914</v>
      </c>
      <c r="C3136" s="11" t="s">
        <v>19</v>
      </c>
      <c r="D3136" s="11" t="s">
        <v>430</v>
      </c>
      <c r="E3136" s="11" t="s">
        <v>430</v>
      </c>
      <c r="F3136" s="4">
        <v>4914</v>
      </c>
      <c r="G3136" s="3">
        <v>2016</v>
      </c>
      <c r="H3136" s="3" t="s">
        <v>21</v>
      </c>
      <c r="I3136" s="12" t="s">
        <v>31</v>
      </c>
      <c r="J3136" s="3">
        <v>562</v>
      </c>
      <c r="K3136" s="3" t="str">
        <f>IF(VLOOKUP(D3136,'Resources Final'!A:C,3,FALSE)=0,"",VLOOKUP(D3136,'Resources Final'!A:C,3,FALSE))</f>
        <v>Y</v>
      </c>
      <c r="L3136" s="3" t="str">
        <f>IF(VLOOKUP(D3136,'Resources Final'!A:D,4,FALSE)=0,"",VLOOKUP(D3136,'Resources Final'!A:D,4,FALSE))</f>
        <v/>
      </c>
      <c r="M3136" s="3" t="str">
        <f>IF(VLOOKUP(D3136,'Resources Final'!A:E,5,FALSE)=0,"",VLOOKUP(D3136,'Resources Final'!A:E,5,FALSE))</f>
        <v/>
      </c>
      <c r="N3136" s="7" t="str">
        <f>IF(VLOOKUP(D3136,'Resources Final'!A:F,6,FALSE)=0,"",VLOOKUP(D3136,'Resources Final'!A:F,6,FALSE))</f>
        <v/>
      </c>
      <c r="O3136" s="3" t="str">
        <f>IF(VLOOKUP(D3136,'Resources Final'!A:G,7,FALSE)=0,"",VLOOKUP(D3136,'Resources Final'!A:G,7,FALSE))</f>
        <v/>
      </c>
    </row>
    <row r="3137" spans="1:15" x14ac:dyDescent="0.2">
      <c r="A3137" s="11">
        <v>990</v>
      </c>
      <c r="B3137" s="11" t="str">
        <f t="shared" si="60"/>
        <v>Charles G. Koch Charitable Foundation_Advance Arkansas Institute201620000</v>
      </c>
      <c r="C3137" s="11" t="s">
        <v>19</v>
      </c>
      <c r="D3137" s="11" t="s">
        <v>121</v>
      </c>
      <c r="E3137" s="11" t="s">
        <v>121</v>
      </c>
      <c r="F3137" s="4">
        <v>20000</v>
      </c>
      <c r="G3137" s="3">
        <v>2016</v>
      </c>
      <c r="H3137" s="3" t="s">
        <v>21</v>
      </c>
      <c r="I3137" s="12"/>
      <c r="J3137" s="3">
        <v>563</v>
      </c>
      <c r="K3137" s="3" t="str">
        <f>IF(VLOOKUP(D3137,'Resources Final'!A:C,3,FALSE)=0,"",VLOOKUP(D3137,'Resources Final'!A:C,3,FALSE))</f>
        <v/>
      </c>
      <c r="L3137" s="3" t="str">
        <f>IF(VLOOKUP(D3137,'Resources Final'!A:D,4,FALSE)=0,"",VLOOKUP(D3137,'Resources Final'!A:D,4,FALSE))</f>
        <v/>
      </c>
      <c r="M3137" s="3" t="str">
        <f>IF(VLOOKUP(D3137,'Resources Final'!A:E,5,FALSE)=0,"",VLOOKUP(D3137,'Resources Final'!A:E,5,FALSE))</f>
        <v/>
      </c>
      <c r="N3137" s="7" t="str">
        <f>IF(VLOOKUP(D3137,'Resources Final'!A:F,6,FALSE)=0,"",VLOOKUP(D3137,'Resources Final'!A:F,6,FALSE))</f>
        <v>https://www.sourcewatch.org/index.php/Advance_Arkansas_Institute</v>
      </c>
      <c r="O3137" s="3" t="str">
        <f>IF(VLOOKUP(D3137,'Resources Final'!A:G,7,FALSE)=0,"",VLOOKUP(D3137,'Resources Final'!A:G,7,FALSE))</f>
        <v>Sourcewatch</v>
      </c>
    </row>
    <row r="3138" spans="1:15" x14ac:dyDescent="0.2">
      <c r="A3138" s="11">
        <v>990</v>
      </c>
      <c r="B3138" s="11" t="str">
        <f t="shared" si="60"/>
        <v>Charles G. Koch Charitable Foundation_Buse20164005</v>
      </c>
      <c r="C3138" s="11" t="s">
        <v>19</v>
      </c>
      <c r="D3138" s="11" t="s">
        <v>530</v>
      </c>
      <c r="E3138" s="11" t="s">
        <v>530</v>
      </c>
      <c r="F3138" s="4">
        <v>4005</v>
      </c>
      <c r="G3138" s="3">
        <v>2016</v>
      </c>
      <c r="H3138" s="3" t="s">
        <v>21</v>
      </c>
      <c r="I3138" s="12" t="s">
        <v>31</v>
      </c>
      <c r="J3138" s="3">
        <v>564</v>
      </c>
      <c r="K3138" s="3" t="str">
        <f>IF(VLOOKUP(D3138,'Resources Final'!A:C,3,FALSE)=0,"",VLOOKUP(D3138,'Resources Final'!A:C,3,FALSE))</f>
        <v>Y</v>
      </c>
      <c r="L3138" s="3" t="str">
        <f>IF(VLOOKUP(D3138,'Resources Final'!A:D,4,FALSE)=0,"",VLOOKUP(D3138,'Resources Final'!A:D,4,FALSE))</f>
        <v/>
      </c>
      <c r="M3138" s="3" t="str">
        <f>IF(VLOOKUP(D3138,'Resources Final'!A:E,5,FALSE)=0,"",VLOOKUP(D3138,'Resources Final'!A:E,5,FALSE))</f>
        <v/>
      </c>
      <c r="N3138" s="7" t="str">
        <f>IF(VLOOKUP(D3138,'Resources Final'!A:F,6,FALSE)=0,"",VLOOKUP(D3138,'Resources Final'!A:F,6,FALSE))</f>
        <v/>
      </c>
      <c r="O3138" s="3" t="str">
        <f>IF(VLOOKUP(D3138,'Resources Final'!A:G,7,FALSE)=0,"",VLOOKUP(D3138,'Resources Final'!A:G,7,FALSE))</f>
        <v/>
      </c>
    </row>
    <row r="3139" spans="1:15" x14ac:dyDescent="0.2">
      <c r="A3139" s="11">
        <v>990</v>
      </c>
      <c r="B3139" s="11" t="str">
        <f t="shared" si="60"/>
        <v>Charles G. Koch Charitable Foundation_Institute for Energy Research2016120000</v>
      </c>
      <c r="C3139" s="11" t="s">
        <v>19</v>
      </c>
      <c r="D3139" s="11" t="s">
        <v>1676</v>
      </c>
      <c r="E3139" s="11" t="s">
        <v>1676</v>
      </c>
      <c r="F3139" s="4">
        <v>120000</v>
      </c>
      <c r="G3139" s="3">
        <v>2016</v>
      </c>
      <c r="H3139" s="3" t="s">
        <v>21</v>
      </c>
      <c r="I3139" s="12"/>
      <c r="J3139" s="3">
        <v>565</v>
      </c>
      <c r="K3139" s="3" t="str">
        <f>IF(VLOOKUP(D3139,'Resources Final'!A:C,3,FALSE)=0,"",VLOOKUP(D3139,'Resources Final'!A:C,3,FALSE))</f>
        <v/>
      </c>
      <c r="L3139" s="3" t="str">
        <f>IF(VLOOKUP(D3139,'Resources Final'!A:D,4,FALSE)=0,"",VLOOKUP(D3139,'Resources Final'!A:D,4,FALSE))</f>
        <v/>
      </c>
      <c r="M3139" s="3" t="str">
        <f>IF(VLOOKUP(D3139,'Resources Final'!A:E,5,FALSE)=0,"",VLOOKUP(D3139,'Resources Final'!A:E,5,FALSE))</f>
        <v/>
      </c>
      <c r="N3139" s="7" t="str">
        <f>IF(VLOOKUP(D3139,'Resources Final'!A:F,6,FALSE)=0,"",VLOOKUP(D3139,'Resources Final'!A:F,6,FALSE))</f>
        <v>https://www.desmogblog.com/institute-energy-research</v>
      </c>
      <c r="O3139" s="3" t="str">
        <f>IF(VLOOKUP(D3139,'Resources Final'!A:G,7,FALSE)=0,"",VLOOKUP(D3139,'Resources Final'!A:G,7,FALSE))</f>
        <v>Desmog</v>
      </c>
    </row>
    <row r="3140" spans="1:15" x14ac:dyDescent="0.2">
      <c r="A3140" s="11">
        <v>990</v>
      </c>
      <c r="B3140" s="11" t="str">
        <f t="shared" si="60"/>
        <v>Charles G. Koch Charitable Foundation_University of North Carolina - Chapel Hill2016263288</v>
      </c>
      <c r="C3140" s="11" t="s">
        <v>19</v>
      </c>
      <c r="D3140" s="11" t="s">
        <v>3803</v>
      </c>
      <c r="E3140" s="11" t="s">
        <v>3802</v>
      </c>
      <c r="F3140" s="4">
        <v>263288</v>
      </c>
      <c r="G3140" s="3">
        <v>2016</v>
      </c>
      <c r="H3140" s="3" t="s">
        <v>21</v>
      </c>
      <c r="I3140" s="12"/>
      <c r="J3140" s="3">
        <v>566</v>
      </c>
      <c r="K3140" s="3" t="str">
        <f>IF(VLOOKUP(D3140,'Resources Final'!A:C,3,FALSE)=0,"",VLOOKUP(D3140,'Resources Final'!A:C,3,FALSE))</f>
        <v/>
      </c>
      <c r="L3140" s="3" t="str">
        <f>IF(VLOOKUP(D3140,'Resources Final'!A:D,4,FALSE)=0,"",VLOOKUP(D3140,'Resources Final'!A:D,4,FALSE))</f>
        <v>Y</v>
      </c>
      <c r="M3140" s="3" t="str">
        <f>IF(VLOOKUP(D3140,'Resources Final'!A:E,5,FALSE)=0,"",VLOOKUP(D3140,'Resources Final'!A:E,5,FALSE))</f>
        <v/>
      </c>
      <c r="N3140" s="7" t="str">
        <f>IF(VLOOKUP(D3140,'Resources Final'!A:F,6,FALSE)=0,"",VLOOKUP(D3140,'Resources Final'!A:F,6,FALSE))</f>
        <v/>
      </c>
      <c r="O3140" s="3" t="str">
        <f>IF(VLOOKUP(D3140,'Resources Final'!A:G,7,FALSE)=0,"",VLOOKUP(D3140,'Resources Final'!A:G,7,FALSE))</f>
        <v/>
      </c>
    </row>
    <row r="3141" spans="1:15" x14ac:dyDescent="0.2">
      <c r="A3141" s="11">
        <v>990</v>
      </c>
      <c r="B3141" s="11" t="str">
        <f t="shared" si="60"/>
        <v>Charles G. Koch Charitable Foundation_Kobayashi20163060</v>
      </c>
      <c r="C3141" s="11" t="s">
        <v>19</v>
      </c>
      <c r="D3141" s="11" t="s">
        <v>2012</v>
      </c>
      <c r="E3141" s="11" t="s">
        <v>2012</v>
      </c>
      <c r="F3141" s="4">
        <v>3060</v>
      </c>
      <c r="G3141" s="3">
        <v>2016</v>
      </c>
      <c r="H3141" s="3" t="s">
        <v>21</v>
      </c>
      <c r="I3141" s="12" t="s">
        <v>31</v>
      </c>
      <c r="J3141" s="3">
        <v>567</v>
      </c>
      <c r="K3141" s="3" t="str">
        <f>IF(VLOOKUP(D3141,'Resources Final'!A:C,3,FALSE)=0,"",VLOOKUP(D3141,'Resources Final'!A:C,3,FALSE))</f>
        <v>Y</v>
      </c>
      <c r="L3141" s="3" t="str">
        <f>IF(VLOOKUP(D3141,'Resources Final'!A:D,4,FALSE)=0,"",VLOOKUP(D3141,'Resources Final'!A:D,4,FALSE))</f>
        <v/>
      </c>
      <c r="M3141" s="3" t="str">
        <f>IF(VLOOKUP(D3141,'Resources Final'!A:E,5,FALSE)=0,"",VLOOKUP(D3141,'Resources Final'!A:E,5,FALSE))</f>
        <v/>
      </c>
      <c r="N3141" s="7" t="str">
        <f>IF(VLOOKUP(D3141,'Resources Final'!A:F,6,FALSE)=0,"",VLOOKUP(D3141,'Resources Final'!A:F,6,FALSE))</f>
        <v/>
      </c>
      <c r="O3141" s="3" t="str">
        <f>IF(VLOOKUP(D3141,'Resources Final'!A:G,7,FALSE)=0,"",VLOOKUP(D3141,'Resources Final'!A:G,7,FALSE))</f>
        <v/>
      </c>
    </row>
    <row r="3142" spans="1:15" x14ac:dyDescent="0.2">
      <c r="A3142" s="11">
        <v>990</v>
      </c>
      <c r="B3142" s="11" t="str">
        <f t="shared" si="60"/>
        <v>Charles G. Koch Charitable Foundation_Bill of Rights Institute2016943677</v>
      </c>
      <c r="C3142" s="11" t="s">
        <v>19</v>
      </c>
      <c r="D3142" s="11" t="s">
        <v>428</v>
      </c>
      <c r="E3142" s="11" t="s">
        <v>428</v>
      </c>
      <c r="F3142" s="4">
        <v>943677</v>
      </c>
      <c r="G3142" s="3">
        <v>2016</v>
      </c>
      <c r="H3142" s="3" t="s">
        <v>21</v>
      </c>
      <c r="I3142" s="12"/>
      <c r="J3142" s="3">
        <v>568</v>
      </c>
      <c r="K3142" s="3" t="str">
        <f>IF(VLOOKUP(D3142,'Resources Final'!A:C,3,FALSE)=0,"",VLOOKUP(D3142,'Resources Final'!A:C,3,FALSE))</f>
        <v/>
      </c>
      <c r="L3142" s="3" t="str">
        <f>IF(VLOOKUP(D3142,'Resources Final'!A:D,4,FALSE)=0,"",VLOOKUP(D3142,'Resources Final'!A:D,4,FALSE))</f>
        <v/>
      </c>
      <c r="M3142" s="3" t="str">
        <f>IF(VLOOKUP(D3142,'Resources Final'!A:E,5,FALSE)=0,"",VLOOKUP(D3142,'Resources Final'!A:E,5,FALSE))</f>
        <v/>
      </c>
      <c r="N3142" s="7" t="str">
        <f>IF(VLOOKUP(D3142,'Resources Final'!A:F,6,FALSE)=0,"",VLOOKUP(D3142,'Resources Final'!A:F,6,FALSE))</f>
        <v>https://www.sourcewatch.org/index.php/Bill_of_Rights_Institute</v>
      </c>
      <c r="O3142" s="3" t="str">
        <f>IF(VLOOKUP(D3142,'Resources Final'!A:G,7,FALSE)=0,"",VLOOKUP(D3142,'Resources Final'!A:G,7,FALSE))</f>
        <v>Sourcewatch</v>
      </c>
    </row>
    <row r="3143" spans="1:15" x14ac:dyDescent="0.2">
      <c r="A3143" s="11">
        <v>990</v>
      </c>
      <c r="B3143" s="11" t="str">
        <f t="shared" si="60"/>
        <v>Charles G. Koch Charitable Foundation_McGarry20165387</v>
      </c>
      <c r="C3143" s="11" t="s">
        <v>19</v>
      </c>
      <c r="D3143" s="11" t="s">
        <v>2384</v>
      </c>
      <c r="E3143" s="11" t="s">
        <v>2384</v>
      </c>
      <c r="F3143" s="4">
        <v>5387</v>
      </c>
      <c r="G3143" s="3">
        <v>2016</v>
      </c>
      <c r="H3143" s="3" t="s">
        <v>21</v>
      </c>
      <c r="I3143" s="12" t="s">
        <v>31</v>
      </c>
      <c r="J3143" s="3">
        <v>569</v>
      </c>
      <c r="K3143" s="3" t="str">
        <f>IF(VLOOKUP(D3143,'Resources Final'!A:C,3,FALSE)=0,"",VLOOKUP(D3143,'Resources Final'!A:C,3,FALSE))</f>
        <v>Y</v>
      </c>
      <c r="L3143" s="3" t="str">
        <f>IF(VLOOKUP(D3143,'Resources Final'!A:D,4,FALSE)=0,"",VLOOKUP(D3143,'Resources Final'!A:D,4,FALSE))</f>
        <v/>
      </c>
      <c r="M3143" s="3" t="str">
        <f>IF(VLOOKUP(D3143,'Resources Final'!A:E,5,FALSE)=0,"",VLOOKUP(D3143,'Resources Final'!A:E,5,FALSE))</f>
        <v/>
      </c>
      <c r="N3143" s="7" t="str">
        <f>IF(VLOOKUP(D3143,'Resources Final'!A:F,6,FALSE)=0,"",VLOOKUP(D3143,'Resources Final'!A:F,6,FALSE))</f>
        <v/>
      </c>
      <c r="O3143" s="3" t="str">
        <f>IF(VLOOKUP(D3143,'Resources Final'!A:G,7,FALSE)=0,"",VLOOKUP(D3143,'Resources Final'!A:G,7,FALSE))</f>
        <v/>
      </c>
    </row>
    <row r="3144" spans="1:15" x14ac:dyDescent="0.2">
      <c r="A3144" s="11">
        <v>990</v>
      </c>
      <c r="B3144" s="11" t="str">
        <f t="shared" si="60"/>
        <v>Charles G. Koch Charitable Foundation_Paladino20164005</v>
      </c>
      <c r="C3144" s="11" t="s">
        <v>19</v>
      </c>
      <c r="D3144" s="11" t="s">
        <v>2791</v>
      </c>
      <c r="E3144" s="11" t="s">
        <v>2791</v>
      </c>
      <c r="F3144" s="4">
        <v>4005</v>
      </c>
      <c r="G3144" s="3">
        <v>2016</v>
      </c>
      <c r="H3144" s="3" t="s">
        <v>21</v>
      </c>
      <c r="I3144" s="12" t="s">
        <v>31</v>
      </c>
      <c r="J3144" s="3">
        <v>570</v>
      </c>
      <c r="K3144" s="3" t="str">
        <f>IF(VLOOKUP(D3144,'Resources Final'!A:C,3,FALSE)=0,"",VLOOKUP(D3144,'Resources Final'!A:C,3,FALSE))</f>
        <v>Y</v>
      </c>
      <c r="L3144" s="3" t="str">
        <f>IF(VLOOKUP(D3144,'Resources Final'!A:D,4,FALSE)=0,"",VLOOKUP(D3144,'Resources Final'!A:D,4,FALSE))</f>
        <v/>
      </c>
      <c r="M3144" s="3" t="str">
        <f>IF(VLOOKUP(D3144,'Resources Final'!A:E,5,FALSE)=0,"",VLOOKUP(D3144,'Resources Final'!A:E,5,FALSE))</f>
        <v/>
      </c>
      <c r="N3144" s="7" t="str">
        <f>IF(VLOOKUP(D3144,'Resources Final'!A:F,6,FALSE)=0,"",VLOOKUP(D3144,'Resources Final'!A:F,6,FALSE))</f>
        <v/>
      </c>
      <c r="O3144" s="3" t="str">
        <f>IF(VLOOKUP(D3144,'Resources Final'!A:G,7,FALSE)=0,"",VLOOKUP(D3144,'Resources Final'!A:G,7,FALSE))</f>
        <v/>
      </c>
    </row>
    <row r="3145" spans="1:15" x14ac:dyDescent="0.2">
      <c r="A3145" s="11">
        <v>990</v>
      </c>
      <c r="B3145" s="11" t="str">
        <f t="shared" si="60"/>
        <v>Charles G. Koch Charitable Foundation_Aquino20165135</v>
      </c>
      <c r="C3145" s="11" t="s">
        <v>19</v>
      </c>
      <c r="D3145" s="11" t="s">
        <v>250</v>
      </c>
      <c r="E3145" s="11" t="s">
        <v>250</v>
      </c>
      <c r="F3145" s="4">
        <v>5135</v>
      </c>
      <c r="G3145" s="3">
        <v>2016</v>
      </c>
      <c r="H3145" s="3" t="s">
        <v>21</v>
      </c>
      <c r="I3145" s="12" t="s">
        <v>31</v>
      </c>
      <c r="J3145" s="3">
        <v>571</v>
      </c>
      <c r="K3145" s="3" t="str">
        <f>IF(VLOOKUP(D3145,'Resources Final'!A:C,3,FALSE)=0,"",VLOOKUP(D3145,'Resources Final'!A:C,3,FALSE))</f>
        <v>Y</v>
      </c>
      <c r="L3145" s="3" t="str">
        <f>IF(VLOOKUP(D3145,'Resources Final'!A:D,4,FALSE)=0,"",VLOOKUP(D3145,'Resources Final'!A:D,4,FALSE))</f>
        <v/>
      </c>
      <c r="M3145" s="3" t="str">
        <f>IF(VLOOKUP(D3145,'Resources Final'!A:E,5,FALSE)=0,"",VLOOKUP(D3145,'Resources Final'!A:E,5,FALSE))</f>
        <v/>
      </c>
      <c r="N3145" s="7" t="str">
        <f>IF(VLOOKUP(D3145,'Resources Final'!A:F,6,FALSE)=0,"",VLOOKUP(D3145,'Resources Final'!A:F,6,FALSE))</f>
        <v/>
      </c>
      <c r="O3145" s="3" t="str">
        <f>IF(VLOOKUP(D3145,'Resources Final'!A:G,7,FALSE)=0,"",VLOOKUP(D3145,'Resources Final'!A:G,7,FALSE))</f>
        <v/>
      </c>
    </row>
    <row r="3146" spans="1:15" x14ac:dyDescent="0.2">
      <c r="A3146" s="11">
        <v>990</v>
      </c>
      <c r="B3146" s="11" t="str">
        <f t="shared" si="60"/>
        <v>Charles G. Koch Charitable Foundation_Root &amp; Rebound201610000</v>
      </c>
      <c r="C3146" s="11" t="s">
        <v>19</v>
      </c>
      <c r="D3146" s="11" t="s">
        <v>3117</v>
      </c>
      <c r="E3146" s="11" t="s">
        <v>3117</v>
      </c>
      <c r="F3146" s="4">
        <v>10000</v>
      </c>
      <c r="G3146" s="3">
        <v>2016</v>
      </c>
      <c r="H3146" s="3" t="s">
        <v>21</v>
      </c>
      <c r="I3146" s="12"/>
      <c r="J3146" s="3">
        <v>572</v>
      </c>
      <c r="K3146" s="3" t="str">
        <f>IF(VLOOKUP(D3146,'Resources Final'!A:C,3,FALSE)=0,"",VLOOKUP(D3146,'Resources Final'!A:C,3,FALSE))</f>
        <v/>
      </c>
      <c r="L3146" s="3" t="str">
        <f>IF(VLOOKUP(D3146,'Resources Final'!A:D,4,FALSE)=0,"",VLOOKUP(D3146,'Resources Final'!A:D,4,FALSE))</f>
        <v/>
      </c>
      <c r="M3146" s="3" t="str">
        <f>IF(VLOOKUP(D3146,'Resources Final'!A:E,5,FALSE)=0,"",VLOOKUP(D3146,'Resources Final'!A:E,5,FALSE))</f>
        <v>N</v>
      </c>
      <c r="N3146" s="7" t="str">
        <f>IF(VLOOKUP(D3146,'Resources Final'!A:F,6,FALSE)=0,"",VLOOKUP(D3146,'Resources Final'!A:F,6,FALSE))</f>
        <v/>
      </c>
      <c r="O3146" s="3" t="str">
        <f>IF(VLOOKUP(D3146,'Resources Final'!A:G,7,FALSE)=0,"",VLOOKUP(D3146,'Resources Final'!A:G,7,FALSE))</f>
        <v/>
      </c>
    </row>
    <row r="3147" spans="1:15" x14ac:dyDescent="0.2">
      <c r="A3147" s="11">
        <v>990</v>
      </c>
      <c r="B3147" s="11" t="str">
        <f t="shared" si="60"/>
        <v>Charles G. Koch Charitable Foundation_Western Carolina University2016378000</v>
      </c>
      <c r="C3147" s="11" t="s">
        <v>19</v>
      </c>
      <c r="D3147" s="11" t="s">
        <v>3985</v>
      </c>
      <c r="E3147" s="11" t="s">
        <v>3985</v>
      </c>
      <c r="F3147" s="4">
        <v>378000</v>
      </c>
      <c r="G3147" s="3">
        <v>2016</v>
      </c>
      <c r="H3147" s="3" t="s">
        <v>21</v>
      </c>
      <c r="I3147" s="12"/>
      <c r="J3147" s="3">
        <v>573</v>
      </c>
      <c r="K3147" s="3" t="str">
        <f>IF(VLOOKUP(D3147,'Resources Final'!A:C,3,FALSE)=0,"",VLOOKUP(D3147,'Resources Final'!A:C,3,FALSE))</f>
        <v/>
      </c>
      <c r="L3147" s="3" t="str">
        <f>IF(VLOOKUP(D3147,'Resources Final'!A:D,4,FALSE)=0,"",VLOOKUP(D3147,'Resources Final'!A:D,4,FALSE))</f>
        <v>Y</v>
      </c>
      <c r="M3147" s="3" t="str">
        <f>IF(VLOOKUP(D3147,'Resources Final'!A:E,5,FALSE)=0,"",VLOOKUP(D3147,'Resources Final'!A:E,5,FALSE))</f>
        <v/>
      </c>
      <c r="N3147" s="7" t="str">
        <f>IF(VLOOKUP(D3147,'Resources Final'!A:F,6,FALSE)=0,"",VLOOKUP(D3147,'Resources Final'!A:F,6,FALSE))</f>
        <v/>
      </c>
      <c r="O3147" s="3" t="str">
        <f>IF(VLOOKUP(D3147,'Resources Final'!A:G,7,FALSE)=0,"",VLOOKUP(D3147,'Resources Final'!A:G,7,FALSE))</f>
        <v/>
      </c>
    </row>
    <row r="3148" spans="1:15" x14ac:dyDescent="0.2">
      <c r="A3148" s="11">
        <v>990</v>
      </c>
      <c r="B3148" s="11" t="str">
        <f t="shared" si="60"/>
        <v>Charles G. Koch Charitable Foundation_Rodriguez20165229</v>
      </c>
      <c r="C3148" s="11" t="s">
        <v>19</v>
      </c>
      <c r="D3148" s="11" t="s">
        <v>3097</v>
      </c>
      <c r="E3148" s="11" t="s">
        <v>3097</v>
      </c>
      <c r="F3148" s="4">
        <v>5229</v>
      </c>
      <c r="G3148" s="3">
        <v>2016</v>
      </c>
      <c r="H3148" s="3" t="s">
        <v>21</v>
      </c>
      <c r="I3148" s="12" t="s">
        <v>31</v>
      </c>
      <c r="J3148" s="3">
        <v>574</v>
      </c>
      <c r="K3148" s="3" t="str">
        <f>IF(VLOOKUP(D3148,'Resources Final'!A:C,3,FALSE)=0,"",VLOOKUP(D3148,'Resources Final'!A:C,3,FALSE))</f>
        <v>Y</v>
      </c>
      <c r="L3148" s="3" t="str">
        <f>IF(VLOOKUP(D3148,'Resources Final'!A:D,4,FALSE)=0,"",VLOOKUP(D3148,'Resources Final'!A:D,4,FALSE))</f>
        <v/>
      </c>
      <c r="M3148" s="3" t="str">
        <f>IF(VLOOKUP(D3148,'Resources Final'!A:E,5,FALSE)=0,"",VLOOKUP(D3148,'Resources Final'!A:E,5,FALSE))</f>
        <v/>
      </c>
      <c r="N3148" s="7" t="str">
        <f>IF(VLOOKUP(D3148,'Resources Final'!A:F,6,FALSE)=0,"",VLOOKUP(D3148,'Resources Final'!A:F,6,FALSE))</f>
        <v/>
      </c>
      <c r="O3148" s="3" t="str">
        <f>IF(VLOOKUP(D3148,'Resources Final'!A:G,7,FALSE)=0,"",VLOOKUP(D3148,'Resources Final'!A:G,7,FALSE))</f>
        <v/>
      </c>
    </row>
    <row r="3149" spans="1:15" x14ac:dyDescent="0.2">
      <c r="A3149" s="11">
        <v>990</v>
      </c>
      <c r="B3149" s="11" t="str">
        <f t="shared" si="60"/>
        <v>Charles G. Koch Charitable Foundation_The Philadelphia Society201619000</v>
      </c>
      <c r="C3149" s="11" t="s">
        <v>19</v>
      </c>
      <c r="D3149" s="11" t="s">
        <v>3597</v>
      </c>
      <c r="E3149" s="11" t="s">
        <v>3597</v>
      </c>
      <c r="F3149" s="4">
        <v>19000</v>
      </c>
      <c r="G3149" s="3">
        <v>2016</v>
      </c>
      <c r="H3149" s="3" t="s">
        <v>21</v>
      </c>
      <c r="I3149" s="12"/>
      <c r="J3149" s="3">
        <v>575</v>
      </c>
      <c r="K3149" s="3" t="str">
        <f>IF(VLOOKUP(D3149,'Resources Final'!A:C,3,FALSE)=0,"",VLOOKUP(D3149,'Resources Final'!A:C,3,FALSE))</f>
        <v/>
      </c>
      <c r="L3149" s="3" t="str">
        <f>IF(VLOOKUP(D3149,'Resources Final'!A:D,4,FALSE)=0,"",VLOOKUP(D3149,'Resources Final'!A:D,4,FALSE))</f>
        <v/>
      </c>
      <c r="M3149" s="3" t="str">
        <f>IF(VLOOKUP(D3149,'Resources Final'!A:E,5,FALSE)=0,"",VLOOKUP(D3149,'Resources Final'!A:E,5,FALSE))</f>
        <v/>
      </c>
      <c r="N3149" s="7" t="str">
        <f>IF(VLOOKUP(D3149,'Resources Final'!A:F,6,FALSE)=0,"",VLOOKUP(D3149,'Resources Final'!A:F,6,FALSE))</f>
        <v>https://www.sourcewatch.org/index.php/Philadelphia_Society</v>
      </c>
      <c r="O3149" s="3" t="str">
        <f>IF(VLOOKUP(D3149,'Resources Final'!A:G,7,FALSE)=0,"",VLOOKUP(D3149,'Resources Final'!A:G,7,FALSE))</f>
        <v>Sourcewatch</v>
      </c>
    </row>
    <row r="3150" spans="1:15" x14ac:dyDescent="0.2">
      <c r="A3150" s="11">
        <v>990</v>
      </c>
      <c r="B3150" s="11" t="str">
        <f t="shared" si="60"/>
        <v>Charles G. Koch Charitable Foundation_Pacific Legal Foundation201610000</v>
      </c>
      <c r="C3150" s="11" t="s">
        <v>19</v>
      </c>
      <c r="D3150" s="11" t="s">
        <v>2784</v>
      </c>
      <c r="E3150" s="11" t="s">
        <v>2784</v>
      </c>
      <c r="F3150" s="4">
        <v>10000</v>
      </c>
      <c r="G3150" s="3">
        <v>2016</v>
      </c>
      <c r="H3150" s="3" t="s">
        <v>21</v>
      </c>
      <c r="I3150" s="12"/>
      <c r="J3150" s="3">
        <v>576</v>
      </c>
      <c r="K3150" s="3" t="str">
        <f>IF(VLOOKUP(D3150,'Resources Final'!A:C,3,FALSE)=0,"",VLOOKUP(D3150,'Resources Final'!A:C,3,FALSE))</f>
        <v/>
      </c>
      <c r="L3150" s="3" t="str">
        <f>IF(VLOOKUP(D3150,'Resources Final'!A:D,4,FALSE)=0,"",VLOOKUP(D3150,'Resources Final'!A:D,4,FALSE))</f>
        <v/>
      </c>
      <c r="M3150" s="3" t="str">
        <f>IF(VLOOKUP(D3150,'Resources Final'!A:E,5,FALSE)=0,"",VLOOKUP(D3150,'Resources Final'!A:E,5,FALSE))</f>
        <v/>
      </c>
      <c r="N3150" s="7" t="str">
        <f>IF(VLOOKUP(D3150,'Resources Final'!A:F,6,FALSE)=0,"",VLOOKUP(D3150,'Resources Final'!A:F,6,FALSE))</f>
        <v>https://www.sourcewatch.org/index.php/Pacific_Legal_Foundation</v>
      </c>
      <c r="O3150" s="3" t="str">
        <f>IF(VLOOKUP(D3150,'Resources Final'!A:G,7,FALSE)=0,"",VLOOKUP(D3150,'Resources Final'!A:G,7,FALSE))</f>
        <v>Sourcewatch</v>
      </c>
    </row>
    <row r="3151" spans="1:15" x14ac:dyDescent="0.2">
      <c r="A3151" s="11">
        <v>990</v>
      </c>
      <c r="B3151" s="11" t="str">
        <f t="shared" si="60"/>
        <v>Charles G. Koch Charitable Foundation_Ludovici20165135</v>
      </c>
      <c r="C3151" s="11" t="s">
        <v>19</v>
      </c>
      <c r="D3151" s="11" t="s">
        <v>2221</v>
      </c>
      <c r="E3151" s="11" t="s">
        <v>2221</v>
      </c>
      <c r="F3151" s="4">
        <v>5135</v>
      </c>
      <c r="G3151" s="3">
        <v>2016</v>
      </c>
      <c r="H3151" s="3" t="s">
        <v>21</v>
      </c>
      <c r="I3151" s="12" t="s">
        <v>31</v>
      </c>
      <c r="J3151" s="3">
        <v>577</v>
      </c>
      <c r="K3151" s="3" t="str">
        <f>IF(VLOOKUP(D3151,'Resources Final'!A:C,3,FALSE)=0,"",VLOOKUP(D3151,'Resources Final'!A:C,3,FALSE))</f>
        <v>Y</v>
      </c>
      <c r="L3151" s="3" t="str">
        <f>IF(VLOOKUP(D3151,'Resources Final'!A:D,4,FALSE)=0,"",VLOOKUP(D3151,'Resources Final'!A:D,4,FALSE))</f>
        <v/>
      </c>
      <c r="M3151" s="3" t="str">
        <f>IF(VLOOKUP(D3151,'Resources Final'!A:E,5,FALSE)=0,"",VLOOKUP(D3151,'Resources Final'!A:E,5,FALSE))</f>
        <v/>
      </c>
      <c r="N3151" s="7" t="str">
        <f>IF(VLOOKUP(D3151,'Resources Final'!A:F,6,FALSE)=0,"",VLOOKUP(D3151,'Resources Final'!A:F,6,FALSE))</f>
        <v/>
      </c>
      <c r="O3151" s="3" t="str">
        <f>IF(VLOOKUP(D3151,'Resources Final'!A:G,7,FALSE)=0,"",VLOOKUP(D3151,'Resources Final'!A:G,7,FALSE))</f>
        <v/>
      </c>
    </row>
    <row r="3152" spans="1:15" x14ac:dyDescent="0.2">
      <c r="A3152" s="11">
        <v>990</v>
      </c>
      <c r="B3152" s="11" t="str">
        <f t="shared" si="60"/>
        <v>Charles G. Koch Charitable Foundation_University of Kentucky2016453485</v>
      </c>
      <c r="C3152" s="11" t="s">
        <v>19</v>
      </c>
      <c r="D3152" s="11" t="s">
        <v>3766</v>
      </c>
      <c r="E3152" s="11" t="s">
        <v>3766</v>
      </c>
      <c r="F3152" s="4">
        <v>453485</v>
      </c>
      <c r="G3152" s="3">
        <v>2016</v>
      </c>
      <c r="H3152" s="3" t="s">
        <v>21</v>
      </c>
      <c r="I3152" s="12"/>
      <c r="J3152" s="3">
        <v>578</v>
      </c>
      <c r="K3152" s="3" t="str">
        <f>IF(VLOOKUP(D3152,'Resources Final'!A:C,3,FALSE)=0,"",VLOOKUP(D3152,'Resources Final'!A:C,3,FALSE))</f>
        <v/>
      </c>
      <c r="L3152" s="3" t="str">
        <f>IF(VLOOKUP(D3152,'Resources Final'!A:D,4,FALSE)=0,"",VLOOKUP(D3152,'Resources Final'!A:D,4,FALSE))</f>
        <v>Y</v>
      </c>
      <c r="M3152" s="3" t="str">
        <f>IF(VLOOKUP(D3152,'Resources Final'!A:E,5,FALSE)=0,"",VLOOKUP(D3152,'Resources Final'!A:E,5,FALSE))</f>
        <v/>
      </c>
      <c r="N3152" s="7" t="str">
        <f>IF(VLOOKUP(D3152,'Resources Final'!A:F,6,FALSE)=0,"",VLOOKUP(D3152,'Resources Final'!A:F,6,FALSE))</f>
        <v/>
      </c>
      <c r="O3152" s="3" t="str">
        <f>IF(VLOOKUP(D3152,'Resources Final'!A:G,7,FALSE)=0,"",VLOOKUP(D3152,'Resources Final'!A:G,7,FALSE))</f>
        <v/>
      </c>
    </row>
    <row r="3153" spans="1:15" x14ac:dyDescent="0.2">
      <c r="A3153" s="11">
        <v>990</v>
      </c>
      <c r="B3153" s="11" t="str">
        <f t="shared" si="60"/>
        <v>Charles G. Koch Charitable Foundation_Loyola University - New Orleans201648000</v>
      </c>
      <c r="C3153" s="11" t="s">
        <v>19</v>
      </c>
      <c r="D3153" s="11" t="s">
        <v>2214</v>
      </c>
      <c r="E3153" s="11" t="s">
        <v>2213</v>
      </c>
      <c r="F3153" s="4">
        <v>48000</v>
      </c>
      <c r="G3153" s="3">
        <v>2016</v>
      </c>
      <c r="H3153" s="3" t="s">
        <v>21</v>
      </c>
      <c r="I3153" s="12"/>
      <c r="J3153" s="3">
        <v>579</v>
      </c>
      <c r="K3153" s="3" t="str">
        <f>IF(VLOOKUP(D3153,'Resources Final'!A:C,3,FALSE)=0,"",VLOOKUP(D3153,'Resources Final'!A:C,3,FALSE))</f>
        <v/>
      </c>
      <c r="L3153" s="3" t="str">
        <f>IF(VLOOKUP(D3153,'Resources Final'!A:D,4,FALSE)=0,"",VLOOKUP(D3153,'Resources Final'!A:D,4,FALSE))</f>
        <v>Y</v>
      </c>
      <c r="M3153" s="3" t="str">
        <f>IF(VLOOKUP(D3153,'Resources Final'!A:E,5,FALSE)=0,"",VLOOKUP(D3153,'Resources Final'!A:E,5,FALSE))</f>
        <v/>
      </c>
      <c r="N3153" s="7" t="str">
        <f>IF(VLOOKUP(D3153,'Resources Final'!A:F,6,FALSE)=0,"",VLOOKUP(D3153,'Resources Final'!A:F,6,FALSE))</f>
        <v/>
      </c>
      <c r="O3153" s="3" t="str">
        <f>IF(VLOOKUP(D3153,'Resources Final'!A:G,7,FALSE)=0,"",VLOOKUP(D3153,'Resources Final'!A:G,7,FALSE))</f>
        <v/>
      </c>
    </row>
    <row r="3154" spans="1:15" x14ac:dyDescent="0.2">
      <c r="A3154" s="11">
        <v>990</v>
      </c>
      <c r="B3154" s="11" t="str">
        <f t="shared" si="60"/>
        <v>Charles G. Koch Charitable Foundation_Society for the Development of Austrian Economics20163900</v>
      </c>
      <c r="C3154" s="11" t="s">
        <v>19</v>
      </c>
      <c r="D3154" s="11" t="s">
        <v>3350</v>
      </c>
      <c r="E3154" s="11" t="s">
        <v>3350</v>
      </c>
      <c r="F3154" s="4">
        <v>3900</v>
      </c>
      <c r="G3154" s="3">
        <v>2016</v>
      </c>
      <c r="H3154" s="3" t="s">
        <v>21</v>
      </c>
      <c r="I3154" s="12"/>
      <c r="J3154" s="3">
        <v>580</v>
      </c>
      <c r="K3154" s="3" t="str">
        <f>IF(VLOOKUP(D3154,'Resources Final'!A:C,3,FALSE)=0,"",VLOOKUP(D3154,'Resources Final'!A:C,3,FALSE))</f>
        <v/>
      </c>
      <c r="L3154" s="3" t="str">
        <f>IF(VLOOKUP(D3154,'Resources Final'!A:D,4,FALSE)=0,"",VLOOKUP(D3154,'Resources Final'!A:D,4,FALSE))</f>
        <v/>
      </c>
      <c r="M3154" s="3" t="str">
        <f>IF(VLOOKUP(D3154,'Resources Final'!A:E,5,FALSE)=0,"",VLOOKUP(D3154,'Resources Final'!A:E,5,FALSE))</f>
        <v/>
      </c>
      <c r="N3154" s="7" t="str">
        <f>IF(VLOOKUP(D3154,'Resources Final'!A:F,6,FALSE)=0,"",VLOOKUP(D3154,'Resources Final'!A:F,6,FALSE))</f>
        <v/>
      </c>
      <c r="O3154" s="3" t="str">
        <f>IF(VLOOKUP(D3154,'Resources Final'!A:G,7,FALSE)=0,"",VLOOKUP(D3154,'Resources Final'!A:G,7,FALSE))</f>
        <v/>
      </c>
    </row>
    <row r="3155" spans="1:15" x14ac:dyDescent="0.2">
      <c r="A3155" s="11">
        <v>990</v>
      </c>
      <c r="B3155" s="11" t="str">
        <f t="shared" si="60"/>
        <v>Charles G. Koch Charitable Foundation_Presbyterian College20163400</v>
      </c>
      <c r="C3155" s="11" t="s">
        <v>19</v>
      </c>
      <c r="D3155" s="11" t="s">
        <v>2894</v>
      </c>
      <c r="E3155" s="11" t="s">
        <v>2894</v>
      </c>
      <c r="F3155" s="4">
        <v>3400</v>
      </c>
      <c r="G3155" s="3">
        <v>2016</v>
      </c>
      <c r="H3155" s="3" t="s">
        <v>21</v>
      </c>
      <c r="I3155" s="12"/>
      <c r="J3155" s="3">
        <v>581</v>
      </c>
      <c r="K3155" s="3" t="str">
        <f>IF(VLOOKUP(D3155,'Resources Final'!A:C,3,FALSE)=0,"",VLOOKUP(D3155,'Resources Final'!A:C,3,FALSE))</f>
        <v/>
      </c>
      <c r="L3155" s="3" t="str">
        <f>IF(VLOOKUP(D3155,'Resources Final'!A:D,4,FALSE)=0,"",VLOOKUP(D3155,'Resources Final'!A:D,4,FALSE))</f>
        <v>Y</v>
      </c>
      <c r="M3155" s="3" t="str">
        <f>IF(VLOOKUP(D3155,'Resources Final'!A:E,5,FALSE)=0,"",VLOOKUP(D3155,'Resources Final'!A:E,5,FALSE))</f>
        <v/>
      </c>
      <c r="N3155" s="7" t="str">
        <f>IF(VLOOKUP(D3155,'Resources Final'!A:F,6,FALSE)=0,"",VLOOKUP(D3155,'Resources Final'!A:F,6,FALSE))</f>
        <v/>
      </c>
      <c r="O3155" s="3" t="str">
        <f>IF(VLOOKUP(D3155,'Resources Final'!A:G,7,FALSE)=0,"",VLOOKUP(D3155,'Resources Final'!A:G,7,FALSE))</f>
        <v/>
      </c>
    </row>
    <row r="3156" spans="1:15" x14ac:dyDescent="0.2">
      <c r="A3156" s="11">
        <v>990</v>
      </c>
      <c r="B3156" s="11" t="str">
        <f t="shared" si="60"/>
        <v>Charles G. Koch Charitable Foundation_University of New Orleans Foundation2016119350</v>
      </c>
      <c r="C3156" s="11" t="s">
        <v>19</v>
      </c>
      <c r="D3156" s="11" t="s">
        <v>3798</v>
      </c>
      <c r="E3156" s="11" t="s">
        <v>3799</v>
      </c>
      <c r="F3156" s="4">
        <v>119350</v>
      </c>
      <c r="G3156" s="3">
        <v>2016</v>
      </c>
      <c r="H3156" s="3" t="s">
        <v>21</v>
      </c>
      <c r="I3156" s="12"/>
      <c r="J3156" s="3">
        <v>582</v>
      </c>
      <c r="K3156" s="3" t="str">
        <f>IF(VLOOKUP(D3156,'Resources Final'!A:C,3,FALSE)=0,"",VLOOKUP(D3156,'Resources Final'!A:C,3,FALSE))</f>
        <v/>
      </c>
      <c r="L3156" s="3" t="str">
        <f>IF(VLOOKUP(D3156,'Resources Final'!A:D,4,FALSE)=0,"",VLOOKUP(D3156,'Resources Final'!A:D,4,FALSE))</f>
        <v>Y</v>
      </c>
      <c r="M3156" s="3" t="str">
        <f>IF(VLOOKUP(D3156,'Resources Final'!A:E,5,FALSE)=0,"",VLOOKUP(D3156,'Resources Final'!A:E,5,FALSE))</f>
        <v/>
      </c>
      <c r="N3156" s="7" t="str">
        <f>IF(VLOOKUP(D3156,'Resources Final'!A:F,6,FALSE)=0,"",VLOOKUP(D3156,'Resources Final'!A:F,6,FALSE))</f>
        <v/>
      </c>
      <c r="O3156" s="3" t="str">
        <f>IF(VLOOKUP(D3156,'Resources Final'!A:G,7,FALSE)=0,"",VLOOKUP(D3156,'Resources Final'!A:G,7,FALSE))</f>
        <v/>
      </c>
    </row>
    <row r="3157" spans="1:15" x14ac:dyDescent="0.2">
      <c r="A3157" s="11">
        <v>990</v>
      </c>
      <c r="B3157" s="11" t="str">
        <f t="shared" si="60"/>
        <v>Charles G. Koch Charitable Foundation_Gannon University201610000</v>
      </c>
      <c r="C3157" s="11" t="s">
        <v>19</v>
      </c>
      <c r="D3157" s="11" t="s">
        <v>1344</v>
      </c>
      <c r="E3157" s="11" t="s">
        <v>1344</v>
      </c>
      <c r="F3157" s="4">
        <v>10000</v>
      </c>
      <c r="G3157" s="3">
        <v>2016</v>
      </c>
      <c r="H3157" s="3" t="s">
        <v>21</v>
      </c>
      <c r="I3157" s="12"/>
      <c r="J3157" s="3">
        <v>583</v>
      </c>
      <c r="K3157" s="3" t="str">
        <f>IF(VLOOKUP(D3157,'Resources Final'!A:C,3,FALSE)=0,"",VLOOKUP(D3157,'Resources Final'!A:C,3,FALSE))</f>
        <v/>
      </c>
      <c r="L3157" s="3" t="str">
        <f>IF(VLOOKUP(D3157,'Resources Final'!A:D,4,FALSE)=0,"",VLOOKUP(D3157,'Resources Final'!A:D,4,FALSE))</f>
        <v>Y</v>
      </c>
      <c r="M3157" s="3" t="str">
        <f>IF(VLOOKUP(D3157,'Resources Final'!A:E,5,FALSE)=0,"",VLOOKUP(D3157,'Resources Final'!A:E,5,FALSE))</f>
        <v/>
      </c>
      <c r="N3157" s="7" t="str">
        <f>IF(VLOOKUP(D3157,'Resources Final'!A:F,6,FALSE)=0,"",VLOOKUP(D3157,'Resources Final'!A:F,6,FALSE))</f>
        <v/>
      </c>
      <c r="O3157" s="3" t="str">
        <f>IF(VLOOKUP(D3157,'Resources Final'!A:G,7,FALSE)=0,"",VLOOKUP(D3157,'Resources Final'!A:G,7,FALSE))</f>
        <v/>
      </c>
    </row>
    <row r="3158" spans="1:15" x14ac:dyDescent="0.2">
      <c r="A3158" s="11">
        <v>990</v>
      </c>
      <c r="B3158" s="11" t="str">
        <f t="shared" si="60"/>
        <v>Charles G. Koch Charitable Foundation_Queen20168942</v>
      </c>
      <c r="C3158" s="11" t="s">
        <v>19</v>
      </c>
      <c r="D3158" s="11" t="s">
        <v>2930</v>
      </c>
      <c r="E3158" s="11" t="s">
        <v>2930</v>
      </c>
      <c r="F3158" s="4">
        <v>8942</v>
      </c>
      <c r="G3158" s="3">
        <v>2016</v>
      </c>
      <c r="H3158" s="3" t="s">
        <v>21</v>
      </c>
      <c r="I3158" s="12" t="s">
        <v>31</v>
      </c>
      <c r="J3158" s="3">
        <v>584</v>
      </c>
      <c r="K3158" s="3" t="str">
        <f>IF(VLOOKUP(D3158,'Resources Final'!A:C,3,FALSE)=0,"",VLOOKUP(D3158,'Resources Final'!A:C,3,FALSE))</f>
        <v>Y</v>
      </c>
      <c r="L3158" s="3" t="str">
        <f>IF(VLOOKUP(D3158,'Resources Final'!A:D,4,FALSE)=0,"",VLOOKUP(D3158,'Resources Final'!A:D,4,FALSE))</f>
        <v/>
      </c>
      <c r="M3158" s="3" t="str">
        <f>IF(VLOOKUP(D3158,'Resources Final'!A:E,5,FALSE)=0,"",VLOOKUP(D3158,'Resources Final'!A:E,5,FALSE))</f>
        <v/>
      </c>
      <c r="N3158" s="7" t="str">
        <f>IF(VLOOKUP(D3158,'Resources Final'!A:F,6,FALSE)=0,"",VLOOKUP(D3158,'Resources Final'!A:F,6,FALSE))</f>
        <v/>
      </c>
      <c r="O3158" s="3" t="str">
        <f>IF(VLOOKUP(D3158,'Resources Final'!A:G,7,FALSE)=0,"",VLOOKUP(D3158,'Resources Final'!A:G,7,FALSE))</f>
        <v/>
      </c>
    </row>
    <row r="3159" spans="1:15" x14ac:dyDescent="0.2">
      <c r="A3159" s="11">
        <v>990</v>
      </c>
      <c r="B3159" s="11" t="str">
        <f t="shared" si="60"/>
        <v>Charles G. Koch Charitable Foundation_American Heritage Education Foundation201610000</v>
      </c>
      <c r="C3159" s="11" t="s">
        <v>19</v>
      </c>
      <c r="D3159" s="11" t="s">
        <v>193</v>
      </c>
      <c r="E3159" s="11" t="s">
        <v>193</v>
      </c>
      <c r="F3159" s="4">
        <v>10000</v>
      </c>
      <c r="G3159" s="3">
        <v>2016</v>
      </c>
      <c r="H3159" s="3" t="s">
        <v>21</v>
      </c>
      <c r="I3159" s="12"/>
      <c r="J3159" s="3">
        <v>585</v>
      </c>
      <c r="K3159" s="3" t="str">
        <f>IF(VLOOKUP(D3159,'Resources Final'!A:C,3,FALSE)=0,"",VLOOKUP(D3159,'Resources Final'!A:C,3,FALSE))</f>
        <v/>
      </c>
      <c r="L3159" s="3" t="str">
        <f>IF(VLOOKUP(D3159,'Resources Final'!A:D,4,FALSE)=0,"",VLOOKUP(D3159,'Resources Final'!A:D,4,FALSE))</f>
        <v/>
      </c>
      <c r="M3159" s="3" t="str">
        <f>IF(VLOOKUP(D3159,'Resources Final'!A:E,5,FALSE)=0,"",VLOOKUP(D3159,'Resources Final'!A:E,5,FALSE))</f>
        <v/>
      </c>
      <c r="N3159" s="7" t="str">
        <f>IF(VLOOKUP(D3159,'Resources Final'!A:F,6,FALSE)=0,"",VLOOKUP(D3159,'Resources Final'!A:F,6,FALSE))</f>
        <v/>
      </c>
      <c r="O3159" s="3" t="str">
        <f>IF(VLOOKUP(D3159,'Resources Final'!A:G,7,FALSE)=0,"",VLOOKUP(D3159,'Resources Final'!A:G,7,FALSE))</f>
        <v/>
      </c>
    </row>
    <row r="3160" spans="1:15" x14ac:dyDescent="0.2">
      <c r="A3160" s="11">
        <v>990</v>
      </c>
      <c r="B3160" s="11" t="str">
        <f t="shared" si="60"/>
        <v>Charles G. Koch Charitable Foundation_Victims of Communism Memorial Foundation2016125000</v>
      </c>
      <c r="C3160" s="11" t="s">
        <v>19</v>
      </c>
      <c r="D3160" s="11" t="s">
        <v>3890</v>
      </c>
      <c r="E3160" s="11" t="s">
        <v>3890</v>
      </c>
      <c r="F3160" s="4">
        <v>125000</v>
      </c>
      <c r="G3160" s="3">
        <v>2016</v>
      </c>
      <c r="H3160" s="3" t="s">
        <v>21</v>
      </c>
      <c r="I3160" s="12"/>
      <c r="J3160" s="3">
        <v>586</v>
      </c>
      <c r="K3160" s="3" t="str">
        <f>IF(VLOOKUP(D3160,'Resources Final'!A:C,3,FALSE)=0,"",VLOOKUP(D3160,'Resources Final'!A:C,3,FALSE))</f>
        <v/>
      </c>
      <c r="L3160" s="3" t="str">
        <f>IF(VLOOKUP(D3160,'Resources Final'!A:D,4,FALSE)=0,"",VLOOKUP(D3160,'Resources Final'!A:D,4,FALSE))</f>
        <v/>
      </c>
      <c r="M3160" s="3" t="str">
        <f>IF(VLOOKUP(D3160,'Resources Final'!A:E,5,FALSE)=0,"",VLOOKUP(D3160,'Resources Final'!A:E,5,FALSE))</f>
        <v/>
      </c>
      <c r="N3160" s="7" t="str">
        <f>IF(VLOOKUP(D3160,'Resources Final'!A:F,6,FALSE)=0,"",VLOOKUP(D3160,'Resources Final'!A:F,6,FALSE))</f>
        <v>https://www.sourcewatch.org/index.php/Victims_of_Communism_Memorial_Foundation</v>
      </c>
      <c r="O3160" s="3" t="str">
        <f>IF(VLOOKUP(D3160,'Resources Final'!A:G,7,FALSE)=0,"",VLOOKUP(D3160,'Resources Final'!A:G,7,FALSE))</f>
        <v>Sourcewatch</v>
      </c>
    </row>
    <row r="3161" spans="1:15" x14ac:dyDescent="0.2">
      <c r="A3161" s="11">
        <v>990</v>
      </c>
      <c r="B3161" s="11" t="str">
        <f t="shared" si="60"/>
        <v>Charles G. Koch Charitable Foundation_University of Georgia Foundation201630088</v>
      </c>
      <c r="C3161" s="11" t="s">
        <v>19</v>
      </c>
      <c r="D3161" s="11" t="s">
        <v>3758</v>
      </c>
      <c r="E3161" s="11" t="s">
        <v>3758</v>
      </c>
      <c r="F3161" s="4">
        <v>30088</v>
      </c>
      <c r="G3161" s="3">
        <v>2016</v>
      </c>
      <c r="H3161" s="3" t="s">
        <v>21</v>
      </c>
      <c r="I3161" s="12"/>
      <c r="J3161" s="3">
        <v>587</v>
      </c>
      <c r="K3161" s="3" t="str">
        <f>IF(VLOOKUP(D3161,'Resources Final'!A:C,3,FALSE)=0,"",VLOOKUP(D3161,'Resources Final'!A:C,3,FALSE))</f>
        <v/>
      </c>
      <c r="L3161" s="3" t="str">
        <f>IF(VLOOKUP(D3161,'Resources Final'!A:D,4,FALSE)=0,"",VLOOKUP(D3161,'Resources Final'!A:D,4,FALSE))</f>
        <v>Y</v>
      </c>
      <c r="M3161" s="3" t="str">
        <f>IF(VLOOKUP(D3161,'Resources Final'!A:E,5,FALSE)=0,"",VLOOKUP(D3161,'Resources Final'!A:E,5,FALSE))</f>
        <v/>
      </c>
      <c r="N3161" s="7" t="str">
        <f>IF(VLOOKUP(D3161,'Resources Final'!A:F,6,FALSE)=0,"",VLOOKUP(D3161,'Resources Final'!A:F,6,FALSE))</f>
        <v/>
      </c>
      <c r="O3161" s="3" t="str">
        <f>IF(VLOOKUP(D3161,'Resources Final'!A:G,7,FALSE)=0,"",VLOOKUP(D3161,'Resources Final'!A:G,7,FALSE))</f>
        <v/>
      </c>
    </row>
    <row r="3162" spans="1:15" x14ac:dyDescent="0.2">
      <c r="A3162" s="11">
        <v>990</v>
      </c>
      <c r="B3162" s="11" t="str">
        <f t="shared" si="60"/>
        <v>Charles G. Koch Charitable Foundation_Young Americans for Liberty201621000</v>
      </c>
      <c r="C3162" s="11" t="s">
        <v>19</v>
      </c>
      <c r="D3162" s="11" t="s">
        <v>4124</v>
      </c>
      <c r="E3162" s="11" t="s">
        <v>4124</v>
      </c>
      <c r="F3162" s="4">
        <v>21000</v>
      </c>
      <c r="G3162" s="3">
        <v>2016</v>
      </c>
      <c r="H3162" s="3" t="s">
        <v>21</v>
      </c>
      <c r="I3162" s="12"/>
      <c r="J3162" s="3">
        <v>588</v>
      </c>
      <c r="K3162" s="3" t="str">
        <f>IF(VLOOKUP(D3162,'Resources Final'!A:C,3,FALSE)=0,"",VLOOKUP(D3162,'Resources Final'!A:C,3,FALSE))</f>
        <v/>
      </c>
      <c r="L3162" s="3" t="str">
        <f>IF(VLOOKUP(D3162,'Resources Final'!A:D,4,FALSE)=0,"",VLOOKUP(D3162,'Resources Final'!A:D,4,FALSE))</f>
        <v/>
      </c>
      <c r="M3162" s="3" t="str">
        <f>IF(VLOOKUP(D3162,'Resources Final'!A:E,5,FALSE)=0,"",VLOOKUP(D3162,'Resources Final'!A:E,5,FALSE))</f>
        <v/>
      </c>
      <c r="N3162" s="7" t="str">
        <f>IF(VLOOKUP(D3162,'Resources Final'!A:F,6,FALSE)=0,"",VLOOKUP(D3162,'Resources Final'!A:F,6,FALSE))</f>
        <v>https://www.sourcewatch.org/index.php/Young_Americans_for_Liberty</v>
      </c>
      <c r="O3162" s="3" t="str">
        <f>IF(VLOOKUP(D3162,'Resources Final'!A:G,7,FALSE)=0,"",VLOOKUP(D3162,'Resources Final'!A:G,7,FALSE))</f>
        <v>Sourcewatch</v>
      </c>
    </row>
    <row r="3163" spans="1:15" x14ac:dyDescent="0.2">
      <c r="A3163" s="11">
        <v>990</v>
      </c>
      <c r="B3163" s="11" t="str">
        <f t="shared" si="60"/>
        <v>Charles G. Koch Charitable Foundation_Townsend20165135</v>
      </c>
      <c r="C3163" s="11" t="s">
        <v>19</v>
      </c>
      <c r="D3163" s="11" t="s">
        <v>3670</v>
      </c>
      <c r="E3163" s="11" t="s">
        <v>3670</v>
      </c>
      <c r="F3163" s="4">
        <v>5135</v>
      </c>
      <c r="G3163" s="3">
        <v>2016</v>
      </c>
      <c r="H3163" s="3" t="s">
        <v>21</v>
      </c>
      <c r="I3163" s="12" t="s">
        <v>31</v>
      </c>
      <c r="J3163" s="3">
        <v>589</v>
      </c>
      <c r="K3163" s="3" t="str">
        <f>IF(VLOOKUP(D3163,'Resources Final'!A:C,3,FALSE)=0,"",VLOOKUP(D3163,'Resources Final'!A:C,3,FALSE))</f>
        <v>Y</v>
      </c>
      <c r="L3163" s="3" t="str">
        <f>IF(VLOOKUP(D3163,'Resources Final'!A:D,4,FALSE)=0,"",VLOOKUP(D3163,'Resources Final'!A:D,4,FALSE))</f>
        <v/>
      </c>
      <c r="M3163" s="3" t="str">
        <f>IF(VLOOKUP(D3163,'Resources Final'!A:E,5,FALSE)=0,"",VLOOKUP(D3163,'Resources Final'!A:E,5,FALSE))</f>
        <v/>
      </c>
      <c r="N3163" s="7" t="str">
        <f>IF(VLOOKUP(D3163,'Resources Final'!A:F,6,FALSE)=0,"",VLOOKUP(D3163,'Resources Final'!A:F,6,FALSE))</f>
        <v/>
      </c>
      <c r="O3163" s="3" t="str">
        <f>IF(VLOOKUP(D3163,'Resources Final'!A:G,7,FALSE)=0,"",VLOOKUP(D3163,'Resources Final'!A:G,7,FALSE))</f>
        <v/>
      </c>
    </row>
    <row r="3164" spans="1:15" x14ac:dyDescent="0.2">
      <c r="A3164" s="11">
        <v>990</v>
      </c>
      <c r="B3164" s="11" t="str">
        <f t="shared" si="60"/>
        <v>Charles G. Koch Charitable Foundation_Reed20164005</v>
      </c>
      <c r="C3164" s="11" t="s">
        <v>19</v>
      </c>
      <c r="D3164" s="11" t="s">
        <v>3014</v>
      </c>
      <c r="E3164" s="11" t="s">
        <v>3014</v>
      </c>
      <c r="F3164" s="4">
        <v>4005</v>
      </c>
      <c r="G3164" s="3">
        <v>2016</v>
      </c>
      <c r="H3164" s="3" t="s">
        <v>21</v>
      </c>
      <c r="I3164" s="12" t="s">
        <v>31</v>
      </c>
      <c r="J3164" s="3">
        <v>590</v>
      </c>
      <c r="K3164" s="3" t="str">
        <f>IF(VLOOKUP(D3164,'Resources Final'!A:C,3,FALSE)=0,"",VLOOKUP(D3164,'Resources Final'!A:C,3,FALSE))</f>
        <v>Y</v>
      </c>
      <c r="L3164" s="3" t="str">
        <f>IF(VLOOKUP(D3164,'Resources Final'!A:D,4,FALSE)=0,"",VLOOKUP(D3164,'Resources Final'!A:D,4,FALSE))</f>
        <v/>
      </c>
      <c r="M3164" s="3" t="str">
        <f>IF(VLOOKUP(D3164,'Resources Final'!A:E,5,FALSE)=0,"",VLOOKUP(D3164,'Resources Final'!A:E,5,FALSE))</f>
        <v/>
      </c>
      <c r="N3164" s="7" t="str">
        <f>IF(VLOOKUP(D3164,'Resources Final'!A:F,6,FALSE)=0,"",VLOOKUP(D3164,'Resources Final'!A:F,6,FALSE))</f>
        <v/>
      </c>
      <c r="O3164" s="3" t="str">
        <f>IF(VLOOKUP(D3164,'Resources Final'!A:G,7,FALSE)=0,"",VLOOKUP(D3164,'Resources Final'!A:G,7,FALSE))</f>
        <v/>
      </c>
    </row>
    <row r="3165" spans="1:15" x14ac:dyDescent="0.2">
      <c r="A3165" s="11">
        <v>990</v>
      </c>
      <c r="B3165" s="11" t="str">
        <f t="shared" si="60"/>
        <v>Charles G. Koch Charitable Foundation_Thompson20164005</v>
      </c>
      <c r="C3165" s="11" t="s">
        <v>19</v>
      </c>
      <c r="D3165" s="11" t="s">
        <v>3637</v>
      </c>
      <c r="E3165" s="11" t="s">
        <v>3637</v>
      </c>
      <c r="F3165" s="4">
        <v>4005</v>
      </c>
      <c r="G3165" s="3">
        <v>2016</v>
      </c>
      <c r="H3165" s="3" t="s">
        <v>21</v>
      </c>
      <c r="I3165" s="12" t="s">
        <v>31</v>
      </c>
      <c r="J3165" s="3">
        <v>591</v>
      </c>
      <c r="K3165" s="3" t="str">
        <f>IF(VLOOKUP(D3165,'Resources Final'!A:C,3,FALSE)=0,"",VLOOKUP(D3165,'Resources Final'!A:C,3,FALSE))</f>
        <v>Y</v>
      </c>
      <c r="L3165" s="3" t="str">
        <f>IF(VLOOKUP(D3165,'Resources Final'!A:D,4,FALSE)=0,"",VLOOKUP(D3165,'Resources Final'!A:D,4,FALSE))</f>
        <v/>
      </c>
      <c r="M3165" s="3" t="str">
        <f>IF(VLOOKUP(D3165,'Resources Final'!A:E,5,FALSE)=0,"",VLOOKUP(D3165,'Resources Final'!A:E,5,FALSE))</f>
        <v/>
      </c>
      <c r="N3165" s="7" t="str">
        <f>IF(VLOOKUP(D3165,'Resources Final'!A:F,6,FALSE)=0,"",VLOOKUP(D3165,'Resources Final'!A:F,6,FALSE))</f>
        <v/>
      </c>
      <c r="O3165" s="3" t="str">
        <f>IF(VLOOKUP(D3165,'Resources Final'!A:G,7,FALSE)=0,"",VLOOKUP(D3165,'Resources Final'!A:G,7,FALSE))</f>
        <v/>
      </c>
    </row>
    <row r="3166" spans="1:15" x14ac:dyDescent="0.2">
      <c r="A3166" s="11">
        <v>990</v>
      </c>
      <c r="B3166" s="11" t="str">
        <f t="shared" si="60"/>
        <v>Charles G. Koch Charitable Foundation_Trustees of the University of Pennsylvania2016540000</v>
      </c>
      <c r="C3166" s="11" t="s">
        <v>19</v>
      </c>
      <c r="D3166" s="11" t="s">
        <v>3691</v>
      </c>
      <c r="E3166" s="11" t="s">
        <v>3692</v>
      </c>
      <c r="F3166" s="4">
        <v>540000</v>
      </c>
      <c r="G3166" s="3">
        <v>2016</v>
      </c>
      <c r="H3166" s="3" t="s">
        <v>21</v>
      </c>
      <c r="I3166" s="12"/>
      <c r="J3166" s="3">
        <v>592</v>
      </c>
      <c r="K3166" s="3" t="str">
        <f>IF(VLOOKUP(D3166,'Resources Final'!A:C,3,FALSE)=0,"",VLOOKUP(D3166,'Resources Final'!A:C,3,FALSE))</f>
        <v/>
      </c>
      <c r="L3166" s="3" t="str">
        <f>IF(VLOOKUP(D3166,'Resources Final'!A:D,4,FALSE)=0,"",VLOOKUP(D3166,'Resources Final'!A:D,4,FALSE))</f>
        <v>Y</v>
      </c>
      <c r="M3166" s="3" t="str">
        <f>IF(VLOOKUP(D3166,'Resources Final'!A:E,5,FALSE)=0,"",VLOOKUP(D3166,'Resources Final'!A:E,5,FALSE))</f>
        <v/>
      </c>
      <c r="N3166" s="7" t="str">
        <f>IF(VLOOKUP(D3166,'Resources Final'!A:F,6,FALSE)=0,"",VLOOKUP(D3166,'Resources Final'!A:F,6,FALSE))</f>
        <v/>
      </c>
      <c r="O3166" s="3" t="str">
        <f>IF(VLOOKUP(D3166,'Resources Final'!A:G,7,FALSE)=0,"",VLOOKUP(D3166,'Resources Final'!A:G,7,FALSE))</f>
        <v/>
      </c>
    </row>
    <row r="3167" spans="1:15" x14ac:dyDescent="0.2">
      <c r="A3167" s="11">
        <v>990</v>
      </c>
      <c r="B3167" s="11" t="str">
        <f t="shared" si="60"/>
        <v>Charles G. Koch Charitable Foundation_Parish20164914</v>
      </c>
      <c r="C3167" s="11" t="s">
        <v>19</v>
      </c>
      <c r="D3167" s="11" t="s">
        <v>2799</v>
      </c>
      <c r="E3167" s="11" t="s">
        <v>2799</v>
      </c>
      <c r="F3167" s="4">
        <v>4914</v>
      </c>
      <c r="G3167" s="3">
        <v>2016</v>
      </c>
      <c r="H3167" s="3" t="s">
        <v>21</v>
      </c>
      <c r="I3167" s="12" t="s">
        <v>31</v>
      </c>
      <c r="J3167" s="3">
        <v>593</v>
      </c>
      <c r="K3167" s="3" t="str">
        <f>IF(VLOOKUP(D3167,'Resources Final'!A:C,3,FALSE)=0,"",VLOOKUP(D3167,'Resources Final'!A:C,3,FALSE))</f>
        <v>Y</v>
      </c>
      <c r="L3167" s="3" t="str">
        <f>IF(VLOOKUP(D3167,'Resources Final'!A:D,4,FALSE)=0,"",VLOOKUP(D3167,'Resources Final'!A:D,4,FALSE))</f>
        <v/>
      </c>
      <c r="M3167" s="3" t="str">
        <f>IF(VLOOKUP(D3167,'Resources Final'!A:E,5,FALSE)=0,"",VLOOKUP(D3167,'Resources Final'!A:E,5,FALSE))</f>
        <v/>
      </c>
      <c r="N3167" s="7" t="str">
        <f>IF(VLOOKUP(D3167,'Resources Final'!A:F,6,FALSE)=0,"",VLOOKUP(D3167,'Resources Final'!A:F,6,FALSE))</f>
        <v/>
      </c>
      <c r="O3167" s="3" t="str">
        <f>IF(VLOOKUP(D3167,'Resources Final'!A:G,7,FALSE)=0,"",VLOOKUP(D3167,'Resources Final'!A:G,7,FALSE))</f>
        <v/>
      </c>
    </row>
    <row r="3168" spans="1:15" x14ac:dyDescent="0.2">
      <c r="A3168" s="11">
        <v>990</v>
      </c>
      <c r="B3168" s="11" t="str">
        <f t="shared" si="60"/>
        <v>Charles G. Koch Charitable Foundation_Rochester Institute of Technology201641700</v>
      </c>
      <c r="C3168" s="11" t="s">
        <v>19</v>
      </c>
      <c r="D3168" s="11" t="s">
        <v>3091</v>
      </c>
      <c r="E3168" s="11" t="s">
        <v>3091</v>
      </c>
      <c r="F3168" s="4">
        <v>41700</v>
      </c>
      <c r="G3168" s="3">
        <v>2016</v>
      </c>
      <c r="H3168" s="3" t="s">
        <v>21</v>
      </c>
      <c r="I3168" s="12"/>
      <c r="J3168" s="3">
        <v>594</v>
      </c>
      <c r="K3168" s="3" t="str">
        <f>IF(VLOOKUP(D3168,'Resources Final'!A:C,3,FALSE)=0,"",VLOOKUP(D3168,'Resources Final'!A:C,3,FALSE))</f>
        <v/>
      </c>
      <c r="L3168" s="3" t="str">
        <f>IF(VLOOKUP(D3168,'Resources Final'!A:D,4,FALSE)=0,"",VLOOKUP(D3168,'Resources Final'!A:D,4,FALSE))</f>
        <v/>
      </c>
      <c r="M3168" s="3" t="str">
        <f>IF(VLOOKUP(D3168,'Resources Final'!A:E,5,FALSE)=0,"",VLOOKUP(D3168,'Resources Final'!A:E,5,FALSE))</f>
        <v/>
      </c>
      <c r="N3168" s="7" t="str">
        <f>IF(VLOOKUP(D3168,'Resources Final'!A:F,6,FALSE)=0,"",VLOOKUP(D3168,'Resources Final'!A:F,6,FALSE))</f>
        <v/>
      </c>
      <c r="O3168" s="3" t="str">
        <f>IF(VLOOKUP(D3168,'Resources Final'!A:G,7,FALSE)=0,"",VLOOKUP(D3168,'Resources Final'!A:G,7,FALSE))</f>
        <v/>
      </c>
    </row>
    <row r="3169" spans="1:15" x14ac:dyDescent="0.2">
      <c r="A3169" s="11">
        <v>990</v>
      </c>
      <c r="B3169" s="11" t="str">
        <f t="shared" si="60"/>
        <v>Charles G. Koch Charitable Foundation_Brooklyn Law School2016150000</v>
      </c>
      <c r="C3169" s="11" t="s">
        <v>19</v>
      </c>
      <c r="D3169" s="11" t="s">
        <v>511</v>
      </c>
      <c r="E3169" s="11" t="s">
        <v>511</v>
      </c>
      <c r="F3169" s="4">
        <v>150000</v>
      </c>
      <c r="G3169" s="3">
        <v>2016</v>
      </c>
      <c r="H3169" s="3" t="s">
        <v>21</v>
      </c>
      <c r="I3169" s="12"/>
      <c r="J3169" s="3">
        <v>595</v>
      </c>
      <c r="K3169" s="3" t="str">
        <f>IF(VLOOKUP(D3169,'Resources Final'!A:C,3,FALSE)=0,"",VLOOKUP(D3169,'Resources Final'!A:C,3,FALSE))</f>
        <v/>
      </c>
      <c r="L3169" s="3" t="str">
        <f>IF(VLOOKUP(D3169,'Resources Final'!A:D,4,FALSE)=0,"",VLOOKUP(D3169,'Resources Final'!A:D,4,FALSE))</f>
        <v>Y</v>
      </c>
      <c r="M3169" s="3" t="str">
        <f>IF(VLOOKUP(D3169,'Resources Final'!A:E,5,FALSE)=0,"",VLOOKUP(D3169,'Resources Final'!A:E,5,FALSE))</f>
        <v/>
      </c>
      <c r="N3169" s="7" t="str">
        <f>IF(VLOOKUP(D3169,'Resources Final'!A:F,6,FALSE)=0,"",VLOOKUP(D3169,'Resources Final'!A:F,6,FALSE))</f>
        <v/>
      </c>
      <c r="O3169" s="3" t="str">
        <f>IF(VLOOKUP(D3169,'Resources Final'!A:G,7,FALSE)=0,"",VLOOKUP(D3169,'Resources Final'!A:G,7,FALSE))</f>
        <v/>
      </c>
    </row>
    <row r="3170" spans="1:15" x14ac:dyDescent="0.2">
      <c r="A3170" s="11">
        <v>990</v>
      </c>
      <c r="B3170" s="11" t="str">
        <f t="shared" si="60"/>
        <v>Charles G. Koch Charitable Foundation_Gustavus Adolphus College20163000</v>
      </c>
      <c r="C3170" s="11" t="s">
        <v>19</v>
      </c>
      <c r="D3170" s="11" t="s">
        <v>1483</v>
      </c>
      <c r="E3170" s="11" t="s">
        <v>1483</v>
      </c>
      <c r="F3170" s="4">
        <v>3000</v>
      </c>
      <c r="G3170" s="3">
        <v>2016</v>
      </c>
      <c r="H3170" s="3" t="s">
        <v>21</v>
      </c>
      <c r="I3170" s="12"/>
      <c r="J3170" s="3">
        <v>596</v>
      </c>
      <c r="K3170" s="3" t="str">
        <f>IF(VLOOKUP(D3170,'Resources Final'!A:C,3,FALSE)=0,"",VLOOKUP(D3170,'Resources Final'!A:C,3,FALSE))</f>
        <v/>
      </c>
      <c r="L3170" s="3" t="str">
        <f>IF(VLOOKUP(D3170,'Resources Final'!A:D,4,FALSE)=0,"",VLOOKUP(D3170,'Resources Final'!A:D,4,FALSE))</f>
        <v>Y</v>
      </c>
      <c r="M3170" s="3" t="str">
        <f>IF(VLOOKUP(D3170,'Resources Final'!A:E,5,FALSE)=0,"",VLOOKUP(D3170,'Resources Final'!A:E,5,FALSE))</f>
        <v/>
      </c>
      <c r="N3170" s="7" t="str">
        <f>IF(VLOOKUP(D3170,'Resources Final'!A:F,6,FALSE)=0,"",VLOOKUP(D3170,'Resources Final'!A:F,6,FALSE))</f>
        <v/>
      </c>
      <c r="O3170" s="3" t="str">
        <f>IF(VLOOKUP(D3170,'Resources Final'!A:G,7,FALSE)=0,"",VLOOKUP(D3170,'Resources Final'!A:G,7,FALSE))</f>
        <v/>
      </c>
    </row>
    <row r="3171" spans="1:15" x14ac:dyDescent="0.2">
      <c r="A3171" s="11">
        <v>990</v>
      </c>
      <c r="B3171" s="11" t="str">
        <f t="shared" si="60"/>
        <v>Charles G. Koch Charitable Foundation_Bandoly20164005</v>
      </c>
      <c r="C3171" s="11" t="s">
        <v>19</v>
      </c>
      <c r="D3171" s="11" t="s">
        <v>346</v>
      </c>
      <c r="E3171" s="11" t="s">
        <v>346</v>
      </c>
      <c r="F3171" s="4">
        <v>4005</v>
      </c>
      <c r="G3171" s="3">
        <v>2016</v>
      </c>
      <c r="H3171" s="3" t="s">
        <v>21</v>
      </c>
      <c r="I3171" s="12" t="s">
        <v>31</v>
      </c>
      <c r="J3171" s="3">
        <v>597</v>
      </c>
      <c r="K3171" s="3" t="str">
        <f>IF(VLOOKUP(D3171,'Resources Final'!A:C,3,FALSE)=0,"",VLOOKUP(D3171,'Resources Final'!A:C,3,FALSE))</f>
        <v>Y</v>
      </c>
      <c r="L3171" s="3" t="str">
        <f>IF(VLOOKUP(D3171,'Resources Final'!A:D,4,FALSE)=0,"",VLOOKUP(D3171,'Resources Final'!A:D,4,FALSE))</f>
        <v/>
      </c>
      <c r="M3171" s="3" t="str">
        <f>IF(VLOOKUP(D3171,'Resources Final'!A:E,5,FALSE)=0,"",VLOOKUP(D3171,'Resources Final'!A:E,5,FALSE))</f>
        <v/>
      </c>
      <c r="N3171" s="7" t="str">
        <f>IF(VLOOKUP(D3171,'Resources Final'!A:F,6,FALSE)=0,"",VLOOKUP(D3171,'Resources Final'!A:F,6,FALSE))</f>
        <v/>
      </c>
      <c r="O3171" s="3" t="str">
        <f>IF(VLOOKUP(D3171,'Resources Final'!A:G,7,FALSE)=0,"",VLOOKUP(D3171,'Resources Final'!A:G,7,FALSE))</f>
        <v/>
      </c>
    </row>
    <row r="3172" spans="1:15" x14ac:dyDescent="0.2">
      <c r="A3172" s="11">
        <v>990</v>
      </c>
      <c r="B3172" s="11" t="str">
        <f t="shared" si="60"/>
        <v>Charles G. Koch Charitable Foundation_University of Texas - Dallas20165000</v>
      </c>
      <c r="C3172" s="11" t="s">
        <v>19</v>
      </c>
      <c r="D3172" s="11" t="s">
        <v>3829</v>
      </c>
      <c r="E3172" s="11" t="s">
        <v>3827</v>
      </c>
      <c r="F3172" s="4">
        <v>5000</v>
      </c>
      <c r="G3172" s="3">
        <v>2016</v>
      </c>
      <c r="H3172" s="3" t="s">
        <v>21</v>
      </c>
      <c r="I3172" s="12"/>
      <c r="J3172" s="3">
        <v>598</v>
      </c>
      <c r="K3172" s="3" t="str">
        <f>IF(VLOOKUP(D3172,'Resources Final'!A:C,3,FALSE)=0,"",VLOOKUP(D3172,'Resources Final'!A:C,3,FALSE))</f>
        <v/>
      </c>
      <c r="L3172" s="3" t="str">
        <f>IF(VLOOKUP(D3172,'Resources Final'!A:D,4,FALSE)=0,"",VLOOKUP(D3172,'Resources Final'!A:D,4,FALSE))</f>
        <v>Y</v>
      </c>
      <c r="M3172" s="3" t="str">
        <f>IF(VLOOKUP(D3172,'Resources Final'!A:E,5,FALSE)=0,"",VLOOKUP(D3172,'Resources Final'!A:E,5,FALSE))</f>
        <v/>
      </c>
      <c r="N3172" s="7" t="str">
        <f>IF(VLOOKUP(D3172,'Resources Final'!A:F,6,FALSE)=0,"",VLOOKUP(D3172,'Resources Final'!A:F,6,FALSE))</f>
        <v/>
      </c>
      <c r="O3172" s="3" t="str">
        <f>IF(VLOOKUP(D3172,'Resources Final'!A:G,7,FALSE)=0,"",VLOOKUP(D3172,'Resources Final'!A:G,7,FALSE))</f>
        <v/>
      </c>
    </row>
    <row r="3173" spans="1:15" x14ac:dyDescent="0.2">
      <c r="A3173" s="11">
        <v>990</v>
      </c>
      <c r="B3173" s="11" t="str">
        <f t="shared" ref="B3173:B3236" si="61">C3173&amp;"_"&amp;D3173&amp;G3173&amp;F3173</f>
        <v>Charles G. Koch Charitable Foundation_Middle Tennessee State University Foundation2016446550</v>
      </c>
      <c r="C3173" s="11" t="s">
        <v>19</v>
      </c>
      <c r="D3173" s="11" t="s">
        <v>2452</v>
      </c>
      <c r="E3173" s="11" t="s">
        <v>2453</v>
      </c>
      <c r="F3173" s="4">
        <v>446550</v>
      </c>
      <c r="G3173" s="3">
        <v>2016</v>
      </c>
      <c r="H3173" s="3" t="s">
        <v>21</v>
      </c>
      <c r="I3173" s="12"/>
      <c r="J3173" s="3">
        <v>599</v>
      </c>
      <c r="K3173" s="3" t="str">
        <f>IF(VLOOKUP(D3173,'Resources Final'!A:C,3,FALSE)=0,"",VLOOKUP(D3173,'Resources Final'!A:C,3,FALSE))</f>
        <v/>
      </c>
      <c r="L3173" s="3" t="str">
        <f>IF(VLOOKUP(D3173,'Resources Final'!A:D,4,FALSE)=0,"",VLOOKUP(D3173,'Resources Final'!A:D,4,FALSE))</f>
        <v>Y</v>
      </c>
      <c r="M3173" s="3" t="str">
        <f>IF(VLOOKUP(D3173,'Resources Final'!A:E,5,FALSE)=0,"",VLOOKUP(D3173,'Resources Final'!A:E,5,FALSE))</f>
        <v/>
      </c>
      <c r="N3173" s="7" t="str">
        <f>IF(VLOOKUP(D3173,'Resources Final'!A:F,6,FALSE)=0,"",VLOOKUP(D3173,'Resources Final'!A:F,6,FALSE))</f>
        <v/>
      </c>
      <c r="O3173" s="3" t="str">
        <f>IF(VLOOKUP(D3173,'Resources Final'!A:G,7,FALSE)=0,"",VLOOKUP(D3173,'Resources Final'!A:G,7,FALSE))</f>
        <v/>
      </c>
    </row>
    <row r="3174" spans="1:15" x14ac:dyDescent="0.2">
      <c r="A3174" s="11">
        <v>990</v>
      </c>
      <c r="B3174" s="11" t="str">
        <f t="shared" si="61"/>
        <v>Charles G. Koch Charitable Foundation_Young Americans for Liberty Foundation2016717000</v>
      </c>
      <c r="C3174" s="11" t="s">
        <v>19</v>
      </c>
      <c r="D3174" s="11" t="s">
        <v>4126</v>
      </c>
      <c r="E3174" s="11" t="s">
        <v>4124</v>
      </c>
      <c r="F3174" s="4">
        <v>717000</v>
      </c>
      <c r="G3174" s="3">
        <v>2016</v>
      </c>
      <c r="H3174" s="3" t="s">
        <v>21</v>
      </c>
      <c r="I3174" s="12"/>
      <c r="J3174" s="3">
        <v>600</v>
      </c>
      <c r="K3174" s="3" t="str">
        <f>IF(VLOOKUP(D3174,'Resources Final'!A:C,3,FALSE)=0,"",VLOOKUP(D3174,'Resources Final'!A:C,3,FALSE))</f>
        <v/>
      </c>
      <c r="L3174" s="3" t="str">
        <f>IF(VLOOKUP(D3174,'Resources Final'!A:D,4,FALSE)=0,"",VLOOKUP(D3174,'Resources Final'!A:D,4,FALSE))</f>
        <v/>
      </c>
      <c r="M3174" s="3" t="str">
        <f>IF(VLOOKUP(D3174,'Resources Final'!A:E,5,FALSE)=0,"",VLOOKUP(D3174,'Resources Final'!A:E,5,FALSE))</f>
        <v/>
      </c>
      <c r="N3174" s="7" t="str">
        <f>IF(VLOOKUP(D3174,'Resources Final'!A:F,6,FALSE)=0,"",VLOOKUP(D3174,'Resources Final'!A:F,6,FALSE))</f>
        <v>https://www.sourcewatch.org/index.php/Young_Americans_for_Liberty</v>
      </c>
      <c r="O3174" s="3" t="str">
        <f>IF(VLOOKUP(D3174,'Resources Final'!A:G,7,FALSE)=0,"",VLOOKUP(D3174,'Resources Final'!A:G,7,FALSE))</f>
        <v>Sourcewatch</v>
      </c>
    </row>
    <row r="3175" spans="1:15" x14ac:dyDescent="0.2">
      <c r="A3175" s="11">
        <v>990</v>
      </c>
      <c r="B3175" s="11" t="str">
        <f t="shared" si="61"/>
        <v>Charles G. Koch Charitable Foundation_Cornell University201639000</v>
      </c>
      <c r="C3175" s="11" t="s">
        <v>19</v>
      </c>
      <c r="D3175" s="11" t="s">
        <v>850</v>
      </c>
      <c r="E3175" s="11" t="s">
        <v>850</v>
      </c>
      <c r="F3175" s="4">
        <v>39000</v>
      </c>
      <c r="G3175" s="3">
        <v>2016</v>
      </c>
      <c r="H3175" s="3" t="s">
        <v>21</v>
      </c>
      <c r="I3175" s="12"/>
      <c r="J3175" s="3">
        <v>601</v>
      </c>
      <c r="K3175" s="3" t="str">
        <f>IF(VLOOKUP(D3175,'Resources Final'!A:C,3,FALSE)=0,"",VLOOKUP(D3175,'Resources Final'!A:C,3,FALSE))</f>
        <v/>
      </c>
      <c r="L3175" s="3" t="str">
        <f>IF(VLOOKUP(D3175,'Resources Final'!A:D,4,FALSE)=0,"",VLOOKUP(D3175,'Resources Final'!A:D,4,FALSE))</f>
        <v>Y</v>
      </c>
      <c r="M3175" s="3" t="str">
        <f>IF(VLOOKUP(D3175,'Resources Final'!A:E,5,FALSE)=0,"",VLOOKUP(D3175,'Resources Final'!A:E,5,FALSE))</f>
        <v/>
      </c>
      <c r="N3175" s="7" t="str">
        <f>IF(VLOOKUP(D3175,'Resources Final'!A:F,6,FALSE)=0,"",VLOOKUP(D3175,'Resources Final'!A:F,6,FALSE))</f>
        <v/>
      </c>
      <c r="O3175" s="3" t="str">
        <f>IF(VLOOKUP(D3175,'Resources Final'!A:G,7,FALSE)=0,"",VLOOKUP(D3175,'Resources Final'!A:G,7,FALSE))</f>
        <v/>
      </c>
    </row>
    <row r="3176" spans="1:15" x14ac:dyDescent="0.2">
      <c r="A3176" s="11">
        <v>990</v>
      </c>
      <c r="B3176" s="11" t="str">
        <f t="shared" si="61"/>
        <v>Charles G. Koch Charitable Foundation_Waynesburg University20169600</v>
      </c>
      <c r="C3176" s="11" t="s">
        <v>19</v>
      </c>
      <c r="D3176" s="11" t="s">
        <v>3955</v>
      </c>
      <c r="E3176" s="11" t="s">
        <v>3955</v>
      </c>
      <c r="F3176" s="4">
        <v>9600</v>
      </c>
      <c r="G3176" s="3">
        <v>2016</v>
      </c>
      <c r="H3176" s="3" t="s">
        <v>21</v>
      </c>
      <c r="I3176" s="12"/>
      <c r="J3176" s="3">
        <v>602</v>
      </c>
      <c r="K3176" s="3" t="str">
        <f>IF(VLOOKUP(D3176,'Resources Final'!A:C,3,FALSE)=0,"",VLOOKUP(D3176,'Resources Final'!A:C,3,FALSE))</f>
        <v/>
      </c>
      <c r="L3176" s="3" t="str">
        <f>IF(VLOOKUP(D3176,'Resources Final'!A:D,4,FALSE)=0,"",VLOOKUP(D3176,'Resources Final'!A:D,4,FALSE))</f>
        <v>Y</v>
      </c>
      <c r="M3176" s="3" t="str">
        <f>IF(VLOOKUP(D3176,'Resources Final'!A:E,5,FALSE)=0,"",VLOOKUP(D3176,'Resources Final'!A:E,5,FALSE))</f>
        <v/>
      </c>
      <c r="N3176" s="7" t="str">
        <f>IF(VLOOKUP(D3176,'Resources Final'!A:F,6,FALSE)=0,"",VLOOKUP(D3176,'Resources Final'!A:F,6,FALSE))</f>
        <v/>
      </c>
      <c r="O3176" s="3" t="str">
        <f>IF(VLOOKUP(D3176,'Resources Final'!A:G,7,FALSE)=0,"",VLOOKUP(D3176,'Resources Final'!A:G,7,FALSE))</f>
        <v/>
      </c>
    </row>
    <row r="3177" spans="1:15" x14ac:dyDescent="0.2">
      <c r="A3177" s="11">
        <v>990</v>
      </c>
      <c r="B3177" s="11" t="str">
        <f t="shared" si="61"/>
        <v>Charles G. Koch Charitable Foundation_Wake Technical Community College201612250</v>
      </c>
      <c r="C3177" s="11" t="s">
        <v>19</v>
      </c>
      <c r="D3177" s="11" t="s">
        <v>3921</v>
      </c>
      <c r="E3177" s="11" t="s">
        <v>3921</v>
      </c>
      <c r="F3177" s="4">
        <v>12250</v>
      </c>
      <c r="G3177" s="3">
        <v>2016</v>
      </c>
      <c r="H3177" s="3" t="s">
        <v>21</v>
      </c>
      <c r="I3177" s="12"/>
      <c r="J3177" s="3">
        <v>603</v>
      </c>
      <c r="K3177" s="3" t="str">
        <f>IF(VLOOKUP(D3177,'Resources Final'!A:C,3,FALSE)=0,"",VLOOKUP(D3177,'Resources Final'!A:C,3,FALSE))</f>
        <v/>
      </c>
      <c r="L3177" s="3" t="str">
        <f>IF(VLOOKUP(D3177,'Resources Final'!A:D,4,FALSE)=0,"",VLOOKUP(D3177,'Resources Final'!A:D,4,FALSE))</f>
        <v>Y</v>
      </c>
      <c r="M3177" s="3" t="str">
        <f>IF(VLOOKUP(D3177,'Resources Final'!A:E,5,FALSE)=0,"",VLOOKUP(D3177,'Resources Final'!A:E,5,FALSE))</f>
        <v/>
      </c>
      <c r="N3177" s="7" t="str">
        <f>IF(VLOOKUP(D3177,'Resources Final'!A:F,6,FALSE)=0,"",VLOOKUP(D3177,'Resources Final'!A:F,6,FALSE))</f>
        <v/>
      </c>
      <c r="O3177" s="3" t="str">
        <f>IF(VLOOKUP(D3177,'Resources Final'!A:G,7,FALSE)=0,"",VLOOKUP(D3177,'Resources Final'!A:G,7,FALSE))</f>
        <v/>
      </c>
    </row>
    <row r="3178" spans="1:15" x14ac:dyDescent="0.2">
      <c r="A3178" s="11">
        <v>990</v>
      </c>
      <c r="B3178" s="11" t="str">
        <f t="shared" si="61"/>
        <v>Charles G. Koch Charitable Foundation_University of South Alabama201622899</v>
      </c>
      <c r="C3178" s="11" t="s">
        <v>19</v>
      </c>
      <c r="D3178" s="11" t="s">
        <v>3816</v>
      </c>
      <c r="E3178" s="11" t="s">
        <v>3816</v>
      </c>
      <c r="F3178" s="4">
        <v>22899</v>
      </c>
      <c r="G3178" s="3">
        <v>2016</v>
      </c>
      <c r="H3178" s="3" t="s">
        <v>21</v>
      </c>
      <c r="I3178" s="12"/>
      <c r="J3178" s="3">
        <v>604</v>
      </c>
      <c r="K3178" s="3" t="str">
        <f>IF(VLOOKUP(D3178,'Resources Final'!A:C,3,FALSE)=0,"",VLOOKUP(D3178,'Resources Final'!A:C,3,FALSE))</f>
        <v/>
      </c>
      <c r="L3178" s="3" t="str">
        <f>IF(VLOOKUP(D3178,'Resources Final'!A:D,4,FALSE)=0,"",VLOOKUP(D3178,'Resources Final'!A:D,4,FALSE))</f>
        <v>Y</v>
      </c>
      <c r="M3178" s="3" t="str">
        <f>IF(VLOOKUP(D3178,'Resources Final'!A:E,5,FALSE)=0,"",VLOOKUP(D3178,'Resources Final'!A:E,5,FALSE))</f>
        <v/>
      </c>
      <c r="N3178" s="7" t="str">
        <f>IF(VLOOKUP(D3178,'Resources Final'!A:F,6,FALSE)=0,"",VLOOKUP(D3178,'Resources Final'!A:F,6,FALSE))</f>
        <v/>
      </c>
      <c r="O3178" s="3" t="str">
        <f>IF(VLOOKUP(D3178,'Resources Final'!A:G,7,FALSE)=0,"",VLOOKUP(D3178,'Resources Final'!A:G,7,FALSE))</f>
        <v/>
      </c>
    </row>
    <row r="3179" spans="1:15" x14ac:dyDescent="0.2">
      <c r="A3179" s="11">
        <v>990</v>
      </c>
      <c r="B3179" s="11" t="str">
        <f t="shared" si="61"/>
        <v>Charles G. Koch Charitable Foundation_University of Liechtenstein20165000</v>
      </c>
      <c r="C3179" s="11" t="s">
        <v>19</v>
      </c>
      <c r="D3179" s="11" t="s">
        <v>3768</v>
      </c>
      <c r="E3179" s="11" t="s">
        <v>3768</v>
      </c>
      <c r="F3179" s="4">
        <v>5000</v>
      </c>
      <c r="G3179" s="3">
        <v>2016</v>
      </c>
      <c r="H3179" s="3" t="s">
        <v>21</v>
      </c>
      <c r="I3179" s="12"/>
      <c r="J3179" s="3">
        <v>605</v>
      </c>
      <c r="K3179" s="3" t="str">
        <f>IF(VLOOKUP(D3179,'Resources Final'!A:C,3,FALSE)=0,"",VLOOKUP(D3179,'Resources Final'!A:C,3,FALSE))</f>
        <v/>
      </c>
      <c r="L3179" s="3" t="str">
        <f>IF(VLOOKUP(D3179,'Resources Final'!A:D,4,FALSE)=0,"",VLOOKUP(D3179,'Resources Final'!A:D,4,FALSE))</f>
        <v>Y</v>
      </c>
      <c r="M3179" s="3" t="str">
        <f>IF(VLOOKUP(D3179,'Resources Final'!A:E,5,FALSE)=0,"",VLOOKUP(D3179,'Resources Final'!A:E,5,FALSE))</f>
        <v/>
      </c>
      <c r="N3179" s="7" t="str">
        <f>IF(VLOOKUP(D3179,'Resources Final'!A:F,6,FALSE)=0,"",VLOOKUP(D3179,'Resources Final'!A:F,6,FALSE))</f>
        <v/>
      </c>
      <c r="O3179" s="3" t="str">
        <f>IF(VLOOKUP(D3179,'Resources Final'!A:G,7,FALSE)=0,"",VLOOKUP(D3179,'Resources Final'!A:G,7,FALSE))</f>
        <v/>
      </c>
    </row>
    <row r="3180" spans="1:15" x14ac:dyDescent="0.2">
      <c r="A3180" s="11">
        <v>990</v>
      </c>
      <c r="B3180" s="11" t="str">
        <f t="shared" si="61"/>
        <v>Charles G. Koch Charitable Foundation_Anthony20163060</v>
      </c>
      <c r="C3180" s="11" t="s">
        <v>19</v>
      </c>
      <c r="D3180" s="11" t="s">
        <v>240</v>
      </c>
      <c r="E3180" s="11" t="s">
        <v>240</v>
      </c>
      <c r="F3180" s="4">
        <v>3060</v>
      </c>
      <c r="G3180" s="3">
        <v>2016</v>
      </c>
      <c r="H3180" s="3" t="s">
        <v>21</v>
      </c>
      <c r="I3180" s="12" t="s">
        <v>31</v>
      </c>
      <c r="J3180" s="3">
        <v>606</v>
      </c>
      <c r="K3180" s="3" t="str">
        <f>IF(VLOOKUP(D3180,'Resources Final'!A:C,3,FALSE)=0,"",VLOOKUP(D3180,'Resources Final'!A:C,3,FALSE))</f>
        <v>Y</v>
      </c>
      <c r="L3180" s="3" t="str">
        <f>IF(VLOOKUP(D3180,'Resources Final'!A:D,4,FALSE)=0,"",VLOOKUP(D3180,'Resources Final'!A:D,4,FALSE))</f>
        <v/>
      </c>
      <c r="M3180" s="3" t="str">
        <f>IF(VLOOKUP(D3180,'Resources Final'!A:E,5,FALSE)=0,"",VLOOKUP(D3180,'Resources Final'!A:E,5,FALSE))</f>
        <v/>
      </c>
      <c r="N3180" s="7" t="str">
        <f>IF(VLOOKUP(D3180,'Resources Final'!A:F,6,FALSE)=0,"",VLOOKUP(D3180,'Resources Final'!A:F,6,FALSE))</f>
        <v/>
      </c>
      <c r="O3180" s="3" t="str">
        <f>IF(VLOOKUP(D3180,'Resources Final'!A:G,7,FALSE)=0,"",VLOOKUP(D3180,'Resources Final'!A:G,7,FALSE))</f>
        <v/>
      </c>
    </row>
    <row r="3181" spans="1:15" x14ac:dyDescent="0.2">
      <c r="A3181" s="11">
        <v>990</v>
      </c>
      <c r="B3181" s="11" t="str">
        <f t="shared" si="61"/>
        <v>Charles G. Koch Charitable Foundation_Justice20164005</v>
      </c>
      <c r="C3181" s="11" t="s">
        <v>19</v>
      </c>
      <c r="D3181" s="11" t="s">
        <v>1892</v>
      </c>
      <c r="E3181" s="11" t="s">
        <v>1892</v>
      </c>
      <c r="F3181" s="4">
        <v>4005</v>
      </c>
      <c r="G3181" s="3">
        <v>2016</v>
      </c>
      <c r="H3181" s="3" t="s">
        <v>21</v>
      </c>
      <c r="I3181" s="12" t="s">
        <v>31</v>
      </c>
      <c r="J3181" s="3">
        <v>607</v>
      </c>
      <c r="K3181" s="3" t="str">
        <f>IF(VLOOKUP(D3181,'Resources Final'!A:C,3,FALSE)=0,"",VLOOKUP(D3181,'Resources Final'!A:C,3,FALSE))</f>
        <v>Y</v>
      </c>
      <c r="L3181" s="3" t="str">
        <f>IF(VLOOKUP(D3181,'Resources Final'!A:D,4,FALSE)=0,"",VLOOKUP(D3181,'Resources Final'!A:D,4,FALSE))</f>
        <v/>
      </c>
      <c r="M3181" s="3" t="str">
        <f>IF(VLOOKUP(D3181,'Resources Final'!A:E,5,FALSE)=0,"",VLOOKUP(D3181,'Resources Final'!A:E,5,FALSE))</f>
        <v/>
      </c>
      <c r="N3181" s="7" t="str">
        <f>IF(VLOOKUP(D3181,'Resources Final'!A:F,6,FALSE)=0,"",VLOOKUP(D3181,'Resources Final'!A:F,6,FALSE))</f>
        <v/>
      </c>
      <c r="O3181" s="3" t="str">
        <f>IF(VLOOKUP(D3181,'Resources Final'!A:G,7,FALSE)=0,"",VLOOKUP(D3181,'Resources Final'!A:G,7,FALSE))</f>
        <v/>
      </c>
    </row>
    <row r="3182" spans="1:15" x14ac:dyDescent="0.2">
      <c r="A3182" s="11">
        <v>990</v>
      </c>
      <c r="B3182" s="11" t="str">
        <f t="shared" si="61"/>
        <v>Charles G. Koch Charitable Foundation_Federalist Society for Law and Public Policy Studies20167876</v>
      </c>
      <c r="C3182" s="11" t="s">
        <v>19</v>
      </c>
      <c r="D3182" s="11" t="s">
        <v>1199</v>
      </c>
      <c r="E3182" s="11" t="s">
        <v>1199</v>
      </c>
      <c r="F3182" s="4">
        <v>7876</v>
      </c>
      <c r="G3182" s="3">
        <v>2016</v>
      </c>
      <c r="H3182" s="3" t="s">
        <v>21</v>
      </c>
      <c r="I3182" s="12"/>
      <c r="J3182" s="3">
        <v>608</v>
      </c>
      <c r="K3182" s="3" t="str">
        <f>IF(VLOOKUP(D3182,'Resources Final'!A:C,3,FALSE)=0,"",VLOOKUP(D3182,'Resources Final'!A:C,3,FALSE))</f>
        <v/>
      </c>
      <c r="L3182" s="3" t="str">
        <f>IF(VLOOKUP(D3182,'Resources Final'!A:D,4,FALSE)=0,"",VLOOKUP(D3182,'Resources Final'!A:D,4,FALSE))</f>
        <v/>
      </c>
      <c r="M3182" s="3" t="str">
        <f>IF(VLOOKUP(D3182,'Resources Final'!A:E,5,FALSE)=0,"",VLOOKUP(D3182,'Resources Final'!A:E,5,FALSE))</f>
        <v/>
      </c>
      <c r="N3182" s="7" t="str">
        <f>IF(VLOOKUP(D3182,'Resources Final'!A:F,6,FALSE)=0,"",VLOOKUP(D3182,'Resources Final'!A:F,6,FALSE))</f>
        <v>http://www.sourcewatch.org/index.php/Federalist_Society_for_Law_and_Public_Policy_Studies</v>
      </c>
      <c r="O3182" s="3" t="str">
        <f>IF(VLOOKUP(D3182,'Resources Final'!A:G,7,FALSE)=0,"",VLOOKUP(D3182,'Resources Final'!A:G,7,FALSE))</f>
        <v>Sourcewatch</v>
      </c>
    </row>
    <row r="3183" spans="1:15" x14ac:dyDescent="0.2">
      <c r="A3183" s="11">
        <v>990</v>
      </c>
      <c r="B3183" s="11" t="str">
        <f t="shared" si="61"/>
        <v>Charles G. Koch Charitable Foundation_Ma20161800</v>
      </c>
      <c r="C3183" s="11" t="s">
        <v>19</v>
      </c>
      <c r="D3183" s="11" t="s">
        <v>2277</v>
      </c>
      <c r="E3183" s="11" t="s">
        <v>2277</v>
      </c>
      <c r="F3183" s="4">
        <v>1800</v>
      </c>
      <c r="G3183" s="3">
        <v>2016</v>
      </c>
      <c r="H3183" s="3" t="s">
        <v>21</v>
      </c>
      <c r="I3183" s="12" t="s">
        <v>31</v>
      </c>
      <c r="J3183" s="3">
        <v>609</v>
      </c>
      <c r="K3183" s="3" t="str">
        <f>IF(VLOOKUP(D3183,'Resources Final'!A:C,3,FALSE)=0,"",VLOOKUP(D3183,'Resources Final'!A:C,3,FALSE))</f>
        <v>Y</v>
      </c>
      <c r="L3183" s="3" t="str">
        <f>IF(VLOOKUP(D3183,'Resources Final'!A:D,4,FALSE)=0,"",VLOOKUP(D3183,'Resources Final'!A:D,4,FALSE))</f>
        <v/>
      </c>
      <c r="M3183" s="3" t="str">
        <f>IF(VLOOKUP(D3183,'Resources Final'!A:E,5,FALSE)=0,"",VLOOKUP(D3183,'Resources Final'!A:E,5,FALSE))</f>
        <v/>
      </c>
      <c r="N3183" s="7" t="str">
        <f>IF(VLOOKUP(D3183,'Resources Final'!A:F,6,FALSE)=0,"",VLOOKUP(D3183,'Resources Final'!A:F,6,FALSE))</f>
        <v/>
      </c>
      <c r="O3183" s="3" t="str">
        <f>IF(VLOOKUP(D3183,'Resources Final'!A:G,7,FALSE)=0,"",VLOOKUP(D3183,'Resources Final'!A:G,7,FALSE))</f>
        <v/>
      </c>
    </row>
    <row r="3184" spans="1:15" x14ac:dyDescent="0.2">
      <c r="A3184" s="11">
        <v>990</v>
      </c>
      <c r="B3184" s="11" t="str">
        <f t="shared" si="61"/>
        <v>Charles G. Koch Charitable Foundation_Cedarville University201610000</v>
      </c>
      <c r="C3184" s="11" t="s">
        <v>19</v>
      </c>
      <c r="D3184" s="11" t="s">
        <v>643</v>
      </c>
      <c r="E3184" s="11" t="s">
        <v>643</v>
      </c>
      <c r="F3184" s="4">
        <v>10000</v>
      </c>
      <c r="G3184" s="3">
        <v>2016</v>
      </c>
      <c r="H3184" s="3" t="s">
        <v>21</v>
      </c>
      <c r="I3184" s="12"/>
      <c r="J3184" s="3">
        <v>610</v>
      </c>
      <c r="K3184" s="3" t="str">
        <f>IF(VLOOKUP(D3184,'Resources Final'!A:C,3,FALSE)=0,"",VLOOKUP(D3184,'Resources Final'!A:C,3,FALSE))</f>
        <v/>
      </c>
      <c r="L3184" s="3" t="str">
        <f>IF(VLOOKUP(D3184,'Resources Final'!A:D,4,FALSE)=0,"",VLOOKUP(D3184,'Resources Final'!A:D,4,FALSE))</f>
        <v>Y</v>
      </c>
      <c r="M3184" s="3" t="str">
        <f>IF(VLOOKUP(D3184,'Resources Final'!A:E,5,FALSE)=0,"",VLOOKUP(D3184,'Resources Final'!A:E,5,FALSE))</f>
        <v/>
      </c>
      <c r="N3184" s="7" t="str">
        <f>IF(VLOOKUP(D3184,'Resources Final'!A:F,6,FALSE)=0,"",VLOOKUP(D3184,'Resources Final'!A:F,6,FALSE))</f>
        <v/>
      </c>
      <c r="O3184" s="3" t="str">
        <f>IF(VLOOKUP(D3184,'Resources Final'!A:G,7,FALSE)=0,"",VLOOKUP(D3184,'Resources Final'!A:G,7,FALSE))</f>
        <v/>
      </c>
    </row>
    <row r="3185" spans="1:15" x14ac:dyDescent="0.2">
      <c r="A3185" s="11">
        <v>990</v>
      </c>
      <c r="B3185" s="11" t="str">
        <f t="shared" si="61"/>
        <v>Charles G. Koch Charitable Foundation_Alotorre20163060</v>
      </c>
      <c r="C3185" s="11" t="s">
        <v>19</v>
      </c>
      <c r="D3185" s="11" t="s">
        <v>166</v>
      </c>
      <c r="E3185" s="11" t="s">
        <v>166</v>
      </c>
      <c r="F3185" s="4">
        <v>3060</v>
      </c>
      <c r="G3185" s="3">
        <v>2016</v>
      </c>
      <c r="H3185" s="3" t="s">
        <v>21</v>
      </c>
      <c r="I3185" s="12" t="s">
        <v>31</v>
      </c>
      <c r="J3185" s="3">
        <v>611</v>
      </c>
      <c r="K3185" s="3" t="str">
        <f>IF(VLOOKUP(D3185,'Resources Final'!A:C,3,FALSE)=0,"",VLOOKUP(D3185,'Resources Final'!A:C,3,FALSE))</f>
        <v>Y</v>
      </c>
      <c r="L3185" s="3" t="str">
        <f>IF(VLOOKUP(D3185,'Resources Final'!A:D,4,FALSE)=0,"",VLOOKUP(D3185,'Resources Final'!A:D,4,FALSE))</f>
        <v/>
      </c>
      <c r="M3185" s="3" t="str">
        <f>IF(VLOOKUP(D3185,'Resources Final'!A:E,5,FALSE)=0,"",VLOOKUP(D3185,'Resources Final'!A:E,5,FALSE))</f>
        <v/>
      </c>
      <c r="N3185" s="7" t="str">
        <f>IF(VLOOKUP(D3185,'Resources Final'!A:F,6,FALSE)=0,"",VLOOKUP(D3185,'Resources Final'!A:F,6,FALSE))</f>
        <v/>
      </c>
      <c r="O3185" s="3" t="str">
        <f>IF(VLOOKUP(D3185,'Resources Final'!A:G,7,FALSE)=0,"",VLOOKUP(D3185,'Resources Final'!A:G,7,FALSE))</f>
        <v/>
      </c>
    </row>
    <row r="3186" spans="1:15" x14ac:dyDescent="0.2">
      <c r="A3186" s="11">
        <v>990</v>
      </c>
      <c r="B3186" s="11" t="str">
        <f t="shared" si="61"/>
        <v>Charles G. Koch Charitable Foundation_Hope College201650770</v>
      </c>
      <c r="C3186" s="11" t="s">
        <v>19</v>
      </c>
      <c r="D3186" s="11" t="s">
        <v>1614</v>
      </c>
      <c r="E3186" s="11" t="s">
        <v>1614</v>
      </c>
      <c r="F3186" s="4">
        <v>50770</v>
      </c>
      <c r="G3186" s="3">
        <v>2016</v>
      </c>
      <c r="H3186" s="3" t="s">
        <v>21</v>
      </c>
      <c r="I3186" s="12"/>
      <c r="J3186" s="3">
        <v>612</v>
      </c>
      <c r="K3186" s="3" t="str">
        <f>IF(VLOOKUP(D3186,'Resources Final'!A:C,3,FALSE)=0,"",VLOOKUP(D3186,'Resources Final'!A:C,3,FALSE))</f>
        <v/>
      </c>
      <c r="L3186" s="3" t="str">
        <f>IF(VLOOKUP(D3186,'Resources Final'!A:D,4,FALSE)=0,"",VLOOKUP(D3186,'Resources Final'!A:D,4,FALSE))</f>
        <v>Y</v>
      </c>
      <c r="M3186" s="3" t="str">
        <f>IF(VLOOKUP(D3186,'Resources Final'!A:E,5,FALSE)=0,"",VLOOKUP(D3186,'Resources Final'!A:E,5,FALSE))</f>
        <v/>
      </c>
      <c r="N3186" s="7" t="str">
        <f>IF(VLOOKUP(D3186,'Resources Final'!A:F,6,FALSE)=0,"",VLOOKUP(D3186,'Resources Final'!A:F,6,FALSE))</f>
        <v/>
      </c>
      <c r="O3186" s="3" t="str">
        <f>IF(VLOOKUP(D3186,'Resources Final'!A:G,7,FALSE)=0,"",VLOOKUP(D3186,'Resources Final'!A:G,7,FALSE))</f>
        <v/>
      </c>
    </row>
    <row r="3187" spans="1:15" x14ac:dyDescent="0.2">
      <c r="A3187" s="11">
        <v>990</v>
      </c>
      <c r="B3187" s="11" t="str">
        <f t="shared" si="61"/>
        <v>Charles G. Koch Charitable Foundation_Pomirchy20164190</v>
      </c>
      <c r="C3187" s="11" t="s">
        <v>19</v>
      </c>
      <c r="D3187" s="11" t="s">
        <v>2881</v>
      </c>
      <c r="E3187" s="11" t="s">
        <v>2881</v>
      </c>
      <c r="F3187" s="4">
        <v>4190</v>
      </c>
      <c r="G3187" s="3">
        <v>2016</v>
      </c>
      <c r="H3187" s="3" t="s">
        <v>21</v>
      </c>
      <c r="I3187" s="12" t="s">
        <v>31</v>
      </c>
      <c r="J3187" s="3">
        <v>613</v>
      </c>
      <c r="K3187" s="3" t="str">
        <f>IF(VLOOKUP(D3187,'Resources Final'!A:C,3,FALSE)=0,"",VLOOKUP(D3187,'Resources Final'!A:C,3,FALSE))</f>
        <v>Y</v>
      </c>
      <c r="L3187" s="3" t="str">
        <f>IF(VLOOKUP(D3187,'Resources Final'!A:D,4,FALSE)=0,"",VLOOKUP(D3187,'Resources Final'!A:D,4,FALSE))</f>
        <v/>
      </c>
      <c r="M3187" s="3" t="str">
        <f>IF(VLOOKUP(D3187,'Resources Final'!A:E,5,FALSE)=0,"",VLOOKUP(D3187,'Resources Final'!A:E,5,FALSE))</f>
        <v/>
      </c>
      <c r="N3187" s="7" t="str">
        <f>IF(VLOOKUP(D3187,'Resources Final'!A:F,6,FALSE)=0,"",VLOOKUP(D3187,'Resources Final'!A:F,6,FALSE))</f>
        <v/>
      </c>
      <c r="O3187" s="3" t="str">
        <f>IF(VLOOKUP(D3187,'Resources Final'!A:G,7,FALSE)=0,"",VLOOKUP(D3187,'Resources Final'!A:G,7,FALSE))</f>
        <v/>
      </c>
    </row>
    <row r="3188" spans="1:15" x14ac:dyDescent="0.2">
      <c r="A3188" s="11">
        <v>990</v>
      </c>
      <c r="B3188" s="11" t="str">
        <f t="shared" si="61"/>
        <v>Charles G. Koch Charitable Foundation_Dorrill20163060</v>
      </c>
      <c r="C3188" s="11" t="s">
        <v>19</v>
      </c>
      <c r="D3188" s="11" t="s">
        <v>1024</v>
      </c>
      <c r="E3188" s="11" t="s">
        <v>1024</v>
      </c>
      <c r="F3188" s="4">
        <v>3060</v>
      </c>
      <c r="G3188" s="3">
        <v>2016</v>
      </c>
      <c r="H3188" s="3" t="s">
        <v>21</v>
      </c>
      <c r="I3188" s="12" t="s">
        <v>31</v>
      </c>
      <c r="J3188" s="3">
        <v>614</v>
      </c>
      <c r="K3188" s="3" t="str">
        <f>IF(VLOOKUP(D3188,'Resources Final'!A:C,3,FALSE)=0,"",VLOOKUP(D3188,'Resources Final'!A:C,3,FALSE))</f>
        <v>Y</v>
      </c>
      <c r="L3188" s="3" t="str">
        <f>IF(VLOOKUP(D3188,'Resources Final'!A:D,4,FALSE)=0,"",VLOOKUP(D3188,'Resources Final'!A:D,4,FALSE))</f>
        <v/>
      </c>
      <c r="M3188" s="3" t="str">
        <f>IF(VLOOKUP(D3188,'Resources Final'!A:E,5,FALSE)=0,"",VLOOKUP(D3188,'Resources Final'!A:E,5,FALSE))</f>
        <v/>
      </c>
      <c r="N3188" s="7" t="str">
        <f>IF(VLOOKUP(D3188,'Resources Final'!A:F,6,FALSE)=0,"",VLOOKUP(D3188,'Resources Final'!A:F,6,FALSE))</f>
        <v/>
      </c>
      <c r="O3188" s="3" t="str">
        <f>IF(VLOOKUP(D3188,'Resources Final'!A:G,7,FALSE)=0,"",VLOOKUP(D3188,'Resources Final'!A:G,7,FALSE))</f>
        <v/>
      </c>
    </row>
    <row r="3189" spans="1:15" x14ac:dyDescent="0.2">
      <c r="A3189" s="11">
        <v>990</v>
      </c>
      <c r="B3189" s="11" t="str">
        <f t="shared" si="61"/>
        <v>Charles G. Koch Charitable Foundation_Long20162835</v>
      </c>
      <c r="C3189" s="11" t="s">
        <v>19</v>
      </c>
      <c r="D3189" s="11" t="s">
        <v>2197</v>
      </c>
      <c r="E3189" s="11" t="s">
        <v>2197</v>
      </c>
      <c r="F3189" s="4">
        <v>2835</v>
      </c>
      <c r="G3189" s="3">
        <v>2016</v>
      </c>
      <c r="H3189" s="3" t="s">
        <v>21</v>
      </c>
      <c r="I3189" s="12" t="s">
        <v>31</v>
      </c>
      <c r="J3189" s="3">
        <v>615</v>
      </c>
      <c r="K3189" s="3" t="str">
        <f>IF(VLOOKUP(D3189,'Resources Final'!A:C,3,FALSE)=0,"",VLOOKUP(D3189,'Resources Final'!A:C,3,FALSE))</f>
        <v>Y</v>
      </c>
      <c r="L3189" s="3" t="str">
        <f>IF(VLOOKUP(D3189,'Resources Final'!A:D,4,FALSE)=0,"",VLOOKUP(D3189,'Resources Final'!A:D,4,FALSE))</f>
        <v/>
      </c>
      <c r="M3189" s="3" t="str">
        <f>IF(VLOOKUP(D3189,'Resources Final'!A:E,5,FALSE)=0,"",VLOOKUP(D3189,'Resources Final'!A:E,5,FALSE))</f>
        <v/>
      </c>
      <c r="N3189" s="7" t="str">
        <f>IF(VLOOKUP(D3189,'Resources Final'!A:F,6,FALSE)=0,"",VLOOKUP(D3189,'Resources Final'!A:F,6,FALSE))</f>
        <v/>
      </c>
      <c r="O3189" s="3" t="str">
        <f>IF(VLOOKUP(D3189,'Resources Final'!A:G,7,FALSE)=0,"",VLOOKUP(D3189,'Resources Final'!A:G,7,FALSE))</f>
        <v/>
      </c>
    </row>
    <row r="3190" spans="1:15" x14ac:dyDescent="0.2">
      <c r="A3190" s="11">
        <v>990</v>
      </c>
      <c r="B3190" s="11" t="str">
        <f t="shared" si="61"/>
        <v>Charles G. Koch Charitable Foundation_Brownstein20161701</v>
      </c>
      <c r="C3190" s="11" t="s">
        <v>19</v>
      </c>
      <c r="D3190" s="11" t="s">
        <v>517</v>
      </c>
      <c r="E3190" s="11" t="s">
        <v>517</v>
      </c>
      <c r="F3190" s="4">
        <v>1701</v>
      </c>
      <c r="G3190" s="3">
        <v>2016</v>
      </c>
      <c r="H3190" s="3" t="s">
        <v>21</v>
      </c>
      <c r="I3190" s="12" t="s">
        <v>31</v>
      </c>
      <c r="J3190" s="3">
        <v>616</v>
      </c>
      <c r="K3190" s="3" t="str">
        <f>IF(VLOOKUP(D3190,'Resources Final'!A:C,3,FALSE)=0,"",VLOOKUP(D3190,'Resources Final'!A:C,3,FALSE))</f>
        <v>Y</v>
      </c>
      <c r="L3190" s="3" t="str">
        <f>IF(VLOOKUP(D3190,'Resources Final'!A:D,4,FALSE)=0,"",VLOOKUP(D3190,'Resources Final'!A:D,4,FALSE))</f>
        <v/>
      </c>
      <c r="M3190" s="3" t="str">
        <f>IF(VLOOKUP(D3190,'Resources Final'!A:E,5,FALSE)=0,"",VLOOKUP(D3190,'Resources Final'!A:E,5,FALSE))</f>
        <v/>
      </c>
      <c r="N3190" s="7" t="str">
        <f>IF(VLOOKUP(D3190,'Resources Final'!A:F,6,FALSE)=0,"",VLOOKUP(D3190,'Resources Final'!A:F,6,FALSE))</f>
        <v/>
      </c>
      <c r="O3190" s="3" t="str">
        <f>IF(VLOOKUP(D3190,'Resources Final'!A:G,7,FALSE)=0,"",VLOOKUP(D3190,'Resources Final'!A:G,7,FALSE))</f>
        <v/>
      </c>
    </row>
    <row r="3191" spans="1:15" x14ac:dyDescent="0.2">
      <c r="A3191" s="11">
        <v>990</v>
      </c>
      <c r="B3191" s="11" t="str">
        <f t="shared" si="61"/>
        <v>Charles G. Koch Charitable Foundation_Thomas20163555</v>
      </c>
      <c r="C3191" s="11" t="s">
        <v>19</v>
      </c>
      <c r="D3191" s="11" t="s">
        <v>3628</v>
      </c>
      <c r="E3191" s="11" t="s">
        <v>3628</v>
      </c>
      <c r="F3191" s="4">
        <v>3555</v>
      </c>
      <c r="G3191" s="3">
        <v>2016</v>
      </c>
      <c r="H3191" s="3" t="s">
        <v>21</v>
      </c>
      <c r="I3191" s="12" t="s">
        <v>31</v>
      </c>
      <c r="J3191" s="3">
        <v>617</v>
      </c>
      <c r="K3191" s="3" t="str">
        <f>IF(VLOOKUP(D3191,'Resources Final'!A:C,3,FALSE)=0,"",VLOOKUP(D3191,'Resources Final'!A:C,3,FALSE))</f>
        <v>Y</v>
      </c>
      <c r="L3191" s="3" t="str">
        <f>IF(VLOOKUP(D3191,'Resources Final'!A:D,4,FALSE)=0,"",VLOOKUP(D3191,'Resources Final'!A:D,4,FALSE))</f>
        <v/>
      </c>
      <c r="M3191" s="3" t="str">
        <f>IF(VLOOKUP(D3191,'Resources Final'!A:E,5,FALSE)=0,"",VLOOKUP(D3191,'Resources Final'!A:E,5,FALSE))</f>
        <v/>
      </c>
      <c r="N3191" s="7" t="str">
        <f>IF(VLOOKUP(D3191,'Resources Final'!A:F,6,FALSE)=0,"",VLOOKUP(D3191,'Resources Final'!A:F,6,FALSE))</f>
        <v/>
      </c>
      <c r="O3191" s="3" t="str">
        <f>IF(VLOOKUP(D3191,'Resources Final'!A:G,7,FALSE)=0,"",VLOOKUP(D3191,'Resources Final'!A:G,7,FALSE))</f>
        <v/>
      </c>
    </row>
    <row r="3192" spans="1:15" x14ac:dyDescent="0.2">
      <c r="A3192" s="11">
        <v>990</v>
      </c>
      <c r="B3192" s="11" t="str">
        <f t="shared" si="61"/>
        <v>Charles G. Koch Charitable Foundation_Southeast Missouri State University201618171</v>
      </c>
      <c r="C3192" s="11" t="s">
        <v>19</v>
      </c>
      <c r="D3192" s="11" t="s">
        <v>3365</v>
      </c>
      <c r="E3192" s="11" t="s">
        <v>3365</v>
      </c>
      <c r="F3192" s="4">
        <v>18171</v>
      </c>
      <c r="G3192" s="3">
        <v>2016</v>
      </c>
      <c r="H3192" s="3" t="s">
        <v>21</v>
      </c>
      <c r="I3192" s="12"/>
      <c r="J3192" s="3">
        <v>618</v>
      </c>
      <c r="K3192" s="3" t="str">
        <f>IF(VLOOKUP(D3192,'Resources Final'!A:C,3,FALSE)=0,"",VLOOKUP(D3192,'Resources Final'!A:C,3,FALSE))</f>
        <v/>
      </c>
      <c r="L3192" s="3" t="str">
        <f>IF(VLOOKUP(D3192,'Resources Final'!A:D,4,FALSE)=0,"",VLOOKUP(D3192,'Resources Final'!A:D,4,FALSE))</f>
        <v>Y</v>
      </c>
      <c r="M3192" s="3" t="str">
        <f>IF(VLOOKUP(D3192,'Resources Final'!A:E,5,FALSE)=0,"",VLOOKUP(D3192,'Resources Final'!A:E,5,FALSE))</f>
        <v/>
      </c>
      <c r="N3192" s="7" t="str">
        <f>IF(VLOOKUP(D3192,'Resources Final'!A:F,6,FALSE)=0,"",VLOOKUP(D3192,'Resources Final'!A:F,6,FALSE))</f>
        <v/>
      </c>
      <c r="O3192" s="3" t="str">
        <f>IF(VLOOKUP(D3192,'Resources Final'!A:G,7,FALSE)=0,"",VLOOKUP(D3192,'Resources Final'!A:G,7,FALSE))</f>
        <v/>
      </c>
    </row>
    <row r="3193" spans="1:15" x14ac:dyDescent="0.2">
      <c r="A3193" s="11">
        <v>990</v>
      </c>
      <c r="B3193" s="11" t="str">
        <f t="shared" si="61"/>
        <v>Charles G. Koch Charitable Foundation_The Golden View Classical Academy Foundation201610000</v>
      </c>
      <c r="C3193" s="11" t="s">
        <v>19</v>
      </c>
      <c r="D3193" s="11" t="s">
        <v>3586</v>
      </c>
      <c r="E3193" s="11" t="s">
        <v>3587</v>
      </c>
      <c r="F3193" s="4">
        <v>10000</v>
      </c>
      <c r="G3193" s="3">
        <v>2016</v>
      </c>
      <c r="H3193" s="3" t="s">
        <v>21</v>
      </c>
      <c r="I3193" s="12"/>
      <c r="J3193" s="3">
        <v>619</v>
      </c>
      <c r="K3193" s="3" t="str">
        <f>IF(VLOOKUP(D3193,'Resources Final'!A:C,3,FALSE)=0,"",VLOOKUP(D3193,'Resources Final'!A:C,3,FALSE))</f>
        <v/>
      </c>
      <c r="L3193" s="3" t="str">
        <f>IF(VLOOKUP(D3193,'Resources Final'!A:D,4,FALSE)=0,"",VLOOKUP(D3193,'Resources Final'!A:D,4,FALSE))</f>
        <v>Y</v>
      </c>
      <c r="M3193" s="3" t="str">
        <f>IF(VLOOKUP(D3193,'Resources Final'!A:E,5,FALSE)=0,"",VLOOKUP(D3193,'Resources Final'!A:E,5,FALSE))</f>
        <v/>
      </c>
      <c r="N3193" s="7" t="str">
        <f>IF(VLOOKUP(D3193,'Resources Final'!A:F,6,FALSE)=0,"",VLOOKUP(D3193,'Resources Final'!A:F,6,FALSE))</f>
        <v/>
      </c>
      <c r="O3193" s="3" t="str">
        <f>IF(VLOOKUP(D3193,'Resources Final'!A:G,7,FALSE)=0,"",VLOOKUP(D3193,'Resources Final'!A:G,7,FALSE))</f>
        <v/>
      </c>
    </row>
    <row r="3194" spans="1:15" x14ac:dyDescent="0.2">
      <c r="A3194" s="11">
        <v>990</v>
      </c>
      <c r="B3194" s="11" t="str">
        <f t="shared" si="61"/>
        <v>Charles G. Koch Charitable Foundation_Mount Holyoke College20166100</v>
      </c>
      <c r="C3194" s="11" t="s">
        <v>19</v>
      </c>
      <c r="D3194" s="11" t="s">
        <v>2545</v>
      </c>
      <c r="E3194" s="11" t="s">
        <v>2545</v>
      </c>
      <c r="F3194" s="4">
        <v>6100</v>
      </c>
      <c r="G3194" s="3">
        <v>2016</v>
      </c>
      <c r="H3194" s="3" t="s">
        <v>21</v>
      </c>
      <c r="I3194" s="12"/>
      <c r="J3194" s="3">
        <v>620</v>
      </c>
      <c r="K3194" s="3" t="str">
        <f>IF(VLOOKUP(D3194,'Resources Final'!A:C,3,FALSE)=0,"",VLOOKUP(D3194,'Resources Final'!A:C,3,FALSE))</f>
        <v/>
      </c>
      <c r="L3194" s="3" t="str">
        <f>IF(VLOOKUP(D3194,'Resources Final'!A:D,4,FALSE)=0,"",VLOOKUP(D3194,'Resources Final'!A:D,4,FALSE))</f>
        <v>Y</v>
      </c>
      <c r="M3194" s="3" t="str">
        <f>IF(VLOOKUP(D3194,'Resources Final'!A:E,5,FALSE)=0,"",VLOOKUP(D3194,'Resources Final'!A:E,5,FALSE))</f>
        <v/>
      </c>
      <c r="N3194" s="7" t="str">
        <f>IF(VLOOKUP(D3194,'Resources Final'!A:F,6,FALSE)=0,"",VLOOKUP(D3194,'Resources Final'!A:F,6,FALSE))</f>
        <v/>
      </c>
      <c r="O3194" s="3" t="str">
        <f>IF(VLOOKUP(D3194,'Resources Final'!A:G,7,FALSE)=0,"",VLOOKUP(D3194,'Resources Final'!A:G,7,FALSE))</f>
        <v/>
      </c>
    </row>
    <row r="3195" spans="1:15" x14ac:dyDescent="0.2">
      <c r="A3195" s="11">
        <v>990</v>
      </c>
      <c r="B3195" s="11" t="str">
        <f t="shared" si="61"/>
        <v>Charles G. Koch Charitable Foundation_SkillsUSA Foundation201625000</v>
      </c>
      <c r="C3195" s="11" t="s">
        <v>19</v>
      </c>
      <c r="D3195" s="11" t="s">
        <v>3327</v>
      </c>
      <c r="E3195" s="11" t="s">
        <v>3327</v>
      </c>
      <c r="F3195" s="4">
        <v>25000</v>
      </c>
      <c r="G3195" s="3">
        <v>2016</v>
      </c>
      <c r="H3195" s="3" t="s">
        <v>21</v>
      </c>
      <c r="I3195" s="12"/>
      <c r="J3195" s="3">
        <v>621</v>
      </c>
      <c r="K3195" s="3" t="str">
        <f>IF(VLOOKUP(D3195,'Resources Final'!A:C,3,FALSE)=0,"",VLOOKUP(D3195,'Resources Final'!A:C,3,FALSE))</f>
        <v/>
      </c>
      <c r="L3195" s="3" t="str">
        <f>IF(VLOOKUP(D3195,'Resources Final'!A:D,4,FALSE)=0,"",VLOOKUP(D3195,'Resources Final'!A:D,4,FALSE))</f>
        <v/>
      </c>
      <c r="M3195" s="3" t="str">
        <f>IF(VLOOKUP(D3195,'Resources Final'!A:E,5,FALSE)=0,"",VLOOKUP(D3195,'Resources Final'!A:E,5,FALSE))</f>
        <v/>
      </c>
      <c r="N3195" s="7" t="str">
        <f>IF(VLOOKUP(D3195,'Resources Final'!A:F,6,FALSE)=0,"",VLOOKUP(D3195,'Resources Final'!A:F,6,FALSE))</f>
        <v/>
      </c>
      <c r="O3195" s="3" t="str">
        <f>IF(VLOOKUP(D3195,'Resources Final'!A:G,7,FALSE)=0,"",VLOOKUP(D3195,'Resources Final'!A:G,7,FALSE))</f>
        <v/>
      </c>
    </row>
    <row r="3196" spans="1:15" x14ac:dyDescent="0.2">
      <c r="A3196" s="11">
        <v>990</v>
      </c>
      <c r="B3196" s="11" t="str">
        <f t="shared" si="61"/>
        <v>Charles G. Koch Charitable Foundation_University of North Carolina - Pembroke201631900</v>
      </c>
      <c r="C3196" s="11" t="s">
        <v>19</v>
      </c>
      <c r="D3196" s="11" t="s">
        <v>3806</v>
      </c>
      <c r="E3196" s="11" t="s">
        <v>3802</v>
      </c>
      <c r="F3196" s="4">
        <v>31900</v>
      </c>
      <c r="G3196" s="3">
        <v>2016</v>
      </c>
      <c r="H3196" s="3" t="s">
        <v>21</v>
      </c>
      <c r="I3196" s="12"/>
      <c r="J3196" s="3">
        <v>622</v>
      </c>
      <c r="K3196" s="3" t="str">
        <f>IF(VLOOKUP(D3196,'Resources Final'!A:C,3,FALSE)=0,"",VLOOKUP(D3196,'Resources Final'!A:C,3,FALSE))</f>
        <v/>
      </c>
      <c r="L3196" s="3" t="str">
        <f>IF(VLOOKUP(D3196,'Resources Final'!A:D,4,FALSE)=0,"",VLOOKUP(D3196,'Resources Final'!A:D,4,FALSE))</f>
        <v>Y</v>
      </c>
      <c r="M3196" s="3" t="str">
        <f>IF(VLOOKUP(D3196,'Resources Final'!A:E,5,FALSE)=0,"",VLOOKUP(D3196,'Resources Final'!A:E,5,FALSE))</f>
        <v/>
      </c>
      <c r="N3196" s="7" t="str">
        <f>IF(VLOOKUP(D3196,'Resources Final'!A:F,6,FALSE)=0,"",VLOOKUP(D3196,'Resources Final'!A:F,6,FALSE))</f>
        <v/>
      </c>
      <c r="O3196" s="3" t="str">
        <f>IF(VLOOKUP(D3196,'Resources Final'!A:G,7,FALSE)=0,"",VLOOKUP(D3196,'Resources Final'!A:G,7,FALSE))</f>
        <v/>
      </c>
    </row>
    <row r="3197" spans="1:15" x14ac:dyDescent="0.2">
      <c r="A3197" s="11">
        <v>990</v>
      </c>
      <c r="B3197" s="11" t="str">
        <f t="shared" si="61"/>
        <v>Charles G. Koch Charitable Foundation_Pacific Research Institute for Public Policy201650000</v>
      </c>
      <c r="C3197" s="11" t="s">
        <v>19</v>
      </c>
      <c r="D3197" s="11" t="s">
        <v>2786</v>
      </c>
      <c r="E3197" s="11" t="s">
        <v>2786</v>
      </c>
      <c r="F3197" s="4">
        <v>50000</v>
      </c>
      <c r="G3197" s="3">
        <v>2016</v>
      </c>
      <c r="H3197" s="3" t="s">
        <v>21</v>
      </c>
      <c r="I3197" s="12"/>
      <c r="J3197" s="3">
        <v>623</v>
      </c>
      <c r="K3197" s="3" t="str">
        <f>IF(VLOOKUP(D3197,'Resources Final'!A:C,3,FALSE)=0,"",VLOOKUP(D3197,'Resources Final'!A:C,3,FALSE))</f>
        <v/>
      </c>
      <c r="L3197" s="3" t="str">
        <f>IF(VLOOKUP(D3197,'Resources Final'!A:D,4,FALSE)=0,"",VLOOKUP(D3197,'Resources Final'!A:D,4,FALSE))</f>
        <v/>
      </c>
      <c r="M3197" s="3" t="str">
        <f>IF(VLOOKUP(D3197,'Resources Final'!A:E,5,FALSE)=0,"",VLOOKUP(D3197,'Resources Final'!A:E,5,FALSE))</f>
        <v/>
      </c>
      <c r="N3197" s="7" t="str">
        <f>IF(VLOOKUP(D3197,'Resources Final'!A:F,6,FALSE)=0,"",VLOOKUP(D3197,'Resources Final'!A:F,6,FALSE))</f>
        <v>https://www.desmogblog.com/pacific-research-institute</v>
      </c>
      <c r="O3197" s="3" t="str">
        <f>IF(VLOOKUP(D3197,'Resources Final'!A:G,7,FALSE)=0,"",VLOOKUP(D3197,'Resources Final'!A:G,7,FALSE))</f>
        <v>Desmog</v>
      </c>
    </row>
    <row r="3198" spans="1:15" x14ac:dyDescent="0.2">
      <c r="A3198" s="11">
        <v>990</v>
      </c>
      <c r="B3198" s="11" t="str">
        <f t="shared" si="61"/>
        <v>Charles G. Koch Charitable Foundation_Johns Hopkins University20165000</v>
      </c>
      <c r="C3198" s="11" t="s">
        <v>19</v>
      </c>
      <c r="D3198" s="11" t="s">
        <v>1857</v>
      </c>
      <c r="E3198" s="11" t="s">
        <v>1857</v>
      </c>
      <c r="F3198" s="4">
        <v>5000</v>
      </c>
      <c r="G3198" s="3">
        <v>2016</v>
      </c>
      <c r="H3198" s="3" t="s">
        <v>21</v>
      </c>
      <c r="I3198" s="12"/>
      <c r="J3198" s="3">
        <v>624</v>
      </c>
      <c r="K3198" s="3" t="str">
        <f>IF(VLOOKUP(D3198,'Resources Final'!A:C,3,FALSE)=0,"",VLOOKUP(D3198,'Resources Final'!A:C,3,FALSE))</f>
        <v/>
      </c>
      <c r="L3198" s="3" t="str">
        <f>IF(VLOOKUP(D3198,'Resources Final'!A:D,4,FALSE)=0,"",VLOOKUP(D3198,'Resources Final'!A:D,4,FALSE))</f>
        <v>Y</v>
      </c>
      <c r="M3198" s="3" t="str">
        <f>IF(VLOOKUP(D3198,'Resources Final'!A:E,5,FALSE)=0,"",VLOOKUP(D3198,'Resources Final'!A:E,5,FALSE))</f>
        <v/>
      </c>
      <c r="N3198" s="7" t="str">
        <f>IF(VLOOKUP(D3198,'Resources Final'!A:F,6,FALSE)=0,"",VLOOKUP(D3198,'Resources Final'!A:F,6,FALSE))</f>
        <v/>
      </c>
      <c r="O3198" s="3" t="str">
        <f>IF(VLOOKUP(D3198,'Resources Final'!A:G,7,FALSE)=0,"",VLOOKUP(D3198,'Resources Final'!A:G,7,FALSE))</f>
        <v/>
      </c>
    </row>
    <row r="3199" spans="1:15" x14ac:dyDescent="0.2">
      <c r="A3199" s="11">
        <v>990</v>
      </c>
      <c r="B3199" s="11" t="str">
        <f t="shared" si="61"/>
        <v>Charles G. Koch Charitable Foundation_Youngblood20163060</v>
      </c>
      <c r="C3199" s="11" t="s">
        <v>19</v>
      </c>
      <c r="D3199" s="11" t="s">
        <v>4132</v>
      </c>
      <c r="E3199" s="11" t="s">
        <v>4132</v>
      </c>
      <c r="F3199" s="4">
        <v>3060</v>
      </c>
      <c r="G3199" s="3">
        <v>2016</v>
      </c>
      <c r="H3199" s="3" t="s">
        <v>21</v>
      </c>
      <c r="I3199" s="12" t="s">
        <v>31</v>
      </c>
      <c r="J3199" s="3">
        <v>625</v>
      </c>
      <c r="K3199" s="3" t="str">
        <f>IF(VLOOKUP(D3199,'Resources Final'!A:C,3,FALSE)=0,"",VLOOKUP(D3199,'Resources Final'!A:C,3,FALSE))</f>
        <v>Y</v>
      </c>
      <c r="L3199" s="3" t="str">
        <f>IF(VLOOKUP(D3199,'Resources Final'!A:D,4,FALSE)=0,"",VLOOKUP(D3199,'Resources Final'!A:D,4,FALSE))</f>
        <v/>
      </c>
      <c r="M3199" s="3" t="str">
        <f>IF(VLOOKUP(D3199,'Resources Final'!A:E,5,FALSE)=0,"",VLOOKUP(D3199,'Resources Final'!A:E,5,FALSE))</f>
        <v/>
      </c>
      <c r="N3199" s="7" t="str">
        <f>IF(VLOOKUP(D3199,'Resources Final'!A:F,6,FALSE)=0,"",VLOOKUP(D3199,'Resources Final'!A:F,6,FALSE))</f>
        <v/>
      </c>
      <c r="O3199" s="3" t="str">
        <f>IF(VLOOKUP(D3199,'Resources Final'!A:G,7,FALSE)=0,"",VLOOKUP(D3199,'Resources Final'!A:G,7,FALSE))</f>
        <v/>
      </c>
    </row>
    <row r="3200" spans="1:15" x14ac:dyDescent="0.2">
      <c r="A3200" s="11">
        <v>990</v>
      </c>
      <c r="B3200" s="11" t="str">
        <f t="shared" si="61"/>
        <v>Charles G. Koch Charitable Foundation_North Park University201625000</v>
      </c>
      <c r="C3200" s="11" t="s">
        <v>19</v>
      </c>
      <c r="D3200" s="11" t="s">
        <v>2693</v>
      </c>
      <c r="E3200" s="11" t="s">
        <v>2693</v>
      </c>
      <c r="F3200" s="4">
        <v>25000</v>
      </c>
      <c r="G3200" s="3">
        <v>2016</v>
      </c>
      <c r="H3200" s="3" t="s">
        <v>21</v>
      </c>
      <c r="I3200" s="12"/>
      <c r="J3200" s="3">
        <v>626</v>
      </c>
      <c r="K3200" s="3" t="str">
        <f>IF(VLOOKUP(D3200,'Resources Final'!A:C,3,FALSE)=0,"",VLOOKUP(D3200,'Resources Final'!A:C,3,FALSE))</f>
        <v/>
      </c>
      <c r="L3200" s="3" t="str">
        <f>IF(VLOOKUP(D3200,'Resources Final'!A:D,4,FALSE)=0,"",VLOOKUP(D3200,'Resources Final'!A:D,4,FALSE))</f>
        <v>Y</v>
      </c>
      <c r="M3200" s="3" t="str">
        <f>IF(VLOOKUP(D3200,'Resources Final'!A:E,5,FALSE)=0,"",VLOOKUP(D3200,'Resources Final'!A:E,5,FALSE))</f>
        <v/>
      </c>
      <c r="N3200" s="7" t="str">
        <f>IF(VLOOKUP(D3200,'Resources Final'!A:F,6,FALSE)=0,"",VLOOKUP(D3200,'Resources Final'!A:F,6,FALSE))</f>
        <v/>
      </c>
      <c r="O3200" s="3" t="str">
        <f>IF(VLOOKUP(D3200,'Resources Final'!A:G,7,FALSE)=0,"",VLOOKUP(D3200,'Resources Final'!A:G,7,FALSE))</f>
        <v/>
      </c>
    </row>
    <row r="3201" spans="1:15" x14ac:dyDescent="0.2">
      <c r="A3201" s="11">
        <v>990</v>
      </c>
      <c r="B3201" s="11" t="str">
        <f t="shared" si="61"/>
        <v>Charles G. Koch Charitable Foundation_Mire20165418</v>
      </c>
      <c r="C3201" s="11" t="s">
        <v>19</v>
      </c>
      <c r="D3201" s="11" t="s">
        <v>2482</v>
      </c>
      <c r="E3201" s="11" t="s">
        <v>2482</v>
      </c>
      <c r="F3201" s="4">
        <v>5418</v>
      </c>
      <c r="G3201" s="3">
        <v>2016</v>
      </c>
      <c r="H3201" s="3" t="s">
        <v>21</v>
      </c>
      <c r="I3201" s="12" t="s">
        <v>31</v>
      </c>
      <c r="J3201" s="3">
        <v>627</v>
      </c>
      <c r="K3201" s="3" t="str">
        <f>IF(VLOOKUP(D3201,'Resources Final'!A:C,3,FALSE)=0,"",VLOOKUP(D3201,'Resources Final'!A:C,3,FALSE))</f>
        <v>Y</v>
      </c>
      <c r="L3201" s="3" t="str">
        <f>IF(VLOOKUP(D3201,'Resources Final'!A:D,4,FALSE)=0,"",VLOOKUP(D3201,'Resources Final'!A:D,4,FALSE))</f>
        <v/>
      </c>
      <c r="M3201" s="3" t="str">
        <f>IF(VLOOKUP(D3201,'Resources Final'!A:E,5,FALSE)=0,"",VLOOKUP(D3201,'Resources Final'!A:E,5,FALSE))</f>
        <v/>
      </c>
      <c r="N3201" s="7" t="str">
        <f>IF(VLOOKUP(D3201,'Resources Final'!A:F,6,FALSE)=0,"",VLOOKUP(D3201,'Resources Final'!A:F,6,FALSE))</f>
        <v/>
      </c>
      <c r="O3201" s="3" t="str">
        <f>IF(VLOOKUP(D3201,'Resources Final'!A:G,7,FALSE)=0,"",VLOOKUP(D3201,'Resources Final'!A:G,7,FALSE))</f>
        <v/>
      </c>
    </row>
    <row r="3202" spans="1:15" x14ac:dyDescent="0.2">
      <c r="A3202" s="11">
        <v>990</v>
      </c>
      <c r="B3202" s="11" t="str">
        <f t="shared" si="61"/>
        <v>Charles G. Koch Charitable Foundation_Washington College201662500</v>
      </c>
      <c r="C3202" s="11" t="s">
        <v>19</v>
      </c>
      <c r="D3202" s="11" t="s">
        <v>3941</v>
      </c>
      <c r="E3202" s="11" t="s">
        <v>3941</v>
      </c>
      <c r="F3202" s="4">
        <v>62500</v>
      </c>
      <c r="G3202" s="3">
        <v>2016</v>
      </c>
      <c r="H3202" s="3" t="s">
        <v>21</v>
      </c>
      <c r="I3202" s="12"/>
      <c r="J3202" s="3">
        <v>628</v>
      </c>
      <c r="K3202" s="3" t="str">
        <f>IF(VLOOKUP(D3202,'Resources Final'!A:C,3,FALSE)=0,"",VLOOKUP(D3202,'Resources Final'!A:C,3,FALSE))</f>
        <v/>
      </c>
      <c r="L3202" s="3" t="str">
        <f>IF(VLOOKUP(D3202,'Resources Final'!A:D,4,FALSE)=0,"",VLOOKUP(D3202,'Resources Final'!A:D,4,FALSE))</f>
        <v>Y</v>
      </c>
      <c r="M3202" s="3" t="str">
        <f>IF(VLOOKUP(D3202,'Resources Final'!A:E,5,FALSE)=0,"",VLOOKUP(D3202,'Resources Final'!A:E,5,FALSE))</f>
        <v/>
      </c>
      <c r="N3202" s="7" t="str">
        <f>IF(VLOOKUP(D3202,'Resources Final'!A:F,6,FALSE)=0,"",VLOOKUP(D3202,'Resources Final'!A:F,6,FALSE))</f>
        <v/>
      </c>
      <c r="O3202" s="3" t="str">
        <f>IF(VLOOKUP(D3202,'Resources Final'!A:G,7,FALSE)=0,"",VLOOKUP(D3202,'Resources Final'!A:G,7,FALSE))</f>
        <v/>
      </c>
    </row>
    <row r="3203" spans="1:15" x14ac:dyDescent="0.2">
      <c r="A3203" s="11">
        <v>990</v>
      </c>
      <c r="B3203" s="11" t="str">
        <f t="shared" si="61"/>
        <v>Charles G. Koch Charitable Foundation_Wright State University Foundation20166000</v>
      </c>
      <c r="C3203" s="11" t="s">
        <v>19</v>
      </c>
      <c r="D3203" s="11" t="s">
        <v>4091</v>
      </c>
      <c r="E3203" s="11" t="s">
        <v>4091</v>
      </c>
      <c r="F3203" s="4">
        <v>6000</v>
      </c>
      <c r="G3203" s="3">
        <v>2016</v>
      </c>
      <c r="H3203" s="3" t="s">
        <v>21</v>
      </c>
      <c r="I3203" s="12"/>
      <c r="J3203" s="3">
        <v>629</v>
      </c>
      <c r="K3203" s="3" t="str">
        <f>IF(VLOOKUP(D3203,'Resources Final'!A:C,3,FALSE)=0,"",VLOOKUP(D3203,'Resources Final'!A:C,3,FALSE))</f>
        <v/>
      </c>
      <c r="L3203" s="3" t="str">
        <f>IF(VLOOKUP(D3203,'Resources Final'!A:D,4,FALSE)=0,"",VLOOKUP(D3203,'Resources Final'!A:D,4,FALSE))</f>
        <v>Y</v>
      </c>
      <c r="M3203" s="3" t="str">
        <f>IF(VLOOKUP(D3203,'Resources Final'!A:E,5,FALSE)=0,"",VLOOKUP(D3203,'Resources Final'!A:E,5,FALSE))</f>
        <v/>
      </c>
      <c r="N3203" s="7" t="str">
        <f>IF(VLOOKUP(D3203,'Resources Final'!A:F,6,FALSE)=0,"",VLOOKUP(D3203,'Resources Final'!A:F,6,FALSE))</f>
        <v/>
      </c>
      <c r="O3203" s="3" t="str">
        <f>IF(VLOOKUP(D3203,'Resources Final'!A:G,7,FALSE)=0,"",VLOOKUP(D3203,'Resources Final'!A:G,7,FALSE))</f>
        <v/>
      </c>
    </row>
    <row r="3204" spans="1:15" x14ac:dyDescent="0.2">
      <c r="A3204" s="11">
        <v>990</v>
      </c>
      <c r="B3204" s="11" t="str">
        <f t="shared" si="61"/>
        <v>Charles G. Koch Charitable Foundation_Peak20165293</v>
      </c>
      <c r="C3204" s="11" t="s">
        <v>19</v>
      </c>
      <c r="D3204" s="11" t="s">
        <v>2821</v>
      </c>
      <c r="E3204" s="11" t="s">
        <v>2821</v>
      </c>
      <c r="F3204" s="4">
        <v>5293</v>
      </c>
      <c r="G3204" s="3">
        <v>2016</v>
      </c>
      <c r="H3204" s="3" t="s">
        <v>21</v>
      </c>
      <c r="I3204" s="12" t="s">
        <v>31</v>
      </c>
      <c r="J3204" s="3">
        <v>630</v>
      </c>
      <c r="K3204" s="3" t="str">
        <f>IF(VLOOKUP(D3204,'Resources Final'!A:C,3,FALSE)=0,"",VLOOKUP(D3204,'Resources Final'!A:C,3,FALSE))</f>
        <v>Y</v>
      </c>
      <c r="L3204" s="3" t="str">
        <f>IF(VLOOKUP(D3204,'Resources Final'!A:D,4,FALSE)=0,"",VLOOKUP(D3204,'Resources Final'!A:D,4,FALSE))</f>
        <v/>
      </c>
      <c r="M3204" s="3" t="str">
        <f>IF(VLOOKUP(D3204,'Resources Final'!A:E,5,FALSE)=0,"",VLOOKUP(D3204,'Resources Final'!A:E,5,FALSE))</f>
        <v/>
      </c>
      <c r="N3204" s="7" t="str">
        <f>IF(VLOOKUP(D3204,'Resources Final'!A:F,6,FALSE)=0,"",VLOOKUP(D3204,'Resources Final'!A:F,6,FALSE))</f>
        <v/>
      </c>
      <c r="O3204" s="3" t="str">
        <f>IF(VLOOKUP(D3204,'Resources Final'!A:G,7,FALSE)=0,"",VLOOKUP(D3204,'Resources Final'!A:G,7,FALSE))</f>
        <v/>
      </c>
    </row>
    <row r="3205" spans="1:15" x14ac:dyDescent="0.2">
      <c r="A3205" s="11">
        <v>990</v>
      </c>
      <c r="B3205" s="11" t="str">
        <f t="shared" si="61"/>
        <v>Charles G. Koch Charitable Foundation_America's Future Foundation (AFF)20165000</v>
      </c>
      <c r="C3205" s="11" t="s">
        <v>19</v>
      </c>
      <c r="D3205" s="11" t="s">
        <v>177</v>
      </c>
      <c r="E3205" s="11" t="s">
        <v>177</v>
      </c>
      <c r="F3205" s="4">
        <v>5000</v>
      </c>
      <c r="G3205" s="3">
        <v>2016</v>
      </c>
      <c r="H3205" s="3" t="s">
        <v>21</v>
      </c>
      <c r="I3205" s="12"/>
      <c r="J3205" s="3">
        <v>631</v>
      </c>
      <c r="K3205" s="3" t="str">
        <f>IF(VLOOKUP(D3205,'Resources Final'!A:C,3,FALSE)=0,"",VLOOKUP(D3205,'Resources Final'!A:C,3,FALSE))</f>
        <v/>
      </c>
      <c r="L3205" s="3" t="str">
        <f>IF(VLOOKUP(D3205,'Resources Final'!A:D,4,FALSE)=0,"",VLOOKUP(D3205,'Resources Final'!A:D,4,FALSE))</f>
        <v/>
      </c>
      <c r="M3205" s="3" t="str">
        <f>IF(VLOOKUP(D3205,'Resources Final'!A:E,5,FALSE)=0,"",VLOOKUP(D3205,'Resources Final'!A:E,5,FALSE))</f>
        <v/>
      </c>
      <c r="N3205" s="7" t="str">
        <f>IF(VLOOKUP(D3205,'Resources Final'!A:F,6,FALSE)=0,"",VLOOKUP(D3205,'Resources Final'!A:F,6,FALSE))</f>
        <v>http://www.sourcewatch.org/index.php/America's_Future_Foundation</v>
      </c>
      <c r="O3205" s="3" t="str">
        <f>IF(VLOOKUP(D3205,'Resources Final'!A:G,7,FALSE)=0,"",VLOOKUP(D3205,'Resources Final'!A:G,7,FALSE))</f>
        <v>Sourcewatch</v>
      </c>
    </row>
    <row r="3206" spans="1:15" x14ac:dyDescent="0.2">
      <c r="A3206" s="11">
        <v>990</v>
      </c>
      <c r="B3206" s="11" t="str">
        <f t="shared" si="61"/>
        <v>Charles G. Koch Charitable Foundation_Miller20164005</v>
      </c>
      <c r="C3206" s="11" t="s">
        <v>19</v>
      </c>
      <c r="D3206" s="11" t="s">
        <v>2462</v>
      </c>
      <c r="E3206" s="11" t="s">
        <v>2462</v>
      </c>
      <c r="F3206" s="4">
        <v>4005</v>
      </c>
      <c r="G3206" s="3">
        <v>2016</v>
      </c>
      <c r="H3206" s="3" t="s">
        <v>21</v>
      </c>
      <c r="I3206" s="12" t="s">
        <v>31</v>
      </c>
      <c r="J3206" s="3">
        <v>632</v>
      </c>
      <c r="K3206" s="3" t="str">
        <f>IF(VLOOKUP(D3206,'Resources Final'!A:C,3,FALSE)=0,"",VLOOKUP(D3206,'Resources Final'!A:C,3,FALSE))</f>
        <v>Y</v>
      </c>
      <c r="L3206" s="3" t="str">
        <f>IF(VLOOKUP(D3206,'Resources Final'!A:D,4,FALSE)=0,"",VLOOKUP(D3206,'Resources Final'!A:D,4,FALSE))</f>
        <v/>
      </c>
      <c r="M3206" s="3" t="str">
        <f>IF(VLOOKUP(D3206,'Resources Final'!A:E,5,FALSE)=0,"",VLOOKUP(D3206,'Resources Final'!A:E,5,FALSE))</f>
        <v/>
      </c>
      <c r="N3206" s="7" t="str">
        <f>IF(VLOOKUP(D3206,'Resources Final'!A:F,6,FALSE)=0,"",VLOOKUP(D3206,'Resources Final'!A:F,6,FALSE))</f>
        <v/>
      </c>
      <c r="O3206" s="3" t="str">
        <f>IF(VLOOKUP(D3206,'Resources Final'!A:G,7,FALSE)=0,"",VLOOKUP(D3206,'Resources Final'!A:G,7,FALSE))</f>
        <v/>
      </c>
    </row>
    <row r="3207" spans="1:15" x14ac:dyDescent="0.2">
      <c r="A3207" s="11">
        <v>990</v>
      </c>
      <c r="B3207" s="11" t="str">
        <f t="shared" si="61"/>
        <v>Charles G. Koch Charitable Foundation_Heritage20165293</v>
      </c>
      <c r="C3207" s="11" t="s">
        <v>19</v>
      </c>
      <c r="D3207" s="11" t="s">
        <v>1569</v>
      </c>
      <c r="E3207" s="11" t="s">
        <v>1569</v>
      </c>
      <c r="F3207" s="4">
        <v>5293</v>
      </c>
      <c r="G3207" s="3">
        <v>2016</v>
      </c>
      <c r="H3207" s="3" t="s">
        <v>21</v>
      </c>
      <c r="I3207" s="12" t="s">
        <v>31</v>
      </c>
      <c r="J3207" s="3">
        <v>633</v>
      </c>
      <c r="K3207" s="3" t="str">
        <f>IF(VLOOKUP(D3207,'Resources Final'!A:C,3,FALSE)=0,"",VLOOKUP(D3207,'Resources Final'!A:C,3,FALSE))</f>
        <v>Y</v>
      </c>
      <c r="L3207" s="3" t="str">
        <f>IF(VLOOKUP(D3207,'Resources Final'!A:D,4,FALSE)=0,"",VLOOKUP(D3207,'Resources Final'!A:D,4,FALSE))</f>
        <v/>
      </c>
      <c r="M3207" s="3" t="str">
        <f>IF(VLOOKUP(D3207,'Resources Final'!A:E,5,FALSE)=0,"",VLOOKUP(D3207,'Resources Final'!A:E,5,FALSE))</f>
        <v/>
      </c>
      <c r="N3207" s="7" t="str">
        <f>IF(VLOOKUP(D3207,'Resources Final'!A:F,6,FALSE)=0,"",VLOOKUP(D3207,'Resources Final'!A:F,6,FALSE))</f>
        <v/>
      </c>
      <c r="O3207" s="3" t="str">
        <f>IF(VLOOKUP(D3207,'Resources Final'!A:G,7,FALSE)=0,"",VLOOKUP(D3207,'Resources Final'!A:G,7,FALSE))</f>
        <v/>
      </c>
    </row>
    <row r="3208" spans="1:15" x14ac:dyDescent="0.2">
      <c r="A3208" s="11">
        <v>990</v>
      </c>
      <c r="B3208" s="11" t="str">
        <f t="shared" si="61"/>
        <v>Charles G. Koch Charitable Foundation_Pepperdine University201666500</v>
      </c>
      <c r="C3208" s="11" t="s">
        <v>19</v>
      </c>
      <c r="D3208" s="11" t="s">
        <v>2836</v>
      </c>
      <c r="E3208" s="11" t="s">
        <v>2836</v>
      </c>
      <c r="F3208" s="4">
        <v>66500</v>
      </c>
      <c r="G3208" s="3">
        <v>2016</v>
      </c>
      <c r="H3208" s="3" t="s">
        <v>21</v>
      </c>
      <c r="I3208" s="12"/>
      <c r="J3208" s="3">
        <v>634</v>
      </c>
      <c r="K3208" s="3" t="str">
        <f>IF(VLOOKUP(D3208,'Resources Final'!A:C,3,FALSE)=0,"",VLOOKUP(D3208,'Resources Final'!A:C,3,FALSE))</f>
        <v/>
      </c>
      <c r="L3208" s="3" t="str">
        <f>IF(VLOOKUP(D3208,'Resources Final'!A:D,4,FALSE)=0,"",VLOOKUP(D3208,'Resources Final'!A:D,4,FALSE))</f>
        <v>Y</v>
      </c>
      <c r="M3208" s="3" t="str">
        <f>IF(VLOOKUP(D3208,'Resources Final'!A:E,5,FALSE)=0,"",VLOOKUP(D3208,'Resources Final'!A:E,5,FALSE))</f>
        <v/>
      </c>
      <c r="N3208" s="7" t="str">
        <f>IF(VLOOKUP(D3208,'Resources Final'!A:F,6,FALSE)=0,"",VLOOKUP(D3208,'Resources Final'!A:F,6,FALSE))</f>
        <v/>
      </c>
      <c r="O3208" s="3" t="str">
        <f>IF(VLOOKUP(D3208,'Resources Final'!A:G,7,FALSE)=0,"",VLOOKUP(D3208,'Resources Final'!A:G,7,FALSE))</f>
        <v/>
      </c>
    </row>
    <row r="3209" spans="1:15" x14ac:dyDescent="0.2">
      <c r="A3209" s="11">
        <v>990</v>
      </c>
      <c r="B3209" s="11" t="str">
        <f t="shared" si="61"/>
        <v>Charles G. Koch Charitable Foundation_Tottser20164005</v>
      </c>
      <c r="C3209" s="11" t="s">
        <v>19</v>
      </c>
      <c r="D3209" s="11" t="s">
        <v>3667</v>
      </c>
      <c r="E3209" s="11" t="s">
        <v>3667</v>
      </c>
      <c r="F3209" s="4">
        <v>4005</v>
      </c>
      <c r="G3209" s="3">
        <v>2016</v>
      </c>
      <c r="H3209" s="3" t="s">
        <v>21</v>
      </c>
      <c r="I3209" s="12" t="s">
        <v>31</v>
      </c>
      <c r="J3209" s="3">
        <v>635</v>
      </c>
      <c r="K3209" s="3" t="str">
        <f>IF(VLOOKUP(D3209,'Resources Final'!A:C,3,FALSE)=0,"",VLOOKUP(D3209,'Resources Final'!A:C,3,FALSE))</f>
        <v>Y</v>
      </c>
      <c r="L3209" s="3" t="str">
        <f>IF(VLOOKUP(D3209,'Resources Final'!A:D,4,FALSE)=0,"",VLOOKUP(D3209,'Resources Final'!A:D,4,FALSE))</f>
        <v/>
      </c>
      <c r="M3209" s="3" t="str">
        <f>IF(VLOOKUP(D3209,'Resources Final'!A:E,5,FALSE)=0,"",VLOOKUP(D3209,'Resources Final'!A:E,5,FALSE))</f>
        <v/>
      </c>
      <c r="N3209" s="7" t="str">
        <f>IF(VLOOKUP(D3209,'Resources Final'!A:F,6,FALSE)=0,"",VLOOKUP(D3209,'Resources Final'!A:F,6,FALSE))</f>
        <v/>
      </c>
      <c r="O3209" s="3" t="str">
        <f>IF(VLOOKUP(D3209,'Resources Final'!A:G,7,FALSE)=0,"",VLOOKUP(D3209,'Resources Final'!A:G,7,FALSE))</f>
        <v/>
      </c>
    </row>
    <row r="3210" spans="1:15" x14ac:dyDescent="0.2">
      <c r="A3210" s="11">
        <v>990</v>
      </c>
      <c r="B3210" s="11" t="str">
        <f t="shared" si="61"/>
        <v>Charles G. Koch Charitable Foundation_Linville20163060</v>
      </c>
      <c r="C3210" s="11" t="s">
        <v>19</v>
      </c>
      <c r="D3210" s="11" t="s">
        <v>2184</v>
      </c>
      <c r="E3210" s="11" t="s">
        <v>2184</v>
      </c>
      <c r="F3210" s="4">
        <v>3060</v>
      </c>
      <c r="G3210" s="3">
        <v>2016</v>
      </c>
      <c r="H3210" s="3" t="s">
        <v>21</v>
      </c>
      <c r="I3210" s="12" t="s">
        <v>31</v>
      </c>
      <c r="J3210" s="3">
        <v>636</v>
      </c>
      <c r="K3210" s="3" t="str">
        <f>IF(VLOOKUP(D3210,'Resources Final'!A:C,3,FALSE)=0,"",VLOOKUP(D3210,'Resources Final'!A:C,3,FALSE))</f>
        <v>Y</v>
      </c>
      <c r="L3210" s="3" t="str">
        <f>IF(VLOOKUP(D3210,'Resources Final'!A:D,4,FALSE)=0,"",VLOOKUP(D3210,'Resources Final'!A:D,4,FALSE))</f>
        <v/>
      </c>
      <c r="M3210" s="3" t="str">
        <f>IF(VLOOKUP(D3210,'Resources Final'!A:E,5,FALSE)=0,"",VLOOKUP(D3210,'Resources Final'!A:E,5,FALSE))</f>
        <v/>
      </c>
      <c r="N3210" s="7" t="str">
        <f>IF(VLOOKUP(D3210,'Resources Final'!A:F,6,FALSE)=0,"",VLOOKUP(D3210,'Resources Final'!A:F,6,FALSE))</f>
        <v/>
      </c>
      <c r="O3210" s="3" t="str">
        <f>IF(VLOOKUP(D3210,'Resources Final'!A:G,7,FALSE)=0,"",VLOOKUP(D3210,'Resources Final'!A:G,7,FALSE))</f>
        <v/>
      </c>
    </row>
    <row r="3211" spans="1:15" x14ac:dyDescent="0.2">
      <c r="A3211" s="11">
        <v>990</v>
      </c>
      <c r="B3211" s="11" t="str">
        <f t="shared" si="61"/>
        <v>Charles G. Koch Charitable Foundation_Butler20164005</v>
      </c>
      <c r="C3211" s="11" t="s">
        <v>19</v>
      </c>
      <c r="D3211" s="11" t="s">
        <v>534</v>
      </c>
      <c r="E3211" s="11" t="s">
        <v>534</v>
      </c>
      <c r="F3211" s="4">
        <v>4005</v>
      </c>
      <c r="G3211" s="3">
        <v>2016</v>
      </c>
      <c r="H3211" s="3" t="s">
        <v>21</v>
      </c>
      <c r="I3211" s="12" t="s">
        <v>31</v>
      </c>
      <c r="J3211" s="3">
        <v>637</v>
      </c>
      <c r="K3211" s="3" t="str">
        <f>IF(VLOOKUP(D3211,'Resources Final'!A:C,3,FALSE)=0,"",VLOOKUP(D3211,'Resources Final'!A:C,3,FALSE))</f>
        <v>Y</v>
      </c>
      <c r="L3211" s="3" t="str">
        <f>IF(VLOOKUP(D3211,'Resources Final'!A:D,4,FALSE)=0,"",VLOOKUP(D3211,'Resources Final'!A:D,4,FALSE))</f>
        <v/>
      </c>
      <c r="M3211" s="3" t="str">
        <f>IF(VLOOKUP(D3211,'Resources Final'!A:E,5,FALSE)=0,"",VLOOKUP(D3211,'Resources Final'!A:E,5,FALSE))</f>
        <v/>
      </c>
      <c r="N3211" s="7" t="str">
        <f>IF(VLOOKUP(D3211,'Resources Final'!A:F,6,FALSE)=0,"",VLOOKUP(D3211,'Resources Final'!A:F,6,FALSE))</f>
        <v/>
      </c>
      <c r="O3211" s="3" t="str">
        <f>IF(VLOOKUP(D3211,'Resources Final'!A:G,7,FALSE)=0,"",VLOOKUP(D3211,'Resources Final'!A:G,7,FALSE))</f>
        <v/>
      </c>
    </row>
    <row r="3212" spans="1:15" x14ac:dyDescent="0.2">
      <c r="A3212" s="11">
        <v>990</v>
      </c>
      <c r="B3212" s="11" t="str">
        <f t="shared" si="61"/>
        <v>Charles G. Koch Charitable Foundation_Sykes20165293</v>
      </c>
      <c r="C3212" s="11" t="s">
        <v>19</v>
      </c>
      <c r="D3212" s="11" t="s">
        <v>3497</v>
      </c>
      <c r="E3212" s="11" t="s">
        <v>3497</v>
      </c>
      <c r="F3212" s="4">
        <v>5293</v>
      </c>
      <c r="G3212" s="3">
        <v>2016</v>
      </c>
      <c r="H3212" s="3" t="s">
        <v>21</v>
      </c>
      <c r="I3212" s="12" t="s">
        <v>31</v>
      </c>
      <c r="J3212" s="3">
        <v>638</v>
      </c>
      <c r="K3212" s="3" t="str">
        <f>IF(VLOOKUP(D3212,'Resources Final'!A:C,3,FALSE)=0,"",VLOOKUP(D3212,'Resources Final'!A:C,3,FALSE))</f>
        <v>Y</v>
      </c>
      <c r="L3212" s="3" t="str">
        <f>IF(VLOOKUP(D3212,'Resources Final'!A:D,4,FALSE)=0,"",VLOOKUP(D3212,'Resources Final'!A:D,4,FALSE))</f>
        <v/>
      </c>
      <c r="M3212" s="3" t="str">
        <f>IF(VLOOKUP(D3212,'Resources Final'!A:E,5,FALSE)=0,"",VLOOKUP(D3212,'Resources Final'!A:E,5,FALSE))</f>
        <v/>
      </c>
      <c r="N3212" s="7" t="str">
        <f>IF(VLOOKUP(D3212,'Resources Final'!A:F,6,FALSE)=0,"",VLOOKUP(D3212,'Resources Final'!A:F,6,FALSE))</f>
        <v/>
      </c>
      <c r="O3212" s="3" t="str">
        <f>IF(VLOOKUP(D3212,'Resources Final'!A:G,7,FALSE)=0,"",VLOOKUP(D3212,'Resources Final'!A:G,7,FALSE))</f>
        <v/>
      </c>
    </row>
    <row r="3213" spans="1:15" x14ac:dyDescent="0.2">
      <c r="A3213" s="11">
        <v>990</v>
      </c>
      <c r="B3213" s="11" t="str">
        <f t="shared" si="61"/>
        <v>Charles G. Koch Charitable Foundation_Purdue University2016530000</v>
      </c>
      <c r="C3213" s="11" t="s">
        <v>19</v>
      </c>
      <c r="D3213" s="11" t="s">
        <v>2927</v>
      </c>
      <c r="E3213" s="11" t="s">
        <v>2927</v>
      </c>
      <c r="F3213" s="4">
        <v>530000</v>
      </c>
      <c r="G3213" s="3">
        <v>2016</v>
      </c>
      <c r="H3213" s="3" t="s">
        <v>21</v>
      </c>
      <c r="I3213" s="12"/>
      <c r="J3213" s="3">
        <v>639</v>
      </c>
      <c r="K3213" s="3" t="str">
        <f>IF(VLOOKUP(D3213,'Resources Final'!A:C,3,FALSE)=0,"",VLOOKUP(D3213,'Resources Final'!A:C,3,FALSE))</f>
        <v/>
      </c>
      <c r="L3213" s="3" t="str">
        <f>IF(VLOOKUP(D3213,'Resources Final'!A:D,4,FALSE)=0,"",VLOOKUP(D3213,'Resources Final'!A:D,4,FALSE))</f>
        <v>Y</v>
      </c>
      <c r="M3213" s="3" t="str">
        <f>IF(VLOOKUP(D3213,'Resources Final'!A:E,5,FALSE)=0,"",VLOOKUP(D3213,'Resources Final'!A:E,5,FALSE))</f>
        <v/>
      </c>
      <c r="N3213" s="7" t="str">
        <f>IF(VLOOKUP(D3213,'Resources Final'!A:F,6,FALSE)=0,"",VLOOKUP(D3213,'Resources Final'!A:F,6,FALSE))</f>
        <v/>
      </c>
      <c r="O3213" s="3" t="str">
        <f>IF(VLOOKUP(D3213,'Resources Final'!A:G,7,FALSE)=0,"",VLOOKUP(D3213,'Resources Final'!A:G,7,FALSE))</f>
        <v/>
      </c>
    </row>
    <row r="3214" spans="1:15" x14ac:dyDescent="0.2">
      <c r="A3214" s="11">
        <v>990</v>
      </c>
      <c r="B3214" s="11" t="str">
        <f t="shared" si="61"/>
        <v>Charles G. Koch Charitable Foundation_Skiera20166273</v>
      </c>
      <c r="C3214" s="11" t="s">
        <v>19</v>
      </c>
      <c r="D3214" s="11" t="s">
        <v>3326</v>
      </c>
      <c r="E3214" s="11" t="s">
        <v>3326</v>
      </c>
      <c r="F3214" s="4">
        <v>6273</v>
      </c>
      <c r="G3214" s="3">
        <v>2016</v>
      </c>
      <c r="H3214" s="3" t="s">
        <v>21</v>
      </c>
      <c r="I3214" s="12" t="s">
        <v>31</v>
      </c>
      <c r="J3214" s="3">
        <v>640</v>
      </c>
      <c r="K3214" s="3" t="str">
        <f>IF(VLOOKUP(D3214,'Resources Final'!A:C,3,FALSE)=0,"",VLOOKUP(D3214,'Resources Final'!A:C,3,FALSE))</f>
        <v>Y</v>
      </c>
      <c r="L3214" s="3" t="str">
        <f>IF(VLOOKUP(D3214,'Resources Final'!A:D,4,FALSE)=0,"",VLOOKUP(D3214,'Resources Final'!A:D,4,FALSE))</f>
        <v/>
      </c>
      <c r="M3214" s="3" t="str">
        <f>IF(VLOOKUP(D3214,'Resources Final'!A:E,5,FALSE)=0,"",VLOOKUP(D3214,'Resources Final'!A:E,5,FALSE))</f>
        <v/>
      </c>
      <c r="N3214" s="7" t="str">
        <f>IF(VLOOKUP(D3214,'Resources Final'!A:F,6,FALSE)=0,"",VLOOKUP(D3214,'Resources Final'!A:F,6,FALSE))</f>
        <v/>
      </c>
      <c r="O3214" s="3" t="str">
        <f>IF(VLOOKUP(D3214,'Resources Final'!A:G,7,FALSE)=0,"",VLOOKUP(D3214,'Resources Final'!A:G,7,FALSE))</f>
        <v/>
      </c>
    </row>
    <row r="3215" spans="1:15" x14ac:dyDescent="0.2">
      <c r="A3215" s="11">
        <v>990</v>
      </c>
      <c r="B3215" s="11" t="str">
        <f t="shared" si="61"/>
        <v>Charles G. Koch Charitable Foundation_Bisson20164005</v>
      </c>
      <c r="C3215" s="11" t="s">
        <v>19</v>
      </c>
      <c r="D3215" s="11" t="s">
        <v>438</v>
      </c>
      <c r="E3215" s="11" t="s">
        <v>438</v>
      </c>
      <c r="F3215" s="4">
        <v>4005</v>
      </c>
      <c r="G3215" s="3">
        <v>2016</v>
      </c>
      <c r="H3215" s="3" t="s">
        <v>21</v>
      </c>
      <c r="I3215" s="12" t="s">
        <v>31</v>
      </c>
      <c r="J3215" s="3">
        <v>641</v>
      </c>
      <c r="K3215" s="3" t="str">
        <f>IF(VLOOKUP(D3215,'Resources Final'!A:C,3,FALSE)=0,"",VLOOKUP(D3215,'Resources Final'!A:C,3,FALSE))</f>
        <v>Y</v>
      </c>
      <c r="L3215" s="3" t="str">
        <f>IF(VLOOKUP(D3215,'Resources Final'!A:D,4,FALSE)=0,"",VLOOKUP(D3215,'Resources Final'!A:D,4,FALSE))</f>
        <v/>
      </c>
      <c r="M3215" s="3" t="str">
        <f>IF(VLOOKUP(D3215,'Resources Final'!A:E,5,FALSE)=0,"",VLOOKUP(D3215,'Resources Final'!A:E,5,FALSE))</f>
        <v/>
      </c>
      <c r="N3215" s="7" t="str">
        <f>IF(VLOOKUP(D3215,'Resources Final'!A:F,6,FALSE)=0,"",VLOOKUP(D3215,'Resources Final'!A:F,6,FALSE))</f>
        <v/>
      </c>
      <c r="O3215" s="3" t="str">
        <f>IF(VLOOKUP(D3215,'Resources Final'!A:G,7,FALSE)=0,"",VLOOKUP(D3215,'Resources Final'!A:G,7,FALSE))</f>
        <v/>
      </c>
    </row>
    <row r="3216" spans="1:15" x14ac:dyDescent="0.2">
      <c r="A3216" s="11">
        <v>990</v>
      </c>
      <c r="B3216" s="11" t="str">
        <f t="shared" si="61"/>
        <v>Charles G. Koch Charitable Foundation_Tanzer20162835</v>
      </c>
      <c r="C3216" s="11" t="s">
        <v>19</v>
      </c>
      <c r="D3216" s="11" t="s">
        <v>3526</v>
      </c>
      <c r="E3216" s="11" t="s">
        <v>3526</v>
      </c>
      <c r="F3216" s="4">
        <v>2835</v>
      </c>
      <c r="G3216" s="3">
        <v>2016</v>
      </c>
      <c r="H3216" s="3" t="s">
        <v>21</v>
      </c>
      <c r="I3216" s="12" t="s">
        <v>31</v>
      </c>
      <c r="J3216" s="3">
        <v>642</v>
      </c>
      <c r="K3216" s="3" t="str">
        <f>IF(VLOOKUP(D3216,'Resources Final'!A:C,3,FALSE)=0,"",VLOOKUP(D3216,'Resources Final'!A:C,3,FALSE))</f>
        <v>Y</v>
      </c>
      <c r="L3216" s="3" t="str">
        <f>IF(VLOOKUP(D3216,'Resources Final'!A:D,4,FALSE)=0,"",VLOOKUP(D3216,'Resources Final'!A:D,4,FALSE))</f>
        <v/>
      </c>
      <c r="M3216" s="3" t="str">
        <f>IF(VLOOKUP(D3216,'Resources Final'!A:E,5,FALSE)=0,"",VLOOKUP(D3216,'Resources Final'!A:E,5,FALSE))</f>
        <v/>
      </c>
      <c r="N3216" s="7" t="str">
        <f>IF(VLOOKUP(D3216,'Resources Final'!A:F,6,FALSE)=0,"",VLOOKUP(D3216,'Resources Final'!A:F,6,FALSE))</f>
        <v/>
      </c>
      <c r="O3216" s="3" t="str">
        <f>IF(VLOOKUP(D3216,'Resources Final'!A:G,7,FALSE)=0,"",VLOOKUP(D3216,'Resources Final'!A:G,7,FALSE))</f>
        <v/>
      </c>
    </row>
    <row r="3217" spans="1:15" x14ac:dyDescent="0.2">
      <c r="A3217" s="11">
        <v>990</v>
      </c>
      <c r="B3217" s="11" t="str">
        <f t="shared" si="61"/>
        <v>Charles G. Koch Charitable Foundation_Oklahoma Council of Public Affairs20162500</v>
      </c>
      <c r="C3217" s="11" t="s">
        <v>19</v>
      </c>
      <c r="D3217" s="11" t="s">
        <v>2742</v>
      </c>
      <c r="E3217" s="11" t="s">
        <v>2742</v>
      </c>
      <c r="F3217" s="4">
        <v>2500</v>
      </c>
      <c r="G3217" s="3">
        <v>2016</v>
      </c>
      <c r="H3217" s="3" t="s">
        <v>21</v>
      </c>
      <c r="I3217" s="12"/>
      <c r="J3217" s="3">
        <v>643</v>
      </c>
      <c r="K3217" s="3" t="str">
        <f>IF(VLOOKUP(D3217,'Resources Final'!A:C,3,FALSE)=0,"",VLOOKUP(D3217,'Resources Final'!A:C,3,FALSE))</f>
        <v/>
      </c>
      <c r="L3217" s="3" t="str">
        <f>IF(VLOOKUP(D3217,'Resources Final'!A:D,4,FALSE)=0,"",VLOOKUP(D3217,'Resources Final'!A:D,4,FALSE))</f>
        <v/>
      </c>
      <c r="M3217" s="3" t="str">
        <f>IF(VLOOKUP(D3217,'Resources Final'!A:E,5,FALSE)=0,"",VLOOKUP(D3217,'Resources Final'!A:E,5,FALSE))</f>
        <v/>
      </c>
      <c r="N3217" s="7" t="str">
        <f>IF(VLOOKUP(D3217,'Resources Final'!A:F,6,FALSE)=0,"",VLOOKUP(D3217,'Resources Final'!A:F,6,FALSE))</f>
        <v>https://www.sourcewatch.org/index.php/Oklahoma_Council_of_Public_Affairs</v>
      </c>
      <c r="O3217" s="3" t="str">
        <f>IF(VLOOKUP(D3217,'Resources Final'!A:G,7,FALSE)=0,"",VLOOKUP(D3217,'Resources Final'!A:G,7,FALSE))</f>
        <v>Sourcewatch</v>
      </c>
    </row>
    <row r="3218" spans="1:15" x14ac:dyDescent="0.2">
      <c r="A3218" s="11">
        <v>990</v>
      </c>
      <c r="B3218" s="11" t="str">
        <f t="shared" si="61"/>
        <v>Charles G. Koch Charitable Foundation_Narbe20163060</v>
      </c>
      <c r="C3218" s="11" t="s">
        <v>19</v>
      </c>
      <c r="D3218" s="11" t="s">
        <v>2594</v>
      </c>
      <c r="E3218" s="11" t="s">
        <v>2594</v>
      </c>
      <c r="F3218" s="4">
        <v>3060</v>
      </c>
      <c r="G3218" s="3">
        <v>2016</v>
      </c>
      <c r="H3218" s="3" t="s">
        <v>21</v>
      </c>
      <c r="I3218" s="12" t="s">
        <v>31</v>
      </c>
      <c r="J3218" s="3">
        <v>644</v>
      </c>
      <c r="K3218" s="3" t="str">
        <f>IF(VLOOKUP(D3218,'Resources Final'!A:C,3,FALSE)=0,"",VLOOKUP(D3218,'Resources Final'!A:C,3,FALSE))</f>
        <v>Y</v>
      </c>
      <c r="L3218" s="3" t="str">
        <f>IF(VLOOKUP(D3218,'Resources Final'!A:D,4,FALSE)=0,"",VLOOKUP(D3218,'Resources Final'!A:D,4,FALSE))</f>
        <v/>
      </c>
      <c r="M3218" s="3" t="str">
        <f>IF(VLOOKUP(D3218,'Resources Final'!A:E,5,FALSE)=0,"",VLOOKUP(D3218,'Resources Final'!A:E,5,FALSE))</f>
        <v/>
      </c>
      <c r="N3218" s="7" t="str">
        <f>IF(VLOOKUP(D3218,'Resources Final'!A:F,6,FALSE)=0,"",VLOOKUP(D3218,'Resources Final'!A:F,6,FALSE))</f>
        <v/>
      </c>
      <c r="O3218" s="3" t="str">
        <f>IF(VLOOKUP(D3218,'Resources Final'!A:G,7,FALSE)=0,"",VLOOKUP(D3218,'Resources Final'!A:G,7,FALSE))</f>
        <v/>
      </c>
    </row>
    <row r="3219" spans="1:15" x14ac:dyDescent="0.2">
      <c r="A3219" s="11">
        <v>990</v>
      </c>
      <c r="B3219" s="11" t="str">
        <f t="shared" si="61"/>
        <v>Charles G. Koch Charitable Foundation_Newseum201650000</v>
      </c>
      <c r="C3219" s="11" t="s">
        <v>19</v>
      </c>
      <c r="D3219" s="11" t="s">
        <v>2666</v>
      </c>
      <c r="E3219" s="11" t="s">
        <v>2666</v>
      </c>
      <c r="F3219" s="4">
        <v>50000</v>
      </c>
      <c r="G3219" s="3">
        <v>2016</v>
      </c>
      <c r="H3219" s="3" t="s">
        <v>21</v>
      </c>
      <c r="I3219" s="12"/>
      <c r="J3219" s="3">
        <v>645</v>
      </c>
      <c r="K3219" s="3" t="str">
        <f>IF(VLOOKUP(D3219,'Resources Final'!A:C,3,FALSE)=0,"",VLOOKUP(D3219,'Resources Final'!A:C,3,FALSE))</f>
        <v/>
      </c>
      <c r="L3219" s="3" t="str">
        <f>IF(VLOOKUP(D3219,'Resources Final'!A:D,4,FALSE)=0,"",VLOOKUP(D3219,'Resources Final'!A:D,4,FALSE))</f>
        <v/>
      </c>
      <c r="M3219" s="3" t="str">
        <f>IF(VLOOKUP(D3219,'Resources Final'!A:E,5,FALSE)=0,"",VLOOKUP(D3219,'Resources Final'!A:E,5,FALSE))</f>
        <v/>
      </c>
      <c r="N3219" s="7" t="str">
        <f>IF(VLOOKUP(D3219,'Resources Final'!A:F,6,FALSE)=0,"",VLOOKUP(D3219,'Resources Final'!A:F,6,FALSE))</f>
        <v>https://www.sourcewatch.org/index.php/Newseum</v>
      </c>
      <c r="O3219" s="3" t="str">
        <f>IF(VLOOKUP(D3219,'Resources Final'!A:G,7,FALSE)=0,"",VLOOKUP(D3219,'Resources Final'!A:G,7,FALSE))</f>
        <v>Sourcewatch</v>
      </c>
    </row>
    <row r="3220" spans="1:15" x14ac:dyDescent="0.2">
      <c r="A3220" s="11">
        <v>990</v>
      </c>
      <c r="B3220" s="11" t="str">
        <f t="shared" si="61"/>
        <v>Charles G. Koch Charitable Foundation_Akey20161103</v>
      </c>
      <c r="C3220" s="11" t="s">
        <v>19</v>
      </c>
      <c r="D3220" s="11" t="s">
        <v>135</v>
      </c>
      <c r="E3220" s="11" t="s">
        <v>135</v>
      </c>
      <c r="F3220" s="4">
        <v>1103</v>
      </c>
      <c r="G3220" s="3">
        <v>2016</v>
      </c>
      <c r="H3220" s="3" t="s">
        <v>21</v>
      </c>
      <c r="I3220" s="12" t="s">
        <v>31</v>
      </c>
      <c r="J3220" s="3">
        <v>646</v>
      </c>
      <c r="K3220" s="3" t="str">
        <f>IF(VLOOKUP(D3220,'Resources Final'!A:C,3,FALSE)=0,"",VLOOKUP(D3220,'Resources Final'!A:C,3,FALSE))</f>
        <v>Y</v>
      </c>
      <c r="L3220" s="3" t="str">
        <f>IF(VLOOKUP(D3220,'Resources Final'!A:D,4,FALSE)=0,"",VLOOKUP(D3220,'Resources Final'!A:D,4,FALSE))</f>
        <v/>
      </c>
      <c r="M3220" s="3" t="str">
        <f>IF(VLOOKUP(D3220,'Resources Final'!A:E,5,FALSE)=0,"",VLOOKUP(D3220,'Resources Final'!A:E,5,FALSE))</f>
        <v/>
      </c>
      <c r="N3220" s="7" t="str">
        <f>IF(VLOOKUP(D3220,'Resources Final'!A:F,6,FALSE)=0,"",VLOOKUP(D3220,'Resources Final'!A:F,6,FALSE))</f>
        <v/>
      </c>
      <c r="O3220" s="3" t="str">
        <f>IF(VLOOKUP(D3220,'Resources Final'!A:G,7,FALSE)=0,"",VLOOKUP(D3220,'Resources Final'!A:G,7,FALSE))</f>
        <v/>
      </c>
    </row>
    <row r="3221" spans="1:15" x14ac:dyDescent="0.2">
      <c r="A3221" s="11">
        <v>990</v>
      </c>
      <c r="B3221" s="11" t="str">
        <f t="shared" si="61"/>
        <v>Charles G. Koch Charitable Foundation_Flood20163060</v>
      </c>
      <c r="C3221" s="11" t="s">
        <v>19</v>
      </c>
      <c r="D3221" s="11" t="s">
        <v>1230</v>
      </c>
      <c r="E3221" s="11" t="s">
        <v>1230</v>
      </c>
      <c r="F3221" s="4">
        <v>3060</v>
      </c>
      <c r="G3221" s="3">
        <v>2016</v>
      </c>
      <c r="H3221" s="3" t="s">
        <v>21</v>
      </c>
      <c r="I3221" s="12" t="s">
        <v>31</v>
      </c>
      <c r="J3221" s="3">
        <v>647</v>
      </c>
      <c r="K3221" s="3" t="str">
        <f>IF(VLOOKUP(D3221,'Resources Final'!A:C,3,FALSE)=0,"",VLOOKUP(D3221,'Resources Final'!A:C,3,FALSE))</f>
        <v>Y</v>
      </c>
      <c r="L3221" s="3" t="str">
        <f>IF(VLOOKUP(D3221,'Resources Final'!A:D,4,FALSE)=0,"",VLOOKUP(D3221,'Resources Final'!A:D,4,FALSE))</f>
        <v/>
      </c>
      <c r="M3221" s="3" t="str">
        <f>IF(VLOOKUP(D3221,'Resources Final'!A:E,5,FALSE)=0,"",VLOOKUP(D3221,'Resources Final'!A:E,5,FALSE))</f>
        <v/>
      </c>
      <c r="N3221" s="7" t="str">
        <f>IF(VLOOKUP(D3221,'Resources Final'!A:F,6,FALSE)=0,"",VLOOKUP(D3221,'Resources Final'!A:F,6,FALSE))</f>
        <v/>
      </c>
      <c r="O3221" s="3" t="str">
        <f>IF(VLOOKUP(D3221,'Resources Final'!A:G,7,FALSE)=0,"",VLOOKUP(D3221,'Resources Final'!A:G,7,FALSE))</f>
        <v/>
      </c>
    </row>
    <row r="3222" spans="1:15" x14ac:dyDescent="0.2">
      <c r="A3222" s="11">
        <v>990</v>
      </c>
      <c r="B3222" s="11" t="str">
        <f t="shared" si="61"/>
        <v>Charles G. Koch Charitable Foundation_King's College London201616200</v>
      </c>
      <c r="C3222" s="11" t="s">
        <v>19</v>
      </c>
      <c r="D3222" s="11" t="s">
        <v>2004</v>
      </c>
      <c r="E3222" s="11" t="s">
        <v>2004</v>
      </c>
      <c r="F3222" s="4">
        <v>16200</v>
      </c>
      <c r="G3222" s="3">
        <v>2016</v>
      </c>
      <c r="H3222" s="3" t="s">
        <v>21</v>
      </c>
      <c r="I3222" s="12"/>
      <c r="J3222" s="3">
        <v>648</v>
      </c>
      <c r="K3222" s="3" t="str">
        <f>IF(VLOOKUP(D3222,'Resources Final'!A:C,3,FALSE)=0,"",VLOOKUP(D3222,'Resources Final'!A:C,3,FALSE))</f>
        <v/>
      </c>
      <c r="L3222" s="3" t="str">
        <f>IF(VLOOKUP(D3222,'Resources Final'!A:D,4,FALSE)=0,"",VLOOKUP(D3222,'Resources Final'!A:D,4,FALSE))</f>
        <v>Y</v>
      </c>
      <c r="M3222" s="3" t="str">
        <f>IF(VLOOKUP(D3222,'Resources Final'!A:E,5,FALSE)=0,"",VLOOKUP(D3222,'Resources Final'!A:E,5,FALSE))</f>
        <v/>
      </c>
      <c r="N3222" s="7" t="str">
        <f>IF(VLOOKUP(D3222,'Resources Final'!A:F,6,FALSE)=0,"",VLOOKUP(D3222,'Resources Final'!A:F,6,FALSE))</f>
        <v/>
      </c>
      <c r="O3222" s="3" t="str">
        <f>IF(VLOOKUP(D3222,'Resources Final'!A:G,7,FALSE)=0,"",VLOOKUP(D3222,'Resources Final'!A:G,7,FALSE))</f>
        <v/>
      </c>
    </row>
    <row r="3223" spans="1:15" x14ac:dyDescent="0.2">
      <c r="A3223" s="11">
        <v>990</v>
      </c>
      <c r="B3223" s="11" t="str">
        <f t="shared" si="61"/>
        <v>Charles G. Koch Charitable Foundation_Suta20163555</v>
      </c>
      <c r="C3223" s="11" t="s">
        <v>19</v>
      </c>
      <c r="D3223" s="11" t="s">
        <v>3484</v>
      </c>
      <c r="E3223" s="11" t="s">
        <v>3484</v>
      </c>
      <c r="F3223" s="4">
        <v>3555</v>
      </c>
      <c r="G3223" s="3">
        <v>2016</v>
      </c>
      <c r="H3223" s="3" t="s">
        <v>21</v>
      </c>
      <c r="I3223" s="12" t="s">
        <v>31</v>
      </c>
      <c r="J3223" s="3">
        <v>649</v>
      </c>
      <c r="K3223" s="3" t="str">
        <f>IF(VLOOKUP(D3223,'Resources Final'!A:C,3,FALSE)=0,"",VLOOKUP(D3223,'Resources Final'!A:C,3,FALSE))</f>
        <v>Y</v>
      </c>
      <c r="L3223" s="3" t="str">
        <f>IF(VLOOKUP(D3223,'Resources Final'!A:D,4,FALSE)=0,"",VLOOKUP(D3223,'Resources Final'!A:D,4,FALSE))</f>
        <v/>
      </c>
      <c r="M3223" s="3" t="str">
        <f>IF(VLOOKUP(D3223,'Resources Final'!A:E,5,FALSE)=0,"",VLOOKUP(D3223,'Resources Final'!A:E,5,FALSE))</f>
        <v/>
      </c>
      <c r="N3223" s="7" t="str">
        <f>IF(VLOOKUP(D3223,'Resources Final'!A:F,6,FALSE)=0,"",VLOOKUP(D3223,'Resources Final'!A:F,6,FALSE))</f>
        <v/>
      </c>
      <c r="O3223" s="3" t="str">
        <f>IF(VLOOKUP(D3223,'Resources Final'!A:G,7,FALSE)=0,"",VLOOKUP(D3223,'Resources Final'!A:G,7,FALSE))</f>
        <v/>
      </c>
    </row>
    <row r="3224" spans="1:15" x14ac:dyDescent="0.2">
      <c r="A3224" s="11">
        <v>990</v>
      </c>
      <c r="B3224" s="11" t="str">
        <f t="shared" si="61"/>
        <v>Charles G. Koch Charitable Foundation_Lenzora20163555</v>
      </c>
      <c r="C3224" s="11" t="s">
        <v>19</v>
      </c>
      <c r="D3224" s="11" t="s">
        <v>2141</v>
      </c>
      <c r="E3224" s="11" t="s">
        <v>2141</v>
      </c>
      <c r="F3224" s="4">
        <v>3555</v>
      </c>
      <c r="G3224" s="3">
        <v>2016</v>
      </c>
      <c r="H3224" s="3" t="s">
        <v>21</v>
      </c>
      <c r="I3224" s="12" t="s">
        <v>31</v>
      </c>
      <c r="J3224" s="3">
        <v>650</v>
      </c>
      <c r="K3224" s="3" t="str">
        <f>IF(VLOOKUP(D3224,'Resources Final'!A:C,3,FALSE)=0,"",VLOOKUP(D3224,'Resources Final'!A:C,3,FALSE))</f>
        <v>Y</v>
      </c>
      <c r="L3224" s="3" t="str">
        <f>IF(VLOOKUP(D3224,'Resources Final'!A:D,4,FALSE)=0,"",VLOOKUP(D3224,'Resources Final'!A:D,4,FALSE))</f>
        <v/>
      </c>
      <c r="M3224" s="3" t="str">
        <f>IF(VLOOKUP(D3224,'Resources Final'!A:E,5,FALSE)=0,"",VLOOKUP(D3224,'Resources Final'!A:E,5,FALSE))</f>
        <v/>
      </c>
      <c r="N3224" s="7" t="str">
        <f>IF(VLOOKUP(D3224,'Resources Final'!A:F,6,FALSE)=0,"",VLOOKUP(D3224,'Resources Final'!A:F,6,FALSE))</f>
        <v/>
      </c>
      <c r="O3224" s="3" t="str">
        <f>IF(VLOOKUP(D3224,'Resources Final'!A:G,7,FALSE)=0,"",VLOOKUP(D3224,'Resources Final'!A:G,7,FALSE))</f>
        <v/>
      </c>
    </row>
    <row r="3225" spans="1:15" x14ac:dyDescent="0.2">
      <c r="A3225" s="11">
        <v>990</v>
      </c>
      <c r="B3225" s="11" t="str">
        <f t="shared" si="61"/>
        <v>Charles G. Koch Charitable Foundation_Miller20164914</v>
      </c>
      <c r="C3225" s="11" t="s">
        <v>19</v>
      </c>
      <c r="D3225" s="11" t="s">
        <v>2462</v>
      </c>
      <c r="E3225" s="11" t="s">
        <v>2462</v>
      </c>
      <c r="F3225" s="4">
        <v>4914</v>
      </c>
      <c r="G3225" s="3">
        <v>2016</v>
      </c>
      <c r="H3225" s="3" t="s">
        <v>21</v>
      </c>
      <c r="I3225" s="12" t="s">
        <v>31</v>
      </c>
      <c r="J3225" s="3">
        <v>651</v>
      </c>
      <c r="K3225" s="3" t="str">
        <f>IF(VLOOKUP(D3225,'Resources Final'!A:C,3,FALSE)=0,"",VLOOKUP(D3225,'Resources Final'!A:C,3,FALSE))</f>
        <v>Y</v>
      </c>
      <c r="L3225" s="3" t="str">
        <f>IF(VLOOKUP(D3225,'Resources Final'!A:D,4,FALSE)=0,"",VLOOKUP(D3225,'Resources Final'!A:D,4,FALSE))</f>
        <v/>
      </c>
      <c r="M3225" s="3" t="str">
        <f>IF(VLOOKUP(D3225,'Resources Final'!A:E,5,FALSE)=0,"",VLOOKUP(D3225,'Resources Final'!A:E,5,FALSE))</f>
        <v/>
      </c>
      <c r="N3225" s="7" t="str">
        <f>IF(VLOOKUP(D3225,'Resources Final'!A:F,6,FALSE)=0,"",VLOOKUP(D3225,'Resources Final'!A:F,6,FALSE))</f>
        <v/>
      </c>
      <c r="O3225" s="3" t="str">
        <f>IF(VLOOKUP(D3225,'Resources Final'!A:G,7,FALSE)=0,"",VLOOKUP(D3225,'Resources Final'!A:G,7,FALSE))</f>
        <v/>
      </c>
    </row>
    <row r="3226" spans="1:15" x14ac:dyDescent="0.2">
      <c r="A3226" s="11">
        <v>990</v>
      </c>
      <c r="B3226" s="11" t="str">
        <f t="shared" si="61"/>
        <v>Charles G. Koch Charitable Foundation_Calkins20162835</v>
      </c>
      <c r="C3226" s="11" t="s">
        <v>19</v>
      </c>
      <c r="D3226" s="11" t="s">
        <v>583</v>
      </c>
      <c r="E3226" s="11" t="s">
        <v>583</v>
      </c>
      <c r="F3226" s="4">
        <v>2835</v>
      </c>
      <c r="G3226" s="3">
        <v>2016</v>
      </c>
      <c r="H3226" s="3" t="s">
        <v>21</v>
      </c>
      <c r="I3226" s="12" t="s">
        <v>31</v>
      </c>
      <c r="J3226" s="3">
        <v>652</v>
      </c>
      <c r="K3226" s="3" t="str">
        <f>IF(VLOOKUP(D3226,'Resources Final'!A:C,3,FALSE)=0,"",VLOOKUP(D3226,'Resources Final'!A:C,3,FALSE))</f>
        <v>Y</v>
      </c>
      <c r="L3226" s="3" t="str">
        <f>IF(VLOOKUP(D3226,'Resources Final'!A:D,4,FALSE)=0,"",VLOOKUP(D3226,'Resources Final'!A:D,4,FALSE))</f>
        <v/>
      </c>
      <c r="M3226" s="3" t="str">
        <f>IF(VLOOKUP(D3226,'Resources Final'!A:E,5,FALSE)=0,"",VLOOKUP(D3226,'Resources Final'!A:E,5,FALSE))</f>
        <v/>
      </c>
      <c r="N3226" s="7" t="str">
        <f>IF(VLOOKUP(D3226,'Resources Final'!A:F,6,FALSE)=0,"",VLOOKUP(D3226,'Resources Final'!A:F,6,FALSE))</f>
        <v/>
      </c>
      <c r="O3226" s="3" t="str">
        <f>IF(VLOOKUP(D3226,'Resources Final'!A:G,7,FALSE)=0,"",VLOOKUP(D3226,'Resources Final'!A:G,7,FALSE))</f>
        <v/>
      </c>
    </row>
    <row r="3227" spans="1:15" x14ac:dyDescent="0.2">
      <c r="A3227" s="11">
        <v>990</v>
      </c>
      <c r="B3227" s="11" t="str">
        <f t="shared" si="61"/>
        <v>Charles G. Koch Charitable Foundation_Manhattan Institute for Policy Research201610062</v>
      </c>
      <c r="C3227" s="11" t="s">
        <v>19</v>
      </c>
      <c r="D3227" s="11" t="s">
        <v>2312</v>
      </c>
      <c r="E3227" s="11" t="s">
        <v>2312</v>
      </c>
      <c r="F3227" s="4">
        <v>10062</v>
      </c>
      <c r="G3227" s="3">
        <v>2016</v>
      </c>
      <c r="H3227" s="3" t="s">
        <v>21</v>
      </c>
      <c r="I3227" s="12"/>
      <c r="J3227" s="3">
        <v>653</v>
      </c>
      <c r="K3227" s="3" t="str">
        <f>IF(VLOOKUP(D3227,'Resources Final'!A:C,3,FALSE)=0,"",VLOOKUP(D3227,'Resources Final'!A:C,3,FALSE))</f>
        <v/>
      </c>
      <c r="L3227" s="3" t="str">
        <f>IF(VLOOKUP(D3227,'Resources Final'!A:D,4,FALSE)=0,"",VLOOKUP(D3227,'Resources Final'!A:D,4,FALSE))</f>
        <v/>
      </c>
      <c r="M3227" s="3" t="str">
        <f>IF(VLOOKUP(D3227,'Resources Final'!A:E,5,FALSE)=0,"",VLOOKUP(D3227,'Resources Final'!A:E,5,FALSE))</f>
        <v/>
      </c>
      <c r="N3227" s="7" t="str">
        <f>IF(VLOOKUP(D3227,'Resources Final'!A:F,6,FALSE)=0,"",VLOOKUP(D3227,'Resources Final'!A:F,6,FALSE))</f>
        <v>https://www.desmogblog.com/manhattan-institute-policy-research</v>
      </c>
      <c r="O3227" s="3" t="str">
        <f>IF(VLOOKUP(D3227,'Resources Final'!A:G,7,FALSE)=0,"",VLOOKUP(D3227,'Resources Final'!A:G,7,FALSE))</f>
        <v>Desmog</v>
      </c>
    </row>
    <row r="3228" spans="1:15" x14ac:dyDescent="0.2">
      <c r="A3228" s="11">
        <v>990</v>
      </c>
      <c r="B3228" s="11" t="str">
        <f t="shared" si="61"/>
        <v>Charles G. Koch Charitable Foundation_Kehr20163060</v>
      </c>
      <c r="C3228" s="11" t="s">
        <v>19</v>
      </c>
      <c r="D3228" s="11" t="s">
        <v>1971</v>
      </c>
      <c r="E3228" s="11" t="s">
        <v>1971</v>
      </c>
      <c r="F3228" s="4">
        <v>3060</v>
      </c>
      <c r="G3228" s="3">
        <v>2016</v>
      </c>
      <c r="H3228" s="3" t="s">
        <v>21</v>
      </c>
      <c r="I3228" s="12" t="s">
        <v>31</v>
      </c>
      <c r="J3228" s="3">
        <v>654</v>
      </c>
      <c r="K3228" s="3" t="str">
        <f>IF(VLOOKUP(D3228,'Resources Final'!A:C,3,FALSE)=0,"",VLOOKUP(D3228,'Resources Final'!A:C,3,FALSE))</f>
        <v>Y</v>
      </c>
      <c r="L3228" s="3" t="str">
        <f>IF(VLOOKUP(D3228,'Resources Final'!A:D,4,FALSE)=0,"",VLOOKUP(D3228,'Resources Final'!A:D,4,FALSE))</f>
        <v/>
      </c>
      <c r="M3228" s="3" t="str">
        <f>IF(VLOOKUP(D3228,'Resources Final'!A:E,5,FALSE)=0,"",VLOOKUP(D3228,'Resources Final'!A:E,5,FALSE))</f>
        <v/>
      </c>
      <c r="N3228" s="7" t="str">
        <f>IF(VLOOKUP(D3228,'Resources Final'!A:F,6,FALSE)=0,"",VLOOKUP(D3228,'Resources Final'!A:F,6,FALSE))</f>
        <v/>
      </c>
      <c r="O3228" s="3" t="str">
        <f>IF(VLOOKUP(D3228,'Resources Final'!A:G,7,FALSE)=0,"",VLOOKUP(D3228,'Resources Final'!A:G,7,FALSE))</f>
        <v/>
      </c>
    </row>
    <row r="3229" spans="1:15" x14ac:dyDescent="0.2">
      <c r="A3229" s="11">
        <v>990</v>
      </c>
      <c r="B3229" s="11" t="str">
        <f t="shared" si="61"/>
        <v>Charles G. Koch Charitable Foundation_Sifert20165229</v>
      </c>
      <c r="C3229" s="11" t="s">
        <v>19</v>
      </c>
      <c r="D3229" s="11" t="s">
        <v>3317</v>
      </c>
      <c r="E3229" s="11" t="s">
        <v>3317</v>
      </c>
      <c r="F3229" s="4">
        <v>5229</v>
      </c>
      <c r="G3229" s="3">
        <v>2016</v>
      </c>
      <c r="H3229" s="3" t="s">
        <v>21</v>
      </c>
      <c r="I3229" s="12" t="s">
        <v>31</v>
      </c>
      <c r="J3229" s="3">
        <v>655</v>
      </c>
      <c r="K3229" s="3" t="str">
        <f>IF(VLOOKUP(D3229,'Resources Final'!A:C,3,FALSE)=0,"",VLOOKUP(D3229,'Resources Final'!A:C,3,FALSE))</f>
        <v>Y</v>
      </c>
      <c r="L3229" s="3" t="str">
        <f>IF(VLOOKUP(D3229,'Resources Final'!A:D,4,FALSE)=0,"",VLOOKUP(D3229,'Resources Final'!A:D,4,FALSE))</f>
        <v/>
      </c>
      <c r="M3229" s="3" t="str">
        <f>IF(VLOOKUP(D3229,'Resources Final'!A:E,5,FALSE)=0,"",VLOOKUP(D3229,'Resources Final'!A:E,5,FALSE))</f>
        <v/>
      </c>
      <c r="N3229" s="7" t="str">
        <f>IF(VLOOKUP(D3229,'Resources Final'!A:F,6,FALSE)=0,"",VLOOKUP(D3229,'Resources Final'!A:F,6,FALSE))</f>
        <v/>
      </c>
      <c r="O3229" s="3" t="str">
        <f>IF(VLOOKUP(D3229,'Resources Final'!A:G,7,FALSE)=0,"",VLOOKUP(D3229,'Resources Final'!A:G,7,FALSE))</f>
        <v/>
      </c>
    </row>
    <row r="3230" spans="1:15" x14ac:dyDescent="0.2">
      <c r="A3230" s="11">
        <v>990</v>
      </c>
      <c r="B3230" s="11" t="str">
        <f t="shared" si="61"/>
        <v>Charles G. Koch Charitable Foundation_Cordell20163060</v>
      </c>
      <c r="C3230" s="11" t="s">
        <v>19</v>
      </c>
      <c r="D3230" s="11" t="s">
        <v>845</v>
      </c>
      <c r="E3230" s="11" t="s">
        <v>845</v>
      </c>
      <c r="F3230" s="4">
        <v>3060</v>
      </c>
      <c r="G3230" s="3">
        <v>2016</v>
      </c>
      <c r="H3230" s="3" t="s">
        <v>21</v>
      </c>
      <c r="I3230" s="12" t="s">
        <v>31</v>
      </c>
      <c r="J3230" s="3">
        <v>656</v>
      </c>
      <c r="K3230" s="3" t="str">
        <f>IF(VLOOKUP(D3230,'Resources Final'!A:C,3,FALSE)=0,"",VLOOKUP(D3230,'Resources Final'!A:C,3,FALSE))</f>
        <v>Y</v>
      </c>
      <c r="L3230" s="3" t="str">
        <f>IF(VLOOKUP(D3230,'Resources Final'!A:D,4,FALSE)=0,"",VLOOKUP(D3230,'Resources Final'!A:D,4,FALSE))</f>
        <v/>
      </c>
      <c r="M3230" s="3" t="str">
        <f>IF(VLOOKUP(D3230,'Resources Final'!A:E,5,FALSE)=0,"",VLOOKUP(D3230,'Resources Final'!A:E,5,FALSE))</f>
        <v/>
      </c>
      <c r="N3230" s="7" t="str">
        <f>IF(VLOOKUP(D3230,'Resources Final'!A:F,6,FALSE)=0,"",VLOOKUP(D3230,'Resources Final'!A:F,6,FALSE))</f>
        <v/>
      </c>
      <c r="O3230" s="3" t="str">
        <f>IF(VLOOKUP(D3230,'Resources Final'!A:G,7,FALSE)=0,"",VLOOKUP(D3230,'Resources Final'!A:G,7,FALSE))</f>
        <v/>
      </c>
    </row>
    <row r="3231" spans="1:15" x14ac:dyDescent="0.2">
      <c r="A3231" s="11">
        <v>990</v>
      </c>
      <c r="B3231" s="11" t="str">
        <f t="shared" si="61"/>
        <v>Charles G. Koch Charitable Foundation_Illinois State University2016226100</v>
      </c>
      <c r="C3231" s="11" t="s">
        <v>19</v>
      </c>
      <c r="D3231" s="11" t="s">
        <v>1663</v>
      </c>
      <c r="E3231" s="11" t="s">
        <v>1663</v>
      </c>
      <c r="F3231" s="4">
        <v>226100</v>
      </c>
      <c r="G3231" s="3">
        <v>2016</v>
      </c>
      <c r="H3231" s="3" t="s">
        <v>21</v>
      </c>
      <c r="I3231" s="12"/>
      <c r="J3231" s="3">
        <v>657</v>
      </c>
      <c r="K3231" s="3" t="str">
        <f>IF(VLOOKUP(D3231,'Resources Final'!A:C,3,FALSE)=0,"",VLOOKUP(D3231,'Resources Final'!A:C,3,FALSE))</f>
        <v/>
      </c>
      <c r="L3231" s="3" t="str">
        <f>IF(VLOOKUP(D3231,'Resources Final'!A:D,4,FALSE)=0,"",VLOOKUP(D3231,'Resources Final'!A:D,4,FALSE))</f>
        <v>Y</v>
      </c>
      <c r="M3231" s="3" t="str">
        <f>IF(VLOOKUP(D3231,'Resources Final'!A:E,5,FALSE)=0,"",VLOOKUP(D3231,'Resources Final'!A:E,5,FALSE))</f>
        <v/>
      </c>
      <c r="N3231" s="7" t="str">
        <f>IF(VLOOKUP(D3231,'Resources Final'!A:F,6,FALSE)=0,"",VLOOKUP(D3231,'Resources Final'!A:F,6,FALSE))</f>
        <v/>
      </c>
      <c r="O3231" s="3" t="str">
        <f>IF(VLOOKUP(D3231,'Resources Final'!A:G,7,FALSE)=0,"",VLOOKUP(D3231,'Resources Final'!A:G,7,FALSE))</f>
        <v/>
      </c>
    </row>
    <row r="3232" spans="1:15" x14ac:dyDescent="0.2">
      <c r="A3232" s="11">
        <v>990</v>
      </c>
      <c r="B3232" s="11" t="str">
        <f t="shared" si="61"/>
        <v>Charles G. Koch Charitable Foundation_Joler20163060</v>
      </c>
      <c r="C3232" s="11" t="s">
        <v>19</v>
      </c>
      <c r="D3232" s="11" t="s">
        <v>1868</v>
      </c>
      <c r="E3232" s="11" t="s">
        <v>1868</v>
      </c>
      <c r="F3232" s="4">
        <v>3060</v>
      </c>
      <c r="G3232" s="3">
        <v>2016</v>
      </c>
      <c r="H3232" s="3" t="s">
        <v>21</v>
      </c>
      <c r="I3232" s="12" t="s">
        <v>31</v>
      </c>
      <c r="J3232" s="3">
        <v>658</v>
      </c>
      <c r="K3232" s="3" t="str">
        <f>IF(VLOOKUP(D3232,'Resources Final'!A:C,3,FALSE)=0,"",VLOOKUP(D3232,'Resources Final'!A:C,3,FALSE))</f>
        <v>Y</v>
      </c>
      <c r="L3232" s="3" t="str">
        <f>IF(VLOOKUP(D3232,'Resources Final'!A:D,4,FALSE)=0,"",VLOOKUP(D3232,'Resources Final'!A:D,4,FALSE))</f>
        <v/>
      </c>
      <c r="M3232" s="3" t="str">
        <f>IF(VLOOKUP(D3232,'Resources Final'!A:E,5,FALSE)=0,"",VLOOKUP(D3232,'Resources Final'!A:E,5,FALSE))</f>
        <v/>
      </c>
      <c r="N3232" s="7" t="str">
        <f>IF(VLOOKUP(D3232,'Resources Final'!A:F,6,FALSE)=0,"",VLOOKUP(D3232,'Resources Final'!A:F,6,FALSE))</f>
        <v/>
      </c>
      <c r="O3232" s="3" t="str">
        <f>IF(VLOOKUP(D3232,'Resources Final'!A:G,7,FALSE)=0,"",VLOOKUP(D3232,'Resources Final'!A:G,7,FALSE))</f>
        <v/>
      </c>
    </row>
    <row r="3233" spans="1:15" x14ac:dyDescent="0.2">
      <c r="A3233" s="11">
        <v>990</v>
      </c>
      <c r="B3233" s="11" t="str">
        <f t="shared" si="61"/>
        <v>Charles G. Koch Charitable Foundation_Beam20165418</v>
      </c>
      <c r="C3233" s="11" t="s">
        <v>19</v>
      </c>
      <c r="D3233" s="11" t="s">
        <v>370</v>
      </c>
      <c r="E3233" s="11" t="s">
        <v>370</v>
      </c>
      <c r="F3233" s="4">
        <v>5418</v>
      </c>
      <c r="G3233" s="3">
        <v>2016</v>
      </c>
      <c r="H3233" s="3" t="s">
        <v>21</v>
      </c>
      <c r="I3233" s="12" t="s">
        <v>31</v>
      </c>
      <c r="J3233" s="3">
        <v>659</v>
      </c>
      <c r="K3233" s="3" t="str">
        <f>IF(VLOOKUP(D3233,'Resources Final'!A:C,3,FALSE)=0,"",VLOOKUP(D3233,'Resources Final'!A:C,3,FALSE))</f>
        <v>Y</v>
      </c>
      <c r="L3233" s="3" t="str">
        <f>IF(VLOOKUP(D3233,'Resources Final'!A:D,4,FALSE)=0,"",VLOOKUP(D3233,'Resources Final'!A:D,4,FALSE))</f>
        <v/>
      </c>
      <c r="M3233" s="3" t="str">
        <f>IF(VLOOKUP(D3233,'Resources Final'!A:E,5,FALSE)=0,"",VLOOKUP(D3233,'Resources Final'!A:E,5,FALSE))</f>
        <v/>
      </c>
      <c r="N3233" s="7" t="str">
        <f>IF(VLOOKUP(D3233,'Resources Final'!A:F,6,FALSE)=0,"",VLOOKUP(D3233,'Resources Final'!A:F,6,FALSE))</f>
        <v/>
      </c>
      <c r="O3233" s="3" t="str">
        <f>IF(VLOOKUP(D3233,'Resources Final'!A:G,7,FALSE)=0,"",VLOOKUP(D3233,'Resources Final'!A:G,7,FALSE))</f>
        <v/>
      </c>
    </row>
    <row r="3234" spans="1:15" x14ac:dyDescent="0.2">
      <c r="A3234" s="11">
        <v>990</v>
      </c>
      <c r="B3234" s="11" t="str">
        <f t="shared" si="61"/>
        <v>Charles G. Koch Charitable Foundation_Young20162835</v>
      </c>
      <c r="C3234" s="11" t="s">
        <v>19</v>
      </c>
      <c r="D3234" s="11" t="s">
        <v>4121</v>
      </c>
      <c r="E3234" s="11" t="s">
        <v>4121</v>
      </c>
      <c r="F3234" s="4">
        <v>2835</v>
      </c>
      <c r="G3234" s="3">
        <v>2016</v>
      </c>
      <c r="H3234" s="3" t="s">
        <v>21</v>
      </c>
      <c r="I3234" s="12" t="s">
        <v>31</v>
      </c>
      <c r="J3234" s="3">
        <v>660</v>
      </c>
      <c r="K3234" s="3" t="str">
        <f>IF(VLOOKUP(D3234,'Resources Final'!A:C,3,FALSE)=0,"",VLOOKUP(D3234,'Resources Final'!A:C,3,FALSE))</f>
        <v>Y</v>
      </c>
      <c r="L3234" s="3" t="str">
        <f>IF(VLOOKUP(D3234,'Resources Final'!A:D,4,FALSE)=0,"",VLOOKUP(D3234,'Resources Final'!A:D,4,FALSE))</f>
        <v/>
      </c>
      <c r="M3234" s="3" t="str">
        <f>IF(VLOOKUP(D3234,'Resources Final'!A:E,5,FALSE)=0,"",VLOOKUP(D3234,'Resources Final'!A:E,5,FALSE))</f>
        <v/>
      </c>
      <c r="N3234" s="7" t="str">
        <f>IF(VLOOKUP(D3234,'Resources Final'!A:F,6,FALSE)=0,"",VLOOKUP(D3234,'Resources Final'!A:F,6,FALSE))</f>
        <v/>
      </c>
      <c r="O3234" s="3" t="str">
        <f>IF(VLOOKUP(D3234,'Resources Final'!A:G,7,FALSE)=0,"",VLOOKUP(D3234,'Resources Final'!A:G,7,FALSE))</f>
        <v/>
      </c>
    </row>
    <row r="3235" spans="1:15" x14ac:dyDescent="0.2">
      <c r="A3235" s="11">
        <v>990</v>
      </c>
      <c r="B3235" s="11" t="str">
        <f t="shared" si="61"/>
        <v>Charles G. Koch Charitable Foundation_National Taxpayers Union Foundation201616376</v>
      </c>
      <c r="C3235" s="11" t="s">
        <v>19</v>
      </c>
      <c r="D3235" s="11" t="s">
        <v>2628</v>
      </c>
      <c r="E3235" s="11" t="s">
        <v>2628</v>
      </c>
      <c r="F3235" s="4">
        <v>16376</v>
      </c>
      <c r="G3235" s="3">
        <v>2016</v>
      </c>
      <c r="H3235" s="3" t="s">
        <v>21</v>
      </c>
      <c r="I3235" s="12"/>
      <c r="J3235" s="3">
        <v>661</v>
      </c>
      <c r="K3235" s="3" t="str">
        <f>IF(VLOOKUP(D3235,'Resources Final'!A:C,3,FALSE)=0,"",VLOOKUP(D3235,'Resources Final'!A:C,3,FALSE))</f>
        <v/>
      </c>
      <c r="L3235" s="3" t="str">
        <f>IF(VLOOKUP(D3235,'Resources Final'!A:D,4,FALSE)=0,"",VLOOKUP(D3235,'Resources Final'!A:D,4,FALSE))</f>
        <v/>
      </c>
      <c r="M3235" s="3" t="str">
        <f>IF(VLOOKUP(D3235,'Resources Final'!A:E,5,FALSE)=0,"",VLOOKUP(D3235,'Resources Final'!A:E,5,FALSE))</f>
        <v/>
      </c>
      <c r="N3235" s="7" t="str">
        <f>IF(VLOOKUP(D3235,'Resources Final'!A:F,6,FALSE)=0,"",VLOOKUP(D3235,'Resources Final'!A:F,6,FALSE))</f>
        <v>http://www.sourcewatch.org/index.php/National_Taxpayers_Union</v>
      </c>
      <c r="O3235" s="3" t="str">
        <f>IF(VLOOKUP(D3235,'Resources Final'!A:G,7,FALSE)=0,"",VLOOKUP(D3235,'Resources Final'!A:G,7,FALSE))</f>
        <v>Sourcewatch</v>
      </c>
    </row>
    <row r="3236" spans="1:15" x14ac:dyDescent="0.2">
      <c r="A3236" s="11">
        <v>990</v>
      </c>
      <c r="B3236" s="11" t="str">
        <f t="shared" si="61"/>
        <v>Charles G. Koch Charitable Foundation_Nevada Policy Research Institute201638500</v>
      </c>
      <c r="C3236" s="11" t="s">
        <v>19</v>
      </c>
      <c r="D3236" s="11" t="s">
        <v>2647</v>
      </c>
      <c r="E3236" s="11" t="s">
        <v>2647</v>
      </c>
      <c r="F3236" s="4">
        <v>38500</v>
      </c>
      <c r="G3236" s="3">
        <v>2016</v>
      </c>
      <c r="H3236" s="3" t="s">
        <v>21</v>
      </c>
      <c r="I3236" s="12"/>
      <c r="J3236" s="3">
        <v>662</v>
      </c>
      <c r="K3236" s="3" t="str">
        <f>IF(VLOOKUP(D3236,'Resources Final'!A:C,3,FALSE)=0,"",VLOOKUP(D3236,'Resources Final'!A:C,3,FALSE))</f>
        <v/>
      </c>
      <c r="L3236" s="3" t="str">
        <f>IF(VLOOKUP(D3236,'Resources Final'!A:D,4,FALSE)=0,"",VLOOKUP(D3236,'Resources Final'!A:D,4,FALSE))</f>
        <v/>
      </c>
      <c r="M3236" s="3" t="str">
        <f>IF(VLOOKUP(D3236,'Resources Final'!A:E,5,FALSE)=0,"",VLOOKUP(D3236,'Resources Final'!A:E,5,FALSE))</f>
        <v/>
      </c>
      <c r="N3236" s="7" t="str">
        <f>IF(VLOOKUP(D3236,'Resources Final'!A:F,6,FALSE)=0,"",VLOOKUP(D3236,'Resources Final'!A:F,6,FALSE))</f>
        <v>https://www.desmogblog.com/nevada-policy-research-institute</v>
      </c>
      <c r="O3236" s="3" t="str">
        <f>IF(VLOOKUP(D3236,'Resources Final'!A:G,7,FALSE)=0,"",VLOOKUP(D3236,'Resources Final'!A:G,7,FALSE))</f>
        <v>Desmog</v>
      </c>
    </row>
    <row r="3237" spans="1:15" x14ac:dyDescent="0.2">
      <c r="A3237" s="11">
        <v>990</v>
      </c>
      <c r="B3237" s="11" t="str">
        <f t="shared" ref="B3237:B3300" si="62">C3237&amp;"_"&amp;D3237&amp;G3237&amp;F3237</f>
        <v>Charles G. Koch Charitable Foundation_Patrick Henry College20165300</v>
      </c>
      <c r="C3237" s="11" t="s">
        <v>19</v>
      </c>
      <c r="D3237" s="11" t="s">
        <v>2817</v>
      </c>
      <c r="E3237" s="11" t="s">
        <v>2817</v>
      </c>
      <c r="F3237" s="4">
        <v>5300</v>
      </c>
      <c r="G3237" s="3">
        <v>2016</v>
      </c>
      <c r="H3237" s="3" t="s">
        <v>21</v>
      </c>
      <c r="I3237" s="12"/>
      <c r="J3237" s="3">
        <v>663</v>
      </c>
      <c r="K3237" s="3" t="str">
        <f>IF(VLOOKUP(D3237,'Resources Final'!A:C,3,FALSE)=0,"",VLOOKUP(D3237,'Resources Final'!A:C,3,FALSE))</f>
        <v/>
      </c>
      <c r="L3237" s="3" t="str">
        <f>IF(VLOOKUP(D3237,'Resources Final'!A:D,4,FALSE)=0,"",VLOOKUP(D3237,'Resources Final'!A:D,4,FALSE))</f>
        <v>Y</v>
      </c>
      <c r="M3237" s="3" t="str">
        <f>IF(VLOOKUP(D3237,'Resources Final'!A:E,5,FALSE)=0,"",VLOOKUP(D3237,'Resources Final'!A:E,5,FALSE))</f>
        <v/>
      </c>
      <c r="N3237" s="7" t="str">
        <f>IF(VLOOKUP(D3237,'Resources Final'!A:F,6,FALSE)=0,"",VLOOKUP(D3237,'Resources Final'!A:F,6,FALSE))</f>
        <v/>
      </c>
      <c r="O3237" s="3" t="str">
        <f>IF(VLOOKUP(D3237,'Resources Final'!A:G,7,FALSE)=0,"",VLOOKUP(D3237,'Resources Final'!A:G,7,FALSE))</f>
        <v/>
      </c>
    </row>
    <row r="3238" spans="1:15" x14ac:dyDescent="0.2">
      <c r="A3238" s="11">
        <v>990</v>
      </c>
      <c r="B3238" s="11" t="str">
        <f t="shared" si="62"/>
        <v>Charles G. Koch Charitable Foundation_Thomas20163555</v>
      </c>
      <c r="C3238" s="11" t="s">
        <v>19</v>
      </c>
      <c r="D3238" s="11" t="s">
        <v>3628</v>
      </c>
      <c r="E3238" s="11" t="s">
        <v>3628</v>
      </c>
      <c r="F3238" s="4">
        <v>3555</v>
      </c>
      <c r="G3238" s="3">
        <v>2016</v>
      </c>
      <c r="H3238" s="3" t="s">
        <v>21</v>
      </c>
      <c r="I3238" s="12" t="s">
        <v>31</v>
      </c>
      <c r="J3238" s="3">
        <v>664</v>
      </c>
      <c r="K3238" s="3" t="str">
        <f>IF(VLOOKUP(D3238,'Resources Final'!A:C,3,FALSE)=0,"",VLOOKUP(D3238,'Resources Final'!A:C,3,FALSE))</f>
        <v>Y</v>
      </c>
      <c r="L3238" s="3" t="str">
        <f>IF(VLOOKUP(D3238,'Resources Final'!A:D,4,FALSE)=0,"",VLOOKUP(D3238,'Resources Final'!A:D,4,FALSE))</f>
        <v/>
      </c>
      <c r="M3238" s="3" t="str">
        <f>IF(VLOOKUP(D3238,'Resources Final'!A:E,5,FALSE)=0,"",VLOOKUP(D3238,'Resources Final'!A:E,5,FALSE))</f>
        <v/>
      </c>
      <c r="N3238" s="7" t="str">
        <f>IF(VLOOKUP(D3238,'Resources Final'!A:F,6,FALSE)=0,"",VLOOKUP(D3238,'Resources Final'!A:F,6,FALSE))</f>
        <v/>
      </c>
      <c r="O3238" s="3" t="str">
        <f>IF(VLOOKUP(D3238,'Resources Final'!A:G,7,FALSE)=0,"",VLOOKUP(D3238,'Resources Final'!A:G,7,FALSE))</f>
        <v/>
      </c>
    </row>
    <row r="3239" spans="1:15" x14ac:dyDescent="0.2">
      <c r="A3239" s="11">
        <v>990</v>
      </c>
      <c r="B3239" s="11" t="str">
        <f t="shared" si="62"/>
        <v>Charles G. Koch Charitable Foundation_Haggerty20163060</v>
      </c>
      <c r="C3239" s="11" t="s">
        <v>19</v>
      </c>
      <c r="D3239" s="11" t="s">
        <v>1500</v>
      </c>
      <c r="E3239" s="11" t="s">
        <v>1500</v>
      </c>
      <c r="F3239" s="4">
        <v>3060</v>
      </c>
      <c r="G3239" s="3">
        <v>2016</v>
      </c>
      <c r="H3239" s="3" t="s">
        <v>21</v>
      </c>
      <c r="I3239" s="12" t="s">
        <v>31</v>
      </c>
      <c r="J3239" s="3">
        <v>665</v>
      </c>
      <c r="K3239" s="3" t="str">
        <f>IF(VLOOKUP(D3239,'Resources Final'!A:C,3,FALSE)=0,"",VLOOKUP(D3239,'Resources Final'!A:C,3,FALSE))</f>
        <v>Y</v>
      </c>
      <c r="L3239" s="3" t="str">
        <f>IF(VLOOKUP(D3239,'Resources Final'!A:D,4,FALSE)=0,"",VLOOKUP(D3239,'Resources Final'!A:D,4,FALSE))</f>
        <v/>
      </c>
      <c r="M3239" s="3" t="str">
        <f>IF(VLOOKUP(D3239,'Resources Final'!A:E,5,FALSE)=0,"",VLOOKUP(D3239,'Resources Final'!A:E,5,FALSE))</f>
        <v/>
      </c>
      <c r="N3239" s="7" t="str">
        <f>IF(VLOOKUP(D3239,'Resources Final'!A:F,6,FALSE)=0,"",VLOOKUP(D3239,'Resources Final'!A:F,6,FALSE))</f>
        <v/>
      </c>
      <c r="O3239" s="3" t="str">
        <f>IF(VLOOKUP(D3239,'Resources Final'!A:G,7,FALSE)=0,"",VLOOKUP(D3239,'Resources Final'!A:G,7,FALSE))</f>
        <v/>
      </c>
    </row>
    <row r="3240" spans="1:15" x14ac:dyDescent="0.2">
      <c r="A3240" s="11">
        <v>990</v>
      </c>
      <c r="B3240" s="11" t="str">
        <f t="shared" si="62"/>
        <v>Charles G. Koch Charitable Foundation_California Lutheran University201612000</v>
      </c>
      <c r="C3240" s="11" t="s">
        <v>19</v>
      </c>
      <c r="D3240" s="11" t="s">
        <v>573</v>
      </c>
      <c r="E3240" s="11" t="s">
        <v>573</v>
      </c>
      <c r="F3240" s="4">
        <v>12000</v>
      </c>
      <c r="G3240" s="3">
        <v>2016</v>
      </c>
      <c r="H3240" s="3" t="s">
        <v>21</v>
      </c>
      <c r="I3240" s="12"/>
      <c r="J3240" s="3">
        <v>666</v>
      </c>
      <c r="K3240" s="3" t="str">
        <f>IF(VLOOKUP(D3240,'Resources Final'!A:C,3,FALSE)=0,"",VLOOKUP(D3240,'Resources Final'!A:C,3,FALSE))</f>
        <v/>
      </c>
      <c r="L3240" s="3" t="str">
        <f>IF(VLOOKUP(D3240,'Resources Final'!A:D,4,FALSE)=0,"",VLOOKUP(D3240,'Resources Final'!A:D,4,FALSE))</f>
        <v>Y</v>
      </c>
      <c r="M3240" s="3" t="str">
        <f>IF(VLOOKUP(D3240,'Resources Final'!A:E,5,FALSE)=0,"",VLOOKUP(D3240,'Resources Final'!A:E,5,FALSE))</f>
        <v/>
      </c>
      <c r="N3240" s="7" t="str">
        <f>IF(VLOOKUP(D3240,'Resources Final'!A:F,6,FALSE)=0,"",VLOOKUP(D3240,'Resources Final'!A:F,6,FALSE))</f>
        <v/>
      </c>
      <c r="O3240" s="3" t="str">
        <f>IF(VLOOKUP(D3240,'Resources Final'!A:G,7,FALSE)=0,"",VLOOKUP(D3240,'Resources Final'!A:G,7,FALSE))</f>
        <v/>
      </c>
    </row>
    <row r="3241" spans="1:15" x14ac:dyDescent="0.2">
      <c r="A3241" s="11">
        <v>990</v>
      </c>
      <c r="B3241" s="11" t="str">
        <f t="shared" si="62"/>
        <v>Charles G. Koch Charitable Foundation_National Review Institute201611626</v>
      </c>
      <c r="C3241" s="11" t="s">
        <v>19</v>
      </c>
      <c r="D3241" s="11" t="s">
        <v>2619</v>
      </c>
      <c r="E3241" s="11" t="s">
        <v>2619</v>
      </c>
      <c r="F3241" s="4">
        <v>11626</v>
      </c>
      <c r="G3241" s="3">
        <v>2016</v>
      </c>
      <c r="H3241" s="3" t="s">
        <v>21</v>
      </c>
      <c r="I3241" s="12"/>
      <c r="J3241" s="3">
        <v>667</v>
      </c>
      <c r="K3241" s="3" t="str">
        <f>IF(VLOOKUP(D3241,'Resources Final'!A:C,3,FALSE)=0,"",VLOOKUP(D3241,'Resources Final'!A:C,3,FALSE))</f>
        <v/>
      </c>
      <c r="L3241" s="3" t="str">
        <f>IF(VLOOKUP(D3241,'Resources Final'!A:D,4,FALSE)=0,"",VLOOKUP(D3241,'Resources Final'!A:D,4,FALSE))</f>
        <v/>
      </c>
      <c r="M3241" s="3" t="str">
        <f>IF(VLOOKUP(D3241,'Resources Final'!A:E,5,FALSE)=0,"",VLOOKUP(D3241,'Resources Final'!A:E,5,FALSE))</f>
        <v/>
      </c>
      <c r="N3241" s="7" t="str">
        <f>IF(VLOOKUP(D3241,'Resources Final'!A:F,6,FALSE)=0,"",VLOOKUP(D3241,'Resources Final'!A:F,6,FALSE))</f>
        <v>https://www.sourcewatch.org/index.php/National_Review_Institute</v>
      </c>
      <c r="O3241" s="3" t="str">
        <f>IF(VLOOKUP(D3241,'Resources Final'!A:G,7,FALSE)=0,"",VLOOKUP(D3241,'Resources Final'!A:G,7,FALSE))</f>
        <v>Sourcewatch</v>
      </c>
    </row>
    <row r="3242" spans="1:15" x14ac:dyDescent="0.2">
      <c r="A3242" s="11">
        <v>990</v>
      </c>
      <c r="B3242" s="11" t="str">
        <f t="shared" si="62"/>
        <v>Charles G. Koch Charitable Foundation_Hillsdale College201670200</v>
      </c>
      <c r="C3242" s="11" t="s">
        <v>19</v>
      </c>
      <c r="D3242" s="11" t="s">
        <v>1590</v>
      </c>
      <c r="E3242" s="11" t="s">
        <v>1590</v>
      </c>
      <c r="F3242" s="4">
        <v>70200</v>
      </c>
      <c r="G3242" s="3">
        <v>2016</v>
      </c>
      <c r="H3242" s="3" t="s">
        <v>21</v>
      </c>
      <c r="I3242" s="12"/>
      <c r="J3242" s="3">
        <v>668</v>
      </c>
      <c r="K3242" s="3" t="str">
        <f>IF(VLOOKUP(D3242,'Resources Final'!A:C,3,FALSE)=0,"",VLOOKUP(D3242,'Resources Final'!A:C,3,FALSE))</f>
        <v/>
      </c>
      <c r="L3242" s="3" t="str">
        <f>IF(VLOOKUP(D3242,'Resources Final'!A:D,4,FALSE)=0,"",VLOOKUP(D3242,'Resources Final'!A:D,4,FALSE))</f>
        <v>Y</v>
      </c>
      <c r="M3242" s="3" t="str">
        <f>IF(VLOOKUP(D3242,'Resources Final'!A:E,5,FALSE)=0,"",VLOOKUP(D3242,'Resources Final'!A:E,5,FALSE))</f>
        <v/>
      </c>
      <c r="N3242" s="7" t="str">
        <f>IF(VLOOKUP(D3242,'Resources Final'!A:F,6,FALSE)=0,"",VLOOKUP(D3242,'Resources Final'!A:F,6,FALSE))</f>
        <v/>
      </c>
      <c r="O3242" s="3" t="str">
        <f>IF(VLOOKUP(D3242,'Resources Final'!A:G,7,FALSE)=0,"",VLOOKUP(D3242,'Resources Final'!A:G,7,FALSE))</f>
        <v/>
      </c>
    </row>
    <row r="3243" spans="1:15" x14ac:dyDescent="0.2">
      <c r="A3243" s="11">
        <v>990</v>
      </c>
      <c r="B3243" s="11" t="str">
        <f t="shared" si="62"/>
        <v>Charles G. Koch Charitable Foundation_National Review Institute20165000</v>
      </c>
      <c r="C3243" s="11" t="s">
        <v>19</v>
      </c>
      <c r="D3243" s="11" t="s">
        <v>2619</v>
      </c>
      <c r="E3243" s="11" t="s">
        <v>2619</v>
      </c>
      <c r="F3243" s="4">
        <v>5000</v>
      </c>
      <c r="G3243" s="3">
        <v>2016</v>
      </c>
      <c r="H3243" s="3" t="s">
        <v>21</v>
      </c>
      <c r="I3243" s="12"/>
      <c r="J3243" s="3">
        <v>669</v>
      </c>
      <c r="K3243" s="3" t="str">
        <f>IF(VLOOKUP(D3243,'Resources Final'!A:C,3,FALSE)=0,"",VLOOKUP(D3243,'Resources Final'!A:C,3,FALSE))</f>
        <v/>
      </c>
      <c r="L3243" s="3" t="str">
        <f>IF(VLOOKUP(D3243,'Resources Final'!A:D,4,FALSE)=0,"",VLOOKUP(D3243,'Resources Final'!A:D,4,FALSE))</f>
        <v/>
      </c>
      <c r="M3243" s="3" t="str">
        <f>IF(VLOOKUP(D3243,'Resources Final'!A:E,5,FALSE)=0,"",VLOOKUP(D3243,'Resources Final'!A:E,5,FALSE))</f>
        <v/>
      </c>
      <c r="N3243" s="7" t="str">
        <f>IF(VLOOKUP(D3243,'Resources Final'!A:F,6,FALSE)=0,"",VLOOKUP(D3243,'Resources Final'!A:F,6,FALSE))</f>
        <v>https://www.sourcewatch.org/index.php/National_Review_Institute</v>
      </c>
      <c r="O3243" s="3" t="str">
        <f>IF(VLOOKUP(D3243,'Resources Final'!A:G,7,FALSE)=0,"",VLOOKUP(D3243,'Resources Final'!A:G,7,FALSE))</f>
        <v>Sourcewatch</v>
      </c>
    </row>
    <row r="3244" spans="1:15" x14ac:dyDescent="0.2">
      <c r="A3244" s="11">
        <v>990</v>
      </c>
      <c r="B3244" s="11" t="str">
        <f t="shared" si="62"/>
        <v>Charles G. Koch Charitable Foundation_Calvin Coolidge Presidential Foundation201660000</v>
      </c>
      <c r="C3244" s="11" t="s">
        <v>19</v>
      </c>
      <c r="D3244" s="11" t="s">
        <v>586</v>
      </c>
      <c r="E3244" s="11" t="s">
        <v>586</v>
      </c>
      <c r="F3244" s="4">
        <v>60000</v>
      </c>
      <c r="G3244" s="3">
        <v>2016</v>
      </c>
      <c r="H3244" s="3" t="s">
        <v>21</v>
      </c>
      <c r="I3244" s="12"/>
      <c r="J3244" s="3">
        <v>670</v>
      </c>
      <c r="K3244" s="3" t="str">
        <f>IF(VLOOKUP(D3244,'Resources Final'!A:C,3,FALSE)=0,"",VLOOKUP(D3244,'Resources Final'!A:C,3,FALSE))</f>
        <v/>
      </c>
      <c r="L3244" s="3" t="str">
        <f>IF(VLOOKUP(D3244,'Resources Final'!A:D,4,FALSE)=0,"",VLOOKUP(D3244,'Resources Final'!A:D,4,FALSE))</f>
        <v/>
      </c>
      <c r="M3244" s="3" t="str">
        <f>IF(VLOOKUP(D3244,'Resources Final'!A:E,5,FALSE)=0,"",VLOOKUP(D3244,'Resources Final'!A:E,5,FALSE))</f>
        <v/>
      </c>
      <c r="N3244" s="7" t="str">
        <f>IF(VLOOKUP(D3244,'Resources Final'!A:F,6,FALSE)=0,"",VLOOKUP(D3244,'Resources Final'!A:F,6,FALSE))</f>
        <v/>
      </c>
      <c r="O3244" s="3" t="str">
        <f>IF(VLOOKUP(D3244,'Resources Final'!A:G,7,FALSE)=0,"",VLOOKUP(D3244,'Resources Final'!A:G,7,FALSE))</f>
        <v/>
      </c>
    </row>
    <row r="3245" spans="1:15" x14ac:dyDescent="0.2">
      <c r="A3245" s="11">
        <v>990</v>
      </c>
      <c r="B3245" s="11" t="str">
        <f t="shared" si="62"/>
        <v>Charles G. Koch Charitable Foundation_Trinity University201615000</v>
      </c>
      <c r="C3245" s="11" t="s">
        <v>19</v>
      </c>
      <c r="D3245" s="11" t="s">
        <v>3683</v>
      </c>
      <c r="E3245" s="11" t="s">
        <v>3683</v>
      </c>
      <c r="F3245" s="4">
        <v>15000</v>
      </c>
      <c r="G3245" s="3">
        <v>2016</v>
      </c>
      <c r="H3245" s="3" t="s">
        <v>21</v>
      </c>
      <c r="I3245" s="12"/>
      <c r="J3245" s="3">
        <v>671</v>
      </c>
      <c r="K3245" s="3" t="str">
        <f>IF(VLOOKUP(D3245,'Resources Final'!A:C,3,FALSE)=0,"",VLOOKUP(D3245,'Resources Final'!A:C,3,FALSE))</f>
        <v/>
      </c>
      <c r="L3245" s="3" t="str">
        <f>IF(VLOOKUP(D3245,'Resources Final'!A:D,4,FALSE)=0,"",VLOOKUP(D3245,'Resources Final'!A:D,4,FALSE))</f>
        <v>Y</v>
      </c>
      <c r="M3245" s="3" t="str">
        <f>IF(VLOOKUP(D3245,'Resources Final'!A:E,5,FALSE)=0,"",VLOOKUP(D3245,'Resources Final'!A:E,5,FALSE))</f>
        <v/>
      </c>
      <c r="N3245" s="7" t="str">
        <f>IF(VLOOKUP(D3245,'Resources Final'!A:F,6,FALSE)=0,"",VLOOKUP(D3245,'Resources Final'!A:F,6,FALSE))</f>
        <v/>
      </c>
      <c r="O3245" s="3" t="str">
        <f>IF(VLOOKUP(D3245,'Resources Final'!A:G,7,FALSE)=0,"",VLOOKUP(D3245,'Resources Final'!A:G,7,FALSE))</f>
        <v/>
      </c>
    </row>
    <row r="3246" spans="1:15" x14ac:dyDescent="0.2">
      <c r="A3246" s="11">
        <v>990</v>
      </c>
      <c r="B3246" s="11" t="str">
        <f t="shared" si="62"/>
        <v>Charles G. Koch Charitable Foundation_Millikin University201619000</v>
      </c>
      <c r="C3246" s="11" t="s">
        <v>19</v>
      </c>
      <c r="D3246" s="11" t="s">
        <v>2468</v>
      </c>
      <c r="E3246" s="11" t="s">
        <v>2468</v>
      </c>
      <c r="F3246" s="4">
        <v>19000</v>
      </c>
      <c r="G3246" s="3">
        <v>2016</v>
      </c>
      <c r="H3246" s="3" t="s">
        <v>21</v>
      </c>
      <c r="I3246" s="12"/>
      <c r="J3246" s="3">
        <v>672</v>
      </c>
      <c r="K3246" s="3" t="str">
        <f>IF(VLOOKUP(D3246,'Resources Final'!A:C,3,FALSE)=0,"",VLOOKUP(D3246,'Resources Final'!A:C,3,FALSE))</f>
        <v/>
      </c>
      <c r="L3246" s="3" t="str">
        <f>IF(VLOOKUP(D3246,'Resources Final'!A:D,4,FALSE)=0,"",VLOOKUP(D3246,'Resources Final'!A:D,4,FALSE))</f>
        <v>Y</v>
      </c>
      <c r="M3246" s="3" t="str">
        <f>IF(VLOOKUP(D3246,'Resources Final'!A:E,5,FALSE)=0,"",VLOOKUP(D3246,'Resources Final'!A:E,5,FALSE))</f>
        <v/>
      </c>
      <c r="N3246" s="7" t="str">
        <f>IF(VLOOKUP(D3246,'Resources Final'!A:F,6,FALSE)=0,"",VLOOKUP(D3246,'Resources Final'!A:F,6,FALSE))</f>
        <v/>
      </c>
      <c r="O3246" s="3" t="str">
        <f>IF(VLOOKUP(D3246,'Resources Final'!A:G,7,FALSE)=0,"",VLOOKUP(D3246,'Resources Final'!A:G,7,FALSE))</f>
        <v/>
      </c>
    </row>
    <row r="3247" spans="1:15" x14ac:dyDescent="0.2">
      <c r="A3247" s="11">
        <v>990</v>
      </c>
      <c r="B3247" s="11" t="str">
        <f t="shared" si="62"/>
        <v>Charles G. Koch Charitable Foundation_Ryan Foundation201682100</v>
      </c>
      <c r="C3247" s="11" t="s">
        <v>19</v>
      </c>
      <c r="D3247" s="11" t="s">
        <v>3154</v>
      </c>
      <c r="E3247" s="11" t="s">
        <v>3154</v>
      </c>
      <c r="F3247" s="4">
        <v>82100</v>
      </c>
      <c r="G3247" s="3">
        <v>2016</v>
      </c>
      <c r="H3247" s="3" t="s">
        <v>21</v>
      </c>
      <c r="I3247" s="12"/>
      <c r="J3247" s="3">
        <v>673</v>
      </c>
      <c r="K3247" s="3" t="str">
        <f>IF(VLOOKUP(D3247,'Resources Final'!A:C,3,FALSE)=0,"",VLOOKUP(D3247,'Resources Final'!A:C,3,FALSE))</f>
        <v/>
      </c>
      <c r="L3247" s="3" t="str">
        <f>IF(VLOOKUP(D3247,'Resources Final'!A:D,4,FALSE)=0,"",VLOOKUP(D3247,'Resources Final'!A:D,4,FALSE))</f>
        <v/>
      </c>
      <c r="M3247" s="3" t="str">
        <f>IF(VLOOKUP(D3247,'Resources Final'!A:E,5,FALSE)=0,"",VLOOKUP(D3247,'Resources Final'!A:E,5,FALSE))</f>
        <v/>
      </c>
      <c r="N3247" s="7" t="str">
        <f>IF(VLOOKUP(D3247,'Resources Final'!A:F,6,FALSE)=0,"",VLOOKUP(D3247,'Resources Final'!A:F,6,FALSE))</f>
        <v/>
      </c>
      <c r="O3247" s="3" t="str">
        <f>IF(VLOOKUP(D3247,'Resources Final'!A:G,7,FALSE)=0,"",VLOOKUP(D3247,'Resources Final'!A:G,7,FALSE))</f>
        <v/>
      </c>
    </row>
    <row r="3248" spans="1:15" x14ac:dyDescent="0.2">
      <c r="A3248" s="11">
        <v>990</v>
      </c>
      <c r="B3248" s="11" t="str">
        <f t="shared" si="62"/>
        <v>Charles G. Koch Charitable Foundation_Effrem20163060</v>
      </c>
      <c r="C3248" s="11" t="s">
        <v>19</v>
      </c>
      <c r="D3248" s="11" t="s">
        <v>1113</v>
      </c>
      <c r="E3248" s="11" t="s">
        <v>1113</v>
      </c>
      <c r="F3248" s="4">
        <v>3060</v>
      </c>
      <c r="G3248" s="3">
        <v>2016</v>
      </c>
      <c r="H3248" s="3" t="s">
        <v>21</v>
      </c>
      <c r="I3248" s="12" t="s">
        <v>31</v>
      </c>
      <c r="J3248" s="3">
        <v>674</v>
      </c>
      <c r="K3248" s="3" t="str">
        <f>IF(VLOOKUP(D3248,'Resources Final'!A:C,3,FALSE)=0,"",VLOOKUP(D3248,'Resources Final'!A:C,3,FALSE))</f>
        <v>Y</v>
      </c>
      <c r="L3248" s="3" t="str">
        <f>IF(VLOOKUP(D3248,'Resources Final'!A:D,4,FALSE)=0,"",VLOOKUP(D3248,'Resources Final'!A:D,4,FALSE))</f>
        <v/>
      </c>
      <c r="M3248" s="3" t="str">
        <f>IF(VLOOKUP(D3248,'Resources Final'!A:E,5,FALSE)=0,"",VLOOKUP(D3248,'Resources Final'!A:E,5,FALSE))</f>
        <v/>
      </c>
      <c r="N3248" s="7" t="str">
        <f>IF(VLOOKUP(D3248,'Resources Final'!A:F,6,FALSE)=0,"",VLOOKUP(D3248,'Resources Final'!A:F,6,FALSE))</f>
        <v/>
      </c>
      <c r="O3248" s="3" t="str">
        <f>IF(VLOOKUP(D3248,'Resources Final'!A:G,7,FALSE)=0,"",VLOOKUP(D3248,'Resources Final'!A:G,7,FALSE))</f>
        <v/>
      </c>
    </row>
    <row r="3249" spans="1:15" x14ac:dyDescent="0.2">
      <c r="A3249" s="11">
        <v>990</v>
      </c>
      <c r="B3249" s="11" t="str">
        <f t="shared" si="62"/>
        <v>Charles G. Koch Charitable Foundation_Victims of Communism Memorial Foundation201620500</v>
      </c>
      <c r="C3249" s="11" t="s">
        <v>19</v>
      </c>
      <c r="D3249" s="11" t="s">
        <v>3890</v>
      </c>
      <c r="E3249" s="11" t="s">
        <v>3890</v>
      </c>
      <c r="F3249" s="4">
        <v>20500</v>
      </c>
      <c r="G3249" s="3">
        <v>2016</v>
      </c>
      <c r="H3249" s="3" t="s">
        <v>21</v>
      </c>
      <c r="I3249" s="12"/>
      <c r="J3249" s="3">
        <v>675</v>
      </c>
      <c r="K3249" s="3" t="str">
        <f>IF(VLOOKUP(D3249,'Resources Final'!A:C,3,FALSE)=0,"",VLOOKUP(D3249,'Resources Final'!A:C,3,FALSE))</f>
        <v/>
      </c>
      <c r="L3249" s="3" t="str">
        <f>IF(VLOOKUP(D3249,'Resources Final'!A:D,4,FALSE)=0,"",VLOOKUP(D3249,'Resources Final'!A:D,4,FALSE))</f>
        <v/>
      </c>
      <c r="M3249" s="3" t="str">
        <f>IF(VLOOKUP(D3249,'Resources Final'!A:E,5,FALSE)=0,"",VLOOKUP(D3249,'Resources Final'!A:E,5,FALSE))</f>
        <v/>
      </c>
      <c r="N3249" s="7" t="str">
        <f>IF(VLOOKUP(D3249,'Resources Final'!A:F,6,FALSE)=0,"",VLOOKUP(D3249,'Resources Final'!A:F,6,FALSE))</f>
        <v>https://www.sourcewatch.org/index.php/Victims_of_Communism_Memorial_Foundation</v>
      </c>
      <c r="O3249" s="3" t="str">
        <f>IF(VLOOKUP(D3249,'Resources Final'!A:G,7,FALSE)=0,"",VLOOKUP(D3249,'Resources Final'!A:G,7,FALSE))</f>
        <v>Sourcewatch</v>
      </c>
    </row>
    <row r="3250" spans="1:15" x14ac:dyDescent="0.2">
      <c r="A3250" s="11">
        <v>990</v>
      </c>
      <c r="B3250" s="11" t="str">
        <f t="shared" si="62"/>
        <v>Charles G. Koch Charitable Foundation_McFall20163060</v>
      </c>
      <c r="C3250" s="11" t="s">
        <v>19</v>
      </c>
      <c r="D3250" s="11" t="s">
        <v>2383</v>
      </c>
      <c r="E3250" s="11" t="s">
        <v>2383</v>
      </c>
      <c r="F3250" s="4">
        <v>3060</v>
      </c>
      <c r="G3250" s="3">
        <v>2016</v>
      </c>
      <c r="H3250" s="3" t="s">
        <v>21</v>
      </c>
      <c r="I3250" s="12" t="s">
        <v>31</v>
      </c>
      <c r="J3250" s="3">
        <v>676</v>
      </c>
      <c r="K3250" s="3" t="str">
        <f>IF(VLOOKUP(D3250,'Resources Final'!A:C,3,FALSE)=0,"",VLOOKUP(D3250,'Resources Final'!A:C,3,FALSE))</f>
        <v>Y</v>
      </c>
      <c r="L3250" s="3" t="str">
        <f>IF(VLOOKUP(D3250,'Resources Final'!A:D,4,FALSE)=0,"",VLOOKUP(D3250,'Resources Final'!A:D,4,FALSE))</f>
        <v/>
      </c>
      <c r="M3250" s="3" t="str">
        <f>IF(VLOOKUP(D3250,'Resources Final'!A:E,5,FALSE)=0,"",VLOOKUP(D3250,'Resources Final'!A:E,5,FALSE))</f>
        <v/>
      </c>
      <c r="N3250" s="7" t="str">
        <f>IF(VLOOKUP(D3250,'Resources Final'!A:F,6,FALSE)=0,"",VLOOKUP(D3250,'Resources Final'!A:F,6,FALSE))</f>
        <v/>
      </c>
      <c r="O3250" s="3" t="str">
        <f>IF(VLOOKUP(D3250,'Resources Final'!A:G,7,FALSE)=0,"",VLOOKUP(D3250,'Resources Final'!A:G,7,FALSE))</f>
        <v/>
      </c>
    </row>
    <row r="3251" spans="1:15" x14ac:dyDescent="0.2">
      <c r="A3251" s="11">
        <v>990</v>
      </c>
      <c r="B3251" s="11" t="str">
        <f t="shared" si="62"/>
        <v>Charles G. Koch Charitable Foundation_Trimels20163060</v>
      </c>
      <c r="C3251" s="11" t="s">
        <v>19</v>
      </c>
      <c r="D3251" s="11" t="s">
        <v>3681</v>
      </c>
      <c r="E3251" s="11" t="s">
        <v>3681</v>
      </c>
      <c r="F3251" s="4">
        <v>3060</v>
      </c>
      <c r="G3251" s="3">
        <v>2016</v>
      </c>
      <c r="H3251" s="3" t="s">
        <v>21</v>
      </c>
      <c r="I3251" s="12" t="s">
        <v>31</v>
      </c>
      <c r="J3251" s="3">
        <v>677</v>
      </c>
      <c r="K3251" s="3" t="str">
        <f>IF(VLOOKUP(D3251,'Resources Final'!A:C,3,FALSE)=0,"",VLOOKUP(D3251,'Resources Final'!A:C,3,FALSE))</f>
        <v>Y</v>
      </c>
      <c r="L3251" s="3" t="str">
        <f>IF(VLOOKUP(D3251,'Resources Final'!A:D,4,FALSE)=0,"",VLOOKUP(D3251,'Resources Final'!A:D,4,FALSE))</f>
        <v/>
      </c>
      <c r="M3251" s="3" t="str">
        <f>IF(VLOOKUP(D3251,'Resources Final'!A:E,5,FALSE)=0,"",VLOOKUP(D3251,'Resources Final'!A:E,5,FALSE))</f>
        <v/>
      </c>
      <c r="N3251" s="7" t="str">
        <f>IF(VLOOKUP(D3251,'Resources Final'!A:F,6,FALSE)=0,"",VLOOKUP(D3251,'Resources Final'!A:F,6,FALSE))</f>
        <v/>
      </c>
      <c r="O3251" s="3" t="str">
        <f>IF(VLOOKUP(D3251,'Resources Final'!A:G,7,FALSE)=0,"",VLOOKUP(D3251,'Resources Final'!A:G,7,FALSE))</f>
        <v/>
      </c>
    </row>
    <row r="3252" spans="1:15" x14ac:dyDescent="0.2">
      <c r="A3252" s="11">
        <v>990</v>
      </c>
      <c r="B3252" s="11" t="str">
        <f t="shared" si="62"/>
        <v>Charles G. Koch Charitable Foundation_Lester20164005</v>
      </c>
      <c r="C3252" s="11" t="s">
        <v>19</v>
      </c>
      <c r="D3252" s="11" t="s">
        <v>2144</v>
      </c>
      <c r="E3252" s="11" t="s">
        <v>2144</v>
      </c>
      <c r="F3252" s="4">
        <v>4005</v>
      </c>
      <c r="G3252" s="3">
        <v>2016</v>
      </c>
      <c r="H3252" s="3" t="s">
        <v>21</v>
      </c>
      <c r="I3252" s="12" t="s">
        <v>31</v>
      </c>
      <c r="J3252" s="3">
        <v>678</v>
      </c>
      <c r="K3252" s="3" t="str">
        <f>IF(VLOOKUP(D3252,'Resources Final'!A:C,3,FALSE)=0,"",VLOOKUP(D3252,'Resources Final'!A:C,3,FALSE))</f>
        <v>Y</v>
      </c>
      <c r="L3252" s="3" t="str">
        <f>IF(VLOOKUP(D3252,'Resources Final'!A:D,4,FALSE)=0,"",VLOOKUP(D3252,'Resources Final'!A:D,4,FALSE))</f>
        <v/>
      </c>
      <c r="M3252" s="3" t="str">
        <f>IF(VLOOKUP(D3252,'Resources Final'!A:E,5,FALSE)=0,"",VLOOKUP(D3252,'Resources Final'!A:E,5,FALSE))</f>
        <v/>
      </c>
      <c r="N3252" s="7" t="str">
        <f>IF(VLOOKUP(D3252,'Resources Final'!A:F,6,FALSE)=0,"",VLOOKUP(D3252,'Resources Final'!A:F,6,FALSE))</f>
        <v/>
      </c>
      <c r="O3252" s="3" t="str">
        <f>IF(VLOOKUP(D3252,'Resources Final'!A:G,7,FALSE)=0,"",VLOOKUP(D3252,'Resources Final'!A:G,7,FALSE))</f>
        <v/>
      </c>
    </row>
    <row r="3253" spans="1:15" x14ac:dyDescent="0.2">
      <c r="A3253" s="11">
        <v>990</v>
      </c>
      <c r="B3253" s="11" t="str">
        <f t="shared" si="62"/>
        <v>Charles G. Koch Charitable Foundation_Research Foundation of CUNY201656900</v>
      </c>
      <c r="C3253" s="11" t="s">
        <v>19</v>
      </c>
      <c r="D3253" s="11" t="s">
        <v>3037</v>
      </c>
      <c r="E3253" s="11" t="s">
        <v>3037</v>
      </c>
      <c r="F3253" s="4">
        <v>56900</v>
      </c>
      <c r="G3253" s="3">
        <v>2016</v>
      </c>
      <c r="H3253" s="3" t="s">
        <v>21</v>
      </c>
      <c r="I3253" s="12"/>
      <c r="J3253" s="3">
        <v>679</v>
      </c>
      <c r="K3253" s="3" t="str">
        <f>IF(VLOOKUP(D3253,'Resources Final'!A:C,3,FALSE)=0,"",VLOOKUP(D3253,'Resources Final'!A:C,3,FALSE))</f>
        <v/>
      </c>
      <c r="L3253" s="3" t="str">
        <f>IF(VLOOKUP(D3253,'Resources Final'!A:D,4,FALSE)=0,"",VLOOKUP(D3253,'Resources Final'!A:D,4,FALSE))</f>
        <v>Y</v>
      </c>
      <c r="M3253" s="3" t="str">
        <f>IF(VLOOKUP(D3253,'Resources Final'!A:E,5,FALSE)=0,"",VLOOKUP(D3253,'Resources Final'!A:E,5,FALSE))</f>
        <v/>
      </c>
      <c r="N3253" s="7" t="str">
        <f>IF(VLOOKUP(D3253,'Resources Final'!A:F,6,FALSE)=0,"",VLOOKUP(D3253,'Resources Final'!A:F,6,FALSE))</f>
        <v/>
      </c>
      <c r="O3253" s="3" t="str">
        <f>IF(VLOOKUP(D3253,'Resources Final'!A:G,7,FALSE)=0,"",VLOOKUP(D3253,'Resources Final'!A:G,7,FALSE))</f>
        <v/>
      </c>
    </row>
    <row r="3254" spans="1:15" x14ac:dyDescent="0.2">
      <c r="A3254" s="11">
        <v>990</v>
      </c>
      <c r="B3254" s="11" t="str">
        <f t="shared" si="62"/>
        <v>Charles G. Koch Charitable Foundation_Argosy University - Twin Cities20161000</v>
      </c>
      <c r="C3254" s="11" t="s">
        <v>19</v>
      </c>
      <c r="D3254" s="11" t="s">
        <v>253</v>
      </c>
      <c r="E3254" s="11" t="s">
        <v>254</v>
      </c>
      <c r="F3254" s="4">
        <v>1000</v>
      </c>
      <c r="G3254" s="3">
        <v>2016</v>
      </c>
      <c r="H3254" s="3" t="s">
        <v>21</v>
      </c>
      <c r="I3254" s="12"/>
      <c r="J3254" s="3">
        <v>680</v>
      </c>
      <c r="K3254" s="3" t="str">
        <f>IF(VLOOKUP(D3254,'Resources Final'!A:C,3,FALSE)=0,"",VLOOKUP(D3254,'Resources Final'!A:C,3,FALSE))</f>
        <v/>
      </c>
      <c r="L3254" s="3" t="str">
        <f>IF(VLOOKUP(D3254,'Resources Final'!A:D,4,FALSE)=0,"",VLOOKUP(D3254,'Resources Final'!A:D,4,FALSE))</f>
        <v>Y</v>
      </c>
      <c r="M3254" s="3" t="str">
        <f>IF(VLOOKUP(D3254,'Resources Final'!A:E,5,FALSE)=0,"",VLOOKUP(D3254,'Resources Final'!A:E,5,FALSE))</f>
        <v/>
      </c>
      <c r="N3254" s="7" t="str">
        <f>IF(VLOOKUP(D3254,'Resources Final'!A:F,6,FALSE)=0,"",VLOOKUP(D3254,'Resources Final'!A:F,6,FALSE))</f>
        <v/>
      </c>
      <c r="O3254" s="3" t="str">
        <f>IF(VLOOKUP(D3254,'Resources Final'!A:G,7,FALSE)=0,"",VLOOKUP(D3254,'Resources Final'!A:G,7,FALSE))</f>
        <v/>
      </c>
    </row>
    <row r="3255" spans="1:15" x14ac:dyDescent="0.2">
      <c r="A3255" s="11">
        <v>990</v>
      </c>
      <c r="B3255" s="11" t="str">
        <f t="shared" si="62"/>
        <v>Charles G. Koch Charitable Foundation_Christopher Newport University201643000</v>
      </c>
      <c r="C3255" s="11" t="s">
        <v>19</v>
      </c>
      <c r="D3255" s="11" t="s">
        <v>724</v>
      </c>
      <c r="E3255" s="11" t="s">
        <v>724</v>
      </c>
      <c r="F3255" s="4">
        <v>43000</v>
      </c>
      <c r="G3255" s="3">
        <v>2016</v>
      </c>
      <c r="H3255" s="3" t="s">
        <v>21</v>
      </c>
      <c r="I3255" s="12"/>
      <c r="J3255" s="3">
        <v>681</v>
      </c>
      <c r="K3255" s="3" t="str">
        <f>IF(VLOOKUP(D3255,'Resources Final'!A:C,3,FALSE)=0,"",VLOOKUP(D3255,'Resources Final'!A:C,3,FALSE))</f>
        <v/>
      </c>
      <c r="L3255" s="3" t="str">
        <f>IF(VLOOKUP(D3255,'Resources Final'!A:D,4,FALSE)=0,"",VLOOKUP(D3255,'Resources Final'!A:D,4,FALSE))</f>
        <v>Y</v>
      </c>
      <c r="M3255" s="3" t="str">
        <f>IF(VLOOKUP(D3255,'Resources Final'!A:E,5,FALSE)=0,"",VLOOKUP(D3255,'Resources Final'!A:E,5,FALSE))</f>
        <v/>
      </c>
      <c r="N3255" s="7" t="str">
        <f>IF(VLOOKUP(D3255,'Resources Final'!A:F,6,FALSE)=0,"",VLOOKUP(D3255,'Resources Final'!A:F,6,FALSE))</f>
        <v/>
      </c>
      <c r="O3255" s="3" t="str">
        <f>IF(VLOOKUP(D3255,'Resources Final'!A:G,7,FALSE)=0,"",VLOOKUP(D3255,'Resources Final'!A:G,7,FALSE))</f>
        <v/>
      </c>
    </row>
    <row r="3256" spans="1:15" x14ac:dyDescent="0.2">
      <c r="A3256" s="11">
        <v>990</v>
      </c>
      <c r="B3256" s="11" t="str">
        <f t="shared" si="62"/>
        <v>Charles G. Koch Charitable Foundation_Kalsson20164005</v>
      </c>
      <c r="C3256" s="11" t="s">
        <v>19</v>
      </c>
      <c r="D3256" s="11" t="s">
        <v>1945</v>
      </c>
      <c r="E3256" s="11" t="s">
        <v>1945</v>
      </c>
      <c r="F3256" s="4">
        <v>4005</v>
      </c>
      <c r="G3256" s="3">
        <v>2016</v>
      </c>
      <c r="H3256" s="3" t="s">
        <v>21</v>
      </c>
      <c r="I3256" s="12" t="s">
        <v>31</v>
      </c>
      <c r="J3256" s="3">
        <v>682</v>
      </c>
      <c r="K3256" s="3" t="str">
        <f>IF(VLOOKUP(D3256,'Resources Final'!A:C,3,FALSE)=0,"",VLOOKUP(D3256,'Resources Final'!A:C,3,FALSE))</f>
        <v>Y</v>
      </c>
      <c r="L3256" s="3" t="str">
        <f>IF(VLOOKUP(D3256,'Resources Final'!A:D,4,FALSE)=0,"",VLOOKUP(D3256,'Resources Final'!A:D,4,FALSE))</f>
        <v/>
      </c>
      <c r="M3256" s="3" t="str">
        <f>IF(VLOOKUP(D3256,'Resources Final'!A:E,5,FALSE)=0,"",VLOOKUP(D3256,'Resources Final'!A:E,5,FALSE))</f>
        <v/>
      </c>
      <c r="N3256" s="7" t="str">
        <f>IF(VLOOKUP(D3256,'Resources Final'!A:F,6,FALSE)=0,"",VLOOKUP(D3256,'Resources Final'!A:F,6,FALSE))</f>
        <v/>
      </c>
      <c r="O3256" s="3" t="str">
        <f>IF(VLOOKUP(D3256,'Resources Final'!A:G,7,FALSE)=0,"",VLOOKUP(D3256,'Resources Final'!A:G,7,FALSE))</f>
        <v/>
      </c>
    </row>
    <row r="3257" spans="1:15" x14ac:dyDescent="0.2">
      <c r="A3257" s="11">
        <v>990</v>
      </c>
      <c r="B3257" s="11" t="str">
        <f t="shared" si="62"/>
        <v>Charles G. Koch Charitable Foundation_Davis20163060</v>
      </c>
      <c r="C3257" s="11" t="s">
        <v>19</v>
      </c>
      <c r="D3257" s="11" t="s">
        <v>959</v>
      </c>
      <c r="E3257" s="11" t="s">
        <v>959</v>
      </c>
      <c r="F3257" s="4">
        <v>3060</v>
      </c>
      <c r="G3257" s="3">
        <v>2016</v>
      </c>
      <c r="H3257" s="3" t="s">
        <v>21</v>
      </c>
      <c r="I3257" s="12" t="s">
        <v>31</v>
      </c>
      <c r="J3257" s="3">
        <v>683</v>
      </c>
      <c r="K3257" s="3" t="str">
        <f>IF(VLOOKUP(D3257,'Resources Final'!A:C,3,FALSE)=0,"",VLOOKUP(D3257,'Resources Final'!A:C,3,FALSE))</f>
        <v>Y</v>
      </c>
      <c r="L3257" s="3" t="str">
        <f>IF(VLOOKUP(D3257,'Resources Final'!A:D,4,FALSE)=0,"",VLOOKUP(D3257,'Resources Final'!A:D,4,FALSE))</f>
        <v/>
      </c>
      <c r="M3257" s="3" t="str">
        <f>IF(VLOOKUP(D3257,'Resources Final'!A:E,5,FALSE)=0,"",VLOOKUP(D3257,'Resources Final'!A:E,5,FALSE))</f>
        <v/>
      </c>
      <c r="N3257" s="7" t="str">
        <f>IF(VLOOKUP(D3257,'Resources Final'!A:F,6,FALSE)=0,"",VLOOKUP(D3257,'Resources Final'!A:F,6,FALSE))</f>
        <v/>
      </c>
      <c r="O3257" s="3" t="str">
        <f>IF(VLOOKUP(D3257,'Resources Final'!A:G,7,FALSE)=0,"",VLOOKUP(D3257,'Resources Final'!A:G,7,FALSE))</f>
        <v/>
      </c>
    </row>
    <row r="3258" spans="1:15" x14ac:dyDescent="0.2">
      <c r="A3258" s="11">
        <v>990</v>
      </c>
      <c r="B3258" s="11" t="str">
        <f t="shared" si="62"/>
        <v>Charles G. Koch Charitable Foundation_Venezia20164005</v>
      </c>
      <c r="C3258" s="11" t="s">
        <v>19</v>
      </c>
      <c r="D3258" s="11" t="s">
        <v>3884</v>
      </c>
      <c r="E3258" s="11" t="s">
        <v>3884</v>
      </c>
      <c r="F3258" s="4">
        <v>4005</v>
      </c>
      <c r="G3258" s="3">
        <v>2016</v>
      </c>
      <c r="H3258" s="3" t="s">
        <v>21</v>
      </c>
      <c r="I3258" s="12" t="s">
        <v>31</v>
      </c>
      <c r="J3258" s="3">
        <v>684</v>
      </c>
      <c r="K3258" s="3" t="str">
        <f>IF(VLOOKUP(D3258,'Resources Final'!A:C,3,FALSE)=0,"",VLOOKUP(D3258,'Resources Final'!A:C,3,FALSE))</f>
        <v>Y</v>
      </c>
      <c r="L3258" s="3" t="str">
        <f>IF(VLOOKUP(D3258,'Resources Final'!A:D,4,FALSE)=0,"",VLOOKUP(D3258,'Resources Final'!A:D,4,FALSE))</f>
        <v/>
      </c>
      <c r="M3258" s="3" t="str">
        <f>IF(VLOOKUP(D3258,'Resources Final'!A:E,5,FALSE)=0,"",VLOOKUP(D3258,'Resources Final'!A:E,5,FALSE))</f>
        <v/>
      </c>
      <c r="N3258" s="7" t="str">
        <f>IF(VLOOKUP(D3258,'Resources Final'!A:F,6,FALSE)=0,"",VLOOKUP(D3258,'Resources Final'!A:F,6,FALSE))</f>
        <v/>
      </c>
      <c r="O3258" s="3" t="str">
        <f>IF(VLOOKUP(D3258,'Resources Final'!A:G,7,FALSE)=0,"",VLOOKUP(D3258,'Resources Final'!A:G,7,FALSE))</f>
        <v/>
      </c>
    </row>
    <row r="3259" spans="1:15" x14ac:dyDescent="0.2">
      <c r="A3259" s="11">
        <v>990</v>
      </c>
      <c r="B3259" s="11" t="str">
        <f t="shared" si="62"/>
        <v>Charles G. Koch Charitable Foundation_West Texas A&amp;M University201614000</v>
      </c>
      <c r="C3259" s="11" t="s">
        <v>19</v>
      </c>
      <c r="D3259" s="11" t="s">
        <v>3978</v>
      </c>
      <c r="E3259" s="11" t="s">
        <v>3978</v>
      </c>
      <c r="F3259" s="4">
        <v>14000</v>
      </c>
      <c r="G3259" s="3">
        <v>2016</v>
      </c>
      <c r="H3259" s="3" t="s">
        <v>21</v>
      </c>
      <c r="I3259" s="12"/>
      <c r="J3259" s="3">
        <v>685</v>
      </c>
      <c r="K3259" s="3" t="str">
        <f>IF(VLOOKUP(D3259,'Resources Final'!A:C,3,FALSE)=0,"",VLOOKUP(D3259,'Resources Final'!A:C,3,FALSE))</f>
        <v/>
      </c>
      <c r="L3259" s="3" t="str">
        <f>IF(VLOOKUP(D3259,'Resources Final'!A:D,4,FALSE)=0,"",VLOOKUP(D3259,'Resources Final'!A:D,4,FALSE))</f>
        <v>Y</v>
      </c>
      <c r="M3259" s="3" t="str">
        <f>IF(VLOOKUP(D3259,'Resources Final'!A:E,5,FALSE)=0,"",VLOOKUP(D3259,'Resources Final'!A:E,5,FALSE))</f>
        <v/>
      </c>
      <c r="N3259" s="7" t="str">
        <f>IF(VLOOKUP(D3259,'Resources Final'!A:F,6,FALSE)=0,"",VLOOKUP(D3259,'Resources Final'!A:F,6,FALSE))</f>
        <v/>
      </c>
      <c r="O3259" s="3" t="str">
        <f>IF(VLOOKUP(D3259,'Resources Final'!A:G,7,FALSE)=0,"",VLOOKUP(D3259,'Resources Final'!A:G,7,FALSE))</f>
        <v/>
      </c>
    </row>
    <row r="3260" spans="1:15" x14ac:dyDescent="0.2">
      <c r="A3260" s="11">
        <v>990</v>
      </c>
      <c r="B3260" s="11" t="str">
        <f t="shared" si="62"/>
        <v>Charles G. Koch Charitable Foundation_Bowman20163213</v>
      </c>
      <c r="C3260" s="11" t="s">
        <v>19</v>
      </c>
      <c r="D3260" s="11" t="s">
        <v>482</v>
      </c>
      <c r="E3260" s="11" t="s">
        <v>482</v>
      </c>
      <c r="F3260" s="4">
        <v>3213</v>
      </c>
      <c r="G3260" s="3">
        <v>2016</v>
      </c>
      <c r="H3260" s="3" t="s">
        <v>21</v>
      </c>
      <c r="I3260" s="12" t="s">
        <v>31</v>
      </c>
      <c r="J3260" s="3">
        <v>686</v>
      </c>
      <c r="K3260" s="3" t="str">
        <f>IF(VLOOKUP(D3260,'Resources Final'!A:C,3,FALSE)=0,"",VLOOKUP(D3260,'Resources Final'!A:C,3,FALSE))</f>
        <v>Y</v>
      </c>
      <c r="L3260" s="3" t="str">
        <f>IF(VLOOKUP(D3260,'Resources Final'!A:D,4,FALSE)=0,"",VLOOKUP(D3260,'Resources Final'!A:D,4,FALSE))</f>
        <v/>
      </c>
      <c r="M3260" s="3" t="str">
        <f>IF(VLOOKUP(D3260,'Resources Final'!A:E,5,FALSE)=0,"",VLOOKUP(D3260,'Resources Final'!A:E,5,FALSE))</f>
        <v/>
      </c>
      <c r="N3260" s="7" t="str">
        <f>IF(VLOOKUP(D3260,'Resources Final'!A:F,6,FALSE)=0,"",VLOOKUP(D3260,'Resources Final'!A:F,6,FALSE))</f>
        <v/>
      </c>
      <c r="O3260" s="3" t="str">
        <f>IF(VLOOKUP(D3260,'Resources Final'!A:G,7,FALSE)=0,"",VLOOKUP(D3260,'Resources Final'!A:G,7,FALSE))</f>
        <v/>
      </c>
    </row>
    <row r="3261" spans="1:15" x14ac:dyDescent="0.2">
      <c r="A3261" s="11">
        <v>990</v>
      </c>
      <c r="B3261" s="11" t="str">
        <f t="shared" si="62"/>
        <v>Charles G. Koch Charitable Foundation_White20164005</v>
      </c>
      <c r="C3261" s="11" t="s">
        <v>19</v>
      </c>
      <c r="D3261" s="11" t="s">
        <v>3999</v>
      </c>
      <c r="E3261" s="11" t="s">
        <v>3999</v>
      </c>
      <c r="F3261" s="4">
        <v>4005</v>
      </c>
      <c r="G3261" s="3">
        <v>2016</v>
      </c>
      <c r="H3261" s="3" t="s">
        <v>21</v>
      </c>
      <c r="I3261" s="12" t="s">
        <v>31</v>
      </c>
      <c r="J3261" s="3">
        <v>687</v>
      </c>
      <c r="K3261" s="3" t="str">
        <f>IF(VLOOKUP(D3261,'Resources Final'!A:C,3,FALSE)=0,"",VLOOKUP(D3261,'Resources Final'!A:C,3,FALSE))</f>
        <v>Y</v>
      </c>
      <c r="L3261" s="3" t="str">
        <f>IF(VLOOKUP(D3261,'Resources Final'!A:D,4,FALSE)=0,"",VLOOKUP(D3261,'Resources Final'!A:D,4,FALSE))</f>
        <v/>
      </c>
      <c r="M3261" s="3" t="str">
        <f>IF(VLOOKUP(D3261,'Resources Final'!A:E,5,FALSE)=0,"",VLOOKUP(D3261,'Resources Final'!A:E,5,FALSE))</f>
        <v/>
      </c>
      <c r="N3261" s="7" t="str">
        <f>IF(VLOOKUP(D3261,'Resources Final'!A:F,6,FALSE)=0,"",VLOOKUP(D3261,'Resources Final'!A:F,6,FALSE))</f>
        <v/>
      </c>
      <c r="O3261" s="3" t="str">
        <f>IF(VLOOKUP(D3261,'Resources Final'!A:G,7,FALSE)=0,"",VLOOKUP(D3261,'Resources Final'!A:G,7,FALSE))</f>
        <v/>
      </c>
    </row>
    <row r="3262" spans="1:15" x14ac:dyDescent="0.2">
      <c r="A3262" s="11">
        <v>990</v>
      </c>
      <c r="B3262" s="11" t="str">
        <f t="shared" si="62"/>
        <v>Charles G. Koch Charitable Foundation_Atlas Economic Research Foundation201630000</v>
      </c>
      <c r="C3262" s="11" t="s">
        <v>19</v>
      </c>
      <c r="D3262" s="11" t="s">
        <v>286</v>
      </c>
      <c r="E3262" s="11" t="s">
        <v>286</v>
      </c>
      <c r="F3262" s="4">
        <v>30000</v>
      </c>
      <c r="G3262" s="3">
        <v>2016</v>
      </c>
      <c r="H3262" s="3" t="s">
        <v>21</v>
      </c>
      <c r="I3262" s="12" t="s">
        <v>735</v>
      </c>
      <c r="J3262" s="3">
        <v>688</v>
      </c>
      <c r="K3262" s="3" t="str">
        <f>IF(VLOOKUP(D3262,'Resources Final'!A:C,3,FALSE)=0,"",VLOOKUP(D3262,'Resources Final'!A:C,3,FALSE))</f>
        <v/>
      </c>
      <c r="L3262" s="3" t="str">
        <f>IF(VLOOKUP(D3262,'Resources Final'!A:D,4,FALSE)=0,"",VLOOKUP(D3262,'Resources Final'!A:D,4,FALSE))</f>
        <v/>
      </c>
      <c r="M3262" s="3" t="str">
        <f>IF(VLOOKUP(D3262,'Resources Final'!A:E,5,FALSE)=0,"",VLOOKUP(D3262,'Resources Final'!A:E,5,FALSE))</f>
        <v/>
      </c>
      <c r="N3262" s="7" t="str">
        <f>IF(VLOOKUP(D3262,'Resources Final'!A:F,6,FALSE)=0,"",VLOOKUP(D3262,'Resources Final'!A:F,6,FALSE))</f>
        <v>https://www.desmogblog.com/atlas-economic-research-foundation</v>
      </c>
      <c r="O3262" s="3" t="str">
        <f>IF(VLOOKUP(D3262,'Resources Final'!A:G,7,FALSE)=0,"",VLOOKUP(D3262,'Resources Final'!A:G,7,FALSE))</f>
        <v>Desmog</v>
      </c>
    </row>
    <row r="3263" spans="1:15" x14ac:dyDescent="0.2">
      <c r="A3263" s="11">
        <v>990</v>
      </c>
      <c r="B3263" s="11" t="str">
        <f t="shared" si="62"/>
        <v>Charles G. Koch Charitable Foundation_American Enterprise Institute for Public Policy Research201615000</v>
      </c>
      <c r="C3263" s="11" t="s">
        <v>19</v>
      </c>
      <c r="D3263" s="11" t="s">
        <v>189</v>
      </c>
      <c r="E3263" s="11" t="s">
        <v>189</v>
      </c>
      <c r="F3263" s="4">
        <v>15000</v>
      </c>
      <c r="G3263" s="3">
        <v>2016</v>
      </c>
      <c r="H3263" s="3" t="s">
        <v>21</v>
      </c>
      <c r="I3263" s="12"/>
      <c r="J3263" s="3">
        <v>689</v>
      </c>
      <c r="K3263" s="3" t="str">
        <f>IF(VLOOKUP(D3263,'Resources Final'!A:C,3,FALSE)=0,"",VLOOKUP(D3263,'Resources Final'!A:C,3,FALSE))</f>
        <v/>
      </c>
      <c r="L3263" s="3" t="str">
        <f>IF(VLOOKUP(D3263,'Resources Final'!A:D,4,FALSE)=0,"",VLOOKUP(D3263,'Resources Final'!A:D,4,FALSE))</f>
        <v/>
      </c>
      <c r="M3263" s="3" t="str">
        <f>IF(VLOOKUP(D3263,'Resources Final'!A:E,5,FALSE)=0,"",VLOOKUP(D3263,'Resources Final'!A:E,5,FALSE))</f>
        <v/>
      </c>
      <c r="N3263" s="7" t="str">
        <f>IF(VLOOKUP(D3263,'Resources Final'!A:F,6,FALSE)=0,"",VLOOKUP(D3263,'Resources Final'!A:F,6,FALSE))</f>
        <v>https://www.desmogblog.com/american-enterprise-institute</v>
      </c>
      <c r="O3263" s="3" t="str">
        <f>IF(VLOOKUP(D3263,'Resources Final'!A:G,7,FALSE)=0,"",VLOOKUP(D3263,'Resources Final'!A:G,7,FALSE))</f>
        <v>Desmog</v>
      </c>
    </row>
    <row r="3264" spans="1:15" x14ac:dyDescent="0.2">
      <c r="A3264" s="11">
        <v>990</v>
      </c>
      <c r="B3264" s="11" t="str">
        <f t="shared" si="62"/>
        <v>Charles G. Koch Charitable Foundation_Reeder20163555</v>
      </c>
      <c r="C3264" s="11" t="s">
        <v>19</v>
      </c>
      <c r="D3264" s="11" t="s">
        <v>3015</v>
      </c>
      <c r="E3264" s="11" t="s">
        <v>3015</v>
      </c>
      <c r="F3264" s="4">
        <v>3555</v>
      </c>
      <c r="G3264" s="3">
        <v>2016</v>
      </c>
      <c r="H3264" s="3" t="s">
        <v>21</v>
      </c>
      <c r="I3264" s="12" t="s">
        <v>31</v>
      </c>
      <c r="J3264" s="3">
        <v>690</v>
      </c>
      <c r="K3264" s="3" t="str">
        <f>IF(VLOOKUP(D3264,'Resources Final'!A:C,3,FALSE)=0,"",VLOOKUP(D3264,'Resources Final'!A:C,3,FALSE))</f>
        <v>Y</v>
      </c>
      <c r="L3264" s="3" t="str">
        <f>IF(VLOOKUP(D3264,'Resources Final'!A:D,4,FALSE)=0,"",VLOOKUP(D3264,'Resources Final'!A:D,4,FALSE))</f>
        <v/>
      </c>
      <c r="M3264" s="3" t="str">
        <f>IF(VLOOKUP(D3264,'Resources Final'!A:E,5,FALSE)=0,"",VLOOKUP(D3264,'Resources Final'!A:E,5,FALSE))</f>
        <v/>
      </c>
      <c r="N3264" s="7" t="str">
        <f>IF(VLOOKUP(D3264,'Resources Final'!A:F,6,FALSE)=0,"",VLOOKUP(D3264,'Resources Final'!A:F,6,FALSE))</f>
        <v/>
      </c>
      <c r="O3264" s="3" t="str">
        <f>IF(VLOOKUP(D3264,'Resources Final'!A:G,7,FALSE)=0,"",VLOOKUP(D3264,'Resources Final'!A:G,7,FALSE))</f>
        <v/>
      </c>
    </row>
    <row r="3265" spans="1:15" x14ac:dyDescent="0.2">
      <c r="A3265" s="11">
        <v>990</v>
      </c>
      <c r="B3265" s="11" t="str">
        <f t="shared" si="62"/>
        <v>Charles G. Koch Charitable Foundation_National Right to Work Legal Defense and Education Foundation20169126</v>
      </c>
      <c r="C3265" s="11" t="s">
        <v>19</v>
      </c>
      <c r="D3265" s="11" t="s">
        <v>2621</v>
      </c>
      <c r="E3265" s="11" t="s">
        <v>2621</v>
      </c>
      <c r="F3265" s="4">
        <v>9126</v>
      </c>
      <c r="G3265" s="3">
        <v>2016</v>
      </c>
      <c r="H3265" s="3" t="s">
        <v>21</v>
      </c>
      <c r="I3265" s="12" t="s">
        <v>4248</v>
      </c>
      <c r="J3265" s="3">
        <v>691</v>
      </c>
      <c r="K3265" s="3" t="str">
        <f>IF(VLOOKUP(D3265,'Resources Final'!A:C,3,FALSE)=0,"",VLOOKUP(D3265,'Resources Final'!A:C,3,FALSE))</f>
        <v/>
      </c>
      <c r="L3265" s="3" t="str">
        <f>IF(VLOOKUP(D3265,'Resources Final'!A:D,4,FALSE)=0,"",VLOOKUP(D3265,'Resources Final'!A:D,4,FALSE))</f>
        <v/>
      </c>
      <c r="M3265" s="3" t="str">
        <f>IF(VLOOKUP(D3265,'Resources Final'!A:E,5,FALSE)=0,"",VLOOKUP(D3265,'Resources Final'!A:E,5,FALSE))</f>
        <v/>
      </c>
      <c r="N3265" s="7" t="str">
        <f>IF(VLOOKUP(D3265,'Resources Final'!A:F,6,FALSE)=0,"",VLOOKUP(D3265,'Resources Final'!A:F,6,FALSE))</f>
        <v>https://www.sourcewatch.org/index.php/National_Right_to_Work_Legal_Defense_Foundation</v>
      </c>
      <c r="O3265" s="3" t="str">
        <f>IF(VLOOKUP(D3265,'Resources Final'!A:G,7,FALSE)=0,"",VLOOKUP(D3265,'Resources Final'!A:G,7,FALSE))</f>
        <v>Sourcewatch</v>
      </c>
    </row>
    <row r="3266" spans="1:15" x14ac:dyDescent="0.2">
      <c r="A3266" s="11">
        <v>990</v>
      </c>
      <c r="B3266" s="11" t="str">
        <f t="shared" si="62"/>
        <v>Charles G. Koch Charitable Foundation_Political Theory Project2016653442</v>
      </c>
      <c r="C3266" s="11" t="s">
        <v>19</v>
      </c>
      <c r="D3266" s="11" t="s">
        <v>2880</v>
      </c>
      <c r="E3266" s="11" t="s">
        <v>514</v>
      </c>
      <c r="F3266" s="4">
        <v>653442</v>
      </c>
      <c r="G3266" s="3">
        <v>2016</v>
      </c>
      <c r="H3266" s="3" t="s">
        <v>21</v>
      </c>
      <c r="I3266" s="12"/>
      <c r="J3266" s="3">
        <v>692</v>
      </c>
      <c r="K3266" s="3" t="str">
        <f>IF(VLOOKUP(D3266,'Resources Final'!A:C,3,FALSE)=0,"",VLOOKUP(D3266,'Resources Final'!A:C,3,FALSE))</f>
        <v/>
      </c>
      <c r="L3266" s="3" t="str">
        <f>IF(VLOOKUP(D3266,'Resources Final'!A:D,4,FALSE)=0,"",VLOOKUP(D3266,'Resources Final'!A:D,4,FALSE))</f>
        <v>Y</v>
      </c>
      <c r="M3266" s="3" t="str">
        <f>IF(VLOOKUP(D3266,'Resources Final'!A:E,5,FALSE)=0,"",VLOOKUP(D3266,'Resources Final'!A:E,5,FALSE))</f>
        <v/>
      </c>
      <c r="N3266" s="7" t="str">
        <f>IF(VLOOKUP(D3266,'Resources Final'!A:F,6,FALSE)=0,"",VLOOKUP(D3266,'Resources Final'!A:F,6,FALSE))</f>
        <v/>
      </c>
      <c r="O3266" s="3" t="str">
        <f>IF(VLOOKUP(D3266,'Resources Final'!A:G,7,FALSE)=0,"",VLOOKUP(D3266,'Resources Final'!A:G,7,FALSE))</f>
        <v/>
      </c>
    </row>
    <row r="3267" spans="1:15" x14ac:dyDescent="0.2">
      <c r="A3267" s="11">
        <v>990</v>
      </c>
      <c r="B3267" s="11" t="str">
        <f t="shared" si="62"/>
        <v>Charles G. Koch Charitable Foundation_Li20164005</v>
      </c>
      <c r="C3267" s="11" t="s">
        <v>19</v>
      </c>
      <c r="D3267" s="11" t="s">
        <v>2152</v>
      </c>
      <c r="E3267" s="11" t="s">
        <v>2152</v>
      </c>
      <c r="F3267" s="4">
        <v>4005</v>
      </c>
      <c r="G3267" s="3">
        <v>2016</v>
      </c>
      <c r="H3267" s="3" t="s">
        <v>21</v>
      </c>
      <c r="I3267" s="12" t="s">
        <v>31</v>
      </c>
      <c r="J3267" s="3">
        <v>693</v>
      </c>
      <c r="K3267" s="3" t="str">
        <f>IF(VLOOKUP(D3267,'Resources Final'!A:C,3,FALSE)=0,"",VLOOKUP(D3267,'Resources Final'!A:C,3,FALSE))</f>
        <v>Y</v>
      </c>
      <c r="L3267" s="3" t="str">
        <f>IF(VLOOKUP(D3267,'Resources Final'!A:D,4,FALSE)=0,"",VLOOKUP(D3267,'Resources Final'!A:D,4,FALSE))</f>
        <v/>
      </c>
      <c r="M3267" s="3" t="str">
        <f>IF(VLOOKUP(D3267,'Resources Final'!A:E,5,FALSE)=0,"",VLOOKUP(D3267,'Resources Final'!A:E,5,FALSE))</f>
        <v/>
      </c>
      <c r="N3267" s="7" t="str">
        <f>IF(VLOOKUP(D3267,'Resources Final'!A:F,6,FALSE)=0,"",VLOOKUP(D3267,'Resources Final'!A:F,6,FALSE))</f>
        <v/>
      </c>
      <c r="O3267" s="3" t="str">
        <f>IF(VLOOKUP(D3267,'Resources Final'!A:G,7,FALSE)=0,"",VLOOKUP(D3267,'Resources Final'!A:G,7,FALSE))</f>
        <v/>
      </c>
    </row>
    <row r="3268" spans="1:15" x14ac:dyDescent="0.2">
      <c r="A3268" s="11">
        <v>990</v>
      </c>
      <c r="B3268" s="11" t="str">
        <f t="shared" si="62"/>
        <v>Charles G. Koch Charitable Foundation_Zaychik20162835</v>
      </c>
      <c r="C3268" s="11" t="s">
        <v>19</v>
      </c>
      <c r="D3268" s="11" t="s">
        <v>4147</v>
      </c>
      <c r="E3268" s="11" t="s">
        <v>4147</v>
      </c>
      <c r="F3268" s="4">
        <v>2835</v>
      </c>
      <c r="G3268" s="3">
        <v>2016</v>
      </c>
      <c r="H3268" s="3" t="s">
        <v>21</v>
      </c>
      <c r="I3268" s="12" t="s">
        <v>31</v>
      </c>
      <c r="J3268" s="3">
        <v>694</v>
      </c>
      <c r="K3268" s="3" t="str">
        <f>IF(VLOOKUP(D3268,'Resources Final'!A:C,3,FALSE)=0,"",VLOOKUP(D3268,'Resources Final'!A:C,3,FALSE))</f>
        <v>Y</v>
      </c>
      <c r="L3268" s="3" t="str">
        <f>IF(VLOOKUP(D3268,'Resources Final'!A:D,4,FALSE)=0,"",VLOOKUP(D3268,'Resources Final'!A:D,4,FALSE))</f>
        <v/>
      </c>
      <c r="M3268" s="3" t="str">
        <f>IF(VLOOKUP(D3268,'Resources Final'!A:E,5,FALSE)=0,"",VLOOKUP(D3268,'Resources Final'!A:E,5,FALSE))</f>
        <v/>
      </c>
      <c r="N3268" s="7" t="str">
        <f>IF(VLOOKUP(D3268,'Resources Final'!A:F,6,FALSE)=0,"",VLOOKUP(D3268,'Resources Final'!A:F,6,FALSE))</f>
        <v/>
      </c>
      <c r="O3268" s="3" t="str">
        <f>IF(VLOOKUP(D3268,'Resources Final'!A:G,7,FALSE)=0,"",VLOOKUP(D3268,'Resources Final'!A:G,7,FALSE))</f>
        <v/>
      </c>
    </row>
    <row r="3269" spans="1:15" x14ac:dyDescent="0.2">
      <c r="A3269" s="11">
        <v>990</v>
      </c>
      <c r="B3269" s="11" t="str">
        <f t="shared" si="62"/>
        <v>Charles G. Koch Charitable Foundation_Nittany Theatre at the Barn201635000</v>
      </c>
      <c r="C3269" s="11" t="s">
        <v>19</v>
      </c>
      <c r="D3269" s="11" t="s">
        <v>2685</v>
      </c>
      <c r="E3269" s="11" t="s">
        <v>2685</v>
      </c>
      <c r="F3269" s="4">
        <v>35000</v>
      </c>
      <c r="G3269" s="3">
        <v>2016</v>
      </c>
      <c r="H3269" s="3" t="s">
        <v>21</v>
      </c>
      <c r="I3269" s="12"/>
      <c r="J3269" s="3">
        <v>695</v>
      </c>
      <c r="K3269" s="3" t="str">
        <f>IF(VLOOKUP(D3269,'Resources Final'!A:C,3,FALSE)=0,"",VLOOKUP(D3269,'Resources Final'!A:C,3,FALSE))</f>
        <v/>
      </c>
      <c r="L3269" s="3" t="str">
        <f>IF(VLOOKUP(D3269,'Resources Final'!A:D,4,FALSE)=0,"",VLOOKUP(D3269,'Resources Final'!A:D,4,FALSE))</f>
        <v/>
      </c>
      <c r="M3269" s="3" t="str">
        <f>IF(VLOOKUP(D3269,'Resources Final'!A:E,5,FALSE)=0,"",VLOOKUP(D3269,'Resources Final'!A:E,5,FALSE))</f>
        <v>N</v>
      </c>
      <c r="N3269" s="7" t="str">
        <f>IF(VLOOKUP(D3269,'Resources Final'!A:F,6,FALSE)=0,"",VLOOKUP(D3269,'Resources Final'!A:F,6,FALSE))</f>
        <v/>
      </c>
      <c r="O3269" s="3" t="str">
        <f>IF(VLOOKUP(D3269,'Resources Final'!A:G,7,FALSE)=0,"",VLOOKUP(D3269,'Resources Final'!A:G,7,FALSE))</f>
        <v/>
      </c>
    </row>
    <row r="3270" spans="1:15" x14ac:dyDescent="0.2">
      <c r="A3270" s="11">
        <v>990</v>
      </c>
      <c r="B3270" s="11" t="str">
        <f t="shared" si="62"/>
        <v>Charles G. Koch Charitable Foundation_Kim20163060</v>
      </c>
      <c r="C3270" s="11" t="s">
        <v>19</v>
      </c>
      <c r="D3270" s="11" t="s">
        <v>1998</v>
      </c>
      <c r="E3270" s="11" t="s">
        <v>1998</v>
      </c>
      <c r="F3270" s="4">
        <v>3060</v>
      </c>
      <c r="G3270" s="3">
        <v>2016</v>
      </c>
      <c r="H3270" s="3" t="s">
        <v>21</v>
      </c>
      <c r="I3270" s="12" t="s">
        <v>31</v>
      </c>
      <c r="J3270" s="3">
        <v>696</v>
      </c>
      <c r="K3270" s="3" t="str">
        <f>IF(VLOOKUP(D3270,'Resources Final'!A:C,3,FALSE)=0,"",VLOOKUP(D3270,'Resources Final'!A:C,3,FALSE))</f>
        <v>Y</v>
      </c>
      <c r="L3270" s="3" t="str">
        <f>IF(VLOOKUP(D3270,'Resources Final'!A:D,4,FALSE)=0,"",VLOOKUP(D3270,'Resources Final'!A:D,4,FALSE))</f>
        <v/>
      </c>
      <c r="M3270" s="3" t="str">
        <f>IF(VLOOKUP(D3270,'Resources Final'!A:E,5,FALSE)=0,"",VLOOKUP(D3270,'Resources Final'!A:E,5,FALSE))</f>
        <v/>
      </c>
      <c r="N3270" s="7" t="str">
        <f>IF(VLOOKUP(D3270,'Resources Final'!A:F,6,FALSE)=0,"",VLOOKUP(D3270,'Resources Final'!A:F,6,FALSE))</f>
        <v/>
      </c>
      <c r="O3270" s="3" t="str">
        <f>IF(VLOOKUP(D3270,'Resources Final'!A:G,7,FALSE)=0,"",VLOOKUP(D3270,'Resources Final'!A:G,7,FALSE))</f>
        <v/>
      </c>
    </row>
    <row r="3271" spans="1:15" x14ac:dyDescent="0.2">
      <c r="A3271" s="11">
        <v>990</v>
      </c>
      <c r="B3271" s="11" t="str">
        <f t="shared" si="62"/>
        <v>Charles G. Koch Charitable Foundation_Clemson University2016419742</v>
      </c>
      <c r="C3271" s="11" t="s">
        <v>19</v>
      </c>
      <c r="D3271" s="11" t="s">
        <v>757</v>
      </c>
      <c r="E3271" s="11" t="s">
        <v>757</v>
      </c>
      <c r="F3271" s="4">
        <v>419742</v>
      </c>
      <c r="G3271" s="3">
        <v>2016</v>
      </c>
      <c r="H3271" s="3" t="s">
        <v>21</v>
      </c>
      <c r="I3271" s="12"/>
      <c r="J3271" s="3">
        <v>697</v>
      </c>
      <c r="K3271" s="3" t="str">
        <f>IF(VLOOKUP(D3271,'Resources Final'!A:C,3,FALSE)=0,"",VLOOKUP(D3271,'Resources Final'!A:C,3,FALSE))</f>
        <v/>
      </c>
      <c r="L3271" s="3" t="str">
        <f>IF(VLOOKUP(D3271,'Resources Final'!A:D,4,FALSE)=0,"",VLOOKUP(D3271,'Resources Final'!A:D,4,FALSE))</f>
        <v>Y</v>
      </c>
      <c r="M3271" s="3" t="str">
        <f>IF(VLOOKUP(D3271,'Resources Final'!A:E,5,FALSE)=0,"",VLOOKUP(D3271,'Resources Final'!A:E,5,FALSE))</f>
        <v/>
      </c>
      <c r="N3271" s="7" t="str">
        <f>IF(VLOOKUP(D3271,'Resources Final'!A:F,6,FALSE)=0,"",VLOOKUP(D3271,'Resources Final'!A:F,6,FALSE))</f>
        <v/>
      </c>
      <c r="O3271" s="3" t="str">
        <f>IF(VLOOKUP(D3271,'Resources Final'!A:G,7,FALSE)=0,"",VLOOKUP(D3271,'Resources Final'!A:G,7,FALSE))</f>
        <v/>
      </c>
    </row>
    <row r="3272" spans="1:15" x14ac:dyDescent="0.2">
      <c r="A3272" s="11">
        <v>990</v>
      </c>
      <c r="B3272" s="11" t="str">
        <f t="shared" si="62"/>
        <v>Charles G. Koch Charitable Foundation_Levine-Ramirez20163555</v>
      </c>
      <c r="C3272" s="11" t="s">
        <v>19</v>
      </c>
      <c r="D3272" s="11" t="s">
        <v>2147</v>
      </c>
      <c r="E3272" s="11" t="s">
        <v>2147</v>
      </c>
      <c r="F3272" s="4">
        <v>3555</v>
      </c>
      <c r="G3272" s="3">
        <v>2016</v>
      </c>
      <c r="H3272" s="3" t="s">
        <v>21</v>
      </c>
      <c r="I3272" s="12" t="s">
        <v>31</v>
      </c>
      <c r="J3272" s="3">
        <v>698</v>
      </c>
      <c r="K3272" s="3" t="str">
        <f>IF(VLOOKUP(D3272,'Resources Final'!A:C,3,FALSE)=0,"",VLOOKUP(D3272,'Resources Final'!A:C,3,FALSE))</f>
        <v>Y</v>
      </c>
      <c r="L3272" s="3" t="str">
        <f>IF(VLOOKUP(D3272,'Resources Final'!A:D,4,FALSE)=0,"",VLOOKUP(D3272,'Resources Final'!A:D,4,FALSE))</f>
        <v/>
      </c>
      <c r="M3272" s="3" t="str">
        <f>IF(VLOOKUP(D3272,'Resources Final'!A:E,5,FALSE)=0,"",VLOOKUP(D3272,'Resources Final'!A:E,5,FALSE))</f>
        <v/>
      </c>
      <c r="N3272" s="7" t="str">
        <f>IF(VLOOKUP(D3272,'Resources Final'!A:F,6,FALSE)=0,"",VLOOKUP(D3272,'Resources Final'!A:F,6,FALSE))</f>
        <v/>
      </c>
      <c r="O3272" s="3" t="str">
        <f>IF(VLOOKUP(D3272,'Resources Final'!A:G,7,FALSE)=0,"",VLOOKUP(D3272,'Resources Final'!A:G,7,FALSE))</f>
        <v/>
      </c>
    </row>
    <row r="3273" spans="1:15" x14ac:dyDescent="0.2">
      <c r="A3273" s="11">
        <v>990</v>
      </c>
      <c r="B3273" s="11" t="str">
        <f t="shared" si="62"/>
        <v>Charles G. Koch Charitable Foundation_New America Foundation2016120000</v>
      </c>
      <c r="C3273" s="11" t="s">
        <v>19</v>
      </c>
      <c r="D3273" s="11" t="s">
        <v>2649</v>
      </c>
      <c r="E3273" s="11" t="s">
        <v>2649</v>
      </c>
      <c r="F3273" s="4">
        <v>120000</v>
      </c>
      <c r="G3273" s="3">
        <v>2016</v>
      </c>
      <c r="H3273" s="3" t="s">
        <v>21</v>
      </c>
      <c r="I3273" s="12"/>
      <c r="J3273" s="3">
        <v>699</v>
      </c>
      <c r="K3273" s="3" t="str">
        <f>IF(VLOOKUP(D3273,'Resources Final'!A:C,3,FALSE)=0,"",VLOOKUP(D3273,'Resources Final'!A:C,3,FALSE))</f>
        <v/>
      </c>
      <c r="L3273" s="3" t="str">
        <f>IF(VLOOKUP(D3273,'Resources Final'!A:D,4,FALSE)=0,"",VLOOKUP(D3273,'Resources Final'!A:D,4,FALSE))</f>
        <v/>
      </c>
      <c r="M3273" s="3" t="str">
        <f>IF(VLOOKUP(D3273,'Resources Final'!A:E,5,FALSE)=0,"",VLOOKUP(D3273,'Resources Final'!A:E,5,FALSE))</f>
        <v/>
      </c>
      <c r="N3273" s="7" t="str">
        <f>IF(VLOOKUP(D3273,'Resources Final'!A:F,6,FALSE)=0,"",VLOOKUP(D3273,'Resources Final'!A:F,6,FALSE))</f>
        <v>https://www.sourcewatch.org/index.php/New_America_Foundation</v>
      </c>
      <c r="O3273" s="3" t="str">
        <f>IF(VLOOKUP(D3273,'Resources Final'!A:G,7,FALSE)=0,"",VLOOKUP(D3273,'Resources Final'!A:G,7,FALSE))</f>
        <v>Sourcewatch</v>
      </c>
    </row>
    <row r="3274" spans="1:15" x14ac:dyDescent="0.2">
      <c r="A3274" s="11">
        <v>990</v>
      </c>
      <c r="B3274" s="11" t="str">
        <f t="shared" si="62"/>
        <v>Charles G. Koch Charitable Foundation_Coates20167749</v>
      </c>
      <c r="C3274" s="11" t="s">
        <v>19</v>
      </c>
      <c r="D3274" s="11" t="s">
        <v>767</v>
      </c>
      <c r="E3274" s="11" t="s">
        <v>767</v>
      </c>
      <c r="F3274" s="4">
        <v>7749</v>
      </c>
      <c r="G3274" s="3">
        <v>2016</v>
      </c>
      <c r="H3274" s="3" t="s">
        <v>21</v>
      </c>
      <c r="I3274" s="12" t="s">
        <v>31</v>
      </c>
      <c r="J3274" s="3">
        <v>700</v>
      </c>
      <c r="K3274" s="3" t="str">
        <f>IF(VLOOKUP(D3274,'Resources Final'!A:C,3,FALSE)=0,"",VLOOKUP(D3274,'Resources Final'!A:C,3,FALSE))</f>
        <v>Y</v>
      </c>
      <c r="L3274" s="3" t="str">
        <f>IF(VLOOKUP(D3274,'Resources Final'!A:D,4,FALSE)=0,"",VLOOKUP(D3274,'Resources Final'!A:D,4,FALSE))</f>
        <v/>
      </c>
      <c r="M3274" s="3" t="str">
        <f>IF(VLOOKUP(D3274,'Resources Final'!A:E,5,FALSE)=0,"",VLOOKUP(D3274,'Resources Final'!A:E,5,FALSE))</f>
        <v/>
      </c>
      <c r="N3274" s="7" t="str">
        <f>IF(VLOOKUP(D3274,'Resources Final'!A:F,6,FALSE)=0,"",VLOOKUP(D3274,'Resources Final'!A:F,6,FALSE))</f>
        <v/>
      </c>
      <c r="O3274" s="3" t="str">
        <f>IF(VLOOKUP(D3274,'Resources Final'!A:G,7,FALSE)=0,"",VLOOKUP(D3274,'Resources Final'!A:G,7,FALSE))</f>
        <v/>
      </c>
    </row>
    <row r="3275" spans="1:15" x14ac:dyDescent="0.2">
      <c r="A3275" s="11">
        <v>990</v>
      </c>
      <c r="B3275" s="11" t="str">
        <f t="shared" si="62"/>
        <v>Charles G. Koch Charitable Foundation_Academy on Capitalism and Limited Government Foundation201690000</v>
      </c>
      <c r="C3275" s="11" t="s">
        <v>19</v>
      </c>
      <c r="D3275" s="11" t="s">
        <v>72</v>
      </c>
      <c r="E3275" s="11" t="s">
        <v>72</v>
      </c>
      <c r="F3275" s="4">
        <v>90000</v>
      </c>
      <c r="G3275" s="3">
        <v>2016</v>
      </c>
      <c r="H3275" s="3" t="s">
        <v>21</v>
      </c>
      <c r="I3275" s="12"/>
      <c r="J3275" s="3">
        <v>701</v>
      </c>
      <c r="K3275" s="3" t="str">
        <f>IF(VLOOKUP(D3275,'Resources Final'!A:C,3,FALSE)=0,"",VLOOKUP(D3275,'Resources Final'!A:C,3,FALSE))</f>
        <v/>
      </c>
      <c r="L3275" s="3" t="str">
        <f>IF(VLOOKUP(D3275,'Resources Final'!A:D,4,FALSE)=0,"",VLOOKUP(D3275,'Resources Final'!A:D,4,FALSE))</f>
        <v>Y</v>
      </c>
      <c r="M3275" s="3" t="str">
        <f>IF(VLOOKUP(D3275,'Resources Final'!A:E,5,FALSE)=0,"",VLOOKUP(D3275,'Resources Final'!A:E,5,FALSE))</f>
        <v/>
      </c>
      <c r="N3275" s="7" t="str">
        <f>IF(VLOOKUP(D3275,'Resources Final'!A:F,6,FALSE)=0,"",VLOOKUP(D3275,'Resources Final'!A:F,6,FALSE))</f>
        <v/>
      </c>
      <c r="O3275" s="3" t="str">
        <f>IF(VLOOKUP(D3275,'Resources Final'!A:G,7,FALSE)=0,"",VLOOKUP(D3275,'Resources Final'!A:G,7,FALSE))</f>
        <v/>
      </c>
    </row>
    <row r="3276" spans="1:15" x14ac:dyDescent="0.2">
      <c r="A3276" s="11">
        <v>990</v>
      </c>
      <c r="B3276" s="11" t="str">
        <f t="shared" si="62"/>
        <v>Charles G. Koch Charitable Foundation_Howell20165135</v>
      </c>
      <c r="C3276" s="11" t="s">
        <v>19</v>
      </c>
      <c r="D3276" s="11" t="s">
        <v>1628</v>
      </c>
      <c r="E3276" s="11" t="s">
        <v>1628</v>
      </c>
      <c r="F3276" s="4">
        <v>5135</v>
      </c>
      <c r="G3276" s="3">
        <v>2016</v>
      </c>
      <c r="H3276" s="3" t="s">
        <v>21</v>
      </c>
      <c r="I3276" s="12" t="s">
        <v>31</v>
      </c>
      <c r="J3276" s="3">
        <v>702</v>
      </c>
      <c r="K3276" s="3" t="str">
        <f>IF(VLOOKUP(D3276,'Resources Final'!A:C,3,FALSE)=0,"",VLOOKUP(D3276,'Resources Final'!A:C,3,FALSE))</f>
        <v>Y</v>
      </c>
      <c r="L3276" s="3" t="str">
        <f>IF(VLOOKUP(D3276,'Resources Final'!A:D,4,FALSE)=0,"",VLOOKUP(D3276,'Resources Final'!A:D,4,FALSE))</f>
        <v/>
      </c>
      <c r="M3276" s="3" t="str">
        <f>IF(VLOOKUP(D3276,'Resources Final'!A:E,5,FALSE)=0,"",VLOOKUP(D3276,'Resources Final'!A:E,5,FALSE))</f>
        <v/>
      </c>
      <c r="N3276" s="7" t="str">
        <f>IF(VLOOKUP(D3276,'Resources Final'!A:F,6,FALSE)=0,"",VLOOKUP(D3276,'Resources Final'!A:F,6,FALSE))</f>
        <v/>
      </c>
      <c r="O3276" s="3" t="str">
        <f>IF(VLOOKUP(D3276,'Resources Final'!A:G,7,FALSE)=0,"",VLOOKUP(D3276,'Resources Final'!A:G,7,FALSE))</f>
        <v/>
      </c>
    </row>
    <row r="3277" spans="1:15" x14ac:dyDescent="0.2">
      <c r="A3277" s="11">
        <v>990</v>
      </c>
      <c r="B3277" s="11" t="str">
        <f t="shared" si="62"/>
        <v>Charles G. Koch Charitable Foundation_Wirth20165293</v>
      </c>
      <c r="C3277" s="11" t="s">
        <v>19</v>
      </c>
      <c r="D3277" s="11" t="s">
        <v>4064</v>
      </c>
      <c r="E3277" s="11" t="s">
        <v>4064</v>
      </c>
      <c r="F3277" s="4">
        <v>5293</v>
      </c>
      <c r="G3277" s="3">
        <v>2016</v>
      </c>
      <c r="H3277" s="3" t="s">
        <v>21</v>
      </c>
      <c r="I3277" s="12" t="s">
        <v>31</v>
      </c>
      <c r="J3277" s="3">
        <v>703</v>
      </c>
      <c r="K3277" s="3" t="str">
        <f>IF(VLOOKUP(D3277,'Resources Final'!A:C,3,FALSE)=0,"",VLOOKUP(D3277,'Resources Final'!A:C,3,FALSE))</f>
        <v>Y</v>
      </c>
      <c r="L3277" s="3" t="str">
        <f>IF(VLOOKUP(D3277,'Resources Final'!A:D,4,FALSE)=0,"",VLOOKUP(D3277,'Resources Final'!A:D,4,FALSE))</f>
        <v/>
      </c>
      <c r="M3277" s="3" t="str">
        <f>IF(VLOOKUP(D3277,'Resources Final'!A:E,5,FALSE)=0,"",VLOOKUP(D3277,'Resources Final'!A:E,5,FALSE))</f>
        <v/>
      </c>
      <c r="N3277" s="7" t="str">
        <f>IF(VLOOKUP(D3277,'Resources Final'!A:F,6,FALSE)=0,"",VLOOKUP(D3277,'Resources Final'!A:F,6,FALSE))</f>
        <v/>
      </c>
      <c r="O3277" s="3" t="str">
        <f>IF(VLOOKUP(D3277,'Resources Final'!A:G,7,FALSE)=0,"",VLOOKUP(D3277,'Resources Final'!A:G,7,FALSE))</f>
        <v/>
      </c>
    </row>
    <row r="3278" spans="1:15" x14ac:dyDescent="0.2">
      <c r="A3278" s="11">
        <v>990</v>
      </c>
      <c r="B3278" s="11" t="str">
        <f t="shared" si="62"/>
        <v>Charles G. Koch Charitable Foundation_Todorov20165229</v>
      </c>
      <c r="C3278" s="11" t="s">
        <v>19</v>
      </c>
      <c r="D3278" s="11" t="s">
        <v>3659</v>
      </c>
      <c r="E3278" s="11" t="s">
        <v>3659</v>
      </c>
      <c r="F3278" s="4">
        <v>5229</v>
      </c>
      <c r="G3278" s="3">
        <v>2016</v>
      </c>
      <c r="H3278" s="3" t="s">
        <v>21</v>
      </c>
      <c r="I3278" s="12" t="s">
        <v>31</v>
      </c>
      <c r="J3278" s="3">
        <v>704</v>
      </c>
      <c r="K3278" s="3" t="str">
        <f>IF(VLOOKUP(D3278,'Resources Final'!A:C,3,FALSE)=0,"",VLOOKUP(D3278,'Resources Final'!A:C,3,FALSE))</f>
        <v>Y</v>
      </c>
      <c r="L3278" s="3" t="str">
        <f>IF(VLOOKUP(D3278,'Resources Final'!A:D,4,FALSE)=0,"",VLOOKUP(D3278,'Resources Final'!A:D,4,FALSE))</f>
        <v/>
      </c>
      <c r="M3278" s="3" t="str">
        <f>IF(VLOOKUP(D3278,'Resources Final'!A:E,5,FALSE)=0,"",VLOOKUP(D3278,'Resources Final'!A:E,5,FALSE))</f>
        <v/>
      </c>
      <c r="N3278" s="7" t="str">
        <f>IF(VLOOKUP(D3278,'Resources Final'!A:F,6,FALSE)=0,"",VLOOKUP(D3278,'Resources Final'!A:F,6,FALSE))</f>
        <v/>
      </c>
      <c r="O3278" s="3" t="str">
        <f>IF(VLOOKUP(D3278,'Resources Final'!A:G,7,FALSE)=0,"",VLOOKUP(D3278,'Resources Final'!A:G,7,FALSE))</f>
        <v/>
      </c>
    </row>
    <row r="3279" spans="1:15" x14ac:dyDescent="0.2">
      <c r="A3279" s="11">
        <v>990</v>
      </c>
      <c r="B3279" s="11" t="str">
        <f t="shared" si="62"/>
        <v>Charles G. Koch Charitable Foundation_Pacific Legal Foundation201628812</v>
      </c>
      <c r="C3279" s="11" t="s">
        <v>19</v>
      </c>
      <c r="D3279" s="11" t="s">
        <v>2784</v>
      </c>
      <c r="E3279" s="11" t="s">
        <v>2784</v>
      </c>
      <c r="F3279" s="4">
        <v>28812</v>
      </c>
      <c r="G3279" s="3">
        <v>2016</v>
      </c>
      <c r="H3279" s="3" t="s">
        <v>21</v>
      </c>
      <c r="I3279" s="12"/>
      <c r="J3279" s="3">
        <v>705</v>
      </c>
      <c r="K3279" s="3" t="str">
        <f>IF(VLOOKUP(D3279,'Resources Final'!A:C,3,FALSE)=0,"",VLOOKUP(D3279,'Resources Final'!A:C,3,FALSE))</f>
        <v/>
      </c>
      <c r="L3279" s="3" t="str">
        <f>IF(VLOOKUP(D3279,'Resources Final'!A:D,4,FALSE)=0,"",VLOOKUP(D3279,'Resources Final'!A:D,4,FALSE))</f>
        <v/>
      </c>
      <c r="M3279" s="3" t="str">
        <f>IF(VLOOKUP(D3279,'Resources Final'!A:E,5,FALSE)=0,"",VLOOKUP(D3279,'Resources Final'!A:E,5,FALSE))</f>
        <v/>
      </c>
      <c r="N3279" s="7" t="str">
        <f>IF(VLOOKUP(D3279,'Resources Final'!A:F,6,FALSE)=0,"",VLOOKUP(D3279,'Resources Final'!A:F,6,FALSE))</f>
        <v>https://www.sourcewatch.org/index.php/Pacific_Legal_Foundation</v>
      </c>
      <c r="O3279" s="3" t="str">
        <f>IF(VLOOKUP(D3279,'Resources Final'!A:G,7,FALSE)=0,"",VLOOKUP(D3279,'Resources Final'!A:G,7,FALSE))</f>
        <v>Sourcewatch</v>
      </c>
    </row>
    <row r="3280" spans="1:15" x14ac:dyDescent="0.2">
      <c r="A3280" s="11">
        <v>990</v>
      </c>
      <c r="B3280" s="11" t="str">
        <f t="shared" si="62"/>
        <v>Charles G. Koch Charitable Foundation_Ries20166636</v>
      </c>
      <c r="C3280" s="11" t="s">
        <v>19</v>
      </c>
      <c r="D3280" s="11" t="s">
        <v>3070</v>
      </c>
      <c r="E3280" s="11" t="s">
        <v>3070</v>
      </c>
      <c r="F3280" s="4">
        <v>6636</v>
      </c>
      <c r="G3280" s="3">
        <v>2016</v>
      </c>
      <c r="H3280" s="3" t="s">
        <v>21</v>
      </c>
      <c r="I3280" s="12" t="s">
        <v>31</v>
      </c>
      <c r="J3280" s="3">
        <v>706</v>
      </c>
      <c r="K3280" s="3" t="str">
        <f>IF(VLOOKUP(D3280,'Resources Final'!A:C,3,FALSE)=0,"",VLOOKUP(D3280,'Resources Final'!A:C,3,FALSE))</f>
        <v>Y</v>
      </c>
      <c r="L3280" s="3" t="str">
        <f>IF(VLOOKUP(D3280,'Resources Final'!A:D,4,FALSE)=0,"",VLOOKUP(D3280,'Resources Final'!A:D,4,FALSE))</f>
        <v/>
      </c>
      <c r="M3280" s="3" t="str">
        <f>IF(VLOOKUP(D3280,'Resources Final'!A:E,5,FALSE)=0,"",VLOOKUP(D3280,'Resources Final'!A:E,5,FALSE))</f>
        <v/>
      </c>
      <c r="N3280" s="7" t="str">
        <f>IF(VLOOKUP(D3280,'Resources Final'!A:F,6,FALSE)=0,"",VLOOKUP(D3280,'Resources Final'!A:F,6,FALSE))</f>
        <v/>
      </c>
      <c r="O3280" s="3" t="str">
        <f>IF(VLOOKUP(D3280,'Resources Final'!A:G,7,FALSE)=0,"",VLOOKUP(D3280,'Resources Final'!A:G,7,FALSE))</f>
        <v/>
      </c>
    </row>
    <row r="3281" spans="1:15" x14ac:dyDescent="0.2">
      <c r="A3281" s="11">
        <v>990</v>
      </c>
      <c r="B3281" s="11" t="str">
        <f t="shared" si="62"/>
        <v>Charles G. Koch Charitable Foundation_Lincoln Institute of Public Opinion Research201620000</v>
      </c>
      <c r="C3281" s="11" t="s">
        <v>19</v>
      </c>
      <c r="D3281" s="11" t="s">
        <v>2172</v>
      </c>
      <c r="E3281" s="11" t="s">
        <v>2172</v>
      </c>
      <c r="F3281" s="4">
        <v>20000</v>
      </c>
      <c r="G3281" s="3">
        <v>2016</v>
      </c>
      <c r="H3281" s="3" t="s">
        <v>21</v>
      </c>
      <c r="I3281" s="12"/>
      <c r="J3281" s="3">
        <v>707</v>
      </c>
      <c r="K3281" s="3" t="str">
        <f>IF(VLOOKUP(D3281,'Resources Final'!A:C,3,FALSE)=0,"",VLOOKUP(D3281,'Resources Final'!A:C,3,FALSE))</f>
        <v/>
      </c>
      <c r="L3281" s="3" t="str">
        <f>IF(VLOOKUP(D3281,'Resources Final'!A:D,4,FALSE)=0,"",VLOOKUP(D3281,'Resources Final'!A:D,4,FALSE))</f>
        <v/>
      </c>
      <c r="M3281" s="3" t="str">
        <f>IF(VLOOKUP(D3281,'Resources Final'!A:E,5,FALSE)=0,"",VLOOKUP(D3281,'Resources Final'!A:E,5,FALSE))</f>
        <v/>
      </c>
      <c r="N3281" s="7" t="str">
        <f>IF(VLOOKUP(D3281,'Resources Final'!A:F,6,FALSE)=0,"",VLOOKUP(D3281,'Resources Final'!A:F,6,FALSE))</f>
        <v/>
      </c>
      <c r="O3281" s="3" t="str">
        <f>IF(VLOOKUP(D3281,'Resources Final'!A:G,7,FALSE)=0,"",VLOOKUP(D3281,'Resources Final'!A:G,7,FALSE))</f>
        <v/>
      </c>
    </row>
    <row r="3282" spans="1:15" x14ac:dyDescent="0.2">
      <c r="A3282" s="11">
        <v>990</v>
      </c>
      <c r="B3282" s="11" t="str">
        <f t="shared" si="62"/>
        <v>Charles G. Koch Charitable Foundation_Spiked US2016130000</v>
      </c>
      <c r="C3282" s="11" t="s">
        <v>19</v>
      </c>
      <c r="D3282" s="11" t="s">
        <v>3383</v>
      </c>
      <c r="E3282" s="11" t="s">
        <v>3383</v>
      </c>
      <c r="F3282" s="4">
        <v>130000</v>
      </c>
      <c r="G3282" s="3">
        <v>2016</v>
      </c>
      <c r="H3282" s="3" t="s">
        <v>21</v>
      </c>
      <c r="I3282" s="12"/>
      <c r="J3282" s="3">
        <v>708</v>
      </c>
      <c r="K3282" s="3" t="str">
        <f>IF(VLOOKUP(D3282,'Resources Final'!A:C,3,FALSE)=0,"",VLOOKUP(D3282,'Resources Final'!A:C,3,FALSE))</f>
        <v/>
      </c>
      <c r="L3282" s="3" t="str">
        <f>IF(VLOOKUP(D3282,'Resources Final'!A:D,4,FALSE)=0,"",VLOOKUP(D3282,'Resources Final'!A:D,4,FALSE))</f>
        <v/>
      </c>
      <c r="M3282" s="3" t="str">
        <f>IF(VLOOKUP(D3282,'Resources Final'!A:E,5,FALSE)=0,"",VLOOKUP(D3282,'Resources Final'!A:E,5,FALSE))</f>
        <v/>
      </c>
      <c r="N3282" s="7" t="str">
        <f>IF(VLOOKUP(D3282,'Resources Final'!A:F,6,FALSE)=0,"",VLOOKUP(D3282,'Resources Final'!A:F,6,FALSE))</f>
        <v>https://www.sourcewatch.org/index.php/Spiked_Online</v>
      </c>
      <c r="O3282" s="3" t="str">
        <f>IF(VLOOKUP(D3282,'Resources Final'!A:G,7,FALSE)=0,"",VLOOKUP(D3282,'Resources Final'!A:G,7,FALSE))</f>
        <v>Sourcewatch</v>
      </c>
    </row>
    <row r="3283" spans="1:15" x14ac:dyDescent="0.2">
      <c r="A3283" s="11">
        <v>990</v>
      </c>
      <c r="B3283" s="11" t="str">
        <f t="shared" si="62"/>
        <v>Charles G. Koch Charitable Foundation_Emory University20161000</v>
      </c>
      <c r="C3283" s="11" t="s">
        <v>19</v>
      </c>
      <c r="D3283" s="11" t="s">
        <v>1131</v>
      </c>
      <c r="E3283" s="11" t="s">
        <v>1131</v>
      </c>
      <c r="F3283" s="4">
        <v>1000</v>
      </c>
      <c r="G3283" s="3">
        <v>2016</v>
      </c>
      <c r="H3283" s="3" t="s">
        <v>21</v>
      </c>
      <c r="I3283" s="12"/>
      <c r="J3283" s="3">
        <v>709</v>
      </c>
      <c r="K3283" s="3" t="str">
        <f>IF(VLOOKUP(D3283,'Resources Final'!A:C,3,FALSE)=0,"",VLOOKUP(D3283,'Resources Final'!A:C,3,FALSE))</f>
        <v/>
      </c>
      <c r="L3283" s="3" t="str">
        <f>IF(VLOOKUP(D3283,'Resources Final'!A:D,4,FALSE)=0,"",VLOOKUP(D3283,'Resources Final'!A:D,4,FALSE))</f>
        <v>Y</v>
      </c>
      <c r="M3283" s="3" t="str">
        <f>IF(VLOOKUP(D3283,'Resources Final'!A:E,5,FALSE)=0,"",VLOOKUP(D3283,'Resources Final'!A:E,5,FALSE))</f>
        <v/>
      </c>
      <c r="N3283" s="7" t="str">
        <f>IF(VLOOKUP(D3283,'Resources Final'!A:F,6,FALSE)=0,"",VLOOKUP(D3283,'Resources Final'!A:F,6,FALSE))</f>
        <v/>
      </c>
      <c r="O3283" s="3" t="str">
        <f>IF(VLOOKUP(D3283,'Resources Final'!A:G,7,FALSE)=0,"",VLOOKUP(D3283,'Resources Final'!A:G,7,FALSE))</f>
        <v/>
      </c>
    </row>
    <row r="3284" spans="1:15" x14ac:dyDescent="0.2">
      <c r="A3284" s="11">
        <v>990</v>
      </c>
      <c r="B3284" s="11" t="str">
        <f t="shared" si="62"/>
        <v>Charles G. Koch Charitable Foundation_Lanier20164005</v>
      </c>
      <c r="C3284" s="11" t="s">
        <v>19</v>
      </c>
      <c r="D3284" s="11" t="s">
        <v>2101</v>
      </c>
      <c r="E3284" s="11" t="s">
        <v>2101</v>
      </c>
      <c r="F3284" s="4">
        <v>4005</v>
      </c>
      <c r="G3284" s="3">
        <v>2016</v>
      </c>
      <c r="H3284" s="3" t="s">
        <v>21</v>
      </c>
      <c r="I3284" s="12" t="s">
        <v>31</v>
      </c>
      <c r="J3284" s="3">
        <v>710</v>
      </c>
      <c r="K3284" s="3" t="str">
        <f>IF(VLOOKUP(D3284,'Resources Final'!A:C,3,FALSE)=0,"",VLOOKUP(D3284,'Resources Final'!A:C,3,FALSE))</f>
        <v>Y</v>
      </c>
      <c r="L3284" s="3" t="str">
        <f>IF(VLOOKUP(D3284,'Resources Final'!A:D,4,FALSE)=0,"",VLOOKUP(D3284,'Resources Final'!A:D,4,FALSE))</f>
        <v/>
      </c>
      <c r="M3284" s="3" t="str">
        <f>IF(VLOOKUP(D3284,'Resources Final'!A:E,5,FALSE)=0,"",VLOOKUP(D3284,'Resources Final'!A:E,5,FALSE))</f>
        <v/>
      </c>
      <c r="N3284" s="7" t="str">
        <f>IF(VLOOKUP(D3284,'Resources Final'!A:F,6,FALSE)=0,"",VLOOKUP(D3284,'Resources Final'!A:F,6,FALSE))</f>
        <v/>
      </c>
      <c r="O3284" s="3" t="str">
        <f>IF(VLOOKUP(D3284,'Resources Final'!A:G,7,FALSE)=0,"",VLOOKUP(D3284,'Resources Final'!A:G,7,FALSE))</f>
        <v/>
      </c>
    </row>
    <row r="3285" spans="1:15" x14ac:dyDescent="0.2">
      <c r="A3285" s="11">
        <v>990</v>
      </c>
      <c r="B3285" s="11" t="str">
        <f t="shared" si="62"/>
        <v>Charles G. Koch Charitable Foundation_Purdue Research Foundation2016559000</v>
      </c>
      <c r="C3285" s="11" t="s">
        <v>19</v>
      </c>
      <c r="D3285" s="11" t="s">
        <v>2926</v>
      </c>
      <c r="E3285" s="11" t="s">
        <v>2927</v>
      </c>
      <c r="F3285" s="4">
        <v>559000</v>
      </c>
      <c r="G3285" s="3">
        <v>2016</v>
      </c>
      <c r="H3285" s="3" t="s">
        <v>21</v>
      </c>
      <c r="I3285" s="12"/>
      <c r="J3285" s="3">
        <v>711</v>
      </c>
      <c r="K3285" s="3" t="str">
        <f>IF(VLOOKUP(D3285,'Resources Final'!A:C,3,FALSE)=0,"",VLOOKUP(D3285,'Resources Final'!A:C,3,FALSE))</f>
        <v/>
      </c>
      <c r="L3285" s="3" t="str">
        <f>IF(VLOOKUP(D3285,'Resources Final'!A:D,4,FALSE)=0,"",VLOOKUP(D3285,'Resources Final'!A:D,4,FALSE))</f>
        <v>Y</v>
      </c>
      <c r="M3285" s="3" t="str">
        <f>IF(VLOOKUP(D3285,'Resources Final'!A:E,5,FALSE)=0,"",VLOOKUP(D3285,'Resources Final'!A:E,5,FALSE))</f>
        <v/>
      </c>
      <c r="N3285" s="7" t="str">
        <f>IF(VLOOKUP(D3285,'Resources Final'!A:F,6,FALSE)=0,"",VLOOKUP(D3285,'Resources Final'!A:F,6,FALSE))</f>
        <v/>
      </c>
      <c r="O3285" s="3" t="str">
        <f>IF(VLOOKUP(D3285,'Resources Final'!A:G,7,FALSE)=0,"",VLOOKUP(D3285,'Resources Final'!A:G,7,FALSE))</f>
        <v/>
      </c>
    </row>
    <row r="3286" spans="1:15" x14ac:dyDescent="0.2">
      <c r="A3286" s="11">
        <v>990</v>
      </c>
      <c r="B3286" s="11" t="str">
        <f t="shared" si="62"/>
        <v>Charles G. Koch Charitable Foundation_Anderson20163060</v>
      </c>
      <c r="C3286" s="11" t="s">
        <v>19</v>
      </c>
      <c r="D3286" s="11" t="s">
        <v>221</v>
      </c>
      <c r="E3286" s="11" t="s">
        <v>221</v>
      </c>
      <c r="F3286" s="4">
        <v>3060</v>
      </c>
      <c r="G3286" s="3">
        <v>2016</v>
      </c>
      <c r="H3286" s="3" t="s">
        <v>21</v>
      </c>
      <c r="I3286" s="12" t="s">
        <v>31</v>
      </c>
      <c r="J3286" s="3">
        <v>712</v>
      </c>
      <c r="K3286" s="3" t="str">
        <f>IF(VLOOKUP(D3286,'Resources Final'!A:C,3,FALSE)=0,"",VLOOKUP(D3286,'Resources Final'!A:C,3,FALSE))</f>
        <v>Y</v>
      </c>
      <c r="L3286" s="3" t="str">
        <f>IF(VLOOKUP(D3286,'Resources Final'!A:D,4,FALSE)=0,"",VLOOKUP(D3286,'Resources Final'!A:D,4,FALSE))</f>
        <v/>
      </c>
      <c r="M3286" s="3" t="str">
        <f>IF(VLOOKUP(D3286,'Resources Final'!A:E,5,FALSE)=0,"",VLOOKUP(D3286,'Resources Final'!A:E,5,FALSE))</f>
        <v/>
      </c>
      <c r="N3286" s="7" t="str">
        <f>IF(VLOOKUP(D3286,'Resources Final'!A:F,6,FALSE)=0,"",VLOOKUP(D3286,'Resources Final'!A:F,6,FALSE))</f>
        <v/>
      </c>
      <c r="O3286" s="3" t="str">
        <f>IF(VLOOKUP(D3286,'Resources Final'!A:G,7,FALSE)=0,"",VLOOKUP(D3286,'Resources Final'!A:G,7,FALSE))</f>
        <v/>
      </c>
    </row>
    <row r="3287" spans="1:15" x14ac:dyDescent="0.2">
      <c r="A3287" s="11">
        <v>990</v>
      </c>
      <c r="B3287" s="11" t="str">
        <f t="shared" si="62"/>
        <v>Charles G. Koch Charitable Foundation_Association for the Study of Free Institutions201620000</v>
      </c>
      <c r="C3287" s="11" t="s">
        <v>19</v>
      </c>
      <c r="D3287" s="11" t="s">
        <v>278</v>
      </c>
      <c r="E3287" s="11" t="s">
        <v>278</v>
      </c>
      <c r="F3287" s="4">
        <v>20000</v>
      </c>
      <c r="G3287" s="3">
        <v>2016</v>
      </c>
      <c r="H3287" s="3" t="s">
        <v>21</v>
      </c>
      <c r="I3287" s="12"/>
      <c r="J3287" s="3">
        <v>713</v>
      </c>
      <c r="K3287" s="3" t="str">
        <f>IF(VLOOKUP(D3287,'Resources Final'!A:C,3,FALSE)=0,"",VLOOKUP(D3287,'Resources Final'!A:C,3,FALSE))</f>
        <v/>
      </c>
      <c r="L3287" s="3" t="str">
        <f>IF(VLOOKUP(D3287,'Resources Final'!A:D,4,FALSE)=0,"",VLOOKUP(D3287,'Resources Final'!A:D,4,FALSE))</f>
        <v/>
      </c>
      <c r="M3287" s="3" t="str">
        <f>IF(VLOOKUP(D3287,'Resources Final'!A:E,5,FALSE)=0,"",VLOOKUP(D3287,'Resources Final'!A:E,5,FALSE))</f>
        <v/>
      </c>
      <c r="N3287" s="7" t="str">
        <f>IF(VLOOKUP(D3287,'Resources Final'!A:F,6,FALSE)=0,"",VLOOKUP(D3287,'Resources Final'!A:F,6,FALSE))</f>
        <v/>
      </c>
      <c r="O3287" s="3" t="str">
        <f>IF(VLOOKUP(D3287,'Resources Final'!A:G,7,FALSE)=0,"",VLOOKUP(D3287,'Resources Final'!A:G,7,FALSE))</f>
        <v/>
      </c>
    </row>
    <row r="3288" spans="1:15" x14ac:dyDescent="0.2">
      <c r="A3288" s="11">
        <v>990</v>
      </c>
      <c r="B3288" s="11" t="str">
        <f t="shared" si="62"/>
        <v>Charles G. Koch Charitable Foundation_Mohammadi20164005</v>
      </c>
      <c r="C3288" s="11" t="s">
        <v>19</v>
      </c>
      <c r="D3288" s="11" t="s">
        <v>2500</v>
      </c>
      <c r="E3288" s="11" t="s">
        <v>2500</v>
      </c>
      <c r="F3288" s="4">
        <v>4005</v>
      </c>
      <c r="G3288" s="3">
        <v>2016</v>
      </c>
      <c r="H3288" s="3" t="s">
        <v>21</v>
      </c>
      <c r="I3288" s="12" t="s">
        <v>31</v>
      </c>
      <c r="J3288" s="3">
        <v>714</v>
      </c>
      <c r="K3288" s="3" t="str">
        <f>IF(VLOOKUP(D3288,'Resources Final'!A:C,3,FALSE)=0,"",VLOOKUP(D3288,'Resources Final'!A:C,3,FALSE))</f>
        <v>Y</v>
      </c>
      <c r="L3288" s="3" t="str">
        <f>IF(VLOOKUP(D3288,'Resources Final'!A:D,4,FALSE)=0,"",VLOOKUP(D3288,'Resources Final'!A:D,4,FALSE))</f>
        <v/>
      </c>
      <c r="M3288" s="3" t="str">
        <f>IF(VLOOKUP(D3288,'Resources Final'!A:E,5,FALSE)=0,"",VLOOKUP(D3288,'Resources Final'!A:E,5,FALSE))</f>
        <v/>
      </c>
      <c r="N3288" s="7" t="str">
        <f>IF(VLOOKUP(D3288,'Resources Final'!A:F,6,FALSE)=0,"",VLOOKUP(D3288,'Resources Final'!A:F,6,FALSE))</f>
        <v/>
      </c>
      <c r="O3288" s="3" t="str">
        <f>IF(VLOOKUP(D3288,'Resources Final'!A:G,7,FALSE)=0,"",VLOOKUP(D3288,'Resources Final'!A:G,7,FALSE))</f>
        <v/>
      </c>
    </row>
    <row r="3289" spans="1:15" x14ac:dyDescent="0.2">
      <c r="A3289" s="11">
        <v>990</v>
      </c>
      <c r="B3289" s="11" t="str">
        <f t="shared" si="62"/>
        <v>Charles G. Koch Charitable Foundation_Lozano20163060</v>
      </c>
      <c r="C3289" s="11" t="s">
        <v>19</v>
      </c>
      <c r="D3289" s="11" t="s">
        <v>2216</v>
      </c>
      <c r="E3289" s="11" t="s">
        <v>2216</v>
      </c>
      <c r="F3289" s="4">
        <v>3060</v>
      </c>
      <c r="G3289" s="3">
        <v>2016</v>
      </c>
      <c r="H3289" s="3" t="s">
        <v>21</v>
      </c>
      <c r="I3289" s="12" t="s">
        <v>31</v>
      </c>
      <c r="J3289" s="3">
        <v>715</v>
      </c>
      <c r="K3289" s="3" t="str">
        <f>IF(VLOOKUP(D3289,'Resources Final'!A:C,3,FALSE)=0,"",VLOOKUP(D3289,'Resources Final'!A:C,3,FALSE))</f>
        <v>Y</v>
      </c>
      <c r="L3289" s="3" t="str">
        <f>IF(VLOOKUP(D3289,'Resources Final'!A:D,4,FALSE)=0,"",VLOOKUP(D3289,'Resources Final'!A:D,4,FALSE))</f>
        <v/>
      </c>
      <c r="M3289" s="3" t="str">
        <f>IF(VLOOKUP(D3289,'Resources Final'!A:E,5,FALSE)=0,"",VLOOKUP(D3289,'Resources Final'!A:E,5,FALSE))</f>
        <v/>
      </c>
      <c r="N3289" s="7" t="str">
        <f>IF(VLOOKUP(D3289,'Resources Final'!A:F,6,FALSE)=0,"",VLOOKUP(D3289,'Resources Final'!A:F,6,FALSE))</f>
        <v/>
      </c>
      <c r="O3289" s="3" t="str">
        <f>IF(VLOOKUP(D3289,'Resources Final'!A:G,7,FALSE)=0,"",VLOOKUP(D3289,'Resources Final'!A:G,7,FALSE))</f>
        <v/>
      </c>
    </row>
    <row r="3290" spans="1:15" x14ac:dyDescent="0.2">
      <c r="A3290" s="11">
        <v>990</v>
      </c>
      <c r="B3290" s="11" t="str">
        <f t="shared" si="62"/>
        <v>Charles G. Koch Charitable Foundation_First Amendment Partnership201614750</v>
      </c>
      <c r="C3290" s="11" t="s">
        <v>19</v>
      </c>
      <c r="D3290" s="11" t="s">
        <v>1212</v>
      </c>
      <c r="E3290" s="11" t="s">
        <v>1212</v>
      </c>
      <c r="F3290" s="4">
        <v>14750</v>
      </c>
      <c r="G3290" s="3">
        <v>2016</v>
      </c>
      <c r="H3290" s="3" t="s">
        <v>21</v>
      </c>
      <c r="I3290" s="12"/>
      <c r="J3290" s="3">
        <v>716</v>
      </c>
      <c r="K3290" s="3" t="str">
        <f>IF(VLOOKUP(D3290,'Resources Final'!A:C,3,FALSE)=0,"",VLOOKUP(D3290,'Resources Final'!A:C,3,FALSE))</f>
        <v/>
      </c>
      <c r="L3290" s="3" t="str">
        <f>IF(VLOOKUP(D3290,'Resources Final'!A:D,4,FALSE)=0,"",VLOOKUP(D3290,'Resources Final'!A:D,4,FALSE))</f>
        <v/>
      </c>
      <c r="M3290" s="3" t="str">
        <f>IF(VLOOKUP(D3290,'Resources Final'!A:E,5,FALSE)=0,"",VLOOKUP(D3290,'Resources Final'!A:E,5,FALSE))</f>
        <v/>
      </c>
      <c r="N3290" s="7" t="str">
        <f>IF(VLOOKUP(D3290,'Resources Final'!A:F,6,FALSE)=0,"",VLOOKUP(D3290,'Resources Final'!A:F,6,FALSE))</f>
        <v/>
      </c>
      <c r="O3290" s="3" t="str">
        <f>IF(VLOOKUP(D3290,'Resources Final'!A:G,7,FALSE)=0,"",VLOOKUP(D3290,'Resources Final'!A:G,7,FALSE))</f>
        <v/>
      </c>
    </row>
    <row r="3291" spans="1:15" x14ac:dyDescent="0.2">
      <c r="A3291" s="11">
        <v>990</v>
      </c>
      <c r="B3291" s="11" t="str">
        <f t="shared" si="62"/>
        <v>Charles G. Koch Charitable Foundation_Grover20163251</v>
      </c>
      <c r="C3291" s="11" t="s">
        <v>19</v>
      </c>
      <c r="D3291" s="11" t="s">
        <v>1470</v>
      </c>
      <c r="E3291" s="11" t="s">
        <v>1470</v>
      </c>
      <c r="F3291" s="4">
        <v>3251</v>
      </c>
      <c r="G3291" s="3">
        <v>2016</v>
      </c>
      <c r="H3291" s="3" t="s">
        <v>21</v>
      </c>
      <c r="I3291" s="12" t="s">
        <v>31</v>
      </c>
      <c r="J3291" s="3">
        <v>717</v>
      </c>
      <c r="K3291" s="3" t="str">
        <f>IF(VLOOKUP(D3291,'Resources Final'!A:C,3,FALSE)=0,"",VLOOKUP(D3291,'Resources Final'!A:C,3,FALSE))</f>
        <v>Y</v>
      </c>
      <c r="L3291" s="3" t="str">
        <f>IF(VLOOKUP(D3291,'Resources Final'!A:D,4,FALSE)=0,"",VLOOKUP(D3291,'Resources Final'!A:D,4,FALSE))</f>
        <v/>
      </c>
      <c r="M3291" s="3" t="str">
        <f>IF(VLOOKUP(D3291,'Resources Final'!A:E,5,FALSE)=0,"",VLOOKUP(D3291,'Resources Final'!A:E,5,FALSE))</f>
        <v/>
      </c>
      <c r="N3291" s="7" t="str">
        <f>IF(VLOOKUP(D3291,'Resources Final'!A:F,6,FALSE)=0,"",VLOOKUP(D3291,'Resources Final'!A:F,6,FALSE))</f>
        <v/>
      </c>
      <c r="O3291" s="3" t="str">
        <f>IF(VLOOKUP(D3291,'Resources Final'!A:G,7,FALSE)=0,"",VLOOKUP(D3291,'Resources Final'!A:G,7,FALSE))</f>
        <v/>
      </c>
    </row>
    <row r="3292" spans="1:15" x14ac:dyDescent="0.2">
      <c r="A3292" s="11">
        <v>990</v>
      </c>
      <c r="B3292" s="11" t="str">
        <f t="shared" si="62"/>
        <v>Charles G. Koch Charitable Foundation_University of West Georgia Foundation201620000</v>
      </c>
      <c r="C3292" s="11" t="s">
        <v>19</v>
      </c>
      <c r="D3292" s="11" t="s">
        <v>3847</v>
      </c>
      <c r="E3292" s="11" t="s">
        <v>3847</v>
      </c>
      <c r="F3292" s="4">
        <v>20000</v>
      </c>
      <c r="G3292" s="3">
        <v>2016</v>
      </c>
      <c r="H3292" s="3" t="s">
        <v>21</v>
      </c>
      <c r="I3292" s="12"/>
      <c r="J3292" s="3">
        <v>718</v>
      </c>
      <c r="K3292" s="3" t="str">
        <f>IF(VLOOKUP(D3292,'Resources Final'!A:C,3,FALSE)=0,"",VLOOKUP(D3292,'Resources Final'!A:C,3,FALSE))</f>
        <v/>
      </c>
      <c r="L3292" s="3" t="str">
        <f>IF(VLOOKUP(D3292,'Resources Final'!A:D,4,FALSE)=0,"",VLOOKUP(D3292,'Resources Final'!A:D,4,FALSE))</f>
        <v>Y</v>
      </c>
      <c r="M3292" s="3" t="str">
        <f>IF(VLOOKUP(D3292,'Resources Final'!A:E,5,FALSE)=0,"",VLOOKUP(D3292,'Resources Final'!A:E,5,FALSE))</f>
        <v/>
      </c>
      <c r="N3292" s="7" t="str">
        <f>IF(VLOOKUP(D3292,'Resources Final'!A:F,6,FALSE)=0,"",VLOOKUP(D3292,'Resources Final'!A:F,6,FALSE))</f>
        <v/>
      </c>
      <c r="O3292" s="3" t="str">
        <f>IF(VLOOKUP(D3292,'Resources Final'!A:G,7,FALSE)=0,"",VLOOKUP(D3292,'Resources Final'!A:G,7,FALSE))</f>
        <v/>
      </c>
    </row>
    <row r="3293" spans="1:15" x14ac:dyDescent="0.2">
      <c r="A3293" s="11">
        <v>990</v>
      </c>
      <c r="B3293" s="11" t="str">
        <f t="shared" si="62"/>
        <v>Charles G. Koch Charitable Foundation_Sutter20161925</v>
      </c>
      <c r="C3293" s="11" t="s">
        <v>19</v>
      </c>
      <c r="D3293" s="11" t="s">
        <v>3489</v>
      </c>
      <c r="E3293" s="11" t="s">
        <v>3489</v>
      </c>
      <c r="F3293" s="4">
        <v>1925</v>
      </c>
      <c r="G3293" s="3">
        <v>2016</v>
      </c>
      <c r="H3293" s="3" t="s">
        <v>21</v>
      </c>
      <c r="I3293" s="12" t="s">
        <v>31</v>
      </c>
      <c r="J3293" s="3">
        <v>719</v>
      </c>
      <c r="K3293" s="3" t="str">
        <f>IF(VLOOKUP(D3293,'Resources Final'!A:C,3,FALSE)=0,"",VLOOKUP(D3293,'Resources Final'!A:C,3,FALSE))</f>
        <v>Y</v>
      </c>
      <c r="L3293" s="3" t="str">
        <f>IF(VLOOKUP(D3293,'Resources Final'!A:D,4,FALSE)=0,"",VLOOKUP(D3293,'Resources Final'!A:D,4,FALSE))</f>
        <v/>
      </c>
      <c r="M3293" s="3" t="str">
        <f>IF(VLOOKUP(D3293,'Resources Final'!A:E,5,FALSE)=0,"",VLOOKUP(D3293,'Resources Final'!A:E,5,FALSE))</f>
        <v/>
      </c>
      <c r="N3293" s="7" t="str">
        <f>IF(VLOOKUP(D3293,'Resources Final'!A:F,6,FALSE)=0,"",VLOOKUP(D3293,'Resources Final'!A:F,6,FALSE))</f>
        <v/>
      </c>
      <c r="O3293" s="3" t="str">
        <f>IF(VLOOKUP(D3293,'Resources Final'!A:G,7,FALSE)=0,"",VLOOKUP(D3293,'Resources Final'!A:G,7,FALSE))</f>
        <v/>
      </c>
    </row>
    <row r="3294" spans="1:15" x14ac:dyDescent="0.2">
      <c r="A3294" s="11">
        <v>990</v>
      </c>
      <c r="B3294" s="11" t="str">
        <f t="shared" si="62"/>
        <v>Charles G. Koch Charitable Foundation_Wendt20161607</v>
      </c>
      <c r="C3294" s="11" t="s">
        <v>19</v>
      </c>
      <c r="D3294" s="11" t="s">
        <v>3970</v>
      </c>
      <c r="E3294" s="11" t="s">
        <v>3970</v>
      </c>
      <c r="F3294" s="4">
        <v>1607</v>
      </c>
      <c r="G3294" s="3">
        <v>2016</v>
      </c>
      <c r="H3294" s="3" t="s">
        <v>21</v>
      </c>
      <c r="I3294" s="12" t="s">
        <v>31</v>
      </c>
      <c r="J3294" s="3">
        <v>720</v>
      </c>
      <c r="K3294" s="3" t="str">
        <f>IF(VLOOKUP(D3294,'Resources Final'!A:C,3,FALSE)=0,"",VLOOKUP(D3294,'Resources Final'!A:C,3,FALSE))</f>
        <v>Y</v>
      </c>
      <c r="L3294" s="3" t="str">
        <f>IF(VLOOKUP(D3294,'Resources Final'!A:D,4,FALSE)=0,"",VLOOKUP(D3294,'Resources Final'!A:D,4,FALSE))</f>
        <v/>
      </c>
      <c r="M3294" s="3" t="str">
        <f>IF(VLOOKUP(D3294,'Resources Final'!A:E,5,FALSE)=0,"",VLOOKUP(D3294,'Resources Final'!A:E,5,FALSE))</f>
        <v/>
      </c>
      <c r="N3294" s="7" t="str">
        <f>IF(VLOOKUP(D3294,'Resources Final'!A:F,6,FALSE)=0,"",VLOOKUP(D3294,'Resources Final'!A:F,6,FALSE))</f>
        <v/>
      </c>
      <c r="O3294" s="3" t="str">
        <f>IF(VLOOKUP(D3294,'Resources Final'!A:G,7,FALSE)=0,"",VLOOKUP(D3294,'Resources Final'!A:G,7,FALSE))</f>
        <v/>
      </c>
    </row>
    <row r="3295" spans="1:15" x14ac:dyDescent="0.2">
      <c r="A3295" s="11">
        <v>990</v>
      </c>
      <c r="B3295" s="11" t="str">
        <f t="shared" si="62"/>
        <v>Charles G. Koch Charitable Foundation_Rogers20164005</v>
      </c>
      <c r="C3295" s="11" t="s">
        <v>19</v>
      </c>
      <c r="D3295" s="11" t="s">
        <v>3102</v>
      </c>
      <c r="E3295" s="11" t="s">
        <v>3102</v>
      </c>
      <c r="F3295" s="4">
        <v>4005</v>
      </c>
      <c r="G3295" s="3">
        <v>2016</v>
      </c>
      <c r="H3295" s="3" t="s">
        <v>21</v>
      </c>
      <c r="I3295" s="12" t="s">
        <v>31</v>
      </c>
      <c r="J3295" s="3">
        <v>721</v>
      </c>
      <c r="K3295" s="3" t="str">
        <f>IF(VLOOKUP(D3295,'Resources Final'!A:C,3,FALSE)=0,"",VLOOKUP(D3295,'Resources Final'!A:C,3,FALSE))</f>
        <v>Y</v>
      </c>
      <c r="L3295" s="3" t="str">
        <f>IF(VLOOKUP(D3295,'Resources Final'!A:D,4,FALSE)=0,"",VLOOKUP(D3295,'Resources Final'!A:D,4,FALSE))</f>
        <v/>
      </c>
      <c r="M3295" s="3" t="str">
        <f>IF(VLOOKUP(D3295,'Resources Final'!A:E,5,FALSE)=0,"",VLOOKUP(D3295,'Resources Final'!A:E,5,FALSE))</f>
        <v/>
      </c>
      <c r="N3295" s="7" t="str">
        <f>IF(VLOOKUP(D3295,'Resources Final'!A:F,6,FALSE)=0,"",VLOOKUP(D3295,'Resources Final'!A:F,6,FALSE))</f>
        <v/>
      </c>
      <c r="O3295" s="3" t="str">
        <f>IF(VLOOKUP(D3295,'Resources Final'!A:G,7,FALSE)=0,"",VLOOKUP(D3295,'Resources Final'!A:G,7,FALSE))</f>
        <v/>
      </c>
    </row>
    <row r="3296" spans="1:15" x14ac:dyDescent="0.2">
      <c r="A3296" s="11">
        <v>990</v>
      </c>
      <c r="B3296" s="11" t="str">
        <f t="shared" si="62"/>
        <v>Charles G. Koch Charitable Foundation_New Orleans Baptist Theological Seminary201620000</v>
      </c>
      <c r="C3296" s="11" t="s">
        <v>19</v>
      </c>
      <c r="D3296" s="11" t="s">
        <v>2653</v>
      </c>
      <c r="E3296" s="11" t="s">
        <v>2653</v>
      </c>
      <c r="F3296" s="4">
        <v>20000</v>
      </c>
      <c r="G3296" s="3">
        <v>2016</v>
      </c>
      <c r="H3296" s="3" t="s">
        <v>21</v>
      </c>
      <c r="I3296" s="12"/>
      <c r="J3296" s="3">
        <v>722</v>
      </c>
      <c r="K3296" s="3" t="str">
        <f>IF(VLOOKUP(D3296,'Resources Final'!A:C,3,FALSE)=0,"",VLOOKUP(D3296,'Resources Final'!A:C,3,FALSE))</f>
        <v/>
      </c>
      <c r="L3296" s="3" t="str">
        <f>IF(VLOOKUP(D3296,'Resources Final'!A:D,4,FALSE)=0,"",VLOOKUP(D3296,'Resources Final'!A:D,4,FALSE))</f>
        <v/>
      </c>
      <c r="M3296" s="3" t="str">
        <f>IF(VLOOKUP(D3296,'Resources Final'!A:E,5,FALSE)=0,"",VLOOKUP(D3296,'Resources Final'!A:E,5,FALSE))</f>
        <v>N</v>
      </c>
      <c r="N3296" s="7" t="str">
        <f>IF(VLOOKUP(D3296,'Resources Final'!A:F,6,FALSE)=0,"",VLOOKUP(D3296,'Resources Final'!A:F,6,FALSE))</f>
        <v/>
      </c>
      <c r="O3296" s="3" t="str">
        <f>IF(VLOOKUP(D3296,'Resources Final'!A:G,7,FALSE)=0,"",VLOOKUP(D3296,'Resources Final'!A:G,7,FALSE))</f>
        <v/>
      </c>
    </row>
    <row r="3297" spans="1:15" x14ac:dyDescent="0.2">
      <c r="A3297" s="11">
        <v>990</v>
      </c>
      <c r="B3297" s="11" t="str">
        <f t="shared" si="62"/>
        <v>Charles G. Koch Charitable Foundation_Daily Caller News Foundation201616127</v>
      </c>
      <c r="C3297" s="11" t="s">
        <v>19</v>
      </c>
      <c r="D3297" s="11" t="s">
        <v>929</v>
      </c>
      <c r="E3297" s="11" t="s">
        <v>929</v>
      </c>
      <c r="F3297" s="4">
        <v>16127</v>
      </c>
      <c r="G3297" s="3">
        <v>2016</v>
      </c>
      <c r="H3297" s="3" t="s">
        <v>21</v>
      </c>
      <c r="I3297" s="12"/>
      <c r="J3297" s="3">
        <v>723</v>
      </c>
      <c r="K3297" s="3" t="str">
        <f>IF(VLOOKUP(D3297,'Resources Final'!A:C,3,FALSE)=0,"",VLOOKUP(D3297,'Resources Final'!A:C,3,FALSE))</f>
        <v/>
      </c>
      <c r="L3297" s="3" t="str">
        <f>IF(VLOOKUP(D3297,'Resources Final'!A:D,4,FALSE)=0,"",VLOOKUP(D3297,'Resources Final'!A:D,4,FALSE))</f>
        <v/>
      </c>
      <c r="M3297" s="3" t="str">
        <f>IF(VLOOKUP(D3297,'Resources Final'!A:E,5,FALSE)=0,"",VLOOKUP(D3297,'Resources Final'!A:E,5,FALSE))</f>
        <v/>
      </c>
      <c r="N3297" s="7" t="str">
        <f>IF(VLOOKUP(D3297,'Resources Final'!A:F,6,FALSE)=0,"",VLOOKUP(D3297,'Resources Final'!A:F,6,FALSE))</f>
        <v>https://www.desmogblog.com/daily-caller</v>
      </c>
      <c r="O3297" s="3" t="str">
        <f>IF(VLOOKUP(D3297,'Resources Final'!A:G,7,FALSE)=0,"",VLOOKUP(D3297,'Resources Final'!A:G,7,FALSE))</f>
        <v>Desmog</v>
      </c>
    </row>
    <row r="3298" spans="1:15" x14ac:dyDescent="0.2">
      <c r="A3298" s="11">
        <v>990</v>
      </c>
      <c r="B3298" s="11" t="str">
        <f t="shared" si="62"/>
        <v>Charles G. Koch Charitable Foundation_YMCA of the Triangle Area201650000</v>
      </c>
      <c r="C3298" s="11" t="s">
        <v>19</v>
      </c>
      <c r="D3298" s="11" t="s">
        <v>4115</v>
      </c>
      <c r="E3298" s="11" t="s">
        <v>589</v>
      </c>
      <c r="F3298" s="4">
        <v>50000</v>
      </c>
      <c r="G3298" s="3">
        <v>2016</v>
      </c>
      <c r="H3298" s="3" t="s">
        <v>21</v>
      </c>
      <c r="I3298" s="12"/>
      <c r="J3298" s="3">
        <v>724</v>
      </c>
      <c r="K3298" s="3" t="str">
        <f>IF(VLOOKUP(D3298,'Resources Final'!A:C,3,FALSE)=0,"",VLOOKUP(D3298,'Resources Final'!A:C,3,FALSE))</f>
        <v/>
      </c>
      <c r="L3298" s="3" t="str">
        <f>IF(VLOOKUP(D3298,'Resources Final'!A:D,4,FALSE)=0,"",VLOOKUP(D3298,'Resources Final'!A:D,4,FALSE))</f>
        <v/>
      </c>
      <c r="M3298" s="3" t="str">
        <f>IF(VLOOKUP(D3298,'Resources Final'!A:E,5,FALSE)=0,"",VLOOKUP(D3298,'Resources Final'!A:E,5,FALSE))</f>
        <v>N</v>
      </c>
      <c r="N3298" s="7" t="str">
        <f>IF(VLOOKUP(D3298,'Resources Final'!A:F,6,FALSE)=0,"",VLOOKUP(D3298,'Resources Final'!A:F,6,FALSE))</f>
        <v/>
      </c>
      <c r="O3298" s="3" t="str">
        <f>IF(VLOOKUP(D3298,'Resources Final'!A:G,7,FALSE)=0,"",VLOOKUP(D3298,'Resources Final'!A:G,7,FALSE))</f>
        <v/>
      </c>
    </row>
    <row r="3299" spans="1:15" x14ac:dyDescent="0.2">
      <c r="A3299" s="11">
        <v>990</v>
      </c>
      <c r="B3299" s="11" t="str">
        <f t="shared" si="62"/>
        <v>Charles G. Koch Charitable Foundation_TechFreedom201610000</v>
      </c>
      <c r="C3299" s="11" t="s">
        <v>19</v>
      </c>
      <c r="D3299" s="11" t="s">
        <v>3544</v>
      </c>
      <c r="E3299" s="11" t="s">
        <v>3544</v>
      </c>
      <c r="F3299" s="4">
        <v>10000</v>
      </c>
      <c r="G3299" s="3">
        <v>2016</v>
      </c>
      <c r="H3299" s="3" t="s">
        <v>21</v>
      </c>
      <c r="I3299" s="12"/>
      <c r="J3299" s="3">
        <v>725</v>
      </c>
      <c r="K3299" s="3" t="str">
        <f>IF(VLOOKUP(D3299,'Resources Final'!A:C,3,FALSE)=0,"",VLOOKUP(D3299,'Resources Final'!A:C,3,FALSE))</f>
        <v/>
      </c>
      <c r="L3299" s="3" t="str">
        <f>IF(VLOOKUP(D3299,'Resources Final'!A:D,4,FALSE)=0,"",VLOOKUP(D3299,'Resources Final'!A:D,4,FALSE))</f>
        <v/>
      </c>
      <c r="M3299" s="3" t="str">
        <f>IF(VLOOKUP(D3299,'Resources Final'!A:E,5,FALSE)=0,"",VLOOKUP(D3299,'Resources Final'!A:E,5,FALSE))</f>
        <v/>
      </c>
      <c r="N3299" s="7" t="str">
        <f>IF(VLOOKUP(D3299,'Resources Final'!A:F,6,FALSE)=0,"",VLOOKUP(D3299,'Resources Final'!A:F,6,FALSE))</f>
        <v/>
      </c>
      <c r="O3299" s="3" t="str">
        <f>IF(VLOOKUP(D3299,'Resources Final'!A:G,7,FALSE)=0,"",VLOOKUP(D3299,'Resources Final'!A:G,7,FALSE))</f>
        <v/>
      </c>
    </row>
    <row r="3300" spans="1:15" x14ac:dyDescent="0.2">
      <c r="A3300" s="11">
        <v>990</v>
      </c>
      <c r="B3300" s="11" t="str">
        <f t="shared" si="62"/>
        <v>Charles G. Koch Charitable Foundation_Great Hearts America201650000</v>
      </c>
      <c r="C3300" s="11" t="s">
        <v>19</v>
      </c>
      <c r="D3300" s="11" t="s">
        <v>1451</v>
      </c>
      <c r="E3300" s="11" t="s">
        <v>1451</v>
      </c>
      <c r="F3300" s="4">
        <v>50000</v>
      </c>
      <c r="G3300" s="3">
        <v>2016</v>
      </c>
      <c r="H3300" s="3" t="s">
        <v>21</v>
      </c>
      <c r="I3300" s="12"/>
      <c r="J3300" s="3">
        <v>726</v>
      </c>
      <c r="K3300" s="3" t="str">
        <f>IF(VLOOKUP(D3300,'Resources Final'!A:C,3,FALSE)=0,"",VLOOKUP(D3300,'Resources Final'!A:C,3,FALSE))</f>
        <v/>
      </c>
      <c r="L3300" s="3" t="str">
        <f>IF(VLOOKUP(D3300,'Resources Final'!A:D,4,FALSE)=0,"",VLOOKUP(D3300,'Resources Final'!A:D,4,FALSE))</f>
        <v>Y</v>
      </c>
      <c r="M3300" s="3" t="str">
        <f>IF(VLOOKUP(D3300,'Resources Final'!A:E,5,FALSE)=0,"",VLOOKUP(D3300,'Resources Final'!A:E,5,FALSE))</f>
        <v/>
      </c>
      <c r="N3300" s="7" t="str">
        <f>IF(VLOOKUP(D3300,'Resources Final'!A:F,6,FALSE)=0,"",VLOOKUP(D3300,'Resources Final'!A:F,6,FALSE))</f>
        <v/>
      </c>
      <c r="O3300" s="3" t="str">
        <f>IF(VLOOKUP(D3300,'Resources Final'!A:G,7,FALSE)=0,"",VLOOKUP(D3300,'Resources Final'!A:G,7,FALSE))</f>
        <v/>
      </c>
    </row>
    <row r="3301" spans="1:15" x14ac:dyDescent="0.2">
      <c r="A3301" s="11">
        <v>990</v>
      </c>
      <c r="B3301" s="11" t="str">
        <f t="shared" ref="B3301:B3364" si="63">C3301&amp;"_"&amp;D3301&amp;G3301&amp;F3301</f>
        <v>Charles G. Koch Charitable Foundation_Students for Liberty2016425000</v>
      </c>
      <c r="C3301" s="11" t="s">
        <v>19</v>
      </c>
      <c r="D3301" s="11" t="s">
        <v>3465</v>
      </c>
      <c r="E3301" s="11" t="s">
        <v>3465</v>
      </c>
      <c r="F3301" s="4">
        <v>425000</v>
      </c>
      <c r="G3301" s="3">
        <v>2016</v>
      </c>
      <c r="H3301" s="3" t="s">
        <v>21</v>
      </c>
      <c r="I3301" s="12"/>
      <c r="J3301" s="3">
        <v>727</v>
      </c>
      <c r="K3301" s="3" t="str">
        <f>IF(VLOOKUP(D3301,'Resources Final'!A:C,3,FALSE)=0,"",VLOOKUP(D3301,'Resources Final'!A:C,3,FALSE))</f>
        <v/>
      </c>
      <c r="L3301" s="3" t="str">
        <f>IF(VLOOKUP(D3301,'Resources Final'!A:D,4,FALSE)=0,"",VLOOKUP(D3301,'Resources Final'!A:D,4,FALSE))</f>
        <v/>
      </c>
      <c r="M3301" s="3" t="str">
        <f>IF(VLOOKUP(D3301,'Resources Final'!A:E,5,FALSE)=0,"",VLOOKUP(D3301,'Resources Final'!A:E,5,FALSE))</f>
        <v/>
      </c>
      <c r="N3301" s="7" t="str">
        <f>IF(VLOOKUP(D3301,'Resources Final'!A:F,6,FALSE)=0,"",VLOOKUP(D3301,'Resources Final'!A:F,6,FALSE))</f>
        <v>https://www.sourcewatch.org/index.php/Students_for_Liberty</v>
      </c>
      <c r="O3301" s="3" t="str">
        <f>IF(VLOOKUP(D3301,'Resources Final'!A:G,7,FALSE)=0,"",VLOOKUP(D3301,'Resources Final'!A:G,7,FALSE))</f>
        <v>Sourcewatch</v>
      </c>
    </row>
    <row r="3302" spans="1:15" x14ac:dyDescent="0.2">
      <c r="A3302" s="11">
        <v>990</v>
      </c>
      <c r="B3302" s="11" t="str">
        <f t="shared" si="63"/>
        <v>Charles G. Koch Charitable Foundation_Gerard20165135</v>
      </c>
      <c r="C3302" s="11" t="s">
        <v>19</v>
      </c>
      <c r="D3302" s="11" t="s">
        <v>1389</v>
      </c>
      <c r="E3302" s="11" t="s">
        <v>1389</v>
      </c>
      <c r="F3302" s="4">
        <v>5135</v>
      </c>
      <c r="G3302" s="3">
        <v>2016</v>
      </c>
      <c r="H3302" s="3" t="s">
        <v>21</v>
      </c>
      <c r="I3302" s="12" t="s">
        <v>31</v>
      </c>
      <c r="J3302" s="3">
        <v>728</v>
      </c>
      <c r="K3302" s="3" t="str">
        <f>IF(VLOOKUP(D3302,'Resources Final'!A:C,3,FALSE)=0,"",VLOOKUP(D3302,'Resources Final'!A:C,3,FALSE))</f>
        <v>Y</v>
      </c>
      <c r="L3302" s="3" t="str">
        <f>IF(VLOOKUP(D3302,'Resources Final'!A:D,4,FALSE)=0,"",VLOOKUP(D3302,'Resources Final'!A:D,4,FALSE))</f>
        <v/>
      </c>
      <c r="M3302" s="3" t="str">
        <f>IF(VLOOKUP(D3302,'Resources Final'!A:E,5,FALSE)=0,"",VLOOKUP(D3302,'Resources Final'!A:E,5,FALSE))</f>
        <v/>
      </c>
      <c r="N3302" s="7" t="str">
        <f>IF(VLOOKUP(D3302,'Resources Final'!A:F,6,FALSE)=0,"",VLOOKUP(D3302,'Resources Final'!A:F,6,FALSE))</f>
        <v/>
      </c>
      <c r="O3302" s="3" t="str">
        <f>IF(VLOOKUP(D3302,'Resources Final'!A:G,7,FALSE)=0,"",VLOOKUP(D3302,'Resources Final'!A:G,7,FALSE))</f>
        <v/>
      </c>
    </row>
    <row r="3303" spans="1:15" x14ac:dyDescent="0.2">
      <c r="A3303" s="11">
        <v>990</v>
      </c>
      <c r="B3303" s="11" t="str">
        <f t="shared" si="63"/>
        <v>Charles G. Koch Charitable Foundation_Americans for Tax Reform Foundation20167250</v>
      </c>
      <c r="C3303" s="11" t="s">
        <v>19</v>
      </c>
      <c r="D3303" s="11" t="s">
        <v>218</v>
      </c>
      <c r="E3303" s="11" t="s">
        <v>216</v>
      </c>
      <c r="F3303" s="4">
        <v>7250</v>
      </c>
      <c r="G3303" s="3">
        <v>2016</v>
      </c>
      <c r="H3303" s="3" t="s">
        <v>21</v>
      </c>
      <c r="I3303" s="12"/>
      <c r="J3303" s="3">
        <v>729</v>
      </c>
      <c r="K3303" s="3" t="str">
        <f>IF(VLOOKUP(D3303,'Resources Final'!A:C,3,FALSE)=0,"",VLOOKUP(D3303,'Resources Final'!A:C,3,FALSE))</f>
        <v/>
      </c>
      <c r="L3303" s="3" t="str">
        <f>IF(VLOOKUP(D3303,'Resources Final'!A:D,4,FALSE)=0,"",VLOOKUP(D3303,'Resources Final'!A:D,4,FALSE))</f>
        <v/>
      </c>
      <c r="M3303" s="3" t="str">
        <f>IF(VLOOKUP(D3303,'Resources Final'!A:E,5,FALSE)=0,"",VLOOKUP(D3303,'Resources Final'!A:E,5,FALSE))</f>
        <v/>
      </c>
      <c r="N3303" s="7" t="str">
        <f>IF(VLOOKUP(D3303,'Resources Final'!A:F,6,FALSE)=0,"",VLOOKUP(D3303,'Resources Final'!A:F,6,FALSE))</f>
        <v>https://www.desmogblog.com/americans-tax-reform</v>
      </c>
      <c r="O3303" s="3" t="str">
        <f>IF(VLOOKUP(D3303,'Resources Final'!A:G,7,FALSE)=0,"",VLOOKUP(D3303,'Resources Final'!A:G,7,FALSE))</f>
        <v>Desmog</v>
      </c>
    </row>
    <row r="3304" spans="1:15" x14ac:dyDescent="0.2">
      <c r="A3304" s="11">
        <v>990</v>
      </c>
      <c r="B3304" s="11" t="str">
        <f t="shared" si="63"/>
        <v>Charles G. Koch Charitable Foundation_The Trustees of Princeton University201670000</v>
      </c>
      <c r="C3304" s="11" t="s">
        <v>19</v>
      </c>
      <c r="D3304" s="11" t="s">
        <v>3616</v>
      </c>
      <c r="E3304" s="11" t="s">
        <v>2904</v>
      </c>
      <c r="F3304" s="4">
        <v>70000</v>
      </c>
      <c r="G3304" s="3">
        <v>2016</v>
      </c>
      <c r="H3304" s="3" t="s">
        <v>21</v>
      </c>
      <c r="I3304" s="12"/>
      <c r="J3304" s="3">
        <v>730</v>
      </c>
      <c r="K3304" s="3" t="str">
        <f>IF(VLOOKUP(D3304,'Resources Final'!A:C,3,FALSE)=0,"",VLOOKUP(D3304,'Resources Final'!A:C,3,FALSE))</f>
        <v/>
      </c>
      <c r="L3304" s="3" t="str">
        <f>IF(VLOOKUP(D3304,'Resources Final'!A:D,4,FALSE)=0,"",VLOOKUP(D3304,'Resources Final'!A:D,4,FALSE))</f>
        <v>Y</v>
      </c>
      <c r="M3304" s="3" t="str">
        <f>IF(VLOOKUP(D3304,'Resources Final'!A:E,5,FALSE)=0,"",VLOOKUP(D3304,'Resources Final'!A:E,5,FALSE))</f>
        <v/>
      </c>
      <c r="N3304" s="7" t="str">
        <f>IF(VLOOKUP(D3304,'Resources Final'!A:F,6,FALSE)=0,"",VLOOKUP(D3304,'Resources Final'!A:F,6,FALSE))</f>
        <v/>
      </c>
      <c r="O3304" s="3" t="str">
        <f>IF(VLOOKUP(D3304,'Resources Final'!A:G,7,FALSE)=0,"",VLOOKUP(D3304,'Resources Final'!A:G,7,FALSE))</f>
        <v/>
      </c>
    </row>
    <row r="3305" spans="1:15" x14ac:dyDescent="0.2">
      <c r="A3305" s="11">
        <v>990</v>
      </c>
      <c r="B3305" s="11" t="str">
        <f t="shared" si="63"/>
        <v>Charles G. Koch Charitable Foundation_Dixon20164005</v>
      </c>
      <c r="C3305" s="11" t="s">
        <v>19</v>
      </c>
      <c r="D3305" s="11" t="s">
        <v>1002</v>
      </c>
      <c r="E3305" s="11" t="s">
        <v>1002</v>
      </c>
      <c r="F3305" s="4">
        <v>4005</v>
      </c>
      <c r="G3305" s="3">
        <v>2016</v>
      </c>
      <c r="H3305" s="3" t="s">
        <v>21</v>
      </c>
      <c r="I3305" s="12" t="s">
        <v>31</v>
      </c>
      <c r="J3305" s="3">
        <v>731</v>
      </c>
      <c r="K3305" s="3" t="str">
        <f>IF(VLOOKUP(D3305,'Resources Final'!A:C,3,FALSE)=0,"",VLOOKUP(D3305,'Resources Final'!A:C,3,FALSE))</f>
        <v>Y</v>
      </c>
      <c r="L3305" s="3" t="str">
        <f>IF(VLOOKUP(D3305,'Resources Final'!A:D,4,FALSE)=0,"",VLOOKUP(D3305,'Resources Final'!A:D,4,FALSE))</f>
        <v/>
      </c>
      <c r="M3305" s="3" t="str">
        <f>IF(VLOOKUP(D3305,'Resources Final'!A:E,5,FALSE)=0,"",VLOOKUP(D3305,'Resources Final'!A:E,5,FALSE))</f>
        <v/>
      </c>
      <c r="N3305" s="7" t="str">
        <f>IF(VLOOKUP(D3305,'Resources Final'!A:F,6,FALSE)=0,"",VLOOKUP(D3305,'Resources Final'!A:F,6,FALSE))</f>
        <v/>
      </c>
      <c r="O3305" s="3" t="str">
        <f>IF(VLOOKUP(D3305,'Resources Final'!A:G,7,FALSE)=0,"",VLOOKUP(D3305,'Resources Final'!A:G,7,FALSE))</f>
        <v/>
      </c>
    </row>
    <row r="3306" spans="1:15" x14ac:dyDescent="0.2">
      <c r="A3306" s="11">
        <v>990</v>
      </c>
      <c r="B3306" s="11" t="str">
        <f t="shared" si="63"/>
        <v>Charles G. Koch Charitable Foundation_Harvard University2016610000</v>
      </c>
      <c r="C3306" s="11" t="s">
        <v>19</v>
      </c>
      <c r="D3306" s="11" t="s">
        <v>1540</v>
      </c>
      <c r="E3306" s="11" t="s">
        <v>1540</v>
      </c>
      <c r="F3306" s="4">
        <v>610000</v>
      </c>
      <c r="G3306" s="3">
        <v>2016</v>
      </c>
      <c r="H3306" s="3" t="s">
        <v>21</v>
      </c>
      <c r="I3306" s="12"/>
      <c r="J3306" s="3">
        <v>732</v>
      </c>
      <c r="K3306" s="3" t="str">
        <f>IF(VLOOKUP(D3306,'Resources Final'!A:C,3,FALSE)=0,"",VLOOKUP(D3306,'Resources Final'!A:C,3,FALSE))</f>
        <v/>
      </c>
      <c r="L3306" s="3" t="str">
        <f>IF(VLOOKUP(D3306,'Resources Final'!A:D,4,FALSE)=0,"",VLOOKUP(D3306,'Resources Final'!A:D,4,FALSE))</f>
        <v>Y</v>
      </c>
      <c r="M3306" s="3" t="str">
        <f>IF(VLOOKUP(D3306,'Resources Final'!A:E,5,FALSE)=0,"",VLOOKUP(D3306,'Resources Final'!A:E,5,FALSE))</f>
        <v/>
      </c>
      <c r="N3306" s="7" t="str">
        <f>IF(VLOOKUP(D3306,'Resources Final'!A:F,6,FALSE)=0,"",VLOOKUP(D3306,'Resources Final'!A:F,6,FALSE))</f>
        <v/>
      </c>
      <c r="O3306" s="3" t="str">
        <f>IF(VLOOKUP(D3306,'Resources Final'!A:G,7,FALSE)=0,"",VLOOKUP(D3306,'Resources Final'!A:G,7,FALSE))</f>
        <v/>
      </c>
    </row>
    <row r="3307" spans="1:15" x14ac:dyDescent="0.2">
      <c r="A3307" s="11">
        <v>990</v>
      </c>
      <c r="B3307" s="11" t="str">
        <f t="shared" si="63"/>
        <v>Charles G. Koch Charitable Foundation_The School for Ethics and Global Leadership201610000</v>
      </c>
      <c r="C3307" s="11" t="s">
        <v>19</v>
      </c>
      <c r="D3307" s="11" t="s">
        <v>3612</v>
      </c>
      <c r="E3307" s="11" t="s">
        <v>3612</v>
      </c>
      <c r="F3307" s="4">
        <v>10000</v>
      </c>
      <c r="G3307" s="3">
        <v>2016</v>
      </c>
      <c r="H3307" s="3" t="s">
        <v>21</v>
      </c>
      <c r="I3307" s="12"/>
      <c r="J3307" s="3">
        <v>733</v>
      </c>
      <c r="K3307" s="3" t="str">
        <f>IF(VLOOKUP(D3307,'Resources Final'!A:C,3,FALSE)=0,"",VLOOKUP(D3307,'Resources Final'!A:C,3,FALSE))</f>
        <v/>
      </c>
      <c r="L3307" s="3" t="str">
        <f>IF(VLOOKUP(D3307,'Resources Final'!A:D,4,FALSE)=0,"",VLOOKUP(D3307,'Resources Final'!A:D,4,FALSE))</f>
        <v>Y</v>
      </c>
      <c r="M3307" s="3" t="str">
        <f>IF(VLOOKUP(D3307,'Resources Final'!A:E,5,FALSE)=0,"",VLOOKUP(D3307,'Resources Final'!A:E,5,FALSE))</f>
        <v/>
      </c>
      <c r="N3307" s="7" t="str">
        <f>IF(VLOOKUP(D3307,'Resources Final'!A:F,6,FALSE)=0,"",VLOOKUP(D3307,'Resources Final'!A:F,6,FALSE))</f>
        <v/>
      </c>
      <c r="O3307" s="3" t="str">
        <f>IF(VLOOKUP(D3307,'Resources Final'!A:G,7,FALSE)=0,"",VLOOKUP(D3307,'Resources Final'!A:G,7,FALSE))</f>
        <v/>
      </c>
    </row>
    <row r="3308" spans="1:15" x14ac:dyDescent="0.2">
      <c r="A3308" s="11">
        <v>990</v>
      </c>
      <c r="B3308" s="11" t="str">
        <f t="shared" si="63"/>
        <v>Charles G. Koch Charitable Foundation_University of Arizona201611330</v>
      </c>
      <c r="C3308" s="11" t="s">
        <v>19</v>
      </c>
      <c r="D3308" s="11" t="s">
        <v>3731</v>
      </c>
      <c r="E3308" s="11" t="s">
        <v>3731</v>
      </c>
      <c r="F3308" s="4">
        <v>11330</v>
      </c>
      <c r="G3308" s="3">
        <v>2016</v>
      </c>
      <c r="H3308" s="3" t="s">
        <v>21</v>
      </c>
      <c r="I3308" s="12" t="s">
        <v>4249</v>
      </c>
      <c r="J3308" s="3">
        <v>734</v>
      </c>
      <c r="K3308" s="3" t="str">
        <f>IF(VLOOKUP(D3308,'Resources Final'!A:C,3,FALSE)=0,"",VLOOKUP(D3308,'Resources Final'!A:C,3,FALSE))</f>
        <v/>
      </c>
      <c r="L3308" s="3" t="str">
        <f>IF(VLOOKUP(D3308,'Resources Final'!A:D,4,FALSE)=0,"",VLOOKUP(D3308,'Resources Final'!A:D,4,FALSE))</f>
        <v>Y</v>
      </c>
      <c r="M3308" s="3" t="str">
        <f>IF(VLOOKUP(D3308,'Resources Final'!A:E,5,FALSE)=0,"",VLOOKUP(D3308,'Resources Final'!A:E,5,FALSE))</f>
        <v/>
      </c>
      <c r="N3308" s="7" t="str">
        <f>IF(VLOOKUP(D3308,'Resources Final'!A:F,6,FALSE)=0,"",VLOOKUP(D3308,'Resources Final'!A:F,6,FALSE))</f>
        <v/>
      </c>
      <c r="O3308" s="3" t="str">
        <f>IF(VLOOKUP(D3308,'Resources Final'!A:G,7,FALSE)=0,"",VLOOKUP(D3308,'Resources Final'!A:G,7,FALSE))</f>
        <v/>
      </c>
    </row>
    <row r="3309" spans="1:15" x14ac:dyDescent="0.2">
      <c r="A3309" s="11">
        <v>990</v>
      </c>
      <c r="B3309" s="11" t="str">
        <f t="shared" si="63"/>
        <v>Charles G. Koch Charitable Foundation_Hornedo20165135</v>
      </c>
      <c r="C3309" s="11" t="s">
        <v>19</v>
      </c>
      <c r="D3309" s="11" t="s">
        <v>1617</v>
      </c>
      <c r="E3309" s="11" t="s">
        <v>1617</v>
      </c>
      <c r="F3309" s="4">
        <v>5135</v>
      </c>
      <c r="G3309" s="3">
        <v>2016</v>
      </c>
      <c r="H3309" s="3" t="s">
        <v>21</v>
      </c>
      <c r="I3309" s="12" t="s">
        <v>31</v>
      </c>
      <c r="J3309" s="3">
        <v>735</v>
      </c>
      <c r="K3309" s="3" t="str">
        <f>IF(VLOOKUP(D3309,'Resources Final'!A:C,3,FALSE)=0,"",VLOOKUP(D3309,'Resources Final'!A:C,3,FALSE))</f>
        <v>Y</v>
      </c>
      <c r="L3309" s="3" t="str">
        <f>IF(VLOOKUP(D3309,'Resources Final'!A:D,4,FALSE)=0,"",VLOOKUP(D3309,'Resources Final'!A:D,4,FALSE))</f>
        <v/>
      </c>
      <c r="M3309" s="3" t="str">
        <f>IF(VLOOKUP(D3309,'Resources Final'!A:E,5,FALSE)=0,"",VLOOKUP(D3309,'Resources Final'!A:E,5,FALSE))</f>
        <v/>
      </c>
      <c r="N3309" s="7" t="str">
        <f>IF(VLOOKUP(D3309,'Resources Final'!A:F,6,FALSE)=0,"",VLOOKUP(D3309,'Resources Final'!A:F,6,FALSE))</f>
        <v/>
      </c>
      <c r="O3309" s="3" t="str">
        <f>IF(VLOOKUP(D3309,'Resources Final'!A:G,7,FALSE)=0,"",VLOOKUP(D3309,'Resources Final'!A:G,7,FALSE))</f>
        <v/>
      </c>
    </row>
    <row r="3310" spans="1:15" x14ac:dyDescent="0.2">
      <c r="A3310" s="11">
        <v>990</v>
      </c>
      <c r="B3310" s="11" t="str">
        <f t="shared" si="63"/>
        <v>Charles G. Koch Charitable Foundation_Nosko20163060</v>
      </c>
      <c r="C3310" s="11" t="s">
        <v>19</v>
      </c>
      <c r="D3310" s="11" t="s">
        <v>2714</v>
      </c>
      <c r="E3310" s="11" t="s">
        <v>2714</v>
      </c>
      <c r="F3310" s="4">
        <v>3060</v>
      </c>
      <c r="G3310" s="3">
        <v>2016</v>
      </c>
      <c r="H3310" s="3" t="s">
        <v>21</v>
      </c>
      <c r="I3310" s="12" t="s">
        <v>31</v>
      </c>
      <c r="J3310" s="3">
        <v>736</v>
      </c>
      <c r="K3310" s="3" t="str">
        <f>IF(VLOOKUP(D3310,'Resources Final'!A:C,3,FALSE)=0,"",VLOOKUP(D3310,'Resources Final'!A:C,3,FALSE))</f>
        <v>Y</v>
      </c>
      <c r="L3310" s="3" t="str">
        <f>IF(VLOOKUP(D3310,'Resources Final'!A:D,4,FALSE)=0,"",VLOOKUP(D3310,'Resources Final'!A:D,4,FALSE))</f>
        <v/>
      </c>
      <c r="M3310" s="3" t="str">
        <f>IF(VLOOKUP(D3310,'Resources Final'!A:E,5,FALSE)=0,"",VLOOKUP(D3310,'Resources Final'!A:E,5,FALSE))</f>
        <v/>
      </c>
      <c r="N3310" s="7" t="str">
        <f>IF(VLOOKUP(D3310,'Resources Final'!A:F,6,FALSE)=0,"",VLOOKUP(D3310,'Resources Final'!A:F,6,FALSE))</f>
        <v/>
      </c>
      <c r="O3310" s="3" t="str">
        <f>IF(VLOOKUP(D3310,'Resources Final'!A:G,7,FALSE)=0,"",VLOOKUP(D3310,'Resources Final'!A:G,7,FALSE))</f>
        <v/>
      </c>
    </row>
    <row r="3311" spans="1:15" x14ac:dyDescent="0.2">
      <c r="A3311" s="11">
        <v>990</v>
      </c>
      <c r="B3311" s="11" t="str">
        <f t="shared" si="63"/>
        <v>Charles G. Koch Charitable Foundation_University of Alabama - Tuscaloosa201631116</v>
      </c>
      <c r="C3311" s="11" t="s">
        <v>19</v>
      </c>
      <c r="D3311" s="11" t="s">
        <v>3721</v>
      </c>
      <c r="E3311" s="11" t="s">
        <v>3719</v>
      </c>
      <c r="F3311" s="4">
        <v>31116</v>
      </c>
      <c r="G3311" s="3">
        <v>2016</v>
      </c>
      <c r="H3311" s="3" t="s">
        <v>21</v>
      </c>
      <c r="I3311" s="12"/>
      <c r="J3311" s="3">
        <v>737</v>
      </c>
      <c r="K3311" s="3" t="str">
        <f>IF(VLOOKUP(D3311,'Resources Final'!A:C,3,FALSE)=0,"",VLOOKUP(D3311,'Resources Final'!A:C,3,FALSE))</f>
        <v/>
      </c>
      <c r="L3311" s="3" t="str">
        <f>IF(VLOOKUP(D3311,'Resources Final'!A:D,4,FALSE)=0,"",VLOOKUP(D3311,'Resources Final'!A:D,4,FALSE))</f>
        <v>Y</v>
      </c>
      <c r="M3311" s="3" t="str">
        <f>IF(VLOOKUP(D3311,'Resources Final'!A:E,5,FALSE)=0,"",VLOOKUP(D3311,'Resources Final'!A:E,5,FALSE))</f>
        <v/>
      </c>
      <c r="N3311" s="7" t="str">
        <f>IF(VLOOKUP(D3311,'Resources Final'!A:F,6,FALSE)=0,"",VLOOKUP(D3311,'Resources Final'!A:F,6,FALSE))</f>
        <v/>
      </c>
      <c r="O3311" s="3" t="str">
        <f>IF(VLOOKUP(D3311,'Resources Final'!A:G,7,FALSE)=0,"",VLOOKUP(D3311,'Resources Final'!A:G,7,FALSE))</f>
        <v/>
      </c>
    </row>
    <row r="3312" spans="1:15" x14ac:dyDescent="0.2">
      <c r="A3312" s="11">
        <v>990</v>
      </c>
      <c r="B3312" s="11" t="str">
        <f t="shared" si="63"/>
        <v>Charles G. Koch Charitable Foundation_University of Nebraska - Omaha201640000</v>
      </c>
      <c r="C3312" s="11" t="s">
        <v>19</v>
      </c>
      <c r="D3312" s="11" t="s">
        <v>3791</v>
      </c>
      <c r="E3312" s="11" t="s">
        <v>457</v>
      </c>
      <c r="F3312" s="4">
        <v>40000</v>
      </c>
      <c r="G3312" s="3">
        <v>2016</v>
      </c>
      <c r="H3312" s="3" t="s">
        <v>21</v>
      </c>
      <c r="I3312" s="12"/>
      <c r="J3312" s="3">
        <v>738</v>
      </c>
      <c r="K3312" s="3" t="str">
        <f>IF(VLOOKUP(D3312,'Resources Final'!A:C,3,FALSE)=0,"",VLOOKUP(D3312,'Resources Final'!A:C,3,FALSE))</f>
        <v/>
      </c>
      <c r="L3312" s="3" t="str">
        <f>IF(VLOOKUP(D3312,'Resources Final'!A:D,4,FALSE)=0,"",VLOOKUP(D3312,'Resources Final'!A:D,4,FALSE))</f>
        <v>Y</v>
      </c>
      <c r="M3312" s="3" t="str">
        <f>IF(VLOOKUP(D3312,'Resources Final'!A:E,5,FALSE)=0,"",VLOOKUP(D3312,'Resources Final'!A:E,5,FALSE))</f>
        <v/>
      </c>
      <c r="N3312" s="7" t="str">
        <f>IF(VLOOKUP(D3312,'Resources Final'!A:F,6,FALSE)=0,"",VLOOKUP(D3312,'Resources Final'!A:F,6,FALSE))</f>
        <v/>
      </c>
      <c r="O3312" s="3" t="str">
        <f>IF(VLOOKUP(D3312,'Resources Final'!A:G,7,FALSE)=0,"",VLOOKUP(D3312,'Resources Final'!A:G,7,FALSE))</f>
        <v/>
      </c>
    </row>
    <row r="3313" spans="1:15" x14ac:dyDescent="0.2">
      <c r="A3313" s="11">
        <v>990</v>
      </c>
      <c r="B3313" s="11" t="str">
        <f t="shared" si="63"/>
        <v>Charles G. Koch Charitable Foundation_University of Michigan2016106315</v>
      </c>
      <c r="C3313" s="11" t="s">
        <v>19</v>
      </c>
      <c r="D3313" s="11" t="s">
        <v>3609</v>
      </c>
      <c r="E3313" s="11" t="s">
        <v>3609</v>
      </c>
      <c r="F3313" s="4">
        <v>106315</v>
      </c>
      <c r="G3313" s="3">
        <v>2016</v>
      </c>
      <c r="H3313" s="3" t="s">
        <v>21</v>
      </c>
      <c r="I3313" s="12"/>
      <c r="J3313" s="3">
        <v>739</v>
      </c>
      <c r="K3313" s="3" t="str">
        <f>IF(VLOOKUP(D3313,'Resources Final'!A:C,3,FALSE)=0,"",VLOOKUP(D3313,'Resources Final'!A:C,3,FALSE))</f>
        <v/>
      </c>
      <c r="L3313" s="3" t="str">
        <f>IF(VLOOKUP(D3313,'Resources Final'!A:D,4,FALSE)=0,"",VLOOKUP(D3313,'Resources Final'!A:D,4,FALSE))</f>
        <v>Y</v>
      </c>
      <c r="M3313" s="3" t="str">
        <f>IF(VLOOKUP(D3313,'Resources Final'!A:E,5,FALSE)=0,"",VLOOKUP(D3313,'Resources Final'!A:E,5,FALSE))</f>
        <v/>
      </c>
      <c r="N3313" s="7" t="str">
        <f>IF(VLOOKUP(D3313,'Resources Final'!A:F,6,FALSE)=0,"",VLOOKUP(D3313,'Resources Final'!A:F,6,FALSE))</f>
        <v/>
      </c>
      <c r="O3313" s="3" t="str">
        <f>IF(VLOOKUP(D3313,'Resources Final'!A:G,7,FALSE)=0,"",VLOOKUP(D3313,'Resources Final'!A:G,7,FALSE))</f>
        <v/>
      </c>
    </row>
    <row r="3314" spans="1:15" x14ac:dyDescent="0.2">
      <c r="A3314" s="11">
        <v>990</v>
      </c>
      <c r="B3314" s="11" t="str">
        <f t="shared" si="63"/>
        <v>Charles G. Koch Charitable Foundation_Competitive Enterprise Institute20167250</v>
      </c>
      <c r="C3314" s="11" t="s">
        <v>19</v>
      </c>
      <c r="D3314" s="11" t="s">
        <v>816</v>
      </c>
      <c r="E3314" s="11" t="s">
        <v>816</v>
      </c>
      <c r="F3314" s="4">
        <v>7250</v>
      </c>
      <c r="G3314" s="3">
        <v>2016</v>
      </c>
      <c r="H3314" s="3" t="s">
        <v>21</v>
      </c>
      <c r="I3314" s="12"/>
      <c r="J3314" s="3">
        <v>740</v>
      </c>
      <c r="K3314" s="3" t="str">
        <f>IF(VLOOKUP(D3314,'Resources Final'!A:C,3,FALSE)=0,"",VLOOKUP(D3314,'Resources Final'!A:C,3,FALSE))</f>
        <v/>
      </c>
      <c r="L3314" s="3" t="str">
        <f>IF(VLOOKUP(D3314,'Resources Final'!A:D,4,FALSE)=0,"",VLOOKUP(D3314,'Resources Final'!A:D,4,FALSE))</f>
        <v/>
      </c>
      <c r="M3314" s="3" t="str">
        <f>IF(VLOOKUP(D3314,'Resources Final'!A:E,5,FALSE)=0,"",VLOOKUP(D3314,'Resources Final'!A:E,5,FALSE))</f>
        <v/>
      </c>
      <c r="N3314" s="7" t="str">
        <f>IF(VLOOKUP(D3314,'Resources Final'!A:F,6,FALSE)=0,"",VLOOKUP(D3314,'Resources Final'!A:F,6,FALSE))</f>
        <v>https://www.desmogblog.com/competitive-enterprise-institute</v>
      </c>
      <c r="O3314" s="3" t="str">
        <f>IF(VLOOKUP(D3314,'Resources Final'!A:G,7,FALSE)=0,"",VLOOKUP(D3314,'Resources Final'!A:G,7,FALSE))</f>
        <v>Desmog</v>
      </c>
    </row>
    <row r="3315" spans="1:15" x14ac:dyDescent="0.2">
      <c r="A3315" s="11">
        <v>990</v>
      </c>
      <c r="B3315" s="11" t="str">
        <f t="shared" si="63"/>
        <v>Charles G. Koch Charitable Foundation_Hualde20163060</v>
      </c>
      <c r="C3315" s="11" t="s">
        <v>19</v>
      </c>
      <c r="D3315" s="11" t="s">
        <v>1634</v>
      </c>
      <c r="E3315" s="11" t="s">
        <v>1634</v>
      </c>
      <c r="F3315" s="4">
        <v>3060</v>
      </c>
      <c r="G3315" s="3">
        <v>2016</v>
      </c>
      <c r="H3315" s="3" t="s">
        <v>21</v>
      </c>
      <c r="I3315" s="12" t="s">
        <v>31</v>
      </c>
      <c r="J3315" s="3">
        <v>741</v>
      </c>
      <c r="K3315" s="3" t="str">
        <f>IF(VLOOKUP(D3315,'Resources Final'!A:C,3,FALSE)=0,"",VLOOKUP(D3315,'Resources Final'!A:C,3,FALSE))</f>
        <v>Y</v>
      </c>
      <c r="L3315" s="3" t="str">
        <f>IF(VLOOKUP(D3315,'Resources Final'!A:D,4,FALSE)=0,"",VLOOKUP(D3315,'Resources Final'!A:D,4,FALSE))</f>
        <v/>
      </c>
      <c r="M3315" s="3" t="str">
        <f>IF(VLOOKUP(D3315,'Resources Final'!A:E,5,FALSE)=0,"",VLOOKUP(D3315,'Resources Final'!A:E,5,FALSE))</f>
        <v/>
      </c>
      <c r="N3315" s="7" t="str">
        <f>IF(VLOOKUP(D3315,'Resources Final'!A:F,6,FALSE)=0,"",VLOOKUP(D3315,'Resources Final'!A:F,6,FALSE))</f>
        <v/>
      </c>
      <c r="O3315" s="3" t="str">
        <f>IF(VLOOKUP(D3315,'Resources Final'!A:G,7,FALSE)=0,"",VLOOKUP(D3315,'Resources Final'!A:G,7,FALSE))</f>
        <v/>
      </c>
    </row>
    <row r="3316" spans="1:15" x14ac:dyDescent="0.2">
      <c r="A3316" s="11">
        <v>990</v>
      </c>
      <c r="B3316" s="11" t="str">
        <f t="shared" si="63"/>
        <v>Charles G. Koch Charitable Foundation_Carrier20162835</v>
      </c>
      <c r="C3316" s="11" t="s">
        <v>19</v>
      </c>
      <c r="D3316" s="11" t="s">
        <v>616</v>
      </c>
      <c r="E3316" s="11" t="s">
        <v>616</v>
      </c>
      <c r="F3316" s="4">
        <v>2835</v>
      </c>
      <c r="G3316" s="3">
        <v>2016</v>
      </c>
      <c r="H3316" s="3" t="s">
        <v>21</v>
      </c>
      <c r="I3316" s="12" t="s">
        <v>31</v>
      </c>
      <c r="J3316" s="3">
        <v>742</v>
      </c>
      <c r="K3316" s="3" t="str">
        <f>IF(VLOOKUP(D3316,'Resources Final'!A:C,3,FALSE)=0,"",VLOOKUP(D3316,'Resources Final'!A:C,3,FALSE))</f>
        <v>Y</v>
      </c>
      <c r="L3316" s="3" t="str">
        <f>IF(VLOOKUP(D3316,'Resources Final'!A:D,4,FALSE)=0,"",VLOOKUP(D3316,'Resources Final'!A:D,4,FALSE))</f>
        <v/>
      </c>
      <c r="M3316" s="3" t="str">
        <f>IF(VLOOKUP(D3316,'Resources Final'!A:E,5,FALSE)=0,"",VLOOKUP(D3316,'Resources Final'!A:E,5,FALSE))</f>
        <v/>
      </c>
      <c r="N3316" s="7" t="str">
        <f>IF(VLOOKUP(D3316,'Resources Final'!A:F,6,FALSE)=0,"",VLOOKUP(D3316,'Resources Final'!A:F,6,FALSE))</f>
        <v/>
      </c>
      <c r="O3316" s="3" t="str">
        <f>IF(VLOOKUP(D3316,'Resources Final'!A:G,7,FALSE)=0,"",VLOOKUP(D3316,'Resources Final'!A:G,7,FALSE))</f>
        <v/>
      </c>
    </row>
    <row r="3317" spans="1:15" x14ac:dyDescent="0.2">
      <c r="A3317" s="11">
        <v>990</v>
      </c>
      <c r="B3317" s="11" t="str">
        <f t="shared" si="63"/>
        <v>Charles G. Koch Charitable Foundation_Center for International Policy201645000</v>
      </c>
      <c r="C3317" s="11" t="s">
        <v>19</v>
      </c>
      <c r="D3317" s="11" t="s">
        <v>664</v>
      </c>
      <c r="E3317" s="11" t="s">
        <v>664</v>
      </c>
      <c r="F3317" s="4">
        <v>45000</v>
      </c>
      <c r="G3317" s="3">
        <v>2016</v>
      </c>
      <c r="H3317" s="3" t="s">
        <v>21</v>
      </c>
      <c r="I3317" s="12"/>
      <c r="J3317" s="3">
        <v>743</v>
      </c>
      <c r="K3317" s="3" t="str">
        <f>IF(VLOOKUP(D3317,'Resources Final'!A:C,3,FALSE)=0,"",VLOOKUP(D3317,'Resources Final'!A:C,3,FALSE))</f>
        <v/>
      </c>
      <c r="L3317" s="3" t="str">
        <f>IF(VLOOKUP(D3317,'Resources Final'!A:D,4,FALSE)=0,"",VLOOKUP(D3317,'Resources Final'!A:D,4,FALSE))</f>
        <v/>
      </c>
      <c r="M3317" s="3" t="str">
        <f>IF(VLOOKUP(D3317,'Resources Final'!A:E,5,FALSE)=0,"",VLOOKUP(D3317,'Resources Final'!A:E,5,FALSE))</f>
        <v/>
      </c>
      <c r="N3317" s="7" t="str">
        <f>IF(VLOOKUP(D3317,'Resources Final'!A:F,6,FALSE)=0,"",VLOOKUP(D3317,'Resources Final'!A:F,6,FALSE))</f>
        <v>https://www.sourcewatch.org/index.php/Center_for_International_Policy</v>
      </c>
      <c r="O3317" s="3" t="str">
        <f>IF(VLOOKUP(D3317,'Resources Final'!A:G,7,FALSE)=0,"",VLOOKUP(D3317,'Resources Final'!A:G,7,FALSE))</f>
        <v>Sourcewatch</v>
      </c>
    </row>
    <row r="3318" spans="1:15" x14ac:dyDescent="0.2">
      <c r="A3318" s="11">
        <v>990</v>
      </c>
      <c r="B3318" s="11" t="str">
        <f t="shared" si="63"/>
        <v>Charles G. Koch Charitable Foundation_Linett20163060</v>
      </c>
      <c r="C3318" s="11" t="s">
        <v>19</v>
      </c>
      <c r="D3318" s="11" t="s">
        <v>2180</v>
      </c>
      <c r="E3318" s="11" t="s">
        <v>2180</v>
      </c>
      <c r="F3318" s="4">
        <v>3060</v>
      </c>
      <c r="G3318" s="3">
        <v>2016</v>
      </c>
      <c r="H3318" s="3" t="s">
        <v>21</v>
      </c>
      <c r="I3318" s="12" t="s">
        <v>31</v>
      </c>
      <c r="J3318" s="3">
        <v>744</v>
      </c>
      <c r="K3318" s="3" t="str">
        <f>IF(VLOOKUP(D3318,'Resources Final'!A:C,3,FALSE)=0,"",VLOOKUP(D3318,'Resources Final'!A:C,3,FALSE))</f>
        <v>Y</v>
      </c>
      <c r="L3318" s="3" t="str">
        <f>IF(VLOOKUP(D3318,'Resources Final'!A:D,4,FALSE)=0,"",VLOOKUP(D3318,'Resources Final'!A:D,4,FALSE))</f>
        <v/>
      </c>
      <c r="M3318" s="3" t="str">
        <f>IF(VLOOKUP(D3318,'Resources Final'!A:E,5,FALSE)=0,"",VLOOKUP(D3318,'Resources Final'!A:E,5,FALSE))</f>
        <v/>
      </c>
      <c r="N3318" s="7" t="str">
        <f>IF(VLOOKUP(D3318,'Resources Final'!A:F,6,FALSE)=0,"",VLOOKUP(D3318,'Resources Final'!A:F,6,FALSE))</f>
        <v/>
      </c>
      <c r="O3318" s="3" t="str">
        <f>IF(VLOOKUP(D3318,'Resources Final'!A:G,7,FALSE)=0,"",VLOOKUP(D3318,'Resources Final'!A:G,7,FALSE))</f>
        <v/>
      </c>
    </row>
    <row r="3319" spans="1:15" x14ac:dyDescent="0.2">
      <c r="A3319" s="11">
        <v>990</v>
      </c>
      <c r="B3319" s="11" t="str">
        <f t="shared" si="63"/>
        <v>Charles G. Koch Charitable Foundation_James Madison Institute2016226000</v>
      </c>
      <c r="C3319" s="11" t="s">
        <v>19</v>
      </c>
      <c r="D3319" s="11" t="s">
        <v>1813</v>
      </c>
      <c r="E3319" s="11" t="s">
        <v>1813</v>
      </c>
      <c r="F3319" s="4">
        <v>226000</v>
      </c>
      <c r="G3319" s="3">
        <v>2016</v>
      </c>
      <c r="H3319" s="3" t="s">
        <v>21</v>
      </c>
      <c r="I3319" s="12"/>
      <c r="J3319" s="3">
        <v>745</v>
      </c>
      <c r="K3319" s="3" t="str">
        <f>IF(VLOOKUP(D3319,'Resources Final'!A:C,3,FALSE)=0,"",VLOOKUP(D3319,'Resources Final'!A:C,3,FALSE))</f>
        <v/>
      </c>
      <c r="L3319" s="3" t="str">
        <f>IF(VLOOKUP(D3319,'Resources Final'!A:D,4,FALSE)=0,"",VLOOKUP(D3319,'Resources Final'!A:D,4,FALSE))</f>
        <v/>
      </c>
      <c r="M3319" s="3" t="str">
        <f>IF(VLOOKUP(D3319,'Resources Final'!A:E,5,FALSE)=0,"",VLOOKUP(D3319,'Resources Final'!A:E,5,FALSE))</f>
        <v/>
      </c>
      <c r="N3319" s="7" t="str">
        <f>IF(VLOOKUP(D3319,'Resources Final'!A:F,6,FALSE)=0,"",VLOOKUP(D3319,'Resources Final'!A:F,6,FALSE))</f>
        <v>https://www.desmogblog.com/james-madison-institute</v>
      </c>
      <c r="O3319" s="3" t="str">
        <f>IF(VLOOKUP(D3319,'Resources Final'!A:G,7,FALSE)=0,"",VLOOKUP(D3319,'Resources Final'!A:G,7,FALSE))</f>
        <v>Desmog</v>
      </c>
    </row>
    <row r="3320" spans="1:15" x14ac:dyDescent="0.2">
      <c r="A3320" s="11">
        <v>990</v>
      </c>
      <c r="B3320" s="11" t="str">
        <f t="shared" si="63"/>
        <v>Charles G. Koch Charitable Foundation_Ramapo College Foundation201627000</v>
      </c>
      <c r="C3320" s="11" t="s">
        <v>19</v>
      </c>
      <c r="D3320" s="11" t="s">
        <v>2982</v>
      </c>
      <c r="E3320" s="11" t="s">
        <v>2982</v>
      </c>
      <c r="F3320" s="4">
        <v>27000</v>
      </c>
      <c r="G3320" s="3">
        <v>2016</v>
      </c>
      <c r="H3320" s="3" t="s">
        <v>21</v>
      </c>
      <c r="I3320" s="12"/>
      <c r="J3320" s="3">
        <v>746</v>
      </c>
      <c r="K3320" s="3" t="str">
        <f>IF(VLOOKUP(D3320,'Resources Final'!A:C,3,FALSE)=0,"",VLOOKUP(D3320,'Resources Final'!A:C,3,FALSE))</f>
        <v/>
      </c>
      <c r="L3320" s="3" t="str">
        <f>IF(VLOOKUP(D3320,'Resources Final'!A:D,4,FALSE)=0,"",VLOOKUP(D3320,'Resources Final'!A:D,4,FALSE))</f>
        <v>Y</v>
      </c>
      <c r="M3320" s="3" t="str">
        <f>IF(VLOOKUP(D3320,'Resources Final'!A:E,5,FALSE)=0,"",VLOOKUP(D3320,'Resources Final'!A:E,5,FALSE))</f>
        <v/>
      </c>
      <c r="N3320" s="7" t="str">
        <f>IF(VLOOKUP(D3320,'Resources Final'!A:F,6,FALSE)=0,"",VLOOKUP(D3320,'Resources Final'!A:F,6,FALSE))</f>
        <v/>
      </c>
      <c r="O3320" s="3" t="str">
        <f>IF(VLOOKUP(D3320,'Resources Final'!A:G,7,FALSE)=0,"",VLOOKUP(D3320,'Resources Final'!A:G,7,FALSE))</f>
        <v/>
      </c>
    </row>
    <row r="3321" spans="1:15" x14ac:dyDescent="0.2">
      <c r="A3321" s="11">
        <v>990</v>
      </c>
      <c r="B3321" s="11" t="str">
        <f t="shared" si="63"/>
        <v>Charles G. Koch Charitable Foundation_Encounter for Education and Culture201675000</v>
      </c>
      <c r="C3321" s="11" t="s">
        <v>19</v>
      </c>
      <c r="D3321" s="11" t="s">
        <v>1136</v>
      </c>
      <c r="E3321" s="11" t="s">
        <v>1136</v>
      </c>
      <c r="F3321" s="4">
        <v>75000</v>
      </c>
      <c r="G3321" s="3">
        <v>2016</v>
      </c>
      <c r="H3321" s="3" t="s">
        <v>21</v>
      </c>
      <c r="I3321" s="12"/>
      <c r="J3321" s="3">
        <v>747</v>
      </c>
      <c r="K3321" s="3" t="str">
        <f>IF(VLOOKUP(D3321,'Resources Final'!A:C,3,FALSE)=0,"",VLOOKUP(D3321,'Resources Final'!A:C,3,FALSE))</f>
        <v/>
      </c>
      <c r="L3321" s="3" t="str">
        <f>IF(VLOOKUP(D3321,'Resources Final'!A:D,4,FALSE)=0,"",VLOOKUP(D3321,'Resources Final'!A:D,4,FALSE))</f>
        <v/>
      </c>
      <c r="M3321" s="3" t="str">
        <f>IF(VLOOKUP(D3321,'Resources Final'!A:E,5,FALSE)=0,"",VLOOKUP(D3321,'Resources Final'!A:E,5,FALSE))</f>
        <v/>
      </c>
      <c r="N3321" s="7" t="str">
        <f>IF(VLOOKUP(D3321,'Resources Final'!A:F,6,FALSE)=0,"",VLOOKUP(D3321,'Resources Final'!A:F,6,FALSE))</f>
        <v>http://www.sourcewatch.org/index.php/Encounter_for_Culture_and_Education</v>
      </c>
      <c r="O3321" s="3" t="str">
        <f>IF(VLOOKUP(D3321,'Resources Final'!A:G,7,FALSE)=0,"",VLOOKUP(D3321,'Resources Final'!A:G,7,FALSE))</f>
        <v>Sourcewatch</v>
      </c>
    </row>
    <row r="3322" spans="1:15" x14ac:dyDescent="0.2">
      <c r="A3322" s="11">
        <v>990</v>
      </c>
      <c r="B3322" s="11" t="str">
        <f t="shared" si="63"/>
        <v>Charles G. Koch Charitable Foundation_Dahl20162835</v>
      </c>
      <c r="C3322" s="11" t="s">
        <v>19</v>
      </c>
      <c r="D3322" s="11" t="s">
        <v>927</v>
      </c>
      <c r="E3322" s="11" t="s">
        <v>927</v>
      </c>
      <c r="F3322" s="4">
        <v>2835</v>
      </c>
      <c r="G3322" s="3">
        <v>2016</v>
      </c>
      <c r="H3322" s="3" t="s">
        <v>21</v>
      </c>
      <c r="I3322" s="12" t="s">
        <v>31</v>
      </c>
      <c r="J3322" s="3">
        <v>748</v>
      </c>
      <c r="K3322" s="3" t="str">
        <f>IF(VLOOKUP(D3322,'Resources Final'!A:C,3,FALSE)=0,"",VLOOKUP(D3322,'Resources Final'!A:C,3,FALSE))</f>
        <v>Y</v>
      </c>
      <c r="L3322" s="3" t="str">
        <f>IF(VLOOKUP(D3322,'Resources Final'!A:D,4,FALSE)=0,"",VLOOKUP(D3322,'Resources Final'!A:D,4,FALSE))</f>
        <v/>
      </c>
      <c r="M3322" s="3" t="str">
        <f>IF(VLOOKUP(D3322,'Resources Final'!A:E,5,FALSE)=0,"",VLOOKUP(D3322,'Resources Final'!A:E,5,FALSE))</f>
        <v/>
      </c>
      <c r="N3322" s="7" t="str">
        <f>IF(VLOOKUP(D3322,'Resources Final'!A:F,6,FALSE)=0,"",VLOOKUP(D3322,'Resources Final'!A:F,6,FALSE))</f>
        <v/>
      </c>
      <c r="O3322" s="3" t="str">
        <f>IF(VLOOKUP(D3322,'Resources Final'!A:G,7,FALSE)=0,"",VLOOKUP(D3322,'Resources Final'!A:G,7,FALSE))</f>
        <v/>
      </c>
    </row>
    <row r="3323" spans="1:15" x14ac:dyDescent="0.2">
      <c r="A3323" s="11">
        <v>990</v>
      </c>
      <c r="B3323" s="11" t="str">
        <f t="shared" si="63"/>
        <v>Charles G. Koch Charitable Foundation_Alden20163060</v>
      </c>
      <c r="C3323" s="11" t="s">
        <v>19</v>
      </c>
      <c r="D3323" s="11" t="s">
        <v>142</v>
      </c>
      <c r="E3323" s="11" t="s">
        <v>142</v>
      </c>
      <c r="F3323" s="4">
        <v>3060</v>
      </c>
      <c r="G3323" s="3">
        <v>2016</v>
      </c>
      <c r="H3323" s="3" t="s">
        <v>21</v>
      </c>
      <c r="I3323" s="12" t="s">
        <v>31</v>
      </c>
      <c r="J3323" s="3">
        <v>749</v>
      </c>
      <c r="K3323" s="3" t="str">
        <f>IF(VLOOKUP(D3323,'Resources Final'!A:C,3,FALSE)=0,"",VLOOKUP(D3323,'Resources Final'!A:C,3,FALSE))</f>
        <v>Y</v>
      </c>
      <c r="L3323" s="3" t="str">
        <f>IF(VLOOKUP(D3323,'Resources Final'!A:D,4,FALSE)=0,"",VLOOKUP(D3323,'Resources Final'!A:D,4,FALSE))</f>
        <v/>
      </c>
      <c r="M3323" s="3" t="str">
        <f>IF(VLOOKUP(D3323,'Resources Final'!A:E,5,FALSE)=0,"",VLOOKUP(D3323,'Resources Final'!A:E,5,FALSE))</f>
        <v/>
      </c>
      <c r="N3323" s="7" t="str">
        <f>IF(VLOOKUP(D3323,'Resources Final'!A:F,6,FALSE)=0,"",VLOOKUP(D3323,'Resources Final'!A:F,6,FALSE))</f>
        <v/>
      </c>
      <c r="O3323" s="3" t="str">
        <f>IF(VLOOKUP(D3323,'Resources Final'!A:G,7,FALSE)=0,"",VLOOKUP(D3323,'Resources Final'!A:G,7,FALSE))</f>
        <v/>
      </c>
    </row>
    <row r="3324" spans="1:15" x14ac:dyDescent="0.2">
      <c r="A3324" s="11">
        <v>990</v>
      </c>
      <c r="B3324" s="11" t="str">
        <f t="shared" si="63"/>
        <v>Charles G. Koch Charitable Foundation_Dorhout20164253</v>
      </c>
      <c r="C3324" s="11" t="s">
        <v>19</v>
      </c>
      <c r="D3324" s="11" t="s">
        <v>1022</v>
      </c>
      <c r="E3324" s="11" t="s">
        <v>1022</v>
      </c>
      <c r="F3324" s="4">
        <v>4253</v>
      </c>
      <c r="G3324" s="3">
        <v>2016</v>
      </c>
      <c r="H3324" s="3" t="s">
        <v>21</v>
      </c>
      <c r="I3324" s="12" t="s">
        <v>31</v>
      </c>
      <c r="J3324" s="3">
        <v>750</v>
      </c>
      <c r="K3324" s="3" t="str">
        <f>IF(VLOOKUP(D3324,'Resources Final'!A:C,3,FALSE)=0,"",VLOOKUP(D3324,'Resources Final'!A:C,3,FALSE))</f>
        <v>Y</v>
      </c>
      <c r="L3324" s="3" t="str">
        <f>IF(VLOOKUP(D3324,'Resources Final'!A:D,4,FALSE)=0,"",VLOOKUP(D3324,'Resources Final'!A:D,4,FALSE))</f>
        <v/>
      </c>
      <c r="M3324" s="3" t="str">
        <f>IF(VLOOKUP(D3324,'Resources Final'!A:E,5,FALSE)=0,"",VLOOKUP(D3324,'Resources Final'!A:E,5,FALSE))</f>
        <v/>
      </c>
      <c r="N3324" s="7" t="str">
        <f>IF(VLOOKUP(D3324,'Resources Final'!A:F,6,FALSE)=0,"",VLOOKUP(D3324,'Resources Final'!A:F,6,FALSE))</f>
        <v/>
      </c>
      <c r="O3324" s="3" t="str">
        <f>IF(VLOOKUP(D3324,'Resources Final'!A:G,7,FALSE)=0,"",VLOOKUP(D3324,'Resources Final'!A:G,7,FALSE))</f>
        <v/>
      </c>
    </row>
    <row r="3325" spans="1:15" x14ac:dyDescent="0.2">
      <c r="A3325" s="11">
        <v>990</v>
      </c>
      <c r="B3325" s="11" t="str">
        <f t="shared" si="63"/>
        <v>Charles G. Koch Charitable Foundation_Carmichael20165135</v>
      </c>
      <c r="C3325" s="11" t="s">
        <v>19</v>
      </c>
      <c r="D3325" s="11" t="s">
        <v>609</v>
      </c>
      <c r="E3325" s="11" t="s">
        <v>609</v>
      </c>
      <c r="F3325" s="4">
        <v>5135</v>
      </c>
      <c r="G3325" s="3">
        <v>2016</v>
      </c>
      <c r="H3325" s="3" t="s">
        <v>21</v>
      </c>
      <c r="I3325" s="12" t="s">
        <v>31</v>
      </c>
      <c r="J3325" s="3">
        <v>751</v>
      </c>
      <c r="K3325" s="3" t="str">
        <f>IF(VLOOKUP(D3325,'Resources Final'!A:C,3,FALSE)=0,"",VLOOKUP(D3325,'Resources Final'!A:C,3,FALSE))</f>
        <v>Y</v>
      </c>
      <c r="L3325" s="3" t="str">
        <f>IF(VLOOKUP(D3325,'Resources Final'!A:D,4,FALSE)=0,"",VLOOKUP(D3325,'Resources Final'!A:D,4,FALSE))</f>
        <v/>
      </c>
      <c r="M3325" s="3" t="str">
        <f>IF(VLOOKUP(D3325,'Resources Final'!A:E,5,FALSE)=0,"",VLOOKUP(D3325,'Resources Final'!A:E,5,FALSE))</f>
        <v/>
      </c>
      <c r="N3325" s="7" t="str">
        <f>IF(VLOOKUP(D3325,'Resources Final'!A:F,6,FALSE)=0,"",VLOOKUP(D3325,'Resources Final'!A:F,6,FALSE))</f>
        <v/>
      </c>
      <c r="O3325" s="3" t="str">
        <f>IF(VLOOKUP(D3325,'Resources Final'!A:G,7,FALSE)=0,"",VLOOKUP(D3325,'Resources Final'!A:G,7,FALSE))</f>
        <v/>
      </c>
    </row>
    <row r="3326" spans="1:15" x14ac:dyDescent="0.2">
      <c r="A3326" s="11">
        <v>990</v>
      </c>
      <c r="B3326" s="11" t="str">
        <f t="shared" si="63"/>
        <v>Charles G. Koch Charitable Foundation_Grund20163060</v>
      </c>
      <c r="C3326" s="11" t="s">
        <v>19</v>
      </c>
      <c r="D3326" s="11" t="s">
        <v>1471</v>
      </c>
      <c r="E3326" s="11" t="s">
        <v>1471</v>
      </c>
      <c r="F3326" s="4">
        <v>3060</v>
      </c>
      <c r="G3326" s="3">
        <v>2016</v>
      </c>
      <c r="H3326" s="3" t="s">
        <v>21</v>
      </c>
      <c r="I3326" s="12" t="s">
        <v>31</v>
      </c>
      <c r="J3326" s="3">
        <v>752</v>
      </c>
      <c r="K3326" s="3" t="str">
        <f>IF(VLOOKUP(D3326,'Resources Final'!A:C,3,FALSE)=0,"",VLOOKUP(D3326,'Resources Final'!A:C,3,FALSE))</f>
        <v>Y</v>
      </c>
      <c r="L3326" s="3" t="str">
        <f>IF(VLOOKUP(D3326,'Resources Final'!A:D,4,FALSE)=0,"",VLOOKUP(D3326,'Resources Final'!A:D,4,FALSE))</f>
        <v/>
      </c>
      <c r="M3326" s="3" t="str">
        <f>IF(VLOOKUP(D3326,'Resources Final'!A:E,5,FALSE)=0,"",VLOOKUP(D3326,'Resources Final'!A:E,5,FALSE))</f>
        <v/>
      </c>
      <c r="N3326" s="7" t="str">
        <f>IF(VLOOKUP(D3326,'Resources Final'!A:F,6,FALSE)=0,"",VLOOKUP(D3326,'Resources Final'!A:F,6,FALSE))</f>
        <v/>
      </c>
      <c r="O3326" s="3" t="str">
        <f>IF(VLOOKUP(D3326,'Resources Final'!A:G,7,FALSE)=0,"",VLOOKUP(D3326,'Resources Final'!A:G,7,FALSE))</f>
        <v/>
      </c>
    </row>
    <row r="3327" spans="1:15" x14ac:dyDescent="0.2">
      <c r="A3327" s="11">
        <v>990</v>
      </c>
      <c r="B3327" s="11" t="str">
        <f t="shared" si="63"/>
        <v>Charles G. Koch Charitable Foundation_Danielson20165135</v>
      </c>
      <c r="C3327" s="11" t="s">
        <v>19</v>
      </c>
      <c r="D3327" s="11" t="s">
        <v>940</v>
      </c>
      <c r="E3327" s="11" t="s">
        <v>940</v>
      </c>
      <c r="F3327" s="4">
        <v>5135</v>
      </c>
      <c r="G3327" s="3">
        <v>2016</v>
      </c>
      <c r="H3327" s="3" t="s">
        <v>21</v>
      </c>
      <c r="I3327" s="12" t="s">
        <v>31</v>
      </c>
      <c r="J3327" s="3">
        <v>753</v>
      </c>
      <c r="K3327" s="3" t="str">
        <f>IF(VLOOKUP(D3327,'Resources Final'!A:C,3,FALSE)=0,"",VLOOKUP(D3327,'Resources Final'!A:C,3,FALSE))</f>
        <v>Y</v>
      </c>
      <c r="L3327" s="3" t="str">
        <f>IF(VLOOKUP(D3327,'Resources Final'!A:D,4,FALSE)=0,"",VLOOKUP(D3327,'Resources Final'!A:D,4,FALSE))</f>
        <v/>
      </c>
      <c r="M3327" s="3" t="str">
        <f>IF(VLOOKUP(D3327,'Resources Final'!A:E,5,FALSE)=0,"",VLOOKUP(D3327,'Resources Final'!A:E,5,FALSE))</f>
        <v/>
      </c>
      <c r="N3327" s="7" t="str">
        <f>IF(VLOOKUP(D3327,'Resources Final'!A:F,6,FALSE)=0,"",VLOOKUP(D3327,'Resources Final'!A:F,6,FALSE))</f>
        <v/>
      </c>
      <c r="O3327" s="3" t="str">
        <f>IF(VLOOKUP(D3327,'Resources Final'!A:G,7,FALSE)=0,"",VLOOKUP(D3327,'Resources Final'!A:G,7,FALSE))</f>
        <v/>
      </c>
    </row>
    <row r="3328" spans="1:15" x14ac:dyDescent="0.2">
      <c r="A3328" s="11">
        <v>990</v>
      </c>
      <c r="B3328" s="11" t="str">
        <f t="shared" si="63"/>
        <v>Charles G. Koch Charitable Foundation_Mittermeier20162835</v>
      </c>
      <c r="C3328" s="11" t="s">
        <v>19</v>
      </c>
      <c r="D3328" s="11" t="s">
        <v>2496</v>
      </c>
      <c r="E3328" s="11" t="s">
        <v>2496</v>
      </c>
      <c r="F3328" s="4">
        <v>2835</v>
      </c>
      <c r="G3328" s="3">
        <v>2016</v>
      </c>
      <c r="H3328" s="3" t="s">
        <v>21</v>
      </c>
      <c r="I3328" s="12" t="s">
        <v>31</v>
      </c>
      <c r="J3328" s="3">
        <v>754</v>
      </c>
      <c r="K3328" s="3" t="str">
        <f>IF(VLOOKUP(D3328,'Resources Final'!A:C,3,FALSE)=0,"",VLOOKUP(D3328,'Resources Final'!A:C,3,FALSE))</f>
        <v>Y</v>
      </c>
      <c r="L3328" s="3" t="str">
        <f>IF(VLOOKUP(D3328,'Resources Final'!A:D,4,FALSE)=0,"",VLOOKUP(D3328,'Resources Final'!A:D,4,FALSE))</f>
        <v/>
      </c>
      <c r="M3328" s="3" t="str">
        <f>IF(VLOOKUP(D3328,'Resources Final'!A:E,5,FALSE)=0,"",VLOOKUP(D3328,'Resources Final'!A:E,5,FALSE))</f>
        <v/>
      </c>
      <c r="N3328" s="7" t="str">
        <f>IF(VLOOKUP(D3328,'Resources Final'!A:F,6,FALSE)=0,"",VLOOKUP(D3328,'Resources Final'!A:F,6,FALSE))</f>
        <v/>
      </c>
      <c r="O3328" s="3" t="str">
        <f>IF(VLOOKUP(D3328,'Resources Final'!A:G,7,FALSE)=0,"",VLOOKUP(D3328,'Resources Final'!A:G,7,FALSE))</f>
        <v/>
      </c>
    </row>
    <row r="3329" spans="1:15" x14ac:dyDescent="0.2">
      <c r="A3329" s="11">
        <v>990</v>
      </c>
      <c r="B3329" s="11" t="str">
        <f t="shared" si="63"/>
        <v>Charles G. Koch Charitable Foundation_Rienzi20163081</v>
      </c>
      <c r="C3329" s="11" t="s">
        <v>19</v>
      </c>
      <c r="D3329" s="11" t="s">
        <v>3066</v>
      </c>
      <c r="E3329" s="11" t="s">
        <v>3066</v>
      </c>
      <c r="F3329" s="4">
        <v>3081</v>
      </c>
      <c r="G3329" s="3">
        <v>2016</v>
      </c>
      <c r="H3329" s="3" t="s">
        <v>21</v>
      </c>
      <c r="I3329" s="12" t="s">
        <v>31</v>
      </c>
      <c r="J3329" s="3">
        <v>755</v>
      </c>
      <c r="K3329" s="3" t="str">
        <f>IF(VLOOKUP(D3329,'Resources Final'!A:C,3,FALSE)=0,"",VLOOKUP(D3329,'Resources Final'!A:C,3,FALSE))</f>
        <v>Y</v>
      </c>
      <c r="L3329" s="3" t="str">
        <f>IF(VLOOKUP(D3329,'Resources Final'!A:D,4,FALSE)=0,"",VLOOKUP(D3329,'Resources Final'!A:D,4,FALSE))</f>
        <v/>
      </c>
      <c r="M3329" s="3" t="str">
        <f>IF(VLOOKUP(D3329,'Resources Final'!A:E,5,FALSE)=0,"",VLOOKUP(D3329,'Resources Final'!A:E,5,FALSE))</f>
        <v/>
      </c>
      <c r="N3329" s="7" t="str">
        <f>IF(VLOOKUP(D3329,'Resources Final'!A:F,6,FALSE)=0,"",VLOOKUP(D3329,'Resources Final'!A:F,6,FALSE))</f>
        <v/>
      </c>
      <c r="O3329" s="3" t="str">
        <f>IF(VLOOKUP(D3329,'Resources Final'!A:G,7,FALSE)=0,"",VLOOKUP(D3329,'Resources Final'!A:G,7,FALSE))</f>
        <v/>
      </c>
    </row>
    <row r="3330" spans="1:15" x14ac:dyDescent="0.2">
      <c r="A3330" s="11">
        <v>990</v>
      </c>
      <c r="B3330" s="11" t="str">
        <f t="shared" si="63"/>
        <v>Charles G. Koch Charitable Foundation_Downey20162835</v>
      </c>
      <c r="C3330" s="11" t="s">
        <v>19</v>
      </c>
      <c r="D3330" s="11" t="s">
        <v>1027</v>
      </c>
      <c r="E3330" s="11" t="s">
        <v>1027</v>
      </c>
      <c r="F3330" s="4">
        <v>2835</v>
      </c>
      <c r="G3330" s="3">
        <v>2016</v>
      </c>
      <c r="H3330" s="3" t="s">
        <v>21</v>
      </c>
      <c r="I3330" s="12" t="s">
        <v>31</v>
      </c>
      <c r="J3330" s="3">
        <v>756</v>
      </c>
      <c r="K3330" s="3" t="str">
        <f>IF(VLOOKUP(D3330,'Resources Final'!A:C,3,FALSE)=0,"",VLOOKUP(D3330,'Resources Final'!A:C,3,FALSE))</f>
        <v>Y</v>
      </c>
      <c r="L3330" s="3" t="str">
        <f>IF(VLOOKUP(D3330,'Resources Final'!A:D,4,FALSE)=0,"",VLOOKUP(D3330,'Resources Final'!A:D,4,FALSE))</f>
        <v/>
      </c>
      <c r="M3330" s="3" t="str">
        <f>IF(VLOOKUP(D3330,'Resources Final'!A:E,5,FALSE)=0,"",VLOOKUP(D3330,'Resources Final'!A:E,5,FALSE))</f>
        <v/>
      </c>
      <c r="N3330" s="7" t="str">
        <f>IF(VLOOKUP(D3330,'Resources Final'!A:F,6,FALSE)=0,"",VLOOKUP(D3330,'Resources Final'!A:F,6,FALSE))</f>
        <v/>
      </c>
      <c r="O3330" s="3" t="str">
        <f>IF(VLOOKUP(D3330,'Resources Final'!A:G,7,FALSE)=0,"",VLOOKUP(D3330,'Resources Final'!A:G,7,FALSE))</f>
        <v/>
      </c>
    </row>
    <row r="3331" spans="1:15" x14ac:dyDescent="0.2">
      <c r="A3331" s="11">
        <v>990</v>
      </c>
      <c r="B3331" s="11" t="str">
        <f t="shared" si="63"/>
        <v>Charles G. Koch Charitable Foundation_Johns Hopkins University Institute for Applied Economics, Global Health, and the Study of Business Enterprise201610000</v>
      </c>
      <c r="C3331" s="11" t="s">
        <v>19</v>
      </c>
      <c r="D3331" s="11" t="s">
        <v>1858</v>
      </c>
      <c r="E3331" s="11" t="s">
        <v>1857</v>
      </c>
      <c r="F3331" s="4">
        <v>10000</v>
      </c>
      <c r="G3331" s="3">
        <v>2016</v>
      </c>
      <c r="H3331" s="3" t="s">
        <v>21</v>
      </c>
      <c r="I3331" s="12" t="s">
        <v>4250</v>
      </c>
      <c r="J3331" s="3">
        <v>757</v>
      </c>
      <c r="K3331" s="3" t="str">
        <f>IF(VLOOKUP(D3331,'Resources Final'!A:C,3,FALSE)=0,"",VLOOKUP(D3331,'Resources Final'!A:C,3,FALSE))</f>
        <v/>
      </c>
      <c r="L3331" s="3" t="str">
        <f>IF(VLOOKUP(D3331,'Resources Final'!A:D,4,FALSE)=0,"",VLOOKUP(D3331,'Resources Final'!A:D,4,FALSE))</f>
        <v>Y</v>
      </c>
      <c r="M3331" s="3" t="str">
        <f>IF(VLOOKUP(D3331,'Resources Final'!A:E,5,FALSE)=0,"",VLOOKUP(D3331,'Resources Final'!A:E,5,FALSE))</f>
        <v/>
      </c>
      <c r="N3331" s="7" t="str">
        <f>IF(VLOOKUP(D3331,'Resources Final'!A:F,6,FALSE)=0,"",VLOOKUP(D3331,'Resources Final'!A:F,6,FALSE))</f>
        <v/>
      </c>
      <c r="O3331" s="3" t="str">
        <f>IF(VLOOKUP(D3331,'Resources Final'!A:G,7,FALSE)=0,"",VLOOKUP(D3331,'Resources Final'!A:G,7,FALSE))</f>
        <v/>
      </c>
    </row>
    <row r="3332" spans="1:15" x14ac:dyDescent="0.2">
      <c r="A3332" s="11">
        <v>990</v>
      </c>
      <c r="B3332" s="11" t="str">
        <f t="shared" si="63"/>
        <v>Charles G. Koch Charitable Foundation_Haney2016540</v>
      </c>
      <c r="C3332" s="11" t="s">
        <v>19</v>
      </c>
      <c r="D3332" s="11" t="s">
        <v>1514</v>
      </c>
      <c r="E3332" s="11" t="s">
        <v>1514</v>
      </c>
      <c r="F3332" s="4">
        <v>540</v>
      </c>
      <c r="G3332" s="3">
        <v>2016</v>
      </c>
      <c r="H3332" s="3" t="s">
        <v>21</v>
      </c>
      <c r="I3332" s="12" t="s">
        <v>31</v>
      </c>
      <c r="J3332" s="3">
        <v>758</v>
      </c>
      <c r="K3332" s="3" t="str">
        <f>IF(VLOOKUP(D3332,'Resources Final'!A:C,3,FALSE)=0,"",VLOOKUP(D3332,'Resources Final'!A:C,3,FALSE))</f>
        <v>Y</v>
      </c>
      <c r="L3332" s="3" t="str">
        <f>IF(VLOOKUP(D3332,'Resources Final'!A:D,4,FALSE)=0,"",VLOOKUP(D3332,'Resources Final'!A:D,4,FALSE))</f>
        <v/>
      </c>
      <c r="M3332" s="3" t="str">
        <f>IF(VLOOKUP(D3332,'Resources Final'!A:E,5,FALSE)=0,"",VLOOKUP(D3332,'Resources Final'!A:E,5,FALSE))</f>
        <v/>
      </c>
      <c r="N3332" s="7" t="str">
        <f>IF(VLOOKUP(D3332,'Resources Final'!A:F,6,FALSE)=0,"",VLOOKUP(D3332,'Resources Final'!A:F,6,FALSE))</f>
        <v/>
      </c>
      <c r="O3332" s="3" t="str">
        <f>IF(VLOOKUP(D3332,'Resources Final'!A:G,7,FALSE)=0,"",VLOOKUP(D3332,'Resources Final'!A:G,7,FALSE))</f>
        <v/>
      </c>
    </row>
    <row r="3333" spans="1:15" x14ac:dyDescent="0.2">
      <c r="A3333" s="11">
        <v>990</v>
      </c>
      <c r="B3333" s="11" t="str">
        <f t="shared" si="63"/>
        <v>Charles G. Koch Charitable Foundation_Ayn Rand Institute (ARI)2016174500</v>
      </c>
      <c r="C3333" s="11" t="s">
        <v>19</v>
      </c>
      <c r="D3333" s="11" t="s">
        <v>299</v>
      </c>
      <c r="E3333" s="11" t="s">
        <v>299</v>
      </c>
      <c r="F3333" s="4">
        <v>174500</v>
      </c>
      <c r="G3333" s="3">
        <v>2016</v>
      </c>
      <c r="H3333" s="3" t="s">
        <v>21</v>
      </c>
      <c r="I3333" s="12"/>
      <c r="J3333" s="3">
        <v>759</v>
      </c>
      <c r="K3333" s="3" t="str">
        <f>IF(VLOOKUP(D3333,'Resources Final'!A:C,3,FALSE)=0,"",VLOOKUP(D3333,'Resources Final'!A:C,3,FALSE))</f>
        <v/>
      </c>
      <c r="L3333" s="3" t="str">
        <f>IF(VLOOKUP(D3333,'Resources Final'!A:D,4,FALSE)=0,"",VLOOKUP(D3333,'Resources Final'!A:D,4,FALSE))</f>
        <v/>
      </c>
      <c r="M3333" s="3" t="str">
        <f>IF(VLOOKUP(D3333,'Resources Final'!A:E,5,FALSE)=0,"",VLOOKUP(D3333,'Resources Final'!A:E,5,FALSE))</f>
        <v/>
      </c>
      <c r="N3333" s="7" t="str">
        <f>IF(VLOOKUP(D3333,'Resources Final'!A:F,6,FALSE)=0,"",VLOOKUP(D3333,'Resources Final'!A:F,6,FALSE))</f>
        <v>https://www.desmogblog.com/ayn-rand-institute</v>
      </c>
      <c r="O3333" s="3" t="str">
        <f>IF(VLOOKUP(D3333,'Resources Final'!A:G,7,FALSE)=0,"",VLOOKUP(D3333,'Resources Final'!A:G,7,FALSE))</f>
        <v>Desmog</v>
      </c>
    </row>
    <row r="3334" spans="1:15" x14ac:dyDescent="0.2">
      <c r="A3334" s="11">
        <v>990</v>
      </c>
      <c r="B3334" s="11" t="str">
        <f t="shared" si="63"/>
        <v>Charles G. Koch Charitable Foundation_Schwartz20165135</v>
      </c>
      <c r="C3334" s="11" t="s">
        <v>19</v>
      </c>
      <c r="D3334" s="11" t="s">
        <v>3261</v>
      </c>
      <c r="E3334" s="11" t="s">
        <v>3261</v>
      </c>
      <c r="F3334" s="4">
        <v>5135</v>
      </c>
      <c r="G3334" s="3">
        <v>2016</v>
      </c>
      <c r="H3334" s="3" t="s">
        <v>21</v>
      </c>
      <c r="I3334" s="12" t="s">
        <v>31</v>
      </c>
      <c r="J3334" s="3">
        <v>760</v>
      </c>
      <c r="K3334" s="3" t="str">
        <f>IF(VLOOKUP(D3334,'Resources Final'!A:C,3,FALSE)=0,"",VLOOKUP(D3334,'Resources Final'!A:C,3,FALSE))</f>
        <v>Y</v>
      </c>
      <c r="L3334" s="3" t="str">
        <f>IF(VLOOKUP(D3334,'Resources Final'!A:D,4,FALSE)=0,"",VLOOKUP(D3334,'Resources Final'!A:D,4,FALSE))</f>
        <v/>
      </c>
      <c r="M3334" s="3" t="str">
        <f>IF(VLOOKUP(D3334,'Resources Final'!A:E,5,FALSE)=0,"",VLOOKUP(D3334,'Resources Final'!A:E,5,FALSE))</f>
        <v/>
      </c>
      <c r="N3334" s="7" t="str">
        <f>IF(VLOOKUP(D3334,'Resources Final'!A:F,6,FALSE)=0,"",VLOOKUP(D3334,'Resources Final'!A:F,6,FALSE))</f>
        <v/>
      </c>
      <c r="O3334" s="3" t="str">
        <f>IF(VLOOKUP(D3334,'Resources Final'!A:G,7,FALSE)=0,"",VLOOKUP(D3334,'Resources Final'!A:G,7,FALSE))</f>
        <v/>
      </c>
    </row>
    <row r="3335" spans="1:15" x14ac:dyDescent="0.2">
      <c r="A3335" s="11">
        <v>990</v>
      </c>
      <c r="B3335" s="11" t="str">
        <f t="shared" si="63"/>
        <v>Charles G. Koch Charitable Foundation_Ecclesia College20166600</v>
      </c>
      <c r="C3335" s="11" t="s">
        <v>19</v>
      </c>
      <c r="D3335" s="11" t="s">
        <v>1101</v>
      </c>
      <c r="E3335" s="11" t="s">
        <v>1101</v>
      </c>
      <c r="F3335" s="4">
        <v>6600</v>
      </c>
      <c r="G3335" s="3">
        <v>2016</v>
      </c>
      <c r="H3335" s="3" t="s">
        <v>21</v>
      </c>
      <c r="I3335" s="12"/>
      <c r="J3335" s="3">
        <v>761</v>
      </c>
      <c r="K3335" s="3" t="str">
        <f>IF(VLOOKUP(D3335,'Resources Final'!A:C,3,FALSE)=0,"",VLOOKUP(D3335,'Resources Final'!A:C,3,FALSE))</f>
        <v/>
      </c>
      <c r="L3335" s="3" t="str">
        <f>IF(VLOOKUP(D3335,'Resources Final'!A:D,4,FALSE)=0,"",VLOOKUP(D3335,'Resources Final'!A:D,4,FALSE))</f>
        <v>Y</v>
      </c>
      <c r="M3335" s="3" t="str">
        <f>IF(VLOOKUP(D3335,'Resources Final'!A:E,5,FALSE)=0,"",VLOOKUP(D3335,'Resources Final'!A:E,5,FALSE))</f>
        <v/>
      </c>
      <c r="N3335" s="7" t="str">
        <f>IF(VLOOKUP(D3335,'Resources Final'!A:F,6,FALSE)=0,"",VLOOKUP(D3335,'Resources Final'!A:F,6,FALSE))</f>
        <v/>
      </c>
      <c r="O3335" s="3" t="str">
        <f>IF(VLOOKUP(D3335,'Resources Final'!A:G,7,FALSE)=0,"",VLOOKUP(D3335,'Resources Final'!A:G,7,FALSE))</f>
        <v/>
      </c>
    </row>
    <row r="3336" spans="1:15" x14ac:dyDescent="0.2">
      <c r="A3336" s="11">
        <v>990</v>
      </c>
      <c r="B3336" s="11" t="str">
        <f t="shared" si="63"/>
        <v>Charles G. Koch Charitable Foundation_University of Tennessee - Knoxville201612850</v>
      </c>
      <c r="C3336" s="11" t="s">
        <v>19</v>
      </c>
      <c r="D3336" s="11" t="s">
        <v>3824</v>
      </c>
      <c r="E3336" s="11" t="s">
        <v>3823</v>
      </c>
      <c r="F3336" s="4">
        <v>12850</v>
      </c>
      <c r="G3336" s="3">
        <v>2016</v>
      </c>
      <c r="H3336" s="3" t="s">
        <v>21</v>
      </c>
      <c r="I3336" s="12"/>
      <c r="J3336" s="3">
        <v>762</v>
      </c>
      <c r="K3336" s="3" t="str">
        <f>IF(VLOOKUP(D3336,'Resources Final'!A:C,3,FALSE)=0,"",VLOOKUP(D3336,'Resources Final'!A:C,3,FALSE))</f>
        <v/>
      </c>
      <c r="L3336" s="3" t="str">
        <f>IF(VLOOKUP(D3336,'Resources Final'!A:D,4,FALSE)=0,"",VLOOKUP(D3336,'Resources Final'!A:D,4,FALSE))</f>
        <v>Y</v>
      </c>
      <c r="M3336" s="3" t="str">
        <f>IF(VLOOKUP(D3336,'Resources Final'!A:E,5,FALSE)=0,"",VLOOKUP(D3336,'Resources Final'!A:E,5,FALSE))</f>
        <v/>
      </c>
      <c r="N3336" s="7" t="str">
        <f>IF(VLOOKUP(D3336,'Resources Final'!A:F,6,FALSE)=0,"",VLOOKUP(D3336,'Resources Final'!A:F,6,FALSE))</f>
        <v/>
      </c>
      <c r="O3336" s="3" t="str">
        <f>IF(VLOOKUP(D3336,'Resources Final'!A:G,7,FALSE)=0,"",VLOOKUP(D3336,'Resources Final'!A:G,7,FALSE))</f>
        <v/>
      </c>
    </row>
    <row r="3337" spans="1:15" x14ac:dyDescent="0.2">
      <c r="A3337" s="11">
        <v>990</v>
      </c>
      <c r="B3337" s="11" t="str">
        <f t="shared" si="63"/>
        <v>Charles G. Koch Charitable Foundation_Deese20164005</v>
      </c>
      <c r="C3337" s="11" t="s">
        <v>19</v>
      </c>
      <c r="D3337" s="11" t="s">
        <v>966</v>
      </c>
      <c r="E3337" s="11" t="s">
        <v>966</v>
      </c>
      <c r="F3337" s="4">
        <v>4005</v>
      </c>
      <c r="G3337" s="3">
        <v>2016</v>
      </c>
      <c r="H3337" s="3" t="s">
        <v>21</v>
      </c>
      <c r="I3337" s="12" t="s">
        <v>31</v>
      </c>
      <c r="J3337" s="3">
        <v>763</v>
      </c>
      <c r="K3337" s="3" t="str">
        <f>IF(VLOOKUP(D3337,'Resources Final'!A:C,3,FALSE)=0,"",VLOOKUP(D3337,'Resources Final'!A:C,3,FALSE))</f>
        <v>Y</v>
      </c>
      <c r="L3337" s="3" t="str">
        <f>IF(VLOOKUP(D3337,'Resources Final'!A:D,4,FALSE)=0,"",VLOOKUP(D3337,'Resources Final'!A:D,4,FALSE))</f>
        <v/>
      </c>
      <c r="M3337" s="3" t="str">
        <f>IF(VLOOKUP(D3337,'Resources Final'!A:E,5,FALSE)=0,"",VLOOKUP(D3337,'Resources Final'!A:E,5,FALSE))</f>
        <v/>
      </c>
      <c r="N3337" s="7" t="str">
        <f>IF(VLOOKUP(D3337,'Resources Final'!A:F,6,FALSE)=0,"",VLOOKUP(D3337,'Resources Final'!A:F,6,FALSE))</f>
        <v/>
      </c>
      <c r="O3337" s="3" t="str">
        <f>IF(VLOOKUP(D3337,'Resources Final'!A:G,7,FALSE)=0,"",VLOOKUP(D3337,'Resources Final'!A:G,7,FALSE))</f>
        <v/>
      </c>
    </row>
    <row r="3338" spans="1:15" x14ac:dyDescent="0.2">
      <c r="A3338" s="11">
        <v>990</v>
      </c>
      <c r="B3338" s="11" t="str">
        <f t="shared" si="63"/>
        <v>Charles G. Koch Charitable Foundation_University of Texas - San Antonio201647000</v>
      </c>
      <c r="C3338" s="11" t="s">
        <v>19</v>
      </c>
      <c r="D3338" s="11" t="s">
        <v>3833</v>
      </c>
      <c r="E3338" s="11" t="s">
        <v>3827</v>
      </c>
      <c r="F3338" s="4">
        <v>47000</v>
      </c>
      <c r="G3338" s="3">
        <v>2016</v>
      </c>
      <c r="H3338" s="3" t="s">
        <v>21</v>
      </c>
      <c r="I3338" s="12"/>
      <c r="J3338" s="3">
        <v>764</v>
      </c>
      <c r="K3338" s="3" t="str">
        <f>IF(VLOOKUP(D3338,'Resources Final'!A:C,3,FALSE)=0,"",VLOOKUP(D3338,'Resources Final'!A:C,3,FALSE))</f>
        <v/>
      </c>
      <c r="L3338" s="3" t="str">
        <f>IF(VLOOKUP(D3338,'Resources Final'!A:D,4,FALSE)=0,"",VLOOKUP(D3338,'Resources Final'!A:D,4,FALSE))</f>
        <v>Y</v>
      </c>
      <c r="M3338" s="3" t="str">
        <f>IF(VLOOKUP(D3338,'Resources Final'!A:E,5,FALSE)=0,"",VLOOKUP(D3338,'Resources Final'!A:E,5,FALSE))</f>
        <v/>
      </c>
      <c r="N3338" s="7" t="str">
        <f>IF(VLOOKUP(D3338,'Resources Final'!A:F,6,FALSE)=0,"",VLOOKUP(D3338,'Resources Final'!A:F,6,FALSE))</f>
        <v/>
      </c>
      <c r="O3338" s="3" t="str">
        <f>IF(VLOOKUP(D3338,'Resources Final'!A:G,7,FALSE)=0,"",VLOOKUP(D3338,'Resources Final'!A:G,7,FALSE))</f>
        <v/>
      </c>
    </row>
    <row r="3339" spans="1:15" x14ac:dyDescent="0.2">
      <c r="A3339" s="11">
        <v>990</v>
      </c>
      <c r="B3339" s="11" t="str">
        <f t="shared" si="63"/>
        <v>Charles G. Koch Charitable Foundation_Core Knowledge Foundation2016270000</v>
      </c>
      <c r="C3339" s="11" t="s">
        <v>19</v>
      </c>
      <c r="D3339" s="11" t="s">
        <v>846</v>
      </c>
      <c r="E3339" s="11" t="s">
        <v>846</v>
      </c>
      <c r="F3339" s="4">
        <v>270000</v>
      </c>
      <c r="G3339" s="3">
        <v>2016</v>
      </c>
      <c r="H3339" s="3" t="s">
        <v>21</v>
      </c>
      <c r="I3339" s="12"/>
      <c r="J3339" s="3">
        <v>765</v>
      </c>
      <c r="K3339" s="3" t="str">
        <f>IF(VLOOKUP(D3339,'Resources Final'!A:C,3,FALSE)=0,"",VLOOKUP(D3339,'Resources Final'!A:C,3,FALSE))</f>
        <v/>
      </c>
      <c r="L3339" s="3" t="str">
        <f>IF(VLOOKUP(D3339,'Resources Final'!A:D,4,FALSE)=0,"",VLOOKUP(D3339,'Resources Final'!A:D,4,FALSE))</f>
        <v/>
      </c>
      <c r="M3339" s="3" t="str">
        <f>IF(VLOOKUP(D3339,'Resources Final'!A:E,5,FALSE)=0,"",VLOOKUP(D3339,'Resources Final'!A:E,5,FALSE))</f>
        <v/>
      </c>
      <c r="N3339" s="7" t="str">
        <f>IF(VLOOKUP(D3339,'Resources Final'!A:F,6,FALSE)=0,"",VLOOKUP(D3339,'Resources Final'!A:F,6,FALSE))</f>
        <v>https://www.sourcewatch.org/index.php/Core_Knowledge_Foundation</v>
      </c>
      <c r="O3339" s="3" t="str">
        <f>IF(VLOOKUP(D3339,'Resources Final'!A:G,7,FALSE)=0,"",VLOOKUP(D3339,'Resources Final'!A:G,7,FALSE))</f>
        <v>Sourcewatch</v>
      </c>
    </row>
    <row r="3340" spans="1:15" x14ac:dyDescent="0.2">
      <c r="A3340" s="11">
        <v>990</v>
      </c>
      <c r="B3340" s="11" t="str">
        <f t="shared" si="63"/>
        <v>Charles G. Koch Charitable Foundation_Carthage College20168500</v>
      </c>
      <c r="C3340" s="11" t="s">
        <v>19</v>
      </c>
      <c r="D3340" s="11" t="s">
        <v>624</v>
      </c>
      <c r="E3340" s="11" t="s">
        <v>624</v>
      </c>
      <c r="F3340" s="4">
        <v>8500</v>
      </c>
      <c r="G3340" s="3">
        <v>2016</v>
      </c>
      <c r="H3340" s="3" t="s">
        <v>21</v>
      </c>
      <c r="I3340" s="12"/>
      <c r="J3340" s="3">
        <v>766</v>
      </c>
      <c r="K3340" s="3" t="str">
        <f>IF(VLOOKUP(D3340,'Resources Final'!A:C,3,FALSE)=0,"",VLOOKUP(D3340,'Resources Final'!A:C,3,FALSE))</f>
        <v/>
      </c>
      <c r="L3340" s="3" t="str">
        <f>IF(VLOOKUP(D3340,'Resources Final'!A:D,4,FALSE)=0,"",VLOOKUP(D3340,'Resources Final'!A:D,4,FALSE))</f>
        <v>Y</v>
      </c>
      <c r="M3340" s="3" t="str">
        <f>IF(VLOOKUP(D3340,'Resources Final'!A:E,5,FALSE)=0,"",VLOOKUP(D3340,'Resources Final'!A:E,5,FALSE))</f>
        <v/>
      </c>
      <c r="N3340" s="7" t="str">
        <f>IF(VLOOKUP(D3340,'Resources Final'!A:F,6,FALSE)=0,"",VLOOKUP(D3340,'Resources Final'!A:F,6,FALSE))</f>
        <v/>
      </c>
      <c r="O3340" s="3" t="str">
        <f>IF(VLOOKUP(D3340,'Resources Final'!A:G,7,FALSE)=0,"",VLOOKUP(D3340,'Resources Final'!A:G,7,FALSE))</f>
        <v/>
      </c>
    </row>
    <row r="3341" spans="1:15" x14ac:dyDescent="0.2">
      <c r="A3341" s="11">
        <v>990</v>
      </c>
      <c r="B3341" s="11" t="str">
        <f t="shared" si="63"/>
        <v>Charles G. Koch Charitable Foundation_Beeson20165135</v>
      </c>
      <c r="C3341" s="11" t="s">
        <v>19</v>
      </c>
      <c r="D3341" s="11" t="s">
        <v>384</v>
      </c>
      <c r="E3341" s="11" t="s">
        <v>384</v>
      </c>
      <c r="F3341" s="4">
        <v>5135</v>
      </c>
      <c r="G3341" s="3">
        <v>2016</v>
      </c>
      <c r="H3341" s="3" t="s">
        <v>21</v>
      </c>
      <c r="I3341" s="12" t="s">
        <v>31</v>
      </c>
      <c r="J3341" s="3">
        <v>767</v>
      </c>
      <c r="K3341" s="3" t="str">
        <f>IF(VLOOKUP(D3341,'Resources Final'!A:C,3,FALSE)=0,"",VLOOKUP(D3341,'Resources Final'!A:C,3,FALSE))</f>
        <v>Y</v>
      </c>
      <c r="L3341" s="3" t="str">
        <f>IF(VLOOKUP(D3341,'Resources Final'!A:D,4,FALSE)=0,"",VLOOKUP(D3341,'Resources Final'!A:D,4,FALSE))</f>
        <v/>
      </c>
      <c r="M3341" s="3" t="str">
        <f>IF(VLOOKUP(D3341,'Resources Final'!A:E,5,FALSE)=0,"",VLOOKUP(D3341,'Resources Final'!A:E,5,FALSE))</f>
        <v/>
      </c>
      <c r="N3341" s="7" t="str">
        <f>IF(VLOOKUP(D3341,'Resources Final'!A:F,6,FALSE)=0,"",VLOOKUP(D3341,'Resources Final'!A:F,6,FALSE))</f>
        <v/>
      </c>
      <c r="O3341" s="3" t="str">
        <f>IF(VLOOKUP(D3341,'Resources Final'!A:G,7,FALSE)=0,"",VLOOKUP(D3341,'Resources Final'!A:G,7,FALSE))</f>
        <v/>
      </c>
    </row>
    <row r="3342" spans="1:15" x14ac:dyDescent="0.2">
      <c r="A3342" s="11">
        <v>990</v>
      </c>
      <c r="B3342" s="11" t="str">
        <f t="shared" si="63"/>
        <v>Charles G. Koch Charitable Foundation_Virginia Tech201612000</v>
      </c>
      <c r="C3342" s="11" t="s">
        <v>19</v>
      </c>
      <c r="D3342" s="11" t="s">
        <v>3898</v>
      </c>
      <c r="E3342" s="11" t="s">
        <v>3898</v>
      </c>
      <c r="F3342" s="4">
        <v>12000</v>
      </c>
      <c r="G3342" s="3">
        <v>2016</v>
      </c>
      <c r="H3342" s="3" t="s">
        <v>21</v>
      </c>
      <c r="I3342" s="12"/>
      <c r="J3342" s="3">
        <v>768</v>
      </c>
      <c r="K3342" s="3" t="str">
        <f>IF(VLOOKUP(D3342,'Resources Final'!A:C,3,FALSE)=0,"",VLOOKUP(D3342,'Resources Final'!A:C,3,FALSE))</f>
        <v/>
      </c>
      <c r="L3342" s="3" t="str">
        <f>IF(VLOOKUP(D3342,'Resources Final'!A:D,4,FALSE)=0,"",VLOOKUP(D3342,'Resources Final'!A:D,4,FALSE))</f>
        <v>Y</v>
      </c>
      <c r="M3342" s="3" t="str">
        <f>IF(VLOOKUP(D3342,'Resources Final'!A:E,5,FALSE)=0,"",VLOOKUP(D3342,'Resources Final'!A:E,5,FALSE))</f>
        <v/>
      </c>
      <c r="N3342" s="7" t="str">
        <f>IF(VLOOKUP(D3342,'Resources Final'!A:F,6,FALSE)=0,"",VLOOKUP(D3342,'Resources Final'!A:F,6,FALSE))</f>
        <v/>
      </c>
      <c r="O3342" s="3" t="str">
        <f>IF(VLOOKUP(D3342,'Resources Final'!A:G,7,FALSE)=0,"",VLOOKUP(D3342,'Resources Final'!A:G,7,FALSE))</f>
        <v/>
      </c>
    </row>
    <row r="3343" spans="1:15" x14ac:dyDescent="0.2">
      <c r="A3343" s="11">
        <v>990</v>
      </c>
      <c r="B3343" s="11" t="str">
        <f t="shared" si="63"/>
        <v>Charles G. Koch Charitable Foundation_Hammond20162632</v>
      </c>
      <c r="C3343" s="11" t="s">
        <v>19</v>
      </c>
      <c r="D3343" s="11" t="s">
        <v>1511</v>
      </c>
      <c r="E3343" s="11" t="s">
        <v>1511</v>
      </c>
      <c r="F3343" s="4">
        <v>2632</v>
      </c>
      <c r="G3343" s="3">
        <v>2016</v>
      </c>
      <c r="H3343" s="3" t="s">
        <v>21</v>
      </c>
      <c r="I3343" s="12" t="s">
        <v>31</v>
      </c>
      <c r="J3343" s="3">
        <v>769</v>
      </c>
      <c r="K3343" s="3" t="str">
        <f>IF(VLOOKUP(D3343,'Resources Final'!A:C,3,FALSE)=0,"",VLOOKUP(D3343,'Resources Final'!A:C,3,FALSE))</f>
        <v>Y</v>
      </c>
      <c r="L3343" s="3" t="str">
        <f>IF(VLOOKUP(D3343,'Resources Final'!A:D,4,FALSE)=0,"",VLOOKUP(D3343,'Resources Final'!A:D,4,FALSE))</f>
        <v/>
      </c>
      <c r="M3343" s="3" t="str">
        <f>IF(VLOOKUP(D3343,'Resources Final'!A:E,5,FALSE)=0,"",VLOOKUP(D3343,'Resources Final'!A:E,5,FALSE))</f>
        <v/>
      </c>
      <c r="N3343" s="7" t="str">
        <f>IF(VLOOKUP(D3343,'Resources Final'!A:F,6,FALSE)=0,"",VLOOKUP(D3343,'Resources Final'!A:F,6,FALSE))</f>
        <v/>
      </c>
      <c r="O3343" s="3" t="str">
        <f>IF(VLOOKUP(D3343,'Resources Final'!A:G,7,FALSE)=0,"",VLOOKUP(D3343,'Resources Final'!A:G,7,FALSE))</f>
        <v/>
      </c>
    </row>
    <row r="3344" spans="1:15" x14ac:dyDescent="0.2">
      <c r="A3344" s="11">
        <v>990</v>
      </c>
      <c r="B3344" s="11" t="str">
        <f t="shared" si="63"/>
        <v>Charles G. Koch Charitable Foundation_University of Maryland College Park Foundation2016353000</v>
      </c>
      <c r="C3344" s="11" t="s">
        <v>19</v>
      </c>
      <c r="D3344" s="11" t="s">
        <v>3782</v>
      </c>
      <c r="E3344" s="11" t="s">
        <v>3779</v>
      </c>
      <c r="F3344" s="4">
        <v>353000</v>
      </c>
      <c r="G3344" s="3">
        <v>2016</v>
      </c>
      <c r="H3344" s="3" t="s">
        <v>21</v>
      </c>
      <c r="I3344" s="12"/>
      <c r="J3344" s="3">
        <v>770</v>
      </c>
      <c r="K3344" s="3" t="str">
        <f>IF(VLOOKUP(D3344,'Resources Final'!A:C,3,FALSE)=0,"",VLOOKUP(D3344,'Resources Final'!A:C,3,FALSE))</f>
        <v/>
      </c>
      <c r="L3344" s="3" t="str">
        <f>IF(VLOOKUP(D3344,'Resources Final'!A:D,4,FALSE)=0,"",VLOOKUP(D3344,'Resources Final'!A:D,4,FALSE))</f>
        <v>Y</v>
      </c>
      <c r="M3344" s="3" t="str">
        <f>IF(VLOOKUP(D3344,'Resources Final'!A:E,5,FALSE)=0,"",VLOOKUP(D3344,'Resources Final'!A:E,5,FALSE))</f>
        <v/>
      </c>
      <c r="N3344" s="7" t="str">
        <f>IF(VLOOKUP(D3344,'Resources Final'!A:F,6,FALSE)=0,"",VLOOKUP(D3344,'Resources Final'!A:F,6,FALSE))</f>
        <v/>
      </c>
      <c r="O3344" s="3" t="str">
        <f>IF(VLOOKUP(D3344,'Resources Final'!A:G,7,FALSE)=0,"",VLOOKUP(D3344,'Resources Final'!A:G,7,FALSE))</f>
        <v/>
      </c>
    </row>
    <row r="3345" spans="1:15" x14ac:dyDescent="0.2">
      <c r="A3345" s="11">
        <v>990</v>
      </c>
      <c r="B3345" s="11" t="str">
        <f t="shared" si="63"/>
        <v>Charles G. Koch Charitable Foundation_Agora Institute for Civic Virtue &amp; The Common Good201620555</v>
      </c>
      <c r="C3345" s="11" t="s">
        <v>19</v>
      </c>
      <c r="D3345" s="11" t="s">
        <v>129</v>
      </c>
      <c r="E3345" s="11" t="s">
        <v>129</v>
      </c>
      <c r="F3345" s="4">
        <v>20555</v>
      </c>
      <c r="G3345" s="3">
        <v>2016</v>
      </c>
      <c r="H3345" s="3" t="s">
        <v>21</v>
      </c>
      <c r="I3345" s="12"/>
      <c r="J3345" s="3">
        <v>771</v>
      </c>
      <c r="K3345" s="3" t="str">
        <f>IF(VLOOKUP(D3345,'Resources Final'!A:C,3,FALSE)=0,"",VLOOKUP(D3345,'Resources Final'!A:C,3,FALSE))</f>
        <v/>
      </c>
      <c r="L3345" s="3" t="str">
        <f>IF(VLOOKUP(D3345,'Resources Final'!A:D,4,FALSE)=0,"",VLOOKUP(D3345,'Resources Final'!A:D,4,FALSE))</f>
        <v/>
      </c>
      <c r="M3345" s="3" t="str">
        <f>IF(VLOOKUP(D3345,'Resources Final'!A:E,5,FALSE)=0,"",VLOOKUP(D3345,'Resources Final'!A:E,5,FALSE))</f>
        <v/>
      </c>
      <c r="N3345" s="7" t="str">
        <f>IF(VLOOKUP(D3345,'Resources Final'!A:F,6,FALSE)=0,"",VLOOKUP(D3345,'Resources Final'!A:F,6,FALSE))</f>
        <v/>
      </c>
      <c r="O3345" s="3" t="str">
        <f>IF(VLOOKUP(D3345,'Resources Final'!A:G,7,FALSE)=0,"",VLOOKUP(D3345,'Resources Final'!A:G,7,FALSE))</f>
        <v/>
      </c>
    </row>
    <row r="3346" spans="1:15" x14ac:dyDescent="0.2">
      <c r="A3346" s="11">
        <v>990</v>
      </c>
      <c r="B3346" s="11" t="str">
        <f t="shared" si="63"/>
        <v>Charles G. Koch Charitable Foundation_Talent Market201650000</v>
      </c>
      <c r="C3346" s="11" t="s">
        <v>19</v>
      </c>
      <c r="D3346" s="11" t="s">
        <v>3521</v>
      </c>
      <c r="E3346" s="11" t="s">
        <v>3521</v>
      </c>
      <c r="F3346" s="4">
        <v>50000</v>
      </c>
      <c r="G3346" s="3">
        <v>2016</v>
      </c>
      <c r="H3346" s="3" t="s">
        <v>21</v>
      </c>
      <c r="I3346" s="12"/>
      <c r="J3346" s="3">
        <v>772</v>
      </c>
      <c r="K3346" s="3" t="str">
        <f>IF(VLOOKUP(D3346,'Resources Final'!A:C,3,FALSE)=0,"",VLOOKUP(D3346,'Resources Final'!A:C,3,FALSE))</f>
        <v/>
      </c>
      <c r="L3346" s="3" t="str">
        <f>IF(VLOOKUP(D3346,'Resources Final'!A:D,4,FALSE)=0,"",VLOOKUP(D3346,'Resources Final'!A:D,4,FALSE))</f>
        <v/>
      </c>
      <c r="M3346" s="3" t="str">
        <f>IF(VLOOKUP(D3346,'Resources Final'!A:E,5,FALSE)=0,"",VLOOKUP(D3346,'Resources Final'!A:E,5,FALSE))</f>
        <v/>
      </c>
      <c r="N3346" s="7" t="str">
        <f>IF(VLOOKUP(D3346,'Resources Final'!A:F,6,FALSE)=0,"",VLOOKUP(D3346,'Resources Final'!A:F,6,FALSE))</f>
        <v>https://www.desmogblog.com/talent-market</v>
      </c>
      <c r="O3346" s="3" t="str">
        <f>IF(VLOOKUP(D3346,'Resources Final'!A:G,7,FALSE)=0,"",VLOOKUP(D3346,'Resources Final'!A:G,7,FALSE))</f>
        <v>Desmog</v>
      </c>
    </row>
    <row r="3347" spans="1:15" x14ac:dyDescent="0.2">
      <c r="A3347" s="11">
        <v>990</v>
      </c>
      <c r="B3347" s="11" t="str">
        <f t="shared" si="63"/>
        <v>Charles G. Koch Charitable Foundation_St Edwards University201611150</v>
      </c>
      <c r="C3347" s="11" t="s">
        <v>19</v>
      </c>
      <c r="D3347" s="11" t="s">
        <v>3399</v>
      </c>
      <c r="E3347" s="11" t="s">
        <v>3399</v>
      </c>
      <c r="F3347" s="4">
        <v>11150</v>
      </c>
      <c r="G3347" s="3">
        <v>2016</v>
      </c>
      <c r="H3347" s="3" t="s">
        <v>21</v>
      </c>
      <c r="I3347" s="12"/>
      <c r="J3347" s="3">
        <v>773</v>
      </c>
      <c r="K3347" s="3" t="str">
        <f>IF(VLOOKUP(D3347,'Resources Final'!A:C,3,FALSE)=0,"",VLOOKUP(D3347,'Resources Final'!A:C,3,FALSE))</f>
        <v/>
      </c>
      <c r="L3347" s="3" t="str">
        <f>IF(VLOOKUP(D3347,'Resources Final'!A:D,4,FALSE)=0,"",VLOOKUP(D3347,'Resources Final'!A:D,4,FALSE))</f>
        <v>Y</v>
      </c>
      <c r="M3347" s="3" t="str">
        <f>IF(VLOOKUP(D3347,'Resources Final'!A:E,5,FALSE)=0,"",VLOOKUP(D3347,'Resources Final'!A:E,5,FALSE))</f>
        <v/>
      </c>
      <c r="N3347" s="7" t="str">
        <f>IF(VLOOKUP(D3347,'Resources Final'!A:F,6,FALSE)=0,"",VLOOKUP(D3347,'Resources Final'!A:F,6,FALSE))</f>
        <v/>
      </c>
      <c r="O3347" s="3" t="str">
        <f>IF(VLOOKUP(D3347,'Resources Final'!A:G,7,FALSE)=0,"",VLOOKUP(D3347,'Resources Final'!A:G,7,FALSE))</f>
        <v/>
      </c>
    </row>
    <row r="3348" spans="1:15" x14ac:dyDescent="0.2">
      <c r="A3348" s="11">
        <v>990</v>
      </c>
      <c r="B3348" s="11" t="str">
        <f t="shared" si="63"/>
        <v>Charles G. Koch Charitable Foundation_Ruper20168784</v>
      </c>
      <c r="C3348" s="11" t="s">
        <v>19</v>
      </c>
      <c r="D3348" s="11" t="s">
        <v>3141</v>
      </c>
      <c r="E3348" s="11" t="s">
        <v>3141</v>
      </c>
      <c r="F3348" s="4">
        <v>8784</v>
      </c>
      <c r="G3348" s="3">
        <v>2016</v>
      </c>
      <c r="H3348" s="3" t="s">
        <v>21</v>
      </c>
      <c r="I3348" s="12" t="s">
        <v>31</v>
      </c>
      <c r="J3348" s="3">
        <v>774</v>
      </c>
      <c r="K3348" s="3" t="str">
        <f>IF(VLOOKUP(D3348,'Resources Final'!A:C,3,FALSE)=0,"",VLOOKUP(D3348,'Resources Final'!A:C,3,FALSE))</f>
        <v>Y</v>
      </c>
      <c r="L3348" s="3" t="str">
        <f>IF(VLOOKUP(D3348,'Resources Final'!A:D,4,FALSE)=0,"",VLOOKUP(D3348,'Resources Final'!A:D,4,FALSE))</f>
        <v/>
      </c>
      <c r="M3348" s="3" t="str">
        <f>IF(VLOOKUP(D3348,'Resources Final'!A:E,5,FALSE)=0,"",VLOOKUP(D3348,'Resources Final'!A:E,5,FALSE))</f>
        <v/>
      </c>
      <c r="N3348" s="7" t="str">
        <f>IF(VLOOKUP(D3348,'Resources Final'!A:F,6,FALSE)=0,"",VLOOKUP(D3348,'Resources Final'!A:F,6,FALSE))</f>
        <v/>
      </c>
      <c r="O3348" s="3" t="str">
        <f>IF(VLOOKUP(D3348,'Resources Final'!A:G,7,FALSE)=0,"",VLOOKUP(D3348,'Resources Final'!A:G,7,FALSE))</f>
        <v/>
      </c>
    </row>
    <row r="3349" spans="1:15" x14ac:dyDescent="0.2">
      <c r="A3349" s="11">
        <v>990</v>
      </c>
      <c r="B3349" s="11" t="str">
        <f t="shared" si="63"/>
        <v>Charles G. Koch Charitable Foundation_The College of New Jersey201626000</v>
      </c>
      <c r="C3349" s="11" t="s">
        <v>19</v>
      </c>
      <c r="D3349" s="11" t="s">
        <v>3577</v>
      </c>
      <c r="E3349" s="11" t="s">
        <v>3577</v>
      </c>
      <c r="F3349" s="4">
        <v>26000</v>
      </c>
      <c r="G3349" s="3">
        <v>2016</v>
      </c>
      <c r="H3349" s="3" t="s">
        <v>21</v>
      </c>
      <c r="I3349" s="12"/>
      <c r="J3349" s="3">
        <v>775</v>
      </c>
      <c r="K3349" s="3" t="str">
        <f>IF(VLOOKUP(D3349,'Resources Final'!A:C,3,FALSE)=0,"",VLOOKUP(D3349,'Resources Final'!A:C,3,FALSE))</f>
        <v/>
      </c>
      <c r="L3349" s="3" t="str">
        <f>IF(VLOOKUP(D3349,'Resources Final'!A:D,4,FALSE)=0,"",VLOOKUP(D3349,'Resources Final'!A:D,4,FALSE))</f>
        <v>Y</v>
      </c>
      <c r="M3349" s="3" t="str">
        <f>IF(VLOOKUP(D3349,'Resources Final'!A:E,5,FALSE)=0,"",VLOOKUP(D3349,'Resources Final'!A:E,5,FALSE))</f>
        <v/>
      </c>
      <c r="N3349" s="7" t="str">
        <f>IF(VLOOKUP(D3349,'Resources Final'!A:F,6,FALSE)=0,"",VLOOKUP(D3349,'Resources Final'!A:F,6,FALSE))</f>
        <v/>
      </c>
      <c r="O3349" s="3" t="str">
        <f>IF(VLOOKUP(D3349,'Resources Final'!A:G,7,FALSE)=0,"",VLOOKUP(D3349,'Resources Final'!A:G,7,FALSE))</f>
        <v/>
      </c>
    </row>
    <row r="3350" spans="1:15" x14ac:dyDescent="0.2">
      <c r="A3350" s="11">
        <v>990</v>
      </c>
      <c r="B3350" s="11" t="str">
        <f t="shared" si="63"/>
        <v>Charles G. Koch Charitable Foundation_CO2 Coalition20169126</v>
      </c>
      <c r="C3350" s="11" t="s">
        <v>19</v>
      </c>
      <c r="D3350" s="11" t="s">
        <v>763</v>
      </c>
      <c r="E3350" s="11" t="s">
        <v>763</v>
      </c>
      <c r="F3350" s="4">
        <v>9126</v>
      </c>
      <c r="G3350" s="3">
        <v>2016</v>
      </c>
      <c r="H3350" s="3" t="s">
        <v>21</v>
      </c>
      <c r="I3350" s="12"/>
      <c r="J3350" s="3">
        <v>776</v>
      </c>
      <c r="K3350" s="3" t="str">
        <f>IF(VLOOKUP(D3350,'Resources Final'!A:C,3,FALSE)=0,"",VLOOKUP(D3350,'Resources Final'!A:C,3,FALSE))</f>
        <v/>
      </c>
      <c r="L3350" s="3" t="str">
        <f>IF(VLOOKUP(D3350,'Resources Final'!A:D,4,FALSE)=0,"",VLOOKUP(D3350,'Resources Final'!A:D,4,FALSE))</f>
        <v/>
      </c>
      <c r="M3350" s="3" t="str">
        <f>IF(VLOOKUP(D3350,'Resources Final'!A:E,5,FALSE)=0,"",VLOOKUP(D3350,'Resources Final'!A:E,5,FALSE))</f>
        <v/>
      </c>
      <c r="N3350" s="7" t="str">
        <f>IF(VLOOKUP(D3350,'Resources Final'!A:F,6,FALSE)=0,"",VLOOKUP(D3350,'Resources Final'!A:F,6,FALSE))</f>
        <v>https://www.desmogblog.com/co2-coalition</v>
      </c>
      <c r="O3350" s="3" t="str">
        <f>IF(VLOOKUP(D3350,'Resources Final'!A:G,7,FALSE)=0,"",VLOOKUP(D3350,'Resources Final'!A:G,7,FALSE))</f>
        <v>Desmog</v>
      </c>
    </row>
    <row r="3351" spans="1:15" x14ac:dyDescent="0.2">
      <c r="A3351" s="11">
        <v>990</v>
      </c>
      <c r="B3351" s="11" t="str">
        <f t="shared" si="63"/>
        <v>Charles G. Koch Charitable Foundation_Grimes20162133</v>
      </c>
      <c r="C3351" s="11" t="s">
        <v>19</v>
      </c>
      <c r="D3351" s="11" t="s">
        <v>1464</v>
      </c>
      <c r="E3351" s="11" t="s">
        <v>1464</v>
      </c>
      <c r="F3351" s="4">
        <v>2133</v>
      </c>
      <c r="G3351" s="3">
        <v>2016</v>
      </c>
      <c r="H3351" s="3" t="s">
        <v>21</v>
      </c>
      <c r="I3351" s="12" t="s">
        <v>31</v>
      </c>
      <c r="J3351" s="3">
        <v>777</v>
      </c>
      <c r="K3351" s="3" t="str">
        <f>IF(VLOOKUP(D3351,'Resources Final'!A:C,3,FALSE)=0,"",VLOOKUP(D3351,'Resources Final'!A:C,3,FALSE))</f>
        <v>Y</v>
      </c>
      <c r="L3351" s="3" t="str">
        <f>IF(VLOOKUP(D3351,'Resources Final'!A:D,4,FALSE)=0,"",VLOOKUP(D3351,'Resources Final'!A:D,4,FALSE))</f>
        <v/>
      </c>
      <c r="M3351" s="3" t="str">
        <f>IF(VLOOKUP(D3351,'Resources Final'!A:E,5,FALSE)=0,"",VLOOKUP(D3351,'Resources Final'!A:E,5,FALSE))</f>
        <v/>
      </c>
      <c r="N3351" s="7" t="str">
        <f>IF(VLOOKUP(D3351,'Resources Final'!A:F,6,FALSE)=0,"",VLOOKUP(D3351,'Resources Final'!A:F,6,FALSE))</f>
        <v/>
      </c>
      <c r="O3351" s="3" t="str">
        <f>IF(VLOOKUP(D3351,'Resources Final'!A:G,7,FALSE)=0,"",VLOOKUP(D3351,'Resources Final'!A:G,7,FALSE))</f>
        <v/>
      </c>
    </row>
    <row r="3352" spans="1:15" x14ac:dyDescent="0.2">
      <c r="A3352" s="11">
        <v>990</v>
      </c>
      <c r="B3352" s="11" t="str">
        <f t="shared" si="63"/>
        <v>Charles G. Koch Charitable Foundation_Walker20163060</v>
      </c>
      <c r="C3352" s="11" t="s">
        <v>19</v>
      </c>
      <c r="D3352" s="11" t="s">
        <v>3925</v>
      </c>
      <c r="E3352" s="11" t="s">
        <v>3925</v>
      </c>
      <c r="F3352" s="4">
        <v>3060</v>
      </c>
      <c r="G3352" s="3">
        <v>2016</v>
      </c>
      <c r="H3352" s="3" t="s">
        <v>21</v>
      </c>
      <c r="I3352" s="12" t="s">
        <v>31</v>
      </c>
      <c r="J3352" s="3">
        <v>778</v>
      </c>
      <c r="K3352" s="3" t="str">
        <f>IF(VLOOKUP(D3352,'Resources Final'!A:C,3,FALSE)=0,"",VLOOKUP(D3352,'Resources Final'!A:C,3,FALSE))</f>
        <v>Y</v>
      </c>
      <c r="L3352" s="3" t="str">
        <f>IF(VLOOKUP(D3352,'Resources Final'!A:D,4,FALSE)=0,"",VLOOKUP(D3352,'Resources Final'!A:D,4,FALSE))</f>
        <v/>
      </c>
      <c r="M3352" s="3" t="str">
        <f>IF(VLOOKUP(D3352,'Resources Final'!A:E,5,FALSE)=0,"",VLOOKUP(D3352,'Resources Final'!A:E,5,FALSE))</f>
        <v/>
      </c>
      <c r="N3352" s="7" t="str">
        <f>IF(VLOOKUP(D3352,'Resources Final'!A:F,6,FALSE)=0,"",VLOOKUP(D3352,'Resources Final'!A:F,6,FALSE))</f>
        <v/>
      </c>
      <c r="O3352" s="3" t="str">
        <f>IF(VLOOKUP(D3352,'Resources Final'!A:G,7,FALSE)=0,"",VLOOKUP(D3352,'Resources Final'!A:G,7,FALSE))</f>
        <v/>
      </c>
    </row>
    <row r="3353" spans="1:15" x14ac:dyDescent="0.2">
      <c r="A3353" s="11">
        <v>990</v>
      </c>
      <c r="B3353" s="11" t="str">
        <f t="shared" si="63"/>
        <v>Charles G. Koch Charitable Foundation_Committee For A Constructive Tomorrow (CFACT)20168500</v>
      </c>
      <c r="C3353" s="11" t="s">
        <v>19</v>
      </c>
      <c r="D3353" s="11" t="s">
        <v>805</v>
      </c>
      <c r="E3353" s="11" t="s">
        <v>805</v>
      </c>
      <c r="F3353" s="4">
        <v>8500</v>
      </c>
      <c r="G3353" s="3">
        <v>2016</v>
      </c>
      <c r="H3353" s="3" t="s">
        <v>21</v>
      </c>
      <c r="I3353" s="12"/>
      <c r="J3353" s="3">
        <v>779</v>
      </c>
      <c r="K3353" s="3" t="str">
        <f>IF(VLOOKUP(D3353,'Resources Final'!A:C,3,FALSE)=0,"",VLOOKUP(D3353,'Resources Final'!A:C,3,FALSE))</f>
        <v/>
      </c>
      <c r="L3353" s="3" t="str">
        <f>IF(VLOOKUP(D3353,'Resources Final'!A:D,4,FALSE)=0,"",VLOOKUP(D3353,'Resources Final'!A:D,4,FALSE))</f>
        <v/>
      </c>
      <c r="M3353" s="3" t="str">
        <f>IF(VLOOKUP(D3353,'Resources Final'!A:E,5,FALSE)=0,"",VLOOKUP(D3353,'Resources Final'!A:E,5,FALSE))</f>
        <v/>
      </c>
      <c r="N3353" s="7" t="str">
        <f>IF(VLOOKUP(D3353,'Resources Final'!A:F,6,FALSE)=0,"",VLOOKUP(D3353,'Resources Final'!A:F,6,FALSE))</f>
        <v>https://www.desmogblog.com/committee-constructive-tomorrow</v>
      </c>
      <c r="O3353" s="3" t="str">
        <f>IF(VLOOKUP(D3353,'Resources Final'!A:G,7,FALSE)=0,"",VLOOKUP(D3353,'Resources Final'!A:G,7,FALSE))</f>
        <v>Desmog</v>
      </c>
    </row>
    <row r="3354" spans="1:15" x14ac:dyDescent="0.2">
      <c r="A3354" s="11">
        <v>990</v>
      </c>
      <c r="B3354" s="11" t="str">
        <f t="shared" si="63"/>
        <v>Charles G. Koch Charitable Foundation_Trossbach20164005</v>
      </c>
      <c r="C3354" s="11" t="s">
        <v>19</v>
      </c>
      <c r="D3354" s="11" t="s">
        <v>3685</v>
      </c>
      <c r="E3354" s="11" t="s">
        <v>3685</v>
      </c>
      <c r="F3354" s="4">
        <v>4005</v>
      </c>
      <c r="G3354" s="3">
        <v>2016</v>
      </c>
      <c r="H3354" s="3" t="s">
        <v>21</v>
      </c>
      <c r="I3354" s="12" t="s">
        <v>31</v>
      </c>
      <c r="J3354" s="3">
        <v>780</v>
      </c>
      <c r="K3354" s="3" t="str">
        <f>IF(VLOOKUP(D3354,'Resources Final'!A:C,3,FALSE)=0,"",VLOOKUP(D3354,'Resources Final'!A:C,3,FALSE))</f>
        <v>Y</v>
      </c>
      <c r="L3354" s="3" t="str">
        <f>IF(VLOOKUP(D3354,'Resources Final'!A:D,4,FALSE)=0,"",VLOOKUP(D3354,'Resources Final'!A:D,4,FALSE))</f>
        <v/>
      </c>
      <c r="M3354" s="3" t="str">
        <f>IF(VLOOKUP(D3354,'Resources Final'!A:E,5,FALSE)=0,"",VLOOKUP(D3354,'Resources Final'!A:E,5,FALSE))</f>
        <v/>
      </c>
      <c r="N3354" s="7" t="str">
        <f>IF(VLOOKUP(D3354,'Resources Final'!A:F,6,FALSE)=0,"",VLOOKUP(D3354,'Resources Final'!A:F,6,FALSE))</f>
        <v/>
      </c>
      <c r="O3354" s="3" t="str">
        <f>IF(VLOOKUP(D3354,'Resources Final'!A:G,7,FALSE)=0,"",VLOOKUP(D3354,'Resources Final'!A:G,7,FALSE))</f>
        <v/>
      </c>
    </row>
    <row r="3355" spans="1:15" x14ac:dyDescent="0.2">
      <c r="A3355" s="11">
        <v>990</v>
      </c>
      <c r="B3355" s="11" t="str">
        <f t="shared" si="63"/>
        <v>Charles G. Koch Charitable Foundation_Dwinell20162835</v>
      </c>
      <c r="C3355" s="11" t="s">
        <v>19</v>
      </c>
      <c r="D3355" s="11" t="s">
        <v>1053</v>
      </c>
      <c r="E3355" s="11" t="s">
        <v>1053</v>
      </c>
      <c r="F3355" s="4">
        <v>2835</v>
      </c>
      <c r="G3355" s="3">
        <v>2016</v>
      </c>
      <c r="H3355" s="3" t="s">
        <v>21</v>
      </c>
      <c r="I3355" s="12" t="s">
        <v>31</v>
      </c>
      <c r="J3355" s="3">
        <v>781</v>
      </c>
      <c r="K3355" s="3" t="str">
        <f>IF(VLOOKUP(D3355,'Resources Final'!A:C,3,FALSE)=0,"",VLOOKUP(D3355,'Resources Final'!A:C,3,FALSE))</f>
        <v>Y</v>
      </c>
      <c r="L3355" s="3" t="str">
        <f>IF(VLOOKUP(D3355,'Resources Final'!A:D,4,FALSE)=0,"",VLOOKUP(D3355,'Resources Final'!A:D,4,FALSE))</f>
        <v/>
      </c>
      <c r="M3355" s="3" t="str">
        <f>IF(VLOOKUP(D3355,'Resources Final'!A:E,5,FALSE)=0,"",VLOOKUP(D3355,'Resources Final'!A:E,5,FALSE))</f>
        <v/>
      </c>
      <c r="N3355" s="7" t="str">
        <f>IF(VLOOKUP(D3355,'Resources Final'!A:F,6,FALSE)=0,"",VLOOKUP(D3355,'Resources Final'!A:F,6,FALSE))</f>
        <v/>
      </c>
      <c r="O3355" s="3" t="str">
        <f>IF(VLOOKUP(D3355,'Resources Final'!A:G,7,FALSE)=0,"",VLOOKUP(D3355,'Resources Final'!A:G,7,FALSE))</f>
        <v/>
      </c>
    </row>
    <row r="3356" spans="1:15" x14ac:dyDescent="0.2">
      <c r="A3356" s="11">
        <v>990</v>
      </c>
      <c r="B3356" s="11" t="str">
        <f t="shared" si="63"/>
        <v>Charles G. Koch Charitable Foundation_Lindenwood University2016565400</v>
      </c>
      <c r="C3356" s="11" t="s">
        <v>19</v>
      </c>
      <c r="D3356" s="11" t="s">
        <v>2177</v>
      </c>
      <c r="E3356" s="11" t="s">
        <v>2177</v>
      </c>
      <c r="F3356" s="4">
        <v>565400</v>
      </c>
      <c r="G3356" s="3">
        <v>2016</v>
      </c>
      <c r="H3356" s="3" t="s">
        <v>21</v>
      </c>
      <c r="I3356" s="12"/>
      <c r="J3356" s="3">
        <v>782</v>
      </c>
      <c r="K3356" s="3" t="str">
        <f>IF(VLOOKUP(D3356,'Resources Final'!A:C,3,FALSE)=0,"",VLOOKUP(D3356,'Resources Final'!A:C,3,FALSE))</f>
        <v/>
      </c>
      <c r="L3356" s="3" t="str">
        <f>IF(VLOOKUP(D3356,'Resources Final'!A:D,4,FALSE)=0,"",VLOOKUP(D3356,'Resources Final'!A:D,4,FALSE))</f>
        <v>Y</v>
      </c>
      <c r="M3356" s="3" t="str">
        <f>IF(VLOOKUP(D3356,'Resources Final'!A:E,5,FALSE)=0,"",VLOOKUP(D3356,'Resources Final'!A:E,5,FALSE))</f>
        <v/>
      </c>
      <c r="N3356" s="7" t="str">
        <f>IF(VLOOKUP(D3356,'Resources Final'!A:F,6,FALSE)=0,"",VLOOKUP(D3356,'Resources Final'!A:F,6,FALSE))</f>
        <v/>
      </c>
      <c r="O3356" s="3" t="str">
        <f>IF(VLOOKUP(D3356,'Resources Final'!A:G,7,FALSE)=0,"",VLOOKUP(D3356,'Resources Final'!A:G,7,FALSE))</f>
        <v/>
      </c>
    </row>
    <row r="3357" spans="1:15" x14ac:dyDescent="0.2">
      <c r="A3357" s="11">
        <v>990</v>
      </c>
      <c r="B3357" s="11" t="str">
        <f t="shared" si="63"/>
        <v>Charles G. Koch Charitable Foundation_Christy20161103</v>
      </c>
      <c r="C3357" s="11" t="s">
        <v>19</v>
      </c>
      <c r="D3357" s="11" t="s">
        <v>726</v>
      </c>
      <c r="E3357" s="11" t="s">
        <v>726</v>
      </c>
      <c r="F3357" s="4">
        <v>1103</v>
      </c>
      <c r="G3357" s="3">
        <v>2016</v>
      </c>
      <c r="H3357" s="3" t="s">
        <v>21</v>
      </c>
      <c r="I3357" s="12" t="s">
        <v>31</v>
      </c>
      <c r="J3357" s="3">
        <v>783</v>
      </c>
      <c r="K3357" s="3" t="str">
        <f>IF(VLOOKUP(D3357,'Resources Final'!A:C,3,FALSE)=0,"",VLOOKUP(D3357,'Resources Final'!A:C,3,FALSE))</f>
        <v>Y</v>
      </c>
      <c r="L3357" s="3" t="str">
        <f>IF(VLOOKUP(D3357,'Resources Final'!A:D,4,FALSE)=0,"",VLOOKUP(D3357,'Resources Final'!A:D,4,FALSE))</f>
        <v/>
      </c>
      <c r="M3357" s="3" t="str">
        <f>IF(VLOOKUP(D3357,'Resources Final'!A:E,5,FALSE)=0,"",VLOOKUP(D3357,'Resources Final'!A:E,5,FALSE))</f>
        <v/>
      </c>
      <c r="N3357" s="7" t="str">
        <f>IF(VLOOKUP(D3357,'Resources Final'!A:F,6,FALSE)=0,"",VLOOKUP(D3357,'Resources Final'!A:F,6,FALSE))</f>
        <v/>
      </c>
      <c r="O3357" s="3" t="str">
        <f>IF(VLOOKUP(D3357,'Resources Final'!A:G,7,FALSE)=0,"",VLOOKUP(D3357,'Resources Final'!A:G,7,FALSE))</f>
        <v/>
      </c>
    </row>
    <row r="3358" spans="1:15" x14ac:dyDescent="0.2">
      <c r="A3358" s="11">
        <v>990</v>
      </c>
      <c r="B3358" s="11" t="str">
        <f t="shared" si="63"/>
        <v>Charles G. Koch Charitable Foundation_Makrush20164800</v>
      </c>
      <c r="C3358" s="11" t="s">
        <v>19</v>
      </c>
      <c r="D3358" s="11" t="s">
        <v>2298</v>
      </c>
      <c r="E3358" s="11" t="s">
        <v>2298</v>
      </c>
      <c r="F3358" s="4">
        <v>4800</v>
      </c>
      <c r="G3358" s="3">
        <v>2016</v>
      </c>
      <c r="H3358" s="3" t="s">
        <v>21</v>
      </c>
      <c r="I3358" s="12" t="s">
        <v>31</v>
      </c>
      <c r="J3358" s="3">
        <v>784</v>
      </c>
      <c r="K3358" s="3" t="str">
        <f>IF(VLOOKUP(D3358,'Resources Final'!A:C,3,FALSE)=0,"",VLOOKUP(D3358,'Resources Final'!A:C,3,FALSE))</f>
        <v>Y</v>
      </c>
      <c r="L3358" s="3" t="str">
        <f>IF(VLOOKUP(D3358,'Resources Final'!A:D,4,FALSE)=0,"",VLOOKUP(D3358,'Resources Final'!A:D,4,FALSE))</f>
        <v/>
      </c>
      <c r="M3358" s="3" t="str">
        <f>IF(VLOOKUP(D3358,'Resources Final'!A:E,5,FALSE)=0,"",VLOOKUP(D3358,'Resources Final'!A:E,5,FALSE))</f>
        <v/>
      </c>
      <c r="N3358" s="7" t="str">
        <f>IF(VLOOKUP(D3358,'Resources Final'!A:F,6,FALSE)=0,"",VLOOKUP(D3358,'Resources Final'!A:F,6,FALSE))</f>
        <v/>
      </c>
      <c r="O3358" s="3" t="str">
        <f>IF(VLOOKUP(D3358,'Resources Final'!A:G,7,FALSE)=0,"",VLOOKUP(D3358,'Resources Final'!A:G,7,FALSE))</f>
        <v/>
      </c>
    </row>
    <row r="3359" spans="1:15" x14ac:dyDescent="0.2">
      <c r="A3359" s="11">
        <v>990</v>
      </c>
      <c r="B3359" s="11" t="str">
        <f t="shared" si="63"/>
        <v>Charles G. Koch Charitable Foundation_Hill20165418</v>
      </c>
      <c r="C3359" s="11" t="s">
        <v>19</v>
      </c>
      <c r="D3359" s="11" t="s">
        <v>1588</v>
      </c>
      <c r="E3359" s="11" t="s">
        <v>1588</v>
      </c>
      <c r="F3359" s="4">
        <v>5418</v>
      </c>
      <c r="G3359" s="3">
        <v>2016</v>
      </c>
      <c r="H3359" s="3" t="s">
        <v>21</v>
      </c>
      <c r="I3359" s="12" t="s">
        <v>31</v>
      </c>
      <c r="J3359" s="3">
        <v>785</v>
      </c>
      <c r="K3359" s="3" t="str">
        <f>IF(VLOOKUP(D3359,'Resources Final'!A:C,3,FALSE)=0,"",VLOOKUP(D3359,'Resources Final'!A:C,3,FALSE))</f>
        <v>Y</v>
      </c>
      <c r="L3359" s="3" t="str">
        <f>IF(VLOOKUP(D3359,'Resources Final'!A:D,4,FALSE)=0,"",VLOOKUP(D3359,'Resources Final'!A:D,4,FALSE))</f>
        <v/>
      </c>
      <c r="M3359" s="3" t="str">
        <f>IF(VLOOKUP(D3359,'Resources Final'!A:E,5,FALSE)=0,"",VLOOKUP(D3359,'Resources Final'!A:E,5,FALSE))</f>
        <v/>
      </c>
      <c r="N3359" s="7" t="str">
        <f>IF(VLOOKUP(D3359,'Resources Final'!A:F,6,FALSE)=0,"",VLOOKUP(D3359,'Resources Final'!A:F,6,FALSE))</f>
        <v/>
      </c>
      <c r="O3359" s="3" t="str">
        <f>IF(VLOOKUP(D3359,'Resources Final'!A:G,7,FALSE)=0,"",VLOOKUP(D3359,'Resources Final'!A:G,7,FALSE))</f>
        <v/>
      </c>
    </row>
    <row r="3360" spans="1:15" x14ac:dyDescent="0.2">
      <c r="A3360" s="11">
        <v>990</v>
      </c>
      <c r="B3360" s="11" t="str">
        <f t="shared" si="63"/>
        <v>Charles G. Koch Charitable Foundation_Ball State University2016239250</v>
      </c>
      <c r="C3360" s="11" t="s">
        <v>19</v>
      </c>
      <c r="D3360" s="11" t="s">
        <v>342</v>
      </c>
      <c r="E3360" s="11" t="s">
        <v>342</v>
      </c>
      <c r="F3360" s="4">
        <v>239250</v>
      </c>
      <c r="G3360" s="3">
        <v>2016</v>
      </c>
      <c r="H3360" s="3" t="s">
        <v>21</v>
      </c>
      <c r="I3360" s="12"/>
      <c r="J3360" s="3">
        <v>786</v>
      </c>
      <c r="K3360" s="3" t="str">
        <f>IF(VLOOKUP(D3360,'Resources Final'!A:C,3,FALSE)=0,"",VLOOKUP(D3360,'Resources Final'!A:C,3,FALSE))</f>
        <v/>
      </c>
      <c r="L3360" s="3" t="str">
        <f>IF(VLOOKUP(D3360,'Resources Final'!A:D,4,FALSE)=0,"",VLOOKUP(D3360,'Resources Final'!A:D,4,FALSE))</f>
        <v>Y</v>
      </c>
      <c r="M3360" s="3" t="str">
        <f>IF(VLOOKUP(D3360,'Resources Final'!A:E,5,FALSE)=0,"",VLOOKUP(D3360,'Resources Final'!A:E,5,FALSE))</f>
        <v/>
      </c>
      <c r="N3360" s="7" t="str">
        <f>IF(VLOOKUP(D3360,'Resources Final'!A:F,6,FALSE)=0,"",VLOOKUP(D3360,'Resources Final'!A:F,6,FALSE))</f>
        <v/>
      </c>
      <c r="O3360" s="3" t="str">
        <f>IF(VLOOKUP(D3360,'Resources Final'!A:G,7,FALSE)=0,"",VLOOKUP(D3360,'Resources Final'!A:G,7,FALSE))</f>
        <v/>
      </c>
    </row>
    <row r="3361" spans="1:15" x14ac:dyDescent="0.2">
      <c r="A3361" s="11">
        <v>990</v>
      </c>
      <c r="B3361" s="11" t="str">
        <f t="shared" si="63"/>
        <v>Charles G. Koch Charitable Foundation_Nguyen20165387</v>
      </c>
      <c r="C3361" s="11" t="s">
        <v>19</v>
      </c>
      <c r="D3361" s="11" t="s">
        <v>2669</v>
      </c>
      <c r="E3361" s="11" t="s">
        <v>2669</v>
      </c>
      <c r="F3361" s="4">
        <v>5387</v>
      </c>
      <c r="G3361" s="3">
        <v>2016</v>
      </c>
      <c r="H3361" s="3" t="s">
        <v>21</v>
      </c>
      <c r="I3361" s="12" t="s">
        <v>31</v>
      </c>
      <c r="J3361" s="3">
        <v>787</v>
      </c>
      <c r="K3361" s="3" t="str">
        <f>IF(VLOOKUP(D3361,'Resources Final'!A:C,3,FALSE)=0,"",VLOOKUP(D3361,'Resources Final'!A:C,3,FALSE))</f>
        <v>Y</v>
      </c>
      <c r="L3361" s="3" t="str">
        <f>IF(VLOOKUP(D3361,'Resources Final'!A:D,4,FALSE)=0,"",VLOOKUP(D3361,'Resources Final'!A:D,4,FALSE))</f>
        <v/>
      </c>
      <c r="M3361" s="3" t="str">
        <f>IF(VLOOKUP(D3361,'Resources Final'!A:E,5,FALSE)=0,"",VLOOKUP(D3361,'Resources Final'!A:E,5,FALSE))</f>
        <v/>
      </c>
      <c r="N3361" s="7" t="str">
        <f>IF(VLOOKUP(D3361,'Resources Final'!A:F,6,FALSE)=0,"",VLOOKUP(D3361,'Resources Final'!A:F,6,FALSE))</f>
        <v/>
      </c>
      <c r="O3361" s="3" t="str">
        <f>IF(VLOOKUP(D3361,'Resources Final'!A:G,7,FALSE)=0,"",VLOOKUP(D3361,'Resources Final'!A:G,7,FALSE))</f>
        <v/>
      </c>
    </row>
    <row r="3362" spans="1:15" x14ac:dyDescent="0.2">
      <c r="A3362" s="11">
        <v>990</v>
      </c>
      <c r="B3362" s="11" t="str">
        <f t="shared" si="63"/>
        <v>Charles G. Koch Charitable Foundation_Green20163060</v>
      </c>
      <c r="C3362" s="11" t="s">
        <v>19</v>
      </c>
      <c r="D3362" s="11" t="s">
        <v>1454</v>
      </c>
      <c r="E3362" s="11" t="s">
        <v>1454</v>
      </c>
      <c r="F3362" s="4">
        <v>3060</v>
      </c>
      <c r="G3362" s="3">
        <v>2016</v>
      </c>
      <c r="H3362" s="3" t="s">
        <v>21</v>
      </c>
      <c r="I3362" s="12" t="s">
        <v>31</v>
      </c>
      <c r="J3362" s="3">
        <v>788</v>
      </c>
      <c r="K3362" s="3" t="str">
        <f>IF(VLOOKUP(D3362,'Resources Final'!A:C,3,FALSE)=0,"",VLOOKUP(D3362,'Resources Final'!A:C,3,FALSE))</f>
        <v>Y</v>
      </c>
      <c r="L3362" s="3" t="str">
        <f>IF(VLOOKUP(D3362,'Resources Final'!A:D,4,FALSE)=0,"",VLOOKUP(D3362,'Resources Final'!A:D,4,FALSE))</f>
        <v/>
      </c>
      <c r="M3362" s="3" t="str">
        <f>IF(VLOOKUP(D3362,'Resources Final'!A:E,5,FALSE)=0,"",VLOOKUP(D3362,'Resources Final'!A:E,5,FALSE))</f>
        <v/>
      </c>
      <c r="N3362" s="7" t="str">
        <f>IF(VLOOKUP(D3362,'Resources Final'!A:F,6,FALSE)=0,"",VLOOKUP(D3362,'Resources Final'!A:F,6,FALSE))</f>
        <v/>
      </c>
      <c r="O3362" s="3" t="str">
        <f>IF(VLOOKUP(D3362,'Resources Final'!A:G,7,FALSE)=0,"",VLOOKUP(D3362,'Resources Final'!A:G,7,FALSE))</f>
        <v/>
      </c>
    </row>
    <row r="3363" spans="1:15" x14ac:dyDescent="0.2">
      <c r="A3363" s="11">
        <v>990</v>
      </c>
      <c r="B3363" s="11" t="str">
        <f t="shared" si="63"/>
        <v>Charles G. Koch Charitable Foundation_Dacey20164005</v>
      </c>
      <c r="C3363" s="11" t="s">
        <v>19</v>
      </c>
      <c r="D3363" s="11" t="s">
        <v>926</v>
      </c>
      <c r="E3363" s="11" t="s">
        <v>926</v>
      </c>
      <c r="F3363" s="4">
        <v>4005</v>
      </c>
      <c r="G3363" s="3">
        <v>2016</v>
      </c>
      <c r="H3363" s="3" t="s">
        <v>21</v>
      </c>
      <c r="I3363" s="12" t="s">
        <v>31</v>
      </c>
      <c r="J3363" s="3">
        <v>789</v>
      </c>
      <c r="K3363" s="3" t="str">
        <f>IF(VLOOKUP(D3363,'Resources Final'!A:C,3,FALSE)=0,"",VLOOKUP(D3363,'Resources Final'!A:C,3,FALSE))</f>
        <v>Y</v>
      </c>
      <c r="L3363" s="3" t="str">
        <f>IF(VLOOKUP(D3363,'Resources Final'!A:D,4,FALSE)=0,"",VLOOKUP(D3363,'Resources Final'!A:D,4,FALSE))</f>
        <v/>
      </c>
      <c r="M3363" s="3" t="str">
        <f>IF(VLOOKUP(D3363,'Resources Final'!A:E,5,FALSE)=0,"",VLOOKUP(D3363,'Resources Final'!A:E,5,FALSE))</f>
        <v/>
      </c>
      <c r="N3363" s="7" t="str">
        <f>IF(VLOOKUP(D3363,'Resources Final'!A:F,6,FALSE)=0,"",VLOOKUP(D3363,'Resources Final'!A:F,6,FALSE))</f>
        <v/>
      </c>
      <c r="O3363" s="3" t="str">
        <f>IF(VLOOKUP(D3363,'Resources Final'!A:G,7,FALSE)=0,"",VLOOKUP(D3363,'Resources Final'!A:G,7,FALSE))</f>
        <v/>
      </c>
    </row>
    <row r="3364" spans="1:15" x14ac:dyDescent="0.2">
      <c r="A3364" s="11">
        <v>990</v>
      </c>
      <c r="B3364" s="11" t="str">
        <f t="shared" si="63"/>
        <v>Charles G. Koch Charitable Foundation_Machold20162835</v>
      </c>
      <c r="C3364" s="11" t="s">
        <v>19</v>
      </c>
      <c r="D3364" s="11" t="s">
        <v>2280</v>
      </c>
      <c r="E3364" s="11" t="s">
        <v>2280</v>
      </c>
      <c r="F3364" s="4">
        <v>2835</v>
      </c>
      <c r="G3364" s="3">
        <v>2016</v>
      </c>
      <c r="H3364" s="3" t="s">
        <v>21</v>
      </c>
      <c r="I3364" s="12" t="s">
        <v>31</v>
      </c>
      <c r="J3364" s="3">
        <v>790</v>
      </c>
      <c r="K3364" s="3" t="str">
        <f>IF(VLOOKUP(D3364,'Resources Final'!A:C,3,FALSE)=0,"",VLOOKUP(D3364,'Resources Final'!A:C,3,FALSE))</f>
        <v>Y</v>
      </c>
      <c r="L3364" s="3" t="str">
        <f>IF(VLOOKUP(D3364,'Resources Final'!A:D,4,FALSE)=0,"",VLOOKUP(D3364,'Resources Final'!A:D,4,FALSE))</f>
        <v/>
      </c>
      <c r="M3364" s="3" t="str">
        <f>IF(VLOOKUP(D3364,'Resources Final'!A:E,5,FALSE)=0,"",VLOOKUP(D3364,'Resources Final'!A:E,5,FALSE))</f>
        <v/>
      </c>
      <c r="N3364" s="7" t="str">
        <f>IF(VLOOKUP(D3364,'Resources Final'!A:F,6,FALSE)=0,"",VLOOKUP(D3364,'Resources Final'!A:F,6,FALSE))</f>
        <v/>
      </c>
      <c r="O3364" s="3" t="str">
        <f>IF(VLOOKUP(D3364,'Resources Final'!A:G,7,FALSE)=0,"",VLOOKUP(D3364,'Resources Final'!A:G,7,FALSE))</f>
        <v/>
      </c>
    </row>
    <row r="3365" spans="1:15" x14ac:dyDescent="0.2">
      <c r="A3365" s="11">
        <v>990</v>
      </c>
      <c r="B3365" s="11" t="str">
        <f t="shared" ref="B3365:B3428" si="64">C3365&amp;"_"&amp;D3365&amp;G3365&amp;F3365</f>
        <v>Charles G. Koch Charitable Foundation_1889 Institute2016364000</v>
      </c>
      <c r="C3365" s="11" t="s">
        <v>19</v>
      </c>
      <c r="D3365" s="11" t="s">
        <v>22</v>
      </c>
      <c r="E3365" s="11" t="s">
        <v>22</v>
      </c>
      <c r="F3365" s="4">
        <v>364000</v>
      </c>
      <c r="G3365" s="3">
        <v>2016</v>
      </c>
      <c r="H3365" s="3" t="s">
        <v>21</v>
      </c>
      <c r="I3365" s="12"/>
      <c r="J3365" s="3">
        <v>791</v>
      </c>
      <c r="K3365" s="3" t="str">
        <f>IF(VLOOKUP(D3365,'Resources Final'!A:C,3,FALSE)=0,"",VLOOKUP(D3365,'Resources Final'!A:C,3,FALSE))</f>
        <v/>
      </c>
      <c r="L3365" s="3" t="str">
        <f>IF(VLOOKUP(D3365,'Resources Final'!A:D,4,FALSE)=0,"",VLOOKUP(D3365,'Resources Final'!A:D,4,FALSE))</f>
        <v/>
      </c>
      <c r="M3365" s="3" t="str">
        <f>IF(VLOOKUP(D3365,'Resources Final'!A:E,5,FALSE)=0,"",VLOOKUP(D3365,'Resources Final'!A:E,5,FALSE))</f>
        <v/>
      </c>
      <c r="N3365" s="7" t="str">
        <f>IF(VLOOKUP(D3365,'Resources Final'!A:F,6,FALSE)=0,"",VLOOKUP(D3365,'Resources Final'!A:F,6,FALSE))</f>
        <v>https://www.sourcewatch.org/index.php/1889_Institute</v>
      </c>
      <c r="O3365" s="3" t="str">
        <f>IF(VLOOKUP(D3365,'Resources Final'!A:G,7,FALSE)=0,"",VLOOKUP(D3365,'Resources Final'!A:G,7,FALSE))</f>
        <v>Sourcewatch</v>
      </c>
    </row>
    <row r="3366" spans="1:15" x14ac:dyDescent="0.2">
      <c r="A3366" s="11">
        <v>990</v>
      </c>
      <c r="B3366" s="11" t="str">
        <f t="shared" si="64"/>
        <v>Charles G. Koch Charitable Foundation_Bethel College20165500</v>
      </c>
      <c r="C3366" s="11" t="s">
        <v>19</v>
      </c>
      <c r="D3366" s="11" t="s">
        <v>418</v>
      </c>
      <c r="E3366" s="11" t="s">
        <v>418</v>
      </c>
      <c r="F3366" s="4">
        <v>5500</v>
      </c>
      <c r="G3366" s="3">
        <v>2016</v>
      </c>
      <c r="H3366" s="3" t="s">
        <v>21</v>
      </c>
      <c r="I3366" s="12"/>
      <c r="J3366" s="3">
        <v>792</v>
      </c>
      <c r="K3366" s="3" t="str">
        <f>IF(VLOOKUP(D3366,'Resources Final'!A:C,3,FALSE)=0,"",VLOOKUP(D3366,'Resources Final'!A:C,3,FALSE))</f>
        <v/>
      </c>
      <c r="L3366" s="3" t="str">
        <f>IF(VLOOKUP(D3366,'Resources Final'!A:D,4,FALSE)=0,"",VLOOKUP(D3366,'Resources Final'!A:D,4,FALSE))</f>
        <v>Y</v>
      </c>
      <c r="M3366" s="3" t="str">
        <f>IF(VLOOKUP(D3366,'Resources Final'!A:E,5,FALSE)=0,"",VLOOKUP(D3366,'Resources Final'!A:E,5,FALSE))</f>
        <v/>
      </c>
      <c r="N3366" s="7" t="str">
        <f>IF(VLOOKUP(D3366,'Resources Final'!A:F,6,FALSE)=0,"",VLOOKUP(D3366,'Resources Final'!A:F,6,FALSE))</f>
        <v/>
      </c>
      <c r="O3366" s="3" t="str">
        <f>IF(VLOOKUP(D3366,'Resources Final'!A:G,7,FALSE)=0,"",VLOOKUP(D3366,'Resources Final'!A:G,7,FALSE))</f>
        <v/>
      </c>
    </row>
    <row r="3367" spans="1:15" x14ac:dyDescent="0.2">
      <c r="A3367" s="11">
        <v>990</v>
      </c>
      <c r="B3367" s="11" t="str">
        <f t="shared" si="64"/>
        <v>Charles G. Koch Charitable Foundation_Jorgenson20165355</v>
      </c>
      <c r="C3367" s="11" t="s">
        <v>19</v>
      </c>
      <c r="D3367" s="11" t="s">
        <v>1876</v>
      </c>
      <c r="E3367" s="11" t="s">
        <v>1876</v>
      </c>
      <c r="F3367" s="4">
        <v>5355</v>
      </c>
      <c r="G3367" s="3">
        <v>2016</v>
      </c>
      <c r="H3367" s="3" t="s">
        <v>21</v>
      </c>
      <c r="I3367" s="12" t="s">
        <v>31</v>
      </c>
      <c r="J3367" s="3">
        <v>793</v>
      </c>
      <c r="K3367" s="3" t="str">
        <f>IF(VLOOKUP(D3367,'Resources Final'!A:C,3,FALSE)=0,"",VLOOKUP(D3367,'Resources Final'!A:C,3,FALSE))</f>
        <v>Y</v>
      </c>
      <c r="L3367" s="3" t="str">
        <f>IF(VLOOKUP(D3367,'Resources Final'!A:D,4,FALSE)=0,"",VLOOKUP(D3367,'Resources Final'!A:D,4,FALSE))</f>
        <v/>
      </c>
      <c r="M3367" s="3" t="str">
        <f>IF(VLOOKUP(D3367,'Resources Final'!A:E,5,FALSE)=0,"",VLOOKUP(D3367,'Resources Final'!A:E,5,FALSE))</f>
        <v/>
      </c>
      <c r="N3367" s="7" t="str">
        <f>IF(VLOOKUP(D3367,'Resources Final'!A:F,6,FALSE)=0,"",VLOOKUP(D3367,'Resources Final'!A:F,6,FALSE))</f>
        <v/>
      </c>
      <c r="O3367" s="3" t="str">
        <f>IF(VLOOKUP(D3367,'Resources Final'!A:G,7,FALSE)=0,"",VLOOKUP(D3367,'Resources Final'!A:G,7,FALSE))</f>
        <v/>
      </c>
    </row>
    <row r="3368" spans="1:15" x14ac:dyDescent="0.2">
      <c r="A3368" s="11">
        <v>990</v>
      </c>
      <c r="B3368" s="11" t="str">
        <f t="shared" si="64"/>
        <v>Charles G. Koch Charitable Foundation_The King's College201631800</v>
      </c>
      <c r="C3368" s="11" t="s">
        <v>19</v>
      </c>
      <c r="D3368" s="11" t="s">
        <v>3592</v>
      </c>
      <c r="E3368" s="11" t="s">
        <v>3592</v>
      </c>
      <c r="F3368" s="4">
        <v>31800</v>
      </c>
      <c r="G3368" s="3">
        <v>2016</v>
      </c>
      <c r="H3368" s="3" t="s">
        <v>21</v>
      </c>
      <c r="I3368" s="12"/>
      <c r="J3368" s="3">
        <v>794</v>
      </c>
      <c r="K3368" s="3" t="str">
        <f>IF(VLOOKUP(D3368,'Resources Final'!A:C,3,FALSE)=0,"",VLOOKUP(D3368,'Resources Final'!A:C,3,FALSE))</f>
        <v/>
      </c>
      <c r="L3368" s="3" t="str">
        <f>IF(VLOOKUP(D3368,'Resources Final'!A:D,4,FALSE)=0,"",VLOOKUP(D3368,'Resources Final'!A:D,4,FALSE))</f>
        <v>Y</v>
      </c>
      <c r="M3368" s="3" t="str">
        <f>IF(VLOOKUP(D3368,'Resources Final'!A:E,5,FALSE)=0,"",VLOOKUP(D3368,'Resources Final'!A:E,5,FALSE))</f>
        <v/>
      </c>
      <c r="N3368" s="7" t="str">
        <f>IF(VLOOKUP(D3368,'Resources Final'!A:F,6,FALSE)=0,"",VLOOKUP(D3368,'Resources Final'!A:F,6,FALSE))</f>
        <v/>
      </c>
      <c r="O3368" s="3" t="str">
        <f>IF(VLOOKUP(D3368,'Resources Final'!A:G,7,FALSE)=0,"",VLOOKUP(D3368,'Resources Final'!A:G,7,FALSE))</f>
        <v/>
      </c>
    </row>
    <row r="3369" spans="1:15" x14ac:dyDescent="0.2">
      <c r="A3369" s="11">
        <v>990</v>
      </c>
      <c r="B3369" s="11" t="str">
        <f t="shared" si="64"/>
        <v>Charles G. Koch Charitable Foundation_Parsons20162835</v>
      </c>
      <c r="C3369" s="11" t="s">
        <v>19</v>
      </c>
      <c r="D3369" s="11" t="s">
        <v>2807</v>
      </c>
      <c r="E3369" s="11" t="s">
        <v>2807</v>
      </c>
      <c r="F3369" s="4">
        <v>2835</v>
      </c>
      <c r="G3369" s="3">
        <v>2016</v>
      </c>
      <c r="H3369" s="3" t="s">
        <v>21</v>
      </c>
      <c r="I3369" s="12" t="s">
        <v>31</v>
      </c>
      <c r="J3369" s="3">
        <v>795</v>
      </c>
      <c r="K3369" s="3" t="str">
        <f>IF(VLOOKUP(D3369,'Resources Final'!A:C,3,FALSE)=0,"",VLOOKUP(D3369,'Resources Final'!A:C,3,FALSE))</f>
        <v>Y</v>
      </c>
      <c r="L3369" s="3" t="str">
        <f>IF(VLOOKUP(D3369,'Resources Final'!A:D,4,FALSE)=0,"",VLOOKUP(D3369,'Resources Final'!A:D,4,FALSE))</f>
        <v/>
      </c>
      <c r="M3369" s="3" t="str">
        <f>IF(VLOOKUP(D3369,'Resources Final'!A:E,5,FALSE)=0,"",VLOOKUP(D3369,'Resources Final'!A:E,5,FALSE))</f>
        <v/>
      </c>
      <c r="N3369" s="7" t="str">
        <f>IF(VLOOKUP(D3369,'Resources Final'!A:F,6,FALSE)=0,"",VLOOKUP(D3369,'Resources Final'!A:F,6,FALSE))</f>
        <v/>
      </c>
      <c r="O3369" s="3" t="str">
        <f>IF(VLOOKUP(D3369,'Resources Final'!A:G,7,FALSE)=0,"",VLOOKUP(D3369,'Resources Final'!A:G,7,FALSE))</f>
        <v/>
      </c>
    </row>
    <row r="3370" spans="1:15" x14ac:dyDescent="0.2">
      <c r="A3370" s="11">
        <v>990</v>
      </c>
      <c r="B3370" s="11" t="str">
        <f t="shared" si="64"/>
        <v>Charles G. Koch Charitable Foundation_Ashland University201641500</v>
      </c>
      <c r="C3370" s="11" t="s">
        <v>19</v>
      </c>
      <c r="D3370" s="11" t="s">
        <v>271</v>
      </c>
      <c r="E3370" s="11" t="s">
        <v>271</v>
      </c>
      <c r="F3370" s="4">
        <v>41500</v>
      </c>
      <c r="G3370" s="3">
        <v>2016</v>
      </c>
      <c r="H3370" s="3" t="s">
        <v>21</v>
      </c>
      <c r="I3370" s="12"/>
      <c r="J3370" s="3">
        <v>796</v>
      </c>
      <c r="K3370" s="3" t="str">
        <f>IF(VLOOKUP(D3370,'Resources Final'!A:C,3,FALSE)=0,"",VLOOKUP(D3370,'Resources Final'!A:C,3,FALSE))</f>
        <v/>
      </c>
      <c r="L3370" s="3" t="str">
        <f>IF(VLOOKUP(D3370,'Resources Final'!A:D,4,FALSE)=0,"",VLOOKUP(D3370,'Resources Final'!A:D,4,FALSE))</f>
        <v>Y</v>
      </c>
      <c r="M3370" s="3" t="str">
        <f>IF(VLOOKUP(D3370,'Resources Final'!A:E,5,FALSE)=0,"",VLOOKUP(D3370,'Resources Final'!A:E,5,FALSE))</f>
        <v/>
      </c>
      <c r="N3370" s="7" t="str">
        <f>IF(VLOOKUP(D3370,'Resources Final'!A:F,6,FALSE)=0,"",VLOOKUP(D3370,'Resources Final'!A:F,6,FALSE))</f>
        <v/>
      </c>
      <c r="O3370" s="3" t="str">
        <f>IF(VLOOKUP(D3370,'Resources Final'!A:G,7,FALSE)=0,"",VLOOKUP(D3370,'Resources Final'!A:G,7,FALSE))</f>
        <v/>
      </c>
    </row>
    <row r="3371" spans="1:15" x14ac:dyDescent="0.2">
      <c r="A3371" s="11">
        <v>990</v>
      </c>
      <c r="B3371" s="11" t="str">
        <f t="shared" si="64"/>
        <v>Charles G. Koch Charitable Foundation_LSU Foundation201697000</v>
      </c>
      <c r="C3371" s="11" t="s">
        <v>19</v>
      </c>
      <c r="D3371" s="11" t="s">
        <v>2218</v>
      </c>
      <c r="E3371" s="11" t="s">
        <v>2210</v>
      </c>
      <c r="F3371" s="4">
        <v>97000</v>
      </c>
      <c r="G3371" s="3">
        <v>2016</v>
      </c>
      <c r="H3371" s="3" t="s">
        <v>21</v>
      </c>
      <c r="I3371" s="12"/>
      <c r="J3371" s="3">
        <v>797</v>
      </c>
      <c r="K3371" s="3" t="str">
        <f>IF(VLOOKUP(D3371,'Resources Final'!A:C,3,FALSE)=0,"",VLOOKUP(D3371,'Resources Final'!A:C,3,FALSE))</f>
        <v/>
      </c>
      <c r="L3371" s="3" t="str">
        <f>IF(VLOOKUP(D3371,'Resources Final'!A:D,4,FALSE)=0,"",VLOOKUP(D3371,'Resources Final'!A:D,4,FALSE))</f>
        <v>Y</v>
      </c>
      <c r="M3371" s="3" t="str">
        <f>IF(VLOOKUP(D3371,'Resources Final'!A:E,5,FALSE)=0,"",VLOOKUP(D3371,'Resources Final'!A:E,5,FALSE))</f>
        <v/>
      </c>
      <c r="N3371" s="7" t="str">
        <f>IF(VLOOKUP(D3371,'Resources Final'!A:F,6,FALSE)=0,"",VLOOKUP(D3371,'Resources Final'!A:F,6,FALSE))</f>
        <v/>
      </c>
      <c r="O3371" s="3" t="str">
        <f>IF(VLOOKUP(D3371,'Resources Final'!A:G,7,FALSE)=0,"",VLOOKUP(D3371,'Resources Final'!A:G,7,FALSE))</f>
        <v/>
      </c>
    </row>
    <row r="3372" spans="1:15" x14ac:dyDescent="0.2">
      <c r="A3372" s="11">
        <v>990</v>
      </c>
      <c r="B3372" s="11" t="str">
        <f t="shared" si="64"/>
        <v>Charles G. Koch Charitable Foundation_Tax Foundation2016270000</v>
      </c>
      <c r="C3372" s="11" t="s">
        <v>19</v>
      </c>
      <c r="D3372" s="11" t="s">
        <v>3530</v>
      </c>
      <c r="E3372" s="11" t="s">
        <v>3530</v>
      </c>
      <c r="F3372" s="4">
        <v>270000</v>
      </c>
      <c r="G3372" s="3">
        <v>2016</v>
      </c>
      <c r="H3372" s="3" t="s">
        <v>21</v>
      </c>
      <c r="I3372" s="12"/>
      <c r="J3372" s="3">
        <v>798</v>
      </c>
      <c r="K3372" s="3" t="str">
        <f>IF(VLOOKUP(D3372,'Resources Final'!A:C,3,FALSE)=0,"",VLOOKUP(D3372,'Resources Final'!A:C,3,FALSE))</f>
        <v/>
      </c>
      <c r="L3372" s="3" t="str">
        <f>IF(VLOOKUP(D3372,'Resources Final'!A:D,4,FALSE)=0,"",VLOOKUP(D3372,'Resources Final'!A:D,4,FALSE))</f>
        <v/>
      </c>
      <c r="M3372" s="3" t="str">
        <f>IF(VLOOKUP(D3372,'Resources Final'!A:E,5,FALSE)=0,"",VLOOKUP(D3372,'Resources Final'!A:E,5,FALSE))</f>
        <v/>
      </c>
      <c r="N3372" s="7" t="str">
        <f>IF(VLOOKUP(D3372,'Resources Final'!A:F,6,FALSE)=0,"",VLOOKUP(D3372,'Resources Final'!A:F,6,FALSE))</f>
        <v>http://www.sourcewatch.org/index.php/Tax_Foundation</v>
      </c>
      <c r="O3372" s="3" t="str">
        <f>IF(VLOOKUP(D3372,'Resources Final'!A:G,7,FALSE)=0,"",VLOOKUP(D3372,'Resources Final'!A:G,7,FALSE))</f>
        <v>Sourcewatch</v>
      </c>
    </row>
    <row r="3373" spans="1:15" x14ac:dyDescent="0.2">
      <c r="A3373" s="11">
        <v>990</v>
      </c>
      <c r="B3373" s="11" t="str">
        <f t="shared" si="64"/>
        <v>Charles G. Koch Charitable Foundation_Reed20162835</v>
      </c>
      <c r="C3373" s="11" t="s">
        <v>19</v>
      </c>
      <c r="D3373" s="11" t="s">
        <v>3014</v>
      </c>
      <c r="E3373" s="11" t="s">
        <v>3014</v>
      </c>
      <c r="F3373" s="4">
        <v>2835</v>
      </c>
      <c r="G3373" s="3">
        <v>2016</v>
      </c>
      <c r="H3373" s="3" t="s">
        <v>21</v>
      </c>
      <c r="I3373" s="12" t="s">
        <v>31</v>
      </c>
      <c r="J3373" s="3">
        <v>799</v>
      </c>
      <c r="K3373" s="3" t="str">
        <f>IF(VLOOKUP(D3373,'Resources Final'!A:C,3,FALSE)=0,"",VLOOKUP(D3373,'Resources Final'!A:C,3,FALSE))</f>
        <v>Y</v>
      </c>
      <c r="L3373" s="3" t="str">
        <f>IF(VLOOKUP(D3373,'Resources Final'!A:D,4,FALSE)=0,"",VLOOKUP(D3373,'Resources Final'!A:D,4,FALSE))</f>
        <v/>
      </c>
      <c r="M3373" s="3" t="str">
        <f>IF(VLOOKUP(D3373,'Resources Final'!A:E,5,FALSE)=0,"",VLOOKUP(D3373,'Resources Final'!A:E,5,FALSE))</f>
        <v/>
      </c>
      <c r="N3373" s="7" t="str">
        <f>IF(VLOOKUP(D3373,'Resources Final'!A:F,6,FALSE)=0,"",VLOOKUP(D3373,'Resources Final'!A:F,6,FALSE))</f>
        <v/>
      </c>
      <c r="O3373" s="3" t="str">
        <f>IF(VLOOKUP(D3373,'Resources Final'!A:G,7,FALSE)=0,"",VLOOKUP(D3373,'Resources Final'!A:G,7,FALSE))</f>
        <v/>
      </c>
    </row>
    <row r="3374" spans="1:15" x14ac:dyDescent="0.2">
      <c r="A3374" s="11">
        <v>990</v>
      </c>
      <c r="B3374" s="11" t="str">
        <f t="shared" si="64"/>
        <v>Charles G. Koch Charitable Foundation_Freedom Trust2016149500</v>
      </c>
      <c r="C3374" s="11" t="s">
        <v>19</v>
      </c>
      <c r="D3374" s="11" t="s">
        <v>1298</v>
      </c>
      <c r="E3374" s="11" t="s">
        <v>1298</v>
      </c>
      <c r="F3374" s="4">
        <v>149500</v>
      </c>
      <c r="G3374" s="3">
        <v>2016</v>
      </c>
      <c r="H3374" s="3" t="s">
        <v>21</v>
      </c>
      <c r="I3374" s="12" t="s">
        <v>4247</v>
      </c>
      <c r="J3374" s="3">
        <v>800</v>
      </c>
      <c r="K3374" s="3" t="str">
        <f>IF(VLOOKUP(D3374,'Resources Final'!A:C,3,FALSE)=0,"",VLOOKUP(D3374,'Resources Final'!A:C,3,FALSE))</f>
        <v/>
      </c>
      <c r="L3374" s="3" t="str">
        <f>IF(VLOOKUP(D3374,'Resources Final'!A:D,4,FALSE)=0,"",VLOOKUP(D3374,'Resources Final'!A:D,4,FALSE))</f>
        <v/>
      </c>
      <c r="M3374" s="3" t="str">
        <f>IF(VLOOKUP(D3374,'Resources Final'!A:E,5,FALSE)=0,"",VLOOKUP(D3374,'Resources Final'!A:E,5,FALSE))</f>
        <v/>
      </c>
      <c r="N3374" s="7" t="str">
        <f>IF(VLOOKUP(D3374,'Resources Final'!A:F,6,FALSE)=0,"",VLOOKUP(D3374,'Resources Final'!A:F,6,FALSE))</f>
        <v/>
      </c>
      <c r="O3374" s="3" t="str">
        <f>IF(VLOOKUP(D3374,'Resources Final'!A:G,7,FALSE)=0,"",VLOOKUP(D3374,'Resources Final'!A:G,7,FALSE))</f>
        <v/>
      </c>
    </row>
    <row r="3375" spans="1:15" x14ac:dyDescent="0.2">
      <c r="A3375" s="11">
        <v>990</v>
      </c>
      <c r="B3375" s="11" t="str">
        <f t="shared" si="64"/>
        <v>Charles G. Koch Charitable Foundation_Harris20169360</v>
      </c>
      <c r="C3375" s="11" t="s">
        <v>19</v>
      </c>
      <c r="D3375" s="11" t="s">
        <v>1529</v>
      </c>
      <c r="E3375" s="11" t="s">
        <v>1529</v>
      </c>
      <c r="F3375" s="4">
        <v>9360</v>
      </c>
      <c r="G3375" s="3">
        <v>2016</v>
      </c>
      <c r="H3375" s="3" t="s">
        <v>21</v>
      </c>
      <c r="I3375" s="12" t="s">
        <v>31</v>
      </c>
      <c r="J3375" s="3">
        <v>801</v>
      </c>
      <c r="K3375" s="3" t="str">
        <f>IF(VLOOKUP(D3375,'Resources Final'!A:C,3,FALSE)=0,"",VLOOKUP(D3375,'Resources Final'!A:C,3,FALSE))</f>
        <v>Y</v>
      </c>
      <c r="L3375" s="3" t="str">
        <f>IF(VLOOKUP(D3375,'Resources Final'!A:D,4,FALSE)=0,"",VLOOKUP(D3375,'Resources Final'!A:D,4,FALSE))</f>
        <v/>
      </c>
      <c r="M3375" s="3" t="str">
        <f>IF(VLOOKUP(D3375,'Resources Final'!A:E,5,FALSE)=0,"",VLOOKUP(D3375,'Resources Final'!A:E,5,FALSE))</f>
        <v/>
      </c>
      <c r="N3375" s="7" t="str">
        <f>IF(VLOOKUP(D3375,'Resources Final'!A:F,6,FALSE)=0,"",VLOOKUP(D3375,'Resources Final'!A:F,6,FALSE))</f>
        <v/>
      </c>
      <c r="O3375" s="3" t="str">
        <f>IF(VLOOKUP(D3375,'Resources Final'!A:G,7,FALSE)=0,"",VLOOKUP(D3375,'Resources Final'!A:G,7,FALSE))</f>
        <v/>
      </c>
    </row>
    <row r="3376" spans="1:15" x14ac:dyDescent="0.2">
      <c r="A3376" s="11">
        <v>990</v>
      </c>
      <c r="B3376" s="11" t="str">
        <f t="shared" si="64"/>
        <v>Charles G. Koch Charitable Foundation_Independent Institute201625000</v>
      </c>
      <c r="C3376" s="11" t="s">
        <v>19</v>
      </c>
      <c r="D3376" s="11" t="s">
        <v>1667</v>
      </c>
      <c r="E3376" s="11" t="s">
        <v>1667</v>
      </c>
      <c r="F3376" s="4">
        <v>25000</v>
      </c>
      <c r="G3376" s="3">
        <v>2016</v>
      </c>
      <c r="H3376" s="3" t="s">
        <v>21</v>
      </c>
      <c r="I3376" s="12"/>
      <c r="J3376" s="3">
        <v>802</v>
      </c>
      <c r="K3376" s="3" t="str">
        <f>IF(VLOOKUP(D3376,'Resources Final'!A:C,3,FALSE)=0,"",VLOOKUP(D3376,'Resources Final'!A:C,3,FALSE))</f>
        <v/>
      </c>
      <c r="L3376" s="3" t="str">
        <f>IF(VLOOKUP(D3376,'Resources Final'!A:D,4,FALSE)=0,"",VLOOKUP(D3376,'Resources Final'!A:D,4,FALSE))</f>
        <v/>
      </c>
      <c r="M3376" s="3" t="str">
        <f>IF(VLOOKUP(D3376,'Resources Final'!A:E,5,FALSE)=0,"",VLOOKUP(D3376,'Resources Final'!A:E,5,FALSE))</f>
        <v/>
      </c>
      <c r="N3376" s="7" t="str">
        <f>IF(VLOOKUP(D3376,'Resources Final'!A:F,6,FALSE)=0,"",VLOOKUP(D3376,'Resources Final'!A:F,6,FALSE))</f>
        <v>https://www.desmogblog.com/independent-institute</v>
      </c>
      <c r="O3376" s="3" t="str">
        <f>IF(VLOOKUP(D3376,'Resources Final'!A:G,7,FALSE)=0,"",VLOOKUP(D3376,'Resources Final'!A:G,7,FALSE))</f>
        <v>Desmog</v>
      </c>
    </row>
    <row r="3377" spans="1:15" x14ac:dyDescent="0.2">
      <c r="A3377" s="11">
        <v>990</v>
      </c>
      <c r="B3377" s="11" t="str">
        <f t="shared" si="64"/>
        <v>Charles G. Koch Charitable Foundation_Beloit College20167000</v>
      </c>
      <c r="C3377" s="11" t="s">
        <v>19</v>
      </c>
      <c r="D3377" s="11" t="s">
        <v>392</v>
      </c>
      <c r="E3377" s="11" t="s">
        <v>392</v>
      </c>
      <c r="F3377" s="4">
        <v>7000</v>
      </c>
      <c r="G3377" s="3">
        <v>2016</v>
      </c>
      <c r="H3377" s="3" t="s">
        <v>21</v>
      </c>
      <c r="I3377" s="12"/>
      <c r="J3377" s="3">
        <v>803</v>
      </c>
      <c r="K3377" s="3" t="str">
        <f>IF(VLOOKUP(D3377,'Resources Final'!A:C,3,FALSE)=0,"",VLOOKUP(D3377,'Resources Final'!A:C,3,FALSE))</f>
        <v/>
      </c>
      <c r="L3377" s="3" t="str">
        <f>IF(VLOOKUP(D3377,'Resources Final'!A:D,4,FALSE)=0,"",VLOOKUP(D3377,'Resources Final'!A:D,4,FALSE))</f>
        <v>Y</v>
      </c>
      <c r="M3377" s="3" t="str">
        <f>IF(VLOOKUP(D3377,'Resources Final'!A:E,5,FALSE)=0,"",VLOOKUP(D3377,'Resources Final'!A:E,5,FALSE))</f>
        <v/>
      </c>
      <c r="N3377" s="7" t="str">
        <f>IF(VLOOKUP(D3377,'Resources Final'!A:F,6,FALSE)=0,"",VLOOKUP(D3377,'Resources Final'!A:F,6,FALSE))</f>
        <v/>
      </c>
      <c r="O3377" s="3" t="str">
        <f>IF(VLOOKUP(D3377,'Resources Final'!A:G,7,FALSE)=0,"",VLOOKUP(D3377,'Resources Final'!A:G,7,FALSE))</f>
        <v/>
      </c>
    </row>
    <row r="3378" spans="1:15" x14ac:dyDescent="0.2">
      <c r="A3378" s="11">
        <v>990</v>
      </c>
      <c r="B3378" s="11" t="str">
        <f t="shared" si="64"/>
        <v>Charles G. Koch Charitable Foundation_Sam Houston State University20165000</v>
      </c>
      <c r="C3378" s="11" t="s">
        <v>19</v>
      </c>
      <c r="D3378" s="11" t="s">
        <v>3215</v>
      </c>
      <c r="E3378" s="11" t="s">
        <v>3215</v>
      </c>
      <c r="F3378" s="4">
        <v>5000</v>
      </c>
      <c r="G3378" s="3">
        <v>2016</v>
      </c>
      <c r="H3378" s="3" t="s">
        <v>21</v>
      </c>
      <c r="I3378" s="12"/>
      <c r="J3378" s="3">
        <v>804</v>
      </c>
      <c r="K3378" s="3" t="str">
        <f>IF(VLOOKUP(D3378,'Resources Final'!A:C,3,FALSE)=0,"",VLOOKUP(D3378,'Resources Final'!A:C,3,FALSE))</f>
        <v/>
      </c>
      <c r="L3378" s="3" t="str">
        <f>IF(VLOOKUP(D3378,'Resources Final'!A:D,4,FALSE)=0,"",VLOOKUP(D3378,'Resources Final'!A:D,4,FALSE))</f>
        <v>Y</v>
      </c>
      <c r="M3378" s="3" t="str">
        <f>IF(VLOOKUP(D3378,'Resources Final'!A:E,5,FALSE)=0,"",VLOOKUP(D3378,'Resources Final'!A:E,5,FALSE))</f>
        <v/>
      </c>
      <c r="N3378" s="7" t="str">
        <f>IF(VLOOKUP(D3378,'Resources Final'!A:F,6,FALSE)=0,"",VLOOKUP(D3378,'Resources Final'!A:F,6,FALSE))</f>
        <v/>
      </c>
      <c r="O3378" s="3" t="str">
        <f>IF(VLOOKUP(D3378,'Resources Final'!A:G,7,FALSE)=0,"",VLOOKUP(D3378,'Resources Final'!A:G,7,FALSE))</f>
        <v/>
      </c>
    </row>
    <row r="3379" spans="1:15" x14ac:dyDescent="0.2">
      <c r="A3379" s="11">
        <v>990</v>
      </c>
      <c r="B3379" s="11" t="str">
        <f t="shared" si="64"/>
        <v>Charles G. Koch Charitable Foundation_University of Alaska - Fairbanks201615800</v>
      </c>
      <c r="C3379" s="11" t="s">
        <v>19</v>
      </c>
      <c r="D3379" s="11" t="s">
        <v>3728</v>
      </c>
      <c r="E3379" s="11" t="s">
        <v>3726</v>
      </c>
      <c r="F3379" s="4">
        <v>15800</v>
      </c>
      <c r="G3379" s="3">
        <v>2016</v>
      </c>
      <c r="H3379" s="3" t="s">
        <v>21</v>
      </c>
      <c r="I3379" s="12"/>
      <c r="J3379" s="3">
        <v>805</v>
      </c>
      <c r="K3379" s="3" t="str">
        <f>IF(VLOOKUP(D3379,'Resources Final'!A:C,3,FALSE)=0,"",VLOOKUP(D3379,'Resources Final'!A:C,3,FALSE))</f>
        <v/>
      </c>
      <c r="L3379" s="3" t="str">
        <f>IF(VLOOKUP(D3379,'Resources Final'!A:D,4,FALSE)=0,"",VLOOKUP(D3379,'Resources Final'!A:D,4,FALSE))</f>
        <v>Y</v>
      </c>
      <c r="M3379" s="3" t="str">
        <f>IF(VLOOKUP(D3379,'Resources Final'!A:E,5,FALSE)=0,"",VLOOKUP(D3379,'Resources Final'!A:E,5,FALSE))</f>
        <v/>
      </c>
      <c r="N3379" s="7" t="str">
        <f>IF(VLOOKUP(D3379,'Resources Final'!A:F,6,FALSE)=0,"",VLOOKUP(D3379,'Resources Final'!A:F,6,FALSE))</f>
        <v/>
      </c>
      <c r="O3379" s="3" t="str">
        <f>IF(VLOOKUP(D3379,'Resources Final'!A:G,7,FALSE)=0,"",VLOOKUP(D3379,'Resources Final'!A:G,7,FALSE))</f>
        <v/>
      </c>
    </row>
    <row r="3380" spans="1:15" x14ac:dyDescent="0.2">
      <c r="A3380" s="11">
        <v>990</v>
      </c>
      <c r="B3380" s="11" t="str">
        <f t="shared" si="64"/>
        <v>Charles G. Koch Charitable Foundation_ASU Foundation for a New American University20165000</v>
      </c>
      <c r="C3380" s="11" t="s">
        <v>19</v>
      </c>
      <c r="D3380" s="11" t="s">
        <v>281</v>
      </c>
      <c r="E3380" s="11" t="s">
        <v>259</v>
      </c>
      <c r="F3380" s="4">
        <v>5000</v>
      </c>
      <c r="G3380" s="3">
        <v>2016</v>
      </c>
      <c r="H3380" s="3" t="s">
        <v>21</v>
      </c>
      <c r="I3380" s="12"/>
      <c r="J3380" s="3">
        <v>806</v>
      </c>
      <c r="K3380" s="3" t="str">
        <f>IF(VLOOKUP(D3380,'Resources Final'!A:C,3,FALSE)=0,"",VLOOKUP(D3380,'Resources Final'!A:C,3,FALSE))</f>
        <v/>
      </c>
      <c r="L3380" s="3" t="str">
        <f>IF(VLOOKUP(D3380,'Resources Final'!A:D,4,FALSE)=0,"",VLOOKUP(D3380,'Resources Final'!A:D,4,FALSE))</f>
        <v>Y</v>
      </c>
      <c r="M3380" s="3" t="str">
        <f>IF(VLOOKUP(D3380,'Resources Final'!A:E,5,FALSE)=0,"",VLOOKUP(D3380,'Resources Final'!A:E,5,FALSE))</f>
        <v/>
      </c>
      <c r="N3380" s="7" t="str">
        <f>IF(VLOOKUP(D3380,'Resources Final'!A:F,6,FALSE)=0,"",VLOOKUP(D3380,'Resources Final'!A:F,6,FALSE))</f>
        <v/>
      </c>
      <c r="O3380" s="3" t="str">
        <f>IF(VLOOKUP(D3380,'Resources Final'!A:G,7,FALSE)=0,"",VLOOKUP(D3380,'Resources Final'!A:G,7,FALSE))</f>
        <v/>
      </c>
    </row>
    <row r="3381" spans="1:15" x14ac:dyDescent="0.2">
      <c r="A3381" s="11">
        <v>990</v>
      </c>
      <c r="B3381" s="11" t="str">
        <f t="shared" si="64"/>
        <v>Charles G. Koch Charitable Foundation_Stevens20167749</v>
      </c>
      <c r="C3381" s="11" t="s">
        <v>19</v>
      </c>
      <c r="D3381" s="11" t="s">
        <v>3435</v>
      </c>
      <c r="E3381" s="11" t="s">
        <v>3435</v>
      </c>
      <c r="F3381" s="4">
        <v>7749</v>
      </c>
      <c r="G3381" s="3">
        <v>2016</v>
      </c>
      <c r="H3381" s="3" t="s">
        <v>21</v>
      </c>
      <c r="I3381" s="12" t="s">
        <v>31</v>
      </c>
      <c r="J3381" s="3">
        <v>807</v>
      </c>
      <c r="K3381" s="3" t="str">
        <f>IF(VLOOKUP(D3381,'Resources Final'!A:C,3,FALSE)=0,"",VLOOKUP(D3381,'Resources Final'!A:C,3,FALSE))</f>
        <v>Y</v>
      </c>
      <c r="L3381" s="3" t="str">
        <f>IF(VLOOKUP(D3381,'Resources Final'!A:D,4,FALSE)=0,"",VLOOKUP(D3381,'Resources Final'!A:D,4,FALSE))</f>
        <v/>
      </c>
      <c r="M3381" s="3" t="str">
        <f>IF(VLOOKUP(D3381,'Resources Final'!A:E,5,FALSE)=0,"",VLOOKUP(D3381,'Resources Final'!A:E,5,FALSE))</f>
        <v/>
      </c>
      <c r="N3381" s="7" t="str">
        <f>IF(VLOOKUP(D3381,'Resources Final'!A:F,6,FALSE)=0,"",VLOOKUP(D3381,'Resources Final'!A:F,6,FALSE))</f>
        <v/>
      </c>
      <c r="O3381" s="3" t="str">
        <f>IF(VLOOKUP(D3381,'Resources Final'!A:G,7,FALSE)=0,"",VLOOKUP(D3381,'Resources Final'!A:G,7,FALSE))</f>
        <v/>
      </c>
    </row>
    <row r="3382" spans="1:15" x14ac:dyDescent="0.2">
      <c r="A3382" s="11">
        <v>990</v>
      </c>
      <c r="B3382" s="11" t="str">
        <f t="shared" si="64"/>
        <v>Charles G. Koch Charitable Foundation_Markovitch20163060</v>
      </c>
      <c r="C3382" s="11" t="s">
        <v>19</v>
      </c>
      <c r="D3382" s="11" t="s">
        <v>2331</v>
      </c>
      <c r="E3382" s="11" t="s">
        <v>2331</v>
      </c>
      <c r="F3382" s="4">
        <v>3060</v>
      </c>
      <c r="G3382" s="3">
        <v>2016</v>
      </c>
      <c r="H3382" s="3" t="s">
        <v>21</v>
      </c>
      <c r="I3382" s="12" t="s">
        <v>31</v>
      </c>
      <c r="J3382" s="3">
        <v>808</v>
      </c>
      <c r="K3382" s="3" t="str">
        <f>IF(VLOOKUP(D3382,'Resources Final'!A:C,3,FALSE)=0,"",VLOOKUP(D3382,'Resources Final'!A:C,3,FALSE))</f>
        <v>Y</v>
      </c>
      <c r="L3382" s="3" t="str">
        <f>IF(VLOOKUP(D3382,'Resources Final'!A:D,4,FALSE)=0,"",VLOOKUP(D3382,'Resources Final'!A:D,4,FALSE))</f>
        <v/>
      </c>
      <c r="M3382" s="3" t="str">
        <f>IF(VLOOKUP(D3382,'Resources Final'!A:E,5,FALSE)=0,"",VLOOKUP(D3382,'Resources Final'!A:E,5,FALSE))</f>
        <v/>
      </c>
      <c r="N3382" s="7" t="str">
        <f>IF(VLOOKUP(D3382,'Resources Final'!A:F,6,FALSE)=0,"",VLOOKUP(D3382,'Resources Final'!A:F,6,FALSE))</f>
        <v/>
      </c>
      <c r="O3382" s="3" t="str">
        <f>IF(VLOOKUP(D3382,'Resources Final'!A:G,7,FALSE)=0,"",VLOOKUP(D3382,'Resources Final'!A:G,7,FALSE))</f>
        <v/>
      </c>
    </row>
    <row r="3383" spans="1:15" x14ac:dyDescent="0.2">
      <c r="A3383" s="11">
        <v>990</v>
      </c>
      <c r="B3383" s="11" t="str">
        <f t="shared" si="64"/>
        <v>Charles G. Koch Charitable Foundation_James Wilson Institute20167500</v>
      </c>
      <c r="C3383" s="11" t="s">
        <v>19</v>
      </c>
      <c r="D3383" s="11" t="s">
        <v>1819</v>
      </c>
      <c r="E3383" s="11" t="s">
        <v>1819</v>
      </c>
      <c r="F3383" s="4">
        <v>7500</v>
      </c>
      <c r="G3383" s="3">
        <v>2016</v>
      </c>
      <c r="H3383" s="3" t="s">
        <v>21</v>
      </c>
      <c r="I3383" s="12"/>
      <c r="J3383" s="3">
        <v>809</v>
      </c>
      <c r="K3383" s="3" t="str">
        <f>IF(VLOOKUP(D3383,'Resources Final'!A:C,3,FALSE)=0,"",VLOOKUP(D3383,'Resources Final'!A:C,3,FALSE))</f>
        <v/>
      </c>
      <c r="L3383" s="3" t="str">
        <f>IF(VLOOKUP(D3383,'Resources Final'!A:D,4,FALSE)=0,"",VLOOKUP(D3383,'Resources Final'!A:D,4,FALSE))</f>
        <v/>
      </c>
      <c r="M3383" s="3" t="str">
        <f>IF(VLOOKUP(D3383,'Resources Final'!A:E,5,FALSE)=0,"",VLOOKUP(D3383,'Resources Final'!A:E,5,FALSE))</f>
        <v/>
      </c>
      <c r="N3383" s="7" t="str">
        <f>IF(VLOOKUP(D3383,'Resources Final'!A:F,6,FALSE)=0,"",VLOOKUP(D3383,'Resources Final'!A:F,6,FALSE))</f>
        <v/>
      </c>
      <c r="O3383" s="3" t="str">
        <f>IF(VLOOKUP(D3383,'Resources Final'!A:G,7,FALSE)=0,"",VLOOKUP(D3383,'Resources Final'!A:G,7,FALSE))</f>
        <v/>
      </c>
    </row>
    <row r="3384" spans="1:15" x14ac:dyDescent="0.2">
      <c r="A3384" s="11">
        <v>990</v>
      </c>
      <c r="B3384" s="11" t="str">
        <f t="shared" si="64"/>
        <v>Charles G. Koch Charitable Foundation_Scoccimaro20164005</v>
      </c>
      <c r="C3384" s="11" t="s">
        <v>19</v>
      </c>
      <c r="D3384" s="11" t="s">
        <v>3266</v>
      </c>
      <c r="E3384" s="11" t="s">
        <v>3266</v>
      </c>
      <c r="F3384" s="4">
        <v>4005</v>
      </c>
      <c r="G3384" s="3">
        <v>2016</v>
      </c>
      <c r="H3384" s="3" t="s">
        <v>21</v>
      </c>
      <c r="I3384" s="12" t="s">
        <v>31</v>
      </c>
      <c r="J3384" s="3">
        <v>810</v>
      </c>
      <c r="K3384" s="3" t="str">
        <f>IF(VLOOKUP(D3384,'Resources Final'!A:C,3,FALSE)=0,"",VLOOKUP(D3384,'Resources Final'!A:C,3,FALSE))</f>
        <v>Y</v>
      </c>
      <c r="L3384" s="3" t="str">
        <f>IF(VLOOKUP(D3384,'Resources Final'!A:D,4,FALSE)=0,"",VLOOKUP(D3384,'Resources Final'!A:D,4,FALSE))</f>
        <v/>
      </c>
      <c r="M3384" s="3" t="str">
        <f>IF(VLOOKUP(D3384,'Resources Final'!A:E,5,FALSE)=0,"",VLOOKUP(D3384,'Resources Final'!A:E,5,FALSE))</f>
        <v/>
      </c>
      <c r="N3384" s="7" t="str">
        <f>IF(VLOOKUP(D3384,'Resources Final'!A:F,6,FALSE)=0,"",VLOOKUP(D3384,'Resources Final'!A:F,6,FALSE))</f>
        <v/>
      </c>
      <c r="O3384" s="3" t="str">
        <f>IF(VLOOKUP(D3384,'Resources Final'!A:G,7,FALSE)=0,"",VLOOKUP(D3384,'Resources Final'!A:G,7,FALSE))</f>
        <v/>
      </c>
    </row>
    <row r="3385" spans="1:15" x14ac:dyDescent="0.2">
      <c r="A3385" s="11">
        <v>990</v>
      </c>
      <c r="B3385" s="11" t="str">
        <f t="shared" si="64"/>
        <v>Charles G. Koch Charitable Foundation_The University of Massachusetts Amherst20168100</v>
      </c>
      <c r="C3385" s="11" t="s">
        <v>19</v>
      </c>
      <c r="D3385" s="11" t="s">
        <v>3621</v>
      </c>
      <c r="E3385" s="11" t="s">
        <v>3622</v>
      </c>
      <c r="F3385" s="4">
        <v>8100</v>
      </c>
      <c r="G3385" s="3">
        <v>2016</v>
      </c>
      <c r="H3385" s="3" t="s">
        <v>21</v>
      </c>
      <c r="I3385" s="12"/>
      <c r="J3385" s="3">
        <v>811</v>
      </c>
      <c r="K3385" s="3" t="str">
        <f>IF(VLOOKUP(D3385,'Resources Final'!A:C,3,FALSE)=0,"",VLOOKUP(D3385,'Resources Final'!A:C,3,FALSE))</f>
        <v/>
      </c>
      <c r="L3385" s="3" t="str">
        <f>IF(VLOOKUP(D3385,'Resources Final'!A:D,4,FALSE)=0,"",VLOOKUP(D3385,'Resources Final'!A:D,4,FALSE))</f>
        <v>Y</v>
      </c>
      <c r="M3385" s="3" t="str">
        <f>IF(VLOOKUP(D3385,'Resources Final'!A:E,5,FALSE)=0,"",VLOOKUP(D3385,'Resources Final'!A:E,5,FALSE))</f>
        <v/>
      </c>
      <c r="N3385" s="7" t="str">
        <f>IF(VLOOKUP(D3385,'Resources Final'!A:F,6,FALSE)=0,"",VLOOKUP(D3385,'Resources Final'!A:F,6,FALSE))</f>
        <v/>
      </c>
      <c r="O3385" s="3" t="str">
        <f>IF(VLOOKUP(D3385,'Resources Final'!A:G,7,FALSE)=0,"",VLOOKUP(D3385,'Resources Final'!A:G,7,FALSE))</f>
        <v/>
      </c>
    </row>
    <row r="3386" spans="1:15" x14ac:dyDescent="0.2">
      <c r="A3386" s="11">
        <v>990</v>
      </c>
      <c r="B3386" s="11" t="str">
        <f t="shared" si="64"/>
        <v>Charles G. Koch Charitable Foundation_Americans for Oxford201681500</v>
      </c>
      <c r="C3386" s="11" t="s">
        <v>19</v>
      </c>
      <c r="D3386" s="11" t="s">
        <v>211</v>
      </c>
      <c r="E3386" s="11" t="s">
        <v>212</v>
      </c>
      <c r="F3386" s="4">
        <v>81500</v>
      </c>
      <c r="G3386" s="3">
        <v>2016</v>
      </c>
      <c r="H3386" s="3" t="s">
        <v>21</v>
      </c>
      <c r="I3386" s="12"/>
      <c r="J3386" s="3">
        <v>812</v>
      </c>
      <c r="K3386" s="3" t="str">
        <f>IF(VLOOKUP(D3386,'Resources Final'!A:C,3,FALSE)=0,"",VLOOKUP(D3386,'Resources Final'!A:C,3,FALSE))</f>
        <v/>
      </c>
      <c r="L3386" s="3" t="str">
        <f>IF(VLOOKUP(D3386,'Resources Final'!A:D,4,FALSE)=0,"",VLOOKUP(D3386,'Resources Final'!A:D,4,FALSE))</f>
        <v>Y</v>
      </c>
      <c r="M3386" s="3" t="str">
        <f>IF(VLOOKUP(D3386,'Resources Final'!A:E,5,FALSE)=0,"",VLOOKUP(D3386,'Resources Final'!A:E,5,FALSE))</f>
        <v/>
      </c>
      <c r="N3386" s="7" t="str">
        <f>IF(VLOOKUP(D3386,'Resources Final'!A:F,6,FALSE)=0,"",VLOOKUP(D3386,'Resources Final'!A:F,6,FALSE))</f>
        <v/>
      </c>
      <c r="O3386" s="3" t="str">
        <f>IF(VLOOKUP(D3386,'Resources Final'!A:G,7,FALSE)=0,"",VLOOKUP(D3386,'Resources Final'!A:G,7,FALSE))</f>
        <v/>
      </c>
    </row>
    <row r="3387" spans="1:15" x14ac:dyDescent="0.2">
      <c r="A3387" s="11">
        <v>990</v>
      </c>
      <c r="B3387" s="11" t="str">
        <f t="shared" si="64"/>
        <v>Charles G. Koch Charitable Foundation_Marshall-Wythe School of Law Foundation201650000</v>
      </c>
      <c r="C3387" s="11" t="s">
        <v>19</v>
      </c>
      <c r="D3387" s="11" t="s">
        <v>2338</v>
      </c>
      <c r="E3387" s="11" t="s">
        <v>2338</v>
      </c>
      <c r="F3387" s="4">
        <v>50000</v>
      </c>
      <c r="G3387" s="3">
        <v>2016</v>
      </c>
      <c r="H3387" s="3" t="s">
        <v>21</v>
      </c>
      <c r="I3387" s="12"/>
      <c r="J3387" s="3">
        <v>813</v>
      </c>
      <c r="K3387" s="3" t="str">
        <f>IF(VLOOKUP(D3387,'Resources Final'!A:C,3,FALSE)=0,"",VLOOKUP(D3387,'Resources Final'!A:C,3,FALSE))</f>
        <v/>
      </c>
      <c r="L3387" s="3" t="str">
        <f>IF(VLOOKUP(D3387,'Resources Final'!A:D,4,FALSE)=0,"",VLOOKUP(D3387,'Resources Final'!A:D,4,FALSE))</f>
        <v>Y</v>
      </c>
      <c r="M3387" s="3" t="str">
        <f>IF(VLOOKUP(D3387,'Resources Final'!A:E,5,FALSE)=0,"",VLOOKUP(D3387,'Resources Final'!A:E,5,FALSE))</f>
        <v/>
      </c>
      <c r="N3387" s="7" t="str">
        <f>IF(VLOOKUP(D3387,'Resources Final'!A:F,6,FALSE)=0,"",VLOOKUP(D3387,'Resources Final'!A:F,6,FALSE))</f>
        <v/>
      </c>
      <c r="O3387" s="3" t="str">
        <f>IF(VLOOKUP(D3387,'Resources Final'!A:G,7,FALSE)=0,"",VLOOKUP(D3387,'Resources Final'!A:G,7,FALSE))</f>
        <v/>
      </c>
    </row>
    <row r="3388" spans="1:15" x14ac:dyDescent="0.2">
      <c r="A3388" s="11">
        <v>990</v>
      </c>
      <c r="B3388" s="11" t="str">
        <f t="shared" si="64"/>
        <v>Charles G. Koch Charitable Foundation_Ave Maria University201619000</v>
      </c>
      <c r="C3388" s="11" t="s">
        <v>19</v>
      </c>
      <c r="D3388" s="11" t="s">
        <v>297</v>
      </c>
      <c r="E3388" s="11" t="s">
        <v>297</v>
      </c>
      <c r="F3388" s="4">
        <v>19000</v>
      </c>
      <c r="G3388" s="3">
        <v>2016</v>
      </c>
      <c r="H3388" s="3" t="s">
        <v>21</v>
      </c>
      <c r="I3388" s="12"/>
      <c r="J3388" s="3">
        <v>814</v>
      </c>
      <c r="K3388" s="3" t="str">
        <f>IF(VLOOKUP(D3388,'Resources Final'!A:C,3,FALSE)=0,"",VLOOKUP(D3388,'Resources Final'!A:C,3,FALSE))</f>
        <v/>
      </c>
      <c r="L3388" s="3" t="str">
        <f>IF(VLOOKUP(D3388,'Resources Final'!A:D,4,FALSE)=0,"",VLOOKUP(D3388,'Resources Final'!A:D,4,FALSE))</f>
        <v>Y</v>
      </c>
      <c r="M3388" s="3" t="str">
        <f>IF(VLOOKUP(D3388,'Resources Final'!A:E,5,FALSE)=0,"",VLOOKUP(D3388,'Resources Final'!A:E,5,FALSE))</f>
        <v/>
      </c>
      <c r="N3388" s="7" t="str">
        <f>IF(VLOOKUP(D3388,'Resources Final'!A:F,6,FALSE)=0,"",VLOOKUP(D3388,'Resources Final'!A:F,6,FALSE))</f>
        <v/>
      </c>
      <c r="O3388" s="3" t="str">
        <f>IF(VLOOKUP(D3388,'Resources Final'!A:G,7,FALSE)=0,"",VLOOKUP(D3388,'Resources Final'!A:G,7,FALSE))</f>
        <v/>
      </c>
    </row>
    <row r="3389" spans="1:15" x14ac:dyDescent="0.2">
      <c r="A3389" s="11">
        <v>990</v>
      </c>
      <c r="B3389" s="11" t="str">
        <f t="shared" si="64"/>
        <v>Charles G. Koch Charitable Foundation_Kimmel20173825</v>
      </c>
      <c r="C3389" s="11" t="s">
        <v>19</v>
      </c>
      <c r="D3389" s="11" t="s">
        <v>1999</v>
      </c>
      <c r="E3389" s="11" t="s">
        <v>1999</v>
      </c>
      <c r="F3389" s="4">
        <v>3825</v>
      </c>
      <c r="G3389" s="3">
        <v>2017</v>
      </c>
      <c r="H3389" s="3" t="s">
        <v>21</v>
      </c>
      <c r="I3389" s="12" t="s">
        <v>31</v>
      </c>
      <c r="J3389" s="3">
        <v>1</v>
      </c>
      <c r="K3389" s="3" t="str">
        <f>IF(VLOOKUP(D3389,'Resources Final'!A:C,3,FALSE)=0,"",VLOOKUP(D3389,'Resources Final'!A:C,3,FALSE))</f>
        <v>Y</v>
      </c>
      <c r="L3389" s="3" t="str">
        <f>IF(VLOOKUP(D3389,'Resources Final'!A:D,4,FALSE)=0,"",VLOOKUP(D3389,'Resources Final'!A:D,4,FALSE))</f>
        <v/>
      </c>
      <c r="M3389" s="3" t="str">
        <f>IF(VLOOKUP(D3389,'Resources Final'!A:E,5,FALSE)=0,"",VLOOKUP(D3389,'Resources Final'!A:E,5,FALSE))</f>
        <v/>
      </c>
      <c r="N3389" s="7" t="str">
        <f>IF(VLOOKUP(D3389,'Resources Final'!A:F,6,FALSE)=0,"",VLOOKUP(D3389,'Resources Final'!A:F,6,FALSE))</f>
        <v/>
      </c>
      <c r="O3389" s="3" t="str">
        <f>IF(VLOOKUP(D3389,'Resources Final'!A:G,7,FALSE)=0,"",VLOOKUP(D3389,'Resources Final'!A:G,7,FALSE))</f>
        <v/>
      </c>
    </row>
    <row r="3390" spans="1:15" x14ac:dyDescent="0.2">
      <c r="A3390" s="11">
        <v>990</v>
      </c>
      <c r="B3390" s="11" t="str">
        <f t="shared" si="64"/>
        <v>Charles G. Koch Charitable Foundation_National Council on Teacher Quality201720000</v>
      </c>
      <c r="C3390" s="11" t="s">
        <v>19</v>
      </c>
      <c r="D3390" s="11" t="s">
        <v>2606</v>
      </c>
      <c r="E3390" s="11" t="s">
        <v>2606</v>
      </c>
      <c r="F3390" s="4">
        <v>20000</v>
      </c>
      <c r="G3390" s="3">
        <v>2017</v>
      </c>
      <c r="H3390" s="3" t="s">
        <v>21</v>
      </c>
      <c r="I3390" s="12"/>
      <c r="J3390" s="3">
        <v>2</v>
      </c>
      <c r="K3390" s="3" t="str">
        <f>IF(VLOOKUP(D3390,'Resources Final'!A:C,3,FALSE)=0,"",VLOOKUP(D3390,'Resources Final'!A:C,3,FALSE))</f>
        <v/>
      </c>
      <c r="L3390" s="3" t="str">
        <f>IF(VLOOKUP(D3390,'Resources Final'!A:D,4,FALSE)=0,"",VLOOKUP(D3390,'Resources Final'!A:D,4,FALSE))</f>
        <v/>
      </c>
      <c r="M3390" s="3" t="str">
        <f>IF(VLOOKUP(D3390,'Resources Final'!A:E,5,FALSE)=0,"",VLOOKUP(D3390,'Resources Final'!A:E,5,FALSE))</f>
        <v/>
      </c>
      <c r="N3390" s="7" t="str">
        <f>IF(VLOOKUP(D3390,'Resources Final'!A:F,6,FALSE)=0,"",VLOOKUP(D3390,'Resources Final'!A:F,6,FALSE))</f>
        <v>https://www.sourcewatch.org/index.php/National_Council_on_Teacher_Quality</v>
      </c>
      <c r="O3390" s="3" t="str">
        <f>IF(VLOOKUP(D3390,'Resources Final'!A:G,7,FALSE)=0,"",VLOOKUP(D3390,'Resources Final'!A:G,7,FALSE))</f>
        <v>Sourcewatch</v>
      </c>
    </row>
    <row r="3391" spans="1:15" x14ac:dyDescent="0.2">
      <c r="A3391" s="11">
        <v>990</v>
      </c>
      <c r="B3391" s="11" t="str">
        <f t="shared" si="64"/>
        <v>Charles G. Koch Charitable Foundation_Woislaw20173150</v>
      </c>
      <c r="C3391" s="11" t="s">
        <v>19</v>
      </c>
      <c r="D3391" s="11" t="s">
        <v>4076</v>
      </c>
      <c r="E3391" s="11" t="s">
        <v>4076</v>
      </c>
      <c r="F3391" s="4">
        <v>3150</v>
      </c>
      <c r="G3391" s="3">
        <v>2017</v>
      </c>
      <c r="H3391" s="3" t="s">
        <v>21</v>
      </c>
      <c r="I3391" s="12" t="s">
        <v>31</v>
      </c>
      <c r="J3391" s="3">
        <v>3</v>
      </c>
      <c r="K3391" s="3" t="str">
        <f>IF(VLOOKUP(D3391,'Resources Final'!A:C,3,FALSE)=0,"",VLOOKUP(D3391,'Resources Final'!A:C,3,FALSE))</f>
        <v>Y</v>
      </c>
      <c r="L3391" s="3" t="str">
        <f>IF(VLOOKUP(D3391,'Resources Final'!A:D,4,FALSE)=0,"",VLOOKUP(D3391,'Resources Final'!A:D,4,FALSE))</f>
        <v/>
      </c>
      <c r="M3391" s="3" t="str">
        <f>IF(VLOOKUP(D3391,'Resources Final'!A:E,5,FALSE)=0,"",VLOOKUP(D3391,'Resources Final'!A:E,5,FALSE))</f>
        <v/>
      </c>
      <c r="N3391" s="7" t="str">
        <f>IF(VLOOKUP(D3391,'Resources Final'!A:F,6,FALSE)=0,"",VLOOKUP(D3391,'Resources Final'!A:F,6,FALSE))</f>
        <v/>
      </c>
      <c r="O3391" s="3" t="str">
        <f>IF(VLOOKUP(D3391,'Resources Final'!A:G,7,FALSE)=0,"",VLOOKUP(D3391,'Resources Final'!A:G,7,FALSE))</f>
        <v/>
      </c>
    </row>
    <row r="3392" spans="1:15" x14ac:dyDescent="0.2">
      <c r="A3392" s="11">
        <v>990</v>
      </c>
      <c r="B3392" s="11" t="str">
        <f t="shared" si="64"/>
        <v>Charles G. Koch Charitable Foundation_Property and Environment Research Center201790000</v>
      </c>
      <c r="C3392" s="11" t="s">
        <v>19</v>
      </c>
      <c r="D3392" s="11" t="s">
        <v>2877</v>
      </c>
      <c r="E3392" s="11" t="s">
        <v>2877</v>
      </c>
      <c r="F3392" s="4">
        <v>90000</v>
      </c>
      <c r="G3392" s="3">
        <v>2017</v>
      </c>
      <c r="H3392" s="3" t="s">
        <v>21</v>
      </c>
      <c r="I3392" s="12"/>
      <c r="J3392" s="3">
        <v>4</v>
      </c>
      <c r="K3392" s="3" t="str">
        <f>IF(VLOOKUP(D3392,'Resources Final'!A:C,3,FALSE)=0,"",VLOOKUP(D3392,'Resources Final'!A:C,3,FALSE))</f>
        <v/>
      </c>
      <c r="L3392" s="3" t="str">
        <f>IF(VLOOKUP(D3392,'Resources Final'!A:D,4,FALSE)=0,"",VLOOKUP(D3392,'Resources Final'!A:D,4,FALSE))</f>
        <v/>
      </c>
      <c r="M3392" s="3" t="str">
        <f>IF(VLOOKUP(D3392,'Resources Final'!A:E,5,FALSE)=0,"",VLOOKUP(D3392,'Resources Final'!A:E,5,FALSE))</f>
        <v/>
      </c>
      <c r="N3392" s="7" t="str">
        <f>IF(VLOOKUP(D3392,'Resources Final'!A:F,6,FALSE)=0,"",VLOOKUP(D3392,'Resources Final'!A:F,6,FALSE))</f>
        <v>https://www.desmogblog.com/property-and-environment-research-center</v>
      </c>
      <c r="O3392" s="3" t="str">
        <f>IF(VLOOKUP(D3392,'Resources Final'!A:G,7,FALSE)=0,"",VLOOKUP(D3392,'Resources Final'!A:G,7,FALSE))</f>
        <v>Desmog</v>
      </c>
    </row>
    <row r="3393" spans="1:15" x14ac:dyDescent="0.2">
      <c r="A3393" s="11">
        <v>990</v>
      </c>
      <c r="B3393" s="11" t="str">
        <f t="shared" si="64"/>
        <v>Charles G. Koch Charitable Foundation_Medina20179936</v>
      </c>
      <c r="C3393" s="11" t="s">
        <v>19</v>
      </c>
      <c r="D3393" s="11" t="s">
        <v>2412</v>
      </c>
      <c r="E3393" s="11" t="s">
        <v>2412</v>
      </c>
      <c r="F3393" s="4">
        <v>9936</v>
      </c>
      <c r="G3393" s="3">
        <v>2017</v>
      </c>
      <c r="H3393" s="3" t="s">
        <v>21</v>
      </c>
      <c r="I3393" s="12" t="s">
        <v>31</v>
      </c>
      <c r="J3393" s="3">
        <v>5</v>
      </c>
      <c r="K3393" s="3" t="str">
        <f>IF(VLOOKUP(D3393,'Resources Final'!A:C,3,FALSE)=0,"",VLOOKUP(D3393,'Resources Final'!A:C,3,FALSE))</f>
        <v>Y</v>
      </c>
      <c r="L3393" s="3" t="str">
        <f>IF(VLOOKUP(D3393,'Resources Final'!A:D,4,FALSE)=0,"",VLOOKUP(D3393,'Resources Final'!A:D,4,FALSE))</f>
        <v/>
      </c>
      <c r="M3393" s="3" t="str">
        <f>IF(VLOOKUP(D3393,'Resources Final'!A:E,5,FALSE)=0,"",VLOOKUP(D3393,'Resources Final'!A:E,5,FALSE))</f>
        <v/>
      </c>
      <c r="N3393" s="7" t="str">
        <f>IF(VLOOKUP(D3393,'Resources Final'!A:F,6,FALSE)=0,"",VLOOKUP(D3393,'Resources Final'!A:F,6,FALSE))</f>
        <v/>
      </c>
      <c r="O3393" s="3" t="str">
        <f>IF(VLOOKUP(D3393,'Resources Final'!A:G,7,FALSE)=0,"",VLOOKUP(D3393,'Resources Final'!A:G,7,FALSE))</f>
        <v/>
      </c>
    </row>
    <row r="3394" spans="1:15" x14ac:dyDescent="0.2">
      <c r="A3394" s="11">
        <v>990</v>
      </c>
      <c r="B3394" s="11" t="str">
        <f t="shared" si="64"/>
        <v>Charles G. Koch Charitable Foundation_Moses20175229</v>
      </c>
      <c r="C3394" s="11" t="s">
        <v>19</v>
      </c>
      <c r="D3394" s="11" t="s">
        <v>2541</v>
      </c>
      <c r="E3394" s="11" t="s">
        <v>2541</v>
      </c>
      <c r="F3394" s="4">
        <v>5229</v>
      </c>
      <c r="G3394" s="3">
        <v>2017</v>
      </c>
      <c r="H3394" s="3" t="s">
        <v>21</v>
      </c>
      <c r="I3394" s="12" t="s">
        <v>31</v>
      </c>
      <c r="J3394" s="3">
        <v>6</v>
      </c>
      <c r="K3394" s="3" t="str">
        <f>IF(VLOOKUP(D3394,'Resources Final'!A:C,3,FALSE)=0,"",VLOOKUP(D3394,'Resources Final'!A:C,3,FALSE))</f>
        <v>Y</v>
      </c>
      <c r="L3394" s="3" t="str">
        <f>IF(VLOOKUP(D3394,'Resources Final'!A:D,4,FALSE)=0,"",VLOOKUP(D3394,'Resources Final'!A:D,4,FALSE))</f>
        <v/>
      </c>
      <c r="M3394" s="3" t="str">
        <f>IF(VLOOKUP(D3394,'Resources Final'!A:E,5,FALSE)=0,"",VLOOKUP(D3394,'Resources Final'!A:E,5,FALSE))</f>
        <v/>
      </c>
      <c r="N3394" s="7" t="str">
        <f>IF(VLOOKUP(D3394,'Resources Final'!A:F,6,FALSE)=0,"",VLOOKUP(D3394,'Resources Final'!A:F,6,FALSE))</f>
        <v/>
      </c>
      <c r="O3394" s="3" t="str">
        <f>IF(VLOOKUP(D3394,'Resources Final'!A:G,7,FALSE)=0,"",VLOOKUP(D3394,'Resources Final'!A:G,7,FALSE))</f>
        <v/>
      </c>
    </row>
    <row r="3395" spans="1:15" x14ac:dyDescent="0.2">
      <c r="A3395" s="11">
        <v>990</v>
      </c>
      <c r="B3395" s="11" t="str">
        <f t="shared" si="64"/>
        <v>Charles G. Koch Charitable Foundation_Fund for American Studies201753000</v>
      </c>
      <c r="C3395" s="11" t="s">
        <v>19</v>
      </c>
      <c r="D3395" s="11" t="s">
        <v>1318</v>
      </c>
      <c r="E3395" s="11" t="s">
        <v>1318</v>
      </c>
      <c r="F3395" s="4">
        <v>53000</v>
      </c>
      <c r="G3395" s="3">
        <v>2017</v>
      </c>
      <c r="H3395" s="3" t="s">
        <v>21</v>
      </c>
      <c r="I3395" s="12"/>
      <c r="J3395" s="3">
        <v>7</v>
      </c>
      <c r="K3395" s="3" t="str">
        <f>IF(VLOOKUP(D3395,'Resources Final'!A:C,3,FALSE)=0,"",VLOOKUP(D3395,'Resources Final'!A:C,3,FALSE))</f>
        <v/>
      </c>
      <c r="L3395" s="3" t="str">
        <f>IF(VLOOKUP(D3395,'Resources Final'!A:D,4,FALSE)=0,"",VLOOKUP(D3395,'Resources Final'!A:D,4,FALSE))</f>
        <v/>
      </c>
      <c r="M3395" s="3" t="str">
        <f>IF(VLOOKUP(D3395,'Resources Final'!A:E,5,FALSE)=0,"",VLOOKUP(D3395,'Resources Final'!A:E,5,FALSE))</f>
        <v/>
      </c>
      <c r="N3395" s="7" t="str">
        <f>IF(VLOOKUP(D3395,'Resources Final'!A:F,6,FALSE)=0,"",VLOOKUP(D3395,'Resources Final'!A:F,6,FALSE))</f>
        <v>https://www.sourcewatch.org/index.php/Fund_for_American_Studies</v>
      </c>
      <c r="O3395" s="3" t="str">
        <f>IF(VLOOKUP(D3395,'Resources Final'!A:G,7,FALSE)=0,"",VLOOKUP(D3395,'Resources Final'!A:G,7,FALSE))</f>
        <v>Sourcewatch</v>
      </c>
    </row>
    <row r="3396" spans="1:15" x14ac:dyDescent="0.2">
      <c r="A3396" s="11">
        <v>990</v>
      </c>
      <c r="B3396" s="11" t="str">
        <f t="shared" si="64"/>
        <v>Charles G. Koch Charitable Foundation_Great Hearts America201774000</v>
      </c>
      <c r="C3396" s="11" t="s">
        <v>19</v>
      </c>
      <c r="D3396" s="11" t="s">
        <v>1451</v>
      </c>
      <c r="E3396" s="11" t="s">
        <v>1451</v>
      </c>
      <c r="F3396" s="4">
        <v>74000</v>
      </c>
      <c r="G3396" s="3">
        <v>2017</v>
      </c>
      <c r="H3396" s="3" t="s">
        <v>21</v>
      </c>
      <c r="I3396" s="12"/>
      <c r="J3396" s="3">
        <v>8</v>
      </c>
      <c r="K3396" s="3" t="str">
        <f>IF(VLOOKUP(D3396,'Resources Final'!A:C,3,FALSE)=0,"",VLOOKUP(D3396,'Resources Final'!A:C,3,FALSE))</f>
        <v/>
      </c>
      <c r="L3396" s="3" t="str">
        <f>IF(VLOOKUP(D3396,'Resources Final'!A:D,4,FALSE)=0,"",VLOOKUP(D3396,'Resources Final'!A:D,4,FALSE))</f>
        <v>Y</v>
      </c>
      <c r="M3396" s="3" t="str">
        <f>IF(VLOOKUP(D3396,'Resources Final'!A:E,5,FALSE)=0,"",VLOOKUP(D3396,'Resources Final'!A:E,5,FALSE))</f>
        <v/>
      </c>
      <c r="N3396" s="7" t="str">
        <f>IF(VLOOKUP(D3396,'Resources Final'!A:F,6,FALSE)=0,"",VLOOKUP(D3396,'Resources Final'!A:F,6,FALSE))</f>
        <v/>
      </c>
      <c r="O3396" s="3" t="str">
        <f>IF(VLOOKUP(D3396,'Resources Final'!A:G,7,FALSE)=0,"",VLOOKUP(D3396,'Resources Final'!A:G,7,FALSE))</f>
        <v/>
      </c>
    </row>
    <row r="3397" spans="1:15" x14ac:dyDescent="0.2">
      <c r="A3397" s="11">
        <v>990</v>
      </c>
      <c r="B3397" s="11" t="str">
        <f t="shared" si="64"/>
        <v>Charles G. Koch Charitable Foundation_Swentkofske20173150</v>
      </c>
      <c r="C3397" s="11" t="s">
        <v>19</v>
      </c>
      <c r="D3397" s="11" t="s">
        <v>3494</v>
      </c>
      <c r="E3397" s="11" t="s">
        <v>3494</v>
      </c>
      <c r="F3397" s="4">
        <v>3150</v>
      </c>
      <c r="G3397" s="3">
        <v>2017</v>
      </c>
      <c r="H3397" s="3" t="s">
        <v>21</v>
      </c>
      <c r="I3397" s="12" t="s">
        <v>31</v>
      </c>
      <c r="J3397" s="3">
        <v>9</v>
      </c>
      <c r="K3397" s="3" t="str">
        <f>IF(VLOOKUP(D3397,'Resources Final'!A:C,3,FALSE)=0,"",VLOOKUP(D3397,'Resources Final'!A:C,3,FALSE))</f>
        <v>Y</v>
      </c>
      <c r="L3397" s="3" t="str">
        <f>IF(VLOOKUP(D3397,'Resources Final'!A:D,4,FALSE)=0,"",VLOOKUP(D3397,'Resources Final'!A:D,4,FALSE))</f>
        <v/>
      </c>
      <c r="M3397" s="3" t="str">
        <f>IF(VLOOKUP(D3397,'Resources Final'!A:E,5,FALSE)=0,"",VLOOKUP(D3397,'Resources Final'!A:E,5,FALSE))</f>
        <v/>
      </c>
      <c r="N3397" s="7" t="str">
        <f>IF(VLOOKUP(D3397,'Resources Final'!A:F,6,FALSE)=0,"",VLOOKUP(D3397,'Resources Final'!A:F,6,FALSE))</f>
        <v/>
      </c>
      <c r="O3397" s="3" t="str">
        <f>IF(VLOOKUP(D3397,'Resources Final'!A:G,7,FALSE)=0,"",VLOOKUP(D3397,'Resources Final'!A:G,7,FALSE))</f>
        <v/>
      </c>
    </row>
    <row r="3398" spans="1:15" x14ac:dyDescent="0.2">
      <c r="A3398" s="11">
        <v>990</v>
      </c>
      <c r="B3398" s="11" t="str">
        <f t="shared" si="64"/>
        <v>Charles G. Koch Charitable Foundation_Concordia University - Irvine201710000</v>
      </c>
      <c r="C3398" s="11" t="s">
        <v>19</v>
      </c>
      <c r="D3398" s="11" t="s">
        <v>820</v>
      </c>
      <c r="E3398" s="11" t="s">
        <v>821</v>
      </c>
      <c r="F3398" s="4">
        <v>10000</v>
      </c>
      <c r="G3398" s="3">
        <v>2017</v>
      </c>
      <c r="H3398" s="3" t="s">
        <v>21</v>
      </c>
      <c r="I3398" s="12"/>
      <c r="J3398" s="3">
        <v>10</v>
      </c>
      <c r="K3398" s="3" t="str">
        <f>IF(VLOOKUP(D3398,'Resources Final'!A:C,3,FALSE)=0,"",VLOOKUP(D3398,'Resources Final'!A:C,3,FALSE))</f>
        <v/>
      </c>
      <c r="L3398" s="3" t="str">
        <f>IF(VLOOKUP(D3398,'Resources Final'!A:D,4,FALSE)=0,"",VLOOKUP(D3398,'Resources Final'!A:D,4,FALSE))</f>
        <v>Y</v>
      </c>
      <c r="M3398" s="3" t="str">
        <f>IF(VLOOKUP(D3398,'Resources Final'!A:E,5,FALSE)=0,"",VLOOKUP(D3398,'Resources Final'!A:E,5,FALSE))</f>
        <v/>
      </c>
      <c r="N3398" s="7" t="str">
        <f>IF(VLOOKUP(D3398,'Resources Final'!A:F,6,FALSE)=0,"",VLOOKUP(D3398,'Resources Final'!A:F,6,FALSE))</f>
        <v/>
      </c>
      <c r="O3398" s="3" t="str">
        <f>IF(VLOOKUP(D3398,'Resources Final'!A:G,7,FALSE)=0,"",VLOOKUP(D3398,'Resources Final'!A:G,7,FALSE))</f>
        <v/>
      </c>
    </row>
    <row r="3399" spans="1:15" x14ac:dyDescent="0.2">
      <c r="A3399" s="11">
        <v>990</v>
      </c>
      <c r="B3399" s="11" t="str">
        <f t="shared" si="64"/>
        <v>Charles G. Koch Charitable Foundation_Ball State University201747000</v>
      </c>
      <c r="C3399" s="11" t="s">
        <v>19</v>
      </c>
      <c r="D3399" s="11" t="s">
        <v>342</v>
      </c>
      <c r="E3399" s="11" t="s">
        <v>342</v>
      </c>
      <c r="F3399" s="4">
        <v>47000</v>
      </c>
      <c r="G3399" s="3">
        <v>2017</v>
      </c>
      <c r="H3399" s="3" t="s">
        <v>21</v>
      </c>
      <c r="I3399" s="12"/>
      <c r="J3399" s="3">
        <v>11</v>
      </c>
      <c r="K3399" s="3" t="str">
        <f>IF(VLOOKUP(D3399,'Resources Final'!A:C,3,FALSE)=0,"",VLOOKUP(D3399,'Resources Final'!A:C,3,FALSE))</f>
        <v/>
      </c>
      <c r="L3399" s="3" t="str">
        <f>IF(VLOOKUP(D3399,'Resources Final'!A:D,4,FALSE)=0,"",VLOOKUP(D3399,'Resources Final'!A:D,4,FALSE))</f>
        <v>Y</v>
      </c>
      <c r="M3399" s="3" t="str">
        <f>IF(VLOOKUP(D3399,'Resources Final'!A:E,5,FALSE)=0,"",VLOOKUP(D3399,'Resources Final'!A:E,5,FALSE))</f>
        <v/>
      </c>
      <c r="N3399" s="7" t="str">
        <f>IF(VLOOKUP(D3399,'Resources Final'!A:F,6,FALSE)=0,"",VLOOKUP(D3399,'Resources Final'!A:F,6,FALSE))</f>
        <v/>
      </c>
      <c r="O3399" s="3" t="str">
        <f>IF(VLOOKUP(D3399,'Resources Final'!A:G,7,FALSE)=0,"",VLOOKUP(D3399,'Resources Final'!A:G,7,FALSE))</f>
        <v/>
      </c>
    </row>
    <row r="3400" spans="1:15" x14ac:dyDescent="0.2">
      <c r="A3400" s="11">
        <v>990</v>
      </c>
      <c r="B3400" s="11" t="str">
        <f t="shared" si="64"/>
        <v>Charles G. Koch Charitable Foundation_University of Utah20171250000</v>
      </c>
      <c r="C3400" s="11" t="s">
        <v>19</v>
      </c>
      <c r="D3400" s="11" t="s">
        <v>3838</v>
      </c>
      <c r="E3400" s="11" t="s">
        <v>3838</v>
      </c>
      <c r="F3400" s="4">
        <v>1250000</v>
      </c>
      <c r="G3400" s="3">
        <v>2017</v>
      </c>
      <c r="H3400" s="3" t="s">
        <v>21</v>
      </c>
      <c r="I3400" s="12"/>
      <c r="J3400" s="3">
        <v>12</v>
      </c>
      <c r="K3400" s="3" t="str">
        <f>IF(VLOOKUP(D3400,'Resources Final'!A:C,3,FALSE)=0,"",VLOOKUP(D3400,'Resources Final'!A:C,3,FALSE))</f>
        <v/>
      </c>
      <c r="L3400" s="3" t="str">
        <f>IF(VLOOKUP(D3400,'Resources Final'!A:D,4,FALSE)=0,"",VLOOKUP(D3400,'Resources Final'!A:D,4,FALSE))</f>
        <v>Y</v>
      </c>
      <c r="M3400" s="3" t="str">
        <f>IF(VLOOKUP(D3400,'Resources Final'!A:E,5,FALSE)=0,"",VLOOKUP(D3400,'Resources Final'!A:E,5,FALSE))</f>
        <v/>
      </c>
      <c r="N3400" s="7" t="str">
        <f>IF(VLOOKUP(D3400,'Resources Final'!A:F,6,FALSE)=0,"",VLOOKUP(D3400,'Resources Final'!A:F,6,FALSE))</f>
        <v/>
      </c>
      <c r="O3400" s="3" t="str">
        <f>IF(VLOOKUP(D3400,'Resources Final'!A:G,7,FALSE)=0,"",VLOOKUP(D3400,'Resources Final'!A:G,7,FALSE))</f>
        <v/>
      </c>
    </row>
    <row r="3401" spans="1:15" x14ac:dyDescent="0.2">
      <c r="A3401" s="11">
        <v>990</v>
      </c>
      <c r="B3401" s="11" t="str">
        <f t="shared" si="64"/>
        <v>Charles G. Koch Charitable Foundation_Aquinas College20172000</v>
      </c>
      <c r="C3401" s="11" t="s">
        <v>19</v>
      </c>
      <c r="D3401" s="11" t="s">
        <v>249</v>
      </c>
      <c r="E3401" s="11" t="s">
        <v>249</v>
      </c>
      <c r="F3401" s="4">
        <v>2000</v>
      </c>
      <c r="G3401" s="3">
        <v>2017</v>
      </c>
      <c r="H3401" s="3" t="s">
        <v>21</v>
      </c>
      <c r="I3401" s="12"/>
      <c r="J3401" s="3">
        <v>13</v>
      </c>
      <c r="K3401" s="3" t="str">
        <f>IF(VLOOKUP(D3401,'Resources Final'!A:C,3,FALSE)=0,"",VLOOKUP(D3401,'Resources Final'!A:C,3,FALSE))</f>
        <v/>
      </c>
      <c r="L3401" s="3" t="str">
        <f>IF(VLOOKUP(D3401,'Resources Final'!A:D,4,FALSE)=0,"",VLOOKUP(D3401,'Resources Final'!A:D,4,FALSE))</f>
        <v>Y</v>
      </c>
      <c r="M3401" s="3" t="str">
        <f>IF(VLOOKUP(D3401,'Resources Final'!A:E,5,FALSE)=0,"",VLOOKUP(D3401,'Resources Final'!A:E,5,FALSE))</f>
        <v/>
      </c>
      <c r="N3401" s="7" t="str">
        <f>IF(VLOOKUP(D3401,'Resources Final'!A:F,6,FALSE)=0,"",VLOOKUP(D3401,'Resources Final'!A:F,6,FALSE))</f>
        <v/>
      </c>
      <c r="O3401" s="3" t="str">
        <f>IF(VLOOKUP(D3401,'Resources Final'!A:G,7,FALSE)=0,"",VLOOKUP(D3401,'Resources Final'!A:G,7,FALSE))</f>
        <v/>
      </c>
    </row>
    <row r="3402" spans="1:15" x14ac:dyDescent="0.2">
      <c r="A3402" s="11">
        <v>990</v>
      </c>
      <c r="B3402" s="11" t="str">
        <f t="shared" si="64"/>
        <v>Charles G. Koch Charitable Foundation_Smith20172646</v>
      </c>
      <c r="C3402" s="11" t="s">
        <v>19</v>
      </c>
      <c r="D3402" s="11" t="s">
        <v>3335</v>
      </c>
      <c r="E3402" s="11" t="s">
        <v>3335</v>
      </c>
      <c r="F3402" s="4">
        <v>2646</v>
      </c>
      <c r="G3402" s="3">
        <v>2017</v>
      </c>
      <c r="H3402" s="3" t="s">
        <v>21</v>
      </c>
      <c r="I3402" s="12" t="s">
        <v>31</v>
      </c>
      <c r="J3402" s="3">
        <v>14</v>
      </c>
      <c r="K3402" s="3" t="str">
        <f>IF(VLOOKUP(D3402,'Resources Final'!A:C,3,FALSE)=0,"",VLOOKUP(D3402,'Resources Final'!A:C,3,FALSE))</f>
        <v>Y</v>
      </c>
      <c r="L3402" s="3" t="str">
        <f>IF(VLOOKUP(D3402,'Resources Final'!A:D,4,FALSE)=0,"",VLOOKUP(D3402,'Resources Final'!A:D,4,FALSE))</f>
        <v/>
      </c>
      <c r="M3402" s="3" t="str">
        <f>IF(VLOOKUP(D3402,'Resources Final'!A:E,5,FALSE)=0,"",VLOOKUP(D3402,'Resources Final'!A:E,5,FALSE))</f>
        <v/>
      </c>
      <c r="N3402" s="7" t="str">
        <f>IF(VLOOKUP(D3402,'Resources Final'!A:F,6,FALSE)=0,"",VLOOKUP(D3402,'Resources Final'!A:F,6,FALSE))</f>
        <v/>
      </c>
      <c r="O3402" s="3" t="str">
        <f>IF(VLOOKUP(D3402,'Resources Final'!A:G,7,FALSE)=0,"",VLOOKUP(D3402,'Resources Final'!A:G,7,FALSE))</f>
        <v/>
      </c>
    </row>
    <row r="3403" spans="1:15" x14ac:dyDescent="0.2">
      <c r="A3403" s="11">
        <v>990</v>
      </c>
      <c r="B3403" s="11" t="str">
        <f t="shared" si="64"/>
        <v>Charles G. Koch Charitable Foundation_The Foster Russell Family Foundation2017295000</v>
      </c>
      <c r="C3403" s="11" t="s">
        <v>19</v>
      </c>
      <c r="D3403" s="11" t="s">
        <v>3583</v>
      </c>
      <c r="E3403" s="11" t="s">
        <v>3583</v>
      </c>
      <c r="F3403" s="4">
        <v>295000</v>
      </c>
      <c r="G3403" s="3">
        <v>2017</v>
      </c>
      <c r="H3403" s="3" t="s">
        <v>21</v>
      </c>
      <c r="I3403" s="12"/>
      <c r="J3403" s="3">
        <v>15</v>
      </c>
      <c r="K3403" s="3" t="str">
        <f>IF(VLOOKUP(D3403,'Resources Final'!A:C,3,FALSE)=0,"",VLOOKUP(D3403,'Resources Final'!A:C,3,FALSE))</f>
        <v/>
      </c>
      <c r="L3403" s="3" t="str">
        <f>IF(VLOOKUP(D3403,'Resources Final'!A:D,4,FALSE)=0,"",VLOOKUP(D3403,'Resources Final'!A:D,4,FALSE))</f>
        <v/>
      </c>
      <c r="M3403" s="3" t="str">
        <f>IF(VLOOKUP(D3403,'Resources Final'!A:E,5,FALSE)=0,"",VLOOKUP(D3403,'Resources Final'!A:E,5,FALSE))</f>
        <v/>
      </c>
      <c r="N3403" s="7" t="str">
        <f>IF(VLOOKUP(D3403,'Resources Final'!A:F,6,FALSE)=0,"",VLOOKUP(D3403,'Resources Final'!A:F,6,FALSE))</f>
        <v/>
      </c>
      <c r="O3403" s="3" t="str">
        <f>IF(VLOOKUP(D3403,'Resources Final'!A:G,7,FALSE)=0,"",VLOOKUP(D3403,'Resources Final'!A:G,7,FALSE))</f>
        <v/>
      </c>
    </row>
    <row r="3404" spans="1:15" x14ac:dyDescent="0.2">
      <c r="A3404" s="11">
        <v>990</v>
      </c>
      <c r="B3404" s="11" t="str">
        <f t="shared" si="64"/>
        <v>Charles G. Koch Charitable Foundation_Liberty International20177500</v>
      </c>
      <c r="C3404" s="11" t="s">
        <v>19</v>
      </c>
      <c r="D3404" s="11" t="s">
        <v>2159</v>
      </c>
      <c r="E3404" s="11" t="s">
        <v>2159</v>
      </c>
      <c r="F3404" s="4">
        <v>7500</v>
      </c>
      <c r="G3404" s="3">
        <v>2017</v>
      </c>
      <c r="H3404" s="3" t="s">
        <v>21</v>
      </c>
      <c r="I3404" s="12"/>
      <c r="J3404" s="3">
        <v>16</v>
      </c>
      <c r="K3404" s="3" t="str">
        <f>IF(VLOOKUP(D3404,'Resources Final'!A:C,3,FALSE)=0,"",VLOOKUP(D3404,'Resources Final'!A:C,3,FALSE))</f>
        <v/>
      </c>
      <c r="L3404" s="3" t="str">
        <f>IF(VLOOKUP(D3404,'Resources Final'!A:D,4,FALSE)=0,"",VLOOKUP(D3404,'Resources Final'!A:D,4,FALSE))</f>
        <v/>
      </c>
      <c r="M3404" s="3" t="str">
        <f>IF(VLOOKUP(D3404,'Resources Final'!A:E,5,FALSE)=0,"",VLOOKUP(D3404,'Resources Final'!A:E,5,FALSE))</f>
        <v/>
      </c>
      <c r="N3404" s="7" t="str">
        <f>IF(VLOOKUP(D3404,'Resources Final'!A:F,6,FALSE)=0,"",VLOOKUP(D3404,'Resources Final'!A:F,6,FALSE))</f>
        <v>https://www.sourcewatch.org/index.php/Liberty_International_plc</v>
      </c>
      <c r="O3404" s="3" t="str">
        <f>IF(VLOOKUP(D3404,'Resources Final'!A:G,7,FALSE)=0,"",VLOOKUP(D3404,'Resources Final'!A:G,7,FALSE))</f>
        <v>Sourcewatch</v>
      </c>
    </row>
    <row r="3405" spans="1:15" x14ac:dyDescent="0.2">
      <c r="A3405" s="11">
        <v>990</v>
      </c>
      <c r="B3405" s="11" t="str">
        <f t="shared" si="64"/>
        <v>Charles G. Koch Charitable Foundation_Foster20174725</v>
      </c>
      <c r="C3405" s="11" t="s">
        <v>19</v>
      </c>
      <c r="D3405" s="11" t="s">
        <v>1248</v>
      </c>
      <c r="E3405" s="11" t="s">
        <v>1248</v>
      </c>
      <c r="F3405" s="4">
        <v>4725</v>
      </c>
      <c r="G3405" s="3">
        <v>2017</v>
      </c>
      <c r="H3405" s="3" t="s">
        <v>21</v>
      </c>
      <c r="I3405" s="12" t="s">
        <v>31</v>
      </c>
      <c r="J3405" s="3">
        <v>17</v>
      </c>
      <c r="K3405" s="3" t="str">
        <f>IF(VLOOKUP(D3405,'Resources Final'!A:C,3,FALSE)=0,"",VLOOKUP(D3405,'Resources Final'!A:C,3,FALSE))</f>
        <v>Y</v>
      </c>
      <c r="L3405" s="3" t="str">
        <f>IF(VLOOKUP(D3405,'Resources Final'!A:D,4,FALSE)=0,"",VLOOKUP(D3405,'Resources Final'!A:D,4,FALSE))</f>
        <v/>
      </c>
      <c r="M3405" s="3" t="str">
        <f>IF(VLOOKUP(D3405,'Resources Final'!A:E,5,FALSE)=0,"",VLOOKUP(D3405,'Resources Final'!A:E,5,FALSE))</f>
        <v/>
      </c>
      <c r="N3405" s="7" t="str">
        <f>IF(VLOOKUP(D3405,'Resources Final'!A:F,6,FALSE)=0,"",VLOOKUP(D3405,'Resources Final'!A:F,6,FALSE))</f>
        <v/>
      </c>
      <c r="O3405" s="3" t="str">
        <f>IF(VLOOKUP(D3405,'Resources Final'!A:G,7,FALSE)=0,"",VLOOKUP(D3405,'Resources Final'!A:G,7,FALSE))</f>
        <v/>
      </c>
    </row>
    <row r="3406" spans="1:15" x14ac:dyDescent="0.2">
      <c r="A3406" s="11">
        <v>990</v>
      </c>
      <c r="B3406" s="11" t="str">
        <f t="shared" si="64"/>
        <v>Charles G. Koch Charitable Foundation_Perry20173150</v>
      </c>
      <c r="C3406" s="11" t="s">
        <v>19</v>
      </c>
      <c r="D3406" s="11" t="s">
        <v>2841</v>
      </c>
      <c r="E3406" s="11" t="s">
        <v>2841</v>
      </c>
      <c r="F3406" s="4">
        <v>3150</v>
      </c>
      <c r="G3406" s="3">
        <v>2017</v>
      </c>
      <c r="H3406" s="3" t="s">
        <v>21</v>
      </c>
      <c r="I3406" s="12" t="s">
        <v>31</v>
      </c>
      <c r="J3406" s="3">
        <v>18</v>
      </c>
      <c r="K3406" s="3" t="str">
        <f>IF(VLOOKUP(D3406,'Resources Final'!A:C,3,FALSE)=0,"",VLOOKUP(D3406,'Resources Final'!A:C,3,FALSE))</f>
        <v>Y</v>
      </c>
      <c r="L3406" s="3" t="str">
        <f>IF(VLOOKUP(D3406,'Resources Final'!A:D,4,FALSE)=0,"",VLOOKUP(D3406,'Resources Final'!A:D,4,FALSE))</f>
        <v/>
      </c>
      <c r="M3406" s="3" t="str">
        <f>IF(VLOOKUP(D3406,'Resources Final'!A:E,5,FALSE)=0,"",VLOOKUP(D3406,'Resources Final'!A:E,5,FALSE))</f>
        <v/>
      </c>
      <c r="N3406" s="7" t="str">
        <f>IF(VLOOKUP(D3406,'Resources Final'!A:F,6,FALSE)=0,"",VLOOKUP(D3406,'Resources Final'!A:F,6,FALSE))</f>
        <v/>
      </c>
      <c r="O3406" s="3" t="str">
        <f>IF(VLOOKUP(D3406,'Resources Final'!A:G,7,FALSE)=0,"",VLOOKUP(D3406,'Resources Final'!A:G,7,FALSE))</f>
        <v/>
      </c>
    </row>
    <row r="3407" spans="1:15" x14ac:dyDescent="0.2">
      <c r="A3407" s="11">
        <v>990</v>
      </c>
      <c r="B3407" s="11" t="str">
        <f t="shared" si="64"/>
        <v>Charles G. Koch Charitable Foundation_Elterich20173150</v>
      </c>
      <c r="C3407" s="11" t="s">
        <v>19</v>
      </c>
      <c r="D3407" s="11" t="s">
        <v>1128</v>
      </c>
      <c r="E3407" s="11" t="s">
        <v>1128</v>
      </c>
      <c r="F3407" s="4">
        <v>3150</v>
      </c>
      <c r="G3407" s="3">
        <v>2017</v>
      </c>
      <c r="H3407" s="3" t="s">
        <v>21</v>
      </c>
      <c r="I3407" s="12" t="s">
        <v>31</v>
      </c>
      <c r="J3407" s="3">
        <v>19</v>
      </c>
      <c r="K3407" s="3" t="str">
        <f>IF(VLOOKUP(D3407,'Resources Final'!A:C,3,FALSE)=0,"",VLOOKUP(D3407,'Resources Final'!A:C,3,FALSE))</f>
        <v>Y</v>
      </c>
      <c r="L3407" s="3" t="str">
        <f>IF(VLOOKUP(D3407,'Resources Final'!A:D,4,FALSE)=0,"",VLOOKUP(D3407,'Resources Final'!A:D,4,FALSE))</f>
        <v/>
      </c>
      <c r="M3407" s="3" t="str">
        <f>IF(VLOOKUP(D3407,'Resources Final'!A:E,5,FALSE)=0,"",VLOOKUP(D3407,'Resources Final'!A:E,5,FALSE))</f>
        <v/>
      </c>
      <c r="N3407" s="7" t="str">
        <f>IF(VLOOKUP(D3407,'Resources Final'!A:F,6,FALSE)=0,"",VLOOKUP(D3407,'Resources Final'!A:F,6,FALSE))</f>
        <v/>
      </c>
      <c r="O3407" s="3" t="str">
        <f>IF(VLOOKUP(D3407,'Resources Final'!A:G,7,FALSE)=0,"",VLOOKUP(D3407,'Resources Final'!A:G,7,FALSE))</f>
        <v/>
      </c>
    </row>
    <row r="3408" spans="1:15" x14ac:dyDescent="0.2">
      <c r="A3408" s="11">
        <v>990</v>
      </c>
      <c r="B3408" s="11" t="str">
        <f t="shared" si="64"/>
        <v>Charles G. Koch Charitable Foundation_West Texas A&amp;M University201714000</v>
      </c>
      <c r="C3408" s="11" t="s">
        <v>19</v>
      </c>
      <c r="D3408" s="11" t="s">
        <v>3978</v>
      </c>
      <c r="E3408" s="11" t="s">
        <v>3978</v>
      </c>
      <c r="F3408" s="4">
        <v>14000</v>
      </c>
      <c r="G3408" s="3">
        <v>2017</v>
      </c>
      <c r="H3408" s="3" t="s">
        <v>21</v>
      </c>
      <c r="I3408" s="12"/>
      <c r="J3408" s="3">
        <v>20</v>
      </c>
      <c r="K3408" s="3" t="str">
        <f>IF(VLOOKUP(D3408,'Resources Final'!A:C,3,FALSE)=0,"",VLOOKUP(D3408,'Resources Final'!A:C,3,FALSE))</f>
        <v/>
      </c>
      <c r="L3408" s="3" t="str">
        <f>IF(VLOOKUP(D3408,'Resources Final'!A:D,4,FALSE)=0,"",VLOOKUP(D3408,'Resources Final'!A:D,4,FALSE))</f>
        <v>Y</v>
      </c>
      <c r="M3408" s="3" t="str">
        <f>IF(VLOOKUP(D3408,'Resources Final'!A:E,5,FALSE)=0,"",VLOOKUP(D3408,'Resources Final'!A:E,5,FALSE))</f>
        <v/>
      </c>
      <c r="N3408" s="7" t="str">
        <f>IF(VLOOKUP(D3408,'Resources Final'!A:F,6,FALSE)=0,"",VLOOKUP(D3408,'Resources Final'!A:F,6,FALSE))</f>
        <v/>
      </c>
      <c r="O3408" s="3" t="str">
        <f>IF(VLOOKUP(D3408,'Resources Final'!A:G,7,FALSE)=0,"",VLOOKUP(D3408,'Resources Final'!A:G,7,FALSE))</f>
        <v/>
      </c>
    </row>
    <row r="3409" spans="1:15" x14ac:dyDescent="0.2">
      <c r="A3409" s="11">
        <v>990</v>
      </c>
      <c r="B3409" s="11" t="str">
        <f t="shared" si="64"/>
        <v>Charles G. Koch Charitable Foundation_Malone University20178900</v>
      </c>
      <c r="C3409" s="11" t="s">
        <v>19</v>
      </c>
      <c r="D3409" s="11" t="s">
        <v>2303</v>
      </c>
      <c r="E3409" s="11" t="s">
        <v>2303</v>
      </c>
      <c r="F3409" s="4">
        <v>8900</v>
      </c>
      <c r="G3409" s="3">
        <v>2017</v>
      </c>
      <c r="H3409" s="3" t="s">
        <v>21</v>
      </c>
      <c r="I3409" s="12"/>
      <c r="J3409" s="3">
        <v>21</v>
      </c>
      <c r="K3409" s="3" t="str">
        <f>IF(VLOOKUP(D3409,'Resources Final'!A:C,3,FALSE)=0,"",VLOOKUP(D3409,'Resources Final'!A:C,3,FALSE))</f>
        <v/>
      </c>
      <c r="L3409" s="3" t="str">
        <f>IF(VLOOKUP(D3409,'Resources Final'!A:D,4,FALSE)=0,"",VLOOKUP(D3409,'Resources Final'!A:D,4,FALSE))</f>
        <v>Y</v>
      </c>
      <c r="M3409" s="3" t="str">
        <f>IF(VLOOKUP(D3409,'Resources Final'!A:E,5,FALSE)=0,"",VLOOKUP(D3409,'Resources Final'!A:E,5,FALSE))</f>
        <v/>
      </c>
      <c r="N3409" s="7" t="str">
        <f>IF(VLOOKUP(D3409,'Resources Final'!A:F,6,FALSE)=0,"",VLOOKUP(D3409,'Resources Final'!A:F,6,FALSE))</f>
        <v/>
      </c>
      <c r="O3409" s="3" t="str">
        <f>IF(VLOOKUP(D3409,'Resources Final'!A:G,7,FALSE)=0,"",VLOOKUP(D3409,'Resources Final'!A:G,7,FALSE))</f>
        <v/>
      </c>
    </row>
    <row r="3410" spans="1:15" x14ac:dyDescent="0.2">
      <c r="A3410" s="11">
        <v>990</v>
      </c>
      <c r="B3410" s="11" t="str">
        <f t="shared" si="64"/>
        <v>Charles G. Koch Charitable Foundation_Lueken20173150</v>
      </c>
      <c r="C3410" s="11" t="s">
        <v>19</v>
      </c>
      <c r="D3410" s="11" t="s">
        <v>2223</v>
      </c>
      <c r="E3410" s="11" t="s">
        <v>2223</v>
      </c>
      <c r="F3410" s="4">
        <v>3150</v>
      </c>
      <c r="G3410" s="3">
        <v>2017</v>
      </c>
      <c r="H3410" s="3" t="s">
        <v>21</v>
      </c>
      <c r="I3410" s="12" t="s">
        <v>31</v>
      </c>
      <c r="J3410" s="3">
        <v>22</v>
      </c>
      <c r="K3410" s="3" t="str">
        <f>IF(VLOOKUP(D3410,'Resources Final'!A:C,3,FALSE)=0,"",VLOOKUP(D3410,'Resources Final'!A:C,3,FALSE))</f>
        <v>Y</v>
      </c>
      <c r="L3410" s="3" t="str">
        <f>IF(VLOOKUP(D3410,'Resources Final'!A:D,4,FALSE)=0,"",VLOOKUP(D3410,'Resources Final'!A:D,4,FALSE))</f>
        <v/>
      </c>
      <c r="M3410" s="3" t="str">
        <f>IF(VLOOKUP(D3410,'Resources Final'!A:E,5,FALSE)=0,"",VLOOKUP(D3410,'Resources Final'!A:E,5,FALSE))</f>
        <v/>
      </c>
      <c r="N3410" s="7" t="str">
        <f>IF(VLOOKUP(D3410,'Resources Final'!A:F,6,FALSE)=0,"",VLOOKUP(D3410,'Resources Final'!A:F,6,FALSE))</f>
        <v/>
      </c>
      <c r="O3410" s="3" t="str">
        <f>IF(VLOOKUP(D3410,'Resources Final'!A:G,7,FALSE)=0,"",VLOOKUP(D3410,'Resources Final'!A:G,7,FALSE))</f>
        <v/>
      </c>
    </row>
    <row r="3411" spans="1:15" x14ac:dyDescent="0.2">
      <c r="A3411" s="11">
        <v>990</v>
      </c>
      <c r="B3411" s="11" t="str">
        <f t="shared" si="64"/>
        <v>Charles G. Koch Charitable Foundation_Schreiner20172646</v>
      </c>
      <c r="C3411" s="11" t="s">
        <v>19</v>
      </c>
      <c r="D3411" s="11" t="s">
        <v>3249</v>
      </c>
      <c r="E3411" s="11" t="s">
        <v>3249</v>
      </c>
      <c r="F3411" s="4">
        <v>2646</v>
      </c>
      <c r="G3411" s="3">
        <v>2017</v>
      </c>
      <c r="H3411" s="3" t="s">
        <v>21</v>
      </c>
      <c r="I3411" s="12" t="s">
        <v>31</v>
      </c>
      <c r="J3411" s="3">
        <v>23</v>
      </c>
      <c r="K3411" s="3" t="str">
        <f>IF(VLOOKUP(D3411,'Resources Final'!A:C,3,FALSE)=0,"",VLOOKUP(D3411,'Resources Final'!A:C,3,FALSE))</f>
        <v>Y</v>
      </c>
      <c r="L3411" s="3" t="str">
        <f>IF(VLOOKUP(D3411,'Resources Final'!A:D,4,FALSE)=0,"",VLOOKUP(D3411,'Resources Final'!A:D,4,FALSE))</f>
        <v/>
      </c>
      <c r="M3411" s="3" t="str">
        <f>IF(VLOOKUP(D3411,'Resources Final'!A:E,5,FALSE)=0,"",VLOOKUP(D3411,'Resources Final'!A:E,5,FALSE))</f>
        <v/>
      </c>
      <c r="N3411" s="7" t="str">
        <f>IF(VLOOKUP(D3411,'Resources Final'!A:F,6,FALSE)=0,"",VLOOKUP(D3411,'Resources Final'!A:F,6,FALSE))</f>
        <v/>
      </c>
      <c r="O3411" s="3" t="str">
        <f>IF(VLOOKUP(D3411,'Resources Final'!A:G,7,FALSE)=0,"",VLOOKUP(D3411,'Resources Final'!A:G,7,FALSE))</f>
        <v/>
      </c>
    </row>
    <row r="3412" spans="1:15" x14ac:dyDescent="0.2">
      <c r="A3412" s="11">
        <v>990</v>
      </c>
      <c r="B3412" s="11" t="str">
        <f t="shared" si="64"/>
        <v>Charles G. Koch Charitable Foundation_University of Michigan201711000</v>
      </c>
      <c r="C3412" s="11" t="s">
        <v>19</v>
      </c>
      <c r="D3412" s="11" t="s">
        <v>3609</v>
      </c>
      <c r="E3412" s="11" t="s">
        <v>3609</v>
      </c>
      <c r="F3412" s="4">
        <v>11000</v>
      </c>
      <c r="G3412" s="3">
        <v>2017</v>
      </c>
      <c r="H3412" s="3" t="s">
        <v>21</v>
      </c>
      <c r="I3412" s="12"/>
      <c r="J3412" s="3">
        <v>24</v>
      </c>
      <c r="K3412" s="3" t="str">
        <f>IF(VLOOKUP(D3412,'Resources Final'!A:C,3,FALSE)=0,"",VLOOKUP(D3412,'Resources Final'!A:C,3,FALSE))</f>
        <v/>
      </c>
      <c r="L3412" s="3" t="str">
        <f>IF(VLOOKUP(D3412,'Resources Final'!A:D,4,FALSE)=0,"",VLOOKUP(D3412,'Resources Final'!A:D,4,FALSE))</f>
        <v>Y</v>
      </c>
      <c r="M3412" s="3" t="str">
        <f>IF(VLOOKUP(D3412,'Resources Final'!A:E,5,FALSE)=0,"",VLOOKUP(D3412,'Resources Final'!A:E,5,FALSE))</f>
        <v/>
      </c>
      <c r="N3412" s="7" t="str">
        <f>IF(VLOOKUP(D3412,'Resources Final'!A:F,6,FALSE)=0,"",VLOOKUP(D3412,'Resources Final'!A:F,6,FALSE))</f>
        <v/>
      </c>
      <c r="O3412" s="3" t="str">
        <f>IF(VLOOKUP(D3412,'Resources Final'!A:G,7,FALSE)=0,"",VLOOKUP(D3412,'Resources Final'!A:G,7,FALSE))</f>
        <v/>
      </c>
    </row>
    <row r="3413" spans="1:15" x14ac:dyDescent="0.2">
      <c r="A3413" s="11">
        <v>990</v>
      </c>
      <c r="B3413" s="11" t="str">
        <f t="shared" si="64"/>
        <v>Charles G. Koch Charitable Foundation_Cooper20174914</v>
      </c>
      <c r="C3413" s="11" t="s">
        <v>19</v>
      </c>
      <c r="D3413" s="11" t="s">
        <v>840</v>
      </c>
      <c r="E3413" s="11" t="s">
        <v>840</v>
      </c>
      <c r="F3413" s="4">
        <v>4914</v>
      </c>
      <c r="G3413" s="3">
        <v>2017</v>
      </c>
      <c r="H3413" s="3" t="s">
        <v>21</v>
      </c>
      <c r="I3413" s="12" t="s">
        <v>31</v>
      </c>
      <c r="J3413" s="3">
        <v>25</v>
      </c>
      <c r="K3413" s="3" t="str">
        <f>IF(VLOOKUP(D3413,'Resources Final'!A:C,3,FALSE)=0,"",VLOOKUP(D3413,'Resources Final'!A:C,3,FALSE))</f>
        <v>Y</v>
      </c>
      <c r="L3413" s="3" t="str">
        <f>IF(VLOOKUP(D3413,'Resources Final'!A:D,4,FALSE)=0,"",VLOOKUP(D3413,'Resources Final'!A:D,4,FALSE))</f>
        <v/>
      </c>
      <c r="M3413" s="3" t="str">
        <f>IF(VLOOKUP(D3413,'Resources Final'!A:E,5,FALSE)=0,"",VLOOKUP(D3413,'Resources Final'!A:E,5,FALSE))</f>
        <v/>
      </c>
      <c r="N3413" s="7" t="str">
        <f>IF(VLOOKUP(D3413,'Resources Final'!A:F,6,FALSE)=0,"",VLOOKUP(D3413,'Resources Final'!A:F,6,FALSE))</f>
        <v/>
      </c>
      <c r="O3413" s="3" t="str">
        <f>IF(VLOOKUP(D3413,'Resources Final'!A:G,7,FALSE)=0,"",VLOOKUP(D3413,'Resources Final'!A:G,7,FALSE))</f>
        <v/>
      </c>
    </row>
    <row r="3414" spans="1:15" x14ac:dyDescent="0.2">
      <c r="A3414" s="11">
        <v>990</v>
      </c>
      <c r="B3414" s="11" t="str">
        <f t="shared" si="64"/>
        <v>Charles G. Koch Charitable Foundation_Wingate University201735000</v>
      </c>
      <c r="C3414" s="11" t="s">
        <v>19</v>
      </c>
      <c r="D3414" s="11" t="s">
        <v>4058</v>
      </c>
      <c r="E3414" s="11" t="s">
        <v>4058</v>
      </c>
      <c r="F3414" s="4">
        <v>35000</v>
      </c>
      <c r="G3414" s="3">
        <v>2017</v>
      </c>
      <c r="H3414" s="3" t="s">
        <v>21</v>
      </c>
      <c r="I3414" s="12"/>
      <c r="J3414" s="3">
        <v>26</v>
      </c>
      <c r="K3414" s="3" t="str">
        <f>IF(VLOOKUP(D3414,'Resources Final'!A:C,3,FALSE)=0,"",VLOOKUP(D3414,'Resources Final'!A:C,3,FALSE))</f>
        <v/>
      </c>
      <c r="L3414" s="3" t="str">
        <f>IF(VLOOKUP(D3414,'Resources Final'!A:D,4,FALSE)=0,"",VLOOKUP(D3414,'Resources Final'!A:D,4,FALSE))</f>
        <v>Y</v>
      </c>
      <c r="M3414" s="3" t="str">
        <f>IF(VLOOKUP(D3414,'Resources Final'!A:E,5,FALSE)=0,"",VLOOKUP(D3414,'Resources Final'!A:E,5,FALSE))</f>
        <v/>
      </c>
      <c r="N3414" s="7" t="str">
        <f>IF(VLOOKUP(D3414,'Resources Final'!A:F,6,FALSE)=0,"",VLOOKUP(D3414,'Resources Final'!A:F,6,FALSE))</f>
        <v/>
      </c>
      <c r="O3414" s="3" t="str">
        <f>IF(VLOOKUP(D3414,'Resources Final'!A:G,7,FALSE)=0,"",VLOOKUP(D3414,'Resources Final'!A:G,7,FALSE))</f>
        <v/>
      </c>
    </row>
    <row r="3415" spans="1:15" x14ac:dyDescent="0.2">
      <c r="A3415" s="11">
        <v>990</v>
      </c>
      <c r="B3415" s="11" t="str">
        <f t="shared" si="64"/>
        <v>Charles G. Koch Charitable Foundation_Kumar20175355</v>
      </c>
      <c r="C3415" s="11" t="s">
        <v>19</v>
      </c>
      <c r="D3415" s="11" t="s">
        <v>2052</v>
      </c>
      <c r="E3415" s="11" t="s">
        <v>2052</v>
      </c>
      <c r="F3415" s="4">
        <v>5355</v>
      </c>
      <c r="G3415" s="3">
        <v>2017</v>
      </c>
      <c r="H3415" s="3" t="s">
        <v>21</v>
      </c>
      <c r="I3415" s="12" t="s">
        <v>31</v>
      </c>
      <c r="J3415" s="3">
        <v>27</v>
      </c>
      <c r="K3415" s="3" t="str">
        <f>IF(VLOOKUP(D3415,'Resources Final'!A:C,3,FALSE)=0,"",VLOOKUP(D3415,'Resources Final'!A:C,3,FALSE))</f>
        <v>Y</v>
      </c>
      <c r="L3415" s="3" t="str">
        <f>IF(VLOOKUP(D3415,'Resources Final'!A:D,4,FALSE)=0,"",VLOOKUP(D3415,'Resources Final'!A:D,4,FALSE))</f>
        <v/>
      </c>
      <c r="M3415" s="3" t="str">
        <f>IF(VLOOKUP(D3415,'Resources Final'!A:E,5,FALSE)=0,"",VLOOKUP(D3415,'Resources Final'!A:E,5,FALSE))</f>
        <v/>
      </c>
      <c r="N3415" s="7" t="str">
        <f>IF(VLOOKUP(D3415,'Resources Final'!A:F,6,FALSE)=0,"",VLOOKUP(D3415,'Resources Final'!A:F,6,FALSE))</f>
        <v/>
      </c>
      <c r="O3415" s="3" t="str">
        <f>IF(VLOOKUP(D3415,'Resources Final'!A:G,7,FALSE)=0,"",VLOOKUP(D3415,'Resources Final'!A:G,7,FALSE))</f>
        <v/>
      </c>
    </row>
    <row r="3416" spans="1:15" x14ac:dyDescent="0.2">
      <c r="A3416" s="11">
        <v>990</v>
      </c>
      <c r="B3416" s="11" t="str">
        <f t="shared" si="64"/>
        <v>Charles G. Koch Charitable Foundation_Kristof20173825</v>
      </c>
      <c r="C3416" s="11" t="s">
        <v>19</v>
      </c>
      <c r="D3416" s="11" t="s">
        <v>2042</v>
      </c>
      <c r="E3416" s="11" t="s">
        <v>2042</v>
      </c>
      <c r="F3416" s="4">
        <v>3825</v>
      </c>
      <c r="G3416" s="3">
        <v>2017</v>
      </c>
      <c r="H3416" s="3" t="s">
        <v>21</v>
      </c>
      <c r="I3416" s="12" t="s">
        <v>31</v>
      </c>
      <c r="J3416" s="3">
        <v>28</v>
      </c>
      <c r="K3416" s="3" t="str">
        <f>IF(VLOOKUP(D3416,'Resources Final'!A:C,3,FALSE)=0,"",VLOOKUP(D3416,'Resources Final'!A:C,3,FALSE))</f>
        <v>Y</v>
      </c>
      <c r="L3416" s="3" t="str">
        <f>IF(VLOOKUP(D3416,'Resources Final'!A:D,4,FALSE)=0,"",VLOOKUP(D3416,'Resources Final'!A:D,4,FALSE))</f>
        <v/>
      </c>
      <c r="M3416" s="3" t="str">
        <f>IF(VLOOKUP(D3416,'Resources Final'!A:E,5,FALSE)=0,"",VLOOKUP(D3416,'Resources Final'!A:E,5,FALSE))</f>
        <v/>
      </c>
      <c r="N3416" s="7" t="str">
        <f>IF(VLOOKUP(D3416,'Resources Final'!A:F,6,FALSE)=0,"",VLOOKUP(D3416,'Resources Final'!A:F,6,FALSE))</f>
        <v/>
      </c>
      <c r="O3416" s="3" t="str">
        <f>IF(VLOOKUP(D3416,'Resources Final'!A:G,7,FALSE)=0,"",VLOOKUP(D3416,'Resources Final'!A:G,7,FALSE))</f>
        <v/>
      </c>
    </row>
    <row r="3417" spans="1:15" x14ac:dyDescent="0.2">
      <c r="A3417" s="11">
        <v>990</v>
      </c>
      <c r="B3417" s="11" t="str">
        <f t="shared" si="64"/>
        <v>Charles G. Koch Charitable Foundation_Hutton20175418</v>
      </c>
      <c r="C3417" s="11" t="s">
        <v>19</v>
      </c>
      <c r="D3417" s="11" t="s">
        <v>1651</v>
      </c>
      <c r="E3417" s="11" t="s">
        <v>1651</v>
      </c>
      <c r="F3417" s="4">
        <v>5418</v>
      </c>
      <c r="G3417" s="3">
        <v>2017</v>
      </c>
      <c r="H3417" s="3" t="s">
        <v>21</v>
      </c>
      <c r="I3417" s="12" t="s">
        <v>31</v>
      </c>
      <c r="J3417" s="3">
        <v>29</v>
      </c>
      <c r="K3417" s="3" t="str">
        <f>IF(VLOOKUP(D3417,'Resources Final'!A:C,3,FALSE)=0,"",VLOOKUP(D3417,'Resources Final'!A:C,3,FALSE))</f>
        <v>Y</v>
      </c>
      <c r="L3417" s="3" t="str">
        <f>IF(VLOOKUP(D3417,'Resources Final'!A:D,4,FALSE)=0,"",VLOOKUP(D3417,'Resources Final'!A:D,4,FALSE))</f>
        <v/>
      </c>
      <c r="M3417" s="3" t="str">
        <f>IF(VLOOKUP(D3417,'Resources Final'!A:E,5,FALSE)=0,"",VLOOKUP(D3417,'Resources Final'!A:E,5,FALSE))</f>
        <v/>
      </c>
      <c r="N3417" s="7" t="str">
        <f>IF(VLOOKUP(D3417,'Resources Final'!A:F,6,FALSE)=0,"",VLOOKUP(D3417,'Resources Final'!A:F,6,FALSE))</f>
        <v/>
      </c>
      <c r="O3417" s="3" t="str">
        <f>IF(VLOOKUP(D3417,'Resources Final'!A:G,7,FALSE)=0,"",VLOOKUP(D3417,'Resources Final'!A:G,7,FALSE))</f>
        <v/>
      </c>
    </row>
    <row r="3418" spans="1:15" x14ac:dyDescent="0.2">
      <c r="A3418" s="11">
        <v>990</v>
      </c>
      <c r="B3418" s="11" t="str">
        <f t="shared" si="64"/>
        <v>Charles G. Koch Charitable Foundation_Livengood20173600</v>
      </c>
      <c r="C3418" s="11" t="s">
        <v>19</v>
      </c>
      <c r="D3418" s="11" t="s">
        <v>2191</v>
      </c>
      <c r="E3418" s="11" t="s">
        <v>2191</v>
      </c>
      <c r="F3418" s="4">
        <v>3600</v>
      </c>
      <c r="G3418" s="3">
        <v>2017</v>
      </c>
      <c r="H3418" s="3" t="s">
        <v>21</v>
      </c>
      <c r="I3418" s="12" t="s">
        <v>31</v>
      </c>
      <c r="J3418" s="3">
        <v>30</v>
      </c>
      <c r="K3418" s="3" t="str">
        <f>IF(VLOOKUP(D3418,'Resources Final'!A:C,3,FALSE)=0,"",VLOOKUP(D3418,'Resources Final'!A:C,3,FALSE))</f>
        <v>Y</v>
      </c>
      <c r="L3418" s="3" t="str">
        <f>IF(VLOOKUP(D3418,'Resources Final'!A:D,4,FALSE)=0,"",VLOOKUP(D3418,'Resources Final'!A:D,4,FALSE))</f>
        <v/>
      </c>
      <c r="M3418" s="3" t="str">
        <f>IF(VLOOKUP(D3418,'Resources Final'!A:E,5,FALSE)=0,"",VLOOKUP(D3418,'Resources Final'!A:E,5,FALSE))</f>
        <v/>
      </c>
      <c r="N3418" s="7" t="str">
        <f>IF(VLOOKUP(D3418,'Resources Final'!A:F,6,FALSE)=0,"",VLOOKUP(D3418,'Resources Final'!A:F,6,FALSE))</f>
        <v/>
      </c>
      <c r="O3418" s="3" t="str">
        <f>IF(VLOOKUP(D3418,'Resources Final'!A:G,7,FALSE)=0,"",VLOOKUP(D3418,'Resources Final'!A:G,7,FALSE))</f>
        <v/>
      </c>
    </row>
    <row r="3419" spans="1:15" x14ac:dyDescent="0.2">
      <c r="A3419" s="11">
        <v>990</v>
      </c>
      <c r="B3419" s="11" t="str">
        <f t="shared" si="64"/>
        <v>Charles G. Koch Charitable Foundation_Rider University201744270</v>
      </c>
      <c r="C3419" s="11" t="s">
        <v>19</v>
      </c>
      <c r="D3419" s="11" t="s">
        <v>3064</v>
      </c>
      <c r="E3419" s="11" t="s">
        <v>3064</v>
      </c>
      <c r="F3419" s="4">
        <v>44270</v>
      </c>
      <c r="G3419" s="3">
        <v>2017</v>
      </c>
      <c r="H3419" s="3" t="s">
        <v>21</v>
      </c>
      <c r="I3419" s="12"/>
      <c r="J3419" s="3">
        <v>31</v>
      </c>
      <c r="K3419" s="3" t="str">
        <f>IF(VLOOKUP(D3419,'Resources Final'!A:C,3,FALSE)=0,"",VLOOKUP(D3419,'Resources Final'!A:C,3,FALSE))</f>
        <v/>
      </c>
      <c r="L3419" s="3" t="str">
        <f>IF(VLOOKUP(D3419,'Resources Final'!A:D,4,FALSE)=0,"",VLOOKUP(D3419,'Resources Final'!A:D,4,FALSE))</f>
        <v>Y</v>
      </c>
      <c r="M3419" s="3" t="str">
        <f>IF(VLOOKUP(D3419,'Resources Final'!A:E,5,FALSE)=0,"",VLOOKUP(D3419,'Resources Final'!A:E,5,FALSE))</f>
        <v/>
      </c>
      <c r="N3419" s="7" t="str">
        <f>IF(VLOOKUP(D3419,'Resources Final'!A:F,6,FALSE)=0,"",VLOOKUP(D3419,'Resources Final'!A:F,6,FALSE))</f>
        <v/>
      </c>
      <c r="O3419" s="3" t="str">
        <f>IF(VLOOKUP(D3419,'Resources Final'!A:G,7,FALSE)=0,"",VLOOKUP(D3419,'Resources Final'!A:G,7,FALSE))</f>
        <v/>
      </c>
    </row>
    <row r="3420" spans="1:15" x14ac:dyDescent="0.2">
      <c r="A3420" s="11">
        <v>990</v>
      </c>
      <c r="B3420" s="11" t="str">
        <f t="shared" si="64"/>
        <v>Charles G. Koch Charitable Foundation_Anderson University20175000</v>
      </c>
      <c r="C3420" s="11" t="s">
        <v>19</v>
      </c>
      <c r="D3420" s="11" t="s">
        <v>222</v>
      </c>
      <c r="E3420" s="11" t="s">
        <v>222</v>
      </c>
      <c r="F3420" s="4">
        <v>5000</v>
      </c>
      <c r="G3420" s="3">
        <v>2017</v>
      </c>
      <c r="H3420" s="3" t="s">
        <v>21</v>
      </c>
      <c r="I3420" s="12"/>
      <c r="J3420" s="3">
        <v>32</v>
      </c>
      <c r="K3420" s="3" t="str">
        <f>IF(VLOOKUP(D3420,'Resources Final'!A:C,3,FALSE)=0,"",VLOOKUP(D3420,'Resources Final'!A:C,3,FALSE))</f>
        <v/>
      </c>
      <c r="L3420" s="3" t="str">
        <f>IF(VLOOKUP(D3420,'Resources Final'!A:D,4,FALSE)=0,"",VLOOKUP(D3420,'Resources Final'!A:D,4,FALSE))</f>
        <v>Y</v>
      </c>
      <c r="M3420" s="3" t="str">
        <f>IF(VLOOKUP(D3420,'Resources Final'!A:E,5,FALSE)=0,"",VLOOKUP(D3420,'Resources Final'!A:E,5,FALSE))</f>
        <v/>
      </c>
      <c r="N3420" s="7" t="str">
        <f>IF(VLOOKUP(D3420,'Resources Final'!A:F,6,FALSE)=0,"",VLOOKUP(D3420,'Resources Final'!A:F,6,FALSE))</f>
        <v/>
      </c>
      <c r="O3420" s="3" t="str">
        <f>IF(VLOOKUP(D3420,'Resources Final'!A:G,7,FALSE)=0,"",VLOOKUP(D3420,'Resources Final'!A:G,7,FALSE))</f>
        <v/>
      </c>
    </row>
    <row r="3421" spans="1:15" x14ac:dyDescent="0.2">
      <c r="A3421" s="11">
        <v>990</v>
      </c>
      <c r="B3421" s="11" t="str">
        <f t="shared" si="64"/>
        <v>Charles G. Koch Charitable Foundation_Academy of Notre Dame de Namur201718000</v>
      </c>
      <c r="C3421" s="11" t="s">
        <v>19</v>
      </c>
      <c r="D3421" s="11" t="s">
        <v>57</v>
      </c>
      <c r="E3421" s="11" t="s">
        <v>57</v>
      </c>
      <c r="F3421" s="4">
        <v>18000</v>
      </c>
      <c r="G3421" s="3">
        <v>2017</v>
      </c>
      <c r="H3421" s="3" t="s">
        <v>21</v>
      </c>
      <c r="I3421" s="12"/>
      <c r="J3421" s="3">
        <v>33</v>
      </c>
      <c r="K3421" s="3" t="str">
        <f>IF(VLOOKUP(D3421,'Resources Final'!A:C,3,FALSE)=0,"",VLOOKUP(D3421,'Resources Final'!A:C,3,FALSE))</f>
        <v/>
      </c>
      <c r="L3421" s="3" t="str">
        <f>IF(VLOOKUP(D3421,'Resources Final'!A:D,4,FALSE)=0,"",VLOOKUP(D3421,'Resources Final'!A:D,4,FALSE))</f>
        <v>Y</v>
      </c>
      <c r="M3421" s="3" t="str">
        <f>IF(VLOOKUP(D3421,'Resources Final'!A:E,5,FALSE)=0,"",VLOOKUP(D3421,'Resources Final'!A:E,5,FALSE))</f>
        <v>N</v>
      </c>
      <c r="N3421" s="7" t="str">
        <f>IF(VLOOKUP(D3421,'Resources Final'!A:F,6,FALSE)=0,"",VLOOKUP(D3421,'Resources Final'!A:F,6,FALSE))</f>
        <v/>
      </c>
      <c r="O3421" s="3" t="str">
        <f>IF(VLOOKUP(D3421,'Resources Final'!A:G,7,FALSE)=0,"",VLOOKUP(D3421,'Resources Final'!A:G,7,FALSE))</f>
        <v/>
      </c>
    </row>
    <row r="3422" spans="1:15" x14ac:dyDescent="0.2">
      <c r="A3422" s="11">
        <v>990</v>
      </c>
      <c r="B3422" s="11" t="str">
        <f t="shared" si="64"/>
        <v>Charles G. Koch Charitable Foundation_Kehoe20173150</v>
      </c>
      <c r="C3422" s="11" t="s">
        <v>19</v>
      </c>
      <c r="D3422" s="11" t="s">
        <v>1970</v>
      </c>
      <c r="E3422" s="11" t="s">
        <v>1970</v>
      </c>
      <c r="F3422" s="4">
        <v>3150</v>
      </c>
      <c r="G3422" s="3">
        <v>2017</v>
      </c>
      <c r="H3422" s="3" t="s">
        <v>21</v>
      </c>
      <c r="I3422" s="12" t="s">
        <v>31</v>
      </c>
      <c r="J3422" s="3">
        <v>34</v>
      </c>
      <c r="K3422" s="3" t="str">
        <f>IF(VLOOKUP(D3422,'Resources Final'!A:C,3,FALSE)=0,"",VLOOKUP(D3422,'Resources Final'!A:C,3,FALSE))</f>
        <v>Y</v>
      </c>
      <c r="L3422" s="3" t="str">
        <f>IF(VLOOKUP(D3422,'Resources Final'!A:D,4,FALSE)=0,"",VLOOKUP(D3422,'Resources Final'!A:D,4,FALSE))</f>
        <v/>
      </c>
      <c r="M3422" s="3" t="str">
        <f>IF(VLOOKUP(D3422,'Resources Final'!A:E,5,FALSE)=0,"",VLOOKUP(D3422,'Resources Final'!A:E,5,FALSE))</f>
        <v/>
      </c>
      <c r="N3422" s="7" t="str">
        <f>IF(VLOOKUP(D3422,'Resources Final'!A:F,6,FALSE)=0,"",VLOOKUP(D3422,'Resources Final'!A:F,6,FALSE))</f>
        <v/>
      </c>
      <c r="O3422" s="3" t="str">
        <f>IF(VLOOKUP(D3422,'Resources Final'!A:G,7,FALSE)=0,"",VLOOKUP(D3422,'Resources Final'!A:G,7,FALSE))</f>
        <v/>
      </c>
    </row>
    <row r="3423" spans="1:15" x14ac:dyDescent="0.2">
      <c r="A3423" s="11">
        <v>990</v>
      </c>
      <c r="B3423" s="11" t="str">
        <f t="shared" si="64"/>
        <v>Charles G. Koch Charitable Foundation_Arms Control Association201774500</v>
      </c>
      <c r="C3423" s="11" t="s">
        <v>19</v>
      </c>
      <c r="D3423" s="11" t="s">
        <v>263</v>
      </c>
      <c r="E3423" s="11" t="s">
        <v>263</v>
      </c>
      <c r="F3423" s="4">
        <v>74500</v>
      </c>
      <c r="G3423" s="3">
        <v>2017</v>
      </c>
      <c r="H3423" s="3" t="s">
        <v>21</v>
      </c>
      <c r="I3423" s="12"/>
      <c r="J3423" s="3">
        <v>35</v>
      </c>
      <c r="K3423" s="3" t="str">
        <f>IF(VLOOKUP(D3423,'Resources Final'!A:C,3,FALSE)=0,"",VLOOKUP(D3423,'Resources Final'!A:C,3,FALSE))</f>
        <v/>
      </c>
      <c r="L3423" s="3" t="str">
        <f>IF(VLOOKUP(D3423,'Resources Final'!A:D,4,FALSE)=0,"",VLOOKUP(D3423,'Resources Final'!A:D,4,FALSE))</f>
        <v/>
      </c>
      <c r="M3423" s="3" t="str">
        <f>IF(VLOOKUP(D3423,'Resources Final'!A:E,5,FALSE)=0,"",VLOOKUP(D3423,'Resources Final'!A:E,5,FALSE))</f>
        <v/>
      </c>
      <c r="N3423" s="7" t="str">
        <f>IF(VLOOKUP(D3423,'Resources Final'!A:F,6,FALSE)=0,"",VLOOKUP(D3423,'Resources Final'!A:F,6,FALSE))</f>
        <v/>
      </c>
      <c r="O3423" s="3" t="str">
        <f>IF(VLOOKUP(D3423,'Resources Final'!A:G,7,FALSE)=0,"",VLOOKUP(D3423,'Resources Final'!A:G,7,FALSE))</f>
        <v/>
      </c>
    </row>
    <row r="3424" spans="1:15" x14ac:dyDescent="0.2">
      <c r="A3424" s="11">
        <v>990</v>
      </c>
      <c r="B3424" s="11" t="str">
        <f t="shared" si="64"/>
        <v>Charles G. Koch Charitable Foundation_The Public Media Lab2017250000</v>
      </c>
      <c r="C3424" s="11" t="s">
        <v>19</v>
      </c>
      <c r="D3424" s="11" t="s">
        <v>3603</v>
      </c>
      <c r="E3424" s="11" t="s">
        <v>3603</v>
      </c>
      <c r="F3424" s="4">
        <v>250000</v>
      </c>
      <c r="G3424" s="3">
        <v>2017</v>
      </c>
      <c r="H3424" s="3" t="s">
        <v>21</v>
      </c>
      <c r="I3424" s="12"/>
      <c r="J3424" s="3">
        <v>36</v>
      </c>
      <c r="K3424" s="3" t="str">
        <f>IF(VLOOKUP(D3424,'Resources Final'!A:C,3,FALSE)=0,"",VLOOKUP(D3424,'Resources Final'!A:C,3,FALSE))</f>
        <v/>
      </c>
      <c r="L3424" s="3" t="str">
        <f>IF(VLOOKUP(D3424,'Resources Final'!A:D,4,FALSE)=0,"",VLOOKUP(D3424,'Resources Final'!A:D,4,FALSE))</f>
        <v/>
      </c>
      <c r="M3424" s="3" t="str">
        <f>IF(VLOOKUP(D3424,'Resources Final'!A:E,5,FALSE)=0,"",VLOOKUP(D3424,'Resources Final'!A:E,5,FALSE))</f>
        <v/>
      </c>
      <c r="N3424" s="7" t="str">
        <f>IF(VLOOKUP(D3424,'Resources Final'!A:F,6,FALSE)=0,"",VLOOKUP(D3424,'Resources Final'!A:F,6,FALSE))</f>
        <v/>
      </c>
      <c r="O3424" s="3" t="str">
        <f>IF(VLOOKUP(D3424,'Resources Final'!A:G,7,FALSE)=0,"",VLOOKUP(D3424,'Resources Final'!A:G,7,FALSE))</f>
        <v/>
      </c>
    </row>
    <row r="3425" spans="1:15" x14ac:dyDescent="0.2">
      <c r="A3425" s="11">
        <v>990</v>
      </c>
      <c r="B3425" s="11" t="str">
        <f t="shared" si="64"/>
        <v>Charles G. Koch Charitable Foundation_Center for Opportunity Urbanism201720000</v>
      </c>
      <c r="C3425" s="11" t="s">
        <v>19</v>
      </c>
      <c r="D3425" s="11" t="s">
        <v>668</v>
      </c>
      <c r="E3425" s="11" t="s">
        <v>668</v>
      </c>
      <c r="F3425" s="4">
        <v>20000</v>
      </c>
      <c r="G3425" s="3">
        <v>2017</v>
      </c>
      <c r="H3425" s="3" t="s">
        <v>21</v>
      </c>
      <c r="I3425" s="12"/>
      <c r="J3425" s="3">
        <v>37</v>
      </c>
      <c r="K3425" s="3" t="str">
        <f>IF(VLOOKUP(D3425,'Resources Final'!A:C,3,FALSE)=0,"",VLOOKUP(D3425,'Resources Final'!A:C,3,FALSE))</f>
        <v/>
      </c>
      <c r="L3425" s="3" t="str">
        <f>IF(VLOOKUP(D3425,'Resources Final'!A:D,4,FALSE)=0,"",VLOOKUP(D3425,'Resources Final'!A:D,4,FALSE))</f>
        <v/>
      </c>
      <c r="M3425" s="3" t="str">
        <f>IF(VLOOKUP(D3425,'Resources Final'!A:E,5,FALSE)=0,"",VLOOKUP(D3425,'Resources Final'!A:E,5,FALSE))</f>
        <v>N</v>
      </c>
      <c r="N3425" s="7" t="str">
        <f>IF(VLOOKUP(D3425,'Resources Final'!A:F,6,FALSE)=0,"",VLOOKUP(D3425,'Resources Final'!A:F,6,FALSE))</f>
        <v/>
      </c>
      <c r="O3425" s="3" t="str">
        <f>IF(VLOOKUP(D3425,'Resources Final'!A:G,7,FALSE)=0,"",VLOOKUP(D3425,'Resources Final'!A:G,7,FALSE))</f>
        <v/>
      </c>
    </row>
    <row r="3426" spans="1:15" x14ac:dyDescent="0.2">
      <c r="A3426" s="11">
        <v>990</v>
      </c>
      <c r="B3426" s="11" t="str">
        <f t="shared" si="64"/>
        <v>Charles G. Koch Charitable Foundation_Claremont McKenna College201750000</v>
      </c>
      <c r="C3426" s="11" t="s">
        <v>19</v>
      </c>
      <c r="D3426" s="11" t="s">
        <v>741</v>
      </c>
      <c r="E3426" s="11" t="s">
        <v>741</v>
      </c>
      <c r="F3426" s="4">
        <v>50000</v>
      </c>
      <c r="G3426" s="3">
        <v>2017</v>
      </c>
      <c r="H3426" s="3" t="s">
        <v>21</v>
      </c>
      <c r="I3426" s="12"/>
      <c r="J3426" s="3">
        <v>38</v>
      </c>
      <c r="K3426" s="3" t="str">
        <f>IF(VLOOKUP(D3426,'Resources Final'!A:C,3,FALSE)=0,"",VLOOKUP(D3426,'Resources Final'!A:C,3,FALSE))</f>
        <v/>
      </c>
      <c r="L3426" s="3" t="str">
        <f>IF(VLOOKUP(D3426,'Resources Final'!A:D,4,FALSE)=0,"",VLOOKUP(D3426,'Resources Final'!A:D,4,FALSE))</f>
        <v>Y</v>
      </c>
      <c r="M3426" s="3" t="str">
        <f>IF(VLOOKUP(D3426,'Resources Final'!A:E,5,FALSE)=0,"",VLOOKUP(D3426,'Resources Final'!A:E,5,FALSE))</f>
        <v/>
      </c>
      <c r="N3426" s="7" t="str">
        <f>IF(VLOOKUP(D3426,'Resources Final'!A:F,6,FALSE)=0,"",VLOOKUP(D3426,'Resources Final'!A:F,6,FALSE))</f>
        <v/>
      </c>
      <c r="O3426" s="3" t="str">
        <f>IF(VLOOKUP(D3426,'Resources Final'!A:G,7,FALSE)=0,"",VLOOKUP(D3426,'Resources Final'!A:G,7,FALSE))</f>
        <v/>
      </c>
    </row>
    <row r="3427" spans="1:15" x14ac:dyDescent="0.2">
      <c r="A3427" s="11">
        <v>990</v>
      </c>
      <c r="B3427" s="11" t="str">
        <f t="shared" si="64"/>
        <v>Charles G. Koch Charitable Foundation_Zhukov20173150</v>
      </c>
      <c r="C3427" s="11" t="s">
        <v>19</v>
      </c>
      <c r="D3427" s="11" t="s">
        <v>4153</v>
      </c>
      <c r="E3427" s="11" t="s">
        <v>4153</v>
      </c>
      <c r="F3427" s="4">
        <v>3150</v>
      </c>
      <c r="G3427" s="3">
        <v>2017</v>
      </c>
      <c r="H3427" s="3" t="s">
        <v>21</v>
      </c>
      <c r="I3427" s="12" t="s">
        <v>31</v>
      </c>
      <c r="J3427" s="3">
        <v>39</v>
      </c>
      <c r="K3427" s="3" t="str">
        <f>IF(VLOOKUP(D3427,'Resources Final'!A:C,3,FALSE)=0,"",VLOOKUP(D3427,'Resources Final'!A:C,3,FALSE))</f>
        <v>Y</v>
      </c>
      <c r="L3427" s="3" t="str">
        <f>IF(VLOOKUP(D3427,'Resources Final'!A:D,4,FALSE)=0,"",VLOOKUP(D3427,'Resources Final'!A:D,4,FALSE))</f>
        <v/>
      </c>
      <c r="M3427" s="3" t="str">
        <f>IF(VLOOKUP(D3427,'Resources Final'!A:E,5,FALSE)=0,"",VLOOKUP(D3427,'Resources Final'!A:E,5,FALSE))</f>
        <v/>
      </c>
      <c r="N3427" s="7" t="str">
        <f>IF(VLOOKUP(D3427,'Resources Final'!A:F,6,FALSE)=0,"",VLOOKUP(D3427,'Resources Final'!A:F,6,FALSE))</f>
        <v/>
      </c>
      <c r="O3427" s="3" t="str">
        <f>IF(VLOOKUP(D3427,'Resources Final'!A:G,7,FALSE)=0,"",VLOOKUP(D3427,'Resources Final'!A:G,7,FALSE))</f>
        <v/>
      </c>
    </row>
    <row r="3428" spans="1:15" x14ac:dyDescent="0.2">
      <c r="A3428" s="11">
        <v>990</v>
      </c>
      <c r="B3428" s="11" t="str">
        <f t="shared" si="64"/>
        <v>Charles G. Koch Charitable Foundation_Postell20173600</v>
      </c>
      <c r="C3428" s="11" t="s">
        <v>19</v>
      </c>
      <c r="D3428" s="11" t="s">
        <v>2886</v>
      </c>
      <c r="E3428" s="11" t="s">
        <v>2886</v>
      </c>
      <c r="F3428" s="4">
        <v>3600</v>
      </c>
      <c r="G3428" s="3">
        <v>2017</v>
      </c>
      <c r="H3428" s="3" t="s">
        <v>21</v>
      </c>
      <c r="I3428" s="12" t="s">
        <v>31</v>
      </c>
      <c r="J3428" s="3">
        <v>40</v>
      </c>
      <c r="K3428" s="3" t="str">
        <f>IF(VLOOKUP(D3428,'Resources Final'!A:C,3,FALSE)=0,"",VLOOKUP(D3428,'Resources Final'!A:C,3,FALSE))</f>
        <v>Y</v>
      </c>
      <c r="L3428" s="3" t="str">
        <f>IF(VLOOKUP(D3428,'Resources Final'!A:D,4,FALSE)=0,"",VLOOKUP(D3428,'Resources Final'!A:D,4,FALSE))</f>
        <v/>
      </c>
      <c r="M3428" s="3" t="str">
        <f>IF(VLOOKUP(D3428,'Resources Final'!A:E,5,FALSE)=0,"",VLOOKUP(D3428,'Resources Final'!A:E,5,FALSE))</f>
        <v/>
      </c>
      <c r="N3428" s="7" t="str">
        <f>IF(VLOOKUP(D3428,'Resources Final'!A:F,6,FALSE)=0,"",VLOOKUP(D3428,'Resources Final'!A:F,6,FALSE))</f>
        <v/>
      </c>
      <c r="O3428" s="3" t="str">
        <f>IF(VLOOKUP(D3428,'Resources Final'!A:G,7,FALSE)=0,"",VLOOKUP(D3428,'Resources Final'!A:G,7,FALSE))</f>
        <v/>
      </c>
    </row>
    <row r="3429" spans="1:15" x14ac:dyDescent="0.2">
      <c r="A3429" s="11">
        <v>990</v>
      </c>
      <c r="B3429" s="11" t="str">
        <f t="shared" ref="B3429:B3492" si="65">C3429&amp;"_"&amp;D3429&amp;G3429&amp;F3429</f>
        <v>Charles G. Koch Charitable Foundation_Linley20175229</v>
      </c>
      <c r="C3429" s="11" t="s">
        <v>19</v>
      </c>
      <c r="D3429" s="11" t="s">
        <v>2182</v>
      </c>
      <c r="E3429" s="11" t="s">
        <v>2182</v>
      </c>
      <c r="F3429" s="4">
        <v>5229</v>
      </c>
      <c r="G3429" s="3">
        <v>2017</v>
      </c>
      <c r="H3429" s="3" t="s">
        <v>21</v>
      </c>
      <c r="I3429" s="12" t="s">
        <v>31</v>
      </c>
      <c r="J3429" s="3">
        <v>41</v>
      </c>
      <c r="K3429" s="3" t="str">
        <f>IF(VLOOKUP(D3429,'Resources Final'!A:C,3,FALSE)=0,"",VLOOKUP(D3429,'Resources Final'!A:C,3,FALSE))</f>
        <v>Y</v>
      </c>
      <c r="L3429" s="3" t="str">
        <f>IF(VLOOKUP(D3429,'Resources Final'!A:D,4,FALSE)=0,"",VLOOKUP(D3429,'Resources Final'!A:D,4,FALSE))</f>
        <v/>
      </c>
      <c r="M3429" s="3" t="str">
        <f>IF(VLOOKUP(D3429,'Resources Final'!A:E,5,FALSE)=0,"",VLOOKUP(D3429,'Resources Final'!A:E,5,FALSE))</f>
        <v/>
      </c>
      <c r="N3429" s="7" t="str">
        <f>IF(VLOOKUP(D3429,'Resources Final'!A:F,6,FALSE)=0,"",VLOOKUP(D3429,'Resources Final'!A:F,6,FALSE))</f>
        <v/>
      </c>
      <c r="O3429" s="3" t="str">
        <f>IF(VLOOKUP(D3429,'Resources Final'!A:G,7,FALSE)=0,"",VLOOKUP(D3429,'Resources Final'!A:G,7,FALSE))</f>
        <v/>
      </c>
    </row>
    <row r="3430" spans="1:15" x14ac:dyDescent="0.2">
      <c r="A3430" s="11">
        <v>990</v>
      </c>
      <c r="B3430" s="11" t="str">
        <f t="shared" si="65"/>
        <v>Charles G. Koch Charitable Foundation_O'Rourke Jr20173150</v>
      </c>
      <c r="C3430" s="11" t="s">
        <v>19</v>
      </c>
      <c r="D3430" s="11" t="s">
        <v>2723</v>
      </c>
      <c r="E3430" s="11" t="s">
        <v>2723</v>
      </c>
      <c r="F3430" s="4">
        <v>3150</v>
      </c>
      <c r="G3430" s="3">
        <v>2017</v>
      </c>
      <c r="H3430" s="3" t="s">
        <v>21</v>
      </c>
      <c r="I3430" s="12" t="s">
        <v>31</v>
      </c>
      <c r="J3430" s="3">
        <v>42</v>
      </c>
      <c r="K3430" s="3" t="str">
        <f>IF(VLOOKUP(D3430,'Resources Final'!A:C,3,FALSE)=0,"",VLOOKUP(D3430,'Resources Final'!A:C,3,FALSE))</f>
        <v>Y</v>
      </c>
      <c r="L3430" s="3" t="str">
        <f>IF(VLOOKUP(D3430,'Resources Final'!A:D,4,FALSE)=0,"",VLOOKUP(D3430,'Resources Final'!A:D,4,FALSE))</f>
        <v/>
      </c>
      <c r="M3430" s="3" t="str">
        <f>IF(VLOOKUP(D3430,'Resources Final'!A:E,5,FALSE)=0,"",VLOOKUP(D3430,'Resources Final'!A:E,5,FALSE))</f>
        <v/>
      </c>
      <c r="N3430" s="7" t="str">
        <f>IF(VLOOKUP(D3430,'Resources Final'!A:F,6,FALSE)=0,"",VLOOKUP(D3430,'Resources Final'!A:F,6,FALSE))</f>
        <v/>
      </c>
      <c r="O3430" s="3" t="str">
        <f>IF(VLOOKUP(D3430,'Resources Final'!A:G,7,FALSE)=0,"",VLOOKUP(D3430,'Resources Final'!A:G,7,FALSE))</f>
        <v/>
      </c>
    </row>
    <row r="3431" spans="1:15" x14ac:dyDescent="0.2">
      <c r="A3431" s="11">
        <v>990</v>
      </c>
      <c r="B3431" s="11" t="str">
        <f t="shared" si="65"/>
        <v>Charles G. Koch Charitable Foundation_Junior Achievement USA2017600050</v>
      </c>
      <c r="C3431" s="11" t="s">
        <v>19</v>
      </c>
      <c r="D3431" s="11" t="s">
        <v>1890</v>
      </c>
      <c r="E3431" s="11" t="s">
        <v>1890</v>
      </c>
      <c r="F3431" s="4">
        <v>600050</v>
      </c>
      <c r="G3431" s="3">
        <v>2017</v>
      </c>
      <c r="H3431" s="3" t="s">
        <v>21</v>
      </c>
      <c r="I3431" s="12"/>
      <c r="J3431" s="3">
        <v>43</v>
      </c>
      <c r="K3431" s="3" t="str">
        <f>IF(VLOOKUP(D3431,'Resources Final'!A:C,3,FALSE)=0,"",VLOOKUP(D3431,'Resources Final'!A:C,3,FALSE))</f>
        <v/>
      </c>
      <c r="L3431" s="3" t="str">
        <f>IF(VLOOKUP(D3431,'Resources Final'!A:D,4,FALSE)=0,"",VLOOKUP(D3431,'Resources Final'!A:D,4,FALSE))</f>
        <v/>
      </c>
      <c r="M3431" s="3" t="str">
        <f>IF(VLOOKUP(D3431,'Resources Final'!A:E,5,FALSE)=0,"",VLOOKUP(D3431,'Resources Final'!A:E,5,FALSE))</f>
        <v/>
      </c>
      <c r="N3431" s="7" t="str">
        <f>IF(VLOOKUP(D3431,'Resources Final'!A:F,6,FALSE)=0,"",VLOOKUP(D3431,'Resources Final'!A:F,6,FALSE))</f>
        <v/>
      </c>
      <c r="O3431" s="3" t="str">
        <f>IF(VLOOKUP(D3431,'Resources Final'!A:G,7,FALSE)=0,"",VLOOKUP(D3431,'Resources Final'!A:G,7,FALSE))</f>
        <v/>
      </c>
    </row>
    <row r="3432" spans="1:15" x14ac:dyDescent="0.2">
      <c r="A3432" s="11">
        <v>990</v>
      </c>
      <c r="B3432" s="11" t="str">
        <f t="shared" si="65"/>
        <v>Charles G. Koch Charitable Foundation_The Curators of the University of Missouri201710800</v>
      </c>
      <c r="C3432" s="11" t="s">
        <v>19</v>
      </c>
      <c r="D3432" s="11" t="s">
        <v>3579</v>
      </c>
      <c r="E3432" s="11" t="s">
        <v>3579</v>
      </c>
      <c r="F3432" s="4">
        <v>10800</v>
      </c>
      <c r="G3432" s="3">
        <v>2017</v>
      </c>
      <c r="H3432" s="3" t="s">
        <v>21</v>
      </c>
      <c r="I3432" s="12"/>
      <c r="J3432" s="3">
        <v>44</v>
      </c>
      <c r="K3432" s="3" t="str">
        <f>IF(VLOOKUP(D3432,'Resources Final'!A:C,3,FALSE)=0,"",VLOOKUP(D3432,'Resources Final'!A:C,3,FALSE))</f>
        <v/>
      </c>
      <c r="L3432" s="3" t="str">
        <f>IF(VLOOKUP(D3432,'Resources Final'!A:D,4,FALSE)=0,"",VLOOKUP(D3432,'Resources Final'!A:D,4,FALSE))</f>
        <v>Y</v>
      </c>
      <c r="M3432" s="3" t="str">
        <f>IF(VLOOKUP(D3432,'Resources Final'!A:E,5,FALSE)=0,"",VLOOKUP(D3432,'Resources Final'!A:E,5,FALSE))</f>
        <v/>
      </c>
      <c r="N3432" s="7" t="str">
        <f>IF(VLOOKUP(D3432,'Resources Final'!A:F,6,FALSE)=0,"",VLOOKUP(D3432,'Resources Final'!A:F,6,FALSE))</f>
        <v/>
      </c>
      <c r="O3432" s="3" t="str">
        <f>IF(VLOOKUP(D3432,'Resources Final'!A:G,7,FALSE)=0,"",VLOOKUP(D3432,'Resources Final'!A:G,7,FALSE))</f>
        <v/>
      </c>
    </row>
    <row r="3433" spans="1:15" x14ac:dyDescent="0.2">
      <c r="A3433" s="11">
        <v>990</v>
      </c>
      <c r="B3433" s="11" t="str">
        <f t="shared" si="65"/>
        <v>Charles G. Koch Charitable Foundation_Engine Research Foundation201712500</v>
      </c>
      <c r="C3433" s="11" t="s">
        <v>19</v>
      </c>
      <c r="D3433" s="11" t="s">
        <v>1141</v>
      </c>
      <c r="E3433" s="11" t="s">
        <v>1141</v>
      </c>
      <c r="F3433" s="4">
        <v>12500</v>
      </c>
      <c r="G3433" s="3">
        <v>2017</v>
      </c>
      <c r="H3433" s="3" t="s">
        <v>21</v>
      </c>
      <c r="I3433" s="12"/>
      <c r="J3433" s="3">
        <v>45</v>
      </c>
      <c r="K3433" s="3" t="str">
        <f>IF(VLOOKUP(D3433,'Resources Final'!A:C,3,FALSE)=0,"",VLOOKUP(D3433,'Resources Final'!A:C,3,FALSE))</f>
        <v/>
      </c>
      <c r="L3433" s="3" t="str">
        <f>IF(VLOOKUP(D3433,'Resources Final'!A:D,4,FALSE)=0,"",VLOOKUP(D3433,'Resources Final'!A:D,4,FALSE))</f>
        <v/>
      </c>
      <c r="M3433" s="3" t="str">
        <f>IF(VLOOKUP(D3433,'Resources Final'!A:E,5,FALSE)=0,"",VLOOKUP(D3433,'Resources Final'!A:E,5,FALSE))</f>
        <v/>
      </c>
      <c r="N3433" s="7" t="str">
        <f>IF(VLOOKUP(D3433,'Resources Final'!A:F,6,FALSE)=0,"",VLOOKUP(D3433,'Resources Final'!A:F,6,FALSE))</f>
        <v/>
      </c>
      <c r="O3433" s="3" t="str">
        <f>IF(VLOOKUP(D3433,'Resources Final'!A:G,7,FALSE)=0,"",VLOOKUP(D3433,'Resources Final'!A:G,7,FALSE))</f>
        <v/>
      </c>
    </row>
    <row r="3434" spans="1:15" x14ac:dyDescent="0.2">
      <c r="A3434" s="11">
        <v>990</v>
      </c>
      <c r="B3434" s="11" t="str">
        <f t="shared" si="65"/>
        <v>Charles G. Koch Charitable Foundation_Manhattan Institute for Policy Research201715093</v>
      </c>
      <c r="C3434" s="11" t="s">
        <v>19</v>
      </c>
      <c r="D3434" s="11" t="s">
        <v>2312</v>
      </c>
      <c r="E3434" s="11" t="s">
        <v>2312</v>
      </c>
      <c r="F3434" s="4">
        <v>15093</v>
      </c>
      <c r="G3434" s="3">
        <v>2017</v>
      </c>
      <c r="H3434" s="3" t="s">
        <v>21</v>
      </c>
      <c r="I3434" s="12"/>
      <c r="J3434" s="3">
        <v>46</v>
      </c>
      <c r="K3434" s="3" t="str">
        <f>IF(VLOOKUP(D3434,'Resources Final'!A:C,3,FALSE)=0,"",VLOOKUP(D3434,'Resources Final'!A:C,3,FALSE))</f>
        <v/>
      </c>
      <c r="L3434" s="3" t="str">
        <f>IF(VLOOKUP(D3434,'Resources Final'!A:D,4,FALSE)=0,"",VLOOKUP(D3434,'Resources Final'!A:D,4,FALSE))</f>
        <v/>
      </c>
      <c r="M3434" s="3" t="str">
        <f>IF(VLOOKUP(D3434,'Resources Final'!A:E,5,FALSE)=0,"",VLOOKUP(D3434,'Resources Final'!A:E,5,FALSE))</f>
        <v/>
      </c>
      <c r="N3434" s="7" t="str">
        <f>IF(VLOOKUP(D3434,'Resources Final'!A:F,6,FALSE)=0,"",VLOOKUP(D3434,'Resources Final'!A:F,6,FALSE))</f>
        <v>https://www.desmogblog.com/manhattan-institute-policy-research</v>
      </c>
      <c r="O3434" s="3" t="str">
        <f>IF(VLOOKUP(D3434,'Resources Final'!A:G,7,FALSE)=0,"",VLOOKUP(D3434,'Resources Final'!A:G,7,FALSE))</f>
        <v>Desmog</v>
      </c>
    </row>
    <row r="3435" spans="1:15" x14ac:dyDescent="0.2">
      <c r="A3435" s="11">
        <v>990</v>
      </c>
      <c r="B3435" s="11" t="str">
        <f t="shared" si="65"/>
        <v>Charles G. Koch Charitable Foundation_Academy on Capitalism and Limited Government Foundation201790000</v>
      </c>
      <c r="C3435" s="11" t="s">
        <v>19</v>
      </c>
      <c r="D3435" s="11" t="s">
        <v>72</v>
      </c>
      <c r="E3435" s="11" t="s">
        <v>72</v>
      </c>
      <c r="F3435" s="4">
        <v>90000</v>
      </c>
      <c r="G3435" s="3">
        <v>2017</v>
      </c>
      <c r="H3435" s="3" t="s">
        <v>21</v>
      </c>
      <c r="I3435" s="12"/>
      <c r="J3435" s="3">
        <v>47</v>
      </c>
      <c r="K3435" s="3" t="str">
        <f>IF(VLOOKUP(D3435,'Resources Final'!A:C,3,FALSE)=0,"",VLOOKUP(D3435,'Resources Final'!A:C,3,FALSE))</f>
        <v/>
      </c>
      <c r="L3435" s="3" t="str">
        <f>IF(VLOOKUP(D3435,'Resources Final'!A:D,4,FALSE)=0,"",VLOOKUP(D3435,'Resources Final'!A:D,4,FALSE))</f>
        <v>Y</v>
      </c>
      <c r="M3435" s="3" t="str">
        <f>IF(VLOOKUP(D3435,'Resources Final'!A:E,5,FALSE)=0,"",VLOOKUP(D3435,'Resources Final'!A:E,5,FALSE))</f>
        <v/>
      </c>
      <c r="N3435" s="7" t="str">
        <f>IF(VLOOKUP(D3435,'Resources Final'!A:F,6,FALSE)=0,"",VLOOKUP(D3435,'Resources Final'!A:F,6,FALSE))</f>
        <v/>
      </c>
      <c r="O3435" s="3" t="str">
        <f>IF(VLOOKUP(D3435,'Resources Final'!A:G,7,FALSE)=0,"",VLOOKUP(D3435,'Resources Final'!A:G,7,FALSE))</f>
        <v/>
      </c>
    </row>
    <row r="3436" spans="1:15" x14ac:dyDescent="0.2">
      <c r="A3436" s="11">
        <v>990</v>
      </c>
      <c r="B3436" s="11" t="str">
        <f t="shared" si="65"/>
        <v>Charles G. Koch Charitable Foundation_Delaware Council on Economic Education201760000</v>
      </c>
      <c r="C3436" s="11" t="s">
        <v>19</v>
      </c>
      <c r="D3436" s="11" t="s">
        <v>974</v>
      </c>
      <c r="E3436" s="11" t="s">
        <v>974</v>
      </c>
      <c r="F3436" s="4">
        <v>60000</v>
      </c>
      <c r="G3436" s="3">
        <v>2017</v>
      </c>
      <c r="H3436" s="3" t="s">
        <v>21</v>
      </c>
      <c r="I3436" s="12"/>
      <c r="J3436" s="3">
        <v>48</v>
      </c>
      <c r="K3436" s="3" t="str">
        <f>IF(VLOOKUP(D3436,'Resources Final'!A:C,3,FALSE)=0,"",VLOOKUP(D3436,'Resources Final'!A:C,3,FALSE))</f>
        <v/>
      </c>
      <c r="L3436" s="3" t="str">
        <f>IF(VLOOKUP(D3436,'Resources Final'!A:D,4,FALSE)=0,"",VLOOKUP(D3436,'Resources Final'!A:D,4,FALSE))</f>
        <v/>
      </c>
      <c r="M3436" s="3" t="str">
        <f>IF(VLOOKUP(D3436,'Resources Final'!A:E,5,FALSE)=0,"",VLOOKUP(D3436,'Resources Final'!A:E,5,FALSE))</f>
        <v/>
      </c>
      <c r="N3436" s="7" t="str">
        <f>IF(VLOOKUP(D3436,'Resources Final'!A:F,6,FALSE)=0,"",VLOOKUP(D3436,'Resources Final'!A:F,6,FALSE))</f>
        <v/>
      </c>
      <c r="O3436" s="3" t="str">
        <f>IF(VLOOKUP(D3436,'Resources Final'!A:G,7,FALSE)=0,"",VLOOKUP(D3436,'Resources Final'!A:G,7,FALSE))</f>
        <v/>
      </c>
    </row>
    <row r="3437" spans="1:15" x14ac:dyDescent="0.2">
      <c r="A3437" s="11">
        <v>990</v>
      </c>
      <c r="B3437" s="11" t="str">
        <f t="shared" si="65"/>
        <v>Charles G. Koch Charitable Foundation_Center for Arms Control and Non-Proliferation201743500</v>
      </c>
      <c r="C3437" s="11" t="s">
        <v>19</v>
      </c>
      <c r="D3437" s="11" t="s">
        <v>646</v>
      </c>
      <c r="E3437" s="11" t="s">
        <v>646</v>
      </c>
      <c r="F3437" s="4">
        <v>43500</v>
      </c>
      <c r="G3437" s="3">
        <v>2017</v>
      </c>
      <c r="H3437" s="3" t="s">
        <v>21</v>
      </c>
      <c r="I3437" s="12"/>
      <c r="J3437" s="3">
        <v>49</v>
      </c>
      <c r="K3437" s="3" t="str">
        <f>IF(VLOOKUP(D3437,'Resources Final'!A:C,3,FALSE)=0,"",VLOOKUP(D3437,'Resources Final'!A:C,3,FALSE))</f>
        <v/>
      </c>
      <c r="L3437" s="3" t="str">
        <f>IF(VLOOKUP(D3437,'Resources Final'!A:D,4,FALSE)=0,"",VLOOKUP(D3437,'Resources Final'!A:D,4,FALSE))</f>
        <v/>
      </c>
      <c r="M3437" s="3" t="str">
        <f>IF(VLOOKUP(D3437,'Resources Final'!A:E,5,FALSE)=0,"",VLOOKUP(D3437,'Resources Final'!A:E,5,FALSE))</f>
        <v/>
      </c>
      <c r="N3437" s="7" t="str">
        <f>IF(VLOOKUP(D3437,'Resources Final'!A:F,6,FALSE)=0,"",VLOOKUP(D3437,'Resources Final'!A:F,6,FALSE))</f>
        <v/>
      </c>
      <c r="O3437" s="3" t="str">
        <f>IF(VLOOKUP(D3437,'Resources Final'!A:G,7,FALSE)=0,"",VLOOKUP(D3437,'Resources Final'!A:G,7,FALSE))</f>
        <v/>
      </c>
    </row>
    <row r="3438" spans="1:15" x14ac:dyDescent="0.2">
      <c r="A3438" s="11">
        <v>990</v>
      </c>
      <c r="B3438" s="11" t="str">
        <f t="shared" si="65"/>
        <v>Charles G. Koch Charitable Foundation_Warren20173600</v>
      </c>
      <c r="C3438" s="11" t="s">
        <v>19</v>
      </c>
      <c r="D3438" s="11" t="s">
        <v>3936</v>
      </c>
      <c r="E3438" s="11" t="s">
        <v>3936</v>
      </c>
      <c r="F3438" s="4">
        <v>3600</v>
      </c>
      <c r="G3438" s="3">
        <v>2017</v>
      </c>
      <c r="H3438" s="3" t="s">
        <v>21</v>
      </c>
      <c r="I3438" s="12" t="s">
        <v>31</v>
      </c>
      <c r="J3438" s="3">
        <v>50</v>
      </c>
      <c r="K3438" s="3" t="str">
        <f>IF(VLOOKUP(D3438,'Resources Final'!A:C,3,FALSE)=0,"",VLOOKUP(D3438,'Resources Final'!A:C,3,FALSE))</f>
        <v>Y</v>
      </c>
      <c r="L3438" s="3" t="str">
        <f>IF(VLOOKUP(D3438,'Resources Final'!A:D,4,FALSE)=0,"",VLOOKUP(D3438,'Resources Final'!A:D,4,FALSE))</f>
        <v/>
      </c>
      <c r="M3438" s="3" t="str">
        <f>IF(VLOOKUP(D3438,'Resources Final'!A:E,5,FALSE)=0,"",VLOOKUP(D3438,'Resources Final'!A:E,5,FALSE))</f>
        <v/>
      </c>
      <c r="N3438" s="7" t="str">
        <f>IF(VLOOKUP(D3438,'Resources Final'!A:F,6,FALSE)=0,"",VLOOKUP(D3438,'Resources Final'!A:F,6,FALSE))</f>
        <v/>
      </c>
      <c r="O3438" s="3" t="str">
        <f>IF(VLOOKUP(D3438,'Resources Final'!A:G,7,FALSE)=0,"",VLOOKUP(D3438,'Resources Final'!A:G,7,FALSE))</f>
        <v/>
      </c>
    </row>
    <row r="3439" spans="1:15" x14ac:dyDescent="0.2">
      <c r="A3439" s="11">
        <v>990</v>
      </c>
      <c r="B3439" s="11" t="str">
        <f t="shared" si="65"/>
        <v>Charles G. Koch Charitable Foundation_Kim20176111</v>
      </c>
      <c r="C3439" s="11" t="s">
        <v>19</v>
      </c>
      <c r="D3439" s="11" t="s">
        <v>1998</v>
      </c>
      <c r="E3439" s="11" t="s">
        <v>1998</v>
      </c>
      <c r="F3439" s="4">
        <v>6111</v>
      </c>
      <c r="G3439" s="3">
        <v>2017</v>
      </c>
      <c r="H3439" s="3" t="s">
        <v>21</v>
      </c>
      <c r="I3439" s="12" t="s">
        <v>31</v>
      </c>
      <c r="J3439" s="3">
        <v>51</v>
      </c>
      <c r="K3439" s="3" t="str">
        <f>IF(VLOOKUP(D3439,'Resources Final'!A:C,3,FALSE)=0,"",VLOOKUP(D3439,'Resources Final'!A:C,3,FALSE))</f>
        <v>Y</v>
      </c>
      <c r="L3439" s="3" t="str">
        <f>IF(VLOOKUP(D3439,'Resources Final'!A:D,4,FALSE)=0,"",VLOOKUP(D3439,'Resources Final'!A:D,4,FALSE))</f>
        <v/>
      </c>
      <c r="M3439" s="3" t="str">
        <f>IF(VLOOKUP(D3439,'Resources Final'!A:E,5,FALSE)=0,"",VLOOKUP(D3439,'Resources Final'!A:E,5,FALSE))</f>
        <v/>
      </c>
      <c r="N3439" s="7" t="str">
        <f>IF(VLOOKUP(D3439,'Resources Final'!A:F,6,FALSE)=0,"",VLOOKUP(D3439,'Resources Final'!A:F,6,FALSE))</f>
        <v/>
      </c>
      <c r="O3439" s="3" t="str">
        <f>IF(VLOOKUP(D3439,'Resources Final'!A:G,7,FALSE)=0,"",VLOOKUP(D3439,'Resources Final'!A:G,7,FALSE))</f>
        <v/>
      </c>
    </row>
    <row r="3440" spans="1:15" x14ac:dyDescent="0.2">
      <c r="A3440" s="11">
        <v>990</v>
      </c>
      <c r="B3440" s="11" t="str">
        <f t="shared" si="65"/>
        <v>Charles G. Koch Charitable Foundation_Saint Louis University20171000</v>
      </c>
      <c r="C3440" s="11" t="s">
        <v>19</v>
      </c>
      <c r="D3440" s="11" t="s">
        <v>3204</v>
      </c>
      <c r="E3440" s="11" t="s">
        <v>3204</v>
      </c>
      <c r="F3440" s="4">
        <v>1000</v>
      </c>
      <c r="G3440" s="3">
        <v>2017</v>
      </c>
      <c r="H3440" s="3" t="s">
        <v>21</v>
      </c>
      <c r="I3440" s="12"/>
      <c r="J3440" s="3">
        <v>52</v>
      </c>
      <c r="K3440" s="3" t="str">
        <f>IF(VLOOKUP(D3440,'Resources Final'!A:C,3,FALSE)=0,"",VLOOKUP(D3440,'Resources Final'!A:C,3,FALSE))</f>
        <v/>
      </c>
      <c r="L3440" s="3" t="str">
        <f>IF(VLOOKUP(D3440,'Resources Final'!A:D,4,FALSE)=0,"",VLOOKUP(D3440,'Resources Final'!A:D,4,FALSE))</f>
        <v>Y</v>
      </c>
      <c r="M3440" s="3" t="str">
        <f>IF(VLOOKUP(D3440,'Resources Final'!A:E,5,FALSE)=0,"",VLOOKUP(D3440,'Resources Final'!A:E,5,FALSE))</f>
        <v/>
      </c>
      <c r="N3440" s="7" t="str">
        <f>IF(VLOOKUP(D3440,'Resources Final'!A:F,6,FALSE)=0,"",VLOOKUP(D3440,'Resources Final'!A:F,6,FALSE))</f>
        <v/>
      </c>
      <c r="O3440" s="3" t="str">
        <f>IF(VLOOKUP(D3440,'Resources Final'!A:G,7,FALSE)=0,"",VLOOKUP(D3440,'Resources Final'!A:G,7,FALSE))</f>
        <v/>
      </c>
    </row>
    <row r="3441" spans="1:15" x14ac:dyDescent="0.2">
      <c r="A3441" s="11">
        <v>990</v>
      </c>
      <c r="B3441" s="11" t="str">
        <f t="shared" si="65"/>
        <v>Charles G. Koch Charitable Foundation_Walker20175418</v>
      </c>
      <c r="C3441" s="11" t="s">
        <v>19</v>
      </c>
      <c r="D3441" s="11" t="s">
        <v>3925</v>
      </c>
      <c r="E3441" s="11" t="s">
        <v>3925</v>
      </c>
      <c r="F3441" s="4">
        <v>5418</v>
      </c>
      <c r="G3441" s="3">
        <v>2017</v>
      </c>
      <c r="H3441" s="3" t="s">
        <v>21</v>
      </c>
      <c r="I3441" s="12" t="s">
        <v>31</v>
      </c>
      <c r="J3441" s="3">
        <v>53</v>
      </c>
      <c r="K3441" s="3" t="str">
        <f>IF(VLOOKUP(D3441,'Resources Final'!A:C,3,FALSE)=0,"",VLOOKUP(D3441,'Resources Final'!A:C,3,FALSE))</f>
        <v>Y</v>
      </c>
      <c r="L3441" s="3" t="str">
        <f>IF(VLOOKUP(D3441,'Resources Final'!A:D,4,FALSE)=0,"",VLOOKUP(D3441,'Resources Final'!A:D,4,FALSE))</f>
        <v/>
      </c>
      <c r="M3441" s="3" t="str">
        <f>IF(VLOOKUP(D3441,'Resources Final'!A:E,5,FALSE)=0,"",VLOOKUP(D3441,'Resources Final'!A:E,5,FALSE))</f>
        <v/>
      </c>
      <c r="N3441" s="7" t="str">
        <f>IF(VLOOKUP(D3441,'Resources Final'!A:F,6,FALSE)=0,"",VLOOKUP(D3441,'Resources Final'!A:F,6,FALSE))</f>
        <v/>
      </c>
      <c r="O3441" s="3" t="str">
        <f>IF(VLOOKUP(D3441,'Resources Final'!A:G,7,FALSE)=0,"",VLOOKUP(D3441,'Resources Final'!A:G,7,FALSE))</f>
        <v/>
      </c>
    </row>
    <row r="3442" spans="1:15" x14ac:dyDescent="0.2">
      <c r="A3442" s="11">
        <v>990</v>
      </c>
      <c r="B3442" s="11" t="str">
        <f t="shared" si="65"/>
        <v>Charles G. Koch Charitable Foundation_Morris20173150</v>
      </c>
      <c r="C3442" s="11" t="s">
        <v>19</v>
      </c>
      <c r="D3442" s="11" t="s">
        <v>2534</v>
      </c>
      <c r="E3442" s="11" t="s">
        <v>2534</v>
      </c>
      <c r="F3442" s="4">
        <v>3150</v>
      </c>
      <c r="G3442" s="3">
        <v>2017</v>
      </c>
      <c r="H3442" s="3" t="s">
        <v>21</v>
      </c>
      <c r="I3442" s="12" t="s">
        <v>31</v>
      </c>
      <c r="J3442" s="3">
        <v>54</v>
      </c>
      <c r="K3442" s="3" t="str">
        <f>IF(VLOOKUP(D3442,'Resources Final'!A:C,3,FALSE)=0,"",VLOOKUP(D3442,'Resources Final'!A:C,3,FALSE))</f>
        <v>Y</v>
      </c>
      <c r="L3442" s="3" t="str">
        <f>IF(VLOOKUP(D3442,'Resources Final'!A:D,4,FALSE)=0,"",VLOOKUP(D3442,'Resources Final'!A:D,4,FALSE))</f>
        <v/>
      </c>
      <c r="M3442" s="3" t="str">
        <f>IF(VLOOKUP(D3442,'Resources Final'!A:E,5,FALSE)=0,"",VLOOKUP(D3442,'Resources Final'!A:E,5,FALSE))</f>
        <v/>
      </c>
      <c r="N3442" s="7" t="str">
        <f>IF(VLOOKUP(D3442,'Resources Final'!A:F,6,FALSE)=0,"",VLOOKUP(D3442,'Resources Final'!A:F,6,FALSE))</f>
        <v/>
      </c>
      <c r="O3442" s="3" t="str">
        <f>IF(VLOOKUP(D3442,'Resources Final'!A:G,7,FALSE)=0,"",VLOOKUP(D3442,'Resources Final'!A:G,7,FALSE))</f>
        <v/>
      </c>
    </row>
    <row r="3443" spans="1:15" x14ac:dyDescent="0.2">
      <c r="A3443" s="11">
        <v>990</v>
      </c>
      <c r="B3443" s="11" t="str">
        <f t="shared" si="65"/>
        <v>Charles G. Koch Charitable Foundation_Voorhis20173825</v>
      </c>
      <c r="C3443" s="11" t="s">
        <v>19</v>
      </c>
      <c r="D3443" s="11" t="s">
        <v>3908</v>
      </c>
      <c r="E3443" s="11" t="s">
        <v>3908</v>
      </c>
      <c r="F3443" s="4">
        <v>3825</v>
      </c>
      <c r="G3443" s="3">
        <v>2017</v>
      </c>
      <c r="H3443" s="3" t="s">
        <v>21</v>
      </c>
      <c r="I3443" s="12" t="s">
        <v>31</v>
      </c>
      <c r="J3443" s="3">
        <v>55</v>
      </c>
      <c r="K3443" s="3" t="str">
        <f>IF(VLOOKUP(D3443,'Resources Final'!A:C,3,FALSE)=0,"",VLOOKUP(D3443,'Resources Final'!A:C,3,FALSE))</f>
        <v>Y</v>
      </c>
      <c r="L3443" s="3" t="str">
        <f>IF(VLOOKUP(D3443,'Resources Final'!A:D,4,FALSE)=0,"",VLOOKUP(D3443,'Resources Final'!A:D,4,FALSE))</f>
        <v/>
      </c>
      <c r="M3443" s="3" t="str">
        <f>IF(VLOOKUP(D3443,'Resources Final'!A:E,5,FALSE)=0,"",VLOOKUP(D3443,'Resources Final'!A:E,5,FALSE))</f>
        <v/>
      </c>
      <c r="N3443" s="7" t="str">
        <f>IF(VLOOKUP(D3443,'Resources Final'!A:F,6,FALSE)=0,"",VLOOKUP(D3443,'Resources Final'!A:F,6,FALSE))</f>
        <v/>
      </c>
      <c r="O3443" s="3" t="str">
        <f>IF(VLOOKUP(D3443,'Resources Final'!A:G,7,FALSE)=0,"",VLOOKUP(D3443,'Resources Final'!A:G,7,FALSE))</f>
        <v/>
      </c>
    </row>
    <row r="3444" spans="1:15" x14ac:dyDescent="0.2">
      <c r="A3444" s="11">
        <v>990</v>
      </c>
      <c r="B3444" s="11" t="str">
        <f t="shared" si="65"/>
        <v>Charles G. Koch Charitable Foundation_Conservative Policy Leadership Institute201710000</v>
      </c>
      <c r="C3444" s="11" t="s">
        <v>19</v>
      </c>
      <c r="D3444" s="11" t="s">
        <v>831</v>
      </c>
      <c r="E3444" s="11" t="s">
        <v>831</v>
      </c>
      <c r="F3444" s="4">
        <v>10000</v>
      </c>
      <c r="G3444" s="3">
        <v>2017</v>
      </c>
      <c r="H3444" s="3" t="s">
        <v>21</v>
      </c>
      <c r="I3444" s="12"/>
      <c r="J3444" s="3">
        <v>56</v>
      </c>
      <c r="K3444" s="3" t="str">
        <f>IF(VLOOKUP(D3444,'Resources Final'!A:C,3,FALSE)=0,"",VLOOKUP(D3444,'Resources Final'!A:C,3,FALSE))</f>
        <v/>
      </c>
      <c r="L3444" s="3" t="str">
        <f>IF(VLOOKUP(D3444,'Resources Final'!A:D,4,FALSE)=0,"",VLOOKUP(D3444,'Resources Final'!A:D,4,FALSE))</f>
        <v/>
      </c>
      <c r="M3444" s="3" t="str">
        <f>IF(VLOOKUP(D3444,'Resources Final'!A:E,5,FALSE)=0,"",VLOOKUP(D3444,'Resources Final'!A:E,5,FALSE))</f>
        <v/>
      </c>
      <c r="N3444" s="7" t="str">
        <f>IF(VLOOKUP(D3444,'Resources Final'!A:F,6,FALSE)=0,"",VLOOKUP(D3444,'Resources Final'!A:F,6,FALSE))</f>
        <v/>
      </c>
      <c r="O3444" s="3" t="str">
        <f>IF(VLOOKUP(D3444,'Resources Final'!A:G,7,FALSE)=0,"",VLOOKUP(D3444,'Resources Final'!A:G,7,FALSE))</f>
        <v/>
      </c>
    </row>
    <row r="3445" spans="1:15" x14ac:dyDescent="0.2">
      <c r="A3445" s="11">
        <v>990</v>
      </c>
      <c r="B3445" s="11" t="str">
        <f t="shared" si="65"/>
        <v>Charles G. Koch Charitable Foundation_The Responsiveed Foundation201750000</v>
      </c>
      <c r="C3445" s="11" t="s">
        <v>19</v>
      </c>
      <c r="D3445" s="11" t="s">
        <v>3611</v>
      </c>
      <c r="E3445" s="11" t="s">
        <v>3611</v>
      </c>
      <c r="F3445" s="4">
        <v>50000</v>
      </c>
      <c r="G3445" s="3">
        <v>2017</v>
      </c>
      <c r="H3445" s="3" t="s">
        <v>21</v>
      </c>
      <c r="I3445" s="12"/>
      <c r="J3445" s="3">
        <v>57</v>
      </c>
      <c r="K3445" s="3" t="str">
        <f>IF(VLOOKUP(D3445,'Resources Final'!A:C,3,FALSE)=0,"",VLOOKUP(D3445,'Resources Final'!A:C,3,FALSE))</f>
        <v/>
      </c>
      <c r="L3445" s="3" t="str">
        <f>IF(VLOOKUP(D3445,'Resources Final'!A:D,4,FALSE)=0,"",VLOOKUP(D3445,'Resources Final'!A:D,4,FALSE))</f>
        <v>Y</v>
      </c>
      <c r="M3445" s="3" t="str">
        <f>IF(VLOOKUP(D3445,'Resources Final'!A:E,5,FALSE)=0,"",VLOOKUP(D3445,'Resources Final'!A:E,5,FALSE))</f>
        <v/>
      </c>
      <c r="N3445" s="7" t="str">
        <f>IF(VLOOKUP(D3445,'Resources Final'!A:F,6,FALSE)=0,"",VLOOKUP(D3445,'Resources Final'!A:F,6,FALSE))</f>
        <v/>
      </c>
      <c r="O3445" s="3" t="str">
        <f>IF(VLOOKUP(D3445,'Resources Final'!A:G,7,FALSE)=0,"",VLOOKUP(D3445,'Resources Final'!A:G,7,FALSE))</f>
        <v/>
      </c>
    </row>
    <row r="3446" spans="1:15" x14ac:dyDescent="0.2">
      <c r="A3446" s="11">
        <v>990</v>
      </c>
      <c r="B3446" s="11" t="str">
        <f t="shared" si="65"/>
        <v>Charles G. Koch Charitable Foundation_Ferris State University201749300</v>
      </c>
      <c r="C3446" s="11" t="s">
        <v>19</v>
      </c>
      <c r="D3446" s="11" t="s">
        <v>1203</v>
      </c>
      <c r="E3446" s="11" t="s">
        <v>1203</v>
      </c>
      <c r="F3446" s="4">
        <v>49300</v>
      </c>
      <c r="G3446" s="3">
        <v>2017</v>
      </c>
      <c r="H3446" s="3" t="s">
        <v>21</v>
      </c>
      <c r="I3446" s="12"/>
      <c r="J3446" s="3">
        <v>58</v>
      </c>
      <c r="K3446" s="3" t="str">
        <f>IF(VLOOKUP(D3446,'Resources Final'!A:C,3,FALSE)=0,"",VLOOKUP(D3446,'Resources Final'!A:C,3,FALSE))</f>
        <v/>
      </c>
      <c r="L3446" s="3" t="str">
        <f>IF(VLOOKUP(D3446,'Resources Final'!A:D,4,FALSE)=0,"",VLOOKUP(D3446,'Resources Final'!A:D,4,FALSE))</f>
        <v>Y</v>
      </c>
      <c r="M3446" s="3" t="str">
        <f>IF(VLOOKUP(D3446,'Resources Final'!A:E,5,FALSE)=0,"",VLOOKUP(D3446,'Resources Final'!A:E,5,FALSE))</f>
        <v/>
      </c>
      <c r="N3446" s="7" t="str">
        <f>IF(VLOOKUP(D3446,'Resources Final'!A:F,6,FALSE)=0,"",VLOOKUP(D3446,'Resources Final'!A:F,6,FALSE))</f>
        <v/>
      </c>
      <c r="O3446" s="3" t="str">
        <f>IF(VLOOKUP(D3446,'Resources Final'!A:G,7,FALSE)=0,"",VLOOKUP(D3446,'Resources Final'!A:G,7,FALSE))</f>
        <v/>
      </c>
    </row>
    <row r="3447" spans="1:15" x14ac:dyDescent="0.2">
      <c r="A3447" s="11">
        <v>990</v>
      </c>
      <c r="B3447" s="11" t="str">
        <f t="shared" si="65"/>
        <v>Charles G. Koch Charitable Foundation_Strumpf20173825</v>
      </c>
      <c r="C3447" s="11" t="s">
        <v>19</v>
      </c>
      <c r="D3447" s="11" t="s">
        <v>3461</v>
      </c>
      <c r="E3447" s="11" t="s">
        <v>3461</v>
      </c>
      <c r="F3447" s="4">
        <v>3825</v>
      </c>
      <c r="G3447" s="3">
        <v>2017</v>
      </c>
      <c r="H3447" s="3" t="s">
        <v>21</v>
      </c>
      <c r="I3447" s="12" t="s">
        <v>31</v>
      </c>
      <c r="J3447" s="3">
        <v>59</v>
      </c>
      <c r="K3447" s="3" t="str">
        <f>IF(VLOOKUP(D3447,'Resources Final'!A:C,3,FALSE)=0,"",VLOOKUP(D3447,'Resources Final'!A:C,3,FALSE))</f>
        <v>Y</v>
      </c>
      <c r="L3447" s="3" t="str">
        <f>IF(VLOOKUP(D3447,'Resources Final'!A:D,4,FALSE)=0,"",VLOOKUP(D3447,'Resources Final'!A:D,4,FALSE))</f>
        <v/>
      </c>
      <c r="M3447" s="3" t="str">
        <f>IF(VLOOKUP(D3447,'Resources Final'!A:E,5,FALSE)=0,"",VLOOKUP(D3447,'Resources Final'!A:E,5,FALSE))</f>
        <v/>
      </c>
      <c r="N3447" s="7" t="str">
        <f>IF(VLOOKUP(D3447,'Resources Final'!A:F,6,FALSE)=0,"",VLOOKUP(D3447,'Resources Final'!A:F,6,FALSE))</f>
        <v/>
      </c>
      <c r="O3447" s="3" t="str">
        <f>IF(VLOOKUP(D3447,'Resources Final'!A:G,7,FALSE)=0,"",VLOOKUP(D3447,'Resources Final'!A:G,7,FALSE))</f>
        <v/>
      </c>
    </row>
    <row r="3448" spans="1:15" x14ac:dyDescent="0.2">
      <c r="A3448" s="11">
        <v>990</v>
      </c>
      <c r="B3448" s="11" t="str">
        <f t="shared" si="65"/>
        <v>Charles G. Koch Charitable Foundation_Colorado Christian University20177000</v>
      </c>
      <c r="C3448" s="11" t="s">
        <v>19</v>
      </c>
      <c r="D3448" s="11" t="s">
        <v>798</v>
      </c>
      <c r="E3448" s="11" t="s">
        <v>798</v>
      </c>
      <c r="F3448" s="4">
        <v>7000</v>
      </c>
      <c r="G3448" s="3">
        <v>2017</v>
      </c>
      <c r="H3448" s="3" t="s">
        <v>21</v>
      </c>
      <c r="I3448" s="12"/>
      <c r="J3448" s="3">
        <v>60</v>
      </c>
      <c r="K3448" s="3" t="str">
        <f>IF(VLOOKUP(D3448,'Resources Final'!A:C,3,FALSE)=0,"",VLOOKUP(D3448,'Resources Final'!A:C,3,FALSE))</f>
        <v/>
      </c>
      <c r="L3448" s="3" t="str">
        <f>IF(VLOOKUP(D3448,'Resources Final'!A:D,4,FALSE)=0,"",VLOOKUP(D3448,'Resources Final'!A:D,4,FALSE))</f>
        <v>Y</v>
      </c>
      <c r="M3448" s="3" t="str">
        <f>IF(VLOOKUP(D3448,'Resources Final'!A:E,5,FALSE)=0,"",VLOOKUP(D3448,'Resources Final'!A:E,5,FALSE))</f>
        <v/>
      </c>
      <c r="N3448" s="7" t="str">
        <f>IF(VLOOKUP(D3448,'Resources Final'!A:F,6,FALSE)=0,"",VLOOKUP(D3448,'Resources Final'!A:F,6,FALSE))</f>
        <v/>
      </c>
      <c r="O3448" s="3" t="str">
        <f>IF(VLOOKUP(D3448,'Resources Final'!A:G,7,FALSE)=0,"",VLOOKUP(D3448,'Resources Final'!A:G,7,FALSE))</f>
        <v/>
      </c>
    </row>
    <row r="3449" spans="1:15" x14ac:dyDescent="0.2">
      <c r="A3449" s="11">
        <v>990</v>
      </c>
      <c r="B3449" s="11" t="str">
        <f t="shared" si="65"/>
        <v>Charles G. Koch Charitable Foundation_Enyenihi20173825</v>
      </c>
      <c r="C3449" s="11" t="s">
        <v>19</v>
      </c>
      <c r="D3449" s="11" t="s">
        <v>1146</v>
      </c>
      <c r="E3449" s="11" t="s">
        <v>1146</v>
      </c>
      <c r="F3449" s="4">
        <v>3825</v>
      </c>
      <c r="G3449" s="3">
        <v>2017</v>
      </c>
      <c r="H3449" s="3" t="s">
        <v>21</v>
      </c>
      <c r="I3449" s="12" t="s">
        <v>31</v>
      </c>
      <c r="J3449" s="3">
        <v>61</v>
      </c>
      <c r="K3449" s="3" t="str">
        <f>IF(VLOOKUP(D3449,'Resources Final'!A:C,3,FALSE)=0,"",VLOOKUP(D3449,'Resources Final'!A:C,3,FALSE))</f>
        <v>Y</v>
      </c>
      <c r="L3449" s="3" t="str">
        <f>IF(VLOOKUP(D3449,'Resources Final'!A:D,4,FALSE)=0,"",VLOOKUP(D3449,'Resources Final'!A:D,4,FALSE))</f>
        <v/>
      </c>
      <c r="M3449" s="3" t="str">
        <f>IF(VLOOKUP(D3449,'Resources Final'!A:E,5,FALSE)=0,"",VLOOKUP(D3449,'Resources Final'!A:E,5,FALSE))</f>
        <v/>
      </c>
      <c r="N3449" s="7" t="str">
        <f>IF(VLOOKUP(D3449,'Resources Final'!A:F,6,FALSE)=0,"",VLOOKUP(D3449,'Resources Final'!A:F,6,FALSE))</f>
        <v/>
      </c>
      <c r="O3449" s="3" t="str">
        <f>IF(VLOOKUP(D3449,'Resources Final'!A:G,7,FALSE)=0,"",VLOOKUP(D3449,'Resources Final'!A:G,7,FALSE))</f>
        <v/>
      </c>
    </row>
    <row r="3450" spans="1:15" x14ac:dyDescent="0.2">
      <c r="A3450" s="11">
        <v>990</v>
      </c>
      <c r="B3450" s="11" t="str">
        <f t="shared" si="65"/>
        <v>Charles G. Koch Charitable Foundation_Evca Foundation201725000</v>
      </c>
      <c r="C3450" s="11" t="s">
        <v>19</v>
      </c>
      <c r="D3450" s="11" t="s">
        <v>1171</v>
      </c>
      <c r="E3450" s="11" t="s">
        <v>1171</v>
      </c>
      <c r="F3450" s="4">
        <v>25000</v>
      </c>
      <c r="G3450" s="3">
        <v>2017</v>
      </c>
      <c r="H3450" s="3" t="s">
        <v>21</v>
      </c>
      <c r="I3450" s="12"/>
      <c r="J3450" s="3">
        <v>62</v>
      </c>
      <c r="K3450" s="3" t="str">
        <f>IF(VLOOKUP(D3450,'Resources Final'!A:C,3,FALSE)=0,"",VLOOKUP(D3450,'Resources Final'!A:C,3,FALSE))</f>
        <v/>
      </c>
      <c r="L3450" s="3" t="str">
        <f>IF(VLOOKUP(D3450,'Resources Final'!A:D,4,FALSE)=0,"",VLOOKUP(D3450,'Resources Final'!A:D,4,FALSE))</f>
        <v/>
      </c>
      <c r="M3450" s="3" t="str">
        <f>IF(VLOOKUP(D3450,'Resources Final'!A:E,5,FALSE)=0,"",VLOOKUP(D3450,'Resources Final'!A:E,5,FALSE))</f>
        <v/>
      </c>
      <c r="N3450" s="7" t="str">
        <f>IF(VLOOKUP(D3450,'Resources Final'!A:F,6,FALSE)=0,"",VLOOKUP(D3450,'Resources Final'!A:F,6,FALSE))</f>
        <v/>
      </c>
      <c r="O3450" s="3" t="str">
        <f>IF(VLOOKUP(D3450,'Resources Final'!A:G,7,FALSE)=0,"",VLOOKUP(D3450,'Resources Final'!A:G,7,FALSE))</f>
        <v/>
      </c>
    </row>
    <row r="3451" spans="1:15" x14ac:dyDescent="0.2">
      <c r="A3451" s="11">
        <v>990</v>
      </c>
      <c r="B3451" s="11" t="str">
        <f t="shared" si="65"/>
        <v>Charles G. Koch Charitable Foundation_Carrero20173600</v>
      </c>
      <c r="C3451" s="11" t="s">
        <v>19</v>
      </c>
      <c r="D3451" s="11" t="s">
        <v>615</v>
      </c>
      <c r="E3451" s="11" t="s">
        <v>615</v>
      </c>
      <c r="F3451" s="4">
        <v>3600</v>
      </c>
      <c r="G3451" s="3">
        <v>2017</v>
      </c>
      <c r="H3451" s="3" t="s">
        <v>21</v>
      </c>
      <c r="I3451" s="12" t="s">
        <v>31</v>
      </c>
      <c r="J3451" s="3">
        <v>63</v>
      </c>
      <c r="K3451" s="3" t="str">
        <f>IF(VLOOKUP(D3451,'Resources Final'!A:C,3,FALSE)=0,"",VLOOKUP(D3451,'Resources Final'!A:C,3,FALSE))</f>
        <v>Y</v>
      </c>
      <c r="L3451" s="3" t="str">
        <f>IF(VLOOKUP(D3451,'Resources Final'!A:D,4,FALSE)=0,"",VLOOKUP(D3451,'Resources Final'!A:D,4,FALSE))</f>
        <v/>
      </c>
      <c r="M3451" s="3" t="str">
        <f>IF(VLOOKUP(D3451,'Resources Final'!A:E,5,FALSE)=0,"",VLOOKUP(D3451,'Resources Final'!A:E,5,FALSE))</f>
        <v/>
      </c>
      <c r="N3451" s="7" t="str">
        <f>IF(VLOOKUP(D3451,'Resources Final'!A:F,6,FALSE)=0,"",VLOOKUP(D3451,'Resources Final'!A:F,6,FALSE))</f>
        <v/>
      </c>
      <c r="O3451" s="3" t="str">
        <f>IF(VLOOKUP(D3451,'Resources Final'!A:G,7,FALSE)=0,"",VLOOKUP(D3451,'Resources Final'!A:G,7,FALSE))</f>
        <v/>
      </c>
    </row>
    <row r="3452" spans="1:15" x14ac:dyDescent="0.2">
      <c r="A3452" s="11">
        <v>990</v>
      </c>
      <c r="B3452" s="11" t="str">
        <f t="shared" si="65"/>
        <v>Charles G. Koch Charitable Foundation_Absher20173150</v>
      </c>
      <c r="C3452" s="11" t="s">
        <v>19</v>
      </c>
      <c r="D3452" s="11" t="s">
        <v>40</v>
      </c>
      <c r="E3452" s="11" t="s">
        <v>40</v>
      </c>
      <c r="F3452" s="4">
        <v>3150</v>
      </c>
      <c r="G3452" s="3">
        <v>2017</v>
      </c>
      <c r="H3452" s="3" t="s">
        <v>21</v>
      </c>
      <c r="I3452" s="12" t="s">
        <v>31</v>
      </c>
      <c r="J3452" s="3">
        <v>64</v>
      </c>
      <c r="K3452" s="3" t="str">
        <f>IF(VLOOKUP(D3452,'Resources Final'!A:C,3,FALSE)=0,"",VLOOKUP(D3452,'Resources Final'!A:C,3,FALSE))</f>
        <v>Y</v>
      </c>
      <c r="L3452" s="3" t="str">
        <f>IF(VLOOKUP(D3452,'Resources Final'!A:D,4,FALSE)=0,"",VLOOKUP(D3452,'Resources Final'!A:D,4,FALSE))</f>
        <v/>
      </c>
      <c r="M3452" s="3" t="str">
        <f>IF(VLOOKUP(D3452,'Resources Final'!A:E,5,FALSE)=0,"",VLOOKUP(D3452,'Resources Final'!A:E,5,FALSE))</f>
        <v/>
      </c>
      <c r="N3452" s="7" t="str">
        <f>IF(VLOOKUP(D3452,'Resources Final'!A:F,6,FALSE)=0,"",VLOOKUP(D3452,'Resources Final'!A:F,6,FALSE))</f>
        <v/>
      </c>
      <c r="O3452" s="3" t="str">
        <f>IF(VLOOKUP(D3452,'Resources Final'!A:G,7,FALSE)=0,"",VLOOKUP(D3452,'Resources Final'!A:G,7,FALSE))</f>
        <v/>
      </c>
    </row>
    <row r="3453" spans="1:15" x14ac:dyDescent="0.2">
      <c r="A3453" s="11">
        <v>990</v>
      </c>
      <c r="B3453" s="11" t="str">
        <f t="shared" si="65"/>
        <v>Charles G. Koch Charitable Foundation_USC Sol Price School of Public Policy201713705</v>
      </c>
      <c r="C3453" s="11" t="s">
        <v>19</v>
      </c>
      <c r="D3453" s="11" t="s">
        <v>3860</v>
      </c>
      <c r="E3453" s="11" t="s">
        <v>3860</v>
      </c>
      <c r="F3453" s="4">
        <v>13705</v>
      </c>
      <c r="G3453" s="3">
        <v>2017</v>
      </c>
      <c r="H3453" s="3" t="s">
        <v>21</v>
      </c>
      <c r="I3453" s="12"/>
      <c r="J3453" s="3">
        <v>65</v>
      </c>
      <c r="K3453" s="3" t="str">
        <f>IF(VLOOKUP(D3453,'Resources Final'!A:C,3,FALSE)=0,"",VLOOKUP(D3453,'Resources Final'!A:C,3,FALSE))</f>
        <v/>
      </c>
      <c r="L3453" s="3" t="str">
        <f>IF(VLOOKUP(D3453,'Resources Final'!A:D,4,FALSE)=0,"",VLOOKUP(D3453,'Resources Final'!A:D,4,FALSE))</f>
        <v>Y</v>
      </c>
      <c r="M3453" s="3" t="str">
        <f>IF(VLOOKUP(D3453,'Resources Final'!A:E,5,FALSE)=0,"",VLOOKUP(D3453,'Resources Final'!A:E,5,FALSE))</f>
        <v/>
      </c>
      <c r="N3453" s="7" t="str">
        <f>IF(VLOOKUP(D3453,'Resources Final'!A:F,6,FALSE)=0,"",VLOOKUP(D3453,'Resources Final'!A:F,6,FALSE))</f>
        <v/>
      </c>
      <c r="O3453" s="3" t="str">
        <f>IF(VLOOKUP(D3453,'Resources Final'!A:G,7,FALSE)=0,"",VLOOKUP(D3453,'Resources Final'!A:G,7,FALSE))</f>
        <v/>
      </c>
    </row>
    <row r="3454" spans="1:15" x14ac:dyDescent="0.2">
      <c r="A3454" s="11">
        <v>990</v>
      </c>
      <c r="B3454" s="11" t="str">
        <f t="shared" si="65"/>
        <v>Charles G. Koch Charitable Foundation_Bill of Rights Institute201730406</v>
      </c>
      <c r="C3454" s="11" t="s">
        <v>19</v>
      </c>
      <c r="D3454" s="11" t="s">
        <v>428</v>
      </c>
      <c r="E3454" s="11" t="s">
        <v>428</v>
      </c>
      <c r="F3454" s="4">
        <v>30406</v>
      </c>
      <c r="G3454" s="3">
        <v>2017</v>
      </c>
      <c r="H3454" s="3" t="s">
        <v>21</v>
      </c>
      <c r="I3454" s="12"/>
      <c r="J3454" s="3">
        <v>66</v>
      </c>
      <c r="K3454" s="3" t="str">
        <f>IF(VLOOKUP(D3454,'Resources Final'!A:C,3,FALSE)=0,"",VLOOKUP(D3454,'Resources Final'!A:C,3,FALSE))</f>
        <v/>
      </c>
      <c r="L3454" s="3" t="str">
        <f>IF(VLOOKUP(D3454,'Resources Final'!A:D,4,FALSE)=0,"",VLOOKUP(D3454,'Resources Final'!A:D,4,FALSE))</f>
        <v/>
      </c>
      <c r="M3454" s="3" t="str">
        <f>IF(VLOOKUP(D3454,'Resources Final'!A:E,5,FALSE)=0,"",VLOOKUP(D3454,'Resources Final'!A:E,5,FALSE))</f>
        <v/>
      </c>
      <c r="N3454" s="7" t="str">
        <f>IF(VLOOKUP(D3454,'Resources Final'!A:F,6,FALSE)=0,"",VLOOKUP(D3454,'Resources Final'!A:F,6,FALSE))</f>
        <v>https://www.sourcewatch.org/index.php/Bill_of_Rights_Institute</v>
      </c>
      <c r="O3454" s="3" t="str">
        <f>IF(VLOOKUP(D3454,'Resources Final'!A:G,7,FALSE)=0,"",VLOOKUP(D3454,'Resources Final'!A:G,7,FALSE))</f>
        <v>Sourcewatch</v>
      </c>
    </row>
    <row r="3455" spans="1:15" x14ac:dyDescent="0.2">
      <c r="A3455" s="11">
        <v>990</v>
      </c>
      <c r="B3455" s="11" t="str">
        <f t="shared" si="65"/>
        <v>Charles G. Koch Charitable Foundation_Rogers State University Foundation201715500</v>
      </c>
      <c r="C3455" s="11" t="s">
        <v>19</v>
      </c>
      <c r="D3455" s="11" t="s">
        <v>3104</v>
      </c>
      <c r="E3455" s="11" t="s">
        <v>3104</v>
      </c>
      <c r="F3455" s="4">
        <v>15500</v>
      </c>
      <c r="G3455" s="3">
        <v>2017</v>
      </c>
      <c r="H3455" s="3" t="s">
        <v>21</v>
      </c>
      <c r="I3455" s="12"/>
      <c r="J3455" s="3">
        <v>67</v>
      </c>
      <c r="K3455" s="3" t="str">
        <f>IF(VLOOKUP(D3455,'Resources Final'!A:C,3,FALSE)=0,"",VLOOKUP(D3455,'Resources Final'!A:C,3,FALSE))</f>
        <v/>
      </c>
      <c r="L3455" s="3" t="str">
        <f>IF(VLOOKUP(D3455,'Resources Final'!A:D,4,FALSE)=0,"",VLOOKUP(D3455,'Resources Final'!A:D,4,FALSE))</f>
        <v>Y</v>
      </c>
      <c r="M3455" s="3" t="str">
        <f>IF(VLOOKUP(D3455,'Resources Final'!A:E,5,FALSE)=0,"",VLOOKUP(D3455,'Resources Final'!A:E,5,FALSE))</f>
        <v/>
      </c>
      <c r="N3455" s="7" t="str">
        <f>IF(VLOOKUP(D3455,'Resources Final'!A:F,6,FALSE)=0,"",VLOOKUP(D3455,'Resources Final'!A:F,6,FALSE))</f>
        <v/>
      </c>
      <c r="O3455" s="3" t="str">
        <f>IF(VLOOKUP(D3455,'Resources Final'!A:G,7,FALSE)=0,"",VLOOKUP(D3455,'Resources Final'!A:G,7,FALSE))</f>
        <v/>
      </c>
    </row>
    <row r="3456" spans="1:15" x14ac:dyDescent="0.2">
      <c r="A3456" s="11">
        <v>990</v>
      </c>
      <c r="B3456" s="11" t="str">
        <f t="shared" si="65"/>
        <v>Charles G. Koch Charitable Foundation_Waldman20173150</v>
      </c>
      <c r="C3456" s="11" t="s">
        <v>19</v>
      </c>
      <c r="D3456" s="11" t="s">
        <v>3924</v>
      </c>
      <c r="E3456" s="11" t="s">
        <v>3924</v>
      </c>
      <c r="F3456" s="4">
        <v>3150</v>
      </c>
      <c r="G3456" s="3">
        <v>2017</v>
      </c>
      <c r="H3456" s="3" t="s">
        <v>21</v>
      </c>
      <c r="I3456" s="12" t="s">
        <v>31</v>
      </c>
      <c r="J3456" s="3">
        <v>68</v>
      </c>
      <c r="K3456" s="3" t="str">
        <f>IF(VLOOKUP(D3456,'Resources Final'!A:C,3,FALSE)=0,"",VLOOKUP(D3456,'Resources Final'!A:C,3,FALSE))</f>
        <v>Y</v>
      </c>
      <c r="L3456" s="3" t="str">
        <f>IF(VLOOKUP(D3456,'Resources Final'!A:D,4,FALSE)=0,"",VLOOKUP(D3456,'Resources Final'!A:D,4,FALSE))</f>
        <v/>
      </c>
      <c r="M3456" s="3" t="str">
        <f>IF(VLOOKUP(D3456,'Resources Final'!A:E,5,FALSE)=0,"",VLOOKUP(D3456,'Resources Final'!A:E,5,FALSE))</f>
        <v/>
      </c>
      <c r="N3456" s="7" t="str">
        <f>IF(VLOOKUP(D3456,'Resources Final'!A:F,6,FALSE)=0,"",VLOOKUP(D3456,'Resources Final'!A:F,6,FALSE))</f>
        <v/>
      </c>
      <c r="O3456" s="3" t="str">
        <f>IF(VLOOKUP(D3456,'Resources Final'!A:G,7,FALSE)=0,"",VLOOKUP(D3456,'Resources Final'!A:G,7,FALSE))</f>
        <v/>
      </c>
    </row>
    <row r="3457" spans="1:15" x14ac:dyDescent="0.2">
      <c r="A3457" s="11">
        <v>990</v>
      </c>
      <c r="B3457" s="11" t="str">
        <f t="shared" si="65"/>
        <v>Charles G. Koch Charitable Foundation_Story20173825</v>
      </c>
      <c r="C3457" s="11" t="s">
        <v>19</v>
      </c>
      <c r="D3457" s="11" t="s">
        <v>3454</v>
      </c>
      <c r="E3457" s="11" t="s">
        <v>3454</v>
      </c>
      <c r="F3457" s="4">
        <v>3825</v>
      </c>
      <c r="G3457" s="3">
        <v>2017</v>
      </c>
      <c r="H3457" s="3" t="s">
        <v>21</v>
      </c>
      <c r="I3457" s="12" t="s">
        <v>31</v>
      </c>
      <c r="J3457" s="3">
        <v>69</v>
      </c>
      <c r="K3457" s="3" t="str">
        <f>IF(VLOOKUP(D3457,'Resources Final'!A:C,3,FALSE)=0,"",VLOOKUP(D3457,'Resources Final'!A:C,3,FALSE))</f>
        <v>Y</v>
      </c>
      <c r="L3457" s="3" t="str">
        <f>IF(VLOOKUP(D3457,'Resources Final'!A:D,4,FALSE)=0,"",VLOOKUP(D3457,'Resources Final'!A:D,4,FALSE))</f>
        <v/>
      </c>
      <c r="M3457" s="3" t="str">
        <f>IF(VLOOKUP(D3457,'Resources Final'!A:E,5,FALSE)=0,"",VLOOKUP(D3457,'Resources Final'!A:E,5,FALSE))</f>
        <v/>
      </c>
      <c r="N3457" s="7" t="str">
        <f>IF(VLOOKUP(D3457,'Resources Final'!A:F,6,FALSE)=0,"",VLOOKUP(D3457,'Resources Final'!A:F,6,FALSE))</f>
        <v/>
      </c>
      <c r="O3457" s="3" t="str">
        <f>IF(VLOOKUP(D3457,'Resources Final'!A:G,7,FALSE)=0,"",VLOOKUP(D3457,'Resources Final'!A:G,7,FALSE))</f>
        <v/>
      </c>
    </row>
    <row r="3458" spans="1:15" x14ac:dyDescent="0.2">
      <c r="A3458" s="11">
        <v>990</v>
      </c>
      <c r="B3458" s="11" t="str">
        <f t="shared" si="65"/>
        <v>Charles G. Koch Charitable Foundation_Williams20174725</v>
      </c>
      <c r="C3458" s="11" t="s">
        <v>19</v>
      </c>
      <c r="D3458" s="11" t="s">
        <v>4041</v>
      </c>
      <c r="E3458" s="11" t="s">
        <v>4041</v>
      </c>
      <c r="F3458" s="4">
        <v>4725</v>
      </c>
      <c r="G3458" s="3">
        <v>2017</v>
      </c>
      <c r="H3458" s="3" t="s">
        <v>21</v>
      </c>
      <c r="I3458" s="12" t="s">
        <v>31</v>
      </c>
      <c r="J3458" s="3">
        <v>70</v>
      </c>
      <c r="K3458" s="3" t="str">
        <f>IF(VLOOKUP(D3458,'Resources Final'!A:C,3,FALSE)=0,"",VLOOKUP(D3458,'Resources Final'!A:C,3,FALSE))</f>
        <v>Y</v>
      </c>
      <c r="L3458" s="3" t="str">
        <f>IF(VLOOKUP(D3458,'Resources Final'!A:D,4,FALSE)=0,"",VLOOKUP(D3458,'Resources Final'!A:D,4,FALSE))</f>
        <v/>
      </c>
      <c r="M3458" s="3" t="str">
        <f>IF(VLOOKUP(D3458,'Resources Final'!A:E,5,FALSE)=0,"",VLOOKUP(D3458,'Resources Final'!A:E,5,FALSE))</f>
        <v/>
      </c>
      <c r="N3458" s="7" t="str">
        <f>IF(VLOOKUP(D3458,'Resources Final'!A:F,6,FALSE)=0,"",VLOOKUP(D3458,'Resources Final'!A:F,6,FALSE))</f>
        <v/>
      </c>
      <c r="O3458" s="3" t="str">
        <f>IF(VLOOKUP(D3458,'Resources Final'!A:G,7,FALSE)=0,"",VLOOKUP(D3458,'Resources Final'!A:G,7,FALSE))</f>
        <v/>
      </c>
    </row>
    <row r="3459" spans="1:15" x14ac:dyDescent="0.2">
      <c r="A3459" s="11">
        <v>990</v>
      </c>
      <c r="B3459" s="11" t="str">
        <f t="shared" si="65"/>
        <v>Charles G. Koch Charitable Foundation_Real Clear Politics20178000</v>
      </c>
      <c r="C3459" s="11" t="s">
        <v>19</v>
      </c>
      <c r="D3459" s="11" t="s">
        <v>2999</v>
      </c>
      <c r="E3459" s="11" t="s">
        <v>2999</v>
      </c>
      <c r="F3459" s="4">
        <v>8000</v>
      </c>
      <c r="G3459" s="3">
        <v>2017</v>
      </c>
      <c r="H3459" s="3" t="s">
        <v>21</v>
      </c>
      <c r="I3459" s="12"/>
      <c r="J3459" s="3">
        <v>71</v>
      </c>
      <c r="K3459" s="3" t="str">
        <f>IF(VLOOKUP(D3459,'Resources Final'!A:C,3,FALSE)=0,"",VLOOKUP(D3459,'Resources Final'!A:C,3,FALSE))</f>
        <v/>
      </c>
      <c r="L3459" s="3" t="str">
        <f>IF(VLOOKUP(D3459,'Resources Final'!A:D,4,FALSE)=0,"",VLOOKUP(D3459,'Resources Final'!A:D,4,FALSE))</f>
        <v/>
      </c>
      <c r="M3459" s="3" t="str">
        <f>IF(VLOOKUP(D3459,'Resources Final'!A:E,5,FALSE)=0,"",VLOOKUP(D3459,'Resources Final'!A:E,5,FALSE))</f>
        <v/>
      </c>
      <c r="N3459" s="7" t="str">
        <f>IF(VLOOKUP(D3459,'Resources Final'!A:F,6,FALSE)=0,"",VLOOKUP(D3459,'Resources Final'!A:F,6,FALSE))</f>
        <v>https://www.sourcewatch.org/index.php/RealClearPolitics</v>
      </c>
      <c r="O3459" s="3" t="str">
        <f>IF(VLOOKUP(D3459,'Resources Final'!A:G,7,FALSE)=0,"",VLOOKUP(D3459,'Resources Final'!A:G,7,FALSE))</f>
        <v>Sourcewatch</v>
      </c>
    </row>
    <row r="3460" spans="1:15" x14ac:dyDescent="0.2">
      <c r="A3460" s="11">
        <v>990</v>
      </c>
      <c r="B3460" s="11" t="str">
        <f t="shared" si="65"/>
        <v>Charles G. Koch Charitable Foundation_University of Arkansas201716800</v>
      </c>
      <c r="C3460" s="11" t="s">
        <v>19</v>
      </c>
      <c r="D3460" s="11" t="s">
        <v>3733</v>
      </c>
      <c r="E3460" s="11" t="s">
        <v>3733</v>
      </c>
      <c r="F3460" s="4">
        <v>16800</v>
      </c>
      <c r="G3460" s="3">
        <v>2017</v>
      </c>
      <c r="H3460" s="3" t="s">
        <v>21</v>
      </c>
      <c r="I3460" s="12"/>
      <c r="J3460" s="3">
        <v>72</v>
      </c>
      <c r="K3460" s="3" t="str">
        <f>IF(VLOOKUP(D3460,'Resources Final'!A:C,3,FALSE)=0,"",VLOOKUP(D3460,'Resources Final'!A:C,3,FALSE))</f>
        <v/>
      </c>
      <c r="L3460" s="3" t="str">
        <f>IF(VLOOKUP(D3460,'Resources Final'!A:D,4,FALSE)=0,"",VLOOKUP(D3460,'Resources Final'!A:D,4,FALSE))</f>
        <v>Y</v>
      </c>
      <c r="M3460" s="3" t="str">
        <f>IF(VLOOKUP(D3460,'Resources Final'!A:E,5,FALSE)=0,"",VLOOKUP(D3460,'Resources Final'!A:E,5,FALSE))</f>
        <v/>
      </c>
      <c r="N3460" s="7" t="str">
        <f>IF(VLOOKUP(D3460,'Resources Final'!A:F,6,FALSE)=0,"",VLOOKUP(D3460,'Resources Final'!A:F,6,FALSE))</f>
        <v/>
      </c>
      <c r="O3460" s="3" t="str">
        <f>IF(VLOOKUP(D3460,'Resources Final'!A:G,7,FALSE)=0,"",VLOOKUP(D3460,'Resources Final'!A:G,7,FALSE))</f>
        <v/>
      </c>
    </row>
    <row r="3461" spans="1:15" x14ac:dyDescent="0.2">
      <c r="A3461" s="11">
        <v>990</v>
      </c>
      <c r="B3461" s="11" t="str">
        <f t="shared" si="65"/>
        <v>Charles G. Koch Charitable Foundation_Yale University201780618</v>
      </c>
      <c r="C3461" s="11" t="s">
        <v>19</v>
      </c>
      <c r="D3461" s="11" t="s">
        <v>4101</v>
      </c>
      <c r="E3461" s="11" t="s">
        <v>4101</v>
      </c>
      <c r="F3461" s="4">
        <v>80618</v>
      </c>
      <c r="G3461" s="3">
        <v>2017</v>
      </c>
      <c r="H3461" s="3" t="s">
        <v>21</v>
      </c>
      <c r="I3461" s="12"/>
      <c r="J3461" s="3">
        <v>73</v>
      </c>
      <c r="K3461" s="3" t="str">
        <f>IF(VLOOKUP(D3461,'Resources Final'!A:C,3,FALSE)=0,"",VLOOKUP(D3461,'Resources Final'!A:C,3,FALSE))</f>
        <v/>
      </c>
      <c r="L3461" s="3" t="str">
        <f>IF(VLOOKUP(D3461,'Resources Final'!A:D,4,FALSE)=0,"",VLOOKUP(D3461,'Resources Final'!A:D,4,FALSE))</f>
        <v>Y</v>
      </c>
      <c r="M3461" s="3" t="str">
        <f>IF(VLOOKUP(D3461,'Resources Final'!A:E,5,FALSE)=0,"",VLOOKUP(D3461,'Resources Final'!A:E,5,FALSE))</f>
        <v/>
      </c>
      <c r="N3461" s="7" t="str">
        <f>IF(VLOOKUP(D3461,'Resources Final'!A:F,6,FALSE)=0,"",VLOOKUP(D3461,'Resources Final'!A:F,6,FALSE))</f>
        <v/>
      </c>
      <c r="O3461" s="3" t="str">
        <f>IF(VLOOKUP(D3461,'Resources Final'!A:G,7,FALSE)=0,"",VLOOKUP(D3461,'Resources Final'!A:G,7,FALSE))</f>
        <v/>
      </c>
    </row>
    <row r="3462" spans="1:15" x14ac:dyDescent="0.2">
      <c r="A3462" s="11">
        <v>990</v>
      </c>
      <c r="B3462" s="11" t="str">
        <f t="shared" si="65"/>
        <v>Charles G. Koch Charitable Foundation_George Mason University Foundation201713468800</v>
      </c>
      <c r="C3462" s="11" t="s">
        <v>19</v>
      </c>
      <c r="D3462" s="11" t="s">
        <v>1368</v>
      </c>
      <c r="E3462" s="11" t="s">
        <v>678</v>
      </c>
      <c r="F3462" s="4">
        <v>13468800</v>
      </c>
      <c r="G3462" s="3">
        <v>2017</v>
      </c>
      <c r="H3462" s="3" t="s">
        <v>21</v>
      </c>
      <c r="I3462" s="12"/>
      <c r="J3462" s="3">
        <v>74</v>
      </c>
      <c r="K3462" s="3" t="str">
        <f>IF(VLOOKUP(D3462,'Resources Final'!A:C,3,FALSE)=0,"",VLOOKUP(D3462,'Resources Final'!A:C,3,FALSE))</f>
        <v/>
      </c>
      <c r="L3462" s="3" t="str">
        <f>IF(VLOOKUP(D3462,'Resources Final'!A:D,4,FALSE)=0,"",VLOOKUP(D3462,'Resources Final'!A:D,4,FALSE))</f>
        <v>Y</v>
      </c>
      <c r="M3462" s="3" t="str">
        <f>IF(VLOOKUP(D3462,'Resources Final'!A:E,5,FALSE)=0,"",VLOOKUP(D3462,'Resources Final'!A:E,5,FALSE))</f>
        <v/>
      </c>
      <c r="N3462" s="7" t="str">
        <f>IF(VLOOKUP(D3462,'Resources Final'!A:F,6,FALSE)=0,"",VLOOKUP(D3462,'Resources Final'!A:F,6,FALSE))</f>
        <v/>
      </c>
      <c r="O3462" s="3" t="str">
        <f>IF(VLOOKUP(D3462,'Resources Final'!A:G,7,FALSE)=0,"",VLOOKUP(D3462,'Resources Final'!A:G,7,FALSE))</f>
        <v/>
      </c>
    </row>
    <row r="3463" spans="1:15" x14ac:dyDescent="0.2">
      <c r="A3463" s="11">
        <v>990</v>
      </c>
      <c r="B3463" s="11" t="str">
        <f t="shared" si="65"/>
        <v>Charles G. Koch Charitable Foundation_Bill of Rights Institute20171235000</v>
      </c>
      <c r="C3463" s="11" t="s">
        <v>19</v>
      </c>
      <c r="D3463" s="11" t="s">
        <v>428</v>
      </c>
      <c r="E3463" s="11" t="s">
        <v>428</v>
      </c>
      <c r="F3463" s="4">
        <v>1235000</v>
      </c>
      <c r="G3463" s="3">
        <v>2017</v>
      </c>
      <c r="H3463" s="3" t="s">
        <v>21</v>
      </c>
      <c r="I3463" s="12"/>
      <c r="J3463" s="3">
        <v>75</v>
      </c>
      <c r="K3463" s="3" t="str">
        <f>IF(VLOOKUP(D3463,'Resources Final'!A:C,3,FALSE)=0,"",VLOOKUP(D3463,'Resources Final'!A:C,3,FALSE))</f>
        <v/>
      </c>
      <c r="L3463" s="3" t="str">
        <f>IF(VLOOKUP(D3463,'Resources Final'!A:D,4,FALSE)=0,"",VLOOKUP(D3463,'Resources Final'!A:D,4,FALSE))</f>
        <v/>
      </c>
      <c r="M3463" s="3" t="str">
        <f>IF(VLOOKUP(D3463,'Resources Final'!A:E,5,FALSE)=0,"",VLOOKUP(D3463,'Resources Final'!A:E,5,FALSE))</f>
        <v/>
      </c>
      <c r="N3463" s="7" t="str">
        <f>IF(VLOOKUP(D3463,'Resources Final'!A:F,6,FALSE)=0,"",VLOOKUP(D3463,'Resources Final'!A:F,6,FALSE))</f>
        <v>https://www.sourcewatch.org/index.php/Bill_of_Rights_Institute</v>
      </c>
      <c r="O3463" s="3" t="str">
        <f>IF(VLOOKUP(D3463,'Resources Final'!A:G,7,FALSE)=0,"",VLOOKUP(D3463,'Resources Final'!A:G,7,FALSE))</f>
        <v>Sourcewatch</v>
      </c>
    </row>
    <row r="3464" spans="1:15" x14ac:dyDescent="0.2">
      <c r="A3464" s="11">
        <v>990</v>
      </c>
      <c r="B3464" s="11" t="str">
        <f t="shared" si="65"/>
        <v>Charles G. Koch Charitable Foundation_LSU Foundation201778800</v>
      </c>
      <c r="C3464" s="11" t="s">
        <v>19</v>
      </c>
      <c r="D3464" s="11" t="s">
        <v>2218</v>
      </c>
      <c r="E3464" s="11" t="s">
        <v>2210</v>
      </c>
      <c r="F3464" s="4">
        <v>78800</v>
      </c>
      <c r="G3464" s="3">
        <v>2017</v>
      </c>
      <c r="H3464" s="3" t="s">
        <v>21</v>
      </c>
      <c r="I3464" s="12"/>
      <c r="J3464" s="3">
        <v>76</v>
      </c>
      <c r="K3464" s="3" t="str">
        <f>IF(VLOOKUP(D3464,'Resources Final'!A:C,3,FALSE)=0,"",VLOOKUP(D3464,'Resources Final'!A:C,3,FALSE))</f>
        <v/>
      </c>
      <c r="L3464" s="3" t="str">
        <f>IF(VLOOKUP(D3464,'Resources Final'!A:D,4,FALSE)=0,"",VLOOKUP(D3464,'Resources Final'!A:D,4,FALSE))</f>
        <v>Y</v>
      </c>
      <c r="M3464" s="3" t="str">
        <f>IF(VLOOKUP(D3464,'Resources Final'!A:E,5,FALSE)=0,"",VLOOKUP(D3464,'Resources Final'!A:E,5,FALSE))</f>
        <v/>
      </c>
      <c r="N3464" s="7" t="str">
        <f>IF(VLOOKUP(D3464,'Resources Final'!A:F,6,FALSE)=0,"",VLOOKUP(D3464,'Resources Final'!A:F,6,FALSE))</f>
        <v/>
      </c>
      <c r="O3464" s="3" t="str">
        <f>IF(VLOOKUP(D3464,'Resources Final'!A:G,7,FALSE)=0,"",VLOOKUP(D3464,'Resources Final'!A:G,7,FALSE))</f>
        <v/>
      </c>
    </row>
    <row r="3465" spans="1:15" x14ac:dyDescent="0.2">
      <c r="A3465" s="11">
        <v>990</v>
      </c>
      <c r="B3465" s="11" t="str">
        <f t="shared" si="65"/>
        <v>Charles G. Koch Charitable Foundation_Lewis20175040</v>
      </c>
      <c r="C3465" s="11" t="s">
        <v>19</v>
      </c>
      <c r="D3465" s="11" t="s">
        <v>2148</v>
      </c>
      <c r="E3465" s="11" t="s">
        <v>2148</v>
      </c>
      <c r="F3465" s="4">
        <v>5040</v>
      </c>
      <c r="G3465" s="3">
        <v>2017</v>
      </c>
      <c r="H3465" s="3" t="s">
        <v>21</v>
      </c>
      <c r="I3465" s="12" t="s">
        <v>31</v>
      </c>
      <c r="J3465" s="3">
        <v>77</v>
      </c>
      <c r="K3465" s="3" t="str">
        <f>IF(VLOOKUP(D3465,'Resources Final'!A:C,3,FALSE)=0,"",VLOOKUP(D3465,'Resources Final'!A:C,3,FALSE))</f>
        <v>Y</v>
      </c>
      <c r="L3465" s="3" t="str">
        <f>IF(VLOOKUP(D3465,'Resources Final'!A:D,4,FALSE)=0,"",VLOOKUP(D3465,'Resources Final'!A:D,4,FALSE))</f>
        <v/>
      </c>
      <c r="M3465" s="3" t="str">
        <f>IF(VLOOKUP(D3465,'Resources Final'!A:E,5,FALSE)=0,"",VLOOKUP(D3465,'Resources Final'!A:E,5,FALSE))</f>
        <v/>
      </c>
      <c r="N3465" s="7" t="str">
        <f>IF(VLOOKUP(D3465,'Resources Final'!A:F,6,FALSE)=0,"",VLOOKUP(D3465,'Resources Final'!A:F,6,FALSE))</f>
        <v/>
      </c>
      <c r="O3465" s="3" t="str">
        <f>IF(VLOOKUP(D3465,'Resources Final'!A:G,7,FALSE)=0,"",VLOOKUP(D3465,'Resources Final'!A:G,7,FALSE))</f>
        <v/>
      </c>
    </row>
    <row r="3466" spans="1:15" x14ac:dyDescent="0.2">
      <c r="A3466" s="11">
        <v>990</v>
      </c>
      <c r="B3466" s="11" t="str">
        <f t="shared" si="65"/>
        <v>Charles G. Koch Charitable Foundation_Gudiel20173600</v>
      </c>
      <c r="C3466" s="11" t="s">
        <v>19</v>
      </c>
      <c r="D3466" s="11" t="s">
        <v>1475</v>
      </c>
      <c r="E3466" s="11" t="s">
        <v>1475</v>
      </c>
      <c r="F3466" s="4">
        <v>3600</v>
      </c>
      <c r="G3466" s="3">
        <v>2017</v>
      </c>
      <c r="H3466" s="3" t="s">
        <v>21</v>
      </c>
      <c r="I3466" s="12" t="s">
        <v>31</v>
      </c>
      <c r="J3466" s="3">
        <v>78</v>
      </c>
      <c r="K3466" s="3" t="str">
        <f>IF(VLOOKUP(D3466,'Resources Final'!A:C,3,FALSE)=0,"",VLOOKUP(D3466,'Resources Final'!A:C,3,FALSE))</f>
        <v>Y</v>
      </c>
      <c r="L3466" s="3" t="str">
        <f>IF(VLOOKUP(D3466,'Resources Final'!A:D,4,FALSE)=0,"",VLOOKUP(D3466,'Resources Final'!A:D,4,FALSE))</f>
        <v/>
      </c>
      <c r="M3466" s="3" t="str">
        <f>IF(VLOOKUP(D3466,'Resources Final'!A:E,5,FALSE)=0,"",VLOOKUP(D3466,'Resources Final'!A:E,5,FALSE))</f>
        <v/>
      </c>
      <c r="N3466" s="7" t="str">
        <f>IF(VLOOKUP(D3466,'Resources Final'!A:F,6,FALSE)=0,"",VLOOKUP(D3466,'Resources Final'!A:F,6,FALSE))</f>
        <v/>
      </c>
      <c r="O3466" s="3" t="str">
        <f>IF(VLOOKUP(D3466,'Resources Final'!A:G,7,FALSE)=0,"",VLOOKUP(D3466,'Resources Final'!A:G,7,FALSE))</f>
        <v/>
      </c>
    </row>
    <row r="3467" spans="1:15" x14ac:dyDescent="0.2">
      <c r="A3467" s="11">
        <v>990</v>
      </c>
      <c r="B3467" s="11" t="str">
        <f t="shared" si="65"/>
        <v>Charles G. Koch Charitable Foundation_Berry College201714000</v>
      </c>
      <c r="C3467" s="11" t="s">
        <v>19</v>
      </c>
      <c r="D3467" s="11" t="s">
        <v>413</v>
      </c>
      <c r="E3467" s="11" t="s">
        <v>413</v>
      </c>
      <c r="F3467" s="4">
        <v>14000</v>
      </c>
      <c r="G3467" s="3">
        <v>2017</v>
      </c>
      <c r="H3467" s="3" t="s">
        <v>21</v>
      </c>
      <c r="I3467" s="12"/>
      <c r="J3467" s="3">
        <v>79</v>
      </c>
      <c r="K3467" s="3" t="str">
        <f>IF(VLOOKUP(D3467,'Resources Final'!A:C,3,FALSE)=0,"",VLOOKUP(D3467,'Resources Final'!A:C,3,FALSE))</f>
        <v/>
      </c>
      <c r="L3467" s="3" t="str">
        <f>IF(VLOOKUP(D3467,'Resources Final'!A:D,4,FALSE)=0,"",VLOOKUP(D3467,'Resources Final'!A:D,4,FALSE))</f>
        <v>Y</v>
      </c>
      <c r="M3467" s="3" t="str">
        <f>IF(VLOOKUP(D3467,'Resources Final'!A:E,5,FALSE)=0,"",VLOOKUP(D3467,'Resources Final'!A:E,5,FALSE))</f>
        <v/>
      </c>
      <c r="N3467" s="7" t="str">
        <f>IF(VLOOKUP(D3467,'Resources Final'!A:F,6,FALSE)=0,"",VLOOKUP(D3467,'Resources Final'!A:F,6,FALSE))</f>
        <v/>
      </c>
      <c r="O3467" s="3" t="str">
        <f>IF(VLOOKUP(D3467,'Resources Final'!A:G,7,FALSE)=0,"",VLOOKUP(D3467,'Resources Final'!A:G,7,FALSE))</f>
        <v/>
      </c>
    </row>
    <row r="3468" spans="1:15" x14ac:dyDescent="0.2">
      <c r="A3468" s="11">
        <v>990</v>
      </c>
      <c r="B3468" s="11" t="str">
        <f t="shared" si="65"/>
        <v>Charles G. Koch Charitable Foundation_St Cloud State University201710000</v>
      </c>
      <c r="C3468" s="11" t="s">
        <v>19</v>
      </c>
      <c r="D3468" s="11" t="s">
        <v>3397</v>
      </c>
      <c r="E3468" s="11" t="s">
        <v>3397</v>
      </c>
      <c r="F3468" s="4">
        <v>10000</v>
      </c>
      <c r="G3468" s="3">
        <v>2017</v>
      </c>
      <c r="H3468" s="3" t="s">
        <v>21</v>
      </c>
      <c r="I3468" s="12"/>
      <c r="J3468" s="3">
        <v>80</v>
      </c>
      <c r="K3468" s="3" t="str">
        <f>IF(VLOOKUP(D3468,'Resources Final'!A:C,3,FALSE)=0,"",VLOOKUP(D3468,'Resources Final'!A:C,3,FALSE))</f>
        <v/>
      </c>
      <c r="L3468" s="3" t="str">
        <f>IF(VLOOKUP(D3468,'Resources Final'!A:D,4,FALSE)=0,"",VLOOKUP(D3468,'Resources Final'!A:D,4,FALSE))</f>
        <v>Y</v>
      </c>
      <c r="M3468" s="3" t="str">
        <f>IF(VLOOKUP(D3468,'Resources Final'!A:E,5,FALSE)=0,"",VLOOKUP(D3468,'Resources Final'!A:E,5,FALSE))</f>
        <v/>
      </c>
      <c r="N3468" s="7" t="str">
        <f>IF(VLOOKUP(D3468,'Resources Final'!A:F,6,FALSE)=0,"",VLOOKUP(D3468,'Resources Final'!A:F,6,FALSE))</f>
        <v/>
      </c>
      <c r="O3468" s="3" t="str">
        <f>IF(VLOOKUP(D3468,'Resources Final'!A:G,7,FALSE)=0,"",VLOOKUP(D3468,'Resources Final'!A:G,7,FALSE))</f>
        <v/>
      </c>
    </row>
    <row r="3469" spans="1:15" x14ac:dyDescent="0.2">
      <c r="A3469" s="11">
        <v>990</v>
      </c>
      <c r="B3469" s="11" t="str">
        <f t="shared" si="65"/>
        <v>Charles G. Koch Charitable Foundation_Grealy20175418</v>
      </c>
      <c r="C3469" s="11" t="s">
        <v>19</v>
      </c>
      <c r="D3469" s="11" t="s">
        <v>1450</v>
      </c>
      <c r="E3469" s="11" t="s">
        <v>1450</v>
      </c>
      <c r="F3469" s="4">
        <v>5418</v>
      </c>
      <c r="G3469" s="3">
        <v>2017</v>
      </c>
      <c r="H3469" s="3" t="s">
        <v>21</v>
      </c>
      <c r="I3469" s="12" t="s">
        <v>31</v>
      </c>
      <c r="J3469" s="3">
        <v>81</v>
      </c>
      <c r="K3469" s="3" t="str">
        <f>IF(VLOOKUP(D3469,'Resources Final'!A:C,3,FALSE)=0,"",VLOOKUP(D3469,'Resources Final'!A:C,3,FALSE))</f>
        <v>Y</v>
      </c>
      <c r="L3469" s="3" t="str">
        <f>IF(VLOOKUP(D3469,'Resources Final'!A:D,4,FALSE)=0,"",VLOOKUP(D3469,'Resources Final'!A:D,4,FALSE))</f>
        <v/>
      </c>
      <c r="M3469" s="3" t="str">
        <f>IF(VLOOKUP(D3469,'Resources Final'!A:E,5,FALSE)=0,"",VLOOKUP(D3469,'Resources Final'!A:E,5,FALSE))</f>
        <v/>
      </c>
      <c r="N3469" s="7" t="str">
        <f>IF(VLOOKUP(D3469,'Resources Final'!A:F,6,FALSE)=0,"",VLOOKUP(D3469,'Resources Final'!A:F,6,FALSE))</f>
        <v/>
      </c>
      <c r="O3469" s="3" t="str">
        <f>IF(VLOOKUP(D3469,'Resources Final'!A:G,7,FALSE)=0,"",VLOOKUP(D3469,'Resources Final'!A:G,7,FALSE))</f>
        <v/>
      </c>
    </row>
    <row r="3470" spans="1:15" x14ac:dyDescent="0.2">
      <c r="A3470" s="11">
        <v>990</v>
      </c>
      <c r="B3470" s="11" t="str">
        <f t="shared" si="65"/>
        <v>Charles G. Koch Charitable Foundation_Gowdy20172952</v>
      </c>
      <c r="C3470" s="11" t="s">
        <v>19</v>
      </c>
      <c r="D3470" s="11" t="s">
        <v>1434</v>
      </c>
      <c r="E3470" s="11" t="s">
        <v>1434</v>
      </c>
      <c r="F3470" s="4">
        <v>2952</v>
      </c>
      <c r="G3470" s="3">
        <v>2017</v>
      </c>
      <c r="H3470" s="3" t="s">
        <v>21</v>
      </c>
      <c r="I3470" s="12" t="s">
        <v>31</v>
      </c>
      <c r="J3470" s="3">
        <v>82</v>
      </c>
      <c r="K3470" s="3" t="str">
        <f>IF(VLOOKUP(D3470,'Resources Final'!A:C,3,FALSE)=0,"",VLOOKUP(D3470,'Resources Final'!A:C,3,FALSE))</f>
        <v>Y</v>
      </c>
      <c r="L3470" s="3" t="str">
        <f>IF(VLOOKUP(D3470,'Resources Final'!A:D,4,FALSE)=0,"",VLOOKUP(D3470,'Resources Final'!A:D,4,FALSE))</f>
        <v/>
      </c>
      <c r="M3470" s="3" t="str">
        <f>IF(VLOOKUP(D3470,'Resources Final'!A:E,5,FALSE)=0,"",VLOOKUP(D3470,'Resources Final'!A:E,5,FALSE))</f>
        <v/>
      </c>
      <c r="N3470" s="7" t="str">
        <f>IF(VLOOKUP(D3470,'Resources Final'!A:F,6,FALSE)=0,"",VLOOKUP(D3470,'Resources Final'!A:F,6,FALSE))</f>
        <v/>
      </c>
      <c r="O3470" s="3" t="str">
        <f>IF(VLOOKUP(D3470,'Resources Final'!A:G,7,FALSE)=0,"",VLOOKUP(D3470,'Resources Final'!A:G,7,FALSE))</f>
        <v/>
      </c>
    </row>
    <row r="3471" spans="1:15" x14ac:dyDescent="0.2">
      <c r="A3471" s="11">
        <v>990</v>
      </c>
      <c r="B3471" s="11" t="str">
        <f t="shared" si="65"/>
        <v>Charles G. Koch Charitable Foundation_University of Wisconsin - La Crosse2017200000</v>
      </c>
      <c r="C3471" s="11" t="s">
        <v>19</v>
      </c>
      <c r="D3471" s="11" t="s">
        <v>4194</v>
      </c>
      <c r="E3471" s="11" t="s">
        <v>3567</v>
      </c>
      <c r="F3471" s="4">
        <v>200000</v>
      </c>
      <c r="G3471" s="3">
        <v>2017</v>
      </c>
      <c r="H3471" s="3" t="s">
        <v>21</v>
      </c>
      <c r="I3471" s="12"/>
      <c r="J3471" s="3">
        <v>83</v>
      </c>
      <c r="K3471" s="3" t="str">
        <f>IF(VLOOKUP(D3471,'Resources Final'!A:C,3,FALSE)=0,"",VLOOKUP(D3471,'Resources Final'!A:C,3,FALSE))</f>
        <v/>
      </c>
      <c r="L3471" s="3" t="str">
        <f>IF(VLOOKUP(D3471,'Resources Final'!A:D,4,FALSE)=0,"",VLOOKUP(D3471,'Resources Final'!A:D,4,FALSE))</f>
        <v>Y</v>
      </c>
      <c r="M3471" s="3" t="str">
        <f>IF(VLOOKUP(D3471,'Resources Final'!A:E,5,FALSE)=0,"",VLOOKUP(D3471,'Resources Final'!A:E,5,FALSE))</f>
        <v/>
      </c>
      <c r="N3471" s="7" t="str">
        <f>IF(VLOOKUP(D3471,'Resources Final'!A:F,6,FALSE)=0,"",VLOOKUP(D3471,'Resources Final'!A:F,6,FALSE))</f>
        <v/>
      </c>
      <c r="O3471" s="3" t="str">
        <f>IF(VLOOKUP(D3471,'Resources Final'!A:G,7,FALSE)=0,"",VLOOKUP(D3471,'Resources Final'!A:G,7,FALSE))</f>
        <v/>
      </c>
    </row>
    <row r="3472" spans="1:15" x14ac:dyDescent="0.2">
      <c r="A3472" s="11">
        <v>990</v>
      </c>
      <c r="B3472" s="11" t="str">
        <f t="shared" si="65"/>
        <v>Charles G. Koch Charitable Foundation_Pcolar20173825</v>
      </c>
      <c r="C3472" s="11" t="s">
        <v>19</v>
      </c>
      <c r="D3472" s="11" t="s">
        <v>2820</v>
      </c>
      <c r="E3472" s="11" t="s">
        <v>2820</v>
      </c>
      <c r="F3472" s="4">
        <v>3825</v>
      </c>
      <c r="G3472" s="3">
        <v>2017</v>
      </c>
      <c r="H3472" s="3" t="s">
        <v>21</v>
      </c>
      <c r="I3472" s="12" t="s">
        <v>31</v>
      </c>
      <c r="J3472" s="3">
        <v>84</v>
      </c>
      <c r="K3472" s="3" t="str">
        <f>IF(VLOOKUP(D3472,'Resources Final'!A:C,3,FALSE)=0,"",VLOOKUP(D3472,'Resources Final'!A:C,3,FALSE))</f>
        <v>Y</v>
      </c>
      <c r="L3472" s="3" t="str">
        <f>IF(VLOOKUP(D3472,'Resources Final'!A:D,4,FALSE)=0,"",VLOOKUP(D3472,'Resources Final'!A:D,4,FALSE))</f>
        <v/>
      </c>
      <c r="M3472" s="3" t="str">
        <f>IF(VLOOKUP(D3472,'Resources Final'!A:E,5,FALSE)=0,"",VLOOKUP(D3472,'Resources Final'!A:E,5,FALSE))</f>
        <v/>
      </c>
      <c r="N3472" s="7" t="str">
        <f>IF(VLOOKUP(D3472,'Resources Final'!A:F,6,FALSE)=0,"",VLOOKUP(D3472,'Resources Final'!A:F,6,FALSE))</f>
        <v/>
      </c>
      <c r="O3472" s="3" t="str">
        <f>IF(VLOOKUP(D3472,'Resources Final'!A:G,7,FALSE)=0,"",VLOOKUP(D3472,'Resources Final'!A:G,7,FALSE))</f>
        <v/>
      </c>
    </row>
    <row r="3473" spans="1:15" x14ac:dyDescent="0.2">
      <c r="A3473" s="11">
        <v>990</v>
      </c>
      <c r="B3473" s="11" t="str">
        <f t="shared" si="65"/>
        <v>Charles G. Koch Charitable Foundation_Institute to Reduce Spending201720000</v>
      </c>
      <c r="C3473" s="11" t="s">
        <v>19</v>
      </c>
      <c r="D3473" s="11" t="s">
        <v>1700</v>
      </c>
      <c r="E3473" s="11" t="s">
        <v>1700</v>
      </c>
      <c r="F3473" s="4">
        <v>20000</v>
      </c>
      <c r="G3473" s="3">
        <v>2017</v>
      </c>
      <c r="H3473" s="3" t="s">
        <v>21</v>
      </c>
      <c r="I3473" s="12"/>
      <c r="J3473" s="3">
        <v>85</v>
      </c>
      <c r="K3473" s="3" t="str">
        <f>IF(VLOOKUP(D3473,'Resources Final'!A:C,3,FALSE)=0,"",VLOOKUP(D3473,'Resources Final'!A:C,3,FALSE))</f>
        <v/>
      </c>
      <c r="L3473" s="3" t="str">
        <f>IF(VLOOKUP(D3473,'Resources Final'!A:D,4,FALSE)=0,"",VLOOKUP(D3473,'Resources Final'!A:D,4,FALSE))</f>
        <v/>
      </c>
      <c r="M3473" s="3" t="str">
        <f>IF(VLOOKUP(D3473,'Resources Final'!A:E,5,FALSE)=0,"",VLOOKUP(D3473,'Resources Final'!A:E,5,FALSE))</f>
        <v/>
      </c>
      <c r="N3473" s="7" t="str">
        <f>IF(VLOOKUP(D3473,'Resources Final'!A:F,6,FALSE)=0,"",VLOOKUP(D3473,'Resources Final'!A:F,6,FALSE))</f>
        <v/>
      </c>
      <c r="O3473" s="3" t="str">
        <f>IF(VLOOKUP(D3473,'Resources Final'!A:G,7,FALSE)=0,"",VLOOKUP(D3473,'Resources Final'!A:G,7,FALSE))</f>
        <v/>
      </c>
    </row>
    <row r="3474" spans="1:15" x14ac:dyDescent="0.2">
      <c r="A3474" s="11">
        <v>990</v>
      </c>
      <c r="B3474" s="11" t="str">
        <f t="shared" si="65"/>
        <v>Charles G. Koch Charitable Foundation_Barrios20173150</v>
      </c>
      <c r="C3474" s="11" t="s">
        <v>19</v>
      </c>
      <c r="D3474" s="11" t="s">
        <v>355</v>
      </c>
      <c r="E3474" s="11" t="s">
        <v>355</v>
      </c>
      <c r="F3474" s="4">
        <v>3150</v>
      </c>
      <c r="G3474" s="3">
        <v>2017</v>
      </c>
      <c r="H3474" s="3" t="s">
        <v>21</v>
      </c>
      <c r="I3474" s="12" t="s">
        <v>31</v>
      </c>
      <c r="J3474" s="3">
        <v>86</v>
      </c>
      <c r="K3474" s="3" t="str">
        <f>IF(VLOOKUP(D3474,'Resources Final'!A:C,3,FALSE)=0,"",VLOOKUP(D3474,'Resources Final'!A:C,3,FALSE))</f>
        <v>Y</v>
      </c>
      <c r="L3474" s="3" t="str">
        <f>IF(VLOOKUP(D3474,'Resources Final'!A:D,4,FALSE)=0,"",VLOOKUP(D3474,'Resources Final'!A:D,4,FALSE))</f>
        <v/>
      </c>
      <c r="M3474" s="3" t="str">
        <f>IF(VLOOKUP(D3474,'Resources Final'!A:E,5,FALSE)=0,"",VLOOKUP(D3474,'Resources Final'!A:E,5,FALSE))</f>
        <v/>
      </c>
      <c r="N3474" s="7" t="str">
        <f>IF(VLOOKUP(D3474,'Resources Final'!A:F,6,FALSE)=0,"",VLOOKUP(D3474,'Resources Final'!A:F,6,FALSE))</f>
        <v/>
      </c>
      <c r="O3474" s="3" t="str">
        <f>IF(VLOOKUP(D3474,'Resources Final'!A:G,7,FALSE)=0,"",VLOOKUP(D3474,'Resources Final'!A:G,7,FALSE))</f>
        <v/>
      </c>
    </row>
    <row r="3475" spans="1:15" x14ac:dyDescent="0.2">
      <c r="A3475" s="11">
        <v>990</v>
      </c>
      <c r="B3475" s="11" t="str">
        <f t="shared" si="65"/>
        <v>Charles G. Koch Charitable Foundation_Mooney20173150</v>
      </c>
      <c r="C3475" s="11" t="s">
        <v>19</v>
      </c>
      <c r="D3475" s="11" t="s">
        <v>2518</v>
      </c>
      <c r="E3475" s="11" t="s">
        <v>2518</v>
      </c>
      <c r="F3475" s="4">
        <v>3150</v>
      </c>
      <c r="G3475" s="3">
        <v>2017</v>
      </c>
      <c r="H3475" s="3" t="s">
        <v>21</v>
      </c>
      <c r="I3475" s="12" t="s">
        <v>31</v>
      </c>
      <c r="J3475" s="3">
        <v>87</v>
      </c>
      <c r="K3475" s="3" t="str">
        <f>IF(VLOOKUP(D3475,'Resources Final'!A:C,3,FALSE)=0,"",VLOOKUP(D3475,'Resources Final'!A:C,3,FALSE))</f>
        <v>Y</v>
      </c>
      <c r="L3475" s="3" t="str">
        <f>IF(VLOOKUP(D3475,'Resources Final'!A:D,4,FALSE)=0,"",VLOOKUP(D3475,'Resources Final'!A:D,4,FALSE))</f>
        <v/>
      </c>
      <c r="M3475" s="3" t="str">
        <f>IF(VLOOKUP(D3475,'Resources Final'!A:E,5,FALSE)=0,"",VLOOKUP(D3475,'Resources Final'!A:E,5,FALSE))</f>
        <v/>
      </c>
      <c r="N3475" s="7" t="str">
        <f>IF(VLOOKUP(D3475,'Resources Final'!A:F,6,FALSE)=0,"",VLOOKUP(D3475,'Resources Final'!A:F,6,FALSE))</f>
        <v/>
      </c>
      <c r="O3475" s="3" t="str">
        <f>IF(VLOOKUP(D3475,'Resources Final'!A:G,7,FALSE)=0,"",VLOOKUP(D3475,'Resources Final'!A:G,7,FALSE))</f>
        <v/>
      </c>
    </row>
    <row r="3476" spans="1:15" x14ac:dyDescent="0.2">
      <c r="A3476" s="11">
        <v>990</v>
      </c>
      <c r="B3476" s="11" t="str">
        <f t="shared" si="65"/>
        <v>Charles G. Koch Charitable Foundation_Srdanovic20173150</v>
      </c>
      <c r="C3476" s="11" t="s">
        <v>19</v>
      </c>
      <c r="D3476" s="11" t="s">
        <v>3391</v>
      </c>
      <c r="E3476" s="11" t="s">
        <v>3391</v>
      </c>
      <c r="F3476" s="4">
        <v>3150</v>
      </c>
      <c r="G3476" s="3">
        <v>2017</v>
      </c>
      <c r="H3476" s="3" t="s">
        <v>21</v>
      </c>
      <c r="I3476" s="12" t="s">
        <v>31</v>
      </c>
      <c r="J3476" s="3">
        <v>88</v>
      </c>
      <c r="K3476" s="3" t="str">
        <f>IF(VLOOKUP(D3476,'Resources Final'!A:C,3,FALSE)=0,"",VLOOKUP(D3476,'Resources Final'!A:C,3,FALSE))</f>
        <v>Y</v>
      </c>
      <c r="L3476" s="3" t="str">
        <f>IF(VLOOKUP(D3476,'Resources Final'!A:D,4,FALSE)=0,"",VLOOKUP(D3476,'Resources Final'!A:D,4,FALSE))</f>
        <v/>
      </c>
      <c r="M3476" s="3" t="str">
        <f>IF(VLOOKUP(D3476,'Resources Final'!A:E,5,FALSE)=0,"",VLOOKUP(D3476,'Resources Final'!A:E,5,FALSE))</f>
        <v/>
      </c>
      <c r="N3476" s="7" t="str">
        <f>IF(VLOOKUP(D3476,'Resources Final'!A:F,6,FALSE)=0,"",VLOOKUP(D3476,'Resources Final'!A:F,6,FALSE))</f>
        <v/>
      </c>
      <c r="O3476" s="3" t="str">
        <f>IF(VLOOKUP(D3476,'Resources Final'!A:G,7,FALSE)=0,"",VLOOKUP(D3476,'Resources Final'!A:G,7,FALSE))</f>
        <v/>
      </c>
    </row>
    <row r="3477" spans="1:15" x14ac:dyDescent="0.2">
      <c r="A3477" s="11">
        <v>990</v>
      </c>
      <c r="B3477" s="11" t="str">
        <f t="shared" si="65"/>
        <v>Charles G. Koch Charitable Foundation_Iowa State University Foundation2017781000</v>
      </c>
      <c r="C3477" s="11" t="s">
        <v>19</v>
      </c>
      <c r="D3477" s="11" t="s">
        <v>1711</v>
      </c>
      <c r="E3477" s="11" t="s">
        <v>1710</v>
      </c>
      <c r="F3477" s="4">
        <v>781000</v>
      </c>
      <c r="G3477" s="3">
        <v>2017</v>
      </c>
      <c r="H3477" s="3" t="s">
        <v>21</v>
      </c>
      <c r="I3477" s="12"/>
      <c r="J3477" s="3">
        <v>89</v>
      </c>
      <c r="K3477" s="3" t="str">
        <f>IF(VLOOKUP(D3477,'Resources Final'!A:C,3,FALSE)=0,"",VLOOKUP(D3477,'Resources Final'!A:C,3,FALSE))</f>
        <v/>
      </c>
      <c r="L3477" s="3" t="str">
        <f>IF(VLOOKUP(D3477,'Resources Final'!A:D,4,FALSE)=0,"",VLOOKUP(D3477,'Resources Final'!A:D,4,FALSE))</f>
        <v>Y</v>
      </c>
      <c r="M3477" s="3" t="str">
        <f>IF(VLOOKUP(D3477,'Resources Final'!A:E,5,FALSE)=0,"",VLOOKUP(D3477,'Resources Final'!A:E,5,FALSE))</f>
        <v/>
      </c>
      <c r="N3477" s="7" t="str">
        <f>IF(VLOOKUP(D3477,'Resources Final'!A:F,6,FALSE)=0,"",VLOOKUP(D3477,'Resources Final'!A:F,6,FALSE))</f>
        <v/>
      </c>
      <c r="O3477" s="3" t="str">
        <f>IF(VLOOKUP(D3477,'Resources Final'!A:G,7,FALSE)=0,"",VLOOKUP(D3477,'Resources Final'!A:G,7,FALSE))</f>
        <v/>
      </c>
    </row>
    <row r="3478" spans="1:15" x14ac:dyDescent="0.2">
      <c r="A3478" s="11">
        <v>990</v>
      </c>
      <c r="B3478" s="11" t="str">
        <f t="shared" si="65"/>
        <v>Charles G. Koch Charitable Foundation_Hoarty20174914</v>
      </c>
      <c r="C3478" s="11" t="s">
        <v>19</v>
      </c>
      <c r="D3478" s="11" t="s">
        <v>1596</v>
      </c>
      <c r="E3478" s="11" t="s">
        <v>1596</v>
      </c>
      <c r="F3478" s="4">
        <v>4914</v>
      </c>
      <c r="G3478" s="3">
        <v>2017</v>
      </c>
      <c r="H3478" s="3" t="s">
        <v>21</v>
      </c>
      <c r="I3478" s="12" t="s">
        <v>31</v>
      </c>
      <c r="J3478" s="3">
        <v>90</v>
      </c>
      <c r="K3478" s="3" t="str">
        <f>IF(VLOOKUP(D3478,'Resources Final'!A:C,3,FALSE)=0,"",VLOOKUP(D3478,'Resources Final'!A:C,3,FALSE))</f>
        <v>Y</v>
      </c>
      <c r="L3478" s="3" t="str">
        <f>IF(VLOOKUP(D3478,'Resources Final'!A:D,4,FALSE)=0,"",VLOOKUP(D3478,'Resources Final'!A:D,4,FALSE))</f>
        <v/>
      </c>
      <c r="M3478" s="3" t="str">
        <f>IF(VLOOKUP(D3478,'Resources Final'!A:E,5,FALSE)=0,"",VLOOKUP(D3478,'Resources Final'!A:E,5,FALSE))</f>
        <v/>
      </c>
      <c r="N3478" s="7" t="str">
        <f>IF(VLOOKUP(D3478,'Resources Final'!A:F,6,FALSE)=0,"",VLOOKUP(D3478,'Resources Final'!A:F,6,FALSE))</f>
        <v/>
      </c>
      <c r="O3478" s="3" t="str">
        <f>IF(VLOOKUP(D3478,'Resources Final'!A:G,7,FALSE)=0,"",VLOOKUP(D3478,'Resources Final'!A:G,7,FALSE))</f>
        <v/>
      </c>
    </row>
    <row r="3479" spans="1:15" x14ac:dyDescent="0.2">
      <c r="A3479" s="11">
        <v>990</v>
      </c>
      <c r="B3479" s="11" t="str">
        <f t="shared" si="65"/>
        <v>Charles G. Koch Charitable Foundation_University of Mary201711000</v>
      </c>
      <c r="C3479" s="11" t="s">
        <v>19</v>
      </c>
      <c r="D3479" s="11" t="s">
        <v>3777</v>
      </c>
      <c r="E3479" s="11" t="s">
        <v>3777</v>
      </c>
      <c r="F3479" s="4">
        <v>11000</v>
      </c>
      <c r="G3479" s="3">
        <v>2017</v>
      </c>
      <c r="H3479" s="3" t="s">
        <v>21</v>
      </c>
      <c r="I3479" s="12"/>
      <c r="J3479" s="3">
        <v>91</v>
      </c>
      <c r="K3479" s="3" t="str">
        <f>IF(VLOOKUP(D3479,'Resources Final'!A:C,3,FALSE)=0,"",VLOOKUP(D3479,'Resources Final'!A:C,3,FALSE))</f>
        <v/>
      </c>
      <c r="L3479" s="3" t="str">
        <f>IF(VLOOKUP(D3479,'Resources Final'!A:D,4,FALSE)=0,"",VLOOKUP(D3479,'Resources Final'!A:D,4,FALSE))</f>
        <v>Y</v>
      </c>
      <c r="M3479" s="3" t="str">
        <f>IF(VLOOKUP(D3479,'Resources Final'!A:E,5,FALSE)=0,"",VLOOKUP(D3479,'Resources Final'!A:E,5,FALSE))</f>
        <v/>
      </c>
      <c r="N3479" s="7" t="str">
        <f>IF(VLOOKUP(D3479,'Resources Final'!A:F,6,FALSE)=0,"",VLOOKUP(D3479,'Resources Final'!A:F,6,FALSE))</f>
        <v/>
      </c>
      <c r="O3479" s="3" t="str">
        <f>IF(VLOOKUP(D3479,'Resources Final'!A:G,7,FALSE)=0,"",VLOOKUP(D3479,'Resources Final'!A:G,7,FALSE))</f>
        <v/>
      </c>
    </row>
    <row r="3480" spans="1:15" x14ac:dyDescent="0.2">
      <c r="A3480" s="11">
        <v>990</v>
      </c>
      <c r="B3480" s="11" t="str">
        <f t="shared" si="65"/>
        <v>Charles G. Koch Charitable Foundation_The Stemie Coalition201745000</v>
      </c>
      <c r="C3480" s="11" t="s">
        <v>19</v>
      </c>
      <c r="D3480" s="11" t="s">
        <v>3615</v>
      </c>
      <c r="E3480" s="11" t="s">
        <v>3615</v>
      </c>
      <c r="F3480" s="4">
        <v>45000</v>
      </c>
      <c r="G3480" s="3">
        <v>2017</v>
      </c>
      <c r="H3480" s="3" t="s">
        <v>21</v>
      </c>
      <c r="I3480" s="12"/>
      <c r="J3480" s="3">
        <v>92</v>
      </c>
      <c r="K3480" s="3" t="str">
        <f>IF(VLOOKUP(D3480,'Resources Final'!A:C,3,FALSE)=0,"",VLOOKUP(D3480,'Resources Final'!A:C,3,FALSE))</f>
        <v/>
      </c>
      <c r="L3480" s="3" t="str">
        <f>IF(VLOOKUP(D3480,'Resources Final'!A:D,4,FALSE)=0,"",VLOOKUP(D3480,'Resources Final'!A:D,4,FALSE))</f>
        <v/>
      </c>
      <c r="M3480" s="3" t="str">
        <f>IF(VLOOKUP(D3480,'Resources Final'!A:E,5,FALSE)=0,"",VLOOKUP(D3480,'Resources Final'!A:E,5,FALSE))</f>
        <v/>
      </c>
      <c r="N3480" s="7" t="str">
        <f>IF(VLOOKUP(D3480,'Resources Final'!A:F,6,FALSE)=0,"",VLOOKUP(D3480,'Resources Final'!A:F,6,FALSE))</f>
        <v/>
      </c>
      <c r="O3480" s="3" t="str">
        <f>IF(VLOOKUP(D3480,'Resources Final'!A:G,7,FALSE)=0,"",VLOOKUP(D3480,'Resources Final'!A:G,7,FALSE))</f>
        <v/>
      </c>
    </row>
    <row r="3481" spans="1:15" x14ac:dyDescent="0.2">
      <c r="A3481" s="11">
        <v>990</v>
      </c>
      <c r="B3481" s="11" t="str">
        <f t="shared" si="65"/>
        <v>Charles G. Koch Charitable Foundation_American Watchdogs20171400</v>
      </c>
      <c r="C3481" s="11" t="s">
        <v>19</v>
      </c>
      <c r="D3481" s="11" t="s">
        <v>210</v>
      </c>
      <c r="E3481" s="11" t="s">
        <v>210</v>
      </c>
      <c r="F3481" s="4">
        <v>1400</v>
      </c>
      <c r="G3481" s="3">
        <v>2017</v>
      </c>
      <c r="H3481" s="3" t="s">
        <v>21</v>
      </c>
      <c r="I3481" s="12"/>
      <c r="J3481" s="3">
        <v>93</v>
      </c>
      <c r="K3481" s="3" t="str">
        <f>IF(VLOOKUP(D3481,'Resources Final'!A:C,3,FALSE)=0,"",VLOOKUP(D3481,'Resources Final'!A:C,3,FALSE))</f>
        <v/>
      </c>
      <c r="L3481" s="3" t="str">
        <f>IF(VLOOKUP(D3481,'Resources Final'!A:D,4,FALSE)=0,"",VLOOKUP(D3481,'Resources Final'!A:D,4,FALSE))</f>
        <v/>
      </c>
      <c r="M3481" s="3" t="str">
        <f>IF(VLOOKUP(D3481,'Resources Final'!A:E,5,FALSE)=0,"",VLOOKUP(D3481,'Resources Final'!A:E,5,FALSE))</f>
        <v/>
      </c>
      <c r="N3481" s="7" t="str">
        <f>IF(VLOOKUP(D3481,'Resources Final'!A:F,6,FALSE)=0,"",VLOOKUP(D3481,'Resources Final'!A:F,6,FALSE))</f>
        <v/>
      </c>
      <c r="O3481" s="3" t="str">
        <f>IF(VLOOKUP(D3481,'Resources Final'!A:G,7,FALSE)=0,"",VLOOKUP(D3481,'Resources Final'!A:G,7,FALSE))</f>
        <v/>
      </c>
    </row>
    <row r="3482" spans="1:15" x14ac:dyDescent="0.2">
      <c r="A3482" s="11">
        <v>990</v>
      </c>
      <c r="B3482" s="11" t="str">
        <f t="shared" si="65"/>
        <v>Charles G. Koch Charitable Foundation_Indiana University Foundation201719500</v>
      </c>
      <c r="C3482" s="11" t="s">
        <v>19</v>
      </c>
      <c r="D3482" s="11" t="s">
        <v>1673</v>
      </c>
      <c r="E3482" s="11" t="s">
        <v>1671</v>
      </c>
      <c r="F3482" s="4">
        <v>19500</v>
      </c>
      <c r="G3482" s="3">
        <v>2017</v>
      </c>
      <c r="H3482" s="3" t="s">
        <v>21</v>
      </c>
      <c r="I3482" s="12"/>
      <c r="J3482" s="3">
        <v>94</v>
      </c>
      <c r="K3482" s="3" t="str">
        <f>IF(VLOOKUP(D3482,'Resources Final'!A:C,3,FALSE)=0,"",VLOOKUP(D3482,'Resources Final'!A:C,3,FALSE))</f>
        <v/>
      </c>
      <c r="L3482" s="3" t="str">
        <f>IF(VLOOKUP(D3482,'Resources Final'!A:D,4,FALSE)=0,"",VLOOKUP(D3482,'Resources Final'!A:D,4,FALSE))</f>
        <v>Y</v>
      </c>
      <c r="M3482" s="3" t="str">
        <f>IF(VLOOKUP(D3482,'Resources Final'!A:E,5,FALSE)=0,"",VLOOKUP(D3482,'Resources Final'!A:E,5,FALSE))</f>
        <v/>
      </c>
      <c r="N3482" s="7" t="str">
        <f>IF(VLOOKUP(D3482,'Resources Final'!A:F,6,FALSE)=0,"",VLOOKUP(D3482,'Resources Final'!A:F,6,FALSE))</f>
        <v/>
      </c>
      <c r="O3482" s="3" t="str">
        <f>IF(VLOOKUP(D3482,'Resources Final'!A:G,7,FALSE)=0,"",VLOOKUP(D3482,'Resources Final'!A:G,7,FALSE))</f>
        <v/>
      </c>
    </row>
    <row r="3483" spans="1:15" x14ac:dyDescent="0.2">
      <c r="A3483" s="11">
        <v>990</v>
      </c>
      <c r="B3483" s="11" t="str">
        <f t="shared" si="65"/>
        <v>Charles G. Koch Charitable Foundation_Wiley College201783000</v>
      </c>
      <c r="C3483" s="11" t="s">
        <v>19</v>
      </c>
      <c r="D3483" s="11" t="s">
        <v>4028</v>
      </c>
      <c r="E3483" s="11" t="s">
        <v>4028</v>
      </c>
      <c r="F3483" s="4">
        <v>83000</v>
      </c>
      <c r="G3483" s="3">
        <v>2017</v>
      </c>
      <c r="H3483" s="3" t="s">
        <v>21</v>
      </c>
      <c r="I3483" s="12"/>
      <c r="J3483" s="3">
        <v>95</v>
      </c>
      <c r="K3483" s="3" t="str">
        <f>IF(VLOOKUP(D3483,'Resources Final'!A:C,3,FALSE)=0,"",VLOOKUP(D3483,'Resources Final'!A:C,3,FALSE))</f>
        <v/>
      </c>
      <c r="L3483" s="3" t="str">
        <f>IF(VLOOKUP(D3483,'Resources Final'!A:D,4,FALSE)=0,"",VLOOKUP(D3483,'Resources Final'!A:D,4,FALSE))</f>
        <v>Y</v>
      </c>
      <c r="M3483" s="3" t="str">
        <f>IF(VLOOKUP(D3483,'Resources Final'!A:E,5,FALSE)=0,"",VLOOKUP(D3483,'Resources Final'!A:E,5,FALSE))</f>
        <v/>
      </c>
      <c r="N3483" s="7" t="str">
        <f>IF(VLOOKUP(D3483,'Resources Final'!A:F,6,FALSE)=0,"",VLOOKUP(D3483,'Resources Final'!A:F,6,FALSE))</f>
        <v/>
      </c>
      <c r="O3483" s="3" t="str">
        <f>IF(VLOOKUP(D3483,'Resources Final'!A:G,7,FALSE)=0,"",VLOOKUP(D3483,'Resources Final'!A:G,7,FALSE))</f>
        <v/>
      </c>
    </row>
    <row r="3484" spans="1:15" x14ac:dyDescent="0.2">
      <c r="A3484" s="11">
        <v>990</v>
      </c>
      <c r="B3484" s="11" t="str">
        <f t="shared" si="65"/>
        <v>Charles G. Koch Charitable Foundation_Oglesby20178514</v>
      </c>
      <c r="C3484" s="11" t="s">
        <v>19</v>
      </c>
      <c r="D3484" s="11" t="s">
        <v>2730</v>
      </c>
      <c r="E3484" s="11" t="s">
        <v>2730</v>
      </c>
      <c r="F3484" s="4">
        <v>8514</v>
      </c>
      <c r="G3484" s="3">
        <v>2017</v>
      </c>
      <c r="H3484" s="3" t="s">
        <v>21</v>
      </c>
      <c r="I3484" s="12" t="s">
        <v>31</v>
      </c>
      <c r="J3484" s="3">
        <v>96</v>
      </c>
      <c r="K3484" s="3" t="str">
        <f>IF(VLOOKUP(D3484,'Resources Final'!A:C,3,FALSE)=0,"",VLOOKUP(D3484,'Resources Final'!A:C,3,FALSE))</f>
        <v>Y</v>
      </c>
      <c r="L3484" s="3" t="str">
        <f>IF(VLOOKUP(D3484,'Resources Final'!A:D,4,FALSE)=0,"",VLOOKUP(D3484,'Resources Final'!A:D,4,FALSE))</f>
        <v/>
      </c>
      <c r="M3484" s="3" t="str">
        <f>IF(VLOOKUP(D3484,'Resources Final'!A:E,5,FALSE)=0,"",VLOOKUP(D3484,'Resources Final'!A:E,5,FALSE))</f>
        <v/>
      </c>
      <c r="N3484" s="7" t="str">
        <f>IF(VLOOKUP(D3484,'Resources Final'!A:F,6,FALSE)=0,"",VLOOKUP(D3484,'Resources Final'!A:F,6,FALSE))</f>
        <v/>
      </c>
      <c r="O3484" s="3" t="str">
        <f>IF(VLOOKUP(D3484,'Resources Final'!A:G,7,FALSE)=0,"",VLOOKUP(D3484,'Resources Final'!A:G,7,FALSE))</f>
        <v/>
      </c>
    </row>
    <row r="3485" spans="1:15" x14ac:dyDescent="0.2">
      <c r="A3485" s="11">
        <v>990</v>
      </c>
      <c r="B3485" s="11" t="str">
        <f t="shared" si="65"/>
        <v>Charles G. Koch Charitable Foundation_Young Voices201729000</v>
      </c>
      <c r="C3485" s="11" t="s">
        <v>19</v>
      </c>
      <c r="D3485" s="11" t="s">
        <v>4127</v>
      </c>
      <c r="E3485" s="11" t="s">
        <v>4127</v>
      </c>
      <c r="F3485" s="4">
        <v>29000</v>
      </c>
      <c r="G3485" s="3">
        <v>2017</v>
      </c>
      <c r="H3485" s="3" t="s">
        <v>21</v>
      </c>
      <c r="I3485" s="12"/>
      <c r="J3485" s="3">
        <v>97</v>
      </c>
      <c r="K3485" s="3" t="str">
        <f>IF(VLOOKUP(D3485,'Resources Final'!A:C,3,FALSE)=0,"",VLOOKUP(D3485,'Resources Final'!A:C,3,FALSE))</f>
        <v/>
      </c>
      <c r="L3485" s="3" t="str">
        <f>IF(VLOOKUP(D3485,'Resources Final'!A:D,4,FALSE)=0,"",VLOOKUP(D3485,'Resources Final'!A:D,4,FALSE))</f>
        <v/>
      </c>
      <c r="M3485" s="3" t="str">
        <f>IF(VLOOKUP(D3485,'Resources Final'!A:E,5,FALSE)=0,"",VLOOKUP(D3485,'Resources Final'!A:E,5,FALSE))</f>
        <v/>
      </c>
      <c r="N3485" s="7" t="str">
        <f>IF(VLOOKUP(D3485,'Resources Final'!A:F,6,FALSE)=0,"",VLOOKUP(D3485,'Resources Final'!A:F,6,FALSE))</f>
        <v>https://www.sourcewatch.org/index.php/Young_Voices</v>
      </c>
      <c r="O3485" s="3" t="str">
        <f>IF(VLOOKUP(D3485,'Resources Final'!A:G,7,FALSE)=0,"",VLOOKUP(D3485,'Resources Final'!A:G,7,FALSE))</f>
        <v>Sourcewatch</v>
      </c>
    </row>
    <row r="3486" spans="1:15" x14ac:dyDescent="0.2">
      <c r="A3486" s="11">
        <v>990</v>
      </c>
      <c r="B3486" s="11" t="str">
        <f t="shared" si="65"/>
        <v>Charles G. Koch Charitable Foundation_Foundation201754000</v>
      </c>
      <c r="C3486" s="11" t="s">
        <v>19</v>
      </c>
      <c r="D3486" s="11" t="s">
        <v>1251</v>
      </c>
      <c r="E3486" s="11" t="s">
        <v>1251</v>
      </c>
      <c r="F3486" s="4">
        <v>54000</v>
      </c>
      <c r="G3486" s="3">
        <v>2017</v>
      </c>
      <c r="H3486" s="3" t="s">
        <v>21</v>
      </c>
      <c r="I3486" s="12" t="s">
        <v>3997</v>
      </c>
      <c r="J3486" s="3">
        <v>98</v>
      </c>
      <c r="K3486" s="3" t="str">
        <f>IF(VLOOKUP(D3486,'Resources Final'!A:C,3,FALSE)=0,"",VLOOKUP(D3486,'Resources Final'!A:C,3,FALSE))</f>
        <v/>
      </c>
      <c r="L3486" s="3" t="str">
        <f>IF(VLOOKUP(D3486,'Resources Final'!A:D,4,FALSE)=0,"",VLOOKUP(D3486,'Resources Final'!A:D,4,FALSE))</f>
        <v/>
      </c>
      <c r="M3486" s="3" t="str">
        <f>IF(VLOOKUP(D3486,'Resources Final'!A:E,5,FALSE)=0,"",VLOOKUP(D3486,'Resources Final'!A:E,5,FALSE))</f>
        <v/>
      </c>
      <c r="N3486" s="7" t="str">
        <f>IF(VLOOKUP(D3486,'Resources Final'!A:F,6,FALSE)=0,"",VLOOKUP(D3486,'Resources Final'!A:F,6,FALSE))</f>
        <v/>
      </c>
      <c r="O3486" s="3" t="str">
        <f>IF(VLOOKUP(D3486,'Resources Final'!A:G,7,FALSE)=0,"",VLOOKUP(D3486,'Resources Final'!A:G,7,FALSE))</f>
        <v/>
      </c>
    </row>
    <row r="3487" spans="1:15" x14ac:dyDescent="0.2">
      <c r="A3487" s="11">
        <v>990</v>
      </c>
      <c r="B3487" s="11" t="str">
        <f t="shared" si="65"/>
        <v>Charles G. Koch Charitable Foundation_Duke University2017208500</v>
      </c>
      <c r="C3487" s="11" t="s">
        <v>19</v>
      </c>
      <c r="D3487" s="11" t="s">
        <v>1037</v>
      </c>
      <c r="E3487" s="11" t="s">
        <v>1037</v>
      </c>
      <c r="F3487" s="4">
        <v>208500</v>
      </c>
      <c r="G3487" s="3">
        <v>2017</v>
      </c>
      <c r="H3487" s="3" t="s">
        <v>21</v>
      </c>
      <c r="I3487" s="12"/>
      <c r="J3487" s="3">
        <v>99</v>
      </c>
      <c r="K3487" s="3" t="str">
        <f>IF(VLOOKUP(D3487,'Resources Final'!A:C,3,FALSE)=0,"",VLOOKUP(D3487,'Resources Final'!A:C,3,FALSE))</f>
        <v/>
      </c>
      <c r="L3487" s="3" t="str">
        <f>IF(VLOOKUP(D3487,'Resources Final'!A:D,4,FALSE)=0,"",VLOOKUP(D3487,'Resources Final'!A:D,4,FALSE))</f>
        <v>Y</v>
      </c>
      <c r="M3487" s="3" t="str">
        <f>IF(VLOOKUP(D3487,'Resources Final'!A:E,5,FALSE)=0,"",VLOOKUP(D3487,'Resources Final'!A:E,5,FALSE))</f>
        <v/>
      </c>
      <c r="N3487" s="7" t="str">
        <f>IF(VLOOKUP(D3487,'Resources Final'!A:F,6,FALSE)=0,"",VLOOKUP(D3487,'Resources Final'!A:F,6,FALSE))</f>
        <v/>
      </c>
      <c r="O3487" s="3" t="str">
        <f>IF(VLOOKUP(D3487,'Resources Final'!A:G,7,FALSE)=0,"",VLOOKUP(D3487,'Resources Final'!A:G,7,FALSE))</f>
        <v/>
      </c>
    </row>
    <row r="3488" spans="1:15" x14ac:dyDescent="0.2">
      <c r="A3488" s="11">
        <v>990</v>
      </c>
      <c r="B3488" s="11" t="str">
        <f t="shared" si="65"/>
        <v>Charles G. Koch Charitable Foundation_Johns Hopkins University201753000</v>
      </c>
      <c r="C3488" s="11" t="s">
        <v>19</v>
      </c>
      <c r="D3488" s="11" t="s">
        <v>1857</v>
      </c>
      <c r="E3488" s="11" t="s">
        <v>1857</v>
      </c>
      <c r="F3488" s="4">
        <v>53000</v>
      </c>
      <c r="G3488" s="3">
        <v>2017</v>
      </c>
      <c r="H3488" s="3" t="s">
        <v>21</v>
      </c>
      <c r="I3488" s="12"/>
      <c r="J3488" s="3">
        <v>100</v>
      </c>
      <c r="K3488" s="3" t="str">
        <f>IF(VLOOKUP(D3488,'Resources Final'!A:C,3,FALSE)=0,"",VLOOKUP(D3488,'Resources Final'!A:C,3,FALSE))</f>
        <v/>
      </c>
      <c r="L3488" s="3" t="str">
        <f>IF(VLOOKUP(D3488,'Resources Final'!A:D,4,FALSE)=0,"",VLOOKUP(D3488,'Resources Final'!A:D,4,FALSE))</f>
        <v>Y</v>
      </c>
      <c r="M3488" s="3" t="str">
        <f>IF(VLOOKUP(D3488,'Resources Final'!A:E,5,FALSE)=0,"",VLOOKUP(D3488,'Resources Final'!A:E,5,FALSE))</f>
        <v/>
      </c>
      <c r="N3488" s="7" t="str">
        <f>IF(VLOOKUP(D3488,'Resources Final'!A:F,6,FALSE)=0,"",VLOOKUP(D3488,'Resources Final'!A:F,6,FALSE))</f>
        <v/>
      </c>
      <c r="O3488" s="3" t="str">
        <f>IF(VLOOKUP(D3488,'Resources Final'!A:G,7,FALSE)=0,"",VLOOKUP(D3488,'Resources Final'!A:G,7,FALSE))</f>
        <v/>
      </c>
    </row>
    <row r="3489" spans="1:15" x14ac:dyDescent="0.2">
      <c r="A3489" s="11">
        <v>990</v>
      </c>
      <c r="B3489" s="11" t="str">
        <f t="shared" si="65"/>
        <v>Charles G. Koch Charitable Foundation_The Regents of the University of California - Santa Barbara Bren School of Environmental Science and Management20175000</v>
      </c>
      <c r="C3489" s="11" t="s">
        <v>19</v>
      </c>
      <c r="D3489" s="11" t="s">
        <v>3606</v>
      </c>
      <c r="E3489" s="11" t="s">
        <v>3021</v>
      </c>
      <c r="F3489" s="4">
        <v>5000</v>
      </c>
      <c r="G3489" s="3">
        <v>2017</v>
      </c>
      <c r="H3489" s="3" t="s">
        <v>21</v>
      </c>
      <c r="I3489" s="12" t="s">
        <v>4192</v>
      </c>
      <c r="J3489" s="3">
        <v>101</v>
      </c>
      <c r="K3489" s="3" t="str">
        <f>IF(VLOOKUP(D3489,'Resources Final'!A:C,3,FALSE)=0,"",VLOOKUP(D3489,'Resources Final'!A:C,3,FALSE))</f>
        <v/>
      </c>
      <c r="L3489" s="3" t="str">
        <f>IF(VLOOKUP(D3489,'Resources Final'!A:D,4,FALSE)=0,"",VLOOKUP(D3489,'Resources Final'!A:D,4,FALSE))</f>
        <v>Y</v>
      </c>
      <c r="M3489" s="3" t="str">
        <f>IF(VLOOKUP(D3489,'Resources Final'!A:E,5,FALSE)=0,"",VLOOKUP(D3489,'Resources Final'!A:E,5,FALSE))</f>
        <v/>
      </c>
      <c r="N3489" s="7" t="str">
        <f>IF(VLOOKUP(D3489,'Resources Final'!A:F,6,FALSE)=0,"",VLOOKUP(D3489,'Resources Final'!A:F,6,FALSE))</f>
        <v/>
      </c>
      <c r="O3489" s="3" t="str">
        <f>IF(VLOOKUP(D3489,'Resources Final'!A:G,7,FALSE)=0,"",VLOOKUP(D3489,'Resources Final'!A:G,7,FALSE))</f>
        <v/>
      </c>
    </row>
    <row r="3490" spans="1:15" x14ac:dyDescent="0.2">
      <c r="A3490" s="11">
        <v>990</v>
      </c>
      <c r="B3490" s="11" t="str">
        <f t="shared" si="65"/>
        <v>Charles G. Koch Charitable Foundation_Samford University201755100</v>
      </c>
      <c r="C3490" s="11" t="s">
        <v>19</v>
      </c>
      <c r="D3490" s="11" t="s">
        <v>3216</v>
      </c>
      <c r="E3490" s="11" t="s">
        <v>3216</v>
      </c>
      <c r="F3490" s="4">
        <v>55100</v>
      </c>
      <c r="G3490" s="3">
        <v>2017</v>
      </c>
      <c r="H3490" s="3" t="s">
        <v>21</v>
      </c>
      <c r="I3490" s="12"/>
      <c r="J3490" s="3">
        <v>102</v>
      </c>
      <c r="K3490" s="3" t="str">
        <f>IF(VLOOKUP(D3490,'Resources Final'!A:C,3,FALSE)=0,"",VLOOKUP(D3490,'Resources Final'!A:C,3,FALSE))</f>
        <v/>
      </c>
      <c r="L3490" s="3" t="str">
        <f>IF(VLOOKUP(D3490,'Resources Final'!A:D,4,FALSE)=0,"",VLOOKUP(D3490,'Resources Final'!A:D,4,FALSE))</f>
        <v>Y</v>
      </c>
      <c r="M3490" s="3" t="str">
        <f>IF(VLOOKUP(D3490,'Resources Final'!A:E,5,FALSE)=0,"",VLOOKUP(D3490,'Resources Final'!A:E,5,FALSE))</f>
        <v/>
      </c>
      <c r="N3490" s="7" t="str">
        <f>IF(VLOOKUP(D3490,'Resources Final'!A:F,6,FALSE)=0,"",VLOOKUP(D3490,'Resources Final'!A:F,6,FALSE))</f>
        <v/>
      </c>
      <c r="O3490" s="3" t="str">
        <f>IF(VLOOKUP(D3490,'Resources Final'!A:G,7,FALSE)=0,"",VLOOKUP(D3490,'Resources Final'!A:G,7,FALSE))</f>
        <v/>
      </c>
    </row>
    <row r="3491" spans="1:15" x14ac:dyDescent="0.2">
      <c r="A3491" s="11">
        <v>990</v>
      </c>
      <c r="B3491" s="11" t="str">
        <f t="shared" si="65"/>
        <v>Charles G. Koch Charitable Foundation_Davis20173600</v>
      </c>
      <c r="C3491" s="11" t="s">
        <v>19</v>
      </c>
      <c r="D3491" s="11" t="s">
        <v>959</v>
      </c>
      <c r="E3491" s="11" t="s">
        <v>959</v>
      </c>
      <c r="F3491" s="4">
        <v>3600</v>
      </c>
      <c r="G3491" s="3">
        <v>2017</v>
      </c>
      <c r="H3491" s="3" t="s">
        <v>21</v>
      </c>
      <c r="I3491" s="12" t="s">
        <v>31</v>
      </c>
      <c r="J3491" s="3">
        <v>103</v>
      </c>
      <c r="K3491" s="3" t="str">
        <f>IF(VLOOKUP(D3491,'Resources Final'!A:C,3,FALSE)=0,"",VLOOKUP(D3491,'Resources Final'!A:C,3,FALSE))</f>
        <v>Y</v>
      </c>
      <c r="L3491" s="3" t="str">
        <f>IF(VLOOKUP(D3491,'Resources Final'!A:D,4,FALSE)=0,"",VLOOKUP(D3491,'Resources Final'!A:D,4,FALSE))</f>
        <v/>
      </c>
      <c r="M3491" s="3" t="str">
        <f>IF(VLOOKUP(D3491,'Resources Final'!A:E,5,FALSE)=0,"",VLOOKUP(D3491,'Resources Final'!A:E,5,FALSE))</f>
        <v/>
      </c>
      <c r="N3491" s="7" t="str">
        <f>IF(VLOOKUP(D3491,'Resources Final'!A:F,6,FALSE)=0,"",VLOOKUP(D3491,'Resources Final'!A:F,6,FALSE))</f>
        <v/>
      </c>
      <c r="O3491" s="3" t="str">
        <f>IF(VLOOKUP(D3491,'Resources Final'!A:G,7,FALSE)=0,"",VLOOKUP(D3491,'Resources Final'!A:G,7,FALSE))</f>
        <v/>
      </c>
    </row>
    <row r="3492" spans="1:15" x14ac:dyDescent="0.2">
      <c r="A3492" s="11">
        <v>990</v>
      </c>
      <c r="B3492" s="11" t="str">
        <f t="shared" si="65"/>
        <v>Charles G. Koch Charitable Foundation_Veritas Forensics Association201710000</v>
      </c>
      <c r="C3492" s="11" t="s">
        <v>19</v>
      </c>
      <c r="D3492" s="11" t="s">
        <v>3888</v>
      </c>
      <c r="E3492" s="11" t="s">
        <v>3888</v>
      </c>
      <c r="F3492" s="4">
        <v>10000</v>
      </c>
      <c r="G3492" s="3">
        <v>2017</v>
      </c>
      <c r="H3492" s="3" t="s">
        <v>21</v>
      </c>
      <c r="I3492" s="12"/>
      <c r="J3492" s="3">
        <v>104</v>
      </c>
      <c r="K3492" s="3" t="str">
        <f>IF(VLOOKUP(D3492,'Resources Final'!A:C,3,FALSE)=0,"",VLOOKUP(D3492,'Resources Final'!A:C,3,FALSE))</f>
        <v/>
      </c>
      <c r="L3492" s="3" t="str">
        <f>IF(VLOOKUP(D3492,'Resources Final'!A:D,4,FALSE)=0,"",VLOOKUP(D3492,'Resources Final'!A:D,4,FALSE))</f>
        <v/>
      </c>
      <c r="M3492" s="3" t="str">
        <f>IF(VLOOKUP(D3492,'Resources Final'!A:E,5,FALSE)=0,"",VLOOKUP(D3492,'Resources Final'!A:E,5,FALSE))</f>
        <v/>
      </c>
      <c r="N3492" s="7" t="str">
        <f>IF(VLOOKUP(D3492,'Resources Final'!A:F,6,FALSE)=0,"",VLOOKUP(D3492,'Resources Final'!A:F,6,FALSE))</f>
        <v/>
      </c>
      <c r="O3492" s="3" t="str">
        <f>IF(VLOOKUP(D3492,'Resources Final'!A:G,7,FALSE)=0,"",VLOOKUP(D3492,'Resources Final'!A:G,7,FALSE))</f>
        <v/>
      </c>
    </row>
    <row r="3493" spans="1:15" x14ac:dyDescent="0.2">
      <c r="A3493" s="11">
        <v>990</v>
      </c>
      <c r="B3493" s="11" t="str">
        <f t="shared" ref="B3493:B3556" si="66">C3493&amp;"_"&amp;D3493&amp;G3493&amp;F3493</f>
        <v>Charles G. Koch Charitable Foundation_The University Foundation at Sacramento State201721500</v>
      </c>
      <c r="C3493" s="11" t="s">
        <v>19</v>
      </c>
      <c r="D3493" s="11" t="s">
        <v>3618</v>
      </c>
      <c r="E3493" s="11" t="s">
        <v>3619</v>
      </c>
      <c r="F3493" s="4">
        <v>21500</v>
      </c>
      <c r="G3493" s="3">
        <v>2017</v>
      </c>
      <c r="H3493" s="3" t="s">
        <v>21</v>
      </c>
      <c r="I3493" s="12"/>
      <c r="J3493" s="3">
        <v>105</v>
      </c>
      <c r="K3493" s="3" t="str">
        <f>IF(VLOOKUP(D3493,'Resources Final'!A:C,3,FALSE)=0,"",VLOOKUP(D3493,'Resources Final'!A:C,3,FALSE))</f>
        <v/>
      </c>
      <c r="L3493" s="3" t="str">
        <f>IF(VLOOKUP(D3493,'Resources Final'!A:D,4,FALSE)=0,"",VLOOKUP(D3493,'Resources Final'!A:D,4,FALSE))</f>
        <v>Y</v>
      </c>
      <c r="M3493" s="3" t="str">
        <f>IF(VLOOKUP(D3493,'Resources Final'!A:E,5,FALSE)=0,"",VLOOKUP(D3493,'Resources Final'!A:E,5,FALSE))</f>
        <v/>
      </c>
      <c r="N3493" s="7" t="str">
        <f>IF(VLOOKUP(D3493,'Resources Final'!A:F,6,FALSE)=0,"",VLOOKUP(D3493,'Resources Final'!A:F,6,FALSE))</f>
        <v/>
      </c>
      <c r="O3493" s="3" t="str">
        <f>IF(VLOOKUP(D3493,'Resources Final'!A:G,7,FALSE)=0,"",VLOOKUP(D3493,'Resources Final'!A:G,7,FALSE))</f>
        <v/>
      </c>
    </row>
    <row r="3494" spans="1:15" x14ac:dyDescent="0.2">
      <c r="A3494" s="11">
        <v>990</v>
      </c>
      <c r="B3494" s="11" t="str">
        <f t="shared" si="66"/>
        <v>Charles G. Koch Charitable Foundation_YMCA of Greater Charlotte201750000</v>
      </c>
      <c r="C3494" s="11" t="s">
        <v>19</v>
      </c>
      <c r="D3494" s="11" t="s">
        <v>4113</v>
      </c>
      <c r="E3494" s="11" t="s">
        <v>589</v>
      </c>
      <c r="F3494" s="4">
        <v>50000</v>
      </c>
      <c r="G3494" s="3">
        <v>2017</v>
      </c>
      <c r="H3494" s="3" t="s">
        <v>21</v>
      </c>
      <c r="I3494" s="12"/>
      <c r="J3494" s="3">
        <v>106</v>
      </c>
      <c r="K3494" s="3" t="str">
        <f>IF(VLOOKUP(D3494,'Resources Final'!A:C,3,FALSE)=0,"",VLOOKUP(D3494,'Resources Final'!A:C,3,FALSE))</f>
        <v/>
      </c>
      <c r="L3494" s="3" t="str">
        <f>IF(VLOOKUP(D3494,'Resources Final'!A:D,4,FALSE)=0,"",VLOOKUP(D3494,'Resources Final'!A:D,4,FALSE))</f>
        <v/>
      </c>
      <c r="M3494" s="3" t="str">
        <f>IF(VLOOKUP(D3494,'Resources Final'!A:E,5,FALSE)=0,"",VLOOKUP(D3494,'Resources Final'!A:E,5,FALSE))</f>
        <v>N</v>
      </c>
      <c r="N3494" s="7" t="str">
        <f>IF(VLOOKUP(D3494,'Resources Final'!A:F,6,FALSE)=0,"",VLOOKUP(D3494,'Resources Final'!A:F,6,FALSE))</f>
        <v/>
      </c>
      <c r="O3494" s="3" t="str">
        <f>IF(VLOOKUP(D3494,'Resources Final'!A:G,7,FALSE)=0,"",VLOOKUP(D3494,'Resources Final'!A:G,7,FALSE))</f>
        <v/>
      </c>
    </row>
    <row r="3495" spans="1:15" x14ac:dyDescent="0.2">
      <c r="A3495" s="11">
        <v>990</v>
      </c>
      <c r="B3495" s="11" t="str">
        <f t="shared" si="66"/>
        <v>Charles G. Koch Charitable Foundation_Skidmore College20174800</v>
      </c>
      <c r="C3495" s="11" t="s">
        <v>19</v>
      </c>
      <c r="D3495" s="11" t="s">
        <v>3325</v>
      </c>
      <c r="E3495" s="11" t="s">
        <v>3325</v>
      </c>
      <c r="F3495" s="4">
        <v>4800</v>
      </c>
      <c r="G3495" s="3">
        <v>2017</v>
      </c>
      <c r="H3495" s="3" t="s">
        <v>21</v>
      </c>
      <c r="I3495" s="12"/>
      <c r="J3495" s="3">
        <v>107</v>
      </c>
      <c r="K3495" s="3" t="str">
        <f>IF(VLOOKUP(D3495,'Resources Final'!A:C,3,FALSE)=0,"",VLOOKUP(D3495,'Resources Final'!A:C,3,FALSE))</f>
        <v/>
      </c>
      <c r="L3495" s="3" t="str">
        <f>IF(VLOOKUP(D3495,'Resources Final'!A:D,4,FALSE)=0,"",VLOOKUP(D3495,'Resources Final'!A:D,4,FALSE))</f>
        <v>Y</v>
      </c>
      <c r="M3495" s="3" t="str">
        <f>IF(VLOOKUP(D3495,'Resources Final'!A:E,5,FALSE)=0,"",VLOOKUP(D3495,'Resources Final'!A:E,5,FALSE))</f>
        <v/>
      </c>
      <c r="N3495" s="7" t="str">
        <f>IF(VLOOKUP(D3495,'Resources Final'!A:F,6,FALSE)=0,"",VLOOKUP(D3495,'Resources Final'!A:F,6,FALSE))</f>
        <v/>
      </c>
      <c r="O3495" s="3" t="str">
        <f>IF(VLOOKUP(D3495,'Resources Final'!A:G,7,FALSE)=0,"",VLOOKUP(D3495,'Resources Final'!A:G,7,FALSE))</f>
        <v/>
      </c>
    </row>
    <row r="3496" spans="1:15" x14ac:dyDescent="0.2">
      <c r="A3496" s="11">
        <v>990</v>
      </c>
      <c r="B3496" s="11" t="str">
        <f t="shared" si="66"/>
        <v>Charles G. Koch Charitable Foundation_Murray State University201711100</v>
      </c>
      <c r="C3496" s="11" t="s">
        <v>19</v>
      </c>
      <c r="D3496" s="11" t="s">
        <v>2565</v>
      </c>
      <c r="E3496" s="11" t="s">
        <v>2565</v>
      </c>
      <c r="F3496" s="4">
        <v>11100</v>
      </c>
      <c r="G3496" s="3">
        <v>2017</v>
      </c>
      <c r="H3496" s="3" t="s">
        <v>21</v>
      </c>
      <c r="I3496" s="12"/>
      <c r="J3496" s="3">
        <v>108</v>
      </c>
      <c r="K3496" s="3" t="str">
        <f>IF(VLOOKUP(D3496,'Resources Final'!A:C,3,FALSE)=0,"",VLOOKUP(D3496,'Resources Final'!A:C,3,FALSE))</f>
        <v/>
      </c>
      <c r="L3496" s="3" t="str">
        <f>IF(VLOOKUP(D3496,'Resources Final'!A:D,4,FALSE)=0,"",VLOOKUP(D3496,'Resources Final'!A:D,4,FALSE))</f>
        <v>Y</v>
      </c>
      <c r="M3496" s="3" t="str">
        <f>IF(VLOOKUP(D3496,'Resources Final'!A:E,5,FALSE)=0,"",VLOOKUP(D3496,'Resources Final'!A:E,5,FALSE))</f>
        <v/>
      </c>
      <c r="N3496" s="7" t="str">
        <f>IF(VLOOKUP(D3496,'Resources Final'!A:F,6,FALSE)=0,"",VLOOKUP(D3496,'Resources Final'!A:F,6,FALSE))</f>
        <v/>
      </c>
      <c r="O3496" s="3" t="str">
        <f>IF(VLOOKUP(D3496,'Resources Final'!A:G,7,FALSE)=0,"",VLOOKUP(D3496,'Resources Final'!A:G,7,FALSE))</f>
        <v/>
      </c>
    </row>
    <row r="3497" spans="1:15" x14ac:dyDescent="0.2">
      <c r="A3497" s="11">
        <v>990</v>
      </c>
      <c r="B3497" s="11" t="str">
        <f t="shared" si="66"/>
        <v>Charles G. Koch Charitable Foundation_Kennedy20175355</v>
      </c>
      <c r="C3497" s="11" t="s">
        <v>19</v>
      </c>
      <c r="D3497" s="11" t="s">
        <v>1976</v>
      </c>
      <c r="E3497" s="11" t="s">
        <v>1976</v>
      </c>
      <c r="F3497" s="4">
        <v>5355</v>
      </c>
      <c r="G3497" s="3">
        <v>2017</v>
      </c>
      <c r="H3497" s="3" t="s">
        <v>21</v>
      </c>
      <c r="I3497" s="12" t="s">
        <v>31</v>
      </c>
      <c r="J3497" s="3">
        <v>109</v>
      </c>
      <c r="K3497" s="3" t="str">
        <f>IF(VLOOKUP(D3497,'Resources Final'!A:C,3,FALSE)=0,"",VLOOKUP(D3497,'Resources Final'!A:C,3,FALSE))</f>
        <v>Y</v>
      </c>
      <c r="L3497" s="3" t="str">
        <f>IF(VLOOKUP(D3497,'Resources Final'!A:D,4,FALSE)=0,"",VLOOKUP(D3497,'Resources Final'!A:D,4,FALSE))</f>
        <v/>
      </c>
      <c r="M3497" s="3" t="str">
        <f>IF(VLOOKUP(D3497,'Resources Final'!A:E,5,FALSE)=0,"",VLOOKUP(D3497,'Resources Final'!A:E,5,FALSE))</f>
        <v/>
      </c>
      <c r="N3497" s="7" t="str">
        <f>IF(VLOOKUP(D3497,'Resources Final'!A:F,6,FALSE)=0,"",VLOOKUP(D3497,'Resources Final'!A:F,6,FALSE))</f>
        <v/>
      </c>
      <c r="O3497" s="3" t="str">
        <f>IF(VLOOKUP(D3497,'Resources Final'!A:G,7,FALSE)=0,"",VLOOKUP(D3497,'Resources Final'!A:G,7,FALSE))</f>
        <v/>
      </c>
    </row>
    <row r="3498" spans="1:15" x14ac:dyDescent="0.2">
      <c r="A3498" s="11">
        <v>990</v>
      </c>
      <c r="B3498" s="11" t="str">
        <f t="shared" si="66"/>
        <v>Charles G. Koch Charitable Foundation_Mercantonatos20176111</v>
      </c>
      <c r="C3498" s="11" t="s">
        <v>19</v>
      </c>
      <c r="D3498" s="11" t="s">
        <v>2431</v>
      </c>
      <c r="E3498" s="11" t="s">
        <v>2431</v>
      </c>
      <c r="F3498" s="4">
        <v>6111</v>
      </c>
      <c r="G3498" s="3">
        <v>2017</v>
      </c>
      <c r="H3498" s="3" t="s">
        <v>21</v>
      </c>
      <c r="I3498" s="12" t="s">
        <v>31</v>
      </c>
      <c r="J3498" s="3">
        <v>110</v>
      </c>
      <c r="K3498" s="3" t="str">
        <f>IF(VLOOKUP(D3498,'Resources Final'!A:C,3,FALSE)=0,"",VLOOKUP(D3498,'Resources Final'!A:C,3,FALSE))</f>
        <v>Y</v>
      </c>
      <c r="L3498" s="3" t="str">
        <f>IF(VLOOKUP(D3498,'Resources Final'!A:D,4,FALSE)=0,"",VLOOKUP(D3498,'Resources Final'!A:D,4,FALSE))</f>
        <v/>
      </c>
      <c r="M3498" s="3" t="str">
        <f>IF(VLOOKUP(D3498,'Resources Final'!A:E,5,FALSE)=0,"",VLOOKUP(D3498,'Resources Final'!A:E,5,FALSE))</f>
        <v/>
      </c>
      <c r="N3498" s="7" t="str">
        <f>IF(VLOOKUP(D3498,'Resources Final'!A:F,6,FALSE)=0,"",VLOOKUP(D3498,'Resources Final'!A:F,6,FALSE))</f>
        <v/>
      </c>
      <c r="O3498" s="3" t="str">
        <f>IF(VLOOKUP(D3498,'Resources Final'!A:G,7,FALSE)=0,"",VLOOKUP(D3498,'Resources Final'!A:G,7,FALSE))</f>
        <v/>
      </c>
    </row>
    <row r="3499" spans="1:15" x14ac:dyDescent="0.2">
      <c r="A3499" s="11">
        <v>990</v>
      </c>
      <c r="B3499" s="11" t="str">
        <f t="shared" si="66"/>
        <v>Charles G. Koch Charitable Foundation_Livingston20173600</v>
      </c>
      <c r="C3499" s="11" t="s">
        <v>19</v>
      </c>
      <c r="D3499" s="11" t="s">
        <v>2192</v>
      </c>
      <c r="E3499" s="11" t="s">
        <v>2192</v>
      </c>
      <c r="F3499" s="4">
        <v>3600</v>
      </c>
      <c r="G3499" s="3">
        <v>2017</v>
      </c>
      <c r="H3499" s="3" t="s">
        <v>21</v>
      </c>
      <c r="I3499" s="12" t="s">
        <v>31</v>
      </c>
      <c r="J3499" s="3">
        <v>111</v>
      </c>
      <c r="K3499" s="3" t="str">
        <f>IF(VLOOKUP(D3499,'Resources Final'!A:C,3,FALSE)=0,"",VLOOKUP(D3499,'Resources Final'!A:C,3,FALSE))</f>
        <v>Y</v>
      </c>
      <c r="L3499" s="3" t="str">
        <f>IF(VLOOKUP(D3499,'Resources Final'!A:D,4,FALSE)=0,"",VLOOKUP(D3499,'Resources Final'!A:D,4,FALSE))</f>
        <v/>
      </c>
      <c r="M3499" s="3" t="str">
        <f>IF(VLOOKUP(D3499,'Resources Final'!A:E,5,FALSE)=0,"",VLOOKUP(D3499,'Resources Final'!A:E,5,FALSE))</f>
        <v/>
      </c>
      <c r="N3499" s="7" t="str">
        <f>IF(VLOOKUP(D3499,'Resources Final'!A:F,6,FALSE)=0,"",VLOOKUP(D3499,'Resources Final'!A:F,6,FALSE))</f>
        <v/>
      </c>
      <c r="O3499" s="3" t="str">
        <f>IF(VLOOKUP(D3499,'Resources Final'!A:G,7,FALSE)=0,"",VLOOKUP(D3499,'Resources Final'!A:G,7,FALSE))</f>
        <v/>
      </c>
    </row>
    <row r="3500" spans="1:15" x14ac:dyDescent="0.2">
      <c r="A3500" s="11">
        <v>990</v>
      </c>
      <c r="B3500" s="11" t="str">
        <f t="shared" si="66"/>
        <v>Charles G. Koch Charitable Foundation_Larsen20173150</v>
      </c>
      <c r="C3500" s="11" t="s">
        <v>19</v>
      </c>
      <c r="D3500" s="11" t="s">
        <v>2104</v>
      </c>
      <c r="E3500" s="11" t="s">
        <v>2104</v>
      </c>
      <c r="F3500" s="4">
        <v>3150</v>
      </c>
      <c r="G3500" s="3">
        <v>2017</v>
      </c>
      <c r="H3500" s="3" t="s">
        <v>21</v>
      </c>
      <c r="I3500" s="12" t="s">
        <v>31</v>
      </c>
      <c r="J3500" s="3">
        <v>112</v>
      </c>
      <c r="K3500" s="3" t="str">
        <f>IF(VLOOKUP(D3500,'Resources Final'!A:C,3,FALSE)=0,"",VLOOKUP(D3500,'Resources Final'!A:C,3,FALSE))</f>
        <v>Y</v>
      </c>
      <c r="L3500" s="3" t="str">
        <f>IF(VLOOKUP(D3500,'Resources Final'!A:D,4,FALSE)=0,"",VLOOKUP(D3500,'Resources Final'!A:D,4,FALSE))</f>
        <v/>
      </c>
      <c r="M3500" s="3" t="str">
        <f>IF(VLOOKUP(D3500,'Resources Final'!A:E,5,FALSE)=0,"",VLOOKUP(D3500,'Resources Final'!A:E,5,FALSE))</f>
        <v/>
      </c>
      <c r="N3500" s="7" t="str">
        <f>IF(VLOOKUP(D3500,'Resources Final'!A:F,6,FALSE)=0,"",VLOOKUP(D3500,'Resources Final'!A:F,6,FALSE))</f>
        <v/>
      </c>
      <c r="O3500" s="3" t="str">
        <f>IF(VLOOKUP(D3500,'Resources Final'!A:G,7,FALSE)=0,"",VLOOKUP(D3500,'Resources Final'!A:G,7,FALSE))</f>
        <v/>
      </c>
    </row>
    <row r="3501" spans="1:15" x14ac:dyDescent="0.2">
      <c r="A3501" s="11">
        <v>990</v>
      </c>
      <c r="B3501" s="11" t="str">
        <f t="shared" si="66"/>
        <v>Charles G. Koch Charitable Foundation_Thibault20173150</v>
      </c>
      <c r="C3501" s="11" t="s">
        <v>19</v>
      </c>
      <c r="D3501" s="11" t="s">
        <v>3627</v>
      </c>
      <c r="E3501" s="11" t="s">
        <v>3627</v>
      </c>
      <c r="F3501" s="4">
        <v>3150</v>
      </c>
      <c r="G3501" s="3">
        <v>2017</v>
      </c>
      <c r="H3501" s="3" t="s">
        <v>21</v>
      </c>
      <c r="I3501" s="12" t="s">
        <v>31</v>
      </c>
      <c r="J3501" s="3">
        <v>113</v>
      </c>
      <c r="K3501" s="3" t="str">
        <f>IF(VLOOKUP(D3501,'Resources Final'!A:C,3,FALSE)=0,"",VLOOKUP(D3501,'Resources Final'!A:C,3,FALSE))</f>
        <v>Y</v>
      </c>
      <c r="L3501" s="3" t="str">
        <f>IF(VLOOKUP(D3501,'Resources Final'!A:D,4,FALSE)=0,"",VLOOKUP(D3501,'Resources Final'!A:D,4,FALSE))</f>
        <v/>
      </c>
      <c r="M3501" s="3" t="str">
        <f>IF(VLOOKUP(D3501,'Resources Final'!A:E,5,FALSE)=0,"",VLOOKUP(D3501,'Resources Final'!A:E,5,FALSE))</f>
        <v/>
      </c>
      <c r="N3501" s="7" t="str">
        <f>IF(VLOOKUP(D3501,'Resources Final'!A:F,6,FALSE)=0,"",VLOOKUP(D3501,'Resources Final'!A:F,6,FALSE))</f>
        <v/>
      </c>
      <c r="O3501" s="3" t="str">
        <f>IF(VLOOKUP(D3501,'Resources Final'!A:G,7,FALSE)=0,"",VLOOKUP(D3501,'Resources Final'!A:G,7,FALSE))</f>
        <v/>
      </c>
    </row>
    <row r="3502" spans="1:15" x14ac:dyDescent="0.2">
      <c r="A3502" s="11">
        <v>990</v>
      </c>
      <c r="B3502" s="11" t="str">
        <f t="shared" si="66"/>
        <v>Charles G. Koch Charitable Foundation_Research Foundation for the State University of New York2017100800</v>
      </c>
      <c r="C3502" s="11" t="s">
        <v>19</v>
      </c>
      <c r="D3502" s="11" t="s">
        <v>3035</v>
      </c>
      <c r="E3502" s="11" t="s">
        <v>3036</v>
      </c>
      <c r="F3502" s="4">
        <v>100800</v>
      </c>
      <c r="G3502" s="3">
        <v>2017</v>
      </c>
      <c r="H3502" s="3" t="s">
        <v>21</v>
      </c>
      <c r="I3502" s="12"/>
      <c r="J3502" s="3">
        <v>114</v>
      </c>
      <c r="K3502" s="3" t="str">
        <f>IF(VLOOKUP(D3502,'Resources Final'!A:C,3,FALSE)=0,"",VLOOKUP(D3502,'Resources Final'!A:C,3,FALSE))</f>
        <v/>
      </c>
      <c r="L3502" s="3" t="str">
        <f>IF(VLOOKUP(D3502,'Resources Final'!A:D,4,FALSE)=0,"",VLOOKUP(D3502,'Resources Final'!A:D,4,FALSE))</f>
        <v>Y</v>
      </c>
      <c r="M3502" s="3" t="str">
        <f>IF(VLOOKUP(D3502,'Resources Final'!A:E,5,FALSE)=0,"",VLOOKUP(D3502,'Resources Final'!A:E,5,FALSE))</f>
        <v/>
      </c>
      <c r="N3502" s="7" t="str">
        <f>IF(VLOOKUP(D3502,'Resources Final'!A:F,6,FALSE)=0,"",VLOOKUP(D3502,'Resources Final'!A:F,6,FALSE))</f>
        <v/>
      </c>
      <c r="O3502" s="3" t="str">
        <f>IF(VLOOKUP(D3502,'Resources Final'!A:G,7,FALSE)=0,"",VLOOKUP(D3502,'Resources Final'!A:G,7,FALSE))</f>
        <v/>
      </c>
    </row>
    <row r="3503" spans="1:15" x14ac:dyDescent="0.2">
      <c r="A3503" s="11">
        <v>990</v>
      </c>
      <c r="B3503" s="11" t="str">
        <f t="shared" si="66"/>
        <v>Charles G. Koch Charitable Foundation_Darwin20173825</v>
      </c>
      <c r="C3503" s="11" t="s">
        <v>19</v>
      </c>
      <c r="D3503" s="11" t="s">
        <v>952</v>
      </c>
      <c r="E3503" s="11" t="s">
        <v>952</v>
      </c>
      <c r="F3503" s="4">
        <v>3825</v>
      </c>
      <c r="G3503" s="3">
        <v>2017</v>
      </c>
      <c r="H3503" s="3" t="s">
        <v>21</v>
      </c>
      <c r="I3503" s="12" t="s">
        <v>31</v>
      </c>
      <c r="J3503" s="3">
        <v>115</v>
      </c>
      <c r="K3503" s="3" t="str">
        <f>IF(VLOOKUP(D3503,'Resources Final'!A:C,3,FALSE)=0,"",VLOOKUP(D3503,'Resources Final'!A:C,3,FALSE))</f>
        <v>Y</v>
      </c>
      <c r="L3503" s="3" t="str">
        <f>IF(VLOOKUP(D3503,'Resources Final'!A:D,4,FALSE)=0,"",VLOOKUP(D3503,'Resources Final'!A:D,4,FALSE))</f>
        <v/>
      </c>
      <c r="M3503" s="3" t="str">
        <f>IF(VLOOKUP(D3503,'Resources Final'!A:E,5,FALSE)=0,"",VLOOKUP(D3503,'Resources Final'!A:E,5,FALSE))</f>
        <v/>
      </c>
      <c r="N3503" s="7" t="str">
        <f>IF(VLOOKUP(D3503,'Resources Final'!A:F,6,FALSE)=0,"",VLOOKUP(D3503,'Resources Final'!A:F,6,FALSE))</f>
        <v/>
      </c>
      <c r="O3503" s="3" t="str">
        <f>IF(VLOOKUP(D3503,'Resources Final'!A:G,7,FALSE)=0,"",VLOOKUP(D3503,'Resources Final'!A:G,7,FALSE))</f>
        <v/>
      </c>
    </row>
    <row r="3504" spans="1:15" x14ac:dyDescent="0.2">
      <c r="A3504" s="11">
        <v>990</v>
      </c>
      <c r="B3504" s="11" t="str">
        <f t="shared" si="66"/>
        <v>Charles G. Koch Charitable Foundation_Lamberto20175418</v>
      </c>
      <c r="C3504" s="11" t="s">
        <v>19</v>
      </c>
      <c r="D3504" s="11" t="s">
        <v>2094</v>
      </c>
      <c r="E3504" s="11" t="s">
        <v>2094</v>
      </c>
      <c r="F3504" s="4">
        <v>5418</v>
      </c>
      <c r="G3504" s="3">
        <v>2017</v>
      </c>
      <c r="H3504" s="3" t="s">
        <v>21</v>
      </c>
      <c r="I3504" s="12" t="s">
        <v>31</v>
      </c>
      <c r="J3504" s="3">
        <v>116</v>
      </c>
      <c r="K3504" s="3" t="str">
        <f>IF(VLOOKUP(D3504,'Resources Final'!A:C,3,FALSE)=0,"",VLOOKUP(D3504,'Resources Final'!A:C,3,FALSE))</f>
        <v>Y</v>
      </c>
      <c r="L3504" s="3" t="str">
        <f>IF(VLOOKUP(D3504,'Resources Final'!A:D,4,FALSE)=0,"",VLOOKUP(D3504,'Resources Final'!A:D,4,FALSE))</f>
        <v/>
      </c>
      <c r="M3504" s="3" t="str">
        <f>IF(VLOOKUP(D3504,'Resources Final'!A:E,5,FALSE)=0,"",VLOOKUP(D3504,'Resources Final'!A:E,5,FALSE))</f>
        <v/>
      </c>
      <c r="N3504" s="7" t="str">
        <f>IF(VLOOKUP(D3504,'Resources Final'!A:F,6,FALSE)=0,"",VLOOKUP(D3504,'Resources Final'!A:F,6,FALSE))</f>
        <v/>
      </c>
      <c r="O3504" s="3" t="str">
        <f>IF(VLOOKUP(D3504,'Resources Final'!A:G,7,FALSE)=0,"",VLOOKUP(D3504,'Resources Final'!A:G,7,FALSE))</f>
        <v/>
      </c>
    </row>
    <row r="3505" spans="1:15" x14ac:dyDescent="0.2">
      <c r="A3505" s="11">
        <v>990</v>
      </c>
      <c r="B3505" s="11" t="str">
        <f t="shared" si="66"/>
        <v>Charles G. Koch Charitable Foundation_Matt20173150</v>
      </c>
      <c r="C3505" s="11" t="s">
        <v>19</v>
      </c>
      <c r="D3505" s="11" t="s">
        <v>2358</v>
      </c>
      <c r="E3505" s="11" t="s">
        <v>2358</v>
      </c>
      <c r="F3505" s="4">
        <v>3150</v>
      </c>
      <c r="G3505" s="3">
        <v>2017</v>
      </c>
      <c r="H3505" s="3" t="s">
        <v>21</v>
      </c>
      <c r="I3505" s="12" t="s">
        <v>31</v>
      </c>
      <c r="J3505" s="3">
        <v>117</v>
      </c>
      <c r="K3505" s="3" t="str">
        <f>IF(VLOOKUP(D3505,'Resources Final'!A:C,3,FALSE)=0,"",VLOOKUP(D3505,'Resources Final'!A:C,3,FALSE))</f>
        <v>Y</v>
      </c>
      <c r="L3505" s="3" t="str">
        <f>IF(VLOOKUP(D3505,'Resources Final'!A:D,4,FALSE)=0,"",VLOOKUP(D3505,'Resources Final'!A:D,4,FALSE))</f>
        <v/>
      </c>
      <c r="M3505" s="3" t="str">
        <f>IF(VLOOKUP(D3505,'Resources Final'!A:E,5,FALSE)=0,"",VLOOKUP(D3505,'Resources Final'!A:E,5,FALSE))</f>
        <v/>
      </c>
      <c r="N3505" s="7" t="str">
        <f>IF(VLOOKUP(D3505,'Resources Final'!A:F,6,FALSE)=0,"",VLOOKUP(D3505,'Resources Final'!A:F,6,FALSE))</f>
        <v/>
      </c>
      <c r="O3505" s="3" t="str">
        <f>IF(VLOOKUP(D3505,'Resources Final'!A:G,7,FALSE)=0,"",VLOOKUP(D3505,'Resources Final'!A:G,7,FALSE))</f>
        <v/>
      </c>
    </row>
    <row r="3506" spans="1:15" x14ac:dyDescent="0.2">
      <c r="A3506" s="11">
        <v>990</v>
      </c>
      <c r="B3506" s="11" t="str">
        <f t="shared" si="66"/>
        <v>Charles G. Koch Charitable Foundation_Truitt20174914</v>
      </c>
      <c r="C3506" s="11" t="s">
        <v>19</v>
      </c>
      <c r="D3506" s="11" t="s">
        <v>3688</v>
      </c>
      <c r="E3506" s="11" t="s">
        <v>3688</v>
      </c>
      <c r="F3506" s="4">
        <v>4914</v>
      </c>
      <c r="G3506" s="3">
        <v>2017</v>
      </c>
      <c r="H3506" s="3" t="s">
        <v>21</v>
      </c>
      <c r="I3506" s="12" t="s">
        <v>31</v>
      </c>
      <c r="J3506" s="3">
        <v>118</v>
      </c>
      <c r="K3506" s="3" t="str">
        <f>IF(VLOOKUP(D3506,'Resources Final'!A:C,3,FALSE)=0,"",VLOOKUP(D3506,'Resources Final'!A:C,3,FALSE))</f>
        <v>Y</v>
      </c>
      <c r="L3506" s="3" t="str">
        <f>IF(VLOOKUP(D3506,'Resources Final'!A:D,4,FALSE)=0,"",VLOOKUP(D3506,'Resources Final'!A:D,4,FALSE))</f>
        <v/>
      </c>
      <c r="M3506" s="3" t="str">
        <f>IF(VLOOKUP(D3506,'Resources Final'!A:E,5,FALSE)=0,"",VLOOKUP(D3506,'Resources Final'!A:E,5,FALSE))</f>
        <v/>
      </c>
      <c r="N3506" s="7" t="str">
        <f>IF(VLOOKUP(D3506,'Resources Final'!A:F,6,FALSE)=0,"",VLOOKUP(D3506,'Resources Final'!A:F,6,FALSE))</f>
        <v/>
      </c>
      <c r="O3506" s="3" t="str">
        <f>IF(VLOOKUP(D3506,'Resources Final'!A:G,7,FALSE)=0,"",VLOOKUP(D3506,'Resources Final'!A:G,7,FALSE))</f>
        <v/>
      </c>
    </row>
    <row r="3507" spans="1:15" x14ac:dyDescent="0.2">
      <c r="A3507" s="11">
        <v>990</v>
      </c>
      <c r="B3507" s="11" t="str">
        <f t="shared" si="66"/>
        <v>Charles G. Koch Charitable Foundation_Appalachian State University Foundation2017500</v>
      </c>
      <c r="C3507" s="11" t="s">
        <v>19</v>
      </c>
      <c r="D3507" s="11" t="s">
        <v>248</v>
      </c>
      <c r="E3507" s="11" t="s">
        <v>246</v>
      </c>
      <c r="F3507" s="4">
        <v>500</v>
      </c>
      <c r="G3507" s="3">
        <v>2017</v>
      </c>
      <c r="H3507" s="3" t="s">
        <v>21</v>
      </c>
      <c r="I3507" s="12"/>
      <c r="J3507" s="3">
        <v>119</v>
      </c>
      <c r="K3507" s="3" t="str">
        <f>IF(VLOOKUP(D3507,'Resources Final'!A:C,3,FALSE)=0,"",VLOOKUP(D3507,'Resources Final'!A:C,3,FALSE))</f>
        <v/>
      </c>
      <c r="L3507" s="3" t="str">
        <f>IF(VLOOKUP(D3507,'Resources Final'!A:D,4,FALSE)=0,"",VLOOKUP(D3507,'Resources Final'!A:D,4,FALSE))</f>
        <v>Y</v>
      </c>
      <c r="M3507" s="3" t="str">
        <f>IF(VLOOKUP(D3507,'Resources Final'!A:E,5,FALSE)=0,"",VLOOKUP(D3507,'Resources Final'!A:E,5,FALSE))</f>
        <v/>
      </c>
      <c r="N3507" s="7" t="str">
        <f>IF(VLOOKUP(D3507,'Resources Final'!A:F,6,FALSE)=0,"",VLOOKUP(D3507,'Resources Final'!A:F,6,FALSE))</f>
        <v/>
      </c>
      <c r="O3507" s="3" t="str">
        <f>IF(VLOOKUP(D3507,'Resources Final'!A:G,7,FALSE)=0,"",VLOOKUP(D3507,'Resources Final'!A:G,7,FALSE))</f>
        <v/>
      </c>
    </row>
    <row r="3508" spans="1:15" x14ac:dyDescent="0.2">
      <c r="A3508" s="11">
        <v>990</v>
      </c>
      <c r="B3508" s="11" t="str">
        <f t="shared" si="66"/>
        <v>Charles G. Koch Charitable Foundation_Manhattan College201736900</v>
      </c>
      <c r="C3508" s="11" t="s">
        <v>19</v>
      </c>
      <c r="D3508" s="11" t="s">
        <v>2310</v>
      </c>
      <c r="E3508" s="11" t="s">
        <v>2310</v>
      </c>
      <c r="F3508" s="4">
        <v>36900</v>
      </c>
      <c r="G3508" s="3">
        <v>2017</v>
      </c>
      <c r="H3508" s="3" t="s">
        <v>21</v>
      </c>
      <c r="I3508" s="12"/>
      <c r="J3508" s="3">
        <v>120</v>
      </c>
      <c r="K3508" s="3" t="str">
        <f>IF(VLOOKUP(D3508,'Resources Final'!A:C,3,FALSE)=0,"",VLOOKUP(D3508,'Resources Final'!A:C,3,FALSE))</f>
        <v/>
      </c>
      <c r="L3508" s="3" t="str">
        <f>IF(VLOOKUP(D3508,'Resources Final'!A:D,4,FALSE)=0,"",VLOOKUP(D3508,'Resources Final'!A:D,4,FALSE))</f>
        <v>Y</v>
      </c>
      <c r="M3508" s="3" t="str">
        <f>IF(VLOOKUP(D3508,'Resources Final'!A:E,5,FALSE)=0,"",VLOOKUP(D3508,'Resources Final'!A:E,5,FALSE))</f>
        <v/>
      </c>
      <c r="N3508" s="7" t="str">
        <f>IF(VLOOKUP(D3508,'Resources Final'!A:F,6,FALSE)=0,"",VLOOKUP(D3508,'Resources Final'!A:F,6,FALSE))</f>
        <v/>
      </c>
      <c r="O3508" s="3" t="str">
        <f>IF(VLOOKUP(D3508,'Resources Final'!A:G,7,FALSE)=0,"",VLOOKUP(D3508,'Resources Final'!A:G,7,FALSE))</f>
        <v/>
      </c>
    </row>
    <row r="3509" spans="1:15" x14ac:dyDescent="0.2">
      <c r="A3509" s="11">
        <v>990</v>
      </c>
      <c r="B3509" s="11" t="str">
        <f t="shared" si="66"/>
        <v>Charles G. Koch Charitable Foundation_Hansen20175355</v>
      </c>
      <c r="C3509" s="11" t="s">
        <v>19</v>
      </c>
      <c r="D3509" s="11" t="s">
        <v>1519</v>
      </c>
      <c r="E3509" s="11" t="s">
        <v>1519</v>
      </c>
      <c r="F3509" s="4">
        <v>5355</v>
      </c>
      <c r="G3509" s="3">
        <v>2017</v>
      </c>
      <c r="H3509" s="3" t="s">
        <v>21</v>
      </c>
      <c r="I3509" s="12" t="s">
        <v>31</v>
      </c>
      <c r="J3509" s="3">
        <v>121</v>
      </c>
      <c r="K3509" s="3" t="str">
        <f>IF(VLOOKUP(D3509,'Resources Final'!A:C,3,FALSE)=0,"",VLOOKUP(D3509,'Resources Final'!A:C,3,FALSE))</f>
        <v>Y</v>
      </c>
      <c r="L3509" s="3" t="str">
        <f>IF(VLOOKUP(D3509,'Resources Final'!A:D,4,FALSE)=0,"",VLOOKUP(D3509,'Resources Final'!A:D,4,FALSE))</f>
        <v/>
      </c>
      <c r="M3509" s="3" t="str">
        <f>IF(VLOOKUP(D3509,'Resources Final'!A:E,5,FALSE)=0,"",VLOOKUP(D3509,'Resources Final'!A:E,5,FALSE))</f>
        <v/>
      </c>
      <c r="N3509" s="7" t="str">
        <f>IF(VLOOKUP(D3509,'Resources Final'!A:F,6,FALSE)=0,"",VLOOKUP(D3509,'Resources Final'!A:F,6,FALSE))</f>
        <v/>
      </c>
      <c r="O3509" s="3" t="str">
        <f>IF(VLOOKUP(D3509,'Resources Final'!A:G,7,FALSE)=0,"",VLOOKUP(D3509,'Resources Final'!A:G,7,FALSE))</f>
        <v/>
      </c>
    </row>
    <row r="3510" spans="1:15" x14ac:dyDescent="0.2">
      <c r="A3510" s="11">
        <v>990</v>
      </c>
      <c r="B3510" s="11" t="str">
        <f t="shared" si="66"/>
        <v>Charles G. Koch Charitable Foundation_Gillespie20173024</v>
      </c>
      <c r="C3510" s="11" t="s">
        <v>19</v>
      </c>
      <c r="D3510" s="11" t="s">
        <v>1401</v>
      </c>
      <c r="E3510" s="11" t="s">
        <v>1401</v>
      </c>
      <c r="F3510" s="4">
        <v>3024</v>
      </c>
      <c r="G3510" s="3">
        <v>2017</v>
      </c>
      <c r="H3510" s="3" t="s">
        <v>21</v>
      </c>
      <c r="I3510" s="12" t="s">
        <v>31</v>
      </c>
      <c r="J3510" s="3">
        <v>122</v>
      </c>
      <c r="K3510" s="3" t="str">
        <f>IF(VLOOKUP(D3510,'Resources Final'!A:C,3,FALSE)=0,"",VLOOKUP(D3510,'Resources Final'!A:C,3,FALSE))</f>
        <v>Y</v>
      </c>
      <c r="L3510" s="3" t="str">
        <f>IF(VLOOKUP(D3510,'Resources Final'!A:D,4,FALSE)=0,"",VLOOKUP(D3510,'Resources Final'!A:D,4,FALSE))</f>
        <v/>
      </c>
      <c r="M3510" s="3" t="str">
        <f>IF(VLOOKUP(D3510,'Resources Final'!A:E,5,FALSE)=0,"",VLOOKUP(D3510,'Resources Final'!A:E,5,FALSE))</f>
        <v/>
      </c>
      <c r="N3510" s="7" t="str">
        <f>IF(VLOOKUP(D3510,'Resources Final'!A:F,6,FALSE)=0,"",VLOOKUP(D3510,'Resources Final'!A:F,6,FALSE))</f>
        <v/>
      </c>
      <c r="O3510" s="3" t="str">
        <f>IF(VLOOKUP(D3510,'Resources Final'!A:G,7,FALSE)=0,"",VLOOKUP(D3510,'Resources Final'!A:G,7,FALSE))</f>
        <v/>
      </c>
    </row>
    <row r="3511" spans="1:15" x14ac:dyDescent="0.2">
      <c r="A3511" s="11">
        <v>990</v>
      </c>
      <c r="B3511" s="11" t="str">
        <f t="shared" si="66"/>
        <v>Charles G. Koch Charitable Foundation_Cato Institute2017224317</v>
      </c>
      <c r="C3511" s="11" t="s">
        <v>19</v>
      </c>
      <c r="D3511" s="11" t="s">
        <v>636</v>
      </c>
      <c r="E3511" s="11" t="s">
        <v>636</v>
      </c>
      <c r="F3511" s="4">
        <v>224317</v>
      </c>
      <c r="G3511" s="3">
        <v>2017</v>
      </c>
      <c r="H3511" s="3" t="s">
        <v>21</v>
      </c>
      <c r="I3511" s="12"/>
      <c r="J3511" s="3">
        <v>123</v>
      </c>
      <c r="K3511" s="3" t="str">
        <f>IF(VLOOKUP(D3511,'Resources Final'!A:C,3,FALSE)=0,"",VLOOKUP(D3511,'Resources Final'!A:C,3,FALSE))</f>
        <v/>
      </c>
      <c r="L3511" s="3" t="str">
        <f>IF(VLOOKUP(D3511,'Resources Final'!A:D,4,FALSE)=0,"",VLOOKUP(D3511,'Resources Final'!A:D,4,FALSE))</f>
        <v/>
      </c>
      <c r="M3511" s="3" t="str">
        <f>IF(VLOOKUP(D3511,'Resources Final'!A:E,5,FALSE)=0,"",VLOOKUP(D3511,'Resources Final'!A:E,5,FALSE))</f>
        <v/>
      </c>
      <c r="N3511" s="7" t="str">
        <f>IF(VLOOKUP(D3511,'Resources Final'!A:F,6,FALSE)=0,"",VLOOKUP(D3511,'Resources Final'!A:F,6,FALSE))</f>
        <v>https://www.desmogblog.com/cato-institute</v>
      </c>
      <c r="O3511" s="3" t="str">
        <f>IF(VLOOKUP(D3511,'Resources Final'!A:G,7,FALSE)=0,"",VLOOKUP(D3511,'Resources Final'!A:G,7,FALSE))</f>
        <v>Desmog</v>
      </c>
    </row>
    <row r="3512" spans="1:15" x14ac:dyDescent="0.2">
      <c r="A3512" s="11">
        <v>990</v>
      </c>
      <c r="B3512" s="11" t="str">
        <f t="shared" si="66"/>
        <v>Charles G. Koch Charitable Foundation_Butherus20178865</v>
      </c>
      <c r="C3512" s="11" t="s">
        <v>19</v>
      </c>
      <c r="D3512" s="11" t="s">
        <v>533</v>
      </c>
      <c r="E3512" s="11" t="s">
        <v>533</v>
      </c>
      <c r="F3512" s="4">
        <v>8865</v>
      </c>
      <c r="G3512" s="3">
        <v>2017</v>
      </c>
      <c r="H3512" s="3" t="s">
        <v>21</v>
      </c>
      <c r="I3512" s="12" t="s">
        <v>31</v>
      </c>
      <c r="J3512" s="3">
        <v>124</v>
      </c>
      <c r="K3512" s="3" t="str">
        <f>IF(VLOOKUP(D3512,'Resources Final'!A:C,3,FALSE)=0,"",VLOOKUP(D3512,'Resources Final'!A:C,3,FALSE))</f>
        <v>Y</v>
      </c>
      <c r="L3512" s="3" t="str">
        <f>IF(VLOOKUP(D3512,'Resources Final'!A:D,4,FALSE)=0,"",VLOOKUP(D3512,'Resources Final'!A:D,4,FALSE))</f>
        <v/>
      </c>
      <c r="M3512" s="3" t="str">
        <f>IF(VLOOKUP(D3512,'Resources Final'!A:E,5,FALSE)=0,"",VLOOKUP(D3512,'Resources Final'!A:E,5,FALSE))</f>
        <v/>
      </c>
      <c r="N3512" s="7" t="str">
        <f>IF(VLOOKUP(D3512,'Resources Final'!A:F,6,FALSE)=0,"",VLOOKUP(D3512,'Resources Final'!A:F,6,FALSE))</f>
        <v/>
      </c>
      <c r="O3512" s="3" t="str">
        <f>IF(VLOOKUP(D3512,'Resources Final'!A:G,7,FALSE)=0,"",VLOOKUP(D3512,'Resources Final'!A:G,7,FALSE))</f>
        <v/>
      </c>
    </row>
    <row r="3513" spans="1:15" x14ac:dyDescent="0.2">
      <c r="A3513" s="11">
        <v>990</v>
      </c>
      <c r="B3513" s="11" t="str">
        <f t="shared" si="66"/>
        <v>Charles G. Koch Charitable Foundation_Texas Public Policy Foundation20171885000</v>
      </c>
      <c r="C3513" s="11" t="s">
        <v>19</v>
      </c>
      <c r="D3513" s="11" t="s">
        <v>3555</v>
      </c>
      <c r="E3513" s="11" t="s">
        <v>3555</v>
      </c>
      <c r="F3513" s="4">
        <v>1885000</v>
      </c>
      <c r="G3513" s="3">
        <v>2017</v>
      </c>
      <c r="H3513" s="3" t="s">
        <v>21</v>
      </c>
      <c r="I3513" s="12"/>
      <c r="J3513" s="3">
        <v>125</v>
      </c>
      <c r="K3513" s="3" t="str">
        <f>IF(VLOOKUP(D3513,'Resources Final'!A:C,3,FALSE)=0,"",VLOOKUP(D3513,'Resources Final'!A:C,3,FALSE))</f>
        <v/>
      </c>
      <c r="L3513" s="3" t="str">
        <f>IF(VLOOKUP(D3513,'Resources Final'!A:D,4,FALSE)=0,"",VLOOKUP(D3513,'Resources Final'!A:D,4,FALSE))</f>
        <v/>
      </c>
      <c r="M3513" s="3" t="str">
        <f>IF(VLOOKUP(D3513,'Resources Final'!A:E,5,FALSE)=0,"",VLOOKUP(D3513,'Resources Final'!A:E,5,FALSE))</f>
        <v/>
      </c>
      <c r="N3513" s="7" t="str">
        <f>IF(VLOOKUP(D3513,'Resources Final'!A:F,6,FALSE)=0,"",VLOOKUP(D3513,'Resources Final'!A:F,6,FALSE))</f>
        <v>https://www.desmogblog.com/texas-public-policy-foundation</v>
      </c>
      <c r="O3513" s="3" t="str">
        <f>IF(VLOOKUP(D3513,'Resources Final'!A:G,7,FALSE)=0,"",VLOOKUP(D3513,'Resources Final'!A:G,7,FALSE))</f>
        <v>Desmog</v>
      </c>
    </row>
    <row r="3514" spans="1:15" x14ac:dyDescent="0.2">
      <c r="A3514" s="11">
        <v>990</v>
      </c>
      <c r="B3514" s="11" t="str">
        <f t="shared" si="66"/>
        <v>Charles G. Koch Charitable Foundation_Andzel20175040</v>
      </c>
      <c r="C3514" s="11" t="s">
        <v>19</v>
      </c>
      <c r="D3514" s="11" t="s">
        <v>235</v>
      </c>
      <c r="E3514" s="11" t="s">
        <v>235</v>
      </c>
      <c r="F3514" s="4">
        <v>5040</v>
      </c>
      <c r="G3514" s="3">
        <v>2017</v>
      </c>
      <c r="H3514" s="3" t="s">
        <v>21</v>
      </c>
      <c r="I3514" s="12" t="s">
        <v>31</v>
      </c>
      <c r="J3514" s="3">
        <v>126</v>
      </c>
      <c r="K3514" s="3" t="str">
        <f>IF(VLOOKUP(D3514,'Resources Final'!A:C,3,FALSE)=0,"",VLOOKUP(D3514,'Resources Final'!A:C,3,FALSE))</f>
        <v>Y</v>
      </c>
      <c r="L3514" s="3" t="str">
        <f>IF(VLOOKUP(D3514,'Resources Final'!A:D,4,FALSE)=0,"",VLOOKUP(D3514,'Resources Final'!A:D,4,FALSE))</f>
        <v/>
      </c>
      <c r="M3514" s="3" t="str">
        <f>IF(VLOOKUP(D3514,'Resources Final'!A:E,5,FALSE)=0,"",VLOOKUP(D3514,'Resources Final'!A:E,5,FALSE))</f>
        <v/>
      </c>
      <c r="N3514" s="7" t="str">
        <f>IF(VLOOKUP(D3514,'Resources Final'!A:F,6,FALSE)=0,"",VLOOKUP(D3514,'Resources Final'!A:F,6,FALSE))</f>
        <v/>
      </c>
      <c r="O3514" s="3" t="str">
        <f>IF(VLOOKUP(D3514,'Resources Final'!A:G,7,FALSE)=0,"",VLOOKUP(D3514,'Resources Final'!A:G,7,FALSE))</f>
        <v/>
      </c>
    </row>
    <row r="3515" spans="1:15" x14ac:dyDescent="0.2">
      <c r="A3515" s="11">
        <v>990</v>
      </c>
      <c r="B3515" s="11" t="str">
        <f t="shared" si="66"/>
        <v>Charles G. Koch Charitable Foundation_Jorgenson20175418</v>
      </c>
      <c r="C3515" s="11" t="s">
        <v>19</v>
      </c>
      <c r="D3515" s="11" t="s">
        <v>1876</v>
      </c>
      <c r="E3515" s="11" t="s">
        <v>1876</v>
      </c>
      <c r="F3515" s="4">
        <v>5418</v>
      </c>
      <c r="G3515" s="3">
        <v>2017</v>
      </c>
      <c r="H3515" s="3" t="s">
        <v>21</v>
      </c>
      <c r="I3515" s="12" t="s">
        <v>31</v>
      </c>
      <c r="J3515" s="3">
        <v>127</v>
      </c>
      <c r="K3515" s="3" t="str">
        <f>IF(VLOOKUP(D3515,'Resources Final'!A:C,3,FALSE)=0,"",VLOOKUP(D3515,'Resources Final'!A:C,3,FALSE))</f>
        <v>Y</v>
      </c>
      <c r="L3515" s="3" t="str">
        <f>IF(VLOOKUP(D3515,'Resources Final'!A:D,4,FALSE)=0,"",VLOOKUP(D3515,'Resources Final'!A:D,4,FALSE))</f>
        <v/>
      </c>
      <c r="M3515" s="3" t="str">
        <f>IF(VLOOKUP(D3515,'Resources Final'!A:E,5,FALSE)=0,"",VLOOKUP(D3515,'Resources Final'!A:E,5,FALSE))</f>
        <v/>
      </c>
      <c r="N3515" s="7" t="str">
        <f>IF(VLOOKUP(D3515,'Resources Final'!A:F,6,FALSE)=0,"",VLOOKUP(D3515,'Resources Final'!A:F,6,FALSE))</f>
        <v/>
      </c>
      <c r="O3515" s="3" t="str">
        <f>IF(VLOOKUP(D3515,'Resources Final'!A:G,7,FALSE)=0,"",VLOOKUP(D3515,'Resources Final'!A:G,7,FALSE))</f>
        <v/>
      </c>
    </row>
    <row r="3516" spans="1:15" x14ac:dyDescent="0.2">
      <c r="A3516" s="11">
        <v>990</v>
      </c>
      <c r="B3516" s="11" t="str">
        <f t="shared" si="66"/>
        <v>Charles G. Koch Charitable Foundation_Hammond20175040</v>
      </c>
      <c r="C3516" s="11" t="s">
        <v>19</v>
      </c>
      <c r="D3516" s="11" t="s">
        <v>1511</v>
      </c>
      <c r="E3516" s="11" t="s">
        <v>1511</v>
      </c>
      <c r="F3516" s="4">
        <v>5040</v>
      </c>
      <c r="G3516" s="3">
        <v>2017</v>
      </c>
      <c r="H3516" s="3" t="s">
        <v>21</v>
      </c>
      <c r="I3516" s="12" t="s">
        <v>31</v>
      </c>
      <c r="J3516" s="3">
        <v>128</v>
      </c>
      <c r="K3516" s="3" t="str">
        <f>IF(VLOOKUP(D3516,'Resources Final'!A:C,3,FALSE)=0,"",VLOOKUP(D3516,'Resources Final'!A:C,3,FALSE))</f>
        <v>Y</v>
      </c>
      <c r="L3516" s="3" t="str">
        <f>IF(VLOOKUP(D3516,'Resources Final'!A:D,4,FALSE)=0,"",VLOOKUP(D3516,'Resources Final'!A:D,4,FALSE))</f>
        <v/>
      </c>
      <c r="M3516" s="3" t="str">
        <f>IF(VLOOKUP(D3516,'Resources Final'!A:E,5,FALSE)=0,"",VLOOKUP(D3516,'Resources Final'!A:E,5,FALSE))</f>
        <v/>
      </c>
      <c r="N3516" s="7" t="str">
        <f>IF(VLOOKUP(D3516,'Resources Final'!A:F,6,FALSE)=0,"",VLOOKUP(D3516,'Resources Final'!A:F,6,FALSE))</f>
        <v/>
      </c>
      <c r="O3516" s="3" t="str">
        <f>IF(VLOOKUP(D3516,'Resources Final'!A:G,7,FALSE)=0,"",VLOOKUP(D3516,'Resources Final'!A:G,7,FALSE))</f>
        <v/>
      </c>
    </row>
    <row r="3517" spans="1:15" x14ac:dyDescent="0.2">
      <c r="A3517" s="11">
        <v>990</v>
      </c>
      <c r="B3517" s="11" t="str">
        <f t="shared" si="66"/>
        <v>Charles G. Koch Charitable Foundation_Weaver20173825</v>
      </c>
      <c r="C3517" s="11" t="s">
        <v>19</v>
      </c>
      <c r="D3517" s="11" t="s">
        <v>3957</v>
      </c>
      <c r="E3517" s="11" t="s">
        <v>3957</v>
      </c>
      <c r="F3517" s="4">
        <v>3825</v>
      </c>
      <c r="G3517" s="3">
        <v>2017</v>
      </c>
      <c r="H3517" s="3" t="s">
        <v>21</v>
      </c>
      <c r="I3517" s="12" t="s">
        <v>31</v>
      </c>
      <c r="J3517" s="3">
        <v>129</v>
      </c>
      <c r="K3517" s="3" t="str">
        <f>IF(VLOOKUP(D3517,'Resources Final'!A:C,3,FALSE)=0,"",VLOOKUP(D3517,'Resources Final'!A:C,3,FALSE))</f>
        <v>Y</v>
      </c>
      <c r="L3517" s="3" t="str">
        <f>IF(VLOOKUP(D3517,'Resources Final'!A:D,4,FALSE)=0,"",VLOOKUP(D3517,'Resources Final'!A:D,4,FALSE))</f>
        <v/>
      </c>
      <c r="M3517" s="3" t="str">
        <f>IF(VLOOKUP(D3517,'Resources Final'!A:E,5,FALSE)=0,"",VLOOKUP(D3517,'Resources Final'!A:E,5,FALSE))</f>
        <v/>
      </c>
      <c r="N3517" s="7" t="str">
        <f>IF(VLOOKUP(D3517,'Resources Final'!A:F,6,FALSE)=0,"",VLOOKUP(D3517,'Resources Final'!A:F,6,FALSE))</f>
        <v/>
      </c>
      <c r="O3517" s="3" t="str">
        <f>IF(VLOOKUP(D3517,'Resources Final'!A:G,7,FALSE)=0,"",VLOOKUP(D3517,'Resources Final'!A:G,7,FALSE))</f>
        <v/>
      </c>
    </row>
    <row r="3518" spans="1:15" x14ac:dyDescent="0.2">
      <c r="A3518" s="11">
        <v>990</v>
      </c>
      <c r="B3518" s="11" t="str">
        <f t="shared" si="66"/>
        <v>Charles G. Koch Charitable Foundation_Knight20175418</v>
      </c>
      <c r="C3518" s="11" t="s">
        <v>19</v>
      </c>
      <c r="D3518" s="11" t="s">
        <v>2011</v>
      </c>
      <c r="E3518" s="11" t="s">
        <v>2011</v>
      </c>
      <c r="F3518" s="4">
        <v>5418</v>
      </c>
      <c r="G3518" s="3">
        <v>2017</v>
      </c>
      <c r="H3518" s="3" t="s">
        <v>21</v>
      </c>
      <c r="I3518" s="12" t="s">
        <v>31</v>
      </c>
      <c r="J3518" s="3">
        <v>130</v>
      </c>
      <c r="K3518" s="3" t="str">
        <f>IF(VLOOKUP(D3518,'Resources Final'!A:C,3,FALSE)=0,"",VLOOKUP(D3518,'Resources Final'!A:C,3,FALSE))</f>
        <v>Y</v>
      </c>
      <c r="L3518" s="3" t="str">
        <f>IF(VLOOKUP(D3518,'Resources Final'!A:D,4,FALSE)=0,"",VLOOKUP(D3518,'Resources Final'!A:D,4,FALSE))</f>
        <v/>
      </c>
      <c r="M3518" s="3" t="str">
        <f>IF(VLOOKUP(D3518,'Resources Final'!A:E,5,FALSE)=0,"",VLOOKUP(D3518,'Resources Final'!A:E,5,FALSE))</f>
        <v/>
      </c>
      <c r="N3518" s="7" t="str">
        <f>IF(VLOOKUP(D3518,'Resources Final'!A:F,6,FALSE)=0,"",VLOOKUP(D3518,'Resources Final'!A:F,6,FALSE))</f>
        <v/>
      </c>
      <c r="O3518" s="3" t="str">
        <f>IF(VLOOKUP(D3518,'Resources Final'!A:G,7,FALSE)=0,"",VLOOKUP(D3518,'Resources Final'!A:G,7,FALSE))</f>
        <v/>
      </c>
    </row>
    <row r="3519" spans="1:15" x14ac:dyDescent="0.2">
      <c r="A3519" s="11">
        <v>990</v>
      </c>
      <c r="B3519" s="11" t="str">
        <f t="shared" si="66"/>
        <v>Charles G. Koch Charitable Foundation_University of Nebraska Foundation201716800</v>
      </c>
      <c r="C3519" s="11" t="s">
        <v>19</v>
      </c>
      <c r="D3519" s="11" t="s">
        <v>3792</v>
      </c>
      <c r="E3519" s="11" t="s">
        <v>457</v>
      </c>
      <c r="F3519" s="4">
        <v>16800</v>
      </c>
      <c r="G3519" s="3">
        <v>2017</v>
      </c>
      <c r="H3519" s="3" t="s">
        <v>21</v>
      </c>
      <c r="I3519" s="12"/>
      <c r="J3519" s="3">
        <v>131</v>
      </c>
      <c r="K3519" s="3" t="str">
        <f>IF(VLOOKUP(D3519,'Resources Final'!A:C,3,FALSE)=0,"",VLOOKUP(D3519,'Resources Final'!A:C,3,FALSE))</f>
        <v/>
      </c>
      <c r="L3519" s="3" t="str">
        <f>IF(VLOOKUP(D3519,'Resources Final'!A:D,4,FALSE)=0,"",VLOOKUP(D3519,'Resources Final'!A:D,4,FALSE))</f>
        <v>Y</v>
      </c>
      <c r="M3519" s="3" t="str">
        <f>IF(VLOOKUP(D3519,'Resources Final'!A:E,5,FALSE)=0,"",VLOOKUP(D3519,'Resources Final'!A:E,5,FALSE))</f>
        <v/>
      </c>
      <c r="N3519" s="7" t="str">
        <f>IF(VLOOKUP(D3519,'Resources Final'!A:F,6,FALSE)=0,"",VLOOKUP(D3519,'Resources Final'!A:F,6,FALSE))</f>
        <v/>
      </c>
      <c r="O3519" s="3" t="str">
        <f>IF(VLOOKUP(D3519,'Resources Final'!A:G,7,FALSE)=0,"",VLOOKUP(D3519,'Resources Final'!A:G,7,FALSE))</f>
        <v/>
      </c>
    </row>
    <row r="3520" spans="1:15" x14ac:dyDescent="0.2">
      <c r="A3520" s="11">
        <v>990</v>
      </c>
      <c r="B3520" s="11" t="str">
        <f t="shared" si="66"/>
        <v>Charles G. Koch Charitable Foundation_Center for Competitive Politics201724907</v>
      </c>
      <c r="C3520" s="11" t="s">
        <v>19</v>
      </c>
      <c r="D3520" s="11" t="s">
        <v>647</v>
      </c>
      <c r="E3520" s="11" t="s">
        <v>647</v>
      </c>
      <c r="F3520" s="4">
        <v>24907</v>
      </c>
      <c r="G3520" s="3">
        <v>2017</v>
      </c>
      <c r="H3520" s="3" t="s">
        <v>21</v>
      </c>
      <c r="I3520" s="12"/>
      <c r="J3520" s="3">
        <v>132</v>
      </c>
      <c r="K3520" s="3" t="str">
        <f>IF(VLOOKUP(D3520,'Resources Final'!A:C,3,FALSE)=0,"",VLOOKUP(D3520,'Resources Final'!A:C,3,FALSE))</f>
        <v/>
      </c>
      <c r="L3520" s="3" t="str">
        <f>IF(VLOOKUP(D3520,'Resources Final'!A:D,4,FALSE)=0,"",VLOOKUP(D3520,'Resources Final'!A:D,4,FALSE))</f>
        <v/>
      </c>
      <c r="M3520" s="3" t="str">
        <f>IF(VLOOKUP(D3520,'Resources Final'!A:E,5,FALSE)=0,"",VLOOKUP(D3520,'Resources Final'!A:E,5,FALSE))</f>
        <v/>
      </c>
      <c r="N3520" s="7" t="str">
        <f>IF(VLOOKUP(D3520,'Resources Final'!A:F,6,FALSE)=0,"",VLOOKUP(D3520,'Resources Final'!A:F,6,FALSE))</f>
        <v>https://www.desmogblog.com/topics/center-competitive-politics</v>
      </c>
      <c r="O3520" s="3" t="str">
        <f>IF(VLOOKUP(D3520,'Resources Final'!A:G,7,FALSE)=0,"",VLOOKUP(D3520,'Resources Final'!A:G,7,FALSE))</f>
        <v>Desmog</v>
      </c>
    </row>
    <row r="3521" spans="1:15" x14ac:dyDescent="0.2">
      <c r="A3521" s="11">
        <v>990</v>
      </c>
      <c r="B3521" s="11" t="str">
        <f t="shared" si="66"/>
        <v>Charles G. Koch Charitable Foundation_Syed20173825</v>
      </c>
      <c r="C3521" s="11" t="s">
        <v>19</v>
      </c>
      <c r="D3521" s="11" t="s">
        <v>3496</v>
      </c>
      <c r="E3521" s="11" t="s">
        <v>3496</v>
      </c>
      <c r="F3521" s="4">
        <v>3825</v>
      </c>
      <c r="G3521" s="3">
        <v>2017</v>
      </c>
      <c r="H3521" s="3" t="s">
        <v>21</v>
      </c>
      <c r="I3521" s="12" t="s">
        <v>31</v>
      </c>
      <c r="J3521" s="3">
        <v>133</v>
      </c>
      <c r="K3521" s="3" t="str">
        <f>IF(VLOOKUP(D3521,'Resources Final'!A:C,3,FALSE)=0,"",VLOOKUP(D3521,'Resources Final'!A:C,3,FALSE))</f>
        <v>Y</v>
      </c>
      <c r="L3521" s="3" t="str">
        <f>IF(VLOOKUP(D3521,'Resources Final'!A:D,4,FALSE)=0,"",VLOOKUP(D3521,'Resources Final'!A:D,4,FALSE))</f>
        <v/>
      </c>
      <c r="M3521" s="3" t="str">
        <f>IF(VLOOKUP(D3521,'Resources Final'!A:E,5,FALSE)=0,"",VLOOKUP(D3521,'Resources Final'!A:E,5,FALSE))</f>
        <v/>
      </c>
      <c r="N3521" s="7" t="str">
        <f>IF(VLOOKUP(D3521,'Resources Final'!A:F,6,FALSE)=0,"",VLOOKUP(D3521,'Resources Final'!A:F,6,FALSE))</f>
        <v/>
      </c>
      <c r="O3521" s="3" t="str">
        <f>IF(VLOOKUP(D3521,'Resources Final'!A:G,7,FALSE)=0,"",VLOOKUP(D3521,'Resources Final'!A:G,7,FALSE))</f>
        <v/>
      </c>
    </row>
    <row r="3522" spans="1:15" x14ac:dyDescent="0.2">
      <c r="A3522" s="11">
        <v>990</v>
      </c>
      <c r="B3522" s="11" t="str">
        <f t="shared" si="66"/>
        <v>Charles G. Koch Charitable Foundation_Whiting20175040</v>
      </c>
      <c r="C3522" s="11" t="s">
        <v>19</v>
      </c>
      <c r="D3522" s="11" t="s">
        <v>4003</v>
      </c>
      <c r="E3522" s="11" t="s">
        <v>4003</v>
      </c>
      <c r="F3522" s="4">
        <v>5040</v>
      </c>
      <c r="G3522" s="3">
        <v>2017</v>
      </c>
      <c r="H3522" s="3" t="s">
        <v>21</v>
      </c>
      <c r="I3522" s="12" t="s">
        <v>31</v>
      </c>
      <c r="J3522" s="3">
        <v>134</v>
      </c>
      <c r="K3522" s="3" t="str">
        <f>IF(VLOOKUP(D3522,'Resources Final'!A:C,3,FALSE)=0,"",VLOOKUP(D3522,'Resources Final'!A:C,3,FALSE))</f>
        <v>Y</v>
      </c>
      <c r="L3522" s="3" t="str">
        <f>IF(VLOOKUP(D3522,'Resources Final'!A:D,4,FALSE)=0,"",VLOOKUP(D3522,'Resources Final'!A:D,4,FALSE))</f>
        <v/>
      </c>
      <c r="M3522" s="3" t="str">
        <f>IF(VLOOKUP(D3522,'Resources Final'!A:E,5,FALSE)=0,"",VLOOKUP(D3522,'Resources Final'!A:E,5,FALSE))</f>
        <v/>
      </c>
      <c r="N3522" s="7" t="str">
        <f>IF(VLOOKUP(D3522,'Resources Final'!A:F,6,FALSE)=0,"",VLOOKUP(D3522,'Resources Final'!A:F,6,FALSE))</f>
        <v/>
      </c>
      <c r="O3522" s="3" t="str">
        <f>IF(VLOOKUP(D3522,'Resources Final'!A:G,7,FALSE)=0,"",VLOOKUP(D3522,'Resources Final'!A:G,7,FALSE))</f>
        <v/>
      </c>
    </row>
    <row r="3523" spans="1:15" x14ac:dyDescent="0.2">
      <c r="A3523" s="11">
        <v>990</v>
      </c>
      <c r="B3523" s="11" t="str">
        <f t="shared" si="66"/>
        <v>Charles G. Koch Charitable Foundation_University of West Georgia Foundation20179500</v>
      </c>
      <c r="C3523" s="11" t="s">
        <v>19</v>
      </c>
      <c r="D3523" s="11" t="s">
        <v>3847</v>
      </c>
      <c r="E3523" s="11" t="s">
        <v>3847</v>
      </c>
      <c r="F3523" s="4">
        <v>9500</v>
      </c>
      <c r="G3523" s="3">
        <v>2017</v>
      </c>
      <c r="H3523" s="3" t="s">
        <v>21</v>
      </c>
      <c r="I3523" s="12"/>
      <c r="J3523" s="3">
        <v>135</v>
      </c>
      <c r="K3523" s="3" t="str">
        <f>IF(VLOOKUP(D3523,'Resources Final'!A:C,3,FALSE)=0,"",VLOOKUP(D3523,'Resources Final'!A:C,3,FALSE))</f>
        <v/>
      </c>
      <c r="L3523" s="3" t="str">
        <f>IF(VLOOKUP(D3523,'Resources Final'!A:D,4,FALSE)=0,"",VLOOKUP(D3523,'Resources Final'!A:D,4,FALSE))</f>
        <v>Y</v>
      </c>
      <c r="M3523" s="3" t="str">
        <f>IF(VLOOKUP(D3523,'Resources Final'!A:E,5,FALSE)=0,"",VLOOKUP(D3523,'Resources Final'!A:E,5,FALSE))</f>
        <v/>
      </c>
      <c r="N3523" s="7" t="str">
        <f>IF(VLOOKUP(D3523,'Resources Final'!A:F,6,FALSE)=0,"",VLOOKUP(D3523,'Resources Final'!A:F,6,FALSE))</f>
        <v/>
      </c>
      <c r="O3523" s="3" t="str">
        <f>IF(VLOOKUP(D3523,'Resources Final'!A:G,7,FALSE)=0,"",VLOOKUP(D3523,'Resources Final'!A:G,7,FALSE))</f>
        <v/>
      </c>
    </row>
    <row r="3524" spans="1:15" x14ac:dyDescent="0.2">
      <c r="A3524" s="11">
        <v>990</v>
      </c>
      <c r="B3524" s="11" t="str">
        <f t="shared" si="66"/>
        <v>Charles G. Koch Charitable Foundation_West Virginia University Foundation2017553162</v>
      </c>
      <c r="C3524" s="11" t="s">
        <v>19</v>
      </c>
      <c r="D3524" s="11" t="s">
        <v>3980</v>
      </c>
      <c r="E3524" s="11" t="s">
        <v>3979</v>
      </c>
      <c r="F3524" s="4">
        <v>553162</v>
      </c>
      <c r="G3524" s="3">
        <v>2017</v>
      </c>
      <c r="H3524" s="3" t="s">
        <v>21</v>
      </c>
      <c r="I3524" s="12"/>
      <c r="J3524" s="3">
        <v>136</v>
      </c>
      <c r="K3524" s="3" t="str">
        <f>IF(VLOOKUP(D3524,'Resources Final'!A:C,3,FALSE)=0,"",VLOOKUP(D3524,'Resources Final'!A:C,3,FALSE))</f>
        <v/>
      </c>
      <c r="L3524" s="3" t="str">
        <f>IF(VLOOKUP(D3524,'Resources Final'!A:D,4,FALSE)=0,"",VLOOKUP(D3524,'Resources Final'!A:D,4,FALSE))</f>
        <v>Y</v>
      </c>
      <c r="M3524" s="3" t="str">
        <f>IF(VLOOKUP(D3524,'Resources Final'!A:E,5,FALSE)=0,"",VLOOKUP(D3524,'Resources Final'!A:E,5,FALSE))</f>
        <v/>
      </c>
      <c r="N3524" s="7" t="str">
        <f>IF(VLOOKUP(D3524,'Resources Final'!A:F,6,FALSE)=0,"",VLOOKUP(D3524,'Resources Final'!A:F,6,FALSE))</f>
        <v/>
      </c>
      <c r="O3524" s="3" t="str">
        <f>IF(VLOOKUP(D3524,'Resources Final'!A:G,7,FALSE)=0,"",VLOOKUP(D3524,'Resources Final'!A:G,7,FALSE))</f>
        <v/>
      </c>
    </row>
    <row r="3525" spans="1:15" x14ac:dyDescent="0.2">
      <c r="A3525" s="11">
        <v>990</v>
      </c>
      <c r="B3525" s="11" t="str">
        <f t="shared" si="66"/>
        <v>Charles G. Koch Charitable Foundation_Jones20173825</v>
      </c>
      <c r="C3525" s="11" t="s">
        <v>19</v>
      </c>
      <c r="D3525" s="11" t="s">
        <v>1870</v>
      </c>
      <c r="E3525" s="11" t="s">
        <v>1870</v>
      </c>
      <c r="F3525" s="4">
        <v>3825</v>
      </c>
      <c r="G3525" s="3">
        <v>2017</v>
      </c>
      <c r="H3525" s="3" t="s">
        <v>21</v>
      </c>
      <c r="I3525" s="12" t="s">
        <v>31</v>
      </c>
      <c r="J3525" s="3">
        <v>137</v>
      </c>
      <c r="K3525" s="3" t="str">
        <f>IF(VLOOKUP(D3525,'Resources Final'!A:C,3,FALSE)=0,"",VLOOKUP(D3525,'Resources Final'!A:C,3,FALSE))</f>
        <v>Y</v>
      </c>
      <c r="L3525" s="3" t="str">
        <f>IF(VLOOKUP(D3525,'Resources Final'!A:D,4,FALSE)=0,"",VLOOKUP(D3525,'Resources Final'!A:D,4,FALSE))</f>
        <v/>
      </c>
      <c r="M3525" s="3" t="str">
        <f>IF(VLOOKUP(D3525,'Resources Final'!A:E,5,FALSE)=0,"",VLOOKUP(D3525,'Resources Final'!A:E,5,FALSE))</f>
        <v/>
      </c>
      <c r="N3525" s="7" t="str">
        <f>IF(VLOOKUP(D3525,'Resources Final'!A:F,6,FALSE)=0,"",VLOOKUP(D3525,'Resources Final'!A:F,6,FALSE))</f>
        <v/>
      </c>
      <c r="O3525" s="3" t="str">
        <f>IF(VLOOKUP(D3525,'Resources Final'!A:G,7,FALSE)=0,"",VLOOKUP(D3525,'Resources Final'!A:G,7,FALSE))</f>
        <v/>
      </c>
    </row>
    <row r="3526" spans="1:15" x14ac:dyDescent="0.2">
      <c r="A3526" s="11">
        <v>990</v>
      </c>
      <c r="B3526" s="11" t="str">
        <f t="shared" si="66"/>
        <v>Charles G. Koch Charitable Foundation_Sabes20173150</v>
      </c>
      <c r="C3526" s="11" t="s">
        <v>19</v>
      </c>
      <c r="D3526" s="11" t="s">
        <v>3198</v>
      </c>
      <c r="E3526" s="11" t="s">
        <v>3198</v>
      </c>
      <c r="F3526" s="4">
        <v>3150</v>
      </c>
      <c r="G3526" s="3">
        <v>2017</v>
      </c>
      <c r="H3526" s="3" t="s">
        <v>21</v>
      </c>
      <c r="I3526" s="12" t="s">
        <v>31</v>
      </c>
      <c r="J3526" s="3">
        <v>138</v>
      </c>
      <c r="K3526" s="3" t="str">
        <f>IF(VLOOKUP(D3526,'Resources Final'!A:C,3,FALSE)=0,"",VLOOKUP(D3526,'Resources Final'!A:C,3,FALSE))</f>
        <v>Y</v>
      </c>
      <c r="L3526" s="3" t="str">
        <f>IF(VLOOKUP(D3526,'Resources Final'!A:D,4,FALSE)=0,"",VLOOKUP(D3526,'Resources Final'!A:D,4,FALSE))</f>
        <v/>
      </c>
      <c r="M3526" s="3" t="str">
        <f>IF(VLOOKUP(D3526,'Resources Final'!A:E,5,FALSE)=0,"",VLOOKUP(D3526,'Resources Final'!A:E,5,FALSE))</f>
        <v/>
      </c>
      <c r="N3526" s="7" t="str">
        <f>IF(VLOOKUP(D3526,'Resources Final'!A:F,6,FALSE)=0,"",VLOOKUP(D3526,'Resources Final'!A:F,6,FALSE))</f>
        <v/>
      </c>
      <c r="O3526" s="3" t="str">
        <f>IF(VLOOKUP(D3526,'Resources Final'!A:G,7,FALSE)=0,"",VLOOKUP(D3526,'Resources Final'!A:G,7,FALSE))</f>
        <v/>
      </c>
    </row>
    <row r="3527" spans="1:15" x14ac:dyDescent="0.2">
      <c r="A3527" s="11">
        <v>990</v>
      </c>
      <c r="B3527" s="11" t="str">
        <f t="shared" si="66"/>
        <v>Charles G. Koch Charitable Foundation_Nester20173825</v>
      </c>
      <c r="C3527" s="11" t="s">
        <v>19</v>
      </c>
      <c r="D3527" s="11" t="s">
        <v>2640</v>
      </c>
      <c r="E3527" s="11" t="s">
        <v>2640</v>
      </c>
      <c r="F3527" s="4">
        <v>3825</v>
      </c>
      <c r="G3527" s="3">
        <v>2017</v>
      </c>
      <c r="H3527" s="3" t="s">
        <v>21</v>
      </c>
      <c r="I3527" s="12" t="s">
        <v>31</v>
      </c>
      <c r="J3527" s="3">
        <v>139</v>
      </c>
      <c r="K3527" s="3" t="str">
        <f>IF(VLOOKUP(D3527,'Resources Final'!A:C,3,FALSE)=0,"",VLOOKUP(D3527,'Resources Final'!A:C,3,FALSE))</f>
        <v>Y</v>
      </c>
      <c r="L3527" s="3" t="str">
        <f>IF(VLOOKUP(D3527,'Resources Final'!A:D,4,FALSE)=0,"",VLOOKUP(D3527,'Resources Final'!A:D,4,FALSE))</f>
        <v/>
      </c>
      <c r="M3527" s="3" t="str">
        <f>IF(VLOOKUP(D3527,'Resources Final'!A:E,5,FALSE)=0,"",VLOOKUP(D3527,'Resources Final'!A:E,5,FALSE))</f>
        <v/>
      </c>
      <c r="N3527" s="7" t="str">
        <f>IF(VLOOKUP(D3527,'Resources Final'!A:F,6,FALSE)=0,"",VLOOKUP(D3527,'Resources Final'!A:F,6,FALSE))</f>
        <v/>
      </c>
      <c r="O3527" s="3" t="str">
        <f>IF(VLOOKUP(D3527,'Resources Final'!A:G,7,FALSE)=0,"",VLOOKUP(D3527,'Resources Final'!A:G,7,FALSE))</f>
        <v/>
      </c>
    </row>
    <row r="3528" spans="1:15" x14ac:dyDescent="0.2">
      <c r="A3528" s="11">
        <v>990</v>
      </c>
      <c r="B3528" s="11" t="str">
        <f t="shared" si="66"/>
        <v>Charles G. Koch Charitable Foundation_Saturday Evening Post Society201771400</v>
      </c>
      <c r="C3528" s="11" t="s">
        <v>19</v>
      </c>
      <c r="D3528" s="11" t="s">
        <v>3234</v>
      </c>
      <c r="E3528" s="11" t="s">
        <v>3234</v>
      </c>
      <c r="F3528" s="4">
        <v>71400</v>
      </c>
      <c r="G3528" s="3">
        <v>2017</v>
      </c>
      <c r="H3528" s="3" t="s">
        <v>21</v>
      </c>
      <c r="I3528" s="12"/>
      <c r="J3528" s="3">
        <v>140</v>
      </c>
      <c r="K3528" s="3" t="str">
        <f>IF(VLOOKUP(D3528,'Resources Final'!A:C,3,FALSE)=0,"",VLOOKUP(D3528,'Resources Final'!A:C,3,FALSE))</f>
        <v/>
      </c>
      <c r="L3528" s="3" t="str">
        <f>IF(VLOOKUP(D3528,'Resources Final'!A:D,4,FALSE)=0,"",VLOOKUP(D3528,'Resources Final'!A:D,4,FALSE))</f>
        <v/>
      </c>
      <c r="M3528" s="3" t="str">
        <f>IF(VLOOKUP(D3528,'Resources Final'!A:E,5,FALSE)=0,"",VLOOKUP(D3528,'Resources Final'!A:E,5,FALSE))</f>
        <v/>
      </c>
      <c r="N3528" s="7" t="str">
        <f>IF(VLOOKUP(D3528,'Resources Final'!A:F,6,FALSE)=0,"",VLOOKUP(D3528,'Resources Final'!A:F,6,FALSE))</f>
        <v/>
      </c>
      <c r="O3528" s="3" t="str">
        <f>IF(VLOOKUP(D3528,'Resources Final'!A:G,7,FALSE)=0,"",VLOOKUP(D3528,'Resources Final'!A:G,7,FALSE))</f>
        <v/>
      </c>
    </row>
    <row r="3529" spans="1:15" x14ac:dyDescent="0.2">
      <c r="A3529" s="11">
        <v>990</v>
      </c>
      <c r="B3529" s="11" t="str">
        <f t="shared" si="66"/>
        <v>Charles G. Koch Charitable Foundation_Young Americans for Liberty Foundation201750157</v>
      </c>
      <c r="C3529" s="11" t="s">
        <v>19</v>
      </c>
      <c r="D3529" s="11" t="s">
        <v>4126</v>
      </c>
      <c r="E3529" s="11" t="s">
        <v>4124</v>
      </c>
      <c r="F3529" s="4">
        <v>50157</v>
      </c>
      <c r="G3529" s="3">
        <v>2017</v>
      </c>
      <c r="H3529" s="3" t="s">
        <v>21</v>
      </c>
      <c r="I3529" s="12"/>
      <c r="J3529" s="3">
        <v>141</v>
      </c>
      <c r="K3529" s="3" t="str">
        <f>IF(VLOOKUP(D3529,'Resources Final'!A:C,3,FALSE)=0,"",VLOOKUP(D3529,'Resources Final'!A:C,3,FALSE))</f>
        <v/>
      </c>
      <c r="L3529" s="3" t="str">
        <f>IF(VLOOKUP(D3529,'Resources Final'!A:D,4,FALSE)=0,"",VLOOKUP(D3529,'Resources Final'!A:D,4,FALSE))</f>
        <v/>
      </c>
      <c r="M3529" s="3" t="str">
        <f>IF(VLOOKUP(D3529,'Resources Final'!A:E,5,FALSE)=0,"",VLOOKUP(D3529,'Resources Final'!A:E,5,FALSE))</f>
        <v/>
      </c>
      <c r="N3529" s="7" t="str">
        <f>IF(VLOOKUP(D3529,'Resources Final'!A:F,6,FALSE)=0,"",VLOOKUP(D3529,'Resources Final'!A:F,6,FALSE))</f>
        <v>https://www.sourcewatch.org/index.php/Young_Americans_for_Liberty</v>
      </c>
      <c r="O3529" s="3" t="str">
        <f>IF(VLOOKUP(D3529,'Resources Final'!A:G,7,FALSE)=0,"",VLOOKUP(D3529,'Resources Final'!A:G,7,FALSE))</f>
        <v>Sourcewatch</v>
      </c>
    </row>
    <row r="3530" spans="1:15" x14ac:dyDescent="0.2">
      <c r="A3530" s="11">
        <v>990</v>
      </c>
      <c r="B3530" s="11" t="str">
        <f t="shared" si="66"/>
        <v>Charles G. Koch Charitable Foundation_Fignon20178865</v>
      </c>
      <c r="C3530" s="11" t="s">
        <v>19</v>
      </c>
      <c r="D3530" s="11" t="s">
        <v>1207</v>
      </c>
      <c r="E3530" s="11" t="s">
        <v>1207</v>
      </c>
      <c r="F3530" s="4">
        <v>8865</v>
      </c>
      <c r="G3530" s="3">
        <v>2017</v>
      </c>
      <c r="H3530" s="3" t="s">
        <v>21</v>
      </c>
      <c r="I3530" s="12" t="s">
        <v>31</v>
      </c>
      <c r="J3530" s="3">
        <v>142</v>
      </c>
      <c r="K3530" s="3" t="str">
        <f>IF(VLOOKUP(D3530,'Resources Final'!A:C,3,FALSE)=0,"",VLOOKUP(D3530,'Resources Final'!A:C,3,FALSE))</f>
        <v>Y</v>
      </c>
      <c r="L3530" s="3" t="str">
        <f>IF(VLOOKUP(D3530,'Resources Final'!A:D,4,FALSE)=0,"",VLOOKUP(D3530,'Resources Final'!A:D,4,FALSE))</f>
        <v/>
      </c>
      <c r="M3530" s="3" t="str">
        <f>IF(VLOOKUP(D3530,'Resources Final'!A:E,5,FALSE)=0,"",VLOOKUP(D3530,'Resources Final'!A:E,5,FALSE))</f>
        <v/>
      </c>
      <c r="N3530" s="7" t="str">
        <f>IF(VLOOKUP(D3530,'Resources Final'!A:F,6,FALSE)=0,"",VLOOKUP(D3530,'Resources Final'!A:F,6,FALSE))</f>
        <v/>
      </c>
      <c r="O3530" s="3" t="str">
        <f>IF(VLOOKUP(D3530,'Resources Final'!A:G,7,FALSE)=0,"",VLOOKUP(D3530,'Resources Final'!A:G,7,FALSE))</f>
        <v/>
      </c>
    </row>
    <row r="3531" spans="1:15" x14ac:dyDescent="0.2">
      <c r="A3531" s="11">
        <v>990</v>
      </c>
      <c r="B3531" s="11" t="str">
        <f t="shared" si="66"/>
        <v>Charles G. Koch Charitable Foundation_State Policy Network20176626</v>
      </c>
      <c r="C3531" s="11" t="s">
        <v>19</v>
      </c>
      <c r="D3531" s="11" t="s">
        <v>3419</v>
      </c>
      <c r="E3531" s="11" t="s">
        <v>3419</v>
      </c>
      <c r="F3531" s="4">
        <v>6626</v>
      </c>
      <c r="G3531" s="3">
        <v>2017</v>
      </c>
      <c r="H3531" s="3" t="s">
        <v>21</v>
      </c>
      <c r="I3531" s="12"/>
      <c r="J3531" s="3">
        <v>143</v>
      </c>
      <c r="K3531" s="3" t="str">
        <f>IF(VLOOKUP(D3531,'Resources Final'!A:C,3,FALSE)=0,"",VLOOKUP(D3531,'Resources Final'!A:C,3,FALSE))</f>
        <v/>
      </c>
      <c r="L3531" s="3" t="str">
        <f>IF(VLOOKUP(D3531,'Resources Final'!A:D,4,FALSE)=0,"",VLOOKUP(D3531,'Resources Final'!A:D,4,FALSE))</f>
        <v/>
      </c>
      <c r="M3531" s="3" t="str">
        <f>IF(VLOOKUP(D3531,'Resources Final'!A:E,5,FALSE)=0,"",VLOOKUP(D3531,'Resources Final'!A:E,5,FALSE))</f>
        <v/>
      </c>
      <c r="N3531" s="7" t="str">
        <f>IF(VLOOKUP(D3531,'Resources Final'!A:F,6,FALSE)=0,"",VLOOKUP(D3531,'Resources Final'!A:F,6,FALSE))</f>
        <v>https://www.desmogblog.com/state-policy-network</v>
      </c>
      <c r="O3531" s="3" t="str">
        <f>IF(VLOOKUP(D3531,'Resources Final'!A:G,7,FALSE)=0,"",VLOOKUP(D3531,'Resources Final'!A:G,7,FALSE))</f>
        <v>Desmog</v>
      </c>
    </row>
    <row r="3532" spans="1:15" x14ac:dyDescent="0.2">
      <c r="A3532" s="11">
        <v>990</v>
      </c>
      <c r="B3532" s="11" t="str">
        <f t="shared" si="66"/>
        <v>Charles G. Koch Charitable Foundation_Energy Innovation Reform Project201750000</v>
      </c>
      <c r="C3532" s="11" t="s">
        <v>19</v>
      </c>
      <c r="D3532" s="11" t="s">
        <v>1139</v>
      </c>
      <c r="E3532" s="11" t="s">
        <v>1139</v>
      </c>
      <c r="F3532" s="4">
        <v>50000</v>
      </c>
      <c r="G3532" s="3">
        <v>2017</v>
      </c>
      <c r="H3532" s="3" t="s">
        <v>21</v>
      </c>
      <c r="I3532" s="12"/>
      <c r="J3532" s="3">
        <v>144</v>
      </c>
      <c r="K3532" s="3" t="str">
        <f>IF(VLOOKUP(D3532,'Resources Final'!A:C,3,FALSE)=0,"",VLOOKUP(D3532,'Resources Final'!A:C,3,FALSE))</f>
        <v/>
      </c>
      <c r="L3532" s="3" t="str">
        <f>IF(VLOOKUP(D3532,'Resources Final'!A:D,4,FALSE)=0,"",VLOOKUP(D3532,'Resources Final'!A:D,4,FALSE))</f>
        <v/>
      </c>
      <c r="M3532" s="3" t="str">
        <f>IF(VLOOKUP(D3532,'Resources Final'!A:E,5,FALSE)=0,"",VLOOKUP(D3532,'Resources Final'!A:E,5,FALSE))</f>
        <v/>
      </c>
      <c r="N3532" s="7" t="str">
        <f>IF(VLOOKUP(D3532,'Resources Final'!A:F,6,FALSE)=0,"",VLOOKUP(D3532,'Resources Final'!A:F,6,FALSE))</f>
        <v/>
      </c>
      <c r="O3532" s="3" t="str">
        <f>IF(VLOOKUP(D3532,'Resources Final'!A:G,7,FALSE)=0,"",VLOOKUP(D3532,'Resources Final'!A:G,7,FALSE))</f>
        <v/>
      </c>
    </row>
    <row r="3533" spans="1:15" x14ac:dyDescent="0.2">
      <c r="A3533" s="11">
        <v>990</v>
      </c>
      <c r="B3533" s="11" t="str">
        <f t="shared" si="66"/>
        <v>Charles G. Koch Charitable Foundation_McIntosh20173488</v>
      </c>
      <c r="C3533" s="11" t="s">
        <v>19</v>
      </c>
      <c r="D3533" s="11" t="s">
        <v>2392</v>
      </c>
      <c r="E3533" s="11" t="s">
        <v>2392</v>
      </c>
      <c r="F3533" s="4">
        <v>3488</v>
      </c>
      <c r="G3533" s="3">
        <v>2017</v>
      </c>
      <c r="H3533" s="3" t="s">
        <v>21</v>
      </c>
      <c r="I3533" s="12" t="s">
        <v>31</v>
      </c>
      <c r="J3533" s="3">
        <v>145</v>
      </c>
      <c r="K3533" s="3" t="str">
        <f>IF(VLOOKUP(D3533,'Resources Final'!A:C,3,FALSE)=0,"",VLOOKUP(D3533,'Resources Final'!A:C,3,FALSE))</f>
        <v>Y</v>
      </c>
      <c r="L3533" s="3" t="str">
        <f>IF(VLOOKUP(D3533,'Resources Final'!A:D,4,FALSE)=0,"",VLOOKUP(D3533,'Resources Final'!A:D,4,FALSE))</f>
        <v/>
      </c>
      <c r="M3533" s="3" t="str">
        <f>IF(VLOOKUP(D3533,'Resources Final'!A:E,5,FALSE)=0,"",VLOOKUP(D3533,'Resources Final'!A:E,5,FALSE))</f>
        <v/>
      </c>
      <c r="N3533" s="7" t="str">
        <f>IF(VLOOKUP(D3533,'Resources Final'!A:F,6,FALSE)=0,"",VLOOKUP(D3533,'Resources Final'!A:F,6,FALSE))</f>
        <v/>
      </c>
      <c r="O3533" s="3" t="str">
        <f>IF(VLOOKUP(D3533,'Resources Final'!A:G,7,FALSE)=0,"",VLOOKUP(D3533,'Resources Final'!A:G,7,FALSE))</f>
        <v/>
      </c>
    </row>
    <row r="3534" spans="1:15" x14ac:dyDescent="0.2">
      <c r="A3534" s="11">
        <v>990</v>
      </c>
      <c r="B3534" s="11" t="str">
        <f t="shared" si="66"/>
        <v>Charles G. Koch Charitable Foundation_Stillman20174914</v>
      </c>
      <c r="C3534" s="11" t="s">
        <v>19</v>
      </c>
      <c r="D3534" s="11" t="s">
        <v>3448</v>
      </c>
      <c r="E3534" s="11" t="s">
        <v>3448</v>
      </c>
      <c r="F3534" s="4">
        <v>4914</v>
      </c>
      <c r="G3534" s="3">
        <v>2017</v>
      </c>
      <c r="H3534" s="3" t="s">
        <v>21</v>
      </c>
      <c r="I3534" s="12" t="s">
        <v>31</v>
      </c>
      <c r="J3534" s="3">
        <v>146</v>
      </c>
      <c r="K3534" s="3" t="str">
        <f>IF(VLOOKUP(D3534,'Resources Final'!A:C,3,FALSE)=0,"",VLOOKUP(D3534,'Resources Final'!A:C,3,FALSE))</f>
        <v>Y</v>
      </c>
      <c r="L3534" s="3" t="str">
        <f>IF(VLOOKUP(D3534,'Resources Final'!A:D,4,FALSE)=0,"",VLOOKUP(D3534,'Resources Final'!A:D,4,FALSE))</f>
        <v/>
      </c>
      <c r="M3534" s="3" t="str">
        <f>IF(VLOOKUP(D3534,'Resources Final'!A:E,5,FALSE)=0,"",VLOOKUP(D3534,'Resources Final'!A:E,5,FALSE))</f>
        <v/>
      </c>
      <c r="N3534" s="7" t="str">
        <f>IF(VLOOKUP(D3534,'Resources Final'!A:F,6,FALSE)=0,"",VLOOKUP(D3534,'Resources Final'!A:F,6,FALSE))</f>
        <v/>
      </c>
      <c r="O3534" s="3" t="str">
        <f>IF(VLOOKUP(D3534,'Resources Final'!A:G,7,FALSE)=0,"",VLOOKUP(D3534,'Resources Final'!A:G,7,FALSE))</f>
        <v/>
      </c>
    </row>
    <row r="3535" spans="1:15" x14ac:dyDescent="0.2">
      <c r="A3535" s="11">
        <v>990</v>
      </c>
      <c r="B3535" s="11" t="str">
        <f t="shared" si="66"/>
        <v>Charles G. Koch Charitable Foundation_Colgate University201712000</v>
      </c>
      <c r="C3535" s="11" t="s">
        <v>19</v>
      </c>
      <c r="D3535" s="11" t="s">
        <v>779</v>
      </c>
      <c r="E3535" s="11" t="s">
        <v>779</v>
      </c>
      <c r="F3535" s="4">
        <v>12000</v>
      </c>
      <c r="G3535" s="3">
        <v>2017</v>
      </c>
      <c r="H3535" s="3" t="s">
        <v>21</v>
      </c>
      <c r="I3535" s="12"/>
      <c r="J3535" s="3">
        <v>147</v>
      </c>
      <c r="K3535" s="3" t="str">
        <f>IF(VLOOKUP(D3535,'Resources Final'!A:C,3,FALSE)=0,"",VLOOKUP(D3535,'Resources Final'!A:C,3,FALSE))</f>
        <v/>
      </c>
      <c r="L3535" s="3" t="str">
        <f>IF(VLOOKUP(D3535,'Resources Final'!A:D,4,FALSE)=0,"",VLOOKUP(D3535,'Resources Final'!A:D,4,FALSE))</f>
        <v>Y</v>
      </c>
      <c r="M3535" s="3" t="str">
        <f>IF(VLOOKUP(D3535,'Resources Final'!A:E,5,FALSE)=0,"",VLOOKUP(D3535,'Resources Final'!A:E,5,FALSE))</f>
        <v/>
      </c>
      <c r="N3535" s="7" t="str">
        <f>IF(VLOOKUP(D3535,'Resources Final'!A:F,6,FALSE)=0,"",VLOOKUP(D3535,'Resources Final'!A:F,6,FALSE))</f>
        <v/>
      </c>
      <c r="O3535" s="3" t="str">
        <f>IF(VLOOKUP(D3535,'Resources Final'!A:G,7,FALSE)=0,"",VLOOKUP(D3535,'Resources Final'!A:G,7,FALSE))</f>
        <v/>
      </c>
    </row>
    <row r="3536" spans="1:15" x14ac:dyDescent="0.2">
      <c r="A3536" s="11">
        <v>990</v>
      </c>
      <c r="B3536" s="11" t="str">
        <f t="shared" si="66"/>
        <v>Charles G. Koch Charitable Foundation_Drall20173600</v>
      </c>
      <c r="C3536" s="11" t="s">
        <v>19</v>
      </c>
      <c r="D3536" s="11" t="s">
        <v>1031</v>
      </c>
      <c r="E3536" s="11" t="s">
        <v>1031</v>
      </c>
      <c r="F3536" s="4">
        <v>3600</v>
      </c>
      <c r="G3536" s="3">
        <v>2017</v>
      </c>
      <c r="H3536" s="3" t="s">
        <v>21</v>
      </c>
      <c r="I3536" s="12" t="s">
        <v>31</v>
      </c>
      <c r="J3536" s="3">
        <v>148</v>
      </c>
      <c r="K3536" s="3" t="str">
        <f>IF(VLOOKUP(D3536,'Resources Final'!A:C,3,FALSE)=0,"",VLOOKUP(D3536,'Resources Final'!A:C,3,FALSE))</f>
        <v>Y</v>
      </c>
      <c r="L3536" s="3" t="str">
        <f>IF(VLOOKUP(D3536,'Resources Final'!A:D,4,FALSE)=0,"",VLOOKUP(D3536,'Resources Final'!A:D,4,FALSE))</f>
        <v/>
      </c>
      <c r="M3536" s="3" t="str">
        <f>IF(VLOOKUP(D3536,'Resources Final'!A:E,5,FALSE)=0,"",VLOOKUP(D3536,'Resources Final'!A:E,5,FALSE))</f>
        <v/>
      </c>
      <c r="N3536" s="7" t="str">
        <f>IF(VLOOKUP(D3536,'Resources Final'!A:F,6,FALSE)=0,"",VLOOKUP(D3536,'Resources Final'!A:F,6,FALSE))</f>
        <v/>
      </c>
      <c r="O3536" s="3" t="str">
        <f>IF(VLOOKUP(D3536,'Resources Final'!A:G,7,FALSE)=0,"",VLOOKUP(D3536,'Resources Final'!A:G,7,FALSE))</f>
        <v/>
      </c>
    </row>
    <row r="3537" spans="1:15" x14ac:dyDescent="0.2">
      <c r="A3537" s="11">
        <v>990</v>
      </c>
      <c r="B3537" s="11" t="str">
        <f t="shared" si="66"/>
        <v>Charles G. Koch Charitable Foundation_Del Aguila20173600</v>
      </c>
      <c r="C3537" s="11" t="s">
        <v>19</v>
      </c>
      <c r="D3537" s="11" t="s">
        <v>973</v>
      </c>
      <c r="E3537" s="11" t="s">
        <v>973</v>
      </c>
      <c r="F3537" s="4">
        <v>3600</v>
      </c>
      <c r="G3537" s="3">
        <v>2017</v>
      </c>
      <c r="H3537" s="3" t="s">
        <v>21</v>
      </c>
      <c r="I3537" s="12" t="s">
        <v>31</v>
      </c>
      <c r="J3537" s="3">
        <v>149</v>
      </c>
      <c r="K3537" s="3" t="str">
        <f>IF(VLOOKUP(D3537,'Resources Final'!A:C,3,FALSE)=0,"",VLOOKUP(D3537,'Resources Final'!A:C,3,FALSE))</f>
        <v>Y</v>
      </c>
      <c r="L3537" s="3" t="str">
        <f>IF(VLOOKUP(D3537,'Resources Final'!A:D,4,FALSE)=0,"",VLOOKUP(D3537,'Resources Final'!A:D,4,FALSE))</f>
        <v/>
      </c>
      <c r="M3537" s="3" t="str">
        <f>IF(VLOOKUP(D3537,'Resources Final'!A:E,5,FALSE)=0,"",VLOOKUP(D3537,'Resources Final'!A:E,5,FALSE))</f>
        <v/>
      </c>
      <c r="N3537" s="7" t="str">
        <f>IF(VLOOKUP(D3537,'Resources Final'!A:F,6,FALSE)=0,"",VLOOKUP(D3537,'Resources Final'!A:F,6,FALSE))</f>
        <v/>
      </c>
      <c r="O3537" s="3" t="str">
        <f>IF(VLOOKUP(D3537,'Resources Final'!A:G,7,FALSE)=0,"",VLOOKUP(D3537,'Resources Final'!A:G,7,FALSE))</f>
        <v/>
      </c>
    </row>
    <row r="3538" spans="1:15" x14ac:dyDescent="0.2">
      <c r="A3538" s="11">
        <v>990</v>
      </c>
      <c r="B3538" s="11" t="str">
        <f t="shared" si="66"/>
        <v>Charles G. Koch Charitable Foundation_Cornell University2017160000</v>
      </c>
      <c r="C3538" s="11" t="s">
        <v>19</v>
      </c>
      <c r="D3538" s="11" t="s">
        <v>850</v>
      </c>
      <c r="E3538" s="11" t="s">
        <v>850</v>
      </c>
      <c r="F3538" s="4">
        <v>160000</v>
      </c>
      <c r="G3538" s="3">
        <v>2017</v>
      </c>
      <c r="H3538" s="3" t="s">
        <v>21</v>
      </c>
      <c r="I3538" s="12"/>
      <c r="J3538" s="3">
        <v>150</v>
      </c>
      <c r="K3538" s="3" t="str">
        <f>IF(VLOOKUP(D3538,'Resources Final'!A:C,3,FALSE)=0,"",VLOOKUP(D3538,'Resources Final'!A:C,3,FALSE))</f>
        <v/>
      </c>
      <c r="L3538" s="3" t="str">
        <f>IF(VLOOKUP(D3538,'Resources Final'!A:D,4,FALSE)=0,"",VLOOKUP(D3538,'Resources Final'!A:D,4,FALSE))</f>
        <v>Y</v>
      </c>
      <c r="M3538" s="3" t="str">
        <f>IF(VLOOKUP(D3538,'Resources Final'!A:E,5,FALSE)=0,"",VLOOKUP(D3538,'Resources Final'!A:E,5,FALSE))</f>
        <v/>
      </c>
      <c r="N3538" s="7" t="str">
        <f>IF(VLOOKUP(D3538,'Resources Final'!A:F,6,FALSE)=0,"",VLOOKUP(D3538,'Resources Final'!A:F,6,FALSE))</f>
        <v/>
      </c>
      <c r="O3538" s="3" t="str">
        <f>IF(VLOOKUP(D3538,'Resources Final'!A:G,7,FALSE)=0,"",VLOOKUP(D3538,'Resources Final'!A:G,7,FALSE))</f>
        <v/>
      </c>
    </row>
    <row r="3539" spans="1:15" x14ac:dyDescent="0.2">
      <c r="A3539" s="11">
        <v>990</v>
      </c>
      <c r="B3539" s="11" t="str">
        <f t="shared" si="66"/>
        <v>Charles G. Koch Charitable Foundation_Mackenzie20173600</v>
      </c>
      <c r="C3539" s="11" t="s">
        <v>19</v>
      </c>
      <c r="D3539" s="11" t="s">
        <v>2283</v>
      </c>
      <c r="E3539" s="11" t="s">
        <v>2283</v>
      </c>
      <c r="F3539" s="4">
        <v>3600</v>
      </c>
      <c r="G3539" s="3">
        <v>2017</v>
      </c>
      <c r="H3539" s="3" t="s">
        <v>21</v>
      </c>
      <c r="I3539" s="12" t="s">
        <v>31</v>
      </c>
      <c r="J3539" s="3">
        <v>151</v>
      </c>
      <c r="K3539" s="3" t="str">
        <f>IF(VLOOKUP(D3539,'Resources Final'!A:C,3,FALSE)=0,"",VLOOKUP(D3539,'Resources Final'!A:C,3,FALSE))</f>
        <v>Y</v>
      </c>
      <c r="L3539" s="3" t="str">
        <f>IF(VLOOKUP(D3539,'Resources Final'!A:D,4,FALSE)=0,"",VLOOKUP(D3539,'Resources Final'!A:D,4,FALSE))</f>
        <v/>
      </c>
      <c r="M3539" s="3" t="str">
        <f>IF(VLOOKUP(D3539,'Resources Final'!A:E,5,FALSE)=0,"",VLOOKUP(D3539,'Resources Final'!A:E,5,FALSE))</f>
        <v/>
      </c>
      <c r="N3539" s="7" t="str">
        <f>IF(VLOOKUP(D3539,'Resources Final'!A:F,6,FALSE)=0,"",VLOOKUP(D3539,'Resources Final'!A:F,6,FALSE))</f>
        <v/>
      </c>
      <c r="O3539" s="3" t="str">
        <f>IF(VLOOKUP(D3539,'Resources Final'!A:G,7,FALSE)=0,"",VLOOKUP(D3539,'Resources Final'!A:G,7,FALSE))</f>
        <v/>
      </c>
    </row>
    <row r="3540" spans="1:15" x14ac:dyDescent="0.2">
      <c r="A3540" s="11">
        <v>990</v>
      </c>
      <c r="B3540" s="11" t="str">
        <f t="shared" si="66"/>
        <v>Charles G. Koch Charitable Foundation_George Washington University2017132035</v>
      </c>
      <c r="C3540" s="11" t="s">
        <v>19</v>
      </c>
      <c r="D3540" s="11" t="s">
        <v>1371</v>
      </c>
      <c r="E3540" s="11" t="s">
        <v>1371</v>
      </c>
      <c r="F3540" s="4">
        <v>132035</v>
      </c>
      <c r="G3540" s="3">
        <v>2017</v>
      </c>
      <c r="H3540" s="3" t="s">
        <v>21</v>
      </c>
      <c r="I3540" s="12"/>
      <c r="J3540" s="3">
        <v>152</v>
      </c>
      <c r="K3540" s="3" t="str">
        <f>IF(VLOOKUP(D3540,'Resources Final'!A:C,3,FALSE)=0,"",VLOOKUP(D3540,'Resources Final'!A:C,3,FALSE))</f>
        <v/>
      </c>
      <c r="L3540" s="3" t="str">
        <f>IF(VLOOKUP(D3540,'Resources Final'!A:D,4,FALSE)=0,"",VLOOKUP(D3540,'Resources Final'!A:D,4,FALSE))</f>
        <v>Y</v>
      </c>
      <c r="M3540" s="3" t="str">
        <f>IF(VLOOKUP(D3540,'Resources Final'!A:E,5,FALSE)=0,"",VLOOKUP(D3540,'Resources Final'!A:E,5,FALSE))</f>
        <v/>
      </c>
      <c r="N3540" s="7" t="str">
        <f>IF(VLOOKUP(D3540,'Resources Final'!A:F,6,FALSE)=0,"",VLOOKUP(D3540,'Resources Final'!A:F,6,FALSE))</f>
        <v/>
      </c>
      <c r="O3540" s="3" t="str">
        <f>IF(VLOOKUP(D3540,'Resources Final'!A:G,7,FALSE)=0,"",VLOOKUP(D3540,'Resources Final'!A:G,7,FALSE))</f>
        <v/>
      </c>
    </row>
    <row r="3541" spans="1:15" x14ac:dyDescent="0.2">
      <c r="A3541" s="11">
        <v>990</v>
      </c>
      <c r="B3541" s="11" t="str">
        <f t="shared" si="66"/>
        <v>Charles G. Koch Charitable Foundation_Jorgenson20173600</v>
      </c>
      <c r="C3541" s="11" t="s">
        <v>19</v>
      </c>
      <c r="D3541" s="11" t="s">
        <v>1876</v>
      </c>
      <c r="E3541" s="11" t="s">
        <v>1876</v>
      </c>
      <c r="F3541" s="4">
        <v>3600</v>
      </c>
      <c r="G3541" s="3">
        <v>2017</v>
      </c>
      <c r="H3541" s="3" t="s">
        <v>21</v>
      </c>
      <c r="I3541" s="12" t="s">
        <v>31</v>
      </c>
      <c r="J3541" s="3">
        <v>153</v>
      </c>
      <c r="K3541" s="3" t="str">
        <f>IF(VLOOKUP(D3541,'Resources Final'!A:C,3,FALSE)=0,"",VLOOKUP(D3541,'Resources Final'!A:C,3,FALSE))</f>
        <v>Y</v>
      </c>
      <c r="L3541" s="3" t="str">
        <f>IF(VLOOKUP(D3541,'Resources Final'!A:D,4,FALSE)=0,"",VLOOKUP(D3541,'Resources Final'!A:D,4,FALSE))</f>
        <v/>
      </c>
      <c r="M3541" s="3" t="str">
        <f>IF(VLOOKUP(D3541,'Resources Final'!A:E,5,FALSE)=0,"",VLOOKUP(D3541,'Resources Final'!A:E,5,FALSE))</f>
        <v/>
      </c>
      <c r="N3541" s="7" t="str">
        <f>IF(VLOOKUP(D3541,'Resources Final'!A:F,6,FALSE)=0,"",VLOOKUP(D3541,'Resources Final'!A:F,6,FALSE))</f>
        <v/>
      </c>
      <c r="O3541" s="3" t="str">
        <f>IF(VLOOKUP(D3541,'Resources Final'!A:G,7,FALSE)=0,"",VLOOKUP(D3541,'Resources Final'!A:G,7,FALSE))</f>
        <v/>
      </c>
    </row>
    <row r="3542" spans="1:15" x14ac:dyDescent="0.2">
      <c r="A3542" s="11">
        <v>990</v>
      </c>
      <c r="B3542" s="11" t="str">
        <f t="shared" si="66"/>
        <v>Charles G. Koch Charitable Foundation_Rosario20174725</v>
      </c>
      <c r="C3542" s="11" t="s">
        <v>19</v>
      </c>
      <c r="D3542" s="11" t="s">
        <v>3119</v>
      </c>
      <c r="E3542" s="11" t="s">
        <v>3119</v>
      </c>
      <c r="F3542" s="4">
        <v>4725</v>
      </c>
      <c r="G3542" s="3">
        <v>2017</v>
      </c>
      <c r="H3542" s="3" t="s">
        <v>21</v>
      </c>
      <c r="I3542" s="12" t="s">
        <v>31</v>
      </c>
      <c r="J3542" s="3">
        <v>154</v>
      </c>
      <c r="K3542" s="3" t="str">
        <f>IF(VLOOKUP(D3542,'Resources Final'!A:C,3,FALSE)=0,"",VLOOKUP(D3542,'Resources Final'!A:C,3,FALSE))</f>
        <v>Y</v>
      </c>
      <c r="L3542" s="3" t="str">
        <f>IF(VLOOKUP(D3542,'Resources Final'!A:D,4,FALSE)=0,"",VLOOKUP(D3542,'Resources Final'!A:D,4,FALSE))</f>
        <v/>
      </c>
      <c r="M3542" s="3" t="str">
        <f>IF(VLOOKUP(D3542,'Resources Final'!A:E,5,FALSE)=0,"",VLOOKUP(D3542,'Resources Final'!A:E,5,FALSE))</f>
        <v/>
      </c>
      <c r="N3542" s="7" t="str">
        <f>IF(VLOOKUP(D3542,'Resources Final'!A:F,6,FALSE)=0,"",VLOOKUP(D3542,'Resources Final'!A:F,6,FALSE))</f>
        <v/>
      </c>
      <c r="O3542" s="3" t="str">
        <f>IF(VLOOKUP(D3542,'Resources Final'!A:G,7,FALSE)=0,"",VLOOKUP(D3542,'Resources Final'!A:G,7,FALSE))</f>
        <v/>
      </c>
    </row>
    <row r="3543" spans="1:15" x14ac:dyDescent="0.2">
      <c r="A3543" s="11">
        <v>990</v>
      </c>
      <c r="B3543" s="11" t="str">
        <f t="shared" si="66"/>
        <v>Charles G. Koch Charitable Foundation_Competitive Enterprise Institute201728766</v>
      </c>
      <c r="C3543" s="11" t="s">
        <v>19</v>
      </c>
      <c r="D3543" s="11" t="s">
        <v>816</v>
      </c>
      <c r="E3543" s="11" t="s">
        <v>816</v>
      </c>
      <c r="F3543" s="4">
        <v>28766</v>
      </c>
      <c r="G3543" s="3">
        <v>2017</v>
      </c>
      <c r="H3543" s="3" t="s">
        <v>21</v>
      </c>
      <c r="I3543" s="12"/>
      <c r="J3543" s="3">
        <v>155</v>
      </c>
      <c r="K3543" s="3" t="str">
        <f>IF(VLOOKUP(D3543,'Resources Final'!A:C,3,FALSE)=0,"",VLOOKUP(D3543,'Resources Final'!A:C,3,FALSE))</f>
        <v/>
      </c>
      <c r="L3543" s="3" t="str">
        <f>IF(VLOOKUP(D3543,'Resources Final'!A:D,4,FALSE)=0,"",VLOOKUP(D3543,'Resources Final'!A:D,4,FALSE))</f>
        <v/>
      </c>
      <c r="M3543" s="3" t="str">
        <f>IF(VLOOKUP(D3543,'Resources Final'!A:E,5,FALSE)=0,"",VLOOKUP(D3543,'Resources Final'!A:E,5,FALSE))</f>
        <v/>
      </c>
      <c r="N3543" s="7" t="str">
        <f>IF(VLOOKUP(D3543,'Resources Final'!A:F,6,FALSE)=0,"",VLOOKUP(D3543,'Resources Final'!A:F,6,FALSE))</f>
        <v>https://www.desmogblog.com/competitive-enterprise-institute</v>
      </c>
      <c r="O3543" s="3" t="str">
        <f>IF(VLOOKUP(D3543,'Resources Final'!A:G,7,FALSE)=0,"",VLOOKUP(D3543,'Resources Final'!A:G,7,FALSE))</f>
        <v>Desmog</v>
      </c>
    </row>
    <row r="3544" spans="1:15" x14ac:dyDescent="0.2">
      <c r="A3544" s="11">
        <v>990</v>
      </c>
      <c r="B3544" s="11" t="str">
        <f t="shared" si="66"/>
        <v>Charles G. Koch Charitable Foundation_Beacon Center of Tennessee201750000</v>
      </c>
      <c r="C3544" s="11" t="s">
        <v>19</v>
      </c>
      <c r="D3544" s="11" t="s">
        <v>367</v>
      </c>
      <c r="E3544" s="11" t="s">
        <v>367</v>
      </c>
      <c r="F3544" s="4">
        <v>50000</v>
      </c>
      <c r="G3544" s="3">
        <v>2017</v>
      </c>
      <c r="H3544" s="3" t="s">
        <v>21</v>
      </c>
      <c r="I3544" s="12"/>
      <c r="J3544" s="3">
        <v>156</v>
      </c>
      <c r="K3544" s="3" t="str">
        <f>IF(VLOOKUP(D3544,'Resources Final'!A:C,3,FALSE)=0,"",VLOOKUP(D3544,'Resources Final'!A:C,3,FALSE))</f>
        <v/>
      </c>
      <c r="L3544" s="3" t="str">
        <f>IF(VLOOKUP(D3544,'Resources Final'!A:D,4,FALSE)=0,"",VLOOKUP(D3544,'Resources Final'!A:D,4,FALSE))</f>
        <v/>
      </c>
      <c r="M3544" s="3" t="str">
        <f>IF(VLOOKUP(D3544,'Resources Final'!A:E,5,FALSE)=0,"",VLOOKUP(D3544,'Resources Final'!A:E,5,FALSE))</f>
        <v/>
      </c>
      <c r="N3544" s="7" t="str">
        <f>IF(VLOOKUP(D3544,'Resources Final'!A:F,6,FALSE)=0,"",VLOOKUP(D3544,'Resources Final'!A:F,6,FALSE))</f>
        <v>https://www.sourcewatch.org/index.php/Beacon_Center_of_Tennessee</v>
      </c>
      <c r="O3544" s="3" t="str">
        <f>IF(VLOOKUP(D3544,'Resources Final'!A:G,7,FALSE)=0,"",VLOOKUP(D3544,'Resources Final'!A:G,7,FALSE))</f>
        <v>Sourcewatch</v>
      </c>
    </row>
    <row r="3545" spans="1:15" x14ac:dyDescent="0.2">
      <c r="A3545" s="11">
        <v>990</v>
      </c>
      <c r="B3545" s="11" t="str">
        <f t="shared" si="66"/>
        <v>Charles G. Koch Charitable Foundation_American Spectator Foundation201772000</v>
      </c>
      <c r="C3545" s="11" t="s">
        <v>19</v>
      </c>
      <c r="D3545" s="11" t="s">
        <v>205</v>
      </c>
      <c r="E3545" s="11" t="s">
        <v>203</v>
      </c>
      <c r="F3545" s="4">
        <v>72000</v>
      </c>
      <c r="G3545" s="3">
        <v>2017</v>
      </c>
      <c r="H3545" s="3" t="s">
        <v>21</v>
      </c>
      <c r="I3545" s="12"/>
      <c r="J3545" s="3">
        <v>157</v>
      </c>
      <c r="K3545" s="3" t="str">
        <f>IF(VLOOKUP(D3545,'Resources Final'!A:C,3,FALSE)=0,"",VLOOKUP(D3545,'Resources Final'!A:C,3,FALSE))</f>
        <v/>
      </c>
      <c r="L3545" s="3" t="str">
        <f>IF(VLOOKUP(D3545,'Resources Final'!A:D,4,FALSE)=0,"",VLOOKUP(D3545,'Resources Final'!A:D,4,FALSE))</f>
        <v/>
      </c>
      <c r="M3545" s="3" t="str">
        <f>IF(VLOOKUP(D3545,'Resources Final'!A:E,5,FALSE)=0,"",VLOOKUP(D3545,'Resources Final'!A:E,5,FALSE))</f>
        <v/>
      </c>
      <c r="N3545" s="7" t="str">
        <f>IF(VLOOKUP(D3545,'Resources Final'!A:F,6,FALSE)=0,"",VLOOKUP(D3545,'Resources Final'!A:F,6,FALSE))</f>
        <v>http://www.sourcewatch.org/index.php/American_Spectator</v>
      </c>
      <c r="O3545" s="3" t="str">
        <f>IF(VLOOKUP(D3545,'Resources Final'!A:G,7,FALSE)=0,"",VLOOKUP(D3545,'Resources Final'!A:G,7,FALSE))</f>
        <v>Sourcewatch</v>
      </c>
    </row>
    <row r="3546" spans="1:15" x14ac:dyDescent="0.2">
      <c r="A3546" s="11">
        <v>990</v>
      </c>
      <c r="B3546" s="11" t="str">
        <f t="shared" si="66"/>
        <v>Charles G. Koch Charitable Foundation_Lutack20173251</v>
      </c>
      <c r="C3546" s="11" t="s">
        <v>19</v>
      </c>
      <c r="D3546" s="11" t="s">
        <v>2231</v>
      </c>
      <c r="E3546" s="11" t="s">
        <v>2231</v>
      </c>
      <c r="F3546" s="4">
        <v>3251</v>
      </c>
      <c r="G3546" s="3">
        <v>2017</v>
      </c>
      <c r="H3546" s="3" t="s">
        <v>21</v>
      </c>
      <c r="I3546" s="12" t="s">
        <v>31</v>
      </c>
      <c r="J3546" s="3">
        <v>158</v>
      </c>
      <c r="K3546" s="3" t="str">
        <f>IF(VLOOKUP(D3546,'Resources Final'!A:C,3,FALSE)=0,"",VLOOKUP(D3546,'Resources Final'!A:C,3,FALSE))</f>
        <v>Y</v>
      </c>
      <c r="L3546" s="3" t="str">
        <f>IF(VLOOKUP(D3546,'Resources Final'!A:D,4,FALSE)=0,"",VLOOKUP(D3546,'Resources Final'!A:D,4,FALSE))</f>
        <v/>
      </c>
      <c r="M3546" s="3" t="str">
        <f>IF(VLOOKUP(D3546,'Resources Final'!A:E,5,FALSE)=0,"",VLOOKUP(D3546,'Resources Final'!A:E,5,FALSE))</f>
        <v/>
      </c>
      <c r="N3546" s="7" t="str">
        <f>IF(VLOOKUP(D3546,'Resources Final'!A:F,6,FALSE)=0,"",VLOOKUP(D3546,'Resources Final'!A:F,6,FALSE))</f>
        <v/>
      </c>
      <c r="O3546" s="3" t="str">
        <f>IF(VLOOKUP(D3546,'Resources Final'!A:G,7,FALSE)=0,"",VLOOKUP(D3546,'Resources Final'!A:G,7,FALSE))</f>
        <v/>
      </c>
    </row>
    <row r="3547" spans="1:15" x14ac:dyDescent="0.2">
      <c r="A3547" s="11">
        <v>990</v>
      </c>
      <c r="B3547" s="11" t="str">
        <f t="shared" si="66"/>
        <v>Charles G. Koch Charitable Foundation_Jack Miller Center201790000</v>
      </c>
      <c r="C3547" s="11" t="s">
        <v>19</v>
      </c>
      <c r="D3547" s="11" t="s">
        <v>1801</v>
      </c>
      <c r="E3547" s="11" t="s">
        <v>1801</v>
      </c>
      <c r="F3547" s="4">
        <v>90000</v>
      </c>
      <c r="G3547" s="3">
        <v>2017</v>
      </c>
      <c r="H3547" s="3" t="s">
        <v>21</v>
      </c>
      <c r="I3547" s="12"/>
      <c r="J3547" s="3">
        <v>159</v>
      </c>
      <c r="K3547" s="3" t="str">
        <f>IF(VLOOKUP(D3547,'Resources Final'!A:C,3,FALSE)=0,"",VLOOKUP(D3547,'Resources Final'!A:C,3,FALSE))</f>
        <v/>
      </c>
      <c r="L3547" s="3" t="str">
        <f>IF(VLOOKUP(D3547,'Resources Final'!A:D,4,FALSE)=0,"",VLOOKUP(D3547,'Resources Final'!A:D,4,FALSE))</f>
        <v/>
      </c>
      <c r="M3547" s="3" t="str">
        <f>IF(VLOOKUP(D3547,'Resources Final'!A:E,5,FALSE)=0,"",VLOOKUP(D3547,'Resources Final'!A:E,5,FALSE))</f>
        <v/>
      </c>
      <c r="N3547" s="7" t="str">
        <f>IF(VLOOKUP(D3547,'Resources Final'!A:F,6,FALSE)=0,"",VLOOKUP(D3547,'Resources Final'!A:F,6,FALSE))</f>
        <v>https://www.sourcewatch.org/index.php/Jack_Miller_Center</v>
      </c>
      <c r="O3547" s="3" t="str">
        <f>IF(VLOOKUP(D3547,'Resources Final'!A:G,7,FALSE)=0,"",VLOOKUP(D3547,'Resources Final'!A:G,7,FALSE))</f>
        <v>Sourcewatch</v>
      </c>
    </row>
    <row r="3548" spans="1:15" x14ac:dyDescent="0.2">
      <c r="A3548" s="11">
        <v>990</v>
      </c>
      <c r="B3548" s="11" t="str">
        <f t="shared" si="66"/>
        <v>Charles G. Koch Charitable Foundation_America's Future Foundation (AFF)20178250</v>
      </c>
      <c r="C3548" s="11" t="s">
        <v>19</v>
      </c>
      <c r="D3548" s="11" t="s">
        <v>177</v>
      </c>
      <c r="E3548" s="11" t="s">
        <v>177</v>
      </c>
      <c r="F3548" s="4">
        <v>8250</v>
      </c>
      <c r="G3548" s="3">
        <v>2017</v>
      </c>
      <c r="H3548" s="3" t="s">
        <v>21</v>
      </c>
      <c r="I3548" s="12"/>
      <c r="J3548" s="3">
        <v>160</v>
      </c>
      <c r="K3548" s="3" t="str">
        <f>IF(VLOOKUP(D3548,'Resources Final'!A:C,3,FALSE)=0,"",VLOOKUP(D3548,'Resources Final'!A:C,3,FALSE))</f>
        <v/>
      </c>
      <c r="L3548" s="3" t="str">
        <f>IF(VLOOKUP(D3548,'Resources Final'!A:D,4,FALSE)=0,"",VLOOKUP(D3548,'Resources Final'!A:D,4,FALSE))</f>
        <v/>
      </c>
      <c r="M3548" s="3" t="str">
        <f>IF(VLOOKUP(D3548,'Resources Final'!A:E,5,FALSE)=0,"",VLOOKUP(D3548,'Resources Final'!A:E,5,FALSE))</f>
        <v/>
      </c>
      <c r="N3548" s="7" t="str">
        <f>IF(VLOOKUP(D3548,'Resources Final'!A:F,6,FALSE)=0,"",VLOOKUP(D3548,'Resources Final'!A:F,6,FALSE))</f>
        <v>http://www.sourcewatch.org/index.php/America's_Future_Foundation</v>
      </c>
      <c r="O3548" s="3" t="str">
        <f>IF(VLOOKUP(D3548,'Resources Final'!A:G,7,FALSE)=0,"",VLOOKUP(D3548,'Resources Final'!A:G,7,FALSE))</f>
        <v>Sourcewatch</v>
      </c>
    </row>
    <row r="3549" spans="1:15" x14ac:dyDescent="0.2">
      <c r="A3549" s="11">
        <v>990</v>
      </c>
      <c r="B3549" s="11" t="str">
        <f t="shared" si="66"/>
        <v>Charles G. Koch Charitable Foundation_Di Giovanna20175418</v>
      </c>
      <c r="C3549" s="11" t="s">
        <v>19</v>
      </c>
      <c r="D3549" s="11" t="s">
        <v>987</v>
      </c>
      <c r="E3549" s="11" t="s">
        <v>987</v>
      </c>
      <c r="F3549" s="4">
        <v>5418</v>
      </c>
      <c r="G3549" s="3">
        <v>2017</v>
      </c>
      <c r="H3549" s="3" t="s">
        <v>21</v>
      </c>
      <c r="I3549" s="12" t="s">
        <v>31</v>
      </c>
      <c r="J3549" s="3">
        <v>161</v>
      </c>
      <c r="K3549" s="3" t="str">
        <f>IF(VLOOKUP(D3549,'Resources Final'!A:C,3,FALSE)=0,"",VLOOKUP(D3549,'Resources Final'!A:C,3,FALSE))</f>
        <v>Y</v>
      </c>
      <c r="L3549" s="3" t="str">
        <f>IF(VLOOKUP(D3549,'Resources Final'!A:D,4,FALSE)=0,"",VLOOKUP(D3549,'Resources Final'!A:D,4,FALSE))</f>
        <v/>
      </c>
      <c r="M3549" s="3" t="str">
        <f>IF(VLOOKUP(D3549,'Resources Final'!A:E,5,FALSE)=0,"",VLOOKUP(D3549,'Resources Final'!A:E,5,FALSE))</f>
        <v/>
      </c>
      <c r="N3549" s="7" t="str">
        <f>IF(VLOOKUP(D3549,'Resources Final'!A:F,6,FALSE)=0,"",VLOOKUP(D3549,'Resources Final'!A:F,6,FALSE))</f>
        <v/>
      </c>
      <c r="O3549" s="3" t="str">
        <f>IF(VLOOKUP(D3549,'Resources Final'!A:G,7,FALSE)=0,"",VLOOKUP(D3549,'Resources Final'!A:G,7,FALSE))</f>
        <v/>
      </c>
    </row>
    <row r="3550" spans="1:15" x14ac:dyDescent="0.2">
      <c r="A3550" s="11">
        <v>990</v>
      </c>
      <c r="B3550" s="11" t="str">
        <f t="shared" si="66"/>
        <v>Charles G. Koch Charitable Foundation_Castro20174760</v>
      </c>
      <c r="C3550" s="11" t="s">
        <v>19</v>
      </c>
      <c r="D3550" s="11" t="s">
        <v>630</v>
      </c>
      <c r="E3550" s="11" t="s">
        <v>630</v>
      </c>
      <c r="F3550" s="4">
        <v>4760</v>
      </c>
      <c r="G3550" s="3">
        <v>2017</v>
      </c>
      <c r="H3550" s="3" t="s">
        <v>21</v>
      </c>
      <c r="I3550" s="12" t="s">
        <v>31</v>
      </c>
      <c r="J3550" s="3">
        <v>162</v>
      </c>
      <c r="K3550" s="3" t="str">
        <f>IF(VLOOKUP(D3550,'Resources Final'!A:C,3,FALSE)=0,"",VLOOKUP(D3550,'Resources Final'!A:C,3,FALSE))</f>
        <v>Y</v>
      </c>
      <c r="L3550" s="3" t="str">
        <f>IF(VLOOKUP(D3550,'Resources Final'!A:D,4,FALSE)=0,"",VLOOKUP(D3550,'Resources Final'!A:D,4,FALSE))</f>
        <v/>
      </c>
      <c r="M3550" s="3" t="str">
        <f>IF(VLOOKUP(D3550,'Resources Final'!A:E,5,FALSE)=0,"",VLOOKUP(D3550,'Resources Final'!A:E,5,FALSE))</f>
        <v/>
      </c>
      <c r="N3550" s="7" t="str">
        <f>IF(VLOOKUP(D3550,'Resources Final'!A:F,6,FALSE)=0,"",VLOOKUP(D3550,'Resources Final'!A:F,6,FALSE))</f>
        <v/>
      </c>
      <c r="O3550" s="3" t="str">
        <f>IF(VLOOKUP(D3550,'Resources Final'!A:G,7,FALSE)=0,"",VLOOKUP(D3550,'Resources Final'!A:G,7,FALSE))</f>
        <v/>
      </c>
    </row>
    <row r="3551" spans="1:15" x14ac:dyDescent="0.2">
      <c r="A3551" s="11">
        <v>990</v>
      </c>
      <c r="B3551" s="11" t="str">
        <f t="shared" si="66"/>
        <v>Charles G. Koch Charitable Foundation_Smith20173600</v>
      </c>
      <c r="C3551" s="11" t="s">
        <v>19</v>
      </c>
      <c r="D3551" s="11" t="s">
        <v>3335</v>
      </c>
      <c r="E3551" s="11" t="s">
        <v>3335</v>
      </c>
      <c r="F3551" s="4">
        <v>3600</v>
      </c>
      <c r="G3551" s="3">
        <v>2017</v>
      </c>
      <c r="H3551" s="3" t="s">
        <v>21</v>
      </c>
      <c r="I3551" s="12" t="s">
        <v>31</v>
      </c>
      <c r="J3551" s="3">
        <v>163</v>
      </c>
      <c r="K3551" s="3" t="str">
        <f>IF(VLOOKUP(D3551,'Resources Final'!A:C,3,FALSE)=0,"",VLOOKUP(D3551,'Resources Final'!A:C,3,FALSE))</f>
        <v>Y</v>
      </c>
      <c r="L3551" s="3" t="str">
        <f>IF(VLOOKUP(D3551,'Resources Final'!A:D,4,FALSE)=0,"",VLOOKUP(D3551,'Resources Final'!A:D,4,FALSE))</f>
        <v/>
      </c>
      <c r="M3551" s="3" t="str">
        <f>IF(VLOOKUP(D3551,'Resources Final'!A:E,5,FALSE)=0,"",VLOOKUP(D3551,'Resources Final'!A:E,5,FALSE))</f>
        <v/>
      </c>
      <c r="N3551" s="7" t="str">
        <f>IF(VLOOKUP(D3551,'Resources Final'!A:F,6,FALSE)=0,"",VLOOKUP(D3551,'Resources Final'!A:F,6,FALSE))</f>
        <v/>
      </c>
      <c r="O3551" s="3" t="str">
        <f>IF(VLOOKUP(D3551,'Resources Final'!A:G,7,FALSE)=0,"",VLOOKUP(D3551,'Resources Final'!A:G,7,FALSE))</f>
        <v/>
      </c>
    </row>
    <row r="3552" spans="1:15" x14ac:dyDescent="0.2">
      <c r="A3552" s="11">
        <v>990</v>
      </c>
      <c r="B3552" s="11" t="str">
        <f t="shared" si="66"/>
        <v>Charles G. Koch Charitable Foundation_Lajoie20174032</v>
      </c>
      <c r="C3552" s="11" t="s">
        <v>19</v>
      </c>
      <c r="D3552" s="11" t="s">
        <v>2086</v>
      </c>
      <c r="E3552" s="11" t="s">
        <v>2086</v>
      </c>
      <c r="F3552" s="4">
        <v>4032</v>
      </c>
      <c r="G3552" s="3">
        <v>2017</v>
      </c>
      <c r="H3552" s="3" t="s">
        <v>21</v>
      </c>
      <c r="I3552" s="12" t="s">
        <v>31</v>
      </c>
      <c r="J3552" s="3">
        <v>164</v>
      </c>
      <c r="K3552" s="3" t="str">
        <f>IF(VLOOKUP(D3552,'Resources Final'!A:C,3,FALSE)=0,"",VLOOKUP(D3552,'Resources Final'!A:C,3,FALSE))</f>
        <v>Y</v>
      </c>
      <c r="L3552" s="3" t="str">
        <f>IF(VLOOKUP(D3552,'Resources Final'!A:D,4,FALSE)=0,"",VLOOKUP(D3552,'Resources Final'!A:D,4,FALSE))</f>
        <v/>
      </c>
      <c r="M3552" s="3" t="str">
        <f>IF(VLOOKUP(D3552,'Resources Final'!A:E,5,FALSE)=0,"",VLOOKUP(D3552,'Resources Final'!A:E,5,FALSE))</f>
        <v/>
      </c>
      <c r="N3552" s="7" t="str">
        <f>IF(VLOOKUP(D3552,'Resources Final'!A:F,6,FALSE)=0,"",VLOOKUP(D3552,'Resources Final'!A:F,6,FALSE))</f>
        <v/>
      </c>
      <c r="O3552" s="3" t="str">
        <f>IF(VLOOKUP(D3552,'Resources Final'!A:G,7,FALSE)=0,"",VLOOKUP(D3552,'Resources Final'!A:G,7,FALSE))</f>
        <v/>
      </c>
    </row>
    <row r="3553" spans="1:15" x14ac:dyDescent="0.2">
      <c r="A3553" s="11">
        <v>990</v>
      </c>
      <c r="B3553" s="11" t="str">
        <f t="shared" si="66"/>
        <v>Charles G. Koch Charitable Foundation_Thurgood Marshall College Fund20176627250</v>
      </c>
      <c r="C3553" s="11" t="s">
        <v>19</v>
      </c>
      <c r="D3553" s="11" t="s">
        <v>3648</v>
      </c>
      <c r="E3553" s="11" t="s">
        <v>3648</v>
      </c>
      <c r="F3553" s="4">
        <v>6627250</v>
      </c>
      <c r="G3553" s="3">
        <v>2017</v>
      </c>
      <c r="H3553" s="3" t="s">
        <v>21</v>
      </c>
      <c r="I3553" s="12"/>
      <c r="J3553" s="3">
        <v>165</v>
      </c>
      <c r="K3553" s="3" t="str">
        <f>IF(VLOOKUP(D3553,'Resources Final'!A:C,3,FALSE)=0,"",VLOOKUP(D3553,'Resources Final'!A:C,3,FALSE))</f>
        <v/>
      </c>
      <c r="L3553" s="3" t="str">
        <f>IF(VLOOKUP(D3553,'Resources Final'!A:D,4,FALSE)=0,"",VLOOKUP(D3553,'Resources Final'!A:D,4,FALSE))</f>
        <v>Y</v>
      </c>
      <c r="M3553" s="3" t="str">
        <f>IF(VLOOKUP(D3553,'Resources Final'!A:E,5,FALSE)=0,"",VLOOKUP(D3553,'Resources Final'!A:E,5,FALSE))</f>
        <v/>
      </c>
      <c r="N3553" s="7" t="str">
        <f>IF(VLOOKUP(D3553,'Resources Final'!A:F,6,FALSE)=0,"",VLOOKUP(D3553,'Resources Final'!A:F,6,FALSE))</f>
        <v/>
      </c>
      <c r="O3553" s="3" t="str">
        <f>IF(VLOOKUP(D3553,'Resources Final'!A:G,7,FALSE)=0,"",VLOOKUP(D3553,'Resources Final'!A:G,7,FALSE))</f>
        <v/>
      </c>
    </row>
    <row r="3554" spans="1:15" x14ac:dyDescent="0.2">
      <c r="A3554" s="11">
        <v>990</v>
      </c>
      <c r="B3554" s="11" t="str">
        <f t="shared" si="66"/>
        <v>Charles G. Koch Charitable Foundation_Patrick Henry College20179000</v>
      </c>
      <c r="C3554" s="11" t="s">
        <v>19</v>
      </c>
      <c r="D3554" s="11" t="s">
        <v>2817</v>
      </c>
      <c r="E3554" s="11" t="s">
        <v>2817</v>
      </c>
      <c r="F3554" s="4">
        <v>9000</v>
      </c>
      <c r="G3554" s="3">
        <v>2017</v>
      </c>
      <c r="H3554" s="3" t="s">
        <v>21</v>
      </c>
      <c r="I3554" s="12"/>
      <c r="J3554" s="3">
        <v>166</v>
      </c>
      <c r="K3554" s="3" t="str">
        <f>IF(VLOOKUP(D3554,'Resources Final'!A:C,3,FALSE)=0,"",VLOOKUP(D3554,'Resources Final'!A:C,3,FALSE))</f>
        <v/>
      </c>
      <c r="L3554" s="3" t="str">
        <f>IF(VLOOKUP(D3554,'Resources Final'!A:D,4,FALSE)=0,"",VLOOKUP(D3554,'Resources Final'!A:D,4,FALSE))</f>
        <v>Y</v>
      </c>
      <c r="M3554" s="3" t="str">
        <f>IF(VLOOKUP(D3554,'Resources Final'!A:E,5,FALSE)=0,"",VLOOKUP(D3554,'Resources Final'!A:E,5,FALSE))</f>
        <v/>
      </c>
      <c r="N3554" s="7" t="str">
        <f>IF(VLOOKUP(D3554,'Resources Final'!A:F,6,FALSE)=0,"",VLOOKUP(D3554,'Resources Final'!A:F,6,FALSE))</f>
        <v/>
      </c>
      <c r="O3554" s="3" t="str">
        <f>IF(VLOOKUP(D3554,'Resources Final'!A:G,7,FALSE)=0,"",VLOOKUP(D3554,'Resources Final'!A:G,7,FALSE))</f>
        <v/>
      </c>
    </row>
    <row r="3555" spans="1:15" x14ac:dyDescent="0.2">
      <c r="A3555" s="11">
        <v>990</v>
      </c>
      <c r="B3555" s="11" t="str">
        <f t="shared" si="66"/>
        <v>Charles G. Koch Charitable Foundation_Americans for Tax Reform Foundation20177250</v>
      </c>
      <c r="C3555" s="11" t="s">
        <v>19</v>
      </c>
      <c r="D3555" s="11" t="s">
        <v>218</v>
      </c>
      <c r="E3555" s="11" t="s">
        <v>216</v>
      </c>
      <c r="F3555" s="4">
        <v>7250</v>
      </c>
      <c r="G3555" s="3">
        <v>2017</v>
      </c>
      <c r="H3555" s="3" t="s">
        <v>21</v>
      </c>
      <c r="I3555" s="12"/>
      <c r="J3555" s="3">
        <v>167</v>
      </c>
      <c r="K3555" s="3" t="str">
        <f>IF(VLOOKUP(D3555,'Resources Final'!A:C,3,FALSE)=0,"",VLOOKUP(D3555,'Resources Final'!A:C,3,FALSE))</f>
        <v/>
      </c>
      <c r="L3555" s="3" t="str">
        <f>IF(VLOOKUP(D3555,'Resources Final'!A:D,4,FALSE)=0,"",VLOOKUP(D3555,'Resources Final'!A:D,4,FALSE))</f>
        <v/>
      </c>
      <c r="M3555" s="3" t="str">
        <f>IF(VLOOKUP(D3555,'Resources Final'!A:E,5,FALSE)=0,"",VLOOKUP(D3555,'Resources Final'!A:E,5,FALSE))</f>
        <v/>
      </c>
      <c r="N3555" s="7" t="str">
        <f>IF(VLOOKUP(D3555,'Resources Final'!A:F,6,FALSE)=0,"",VLOOKUP(D3555,'Resources Final'!A:F,6,FALSE))</f>
        <v>https://www.desmogblog.com/americans-tax-reform</v>
      </c>
      <c r="O3555" s="3" t="str">
        <f>IF(VLOOKUP(D3555,'Resources Final'!A:G,7,FALSE)=0,"",VLOOKUP(D3555,'Resources Final'!A:G,7,FALSE))</f>
        <v>Desmog</v>
      </c>
    </row>
    <row r="3556" spans="1:15" x14ac:dyDescent="0.2">
      <c r="A3556" s="11">
        <v>990</v>
      </c>
      <c r="B3556" s="11" t="str">
        <f t="shared" si="66"/>
        <v>Charles G. Koch Charitable Foundation_Harper20173600</v>
      </c>
      <c r="C3556" s="11" t="s">
        <v>19</v>
      </c>
      <c r="D3556" s="11" t="s">
        <v>1528</v>
      </c>
      <c r="E3556" s="11" t="s">
        <v>1528</v>
      </c>
      <c r="F3556" s="4">
        <v>3600</v>
      </c>
      <c r="G3556" s="3">
        <v>2017</v>
      </c>
      <c r="H3556" s="3" t="s">
        <v>21</v>
      </c>
      <c r="I3556" s="12" t="s">
        <v>31</v>
      </c>
      <c r="J3556" s="3">
        <v>168</v>
      </c>
      <c r="K3556" s="3" t="str">
        <f>IF(VLOOKUP(D3556,'Resources Final'!A:C,3,FALSE)=0,"",VLOOKUP(D3556,'Resources Final'!A:C,3,FALSE))</f>
        <v>Y</v>
      </c>
      <c r="L3556" s="3" t="str">
        <f>IF(VLOOKUP(D3556,'Resources Final'!A:D,4,FALSE)=0,"",VLOOKUP(D3556,'Resources Final'!A:D,4,FALSE))</f>
        <v/>
      </c>
      <c r="M3556" s="3" t="str">
        <f>IF(VLOOKUP(D3556,'Resources Final'!A:E,5,FALSE)=0,"",VLOOKUP(D3556,'Resources Final'!A:E,5,FALSE))</f>
        <v/>
      </c>
      <c r="N3556" s="7" t="str">
        <f>IF(VLOOKUP(D3556,'Resources Final'!A:F,6,FALSE)=0,"",VLOOKUP(D3556,'Resources Final'!A:F,6,FALSE))</f>
        <v/>
      </c>
      <c r="O3556" s="3" t="str">
        <f>IF(VLOOKUP(D3556,'Resources Final'!A:G,7,FALSE)=0,"",VLOOKUP(D3556,'Resources Final'!A:G,7,FALSE))</f>
        <v/>
      </c>
    </row>
    <row r="3557" spans="1:15" x14ac:dyDescent="0.2">
      <c r="A3557" s="11">
        <v>990</v>
      </c>
      <c r="B3557" s="11" t="str">
        <f t="shared" ref="B3557:B3620" si="67">C3557&amp;"_"&amp;D3557&amp;G3557&amp;F3557</f>
        <v>Charles G. Koch Charitable Foundation_Houser20175355</v>
      </c>
      <c r="C3557" s="11" t="s">
        <v>19</v>
      </c>
      <c r="D3557" s="11" t="s">
        <v>1622</v>
      </c>
      <c r="E3557" s="11" t="s">
        <v>1622</v>
      </c>
      <c r="F3557" s="4">
        <v>5355</v>
      </c>
      <c r="G3557" s="3">
        <v>2017</v>
      </c>
      <c r="H3557" s="3" t="s">
        <v>21</v>
      </c>
      <c r="I3557" s="12" t="s">
        <v>31</v>
      </c>
      <c r="J3557" s="3">
        <v>169</v>
      </c>
      <c r="K3557" s="3" t="str">
        <f>IF(VLOOKUP(D3557,'Resources Final'!A:C,3,FALSE)=0,"",VLOOKUP(D3557,'Resources Final'!A:C,3,FALSE))</f>
        <v>Y</v>
      </c>
      <c r="L3557" s="3" t="str">
        <f>IF(VLOOKUP(D3557,'Resources Final'!A:D,4,FALSE)=0,"",VLOOKUP(D3557,'Resources Final'!A:D,4,FALSE))</f>
        <v/>
      </c>
      <c r="M3557" s="3" t="str">
        <f>IF(VLOOKUP(D3557,'Resources Final'!A:E,5,FALSE)=0,"",VLOOKUP(D3557,'Resources Final'!A:E,5,FALSE))</f>
        <v/>
      </c>
      <c r="N3557" s="7" t="str">
        <f>IF(VLOOKUP(D3557,'Resources Final'!A:F,6,FALSE)=0,"",VLOOKUP(D3557,'Resources Final'!A:F,6,FALSE))</f>
        <v/>
      </c>
      <c r="O3557" s="3" t="str">
        <f>IF(VLOOKUP(D3557,'Resources Final'!A:G,7,FALSE)=0,"",VLOOKUP(D3557,'Resources Final'!A:G,7,FALSE))</f>
        <v/>
      </c>
    </row>
    <row r="3558" spans="1:15" x14ac:dyDescent="0.2">
      <c r="A3558" s="11">
        <v>990</v>
      </c>
      <c r="B3558" s="11" t="str">
        <f t="shared" si="67"/>
        <v>Charles G. Koch Charitable Foundation_Pine20175418</v>
      </c>
      <c r="C3558" s="11" t="s">
        <v>19</v>
      </c>
      <c r="D3558" s="11" t="s">
        <v>2859</v>
      </c>
      <c r="E3558" s="11" t="s">
        <v>2859</v>
      </c>
      <c r="F3558" s="4">
        <v>5418</v>
      </c>
      <c r="G3558" s="3">
        <v>2017</v>
      </c>
      <c r="H3558" s="3" t="s">
        <v>21</v>
      </c>
      <c r="I3558" s="12" t="s">
        <v>31</v>
      </c>
      <c r="J3558" s="3">
        <v>170</v>
      </c>
      <c r="K3558" s="3" t="str">
        <f>IF(VLOOKUP(D3558,'Resources Final'!A:C,3,FALSE)=0,"",VLOOKUP(D3558,'Resources Final'!A:C,3,FALSE))</f>
        <v>Y</v>
      </c>
      <c r="L3558" s="3" t="str">
        <f>IF(VLOOKUP(D3558,'Resources Final'!A:D,4,FALSE)=0,"",VLOOKUP(D3558,'Resources Final'!A:D,4,FALSE))</f>
        <v/>
      </c>
      <c r="M3558" s="3" t="str">
        <f>IF(VLOOKUP(D3558,'Resources Final'!A:E,5,FALSE)=0,"",VLOOKUP(D3558,'Resources Final'!A:E,5,FALSE))</f>
        <v/>
      </c>
      <c r="N3558" s="7" t="str">
        <f>IF(VLOOKUP(D3558,'Resources Final'!A:F,6,FALSE)=0,"",VLOOKUP(D3558,'Resources Final'!A:F,6,FALSE))</f>
        <v/>
      </c>
      <c r="O3558" s="3" t="str">
        <f>IF(VLOOKUP(D3558,'Resources Final'!A:G,7,FALSE)=0,"",VLOOKUP(D3558,'Resources Final'!A:G,7,FALSE))</f>
        <v/>
      </c>
    </row>
    <row r="3559" spans="1:15" x14ac:dyDescent="0.2">
      <c r="A3559" s="11">
        <v>990</v>
      </c>
      <c r="B3559" s="11" t="str">
        <f t="shared" si="67"/>
        <v>Charles G. Koch Charitable Foundation_Asmus Institute201714750</v>
      </c>
      <c r="C3559" s="11" t="s">
        <v>19</v>
      </c>
      <c r="D3559" s="11" t="s">
        <v>274</v>
      </c>
      <c r="E3559" s="11" t="s">
        <v>274</v>
      </c>
      <c r="F3559" s="4">
        <v>14750</v>
      </c>
      <c r="G3559" s="3">
        <v>2017</v>
      </c>
      <c r="H3559" s="3" t="s">
        <v>21</v>
      </c>
      <c r="I3559" s="12"/>
      <c r="J3559" s="3">
        <v>171</v>
      </c>
      <c r="K3559" s="3" t="str">
        <f>IF(VLOOKUP(D3559,'Resources Final'!A:C,3,FALSE)=0,"",VLOOKUP(D3559,'Resources Final'!A:C,3,FALSE))</f>
        <v/>
      </c>
      <c r="L3559" s="3" t="str">
        <f>IF(VLOOKUP(D3559,'Resources Final'!A:D,4,FALSE)=0,"",VLOOKUP(D3559,'Resources Final'!A:D,4,FALSE))</f>
        <v/>
      </c>
      <c r="M3559" s="3" t="str">
        <f>IF(VLOOKUP(D3559,'Resources Final'!A:E,5,FALSE)=0,"",VLOOKUP(D3559,'Resources Final'!A:E,5,FALSE))</f>
        <v/>
      </c>
      <c r="N3559" s="7" t="str">
        <f>IF(VLOOKUP(D3559,'Resources Final'!A:F,6,FALSE)=0,"",VLOOKUP(D3559,'Resources Final'!A:F,6,FALSE))</f>
        <v/>
      </c>
      <c r="O3559" s="3" t="str">
        <f>IF(VLOOKUP(D3559,'Resources Final'!A:G,7,FALSE)=0,"",VLOOKUP(D3559,'Resources Final'!A:G,7,FALSE))</f>
        <v/>
      </c>
    </row>
    <row r="3560" spans="1:15" x14ac:dyDescent="0.2">
      <c r="A3560" s="11">
        <v>990</v>
      </c>
      <c r="B3560" s="11" t="str">
        <f t="shared" si="67"/>
        <v>Charles G. Koch Charitable Foundation_Kohl20175229</v>
      </c>
      <c r="C3560" s="11" t="s">
        <v>19</v>
      </c>
      <c r="D3560" s="11" t="s">
        <v>2017</v>
      </c>
      <c r="E3560" s="11" t="s">
        <v>2017</v>
      </c>
      <c r="F3560" s="4">
        <v>5229</v>
      </c>
      <c r="G3560" s="3">
        <v>2017</v>
      </c>
      <c r="H3560" s="3" t="s">
        <v>21</v>
      </c>
      <c r="I3560" s="12" t="s">
        <v>31</v>
      </c>
      <c r="J3560" s="3">
        <v>172</v>
      </c>
      <c r="K3560" s="3" t="str">
        <f>IF(VLOOKUP(D3560,'Resources Final'!A:C,3,FALSE)=0,"",VLOOKUP(D3560,'Resources Final'!A:C,3,FALSE))</f>
        <v>Y</v>
      </c>
      <c r="L3560" s="3" t="str">
        <f>IF(VLOOKUP(D3560,'Resources Final'!A:D,4,FALSE)=0,"",VLOOKUP(D3560,'Resources Final'!A:D,4,FALSE))</f>
        <v/>
      </c>
      <c r="M3560" s="3" t="str">
        <f>IF(VLOOKUP(D3560,'Resources Final'!A:E,5,FALSE)=0,"",VLOOKUP(D3560,'Resources Final'!A:E,5,FALSE))</f>
        <v/>
      </c>
      <c r="N3560" s="7" t="str">
        <f>IF(VLOOKUP(D3560,'Resources Final'!A:F,6,FALSE)=0,"",VLOOKUP(D3560,'Resources Final'!A:F,6,FALSE))</f>
        <v/>
      </c>
      <c r="O3560" s="3" t="str">
        <f>IF(VLOOKUP(D3560,'Resources Final'!A:G,7,FALSE)=0,"",VLOOKUP(D3560,'Resources Final'!A:G,7,FALSE))</f>
        <v/>
      </c>
    </row>
    <row r="3561" spans="1:15" x14ac:dyDescent="0.2">
      <c r="A3561" s="11">
        <v>990</v>
      </c>
      <c r="B3561" s="11" t="str">
        <f t="shared" si="67"/>
        <v>Charles G. Koch Charitable Foundation_The Mill Series201710500</v>
      </c>
      <c r="C3561" s="11" t="s">
        <v>19</v>
      </c>
      <c r="D3561" s="11" t="s">
        <v>3595</v>
      </c>
      <c r="E3561" s="11" t="s">
        <v>3595</v>
      </c>
      <c r="F3561" s="4">
        <v>10500</v>
      </c>
      <c r="G3561" s="3">
        <v>2017</v>
      </c>
      <c r="H3561" s="3" t="s">
        <v>21</v>
      </c>
      <c r="I3561" s="12"/>
      <c r="J3561" s="3">
        <v>173</v>
      </c>
      <c r="K3561" s="3" t="str">
        <f>IF(VLOOKUP(D3561,'Resources Final'!A:C,3,FALSE)=0,"",VLOOKUP(D3561,'Resources Final'!A:C,3,FALSE))</f>
        <v/>
      </c>
      <c r="L3561" s="3" t="str">
        <f>IF(VLOOKUP(D3561,'Resources Final'!A:D,4,FALSE)=0,"",VLOOKUP(D3561,'Resources Final'!A:D,4,FALSE))</f>
        <v/>
      </c>
      <c r="M3561" s="3" t="str">
        <f>IF(VLOOKUP(D3561,'Resources Final'!A:E,5,FALSE)=0,"",VLOOKUP(D3561,'Resources Final'!A:E,5,FALSE))</f>
        <v/>
      </c>
      <c r="N3561" s="7" t="str">
        <f>IF(VLOOKUP(D3561,'Resources Final'!A:F,6,FALSE)=0,"",VLOOKUP(D3561,'Resources Final'!A:F,6,FALSE))</f>
        <v/>
      </c>
      <c r="O3561" s="3" t="str">
        <f>IF(VLOOKUP(D3561,'Resources Final'!A:G,7,FALSE)=0,"",VLOOKUP(D3561,'Resources Final'!A:G,7,FALSE))</f>
        <v/>
      </c>
    </row>
    <row r="3562" spans="1:15" x14ac:dyDescent="0.2">
      <c r="A3562" s="11">
        <v>990</v>
      </c>
      <c r="B3562" s="11" t="str">
        <f t="shared" si="67"/>
        <v>Charles G. Koch Charitable Foundation_Diza20173825</v>
      </c>
      <c r="C3562" s="11" t="s">
        <v>19</v>
      </c>
      <c r="D3562" s="11" t="s">
        <v>1006</v>
      </c>
      <c r="E3562" s="11" t="s">
        <v>1006</v>
      </c>
      <c r="F3562" s="4">
        <v>3825</v>
      </c>
      <c r="G3562" s="3">
        <v>2017</v>
      </c>
      <c r="H3562" s="3" t="s">
        <v>21</v>
      </c>
      <c r="I3562" s="12" t="s">
        <v>31</v>
      </c>
      <c r="J3562" s="3">
        <v>174</v>
      </c>
      <c r="K3562" s="3" t="str">
        <f>IF(VLOOKUP(D3562,'Resources Final'!A:C,3,FALSE)=0,"",VLOOKUP(D3562,'Resources Final'!A:C,3,FALSE))</f>
        <v>Y</v>
      </c>
      <c r="L3562" s="3" t="str">
        <f>IF(VLOOKUP(D3562,'Resources Final'!A:D,4,FALSE)=0,"",VLOOKUP(D3562,'Resources Final'!A:D,4,FALSE))</f>
        <v/>
      </c>
      <c r="M3562" s="3" t="str">
        <f>IF(VLOOKUP(D3562,'Resources Final'!A:E,5,FALSE)=0,"",VLOOKUP(D3562,'Resources Final'!A:E,5,FALSE))</f>
        <v/>
      </c>
      <c r="N3562" s="7" t="str">
        <f>IF(VLOOKUP(D3562,'Resources Final'!A:F,6,FALSE)=0,"",VLOOKUP(D3562,'Resources Final'!A:F,6,FALSE))</f>
        <v/>
      </c>
      <c r="O3562" s="3" t="str">
        <f>IF(VLOOKUP(D3562,'Resources Final'!A:G,7,FALSE)=0,"",VLOOKUP(D3562,'Resources Final'!A:G,7,FALSE))</f>
        <v/>
      </c>
    </row>
    <row r="3563" spans="1:15" x14ac:dyDescent="0.2">
      <c r="A3563" s="11">
        <v>990</v>
      </c>
      <c r="B3563" s="11" t="str">
        <f t="shared" si="67"/>
        <v>Charles G. Koch Charitable Foundation_Dartmouth College201758500</v>
      </c>
      <c r="C3563" s="11" t="s">
        <v>19</v>
      </c>
      <c r="D3563" s="11" t="s">
        <v>949</v>
      </c>
      <c r="E3563" s="11" t="s">
        <v>949</v>
      </c>
      <c r="F3563" s="4">
        <v>58500</v>
      </c>
      <c r="G3563" s="3">
        <v>2017</v>
      </c>
      <c r="H3563" s="3" t="s">
        <v>21</v>
      </c>
      <c r="I3563" s="12"/>
      <c r="J3563" s="3">
        <v>175</v>
      </c>
      <c r="K3563" s="3" t="str">
        <f>IF(VLOOKUP(D3563,'Resources Final'!A:C,3,FALSE)=0,"",VLOOKUP(D3563,'Resources Final'!A:C,3,FALSE))</f>
        <v/>
      </c>
      <c r="L3563" s="3" t="str">
        <f>IF(VLOOKUP(D3563,'Resources Final'!A:D,4,FALSE)=0,"",VLOOKUP(D3563,'Resources Final'!A:D,4,FALSE))</f>
        <v>Y</v>
      </c>
      <c r="M3563" s="3" t="str">
        <f>IF(VLOOKUP(D3563,'Resources Final'!A:E,5,FALSE)=0,"",VLOOKUP(D3563,'Resources Final'!A:E,5,FALSE))</f>
        <v/>
      </c>
      <c r="N3563" s="7" t="str">
        <f>IF(VLOOKUP(D3563,'Resources Final'!A:F,6,FALSE)=0,"",VLOOKUP(D3563,'Resources Final'!A:F,6,FALSE))</f>
        <v/>
      </c>
      <c r="O3563" s="3" t="str">
        <f>IF(VLOOKUP(D3563,'Resources Final'!A:G,7,FALSE)=0,"",VLOOKUP(D3563,'Resources Final'!A:G,7,FALSE))</f>
        <v/>
      </c>
    </row>
    <row r="3564" spans="1:15" x14ac:dyDescent="0.2">
      <c r="A3564" s="11">
        <v>990</v>
      </c>
      <c r="B3564" s="11" t="str">
        <f t="shared" si="67"/>
        <v>Charles G. Koch Charitable Foundation_Youth Entrepreneurs Foundation2017325000</v>
      </c>
      <c r="C3564" s="11" t="s">
        <v>19</v>
      </c>
      <c r="D3564" s="11" t="s">
        <v>4133</v>
      </c>
      <c r="E3564" s="11" t="s">
        <v>4133</v>
      </c>
      <c r="F3564" s="4">
        <v>325000</v>
      </c>
      <c r="G3564" s="3">
        <v>2017</v>
      </c>
      <c r="H3564" s="3" t="s">
        <v>21</v>
      </c>
      <c r="I3564" s="12"/>
      <c r="J3564" s="3">
        <v>176</v>
      </c>
      <c r="K3564" s="3" t="str">
        <f>IF(VLOOKUP(D3564,'Resources Final'!A:C,3,FALSE)=0,"",VLOOKUP(D3564,'Resources Final'!A:C,3,FALSE))</f>
        <v/>
      </c>
      <c r="L3564" s="3" t="str">
        <f>IF(VLOOKUP(D3564,'Resources Final'!A:D,4,FALSE)=0,"",VLOOKUP(D3564,'Resources Final'!A:D,4,FALSE))</f>
        <v/>
      </c>
      <c r="M3564" s="3" t="str">
        <f>IF(VLOOKUP(D3564,'Resources Final'!A:E,5,FALSE)=0,"",VLOOKUP(D3564,'Resources Final'!A:E,5,FALSE))</f>
        <v/>
      </c>
      <c r="N3564" s="7" t="str">
        <f>IF(VLOOKUP(D3564,'Resources Final'!A:F,6,FALSE)=0,"",VLOOKUP(D3564,'Resources Final'!A:F,6,FALSE))</f>
        <v/>
      </c>
      <c r="O3564" s="3" t="str">
        <f>IF(VLOOKUP(D3564,'Resources Final'!A:G,7,FALSE)=0,"",VLOOKUP(D3564,'Resources Final'!A:G,7,FALSE))</f>
        <v/>
      </c>
    </row>
    <row r="3565" spans="1:15" x14ac:dyDescent="0.2">
      <c r="A3565" s="11">
        <v>990</v>
      </c>
      <c r="B3565" s="11" t="str">
        <f t="shared" si="67"/>
        <v>Charles G. Koch Charitable Foundation_Causeumentary201727333</v>
      </c>
      <c r="C3565" s="11" t="s">
        <v>19</v>
      </c>
      <c r="D3565" s="11" t="s">
        <v>641</v>
      </c>
      <c r="E3565" s="11" t="s">
        <v>641</v>
      </c>
      <c r="F3565" s="4">
        <v>27333</v>
      </c>
      <c r="G3565" s="3">
        <v>2017</v>
      </c>
      <c r="H3565" s="3" t="s">
        <v>21</v>
      </c>
      <c r="I3565" s="12"/>
      <c r="J3565" s="3">
        <v>177</v>
      </c>
      <c r="K3565" s="3" t="str">
        <f>IF(VLOOKUP(D3565,'Resources Final'!A:C,3,FALSE)=0,"",VLOOKUP(D3565,'Resources Final'!A:C,3,FALSE))</f>
        <v/>
      </c>
      <c r="L3565" s="3" t="str">
        <f>IF(VLOOKUP(D3565,'Resources Final'!A:D,4,FALSE)=0,"",VLOOKUP(D3565,'Resources Final'!A:D,4,FALSE))</f>
        <v/>
      </c>
      <c r="M3565" s="3" t="str">
        <f>IF(VLOOKUP(D3565,'Resources Final'!A:E,5,FALSE)=0,"",VLOOKUP(D3565,'Resources Final'!A:E,5,FALSE))</f>
        <v/>
      </c>
      <c r="N3565" s="7" t="str">
        <f>IF(VLOOKUP(D3565,'Resources Final'!A:F,6,FALSE)=0,"",VLOOKUP(D3565,'Resources Final'!A:F,6,FALSE))</f>
        <v/>
      </c>
      <c r="O3565" s="3" t="str">
        <f>IF(VLOOKUP(D3565,'Resources Final'!A:G,7,FALSE)=0,"",VLOOKUP(D3565,'Resources Final'!A:G,7,FALSE))</f>
        <v/>
      </c>
    </row>
    <row r="3566" spans="1:15" x14ac:dyDescent="0.2">
      <c r="A3566" s="11">
        <v>990</v>
      </c>
      <c r="B3566" s="11" t="str">
        <f t="shared" si="67"/>
        <v>Charles G. Koch Charitable Foundation_Holden20175355</v>
      </c>
      <c r="C3566" s="11" t="s">
        <v>19</v>
      </c>
      <c r="D3566" s="11" t="s">
        <v>1603</v>
      </c>
      <c r="E3566" s="11" t="s">
        <v>1603</v>
      </c>
      <c r="F3566" s="4">
        <v>5355</v>
      </c>
      <c r="G3566" s="3">
        <v>2017</v>
      </c>
      <c r="H3566" s="3" t="s">
        <v>21</v>
      </c>
      <c r="I3566" s="12" t="s">
        <v>31</v>
      </c>
      <c r="J3566" s="3">
        <v>178</v>
      </c>
      <c r="K3566" s="3" t="str">
        <f>IF(VLOOKUP(D3566,'Resources Final'!A:C,3,FALSE)=0,"",VLOOKUP(D3566,'Resources Final'!A:C,3,FALSE))</f>
        <v>Y</v>
      </c>
      <c r="L3566" s="3" t="str">
        <f>IF(VLOOKUP(D3566,'Resources Final'!A:D,4,FALSE)=0,"",VLOOKUP(D3566,'Resources Final'!A:D,4,FALSE))</f>
        <v/>
      </c>
      <c r="M3566" s="3" t="str">
        <f>IF(VLOOKUP(D3566,'Resources Final'!A:E,5,FALSE)=0,"",VLOOKUP(D3566,'Resources Final'!A:E,5,FALSE))</f>
        <v/>
      </c>
      <c r="N3566" s="7" t="str">
        <f>IF(VLOOKUP(D3566,'Resources Final'!A:F,6,FALSE)=0,"",VLOOKUP(D3566,'Resources Final'!A:F,6,FALSE))</f>
        <v/>
      </c>
      <c r="O3566" s="3" t="str">
        <f>IF(VLOOKUP(D3566,'Resources Final'!A:G,7,FALSE)=0,"",VLOOKUP(D3566,'Resources Final'!A:G,7,FALSE))</f>
        <v/>
      </c>
    </row>
    <row r="3567" spans="1:15" x14ac:dyDescent="0.2">
      <c r="A3567" s="11">
        <v>990</v>
      </c>
      <c r="B3567" s="11" t="str">
        <f t="shared" si="67"/>
        <v>Charles G. Koch Charitable Foundation_Texas Christian University20173800</v>
      </c>
      <c r="C3567" s="11" t="s">
        <v>19</v>
      </c>
      <c r="D3567" s="11" t="s">
        <v>3552</v>
      </c>
      <c r="E3567" s="11" t="s">
        <v>3552</v>
      </c>
      <c r="F3567" s="4">
        <v>3800</v>
      </c>
      <c r="G3567" s="3">
        <v>2017</v>
      </c>
      <c r="H3567" s="3" t="s">
        <v>21</v>
      </c>
      <c r="I3567" s="12"/>
      <c r="J3567" s="3">
        <v>179</v>
      </c>
      <c r="K3567" s="3" t="str">
        <f>IF(VLOOKUP(D3567,'Resources Final'!A:C,3,FALSE)=0,"",VLOOKUP(D3567,'Resources Final'!A:C,3,FALSE))</f>
        <v/>
      </c>
      <c r="L3567" s="3" t="str">
        <f>IF(VLOOKUP(D3567,'Resources Final'!A:D,4,FALSE)=0,"",VLOOKUP(D3567,'Resources Final'!A:D,4,FALSE))</f>
        <v>Y</v>
      </c>
      <c r="M3567" s="3" t="str">
        <f>IF(VLOOKUP(D3567,'Resources Final'!A:E,5,FALSE)=0,"",VLOOKUP(D3567,'Resources Final'!A:E,5,FALSE))</f>
        <v/>
      </c>
      <c r="N3567" s="7" t="str">
        <f>IF(VLOOKUP(D3567,'Resources Final'!A:F,6,FALSE)=0,"",VLOOKUP(D3567,'Resources Final'!A:F,6,FALSE))</f>
        <v/>
      </c>
      <c r="O3567" s="3" t="str">
        <f>IF(VLOOKUP(D3567,'Resources Final'!A:G,7,FALSE)=0,"",VLOOKUP(D3567,'Resources Final'!A:G,7,FALSE))</f>
        <v/>
      </c>
    </row>
    <row r="3568" spans="1:15" x14ac:dyDescent="0.2">
      <c r="A3568" s="11">
        <v>990</v>
      </c>
      <c r="B3568" s="11" t="str">
        <f t="shared" si="67"/>
        <v>Charles G. Koch Charitable Foundation_March20175355</v>
      </c>
      <c r="C3568" s="11" t="s">
        <v>19</v>
      </c>
      <c r="D3568" s="11" t="s">
        <v>2317</v>
      </c>
      <c r="E3568" s="11" t="s">
        <v>2317</v>
      </c>
      <c r="F3568" s="4">
        <v>5355</v>
      </c>
      <c r="G3568" s="3">
        <v>2017</v>
      </c>
      <c r="H3568" s="3" t="s">
        <v>21</v>
      </c>
      <c r="I3568" s="12" t="s">
        <v>31</v>
      </c>
      <c r="J3568" s="3">
        <v>180</v>
      </c>
      <c r="K3568" s="3" t="str">
        <f>IF(VLOOKUP(D3568,'Resources Final'!A:C,3,FALSE)=0,"",VLOOKUP(D3568,'Resources Final'!A:C,3,FALSE))</f>
        <v>Y</v>
      </c>
      <c r="L3568" s="3" t="str">
        <f>IF(VLOOKUP(D3568,'Resources Final'!A:D,4,FALSE)=0,"",VLOOKUP(D3568,'Resources Final'!A:D,4,FALSE))</f>
        <v/>
      </c>
      <c r="M3568" s="3" t="str">
        <f>IF(VLOOKUP(D3568,'Resources Final'!A:E,5,FALSE)=0,"",VLOOKUP(D3568,'Resources Final'!A:E,5,FALSE))</f>
        <v/>
      </c>
      <c r="N3568" s="7" t="str">
        <f>IF(VLOOKUP(D3568,'Resources Final'!A:F,6,FALSE)=0,"",VLOOKUP(D3568,'Resources Final'!A:F,6,FALSE))</f>
        <v/>
      </c>
      <c r="O3568" s="3" t="str">
        <f>IF(VLOOKUP(D3568,'Resources Final'!A:G,7,FALSE)=0,"",VLOOKUP(D3568,'Resources Final'!A:G,7,FALSE))</f>
        <v/>
      </c>
    </row>
    <row r="3569" spans="1:15" x14ac:dyDescent="0.2">
      <c r="A3569" s="11">
        <v>990</v>
      </c>
      <c r="B3569" s="11" t="str">
        <f t="shared" si="67"/>
        <v>Charles G. Koch Charitable Foundation_Rector and Visitors of the University of Virginia20175000</v>
      </c>
      <c r="C3569" s="11" t="s">
        <v>19</v>
      </c>
      <c r="D3569" s="11" t="s">
        <v>3011</v>
      </c>
      <c r="E3569" s="11" t="s">
        <v>3012</v>
      </c>
      <c r="F3569" s="4">
        <v>5000</v>
      </c>
      <c r="G3569" s="3">
        <v>2017</v>
      </c>
      <c r="H3569" s="3" t="s">
        <v>21</v>
      </c>
      <c r="I3569" s="12"/>
      <c r="J3569" s="3">
        <v>181</v>
      </c>
      <c r="K3569" s="3" t="str">
        <f>IF(VLOOKUP(D3569,'Resources Final'!A:C,3,FALSE)=0,"",VLOOKUP(D3569,'Resources Final'!A:C,3,FALSE))</f>
        <v/>
      </c>
      <c r="L3569" s="3" t="str">
        <f>IF(VLOOKUP(D3569,'Resources Final'!A:D,4,FALSE)=0,"",VLOOKUP(D3569,'Resources Final'!A:D,4,FALSE))</f>
        <v>Y</v>
      </c>
      <c r="M3569" s="3" t="str">
        <f>IF(VLOOKUP(D3569,'Resources Final'!A:E,5,FALSE)=0,"",VLOOKUP(D3569,'Resources Final'!A:E,5,FALSE))</f>
        <v/>
      </c>
      <c r="N3569" s="7" t="str">
        <f>IF(VLOOKUP(D3569,'Resources Final'!A:F,6,FALSE)=0,"",VLOOKUP(D3569,'Resources Final'!A:F,6,FALSE))</f>
        <v/>
      </c>
      <c r="O3569" s="3" t="str">
        <f>IF(VLOOKUP(D3569,'Resources Final'!A:G,7,FALSE)=0,"",VLOOKUP(D3569,'Resources Final'!A:G,7,FALSE))</f>
        <v/>
      </c>
    </row>
    <row r="3570" spans="1:15" x14ac:dyDescent="0.2">
      <c r="A3570" s="11">
        <v>990</v>
      </c>
      <c r="B3570" s="11" t="str">
        <f t="shared" si="67"/>
        <v>Charles G. Koch Charitable Foundation_Trinity College201726000</v>
      </c>
      <c r="C3570" s="11" t="s">
        <v>19</v>
      </c>
      <c r="D3570" s="11" t="s">
        <v>3682</v>
      </c>
      <c r="E3570" s="11" t="s">
        <v>3682</v>
      </c>
      <c r="F3570" s="4">
        <v>26000</v>
      </c>
      <c r="G3570" s="3">
        <v>2017</v>
      </c>
      <c r="H3570" s="3" t="s">
        <v>21</v>
      </c>
      <c r="I3570" s="12"/>
      <c r="J3570" s="3">
        <v>182</v>
      </c>
      <c r="K3570" s="3" t="str">
        <f>IF(VLOOKUP(D3570,'Resources Final'!A:C,3,FALSE)=0,"",VLOOKUP(D3570,'Resources Final'!A:C,3,FALSE))</f>
        <v/>
      </c>
      <c r="L3570" s="3" t="str">
        <f>IF(VLOOKUP(D3570,'Resources Final'!A:D,4,FALSE)=0,"",VLOOKUP(D3570,'Resources Final'!A:D,4,FALSE))</f>
        <v>Y</v>
      </c>
      <c r="M3570" s="3" t="str">
        <f>IF(VLOOKUP(D3570,'Resources Final'!A:E,5,FALSE)=0,"",VLOOKUP(D3570,'Resources Final'!A:E,5,FALSE))</f>
        <v/>
      </c>
      <c r="N3570" s="7" t="str">
        <f>IF(VLOOKUP(D3570,'Resources Final'!A:F,6,FALSE)=0,"",VLOOKUP(D3570,'Resources Final'!A:F,6,FALSE))</f>
        <v/>
      </c>
      <c r="O3570" s="3" t="str">
        <f>IF(VLOOKUP(D3570,'Resources Final'!A:G,7,FALSE)=0,"",VLOOKUP(D3570,'Resources Final'!A:G,7,FALSE))</f>
        <v/>
      </c>
    </row>
    <row r="3571" spans="1:15" x14ac:dyDescent="0.2">
      <c r="A3571" s="11">
        <v>990</v>
      </c>
      <c r="B3571" s="11" t="str">
        <f t="shared" si="67"/>
        <v>Charles G. Koch Charitable Foundation_Hillsdale College201748200</v>
      </c>
      <c r="C3571" s="11" t="s">
        <v>19</v>
      </c>
      <c r="D3571" s="11" t="s">
        <v>1590</v>
      </c>
      <c r="E3571" s="11" t="s">
        <v>1590</v>
      </c>
      <c r="F3571" s="4">
        <v>48200</v>
      </c>
      <c r="G3571" s="3">
        <v>2017</v>
      </c>
      <c r="H3571" s="3" t="s">
        <v>21</v>
      </c>
      <c r="I3571" s="12"/>
      <c r="J3571" s="3">
        <v>183</v>
      </c>
      <c r="K3571" s="3" t="str">
        <f>IF(VLOOKUP(D3571,'Resources Final'!A:C,3,FALSE)=0,"",VLOOKUP(D3571,'Resources Final'!A:C,3,FALSE))</f>
        <v/>
      </c>
      <c r="L3571" s="3" t="str">
        <f>IF(VLOOKUP(D3571,'Resources Final'!A:D,4,FALSE)=0,"",VLOOKUP(D3571,'Resources Final'!A:D,4,FALSE))</f>
        <v>Y</v>
      </c>
      <c r="M3571" s="3" t="str">
        <f>IF(VLOOKUP(D3571,'Resources Final'!A:E,5,FALSE)=0,"",VLOOKUP(D3571,'Resources Final'!A:E,5,FALSE))</f>
        <v/>
      </c>
      <c r="N3571" s="7" t="str">
        <f>IF(VLOOKUP(D3571,'Resources Final'!A:F,6,FALSE)=0,"",VLOOKUP(D3571,'Resources Final'!A:F,6,FALSE))</f>
        <v/>
      </c>
      <c r="O3571" s="3" t="str">
        <f>IF(VLOOKUP(D3571,'Resources Final'!A:G,7,FALSE)=0,"",VLOOKUP(D3571,'Resources Final'!A:G,7,FALSE))</f>
        <v/>
      </c>
    </row>
    <row r="3572" spans="1:15" x14ac:dyDescent="0.2">
      <c r="A3572" s="11">
        <v>990</v>
      </c>
      <c r="B3572" s="11" t="str">
        <f t="shared" si="67"/>
        <v>Charles G. Koch Charitable Foundation_Northwood University2017650</v>
      </c>
      <c r="C3572" s="11" t="s">
        <v>19</v>
      </c>
      <c r="D3572" s="11" t="s">
        <v>2709</v>
      </c>
      <c r="E3572" s="11" t="s">
        <v>2709</v>
      </c>
      <c r="F3572" s="4">
        <v>650</v>
      </c>
      <c r="G3572" s="3">
        <v>2017</v>
      </c>
      <c r="H3572" s="3" t="s">
        <v>21</v>
      </c>
      <c r="I3572" s="12"/>
      <c r="J3572" s="3">
        <v>184</v>
      </c>
      <c r="K3572" s="3" t="str">
        <f>IF(VLOOKUP(D3572,'Resources Final'!A:C,3,FALSE)=0,"",VLOOKUP(D3572,'Resources Final'!A:C,3,FALSE))</f>
        <v/>
      </c>
      <c r="L3572" s="3" t="str">
        <f>IF(VLOOKUP(D3572,'Resources Final'!A:D,4,FALSE)=0,"",VLOOKUP(D3572,'Resources Final'!A:D,4,FALSE))</f>
        <v>Y</v>
      </c>
      <c r="M3572" s="3" t="str">
        <f>IF(VLOOKUP(D3572,'Resources Final'!A:E,5,FALSE)=0,"",VLOOKUP(D3572,'Resources Final'!A:E,5,FALSE))</f>
        <v/>
      </c>
      <c r="N3572" s="7" t="str">
        <f>IF(VLOOKUP(D3572,'Resources Final'!A:F,6,FALSE)=0,"",VLOOKUP(D3572,'Resources Final'!A:F,6,FALSE))</f>
        <v/>
      </c>
      <c r="O3572" s="3" t="str">
        <f>IF(VLOOKUP(D3572,'Resources Final'!A:G,7,FALSE)=0,"",VLOOKUP(D3572,'Resources Final'!A:G,7,FALSE))</f>
        <v/>
      </c>
    </row>
    <row r="3573" spans="1:15" x14ac:dyDescent="0.2">
      <c r="A3573" s="11">
        <v>990</v>
      </c>
      <c r="B3573" s="11" t="str">
        <f t="shared" si="67"/>
        <v>Charles G. Koch Charitable Foundation_Combs20174725</v>
      </c>
      <c r="C3573" s="11" t="s">
        <v>19</v>
      </c>
      <c r="D3573" s="11" t="s">
        <v>804</v>
      </c>
      <c r="E3573" s="11" t="s">
        <v>804</v>
      </c>
      <c r="F3573" s="4">
        <v>4725</v>
      </c>
      <c r="G3573" s="3">
        <v>2017</v>
      </c>
      <c r="H3573" s="3" t="s">
        <v>21</v>
      </c>
      <c r="I3573" s="12" t="s">
        <v>31</v>
      </c>
      <c r="J3573" s="3">
        <v>185</v>
      </c>
      <c r="K3573" s="3" t="str">
        <f>IF(VLOOKUP(D3573,'Resources Final'!A:C,3,FALSE)=0,"",VLOOKUP(D3573,'Resources Final'!A:C,3,FALSE))</f>
        <v>Y</v>
      </c>
      <c r="L3573" s="3" t="str">
        <f>IF(VLOOKUP(D3573,'Resources Final'!A:D,4,FALSE)=0,"",VLOOKUP(D3573,'Resources Final'!A:D,4,FALSE))</f>
        <v/>
      </c>
      <c r="M3573" s="3" t="str">
        <f>IF(VLOOKUP(D3573,'Resources Final'!A:E,5,FALSE)=0,"",VLOOKUP(D3573,'Resources Final'!A:E,5,FALSE))</f>
        <v/>
      </c>
      <c r="N3573" s="7" t="str">
        <f>IF(VLOOKUP(D3573,'Resources Final'!A:F,6,FALSE)=0,"",VLOOKUP(D3573,'Resources Final'!A:F,6,FALSE))</f>
        <v/>
      </c>
      <c r="O3573" s="3" t="str">
        <f>IF(VLOOKUP(D3573,'Resources Final'!A:G,7,FALSE)=0,"",VLOOKUP(D3573,'Resources Final'!A:G,7,FALSE))</f>
        <v/>
      </c>
    </row>
    <row r="3574" spans="1:15" x14ac:dyDescent="0.2">
      <c r="A3574" s="11">
        <v>990</v>
      </c>
      <c r="B3574" s="11" t="str">
        <f t="shared" si="67"/>
        <v>Charles G. Koch Charitable Foundation_Southern New Hampshire University201730000</v>
      </c>
      <c r="C3574" s="11" t="s">
        <v>19</v>
      </c>
      <c r="D3574" s="11" t="s">
        <v>3372</v>
      </c>
      <c r="E3574" s="11" t="s">
        <v>3372</v>
      </c>
      <c r="F3574" s="4">
        <v>30000</v>
      </c>
      <c r="G3574" s="3">
        <v>2017</v>
      </c>
      <c r="H3574" s="3" t="s">
        <v>21</v>
      </c>
      <c r="I3574" s="12"/>
      <c r="J3574" s="3">
        <v>186</v>
      </c>
      <c r="K3574" s="3" t="str">
        <f>IF(VLOOKUP(D3574,'Resources Final'!A:C,3,FALSE)=0,"",VLOOKUP(D3574,'Resources Final'!A:C,3,FALSE))</f>
        <v/>
      </c>
      <c r="L3574" s="3" t="str">
        <f>IF(VLOOKUP(D3574,'Resources Final'!A:D,4,FALSE)=0,"",VLOOKUP(D3574,'Resources Final'!A:D,4,FALSE))</f>
        <v>Y</v>
      </c>
      <c r="M3574" s="3" t="str">
        <f>IF(VLOOKUP(D3574,'Resources Final'!A:E,5,FALSE)=0,"",VLOOKUP(D3574,'Resources Final'!A:E,5,FALSE))</f>
        <v/>
      </c>
      <c r="N3574" s="7" t="str">
        <f>IF(VLOOKUP(D3574,'Resources Final'!A:F,6,FALSE)=0,"",VLOOKUP(D3574,'Resources Final'!A:F,6,FALSE))</f>
        <v/>
      </c>
      <c r="O3574" s="3" t="str">
        <f>IF(VLOOKUP(D3574,'Resources Final'!A:G,7,FALSE)=0,"",VLOOKUP(D3574,'Resources Final'!A:G,7,FALSE))</f>
        <v/>
      </c>
    </row>
    <row r="3575" spans="1:15" x14ac:dyDescent="0.2">
      <c r="A3575" s="11">
        <v>990</v>
      </c>
      <c r="B3575" s="11" t="str">
        <f t="shared" si="67"/>
        <v>Charles G. Koch Charitable Foundation_Henderson20173150</v>
      </c>
      <c r="C3575" s="11" t="s">
        <v>19</v>
      </c>
      <c r="D3575" s="11" t="s">
        <v>1562</v>
      </c>
      <c r="E3575" s="11" t="s">
        <v>1562</v>
      </c>
      <c r="F3575" s="4">
        <v>3150</v>
      </c>
      <c r="G3575" s="3">
        <v>2017</v>
      </c>
      <c r="H3575" s="3" t="s">
        <v>21</v>
      </c>
      <c r="I3575" s="12" t="s">
        <v>31</v>
      </c>
      <c r="J3575" s="3">
        <v>187</v>
      </c>
      <c r="K3575" s="3" t="str">
        <f>IF(VLOOKUP(D3575,'Resources Final'!A:C,3,FALSE)=0,"",VLOOKUP(D3575,'Resources Final'!A:C,3,FALSE))</f>
        <v>Y</v>
      </c>
      <c r="L3575" s="3" t="str">
        <f>IF(VLOOKUP(D3575,'Resources Final'!A:D,4,FALSE)=0,"",VLOOKUP(D3575,'Resources Final'!A:D,4,FALSE))</f>
        <v/>
      </c>
      <c r="M3575" s="3" t="str">
        <f>IF(VLOOKUP(D3575,'Resources Final'!A:E,5,FALSE)=0,"",VLOOKUP(D3575,'Resources Final'!A:E,5,FALSE))</f>
        <v/>
      </c>
      <c r="N3575" s="7" t="str">
        <f>IF(VLOOKUP(D3575,'Resources Final'!A:F,6,FALSE)=0,"",VLOOKUP(D3575,'Resources Final'!A:F,6,FALSE))</f>
        <v/>
      </c>
      <c r="O3575" s="3" t="str">
        <f>IF(VLOOKUP(D3575,'Resources Final'!A:G,7,FALSE)=0,"",VLOOKUP(D3575,'Resources Final'!A:G,7,FALSE))</f>
        <v/>
      </c>
    </row>
    <row r="3576" spans="1:15" x14ac:dyDescent="0.2">
      <c r="A3576" s="11">
        <v>990</v>
      </c>
      <c r="B3576" s="11" t="str">
        <f t="shared" si="67"/>
        <v>Charles G. Koch Charitable Foundation_Longstreet20173600</v>
      </c>
      <c r="C3576" s="11" t="s">
        <v>19</v>
      </c>
      <c r="D3576" s="11" t="s">
        <v>2202</v>
      </c>
      <c r="E3576" s="11" t="s">
        <v>2202</v>
      </c>
      <c r="F3576" s="4">
        <v>3600</v>
      </c>
      <c r="G3576" s="3">
        <v>2017</v>
      </c>
      <c r="H3576" s="3" t="s">
        <v>21</v>
      </c>
      <c r="I3576" s="12" t="s">
        <v>31</v>
      </c>
      <c r="J3576" s="3">
        <v>188</v>
      </c>
      <c r="K3576" s="3" t="str">
        <f>IF(VLOOKUP(D3576,'Resources Final'!A:C,3,FALSE)=0,"",VLOOKUP(D3576,'Resources Final'!A:C,3,FALSE))</f>
        <v>Y</v>
      </c>
      <c r="L3576" s="3" t="str">
        <f>IF(VLOOKUP(D3576,'Resources Final'!A:D,4,FALSE)=0,"",VLOOKUP(D3576,'Resources Final'!A:D,4,FALSE))</f>
        <v/>
      </c>
      <c r="M3576" s="3" t="str">
        <f>IF(VLOOKUP(D3576,'Resources Final'!A:E,5,FALSE)=0,"",VLOOKUP(D3576,'Resources Final'!A:E,5,FALSE))</f>
        <v/>
      </c>
      <c r="N3576" s="7" t="str">
        <f>IF(VLOOKUP(D3576,'Resources Final'!A:F,6,FALSE)=0,"",VLOOKUP(D3576,'Resources Final'!A:F,6,FALSE))</f>
        <v/>
      </c>
      <c r="O3576" s="3" t="str">
        <f>IF(VLOOKUP(D3576,'Resources Final'!A:G,7,FALSE)=0,"",VLOOKUP(D3576,'Resources Final'!A:G,7,FALSE))</f>
        <v/>
      </c>
    </row>
    <row r="3577" spans="1:15" x14ac:dyDescent="0.2">
      <c r="A3577" s="11">
        <v>990</v>
      </c>
      <c r="B3577" s="11" t="str">
        <f t="shared" si="67"/>
        <v>Charles G. Koch Charitable Foundation_Center for Science and Law2017125000</v>
      </c>
      <c r="C3577" s="11" t="s">
        <v>19</v>
      </c>
      <c r="D3577" s="11" t="s">
        <v>669</v>
      </c>
      <c r="E3577" s="11" t="s">
        <v>669</v>
      </c>
      <c r="F3577" s="4">
        <v>125000</v>
      </c>
      <c r="G3577" s="3">
        <v>2017</v>
      </c>
      <c r="H3577" s="3" t="s">
        <v>21</v>
      </c>
      <c r="I3577" s="12"/>
      <c r="J3577" s="3">
        <v>189</v>
      </c>
      <c r="K3577" s="3" t="str">
        <f>IF(VLOOKUP(D3577,'Resources Final'!A:C,3,FALSE)=0,"",VLOOKUP(D3577,'Resources Final'!A:C,3,FALSE))</f>
        <v/>
      </c>
      <c r="L3577" s="3" t="str">
        <f>IF(VLOOKUP(D3577,'Resources Final'!A:D,4,FALSE)=0,"",VLOOKUP(D3577,'Resources Final'!A:D,4,FALSE))</f>
        <v/>
      </c>
      <c r="M3577" s="3" t="str">
        <f>IF(VLOOKUP(D3577,'Resources Final'!A:E,5,FALSE)=0,"",VLOOKUP(D3577,'Resources Final'!A:E,5,FALSE))</f>
        <v/>
      </c>
      <c r="N3577" s="7" t="str">
        <f>IF(VLOOKUP(D3577,'Resources Final'!A:F,6,FALSE)=0,"",VLOOKUP(D3577,'Resources Final'!A:F,6,FALSE))</f>
        <v/>
      </c>
      <c r="O3577" s="3" t="str">
        <f>IF(VLOOKUP(D3577,'Resources Final'!A:G,7,FALSE)=0,"",VLOOKUP(D3577,'Resources Final'!A:G,7,FALSE))</f>
        <v/>
      </c>
    </row>
    <row r="3578" spans="1:15" x14ac:dyDescent="0.2">
      <c r="A3578" s="11">
        <v>990</v>
      </c>
      <c r="B3578" s="11" t="str">
        <f t="shared" si="67"/>
        <v>Charles G. Koch Charitable Foundation_Conover20173600</v>
      </c>
      <c r="C3578" s="11" t="s">
        <v>19</v>
      </c>
      <c r="D3578" s="11" t="s">
        <v>830</v>
      </c>
      <c r="E3578" s="11" t="s">
        <v>830</v>
      </c>
      <c r="F3578" s="4">
        <v>3600</v>
      </c>
      <c r="G3578" s="3">
        <v>2017</v>
      </c>
      <c r="H3578" s="3" t="s">
        <v>21</v>
      </c>
      <c r="I3578" s="12" t="s">
        <v>31</v>
      </c>
      <c r="J3578" s="3">
        <v>190</v>
      </c>
      <c r="K3578" s="3" t="str">
        <f>IF(VLOOKUP(D3578,'Resources Final'!A:C,3,FALSE)=0,"",VLOOKUP(D3578,'Resources Final'!A:C,3,FALSE))</f>
        <v>Y</v>
      </c>
      <c r="L3578" s="3" t="str">
        <f>IF(VLOOKUP(D3578,'Resources Final'!A:D,4,FALSE)=0,"",VLOOKUP(D3578,'Resources Final'!A:D,4,FALSE))</f>
        <v/>
      </c>
      <c r="M3578" s="3" t="str">
        <f>IF(VLOOKUP(D3578,'Resources Final'!A:E,5,FALSE)=0,"",VLOOKUP(D3578,'Resources Final'!A:E,5,FALSE))</f>
        <v/>
      </c>
      <c r="N3578" s="7" t="str">
        <f>IF(VLOOKUP(D3578,'Resources Final'!A:F,6,FALSE)=0,"",VLOOKUP(D3578,'Resources Final'!A:F,6,FALSE))</f>
        <v/>
      </c>
      <c r="O3578" s="3" t="str">
        <f>IF(VLOOKUP(D3578,'Resources Final'!A:G,7,FALSE)=0,"",VLOOKUP(D3578,'Resources Final'!A:G,7,FALSE))</f>
        <v/>
      </c>
    </row>
    <row r="3579" spans="1:15" x14ac:dyDescent="0.2">
      <c r="A3579" s="11">
        <v>990</v>
      </c>
      <c r="B3579" s="11" t="str">
        <f t="shared" si="67"/>
        <v>Charles G. Koch Charitable Foundation_Rochester Institute of Technology201758285</v>
      </c>
      <c r="C3579" s="11" t="s">
        <v>19</v>
      </c>
      <c r="D3579" s="11" t="s">
        <v>3091</v>
      </c>
      <c r="E3579" s="11" t="s">
        <v>3091</v>
      </c>
      <c r="F3579" s="4">
        <v>58285</v>
      </c>
      <c r="G3579" s="3">
        <v>2017</v>
      </c>
      <c r="H3579" s="3" t="s">
        <v>21</v>
      </c>
      <c r="I3579" s="12"/>
      <c r="J3579" s="3">
        <v>191</v>
      </c>
      <c r="K3579" s="3" t="str">
        <f>IF(VLOOKUP(D3579,'Resources Final'!A:C,3,FALSE)=0,"",VLOOKUP(D3579,'Resources Final'!A:C,3,FALSE))</f>
        <v/>
      </c>
      <c r="L3579" s="3" t="str">
        <f>IF(VLOOKUP(D3579,'Resources Final'!A:D,4,FALSE)=0,"",VLOOKUP(D3579,'Resources Final'!A:D,4,FALSE))</f>
        <v/>
      </c>
      <c r="M3579" s="3" t="str">
        <f>IF(VLOOKUP(D3579,'Resources Final'!A:E,5,FALSE)=0,"",VLOOKUP(D3579,'Resources Final'!A:E,5,FALSE))</f>
        <v/>
      </c>
      <c r="N3579" s="7" t="str">
        <f>IF(VLOOKUP(D3579,'Resources Final'!A:F,6,FALSE)=0,"",VLOOKUP(D3579,'Resources Final'!A:F,6,FALSE))</f>
        <v/>
      </c>
      <c r="O3579" s="3" t="str">
        <f>IF(VLOOKUP(D3579,'Resources Final'!A:G,7,FALSE)=0,"",VLOOKUP(D3579,'Resources Final'!A:G,7,FALSE))</f>
        <v/>
      </c>
    </row>
    <row r="3580" spans="1:15" x14ac:dyDescent="0.2">
      <c r="A3580" s="11">
        <v>990</v>
      </c>
      <c r="B3580" s="11" t="str">
        <f t="shared" si="67"/>
        <v>Charles G. Koch Charitable Foundation_Williams20174725</v>
      </c>
      <c r="C3580" s="11" t="s">
        <v>19</v>
      </c>
      <c r="D3580" s="11" t="s">
        <v>4041</v>
      </c>
      <c r="E3580" s="11" t="s">
        <v>4041</v>
      </c>
      <c r="F3580" s="4">
        <v>4725</v>
      </c>
      <c r="G3580" s="3">
        <v>2017</v>
      </c>
      <c r="H3580" s="3" t="s">
        <v>21</v>
      </c>
      <c r="I3580" s="12" t="s">
        <v>31</v>
      </c>
      <c r="J3580" s="3">
        <v>192</v>
      </c>
      <c r="K3580" s="3" t="str">
        <f>IF(VLOOKUP(D3580,'Resources Final'!A:C,3,FALSE)=0,"",VLOOKUP(D3580,'Resources Final'!A:C,3,FALSE))</f>
        <v>Y</v>
      </c>
      <c r="L3580" s="3" t="str">
        <f>IF(VLOOKUP(D3580,'Resources Final'!A:D,4,FALSE)=0,"",VLOOKUP(D3580,'Resources Final'!A:D,4,FALSE))</f>
        <v/>
      </c>
      <c r="M3580" s="3" t="str">
        <f>IF(VLOOKUP(D3580,'Resources Final'!A:E,5,FALSE)=0,"",VLOOKUP(D3580,'Resources Final'!A:E,5,FALSE))</f>
        <v/>
      </c>
      <c r="N3580" s="7" t="str">
        <f>IF(VLOOKUP(D3580,'Resources Final'!A:F,6,FALSE)=0,"",VLOOKUP(D3580,'Resources Final'!A:F,6,FALSE))</f>
        <v/>
      </c>
      <c r="O3580" s="3" t="str">
        <f>IF(VLOOKUP(D3580,'Resources Final'!A:G,7,FALSE)=0,"",VLOOKUP(D3580,'Resources Final'!A:G,7,FALSE))</f>
        <v/>
      </c>
    </row>
    <row r="3581" spans="1:15" x14ac:dyDescent="0.2">
      <c r="A3581" s="11">
        <v>990</v>
      </c>
      <c r="B3581" s="11" t="str">
        <f t="shared" si="67"/>
        <v>Charles G. Koch Charitable Foundation_Robillard20173150</v>
      </c>
      <c r="C3581" s="11" t="s">
        <v>19</v>
      </c>
      <c r="D3581" s="11" t="s">
        <v>3086</v>
      </c>
      <c r="E3581" s="11" t="s">
        <v>3086</v>
      </c>
      <c r="F3581" s="4">
        <v>3150</v>
      </c>
      <c r="G3581" s="3">
        <v>2017</v>
      </c>
      <c r="H3581" s="3" t="s">
        <v>21</v>
      </c>
      <c r="I3581" s="12" t="s">
        <v>31</v>
      </c>
      <c r="J3581" s="3">
        <v>193</v>
      </c>
      <c r="K3581" s="3" t="str">
        <f>IF(VLOOKUP(D3581,'Resources Final'!A:C,3,FALSE)=0,"",VLOOKUP(D3581,'Resources Final'!A:C,3,FALSE))</f>
        <v>Y</v>
      </c>
      <c r="L3581" s="3" t="str">
        <f>IF(VLOOKUP(D3581,'Resources Final'!A:D,4,FALSE)=0,"",VLOOKUP(D3581,'Resources Final'!A:D,4,FALSE))</f>
        <v/>
      </c>
      <c r="M3581" s="3" t="str">
        <f>IF(VLOOKUP(D3581,'Resources Final'!A:E,5,FALSE)=0,"",VLOOKUP(D3581,'Resources Final'!A:E,5,FALSE))</f>
        <v/>
      </c>
      <c r="N3581" s="7" t="str">
        <f>IF(VLOOKUP(D3581,'Resources Final'!A:F,6,FALSE)=0,"",VLOOKUP(D3581,'Resources Final'!A:F,6,FALSE))</f>
        <v/>
      </c>
      <c r="O3581" s="3" t="str">
        <f>IF(VLOOKUP(D3581,'Resources Final'!A:G,7,FALSE)=0,"",VLOOKUP(D3581,'Resources Final'!A:G,7,FALSE))</f>
        <v/>
      </c>
    </row>
    <row r="3582" spans="1:15" x14ac:dyDescent="0.2">
      <c r="A3582" s="11">
        <v>990</v>
      </c>
      <c r="B3582" s="11" t="str">
        <f t="shared" si="67"/>
        <v>Charles G. Koch Charitable Foundation_Georgia Tech Foundation2017141000</v>
      </c>
      <c r="C3582" s="11" t="s">
        <v>19</v>
      </c>
      <c r="D3582" s="11" t="s">
        <v>1385</v>
      </c>
      <c r="E3582" s="11" t="s">
        <v>1386</v>
      </c>
      <c r="F3582" s="4">
        <v>141000</v>
      </c>
      <c r="G3582" s="3">
        <v>2017</v>
      </c>
      <c r="H3582" s="3" t="s">
        <v>21</v>
      </c>
      <c r="I3582" s="12"/>
      <c r="J3582" s="3">
        <v>194</v>
      </c>
      <c r="K3582" s="3" t="str">
        <f>IF(VLOOKUP(D3582,'Resources Final'!A:C,3,FALSE)=0,"",VLOOKUP(D3582,'Resources Final'!A:C,3,FALSE))</f>
        <v/>
      </c>
      <c r="L3582" s="3" t="str">
        <f>IF(VLOOKUP(D3582,'Resources Final'!A:D,4,FALSE)=0,"",VLOOKUP(D3582,'Resources Final'!A:D,4,FALSE))</f>
        <v>Y</v>
      </c>
      <c r="M3582" s="3" t="str">
        <f>IF(VLOOKUP(D3582,'Resources Final'!A:E,5,FALSE)=0,"",VLOOKUP(D3582,'Resources Final'!A:E,5,FALSE))</f>
        <v/>
      </c>
      <c r="N3582" s="7" t="str">
        <f>IF(VLOOKUP(D3582,'Resources Final'!A:F,6,FALSE)=0,"",VLOOKUP(D3582,'Resources Final'!A:F,6,FALSE))</f>
        <v/>
      </c>
      <c r="O3582" s="3" t="str">
        <f>IF(VLOOKUP(D3582,'Resources Final'!A:G,7,FALSE)=0,"",VLOOKUP(D3582,'Resources Final'!A:G,7,FALSE))</f>
        <v/>
      </c>
    </row>
    <row r="3583" spans="1:15" x14ac:dyDescent="0.2">
      <c r="A3583" s="11">
        <v>990</v>
      </c>
      <c r="B3583" s="11" t="str">
        <f t="shared" si="67"/>
        <v>Charles G. Koch Charitable Foundation_Mitchell20173150</v>
      </c>
      <c r="C3583" s="11" t="s">
        <v>19</v>
      </c>
      <c r="D3583" s="11" t="s">
        <v>2493</v>
      </c>
      <c r="E3583" s="11" t="s">
        <v>2493</v>
      </c>
      <c r="F3583" s="4">
        <v>3150</v>
      </c>
      <c r="G3583" s="3">
        <v>2017</v>
      </c>
      <c r="H3583" s="3" t="s">
        <v>21</v>
      </c>
      <c r="I3583" s="12" t="s">
        <v>31</v>
      </c>
      <c r="J3583" s="3">
        <v>195</v>
      </c>
      <c r="K3583" s="3" t="str">
        <f>IF(VLOOKUP(D3583,'Resources Final'!A:C,3,FALSE)=0,"",VLOOKUP(D3583,'Resources Final'!A:C,3,FALSE))</f>
        <v>Y</v>
      </c>
      <c r="L3583" s="3" t="str">
        <f>IF(VLOOKUP(D3583,'Resources Final'!A:D,4,FALSE)=0,"",VLOOKUP(D3583,'Resources Final'!A:D,4,FALSE))</f>
        <v/>
      </c>
      <c r="M3583" s="3" t="str">
        <f>IF(VLOOKUP(D3583,'Resources Final'!A:E,5,FALSE)=0,"",VLOOKUP(D3583,'Resources Final'!A:E,5,FALSE))</f>
        <v/>
      </c>
      <c r="N3583" s="7" t="str">
        <f>IF(VLOOKUP(D3583,'Resources Final'!A:F,6,FALSE)=0,"",VLOOKUP(D3583,'Resources Final'!A:F,6,FALSE))</f>
        <v/>
      </c>
      <c r="O3583" s="3" t="str">
        <f>IF(VLOOKUP(D3583,'Resources Final'!A:G,7,FALSE)=0,"",VLOOKUP(D3583,'Resources Final'!A:G,7,FALSE))</f>
        <v/>
      </c>
    </row>
    <row r="3584" spans="1:15" x14ac:dyDescent="0.2">
      <c r="A3584" s="11">
        <v>990</v>
      </c>
      <c r="B3584" s="11" t="str">
        <f t="shared" si="67"/>
        <v>Charles G. Koch Charitable Foundation_Scheib20174914</v>
      </c>
      <c r="C3584" s="11" t="s">
        <v>19</v>
      </c>
      <c r="D3584" s="11" t="s">
        <v>3239</v>
      </c>
      <c r="E3584" s="11" t="s">
        <v>3239</v>
      </c>
      <c r="F3584" s="4">
        <v>4914</v>
      </c>
      <c r="G3584" s="3">
        <v>2017</v>
      </c>
      <c r="H3584" s="3" t="s">
        <v>21</v>
      </c>
      <c r="I3584" s="12" t="s">
        <v>31</v>
      </c>
      <c r="J3584" s="3">
        <v>196</v>
      </c>
      <c r="K3584" s="3" t="str">
        <f>IF(VLOOKUP(D3584,'Resources Final'!A:C,3,FALSE)=0,"",VLOOKUP(D3584,'Resources Final'!A:C,3,FALSE))</f>
        <v>Y</v>
      </c>
      <c r="L3584" s="3" t="str">
        <f>IF(VLOOKUP(D3584,'Resources Final'!A:D,4,FALSE)=0,"",VLOOKUP(D3584,'Resources Final'!A:D,4,FALSE))</f>
        <v/>
      </c>
      <c r="M3584" s="3" t="str">
        <f>IF(VLOOKUP(D3584,'Resources Final'!A:E,5,FALSE)=0,"",VLOOKUP(D3584,'Resources Final'!A:E,5,FALSE))</f>
        <v/>
      </c>
      <c r="N3584" s="7" t="str">
        <f>IF(VLOOKUP(D3584,'Resources Final'!A:F,6,FALSE)=0,"",VLOOKUP(D3584,'Resources Final'!A:F,6,FALSE))</f>
        <v/>
      </c>
      <c r="O3584" s="3" t="str">
        <f>IF(VLOOKUP(D3584,'Resources Final'!A:G,7,FALSE)=0,"",VLOOKUP(D3584,'Resources Final'!A:G,7,FALSE))</f>
        <v/>
      </c>
    </row>
    <row r="3585" spans="1:15" x14ac:dyDescent="0.2">
      <c r="A3585" s="11">
        <v>990</v>
      </c>
      <c r="B3585" s="11" t="str">
        <f t="shared" si="67"/>
        <v>Charles G. Koch Charitable Foundation_Michaud2017567</v>
      </c>
      <c r="C3585" s="11" t="s">
        <v>19</v>
      </c>
      <c r="D3585" s="11" t="s">
        <v>2447</v>
      </c>
      <c r="E3585" s="11" t="s">
        <v>2447</v>
      </c>
      <c r="F3585" s="4">
        <v>567</v>
      </c>
      <c r="G3585" s="3">
        <v>2017</v>
      </c>
      <c r="H3585" s="3" t="s">
        <v>21</v>
      </c>
      <c r="I3585" s="12" t="s">
        <v>31</v>
      </c>
      <c r="J3585" s="3">
        <v>197</v>
      </c>
      <c r="K3585" s="3" t="str">
        <f>IF(VLOOKUP(D3585,'Resources Final'!A:C,3,FALSE)=0,"",VLOOKUP(D3585,'Resources Final'!A:C,3,FALSE))</f>
        <v>Y</v>
      </c>
      <c r="L3585" s="3" t="str">
        <f>IF(VLOOKUP(D3585,'Resources Final'!A:D,4,FALSE)=0,"",VLOOKUP(D3585,'Resources Final'!A:D,4,FALSE))</f>
        <v/>
      </c>
      <c r="M3585" s="3" t="str">
        <f>IF(VLOOKUP(D3585,'Resources Final'!A:E,5,FALSE)=0,"",VLOOKUP(D3585,'Resources Final'!A:E,5,FALSE))</f>
        <v/>
      </c>
      <c r="N3585" s="7" t="str">
        <f>IF(VLOOKUP(D3585,'Resources Final'!A:F,6,FALSE)=0,"",VLOOKUP(D3585,'Resources Final'!A:F,6,FALSE))</f>
        <v/>
      </c>
      <c r="O3585" s="3" t="str">
        <f>IF(VLOOKUP(D3585,'Resources Final'!A:G,7,FALSE)=0,"",VLOOKUP(D3585,'Resources Final'!A:G,7,FALSE))</f>
        <v/>
      </c>
    </row>
    <row r="3586" spans="1:15" x14ac:dyDescent="0.2">
      <c r="A3586" s="11">
        <v>990</v>
      </c>
      <c r="B3586" s="11" t="str">
        <f t="shared" si="67"/>
        <v>Charles G. Koch Charitable Foundation_Mackinac Center for Public Policy201761000</v>
      </c>
      <c r="C3586" s="11" t="s">
        <v>19</v>
      </c>
      <c r="D3586" s="11" t="s">
        <v>2284</v>
      </c>
      <c r="E3586" s="11" t="s">
        <v>2284</v>
      </c>
      <c r="F3586" s="4">
        <v>61000</v>
      </c>
      <c r="G3586" s="3">
        <v>2017</v>
      </c>
      <c r="H3586" s="3" t="s">
        <v>21</v>
      </c>
      <c r="I3586" s="12"/>
      <c r="J3586" s="3">
        <v>198</v>
      </c>
      <c r="K3586" s="3" t="str">
        <f>IF(VLOOKUP(D3586,'Resources Final'!A:C,3,FALSE)=0,"",VLOOKUP(D3586,'Resources Final'!A:C,3,FALSE))</f>
        <v/>
      </c>
      <c r="L3586" s="3" t="str">
        <f>IF(VLOOKUP(D3586,'Resources Final'!A:D,4,FALSE)=0,"",VLOOKUP(D3586,'Resources Final'!A:D,4,FALSE))</f>
        <v/>
      </c>
      <c r="M3586" s="3" t="str">
        <f>IF(VLOOKUP(D3586,'Resources Final'!A:E,5,FALSE)=0,"",VLOOKUP(D3586,'Resources Final'!A:E,5,FALSE))</f>
        <v/>
      </c>
      <c r="N3586" s="7" t="str">
        <f>IF(VLOOKUP(D3586,'Resources Final'!A:F,6,FALSE)=0,"",VLOOKUP(D3586,'Resources Final'!A:F,6,FALSE))</f>
        <v>https://www.desmogblog.com/mackinac-center-public-policy</v>
      </c>
      <c r="O3586" s="3" t="str">
        <f>IF(VLOOKUP(D3586,'Resources Final'!A:G,7,FALSE)=0,"",VLOOKUP(D3586,'Resources Final'!A:G,7,FALSE))</f>
        <v>Desmog</v>
      </c>
    </row>
    <row r="3587" spans="1:15" x14ac:dyDescent="0.2">
      <c r="A3587" s="11">
        <v>990</v>
      </c>
      <c r="B3587" s="11" t="str">
        <f t="shared" si="67"/>
        <v>Charles G. Koch Charitable Foundation_Howley20175229</v>
      </c>
      <c r="C3587" s="11" t="s">
        <v>19</v>
      </c>
      <c r="D3587" s="11" t="s">
        <v>1629</v>
      </c>
      <c r="E3587" s="11" t="s">
        <v>1629</v>
      </c>
      <c r="F3587" s="4">
        <v>5229</v>
      </c>
      <c r="G3587" s="3">
        <v>2017</v>
      </c>
      <c r="H3587" s="3" t="s">
        <v>21</v>
      </c>
      <c r="I3587" s="12" t="s">
        <v>31</v>
      </c>
      <c r="J3587" s="3">
        <v>199</v>
      </c>
      <c r="K3587" s="3" t="str">
        <f>IF(VLOOKUP(D3587,'Resources Final'!A:C,3,FALSE)=0,"",VLOOKUP(D3587,'Resources Final'!A:C,3,FALSE))</f>
        <v>Y</v>
      </c>
      <c r="L3587" s="3" t="str">
        <f>IF(VLOOKUP(D3587,'Resources Final'!A:D,4,FALSE)=0,"",VLOOKUP(D3587,'Resources Final'!A:D,4,FALSE))</f>
        <v/>
      </c>
      <c r="M3587" s="3" t="str">
        <f>IF(VLOOKUP(D3587,'Resources Final'!A:E,5,FALSE)=0,"",VLOOKUP(D3587,'Resources Final'!A:E,5,FALSE))</f>
        <v/>
      </c>
      <c r="N3587" s="7" t="str">
        <f>IF(VLOOKUP(D3587,'Resources Final'!A:F,6,FALSE)=0,"",VLOOKUP(D3587,'Resources Final'!A:F,6,FALSE))</f>
        <v/>
      </c>
      <c r="O3587" s="3" t="str">
        <f>IF(VLOOKUP(D3587,'Resources Final'!A:G,7,FALSE)=0,"",VLOOKUP(D3587,'Resources Final'!A:G,7,FALSE))</f>
        <v/>
      </c>
    </row>
    <row r="3588" spans="1:15" x14ac:dyDescent="0.2">
      <c r="A3588" s="11">
        <v>990</v>
      </c>
      <c r="B3588" s="11" t="str">
        <f t="shared" si="67"/>
        <v>Charles G. Koch Charitable Foundation_University of Louisville2017171257</v>
      </c>
      <c r="C3588" s="11" t="s">
        <v>19</v>
      </c>
      <c r="D3588" s="11" t="s">
        <v>3769</v>
      </c>
      <c r="E3588" s="11" t="s">
        <v>3769</v>
      </c>
      <c r="F3588" s="4">
        <v>171257</v>
      </c>
      <c r="G3588" s="3">
        <v>2017</v>
      </c>
      <c r="H3588" s="3" t="s">
        <v>21</v>
      </c>
      <c r="I3588" s="12"/>
      <c r="J3588" s="3">
        <v>200</v>
      </c>
      <c r="K3588" s="3" t="str">
        <f>IF(VLOOKUP(D3588,'Resources Final'!A:C,3,FALSE)=0,"",VLOOKUP(D3588,'Resources Final'!A:C,3,FALSE))</f>
        <v/>
      </c>
      <c r="L3588" s="3" t="str">
        <f>IF(VLOOKUP(D3588,'Resources Final'!A:D,4,FALSE)=0,"",VLOOKUP(D3588,'Resources Final'!A:D,4,FALSE))</f>
        <v>Y</v>
      </c>
      <c r="M3588" s="3" t="str">
        <f>IF(VLOOKUP(D3588,'Resources Final'!A:E,5,FALSE)=0,"",VLOOKUP(D3588,'Resources Final'!A:E,5,FALSE))</f>
        <v/>
      </c>
      <c r="N3588" s="7" t="str">
        <f>IF(VLOOKUP(D3588,'Resources Final'!A:F,6,FALSE)=0,"",VLOOKUP(D3588,'Resources Final'!A:F,6,FALSE))</f>
        <v/>
      </c>
      <c r="O3588" s="3" t="str">
        <f>IF(VLOOKUP(D3588,'Resources Final'!A:G,7,FALSE)=0,"",VLOOKUP(D3588,'Resources Final'!A:G,7,FALSE))</f>
        <v/>
      </c>
    </row>
    <row r="3589" spans="1:15" x14ac:dyDescent="0.2">
      <c r="A3589" s="11">
        <v>990</v>
      </c>
      <c r="B3589" s="11" t="str">
        <f t="shared" si="67"/>
        <v>Charles G. Koch Charitable Foundation_East Carolina University20179750</v>
      </c>
      <c r="C3589" s="11" t="s">
        <v>19</v>
      </c>
      <c r="D3589" s="11" t="s">
        <v>1094</v>
      </c>
      <c r="E3589" s="11" t="s">
        <v>1094</v>
      </c>
      <c r="F3589" s="4">
        <v>9750</v>
      </c>
      <c r="G3589" s="3">
        <v>2017</v>
      </c>
      <c r="H3589" s="3" t="s">
        <v>21</v>
      </c>
      <c r="I3589" s="12"/>
      <c r="J3589" s="3">
        <v>201</v>
      </c>
      <c r="K3589" s="3" t="str">
        <f>IF(VLOOKUP(D3589,'Resources Final'!A:C,3,FALSE)=0,"",VLOOKUP(D3589,'Resources Final'!A:C,3,FALSE))</f>
        <v/>
      </c>
      <c r="L3589" s="3" t="str">
        <f>IF(VLOOKUP(D3589,'Resources Final'!A:D,4,FALSE)=0,"",VLOOKUP(D3589,'Resources Final'!A:D,4,FALSE))</f>
        <v>Y</v>
      </c>
      <c r="M3589" s="3" t="str">
        <f>IF(VLOOKUP(D3589,'Resources Final'!A:E,5,FALSE)=0,"",VLOOKUP(D3589,'Resources Final'!A:E,5,FALSE))</f>
        <v/>
      </c>
      <c r="N3589" s="7" t="str">
        <f>IF(VLOOKUP(D3589,'Resources Final'!A:F,6,FALSE)=0,"",VLOOKUP(D3589,'Resources Final'!A:F,6,FALSE))</f>
        <v/>
      </c>
      <c r="O3589" s="3" t="str">
        <f>IF(VLOOKUP(D3589,'Resources Final'!A:G,7,FALSE)=0,"",VLOOKUP(D3589,'Resources Final'!A:G,7,FALSE))</f>
        <v/>
      </c>
    </row>
    <row r="3590" spans="1:15" x14ac:dyDescent="0.2">
      <c r="A3590" s="11">
        <v>990</v>
      </c>
      <c r="B3590" s="11" t="str">
        <f t="shared" si="67"/>
        <v>Charles G. Koch Charitable Foundation_Talent Market201750000</v>
      </c>
      <c r="C3590" s="11" t="s">
        <v>19</v>
      </c>
      <c r="D3590" s="11" t="s">
        <v>3521</v>
      </c>
      <c r="E3590" s="11" t="s">
        <v>3521</v>
      </c>
      <c r="F3590" s="4">
        <v>50000</v>
      </c>
      <c r="G3590" s="3">
        <v>2017</v>
      </c>
      <c r="H3590" s="3" t="s">
        <v>21</v>
      </c>
      <c r="I3590" s="12"/>
      <c r="J3590" s="3">
        <v>202</v>
      </c>
      <c r="K3590" s="3" t="str">
        <f>IF(VLOOKUP(D3590,'Resources Final'!A:C,3,FALSE)=0,"",VLOOKUP(D3590,'Resources Final'!A:C,3,FALSE))</f>
        <v/>
      </c>
      <c r="L3590" s="3" t="str">
        <f>IF(VLOOKUP(D3590,'Resources Final'!A:D,4,FALSE)=0,"",VLOOKUP(D3590,'Resources Final'!A:D,4,FALSE))</f>
        <v/>
      </c>
      <c r="M3590" s="3" t="str">
        <f>IF(VLOOKUP(D3590,'Resources Final'!A:E,5,FALSE)=0,"",VLOOKUP(D3590,'Resources Final'!A:E,5,FALSE))</f>
        <v/>
      </c>
      <c r="N3590" s="7" t="str">
        <f>IF(VLOOKUP(D3590,'Resources Final'!A:F,6,FALSE)=0,"",VLOOKUP(D3590,'Resources Final'!A:F,6,FALSE))</f>
        <v>https://www.desmogblog.com/talent-market</v>
      </c>
      <c r="O3590" s="3" t="str">
        <f>IF(VLOOKUP(D3590,'Resources Final'!A:G,7,FALSE)=0,"",VLOOKUP(D3590,'Resources Final'!A:G,7,FALSE))</f>
        <v>Desmog</v>
      </c>
    </row>
    <row r="3591" spans="1:15" x14ac:dyDescent="0.2">
      <c r="A3591" s="11">
        <v>990</v>
      </c>
      <c r="B3591" s="11" t="str">
        <f t="shared" si="67"/>
        <v>Charles G. Koch Charitable Foundation_Lock Haven University Foundation201710800</v>
      </c>
      <c r="C3591" s="11" t="s">
        <v>19</v>
      </c>
      <c r="D3591" s="11" t="s">
        <v>2194</v>
      </c>
      <c r="E3591" s="11" t="s">
        <v>2194</v>
      </c>
      <c r="F3591" s="4">
        <v>10800</v>
      </c>
      <c r="G3591" s="3">
        <v>2017</v>
      </c>
      <c r="H3591" s="3" t="s">
        <v>21</v>
      </c>
      <c r="I3591" s="12"/>
      <c r="J3591" s="3">
        <v>203</v>
      </c>
      <c r="K3591" s="3" t="str">
        <f>IF(VLOOKUP(D3591,'Resources Final'!A:C,3,FALSE)=0,"",VLOOKUP(D3591,'Resources Final'!A:C,3,FALSE))</f>
        <v/>
      </c>
      <c r="L3591" s="3" t="str">
        <f>IF(VLOOKUP(D3591,'Resources Final'!A:D,4,FALSE)=0,"",VLOOKUP(D3591,'Resources Final'!A:D,4,FALSE))</f>
        <v>Y</v>
      </c>
      <c r="M3591" s="3" t="str">
        <f>IF(VLOOKUP(D3591,'Resources Final'!A:E,5,FALSE)=0,"",VLOOKUP(D3591,'Resources Final'!A:E,5,FALSE))</f>
        <v/>
      </c>
      <c r="N3591" s="7" t="str">
        <f>IF(VLOOKUP(D3591,'Resources Final'!A:F,6,FALSE)=0,"",VLOOKUP(D3591,'Resources Final'!A:F,6,FALSE))</f>
        <v/>
      </c>
      <c r="O3591" s="3" t="str">
        <f>IF(VLOOKUP(D3591,'Resources Final'!A:G,7,FALSE)=0,"",VLOOKUP(D3591,'Resources Final'!A:G,7,FALSE))</f>
        <v/>
      </c>
    </row>
    <row r="3592" spans="1:15" x14ac:dyDescent="0.2">
      <c r="A3592" s="11">
        <v>990</v>
      </c>
      <c r="B3592" s="11" t="str">
        <f t="shared" si="67"/>
        <v>Charles G. Koch Charitable Foundation_Munsil20178865</v>
      </c>
      <c r="C3592" s="11" t="s">
        <v>19</v>
      </c>
      <c r="D3592" s="11" t="s">
        <v>2559</v>
      </c>
      <c r="E3592" s="11" t="s">
        <v>2559</v>
      </c>
      <c r="F3592" s="4">
        <v>8865</v>
      </c>
      <c r="G3592" s="3">
        <v>2017</v>
      </c>
      <c r="H3592" s="3" t="s">
        <v>21</v>
      </c>
      <c r="I3592" s="12" t="s">
        <v>31</v>
      </c>
      <c r="J3592" s="3">
        <v>204</v>
      </c>
      <c r="K3592" s="3" t="str">
        <f>IF(VLOOKUP(D3592,'Resources Final'!A:C,3,FALSE)=0,"",VLOOKUP(D3592,'Resources Final'!A:C,3,FALSE))</f>
        <v>Y</v>
      </c>
      <c r="L3592" s="3" t="str">
        <f>IF(VLOOKUP(D3592,'Resources Final'!A:D,4,FALSE)=0,"",VLOOKUP(D3592,'Resources Final'!A:D,4,FALSE))</f>
        <v/>
      </c>
      <c r="M3592" s="3" t="str">
        <f>IF(VLOOKUP(D3592,'Resources Final'!A:E,5,FALSE)=0,"",VLOOKUP(D3592,'Resources Final'!A:E,5,FALSE))</f>
        <v/>
      </c>
      <c r="N3592" s="7" t="str">
        <f>IF(VLOOKUP(D3592,'Resources Final'!A:F,6,FALSE)=0,"",VLOOKUP(D3592,'Resources Final'!A:F,6,FALSE))</f>
        <v/>
      </c>
      <c r="O3592" s="3" t="str">
        <f>IF(VLOOKUP(D3592,'Resources Final'!A:G,7,FALSE)=0,"",VLOOKUP(D3592,'Resources Final'!A:G,7,FALSE))</f>
        <v/>
      </c>
    </row>
    <row r="3593" spans="1:15" x14ac:dyDescent="0.2">
      <c r="A3593" s="11">
        <v>990</v>
      </c>
      <c r="B3593" s="11" t="str">
        <f t="shared" si="67"/>
        <v>Charles G. Koch Charitable Foundation_The Regents of the University of Michigan201744000</v>
      </c>
      <c r="C3593" s="11" t="s">
        <v>19</v>
      </c>
      <c r="D3593" s="11" t="s">
        <v>3608</v>
      </c>
      <c r="E3593" s="11" t="s">
        <v>3609</v>
      </c>
      <c r="F3593" s="4">
        <v>44000</v>
      </c>
      <c r="G3593" s="3">
        <v>2017</v>
      </c>
      <c r="H3593" s="3" t="s">
        <v>21</v>
      </c>
      <c r="I3593" s="12"/>
      <c r="J3593" s="3">
        <v>205</v>
      </c>
      <c r="K3593" s="3" t="str">
        <f>IF(VLOOKUP(D3593,'Resources Final'!A:C,3,FALSE)=0,"",VLOOKUP(D3593,'Resources Final'!A:C,3,FALSE))</f>
        <v/>
      </c>
      <c r="L3593" s="3" t="str">
        <f>IF(VLOOKUP(D3593,'Resources Final'!A:D,4,FALSE)=0,"",VLOOKUP(D3593,'Resources Final'!A:D,4,FALSE))</f>
        <v>Y</v>
      </c>
      <c r="M3593" s="3" t="str">
        <f>IF(VLOOKUP(D3593,'Resources Final'!A:E,5,FALSE)=0,"",VLOOKUP(D3593,'Resources Final'!A:E,5,FALSE))</f>
        <v/>
      </c>
      <c r="N3593" s="7" t="str">
        <f>IF(VLOOKUP(D3593,'Resources Final'!A:F,6,FALSE)=0,"",VLOOKUP(D3593,'Resources Final'!A:F,6,FALSE))</f>
        <v/>
      </c>
      <c r="O3593" s="3" t="str">
        <f>IF(VLOOKUP(D3593,'Resources Final'!A:G,7,FALSE)=0,"",VLOOKUP(D3593,'Resources Final'!A:G,7,FALSE))</f>
        <v/>
      </c>
    </row>
    <row r="3594" spans="1:15" x14ac:dyDescent="0.2">
      <c r="A3594" s="11">
        <v>990</v>
      </c>
      <c r="B3594" s="11" t="str">
        <f t="shared" si="67"/>
        <v>Charles G. Koch Charitable Foundation_Eastern University201720000</v>
      </c>
      <c r="C3594" s="11" t="s">
        <v>19</v>
      </c>
      <c r="D3594" s="11" t="s">
        <v>1099</v>
      </c>
      <c r="E3594" s="11" t="s">
        <v>1099</v>
      </c>
      <c r="F3594" s="4">
        <v>20000</v>
      </c>
      <c r="G3594" s="3">
        <v>2017</v>
      </c>
      <c r="H3594" s="3" t="s">
        <v>21</v>
      </c>
      <c r="I3594" s="12"/>
      <c r="J3594" s="3">
        <v>206</v>
      </c>
      <c r="K3594" s="3" t="str">
        <f>IF(VLOOKUP(D3594,'Resources Final'!A:C,3,FALSE)=0,"",VLOOKUP(D3594,'Resources Final'!A:C,3,FALSE))</f>
        <v/>
      </c>
      <c r="L3594" s="3" t="str">
        <f>IF(VLOOKUP(D3594,'Resources Final'!A:D,4,FALSE)=0,"",VLOOKUP(D3594,'Resources Final'!A:D,4,FALSE))</f>
        <v>Y</v>
      </c>
      <c r="M3594" s="3" t="str">
        <f>IF(VLOOKUP(D3594,'Resources Final'!A:E,5,FALSE)=0,"",VLOOKUP(D3594,'Resources Final'!A:E,5,FALSE))</f>
        <v/>
      </c>
      <c r="N3594" s="7" t="str">
        <f>IF(VLOOKUP(D3594,'Resources Final'!A:F,6,FALSE)=0,"",VLOOKUP(D3594,'Resources Final'!A:F,6,FALSE))</f>
        <v/>
      </c>
      <c r="O3594" s="3" t="str">
        <f>IF(VLOOKUP(D3594,'Resources Final'!A:G,7,FALSE)=0,"",VLOOKUP(D3594,'Resources Final'!A:G,7,FALSE))</f>
        <v/>
      </c>
    </row>
    <row r="3595" spans="1:15" x14ac:dyDescent="0.2">
      <c r="A3595" s="11">
        <v>990</v>
      </c>
      <c r="B3595" s="11" t="str">
        <f t="shared" si="67"/>
        <v>Charles G. Koch Charitable Foundation_Institute for Principle Studies201725000</v>
      </c>
      <c r="C3595" s="11" t="s">
        <v>19</v>
      </c>
      <c r="D3595" s="11" t="s">
        <v>1689</v>
      </c>
      <c r="E3595" s="11" t="s">
        <v>1689</v>
      </c>
      <c r="F3595" s="4">
        <v>25000</v>
      </c>
      <c r="G3595" s="3">
        <v>2017</v>
      </c>
      <c r="H3595" s="3" t="s">
        <v>21</v>
      </c>
      <c r="I3595" s="12"/>
      <c r="J3595" s="3">
        <v>207</v>
      </c>
      <c r="K3595" s="3" t="str">
        <f>IF(VLOOKUP(D3595,'Resources Final'!A:C,3,FALSE)=0,"",VLOOKUP(D3595,'Resources Final'!A:C,3,FALSE))</f>
        <v/>
      </c>
      <c r="L3595" s="3" t="str">
        <f>IF(VLOOKUP(D3595,'Resources Final'!A:D,4,FALSE)=0,"",VLOOKUP(D3595,'Resources Final'!A:D,4,FALSE))</f>
        <v/>
      </c>
      <c r="M3595" s="3" t="str">
        <f>IF(VLOOKUP(D3595,'Resources Final'!A:E,5,FALSE)=0,"",VLOOKUP(D3595,'Resources Final'!A:E,5,FALSE))</f>
        <v/>
      </c>
      <c r="N3595" s="7" t="str">
        <f>IF(VLOOKUP(D3595,'Resources Final'!A:F,6,FALSE)=0,"",VLOOKUP(D3595,'Resources Final'!A:F,6,FALSE))</f>
        <v/>
      </c>
      <c r="O3595" s="3" t="str">
        <f>IF(VLOOKUP(D3595,'Resources Final'!A:G,7,FALSE)=0,"",VLOOKUP(D3595,'Resources Final'!A:G,7,FALSE))</f>
        <v/>
      </c>
    </row>
    <row r="3596" spans="1:15" x14ac:dyDescent="0.2">
      <c r="A3596" s="11">
        <v>990</v>
      </c>
      <c r="B3596" s="11" t="str">
        <f t="shared" si="67"/>
        <v>Charles G. Koch Charitable Foundation_Stephens20173150</v>
      </c>
      <c r="C3596" s="11" t="s">
        <v>19</v>
      </c>
      <c r="D3596" s="11" t="s">
        <v>3431</v>
      </c>
      <c r="E3596" s="11" t="s">
        <v>3431</v>
      </c>
      <c r="F3596" s="4">
        <v>3150</v>
      </c>
      <c r="G3596" s="3">
        <v>2017</v>
      </c>
      <c r="H3596" s="3" t="s">
        <v>21</v>
      </c>
      <c r="I3596" s="12" t="s">
        <v>31</v>
      </c>
      <c r="J3596" s="3">
        <v>208</v>
      </c>
      <c r="K3596" s="3" t="str">
        <f>IF(VLOOKUP(D3596,'Resources Final'!A:C,3,FALSE)=0,"",VLOOKUP(D3596,'Resources Final'!A:C,3,FALSE))</f>
        <v>Y</v>
      </c>
      <c r="L3596" s="3" t="str">
        <f>IF(VLOOKUP(D3596,'Resources Final'!A:D,4,FALSE)=0,"",VLOOKUP(D3596,'Resources Final'!A:D,4,FALSE))</f>
        <v/>
      </c>
      <c r="M3596" s="3" t="str">
        <f>IF(VLOOKUP(D3596,'Resources Final'!A:E,5,FALSE)=0,"",VLOOKUP(D3596,'Resources Final'!A:E,5,FALSE))</f>
        <v/>
      </c>
      <c r="N3596" s="7" t="str">
        <f>IF(VLOOKUP(D3596,'Resources Final'!A:F,6,FALSE)=0,"",VLOOKUP(D3596,'Resources Final'!A:F,6,FALSE))</f>
        <v/>
      </c>
      <c r="O3596" s="3" t="str">
        <f>IF(VLOOKUP(D3596,'Resources Final'!A:G,7,FALSE)=0,"",VLOOKUP(D3596,'Resources Final'!A:G,7,FALSE))</f>
        <v/>
      </c>
    </row>
    <row r="3597" spans="1:15" x14ac:dyDescent="0.2">
      <c r="A3597" s="11">
        <v>990</v>
      </c>
      <c r="B3597" s="11" t="str">
        <f t="shared" si="67"/>
        <v>Charles G. Koch Charitable Foundation_Richards20174914</v>
      </c>
      <c r="C3597" s="11" t="s">
        <v>19</v>
      </c>
      <c r="D3597" s="11" t="s">
        <v>3062</v>
      </c>
      <c r="E3597" s="11" t="s">
        <v>3062</v>
      </c>
      <c r="F3597" s="4">
        <v>4914</v>
      </c>
      <c r="G3597" s="3">
        <v>2017</v>
      </c>
      <c r="H3597" s="3" t="s">
        <v>21</v>
      </c>
      <c r="I3597" s="12" t="s">
        <v>31</v>
      </c>
      <c r="J3597" s="3">
        <v>209</v>
      </c>
      <c r="K3597" s="3" t="str">
        <f>IF(VLOOKUP(D3597,'Resources Final'!A:C,3,FALSE)=0,"",VLOOKUP(D3597,'Resources Final'!A:C,3,FALSE))</f>
        <v>Y</v>
      </c>
      <c r="L3597" s="3" t="str">
        <f>IF(VLOOKUP(D3597,'Resources Final'!A:D,4,FALSE)=0,"",VLOOKUP(D3597,'Resources Final'!A:D,4,FALSE))</f>
        <v/>
      </c>
      <c r="M3597" s="3" t="str">
        <f>IF(VLOOKUP(D3597,'Resources Final'!A:E,5,FALSE)=0,"",VLOOKUP(D3597,'Resources Final'!A:E,5,FALSE))</f>
        <v/>
      </c>
      <c r="N3597" s="7" t="str">
        <f>IF(VLOOKUP(D3597,'Resources Final'!A:F,6,FALSE)=0,"",VLOOKUP(D3597,'Resources Final'!A:F,6,FALSE))</f>
        <v/>
      </c>
      <c r="O3597" s="3" t="str">
        <f>IF(VLOOKUP(D3597,'Resources Final'!A:G,7,FALSE)=0,"",VLOOKUP(D3597,'Resources Final'!A:G,7,FALSE))</f>
        <v/>
      </c>
    </row>
    <row r="3598" spans="1:15" x14ac:dyDescent="0.2">
      <c r="A3598" s="11">
        <v>990</v>
      </c>
      <c r="B3598" s="11" t="str">
        <f t="shared" si="67"/>
        <v>Charles G. Koch Charitable Foundation_Salisbury University Foundation201716000</v>
      </c>
      <c r="C3598" s="11" t="s">
        <v>19</v>
      </c>
      <c r="D3598" s="11" t="s">
        <v>3210</v>
      </c>
      <c r="E3598" s="11" t="s">
        <v>3210</v>
      </c>
      <c r="F3598" s="4">
        <v>16000</v>
      </c>
      <c r="G3598" s="3">
        <v>2017</v>
      </c>
      <c r="H3598" s="3" t="s">
        <v>21</v>
      </c>
      <c r="I3598" s="12"/>
      <c r="J3598" s="3">
        <v>210</v>
      </c>
      <c r="K3598" s="3" t="str">
        <f>IF(VLOOKUP(D3598,'Resources Final'!A:C,3,FALSE)=0,"",VLOOKUP(D3598,'Resources Final'!A:C,3,FALSE))</f>
        <v/>
      </c>
      <c r="L3598" s="3" t="str">
        <f>IF(VLOOKUP(D3598,'Resources Final'!A:D,4,FALSE)=0,"",VLOOKUP(D3598,'Resources Final'!A:D,4,FALSE))</f>
        <v>Y</v>
      </c>
      <c r="M3598" s="3" t="str">
        <f>IF(VLOOKUP(D3598,'Resources Final'!A:E,5,FALSE)=0,"",VLOOKUP(D3598,'Resources Final'!A:E,5,FALSE))</f>
        <v/>
      </c>
      <c r="N3598" s="7" t="str">
        <f>IF(VLOOKUP(D3598,'Resources Final'!A:F,6,FALSE)=0,"",VLOOKUP(D3598,'Resources Final'!A:F,6,FALSE))</f>
        <v/>
      </c>
      <c r="O3598" s="3" t="str">
        <f>IF(VLOOKUP(D3598,'Resources Final'!A:G,7,FALSE)=0,"",VLOOKUP(D3598,'Resources Final'!A:G,7,FALSE))</f>
        <v/>
      </c>
    </row>
    <row r="3599" spans="1:15" x14ac:dyDescent="0.2">
      <c r="A3599" s="11">
        <v>990</v>
      </c>
      <c r="B3599" s="11" t="str">
        <f t="shared" si="67"/>
        <v>Charles G. Koch Charitable Foundation_Wyatt20173150</v>
      </c>
      <c r="C3599" s="11" t="s">
        <v>19</v>
      </c>
      <c r="D3599" s="11" t="s">
        <v>4092</v>
      </c>
      <c r="E3599" s="11" t="s">
        <v>4092</v>
      </c>
      <c r="F3599" s="4">
        <v>3150</v>
      </c>
      <c r="G3599" s="3">
        <v>2017</v>
      </c>
      <c r="H3599" s="3" t="s">
        <v>21</v>
      </c>
      <c r="I3599" s="12" t="s">
        <v>31</v>
      </c>
      <c r="J3599" s="3">
        <v>211</v>
      </c>
      <c r="K3599" s="3" t="str">
        <f>IF(VLOOKUP(D3599,'Resources Final'!A:C,3,FALSE)=0,"",VLOOKUP(D3599,'Resources Final'!A:C,3,FALSE))</f>
        <v>Y</v>
      </c>
      <c r="L3599" s="3" t="str">
        <f>IF(VLOOKUP(D3599,'Resources Final'!A:D,4,FALSE)=0,"",VLOOKUP(D3599,'Resources Final'!A:D,4,FALSE))</f>
        <v/>
      </c>
      <c r="M3599" s="3" t="str">
        <f>IF(VLOOKUP(D3599,'Resources Final'!A:E,5,FALSE)=0,"",VLOOKUP(D3599,'Resources Final'!A:E,5,FALSE))</f>
        <v/>
      </c>
      <c r="N3599" s="7" t="str">
        <f>IF(VLOOKUP(D3599,'Resources Final'!A:F,6,FALSE)=0,"",VLOOKUP(D3599,'Resources Final'!A:F,6,FALSE))</f>
        <v/>
      </c>
      <c r="O3599" s="3" t="str">
        <f>IF(VLOOKUP(D3599,'Resources Final'!A:G,7,FALSE)=0,"",VLOOKUP(D3599,'Resources Final'!A:G,7,FALSE))</f>
        <v/>
      </c>
    </row>
    <row r="3600" spans="1:15" x14ac:dyDescent="0.2">
      <c r="A3600" s="11">
        <v>990</v>
      </c>
      <c r="B3600" s="11" t="str">
        <f t="shared" si="67"/>
        <v>Charles G. Koch Charitable Foundation_American Council of Trustees and Alumni201716610</v>
      </c>
      <c r="C3600" s="11" t="s">
        <v>19</v>
      </c>
      <c r="D3600" s="11" t="s">
        <v>184</v>
      </c>
      <c r="E3600" s="11" t="s">
        <v>184</v>
      </c>
      <c r="F3600" s="4">
        <v>16610</v>
      </c>
      <c r="G3600" s="3">
        <v>2017</v>
      </c>
      <c r="H3600" s="3" t="s">
        <v>21</v>
      </c>
      <c r="I3600" s="12"/>
      <c r="J3600" s="3">
        <v>212</v>
      </c>
      <c r="K3600" s="3" t="str">
        <f>IF(VLOOKUP(D3600,'Resources Final'!A:C,3,FALSE)=0,"",VLOOKUP(D3600,'Resources Final'!A:C,3,FALSE))</f>
        <v/>
      </c>
      <c r="L3600" s="3" t="str">
        <f>IF(VLOOKUP(D3600,'Resources Final'!A:D,4,FALSE)=0,"",VLOOKUP(D3600,'Resources Final'!A:D,4,FALSE))</f>
        <v/>
      </c>
      <c r="M3600" s="3" t="str">
        <f>IF(VLOOKUP(D3600,'Resources Final'!A:E,5,FALSE)=0,"",VLOOKUP(D3600,'Resources Final'!A:E,5,FALSE))</f>
        <v/>
      </c>
      <c r="N3600" s="7" t="str">
        <f>IF(VLOOKUP(D3600,'Resources Final'!A:F,6,FALSE)=0,"",VLOOKUP(D3600,'Resources Final'!A:F,6,FALSE))</f>
        <v>https://www.sourcewatch.org/index.php/American_Council_of_Trustees_and_Alumni</v>
      </c>
      <c r="O3600" s="3" t="str">
        <f>IF(VLOOKUP(D3600,'Resources Final'!A:G,7,FALSE)=0,"",VLOOKUP(D3600,'Resources Final'!A:G,7,FALSE))</f>
        <v>Sourcewatch</v>
      </c>
    </row>
    <row r="3601" spans="1:15" x14ac:dyDescent="0.2">
      <c r="A3601" s="11">
        <v>990</v>
      </c>
      <c r="B3601" s="11" t="str">
        <f t="shared" si="67"/>
        <v>Charles G. Koch Charitable Foundation_Sagamore Institute for Policy Research201790000</v>
      </c>
      <c r="C3601" s="11" t="s">
        <v>19</v>
      </c>
      <c r="D3601" s="11" t="s">
        <v>3199</v>
      </c>
      <c r="E3601" s="11" t="s">
        <v>3199</v>
      </c>
      <c r="F3601" s="4">
        <v>90000</v>
      </c>
      <c r="G3601" s="3">
        <v>2017</v>
      </c>
      <c r="H3601" s="3" t="s">
        <v>21</v>
      </c>
      <c r="I3601" s="12"/>
      <c r="J3601" s="3">
        <v>213</v>
      </c>
      <c r="K3601" s="3" t="str">
        <f>IF(VLOOKUP(D3601,'Resources Final'!A:C,3,FALSE)=0,"",VLOOKUP(D3601,'Resources Final'!A:C,3,FALSE))</f>
        <v/>
      </c>
      <c r="L3601" s="3" t="str">
        <f>IF(VLOOKUP(D3601,'Resources Final'!A:D,4,FALSE)=0,"",VLOOKUP(D3601,'Resources Final'!A:D,4,FALSE))</f>
        <v/>
      </c>
      <c r="M3601" s="3" t="str">
        <f>IF(VLOOKUP(D3601,'Resources Final'!A:E,5,FALSE)=0,"",VLOOKUP(D3601,'Resources Final'!A:E,5,FALSE))</f>
        <v/>
      </c>
      <c r="N3601" s="7" t="str">
        <f>IF(VLOOKUP(D3601,'Resources Final'!A:F,6,FALSE)=0,"",VLOOKUP(D3601,'Resources Final'!A:F,6,FALSE))</f>
        <v/>
      </c>
      <c r="O3601" s="3" t="str">
        <f>IF(VLOOKUP(D3601,'Resources Final'!A:G,7,FALSE)=0,"",VLOOKUP(D3601,'Resources Final'!A:G,7,FALSE))</f>
        <v/>
      </c>
    </row>
    <row r="3602" spans="1:15" x14ac:dyDescent="0.2">
      <c r="A3602" s="11">
        <v>990</v>
      </c>
      <c r="B3602" s="11" t="str">
        <f t="shared" si="67"/>
        <v>Charles G. Koch Charitable Foundation_Foreign Policy Association2017155000</v>
      </c>
      <c r="C3602" s="11" t="s">
        <v>19</v>
      </c>
      <c r="D3602" s="11" t="s">
        <v>1240</v>
      </c>
      <c r="E3602" s="11" t="s">
        <v>1240</v>
      </c>
      <c r="F3602" s="4">
        <v>155000</v>
      </c>
      <c r="G3602" s="3">
        <v>2017</v>
      </c>
      <c r="H3602" s="3" t="s">
        <v>21</v>
      </c>
      <c r="I3602" s="12"/>
      <c r="J3602" s="3">
        <v>214</v>
      </c>
      <c r="K3602" s="3" t="str">
        <f>IF(VLOOKUP(D3602,'Resources Final'!A:C,3,FALSE)=0,"",VLOOKUP(D3602,'Resources Final'!A:C,3,FALSE))</f>
        <v/>
      </c>
      <c r="L3602" s="3" t="str">
        <f>IF(VLOOKUP(D3602,'Resources Final'!A:D,4,FALSE)=0,"",VLOOKUP(D3602,'Resources Final'!A:D,4,FALSE))</f>
        <v/>
      </c>
      <c r="M3602" s="3" t="str">
        <f>IF(VLOOKUP(D3602,'Resources Final'!A:E,5,FALSE)=0,"",VLOOKUP(D3602,'Resources Final'!A:E,5,FALSE))</f>
        <v/>
      </c>
      <c r="N3602" s="7" t="str">
        <f>IF(VLOOKUP(D3602,'Resources Final'!A:F,6,FALSE)=0,"",VLOOKUP(D3602,'Resources Final'!A:F,6,FALSE))</f>
        <v>https://www.sourcewatch.org/index.php/Foreign_Policy_Association</v>
      </c>
      <c r="O3602" s="3" t="str">
        <f>IF(VLOOKUP(D3602,'Resources Final'!A:G,7,FALSE)=0,"",VLOOKUP(D3602,'Resources Final'!A:G,7,FALSE))</f>
        <v>Sourcewatch</v>
      </c>
    </row>
    <row r="3603" spans="1:15" x14ac:dyDescent="0.2">
      <c r="A3603" s="11">
        <v>990</v>
      </c>
      <c r="B3603" s="11" t="str">
        <f t="shared" si="67"/>
        <v>Charles G. Koch Charitable Foundation_American Heritage Education Foundation201710000</v>
      </c>
      <c r="C3603" s="11" t="s">
        <v>19</v>
      </c>
      <c r="D3603" s="11" t="s">
        <v>193</v>
      </c>
      <c r="E3603" s="11" t="s">
        <v>193</v>
      </c>
      <c r="F3603" s="4">
        <v>10000</v>
      </c>
      <c r="G3603" s="3">
        <v>2017</v>
      </c>
      <c r="H3603" s="3" t="s">
        <v>21</v>
      </c>
      <c r="I3603" s="12"/>
      <c r="J3603" s="3">
        <v>215</v>
      </c>
      <c r="K3603" s="3" t="str">
        <f>IF(VLOOKUP(D3603,'Resources Final'!A:C,3,FALSE)=0,"",VLOOKUP(D3603,'Resources Final'!A:C,3,FALSE))</f>
        <v/>
      </c>
      <c r="L3603" s="3" t="str">
        <f>IF(VLOOKUP(D3603,'Resources Final'!A:D,4,FALSE)=0,"",VLOOKUP(D3603,'Resources Final'!A:D,4,FALSE))</f>
        <v/>
      </c>
      <c r="M3603" s="3" t="str">
        <f>IF(VLOOKUP(D3603,'Resources Final'!A:E,5,FALSE)=0,"",VLOOKUP(D3603,'Resources Final'!A:E,5,FALSE))</f>
        <v/>
      </c>
      <c r="N3603" s="7" t="str">
        <f>IF(VLOOKUP(D3603,'Resources Final'!A:F,6,FALSE)=0,"",VLOOKUP(D3603,'Resources Final'!A:F,6,FALSE))</f>
        <v/>
      </c>
      <c r="O3603" s="3" t="str">
        <f>IF(VLOOKUP(D3603,'Resources Final'!A:G,7,FALSE)=0,"",VLOOKUP(D3603,'Resources Final'!A:G,7,FALSE))</f>
        <v/>
      </c>
    </row>
    <row r="3604" spans="1:15" x14ac:dyDescent="0.2">
      <c r="A3604" s="11">
        <v>990</v>
      </c>
      <c r="B3604" s="11" t="str">
        <f t="shared" si="67"/>
        <v>Charles G. Koch Charitable Foundation_Noble20173150</v>
      </c>
      <c r="C3604" s="11" t="s">
        <v>19</v>
      </c>
      <c r="D3604" s="11" t="s">
        <v>2688</v>
      </c>
      <c r="E3604" s="11" t="s">
        <v>2688</v>
      </c>
      <c r="F3604" s="4">
        <v>3150</v>
      </c>
      <c r="G3604" s="3">
        <v>2017</v>
      </c>
      <c r="H3604" s="3" t="s">
        <v>21</v>
      </c>
      <c r="I3604" s="12" t="s">
        <v>31</v>
      </c>
      <c r="J3604" s="3">
        <v>216</v>
      </c>
      <c r="K3604" s="3" t="str">
        <f>IF(VLOOKUP(D3604,'Resources Final'!A:C,3,FALSE)=0,"",VLOOKUP(D3604,'Resources Final'!A:C,3,FALSE))</f>
        <v>Y</v>
      </c>
      <c r="L3604" s="3" t="str">
        <f>IF(VLOOKUP(D3604,'Resources Final'!A:D,4,FALSE)=0,"",VLOOKUP(D3604,'Resources Final'!A:D,4,FALSE))</f>
        <v/>
      </c>
      <c r="M3604" s="3" t="str">
        <f>IF(VLOOKUP(D3604,'Resources Final'!A:E,5,FALSE)=0,"",VLOOKUP(D3604,'Resources Final'!A:E,5,FALSE))</f>
        <v/>
      </c>
      <c r="N3604" s="7" t="str">
        <f>IF(VLOOKUP(D3604,'Resources Final'!A:F,6,FALSE)=0,"",VLOOKUP(D3604,'Resources Final'!A:F,6,FALSE))</f>
        <v/>
      </c>
      <c r="O3604" s="3" t="str">
        <f>IF(VLOOKUP(D3604,'Resources Final'!A:G,7,FALSE)=0,"",VLOOKUP(D3604,'Resources Final'!A:G,7,FALSE))</f>
        <v/>
      </c>
    </row>
    <row r="3605" spans="1:15" x14ac:dyDescent="0.2">
      <c r="A3605" s="11">
        <v>990</v>
      </c>
      <c r="B3605" s="11" t="str">
        <f t="shared" si="67"/>
        <v>Charles G. Koch Charitable Foundation_James Madison Institute2017166000</v>
      </c>
      <c r="C3605" s="11" t="s">
        <v>19</v>
      </c>
      <c r="D3605" s="11" t="s">
        <v>1813</v>
      </c>
      <c r="E3605" s="11" t="s">
        <v>1813</v>
      </c>
      <c r="F3605" s="4">
        <v>166000</v>
      </c>
      <c r="G3605" s="3">
        <v>2017</v>
      </c>
      <c r="H3605" s="3" t="s">
        <v>21</v>
      </c>
      <c r="I3605" s="12"/>
      <c r="J3605" s="3">
        <v>217</v>
      </c>
      <c r="K3605" s="3" t="str">
        <f>IF(VLOOKUP(D3605,'Resources Final'!A:C,3,FALSE)=0,"",VLOOKUP(D3605,'Resources Final'!A:C,3,FALSE))</f>
        <v/>
      </c>
      <c r="L3605" s="3" t="str">
        <f>IF(VLOOKUP(D3605,'Resources Final'!A:D,4,FALSE)=0,"",VLOOKUP(D3605,'Resources Final'!A:D,4,FALSE))</f>
        <v/>
      </c>
      <c r="M3605" s="3" t="str">
        <f>IF(VLOOKUP(D3605,'Resources Final'!A:E,5,FALSE)=0,"",VLOOKUP(D3605,'Resources Final'!A:E,5,FALSE))</f>
        <v/>
      </c>
      <c r="N3605" s="7" t="str">
        <f>IF(VLOOKUP(D3605,'Resources Final'!A:F,6,FALSE)=0,"",VLOOKUP(D3605,'Resources Final'!A:F,6,FALSE))</f>
        <v>https://www.desmogblog.com/james-madison-institute</v>
      </c>
      <c r="O3605" s="3" t="str">
        <f>IF(VLOOKUP(D3605,'Resources Final'!A:G,7,FALSE)=0,"",VLOOKUP(D3605,'Resources Final'!A:G,7,FALSE))</f>
        <v>Desmog</v>
      </c>
    </row>
    <row r="3606" spans="1:15" x14ac:dyDescent="0.2">
      <c r="A3606" s="11">
        <v>990</v>
      </c>
      <c r="B3606" s="11" t="str">
        <f t="shared" si="67"/>
        <v>Charles G. Koch Charitable Foundation_Adrian College20173250</v>
      </c>
      <c r="C3606" s="11" t="s">
        <v>19</v>
      </c>
      <c r="D3606" s="11" t="s">
        <v>115</v>
      </c>
      <c r="E3606" s="11" t="s">
        <v>115</v>
      </c>
      <c r="F3606" s="4">
        <v>3250</v>
      </c>
      <c r="G3606" s="3">
        <v>2017</v>
      </c>
      <c r="H3606" s="3" t="s">
        <v>21</v>
      </c>
      <c r="I3606" s="12"/>
      <c r="J3606" s="3">
        <v>218</v>
      </c>
      <c r="K3606" s="3" t="str">
        <f>IF(VLOOKUP(D3606,'Resources Final'!A:C,3,FALSE)=0,"",VLOOKUP(D3606,'Resources Final'!A:C,3,FALSE))</f>
        <v/>
      </c>
      <c r="L3606" s="3" t="str">
        <f>IF(VLOOKUP(D3606,'Resources Final'!A:D,4,FALSE)=0,"",VLOOKUP(D3606,'Resources Final'!A:D,4,FALSE))</f>
        <v>Y</v>
      </c>
      <c r="M3606" s="3" t="str">
        <f>IF(VLOOKUP(D3606,'Resources Final'!A:E,5,FALSE)=0,"",VLOOKUP(D3606,'Resources Final'!A:E,5,FALSE))</f>
        <v/>
      </c>
      <c r="N3606" s="7" t="str">
        <f>IF(VLOOKUP(D3606,'Resources Final'!A:F,6,FALSE)=0,"",VLOOKUP(D3606,'Resources Final'!A:F,6,FALSE))</f>
        <v/>
      </c>
      <c r="O3606" s="3" t="str">
        <f>IF(VLOOKUP(D3606,'Resources Final'!A:G,7,FALSE)=0,"",VLOOKUP(D3606,'Resources Final'!A:G,7,FALSE))</f>
        <v/>
      </c>
    </row>
    <row r="3607" spans="1:15" x14ac:dyDescent="0.2">
      <c r="A3607" s="11">
        <v>990</v>
      </c>
      <c r="B3607" s="11" t="str">
        <f t="shared" si="67"/>
        <v>Charles G. Koch Charitable Foundation_Ladies of Liberty Alliance20178064</v>
      </c>
      <c r="C3607" s="11" t="s">
        <v>19</v>
      </c>
      <c r="D3607" s="11" t="s">
        <v>2077</v>
      </c>
      <c r="E3607" s="11" t="s">
        <v>2077</v>
      </c>
      <c r="F3607" s="4">
        <v>8064</v>
      </c>
      <c r="G3607" s="3">
        <v>2017</v>
      </c>
      <c r="H3607" s="3" t="s">
        <v>21</v>
      </c>
      <c r="I3607" s="12"/>
      <c r="J3607" s="3">
        <v>219</v>
      </c>
      <c r="K3607" s="3" t="str">
        <f>IF(VLOOKUP(D3607,'Resources Final'!A:C,3,FALSE)=0,"",VLOOKUP(D3607,'Resources Final'!A:C,3,FALSE))</f>
        <v/>
      </c>
      <c r="L3607" s="3" t="str">
        <f>IF(VLOOKUP(D3607,'Resources Final'!A:D,4,FALSE)=0,"",VLOOKUP(D3607,'Resources Final'!A:D,4,FALSE))</f>
        <v/>
      </c>
      <c r="M3607" s="3" t="str">
        <f>IF(VLOOKUP(D3607,'Resources Final'!A:E,5,FALSE)=0,"",VLOOKUP(D3607,'Resources Final'!A:E,5,FALSE))</f>
        <v/>
      </c>
      <c r="N3607" s="7" t="str">
        <f>IF(VLOOKUP(D3607,'Resources Final'!A:F,6,FALSE)=0,"",VLOOKUP(D3607,'Resources Final'!A:F,6,FALSE))</f>
        <v/>
      </c>
      <c r="O3607" s="3" t="str">
        <f>IF(VLOOKUP(D3607,'Resources Final'!A:G,7,FALSE)=0,"",VLOOKUP(D3607,'Resources Final'!A:G,7,FALSE))</f>
        <v/>
      </c>
    </row>
    <row r="3608" spans="1:15" x14ac:dyDescent="0.2">
      <c r="A3608" s="11">
        <v>990</v>
      </c>
      <c r="B3608" s="11" t="str">
        <f t="shared" si="67"/>
        <v>Charles G. Koch Charitable Foundation_League20173150</v>
      </c>
      <c r="C3608" s="11" t="s">
        <v>19</v>
      </c>
      <c r="D3608" s="11" t="s">
        <v>2123</v>
      </c>
      <c r="E3608" s="11" t="s">
        <v>2123</v>
      </c>
      <c r="F3608" s="4">
        <v>3150</v>
      </c>
      <c r="G3608" s="3">
        <v>2017</v>
      </c>
      <c r="H3608" s="3" t="s">
        <v>21</v>
      </c>
      <c r="I3608" s="12" t="s">
        <v>31</v>
      </c>
      <c r="J3608" s="3">
        <v>220</v>
      </c>
      <c r="K3608" s="3" t="str">
        <f>IF(VLOOKUP(D3608,'Resources Final'!A:C,3,FALSE)=0,"",VLOOKUP(D3608,'Resources Final'!A:C,3,FALSE))</f>
        <v>Y</v>
      </c>
      <c r="L3608" s="3" t="str">
        <f>IF(VLOOKUP(D3608,'Resources Final'!A:D,4,FALSE)=0,"",VLOOKUP(D3608,'Resources Final'!A:D,4,FALSE))</f>
        <v/>
      </c>
      <c r="M3608" s="3" t="str">
        <f>IF(VLOOKUP(D3608,'Resources Final'!A:E,5,FALSE)=0,"",VLOOKUP(D3608,'Resources Final'!A:E,5,FALSE))</f>
        <v/>
      </c>
      <c r="N3608" s="7" t="str">
        <f>IF(VLOOKUP(D3608,'Resources Final'!A:F,6,FALSE)=0,"",VLOOKUP(D3608,'Resources Final'!A:F,6,FALSE))</f>
        <v/>
      </c>
      <c r="O3608" s="3" t="str">
        <f>IF(VLOOKUP(D3608,'Resources Final'!A:G,7,FALSE)=0,"",VLOOKUP(D3608,'Resources Final'!A:G,7,FALSE))</f>
        <v/>
      </c>
    </row>
    <row r="3609" spans="1:15" x14ac:dyDescent="0.2">
      <c r="A3609" s="11">
        <v>990</v>
      </c>
      <c r="B3609" s="11" t="str">
        <f t="shared" si="67"/>
        <v>Charles G. Koch Charitable Foundation_Dallas Baptist University20171600</v>
      </c>
      <c r="C3609" s="11" t="s">
        <v>19</v>
      </c>
      <c r="D3609" s="11" t="s">
        <v>932</v>
      </c>
      <c r="E3609" s="11" t="s">
        <v>932</v>
      </c>
      <c r="F3609" s="4">
        <v>1600</v>
      </c>
      <c r="G3609" s="3">
        <v>2017</v>
      </c>
      <c r="H3609" s="3" t="s">
        <v>21</v>
      </c>
      <c r="I3609" s="12"/>
      <c r="J3609" s="3">
        <v>221</v>
      </c>
      <c r="K3609" s="3" t="str">
        <f>IF(VLOOKUP(D3609,'Resources Final'!A:C,3,FALSE)=0,"",VLOOKUP(D3609,'Resources Final'!A:C,3,FALSE))</f>
        <v/>
      </c>
      <c r="L3609" s="3" t="str">
        <f>IF(VLOOKUP(D3609,'Resources Final'!A:D,4,FALSE)=0,"",VLOOKUP(D3609,'Resources Final'!A:D,4,FALSE))</f>
        <v>Y</v>
      </c>
      <c r="M3609" s="3" t="str">
        <f>IF(VLOOKUP(D3609,'Resources Final'!A:E,5,FALSE)=0,"",VLOOKUP(D3609,'Resources Final'!A:E,5,FALSE))</f>
        <v/>
      </c>
      <c r="N3609" s="7" t="str">
        <f>IF(VLOOKUP(D3609,'Resources Final'!A:F,6,FALSE)=0,"",VLOOKUP(D3609,'Resources Final'!A:F,6,FALSE))</f>
        <v/>
      </c>
      <c r="O3609" s="3" t="str">
        <f>IF(VLOOKUP(D3609,'Resources Final'!A:G,7,FALSE)=0,"",VLOOKUP(D3609,'Resources Final'!A:G,7,FALSE))</f>
        <v/>
      </c>
    </row>
    <row r="3610" spans="1:15" x14ac:dyDescent="0.2">
      <c r="A3610" s="11">
        <v>990</v>
      </c>
      <c r="B3610" s="11" t="str">
        <f t="shared" si="67"/>
        <v>Charles G. Koch Charitable Foundation_Thomas B Fordham Institute201725000</v>
      </c>
      <c r="C3610" s="11" t="s">
        <v>19</v>
      </c>
      <c r="D3610" s="11" t="s">
        <v>3629</v>
      </c>
      <c r="E3610" s="11" t="s">
        <v>3629</v>
      </c>
      <c r="F3610" s="4">
        <v>25000</v>
      </c>
      <c r="G3610" s="3">
        <v>2017</v>
      </c>
      <c r="H3610" s="3" t="s">
        <v>21</v>
      </c>
      <c r="I3610" s="12"/>
      <c r="J3610" s="3">
        <v>222</v>
      </c>
      <c r="K3610" s="3" t="str">
        <f>IF(VLOOKUP(D3610,'Resources Final'!A:C,3,FALSE)=0,"",VLOOKUP(D3610,'Resources Final'!A:C,3,FALSE))</f>
        <v/>
      </c>
      <c r="L3610" s="3" t="str">
        <f>IF(VLOOKUP(D3610,'Resources Final'!A:D,4,FALSE)=0,"",VLOOKUP(D3610,'Resources Final'!A:D,4,FALSE))</f>
        <v/>
      </c>
      <c r="M3610" s="3" t="str">
        <f>IF(VLOOKUP(D3610,'Resources Final'!A:E,5,FALSE)=0,"",VLOOKUP(D3610,'Resources Final'!A:E,5,FALSE))</f>
        <v/>
      </c>
      <c r="N3610" s="7" t="str">
        <f>IF(VLOOKUP(D3610,'Resources Final'!A:F,6,FALSE)=0,"",VLOOKUP(D3610,'Resources Final'!A:F,6,FALSE))</f>
        <v>https://www.sourcewatch.org/index.php/Thomas_B._Fordham_Foundation</v>
      </c>
      <c r="O3610" s="3" t="str">
        <f>IF(VLOOKUP(D3610,'Resources Final'!A:G,7,FALSE)=0,"",VLOOKUP(D3610,'Resources Final'!A:G,7,FALSE))</f>
        <v>Sourcewatch</v>
      </c>
    </row>
    <row r="3611" spans="1:15" x14ac:dyDescent="0.2">
      <c r="A3611" s="11">
        <v>990</v>
      </c>
      <c r="B3611" s="11" t="str">
        <f t="shared" si="67"/>
        <v>Charles G. Koch Charitable Foundation_Imam20173600</v>
      </c>
      <c r="C3611" s="11" t="s">
        <v>19</v>
      </c>
      <c r="D3611" s="11" t="s">
        <v>1664</v>
      </c>
      <c r="E3611" s="11" t="s">
        <v>1664</v>
      </c>
      <c r="F3611" s="4">
        <v>3600</v>
      </c>
      <c r="G3611" s="3">
        <v>2017</v>
      </c>
      <c r="H3611" s="3" t="s">
        <v>21</v>
      </c>
      <c r="I3611" s="12" t="s">
        <v>31</v>
      </c>
      <c r="J3611" s="3">
        <v>223</v>
      </c>
      <c r="K3611" s="3" t="str">
        <f>IF(VLOOKUP(D3611,'Resources Final'!A:C,3,FALSE)=0,"",VLOOKUP(D3611,'Resources Final'!A:C,3,FALSE))</f>
        <v>Y</v>
      </c>
      <c r="L3611" s="3" t="str">
        <f>IF(VLOOKUP(D3611,'Resources Final'!A:D,4,FALSE)=0,"",VLOOKUP(D3611,'Resources Final'!A:D,4,FALSE))</f>
        <v/>
      </c>
      <c r="M3611" s="3" t="str">
        <f>IF(VLOOKUP(D3611,'Resources Final'!A:E,5,FALSE)=0,"",VLOOKUP(D3611,'Resources Final'!A:E,5,FALSE))</f>
        <v/>
      </c>
      <c r="N3611" s="7" t="str">
        <f>IF(VLOOKUP(D3611,'Resources Final'!A:F,6,FALSE)=0,"",VLOOKUP(D3611,'Resources Final'!A:F,6,FALSE))</f>
        <v/>
      </c>
      <c r="O3611" s="3" t="str">
        <f>IF(VLOOKUP(D3611,'Resources Final'!A:G,7,FALSE)=0,"",VLOOKUP(D3611,'Resources Final'!A:G,7,FALSE))</f>
        <v/>
      </c>
    </row>
    <row r="3612" spans="1:15" x14ac:dyDescent="0.2">
      <c r="A3612" s="11">
        <v>990</v>
      </c>
      <c r="B3612" s="11" t="str">
        <f t="shared" si="67"/>
        <v>Charles G. Koch Charitable Foundation_Center for Strategic and International Studies2017525000</v>
      </c>
      <c r="C3612" s="11" t="s">
        <v>19</v>
      </c>
      <c r="D3612" s="11" t="s">
        <v>670</v>
      </c>
      <c r="E3612" s="11" t="s">
        <v>670</v>
      </c>
      <c r="F3612" s="4">
        <v>525000</v>
      </c>
      <c r="G3612" s="3">
        <v>2017</v>
      </c>
      <c r="H3612" s="3" t="s">
        <v>21</v>
      </c>
      <c r="I3612" s="12"/>
      <c r="J3612" s="3">
        <v>224</v>
      </c>
      <c r="K3612" s="3" t="str">
        <f>IF(VLOOKUP(D3612,'Resources Final'!A:C,3,FALSE)=0,"",VLOOKUP(D3612,'Resources Final'!A:C,3,FALSE))</f>
        <v/>
      </c>
      <c r="L3612" s="3" t="str">
        <f>IF(VLOOKUP(D3612,'Resources Final'!A:D,4,FALSE)=0,"",VLOOKUP(D3612,'Resources Final'!A:D,4,FALSE))</f>
        <v/>
      </c>
      <c r="M3612" s="3" t="str">
        <f>IF(VLOOKUP(D3612,'Resources Final'!A:E,5,FALSE)=0,"",VLOOKUP(D3612,'Resources Final'!A:E,5,FALSE))</f>
        <v/>
      </c>
      <c r="N3612" s="7" t="str">
        <f>IF(VLOOKUP(D3612,'Resources Final'!A:F,6,FALSE)=0,"",VLOOKUP(D3612,'Resources Final'!A:F,6,FALSE))</f>
        <v>https://www.sourcewatch.org/index.php/Center_for_Strategic_and_International_Studies</v>
      </c>
      <c r="O3612" s="3" t="str">
        <f>IF(VLOOKUP(D3612,'Resources Final'!A:G,7,FALSE)=0,"",VLOOKUP(D3612,'Resources Final'!A:G,7,FALSE))</f>
        <v>Sourcewatch</v>
      </c>
    </row>
    <row r="3613" spans="1:15" x14ac:dyDescent="0.2">
      <c r="A3613" s="11">
        <v>990</v>
      </c>
      <c r="B3613" s="11" t="str">
        <f t="shared" si="67"/>
        <v>Charles G. Koch Charitable Foundation_Lafayette College201740000</v>
      </c>
      <c r="C3613" s="11" t="s">
        <v>19</v>
      </c>
      <c r="D3613" s="11" t="s">
        <v>2080</v>
      </c>
      <c r="E3613" s="11" t="s">
        <v>2080</v>
      </c>
      <c r="F3613" s="4">
        <v>40000</v>
      </c>
      <c r="G3613" s="3">
        <v>2017</v>
      </c>
      <c r="H3613" s="3" t="s">
        <v>21</v>
      </c>
      <c r="I3613" s="12"/>
      <c r="J3613" s="3">
        <v>225</v>
      </c>
      <c r="K3613" s="3" t="str">
        <f>IF(VLOOKUP(D3613,'Resources Final'!A:C,3,FALSE)=0,"",VLOOKUP(D3613,'Resources Final'!A:C,3,FALSE))</f>
        <v/>
      </c>
      <c r="L3613" s="3" t="str">
        <f>IF(VLOOKUP(D3613,'Resources Final'!A:D,4,FALSE)=0,"",VLOOKUP(D3613,'Resources Final'!A:D,4,FALSE))</f>
        <v>Y</v>
      </c>
      <c r="M3613" s="3" t="str">
        <f>IF(VLOOKUP(D3613,'Resources Final'!A:E,5,FALSE)=0,"",VLOOKUP(D3613,'Resources Final'!A:E,5,FALSE))</f>
        <v/>
      </c>
      <c r="N3613" s="7" t="str">
        <f>IF(VLOOKUP(D3613,'Resources Final'!A:F,6,FALSE)=0,"",VLOOKUP(D3613,'Resources Final'!A:F,6,FALSE))</f>
        <v/>
      </c>
      <c r="O3613" s="3" t="str">
        <f>IF(VLOOKUP(D3613,'Resources Final'!A:G,7,FALSE)=0,"",VLOOKUP(D3613,'Resources Final'!A:G,7,FALSE))</f>
        <v/>
      </c>
    </row>
    <row r="3614" spans="1:15" x14ac:dyDescent="0.2">
      <c r="A3614" s="11">
        <v>990</v>
      </c>
      <c r="B3614" s="11" t="str">
        <f t="shared" si="67"/>
        <v>Charles G. Koch Charitable Foundation_University of Texas - Austin201772850</v>
      </c>
      <c r="C3614" s="11" t="s">
        <v>19</v>
      </c>
      <c r="D3614" s="11" t="s">
        <v>3828</v>
      </c>
      <c r="E3614" s="11" t="s">
        <v>3827</v>
      </c>
      <c r="F3614" s="4">
        <v>72850</v>
      </c>
      <c r="G3614" s="3">
        <v>2017</v>
      </c>
      <c r="H3614" s="3" t="s">
        <v>21</v>
      </c>
      <c r="I3614" s="12"/>
      <c r="J3614" s="3">
        <v>226</v>
      </c>
      <c r="K3614" s="3" t="str">
        <f>IF(VLOOKUP(D3614,'Resources Final'!A:C,3,FALSE)=0,"",VLOOKUP(D3614,'Resources Final'!A:C,3,FALSE))</f>
        <v/>
      </c>
      <c r="L3614" s="3" t="str">
        <f>IF(VLOOKUP(D3614,'Resources Final'!A:D,4,FALSE)=0,"",VLOOKUP(D3614,'Resources Final'!A:D,4,FALSE))</f>
        <v>Y</v>
      </c>
      <c r="M3614" s="3" t="str">
        <f>IF(VLOOKUP(D3614,'Resources Final'!A:E,5,FALSE)=0,"",VLOOKUP(D3614,'Resources Final'!A:E,5,FALSE))</f>
        <v/>
      </c>
      <c r="N3614" s="7" t="str">
        <f>IF(VLOOKUP(D3614,'Resources Final'!A:F,6,FALSE)=0,"",VLOOKUP(D3614,'Resources Final'!A:F,6,FALSE))</f>
        <v/>
      </c>
      <c r="O3614" s="3" t="str">
        <f>IF(VLOOKUP(D3614,'Resources Final'!A:G,7,FALSE)=0,"",VLOOKUP(D3614,'Resources Final'!A:G,7,FALSE))</f>
        <v/>
      </c>
    </row>
    <row r="3615" spans="1:15" x14ac:dyDescent="0.2">
      <c r="A3615" s="11">
        <v>990</v>
      </c>
      <c r="B3615" s="11" t="str">
        <f t="shared" si="67"/>
        <v>Charles G. Koch Charitable Foundation_University of South Alabama201710000</v>
      </c>
      <c r="C3615" s="11" t="s">
        <v>19</v>
      </c>
      <c r="D3615" s="11" t="s">
        <v>3816</v>
      </c>
      <c r="E3615" s="11" t="s">
        <v>3816</v>
      </c>
      <c r="F3615" s="4">
        <v>10000</v>
      </c>
      <c r="G3615" s="3">
        <v>2017</v>
      </c>
      <c r="H3615" s="3" t="s">
        <v>21</v>
      </c>
      <c r="I3615" s="12"/>
      <c r="J3615" s="3">
        <v>227</v>
      </c>
      <c r="K3615" s="3" t="str">
        <f>IF(VLOOKUP(D3615,'Resources Final'!A:C,3,FALSE)=0,"",VLOOKUP(D3615,'Resources Final'!A:C,3,FALSE))</f>
        <v/>
      </c>
      <c r="L3615" s="3" t="str">
        <f>IF(VLOOKUP(D3615,'Resources Final'!A:D,4,FALSE)=0,"",VLOOKUP(D3615,'Resources Final'!A:D,4,FALSE))</f>
        <v>Y</v>
      </c>
      <c r="M3615" s="3" t="str">
        <f>IF(VLOOKUP(D3615,'Resources Final'!A:E,5,FALSE)=0,"",VLOOKUP(D3615,'Resources Final'!A:E,5,FALSE))</f>
        <v/>
      </c>
      <c r="N3615" s="7" t="str">
        <f>IF(VLOOKUP(D3615,'Resources Final'!A:F,6,FALSE)=0,"",VLOOKUP(D3615,'Resources Final'!A:F,6,FALSE))</f>
        <v/>
      </c>
      <c r="O3615" s="3" t="str">
        <f>IF(VLOOKUP(D3615,'Resources Final'!A:G,7,FALSE)=0,"",VLOOKUP(D3615,'Resources Final'!A:G,7,FALSE))</f>
        <v/>
      </c>
    </row>
    <row r="3616" spans="1:15" x14ac:dyDescent="0.2">
      <c r="A3616" s="11">
        <v>990</v>
      </c>
      <c r="B3616" s="11" t="str">
        <f t="shared" si="67"/>
        <v>Charles G. Koch Charitable Foundation_Foundation for Individual Rights in Education2017872000</v>
      </c>
      <c r="C3616" s="11" t="s">
        <v>19</v>
      </c>
      <c r="D3616" s="11" t="s">
        <v>1262</v>
      </c>
      <c r="E3616" s="11" t="s">
        <v>1262</v>
      </c>
      <c r="F3616" s="4">
        <v>872000</v>
      </c>
      <c r="G3616" s="3">
        <v>2017</v>
      </c>
      <c r="H3616" s="3" t="s">
        <v>21</v>
      </c>
      <c r="I3616" s="12"/>
      <c r="J3616" s="3">
        <v>228</v>
      </c>
      <c r="K3616" s="3" t="str">
        <f>IF(VLOOKUP(D3616,'Resources Final'!A:C,3,FALSE)=0,"",VLOOKUP(D3616,'Resources Final'!A:C,3,FALSE))</f>
        <v/>
      </c>
      <c r="L3616" s="3" t="str">
        <f>IF(VLOOKUP(D3616,'Resources Final'!A:D,4,FALSE)=0,"",VLOOKUP(D3616,'Resources Final'!A:D,4,FALSE))</f>
        <v/>
      </c>
      <c r="M3616" s="3" t="str">
        <f>IF(VLOOKUP(D3616,'Resources Final'!A:E,5,FALSE)=0,"",VLOOKUP(D3616,'Resources Final'!A:E,5,FALSE))</f>
        <v/>
      </c>
      <c r="N3616" s="7" t="str">
        <f>IF(VLOOKUP(D3616,'Resources Final'!A:F,6,FALSE)=0,"",VLOOKUP(D3616,'Resources Final'!A:F,6,FALSE))</f>
        <v/>
      </c>
      <c r="O3616" s="3" t="str">
        <f>IF(VLOOKUP(D3616,'Resources Final'!A:G,7,FALSE)=0,"",VLOOKUP(D3616,'Resources Final'!A:G,7,FALSE))</f>
        <v/>
      </c>
    </row>
    <row r="3617" spans="1:15" x14ac:dyDescent="0.2">
      <c r="A3617" s="11">
        <v>990</v>
      </c>
      <c r="B3617" s="11" t="str">
        <f t="shared" si="67"/>
        <v>Charles G. Koch Charitable Foundation_Federalist Society for Law and Public Policy Studies2017627000</v>
      </c>
      <c r="C3617" s="11" t="s">
        <v>19</v>
      </c>
      <c r="D3617" s="11" t="s">
        <v>1199</v>
      </c>
      <c r="E3617" s="11" t="s">
        <v>1199</v>
      </c>
      <c r="F3617" s="4">
        <v>627000</v>
      </c>
      <c r="G3617" s="3">
        <v>2017</v>
      </c>
      <c r="H3617" s="3" t="s">
        <v>21</v>
      </c>
      <c r="I3617" s="12"/>
      <c r="J3617" s="3">
        <v>229</v>
      </c>
      <c r="K3617" s="3" t="str">
        <f>IF(VLOOKUP(D3617,'Resources Final'!A:C,3,FALSE)=0,"",VLOOKUP(D3617,'Resources Final'!A:C,3,FALSE))</f>
        <v/>
      </c>
      <c r="L3617" s="3" t="str">
        <f>IF(VLOOKUP(D3617,'Resources Final'!A:D,4,FALSE)=0,"",VLOOKUP(D3617,'Resources Final'!A:D,4,FALSE))</f>
        <v/>
      </c>
      <c r="M3617" s="3" t="str">
        <f>IF(VLOOKUP(D3617,'Resources Final'!A:E,5,FALSE)=0,"",VLOOKUP(D3617,'Resources Final'!A:E,5,FALSE))</f>
        <v/>
      </c>
      <c r="N3617" s="7" t="str">
        <f>IF(VLOOKUP(D3617,'Resources Final'!A:F,6,FALSE)=0,"",VLOOKUP(D3617,'Resources Final'!A:F,6,FALSE))</f>
        <v>http://www.sourcewatch.org/index.php/Federalist_Society_for_Law_and_Public_Policy_Studies</v>
      </c>
      <c r="O3617" s="3" t="str">
        <f>IF(VLOOKUP(D3617,'Resources Final'!A:G,7,FALSE)=0,"",VLOOKUP(D3617,'Resources Final'!A:G,7,FALSE))</f>
        <v>Sourcewatch</v>
      </c>
    </row>
    <row r="3618" spans="1:15" x14ac:dyDescent="0.2">
      <c r="A3618" s="11">
        <v>990</v>
      </c>
      <c r="B3618" s="11" t="str">
        <f t="shared" si="67"/>
        <v>Charles G. Koch Charitable Foundation_Stanford University201777000</v>
      </c>
      <c r="C3618" s="11" t="s">
        <v>19</v>
      </c>
      <c r="D3618" s="11" t="s">
        <v>3416</v>
      </c>
      <c r="E3618" s="11" t="s">
        <v>3416</v>
      </c>
      <c r="F3618" s="4">
        <v>77000</v>
      </c>
      <c r="G3618" s="3">
        <v>2017</v>
      </c>
      <c r="H3618" s="3" t="s">
        <v>21</v>
      </c>
      <c r="I3618" s="12"/>
      <c r="J3618" s="3">
        <v>230</v>
      </c>
      <c r="K3618" s="3" t="str">
        <f>IF(VLOOKUP(D3618,'Resources Final'!A:C,3,FALSE)=0,"",VLOOKUP(D3618,'Resources Final'!A:C,3,FALSE))</f>
        <v/>
      </c>
      <c r="L3618" s="3" t="str">
        <f>IF(VLOOKUP(D3618,'Resources Final'!A:D,4,FALSE)=0,"",VLOOKUP(D3618,'Resources Final'!A:D,4,FALSE))</f>
        <v>Y</v>
      </c>
      <c r="M3618" s="3" t="str">
        <f>IF(VLOOKUP(D3618,'Resources Final'!A:E,5,FALSE)=0,"",VLOOKUP(D3618,'Resources Final'!A:E,5,FALSE))</f>
        <v/>
      </c>
      <c r="N3618" s="7" t="str">
        <f>IF(VLOOKUP(D3618,'Resources Final'!A:F,6,FALSE)=0,"",VLOOKUP(D3618,'Resources Final'!A:F,6,FALSE))</f>
        <v/>
      </c>
      <c r="O3618" s="3" t="str">
        <f>IF(VLOOKUP(D3618,'Resources Final'!A:G,7,FALSE)=0,"",VLOOKUP(D3618,'Resources Final'!A:G,7,FALSE))</f>
        <v/>
      </c>
    </row>
    <row r="3619" spans="1:15" x14ac:dyDescent="0.2">
      <c r="A3619" s="11">
        <v>990</v>
      </c>
      <c r="B3619" s="11" t="str">
        <f t="shared" si="67"/>
        <v>Charles G. Koch Charitable Foundation_Bipartisan Policy Center201760000</v>
      </c>
      <c r="C3619" s="11" t="s">
        <v>19</v>
      </c>
      <c r="D3619" s="11" t="s">
        <v>432</v>
      </c>
      <c r="E3619" s="11" t="s">
        <v>432</v>
      </c>
      <c r="F3619" s="4">
        <v>60000</v>
      </c>
      <c r="G3619" s="3">
        <v>2017</v>
      </c>
      <c r="H3619" s="3" t="s">
        <v>21</v>
      </c>
      <c r="I3619" s="12"/>
      <c r="J3619" s="3">
        <v>231</v>
      </c>
      <c r="K3619" s="3" t="str">
        <f>IF(VLOOKUP(D3619,'Resources Final'!A:C,3,FALSE)=0,"",VLOOKUP(D3619,'Resources Final'!A:C,3,FALSE))</f>
        <v/>
      </c>
      <c r="L3619" s="3" t="str">
        <f>IF(VLOOKUP(D3619,'Resources Final'!A:D,4,FALSE)=0,"",VLOOKUP(D3619,'Resources Final'!A:D,4,FALSE))</f>
        <v/>
      </c>
      <c r="M3619" s="3" t="str">
        <f>IF(VLOOKUP(D3619,'Resources Final'!A:E,5,FALSE)=0,"",VLOOKUP(D3619,'Resources Final'!A:E,5,FALSE))</f>
        <v/>
      </c>
      <c r="N3619" s="7" t="str">
        <f>IF(VLOOKUP(D3619,'Resources Final'!A:F,6,FALSE)=0,"",VLOOKUP(D3619,'Resources Final'!A:F,6,FALSE))</f>
        <v>https://www.sourcewatch.org/index.php/Bipartisan_Policy_Center</v>
      </c>
      <c r="O3619" s="3" t="str">
        <f>IF(VLOOKUP(D3619,'Resources Final'!A:G,7,FALSE)=0,"",VLOOKUP(D3619,'Resources Final'!A:G,7,FALSE))</f>
        <v>Sourcewatch</v>
      </c>
    </row>
    <row r="3620" spans="1:15" x14ac:dyDescent="0.2">
      <c r="A3620" s="11">
        <v>990</v>
      </c>
      <c r="B3620" s="11" t="str">
        <f t="shared" si="67"/>
        <v>Charles G. Koch Charitable Foundation_University of Arkansas - Little Rock201715000</v>
      </c>
      <c r="C3620" s="11" t="s">
        <v>19</v>
      </c>
      <c r="D3620" s="11" t="s">
        <v>3734</v>
      </c>
      <c r="E3620" s="11" t="s">
        <v>3733</v>
      </c>
      <c r="F3620" s="4">
        <v>15000</v>
      </c>
      <c r="G3620" s="3">
        <v>2017</v>
      </c>
      <c r="H3620" s="3" t="s">
        <v>21</v>
      </c>
      <c r="I3620" s="12"/>
      <c r="J3620" s="3">
        <v>232</v>
      </c>
      <c r="K3620" s="3" t="str">
        <f>IF(VLOOKUP(D3620,'Resources Final'!A:C,3,FALSE)=0,"",VLOOKUP(D3620,'Resources Final'!A:C,3,FALSE))</f>
        <v/>
      </c>
      <c r="L3620" s="3" t="str">
        <f>IF(VLOOKUP(D3620,'Resources Final'!A:D,4,FALSE)=0,"",VLOOKUP(D3620,'Resources Final'!A:D,4,FALSE))</f>
        <v>Y</v>
      </c>
      <c r="M3620" s="3" t="str">
        <f>IF(VLOOKUP(D3620,'Resources Final'!A:E,5,FALSE)=0,"",VLOOKUP(D3620,'Resources Final'!A:E,5,FALSE))</f>
        <v/>
      </c>
      <c r="N3620" s="7" t="str">
        <f>IF(VLOOKUP(D3620,'Resources Final'!A:F,6,FALSE)=0,"",VLOOKUP(D3620,'Resources Final'!A:F,6,FALSE))</f>
        <v/>
      </c>
      <c r="O3620" s="3" t="str">
        <f>IF(VLOOKUP(D3620,'Resources Final'!A:G,7,FALSE)=0,"",VLOOKUP(D3620,'Resources Final'!A:G,7,FALSE))</f>
        <v/>
      </c>
    </row>
    <row r="3621" spans="1:15" x14ac:dyDescent="0.2">
      <c r="A3621" s="11">
        <v>990</v>
      </c>
      <c r="B3621" s="11" t="str">
        <f t="shared" ref="B3621:B3684" si="68">C3621&amp;"_"&amp;D3621&amp;G3621&amp;F3621</f>
        <v>Charles G. Koch Charitable Foundation_Wirth20175355</v>
      </c>
      <c r="C3621" s="11" t="s">
        <v>19</v>
      </c>
      <c r="D3621" s="11" t="s">
        <v>4064</v>
      </c>
      <c r="E3621" s="11" t="s">
        <v>4064</v>
      </c>
      <c r="F3621" s="4">
        <v>5355</v>
      </c>
      <c r="G3621" s="3">
        <v>2017</v>
      </c>
      <c r="H3621" s="3" t="s">
        <v>21</v>
      </c>
      <c r="I3621" s="12" t="s">
        <v>31</v>
      </c>
      <c r="J3621" s="3">
        <v>233</v>
      </c>
      <c r="K3621" s="3" t="str">
        <f>IF(VLOOKUP(D3621,'Resources Final'!A:C,3,FALSE)=0,"",VLOOKUP(D3621,'Resources Final'!A:C,3,FALSE))</f>
        <v>Y</v>
      </c>
      <c r="L3621" s="3" t="str">
        <f>IF(VLOOKUP(D3621,'Resources Final'!A:D,4,FALSE)=0,"",VLOOKUP(D3621,'Resources Final'!A:D,4,FALSE))</f>
        <v/>
      </c>
      <c r="M3621" s="3" t="str">
        <f>IF(VLOOKUP(D3621,'Resources Final'!A:E,5,FALSE)=0,"",VLOOKUP(D3621,'Resources Final'!A:E,5,FALSE))</f>
        <v/>
      </c>
      <c r="N3621" s="7" t="str">
        <f>IF(VLOOKUP(D3621,'Resources Final'!A:F,6,FALSE)=0,"",VLOOKUP(D3621,'Resources Final'!A:F,6,FALSE))</f>
        <v/>
      </c>
      <c r="O3621" s="3" t="str">
        <f>IF(VLOOKUP(D3621,'Resources Final'!A:G,7,FALSE)=0,"",VLOOKUP(D3621,'Resources Final'!A:G,7,FALSE))</f>
        <v/>
      </c>
    </row>
    <row r="3622" spans="1:15" x14ac:dyDescent="0.2">
      <c r="A3622" s="11">
        <v>990</v>
      </c>
      <c r="B3622" s="11" t="str">
        <f t="shared" si="68"/>
        <v>Charles G. Koch Charitable Foundation_The Miles Foundation201725000</v>
      </c>
      <c r="C3622" s="11" t="s">
        <v>19</v>
      </c>
      <c r="D3622" s="11" t="s">
        <v>3594</v>
      </c>
      <c r="E3622" s="11" t="s">
        <v>3594</v>
      </c>
      <c r="F3622" s="4">
        <v>25000</v>
      </c>
      <c r="G3622" s="3">
        <v>2017</v>
      </c>
      <c r="H3622" s="3" t="s">
        <v>21</v>
      </c>
      <c r="I3622" s="12"/>
      <c r="J3622" s="3">
        <v>234</v>
      </c>
      <c r="K3622" s="3" t="str">
        <f>IF(VLOOKUP(D3622,'Resources Final'!A:C,3,FALSE)=0,"",VLOOKUP(D3622,'Resources Final'!A:C,3,FALSE))</f>
        <v/>
      </c>
      <c r="L3622" s="3" t="str">
        <f>IF(VLOOKUP(D3622,'Resources Final'!A:D,4,FALSE)=0,"",VLOOKUP(D3622,'Resources Final'!A:D,4,FALSE))</f>
        <v/>
      </c>
      <c r="M3622" s="3" t="str">
        <f>IF(VLOOKUP(D3622,'Resources Final'!A:E,5,FALSE)=0,"",VLOOKUP(D3622,'Resources Final'!A:E,5,FALSE))</f>
        <v/>
      </c>
      <c r="N3622" s="7" t="str">
        <f>IF(VLOOKUP(D3622,'Resources Final'!A:F,6,FALSE)=0,"",VLOOKUP(D3622,'Resources Final'!A:F,6,FALSE))</f>
        <v/>
      </c>
      <c r="O3622" s="3" t="str">
        <f>IF(VLOOKUP(D3622,'Resources Final'!A:G,7,FALSE)=0,"",VLOOKUP(D3622,'Resources Final'!A:G,7,FALSE))</f>
        <v/>
      </c>
    </row>
    <row r="3623" spans="1:15" x14ac:dyDescent="0.2">
      <c r="A3623" s="11">
        <v>990</v>
      </c>
      <c r="B3623" s="11" t="str">
        <f t="shared" si="68"/>
        <v>Charles G. Koch Charitable Foundation_Show-Me Institute201739500</v>
      </c>
      <c r="C3623" s="11" t="s">
        <v>19</v>
      </c>
      <c r="D3623" s="11" t="s">
        <v>3312</v>
      </c>
      <c r="E3623" s="11" t="s">
        <v>3312</v>
      </c>
      <c r="F3623" s="4">
        <v>39500</v>
      </c>
      <c r="G3623" s="3">
        <v>2017</v>
      </c>
      <c r="H3623" s="3" t="s">
        <v>21</v>
      </c>
      <c r="I3623" s="12"/>
      <c r="J3623" s="3">
        <v>235</v>
      </c>
      <c r="K3623" s="3" t="str">
        <f>IF(VLOOKUP(D3623,'Resources Final'!A:C,3,FALSE)=0,"",VLOOKUP(D3623,'Resources Final'!A:C,3,FALSE))</f>
        <v/>
      </c>
      <c r="L3623" s="3" t="str">
        <f>IF(VLOOKUP(D3623,'Resources Final'!A:D,4,FALSE)=0,"",VLOOKUP(D3623,'Resources Final'!A:D,4,FALSE))</f>
        <v/>
      </c>
      <c r="M3623" s="3" t="str">
        <f>IF(VLOOKUP(D3623,'Resources Final'!A:E,5,FALSE)=0,"",VLOOKUP(D3623,'Resources Final'!A:E,5,FALSE))</f>
        <v/>
      </c>
      <c r="N3623" s="7" t="str">
        <f>IF(VLOOKUP(D3623,'Resources Final'!A:F,6,FALSE)=0,"",VLOOKUP(D3623,'Resources Final'!A:F,6,FALSE))</f>
        <v>https://www.sourcewatch.org/index.php/Show-Me_Institute</v>
      </c>
      <c r="O3623" s="3" t="str">
        <f>IF(VLOOKUP(D3623,'Resources Final'!A:G,7,FALSE)=0,"",VLOOKUP(D3623,'Resources Final'!A:G,7,FALSE))</f>
        <v>Sourcewatch</v>
      </c>
    </row>
    <row r="3624" spans="1:15" x14ac:dyDescent="0.2">
      <c r="A3624" s="11">
        <v>990</v>
      </c>
      <c r="B3624" s="11" t="str">
        <f t="shared" si="68"/>
        <v>Charles G. Koch Charitable Foundation_Curto20173600</v>
      </c>
      <c r="C3624" s="11" t="s">
        <v>19</v>
      </c>
      <c r="D3624" s="11" t="s">
        <v>893</v>
      </c>
      <c r="E3624" s="11" t="s">
        <v>893</v>
      </c>
      <c r="F3624" s="4">
        <v>3600</v>
      </c>
      <c r="G3624" s="3">
        <v>2017</v>
      </c>
      <c r="H3624" s="3" t="s">
        <v>21</v>
      </c>
      <c r="I3624" s="12" t="s">
        <v>31</v>
      </c>
      <c r="J3624" s="3">
        <v>236</v>
      </c>
      <c r="K3624" s="3" t="str">
        <f>IF(VLOOKUP(D3624,'Resources Final'!A:C,3,FALSE)=0,"",VLOOKUP(D3624,'Resources Final'!A:C,3,FALSE))</f>
        <v>Y</v>
      </c>
      <c r="L3624" s="3" t="str">
        <f>IF(VLOOKUP(D3624,'Resources Final'!A:D,4,FALSE)=0,"",VLOOKUP(D3624,'Resources Final'!A:D,4,FALSE))</f>
        <v/>
      </c>
      <c r="M3624" s="3" t="str">
        <f>IF(VLOOKUP(D3624,'Resources Final'!A:E,5,FALSE)=0,"",VLOOKUP(D3624,'Resources Final'!A:E,5,FALSE))</f>
        <v/>
      </c>
      <c r="N3624" s="7" t="str">
        <f>IF(VLOOKUP(D3624,'Resources Final'!A:F,6,FALSE)=0,"",VLOOKUP(D3624,'Resources Final'!A:F,6,FALSE))</f>
        <v/>
      </c>
      <c r="O3624" s="3" t="str">
        <f>IF(VLOOKUP(D3624,'Resources Final'!A:G,7,FALSE)=0,"",VLOOKUP(D3624,'Resources Final'!A:G,7,FALSE))</f>
        <v/>
      </c>
    </row>
    <row r="3625" spans="1:15" x14ac:dyDescent="0.2">
      <c r="A3625" s="11">
        <v>990</v>
      </c>
      <c r="B3625" s="11" t="str">
        <f t="shared" si="68"/>
        <v>Charles G. Koch Charitable Foundation_Huntington College20171600</v>
      </c>
      <c r="C3625" s="11" t="s">
        <v>19</v>
      </c>
      <c r="D3625" s="11" t="s">
        <v>1648</v>
      </c>
      <c r="E3625" s="11" t="s">
        <v>1648</v>
      </c>
      <c r="F3625" s="4">
        <v>1600</v>
      </c>
      <c r="G3625" s="3">
        <v>2017</v>
      </c>
      <c r="H3625" s="3" t="s">
        <v>21</v>
      </c>
      <c r="I3625" s="12"/>
      <c r="J3625" s="3">
        <v>237</v>
      </c>
      <c r="K3625" s="3" t="str">
        <f>IF(VLOOKUP(D3625,'Resources Final'!A:C,3,FALSE)=0,"",VLOOKUP(D3625,'Resources Final'!A:C,3,FALSE))</f>
        <v/>
      </c>
      <c r="L3625" s="3" t="str">
        <f>IF(VLOOKUP(D3625,'Resources Final'!A:D,4,FALSE)=0,"",VLOOKUP(D3625,'Resources Final'!A:D,4,FALSE))</f>
        <v>Y</v>
      </c>
      <c r="M3625" s="3" t="str">
        <f>IF(VLOOKUP(D3625,'Resources Final'!A:E,5,FALSE)=0,"",VLOOKUP(D3625,'Resources Final'!A:E,5,FALSE))</f>
        <v/>
      </c>
      <c r="N3625" s="7" t="str">
        <f>IF(VLOOKUP(D3625,'Resources Final'!A:F,6,FALSE)=0,"",VLOOKUP(D3625,'Resources Final'!A:F,6,FALSE))</f>
        <v/>
      </c>
      <c r="O3625" s="3" t="str">
        <f>IF(VLOOKUP(D3625,'Resources Final'!A:G,7,FALSE)=0,"",VLOOKUP(D3625,'Resources Final'!A:G,7,FALSE))</f>
        <v/>
      </c>
    </row>
    <row r="3626" spans="1:15" x14ac:dyDescent="0.2">
      <c r="A3626" s="11">
        <v>990</v>
      </c>
      <c r="B3626" s="11" t="str">
        <f t="shared" si="68"/>
        <v>Charles G. Koch Charitable Foundation_Reed20173825</v>
      </c>
      <c r="C3626" s="11" t="s">
        <v>19</v>
      </c>
      <c r="D3626" s="11" t="s">
        <v>3014</v>
      </c>
      <c r="E3626" s="11" t="s">
        <v>3014</v>
      </c>
      <c r="F3626" s="4">
        <v>3825</v>
      </c>
      <c r="G3626" s="3">
        <v>2017</v>
      </c>
      <c r="H3626" s="3" t="s">
        <v>21</v>
      </c>
      <c r="I3626" s="12" t="s">
        <v>31</v>
      </c>
      <c r="J3626" s="3">
        <v>238</v>
      </c>
      <c r="K3626" s="3" t="str">
        <f>IF(VLOOKUP(D3626,'Resources Final'!A:C,3,FALSE)=0,"",VLOOKUP(D3626,'Resources Final'!A:C,3,FALSE))</f>
        <v>Y</v>
      </c>
      <c r="L3626" s="3" t="str">
        <f>IF(VLOOKUP(D3626,'Resources Final'!A:D,4,FALSE)=0,"",VLOOKUP(D3626,'Resources Final'!A:D,4,FALSE))</f>
        <v/>
      </c>
      <c r="M3626" s="3" t="str">
        <f>IF(VLOOKUP(D3626,'Resources Final'!A:E,5,FALSE)=0,"",VLOOKUP(D3626,'Resources Final'!A:E,5,FALSE))</f>
        <v/>
      </c>
      <c r="N3626" s="7" t="str">
        <f>IF(VLOOKUP(D3626,'Resources Final'!A:F,6,FALSE)=0,"",VLOOKUP(D3626,'Resources Final'!A:F,6,FALSE))</f>
        <v/>
      </c>
      <c r="O3626" s="3" t="str">
        <f>IF(VLOOKUP(D3626,'Resources Final'!A:G,7,FALSE)=0,"",VLOOKUP(D3626,'Resources Final'!A:G,7,FALSE))</f>
        <v/>
      </c>
    </row>
    <row r="3627" spans="1:15" x14ac:dyDescent="0.2">
      <c r="A3627" s="11">
        <v>990</v>
      </c>
      <c r="B3627" s="11" t="str">
        <f t="shared" si="68"/>
        <v>Charles G. Koch Charitable Foundation_Lopez20172025</v>
      </c>
      <c r="C3627" s="11" t="s">
        <v>19</v>
      </c>
      <c r="D3627" s="11" t="s">
        <v>2205</v>
      </c>
      <c r="E3627" s="11" t="s">
        <v>2205</v>
      </c>
      <c r="F3627" s="4">
        <v>2025</v>
      </c>
      <c r="G3627" s="3">
        <v>2017</v>
      </c>
      <c r="H3627" s="3" t="s">
        <v>21</v>
      </c>
      <c r="I3627" s="12" t="s">
        <v>31</v>
      </c>
      <c r="J3627" s="3">
        <v>239</v>
      </c>
      <c r="K3627" s="3" t="str">
        <f>IF(VLOOKUP(D3627,'Resources Final'!A:C,3,FALSE)=0,"",VLOOKUP(D3627,'Resources Final'!A:C,3,FALSE))</f>
        <v>Y</v>
      </c>
      <c r="L3627" s="3" t="str">
        <f>IF(VLOOKUP(D3627,'Resources Final'!A:D,4,FALSE)=0,"",VLOOKUP(D3627,'Resources Final'!A:D,4,FALSE))</f>
        <v/>
      </c>
      <c r="M3627" s="3" t="str">
        <f>IF(VLOOKUP(D3627,'Resources Final'!A:E,5,FALSE)=0,"",VLOOKUP(D3627,'Resources Final'!A:E,5,FALSE))</f>
        <v/>
      </c>
      <c r="N3627" s="7" t="str">
        <f>IF(VLOOKUP(D3627,'Resources Final'!A:F,6,FALSE)=0,"",VLOOKUP(D3627,'Resources Final'!A:F,6,FALSE))</f>
        <v/>
      </c>
      <c r="O3627" s="3" t="str">
        <f>IF(VLOOKUP(D3627,'Resources Final'!A:G,7,FALSE)=0,"",VLOOKUP(D3627,'Resources Final'!A:G,7,FALSE))</f>
        <v/>
      </c>
    </row>
    <row r="3628" spans="1:15" x14ac:dyDescent="0.2">
      <c r="A3628" s="11">
        <v>990</v>
      </c>
      <c r="B3628" s="11" t="str">
        <f t="shared" si="68"/>
        <v>Charles G. Koch Charitable Foundation_University of Texas - Rio Grande Velley201713000</v>
      </c>
      <c r="C3628" s="11" t="s">
        <v>19</v>
      </c>
      <c r="D3628" s="11" t="s">
        <v>3832</v>
      </c>
      <c r="E3628" s="11" t="s">
        <v>3827</v>
      </c>
      <c r="F3628" s="4">
        <v>13000</v>
      </c>
      <c r="G3628" s="3">
        <v>2017</v>
      </c>
      <c r="H3628" s="3" t="s">
        <v>21</v>
      </c>
      <c r="I3628" s="12"/>
      <c r="J3628" s="3">
        <v>240</v>
      </c>
      <c r="K3628" s="3" t="str">
        <f>IF(VLOOKUP(D3628,'Resources Final'!A:C,3,FALSE)=0,"",VLOOKUP(D3628,'Resources Final'!A:C,3,FALSE))</f>
        <v/>
      </c>
      <c r="L3628" s="3" t="str">
        <f>IF(VLOOKUP(D3628,'Resources Final'!A:D,4,FALSE)=0,"",VLOOKUP(D3628,'Resources Final'!A:D,4,FALSE))</f>
        <v>Y</v>
      </c>
      <c r="M3628" s="3" t="str">
        <f>IF(VLOOKUP(D3628,'Resources Final'!A:E,5,FALSE)=0,"",VLOOKUP(D3628,'Resources Final'!A:E,5,FALSE))</f>
        <v/>
      </c>
      <c r="N3628" s="7" t="str">
        <f>IF(VLOOKUP(D3628,'Resources Final'!A:F,6,FALSE)=0,"",VLOOKUP(D3628,'Resources Final'!A:F,6,FALSE))</f>
        <v/>
      </c>
      <c r="O3628" s="3" t="str">
        <f>IF(VLOOKUP(D3628,'Resources Final'!A:G,7,FALSE)=0,"",VLOOKUP(D3628,'Resources Final'!A:G,7,FALSE))</f>
        <v/>
      </c>
    </row>
    <row r="3629" spans="1:15" x14ac:dyDescent="0.2">
      <c r="A3629" s="11">
        <v>990</v>
      </c>
      <c r="B3629" s="11" t="str">
        <f t="shared" si="68"/>
        <v>Charles G. Koch Charitable Foundation_Naas20173600</v>
      </c>
      <c r="C3629" s="11" t="s">
        <v>19</v>
      </c>
      <c r="D3629" s="11" t="s">
        <v>2590</v>
      </c>
      <c r="E3629" s="11" t="s">
        <v>2590</v>
      </c>
      <c r="F3629" s="4">
        <v>3600</v>
      </c>
      <c r="G3629" s="3">
        <v>2017</v>
      </c>
      <c r="H3629" s="3" t="s">
        <v>21</v>
      </c>
      <c r="I3629" s="12" t="s">
        <v>31</v>
      </c>
      <c r="J3629" s="3">
        <v>241</v>
      </c>
      <c r="K3629" s="3" t="str">
        <f>IF(VLOOKUP(D3629,'Resources Final'!A:C,3,FALSE)=0,"",VLOOKUP(D3629,'Resources Final'!A:C,3,FALSE))</f>
        <v>Y</v>
      </c>
      <c r="L3629" s="3" t="str">
        <f>IF(VLOOKUP(D3629,'Resources Final'!A:D,4,FALSE)=0,"",VLOOKUP(D3629,'Resources Final'!A:D,4,FALSE))</f>
        <v/>
      </c>
      <c r="M3629" s="3" t="str">
        <f>IF(VLOOKUP(D3629,'Resources Final'!A:E,5,FALSE)=0,"",VLOOKUP(D3629,'Resources Final'!A:E,5,FALSE))</f>
        <v/>
      </c>
      <c r="N3629" s="7" t="str">
        <f>IF(VLOOKUP(D3629,'Resources Final'!A:F,6,FALSE)=0,"",VLOOKUP(D3629,'Resources Final'!A:F,6,FALSE))</f>
        <v/>
      </c>
      <c r="O3629" s="3" t="str">
        <f>IF(VLOOKUP(D3629,'Resources Final'!A:G,7,FALSE)=0,"",VLOOKUP(D3629,'Resources Final'!A:G,7,FALSE))</f>
        <v/>
      </c>
    </row>
    <row r="3630" spans="1:15" x14ac:dyDescent="0.2">
      <c r="A3630" s="11">
        <v>990</v>
      </c>
      <c r="B3630" s="11" t="str">
        <f t="shared" si="68"/>
        <v>Charles G. Koch Charitable Foundation_Cerny20173825</v>
      </c>
      <c r="C3630" s="11" t="s">
        <v>19</v>
      </c>
      <c r="D3630" s="11" t="s">
        <v>687</v>
      </c>
      <c r="E3630" s="11" t="s">
        <v>687</v>
      </c>
      <c r="F3630" s="4">
        <v>3825</v>
      </c>
      <c r="G3630" s="3">
        <v>2017</v>
      </c>
      <c r="H3630" s="3" t="s">
        <v>21</v>
      </c>
      <c r="I3630" s="12" t="s">
        <v>31</v>
      </c>
      <c r="J3630" s="3">
        <v>242</v>
      </c>
      <c r="K3630" s="3" t="str">
        <f>IF(VLOOKUP(D3630,'Resources Final'!A:C,3,FALSE)=0,"",VLOOKUP(D3630,'Resources Final'!A:C,3,FALSE))</f>
        <v>Y</v>
      </c>
      <c r="L3630" s="3" t="str">
        <f>IF(VLOOKUP(D3630,'Resources Final'!A:D,4,FALSE)=0,"",VLOOKUP(D3630,'Resources Final'!A:D,4,FALSE))</f>
        <v/>
      </c>
      <c r="M3630" s="3" t="str">
        <f>IF(VLOOKUP(D3630,'Resources Final'!A:E,5,FALSE)=0,"",VLOOKUP(D3630,'Resources Final'!A:E,5,FALSE))</f>
        <v/>
      </c>
      <c r="N3630" s="7" t="str">
        <f>IF(VLOOKUP(D3630,'Resources Final'!A:F,6,FALSE)=0,"",VLOOKUP(D3630,'Resources Final'!A:F,6,FALSE))</f>
        <v/>
      </c>
      <c r="O3630" s="3" t="str">
        <f>IF(VLOOKUP(D3630,'Resources Final'!A:G,7,FALSE)=0,"",VLOOKUP(D3630,'Resources Final'!A:G,7,FALSE))</f>
        <v/>
      </c>
    </row>
    <row r="3631" spans="1:15" x14ac:dyDescent="0.2">
      <c r="A3631" s="11">
        <v>990</v>
      </c>
      <c r="B3631" s="11" t="str">
        <f t="shared" si="68"/>
        <v>Charles G. Koch Charitable Foundation_Soto20173150</v>
      </c>
      <c r="C3631" s="11" t="s">
        <v>19</v>
      </c>
      <c r="D3631" s="11" t="s">
        <v>3358</v>
      </c>
      <c r="E3631" s="11" t="s">
        <v>3358</v>
      </c>
      <c r="F3631" s="4">
        <v>3150</v>
      </c>
      <c r="G3631" s="3">
        <v>2017</v>
      </c>
      <c r="H3631" s="3" t="s">
        <v>21</v>
      </c>
      <c r="I3631" s="12" t="s">
        <v>31</v>
      </c>
      <c r="J3631" s="3">
        <v>243</v>
      </c>
      <c r="K3631" s="3" t="str">
        <f>IF(VLOOKUP(D3631,'Resources Final'!A:C,3,FALSE)=0,"",VLOOKUP(D3631,'Resources Final'!A:C,3,FALSE))</f>
        <v>Y</v>
      </c>
      <c r="L3631" s="3" t="str">
        <f>IF(VLOOKUP(D3631,'Resources Final'!A:D,4,FALSE)=0,"",VLOOKUP(D3631,'Resources Final'!A:D,4,FALSE))</f>
        <v/>
      </c>
      <c r="M3631" s="3" t="str">
        <f>IF(VLOOKUP(D3631,'Resources Final'!A:E,5,FALSE)=0,"",VLOOKUP(D3631,'Resources Final'!A:E,5,FALSE))</f>
        <v/>
      </c>
      <c r="N3631" s="7" t="str">
        <f>IF(VLOOKUP(D3631,'Resources Final'!A:F,6,FALSE)=0,"",VLOOKUP(D3631,'Resources Final'!A:F,6,FALSE))</f>
        <v/>
      </c>
      <c r="O3631" s="3" t="str">
        <f>IF(VLOOKUP(D3631,'Resources Final'!A:G,7,FALSE)=0,"",VLOOKUP(D3631,'Resources Final'!A:G,7,FALSE))</f>
        <v/>
      </c>
    </row>
    <row r="3632" spans="1:15" x14ac:dyDescent="0.2">
      <c r="A3632" s="11">
        <v>990</v>
      </c>
      <c r="B3632" s="11" t="str">
        <f t="shared" si="68"/>
        <v>Charles G. Koch Charitable Foundation_Moran20174725</v>
      </c>
      <c r="C3632" s="11" t="s">
        <v>19</v>
      </c>
      <c r="D3632" s="11" t="s">
        <v>2525</v>
      </c>
      <c r="E3632" s="11" t="s">
        <v>2525</v>
      </c>
      <c r="F3632" s="4">
        <v>4725</v>
      </c>
      <c r="G3632" s="3">
        <v>2017</v>
      </c>
      <c r="H3632" s="3" t="s">
        <v>21</v>
      </c>
      <c r="I3632" s="12" t="s">
        <v>31</v>
      </c>
      <c r="J3632" s="3">
        <v>244</v>
      </c>
      <c r="K3632" s="3" t="str">
        <f>IF(VLOOKUP(D3632,'Resources Final'!A:C,3,FALSE)=0,"",VLOOKUP(D3632,'Resources Final'!A:C,3,FALSE))</f>
        <v>Y</v>
      </c>
      <c r="L3632" s="3" t="str">
        <f>IF(VLOOKUP(D3632,'Resources Final'!A:D,4,FALSE)=0,"",VLOOKUP(D3632,'Resources Final'!A:D,4,FALSE))</f>
        <v/>
      </c>
      <c r="M3632" s="3" t="str">
        <f>IF(VLOOKUP(D3632,'Resources Final'!A:E,5,FALSE)=0,"",VLOOKUP(D3632,'Resources Final'!A:E,5,FALSE))</f>
        <v/>
      </c>
      <c r="N3632" s="7" t="str">
        <f>IF(VLOOKUP(D3632,'Resources Final'!A:F,6,FALSE)=0,"",VLOOKUP(D3632,'Resources Final'!A:F,6,FALSE))</f>
        <v/>
      </c>
      <c r="O3632" s="3" t="str">
        <f>IF(VLOOKUP(D3632,'Resources Final'!A:G,7,FALSE)=0,"",VLOOKUP(D3632,'Resources Final'!A:G,7,FALSE))</f>
        <v/>
      </c>
    </row>
    <row r="3633" spans="1:15" x14ac:dyDescent="0.2">
      <c r="A3633" s="11">
        <v>990</v>
      </c>
      <c r="B3633" s="11" t="str">
        <f t="shared" si="68"/>
        <v>Charles G. Koch Charitable Foundation_Cause of Action201727000</v>
      </c>
      <c r="C3633" s="11" t="s">
        <v>19</v>
      </c>
      <c r="D3633" s="11" t="s">
        <v>638</v>
      </c>
      <c r="E3633" s="11" t="s">
        <v>639</v>
      </c>
      <c r="F3633" s="4">
        <v>27000</v>
      </c>
      <c r="G3633" s="3">
        <v>2017</v>
      </c>
      <c r="H3633" s="3" t="s">
        <v>21</v>
      </c>
      <c r="I3633" s="12"/>
      <c r="J3633" s="3">
        <v>245</v>
      </c>
      <c r="K3633" s="3" t="str">
        <f>IF(VLOOKUP(D3633,'Resources Final'!A:C,3,FALSE)=0,"",VLOOKUP(D3633,'Resources Final'!A:C,3,FALSE))</f>
        <v/>
      </c>
      <c r="L3633" s="3" t="str">
        <f>IF(VLOOKUP(D3633,'Resources Final'!A:D,4,FALSE)=0,"",VLOOKUP(D3633,'Resources Final'!A:D,4,FALSE))</f>
        <v/>
      </c>
      <c r="M3633" s="3" t="str">
        <f>IF(VLOOKUP(D3633,'Resources Final'!A:E,5,FALSE)=0,"",VLOOKUP(D3633,'Resources Final'!A:E,5,FALSE))</f>
        <v/>
      </c>
      <c r="N3633" s="7" t="str">
        <f>IF(VLOOKUP(D3633,'Resources Final'!A:F,6,FALSE)=0,"",VLOOKUP(D3633,'Resources Final'!A:F,6,FALSE))</f>
        <v>https://www.sourcewatch.org/index.php/Cause_of_Action</v>
      </c>
      <c r="O3633" s="3" t="str">
        <f>IF(VLOOKUP(D3633,'Resources Final'!A:G,7,FALSE)=0,"",VLOOKUP(D3633,'Resources Final'!A:G,7,FALSE))</f>
        <v>Sourcewatch</v>
      </c>
    </row>
    <row r="3634" spans="1:15" x14ac:dyDescent="0.2">
      <c r="A3634" s="11">
        <v>990</v>
      </c>
      <c r="B3634" s="11" t="str">
        <f t="shared" si="68"/>
        <v>Charles G. Koch Charitable Foundation_University of Wyoming Foundation2017200000</v>
      </c>
      <c r="C3634" s="11" t="s">
        <v>19</v>
      </c>
      <c r="D3634" s="11" t="s">
        <v>3854</v>
      </c>
      <c r="E3634" s="11" t="s">
        <v>3854</v>
      </c>
      <c r="F3634" s="4">
        <v>200000</v>
      </c>
      <c r="G3634" s="3">
        <v>2017</v>
      </c>
      <c r="H3634" s="3" t="s">
        <v>21</v>
      </c>
      <c r="I3634" s="12"/>
      <c r="J3634" s="3">
        <v>246</v>
      </c>
      <c r="K3634" s="3" t="str">
        <f>IF(VLOOKUP(D3634,'Resources Final'!A:C,3,FALSE)=0,"",VLOOKUP(D3634,'Resources Final'!A:C,3,FALSE))</f>
        <v/>
      </c>
      <c r="L3634" s="3" t="str">
        <f>IF(VLOOKUP(D3634,'Resources Final'!A:D,4,FALSE)=0,"",VLOOKUP(D3634,'Resources Final'!A:D,4,FALSE))</f>
        <v>Y</v>
      </c>
      <c r="M3634" s="3" t="str">
        <f>IF(VLOOKUP(D3634,'Resources Final'!A:E,5,FALSE)=0,"",VLOOKUP(D3634,'Resources Final'!A:E,5,FALSE))</f>
        <v/>
      </c>
      <c r="N3634" s="7" t="str">
        <f>IF(VLOOKUP(D3634,'Resources Final'!A:F,6,FALSE)=0,"",VLOOKUP(D3634,'Resources Final'!A:F,6,FALSE))</f>
        <v/>
      </c>
      <c r="O3634" s="3" t="str">
        <f>IF(VLOOKUP(D3634,'Resources Final'!A:G,7,FALSE)=0,"",VLOOKUP(D3634,'Resources Final'!A:G,7,FALSE))</f>
        <v/>
      </c>
    </row>
    <row r="3635" spans="1:15" x14ac:dyDescent="0.2">
      <c r="A3635" s="11">
        <v>990</v>
      </c>
      <c r="B3635" s="11" t="str">
        <f t="shared" si="68"/>
        <v>Charles G. Koch Charitable Foundation_Leon20173150</v>
      </c>
      <c r="C3635" s="11" t="s">
        <v>19</v>
      </c>
      <c r="D3635" s="11" t="s">
        <v>2142</v>
      </c>
      <c r="E3635" s="11" t="s">
        <v>2142</v>
      </c>
      <c r="F3635" s="4">
        <v>3150</v>
      </c>
      <c r="G3635" s="3">
        <v>2017</v>
      </c>
      <c r="H3635" s="3" t="s">
        <v>21</v>
      </c>
      <c r="I3635" s="12" t="s">
        <v>31</v>
      </c>
      <c r="J3635" s="3">
        <v>247</v>
      </c>
      <c r="K3635" s="3" t="str">
        <f>IF(VLOOKUP(D3635,'Resources Final'!A:C,3,FALSE)=0,"",VLOOKUP(D3635,'Resources Final'!A:C,3,FALSE))</f>
        <v>Y</v>
      </c>
      <c r="L3635" s="3" t="str">
        <f>IF(VLOOKUP(D3635,'Resources Final'!A:D,4,FALSE)=0,"",VLOOKUP(D3635,'Resources Final'!A:D,4,FALSE))</f>
        <v/>
      </c>
      <c r="M3635" s="3" t="str">
        <f>IF(VLOOKUP(D3635,'Resources Final'!A:E,5,FALSE)=0,"",VLOOKUP(D3635,'Resources Final'!A:E,5,FALSE))</f>
        <v/>
      </c>
      <c r="N3635" s="7" t="str">
        <f>IF(VLOOKUP(D3635,'Resources Final'!A:F,6,FALSE)=0,"",VLOOKUP(D3635,'Resources Final'!A:F,6,FALSE))</f>
        <v/>
      </c>
      <c r="O3635" s="3" t="str">
        <f>IF(VLOOKUP(D3635,'Resources Final'!A:G,7,FALSE)=0,"",VLOOKUP(D3635,'Resources Final'!A:G,7,FALSE))</f>
        <v/>
      </c>
    </row>
    <row r="3636" spans="1:15" x14ac:dyDescent="0.2">
      <c r="A3636" s="11">
        <v>990</v>
      </c>
      <c r="B3636" s="11" t="str">
        <f t="shared" si="68"/>
        <v>Charles G. Koch Charitable Foundation_Coastal Education Foundation20179000</v>
      </c>
      <c r="C3636" s="11" t="s">
        <v>19</v>
      </c>
      <c r="D3636" s="11" t="s">
        <v>766</v>
      </c>
      <c r="E3636" s="11" t="s">
        <v>4290</v>
      </c>
      <c r="F3636" s="4">
        <v>9000</v>
      </c>
      <c r="G3636" s="3">
        <v>2017</v>
      </c>
      <c r="H3636" s="3" t="s">
        <v>21</v>
      </c>
      <c r="I3636" s="12" t="s">
        <v>2340</v>
      </c>
      <c r="J3636" s="3">
        <v>248</v>
      </c>
      <c r="K3636" s="3" t="str">
        <f>IF(VLOOKUP(D3636,'Resources Final'!A:C,3,FALSE)=0,"",VLOOKUP(D3636,'Resources Final'!A:C,3,FALSE))</f>
        <v/>
      </c>
      <c r="L3636" s="3" t="str">
        <f>IF(VLOOKUP(D3636,'Resources Final'!A:D,4,FALSE)=0,"",VLOOKUP(D3636,'Resources Final'!A:D,4,FALSE))</f>
        <v/>
      </c>
      <c r="M3636" s="3" t="str">
        <f>IF(VLOOKUP(D3636,'Resources Final'!A:E,5,FALSE)=0,"",VLOOKUP(D3636,'Resources Final'!A:E,5,FALSE))</f>
        <v/>
      </c>
      <c r="N3636" s="7" t="str">
        <f>IF(VLOOKUP(D3636,'Resources Final'!A:F,6,FALSE)=0,"",VLOOKUP(D3636,'Resources Final'!A:F,6,FALSE))</f>
        <v/>
      </c>
      <c r="O3636" s="3" t="str">
        <f>IF(VLOOKUP(D3636,'Resources Final'!A:G,7,FALSE)=0,"",VLOOKUP(D3636,'Resources Final'!A:G,7,FALSE))</f>
        <v/>
      </c>
    </row>
    <row r="3637" spans="1:15" x14ac:dyDescent="0.2">
      <c r="A3637" s="11">
        <v>990</v>
      </c>
      <c r="B3637" s="11" t="str">
        <f t="shared" si="68"/>
        <v>Charles G. Koch Charitable Foundation_Foundation for Government Accountability20173300</v>
      </c>
      <c r="C3637" s="11" t="s">
        <v>19</v>
      </c>
      <c r="D3637" s="11" t="s">
        <v>1259</v>
      </c>
      <c r="E3637" s="11" t="s">
        <v>1259</v>
      </c>
      <c r="F3637" s="4">
        <v>3300</v>
      </c>
      <c r="G3637" s="3">
        <v>2017</v>
      </c>
      <c r="H3637" s="3" t="s">
        <v>21</v>
      </c>
      <c r="I3637" s="12"/>
      <c r="J3637" s="3">
        <v>249</v>
      </c>
      <c r="K3637" s="3" t="str">
        <f>IF(VLOOKUP(D3637,'Resources Final'!A:C,3,FALSE)=0,"",VLOOKUP(D3637,'Resources Final'!A:C,3,FALSE))</f>
        <v/>
      </c>
      <c r="L3637" s="3" t="str">
        <f>IF(VLOOKUP(D3637,'Resources Final'!A:D,4,FALSE)=0,"",VLOOKUP(D3637,'Resources Final'!A:D,4,FALSE))</f>
        <v/>
      </c>
      <c r="M3637" s="3" t="str">
        <f>IF(VLOOKUP(D3637,'Resources Final'!A:E,5,FALSE)=0,"",VLOOKUP(D3637,'Resources Final'!A:E,5,FALSE))</f>
        <v/>
      </c>
      <c r="N3637" s="7" t="str">
        <f>IF(VLOOKUP(D3637,'Resources Final'!A:F,6,FALSE)=0,"",VLOOKUP(D3637,'Resources Final'!A:F,6,FALSE))</f>
        <v>https://www.sourcewatch.org/index.php/Foundation_for_Government_Accountability</v>
      </c>
      <c r="O3637" s="3" t="str">
        <f>IF(VLOOKUP(D3637,'Resources Final'!A:G,7,FALSE)=0,"",VLOOKUP(D3637,'Resources Final'!A:G,7,FALSE))</f>
        <v>Sourcewatch</v>
      </c>
    </row>
    <row r="3638" spans="1:15" x14ac:dyDescent="0.2">
      <c r="A3638" s="11">
        <v>990</v>
      </c>
      <c r="B3638" s="11" t="str">
        <f t="shared" si="68"/>
        <v>Charles G. Koch Charitable Foundation_University of South Florida Foundation201745000</v>
      </c>
      <c r="C3638" s="11" t="s">
        <v>19</v>
      </c>
      <c r="D3638" s="11" t="s">
        <v>3818</v>
      </c>
      <c r="E3638" s="11" t="s">
        <v>3819</v>
      </c>
      <c r="F3638" s="4">
        <v>45000</v>
      </c>
      <c r="G3638" s="3">
        <v>2017</v>
      </c>
      <c r="H3638" s="3" t="s">
        <v>21</v>
      </c>
      <c r="I3638" s="12"/>
      <c r="J3638" s="3">
        <v>250</v>
      </c>
      <c r="K3638" s="3" t="str">
        <f>IF(VLOOKUP(D3638,'Resources Final'!A:C,3,FALSE)=0,"",VLOOKUP(D3638,'Resources Final'!A:C,3,FALSE))</f>
        <v/>
      </c>
      <c r="L3638" s="3" t="str">
        <f>IF(VLOOKUP(D3638,'Resources Final'!A:D,4,FALSE)=0,"",VLOOKUP(D3638,'Resources Final'!A:D,4,FALSE))</f>
        <v>Y</v>
      </c>
      <c r="M3638" s="3" t="str">
        <f>IF(VLOOKUP(D3638,'Resources Final'!A:E,5,FALSE)=0,"",VLOOKUP(D3638,'Resources Final'!A:E,5,FALSE))</f>
        <v/>
      </c>
      <c r="N3638" s="7" t="str">
        <f>IF(VLOOKUP(D3638,'Resources Final'!A:F,6,FALSE)=0,"",VLOOKUP(D3638,'Resources Final'!A:F,6,FALSE))</f>
        <v/>
      </c>
      <c r="O3638" s="3" t="str">
        <f>IF(VLOOKUP(D3638,'Resources Final'!A:G,7,FALSE)=0,"",VLOOKUP(D3638,'Resources Final'!A:G,7,FALSE))</f>
        <v/>
      </c>
    </row>
    <row r="3639" spans="1:15" x14ac:dyDescent="0.2">
      <c r="A3639" s="11">
        <v>990</v>
      </c>
      <c r="B3639" s="11" t="str">
        <f t="shared" si="68"/>
        <v>Charles G. Koch Charitable Foundation_Maley20173150</v>
      </c>
      <c r="C3639" s="11" t="s">
        <v>19</v>
      </c>
      <c r="D3639" s="11" t="s">
        <v>2301</v>
      </c>
      <c r="E3639" s="11" t="s">
        <v>2301</v>
      </c>
      <c r="F3639" s="4">
        <v>3150</v>
      </c>
      <c r="G3639" s="3">
        <v>2017</v>
      </c>
      <c r="H3639" s="3" t="s">
        <v>21</v>
      </c>
      <c r="I3639" s="12" t="s">
        <v>31</v>
      </c>
      <c r="J3639" s="3">
        <v>251</v>
      </c>
      <c r="K3639" s="3" t="str">
        <f>IF(VLOOKUP(D3639,'Resources Final'!A:C,3,FALSE)=0,"",VLOOKUP(D3639,'Resources Final'!A:C,3,FALSE))</f>
        <v>Y</v>
      </c>
      <c r="L3639" s="3" t="str">
        <f>IF(VLOOKUP(D3639,'Resources Final'!A:D,4,FALSE)=0,"",VLOOKUP(D3639,'Resources Final'!A:D,4,FALSE))</f>
        <v/>
      </c>
      <c r="M3639" s="3" t="str">
        <f>IF(VLOOKUP(D3639,'Resources Final'!A:E,5,FALSE)=0,"",VLOOKUP(D3639,'Resources Final'!A:E,5,FALSE))</f>
        <v/>
      </c>
      <c r="N3639" s="7" t="str">
        <f>IF(VLOOKUP(D3639,'Resources Final'!A:F,6,FALSE)=0,"",VLOOKUP(D3639,'Resources Final'!A:F,6,FALSE))</f>
        <v/>
      </c>
      <c r="O3639" s="3" t="str">
        <f>IF(VLOOKUP(D3639,'Resources Final'!A:G,7,FALSE)=0,"",VLOOKUP(D3639,'Resources Final'!A:G,7,FALSE))</f>
        <v/>
      </c>
    </row>
    <row r="3640" spans="1:15" x14ac:dyDescent="0.2">
      <c r="A3640" s="11">
        <v>990</v>
      </c>
      <c r="B3640" s="11" t="str">
        <f t="shared" si="68"/>
        <v>Charles G. Koch Charitable Foundation_Institute for Humane Studies at George Mason University2017138803</v>
      </c>
      <c r="C3640" s="11" t="s">
        <v>19</v>
      </c>
      <c r="D3640" s="11" t="s">
        <v>1680</v>
      </c>
      <c r="E3640" s="11" t="s">
        <v>4261</v>
      </c>
      <c r="F3640" s="4">
        <v>138803</v>
      </c>
      <c r="G3640" s="3">
        <v>2017</v>
      </c>
      <c r="H3640" s="3" t="s">
        <v>21</v>
      </c>
      <c r="I3640" s="12"/>
      <c r="J3640" s="3">
        <v>252</v>
      </c>
      <c r="K3640" s="3" t="str">
        <f>IF(VLOOKUP(D3640,'Resources Final'!A:C,3,FALSE)=0,"",VLOOKUP(D3640,'Resources Final'!A:C,3,FALSE))</f>
        <v/>
      </c>
      <c r="L3640" s="3" t="str">
        <f>IF(VLOOKUP(D3640,'Resources Final'!A:D,4,FALSE)=0,"",VLOOKUP(D3640,'Resources Final'!A:D,4,FALSE))</f>
        <v>Y</v>
      </c>
      <c r="M3640" s="3" t="str">
        <f>IF(VLOOKUP(D3640,'Resources Final'!A:E,5,FALSE)=0,"",VLOOKUP(D3640,'Resources Final'!A:E,5,FALSE))</f>
        <v/>
      </c>
      <c r="N3640" s="7" t="str">
        <f>IF(VLOOKUP(D3640,'Resources Final'!A:F,6,FALSE)=0,"",VLOOKUP(D3640,'Resources Final'!A:F,6,FALSE))</f>
        <v>https://www.desmogblog.com/institute-humane-studies-george-mason-university</v>
      </c>
      <c r="O3640" s="3" t="str">
        <f>IF(VLOOKUP(D3640,'Resources Final'!A:G,7,FALSE)=0,"",VLOOKUP(D3640,'Resources Final'!A:G,7,FALSE))</f>
        <v>Desmog</v>
      </c>
    </row>
    <row r="3641" spans="1:15" x14ac:dyDescent="0.2">
      <c r="A3641" s="11">
        <v>990</v>
      </c>
      <c r="B3641" s="11" t="str">
        <f t="shared" si="68"/>
        <v>Charles G. Koch Charitable Foundation_University of Alabama - Tuscaloosa201744016</v>
      </c>
      <c r="C3641" s="11" t="s">
        <v>19</v>
      </c>
      <c r="D3641" s="11" t="s">
        <v>3721</v>
      </c>
      <c r="E3641" s="11" t="s">
        <v>3719</v>
      </c>
      <c r="F3641" s="4">
        <v>44016</v>
      </c>
      <c r="G3641" s="3">
        <v>2017</v>
      </c>
      <c r="H3641" s="3" t="s">
        <v>21</v>
      </c>
      <c r="I3641" s="12"/>
      <c r="J3641" s="3">
        <v>253</v>
      </c>
      <c r="K3641" s="3" t="str">
        <f>IF(VLOOKUP(D3641,'Resources Final'!A:C,3,FALSE)=0,"",VLOOKUP(D3641,'Resources Final'!A:C,3,FALSE))</f>
        <v/>
      </c>
      <c r="L3641" s="3" t="str">
        <f>IF(VLOOKUP(D3641,'Resources Final'!A:D,4,FALSE)=0,"",VLOOKUP(D3641,'Resources Final'!A:D,4,FALSE))</f>
        <v>Y</v>
      </c>
      <c r="M3641" s="3" t="str">
        <f>IF(VLOOKUP(D3641,'Resources Final'!A:E,5,FALSE)=0,"",VLOOKUP(D3641,'Resources Final'!A:E,5,FALSE))</f>
        <v/>
      </c>
      <c r="N3641" s="7" t="str">
        <f>IF(VLOOKUP(D3641,'Resources Final'!A:F,6,FALSE)=0,"",VLOOKUP(D3641,'Resources Final'!A:F,6,FALSE))</f>
        <v/>
      </c>
      <c r="O3641" s="3" t="str">
        <f>IF(VLOOKUP(D3641,'Resources Final'!A:G,7,FALSE)=0,"",VLOOKUP(D3641,'Resources Final'!A:G,7,FALSE))</f>
        <v/>
      </c>
    </row>
    <row r="3642" spans="1:15" x14ac:dyDescent="0.2">
      <c r="A3642" s="11">
        <v>990</v>
      </c>
      <c r="B3642" s="11" t="str">
        <f t="shared" si="68"/>
        <v>Charles G. Koch Charitable Foundation_UNLV Foundation201754200</v>
      </c>
      <c r="C3642" s="11" t="s">
        <v>19</v>
      </c>
      <c r="D3642" s="11" t="s">
        <v>3856</v>
      </c>
      <c r="E3642" s="11" t="s">
        <v>3793</v>
      </c>
      <c r="F3642" s="4">
        <v>54200</v>
      </c>
      <c r="G3642" s="3">
        <v>2017</v>
      </c>
      <c r="H3642" s="3" t="s">
        <v>21</v>
      </c>
      <c r="I3642" s="12"/>
      <c r="J3642" s="3">
        <v>254</v>
      </c>
      <c r="K3642" s="3" t="str">
        <f>IF(VLOOKUP(D3642,'Resources Final'!A:C,3,FALSE)=0,"",VLOOKUP(D3642,'Resources Final'!A:C,3,FALSE))</f>
        <v/>
      </c>
      <c r="L3642" s="3" t="str">
        <f>IF(VLOOKUP(D3642,'Resources Final'!A:D,4,FALSE)=0,"",VLOOKUP(D3642,'Resources Final'!A:D,4,FALSE))</f>
        <v>Y</v>
      </c>
      <c r="M3642" s="3" t="str">
        <f>IF(VLOOKUP(D3642,'Resources Final'!A:E,5,FALSE)=0,"",VLOOKUP(D3642,'Resources Final'!A:E,5,FALSE))</f>
        <v/>
      </c>
      <c r="N3642" s="7" t="str">
        <f>IF(VLOOKUP(D3642,'Resources Final'!A:F,6,FALSE)=0,"",VLOOKUP(D3642,'Resources Final'!A:F,6,FALSE))</f>
        <v/>
      </c>
      <c r="O3642" s="3" t="str">
        <f>IF(VLOOKUP(D3642,'Resources Final'!A:G,7,FALSE)=0,"",VLOOKUP(D3642,'Resources Final'!A:G,7,FALSE))</f>
        <v/>
      </c>
    </row>
    <row r="3643" spans="1:15" x14ac:dyDescent="0.2">
      <c r="A3643" s="11">
        <v>990</v>
      </c>
      <c r="B3643" s="11" t="str">
        <f t="shared" si="68"/>
        <v>Charles G. Koch Charitable Foundation_Sheahan20173825</v>
      </c>
      <c r="C3643" s="11" t="s">
        <v>19</v>
      </c>
      <c r="D3643" s="11" t="s">
        <v>3296</v>
      </c>
      <c r="E3643" s="11" t="s">
        <v>3296</v>
      </c>
      <c r="F3643" s="4">
        <v>3825</v>
      </c>
      <c r="G3643" s="3">
        <v>2017</v>
      </c>
      <c r="H3643" s="3" t="s">
        <v>21</v>
      </c>
      <c r="I3643" s="12" t="s">
        <v>31</v>
      </c>
      <c r="J3643" s="3">
        <v>255</v>
      </c>
      <c r="K3643" s="3" t="str">
        <f>IF(VLOOKUP(D3643,'Resources Final'!A:C,3,FALSE)=0,"",VLOOKUP(D3643,'Resources Final'!A:C,3,FALSE))</f>
        <v>Y</v>
      </c>
      <c r="L3643" s="3" t="str">
        <f>IF(VLOOKUP(D3643,'Resources Final'!A:D,4,FALSE)=0,"",VLOOKUP(D3643,'Resources Final'!A:D,4,FALSE))</f>
        <v/>
      </c>
      <c r="M3643" s="3" t="str">
        <f>IF(VLOOKUP(D3643,'Resources Final'!A:E,5,FALSE)=0,"",VLOOKUP(D3643,'Resources Final'!A:E,5,FALSE))</f>
        <v/>
      </c>
      <c r="N3643" s="7" t="str">
        <f>IF(VLOOKUP(D3643,'Resources Final'!A:F,6,FALSE)=0,"",VLOOKUP(D3643,'Resources Final'!A:F,6,FALSE))</f>
        <v/>
      </c>
      <c r="O3643" s="3" t="str">
        <f>IF(VLOOKUP(D3643,'Resources Final'!A:G,7,FALSE)=0,"",VLOOKUP(D3643,'Resources Final'!A:G,7,FALSE))</f>
        <v/>
      </c>
    </row>
    <row r="3644" spans="1:15" x14ac:dyDescent="0.2">
      <c r="A3644" s="11">
        <v>990</v>
      </c>
      <c r="B3644" s="11" t="str">
        <f t="shared" si="68"/>
        <v>Charles G. Koch Charitable Foundation_Searl20173825</v>
      </c>
      <c r="C3644" s="11" t="s">
        <v>19</v>
      </c>
      <c r="D3644" s="11" t="s">
        <v>3270</v>
      </c>
      <c r="E3644" s="11" t="s">
        <v>3270</v>
      </c>
      <c r="F3644" s="4">
        <v>3825</v>
      </c>
      <c r="G3644" s="3">
        <v>2017</v>
      </c>
      <c r="H3644" s="3" t="s">
        <v>21</v>
      </c>
      <c r="I3644" s="12" t="s">
        <v>31</v>
      </c>
      <c r="J3644" s="3">
        <v>256</v>
      </c>
      <c r="K3644" s="3" t="str">
        <f>IF(VLOOKUP(D3644,'Resources Final'!A:C,3,FALSE)=0,"",VLOOKUP(D3644,'Resources Final'!A:C,3,FALSE))</f>
        <v>Y</v>
      </c>
      <c r="L3644" s="3" t="str">
        <f>IF(VLOOKUP(D3644,'Resources Final'!A:D,4,FALSE)=0,"",VLOOKUP(D3644,'Resources Final'!A:D,4,FALSE))</f>
        <v/>
      </c>
      <c r="M3644" s="3" t="str">
        <f>IF(VLOOKUP(D3644,'Resources Final'!A:E,5,FALSE)=0,"",VLOOKUP(D3644,'Resources Final'!A:E,5,FALSE))</f>
        <v/>
      </c>
      <c r="N3644" s="7" t="str">
        <f>IF(VLOOKUP(D3644,'Resources Final'!A:F,6,FALSE)=0,"",VLOOKUP(D3644,'Resources Final'!A:F,6,FALSE))</f>
        <v/>
      </c>
      <c r="O3644" s="3" t="str">
        <f>IF(VLOOKUP(D3644,'Resources Final'!A:G,7,FALSE)=0,"",VLOOKUP(D3644,'Resources Final'!A:G,7,FALSE))</f>
        <v/>
      </c>
    </row>
    <row r="3645" spans="1:15" x14ac:dyDescent="0.2">
      <c r="A3645" s="11">
        <v>990</v>
      </c>
      <c r="B3645" s="11" t="str">
        <f t="shared" si="68"/>
        <v>Charles G. Koch Charitable Foundation_Villanova University2017255000</v>
      </c>
      <c r="C3645" s="11" t="s">
        <v>19</v>
      </c>
      <c r="D3645" s="11" t="s">
        <v>3893</v>
      </c>
      <c r="E3645" s="11" t="s">
        <v>3893</v>
      </c>
      <c r="F3645" s="4">
        <v>255000</v>
      </c>
      <c r="G3645" s="3">
        <v>2017</v>
      </c>
      <c r="H3645" s="3" t="s">
        <v>21</v>
      </c>
      <c r="I3645" s="12"/>
      <c r="J3645" s="3">
        <v>257</v>
      </c>
      <c r="K3645" s="3" t="str">
        <f>IF(VLOOKUP(D3645,'Resources Final'!A:C,3,FALSE)=0,"",VLOOKUP(D3645,'Resources Final'!A:C,3,FALSE))</f>
        <v/>
      </c>
      <c r="L3645" s="3" t="str">
        <f>IF(VLOOKUP(D3645,'Resources Final'!A:D,4,FALSE)=0,"",VLOOKUP(D3645,'Resources Final'!A:D,4,FALSE))</f>
        <v>Y</v>
      </c>
      <c r="M3645" s="3" t="str">
        <f>IF(VLOOKUP(D3645,'Resources Final'!A:E,5,FALSE)=0,"",VLOOKUP(D3645,'Resources Final'!A:E,5,FALSE))</f>
        <v/>
      </c>
      <c r="N3645" s="7" t="str">
        <f>IF(VLOOKUP(D3645,'Resources Final'!A:F,6,FALSE)=0,"",VLOOKUP(D3645,'Resources Final'!A:F,6,FALSE))</f>
        <v/>
      </c>
      <c r="O3645" s="3" t="str">
        <f>IF(VLOOKUP(D3645,'Resources Final'!A:G,7,FALSE)=0,"",VLOOKUP(D3645,'Resources Final'!A:G,7,FALSE))</f>
        <v/>
      </c>
    </row>
    <row r="3646" spans="1:15" x14ac:dyDescent="0.2">
      <c r="A3646" s="11">
        <v>990</v>
      </c>
      <c r="B3646" s="11" t="str">
        <f t="shared" si="68"/>
        <v>Charles G. Koch Charitable Foundation_Beacon Center of Tennessee201796500</v>
      </c>
      <c r="C3646" s="11" t="s">
        <v>19</v>
      </c>
      <c r="D3646" s="11" t="s">
        <v>367</v>
      </c>
      <c r="E3646" s="11" t="s">
        <v>367</v>
      </c>
      <c r="F3646" s="4">
        <v>96500</v>
      </c>
      <c r="G3646" s="3">
        <v>2017</v>
      </c>
      <c r="H3646" s="3" t="s">
        <v>21</v>
      </c>
      <c r="I3646" s="12"/>
      <c r="J3646" s="3">
        <v>258</v>
      </c>
      <c r="K3646" s="3" t="str">
        <f>IF(VLOOKUP(D3646,'Resources Final'!A:C,3,FALSE)=0,"",VLOOKUP(D3646,'Resources Final'!A:C,3,FALSE))</f>
        <v/>
      </c>
      <c r="L3646" s="3" t="str">
        <f>IF(VLOOKUP(D3646,'Resources Final'!A:D,4,FALSE)=0,"",VLOOKUP(D3646,'Resources Final'!A:D,4,FALSE))</f>
        <v/>
      </c>
      <c r="M3646" s="3" t="str">
        <f>IF(VLOOKUP(D3646,'Resources Final'!A:E,5,FALSE)=0,"",VLOOKUP(D3646,'Resources Final'!A:E,5,FALSE))</f>
        <v/>
      </c>
      <c r="N3646" s="7" t="str">
        <f>IF(VLOOKUP(D3646,'Resources Final'!A:F,6,FALSE)=0,"",VLOOKUP(D3646,'Resources Final'!A:F,6,FALSE))</f>
        <v>https://www.sourcewatch.org/index.php/Beacon_Center_of_Tennessee</v>
      </c>
      <c r="O3646" s="3" t="str">
        <f>IF(VLOOKUP(D3646,'Resources Final'!A:G,7,FALSE)=0,"",VLOOKUP(D3646,'Resources Final'!A:G,7,FALSE))</f>
        <v>Sourcewatch</v>
      </c>
    </row>
    <row r="3647" spans="1:15" x14ac:dyDescent="0.2">
      <c r="A3647" s="11">
        <v>990</v>
      </c>
      <c r="B3647" s="11" t="str">
        <f t="shared" si="68"/>
        <v>Charles G. Koch Charitable Foundation_Da Silva20174447</v>
      </c>
      <c r="C3647" s="11" t="s">
        <v>19</v>
      </c>
      <c r="D3647" s="11" t="s">
        <v>925</v>
      </c>
      <c r="E3647" s="11" t="s">
        <v>925</v>
      </c>
      <c r="F3647" s="4">
        <v>4447</v>
      </c>
      <c r="G3647" s="3">
        <v>2017</v>
      </c>
      <c r="H3647" s="3" t="s">
        <v>21</v>
      </c>
      <c r="I3647" s="12" t="s">
        <v>31</v>
      </c>
      <c r="J3647" s="3">
        <v>259</v>
      </c>
      <c r="K3647" s="3" t="str">
        <f>IF(VLOOKUP(D3647,'Resources Final'!A:C,3,FALSE)=0,"",VLOOKUP(D3647,'Resources Final'!A:C,3,FALSE))</f>
        <v>Y</v>
      </c>
      <c r="L3647" s="3" t="str">
        <f>IF(VLOOKUP(D3647,'Resources Final'!A:D,4,FALSE)=0,"",VLOOKUP(D3647,'Resources Final'!A:D,4,FALSE))</f>
        <v/>
      </c>
      <c r="M3647" s="3" t="str">
        <f>IF(VLOOKUP(D3647,'Resources Final'!A:E,5,FALSE)=0,"",VLOOKUP(D3647,'Resources Final'!A:E,5,FALSE))</f>
        <v/>
      </c>
      <c r="N3647" s="7" t="str">
        <f>IF(VLOOKUP(D3647,'Resources Final'!A:F,6,FALSE)=0,"",VLOOKUP(D3647,'Resources Final'!A:F,6,FALSE))</f>
        <v/>
      </c>
      <c r="O3647" s="3" t="str">
        <f>IF(VLOOKUP(D3647,'Resources Final'!A:G,7,FALSE)=0,"",VLOOKUP(D3647,'Resources Final'!A:G,7,FALSE))</f>
        <v/>
      </c>
    </row>
    <row r="3648" spans="1:15" x14ac:dyDescent="0.2">
      <c r="A3648" s="11">
        <v>990</v>
      </c>
      <c r="B3648" s="11" t="str">
        <f t="shared" si="68"/>
        <v>Charles G. Koch Charitable Foundation_Young20173150</v>
      </c>
      <c r="C3648" s="11" t="s">
        <v>19</v>
      </c>
      <c r="D3648" s="11" t="s">
        <v>4121</v>
      </c>
      <c r="E3648" s="11" t="s">
        <v>4121</v>
      </c>
      <c r="F3648" s="4">
        <v>3150</v>
      </c>
      <c r="G3648" s="3">
        <v>2017</v>
      </c>
      <c r="H3648" s="3" t="s">
        <v>21</v>
      </c>
      <c r="I3648" s="12" t="s">
        <v>31</v>
      </c>
      <c r="J3648" s="3">
        <v>260</v>
      </c>
      <c r="K3648" s="3" t="str">
        <f>IF(VLOOKUP(D3648,'Resources Final'!A:C,3,FALSE)=0,"",VLOOKUP(D3648,'Resources Final'!A:C,3,FALSE))</f>
        <v>Y</v>
      </c>
      <c r="L3648" s="3" t="str">
        <f>IF(VLOOKUP(D3648,'Resources Final'!A:D,4,FALSE)=0,"",VLOOKUP(D3648,'Resources Final'!A:D,4,FALSE))</f>
        <v/>
      </c>
      <c r="M3648" s="3" t="str">
        <f>IF(VLOOKUP(D3648,'Resources Final'!A:E,5,FALSE)=0,"",VLOOKUP(D3648,'Resources Final'!A:E,5,FALSE))</f>
        <v/>
      </c>
      <c r="N3648" s="7" t="str">
        <f>IF(VLOOKUP(D3648,'Resources Final'!A:F,6,FALSE)=0,"",VLOOKUP(D3648,'Resources Final'!A:F,6,FALSE))</f>
        <v/>
      </c>
      <c r="O3648" s="3" t="str">
        <f>IF(VLOOKUP(D3648,'Resources Final'!A:G,7,FALSE)=0,"",VLOOKUP(D3648,'Resources Final'!A:G,7,FALSE))</f>
        <v/>
      </c>
    </row>
    <row r="3649" spans="1:15" x14ac:dyDescent="0.2">
      <c r="A3649" s="11">
        <v>990</v>
      </c>
      <c r="B3649" s="11" t="str">
        <f t="shared" si="68"/>
        <v>Charles G. Koch Charitable Foundation_Haggerty20175229</v>
      </c>
      <c r="C3649" s="11" t="s">
        <v>19</v>
      </c>
      <c r="D3649" s="11" t="s">
        <v>1500</v>
      </c>
      <c r="E3649" s="11" t="s">
        <v>1500</v>
      </c>
      <c r="F3649" s="4">
        <v>5229</v>
      </c>
      <c r="G3649" s="3">
        <v>2017</v>
      </c>
      <c r="H3649" s="3" t="s">
        <v>21</v>
      </c>
      <c r="I3649" s="12" t="s">
        <v>31</v>
      </c>
      <c r="J3649" s="3">
        <v>261</v>
      </c>
      <c r="K3649" s="3" t="str">
        <f>IF(VLOOKUP(D3649,'Resources Final'!A:C,3,FALSE)=0,"",VLOOKUP(D3649,'Resources Final'!A:C,3,FALSE))</f>
        <v>Y</v>
      </c>
      <c r="L3649" s="3" t="str">
        <f>IF(VLOOKUP(D3649,'Resources Final'!A:D,4,FALSE)=0,"",VLOOKUP(D3649,'Resources Final'!A:D,4,FALSE))</f>
        <v/>
      </c>
      <c r="M3649" s="3" t="str">
        <f>IF(VLOOKUP(D3649,'Resources Final'!A:E,5,FALSE)=0,"",VLOOKUP(D3649,'Resources Final'!A:E,5,FALSE))</f>
        <v/>
      </c>
      <c r="N3649" s="7" t="str">
        <f>IF(VLOOKUP(D3649,'Resources Final'!A:F,6,FALSE)=0,"",VLOOKUP(D3649,'Resources Final'!A:F,6,FALSE))</f>
        <v/>
      </c>
      <c r="O3649" s="3" t="str">
        <f>IF(VLOOKUP(D3649,'Resources Final'!A:G,7,FALSE)=0,"",VLOOKUP(D3649,'Resources Final'!A:G,7,FALSE))</f>
        <v/>
      </c>
    </row>
    <row r="3650" spans="1:15" x14ac:dyDescent="0.2">
      <c r="A3650" s="11">
        <v>990</v>
      </c>
      <c r="B3650" s="11" t="str">
        <f t="shared" si="68"/>
        <v>Charles G. Koch Charitable Foundation_Mignanelli20171755</v>
      </c>
      <c r="C3650" s="11" t="s">
        <v>19</v>
      </c>
      <c r="D3650" s="11" t="s">
        <v>2459</v>
      </c>
      <c r="E3650" s="11" t="s">
        <v>2459</v>
      </c>
      <c r="F3650" s="4">
        <v>1755</v>
      </c>
      <c r="G3650" s="3">
        <v>2017</v>
      </c>
      <c r="H3650" s="3" t="s">
        <v>21</v>
      </c>
      <c r="I3650" s="12" t="s">
        <v>31</v>
      </c>
      <c r="J3650" s="3">
        <v>262</v>
      </c>
      <c r="K3650" s="3" t="str">
        <f>IF(VLOOKUP(D3650,'Resources Final'!A:C,3,FALSE)=0,"",VLOOKUP(D3650,'Resources Final'!A:C,3,FALSE))</f>
        <v>Y</v>
      </c>
      <c r="L3650" s="3" t="str">
        <f>IF(VLOOKUP(D3650,'Resources Final'!A:D,4,FALSE)=0,"",VLOOKUP(D3650,'Resources Final'!A:D,4,FALSE))</f>
        <v/>
      </c>
      <c r="M3650" s="3" t="str">
        <f>IF(VLOOKUP(D3650,'Resources Final'!A:E,5,FALSE)=0,"",VLOOKUP(D3650,'Resources Final'!A:E,5,FALSE))</f>
        <v/>
      </c>
      <c r="N3650" s="7" t="str">
        <f>IF(VLOOKUP(D3650,'Resources Final'!A:F,6,FALSE)=0,"",VLOOKUP(D3650,'Resources Final'!A:F,6,FALSE))</f>
        <v/>
      </c>
      <c r="O3650" s="3" t="str">
        <f>IF(VLOOKUP(D3650,'Resources Final'!A:G,7,FALSE)=0,"",VLOOKUP(D3650,'Resources Final'!A:G,7,FALSE))</f>
        <v/>
      </c>
    </row>
    <row r="3651" spans="1:15" x14ac:dyDescent="0.2">
      <c r="A3651" s="11">
        <v>990</v>
      </c>
      <c r="B3651" s="11" t="str">
        <f t="shared" si="68"/>
        <v>Charles G. Koch Charitable Foundation_Shuster20173825</v>
      </c>
      <c r="C3651" s="11" t="s">
        <v>19</v>
      </c>
      <c r="D3651" s="11" t="s">
        <v>3315</v>
      </c>
      <c r="E3651" s="11" t="s">
        <v>3315</v>
      </c>
      <c r="F3651" s="4">
        <v>3825</v>
      </c>
      <c r="G3651" s="3">
        <v>2017</v>
      </c>
      <c r="H3651" s="3" t="s">
        <v>21</v>
      </c>
      <c r="I3651" s="12" t="s">
        <v>31</v>
      </c>
      <c r="J3651" s="3">
        <v>263</v>
      </c>
      <c r="K3651" s="3" t="str">
        <f>IF(VLOOKUP(D3651,'Resources Final'!A:C,3,FALSE)=0,"",VLOOKUP(D3651,'Resources Final'!A:C,3,FALSE))</f>
        <v>Y</v>
      </c>
      <c r="L3651" s="3" t="str">
        <f>IF(VLOOKUP(D3651,'Resources Final'!A:D,4,FALSE)=0,"",VLOOKUP(D3651,'Resources Final'!A:D,4,FALSE))</f>
        <v/>
      </c>
      <c r="M3651" s="3" t="str">
        <f>IF(VLOOKUP(D3651,'Resources Final'!A:E,5,FALSE)=0,"",VLOOKUP(D3651,'Resources Final'!A:E,5,FALSE))</f>
        <v/>
      </c>
      <c r="N3651" s="7" t="str">
        <f>IF(VLOOKUP(D3651,'Resources Final'!A:F,6,FALSE)=0,"",VLOOKUP(D3651,'Resources Final'!A:F,6,FALSE))</f>
        <v/>
      </c>
      <c r="O3651" s="3" t="str">
        <f>IF(VLOOKUP(D3651,'Resources Final'!A:G,7,FALSE)=0,"",VLOOKUP(D3651,'Resources Final'!A:G,7,FALSE))</f>
        <v/>
      </c>
    </row>
    <row r="3652" spans="1:15" x14ac:dyDescent="0.2">
      <c r="A3652" s="11">
        <v>990</v>
      </c>
      <c r="B3652" s="11" t="str">
        <f t="shared" si="68"/>
        <v>Charles G. Koch Charitable Foundation_Northern Illinois University201724700</v>
      </c>
      <c r="C3652" s="11" t="s">
        <v>19</v>
      </c>
      <c r="D3652" s="11" t="s">
        <v>2697</v>
      </c>
      <c r="E3652" s="11" t="s">
        <v>2697</v>
      </c>
      <c r="F3652" s="4">
        <v>24700</v>
      </c>
      <c r="G3652" s="3">
        <v>2017</v>
      </c>
      <c r="H3652" s="3" t="s">
        <v>21</v>
      </c>
      <c r="I3652" s="12"/>
      <c r="J3652" s="3">
        <v>264</v>
      </c>
      <c r="K3652" s="3" t="str">
        <f>IF(VLOOKUP(D3652,'Resources Final'!A:C,3,FALSE)=0,"",VLOOKUP(D3652,'Resources Final'!A:C,3,FALSE))</f>
        <v/>
      </c>
      <c r="L3652" s="3" t="str">
        <f>IF(VLOOKUP(D3652,'Resources Final'!A:D,4,FALSE)=0,"",VLOOKUP(D3652,'Resources Final'!A:D,4,FALSE))</f>
        <v>Y</v>
      </c>
      <c r="M3652" s="3" t="str">
        <f>IF(VLOOKUP(D3652,'Resources Final'!A:E,5,FALSE)=0,"",VLOOKUP(D3652,'Resources Final'!A:E,5,FALSE))</f>
        <v/>
      </c>
      <c r="N3652" s="7" t="str">
        <f>IF(VLOOKUP(D3652,'Resources Final'!A:F,6,FALSE)=0,"",VLOOKUP(D3652,'Resources Final'!A:F,6,FALSE))</f>
        <v/>
      </c>
      <c r="O3652" s="3" t="str">
        <f>IF(VLOOKUP(D3652,'Resources Final'!A:G,7,FALSE)=0,"",VLOOKUP(D3652,'Resources Final'!A:G,7,FALSE))</f>
        <v/>
      </c>
    </row>
    <row r="3653" spans="1:15" x14ac:dyDescent="0.2">
      <c r="A3653" s="11">
        <v>990</v>
      </c>
      <c r="B3653" s="11" t="str">
        <f t="shared" si="68"/>
        <v>Charles G. Koch Charitable Foundation_Center for Democracy &amp; Technology2017111000</v>
      </c>
      <c r="C3653" s="11" t="s">
        <v>19</v>
      </c>
      <c r="D3653" s="11" t="s">
        <v>649</v>
      </c>
      <c r="E3653" s="11" t="s">
        <v>649</v>
      </c>
      <c r="F3653" s="4">
        <v>111000</v>
      </c>
      <c r="G3653" s="3">
        <v>2017</v>
      </c>
      <c r="H3653" s="3" t="s">
        <v>21</v>
      </c>
      <c r="I3653" s="12"/>
      <c r="J3653" s="3">
        <v>265</v>
      </c>
      <c r="K3653" s="3" t="str">
        <f>IF(VLOOKUP(D3653,'Resources Final'!A:C,3,FALSE)=0,"",VLOOKUP(D3653,'Resources Final'!A:C,3,FALSE))</f>
        <v/>
      </c>
      <c r="L3653" s="3" t="str">
        <f>IF(VLOOKUP(D3653,'Resources Final'!A:D,4,FALSE)=0,"",VLOOKUP(D3653,'Resources Final'!A:D,4,FALSE))</f>
        <v/>
      </c>
      <c r="M3653" s="3" t="str">
        <f>IF(VLOOKUP(D3653,'Resources Final'!A:E,5,FALSE)=0,"",VLOOKUP(D3653,'Resources Final'!A:E,5,FALSE))</f>
        <v/>
      </c>
      <c r="N3653" s="7" t="str">
        <f>IF(VLOOKUP(D3653,'Resources Final'!A:F,6,FALSE)=0,"",VLOOKUP(D3653,'Resources Final'!A:F,6,FALSE))</f>
        <v>https://www.sourcewatch.org/index.php/Center_for_Democracy_and_Technology</v>
      </c>
      <c r="O3653" s="3" t="str">
        <f>IF(VLOOKUP(D3653,'Resources Final'!A:G,7,FALSE)=0,"",VLOOKUP(D3653,'Resources Final'!A:G,7,FALSE))</f>
        <v>Sourcewatch</v>
      </c>
    </row>
    <row r="3654" spans="1:15" x14ac:dyDescent="0.2">
      <c r="A3654" s="11">
        <v>990</v>
      </c>
      <c r="B3654" s="11" t="str">
        <f t="shared" si="68"/>
        <v>Charles G. Koch Charitable Foundation_National Taxpayers Union Foundation201740000</v>
      </c>
      <c r="C3654" s="11" t="s">
        <v>19</v>
      </c>
      <c r="D3654" s="11" t="s">
        <v>2628</v>
      </c>
      <c r="E3654" s="11" t="s">
        <v>2628</v>
      </c>
      <c r="F3654" s="4">
        <v>40000</v>
      </c>
      <c r="G3654" s="3">
        <v>2017</v>
      </c>
      <c r="H3654" s="3" t="s">
        <v>21</v>
      </c>
      <c r="I3654" s="12"/>
      <c r="J3654" s="3">
        <v>266</v>
      </c>
      <c r="K3654" s="3" t="str">
        <f>IF(VLOOKUP(D3654,'Resources Final'!A:C,3,FALSE)=0,"",VLOOKUP(D3654,'Resources Final'!A:C,3,FALSE))</f>
        <v/>
      </c>
      <c r="L3654" s="3" t="str">
        <f>IF(VLOOKUP(D3654,'Resources Final'!A:D,4,FALSE)=0,"",VLOOKUP(D3654,'Resources Final'!A:D,4,FALSE))</f>
        <v/>
      </c>
      <c r="M3654" s="3" t="str">
        <f>IF(VLOOKUP(D3654,'Resources Final'!A:E,5,FALSE)=0,"",VLOOKUP(D3654,'Resources Final'!A:E,5,FALSE))</f>
        <v/>
      </c>
      <c r="N3654" s="7" t="str">
        <f>IF(VLOOKUP(D3654,'Resources Final'!A:F,6,FALSE)=0,"",VLOOKUP(D3654,'Resources Final'!A:F,6,FALSE))</f>
        <v>http://www.sourcewatch.org/index.php/National_Taxpayers_Union</v>
      </c>
      <c r="O3654" s="3" t="str">
        <f>IF(VLOOKUP(D3654,'Resources Final'!A:G,7,FALSE)=0,"",VLOOKUP(D3654,'Resources Final'!A:G,7,FALSE))</f>
        <v>Sourcewatch</v>
      </c>
    </row>
    <row r="3655" spans="1:15" x14ac:dyDescent="0.2">
      <c r="A3655" s="11">
        <v>990</v>
      </c>
      <c r="B3655" s="11" t="str">
        <f t="shared" si="68"/>
        <v>Charles G. Koch Charitable Foundation_Bowling Green State University201786900</v>
      </c>
      <c r="C3655" s="11" t="s">
        <v>19</v>
      </c>
      <c r="D3655" s="11" t="s">
        <v>480</v>
      </c>
      <c r="E3655" s="11" t="s">
        <v>480</v>
      </c>
      <c r="F3655" s="4">
        <v>86900</v>
      </c>
      <c r="G3655" s="3">
        <v>2017</v>
      </c>
      <c r="H3655" s="3" t="s">
        <v>21</v>
      </c>
      <c r="I3655" s="12"/>
      <c r="J3655" s="3">
        <v>267</v>
      </c>
      <c r="K3655" s="3" t="str">
        <f>IF(VLOOKUP(D3655,'Resources Final'!A:C,3,FALSE)=0,"",VLOOKUP(D3655,'Resources Final'!A:C,3,FALSE))</f>
        <v/>
      </c>
      <c r="L3655" s="3" t="str">
        <f>IF(VLOOKUP(D3655,'Resources Final'!A:D,4,FALSE)=0,"",VLOOKUP(D3655,'Resources Final'!A:D,4,FALSE))</f>
        <v>Y</v>
      </c>
      <c r="M3655" s="3" t="str">
        <f>IF(VLOOKUP(D3655,'Resources Final'!A:E,5,FALSE)=0,"",VLOOKUP(D3655,'Resources Final'!A:E,5,FALSE))</f>
        <v/>
      </c>
      <c r="N3655" s="7" t="str">
        <f>IF(VLOOKUP(D3655,'Resources Final'!A:F,6,FALSE)=0,"",VLOOKUP(D3655,'Resources Final'!A:F,6,FALSE))</f>
        <v/>
      </c>
      <c r="O3655" s="3" t="str">
        <f>IF(VLOOKUP(D3655,'Resources Final'!A:G,7,FALSE)=0,"",VLOOKUP(D3655,'Resources Final'!A:G,7,FALSE))</f>
        <v/>
      </c>
    </row>
    <row r="3656" spans="1:15" x14ac:dyDescent="0.2">
      <c r="A3656" s="11">
        <v>990</v>
      </c>
      <c r="B3656" s="11" t="str">
        <f t="shared" si="68"/>
        <v>Charles G. Koch Charitable Foundation_Gers20173150</v>
      </c>
      <c r="C3656" s="11" t="s">
        <v>19</v>
      </c>
      <c r="D3656" s="11" t="s">
        <v>1391</v>
      </c>
      <c r="E3656" s="11" t="s">
        <v>1391</v>
      </c>
      <c r="F3656" s="4">
        <v>3150</v>
      </c>
      <c r="G3656" s="3">
        <v>2017</v>
      </c>
      <c r="H3656" s="3" t="s">
        <v>21</v>
      </c>
      <c r="I3656" s="12" t="s">
        <v>31</v>
      </c>
      <c r="J3656" s="3">
        <v>268</v>
      </c>
      <c r="K3656" s="3" t="str">
        <f>IF(VLOOKUP(D3656,'Resources Final'!A:C,3,FALSE)=0,"",VLOOKUP(D3656,'Resources Final'!A:C,3,FALSE))</f>
        <v>Y</v>
      </c>
      <c r="L3656" s="3" t="str">
        <f>IF(VLOOKUP(D3656,'Resources Final'!A:D,4,FALSE)=0,"",VLOOKUP(D3656,'Resources Final'!A:D,4,FALSE))</f>
        <v/>
      </c>
      <c r="M3656" s="3" t="str">
        <f>IF(VLOOKUP(D3656,'Resources Final'!A:E,5,FALSE)=0,"",VLOOKUP(D3656,'Resources Final'!A:E,5,FALSE))</f>
        <v/>
      </c>
      <c r="N3656" s="7" t="str">
        <f>IF(VLOOKUP(D3656,'Resources Final'!A:F,6,FALSE)=0,"",VLOOKUP(D3656,'Resources Final'!A:F,6,FALSE))</f>
        <v/>
      </c>
      <c r="O3656" s="3" t="str">
        <f>IF(VLOOKUP(D3656,'Resources Final'!A:G,7,FALSE)=0,"",VLOOKUP(D3656,'Resources Final'!A:G,7,FALSE))</f>
        <v/>
      </c>
    </row>
    <row r="3657" spans="1:15" x14ac:dyDescent="0.2">
      <c r="A3657" s="11">
        <v>990</v>
      </c>
      <c r="B3657" s="11" t="str">
        <f t="shared" si="68"/>
        <v>Charles G. Koch Charitable Foundation_Adams20173825</v>
      </c>
      <c r="C3657" s="11" t="s">
        <v>19</v>
      </c>
      <c r="D3657" s="11" t="s">
        <v>95</v>
      </c>
      <c r="E3657" s="11" t="s">
        <v>95</v>
      </c>
      <c r="F3657" s="4">
        <v>3825</v>
      </c>
      <c r="G3657" s="3">
        <v>2017</v>
      </c>
      <c r="H3657" s="3" t="s">
        <v>21</v>
      </c>
      <c r="I3657" s="12" t="s">
        <v>31</v>
      </c>
      <c r="J3657" s="3">
        <v>269</v>
      </c>
      <c r="K3657" s="3" t="str">
        <f>IF(VLOOKUP(D3657,'Resources Final'!A:C,3,FALSE)=0,"",VLOOKUP(D3657,'Resources Final'!A:C,3,FALSE))</f>
        <v>Y</v>
      </c>
      <c r="L3657" s="3" t="str">
        <f>IF(VLOOKUP(D3657,'Resources Final'!A:D,4,FALSE)=0,"",VLOOKUP(D3657,'Resources Final'!A:D,4,FALSE))</f>
        <v/>
      </c>
      <c r="M3657" s="3" t="str">
        <f>IF(VLOOKUP(D3657,'Resources Final'!A:E,5,FALSE)=0,"",VLOOKUP(D3657,'Resources Final'!A:E,5,FALSE))</f>
        <v/>
      </c>
      <c r="N3657" s="7" t="str">
        <f>IF(VLOOKUP(D3657,'Resources Final'!A:F,6,FALSE)=0,"",VLOOKUP(D3657,'Resources Final'!A:F,6,FALSE))</f>
        <v/>
      </c>
      <c r="O3657" s="3" t="str">
        <f>IF(VLOOKUP(D3657,'Resources Final'!A:G,7,FALSE)=0,"",VLOOKUP(D3657,'Resources Final'!A:G,7,FALSE))</f>
        <v/>
      </c>
    </row>
    <row r="3658" spans="1:15" x14ac:dyDescent="0.2">
      <c r="A3658" s="11">
        <v>990</v>
      </c>
      <c r="B3658" s="11" t="str">
        <f t="shared" si="68"/>
        <v>Charles G. Koch Charitable Foundation_Freedom Trust201781500</v>
      </c>
      <c r="C3658" s="11" t="s">
        <v>19</v>
      </c>
      <c r="D3658" s="11" t="s">
        <v>1298</v>
      </c>
      <c r="E3658" s="11" t="s">
        <v>1298</v>
      </c>
      <c r="F3658" s="4">
        <v>81500</v>
      </c>
      <c r="G3658" s="3">
        <v>2017</v>
      </c>
      <c r="H3658" s="3" t="s">
        <v>21</v>
      </c>
      <c r="I3658" s="12"/>
      <c r="J3658" s="3">
        <v>270</v>
      </c>
      <c r="K3658" s="3" t="str">
        <f>IF(VLOOKUP(D3658,'Resources Final'!A:C,3,FALSE)=0,"",VLOOKUP(D3658,'Resources Final'!A:C,3,FALSE))</f>
        <v/>
      </c>
      <c r="L3658" s="3" t="str">
        <f>IF(VLOOKUP(D3658,'Resources Final'!A:D,4,FALSE)=0,"",VLOOKUP(D3658,'Resources Final'!A:D,4,FALSE))</f>
        <v/>
      </c>
      <c r="M3658" s="3" t="str">
        <f>IF(VLOOKUP(D3658,'Resources Final'!A:E,5,FALSE)=0,"",VLOOKUP(D3658,'Resources Final'!A:E,5,FALSE))</f>
        <v/>
      </c>
      <c r="N3658" s="7" t="str">
        <f>IF(VLOOKUP(D3658,'Resources Final'!A:F,6,FALSE)=0,"",VLOOKUP(D3658,'Resources Final'!A:F,6,FALSE))</f>
        <v/>
      </c>
      <c r="O3658" s="3" t="str">
        <f>IF(VLOOKUP(D3658,'Resources Final'!A:G,7,FALSE)=0,"",VLOOKUP(D3658,'Resources Final'!A:G,7,FALSE))</f>
        <v/>
      </c>
    </row>
    <row r="3659" spans="1:15" x14ac:dyDescent="0.2">
      <c r="A3659" s="11">
        <v>990</v>
      </c>
      <c r="B3659" s="11" t="str">
        <f t="shared" si="68"/>
        <v>Charles G. Koch Charitable Foundation_Weaver20173825</v>
      </c>
      <c r="C3659" s="11" t="s">
        <v>19</v>
      </c>
      <c r="D3659" s="11" t="s">
        <v>3957</v>
      </c>
      <c r="E3659" s="11" t="s">
        <v>3957</v>
      </c>
      <c r="F3659" s="4">
        <v>3825</v>
      </c>
      <c r="G3659" s="3">
        <v>2017</v>
      </c>
      <c r="H3659" s="3" t="s">
        <v>21</v>
      </c>
      <c r="I3659" s="12" t="s">
        <v>31</v>
      </c>
      <c r="J3659" s="3">
        <v>271</v>
      </c>
      <c r="K3659" s="3" t="str">
        <f>IF(VLOOKUP(D3659,'Resources Final'!A:C,3,FALSE)=0,"",VLOOKUP(D3659,'Resources Final'!A:C,3,FALSE))</f>
        <v>Y</v>
      </c>
      <c r="L3659" s="3" t="str">
        <f>IF(VLOOKUP(D3659,'Resources Final'!A:D,4,FALSE)=0,"",VLOOKUP(D3659,'Resources Final'!A:D,4,FALSE))</f>
        <v/>
      </c>
      <c r="M3659" s="3" t="str">
        <f>IF(VLOOKUP(D3659,'Resources Final'!A:E,5,FALSE)=0,"",VLOOKUP(D3659,'Resources Final'!A:E,5,FALSE))</f>
        <v/>
      </c>
      <c r="N3659" s="7" t="str">
        <f>IF(VLOOKUP(D3659,'Resources Final'!A:F,6,FALSE)=0,"",VLOOKUP(D3659,'Resources Final'!A:F,6,FALSE))</f>
        <v/>
      </c>
      <c r="O3659" s="3" t="str">
        <f>IF(VLOOKUP(D3659,'Resources Final'!A:G,7,FALSE)=0,"",VLOOKUP(D3659,'Resources Final'!A:G,7,FALSE))</f>
        <v/>
      </c>
    </row>
    <row r="3660" spans="1:15" x14ac:dyDescent="0.2">
      <c r="A3660" s="11">
        <v>990</v>
      </c>
      <c r="B3660" s="11" t="str">
        <f t="shared" si="68"/>
        <v>Charles G. Koch Charitable Foundation_Murphy20173251</v>
      </c>
      <c r="C3660" s="11" t="s">
        <v>19</v>
      </c>
      <c r="D3660" s="11" t="s">
        <v>2562</v>
      </c>
      <c r="E3660" s="11" t="s">
        <v>2562</v>
      </c>
      <c r="F3660" s="4">
        <v>3251</v>
      </c>
      <c r="G3660" s="3">
        <v>2017</v>
      </c>
      <c r="H3660" s="3" t="s">
        <v>21</v>
      </c>
      <c r="I3660" s="12" t="s">
        <v>31</v>
      </c>
      <c r="J3660" s="3">
        <v>272</v>
      </c>
      <c r="K3660" s="3" t="str">
        <f>IF(VLOOKUP(D3660,'Resources Final'!A:C,3,FALSE)=0,"",VLOOKUP(D3660,'Resources Final'!A:C,3,FALSE))</f>
        <v>Y</v>
      </c>
      <c r="L3660" s="3" t="str">
        <f>IF(VLOOKUP(D3660,'Resources Final'!A:D,4,FALSE)=0,"",VLOOKUP(D3660,'Resources Final'!A:D,4,FALSE))</f>
        <v/>
      </c>
      <c r="M3660" s="3" t="str">
        <f>IF(VLOOKUP(D3660,'Resources Final'!A:E,5,FALSE)=0,"",VLOOKUP(D3660,'Resources Final'!A:E,5,FALSE))</f>
        <v/>
      </c>
      <c r="N3660" s="7" t="str">
        <f>IF(VLOOKUP(D3660,'Resources Final'!A:F,6,FALSE)=0,"",VLOOKUP(D3660,'Resources Final'!A:F,6,FALSE))</f>
        <v/>
      </c>
      <c r="O3660" s="3" t="str">
        <f>IF(VLOOKUP(D3660,'Resources Final'!A:G,7,FALSE)=0,"",VLOOKUP(D3660,'Resources Final'!A:G,7,FALSE))</f>
        <v/>
      </c>
    </row>
    <row r="3661" spans="1:15" x14ac:dyDescent="0.2">
      <c r="A3661" s="11">
        <v>990</v>
      </c>
      <c r="B3661" s="11" t="str">
        <f t="shared" si="68"/>
        <v>Charles G. Koch Charitable Foundation_Institute for Energy Research201750000</v>
      </c>
      <c r="C3661" s="11" t="s">
        <v>19</v>
      </c>
      <c r="D3661" s="11" t="s">
        <v>1676</v>
      </c>
      <c r="E3661" s="11" t="s">
        <v>1676</v>
      </c>
      <c r="F3661" s="4">
        <v>50000</v>
      </c>
      <c r="G3661" s="3">
        <v>2017</v>
      </c>
      <c r="H3661" s="3" t="s">
        <v>21</v>
      </c>
      <c r="I3661" s="12"/>
      <c r="J3661" s="3">
        <v>273</v>
      </c>
      <c r="K3661" s="3" t="str">
        <f>IF(VLOOKUP(D3661,'Resources Final'!A:C,3,FALSE)=0,"",VLOOKUP(D3661,'Resources Final'!A:C,3,FALSE))</f>
        <v/>
      </c>
      <c r="L3661" s="3" t="str">
        <f>IF(VLOOKUP(D3661,'Resources Final'!A:D,4,FALSE)=0,"",VLOOKUP(D3661,'Resources Final'!A:D,4,FALSE))</f>
        <v/>
      </c>
      <c r="M3661" s="3" t="str">
        <f>IF(VLOOKUP(D3661,'Resources Final'!A:E,5,FALSE)=0,"",VLOOKUP(D3661,'Resources Final'!A:E,5,FALSE))</f>
        <v/>
      </c>
      <c r="N3661" s="7" t="str">
        <f>IF(VLOOKUP(D3661,'Resources Final'!A:F,6,FALSE)=0,"",VLOOKUP(D3661,'Resources Final'!A:F,6,FALSE))</f>
        <v>https://www.desmogblog.com/institute-energy-research</v>
      </c>
      <c r="O3661" s="3" t="str">
        <f>IF(VLOOKUP(D3661,'Resources Final'!A:G,7,FALSE)=0,"",VLOOKUP(D3661,'Resources Final'!A:G,7,FALSE))</f>
        <v>Desmog</v>
      </c>
    </row>
    <row r="3662" spans="1:15" x14ac:dyDescent="0.2">
      <c r="A3662" s="11">
        <v>990</v>
      </c>
      <c r="B3662" s="11" t="str">
        <f t="shared" si="68"/>
        <v>Charles G. Koch Charitable Foundation_Students for Liberty201720001</v>
      </c>
      <c r="C3662" s="11" t="s">
        <v>19</v>
      </c>
      <c r="D3662" s="11" t="s">
        <v>3465</v>
      </c>
      <c r="E3662" s="11" t="s">
        <v>3465</v>
      </c>
      <c r="F3662" s="4">
        <v>20001</v>
      </c>
      <c r="G3662" s="3">
        <v>2017</v>
      </c>
      <c r="H3662" s="3" t="s">
        <v>21</v>
      </c>
      <c r="I3662" s="12"/>
      <c r="J3662" s="3">
        <v>274</v>
      </c>
      <c r="K3662" s="3" t="str">
        <f>IF(VLOOKUP(D3662,'Resources Final'!A:C,3,FALSE)=0,"",VLOOKUP(D3662,'Resources Final'!A:C,3,FALSE))</f>
        <v/>
      </c>
      <c r="L3662" s="3" t="str">
        <f>IF(VLOOKUP(D3662,'Resources Final'!A:D,4,FALSE)=0,"",VLOOKUP(D3662,'Resources Final'!A:D,4,FALSE))</f>
        <v/>
      </c>
      <c r="M3662" s="3" t="str">
        <f>IF(VLOOKUP(D3662,'Resources Final'!A:E,5,FALSE)=0,"",VLOOKUP(D3662,'Resources Final'!A:E,5,FALSE))</f>
        <v/>
      </c>
      <c r="N3662" s="7" t="str">
        <f>IF(VLOOKUP(D3662,'Resources Final'!A:F,6,FALSE)=0,"",VLOOKUP(D3662,'Resources Final'!A:F,6,FALSE))</f>
        <v>https://www.sourcewatch.org/index.php/Students_for_Liberty</v>
      </c>
      <c r="O3662" s="3" t="str">
        <f>IF(VLOOKUP(D3662,'Resources Final'!A:G,7,FALSE)=0,"",VLOOKUP(D3662,'Resources Final'!A:G,7,FALSE))</f>
        <v>Sourcewatch</v>
      </c>
    </row>
    <row r="3663" spans="1:15" x14ac:dyDescent="0.2">
      <c r="A3663" s="11">
        <v>990</v>
      </c>
      <c r="B3663" s="11" t="str">
        <f t="shared" si="68"/>
        <v>Charles G. Koch Charitable Foundation_Lake20173825</v>
      </c>
      <c r="C3663" s="11" t="s">
        <v>19</v>
      </c>
      <c r="D3663" s="11" t="s">
        <v>2087</v>
      </c>
      <c r="E3663" s="11" t="s">
        <v>2087</v>
      </c>
      <c r="F3663" s="4">
        <v>3825</v>
      </c>
      <c r="G3663" s="3">
        <v>2017</v>
      </c>
      <c r="H3663" s="3" t="s">
        <v>21</v>
      </c>
      <c r="I3663" s="12" t="s">
        <v>31</v>
      </c>
      <c r="J3663" s="3">
        <v>275</v>
      </c>
      <c r="K3663" s="3" t="str">
        <f>IF(VLOOKUP(D3663,'Resources Final'!A:C,3,FALSE)=0,"",VLOOKUP(D3663,'Resources Final'!A:C,3,FALSE))</f>
        <v>Y</v>
      </c>
      <c r="L3663" s="3" t="str">
        <f>IF(VLOOKUP(D3663,'Resources Final'!A:D,4,FALSE)=0,"",VLOOKUP(D3663,'Resources Final'!A:D,4,FALSE))</f>
        <v/>
      </c>
      <c r="M3663" s="3" t="str">
        <f>IF(VLOOKUP(D3663,'Resources Final'!A:E,5,FALSE)=0,"",VLOOKUP(D3663,'Resources Final'!A:E,5,FALSE))</f>
        <v/>
      </c>
      <c r="N3663" s="7" t="str">
        <f>IF(VLOOKUP(D3663,'Resources Final'!A:F,6,FALSE)=0,"",VLOOKUP(D3663,'Resources Final'!A:F,6,FALSE))</f>
        <v/>
      </c>
      <c r="O3663" s="3" t="str">
        <f>IF(VLOOKUP(D3663,'Resources Final'!A:G,7,FALSE)=0,"",VLOOKUP(D3663,'Resources Final'!A:G,7,FALSE))</f>
        <v/>
      </c>
    </row>
    <row r="3664" spans="1:15" x14ac:dyDescent="0.2">
      <c r="A3664" s="11">
        <v>990</v>
      </c>
      <c r="B3664" s="11" t="str">
        <f t="shared" si="68"/>
        <v>Charles G. Koch Charitable Foundation_Duell20173600</v>
      </c>
      <c r="C3664" s="11" t="s">
        <v>19</v>
      </c>
      <c r="D3664" s="11" t="s">
        <v>1036</v>
      </c>
      <c r="E3664" s="11" t="s">
        <v>1036</v>
      </c>
      <c r="F3664" s="4">
        <v>3600</v>
      </c>
      <c r="G3664" s="3">
        <v>2017</v>
      </c>
      <c r="H3664" s="3" t="s">
        <v>21</v>
      </c>
      <c r="I3664" s="12" t="s">
        <v>31</v>
      </c>
      <c r="J3664" s="3">
        <v>276</v>
      </c>
      <c r="K3664" s="3" t="str">
        <f>IF(VLOOKUP(D3664,'Resources Final'!A:C,3,FALSE)=0,"",VLOOKUP(D3664,'Resources Final'!A:C,3,FALSE))</f>
        <v>Y</v>
      </c>
      <c r="L3664" s="3" t="str">
        <f>IF(VLOOKUP(D3664,'Resources Final'!A:D,4,FALSE)=0,"",VLOOKUP(D3664,'Resources Final'!A:D,4,FALSE))</f>
        <v/>
      </c>
      <c r="M3664" s="3" t="str">
        <f>IF(VLOOKUP(D3664,'Resources Final'!A:E,5,FALSE)=0,"",VLOOKUP(D3664,'Resources Final'!A:E,5,FALSE))</f>
        <v/>
      </c>
      <c r="N3664" s="7" t="str">
        <f>IF(VLOOKUP(D3664,'Resources Final'!A:F,6,FALSE)=0,"",VLOOKUP(D3664,'Resources Final'!A:F,6,FALSE))</f>
        <v/>
      </c>
      <c r="O3664" s="3" t="str">
        <f>IF(VLOOKUP(D3664,'Resources Final'!A:G,7,FALSE)=0,"",VLOOKUP(D3664,'Resources Final'!A:G,7,FALSE))</f>
        <v/>
      </c>
    </row>
    <row r="3665" spans="1:15" x14ac:dyDescent="0.2">
      <c r="A3665" s="11">
        <v>990</v>
      </c>
      <c r="B3665" s="11" t="str">
        <f t="shared" si="68"/>
        <v>Charles G. Koch Charitable Foundation_Pi Kappa Delta201798000</v>
      </c>
      <c r="C3665" s="11" t="s">
        <v>19</v>
      </c>
      <c r="D3665" s="11" t="s">
        <v>2856</v>
      </c>
      <c r="E3665" s="11" t="s">
        <v>2856</v>
      </c>
      <c r="F3665" s="4">
        <v>98000</v>
      </c>
      <c r="G3665" s="3">
        <v>2017</v>
      </c>
      <c r="H3665" s="3" t="s">
        <v>21</v>
      </c>
      <c r="I3665" s="12"/>
      <c r="J3665" s="3">
        <v>277</v>
      </c>
      <c r="K3665" s="3" t="str">
        <f>IF(VLOOKUP(D3665,'Resources Final'!A:C,3,FALSE)=0,"",VLOOKUP(D3665,'Resources Final'!A:C,3,FALSE))</f>
        <v/>
      </c>
      <c r="L3665" s="3" t="str">
        <f>IF(VLOOKUP(D3665,'Resources Final'!A:D,4,FALSE)=0,"",VLOOKUP(D3665,'Resources Final'!A:D,4,FALSE))</f>
        <v>Y</v>
      </c>
      <c r="M3665" s="3" t="str">
        <f>IF(VLOOKUP(D3665,'Resources Final'!A:E,5,FALSE)=0,"",VLOOKUP(D3665,'Resources Final'!A:E,5,FALSE))</f>
        <v/>
      </c>
      <c r="N3665" s="7" t="str">
        <f>IF(VLOOKUP(D3665,'Resources Final'!A:F,6,FALSE)=0,"",VLOOKUP(D3665,'Resources Final'!A:F,6,FALSE))</f>
        <v/>
      </c>
      <c r="O3665" s="3" t="str">
        <f>IF(VLOOKUP(D3665,'Resources Final'!A:G,7,FALSE)=0,"",VLOOKUP(D3665,'Resources Final'!A:G,7,FALSE))</f>
        <v/>
      </c>
    </row>
    <row r="3666" spans="1:15" x14ac:dyDescent="0.2">
      <c r="A3666" s="11">
        <v>990</v>
      </c>
      <c r="B3666" s="11" t="str">
        <f t="shared" si="68"/>
        <v>Charles G. Koch Charitable Foundation_North Park University201745000</v>
      </c>
      <c r="C3666" s="11" t="s">
        <v>19</v>
      </c>
      <c r="D3666" s="11" t="s">
        <v>2693</v>
      </c>
      <c r="E3666" s="11" t="s">
        <v>2693</v>
      </c>
      <c r="F3666" s="4">
        <v>45000</v>
      </c>
      <c r="G3666" s="3">
        <v>2017</v>
      </c>
      <c r="H3666" s="3" t="s">
        <v>21</v>
      </c>
      <c r="I3666" s="12"/>
      <c r="J3666" s="3">
        <v>278</v>
      </c>
      <c r="K3666" s="3" t="str">
        <f>IF(VLOOKUP(D3666,'Resources Final'!A:C,3,FALSE)=0,"",VLOOKUP(D3666,'Resources Final'!A:C,3,FALSE))</f>
        <v/>
      </c>
      <c r="L3666" s="3" t="str">
        <f>IF(VLOOKUP(D3666,'Resources Final'!A:D,4,FALSE)=0,"",VLOOKUP(D3666,'Resources Final'!A:D,4,FALSE))</f>
        <v>Y</v>
      </c>
      <c r="M3666" s="3" t="str">
        <f>IF(VLOOKUP(D3666,'Resources Final'!A:E,5,FALSE)=0,"",VLOOKUP(D3666,'Resources Final'!A:E,5,FALSE))</f>
        <v/>
      </c>
      <c r="N3666" s="7" t="str">
        <f>IF(VLOOKUP(D3666,'Resources Final'!A:F,6,FALSE)=0,"",VLOOKUP(D3666,'Resources Final'!A:F,6,FALSE))</f>
        <v/>
      </c>
      <c r="O3666" s="3" t="str">
        <f>IF(VLOOKUP(D3666,'Resources Final'!A:G,7,FALSE)=0,"",VLOOKUP(D3666,'Resources Final'!A:G,7,FALSE))</f>
        <v/>
      </c>
    </row>
    <row r="3667" spans="1:15" x14ac:dyDescent="0.2">
      <c r="A3667" s="11">
        <v>990</v>
      </c>
      <c r="B3667" s="11" t="str">
        <f t="shared" si="68"/>
        <v>Charles G. Koch Charitable Foundation_Cronan20175418</v>
      </c>
      <c r="C3667" s="11" t="s">
        <v>19</v>
      </c>
      <c r="D3667" s="11" t="s">
        <v>875</v>
      </c>
      <c r="E3667" s="11" t="s">
        <v>875</v>
      </c>
      <c r="F3667" s="4">
        <v>5418</v>
      </c>
      <c r="G3667" s="3">
        <v>2017</v>
      </c>
      <c r="H3667" s="3" t="s">
        <v>21</v>
      </c>
      <c r="I3667" s="12" t="s">
        <v>31</v>
      </c>
      <c r="J3667" s="3">
        <v>279</v>
      </c>
      <c r="K3667" s="3" t="str">
        <f>IF(VLOOKUP(D3667,'Resources Final'!A:C,3,FALSE)=0,"",VLOOKUP(D3667,'Resources Final'!A:C,3,FALSE))</f>
        <v>Y</v>
      </c>
      <c r="L3667" s="3" t="str">
        <f>IF(VLOOKUP(D3667,'Resources Final'!A:D,4,FALSE)=0,"",VLOOKUP(D3667,'Resources Final'!A:D,4,FALSE))</f>
        <v/>
      </c>
      <c r="M3667" s="3" t="str">
        <f>IF(VLOOKUP(D3667,'Resources Final'!A:E,5,FALSE)=0,"",VLOOKUP(D3667,'Resources Final'!A:E,5,FALSE))</f>
        <v/>
      </c>
      <c r="N3667" s="7" t="str">
        <f>IF(VLOOKUP(D3667,'Resources Final'!A:F,6,FALSE)=0,"",VLOOKUP(D3667,'Resources Final'!A:F,6,FALSE))</f>
        <v/>
      </c>
      <c r="O3667" s="3" t="str">
        <f>IF(VLOOKUP(D3667,'Resources Final'!A:G,7,FALSE)=0,"",VLOOKUP(D3667,'Resources Final'!A:G,7,FALSE))</f>
        <v/>
      </c>
    </row>
    <row r="3668" spans="1:15" x14ac:dyDescent="0.2">
      <c r="A3668" s="11">
        <v>990</v>
      </c>
      <c r="B3668" s="11" t="str">
        <f t="shared" si="68"/>
        <v>Charles G. Koch Charitable Foundation_Miller20175229</v>
      </c>
      <c r="C3668" s="11" t="s">
        <v>19</v>
      </c>
      <c r="D3668" s="11" t="s">
        <v>2462</v>
      </c>
      <c r="E3668" s="11" t="s">
        <v>2462</v>
      </c>
      <c r="F3668" s="4">
        <v>5229</v>
      </c>
      <c r="G3668" s="3">
        <v>2017</v>
      </c>
      <c r="H3668" s="3" t="s">
        <v>21</v>
      </c>
      <c r="I3668" s="12" t="s">
        <v>31</v>
      </c>
      <c r="J3668" s="3">
        <v>280</v>
      </c>
      <c r="K3668" s="3" t="str">
        <f>IF(VLOOKUP(D3668,'Resources Final'!A:C,3,FALSE)=0,"",VLOOKUP(D3668,'Resources Final'!A:C,3,FALSE))</f>
        <v>Y</v>
      </c>
      <c r="L3668" s="3" t="str">
        <f>IF(VLOOKUP(D3668,'Resources Final'!A:D,4,FALSE)=0,"",VLOOKUP(D3668,'Resources Final'!A:D,4,FALSE))</f>
        <v/>
      </c>
      <c r="M3668" s="3" t="str">
        <f>IF(VLOOKUP(D3668,'Resources Final'!A:E,5,FALSE)=0,"",VLOOKUP(D3668,'Resources Final'!A:E,5,FALSE))</f>
        <v/>
      </c>
      <c r="N3668" s="7" t="str">
        <f>IF(VLOOKUP(D3668,'Resources Final'!A:F,6,FALSE)=0,"",VLOOKUP(D3668,'Resources Final'!A:F,6,FALSE))</f>
        <v/>
      </c>
      <c r="O3668" s="3" t="str">
        <f>IF(VLOOKUP(D3668,'Resources Final'!A:G,7,FALSE)=0,"",VLOOKUP(D3668,'Resources Final'!A:G,7,FALSE))</f>
        <v/>
      </c>
    </row>
    <row r="3669" spans="1:15" x14ac:dyDescent="0.2">
      <c r="A3669" s="11">
        <v>990</v>
      </c>
      <c r="B3669" s="11" t="str">
        <f t="shared" si="68"/>
        <v>Charles G. Koch Charitable Foundation_Reason Foundation2017115375</v>
      </c>
      <c r="C3669" s="11" t="s">
        <v>19</v>
      </c>
      <c r="D3669" s="11" t="s">
        <v>3001</v>
      </c>
      <c r="E3669" s="11" t="s">
        <v>3001</v>
      </c>
      <c r="F3669" s="4">
        <v>115375</v>
      </c>
      <c r="G3669" s="3">
        <v>2017</v>
      </c>
      <c r="H3669" s="3" t="s">
        <v>21</v>
      </c>
      <c r="I3669" s="12"/>
      <c r="J3669" s="3">
        <v>281</v>
      </c>
      <c r="K3669" s="3" t="str">
        <f>IF(VLOOKUP(D3669,'Resources Final'!A:C,3,FALSE)=0,"",VLOOKUP(D3669,'Resources Final'!A:C,3,FALSE))</f>
        <v/>
      </c>
      <c r="L3669" s="3" t="str">
        <f>IF(VLOOKUP(D3669,'Resources Final'!A:D,4,FALSE)=0,"",VLOOKUP(D3669,'Resources Final'!A:D,4,FALSE))</f>
        <v/>
      </c>
      <c r="M3669" s="3" t="str">
        <f>IF(VLOOKUP(D3669,'Resources Final'!A:E,5,FALSE)=0,"",VLOOKUP(D3669,'Resources Final'!A:E,5,FALSE))</f>
        <v/>
      </c>
      <c r="N3669" s="7" t="str">
        <f>IF(VLOOKUP(D3669,'Resources Final'!A:F,6,FALSE)=0,"",VLOOKUP(D3669,'Resources Final'!A:F,6,FALSE))</f>
        <v>https://www.desmogblog.com/reason-foundation</v>
      </c>
      <c r="O3669" s="3" t="str">
        <f>IF(VLOOKUP(D3669,'Resources Final'!A:G,7,FALSE)=0,"",VLOOKUP(D3669,'Resources Final'!A:G,7,FALSE))</f>
        <v>Desmog</v>
      </c>
    </row>
    <row r="3670" spans="1:15" x14ac:dyDescent="0.2">
      <c r="A3670" s="11">
        <v>990</v>
      </c>
      <c r="B3670" s="11" t="str">
        <f t="shared" si="68"/>
        <v>Charles G. Koch Charitable Foundation_Mercer University201714600</v>
      </c>
      <c r="C3670" s="11" t="s">
        <v>19</v>
      </c>
      <c r="D3670" s="11" t="s">
        <v>2433</v>
      </c>
      <c r="E3670" s="11" t="s">
        <v>2433</v>
      </c>
      <c r="F3670" s="4">
        <v>14600</v>
      </c>
      <c r="G3670" s="3">
        <v>2017</v>
      </c>
      <c r="H3670" s="3" t="s">
        <v>21</v>
      </c>
      <c r="I3670" s="12"/>
      <c r="J3670" s="3">
        <v>282</v>
      </c>
      <c r="K3670" s="3" t="str">
        <f>IF(VLOOKUP(D3670,'Resources Final'!A:C,3,FALSE)=0,"",VLOOKUP(D3670,'Resources Final'!A:C,3,FALSE))</f>
        <v/>
      </c>
      <c r="L3670" s="3" t="str">
        <f>IF(VLOOKUP(D3670,'Resources Final'!A:D,4,FALSE)=0,"",VLOOKUP(D3670,'Resources Final'!A:D,4,FALSE))</f>
        <v>Y</v>
      </c>
      <c r="M3670" s="3" t="str">
        <f>IF(VLOOKUP(D3670,'Resources Final'!A:E,5,FALSE)=0,"",VLOOKUP(D3670,'Resources Final'!A:E,5,FALSE))</f>
        <v/>
      </c>
      <c r="N3670" s="7" t="str">
        <f>IF(VLOOKUP(D3670,'Resources Final'!A:F,6,FALSE)=0,"",VLOOKUP(D3670,'Resources Final'!A:F,6,FALSE))</f>
        <v/>
      </c>
      <c r="O3670" s="3" t="str">
        <f>IF(VLOOKUP(D3670,'Resources Final'!A:G,7,FALSE)=0,"",VLOOKUP(D3670,'Resources Final'!A:G,7,FALSE))</f>
        <v/>
      </c>
    </row>
    <row r="3671" spans="1:15" x14ac:dyDescent="0.2">
      <c r="A3671" s="11">
        <v>990</v>
      </c>
      <c r="B3671" s="11" t="str">
        <f t="shared" si="68"/>
        <v>Charles G. Koch Charitable Foundation_Thomas20175229</v>
      </c>
      <c r="C3671" s="11" t="s">
        <v>19</v>
      </c>
      <c r="D3671" s="11" t="s">
        <v>3628</v>
      </c>
      <c r="E3671" s="11" t="s">
        <v>3628</v>
      </c>
      <c r="F3671" s="4">
        <v>5229</v>
      </c>
      <c r="G3671" s="3">
        <v>2017</v>
      </c>
      <c r="H3671" s="3" t="s">
        <v>21</v>
      </c>
      <c r="I3671" s="12" t="s">
        <v>31</v>
      </c>
      <c r="J3671" s="3">
        <v>283</v>
      </c>
      <c r="K3671" s="3" t="str">
        <f>IF(VLOOKUP(D3671,'Resources Final'!A:C,3,FALSE)=0,"",VLOOKUP(D3671,'Resources Final'!A:C,3,FALSE))</f>
        <v>Y</v>
      </c>
      <c r="L3671" s="3" t="str">
        <f>IF(VLOOKUP(D3671,'Resources Final'!A:D,4,FALSE)=0,"",VLOOKUP(D3671,'Resources Final'!A:D,4,FALSE))</f>
        <v/>
      </c>
      <c r="M3671" s="3" t="str">
        <f>IF(VLOOKUP(D3671,'Resources Final'!A:E,5,FALSE)=0,"",VLOOKUP(D3671,'Resources Final'!A:E,5,FALSE))</f>
        <v/>
      </c>
      <c r="N3671" s="7" t="str">
        <f>IF(VLOOKUP(D3671,'Resources Final'!A:F,6,FALSE)=0,"",VLOOKUP(D3671,'Resources Final'!A:F,6,FALSE))</f>
        <v/>
      </c>
      <c r="O3671" s="3" t="str">
        <f>IF(VLOOKUP(D3671,'Resources Final'!A:G,7,FALSE)=0,"",VLOOKUP(D3671,'Resources Final'!A:G,7,FALSE))</f>
        <v/>
      </c>
    </row>
    <row r="3672" spans="1:15" x14ac:dyDescent="0.2">
      <c r="A3672" s="11">
        <v>990</v>
      </c>
      <c r="B3672" s="11" t="str">
        <f t="shared" si="68"/>
        <v>Charles G. Koch Charitable Foundation_Witherspoon Institute201739000</v>
      </c>
      <c r="C3672" s="11" t="s">
        <v>19</v>
      </c>
      <c r="D3672" s="11" t="s">
        <v>4070</v>
      </c>
      <c r="E3672" s="11" t="s">
        <v>4070</v>
      </c>
      <c r="F3672" s="4">
        <v>39000</v>
      </c>
      <c r="G3672" s="3">
        <v>2017</v>
      </c>
      <c r="H3672" s="3" t="s">
        <v>21</v>
      </c>
      <c r="I3672" s="12"/>
      <c r="J3672" s="3">
        <v>284</v>
      </c>
      <c r="K3672" s="3" t="str">
        <f>IF(VLOOKUP(D3672,'Resources Final'!A:C,3,FALSE)=0,"",VLOOKUP(D3672,'Resources Final'!A:C,3,FALSE))</f>
        <v/>
      </c>
      <c r="L3672" s="3" t="str">
        <f>IF(VLOOKUP(D3672,'Resources Final'!A:D,4,FALSE)=0,"",VLOOKUP(D3672,'Resources Final'!A:D,4,FALSE))</f>
        <v/>
      </c>
      <c r="M3672" s="3" t="str">
        <f>IF(VLOOKUP(D3672,'Resources Final'!A:E,5,FALSE)=0,"",VLOOKUP(D3672,'Resources Final'!A:E,5,FALSE))</f>
        <v/>
      </c>
      <c r="N3672" s="7" t="str">
        <f>IF(VLOOKUP(D3672,'Resources Final'!A:F,6,FALSE)=0,"",VLOOKUP(D3672,'Resources Final'!A:F,6,FALSE))</f>
        <v>https://en.wikipedia.org/wiki/Witherspoon_Institute</v>
      </c>
      <c r="O3672" s="3" t="str">
        <f>IF(VLOOKUP(D3672,'Resources Final'!A:G,7,FALSE)=0,"",VLOOKUP(D3672,'Resources Final'!A:G,7,FALSE))</f>
        <v>Wikipedia</v>
      </c>
    </row>
    <row r="3673" spans="1:15" x14ac:dyDescent="0.2">
      <c r="A3673" s="11">
        <v>990</v>
      </c>
      <c r="B3673" s="11" t="str">
        <f t="shared" si="68"/>
        <v>Charles G. Koch Charitable Foundation_Bonsack20175418</v>
      </c>
      <c r="C3673" s="11" t="s">
        <v>19</v>
      </c>
      <c r="D3673" s="11" t="s">
        <v>469</v>
      </c>
      <c r="E3673" s="11" t="s">
        <v>469</v>
      </c>
      <c r="F3673" s="4">
        <v>5418</v>
      </c>
      <c r="G3673" s="3">
        <v>2017</v>
      </c>
      <c r="H3673" s="3" t="s">
        <v>21</v>
      </c>
      <c r="I3673" s="12" t="s">
        <v>31</v>
      </c>
      <c r="J3673" s="3">
        <v>285</v>
      </c>
      <c r="K3673" s="3" t="str">
        <f>IF(VLOOKUP(D3673,'Resources Final'!A:C,3,FALSE)=0,"",VLOOKUP(D3673,'Resources Final'!A:C,3,FALSE))</f>
        <v>Y</v>
      </c>
      <c r="L3673" s="3" t="str">
        <f>IF(VLOOKUP(D3673,'Resources Final'!A:D,4,FALSE)=0,"",VLOOKUP(D3673,'Resources Final'!A:D,4,FALSE))</f>
        <v/>
      </c>
      <c r="M3673" s="3" t="str">
        <f>IF(VLOOKUP(D3673,'Resources Final'!A:E,5,FALSE)=0,"",VLOOKUP(D3673,'Resources Final'!A:E,5,FALSE))</f>
        <v/>
      </c>
      <c r="N3673" s="7" t="str">
        <f>IF(VLOOKUP(D3673,'Resources Final'!A:F,6,FALSE)=0,"",VLOOKUP(D3673,'Resources Final'!A:F,6,FALSE))</f>
        <v/>
      </c>
      <c r="O3673" s="3" t="str">
        <f>IF(VLOOKUP(D3673,'Resources Final'!A:G,7,FALSE)=0,"",VLOOKUP(D3673,'Resources Final'!A:G,7,FALSE))</f>
        <v/>
      </c>
    </row>
    <row r="3674" spans="1:15" x14ac:dyDescent="0.2">
      <c r="A3674" s="11">
        <v>990</v>
      </c>
      <c r="B3674" s="11" t="str">
        <f t="shared" si="68"/>
        <v>Charles G. Koch Charitable Foundation_Henningsen20175418</v>
      </c>
      <c r="C3674" s="11" t="s">
        <v>19</v>
      </c>
      <c r="D3674" s="11" t="s">
        <v>1565</v>
      </c>
      <c r="E3674" s="11" t="s">
        <v>1565</v>
      </c>
      <c r="F3674" s="4">
        <v>5418</v>
      </c>
      <c r="G3674" s="3">
        <v>2017</v>
      </c>
      <c r="H3674" s="3" t="s">
        <v>21</v>
      </c>
      <c r="I3674" s="12" t="s">
        <v>31</v>
      </c>
      <c r="J3674" s="3">
        <v>286</v>
      </c>
      <c r="K3674" s="3" t="str">
        <f>IF(VLOOKUP(D3674,'Resources Final'!A:C,3,FALSE)=0,"",VLOOKUP(D3674,'Resources Final'!A:C,3,FALSE))</f>
        <v>Y</v>
      </c>
      <c r="L3674" s="3" t="str">
        <f>IF(VLOOKUP(D3674,'Resources Final'!A:D,4,FALSE)=0,"",VLOOKUP(D3674,'Resources Final'!A:D,4,FALSE))</f>
        <v/>
      </c>
      <c r="M3674" s="3" t="str">
        <f>IF(VLOOKUP(D3674,'Resources Final'!A:E,5,FALSE)=0,"",VLOOKUP(D3674,'Resources Final'!A:E,5,FALSE))</f>
        <v/>
      </c>
      <c r="N3674" s="7" t="str">
        <f>IF(VLOOKUP(D3674,'Resources Final'!A:F,6,FALSE)=0,"",VLOOKUP(D3674,'Resources Final'!A:F,6,FALSE))</f>
        <v/>
      </c>
      <c r="O3674" s="3" t="str">
        <f>IF(VLOOKUP(D3674,'Resources Final'!A:G,7,FALSE)=0,"",VLOOKUP(D3674,'Resources Final'!A:G,7,FALSE))</f>
        <v/>
      </c>
    </row>
    <row r="3675" spans="1:15" x14ac:dyDescent="0.2">
      <c r="A3675" s="11">
        <v>990</v>
      </c>
      <c r="B3675" s="11" t="str">
        <f t="shared" si="68"/>
        <v>Charles G. Koch Charitable Foundation_Biola University201735000</v>
      </c>
      <c r="C3675" s="11" t="s">
        <v>19</v>
      </c>
      <c r="D3675" s="11" t="s">
        <v>431</v>
      </c>
      <c r="E3675" s="11" t="s">
        <v>431</v>
      </c>
      <c r="F3675" s="4">
        <v>35000</v>
      </c>
      <c r="G3675" s="3">
        <v>2017</v>
      </c>
      <c r="H3675" s="3" t="s">
        <v>21</v>
      </c>
      <c r="I3675" s="12"/>
      <c r="J3675" s="3">
        <v>287</v>
      </c>
      <c r="K3675" s="3" t="str">
        <f>IF(VLOOKUP(D3675,'Resources Final'!A:C,3,FALSE)=0,"",VLOOKUP(D3675,'Resources Final'!A:C,3,FALSE))</f>
        <v/>
      </c>
      <c r="L3675" s="3" t="str">
        <f>IF(VLOOKUP(D3675,'Resources Final'!A:D,4,FALSE)=0,"",VLOOKUP(D3675,'Resources Final'!A:D,4,FALSE))</f>
        <v>Y</v>
      </c>
      <c r="M3675" s="3" t="str">
        <f>IF(VLOOKUP(D3675,'Resources Final'!A:E,5,FALSE)=0,"",VLOOKUP(D3675,'Resources Final'!A:E,5,FALSE))</f>
        <v/>
      </c>
      <c r="N3675" s="7" t="str">
        <f>IF(VLOOKUP(D3675,'Resources Final'!A:F,6,FALSE)=0,"",VLOOKUP(D3675,'Resources Final'!A:F,6,FALSE))</f>
        <v/>
      </c>
      <c r="O3675" s="3" t="str">
        <f>IF(VLOOKUP(D3675,'Resources Final'!A:G,7,FALSE)=0,"",VLOOKUP(D3675,'Resources Final'!A:G,7,FALSE))</f>
        <v/>
      </c>
    </row>
    <row r="3676" spans="1:15" x14ac:dyDescent="0.2">
      <c r="A3676" s="11">
        <v>990</v>
      </c>
      <c r="B3676" s="11" t="str">
        <f t="shared" si="68"/>
        <v>Charles G. Koch Charitable Foundation_Freitas Bento20175229</v>
      </c>
      <c r="C3676" s="11" t="s">
        <v>19</v>
      </c>
      <c r="D3676" s="11" t="s">
        <v>1300</v>
      </c>
      <c r="E3676" s="11" t="s">
        <v>1300</v>
      </c>
      <c r="F3676" s="4">
        <v>5229</v>
      </c>
      <c r="G3676" s="3">
        <v>2017</v>
      </c>
      <c r="H3676" s="3" t="s">
        <v>21</v>
      </c>
      <c r="I3676" s="12" t="s">
        <v>31</v>
      </c>
      <c r="J3676" s="3">
        <v>288</v>
      </c>
      <c r="K3676" s="3" t="str">
        <f>IF(VLOOKUP(D3676,'Resources Final'!A:C,3,FALSE)=0,"",VLOOKUP(D3676,'Resources Final'!A:C,3,FALSE))</f>
        <v>Y</v>
      </c>
      <c r="L3676" s="3" t="str">
        <f>IF(VLOOKUP(D3676,'Resources Final'!A:D,4,FALSE)=0,"",VLOOKUP(D3676,'Resources Final'!A:D,4,FALSE))</f>
        <v/>
      </c>
      <c r="M3676" s="3" t="str">
        <f>IF(VLOOKUP(D3676,'Resources Final'!A:E,5,FALSE)=0,"",VLOOKUP(D3676,'Resources Final'!A:E,5,FALSE))</f>
        <v/>
      </c>
      <c r="N3676" s="7" t="str">
        <f>IF(VLOOKUP(D3676,'Resources Final'!A:F,6,FALSE)=0,"",VLOOKUP(D3676,'Resources Final'!A:F,6,FALSE))</f>
        <v/>
      </c>
      <c r="O3676" s="3" t="str">
        <f>IF(VLOOKUP(D3676,'Resources Final'!A:G,7,FALSE)=0,"",VLOOKUP(D3676,'Resources Final'!A:G,7,FALSE))</f>
        <v/>
      </c>
    </row>
    <row r="3677" spans="1:15" x14ac:dyDescent="0.2">
      <c r="A3677" s="11">
        <v>990</v>
      </c>
      <c r="B3677" s="11" t="str">
        <f t="shared" si="68"/>
        <v>Charles G. Koch Charitable Foundation_McGuire20173600</v>
      </c>
      <c r="C3677" s="11" t="s">
        <v>19</v>
      </c>
      <c r="D3677" s="11" t="s">
        <v>2391</v>
      </c>
      <c r="E3677" s="11" t="s">
        <v>2391</v>
      </c>
      <c r="F3677" s="4">
        <v>3600</v>
      </c>
      <c r="G3677" s="3">
        <v>2017</v>
      </c>
      <c r="H3677" s="3" t="s">
        <v>21</v>
      </c>
      <c r="I3677" s="12" t="s">
        <v>31</v>
      </c>
      <c r="J3677" s="3">
        <v>289</v>
      </c>
      <c r="K3677" s="3" t="str">
        <f>IF(VLOOKUP(D3677,'Resources Final'!A:C,3,FALSE)=0,"",VLOOKUP(D3677,'Resources Final'!A:C,3,FALSE))</f>
        <v>Y</v>
      </c>
      <c r="L3677" s="3" t="str">
        <f>IF(VLOOKUP(D3677,'Resources Final'!A:D,4,FALSE)=0,"",VLOOKUP(D3677,'Resources Final'!A:D,4,FALSE))</f>
        <v/>
      </c>
      <c r="M3677" s="3" t="str">
        <f>IF(VLOOKUP(D3677,'Resources Final'!A:E,5,FALSE)=0,"",VLOOKUP(D3677,'Resources Final'!A:E,5,FALSE))</f>
        <v/>
      </c>
      <c r="N3677" s="7" t="str">
        <f>IF(VLOOKUP(D3677,'Resources Final'!A:F,6,FALSE)=0,"",VLOOKUP(D3677,'Resources Final'!A:F,6,FALSE))</f>
        <v/>
      </c>
      <c r="O3677" s="3" t="str">
        <f>IF(VLOOKUP(D3677,'Resources Final'!A:G,7,FALSE)=0,"",VLOOKUP(D3677,'Resources Final'!A:G,7,FALSE))</f>
        <v/>
      </c>
    </row>
    <row r="3678" spans="1:15" x14ac:dyDescent="0.2">
      <c r="A3678" s="11">
        <v>990</v>
      </c>
      <c r="B3678" s="11" t="str">
        <f t="shared" si="68"/>
        <v>Charles G. Koch Charitable Foundation_University of North Carolina - Greensboro20175000</v>
      </c>
      <c r="C3678" s="11" t="s">
        <v>19</v>
      </c>
      <c r="D3678" s="11" t="s">
        <v>3805</v>
      </c>
      <c r="E3678" s="11" t="s">
        <v>3802</v>
      </c>
      <c r="F3678" s="4">
        <v>5000</v>
      </c>
      <c r="G3678" s="3">
        <v>2017</v>
      </c>
      <c r="H3678" s="3" t="s">
        <v>21</v>
      </c>
      <c r="I3678" s="12"/>
      <c r="J3678" s="3">
        <v>290</v>
      </c>
      <c r="K3678" s="3" t="str">
        <f>IF(VLOOKUP(D3678,'Resources Final'!A:C,3,FALSE)=0,"",VLOOKUP(D3678,'Resources Final'!A:C,3,FALSE))</f>
        <v/>
      </c>
      <c r="L3678" s="3" t="str">
        <f>IF(VLOOKUP(D3678,'Resources Final'!A:D,4,FALSE)=0,"",VLOOKUP(D3678,'Resources Final'!A:D,4,FALSE))</f>
        <v>Y</v>
      </c>
      <c r="M3678" s="3" t="str">
        <f>IF(VLOOKUP(D3678,'Resources Final'!A:E,5,FALSE)=0,"",VLOOKUP(D3678,'Resources Final'!A:E,5,FALSE))</f>
        <v/>
      </c>
      <c r="N3678" s="7" t="str">
        <f>IF(VLOOKUP(D3678,'Resources Final'!A:F,6,FALSE)=0,"",VLOOKUP(D3678,'Resources Final'!A:F,6,FALSE))</f>
        <v/>
      </c>
      <c r="O3678" s="3" t="str">
        <f>IF(VLOOKUP(D3678,'Resources Final'!A:G,7,FALSE)=0,"",VLOOKUP(D3678,'Resources Final'!A:G,7,FALSE))</f>
        <v/>
      </c>
    </row>
    <row r="3679" spans="1:15" x14ac:dyDescent="0.2">
      <c r="A3679" s="11">
        <v>990</v>
      </c>
      <c r="B3679" s="11" t="str">
        <f t="shared" si="68"/>
        <v>Charles G. Koch Charitable Foundation_The Poynter Institute201770000</v>
      </c>
      <c r="C3679" s="11" t="s">
        <v>19</v>
      </c>
      <c r="D3679" s="11" t="s">
        <v>3602</v>
      </c>
      <c r="E3679" s="11" t="s">
        <v>3602</v>
      </c>
      <c r="F3679" s="4">
        <v>70000</v>
      </c>
      <c r="G3679" s="3">
        <v>2017</v>
      </c>
      <c r="H3679" s="3" t="s">
        <v>21</v>
      </c>
      <c r="I3679" s="12"/>
      <c r="J3679" s="3">
        <v>291</v>
      </c>
      <c r="K3679" s="3" t="str">
        <f>IF(VLOOKUP(D3679,'Resources Final'!A:C,3,FALSE)=0,"",VLOOKUP(D3679,'Resources Final'!A:C,3,FALSE))</f>
        <v/>
      </c>
      <c r="L3679" s="3" t="str">
        <f>IF(VLOOKUP(D3679,'Resources Final'!A:D,4,FALSE)=0,"",VLOOKUP(D3679,'Resources Final'!A:D,4,FALSE))</f>
        <v/>
      </c>
      <c r="M3679" s="3" t="str">
        <f>IF(VLOOKUP(D3679,'Resources Final'!A:E,5,FALSE)=0,"",VLOOKUP(D3679,'Resources Final'!A:E,5,FALSE))</f>
        <v/>
      </c>
      <c r="N3679" s="7" t="str">
        <f>IF(VLOOKUP(D3679,'Resources Final'!A:F,6,FALSE)=0,"",VLOOKUP(D3679,'Resources Final'!A:F,6,FALSE))</f>
        <v/>
      </c>
      <c r="O3679" s="3" t="str">
        <f>IF(VLOOKUP(D3679,'Resources Final'!A:G,7,FALSE)=0,"",VLOOKUP(D3679,'Resources Final'!A:G,7,FALSE))</f>
        <v/>
      </c>
    </row>
    <row r="3680" spans="1:15" x14ac:dyDescent="0.2">
      <c r="A3680" s="11">
        <v>990</v>
      </c>
      <c r="B3680" s="11" t="str">
        <f t="shared" si="68"/>
        <v>Charles G. Koch Charitable Foundation_College of New Jersey Foundation201724000</v>
      </c>
      <c r="C3680" s="11" t="s">
        <v>19</v>
      </c>
      <c r="D3680" s="11" t="s">
        <v>784</v>
      </c>
      <c r="E3680" s="11" t="s">
        <v>785</v>
      </c>
      <c r="F3680" s="4">
        <v>24000</v>
      </c>
      <c r="G3680" s="3">
        <v>2017</v>
      </c>
      <c r="H3680" s="3" t="s">
        <v>21</v>
      </c>
      <c r="I3680" s="12"/>
      <c r="J3680" s="3">
        <v>292</v>
      </c>
      <c r="K3680" s="3" t="str">
        <f>IF(VLOOKUP(D3680,'Resources Final'!A:C,3,FALSE)=0,"",VLOOKUP(D3680,'Resources Final'!A:C,3,FALSE))</f>
        <v/>
      </c>
      <c r="L3680" s="3" t="str">
        <f>IF(VLOOKUP(D3680,'Resources Final'!A:D,4,FALSE)=0,"",VLOOKUP(D3680,'Resources Final'!A:D,4,FALSE))</f>
        <v>Y</v>
      </c>
      <c r="M3680" s="3" t="str">
        <f>IF(VLOOKUP(D3680,'Resources Final'!A:E,5,FALSE)=0,"",VLOOKUP(D3680,'Resources Final'!A:E,5,FALSE))</f>
        <v/>
      </c>
      <c r="N3680" s="7" t="str">
        <f>IF(VLOOKUP(D3680,'Resources Final'!A:F,6,FALSE)=0,"",VLOOKUP(D3680,'Resources Final'!A:F,6,FALSE))</f>
        <v/>
      </c>
      <c r="O3680" s="3" t="str">
        <f>IF(VLOOKUP(D3680,'Resources Final'!A:G,7,FALSE)=0,"",VLOOKUP(D3680,'Resources Final'!A:G,7,FALSE))</f>
        <v/>
      </c>
    </row>
    <row r="3681" spans="1:15" x14ac:dyDescent="0.2">
      <c r="A3681" s="11">
        <v>990</v>
      </c>
      <c r="B3681" s="11" t="str">
        <f t="shared" si="68"/>
        <v>Charles G. Koch Charitable Foundation_National Freedom of Information Coalition201710000</v>
      </c>
      <c r="C3681" s="11" t="s">
        <v>19</v>
      </c>
      <c r="D3681" s="11" t="s">
        <v>2614</v>
      </c>
      <c r="E3681" s="11" t="s">
        <v>2614</v>
      </c>
      <c r="F3681" s="4">
        <v>10000</v>
      </c>
      <c r="G3681" s="3">
        <v>2017</v>
      </c>
      <c r="H3681" s="3" t="s">
        <v>21</v>
      </c>
      <c r="I3681" s="12"/>
      <c r="J3681" s="3">
        <v>293</v>
      </c>
      <c r="K3681" s="3" t="str">
        <f>IF(VLOOKUP(D3681,'Resources Final'!A:C,3,FALSE)=0,"",VLOOKUP(D3681,'Resources Final'!A:C,3,FALSE))</f>
        <v/>
      </c>
      <c r="L3681" s="3" t="str">
        <f>IF(VLOOKUP(D3681,'Resources Final'!A:D,4,FALSE)=0,"",VLOOKUP(D3681,'Resources Final'!A:D,4,FALSE))</f>
        <v/>
      </c>
      <c r="M3681" s="3" t="str">
        <f>IF(VLOOKUP(D3681,'Resources Final'!A:E,5,FALSE)=0,"",VLOOKUP(D3681,'Resources Final'!A:E,5,FALSE))</f>
        <v/>
      </c>
      <c r="N3681" s="7" t="str">
        <f>IF(VLOOKUP(D3681,'Resources Final'!A:F,6,FALSE)=0,"",VLOOKUP(D3681,'Resources Final'!A:F,6,FALSE))</f>
        <v/>
      </c>
      <c r="O3681" s="3" t="str">
        <f>IF(VLOOKUP(D3681,'Resources Final'!A:G,7,FALSE)=0,"",VLOOKUP(D3681,'Resources Final'!A:G,7,FALSE))</f>
        <v/>
      </c>
    </row>
    <row r="3682" spans="1:15" x14ac:dyDescent="0.2">
      <c r="A3682" s="11">
        <v>990</v>
      </c>
      <c r="B3682" s="11" t="str">
        <f t="shared" si="68"/>
        <v>Charles G. Koch Charitable Foundation_Makuski20173825</v>
      </c>
      <c r="C3682" s="11" t="s">
        <v>19</v>
      </c>
      <c r="D3682" s="11" t="s">
        <v>2299</v>
      </c>
      <c r="E3682" s="11" t="s">
        <v>2299</v>
      </c>
      <c r="F3682" s="4">
        <v>3825</v>
      </c>
      <c r="G3682" s="3">
        <v>2017</v>
      </c>
      <c r="H3682" s="3" t="s">
        <v>21</v>
      </c>
      <c r="I3682" s="12" t="s">
        <v>31</v>
      </c>
      <c r="J3682" s="3">
        <v>294</v>
      </c>
      <c r="K3682" s="3" t="str">
        <f>IF(VLOOKUP(D3682,'Resources Final'!A:C,3,FALSE)=0,"",VLOOKUP(D3682,'Resources Final'!A:C,3,FALSE))</f>
        <v>Y</v>
      </c>
      <c r="L3682" s="3" t="str">
        <f>IF(VLOOKUP(D3682,'Resources Final'!A:D,4,FALSE)=0,"",VLOOKUP(D3682,'Resources Final'!A:D,4,FALSE))</f>
        <v/>
      </c>
      <c r="M3682" s="3" t="str">
        <f>IF(VLOOKUP(D3682,'Resources Final'!A:E,5,FALSE)=0,"",VLOOKUP(D3682,'Resources Final'!A:E,5,FALSE))</f>
        <v/>
      </c>
      <c r="N3682" s="7" t="str">
        <f>IF(VLOOKUP(D3682,'Resources Final'!A:F,6,FALSE)=0,"",VLOOKUP(D3682,'Resources Final'!A:F,6,FALSE))</f>
        <v/>
      </c>
      <c r="O3682" s="3" t="str">
        <f>IF(VLOOKUP(D3682,'Resources Final'!A:G,7,FALSE)=0,"",VLOOKUP(D3682,'Resources Final'!A:G,7,FALSE))</f>
        <v/>
      </c>
    </row>
    <row r="3683" spans="1:15" x14ac:dyDescent="0.2">
      <c r="A3683" s="11">
        <v>990</v>
      </c>
      <c r="B3683" s="11" t="str">
        <f t="shared" si="68"/>
        <v>Charles G. Koch Charitable Foundation_Alban20173150</v>
      </c>
      <c r="C3683" s="11" t="s">
        <v>19</v>
      </c>
      <c r="D3683" s="11" t="s">
        <v>139</v>
      </c>
      <c r="E3683" s="11" t="s">
        <v>139</v>
      </c>
      <c r="F3683" s="4">
        <v>3150</v>
      </c>
      <c r="G3683" s="3">
        <v>2017</v>
      </c>
      <c r="H3683" s="3" t="s">
        <v>21</v>
      </c>
      <c r="I3683" s="12" t="s">
        <v>31</v>
      </c>
      <c r="J3683" s="3">
        <v>295</v>
      </c>
      <c r="K3683" s="3" t="str">
        <f>IF(VLOOKUP(D3683,'Resources Final'!A:C,3,FALSE)=0,"",VLOOKUP(D3683,'Resources Final'!A:C,3,FALSE))</f>
        <v>Y</v>
      </c>
      <c r="L3683" s="3" t="str">
        <f>IF(VLOOKUP(D3683,'Resources Final'!A:D,4,FALSE)=0,"",VLOOKUP(D3683,'Resources Final'!A:D,4,FALSE))</f>
        <v/>
      </c>
      <c r="M3683" s="3" t="str">
        <f>IF(VLOOKUP(D3683,'Resources Final'!A:E,5,FALSE)=0,"",VLOOKUP(D3683,'Resources Final'!A:E,5,FALSE))</f>
        <v/>
      </c>
      <c r="N3683" s="7" t="str">
        <f>IF(VLOOKUP(D3683,'Resources Final'!A:F,6,FALSE)=0,"",VLOOKUP(D3683,'Resources Final'!A:F,6,FALSE))</f>
        <v/>
      </c>
      <c r="O3683" s="3" t="str">
        <f>IF(VLOOKUP(D3683,'Resources Final'!A:G,7,FALSE)=0,"",VLOOKUP(D3683,'Resources Final'!A:G,7,FALSE))</f>
        <v/>
      </c>
    </row>
    <row r="3684" spans="1:15" x14ac:dyDescent="0.2">
      <c r="A3684" s="11">
        <v>990</v>
      </c>
      <c r="B3684" s="11" t="str">
        <f t="shared" si="68"/>
        <v>Charles G. Koch Charitable Foundation_Trustees of Boston University2017350000</v>
      </c>
      <c r="C3684" s="11" t="s">
        <v>19</v>
      </c>
      <c r="D3684" s="11" t="s">
        <v>1375</v>
      </c>
      <c r="E3684" s="11" t="s">
        <v>1376</v>
      </c>
      <c r="F3684" s="4">
        <v>350000</v>
      </c>
      <c r="G3684" s="3">
        <v>2017</v>
      </c>
      <c r="H3684" s="3" t="s">
        <v>21</v>
      </c>
      <c r="I3684" s="12"/>
      <c r="J3684" s="3">
        <v>296</v>
      </c>
      <c r="K3684" s="3" t="str">
        <f>IF(VLOOKUP(D3684,'Resources Final'!A:C,3,FALSE)=0,"",VLOOKUP(D3684,'Resources Final'!A:C,3,FALSE))</f>
        <v/>
      </c>
      <c r="L3684" s="3" t="str">
        <f>IF(VLOOKUP(D3684,'Resources Final'!A:D,4,FALSE)=0,"",VLOOKUP(D3684,'Resources Final'!A:D,4,FALSE))</f>
        <v>Y</v>
      </c>
      <c r="M3684" s="3" t="str">
        <f>IF(VLOOKUP(D3684,'Resources Final'!A:E,5,FALSE)=0,"",VLOOKUP(D3684,'Resources Final'!A:E,5,FALSE))</f>
        <v/>
      </c>
      <c r="N3684" s="7" t="str">
        <f>IF(VLOOKUP(D3684,'Resources Final'!A:F,6,FALSE)=0,"",VLOOKUP(D3684,'Resources Final'!A:F,6,FALSE))</f>
        <v/>
      </c>
      <c r="O3684" s="3" t="str">
        <f>IF(VLOOKUP(D3684,'Resources Final'!A:G,7,FALSE)=0,"",VLOOKUP(D3684,'Resources Final'!A:G,7,FALSE))</f>
        <v/>
      </c>
    </row>
    <row r="3685" spans="1:15" x14ac:dyDescent="0.2">
      <c r="A3685" s="11">
        <v>990</v>
      </c>
      <c r="B3685" s="11" t="str">
        <f t="shared" ref="B3685:B3748" si="69">C3685&amp;"_"&amp;D3685&amp;G3685&amp;F3685</f>
        <v>Charles G. Koch Charitable Foundation_Blumenthal20173251</v>
      </c>
      <c r="C3685" s="11" t="s">
        <v>19</v>
      </c>
      <c r="D3685" s="11" t="s">
        <v>455</v>
      </c>
      <c r="E3685" s="11" t="s">
        <v>455</v>
      </c>
      <c r="F3685" s="4">
        <v>3251</v>
      </c>
      <c r="G3685" s="3">
        <v>2017</v>
      </c>
      <c r="H3685" s="3" t="s">
        <v>21</v>
      </c>
      <c r="I3685" s="12" t="s">
        <v>31</v>
      </c>
      <c r="J3685" s="3">
        <v>297</v>
      </c>
      <c r="K3685" s="3" t="str">
        <f>IF(VLOOKUP(D3685,'Resources Final'!A:C,3,FALSE)=0,"",VLOOKUP(D3685,'Resources Final'!A:C,3,FALSE))</f>
        <v>Y</v>
      </c>
      <c r="L3685" s="3" t="str">
        <f>IF(VLOOKUP(D3685,'Resources Final'!A:D,4,FALSE)=0,"",VLOOKUP(D3685,'Resources Final'!A:D,4,FALSE))</f>
        <v/>
      </c>
      <c r="M3685" s="3" t="str">
        <f>IF(VLOOKUP(D3685,'Resources Final'!A:E,5,FALSE)=0,"",VLOOKUP(D3685,'Resources Final'!A:E,5,FALSE))</f>
        <v/>
      </c>
      <c r="N3685" s="7" t="str">
        <f>IF(VLOOKUP(D3685,'Resources Final'!A:F,6,FALSE)=0,"",VLOOKUP(D3685,'Resources Final'!A:F,6,FALSE))</f>
        <v/>
      </c>
      <c r="O3685" s="3" t="str">
        <f>IF(VLOOKUP(D3685,'Resources Final'!A:G,7,FALSE)=0,"",VLOOKUP(D3685,'Resources Final'!A:G,7,FALSE))</f>
        <v/>
      </c>
    </row>
    <row r="3686" spans="1:15" x14ac:dyDescent="0.2">
      <c r="A3686" s="11">
        <v>990</v>
      </c>
      <c r="B3686" s="11" t="str">
        <f t="shared" si="69"/>
        <v>Charles G. Koch Charitable Foundation_University of Tennessee at Chattanooga201775214</v>
      </c>
      <c r="C3686" s="11" t="s">
        <v>19</v>
      </c>
      <c r="D3686" s="11" t="s">
        <v>3825</v>
      </c>
      <c r="E3686" s="11" t="s">
        <v>3823</v>
      </c>
      <c r="F3686" s="4">
        <v>75214</v>
      </c>
      <c r="G3686" s="3">
        <v>2017</v>
      </c>
      <c r="H3686" s="3" t="s">
        <v>21</v>
      </c>
      <c r="I3686" s="12"/>
      <c r="J3686" s="3">
        <v>298</v>
      </c>
      <c r="K3686" s="3" t="str">
        <f>IF(VLOOKUP(D3686,'Resources Final'!A:C,3,FALSE)=0,"",VLOOKUP(D3686,'Resources Final'!A:C,3,FALSE))</f>
        <v/>
      </c>
      <c r="L3686" s="3" t="str">
        <f>IF(VLOOKUP(D3686,'Resources Final'!A:D,4,FALSE)=0,"",VLOOKUP(D3686,'Resources Final'!A:D,4,FALSE))</f>
        <v>Y</v>
      </c>
      <c r="M3686" s="3" t="str">
        <f>IF(VLOOKUP(D3686,'Resources Final'!A:E,5,FALSE)=0,"",VLOOKUP(D3686,'Resources Final'!A:E,5,FALSE))</f>
        <v/>
      </c>
      <c r="N3686" s="7" t="str">
        <f>IF(VLOOKUP(D3686,'Resources Final'!A:F,6,FALSE)=0,"",VLOOKUP(D3686,'Resources Final'!A:F,6,FALSE))</f>
        <v/>
      </c>
      <c r="O3686" s="3" t="str">
        <f>IF(VLOOKUP(D3686,'Resources Final'!A:G,7,FALSE)=0,"",VLOOKUP(D3686,'Resources Final'!A:G,7,FALSE))</f>
        <v/>
      </c>
    </row>
    <row r="3687" spans="1:15" x14ac:dyDescent="0.2">
      <c r="A3687" s="11">
        <v>990</v>
      </c>
      <c r="B3687" s="11" t="str">
        <f t="shared" si="69"/>
        <v>Charles G. Koch Charitable Foundation_Scala Foundation201769450</v>
      </c>
      <c r="C3687" s="11" t="s">
        <v>19</v>
      </c>
      <c r="D3687" s="11" t="s">
        <v>3236</v>
      </c>
      <c r="E3687" s="11" t="s">
        <v>3236</v>
      </c>
      <c r="F3687" s="4">
        <v>69450</v>
      </c>
      <c r="G3687" s="3">
        <v>2017</v>
      </c>
      <c r="H3687" s="3" t="s">
        <v>21</v>
      </c>
      <c r="I3687" s="12"/>
      <c r="J3687" s="3">
        <v>299</v>
      </c>
      <c r="K3687" s="3" t="str">
        <f>IF(VLOOKUP(D3687,'Resources Final'!A:C,3,FALSE)=0,"",VLOOKUP(D3687,'Resources Final'!A:C,3,FALSE))</f>
        <v/>
      </c>
      <c r="L3687" s="3" t="str">
        <f>IF(VLOOKUP(D3687,'Resources Final'!A:D,4,FALSE)=0,"",VLOOKUP(D3687,'Resources Final'!A:D,4,FALSE))</f>
        <v/>
      </c>
      <c r="M3687" s="3" t="str">
        <f>IF(VLOOKUP(D3687,'Resources Final'!A:E,5,FALSE)=0,"",VLOOKUP(D3687,'Resources Final'!A:E,5,FALSE))</f>
        <v/>
      </c>
      <c r="N3687" s="7" t="str">
        <f>IF(VLOOKUP(D3687,'Resources Final'!A:F,6,FALSE)=0,"",VLOOKUP(D3687,'Resources Final'!A:F,6,FALSE))</f>
        <v/>
      </c>
      <c r="O3687" s="3" t="str">
        <f>IF(VLOOKUP(D3687,'Resources Final'!A:G,7,FALSE)=0,"",VLOOKUP(D3687,'Resources Final'!A:G,7,FALSE))</f>
        <v/>
      </c>
    </row>
    <row r="3688" spans="1:15" x14ac:dyDescent="0.2">
      <c r="A3688" s="11">
        <v>990</v>
      </c>
      <c r="B3688" s="11" t="str">
        <f t="shared" si="69"/>
        <v>Charles G. Koch Charitable Foundation_Ives20178514</v>
      </c>
      <c r="C3688" s="11" t="s">
        <v>19</v>
      </c>
      <c r="D3688" s="11" t="s">
        <v>1725</v>
      </c>
      <c r="E3688" s="11" t="s">
        <v>1725</v>
      </c>
      <c r="F3688" s="4">
        <v>8514</v>
      </c>
      <c r="G3688" s="3">
        <v>2017</v>
      </c>
      <c r="H3688" s="3" t="s">
        <v>21</v>
      </c>
      <c r="I3688" s="12" t="s">
        <v>31</v>
      </c>
      <c r="J3688" s="3">
        <v>300</v>
      </c>
      <c r="K3688" s="3" t="str">
        <f>IF(VLOOKUP(D3688,'Resources Final'!A:C,3,FALSE)=0,"",VLOOKUP(D3688,'Resources Final'!A:C,3,FALSE))</f>
        <v>Y</v>
      </c>
      <c r="L3688" s="3" t="str">
        <f>IF(VLOOKUP(D3688,'Resources Final'!A:D,4,FALSE)=0,"",VLOOKUP(D3688,'Resources Final'!A:D,4,FALSE))</f>
        <v/>
      </c>
      <c r="M3688" s="3" t="str">
        <f>IF(VLOOKUP(D3688,'Resources Final'!A:E,5,FALSE)=0,"",VLOOKUP(D3688,'Resources Final'!A:E,5,FALSE))</f>
        <v/>
      </c>
      <c r="N3688" s="7" t="str">
        <f>IF(VLOOKUP(D3688,'Resources Final'!A:F,6,FALSE)=0,"",VLOOKUP(D3688,'Resources Final'!A:F,6,FALSE))</f>
        <v/>
      </c>
      <c r="O3688" s="3" t="str">
        <f>IF(VLOOKUP(D3688,'Resources Final'!A:G,7,FALSE)=0,"",VLOOKUP(D3688,'Resources Final'!A:G,7,FALSE))</f>
        <v/>
      </c>
    </row>
    <row r="3689" spans="1:15" x14ac:dyDescent="0.2">
      <c r="A3689" s="11">
        <v>990</v>
      </c>
      <c r="B3689" s="11" t="str">
        <f t="shared" si="69"/>
        <v>Charles G. Koch Charitable Foundation_University of North Carolina - Pembroke201771650</v>
      </c>
      <c r="C3689" s="11" t="s">
        <v>19</v>
      </c>
      <c r="D3689" s="11" t="s">
        <v>3806</v>
      </c>
      <c r="E3689" s="11" t="s">
        <v>3802</v>
      </c>
      <c r="F3689" s="4">
        <v>71650</v>
      </c>
      <c r="G3689" s="3">
        <v>2017</v>
      </c>
      <c r="H3689" s="3" t="s">
        <v>21</v>
      </c>
      <c r="I3689" s="12"/>
      <c r="J3689" s="3">
        <v>301</v>
      </c>
      <c r="K3689" s="3" t="str">
        <f>IF(VLOOKUP(D3689,'Resources Final'!A:C,3,FALSE)=0,"",VLOOKUP(D3689,'Resources Final'!A:C,3,FALSE))</f>
        <v/>
      </c>
      <c r="L3689" s="3" t="str">
        <f>IF(VLOOKUP(D3689,'Resources Final'!A:D,4,FALSE)=0,"",VLOOKUP(D3689,'Resources Final'!A:D,4,FALSE))</f>
        <v>Y</v>
      </c>
      <c r="M3689" s="3" t="str">
        <f>IF(VLOOKUP(D3689,'Resources Final'!A:E,5,FALSE)=0,"",VLOOKUP(D3689,'Resources Final'!A:E,5,FALSE))</f>
        <v/>
      </c>
      <c r="N3689" s="7" t="str">
        <f>IF(VLOOKUP(D3689,'Resources Final'!A:F,6,FALSE)=0,"",VLOOKUP(D3689,'Resources Final'!A:F,6,FALSE))</f>
        <v/>
      </c>
      <c r="O3689" s="3" t="str">
        <f>IF(VLOOKUP(D3689,'Resources Final'!A:G,7,FALSE)=0,"",VLOOKUP(D3689,'Resources Final'!A:G,7,FALSE))</f>
        <v/>
      </c>
    </row>
    <row r="3690" spans="1:15" x14ac:dyDescent="0.2">
      <c r="A3690" s="11">
        <v>990</v>
      </c>
      <c r="B3690" s="11" t="str">
        <f t="shared" si="69"/>
        <v>Charles G. Koch Charitable Foundation_University of Southern California2017688000</v>
      </c>
      <c r="C3690" s="11" t="s">
        <v>19</v>
      </c>
      <c r="D3690" s="11" t="s">
        <v>3820</v>
      </c>
      <c r="E3690" s="11" t="s">
        <v>3820</v>
      </c>
      <c r="F3690" s="4">
        <v>688000</v>
      </c>
      <c r="G3690" s="3">
        <v>2017</v>
      </c>
      <c r="H3690" s="3" t="s">
        <v>21</v>
      </c>
      <c r="I3690" s="12"/>
      <c r="J3690" s="3">
        <v>302</v>
      </c>
      <c r="K3690" s="3" t="str">
        <f>IF(VLOOKUP(D3690,'Resources Final'!A:C,3,FALSE)=0,"",VLOOKUP(D3690,'Resources Final'!A:C,3,FALSE))</f>
        <v/>
      </c>
      <c r="L3690" s="3" t="str">
        <f>IF(VLOOKUP(D3690,'Resources Final'!A:D,4,FALSE)=0,"",VLOOKUP(D3690,'Resources Final'!A:D,4,FALSE))</f>
        <v>Y</v>
      </c>
      <c r="M3690" s="3" t="str">
        <f>IF(VLOOKUP(D3690,'Resources Final'!A:E,5,FALSE)=0,"",VLOOKUP(D3690,'Resources Final'!A:E,5,FALSE))</f>
        <v/>
      </c>
      <c r="N3690" s="7" t="str">
        <f>IF(VLOOKUP(D3690,'Resources Final'!A:F,6,FALSE)=0,"",VLOOKUP(D3690,'Resources Final'!A:F,6,FALSE))</f>
        <v/>
      </c>
      <c r="O3690" s="3" t="str">
        <f>IF(VLOOKUP(D3690,'Resources Final'!A:G,7,FALSE)=0,"",VLOOKUP(D3690,'Resources Final'!A:G,7,FALSE))</f>
        <v/>
      </c>
    </row>
    <row r="3691" spans="1:15" x14ac:dyDescent="0.2">
      <c r="A3691" s="11">
        <v>990</v>
      </c>
      <c r="B3691" s="11" t="str">
        <f t="shared" si="69"/>
        <v>Charles G. Koch Charitable Foundation_Daily Caller News Foundation2017900000</v>
      </c>
      <c r="C3691" s="11" t="s">
        <v>19</v>
      </c>
      <c r="D3691" s="11" t="s">
        <v>929</v>
      </c>
      <c r="E3691" s="11" t="s">
        <v>929</v>
      </c>
      <c r="F3691" s="4">
        <v>900000</v>
      </c>
      <c r="G3691" s="3">
        <v>2017</v>
      </c>
      <c r="H3691" s="3" t="s">
        <v>21</v>
      </c>
      <c r="I3691" s="12"/>
      <c r="J3691" s="3">
        <v>303</v>
      </c>
      <c r="K3691" s="3" t="str">
        <f>IF(VLOOKUP(D3691,'Resources Final'!A:C,3,FALSE)=0,"",VLOOKUP(D3691,'Resources Final'!A:C,3,FALSE))</f>
        <v/>
      </c>
      <c r="L3691" s="3" t="str">
        <f>IF(VLOOKUP(D3691,'Resources Final'!A:D,4,FALSE)=0,"",VLOOKUP(D3691,'Resources Final'!A:D,4,FALSE))</f>
        <v/>
      </c>
      <c r="M3691" s="3" t="str">
        <f>IF(VLOOKUP(D3691,'Resources Final'!A:E,5,FALSE)=0,"",VLOOKUP(D3691,'Resources Final'!A:E,5,FALSE))</f>
        <v/>
      </c>
      <c r="N3691" s="7" t="str">
        <f>IF(VLOOKUP(D3691,'Resources Final'!A:F,6,FALSE)=0,"",VLOOKUP(D3691,'Resources Final'!A:F,6,FALSE))</f>
        <v>https://www.desmogblog.com/daily-caller</v>
      </c>
      <c r="O3691" s="3" t="str">
        <f>IF(VLOOKUP(D3691,'Resources Final'!A:G,7,FALSE)=0,"",VLOOKUP(D3691,'Resources Final'!A:G,7,FALSE))</f>
        <v>Desmog</v>
      </c>
    </row>
    <row r="3692" spans="1:15" x14ac:dyDescent="0.2">
      <c r="A3692" s="11">
        <v>990</v>
      </c>
      <c r="B3692" s="11" t="str">
        <f t="shared" si="69"/>
        <v>Charles G. Koch Charitable Foundation_University of California Irvine2017251000</v>
      </c>
      <c r="C3692" s="11" t="s">
        <v>19</v>
      </c>
      <c r="D3692" s="11" t="s">
        <v>3742</v>
      </c>
      <c r="E3692" s="11" t="s">
        <v>3021</v>
      </c>
      <c r="F3692" s="4">
        <v>251000</v>
      </c>
      <c r="G3692" s="3">
        <v>2017</v>
      </c>
      <c r="H3692" s="3" t="s">
        <v>21</v>
      </c>
      <c r="I3692" s="12"/>
      <c r="J3692" s="3">
        <v>304</v>
      </c>
      <c r="K3692" s="3" t="str">
        <f>IF(VLOOKUP(D3692,'Resources Final'!A:C,3,FALSE)=0,"",VLOOKUP(D3692,'Resources Final'!A:C,3,FALSE))</f>
        <v/>
      </c>
      <c r="L3692" s="3" t="str">
        <f>IF(VLOOKUP(D3692,'Resources Final'!A:D,4,FALSE)=0,"",VLOOKUP(D3692,'Resources Final'!A:D,4,FALSE))</f>
        <v>Y</v>
      </c>
      <c r="M3692" s="3" t="str">
        <f>IF(VLOOKUP(D3692,'Resources Final'!A:E,5,FALSE)=0,"",VLOOKUP(D3692,'Resources Final'!A:E,5,FALSE))</f>
        <v/>
      </c>
      <c r="N3692" s="7" t="str">
        <f>IF(VLOOKUP(D3692,'Resources Final'!A:F,6,FALSE)=0,"",VLOOKUP(D3692,'Resources Final'!A:F,6,FALSE))</f>
        <v/>
      </c>
      <c r="O3692" s="3" t="str">
        <f>IF(VLOOKUP(D3692,'Resources Final'!A:G,7,FALSE)=0,"",VLOOKUP(D3692,'Resources Final'!A:G,7,FALSE))</f>
        <v/>
      </c>
    </row>
    <row r="3693" spans="1:15" x14ac:dyDescent="0.2">
      <c r="A3693" s="11">
        <v>990</v>
      </c>
      <c r="B3693" s="11" t="str">
        <f t="shared" si="69"/>
        <v>Charles G. Koch Charitable Foundation_Birney20173251</v>
      </c>
      <c r="C3693" s="11" t="s">
        <v>19</v>
      </c>
      <c r="D3693" s="11" t="s">
        <v>436</v>
      </c>
      <c r="E3693" s="11" t="s">
        <v>436</v>
      </c>
      <c r="F3693" s="4">
        <v>3251</v>
      </c>
      <c r="G3693" s="3">
        <v>2017</v>
      </c>
      <c r="H3693" s="3" t="s">
        <v>21</v>
      </c>
      <c r="I3693" s="12" t="s">
        <v>31</v>
      </c>
      <c r="J3693" s="3">
        <v>305</v>
      </c>
      <c r="K3693" s="3" t="str">
        <f>IF(VLOOKUP(D3693,'Resources Final'!A:C,3,FALSE)=0,"",VLOOKUP(D3693,'Resources Final'!A:C,3,FALSE))</f>
        <v>Y</v>
      </c>
      <c r="L3693" s="3" t="str">
        <f>IF(VLOOKUP(D3693,'Resources Final'!A:D,4,FALSE)=0,"",VLOOKUP(D3693,'Resources Final'!A:D,4,FALSE))</f>
        <v/>
      </c>
      <c r="M3693" s="3" t="str">
        <f>IF(VLOOKUP(D3693,'Resources Final'!A:E,5,FALSE)=0,"",VLOOKUP(D3693,'Resources Final'!A:E,5,FALSE))</f>
        <v/>
      </c>
      <c r="N3693" s="7" t="str">
        <f>IF(VLOOKUP(D3693,'Resources Final'!A:F,6,FALSE)=0,"",VLOOKUP(D3693,'Resources Final'!A:F,6,FALSE))</f>
        <v/>
      </c>
      <c r="O3693" s="3" t="str">
        <f>IF(VLOOKUP(D3693,'Resources Final'!A:G,7,FALSE)=0,"",VLOOKUP(D3693,'Resources Final'!A:G,7,FALSE))</f>
        <v/>
      </c>
    </row>
    <row r="3694" spans="1:15" x14ac:dyDescent="0.2">
      <c r="A3694" s="11">
        <v>990</v>
      </c>
      <c r="B3694" s="11" t="str">
        <f t="shared" si="69"/>
        <v>Charles G. Koch Charitable Foundation_Stevens20175355</v>
      </c>
      <c r="C3694" s="11" t="s">
        <v>19</v>
      </c>
      <c r="D3694" s="11" t="s">
        <v>3435</v>
      </c>
      <c r="E3694" s="11" t="s">
        <v>3435</v>
      </c>
      <c r="F3694" s="4">
        <v>5355</v>
      </c>
      <c r="G3694" s="3">
        <v>2017</v>
      </c>
      <c r="H3694" s="3" t="s">
        <v>21</v>
      </c>
      <c r="I3694" s="12" t="s">
        <v>31</v>
      </c>
      <c r="J3694" s="3">
        <v>306</v>
      </c>
      <c r="K3694" s="3" t="str">
        <f>IF(VLOOKUP(D3694,'Resources Final'!A:C,3,FALSE)=0,"",VLOOKUP(D3694,'Resources Final'!A:C,3,FALSE))</f>
        <v>Y</v>
      </c>
      <c r="L3694" s="3" t="str">
        <f>IF(VLOOKUP(D3694,'Resources Final'!A:D,4,FALSE)=0,"",VLOOKUP(D3694,'Resources Final'!A:D,4,FALSE))</f>
        <v/>
      </c>
      <c r="M3694" s="3" t="str">
        <f>IF(VLOOKUP(D3694,'Resources Final'!A:E,5,FALSE)=0,"",VLOOKUP(D3694,'Resources Final'!A:E,5,FALSE))</f>
        <v/>
      </c>
      <c r="N3694" s="7" t="str">
        <f>IF(VLOOKUP(D3694,'Resources Final'!A:F,6,FALSE)=0,"",VLOOKUP(D3694,'Resources Final'!A:F,6,FALSE))</f>
        <v/>
      </c>
      <c r="O3694" s="3" t="str">
        <f>IF(VLOOKUP(D3694,'Resources Final'!A:G,7,FALSE)=0,"",VLOOKUP(D3694,'Resources Final'!A:G,7,FALSE))</f>
        <v/>
      </c>
    </row>
    <row r="3695" spans="1:15" x14ac:dyDescent="0.2">
      <c r="A3695" s="11">
        <v>990</v>
      </c>
      <c r="B3695" s="11" t="str">
        <f t="shared" si="69"/>
        <v>Charles G. Koch Charitable Foundation_Wisconsin Policy Research Institute201750000</v>
      </c>
      <c r="C3695" s="11" t="s">
        <v>19</v>
      </c>
      <c r="D3695" s="11" t="s">
        <v>4068</v>
      </c>
      <c r="E3695" s="11" t="s">
        <v>4068</v>
      </c>
      <c r="F3695" s="4">
        <v>50000</v>
      </c>
      <c r="G3695" s="3">
        <v>2017</v>
      </c>
      <c r="H3695" s="3" t="s">
        <v>21</v>
      </c>
      <c r="I3695" s="12"/>
      <c r="J3695" s="3">
        <v>307</v>
      </c>
      <c r="K3695" s="3" t="str">
        <f>IF(VLOOKUP(D3695,'Resources Final'!A:C,3,FALSE)=0,"",VLOOKUP(D3695,'Resources Final'!A:C,3,FALSE))</f>
        <v/>
      </c>
      <c r="L3695" s="3" t="str">
        <f>IF(VLOOKUP(D3695,'Resources Final'!A:D,4,FALSE)=0,"",VLOOKUP(D3695,'Resources Final'!A:D,4,FALSE))</f>
        <v/>
      </c>
      <c r="M3695" s="3" t="str">
        <f>IF(VLOOKUP(D3695,'Resources Final'!A:E,5,FALSE)=0,"",VLOOKUP(D3695,'Resources Final'!A:E,5,FALSE))</f>
        <v/>
      </c>
      <c r="N3695" s="7" t="str">
        <f>IF(VLOOKUP(D3695,'Resources Final'!A:F,6,FALSE)=0,"",VLOOKUP(D3695,'Resources Final'!A:F,6,FALSE))</f>
        <v/>
      </c>
      <c r="O3695" s="3" t="str">
        <f>IF(VLOOKUP(D3695,'Resources Final'!A:G,7,FALSE)=0,"",VLOOKUP(D3695,'Resources Final'!A:G,7,FALSE))</f>
        <v/>
      </c>
    </row>
    <row r="3696" spans="1:15" x14ac:dyDescent="0.2">
      <c r="A3696" s="11">
        <v>990</v>
      </c>
      <c r="B3696" s="11" t="str">
        <f t="shared" si="69"/>
        <v>Charles G. Koch Charitable Foundation_Maguire20173150</v>
      </c>
      <c r="C3696" s="11" t="s">
        <v>19</v>
      </c>
      <c r="D3696" s="11" t="s">
        <v>2290</v>
      </c>
      <c r="E3696" s="11" t="s">
        <v>2290</v>
      </c>
      <c r="F3696" s="4">
        <v>3150</v>
      </c>
      <c r="G3696" s="3">
        <v>2017</v>
      </c>
      <c r="H3696" s="3" t="s">
        <v>21</v>
      </c>
      <c r="I3696" s="12" t="s">
        <v>31</v>
      </c>
      <c r="J3696" s="3">
        <v>308</v>
      </c>
      <c r="K3696" s="3" t="str">
        <f>IF(VLOOKUP(D3696,'Resources Final'!A:C,3,FALSE)=0,"",VLOOKUP(D3696,'Resources Final'!A:C,3,FALSE))</f>
        <v>Y</v>
      </c>
      <c r="L3696" s="3" t="str">
        <f>IF(VLOOKUP(D3696,'Resources Final'!A:D,4,FALSE)=0,"",VLOOKUP(D3696,'Resources Final'!A:D,4,FALSE))</f>
        <v/>
      </c>
      <c r="M3696" s="3" t="str">
        <f>IF(VLOOKUP(D3696,'Resources Final'!A:E,5,FALSE)=0,"",VLOOKUP(D3696,'Resources Final'!A:E,5,FALSE))</f>
        <v/>
      </c>
      <c r="N3696" s="7" t="str">
        <f>IF(VLOOKUP(D3696,'Resources Final'!A:F,6,FALSE)=0,"",VLOOKUP(D3696,'Resources Final'!A:F,6,FALSE))</f>
        <v/>
      </c>
      <c r="O3696" s="3" t="str">
        <f>IF(VLOOKUP(D3696,'Resources Final'!A:G,7,FALSE)=0,"",VLOOKUP(D3696,'Resources Final'!A:G,7,FALSE))</f>
        <v/>
      </c>
    </row>
    <row r="3697" spans="1:15" x14ac:dyDescent="0.2">
      <c r="A3697" s="11">
        <v>990</v>
      </c>
      <c r="B3697" s="11" t="str">
        <f t="shared" si="69"/>
        <v>Charles G. Koch Charitable Foundation_Susquehanna University201715000</v>
      </c>
      <c r="C3697" s="11" t="s">
        <v>19</v>
      </c>
      <c r="D3697" s="11" t="s">
        <v>3483</v>
      </c>
      <c r="E3697" s="11" t="s">
        <v>3483</v>
      </c>
      <c r="F3697" s="4">
        <v>15000</v>
      </c>
      <c r="G3697" s="3">
        <v>2017</v>
      </c>
      <c r="H3697" s="3" t="s">
        <v>21</v>
      </c>
      <c r="I3697" s="12"/>
      <c r="J3697" s="3">
        <v>309</v>
      </c>
      <c r="K3697" s="3" t="str">
        <f>IF(VLOOKUP(D3697,'Resources Final'!A:C,3,FALSE)=0,"",VLOOKUP(D3697,'Resources Final'!A:C,3,FALSE))</f>
        <v/>
      </c>
      <c r="L3697" s="3" t="str">
        <f>IF(VLOOKUP(D3697,'Resources Final'!A:D,4,FALSE)=0,"",VLOOKUP(D3697,'Resources Final'!A:D,4,FALSE))</f>
        <v>Y</v>
      </c>
      <c r="M3697" s="3" t="str">
        <f>IF(VLOOKUP(D3697,'Resources Final'!A:E,5,FALSE)=0,"",VLOOKUP(D3697,'Resources Final'!A:E,5,FALSE))</f>
        <v/>
      </c>
      <c r="N3697" s="7" t="str">
        <f>IF(VLOOKUP(D3697,'Resources Final'!A:F,6,FALSE)=0,"",VLOOKUP(D3697,'Resources Final'!A:F,6,FALSE))</f>
        <v/>
      </c>
      <c r="O3697" s="3" t="str">
        <f>IF(VLOOKUP(D3697,'Resources Final'!A:G,7,FALSE)=0,"",VLOOKUP(D3697,'Resources Final'!A:G,7,FALSE))</f>
        <v/>
      </c>
    </row>
    <row r="3698" spans="1:15" x14ac:dyDescent="0.2">
      <c r="A3698" s="11">
        <v>990</v>
      </c>
      <c r="B3698" s="11" t="str">
        <f t="shared" si="69"/>
        <v>Charles G. Koch Charitable Foundation_Kelly20173150</v>
      </c>
      <c r="C3698" s="11" t="s">
        <v>19</v>
      </c>
      <c r="D3698" s="11" t="s">
        <v>1974</v>
      </c>
      <c r="E3698" s="11" t="s">
        <v>1974</v>
      </c>
      <c r="F3698" s="4">
        <v>3150</v>
      </c>
      <c r="G3698" s="3">
        <v>2017</v>
      </c>
      <c r="H3698" s="3" t="s">
        <v>21</v>
      </c>
      <c r="I3698" s="12" t="s">
        <v>31</v>
      </c>
      <c r="J3698" s="3">
        <v>310</v>
      </c>
      <c r="K3698" s="3" t="str">
        <f>IF(VLOOKUP(D3698,'Resources Final'!A:C,3,FALSE)=0,"",VLOOKUP(D3698,'Resources Final'!A:C,3,FALSE))</f>
        <v>Y</v>
      </c>
      <c r="L3698" s="3" t="str">
        <f>IF(VLOOKUP(D3698,'Resources Final'!A:D,4,FALSE)=0,"",VLOOKUP(D3698,'Resources Final'!A:D,4,FALSE))</f>
        <v/>
      </c>
      <c r="M3698" s="3" t="str">
        <f>IF(VLOOKUP(D3698,'Resources Final'!A:E,5,FALSE)=0,"",VLOOKUP(D3698,'Resources Final'!A:E,5,FALSE))</f>
        <v/>
      </c>
      <c r="N3698" s="7" t="str">
        <f>IF(VLOOKUP(D3698,'Resources Final'!A:F,6,FALSE)=0,"",VLOOKUP(D3698,'Resources Final'!A:F,6,FALSE))</f>
        <v/>
      </c>
      <c r="O3698" s="3" t="str">
        <f>IF(VLOOKUP(D3698,'Resources Final'!A:G,7,FALSE)=0,"",VLOOKUP(D3698,'Resources Final'!A:G,7,FALSE))</f>
        <v/>
      </c>
    </row>
    <row r="3699" spans="1:15" x14ac:dyDescent="0.2">
      <c r="A3699" s="11">
        <v>990</v>
      </c>
      <c r="B3699" s="11" t="str">
        <f t="shared" si="69"/>
        <v>Charles G. Koch Charitable Foundation_Coastal Education Foundation20176000</v>
      </c>
      <c r="C3699" s="11" t="s">
        <v>19</v>
      </c>
      <c r="D3699" s="11" t="s">
        <v>766</v>
      </c>
      <c r="E3699" s="11" t="s">
        <v>4290</v>
      </c>
      <c r="F3699" s="4">
        <v>6000</v>
      </c>
      <c r="G3699" s="3">
        <v>2017</v>
      </c>
      <c r="H3699" s="3" t="s">
        <v>21</v>
      </c>
      <c r="I3699" s="12" t="s">
        <v>2357</v>
      </c>
      <c r="J3699" s="3">
        <v>311</v>
      </c>
      <c r="K3699" s="3" t="str">
        <f>IF(VLOOKUP(D3699,'Resources Final'!A:C,3,FALSE)=0,"",VLOOKUP(D3699,'Resources Final'!A:C,3,FALSE))</f>
        <v/>
      </c>
      <c r="L3699" s="3" t="str">
        <f>IF(VLOOKUP(D3699,'Resources Final'!A:D,4,FALSE)=0,"",VLOOKUP(D3699,'Resources Final'!A:D,4,FALSE))</f>
        <v/>
      </c>
      <c r="M3699" s="3" t="str">
        <f>IF(VLOOKUP(D3699,'Resources Final'!A:E,5,FALSE)=0,"",VLOOKUP(D3699,'Resources Final'!A:E,5,FALSE))</f>
        <v/>
      </c>
      <c r="N3699" s="7" t="str">
        <f>IF(VLOOKUP(D3699,'Resources Final'!A:F,6,FALSE)=0,"",VLOOKUP(D3699,'Resources Final'!A:F,6,FALSE))</f>
        <v/>
      </c>
      <c r="O3699" s="3" t="str">
        <f>IF(VLOOKUP(D3699,'Resources Final'!A:G,7,FALSE)=0,"",VLOOKUP(D3699,'Resources Final'!A:G,7,FALSE))</f>
        <v/>
      </c>
    </row>
    <row r="3700" spans="1:15" x14ac:dyDescent="0.2">
      <c r="A3700" s="11">
        <v>990</v>
      </c>
      <c r="B3700" s="11" t="str">
        <f t="shared" si="69"/>
        <v>Charles G. Koch Charitable Foundation_Ott20173825</v>
      </c>
      <c r="C3700" s="11" t="s">
        <v>19</v>
      </c>
      <c r="D3700" s="11" t="s">
        <v>2759</v>
      </c>
      <c r="E3700" s="11" t="s">
        <v>2759</v>
      </c>
      <c r="F3700" s="4">
        <v>3825</v>
      </c>
      <c r="G3700" s="3">
        <v>2017</v>
      </c>
      <c r="H3700" s="3" t="s">
        <v>21</v>
      </c>
      <c r="I3700" s="12" t="s">
        <v>31</v>
      </c>
      <c r="J3700" s="3">
        <v>312</v>
      </c>
      <c r="K3700" s="3" t="str">
        <f>IF(VLOOKUP(D3700,'Resources Final'!A:C,3,FALSE)=0,"",VLOOKUP(D3700,'Resources Final'!A:C,3,FALSE))</f>
        <v>Y</v>
      </c>
      <c r="L3700" s="3" t="str">
        <f>IF(VLOOKUP(D3700,'Resources Final'!A:D,4,FALSE)=0,"",VLOOKUP(D3700,'Resources Final'!A:D,4,FALSE))</f>
        <v/>
      </c>
      <c r="M3700" s="3" t="str">
        <f>IF(VLOOKUP(D3700,'Resources Final'!A:E,5,FALSE)=0,"",VLOOKUP(D3700,'Resources Final'!A:E,5,FALSE))</f>
        <v/>
      </c>
      <c r="N3700" s="7" t="str">
        <f>IF(VLOOKUP(D3700,'Resources Final'!A:F,6,FALSE)=0,"",VLOOKUP(D3700,'Resources Final'!A:F,6,FALSE))</f>
        <v/>
      </c>
      <c r="O3700" s="3" t="str">
        <f>IF(VLOOKUP(D3700,'Resources Final'!A:G,7,FALSE)=0,"",VLOOKUP(D3700,'Resources Final'!A:G,7,FALSE))</f>
        <v/>
      </c>
    </row>
    <row r="3701" spans="1:15" x14ac:dyDescent="0.2">
      <c r="A3701" s="11">
        <v>990</v>
      </c>
      <c r="B3701" s="11" t="str">
        <f t="shared" si="69"/>
        <v>Charles G. Koch Charitable Foundation_Pradko20171913</v>
      </c>
      <c r="C3701" s="11" t="s">
        <v>19</v>
      </c>
      <c r="D3701" s="11" t="s">
        <v>2891</v>
      </c>
      <c r="E3701" s="11" t="s">
        <v>2891</v>
      </c>
      <c r="F3701" s="4">
        <v>1913</v>
      </c>
      <c r="G3701" s="3">
        <v>2017</v>
      </c>
      <c r="H3701" s="3" t="s">
        <v>21</v>
      </c>
      <c r="I3701" s="12" t="s">
        <v>31</v>
      </c>
      <c r="J3701" s="3">
        <v>313</v>
      </c>
      <c r="K3701" s="3" t="str">
        <f>IF(VLOOKUP(D3701,'Resources Final'!A:C,3,FALSE)=0,"",VLOOKUP(D3701,'Resources Final'!A:C,3,FALSE))</f>
        <v>Y</v>
      </c>
      <c r="L3701" s="3" t="str">
        <f>IF(VLOOKUP(D3701,'Resources Final'!A:D,4,FALSE)=0,"",VLOOKUP(D3701,'Resources Final'!A:D,4,FALSE))</f>
        <v/>
      </c>
      <c r="M3701" s="3" t="str">
        <f>IF(VLOOKUP(D3701,'Resources Final'!A:E,5,FALSE)=0,"",VLOOKUP(D3701,'Resources Final'!A:E,5,FALSE))</f>
        <v/>
      </c>
      <c r="N3701" s="7" t="str">
        <f>IF(VLOOKUP(D3701,'Resources Final'!A:F,6,FALSE)=0,"",VLOOKUP(D3701,'Resources Final'!A:F,6,FALSE))</f>
        <v/>
      </c>
      <c r="O3701" s="3" t="str">
        <f>IF(VLOOKUP(D3701,'Resources Final'!A:G,7,FALSE)=0,"",VLOOKUP(D3701,'Resources Final'!A:G,7,FALSE))</f>
        <v/>
      </c>
    </row>
    <row r="3702" spans="1:15" x14ac:dyDescent="0.2">
      <c r="A3702" s="11">
        <v>990</v>
      </c>
      <c r="B3702" s="11" t="str">
        <f t="shared" si="69"/>
        <v>Charles G. Koch Charitable Foundation_UC Regents2017942000</v>
      </c>
      <c r="C3702" s="11" t="s">
        <v>19</v>
      </c>
      <c r="D3702" s="11" t="s">
        <v>3707</v>
      </c>
      <c r="E3702" s="11" t="s">
        <v>3021</v>
      </c>
      <c r="F3702" s="4">
        <v>942000</v>
      </c>
      <c r="G3702" s="3">
        <v>2017</v>
      </c>
      <c r="H3702" s="3" t="s">
        <v>21</v>
      </c>
      <c r="I3702" s="12"/>
      <c r="J3702" s="3">
        <v>314</v>
      </c>
      <c r="K3702" s="3" t="str">
        <f>IF(VLOOKUP(D3702,'Resources Final'!A:C,3,FALSE)=0,"",VLOOKUP(D3702,'Resources Final'!A:C,3,FALSE))</f>
        <v/>
      </c>
      <c r="L3702" s="3" t="str">
        <f>IF(VLOOKUP(D3702,'Resources Final'!A:D,4,FALSE)=0,"",VLOOKUP(D3702,'Resources Final'!A:D,4,FALSE))</f>
        <v>Y</v>
      </c>
      <c r="M3702" s="3" t="str">
        <f>IF(VLOOKUP(D3702,'Resources Final'!A:E,5,FALSE)=0,"",VLOOKUP(D3702,'Resources Final'!A:E,5,FALSE))</f>
        <v/>
      </c>
      <c r="N3702" s="7" t="str">
        <f>IF(VLOOKUP(D3702,'Resources Final'!A:F,6,FALSE)=0,"",VLOOKUP(D3702,'Resources Final'!A:F,6,FALSE))</f>
        <v/>
      </c>
      <c r="O3702" s="3" t="str">
        <f>IF(VLOOKUP(D3702,'Resources Final'!A:G,7,FALSE)=0,"",VLOOKUP(D3702,'Resources Final'!A:G,7,FALSE))</f>
        <v/>
      </c>
    </row>
    <row r="3703" spans="1:15" x14ac:dyDescent="0.2">
      <c r="A3703" s="11">
        <v>990</v>
      </c>
      <c r="B3703" s="11" t="str">
        <f t="shared" si="69"/>
        <v>Charles G. Koch Charitable Foundation_Jenkins20173150</v>
      </c>
      <c r="C3703" s="11" t="s">
        <v>19</v>
      </c>
      <c r="D3703" s="11" t="s">
        <v>1831</v>
      </c>
      <c r="E3703" s="11" t="s">
        <v>1831</v>
      </c>
      <c r="F3703" s="4">
        <v>3150</v>
      </c>
      <c r="G3703" s="3">
        <v>2017</v>
      </c>
      <c r="H3703" s="3" t="s">
        <v>21</v>
      </c>
      <c r="I3703" s="12" t="s">
        <v>31</v>
      </c>
      <c r="J3703" s="3">
        <v>315</v>
      </c>
      <c r="K3703" s="3" t="str">
        <f>IF(VLOOKUP(D3703,'Resources Final'!A:C,3,FALSE)=0,"",VLOOKUP(D3703,'Resources Final'!A:C,3,FALSE))</f>
        <v>Y</v>
      </c>
      <c r="L3703" s="3" t="str">
        <f>IF(VLOOKUP(D3703,'Resources Final'!A:D,4,FALSE)=0,"",VLOOKUP(D3703,'Resources Final'!A:D,4,FALSE))</f>
        <v/>
      </c>
      <c r="M3703" s="3" t="str">
        <f>IF(VLOOKUP(D3703,'Resources Final'!A:E,5,FALSE)=0,"",VLOOKUP(D3703,'Resources Final'!A:E,5,FALSE))</f>
        <v/>
      </c>
      <c r="N3703" s="7" t="str">
        <f>IF(VLOOKUP(D3703,'Resources Final'!A:F,6,FALSE)=0,"",VLOOKUP(D3703,'Resources Final'!A:F,6,FALSE))</f>
        <v/>
      </c>
      <c r="O3703" s="3" t="str">
        <f>IF(VLOOKUP(D3703,'Resources Final'!A:G,7,FALSE)=0,"",VLOOKUP(D3703,'Resources Final'!A:G,7,FALSE))</f>
        <v/>
      </c>
    </row>
    <row r="3704" spans="1:15" x14ac:dyDescent="0.2">
      <c r="A3704" s="11">
        <v>990</v>
      </c>
      <c r="B3704" s="11" t="str">
        <f t="shared" si="69"/>
        <v>Charles G. Koch Charitable Foundation_Spada20173150</v>
      </c>
      <c r="C3704" s="11" t="s">
        <v>19</v>
      </c>
      <c r="D3704" s="11" t="s">
        <v>3378</v>
      </c>
      <c r="E3704" s="11" t="s">
        <v>3378</v>
      </c>
      <c r="F3704" s="4">
        <v>3150</v>
      </c>
      <c r="G3704" s="3">
        <v>2017</v>
      </c>
      <c r="H3704" s="3" t="s">
        <v>21</v>
      </c>
      <c r="I3704" s="12" t="s">
        <v>31</v>
      </c>
      <c r="J3704" s="3">
        <v>316</v>
      </c>
      <c r="K3704" s="3" t="str">
        <f>IF(VLOOKUP(D3704,'Resources Final'!A:C,3,FALSE)=0,"",VLOOKUP(D3704,'Resources Final'!A:C,3,FALSE))</f>
        <v>Y</v>
      </c>
      <c r="L3704" s="3" t="str">
        <f>IF(VLOOKUP(D3704,'Resources Final'!A:D,4,FALSE)=0,"",VLOOKUP(D3704,'Resources Final'!A:D,4,FALSE))</f>
        <v/>
      </c>
      <c r="M3704" s="3" t="str">
        <f>IF(VLOOKUP(D3704,'Resources Final'!A:E,5,FALSE)=0,"",VLOOKUP(D3704,'Resources Final'!A:E,5,FALSE))</f>
        <v/>
      </c>
      <c r="N3704" s="7" t="str">
        <f>IF(VLOOKUP(D3704,'Resources Final'!A:F,6,FALSE)=0,"",VLOOKUP(D3704,'Resources Final'!A:F,6,FALSE))</f>
        <v/>
      </c>
      <c r="O3704" s="3" t="str">
        <f>IF(VLOOKUP(D3704,'Resources Final'!A:G,7,FALSE)=0,"",VLOOKUP(D3704,'Resources Final'!A:G,7,FALSE))</f>
        <v/>
      </c>
    </row>
    <row r="3705" spans="1:15" x14ac:dyDescent="0.2">
      <c r="A3705" s="11">
        <v>990</v>
      </c>
      <c r="B3705" s="11" t="str">
        <f t="shared" si="69"/>
        <v>Charles G. Koch Charitable Foundation_Fiscal Challenge201720000</v>
      </c>
      <c r="C3705" s="11" t="s">
        <v>19</v>
      </c>
      <c r="D3705" s="11" t="s">
        <v>1213</v>
      </c>
      <c r="E3705" s="11" t="s">
        <v>1213</v>
      </c>
      <c r="F3705" s="4">
        <v>20000</v>
      </c>
      <c r="G3705" s="3">
        <v>2017</v>
      </c>
      <c r="H3705" s="3" t="s">
        <v>21</v>
      </c>
      <c r="I3705" s="12"/>
      <c r="J3705" s="3">
        <v>317</v>
      </c>
      <c r="K3705" s="3" t="str">
        <f>IF(VLOOKUP(D3705,'Resources Final'!A:C,3,FALSE)=0,"",VLOOKUP(D3705,'Resources Final'!A:C,3,FALSE))</f>
        <v/>
      </c>
      <c r="L3705" s="3" t="str">
        <f>IF(VLOOKUP(D3705,'Resources Final'!A:D,4,FALSE)=0,"",VLOOKUP(D3705,'Resources Final'!A:D,4,FALSE))</f>
        <v/>
      </c>
      <c r="M3705" s="3" t="str">
        <f>IF(VLOOKUP(D3705,'Resources Final'!A:E,5,FALSE)=0,"",VLOOKUP(D3705,'Resources Final'!A:E,5,FALSE))</f>
        <v/>
      </c>
      <c r="N3705" s="7" t="str">
        <f>IF(VLOOKUP(D3705,'Resources Final'!A:F,6,FALSE)=0,"",VLOOKUP(D3705,'Resources Final'!A:F,6,FALSE))</f>
        <v/>
      </c>
      <c r="O3705" s="3" t="str">
        <f>IF(VLOOKUP(D3705,'Resources Final'!A:G,7,FALSE)=0,"",VLOOKUP(D3705,'Resources Final'!A:G,7,FALSE))</f>
        <v/>
      </c>
    </row>
    <row r="3706" spans="1:15" x14ac:dyDescent="0.2">
      <c r="A3706" s="11">
        <v>990</v>
      </c>
      <c r="B3706" s="11" t="str">
        <f t="shared" si="69"/>
        <v>Charles G. Koch Charitable Foundation_Stamper20178514</v>
      </c>
      <c r="C3706" s="11" t="s">
        <v>19</v>
      </c>
      <c r="D3706" s="11" t="s">
        <v>3412</v>
      </c>
      <c r="E3706" s="11" t="s">
        <v>3412</v>
      </c>
      <c r="F3706" s="4">
        <v>8514</v>
      </c>
      <c r="G3706" s="3">
        <v>2017</v>
      </c>
      <c r="H3706" s="3" t="s">
        <v>21</v>
      </c>
      <c r="I3706" s="12" t="s">
        <v>31</v>
      </c>
      <c r="J3706" s="3">
        <v>318</v>
      </c>
      <c r="K3706" s="3" t="str">
        <f>IF(VLOOKUP(D3706,'Resources Final'!A:C,3,FALSE)=0,"",VLOOKUP(D3706,'Resources Final'!A:C,3,FALSE))</f>
        <v>Y</v>
      </c>
      <c r="L3706" s="3" t="str">
        <f>IF(VLOOKUP(D3706,'Resources Final'!A:D,4,FALSE)=0,"",VLOOKUP(D3706,'Resources Final'!A:D,4,FALSE))</f>
        <v/>
      </c>
      <c r="M3706" s="3" t="str">
        <f>IF(VLOOKUP(D3706,'Resources Final'!A:E,5,FALSE)=0,"",VLOOKUP(D3706,'Resources Final'!A:E,5,FALSE))</f>
        <v/>
      </c>
      <c r="N3706" s="7" t="str">
        <f>IF(VLOOKUP(D3706,'Resources Final'!A:F,6,FALSE)=0,"",VLOOKUP(D3706,'Resources Final'!A:F,6,FALSE))</f>
        <v/>
      </c>
      <c r="O3706" s="3" t="str">
        <f>IF(VLOOKUP(D3706,'Resources Final'!A:G,7,FALSE)=0,"",VLOOKUP(D3706,'Resources Final'!A:G,7,FALSE))</f>
        <v/>
      </c>
    </row>
    <row r="3707" spans="1:15" x14ac:dyDescent="0.2">
      <c r="A3707" s="11">
        <v>990</v>
      </c>
      <c r="B3707" s="11" t="str">
        <f t="shared" si="69"/>
        <v>Charles G. Koch Charitable Foundation_American Enterprise Institute for Public Policy Research2017317500</v>
      </c>
      <c r="C3707" s="11" t="s">
        <v>19</v>
      </c>
      <c r="D3707" s="11" t="s">
        <v>189</v>
      </c>
      <c r="E3707" s="11" t="s">
        <v>189</v>
      </c>
      <c r="F3707" s="4">
        <v>317500</v>
      </c>
      <c r="G3707" s="3">
        <v>2017</v>
      </c>
      <c r="H3707" s="3" t="s">
        <v>21</v>
      </c>
      <c r="I3707" s="12"/>
      <c r="J3707" s="3">
        <v>319</v>
      </c>
      <c r="K3707" s="3" t="str">
        <f>IF(VLOOKUP(D3707,'Resources Final'!A:C,3,FALSE)=0,"",VLOOKUP(D3707,'Resources Final'!A:C,3,FALSE))</f>
        <v/>
      </c>
      <c r="L3707" s="3" t="str">
        <f>IF(VLOOKUP(D3707,'Resources Final'!A:D,4,FALSE)=0,"",VLOOKUP(D3707,'Resources Final'!A:D,4,FALSE))</f>
        <v/>
      </c>
      <c r="M3707" s="3" t="str">
        <f>IF(VLOOKUP(D3707,'Resources Final'!A:E,5,FALSE)=0,"",VLOOKUP(D3707,'Resources Final'!A:E,5,FALSE))</f>
        <v/>
      </c>
      <c r="N3707" s="7" t="str">
        <f>IF(VLOOKUP(D3707,'Resources Final'!A:F,6,FALSE)=0,"",VLOOKUP(D3707,'Resources Final'!A:F,6,FALSE))</f>
        <v>https://www.desmogblog.com/american-enterprise-institute</v>
      </c>
      <c r="O3707" s="3" t="str">
        <f>IF(VLOOKUP(D3707,'Resources Final'!A:G,7,FALSE)=0,"",VLOOKUP(D3707,'Resources Final'!A:G,7,FALSE))</f>
        <v>Desmog</v>
      </c>
    </row>
    <row r="3708" spans="1:15" x14ac:dyDescent="0.2">
      <c r="A3708" s="11">
        <v>990</v>
      </c>
      <c r="B3708" s="11" t="str">
        <f t="shared" si="69"/>
        <v>Charles G. Koch Charitable Foundation_Ursinus College201719500</v>
      </c>
      <c r="C3708" s="11" t="s">
        <v>19</v>
      </c>
      <c r="D3708" s="11" t="s">
        <v>3859</v>
      </c>
      <c r="E3708" s="11" t="s">
        <v>3859</v>
      </c>
      <c r="F3708" s="4">
        <v>19500</v>
      </c>
      <c r="G3708" s="3">
        <v>2017</v>
      </c>
      <c r="H3708" s="3" t="s">
        <v>21</v>
      </c>
      <c r="I3708" s="12"/>
      <c r="J3708" s="3">
        <v>320</v>
      </c>
      <c r="K3708" s="3" t="str">
        <f>IF(VLOOKUP(D3708,'Resources Final'!A:C,3,FALSE)=0,"",VLOOKUP(D3708,'Resources Final'!A:C,3,FALSE))</f>
        <v/>
      </c>
      <c r="L3708" s="3" t="str">
        <f>IF(VLOOKUP(D3708,'Resources Final'!A:D,4,FALSE)=0,"",VLOOKUP(D3708,'Resources Final'!A:D,4,FALSE))</f>
        <v>Y</v>
      </c>
      <c r="M3708" s="3" t="str">
        <f>IF(VLOOKUP(D3708,'Resources Final'!A:E,5,FALSE)=0,"",VLOOKUP(D3708,'Resources Final'!A:E,5,FALSE))</f>
        <v/>
      </c>
      <c r="N3708" s="7" t="str">
        <f>IF(VLOOKUP(D3708,'Resources Final'!A:F,6,FALSE)=0,"",VLOOKUP(D3708,'Resources Final'!A:F,6,FALSE))</f>
        <v/>
      </c>
      <c r="O3708" s="3" t="str">
        <f>IF(VLOOKUP(D3708,'Resources Final'!A:G,7,FALSE)=0,"",VLOOKUP(D3708,'Resources Final'!A:G,7,FALSE))</f>
        <v/>
      </c>
    </row>
    <row r="3709" spans="1:15" x14ac:dyDescent="0.2">
      <c r="A3709" s="11">
        <v>990</v>
      </c>
      <c r="B3709" s="11" t="str">
        <f t="shared" si="69"/>
        <v>Charles G. Koch Charitable Foundation_Austin Institute for the Study of Family and Culture201797500</v>
      </c>
      <c r="C3709" s="11" t="s">
        <v>19</v>
      </c>
      <c r="D3709" s="11" t="s">
        <v>294</v>
      </c>
      <c r="E3709" s="11" t="s">
        <v>294</v>
      </c>
      <c r="F3709" s="4">
        <v>97500</v>
      </c>
      <c r="G3709" s="3">
        <v>2017</v>
      </c>
      <c r="H3709" s="3" t="s">
        <v>21</v>
      </c>
      <c r="I3709" s="12"/>
      <c r="J3709" s="3">
        <v>321</v>
      </c>
      <c r="K3709" s="3" t="str">
        <f>IF(VLOOKUP(D3709,'Resources Final'!A:C,3,FALSE)=0,"",VLOOKUP(D3709,'Resources Final'!A:C,3,FALSE))</f>
        <v/>
      </c>
      <c r="L3709" s="3" t="str">
        <f>IF(VLOOKUP(D3709,'Resources Final'!A:D,4,FALSE)=0,"",VLOOKUP(D3709,'Resources Final'!A:D,4,FALSE))</f>
        <v/>
      </c>
      <c r="M3709" s="3" t="str">
        <f>IF(VLOOKUP(D3709,'Resources Final'!A:E,5,FALSE)=0,"",VLOOKUP(D3709,'Resources Final'!A:E,5,FALSE))</f>
        <v/>
      </c>
      <c r="N3709" s="7" t="str">
        <f>IF(VLOOKUP(D3709,'Resources Final'!A:F,6,FALSE)=0,"",VLOOKUP(D3709,'Resources Final'!A:F,6,FALSE))</f>
        <v/>
      </c>
      <c r="O3709" s="3" t="str">
        <f>IF(VLOOKUP(D3709,'Resources Final'!A:G,7,FALSE)=0,"",VLOOKUP(D3709,'Resources Final'!A:G,7,FALSE))</f>
        <v/>
      </c>
    </row>
    <row r="3710" spans="1:15" x14ac:dyDescent="0.2">
      <c r="A3710" s="11">
        <v>990</v>
      </c>
      <c r="B3710" s="11" t="str">
        <f t="shared" si="69"/>
        <v>Charles G. Koch Charitable Foundation_Visnovsky20179936</v>
      </c>
      <c r="C3710" s="11" t="s">
        <v>19</v>
      </c>
      <c r="D3710" s="11" t="s">
        <v>3900</v>
      </c>
      <c r="E3710" s="11" t="s">
        <v>3900</v>
      </c>
      <c r="F3710" s="4">
        <v>9936</v>
      </c>
      <c r="G3710" s="3">
        <v>2017</v>
      </c>
      <c r="H3710" s="3" t="s">
        <v>21</v>
      </c>
      <c r="I3710" s="12" t="s">
        <v>31</v>
      </c>
      <c r="J3710" s="3">
        <v>322</v>
      </c>
      <c r="K3710" s="3" t="str">
        <f>IF(VLOOKUP(D3710,'Resources Final'!A:C,3,FALSE)=0,"",VLOOKUP(D3710,'Resources Final'!A:C,3,FALSE))</f>
        <v>Y</v>
      </c>
      <c r="L3710" s="3" t="str">
        <f>IF(VLOOKUP(D3710,'Resources Final'!A:D,4,FALSE)=0,"",VLOOKUP(D3710,'Resources Final'!A:D,4,FALSE))</f>
        <v/>
      </c>
      <c r="M3710" s="3" t="str">
        <f>IF(VLOOKUP(D3710,'Resources Final'!A:E,5,FALSE)=0,"",VLOOKUP(D3710,'Resources Final'!A:E,5,FALSE))</f>
        <v/>
      </c>
      <c r="N3710" s="7" t="str">
        <f>IF(VLOOKUP(D3710,'Resources Final'!A:F,6,FALSE)=0,"",VLOOKUP(D3710,'Resources Final'!A:F,6,FALSE))</f>
        <v/>
      </c>
      <c r="O3710" s="3" t="str">
        <f>IF(VLOOKUP(D3710,'Resources Final'!A:G,7,FALSE)=0,"",VLOOKUP(D3710,'Resources Final'!A:G,7,FALSE))</f>
        <v/>
      </c>
    </row>
    <row r="3711" spans="1:15" x14ac:dyDescent="0.2">
      <c r="A3711" s="11">
        <v>990</v>
      </c>
      <c r="B3711" s="11" t="str">
        <f t="shared" si="69"/>
        <v>Charles G. Koch Charitable Foundation_Boise State University Foundation20177500</v>
      </c>
      <c r="C3711" s="11" t="s">
        <v>19</v>
      </c>
      <c r="D3711" s="11" t="s">
        <v>461</v>
      </c>
      <c r="E3711" s="11" t="s">
        <v>4307</v>
      </c>
      <c r="F3711" s="4">
        <v>7500</v>
      </c>
      <c r="G3711" s="3">
        <v>2017</v>
      </c>
      <c r="H3711" s="3" t="s">
        <v>21</v>
      </c>
      <c r="I3711" s="12"/>
      <c r="J3711" s="3">
        <v>323</v>
      </c>
      <c r="K3711" s="3" t="str">
        <f>IF(VLOOKUP(D3711,'Resources Final'!A:C,3,FALSE)=0,"",VLOOKUP(D3711,'Resources Final'!A:C,3,FALSE))</f>
        <v/>
      </c>
      <c r="L3711" s="3" t="str">
        <f>IF(VLOOKUP(D3711,'Resources Final'!A:D,4,FALSE)=0,"",VLOOKUP(D3711,'Resources Final'!A:D,4,FALSE))</f>
        <v>Y</v>
      </c>
      <c r="M3711" s="3" t="str">
        <f>IF(VLOOKUP(D3711,'Resources Final'!A:E,5,FALSE)=0,"",VLOOKUP(D3711,'Resources Final'!A:E,5,FALSE))</f>
        <v/>
      </c>
      <c r="N3711" s="7" t="str">
        <f>IF(VLOOKUP(D3711,'Resources Final'!A:F,6,FALSE)=0,"",VLOOKUP(D3711,'Resources Final'!A:F,6,FALSE))</f>
        <v/>
      </c>
      <c r="O3711" s="3" t="str">
        <f>IF(VLOOKUP(D3711,'Resources Final'!A:G,7,FALSE)=0,"",VLOOKUP(D3711,'Resources Final'!A:G,7,FALSE))</f>
        <v/>
      </c>
    </row>
    <row r="3712" spans="1:15" x14ac:dyDescent="0.2">
      <c r="A3712" s="11">
        <v>990</v>
      </c>
      <c r="B3712" s="11" t="str">
        <f t="shared" si="69"/>
        <v>Charles G. Koch Charitable Foundation_Massachusetts Institute of Technology2017534200</v>
      </c>
      <c r="C3712" s="11" t="s">
        <v>19</v>
      </c>
      <c r="D3712" s="11" t="s">
        <v>2351</v>
      </c>
      <c r="E3712" s="11" t="s">
        <v>2351</v>
      </c>
      <c r="F3712" s="4">
        <v>534200</v>
      </c>
      <c r="G3712" s="3">
        <v>2017</v>
      </c>
      <c r="H3712" s="3" t="s">
        <v>21</v>
      </c>
      <c r="I3712" s="12"/>
      <c r="J3712" s="3">
        <v>324</v>
      </c>
      <c r="K3712" s="3" t="str">
        <f>IF(VLOOKUP(D3712,'Resources Final'!A:C,3,FALSE)=0,"",VLOOKUP(D3712,'Resources Final'!A:C,3,FALSE))</f>
        <v/>
      </c>
      <c r="L3712" s="3" t="str">
        <f>IF(VLOOKUP(D3712,'Resources Final'!A:D,4,FALSE)=0,"",VLOOKUP(D3712,'Resources Final'!A:D,4,FALSE))</f>
        <v>Y</v>
      </c>
      <c r="M3712" s="3" t="str">
        <f>IF(VLOOKUP(D3712,'Resources Final'!A:E,5,FALSE)=0,"",VLOOKUP(D3712,'Resources Final'!A:E,5,FALSE))</f>
        <v/>
      </c>
      <c r="N3712" s="7" t="str">
        <f>IF(VLOOKUP(D3712,'Resources Final'!A:F,6,FALSE)=0,"",VLOOKUP(D3712,'Resources Final'!A:F,6,FALSE))</f>
        <v/>
      </c>
      <c r="O3712" s="3" t="str">
        <f>IF(VLOOKUP(D3712,'Resources Final'!A:G,7,FALSE)=0,"",VLOOKUP(D3712,'Resources Final'!A:G,7,FALSE))</f>
        <v/>
      </c>
    </row>
    <row r="3713" spans="1:15" x14ac:dyDescent="0.2">
      <c r="A3713" s="11">
        <v>990</v>
      </c>
      <c r="B3713" s="11" t="str">
        <f t="shared" si="69"/>
        <v>Charles G. Koch Charitable Foundation_Wellesley College2017250000</v>
      </c>
      <c r="C3713" s="11" t="s">
        <v>19</v>
      </c>
      <c r="D3713" s="11" t="s">
        <v>3967</v>
      </c>
      <c r="E3713" s="11" t="s">
        <v>3967</v>
      </c>
      <c r="F3713" s="4">
        <v>250000</v>
      </c>
      <c r="G3713" s="3">
        <v>2017</v>
      </c>
      <c r="H3713" s="3" t="s">
        <v>21</v>
      </c>
      <c r="I3713" s="12"/>
      <c r="J3713" s="3">
        <v>325</v>
      </c>
      <c r="K3713" s="3" t="str">
        <f>IF(VLOOKUP(D3713,'Resources Final'!A:C,3,FALSE)=0,"",VLOOKUP(D3713,'Resources Final'!A:C,3,FALSE))</f>
        <v/>
      </c>
      <c r="L3713" s="3" t="str">
        <f>IF(VLOOKUP(D3713,'Resources Final'!A:D,4,FALSE)=0,"",VLOOKUP(D3713,'Resources Final'!A:D,4,FALSE))</f>
        <v>Y</v>
      </c>
      <c r="M3713" s="3" t="str">
        <f>IF(VLOOKUP(D3713,'Resources Final'!A:E,5,FALSE)=0,"",VLOOKUP(D3713,'Resources Final'!A:E,5,FALSE))</f>
        <v/>
      </c>
      <c r="N3713" s="7" t="str">
        <f>IF(VLOOKUP(D3713,'Resources Final'!A:F,6,FALSE)=0,"",VLOOKUP(D3713,'Resources Final'!A:F,6,FALSE))</f>
        <v/>
      </c>
      <c r="O3713" s="3" t="str">
        <f>IF(VLOOKUP(D3713,'Resources Final'!A:G,7,FALSE)=0,"",VLOOKUP(D3713,'Resources Final'!A:G,7,FALSE))</f>
        <v/>
      </c>
    </row>
    <row r="3714" spans="1:15" x14ac:dyDescent="0.2">
      <c r="A3714" s="11">
        <v>990</v>
      </c>
      <c r="B3714" s="11" t="str">
        <f t="shared" si="69"/>
        <v>Charles G. Koch Charitable Foundation_Shimer20173600</v>
      </c>
      <c r="C3714" s="11" t="s">
        <v>19</v>
      </c>
      <c r="D3714" s="11" t="s">
        <v>3307</v>
      </c>
      <c r="E3714" s="11" t="s">
        <v>3307</v>
      </c>
      <c r="F3714" s="4">
        <v>3600</v>
      </c>
      <c r="G3714" s="3">
        <v>2017</v>
      </c>
      <c r="H3714" s="3" t="s">
        <v>21</v>
      </c>
      <c r="I3714" s="12" t="s">
        <v>31</v>
      </c>
      <c r="J3714" s="3">
        <v>326</v>
      </c>
      <c r="K3714" s="3" t="str">
        <f>IF(VLOOKUP(D3714,'Resources Final'!A:C,3,FALSE)=0,"",VLOOKUP(D3714,'Resources Final'!A:C,3,FALSE))</f>
        <v>Y</v>
      </c>
      <c r="L3714" s="3" t="str">
        <f>IF(VLOOKUP(D3714,'Resources Final'!A:D,4,FALSE)=0,"",VLOOKUP(D3714,'Resources Final'!A:D,4,FALSE))</f>
        <v/>
      </c>
      <c r="M3714" s="3" t="str">
        <f>IF(VLOOKUP(D3714,'Resources Final'!A:E,5,FALSE)=0,"",VLOOKUP(D3714,'Resources Final'!A:E,5,FALSE))</f>
        <v/>
      </c>
      <c r="N3714" s="7" t="str">
        <f>IF(VLOOKUP(D3714,'Resources Final'!A:F,6,FALSE)=0,"",VLOOKUP(D3714,'Resources Final'!A:F,6,FALSE))</f>
        <v/>
      </c>
      <c r="O3714" s="3" t="str">
        <f>IF(VLOOKUP(D3714,'Resources Final'!A:G,7,FALSE)=0,"",VLOOKUP(D3714,'Resources Final'!A:G,7,FALSE))</f>
        <v/>
      </c>
    </row>
    <row r="3715" spans="1:15" x14ac:dyDescent="0.2">
      <c r="A3715" s="11">
        <v>990</v>
      </c>
      <c r="B3715" s="11" t="str">
        <f t="shared" si="69"/>
        <v>Charles G. Koch Charitable Foundation_Three Rivers Endowment Trust20173000</v>
      </c>
      <c r="C3715" s="11" t="s">
        <v>19</v>
      </c>
      <c r="D3715" s="11" t="s">
        <v>3646</v>
      </c>
      <c r="E3715" s="11" t="s">
        <v>3647</v>
      </c>
      <c r="F3715" s="4">
        <v>3000</v>
      </c>
      <c r="G3715" s="3">
        <v>2017</v>
      </c>
      <c r="H3715" s="3" t="s">
        <v>21</v>
      </c>
      <c r="I3715" s="12"/>
      <c r="J3715" s="3">
        <v>327</v>
      </c>
      <c r="K3715" s="3" t="str">
        <f>IF(VLOOKUP(D3715,'Resources Final'!A:C,3,FALSE)=0,"",VLOOKUP(D3715,'Resources Final'!A:C,3,FALSE))</f>
        <v/>
      </c>
      <c r="L3715" s="3" t="str">
        <f>IF(VLOOKUP(D3715,'Resources Final'!A:D,4,FALSE)=0,"",VLOOKUP(D3715,'Resources Final'!A:D,4,FALSE))</f>
        <v/>
      </c>
      <c r="M3715" s="3" t="str">
        <f>IF(VLOOKUP(D3715,'Resources Final'!A:E,5,FALSE)=0,"",VLOOKUP(D3715,'Resources Final'!A:E,5,FALSE))</f>
        <v/>
      </c>
      <c r="N3715" s="7" t="str">
        <f>IF(VLOOKUP(D3715,'Resources Final'!A:F,6,FALSE)=0,"",VLOOKUP(D3715,'Resources Final'!A:F,6,FALSE))</f>
        <v/>
      </c>
      <c r="O3715" s="3" t="str">
        <f>IF(VLOOKUP(D3715,'Resources Final'!A:G,7,FALSE)=0,"",VLOOKUP(D3715,'Resources Final'!A:G,7,FALSE))</f>
        <v/>
      </c>
    </row>
    <row r="3716" spans="1:15" x14ac:dyDescent="0.2">
      <c r="A3716" s="11">
        <v>990</v>
      </c>
      <c r="B3716" s="11" t="str">
        <f t="shared" si="69"/>
        <v>Charles G. Koch Charitable Foundation_Manchester20173150</v>
      </c>
      <c r="C3716" s="11" t="s">
        <v>19</v>
      </c>
      <c r="D3716" s="11" t="s">
        <v>2306</v>
      </c>
      <c r="E3716" s="11" t="s">
        <v>2306</v>
      </c>
      <c r="F3716" s="4">
        <v>3150</v>
      </c>
      <c r="G3716" s="3">
        <v>2017</v>
      </c>
      <c r="H3716" s="3" t="s">
        <v>21</v>
      </c>
      <c r="I3716" s="12" t="s">
        <v>31</v>
      </c>
      <c r="J3716" s="3">
        <v>328</v>
      </c>
      <c r="K3716" s="3" t="str">
        <f>IF(VLOOKUP(D3716,'Resources Final'!A:C,3,FALSE)=0,"",VLOOKUP(D3716,'Resources Final'!A:C,3,FALSE))</f>
        <v>Y</v>
      </c>
      <c r="L3716" s="3" t="str">
        <f>IF(VLOOKUP(D3716,'Resources Final'!A:D,4,FALSE)=0,"",VLOOKUP(D3716,'Resources Final'!A:D,4,FALSE))</f>
        <v/>
      </c>
      <c r="M3716" s="3" t="str">
        <f>IF(VLOOKUP(D3716,'Resources Final'!A:E,5,FALSE)=0,"",VLOOKUP(D3716,'Resources Final'!A:E,5,FALSE))</f>
        <v/>
      </c>
      <c r="N3716" s="7" t="str">
        <f>IF(VLOOKUP(D3716,'Resources Final'!A:F,6,FALSE)=0,"",VLOOKUP(D3716,'Resources Final'!A:F,6,FALSE))</f>
        <v/>
      </c>
      <c r="O3716" s="3" t="str">
        <f>IF(VLOOKUP(D3716,'Resources Final'!A:G,7,FALSE)=0,"",VLOOKUP(D3716,'Resources Final'!A:G,7,FALSE))</f>
        <v/>
      </c>
    </row>
    <row r="3717" spans="1:15" x14ac:dyDescent="0.2">
      <c r="A3717" s="11">
        <v>990</v>
      </c>
      <c r="B3717" s="11" t="str">
        <f t="shared" si="69"/>
        <v>Charles G. Koch Charitable Foundation_New Civil Liberties Alliance20171000000</v>
      </c>
      <c r="C3717" s="11" t="s">
        <v>19</v>
      </c>
      <c r="D3717" s="11" t="s">
        <v>2651</v>
      </c>
      <c r="E3717" s="11" t="s">
        <v>2651</v>
      </c>
      <c r="F3717" s="4">
        <v>1000000</v>
      </c>
      <c r="G3717" s="3">
        <v>2017</v>
      </c>
      <c r="H3717" s="3" t="s">
        <v>21</v>
      </c>
      <c r="I3717" s="12"/>
      <c r="J3717" s="3">
        <v>329</v>
      </c>
      <c r="K3717" s="3" t="str">
        <f>IF(VLOOKUP(D3717,'Resources Final'!A:C,3,FALSE)=0,"",VLOOKUP(D3717,'Resources Final'!A:C,3,FALSE))</f>
        <v/>
      </c>
      <c r="L3717" s="3" t="str">
        <f>IF(VLOOKUP(D3717,'Resources Final'!A:D,4,FALSE)=0,"",VLOOKUP(D3717,'Resources Final'!A:D,4,FALSE))</f>
        <v/>
      </c>
      <c r="M3717" s="3" t="str">
        <f>IF(VLOOKUP(D3717,'Resources Final'!A:E,5,FALSE)=0,"",VLOOKUP(D3717,'Resources Final'!A:E,5,FALSE))</f>
        <v/>
      </c>
      <c r="N3717" s="7" t="str">
        <f>IF(VLOOKUP(D3717,'Resources Final'!A:F,6,FALSE)=0,"",VLOOKUP(D3717,'Resources Final'!A:F,6,FALSE))</f>
        <v/>
      </c>
      <c r="O3717" s="3" t="str">
        <f>IF(VLOOKUP(D3717,'Resources Final'!A:G,7,FALSE)=0,"",VLOOKUP(D3717,'Resources Final'!A:G,7,FALSE))</f>
        <v/>
      </c>
    </row>
    <row r="3718" spans="1:15" x14ac:dyDescent="0.2">
      <c r="A3718" s="11">
        <v>990</v>
      </c>
      <c r="B3718" s="11" t="str">
        <f t="shared" si="69"/>
        <v>Charles G. Koch Charitable Foundation_Reason Foundation2017152500</v>
      </c>
      <c r="C3718" s="11" t="s">
        <v>19</v>
      </c>
      <c r="D3718" s="11" t="s">
        <v>3001</v>
      </c>
      <c r="E3718" s="11" t="s">
        <v>3001</v>
      </c>
      <c r="F3718" s="4">
        <v>152500</v>
      </c>
      <c r="G3718" s="3">
        <v>2017</v>
      </c>
      <c r="H3718" s="3" t="s">
        <v>21</v>
      </c>
      <c r="I3718" s="12"/>
      <c r="J3718" s="3">
        <v>330</v>
      </c>
      <c r="K3718" s="3" t="str">
        <f>IF(VLOOKUP(D3718,'Resources Final'!A:C,3,FALSE)=0,"",VLOOKUP(D3718,'Resources Final'!A:C,3,FALSE))</f>
        <v/>
      </c>
      <c r="L3718" s="3" t="str">
        <f>IF(VLOOKUP(D3718,'Resources Final'!A:D,4,FALSE)=0,"",VLOOKUP(D3718,'Resources Final'!A:D,4,FALSE))</f>
        <v/>
      </c>
      <c r="M3718" s="3" t="str">
        <f>IF(VLOOKUP(D3718,'Resources Final'!A:E,5,FALSE)=0,"",VLOOKUP(D3718,'Resources Final'!A:E,5,FALSE))</f>
        <v/>
      </c>
      <c r="N3718" s="7" t="str">
        <f>IF(VLOOKUP(D3718,'Resources Final'!A:F,6,FALSE)=0,"",VLOOKUP(D3718,'Resources Final'!A:F,6,FALSE))</f>
        <v>https://www.desmogblog.com/reason-foundation</v>
      </c>
      <c r="O3718" s="3" t="str">
        <f>IF(VLOOKUP(D3718,'Resources Final'!A:G,7,FALSE)=0,"",VLOOKUP(D3718,'Resources Final'!A:G,7,FALSE))</f>
        <v>Desmog</v>
      </c>
    </row>
    <row r="3719" spans="1:15" x14ac:dyDescent="0.2">
      <c r="A3719" s="11">
        <v>990</v>
      </c>
      <c r="B3719" s="11" t="str">
        <f t="shared" si="69"/>
        <v>Charles G. Koch Charitable Foundation_Frejlich20173825</v>
      </c>
      <c r="C3719" s="11" t="s">
        <v>19</v>
      </c>
      <c r="D3719" s="11" t="s">
        <v>1301</v>
      </c>
      <c r="E3719" s="11" t="s">
        <v>1301</v>
      </c>
      <c r="F3719" s="4">
        <v>3825</v>
      </c>
      <c r="G3719" s="3">
        <v>2017</v>
      </c>
      <c r="H3719" s="3" t="s">
        <v>21</v>
      </c>
      <c r="I3719" s="12" t="s">
        <v>31</v>
      </c>
      <c r="J3719" s="3">
        <v>331</v>
      </c>
      <c r="K3719" s="3" t="str">
        <f>IF(VLOOKUP(D3719,'Resources Final'!A:C,3,FALSE)=0,"",VLOOKUP(D3719,'Resources Final'!A:C,3,FALSE))</f>
        <v>Y</v>
      </c>
      <c r="L3719" s="3" t="str">
        <f>IF(VLOOKUP(D3719,'Resources Final'!A:D,4,FALSE)=0,"",VLOOKUP(D3719,'Resources Final'!A:D,4,FALSE))</f>
        <v/>
      </c>
      <c r="M3719" s="3" t="str">
        <f>IF(VLOOKUP(D3719,'Resources Final'!A:E,5,FALSE)=0,"",VLOOKUP(D3719,'Resources Final'!A:E,5,FALSE))</f>
        <v/>
      </c>
      <c r="N3719" s="7" t="str">
        <f>IF(VLOOKUP(D3719,'Resources Final'!A:F,6,FALSE)=0,"",VLOOKUP(D3719,'Resources Final'!A:F,6,FALSE))</f>
        <v/>
      </c>
      <c r="O3719" s="3" t="str">
        <f>IF(VLOOKUP(D3719,'Resources Final'!A:G,7,FALSE)=0,"",VLOOKUP(D3719,'Resources Final'!A:G,7,FALSE))</f>
        <v/>
      </c>
    </row>
    <row r="3720" spans="1:15" x14ac:dyDescent="0.2">
      <c r="A3720" s="11">
        <v>990</v>
      </c>
      <c r="B3720" s="11" t="str">
        <f t="shared" si="69"/>
        <v>Charles G. Koch Charitable Foundation_Georgia College &amp; State University Foundation201728000</v>
      </c>
      <c r="C3720" s="11" t="s">
        <v>19</v>
      </c>
      <c r="D3720" s="11" t="s">
        <v>1377</v>
      </c>
      <c r="E3720" s="11" t="s">
        <v>1374</v>
      </c>
      <c r="F3720" s="4">
        <v>28000</v>
      </c>
      <c r="G3720" s="3">
        <v>2017</v>
      </c>
      <c r="H3720" s="3" t="s">
        <v>21</v>
      </c>
      <c r="I3720" s="12"/>
      <c r="J3720" s="3">
        <v>332</v>
      </c>
      <c r="K3720" s="3" t="str">
        <f>IF(VLOOKUP(D3720,'Resources Final'!A:C,3,FALSE)=0,"",VLOOKUP(D3720,'Resources Final'!A:C,3,FALSE))</f>
        <v/>
      </c>
      <c r="L3720" s="3" t="str">
        <f>IF(VLOOKUP(D3720,'Resources Final'!A:D,4,FALSE)=0,"",VLOOKUP(D3720,'Resources Final'!A:D,4,FALSE))</f>
        <v>Y</v>
      </c>
      <c r="M3720" s="3" t="str">
        <f>IF(VLOOKUP(D3720,'Resources Final'!A:E,5,FALSE)=0,"",VLOOKUP(D3720,'Resources Final'!A:E,5,FALSE))</f>
        <v/>
      </c>
      <c r="N3720" s="7" t="str">
        <f>IF(VLOOKUP(D3720,'Resources Final'!A:F,6,FALSE)=0,"",VLOOKUP(D3720,'Resources Final'!A:F,6,FALSE))</f>
        <v/>
      </c>
      <c r="O3720" s="3" t="str">
        <f>IF(VLOOKUP(D3720,'Resources Final'!A:G,7,FALSE)=0,"",VLOOKUP(D3720,'Resources Final'!A:G,7,FALSE))</f>
        <v/>
      </c>
    </row>
    <row r="3721" spans="1:15" x14ac:dyDescent="0.2">
      <c r="A3721" s="11">
        <v>990</v>
      </c>
      <c r="B3721" s="11" t="str">
        <f t="shared" si="69"/>
        <v>Charles G. Koch Charitable Foundation_Glasgow20173825</v>
      </c>
      <c r="C3721" s="11" t="s">
        <v>19</v>
      </c>
      <c r="D3721" s="11" t="s">
        <v>1406</v>
      </c>
      <c r="E3721" s="11" t="s">
        <v>1406</v>
      </c>
      <c r="F3721" s="4">
        <v>3825</v>
      </c>
      <c r="G3721" s="3">
        <v>2017</v>
      </c>
      <c r="H3721" s="3" t="s">
        <v>21</v>
      </c>
      <c r="I3721" s="12" t="s">
        <v>31</v>
      </c>
      <c r="J3721" s="3">
        <v>333</v>
      </c>
      <c r="K3721" s="3" t="str">
        <f>IF(VLOOKUP(D3721,'Resources Final'!A:C,3,FALSE)=0,"",VLOOKUP(D3721,'Resources Final'!A:C,3,FALSE))</f>
        <v>Y</v>
      </c>
      <c r="L3721" s="3" t="str">
        <f>IF(VLOOKUP(D3721,'Resources Final'!A:D,4,FALSE)=0,"",VLOOKUP(D3721,'Resources Final'!A:D,4,FALSE))</f>
        <v/>
      </c>
      <c r="M3721" s="3" t="str">
        <f>IF(VLOOKUP(D3721,'Resources Final'!A:E,5,FALSE)=0,"",VLOOKUP(D3721,'Resources Final'!A:E,5,FALSE))</f>
        <v/>
      </c>
      <c r="N3721" s="7" t="str">
        <f>IF(VLOOKUP(D3721,'Resources Final'!A:F,6,FALSE)=0,"",VLOOKUP(D3721,'Resources Final'!A:F,6,FALSE))</f>
        <v/>
      </c>
      <c r="O3721" s="3" t="str">
        <f>IF(VLOOKUP(D3721,'Resources Final'!A:G,7,FALSE)=0,"",VLOOKUP(D3721,'Resources Final'!A:G,7,FALSE))</f>
        <v/>
      </c>
    </row>
    <row r="3722" spans="1:15" x14ac:dyDescent="0.2">
      <c r="A3722" s="11">
        <v>990</v>
      </c>
      <c r="B3722" s="11" t="str">
        <f t="shared" si="69"/>
        <v>Charles G. Koch Charitable Foundation_Pastorius20174914</v>
      </c>
      <c r="C3722" s="11" t="s">
        <v>19</v>
      </c>
      <c r="D3722" s="11" t="s">
        <v>2811</v>
      </c>
      <c r="E3722" s="11" t="s">
        <v>2811</v>
      </c>
      <c r="F3722" s="4">
        <v>4914</v>
      </c>
      <c r="G3722" s="3">
        <v>2017</v>
      </c>
      <c r="H3722" s="3" t="s">
        <v>21</v>
      </c>
      <c r="I3722" s="12" t="s">
        <v>31</v>
      </c>
      <c r="J3722" s="3">
        <v>334</v>
      </c>
      <c r="K3722" s="3" t="str">
        <f>IF(VLOOKUP(D3722,'Resources Final'!A:C,3,FALSE)=0,"",VLOOKUP(D3722,'Resources Final'!A:C,3,FALSE))</f>
        <v>Y</v>
      </c>
      <c r="L3722" s="3" t="str">
        <f>IF(VLOOKUP(D3722,'Resources Final'!A:D,4,FALSE)=0,"",VLOOKUP(D3722,'Resources Final'!A:D,4,FALSE))</f>
        <v/>
      </c>
      <c r="M3722" s="3" t="str">
        <f>IF(VLOOKUP(D3722,'Resources Final'!A:E,5,FALSE)=0,"",VLOOKUP(D3722,'Resources Final'!A:E,5,FALSE))</f>
        <v/>
      </c>
      <c r="N3722" s="7" t="str">
        <f>IF(VLOOKUP(D3722,'Resources Final'!A:F,6,FALSE)=0,"",VLOOKUP(D3722,'Resources Final'!A:F,6,FALSE))</f>
        <v/>
      </c>
      <c r="O3722" s="3" t="str">
        <f>IF(VLOOKUP(D3722,'Resources Final'!A:G,7,FALSE)=0,"",VLOOKUP(D3722,'Resources Final'!A:G,7,FALSE))</f>
        <v/>
      </c>
    </row>
    <row r="3723" spans="1:15" x14ac:dyDescent="0.2">
      <c r="A3723" s="11">
        <v>990</v>
      </c>
      <c r="B3723" s="11" t="str">
        <f t="shared" si="69"/>
        <v>Charles G. Koch Charitable Foundation_University of Texas - Arlington201721875</v>
      </c>
      <c r="C3723" s="11" t="s">
        <v>19</v>
      </c>
      <c r="D3723" s="11" t="s">
        <v>3826</v>
      </c>
      <c r="E3723" s="11" t="s">
        <v>3827</v>
      </c>
      <c r="F3723" s="4">
        <v>21875</v>
      </c>
      <c r="G3723" s="3">
        <v>2017</v>
      </c>
      <c r="H3723" s="3" t="s">
        <v>21</v>
      </c>
      <c r="I3723" s="12"/>
      <c r="J3723" s="3">
        <v>335</v>
      </c>
      <c r="K3723" s="3" t="str">
        <f>IF(VLOOKUP(D3723,'Resources Final'!A:C,3,FALSE)=0,"",VLOOKUP(D3723,'Resources Final'!A:C,3,FALSE))</f>
        <v/>
      </c>
      <c r="L3723" s="3" t="str">
        <f>IF(VLOOKUP(D3723,'Resources Final'!A:D,4,FALSE)=0,"",VLOOKUP(D3723,'Resources Final'!A:D,4,FALSE))</f>
        <v>Y</v>
      </c>
      <c r="M3723" s="3" t="str">
        <f>IF(VLOOKUP(D3723,'Resources Final'!A:E,5,FALSE)=0,"",VLOOKUP(D3723,'Resources Final'!A:E,5,FALSE))</f>
        <v/>
      </c>
      <c r="N3723" s="7" t="str">
        <f>IF(VLOOKUP(D3723,'Resources Final'!A:F,6,FALSE)=0,"",VLOOKUP(D3723,'Resources Final'!A:F,6,FALSE))</f>
        <v/>
      </c>
      <c r="O3723" s="3" t="str">
        <f>IF(VLOOKUP(D3723,'Resources Final'!A:G,7,FALSE)=0,"",VLOOKUP(D3723,'Resources Final'!A:G,7,FALSE))</f>
        <v/>
      </c>
    </row>
    <row r="3724" spans="1:15" x14ac:dyDescent="0.2">
      <c r="A3724" s="11">
        <v>990</v>
      </c>
      <c r="B3724" s="11" t="str">
        <f t="shared" si="69"/>
        <v>Charles G. Koch Charitable Foundation_Whitman College201725000</v>
      </c>
      <c r="C3724" s="11" t="s">
        <v>19</v>
      </c>
      <c r="D3724" s="11" t="s">
        <v>4006</v>
      </c>
      <c r="E3724" s="11" t="s">
        <v>4006</v>
      </c>
      <c r="F3724" s="4">
        <v>25000</v>
      </c>
      <c r="G3724" s="3">
        <v>2017</v>
      </c>
      <c r="H3724" s="3" t="s">
        <v>21</v>
      </c>
      <c r="I3724" s="12"/>
      <c r="J3724" s="3">
        <v>336</v>
      </c>
      <c r="K3724" s="3" t="str">
        <f>IF(VLOOKUP(D3724,'Resources Final'!A:C,3,FALSE)=0,"",VLOOKUP(D3724,'Resources Final'!A:C,3,FALSE))</f>
        <v/>
      </c>
      <c r="L3724" s="3" t="str">
        <f>IF(VLOOKUP(D3724,'Resources Final'!A:D,4,FALSE)=0,"",VLOOKUP(D3724,'Resources Final'!A:D,4,FALSE))</f>
        <v>Y</v>
      </c>
      <c r="M3724" s="3" t="str">
        <f>IF(VLOOKUP(D3724,'Resources Final'!A:E,5,FALSE)=0,"",VLOOKUP(D3724,'Resources Final'!A:E,5,FALSE))</f>
        <v/>
      </c>
      <c r="N3724" s="7" t="str">
        <f>IF(VLOOKUP(D3724,'Resources Final'!A:F,6,FALSE)=0,"",VLOOKUP(D3724,'Resources Final'!A:F,6,FALSE))</f>
        <v/>
      </c>
      <c r="O3724" s="3" t="str">
        <f>IF(VLOOKUP(D3724,'Resources Final'!A:G,7,FALSE)=0,"",VLOOKUP(D3724,'Resources Final'!A:G,7,FALSE))</f>
        <v/>
      </c>
    </row>
    <row r="3725" spans="1:15" x14ac:dyDescent="0.2">
      <c r="A3725" s="11">
        <v>990</v>
      </c>
      <c r="B3725" s="11" t="str">
        <f t="shared" si="69"/>
        <v>Charles G. Koch Charitable Foundation_Dr Pepper Museum &amp; Free Enterprise Institute201716000</v>
      </c>
      <c r="C3725" s="11" t="s">
        <v>19</v>
      </c>
      <c r="D3725" s="11" t="s">
        <v>1029</v>
      </c>
      <c r="E3725" s="11" t="s">
        <v>1029</v>
      </c>
      <c r="F3725" s="4">
        <v>16000</v>
      </c>
      <c r="G3725" s="3">
        <v>2017</v>
      </c>
      <c r="H3725" s="3" t="s">
        <v>21</v>
      </c>
      <c r="I3725" s="12"/>
      <c r="J3725" s="3">
        <v>337</v>
      </c>
      <c r="K3725" s="3" t="str">
        <f>IF(VLOOKUP(D3725,'Resources Final'!A:C,3,FALSE)=0,"",VLOOKUP(D3725,'Resources Final'!A:C,3,FALSE))</f>
        <v/>
      </c>
      <c r="L3725" s="3" t="str">
        <f>IF(VLOOKUP(D3725,'Resources Final'!A:D,4,FALSE)=0,"",VLOOKUP(D3725,'Resources Final'!A:D,4,FALSE))</f>
        <v/>
      </c>
      <c r="M3725" s="3" t="str">
        <f>IF(VLOOKUP(D3725,'Resources Final'!A:E,5,FALSE)=0,"",VLOOKUP(D3725,'Resources Final'!A:E,5,FALSE))</f>
        <v/>
      </c>
      <c r="N3725" s="7" t="str">
        <f>IF(VLOOKUP(D3725,'Resources Final'!A:F,6,FALSE)=0,"",VLOOKUP(D3725,'Resources Final'!A:F,6,FALSE))</f>
        <v/>
      </c>
      <c r="O3725" s="3" t="str">
        <f>IF(VLOOKUP(D3725,'Resources Final'!A:G,7,FALSE)=0,"",VLOOKUP(D3725,'Resources Final'!A:G,7,FALSE))</f>
        <v/>
      </c>
    </row>
    <row r="3726" spans="1:15" x14ac:dyDescent="0.2">
      <c r="A3726" s="11">
        <v>990</v>
      </c>
      <c r="B3726" s="11" t="str">
        <f t="shared" si="69"/>
        <v>Charles G. Koch Charitable Foundation_The King's College2017370450</v>
      </c>
      <c r="C3726" s="11" t="s">
        <v>19</v>
      </c>
      <c r="D3726" s="11" t="s">
        <v>3592</v>
      </c>
      <c r="E3726" s="11" t="s">
        <v>3592</v>
      </c>
      <c r="F3726" s="4">
        <v>370450</v>
      </c>
      <c r="G3726" s="3">
        <v>2017</v>
      </c>
      <c r="H3726" s="3" t="s">
        <v>21</v>
      </c>
      <c r="I3726" s="12"/>
      <c r="J3726" s="3">
        <v>338</v>
      </c>
      <c r="K3726" s="3" t="str">
        <f>IF(VLOOKUP(D3726,'Resources Final'!A:C,3,FALSE)=0,"",VLOOKUP(D3726,'Resources Final'!A:C,3,FALSE))</f>
        <v/>
      </c>
      <c r="L3726" s="3" t="str">
        <f>IF(VLOOKUP(D3726,'Resources Final'!A:D,4,FALSE)=0,"",VLOOKUP(D3726,'Resources Final'!A:D,4,FALSE))</f>
        <v>Y</v>
      </c>
      <c r="M3726" s="3" t="str">
        <f>IF(VLOOKUP(D3726,'Resources Final'!A:E,5,FALSE)=0,"",VLOOKUP(D3726,'Resources Final'!A:E,5,FALSE))</f>
        <v/>
      </c>
      <c r="N3726" s="7" t="str">
        <f>IF(VLOOKUP(D3726,'Resources Final'!A:F,6,FALSE)=0,"",VLOOKUP(D3726,'Resources Final'!A:F,6,FALSE))</f>
        <v/>
      </c>
      <c r="O3726" s="3" t="str">
        <f>IF(VLOOKUP(D3726,'Resources Final'!A:G,7,FALSE)=0,"",VLOOKUP(D3726,'Resources Final'!A:G,7,FALSE))</f>
        <v/>
      </c>
    </row>
    <row r="3727" spans="1:15" x14ac:dyDescent="0.2">
      <c r="A3727" s="11">
        <v>990</v>
      </c>
      <c r="B3727" s="11" t="str">
        <f t="shared" si="69"/>
        <v>Charles G. Koch Charitable Foundation_Arnold20175355</v>
      </c>
      <c r="C3727" s="11" t="s">
        <v>19</v>
      </c>
      <c r="D3727" s="11" t="s">
        <v>266</v>
      </c>
      <c r="E3727" s="11" t="s">
        <v>266</v>
      </c>
      <c r="F3727" s="4">
        <v>5355</v>
      </c>
      <c r="G3727" s="3">
        <v>2017</v>
      </c>
      <c r="H3727" s="3" t="s">
        <v>21</v>
      </c>
      <c r="I3727" s="12" t="s">
        <v>31</v>
      </c>
      <c r="J3727" s="3">
        <v>339</v>
      </c>
      <c r="K3727" s="3" t="str">
        <f>IF(VLOOKUP(D3727,'Resources Final'!A:C,3,FALSE)=0,"",VLOOKUP(D3727,'Resources Final'!A:C,3,FALSE))</f>
        <v>Y</v>
      </c>
      <c r="L3727" s="3" t="str">
        <f>IF(VLOOKUP(D3727,'Resources Final'!A:D,4,FALSE)=0,"",VLOOKUP(D3727,'Resources Final'!A:D,4,FALSE))</f>
        <v/>
      </c>
      <c r="M3727" s="3" t="str">
        <f>IF(VLOOKUP(D3727,'Resources Final'!A:E,5,FALSE)=0,"",VLOOKUP(D3727,'Resources Final'!A:E,5,FALSE))</f>
        <v/>
      </c>
      <c r="N3727" s="7" t="str">
        <f>IF(VLOOKUP(D3727,'Resources Final'!A:F,6,FALSE)=0,"",VLOOKUP(D3727,'Resources Final'!A:F,6,FALSE))</f>
        <v/>
      </c>
      <c r="O3727" s="3" t="str">
        <f>IF(VLOOKUP(D3727,'Resources Final'!A:G,7,FALSE)=0,"",VLOOKUP(D3727,'Resources Final'!A:G,7,FALSE))</f>
        <v/>
      </c>
    </row>
    <row r="3728" spans="1:15" x14ac:dyDescent="0.2">
      <c r="A3728" s="11">
        <v>990</v>
      </c>
      <c r="B3728" s="11" t="str">
        <f t="shared" si="69"/>
        <v>Charles G. Koch Charitable Foundation_Rozmajzl20173825</v>
      </c>
      <c r="C3728" s="11" t="s">
        <v>19</v>
      </c>
      <c r="D3728" s="11" t="s">
        <v>3130</v>
      </c>
      <c r="E3728" s="11" t="s">
        <v>3130</v>
      </c>
      <c r="F3728" s="4">
        <v>3825</v>
      </c>
      <c r="G3728" s="3">
        <v>2017</v>
      </c>
      <c r="H3728" s="3" t="s">
        <v>21</v>
      </c>
      <c r="I3728" s="12" t="s">
        <v>31</v>
      </c>
      <c r="J3728" s="3">
        <v>340</v>
      </c>
      <c r="K3728" s="3" t="str">
        <f>IF(VLOOKUP(D3728,'Resources Final'!A:C,3,FALSE)=0,"",VLOOKUP(D3728,'Resources Final'!A:C,3,FALSE))</f>
        <v>Y</v>
      </c>
      <c r="L3728" s="3" t="str">
        <f>IF(VLOOKUP(D3728,'Resources Final'!A:D,4,FALSE)=0,"",VLOOKUP(D3728,'Resources Final'!A:D,4,FALSE))</f>
        <v/>
      </c>
      <c r="M3728" s="3" t="str">
        <f>IF(VLOOKUP(D3728,'Resources Final'!A:E,5,FALSE)=0,"",VLOOKUP(D3728,'Resources Final'!A:E,5,FALSE))</f>
        <v/>
      </c>
      <c r="N3728" s="7" t="str">
        <f>IF(VLOOKUP(D3728,'Resources Final'!A:F,6,FALSE)=0,"",VLOOKUP(D3728,'Resources Final'!A:F,6,FALSE))</f>
        <v/>
      </c>
      <c r="O3728" s="3" t="str">
        <f>IF(VLOOKUP(D3728,'Resources Final'!A:G,7,FALSE)=0,"",VLOOKUP(D3728,'Resources Final'!A:G,7,FALSE))</f>
        <v/>
      </c>
    </row>
    <row r="3729" spans="1:15" x14ac:dyDescent="0.2">
      <c r="A3729" s="11">
        <v>990</v>
      </c>
      <c r="B3729" s="11" t="str">
        <f t="shared" si="69"/>
        <v>Charles G. Koch Charitable Foundation_Fraser Institute, The2017150000</v>
      </c>
      <c r="C3729" s="11" t="s">
        <v>19</v>
      </c>
      <c r="D3729" s="11" t="s">
        <v>1277</v>
      </c>
      <c r="E3729" s="11" t="s">
        <v>1277</v>
      </c>
      <c r="F3729" s="4">
        <v>150000</v>
      </c>
      <c r="G3729" s="3">
        <v>2017</v>
      </c>
      <c r="H3729" s="3" t="s">
        <v>21</v>
      </c>
      <c r="I3729" s="12"/>
      <c r="J3729" s="3">
        <v>341</v>
      </c>
      <c r="K3729" s="3" t="str">
        <f>IF(VLOOKUP(D3729,'Resources Final'!A:C,3,FALSE)=0,"",VLOOKUP(D3729,'Resources Final'!A:C,3,FALSE))</f>
        <v/>
      </c>
      <c r="L3729" s="3" t="str">
        <f>IF(VLOOKUP(D3729,'Resources Final'!A:D,4,FALSE)=0,"",VLOOKUP(D3729,'Resources Final'!A:D,4,FALSE))</f>
        <v/>
      </c>
      <c r="M3729" s="3" t="str">
        <f>IF(VLOOKUP(D3729,'Resources Final'!A:E,5,FALSE)=0,"",VLOOKUP(D3729,'Resources Final'!A:E,5,FALSE))</f>
        <v/>
      </c>
      <c r="N3729" s="7" t="str">
        <f>IF(VLOOKUP(D3729,'Resources Final'!A:F,6,FALSE)=0,"",VLOOKUP(D3729,'Resources Final'!A:F,6,FALSE))</f>
        <v>https://www.desmogblog.com/fraser-institute</v>
      </c>
      <c r="O3729" s="3" t="str">
        <f>IF(VLOOKUP(D3729,'Resources Final'!A:G,7,FALSE)=0,"",VLOOKUP(D3729,'Resources Final'!A:G,7,FALSE))</f>
        <v>Desmog</v>
      </c>
    </row>
    <row r="3730" spans="1:15" x14ac:dyDescent="0.2">
      <c r="A3730" s="11">
        <v>990</v>
      </c>
      <c r="B3730" s="11" t="str">
        <f t="shared" si="69"/>
        <v>Charles G. Koch Charitable Foundation_University of Wisconsin Foundation2017436000</v>
      </c>
      <c r="C3730" s="11" t="s">
        <v>19</v>
      </c>
      <c r="D3730" s="11" t="s">
        <v>3851</v>
      </c>
      <c r="E3730" s="11" t="s">
        <v>3567</v>
      </c>
      <c r="F3730" s="4">
        <v>436000</v>
      </c>
      <c r="G3730" s="3">
        <v>2017</v>
      </c>
      <c r="H3730" s="3" t="s">
        <v>21</v>
      </c>
      <c r="I3730" s="12"/>
      <c r="J3730" s="3">
        <v>342</v>
      </c>
      <c r="K3730" s="3" t="str">
        <f>IF(VLOOKUP(D3730,'Resources Final'!A:C,3,FALSE)=0,"",VLOOKUP(D3730,'Resources Final'!A:C,3,FALSE))</f>
        <v/>
      </c>
      <c r="L3730" s="3" t="str">
        <f>IF(VLOOKUP(D3730,'Resources Final'!A:D,4,FALSE)=0,"",VLOOKUP(D3730,'Resources Final'!A:D,4,FALSE))</f>
        <v>Y</v>
      </c>
      <c r="M3730" s="3" t="str">
        <f>IF(VLOOKUP(D3730,'Resources Final'!A:E,5,FALSE)=0,"",VLOOKUP(D3730,'Resources Final'!A:E,5,FALSE))</f>
        <v/>
      </c>
      <c r="N3730" s="7" t="str">
        <f>IF(VLOOKUP(D3730,'Resources Final'!A:F,6,FALSE)=0,"",VLOOKUP(D3730,'Resources Final'!A:F,6,FALSE))</f>
        <v/>
      </c>
      <c r="O3730" s="3" t="str">
        <f>IF(VLOOKUP(D3730,'Resources Final'!A:G,7,FALSE)=0,"",VLOOKUP(D3730,'Resources Final'!A:G,7,FALSE))</f>
        <v/>
      </c>
    </row>
    <row r="3731" spans="1:15" x14ac:dyDescent="0.2">
      <c r="A3731" s="11">
        <v>990</v>
      </c>
      <c r="B3731" s="11" t="str">
        <f t="shared" si="69"/>
        <v>Charles G. Koch Charitable Foundation_University of North Texas201712000</v>
      </c>
      <c r="C3731" s="11" t="s">
        <v>19</v>
      </c>
      <c r="D3731" s="11" t="s">
        <v>3807</v>
      </c>
      <c r="E3731" s="11" t="s">
        <v>3807</v>
      </c>
      <c r="F3731" s="4">
        <v>12000</v>
      </c>
      <c r="G3731" s="3">
        <v>2017</v>
      </c>
      <c r="H3731" s="3" t="s">
        <v>21</v>
      </c>
      <c r="I3731" s="12"/>
      <c r="J3731" s="3">
        <v>343</v>
      </c>
      <c r="K3731" s="3" t="str">
        <f>IF(VLOOKUP(D3731,'Resources Final'!A:C,3,FALSE)=0,"",VLOOKUP(D3731,'Resources Final'!A:C,3,FALSE))</f>
        <v/>
      </c>
      <c r="L3731" s="3" t="str">
        <f>IF(VLOOKUP(D3731,'Resources Final'!A:D,4,FALSE)=0,"",VLOOKUP(D3731,'Resources Final'!A:D,4,FALSE))</f>
        <v>Y</v>
      </c>
      <c r="M3731" s="3" t="str">
        <f>IF(VLOOKUP(D3731,'Resources Final'!A:E,5,FALSE)=0,"",VLOOKUP(D3731,'Resources Final'!A:E,5,FALSE))</f>
        <v/>
      </c>
      <c r="N3731" s="7" t="str">
        <f>IF(VLOOKUP(D3731,'Resources Final'!A:F,6,FALSE)=0,"",VLOOKUP(D3731,'Resources Final'!A:F,6,FALSE))</f>
        <v/>
      </c>
      <c r="O3731" s="3" t="str">
        <f>IF(VLOOKUP(D3731,'Resources Final'!A:G,7,FALSE)=0,"",VLOOKUP(D3731,'Resources Final'!A:G,7,FALSE))</f>
        <v/>
      </c>
    </row>
    <row r="3732" spans="1:15" x14ac:dyDescent="0.2">
      <c r="A3732" s="11">
        <v>990</v>
      </c>
      <c r="B3732" s="11" t="str">
        <f t="shared" si="69"/>
        <v>Charles G. Koch Charitable Foundation_Shamblin20172025</v>
      </c>
      <c r="C3732" s="11" t="s">
        <v>19</v>
      </c>
      <c r="D3732" s="11" t="s">
        <v>3292</v>
      </c>
      <c r="E3732" s="11" t="s">
        <v>3292</v>
      </c>
      <c r="F3732" s="4">
        <v>2025</v>
      </c>
      <c r="G3732" s="3">
        <v>2017</v>
      </c>
      <c r="H3732" s="3" t="s">
        <v>21</v>
      </c>
      <c r="I3732" s="12" t="s">
        <v>31</v>
      </c>
      <c r="J3732" s="3">
        <v>344</v>
      </c>
      <c r="K3732" s="3" t="str">
        <f>IF(VLOOKUP(D3732,'Resources Final'!A:C,3,FALSE)=0,"",VLOOKUP(D3732,'Resources Final'!A:C,3,FALSE))</f>
        <v>Y</v>
      </c>
      <c r="L3732" s="3" t="str">
        <f>IF(VLOOKUP(D3732,'Resources Final'!A:D,4,FALSE)=0,"",VLOOKUP(D3732,'Resources Final'!A:D,4,FALSE))</f>
        <v/>
      </c>
      <c r="M3732" s="3" t="str">
        <f>IF(VLOOKUP(D3732,'Resources Final'!A:E,5,FALSE)=0,"",VLOOKUP(D3732,'Resources Final'!A:E,5,FALSE))</f>
        <v/>
      </c>
      <c r="N3732" s="7" t="str">
        <f>IF(VLOOKUP(D3732,'Resources Final'!A:F,6,FALSE)=0,"",VLOOKUP(D3732,'Resources Final'!A:F,6,FALSE))</f>
        <v/>
      </c>
      <c r="O3732" s="3" t="str">
        <f>IF(VLOOKUP(D3732,'Resources Final'!A:G,7,FALSE)=0,"",VLOOKUP(D3732,'Resources Final'!A:G,7,FALSE))</f>
        <v/>
      </c>
    </row>
    <row r="3733" spans="1:15" x14ac:dyDescent="0.2">
      <c r="A3733" s="11">
        <v>990</v>
      </c>
      <c r="B3733" s="11" t="str">
        <f t="shared" si="69"/>
        <v>Charles G. Koch Charitable Foundation_Okediran20177964</v>
      </c>
      <c r="C3733" s="11" t="s">
        <v>19</v>
      </c>
      <c r="D3733" s="11" t="s">
        <v>2740</v>
      </c>
      <c r="E3733" s="11" t="s">
        <v>2740</v>
      </c>
      <c r="F3733" s="4">
        <v>7964</v>
      </c>
      <c r="G3733" s="3">
        <v>2017</v>
      </c>
      <c r="H3733" s="3" t="s">
        <v>21</v>
      </c>
      <c r="I3733" s="12" t="s">
        <v>31</v>
      </c>
      <c r="J3733" s="3">
        <v>345</v>
      </c>
      <c r="K3733" s="3" t="str">
        <f>IF(VLOOKUP(D3733,'Resources Final'!A:C,3,FALSE)=0,"",VLOOKUP(D3733,'Resources Final'!A:C,3,FALSE))</f>
        <v>Y</v>
      </c>
      <c r="L3733" s="3" t="str">
        <f>IF(VLOOKUP(D3733,'Resources Final'!A:D,4,FALSE)=0,"",VLOOKUP(D3733,'Resources Final'!A:D,4,FALSE))</f>
        <v/>
      </c>
      <c r="M3733" s="3" t="str">
        <f>IF(VLOOKUP(D3733,'Resources Final'!A:E,5,FALSE)=0,"",VLOOKUP(D3733,'Resources Final'!A:E,5,FALSE))</f>
        <v/>
      </c>
      <c r="N3733" s="7" t="str">
        <f>IF(VLOOKUP(D3733,'Resources Final'!A:F,6,FALSE)=0,"",VLOOKUP(D3733,'Resources Final'!A:F,6,FALSE))</f>
        <v/>
      </c>
      <c r="O3733" s="3" t="str">
        <f>IF(VLOOKUP(D3733,'Resources Final'!A:G,7,FALSE)=0,"",VLOOKUP(D3733,'Resources Final'!A:G,7,FALSE))</f>
        <v/>
      </c>
    </row>
    <row r="3734" spans="1:15" x14ac:dyDescent="0.2">
      <c r="A3734" s="11">
        <v>990</v>
      </c>
      <c r="B3734" s="11" t="str">
        <f t="shared" si="69"/>
        <v>Charles G. Koch Charitable Foundation_Scoccimaro20175229</v>
      </c>
      <c r="C3734" s="11" t="s">
        <v>19</v>
      </c>
      <c r="D3734" s="11" t="s">
        <v>3266</v>
      </c>
      <c r="E3734" s="11" t="s">
        <v>3266</v>
      </c>
      <c r="F3734" s="4">
        <v>5229</v>
      </c>
      <c r="G3734" s="3">
        <v>2017</v>
      </c>
      <c r="H3734" s="3" t="s">
        <v>21</v>
      </c>
      <c r="I3734" s="12" t="s">
        <v>31</v>
      </c>
      <c r="J3734" s="3">
        <v>346</v>
      </c>
      <c r="K3734" s="3" t="str">
        <f>IF(VLOOKUP(D3734,'Resources Final'!A:C,3,FALSE)=0,"",VLOOKUP(D3734,'Resources Final'!A:C,3,FALSE))</f>
        <v>Y</v>
      </c>
      <c r="L3734" s="3" t="str">
        <f>IF(VLOOKUP(D3734,'Resources Final'!A:D,4,FALSE)=0,"",VLOOKUP(D3734,'Resources Final'!A:D,4,FALSE))</f>
        <v/>
      </c>
      <c r="M3734" s="3" t="str">
        <f>IF(VLOOKUP(D3734,'Resources Final'!A:E,5,FALSE)=0,"",VLOOKUP(D3734,'Resources Final'!A:E,5,FALSE))</f>
        <v/>
      </c>
      <c r="N3734" s="7" t="str">
        <f>IF(VLOOKUP(D3734,'Resources Final'!A:F,6,FALSE)=0,"",VLOOKUP(D3734,'Resources Final'!A:F,6,FALSE))</f>
        <v/>
      </c>
      <c r="O3734" s="3" t="str">
        <f>IF(VLOOKUP(D3734,'Resources Final'!A:G,7,FALSE)=0,"",VLOOKUP(D3734,'Resources Final'!A:G,7,FALSE))</f>
        <v/>
      </c>
    </row>
    <row r="3735" spans="1:15" x14ac:dyDescent="0.2">
      <c r="A3735" s="11">
        <v>990</v>
      </c>
      <c r="B3735" s="11" t="str">
        <f t="shared" si="69"/>
        <v>Charles G. Koch Charitable Foundation_Eddy20175040</v>
      </c>
      <c r="C3735" s="11" t="s">
        <v>19</v>
      </c>
      <c r="D3735" s="11" t="s">
        <v>1103</v>
      </c>
      <c r="E3735" s="11" t="s">
        <v>1103</v>
      </c>
      <c r="F3735" s="4">
        <v>5040</v>
      </c>
      <c r="G3735" s="3">
        <v>2017</v>
      </c>
      <c r="H3735" s="3" t="s">
        <v>21</v>
      </c>
      <c r="I3735" s="12" t="s">
        <v>31</v>
      </c>
      <c r="J3735" s="3">
        <v>347</v>
      </c>
      <c r="K3735" s="3" t="str">
        <f>IF(VLOOKUP(D3735,'Resources Final'!A:C,3,FALSE)=0,"",VLOOKUP(D3735,'Resources Final'!A:C,3,FALSE))</f>
        <v>Y</v>
      </c>
      <c r="L3735" s="3" t="str">
        <f>IF(VLOOKUP(D3735,'Resources Final'!A:D,4,FALSE)=0,"",VLOOKUP(D3735,'Resources Final'!A:D,4,FALSE))</f>
        <v/>
      </c>
      <c r="M3735" s="3" t="str">
        <f>IF(VLOOKUP(D3735,'Resources Final'!A:E,5,FALSE)=0,"",VLOOKUP(D3735,'Resources Final'!A:E,5,FALSE))</f>
        <v/>
      </c>
      <c r="N3735" s="7" t="str">
        <f>IF(VLOOKUP(D3735,'Resources Final'!A:F,6,FALSE)=0,"",VLOOKUP(D3735,'Resources Final'!A:F,6,FALSE))</f>
        <v/>
      </c>
      <c r="O3735" s="3" t="str">
        <f>IF(VLOOKUP(D3735,'Resources Final'!A:G,7,FALSE)=0,"",VLOOKUP(D3735,'Resources Final'!A:G,7,FALSE))</f>
        <v/>
      </c>
    </row>
    <row r="3736" spans="1:15" x14ac:dyDescent="0.2">
      <c r="A3736" s="11">
        <v>990</v>
      </c>
      <c r="B3736" s="11" t="str">
        <f t="shared" si="69"/>
        <v>Charles G. Koch Charitable Foundation_Chapman University2017132000</v>
      </c>
      <c r="C3736" s="11" t="s">
        <v>19</v>
      </c>
      <c r="D3736" s="11" t="s">
        <v>698</v>
      </c>
      <c r="E3736" s="11" t="s">
        <v>698</v>
      </c>
      <c r="F3736" s="4">
        <v>132000</v>
      </c>
      <c r="G3736" s="3">
        <v>2017</v>
      </c>
      <c r="H3736" s="3" t="s">
        <v>21</v>
      </c>
      <c r="I3736" s="12"/>
      <c r="J3736" s="3">
        <v>348</v>
      </c>
      <c r="K3736" s="3" t="str">
        <f>IF(VLOOKUP(D3736,'Resources Final'!A:C,3,FALSE)=0,"",VLOOKUP(D3736,'Resources Final'!A:C,3,FALSE))</f>
        <v/>
      </c>
      <c r="L3736" s="3" t="str">
        <f>IF(VLOOKUP(D3736,'Resources Final'!A:D,4,FALSE)=0,"",VLOOKUP(D3736,'Resources Final'!A:D,4,FALSE))</f>
        <v>Y</v>
      </c>
      <c r="M3736" s="3" t="str">
        <f>IF(VLOOKUP(D3736,'Resources Final'!A:E,5,FALSE)=0,"",VLOOKUP(D3736,'Resources Final'!A:E,5,FALSE))</f>
        <v/>
      </c>
      <c r="N3736" s="7" t="str">
        <f>IF(VLOOKUP(D3736,'Resources Final'!A:F,6,FALSE)=0,"",VLOOKUP(D3736,'Resources Final'!A:F,6,FALSE))</f>
        <v/>
      </c>
      <c r="O3736" s="3" t="str">
        <f>IF(VLOOKUP(D3736,'Resources Final'!A:G,7,FALSE)=0,"",VLOOKUP(D3736,'Resources Final'!A:G,7,FALSE))</f>
        <v/>
      </c>
    </row>
    <row r="3737" spans="1:15" x14ac:dyDescent="0.2">
      <c r="A3737" s="11">
        <v>990</v>
      </c>
      <c r="B3737" s="11" t="str">
        <f t="shared" si="69"/>
        <v>Charles G. Koch Charitable Foundation_Southwest Baptist University20175000</v>
      </c>
      <c r="C3737" s="11" t="s">
        <v>19</v>
      </c>
      <c r="D3737" s="11" t="s">
        <v>3376</v>
      </c>
      <c r="E3737" s="11" t="s">
        <v>3376</v>
      </c>
      <c r="F3737" s="4">
        <v>5000</v>
      </c>
      <c r="G3737" s="3">
        <v>2017</v>
      </c>
      <c r="H3737" s="3" t="s">
        <v>21</v>
      </c>
      <c r="I3737" s="12"/>
      <c r="J3737" s="3">
        <v>349</v>
      </c>
      <c r="K3737" s="3" t="str">
        <f>IF(VLOOKUP(D3737,'Resources Final'!A:C,3,FALSE)=0,"",VLOOKUP(D3737,'Resources Final'!A:C,3,FALSE))</f>
        <v/>
      </c>
      <c r="L3737" s="3" t="str">
        <f>IF(VLOOKUP(D3737,'Resources Final'!A:D,4,FALSE)=0,"",VLOOKUP(D3737,'Resources Final'!A:D,4,FALSE))</f>
        <v>Y</v>
      </c>
      <c r="M3737" s="3" t="str">
        <f>IF(VLOOKUP(D3737,'Resources Final'!A:E,5,FALSE)=0,"",VLOOKUP(D3737,'Resources Final'!A:E,5,FALSE))</f>
        <v/>
      </c>
      <c r="N3737" s="7" t="str">
        <f>IF(VLOOKUP(D3737,'Resources Final'!A:F,6,FALSE)=0,"",VLOOKUP(D3737,'Resources Final'!A:F,6,FALSE))</f>
        <v/>
      </c>
      <c r="O3737" s="3" t="str">
        <f>IF(VLOOKUP(D3737,'Resources Final'!A:G,7,FALSE)=0,"",VLOOKUP(D3737,'Resources Final'!A:G,7,FALSE))</f>
        <v/>
      </c>
    </row>
    <row r="3738" spans="1:15" x14ac:dyDescent="0.2">
      <c r="A3738" s="11">
        <v>990</v>
      </c>
      <c r="B3738" s="11" t="str">
        <f t="shared" si="69"/>
        <v>Charles G. Koch Charitable Foundation_Brookings Institution2017480000</v>
      </c>
      <c r="C3738" s="11" t="s">
        <v>19</v>
      </c>
      <c r="D3738" s="11" t="s">
        <v>505</v>
      </c>
      <c r="E3738" s="11" t="s">
        <v>505</v>
      </c>
      <c r="F3738" s="4">
        <v>480000</v>
      </c>
      <c r="G3738" s="3">
        <v>2017</v>
      </c>
      <c r="H3738" s="3" t="s">
        <v>21</v>
      </c>
      <c r="I3738" s="12"/>
      <c r="J3738" s="3">
        <v>350</v>
      </c>
      <c r="K3738" s="3" t="str">
        <f>IF(VLOOKUP(D3738,'Resources Final'!A:C,3,FALSE)=0,"",VLOOKUP(D3738,'Resources Final'!A:C,3,FALSE))</f>
        <v/>
      </c>
      <c r="L3738" s="3" t="str">
        <f>IF(VLOOKUP(D3738,'Resources Final'!A:D,4,FALSE)=0,"",VLOOKUP(D3738,'Resources Final'!A:D,4,FALSE))</f>
        <v/>
      </c>
      <c r="M3738" s="3" t="str">
        <f>IF(VLOOKUP(D3738,'Resources Final'!A:E,5,FALSE)=0,"",VLOOKUP(D3738,'Resources Final'!A:E,5,FALSE))</f>
        <v/>
      </c>
      <c r="N3738" s="7" t="str">
        <f>IF(VLOOKUP(D3738,'Resources Final'!A:F,6,FALSE)=0,"",VLOOKUP(D3738,'Resources Final'!A:F,6,FALSE))</f>
        <v>https://www.sourcewatch.org/index.php/Brookings_Institution</v>
      </c>
      <c r="O3738" s="3" t="str">
        <f>IF(VLOOKUP(D3738,'Resources Final'!A:G,7,FALSE)=0,"",VLOOKUP(D3738,'Resources Final'!A:G,7,FALSE))</f>
        <v>Sourcewatch</v>
      </c>
    </row>
    <row r="3739" spans="1:15" x14ac:dyDescent="0.2">
      <c r="A3739" s="11">
        <v>990</v>
      </c>
      <c r="B3739" s="11" t="str">
        <f t="shared" si="69"/>
        <v>Charles G. Koch Charitable Foundation_Gill20173600</v>
      </c>
      <c r="C3739" s="11" t="s">
        <v>19</v>
      </c>
      <c r="D3739" s="11" t="s">
        <v>1400</v>
      </c>
      <c r="E3739" s="11" t="s">
        <v>1400</v>
      </c>
      <c r="F3739" s="4">
        <v>3600</v>
      </c>
      <c r="G3739" s="3">
        <v>2017</v>
      </c>
      <c r="H3739" s="3" t="s">
        <v>21</v>
      </c>
      <c r="I3739" s="12" t="s">
        <v>31</v>
      </c>
      <c r="J3739" s="3">
        <v>351</v>
      </c>
      <c r="K3739" s="3" t="str">
        <f>IF(VLOOKUP(D3739,'Resources Final'!A:C,3,FALSE)=0,"",VLOOKUP(D3739,'Resources Final'!A:C,3,FALSE))</f>
        <v>Y</v>
      </c>
      <c r="L3739" s="3" t="str">
        <f>IF(VLOOKUP(D3739,'Resources Final'!A:D,4,FALSE)=0,"",VLOOKUP(D3739,'Resources Final'!A:D,4,FALSE))</f>
        <v/>
      </c>
      <c r="M3739" s="3" t="str">
        <f>IF(VLOOKUP(D3739,'Resources Final'!A:E,5,FALSE)=0,"",VLOOKUP(D3739,'Resources Final'!A:E,5,FALSE))</f>
        <v/>
      </c>
      <c r="N3739" s="7" t="str">
        <f>IF(VLOOKUP(D3739,'Resources Final'!A:F,6,FALSE)=0,"",VLOOKUP(D3739,'Resources Final'!A:F,6,FALSE))</f>
        <v/>
      </c>
      <c r="O3739" s="3" t="str">
        <f>IF(VLOOKUP(D3739,'Resources Final'!A:G,7,FALSE)=0,"",VLOOKUP(D3739,'Resources Final'!A:G,7,FALSE))</f>
        <v/>
      </c>
    </row>
    <row r="3740" spans="1:15" x14ac:dyDescent="0.2">
      <c r="A3740" s="11">
        <v>990</v>
      </c>
      <c r="B3740" s="11" t="str">
        <f t="shared" si="69"/>
        <v>Charles G. Koch Charitable Foundation_Taylor20173600</v>
      </c>
      <c r="C3740" s="11" t="s">
        <v>19</v>
      </c>
      <c r="D3740" s="11" t="s">
        <v>3534</v>
      </c>
      <c r="E3740" s="11" t="s">
        <v>3534</v>
      </c>
      <c r="F3740" s="4">
        <v>3600</v>
      </c>
      <c r="G3740" s="3">
        <v>2017</v>
      </c>
      <c r="H3740" s="3" t="s">
        <v>21</v>
      </c>
      <c r="I3740" s="12" t="s">
        <v>31</v>
      </c>
      <c r="J3740" s="3">
        <v>352</v>
      </c>
      <c r="K3740" s="3" t="str">
        <f>IF(VLOOKUP(D3740,'Resources Final'!A:C,3,FALSE)=0,"",VLOOKUP(D3740,'Resources Final'!A:C,3,FALSE))</f>
        <v>Y</v>
      </c>
      <c r="L3740" s="3" t="str">
        <f>IF(VLOOKUP(D3740,'Resources Final'!A:D,4,FALSE)=0,"",VLOOKUP(D3740,'Resources Final'!A:D,4,FALSE))</f>
        <v/>
      </c>
      <c r="M3740" s="3" t="str">
        <f>IF(VLOOKUP(D3740,'Resources Final'!A:E,5,FALSE)=0,"",VLOOKUP(D3740,'Resources Final'!A:E,5,FALSE))</f>
        <v/>
      </c>
      <c r="N3740" s="7" t="str">
        <f>IF(VLOOKUP(D3740,'Resources Final'!A:F,6,FALSE)=0,"",VLOOKUP(D3740,'Resources Final'!A:F,6,FALSE))</f>
        <v/>
      </c>
      <c r="O3740" s="3" t="str">
        <f>IF(VLOOKUP(D3740,'Resources Final'!A:G,7,FALSE)=0,"",VLOOKUP(D3740,'Resources Final'!A:G,7,FALSE))</f>
        <v/>
      </c>
    </row>
    <row r="3741" spans="1:15" x14ac:dyDescent="0.2">
      <c r="A3741" s="11">
        <v>990</v>
      </c>
      <c r="B3741" s="11" t="str">
        <f t="shared" si="69"/>
        <v>Charles G. Koch Charitable Foundation_University of Idaho Foundation201789000</v>
      </c>
      <c r="C3741" s="11" t="s">
        <v>19</v>
      </c>
      <c r="D3741" s="11" t="s">
        <v>3762</v>
      </c>
      <c r="E3741" s="11" t="s">
        <v>3762</v>
      </c>
      <c r="F3741" s="4">
        <v>89000</v>
      </c>
      <c r="G3741" s="3">
        <v>2017</v>
      </c>
      <c r="H3741" s="3" t="s">
        <v>21</v>
      </c>
      <c r="I3741" s="12"/>
      <c r="J3741" s="3">
        <v>353</v>
      </c>
      <c r="K3741" s="3" t="str">
        <f>IF(VLOOKUP(D3741,'Resources Final'!A:C,3,FALSE)=0,"",VLOOKUP(D3741,'Resources Final'!A:C,3,FALSE))</f>
        <v/>
      </c>
      <c r="L3741" s="3" t="str">
        <f>IF(VLOOKUP(D3741,'Resources Final'!A:D,4,FALSE)=0,"",VLOOKUP(D3741,'Resources Final'!A:D,4,FALSE))</f>
        <v>Y</v>
      </c>
      <c r="M3741" s="3" t="str">
        <f>IF(VLOOKUP(D3741,'Resources Final'!A:E,5,FALSE)=0,"",VLOOKUP(D3741,'Resources Final'!A:E,5,FALSE))</f>
        <v/>
      </c>
      <c r="N3741" s="7" t="str">
        <f>IF(VLOOKUP(D3741,'Resources Final'!A:F,6,FALSE)=0,"",VLOOKUP(D3741,'Resources Final'!A:F,6,FALSE))</f>
        <v/>
      </c>
      <c r="O3741" s="3" t="str">
        <f>IF(VLOOKUP(D3741,'Resources Final'!A:G,7,FALSE)=0,"",VLOOKUP(D3741,'Resources Final'!A:G,7,FALSE))</f>
        <v/>
      </c>
    </row>
    <row r="3742" spans="1:15" x14ac:dyDescent="0.2">
      <c r="A3742" s="11">
        <v>990</v>
      </c>
      <c r="B3742" s="11" t="str">
        <f t="shared" si="69"/>
        <v>Charles G. Koch Charitable Foundation_Ball State University Foundation2017217000</v>
      </c>
      <c r="C3742" s="11" t="s">
        <v>19</v>
      </c>
      <c r="D3742" s="11" t="s">
        <v>343</v>
      </c>
      <c r="E3742" s="11" t="s">
        <v>342</v>
      </c>
      <c r="F3742" s="4">
        <v>217000</v>
      </c>
      <c r="G3742" s="3">
        <v>2017</v>
      </c>
      <c r="H3742" s="3" t="s">
        <v>21</v>
      </c>
      <c r="I3742" s="12"/>
      <c r="J3742" s="3">
        <v>354</v>
      </c>
      <c r="K3742" s="3" t="str">
        <f>IF(VLOOKUP(D3742,'Resources Final'!A:C,3,FALSE)=0,"",VLOOKUP(D3742,'Resources Final'!A:C,3,FALSE))</f>
        <v/>
      </c>
      <c r="L3742" s="3" t="str">
        <f>IF(VLOOKUP(D3742,'Resources Final'!A:D,4,FALSE)=0,"",VLOOKUP(D3742,'Resources Final'!A:D,4,FALSE))</f>
        <v>Y</v>
      </c>
      <c r="M3742" s="3" t="str">
        <f>IF(VLOOKUP(D3742,'Resources Final'!A:E,5,FALSE)=0,"",VLOOKUP(D3742,'Resources Final'!A:E,5,FALSE))</f>
        <v/>
      </c>
      <c r="N3742" s="7" t="str">
        <f>IF(VLOOKUP(D3742,'Resources Final'!A:F,6,FALSE)=0,"",VLOOKUP(D3742,'Resources Final'!A:F,6,FALSE))</f>
        <v/>
      </c>
      <c r="O3742" s="3" t="str">
        <f>IF(VLOOKUP(D3742,'Resources Final'!A:G,7,FALSE)=0,"",VLOOKUP(D3742,'Resources Final'!A:G,7,FALSE))</f>
        <v/>
      </c>
    </row>
    <row r="3743" spans="1:15" x14ac:dyDescent="0.2">
      <c r="A3743" s="11">
        <v>990</v>
      </c>
      <c r="B3743" s="11" t="str">
        <f t="shared" si="69"/>
        <v>Charles G. Koch Charitable Foundation_Weber20175229</v>
      </c>
      <c r="C3743" s="11" t="s">
        <v>19</v>
      </c>
      <c r="D3743" s="11" t="s">
        <v>3960</v>
      </c>
      <c r="E3743" s="11" t="s">
        <v>3960</v>
      </c>
      <c r="F3743" s="4">
        <v>5229</v>
      </c>
      <c r="G3743" s="3">
        <v>2017</v>
      </c>
      <c r="H3743" s="3" t="s">
        <v>21</v>
      </c>
      <c r="I3743" s="12" t="s">
        <v>31</v>
      </c>
      <c r="J3743" s="3">
        <v>355</v>
      </c>
      <c r="K3743" s="3" t="str">
        <f>IF(VLOOKUP(D3743,'Resources Final'!A:C,3,FALSE)=0,"",VLOOKUP(D3743,'Resources Final'!A:C,3,FALSE))</f>
        <v>Y</v>
      </c>
      <c r="L3743" s="3" t="str">
        <f>IF(VLOOKUP(D3743,'Resources Final'!A:D,4,FALSE)=0,"",VLOOKUP(D3743,'Resources Final'!A:D,4,FALSE))</f>
        <v/>
      </c>
      <c r="M3743" s="3" t="str">
        <f>IF(VLOOKUP(D3743,'Resources Final'!A:E,5,FALSE)=0,"",VLOOKUP(D3743,'Resources Final'!A:E,5,FALSE))</f>
        <v/>
      </c>
      <c r="N3743" s="7" t="str">
        <f>IF(VLOOKUP(D3743,'Resources Final'!A:F,6,FALSE)=0,"",VLOOKUP(D3743,'Resources Final'!A:F,6,FALSE))</f>
        <v/>
      </c>
      <c r="O3743" s="3" t="str">
        <f>IF(VLOOKUP(D3743,'Resources Final'!A:G,7,FALSE)=0,"",VLOOKUP(D3743,'Resources Final'!A:G,7,FALSE))</f>
        <v/>
      </c>
    </row>
    <row r="3744" spans="1:15" x14ac:dyDescent="0.2">
      <c r="A3744" s="11">
        <v>990</v>
      </c>
      <c r="B3744" s="11" t="str">
        <f t="shared" si="69"/>
        <v>Charles G. Koch Charitable Foundation_Schmid20173600</v>
      </c>
      <c r="C3744" s="11" t="s">
        <v>19</v>
      </c>
      <c r="D3744" s="11" t="s">
        <v>3242</v>
      </c>
      <c r="E3744" s="11" t="s">
        <v>3242</v>
      </c>
      <c r="F3744" s="4">
        <v>3600</v>
      </c>
      <c r="G3744" s="3">
        <v>2017</v>
      </c>
      <c r="H3744" s="3" t="s">
        <v>21</v>
      </c>
      <c r="I3744" s="12" t="s">
        <v>31</v>
      </c>
      <c r="J3744" s="3">
        <v>356</v>
      </c>
      <c r="K3744" s="3" t="str">
        <f>IF(VLOOKUP(D3744,'Resources Final'!A:C,3,FALSE)=0,"",VLOOKUP(D3744,'Resources Final'!A:C,3,FALSE))</f>
        <v>Y</v>
      </c>
      <c r="L3744" s="3" t="str">
        <f>IF(VLOOKUP(D3744,'Resources Final'!A:D,4,FALSE)=0,"",VLOOKUP(D3744,'Resources Final'!A:D,4,FALSE))</f>
        <v/>
      </c>
      <c r="M3744" s="3" t="str">
        <f>IF(VLOOKUP(D3744,'Resources Final'!A:E,5,FALSE)=0,"",VLOOKUP(D3744,'Resources Final'!A:E,5,FALSE))</f>
        <v/>
      </c>
      <c r="N3744" s="7" t="str">
        <f>IF(VLOOKUP(D3744,'Resources Final'!A:F,6,FALSE)=0,"",VLOOKUP(D3744,'Resources Final'!A:F,6,FALSE))</f>
        <v/>
      </c>
      <c r="O3744" s="3" t="str">
        <f>IF(VLOOKUP(D3744,'Resources Final'!A:G,7,FALSE)=0,"",VLOOKUP(D3744,'Resources Final'!A:G,7,FALSE))</f>
        <v/>
      </c>
    </row>
    <row r="3745" spans="1:15" x14ac:dyDescent="0.2">
      <c r="A3745" s="11">
        <v>990</v>
      </c>
      <c r="B3745" s="11" t="str">
        <f t="shared" si="69"/>
        <v>Charles G. Koch Charitable Foundation_Bryan College201723500</v>
      </c>
      <c r="C3745" s="11" t="s">
        <v>19</v>
      </c>
      <c r="D3745" s="11" t="s">
        <v>519</v>
      </c>
      <c r="E3745" s="11" t="s">
        <v>519</v>
      </c>
      <c r="F3745" s="4">
        <v>23500</v>
      </c>
      <c r="G3745" s="3">
        <v>2017</v>
      </c>
      <c r="H3745" s="3" t="s">
        <v>21</v>
      </c>
      <c r="I3745" s="12"/>
      <c r="J3745" s="3">
        <v>357</v>
      </c>
      <c r="K3745" s="3" t="str">
        <f>IF(VLOOKUP(D3745,'Resources Final'!A:C,3,FALSE)=0,"",VLOOKUP(D3745,'Resources Final'!A:C,3,FALSE))</f>
        <v/>
      </c>
      <c r="L3745" s="3" t="str">
        <f>IF(VLOOKUP(D3745,'Resources Final'!A:D,4,FALSE)=0,"",VLOOKUP(D3745,'Resources Final'!A:D,4,FALSE))</f>
        <v>Y</v>
      </c>
      <c r="M3745" s="3" t="str">
        <f>IF(VLOOKUP(D3745,'Resources Final'!A:E,5,FALSE)=0,"",VLOOKUP(D3745,'Resources Final'!A:E,5,FALSE))</f>
        <v/>
      </c>
      <c r="N3745" s="7" t="str">
        <f>IF(VLOOKUP(D3745,'Resources Final'!A:F,6,FALSE)=0,"",VLOOKUP(D3745,'Resources Final'!A:F,6,FALSE))</f>
        <v/>
      </c>
      <c r="O3745" s="3" t="str">
        <f>IF(VLOOKUP(D3745,'Resources Final'!A:G,7,FALSE)=0,"",VLOOKUP(D3745,'Resources Final'!A:G,7,FALSE))</f>
        <v/>
      </c>
    </row>
    <row r="3746" spans="1:15" x14ac:dyDescent="0.2">
      <c r="A3746" s="11">
        <v>990</v>
      </c>
      <c r="B3746" s="11" t="str">
        <f t="shared" si="69"/>
        <v>Charles G. Koch Charitable Foundation_Nugent20173600</v>
      </c>
      <c r="C3746" s="11" t="s">
        <v>19</v>
      </c>
      <c r="D3746" s="11" t="s">
        <v>2717</v>
      </c>
      <c r="E3746" s="11" t="s">
        <v>2717</v>
      </c>
      <c r="F3746" s="4">
        <v>3600</v>
      </c>
      <c r="G3746" s="3">
        <v>2017</v>
      </c>
      <c r="H3746" s="3" t="s">
        <v>21</v>
      </c>
      <c r="I3746" s="12" t="s">
        <v>31</v>
      </c>
      <c r="J3746" s="3">
        <v>358</v>
      </c>
      <c r="K3746" s="3" t="str">
        <f>IF(VLOOKUP(D3746,'Resources Final'!A:C,3,FALSE)=0,"",VLOOKUP(D3746,'Resources Final'!A:C,3,FALSE))</f>
        <v>Y</v>
      </c>
      <c r="L3746" s="3" t="str">
        <f>IF(VLOOKUP(D3746,'Resources Final'!A:D,4,FALSE)=0,"",VLOOKUP(D3746,'Resources Final'!A:D,4,FALSE))</f>
        <v/>
      </c>
      <c r="M3746" s="3" t="str">
        <f>IF(VLOOKUP(D3746,'Resources Final'!A:E,5,FALSE)=0,"",VLOOKUP(D3746,'Resources Final'!A:E,5,FALSE))</f>
        <v/>
      </c>
      <c r="N3746" s="7" t="str">
        <f>IF(VLOOKUP(D3746,'Resources Final'!A:F,6,FALSE)=0,"",VLOOKUP(D3746,'Resources Final'!A:F,6,FALSE))</f>
        <v/>
      </c>
      <c r="O3746" s="3" t="str">
        <f>IF(VLOOKUP(D3746,'Resources Final'!A:G,7,FALSE)=0,"",VLOOKUP(D3746,'Resources Final'!A:G,7,FALSE))</f>
        <v/>
      </c>
    </row>
    <row r="3747" spans="1:15" x14ac:dyDescent="0.2">
      <c r="A3747" s="11">
        <v>990</v>
      </c>
      <c r="B3747" s="11" t="str">
        <f t="shared" si="69"/>
        <v>Charles G. Koch Charitable Foundation_Emergent Order201759180</v>
      </c>
      <c r="C3747" s="11" t="s">
        <v>19</v>
      </c>
      <c r="D3747" s="11" t="s">
        <v>1129</v>
      </c>
      <c r="E3747" s="11" t="s">
        <v>1129</v>
      </c>
      <c r="F3747" s="4">
        <v>59180</v>
      </c>
      <c r="G3747" s="3">
        <v>2017</v>
      </c>
      <c r="H3747" s="3" t="s">
        <v>21</v>
      </c>
      <c r="I3747" s="12" t="s">
        <v>3426</v>
      </c>
      <c r="J3747" s="3">
        <v>359</v>
      </c>
      <c r="K3747" s="3" t="str">
        <f>IF(VLOOKUP(D3747,'Resources Final'!A:C,3,FALSE)=0,"",VLOOKUP(D3747,'Resources Final'!A:C,3,FALSE))</f>
        <v/>
      </c>
      <c r="L3747" s="3" t="str">
        <f>IF(VLOOKUP(D3747,'Resources Final'!A:D,4,FALSE)=0,"",VLOOKUP(D3747,'Resources Final'!A:D,4,FALSE))</f>
        <v/>
      </c>
      <c r="M3747" s="3" t="str">
        <f>IF(VLOOKUP(D3747,'Resources Final'!A:E,5,FALSE)=0,"",VLOOKUP(D3747,'Resources Final'!A:E,5,FALSE))</f>
        <v/>
      </c>
      <c r="N3747" s="7" t="str">
        <f>IF(VLOOKUP(D3747,'Resources Final'!A:F,6,FALSE)=0,"",VLOOKUP(D3747,'Resources Final'!A:F,6,FALSE))</f>
        <v/>
      </c>
      <c r="O3747" s="3" t="str">
        <f>IF(VLOOKUP(D3747,'Resources Final'!A:G,7,FALSE)=0,"",VLOOKUP(D3747,'Resources Final'!A:G,7,FALSE))</f>
        <v/>
      </c>
    </row>
    <row r="3748" spans="1:15" x14ac:dyDescent="0.2">
      <c r="A3748" s="11">
        <v>990</v>
      </c>
      <c r="B3748" s="11" t="str">
        <f t="shared" si="69"/>
        <v>Charles G. Koch Charitable Foundation_McGary20172025</v>
      </c>
      <c r="C3748" s="11" t="s">
        <v>19</v>
      </c>
      <c r="D3748" s="11" t="s">
        <v>2385</v>
      </c>
      <c r="E3748" s="11" t="s">
        <v>2385</v>
      </c>
      <c r="F3748" s="4">
        <v>2025</v>
      </c>
      <c r="G3748" s="3">
        <v>2017</v>
      </c>
      <c r="H3748" s="3" t="s">
        <v>21</v>
      </c>
      <c r="I3748" s="12" t="s">
        <v>31</v>
      </c>
      <c r="J3748" s="3">
        <v>360</v>
      </c>
      <c r="K3748" s="3" t="str">
        <f>IF(VLOOKUP(D3748,'Resources Final'!A:C,3,FALSE)=0,"",VLOOKUP(D3748,'Resources Final'!A:C,3,FALSE))</f>
        <v>Y</v>
      </c>
      <c r="L3748" s="3" t="str">
        <f>IF(VLOOKUP(D3748,'Resources Final'!A:D,4,FALSE)=0,"",VLOOKUP(D3748,'Resources Final'!A:D,4,FALSE))</f>
        <v/>
      </c>
      <c r="M3748" s="3" t="str">
        <f>IF(VLOOKUP(D3748,'Resources Final'!A:E,5,FALSE)=0,"",VLOOKUP(D3748,'Resources Final'!A:E,5,FALSE))</f>
        <v/>
      </c>
      <c r="N3748" s="7" t="str">
        <f>IF(VLOOKUP(D3748,'Resources Final'!A:F,6,FALSE)=0,"",VLOOKUP(D3748,'Resources Final'!A:F,6,FALSE))</f>
        <v/>
      </c>
      <c r="O3748" s="3" t="str">
        <f>IF(VLOOKUP(D3748,'Resources Final'!A:G,7,FALSE)=0,"",VLOOKUP(D3748,'Resources Final'!A:G,7,FALSE))</f>
        <v/>
      </c>
    </row>
    <row r="3749" spans="1:15" x14ac:dyDescent="0.2">
      <c r="A3749" s="11">
        <v>990</v>
      </c>
      <c r="B3749" s="11" t="str">
        <f t="shared" ref="B3749:B3812" si="70">C3749&amp;"_"&amp;D3749&amp;G3749&amp;F3749</f>
        <v>Charles G. Koch Charitable Foundation_Desimone20178325</v>
      </c>
      <c r="C3749" s="11" t="s">
        <v>19</v>
      </c>
      <c r="D3749" s="11" t="s">
        <v>982</v>
      </c>
      <c r="E3749" s="11" t="s">
        <v>982</v>
      </c>
      <c r="F3749" s="4">
        <v>8325</v>
      </c>
      <c r="G3749" s="3">
        <v>2017</v>
      </c>
      <c r="H3749" s="3" t="s">
        <v>21</v>
      </c>
      <c r="I3749" s="12" t="s">
        <v>31</v>
      </c>
      <c r="J3749" s="3">
        <v>361</v>
      </c>
      <c r="K3749" s="3" t="str">
        <f>IF(VLOOKUP(D3749,'Resources Final'!A:C,3,FALSE)=0,"",VLOOKUP(D3749,'Resources Final'!A:C,3,FALSE))</f>
        <v>Y</v>
      </c>
      <c r="L3749" s="3" t="str">
        <f>IF(VLOOKUP(D3749,'Resources Final'!A:D,4,FALSE)=0,"",VLOOKUP(D3749,'Resources Final'!A:D,4,FALSE))</f>
        <v/>
      </c>
      <c r="M3749" s="3" t="str">
        <f>IF(VLOOKUP(D3749,'Resources Final'!A:E,5,FALSE)=0,"",VLOOKUP(D3749,'Resources Final'!A:E,5,FALSE))</f>
        <v/>
      </c>
      <c r="N3749" s="7" t="str">
        <f>IF(VLOOKUP(D3749,'Resources Final'!A:F,6,FALSE)=0,"",VLOOKUP(D3749,'Resources Final'!A:F,6,FALSE))</f>
        <v/>
      </c>
      <c r="O3749" s="3" t="str">
        <f>IF(VLOOKUP(D3749,'Resources Final'!A:G,7,FALSE)=0,"",VLOOKUP(D3749,'Resources Final'!A:G,7,FALSE))</f>
        <v/>
      </c>
    </row>
    <row r="3750" spans="1:15" x14ac:dyDescent="0.2">
      <c r="A3750" s="11">
        <v>990</v>
      </c>
      <c r="B3750" s="11" t="str">
        <f t="shared" si="70"/>
        <v>Charles G. Koch Charitable Foundation_R Street Institute2017204000</v>
      </c>
      <c r="C3750" s="11" t="s">
        <v>19</v>
      </c>
      <c r="D3750" s="11" t="s">
        <v>2951</v>
      </c>
      <c r="E3750" s="11" t="s">
        <v>2951</v>
      </c>
      <c r="F3750" s="4">
        <v>204000</v>
      </c>
      <c r="G3750" s="3">
        <v>2017</v>
      </c>
      <c r="H3750" s="3" t="s">
        <v>21</v>
      </c>
      <c r="I3750" s="12"/>
      <c r="J3750" s="3">
        <v>362</v>
      </c>
      <c r="K3750" s="3" t="str">
        <f>IF(VLOOKUP(D3750,'Resources Final'!A:C,3,FALSE)=0,"",VLOOKUP(D3750,'Resources Final'!A:C,3,FALSE))</f>
        <v/>
      </c>
      <c r="L3750" s="3" t="str">
        <f>IF(VLOOKUP(D3750,'Resources Final'!A:D,4,FALSE)=0,"",VLOOKUP(D3750,'Resources Final'!A:D,4,FALSE))</f>
        <v/>
      </c>
      <c r="M3750" s="3" t="str">
        <f>IF(VLOOKUP(D3750,'Resources Final'!A:E,5,FALSE)=0,"",VLOOKUP(D3750,'Resources Final'!A:E,5,FALSE))</f>
        <v/>
      </c>
      <c r="N3750" s="7" t="str">
        <f>IF(VLOOKUP(D3750,'Resources Final'!A:F,6,FALSE)=0,"",VLOOKUP(D3750,'Resources Final'!A:F,6,FALSE))</f>
        <v>https://www.sourcewatch.org/index.php/R_Street_Institute</v>
      </c>
      <c r="O3750" s="3" t="str">
        <f>IF(VLOOKUP(D3750,'Resources Final'!A:G,7,FALSE)=0,"",VLOOKUP(D3750,'Resources Final'!A:G,7,FALSE))</f>
        <v>Sourcewatch</v>
      </c>
    </row>
    <row r="3751" spans="1:15" x14ac:dyDescent="0.2">
      <c r="A3751" s="11">
        <v>990</v>
      </c>
      <c r="B3751" s="11" t="str">
        <f t="shared" si="70"/>
        <v>Charles G. Koch Charitable Foundation_Torounian2017788</v>
      </c>
      <c r="C3751" s="11" t="s">
        <v>19</v>
      </c>
      <c r="D3751" s="11" t="s">
        <v>3665</v>
      </c>
      <c r="E3751" s="11" t="s">
        <v>3665</v>
      </c>
      <c r="F3751" s="4">
        <v>788</v>
      </c>
      <c r="G3751" s="3">
        <v>2017</v>
      </c>
      <c r="H3751" s="3" t="s">
        <v>21</v>
      </c>
      <c r="I3751" s="12" t="s">
        <v>31</v>
      </c>
      <c r="J3751" s="3">
        <v>363</v>
      </c>
      <c r="K3751" s="3" t="str">
        <f>IF(VLOOKUP(D3751,'Resources Final'!A:C,3,FALSE)=0,"",VLOOKUP(D3751,'Resources Final'!A:C,3,FALSE))</f>
        <v>Y</v>
      </c>
      <c r="L3751" s="3" t="str">
        <f>IF(VLOOKUP(D3751,'Resources Final'!A:D,4,FALSE)=0,"",VLOOKUP(D3751,'Resources Final'!A:D,4,FALSE))</f>
        <v/>
      </c>
      <c r="M3751" s="3" t="str">
        <f>IF(VLOOKUP(D3751,'Resources Final'!A:E,5,FALSE)=0,"",VLOOKUP(D3751,'Resources Final'!A:E,5,FALSE))</f>
        <v/>
      </c>
      <c r="N3751" s="7" t="str">
        <f>IF(VLOOKUP(D3751,'Resources Final'!A:F,6,FALSE)=0,"",VLOOKUP(D3751,'Resources Final'!A:F,6,FALSE))</f>
        <v/>
      </c>
      <c r="O3751" s="3" t="str">
        <f>IF(VLOOKUP(D3751,'Resources Final'!A:G,7,FALSE)=0,"",VLOOKUP(D3751,'Resources Final'!A:G,7,FALSE))</f>
        <v/>
      </c>
    </row>
    <row r="3752" spans="1:15" x14ac:dyDescent="0.2">
      <c r="A3752" s="11">
        <v>990</v>
      </c>
      <c r="B3752" s="11" t="str">
        <f t="shared" si="70"/>
        <v>Charles G. Koch Charitable Foundation_Duren20175418</v>
      </c>
      <c r="C3752" s="11" t="s">
        <v>19</v>
      </c>
      <c r="D3752" s="11" t="s">
        <v>1048</v>
      </c>
      <c r="E3752" s="11" t="s">
        <v>1048</v>
      </c>
      <c r="F3752" s="4">
        <v>5418</v>
      </c>
      <c r="G3752" s="3">
        <v>2017</v>
      </c>
      <c r="H3752" s="3" t="s">
        <v>21</v>
      </c>
      <c r="I3752" s="12" t="s">
        <v>31</v>
      </c>
      <c r="J3752" s="3">
        <v>364</v>
      </c>
      <c r="K3752" s="3" t="str">
        <f>IF(VLOOKUP(D3752,'Resources Final'!A:C,3,FALSE)=0,"",VLOOKUP(D3752,'Resources Final'!A:C,3,FALSE))</f>
        <v>Y</v>
      </c>
      <c r="L3752" s="3" t="str">
        <f>IF(VLOOKUP(D3752,'Resources Final'!A:D,4,FALSE)=0,"",VLOOKUP(D3752,'Resources Final'!A:D,4,FALSE))</f>
        <v/>
      </c>
      <c r="M3752" s="3" t="str">
        <f>IF(VLOOKUP(D3752,'Resources Final'!A:E,5,FALSE)=0,"",VLOOKUP(D3752,'Resources Final'!A:E,5,FALSE))</f>
        <v/>
      </c>
      <c r="N3752" s="7" t="str">
        <f>IF(VLOOKUP(D3752,'Resources Final'!A:F,6,FALSE)=0,"",VLOOKUP(D3752,'Resources Final'!A:F,6,FALSE))</f>
        <v/>
      </c>
      <c r="O3752" s="3" t="str">
        <f>IF(VLOOKUP(D3752,'Resources Final'!A:G,7,FALSE)=0,"",VLOOKUP(D3752,'Resources Final'!A:G,7,FALSE))</f>
        <v/>
      </c>
    </row>
    <row r="3753" spans="1:15" x14ac:dyDescent="0.2">
      <c r="A3753" s="11">
        <v>990</v>
      </c>
      <c r="B3753" s="11" t="str">
        <f t="shared" si="70"/>
        <v>Charles G. Koch Charitable Foundation_Daily Caller News Foundation201732500</v>
      </c>
      <c r="C3753" s="11" t="s">
        <v>19</v>
      </c>
      <c r="D3753" s="11" t="s">
        <v>929</v>
      </c>
      <c r="E3753" s="11" t="s">
        <v>929</v>
      </c>
      <c r="F3753" s="4">
        <v>32500</v>
      </c>
      <c r="G3753" s="3">
        <v>2017</v>
      </c>
      <c r="H3753" s="3" t="s">
        <v>21</v>
      </c>
      <c r="I3753" s="12"/>
      <c r="J3753" s="3">
        <v>365</v>
      </c>
      <c r="K3753" s="3" t="str">
        <f>IF(VLOOKUP(D3753,'Resources Final'!A:C,3,FALSE)=0,"",VLOOKUP(D3753,'Resources Final'!A:C,3,FALSE))</f>
        <v/>
      </c>
      <c r="L3753" s="3" t="str">
        <f>IF(VLOOKUP(D3753,'Resources Final'!A:D,4,FALSE)=0,"",VLOOKUP(D3753,'Resources Final'!A:D,4,FALSE))</f>
        <v/>
      </c>
      <c r="M3753" s="3" t="str">
        <f>IF(VLOOKUP(D3753,'Resources Final'!A:E,5,FALSE)=0,"",VLOOKUP(D3753,'Resources Final'!A:E,5,FALSE))</f>
        <v/>
      </c>
      <c r="N3753" s="7" t="str">
        <f>IF(VLOOKUP(D3753,'Resources Final'!A:F,6,FALSE)=0,"",VLOOKUP(D3753,'Resources Final'!A:F,6,FALSE))</f>
        <v>https://www.desmogblog.com/daily-caller</v>
      </c>
      <c r="O3753" s="3" t="str">
        <f>IF(VLOOKUP(D3753,'Resources Final'!A:G,7,FALSE)=0,"",VLOOKUP(D3753,'Resources Final'!A:G,7,FALSE))</f>
        <v>Desmog</v>
      </c>
    </row>
    <row r="3754" spans="1:15" x14ac:dyDescent="0.2">
      <c r="A3754" s="11">
        <v>990</v>
      </c>
      <c r="B3754" s="11" t="str">
        <f t="shared" si="70"/>
        <v>Charles G. Koch Charitable Foundation_Sutkowski20173825</v>
      </c>
      <c r="C3754" s="11" t="s">
        <v>19</v>
      </c>
      <c r="D3754" s="11" t="s">
        <v>3488</v>
      </c>
      <c r="E3754" s="11" t="s">
        <v>3488</v>
      </c>
      <c r="F3754" s="4">
        <v>3825</v>
      </c>
      <c r="G3754" s="3">
        <v>2017</v>
      </c>
      <c r="H3754" s="3" t="s">
        <v>21</v>
      </c>
      <c r="I3754" s="12" t="s">
        <v>31</v>
      </c>
      <c r="J3754" s="3">
        <v>366</v>
      </c>
      <c r="K3754" s="3" t="str">
        <f>IF(VLOOKUP(D3754,'Resources Final'!A:C,3,FALSE)=0,"",VLOOKUP(D3754,'Resources Final'!A:C,3,FALSE))</f>
        <v>Y</v>
      </c>
      <c r="L3754" s="3" t="str">
        <f>IF(VLOOKUP(D3754,'Resources Final'!A:D,4,FALSE)=0,"",VLOOKUP(D3754,'Resources Final'!A:D,4,FALSE))</f>
        <v/>
      </c>
      <c r="M3754" s="3" t="str">
        <f>IF(VLOOKUP(D3754,'Resources Final'!A:E,5,FALSE)=0,"",VLOOKUP(D3754,'Resources Final'!A:E,5,FALSE))</f>
        <v/>
      </c>
      <c r="N3754" s="7" t="str">
        <f>IF(VLOOKUP(D3754,'Resources Final'!A:F,6,FALSE)=0,"",VLOOKUP(D3754,'Resources Final'!A:F,6,FALSE))</f>
        <v/>
      </c>
      <c r="O3754" s="3" t="str">
        <f>IF(VLOOKUP(D3754,'Resources Final'!A:G,7,FALSE)=0,"",VLOOKUP(D3754,'Resources Final'!A:G,7,FALSE))</f>
        <v/>
      </c>
    </row>
    <row r="3755" spans="1:15" x14ac:dyDescent="0.2">
      <c r="A3755" s="11">
        <v>990</v>
      </c>
      <c r="B3755" s="11" t="str">
        <f t="shared" si="70"/>
        <v>Charles G. Koch Charitable Foundation_Rierson20173600</v>
      </c>
      <c r="C3755" s="11" t="s">
        <v>19</v>
      </c>
      <c r="D3755" s="11" t="s">
        <v>3069</v>
      </c>
      <c r="E3755" s="11" t="s">
        <v>3069</v>
      </c>
      <c r="F3755" s="4">
        <v>3600</v>
      </c>
      <c r="G3755" s="3">
        <v>2017</v>
      </c>
      <c r="H3755" s="3" t="s">
        <v>21</v>
      </c>
      <c r="I3755" s="12" t="s">
        <v>31</v>
      </c>
      <c r="J3755" s="3">
        <v>367</v>
      </c>
      <c r="K3755" s="3" t="str">
        <f>IF(VLOOKUP(D3755,'Resources Final'!A:C,3,FALSE)=0,"",VLOOKUP(D3755,'Resources Final'!A:C,3,FALSE))</f>
        <v>Y</v>
      </c>
      <c r="L3755" s="3" t="str">
        <f>IF(VLOOKUP(D3755,'Resources Final'!A:D,4,FALSE)=0,"",VLOOKUP(D3755,'Resources Final'!A:D,4,FALSE))</f>
        <v/>
      </c>
      <c r="M3755" s="3" t="str">
        <f>IF(VLOOKUP(D3755,'Resources Final'!A:E,5,FALSE)=0,"",VLOOKUP(D3755,'Resources Final'!A:E,5,FALSE))</f>
        <v/>
      </c>
      <c r="N3755" s="7" t="str">
        <f>IF(VLOOKUP(D3755,'Resources Final'!A:F,6,FALSE)=0,"",VLOOKUP(D3755,'Resources Final'!A:F,6,FALSE))</f>
        <v/>
      </c>
      <c r="O3755" s="3" t="str">
        <f>IF(VLOOKUP(D3755,'Resources Final'!A:G,7,FALSE)=0,"",VLOOKUP(D3755,'Resources Final'!A:G,7,FALSE))</f>
        <v/>
      </c>
    </row>
    <row r="3756" spans="1:15" x14ac:dyDescent="0.2">
      <c r="A3756" s="11">
        <v>990</v>
      </c>
      <c r="B3756" s="11" t="str">
        <f t="shared" si="70"/>
        <v>Charles G. Koch Charitable Foundation_Tongate20173600</v>
      </c>
      <c r="C3756" s="11" t="s">
        <v>19</v>
      </c>
      <c r="D3756" s="11" t="s">
        <v>3663</v>
      </c>
      <c r="E3756" s="11" t="s">
        <v>3663</v>
      </c>
      <c r="F3756" s="4">
        <v>3600</v>
      </c>
      <c r="G3756" s="3">
        <v>2017</v>
      </c>
      <c r="H3756" s="3" t="s">
        <v>21</v>
      </c>
      <c r="I3756" s="12" t="s">
        <v>31</v>
      </c>
      <c r="J3756" s="3">
        <v>368</v>
      </c>
      <c r="K3756" s="3" t="str">
        <f>IF(VLOOKUP(D3756,'Resources Final'!A:C,3,FALSE)=0,"",VLOOKUP(D3756,'Resources Final'!A:C,3,FALSE))</f>
        <v>Y</v>
      </c>
      <c r="L3756" s="3" t="str">
        <f>IF(VLOOKUP(D3756,'Resources Final'!A:D,4,FALSE)=0,"",VLOOKUP(D3756,'Resources Final'!A:D,4,FALSE))</f>
        <v/>
      </c>
      <c r="M3756" s="3" t="str">
        <f>IF(VLOOKUP(D3756,'Resources Final'!A:E,5,FALSE)=0,"",VLOOKUP(D3756,'Resources Final'!A:E,5,FALSE))</f>
        <v/>
      </c>
      <c r="N3756" s="7" t="str">
        <f>IF(VLOOKUP(D3756,'Resources Final'!A:F,6,FALSE)=0,"",VLOOKUP(D3756,'Resources Final'!A:F,6,FALSE))</f>
        <v/>
      </c>
      <c r="O3756" s="3" t="str">
        <f>IF(VLOOKUP(D3756,'Resources Final'!A:G,7,FALSE)=0,"",VLOOKUP(D3756,'Resources Final'!A:G,7,FALSE))</f>
        <v/>
      </c>
    </row>
    <row r="3757" spans="1:15" x14ac:dyDescent="0.2">
      <c r="A3757" s="11">
        <v>990</v>
      </c>
      <c r="B3757" s="11" t="str">
        <f t="shared" si="70"/>
        <v>Charles G. Koch Charitable Foundation_Brooklyn Law School2017180000</v>
      </c>
      <c r="C3757" s="11" t="s">
        <v>19</v>
      </c>
      <c r="D3757" s="11" t="s">
        <v>511</v>
      </c>
      <c r="E3757" s="11" t="s">
        <v>511</v>
      </c>
      <c r="F3757" s="4">
        <v>180000</v>
      </c>
      <c r="G3757" s="3">
        <v>2017</v>
      </c>
      <c r="H3757" s="3" t="s">
        <v>21</v>
      </c>
      <c r="I3757" s="12"/>
      <c r="J3757" s="3">
        <v>369</v>
      </c>
      <c r="K3757" s="3" t="str">
        <f>IF(VLOOKUP(D3757,'Resources Final'!A:C,3,FALSE)=0,"",VLOOKUP(D3757,'Resources Final'!A:C,3,FALSE))</f>
        <v/>
      </c>
      <c r="L3757" s="3" t="str">
        <f>IF(VLOOKUP(D3757,'Resources Final'!A:D,4,FALSE)=0,"",VLOOKUP(D3757,'Resources Final'!A:D,4,FALSE))</f>
        <v>Y</v>
      </c>
      <c r="M3757" s="3" t="str">
        <f>IF(VLOOKUP(D3757,'Resources Final'!A:E,5,FALSE)=0,"",VLOOKUP(D3757,'Resources Final'!A:E,5,FALSE))</f>
        <v/>
      </c>
      <c r="N3757" s="7" t="str">
        <f>IF(VLOOKUP(D3757,'Resources Final'!A:F,6,FALSE)=0,"",VLOOKUP(D3757,'Resources Final'!A:F,6,FALSE))</f>
        <v/>
      </c>
      <c r="O3757" s="3" t="str">
        <f>IF(VLOOKUP(D3757,'Resources Final'!A:G,7,FALSE)=0,"",VLOOKUP(D3757,'Resources Final'!A:G,7,FALSE))</f>
        <v/>
      </c>
    </row>
    <row r="3758" spans="1:15" x14ac:dyDescent="0.2">
      <c r="A3758" s="11">
        <v>990</v>
      </c>
      <c r="B3758" s="11" t="str">
        <f t="shared" si="70"/>
        <v>Charles G. Koch Charitable Foundation_Luckenbaugh20173600</v>
      </c>
      <c r="C3758" s="11" t="s">
        <v>19</v>
      </c>
      <c r="D3758" s="11" t="s">
        <v>2219</v>
      </c>
      <c r="E3758" s="11" t="s">
        <v>2219</v>
      </c>
      <c r="F3758" s="4">
        <v>3600</v>
      </c>
      <c r="G3758" s="3">
        <v>2017</v>
      </c>
      <c r="H3758" s="3" t="s">
        <v>21</v>
      </c>
      <c r="I3758" s="12" t="s">
        <v>31</v>
      </c>
      <c r="J3758" s="3">
        <v>370</v>
      </c>
      <c r="K3758" s="3" t="str">
        <f>IF(VLOOKUP(D3758,'Resources Final'!A:C,3,FALSE)=0,"",VLOOKUP(D3758,'Resources Final'!A:C,3,FALSE))</f>
        <v>Y</v>
      </c>
      <c r="L3758" s="3" t="str">
        <f>IF(VLOOKUP(D3758,'Resources Final'!A:D,4,FALSE)=0,"",VLOOKUP(D3758,'Resources Final'!A:D,4,FALSE))</f>
        <v/>
      </c>
      <c r="M3758" s="3" t="str">
        <f>IF(VLOOKUP(D3758,'Resources Final'!A:E,5,FALSE)=0,"",VLOOKUP(D3758,'Resources Final'!A:E,5,FALSE))</f>
        <v/>
      </c>
      <c r="N3758" s="7" t="str">
        <f>IF(VLOOKUP(D3758,'Resources Final'!A:F,6,FALSE)=0,"",VLOOKUP(D3758,'Resources Final'!A:F,6,FALSE))</f>
        <v/>
      </c>
      <c r="O3758" s="3" t="str">
        <f>IF(VLOOKUP(D3758,'Resources Final'!A:G,7,FALSE)=0,"",VLOOKUP(D3758,'Resources Final'!A:G,7,FALSE))</f>
        <v/>
      </c>
    </row>
    <row r="3759" spans="1:15" x14ac:dyDescent="0.2">
      <c r="A3759" s="11">
        <v>990</v>
      </c>
      <c r="B3759" s="11" t="str">
        <f t="shared" si="70"/>
        <v>Charles G. Koch Charitable Foundation_Oglethorpe University20175000</v>
      </c>
      <c r="C3759" s="11" t="s">
        <v>19</v>
      </c>
      <c r="D3759" s="11" t="s">
        <v>2732</v>
      </c>
      <c r="E3759" s="11" t="s">
        <v>2732</v>
      </c>
      <c r="F3759" s="4">
        <v>5000</v>
      </c>
      <c r="G3759" s="3">
        <v>2017</v>
      </c>
      <c r="H3759" s="3" t="s">
        <v>21</v>
      </c>
      <c r="I3759" s="12"/>
      <c r="J3759" s="3">
        <v>371</v>
      </c>
      <c r="K3759" s="3" t="str">
        <f>IF(VLOOKUP(D3759,'Resources Final'!A:C,3,FALSE)=0,"",VLOOKUP(D3759,'Resources Final'!A:C,3,FALSE))</f>
        <v/>
      </c>
      <c r="L3759" s="3" t="str">
        <f>IF(VLOOKUP(D3759,'Resources Final'!A:D,4,FALSE)=0,"",VLOOKUP(D3759,'Resources Final'!A:D,4,FALSE))</f>
        <v>Y</v>
      </c>
      <c r="M3759" s="3" t="str">
        <f>IF(VLOOKUP(D3759,'Resources Final'!A:E,5,FALSE)=0,"",VLOOKUP(D3759,'Resources Final'!A:E,5,FALSE))</f>
        <v/>
      </c>
      <c r="N3759" s="7" t="str">
        <f>IF(VLOOKUP(D3759,'Resources Final'!A:F,6,FALSE)=0,"",VLOOKUP(D3759,'Resources Final'!A:F,6,FALSE))</f>
        <v/>
      </c>
      <c r="O3759" s="3" t="str">
        <f>IF(VLOOKUP(D3759,'Resources Final'!A:G,7,FALSE)=0,"",VLOOKUP(D3759,'Resources Final'!A:G,7,FALSE))</f>
        <v/>
      </c>
    </row>
    <row r="3760" spans="1:15" x14ac:dyDescent="0.2">
      <c r="A3760" s="11">
        <v>990</v>
      </c>
      <c r="B3760" s="11" t="str">
        <f t="shared" si="70"/>
        <v>Charles G. Koch Charitable Foundation_Lindenwood University2017644000</v>
      </c>
      <c r="C3760" s="11" t="s">
        <v>19</v>
      </c>
      <c r="D3760" s="11" t="s">
        <v>2177</v>
      </c>
      <c r="E3760" s="11" t="s">
        <v>2177</v>
      </c>
      <c r="F3760" s="4">
        <v>644000</v>
      </c>
      <c r="G3760" s="3">
        <v>2017</v>
      </c>
      <c r="H3760" s="3" t="s">
        <v>21</v>
      </c>
      <c r="I3760" s="12"/>
      <c r="J3760" s="3">
        <v>372</v>
      </c>
      <c r="K3760" s="3" t="str">
        <f>IF(VLOOKUP(D3760,'Resources Final'!A:C,3,FALSE)=0,"",VLOOKUP(D3760,'Resources Final'!A:C,3,FALSE))</f>
        <v/>
      </c>
      <c r="L3760" s="3" t="str">
        <f>IF(VLOOKUP(D3760,'Resources Final'!A:D,4,FALSE)=0,"",VLOOKUP(D3760,'Resources Final'!A:D,4,FALSE))</f>
        <v>Y</v>
      </c>
      <c r="M3760" s="3" t="str">
        <f>IF(VLOOKUP(D3760,'Resources Final'!A:E,5,FALSE)=0,"",VLOOKUP(D3760,'Resources Final'!A:E,5,FALSE))</f>
        <v/>
      </c>
      <c r="N3760" s="7" t="str">
        <f>IF(VLOOKUP(D3760,'Resources Final'!A:F,6,FALSE)=0,"",VLOOKUP(D3760,'Resources Final'!A:F,6,FALSE))</f>
        <v/>
      </c>
      <c r="O3760" s="3" t="str">
        <f>IF(VLOOKUP(D3760,'Resources Final'!A:G,7,FALSE)=0,"",VLOOKUP(D3760,'Resources Final'!A:G,7,FALSE))</f>
        <v/>
      </c>
    </row>
    <row r="3761" spans="1:15" x14ac:dyDescent="0.2">
      <c r="A3761" s="11">
        <v>990</v>
      </c>
      <c r="B3761" s="11" t="str">
        <f t="shared" si="70"/>
        <v>Charles G. Koch Charitable Foundation_The Society of Classical Learning201725000</v>
      </c>
      <c r="C3761" s="11" t="s">
        <v>19</v>
      </c>
      <c r="D3761" s="11" t="s">
        <v>3613</v>
      </c>
      <c r="E3761" s="11" t="s">
        <v>3613</v>
      </c>
      <c r="F3761" s="4">
        <v>25000</v>
      </c>
      <c r="G3761" s="3">
        <v>2017</v>
      </c>
      <c r="H3761" s="3" t="s">
        <v>21</v>
      </c>
      <c r="I3761" s="12"/>
      <c r="J3761" s="3">
        <v>373</v>
      </c>
      <c r="K3761" s="3" t="str">
        <f>IF(VLOOKUP(D3761,'Resources Final'!A:C,3,FALSE)=0,"",VLOOKUP(D3761,'Resources Final'!A:C,3,FALSE))</f>
        <v/>
      </c>
      <c r="L3761" s="3" t="str">
        <f>IF(VLOOKUP(D3761,'Resources Final'!A:D,4,FALSE)=0,"",VLOOKUP(D3761,'Resources Final'!A:D,4,FALSE))</f>
        <v>Y</v>
      </c>
      <c r="M3761" s="3" t="str">
        <f>IF(VLOOKUP(D3761,'Resources Final'!A:E,5,FALSE)=0,"",VLOOKUP(D3761,'Resources Final'!A:E,5,FALSE))</f>
        <v/>
      </c>
      <c r="N3761" s="7" t="str">
        <f>IF(VLOOKUP(D3761,'Resources Final'!A:F,6,FALSE)=0,"",VLOOKUP(D3761,'Resources Final'!A:F,6,FALSE))</f>
        <v/>
      </c>
      <c r="O3761" s="3" t="str">
        <f>IF(VLOOKUP(D3761,'Resources Final'!A:G,7,FALSE)=0,"",VLOOKUP(D3761,'Resources Final'!A:G,7,FALSE))</f>
        <v/>
      </c>
    </row>
    <row r="3762" spans="1:15" x14ac:dyDescent="0.2">
      <c r="A3762" s="11">
        <v>990</v>
      </c>
      <c r="B3762" s="11" t="str">
        <f t="shared" si="70"/>
        <v>Charles G. Koch Charitable Foundation_Snoop Youth Football League Foundation201780000</v>
      </c>
      <c r="C3762" s="11" t="s">
        <v>19</v>
      </c>
      <c r="D3762" s="11" t="s">
        <v>3347</v>
      </c>
      <c r="E3762" s="11" t="s">
        <v>3347</v>
      </c>
      <c r="F3762" s="4">
        <v>80000</v>
      </c>
      <c r="G3762" s="3">
        <v>2017</v>
      </c>
      <c r="H3762" s="3" t="s">
        <v>21</v>
      </c>
      <c r="I3762" s="12"/>
      <c r="J3762" s="3">
        <v>374</v>
      </c>
      <c r="K3762" s="3" t="str">
        <f>IF(VLOOKUP(D3762,'Resources Final'!A:C,3,FALSE)=0,"",VLOOKUP(D3762,'Resources Final'!A:C,3,FALSE))</f>
        <v/>
      </c>
      <c r="L3762" s="3" t="str">
        <f>IF(VLOOKUP(D3762,'Resources Final'!A:D,4,FALSE)=0,"",VLOOKUP(D3762,'Resources Final'!A:D,4,FALSE))</f>
        <v/>
      </c>
      <c r="M3762" s="3" t="str">
        <f>IF(VLOOKUP(D3762,'Resources Final'!A:E,5,FALSE)=0,"",VLOOKUP(D3762,'Resources Final'!A:E,5,FALSE))</f>
        <v>N</v>
      </c>
      <c r="N3762" s="7" t="str">
        <f>IF(VLOOKUP(D3762,'Resources Final'!A:F,6,FALSE)=0,"",VLOOKUP(D3762,'Resources Final'!A:F,6,FALSE))</f>
        <v/>
      </c>
      <c r="O3762" s="3" t="str">
        <f>IF(VLOOKUP(D3762,'Resources Final'!A:G,7,FALSE)=0,"",VLOOKUP(D3762,'Resources Final'!A:G,7,FALSE))</f>
        <v/>
      </c>
    </row>
    <row r="3763" spans="1:15" x14ac:dyDescent="0.2">
      <c r="A3763" s="11">
        <v>990</v>
      </c>
      <c r="B3763" s="11" t="str">
        <f t="shared" si="70"/>
        <v>Charles G. Koch Charitable Foundation_Roanoke College201731500</v>
      </c>
      <c r="C3763" s="11" t="s">
        <v>19</v>
      </c>
      <c r="D3763" s="11" t="s">
        <v>3075</v>
      </c>
      <c r="E3763" s="11" t="s">
        <v>3075</v>
      </c>
      <c r="F3763" s="4">
        <v>31500</v>
      </c>
      <c r="G3763" s="3">
        <v>2017</v>
      </c>
      <c r="H3763" s="3" t="s">
        <v>21</v>
      </c>
      <c r="I3763" s="12"/>
      <c r="J3763" s="3">
        <v>375</v>
      </c>
      <c r="K3763" s="3" t="str">
        <f>IF(VLOOKUP(D3763,'Resources Final'!A:C,3,FALSE)=0,"",VLOOKUP(D3763,'Resources Final'!A:C,3,FALSE))</f>
        <v/>
      </c>
      <c r="L3763" s="3" t="str">
        <f>IF(VLOOKUP(D3763,'Resources Final'!A:D,4,FALSE)=0,"",VLOOKUP(D3763,'Resources Final'!A:D,4,FALSE))</f>
        <v>Y</v>
      </c>
      <c r="M3763" s="3" t="str">
        <f>IF(VLOOKUP(D3763,'Resources Final'!A:E,5,FALSE)=0,"",VLOOKUP(D3763,'Resources Final'!A:E,5,FALSE))</f>
        <v/>
      </c>
      <c r="N3763" s="7" t="str">
        <f>IF(VLOOKUP(D3763,'Resources Final'!A:F,6,FALSE)=0,"",VLOOKUP(D3763,'Resources Final'!A:F,6,FALSE))</f>
        <v/>
      </c>
      <c r="O3763" s="3" t="str">
        <f>IF(VLOOKUP(D3763,'Resources Final'!A:G,7,FALSE)=0,"",VLOOKUP(D3763,'Resources Final'!A:G,7,FALSE))</f>
        <v/>
      </c>
    </row>
    <row r="3764" spans="1:15" x14ac:dyDescent="0.2">
      <c r="A3764" s="11">
        <v>990</v>
      </c>
      <c r="B3764" s="11" t="str">
        <f t="shared" si="70"/>
        <v>Charles G. Koch Charitable Foundation_The Philadelphia Society201729000</v>
      </c>
      <c r="C3764" s="11" t="s">
        <v>19</v>
      </c>
      <c r="D3764" s="11" t="s">
        <v>3597</v>
      </c>
      <c r="E3764" s="11" t="s">
        <v>3597</v>
      </c>
      <c r="F3764" s="4">
        <v>29000</v>
      </c>
      <c r="G3764" s="3">
        <v>2017</v>
      </c>
      <c r="H3764" s="3" t="s">
        <v>21</v>
      </c>
      <c r="I3764" s="12"/>
      <c r="J3764" s="3">
        <v>376</v>
      </c>
      <c r="K3764" s="3" t="str">
        <f>IF(VLOOKUP(D3764,'Resources Final'!A:C,3,FALSE)=0,"",VLOOKUP(D3764,'Resources Final'!A:C,3,FALSE))</f>
        <v/>
      </c>
      <c r="L3764" s="3" t="str">
        <f>IF(VLOOKUP(D3764,'Resources Final'!A:D,4,FALSE)=0,"",VLOOKUP(D3764,'Resources Final'!A:D,4,FALSE))</f>
        <v/>
      </c>
      <c r="M3764" s="3" t="str">
        <f>IF(VLOOKUP(D3764,'Resources Final'!A:E,5,FALSE)=0,"",VLOOKUP(D3764,'Resources Final'!A:E,5,FALSE))</f>
        <v/>
      </c>
      <c r="N3764" s="7" t="str">
        <f>IF(VLOOKUP(D3764,'Resources Final'!A:F,6,FALSE)=0,"",VLOOKUP(D3764,'Resources Final'!A:F,6,FALSE))</f>
        <v>https://www.sourcewatch.org/index.php/Philadelphia_Society</v>
      </c>
      <c r="O3764" s="3" t="str">
        <f>IF(VLOOKUP(D3764,'Resources Final'!A:G,7,FALSE)=0,"",VLOOKUP(D3764,'Resources Final'!A:G,7,FALSE))</f>
        <v>Sourcewatch</v>
      </c>
    </row>
    <row r="3765" spans="1:15" x14ac:dyDescent="0.2">
      <c r="A3765" s="11">
        <v>990</v>
      </c>
      <c r="B3765" s="11" t="str">
        <f t="shared" si="70"/>
        <v>Charles G. Koch Charitable Foundation_Allen20175040</v>
      </c>
      <c r="C3765" s="11" t="s">
        <v>19</v>
      </c>
      <c r="D3765" s="11" t="s">
        <v>154</v>
      </c>
      <c r="E3765" s="11" t="s">
        <v>154</v>
      </c>
      <c r="F3765" s="4">
        <v>5040</v>
      </c>
      <c r="G3765" s="3">
        <v>2017</v>
      </c>
      <c r="H3765" s="3" t="s">
        <v>21</v>
      </c>
      <c r="I3765" s="12" t="s">
        <v>31</v>
      </c>
      <c r="J3765" s="3">
        <v>377</v>
      </c>
      <c r="K3765" s="3" t="str">
        <f>IF(VLOOKUP(D3765,'Resources Final'!A:C,3,FALSE)=0,"",VLOOKUP(D3765,'Resources Final'!A:C,3,FALSE))</f>
        <v>Y</v>
      </c>
      <c r="L3765" s="3" t="str">
        <f>IF(VLOOKUP(D3765,'Resources Final'!A:D,4,FALSE)=0,"",VLOOKUP(D3765,'Resources Final'!A:D,4,FALSE))</f>
        <v/>
      </c>
      <c r="M3765" s="3" t="str">
        <f>IF(VLOOKUP(D3765,'Resources Final'!A:E,5,FALSE)=0,"",VLOOKUP(D3765,'Resources Final'!A:E,5,FALSE))</f>
        <v/>
      </c>
      <c r="N3765" s="7" t="str">
        <f>IF(VLOOKUP(D3765,'Resources Final'!A:F,6,FALSE)=0,"",VLOOKUP(D3765,'Resources Final'!A:F,6,FALSE))</f>
        <v/>
      </c>
      <c r="O3765" s="3" t="str">
        <f>IF(VLOOKUP(D3765,'Resources Final'!A:G,7,FALSE)=0,"",VLOOKUP(D3765,'Resources Final'!A:G,7,FALSE))</f>
        <v/>
      </c>
    </row>
    <row r="3766" spans="1:15" x14ac:dyDescent="0.2">
      <c r="A3766" s="11">
        <v>990</v>
      </c>
      <c r="B3766" s="11" t="str">
        <f t="shared" si="70"/>
        <v>Charles G. Koch Charitable Foundation_High Point University20173700</v>
      </c>
      <c r="C3766" s="11" t="s">
        <v>19</v>
      </c>
      <c r="D3766" s="11" t="s">
        <v>1585</v>
      </c>
      <c r="E3766" s="11" t="s">
        <v>1585</v>
      </c>
      <c r="F3766" s="4">
        <v>3700</v>
      </c>
      <c r="G3766" s="3">
        <v>2017</v>
      </c>
      <c r="H3766" s="3" t="s">
        <v>21</v>
      </c>
      <c r="I3766" s="12"/>
      <c r="J3766" s="3">
        <v>378</v>
      </c>
      <c r="K3766" s="3" t="str">
        <f>IF(VLOOKUP(D3766,'Resources Final'!A:C,3,FALSE)=0,"",VLOOKUP(D3766,'Resources Final'!A:C,3,FALSE))</f>
        <v/>
      </c>
      <c r="L3766" s="3" t="str">
        <f>IF(VLOOKUP(D3766,'Resources Final'!A:D,4,FALSE)=0,"",VLOOKUP(D3766,'Resources Final'!A:D,4,FALSE))</f>
        <v>Y</v>
      </c>
      <c r="M3766" s="3" t="str">
        <f>IF(VLOOKUP(D3766,'Resources Final'!A:E,5,FALSE)=0,"",VLOOKUP(D3766,'Resources Final'!A:E,5,FALSE))</f>
        <v/>
      </c>
      <c r="N3766" s="7" t="str">
        <f>IF(VLOOKUP(D3766,'Resources Final'!A:F,6,FALSE)=0,"",VLOOKUP(D3766,'Resources Final'!A:F,6,FALSE))</f>
        <v/>
      </c>
      <c r="O3766" s="3" t="str">
        <f>IF(VLOOKUP(D3766,'Resources Final'!A:G,7,FALSE)=0,"",VLOOKUP(D3766,'Resources Final'!A:G,7,FALSE))</f>
        <v/>
      </c>
    </row>
    <row r="3767" spans="1:15" x14ac:dyDescent="0.2">
      <c r="A3767" s="11">
        <v>990</v>
      </c>
      <c r="B3767" s="11" t="str">
        <f t="shared" si="70"/>
        <v>Charles G. Koch Charitable Foundation_Gustavus Adolphus College201720000</v>
      </c>
      <c r="C3767" s="11" t="s">
        <v>19</v>
      </c>
      <c r="D3767" s="11" t="s">
        <v>1483</v>
      </c>
      <c r="E3767" s="11" t="s">
        <v>1483</v>
      </c>
      <c r="F3767" s="4">
        <v>20000</v>
      </c>
      <c r="G3767" s="3">
        <v>2017</v>
      </c>
      <c r="H3767" s="3" t="s">
        <v>21</v>
      </c>
      <c r="I3767" s="12"/>
      <c r="J3767" s="3">
        <v>379</v>
      </c>
      <c r="K3767" s="3" t="str">
        <f>IF(VLOOKUP(D3767,'Resources Final'!A:C,3,FALSE)=0,"",VLOOKUP(D3767,'Resources Final'!A:C,3,FALSE))</f>
        <v/>
      </c>
      <c r="L3767" s="3" t="str">
        <f>IF(VLOOKUP(D3767,'Resources Final'!A:D,4,FALSE)=0,"",VLOOKUP(D3767,'Resources Final'!A:D,4,FALSE))</f>
        <v>Y</v>
      </c>
      <c r="M3767" s="3" t="str">
        <f>IF(VLOOKUP(D3767,'Resources Final'!A:E,5,FALSE)=0,"",VLOOKUP(D3767,'Resources Final'!A:E,5,FALSE))</f>
        <v/>
      </c>
      <c r="N3767" s="7" t="str">
        <f>IF(VLOOKUP(D3767,'Resources Final'!A:F,6,FALSE)=0,"",VLOOKUP(D3767,'Resources Final'!A:F,6,FALSE))</f>
        <v/>
      </c>
      <c r="O3767" s="3" t="str">
        <f>IF(VLOOKUP(D3767,'Resources Final'!A:G,7,FALSE)=0,"",VLOOKUP(D3767,'Resources Final'!A:G,7,FALSE))</f>
        <v/>
      </c>
    </row>
    <row r="3768" spans="1:15" x14ac:dyDescent="0.2">
      <c r="A3768" s="11">
        <v>990</v>
      </c>
      <c r="B3768" s="11" t="str">
        <f t="shared" si="70"/>
        <v>Charles G. Koch Charitable Foundation_Catholic University of America2017552500</v>
      </c>
      <c r="C3768" s="11" t="s">
        <v>19</v>
      </c>
      <c r="D3768" s="11" t="s">
        <v>635</v>
      </c>
      <c r="E3768" s="11" t="s">
        <v>635</v>
      </c>
      <c r="F3768" s="4">
        <v>552500</v>
      </c>
      <c r="G3768" s="3">
        <v>2017</v>
      </c>
      <c r="H3768" s="3" t="s">
        <v>21</v>
      </c>
      <c r="I3768" s="12"/>
      <c r="J3768" s="3">
        <v>380</v>
      </c>
      <c r="K3768" s="3" t="str">
        <f>IF(VLOOKUP(D3768,'Resources Final'!A:C,3,FALSE)=0,"",VLOOKUP(D3768,'Resources Final'!A:C,3,FALSE))</f>
        <v/>
      </c>
      <c r="L3768" s="3" t="str">
        <f>IF(VLOOKUP(D3768,'Resources Final'!A:D,4,FALSE)=0,"",VLOOKUP(D3768,'Resources Final'!A:D,4,FALSE))</f>
        <v>Y</v>
      </c>
      <c r="M3768" s="3" t="str">
        <f>IF(VLOOKUP(D3768,'Resources Final'!A:E,5,FALSE)=0,"",VLOOKUP(D3768,'Resources Final'!A:E,5,FALSE))</f>
        <v/>
      </c>
      <c r="N3768" s="7" t="str">
        <f>IF(VLOOKUP(D3768,'Resources Final'!A:F,6,FALSE)=0,"",VLOOKUP(D3768,'Resources Final'!A:F,6,FALSE))</f>
        <v/>
      </c>
      <c r="O3768" s="3" t="str">
        <f>IF(VLOOKUP(D3768,'Resources Final'!A:G,7,FALSE)=0,"",VLOOKUP(D3768,'Resources Final'!A:G,7,FALSE))</f>
        <v/>
      </c>
    </row>
    <row r="3769" spans="1:15" x14ac:dyDescent="0.2">
      <c r="A3769" s="11">
        <v>990</v>
      </c>
      <c r="B3769" s="11" t="str">
        <f t="shared" si="70"/>
        <v>Charles G. Koch Charitable Foundation_Saletta20173150</v>
      </c>
      <c r="C3769" s="11" t="s">
        <v>19</v>
      </c>
      <c r="D3769" s="11" t="s">
        <v>3208</v>
      </c>
      <c r="E3769" s="11" t="s">
        <v>3208</v>
      </c>
      <c r="F3769" s="4">
        <v>3150</v>
      </c>
      <c r="G3769" s="3">
        <v>2017</v>
      </c>
      <c r="H3769" s="3" t="s">
        <v>21</v>
      </c>
      <c r="I3769" s="12" t="s">
        <v>31</v>
      </c>
      <c r="J3769" s="3">
        <v>381</v>
      </c>
      <c r="K3769" s="3" t="str">
        <f>IF(VLOOKUP(D3769,'Resources Final'!A:C,3,FALSE)=0,"",VLOOKUP(D3769,'Resources Final'!A:C,3,FALSE))</f>
        <v>Y</v>
      </c>
      <c r="L3769" s="3" t="str">
        <f>IF(VLOOKUP(D3769,'Resources Final'!A:D,4,FALSE)=0,"",VLOOKUP(D3769,'Resources Final'!A:D,4,FALSE))</f>
        <v/>
      </c>
      <c r="M3769" s="3" t="str">
        <f>IF(VLOOKUP(D3769,'Resources Final'!A:E,5,FALSE)=0,"",VLOOKUP(D3769,'Resources Final'!A:E,5,FALSE))</f>
        <v/>
      </c>
      <c r="N3769" s="7" t="str">
        <f>IF(VLOOKUP(D3769,'Resources Final'!A:F,6,FALSE)=0,"",VLOOKUP(D3769,'Resources Final'!A:F,6,FALSE))</f>
        <v/>
      </c>
      <c r="O3769" s="3" t="str">
        <f>IF(VLOOKUP(D3769,'Resources Final'!A:G,7,FALSE)=0,"",VLOOKUP(D3769,'Resources Final'!A:G,7,FALSE))</f>
        <v/>
      </c>
    </row>
    <row r="3770" spans="1:15" x14ac:dyDescent="0.2">
      <c r="A3770" s="11">
        <v>990</v>
      </c>
      <c r="B3770" s="11" t="str">
        <f t="shared" si="70"/>
        <v>Charles G. Koch Charitable Foundation_Nittany Theatre at the Barn201731000</v>
      </c>
      <c r="C3770" s="11" t="s">
        <v>19</v>
      </c>
      <c r="D3770" s="11" t="s">
        <v>2685</v>
      </c>
      <c r="E3770" s="11" t="s">
        <v>2685</v>
      </c>
      <c r="F3770" s="4">
        <v>31000</v>
      </c>
      <c r="G3770" s="3">
        <v>2017</v>
      </c>
      <c r="H3770" s="3" t="s">
        <v>21</v>
      </c>
      <c r="I3770" s="12"/>
      <c r="J3770" s="3">
        <v>382</v>
      </c>
      <c r="K3770" s="3" t="str">
        <f>IF(VLOOKUP(D3770,'Resources Final'!A:C,3,FALSE)=0,"",VLOOKUP(D3770,'Resources Final'!A:C,3,FALSE))</f>
        <v/>
      </c>
      <c r="L3770" s="3" t="str">
        <f>IF(VLOOKUP(D3770,'Resources Final'!A:D,4,FALSE)=0,"",VLOOKUP(D3770,'Resources Final'!A:D,4,FALSE))</f>
        <v/>
      </c>
      <c r="M3770" s="3" t="str">
        <f>IF(VLOOKUP(D3770,'Resources Final'!A:E,5,FALSE)=0,"",VLOOKUP(D3770,'Resources Final'!A:E,5,FALSE))</f>
        <v>N</v>
      </c>
      <c r="N3770" s="7" t="str">
        <f>IF(VLOOKUP(D3770,'Resources Final'!A:F,6,FALSE)=0,"",VLOOKUP(D3770,'Resources Final'!A:F,6,FALSE))</f>
        <v/>
      </c>
      <c r="O3770" s="3" t="str">
        <f>IF(VLOOKUP(D3770,'Resources Final'!A:G,7,FALSE)=0,"",VLOOKUP(D3770,'Resources Final'!A:G,7,FALSE))</f>
        <v/>
      </c>
    </row>
    <row r="3771" spans="1:15" x14ac:dyDescent="0.2">
      <c r="A3771" s="11">
        <v>990</v>
      </c>
      <c r="B3771" s="11" t="str">
        <f t="shared" si="70"/>
        <v>Charles G. Koch Charitable Foundation_Gustafson20173600</v>
      </c>
      <c r="C3771" s="11" t="s">
        <v>19</v>
      </c>
      <c r="D3771" s="11" t="s">
        <v>1482</v>
      </c>
      <c r="E3771" s="11" t="s">
        <v>1482</v>
      </c>
      <c r="F3771" s="4">
        <v>3600</v>
      </c>
      <c r="G3771" s="3">
        <v>2017</v>
      </c>
      <c r="H3771" s="3" t="s">
        <v>21</v>
      </c>
      <c r="I3771" s="12" t="s">
        <v>31</v>
      </c>
      <c r="J3771" s="3">
        <v>383</v>
      </c>
      <c r="K3771" s="3" t="str">
        <f>IF(VLOOKUP(D3771,'Resources Final'!A:C,3,FALSE)=0,"",VLOOKUP(D3771,'Resources Final'!A:C,3,FALSE))</f>
        <v>Y</v>
      </c>
      <c r="L3771" s="3" t="str">
        <f>IF(VLOOKUP(D3771,'Resources Final'!A:D,4,FALSE)=0,"",VLOOKUP(D3771,'Resources Final'!A:D,4,FALSE))</f>
        <v/>
      </c>
      <c r="M3771" s="3" t="str">
        <f>IF(VLOOKUP(D3771,'Resources Final'!A:E,5,FALSE)=0,"",VLOOKUP(D3771,'Resources Final'!A:E,5,FALSE))</f>
        <v/>
      </c>
      <c r="N3771" s="7" t="str">
        <f>IF(VLOOKUP(D3771,'Resources Final'!A:F,6,FALSE)=0,"",VLOOKUP(D3771,'Resources Final'!A:F,6,FALSE))</f>
        <v/>
      </c>
      <c r="O3771" s="3" t="str">
        <f>IF(VLOOKUP(D3771,'Resources Final'!A:G,7,FALSE)=0,"",VLOOKUP(D3771,'Resources Final'!A:G,7,FALSE))</f>
        <v/>
      </c>
    </row>
    <row r="3772" spans="1:15" x14ac:dyDescent="0.2">
      <c r="A3772" s="11">
        <v>990</v>
      </c>
      <c r="B3772" s="11" t="str">
        <f t="shared" si="70"/>
        <v>Charles G. Koch Charitable Foundation_Weihs20175418</v>
      </c>
      <c r="C3772" s="11" t="s">
        <v>19</v>
      </c>
      <c r="D3772" s="11" t="s">
        <v>3964</v>
      </c>
      <c r="E3772" s="11" t="s">
        <v>3964</v>
      </c>
      <c r="F3772" s="4">
        <v>5418</v>
      </c>
      <c r="G3772" s="3">
        <v>2017</v>
      </c>
      <c r="H3772" s="3" t="s">
        <v>21</v>
      </c>
      <c r="I3772" s="12" t="s">
        <v>31</v>
      </c>
      <c r="J3772" s="3">
        <v>384</v>
      </c>
      <c r="K3772" s="3" t="str">
        <f>IF(VLOOKUP(D3772,'Resources Final'!A:C,3,FALSE)=0,"",VLOOKUP(D3772,'Resources Final'!A:C,3,FALSE))</f>
        <v>Y</v>
      </c>
      <c r="L3772" s="3" t="str">
        <f>IF(VLOOKUP(D3772,'Resources Final'!A:D,4,FALSE)=0,"",VLOOKUP(D3772,'Resources Final'!A:D,4,FALSE))</f>
        <v/>
      </c>
      <c r="M3772" s="3" t="str">
        <f>IF(VLOOKUP(D3772,'Resources Final'!A:E,5,FALSE)=0,"",VLOOKUP(D3772,'Resources Final'!A:E,5,FALSE))</f>
        <v/>
      </c>
      <c r="N3772" s="7" t="str">
        <f>IF(VLOOKUP(D3772,'Resources Final'!A:F,6,FALSE)=0,"",VLOOKUP(D3772,'Resources Final'!A:F,6,FALSE))</f>
        <v/>
      </c>
      <c r="O3772" s="3" t="str">
        <f>IF(VLOOKUP(D3772,'Resources Final'!A:G,7,FALSE)=0,"",VLOOKUP(D3772,'Resources Final'!A:G,7,FALSE))</f>
        <v/>
      </c>
    </row>
    <row r="3773" spans="1:15" x14ac:dyDescent="0.2">
      <c r="A3773" s="11">
        <v>990</v>
      </c>
      <c r="B3773" s="11" t="str">
        <f t="shared" si="70"/>
        <v>Charles G. Koch Charitable Foundation_Research Foundation of Cuny - Brooklyn College201712500</v>
      </c>
      <c r="C3773" s="11" t="s">
        <v>19</v>
      </c>
      <c r="D3773" s="11" t="s">
        <v>3038</v>
      </c>
      <c r="E3773" s="11" t="s">
        <v>3037</v>
      </c>
      <c r="F3773" s="4">
        <v>12500</v>
      </c>
      <c r="G3773" s="3">
        <v>2017</v>
      </c>
      <c r="H3773" s="3" t="s">
        <v>21</v>
      </c>
      <c r="I3773" s="12"/>
      <c r="J3773" s="3">
        <v>385</v>
      </c>
      <c r="K3773" s="3" t="str">
        <f>IF(VLOOKUP(D3773,'Resources Final'!A:C,3,FALSE)=0,"",VLOOKUP(D3773,'Resources Final'!A:C,3,FALSE))</f>
        <v/>
      </c>
      <c r="L3773" s="3" t="str">
        <f>IF(VLOOKUP(D3773,'Resources Final'!A:D,4,FALSE)=0,"",VLOOKUP(D3773,'Resources Final'!A:D,4,FALSE))</f>
        <v>Y</v>
      </c>
      <c r="M3773" s="3" t="str">
        <f>IF(VLOOKUP(D3773,'Resources Final'!A:E,5,FALSE)=0,"",VLOOKUP(D3773,'Resources Final'!A:E,5,FALSE))</f>
        <v/>
      </c>
      <c r="N3773" s="7" t="str">
        <f>IF(VLOOKUP(D3773,'Resources Final'!A:F,6,FALSE)=0,"",VLOOKUP(D3773,'Resources Final'!A:F,6,FALSE))</f>
        <v/>
      </c>
      <c r="O3773" s="3" t="str">
        <f>IF(VLOOKUP(D3773,'Resources Final'!A:G,7,FALSE)=0,"",VLOOKUP(D3773,'Resources Final'!A:G,7,FALSE))</f>
        <v/>
      </c>
    </row>
    <row r="3774" spans="1:15" x14ac:dyDescent="0.2">
      <c r="A3774" s="11">
        <v>990</v>
      </c>
      <c r="B3774" s="11" t="str">
        <f t="shared" si="70"/>
        <v>Charles G. Koch Charitable Foundation_Klimek20172025</v>
      </c>
      <c r="C3774" s="11" t="s">
        <v>19</v>
      </c>
      <c r="D3774" s="11" t="s">
        <v>2009</v>
      </c>
      <c r="E3774" s="11" t="s">
        <v>2009</v>
      </c>
      <c r="F3774" s="4">
        <v>2025</v>
      </c>
      <c r="G3774" s="3">
        <v>2017</v>
      </c>
      <c r="H3774" s="3" t="s">
        <v>21</v>
      </c>
      <c r="I3774" s="12" t="s">
        <v>31</v>
      </c>
      <c r="J3774" s="3">
        <v>386</v>
      </c>
      <c r="K3774" s="3" t="str">
        <f>IF(VLOOKUP(D3774,'Resources Final'!A:C,3,FALSE)=0,"",VLOOKUP(D3774,'Resources Final'!A:C,3,FALSE))</f>
        <v>Y</v>
      </c>
      <c r="L3774" s="3" t="str">
        <f>IF(VLOOKUP(D3774,'Resources Final'!A:D,4,FALSE)=0,"",VLOOKUP(D3774,'Resources Final'!A:D,4,FALSE))</f>
        <v/>
      </c>
      <c r="M3774" s="3" t="str">
        <f>IF(VLOOKUP(D3774,'Resources Final'!A:E,5,FALSE)=0,"",VLOOKUP(D3774,'Resources Final'!A:E,5,FALSE))</f>
        <v/>
      </c>
      <c r="N3774" s="7" t="str">
        <f>IF(VLOOKUP(D3774,'Resources Final'!A:F,6,FALSE)=0,"",VLOOKUP(D3774,'Resources Final'!A:F,6,FALSE))</f>
        <v/>
      </c>
      <c r="O3774" s="3" t="str">
        <f>IF(VLOOKUP(D3774,'Resources Final'!A:G,7,FALSE)=0,"",VLOOKUP(D3774,'Resources Final'!A:G,7,FALSE))</f>
        <v/>
      </c>
    </row>
    <row r="3775" spans="1:15" x14ac:dyDescent="0.2">
      <c r="A3775" s="11">
        <v>990</v>
      </c>
      <c r="B3775" s="11" t="str">
        <f t="shared" si="70"/>
        <v>Charles G. Koch Charitable Foundation_Princeton University201712000</v>
      </c>
      <c r="C3775" s="11" t="s">
        <v>19</v>
      </c>
      <c r="D3775" s="11" t="s">
        <v>2904</v>
      </c>
      <c r="E3775" s="11" t="s">
        <v>2904</v>
      </c>
      <c r="F3775" s="4">
        <v>12000</v>
      </c>
      <c r="G3775" s="3">
        <v>2017</v>
      </c>
      <c r="H3775" s="3" t="s">
        <v>21</v>
      </c>
      <c r="I3775" s="12"/>
      <c r="J3775" s="3">
        <v>387</v>
      </c>
      <c r="K3775" s="3" t="str">
        <f>IF(VLOOKUP(D3775,'Resources Final'!A:C,3,FALSE)=0,"",VLOOKUP(D3775,'Resources Final'!A:C,3,FALSE))</f>
        <v/>
      </c>
      <c r="L3775" s="3" t="str">
        <f>IF(VLOOKUP(D3775,'Resources Final'!A:D,4,FALSE)=0,"",VLOOKUP(D3775,'Resources Final'!A:D,4,FALSE))</f>
        <v>Y</v>
      </c>
      <c r="M3775" s="3" t="str">
        <f>IF(VLOOKUP(D3775,'Resources Final'!A:E,5,FALSE)=0,"",VLOOKUP(D3775,'Resources Final'!A:E,5,FALSE))</f>
        <v/>
      </c>
      <c r="N3775" s="7" t="str">
        <f>IF(VLOOKUP(D3775,'Resources Final'!A:F,6,FALSE)=0,"",VLOOKUP(D3775,'Resources Final'!A:F,6,FALSE))</f>
        <v/>
      </c>
      <c r="O3775" s="3" t="str">
        <f>IF(VLOOKUP(D3775,'Resources Final'!A:G,7,FALSE)=0,"",VLOOKUP(D3775,'Resources Final'!A:G,7,FALSE))</f>
        <v/>
      </c>
    </row>
    <row r="3776" spans="1:15" x14ac:dyDescent="0.2">
      <c r="A3776" s="11">
        <v>990</v>
      </c>
      <c r="B3776" s="11" t="str">
        <f t="shared" si="70"/>
        <v>Charles G. Koch Charitable Foundation_Pacific Legal Foundation201783600</v>
      </c>
      <c r="C3776" s="11" t="s">
        <v>19</v>
      </c>
      <c r="D3776" s="11" t="s">
        <v>2784</v>
      </c>
      <c r="E3776" s="11" t="s">
        <v>2784</v>
      </c>
      <c r="F3776" s="4">
        <v>83600</v>
      </c>
      <c r="G3776" s="3">
        <v>2017</v>
      </c>
      <c r="H3776" s="3" t="s">
        <v>21</v>
      </c>
      <c r="I3776" s="12"/>
      <c r="J3776" s="3">
        <v>388</v>
      </c>
      <c r="K3776" s="3" t="str">
        <f>IF(VLOOKUP(D3776,'Resources Final'!A:C,3,FALSE)=0,"",VLOOKUP(D3776,'Resources Final'!A:C,3,FALSE))</f>
        <v/>
      </c>
      <c r="L3776" s="3" t="str">
        <f>IF(VLOOKUP(D3776,'Resources Final'!A:D,4,FALSE)=0,"",VLOOKUP(D3776,'Resources Final'!A:D,4,FALSE))</f>
        <v/>
      </c>
      <c r="M3776" s="3" t="str">
        <f>IF(VLOOKUP(D3776,'Resources Final'!A:E,5,FALSE)=0,"",VLOOKUP(D3776,'Resources Final'!A:E,5,FALSE))</f>
        <v/>
      </c>
      <c r="N3776" s="7" t="str">
        <f>IF(VLOOKUP(D3776,'Resources Final'!A:F,6,FALSE)=0,"",VLOOKUP(D3776,'Resources Final'!A:F,6,FALSE))</f>
        <v>https://www.sourcewatch.org/index.php/Pacific_Legal_Foundation</v>
      </c>
      <c r="O3776" s="3" t="str">
        <f>IF(VLOOKUP(D3776,'Resources Final'!A:G,7,FALSE)=0,"",VLOOKUP(D3776,'Resources Final'!A:G,7,FALSE))</f>
        <v>Sourcewatch</v>
      </c>
    </row>
    <row r="3777" spans="1:15" x14ac:dyDescent="0.2">
      <c r="A3777" s="11">
        <v>990</v>
      </c>
      <c r="B3777" s="11" t="str">
        <f t="shared" si="70"/>
        <v>Charles G. Koch Charitable Foundation_University of Arizona201765200</v>
      </c>
      <c r="C3777" s="11" t="s">
        <v>19</v>
      </c>
      <c r="D3777" s="11" t="s">
        <v>3731</v>
      </c>
      <c r="E3777" s="11" t="s">
        <v>3731</v>
      </c>
      <c r="F3777" s="4">
        <v>65200</v>
      </c>
      <c r="G3777" s="3">
        <v>2017</v>
      </c>
      <c r="H3777" s="3" t="s">
        <v>21</v>
      </c>
      <c r="I3777" s="12" t="s">
        <v>4191</v>
      </c>
      <c r="J3777" s="3">
        <v>389</v>
      </c>
      <c r="K3777" s="3" t="str">
        <f>IF(VLOOKUP(D3777,'Resources Final'!A:C,3,FALSE)=0,"",VLOOKUP(D3777,'Resources Final'!A:C,3,FALSE))</f>
        <v/>
      </c>
      <c r="L3777" s="3" t="str">
        <f>IF(VLOOKUP(D3777,'Resources Final'!A:D,4,FALSE)=0,"",VLOOKUP(D3777,'Resources Final'!A:D,4,FALSE))</f>
        <v>Y</v>
      </c>
      <c r="M3777" s="3" t="str">
        <f>IF(VLOOKUP(D3777,'Resources Final'!A:E,5,FALSE)=0,"",VLOOKUP(D3777,'Resources Final'!A:E,5,FALSE))</f>
        <v/>
      </c>
      <c r="N3777" s="7" t="str">
        <f>IF(VLOOKUP(D3777,'Resources Final'!A:F,6,FALSE)=0,"",VLOOKUP(D3777,'Resources Final'!A:F,6,FALSE))</f>
        <v/>
      </c>
      <c r="O3777" s="3" t="str">
        <f>IF(VLOOKUP(D3777,'Resources Final'!A:G,7,FALSE)=0,"",VLOOKUP(D3777,'Resources Final'!A:G,7,FALSE))</f>
        <v/>
      </c>
    </row>
    <row r="3778" spans="1:15" x14ac:dyDescent="0.2">
      <c r="A3778" s="11">
        <v>990</v>
      </c>
      <c r="B3778" s="11" t="str">
        <f t="shared" si="70"/>
        <v>Charles G. Koch Charitable Foundation_Sigman20175229</v>
      </c>
      <c r="C3778" s="11" t="s">
        <v>19</v>
      </c>
      <c r="D3778" s="11" t="s">
        <v>3319</v>
      </c>
      <c r="E3778" s="11" t="s">
        <v>3319</v>
      </c>
      <c r="F3778" s="4">
        <v>5229</v>
      </c>
      <c r="G3778" s="3">
        <v>2017</v>
      </c>
      <c r="H3778" s="3" t="s">
        <v>21</v>
      </c>
      <c r="I3778" s="12" t="s">
        <v>31</v>
      </c>
      <c r="J3778" s="3">
        <v>390</v>
      </c>
      <c r="K3778" s="3" t="str">
        <f>IF(VLOOKUP(D3778,'Resources Final'!A:C,3,FALSE)=0,"",VLOOKUP(D3778,'Resources Final'!A:C,3,FALSE))</f>
        <v>Y</v>
      </c>
      <c r="L3778" s="3" t="str">
        <f>IF(VLOOKUP(D3778,'Resources Final'!A:D,4,FALSE)=0,"",VLOOKUP(D3778,'Resources Final'!A:D,4,FALSE))</f>
        <v/>
      </c>
      <c r="M3778" s="3" t="str">
        <f>IF(VLOOKUP(D3778,'Resources Final'!A:E,5,FALSE)=0,"",VLOOKUP(D3778,'Resources Final'!A:E,5,FALSE))</f>
        <v/>
      </c>
      <c r="N3778" s="7" t="str">
        <f>IF(VLOOKUP(D3778,'Resources Final'!A:F,6,FALSE)=0,"",VLOOKUP(D3778,'Resources Final'!A:F,6,FALSE))</f>
        <v/>
      </c>
      <c r="O3778" s="3" t="str">
        <f>IF(VLOOKUP(D3778,'Resources Final'!A:G,7,FALSE)=0,"",VLOOKUP(D3778,'Resources Final'!A:G,7,FALSE))</f>
        <v/>
      </c>
    </row>
    <row r="3779" spans="1:15" x14ac:dyDescent="0.2">
      <c r="A3779" s="11">
        <v>990</v>
      </c>
      <c r="B3779" s="11" t="str">
        <f t="shared" si="70"/>
        <v>Charles G. Koch Charitable Foundation_Leadership Institute201711036</v>
      </c>
      <c r="C3779" s="11" t="s">
        <v>19</v>
      </c>
      <c r="D3779" s="11" t="s">
        <v>2120</v>
      </c>
      <c r="E3779" s="11" t="s">
        <v>2120</v>
      </c>
      <c r="F3779" s="4">
        <v>11036</v>
      </c>
      <c r="G3779" s="3">
        <v>2017</v>
      </c>
      <c r="H3779" s="3" t="s">
        <v>21</v>
      </c>
      <c r="I3779" s="12"/>
      <c r="J3779" s="3">
        <v>391</v>
      </c>
      <c r="K3779" s="3" t="str">
        <f>IF(VLOOKUP(D3779,'Resources Final'!A:C,3,FALSE)=0,"",VLOOKUP(D3779,'Resources Final'!A:C,3,FALSE))</f>
        <v/>
      </c>
      <c r="L3779" s="3" t="str">
        <f>IF(VLOOKUP(D3779,'Resources Final'!A:D,4,FALSE)=0,"",VLOOKUP(D3779,'Resources Final'!A:D,4,FALSE))</f>
        <v/>
      </c>
      <c r="M3779" s="3" t="str">
        <f>IF(VLOOKUP(D3779,'Resources Final'!A:E,5,FALSE)=0,"",VLOOKUP(D3779,'Resources Final'!A:E,5,FALSE))</f>
        <v/>
      </c>
      <c r="N3779" s="7" t="str">
        <f>IF(VLOOKUP(D3779,'Resources Final'!A:F,6,FALSE)=0,"",VLOOKUP(D3779,'Resources Final'!A:F,6,FALSE))</f>
        <v>https://www.desmogblog.com/leadership-institute</v>
      </c>
      <c r="O3779" s="3" t="str">
        <f>IF(VLOOKUP(D3779,'Resources Final'!A:G,7,FALSE)=0,"",VLOOKUP(D3779,'Resources Final'!A:G,7,FALSE))</f>
        <v>Desmog</v>
      </c>
    </row>
    <row r="3780" spans="1:15" x14ac:dyDescent="0.2">
      <c r="A3780" s="11">
        <v>990</v>
      </c>
      <c r="B3780" s="11" t="str">
        <f t="shared" si="70"/>
        <v>Charles G. Koch Charitable Foundation_Foundation for Economic Education (FEE)2017228000</v>
      </c>
      <c r="C3780" s="11" t="s">
        <v>19</v>
      </c>
      <c r="D3780" s="11" t="s">
        <v>1256</v>
      </c>
      <c r="E3780" s="11" t="s">
        <v>1256</v>
      </c>
      <c r="F3780" s="4">
        <v>228000</v>
      </c>
      <c r="G3780" s="3">
        <v>2017</v>
      </c>
      <c r="H3780" s="3" t="s">
        <v>21</v>
      </c>
      <c r="I3780" s="12"/>
      <c r="J3780" s="3">
        <v>392</v>
      </c>
      <c r="K3780" s="3" t="str">
        <f>IF(VLOOKUP(D3780,'Resources Final'!A:C,3,FALSE)=0,"",VLOOKUP(D3780,'Resources Final'!A:C,3,FALSE))</f>
        <v/>
      </c>
      <c r="L3780" s="3" t="str">
        <f>IF(VLOOKUP(D3780,'Resources Final'!A:D,4,FALSE)=0,"",VLOOKUP(D3780,'Resources Final'!A:D,4,FALSE))</f>
        <v/>
      </c>
      <c r="M3780" s="3" t="str">
        <f>IF(VLOOKUP(D3780,'Resources Final'!A:E,5,FALSE)=0,"",VLOOKUP(D3780,'Resources Final'!A:E,5,FALSE))</f>
        <v/>
      </c>
      <c r="N3780" s="7" t="str">
        <f>IF(VLOOKUP(D3780,'Resources Final'!A:F,6,FALSE)=0,"",VLOOKUP(D3780,'Resources Final'!A:F,6,FALSE))</f>
        <v>http://www.sourcewatch.org/index.php/Foundation_for_Economic_Education</v>
      </c>
      <c r="O3780" s="3" t="str">
        <f>IF(VLOOKUP(D3780,'Resources Final'!A:G,7,FALSE)=0,"",VLOOKUP(D3780,'Resources Final'!A:G,7,FALSE))</f>
        <v>Sourcewatch</v>
      </c>
    </row>
    <row r="3781" spans="1:15" x14ac:dyDescent="0.2">
      <c r="A3781" s="11">
        <v>990</v>
      </c>
      <c r="B3781" s="11" t="str">
        <f t="shared" si="70"/>
        <v>Charles G. Koch Charitable Foundation_East Tennessee State University201713500</v>
      </c>
      <c r="C3781" s="11" t="s">
        <v>19</v>
      </c>
      <c r="D3781" s="11" t="s">
        <v>1097</v>
      </c>
      <c r="E3781" s="11" t="s">
        <v>1097</v>
      </c>
      <c r="F3781" s="4">
        <v>13500</v>
      </c>
      <c r="G3781" s="3">
        <v>2017</v>
      </c>
      <c r="H3781" s="3" t="s">
        <v>21</v>
      </c>
      <c r="I3781" s="12"/>
      <c r="J3781" s="3">
        <v>393</v>
      </c>
      <c r="K3781" s="3" t="str">
        <f>IF(VLOOKUP(D3781,'Resources Final'!A:C,3,FALSE)=0,"",VLOOKUP(D3781,'Resources Final'!A:C,3,FALSE))</f>
        <v/>
      </c>
      <c r="L3781" s="3" t="str">
        <f>IF(VLOOKUP(D3781,'Resources Final'!A:D,4,FALSE)=0,"",VLOOKUP(D3781,'Resources Final'!A:D,4,FALSE))</f>
        <v>Y</v>
      </c>
      <c r="M3781" s="3" t="str">
        <f>IF(VLOOKUP(D3781,'Resources Final'!A:E,5,FALSE)=0,"",VLOOKUP(D3781,'Resources Final'!A:E,5,FALSE))</f>
        <v/>
      </c>
      <c r="N3781" s="7" t="str">
        <f>IF(VLOOKUP(D3781,'Resources Final'!A:F,6,FALSE)=0,"",VLOOKUP(D3781,'Resources Final'!A:F,6,FALSE))</f>
        <v/>
      </c>
      <c r="O3781" s="3" t="str">
        <f>IF(VLOOKUP(D3781,'Resources Final'!A:G,7,FALSE)=0,"",VLOOKUP(D3781,'Resources Final'!A:G,7,FALSE))</f>
        <v/>
      </c>
    </row>
    <row r="3782" spans="1:15" x14ac:dyDescent="0.2">
      <c r="A3782" s="11">
        <v>990</v>
      </c>
      <c r="B3782" s="11" t="str">
        <f t="shared" si="70"/>
        <v>Charles G. Koch Charitable Foundation_Florida State University Foundation2017459684</v>
      </c>
      <c r="C3782" s="11" t="s">
        <v>19</v>
      </c>
      <c r="D3782" s="11" t="s">
        <v>1237</v>
      </c>
      <c r="E3782" s="11" t="s">
        <v>1236</v>
      </c>
      <c r="F3782" s="4">
        <v>459684</v>
      </c>
      <c r="G3782" s="3">
        <v>2017</v>
      </c>
      <c r="H3782" s="3" t="s">
        <v>21</v>
      </c>
      <c r="I3782" s="12"/>
      <c r="J3782" s="3">
        <v>394</v>
      </c>
      <c r="K3782" s="3" t="str">
        <f>IF(VLOOKUP(D3782,'Resources Final'!A:C,3,FALSE)=0,"",VLOOKUP(D3782,'Resources Final'!A:C,3,FALSE))</f>
        <v/>
      </c>
      <c r="L3782" s="3" t="str">
        <f>IF(VLOOKUP(D3782,'Resources Final'!A:D,4,FALSE)=0,"",VLOOKUP(D3782,'Resources Final'!A:D,4,FALSE))</f>
        <v>Y</v>
      </c>
      <c r="M3782" s="3" t="str">
        <f>IF(VLOOKUP(D3782,'Resources Final'!A:E,5,FALSE)=0,"",VLOOKUP(D3782,'Resources Final'!A:E,5,FALSE))</f>
        <v/>
      </c>
      <c r="N3782" s="7" t="str">
        <f>IF(VLOOKUP(D3782,'Resources Final'!A:F,6,FALSE)=0,"",VLOOKUP(D3782,'Resources Final'!A:F,6,FALSE))</f>
        <v/>
      </c>
      <c r="O3782" s="3" t="str">
        <f>IF(VLOOKUP(D3782,'Resources Final'!A:G,7,FALSE)=0,"",VLOOKUP(D3782,'Resources Final'!A:G,7,FALSE))</f>
        <v/>
      </c>
    </row>
    <row r="3783" spans="1:15" x14ac:dyDescent="0.2">
      <c r="A3783" s="11">
        <v>990</v>
      </c>
      <c r="B3783" s="11" t="str">
        <f t="shared" si="70"/>
        <v>Charles G. Koch Charitable Foundation_University of San Francisco201713000</v>
      </c>
      <c r="C3783" s="11" t="s">
        <v>19</v>
      </c>
      <c r="D3783" s="11" t="s">
        <v>3814</v>
      </c>
      <c r="E3783" s="11" t="s">
        <v>3814</v>
      </c>
      <c r="F3783" s="4">
        <v>13000</v>
      </c>
      <c r="G3783" s="3">
        <v>2017</v>
      </c>
      <c r="H3783" s="3" t="s">
        <v>21</v>
      </c>
      <c r="I3783" s="12"/>
      <c r="J3783" s="3">
        <v>395</v>
      </c>
      <c r="K3783" s="3" t="str">
        <f>IF(VLOOKUP(D3783,'Resources Final'!A:C,3,FALSE)=0,"",VLOOKUP(D3783,'Resources Final'!A:C,3,FALSE))</f>
        <v/>
      </c>
      <c r="L3783" s="3" t="str">
        <f>IF(VLOOKUP(D3783,'Resources Final'!A:D,4,FALSE)=0,"",VLOOKUP(D3783,'Resources Final'!A:D,4,FALSE))</f>
        <v>Y</v>
      </c>
      <c r="M3783" s="3" t="str">
        <f>IF(VLOOKUP(D3783,'Resources Final'!A:E,5,FALSE)=0,"",VLOOKUP(D3783,'Resources Final'!A:E,5,FALSE))</f>
        <v/>
      </c>
      <c r="N3783" s="7" t="str">
        <f>IF(VLOOKUP(D3783,'Resources Final'!A:F,6,FALSE)=0,"",VLOOKUP(D3783,'Resources Final'!A:F,6,FALSE))</f>
        <v/>
      </c>
      <c r="O3783" s="3" t="str">
        <f>IF(VLOOKUP(D3783,'Resources Final'!A:G,7,FALSE)=0,"",VLOOKUP(D3783,'Resources Final'!A:G,7,FALSE))</f>
        <v/>
      </c>
    </row>
    <row r="3784" spans="1:15" x14ac:dyDescent="0.2">
      <c r="A3784" s="11">
        <v>990</v>
      </c>
      <c r="B3784" s="11" t="str">
        <f t="shared" si="70"/>
        <v>Charles G. Koch Charitable Foundation_Truman State University201710000</v>
      </c>
      <c r="C3784" s="11" t="s">
        <v>19</v>
      </c>
      <c r="D3784" s="11" t="s">
        <v>3689</v>
      </c>
      <c r="E3784" s="11" t="s">
        <v>3689</v>
      </c>
      <c r="F3784" s="4">
        <v>10000</v>
      </c>
      <c r="G3784" s="3">
        <v>2017</v>
      </c>
      <c r="H3784" s="3" t="s">
        <v>21</v>
      </c>
      <c r="I3784" s="12"/>
      <c r="J3784" s="3">
        <v>396</v>
      </c>
      <c r="K3784" s="3" t="str">
        <f>IF(VLOOKUP(D3784,'Resources Final'!A:C,3,FALSE)=0,"",VLOOKUP(D3784,'Resources Final'!A:C,3,FALSE))</f>
        <v/>
      </c>
      <c r="L3784" s="3" t="str">
        <f>IF(VLOOKUP(D3784,'Resources Final'!A:D,4,FALSE)=0,"",VLOOKUP(D3784,'Resources Final'!A:D,4,FALSE))</f>
        <v>Y</v>
      </c>
      <c r="M3784" s="3" t="str">
        <f>IF(VLOOKUP(D3784,'Resources Final'!A:E,5,FALSE)=0,"",VLOOKUP(D3784,'Resources Final'!A:E,5,FALSE))</f>
        <v/>
      </c>
      <c r="N3784" s="7" t="str">
        <f>IF(VLOOKUP(D3784,'Resources Final'!A:F,6,FALSE)=0,"",VLOOKUP(D3784,'Resources Final'!A:F,6,FALSE))</f>
        <v/>
      </c>
      <c r="O3784" s="3" t="str">
        <f>IF(VLOOKUP(D3784,'Resources Final'!A:G,7,FALSE)=0,"",VLOOKUP(D3784,'Resources Final'!A:G,7,FALSE))</f>
        <v/>
      </c>
    </row>
    <row r="3785" spans="1:15" x14ac:dyDescent="0.2">
      <c r="A3785" s="11">
        <v>990</v>
      </c>
      <c r="B3785" s="11" t="str">
        <f t="shared" si="70"/>
        <v>Charles G. Koch Charitable Foundation_Loyola University - New Orleans201740700</v>
      </c>
      <c r="C3785" s="11" t="s">
        <v>19</v>
      </c>
      <c r="D3785" s="11" t="s">
        <v>2214</v>
      </c>
      <c r="E3785" s="11" t="s">
        <v>2213</v>
      </c>
      <c r="F3785" s="4">
        <v>40700</v>
      </c>
      <c r="G3785" s="3">
        <v>2017</v>
      </c>
      <c r="H3785" s="3" t="s">
        <v>21</v>
      </c>
      <c r="I3785" s="12"/>
      <c r="J3785" s="3">
        <v>397</v>
      </c>
      <c r="K3785" s="3" t="str">
        <f>IF(VLOOKUP(D3785,'Resources Final'!A:C,3,FALSE)=0,"",VLOOKUP(D3785,'Resources Final'!A:C,3,FALSE))</f>
        <v/>
      </c>
      <c r="L3785" s="3" t="str">
        <f>IF(VLOOKUP(D3785,'Resources Final'!A:D,4,FALSE)=0,"",VLOOKUP(D3785,'Resources Final'!A:D,4,FALSE))</f>
        <v>Y</v>
      </c>
      <c r="M3785" s="3" t="str">
        <f>IF(VLOOKUP(D3785,'Resources Final'!A:E,5,FALSE)=0,"",VLOOKUP(D3785,'Resources Final'!A:E,5,FALSE))</f>
        <v/>
      </c>
      <c r="N3785" s="7" t="str">
        <f>IF(VLOOKUP(D3785,'Resources Final'!A:F,6,FALSE)=0,"",VLOOKUP(D3785,'Resources Final'!A:F,6,FALSE))</f>
        <v/>
      </c>
      <c r="O3785" s="3" t="str">
        <f>IF(VLOOKUP(D3785,'Resources Final'!A:G,7,FALSE)=0,"",VLOOKUP(D3785,'Resources Final'!A:G,7,FALSE))</f>
        <v/>
      </c>
    </row>
    <row r="3786" spans="1:15" x14ac:dyDescent="0.2">
      <c r="A3786" s="11">
        <v>990</v>
      </c>
      <c r="B3786" s="11" t="str">
        <f t="shared" si="70"/>
        <v>Charles G. Koch Charitable Foundation_University of Central Arkansas Foundation201718000</v>
      </c>
      <c r="C3786" s="11" t="s">
        <v>19</v>
      </c>
      <c r="D3786" s="11" t="s">
        <v>3745</v>
      </c>
      <c r="E3786" s="11" t="s">
        <v>3746</v>
      </c>
      <c r="F3786" s="4">
        <v>18000</v>
      </c>
      <c r="G3786" s="3">
        <v>2017</v>
      </c>
      <c r="H3786" s="3" t="s">
        <v>21</v>
      </c>
      <c r="I3786" s="12"/>
      <c r="J3786" s="3">
        <v>398</v>
      </c>
      <c r="K3786" s="3" t="str">
        <f>IF(VLOOKUP(D3786,'Resources Final'!A:C,3,FALSE)=0,"",VLOOKUP(D3786,'Resources Final'!A:C,3,FALSE))</f>
        <v/>
      </c>
      <c r="L3786" s="3" t="str">
        <f>IF(VLOOKUP(D3786,'Resources Final'!A:D,4,FALSE)=0,"",VLOOKUP(D3786,'Resources Final'!A:D,4,FALSE))</f>
        <v>Y</v>
      </c>
      <c r="M3786" s="3" t="str">
        <f>IF(VLOOKUP(D3786,'Resources Final'!A:E,5,FALSE)=0,"",VLOOKUP(D3786,'Resources Final'!A:E,5,FALSE))</f>
        <v/>
      </c>
      <c r="N3786" s="7" t="str">
        <f>IF(VLOOKUP(D3786,'Resources Final'!A:F,6,FALSE)=0,"",VLOOKUP(D3786,'Resources Final'!A:F,6,FALSE))</f>
        <v/>
      </c>
      <c r="O3786" s="3" t="str">
        <f>IF(VLOOKUP(D3786,'Resources Final'!A:G,7,FALSE)=0,"",VLOOKUP(D3786,'Resources Final'!A:G,7,FALSE))</f>
        <v/>
      </c>
    </row>
    <row r="3787" spans="1:15" x14ac:dyDescent="0.2">
      <c r="A3787" s="11">
        <v>990</v>
      </c>
      <c r="B3787" s="11" t="str">
        <f t="shared" si="70"/>
        <v>Charles G. Koch Charitable Foundation_University of the Cumberlands20175000</v>
      </c>
      <c r="C3787" s="11" t="s">
        <v>19</v>
      </c>
      <c r="D3787" s="11" t="s">
        <v>3836</v>
      </c>
      <c r="E3787" s="11" t="s">
        <v>3836</v>
      </c>
      <c r="F3787" s="4">
        <v>5000</v>
      </c>
      <c r="G3787" s="3">
        <v>2017</v>
      </c>
      <c r="H3787" s="3" t="s">
        <v>21</v>
      </c>
      <c r="I3787" s="12"/>
      <c r="J3787" s="3">
        <v>399</v>
      </c>
      <c r="K3787" s="3" t="str">
        <f>IF(VLOOKUP(D3787,'Resources Final'!A:C,3,FALSE)=0,"",VLOOKUP(D3787,'Resources Final'!A:C,3,FALSE))</f>
        <v/>
      </c>
      <c r="L3787" s="3" t="str">
        <f>IF(VLOOKUP(D3787,'Resources Final'!A:D,4,FALSE)=0,"",VLOOKUP(D3787,'Resources Final'!A:D,4,FALSE))</f>
        <v>Y</v>
      </c>
      <c r="M3787" s="3" t="str">
        <f>IF(VLOOKUP(D3787,'Resources Final'!A:E,5,FALSE)=0,"",VLOOKUP(D3787,'Resources Final'!A:E,5,FALSE))</f>
        <v/>
      </c>
      <c r="N3787" s="7" t="str">
        <f>IF(VLOOKUP(D3787,'Resources Final'!A:F,6,FALSE)=0,"",VLOOKUP(D3787,'Resources Final'!A:F,6,FALSE))</f>
        <v/>
      </c>
      <c r="O3787" s="3" t="str">
        <f>IF(VLOOKUP(D3787,'Resources Final'!A:G,7,FALSE)=0,"",VLOOKUP(D3787,'Resources Final'!A:G,7,FALSE))</f>
        <v/>
      </c>
    </row>
    <row r="3788" spans="1:15" x14ac:dyDescent="0.2">
      <c r="A3788" s="11">
        <v>990</v>
      </c>
      <c r="B3788" s="11" t="str">
        <f t="shared" si="70"/>
        <v>Charles G. Koch Charitable Foundation_National Institute for Direct Instruction20178888</v>
      </c>
      <c r="C3788" s="11" t="s">
        <v>19</v>
      </c>
      <c r="D3788" s="11" t="s">
        <v>2616</v>
      </c>
      <c r="E3788" s="11" t="s">
        <v>2616</v>
      </c>
      <c r="F3788" s="4">
        <v>8888</v>
      </c>
      <c r="G3788" s="3">
        <v>2017</v>
      </c>
      <c r="H3788" s="3" t="s">
        <v>21</v>
      </c>
      <c r="I3788" s="12"/>
      <c r="J3788" s="3">
        <v>400</v>
      </c>
      <c r="K3788" s="3" t="str">
        <f>IF(VLOOKUP(D3788,'Resources Final'!A:C,3,FALSE)=0,"",VLOOKUP(D3788,'Resources Final'!A:C,3,FALSE))</f>
        <v/>
      </c>
      <c r="L3788" s="3" t="str">
        <f>IF(VLOOKUP(D3788,'Resources Final'!A:D,4,FALSE)=0,"",VLOOKUP(D3788,'Resources Final'!A:D,4,FALSE))</f>
        <v/>
      </c>
      <c r="M3788" s="3" t="str">
        <f>IF(VLOOKUP(D3788,'Resources Final'!A:E,5,FALSE)=0,"",VLOOKUP(D3788,'Resources Final'!A:E,5,FALSE))</f>
        <v/>
      </c>
      <c r="N3788" s="7" t="str">
        <f>IF(VLOOKUP(D3788,'Resources Final'!A:F,6,FALSE)=0,"",VLOOKUP(D3788,'Resources Final'!A:F,6,FALSE))</f>
        <v/>
      </c>
      <c r="O3788" s="3" t="str">
        <f>IF(VLOOKUP(D3788,'Resources Final'!A:G,7,FALSE)=0,"",VLOOKUP(D3788,'Resources Final'!A:G,7,FALSE))</f>
        <v/>
      </c>
    </row>
    <row r="3789" spans="1:15" x14ac:dyDescent="0.2">
      <c r="A3789" s="11">
        <v>990</v>
      </c>
      <c r="B3789" s="11" t="str">
        <f t="shared" si="70"/>
        <v>Charles G. Koch Charitable Foundation_Cutrer20173150</v>
      </c>
      <c r="C3789" s="11" t="s">
        <v>19</v>
      </c>
      <c r="D3789" s="11" t="s">
        <v>895</v>
      </c>
      <c r="E3789" s="11" t="s">
        <v>895</v>
      </c>
      <c r="F3789" s="4">
        <v>3150</v>
      </c>
      <c r="G3789" s="3">
        <v>2017</v>
      </c>
      <c r="H3789" s="3" t="s">
        <v>21</v>
      </c>
      <c r="I3789" s="12" t="s">
        <v>31</v>
      </c>
      <c r="J3789" s="3">
        <v>401</v>
      </c>
      <c r="K3789" s="3" t="str">
        <f>IF(VLOOKUP(D3789,'Resources Final'!A:C,3,FALSE)=0,"",VLOOKUP(D3789,'Resources Final'!A:C,3,FALSE))</f>
        <v>Y</v>
      </c>
      <c r="L3789" s="3" t="str">
        <f>IF(VLOOKUP(D3789,'Resources Final'!A:D,4,FALSE)=0,"",VLOOKUP(D3789,'Resources Final'!A:D,4,FALSE))</f>
        <v/>
      </c>
      <c r="M3789" s="3" t="str">
        <f>IF(VLOOKUP(D3789,'Resources Final'!A:E,5,FALSE)=0,"",VLOOKUP(D3789,'Resources Final'!A:E,5,FALSE))</f>
        <v/>
      </c>
      <c r="N3789" s="7" t="str">
        <f>IF(VLOOKUP(D3789,'Resources Final'!A:F,6,FALSE)=0,"",VLOOKUP(D3789,'Resources Final'!A:F,6,FALSE))</f>
        <v/>
      </c>
      <c r="O3789" s="3" t="str">
        <f>IF(VLOOKUP(D3789,'Resources Final'!A:G,7,FALSE)=0,"",VLOOKUP(D3789,'Resources Final'!A:G,7,FALSE))</f>
        <v/>
      </c>
    </row>
    <row r="3790" spans="1:15" x14ac:dyDescent="0.2">
      <c r="A3790" s="11">
        <v>990</v>
      </c>
      <c r="B3790" s="11" t="str">
        <f t="shared" si="70"/>
        <v>Charles G. Koch Charitable Foundation_Purdue Research Foundation2017195000</v>
      </c>
      <c r="C3790" s="11" t="s">
        <v>19</v>
      </c>
      <c r="D3790" s="11" t="s">
        <v>2926</v>
      </c>
      <c r="E3790" s="11" t="s">
        <v>2927</v>
      </c>
      <c r="F3790" s="4">
        <v>195000</v>
      </c>
      <c r="G3790" s="3">
        <v>2017</v>
      </c>
      <c r="H3790" s="3" t="s">
        <v>21</v>
      </c>
      <c r="I3790" s="12"/>
      <c r="J3790" s="3">
        <v>402</v>
      </c>
      <c r="K3790" s="3" t="str">
        <f>IF(VLOOKUP(D3790,'Resources Final'!A:C,3,FALSE)=0,"",VLOOKUP(D3790,'Resources Final'!A:C,3,FALSE))</f>
        <v/>
      </c>
      <c r="L3790" s="3" t="str">
        <f>IF(VLOOKUP(D3790,'Resources Final'!A:D,4,FALSE)=0,"",VLOOKUP(D3790,'Resources Final'!A:D,4,FALSE))</f>
        <v>Y</v>
      </c>
      <c r="M3790" s="3" t="str">
        <f>IF(VLOOKUP(D3790,'Resources Final'!A:E,5,FALSE)=0,"",VLOOKUP(D3790,'Resources Final'!A:E,5,FALSE))</f>
        <v/>
      </c>
      <c r="N3790" s="7" t="str">
        <f>IF(VLOOKUP(D3790,'Resources Final'!A:F,6,FALSE)=0,"",VLOOKUP(D3790,'Resources Final'!A:F,6,FALSE))</f>
        <v/>
      </c>
      <c r="O3790" s="3" t="str">
        <f>IF(VLOOKUP(D3790,'Resources Final'!A:G,7,FALSE)=0,"",VLOOKUP(D3790,'Resources Final'!A:G,7,FALSE))</f>
        <v/>
      </c>
    </row>
    <row r="3791" spans="1:15" x14ac:dyDescent="0.2">
      <c r="A3791" s="11">
        <v>990</v>
      </c>
      <c r="B3791" s="11" t="str">
        <f t="shared" si="70"/>
        <v>Charles G. Koch Charitable Foundation_Clarkson University201726000</v>
      </c>
      <c r="C3791" s="11" t="s">
        <v>19</v>
      </c>
      <c r="D3791" s="11" t="s">
        <v>746</v>
      </c>
      <c r="E3791" s="11" t="s">
        <v>746</v>
      </c>
      <c r="F3791" s="4">
        <v>26000</v>
      </c>
      <c r="G3791" s="3">
        <v>2017</v>
      </c>
      <c r="H3791" s="3" t="s">
        <v>21</v>
      </c>
      <c r="I3791" s="12"/>
      <c r="J3791" s="3">
        <v>403</v>
      </c>
      <c r="K3791" s="3" t="str">
        <f>IF(VLOOKUP(D3791,'Resources Final'!A:C,3,FALSE)=0,"",VLOOKUP(D3791,'Resources Final'!A:C,3,FALSE))</f>
        <v/>
      </c>
      <c r="L3791" s="3" t="str">
        <f>IF(VLOOKUP(D3791,'Resources Final'!A:D,4,FALSE)=0,"",VLOOKUP(D3791,'Resources Final'!A:D,4,FALSE))</f>
        <v>Y</v>
      </c>
      <c r="M3791" s="3" t="str">
        <f>IF(VLOOKUP(D3791,'Resources Final'!A:E,5,FALSE)=0,"",VLOOKUP(D3791,'Resources Final'!A:E,5,FALSE))</f>
        <v/>
      </c>
      <c r="N3791" s="7" t="str">
        <f>IF(VLOOKUP(D3791,'Resources Final'!A:F,6,FALSE)=0,"",VLOOKUP(D3791,'Resources Final'!A:F,6,FALSE))</f>
        <v/>
      </c>
      <c r="O3791" s="3" t="str">
        <f>IF(VLOOKUP(D3791,'Resources Final'!A:G,7,FALSE)=0,"",VLOOKUP(D3791,'Resources Final'!A:G,7,FALSE))</f>
        <v/>
      </c>
    </row>
    <row r="3792" spans="1:15" x14ac:dyDescent="0.2">
      <c r="A3792" s="11">
        <v>990</v>
      </c>
      <c r="B3792" s="11" t="str">
        <f t="shared" si="70"/>
        <v>Charles G. Koch Charitable Foundation_UCLA Foundation201775000</v>
      </c>
      <c r="C3792" s="11" t="s">
        <v>19</v>
      </c>
      <c r="D3792" s="11" t="s">
        <v>3709</v>
      </c>
      <c r="E3792" s="11" t="s">
        <v>3021</v>
      </c>
      <c r="F3792" s="4">
        <v>75000</v>
      </c>
      <c r="G3792" s="3">
        <v>2017</v>
      </c>
      <c r="H3792" s="3" t="s">
        <v>21</v>
      </c>
      <c r="I3792" s="12"/>
      <c r="J3792" s="3">
        <v>404</v>
      </c>
      <c r="K3792" s="3" t="str">
        <f>IF(VLOOKUP(D3792,'Resources Final'!A:C,3,FALSE)=0,"",VLOOKUP(D3792,'Resources Final'!A:C,3,FALSE))</f>
        <v/>
      </c>
      <c r="L3792" s="3" t="str">
        <f>IF(VLOOKUP(D3792,'Resources Final'!A:D,4,FALSE)=0,"",VLOOKUP(D3792,'Resources Final'!A:D,4,FALSE))</f>
        <v>Y</v>
      </c>
      <c r="M3792" s="3" t="str">
        <f>IF(VLOOKUP(D3792,'Resources Final'!A:E,5,FALSE)=0,"",VLOOKUP(D3792,'Resources Final'!A:E,5,FALSE))</f>
        <v/>
      </c>
      <c r="N3792" s="7" t="str">
        <f>IF(VLOOKUP(D3792,'Resources Final'!A:F,6,FALSE)=0,"",VLOOKUP(D3792,'Resources Final'!A:F,6,FALSE))</f>
        <v/>
      </c>
      <c r="O3792" s="3" t="str">
        <f>IF(VLOOKUP(D3792,'Resources Final'!A:G,7,FALSE)=0,"",VLOOKUP(D3792,'Resources Final'!A:G,7,FALSE))</f>
        <v/>
      </c>
    </row>
    <row r="3793" spans="1:15" x14ac:dyDescent="0.2">
      <c r="A3793" s="11">
        <v>990</v>
      </c>
      <c r="B3793" s="11" t="str">
        <f t="shared" si="70"/>
        <v>Charles G. Koch Charitable Foundation_San Diego State University Research Foundation201749000</v>
      </c>
      <c r="C3793" s="11" t="s">
        <v>19</v>
      </c>
      <c r="D3793" s="11" t="s">
        <v>3217</v>
      </c>
      <c r="E3793" s="11" t="s">
        <v>3218</v>
      </c>
      <c r="F3793" s="4">
        <v>49000</v>
      </c>
      <c r="G3793" s="3">
        <v>2017</v>
      </c>
      <c r="H3793" s="3" t="s">
        <v>21</v>
      </c>
      <c r="I3793" s="12"/>
      <c r="J3793" s="3">
        <v>405</v>
      </c>
      <c r="K3793" s="3" t="str">
        <f>IF(VLOOKUP(D3793,'Resources Final'!A:C,3,FALSE)=0,"",VLOOKUP(D3793,'Resources Final'!A:C,3,FALSE))</f>
        <v/>
      </c>
      <c r="L3793" s="3" t="str">
        <f>IF(VLOOKUP(D3793,'Resources Final'!A:D,4,FALSE)=0,"",VLOOKUP(D3793,'Resources Final'!A:D,4,FALSE))</f>
        <v>Y</v>
      </c>
      <c r="M3793" s="3" t="str">
        <f>IF(VLOOKUP(D3793,'Resources Final'!A:E,5,FALSE)=0,"",VLOOKUP(D3793,'Resources Final'!A:E,5,FALSE))</f>
        <v/>
      </c>
      <c r="N3793" s="7" t="str">
        <f>IF(VLOOKUP(D3793,'Resources Final'!A:F,6,FALSE)=0,"",VLOOKUP(D3793,'Resources Final'!A:F,6,FALSE))</f>
        <v/>
      </c>
      <c r="O3793" s="3" t="str">
        <f>IF(VLOOKUP(D3793,'Resources Final'!A:G,7,FALSE)=0,"",VLOOKUP(D3793,'Resources Final'!A:G,7,FALSE))</f>
        <v/>
      </c>
    </row>
    <row r="3794" spans="1:15" x14ac:dyDescent="0.2">
      <c r="A3794" s="11">
        <v>990</v>
      </c>
      <c r="B3794" s="11" t="str">
        <f t="shared" si="70"/>
        <v>Charles G. Koch Charitable Foundation_Lewis Fortune II20173938</v>
      </c>
      <c r="C3794" s="11" t="s">
        <v>19</v>
      </c>
      <c r="D3794" s="11" t="s">
        <v>2149</v>
      </c>
      <c r="E3794" s="11" t="s">
        <v>2149</v>
      </c>
      <c r="F3794" s="4">
        <v>3938</v>
      </c>
      <c r="G3794" s="3">
        <v>2017</v>
      </c>
      <c r="H3794" s="3" t="s">
        <v>21</v>
      </c>
      <c r="I3794" s="12" t="s">
        <v>31</v>
      </c>
      <c r="J3794" s="3">
        <v>406</v>
      </c>
      <c r="K3794" s="3" t="str">
        <f>IF(VLOOKUP(D3794,'Resources Final'!A:C,3,FALSE)=0,"",VLOOKUP(D3794,'Resources Final'!A:C,3,FALSE))</f>
        <v>Y</v>
      </c>
      <c r="L3794" s="3" t="str">
        <f>IF(VLOOKUP(D3794,'Resources Final'!A:D,4,FALSE)=0,"",VLOOKUP(D3794,'Resources Final'!A:D,4,FALSE))</f>
        <v/>
      </c>
      <c r="M3794" s="3" t="str">
        <f>IF(VLOOKUP(D3794,'Resources Final'!A:E,5,FALSE)=0,"",VLOOKUP(D3794,'Resources Final'!A:E,5,FALSE))</f>
        <v/>
      </c>
      <c r="N3794" s="7" t="str">
        <f>IF(VLOOKUP(D3794,'Resources Final'!A:F,6,FALSE)=0,"",VLOOKUP(D3794,'Resources Final'!A:F,6,FALSE))</f>
        <v/>
      </c>
      <c r="O3794" s="3" t="str">
        <f>IF(VLOOKUP(D3794,'Resources Final'!A:G,7,FALSE)=0,"",VLOOKUP(D3794,'Resources Final'!A:G,7,FALSE))</f>
        <v/>
      </c>
    </row>
    <row r="3795" spans="1:15" x14ac:dyDescent="0.2">
      <c r="A3795" s="11">
        <v>990</v>
      </c>
      <c r="B3795" s="11" t="str">
        <f t="shared" si="70"/>
        <v>Charles G. Koch Charitable Foundation_Pritchard20176111</v>
      </c>
      <c r="C3795" s="11" t="s">
        <v>19</v>
      </c>
      <c r="D3795" s="11" t="s">
        <v>2911</v>
      </c>
      <c r="E3795" s="11" t="s">
        <v>2911</v>
      </c>
      <c r="F3795" s="4">
        <v>6111</v>
      </c>
      <c r="G3795" s="3">
        <v>2017</v>
      </c>
      <c r="H3795" s="3" t="s">
        <v>21</v>
      </c>
      <c r="I3795" s="12" t="s">
        <v>31</v>
      </c>
      <c r="J3795" s="3">
        <v>407</v>
      </c>
      <c r="K3795" s="3" t="str">
        <f>IF(VLOOKUP(D3795,'Resources Final'!A:C,3,FALSE)=0,"",VLOOKUP(D3795,'Resources Final'!A:C,3,FALSE))</f>
        <v>Y</v>
      </c>
      <c r="L3795" s="3" t="str">
        <f>IF(VLOOKUP(D3795,'Resources Final'!A:D,4,FALSE)=0,"",VLOOKUP(D3795,'Resources Final'!A:D,4,FALSE))</f>
        <v/>
      </c>
      <c r="M3795" s="3" t="str">
        <f>IF(VLOOKUP(D3795,'Resources Final'!A:E,5,FALSE)=0,"",VLOOKUP(D3795,'Resources Final'!A:E,5,FALSE))</f>
        <v/>
      </c>
      <c r="N3795" s="7" t="str">
        <f>IF(VLOOKUP(D3795,'Resources Final'!A:F,6,FALSE)=0,"",VLOOKUP(D3795,'Resources Final'!A:F,6,FALSE))</f>
        <v/>
      </c>
      <c r="O3795" s="3" t="str">
        <f>IF(VLOOKUP(D3795,'Resources Final'!A:G,7,FALSE)=0,"",VLOOKUP(D3795,'Resources Final'!A:G,7,FALSE))</f>
        <v/>
      </c>
    </row>
    <row r="3796" spans="1:15" x14ac:dyDescent="0.2">
      <c r="A3796" s="11">
        <v>990</v>
      </c>
      <c r="B3796" s="11" t="str">
        <f t="shared" si="70"/>
        <v>Charles G. Koch Charitable Foundation_Roloff20173825</v>
      </c>
      <c r="C3796" s="11" t="s">
        <v>19</v>
      </c>
      <c r="D3796" s="11" t="s">
        <v>3112</v>
      </c>
      <c r="E3796" s="11" t="s">
        <v>3112</v>
      </c>
      <c r="F3796" s="4">
        <v>3825</v>
      </c>
      <c r="G3796" s="3">
        <v>2017</v>
      </c>
      <c r="H3796" s="3" t="s">
        <v>21</v>
      </c>
      <c r="I3796" s="12" t="s">
        <v>31</v>
      </c>
      <c r="J3796" s="3">
        <v>408</v>
      </c>
      <c r="K3796" s="3" t="str">
        <f>IF(VLOOKUP(D3796,'Resources Final'!A:C,3,FALSE)=0,"",VLOOKUP(D3796,'Resources Final'!A:C,3,FALSE))</f>
        <v>Y</v>
      </c>
      <c r="L3796" s="3" t="str">
        <f>IF(VLOOKUP(D3796,'Resources Final'!A:D,4,FALSE)=0,"",VLOOKUP(D3796,'Resources Final'!A:D,4,FALSE))</f>
        <v/>
      </c>
      <c r="M3796" s="3" t="str">
        <f>IF(VLOOKUP(D3796,'Resources Final'!A:E,5,FALSE)=0,"",VLOOKUP(D3796,'Resources Final'!A:E,5,FALSE))</f>
        <v/>
      </c>
      <c r="N3796" s="7" t="str">
        <f>IF(VLOOKUP(D3796,'Resources Final'!A:F,6,FALSE)=0,"",VLOOKUP(D3796,'Resources Final'!A:F,6,FALSE))</f>
        <v/>
      </c>
      <c r="O3796" s="3" t="str">
        <f>IF(VLOOKUP(D3796,'Resources Final'!A:G,7,FALSE)=0,"",VLOOKUP(D3796,'Resources Final'!A:G,7,FALSE))</f>
        <v/>
      </c>
    </row>
    <row r="3797" spans="1:15" x14ac:dyDescent="0.2">
      <c r="A3797" s="11">
        <v>990</v>
      </c>
      <c r="B3797" s="11" t="str">
        <f t="shared" si="70"/>
        <v>Charles G. Koch Charitable Foundation_University of Virginia Law School Foundation2017145000</v>
      </c>
      <c r="C3797" s="11" t="s">
        <v>19</v>
      </c>
      <c r="D3797" s="11" t="s">
        <v>3840</v>
      </c>
      <c r="E3797" s="11" t="s">
        <v>3012</v>
      </c>
      <c r="F3797" s="4">
        <v>145000</v>
      </c>
      <c r="G3797" s="3">
        <v>2017</v>
      </c>
      <c r="H3797" s="3" t="s">
        <v>21</v>
      </c>
      <c r="I3797" s="12"/>
      <c r="J3797" s="3">
        <v>409</v>
      </c>
      <c r="K3797" s="3" t="str">
        <f>IF(VLOOKUP(D3797,'Resources Final'!A:C,3,FALSE)=0,"",VLOOKUP(D3797,'Resources Final'!A:C,3,FALSE))</f>
        <v/>
      </c>
      <c r="L3797" s="3" t="str">
        <f>IF(VLOOKUP(D3797,'Resources Final'!A:D,4,FALSE)=0,"",VLOOKUP(D3797,'Resources Final'!A:D,4,FALSE))</f>
        <v>Y</v>
      </c>
      <c r="M3797" s="3" t="str">
        <f>IF(VLOOKUP(D3797,'Resources Final'!A:E,5,FALSE)=0,"",VLOOKUP(D3797,'Resources Final'!A:E,5,FALSE))</f>
        <v/>
      </c>
      <c r="N3797" s="7" t="str">
        <f>IF(VLOOKUP(D3797,'Resources Final'!A:F,6,FALSE)=0,"",VLOOKUP(D3797,'Resources Final'!A:F,6,FALSE))</f>
        <v/>
      </c>
      <c r="O3797" s="3" t="str">
        <f>IF(VLOOKUP(D3797,'Resources Final'!A:G,7,FALSE)=0,"",VLOOKUP(D3797,'Resources Final'!A:G,7,FALSE))</f>
        <v/>
      </c>
    </row>
    <row r="3798" spans="1:15" x14ac:dyDescent="0.2">
      <c r="A3798" s="11">
        <v>990</v>
      </c>
      <c r="B3798" s="11" t="str">
        <f t="shared" si="70"/>
        <v>Charles G. Koch Charitable Foundation_O'Donnell20174725</v>
      </c>
      <c r="C3798" s="11" t="s">
        <v>19</v>
      </c>
      <c r="D3798" s="11" t="s">
        <v>2722</v>
      </c>
      <c r="E3798" s="11" t="s">
        <v>2722</v>
      </c>
      <c r="F3798" s="4">
        <v>4725</v>
      </c>
      <c r="G3798" s="3">
        <v>2017</v>
      </c>
      <c r="H3798" s="3" t="s">
        <v>21</v>
      </c>
      <c r="I3798" s="12" t="s">
        <v>31</v>
      </c>
      <c r="J3798" s="3">
        <v>410</v>
      </c>
      <c r="K3798" s="3" t="str">
        <f>IF(VLOOKUP(D3798,'Resources Final'!A:C,3,FALSE)=0,"",VLOOKUP(D3798,'Resources Final'!A:C,3,FALSE))</f>
        <v>Y</v>
      </c>
      <c r="L3798" s="3" t="str">
        <f>IF(VLOOKUP(D3798,'Resources Final'!A:D,4,FALSE)=0,"",VLOOKUP(D3798,'Resources Final'!A:D,4,FALSE))</f>
        <v/>
      </c>
      <c r="M3798" s="3" t="str">
        <f>IF(VLOOKUP(D3798,'Resources Final'!A:E,5,FALSE)=0,"",VLOOKUP(D3798,'Resources Final'!A:E,5,FALSE))</f>
        <v/>
      </c>
      <c r="N3798" s="7" t="str">
        <f>IF(VLOOKUP(D3798,'Resources Final'!A:F,6,FALSE)=0,"",VLOOKUP(D3798,'Resources Final'!A:F,6,FALSE))</f>
        <v/>
      </c>
      <c r="O3798" s="3" t="str">
        <f>IF(VLOOKUP(D3798,'Resources Final'!A:G,7,FALSE)=0,"",VLOOKUP(D3798,'Resources Final'!A:G,7,FALSE))</f>
        <v/>
      </c>
    </row>
    <row r="3799" spans="1:15" x14ac:dyDescent="0.2">
      <c r="A3799" s="11">
        <v>990</v>
      </c>
      <c r="B3799" s="11" t="str">
        <f t="shared" si="70"/>
        <v>Charles G. Koch Charitable Foundation_Shields20173150</v>
      </c>
      <c r="C3799" s="11" t="s">
        <v>19</v>
      </c>
      <c r="D3799" s="11" t="s">
        <v>3306</v>
      </c>
      <c r="E3799" s="11" t="s">
        <v>3306</v>
      </c>
      <c r="F3799" s="4">
        <v>3150</v>
      </c>
      <c r="G3799" s="3">
        <v>2017</v>
      </c>
      <c r="H3799" s="3" t="s">
        <v>21</v>
      </c>
      <c r="I3799" s="12" t="s">
        <v>31</v>
      </c>
      <c r="J3799" s="3">
        <v>411</v>
      </c>
      <c r="K3799" s="3" t="str">
        <f>IF(VLOOKUP(D3799,'Resources Final'!A:C,3,FALSE)=0,"",VLOOKUP(D3799,'Resources Final'!A:C,3,FALSE))</f>
        <v>Y</v>
      </c>
      <c r="L3799" s="3" t="str">
        <f>IF(VLOOKUP(D3799,'Resources Final'!A:D,4,FALSE)=0,"",VLOOKUP(D3799,'Resources Final'!A:D,4,FALSE))</f>
        <v/>
      </c>
      <c r="M3799" s="3" t="str">
        <f>IF(VLOOKUP(D3799,'Resources Final'!A:E,5,FALSE)=0,"",VLOOKUP(D3799,'Resources Final'!A:E,5,FALSE))</f>
        <v/>
      </c>
      <c r="N3799" s="7" t="str">
        <f>IF(VLOOKUP(D3799,'Resources Final'!A:F,6,FALSE)=0,"",VLOOKUP(D3799,'Resources Final'!A:F,6,FALSE))</f>
        <v/>
      </c>
      <c r="O3799" s="3" t="str">
        <f>IF(VLOOKUP(D3799,'Resources Final'!A:G,7,FALSE)=0,"",VLOOKUP(D3799,'Resources Final'!A:G,7,FALSE))</f>
        <v/>
      </c>
    </row>
    <row r="3800" spans="1:15" x14ac:dyDescent="0.2">
      <c r="A3800" s="11">
        <v>990</v>
      </c>
      <c r="B3800" s="11" t="str">
        <f t="shared" si="70"/>
        <v>Charles G. Koch Charitable Foundation_Moaz Al Nouri20174605</v>
      </c>
      <c r="C3800" s="11" t="s">
        <v>19</v>
      </c>
      <c r="D3800" s="11" t="s">
        <v>2497</v>
      </c>
      <c r="E3800" s="11" t="s">
        <v>2497</v>
      </c>
      <c r="F3800" s="4">
        <v>4605</v>
      </c>
      <c r="G3800" s="3">
        <v>2017</v>
      </c>
      <c r="H3800" s="3" t="s">
        <v>21</v>
      </c>
      <c r="I3800" s="12" t="s">
        <v>31</v>
      </c>
      <c r="J3800" s="3">
        <v>412</v>
      </c>
      <c r="K3800" s="3" t="str">
        <f>IF(VLOOKUP(D3800,'Resources Final'!A:C,3,FALSE)=0,"",VLOOKUP(D3800,'Resources Final'!A:C,3,FALSE))</f>
        <v>Y</v>
      </c>
      <c r="L3800" s="3" t="str">
        <f>IF(VLOOKUP(D3800,'Resources Final'!A:D,4,FALSE)=0,"",VLOOKUP(D3800,'Resources Final'!A:D,4,FALSE))</f>
        <v/>
      </c>
      <c r="M3800" s="3" t="str">
        <f>IF(VLOOKUP(D3800,'Resources Final'!A:E,5,FALSE)=0,"",VLOOKUP(D3800,'Resources Final'!A:E,5,FALSE))</f>
        <v/>
      </c>
      <c r="N3800" s="7" t="str">
        <f>IF(VLOOKUP(D3800,'Resources Final'!A:F,6,FALSE)=0,"",VLOOKUP(D3800,'Resources Final'!A:F,6,FALSE))</f>
        <v/>
      </c>
      <c r="O3800" s="3" t="str">
        <f>IF(VLOOKUP(D3800,'Resources Final'!A:G,7,FALSE)=0,"",VLOOKUP(D3800,'Resources Final'!A:G,7,FALSE))</f>
        <v/>
      </c>
    </row>
    <row r="3801" spans="1:15" x14ac:dyDescent="0.2">
      <c r="A3801" s="11">
        <v>990</v>
      </c>
      <c r="B3801" s="11" t="str">
        <f t="shared" si="70"/>
        <v>Charles G. Koch Charitable Foundation_Lincoln Network2017400000</v>
      </c>
      <c r="C3801" s="11" t="s">
        <v>19</v>
      </c>
      <c r="D3801" s="11" t="s">
        <v>2174</v>
      </c>
      <c r="E3801" s="11" t="s">
        <v>2174</v>
      </c>
      <c r="F3801" s="4">
        <v>400000</v>
      </c>
      <c r="G3801" s="3">
        <v>2017</v>
      </c>
      <c r="H3801" s="3" t="s">
        <v>21</v>
      </c>
      <c r="I3801" s="12"/>
      <c r="J3801" s="3">
        <v>413</v>
      </c>
      <c r="K3801" s="3" t="str">
        <f>IF(VLOOKUP(D3801,'Resources Final'!A:C,3,FALSE)=0,"",VLOOKUP(D3801,'Resources Final'!A:C,3,FALSE))</f>
        <v/>
      </c>
      <c r="L3801" s="3" t="str">
        <f>IF(VLOOKUP(D3801,'Resources Final'!A:D,4,FALSE)=0,"",VLOOKUP(D3801,'Resources Final'!A:D,4,FALSE))</f>
        <v/>
      </c>
      <c r="M3801" s="3" t="str">
        <f>IF(VLOOKUP(D3801,'Resources Final'!A:E,5,FALSE)=0,"",VLOOKUP(D3801,'Resources Final'!A:E,5,FALSE))</f>
        <v/>
      </c>
      <c r="N3801" s="7" t="str">
        <f>IF(VLOOKUP(D3801,'Resources Final'!A:F,6,FALSE)=0,"",VLOOKUP(D3801,'Resources Final'!A:F,6,FALSE))</f>
        <v>https://www.sourcewatch.org/index.php/Lincoln_Network</v>
      </c>
      <c r="O3801" s="3" t="str">
        <f>IF(VLOOKUP(D3801,'Resources Final'!A:G,7,FALSE)=0,"",VLOOKUP(D3801,'Resources Final'!A:G,7,FALSE))</f>
        <v>Sourcewatch</v>
      </c>
    </row>
    <row r="3802" spans="1:15" x14ac:dyDescent="0.2">
      <c r="A3802" s="11">
        <v>990</v>
      </c>
      <c r="B3802" s="11" t="str">
        <f t="shared" si="70"/>
        <v>Charles G. Koch Charitable Foundation_Bertolotti20173825</v>
      </c>
      <c r="C3802" s="11" t="s">
        <v>19</v>
      </c>
      <c r="D3802" s="11" t="s">
        <v>417</v>
      </c>
      <c r="E3802" s="11" t="s">
        <v>417</v>
      </c>
      <c r="F3802" s="4">
        <v>3825</v>
      </c>
      <c r="G3802" s="3">
        <v>2017</v>
      </c>
      <c r="H3802" s="3" t="s">
        <v>21</v>
      </c>
      <c r="I3802" s="12" t="s">
        <v>31</v>
      </c>
      <c r="J3802" s="3">
        <v>414</v>
      </c>
      <c r="K3802" s="3" t="str">
        <f>IF(VLOOKUP(D3802,'Resources Final'!A:C,3,FALSE)=0,"",VLOOKUP(D3802,'Resources Final'!A:C,3,FALSE))</f>
        <v>Y</v>
      </c>
      <c r="L3802" s="3" t="str">
        <f>IF(VLOOKUP(D3802,'Resources Final'!A:D,4,FALSE)=0,"",VLOOKUP(D3802,'Resources Final'!A:D,4,FALSE))</f>
        <v/>
      </c>
      <c r="M3802" s="3" t="str">
        <f>IF(VLOOKUP(D3802,'Resources Final'!A:E,5,FALSE)=0,"",VLOOKUP(D3802,'Resources Final'!A:E,5,FALSE))</f>
        <v/>
      </c>
      <c r="N3802" s="7" t="str">
        <f>IF(VLOOKUP(D3802,'Resources Final'!A:F,6,FALSE)=0,"",VLOOKUP(D3802,'Resources Final'!A:F,6,FALSE))</f>
        <v/>
      </c>
      <c r="O3802" s="3" t="str">
        <f>IF(VLOOKUP(D3802,'Resources Final'!A:G,7,FALSE)=0,"",VLOOKUP(D3802,'Resources Final'!A:G,7,FALSE))</f>
        <v/>
      </c>
    </row>
    <row r="3803" spans="1:15" x14ac:dyDescent="0.2">
      <c r="A3803" s="11">
        <v>990</v>
      </c>
      <c r="B3803" s="11" t="str">
        <f t="shared" si="70"/>
        <v>Charles G. Koch Charitable Foundation_Mahmood20173825</v>
      </c>
      <c r="C3803" s="11" t="s">
        <v>19</v>
      </c>
      <c r="D3803" s="11" t="s">
        <v>2291</v>
      </c>
      <c r="E3803" s="11" t="s">
        <v>2291</v>
      </c>
      <c r="F3803" s="4">
        <v>3825</v>
      </c>
      <c r="G3803" s="3">
        <v>2017</v>
      </c>
      <c r="H3803" s="3" t="s">
        <v>21</v>
      </c>
      <c r="I3803" s="12" t="s">
        <v>31</v>
      </c>
      <c r="J3803" s="3">
        <v>415</v>
      </c>
      <c r="K3803" s="3" t="str">
        <f>IF(VLOOKUP(D3803,'Resources Final'!A:C,3,FALSE)=0,"",VLOOKUP(D3803,'Resources Final'!A:C,3,FALSE))</f>
        <v>Y</v>
      </c>
      <c r="L3803" s="3" t="str">
        <f>IF(VLOOKUP(D3803,'Resources Final'!A:D,4,FALSE)=0,"",VLOOKUP(D3803,'Resources Final'!A:D,4,FALSE))</f>
        <v/>
      </c>
      <c r="M3803" s="3" t="str">
        <f>IF(VLOOKUP(D3803,'Resources Final'!A:E,5,FALSE)=0,"",VLOOKUP(D3803,'Resources Final'!A:E,5,FALSE))</f>
        <v/>
      </c>
      <c r="N3803" s="7" t="str">
        <f>IF(VLOOKUP(D3803,'Resources Final'!A:F,6,FALSE)=0,"",VLOOKUP(D3803,'Resources Final'!A:F,6,FALSE))</f>
        <v/>
      </c>
      <c r="O3803" s="3" t="str">
        <f>IF(VLOOKUP(D3803,'Resources Final'!A:G,7,FALSE)=0,"",VLOOKUP(D3803,'Resources Final'!A:G,7,FALSE))</f>
        <v/>
      </c>
    </row>
    <row r="3804" spans="1:15" x14ac:dyDescent="0.2">
      <c r="A3804" s="11">
        <v>990</v>
      </c>
      <c r="B3804" s="11" t="str">
        <f t="shared" si="70"/>
        <v>Charles G. Koch Charitable Foundation_New America Foundation20176500</v>
      </c>
      <c r="C3804" s="11" t="s">
        <v>19</v>
      </c>
      <c r="D3804" s="11" t="s">
        <v>2649</v>
      </c>
      <c r="E3804" s="11" t="s">
        <v>2649</v>
      </c>
      <c r="F3804" s="4">
        <v>6500</v>
      </c>
      <c r="G3804" s="3">
        <v>2017</v>
      </c>
      <c r="H3804" s="3" t="s">
        <v>21</v>
      </c>
      <c r="I3804" s="12"/>
      <c r="J3804" s="3">
        <v>416</v>
      </c>
      <c r="K3804" s="3" t="str">
        <f>IF(VLOOKUP(D3804,'Resources Final'!A:C,3,FALSE)=0,"",VLOOKUP(D3804,'Resources Final'!A:C,3,FALSE))</f>
        <v/>
      </c>
      <c r="L3804" s="3" t="str">
        <f>IF(VLOOKUP(D3804,'Resources Final'!A:D,4,FALSE)=0,"",VLOOKUP(D3804,'Resources Final'!A:D,4,FALSE))</f>
        <v/>
      </c>
      <c r="M3804" s="3" t="str">
        <f>IF(VLOOKUP(D3804,'Resources Final'!A:E,5,FALSE)=0,"",VLOOKUP(D3804,'Resources Final'!A:E,5,FALSE))</f>
        <v/>
      </c>
      <c r="N3804" s="7" t="str">
        <f>IF(VLOOKUP(D3804,'Resources Final'!A:F,6,FALSE)=0,"",VLOOKUP(D3804,'Resources Final'!A:F,6,FALSE))</f>
        <v>https://www.sourcewatch.org/index.php/New_America_Foundation</v>
      </c>
      <c r="O3804" s="3" t="str">
        <f>IF(VLOOKUP(D3804,'Resources Final'!A:G,7,FALSE)=0,"",VLOOKUP(D3804,'Resources Final'!A:G,7,FALSE))</f>
        <v>Sourcewatch</v>
      </c>
    </row>
    <row r="3805" spans="1:15" x14ac:dyDescent="0.2">
      <c r="A3805" s="11">
        <v>990</v>
      </c>
      <c r="B3805" s="11" t="str">
        <f t="shared" si="70"/>
        <v>Charles G. Koch Charitable Foundation_R Street Institute201757468</v>
      </c>
      <c r="C3805" s="11" t="s">
        <v>19</v>
      </c>
      <c r="D3805" s="11" t="s">
        <v>2951</v>
      </c>
      <c r="E3805" s="11" t="s">
        <v>2951</v>
      </c>
      <c r="F3805" s="4">
        <v>57468</v>
      </c>
      <c r="G3805" s="3">
        <v>2017</v>
      </c>
      <c r="H3805" s="3" t="s">
        <v>21</v>
      </c>
      <c r="I3805" s="12"/>
      <c r="J3805" s="3">
        <v>417</v>
      </c>
      <c r="K3805" s="3" t="str">
        <f>IF(VLOOKUP(D3805,'Resources Final'!A:C,3,FALSE)=0,"",VLOOKUP(D3805,'Resources Final'!A:C,3,FALSE))</f>
        <v/>
      </c>
      <c r="L3805" s="3" t="str">
        <f>IF(VLOOKUP(D3805,'Resources Final'!A:D,4,FALSE)=0,"",VLOOKUP(D3805,'Resources Final'!A:D,4,FALSE))</f>
        <v/>
      </c>
      <c r="M3805" s="3" t="str">
        <f>IF(VLOOKUP(D3805,'Resources Final'!A:E,5,FALSE)=0,"",VLOOKUP(D3805,'Resources Final'!A:E,5,FALSE))</f>
        <v/>
      </c>
      <c r="N3805" s="7" t="str">
        <f>IF(VLOOKUP(D3805,'Resources Final'!A:F,6,FALSE)=0,"",VLOOKUP(D3805,'Resources Final'!A:F,6,FALSE))</f>
        <v>https://www.sourcewatch.org/index.php/R_Street_Institute</v>
      </c>
      <c r="O3805" s="3" t="str">
        <f>IF(VLOOKUP(D3805,'Resources Final'!A:G,7,FALSE)=0,"",VLOOKUP(D3805,'Resources Final'!A:G,7,FALSE))</f>
        <v>Sourcewatch</v>
      </c>
    </row>
    <row r="3806" spans="1:15" x14ac:dyDescent="0.2">
      <c r="A3806" s="11">
        <v>990</v>
      </c>
      <c r="B3806" s="11" t="str">
        <f t="shared" si="70"/>
        <v>Charles G. Koch Charitable Foundation_Stout University Foundation2017425000</v>
      </c>
      <c r="C3806" s="11" t="s">
        <v>19</v>
      </c>
      <c r="D3806" s="11" t="s">
        <v>3456</v>
      </c>
      <c r="E3806" s="11" t="s">
        <v>3456</v>
      </c>
      <c r="F3806" s="4">
        <v>425000</v>
      </c>
      <c r="G3806" s="3">
        <v>2017</v>
      </c>
      <c r="H3806" s="3" t="s">
        <v>21</v>
      </c>
      <c r="I3806" s="12"/>
      <c r="J3806" s="3">
        <v>418</v>
      </c>
      <c r="K3806" s="3" t="str">
        <f>IF(VLOOKUP(D3806,'Resources Final'!A:C,3,FALSE)=0,"",VLOOKUP(D3806,'Resources Final'!A:C,3,FALSE))</f>
        <v/>
      </c>
      <c r="L3806" s="3" t="str">
        <f>IF(VLOOKUP(D3806,'Resources Final'!A:D,4,FALSE)=0,"",VLOOKUP(D3806,'Resources Final'!A:D,4,FALSE))</f>
        <v>Y</v>
      </c>
      <c r="M3806" s="3" t="str">
        <f>IF(VLOOKUP(D3806,'Resources Final'!A:E,5,FALSE)=0,"",VLOOKUP(D3806,'Resources Final'!A:E,5,FALSE))</f>
        <v/>
      </c>
      <c r="N3806" s="7" t="str">
        <f>IF(VLOOKUP(D3806,'Resources Final'!A:F,6,FALSE)=0,"",VLOOKUP(D3806,'Resources Final'!A:F,6,FALSE))</f>
        <v/>
      </c>
      <c r="O3806" s="3" t="str">
        <f>IF(VLOOKUP(D3806,'Resources Final'!A:G,7,FALSE)=0,"",VLOOKUP(D3806,'Resources Final'!A:G,7,FALSE))</f>
        <v/>
      </c>
    </row>
    <row r="3807" spans="1:15" x14ac:dyDescent="0.2">
      <c r="A3807" s="11">
        <v>990</v>
      </c>
      <c r="B3807" s="11" t="str">
        <f t="shared" si="70"/>
        <v>Charles G. Koch Charitable Foundation_Marsh20173600</v>
      </c>
      <c r="C3807" s="11" t="s">
        <v>19</v>
      </c>
      <c r="D3807" s="11" t="s">
        <v>2334</v>
      </c>
      <c r="E3807" s="11" t="s">
        <v>2334</v>
      </c>
      <c r="F3807" s="4">
        <v>3600</v>
      </c>
      <c r="G3807" s="3">
        <v>2017</v>
      </c>
      <c r="H3807" s="3" t="s">
        <v>21</v>
      </c>
      <c r="I3807" s="12" t="s">
        <v>31</v>
      </c>
      <c r="J3807" s="3">
        <v>419</v>
      </c>
      <c r="K3807" s="3" t="str">
        <f>IF(VLOOKUP(D3807,'Resources Final'!A:C,3,FALSE)=0,"",VLOOKUP(D3807,'Resources Final'!A:C,3,FALSE))</f>
        <v>Y</v>
      </c>
      <c r="L3807" s="3" t="str">
        <f>IF(VLOOKUP(D3807,'Resources Final'!A:D,4,FALSE)=0,"",VLOOKUP(D3807,'Resources Final'!A:D,4,FALSE))</f>
        <v/>
      </c>
      <c r="M3807" s="3" t="str">
        <f>IF(VLOOKUP(D3807,'Resources Final'!A:E,5,FALSE)=0,"",VLOOKUP(D3807,'Resources Final'!A:E,5,FALSE))</f>
        <v/>
      </c>
      <c r="N3807" s="7" t="str">
        <f>IF(VLOOKUP(D3807,'Resources Final'!A:F,6,FALSE)=0,"",VLOOKUP(D3807,'Resources Final'!A:F,6,FALSE))</f>
        <v/>
      </c>
      <c r="O3807" s="3" t="str">
        <f>IF(VLOOKUP(D3807,'Resources Final'!A:G,7,FALSE)=0,"",VLOOKUP(D3807,'Resources Final'!A:G,7,FALSE))</f>
        <v/>
      </c>
    </row>
    <row r="3808" spans="1:15" x14ac:dyDescent="0.2">
      <c r="A3808" s="11">
        <v>990</v>
      </c>
      <c r="B3808" s="11" t="str">
        <f t="shared" si="70"/>
        <v>Charles G. Koch Charitable Foundation_Schultz20173024</v>
      </c>
      <c r="C3808" s="11" t="s">
        <v>19</v>
      </c>
      <c r="D3808" s="11" t="s">
        <v>3257</v>
      </c>
      <c r="E3808" s="11" t="s">
        <v>3257</v>
      </c>
      <c r="F3808" s="4">
        <v>3024</v>
      </c>
      <c r="G3808" s="3">
        <v>2017</v>
      </c>
      <c r="H3808" s="3" t="s">
        <v>21</v>
      </c>
      <c r="I3808" s="12" t="s">
        <v>31</v>
      </c>
      <c r="J3808" s="3">
        <v>420</v>
      </c>
      <c r="K3808" s="3" t="str">
        <f>IF(VLOOKUP(D3808,'Resources Final'!A:C,3,FALSE)=0,"",VLOOKUP(D3808,'Resources Final'!A:C,3,FALSE))</f>
        <v>Y</v>
      </c>
      <c r="L3808" s="3" t="str">
        <f>IF(VLOOKUP(D3808,'Resources Final'!A:D,4,FALSE)=0,"",VLOOKUP(D3808,'Resources Final'!A:D,4,FALSE))</f>
        <v/>
      </c>
      <c r="M3808" s="3" t="str">
        <f>IF(VLOOKUP(D3808,'Resources Final'!A:E,5,FALSE)=0,"",VLOOKUP(D3808,'Resources Final'!A:E,5,FALSE))</f>
        <v/>
      </c>
      <c r="N3808" s="7" t="str">
        <f>IF(VLOOKUP(D3808,'Resources Final'!A:F,6,FALSE)=0,"",VLOOKUP(D3808,'Resources Final'!A:F,6,FALSE))</f>
        <v/>
      </c>
      <c r="O3808" s="3" t="str">
        <f>IF(VLOOKUP(D3808,'Resources Final'!A:G,7,FALSE)=0,"",VLOOKUP(D3808,'Resources Final'!A:G,7,FALSE))</f>
        <v/>
      </c>
    </row>
    <row r="3809" spans="1:15" x14ac:dyDescent="0.2">
      <c r="A3809" s="11">
        <v>990</v>
      </c>
      <c r="B3809" s="11" t="str">
        <f t="shared" si="70"/>
        <v>Charles G. Koch Charitable Foundation_University of Wisconsin - Green Bay201710000</v>
      </c>
      <c r="C3809" s="11" t="s">
        <v>19</v>
      </c>
      <c r="D3809" s="11" t="s">
        <v>3848</v>
      </c>
      <c r="E3809" s="11" t="s">
        <v>3567</v>
      </c>
      <c r="F3809" s="4">
        <v>10000</v>
      </c>
      <c r="G3809" s="3">
        <v>2017</v>
      </c>
      <c r="H3809" s="3" t="s">
        <v>21</v>
      </c>
      <c r="I3809" s="12"/>
      <c r="J3809" s="3">
        <v>421</v>
      </c>
      <c r="K3809" s="3" t="str">
        <f>IF(VLOOKUP(D3809,'Resources Final'!A:C,3,FALSE)=0,"",VLOOKUP(D3809,'Resources Final'!A:C,3,FALSE))</f>
        <v/>
      </c>
      <c r="L3809" s="3" t="str">
        <f>IF(VLOOKUP(D3809,'Resources Final'!A:D,4,FALSE)=0,"",VLOOKUP(D3809,'Resources Final'!A:D,4,FALSE))</f>
        <v>Y</v>
      </c>
      <c r="M3809" s="3" t="str">
        <f>IF(VLOOKUP(D3809,'Resources Final'!A:E,5,FALSE)=0,"",VLOOKUP(D3809,'Resources Final'!A:E,5,FALSE))</f>
        <v/>
      </c>
      <c r="N3809" s="7" t="str">
        <f>IF(VLOOKUP(D3809,'Resources Final'!A:F,6,FALSE)=0,"",VLOOKUP(D3809,'Resources Final'!A:F,6,FALSE))</f>
        <v/>
      </c>
      <c r="O3809" s="3" t="str">
        <f>IF(VLOOKUP(D3809,'Resources Final'!A:G,7,FALSE)=0,"",VLOOKUP(D3809,'Resources Final'!A:G,7,FALSE))</f>
        <v/>
      </c>
    </row>
    <row r="3810" spans="1:15" x14ac:dyDescent="0.2">
      <c r="A3810" s="11">
        <v>990</v>
      </c>
      <c r="B3810" s="11" t="str">
        <f t="shared" si="70"/>
        <v>Charles G. Koch Charitable Foundation_Loveshe20173600</v>
      </c>
      <c r="C3810" s="11" t="s">
        <v>19</v>
      </c>
      <c r="D3810" s="11" t="s">
        <v>2211</v>
      </c>
      <c r="E3810" s="11" t="s">
        <v>2211</v>
      </c>
      <c r="F3810" s="4">
        <v>3600</v>
      </c>
      <c r="G3810" s="3">
        <v>2017</v>
      </c>
      <c r="H3810" s="3" t="s">
        <v>21</v>
      </c>
      <c r="I3810" s="12" t="s">
        <v>31</v>
      </c>
      <c r="J3810" s="3">
        <v>422</v>
      </c>
      <c r="K3810" s="3" t="str">
        <f>IF(VLOOKUP(D3810,'Resources Final'!A:C,3,FALSE)=0,"",VLOOKUP(D3810,'Resources Final'!A:C,3,FALSE))</f>
        <v>Y</v>
      </c>
      <c r="L3810" s="3" t="str">
        <f>IF(VLOOKUP(D3810,'Resources Final'!A:D,4,FALSE)=0,"",VLOOKUP(D3810,'Resources Final'!A:D,4,FALSE))</f>
        <v/>
      </c>
      <c r="M3810" s="3" t="str">
        <f>IF(VLOOKUP(D3810,'Resources Final'!A:E,5,FALSE)=0,"",VLOOKUP(D3810,'Resources Final'!A:E,5,FALSE))</f>
        <v/>
      </c>
      <c r="N3810" s="7" t="str">
        <f>IF(VLOOKUP(D3810,'Resources Final'!A:F,6,FALSE)=0,"",VLOOKUP(D3810,'Resources Final'!A:F,6,FALSE))</f>
        <v/>
      </c>
      <c r="O3810" s="3" t="str">
        <f>IF(VLOOKUP(D3810,'Resources Final'!A:G,7,FALSE)=0,"",VLOOKUP(D3810,'Resources Final'!A:G,7,FALSE))</f>
        <v/>
      </c>
    </row>
    <row r="3811" spans="1:15" x14ac:dyDescent="0.2">
      <c r="A3811" s="11">
        <v>990</v>
      </c>
      <c r="B3811" s="11" t="str">
        <f t="shared" si="70"/>
        <v>Charles G. Koch Charitable Foundation_Asbury University201710000</v>
      </c>
      <c r="C3811" s="11" t="s">
        <v>19</v>
      </c>
      <c r="D3811" s="11" t="s">
        <v>269</v>
      </c>
      <c r="E3811" s="11" t="s">
        <v>269</v>
      </c>
      <c r="F3811" s="4">
        <v>10000</v>
      </c>
      <c r="G3811" s="3">
        <v>2017</v>
      </c>
      <c r="H3811" s="3" t="s">
        <v>21</v>
      </c>
      <c r="I3811" s="12"/>
      <c r="J3811" s="3">
        <v>423</v>
      </c>
      <c r="K3811" s="3" t="str">
        <f>IF(VLOOKUP(D3811,'Resources Final'!A:C,3,FALSE)=0,"",VLOOKUP(D3811,'Resources Final'!A:C,3,FALSE))</f>
        <v/>
      </c>
      <c r="L3811" s="3" t="str">
        <f>IF(VLOOKUP(D3811,'Resources Final'!A:D,4,FALSE)=0,"",VLOOKUP(D3811,'Resources Final'!A:D,4,FALSE))</f>
        <v>Y</v>
      </c>
      <c r="M3811" s="3" t="str">
        <f>IF(VLOOKUP(D3811,'Resources Final'!A:E,5,FALSE)=0,"",VLOOKUP(D3811,'Resources Final'!A:E,5,FALSE))</f>
        <v/>
      </c>
      <c r="N3811" s="7" t="str">
        <f>IF(VLOOKUP(D3811,'Resources Final'!A:F,6,FALSE)=0,"",VLOOKUP(D3811,'Resources Final'!A:F,6,FALSE))</f>
        <v/>
      </c>
      <c r="O3811" s="3" t="str">
        <f>IF(VLOOKUP(D3811,'Resources Final'!A:G,7,FALSE)=0,"",VLOOKUP(D3811,'Resources Final'!A:G,7,FALSE))</f>
        <v/>
      </c>
    </row>
    <row r="3812" spans="1:15" x14ac:dyDescent="0.2">
      <c r="A3812" s="11">
        <v>990</v>
      </c>
      <c r="B3812" s="11" t="str">
        <f t="shared" si="70"/>
        <v>Charles G. Koch Charitable Foundation_University of Kentucky2017252083</v>
      </c>
      <c r="C3812" s="11" t="s">
        <v>19</v>
      </c>
      <c r="D3812" s="11" t="s">
        <v>3766</v>
      </c>
      <c r="E3812" s="11" t="s">
        <v>3766</v>
      </c>
      <c r="F3812" s="4">
        <v>252083</v>
      </c>
      <c r="G3812" s="3">
        <v>2017</v>
      </c>
      <c r="H3812" s="3" t="s">
        <v>21</v>
      </c>
      <c r="I3812" s="12"/>
      <c r="J3812" s="3">
        <v>424</v>
      </c>
      <c r="K3812" s="3" t="str">
        <f>IF(VLOOKUP(D3812,'Resources Final'!A:C,3,FALSE)=0,"",VLOOKUP(D3812,'Resources Final'!A:C,3,FALSE))</f>
        <v/>
      </c>
      <c r="L3812" s="3" t="str">
        <f>IF(VLOOKUP(D3812,'Resources Final'!A:D,4,FALSE)=0,"",VLOOKUP(D3812,'Resources Final'!A:D,4,FALSE))</f>
        <v>Y</v>
      </c>
      <c r="M3812" s="3" t="str">
        <f>IF(VLOOKUP(D3812,'Resources Final'!A:E,5,FALSE)=0,"",VLOOKUP(D3812,'Resources Final'!A:E,5,FALSE))</f>
        <v/>
      </c>
      <c r="N3812" s="7" t="str">
        <f>IF(VLOOKUP(D3812,'Resources Final'!A:F,6,FALSE)=0,"",VLOOKUP(D3812,'Resources Final'!A:F,6,FALSE))</f>
        <v/>
      </c>
      <c r="O3812" s="3" t="str">
        <f>IF(VLOOKUP(D3812,'Resources Final'!A:G,7,FALSE)=0,"",VLOOKUP(D3812,'Resources Final'!A:G,7,FALSE))</f>
        <v/>
      </c>
    </row>
    <row r="3813" spans="1:15" x14ac:dyDescent="0.2">
      <c r="A3813" s="11">
        <v>990</v>
      </c>
      <c r="B3813" s="11" t="str">
        <f t="shared" ref="B3813:B3876" si="71">C3813&amp;"_"&amp;D3813&amp;G3813&amp;F3813</f>
        <v>Charles G. Koch Charitable Foundation_Advance Arkansas Institute201726000</v>
      </c>
      <c r="C3813" s="11" t="s">
        <v>19</v>
      </c>
      <c r="D3813" s="11" t="s">
        <v>121</v>
      </c>
      <c r="E3813" s="11" t="s">
        <v>121</v>
      </c>
      <c r="F3813" s="4">
        <v>26000</v>
      </c>
      <c r="G3813" s="3">
        <v>2017</v>
      </c>
      <c r="H3813" s="3" t="s">
        <v>21</v>
      </c>
      <c r="I3813" s="12"/>
      <c r="J3813" s="3">
        <v>425</v>
      </c>
      <c r="K3813" s="3" t="str">
        <f>IF(VLOOKUP(D3813,'Resources Final'!A:C,3,FALSE)=0,"",VLOOKUP(D3813,'Resources Final'!A:C,3,FALSE))</f>
        <v/>
      </c>
      <c r="L3813" s="3" t="str">
        <f>IF(VLOOKUP(D3813,'Resources Final'!A:D,4,FALSE)=0,"",VLOOKUP(D3813,'Resources Final'!A:D,4,FALSE))</f>
        <v/>
      </c>
      <c r="M3813" s="3" t="str">
        <f>IF(VLOOKUP(D3813,'Resources Final'!A:E,5,FALSE)=0,"",VLOOKUP(D3813,'Resources Final'!A:E,5,FALSE))</f>
        <v/>
      </c>
      <c r="N3813" s="7" t="str">
        <f>IF(VLOOKUP(D3813,'Resources Final'!A:F,6,FALSE)=0,"",VLOOKUP(D3813,'Resources Final'!A:F,6,FALSE))</f>
        <v>https://www.sourcewatch.org/index.php/Advance_Arkansas_Institute</v>
      </c>
      <c r="O3813" s="3" t="str">
        <f>IF(VLOOKUP(D3813,'Resources Final'!A:G,7,FALSE)=0,"",VLOOKUP(D3813,'Resources Final'!A:G,7,FALSE))</f>
        <v>Sourcewatch</v>
      </c>
    </row>
    <row r="3814" spans="1:15" x14ac:dyDescent="0.2">
      <c r="A3814" s="11">
        <v>990</v>
      </c>
      <c r="B3814" s="11" t="str">
        <f t="shared" si="71"/>
        <v>Charles G. Koch Charitable Foundation_Boston College20175000</v>
      </c>
      <c r="C3814" s="11" t="s">
        <v>19</v>
      </c>
      <c r="D3814" s="11" t="s">
        <v>472</v>
      </c>
      <c r="E3814" s="11" t="s">
        <v>472</v>
      </c>
      <c r="F3814" s="4">
        <v>5000</v>
      </c>
      <c r="G3814" s="3">
        <v>2017</v>
      </c>
      <c r="H3814" s="3" t="s">
        <v>21</v>
      </c>
      <c r="I3814" s="12"/>
      <c r="J3814" s="3">
        <v>426</v>
      </c>
      <c r="K3814" s="3" t="str">
        <f>IF(VLOOKUP(D3814,'Resources Final'!A:C,3,FALSE)=0,"",VLOOKUP(D3814,'Resources Final'!A:C,3,FALSE))</f>
        <v/>
      </c>
      <c r="L3814" s="3" t="str">
        <f>IF(VLOOKUP(D3814,'Resources Final'!A:D,4,FALSE)=0,"",VLOOKUP(D3814,'Resources Final'!A:D,4,FALSE))</f>
        <v>Y</v>
      </c>
      <c r="M3814" s="3" t="str">
        <f>IF(VLOOKUP(D3814,'Resources Final'!A:E,5,FALSE)=0,"",VLOOKUP(D3814,'Resources Final'!A:E,5,FALSE))</f>
        <v/>
      </c>
      <c r="N3814" s="7" t="str">
        <f>IF(VLOOKUP(D3814,'Resources Final'!A:F,6,FALSE)=0,"",VLOOKUP(D3814,'Resources Final'!A:F,6,FALSE))</f>
        <v/>
      </c>
      <c r="O3814" s="3" t="str">
        <f>IF(VLOOKUP(D3814,'Resources Final'!A:G,7,FALSE)=0,"",VLOOKUP(D3814,'Resources Final'!A:G,7,FALSE))</f>
        <v/>
      </c>
    </row>
    <row r="3815" spans="1:15" x14ac:dyDescent="0.2">
      <c r="A3815" s="11">
        <v>990</v>
      </c>
      <c r="B3815" s="11" t="str">
        <f t="shared" si="71"/>
        <v>Charles G. Koch Charitable Foundation_Meadows20174725</v>
      </c>
      <c r="C3815" s="11" t="s">
        <v>19</v>
      </c>
      <c r="D3815" s="11" t="s">
        <v>2405</v>
      </c>
      <c r="E3815" s="11" t="s">
        <v>2405</v>
      </c>
      <c r="F3815" s="4">
        <v>4725</v>
      </c>
      <c r="G3815" s="3">
        <v>2017</v>
      </c>
      <c r="H3815" s="3" t="s">
        <v>21</v>
      </c>
      <c r="I3815" s="12" t="s">
        <v>31</v>
      </c>
      <c r="J3815" s="3">
        <v>427</v>
      </c>
      <c r="K3815" s="3" t="str">
        <f>IF(VLOOKUP(D3815,'Resources Final'!A:C,3,FALSE)=0,"",VLOOKUP(D3815,'Resources Final'!A:C,3,FALSE))</f>
        <v>Y</v>
      </c>
      <c r="L3815" s="3" t="str">
        <f>IF(VLOOKUP(D3815,'Resources Final'!A:D,4,FALSE)=0,"",VLOOKUP(D3815,'Resources Final'!A:D,4,FALSE))</f>
        <v/>
      </c>
      <c r="M3815" s="3" t="str">
        <f>IF(VLOOKUP(D3815,'Resources Final'!A:E,5,FALSE)=0,"",VLOOKUP(D3815,'Resources Final'!A:E,5,FALSE))</f>
        <v/>
      </c>
      <c r="N3815" s="7" t="str">
        <f>IF(VLOOKUP(D3815,'Resources Final'!A:F,6,FALSE)=0,"",VLOOKUP(D3815,'Resources Final'!A:F,6,FALSE))</f>
        <v/>
      </c>
      <c r="O3815" s="3" t="str">
        <f>IF(VLOOKUP(D3815,'Resources Final'!A:G,7,FALSE)=0,"",VLOOKUP(D3815,'Resources Final'!A:G,7,FALSE))</f>
        <v/>
      </c>
    </row>
    <row r="3816" spans="1:15" x14ac:dyDescent="0.2">
      <c r="A3816" s="11">
        <v>990</v>
      </c>
      <c r="B3816" s="11" t="str">
        <f t="shared" si="71"/>
        <v>Charles G. Koch Charitable Foundation_TechFreedom2017160000</v>
      </c>
      <c r="C3816" s="11" t="s">
        <v>19</v>
      </c>
      <c r="D3816" s="11" t="s">
        <v>3544</v>
      </c>
      <c r="E3816" s="11" t="s">
        <v>3544</v>
      </c>
      <c r="F3816" s="4">
        <v>160000</v>
      </c>
      <c r="G3816" s="3">
        <v>2017</v>
      </c>
      <c r="H3816" s="3" t="s">
        <v>21</v>
      </c>
      <c r="I3816" s="12"/>
      <c r="J3816" s="3">
        <v>428</v>
      </c>
      <c r="K3816" s="3" t="str">
        <f>IF(VLOOKUP(D3816,'Resources Final'!A:C,3,FALSE)=0,"",VLOOKUP(D3816,'Resources Final'!A:C,3,FALSE))</f>
        <v/>
      </c>
      <c r="L3816" s="3" t="str">
        <f>IF(VLOOKUP(D3816,'Resources Final'!A:D,4,FALSE)=0,"",VLOOKUP(D3816,'Resources Final'!A:D,4,FALSE))</f>
        <v/>
      </c>
      <c r="M3816" s="3" t="str">
        <f>IF(VLOOKUP(D3816,'Resources Final'!A:E,5,FALSE)=0,"",VLOOKUP(D3816,'Resources Final'!A:E,5,FALSE))</f>
        <v/>
      </c>
      <c r="N3816" s="7" t="str">
        <f>IF(VLOOKUP(D3816,'Resources Final'!A:F,6,FALSE)=0,"",VLOOKUP(D3816,'Resources Final'!A:F,6,FALSE))</f>
        <v/>
      </c>
      <c r="O3816" s="3" t="str">
        <f>IF(VLOOKUP(D3816,'Resources Final'!A:G,7,FALSE)=0,"",VLOOKUP(D3816,'Resources Final'!A:G,7,FALSE))</f>
        <v/>
      </c>
    </row>
    <row r="3817" spans="1:15" x14ac:dyDescent="0.2">
      <c r="A3817" s="11">
        <v>990</v>
      </c>
      <c r="B3817" s="11" t="str">
        <f t="shared" si="71"/>
        <v>Charles G. Koch Charitable Foundation_American Spectator Foundation201712282</v>
      </c>
      <c r="C3817" s="11" t="s">
        <v>19</v>
      </c>
      <c r="D3817" s="11" t="s">
        <v>205</v>
      </c>
      <c r="E3817" s="11" t="s">
        <v>203</v>
      </c>
      <c r="F3817" s="4">
        <v>12282</v>
      </c>
      <c r="G3817" s="3">
        <v>2017</v>
      </c>
      <c r="H3817" s="3" t="s">
        <v>21</v>
      </c>
      <c r="I3817" s="12"/>
      <c r="J3817" s="3">
        <v>429</v>
      </c>
      <c r="K3817" s="3" t="str">
        <f>IF(VLOOKUP(D3817,'Resources Final'!A:C,3,FALSE)=0,"",VLOOKUP(D3817,'Resources Final'!A:C,3,FALSE))</f>
        <v/>
      </c>
      <c r="L3817" s="3" t="str">
        <f>IF(VLOOKUP(D3817,'Resources Final'!A:D,4,FALSE)=0,"",VLOOKUP(D3817,'Resources Final'!A:D,4,FALSE))</f>
        <v/>
      </c>
      <c r="M3817" s="3" t="str">
        <f>IF(VLOOKUP(D3817,'Resources Final'!A:E,5,FALSE)=0,"",VLOOKUP(D3817,'Resources Final'!A:E,5,FALSE))</f>
        <v/>
      </c>
      <c r="N3817" s="7" t="str">
        <f>IF(VLOOKUP(D3817,'Resources Final'!A:F,6,FALSE)=0,"",VLOOKUP(D3817,'Resources Final'!A:F,6,FALSE))</f>
        <v>http://www.sourcewatch.org/index.php/American_Spectator</v>
      </c>
      <c r="O3817" s="3" t="str">
        <f>IF(VLOOKUP(D3817,'Resources Final'!A:G,7,FALSE)=0,"",VLOOKUP(D3817,'Resources Final'!A:G,7,FALSE))</f>
        <v>Sourcewatch</v>
      </c>
    </row>
    <row r="3818" spans="1:15" x14ac:dyDescent="0.2">
      <c r="A3818" s="11">
        <v>990</v>
      </c>
      <c r="B3818" s="11" t="str">
        <f t="shared" si="71"/>
        <v>Charles G. Koch Charitable Foundation_Brigham Young University2017162600</v>
      </c>
      <c r="C3818" s="11" t="s">
        <v>19</v>
      </c>
      <c r="D3818" s="11" t="s">
        <v>497</v>
      </c>
      <c r="E3818" s="11" t="s">
        <v>497</v>
      </c>
      <c r="F3818" s="4">
        <v>162600</v>
      </c>
      <c r="G3818" s="3">
        <v>2017</v>
      </c>
      <c r="H3818" s="3" t="s">
        <v>21</v>
      </c>
      <c r="I3818" s="12"/>
      <c r="J3818" s="3">
        <v>430</v>
      </c>
      <c r="K3818" s="3" t="str">
        <f>IF(VLOOKUP(D3818,'Resources Final'!A:C,3,FALSE)=0,"",VLOOKUP(D3818,'Resources Final'!A:C,3,FALSE))</f>
        <v/>
      </c>
      <c r="L3818" s="3" t="str">
        <f>IF(VLOOKUP(D3818,'Resources Final'!A:D,4,FALSE)=0,"",VLOOKUP(D3818,'Resources Final'!A:D,4,FALSE))</f>
        <v>Y</v>
      </c>
      <c r="M3818" s="3" t="str">
        <f>IF(VLOOKUP(D3818,'Resources Final'!A:E,5,FALSE)=0,"",VLOOKUP(D3818,'Resources Final'!A:E,5,FALSE))</f>
        <v/>
      </c>
      <c r="N3818" s="7" t="str">
        <f>IF(VLOOKUP(D3818,'Resources Final'!A:F,6,FALSE)=0,"",VLOOKUP(D3818,'Resources Final'!A:F,6,FALSE))</f>
        <v/>
      </c>
      <c r="O3818" s="3" t="str">
        <f>IF(VLOOKUP(D3818,'Resources Final'!A:G,7,FALSE)=0,"",VLOOKUP(D3818,'Resources Final'!A:G,7,FALSE))</f>
        <v/>
      </c>
    </row>
    <row r="3819" spans="1:15" x14ac:dyDescent="0.2">
      <c r="A3819" s="11">
        <v>990</v>
      </c>
      <c r="B3819" s="11" t="str">
        <f t="shared" si="71"/>
        <v>Charles G. Koch Charitable Foundation_University of Akron20175000</v>
      </c>
      <c r="C3819" s="11" t="s">
        <v>19</v>
      </c>
      <c r="D3819" s="11" t="s">
        <v>3718</v>
      </c>
      <c r="E3819" s="11" t="s">
        <v>3718</v>
      </c>
      <c r="F3819" s="4">
        <v>5000</v>
      </c>
      <c r="G3819" s="3">
        <v>2017</v>
      </c>
      <c r="H3819" s="3" t="s">
        <v>21</v>
      </c>
      <c r="I3819" s="12"/>
      <c r="J3819" s="3">
        <v>431</v>
      </c>
      <c r="K3819" s="3" t="str">
        <f>IF(VLOOKUP(D3819,'Resources Final'!A:C,3,FALSE)=0,"",VLOOKUP(D3819,'Resources Final'!A:C,3,FALSE))</f>
        <v/>
      </c>
      <c r="L3819" s="3" t="str">
        <f>IF(VLOOKUP(D3819,'Resources Final'!A:D,4,FALSE)=0,"",VLOOKUP(D3819,'Resources Final'!A:D,4,FALSE))</f>
        <v>Y</v>
      </c>
      <c r="M3819" s="3" t="str">
        <f>IF(VLOOKUP(D3819,'Resources Final'!A:E,5,FALSE)=0,"",VLOOKUP(D3819,'Resources Final'!A:E,5,FALSE))</f>
        <v/>
      </c>
      <c r="N3819" s="7" t="str">
        <f>IF(VLOOKUP(D3819,'Resources Final'!A:F,6,FALSE)=0,"",VLOOKUP(D3819,'Resources Final'!A:F,6,FALSE))</f>
        <v/>
      </c>
      <c r="O3819" s="3" t="str">
        <f>IF(VLOOKUP(D3819,'Resources Final'!A:G,7,FALSE)=0,"",VLOOKUP(D3819,'Resources Final'!A:G,7,FALSE))</f>
        <v/>
      </c>
    </row>
    <row r="3820" spans="1:15" x14ac:dyDescent="0.2">
      <c r="A3820" s="11">
        <v>990</v>
      </c>
      <c r="B3820" s="11" t="str">
        <f t="shared" si="71"/>
        <v>Charles G. Koch Charitable Foundation_Marshall-Wythe School of Law Foundation201750000</v>
      </c>
      <c r="C3820" s="11" t="s">
        <v>19</v>
      </c>
      <c r="D3820" s="11" t="s">
        <v>2338</v>
      </c>
      <c r="E3820" s="11" t="s">
        <v>2338</v>
      </c>
      <c r="F3820" s="4">
        <v>50000</v>
      </c>
      <c r="G3820" s="3">
        <v>2017</v>
      </c>
      <c r="H3820" s="3" t="s">
        <v>21</v>
      </c>
      <c r="I3820" s="12"/>
      <c r="J3820" s="3">
        <v>432</v>
      </c>
      <c r="K3820" s="3" t="str">
        <f>IF(VLOOKUP(D3820,'Resources Final'!A:C,3,FALSE)=0,"",VLOOKUP(D3820,'Resources Final'!A:C,3,FALSE))</f>
        <v/>
      </c>
      <c r="L3820" s="3" t="str">
        <f>IF(VLOOKUP(D3820,'Resources Final'!A:D,4,FALSE)=0,"",VLOOKUP(D3820,'Resources Final'!A:D,4,FALSE))</f>
        <v>Y</v>
      </c>
      <c r="M3820" s="3" t="str">
        <f>IF(VLOOKUP(D3820,'Resources Final'!A:E,5,FALSE)=0,"",VLOOKUP(D3820,'Resources Final'!A:E,5,FALSE))</f>
        <v/>
      </c>
      <c r="N3820" s="7" t="str">
        <f>IF(VLOOKUP(D3820,'Resources Final'!A:F,6,FALSE)=0,"",VLOOKUP(D3820,'Resources Final'!A:F,6,FALSE))</f>
        <v/>
      </c>
      <c r="O3820" s="3" t="str">
        <f>IF(VLOOKUP(D3820,'Resources Final'!A:G,7,FALSE)=0,"",VLOOKUP(D3820,'Resources Final'!A:G,7,FALSE))</f>
        <v/>
      </c>
    </row>
    <row r="3821" spans="1:15" x14ac:dyDescent="0.2">
      <c r="A3821" s="11">
        <v>990</v>
      </c>
      <c r="B3821" s="11" t="str">
        <f t="shared" si="71"/>
        <v>Charles G. Koch Charitable Foundation_Abrigo Ahumada20174642</v>
      </c>
      <c r="C3821" s="11" t="s">
        <v>19</v>
      </c>
      <c r="D3821" s="11" t="s">
        <v>30</v>
      </c>
      <c r="E3821" s="11" t="s">
        <v>30</v>
      </c>
      <c r="F3821" s="4">
        <v>4642</v>
      </c>
      <c r="G3821" s="3">
        <v>2017</v>
      </c>
      <c r="H3821" s="3" t="s">
        <v>21</v>
      </c>
      <c r="I3821" s="12" t="s">
        <v>31</v>
      </c>
      <c r="J3821" s="3">
        <v>433</v>
      </c>
      <c r="K3821" s="3" t="str">
        <f>IF(VLOOKUP(D3821,'Resources Final'!A:C,3,FALSE)=0,"",VLOOKUP(D3821,'Resources Final'!A:C,3,FALSE))</f>
        <v>Y</v>
      </c>
      <c r="L3821" s="3" t="str">
        <f>IF(VLOOKUP(D3821,'Resources Final'!A:D,4,FALSE)=0,"",VLOOKUP(D3821,'Resources Final'!A:D,4,FALSE))</f>
        <v/>
      </c>
      <c r="M3821" s="3" t="str">
        <f>IF(VLOOKUP(D3821,'Resources Final'!A:E,5,FALSE)=0,"",VLOOKUP(D3821,'Resources Final'!A:E,5,FALSE))</f>
        <v/>
      </c>
      <c r="N3821" s="7" t="str">
        <f>IF(VLOOKUP(D3821,'Resources Final'!A:F,6,FALSE)=0,"",VLOOKUP(D3821,'Resources Final'!A:F,6,FALSE))</f>
        <v/>
      </c>
      <c r="O3821" s="3" t="str">
        <f>IF(VLOOKUP(D3821,'Resources Final'!A:G,7,FALSE)=0,"",VLOOKUP(D3821,'Resources Final'!A:G,7,FALSE))</f>
        <v/>
      </c>
    </row>
    <row r="3822" spans="1:15" x14ac:dyDescent="0.2">
      <c r="A3822" s="11">
        <v>990</v>
      </c>
      <c r="B3822" s="11" t="str">
        <f t="shared" si="71"/>
        <v>Charles G. Koch Charitable Foundation_The University of Massachusetts Amherst201719000</v>
      </c>
      <c r="C3822" s="11" t="s">
        <v>19</v>
      </c>
      <c r="D3822" s="11" t="s">
        <v>3621</v>
      </c>
      <c r="E3822" s="11" t="s">
        <v>3622</v>
      </c>
      <c r="F3822" s="4">
        <v>19000</v>
      </c>
      <c r="G3822" s="3">
        <v>2017</v>
      </c>
      <c r="H3822" s="3" t="s">
        <v>21</v>
      </c>
      <c r="I3822" s="12"/>
      <c r="J3822" s="3">
        <v>434</v>
      </c>
      <c r="K3822" s="3" t="str">
        <f>IF(VLOOKUP(D3822,'Resources Final'!A:C,3,FALSE)=0,"",VLOOKUP(D3822,'Resources Final'!A:C,3,FALSE))</f>
        <v/>
      </c>
      <c r="L3822" s="3" t="str">
        <f>IF(VLOOKUP(D3822,'Resources Final'!A:D,4,FALSE)=0,"",VLOOKUP(D3822,'Resources Final'!A:D,4,FALSE))</f>
        <v>Y</v>
      </c>
      <c r="M3822" s="3" t="str">
        <f>IF(VLOOKUP(D3822,'Resources Final'!A:E,5,FALSE)=0,"",VLOOKUP(D3822,'Resources Final'!A:E,5,FALSE))</f>
        <v/>
      </c>
      <c r="N3822" s="7" t="str">
        <f>IF(VLOOKUP(D3822,'Resources Final'!A:F,6,FALSE)=0,"",VLOOKUP(D3822,'Resources Final'!A:F,6,FALSE))</f>
        <v/>
      </c>
      <c r="O3822" s="3" t="str">
        <f>IF(VLOOKUP(D3822,'Resources Final'!A:G,7,FALSE)=0,"",VLOOKUP(D3822,'Resources Final'!A:G,7,FALSE))</f>
        <v/>
      </c>
    </row>
    <row r="3823" spans="1:15" x14ac:dyDescent="0.2">
      <c r="A3823" s="11">
        <v>990</v>
      </c>
      <c r="B3823" s="11" t="str">
        <f t="shared" si="71"/>
        <v>Charles G. Koch Charitable Foundation_Caywood20178865</v>
      </c>
      <c r="C3823" s="11" t="s">
        <v>19</v>
      </c>
      <c r="D3823" s="11" t="s">
        <v>642</v>
      </c>
      <c r="E3823" s="11" t="s">
        <v>642</v>
      </c>
      <c r="F3823" s="4">
        <v>8865</v>
      </c>
      <c r="G3823" s="3">
        <v>2017</v>
      </c>
      <c r="H3823" s="3" t="s">
        <v>21</v>
      </c>
      <c r="I3823" s="12" t="s">
        <v>31</v>
      </c>
      <c r="J3823" s="3">
        <v>435</v>
      </c>
      <c r="K3823" s="3" t="str">
        <f>IF(VLOOKUP(D3823,'Resources Final'!A:C,3,FALSE)=0,"",VLOOKUP(D3823,'Resources Final'!A:C,3,FALSE))</f>
        <v>Y</v>
      </c>
      <c r="L3823" s="3" t="str">
        <f>IF(VLOOKUP(D3823,'Resources Final'!A:D,4,FALSE)=0,"",VLOOKUP(D3823,'Resources Final'!A:D,4,FALSE))</f>
        <v/>
      </c>
      <c r="M3823" s="3" t="str">
        <f>IF(VLOOKUP(D3823,'Resources Final'!A:E,5,FALSE)=0,"",VLOOKUP(D3823,'Resources Final'!A:E,5,FALSE))</f>
        <v/>
      </c>
      <c r="N3823" s="7" t="str">
        <f>IF(VLOOKUP(D3823,'Resources Final'!A:F,6,FALSE)=0,"",VLOOKUP(D3823,'Resources Final'!A:F,6,FALSE))</f>
        <v/>
      </c>
      <c r="O3823" s="3" t="str">
        <f>IF(VLOOKUP(D3823,'Resources Final'!A:G,7,FALSE)=0,"",VLOOKUP(D3823,'Resources Final'!A:G,7,FALSE))</f>
        <v/>
      </c>
    </row>
    <row r="3824" spans="1:15" x14ac:dyDescent="0.2">
      <c r="A3824" s="11">
        <v>990</v>
      </c>
      <c r="B3824" s="11" t="str">
        <f t="shared" si="71"/>
        <v>Charles G. Koch Charitable Foundation_Christy20175355</v>
      </c>
      <c r="C3824" s="11" t="s">
        <v>19</v>
      </c>
      <c r="D3824" s="11" t="s">
        <v>726</v>
      </c>
      <c r="E3824" s="11" t="s">
        <v>726</v>
      </c>
      <c r="F3824" s="4">
        <v>5355</v>
      </c>
      <c r="G3824" s="3">
        <v>2017</v>
      </c>
      <c r="H3824" s="3" t="s">
        <v>21</v>
      </c>
      <c r="I3824" s="12" t="s">
        <v>31</v>
      </c>
      <c r="J3824" s="3">
        <v>436</v>
      </c>
      <c r="K3824" s="3" t="str">
        <f>IF(VLOOKUP(D3824,'Resources Final'!A:C,3,FALSE)=0,"",VLOOKUP(D3824,'Resources Final'!A:C,3,FALSE))</f>
        <v>Y</v>
      </c>
      <c r="L3824" s="3" t="str">
        <f>IF(VLOOKUP(D3824,'Resources Final'!A:D,4,FALSE)=0,"",VLOOKUP(D3824,'Resources Final'!A:D,4,FALSE))</f>
        <v/>
      </c>
      <c r="M3824" s="3" t="str">
        <f>IF(VLOOKUP(D3824,'Resources Final'!A:E,5,FALSE)=0,"",VLOOKUP(D3824,'Resources Final'!A:E,5,FALSE))</f>
        <v/>
      </c>
      <c r="N3824" s="7" t="str">
        <f>IF(VLOOKUP(D3824,'Resources Final'!A:F,6,FALSE)=0,"",VLOOKUP(D3824,'Resources Final'!A:F,6,FALSE))</f>
        <v/>
      </c>
      <c r="O3824" s="3" t="str">
        <f>IF(VLOOKUP(D3824,'Resources Final'!A:G,7,FALSE)=0,"",VLOOKUP(D3824,'Resources Final'!A:G,7,FALSE))</f>
        <v/>
      </c>
    </row>
    <row r="3825" spans="1:15" x14ac:dyDescent="0.2">
      <c r="A3825" s="11">
        <v>990</v>
      </c>
      <c r="B3825" s="11" t="str">
        <f t="shared" si="71"/>
        <v>Charles G. Koch Charitable Foundation_North Carolina State University201741200</v>
      </c>
      <c r="C3825" s="11" t="s">
        <v>19</v>
      </c>
      <c r="D3825" s="11" t="s">
        <v>2692</v>
      </c>
      <c r="E3825" s="11" t="s">
        <v>2692</v>
      </c>
      <c r="F3825" s="4">
        <v>41200</v>
      </c>
      <c r="G3825" s="3">
        <v>2017</v>
      </c>
      <c r="H3825" s="3" t="s">
        <v>21</v>
      </c>
      <c r="I3825" s="12"/>
      <c r="J3825" s="3">
        <v>437</v>
      </c>
      <c r="K3825" s="3" t="str">
        <f>IF(VLOOKUP(D3825,'Resources Final'!A:C,3,FALSE)=0,"",VLOOKUP(D3825,'Resources Final'!A:C,3,FALSE))</f>
        <v/>
      </c>
      <c r="L3825" s="3" t="str">
        <f>IF(VLOOKUP(D3825,'Resources Final'!A:D,4,FALSE)=0,"",VLOOKUP(D3825,'Resources Final'!A:D,4,FALSE))</f>
        <v>Y</v>
      </c>
      <c r="M3825" s="3" t="str">
        <f>IF(VLOOKUP(D3825,'Resources Final'!A:E,5,FALSE)=0,"",VLOOKUP(D3825,'Resources Final'!A:E,5,FALSE))</f>
        <v/>
      </c>
      <c r="N3825" s="7" t="str">
        <f>IF(VLOOKUP(D3825,'Resources Final'!A:F,6,FALSE)=0,"",VLOOKUP(D3825,'Resources Final'!A:F,6,FALSE))</f>
        <v/>
      </c>
      <c r="O3825" s="3" t="str">
        <f>IF(VLOOKUP(D3825,'Resources Final'!A:G,7,FALSE)=0,"",VLOOKUP(D3825,'Resources Final'!A:G,7,FALSE))</f>
        <v/>
      </c>
    </row>
    <row r="3826" spans="1:15" x14ac:dyDescent="0.2">
      <c r="A3826" s="11">
        <v>990</v>
      </c>
      <c r="B3826" s="11" t="str">
        <f t="shared" si="71"/>
        <v>Charles G. Koch Charitable Foundation_Regents of the University of California - San Diego201715000</v>
      </c>
      <c r="C3826" s="11" t="s">
        <v>19</v>
      </c>
      <c r="D3826" s="11" t="s">
        <v>3020</v>
      </c>
      <c r="E3826" s="11" t="s">
        <v>3021</v>
      </c>
      <c r="F3826" s="4">
        <v>15000</v>
      </c>
      <c r="G3826" s="3">
        <v>2017</v>
      </c>
      <c r="H3826" s="3" t="s">
        <v>21</v>
      </c>
      <c r="I3826" s="12"/>
      <c r="J3826" s="3">
        <v>438</v>
      </c>
      <c r="K3826" s="3" t="str">
        <f>IF(VLOOKUP(D3826,'Resources Final'!A:C,3,FALSE)=0,"",VLOOKUP(D3826,'Resources Final'!A:C,3,FALSE))</f>
        <v/>
      </c>
      <c r="L3826" s="3" t="str">
        <f>IF(VLOOKUP(D3826,'Resources Final'!A:D,4,FALSE)=0,"",VLOOKUP(D3826,'Resources Final'!A:D,4,FALSE))</f>
        <v>Y</v>
      </c>
      <c r="M3826" s="3" t="str">
        <f>IF(VLOOKUP(D3826,'Resources Final'!A:E,5,FALSE)=0,"",VLOOKUP(D3826,'Resources Final'!A:E,5,FALSE))</f>
        <v/>
      </c>
      <c r="N3826" s="7" t="str">
        <f>IF(VLOOKUP(D3826,'Resources Final'!A:F,6,FALSE)=0,"",VLOOKUP(D3826,'Resources Final'!A:F,6,FALSE))</f>
        <v/>
      </c>
      <c r="O3826" s="3" t="str">
        <f>IF(VLOOKUP(D3826,'Resources Final'!A:G,7,FALSE)=0,"",VLOOKUP(D3826,'Resources Final'!A:G,7,FALSE))</f>
        <v/>
      </c>
    </row>
    <row r="3827" spans="1:15" x14ac:dyDescent="0.2">
      <c r="A3827" s="11">
        <v>990</v>
      </c>
      <c r="B3827" s="11" t="str">
        <f t="shared" si="71"/>
        <v>Charles G. Koch Charitable Foundation_University of Notre Dame2017411500</v>
      </c>
      <c r="C3827" s="11" t="s">
        <v>19</v>
      </c>
      <c r="D3827" s="11" t="s">
        <v>3808</v>
      </c>
      <c r="E3827" s="11" t="s">
        <v>3808</v>
      </c>
      <c r="F3827" s="4">
        <v>411500</v>
      </c>
      <c r="G3827" s="3">
        <v>2017</v>
      </c>
      <c r="H3827" s="3" t="s">
        <v>21</v>
      </c>
      <c r="I3827" s="12"/>
      <c r="J3827" s="3">
        <v>439</v>
      </c>
      <c r="K3827" s="3" t="str">
        <f>IF(VLOOKUP(D3827,'Resources Final'!A:C,3,FALSE)=0,"",VLOOKUP(D3827,'Resources Final'!A:C,3,FALSE))</f>
        <v/>
      </c>
      <c r="L3827" s="3" t="str">
        <f>IF(VLOOKUP(D3827,'Resources Final'!A:D,4,FALSE)=0,"",VLOOKUP(D3827,'Resources Final'!A:D,4,FALSE))</f>
        <v>Y</v>
      </c>
      <c r="M3827" s="3" t="str">
        <f>IF(VLOOKUP(D3827,'Resources Final'!A:E,5,FALSE)=0,"",VLOOKUP(D3827,'Resources Final'!A:E,5,FALSE))</f>
        <v/>
      </c>
      <c r="N3827" s="7" t="str">
        <f>IF(VLOOKUP(D3827,'Resources Final'!A:F,6,FALSE)=0,"",VLOOKUP(D3827,'Resources Final'!A:F,6,FALSE))</f>
        <v/>
      </c>
      <c r="O3827" s="3" t="str">
        <f>IF(VLOOKUP(D3827,'Resources Final'!A:G,7,FALSE)=0,"",VLOOKUP(D3827,'Resources Final'!A:G,7,FALSE))</f>
        <v/>
      </c>
    </row>
    <row r="3828" spans="1:15" x14ac:dyDescent="0.2">
      <c r="A3828" s="11">
        <v>990</v>
      </c>
      <c r="B3828" s="11" t="str">
        <f t="shared" si="71"/>
        <v>Charles G. Koch Charitable Foundation_College of William &amp; Mary201768000</v>
      </c>
      <c r="C3828" s="11" t="s">
        <v>19</v>
      </c>
      <c r="D3828" s="11" t="s">
        <v>790</v>
      </c>
      <c r="E3828" s="11" t="s">
        <v>790</v>
      </c>
      <c r="F3828" s="4">
        <v>68000</v>
      </c>
      <c r="G3828" s="3">
        <v>2017</v>
      </c>
      <c r="H3828" s="3" t="s">
        <v>21</v>
      </c>
      <c r="I3828" s="12"/>
      <c r="J3828" s="3">
        <v>440</v>
      </c>
      <c r="K3828" s="3" t="str">
        <f>IF(VLOOKUP(D3828,'Resources Final'!A:C,3,FALSE)=0,"",VLOOKUP(D3828,'Resources Final'!A:C,3,FALSE))</f>
        <v/>
      </c>
      <c r="L3828" s="3" t="str">
        <f>IF(VLOOKUP(D3828,'Resources Final'!A:D,4,FALSE)=0,"",VLOOKUP(D3828,'Resources Final'!A:D,4,FALSE))</f>
        <v>Y</v>
      </c>
      <c r="M3828" s="3" t="str">
        <f>IF(VLOOKUP(D3828,'Resources Final'!A:E,5,FALSE)=0,"",VLOOKUP(D3828,'Resources Final'!A:E,5,FALSE))</f>
        <v/>
      </c>
      <c r="N3828" s="7" t="str">
        <f>IF(VLOOKUP(D3828,'Resources Final'!A:F,6,FALSE)=0,"",VLOOKUP(D3828,'Resources Final'!A:F,6,FALSE))</f>
        <v/>
      </c>
      <c r="O3828" s="3" t="str">
        <f>IF(VLOOKUP(D3828,'Resources Final'!A:G,7,FALSE)=0,"",VLOOKUP(D3828,'Resources Final'!A:G,7,FALSE))</f>
        <v/>
      </c>
    </row>
    <row r="3829" spans="1:15" x14ac:dyDescent="0.2">
      <c r="A3829" s="11">
        <v>990</v>
      </c>
      <c r="B3829" s="11" t="str">
        <f t="shared" si="71"/>
        <v>Charles G. Koch Charitable Foundation_John Locke Foundation201760500</v>
      </c>
      <c r="C3829" s="11" t="s">
        <v>19</v>
      </c>
      <c r="D3829" s="11" t="s">
        <v>1849</v>
      </c>
      <c r="E3829" s="11" t="s">
        <v>1849</v>
      </c>
      <c r="F3829" s="4">
        <v>60500</v>
      </c>
      <c r="G3829" s="3">
        <v>2017</v>
      </c>
      <c r="H3829" s="3" t="s">
        <v>21</v>
      </c>
      <c r="I3829" s="12"/>
      <c r="J3829" s="3">
        <v>441</v>
      </c>
      <c r="K3829" s="3" t="str">
        <f>IF(VLOOKUP(D3829,'Resources Final'!A:C,3,FALSE)=0,"",VLOOKUP(D3829,'Resources Final'!A:C,3,FALSE))</f>
        <v/>
      </c>
      <c r="L3829" s="3" t="str">
        <f>IF(VLOOKUP(D3829,'Resources Final'!A:D,4,FALSE)=0,"",VLOOKUP(D3829,'Resources Final'!A:D,4,FALSE))</f>
        <v/>
      </c>
      <c r="M3829" s="3" t="str">
        <f>IF(VLOOKUP(D3829,'Resources Final'!A:E,5,FALSE)=0,"",VLOOKUP(D3829,'Resources Final'!A:E,5,FALSE))</f>
        <v/>
      </c>
      <c r="N3829" s="7" t="str">
        <f>IF(VLOOKUP(D3829,'Resources Final'!A:F,6,FALSE)=0,"",VLOOKUP(D3829,'Resources Final'!A:F,6,FALSE))</f>
        <v>https://www.desmogblog.com/john-locke-foundation</v>
      </c>
      <c r="O3829" s="3" t="str">
        <f>IF(VLOOKUP(D3829,'Resources Final'!A:G,7,FALSE)=0,"",VLOOKUP(D3829,'Resources Final'!A:G,7,FALSE))</f>
        <v>Desmog</v>
      </c>
    </row>
    <row r="3830" spans="1:15" x14ac:dyDescent="0.2">
      <c r="A3830" s="11">
        <v>990</v>
      </c>
      <c r="B3830" s="11" t="str">
        <f t="shared" si="71"/>
        <v>Charles G. Koch Charitable Foundation_Young Voices201716626</v>
      </c>
      <c r="C3830" s="11" t="s">
        <v>19</v>
      </c>
      <c r="D3830" s="11" t="s">
        <v>4127</v>
      </c>
      <c r="E3830" s="11" t="s">
        <v>4127</v>
      </c>
      <c r="F3830" s="4">
        <v>16626</v>
      </c>
      <c r="G3830" s="3">
        <v>2017</v>
      </c>
      <c r="H3830" s="3" t="s">
        <v>21</v>
      </c>
      <c r="I3830" s="12"/>
      <c r="J3830" s="3">
        <v>442</v>
      </c>
      <c r="K3830" s="3" t="str">
        <f>IF(VLOOKUP(D3830,'Resources Final'!A:C,3,FALSE)=0,"",VLOOKUP(D3830,'Resources Final'!A:C,3,FALSE))</f>
        <v/>
      </c>
      <c r="L3830" s="3" t="str">
        <f>IF(VLOOKUP(D3830,'Resources Final'!A:D,4,FALSE)=0,"",VLOOKUP(D3830,'Resources Final'!A:D,4,FALSE))</f>
        <v/>
      </c>
      <c r="M3830" s="3" t="str">
        <f>IF(VLOOKUP(D3830,'Resources Final'!A:E,5,FALSE)=0,"",VLOOKUP(D3830,'Resources Final'!A:E,5,FALSE))</f>
        <v/>
      </c>
      <c r="N3830" s="7" t="str">
        <f>IF(VLOOKUP(D3830,'Resources Final'!A:F,6,FALSE)=0,"",VLOOKUP(D3830,'Resources Final'!A:F,6,FALSE))</f>
        <v>https://www.sourcewatch.org/index.php/Young_Voices</v>
      </c>
      <c r="O3830" s="3" t="str">
        <f>IF(VLOOKUP(D3830,'Resources Final'!A:G,7,FALSE)=0,"",VLOOKUP(D3830,'Resources Final'!A:G,7,FALSE))</f>
        <v>Sourcewatch</v>
      </c>
    </row>
    <row r="3831" spans="1:15" x14ac:dyDescent="0.2">
      <c r="A3831" s="11">
        <v>990</v>
      </c>
      <c r="B3831" s="11" t="str">
        <f t="shared" si="71"/>
        <v>Charles G. Koch Charitable Foundation_University of Virginia201710000</v>
      </c>
      <c r="C3831" s="11" t="s">
        <v>19</v>
      </c>
      <c r="D3831" s="11" t="s">
        <v>3012</v>
      </c>
      <c r="E3831" s="11" t="s">
        <v>3012</v>
      </c>
      <c r="F3831" s="4">
        <v>10000</v>
      </c>
      <c r="G3831" s="3">
        <v>2017</v>
      </c>
      <c r="H3831" s="3" t="s">
        <v>21</v>
      </c>
      <c r="I3831" s="12"/>
      <c r="J3831" s="3">
        <v>443</v>
      </c>
      <c r="K3831" s="3" t="str">
        <f>IF(VLOOKUP(D3831,'Resources Final'!A:C,3,FALSE)=0,"",VLOOKUP(D3831,'Resources Final'!A:C,3,FALSE))</f>
        <v/>
      </c>
      <c r="L3831" s="3" t="str">
        <f>IF(VLOOKUP(D3831,'Resources Final'!A:D,4,FALSE)=0,"",VLOOKUP(D3831,'Resources Final'!A:D,4,FALSE))</f>
        <v>Y</v>
      </c>
      <c r="M3831" s="3" t="str">
        <f>IF(VLOOKUP(D3831,'Resources Final'!A:E,5,FALSE)=0,"",VLOOKUP(D3831,'Resources Final'!A:E,5,FALSE))</f>
        <v/>
      </c>
      <c r="N3831" s="7" t="str">
        <f>IF(VLOOKUP(D3831,'Resources Final'!A:F,6,FALSE)=0,"",VLOOKUP(D3831,'Resources Final'!A:F,6,FALSE))</f>
        <v/>
      </c>
      <c r="O3831" s="3" t="str">
        <f>IF(VLOOKUP(D3831,'Resources Final'!A:G,7,FALSE)=0,"",VLOOKUP(D3831,'Resources Final'!A:G,7,FALSE))</f>
        <v/>
      </c>
    </row>
    <row r="3832" spans="1:15" x14ac:dyDescent="0.2">
      <c r="A3832" s="11">
        <v>990</v>
      </c>
      <c r="B3832" s="11" t="str">
        <f t="shared" si="71"/>
        <v>Charles G. Koch Charitable Foundation_Fagerstrom20173600</v>
      </c>
      <c r="C3832" s="11" t="s">
        <v>19</v>
      </c>
      <c r="D3832" s="11" t="s">
        <v>1185</v>
      </c>
      <c r="E3832" s="11" t="s">
        <v>1185</v>
      </c>
      <c r="F3832" s="4">
        <v>3600</v>
      </c>
      <c r="G3832" s="3">
        <v>2017</v>
      </c>
      <c r="H3832" s="3" t="s">
        <v>21</v>
      </c>
      <c r="I3832" s="12" t="s">
        <v>31</v>
      </c>
      <c r="J3832" s="3">
        <v>444</v>
      </c>
      <c r="K3832" s="3" t="str">
        <f>IF(VLOOKUP(D3832,'Resources Final'!A:C,3,FALSE)=0,"",VLOOKUP(D3832,'Resources Final'!A:C,3,FALSE))</f>
        <v>Y</v>
      </c>
      <c r="L3832" s="3" t="str">
        <f>IF(VLOOKUP(D3832,'Resources Final'!A:D,4,FALSE)=0,"",VLOOKUP(D3832,'Resources Final'!A:D,4,FALSE))</f>
        <v/>
      </c>
      <c r="M3832" s="3" t="str">
        <f>IF(VLOOKUP(D3832,'Resources Final'!A:E,5,FALSE)=0,"",VLOOKUP(D3832,'Resources Final'!A:E,5,FALSE))</f>
        <v/>
      </c>
      <c r="N3832" s="7" t="str">
        <f>IF(VLOOKUP(D3832,'Resources Final'!A:F,6,FALSE)=0,"",VLOOKUP(D3832,'Resources Final'!A:F,6,FALSE))</f>
        <v/>
      </c>
      <c r="O3832" s="3" t="str">
        <f>IF(VLOOKUP(D3832,'Resources Final'!A:G,7,FALSE)=0,"",VLOOKUP(D3832,'Resources Final'!A:G,7,FALSE))</f>
        <v/>
      </c>
    </row>
    <row r="3833" spans="1:15" x14ac:dyDescent="0.2">
      <c r="A3833" s="11">
        <v>990</v>
      </c>
      <c r="B3833" s="11" t="str">
        <f t="shared" si="71"/>
        <v>Charles G. Koch Charitable Foundation_Stephen F Austin State University201721140</v>
      </c>
      <c r="C3833" s="11" t="s">
        <v>19</v>
      </c>
      <c r="D3833" s="11" t="s">
        <v>3428</v>
      </c>
      <c r="E3833" s="11" t="s">
        <v>3428</v>
      </c>
      <c r="F3833" s="4">
        <v>21140</v>
      </c>
      <c r="G3833" s="3">
        <v>2017</v>
      </c>
      <c r="H3833" s="3" t="s">
        <v>21</v>
      </c>
      <c r="I3833" s="12"/>
      <c r="J3833" s="3">
        <v>445</v>
      </c>
      <c r="K3833" s="3" t="str">
        <f>IF(VLOOKUP(D3833,'Resources Final'!A:C,3,FALSE)=0,"",VLOOKUP(D3833,'Resources Final'!A:C,3,FALSE))</f>
        <v/>
      </c>
      <c r="L3833" s="3" t="str">
        <f>IF(VLOOKUP(D3833,'Resources Final'!A:D,4,FALSE)=0,"",VLOOKUP(D3833,'Resources Final'!A:D,4,FALSE))</f>
        <v>Y</v>
      </c>
      <c r="M3833" s="3" t="str">
        <f>IF(VLOOKUP(D3833,'Resources Final'!A:E,5,FALSE)=0,"",VLOOKUP(D3833,'Resources Final'!A:E,5,FALSE))</f>
        <v/>
      </c>
      <c r="N3833" s="7" t="str">
        <f>IF(VLOOKUP(D3833,'Resources Final'!A:F,6,FALSE)=0,"",VLOOKUP(D3833,'Resources Final'!A:F,6,FALSE))</f>
        <v/>
      </c>
      <c r="O3833" s="3" t="str">
        <f>IF(VLOOKUP(D3833,'Resources Final'!A:G,7,FALSE)=0,"",VLOOKUP(D3833,'Resources Final'!A:G,7,FALSE))</f>
        <v/>
      </c>
    </row>
    <row r="3834" spans="1:15" x14ac:dyDescent="0.2">
      <c r="A3834" s="11">
        <v>990</v>
      </c>
      <c r="B3834" s="11" t="str">
        <f t="shared" si="71"/>
        <v>Charles G. Koch Charitable Foundation_O'Donnell20173825</v>
      </c>
      <c r="C3834" s="11" t="s">
        <v>19</v>
      </c>
      <c r="D3834" s="11" t="s">
        <v>2722</v>
      </c>
      <c r="E3834" s="11" t="s">
        <v>2722</v>
      </c>
      <c r="F3834" s="4">
        <v>3825</v>
      </c>
      <c r="G3834" s="3">
        <v>2017</v>
      </c>
      <c r="H3834" s="3" t="s">
        <v>21</v>
      </c>
      <c r="I3834" s="12" t="s">
        <v>31</v>
      </c>
      <c r="J3834" s="3">
        <v>446</v>
      </c>
      <c r="K3834" s="3" t="str">
        <f>IF(VLOOKUP(D3834,'Resources Final'!A:C,3,FALSE)=0,"",VLOOKUP(D3834,'Resources Final'!A:C,3,FALSE))</f>
        <v>Y</v>
      </c>
      <c r="L3834" s="3" t="str">
        <f>IF(VLOOKUP(D3834,'Resources Final'!A:D,4,FALSE)=0,"",VLOOKUP(D3834,'Resources Final'!A:D,4,FALSE))</f>
        <v/>
      </c>
      <c r="M3834" s="3" t="str">
        <f>IF(VLOOKUP(D3834,'Resources Final'!A:E,5,FALSE)=0,"",VLOOKUP(D3834,'Resources Final'!A:E,5,FALSE))</f>
        <v/>
      </c>
      <c r="N3834" s="7" t="str">
        <f>IF(VLOOKUP(D3834,'Resources Final'!A:F,6,FALSE)=0,"",VLOOKUP(D3834,'Resources Final'!A:F,6,FALSE))</f>
        <v/>
      </c>
      <c r="O3834" s="3" t="str">
        <f>IF(VLOOKUP(D3834,'Resources Final'!A:G,7,FALSE)=0,"",VLOOKUP(D3834,'Resources Final'!A:G,7,FALSE))</f>
        <v/>
      </c>
    </row>
    <row r="3835" spans="1:15" x14ac:dyDescent="0.2">
      <c r="A3835" s="11">
        <v>990</v>
      </c>
      <c r="B3835" s="11" t="str">
        <f t="shared" si="71"/>
        <v>Charles G. Koch Charitable Foundation_California Policy Center201710000</v>
      </c>
      <c r="C3835" s="11" t="s">
        <v>19</v>
      </c>
      <c r="D3835" s="11" t="s">
        <v>574</v>
      </c>
      <c r="E3835" s="11" t="s">
        <v>575</v>
      </c>
      <c r="F3835" s="4">
        <v>10000</v>
      </c>
      <c r="G3835" s="3">
        <v>2017</v>
      </c>
      <c r="H3835" s="3" t="s">
        <v>21</v>
      </c>
      <c r="I3835" s="12"/>
      <c r="J3835" s="3">
        <v>447</v>
      </c>
      <c r="K3835" s="3" t="str">
        <f>IF(VLOOKUP(D3835,'Resources Final'!A:C,3,FALSE)=0,"",VLOOKUP(D3835,'Resources Final'!A:C,3,FALSE))</f>
        <v/>
      </c>
      <c r="L3835" s="3" t="str">
        <f>IF(VLOOKUP(D3835,'Resources Final'!A:D,4,FALSE)=0,"",VLOOKUP(D3835,'Resources Final'!A:D,4,FALSE))</f>
        <v/>
      </c>
      <c r="M3835" s="3" t="str">
        <f>IF(VLOOKUP(D3835,'Resources Final'!A:E,5,FALSE)=0,"",VLOOKUP(D3835,'Resources Final'!A:E,5,FALSE))</f>
        <v/>
      </c>
      <c r="N3835" s="7" t="str">
        <f>IF(VLOOKUP(D3835,'Resources Final'!A:F,6,FALSE)=0,"",VLOOKUP(D3835,'Resources Final'!A:F,6,FALSE))</f>
        <v>https://www.sourcewatch.org/index.php/California_Policy_Center</v>
      </c>
      <c r="O3835" s="3" t="str">
        <f>IF(VLOOKUP(D3835,'Resources Final'!A:G,7,FALSE)=0,"",VLOOKUP(D3835,'Resources Final'!A:G,7,FALSE))</f>
        <v>Sourcewatch</v>
      </c>
    </row>
    <row r="3836" spans="1:15" x14ac:dyDescent="0.2">
      <c r="A3836" s="11">
        <v>990</v>
      </c>
      <c r="B3836" s="11" t="str">
        <f t="shared" si="71"/>
        <v>Charles G. Koch Charitable Foundation_Idzik20173150</v>
      </c>
      <c r="C3836" s="11" t="s">
        <v>19</v>
      </c>
      <c r="D3836" s="11" t="s">
        <v>1660</v>
      </c>
      <c r="E3836" s="11" t="s">
        <v>1660</v>
      </c>
      <c r="F3836" s="4">
        <v>3150</v>
      </c>
      <c r="G3836" s="3">
        <v>2017</v>
      </c>
      <c r="H3836" s="3" t="s">
        <v>21</v>
      </c>
      <c r="I3836" s="12" t="s">
        <v>31</v>
      </c>
      <c r="J3836" s="3">
        <v>448</v>
      </c>
      <c r="K3836" s="3" t="str">
        <f>IF(VLOOKUP(D3836,'Resources Final'!A:C,3,FALSE)=0,"",VLOOKUP(D3836,'Resources Final'!A:C,3,FALSE))</f>
        <v>Y</v>
      </c>
      <c r="L3836" s="3" t="str">
        <f>IF(VLOOKUP(D3836,'Resources Final'!A:D,4,FALSE)=0,"",VLOOKUP(D3836,'Resources Final'!A:D,4,FALSE))</f>
        <v/>
      </c>
      <c r="M3836" s="3" t="str">
        <f>IF(VLOOKUP(D3836,'Resources Final'!A:E,5,FALSE)=0,"",VLOOKUP(D3836,'Resources Final'!A:E,5,FALSE))</f>
        <v/>
      </c>
      <c r="N3836" s="7" t="str">
        <f>IF(VLOOKUP(D3836,'Resources Final'!A:F,6,FALSE)=0,"",VLOOKUP(D3836,'Resources Final'!A:F,6,FALSE))</f>
        <v/>
      </c>
      <c r="O3836" s="3" t="str">
        <f>IF(VLOOKUP(D3836,'Resources Final'!A:G,7,FALSE)=0,"",VLOOKUP(D3836,'Resources Final'!A:G,7,FALSE))</f>
        <v/>
      </c>
    </row>
    <row r="3837" spans="1:15" x14ac:dyDescent="0.2">
      <c r="A3837" s="11">
        <v>990</v>
      </c>
      <c r="B3837" s="11" t="str">
        <f t="shared" si="71"/>
        <v>Charles G. Koch Charitable Foundation_University of Georgia Foundation201739450</v>
      </c>
      <c r="C3837" s="11" t="s">
        <v>19</v>
      </c>
      <c r="D3837" s="11" t="s">
        <v>3758</v>
      </c>
      <c r="E3837" s="11" t="s">
        <v>3758</v>
      </c>
      <c r="F3837" s="4">
        <v>39450</v>
      </c>
      <c r="G3837" s="3">
        <v>2017</v>
      </c>
      <c r="H3837" s="3" t="s">
        <v>21</v>
      </c>
      <c r="I3837" s="12"/>
      <c r="J3837" s="3">
        <v>449</v>
      </c>
      <c r="K3837" s="3" t="str">
        <f>IF(VLOOKUP(D3837,'Resources Final'!A:C,3,FALSE)=0,"",VLOOKUP(D3837,'Resources Final'!A:C,3,FALSE))</f>
        <v/>
      </c>
      <c r="L3837" s="3" t="str">
        <f>IF(VLOOKUP(D3837,'Resources Final'!A:D,4,FALSE)=0,"",VLOOKUP(D3837,'Resources Final'!A:D,4,FALSE))</f>
        <v>Y</v>
      </c>
      <c r="M3837" s="3" t="str">
        <f>IF(VLOOKUP(D3837,'Resources Final'!A:E,5,FALSE)=0,"",VLOOKUP(D3837,'Resources Final'!A:E,5,FALSE))</f>
        <v/>
      </c>
      <c r="N3837" s="7" t="str">
        <f>IF(VLOOKUP(D3837,'Resources Final'!A:F,6,FALSE)=0,"",VLOOKUP(D3837,'Resources Final'!A:F,6,FALSE))</f>
        <v/>
      </c>
      <c r="O3837" s="3" t="str">
        <f>IF(VLOOKUP(D3837,'Resources Final'!A:G,7,FALSE)=0,"",VLOOKUP(D3837,'Resources Final'!A:G,7,FALSE))</f>
        <v/>
      </c>
    </row>
    <row r="3838" spans="1:15" x14ac:dyDescent="0.2">
      <c r="A3838" s="11">
        <v>990</v>
      </c>
      <c r="B3838" s="11" t="str">
        <f t="shared" si="71"/>
        <v>Charles G. Koch Charitable Foundation_California State University - Fresno Foundation20177500</v>
      </c>
      <c r="C3838" s="11" t="s">
        <v>19</v>
      </c>
      <c r="D3838" s="11" t="s">
        <v>580</v>
      </c>
      <c r="E3838" s="11" t="s">
        <v>577</v>
      </c>
      <c r="F3838" s="4">
        <v>7500</v>
      </c>
      <c r="G3838" s="3">
        <v>2017</v>
      </c>
      <c r="H3838" s="3" t="s">
        <v>21</v>
      </c>
      <c r="I3838" s="12"/>
      <c r="J3838" s="3">
        <v>450</v>
      </c>
      <c r="K3838" s="3" t="str">
        <f>IF(VLOOKUP(D3838,'Resources Final'!A:C,3,FALSE)=0,"",VLOOKUP(D3838,'Resources Final'!A:C,3,FALSE))</f>
        <v/>
      </c>
      <c r="L3838" s="3" t="str">
        <f>IF(VLOOKUP(D3838,'Resources Final'!A:D,4,FALSE)=0,"",VLOOKUP(D3838,'Resources Final'!A:D,4,FALSE))</f>
        <v>Y</v>
      </c>
      <c r="M3838" s="3" t="str">
        <f>IF(VLOOKUP(D3838,'Resources Final'!A:E,5,FALSE)=0,"",VLOOKUP(D3838,'Resources Final'!A:E,5,FALSE))</f>
        <v/>
      </c>
      <c r="N3838" s="7" t="str">
        <f>IF(VLOOKUP(D3838,'Resources Final'!A:F,6,FALSE)=0,"",VLOOKUP(D3838,'Resources Final'!A:F,6,FALSE))</f>
        <v/>
      </c>
      <c r="O3838" s="3" t="str">
        <f>IF(VLOOKUP(D3838,'Resources Final'!A:G,7,FALSE)=0,"",VLOOKUP(D3838,'Resources Final'!A:G,7,FALSE))</f>
        <v/>
      </c>
    </row>
    <row r="3839" spans="1:15" x14ac:dyDescent="0.2">
      <c r="A3839" s="11">
        <v>990</v>
      </c>
      <c r="B3839" s="11" t="str">
        <f t="shared" si="71"/>
        <v>Charles G. Koch Charitable Foundation_Core Knowledge Foundation2017525000</v>
      </c>
      <c r="C3839" s="11" t="s">
        <v>19</v>
      </c>
      <c r="D3839" s="11" t="s">
        <v>846</v>
      </c>
      <c r="E3839" s="11" t="s">
        <v>846</v>
      </c>
      <c r="F3839" s="4">
        <v>525000</v>
      </c>
      <c r="G3839" s="3">
        <v>2017</v>
      </c>
      <c r="H3839" s="3" t="s">
        <v>21</v>
      </c>
      <c r="I3839" s="12"/>
      <c r="J3839" s="3">
        <v>451</v>
      </c>
      <c r="K3839" s="3" t="str">
        <f>IF(VLOOKUP(D3839,'Resources Final'!A:C,3,FALSE)=0,"",VLOOKUP(D3839,'Resources Final'!A:C,3,FALSE))</f>
        <v/>
      </c>
      <c r="L3839" s="3" t="str">
        <f>IF(VLOOKUP(D3839,'Resources Final'!A:D,4,FALSE)=0,"",VLOOKUP(D3839,'Resources Final'!A:D,4,FALSE))</f>
        <v/>
      </c>
      <c r="M3839" s="3" t="str">
        <f>IF(VLOOKUP(D3839,'Resources Final'!A:E,5,FALSE)=0,"",VLOOKUP(D3839,'Resources Final'!A:E,5,FALSE))</f>
        <v/>
      </c>
      <c r="N3839" s="7" t="str">
        <f>IF(VLOOKUP(D3839,'Resources Final'!A:F,6,FALSE)=0,"",VLOOKUP(D3839,'Resources Final'!A:F,6,FALSE))</f>
        <v>https://www.sourcewatch.org/index.php/Core_Knowledge_Foundation</v>
      </c>
      <c r="O3839" s="3" t="str">
        <f>IF(VLOOKUP(D3839,'Resources Final'!A:G,7,FALSE)=0,"",VLOOKUP(D3839,'Resources Final'!A:G,7,FALSE))</f>
        <v>Sourcewatch</v>
      </c>
    </row>
    <row r="3840" spans="1:15" x14ac:dyDescent="0.2">
      <c r="A3840" s="11">
        <v>990</v>
      </c>
      <c r="B3840" s="11" t="str">
        <f t="shared" si="71"/>
        <v>Charles G. Koch Charitable Foundation_Technology Policy Institute2017100000</v>
      </c>
      <c r="C3840" s="11" t="s">
        <v>19</v>
      </c>
      <c r="D3840" s="11" t="s">
        <v>3545</v>
      </c>
      <c r="E3840" s="11" t="s">
        <v>3545</v>
      </c>
      <c r="F3840" s="4">
        <v>100000</v>
      </c>
      <c r="G3840" s="3">
        <v>2017</v>
      </c>
      <c r="H3840" s="3" t="s">
        <v>21</v>
      </c>
      <c r="I3840" s="12"/>
      <c r="J3840" s="3">
        <v>452</v>
      </c>
      <c r="K3840" s="3" t="str">
        <f>IF(VLOOKUP(D3840,'Resources Final'!A:C,3,FALSE)=0,"",VLOOKUP(D3840,'Resources Final'!A:C,3,FALSE))</f>
        <v/>
      </c>
      <c r="L3840" s="3" t="str">
        <f>IF(VLOOKUP(D3840,'Resources Final'!A:D,4,FALSE)=0,"",VLOOKUP(D3840,'Resources Final'!A:D,4,FALSE))</f>
        <v/>
      </c>
      <c r="M3840" s="3" t="str">
        <f>IF(VLOOKUP(D3840,'Resources Final'!A:E,5,FALSE)=0,"",VLOOKUP(D3840,'Resources Final'!A:E,5,FALSE))</f>
        <v/>
      </c>
      <c r="N3840" s="7" t="str">
        <f>IF(VLOOKUP(D3840,'Resources Final'!A:F,6,FALSE)=0,"",VLOOKUP(D3840,'Resources Final'!A:F,6,FALSE))</f>
        <v/>
      </c>
      <c r="O3840" s="3" t="str">
        <f>IF(VLOOKUP(D3840,'Resources Final'!A:G,7,FALSE)=0,"",VLOOKUP(D3840,'Resources Final'!A:G,7,FALSE))</f>
        <v/>
      </c>
    </row>
    <row r="3841" spans="1:15" x14ac:dyDescent="0.2">
      <c r="A3841" s="11">
        <v>990</v>
      </c>
      <c r="B3841" s="11" t="str">
        <f t="shared" si="71"/>
        <v>Charles G. Koch Charitable Foundation_Future of Freedom Foundation201710000</v>
      </c>
      <c r="C3841" s="11" t="s">
        <v>19</v>
      </c>
      <c r="D3841" s="11" t="s">
        <v>1324</v>
      </c>
      <c r="E3841" s="11" t="s">
        <v>1324</v>
      </c>
      <c r="F3841" s="4">
        <v>10000</v>
      </c>
      <c r="G3841" s="3">
        <v>2017</v>
      </c>
      <c r="H3841" s="3" t="s">
        <v>21</v>
      </c>
      <c r="I3841" s="12"/>
      <c r="J3841" s="3">
        <v>453</v>
      </c>
      <c r="K3841" s="3" t="str">
        <f>IF(VLOOKUP(D3841,'Resources Final'!A:C,3,FALSE)=0,"",VLOOKUP(D3841,'Resources Final'!A:C,3,FALSE))</f>
        <v/>
      </c>
      <c r="L3841" s="3" t="str">
        <f>IF(VLOOKUP(D3841,'Resources Final'!A:D,4,FALSE)=0,"",VLOOKUP(D3841,'Resources Final'!A:D,4,FALSE))</f>
        <v/>
      </c>
      <c r="M3841" s="3" t="str">
        <f>IF(VLOOKUP(D3841,'Resources Final'!A:E,5,FALSE)=0,"",VLOOKUP(D3841,'Resources Final'!A:E,5,FALSE))</f>
        <v/>
      </c>
      <c r="N3841" s="7" t="str">
        <f>IF(VLOOKUP(D3841,'Resources Final'!A:F,6,FALSE)=0,"",VLOOKUP(D3841,'Resources Final'!A:F,6,FALSE))</f>
        <v>http://www.sourcewatch.org/index.php/Future_of_Freedom_Foundation</v>
      </c>
      <c r="O3841" s="3" t="str">
        <f>IF(VLOOKUP(D3841,'Resources Final'!A:G,7,FALSE)=0,"",VLOOKUP(D3841,'Resources Final'!A:G,7,FALSE))</f>
        <v>Sourcewatch</v>
      </c>
    </row>
    <row r="3842" spans="1:15" x14ac:dyDescent="0.2">
      <c r="A3842" s="11">
        <v>990</v>
      </c>
      <c r="B3842" s="11" t="str">
        <f t="shared" si="71"/>
        <v>Charles G. Koch Charitable Foundation_Bensimon20173600</v>
      </c>
      <c r="C3842" s="11" t="s">
        <v>19</v>
      </c>
      <c r="D3842" s="11" t="s">
        <v>405</v>
      </c>
      <c r="E3842" s="11" t="s">
        <v>405</v>
      </c>
      <c r="F3842" s="4">
        <v>3600</v>
      </c>
      <c r="G3842" s="3">
        <v>2017</v>
      </c>
      <c r="H3842" s="3" t="s">
        <v>21</v>
      </c>
      <c r="I3842" s="12" t="s">
        <v>31</v>
      </c>
      <c r="J3842" s="3">
        <v>454</v>
      </c>
      <c r="K3842" s="3" t="str">
        <f>IF(VLOOKUP(D3842,'Resources Final'!A:C,3,FALSE)=0,"",VLOOKUP(D3842,'Resources Final'!A:C,3,FALSE))</f>
        <v>Y</v>
      </c>
      <c r="L3842" s="3" t="str">
        <f>IF(VLOOKUP(D3842,'Resources Final'!A:D,4,FALSE)=0,"",VLOOKUP(D3842,'Resources Final'!A:D,4,FALSE))</f>
        <v/>
      </c>
      <c r="M3842" s="3" t="str">
        <f>IF(VLOOKUP(D3842,'Resources Final'!A:E,5,FALSE)=0,"",VLOOKUP(D3842,'Resources Final'!A:E,5,FALSE))</f>
        <v/>
      </c>
      <c r="N3842" s="7" t="str">
        <f>IF(VLOOKUP(D3842,'Resources Final'!A:F,6,FALSE)=0,"",VLOOKUP(D3842,'Resources Final'!A:F,6,FALSE))</f>
        <v/>
      </c>
      <c r="O3842" s="3" t="str">
        <f>IF(VLOOKUP(D3842,'Resources Final'!A:G,7,FALSE)=0,"",VLOOKUP(D3842,'Resources Final'!A:G,7,FALSE))</f>
        <v/>
      </c>
    </row>
    <row r="3843" spans="1:15" x14ac:dyDescent="0.2">
      <c r="A3843" s="11">
        <v>990</v>
      </c>
      <c r="B3843" s="11" t="str">
        <f t="shared" si="71"/>
        <v>Charles G. Koch Charitable Foundation_Purdue University201787021</v>
      </c>
      <c r="C3843" s="11" t="s">
        <v>19</v>
      </c>
      <c r="D3843" s="11" t="s">
        <v>2927</v>
      </c>
      <c r="E3843" s="11" t="s">
        <v>2927</v>
      </c>
      <c r="F3843" s="4">
        <v>87021</v>
      </c>
      <c r="G3843" s="3">
        <v>2017</v>
      </c>
      <c r="H3843" s="3" t="s">
        <v>21</v>
      </c>
      <c r="I3843" s="12"/>
      <c r="J3843" s="3">
        <v>455</v>
      </c>
      <c r="K3843" s="3" t="str">
        <f>IF(VLOOKUP(D3843,'Resources Final'!A:C,3,FALSE)=0,"",VLOOKUP(D3843,'Resources Final'!A:C,3,FALSE))</f>
        <v/>
      </c>
      <c r="L3843" s="3" t="str">
        <f>IF(VLOOKUP(D3843,'Resources Final'!A:D,4,FALSE)=0,"",VLOOKUP(D3843,'Resources Final'!A:D,4,FALSE))</f>
        <v>Y</v>
      </c>
      <c r="M3843" s="3" t="str">
        <f>IF(VLOOKUP(D3843,'Resources Final'!A:E,5,FALSE)=0,"",VLOOKUP(D3843,'Resources Final'!A:E,5,FALSE))</f>
        <v/>
      </c>
      <c r="N3843" s="7" t="str">
        <f>IF(VLOOKUP(D3843,'Resources Final'!A:F,6,FALSE)=0,"",VLOOKUP(D3843,'Resources Final'!A:F,6,FALSE))</f>
        <v/>
      </c>
      <c r="O3843" s="3" t="str">
        <f>IF(VLOOKUP(D3843,'Resources Final'!A:G,7,FALSE)=0,"",VLOOKUP(D3843,'Resources Final'!A:G,7,FALSE))</f>
        <v/>
      </c>
    </row>
    <row r="3844" spans="1:15" x14ac:dyDescent="0.2">
      <c r="A3844" s="11">
        <v>990</v>
      </c>
      <c r="B3844" s="11" t="str">
        <f t="shared" si="71"/>
        <v>Charles G. Koch Charitable Foundation_Hope College201791400</v>
      </c>
      <c r="C3844" s="11" t="s">
        <v>19</v>
      </c>
      <c r="D3844" s="11" t="s">
        <v>1614</v>
      </c>
      <c r="E3844" s="11" t="s">
        <v>1614</v>
      </c>
      <c r="F3844" s="4">
        <v>91400</v>
      </c>
      <c r="G3844" s="3">
        <v>2017</v>
      </c>
      <c r="H3844" s="3" t="s">
        <v>21</v>
      </c>
      <c r="I3844" s="12"/>
      <c r="J3844" s="3">
        <v>456</v>
      </c>
      <c r="K3844" s="3" t="str">
        <f>IF(VLOOKUP(D3844,'Resources Final'!A:C,3,FALSE)=0,"",VLOOKUP(D3844,'Resources Final'!A:C,3,FALSE))</f>
        <v/>
      </c>
      <c r="L3844" s="3" t="str">
        <f>IF(VLOOKUP(D3844,'Resources Final'!A:D,4,FALSE)=0,"",VLOOKUP(D3844,'Resources Final'!A:D,4,FALSE))</f>
        <v>Y</v>
      </c>
      <c r="M3844" s="3" t="str">
        <f>IF(VLOOKUP(D3844,'Resources Final'!A:E,5,FALSE)=0,"",VLOOKUP(D3844,'Resources Final'!A:E,5,FALSE))</f>
        <v/>
      </c>
      <c r="N3844" s="7" t="str">
        <f>IF(VLOOKUP(D3844,'Resources Final'!A:F,6,FALSE)=0,"",VLOOKUP(D3844,'Resources Final'!A:F,6,FALSE))</f>
        <v/>
      </c>
      <c r="O3844" s="3" t="str">
        <f>IF(VLOOKUP(D3844,'Resources Final'!A:G,7,FALSE)=0,"",VLOOKUP(D3844,'Resources Final'!A:G,7,FALSE))</f>
        <v/>
      </c>
    </row>
    <row r="3845" spans="1:15" x14ac:dyDescent="0.2">
      <c r="A3845" s="11">
        <v>990</v>
      </c>
      <c r="B3845" s="11" t="str">
        <f t="shared" si="71"/>
        <v>Charles G. Koch Charitable Foundation_Szczypska20175229</v>
      </c>
      <c r="C3845" s="11" t="s">
        <v>19</v>
      </c>
      <c r="D3845" s="11" t="s">
        <v>3500</v>
      </c>
      <c r="E3845" s="11" t="s">
        <v>3500</v>
      </c>
      <c r="F3845" s="4">
        <v>5229</v>
      </c>
      <c r="G3845" s="3">
        <v>2017</v>
      </c>
      <c r="H3845" s="3" t="s">
        <v>21</v>
      </c>
      <c r="I3845" s="12" t="s">
        <v>31</v>
      </c>
      <c r="J3845" s="3">
        <v>457</v>
      </c>
      <c r="K3845" s="3" t="str">
        <f>IF(VLOOKUP(D3845,'Resources Final'!A:C,3,FALSE)=0,"",VLOOKUP(D3845,'Resources Final'!A:C,3,FALSE))</f>
        <v>Y</v>
      </c>
      <c r="L3845" s="3" t="str">
        <f>IF(VLOOKUP(D3845,'Resources Final'!A:D,4,FALSE)=0,"",VLOOKUP(D3845,'Resources Final'!A:D,4,FALSE))</f>
        <v/>
      </c>
      <c r="M3845" s="3" t="str">
        <f>IF(VLOOKUP(D3845,'Resources Final'!A:E,5,FALSE)=0,"",VLOOKUP(D3845,'Resources Final'!A:E,5,FALSE))</f>
        <v/>
      </c>
      <c r="N3845" s="7" t="str">
        <f>IF(VLOOKUP(D3845,'Resources Final'!A:F,6,FALSE)=0,"",VLOOKUP(D3845,'Resources Final'!A:F,6,FALSE))</f>
        <v/>
      </c>
      <c r="O3845" s="3" t="str">
        <f>IF(VLOOKUP(D3845,'Resources Final'!A:G,7,FALSE)=0,"",VLOOKUP(D3845,'Resources Final'!A:G,7,FALSE))</f>
        <v/>
      </c>
    </row>
    <row r="3846" spans="1:15" x14ac:dyDescent="0.2">
      <c r="A3846" s="11">
        <v>990</v>
      </c>
      <c r="B3846" s="11" t="str">
        <f t="shared" si="71"/>
        <v>Charles G. Koch Charitable Foundation_Mountjoy20173150</v>
      </c>
      <c r="C3846" s="11" t="s">
        <v>19</v>
      </c>
      <c r="D3846" s="11" t="s">
        <v>2549</v>
      </c>
      <c r="E3846" s="11" t="s">
        <v>2549</v>
      </c>
      <c r="F3846" s="4">
        <v>3150</v>
      </c>
      <c r="G3846" s="3">
        <v>2017</v>
      </c>
      <c r="H3846" s="3" t="s">
        <v>21</v>
      </c>
      <c r="I3846" s="12" t="s">
        <v>31</v>
      </c>
      <c r="J3846" s="3">
        <v>458</v>
      </c>
      <c r="K3846" s="3" t="str">
        <f>IF(VLOOKUP(D3846,'Resources Final'!A:C,3,FALSE)=0,"",VLOOKUP(D3846,'Resources Final'!A:C,3,FALSE))</f>
        <v>Y</v>
      </c>
      <c r="L3846" s="3" t="str">
        <f>IF(VLOOKUP(D3846,'Resources Final'!A:D,4,FALSE)=0,"",VLOOKUP(D3846,'Resources Final'!A:D,4,FALSE))</f>
        <v/>
      </c>
      <c r="M3846" s="3" t="str">
        <f>IF(VLOOKUP(D3846,'Resources Final'!A:E,5,FALSE)=0,"",VLOOKUP(D3846,'Resources Final'!A:E,5,FALSE))</f>
        <v/>
      </c>
      <c r="N3846" s="7" t="str">
        <f>IF(VLOOKUP(D3846,'Resources Final'!A:F,6,FALSE)=0,"",VLOOKUP(D3846,'Resources Final'!A:F,6,FALSE))</f>
        <v/>
      </c>
      <c r="O3846" s="3" t="str">
        <f>IF(VLOOKUP(D3846,'Resources Final'!A:G,7,FALSE)=0,"",VLOOKUP(D3846,'Resources Final'!A:G,7,FALSE))</f>
        <v/>
      </c>
    </row>
    <row r="3847" spans="1:15" x14ac:dyDescent="0.2">
      <c r="A3847" s="11">
        <v>990</v>
      </c>
      <c r="B3847" s="11" t="str">
        <f t="shared" si="71"/>
        <v>Charles G. Koch Charitable Foundation_Families Against Mandatory Minimums201723000</v>
      </c>
      <c r="C3847" s="11" t="s">
        <v>19</v>
      </c>
      <c r="D3847" s="11" t="s">
        <v>1188</v>
      </c>
      <c r="E3847" s="11" t="s">
        <v>1188</v>
      </c>
      <c r="F3847" s="4">
        <v>23000</v>
      </c>
      <c r="G3847" s="3">
        <v>2017</v>
      </c>
      <c r="H3847" s="3" t="s">
        <v>21</v>
      </c>
      <c r="I3847" s="12"/>
      <c r="J3847" s="3">
        <v>459</v>
      </c>
      <c r="K3847" s="3" t="str">
        <f>IF(VLOOKUP(D3847,'Resources Final'!A:C,3,FALSE)=0,"",VLOOKUP(D3847,'Resources Final'!A:C,3,FALSE))</f>
        <v/>
      </c>
      <c r="L3847" s="3" t="str">
        <f>IF(VLOOKUP(D3847,'Resources Final'!A:D,4,FALSE)=0,"",VLOOKUP(D3847,'Resources Final'!A:D,4,FALSE))</f>
        <v/>
      </c>
      <c r="M3847" s="3" t="str">
        <f>IF(VLOOKUP(D3847,'Resources Final'!A:E,5,FALSE)=0,"",VLOOKUP(D3847,'Resources Final'!A:E,5,FALSE))</f>
        <v/>
      </c>
      <c r="N3847" s="7" t="str">
        <f>IF(VLOOKUP(D3847,'Resources Final'!A:F,6,FALSE)=0,"",VLOOKUP(D3847,'Resources Final'!A:F,6,FALSE))</f>
        <v>https://www.sourcewatch.org/index.php/Families_Against_Mandatory_Minimums</v>
      </c>
      <c r="O3847" s="3" t="str">
        <f>IF(VLOOKUP(D3847,'Resources Final'!A:G,7,FALSE)=0,"",VLOOKUP(D3847,'Resources Final'!A:G,7,FALSE))</f>
        <v>Sourcewatch</v>
      </c>
    </row>
    <row r="3848" spans="1:15" x14ac:dyDescent="0.2">
      <c r="A3848" s="11">
        <v>990</v>
      </c>
      <c r="B3848" s="11" t="str">
        <f t="shared" si="71"/>
        <v>Charles G. Koch Charitable Foundation_Benjamin20173600</v>
      </c>
      <c r="C3848" s="11" t="s">
        <v>19</v>
      </c>
      <c r="D3848" s="11" t="s">
        <v>399</v>
      </c>
      <c r="E3848" s="11" t="s">
        <v>399</v>
      </c>
      <c r="F3848" s="4">
        <v>3600</v>
      </c>
      <c r="G3848" s="3">
        <v>2017</v>
      </c>
      <c r="H3848" s="3" t="s">
        <v>21</v>
      </c>
      <c r="I3848" s="12" t="s">
        <v>31</v>
      </c>
      <c r="J3848" s="3">
        <v>460</v>
      </c>
      <c r="K3848" s="3" t="str">
        <f>IF(VLOOKUP(D3848,'Resources Final'!A:C,3,FALSE)=0,"",VLOOKUP(D3848,'Resources Final'!A:C,3,FALSE))</f>
        <v>Y</v>
      </c>
      <c r="L3848" s="3" t="str">
        <f>IF(VLOOKUP(D3848,'Resources Final'!A:D,4,FALSE)=0,"",VLOOKUP(D3848,'Resources Final'!A:D,4,FALSE))</f>
        <v/>
      </c>
      <c r="M3848" s="3" t="str">
        <f>IF(VLOOKUP(D3848,'Resources Final'!A:E,5,FALSE)=0,"",VLOOKUP(D3848,'Resources Final'!A:E,5,FALSE))</f>
        <v/>
      </c>
      <c r="N3848" s="7" t="str">
        <f>IF(VLOOKUP(D3848,'Resources Final'!A:F,6,FALSE)=0,"",VLOOKUP(D3848,'Resources Final'!A:F,6,FALSE))</f>
        <v/>
      </c>
      <c r="O3848" s="3" t="str">
        <f>IF(VLOOKUP(D3848,'Resources Final'!A:G,7,FALSE)=0,"",VLOOKUP(D3848,'Resources Final'!A:G,7,FALSE))</f>
        <v/>
      </c>
    </row>
    <row r="3849" spans="1:15" x14ac:dyDescent="0.2">
      <c r="A3849" s="11">
        <v>990</v>
      </c>
      <c r="B3849" s="11" t="str">
        <f t="shared" si="71"/>
        <v>Charles G. Koch Charitable Foundation_Harwood20172925</v>
      </c>
      <c r="C3849" s="11" t="s">
        <v>19</v>
      </c>
      <c r="D3849" s="11" t="s">
        <v>1542</v>
      </c>
      <c r="E3849" s="11" t="s">
        <v>1542</v>
      </c>
      <c r="F3849" s="4">
        <v>2925</v>
      </c>
      <c r="G3849" s="3">
        <v>2017</v>
      </c>
      <c r="H3849" s="3" t="s">
        <v>21</v>
      </c>
      <c r="I3849" s="12" t="s">
        <v>31</v>
      </c>
      <c r="J3849" s="3">
        <v>461</v>
      </c>
      <c r="K3849" s="3" t="str">
        <f>IF(VLOOKUP(D3849,'Resources Final'!A:C,3,FALSE)=0,"",VLOOKUP(D3849,'Resources Final'!A:C,3,FALSE))</f>
        <v>Y</v>
      </c>
      <c r="L3849" s="3" t="str">
        <f>IF(VLOOKUP(D3849,'Resources Final'!A:D,4,FALSE)=0,"",VLOOKUP(D3849,'Resources Final'!A:D,4,FALSE))</f>
        <v/>
      </c>
      <c r="M3849" s="3" t="str">
        <f>IF(VLOOKUP(D3849,'Resources Final'!A:E,5,FALSE)=0,"",VLOOKUP(D3849,'Resources Final'!A:E,5,FALSE))</f>
        <v/>
      </c>
      <c r="N3849" s="7" t="str">
        <f>IF(VLOOKUP(D3849,'Resources Final'!A:F,6,FALSE)=0,"",VLOOKUP(D3849,'Resources Final'!A:F,6,FALSE))</f>
        <v/>
      </c>
      <c r="O3849" s="3" t="str">
        <f>IF(VLOOKUP(D3849,'Resources Final'!A:G,7,FALSE)=0,"",VLOOKUP(D3849,'Resources Final'!A:G,7,FALSE))</f>
        <v/>
      </c>
    </row>
    <row r="3850" spans="1:15" x14ac:dyDescent="0.2">
      <c r="A3850" s="11">
        <v>990</v>
      </c>
      <c r="B3850" s="11" t="str">
        <f t="shared" si="71"/>
        <v>Charles G. Koch Charitable Foundation_Student Free Press Association201777900</v>
      </c>
      <c r="C3850" s="11" t="s">
        <v>19</v>
      </c>
      <c r="D3850" s="11" t="s">
        <v>3464</v>
      </c>
      <c r="E3850" s="11" t="s">
        <v>3464</v>
      </c>
      <c r="F3850" s="4">
        <v>77900</v>
      </c>
      <c r="G3850" s="3">
        <v>2017</v>
      </c>
      <c r="H3850" s="3" t="s">
        <v>21</v>
      </c>
      <c r="I3850" s="12"/>
      <c r="J3850" s="3">
        <v>462</v>
      </c>
      <c r="K3850" s="3" t="str">
        <f>IF(VLOOKUP(D3850,'Resources Final'!A:C,3,FALSE)=0,"",VLOOKUP(D3850,'Resources Final'!A:C,3,FALSE))</f>
        <v/>
      </c>
      <c r="L3850" s="3" t="str">
        <f>IF(VLOOKUP(D3850,'Resources Final'!A:D,4,FALSE)=0,"",VLOOKUP(D3850,'Resources Final'!A:D,4,FALSE))</f>
        <v/>
      </c>
      <c r="M3850" s="3" t="str">
        <f>IF(VLOOKUP(D3850,'Resources Final'!A:E,5,FALSE)=0,"",VLOOKUP(D3850,'Resources Final'!A:E,5,FALSE))</f>
        <v/>
      </c>
      <c r="N3850" s="7" t="str">
        <f>IF(VLOOKUP(D3850,'Resources Final'!A:F,6,FALSE)=0,"",VLOOKUP(D3850,'Resources Final'!A:F,6,FALSE))</f>
        <v/>
      </c>
      <c r="O3850" s="3" t="str">
        <f>IF(VLOOKUP(D3850,'Resources Final'!A:G,7,FALSE)=0,"",VLOOKUP(D3850,'Resources Final'!A:G,7,FALSE))</f>
        <v/>
      </c>
    </row>
    <row r="3851" spans="1:15" x14ac:dyDescent="0.2">
      <c r="A3851" s="11">
        <v>990</v>
      </c>
      <c r="B3851" s="11" t="str">
        <f t="shared" si="71"/>
        <v>Charles G. Koch Charitable Foundation_University of Colorado Boulder2017863000</v>
      </c>
      <c r="C3851" s="11" t="s">
        <v>19</v>
      </c>
      <c r="D3851" s="11" t="s">
        <v>3751</v>
      </c>
      <c r="E3851" s="11" t="s">
        <v>3023</v>
      </c>
      <c r="F3851" s="4">
        <v>863000</v>
      </c>
      <c r="G3851" s="3">
        <v>2017</v>
      </c>
      <c r="H3851" s="3" t="s">
        <v>21</v>
      </c>
      <c r="I3851" s="12"/>
      <c r="J3851" s="3">
        <v>463</v>
      </c>
      <c r="K3851" s="3" t="str">
        <f>IF(VLOOKUP(D3851,'Resources Final'!A:C,3,FALSE)=0,"",VLOOKUP(D3851,'Resources Final'!A:C,3,FALSE))</f>
        <v/>
      </c>
      <c r="L3851" s="3" t="str">
        <f>IF(VLOOKUP(D3851,'Resources Final'!A:D,4,FALSE)=0,"",VLOOKUP(D3851,'Resources Final'!A:D,4,FALSE))</f>
        <v>Y</v>
      </c>
      <c r="M3851" s="3" t="str">
        <f>IF(VLOOKUP(D3851,'Resources Final'!A:E,5,FALSE)=0,"",VLOOKUP(D3851,'Resources Final'!A:E,5,FALSE))</f>
        <v/>
      </c>
      <c r="N3851" s="7" t="str">
        <f>IF(VLOOKUP(D3851,'Resources Final'!A:F,6,FALSE)=0,"",VLOOKUP(D3851,'Resources Final'!A:F,6,FALSE))</f>
        <v/>
      </c>
      <c r="O3851" s="3" t="str">
        <f>IF(VLOOKUP(D3851,'Resources Final'!A:G,7,FALSE)=0,"",VLOOKUP(D3851,'Resources Final'!A:G,7,FALSE))</f>
        <v/>
      </c>
    </row>
    <row r="3852" spans="1:15" x14ac:dyDescent="0.2">
      <c r="A3852" s="11">
        <v>990</v>
      </c>
      <c r="B3852" s="11" t="str">
        <f t="shared" si="71"/>
        <v>Charles G. Koch Charitable Foundation_Oakdale Academy201712500</v>
      </c>
      <c r="C3852" s="11" t="s">
        <v>19</v>
      </c>
      <c r="D3852" s="11" t="s">
        <v>2725</v>
      </c>
      <c r="E3852" s="11" t="s">
        <v>2725</v>
      </c>
      <c r="F3852" s="4">
        <v>12500</v>
      </c>
      <c r="G3852" s="3">
        <v>2017</v>
      </c>
      <c r="H3852" s="3" t="s">
        <v>21</v>
      </c>
      <c r="I3852" s="12"/>
      <c r="J3852" s="3">
        <v>464</v>
      </c>
      <c r="K3852" s="3" t="str">
        <f>IF(VLOOKUP(D3852,'Resources Final'!A:C,3,FALSE)=0,"",VLOOKUP(D3852,'Resources Final'!A:C,3,FALSE))</f>
        <v/>
      </c>
      <c r="L3852" s="3" t="str">
        <f>IF(VLOOKUP(D3852,'Resources Final'!A:D,4,FALSE)=0,"",VLOOKUP(D3852,'Resources Final'!A:D,4,FALSE))</f>
        <v>Y</v>
      </c>
      <c r="M3852" s="3" t="str">
        <f>IF(VLOOKUP(D3852,'Resources Final'!A:E,5,FALSE)=0,"",VLOOKUP(D3852,'Resources Final'!A:E,5,FALSE))</f>
        <v/>
      </c>
      <c r="N3852" s="7" t="str">
        <f>IF(VLOOKUP(D3852,'Resources Final'!A:F,6,FALSE)=0,"",VLOOKUP(D3852,'Resources Final'!A:F,6,FALSE))</f>
        <v/>
      </c>
      <c r="O3852" s="3" t="str">
        <f>IF(VLOOKUP(D3852,'Resources Final'!A:G,7,FALSE)=0,"",VLOOKUP(D3852,'Resources Final'!A:G,7,FALSE))</f>
        <v/>
      </c>
    </row>
    <row r="3853" spans="1:15" x14ac:dyDescent="0.2">
      <c r="A3853" s="11">
        <v>990</v>
      </c>
      <c r="B3853" s="11" t="str">
        <f t="shared" si="71"/>
        <v>Charles G. Koch Charitable Foundation_Cleary University201722000</v>
      </c>
      <c r="C3853" s="11" t="s">
        <v>19</v>
      </c>
      <c r="D3853" s="11" t="s">
        <v>755</v>
      </c>
      <c r="E3853" s="11" t="s">
        <v>755</v>
      </c>
      <c r="F3853" s="4">
        <v>22000</v>
      </c>
      <c r="G3853" s="3">
        <v>2017</v>
      </c>
      <c r="H3853" s="3" t="s">
        <v>21</v>
      </c>
      <c r="I3853" s="12"/>
      <c r="J3853" s="3">
        <v>465</v>
      </c>
      <c r="K3853" s="3" t="str">
        <f>IF(VLOOKUP(D3853,'Resources Final'!A:C,3,FALSE)=0,"",VLOOKUP(D3853,'Resources Final'!A:C,3,FALSE))</f>
        <v/>
      </c>
      <c r="L3853" s="3" t="str">
        <f>IF(VLOOKUP(D3853,'Resources Final'!A:D,4,FALSE)=0,"",VLOOKUP(D3853,'Resources Final'!A:D,4,FALSE))</f>
        <v>Y</v>
      </c>
      <c r="M3853" s="3" t="str">
        <f>IF(VLOOKUP(D3853,'Resources Final'!A:E,5,FALSE)=0,"",VLOOKUP(D3853,'Resources Final'!A:E,5,FALSE))</f>
        <v/>
      </c>
      <c r="N3853" s="7" t="str">
        <f>IF(VLOOKUP(D3853,'Resources Final'!A:F,6,FALSE)=0,"",VLOOKUP(D3853,'Resources Final'!A:F,6,FALSE))</f>
        <v/>
      </c>
      <c r="O3853" s="3" t="str">
        <f>IF(VLOOKUP(D3853,'Resources Final'!A:G,7,FALSE)=0,"",VLOOKUP(D3853,'Resources Final'!A:G,7,FALSE))</f>
        <v/>
      </c>
    </row>
    <row r="3854" spans="1:15" x14ac:dyDescent="0.2">
      <c r="A3854" s="11">
        <v>990</v>
      </c>
      <c r="B3854" s="11" t="str">
        <f t="shared" si="71"/>
        <v>Charles G. Koch Charitable Foundation_Community Resources for Justice201775000</v>
      </c>
      <c r="C3854" s="11" t="s">
        <v>19</v>
      </c>
      <c r="D3854" s="11" t="s">
        <v>812</v>
      </c>
      <c r="E3854" s="11" t="s">
        <v>812</v>
      </c>
      <c r="F3854" s="4">
        <v>75000</v>
      </c>
      <c r="G3854" s="3">
        <v>2017</v>
      </c>
      <c r="H3854" s="3" t="s">
        <v>21</v>
      </c>
      <c r="I3854" s="12"/>
      <c r="J3854" s="3">
        <v>466</v>
      </c>
      <c r="K3854" s="3" t="str">
        <f>IF(VLOOKUP(D3854,'Resources Final'!A:C,3,FALSE)=0,"",VLOOKUP(D3854,'Resources Final'!A:C,3,FALSE))</f>
        <v/>
      </c>
      <c r="L3854" s="3" t="str">
        <f>IF(VLOOKUP(D3854,'Resources Final'!A:D,4,FALSE)=0,"",VLOOKUP(D3854,'Resources Final'!A:D,4,FALSE))</f>
        <v/>
      </c>
      <c r="M3854" s="3" t="str">
        <f>IF(VLOOKUP(D3854,'Resources Final'!A:E,5,FALSE)=0,"",VLOOKUP(D3854,'Resources Final'!A:E,5,FALSE))</f>
        <v/>
      </c>
      <c r="N3854" s="7" t="str">
        <f>IF(VLOOKUP(D3854,'Resources Final'!A:F,6,FALSE)=0,"",VLOOKUP(D3854,'Resources Final'!A:F,6,FALSE))</f>
        <v/>
      </c>
      <c r="O3854" s="3" t="str">
        <f>IF(VLOOKUP(D3854,'Resources Final'!A:G,7,FALSE)=0,"",VLOOKUP(D3854,'Resources Final'!A:G,7,FALSE))</f>
        <v/>
      </c>
    </row>
    <row r="3855" spans="1:15" x14ac:dyDescent="0.2">
      <c r="A3855" s="11">
        <v>990</v>
      </c>
      <c r="B3855" s="11" t="str">
        <f t="shared" si="71"/>
        <v>Charles G. Koch Charitable Foundation_Farrell20173825</v>
      </c>
      <c r="C3855" s="11" t="s">
        <v>19</v>
      </c>
      <c r="D3855" s="11" t="s">
        <v>1196</v>
      </c>
      <c r="E3855" s="11" t="s">
        <v>1196</v>
      </c>
      <c r="F3855" s="4">
        <v>3825</v>
      </c>
      <c r="G3855" s="3">
        <v>2017</v>
      </c>
      <c r="H3855" s="3" t="s">
        <v>21</v>
      </c>
      <c r="I3855" s="12" t="s">
        <v>31</v>
      </c>
      <c r="J3855" s="3">
        <v>467</v>
      </c>
      <c r="K3855" s="3" t="str">
        <f>IF(VLOOKUP(D3855,'Resources Final'!A:C,3,FALSE)=0,"",VLOOKUP(D3855,'Resources Final'!A:C,3,FALSE))</f>
        <v>Y</v>
      </c>
      <c r="L3855" s="3" t="str">
        <f>IF(VLOOKUP(D3855,'Resources Final'!A:D,4,FALSE)=0,"",VLOOKUP(D3855,'Resources Final'!A:D,4,FALSE))</f>
        <v/>
      </c>
      <c r="M3855" s="3" t="str">
        <f>IF(VLOOKUP(D3855,'Resources Final'!A:E,5,FALSE)=0,"",VLOOKUP(D3855,'Resources Final'!A:E,5,FALSE))</f>
        <v/>
      </c>
      <c r="N3855" s="7" t="str">
        <f>IF(VLOOKUP(D3855,'Resources Final'!A:F,6,FALSE)=0,"",VLOOKUP(D3855,'Resources Final'!A:F,6,FALSE))</f>
        <v/>
      </c>
      <c r="O3855" s="3" t="str">
        <f>IF(VLOOKUP(D3855,'Resources Final'!A:G,7,FALSE)=0,"",VLOOKUP(D3855,'Resources Final'!A:G,7,FALSE))</f>
        <v/>
      </c>
    </row>
    <row r="3856" spans="1:15" x14ac:dyDescent="0.2">
      <c r="A3856" s="11">
        <v>990</v>
      </c>
      <c r="B3856" s="11" t="str">
        <f t="shared" si="71"/>
        <v>Charles G. Koch Charitable Foundation_Phelps20175355</v>
      </c>
      <c r="C3856" s="11" t="s">
        <v>19</v>
      </c>
      <c r="D3856" s="11" t="s">
        <v>2848</v>
      </c>
      <c r="E3856" s="11" t="s">
        <v>2848</v>
      </c>
      <c r="F3856" s="4">
        <v>5355</v>
      </c>
      <c r="G3856" s="3">
        <v>2017</v>
      </c>
      <c r="H3856" s="3" t="s">
        <v>21</v>
      </c>
      <c r="I3856" s="12" t="s">
        <v>31</v>
      </c>
      <c r="J3856" s="3">
        <v>468</v>
      </c>
      <c r="K3856" s="3" t="str">
        <f>IF(VLOOKUP(D3856,'Resources Final'!A:C,3,FALSE)=0,"",VLOOKUP(D3856,'Resources Final'!A:C,3,FALSE))</f>
        <v>Y</v>
      </c>
      <c r="L3856" s="3" t="str">
        <f>IF(VLOOKUP(D3856,'Resources Final'!A:D,4,FALSE)=0,"",VLOOKUP(D3856,'Resources Final'!A:D,4,FALSE))</f>
        <v/>
      </c>
      <c r="M3856" s="3" t="str">
        <f>IF(VLOOKUP(D3856,'Resources Final'!A:E,5,FALSE)=0,"",VLOOKUP(D3856,'Resources Final'!A:E,5,FALSE))</f>
        <v/>
      </c>
      <c r="N3856" s="7" t="str">
        <f>IF(VLOOKUP(D3856,'Resources Final'!A:F,6,FALSE)=0,"",VLOOKUP(D3856,'Resources Final'!A:F,6,FALSE))</f>
        <v/>
      </c>
      <c r="O3856" s="3" t="str">
        <f>IF(VLOOKUP(D3856,'Resources Final'!A:G,7,FALSE)=0,"",VLOOKUP(D3856,'Resources Final'!A:G,7,FALSE))</f>
        <v/>
      </c>
    </row>
    <row r="3857" spans="1:15" x14ac:dyDescent="0.2">
      <c r="A3857" s="11">
        <v>990</v>
      </c>
      <c r="B3857" s="11" t="str">
        <f t="shared" si="71"/>
        <v>Charles G. Koch Charitable Foundation_Diaz20173024</v>
      </c>
      <c r="C3857" s="11" t="s">
        <v>19</v>
      </c>
      <c r="D3857" s="11" t="s">
        <v>988</v>
      </c>
      <c r="E3857" s="11" t="s">
        <v>988</v>
      </c>
      <c r="F3857" s="4">
        <v>3024</v>
      </c>
      <c r="G3857" s="3">
        <v>2017</v>
      </c>
      <c r="H3857" s="3" t="s">
        <v>21</v>
      </c>
      <c r="I3857" s="12" t="s">
        <v>31</v>
      </c>
      <c r="J3857" s="3">
        <v>469</v>
      </c>
      <c r="K3857" s="3" t="str">
        <f>IF(VLOOKUP(D3857,'Resources Final'!A:C,3,FALSE)=0,"",VLOOKUP(D3857,'Resources Final'!A:C,3,FALSE))</f>
        <v>Y</v>
      </c>
      <c r="L3857" s="3" t="str">
        <f>IF(VLOOKUP(D3857,'Resources Final'!A:D,4,FALSE)=0,"",VLOOKUP(D3857,'Resources Final'!A:D,4,FALSE))</f>
        <v/>
      </c>
      <c r="M3857" s="3" t="str">
        <f>IF(VLOOKUP(D3857,'Resources Final'!A:E,5,FALSE)=0,"",VLOOKUP(D3857,'Resources Final'!A:E,5,FALSE))</f>
        <v/>
      </c>
      <c r="N3857" s="7" t="str">
        <f>IF(VLOOKUP(D3857,'Resources Final'!A:F,6,FALSE)=0,"",VLOOKUP(D3857,'Resources Final'!A:F,6,FALSE))</f>
        <v/>
      </c>
      <c r="O3857" s="3" t="str">
        <f>IF(VLOOKUP(D3857,'Resources Final'!A:G,7,FALSE)=0,"",VLOOKUP(D3857,'Resources Final'!A:G,7,FALSE))</f>
        <v/>
      </c>
    </row>
    <row r="3858" spans="1:15" x14ac:dyDescent="0.2">
      <c r="A3858" s="11">
        <v>990</v>
      </c>
      <c r="B3858" s="11" t="str">
        <f t="shared" si="71"/>
        <v>Charles G. Koch Charitable Foundation_The University of Toledo201744000</v>
      </c>
      <c r="C3858" s="11" t="s">
        <v>19</v>
      </c>
      <c r="D3858" s="11" t="s">
        <v>3623</v>
      </c>
      <c r="E3858" s="11" t="s">
        <v>3623</v>
      </c>
      <c r="F3858" s="4">
        <v>44000</v>
      </c>
      <c r="G3858" s="3">
        <v>2017</v>
      </c>
      <c r="H3858" s="3" t="s">
        <v>21</v>
      </c>
      <c r="I3858" s="12"/>
      <c r="J3858" s="3">
        <v>470</v>
      </c>
      <c r="K3858" s="3" t="str">
        <f>IF(VLOOKUP(D3858,'Resources Final'!A:C,3,FALSE)=0,"",VLOOKUP(D3858,'Resources Final'!A:C,3,FALSE))</f>
        <v/>
      </c>
      <c r="L3858" s="3" t="str">
        <f>IF(VLOOKUP(D3858,'Resources Final'!A:D,4,FALSE)=0,"",VLOOKUP(D3858,'Resources Final'!A:D,4,FALSE))</f>
        <v>Y</v>
      </c>
      <c r="M3858" s="3" t="str">
        <f>IF(VLOOKUP(D3858,'Resources Final'!A:E,5,FALSE)=0,"",VLOOKUP(D3858,'Resources Final'!A:E,5,FALSE))</f>
        <v/>
      </c>
      <c r="N3858" s="7" t="str">
        <f>IF(VLOOKUP(D3858,'Resources Final'!A:F,6,FALSE)=0,"",VLOOKUP(D3858,'Resources Final'!A:F,6,FALSE))</f>
        <v/>
      </c>
      <c r="O3858" s="3" t="str">
        <f>IF(VLOOKUP(D3858,'Resources Final'!A:G,7,FALSE)=0,"",VLOOKUP(D3858,'Resources Final'!A:G,7,FALSE))</f>
        <v/>
      </c>
    </row>
    <row r="3859" spans="1:15" x14ac:dyDescent="0.2">
      <c r="A3859" s="11">
        <v>990</v>
      </c>
      <c r="B3859" s="11" t="str">
        <f t="shared" si="71"/>
        <v>Charles G. Koch Charitable Foundation_Gugliuzza20172268</v>
      </c>
      <c r="C3859" s="11" t="s">
        <v>19</v>
      </c>
      <c r="D3859" s="11" t="s">
        <v>1477</v>
      </c>
      <c r="E3859" s="11" t="s">
        <v>1477</v>
      </c>
      <c r="F3859" s="4">
        <v>2268</v>
      </c>
      <c r="G3859" s="3">
        <v>2017</v>
      </c>
      <c r="H3859" s="3" t="s">
        <v>21</v>
      </c>
      <c r="I3859" s="12" t="s">
        <v>31</v>
      </c>
      <c r="J3859" s="3">
        <v>471</v>
      </c>
      <c r="K3859" s="3" t="str">
        <f>IF(VLOOKUP(D3859,'Resources Final'!A:C,3,FALSE)=0,"",VLOOKUP(D3859,'Resources Final'!A:C,3,FALSE))</f>
        <v>Y</v>
      </c>
      <c r="L3859" s="3" t="str">
        <f>IF(VLOOKUP(D3859,'Resources Final'!A:D,4,FALSE)=0,"",VLOOKUP(D3859,'Resources Final'!A:D,4,FALSE))</f>
        <v/>
      </c>
      <c r="M3859" s="3" t="str">
        <f>IF(VLOOKUP(D3859,'Resources Final'!A:E,5,FALSE)=0,"",VLOOKUP(D3859,'Resources Final'!A:E,5,FALSE))</f>
        <v/>
      </c>
      <c r="N3859" s="7" t="str">
        <f>IF(VLOOKUP(D3859,'Resources Final'!A:F,6,FALSE)=0,"",VLOOKUP(D3859,'Resources Final'!A:F,6,FALSE))</f>
        <v/>
      </c>
      <c r="O3859" s="3" t="str">
        <f>IF(VLOOKUP(D3859,'Resources Final'!A:G,7,FALSE)=0,"",VLOOKUP(D3859,'Resources Final'!A:G,7,FALSE))</f>
        <v/>
      </c>
    </row>
    <row r="3860" spans="1:15" x14ac:dyDescent="0.2">
      <c r="A3860" s="11">
        <v>990</v>
      </c>
      <c r="B3860" s="11" t="str">
        <f t="shared" si="71"/>
        <v>Charles G. Koch Charitable Foundation_Freedom Foundation201725000</v>
      </c>
      <c r="C3860" s="11" t="s">
        <v>19</v>
      </c>
      <c r="D3860" s="11" t="s">
        <v>1294</v>
      </c>
      <c r="E3860" s="11" t="s">
        <v>1294</v>
      </c>
      <c r="F3860" s="4">
        <v>25000</v>
      </c>
      <c r="G3860" s="3">
        <v>2017</v>
      </c>
      <c r="H3860" s="3" t="s">
        <v>21</v>
      </c>
      <c r="I3860" s="12"/>
      <c r="J3860" s="3">
        <v>472</v>
      </c>
      <c r="K3860" s="3" t="str">
        <f>IF(VLOOKUP(D3860,'Resources Final'!A:C,3,FALSE)=0,"",VLOOKUP(D3860,'Resources Final'!A:C,3,FALSE))</f>
        <v/>
      </c>
      <c r="L3860" s="3" t="str">
        <f>IF(VLOOKUP(D3860,'Resources Final'!A:D,4,FALSE)=0,"",VLOOKUP(D3860,'Resources Final'!A:D,4,FALSE))</f>
        <v/>
      </c>
      <c r="M3860" s="3" t="str">
        <f>IF(VLOOKUP(D3860,'Resources Final'!A:E,5,FALSE)=0,"",VLOOKUP(D3860,'Resources Final'!A:E,5,FALSE))</f>
        <v/>
      </c>
      <c r="N3860" s="7" t="str">
        <f>IF(VLOOKUP(D3860,'Resources Final'!A:F,6,FALSE)=0,"",VLOOKUP(D3860,'Resources Final'!A:F,6,FALSE))</f>
        <v>https://www.sourcewatch.org/index.php/Freedom_Foundation</v>
      </c>
      <c r="O3860" s="3" t="str">
        <f>IF(VLOOKUP(D3860,'Resources Final'!A:G,7,FALSE)=0,"",VLOOKUP(D3860,'Resources Final'!A:G,7,FALSE))</f>
        <v>Sourcewatch</v>
      </c>
    </row>
    <row r="3861" spans="1:15" x14ac:dyDescent="0.2">
      <c r="A3861" s="11">
        <v>990</v>
      </c>
      <c r="B3861" s="11" t="str">
        <f t="shared" si="71"/>
        <v>Charles G. Koch Charitable Foundation_Florida State University Research Foundation201760000</v>
      </c>
      <c r="C3861" s="11" t="s">
        <v>19</v>
      </c>
      <c r="D3861" s="11" t="s">
        <v>1238</v>
      </c>
      <c r="E3861" s="11" t="s">
        <v>1236</v>
      </c>
      <c r="F3861" s="4">
        <v>60000</v>
      </c>
      <c r="G3861" s="3">
        <v>2017</v>
      </c>
      <c r="H3861" s="3" t="s">
        <v>21</v>
      </c>
      <c r="I3861" s="12"/>
      <c r="J3861" s="3">
        <v>473</v>
      </c>
      <c r="K3861" s="3" t="str">
        <f>IF(VLOOKUP(D3861,'Resources Final'!A:C,3,FALSE)=0,"",VLOOKUP(D3861,'Resources Final'!A:C,3,FALSE))</f>
        <v/>
      </c>
      <c r="L3861" s="3" t="str">
        <f>IF(VLOOKUP(D3861,'Resources Final'!A:D,4,FALSE)=0,"",VLOOKUP(D3861,'Resources Final'!A:D,4,FALSE))</f>
        <v>Y</v>
      </c>
      <c r="M3861" s="3" t="str">
        <f>IF(VLOOKUP(D3861,'Resources Final'!A:E,5,FALSE)=0,"",VLOOKUP(D3861,'Resources Final'!A:E,5,FALSE))</f>
        <v/>
      </c>
      <c r="N3861" s="7" t="str">
        <f>IF(VLOOKUP(D3861,'Resources Final'!A:F,6,FALSE)=0,"",VLOOKUP(D3861,'Resources Final'!A:F,6,FALSE))</f>
        <v/>
      </c>
      <c r="O3861" s="3" t="str">
        <f>IF(VLOOKUP(D3861,'Resources Final'!A:G,7,FALSE)=0,"",VLOOKUP(D3861,'Resources Final'!A:G,7,FALSE))</f>
        <v/>
      </c>
    </row>
    <row r="3862" spans="1:15" x14ac:dyDescent="0.2">
      <c r="A3862" s="11">
        <v>990</v>
      </c>
      <c r="B3862" s="11" t="str">
        <f t="shared" si="71"/>
        <v>Charles G. Koch Charitable Foundation_Baylor University20171104550</v>
      </c>
      <c r="C3862" s="11" t="s">
        <v>19</v>
      </c>
      <c r="D3862" s="11" t="s">
        <v>366</v>
      </c>
      <c r="E3862" s="11" t="s">
        <v>366</v>
      </c>
      <c r="F3862" s="4">
        <v>1104550</v>
      </c>
      <c r="G3862" s="3">
        <v>2017</v>
      </c>
      <c r="H3862" s="3" t="s">
        <v>21</v>
      </c>
      <c r="I3862" s="12"/>
      <c r="J3862" s="3">
        <v>474</v>
      </c>
      <c r="K3862" s="3" t="str">
        <f>IF(VLOOKUP(D3862,'Resources Final'!A:C,3,FALSE)=0,"",VLOOKUP(D3862,'Resources Final'!A:C,3,FALSE))</f>
        <v/>
      </c>
      <c r="L3862" s="3" t="str">
        <f>IF(VLOOKUP(D3862,'Resources Final'!A:D,4,FALSE)=0,"",VLOOKUP(D3862,'Resources Final'!A:D,4,FALSE))</f>
        <v>Y</v>
      </c>
      <c r="M3862" s="3" t="str">
        <f>IF(VLOOKUP(D3862,'Resources Final'!A:E,5,FALSE)=0,"",VLOOKUP(D3862,'Resources Final'!A:E,5,FALSE))</f>
        <v/>
      </c>
      <c r="N3862" s="7" t="str">
        <f>IF(VLOOKUP(D3862,'Resources Final'!A:F,6,FALSE)=0,"",VLOOKUP(D3862,'Resources Final'!A:F,6,FALSE))</f>
        <v/>
      </c>
      <c r="O3862" s="3" t="str">
        <f>IF(VLOOKUP(D3862,'Resources Final'!A:G,7,FALSE)=0,"",VLOOKUP(D3862,'Resources Final'!A:G,7,FALSE))</f>
        <v/>
      </c>
    </row>
    <row r="3863" spans="1:15" x14ac:dyDescent="0.2">
      <c r="A3863" s="11">
        <v>990</v>
      </c>
      <c r="B3863" s="11" t="str">
        <f t="shared" si="71"/>
        <v>Charles G. Koch Charitable Foundation_Wilford20175355</v>
      </c>
      <c r="C3863" s="11" t="s">
        <v>19</v>
      </c>
      <c r="D3863" s="11" t="s">
        <v>4030</v>
      </c>
      <c r="E3863" s="11" t="s">
        <v>4030</v>
      </c>
      <c r="F3863" s="4">
        <v>5355</v>
      </c>
      <c r="G3863" s="3">
        <v>2017</v>
      </c>
      <c r="H3863" s="3" t="s">
        <v>21</v>
      </c>
      <c r="I3863" s="12" t="s">
        <v>31</v>
      </c>
      <c r="J3863" s="3">
        <v>475</v>
      </c>
      <c r="K3863" s="3" t="str">
        <f>IF(VLOOKUP(D3863,'Resources Final'!A:C,3,FALSE)=0,"",VLOOKUP(D3863,'Resources Final'!A:C,3,FALSE))</f>
        <v>Y</v>
      </c>
      <c r="L3863" s="3" t="str">
        <f>IF(VLOOKUP(D3863,'Resources Final'!A:D,4,FALSE)=0,"",VLOOKUP(D3863,'Resources Final'!A:D,4,FALSE))</f>
        <v/>
      </c>
      <c r="M3863" s="3" t="str">
        <f>IF(VLOOKUP(D3863,'Resources Final'!A:E,5,FALSE)=0,"",VLOOKUP(D3863,'Resources Final'!A:E,5,FALSE))</f>
        <v/>
      </c>
      <c r="N3863" s="7" t="str">
        <f>IF(VLOOKUP(D3863,'Resources Final'!A:F,6,FALSE)=0,"",VLOOKUP(D3863,'Resources Final'!A:F,6,FALSE))</f>
        <v/>
      </c>
      <c r="O3863" s="3" t="str">
        <f>IF(VLOOKUP(D3863,'Resources Final'!A:G,7,FALSE)=0,"",VLOOKUP(D3863,'Resources Final'!A:G,7,FALSE))</f>
        <v/>
      </c>
    </row>
    <row r="3864" spans="1:15" x14ac:dyDescent="0.2">
      <c r="A3864" s="11">
        <v>990</v>
      </c>
      <c r="B3864" s="11" t="str">
        <f t="shared" si="71"/>
        <v>Charles G. Koch Charitable Foundation_MacDonald-Laurier Institute2017115000</v>
      </c>
      <c r="C3864" s="11" t="s">
        <v>19</v>
      </c>
      <c r="D3864" s="11" t="s">
        <v>2279</v>
      </c>
      <c r="E3864" s="11" t="s">
        <v>2279</v>
      </c>
      <c r="F3864" s="4">
        <v>115000</v>
      </c>
      <c r="G3864" s="3">
        <v>2017</v>
      </c>
      <c r="H3864" s="3" t="s">
        <v>21</v>
      </c>
      <c r="I3864" s="12"/>
      <c r="J3864" s="3">
        <v>476</v>
      </c>
      <c r="K3864" s="3" t="str">
        <f>IF(VLOOKUP(D3864,'Resources Final'!A:C,3,FALSE)=0,"",VLOOKUP(D3864,'Resources Final'!A:C,3,FALSE))</f>
        <v/>
      </c>
      <c r="L3864" s="3" t="str">
        <f>IF(VLOOKUP(D3864,'Resources Final'!A:D,4,FALSE)=0,"",VLOOKUP(D3864,'Resources Final'!A:D,4,FALSE))</f>
        <v/>
      </c>
      <c r="M3864" s="3" t="str">
        <f>IF(VLOOKUP(D3864,'Resources Final'!A:E,5,FALSE)=0,"",VLOOKUP(D3864,'Resources Final'!A:E,5,FALSE))</f>
        <v/>
      </c>
      <c r="N3864" s="7" t="str">
        <f>IF(VLOOKUP(D3864,'Resources Final'!A:F,6,FALSE)=0,"",VLOOKUP(D3864,'Resources Final'!A:F,6,FALSE))</f>
        <v/>
      </c>
      <c r="O3864" s="3" t="str">
        <f>IF(VLOOKUP(D3864,'Resources Final'!A:G,7,FALSE)=0,"",VLOOKUP(D3864,'Resources Final'!A:G,7,FALSE))</f>
        <v/>
      </c>
    </row>
    <row r="3865" spans="1:15" x14ac:dyDescent="0.2">
      <c r="A3865" s="11">
        <v>990</v>
      </c>
      <c r="B3865" s="11" t="str">
        <f t="shared" si="71"/>
        <v>Charles G. Koch Charitable Foundation_Trustees of Tufts College2017503000</v>
      </c>
      <c r="C3865" s="11" t="s">
        <v>19</v>
      </c>
      <c r="D3865" s="11" t="s">
        <v>3693</v>
      </c>
      <c r="E3865" s="11" t="s">
        <v>3694</v>
      </c>
      <c r="F3865" s="4">
        <v>503000</v>
      </c>
      <c r="G3865" s="3">
        <v>2017</v>
      </c>
      <c r="H3865" s="3" t="s">
        <v>21</v>
      </c>
      <c r="I3865" s="12"/>
      <c r="J3865" s="3">
        <v>477</v>
      </c>
      <c r="K3865" s="3" t="str">
        <f>IF(VLOOKUP(D3865,'Resources Final'!A:C,3,FALSE)=0,"",VLOOKUP(D3865,'Resources Final'!A:C,3,FALSE))</f>
        <v/>
      </c>
      <c r="L3865" s="3" t="str">
        <f>IF(VLOOKUP(D3865,'Resources Final'!A:D,4,FALSE)=0,"",VLOOKUP(D3865,'Resources Final'!A:D,4,FALSE))</f>
        <v>Y</v>
      </c>
      <c r="M3865" s="3" t="str">
        <f>IF(VLOOKUP(D3865,'Resources Final'!A:E,5,FALSE)=0,"",VLOOKUP(D3865,'Resources Final'!A:E,5,FALSE))</f>
        <v/>
      </c>
      <c r="N3865" s="7" t="str">
        <f>IF(VLOOKUP(D3865,'Resources Final'!A:F,6,FALSE)=0,"",VLOOKUP(D3865,'Resources Final'!A:F,6,FALSE))</f>
        <v/>
      </c>
      <c r="O3865" s="3" t="str">
        <f>IF(VLOOKUP(D3865,'Resources Final'!A:G,7,FALSE)=0,"",VLOOKUP(D3865,'Resources Final'!A:G,7,FALSE))</f>
        <v/>
      </c>
    </row>
    <row r="3866" spans="1:15" x14ac:dyDescent="0.2">
      <c r="A3866" s="11">
        <v>990</v>
      </c>
      <c r="B3866" s="11" t="str">
        <f t="shared" si="71"/>
        <v>Charles G. Koch Charitable Foundation_Torres20173825</v>
      </c>
      <c r="C3866" s="11" t="s">
        <v>19</v>
      </c>
      <c r="D3866" s="11" t="s">
        <v>3666</v>
      </c>
      <c r="E3866" s="11" t="s">
        <v>3666</v>
      </c>
      <c r="F3866" s="4">
        <v>3825</v>
      </c>
      <c r="G3866" s="3">
        <v>2017</v>
      </c>
      <c r="H3866" s="3" t="s">
        <v>21</v>
      </c>
      <c r="I3866" s="12" t="s">
        <v>31</v>
      </c>
      <c r="J3866" s="3">
        <v>478</v>
      </c>
      <c r="K3866" s="3" t="str">
        <f>IF(VLOOKUP(D3866,'Resources Final'!A:C,3,FALSE)=0,"",VLOOKUP(D3866,'Resources Final'!A:C,3,FALSE))</f>
        <v>Y</v>
      </c>
      <c r="L3866" s="3" t="str">
        <f>IF(VLOOKUP(D3866,'Resources Final'!A:D,4,FALSE)=0,"",VLOOKUP(D3866,'Resources Final'!A:D,4,FALSE))</f>
        <v/>
      </c>
      <c r="M3866" s="3" t="str">
        <f>IF(VLOOKUP(D3866,'Resources Final'!A:E,5,FALSE)=0,"",VLOOKUP(D3866,'Resources Final'!A:E,5,FALSE))</f>
        <v/>
      </c>
      <c r="N3866" s="7" t="str">
        <f>IF(VLOOKUP(D3866,'Resources Final'!A:F,6,FALSE)=0,"",VLOOKUP(D3866,'Resources Final'!A:F,6,FALSE))</f>
        <v/>
      </c>
      <c r="O3866" s="3" t="str">
        <f>IF(VLOOKUP(D3866,'Resources Final'!A:G,7,FALSE)=0,"",VLOOKUP(D3866,'Resources Final'!A:G,7,FALSE))</f>
        <v/>
      </c>
    </row>
    <row r="3867" spans="1:15" x14ac:dyDescent="0.2">
      <c r="A3867" s="11">
        <v>990</v>
      </c>
      <c r="B3867" s="11" t="str">
        <f t="shared" si="71"/>
        <v>Charles G. Koch Charitable Foundation_Hannibal-LaGrange University20176000</v>
      </c>
      <c r="C3867" s="11" t="s">
        <v>19</v>
      </c>
      <c r="D3867" s="11" t="s">
        <v>1517</v>
      </c>
      <c r="E3867" s="11" t="s">
        <v>1517</v>
      </c>
      <c r="F3867" s="4">
        <v>6000</v>
      </c>
      <c r="G3867" s="3">
        <v>2017</v>
      </c>
      <c r="H3867" s="3" t="s">
        <v>21</v>
      </c>
      <c r="I3867" s="12"/>
      <c r="J3867" s="3">
        <v>479</v>
      </c>
      <c r="K3867" s="3" t="str">
        <f>IF(VLOOKUP(D3867,'Resources Final'!A:C,3,FALSE)=0,"",VLOOKUP(D3867,'Resources Final'!A:C,3,FALSE))</f>
        <v/>
      </c>
      <c r="L3867" s="3" t="str">
        <f>IF(VLOOKUP(D3867,'Resources Final'!A:D,4,FALSE)=0,"",VLOOKUP(D3867,'Resources Final'!A:D,4,FALSE))</f>
        <v>Y</v>
      </c>
      <c r="M3867" s="3" t="str">
        <f>IF(VLOOKUP(D3867,'Resources Final'!A:E,5,FALSE)=0,"",VLOOKUP(D3867,'Resources Final'!A:E,5,FALSE))</f>
        <v/>
      </c>
      <c r="N3867" s="7" t="str">
        <f>IF(VLOOKUP(D3867,'Resources Final'!A:F,6,FALSE)=0,"",VLOOKUP(D3867,'Resources Final'!A:F,6,FALSE))</f>
        <v/>
      </c>
      <c r="O3867" s="3" t="str">
        <f>IF(VLOOKUP(D3867,'Resources Final'!A:G,7,FALSE)=0,"",VLOOKUP(D3867,'Resources Final'!A:G,7,FALSE))</f>
        <v/>
      </c>
    </row>
    <row r="3868" spans="1:15" x14ac:dyDescent="0.2">
      <c r="A3868" s="11">
        <v>990</v>
      </c>
      <c r="B3868" s="11" t="str">
        <f t="shared" si="71"/>
        <v>Charles G. Koch Charitable Foundation_Trustees of Indiana University201722530</v>
      </c>
      <c r="C3868" s="11" t="s">
        <v>19</v>
      </c>
      <c r="D3868" s="11" t="s">
        <v>3690</v>
      </c>
      <c r="E3868" s="11" t="s">
        <v>1671</v>
      </c>
      <c r="F3868" s="4">
        <v>22530</v>
      </c>
      <c r="G3868" s="3">
        <v>2017</v>
      </c>
      <c r="H3868" s="3" t="s">
        <v>21</v>
      </c>
      <c r="I3868" s="12"/>
      <c r="J3868" s="3">
        <v>480</v>
      </c>
      <c r="K3868" s="3" t="str">
        <f>IF(VLOOKUP(D3868,'Resources Final'!A:C,3,FALSE)=0,"",VLOOKUP(D3868,'Resources Final'!A:C,3,FALSE))</f>
        <v/>
      </c>
      <c r="L3868" s="3" t="str">
        <f>IF(VLOOKUP(D3868,'Resources Final'!A:D,4,FALSE)=0,"",VLOOKUP(D3868,'Resources Final'!A:D,4,FALSE))</f>
        <v>Y</v>
      </c>
      <c r="M3868" s="3" t="str">
        <f>IF(VLOOKUP(D3868,'Resources Final'!A:E,5,FALSE)=0,"",VLOOKUP(D3868,'Resources Final'!A:E,5,FALSE))</f>
        <v/>
      </c>
      <c r="N3868" s="7" t="str">
        <f>IF(VLOOKUP(D3868,'Resources Final'!A:F,6,FALSE)=0,"",VLOOKUP(D3868,'Resources Final'!A:F,6,FALSE))</f>
        <v/>
      </c>
      <c r="O3868" s="3" t="str">
        <f>IF(VLOOKUP(D3868,'Resources Final'!A:G,7,FALSE)=0,"",VLOOKUP(D3868,'Resources Final'!A:G,7,FALSE))</f>
        <v/>
      </c>
    </row>
    <row r="3869" spans="1:15" x14ac:dyDescent="0.2">
      <c r="A3869" s="11">
        <v>990</v>
      </c>
      <c r="B3869" s="11" t="str">
        <f t="shared" si="71"/>
        <v>Charles G. Koch Charitable Foundation_Heritage Foundation, The20176938</v>
      </c>
      <c r="C3869" s="11" t="s">
        <v>19</v>
      </c>
      <c r="D3869" s="11" t="s">
        <v>1570</v>
      </c>
      <c r="E3869" s="11" t="s">
        <v>1570</v>
      </c>
      <c r="F3869" s="4">
        <v>6938</v>
      </c>
      <c r="G3869" s="3">
        <v>2017</v>
      </c>
      <c r="H3869" s="3" t="s">
        <v>21</v>
      </c>
      <c r="I3869" s="12"/>
      <c r="J3869" s="3">
        <v>481</v>
      </c>
      <c r="K3869" s="3" t="str">
        <f>IF(VLOOKUP(D3869,'Resources Final'!A:C,3,FALSE)=0,"",VLOOKUP(D3869,'Resources Final'!A:C,3,FALSE))</f>
        <v/>
      </c>
      <c r="L3869" s="3" t="str">
        <f>IF(VLOOKUP(D3869,'Resources Final'!A:D,4,FALSE)=0,"",VLOOKUP(D3869,'Resources Final'!A:D,4,FALSE))</f>
        <v/>
      </c>
      <c r="M3869" s="3" t="str">
        <f>IF(VLOOKUP(D3869,'Resources Final'!A:E,5,FALSE)=0,"",VLOOKUP(D3869,'Resources Final'!A:E,5,FALSE))</f>
        <v/>
      </c>
      <c r="N3869" s="7" t="str">
        <f>IF(VLOOKUP(D3869,'Resources Final'!A:F,6,FALSE)=0,"",VLOOKUP(D3869,'Resources Final'!A:F,6,FALSE))</f>
        <v>https://www.desmogblog.com/heritage-foundation</v>
      </c>
      <c r="O3869" s="3" t="str">
        <f>IF(VLOOKUP(D3869,'Resources Final'!A:G,7,FALSE)=0,"",VLOOKUP(D3869,'Resources Final'!A:G,7,FALSE))</f>
        <v>Desmog</v>
      </c>
    </row>
    <row r="3870" spans="1:15" x14ac:dyDescent="0.2">
      <c r="A3870" s="11">
        <v>990</v>
      </c>
      <c r="B3870" s="11" t="str">
        <f t="shared" si="71"/>
        <v>Charles G. Koch Charitable Foundation_Hanlon20174725</v>
      </c>
      <c r="C3870" s="11" t="s">
        <v>19</v>
      </c>
      <c r="D3870" s="11" t="s">
        <v>1516</v>
      </c>
      <c r="E3870" s="11" t="s">
        <v>1516</v>
      </c>
      <c r="F3870" s="4">
        <v>4725</v>
      </c>
      <c r="G3870" s="3">
        <v>2017</v>
      </c>
      <c r="H3870" s="3" t="s">
        <v>21</v>
      </c>
      <c r="I3870" s="12" t="s">
        <v>31</v>
      </c>
      <c r="J3870" s="3">
        <v>482</v>
      </c>
      <c r="K3870" s="3" t="str">
        <f>IF(VLOOKUP(D3870,'Resources Final'!A:C,3,FALSE)=0,"",VLOOKUP(D3870,'Resources Final'!A:C,3,FALSE))</f>
        <v>Y</v>
      </c>
      <c r="L3870" s="3" t="str">
        <f>IF(VLOOKUP(D3870,'Resources Final'!A:D,4,FALSE)=0,"",VLOOKUP(D3870,'Resources Final'!A:D,4,FALSE))</f>
        <v/>
      </c>
      <c r="M3870" s="3" t="str">
        <f>IF(VLOOKUP(D3870,'Resources Final'!A:E,5,FALSE)=0,"",VLOOKUP(D3870,'Resources Final'!A:E,5,FALSE))</f>
        <v/>
      </c>
      <c r="N3870" s="7" t="str">
        <f>IF(VLOOKUP(D3870,'Resources Final'!A:F,6,FALSE)=0,"",VLOOKUP(D3870,'Resources Final'!A:F,6,FALSE))</f>
        <v/>
      </c>
      <c r="O3870" s="3" t="str">
        <f>IF(VLOOKUP(D3870,'Resources Final'!A:G,7,FALSE)=0,"",VLOOKUP(D3870,'Resources Final'!A:G,7,FALSE))</f>
        <v/>
      </c>
    </row>
    <row r="3871" spans="1:15" x14ac:dyDescent="0.2">
      <c r="A3871" s="11">
        <v>990</v>
      </c>
      <c r="B3871" s="11" t="str">
        <f t="shared" si="71"/>
        <v>Charles G. Koch Charitable Foundation_Institute to Reduce Spending201722500</v>
      </c>
      <c r="C3871" s="11" t="s">
        <v>19</v>
      </c>
      <c r="D3871" s="11" t="s">
        <v>1700</v>
      </c>
      <c r="E3871" s="11" t="s">
        <v>1700</v>
      </c>
      <c r="F3871" s="4">
        <v>22500</v>
      </c>
      <c r="G3871" s="3">
        <v>2017</v>
      </c>
      <c r="H3871" s="3" t="s">
        <v>21</v>
      </c>
      <c r="I3871" s="12"/>
      <c r="J3871" s="3">
        <v>483</v>
      </c>
      <c r="K3871" s="3" t="str">
        <f>IF(VLOOKUP(D3871,'Resources Final'!A:C,3,FALSE)=0,"",VLOOKUP(D3871,'Resources Final'!A:C,3,FALSE))</f>
        <v/>
      </c>
      <c r="L3871" s="3" t="str">
        <f>IF(VLOOKUP(D3871,'Resources Final'!A:D,4,FALSE)=0,"",VLOOKUP(D3871,'Resources Final'!A:D,4,FALSE))</f>
        <v/>
      </c>
      <c r="M3871" s="3" t="str">
        <f>IF(VLOOKUP(D3871,'Resources Final'!A:E,5,FALSE)=0,"",VLOOKUP(D3871,'Resources Final'!A:E,5,FALSE))</f>
        <v/>
      </c>
      <c r="N3871" s="7" t="str">
        <f>IF(VLOOKUP(D3871,'Resources Final'!A:F,6,FALSE)=0,"",VLOOKUP(D3871,'Resources Final'!A:F,6,FALSE))</f>
        <v/>
      </c>
      <c r="O3871" s="3" t="str">
        <f>IF(VLOOKUP(D3871,'Resources Final'!A:G,7,FALSE)=0,"",VLOOKUP(D3871,'Resources Final'!A:G,7,FALSE))</f>
        <v/>
      </c>
    </row>
    <row r="3872" spans="1:15" x14ac:dyDescent="0.2">
      <c r="A3872" s="11">
        <v>990</v>
      </c>
      <c r="B3872" s="11" t="str">
        <f t="shared" si="71"/>
        <v>Charles G. Koch Charitable Foundation_Thompson20173825</v>
      </c>
      <c r="C3872" s="11" t="s">
        <v>19</v>
      </c>
      <c r="D3872" s="11" t="s">
        <v>3637</v>
      </c>
      <c r="E3872" s="11" t="s">
        <v>3637</v>
      </c>
      <c r="F3872" s="4">
        <v>3825</v>
      </c>
      <c r="G3872" s="3">
        <v>2017</v>
      </c>
      <c r="H3872" s="3" t="s">
        <v>21</v>
      </c>
      <c r="I3872" s="12" t="s">
        <v>31</v>
      </c>
      <c r="J3872" s="3">
        <v>484</v>
      </c>
      <c r="K3872" s="3" t="str">
        <f>IF(VLOOKUP(D3872,'Resources Final'!A:C,3,FALSE)=0,"",VLOOKUP(D3872,'Resources Final'!A:C,3,FALSE))</f>
        <v>Y</v>
      </c>
      <c r="L3872" s="3" t="str">
        <f>IF(VLOOKUP(D3872,'Resources Final'!A:D,4,FALSE)=0,"",VLOOKUP(D3872,'Resources Final'!A:D,4,FALSE))</f>
        <v/>
      </c>
      <c r="M3872" s="3" t="str">
        <f>IF(VLOOKUP(D3872,'Resources Final'!A:E,5,FALSE)=0,"",VLOOKUP(D3872,'Resources Final'!A:E,5,FALSE))</f>
        <v/>
      </c>
      <c r="N3872" s="7" t="str">
        <f>IF(VLOOKUP(D3872,'Resources Final'!A:F,6,FALSE)=0,"",VLOOKUP(D3872,'Resources Final'!A:F,6,FALSE))</f>
        <v/>
      </c>
      <c r="O3872" s="3" t="str">
        <f>IF(VLOOKUP(D3872,'Resources Final'!A:G,7,FALSE)=0,"",VLOOKUP(D3872,'Resources Final'!A:G,7,FALSE))</f>
        <v/>
      </c>
    </row>
    <row r="3873" spans="1:15" x14ac:dyDescent="0.2">
      <c r="A3873" s="11">
        <v>990</v>
      </c>
      <c r="B3873" s="11" t="str">
        <f t="shared" si="71"/>
        <v>Charles G. Koch Charitable Foundation_New York University2017535000</v>
      </c>
      <c r="C3873" s="11" t="s">
        <v>19</v>
      </c>
      <c r="D3873" s="11" t="s">
        <v>2662</v>
      </c>
      <c r="E3873" s="11" t="s">
        <v>2662</v>
      </c>
      <c r="F3873" s="4">
        <v>535000</v>
      </c>
      <c r="G3873" s="3">
        <v>2017</v>
      </c>
      <c r="H3873" s="3" t="s">
        <v>21</v>
      </c>
      <c r="I3873" s="12"/>
      <c r="J3873" s="3">
        <v>485</v>
      </c>
      <c r="K3873" s="3" t="str">
        <f>IF(VLOOKUP(D3873,'Resources Final'!A:C,3,FALSE)=0,"",VLOOKUP(D3873,'Resources Final'!A:C,3,FALSE))</f>
        <v/>
      </c>
      <c r="L3873" s="3" t="str">
        <f>IF(VLOOKUP(D3873,'Resources Final'!A:D,4,FALSE)=0,"",VLOOKUP(D3873,'Resources Final'!A:D,4,FALSE))</f>
        <v>Y</v>
      </c>
      <c r="M3873" s="3" t="str">
        <f>IF(VLOOKUP(D3873,'Resources Final'!A:E,5,FALSE)=0,"",VLOOKUP(D3873,'Resources Final'!A:E,5,FALSE))</f>
        <v/>
      </c>
      <c r="N3873" s="7" t="str">
        <f>IF(VLOOKUP(D3873,'Resources Final'!A:F,6,FALSE)=0,"",VLOOKUP(D3873,'Resources Final'!A:F,6,FALSE))</f>
        <v/>
      </c>
      <c r="O3873" s="3" t="str">
        <f>IF(VLOOKUP(D3873,'Resources Final'!A:G,7,FALSE)=0,"",VLOOKUP(D3873,'Resources Final'!A:G,7,FALSE))</f>
        <v/>
      </c>
    </row>
    <row r="3874" spans="1:15" x14ac:dyDescent="0.2">
      <c r="A3874" s="11">
        <v>990</v>
      </c>
      <c r="B3874" s="11" t="str">
        <f t="shared" si="71"/>
        <v>Charles G. Koch Charitable Foundation_Nathan Garrett Hall20173600</v>
      </c>
      <c r="C3874" s="11" t="s">
        <v>19</v>
      </c>
      <c r="D3874" s="11" t="s">
        <v>2598</v>
      </c>
      <c r="E3874" s="11" t="s">
        <v>2598</v>
      </c>
      <c r="F3874" s="4">
        <v>3600</v>
      </c>
      <c r="G3874" s="3">
        <v>2017</v>
      </c>
      <c r="H3874" s="3" t="s">
        <v>21</v>
      </c>
      <c r="I3874" s="12" t="s">
        <v>31</v>
      </c>
      <c r="J3874" s="3">
        <v>486</v>
      </c>
      <c r="K3874" s="3" t="str">
        <f>IF(VLOOKUP(D3874,'Resources Final'!A:C,3,FALSE)=0,"",VLOOKUP(D3874,'Resources Final'!A:C,3,FALSE))</f>
        <v>Y</v>
      </c>
      <c r="L3874" s="3" t="str">
        <f>IF(VLOOKUP(D3874,'Resources Final'!A:D,4,FALSE)=0,"",VLOOKUP(D3874,'Resources Final'!A:D,4,FALSE))</f>
        <v/>
      </c>
      <c r="M3874" s="3" t="str">
        <f>IF(VLOOKUP(D3874,'Resources Final'!A:E,5,FALSE)=0,"",VLOOKUP(D3874,'Resources Final'!A:E,5,FALSE))</f>
        <v/>
      </c>
      <c r="N3874" s="7" t="str">
        <f>IF(VLOOKUP(D3874,'Resources Final'!A:F,6,FALSE)=0,"",VLOOKUP(D3874,'Resources Final'!A:F,6,FALSE))</f>
        <v/>
      </c>
      <c r="O3874" s="3" t="str">
        <f>IF(VLOOKUP(D3874,'Resources Final'!A:G,7,FALSE)=0,"",VLOOKUP(D3874,'Resources Final'!A:G,7,FALSE))</f>
        <v/>
      </c>
    </row>
    <row r="3875" spans="1:15" x14ac:dyDescent="0.2">
      <c r="A3875" s="11">
        <v>990</v>
      </c>
      <c r="B3875" s="11" t="str">
        <f t="shared" si="71"/>
        <v>Charles G. Koch Charitable Foundation_Clay20173024</v>
      </c>
      <c r="C3875" s="11" t="s">
        <v>19</v>
      </c>
      <c r="D3875" s="11" t="s">
        <v>752</v>
      </c>
      <c r="E3875" s="11" t="s">
        <v>752</v>
      </c>
      <c r="F3875" s="4">
        <v>3024</v>
      </c>
      <c r="G3875" s="3">
        <v>2017</v>
      </c>
      <c r="H3875" s="3" t="s">
        <v>21</v>
      </c>
      <c r="I3875" s="12" t="s">
        <v>31</v>
      </c>
      <c r="J3875" s="3">
        <v>487</v>
      </c>
      <c r="K3875" s="3" t="str">
        <f>IF(VLOOKUP(D3875,'Resources Final'!A:C,3,FALSE)=0,"",VLOOKUP(D3875,'Resources Final'!A:C,3,FALSE))</f>
        <v>Y</v>
      </c>
      <c r="L3875" s="3" t="str">
        <f>IF(VLOOKUP(D3875,'Resources Final'!A:D,4,FALSE)=0,"",VLOOKUP(D3875,'Resources Final'!A:D,4,FALSE))</f>
        <v/>
      </c>
      <c r="M3875" s="3" t="str">
        <f>IF(VLOOKUP(D3875,'Resources Final'!A:E,5,FALSE)=0,"",VLOOKUP(D3875,'Resources Final'!A:E,5,FALSE))</f>
        <v/>
      </c>
      <c r="N3875" s="7" t="str">
        <f>IF(VLOOKUP(D3875,'Resources Final'!A:F,6,FALSE)=0,"",VLOOKUP(D3875,'Resources Final'!A:F,6,FALSE))</f>
        <v/>
      </c>
      <c r="O3875" s="3" t="str">
        <f>IF(VLOOKUP(D3875,'Resources Final'!A:G,7,FALSE)=0,"",VLOOKUP(D3875,'Resources Final'!A:G,7,FALSE))</f>
        <v/>
      </c>
    </row>
    <row r="3876" spans="1:15" x14ac:dyDescent="0.2">
      <c r="A3876" s="11">
        <v>990</v>
      </c>
      <c r="B3876" s="11" t="str">
        <f t="shared" si="71"/>
        <v>Charles G. Koch Charitable Foundation_Townsend20173600</v>
      </c>
      <c r="C3876" s="11" t="s">
        <v>19</v>
      </c>
      <c r="D3876" s="11" t="s">
        <v>3670</v>
      </c>
      <c r="E3876" s="11" t="s">
        <v>3670</v>
      </c>
      <c r="F3876" s="4">
        <v>3600</v>
      </c>
      <c r="G3876" s="3">
        <v>2017</v>
      </c>
      <c r="H3876" s="3" t="s">
        <v>21</v>
      </c>
      <c r="I3876" s="12" t="s">
        <v>31</v>
      </c>
      <c r="J3876" s="3">
        <v>488</v>
      </c>
      <c r="K3876" s="3" t="str">
        <f>IF(VLOOKUP(D3876,'Resources Final'!A:C,3,FALSE)=0,"",VLOOKUP(D3876,'Resources Final'!A:C,3,FALSE))</f>
        <v>Y</v>
      </c>
      <c r="L3876" s="3" t="str">
        <f>IF(VLOOKUP(D3876,'Resources Final'!A:D,4,FALSE)=0,"",VLOOKUP(D3876,'Resources Final'!A:D,4,FALSE))</f>
        <v/>
      </c>
      <c r="M3876" s="3" t="str">
        <f>IF(VLOOKUP(D3876,'Resources Final'!A:E,5,FALSE)=0,"",VLOOKUP(D3876,'Resources Final'!A:E,5,FALSE))</f>
        <v/>
      </c>
      <c r="N3876" s="7" t="str">
        <f>IF(VLOOKUP(D3876,'Resources Final'!A:F,6,FALSE)=0,"",VLOOKUP(D3876,'Resources Final'!A:F,6,FALSE))</f>
        <v/>
      </c>
      <c r="O3876" s="3" t="str">
        <f>IF(VLOOKUP(D3876,'Resources Final'!A:G,7,FALSE)=0,"",VLOOKUP(D3876,'Resources Final'!A:G,7,FALSE))</f>
        <v/>
      </c>
    </row>
    <row r="3877" spans="1:15" x14ac:dyDescent="0.2">
      <c r="A3877" s="11">
        <v>990</v>
      </c>
      <c r="B3877" s="11" t="str">
        <f t="shared" ref="B3877:B3940" si="72">C3877&amp;"_"&amp;D3877&amp;G3877&amp;F3877</f>
        <v>Charles G. Koch Charitable Foundation_Illinois State University2017189000</v>
      </c>
      <c r="C3877" s="11" t="s">
        <v>19</v>
      </c>
      <c r="D3877" s="11" t="s">
        <v>1663</v>
      </c>
      <c r="E3877" s="11" t="s">
        <v>1663</v>
      </c>
      <c r="F3877" s="4">
        <v>189000</v>
      </c>
      <c r="G3877" s="3">
        <v>2017</v>
      </c>
      <c r="H3877" s="3" t="s">
        <v>21</v>
      </c>
      <c r="I3877" s="12"/>
      <c r="J3877" s="3">
        <v>489</v>
      </c>
      <c r="K3877" s="3" t="str">
        <f>IF(VLOOKUP(D3877,'Resources Final'!A:C,3,FALSE)=0,"",VLOOKUP(D3877,'Resources Final'!A:C,3,FALSE))</f>
        <v/>
      </c>
      <c r="L3877" s="3" t="str">
        <f>IF(VLOOKUP(D3877,'Resources Final'!A:D,4,FALSE)=0,"",VLOOKUP(D3877,'Resources Final'!A:D,4,FALSE))</f>
        <v>Y</v>
      </c>
      <c r="M3877" s="3" t="str">
        <f>IF(VLOOKUP(D3877,'Resources Final'!A:E,5,FALSE)=0,"",VLOOKUP(D3877,'Resources Final'!A:E,5,FALSE))</f>
        <v/>
      </c>
      <c r="N3877" s="7" t="str">
        <f>IF(VLOOKUP(D3877,'Resources Final'!A:F,6,FALSE)=0,"",VLOOKUP(D3877,'Resources Final'!A:F,6,FALSE))</f>
        <v/>
      </c>
      <c r="O3877" s="3" t="str">
        <f>IF(VLOOKUP(D3877,'Resources Final'!A:G,7,FALSE)=0,"",VLOOKUP(D3877,'Resources Final'!A:G,7,FALSE))</f>
        <v/>
      </c>
    </row>
    <row r="3878" spans="1:15" x14ac:dyDescent="0.2">
      <c r="A3878" s="11">
        <v>990</v>
      </c>
      <c r="B3878" s="11" t="str">
        <f t="shared" si="72"/>
        <v>Charles G. Koch Charitable Foundation_Cannon20172861</v>
      </c>
      <c r="C3878" s="11" t="s">
        <v>19</v>
      </c>
      <c r="D3878" s="11" t="s">
        <v>601</v>
      </c>
      <c r="E3878" s="11" t="s">
        <v>601</v>
      </c>
      <c r="F3878" s="4">
        <v>2861</v>
      </c>
      <c r="G3878" s="3">
        <v>2017</v>
      </c>
      <c r="H3878" s="3" t="s">
        <v>21</v>
      </c>
      <c r="I3878" s="12" t="s">
        <v>31</v>
      </c>
      <c r="J3878" s="3">
        <v>490</v>
      </c>
      <c r="K3878" s="3" t="str">
        <f>IF(VLOOKUP(D3878,'Resources Final'!A:C,3,FALSE)=0,"",VLOOKUP(D3878,'Resources Final'!A:C,3,FALSE))</f>
        <v>Y</v>
      </c>
      <c r="L3878" s="3" t="str">
        <f>IF(VLOOKUP(D3878,'Resources Final'!A:D,4,FALSE)=0,"",VLOOKUP(D3878,'Resources Final'!A:D,4,FALSE))</f>
        <v/>
      </c>
      <c r="M3878" s="3" t="str">
        <f>IF(VLOOKUP(D3878,'Resources Final'!A:E,5,FALSE)=0,"",VLOOKUP(D3878,'Resources Final'!A:E,5,FALSE))</f>
        <v/>
      </c>
      <c r="N3878" s="7" t="str">
        <f>IF(VLOOKUP(D3878,'Resources Final'!A:F,6,FALSE)=0,"",VLOOKUP(D3878,'Resources Final'!A:F,6,FALSE))</f>
        <v/>
      </c>
      <c r="O3878" s="3" t="str">
        <f>IF(VLOOKUP(D3878,'Resources Final'!A:G,7,FALSE)=0,"",VLOOKUP(D3878,'Resources Final'!A:G,7,FALSE))</f>
        <v/>
      </c>
    </row>
    <row r="3879" spans="1:15" x14ac:dyDescent="0.2">
      <c r="A3879" s="11">
        <v>990</v>
      </c>
      <c r="B3879" s="11" t="str">
        <f t="shared" si="72"/>
        <v>Charles G. Koch Charitable Foundation_Free Think Media201796533</v>
      </c>
      <c r="C3879" s="11" t="s">
        <v>19</v>
      </c>
      <c r="D3879" s="11" t="s">
        <v>1291</v>
      </c>
      <c r="E3879" s="11" t="s">
        <v>1291</v>
      </c>
      <c r="F3879" s="4">
        <v>96533</v>
      </c>
      <c r="G3879" s="3">
        <v>2017</v>
      </c>
      <c r="H3879" s="3" t="s">
        <v>21</v>
      </c>
      <c r="I3879" s="12"/>
      <c r="J3879" s="3">
        <v>491</v>
      </c>
      <c r="K3879" s="3" t="str">
        <f>IF(VLOOKUP(D3879,'Resources Final'!A:C,3,FALSE)=0,"",VLOOKUP(D3879,'Resources Final'!A:C,3,FALSE))</f>
        <v/>
      </c>
      <c r="L3879" s="3" t="str">
        <f>IF(VLOOKUP(D3879,'Resources Final'!A:D,4,FALSE)=0,"",VLOOKUP(D3879,'Resources Final'!A:D,4,FALSE))</f>
        <v/>
      </c>
      <c r="M3879" s="3" t="str">
        <f>IF(VLOOKUP(D3879,'Resources Final'!A:E,5,FALSE)=0,"",VLOOKUP(D3879,'Resources Final'!A:E,5,FALSE))</f>
        <v/>
      </c>
      <c r="N3879" s="7" t="str">
        <f>IF(VLOOKUP(D3879,'Resources Final'!A:F,6,FALSE)=0,"",VLOOKUP(D3879,'Resources Final'!A:F,6,FALSE))</f>
        <v/>
      </c>
      <c r="O3879" s="3" t="str">
        <f>IF(VLOOKUP(D3879,'Resources Final'!A:G,7,FALSE)=0,"",VLOOKUP(D3879,'Resources Final'!A:G,7,FALSE))</f>
        <v/>
      </c>
    </row>
    <row r="3880" spans="1:15" x14ac:dyDescent="0.2">
      <c r="A3880" s="11">
        <v>990</v>
      </c>
      <c r="B3880" s="11" t="str">
        <f t="shared" si="72"/>
        <v>Charles G. Koch Charitable Foundation_Barnard20175040</v>
      </c>
      <c r="C3880" s="11" t="s">
        <v>19</v>
      </c>
      <c r="D3880" s="11" t="s">
        <v>350</v>
      </c>
      <c r="E3880" s="11" t="s">
        <v>350</v>
      </c>
      <c r="F3880" s="4">
        <v>5040</v>
      </c>
      <c r="G3880" s="3">
        <v>2017</v>
      </c>
      <c r="H3880" s="3" t="s">
        <v>21</v>
      </c>
      <c r="I3880" s="12" t="s">
        <v>31</v>
      </c>
      <c r="J3880" s="3">
        <v>492</v>
      </c>
      <c r="K3880" s="3" t="str">
        <f>IF(VLOOKUP(D3880,'Resources Final'!A:C,3,FALSE)=0,"",VLOOKUP(D3880,'Resources Final'!A:C,3,FALSE))</f>
        <v>Y</v>
      </c>
      <c r="L3880" s="3" t="str">
        <f>IF(VLOOKUP(D3880,'Resources Final'!A:D,4,FALSE)=0,"",VLOOKUP(D3880,'Resources Final'!A:D,4,FALSE))</f>
        <v/>
      </c>
      <c r="M3880" s="3" t="str">
        <f>IF(VLOOKUP(D3880,'Resources Final'!A:E,5,FALSE)=0,"",VLOOKUP(D3880,'Resources Final'!A:E,5,FALSE))</f>
        <v/>
      </c>
      <c r="N3880" s="7" t="str">
        <f>IF(VLOOKUP(D3880,'Resources Final'!A:F,6,FALSE)=0,"",VLOOKUP(D3880,'Resources Final'!A:F,6,FALSE))</f>
        <v/>
      </c>
      <c r="O3880" s="3" t="str">
        <f>IF(VLOOKUP(D3880,'Resources Final'!A:G,7,FALSE)=0,"",VLOOKUP(D3880,'Resources Final'!A:G,7,FALSE))</f>
        <v/>
      </c>
    </row>
    <row r="3881" spans="1:15" x14ac:dyDescent="0.2">
      <c r="A3881" s="11">
        <v>990</v>
      </c>
      <c r="B3881" s="11" t="str">
        <f t="shared" si="72"/>
        <v>Charles G. Koch Charitable Foundation_Capital Research Center201710844</v>
      </c>
      <c r="C3881" s="11" t="s">
        <v>19</v>
      </c>
      <c r="D3881" s="11" t="s">
        <v>604</v>
      </c>
      <c r="E3881" s="11" t="s">
        <v>604</v>
      </c>
      <c r="F3881" s="4">
        <v>10844</v>
      </c>
      <c r="G3881" s="3">
        <v>2017</v>
      </c>
      <c r="H3881" s="3" t="s">
        <v>21</v>
      </c>
      <c r="I3881" s="12"/>
      <c r="J3881" s="3">
        <v>493</v>
      </c>
      <c r="K3881" s="3" t="str">
        <f>IF(VLOOKUP(D3881,'Resources Final'!A:C,3,FALSE)=0,"",VLOOKUP(D3881,'Resources Final'!A:C,3,FALSE))</f>
        <v/>
      </c>
      <c r="L3881" s="3" t="str">
        <f>IF(VLOOKUP(D3881,'Resources Final'!A:D,4,FALSE)=0,"",VLOOKUP(D3881,'Resources Final'!A:D,4,FALSE))</f>
        <v/>
      </c>
      <c r="M3881" s="3" t="str">
        <f>IF(VLOOKUP(D3881,'Resources Final'!A:E,5,FALSE)=0,"",VLOOKUP(D3881,'Resources Final'!A:E,5,FALSE))</f>
        <v/>
      </c>
      <c r="N3881" s="7" t="str">
        <f>IF(VLOOKUP(D3881,'Resources Final'!A:F,6,FALSE)=0,"",VLOOKUP(D3881,'Resources Final'!A:F,6,FALSE))</f>
        <v>https://www.desmogblog.com/capital-research-center</v>
      </c>
      <c r="O3881" s="3" t="str">
        <f>IF(VLOOKUP(D3881,'Resources Final'!A:G,7,FALSE)=0,"",VLOOKUP(D3881,'Resources Final'!A:G,7,FALSE))</f>
        <v>Desmog</v>
      </c>
    </row>
    <row r="3882" spans="1:15" x14ac:dyDescent="0.2">
      <c r="A3882" s="11">
        <v>990</v>
      </c>
      <c r="B3882" s="11" t="str">
        <f t="shared" si="72"/>
        <v>Charles G. Koch Charitable Foundation_Duplessie20173600</v>
      </c>
      <c r="C3882" s="11" t="s">
        <v>19</v>
      </c>
      <c r="D3882" s="11" t="s">
        <v>1046</v>
      </c>
      <c r="E3882" s="11" t="s">
        <v>1046</v>
      </c>
      <c r="F3882" s="4">
        <v>3600</v>
      </c>
      <c r="G3882" s="3">
        <v>2017</v>
      </c>
      <c r="H3882" s="3" t="s">
        <v>21</v>
      </c>
      <c r="I3882" s="12" t="s">
        <v>31</v>
      </c>
      <c r="J3882" s="3">
        <v>494</v>
      </c>
      <c r="K3882" s="3" t="str">
        <f>IF(VLOOKUP(D3882,'Resources Final'!A:C,3,FALSE)=0,"",VLOOKUP(D3882,'Resources Final'!A:C,3,FALSE))</f>
        <v>Y</v>
      </c>
      <c r="L3882" s="3" t="str">
        <f>IF(VLOOKUP(D3882,'Resources Final'!A:D,4,FALSE)=0,"",VLOOKUP(D3882,'Resources Final'!A:D,4,FALSE))</f>
        <v/>
      </c>
      <c r="M3882" s="3" t="str">
        <f>IF(VLOOKUP(D3882,'Resources Final'!A:E,5,FALSE)=0,"",VLOOKUP(D3882,'Resources Final'!A:E,5,FALSE))</f>
        <v/>
      </c>
      <c r="N3882" s="7" t="str">
        <f>IF(VLOOKUP(D3882,'Resources Final'!A:F,6,FALSE)=0,"",VLOOKUP(D3882,'Resources Final'!A:F,6,FALSE))</f>
        <v/>
      </c>
      <c r="O3882" s="3" t="str">
        <f>IF(VLOOKUP(D3882,'Resources Final'!A:G,7,FALSE)=0,"",VLOOKUP(D3882,'Resources Final'!A:G,7,FALSE))</f>
        <v/>
      </c>
    </row>
    <row r="3883" spans="1:15" x14ac:dyDescent="0.2">
      <c r="A3883" s="11">
        <v>990</v>
      </c>
      <c r="B3883" s="11" t="str">
        <f t="shared" si="72"/>
        <v>Charles G. Koch Charitable Foundation_Eubanks20175355</v>
      </c>
      <c r="C3883" s="11" t="s">
        <v>19</v>
      </c>
      <c r="D3883" s="11" t="s">
        <v>1166</v>
      </c>
      <c r="E3883" s="11" t="s">
        <v>1166</v>
      </c>
      <c r="F3883" s="4">
        <v>5355</v>
      </c>
      <c r="G3883" s="3">
        <v>2017</v>
      </c>
      <c r="H3883" s="3" t="s">
        <v>21</v>
      </c>
      <c r="I3883" s="12" t="s">
        <v>31</v>
      </c>
      <c r="J3883" s="3">
        <v>495</v>
      </c>
      <c r="K3883" s="3" t="str">
        <f>IF(VLOOKUP(D3883,'Resources Final'!A:C,3,FALSE)=0,"",VLOOKUP(D3883,'Resources Final'!A:C,3,FALSE))</f>
        <v>Y</v>
      </c>
      <c r="L3883" s="3" t="str">
        <f>IF(VLOOKUP(D3883,'Resources Final'!A:D,4,FALSE)=0,"",VLOOKUP(D3883,'Resources Final'!A:D,4,FALSE))</f>
        <v/>
      </c>
      <c r="M3883" s="3" t="str">
        <f>IF(VLOOKUP(D3883,'Resources Final'!A:E,5,FALSE)=0,"",VLOOKUP(D3883,'Resources Final'!A:E,5,FALSE))</f>
        <v/>
      </c>
      <c r="N3883" s="7" t="str">
        <f>IF(VLOOKUP(D3883,'Resources Final'!A:F,6,FALSE)=0,"",VLOOKUP(D3883,'Resources Final'!A:F,6,FALSE))</f>
        <v/>
      </c>
      <c r="O3883" s="3" t="str">
        <f>IF(VLOOKUP(D3883,'Resources Final'!A:G,7,FALSE)=0,"",VLOOKUP(D3883,'Resources Final'!A:G,7,FALSE))</f>
        <v/>
      </c>
    </row>
    <row r="3884" spans="1:15" x14ac:dyDescent="0.2">
      <c r="A3884" s="11">
        <v>990</v>
      </c>
      <c r="B3884" s="11" t="str">
        <f t="shared" si="72"/>
        <v>Charles G. Koch Charitable Foundation_Americans for Prosperity Foundation (formerly CSE Foundation)201710257</v>
      </c>
      <c r="C3884" s="11" t="s">
        <v>19</v>
      </c>
      <c r="D3884" s="11" t="s">
        <v>215</v>
      </c>
      <c r="E3884" s="11" t="s">
        <v>213</v>
      </c>
      <c r="F3884" s="4">
        <v>10257</v>
      </c>
      <c r="G3884" s="3">
        <v>2017</v>
      </c>
      <c r="H3884" s="3" t="s">
        <v>21</v>
      </c>
      <c r="I3884" s="12"/>
      <c r="J3884" s="3">
        <v>496</v>
      </c>
      <c r="K3884" s="3" t="str">
        <f>IF(VLOOKUP(D3884,'Resources Final'!A:C,3,FALSE)=0,"",VLOOKUP(D3884,'Resources Final'!A:C,3,FALSE))</f>
        <v/>
      </c>
      <c r="L3884" s="3" t="str">
        <f>IF(VLOOKUP(D3884,'Resources Final'!A:D,4,FALSE)=0,"",VLOOKUP(D3884,'Resources Final'!A:D,4,FALSE))</f>
        <v/>
      </c>
      <c r="M3884" s="3" t="str">
        <f>IF(VLOOKUP(D3884,'Resources Final'!A:E,5,FALSE)=0,"",VLOOKUP(D3884,'Resources Final'!A:E,5,FALSE))</f>
        <v/>
      </c>
      <c r="N3884" s="7" t="str">
        <f>IF(VLOOKUP(D3884,'Resources Final'!A:F,6,FALSE)=0,"",VLOOKUP(D3884,'Resources Final'!A:F,6,FALSE))</f>
        <v>https://www.desmogblog.com/americans-for-prosperity</v>
      </c>
      <c r="O3884" s="3" t="str">
        <f>IF(VLOOKUP(D3884,'Resources Final'!A:G,7,FALSE)=0,"",VLOOKUP(D3884,'Resources Final'!A:G,7,FALSE))</f>
        <v>Desmog</v>
      </c>
    </row>
    <row r="3885" spans="1:15" x14ac:dyDescent="0.2">
      <c r="A3885" s="11">
        <v>990</v>
      </c>
      <c r="B3885" s="11" t="str">
        <f t="shared" si="72"/>
        <v>Charles G. Koch Charitable Foundation_Hussey20173825</v>
      </c>
      <c r="C3885" s="11" t="s">
        <v>19</v>
      </c>
      <c r="D3885" s="11" t="s">
        <v>1649</v>
      </c>
      <c r="E3885" s="11" t="s">
        <v>1649</v>
      </c>
      <c r="F3885" s="4">
        <v>3825</v>
      </c>
      <c r="G3885" s="3">
        <v>2017</v>
      </c>
      <c r="H3885" s="3" t="s">
        <v>21</v>
      </c>
      <c r="I3885" s="12" t="s">
        <v>31</v>
      </c>
      <c r="J3885" s="3">
        <v>497</v>
      </c>
      <c r="K3885" s="3" t="str">
        <f>IF(VLOOKUP(D3885,'Resources Final'!A:C,3,FALSE)=0,"",VLOOKUP(D3885,'Resources Final'!A:C,3,FALSE))</f>
        <v>Y</v>
      </c>
      <c r="L3885" s="3" t="str">
        <f>IF(VLOOKUP(D3885,'Resources Final'!A:D,4,FALSE)=0,"",VLOOKUP(D3885,'Resources Final'!A:D,4,FALSE))</f>
        <v/>
      </c>
      <c r="M3885" s="3" t="str">
        <f>IF(VLOOKUP(D3885,'Resources Final'!A:E,5,FALSE)=0,"",VLOOKUP(D3885,'Resources Final'!A:E,5,FALSE))</f>
        <v/>
      </c>
      <c r="N3885" s="7" t="str">
        <f>IF(VLOOKUP(D3885,'Resources Final'!A:F,6,FALSE)=0,"",VLOOKUP(D3885,'Resources Final'!A:F,6,FALSE))</f>
        <v/>
      </c>
      <c r="O3885" s="3" t="str">
        <f>IF(VLOOKUP(D3885,'Resources Final'!A:G,7,FALSE)=0,"",VLOOKUP(D3885,'Resources Final'!A:G,7,FALSE))</f>
        <v/>
      </c>
    </row>
    <row r="3886" spans="1:15" x14ac:dyDescent="0.2">
      <c r="A3886" s="11">
        <v>990</v>
      </c>
      <c r="B3886" s="11" t="str">
        <f t="shared" si="72"/>
        <v>Charles G. Koch Charitable Foundation_Atlas Economic Research Foundation201755251</v>
      </c>
      <c r="C3886" s="11" t="s">
        <v>19</v>
      </c>
      <c r="D3886" s="11" t="s">
        <v>286</v>
      </c>
      <c r="E3886" s="11" t="s">
        <v>286</v>
      </c>
      <c r="F3886" s="4">
        <v>55251</v>
      </c>
      <c r="G3886" s="3">
        <v>2017</v>
      </c>
      <c r="H3886" s="3" t="s">
        <v>21</v>
      </c>
      <c r="I3886" s="12" t="s">
        <v>735</v>
      </c>
      <c r="J3886" s="3">
        <v>498</v>
      </c>
      <c r="K3886" s="3" t="str">
        <f>IF(VLOOKUP(D3886,'Resources Final'!A:C,3,FALSE)=0,"",VLOOKUP(D3886,'Resources Final'!A:C,3,FALSE))</f>
        <v/>
      </c>
      <c r="L3886" s="3" t="str">
        <f>IF(VLOOKUP(D3886,'Resources Final'!A:D,4,FALSE)=0,"",VLOOKUP(D3886,'Resources Final'!A:D,4,FALSE))</f>
        <v/>
      </c>
      <c r="M3886" s="3" t="str">
        <f>IF(VLOOKUP(D3886,'Resources Final'!A:E,5,FALSE)=0,"",VLOOKUP(D3886,'Resources Final'!A:E,5,FALSE))</f>
        <v/>
      </c>
      <c r="N3886" s="7" t="str">
        <f>IF(VLOOKUP(D3886,'Resources Final'!A:F,6,FALSE)=0,"",VLOOKUP(D3886,'Resources Final'!A:F,6,FALSE))</f>
        <v>https://www.desmogblog.com/atlas-economic-research-foundation</v>
      </c>
      <c r="O3886" s="3" t="str">
        <f>IF(VLOOKUP(D3886,'Resources Final'!A:G,7,FALSE)=0,"",VLOOKUP(D3886,'Resources Final'!A:G,7,FALSE))</f>
        <v>Desmog</v>
      </c>
    </row>
    <row r="3887" spans="1:15" x14ac:dyDescent="0.2">
      <c r="A3887" s="11">
        <v>990</v>
      </c>
      <c r="B3887" s="11" t="str">
        <f t="shared" si="72"/>
        <v>Charles G. Koch Charitable Foundation_Portland State University Foundation201713319</v>
      </c>
      <c r="C3887" s="11" t="s">
        <v>19</v>
      </c>
      <c r="D3887" s="11" t="s">
        <v>2885</v>
      </c>
      <c r="E3887" s="11" t="s">
        <v>2885</v>
      </c>
      <c r="F3887" s="4">
        <v>13319</v>
      </c>
      <c r="G3887" s="3">
        <v>2017</v>
      </c>
      <c r="H3887" s="3" t="s">
        <v>21</v>
      </c>
      <c r="I3887" s="12"/>
      <c r="J3887" s="3">
        <v>499</v>
      </c>
      <c r="K3887" s="3" t="str">
        <f>IF(VLOOKUP(D3887,'Resources Final'!A:C,3,FALSE)=0,"",VLOOKUP(D3887,'Resources Final'!A:C,3,FALSE))</f>
        <v/>
      </c>
      <c r="L3887" s="3" t="str">
        <f>IF(VLOOKUP(D3887,'Resources Final'!A:D,4,FALSE)=0,"",VLOOKUP(D3887,'Resources Final'!A:D,4,FALSE))</f>
        <v>Y</v>
      </c>
      <c r="M3887" s="3" t="str">
        <f>IF(VLOOKUP(D3887,'Resources Final'!A:E,5,FALSE)=0,"",VLOOKUP(D3887,'Resources Final'!A:E,5,FALSE))</f>
        <v/>
      </c>
      <c r="N3887" s="7" t="str">
        <f>IF(VLOOKUP(D3887,'Resources Final'!A:F,6,FALSE)=0,"",VLOOKUP(D3887,'Resources Final'!A:F,6,FALSE))</f>
        <v/>
      </c>
      <c r="O3887" s="3" t="str">
        <f>IF(VLOOKUP(D3887,'Resources Final'!A:G,7,FALSE)=0,"",VLOOKUP(D3887,'Resources Final'!A:G,7,FALSE))</f>
        <v/>
      </c>
    </row>
    <row r="3888" spans="1:15" x14ac:dyDescent="0.2">
      <c r="A3888" s="11">
        <v>990</v>
      </c>
      <c r="B3888" s="11" t="str">
        <f t="shared" si="72"/>
        <v>Charles G. Koch Charitable Foundation_Virginia Tech Foundation2017334000</v>
      </c>
      <c r="C3888" s="11" t="s">
        <v>19</v>
      </c>
      <c r="D3888" s="11" t="s">
        <v>3899</v>
      </c>
      <c r="E3888" s="11" t="s">
        <v>3898</v>
      </c>
      <c r="F3888" s="4">
        <v>334000</v>
      </c>
      <c r="G3888" s="3">
        <v>2017</v>
      </c>
      <c r="H3888" s="3" t="s">
        <v>21</v>
      </c>
      <c r="I3888" s="12"/>
      <c r="J3888" s="3">
        <v>500</v>
      </c>
      <c r="K3888" s="3" t="str">
        <f>IF(VLOOKUP(D3888,'Resources Final'!A:C,3,FALSE)=0,"",VLOOKUP(D3888,'Resources Final'!A:C,3,FALSE))</f>
        <v/>
      </c>
      <c r="L3888" s="3" t="str">
        <f>IF(VLOOKUP(D3888,'Resources Final'!A:D,4,FALSE)=0,"",VLOOKUP(D3888,'Resources Final'!A:D,4,FALSE))</f>
        <v>Y</v>
      </c>
      <c r="M3888" s="3" t="str">
        <f>IF(VLOOKUP(D3888,'Resources Final'!A:E,5,FALSE)=0,"",VLOOKUP(D3888,'Resources Final'!A:E,5,FALSE))</f>
        <v/>
      </c>
      <c r="N3888" s="7" t="str">
        <f>IF(VLOOKUP(D3888,'Resources Final'!A:F,6,FALSE)=0,"",VLOOKUP(D3888,'Resources Final'!A:F,6,FALSE))</f>
        <v/>
      </c>
      <c r="O3888" s="3" t="str">
        <f>IF(VLOOKUP(D3888,'Resources Final'!A:G,7,FALSE)=0,"",VLOOKUP(D3888,'Resources Final'!A:G,7,FALSE))</f>
        <v/>
      </c>
    </row>
    <row r="3889" spans="1:15" x14ac:dyDescent="0.2">
      <c r="A3889" s="11">
        <v>990</v>
      </c>
      <c r="B3889" s="11" t="str">
        <f t="shared" si="72"/>
        <v>Charles G. Koch Charitable Foundation_Goers20175418</v>
      </c>
      <c r="C3889" s="11" t="s">
        <v>19</v>
      </c>
      <c r="D3889" s="11" t="s">
        <v>1419</v>
      </c>
      <c r="E3889" s="11" t="s">
        <v>1419</v>
      </c>
      <c r="F3889" s="4">
        <v>5418</v>
      </c>
      <c r="G3889" s="3">
        <v>2017</v>
      </c>
      <c r="H3889" s="3" t="s">
        <v>21</v>
      </c>
      <c r="I3889" s="12" t="s">
        <v>31</v>
      </c>
      <c r="J3889" s="3">
        <v>501</v>
      </c>
      <c r="K3889" s="3" t="str">
        <f>IF(VLOOKUP(D3889,'Resources Final'!A:C,3,FALSE)=0,"",VLOOKUP(D3889,'Resources Final'!A:C,3,FALSE))</f>
        <v>Y</v>
      </c>
      <c r="L3889" s="3" t="str">
        <f>IF(VLOOKUP(D3889,'Resources Final'!A:D,4,FALSE)=0,"",VLOOKUP(D3889,'Resources Final'!A:D,4,FALSE))</f>
        <v/>
      </c>
      <c r="M3889" s="3" t="str">
        <f>IF(VLOOKUP(D3889,'Resources Final'!A:E,5,FALSE)=0,"",VLOOKUP(D3889,'Resources Final'!A:E,5,FALSE))</f>
        <v/>
      </c>
      <c r="N3889" s="7" t="str">
        <f>IF(VLOOKUP(D3889,'Resources Final'!A:F,6,FALSE)=0,"",VLOOKUP(D3889,'Resources Final'!A:F,6,FALSE))</f>
        <v/>
      </c>
      <c r="O3889" s="3" t="str">
        <f>IF(VLOOKUP(D3889,'Resources Final'!A:G,7,FALSE)=0,"",VLOOKUP(D3889,'Resources Final'!A:G,7,FALSE))</f>
        <v/>
      </c>
    </row>
    <row r="3890" spans="1:15" x14ac:dyDescent="0.2">
      <c r="A3890" s="11">
        <v>990</v>
      </c>
      <c r="B3890" s="11" t="str">
        <f t="shared" si="72"/>
        <v>Charles G. Koch Charitable Foundation_Umashev20173600</v>
      </c>
      <c r="C3890" s="11" t="s">
        <v>19</v>
      </c>
      <c r="D3890" s="11" t="s">
        <v>3711</v>
      </c>
      <c r="E3890" s="11" t="s">
        <v>3711</v>
      </c>
      <c r="F3890" s="4">
        <v>3600</v>
      </c>
      <c r="G3890" s="3">
        <v>2017</v>
      </c>
      <c r="H3890" s="3" t="s">
        <v>21</v>
      </c>
      <c r="I3890" s="12" t="s">
        <v>31</v>
      </c>
      <c r="J3890" s="3">
        <v>502</v>
      </c>
      <c r="K3890" s="3" t="str">
        <f>IF(VLOOKUP(D3890,'Resources Final'!A:C,3,FALSE)=0,"",VLOOKUP(D3890,'Resources Final'!A:C,3,FALSE))</f>
        <v>Y</v>
      </c>
      <c r="L3890" s="3" t="str">
        <f>IF(VLOOKUP(D3890,'Resources Final'!A:D,4,FALSE)=0,"",VLOOKUP(D3890,'Resources Final'!A:D,4,FALSE))</f>
        <v/>
      </c>
      <c r="M3890" s="3" t="str">
        <f>IF(VLOOKUP(D3890,'Resources Final'!A:E,5,FALSE)=0,"",VLOOKUP(D3890,'Resources Final'!A:E,5,FALSE))</f>
        <v/>
      </c>
      <c r="N3890" s="7" t="str">
        <f>IF(VLOOKUP(D3890,'Resources Final'!A:F,6,FALSE)=0,"",VLOOKUP(D3890,'Resources Final'!A:F,6,FALSE))</f>
        <v/>
      </c>
      <c r="O3890" s="3" t="str">
        <f>IF(VLOOKUP(D3890,'Resources Final'!A:G,7,FALSE)=0,"",VLOOKUP(D3890,'Resources Final'!A:G,7,FALSE))</f>
        <v/>
      </c>
    </row>
    <row r="3891" spans="1:15" x14ac:dyDescent="0.2">
      <c r="A3891" s="11">
        <v>990</v>
      </c>
      <c r="B3891" s="11" t="str">
        <f t="shared" si="72"/>
        <v>Charles G. Koch Charitable Foundation_Schwartzman20173600</v>
      </c>
      <c r="C3891" s="11" t="s">
        <v>19</v>
      </c>
      <c r="D3891" s="11" t="s">
        <v>3262</v>
      </c>
      <c r="E3891" s="11" t="s">
        <v>3262</v>
      </c>
      <c r="F3891" s="4">
        <v>3600</v>
      </c>
      <c r="G3891" s="3">
        <v>2017</v>
      </c>
      <c r="H3891" s="3" t="s">
        <v>21</v>
      </c>
      <c r="I3891" s="12" t="s">
        <v>31</v>
      </c>
      <c r="J3891" s="3">
        <v>503</v>
      </c>
      <c r="K3891" s="3" t="str">
        <f>IF(VLOOKUP(D3891,'Resources Final'!A:C,3,FALSE)=0,"",VLOOKUP(D3891,'Resources Final'!A:C,3,FALSE))</f>
        <v>Y</v>
      </c>
      <c r="L3891" s="3" t="str">
        <f>IF(VLOOKUP(D3891,'Resources Final'!A:D,4,FALSE)=0,"",VLOOKUP(D3891,'Resources Final'!A:D,4,FALSE))</f>
        <v/>
      </c>
      <c r="M3891" s="3" t="str">
        <f>IF(VLOOKUP(D3891,'Resources Final'!A:E,5,FALSE)=0,"",VLOOKUP(D3891,'Resources Final'!A:E,5,FALSE))</f>
        <v/>
      </c>
      <c r="N3891" s="7" t="str">
        <f>IF(VLOOKUP(D3891,'Resources Final'!A:F,6,FALSE)=0,"",VLOOKUP(D3891,'Resources Final'!A:F,6,FALSE))</f>
        <v/>
      </c>
      <c r="O3891" s="3" t="str">
        <f>IF(VLOOKUP(D3891,'Resources Final'!A:G,7,FALSE)=0,"",VLOOKUP(D3891,'Resources Final'!A:G,7,FALSE))</f>
        <v/>
      </c>
    </row>
    <row r="3892" spans="1:15" x14ac:dyDescent="0.2">
      <c r="A3892" s="11">
        <v>990</v>
      </c>
      <c r="B3892" s="11" t="str">
        <f t="shared" si="72"/>
        <v>Charles G. Koch Charitable Foundation_Victims of Communism Memorial Foundation20177000</v>
      </c>
      <c r="C3892" s="11" t="s">
        <v>19</v>
      </c>
      <c r="D3892" s="11" t="s">
        <v>3890</v>
      </c>
      <c r="E3892" s="11" t="s">
        <v>3890</v>
      </c>
      <c r="F3892" s="4">
        <v>7000</v>
      </c>
      <c r="G3892" s="3">
        <v>2017</v>
      </c>
      <c r="H3892" s="3" t="s">
        <v>21</v>
      </c>
      <c r="I3892" s="12"/>
      <c r="J3892" s="3">
        <v>504</v>
      </c>
      <c r="K3892" s="3" t="str">
        <f>IF(VLOOKUP(D3892,'Resources Final'!A:C,3,FALSE)=0,"",VLOOKUP(D3892,'Resources Final'!A:C,3,FALSE))</f>
        <v/>
      </c>
      <c r="L3892" s="3" t="str">
        <f>IF(VLOOKUP(D3892,'Resources Final'!A:D,4,FALSE)=0,"",VLOOKUP(D3892,'Resources Final'!A:D,4,FALSE))</f>
        <v/>
      </c>
      <c r="M3892" s="3" t="str">
        <f>IF(VLOOKUP(D3892,'Resources Final'!A:E,5,FALSE)=0,"",VLOOKUP(D3892,'Resources Final'!A:E,5,FALSE))</f>
        <v/>
      </c>
      <c r="N3892" s="7" t="str">
        <f>IF(VLOOKUP(D3892,'Resources Final'!A:F,6,FALSE)=0,"",VLOOKUP(D3892,'Resources Final'!A:F,6,FALSE))</f>
        <v>https://www.sourcewatch.org/index.php/Victims_of_Communism_Memorial_Foundation</v>
      </c>
      <c r="O3892" s="3" t="str">
        <f>IF(VLOOKUP(D3892,'Resources Final'!A:G,7,FALSE)=0,"",VLOOKUP(D3892,'Resources Final'!A:G,7,FALSE))</f>
        <v>Sourcewatch</v>
      </c>
    </row>
    <row r="3893" spans="1:15" x14ac:dyDescent="0.2">
      <c r="A3893" s="11">
        <v>990</v>
      </c>
      <c r="B3893" s="11" t="str">
        <f t="shared" si="72"/>
        <v>Charles G. Koch Charitable Foundation_Clemson University Foundation2017364760</v>
      </c>
      <c r="C3893" s="11" t="s">
        <v>19</v>
      </c>
      <c r="D3893" s="11" t="s">
        <v>760</v>
      </c>
      <c r="E3893" s="11" t="s">
        <v>757</v>
      </c>
      <c r="F3893" s="4">
        <v>364760</v>
      </c>
      <c r="G3893" s="3">
        <v>2017</v>
      </c>
      <c r="H3893" s="3" t="s">
        <v>21</v>
      </c>
      <c r="I3893" s="12"/>
      <c r="J3893" s="3">
        <v>505</v>
      </c>
      <c r="K3893" s="3" t="str">
        <f>IF(VLOOKUP(D3893,'Resources Final'!A:C,3,FALSE)=0,"",VLOOKUP(D3893,'Resources Final'!A:C,3,FALSE))</f>
        <v/>
      </c>
      <c r="L3893" s="3" t="str">
        <f>IF(VLOOKUP(D3893,'Resources Final'!A:D,4,FALSE)=0,"",VLOOKUP(D3893,'Resources Final'!A:D,4,FALSE))</f>
        <v>Y</v>
      </c>
      <c r="M3893" s="3" t="str">
        <f>IF(VLOOKUP(D3893,'Resources Final'!A:E,5,FALSE)=0,"",VLOOKUP(D3893,'Resources Final'!A:E,5,FALSE))</f>
        <v/>
      </c>
      <c r="N3893" s="7" t="str">
        <f>IF(VLOOKUP(D3893,'Resources Final'!A:F,6,FALSE)=0,"",VLOOKUP(D3893,'Resources Final'!A:F,6,FALSE))</f>
        <v/>
      </c>
      <c r="O3893" s="3" t="str">
        <f>IF(VLOOKUP(D3893,'Resources Final'!A:G,7,FALSE)=0,"",VLOOKUP(D3893,'Resources Final'!A:G,7,FALSE))</f>
        <v/>
      </c>
    </row>
    <row r="3894" spans="1:15" x14ac:dyDescent="0.2">
      <c r="A3894" s="11">
        <v>990</v>
      </c>
      <c r="B3894" s="11" t="str">
        <f t="shared" si="72"/>
        <v>Charles G. Koch Charitable Foundation_Southern Methodist University2017897800</v>
      </c>
      <c r="C3894" s="11" t="s">
        <v>19</v>
      </c>
      <c r="D3894" s="11" t="s">
        <v>3371</v>
      </c>
      <c r="E3894" s="11" t="s">
        <v>3371</v>
      </c>
      <c r="F3894" s="4">
        <v>897800</v>
      </c>
      <c r="G3894" s="3">
        <v>2017</v>
      </c>
      <c r="H3894" s="3" t="s">
        <v>21</v>
      </c>
      <c r="I3894" s="12"/>
      <c r="J3894" s="3">
        <v>506</v>
      </c>
      <c r="K3894" s="3" t="str">
        <f>IF(VLOOKUP(D3894,'Resources Final'!A:C,3,FALSE)=0,"",VLOOKUP(D3894,'Resources Final'!A:C,3,FALSE))</f>
        <v/>
      </c>
      <c r="L3894" s="3" t="str">
        <f>IF(VLOOKUP(D3894,'Resources Final'!A:D,4,FALSE)=0,"",VLOOKUP(D3894,'Resources Final'!A:D,4,FALSE))</f>
        <v>Y</v>
      </c>
      <c r="M3894" s="3" t="str">
        <f>IF(VLOOKUP(D3894,'Resources Final'!A:E,5,FALSE)=0,"",VLOOKUP(D3894,'Resources Final'!A:E,5,FALSE))</f>
        <v/>
      </c>
      <c r="N3894" s="7" t="str">
        <f>IF(VLOOKUP(D3894,'Resources Final'!A:F,6,FALSE)=0,"",VLOOKUP(D3894,'Resources Final'!A:F,6,FALSE))</f>
        <v/>
      </c>
      <c r="O3894" s="3" t="str">
        <f>IF(VLOOKUP(D3894,'Resources Final'!A:G,7,FALSE)=0,"",VLOOKUP(D3894,'Resources Final'!A:G,7,FALSE))</f>
        <v/>
      </c>
    </row>
    <row r="3895" spans="1:15" x14ac:dyDescent="0.2">
      <c r="A3895" s="11">
        <v>990</v>
      </c>
      <c r="B3895" s="11" t="str">
        <f t="shared" si="72"/>
        <v>Charles G. Koch Charitable Foundation_Moon20175355</v>
      </c>
      <c r="C3895" s="11" t="s">
        <v>19</v>
      </c>
      <c r="D3895" s="11" t="s">
        <v>2517</v>
      </c>
      <c r="E3895" s="11" t="s">
        <v>2517</v>
      </c>
      <c r="F3895" s="4">
        <v>5355</v>
      </c>
      <c r="G3895" s="3">
        <v>2017</v>
      </c>
      <c r="H3895" s="3" t="s">
        <v>21</v>
      </c>
      <c r="I3895" s="12" t="s">
        <v>31</v>
      </c>
      <c r="J3895" s="3">
        <v>507</v>
      </c>
      <c r="K3895" s="3" t="str">
        <f>IF(VLOOKUP(D3895,'Resources Final'!A:C,3,FALSE)=0,"",VLOOKUP(D3895,'Resources Final'!A:C,3,FALSE))</f>
        <v>Y</v>
      </c>
      <c r="L3895" s="3" t="str">
        <f>IF(VLOOKUP(D3895,'Resources Final'!A:D,4,FALSE)=0,"",VLOOKUP(D3895,'Resources Final'!A:D,4,FALSE))</f>
        <v/>
      </c>
      <c r="M3895" s="3" t="str">
        <f>IF(VLOOKUP(D3895,'Resources Final'!A:E,5,FALSE)=0,"",VLOOKUP(D3895,'Resources Final'!A:E,5,FALSE))</f>
        <v/>
      </c>
      <c r="N3895" s="7" t="str">
        <f>IF(VLOOKUP(D3895,'Resources Final'!A:F,6,FALSE)=0,"",VLOOKUP(D3895,'Resources Final'!A:F,6,FALSE))</f>
        <v/>
      </c>
      <c r="O3895" s="3" t="str">
        <f>IF(VLOOKUP(D3895,'Resources Final'!A:G,7,FALSE)=0,"",VLOOKUP(D3895,'Resources Final'!A:G,7,FALSE))</f>
        <v/>
      </c>
    </row>
    <row r="3896" spans="1:15" x14ac:dyDescent="0.2">
      <c r="A3896" s="11">
        <v>990</v>
      </c>
      <c r="B3896" s="11" t="str">
        <f t="shared" si="72"/>
        <v>Charles G. Koch Charitable Foundation_Ohio State University20175000</v>
      </c>
      <c r="C3896" s="11" t="s">
        <v>19</v>
      </c>
      <c r="D3896" s="11" t="s">
        <v>2735</v>
      </c>
      <c r="E3896" s="11" t="s">
        <v>2735</v>
      </c>
      <c r="F3896" s="4">
        <v>5000</v>
      </c>
      <c r="G3896" s="3">
        <v>2017</v>
      </c>
      <c r="H3896" s="3" t="s">
        <v>21</v>
      </c>
      <c r="I3896" s="12"/>
      <c r="J3896" s="3">
        <v>508</v>
      </c>
      <c r="K3896" s="3" t="str">
        <f>IF(VLOOKUP(D3896,'Resources Final'!A:C,3,FALSE)=0,"",VLOOKUP(D3896,'Resources Final'!A:C,3,FALSE))</f>
        <v/>
      </c>
      <c r="L3896" s="3" t="str">
        <f>IF(VLOOKUP(D3896,'Resources Final'!A:D,4,FALSE)=0,"",VLOOKUP(D3896,'Resources Final'!A:D,4,FALSE))</f>
        <v>Y</v>
      </c>
      <c r="M3896" s="3" t="str">
        <f>IF(VLOOKUP(D3896,'Resources Final'!A:E,5,FALSE)=0,"",VLOOKUP(D3896,'Resources Final'!A:E,5,FALSE))</f>
        <v/>
      </c>
      <c r="N3896" s="7" t="str">
        <f>IF(VLOOKUP(D3896,'Resources Final'!A:F,6,FALSE)=0,"",VLOOKUP(D3896,'Resources Final'!A:F,6,FALSE))</f>
        <v/>
      </c>
      <c r="O3896" s="3" t="str">
        <f>IF(VLOOKUP(D3896,'Resources Final'!A:G,7,FALSE)=0,"",VLOOKUP(D3896,'Resources Final'!A:G,7,FALSE))</f>
        <v/>
      </c>
    </row>
    <row r="3897" spans="1:15" x14ac:dyDescent="0.2">
      <c r="A3897" s="11">
        <v>990</v>
      </c>
      <c r="B3897" s="11" t="str">
        <f t="shared" si="72"/>
        <v>Charles G. Koch Charitable Foundation_Stanford Law School2017400000</v>
      </c>
      <c r="C3897" s="11" t="s">
        <v>19</v>
      </c>
      <c r="D3897" s="11" t="s">
        <v>3415</v>
      </c>
      <c r="E3897" s="11" t="s">
        <v>3416</v>
      </c>
      <c r="F3897" s="4">
        <v>400000</v>
      </c>
      <c r="G3897" s="3">
        <v>2017</v>
      </c>
      <c r="H3897" s="3" t="s">
        <v>21</v>
      </c>
      <c r="I3897" s="12"/>
      <c r="J3897" s="3">
        <v>509</v>
      </c>
      <c r="K3897" s="3" t="str">
        <f>IF(VLOOKUP(D3897,'Resources Final'!A:C,3,FALSE)=0,"",VLOOKUP(D3897,'Resources Final'!A:C,3,FALSE))</f>
        <v/>
      </c>
      <c r="L3897" s="3" t="str">
        <f>IF(VLOOKUP(D3897,'Resources Final'!A:D,4,FALSE)=0,"",VLOOKUP(D3897,'Resources Final'!A:D,4,FALSE))</f>
        <v>Y</v>
      </c>
      <c r="M3897" s="3" t="str">
        <f>IF(VLOOKUP(D3897,'Resources Final'!A:E,5,FALSE)=0,"",VLOOKUP(D3897,'Resources Final'!A:E,5,FALSE))</f>
        <v/>
      </c>
      <c r="N3897" s="7" t="str">
        <f>IF(VLOOKUP(D3897,'Resources Final'!A:F,6,FALSE)=0,"",VLOOKUP(D3897,'Resources Final'!A:F,6,FALSE))</f>
        <v/>
      </c>
      <c r="O3897" s="3" t="str">
        <f>IF(VLOOKUP(D3897,'Resources Final'!A:G,7,FALSE)=0,"",VLOOKUP(D3897,'Resources Final'!A:G,7,FALSE))</f>
        <v/>
      </c>
    </row>
    <row r="3898" spans="1:15" x14ac:dyDescent="0.2">
      <c r="A3898" s="11">
        <v>990</v>
      </c>
      <c r="B3898" s="11" t="str">
        <f t="shared" si="72"/>
        <v>Charles G. Koch Charitable Foundation_Brescia University20175000</v>
      </c>
      <c r="C3898" s="11" t="s">
        <v>19</v>
      </c>
      <c r="D3898" s="11" t="s">
        <v>495</v>
      </c>
      <c r="E3898" s="11" t="s">
        <v>495</v>
      </c>
      <c r="F3898" s="4">
        <v>5000</v>
      </c>
      <c r="G3898" s="3">
        <v>2017</v>
      </c>
      <c r="H3898" s="3" t="s">
        <v>21</v>
      </c>
      <c r="I3898" s="12"/>
      <c r="J3898" s="3">
        <v>510</v>
      </c>
      <c r="K3898" s="3" t="str">
        <f>IF(VLOOKUP(D3898,'Resources Final'!A:C,3,FALSE)=0,"",VLOOKUP(D3898,'Resources Final'!A:C,3,FALSE))</f>
        <v/>
      </c>
      <c r="L3898" s="3" t="str">
        <f>IF(VLOOKUP(D3898,'Resources Final'!A:D,4,FALSE)=0,"",VLOOKUP(D3898,'Resources Final'!A:D,4,FALSE))</f>
        <v>Y</v>
      </c>
      <c r="M3898" s="3" t="str">
        <f>IF(VLOOKUP(D3898,'Resources Final'!A:E,5,FALSE)=0,"",VLOOKUP(D3898,'Resources Final'!A:E,5,FALSE))</f>
        <v/>
      </c>
      <c r="N3898" s="7" t="str">
        <f>IF(VLOOKUP(D3898,'Resources Final'!A:F,6,FALSE)=0,"",VLOOKUP(D3898,'Resources Final'!A:F,6,FALSE))</f>
        <v/>
      </c>
      <c r="O3898" s="3" t="str">
        <f>IF(VLOOKUP(D3898,'Resources Final'!A:G,7,FALSE)=0,"",VLOOKUP(D3898,'Resources Final'!A:G,7,FALSE))</f>
        <v/>
      </c>
    </row>
    <row r="3899" spans="1:15" x14ac:dyDescent="0.2">
      <c r="A3899" s="11">
        <v>990</v>
      </c>
      <c r="B3899" s="11" t="str">
        <f t="shared" si="72"/>
        <v>Charles G. Koch Charitable Foundation_Bethel College - Kansas201715000</v>
      </c>
      <c r="C3899" s="11" t="s">
        <v>19</v>
      </c>
      <c r="D3899" s="11" t="s">
        <v>419</v>
      </c>
      <c r="E3899" s="11" t="s">
        <v>418</v>
      </c>
      <c r="F3899" s="4">
        <v>15000</v>
      </c>
      <c r="G3899" s="3">
        <v>2017</v>
      </c>
      <c r="H3899" s="3" t="s">
        <v>21</v>
      </c>
      <c r="I3899" s="12"/>
      <c r="J3899" s="3">
        <v>511</v>
      </c>
      <c r="K3899" s="3" t="str">
        <f>IF(VLOOKUP(D3899,'Resources Final'!A:C,3,FALSE)=0,"",VLOOKUP(D3899,'Resources Final'!A:C,3,FALSE))</f>
        <v/>
      </c>
      <c r="L3899" s="3" t="str">
        <f>IF(VLOOKUP(D3899,'Resources Final'!A:D,4,FALSE)=0,"",VLOOKUP(D3899,'Resources Final'!A:D,4,FALSE))</f>
        <v>Y</v>
      </c>
      <c r="M3899" s="3" t="str">
        <f>IF(VLOOKUP(D3899,'Resources Final'!A:E,5,FALSE)=0,"",VLOOKUP(D3899,'Resources Final'!A:E,5,FALSE))</f>
        <v/>
      </c>
      <c r="N3899" s="7" t="str">
        <f>IF(VLOOKUP(D3899,'Resources Final'!A:F,6,FALSE)=0,"",VLOOKUP(D3899,'Resources Final'!A:F,6,FALSE))</f>
        <v/>
      </c>
      <c r="O3899" s="3" t="str">
        <f>IF(VLOOKUP(D3899,'Resources Final'!A:G,7,FALSE)=0,"",VLOOKUP(D3899,'Resources Final'!A:G,7,FALSE))</f>
        <v/>
      </c>
    </row>
    <row r="3900" spans="1:15" x14ac:dyDescent="0.2">
      <c r="A3900" s="11">
        <v>990</v>
      </c>
      <c r="B3900" s="11" t="str">
        <f t="shared" si="72"/>
        <v>Charles G. Koch Charitable Foundation_Southern Virginia University20171400</v>
      </c>
      <c r="C3900" s="11" t="s">
        <v>19</v>
      </c>
      <c r="D3900" s="11" t="s">
        <v>3375</v>
      </c>
      <c r="E3900" s="11" t="s">
        <v>3375</v>
      </c>
      <c r="F3900" s="4">
        <v>1400</v>
      </c>
      <c r="G3900" s="3">
        <v>2017</v>
      </c>
      <c r="H3900" s="3" t="s">
        <v>21</v>
      </c>
      <c r="I3900" s="12"/>
      <c r="J3900" s="3">
        <v>512</v>
      </c>
      <c r="K3900" s="3" t="str">
        <f>IF(VLOOKUP(D3900,'Resources Final'!A:C,3,FALSE)=0,"",VLOOKUP(D3900,'Resources Final'!A:C,3,FALSE))</f>
        <v/>
      </c>
      <c r="L3900" s="3" t="str">
        <f>IF(VLOOKUP(D3900,'Resources Final'!A:D,4,FALSE)=0,"",VLOOKUP(D3900,'Resources Final'!A:D,4,FALSE))</f>
        <v>Y</v>
      </c>
      <c r="M3900" s="3" t="str">
        <f>IF(VLOOKUP(D3900,'Resources Final'!A:E,5,FALSE)=0,"",VLOOKUP(D3900,'Resources Final'!A:E,5,FALSE))</f>
        <v/>
      </c>
      <c r="N3900" s="7" t="str">
        <f>IF(VLOOKUP(D3900,'Resources Final'!A:F,6,FALSE)=0,"",VLOOKUP(D3900,'Resources Final'!A:F,6,FALSE))</f>
        <v/>
      </c>
      <c r="O3900" s="3" t="str">
        <f>IF(VLOOKUP(D3900,'Resources Final'!A:G,7,FALSE)=0,"",VLOOKUP(D3900,'Resources Final'!A:G,7,FALSE))</f>
        <v/>
      </c>
    </row>
    <row r="3901" spans="1:15" x14ac:dyDescent="0.2">
      <c r="A3901" s="11">
        <v>990</v>
      </c>
      <c r="B3901" s="11" t="str">
        <f t="shared" si="72"/>
        <v>Charles G. Koch Charitable Foundation_St Lawrence University201723100</v>
      </c>
      <c r="C3901" s="11" t="s">
        <v>19</v>
      </c>
      <c r="D3901" s="11" t="s">
        <v>3402</v>
      </c>
      <c r="E3901" s="11" t="s">
        <v>3402</v>
      </c>
      <c r="F3901" s="4">
        <v>23100</v>
      </c>
      <c r="G3901" s="3">
        <v>2017</v>
      </c>
      <c r="H3901" s="3" t="s">
        <v>21</v>
      </c>
      <c r="I3901" s="12"/>
      <c r="J3901" s="3">
        <v>513</v>
      </c>
      <c r="K3901" s="3" t="str">
        <f>IF(VLOOKUP(D3901,'Resources Final'!A:C,3,FALSE)=0,"",VLOOKUP(D3901,'Resources Final'!A:C,3,FALSE))</f>
        <v/>
      </c>
      <c r="L3901" s="3" t="str">
        <f>IF(VLOOKUP(D3901,'Resources Final'!A:D,4,FALSE)=0,"",VLOOKUP(D3901,'Resources Final'!A:D,4,FALSE))</f>
        <v>Y</v>
      </c>
      <c r="M3901" s="3" t="str">
        <f>IF(VLOOKUP(D3901,'Resources Final'!A:E,5,FALSE)=0,"",VLOOKUP(D3901,'Resources Final'!A:E,5,FALSE))</f>
        <v/>
      </c>
      <c r="N3901" s="7" t="str">
        <f>IF(VLOOKUP(D3901,'Resources Final'!A:F,6,FALSE)=0,"",VLOOKUP(D3901,'Resources Final'!A:F,6,FALSE))</f>
        <v/>
      </c>
      <c r="O3901" s="3" t="str">
        <f>IF(VLOOKUP(D3901,'Resources Final'!A:G,7,FALSE)=0,"",VLOOKUP(D3901,'Resources Final'!A:G,7,FALSE))</f>
        <v/>
      </c>
    </row>
    <row r="3902" spans="1:15" x14ac:dyDescent="0.2">
      <c r="A3902" s="11">
        <v>990</v>
      </c>
      <c r="B3902" s="11" t="str">
        <f t="shared" si="72"/>
        <v>Charles G. Koch Charitable Foundation_Joslyn20173150</v>
      </c>
      <c r="C3902" s="11" t="s">
        <v>19</v>
      </c>
      <c r="D3902" s="11" t="s">
        <v>1882</v>
      </c>
      <c r="E3902" s="11" t="s">
        <v>1882</v>
      </c>
      <c r="F3902" s="4">
        <v>3150</v>
      </c>
      <c r="G3902" s="3">
        <v>2017</v>
      </c>
      <c r="H3902" s="3" t="s">
        <v>21</v>
      </c>
      <c r="I3902" s="12" t="s">
        <v>31</v>
      </c>
      <c r="J3902" s="3">
        <v>514</v>
      </c>
      <c r="K3902" s="3" t="str">
        <f>IF(VLOOKUP(D3902,'Resources Final'!A:C,3,FALSE)=0,"",VLOOKUP(D3902,'Resources Final'!A:C,3,FALSE))</f>
        <v>Y</v>
      </c>
      <c r="L3902" s="3" t="str">
        <f>IF(VLOOKUP(D3902,'Resources Final'!A:D,4,FALSE)=0,"",VLOOKUP(D3902,'Resources Final'!A:D,4,FALSE))</f>
        <v/>
      </c>
      <c r="M3902" s="3" t="str">
        <f>IF(VLOOKUP(D3902,'Resources Final'!A:E,5,FALSE)=0,"",VLOOKUP(D3902,'Resources Final'!A:E,5,FALSE))</f>
        <v/>
      </c>
      <c r="N3902" s="7" t="str">
        <f>IF(VLOOKUP(D3902,'Resources Final'!A:F,6,FALSE)=0,"",VLOOKUP(D3902,'Resources Final'!A:F,6,FALSE))</f>
        <v/>
      </c>
      <c r="O3902" s="3" t="str">
        <f>IF(VLOOKUP(D3902,'Resources Final'!A:G,7,FALSE)=0,"",VLOOKUP(D3902,'Resources Final'!A:G,7,FALSE))</f>
        <v/>
      </c>
    </row>
    <row r="3903" spans="1:15" x14ac:dyDescent="0.2">
      <c r="A3903" s="11">
        <v>990</v>
      </c>
      <c r="B3903" s="11" t="str">
        <f t="shared" si="72"/>
        <v>Charles G. Koch Charitable Foundation_Schulte20173825</v>
      </c>
      <c r="C3903" s="11" t="s">
        <v>19</v>
      </c>
      <c r="D3903" s="11" t="s">
        <v>3256</v>
      </c>
      <c r="E3903" s="11" t="s">
        <v>3256</v>
      </c>
      <c r="F3903" s="4">
        <v>3825</v>
      </c>
      <c r="G3903" s="3">
        <v>2017</v>
      </c>
      <c r="H3903" s="3" t="s">
        <v>21</v>
      </c>
      <c r="I3903" s="12" t="s">
        <v>31</v>
      </c>
      <c r="J3903" s="3">
        <v>515</v>
      </c>
      <c r="K3903" s="3" t="str">
        <f>IF(VLOOKUP(D3903,'Resources Final'!A:C,3,FALSE)=0,"",VLOOKUP(D3903,'Resources Final'!A:C,3,FALSE))</f>
        <v>Y</v>
      </c>
      <c r="L3903" s="3" t="str">
        <f>IF(VLOOKUP(D3903,'Resources Final'!A:D,4,FALSE)=0,"",VLOOKUP(D3903,'Resources Final'!A:D,4,FALSE))</f>
        <v/>
      </c>
      <c r="M3903" s="3" t="str">
        <f>IF(VLOOKUP(D3903,'Resources Final'!A:E,5,FALSE)=0,"",VLOOKUP(D3903,'Resources Final'!A:E,5,FALSE))</f>
        <v/>
      </c>
      <c r="N3903" s="7" t="str">
        <f>IF(VLOOKUP(D3903,'Resources Final'!A:F,6,FALSE)=0,"",VLOOKUP(D3903,'Resources Final'!A:F,6,FALSE))</f>
        <v/>
      </c>
      <c r="O3903" s="3" t="str">
        <f>IF(VLOOKUP(D3903,'Resources Final'!A:G,7,FALSE)=0,"",VLOOKUP(D3903,'Resources Final'!A:G,7,FALSE))</f>
        <v/>
      </c>
    </row>
    <row r="3904" spans="1:15" x14ac:dyDescent="0.2">
      <c r="A3904" s="11">
        <v>990</v>
      </c>
      <c r="B3904" s="11" t="str">
        <f t="shared" si="72"/>
        <v>Charles G. Koch Charitable Foundation_University of New Hampshire2017118000</v>
      </c>
      <c r="C3904" s="11" t="s">
        <v>19</v>
      </c>
      <c r="D3904" s="11" t="s">
        <v>3796</v>
      </c>
      <c r="E3904" s="11" t="s">
        <v>3796</v>
      </c>
      <c r="F3904" s="4">
        <v>118000</v>
      </c>
      <c r="G3904" s="3">
        <v>2017</v>
      </c>
      <c r="H3904" s="3" t="s">
        <v>21</v>
      </c>
      <c r="I3904" s="12"/>
      <c r="J3904" s="3">
        <v>516</v>
      </c>
      <c r="K3904" s="3" t="str">
        <f>IF(VLOOKUP(D3904,'Resources Final'!A:C,3,FALSE)=0,"",VLOOKUP(D3904,'Resources Final'!A:C,3,FALSE))</f>
        <v/>
      </c>
      <c r="L3904" s="3" t="str">
        <f>IF(VLOOKUP(D3904,'Resources Final'!A:D,4,FALSE)=0,"",VLOOKUP(D3904,'Resources Final'!A:D,4,FALSE))</f>
        <v>Y</v>
      </c>
      <c r="M3904" s="3" t="str">
        <f>IF(VLOOKUP(D3904,'Resources Final'!A:E,5,FALSE)=0,"",VLOOKUP(D3904,'Resources Final'!A:E,5,FALSE))</f>
        <v/>
      </c>
      <c r="N3904" s="7" t="str">
        <f>IF(VLOOKUP(D3904,'Resources Final'!A:F,6,FALSE)=0,"",VLOOKUP(D3904,'Resources Final'!A:F,6,FALSE))</f>
        <v/>
      </c>
      <c r="O3904" s="3" t="str">
        <f>IF(VLOOKUP(D3904,'Resources Final'!A:G,7,FALSE)=0,"",VLOOKUP(D3904,'Resources Final'!A:G,7,FALSE))</f>
        <v/>
      </c>
    </row>
    <row r="3905" spans="1:15" x14ac:dyDescent="0.2">
      <c r="A3905" s="11">
        <v>990</v>
      </c>
      <c r="B3905" s="11" t="str">
        <f t="shared" si="72"/>
        <v>Charles G. Koch Charitable Foundation_Marquette University2017108870</v>
      </c>
      <c r="C3905" s="11" t="s">
        <v>19</v>
      </c>
      <c r="D3905" s="11" t="s">
        <v>2332</v>
      </c>
      <c r="E3905" s="11" t="s">
        <v>2332</v>
      </c>
      <c r="F3905" s="4">
        <v>108870</v>
      </c>
      <c r="G3905" s="3">
        <v>2017</v>
      </c>
      <c r="H3905" s="3" t="s">
        <v>21</v>
      </c>
      <c r="I3905" s="12"/>
      <c r="J3905" s="3">
        <v>517</v>
      </c>
      <c r="K3905" s="3" t="str">
        <f>IF(VLOOKUP(D3905,'Resources Final'!A:C,3,FALSE)=0,"",VLOOKUP(D3905,'Resources Final'!A:C,3,FALSE))</f>
        <v/>
      </c>
      <c r="L3905" s="3" t="str">
        <f>IF(VLOOKUP(D3905,'Resources Final'!A:D,4,FALSE)=0,"",VLOOKUP(D3905,'Resources Final'!A:D,4,FALSE))</f>
        <v>Y</v>
      </c>
      <c r="M3905" s="3" t="str">
        <f>IF(VLOOKUP(D3905,'Resources Final'!A:E,5,FALSE)=0,"",VLOOKUP(D3905,'Resources Final'!A:E,5,FALSE))</f>
        <v/>
      </c>
      <c r="N3905" s="7" t="str">
        <f>IF(VLOOKUP(D3905,'Resources Final'!A:F,6,FALSE)=0,"",VLOOKUP(D3905,'Resources Final'!A:F,6,FALSE))</f>
        <v/>
      </c>
      <c r="O3905" s="3" t="str">
        <f>IF(VLOOKUP(D3905,'Resources Final'!A:G,7,FALSE)=0,"",VLOOKUP(D3905,'Resources Final'!A:G,7,FALSE))</f>
        <v/>
      </c>
    </row>
    <row r="3906" spans="1:15" x14ac:dyDescent="0.2">
      <c r="A3906" s="11">
        <v>990</v>
      </c>
      <c r="B3906" s="11" t="str">
        <f t="shared" si="72"/>
        <v>Charles G. Koch Charitable Foundation_Saint Francis University2017424400</v>
      </c>
      <c r="C3906" s="11" t="s">
        <v>19</v>
      </c>
      <c r="D3906" s="11" t="s">
        <v>3202</v>
      </c>
      <c r="E3906" s="11" t="s">
        <v>3202</v>
      </c>
      <c r="F3906" s="4">
        <v>424400</v>
      </c>
      <c r="G3906" s="3">
        <v>2017</v>
      </c>
      <c r="H3906" s="3" t="s">
        <v>21</v>
      </c>
      <c r="I3906" s="12"/>
      <c r="J3906" s="3">
        <v>518</v>
      </c>
      <c r="K3906" s="3" t="str">
        <f>IF(VLOOKUP(D3906,'Resources Final'!A:C,3,FALSE)=0,"",VLOOKUP(D3906,'Resources Final'!A:C,3,FALSE))</f>
        <v/>
      </c>
      <c r="L3906" s="3" t="str">
        <f>IF(VLOOKUP(D3906,'Resources Final'!A:D,4,FALSE)=0,"",VLOOKUP(D3906,'Resources Final'!A:D,4,FALSE))</f>
        <v>Y</v>
      </c>
      <c r="M3906" s="3" t="str">
        <f>IF(VLOOKUP(D3906,'Resources Final'!A:E,5,FALSE)=0,"",VLOOKUP(D3906,'Resources Final'!A:E,5,FALSE))</f>
        <v/>
      </c>
      <c r="N3906" s="7" t="str">
        <f>IF(VLOOKUP(D3906,'Resources Final'!A:F,6,FALSE)=0,"",VLOOKUP(D3906,'Resources Final'!A:F,6,FALSE))</f>
        <v/>
      </c>
      <c r="O3906" s="3" t="str">
        <f>IF(VLOOKUP(D3906,'Resources Final'!A:G,7,FALSE)=0,"",VLOOKUP(D3906,'Resources Final'!A:G,7,FALSE))</f>
        <v/>
      </c>
    </row>
    <row r="3907" spans="1:15" x14ac:dyDescent="0.2">
      <c r="A3907" s="11">
        <v>990</v>
      </c>
      <c r="B3907" s="11" t="str">
        <f t="shared" si="72"/>
        <v>Charles G. Koch Charitable Foundation_University of Manchester20173500</v>
      </c>
      <c r="C3907" s="11" t="s">
        <v>19</v>
      </c>
      <c r="D3907" s="11" t="s">
        <v>3775</v>
      </c>
      <c r="E3907" s="11" t="s">
        <v>3775</v>
      </c>
      <c r="F3907" s="4">
        <v>3500</v>
      </c>
      <c r="G3907" s="3">
        <v>2017</v>
      </c>
      <c r="H3907" s="3" t="s">
        <v>21</v>
      </c>
      <c r="I3907" s="12"/>
      <c r="J3907" s="3">
        <v>519</v>
      </c>
      <c r="K3907" s="3" t="str">
        <f>IF(VLOOKUP(D3907,'Resources Final'!A:C,3,FALSE)=0,"",VLOOKUP(D3907,'Resources Final'!A:C,3,FALSE))</f>
        <v/>
      </c>
      <c r="L3907" s="3" t="str">
        <f>IF(VLOOKUP(D3907,'Resources Final'!A:D,4,FALSE)=0,"",VLOOKUP(D3907,'Resources Final'!A:D,4,FALSE))</f>
        <v>Y</v>
      </c>
      <c r="M3907" s="3" t="str">
        <f>IF(VLOOKUP(D3907,'Resources Final'!A:E,5,FALSE)=0,"",VLOOKUP(D3907,'Resources Final'!A:E,5,FALSE))</f>
        <v/>
      </c>
      <c r="N3907" s="7" t="str">
        <f>IF(VLOOKUP(D3907,'Resources Final'!A:F,6,FALSE)=0,"",VLOOKUP(D3907,'Resources Final'!A:F,6,FALSE))</f>
        <v/>
      </c>
      <c r="O3907" s="3" t="str">
        <f>IF(VLOOKUP(D3907,'Resources Final'!A:G,7,FALSE)=0,"",VLOOKUP(D3907,'Resources Final'!A:G,7,FALSE))</f>
        <v/>
      </c>
    </row>
    <row r="3908" spans="1:15" x14ac:dyDescent="0.2">
      <c r="A3908" s="11">
        <v>990</v>
      </c>
      <c r="B3908" s="11" t="str">
        <f t="shared" si="72"/>
        <v>Charles G. Koch Charitable Foundation_TheBlaze20177500</v>
      </c>
      <c r="C3908" s="11" t="s">
        <v>19</v>
      </c>
      <c r="D3908" s="11" t="s">
        <v>3625</v>
      </c>
      <c r="E3908" s="11" t="s">
        <v>3625</v>
      </c>
      <c r="F3908" s="4">
        <v>7500</v>
      </c>
      <c r="G3908" s="3">
        <v>2017</v>
      </c>
      <c r="H3908" s="3" t="s">
        <v>21</v>
      </c>
      <c r="I3908" s="12"/>
      <c r="J3908" s="3">
        <v>520</v>
      </c>
      <c r="K3908" s="3" t="str">
        <f>IF(VLOOKUP(D3908,'Resources Final'!A:C,3,FALSE)=0,"",VLOOKUP(D3908,'Resources Final'!A:C,3,FALSE))</f>
        <v/>
      </c>
      <c r="L3908" s="3" t="str">
        <f>IF(VLOOKUP(D3908,'Resources Final'!A:D,4,FALSE)=0,"",VLOOKUP(D3908,'Resources Final'!A:D,4,FALSE))</f>
        <v/>
      </c>
      <c r="M3908" s="3" t="str">
        <f>IF(VLOOKUP(D3908,'Resources Final'!A:E,5,FALSE)=0,"",VLOOKUP(D3908,'Resources Final'!A:E,5,FALSE))</f>
        <v/>
      </c>
      <c r="N3908" s="7" t="str">
        <f>IF(VLOOKUP(D3908,'Resources Final'!A:F,6,FALSE)=0,"",VLOOKUP(D3908,'Resources Final'!A:F,6,FALSE))</f>
        <v/>
      </c>
      <c r="O3908" s="3" t="str">
        <f>IF(VLOOKUP(D3908,'Resources Final'!A:G,7,FALSE)=0,"",VLOOKUP(D3908,'Resources Final'!A:G,7,FALSE))</f>
        <v/>
      </c>
    </row>
    <row r="3909" spans="1:15" x14ac:dyDescent="0.2">
      <c r="A3909" s="11">
        <v>990</v>
      </c>
      <c r="B3909" s="11" t="str">
        <f t="shared" si="72"/>
        <v>Charles G. Koch Charitable Foundation_The Trustees of Princeton University201779000</v>
      </c>
      <c r="C3909" s="11" t="s">
        <v>19</v>
      </c>
      <c r="D3909" s="11" t="s">
        <v>3616</v>
      </c>
      <c r="E3909" s="11" t="s">
        <v>2904</v>
      </c>
      <c r="F3909" s="4">
        <v>79000</v>
      </c>
      <c r="G3909" s="3">
        <v>2017</v>
      </c>
      <c r="H3909" s="3" t="s">
        <v>21</v>
      </c>
      <c r="I3909" s="12"/>
      <c r="J3909" s="3">
        <v>521</v>
      </c>
      <c r="K3909" s="3" t="str">
        <f>IF(VLOOKUP(D3909,'Resources Final'!A:C,3,FALSE)=0,"",VLOOKUP(D3909,'Resources Final'!A:C,3,FALSE))</f>
        <v/>
      </c>
      <c r="L3909" s="3" t="str">
        <f>IF(VLOOKUP(D3909,'Resources Final'!A:D,4,FALSE)=0,"",VLOOKUP(D3909,'Resources Final'!A:D,4,FALSE))</f>
        <v>Y</v>
      </c>
      <c r="M3909" s="3" t="str">
        <f>IF(VLOOKUP(D3909,'Resources Final'!A:E,5,FALSE)=0,"",VLOOKUP(D3909,'Resources Final'!A:E,5,FALSE))</f>
        <v/>
      </c>
      <c r="N3909" s="7" t="str">
        <f>IF(VLOOKUP(D3909,'Resources Final'!A:F,6,FALSE)=0,"",VLOOKUP(D3909,'Resources Final'!A:F,6,FALSE))</f>
        <v/>
      </c>
      <c r="O3909" s="3" t="str">
        <f>IF(VLOOKUP(D3909,'Resources Final'!A:G,7,FALSE)=0,"",VLOOKUP(D3909,'Resources Final'!A:G,7,FALSE))</f>
        <v/>
      </c>
    </row>
    <row r="3910" spans="1:15" x14ac:dyDescent="0.2">
      <c r="A3910" s="11">
        <v>990</v>
      </c>
      <c r="B3910" s="11" t="str">
        <f t="shared" si="72"/>
        <v>Charles G. Koch Charitable Foundation_Janson Q Prieb20173024</v>
      </c>
      <c r="C3910" s="11" t="s">
        <v>19</v>
      </c>
      <c r="D3910" s="11" t="s">
        <v>1825</v>
      </c>
      <c r="E3910" s="11" t="s">
        <v>1825</v>
      </c>
      <c r="F3910" s="4">
        <v>3024</v>
      </c>
      <c r="G3910" s="3">
        <v>2017</v>
      </c>
      <c r="H3910" s="3" t="s">
        <v>21</v>
      </c>
      <c r="I3910" s="12" t="s">
        <v>31</v>
      </c>
      <c r="J3910" s="3">
        <v>522</v>
      </c>
      <c r="K3910" s="3" t="str">
        <f>IF(VLOOKUP(D3910,'Resources Final'!A:C,3,FALSE)=0,"",VLOOKUP(D3910,'Resources Final'!A:C,3,FALSE))</f>
        <v>Y</v>
      </c>
      <c r="L3910" s="3" t="str">
        <f>IF(VLOOKUP(D3910,'Resources Final'!A:D,4,FALSE)=0,"",VLOOKUP(D3910,'Resources Final'!A:D,4,FALSE))</f>
        <v/>
      </c>
      <c r="M3910" s="3" t="str">
        <f>IF(VLOOKUP(D3910,'Resources Final'!A:E,5,FALSE)=0,"",VLOOKUP(D3910,'Resources Final'!A:E,5,FALSE))</f>
        <v/>
      </c>
      <c r="N3910" s="7" t="str">
        <f>IF(VLOOKUP(D3910,'Resources Final'!A:F,6,FALSE)=0,"",VLOOKUP(D3910,'Resources Final'!A:F,6,FALSE))</f>
        <v/>
      </c>
      <c r="O3910" s="3" t="str">
        <f>IF(VLOOKUP(D3910,'Resources Final'!A:G,7,FALSE)=0,"",VLOOKUP(D3910,'Resources Final'!A:G,7,FALSE))</f>
        <v/>
      </c>
    </row>
    <row r="3911" spans="1:15" x14ac:dyDescent="0.2">
      <c r="A3911" s="11">
        <v>990</v>
      </c>
      <c r="B3911" s="11" t="str">
        <f t="shared" si="72"/>
        <v>Charles G. Koch Charitable Foundation_Spitzwieser20175418</v>
      </c>
      <c r="C3911" s="11" t="s">
        <v>19</v>
      </c>
      <c r="D3911" s="11" t="s">
        <v>3389</v>
      </c>
      <c r="E3911" s="11" t="s">
        <v>3389</v>
      </c>
      <c r="F3911" s="4">
        <v>5418</v>
      </c>
      <c r="G3911" s="3">
        <v>2017</v>
      </c>
      <c r="H3911" s="3" t="s">
        <v>21</v>
      </c>
      <c r="I3911" s="12" t="s">
        <v>31</v>
      </c>
      <c r="J3911" s="3">
        <v>523</v>
      </c>
      <c r="K3911" s="3" t="str">
        <f>IF(VLOOKUP(D3911,'Resources Final'!A:C,3,FALSE)=0,"",VLOOKUP(D3911,'Resources Final'!A:C,3,FALSE))</f>
        <v>Y</v>
      </c>
      <c r="L3911" s="3" t="str">
        <f>IF(VLOOKUP(D3911,'Resources Final'!A:D,4,FALSE)=0,"",VLOOKUP(D3911,'Resources Final'!A:D,4,FALSE))</f>
        <v/>
      </c>
      <c r="M3911" s="3" t="str">
        <f>IF(VLOOKUP(D3911,'Resources Final'!A:E,5,FALSE)=0,"",VLOOKUP(D3911,'Resources Final'!A:E,5,FALSE))</f>
        <v/>
      </c>
      <c r="N3911" s="7" t="str">
        <f>IF(VLOOKUP(D3911,'Resources Final'!A:F,6,FALSE)=0,"",VLOOKUP(D3911,'Resources Final'!A:F,6,FALSE))</f>
        <v/>
      </c>
      <c r="O3911" s="3" t="str">
        <f>IF(VLOOKUP(D3911,'Resources Final'!A:G,7,FALSE)=0,"",VLOOKUP(D3911,'Resources Final'!A:G,7,FALSE))</f>
        <v/>
      </c>
    </row>
    <row r="3912" spans="1:15" x14ac:dyDescent="0.2">
      <c r="A3912" s="11">
        <v>990</v>
      </c>
      <c r="B3912" s="11" t="str">
        <f t="shared" si="72"/>
        <v>Charles G. Koch Charitable Foundation_ASU Foundation for a New American University201742000</v>
      </c>
      <c r="C3912" s="11" t="s">
        <v>19</v>
      </c>
      <c r="D3912" s="11" t="s">
        <v>281</v>
      </c>
      <c r="E3912" s="11" t="s">
        <v>259</v>
      </c>
      <c r="F3912" s="4">
        <v>42000</v>
      </c>
      <c r="G3912" s="3">
        <v>2017</v>
      </c>
      <c r="H3912" s="3" t="s">
        <v>21</v>
      </c>
      <c r="I3912" s="12"/>
      <c r="J3912" s="3">
        <v>524</v>
      </c>
      <c r="K3912" s="3" t="str">
        <f>IF(VLOOKUP(D3912,'Resources Final'!A:C,3,FALSE)=0,"",VLOOKUP(D3912,'Resources Final'!A:C,3,FALSE))</f>
        <v/>
      </c>
      <c r="L3912" s="3" t="str">
        <f>IF(VLOOKUP(D3912,'Resources Final'!A:D,4,FALSE)=0,"",VLOOKUP(D3912,'Resources Final'!A:D,4,FALSE))</f>
        <v>Y</v>
      </c>
      <c r="M3912" s="3" t="str">
        <f>IF(VLOOKUP(D3912,'Resources Final'!A:E,5,FALSE)=0,"",VLOOKUP(D3912,'Resources Final'!A:E,5,FALSE))</f>
        <v/>
      </c>
      <c r="N3912" s="7" t="str">
        <f>IF(VLOOKUP(D3912,'Resources Final'!A:F,6,FALSE)=0,"",VLOOKUP(D3912,'Resources Final'!A:F,6,FALSE))</f>
        <v/>
      </c>
      <c r="O3912" s="3" t="str">
        <f>IF(VLOOKUP(D3912,'Resources Final'!A:G,7,FALSE)=0,"",VLOOKUP(D3912,'Resources Final'!A:G,7,FALSE))</f>
        <v/>
      </c>
    </row>
    <row r="3913" spans="1:15" x14ac:dyDescent="0.2">
      <c r="A3913" s="11">
        <v>990</v>
      </c>
      <c r="B3913" s="11" t="str">
        <f t="shared" si="72"/>
        <v>Charles G. Koch Charitable Foundation_Arizona Council on Economic Education201733700</v>
      </c>
      <c r="C3913" s="11" t="s">
        <v>19</v>
      </c>
      <c r="D3913" s="11" t="s">
        <v>257</v>
      </c>
      <c r="E3913" s="11" t="s">
        <v>257</v>
      </c>
      <c r="F3913" s="4">
        <v>33700</v>
      </c>
      <c r="G3913" s="3">
        <v>2017</v>
      </c>
      <c r="H3913" s="3" t="s">
        <v>21</v>
      </c>
      <c r="I3913" s="12"/>
      <c r="J3913" s="3">
        <v>525</v>
      </c>
      <c r="K3913" s="3" t="str">
        <f>IF(VLOOKUP(D3913,'Resources Final'!A:C,3,FALSE)=0,"",VLOOKUP(D3913,'Resources Final'!A:C,3,FALSE))</f>
        <v/>
      </c>
      <c r="L3913" s="3" t="str">
        <f>IF(VLOOKUP(D3913,'Resources Final'!A:D,4,FALSE)=0,"",VLOOKUP(D3913,'Resources Final'!A:D,4,FALSE))</f>
        <v/>
      </c>
      <c r="M3913" s="3" t="str">
        <f>IF(VLOOKUP(D3913,'Resources Final'!A:E,5,FALSE)=0,"",VLOOKUP(D3913,'Resources Final'!A:E,5,FALSE))</f>
        <v/>
      </c>
      <c r="N3913" s="7" t="str">
        <f>IF(VLOOKUP(D3913,'Resources Final'!A:F,6,FALSE)=0,"",VLOOKUP(D3913,'Resources Final'!A:F,6,FALSE))</f>
        <v/>
      </c>
      <c r="O3913" s="3" t="str">
        <f>IF(VLOOKUP(D3913,'Resources Final'!A:G,7,FALSE)=0,"",VLOOKUP(D3913,'Resources Final'!A:G,7,FALSE))</f>
        <v/>
      </c>
    </row>
    <row r="3914" spans="1:15" x14ac:dyDescent="0.2">
      <c r="A3914" s="11">
        <v>990</v>
      </c>
      <c r="B3914" s="11" t="str">
        <f t="shared" si="72"/>
        <v>Charles G. Koch Charitable Foundation_Association for the Study of Free Institutions201720000</v>
      </c>
      <c r="C3914" s="11" t="s">
        <v>19</v>
      </c>
      <c r="D3914" s="11" t="s">
        <v>278</v>
      </c>
      <c r="E3914" s="11" t="s">
        <v>278</v>
      </c>
      <c r="F3914" s="4">
        <v>20000</v>
      </c>
      <c r="G3914" s="3">
        <v>2017</v>
      </c>
      <c r="H3914" s="3" t="s">
        <v>21</v>
      </c>
      <c r="I3914" s="12"/>
      <c r="J3914" s="3">
        <v>526</v>
      </c>
      <c r="K3914" s="3" t="str">
        <f>IF(VLOOKUP(D3914,'Resources Final'!A:C,3,FALSE)=0,"",VLOOKUP(D3914,'Resources Final'!A:C,3,FALSE))</f>
        <v/>
      </c>
      <c r="L3914" s="3" t="str">
        <f>IF(VLOOKUP(D3914,'Resources Final'!A:D,4,FALSE)=0,"",VLOOKUP(D3914,'Resources Final'!A:D,4,FALSE))</f>
        <v/>
      </c>
      <c r="M3914" s="3" t="str">
        <f>IF(VLOOKUP(D3914,'Resources Final'!A:E,5,FALSE)=0,"",VLOOKUP(D3914,'Resources Final'!A:E,5,FALSE))</f>
        <v/>
      </c>
      <c r="N3914" s="7" t="str">
        <f>IF(VLOOKUP(D3914,'Resources Final'!A:F,6,FALSE)=0,"",VLOOKUP(D3914,'Resources Final'!A:F,6,FALSE))</f>
        <v/>
      </c>
      <c r="O3914" s="3" t="str">
        <f>IF(VLOOKUP(D3914,'Resources Final'!A:G,7,FALSE)=0,"",VLOOKUP(D3914,'Resources Final'!A:G,7,FALSE))</f>
        <v/>
      </c>
    </row>
    <row r="3915" spans="1:15" x14ac:dyDescent="0.2">
      <c r="A3915" s="11">
        <v>990</v>
      </c>
      <c r="B3915" s="11" t="str">
        <f t="shared" si="72"/>
        <v>Charles G. Koch Charitable Foundation_Northwest Nazarene University20179500</v>
      </c>
      <c r="C3915" s="11" t="s">
        <v>19</v>
      </c>
      <c r="D3915" s="11" t="s">
        <v>2699</v>
      </c>
      <c r="E3915" s="11" t="s">
        <v>2699</v>
      </c>
      <c r="F3915" s="4">
        <v>9500</v>
      </c>
      <c r="G3915" s="3">
        <v>2017</v>
      </c>
      <c r="H3915" s="3" t="s">
        <v>21</v>
      </c>
      <c r="I3915" s="12"/>
      <c r="J3915" s="3">
        <v>527</v>
      </c>
      <c r="K3915" s="3" t="str">
        <f>IF(VLOOKUP(D3915,'Resources Final'!A:C,3,FALSE)=0,"",VLOOKUP(D3915,'Resources Final'!A:C,3,FALSE))</f>
        <v/>
      </c>
      <c r="L3915" s="3" t="str">
        <f>IF(VLOOKUP(D3915,'Resources Final'!A:D,4,FALSE)=0,"",VLOOKUP(D3915,'Resources Final'!A:D,4,FALSE))</f>
        <v>Y</v>
      </c>
      <c r="M3915" s="3" t="str">
        <f>IF(VLOOKUP(D3915,'Resources Final'!A:E,5,FALSE)=0,"",VLOOKUP(D3915,'Resources Final'!A:E,5,FALSE))</f>
        <v/>
      </c>
      <c r="N3915" s="7" t="str">
        <f>IF(VLOOKUP(D3915,'Resources Final'!A:F,6,FALSE)=0,"",VLOOKUP(D3915,'Resources Final'!A:F,6,FALSE))</f>
        <v/>
      </c>
      <c r="O3915" s="3" t="str">
        <f>IF(VLOOKUP(D3915,'Resources Final'!A:G,7,FALSE)=0,"",VLOOKUP(D3915,'Resources Final'!A:G,7,FALSE))</f>
        <v/>
      </c>
    </row>
    <row r="3916" spans="1:15" x14ac:dyDescent="0.2">
      <c r="A3916" s="11">
        <v>990</v>
      </c>
      <c r="B3916" s="11" t="str">
        <f t="shared" si="72"/>
        <v>Charles G. Koch Charitable Foundation_American Transparency2017100000</v>
      </c>
      <c r="C3916" s="11" t="s">
        <v>19</v>
      </c>
      <c r="D3916" s="11" t="s">
        <v>207</v>
      </c>
      <c r="E3916" s="11" t="s">
        <v>207</v>
      </c>
      <c r="F3916" s="4">
        <v>100000</v>
      </c>
      <c r="G3916" s="3">
        <v>2017</v>
      </c>
      <c r="H3916" s="3" t="s">
        <v>21</v>
      </c>
      <c r="I3916" s="12"/>
      <c r="J3916" s="3">
        <v>528</v>
      </c>
      <c r="K3916" s="3" t="str">
        <f>IF(VLOOKUP(D3916,'Resources Final'!A:C,3,FALSE)=0,"",VLOOKUP(D3916,'Resources Final'!A:C,3,FALSE))</f>
        <v/>
      </c>
      <c r="L3916" s="3" t="str">
        <f>IF(VLOOKUP(D3916,'Resources Final'!A:D,4,FALSE)=0,"",VLOOKUP(D3916,'Resources Final'!A:D,4,FALSE))</f>
        <v/>
      </c>
      <c r="M3916" s="3" t="str">
        <f>IF(VLOOKUP(D3916,'Resources Final'!A:E,5,FALSE)=0,"",VLOOKUP(D3916,'Resources Final'!A:E,5,FALSE))</f>
        <v/>
      </c>
      <c r="N3916" s="7" t="str">
        <f>IF(VLOOKUP(D3916,'Resources Final'!A:F,6,FALSE)=0,"",VLOOKUP(D3916,'Resources Final'!A:F,6,FALSE))</f>
        <v/>
      </c>
      <c r="O3916" s="3" t="str">
        <f>IF(VLOOKUP(D3916,'Resources Final'!A:G,7,FALSE)=0,"",VLOOKUP(D3916,'Resources Final'!A:G,7,FALSE))</f>
        <v/>
      </c>
    </row>
    <row r="3917" spans="1:15" x14ac:dyDescent="0.2">
      <c r="A3917" s="11">
        <v>990</v>
      </c>
      <c r="B3917" s="11" t="str">
        <f t="shared" si="72"/>
        <v>Charles G. Koch Charitable Foundation_St Edwards University201711000</v>
      </c>
      <c r="C3917" s="11" t="s">
        <v>19</v>
      </c>
      <c r="D3917" s="11" t="s">
        <v>3399</v>
      </c>
      <c r="E3917" s="11" t="s">
        <v>3399</v>
      </c>
      <c r="F3917" s="4">
        <v>11000</v>
      </c>
      <c r="G3917" s="3">
        <v>2017</v>
      </c>
      <c r="H3917" s="3" t="s">
        <v>21</v>
      </c>
      <c r="I3917" s="12"/>
      <c r="J3917" s="3">
        <v>529</v>
      </c>
      <c r="K3917" s="3" t="str">
        <f>IF(VLOOKUP(D3917,'Resources Final'!A:C,3,FALSE)=0,"",VLOOKUP(D3917,'Resources Final'!A:C,3,FALSE))</f>
        <v/>
      </c>
      <c r="L3917" s="3" t="str">
        <f>IF(VLOOKUP(D3917,'Resources Final'!A:D,4,FALSE)=0,"",VLOOKUP(D3917,'Resources Final'!A:D,4,FALSE))</f>
        <v>Y</v>
      </c>
      <c r="M3917" s="3" t="str">
        <f>IF(VLOOKUP(D3917,'Resources Final'!A:E,5,FALSE)=0,"",VLOOKUP(D3917,'Resources Final'!A:E,5,FALSE))</f>
        <v/>
      </c>
      <c r="N3917" s="7" t="str">
        <f>IF(VLOOKUP(D3917,'Resources Final'!A:F,6,FALSE)=0,"",VLOOKUP(D3917,'Resources Final'!A:F,6,FALSE))</f>
        <v/>
      </c>
      <c r="O3917" s="3" t="str">
        <f>IF(VLOOKUP(D3917,'Resources Final'!A:G,7,FALSE)=0,"",VLOOKUP(D3917,'Resources Final'!A:G,7,FALSE))</f>
        <v/>
      </c>
    </row>
    <row r="3918" spans="1:15" x14ac:dyDescent="0.2">
      <c r="A3918" s="11">
        <v>990</v>
      </c>
      <c r="B3918" s="11" t="str">
        <f t="shared" si="72"/>
        <v>Charles G. Koch Charitable Foundation_Virginia Military Institute Foundation201713600</v>
      </c>
      <c r="C3918" s="11" t="s">
        <v>19</v>
      </c>
      <c r="D3918" s="11" t="s">
        <v>3895</v>
      </c>
      <c r="E3918" s="11" t="s">
        <v>3896</v>
      </c>
      <c r="F3918" s="4">
        <v>13600</v>
      </c>
      <c r="G3918" s="3">
        <v>2017</v>
      </c>
      <c r="H3918" s="3" t="s">
        <v>21</v>
      </c>
      <c r="I3918" s="12"/>
      <c r="J3918" s="3">
        <v>530</v>
      </c>
      <c r="K3918" s="3" t="str">
        <f>IF(VLOOKUP(D3918,'Resources Final'!A:C,3,FALSE)=0,"",VLOOKUP(D3918,'Resources Final'!A:C,3,FALSE))</f>
        <v/>
      </c>
      <c r="L3918" s="3" t="str">
        <f>IF(VLOOKUP(D3918,'Resources Final'!A:D,4,FALSE)=0,"",VLOOKUP(D3918,'Resources Final'!A:D,4,FALSE))</f>
        <v>Y</v>
      </c>
      <c r="M3918" s="3" t="str">
        <f>IF(VLOOKUP(D3918,'Resources Final'!A:E,5,FALSE)=0,"",VLOOKUP(D3918,'Resources Final'!A:E,5,FALSE))</f>
        <v/>
      </c>
      <c r="N3918" s="7" t="str">
        <f>IF(VLOOKUP(D3918,'Resources Final'!A:F,6,FALSE)=0,"",VLOOKUP(D3918,'Resources Final'!A:F,6,FALSE))</f>
        <v>https://www.sourcewatch.org/index.php/Virginia_Military_Institute</v>
      </c>
      <c r="O3918" s="3" t="str">
        <f>IF(VLOOKUP(D3918,'Resources Final'!A:G,7,FALSE)=0,"",VLOOKUP(D3918,'Resources Final'!A:G,7,FALSE))</f>
        <v>Sourcewatch</v>
      </c>
    </row>
    <row r="3919" spans="1:15" x14ac:dyDescent="0.2">
      <c r="A3919" s="11">
        <v>990</v>
      </c>
      <c r="B3919" s="11" t="str">
        <f t="shared" si="72"/>
        <v>Charles G. Koch Charitable Foundation_Network of Enlightened Women201711343</v>
      </c>
      <c r="C3919" s="11" t="s">
        <v>19</v>
      </c>
      <c r="D3919" s="11" t="s">
        <v>2642</v>
      </c>
      <c r="E3919" s="11" t="s">
        <v>2642</v>
      </c>
      <c r="F3919" s="4">
        <v>11343</v>
      </c>
      <c r="G3919" s="3">
        <v>2017</v>
      </c>
      <c r="H3919" s="3" t="s">
        <v>21</v>
      </c>
      <c r="I3919" s="12"/>
      <c r="J3919" s="3">
        <v>531</v>
      </c>
      <c r="K3919" s="3" t="str">
        <f>IF(VLOOKUP(D3919,'Resources Final'!A:C,3,FALSE)=0,"",VLOOKUP(D3919,'Resources Final'!A:C,3,FALSE))</f>
        <v/>
      </c>
      <c r="L3919" s="3" t="str">
        <f>IF(VLOOKUP(D3919,'Resources Final'!A:D,4,FALSE)=0,"",VLOOKUP(D3919,'Resources Final'!A:D,4,FALSE))</f>
        <v/>
      </c>
      <c r="M3919" s="3" t="str">
        <f>IF(VLOOKUP(D3919,'Resources Final'!A:E,5,FALSE)=0,"",VLOOKUP(D3919,'Resources Final'!A:E,5,FALSE))</f>
        <v/>
      </c>
      <c r="N3919" s="7" t="str">
        <f>IF(VLOOKUP(D3919,'Resources Final'!A:F,6,FALSE)=0,"",VLOOKUP(D3919,'Resources Final'!A:F,6,FALSE))</f>
        <v>https://www.sourcewatch.org/index.php/Network_of_Enlightened_Women</v>
      </c>
      <c r="O3919" s="3" t="str">
        <f>IF(VLOOKUP(D3919,'Resources Final'!A:G,7,FALSE)=0,"",VLOOKUP(D3919,'Resources Final'!A:G,7,FALSE))</f>
        <v>Sourcewatch</v>
      </c>
    </row>
    <row r="3920" spans="1:15" x14ac:dyDescent="0.2">
      <c r="A3920" s="11">
        <v>990</v>
      </c>
      <c r="B3920" s="11" t="str">
        <f t="shared" si="72"/>
        <v>Charles G. Koch Charitable Foundation_Parker20175229</v>
      </c>
      <c r="C3920" s="11" t="s">
        <v>19</v>
      </c>
      <c r="D3920" s="11" t="s">
        <v>2800</v>
      </c>
      <c r="E3920" s="11" t="s">
        <v>2800</v>
      </c>
      <c r="F3920" s="4">
        <v>5229</v>
      </c>
      <c r="G3920" s="3">
        <v>2017</v>
      </c>
      <c r="H3920" s="3" t="s">
        <v>21</v>
      </c>
      <c r="I3920" s="12" t="s">
        <v>31</v>
      </c>
      <c r="J3920" s="3">
        <v>532</v>
      </c>
      <c r="K3920" s="3" t="str">
        <f>IF(VLOOKUP(D3920,'Resources Final'!A:C,3,FALSE)=0,"",VLOOKUP(D3920,'Resources Final'!A:C,3,FALSE))</f>
        <v>Y</v>
      </c>
      <c r="L3920" s="3" t="str">
        <f>IF(VLOOKUP(D3920,'Resources Final'!A:D,4,FALSE)=0,"",VLOOKUP(D3920,'Resources Final'!A:D,4,FALSE))</f>
        <v/>
      </c>
      <c r="M3920" s="3" t="str">
        <f>IF(VLOOKUP(D3920,'Resources Final'!A:E,5,FALSE)=0,"",VLOOKUP(D3920,'Resources Final'!A:E,5,FALSE))</f>
        <v/>
      </c>
      <c r="N3920" s="7" t="str">
        <f>IF(VLOOKUP(D3920,'Resources Final'!A:F,6,FALSE)=0,"",VLOOKUP(D3920,'Resources Final'!A:F,6,FALSE))</f>
        <v/>
      </c>
      <c r="O3920" s="3" t="str">
        <f>IF(VLOOKUP(D3920,'Resources Final'!A:G,7,FALSE)=0,"",VLOOKUP(D3920,'Resources Final'!A:G,7,FALSE))</f>
        <v/>
      </c>
    </row>
    <row r="3921" spans="1:15" x14ac:dyDescent="0.2">
      <c r="A3921" s="11">
        <v>990</v>
      </c>
      <c r="B3921" s="11" t="str">
        <f t="shared" si="72"/>
        <v>Charles G. Koch Charitable Foundation_University of North Carolina - Chapel Hill2017373200</v>
      </c>
      <c r="C3921" s="11" t="s">
        <v>19</v>
      </c>
      <c r="D3921" s="11" t="s">
        <v>3803</v>
      </c>
      <c r="E3921" s="11" t="s">
        <v>3802</v>
      </c>
      <c r="F3921" s="4">
        <v>373200</v>
      </c>
      <c r="G3921" s="3">
        <v>2017</v>
      </c>
      <c r="H3921" s="3" t="s">
        <v>21</v>
      </c>
      <c r="I3921" s="12"/>
      <c r="J3921" s="3">
        <v>533</v>
      </c>
      <c r="K3921" s="3" t="str">
        <f>IF(VLOOKUP(D3921,'Resources Final'!A:C,3,FALSE)=0,"",VLOOKUP(D3921,'Resources Final'!A:C,3,FALSE))</f>
        <v/>
      </c>
      <c r="L3921" s="3" t="str">
        <f>IF(VLOOKUP(D3921,'Resources Final'!A:D,4,FALSE)=0,"",VLOOKUP(D3921,'Resources Final'!A:D,4,FALSE))</f>
        <v>Y</v>
      </c>
      <c r="M3921" s="3" t="str">
        <f>IF(VLOOKUP(D3921,'Resources Final'!A:E,5,FALSE)=0,"",VLOOKUP(D3921,'Resources Final'!A:E,5,FALSE))</f>
        <v/>
      </c>
      <c r="N3921" s="7" t="str">
        <f>IF(VLOOKUP(D3921,'Resources Final'!A:F,6,FALSE)=0,"",VLOOKUP(D3921,'Resources Final'!A:F,6,FALSE))</f>
        <v/>
      </c>
      <c r="O3921" s="3" t="str">
        <f>IF(VLOOKUP(D3921,'Resources Final'!A:G,7,FALSE)=0,"",VLOOKUP(D3921,'Resources Final'!A:G,7,FALSE))</f>
        <v/>
      </c>
    </row>
    <row r="3922" spans="1:15" x14ac:dyDescent="0.2">
      <c r="A3922" s="11">
        <v>990</v>
      </c>
      <c r="B3922" s="11" t="str">
        <f t="shared" si="72"/>
        <v>Charles G. Koch Charitable Foundation_Beddow20173600</v>
      </c>
      <c r="C3922" s="11" t="s">
        <v>19</v>
      </c>
      <c r="D3922" s="11" t="s">
        <v>381</v>
      </c>
      <c r="E3922" s="11" t="s">
        <v>381</v>
      </c>
      <c r="F3922" s="4">
        <v>3600</v>
      </c>
      <c r="G3922" s="3">
        <v>2017</v>
      </c>
      <c r="H3922" s="3" t="s">
        <v>21</v>
      </c>
      <c r="I3922" s="12" t="s">
        <v>31</v>
      </c>
      <c r="J3922" s="3">
        <v>534</v>
      </c>
      <c r="K3922" s="3" t="str">
        <f>IF(VLOOKUP(D3922,'Resources Final'!A:C,3,FALSE)=0,"",VLOOKUP(D3922,'Resources Final'!A:C,3,FALSE))</f>
        <v>Y</v>
      </c>
      <c r="L3922" s="3" t="str">
        <f>IF(VLOOKUP(D3922,'Resources Final'!A:D,4,FALSE)=0,"",VLOOKUP(D3922,'Resources Final'!A:D,4,FALSE))</f>
        <v/>
      </c>
      <c r="M3922" s="3" t="str">
        <f>IF(VLOOKUP(D3922,'Resources Final'!A:E,5,FALSE)=0,"",VLOOKUP(D3922,'Resources Final'!A:E,5,FALSE))</f>
        <v/>
      </c>
      <c r="N3922" s="7" t="str">
        <f>IF(VLOOKUP(D3922,'Resources Final'!A:F,6,FALSE)=0,"",VLOOKUP(D3922,'Resources Final'!A:F,6,FALSE))</f>
        <v/>
      </c>
      <c r="O3922" s="3" t="str">
        <f>IF(VLOOKUP(D3922,'Resources Final'!A:G,7,FALSE)=0,"",VLOOKUP(D3922,'Resources Final'!A:G,7,FALSE))</f>
        <v/>
      </c>
    </row>
    <row r="3923" spans="1:15" x14ac:dyDescent="0.2">
      <c r="A3923" s="11">
        <v>990</v>
      </c>
      <c r="B3923" s="11" t="str">
        <f t="shared" si="72"/>
        <v>Charles G. Koch Charitable Foundation_Hill20175418</v>
      </c>
      <c r="C3923" s="11" t="s">
        <v>19</v>
      </c>
      <c r="D3923" s="11" t="s">
        <v>1588</v>
      </c>
      <c r="E3923" s="11" t="s">
        <v>1588</v>
      </c>
      <c r="F3923" s="4">
        <v>5418</v>
      </c>
      <c r="G3923" s="3">
        <v>2017</v>
      </c>
      <c r="H3923" s="3" t="s">
        <v>21</v>
      </c>
      <c r="I3923" s="12" t="s">
        <v>31</v>
      </c>
      <c r="J3923" s="3">
        <v>535</v>
      </c>
      <c r="K3923" s="3" t="str">
        <f>IF(VLOOKUP(D3923,'Resources Final'!A:C,3,FALSE)=0,"",VLOOKUP(D3923,'Resources Final'!A:C,3,FALSE))</f>
        <v>Y</v>
      </c>
      <c r="L3923" s="3" t="str">
        <f>IF(VLOOKUP(D3923,'Resources Final'!A:D,4,FALSE)=0,"",VLOOKUP(D3923,'Resources Final'!A:D,4,FALSE))</f>
        <v/>
      </c>
      <c r="M3923" s="3" t="str">
        <f>IF(VLOOKUP(D3923,'Resources Final'!A:E,5,FALSE)=0,"",VLOOKUP(D3923,'Resources Final'!A:E,5,FALSE))</f>
        <v/>
      </c>
      <c r="N3923" s="7" t="str">
        <f>IF(VLOOKUP(D3923,'Resources Final'!A:F,6,FALSE)=0,"",VLOOKUP(D3923,'Resources Final'!A:F,6,FALSE))</f>
        <v/>
      </c>
      <c r="O3923" s="3" t="str">
        <f>IF(VLOOKUP(D3923,'Resources Final'!A:G,7,FALSE)=0,"",VLOOKUP(D3923,'Resources Final'!A:G,7,FALSE))</f>
        <v/>
      </c>
    </row>
    <row r="3924" spans="1:15" x14ac:dyDescent="0.2">
      <c r="A3924" s="11">
        <v>990</v>
      </c>
      <c r="B3924" s="11" t="str">
        <f t="shared" si="72"/>
        <v>Charles G. Koch Charitable Foundation_Calvin Coolidge Presidential Foundation201760000</v>
      </c>
      <c r="C3924" s="11" t="s">
        <v>19</v>
      </c>
      <c r="D3924" s="11" t="s">
        <v>586</v>
      </c>
      <c r="E3924" s="11" t="s">
        <v>586</v>
      </c>
      <c r="F3924" s="4">
        <v>60000</v>
      </c>
      <c r="G3924" s="3">
        <v>2017</v>
      </c>
      <c r="H3924" s="3" t="s">
        <v>21</v>
      </c>
      <c r="I3924" s="12"/>
      <c r="J3924" s="3">
        <v>536</v>
      </c>
      <c r="K3924" s="3" t="str">
        <f>IF(VLOOKUP(D3924,'Resources Final'!A:C,3,FALSE)=0,"",VLOOKUP(D3924,'Resources Final'!A:C,3,FALSE))</f>
        <v/>
      </c>
      <c r="L3924" s="3" t="str">
        <f>IF(VLOOKUP(D3924,'Resources Final'!A:D,4,FALSE)=0,"",VLOOKUP(D3924,'Resources Final'!A:D,4,FALSE))</f>
        <v/>
      </c>
      <c r="M3924" s="3" t="str">
        <f>IF(VLOOKUP(D3924,'Resources Final'!A:E,5,FALSE)=0,"",VLOOKUP(D3924,'Resources Final'!A:E,5,FALSE))</f>
        <v/>
      </c>
      <c r="N3924" s="7" t="str">
        <f>IF(VLOOKUP(D3924,'Resources Final'!A:F,6,FALSE)=0,"",VLOOKUP(D3924,'Resources Final'!A:F,6,FALSE))</f>
        <v/>
      </c>
      <c r="O3924" s="3" t="str">
        <f>IF(VLOOKUP(D3924,'Resources Final'!A:G,7,FALSE)=0,"",VLOOKUP(D3924,'Resources Final'!A:G,7,FALSE))</f>
        <v/>
      </c>
    </row>
    <row r="3925" spans="1:15" x14ac:dyDescent="0.2">
      <c r="A3925" s="11">
        <v>990</v>
      </c>
      <c r="B3925" s="11" t="str">
        <f t="shared" si="72"/>
        <v>Charles G. Koch Charitable Foundation_Bethlehem College &amp; Seminary20174000</v>
      </c>
      <c r="C3925" s="11" t="s">
        <v>19</v>
      </c>
      <c r="D3925" s="11" t="s">
        <v>420</v>
      </c>
      <c r="E3925" s="11" t="s">
        <v>420</v>
      </c>
      <c r="F3925" s="4">
        <v>4000</v>
      </c>
      <c r="G3925" s="3">
        <v>2017</v>
      </c>
      <c r="H3925" s="3" t="s">
        <v>21</v>
      </c>
      <c r="I3925" s="12"/>
      <c r="J3925" s="3">
        <v>537</v>
      </c>
      <c r="K3925" s="3" t="str">
        <f>IF(VLOOKUP(D3925,'Resources Final'!A:C,3,FALSE)=0,"",VLOOKUP(D3925,'Resources Final'!A:C,3,FALSE))</f>
        <v/>
      </c>
      <c r="L3925" s="3" t="str">
        <f>IF(VLOOKUP(D3925,'Resources Final'!A:D,4,FALSE)=0,"",VLOOKUP(D3925,'Resources Final'!A:D,4,FALSE))</f>
        <v>Y</v>
      </c>
      <c r="M3925" s="3" t="str">
        <f>IF(VLOOKUP(D3925,'Resources Final'!A:E,5,FALSE)=0,"",VLOOKUP(D3925,'Resources Final'!A:E,5,FALSE))</f>
        <v/>
      </c>
      <c r="N3925" s="7" t="str">
        <f>IF(VLOOKUP(D3925,'Resources Final'!A:F,6,FALSE)=0,"",VLOOKUP(D3925,'Resources Final'!A:F,6,FALSE))</f>
        <v/>
      </c>
      <c r="O3925" s="3" t="str">
        <f>IF(VLOOKUP(D3925,'Resources Final'!A:G,7,FALSE)=0,"",VLOOKUP(D3925,'Resources Final'!A:G,7,FALSE))</f>
        <v/>
      </c>
    </row>
    <row r="3926" spans="1:15" x14ac:dyDescent="0.2">
      <c r="A3926" s="11">
        <v>990</v>
      </c>
      <c r="B3926" s="11" t="str">
        <f t="shared" si="72"/>
        <v>Charles G. Koch Charitable Foundation_Dickson20174725</v>
      </c>
      <c r="C3926" s="11" t="s">
        <v>19</v>
      </c>
      <c r="D3926" s="11" t="s">
        <v>991</v>
      </c>
      <c r="E3926" s="11" t="s">
        <v>991</v>
      </c>
      <c r="F3926" s="4">
        <v>4725</v>
      </c>
      <c r="G3926" s="3">
        <v>2017</v>
      </c>
      <c r="H3926" s="3" t="s">
        <v>21</v>
      </c>
      <c r="I3926" s="12" t="s">
        <v>31</v>
      </c>
      <c r="J3926" s="3">
        <v>538</v>
      </c>
      <c r="K3926" s="3" t="str">
        <f>IF(VLOOKUP(D3926,'Resources Final'!A:C,3,FALSE)=0,"",VLOOKUP(D3926,'Resources Final'!A:C,3,FALSE))</f>
        <v>Y</v>
      </c>
      <c r="L3926" s="3" t="str">
        <f>IF(VLOOKUP(D3926,'Resources Final'!A:D,4,FALSE)=0,"",VLOOKUP(D3926,'Resources Final'!A:D,4,FALSE))</f>
        <v/>
      </c>
      <c r="M3926" s="3" t="str">
        <f>IF(VLOOKUP(D3926,'Resources Final'!A:E,5,FALSE)=0,"",VLOOKUP(D3926,'Resources Final'!A:E,5,FALSE))</f>
        <v/>
      </c>
      <c r="N3926" s="7" t="str">
        <f>IF(VLOOKUP(D3926,'Resources Final'!A:F,6,FALSE)=0,"",VLOOKUP(D3926,'Resources Final'!A:F,6,FALSE))</f>
        <v/>
      </c>
      <c r="O3926" s="3" t="str">
        <f>IF(VLOOKUP(D3926,'Resources Final'!A:G,7,FALSE)=0,"",VLOOKUP(D3926,'Resources Final'!A:G,7,FALSE))</f>
        <v/>
      </c>
    </row>
    <row r="3927" spans="1:15" x14ac:dyDescent="0.2">
      <c r="A3927" s="11">
        <v>990</v>
      </c>
      <c r="B3927" s="11" t="str">
        <f t="shared" si="72"/>
        <v>Charles G. Koch Charitable Foundation_Institute for Energy Research201744678</v>
      </c>
      <c r="C3927" s="11" t="s">
        <v>19</v>
      </c>
      <c r="D3927" s="11" t="s">
        <v>1676</v>
      </c>
      <c r="E3927" s="11" t="s">
        <v>1676</v>
      </c>
      <c r="F3927" s="4">
        <v>44678</v>
      </c>
      <c r="G3927" s="3">
        <v>2017</v>
      </c>
      <c r="H3927" s="3" t="s">
        <v>21</v>
      </c>
      <c r="I3927" s="12"/>
      <c r="J3927" s="3">
        <v>539</v>
      </c>
      <c r="K3927" s="3" t="str">
        <f>IF(VLOOKUP(D3927,'Resources Final'!A:C,3,FALSE)=0,"",VLOOKUP(D3927,'Resources Final'!A:C,3,FALSE))</f>
        <v/>
      </c>
      <c r="L3927" s="3" t="str">
        <f>IF(VLOOKUP(D3927,'Resources Final'!A:D,4,FALSE)=0,"",VLOOKUP(D3927,'Resources Final'!A:D,4,FALSE))</f>
        <v/>
      </c>
      <c r="M3927" s="3" t="str">
        <f>IF(VLOOKUP(D3927,'Resources Final'!A:E,5,FALSE)=0,"",VLOOKUP(D3927,'Resources Final'!A:E,5,FALSE))</f>
        <v/>
      </c>
      <c r="N3927" s="7" t="str">
        <f>IF(VLOOKUP(D3927,'Resources Final'!A:F,6,FALSE)=0,"",VLOOKUP(D3927,'Resources Final'!A:F,6,FALSE))</f>
        <v>https://www.desmogblog.com/institute-energy-research</v>
      </c>
      <c r="O3927" s="3" t="str">
        <f>IF(VLOOKUP(D3927,'Resources Final'!A:G,7,FALSE)=0,"",VLOOKUP(D3927,'Resources Final'!A:G,7,FALSE))</f>
        <v>Desmog</v>
      </c>
    </row>
    <row r="3928" spans="1:15" x14ac:dyDescent="0.2">
      <c r="A3928" s="11">
        <v>990</v>
      </c>
      <c r="B3928" s="11" t="str">
        <f t="shared" si="72"/>
        <v>Charles G. Koch Charitable Foundation_University of Texas - San Antonio2017105196</v>
      </c>
      <c r="C3928" s="11" t="s">
        <v>19</v>
      </c>
      <c r="D3928" s="11" t="s">
        <v>3833</v>
      </c>
      <c r="E3928" s="11" t="s">
        <v>3827</v>
      </c>
      <c r="F3928" s="4">
        <v>105196</v>
      </c>
      <c r="G3928" s="3">
        <v>2017</v>
      </c>
      <c r="H3928" s="3" t="s">
        <v>21</v>
      </c>
      <c r="I3928" s="12"/>
      <c r="J3928" s="3">
        <v>540</v>
      </c>
      <c r="K3928" s="3" t="str">
        <f>IF(VLOOKUP(D3928,'Resources Final'!A:C,3,FALSE)=0,"",VLOOKUP(D3928,'Resources Final'!A:C,3,FALSE))</f>
        <v/>
      </c>
      <c r="L3928" s="3" t="str">
        <f>IF(VLOOKUP(D3928,'Resources Final'!A:D,4,FALSE)=0,"",VLOOKUP(D3928,'Resources Final'!A:D,4,FALSE))</f>
        <v>Y</v>
      </c>
      <c r="M3928" s="3" t="str">
        <f>IF(VLOOKUP(D3928,'Resources Final'!A:E,5,FALSE)=0,"",VLOOKUP(D3928,'Resources Final'!A:E,5,FALSE))</f>
        <v/>
      </c>
      <c r="N3928" s="7" t="str">
        <f>IF(VLOOKUP(D3928,'Resources Final'!A:F,6,FALSE)=0,"",VLOOKUP(D3928,'Resources Final'!A:F,6,FALSE))</f>
        <v/>
      </c>
      <c r="O3928" s="3" t="str">
        <f>IF(VLOOKUP(D3928,'Resources Final'!A:G,7,FALSE)=0,"",VLOOKUP(D3928,'Resources Final'!A:G,7,FALSE))</f>
        <v/>
      </c>
    </row>
    <row r="3929" spans="1:15" x14ac:dyDescent="0.2">
      <c r="A3929" s="11">
        <v>990</v>
      </c>
      <c r="B3929" s="11" t="str">
        <f t="shared" si="72"/>
        <v>Charles G. Koch Charitable Foundation_Pennsylvania State University - University Park201713200</v>
      </c>
      <c r="C3929" s="11" t="s">
        <v>19</v>
      </c>
      <c r="D3929" s="11" t="s">
        <v>2834</v>
      </c>
      <c r="E3929" s="11" t="s">
        <v>2832</v>
      </c>
      <c r="F3929" s="4">
        <v>13200</v>
      </c>
      <c r="G3929" s="3">
        <v>2017</v>
      </c>
      <c r="H3929" s="3" t="s">
        <v>21</v>
      </c>
      <c r="I3929" s="12"/>
      <c r="J3929" s="3">
        <v>541</v>
      </c>
      <c r="K3929" s="3" t="str">
        <f>IF(VLOOKUP(D3929,'Resources Final'!A:C,3,FALSE)=0,"",VLOOKUP(D3929,'Resources Final'!A:C,3,FALSE))</f>
        <v/>
      </c>
      <c r="L3929" s="3" t="str">
        <f>IF(VLOOKUP(D3929,'Resources Final'!A:D,4,FALSE)=0,"",VLOOKUP(D3929,'Resources Final'!A:D,4,FALSE))</f>
        <v>Y</v>
      </c>
      <c r="M3929" s="3" t="str">
        <f>IF(VLOOKUP(D3929,'Resources Final'!A:E,5,FALSE)=0,"",VLOOKUP(D3929,'Resources Final'!A:E,5,FALSE))</f>
        <v/>
      </c>
      <c r="N3929" s="7" t="str">
        <f>IF(VLOOKUP(D3929,'Resources Final'!A:F,6,FALSE)=0,"",VLOOKUP(D3929,'Resources Final'!A:F,6,FALSE))</f>
        <v/>
      </c>
      <c r="O3929" s="3" t="str">
        <f>IF(VLOOKUP(D3929,'Resources Final'!A:G,7,FALSE)=0,"",VLOOKUP(D3929,'Resources Final'!A:G,7,FALSE))</f>
        <v/>
      </c>
    </row>
    <row r="3930" spans="1:15" x14ac:dyDescent="0.2">
      <c r="A3930" s="11">
        <v>990</v>
      </c>
      <c r="B3930" s="11" t="str">
        <f t="shared" si="72"/>
        <v>Charles G. Koch Charitable Foundation_Otah State University20171520000</v>
      </c>
      <c r="C3930" s="11" t="s">
        <v>19</v>
      </c>
      <c r="D3930" s="11" t="s">
        <v>2758</v>
      </c>
      <c r="E3930" s="11" t="s">
        <v>2758</v>
      </c>
      <c r="F3930" s="4">
        <v>1520000</v>
      </c>
      <c r="G3930" s="3">
        <v>2017</v>
      </c>
      <c r="H3930" s="3" t="s">
        <v>21</v>
      </c>
      <c r="I3930" s="12"/>
      <c r="J3930" s="3">
        <v>542</v>
      </c>
      <c r="K3930" s="3" t="str">
        <f>IF(VLOOKUP(D3930,'Resources Final'!A:C,3,FALSE)=0,"",VLOOKUP(D3930,'Resources Final'!A:C,3,FALSE))</f>
        <v/>
      </c>
      <c r="L3930" s="3" t="str">
        <f>IF(VLOOKUP(D3930,'Resources Final'!A:D,4,FALSE)=0,"",VLOOKUP(D3930,'Resources Final'!A:D,4,FALSE))</f>
        <v>Y</v>
      </c>
      <c r="M3930" s="3" t="str">
        <f>IF(VLOOKUP(D3930,'Resources Final'!A:E,5,FALSE)=0,"",VLOOKUP(D3930,'Resources Final'!A:E,5,FALSE))</f>
        <v/>
      </c>
      <c r="N3930" s="7" t="str">
        <f>IF(VLOOKUP(D3930,'Resources Final'!A:F,6,FALSE)=0,"",VLOOKUP(D3930,'Resources Final'!A:F,6,FALSE))</f>
        <v/>
      </c>
      <c r="O3930" s="3" t="str">
        <f>IF(VLOOKUP(D3930,'Resources Final'!A:G,7,FALSE)=0,"",VLOOKUP(D3930,'Resources Final'!A:G,7,FALSE))</f>
        <v/>
      </c>
    </row>
    <row r="3931" spans="1:15" x14ac:dyDescent="0.2">
      <c r="A3931" s="11">
        <v>990</v>
      </c>
      <c r="B3931" s="11" t="str">
        <f t="shared" si="72"/>
        <v>Charles G. Koch Charitable Foundation_Jacobs20173600</v>
      </c>
      <c r="C3931" s="11" t="s">
        <v>19</v>
      </c>
      <c r="D3931" s="11" t="s">
        <v>1808</v>
      </c>
      <c r="E3931" s="11" t="s">
        <v>1808</v>
      </c>
      <c r="F3931" s="4">
        <v>3600</v>
      </c>
      <c r="G3931" s="3">
        <v>2017</v>
      </c>
      <c r="H3931" s="3" t="s">
        <v>21</v>
      </c>
      <c r="I3931" s="12" t="s">
        <v>31</v>
      </c>
      <c r="J3931" s="3">
        <v>543</v>
      </c>
      <c r="K3931" s="3" t="str">
        <f>IF(VLOOKUP(D3931,'Resources Final'!A:C,3,FALSE)=0,"",VLOOKUP(D3931,'Resources Final'!A:C,3,FALSE))</f>
        <v>Y</v>
      </c>
      <c r="L3931" s="3" t="str">
        <f>IF(VLOOKUP(D3931,'Resources Final'!A:D,4,FALSE)=0,"",VLOOKUP(D3931,'Resources Final'!A:D,4,FALSE))</f>
        <v/>
      </c>
      <c r="M3931" s="3" t="str">
        <f>IF(VLOOKUP(D3931,'Resources Final'!A:E,5,FALSE)=0,"",VLOOKUP(D3931,'Resources Final'!A:E,5,FALSE))</f>
        <v/>
      </c>
      <c r="N3931" s="7" t="str">
        <f>IF(VLOOKUP(D3931,'Resources Final'!A:F,6,FALSE)=0,"",VLOOKUP(D3931,'Resources Final'!A:F,6,FALSE))</f>
        <v/>
      </c>
      <c r="O3931" s="3" t="str">
        <f>IF(VLOOKUP(D3931,'Resources Final'!A:G,7,FALSE)=0,"",VLOOKUP(D3931,'Resources Final'!A:G,7,FALSE))</f>
        <v/>
      </c>
    </row>
    <row r="3932" spans="1:15" x14ac:dyDescent="0.2">
      <c r="A3932" s="11">
        <v>990</v>
      </c>
      <c r="B3932" s="11" t="str">
        <f t="shared" si="72"/>
        <v>Charles G. Koch Charitable Foundation_College of the Sequoias Foundation20176000</v>
      </c>
      <c r="C3932" s="11" t="s">
        <v>19</v>
      </c>
      <c r="D3932" s="11" t="s">
        <v>788</v>
      </c>
      <c r="E3932" s="11" t="s">
        <v>789</v>
      </c>
      <c r="F3932" s="4">
        <v>6000</v>
      </c>
      <c r="G3932" s="3">
        <v>2017</v>
      </c>
      <c r="H3932" s="3" t="s">
        <v>21</v>
      </c>
      <c r="I3932" s="12"/>
      <c r="J3932" s="3">
        <v>544</v>
      </c>
      <c r="K3932" s="3" t="str">
        <f>IF(VLOOKUP(D3932,'Resources Final'!A:C,3,FALSE)=0,"",VLOOKUP(D3932,'Resources Final'!A:C,3,FALSE))</f>
        <v/>
      </c>
      <c r="L3932" s="3" t="str">
        <f>IF(VLOOKUP(D3932,'Resources Final'!A:D,4,FALSE)=0,"",VLOOKUP(D3932,'Resources Final'!A:D,4,FALSE))</f>
        <v>Y</v>
      </c>
      <c r="M3932" s="3" t="str">
        <f>IF(VLOOKUP(D3932,'Resources Final'!A:E,5,FALSE)=0,"",VLOOKUP(D3932,'Resources Final'!A:E,5,FALSE))</f>
        <v/>
      </c>
      <c r="N3932" s="7" t="str">
        <f>IF(VLOOKUP(D3932,'Resources Final'!A:F,6,FALSE)=0,"",VLOOKUP(D3932,'Resources Final'!A:F,6,FALSE))</f>
        <v/>
      </c>
      <c r="O3932" s="3" t="str">
        <f>IF(VLOOKUP(D3932,'Resources Final'!A:G,7,FALSE)=0,"",VLOOKUP(D3932,'Resources Final'!A:G,7,FALSE))</f>
        <v/>
      </c>
    </row>
    <row r="3933" spans="1:15" x14ac:dyDescent="0.2">
      <c r="A3933" s="11">
        <v>990</v>
      </c>
      <c r="B3933" s="11" t="str">
        <f t="shared" si="72"/>
        <v>Charles G. Koch Charitable Foundation_Washington Legal Foundation20175031</v>
      </c>
      <c r="C3933" s="11" t="s">
        <v>19</v>
      </c>
      <c r="D3933" s="11" t="s">
        <v>3942</v>
      </c>
      <c r="E3933" s="11" t="s">
        <v>3942</v>
      </c>
      <c r="F3933" s="4">
        <v>5031</v>
      </c>
      <c r="G3933" s="3">
        <v>2017</v>
      </c>
      <c r="H3933" s="3" t="s">
        <v>21</v>
      </c>
      <c r="I3933" s="12"/>
      <c r="J3933" s="3">
        <v>545</v>
      </c>
      <c r="K3933" s="3" t="str">
        <f>IF(VLOOKUP(D3933,'Resources Final'!A:C,3,FALSE)=0,"",VLOOKUP(D3933,'Resources Final'!A:C,3,FALSE))</f>
        <v/>
      </c>
      <c r="L3933" s="3" t="str">
        <f>IF(VLOOKUP(D3933,'Resources Final'!A:D,4,FALSE)=0,"",VLOOKUP(D3933,'Resources Final'!A:D,4,FALSE))</f>
        <v/>
      </c>
      <c r="M3933" s="3" t="str">
        <f>IF(VLOOKUP(D3933,'Resources Final'!A:E,5,FALSE)=0,"",VLOOKUP(D3933,'Resources Final'!A:E,5,FALSE))</f>
        <v/>
      </c>
      <c r="N3933" s="7" t="str">
        <f>IF(VLOOKUP(D3933,'Resources Final'!A:F,6,FALSE)=0,"",VLOOKUP(D3933,'Resources Final'!A:F,6,FALSE))</f>
        <v>https://www.desmogblog.com/washington-legal-foundation</v>
      </c>
      <c r="O3933" s="3" t="str">
        <f>IF(VLOOKUP(D3933,'Resources Final'!A:G,7,FALSE)=0,"",VLOOKUP(D3933,'Resources Final'!A:G,7,FALSE))</f>
        <v>Desmog</v>
      </c>
    </row>
    <row r="3934" spans="1:15" x14ac:dyDescent="0.2">
      <c r="A3934" s="11">
        <v>990</v>
      </c>
      <c r="B3934" s="11" t="str">
        <f t="shared" si="72"/>
        <v>Charles G. Koch Charitable Foundation_Oklahoma State University Foundation201737500</v>
      </c>
      <c r="C3934" s="11" t="s">
        <v>19</v>
      </c>
      <c r="D3934" s="11" t="s">
        <v>2745</v>
      </c>
      <c r="E3934" s="11" t="s">
        <v>2744</v>
      </c>
      <c r="F3934" s="4">
        <v>37500</v>
      </c>
      <c r="G3934" s="3">
        <v>2017</v>
      </c>
      <c r="H3934" s="3" t="s">
        <v>21</v>
      </c>
      <c r="I3934" s="12"/>
      <c r="J3934" s="3">
        <v>546</v>
      </c>
      <c r="K3934" s="3" t="str">
        <f>IF(VLOOKUP(D3934,'Resources Final'!A:C,3,FALSE)=0,"",VLOOKUP(D3934,'Resources Final'!A:C,3,FALSE))</f>
        <v/>
      </c>
      <c r="L3934" s="3" t="str">
        <f>IF(VLOOKUP(D3934,'Resources Final'!A:D,4,FALSE)=0,"",VLOOKUP(D3934,'Resources Final'!A:D,4,FALSE))</f>
        <v>Y</v>
      </c>
      <c r="M3934" s="3" t="str">
        <f>IF(VLOOKUP(D3934,'Resources Final'!A:E,5,FALSE)=0,"",VLOOKUP(D3934,'Resources Final'!A:E,5,FALSE))</f>
        <v/>
      </c>
      <c r="N3934" s="7" t="str">
        <f>IF(VLOOKUP(D3934,'Resources Final'!A:F,6,FALSE)=0,"",VLOOKUP(D3934,'Resources Final'!A:F,6,FALSE))</f>
        <v/>
      </c>
      <c r="O3934" s="3" t="str">
        <f>IF(VLOOKUP(D3934,'Resources Final'!A:G,7,FALSE)=0,"",VLOOKUP(D3934,'Resources Final'!A:G,7,FALSE))</f>
        <v/>
      </c>
    </row>
    <row r="3935" spans="1:15" x14ac:dyDescent="0.2">
      <c r="A3935" s="11">
        <v>990</v>
      </c>
      <c r="B3935" s="11" t="str">
        <f t="shared" si="72"/>
        <v>Charles G. Koch Charitable Foundation_Banna20173290</v>
      </c>
      <c r="C3935" s="11" t="s">
        <v>19</v>
      </c>
      <c r="D3935" s="11" t="s">
        <v>347</v>
      </c>
      <c r="E3935" s="11" t="s">
        <v>347</v>
      </c>
      <c r="F3935" s="4">
        <v>3290</v>
      </c>
      <c r="G3935" s="3">
        <v>2017</v>
      </c>
      <c r="H3935" s="3" t="s">
        <v>21</v>
      </c>
      <c r="I3935" s="12" t="s">
        <v>31</v>
      </c>
      <c r="J3935" s="3">
        <v>547</v>
      </c>
      <c r="K3935" s="3" t="str">
        <f>IF(VLOOKUP(D3935,'Resources Final'!A:C,3,FALSE)=0,"",VLOOKUP(D3935,'Resources Final'!A:C,3,FALSE))</f>
        <v>Y</v>
      </c>
      <c r="L3935" s="3" t="str">
        <f>IF(VLOOKUP(D3935,'Resources Final'!A:D,4,FALSE)=0,"",VLOOKUP(D3935,'Resources Final'!A:D,4,FALSE))</f>
        <v/>
      </c>
      <c r="M3935" s="3" t="str">
        <f>IF(VLOOKUP(D3935,'Resources Final'!A:E,5,FALSE)=0,"",VLOOKUP(D3935,'Resources Final'!A:E,5,FALSE))</f>
        <v/>
      </c>
      <c r="N3935" s="7" t="str">
        <f>IF(VLOOKUP(D3935,'Resources Final'!A:F,6,FALSE)=0,"",VLOOKUP(D3935,'Resources Final'!A:F,6,FALSE))</f>
        <v/>
      </c>
      <c r="O3935" s="3" t="str">
        <f>IF(VLOOKUP(D3935,'Resources Final'!A:G,7,FALSE)=0,"",VLOOKUP(D3935,'Resources Final'!A:G,7,FALSE))</f>
        <v/>
      </c>
    </row>
    <row r="3936" spans="1:15" x14ac:dyDescent="0.2">
      <c r="A3936" s="11">
        <v>990</v>
      </c>
      <c r="B3936" s="11" t="str">
        <f t="shared" si="72"/>
        <v>Charles G. Koch Charitable Foundation_Hoover Institution on War Revolution and Peace2017380000</v>
      </c>
      <c r="C3936" s="11" t="s">
        <v>19</v>
      </c>
      <c r="D3936" s="11" t="s">
        <v>1610</v>
      </c>
      <c r="E3936" s="11" t="s">
        <v>1610</v>
      </c>
      <c r="F3936" s="4">
        <v>380000</v>
      </c>
      <c r="G3936" s="3">
        <v>2017</v>
      </c>
      <c r="H3936" s="3" t="s">
        <v>21</v>
      </c>
      <c r="I3936" s="12"/>
      <c r="J3936" s="3">
        <v>548</v>
      </c>
      <c r="K3936" s="3" t="str">
        <f>IF(VLOOKUP(D3936,'Resources Final'!A:C,3,FALSE)=0,"",VLOOKUP(D3936,'Resources Final'!A:C,3,FALSE))</f>
        <v/>
      </c>
      <c r="L3936" s="3" t="str">
        <f>IF(VLOOKUP(D3936,'Resources Final'!A:D,4,FALSE)=0,"",VLOOKUP(D3936,'Resources Final'!A:D,4,FALSE))</f>
        <v/>
      </c>
      <c r="M3936" s="3" t="str">
        <f>IF(VLOOKUP(D3936,'Resources Final'!A:E,5,FALSE)=0,"",VLOOKUP(D3936,'Resources Final'!A:E,5,FALSE))</f>
        <v/>
      </c>
      <c r="N3936" s="7" t="str">
        <f>IF(VLOOKUP(D3936,'Resources Final'!A:F,6,FALSE)=0,"",VLOOKUP(D3936,'Resources Final'!A:F,6,FALSE))</f>
        <v>https://www.desmogblog.com/hoover-institution</v>
      </c>
      <c r="O3936" s="3" t="str">
        <f>IF(VLOOKUP(D3936,'Resources Final'!A:G,7,FALSE)=0,"",VLOOKUP(D3936,'Resources Final'!A:G,7,FALSE))</f>
        <v>Desmog</v>
      </c>
    </row>
    <row r="3937" spans="1:15" x14ac:dyDescent="0.2">
      <c r="A3937" s="11">
        <v>990</v>
      </c>
      <c r="B3937" s="11" t="str">
        <f t="shared" si="72"/>
        <v>Charles G. Koch Charitable Foundation_Leach20175355</v>
      </c>
      <c r="C3937" s="11" t="s">
        <v>19</v>
      </c>
      <c r="D3937" s="11" t="s">
        <v>2119</v>
      </c>
      <c r="E3937" s="11" t="s">
        <v>2119</v>
      </c>
      <c r="F3937" s="4">
        <v>5355</v>
      </c>
      <c r="G3937" s="3">
        <v>2017</v>
      </c>
      <c r="H3937" s="3" t="s">
        <v>21</v>
      </c>
      <c r="I3937" s="12" t="s">
        <v>31</v>
      </c>
      <c r="J3937" s="3">
        <v>549</v>
      </c>
      <c r="K3937" s="3" t="str">
        <f>IF(VLOOKUP(D3937,'Resources Final'!A:C,3,FALSE)=0,"",VLOOKUP(D3937,'Resources Final'!A:C,3,FALSE))</f>
        <v>Y</v>
      </c>
      <c r="L3937" s="3" t="str">
        <f>IF(VLOOKUP(D3937,'Resources Final'!A:D,4,FALSE)=0,"",VLOOKUP(D3937,'Resources Final'!A:D,4,FALSE))</f>
        <v/>
      </c>
      <c r="M3937" s="3" t="str">
        <f>IF(VLOOKUP(D3937,'Resources Final'!A:E,5,FALSE)=0,"",VLOOKUP(D3937,'Resources Final'!A:E,5,FALSE))</f>
        <v/>
      </c>
      <c r="N3937" s="7" t="str">
        <f>IF(VLOOKUP(D3937,'Resources Final'!A:F,6,FALSE)=0,"",VLOOKUP(D3937,'Resources Final'!A:F,6,FALSE))</f>
        <v/>
      </c>
      <c r="O3937" s="3" t="str">
        <f>IF(VLOOKUP(D3937,'Resources Final'!A:G,7,FALSE)=0,"",VLOOKUP(D3937,'Resources Final'!A:G,7,FALSE))</f>
        <v/>
      </c>
    </row>
    <row r="3938" spans="1:15" x14ac:dyDescent="0.2">
      <c r="A3938" s="11">
        <v>990</v>
      </c>
      <c r="B3938" s="11" t="str">
        <f t="shared" si="72"/>
        <v>Charles G. Koch Charitable Foundation_Duvall20175355</v>
      </c>
      <c r="C3938" s="11" t="s">
        <v>19</v>
      </c>
      <c r="D3938" s="11" t="s">
        <v>1052</v>
      </c>
      <c r="E3938" s="11" t="s">
        <v>1052</v>
      </c>
      <c r="F3938" s="4">
        <v>5355</v>
      </c>
      <c r="G3938" s="3">
        <v>2017</v>
      </c>
      <c r="H3938" s="3" t="s">
        <v>21</v>
      </c>
      <c r="I3938" s="12" t="s">
        <v>31</v>
      </c>
      <c r="J3938" s="3">
        <v>550</v>
      </c>
      <c r="K3938" s="3" t="str">
        <f>IF(VLOOKUP(D3938,'Resources Final'!A:C,3,FALSE)=0,"",VLOOKUP(D3938,'Resources Final'!A:C,3,FALSE))</f>
        <v>Y</v>
      </c>
      <c r="L3938" s="3" t="str">
        <f>IF(VLOOKUP(D3938,'Resources Final'!A:D,4,FALSE)=0,"",VLOOKUP(D3938,'Resources Final'!A:D,4,FALSE))</f>
        <v/>
      </c>
      <c r="M3938" s="3" t="str">
        <f>IF(VLOOKUP(D3938,'Resources Final'!A:E,5,FALSE)=0,"",VLOOKUP(D3938,'Resources Final'!A:E,5,FALSE))</f>
        <v/>
      </c>
      <c r="N3938" s="7" t="str">
        <f>IF(VLOOKUP(D3938,'Resources Final'!A:F,6,FALSE)=0,"",VLOOKUP(D3938,'Resources Final'!A:F,6,FALSE))</f>
        <v/>
      </c>
      <c r="O3938" s="3" t="str">
        <f>IF(VLOOKUP(D3938,'Resources Final'!A:G,7,FALSE)=0,"",VLOOKUP(D3938,'Resources Final'!A:G,7,FALSE))</f>
        <v/>
      </c>
    </row>
    <row r="3939" spans="1:15" x14ac:dyDescent="0.2">
      <c r="A3939" s="11">
        <v>990</v>
      </c>
      <c r="B3939" s="11" t="str">
        <f t="shared" si="72"/>
        <v>Charles G. Koch Charitable Foundation_Torounian20173938</v>
      </c>
      <c r="C3939" s="11" t="s">
        <v>19</v>
      </c>
      <c r="D3939" s="11" t="s">
        <v>3665</v>
      </c>
      <c r="E3939" s="11" t="s">
        <v>3665</v>
      </c>
      <c r="F3939" s="4">
        <v>3938</v>
      </c>
      <c r="G3939" s="3">
        <v>2017</v>
      </c>
      <c r="H3939" s="3" t="s">
        <v>21</v>
      </c>
      <c r="I3939" s="12" t="s">
        <v>31</v>
      </c>
      <c r="J3939" s="3">
        <v>551</v>
      </c>
      <c r="K3939" s="3" t="str">
        <f>IF(VLOOKUP(D3939,'Resources Final'!A:C,3,FALSE)=0,"",VLOOKUP(D3939,'Resources Final'!A:C,3,FALSE))</f>
        <v>Y</v>
      </c>
      <c r="L3939" s="3" t="str">
        <f>IF(VLOOKUP(D3939,'Resources Final'!A:D,4,FALSE)=0,"",VLOOKUP(D3939,'Resources Final'!A:D,4,FALSE))</f>
        <v/>
      </c>
      <c r="M3939" s="3" t="str">
        <f>IF(VLOOKUP(D3939,'Resources Final'!A:E,5,FALSE)=0,"",VLOOKUP(D3939,'Resources Final'!A:E,5,FALSE))</f>
        <v/>
      </c>
      <c r="N3939" s="7" t="str">
        <f>IF(VLOOKUP(D3939,'Resources Final'!A:F,6,FALSE)=0,"",VLOOKUP(D3939,'Resources Final'!A:F,6,FALSE))</f>
        <v/>
      </c>
      <c r="O3939" s="3" t="str">
        <f>IF(VLOOKUP(D3939,'Resources Final'!A:G,7,FALSE)=0,"",VLOOKUP(D3939,'Resources Final'!A:G,7,FALSE))</f>
        <v/>
      </c>
    </row>
    <row r="3940" spans="1:15" x14ac:dyDescent="0.2">
      <c r="A3940" s="11">
        <v>990</v>
      </c>
      <c r="B3940" s="11" t="str">
        <f t="shared" si="72"/>
        <v>Charles G. Koch Charitable Foundation_Watson20173251</v>
      </c>
      <c r="C3940" s="11" t="s">
        <v>19</v>
      </c>
      <c r="D3940" s="11" t="s">
        <v>3952</v>
      </c>
      <c r="E3940" s="11" t="s">
        <v>3952</v>
      </c>
      <c r="F3940" s="4">
        <v>3251</v>
      </c>
      <c r="G3940" s="3">
        <v>2017</v>
      </c>
      <c r="H3940" s="3" t="s">
        <v>21</v>
      </c>
      <c r="I3940" s="12" t="s">
        <v>31</v>
      </c>
      <c r="J3940" s="3">
        <v>552</v>
      </c>
      <c r="K3940" s="3" t="str">
        <f>IF(VLOOKUP(D3940,'Resources Final'!A:C,3,FALSE)=0,"",VLOOKUP(D3940,'Resources Final'!A:C,3,FALSE))</f>
        <v>Y</v>
      </c>
      <c r="L3940" s="3" t="str">
        <f>IF(VLOOKUP(D3940,'Resources Final'!A:D,4,FALSE)=0,"",VLOOKUP(D3940,'Resources Final'!A:D,4,FALSE))</f>
        <v/>
      </c>
      <c r="M3940" s="3" t="str">
        <f>IF(VLOOKUP(D3940,'Resources Final'!A:E,5,FALSE)=0,"",VLOOKUP(D3940,'Resources Final'!A:E,5,FALSE))</f>
        <v/>
      </c>
      <c r="N3940" s="7" t="str">
        <f>IF(VLOOKUP(D3940,'Resources Final'!A:F,6,FALSE)=0,"",VLOOKUP(D3940,'Resources Final'!A:F,6,FALSE))</f>
        <v/>
      </c>
      <c r="O3940" s="3" t="str">
        <f>IF(VLOOKUP(D3940,'Resources Final'!A:G,7,FALSE)=0,"",VLOOKUP(D3940,'Resources Final'!A:G,7,FALSE))</f>
        <v/>
      </c>
    </row>
    <row r="3941" spans="1:15" x14ac:dyDescent="0.2">
      <c r="A3941" s="11">
        <v>990</v>
      </c>
      <c r="B3941" s="11" t="str">
        <f t="shared" ref="B3941:B4004" si="73">C3941&amp;"_"&amp;D3941&amp;G3941&amp;F3941</f>
        <v>Charles G. Koch Charitable Foundation_Police Executive Research Forum2017100000</v>
      </c>
      <c r="C3941" s="11" t="s">
        <v>19</v>
      </c>
      <c r="D3941" s="11" t="s">
        <v>2874</v>
      </c>
      <c r="E3941" s="11" t="s">
        <v>2874</v>
      </c>
      <c r="F3941" s="4">
        <v>100000</v>
      </c>
      <c r="G3941" s="3">
        <v>2017</v>
      </c>
      <c r="H3941" s="3" t="s">
        <v>21</v>
      </c>
      <c r="I3941" s="12"/>
      <c r="J3941" s="3">
        <v>553</v>
      </c>
      <c r="K3941" s="3" t="str">
        <f>IF(VLOOKUP(D3941,'Resources Final'!A:C,3,FALSE)=0,"",VLOOKUP(D3941,'Resources Final'!A:C,3,FALSE))</f>
        <v/>
      </c>
      <c r="L3941" s="3" t="str">
        <f>IF(VLOOKUP(D3941,'Resources Final'!A:D,4,FALSE)=0,"",VLOOKUP(D3941,'Resources Final'!A:D,4,FALSE))</f>
        <v/>
      </c>
      <c r="M3941" s="3" t="str">
        <f>IF(VLOOKUP(D3941,'Resources Final'!A:E,5,FALSE)=0,"",VLOOKUP(D3941,'Resources Final'!A:E,5,FALSE))</f>
        <v/>
      </c>
      <c r="N3941" s="7" t="str">
        <f>IF(VLOOKUP(D3941,'Resources Final'!A:F,6,FALSE)=0,"",VLOOKUP(D3941,'Resources Final'!A:F,6,FALSE))</f>
        <v/>
      </c>
      <c r="O3941" s="3" t="str">
        <f>IF(VLOOKUP(D3941,'Resources Final'!A:G,7,FALSE)=0,"",VLOOKUP(D3941,'Resources Final'!A:G,7,FALSE))</f>
        <v/>
      </c>
    </row>
    <row r="3942" spans="1:15" x14ac:dyDescent="0.2">
      <c r="A3942" s="11">
        <v>990</v>
      </c>
      <c r="B3942" s="11" t="str">
        <f t="shared" si="73"/>
        <v>Charles G. Koch Charitable Foundation_Taylor20173825</v>
      </c>
      <c r="C3942" s="11" t="s">
        <v>19</v>
      </c>
      <c r="D3942" s="11" t="s">
        <v>3534</v>
      </c>
      <c r="E3942" s="11" t="s">
        <v>3534</v>
      </c>
      <c r="F3942" s="4">
        <v>3825</v>
      </c>
      <c r="G3942" s="3">
        <v>2017</v>
      </c>
      <c r="H3942" s="3" t="s">
        <v>21</v>
      </c>
      <c r="I3942" s="12" t="s">
        <v>31</v>
      </c>
      <c r="J3942" s="3">
        <v>554</v>
      </c>
      <c r="K3942" s="3" t="str">
        <f>IF(VLOOKUP(D3942,'Resources Final'!A:C,3,FALSE)=0,"",VLOOKUP(D3942,'Resources Final'!A:C,3,FALSE))</f>
        <v>Y</v>
      </c>
      <c r="L3942" s="3" t="str">
        <f>IF(VLOOKUP(D3942,'Resources Final'!A:D,4,FALSE)=0,"",VLOOKUP(D3942,'Resources Final'!A:D,4,FALSE))</f>
        <v/>
      </c>
      <c r="M3942" s="3" t="str">
        <f>IF(VLOOKUP(D3942,'Resources Final'!A:E,5,FALSE)=0,"",VLOOKUP(D3942,'Resources Final'!A:E,5,FALSE))</f>
        <v/>
      </c>
      <c r="N3942" s="7" t="str">
        <f>IF(VLOOKUP(D3942,'Resources Final'!A:F,6,FALSE)=0,"",VLOOKUP(D3942,'Resources Final'!A:F,6,FALSE))</f>
        <v/>
      </c>
      <c r="O3942" s="3" t="str">
        <f>IF(VLOOKUP(D3942,'Resources Final'!A:G,7,FALSE)=0,"",VLOOKUP(D3942,'Resources Final'!A:G,7,FALSE))</f>
        <v/>
      </c>
    </row>
    <row r="3943" spans="1:15" x14ac:dyDescent="0.2">
      <c r="A3943" s="11">
        <v>990</v>
      </c>
      <c r="B3943" s="11" t="str">
        <f t="shared" si="73"/>
        <v>Charles G. Koch Charitable Foundation_Mississippi Valley State University201710000</v>
      </c>
      <c r="C3943" s="11" t="s">
        <v>19</v>
      </c>
      <c r="D3943" s="11" t="s">
        <v>2490</v>
      </c>
      <c r="E3943" s="11" t="s">
        <v>2490</v>
      </c>
      <c r="F3943" s="4">
        <v>10000</v>
      </c>
      <c r="G3943" s="3">
        <v>2017</v>
      </c>
      <c r="H3943" s="3" t="s">
        <v>21</v>
      </c>
      <c r="I3943" s="12"/>
      <c r="J3943" s="3">
        <v>555</v>
      </c>
      <c r="K3943" s="3" t="str">
        <f>IF(VLOOKUP(D3943,'Resources Final'!A:C,3,FALSE)=0,"",VLOOKUP(D3943,'Resources Final'!A:C,3,FALSE))</f>
        <v/>
      </c>
      <c r="L3943" s="3" t="str">
        <f>IF(VLOOKUP(D3943,'Resources Final'!A:D,4,FALSE)=0,"",VLOOKUP(D3943,'Resources Final'!A:D,4,FALSE))</f>
        <v>Y</v>
      </c>
      <c r="M3943" s="3" t="str">
        <f>IF(VLOOKUP(D3943,'Resources Final'!A:E,5,FALSE)=0,"",VLOOKUP(D3943,'Resources Final'!A:E,5,FALSE))</f>
        <v/>
      </c>
      <c r="N3943" s="7" t="str">
        <f>IF(VLOOKUP(D3943,'Resources Final'!A:F,6,FALSE)=0,"",VLOOKUP(D3943,'Resources Final'!A:F,6,FALSE))</f>
        <v/>
      </c>
      <c r="O3943" s="3" t="str">
        <f>IF(VLOOKUP(D3943,'Resources Final'!A:G,7,FALSE)=0,"",VLOOKUP(D3943,'Resources Final'!A:G,7,FALSE))</f>
        <v/>
      </c>
    </row>
    <row r="3944" spans="1:15" x14ac:dyDescent="0.2">
      <c r="A3944" s="11">
        <v>990</v>
      </c>
      <c r="B3944" s="11" t="str">
        <f t="shared" si="73"/>
        <v>Charles G. Koch Charitable Foundation_University of Houston20175000</v>
      </c>
      <c r="C3944" s="11" t="s">
        <v>19</v>
      </c>
      <c r="D3944" s="11" t="s">
        <v>3761</v>
      </c>
      <c r="E3944" s="11" t="s">
        <v>3761</v>
      </c>
      <c r="F3944" s="4">
        <v>5000</v>
      </c>
      <c r="G3944" s="3">
        <v>2017</v>
      </c>
      <c r="H3944" s="3" t="s">
        <v>21</v>
      </c>
      <c r="I3944" s="12"/>
      <c r="J3944" s="3">
        <v>556</v>
      </c>
      <c r="K3944" s="3" t="str">
        <f>IF(VLOOKUP(D3944,'Resources Final'!A:C,3,FALSE)=0,"",VLOOKUP(D3944,'Resources Final'!A:C,3,FALSE))</f>
        <v/>
      </c>
      <c r="L3944" s="3" t="str">
        <f>IF(VLOOKUP(D3944,'Resources Final'!A:D,4,FALSE)=0,"",VLOOKUP(D3944,'Resources Final'!A:D,4,FALSE))</f>
        <v>Y</v>
      </c>
      <c r="M3944" s="3" t="str">
        <f>IF(VLOOKUP(D3944,'Resources Final'!A:E,5,FALSE)=0,"",VLOOKUP(D3944,'Resources Final'!A:E,5,FALSE))</f>
        <v/>
      </c>
      <c r="N3944" s="7" t="str">
        <f>IF(VLOOKUP(D3944,'Resources Final'!A:F,6,FALSE)=0,"",VLOOKUP(D3944,'Resources Final'!A:F,6,FALSE))</f>
        <v/>
      </c>
      <c r="O3944" s="3" t="str">
        <f>IF(VLOOKUP(D3944,'Resources Final'!A:G,7,FALSE)=0,"",VLOOKUP(D3944,'Resources Final'!A:G,7,FALSE))</f>
        <v/>
      </c>
    </row>
    <row r="3945" spans="1:15" x14ac:dyDescent="0.2">
      <c r="A3945" s="11">
        <v>990</v>
      </c>
      <c r="B3945" s="11" t="str">
        <f t="shared" si="73"/>
        <v>Charles G. Koch Charitable Foundation_Young20175418</v>
      </c>
      <c r="C3945" s="11" t="s">
        <v>19</v>
      </c>
      <c r="D3945" s="11" t="s">
        <v>4121</v>
      </c>
      <c r="E3945" s="11" t="s">
        <v>4121</v>
      </c>
      <c r="F3945" s="4">
        <v>5418</v>
      </c>
      <c r="G3945" s="3">
        <v>2017</v>
      </c>
      <c r="H3945" s="3" t="s">
        <v>21</v>
      </c>
      <c r="I3945" s="12" t="s">
        <v>31</v>
      </c>
      <c r="J3945" s="3">
        <v>557</v>
      </c>
      <c r="K3945" s="3" t="str">
        <f>IF(VLOOKUP(D3945,'Resources Final'!A:C,3,FALSE)=0,"",VLOOKUP(D3945,'Resources Final'!A:C,3,FALSE))</f>
        <v>Y</v>
      </c>
      <c r="L3945" s="3" t="str">
        <f>IF(VLOOKUP(D3945,'Resources Final'!A:D,4,FALSE)=0,"",VLOOKUP(D3945,'Resources Final'!A:D,4,FALSE))</f>
        <v/>
      </c>
      <c r="M3945" s="3" t="str">
        <f>IF(VLOOKUP(D3945,'Resources Final'!A:E,5,FALSE)=0,"",VLOOKUP(D3945,'Resources Final'!A:E,5,FALSE))</f>
        <v/>
      </c>
      <c r="N3945" s="7" t="str">
        <f>IF(VLOOKUP(D3945,'Resources Final'!A:F,6,FALSE)=0,"",VLOOKUP(D3945,'Resources Final'!A:F,6,FALSE))</f>
        <v/>
      </c>
      <c r="O3945" s="3" t="str">
        <f>IF(VLOOKUP(D3945,'Resources Final'!A:G,7,FALSE)=0,"",VLOOKUP(D3945,'Resources Final'!A:G,7,FALSE))</f>
        <v/>
      </c>
    </row>
    <row r="3946" spans="1:15" x14ac:dyDescent="0.2">
      <c r="A3946" s="11">
        <v>990</v>
      </c>
      <c r="B3946" s="11" t="str">
        <f t="shared" si="73"/>
        <v>Charles G. Koch Charitable Foundation_Lemonides20173150</v>
      </c>
      <c r="C3946" s="11" t="s">
        <v>19</v>
      </c>
      <c r="D3946" s="11" t="s">
        <v>2139</v>
      </c>
      <c r="E3946" s="11" t="s">
        <v>2139</v>
      </c>
      <c r="F3946" s="4">
        <v>3150</v>
      </c>
      <c r="G3946" s="3">
        <v>2017</v>
      </c>
      <c r="H3946" s="3" t="s">
        <v>21</v>
      </c>
      <c r="I3946" s="12" t="s">
        <v>31</v>
      </c>
      <c r="J3946" s="3">
        <v>558</v>
      </c>
      <c r="K3946" s="3" t="str">
        <f>IF(VLOOKUP(D3946,'Resources Final'!A:C,3,FALSE)=0,"",VLOOKUP(D3946,'Resources Final'!A:C,3,FALSE))</f>
        <v>Y</v>
      </c>
      <c r="L3946" s="3" t="str">
        <f>IF(VLOOKUP(D3946,'Resources Final'!A:D,4,FALSE)=0,"",VLOOKUP(D3946,'Resources Final'!A:D,4,FALSE))</f>
        <v/>
      </c>
      <c r="M3946" s="3" t="str">
        <f>IF(VLOOKUP(D3946,'Resources Final'!A:E,5,FALSE)=0,"",VLOOKUP(D3946,'Resources Final'!A:E,5,FALSE))</f>
        <v/>
      </c>
      <c r="N3946" s="7" t="str">
        <f>IF(VLOOKUP(D3946,'Resources Final'!A:F,6,FALSE)=0,"",VLOOKUP(D3946,'Resources Final'!A:F,6,FALSE))</f>
        <v/>
      </c>
      <c r="O3946" s="3" t="str">
        <f>IF(VLOOKUP(D3946,'Resources Final'!A:G,7,FALSE)=0,"",VLOOKUP(D3946,'Resources Final'!A:G,7,FALSE))</f>
        <v/>
      </c>
    </row>
    <row r="3947" spans="1:15" x14ac:dyDescent="0.2">
      <c r="A3947" s="11">
        <v>990</v>
      </c>
      <c r="B3947" s="11" t="str">
        <f t="shared" si="73"/>
        <v>Charles G. Koch Charitable Foundation_Austin Peay State University20171000</v>
      </c>
      <c r="C3947" s="11" t="s">
        <v>19</v>
      </c>
      <c r="D3947" s="11" t="s">
        <v>295</v>
      </c>
      <c r="E3947" s="11" t="s">
        <v>295</v>
      </c>
      <c r="F3947" s="4">
        <v>1000</v>
      </c>
      <c r="G3947" s="3">
        <v>2017</v>
      </c>
      <c r="H3947" s="3" t="s">
        <v>21</v>
      </c>
      <c r="I3947" s="12"/>
      <c r="J3947" s="3">
        <v>559</v>
      </c>
      <c r="K3947" s="3" t="str">
        <f>IF(VLOOKUP(D3947,'Resources Final'!A:C,3,FALSE)=0,"",VLOOKUP(D3947,'Resources Final'!A:C,3,FALSE))</f>
        <v/>
      </c>
      <c r="L3947" s="3" t="str">
        <f>IF(VLOOKUP(D3947,'Resources Final'!A:D,4,FALSE)=0,"",VLOOKUP(D3947,'Resources Final'!A:D,4,FALSE))</f>
        <v>Y</v>
      </c>
      <c r="M3947" s="3" t="str">
        <f>IF(VLOOKUP(D3947,'Resources Final'!A:E,5,FALSE)=0,"",VLOOKUP(D3947,'Resources Final'!A:E,5,FALSE))</f>
        <v/>
      </c>
      <c r="N3947" s="7" t="str">
        <f>IF(VLOOKUP(D3947,'Resources Final'!A:F,6,FALSE)=0,"",VLOOKUP(D3947,'Resources Final'!A:F,6,FALSE))</f>
        <v/>
      </c>
      <c r="O3947" s="3" t="str">
        <f>IF(VLOOKUP(D3947,'Resources Final'!A:G,7,FALSE)=0,"",VLOOKUP(D3947,'Resources Final'!A:G,7,FALSE))</f>
        <v/>
      </c>
    </row>
    <row r="3948" spans="1:15" x14ac:dyDescent="0.2">
      <c r="A3948" s="11">
        <v>990</v>
      </c>
      <c r="B3948" s="11" t="str">
        <f t="shared" si="73"/>
        <v>Charles G. Koch Charitable Foundation_Barton College20173500</v>
      </c>
      <c r="C3948" s="11" t="s">
        <v>19</v>
      </c>
      <c r="D3948" s="11" t="s">
        <v>357</v>
      </c>
      <c r="E3948" s="11" t="s">
        <v>357</v>
      </c>
      <c r="F3948" s="4">
        <v>3500</v>
      </c>
      <c r="G3948" s="3">
        <v>2017</v>
      </c>
      <c r="H3948" s="3" t="s">
        <v>21</v>
      </c>
      <c r="I3948" s="12"/>
      <c r="J3948" s="3">
        <v>560</v>
      </c>
      <c r="K3948" s="3" t="str">
        <f>IF(VLOOKUP(D3948,'Resources Final'!A:C,3,FALSE)=0,"",VLOOKUP(D3948,'Resources Final'!A:C,3,FALSE))</f>
        <v/>
      </c>
      <c r="L3948" s="3" t="str">
        <f>IF(VLOOKUP(D3948,'Resources Final'!A:D,4,FALSE)=0,"",VLOOKUP(D3948,'Resources Final'!A:D,4,FALSE))</f>
        <v>Y</v>
      </c>
      <c r="M3948" s="3" t="str">
        <f>IF(VLOOKUP(D3948,'Resources Final'!A:E,5,FALSE)=0,"",VLOOKUP(D3948,'Resources Final'!A:E,5,FALSE))</f>
        <v/>
      </c>
      <c r="N3948" s="7" t="str">
        <f>IF(VLOOKUP(D3948,'Resources Final'!A:F,6,FALSE)=0,"",VLOOKUP(D3948,'Resources Final'!A:F,6,FALSE))</f>
        <v/>
      </c>
      <c r="O3948" s="3" t="str">
        <f>IF(VLOOKUP(D3948,'Resources Final'!A:G,7,FALSE)=0,"",VLOOKUP(D3948,'Resources Final'!A:G,7,FALSE))</f>
        <v/>
      </c>
    </row>
    <row r="3949" spans="1:15" x14ac:dyDescent="0.2">
      <c r="A3949" s="11">
        <v>990</v>
      </c>
      <c r="B3949" s="11" t="str">
        <f t="shared" si="73"/>
        <v>Charles G. Koch Charitable Foundation_Western Kentucky University Research Foundation201722900</v>
      </c>
      <c r="C3949" s="11" t="s">
        <v>19</v>
      </c>
      <c r="D3949" s="11" t="s">
        <v>3989</v>
      </c>
      <c r="E3949" s="11" t="s">
        <v>3987</v>
      </c>
      <c r="F3949" s="4">
        <v>22900</v>
      </c>
      <c r="G3949" s="3">
        <v>2017</v>
      </c>
      <c r="H3949" s="3" t="s">
        <v>21</v>
      </c>
      <c r="I3949" s="12" t="s">
        <v>4196</v>
      </c>
      <c r="J3949" s="3">
        <v>561</v>
      </c>
      <c r="K3949" s="3" t="str">
        <f>IF(VLOOKUP(D3949,'Resources Final'!A:C,3,FALSE)=0,"",VLOOKUP(D3949,'Resources Final'!A:C,3,FALSE))</f>
        <v/>
      </c>
      <c r="L3949" s="3" t="str">
        <f>IF(VLOOKUP(D3949,'Resources Final'!A:D,4,FALSE)=0,"",VLOOKUP(D3949,'Resources Final'!A:D,4,FALSE))</f>
        <v>Y</v>
      </c>
      <c r="M3949" s="3" t="str">
        <f>IF(VLOOKUP(D3949,'Resources Final'!A:E,5,FALSE)=0,"",VLOOKUP(D3949,'Resources Final'!A:E,5,FALSE))</f>
        <v/>
      </c>
      <c r="N3949" s="7" t="str">
        <f>IF(VLOOKUP(D3949,'Resources Final'!A:F,6,FALSE)=0,"",VLOOKUP(D3949,'Resources Final'!A:F,6,FALSE))</f>
        <v/>
      </c>
      <c r="O3949" s="3" t="str">
        <f>IF(VLOOKUP(D3949,'Resources Final'!A:G,7,FALSE)=0,"",VLOOKUP(D3949,'Resources Final'!A:G,7,FALSE))</f>
        <v/>
      </c>
    </row>
    <row r="3950" spans="1:15" x14ac:dyDescent="0.2">
      <c r="A3950" s="11">
        <v>990</v>
      </c>
      <c r="B3950" s="11" t="str">
        <f t="shared" si="73"/>
        <v>Charles G. Koch Charitable Foundation_Center for the National Interest2017300000</v>
      </c>
      <c r="C3950" s="11" t="s">
        <v>19</v>
      </c>
      <c r="D3950" s="11" t="s">
        <v>672</v>
      </c>
      <c r="E3950" s="11" t="s">
        <v>672</v>
      </c>
      <c r="F3950" s="4">
        <v>300000</v>
      </c>
      <c r="G3950" s="3">
        <v>2017</v>
      </c>
      <c r="H3950" s="3" t="s">
        <v>21</v>
      </c>
      <c r="I3950" s="12"/>
      <c r="J3950" s="3">
        <v>562</v>
      </c>
      <c r="K3950" s="3" t="str">
        <f>IF(VLOOKUP(D3950,'Resources Final'!A:C,3,FALSE)=0,"",VLOOKUP(D3950,'Resources Final'!A:C,3,FALSE))</f>
        <v/>
      </c>
      <c r="L3950" s="3" t="str">
        <f>IF(VLOOKUP(D3950,'Resources Final'!A:D,4,FALSE)=0,"",VLOOKUP(D3950,'Resources Final'!A:D,4,FALSE))</f>
        <v/>
      </c>
      <c r="M3950" s="3" t="str">
        <f>IF(VLOOKUP(D3950,'Resources Final'!A:E,5,FALSE)=0,"",VLOOKUP(D3950,'Resources Final'!A:E,5,FALSE))</f>
        <v/>
      </c>
      <c r="N3950" s="7" t="str">
        <f>IF(VLOOKUP(D3950,'Resources Final'!A:F,6,FALSE)=0,"",VLOOKUP(D3950,'Resources Final'!A:F,6,FALSE))</f>
        <v>https://www.greenpeace.org/usa/global-warming/climate-deniers/front-groups/center-for-the-national-interest-cftni/</v>
      </c>
      <c r="O3950" s="3" t="str">
        <f>IF(VLOOKUP(D3950,'Resources Final'!A:G,7,FALSE)=0,"",VLOOKUP(D3950,'Resources Final'!A:G,7,FALSE))</f>
        <v>Greenpeace</v>
      </c>
    </row>
    <row r="3951" spans="1:15" x14ac:dyDescent="0.2">
      <c r="A3951" s="11">
        <v>990</v>
      </c>
      <c r="B3951" s="11" t="str">
        <f t="shared" si="73"/>
        <v>Charles G. Koch Charitable Foundation_Harkey20173251</v>
      </c>
      <c r="C3951" s="11" t="s">
        <v>19</v>
      </c>
      <c r="D3951" s="11" t="s">
        <v>1525</v>
      </c>
      <c r="E3951" s="11" t="s">
        <v>1525</v>
      </c>
      <c r="F3951" s="4">
        <v>3251</v>
      </c>
      <c r="G3951" s="3">
        <v>2017</v>
      </c>
      <c r="H3951" s="3" t="s">
        <v>21</v>
      </c>
      <c r="I3951" s="12" t="s">
        <v>31</v>
      </c>
      <c r="J3951" s="3">
        <v>563</v>
      </c>
      <c r="K3951" s="3" t="str">
        <f>IF(VLOOKUP(D3951,'Resources Final'!A:C,3,FALSE)=0,"",VLOOKUP(D3951,'Resources Final'!A:C,3,FALSE))</f>
        <v>Y</v>
      </c>
      <c r="L3951" s="3" t="str">
        <f>IF(VLOOKUP(D3951,'Resources Final'!A:D,4,FALSE)=0,"",VLOOKUP(D3951,'Resources Final'!A:D,4,FALSE))</f>
        <v/>
      </c>
      <c r="M3951" s="3" t="str">
        <f>IF(VLOOKUP(D3951,'Resources Final'!A:E,5,FALSE)=0,"",VLOOKUP(D3951,'Resources Final'!A:E,5,FALSE))</f>
        <v/>
      </c>
      <c r="N3951" s="7" t="str">
        <f>IF(VLOOKUP(D3951,'Resources Final'!A:F,6,FALSE)=0,"",VLOOKUP(D3951,'Resources Final'!A:F,6,FALSE))</f>
        <v/>
      </c>
      <c r="O3951" s="3" t="str">
        <f>IF(VLOOKUP(D3951,'Resources Final'!A:G,7,FALSE)=0,"",VLOOKUP(D3951,'Resources Final'!A:G,7,FALSE))</f>
        <v/>
      </c>
    </row>
    <row r="3952" spans="1:15" x14ac:dyDescent="0.2">
      <c r="A3952" s="11">
        <v>990</v>
      </c>
      <c r="B3952" s="11" t="str">
        <f t="shared" si="73"/>
        <v>Charles G. Koch Charitable Foundation_Triana20173600</v>
      </c>
      <c r="C3952" s="11" t="s">
        <v>19</v>
      </c>
      <c r="D3952" s="11" t="s">
        <v>3680</v>
      </c>
      <c r="E3952" s="11" t="s">
        <v>3680</v>
      </c>
      <c r="F3952" s="4">
        <v>3600</v>
      </c>
      <c r="G3952" s="3">
        <v>2017</v>
      </c>
      <c r="H3952" s="3" t="s">
        <v>21</v>
      </c>
      <c r="I3952" s="12" t="s">
        <v>31</v>
      </c>
      <c r="J3952" s="3">
        <v>564</v>
      </c>
      <c r="K3952" s="3" t="str">
        <f>IF(VLOOKUP(D3952,'Resources Final'!A:C,3,FALSE)=0,"",VLOOKUP(D3952,'Resources Final'!A:C,3,FALSE))</f>
        <v>Y</v>
      </c>
      <c r="L3952" s="3" t="str">
        <f>IF(VLOOKUP(D3952,'Resources Final'!A:D,4,FALSE)=0,"",VLOOKUP(D3952,'Resources Final'!A:D,4,FALSE))</f>
        <v/>
      </c>
      <c r="M3952" s="3" t="str">
        <f>IF(VLOOKUP(D3952,'Resources Final'!A:E,5,FALSE)=0,"",VLOOKUP(D3952,'Resources Final'!A:E,5,FALSE))</f>
        <v/>
      </c>
      <c r="N3952" s="7" t="str">
        <f>IF(VLOOKUP(D3952,'Resources Final'!A:F,6,FALSE)=0,"",VLOOKUP(D3952,'Resources Final'!A:F,6,FALSE))</f>
        <v/>
      </c>
      <c r="O3952" s="3" t="str">
        <f>IF(VLOOKUP(D3952,'Resources Final'!A:G,7,FALSE)=0,"",VLOOKUP(D3952,'Resources Final'!A:G,7,FALSE))</f>
        <v/>
      </c>
    </row>
    <row r="3953" spans="1:15" x14ac:dyDescent="0.2">
      <c r="A3953" s="11">
        <v>990</v>
      </c>
      <c r="B3953" s="11" t="str">
        <f t="shared" si="73"/>
        <v>Charles G. Koch Charitable Foundation_Chicago Council on Global Affairs201760000</v>
      </c>
      <c r="C3953" s="11" t="s">
        <v>19</v>
      </c>
      <c r="D3953" s="11" t="s">
        <v>709</v>
      </c>
      <c r="E3953" s="11" t="s">
        <v>709</v>
      </c>
      <c r="F3953" s="4">
        <v>60000</v>
      </c>
      <c r="G3953" s="3">
        <v>2017</v>
      </c>
      <c r="H3953" s="3" t="s">
        <v>21</v>
      </c>
      <c r="I3953" s="12"/>
      <c r="J3953" s="3">
        <v>565</v>
      </c>
      <c r="K3953" s="3" t="str">
        <f>IF(VLOOKUP(D3953,'Resources Final'!A:C,3,FALSE)=0,"",VLOOKUP(D3953,'Resources Final'!A:C,3,FALSE))</f>
        <v/>
      </c>
      <c r="L3953" s="3" t="str">
        <f>IF(VLOOKUP(D3953,'Resources Final'!A:D,4,FALSE)=0,"",VLOOKUP(D3953,'Resources Final'!A:D,4,FALSE))</f>
        <v/>
      </c>
      <c r="M3953" s="3" t="str">
        <f>IF(VLOOKUP(D3953,'Resources Final'!A:E,5,FALSE)=0,"",VLOOKUP(D3953,'Resources Final'!A:E,5,FALSE))</f>
        <v/>
      </c>
      <c r="N3953" s="7" t="str">
        <f>IF(VLOOKUP(D3953,'Resources Final'!A:F,6,FALSE)=0,"",VLOOKUP(D3953,'Resources Final'!A:F,6,FALSE))</f>
        <v>https://www.sourcewatch.org/index.php/Chicago_Council_on_Global_Affairs</v>
      </c>
      <c r="O3953" s="3" t="str">
        <f>IF(VLOOKUP(D3953,'Resources Final'!A:G,7,FALSE)=0,"",VLOOKUP(D3953,'Resources Final'!A:G,7,FALSE))</f>
        <v>Sourcewatch</v>
      </c>
    </row>
    <row r="3954" spans="1:15" x14ac:dyDescent="0.2">
      <c r="A3954" s="11">
        <v>990</v>
      </c>
      <c r="B3954" s="11" t="str">
        <f t="shared" si="73"/>
        <v>Charles G. Koch Charitable Foundation_Vogel20173150</v>
      </c>
      <c r="C3954" s="11" t="s">
        <v>19</v>
      </c>
      <c r="D3954" s="11" t="s">
        <v>3904</v>
      </c>
      <c r="E3954" s="11" t="s">
        <v>3904</v>
      </c>
      <c r="F3954" s="4">
        <v>3150</v>
      </c>
      <c r="G3954" s="3">
        <v>2017</v>
      </c>
      <c r="H3954" s="3" t="s">
        <v>21</v>
      </c>
      <c r="I3954" s="12" t="s">
        <v>31</v>
      </c>
      <c r="J3954" s="3">
        <v>566</v>
      </c>
      <c r="K3954" s="3" t="str">
        <f>IF(VLOOKUP(D3954,'Resources Final'!A:C,3,FALSE)=0,"",VLOOKUP(D3954,'Resources Final'!A:C,3,FALSE))</f>
        <v>Y</v>
      </c>
      <c r="L3954" s="3" t="str">
        <f>IF(VLOOKUP(D3954,'Resources Final'!A:D,4,FALSE)=0,"",VLOOKUP(D3954,'Resources Final'!A:D,4,FALSE))</f>
        <v/>
      </c>
      <c r="M3954" s="3" t="str">
        <f>IF(VLOOKUP(D3954,'Resources Final'!A:E,5,FALSE)=0,"",VLOOKUP(D3954,'Resources Final'!A:E,5,FALSE))</f>
        <v/>
      </c>
      <c r="N3954" s="7" t="str">
        <f>IF(VLOOKUP(D3954,'Resources Final'!A:F,6,FALSE)=0,"",VLOOKUP(D3954,'Resources Final'!A:F,6,FALSE))</f>
        <v/>
      </c>
      <c r="O3954" s="3" t="str">
        <f>IF(VLOOKUP(D3954,'Resources Final'!A:G,7,FALSE)=0,"",VLOOKUP(D3954,'Resources Final'!A:G,7,FALSE))</f>
        <v/>
      </c>
    </row>
    <row r="3955" spans="1:15" x14ac:dyDescent="0.2">
      <c r="A3955" s="11">
        <v>990</v>
      </c>
      <c r="B3955" s="11" t="str">
        <f t="shared" si="73"/>
        <v>Charles G. Koch Charitable Foundation_Richards20175355</v>
      </c>
      <c r="C3955" s="11" t="s">
        <v>19</v>
      </c>
      <c r="D3955" s="11" t="s">
        <v>3062</v>
      </c>
      <c r="E3955" s="11" t="s">
        <v>3062</v>
      </c>
      <c r="F3955" s="4">
        <v>5355</v>
      </c>
      <c r="G3955" s="3">
        <v>2017</v>
      </c>
      <c r="H3955" s="3" t="s">
        <v>21</v>
      </c>
      <c r="I3955" s="12" t="s">
        <v>31</v>
      </c>
      <c r="J3955" s="3">
        <v>567</v>
      </c>
      <c r="K3955" s="3" t="str">
        <f>IF(VLOOKUP(D3955,'Resources Final'!A:C,3,FALSE)=0,"",VLOOKUP(D3955,'Resources Final'!A:C,3,FALSE))</f>
        <v>Y</v>
      </c>
      <c r="L3955" s="3" t="str">
        <f>IF(VLOOKUP(D3955,'Resources Final'!A:D,4,FALSE)=0,"",VLOOKUP(D3955,'Resources Final'!A:D,4,FALSE))</f>
        <v/>
      </c>
      <c r="M3955" s="3" t="str">
        <f>IF(VLOOKUP(D3955,'Resources Final'!A:E,5,FALSE)=0,"",VLOOKUP(D3955,'Resources Final'!A:E,5,FALSE))</f>
        <v/>
      </c>
      <c r="N3955" s="7" t="str">
        <f>IF(VLOOKUP(D3955,'Resources Final'!A:F,6,FALSE)=0,"",VLOOKUP(D3955,'Resources Final'!A:F,6,FALSE))</f>
        <v/>
      </c>
      <c r="O3955" s="3" t="str">
        <f>IF(VLOOKUP(D3955,'Resources Final'!A:G,7,FALSE)=0,"",VLOOKUP(D3955,'Resources Final'!A:G,7,FALSE))</f>
        <v/>
      </c>
    </row>
    <row r="3956" spans="1:15" x14ac:dyDescent="0.2">
      <c r="A3956" s="11">
        <v>990</v>
      </c>
      <c r="B3956" s="11" t="str">
        <f t="shared" si="73"/>
        <v>Charles G. Koch Charitable Foundation_Spiked US201720000</v>
      </c>
      <c r="C3956" s="11" t="s">
        <v>19</v>
      </c>
      <c r="D3956" s="11" t="s">
        <v>3383</v>
      </c>
      <c r="E3956" s="11" t="s">
        <v>3383</v>
      </c>
      <c r="F3956" s="4">
        <v>20000</v>
      </c>
      <c r="G3956" s="3">
        <v>2017</v>
      </c>
      <c r="H3956" s="3" t="s">
        <v>21</v>
      </c>
      <c r="I3956" s="12"/>
      <c r="J3956" s="3">
        <v>568</v>
      </c>
      <c r="K3956" s="3" t="str">
        <f>IF(VLOOKUP(D3956,'Resources Final'!A:C,3,FALSE)=0,"",VLOOKUP(D3956,'Resources Final'!A:C,3,FALSE))</f>
        <v/>
      </c>
      <c r="L3956" s="3" t="str">
        <f>IF(VLOOKUP(D3956,'Resources Final'!A:D,4,FALSE)=0,"",VLOOKUP(D3956,'Resources Final'!A:D,4,FALSE))</f>
        <v/>
      </c>
      <c r="M3956" s="3" t="str">
        <f>IF(VLOOKUP(D3956,'Resources Final'!A:E,5,FALSE)=0,"",VLOOKUP(D3956,'Resources Final'!A:E,5,FALSE))</f>
        <v/>
      </c>
      <c r="N3956" s="7" t="str">
        <f>IF(VLOOKUP(D3956,'Resources Final'!A:F,6,FALSE)=0,"",VLOOKUP(D3956,'Resources Final'!A:F,6,FALSE))</f>
        <v>https://www.sourcewatch.org/index.php/Spiked_Online</v>
      </c>
      <c r="O3956" s="3" t="str">
        <f>IF(VLOOKUP(D3956,'Resources Final'!A:G,7,FALSE)=0,"",VLOOKUP(D3956,'Resources Final'!A:G,7,FALSE))</f>
        <v>Sourcewatch</v>
      </c>
    </row>
    <row r="3957" spans="1:15" x14ac:dyDescent="0.2">
      <c r="A3957" s="11">
        <v>990</v>
      </c>
      <c r="B3957" s="11" t="str">
        <f t="shared" si="73"/>
        <v>Charles G. Koch Charitable Foundation_Roy20173996</v>
      </c>
      <c r="C3957" s="11" t="s">
        <v>19</v>
      </c>
      <c r="D3957" s="11" t="s">
        <v>3128</v>
      </c>
      <c r="E3957" s="11" t="s">
        <v>3128</v>
      </c>
      <c r="F3957" s="4">
        <v>3996</v>
      </c>
      <c r="G3957" s="3">
        <v>2017</v>
      </c>
      <c r="H3957" s="3" t="s">
        <v>21</v>
      </c>
      <c r="I3957" s="12" t="s">
        <v>31</v>
      </c>
      <c r="J3957" s="3">
        <v>569</v>
      </c>
      <c r="K3957" s="3" t="str">
        <f>IF(VLOOKUP(D3957,'Resources Final'!A:C,3,FALSE)=0,"",VLOOKUP(D3957,'Resources Final'!A:C,3,FALSE))</f>
        <v>Y</v>
      </c>
      <c r="L3957" s="3" t="str">
        <f>IF(VLOOKUP(D3957,'Resources Final'!A:D,4,FALSE)=0,"",VLOOKUP(D3957,'Resources Final'!A:D,4,FALSE))</f>
        <v/>
      </c>
      <c r="M3957" s="3" t="str">
        <f>IF(VLOOKUP(D3957,'Resources Final'!A:E,5,FALSE)=0,"",VLOOKUP(D3957,'Resources Final'!A:E,5,FALSE))</f>
        <v/>
      </c>
      <c r="N3957" s="7" t="str">
        <f>IF(VLOOKUP(D3957,'Resources Final'!A:F,6,FALSE)=0,"",VLOOKUP(D3957,'Resources Final'!A:F,6,FALSE))</f>
        <v/>
      </c>
      <c r="O3957" s="3" t="str">
        <f>IF(VLOOKUP(D3957,'Resources Final'!A:G,7,FALSE)=0,"",VLOOKUP(D3957,'Resources Final'!A:G,7,FALSE))</f>
        <v/>
      </c>
    </row>
    <row r="3958" spans="1:15" x14ac:dyDescent="0.2">
      <c r="A3958" s="11">
        <v>990</v>
      </c>
      <c r="B3958" s="11" t="str">
        <f t="shared" si="73"/>
        <v>Charles G. Koch Charitable Foundation_Rockford University201720400</v>
      </c>
      <c r="C3958" s="11" t="s">
        <v>19</v>
      </c>
      <c r="D3958" s="11" t="s">
        <v>3095</v>
      </c>
      <c r="E3958" s="11" t="s">
        <v>3095</v>
      </c>
      <c r="F3958" s="4">
        <v>20400</v>
      </c>
      <c r="G3958" s="3">
        <v>2017</v>
      </c>
      <c r="H3958" s="3" t="s">
        <v>21</v>
      </c>
      <c r="I3958" s="12"/>
      <c r="J3958" s="3">
        <v>570</v>
      </c>
      <c r="K3958" s="3" t="str">
        <f>IF(VLOOKUP(D3958,'Resources Final'!A:C,3,FALSE)=0,"",VLOOKUP(D3958,'Resources Final'!A:C,3,FALSE))</f>
        <v/>
      </c>
      <c r="L3958" s="3" t="str">
        <f>IF(VLOOKUP(D3958,'Resources Final'!A:D,4,FALSE)=0,"",VLOOKUP(D3958,'Resources Final'!A:D,4,FALSE))</f>
        <v>Y</v>
      </c>
      <c r="M3958" s="3" t="str">
        <f>IF(VLOOKUP(D3958,'Resources Final'!A:E,5,FALSE)=0,"",VLOOKUP(D3958,'Resources Final'!A:E,5,FALSE))</f>
        <v/>
      </c>
      <c r="N3958" s="7" t="str">
        <f>IF(VLOOKUP(D3958,'Resources Final'!A:F,6,FALSE)=0,"",VLOOKUP(D3958,'Resources Final'!A:F,6,FALSE))</f>
        <v/>
      </c>
      <c r="O3958" s="3" t="str">
        <f>IF(VLOOKUP(D3958,'Resources Final'!A:G,7,FALSE)=0,"",VLOOKUP(D3958,'Resources Final'!A:G,7,FALSE))</f>
        <v/>
      </c>
    </row>
    <row r="3959" spans="1:15" x14ac:dyDescent="0.2">
      <c r="A3959" s="11">
        <v>990</v>
      </c>
      <c r="B3959" s="11" t="str">
        <f t="shared" si="73"/>
        <v>Charles G. Koch Charitable Foundation_Westmont College201715000</v>
      </c>
      <c r="C3959" s="11" t="s">
        <v>19</v>
      </c>
      <c r="D3959" s="11" t="s">
        <v>3992</v>
      </c>
      <c r="E3959" s="11" t="s">
        <v>3992</v>
      </c>
      <c r="F3959" s="4">
        <v>15000</v>
      </c>
      <c r="G3959" s="3">
        <v>2017</v>
      </c>
      <c r="H3959" s="3" t="s">
        <v>21</v>
      </c>
      <c r="I3959" s="12"/>
      <c r="J3959" s="3">
        <v>571</v>
      </c>
      <c r="K3959" s="3" t="str">
        <f>IF(VLOOKUP(D3959,'Resources Final'!A:C,3,FALSE)=0,"",VLOOKUP(D3959,'Resources Final'!A:C,3,FALSE))</f>
        <v/>
      </c>
      <c r="L3959" s="3" t="str">
        <f>IF(VLOOKUP(D3959,'Resources Final'!A:D,4,FALSE)=0,"",VLOOKUP(D3959,'Resources Final'!A:D,4,FALSE))</f>
        <v>Y</v>
      </c>
      <c r="M3959" s="3" t="str">
        <f>IF(VLOOKUP(D3959,'Resources Final'!A:E,5,FALSE)=0,"",VLOOKUP(D3959,'Resources Final'!A:E,5,FALSE))</f>
        <v/>
      </c>
      <c r="N3959" s="7" t="str">
        <f>IF(VLOOKUP(D3959,'Resources Final'!A:F,6,FALSE)=0,"",VLOOKUP(D3959,'Resources Final'!A:F,6,FALSE))</f>
        <v/>
      </c>
      <c r="O3959" s="3" t="str">
        <f>IF(VLOOKUP(D3959,'Resources Final'!A:G,7,FALSE)=0,"",VLOOKUP(D3959,'Resources Final'!A:G,7,FALSE))</f>
        <v/>
      </c>
    </row>
    <row r="3960" spans="1:15" x14ac:dyDescent="0.2">
      <c r="A3960" s="11">
        <v>990</v>
      </c>
      <c r="B3960" s="11" t="str">
        <f t="shared" si="73"/>
        <v>Charles G. Koch Charitable Foundation_Mulka20174908</v>
      </c>
      <c r="C3960" s="11" t="s">
        <v>19</v>
      </c>
      <c r="D3960" s="11" t="s">
        <v>2556</v>
      </c>
      <c r="E3960" s="11" t="s">
        <v>2556</v>
      </c>
      <c r="F3960" s="4">
        <v>4908</v>
      </c>
      <c r="G3960" s="3">
        <v>2017</v>
      </c>
      <c r="H3960" s="3" t="s">
        <v>21</v>
      </c>
      <c r="I3960" s="12" t="s">
        <v>31</v>
      </c>
      <c r="J3960" s="3">
        <v>572</v>
      </c>
      <c r="K3960" s="3" t="str">
        <f>IF(VLOOKUP(D3960,'Resources Final'!A:C,3,FALSE)=0,"",VLOOKUP(D3960,'Resources Final'!A:C,3,FALSE))</f>
        <v>Y</v>
      </c>
      <c r="L3960" s="3" t="str">
        <f>IF(VLOOKUP(D3960,'Resources Final'!A:D,4,FALSE)=0,"",VLOOKUP(D3960,'Resources Final'!A:D,4,FALSE))</f>
        <v/>
      </c>
      <c r="M3960" s="3" t="str">
        <f>IF(VLOOKUP(D3960,'Resources Final'!A:E,5,FALSE)=0,"",VLOOKUP(D3960,'Resources Final'!A:E,5,FALSE))</f>
        <v/>
      </c>
      <c r="N3960" s="7" t="str">
        <f>IF(VLOOKUP(D3960,'Resources Final'!A:F,6,FALSE)=0,"",VLOOKUP(D3960,'Resources Final'!A:F,6,FALSE))</f>
        <v/>
      </c>
      <c r="O3960" s="3" t="str">
        <f>IF(VLOOKUP(D3960,'Resources Final'!A:G,7,FALSE)=0,"",VLOOKUP(D3960,'Resources Final'!A:G,7,FALSE))</f>
        <v/>
      </c>
    </row>
    <row r="3961" spans="1:15" x14ac:dyDescent="0.2">
      <c r="A3961" s="11">
        <v>990</v>
      </c>
      <c r="B3961" s="11" t="str">
        <f t="shared" si="73"/>
        <v>Charles G. Koch Charitable Foundation_Grove City College201746500</v>
      </c>
      <c r="C3961" s="11" t="s">
        <v>19</v>
      </c>
      <c r="D3961" s="11" t="s">
        <v>1469</v>
      </c>
      <c r="E3961" s="11" t="s">
        <v>1469</v>
      </c>
      <c r="F3961" s="4">
        <v>46500</v>
      </c>
      <c r="G3961" s="3">
        <v>2017</v>
      </c>
      <c r="H3961" s="3" t="s">
        <v>21</v>
      </c>
      <c r="I3961" s="12"/>
      <c r="J3961" s="3">
        <v>573</v>
      </c>
      <c r="K3961" s="3" t="str">
        <f>IF(VLOOKUP(D3961,'Resources Final'!A:C,3,FALSE)=0,"",VLOOKUP(D3961,'Resources Final'!A:C,3,FALSE))</f>
        <v/>
      </c>
      <c r="L3961" s="3" t="str">
        <f>IF(VLOOKUP(D3961,'Resources Final'!A:D,4,FALSE)=0,"",VLOOKUP(D3961,'Resources Final'!A:D,4,FALSE))</f>
        <v>Y</v>
      </c>
      <c r="M3961" s="3" t="str">
        <f>IF(VLOOKUP(D3961,'Resources Final'!A:E,5,FALSE)=0,"",VLOOKUP(D3961,'Resources Final'!A:E,5,FALSE))</f>
        <v/>
      </c>
      <c r="N3961" s="7" t="str">
        <f>IF(VLOOKUP(D3961,'Resources Final'!A:F,6,FALSE)=0,"",VLOOKUP(D3961,'Resources Final'!A:F,6,FALSE))</f>
        <v/>
      </c>
      <c r="O3961" s="3" t="str">
        <f>IF(VLOOKUP(D3961,'Resources Final'!A:G,7,FALSE)=0,"",VLOOKUP(D3961,'Resources Final'!A:G,7,FALSE))</f>
        <v/>
      </c>
    </row>
    <row r="3962" spans="1:15" x14ac:dyDescent="0.2">
      <c r="A3962" s="11">
        <v>990</v>
      </c>
      <c r="B3962" s="11" t="str">
        <f t="shared" si="73"/>
        <v>Charles G. Koch Charitable Foundation_Georgia State University Research Foundation201730200</v>
      </c>
      <c r="C3962" s="11" t="s">
        <v>19</v>
      </c>
      <c r="D3962" s="11" t="s">
        <v>1384</v>
      </c>
      <c r="E3962" s="11" t="s">
        <v>1382</v>
      </c>
      <c r="F3962" s="4">
        <v>30200</v>
      </c>
      <c r="G3962" s="3">
        <v>2017</v>
      </c>
      <c r="H3962" s="3" t="s">
        <v>21</v>
      </c>
      <c r="I3962" s="12"/>
      <c r="J3962" s="3">
        <v>574</v>
      </c>
      <c r="K3962" s="3" t="str">
        <f>IF(VLOOKUP(D3962,'Resources Final'!A:C,3,FALSE)=0,"",VLOOKUP(D3962,'Resources Final'!A:C,3,FALSE))</f>
        <v/>
      </c>
      <c r="L3962" s="3" t="str">
        <f>IF(VLOOKUP(D3962,'Resources Final'!A:D,4,FALSE)=0,"",VLOOKUP(D3962,'Resources Final'!A:D,4,FALSE))</f>
        <v>Y</v>
      </c>
      <c r="M3962" s="3" t="str">
        <f>IF(VLOOKUP(D3962,'Resources Final'!A:E,5,FALSE)=0,"",VLOOKUP(D3962,'Resources Final'!A:E,5,FALSE))</f>
        <v/>
      </c>
      <c r="N3962" s="7" t="str">
        <f>IF(VLOOKUP(D3962,'Resources Final'!A:F,6,FALSE)=0,"",VLOOKUP(D3962,'Resources Final'!A:F,6,FALSE))</f>
        <v/>
      </c>
      <c r="O3962" s="3" t="str">
        <f>IF(VLOOKUP(D3962,'Resources Final'!A:G,7,FALSE)=0,"",VLOOKUP(D3962,'Resources Final'!A:G,7,FALSE))</f>
        <v/>
      </c>
    </row>
    <row r="3963" spans="1:15" x14ac:dyDescent="0.2">
      <c r="A3963" s="11">
        <v>990</v>
      </c>
      <c r="B3963" s="11" t="str">
        <f t="shared" si="73"/>
        <v>Charles G. Koch Charitable Foundation_George Fox University201717200</v>
      </c>
      <c r="C3963" s="11" t="s">
        <v>19</v>
      </c>
      <c r="D3963" s="11" t="s">
        <v>1365</v>
      </c>
      <c r="E3963" s="11" t="s">
        <v>1365</v>
      </c>
      <c r="F3963" s="4">
        <v>17200</v>
      </c>
      <c r="G3963" s="3">
        <v>2017</v>
      </c>
      <c r="H3963" s="3" t="s">
        <v>21</v>
      </c>
      <c r="I3963" s="12"/>
      <c r="J3963" s="3">
        <v>575</v>
      </c>
      <c r="K3963" s="3" t="str">
        <f>IF(VLOOKUP(D3963,'Resources Final'!A:C,3,FALSE)=0,"",VLOOKUP(D3963,'Resources Final'!A:C,3,FALSE))</f>
        <v/>
      </c>
      <c r="L3963" s="3" t="str">
        <f>IF(VLOOKUP(D3963,'Resources Final'!A:D,4,FALSE)=0,"",VLOOKUP(D3963,'Resources Final'!A:D,4,FALSE))</f>
        <v>Y</v>
      </c>
      <c r="M3963" s="3" t="str">
        <f>IF(VLOOKUP(D3963,'Resources Final'!A:E,5,FALSE)=0,"",VLOOKUP(D3963,'Resources Final'!A:E,5,FALSE))</f>
        <v/>
      </c>
      <c r="N3963" s="7" t="str">
        <f>IF(VLOOKUP(D3963,'Resources Final'!A:F,6,FALSE)=0,"",VLOOKUP(D3963,'Resources Final'!A:F,6,FALSE))</f>
        <v/>
      </c>
      <c r="O3963" s="3" t="str">
        <f>IF(VLOOKUP(D3963,'Resources Final'!A:G,7,FALSE)=0,"",VLOOKUP(D3963,'Resources Final'!A:G,7,FALSE))</f>
        <v/>
      </c>
    </row>
    <row r="3964" spans="1:15" x14ac:dyDescent="0.2">
      <c r="A3964" s="11">
        <v>990</v>
      </c>
      <c r="B3964" s="11" t="str">
        <f t="shared" si="73"/>
        <v>Charles G. Koch Charitable Foundation_Rexroad20171553</v>
      </c>
      <c r="C3964" s="11" t="s">
        <v>19</v>
      </c>
      <c r="D3964" s="11" t="s">
        <v>3052</v>
      </c>
      <c r="E3964" s="11" t="s">
        <v>3052</v>
      </c>
      <c r="F3964" s="4">
        <v>1553</v>
      </c>
      <c r="G3964" s="3">
        <v>2017</v>
      </c>
      <c r="H3964" s="3" t="s">
        <v>21</v>
      </c>
      <c r="I3964" s="12" t="s">
        <v>31</v>
      </c>
      <c r="J3964" s="3">
        <v>576</v>
      </c>
      <c r="K3964" s="3" t="str">
        <f>IF(VLOOKUP(D3964,'Resources Final'!A:C,3,FALSE)=0,"",VLOOKUP(D3964,'Resources Final'!A:C,3,FALSE))</f>
        <v>Y</v>
      </c>
      <c r="L3964" s="3" t="str">
        <f>IF(VLOOKUP(D3964,'Resources Final'!A:D,4,FALSE)=0,"",VLOOKUP(D3964,'Resources Final'!A:D,4,FALSE))</f>
        <v/>
      </c>
      <c r="M3964" s="3" t="str">
        <f>IF(VLOOKUP(D3964,'Resources Final'!A:E,5,FALSE)=0,"",VLOOKUP(D3964,'Resources Final'!A:E,5,FALSE))</f>
        <v/>
      </c>
      <c r="N3964" s="7" t="str">
        <f>IF(VLOOKUP(D3964,'Resources Final'!A:F,6,FALSE)=0,"",VLOOKUP(D3964,'Resources Final'!A:F,6,FALSE))</f>
        <v/>
      </c>
      <c r="O3964" s="3" t="str">
        <f>IF(VLOOKUP(D3964,'Resources Final'!A:G,7,FALSE)=0,"",VLOOKUP(D3964,'Resources Final'!A:G,7,FALSE))</f>
        <v/>
      </c>
    </row>
    <row r="3965" spans="1:15" x14ac:dyDescent="0.2">
      <c r="A3965" s="11">
        <v>990</v>
      </c>
      <c r="B3965" s="11" t="str">
        <f t="shared" si="73"/>
        <v>Charles G. Koch Charitable Foundation_Texas A&amp;M University2017736000</v>
      </c>
      <c r="C3965" s="11" t="s">
        <v>19</v>
      </c>
      <c r="D3965" s="11" t="s">
        <v>3550</v>
      </c>
      <c r="E3965" s="11" t="s">
        <v>3550</v>
      </c>
      <c r="F3965" s="4">
        <v>736000</v>
      </c>
      <c r="G3965" s="3">
        <v>2017</v>
      </c>
      <c r="H3965" s="3" t="s">
        <v>21</v>
      </c>
      <c r="I3965" s="12"/>
      <c r="J3965" s="3">
        <v>577</v>
      </c>
      <c r="K3965" s="3" t="str">
        <f>IF(VLOOKUP(D3965,'Resources Final'!A:C,3,FALSE)=0,"",VLOOKUP(D3965,'Resources Final'!A:C,3,FALSE))</f>
        <v/>
      </c>
      <c r="L3965" s="3" t="str">
        <f>IF(VLOOKUP(D3965,'Resources Final'!A:D,4,FALSE)=0,"",VLOOKUP(D3965,'Resources Final'!A:D,4,FALSE))</f>
        <v>Y</v>
      </c>
      <c r="M3965" s="3" t="str">
        <f>IF(VLOOKUP(D3965,'Resources Final'!A:E,5,FALSE)=0,"",VLOOKUP(D3965,'Resources Final'!A:E,5,FALSE))</f>
        <v/>
      </c>
      <c r="N3965" s="7" t="str">
        <f>IF(VLOOKUP(D3965,'Resources Final'!A:F,6,FALSE)=0,"",VLOOKUP(D3965,'Resources Final'!A:F,6,FALSE))</f>
        <v/>
      </c>
      <c r="O3965" s="3" t="str">
        <f>IF(VLOOKUP(D3965,'Resources Final'!A:G,7,FALSE)=0,"",VLOOKUP(D3965,'Resources Final'!A:G,7,FALSE))</f>
        <v/>
      </c>
    </row>
    <row r="3966" spans="1:15" x14ac:dyDescent="0.2">
      <c r="A3966" s="11">
        <v>990</v>
      </c>
      <c r="B3966" s="11" t="str">
        <f t="shared" si="73"/>
        <v>Charles G. Koch Charitable Foundation_University Enterprises Corporation20173600</v>
      </c>
      <c r="C3966" s="11" t="s">
        <v>19</v>
      </c>
      <c r="D3966" s="11" t="s">
        <v>3716</v>
      </c>
      <c r="E3966" s="11" t="s">
        <v>3716</v>
      </c>
      <c r="F3966" s="4">
        <v>3600</v>
      </c>
      <c r="G3966" s="3">
        <v>2017</v>
      </c>
      <c r="H3966" s="3" t="s">
        <v>21</v>
      </c>
      <c r="I3966" s="12"/>
      <c r="J3966" s="3">
        <v>578</v>
      </c>
      <c r="K3966" s="3" t="str">
        <f>IF(VLOOKUP(D3966,'Resources Final'!A:C,3,FALSE)=0,"",VLOOKUP(D3966,'Resources Final'!A:C,3,FALSE))</f>
        <v/>
      </c>
      <c r="L3966" s="3" t="str">
        <f>IF(VLOOKUP(D3966,'Resources Final'!A:D,4,FALSE)=0,"",VLOOKUP(D3966,'Resources Final'!A:D,4,FALSE))</f>
        <v>Y</v>
      </c>
      <c r="M3966" s="3" t="str">
        <f>IF(VLOOKUP(D3966,'Resources Final'!A:E,5,FALSE)=0,"",VLOOKUP(D3966,'Resources Final'!A:E,5,FALSE))</f>
        <v/>
      </c>
      <c r="N3966" s="7" t="str">
        <f>IF(VLOOKUP(D3966,'Resources Final'!A:F,6,FALSE)=0,"",VLOOKUP(D3966,'Resources Final'!A:F,6,FALSE))</f>
        <v/>
      </c>
      <c r="O3966" s="3" t="str">
        <f>IF(VLOOKUP(D3966,'Resources Final'!A:G,7,FALSE)=0,"",VLOOKUP(D3966,'Resources Final'!A:G,7,FALSE))</f>
        <v/>
      </c>
    </row>
    <row r="3967" spans="1:15" x14ac:dyDescent="0.2">
      <c r="A3967" s="11">
        <v>990</v>
      </c>
      <c r="B3967" s="11" t="str">
        <f t="shared" si="73"/>
        <v>Charles G. Koch Charitable Foundation_Kjergaard20173150</v>
      </c>
      <c r="C3967" s="11" t="s">
        <v>19</v>
      </c>
      <c r="D3967" s="11" t="s">
        <v>2007</v>
      </c>
      <c r="E3967" s="11" t="s">
        <v>2007</v>
      </c>
      <c r="F3967" s="4">
        <v>3150</v>
      </c>
      <c r="G3967" s="3">
        <v>2017</v>
      </c>
      <c r="H3967" s="3" t="s">
        <v>21</v>
      </c>
      <c r="I3967" s="12" t="s">
        <v>31</v>
      </c>
      <c r="J3967" s="3">
        <v>579</v>
      </c>
      <c r="K3967" s="3" t="str">
        <f>IF(VLOOKUP(D3967,'Resources Final'!A:C,3,FALSE)=0,"",VLOOKUP(D3967,'Resources Final'!A:C,3,FALSE))</f>
        <v>Y</v>
      </c>
      <c r="L3967" s="3" t="str">
        <f>IF(VLOOKUP(D3967,'Resources Final'!A:D,4,FALSE)=0,"",VLOOKUP(D3967,'Resources Final'!A:D,4,FALSE))</f>
        <v/>
      </c>
      <c r="M3967" s="3" t="str">
        <f>IF(VLOOKUP(D3967,'Resources Final'!A:E,5,FALSE)=0,"",VLOOKUP(D3967,'Resources Final'!A:E,5,FALSE))</f>
        <v/>
      </c>
      <c r="N3967" s="7" t="str">
        <f>IF(VLOOKUP(D3967,'Resources Final'!A:F,6,FALSE)=0,"",VLOOKUP(D3967,'Resources Final'!A:F,6,FALSE))</f>
        <v/>
      </c>
      <c r="O3967" s="3" t="str">
        <f>IF(VLOOKUP(D3967,'Resources Final'!A:G,7,FALSE)=0,"",VLOOKUP(D3967,'Resources Final'!A:G,7,FALSE))</f>
        <v/>
      </c>
    </row>
    <row r="3968" spans="1:15" x14ac:dyDescent="0.2">
      <c r="A3968" s="11">
        <v>990</v>
      </c>
      <c r="B3968" s="11" t="str">
        <f t="shared" si="73"/>
        <v>Charles G. Koch Charitable Foundation_New York University School of Law201770000</v>
      </c>
      <c r="C3968" s="11" t="s">
        <v>19</v>
      </c>
      <c r="D3968" s="11" t="s">
        <v>2663</v>
      </c>
      <c r="E3968" s="11" t="s">
        <v>2662</v>
      </c>
      <c r="F3968" s="4">
        <v>70000</v>
      </c>
      <c r="G3968" s="3">
        <v>2017</v>
      </c>
      <c r="H3968" s="3" t="s">
        <v>21</v>
      </c>
      <c r="I3968" s="12"/>
      <c r="J3968" s="3">
        <v>580</v>
      </c>
      <c r="K3968" s="3" t="str">
        <f>IF(VLOOKUP(D3968,'Resources Final'!A:C,3,FALSE)=0,"",VLOOKUP(D3968,'Resources Final'!A:C,3,FALSE))</f>
        <v/>
      </c>
      <c r="L3968" s="3" t="str">
        <f>IF(VLOOKUP(D3968,'Resources Final'!A:D,4,FALSE)=0,"",VLOOKUP(D3968,'Resources Final'!A:D,4,FALSE))</f>
        <v>Y</v>
      </c>
      <c r="M3968" s="3" t="str">
        <f>IF(VLOOKUP(D3968,'Resources Final'!A:E,5,FALSE)=0,"",VLOOKUP(D3968,'Resources Final'!A:E,5,FALSE))</f>
        <v/>
      </c>
      <c r="N3968" s="7" t="str">
        <f>IF(VLOOKUP(D3968,'Resources Final'!A:F,6,FALSE)=0,"",VLOOKUP(D3968,'Resources Final'!A:F,6,FALSE))</f>
        <v/>
      </c>
      <c r="O3968" s="3" t="str">
        <f>IF(VLOOKUP(D3968,'Resources Final'!A:G,7,FALSE)=0,"",VLOOKUP(D3968,'Resources Final'!A:G,7,FALSE))</f>
        <v/>
      </c>
    </row>
    <row r="3969" spans="1:15" x14ac:dyDescent="0.2">
      <c r="A3969" s="11">
        <v>990</v>
      </c>
      <c r="B3969" s="11" t="str">
        <f t="shared" si="73"/>
        <v>Charles G. Koch Charitable Foundation_Andre20174914</v>
      </c>
      <c r="C3969" s="11" t="s">
        <v>19</v>
      </c>
      <c r="D3969" s="11" t="s">
        <v>229</v>
      </c>
      <c r="E3969" s="11" t="s">
        <v>229</v>
      </c>
      <c r="F3969" s="4">
        <v>4914</v>
      </c>
      <c r="G3969" s="3">
        <v>2017</v>
      </c>
      <c r="H3969" s="3" t="s">
        <v>21</v>
      </c>
      <c r="I3969" s="12" t="s">
        <v>31</v>
      </c>
      <c r="J3969" s="3">
        <v>581</v>
      </c>
      <c r="K3969" s="3" t="str">
        <f>IF(VLOOKUP(D3969,'Resources Final'!A:C,3,FALSE)=0,"",VLOOKUP(D3969,'Resources Final'!A:C,3,FALSE))</f>
        <v>Y</v>
      </c>
      <c r="L3969" s="3" t="str">
        <f>IF(VLOOKUP(D3969,'Resources Final'!A:D,4,FALSE)=0,"",VLOOKUP(D3969,'Resources Final'!A:D,4,FALSE))</f>
        <v/>
      </c>
      <c r="M3969" s="3" t="str">
        <f>IF(VLOOKUP(D3969,'Resources Final'!A:E,5,FALSE)=0,"",VLOOKUP(D3969,'Resources Final'!A:E,5,FALSE))</f>
        <v/>
      </c>
      <c r="N3969" s="7" t="str">
        <f>IF(VLOOKUP(D3969,'Resources Final'!A:F,6,FALSE)=0,"",VLOOKUP(D3969,'Resources Final'!A:F,6,FALSE))</f>
        <v/>
      </c>
      <c r="O3969" s="3" t="str">
        <f>IF(VLOOKUP(D3969,'Resources Final'!A:G,7,FALSE)=0,"",VLOOKUP(D3969,'Resources Final'!A:G,7,FALSE))</f>
        <v/>
      </c>
    </row>
    <row r="3970" spans="1:15" x14ac:dyDescent="0.2">
      <c r="A3970" s="11">
        <v>990</v>
      </c>
      <c r="B3970" s="11" t="str">
        <f t="shared" si="73"/>
        <v>Charles G. Koch Charitable Foundation_Robson20173600</v>
      </c>
      <c r="C3970" s="11" t="s">
        <v>19</v>
      </c>
      <c r="D3970" s="11" t="s">
        <v>3090</v>
      </c>
      <c r="E3970" s="11" t="s">
        <v>3090</v>
      </c>
      <c r="F3970" s="4">
        <v>3600</v>
      </c>
      <c r="G3970" s="3">
        <v>2017</v>
      </c>
      <c r="H3970" s="3" t="s">
        <v>21</v>
      </c>
      <c r="I3970" s="12" t="s">
        <v>31</v>
      </c>
      <c r="J3970" s="3">
        <v>582</v>
      </c>
      <c r="K3970" s="3" t="str">
        <f>IF(VLOOKUP(D3970,'Resources Final'!A:C,3,FALSE)=0,"",VLOOKUP(D3970,'Resources Final'!A:C,3,FALSE))</f>
        <v>Y</v>
      </c>
      <c r="L3970" s="3" t="str">
        <f>IF(VLOOKUP(D3970,'Resources Final'!A:D,4,FALSE)=0,"",VLOOKUP(D3970,'Resources Final'!A:D,4,FALSE))</f>
        <v/>
      </c>
      <c r="M3970" s="3" t="str">
        <f>IF(VLOOKUP(D3970,'Resources Final'!A:E,5,FALSE)=0,"",VLOOKUP(D3970,'Resources Final'!A:E,5,FALSE))</f>
        <v/>
      </c>
      <c r="N3970" s="7" t="str">
        <f>IF(VLOOKUP(D3970,'Resources Final'!A:F,6,FALSE)=0,"",VLOOKUP(D3970,'Resources Final'!A:F,6,FALSE))</f>
        <v/>
      </c>
      <c r="O3970" s="3" t="str">
        <f>IF(VLOOKUP(D3970,'Resources Final'!A:G,7,FALSE)=0,"",VLOOKUP(D3970,'Resources Final'!A:G,7,FALSE))</f>
        <v/>
      </c>
    </row>
    <row r="3971" spans="1:15" x14ac:dyDescent="0.2">
      <c r="A3971" s="11">
        <v>990</v>
      </c>
      <c r="B3971" s="11" t="str">
        <f t="shared" si="73"/>
        <v>Charles G. Koch Charitable Foundation_Lumpkins20175355</v>
      </c>
      <c r="C3971" s="11" t="s">
        <v>19</v>
      </c>
      <c r="D3971" s="11" t="s">
        <v>2226</v>
      </c>
      <c r="E3971" s="11" t="s">
        <v>2226</v>
      </c>
      <c r="F3971" s="4">
        <v>5355</v>
      </c>
      <c r="G3971" s="3">
        <v>2017</v>
      </c>
      <c r="H3971" s="3" t="s">
        <v>21</v>
      </c>
      <c r="I3971" s="12" t="s">
        <v>31</v>
      </c>
      <c r="J3971" s="3">
        <v>583</v>
      </c>
      <c r="K3971" s="3" t="str">
        <f>IF(VLOOKUP(D3971,'Resources Final'!A:C,3,FALSE)=0,"",VLOOKUP(D3971,'Resources Final'!A:C,3,FALSE))</f>
        <v>Y</v>
      </c>
      <c r="L3971" s="3" t="str">
        <f>IF(VLOOKUP(D3971,'Resources Final'!A:D,4,FALSE)=0,"",VLOOKUP(D3971,'Resources Final'!A:D,4,FALSE))</f>
        <v/>
      </c>
      <c r="M3971" s="3" t="str">
        <f>IF(VLOOKUP(D3971,'Resources Final'!A:E,5,FALSE)=0,"",VLOOKUP(D3971,'Resources Final'!A:E,5,FALSE))</f>
        <v/>
      </c>
      <c r="N3971" s="7" t="str">
        <f>IF(VLOOKUP(D3971,'Resources Final'!A:F,6,FALSE)=0,"",VLOOKUP(D3971,'Resources Final'!A:F,6,FALSE))</f>
        <v/>
      </c>
      <c r="O3971" s="3" t="str">
        <f>IF(VLOOKUP(D3971,'Resources Final'!A:G,7,FALSE)=0,"",VLOOKUP(D3971,'Resources Final'!A:G,7,FALSE))</f>
        <v/>
      </c>
    </row>
    <row r="3972" spans="1:15" x14ac:dyDescent="0.2">
      <c r="A3972" s="11">
        <v>990</v>
      </c>
      <c r="B3972" s="11" t="str">
        <f t="shared" si="73"/>
        <v>Charles G. Koch Charitable Foundation_Webber International University20175600</v>
      </c>
      <c r="C3972" s="11" t="s">
        <v>19</v>
      </c>
      <c r="D3972" s="11" t="s">
        <v>3959</v>
      </c>
      <c r="E3972" s="11" t="s">
        <v>3959</v>
      </c>
      <c r="F3972" s="4">
        <v>5600</v>
      </c>
      <c r="G3972" s="3">
        <v>2017</v>
      </c>
      <c r="H3972" s="3" t="s">
        <v>21</v>
      </c>
      <c r="I3972" s="12"/>
      <c r="J3972" s="3">
        <v>584</v>
      </c>
      <c r="K3972" s="3" t="str">
        <f>IF(VLOOKUP(D3972,'Resources Final'!A:C,3,FALSE)=0,"",VLOOKUP(D3972,'Resources Final'!A:C,3,FALSE))</f>
        <v/>
      </c>
      <c r="L3972" s="3" t="str">
        <f>IF(VLOOKUP(D3972,'Resources Final'!A:D,4,FALSE)=0,"",VLOOKUP(D3972,'Resources Final'!A:D,4,FALSE))</f>
        <v>Y</v>
      </c>
      <c r="M3972" s="3" t="str">
        <f>IF(VLOOKUP(D3972,'Resources Final'!A:E,5,FALSE)=0,"",VLOOKUP(D3972,'Resources Final'!A:E,5,FALSE))</f>
        <v/>
      </c>
      <c r="N3972" s="7" t="str">
        <f>IF(VLOOKUP(D3972,'Resources Final'!A:F,6,FALSE)=0,"",VLOOKUP(D3972,'Resources Final'!A:F,6,FALSE))</f>
        <v/>
      </c>
      <c r="O3972" s="3" t="str">
        <f>IF(VLOOKUP(D3972,'Resources Final'!A:G,7,FALSE)=0,"",VLOOKUP(D3972,'Resources Final'!A:G,7,FALSE))</f>
        <v/>
      </c>
    </row>
    <row r="3973" spans="1:15" x14ac:dyDescent="0.2">
      <c r="A3973" s="11">
        <v>990</v>
      </c>
      <c r="B3973" s="11" t="str">
        <f t="shared" si="73"/>
        <v>Charles G. Koch Charitable Foundation_University of Texas - Dallas2017390000</v>
      </c>
      <c r="C3973" s="11" t="s">
        <v>19</v>
      </c>
      <c r="D3973" s="11" t="s">
        <v>3829</v>
      </c>
      <c r="E3973" s="11" t="s">
        <v>3827</v>
      </c>
      <c r="F3973" s="4">
        <v>390000</v>
      </c>
      <c r="G3973" s="3">
        <v>2017</v>
      </c>
      <c r="H3973" s="3" t="s">
        <v>21</v>
      </c>
      <c r="I3973" s="12"/>
      <c r="J3973" s="3">
        <v>585</v>
      </c>
      <c r="K3973" s="3" t="str">
        <f>IF(VLOOKUP(D3973,'Resources Final'!A:C,3,FALSE)=0,"",VLOOKUP(D3973,'Resources Final'!A:C,3,FALSE))</f>
        <v/>
      </c>
      <c r="L3973" s="3" t="str">
        <f>IF(VLOOKUP(D3973,'Resources Final'!A:D,4,FALSE)=0,"",VLOOKUP(D3973,'Resources Final'!A:D,4,FALSE))</f>
        <v>Y</v>
      </c>
      <c r="M3973" s="3" t="str">
        <f>IF(VLOOKUP(D3973,'Resources Final'!A:E,5,FALSE)=0,"",VLOOKUP(D3973,'Resources Final'!A:E,5,FALSE))</f>
        <v/>
      </c>
      <c r="N3973" s="7" t="str">
        <f>IF(VLOOKUP(D3973,'Resources Final'!A:F,6,FALSE)=0,"",VLOOKUP(D3973,'Resources Final'!A:F,6,FALSE))</f>
        <v/>
      </c>
      <c r="O3973" s="3" t="str">
        <f>IF(VLOOKUP(D3973,'Resources Final'!A:G,7,FALSE)=0,"",VLOOKUP(D3973,'Resources Final'!A:G,7,FALSE))</f>
        <v/>
      </c>
    </row>
    <row r="3974" spans="1:15" x14ac:dyDescent="0.2">
      <c r="A3974" s="11">
        <v>990</v>
      </c>
      <c r="B3974" s="11" t="str">
        <f t="shared" si="73"/>
        <v>Charles G. Koch Charitable Foundation_Cummings20174725</v>
      </c>
      <c r="C3974" s="11" t="s">
        <v>19</v>
      </c>
      <c r="D3974" s="11" t="s">
        <v>889</v>
      </c>
      <c r="E3974" s="11" t="s">
        <v>889</v>
      </c>
      <c r="F3974" s="4">
        <v>4725</v>
      </c>
      <c r="G3974" s="3">
        <v>2017</v>
      </c>
      <c r="H3974" s="3" t="s">
        <v>21</v>
      </c>
      <c r="I3974" s="12" t="s">
        <v>31</v>
      </c>
      <c r="J3974" s="3">
        <v>586</v>
      </c>
      <c r="K3974" s="3" t="str">
        <f>IF(VLOOKUP(D3974,'Resources Final'!A:C,3,FALSE)=0,"",VLOOKUP(D3974,'Resources Final'!A:C,3,FALSE))</f>
        <v>Y</v>
      </c>
      <c r="L3974" s="3" t="str">
        <f>IF(VLOOKUP(D3974,'Resources Final'!A:D,4,FALSE)=0,"",VLOOKUP(D3974,'Resources Final'!A:D,4,FALSE))</f>
        <v/>
      </c>
      <c r="M3974" s="3" t="str">
        <f>IF(VLOOKUP(D3974,'Resources Final'!A:E,5,FALSE)=0,"",VLOOKUP(D3974,'Resources Final'!A:E,5,FALSE))</f>
        <v/>
      </c>
      <c r="N3974" s="7" t="str">
        <f>IF(VLOOKUP(D3974,'Resources Final'!A:F,6,FALSE)=0,"",VLOOKUP(D3974,'Resources Final'!A:F,6,FALSE))</f>
        <v/>
      </c>
      <c r="O3974" s="3" t="str">
        <f>IF(VLOOKUP(D3974,'Resources Final'!A:G,7,FALSE)=0,"",VLOOKUP(D3974,'Resources Final'!A:G,7,FALSE))</f>
        <v/>
      </c>
    </row>
    <row r="3975" spans="1:15" x14ac:dyDescent="0.2">
      <c r="A3975" s="11">
        <v>990</v>
      </c>
      <c r="B3975" s="11" t="str">
        <f t="shared" si="73"/>
        <v>Charles G. Koch Charitable Foundation_McMurry University201718000</v>
      </c>
      <c r="C3975" s="11" t="s">
        <v>19</v>
      </c>
      <c r="D3975" s="11" t="s">
        <v>4602</v>
      </c>
      <c r="E3975" s="11" t="s">
        <v>4602</v>
      </c>
      <c r="F3975" s="4">
        <v>18000</v>
      </c>
      <c r="G3975" s="3">
        <v>2017</v>
      </c>
      <c r="H3975" s="3" t="s">
        <v>21</v>
      </c>
      <c r="I3975" s="12"/>
      <c r="J3975" s="3">
        <v>587</v>
      </c>
      <c r="K3975" s="3" t="str">
        <f>IF(VLOOKUP(D3975,'Resources Final'!A:C,3,FALSE)=0,"",VLOOKUP(D3975,'Resources Final'!A:C,3,FALSE))</f>
        <v/>
      </c>
      <c r="L3975" s="3" t="str">
        <f>IF(VLOOKUP(D3975,'Resources Final'!A:D,4,FALSE)=0,"",VLOOKUP(D3975,'Resources Final'!A:D,4,FALSE))</f>
        <v>Y</v>
      </c>
      <c r="M3975" s="3" t="str">
        <f>IF(VLOOKUP(D3975,'Resources Final'!A:E,5,FALSE)=0,"",VLOOKUP(D3975,'Resources Final'!A:E,5,FALSE))</f>
        <v/>
      </c>
      <c r="N3975" s="7" t="str">
        <f>IF(VLOOKUP(D3975,'Resources Final'!A:F,6,FALSE)=0,"",VLOOKUP(D3975,'Resources Final'!A:F,6,FALSE))</f>
        <v/>
      </c>
      <c r="O3975" s="3" t="str">
        <f>IF(VLOOKUP(D3975,'Resources Final'!A:G,7,FALSE)=0,"",VLOOKUP(D3975,'Resources Final'!A:G,7,FALSE))</f>
        <v/>
      </c>
    </row>
    <row r="3976" spans="1:15" x14ac:dyDescent="0.2">
      <c r="A3976" s="11">
        <v>990</v>
      </c>
      <c r="B3976" s="11" t="str">
        <f t="shared" si="73"/>
        <v>Charles G. Koch Charitable Foundation_Morton20174725</v>
      </c>
      <c r="C3976" s="11" t="s">
        <v>19</v>
      </c>
      <c r="D3976" s="11" t="s">
        <v>2540</v>
      </c>
      <c r="E3976" s="11" t="s">
        <v>2540</v>
      </c>
      <c r="F3976" s="4">
        <v>4725</v>
      </c>
      <c r="G3976" s="3">
        <v>2017</v>
      </c>
      <c r="H3976" s="3" t="s">
        <v>21</v>
      </c>
      <c r="I3976" s="12" t="s">
        <v>31</v>
      </c>
      <c r="J3976" s="3">
        <v>588</v>
      </c>
      <c r="K3976" s="3" t="str">
        <f>IF(VLOOKUP(D3976,'Resources Final'!A:C,3,FALSE)=0,"",VLOOKUP(D3976,'Resources Final'!A:C,3,FALSE))</f>
        <v>Y</v>
      </c>
      <c r="L3976" s="3" t="str">
        <f>IF(VLOOKUP(D3976,'Resources Final'!A:D,4,FALSE)=0,"",VLOOKUP(D3976,'Resources Final'!A:D,4,FALSE))</f>
        <v/>
      </c>
      <c r="M3976" s="3" t="str">
        <f>IF(VLOOKUP(D3976,'Resources Final'!A:E,5,FALSE)=0,"",VLOOKUP(D3976,'Resources Final'!A:E,5,FALSE))</f>
        <v/>
      </c>
      <c r="N3976" s="7" t="str">
        <f>IF(VLOOKUP(D3976,'Resources Final'!A:F,6,FALSE)=0,"",VLOOKUP(D3976,'Resources Final'!A:F,6,FALSE))</f>
        <v/>
      </c>
      <c r="O3976" s="3" t="str">
        <f>IF(VLOOKUP(D3976,'Resources Final'!A:G,7,FALSE)=0,"",VLOOKUP(D3976,'Resources Final'!A:G,7,FALSE))</f>
        <v/>
      </c>
    </row>
    <row r="3977" spans="1:15" x14ac:dyDescent="0.2">
      <c r="A3977" s="11">
        <v>990</v>
      </c>
      <c r="B3977" s="11" t="str">
        <f t="shared" si="73"/>
        <v>Charles G. Koch Charitable Foundation_Lafave20173150</v>
      </c>
      <c r="C3977" s="11" t="s">
        <v>19</v>
      </c>
      <c r="D3977" s="11" t="s">
        <v>2079</v>
      </c>
      <c r="E3977" s="11" t="s">
        <v>2079</v>
      </c>
      <c r="F3977" s="4">
        <v>3150</v>
      </c>
      <c r="G3977" s="3">
        <v>2017</v>
      </c>
      <c r="H3977" s="3" t="s">
        <v>21</v>
      </c>
      <c r="I3977" s="12" t="s">
        <v>31</v>
      </c>
      <c r="J3977" s="3">
        <v>589</v>
      </c>
      <c r="K3977" s="3" t="str">
        <f>IF(VLOOKUP(D3977,'Resources Final'!A:C,3,FALSE)=0,"",VLOOKUP(D3977,'Resources Final'!A:C,3,FALSE))</f>
        <v>Y</v>
      </c>
      <c r="L3977" s="3" t="str">
        <f>IF(VLOOKUP(D3977,'Resources Final'!A:D,4,FALSE)=0,"",VLOOKUP(D3977,'Resources Final'!A:D,4,FALSE))</f>
        <v/>
      </c>
      <c r="M3977" s="3" t="str">
        <f>IF(VLOOKUP(D3977,'Resources Final'!A:E,5,FALSE)=0,"",VLOOKUP(D3977,'Resources Final'!A:E,5,FALSE))</f>
        <v/>
      </c>
      <c r="N3977" s="7" t="str">
        <f>IF(VLOOKUP(D3977,'Resources Final'!A:F,6,FALSE)=0,"",VLOOKUP(D3977,'Resources Final'!A:F,6,FALSE))</f>
        <v/>
      </c>
      <c r="O3977" s="3" t="str">
        <f>IF(VLOOKUP(D3977,'Resources Final'!A:G,7,FALSE)=0,"",VLOOKUP(D3977,'Resources Final'!A:G,7,FALSE))</f>
        <v/>
      </c>
    </row>
    <row r="3978" spans="1:15" x14ac:dyDescent="0.2">
      <c r="A3978" s="11">
        <v>990</v>
      </c>
      <c r="B3978" s="11" t="str">
        <f t="shared" si="73"/>
        <v>Charles G. Koch Charitable Foundation_Heritage Foundation, The2017200000</v>
      </c>
      <c r="C3978" s="11" t="s">
        <v>19</v>
      </c>
      <c r="D3978" s="11" t="s">
        <v>1570</v>
      </c>
      <c r="E3978" s="11" t="s">
        <v>1570</v>
      </c>
      <c r="F3978" s="4">
        <v>200000</v>
      </c>
      <c r="G3978" s="3">
        <v>2017</v>
      </c>
      <c r="H3978" s="3" t="s">
        <v>21</v>
      </c>
      <c r="I3978" s="12"/>
      <c r="J3978" s="3">
        <v>590</v>
      </c>
      <c r="K3978" s="3" t="str">
        <f>IF(VLOOKUP(D3978,'Resources Final'!A:C,3,FALSE)=0,"",VLOOKUP(D3978,'Resources Final'!A:C,3,FALSE))</f>
        <v/>
      </c>
      <c r="L3978" s="3" t="str">
        <f>IF(VLOOKUP(D3978,'Resources Final'!A:D,4,FALSE)=0,"",VLOOKUP(D3978,'Resources Final'!A:D,4,FALSE))</f>
        <v/>
      </c>
      <c r="M3978" s="3" t="str">
        <f>IF(VLOOKUP(D3978,'Resources Final'!A:E,5,FALSE)=0,"",VLOOKUP(D3978,'Resources Final'!A:E,5,FALSE))</f>
        <v/>
      </c>
      <c r="N3978" s="7" t="str">
        <f>IF(VLOOKUP(D3978,'Resources Final'!A:F,6,FALSE)=0,"",VLOOKUP(D3978,'Resources Final'!A:F,6,FALSE))</f>
        <v>https://www.desmogblog.com/heritage-foundation</v>
      </c>
      <c r="O3978" s="3" t="str">
        <f>IF(VLOOKUP(D3978,'Resources Final'!A:G,7,FALSE)=0,"",VLOOKUP(D3978,'Resources Final'!A:G,7,FALSE))</f>
        <v>Desmog</v>
      </c>
    </row>
    <row r="3979" spans="1:15" x14ac:dyDescent="0.2">
      <c r="A3979" s="11">
        <v>990</v>
      </c>
      <c r="B3979" s="11" t="str">
        <f t="shared" si="73"/>
        <v>Charles G. Koch Charitable Foundation_Buckeye Institute for Public Policy Solutions2017155000</v>
      </c>
      <c r="C3979" s="11" t="s">
        <v>19</v>
      </c>
      <c r="D3979" s="11" t="s">
        <v>520</v>
      </c>
      <c r="E3979" s="11" t="s">
        <v>520</v>
      </c>
      <c r="F3979" s="4">
        <v>155000</v>
      </c>
      <c r="G3979" s="3">
        <v>2017</v>
      </c>
      <c r="H3979" s="3" t="s">
        <v>21</v>
      </c>
      <c r="I3979" s="12"/>
      <c r="J3979" s="3">
        <v>591</v>
      </c>
      <c r="K3979" s="3" t="str">
        <f>IF(VLOOKUP(D3979,'Resources Final'!A:C,3,FALSE)=0,"",VLOOKUP(D3979,'Resources Final'!A:C,3,FALSE))</f>
        <v/>
      </c>
      <c r="L3979" s="3" t="str">
        <f>IF(VLOOKUP(D3979,'Resources Final'!A:D,4,FALSE)=0,"",VLOOKUP(D3979,'Resources Final'!A:D,4,FALSE))</f>
        <v/>
      </c>
      <c r="M3979" s="3" t="str">
        <f>IF(VLOOKUP(D3979,'Resources Final'!A:E,5,FALSE)=0,"",VLOOKUP(D3979,'Resources Final'!A:E,5,FALSE))</f>
        <v/>
      </c>
      <c r="N3979" s="7" t="str">
        <f>IF(VLOOKUP(D3979,'Resources Final'!A:F,6,FALSE)=0,"",VLOOKUP(D3979,'Resources Final'!A:F,6,FALSE))</f>
        <v>https://www.sourcewatch.org/index.php/The_Buckeye_Institute</v>
      </c>
      <c r="O3979" s="3" t="str">
        <f>IF(VLOOKUP(D3979,'Resources Final'!A:G,7,FALSE)=0,"",VLOOKUP(D3979,'Resources Final'!A:G,7,FALSE))</f>
        <v>Sourcewatch</v>
      </c>
    </row>
    <row r="3980" spans="1:15" x14ac:dyDescent="0.2">
      <c r="A3980" s="11">
        <v>990</v>
      </c>
      <c r="B3980" s="11" t="str">
        <f t="shared" si="73"/>
        <v>Charles G. Koch Charitable Foundation_Piotrowski20173825</v>
      </c>
      <c r="C3980" s="11" t="s">
        <v>19</v>
      </c>
      <c r="D3980" s="11" t="s">
        <v>2864</v>
      </c>
      <c r="E3980" s="11" t="s">
        <v>2864</v>
      </c>
      <c r="F3980" s="4">
        <v>3825</v>
      </c>
      <c r="G3980" s="3">
        <v>2017</v>
      </c>
      <c r="H3980" s="3" t="s">
        <v>21</v>
      </c>
      <c r="I3980" s="12" t="s">
        <v>31</v>
      </c>
      <c r="J3980" s="3">
        <v>592</v>
      </c>
      <c r="K3980" s="3" t="str">
        <f>IF(VLOOKUP(D3980,'Resources Final'!A:C,3,FALSE)=0,"",VLOOKUP(D3980,'Resources Final'!A:C,3,FALSE))</f>
        <v>Y</v>
      </c>
      <c r="L3980" s="3" t="str">
        <f>IF(VLOOKUP(D3980,'Resources Final'!A:D,4,FALSE)=0,"",VLOOKUP(D3980,'Resources Final'!A:D,4,FALSE))</f>
        <v/>
      </c>
      <c r="M3980" s="3" t="str">
        <f>IF(VLOOKUP(D3980,'Resources Final'!A:E,5,FALSE)=0,"",VLOOKUP(D3980,'Resources Final'!A:E,5,FALSE))</f>
        <v/>
      </c>
      <c r="N3980" s="7" t="str">
        <f>IF(VLOOKUP(D3980,'Resources Final'!A:F,6,FALSE)=0,"",VLOOKUP(D3980,'Resources Final'!A:F,6,FALSE))</f>
        <v/>
      </c>
      <c r="O3980" s="3" t="str">
        <f>IF(VLOOKUP(D3980,'Resources Final'!A:G,7,FALSE)=0,"",VLOOKUP(D3980,'Resources Final'!A:G,7,FALSE))</f>
        <v/>
      </c>
    </row>
    <row r="3981" spans="1:15" x14ac:dyDescent="0.2">
      <c r="A3981" s="11">
        <v>990</v>
      </c>
      <c r="B3981" s="11" t="str">
        <f t="shared" si="73"/>
        <v>Charles G. Koch Charitable Foundation_Hollins University20172500</v>
      </c>
      <c r="C3981" s="11" t="s">
        <v>19</v>
      </c>
      <c r="D3981" s="11" t="s">
        <v>1606</v>
      </c>
      <c r="E3981" s="11" t="s">
        <v>1606</v>
      </c>
      <c r="F3981" s="4">
        <v>2500</v>
      </c>
      <c r="G3981" s="3">
        <v>2017</v>
      </c>
      <c r="H3981" s="3" t="s">
        <v>21</v>
      </c>
      <c r="I3981" s="12"/>
      <c r="J3981" s="3">
        <v>593</v>
      </c>
      <c r="K3981" s="3" t="str">
        <f>IF(VLOOKUP(D3981,'Resources Final'!A:C,3,FALSE)=0,"",VLOOKUP(D3981,'Resources Final'!A:C,3,FALSE))</f>
        <v/>
      </c>
      <c r="L3981" s="3" t="str">
        <f>IF(VLOOKUP(D3981,'Resources Final'!A:D,4,FALSE)=0,"",VLOOKUP(D3981,'Resources Final'!A:D,4,FALSE))</f>
        <v>Y</v>
      </c>
      <c r="M3981" s="3" t="str">
        <f>IF(VLOOKUP(D3981,'Resources Final'!A:E,5,FALSE)=0,"",VLOOKUP(D3981,'Resources Final'!A:E,5,FALSE))</f>
        <v/>
      </c>
      <c r="N3981" s="7" t="str">
        <f>IF(VLOOKUP(D3981,'Resources Final'!A:F,6,FALSE)=0,"",VLOOKUP(D3981,'Resources Final'!A:F,6,FALSE))</f>
        <v/>
      </c>
      <c r="O3981" s="3" t="str">
        <f>IF(VLOOKUP(D3981,'Resources Final'!A:G,7,FALSE)=0,"",VLOOKUP(D3981,'Resources Final'!A:G,7,FALSE))</f>
        <v/>
      </c>
    </row>
    <row r="3982" spans="1:15" x14ac:dyDescent="0.2">
      <c r="A3982" s="11">
        <v>990</v>
      </c>
      <c r="B3982" s="11" t="str">
        <f t="shared" si="73"/>
        <v>Charles G. Koch Charitable Foundation_St John's University201767500</v>
      </c>
      <c r="C3982" s="11" t="s">
        <v>19</v>
      </c>
      <c r="D3982" s="11" t="s">
        <v>3401</v>
      </c>
      <c r="E3982" s="11" t="s">
        <v>3401</v>
      </c>
      <c r="F3982" s="4">
        <v>67500</v>
      </c>
      <c r="G3982" s="3">
        <v>2017</v>
      </c>
      <c r="H3982" s="3" t="s">
        <v>21</v>
      </c>
      <c r="I3982" s="12"/>
      <c r="J3982" s="3">
        <v>594</v>
      </c>
      <c r="K3982" s="3" t="str">
        <f>IF(VLOOKUP(D3982,'Resources Final'!A:C,3,FALSE)=0,"",VLOOKUP(D3982,'Resources Final'!A:C,3,FALSE))</f>
        <v/>
      </c>
      <c r="L3982" s="3" t="str">
        <f>IF(VLOOKUP(D3982,'Resources Final'!A:D,4,FALSE)=0,"",VLOOKUP(D3982,'Resources Final'!A:D,4,FALSE))</f>
        <v>Y</v>
      </c>
      <c r="M3982" s="3" t="str">
        <f>IF(VLOOKUP(D3982,'Resources Final'!A:E,5,FALSE)=0,"",VLOOKUP(D3982,'Resources Final'!A:E,5,FALSE))</f>
        <v/>
      </c>
      <c r="N3982" s="7" t="str">
        <f>IF(VLOOKUP(D3982,'Resources Final'!A:F,6,FALSE)=0,"",VLOOKUP(D3982,'Resources Final'!A:F,6,FALSE))</f>
        <v/>
      </c>
      <c r="O3982" s="3" t="str">
        <f>IF(VLOOKUP(D3982,'Resources Final'!A:G,7,FALSE)=0,"",VLOOKUP(D3982,'Resources Final'!A:G,7,FALSE))</f>
        <v/>
      </c>
    </row>
    <row r="3983" spans="1:15" x14ac:dyDescent="0.2">
      <c r="A3983" s="11">
        <v>990</v>
      </c>
      <c r="B3983" s="11" t="str">
        <f t="shared" si="73"/>
        <v>Charles G. Koch Charitable Foundation_Winterton20173600</v>
      </c>
      <c r="C3983" s="11" t="s">
        <v>19</v>
      </c>
      <c r="D3983" s="11" t="s">
        <v>4062</v>
      </c>
      <c r="E3983" s="11" t="s">
        <v>4062</v>
      </c>
      <c r="F3983" s="4">
        <v>3600</v>
      </c>
      <c r="G3983" s="3">
        <v>2017</v>
      </c>
      <c r="H3983" s="3" t="s">
        <v>21</v>
      </c>
      <c r="I3983" s="12" t="s">
        <v>31</v>
      </c>
      <c r="J3983" s="3">
        <v>595</v>
      </c>
      <c r="K3983" s="3" t="str">
        <f>IF(VLOOKUP(D3983,'Resources Final'!A:C,3,FALSE)=0,"",VLOOKUP(D3983,'Resources Final'!A:C,3,FALSE))</f>
        <v>Y</v>
      </c>
      <c r="L3983" s="3" t="str">
        <f>IF(VLOOKUP(D3983,'Resources Final'!A:D,4,FALSE)=0,"",VLOOKUP(D3983,'Resources Final'!A:D,4,FALSE))</f>
        <v/>
      </c>
      <c r="M3983" s="3" t="str">
        <f>IF(VLOOKUP(D3983,'Resources Final'!A:E,5,FALSE)=0,"",VLOOKUP(D3983,'Resources Final'!A:E,5,FALSE))</f>
        <v/>
      </c>
      <c r="N3983" s="7" t="str">
        <f>IF(VLOOKUP(D3983,'Resources Final'!A:F,6,FALSE)=0,"",VLOOKUP(D3983,'Resources Final'!A:F,6,FALSE))</f>
        <v/>
      </c>
      <c r="O3983" s="3" t="str">
        <f>IF(VLOOKUP(D3983,'Resources Final'!A:G,7,FALSE)=0,"",VLOOKUP(D3983,'Resources Final'!A:G,7,FALSE))</f>
        <v/>
      </c>
    </row>
    <row r="3984" spans="1:15" x14ac:dyDescent="0.2">
      <c r="A3984" s="11">
        <v>990</v>
      </c>
      <c r="B3984" s="11" t="str">
        <f t="shared" si="73"/>
        <v>Charles G. Koch Charitable Foundation_University of Richmond201715700</v>
      </c>
      <c r="C3984" s="11" t="s">
        <v>19</v>
      </c>
      <c r="D3984" s="11" t="s">
        <v>3811</v>
      </c>
      <c r="E3984" s="11" t="s">
        <v>3811</v>
      </c>
      <c r="F3984" s="4">
        <v>15700</v>
      </c>
      <c r="G3984" s="3">
        <v>2017</v>
      </c>
      <c r="H3984" s="3" t="s">
        <v>21</v>
      </c>
      <c r="I3984" s="12"/>
      <c r="J3984" s="3">
        <v>596</v>
      </c>
      <c r="K3984" s="3" t="str">
        <f>IF(VLOOKUP(D3984,'Resources Final'!A:C,3,FALSE)=0,"",VLOOKUP(D3984,'Resources Final'!A:C,3,FALSE))</f>
        <v/>
      </c>
      <c r="L3984" s="3" t="str">
        <f>IF(VLOOKUP(D3984,'Resources Final'!A:D,4,FALSE)=0,"",VLOOKUP(D3984,'Resources Final'!A:D,4,FALSE))</f>
        <v>Y</v>
      </c>
      <c r="M3984" s="3" t="str">
        <f>IF(VLOOKUP(D3984,'Resources Final'!A:E,5,FALSE)=0,"",VLOOKUP(D3984,'Resources Final'!A:E,5,FALSE))</f>
        <v/>
      </c>
      <c r="N3984" s="7" t="str">
        <f>IF(VLOOKUP(D3984,'Resources Final'!A:F,6,FALSE)=0,"",VLOOKUP(D3984,'Resources Final'!A:F,6,FALSE))</f>
        <v/>
      </c>
      <c r="O3984" s="3" t="str">
        <f>IF(VLOOKUP(D3984,'Resources Final'!A:G,7,FALSE)=0,"",VLOOKUP(D3984,'Resources Final'!A:G,7,FALSE))</f>
        <v/>
      </c>
    </row>
    <row r="3985" spans="1:15" x14ac:dyDescent="0.2">
      <c r="A3985" s="11">
        <v>990</v>
      </c>
      <c r="B3985" s="11" t="str">
        <f t="shared" si="73"/>
        <v>Charles G. Koch Charitable Foundation_Francois20173150</v>
      </c>
      <c r="C3985" s="11" t="s">
        <v>19</v>
      </c>
      <c r="D3985" s="11" t="s">
        <v>1270</v>
      </c>
      <c r="E3985" s="11" t="s">
        <v>1270</v>
      </c>
      <c r="F3985" s="4">
        <v>3150</v>
      </c>
      <c r="G3985" s="3">
        <v>2017</v>
      </c>
      <c r="H3985" s="3" t="s">
        <v>21</v>
      </c>
      <c r="I3985" s="12" t="s">
        <v>31</v>
      </c>
      <c r="J3985" s="3">
        <v>597</v>
      </c>
      <c r="K3985" s="3" t="str">
        <f>IF(VLOOKUP(D3985,'Resources Final'!A:C,3,FALSE)=0,"",VLOOKUP(D3985,'Resources Final'!A:C,3,FALSE))</f>
        <v>Y</v>
      </c>
      <c r="L3985" s="3" t="str">
        <f>IF(VLOOKUP(D3985,'Resources Final'!A:D,4,FALSE)=0,"",VLOOKUP(D3985,'Resources Final'!A:D,4,FALSE))</f>
        <v/>
      </c>
      <c r="M3985" s="3" t="str">
        <f>IF(VLOOKUP(D3985,'Resources Final'!A:E,5,FALSE)=0,"",VLOOKUP(D3985,'Resources Final'!A:E,5,FALSE))</f>
        <v/>
      </c>
      <c r="N3985" s="7" t="str">
        <f>IF(VLOOKUP(D3985,'Resources Final'!A:F,6,FALSE)=0,"",VLOOKUP(D3985,'Resources Final'!A:F,6,FALSE))</f>
        <v/>
      </c>
      <c r="O3985" s="3" t="str">
        <f>IF(VLOOKUP(D3985,'Resources Final'!A:G,7,FALSE)=0,"",VLOOKUP(D3985,'Resources Final'!A:G,7,FALSE))</f>
        <v/>
      </c>
    </row>
    <row r="3986" spans="1:15" x14ac:dyDescent="0.2">
      <c r="A3986" s="11">
        <v>990</v>
      </c>
      <c r="B3986" s="11" t="str">
        <f t="shared" si="73"/>
        <v>Charles G. Koch Charitable Foundation_Patrick20174914</v>
      </c>
      <c r="C3986" s="11" t="s">
        <v>19</v>
      </c>
      <c r="D3986" s="11" t="s">
        <v>2815</v>
      </c>
      <c r="E3986" s="11" t="s">
        <v>2815</v>
      </c>
      <c r="F3986" s="4">
        <v>4914</v>
      </c>
      <c r="G3986" s="3">
        <v>2017</v>
      </c>
      <c r="H3986" s="3" t="s">
        <v>21</v>
      </c>
      <c r="I3986" s="12" t="s">
        <v>31</v>
      </c>
      <c r="J3986" s="3">
        <v>598</v>
      </c>
      <c r="K3986" s="3" t="str">
        <f>IF(VLOOKUP(D3986,'Resources Final'!A:C,3,FALSE)=0,"",VLOOKUP(D3986,'Resources Final'!A:C,3,FALSE))</f>
        <v>Y</v>
      </c>
      <c r="L3986" s="3" t="str">
        <f>IF(VLOOKUP(D3986,'Resources Final'!A:D,4,FALSE)=0,"",VLOOKUP(D3986,'Resources Final'!A:D,4,FALSE))</f>
        <v/>
      </c>
      <c r="M3986" s="3" t="str">
        <f>IF(VLOOKUP(D3986,'Resources Final'!A:E,5,FALSE)=0,"",VLOOKUP(D3986,'Resources Final'!A:E,5,FALSE))</f>
        <v/>
      </c>
      <c r="N3986" s="7" t="str">
        <f>IF(VLOOKUP(D3986,'Resources Final'!A:F,6,FALSE)=0,"",VLOOKUP(D3986,'Resources Final'!A:F,6,FALSE))</f>
        <v/>
      </c>
      <c r="O3986" s="3" t="str">
        <f>IF(VLOOKUP(D3986,'Resources Final'!A:G,7,FALSE)=0,"",VLOOKUP(D3986,'Resources Final'!A:G,7,FALSE))</f>
        <v/>
      </c>
    </row>
    <row r="3987" spans="1:15" x14ac:dyDescent="0.2">
      <c r="A3987" s="11">
        <v>990</v>
      </c>
      <c r="B3987" s="11" t="str">
        <f t="shared" si="73"/>
        <v>Charles G. Koch Charitable Foundation_Owens20174725</v>
      </c>
      <c r="C3987" s="11" t="s">
        <v>19</v>
      </c>
      <c r="D3987" s="11" t="s">
        <v>2764</v>
      </c>
      <c r="E3987" s="11" t="s">
        <v>2764</v>
      </c>
      <c r="F3987" s="4">
        <v>4725</v>
      </c>
      <c r="G3987" s="3">
        <v>2017</v>
      </c>
      <c r="H3987" s="3" t="s">
        <v>21</v>
      </c>
      <c r="I3987" s="12" t="s">
        <v>31</v>
      </c>
      <c r="J3987" s="3">
        <v>599</v>
      </c>
      <c r="K3987" s="3" t="str">
        <f>IF(VLOOKUP(D3987,'Resources Final'!A:C,3,FALSE)=0,"",VLOOKUP(D3987,'Resources Final'!A:C,3,FALSE))</f>
        <v>Y</v>
      </c>
      <c r="L3987" s="3" t="str">
        <f>IF(VLOOKUP(D3987,'Resources Final'!A:D,4,FALSE)=0,"",VLOOKUP(D3987,'Resources Final'!A:D,4,FALSE))</f>
        <v/>
      </c>
      <c r="M3987" s="3" t="str">
        <f>IF(VLOOKUP(D3987,'Resources Final'!A:E,5,FALSE)=0,"",VLOOKUP(D3987,'Resources Final'!A:E,5,FALSE))</f>
        <v/>
      </c>
      <c r="N3987" s="7" t="str">
        <f>IF(VLOOKUP(D3987,'Resources Final'!A:F,6,FALSE)=0,"",VLOOKUP(D3987,'Resources Final'!A:F,6,FALSE))</f>
        <v/>
      </c>
      <c r="O3987" s="3" t="str">
        <f>IF(VLOOKUP(D3987,'Resources Final'!A:G,7,FALSE)=0,"",VLOOKUP(D3987,'Resources Final'!A:G,7,FALSE))</f>
        <v/>
      </c>
    </row>
    <row r="3988" spans="1:15" x14ac:dyDescent="0.2">
      <c r="A3988" s="11">
        <v>990</v>
      </c>
      <c r="B3988" s="11" t="str">
        <f t="shared" si="73"/>
        <v>Charles G. Koch Charitable Foundation_Roanoke-Chowan Community College20176600</v>
      </c>
      <c r="C3988" s="11" t="s">
        <v>19</v>
      </c>
      <c r="D3988" s="11" t="s">
        <v>3076</v>
      </c>
      <c r="E3988" s="11" t="s">
        <v>3076</v>
      </c>
      <c r="F3988" s="4">
        <v>6600</v>
      </c>
      <c r="G3988" s="3">
        <v>2017</v>
      </c>
      <c r="H3988" s="3" t="s">
        <v>21</v>
      </c>
      <c r="I3988" s="12"/>
      <c r="J3988" s="3">
        <v>600</v>
      </c>
      <c r="K3988" s="3" t="str">
        <f>IF(VLOOKUP(D3988,'Resources Final'!A:C,3,FALSE)=0,"",VLOOKUP(D3988,'Resources Final'!A:C,3,FALSE))</f>
        <v/>
      </c>
      <c r="L3988" s="3" t="str">
        <f>IF(VLOOKUP(D3988,'Resources Final'!A:D,4,FALSE)=0,"",VLOOKUP(D3988,'Resources Final'!A:D,4,FALSE))</f>
        <v>Y</v>
      </c>
      <c r="M3988" s="3" t="str">
        <f>IF(VLOOKUP(D3988,'Resources Final'!A:E,5,FALSE)=0,"",VLOOKUP(D3988,'Resources Final'!A:E,5,FALSE))</f>
        <v/>
      </c>
      <c r="N3988" s="7" t="str">
        <f>IF(VLOOKUP(D3988,'Resources Final'!A:F,6,FALSE)=0,"",VLOOKUP(D3988,'Resources Final'!A:F,6,FALSE))</f>
        <v/>
      </c>
      <c r="O3988" s="3" t="str">
        <f>IF(VLOOKUP(D3988,'Resources Final'!A:G,7,FALSE)=0,"",VLOOKUP(D3988,'Resources Final'!A:G,7,FALSE))</f>
        <v/>
      </c>
    </row>
    <row r="3989" spans="1:15" x14ac:dyDescent="0.2">
      <c r="A3989" s="11">
        <v>990</v>
      </c>
      <c r="B3989" s="11" t="str">
        <f t="shared" si="73"/>
        <v>Charles G. Koch Charitable Foundation_McGill University2017153990</v>
      </c>
      <c r="C3989" s="11" t="s">
        <v>19</v>
      </c>
      <c r="D3989" s="11" t="s">
        <v>2386</v>
      </c>
      <c r="E3989" s="11" t="s">
        <v>2386</v>
      </c>
      <c r="F3989" s="4">
        <v>153990</v>
      </c>
      <c r="G3989" s="3">
        <v>2017</v>
      </c>
      <c r="H3989" s="3" t="s">
        <v>21</v>
      </c>
      <c r="I3989" s="12"/>
      <c r="J3989" s="3">
        <v>601</v>
      </c>
      <c r="K3989" s="3" t="str">
        <f>IF(VLOOKUP(D3989,'Resources Final'!A:C,3,FALSE)=0,"",VLOOKUP(D3989,'Resources Final'!A:C,3,FALSE))</f>
        <v/>
      </c>
      <c r="L3989" s="3" t="str">
        <f>IF(VLOOKUP(D3989,'Resources Final'!A:D,4,FALSE)=0,"",VLOOKUP(D3989,'Resources Final'!A:D,4,FALSE))</f>
        <v>Y</v>
      </c>
      <c r="M3989" s="3" t="str">
        <f>IF(VLOOKUP(D3989,'Resources Final'!A:E,5,FALSE)=0,"",VLOOKUP(D3989,'Resources Final'!A:E,5,FALSE))</f>
        <v/>
      </c>
      <c r="N3989" s="7" t="str">
        <f>IF(VLOOKUP(D3989,'Resources Final'!A:F,6,FALSE)=0,"",VLOOKUP(D3989,'Resources Final'!A:F,6,FALSE))</f>
        <v/>
      </c>
      <c r="O3989" s="3" t="str">
        <f>IF(VLOOKUP(D3989,'Resources Final'!A:G,7,FALSE)=0,"",VLOOKUP(D3989,'Resources Final'!A:G,7,FALSE))</f>
        <v/>
      </c>
    </row>
    <row r="3990" spans="1:15" x14ac:dyDescent="0.2">
      <c r="A3990" s="11">
        <v>990</v>
      </c>
      <c r="B3990" s="11" t="str">
        <f t="shared" si="73"/>
        <v>Charles G. Koch Charitable Foundation_Cunningham20173825</v>
      </c>
      <c r="C3990" s="11" t="s">
        <v>19</v>
      </c>
      <c r="D3990" s="11" t="s">
        <v>890</v>
      </c>
      <c r="E3990" s="11" t="s">
        <v>890</v>
      </c>
      <c r="F3990" s="4">
        <v>3825</v>
      </c>
      <c r="G3990" s="3">
        <v>2017</v>
      </c>
      <c r="H3990" s="3" t="s">
        <v>21</v>
      </c>
      <c r="I3990" s="12" t="s">
        <v>31</v>
      </c>
      <c r="J3990" s="3">
        <v>602</v>
      </c>
      <c r="K3990" s="3" t="str">
        <f>IF(VLOOKUP(D3990,'Resources Final'!A:C,3,FALSE)=0,"",VLOOKUP(D3990,'Resources Final'!A:C,3,FALSE))</f>
        <v>Y</v>
      </c>
      <c r="L3990" s="3" t="str">
        <f>IF(VLOOKUP(D3990,'Resources Final'!A:D,4,FALSE)=0,"",VLOOKUP(D3990,'Resources Final'!A:D,4,FALSE))</f>
        <v/>
      </c>
      <c r="M3990" s="3" t="str">
        <f>IF(VLOOKUP(D3990,'Resources Final'!A:E,5,FALSE)=0,"",VLOOKUP(D3990,'Resources Final'!A:E,5,FALSE))</f>
        <v/>
      </c>
      <c r="N3990" s="7" t="str">
        <f>IF(VLOOKUP(D3990,'Resources Final'!A:F,6,FALSE)=0,"",VLOOKUP(D3990,'Resources Final'!A:F,6,FALSE))</f>
        <v/>
      </c>
      <c r="O3990" s="3" t="str">
        <f>IF(VLOOKUP(D3990,'Resources Final'!A:G,7,FALSE)=0,"",VLOOKUP(D3990,'Resources Final'!A:G,7,FALSE))</f>
        <v/>
      </c>
    </row>
    <row r="3991" spans="1:15" x14ac:dyDescent="0.2">
      <c r="A3991" s="11">
        <v>990</v>
      </c>
      <c r="B3991" s="11" t="str">
        <f t="shared" si="73"/>
        <v>Charles G. Koch Charitable Foundation_Research Foundation of Cuny201768600</v>
      </c>
      <c r="C3991" s="11" t="s">
        <v>19</v>
      </c>
      <c r="D3991" s="11" t="s">
        <v>4179</v>
      </c>
      <c r="E3991" s="11" t="s">
        <v>3037</v>
      </c>
      <c r="F3991" s="4">
        <v>68600</v>
      </c>
      <c r="G3991" s="3">
        <v>2017</v>
      </c>
      <c r="H3991" s="3" t="s">
        <v>21</v>
      </c>
      <c r="I3991" s="12"/>
      <c r="J3991" s="3">
        <v>603</v>
      </c>
      <c r="K3991" s="3" t="str">
        <f>IF(VLOOKUP(D3991,'Resources Final'!A:C,3,FALSE)=0,"",VLOOKUP(D3991,'Resources Final'!A:C,3,FALSE))</f>
        <v/>
      </c>
      <c r="L3991" s="3" t="str">
        <f>IF(VLOOKUP(D3991,'Resources Final'!A:D,4,FALSE)=0,"",VLOOKUP(D3991,'Resources Final'!A:D,4,FALSE))</f>
        <v>Y</v>
      </c>
      <c r="M3991" s="3" t="str">
        <f>IF(VLOOKUP(D3991,'Resources Final'!A:E,5,FALSE)=0,"",VLOOKUP(D3991,'Resources Final'!A:E,5,FALSE))</f>
        <v/>
      </c>
      <c r="N3991" s="7" t="str">
        <f>IF(VLOOKUP(D3991,'Resources Final'!A:F,6,FALSE)=0,"",VLOOKUP(D3991,'Resources Final'!A:F,6,FALSE))</f>
        <v/>
      </c>
      <c r="O3991" s="3" t="str">
        <f>IF(VLOOKUP(D3991,'Resources Final'!A:G,7,FALSE)=0,"",VLOOKUP(D3991,'Resources Final'!A:G,7,FALSE))</f>
        <v/>
      </c>
    </row>
    <row r="3992" spans="1:15" x14ac:dyDescent="0.2">
      <c r="A3992" s="11">
        <v>990</v>
      </c>
      <c r="B3992" s="11" t="str">
        <f t="shared" si="73"/>
        <v>Charles G. Koch Charitable Foundation_Morehouse College201754000</v>
      </c>
      <c r="C3992" s="11" t="s">
        <v>19</v>
      </c>
      <c r="D3992" s="11" t="s">
        <v>2529</v>
      </c>
      <c r="E3992" s="11" t="s">
        <v>2529</v>
      </c>
      <c r="F3992" s="4">
        <v>54000</v>
      </c>
      <c r="G3992" s="3">
        <v>2017</v>
      </c>
      <c r="H3992" s="3" t="s">
        <v>21</v>
      </c>
      <c r="I3992" s="12"/>
      <c r="J3992" s="3">
        <v>604</v>
      </c>
      <c r="K3992" s="3" t="str">
        <f>IF(VLOOKUP(D3992,'Resources Final'!A:C,3,FALSE)=0,"",VLOOKUP(D3992,'Resources Final'!A:C,3,FALSE))</f>
        <v/>
      </c>
      <c r="L3992" s="3" t="str">
        <f>IF(VLOOKUP(D3992,'Resources Final'!A:D,4,FALSE)=0,"",VLOOKUP(D3992,'Resources Final'!A:D,4,FALSE))</f>
        <v>Y</v>
      </c>
      <c r="M3992" s="3" t="str">
        <f>IF(VLOOKUP(D3992,'Resources Final'!A:E,5,FALSE)=0,"",VLOOKUP(D3992,'Resources Final'!A:E,5,FALSE))</f>
        <v/>
      </c>
      <c r="N3992" s="7" t="str">
        <f>IF(VLOOKUP(D3992,'Resources Final'!A:F,6,FALSE)=0,"",VLOOKUP(D3992,'Resources Final'!A:F,6,FALSE))</f>
        <v/>
      </c>
      <c r="O3992" s="3" t="str">
        <f>IF(VLOOKUP(D3992,'Resources Final'!A:G,7,FALSE)=0,"",VLOOKUP(D3992,'Resources Final'!A:G,7,FALSE))</f>
        <v/>
      </c>
    </row>
    <row r="3993" spans="1:15" x14ac:dyDescent="0.2">
      <c r="A3993" s="11">
        <v>990</v>
      </c>
      <c r="B3993" s="11" t="str">
        <f t="shared" si="73"/>
        <v>Charles G. Koch Charitable Foundation_Kennesaw State University Foundation201733000</v>
      </c>
      <c r="C3993" s="11" t="s">
        <v>19</v>
      </c>
      <c r="D3993" s="11" t="s">
        <v>1980</v>
      </c>
      <c r="E3993" s="11" t="s">
        <v>1979</v>
      </c>
      <c r="F3993" s="4">
        <v>33000</v>
      </c>
      <c r="G3993" s="3">
        <v>2017</v>
      </c>
      <c r="H3993" s="3" t="s">
        <v>21</v>
      </c>
      <c r="I3993" s="12"/>
      <c r="J3993" s="3">
        <v>605</v>
      </c>
      <c r="K3993" s="3" t="str">
        <f>IF(VLOOKUP(D3993,'Resources Final'!A:C,3,FALSE)=0,"",VLOOKUP(D3993,'Resources Final'!A:C,3,FALSE))</f>
        <v/>
      </c>
      <c r="L3993" s="3" t="str">
        <f>IF(VLOOKUP(D3993,'Resources Final'!A:D,4,FALSE)=0,"",VLOOKUP(D3993,'Resources Final'!A:D,4,FALSE))</f>
        <v>Y</v>
      </c>
      <c r="M3993" s="3" t="str">
        <f>IF(VLOOKUP(D3993,'Resources Final'!A:E,5,FALSE)=0,"",VLOOKUP(D3993,'Resources Final'!A:E,5,FALSE))</f>
        <v/>
      </c>
      <c r="N3993" s="7" t="str">
        <f>IF(VLOOKUP(D3993,'Resources Final'!A:F,6,FALSE)=0,"",VLOOKUP(D3993,'Resources Final'!A:F,6,FALSE))</f>
        <v/>
      </c>
      <c r="O3993" s="3" t="str">
        <f>IF(VLOOKUP(D3993,'Resources Final'!A:G,7,FALSE)=0,"",VLOOKUP(D3993,'Resources Final'!A:G,7,FALSE))</f>
        <v/>
      </c>
    </row>
    <row r="3994" spans="1:15" x14ac:dyDescent="0.2">
      <c r="A3994" s="11">
        <v>990</v>
      </c>
      <c r="B3994" s="11" t="str">
        <f t="shared" si="73"/>
        <v>Charles G. Koch Charitable Foundation_Taliesin Nexus2017470280</v>
      </c>
      <c r="C3994" s="11" t="s">
        <v>19</v>
      </c>
      <c r="D3994" s="11" t="s">
        <v>3523</v>
      </c>
      <c r="E3994" s="11" t="s">
        <v>3523</v>
      </c>
      <c r="F3994" s="4">
        <v>470280</v>
      </c>
      <c r="G3994" s="3">
        <v>2017</v>
      </c>
      <c r="H3994" s="3" t="s">
        <v>21</v>
      </c>
      <c r="I3994" s="12"/>
      <c r="J3994" s="3">
        <v>606</v>
      </c>
      <c r="K3994" s="3" t="str">
        <f>IF(VLOOKUP(D3994,'Resources Final'!A:C,3,FALSE)=0,"",VLOOKUP(D3994,'Resources Final'!A:C,3,FALSE))</f>
        <v/>
      </c>
      <c r="L3994" s="3" t="str">
        <f>IF(VLOOKUP(D3994,'Resources Final'!A:D,4,FALSE)=0,"",VLOOKUP(D3994,'Resources Final'!A:D,4,FALSE))</f>
        <v/>
      </c>
      <c r="M3994" s="3" t="str">
        <f>IF(VLOOKUP(D3994,'Resources Final'!A:E,5,FALSE)=0,"",VLOOKUP(D3994,'Resources Final'!A:E,5,FALSE))</f>
        <v/>
      </c>
      <c r="N3994" s="7" t="str">
        <f>IF(VLOOKUP(D3994,'Resources Final'!A:F,6,FALSE)=0,"",VLOOKUP(D3994,'Resources Final'!A:F,6,FALSE))</f>
        <v/>
      </c>
      <c r="O3994" s="3" t="str">
        <f>IF(VLOOKUP(D3994,'Resources Final'!A:G,7,FALSE)=0,"",VLOOKUP(D3994,'Resources Final'!A:G,7,FALSE))</f>
        <v/>
      </c>
    </row>
    <row r="3995" spans="1:15" x14ac:dyDescent="0.2">
      <c r="A3995" s="11">
        <v>990</v>
      </c>
      <c r="B3995" s="11" t="str">
        <f t="shared" si="73"/>
        <v>Charles G. Koch Charitable Foundation_Azusa Pacific University201725200</v>
      </c>
      <c r="C3995" s="11" t="s">
        <v>19</v>
      </c>
      <c r="D3995" s="11" t="s">
        <v>301</v>
      </c>
      <c r="E3995" s="11" t="s">
        <v>301</v>
      </c>
      <c r="F3995" s="4">
        <v>25200</v>
      </c>
      <c r="G3995" s="3">
        <v>2017</v>
      </c>
      <c r="H3995" s="3" t="s">
        <v>21</v>
      </c>
      <c r="I3995" s="12"/>
      <c r="J3995" s="3">
        <v>607</v>
      </c>
      <c r="K3995" s="3" t="str">
        <f>IF(VLOOKUP(D3995,'Resources Final'!A:C,3,FALSE)=0,"",VLOOKUP(D3995,'Resources Final'!A:C,3,FALSE))</f>
        <v/>
      </c>
      <c r="L3995" s="3" t="str">
        <f>IF(VLOOKUP(D3995,'Resources Final'!A:D,4,FALSE)=0,"",VLOOKUP(D3995,'Resources Final'!A:D,4,FALSE))</f>
        <v>Y</v>
      </c>
      <c r="M3995" s="3" t="str">
        <f>IF(VLOOKUP(D3995,'Resources Final'!A:E,5,FALSE)=0,"",VLOOKUP(D3995,'Resources Final'!A:E,5,FALSE))</f>
        <v/>
      </c>
      <c r="N3995" s="7" t="str">
        <f>IF(VLOOKUP(D3995,'Resources Final'!A:F,6,FALSE)=0,"",VLOOKUP(D3995,'Resources Final'!A:F,6,FALSE))</f>
        <v/>
      </c>
      <c r="O3995" s="3" t="str">
        <f>IF(VLOOKUP(D3995,'Resources Final'!A:G,7,FALSE)=0,"",VLOOKUP(D3995,'Resources Final'!A:G,7,FALSE))</f>
        <v/>
      </c>
    </row>
    <row r="3996" spans="1:15" x14ac:dyDescent="0.2">
      <c r="A3996" s="11">
        <v>990</v>
      </c>
      <c r="B3996" s="11" t="str">
        <f t="shared" si="73"/>
        <v>Charles G. Koch Charitable Foundation_Texas A&amp;M University20174500</v>
      </c>
      <c r="C3996" s="11" t="s">
        <v>19</v>
      </c>
      <c r="D3996" s="11" t="s">
        <v>3550</v>
      </c>
      <c r="E3996" s="11" t="s">
        <v>3550</v>
      </c>
      <c r="F3996" s="4">
        <v>4500</v>
      </c>
      <c r="G3996" s="3">
        <v>2017</v>
      </c>
      <c r="H3996" s="3" t="s">
        <v>21</v>
      </c>
      <c r="I3996" s="12"/>
      <c r="J3996" s="3">
        <v>608</v>
      </c>
      <c r="K3996" s="3" t="str">
        <f>IF(VLOOKUP(D3996,'Resources Final'!A:C,3,FALSE)=0,"",VLOOKUP(D3996,'Resources Final'!A:C,3,FALSE))</f>
        <v/>
      </c>
      <c r="L3996" s="3" t="str">
        <f>IF(VLOOKUP(D3996,'Resources Final'!A:D,4,FALSE)=0,"",VLOOKUP(D3996,'Resources Final'!A:D,4,FALSE))</f>
        <v>Y</v>
      </c>
      <c r="M3996" s="3" t="str">
        <f>IF(VLOOKUP(D3996,'Resources Final'!A:E,5,FALSE)=0,"",VLOOKUP(D3996,'Resources Final'!A:E,5,FALSE))</f>
        <v/>
      </c>
      <c r="N3996" s="7" t="str">
        <f>IF(VLOOKUP(D3996,'Resources Final'!A:F,6,FALSE)=0,"",VLOOKUP(D3996,'Resources Final'!A:F,6,FALSE))</f>
        <v/>
      </c>
      <c r="O3996" s="3" t="str">
        <f>IF(VLOOKUP(D3996,'Resources Final'!A:G,7,FALSE)=0,"",VLOOKUP(D3996,'Resources Final'!A:G,7,FALSE))</f>
        <v/>
      </c>
    </row>
    <row r="3997" spans="1:15" x14ac:dyDescent="0.2">
      <c r="A3997" s="11">
        <v>990</v>
      </c>
      <c r="B3997" s="11" t="str">
        <f t="shared" si="73"/>
        <v>Charles G. Koch Charitable Foundation_Missouri State University20173000</v>
      </c>
      <c r="C3997" s="11" t="s">
        <v>19</v>
      </c>
      <c r="D3997" s="11" t="s">
        <v>2491</v>
      </c>
      <c r="E3997" s="11" t="s">
        <v>2491</v>
      </c>
      <c r="F3997" s="4">
        <v>3000</v>
      </c>
      <c r="G3997" s="3">
        <v>2017</v>
      </c>
      <c r="H3997" s="3" t="s">
        <v>21</v>
      </c>
      <c r="I3997" s="12"/>
      <c r="J3997" s="3">
        <v>609</v>
      </c>
      <c r="K3997" s="3" t="str">
        <f>IF(VLOOKUP(D3997,'Resources Final'!A:C,3,FALSE)=0,"",VLOOKUP(D3997,'Resources Final'!A:C,3,FALSE))</f>
        <v/>
      </c>
      <c r="L3997" s="3" t="str">
        <f>IF(VLOOKUP(D3997,'Resources Final'!A:D,4,FALSE)=0,"",VLOOKUP(D3997,'Resources Final'!A:D,4,FALSE))</f>
        <v>Y</v>
      </c>
      <c r="M3997" s="3" t="str">
        <f>IF(VLOOKUP(D3997,'Resources Final'!A:E,5,FALSE)=0,"",VLOOKUP(D3997,'Resources Final'!A:E,5,FALSE))</f>
        <v/>
      </c>
      <c r="N3997" s="7" t="str">
        <f>IF(VLOOKUP(D3997,'Resources Final'!A:F,6,FALSE)=0,"",VLOOKUP(D3997,'Resources Final'!A:F,6,FALSE))</f>
        <v/>
      </c>
      <c r="O3997" s="3" t="str">
        <f>IF(VLOOKUP(D3997,'Resources Final'!A:G,7,FALSE)=0,"",VLOOKUP(D3997,'Resources Final'!A:G,7,FALSE))</f>
        <v/>
      </c>
    </row>
    <row r="3998" spans="1:15" x14ac:dyDescent="0.2">
      <c r="A3998" s="11">
        <v>990</v>
      </c>
      <c r="B3998" s="11" t="str">
        <f t="shared" si="73"/>
        <v>Charles G. Koch Charitable Foundation_Arizona Christian University201710000</v>
      </c>
      <c r="C3998" s="11" t="s">
        <v>19</v>
      </c>
      <c r="D3998" s="11" t="s">
        <v>256</v>
      </c>
      <c r="E3998" s="11" t="s">
        <v>256</v>
      </c>
      <c r="F3998" s="4">
        <v>10000</v>
      </c>
      <c r="G3998" s="3">
        <v>2017</v>
      </c>
      <c r="H3998" s="3" t="s">
        <v>21</v>
      </c>
      <c r="I3998" s="12"/>
      <c r="J3998" s="3">
        <v>610</v>
      </c>
      <c r="K3998" s="3" t="str">
        <f>IF(VLOOKUP(D3998,'Resources Final'!A:C,3,FALSE)=0,"",VLOOKUP(D3998,'Resources Final'!A:C,3,FALSE))</f>
        <v/>
      </c>
      <c r="L3998" s="3" t="str">
        <f>IF(VLOOKUP(D3998,'Resources Final'!A:D,4,FALSE)=0,"",VLOOKUP(D3998,'Resources Final'!A:D,4,FALSE))</f>
        <v>Y</v>
      </c>
      <c r="M3998" s="3" t="str">
        <f>IF(VLOOKUP(D3998,'Resources Final'!A:E,5,FALSE)=0,"",VLOOKUP(D3998,'Resources Final'!A:E,5,FALSE))</f>
        <v/>
      </c>
      <c r="N3998" s="7" t="str">
        <f>IF(VLOOKUP(D3998,'Resources Final'!A:F,6,FALSE)=0,"",VLOOKUP(D3998,'Resources Final'!A:F,6,FALSE))</f>
        <v/>
      </c>
      <c r="O3998" s="3" t="str">
        <f>IF(VLOOKUP(D3998,'Resources Final'!A:G,7,FALSE)=0,"",VLOOKUP(D3998,'Resources Final'!A:G,7,FALSE))</f>
        <v/>
      </c>
    </row>
    <row r="3999" spans="1:15" x14ac:dyDescent="0.2">
      <c r="A3999" s="11">
        <v>990</v>
      </c>
      <c r="B3999" s="11" t="str">
        <f t="shared" si="73"/>
        <v>Charles G. Koch Charitable Foundation_Attias20173600</v>
      </c>
      <c r="C3999" s="11" t="s">
        <v>19</v>
      </c>
      <c r="D3999" s="11" t="s">
        <v>288</v>
      </c>
      <c r="E3999" s="11" t="s">
        <v>288</v>
      </c>
      <c r="F3999" s="4">
        <v>3600</v>
      </c>
      <c r="G3999" s="3">
        <v>2017</v>
      </c>
      <c r="H3999" s="3" t="s">
        <v>21</v>
      </c>
      <c r="I3999" s="12" t="s">
        <v>31</v>
      </c>
      <c r="J3999" s="3">
        <v>611</v>
      </c>
      <c r="K3999" s="3" t="str">
        <f>IF(VLOOKUP(D3999,'Resources Final'!A:C,3,FALSE)=0,"",VLOOKUP(D3999,'Resources Final'!A:C,3,FALSE))</f>
        <v>Y</v>
      </c>
      <c r="L3999" s="3" t="str">
        <f>IF(VLOOKUP(D3999,'Resources Final'!A:D,4,FALSE)=0,"",VLOOKUP(D3999,'Resources Final'!A:D,4,FALSE))</f>
        <v/>
      </c>
      <c r="M3999" s="3" t="str">
        <f>IF(VLOOKUP(D3999,'Resources Final'!A:E,5,FALSE)=0,"",VLOOKUP(D3999,'Resources Final'!A:E,5,FALSE))</f>
        <v/>
      </c>
      <c r="N3999" s="7" t="str">
        <f>IF(VLOOKUP(D3999,'Resources Final'!A:F,6,FALSE)=0,"",VLOOKUP(D3999,'Resources Final'!A:F,6,FALSE))</f>
        <v/>
      </c>
      <c r="O3999" s="3" t="str">
        <f>IF(VLOOKUP(D3999,'Resources Final'!A:G,7,FALSE)=0,"",VLOOKUP(D3999,'Resources Final'!A:G,7,FALSE))</f>
        <v/>
      </c>
    </row>
    <row r="4000" spans="1:15" x14ac:dyDescent="0.2">
      <c r="A4000" s="11">
        <v>990</v>
      </c>
      <c r="B4000" s="11" t="str">
        <f t="shared" si="73"/>
        <v>Charles G. Koch Charitable Foundation_Mississippi College School of Law201712100</v>
      </c>
      <c r="C4000" s="11" t="s">
        <v>19</v>
      </c>
      <c r="D4000" s="11" t="s">
        <v>2485</v>
      </c>
      <c r="E4000" s="11" t="s">
        <v>2485</v>
      </c>
      <c r="F4000" s="4">
        <v>12100</v>
      </c>
      <c r="G4000" s="3">
        <v>2017</v>
      </c>
      <c r="H4000" s="3" t="s">
        <v>21</v>
      </c>
      <c r="I4000" s="12"/>
      <c r="J4000" s="3">
        <v>612</v>
      </c>
      <c r="K4000" s="3" t="str">
        <f>IF(VLOOKUP(D4000,'Resources Final'!A:C,3,FALSE)=0,"",VLOOKUP(D4000,'Resources Final'!A:C,3,FALSE))</f>
        <v/>
      </c>
      <c r="L4000" s="3" t="str">
        <f>IF(VLOOKUP(D4000,'Resources Final'!A:D,4,FALSE)=0,"",VLOOKUP(D4000,'Resources Final'!A:D,4,FALSE))</f>
        <v>Y</v>
      </c>
      <c r="M4000" s="3" t="str">
        <f>IF(VLOOKUP(D4000,'Resources Final'!A:E,5,FALSE)=0,"",VLOOKUP(D4000,'Resources Final'!A:E,5,FALSE))</f>
        <v/>
      </c>
      <c r="N4000" s="7" t="str">
        <f>IF(VLOOKUP(D4000,'Resources Final'!A:F,6,FALSE)=0,"",VLOOKUP(D4000,'Resources Final'!A:F,6,FALSE))</f>
        <v/>
      </c>
      <c r="O4000" s="3" t="str">
        <f>IF(VLOOKUP(D4000,'Resources Final'!A:G,7,FALSE)=0,"",VLOOKUP(D4000,'Resources Final'!A:G,7,FALSE))</f>
        <v/>
      </c>
    </row>
    <row r="4001" spans="1:15" x14ac:dyDescent="0.2">
      <c r="A4001" s="11">
        <v>990</v>
      </c>
      <c r="B4001" s="11" t="str">
        <f t="shared" si="73"/>
        <v>Charles G. Koch Charitable Foundation_Vanderbilt University2017101000</v>
      </c>
      <c r="C4001" s="11" t="s">
        <v>19</v>
      </c>
      <c r="D4001" s="11" t="s">
        <v>3877</v>
      </c>
      <c r="E4001" s="11" t="s">
        <v>3877</v>
      </c>
      <c r="F4001" s="4">
        <v>101000</v>
      </c>
      <c r="G4001" s="3">
        <v>2017</v>
      </c>
      <c r="H4001" s="3" t="s">
        <v>21</v>
      </c>
      <c r="I4001" s="12"/>
      <c r="J4001" s="3">
        <v>613</v>
      </c>
      <c r="K4001" s="3" t="str">
        <f>IF(VLOOKUP(D4001,'Resources Final'!A:C,3,FALSE)=0,"",VLOOKUP(D4001,'Resources Final'!A:C,3,FALSE))</f>
        <v/>
      </c>
      <c r="L4001" s="3" t="str">
        <f>IF(VLOOKUP(D4001,'Resources Final'!A:D,4,FALSE)=0,"",VLOOKUP(D4001,'Resources Final'!A:D,4,FALSE))</f>
        <v>Y</v>
      </c>
      <c r="M4001" s="3" t="str">
        <f>IF(VLOOKUP(D4001,'Resources Final'!A:E,5,FALSE)=0,"",VLOOKUP(D4001,'Resources Final'!A:E,5,FALSE))</f>
        <v/>
      </c>
      <c r="N4001" s="7" t="str">
        <f>IF(VLOOKUP(D4001,'Resources Final'!A:F,6,FALSE)=0,"",VLOOKUP(D4001,'Resources Final'!A:F,6,FALSE))</f>
        <v/>
      </c>
      <c r="O4001" s="3" t="str">
        <f>IF(VLOOKUP(D4001,'Resources Final'!A:G,7,FALSE)=0,"",VLOOKUP(D4001,'Resources Final'!A:G,7,FALSE))</f>
        <v/>
      </c>
    </row>
    <row r="4002" spans="1:15" x14ac:dyDescent="0.2">
      <c r="A4002" s="11">
        <v>990</v>
      </c>
      <c r="B4002" s="11" t="str">
        <f t="shared" si="73"/>
        <v>Charles G. Koch Charitable Foundation_American Legislative Exchange Council2017383068</v>
      </c>
      <c r="C4002" s="11" t="s">
        <v>19</v>
      </c>
      <c r="D4002" s="11" t="s">
        <v>195</v>
      </c>
      <c r="E4002" s="11" t="s">
        <v>195</v>
      </c>
      <c r="F4002" s="4">
        <v>383068</v>
      </c>
      <c r="G4002" s="3">
        <v>2017</v>
      </c>
      <c r="H4002" s="3" t="s">
        <v>21</v>
      </c>
      <c r="I4002" s="12"/>
      <c r="J4002" s="3">
        <v>614</v>
      </c>
      <c r="K4002" s="3" t="str">
        <f>IF(VLOOKUP(D4002,'Resources Final'!A:C,3,FALSE)=0,"",VLOOKUP(D4002,'Resources Final'!A:C,3,FALSE))</f>
        <v/>
      </c>
      <c r="L4002" s="3" t="str">
        <f>IF(VLOOKUP(D4002,'Resources Final'!A:D,4,FALSE)=0,"",VLOOKUP(D4002,'Resources Final'!A:D,4,FALSE))</f>
        <v/>
      </c>
      <c r="M4002" s="3" t="str">
        <f>IF(VLOOKUP(D4002,'Resources Final'!A:E,5,FALSE)=0,"",VLOOKUP(D4002,'Resources Final'!A:E,5,FALSE))</f>
        <v/>
      </c>
      <c r="N4002" s="7" t="str">
        <f>IF(VLOOKUP(D4002,'Resources Final'!A:F,6,FALSE)=0,"",VLOOKUP(D4002,'Resources Final'!A:F,6,FALSE))</f>
        <v>https://www.desmogblog.com/american-legislative-exchange-council</v>
      </c>
      <c r="O4002" s="3" t="str">
        <f>IF(VLOOKUP(D4002,'Resources Final'!A:G,7,FALSE)=0,"",VLOOKUP(D4002,'Resources Final'!A:G,7,FALSE))</f>
        <v>Desmog</v>
      </c>
    </row>
    <row r="4003" spans="1:15" x14ac:dyDescent="0.2">
      <c r="A4003" s="11">
        <v>990</v>
      </c>
      <c r="B4003" s="11" t="str">
        <f t="shared" si="73"/>
        <v>Charles G. Koch Charitable Foundation_Prasad20173825</v>
      </c>
      <c r="C4003" s="11" t="s">
        <v>19</v>
      </c>
      <c r="D4003" s="11" t="s">
        <v>2892</v>
      </c>
      <c r="E4003" s="11" t="s">
        <v>2892</v>
      </c>
      <c r="F4003" s="4">
        <v>3825</v>
      </c>
      <c r="G4003" s="3">
        <v>2017</v>
      </c>
      <c r="H4003" s="3" t="s">
        <v>21</v>
      </c>
      <c r="I4003" s="12" t="s">
        <v>31</v>
      </c>
      <c r="J4003" s="3">
        <v>615</v>
      </c>
      <c r="K4003" s="3" t="str">
        <f>IF(VLOOKUP(D4003,'Resources Final'!A:C,3,FALSE)=0,"",VLOOKUP(D4003,'Resources Final'!A:C,3,FALSE))</f>
        <v>Y</v>
      </c>
      <c r="L4003" s="3" t="str">
        <f>IF(VLOOKUP(D4003,'Resources Final'!A:D,4,FALSE)=0,"",VLOOKUP(D4003,'Resources Final'!A:D,4,FALSE))</f>
        <v/>
      </c>
      <c r="M4003" s="3" t="str">
        <f>IF(VLOOKUP(D4003,'Resources Final'!A:E,5,FALSE)=0,"",VLOOKUP(D4003,'Resources Final'!A:E,5,FALSE))</f>
        <v/>
      </c>
      <c r="N4003" s="7" t="str">
        <f>IF(VLOOKUP(D4003,'Resources Final'!A:F,6,FALSE)=0,"",VLOOKUP(D4003,'Resources Final'!A:F,6,FALSE))</f>
        <v/>
      </c>
      <c r="O4003" s="3" t="str">
        <f>IF(VLOOKUP(D4003,'Resources Final'!A:G,7,FALSE)=0,"",VLOOKUP(D4003,'Resources Final'!A:G,7,FALSE))</f>
        <v/>
      </c>
    </row>
    <row r="4004" spans="1:15" x14ac:dyDescent="0.2">
      <c r="A4004" s="11">
        <v>990</v>
      </c>
      <c r="B4004" s="11" t="str">
        <f t="shared" si="73"/>
        <v>Charles G. Koch Charitable Foundation_Williams20173150</v>
      </c>
      <c r="C4004" s="11" t="s">
        <v>19</v>
      </c>
      <c r="D4004" s="11" t="s">
        <v>4041</v>
      </c>
      <c r="E4004" s="11" t="s">
        <v>4041</v>
      </c>
      <c r="F4004" s="4">
        <v>3150</v>
      </c>
      <c r="G4004" s="3">
        <v>2017</v>
      </c>
      <c r="H4004" s="3" t="s">
        <v>21</v>
      </c>
      <c r="I4004" s="12" t="s">
        <v>31</v>
      </c>
      <c r="J4004" s="3">
        <v>616</v>
      </c>
      <c r="K4004" s="3" t="str">
        <f>IF(VLOOKUP(D4004,'Resources Final'!A:C,3,FALSE)=0,"",VLOOKUP(D4004,'Resources Final'!A:C,3,FALSE))</f>
        <v>Y</v>
      </c>
      <c r="L4004" s="3" t="str">
        <f>IF(VLOOKUP(D4004,'Resources Final'!A:D,4,FALSE)=0,"",VLOOKUP(D4004,'Resources Final'!A:D,4,FALSE))</f>
        <v/>
      </c>
      <c r="M4004" s="3" t="str">
        <f>IF(VLOOKUP(D4004,'Resources Final'!A:E,5,FALSE)=0,"",VLOOKUP(D4004,'Resources Final'!A:E,5,FALSE))</f>
        <v/>
      </c>
      <c r="N4004" s="7" t="str">
        <f>IF(VLOOKUP(D4004,'Resources Final'!A:F,6,FALSE)=0,"",VLOOKUP(D4004,'Resources Final'!A:F,6,FALSE))</f>
        <v/>
      </c>
      <c r="O4004" s="3" t="str">
        <f>IF(VLOOKUP(D4004,'Resources Final'!A:G,7,FALSE)=0,"",VLOOKUP(D4004,'Resources Final'!A:G,7,FALSE))</f>
        <v/>
      </c>
    </row>
    <row r="4005" spans="1:15" x14ac:dyDescent="0.2">
      <c r="A4005" s="11">
        <v>990</v>
      </c>
      <c r="B4005" s="11" t="str">
        <f t="shared" ref="B4005:B4068" si="74">C4005&amp;"_"&amp;D4005&amp;G4005&amp;F4005</f>
        <v>Charles G. Koch Charitable Foundation_Chase20175418</v>
      </c>
      <c r="C4005" s="11" t="s">
        <v>19</v>
      </c>
      <c r="D4005" s="11" t="s">
        <v>704</v>
      </c>
      <c r="E4005" s="11" t="s">
        <v>704</v>
      </c>
      <c r="F4005" s="4">
        <v>5418</v>
      </c>
      <c r="G4005" s="3">
        <v>2017</v>
      </c>
      <c r="H4005" s="3" t="s">
        <v>21</v>
      </c>
      <c r="I4005" s="12" t="s">
        <v>31</v>
      </c>
      <c r="J4005" s="3">
        <v>617</v>
      </c>
      <c r="K4005" s="3" t="str">
        <f>IF(VLOOKUP(D4005,'Resources Final'!A:C,3,FALSE)=0,"",VLOOKUP(D4005,'Resources Final'!A:C,3,FALSE))</f>
        <v>Y</v>
      </c>
      <c r="L4005" s="3" t="str">
        <f>IF(VLOOKUP(D4005,'Resources Final'!A:D,4,FALSE)=0,"",VLOOKUP(D4005,'Resources Final'!A:D,4,FALSE))</f>
        <v/>
      </c>
      <c r="M4005" s="3" t="str">
        <f>IF(VLOOKUP(D4005,'Resources Final'!A:E,5,FALSE)=0,"",VLOOKUP(D4005,'Resources Final'!A:E,5,FALSE))</f>
        <v/>
      </c>
      <c r="N4005" s="7" t="str">
        <f>IF(VLOOKUP(D4005,'Resources Final'!A:F,6,FALSE)=0,"",VLOOKUP(D4005,'Resources Final'!A:F,6,FALSE))</f>
        <v/>
      </c>
      <c r="O4005" s="3" t="str">
        <f>IF(VLOOKUP(D4005,'Resources Final'!A:G,7,FALSE)=0,"",VLOOKUP(D4005,'Resources Final'!A:G,7,FALSE))</f>
        <v/>
      </c>
    </row>
    <row r="4006" spans="1:15" x14ac:dyDescent="0.2">
      <c r="A4006" s="11">
        <v>990</v>
      </c>
      <c r="B4006" s="11" t="str">
        <f t="shared" si="74"/>
        <v>Charles G. Koch Charitable Foundation_Corban University201718000</v>
      </c>
      <c r="C4006" s="11" t="s">
        <v>19</v>
      </c>
      <c r="D4006" s="11" t="s">
        <v>844</v>
      </c>
      <c r="E4006" s="11" t="s">
        <v>844</v>
      </c>
      <c r="F4006" s="4">
        <v>18000</v>
      </c>
      <c r="G4006" s="3">
        <v>2017</v>
      </c>
      <c r="H4006" s="3" t="s">
        <v>21</v>
      </c>
      <c r="I4006" s="12"/>
      <c r="J4006" s="3">
        <v>618</v>
      </c>
      <c r="K4006" s="3" t="str">
        <f>IF(VLOOKUP(D4006,'Resources Final'!A:C,3,FALSE)=0,"",VLOOKUP(D4006,'Resources Final'!A:C,3,FALSE))</f>
        <v/>
      </c>
      <c r="L4006" s="3" t="str">
        <f>IF(VLOOKUP(D4006,'Resources Final'!A:D,4,FALSE)=0,"",VLOOKUP(D4006,'Resources Final'!A:D,4,FALSE))</f>
        <v>Y</v>
      </c>
      <c r="M4006" s="3" t="str">
        <f>IF(VLOOKUP(D4006,'Resources Final'!A:E,5,FALSE)=0,"",VLOOKUP(D4006,'Resources Final'!A:E,5,FALSE))</f>
        <v/>
      </c>
      <c r="N4006" s="7" t="str">
        <f>IF(VLOOKUP(D4006,'Resources Final'!A:F,6,FALSE)=0,"",VLOOKUP(D4006,'Resources Final'!A:F,6,FALSE))</f>
        <v/>
      </c>
      <c r="O4006" s="3" t="str">
        <f>IF(VLOOKUP(D4006,'Resources Final'!A:G,7,FALSE)=0,"",VLOOKUP(D4006,'Resources Final'!A:G,7,FALSE))</f>
        <v/>
      </c>
    </row>
    <row r="4007" spans="1:15" x14ac:dyDescent="0.2">
      <c r="A4007" s="11">
        <v>990</v>
      </c>
      <c r="B4007" s="11" t="str">
        <f t="shared" si="74"/>
        <v>Charles G. Koch Charitable Foundation_Cieply20173825</v>
      </c>
      <c r="C4007" s="11" t="s">
        <v>19</v>
      </c>
      <c r="D4007" s="11" t="s">
        <v>727</v>
      </c>
      <c r="E4007" s="11" t="s">
        <v>727</v>
      </c>
      <c r="F4007" s="4">
        <v>3825</v>
      </c>
      <c r="G4007" s="3">
        <v>2017</v>
      </c>
      <c r="H4007" s="3" t="s">
        <v>21</v>
      </c>
      <c r="I4007" s="12" t="s">
        <v>31</v>
      </c>
      <c r="J4007" s="3">
        <v>619</v>
      </c>
      <c r="K4007" s="3" t="str">
        <f>IF(VLOOKUP(D4007,'Resources Final'!A:C,3,FALSE)=0,"",VLOOKUP(D4007,'Resources Final'!A:C,3,FALSE))</f>
        <v>Y</v>
      </c>
      <c r="L4007" s="3" t="str">
        <f>IF(VLOOKUP(D4007,'Resources Final'!A:D,4,FALSE)=0,"",VLOOKUP(D4007,'Resources Final'!A:D,4,FALSE))</f>
        <v/>
      </c>
      <c r="M4007" s="3" t="str">
        <f>IF(VLOOKUP(D4007,'Resources Final'!A:E,5,FALSE)=0,"",VLOOKUP(D4007,'Resources Final'!A:E,5,FALSE))</f>
        <v/>
      </c>
      <c r="N4007" s="7" t="str">
        <f>IF(VLOOKUP(D4007,'Resources Final'!A:F,6,FALSE)=0,"",VLOOKUP(D4007,'Resources Final'!A:F,6,FALSE))</f>
        <v/>
      </c>
      <c r="O4007" s="3" t="str">
        <f>IF(VLOOKUP(D4007,'Resources Final'!A:G,7,FALSE)=0,"",VLOOKUP(D4007,'Resources Final'!A:G,7,FALSE))</f>
        <v/>
      </c>
    </row>
    <row r="4008" spans="1:15" x14ac:dyDescent="0.2">
      <c r="A4008" s="11">
        <v>990</v>
      </c>
      <c r="B4008" s="11" t="str">
        <f t="shared" si="74"/>
        <v>Charles G. Koch Charitable Foundation_Texas A&amp;M University20175000</v>
      </c>
      <c r="C4008" s="11" t="s">
        <v>19</v>
      </c>
      <c r="D4008" s="11" t="s">
        <v>3550</v>
      </c>
      <c r="E4008" s="11" t="s">
        <v>3550</v>
      </c>
      <c r="F4008" s="4">
        <v>5000</v>
      </c>
      <c r="G4008" s="3">
        <v>2017</v>
      </c>
      <c r="H4008" s="3" t="s">
        <v>21</v>
      </c>
      <c r="I4008" s="12"/>
      <c r="J4008" s="3">
        <v>620</v>
      </c>
      <c r="K4008" s="3" t="str">
        <f>IF(VLOOKUP(D4008,'Resources Final'!A:C,3,FALSE)=0,"",VLOOKUP(D4008,'Resources Final'!A:C,3,FALSE))</f>
        <v/>
      </c>
      <c r="L4008" s="3" t="str">
        <f>IF(VLOOKUP(D4008,'Resources Final'!A:D,4,FALSE)=0,"",VLOOKUP(D4008,'Resources Final'!A:D,4,FALSE))</f>
        <v>Y</v>
      </c>
      <c r="M4008" s="3" t="str">
        <f>IF(VLOOKUP(D4008,'Resources Final'!A:E,5,FALSE)=0,"",VLOOKUP(D4008,'Resources Final'!A:E,5,FALSE))</f>
        <v/>
      </c>
      <c r="N4008" s="7" t="str">
        <f>IF(VLOOKUP(D4008,'Resources Final'!A:F,6,FALSE)=0,"",VLOOKUP(D4008,'Resources Final'!A:F,6,FALSE))</f>
        <v/>
      </c>
      <c r="O4008" s="3" t="str">
        <f>IF(VLOOKUP(D4008,'Resources Final'!A:G,7,FALSE)=0,"",VLOOKUP(D4008,'Resources Final'!A:G,7,FALSE))</f>
        <v/>
      </c>
    </row>
    <row r="4009" spans="1:15" x14ac:dyDescent="0.2">
      <c r="A4009" s="11">
        <v>990</v>
      </c>
      <c r="B4009" s="11" t="str">
        <f t="shared" si="74"/>
        <v>Charles G. Koch Charitable Foundation_Warnke20173600</v>
      </c>
      <c r="C4009" s="11" t="s">
        <v>19</v>
      </c>
      <c r="D4009" s="11" t="s">
        <v>3935</v>
      </c>
      <c r="E4009" s="11" t="s">
        <v>3935</v>
      </c>
      <c r="F4009" s="4">
        <v>3600</v>
      </c>
      <c r="G4009" s="3">
        <v>2017</v>
      </c>
      <c r="H4009" s="3" t="s">
        <v>21</v>
      </c>
      <c r="I4009" s="12" t="s">
        <v>31</v>
      </c>
      <c r="J4009" s="3">
        <v>621</v>
      </c>
      <c r="K4009" s="3" t="str">
        <f>IF(VLOOKUP(D4009,'Resources Final'!A:C,3,FALSE)=0,"",VLOOKUP(D4009,'Resources Final'!A:C,3,FALSE))</f>
        <v>Y</v>
      </c>
      <c r="L4009" s="3" t="str">
        <f>IF(VLOOKUP(D4009,'Resources Final'!A:D,4,FALSE)=0,"",VLOOKUP(D4009,'Resources Final'!A:D,4,FALSE))</f>
        <v/>
      </c>
      <c r="M4009" s="3" t="str">
        <f>IF(VLOOKUP(D4009,'Resources Final'!A:E,5,FALSE)=0,"",VLOOKUP(D4009,'Resources Final'!A:E,5,FALSE))</f>
        <v/>
      </c>
      <c r="N4009" s="7" t="str">
        <f>IF(VLOOKUP(D4009,'Resources Final'!A:F,6,FALSE)=0,"",VLOOKUP(D4009,'Resources Final'!A:F,6,FALSE))</f>
        <v/>
      </c>
      <c r="O4009" s="3" t="str">
        <f>IF(VLOOKUP(D4009,'Resources Final'!A:G,7,FALSE)=0,"",VLOOKUP(D4009,'Resources Final'!A:G,7,FALSE))</f>
        <v/>
      </c>
    </row>
    <row r="4010" spans="1:15" x14ac:dyDescent="0.2">
      <c r="A4010" s="11">
        <v>990</v>
      </c>
      <c r="B4010" s="11" t="str">
        <f t="shared" si="74"/>
        <v>Charles G. Koch Charitable Foundation_Slaven20173600</v>
      </c>
      <c r="C4010" s="11" t="s">
        <v>19</v>
      </c>
      <c r="D4010" s="11" t="s">
        <v>3331</v>
      </c>
      <c r="E4010" s="11" t="s">
        <v>3331</v>
      </c>
      <c r="F4010" s="4">
        <v>3600</v>
      </c>
      <c r="G4010" s="3">
        <v>2017</v>
      </c>
      <c r="H4010" s="3" t="s">
        <v>21</v>
      </c>
      <c r="I4010" s="12" t="s">
        <v>31</v>
      </c>
      <c r="J4010" s="3">
        <v>622</v>
      </c>
      <c r="K4010" s="3" t="str">
        <f>IF(VLOOKUP(D4010,'Resources Final'!A:C,3,FALSE)=0,"",VLOOKUP(D4010,'Resources Final'!A:C,3,FALSE))</f>
        <v>Y</v>
      </c>
      <c r="L4010" s="3" t="str">
        <f>IF(VLOOKUP(D4010,'Resources Final'!A:D,4,FALSE)=0,"",VLOOKUP(D4010,'Resources Final'!A:D,4,FALSE))</f>
        <v/>
      </c>
      <c r="M4010" s="3" t="str">
        <f>IF(VLOOKUP(D4010,'Resources Final'!A:E,5,FALSE)=0,"",VLOOKUP(D4010,'Resources Final'!A:E,5,FALSE))</f>
        <v/>
      </c>
      <c r="N4010" s="7" t="str">
        <f>IF(VLOOKUP(D4010,'Resources Final'!A:F,6,FALSE)=0,"",VLOOKUP(D4010,'Resources Final'!A:F,6,FALSE))</f>
        <v/>
      </c>
      <c r="O4010" s="3" t="str">
        <f>IF(VLOOKUP(D4010,'Resources Final'!A:G,7,FALSE)=0,"",VLOOKUP(D4010,'Resources Final'!A:G,7,FALSE))</f>
        <v/>
      </c>
    </row>
    <row r="4011" spans="1:15" x14ac:dyDescent="0.2">
      <c r="A4011" s="11">
        <v>990</v>
      </c>
      <c r="B4011" s="11" t="str">
        <f t="shared" si="74"/>
        <v>Charles G. Koch Charitable Foundation_Lair20173825</v>
      </c>
      <c r="C4011" s="11" t="s">
        <v>19</v>
      </c>
      <c r="D4011" s="11" t="s">
        <v>2085</v>
      </c>
      <c r="E4011" s="11" t="s">
        <v>2085</v>
      </c>
      <c r="F4011" s="4">
        <v>3825</v>
      </c>
      <c r="G4011" s="3">
        <v>2017</v>
      </c>
      <c r="H4011" s="3" t="s">
        <v>21</v>
      </c>
      <c r="I4011" s="12" t="s">
        <v>31</v>
      </c>
      <c r="J4011" s="3">
        <v>623</v>
      </c>
      <c r="K4011" s="3" t="str">
        <f>IF(VLOOKUP(D4011,'Resources Final'!A:C,3,FALSE)=0,"",VLOOKUP(D4011,'Resources Final'!A:C,3,FALSE))</f>
        <v>Y</v>
      </c>
      <c r="L4011" s="3" t="str">
        <f>IF(VLOOKUP(D4011,'Resources Final'!A:D,4,FALSE)=0,"",VLOOKUP(D4011,'Resources Final'!A:D,4,FALSE))</f>
        <v/>
      </c>
      <c r="M4011" s="3" t="str">
        <f>IF(VLOOKUP(D4011,'Resources Final'!A:E,5,FALSE)=0,"",VLOOKUP(D4011,'Resources Final'!A:E,5,FALSE))</f>
        <v/>
      </c>
      <c r="N4011" s="7" t="str">
        <f>IF(VLOOKUP(D4011,'Resources Final'!A:F,6,FALSE)=0,"",VLOOKUP(D4011,'Resources Final'!A:F,6,FALSE))</f>
        <v/>
      </c>
      <c r="O4011" s="3" t="str">
        <f>IF(VLOOKUP(D4011,'Resources Final'!A:G,7,FALSE)=0,"",VLOOKUP(D4011,'Resources Final'!A:G,7,FALSE))</f>
        <v/>
      </c>
    </row>
    <row r="4012" spans="1:15" x14ac:dyDescent="0.2">
      <c r="A4012" s="11">
        <v>990</v>
      </c>
      <c r="B4012" s="11" t="str">
        <f t="shared" si="74"/>
        <v>Charles G. Koch Charitable Foundation_Trustees of Columbia University20177000</v>
      </c>
      <c r="C4012" s="11" t="s">
        <v>19</v>
      </c>
      <c r="D4012" s="11" t="s">
        <v>2488</v>
      </c>
      <c r="E4012" s="11" t="s">
        <v>800</v>
      </c>
      <c r="F4012" s="4">
        <v>7000</v>
      </c>
      <c r="G4012" s="3">
        <v>2017</v>
      </c>
      <c r="H4012" s="3" t="s">
        <v>21</v>
      </c>
      <c r="I4012" s="12"/>
      <c r="J4012" s="3">
        <v>624</v>
      </c>
      <c r="K4012" s="3" t="str">
        <f>IF(VLOOKUP(D4012,'Resources Final'!A:C,3,FALSE)=0,"",VLOOKUP(D4012,'Resources Final'!A:C,3,FALSE))</f>
        <v/>
      </c>
      <c r="L4012" s="3" t="str">
        <f>IF(VLOOKUP(D4012,'Resources Final'!A:D,4,FALSE)=0,"",VLOOKUP(D4012,'Resources Final'!A:D,4,FALSE))</f>
        <v>Y</v>
      </c>
      <c r="M4012" s="3" t="str">
        <f>IF(VLOOKUP(D4012,'Resources Final'!A:E,5,FALSE)=0,"",VLOOKUP(D4012,'Resources Final'!A:E,5,FALSE))</f>
        <v/>
      </c>
      <c r="N4012" s="7" t="str">
        <f>IF(VLOOKUP(D4012,'Resources Final'!A:F,6,FALSE)=0,"",VLOOKUP(D4012,'Resources Final'!A:F,6,FALSE))</f>
        <v/>
      </c>
      <c r="O4012" s="3" t="str">
        <f>IF(VLOOKUP(D4012,'Resources Final'!A:G,7,FALSE)=0,"",VLOOKUP(D4012,'Resources Final'!A:G,7,FALSE))</f>
        <v/>
      </c>
    </row>
    <row r="4013" spans="1:15" x14ac:dyDescent="0.2">
      <c r="A4013" s="11">
        <v>990</v>
      </c>
      <c r="B4013" s="11" t="str">
        <f t="shared" si="74"/>
        <v>Charles G. Koch Charitable Foundation_Tibbitts20175355</v>
      </c>
      <c r="C4013" s="11" t="s">
        <v>19</v>
      </c>
      <c r="D4013" s="11" t="s">
        <v>3652</v>
      </c>
      <c r="E4013" s="11" t="s">
        <v>3652</v>
      </c>
      <c r="F4013" s="4">
        <v>5355</v>
      </c>
      <c r="G4013" s="3">
        <v>2017</v>
      </c>
      <c r="H4013" s="3" t="s">
        <v>21</v>
      </c>
      <c r="I4013" s="12" t="s">
        <v>31</v>
      </c>
      <c r="J4013" s="3">
        <v>625</v>
      </c>
      <c r="K4013" s="3" t="str">
        <f>IF(VLOOKUP(D4013,'Resources Final'!A:C,3,FALSE)=0,"",VLOOKUP(D4013,'Resources Final'!A:C,3,FALSE))</f>
        <v>Y</v>
      </c>
      <c r="L4013" s="3" t="str">
        <f>IF(VLOOKUP(D4013,'Resources Final'!A:D,4,FALSE)=0,"",VLOOKUP(D4013,'Resources Final'!A:D,4,FALSE))</f>
        <v/>
      </c>
      <c r="M4013" s="3" t="str">
        <f>IF(VLOOKUP(D4013,'Resources Final'!A:E,5,FALSE)=0,"",VLOOKUP(D4013,'Resources Final'!A:E,5,FALSE))</f>
        <v/>
      </c>
      <c r="N4013" s="7" t="str">
        <f>IF(VLOOKUP(D4013,'Resources Final'!A:F,6,FALSE)=0,"",VLOOKUP(D4013,'Resources Final'!A:F,6,FALSE))</f>
        <v/>
      </c>
      <c r="O4013" s="3" t="str">
        <f>IF(VLOOKUP(D4013,'Resources Final'!A:G,7,FALSE)=0,"",VLOOKUP(D4013,'Resources Final'!A:G,7,FALSE))</f>
        <v/>
      </c>
    </row>
    <row r="4014" spans="1:15" x14ac:dyDescent="0.2">
      <c r="A4014" s="11">
        <v>990</v>
      </c>
      <c r="B4014" s="11" t="str">
        <f t="shared" si="74"/>
        <v>Charles G. Koch Charitable Foundation_Burger20174914</v>
      </c>
      <c r="C4014" s="11" t="s">
        <v>19</v>
      </c>
      <c r="D4014" s="11" t="s">
        <v>527</v>
      </c>
      <c r="E4014" s="11" t="s">
        <v>527</v>
      </c>
      <c r="F4014" s="4">
        <v>4914</v>
      </c>
      <c r="G4014" s="3">
        <v>2017</v>
      </c>
      <c r="H4014" s="3" t="s">
        <v>21</v>
      </c>
      <c r="I4014" s="12" t="s">
        <v>31</v>
      </c>
      <c r="J4014" s="3">
        <v>626</v>
      </c>
      <c r="K4014" s="3" t="str">
        <f>IF(VLOOKUP(D4014,'Resources Final'!A:C,3,FALSE)=0,"",VLOOKUP(D4014,'Resources Final'!A:C,3,FALSE))</f>
        <v>Y</v>
      </c>
      <c r="L4014" s="3" t="str">
        <f>IF(VLOOKUP(D4014,'Resources Final'!A:D,4,FALSE)=0,"",VLOOKUP(D4014,'Resources Final'!A:D,4,FALSE))</f>
        <v/>
      </c>
      <c r="M4014" s="3" t="str">
        <f>IF(VLOOKUP(D4014,'Resources Final'!A:E,5,FALSE)=0,"",VLOOKUP(D4014,'Resources Final'!A:E,5,FALSE))</f>
        <v/>
      </c>
      <c r="N4014" s="7" t="str">
        <f>IF(VLOOKUP(D4014,'Resources Final'!A:F,6,FALSE)=0,"",VLOOKUP(D4014,'Resources Final'!A:F,6,FALSE))</f>
        <v/>
      </c>
      <c r="O4014" s="3" t="str">
        <f>IF(VLOOKUP(D4014,'Resources Final'!A:G,7,FALSE)=0,"",VLOOKUP(D4014,'Resources Final'!A:G,7,FALSE))</f>
        <v/>
      </c>
    </row>
    <row r="4015" spans="1:15" x14ac:dyDescent="0.2">
      <c r="A4015" s="11">
        <v>990</v>
      </c>
      <c r="B4015" s="11" t="str">
        <f t="shared" si="74"/>
        <v>Charles G. Koch Charitable Foundation_University of San Diego20175000</v>
      </c>
      <c r="C4015" s="11" t="s">
        <v>19</v>
      </c>
      <c r="D4015" s="11" t="s">
        <v>3813</v>
      </c>
      <c r="E4015" s="11" t="s">
        <v>3813</v>
      </c>
      <c r="F4015" s="4">
        <v>5000</v>
      </c>
      <c r="G4015" s="3">
        <v>2017</v>
      </c>
      <c r="H4015" s="3" t="s">
        <v>21</v>
      </c>
      <c r="I4015" s="12"/>
      <c r="J4015" s="3">
        <v>627</v>
      </c>
      <c r="K4015" s="3" t="str">
        <f>IF(VLOOKUP(D4015,'Resources Final'!A:C,3,FALSE)=0,"",VLOOKUP(D4015,'Resources Final'!A:C,3,FALSE))</f>
        <v/>
      </c>
      <c r="L4015" s="3" t="str">
        <f>IF(VLOOKUP(D4015,'Resources Final'!A:D,4,FALSE)=0,"",VLOOKUP(D4015,'Resources Final'!A:D,4,FALSE))</f>
        <v>Y</v>
      </c>
      <c r="M4015" s="3" t="str">
        <f>IF(VLOOKUP(D4015,'Resources Final'!A:E,5,FALSE)=0,"",VLOOKUP(D4015,'Resources Final'!A:E,5,FALSE))</f>
        <v/>
      </c>
      <c r="N4015" s="7" t="str">
        <f>IF(VLOOKUP(D4015,'Resources Final'!A:F,6,FALSE)=0,"",VLOOKUP(D4015,'Resources Final'!A:F,6,FALSE))</f>
        <v/>
      </c>
      <c r="O4015" s="3" t="str">
        <f>IF(VLOOKUP(D4015,'Resources Final'!A:G,7,FALSE)=0,"",VLOOKUP(D4015,'Resources Final'!A:G,7,FALSE))</f>
        <v/>
      </c>
    </row>
    <row r="4016" spans="1:15" x14ac:dyDescent="0.2">
      <c r="A4016" s="11">
        <v>990</v>
      </c>
      <c r="B4016" s="11" t="str">
        <f t="shared" si="74"/>
        <v>Charles G. Koch Charitable Foundation_Gesese20173150</v>
      </c>
      <c r="C4016" s="11" t="s">
        <v>19</v>
      </c>
      <c r="D4016" s="11" t="s">
        <v>1392</v>
      </c>
      <c r="E4016" s="11" t="s">
        <v>1392</v>
      </c>
      <c r="F4016" s="4">
        <v>3150</v>
      </c>
      <c r="G4016" s="3">
        <v>2017</v>
      </c>
      <c r="H4016" s="3" t="s">
        <v>21</v>
      </c>
      <c r="I4016" s="12" t="s">
        <v>31</v>
      </c>
      <c r="J4016" s="3">
        <v>628</v>
      </c>
      <c r="K4016" s="3" t="str">
        <f>IF(VLOOKUP(D4016,'Resources Final'!A:C,3,FALSE)=0,"",VLOOKUP(D4016,'Resources Final'!A:C,3,FALSE))</f>
        <v>Y</v>
      </c>
      <c r="L4016" s="3" t="str">
        <f>IF(VLOOKUP(D4016,'Resources Final'!A:D,4,FALSE)=0,"",VLOOKUP(D4016,'Resources Final'!A:D,4,FALSE))</f>
        <v/>
      </c>
      <c r="M4016" s="3" t="str">
        <f>IF(VLOOKUP(D4016,'Resources Final'!A:E,5,FALSE)=0,"",VLOOKUP(D4016,'Resources Final'!A:E,5,FALSE))</f>
        <v/>
      </c>
      <c r="N4016" s="7" t="str">
        <f>IF(VLOOKUP(D4016,'Resources Final'!A:F,6,FALSE)=0,"",VLOOKUP(D4016,'Resources Final'!A:F,6,FALSE))</f>
        <v/>
      </c>
      <c r="O4016" s="3" t="str">
        <f>IF(VLOOKUP(D4016,'Resources Final'!A:G,7,FALSE)=0,"",VLOOKUP(D4016,'Resources Final'!A:G,7,FALSE))</f>
        <v/>
      </c>
    </row>
    <row r="4017" spans="1:15" x14ac:dyDescent="0.2">
      <c r="A4017" s="11">
        <v>990</v>
      </c>
      <c r="B4017" s="11" t="str">
        <f t="shared" si="74"/>
        <v>Charles G. Koch Charitable Foundation_Estes20173600</v>
      </c>
      <c r="C4017" s="11" t="s">
        <v>19</v>
      </c>
      <c r="D4017" s="11" t="s">
        <v>1157</v>
      </c>
      <c r="E4017" s="11" t="s">
        <v>1157</v>
      </c>
      <c r="F4017" s="4">
        <v>3600</v>
      </c>
      <c r="G4017" s="3">
        <v>2017</v>
      </c>
      <c r="H4017" s="3" t="s">
        <v>21</v>
      </c>
      <c r="I4017" s="12" t="s">
        <v>31</v>
      </c>
      <c r="J4017" s="3">
        <v>629</v>
      </c>
      <c r="K4017" s="3" t="str">
        <f>IF(VLOOKUP(D4017,'Resources Final'!A:C,3,FALSE)=0,"",VLOOKUP(D4017,'Resources Final'!A:C,3,FALSE))</f>
        <v>Y</v>
      </c>
      <c r="L4017" s="3" t="str">
        <f>IF(VLOOKUP(D4017,'Resources Final'!A:D,4,FALSE)=0,"",VLOOKUP(D4017,'Resources Final'!A:D,4,FALSE))</f>
        <v/>
      </c>
      <c r="M4017" s="3" t="str">
        <f>IF(VLOOKUP(D4017,'Resources Final'!A:E,5,FALSE)=0,"",VLOOKUP(D4017,'Resources Final'!A:E,5,FALSE))</f>
        <v/>
      </c>
      <c r="N4017" s="7" t="str">
        <f>IF(VLOOKUP(D4017,'Resources Final'!A:F,6,FALSE)=0,"",VLOOKUP(D4017,'Resources Final'!A:F,6,FALSE))</f>
        <v/>
      </c>
      <c r="O4017" s="3" t="str">
        <f>IF(VLOOKUP(D4017,'Resources Final'!A:G,7,FALSE)=0,"",VLOOKUP(D4017,'Resources Final'!A:G,7,FALSE))</f>
        <v/>
      </c>
    </row>
    <row r="4018" spans="1:15" x14ac:dyDescent="0.2">
      <c r="A4018" s="11">
        <v>990</v>
      </c>
      <c r="B4018" s="11" t="str">
        <f t="shared" si="74"/>
        <v>Charles G. Koch Charitable Foundation_Hernandez20173600</v>
      </c>
      <c r="C4018" s="11" t="s">
        <v>19</v>
      </c>
      <c r="D4018" s="11" t="s">
        <v>1575</v>
      </c>
      <c r="E4018" s="11" t="s">
        <v>1575</v>
      </c>
      <c r="F4018" s="4">
        <v>3600</v>
      </c>
      <c r="G4018" s="3">
        <v>2017</v>
      </c>
      <c r="H4018" s="3" t="s">
        <v>21</v>
      </c>
      <c r="I4018" s="12" t="s">
        <v>31</v>
      </c>
      <c r="J4018" s="3">
        <v>630</v>
      </c>
      <c r="K4018" s="3" t="str">
        <f>IF(VLOOKUP(D4018,'Resources Final'!A:C,3,FALSE)=0,"",VLOOKUP(D4018,'Resources Final'!A:C,3,FALSE))</f>
        <v>Y</v>
      </c>
      <c r="L4018" s="3" t="str">
        <f>IF(VLOOKUP(D4018,'Resources Final'!A:D,4,FALSE)=0,"",VLOOKUP(D4018,'Resources Final'!A:D,4,FALSE))</f>
        <v/>
      </c>
      <c r="M4018" s="3" t="str">
        <f>IF(VLOOKUP(D4018,'Resources Final'!A:E,5,FALSE)=0,"",VLOOKUP(D4018,'Resources Final'!A:E,5,FALSE))</f>
        <v/>
      </c>
      <c r="N4018" s="7" t="str">
        <f>IF(VLOOKUP(D4018,'Resources Final'!A:F,6,FALSE)=0,"",VLOOKUP(D4018,'Resources Final'!A:F,6,FALSE))</f>
        <v/>
      </c>
      <c r="O4018" s="3" t="str">
        <f>IF(VLOOKUP(D4018,'Resources Final'!A:G,7,FALSE)=0,"",VLOOKUP(D4018,'Resources Final'!A:G,7,FALSE))</f>
        <v/>
      </c>
    </row>
    <row r="4019" spans="1:15" x14ac:dyDescent="0.2">
      <c r="A4019" s="11">
        <v>990</v>
      </c>
      <c r="B4019" s="11" t="str">
        <f t="shared" si="74"/>
        <v>Charles G. Koch Charitable Foundation_Alexander Hamilton Institute for the Study of Western Civilization2017127000</v>
      </c>
      <c r="C4019" s="11" t="s">
        <v>19</v>
      </c>
      <c r="D4019" s="11" t="s">
        <v>145</v>
      </c>
      <c r="E4019" s="11" t="s">
        <v>145</v>
      </c>
      <c r="F4019" s="4">
        <v>127000</v>
      </c>
      <c r="G4019" s="3">
        <v>2017</v>
      </c>
      <c r="H4019" s="3" t="s">
        <v>21</v>
      </c>
      <c r="I4019" s="12"/>
      <c r="J4019" s="3">
        <v>631</v>
      </c>
      <c r="K4019" s="3" t="str">
        <f>IF(VLOOKUP(D4019,'Resources Final'!A:C,3,FALSE)=0,"",VLOOKUP(D4019,'Resources Final'!A:C,3,FALSE))</f>
        <v/>
      </c>
      <c r="L4019" s="3" t="str">
        <f>IF(VLOOKUP(D4019,'Resources Final'!A:D,4,FALSE)=0,"",VLOOKUP(D4019,'Resources Final'!A:D,4,FALSE))</f>
        <v/>
      </c>
      <c r="M4019" s="3" t="str">
        <f>IF(VLOOKUP(D4019,'Resources Final'!A:E,5,FALSE)=0,"",VLOOKUP(D4019,'Resources Final'!A:E,5,FALSE))</f>
        <v/>
      </c>
      <c r="N4019" s="7" t="str">
        <f>IF(VLOOKUP(D4019,'Resources Final'!A:F,6,FALSE)=0,"",VLOOKUP(D4019,'Resources Final'!A:F,6,FALSE))</f>
        <v/>
      </c>
      <c r="O4019" s="3" t="str">
        <f>IF(VLOOKUP(D4019,'Resources Final'!A:G,7,FALSE)=0,"",VLOOKUP(D4019,'Resources Final'!A:G,7,FALSE))</f>
        <v/>
      </c>
    </row>
    <row r="4020" spans="1:15" x14ac:dyDescent="0.2">
      <c r="A4020" s="11">
        <v>990</v>
      </c>
      <c r="B4020" s="11" t="str">
        <f t="shared" si="74"/>
        <v>Charles G. Koch Charitable Foundation_Academy of Art University Foundation20175800</v>
      </c>
      <c r="C4020" s="11" t="s">
        <v>19</v>
      </c>
      <c r="D4020" s="11" t="s">
        <v>50</v>
      </c>
      <c r="E4020" s="11" t="s">
        <v>50</v>
      </c>
      <c r="F4020" s="4">
        <v>5800</v>
      </c>
      <c r="G4020" s="3">
        <v>2017</v>
      </c>
      <c r="H4020" s="3" t="s">
        <v>21</v>
      </c>
      <c r="I4020" s="12"/>
      <c r="J4020" s="3">
        <v>632</v>
      </c>
      <c r="K4020" s="3" t="str">
        <f>IF(VLOOKUP(D4020,'Resources Final'!A:C,3,FALSE)=0,"",VLOOKUP(D4020,'Resources Final'!A:C,3,FALSE))</f>
        <v/>
      </c>
      <c r="L4020" s="3" t="str">
        <f>IF(VLOOKUP(D4020,'Resources Final'!A:D,4,FALSE)=0,"",VLOOKUP(D4020,'Resources Final'!A:D,4,FALSE))</f>
        <v>Y</v>
      </c>
      <c r="M4020" s="3" t="str">
        <f>IF(VLOOKUP(D4020,'Resources Final'!A:E,5,FALSE)=0,"",VLOOKUP(D4020,'Resources Final'!A:E,5,FALSE))</f>
        <v>N</v>
      </c>
      <c r="N4020" s="7" t="str">
        <f>IF(VLOOKUP(D4020,'Resources Final'!A:F,6,FALSE)=0,"",VLOOKUP(D4020,'Resources Final'!A:F,6,FALSE))</f>
        <v/>
      </c>
      <c r="O4020" s="3" t="str">
        <f>IF(VLOOKUP(D4020,'Resources Final'!A:G,7,FALSE)=0,"",VLOOKUP(D4020,'Resources Final'!A:G,7,FALSE))</f>
        <v/>
      </c>
    </row>
    <row r="4021" spans="1:15" x14ac:dyDescent="0.2">
      <c r="A4021" s="11">
        <v>990</v>
      </c>
      <c r="B4021" s="11" t="str">
        <f t="shared" si="74"/>
        <v>Charles G. Koch Charitable Foundation_Young2017567</v>
      </c>
      <c r="C4021" s="11" t="s">
        <v>19</v>
      </c>
      <c r="D4021" s="11" t="s">
        <v>4121</v>
      </c>
      <c r="E4021" s="11" t="s">
        <v>4121</v>
      </c>
      <c r="F4021" s="4">
        <v>567</v>
      </c>
      <c r="G4021" s="3">
        <v>2017</v>
      </c>
      <c r="H4021" s="3" t="s">
        <v>21</v>
      </c>
      <c r="I4021" s="12" t="s">
        <v>31</v>
      </c>
      <c r="J4021" s="3">
        <v>633</v>
      </c>
      <c r="K4021" s="3" t="str">
        <f>IF(VLOOKUP(D4021,'Resources Final'!A:C,3,FALSE)=0,"",VLOOKUP(D4021,'Resources Final'!A:C,3,FALSE))</f>
        <v>Y</v>
      </c>
      <c r="L4021" s="3" t="str">
        <f>IF(VLOOKUP(D4021,'Resources Final'!A:D,4,FALSE)=0,"",VLOOKUP(D4021,'Resources Final'!A:D,4,FALSE))</f>
        <v/>
      </c>
      <c r="M4021" s="3" t="str">
        <f>IF(VLOOKUP(D4021,'Resources Final'!A:E,5,FALSE)=0,"",VLOOKUP(D4021,'Resources Final'!A:E,5,FALSE))</f>
        <v/>
      </c>
      <c r="N4021" s="7" t="str">
        <f>IF(VLOOKUP(D4021,'Resources Final'!A:F,6,FALSE)=0,"",VLOOKUP(D4021,'Resources Final'!A:F,6,FALSE))</f>
        <v/>
      </c>
      <c r="O4021" s="3" t="str">
        <f>IF(VLOOKUP(D4021,'Resources Final'!A:G,7,FALSE)=0,"",VLOOKUP(D4021,'Resources Final'!A:G,7,FALSE))</f>
        <v/>
      </c>
    </row>
    <row r="4022" spans="1:15" x14ac:dyDescent="0.2">
      <c r="A4022" s="11">
        <v>990</v>
      </c>
      <c r="B4022" s="11" t="str">
        <f t="shared" si="74"/>
        <v>Charles G. Koch Charitable Foundation_University of Tennessee201724300</v>
      </c>
      <c r="C4022" s="11" t="s">
        <v>19</v>
      </c>
      <c r="D4022" s="11" t="s">
        <v>3823</v>
      </c>
      <c r="E4022" s="11" t="s">
        <v>3823</v>
      </c>
      <c r="F4022" s="4">
        <v>24300</v>
      </c>
      <c r="G4022" s="3">
        <v>2017</v>
      </c>
      <c r="H4022" s="3" t="s">
        <v>21</v>
      </c>
      <c r="I4022" s="12"/>
      <c r="J4022" s="3">
        <v>634</v>
      </c>
      <c r="K4022" s="3" t="str">
        <f>IF(VLOOKUP(D4022,'Resources Final'!A:C,3,FALSE)=0,"",VLOOKUP(D4022,'Resources Final'!A:C,3,FALSE))</f>
        <v/>
      </c>
      <c r="L4022" s="3" t="str">
        <f>IF(VLOOKUP(D4022,'Resources Final'!A:D,4,FALSE)=0,"",VLOOKUP(D4022,'Resources Final'!A:D,4,FALSE))</f>
        <v>Y</v>
      </c>
      <c r="M4022" s="3" t="str">
        <f>IF(VLOOKUP(D4022,'Resources Final'!A:E,5,FALSE)=0,"",VLOOKUP(D4022,'Resources Final'!A:E,5,FALSE))</f>
        <v/>
      </c>
      <c r="N4022" s="7" t="str">
        <f>IF(VLOOKUP(D4022,'Resources Final'!A:F,6,FALSE)=0,"",VLOOKUP(D4022,'Resources Final'!A:F,6,FALSE))</f>
        <v/>
      </c>
      <c r="O4022" s="3" t="str">
        <f>IF(VLOOKUP(D4022,'Resources Final'!A:G,7,FALSE)=0,"",VLOOKUP(D4022,'Resources Final'!A:G,7,FALSE))</f>
        <v/>
      </c>
    </row>
    <row r="4023" spans="1:15" x14ac:dyDescent="0.2">
      <c r="A4023" s="11">
        <v>990</v>
      </c>
      <c r="B4023" s="11" t="str">
        <f t="shared" si="74"/>
        <v>Charles G. Koch Charitable Foundation_St Vincent College201744300</v>
      </c>
      <c r="C4023" s="11" t="s">
        <v>19</v>
      </c>
      <c r="D4023" s="11" t="s">
        <v>3407</v>
      </c>
      <c r="E4023" s="11" t="s">
        <v>3407</v>
      </c>
      <c r="F4023" s="4">
        <v>44300</v>
      </c>
      <c r="G4023" s="3">
        <v>2017</v>
      </c>
      <c r="H4023" s="3" t="s">
        <v>21</v>
      </c>
      <c r="I4023" s="12"/>
      <c r="J4023" s="3">
        <v>635</v>
      </c>
      <c r="K4023" s="3" t="str">
        <f>IF(VLOOKUP(D4023,'Resources Final'!A:C,3,FALSE)=0,"",VLOOKUP(D4023,'Resources Final'!A:C,3,FALSE))</f>
        <v/>
      </c>
      <c r="L4023" s="3" t="str">
        <f>IF(VLOOKUP(D4023,'Resources Final'!A:D,4,FALSE)=0,"",VLOOKUP(D4023,'Resources Final'!A:D,4,FALSE))</f>
        <v>Y</v>
      </c>
      <c r="M4023" s="3" t="str">
        <f>IF(VLOOKUP(D4023,'Resources Final'!A:E,5,FALSE)=0,"",VLOOKUP(D4023,'Resources Final'!A:E,5,FALSE))</f>
        <v/>
      </c>
      <c r="N4023" s="7" t="str">
        <f>IF(VLOOKUP(D4023,'Resources Final'!A:F,6,FALSE)=0,"",VLOOKUP(D4023,'Resources Final'!A:F,6,FALSE))</f>
        <v/>
      </c>
      <c r="O4023" s="3" t="str">
        <f>IF(VLOOKUP(D4023,'Resources Final'!A:G,7,FALSE)=0,"",VLOOKUP(D4023,'Resources Final'!A:G,7,FALSE))</f>
        <v/>
      </c>
    </row>
    <row r="4024" spans="1:15" x14ac:dyDescent="0.2">
      <c r="A4024" s="11">
        <v>990</v>
      </c>
      <c r="B4024" s="11" t="str">
        <f t="shared" si="74"/>
        <v>Charles G. Koch Charitable Foundation_ND State University Foundation &amp; Alumni Association2017160000</v>
      </c>
      <c r="C4024" s="11" t="s">
        <v>19</v>
      </c>
      <c r="D4024" s="11" t="s">
        <v>2634</v>
      </c>
      <c r="E4024" s="11" t="s">
        <v>2635</v>
      </c>
      <c r="F4024" s="4">
        <v>160000</v>
      </c>
      <c r="G4024" s="3">
        <v>2017</v>
      </c>
      <c r="H4024" s="3" t="s">
        <v>21</v>
      </c>
      <c r="I4024" s="12"/>
      <c r="J4024" s="3">
        <v>636</v>
      </c>
      <c r="K4024" s="3" t="str">
        <f>IF(VLOOKUP(D4024,'Resources Final'!A:C,3,FALSE)=0,"",VLOOKUP(D4024,'Resources Final'!A:C,3,FALSE))</f>
        <v/>
      </c>
      <c r="L4024" s="3" t="str">
        <f>IF(VLOOKUP(D4024,'Resources Final'!A:D,4,FALSE)=0,"",VLOOKUP(D4024,'Resources Final'!A:D,4,FALSE))</f>
        <v>Y</v>
      </c>
      <c r="M4024" s="3" t="str">
        <f>IF(VLOOKUP(D4024,'Resources Final'!A:E,5,FALSE)=0,"",VLOOKUP(D4024,'Resources Final'!A:E,5,FALSE))</f>
        <v/>
      </c>
      <c r="N4024" s="7" t="str">
        <f>IF(VLOOKUP(D4024,'Resources Final'!A:F,6,FALSE)=0,"",VLOOKUP(D4024,'Resources Final'!A:F,6,FALSE))</f>
        <v/>
      </c>
      <c r="O4024" s="3" t="str">
        <f>IF(VLOOKUP(D4024,'Resources Final'!A:G,7,FALSE)=0,"",VLOOKUP(D4024,'Resources Final'!A:G,7,FALSE))</f>
        <v/>
      </c>
    </row>
    <row r="4025" spans="1:15" x14ac:dyDescent="0.2">
      <c r="A4025" s="11">
        <v>990</v>
      </c>
      <c r="B4025" s="11" t="str">
        <f t="shared" si="74"/>
        <v>Charles G. Koch Charitable Foundation_Victims of Communism Memorial Foundation20176938</v>
      </c>
      <c r="C4025" s="11" t="s">
        <v>19</v>
      </c>
      <c r="D4025" s="11" t="s">
        <v>3890</v>
      </c>
      <c r="E4025" s="11" t="s">
        <v>3890</v>
      </c>
      <c r="F4025" s="4">
        <v>6938</v>
      </c>
      <c r="G4025" s="3">
        <v>2017</v>
      </c>
      <c r="H4025" s="3" t="s">
        <v>21</v>
      </c>
      <c r="I4025" s="12"/>
      <c r="J4025" s="3">
        <v>637</v>
      </c>
      <c r="K4025" s="3" t="str">
        <f>IF(VLOOKUP(D4025,'Resources Final'!A:C,3,FALSE)=0,"",VLOOKUP(D4025,'Resources Final'!A:C,3,FALSE))</f>
        <v/>
      </c>
      <c r="L4025" s="3" t="str">
        <f>IF(VLOOKUP(D4025,'Resources Final'!A:D,4,FALSE)=0,"",VLOOKUP(D4025,'Resources Final'!A:D,4,FALSE))</f>
        <v/>
      </c>
      <c r="M4025" s="3" t="str">
        <f>IF(VLOOKUP(D4025,'Resources Final'!A:E,5,FALSE)=0,"",VLOOKUP(D4025,'Resources Final'!A:E,5,FALSE))</f>
        <v/>
      </c>
      <c r="N4025" s="7" t="str">
        <f>IF(VLOOKUP(D4025,'Resources Final'!A:F,6,FALSE)=0,"",VLOOKUP(D4025,'Resources Final'!A:F,6,FALSE))</f>
        <v>https://www.sourcewatch.org/index.php/Victims_of_Communism_Memorial_Foundation</v>
      </c>
      <c r="O4025" s="3" t="str">
        <f>IF(VLOOKUP(D4025,'Resources Final'!A:G,7,FALSE)=0,"",VLOOKUP(D4025,'Resources Final'!A:G,7,FALSE))</f>
        <v>Sourcewatch</v>
      </c>
    </row>
    <row r="4026" spans="1:15" x14ac:dyDescent="0.2">
      <c r="A4026" s="11">
        <v>990</v>
      </c>
      <c r="B4026" s="11" t="str">
        <f t="shared" si="74"/>
        <v>Charles G. Koch Charitable Foundation_Kenyon20173150</v>
      </c>
      <c r="C4026" s="11" t="s">
        <v>19</v>
      </c>
      <c r="D4026" s="11" t="s">
        <v>1983</v>
      </c>
      <c r="E4026" s="11" t="s">
        <v>1983</v>
      </c>
      <c r="F4026" s="4">
        <v>3150</v>
      </c>
      <c r="G4026" s="3">
        <v>2017</v>
      </c>
      <c r="H4026" s="3" t="s">
        <v>21</v>
      </c>
      <c r="I4026" s="12" t="s">
        <v>31</v>
      </c>
      <c r="J4026" s="3">
        <v>638</v>
      </c>
      <c r="K4026" s="3" t="str">
        <f>IF(VLOOKUP(D4026,'Resources Final'!A:C,3,FALSE)=0,"",VLOOKUP(D4026,'Resources Final'!A:C,3,FALSE))</f>
        <v>Y</v>
      </c>
      <c r="L4026" s="3" t="str">
        <f>IF(VLOOKUP(D4026,'Resources Final'!A:D,4,FALSE)=0,"",VLOOKUP(D4026,'Resources Final'!A:D,4,FALSE))</f>
        <v/>
      </c>
      <c r="M4026" s="3" t="str">
        <f>IF(VLOOKUP(D4026,'Resources Final'!A:E,5,FALSE)=0,"",VLOOKUP(D4026,'Resources Final'!A:E,5,FALSE))</f>
        <v/>
      </c>
      <c r="N4026" s="7" t="str">
        <f>IF(VLOOKUP(D4026,'Resources Final'!A:F,6,FALSE)=0,"",VLOOKUP(D4026,'Resources Final'!A:F,6,FALSE))</f>
        <v/>
      </c>
      <c r="O4026" s="3" t="str">
        <f>IF(VLOOKUP(D4026,'Resources Final'!A:G,7,FALSE)=0,"",VLOOKUP(D4026,'Resources Final'!A:G,7,FALSE))</f>
        <v/>
      </c>
    </row>
    <row r="4027" spans="1:15" x14ac:dyDescent="0.2">
      <c r="A4027" s="11">
        <v>990</v>
      </c>
      <c r="B4027" s="11" t="str">
        <f t="shared" si="74"/>
        <v>Charles G. Koch Charitable Foundation_Southern Illinois University - Carbondale201721000</v>
      </c>
      <c r="C4027" s="11" t="s">
        <v>19</v>
      </c>
      <c r="D4027" s="11" t="s">
        <v>3369</v>
      </c>
      <c r="E4027" s="11" t="s">
        <v>3368</v>
      </c>
      <c r="F4027" s="4">
        <v>21000</v>
      </c>
      <c r="G4027" s="3">
        <v>2017</v>
      </c>
      <c r="H4027" s="3" t="s">
        <v>21</v>
      </c>
      <c r="I4027" s="12"/>
      <c r="J4027" s="3">
        <v>639</v>
      </c>
      <c r="K4027" s="3" t="str">
        <f>IF(VLOOKUP(D4027,'Resources Final'!A:C,3,FALSE)=0,"",VLOOKUP(D4027,'Resources Final'!A:C,3,FALSE))</f>
        <v/>
      </c>
      <c r="L4027" s="3" t="str">
        <f>IF(VLOOKUP(D4027,'Resources Final'!A:D,4,FALSE)=0,"",VLOOKUP(D4027,'Resources Final'!A:D,4,FALSE))</f>
        <v>Y</v>
      </c>
      <c r="M4027" s="3" t="str">
        <f>IF(VLOOKUP(D4027,'Resources Final'!A:E,5,FALSE)=0,"",VLOOKUP(D4027,'Resources Final'!A:E,5,FALSE))</f>
        <v/>
      </c>
      <c r="N4027" s="7" t="str">
        <f>IF(VLOOKUP(D4027,'Resources Final'!A:F,6,FALSE)=0,"",VLOOKUP(D4027,'Resources Final'!A:F,6,FALSE))</f>
        <v/>
      </c>
      <c r="O4027" s="3" t="str">
        <f>IF(VLOOKUP(D4027,'Resources Final'!A:G,7,FALSE)=0,"",VLOOKUP(D4027,'Resources Final'!A:G,7,FALSE))</f>
        <v/>
      </c>
    </row>
    <row r="4028" spans="1:15" x14ac:dyDescent="0.2">
      <c r="A4028" s="11">
        <v>990</v>
      </c>
      <c r="B4028" s="11" t="str">
        <f t="shared" si="74"/>
        <v>Charles G. Koch Charitable Foundation_Sun20174725</v>
      </c>
      <c r="C4028" s="11" t="s">
        <v>19</v>
      </c>
      <c r="D4028" s="11" t="s">
        <v>3476</v>
      </c>
      <c r="E4028" s="11" t="s">
        <v>3476</v>
      </c>
      <c r="F4028" s="4">
        <v>4725</v>
      </c>
      <c r="G4028" s="3">
        <v>2017</v>
      </c>
      <c r="H4028" s="3" t="s">
        <v>21</v>
      </c>
      <c r="I4028" s="12" t="s">
        <v>31</v>
      </c>
      <c r="J4028" s="3">
        <v>640</v>
      </c>
      <c r="K4028" s="3" t="str">
        <f>IF(VLOOKUP(D4028,'Resources Final'!A:C,3,FALSE)=0,"",VLOOKUP(D4028,'Resources Final'!A:C,3,FALSE))</f>
        <v>Y</v>
      </c>
      <c r="L4028" s="3" t="str">
        <f>IF(VLOOKUP(D4028,'Resources Final'!A:D,4,FALSE)=0,"",VLOOKUP(D4028,'Resources Final'!A:D,4,FALSE))</f>
        <v/>
      </c>
      <c r="M4028" s="3" t="str">
        <f>IF(VLOOKUP(D4028,'Resources Final'!A:E,5,FALSE)=0,"",VLOOKUP(D4028,'Resources Final'!A:E,5,FALSE))</f>
        <v/>
      </c>
      <c r="N4028" s="7" t="str">
        <f>IF(VLOOKUP(D4028,'Resources Final'!A:F,6,FALSE)=0,"",VLOOKUP(D4028,'Resources Final'!A:F,6,FALSE))</f>
        <v/>
      </c>
      <c r="O4028" s="3" t="str">
        <f>IF(VLOOKUP(D4028,'Resources Final'!A:G,7,FALSE)=0,"",VLOOKUP(D4028,'Resources Final'!A:G,7,FALSE))</f>
        <v/>
      </c>
    </row>
    <row r="4029" spans="1:15" x14ac:dyDescent="0.2">
      <c r="A4029" s="11">
        <v>990</v>
      </c>
      <c r="B4029" s="11" t="str">
        <f t="shared" si="74"/>
        <v>Charles G. Koch Charitable Foundation_Moving Picture Institute2017422750</v>
      </c>
      <c r="C4029" s="11" t="s">
        <v>19</v>
      </c>
      <c r="D4029" s="11" t="s">
        <v>2551</v>
      </c>
      <c r="E4029" s="11" t="s">
        <v>2551</v>
      </c>
      <c r="F4029" s="4">
        <v>422750</v>
      </c>
      <c r="G4029" s="3">
        <v>2017</v>
      </c>
      <c r="H4029" s="3" t="s">
        <v>21</v>
      </c>
      <c r="I4029" s="12"/>
      <c r="J4029" s="3">
        <v>641</v>
      </c>
      <c r="K4029" s="3" t="str">
        <f>IF(VLOOKUP(D4029,'Resources Final'!A:C,3,FALSE)=0,"",VLOOKUP(D4029,'Resources Final'!A:C,3,FALSE))</f>
        <v/>
      </c>
      <c r="L4029" s="3" t="str">
        <f>IF(VLOOKUP(D4029,'Resources Final'!A:D,4,FALSE)=0,"",VLOOKUP(D4029,'Resources Final'!A:D,4,FALSE))</f>
        <v/>
      </c>
      <c r="M4029" s="3" t="str">
        <f>IF(VLOOKUP(D4029,'Resources Final'!A:E,5,FALSE)=0,"",VLOOKUP(D4029,'Resources Final'!A:E,5,FALSE))</f>
        <v/>
      </c>
      <c r="N4029" s="7" t="str">
        <f>IF(VLOOKUP(D4029,'Resources Final'!A:F,6,FALSE)=0,"",VLOOKUP(D4029,'Resources Final'!A:F,6,FALSE))</f>
        <v>https://www.sourcewatch.org/index.php/Moving_Picture_Institute</v>
      </c>
      <c r="O4029" s="3" t="str">
        <f>IF(VLOOKUP(D4029,'Resources Final'!A:G,7,FALSE)=0,"",VLOOKUP(D4029,'Resources Final'!A:G,7,FALSE))</f>
        <v>Sourcewatch</v>
      </c>
    </row>
    <row r="4030" spans="1:15" x14ac:dyDescent="0.2">
      <c r="A4030" s="11">
        <v>990</v>
      </c>
      <c r="B4030" s="11" t="str">
        <f t="shared" si="74"/>
        <v>Charles G. Koch Charitable Foundation_La Sierra University201715000</v>
      </c>
      <c r="C4030" s="11" t="s">
        <v>19</v>
      </c>
      <c r="D4030" s="11" t="s">
        <v>2074</v>
      </c>
      <c r="E4030" s="11" t="s">
        <v>2074</v>
      </c>
      <c r="F4030" s="4">
        <v>15000</v>
      </c>
      <c r="G4030" s="3">
        <v>2017</v>
      </c>
      <c r="H4030" s="3" t="s">
        <v>21</v>
      </c>
      <c r="I4030" s="12"/>
      <c r="J4030" s="3">
        <v>642</v>
      </c>
      <c r="K4030" s="3" t="str">
        <f>IF(VLOOKUP(D4030,'Resources Final'!A:C,3,FALSE)=0,"",VLOOKUP(D4030,'Resources Final'!A:C,3,FALSE))</f>
        <v/>
      </c>
      <c r="L4030" s="3" t="str">
        <f>IF(VLOOKUP(D4030,'Resources Final'!A:D,4,FALSE)=0,"",VLOOKUP(D4030,'Resources Final'!A:D,4,FALSE))</f>
        <v>Y</v>
      </c>
      <c r="M4030" s="3" t="str">
        <f>IF(VLOOKUP(D4030,'Resources Final'!A:E,5,FALSE)=0,"",VLOOKUP(D4030,'Resources Final'!A:E,5,FALSE))</f>
        <v/>
      </c>
      <c r="N4030" s="7" t="str">
        <f>IF(VLOOKUP(D4030,'Resources Final'!A:F,6,FALSE)=0,"",VLOOKUP(D4030,'Resources Final'!A:F,6,FALSE))</f>
        <v/>
      </c>
      <c r="O4030" s="3" t="str">
        <f>IF(VLOOKUP(D4030,'Resources Final'!A:G,7,FALSE)=0,"",VLOOKUP(D4030,'Resources Final'!A:G,7,FALSE))</f>
        <v/>
      </c>
    </row>
    <row r="4031" spans="1:15" x14ac:dyDescent="0.2">
      <c r="A4031" s="11">
        <v>990</v>
      </c>
      <c r="B4031" s="11" t="str">
        <f t="shared" si="74"/>
        <v>Charles G. Koch Charitable Foundation_Vaida20174725</v>
      </c>
      <c r="C4031" s="11" t="s">
        <v>19</v>
      </c>
      <c r="D4031" s="11" t="s">
        <v>3867</v>
      </c>
      <c r="E4031" s="11" t="s">
        <v>3867</v>
      </c>
      <c r="F4031" s="4">
        <v>4725</v>
      </c>
      <c r="G4031" s="3">
        <v>2017</v>
      </c>
      <c r="H4031" s="3" t="s">
        <v>21</v>
      </c>
      <c r="I4031" s="12" t="s">
        <v>31</v>
      </c>
      <c r="J4031" s="3">
        <v>643</v>
      </c>
      <c r="K4031" s="3" t="str">
        <f>IF(VLOOKUP(D4031,'Resources Final'!A:C,3,FALSE)=0,"",VLOOKUP(D4031,'Resources Final'!A:C,3,FALSE))</f>
        <v>Y</v>
      </c>
      <c r="L4031" s="3" t="str">
        <f>IF(VLOOKUP(D4031,'Resources Final'!A:D,4,FALSE)=0,"",VLOOKUP(D4031,'Resources Final'!A:D,4,FALSE))</f>
        <v/>
      </c>
      <c r="M4031" s="3" t="str">
        <f>IF(VLOOKUP(D4031,'Resources Final'!A:E,5,FALSE)=0,"",VLOOKUP(D4031,'Resources Final'!A:E,5,FALSE))</f>
        <v/>
      </c>
      <c r="N4031" s="7" t="str">
        <f>IF(VLOOKUP(D4031,'Resources Final'!A:F,6,FALSE)=0,"",VLOOKUP(D4031,'Resources Final'!A:F,6,FALSE))</f>
        <v/>
      </c>
      <c r="O4031" s="3" t="str">
        <f>IF(VLOOKUP(D4031,'Resources Final'!A:G,7,FALSE)=0,"",VLOOKUP(D4031,'Resources Final'!A:G,7,FALSE))</f>
        <v/>
      </c>
    </row>
    <row r="4032" spans="1:15" x14ac:dyDescent="0.2">
      <c r="A4032" s="11">
        <v>990</v>
      </c>
      <c r="B4032" s="11" t="str">
        <f t="shared" si="74"/>
        <v>Charles G. Koch Charitable Foundation_Logan20173150</v>
      </c>
      <c r="C4032" s="11" t="s">
        <v>19</v>
      </c>
      <c r="D4032" s="11" t="s">
        <v>2195</v>
      </c>
      <c r="E4032" s="11" t="s">
        <v>2195</v>
      </c>
      <c r="F4032" s="4">
        <v>3150</v>
      </c>
      <c r="G4032" s="3">
        <v>2017</v>
      </c>
      <c r="H4032" s="3" t="s">
        <v>21</v>
      </c>
      <c r="I4032" s="12" t="s">
        <v>31</v>
      </c>
      <c r="J4032" s="3">
        <v>644</v>
      </c>
      <c r="K4032" s="3" t="str">
        <f>IF(VLOOKUP(D4032,'Resources Final'!A:C,3,FALSE)=0,"",VLOOKUP(D4032,'Resources Final'!A:C,3,FALSE))</f>
        <v>Y</v>
      </c>
      <c r="L4032" s="3" t="str">
        <f>IF(VLOOKUP(D4032,'Resources Final'!A:D,4,FALSE)=0,"",VLOOKUP(D4032,'Resources Final'!A:D,4,FALSE))</f>
        <v/>
      </c>
      <c r="M4032" s="3" t="str">
        <f>IF(VLOOKUP(D4032,'Resources Final'!A:E,5,FALSE)=0,"",VLOOKUP(D4032,'Resources Final'!A:E,5,FALSE))</f>
        <v/>
      </c>
      <c r="N4032" s="7" t="str">
        <f>IF(VLOOKUP(D4032,'Resources Final'!A:F,6,FALSE)=0,"",VLOOKUP(D4032,'Resources Final'!A:F,6,FALSE))</f>
        <v/>
      </c>
      <c r="O4032" s="3" t="str">
        <f>IF(VLOOKUP(D4032,'Resources Final'!A:G,7,FALSE)=0,"",VLOOKUP(D4032,'Resources Final'!A:G,7,FALSE))</f>
        <v/>
      </c>
    </row>
    <row r="4033" spans="1:15" x14ac:dyDescent="0.2">
      <c r="A4033" s="11">
        <v>990</v>
      </c>
      <c r="B4033" s="11" t="str">
        <f t="shared" si="74"/>
        <v>Charles G. Koch Charitable Foundation_John Paul the Great Catholic University201714000</v>
      </c>
      <c r="C4033" s="11" t="s">
        <v>19</v>
      </c>
      <c r="D4033" s="11" t="s">
        <v>1851</v>
      </c>
      <c r="E4033" s="11" t="s">
        <v>1851</v>
      </c>
      <c r="F4033" s="4">
        <v>14000</v>
      </c>
      <c r="G4033" s="3">
        <v>2017</v>
      </c>
      <c r="H4033" s="3" t="s">
        <v>21</v>
      </c>
      <c r="I4033" s="12"/>
      <c r="J4033" s="3">
        <v>645</v>
      </c>
      <c r="K4033" s="3" t="str">
        <f>IF(VLOOKUP(D4033,'Resources Final'!A:C,3,FALSE)=0,"",VLOOKUP(D4033,'Resources Final'!A:C,3,FALSE))</f>
        <v/>
      </c>
      <c r="L4033" s="3" t="str">
        <f>IF(VLOOKUP(D4033,'Resources Final'!A:D,4,FALSE)=0,"",VLOOKUP(D4033,'Resources Final'!A:D,4,FALSE))</f>
        <v>Y</v>
      </c>
      <c r="M4033" s="3" t="str">
        <f>IF(VLOOKUP(D4033,'Resources Final'!A:E,5,FALSE)=0,"",VLOOKUP(D4033,'Resources Final'!A:E,5,FALSE))</f>
        <v/>
      </c>
      <c r="N4033" s="7" t="str">
        <f>IF(VLOOKUP(D4033,'Resources Final'!A:F,6,FALSE)=0,"",VLOOKUP(D4033,'Resources Final'!A:F,6,FALSE))</f>
        <v/>
      </c>
      <c r="O4033" s="3" t="str">
        <f>IF(VLOOKUP(D4033,'Resources Final'!A:G,7,FALSE)=0,"",VLOOKUP(D4033,'Resources Final'!A:G,7,FALSE))</f>
        <v/>
      </c>
    </row>
    <row r="4034" spans="1:15" x14ac:dyDescent="0.2">
      <c r="A4034" s="11">
        <v>990</v>
      </c>
      <c r="B4034" s="11" t="str">
        <f t="shared" si="74"/>
        <v>Charles G. Koch Charitable Foundation_Yarborough20173600</v>
      </c>
      <c r="C4034" s="11" t="s">
        <v>19</v>
      </c>
      <c r="D4034" s="11" t="s">
        <v>4104</v>
      </c>
      <c r="E4034" s="11" t="s">
        <v>4104</v>
      </c>
      <c r="F4034" s="4">
        <v>3600</v>
      </c>
      <c r="G4034" s="3">
        <v>2017</v>
      </c>
      <c r="H4034" s="3" t="s">
        <v>21</v>
      </c>
      <c r="I4034" s="12" t="s">
        <v>31</v>
      </c>
      <c r="J4034" s="3">
        <v>646</v>
      </c>
      <c r="K4034" s="3" t="str">
        <f>IF(VLOOKUP(D4034,'Resources Final'!A:C,3,FALSE)=0,"",VLOOKUP(D4034,'Resources Final'!A:C,3,FALSE))</f>
        <v>Y</v>
      </c>
      <c r="L4034" s="3" t="str">
        <f>IF(VLOOKUP(D4034,'Resources Final'!A:D,4,FALSE)=0,"",VLOOKUP(D4034,'Resources Final'!A:D,4,FALSE))</f>
        <v/>
      </c>
      <c r="M4034" s="3" t="str">
        <f>IF(VLOOKUP(D4034,'Resources Final'!A:E,5,FALSE)=0,"",VLOOKUP(D4034,'Resources Final'!A:E,5,FALSE))</f>
        <v/>
      </c>
      <c r="N4034" s="7" t="str">
        <f>IF(VLOOKUP(D4034,'Resources Final'!A:F,6,FALSE)=0,"",VLOOKUP(D4034,'Resources Final'!A:F,6,FALSE))</f>
        <v/>
      </c>
      <c r="O4034" s="3" t="str">
        <f>IF(VLOOKUP(D4034,'Resources Final'!A:G,7,FALSE)=0,"",VLOOKUP(D4034,'Resources Final'!A:G,7,FALSE))</f>
        <v/>
      </c>
    </row>
    <row r="4035" spans="1:15" x14ac:dyDescent="0.2">
      <c r="A4035" s="11">
        <v>990</v>
      </c>
      <c r="B4035" s="11" t="str">
        <f t="shared" si="74"/>
        <v>Charles G. Koch Charitable Foundation_First Amendment Partnership201714750</v>
      </c>
      <c r="C4035" s="11" t="s">
        <v>19</v>
      </c>
      <c r="D4035" s="11" t="s">
        <v>1212</v>
      </c>
      <c r="E4035" s="11" t="s">
        <v>1212</v>
      </c>
      <c r="F4035" s="4">
        <v>14750</v>
      </c>
      <c r="G4035" s="3">
        <v>2017</v>
      </c>
      <c r="H4035" s="3" t="s">
        <v>21</v>
      </c>
      <c r="I4035" s="12"/>
      <c r="J4035" s="3">
        <v>647</v>
      </c>
      <c r="K4035" s="3" t="str">
        <f>IF(VLOOKUP(D4035,'Resources Final'!A:C,3,FALSE)=0,"",VLOOKUP(D4035,'Resources Final'!A:C,3,FALSE))</f>
        <v/>
      </c>
      <c r="L4035" s="3" t="str">
        <f>IF(VLOOKUP(D4035,'Resources Final'!A:D,4,FALSE)=0,"",VLOOKUP(D4035,'Resources Final'!A:D,4,FALSE))</f>
        <v/>
      </c>
      <c r="M4035" s="3" t="str">
        <f>IF(VLOOKUP(D4035,'Resources Final'!A:E,5,FALSE)=0,"",VLOOKUP(D4035,'Resources Final'!A:E,5,FALSE))</f>
        <v/>
      </c>
      <c r="N4035" s="7" t="str">
        <f>IF(VLOOKUP(D4035,'Resources Final'!A:F,6,FALSE)=0,"",VLOOKUP(D4035,'Resources Final'!A:F,6,FALSE))</f>
        <v/>
      </c>
      <c r="O4035" s="3" t="str">
        <f>IF(VLOOKUP(D4035,'Resources Final'!A:G,7,FALSE)=0,"",VLOOKUP(D4035,'Resources Final'!A:G,7,FALSE))</f>
        <v/>
      </c>
    </row>
    <row r="4036" spans="1:15" x14ac:dyDescent="0.2">
      <c r="A4036" s="11">
        <v>990</v>
      </c>
      <c r="B4036" s="11" t="str">
        <f t="shared" si="74"/>
        <v>Charles G. Koch Charitable Foundation_Alabama Agricultural and Mechanical University201710000</v>
      </c>
      <c r="C4036" s="11" t="s">
        <v>19</v>
      </c>
      <c r="D4036" s="11" t="s">
        <v>136</v>
      </c>
      <c r="E4036" s="11" t="s">
        <v>136</v>
      </c>
      <c r="F4036" s="4">
        <v>10000</v>
      </c>
      <c r="G4036" s="3">
        <v>2017</v>
      </c>
      <c r="H4036" s="3" t="s">
        <v>21</v>
      </c>
      <c r="I4036" s="12"/>
      <c r="J4036" s="3">
        <v>648</v>
      </c>
      <c r="K4036" s="3" t="str">
        <f>IF(VLOOKUP(D4036,'Resources Final'!A:C,3,FALSE)=0,"",VLOOKUP(D4036,'Resources Final'!A:C,3,FALSE))</f>
        <v/>
      </c>
      <c r="L4036" s="3" t="str">
        <f>IF(VLOOKUP(D4036,'Resources Final'!A:D,4,FALSE)=0,"",VLOOKUP(D4036,'Resources Final'!A:D,4,FALSE))</f>
        <v>Y</v>
      </c>
      <c r="M4036" s="3" t="str">
        <f>IF(VLOOKUP(D4036,'Resources Final'!A:E,5,FALSE)=0,"",VLOOKUP(D4036,'Resources Final'!A:E,5,FALSE))</f>
        <v/>
      </c>
      <c r="N4036" s="7" t="str">
        <f>IF(VLOOKUP(D4036,'Resources Final'!A:F,6,FALSE)=0,"",VLOOKUP(D4036,'Resources Final'!A:F,6,FALSE))</f>
        <v/>
      </c>
      <c r="O4036" s="3" t="str">
        <f>IF(VLOOKUP(D4036,'Resources Final'!A:G,7,FALSE)=0,"",VLOOKUP(D4036,'Resources Final'!A:G,7,FALSE))</f>
        <v/>
      </c>
    </row>
    <row r="4037" spans="1:15" x14ac:dyDescent="0.2">
      <c r="A4037" s="11">
        <v>990</v>
      </c>
      <c r="B4037" s="11" t="str">
        <f t="shared" si="74"/>
        <v>Charles G. Koch Charitable Foundation_Northwestern University2017377000</v>
      </c>
      <c r="C4037" s="11" t="s">
        <v>19</v>
      </c>
      <c r="D4037" s="11" t="s">
        <v>2707</v>
      </c>
      <c r="E4037" s="11" t="s">
        <v>2707</v>
      </c>
      <c r="F4037" s="4">
        <v>377000</v>
      </c>
      <c r="G4037" s="3">
        <v>2017</v>
      </c>
      <c r="H4037" s="3" t="s">
        <v>21</v>
      </c>
      <c r="I4037" s="12"/>
      <c r="J4037" s="3">
        <v>649</v>
      </c>
      <c r="K4037" s="3" t="str">
        <f>IF(VLOOKUP(D4037,'Resources Final'!A:C,3,FALSE)=0,"",VLOOKUP(D4037,'Resources Final'!A:C,3,FALSE))</f>
        <v/>
      </c>
      <c r="L4037" s="3" t="str">
        <f>IF(VLOOKUP(D4037,'Resources Final'!A:D,4,FALSE)=0,"",VLOOKUP(D4037,'Resources Final'!A:D,4,FALSE))</f>
        <v>Y</v>
      </c>
      <c r="M4037" s="3" t="str">
        <f>IF(VLOOKUP(D4037,'Resources Final'!A:E,5,FALSE)=0,"",VLOOKUP(D4037,'Resources Final'!A:E,5,FALSE))</f>
        <v/>
      </c>
      <c r="N4037" s="7" t="str">
        <f>IF(VLOOKUP(D4037,'Resources Final'!A:F,6,FALSE)=0,"",VLOOKUP(D4037,'Resources Final'!A:F,6,FALSE))</f>
        <v/>
      </c>
      <c r="O4037" s="3" t="str">
        <f>IF(VLOOKUP(D4037,'Resources Final'!A:G,7,FALSE)=0,"",VLOOKUP(D4037,'Resources Final'!A:G,7,FALSE))</f>
        <v/>
      </c>
    </row>
    <row r="4038" spans="1:15" x14ac:dyDescent="0.2">
      <c r="A4038" s="11">
        <v>990</v>
      </c>
      <c r="B4038" s="11" t="str">
        <f t="shared" si="74"/>
        <v>Charles G. Koch Charitable Foundation_Loayza20175040</v>
      </c>
      <c r="C4038" s="11" t="s">
        <v>19</v>
      </c>
      <c r="D4038" s="11" t="s">
        <v>2193</v>
      </c>
      <c r="E4038" s="11" t="s">
        <v>2193</v>
      </c>
      <c r="F4038" s="4">
        <v>5040</v>
      </c>
      <c r="G4038" s="3">
        <v>2017</v>
      </c>
      <c r="H4038" s="3" t="s">
        <v>21</v>
      </c>
      <c r="I4038" s="12" t="s">
        <v>31</v>
      </c>
      <c r="J4038" s="3">
        <v>650</v>
      </c>
      <c r="K4038" s="3" t="str">
        <f>IF(VLOOKUP(D4038,'Resources Final'!A:C,3,FALSE)=0,"",VLOOKUP(D4038,'Resources Final'!A:C,3,FALSE))</f>
        <v>Y</v>
      </c>
      <c r="L4038" s="3" t="str">
        <f>IF(VLOOKUP(D4038,'Resources Final'!A:D,4,FALSE)=0,"",VLOOKUP(D4038,'Resources Final'!A:D,4,FALSE))</f>
        <v/>
      </c>
      <c r="M4038" s="3" t="str">
        <f>IF(VLOOKUP(D4038,'Resources Final'!A:E,5,FALSE)=0,"",VLOOKUP(D4038,'Resources Final'!A:E,5,FALSE))</f>
        <v/>
      </c>
      <c r="N4038" s="7" t="str">
        <f>IF(VLOOKUP(D4038,'Resources Final'!A:F,6,FALSE)=0,"",VLOOKUP(D4038,'Resources Final'!A:F,6,FALSE))</f>
        <v/>
      </c>
      <c r="O4038" s="3" t="str">
        <f>IF(VLOOKUP(D4038,'Resources Final'!A:G,7,FALSE)=0,"",VLOOKUP(D4038,'Resources Final'!A:G,7,FALSE))</f>
        <v/>
      </c>
    </row>
    <row r="4039" spans="1:15" x14ac:dyDescent="0.2">
      <c r="A4039" s="11">
        <v>990</v>
      </c>
      <c r="B4039" s="11" t="str">
        <f t="shared" si="74"/>
        <v>Charles G. Koch Charitable Foundation_Dasinger20173024</v>
      </c>
      <c r="C4039" s="11" t="s">
        <v>19</v>
      </c>
      <c r="D4039" s="11" t="s">
        <v>953</v>
      </c>
      <c r="E4039" s="11" t="s">
        <v>953</v>
      </c>
      <c r="F4039" s="4">
        <v>3024</v>
      </c>
      <c r="G4039" s="3">
        <v>2017</v>
      </c>
      <c r="H4039" s="3" t="s">
        <v>21</v>
      </c>
      <c r="I4039" s="12" t="s">
        <v>31</v>
      </c>
      <c r="J4039" s="3">
        <v>651</v>
      </c>
      <c r="K4039" s="3" t="str">
        <f>IF(VLOOKUP(D4039,'Resources Final'!A:C,3,FALSE)=0,"",VLOOKUP(D4039,'Resources Final'!A:C,3,FALSE))</f>
        <v>Y</v>
      </c>
      <c r="L4039" s="3" t="str">
        <f>IF(VLOOKUP(D4039,'Resources Final'!A:D,4,FALSE)=0,"",VLOOKUP(D4039,'Resources Final'!A:D,4,FALSE))</f>
        <v/>
      </c>
      <c r="M4039" s="3" t="str">
        <f>IF(VLOOKUP(D4039,'Resources Final'!A:E,5,FALSE)=0,"",VLOOKUP(D4039,'Resources Final'!A:E,5,FALSE))</f>
        <v/>
      </c>
      <c r="N4039" s="7" t="str">
        <f>IF(VLOOKUP(D4039,'Resources Final'!A:F,6,FALSE)=0,"",VLOOKUP(D4039,'Resources Final'!A:F,6,FALSE))</f>
        <v/>
      </c>
      <c r="O4039" s="3" t="str">
        <f>IF(VLOOKUP(D4039,'Resources Final'!A:G,7,FALSE)=0,"",VLOOKUP(D4039,'Resources Final'!A:G,7,FALSE))</f>
        <v/>
      </c>
    </row>
    <row r="4040" spans="1:15" x14ac:dyDescent="0.2">
      <c r="A4040" s="11">
        <v>990</v>
      </c>
      <c r="B4040" s="11" t="str">
        <f t="shared" si="74"/>
        <v>Charles G. Koch Charitable Foundation_Center for Environmental Science Accuracy and Reliability201725000</v>
      </c>
      <c r="C4040" s="11" t="s">
        <v>19</v>
      </c>
      <c r="D4040" s="11" t="s">
        <v>651</v>
      </c>
      <c r="E4040" s="11" t="s">
        <v>651</v>
      </c>
      <c r="F4040" s="4">
        <v>25000</v>
      </c>
      <c r="G4040" s="3">
        <v>2017</v>
      </c>
      <c r="H4040" s="3" t="s">
        <v>21</v>
      </c>
      <c r="I4040" s="12" t="s">
        <v>1886</v>
      </c>
      <c r="J4040" s="3">
        <v>652</v>
      </c>
      <c r="K4040" s="3" t="str">
        <f>IF(VLOOKUP(D4040,'Resources Final'!A:C,3,FALSE)=0,"",VLOOKUP(D4040,'Resources Final'!A:C,3,FALSE))</f>
        <v/>
      </c>
      <c r="L4040" s="3" t="str">
        <f>IF(VLOOKUP(D4040,'Resources Final'!A:D,4,FALSE)=0,"",VLOOKUP(D4040,'Resources Final'!A:D,4,FALSE))</f>
        <v/>
      </c>
      <c r="M4040" s="3" t="str">
        <f>IF(VLOOKUP(D4040,'Resources Final'!A:E,5,FALSE)=0,"",VLOOKUP(D4040,'Resources Final'!A:E,5,FALSE))</f>
        <v/>
      </c>
      <c r="N4040" s="7" t="str">
        <f>IF(VLOOKUP(D4040,'Resources Final'!A:F,6,FALSE)=0,"",VLOOKUP(D4040,'Resources Final'!A:F,6,FALSE))</f>
        <v>https://polluterwatch.org/center-environmental-science-accuracy-reliability-cesar</v>
      </c>
      <c r="O4040" s="3" t="str">
        <f>IF(VLOOKUP(D4040,'Resources Final'!A:G,7,FALSE)=0,"",VLOOKUP(D4040,'Resources Final'!A:G,7,FALSE))</f>
        <v>Polluterwatch</v>
      </c>
    </row>
    <row r="4041" spans="1:15" x14ac:dyDescent="0.2">
      <c r="A4041" s="11">
        <v>990</v>
      </c>
      <c r="B4041" s="11" t="str">
        <f t="shared" si="74"/>
        <v>Charles G. Koch Charitable Foundation_Voices201758000</v>
      </c>
      <c r="C4041" s="11" t="s">
        <v>19</v>
      </c>
      <c r="D4041" s="11" t="s">
        <v>3906</v>
      </c>
      <c r="E4041" s="11" t="s">
        <v>3906</v>
      </c>
      <c r="F4041" s="4">
        <v>58000</v>
      </c>
      <c r="G4041" s="3">
        <v>2017</v>
      </c>
      <c r="H4041" s="3" t="s">
        <v>21</v>
      </c>
      <c r="I4041" s="12" t="s">
        <v>31</v>
      </c>
      <c r="J4041" s="3">
        <v>653</v>
      </c>
      <c r="K4041" s="3" t="str">
        <f>IF(VLOOKUP(D4041,'Resources Final'!A:C,3,FALSE)=0,"",VLOOKUP(D4041,'Resources Final'!A:C,3,FALSE))</f>
        <v>Y</v>
      </c>
      <c r="L4041" s="3" t="str">
        <f>IF(VLOOKUP(D4041,'Resources Final'!A:D,4,FALSE)=0,"",VLOOKUP(D4041,'Resources Final'!A:D,4,FALSE))</f>
        <v/>
      </c>
      <c r="M4041" s="3" t="str">
        <f>IF(VLOOKUP(D4041,'Resources Final'!A:E,5,FALSE)=0,"",VLOOKUP(D4041,'Resources Final'!A:E,5,FALSE))</f>
        <v/>
      </c>
      <c r="N4041" s="7" t="str">
        <f>IF(VLOOKUP(D4041,'Resources Final'!A:F,6,FALSE)=0,"",VLOOKUP(D4041,'Resources Final'!A:F,6,FALSE))</f>
        <v/>
      </c>
      <c r="O4041" s="3" t="str">
        <f>IF(VLOOKUP(D4041,'Resources Final'!A:G,7,FALSE)=0,"",VLOOKUP(D4041,'Resources Final'!A:G,7,FALSE))</f>
        <v/>
      </c>
    </row>
    <row r="4042" spans="1:15" x14ac:dyDescent="0.2">
      <c r="A4042" s="11">
        <v>990</v>
      </c>
      <c r="B4042" s="11" t="str">
        <f t="shared" si="74"/>
        <v>Charles G. Koch Charitable Foundation_Koperski20173600</v>
      </c>
      <c r="C4042" s="11" t="s">
        <v>19</v>
      </c>
      <c r="D4042" s="11" t="s">
        <v>2028</v>
      </c>
      <c r="E4042" s="11" t="s">
        <v>2028</v>
      </c>
      <c r="F4042" s="4">
        <v>3600</v>
      </c>
      <c r="G4042" s="3">
        <v>2017</v>
      </c>
      <c r="H4042" s="3" t="s">
        <v>21</v>
      </c>
      <c r="I4042" s="12" t="s">
        <v>31</v>
      </c>
      <c r="J4042" s="3">
        <v>654</v>
      </c>
      <c r="K4042" s="3" t="str">
        <f>IF(VLOOKUP(D4042,'Resources Final'!A:C,3,FALSE)=0,"",VLOOKUP(D4042,'Resources Final'!A:C,3,FALSE))</f>
        <v>Y</v>
      </c>
      <c r="L4042" s="3" t="str">
        <f>IF(VLOOKUP(D4042,'Resources Final'!A:D,4,FALSE)=0,"",VLOOKUP(D4042,'Resources Final'!A:D,4,FALSE))</f>
        <v/>
      </c>
      <c r="M4042" s="3" t="str">
        <f>IF(VLOOKUP(D4042,'Resources Final'!A:E,5,FALSE)=0,"",VLOOKUP(D4042,'Resources Final'!A:E,5,FALSE))</f>
        <v/>
      </c>
      <c r="N4042" s="7" t="str">
        <f>IF(VLOOKUP(D4042,'Resources Final'!A:F,6,FALSE)=0,"",VLOOKUP(D4042,'Resources Final'!A:F,6,FALSE))</f>
        <v/>
      </c>
      <c r="O4042" s="3" t="str">
        <f>IF(VLOOKUP(D4042,'Resources Final'!A:G,7,FALSE)=0,"",VLOOKUP(D4042,'Resources Final'!A:G,7,FALSE))</f>
        <v/>
      </c>
    </row>
    <row r="4043" spans="1:15" x14ac:dyDescent="0.2">
      <c r="A4043" s="11">
        <v>990</v>
      </c>
      <c r="B4043" s="11" t="str">
        <f t="shared" si="74"/>
        <v>Charles G. Koch Charitable Foundation_Mackinac Center for Public Policy2017340000</v>
      </c>
      <c r="C4043" s="11" t="s">
        <v>19</v>
      </c>
      <c r="D4043" s="11" t="s">
        <v>2284</v>
      </c>
      <c r="E4043" s="11" t="s">
        <v>2284</v>
      </c>
      <c r="F4043" s="4">
        <v>340000</v>
      </c>
      <c r="G4043" s="3">
        <v>2017</v>
      </c>
      <c r="H4043" s="3" t="s">
        <v>21</v>
      </c>
      <c r="I4043" s="12"/>
      <c r="J4043" s="3">
        <v>655</v>
      </c>
      <c r="K4043" s="3" t="str">
        <f>IF(VLOOKUP(D4043,'Resources Final'!A:C,3,FALSE)=0,"",VLOOKUP(D4043,'Resources Final'!A:C,3,FALSE))</f>
        <v/>
      </c>
      <c r="L4043" s="3" t="str">
        <f>IF(VLOOKUP(D4043,'Resources Final'!A:D,4,FALSE)=0,"",VLOOKUP(D4043,'Resources Final'!A:D,4,FALSE))</f>
        <v/>
      </c>
      <c r="M4043" s="3" t="str">
        <f>IF(VLOOKUP(D4043,'Resources Final'!A:E,5,FALSE)=0,"",VLOOKUP(D4043,'Resources Final'!A:E,5,FALSE))</f>
        <v/>
      </c>
      <c r="N4043" s="7" t="str">
        <f>IF(VLOOKUP(D4043,'Resources Final'!A:F,6,FALSE)=0,"",VLOOKUP(D4043,'Resources Final'!A:F,6,FALSE))</f>
        <v>https://www.desmogblog.com/mackinac-center-public-policy</v>
      </c>
      <c r="O4043" s="3" t="str">
        <f>IF(VLOOKUP(D4043,'Resources Final'!A:G,7,FALSE)=0,"",VLOOKUP(D4043,'Resources Final'!A:G,7,FALSE))</f>
        <v>Desmog</v>
      </c>
    </row>
    <row r="4044" spans="1:15" x14ac:dyDescent="0.2">
      <c r="A4044" s="11">
        <v>990</v>
      </c>
      <c r="B4044" s="11" t="str">
        <f t="shared" si="74"/>
        <v>Charles G. Koch Charitable Foundation_Jacksonville State University Foundation201710500</v>
      </c>
      <c r="C4044" s="11" t="s">
        <v>19</v>
      </c>
      <c r="D4044" s="11" t="s">
        <v>1805</v>
      </c>
      <c r="E4044" s="11" t="s">
        <v>1804</v>
      </c>
      <c r="F4044" s="4">
        <v>10500</v>
      </c>
      <c r="G4044" s="3">
        <v>2017</v>
      </c>
      <c r="H4044" s="3" t="s">
        <v>21</v>
      </c>
      <c r="I4044" s="12"/>
      <c r="J4044" s="3">
        <v>656</v>
      </c>
      <c r="K4044" s="3" t="str">
        <f>IF(VLOOKUP(D4044,'Resources Final'!A:C,3,FALSE)=0,"",VLOOKUP(D4044,'Resources Final'!A:C,3,FALSE))</f>
        <v/>
      </c>
      <c r="L4044" s="3" t="str">
        <f>IF(VLOOKUP(D4044,'Resources Final'!A:D,4,FALSE)=0,"",VLOOKUP(D4044,'Resources Final'!A:D,4,FALSE))</f>
        <v>Y</v>
      </c>
      <c r="M4044" s="3" t="str">
        <f>IF(VLOOKUP(D4044,'Resources Final'!A:E,5,FALSE)=0,"",VLOOKUP(D4044,'Resources Final'!A:E,5,FALSE))</f>
        <v/>
      </c>
      <c r="N4044" s="7" t="str">
        <f>IF(VLOOKUP(D4044,'Resources Final'!A:F,6,FALSE)=0,"",VLOOKUP(D4044,'Resources Final'!A:F,6,FALSE))</f>
        <v/>
      </c>
      <c r="O4044" s="3" t="str">
        <f>IF(VLOOKUP(D4044,'Resources Final'!A:G,7,FALSE)=0,"",VLOOKUP(D4044,'Resources Final'!A:G,7,FALSE))</f>
        <v/>
      </c>
    </row>
    <row r="4045" spans="1:15" x14ac:dyDescent="0.2">
      <c r="A4045" s="11">
        <v>990</v>
      </c>
      <c r="B4045" s="11" t="str">
        <f t="shared" si="74"/>
        <v>Charles G. Koch Charitable Foundation_University of Connecticut20171000</v>
      </c>
      <c r="C4045" s="11" t="s">
        <v>19</v>
      </c>
      <c r="D4045" s="11" t="s">
        <v>3753</v>
      </c>
      <c r="E4045" s="11" t="s">
        <v>3753</v>
      </c>
      <c r="F4045" s="4">
        <v>1000</v>
      </c>
      <c r="G4045" s="3">
        <v>2017</v>
      </c>
      <c r="H4045" s="3" t="s">
        <v>21</v>
      </c>
      <c r="I4045" s="12"/>
      <c r="J4045" s="3">
        <v>657</v>
      </c>
      <c r="K4045" s="3" t="str">
        <f>IF(VLOOKUP(D4045,'Resources Final'!A:C,3,FALSE)=0,"",VLOOKUP(D4045,'Resources Final'!A:C,3,FALSE))</f>
        <v/>
      </c>
      <c r="L4045" s="3" t="str">
        <f>IF(VLOOKUP(D4045,'Resources Final'!A:D,4,FALSE)=0,"",VLOOKUP(D4045,'Resources Final'!A:D,4,FALSE))</f>
        <v>Y</v>
      </c>
      <c r="M4045" s="3" t="str">
        <f>IF(VLOOKUP(D4045,'Resources Final'!A:E,5,FALSE)=0,"",VLOOKUP(D4045,'Resources Final'!A:E,5,FALSE))</f>
        <v/>
      </c>
      <c r="N4045" s="7" t="str">
        <f>IF(VLOOKUP(D4045,'Resources Final'!A:F,6,FALSE)=0,"",VLOOKUP(D4045,'Resources Final'!A:F,6,FALSE))</f>
        <v/>
      </c>
      <c r="O4045" s="3" t="str">
        <f>IF(VLOOKUP(D4045,'Resources Final'!A:G,7,FALSE)=0,"",VLOOKUP(D4045,'Resources Final'!A:G,7,FALSE))</f>
        <v/>
      </c>
    </row>
    <row r="4046" spans="1:15" x14ac:dyDescent="0.2">
      <c r="A4046" s="11">
        <v>990</v>
      </c>
      <c r="B4046" s="11" t="str">
        <f t="shared" si="74"/>
        <v>Charles G. Koch Charitable Foundation_Wilson20173825</v>
      </c>
      <c r="C4046" s="11" t="s">
        <v>19</v>
      </c>
      <c r="D4046" s="11" t="s">
        <v>4051</v>
      </c>
      <c r="E4046" s="11" t="s">
        <v>4051</v>
      </c>
      <c r="F4046" s="4">
        <v>3825</v>
      </c>
      <c r="G4046" s="3">
        <v>2017</v>
      </c>
      <c r="H4046" s="3" t="s">
        <v>21</v>
      </c>
      <c r="I4046" s="12" t="s">
        <v>31</v>
      </c>
      <c r="J4046" s="3">
        <v>658</v>
      </c>
      <c r="K4046" s="3" t="str">
        <f>IF(VLOOKUP(D4046,'Resources Final'!A:C,3,FALSE)=0,"",VLOOKUP(D4046,'Resources Final'!A:C,3,FALSE))</f>
        <v>Y</v>
      </c>
      <c r="L4046" s="3" t="str">
        <f>IF(VLOOKUP(D4046,'Resources Final'!A:D,4,FALSE)=0,"",VLOOKUP(D4046,'Resources Final'!A:D,4,FALSE))</f>
        <v/>
      </c>
      <c r="M4046" s="3" t="str">
        <f>IF(VLOOKUP(D4046,'Resources Final'!A:E,5,FALSE)=0,"",VLOOKUP(D4046,'Resources Final'!A:E,5,FALSE))</f>
        <v/>
      </c>
      <c r="N4046" s="7" t="str">
        <f>IF(VLOOKUP(D4046,'Resources Final'!A:F,6,FALSE)=0,"",VLOOKUP(D4046,'Resources Final'!A:F,6,FALSE))</f>
        <v/>
      </c>
      <c r="O4046" s="3" t="str">
        <f>IF(VLOOKUP(D4046,'Resources Final'!A:G,7,FALSE)=0,"",VLOOKUP(D4046,'Resources Final'!A:G,7,FALSE))</f>
        <v/>
      </c>
    </row>
    <row r="4047" spans="1:15" x14ac:dyDescent="0.2">
      <c r="A4047" s="11">
        <v>990</v>
      </c>
      <c r="B4047" s="11" t="str">
        <f t="shared" si="74"/>
        <v>Charles G. Koch Charitable Foundation_Meiers20173600</v>
      </c>
      <c r="C4047" s="11" t="s">
        <v>19</v>
      </c>
      <c r="D4047" s="11" t="s">
        <v>2416</v>
      </c>
      <c r="E4047" s="11" t="s">
        <v>2416</v>
      </c>
      <c r="F4047" s="4">
        <v>3600</v>
      </c>
      <c r="G4047" s="3">
        <v>2017</v>
      </c>
      <c r="H4047" s="3" t="s">
        <v>21</v>
      </c>
      <c r="I4047" s="12" t="s">
        <v>31</v>
      </c>
      <c r="J4047" s="3">
        <v>659</v>
      </c>
      <c r="K4047" s="3" t="str">
        <f>IF(VLOOKUP(D4047,'Resources Final'!A:C,3,FALSE)=0,"",VLOOKUP(D4047,'Resources Final'!A:C,3,FALSE))</f>
        <v>Y</v>
      </c>
      <c r="L4047" s="3" t="str">
        <f>IF(VLOOKUP(D4047,'Resources Final'!A:D,4,FALSE)=0,"",VLOOKUP(D4047,'Resources Final'!A:D,4,FALSE))</f>
        <v/>
      </c>
      <c r="M4047" s="3" t="str">
        <f>IF(VLOOKUP(D4047,'Resources Final'!A:E,5,FALSE)=0,"",VLOOKUP(D4047,'Resources Final'!A:E,5,FALSE))</f>
        <v/>
      </c>
      <c r="N4047" s="7" t="str">
        <f>IF(VLOOKUP(D4047,'Resources Final'!A:F,6,FALSE)=0,"",VLOOKUP(D4047,'Resources Final'!A:F,6,FALSE))</f>
        <v/>
      </c>
      <c r="O4047" s="3" t="str">
        <f>IF(VLOOKUP(D4047,'Resources Final'!A:G,7,FALSE)=0,"",VLOOKUP(D4047,'Resources Final'!A:G,7,FALSE))</f>
        <v/>
      </c>
    </row>
    <row r="4048" spans="1:15" x14ac:dyDescent="0.2">
      <c r="A4048" s="11">
        <v>990</v>
      </c>
      <c r="B4048" s="11" t="str">
        <f t="shared" si="74"/>
        <v>Charles G. Koch Charitable Foundation_Clark20173623</v>
      </c>
      <c r="C4048" s="11" t="s">
        <v>19</v>
      </c>
      <c r="D4048" s="11" t="s">
        <v>742</v>
      </c>
      <c r="E4048" s="11" t="s">
        <v>742</v>
      </c>
      <c r="F4048" s="4">
        <v>3623</v>
      </c>
      <c r="G4048" s="3">
        <v>2017</v>
      </c>
      <c r="H4048" s="3" t="s">
        <v>21</v>
      </c>
      <c r="I4048" s="12" t="s">
        <v>31</v>
      </c>
      <c r="J4048" s="3">
        <v>660</v>
      </c>
      <c r="K4048" s="3" t="str">
        <f>IF(VLOOKUP(D4048,'Resources Final'!A:C,3,FALSE)=0,"",VLOOKUP(D4048,'Resources Final'!A:C,3,FALSE))</f>
        <v>Y</v>
      </c>
      <c r="L4048" s="3" t="str">
        <f>IF(VLOOKUP(D4048,'Resources Final'!A:D,4,FALSE)=0,"",VLOOKUP(D4048,'Resources Final'!A:D,4,FALSE))</f>
        <v/>
      </c>
      <c r="M4048" s="3" t="str">
        <f>IF(VLOOKUP(D4048,'Resources Final'!A:E,5,FALSE)=0,"",VLOOKUP(D4048,'Resources Final'!A:E,5,FALSE))</f>
        <v/>
      </c>
      <c r="N4048" s="7" t="str">
        <f>IF(VLOOKUP(D4048,'Resources Final'!A:F,6,FALSE)=0,"",VLOOKUP(D4048,'Resources Final'!A:F,6,FALSE))</f>
        <v/>
      </c>
      <c r="O4048" s="3" t="str">
        <f>IF(VLOOKUP(D4048,'Resources Final'!A:G,7,FALSE)=0,"",VLOOKUP(D4048,'Resources Final'!A:G,7,FALSE))</f>
        <v/>
      </c>
    </row>
    <row r="4049" spans="1:15" x14ac:dyDescent="0.2">
      <c r="A4049" s="11">
        <v>990</v>
      </c>
      <c r="B4049" s="11" t="str">
        <f t="shared" si="74"/>
        <v>Charles G. Koch Charitable Foundation_Radford University201733000</v>
      </c>
      <c r="C4049" s="11" t="s">
        <v>19</v>
      </c>
      <c r="D4049" s="11" t="s">
        <v>2970</v>
      </c>
      <c r="E4049" s="11" t="s">
        <v>2970</v>
      </c>
      <c r="F4049" s="4">
        <v>33000</v>
      </c>
      <c r="G4049" s="3">
        <v>2017</v>
      </c>
      <c r="H4049" s="3" t="s">
        <v>21</v>
      </c>
      <c r="I4049" s="12"/>
      <c r="J4049" s="3">
        <v>661</v>
      </c>
      <c r="K4049" s="3" t="str">
        <f>IF(VLOOKUP(D4049,'Resources Final'!A:C,3,FALSE)=0,"",VLOOKUP(D4049,'Resources Final'!A:C,3,FALSE))</f>
        <v/>
      </c>
      <c r="L4049" s="3" t="str">
        <f>IF(VLOOKUP(D4049,'Resources Final'!A:D,4,FALSE)=0,"",VLOOKUP(D4049,'Resources Final'!A:D,4,FALSE))</f>
        <v>Y</v>
      </c>
      <c r="M4049" s="3" t="str">
        <f>IF(VLOOKUP(D4049,'Resources Final'!A:E,5,FALSE)=0,"",VLOOKUP(D4049,'Resources Final'!A:E,5,FALSE))</f>
        <v/>
      </c>
      <c r="N4049" s="7" t="str">
        <f>IF(VLOOKUP(D4049,'Resources Final'!A:F,6,FALSE)=0,"",VLOOKUP(D4049,'Resources Final'!A:F,6,FALSE))</f>
        <v/>
      </c>
      <c r="O4049" s="3" t="str">
        <f>IF(VLOOKUP(D4049,'Resources Final'!A:G,7,FALSE)=0,"",VLOOKUP(D4049,'Resources Final'!A:G,7,FALSE))</f>
        <v/>
      </c>
    </row>
    <row r="4050" spans="1:15" x14ac:dyDescent="0.2">
      <c r="A4050" s="11">
        <v>990</v>
      </c>
      <c r="B4050" s="11" t="str">
        <f t="shared" si="74"/>
        <v>Charles G. Koch Charitable Foundation_Behr20173600</v>
      </c>
      <c r="C4050" s="11" t="s">
        <v>19</v>
      </c>
      <c r="D4050" s="11" t="s">
        <v>387</v>
      </c>
      <c r="E4050" s="11" t="s">
        <v>387</v>
      </c>
      <c r="F4050" s="4">
        <v>3600</v>
      </c>
      <c r="G4050" s="3">
        <v>2017</v>
      </c>
      <c r="H4050" s="3" t="s">
        <v>21</v>
      </c>
      <c r="I4050" s="12" t="s">
        <v>31</v>
      </c>
      <c r="J4050" s="3">
        <v>662</v>
      </c>
      <c r="K4050" s="3" t="str">
        <f>IF(VLOOKUP(D4050,'Resources Final'!A:C,3,FALSE)=0,"",VLOOKUP(D4050,'Resources Final'!A:C,3,FALSE))</f>
        <v>Y</v>
      </c>
      <c r="L4050" s="3" t="str">
        <f>IF(VLOOKUP(D4050,'Resources Final'!A:D,4,FALSE)=0,"",VLOOKUP(D4050,'Resources Final'!A:D,4,FALSE))</f>
        <v/>
      </c>
      <c r="M4050" s="3" t="str">
        <f>IF(VLOOKUP(D4050,'Resources Final'!A:E,5,FALSE)=0,"",VLOOKUP(D4050,'Resources Final'!A:E,5,FALSE))</f>
        <v/>
      </c>
      <c r="N4050" s="7" t="str">
        <f>IF(VLOOKUP(D4050,'Resources Final'!A:F,6,FALSE)=0,"",VLOOKUP(D4050,'Resources Final'!A:F,6,FALSE))</f>
        <v/>
      </c>
      <c r="O4050" s="3" t="str">
        <f>IF(VLOOKUP(D4050,'Resources Final'!A:G,7,FALSE)=0,"",VLOOKUP(D4050,'Resources Final'!A:G,7,FALSE))</f>
        <v/>
      </c>
    </row>
    <row r="4051" spans="1:15" x14ac:dyDescent="0.2">
      <c r="A4051" s="11">
        <v>990</v>
      </c>
      <c r="B4051" s="11" t="str">
        <f t="shared" si="74"/>
        <v>Charles G. Koch Charitable Foundation_Washington University - St Louis201773000</v>
      </c>
      <c r="C4051" s="11" t="s">
        <v>19</v>
      </c>
      <c r="D4051" s="11" t="s">
        <v>3947</v>
      </c>
      <c r="E4051" s="11" t="s">
        <v>3946</v>
      </c>
      <c r="F4051" s="4">
        <v>73000</v>
      </c>
      <c r="G4051" s="3">
        <v>2017</v>
      </c>
      <c r="H4051" s="3" t="s">
        <v>21</v>
      </c>
      <c r="I4051" s="12"/>
      <c r="J4051" s="3">
        <v>663</v>
      </c>
      <c r="K4051" s="3" t="str">
        <f>IF(VLOOKUP(D4051,'Resources Final'!A:C,3,FALSE)=0,"",VLOOKUP(D4051,'Resources Final'!A:C,3,FALSE))</f>
        <v/>
      </c>
      <c r="L4051" s="3" t="str">
        <f>IF(VLOOKUP(D4051,'Resources Final'!A:D,4,FALSE)=0,"",VLOOKUP(D4051,'Resources Final'!A:D,4,FALSE))</f>
        <v>Y</v>
      </c>
      <c r="M4051" s="3" t="str">
        <f>IF(VLOOKUP(D4051,'Resources Final'!A:E,5,FALSE)=0,"",VLOOKUP(D4051,'Resources Final'!A:E,5,FALSE))</f>
        <v/>
      </c>
      <c r="N4051" s="7" t="str">
        <f>IF(VLOOKUP(D4051,'Resources Final'!A:F,6,FALSE)=0,"",VLOOKUP(D4051,'Resources Final'!A:F,6,FALSE))</f>
        <v/>
      </c>
      <c r="O4051" s="3" t="str">
        <f>IF(VLOOKUP(D4051,'Resources Final'!A:G,7,FALSE)=0,"",VLOOKUP(D4051,'Resources Final'!A:G,7,FALSE))</f>
        <v/>
      </c>
    </row>
    <row r="4052" spans="1:15" x14ac:dyDescent="0.2">
      <c r="A4052" s="11">
        <v>990</v>
      </c>
      <c r="B4052" s="11" t="str">
        <f t="shared" si="74"/>
        <v>Charles G. Koch Charitable Foundation_Montpelier Foundation201737000</v>
      </c>
      <c r="C4052" s="11" t="s">
        <v>19</v>
      </c>
      <c r="D4052" s="11" t="s">
        <v>2515</v>
      </c>
      <c r="E4052" s="11" t="s">
        <v>2515</v>
      </c>
      <c r="F4052" s="4">
        <v>37000</v>
      </c>
      <c r="G4052" s="3">
        <v>2017</v>
      </c>
      <c r="H4052" s="3" t="s">
        <v>21</v>
      </c>
      <c r="I4052" s="12"/>
      <c r="J4052" s="3">
        <v>664</v>
      </c>
      <c r="K4052" s="3" t="str">
        <f>IF(VLOOKUP(D4052,'Resources Final'!A:C,3,FALSE)=0,"",VLOOKUP(D4052,'Resources Final'!A:C,3,FALSE))</f>
        <v/>
      </c>
      <c r="L4052" s="3" t="str">
        <f>IF(VLOOKUP(D4052,'Resources Final'!A:D,4,FALSE)=0,"",VLOOKUP(D4052,'Resources Final'!A:D,4,FALSE))</f>
        <v/>
      </c>
      <c r="M4052" s="3" t="str">
        <f>IF(VLOOKUP(D4052,'Resources Final'!A:E,5,FALSE)=0,"",VLOOKUP(D4052,'Resources Final'!A:E,5,FALSE))</f>
        <v/>
      </c>
      <c r="N4052" s="7" t="str">
        <f>IF(VLOOKUP(D4052,'Resources Final'!A:F,6,FALSE)=0,"",VLOOKUP(D4052,'Resources Final'!A:F,6,FALSE))</f>
        <v/>
      </c>
      <c r="O4052" s="3" t="str">
        <f>IF(VLOOKUP(D4052,'Resources Final'!A:G,7,FALSE)=0,"",VLOOKUP(D4052,'Resources Final'!A:G,7,FALSE))</f>
        <v/>
      </c>
    </row>
    <row r="4053" spans="1:15" x14ac:dyDescent="0.2">
      <c r="A4053" s="11">
        <v>990</v>
      </c>
      <c r="B4053" s="11" t="str">
        <f t="shared" si="74"/>
        <v>Charles G. Koch Charitable Foundation_Cochrane20173600</v>
      </c>
      <c r="C4053" s="11" t="s">
        <v>19</v>
      </c>
      <c r="D4053" s="11" t="s">
        <v>769</v>
      </c>
      <c r="E4053" s="11" t="s">
        <v>769</v>
      </c>
      <c r="F4053" s="4">
        <v>3600</v>
      </c>
      <c r="G4053" s="3">
        <v>2017</v>
      </c>
      <c r="H4053" s="3" t="s">
        <v>21</v>
      </c>
      <c r="I4053" s="12" t="s">
        <v>31</v>
      </c>
      <c r="J4053" s="3">
        <v>665</v>
      </c>
      <c r="K4053" s="3" t="str">
        <f>IF(VLOOKUP(D4053,'Resources Final'!A:C,3,FALSE)=0,"",VLOOKUP(D4053,'Resources Final'!A:C,3,FALSE))</f>
        <v>Y</v>
      </c>
      <c r="L4053" s="3" t="str">
        <f>IF(VLOOKUP(D4053,'Resources Final'!A:D,4,FALSE)=0,"",VLOOKUP(D4053,'Resources Final'!A:D,4,FALSE))</f>
        <v/>
      </c>
      <c r="M4053" s="3" t="str">
        <f>IF(VLOOKUP(D4053,'Resources Final'!A:E,5,FALSE)=0,"",VLOOKUP(D4053,'Resources Final'!A:E,5,FALSE))</f>
        <v/>
      </c>
      <c r="N4053" s="7" t="str">
        <f>IF(VLOOKUP(D4053,'Resources Final'!A:F,6,FALSE)=0,"",VLOOKUP(D4053,'Resources Final'!A:F,6,FALSE))</f>
        <v/>
      </c>
      <c r="O4053" s="3" t="str">
        <f>IF(VLOOKUP(D4053,'Resources Final'!A:G,7,FALSE)=0,"",VLOOKUP(D4053,'Resources Final'!A:G,7,FALSE))</f>
        <v/>
      </c>
    </row>
    <row r="4054" spans="1:15" x14ac:dyDescent="0.2">
      <c r="A4054" s="11">
        <v>990</v>
      </c>
      <c r="B4054" s="11" t="str">
        <f t="shared" si="74"/>
        <v>Charles G. Koch Charitable Foundation_Haunschild20175418</v>
      </c>
      <c r="C4054" s="11" t="s">
        <v>19</v>
      </c>
      <c r="D4054" s="11" t="s">
        <v>1544</v>
      </c>
      <c r="E4054" s="11" t="s">
        <v>1544</v>
      </c>
      <c r="F4054" s="4">
        <v>5418</v>
      </c>
      <c r="G4054" s="3">
        <v>2017</v>
      </c>
      <c r="H4054" s="3" t="s">
        <v>21</v>
      </c>
      <c r="I4054" s="12" t="s">
        <v>31</v>
      </c>
      <c r="J4054" s="3">
        <v>666</v>
      </c>
      <c r="K4054" s="3" t="str">
        <f>IF(VLOOKUP(D4054,'Resources Final'!A:C,3,FALSE)=0,"",VLOOKUP(D4054,'Resources Final'!A:C,3,FALSE))</f>
        <v>Y</v>
      </c>
      <c r="L4054" s="3" t="str">
        <f>IF(VLOOKUP(D4054,'Resources Final'!A:D,4,FALSE)=0,"",VLOOKUP(D4054,'Resources Final'!A:D,4,FALSE))</f>
        <v/>
      </c>
      <c r="M4054" s="3" t="str">
        <f>IF(VLOOKUP(D4054,'Resources Final'!A:E,5,FALSE)=0,"",VLOOKUP(D4054,'Resources Final'!A:E,5,FALSE))</f>
        <v/>
      </c>
      <c r="N4054" s="7" t="str">
        <f>IF(VLOOKUP(D4054,'Resources Final'!A:F,6,FALSE)=0,"",VLOOKUP(D4054,'Resources Final'!A:F,6,FALSE))</f>
        <v/>
      </c>
      <c r="O4054" s="3" t="str">
        <f>IF(VLOOKUP(D4054,'Resources Final'!A:G,7,FALSE)=0,"",VLOOKUP(D4054,'Resources Final'!A:G,7,FALSE))</f>
        <v/>
      </c>
    </row>
    <row r="4055" spans="1:15" x14ac:dyDescent="0.2">
      <c r="A4055" s="11">
        <v>990</v>
      </c>
      <c r="B4055" s="11" t="str">
        <f t="shared" si="74"/>
        <v>Charles G. Koch Charitable Foundation_Towson University20176300</v>
      </c>
      <c r="C4055" s="11" t="s">
        <v>19</v>
      </c>
      <c r="D4055" s="11" t="s">
        <v>3671</v>
      </c>
      <c r="E4055" s="11" t="s">
        <v>3671</v>
      </c>
      <c r="F4055" s="4">
        <v>6300</v>
      </c>
      <c r="G4055" s="3">
        <v>2017</v>
      </c>
      <c r="H4055" s="3" t="s">
        <v>21</v>
      </c>
      <c r="I4055" s="12"/>
      <c r="J4055" s="3">
        <v>667</v>
      </c>
      <c r="K4055" s="3" t="str">
        <f>IF(VLOOKUP(D4055,'Resources Final'!A:C,3,FALSE)=0,"",VLOOKUP(D4055,'Resources Final'!A:C,3,FALSE))</f>
        <v/>
      </c>
      <c r="L4055" s="3" t="str">
        <f>IF(VLOOKUP(D4055,'Resources Final'!A:D,4,FALSE)=0,"",VLOOKUP(D4055,'Resources Final'!A:D,4,FALSE))</f>
        <v>Y</v>
      </c>
      <c r="M4055" s="3" t="str">
        <f>IF(VLOOKUP(D4055,'Resources Final'!A:E,5,FALSE)=0,"",VLOOKUP(D4055,'Resources Final'!A:E,5,FALSE))</f>
        <v/>
      </c>
      <c r="N4055" s="7" t="str">
        <f>IF(VLOOKUP(D4055,'Resources Final'!A:F,6,FALSE)=0,"",VLOOKUP(D4055,'Resources Final'!A:F,6,FALSE))</f>
        <v/>
      </c>
      <c r="O4055" s="3" t="str">
        <f>IF(VLOOKUP(D4055,'Resources Final'!A:G,7,FALSE)=0,"",VLOOKUP(D4055,'Resources Final'!A:G,7,FALSE))</f>
        <v/>
      </c>
    </row>
    <row r="4056" spans="1:15" x14ac:dyDescent="0.2">
      <c r="A4056" s="11">
        <v>990</v>
      </c>
      <c r="B4056" s="11" t="str">
        <f t="shared" si="74"/>
        <v>Charles G. Koch Charitable Foundation_Cairn University201740300</v>
      </c>
      <c r="C4056" s="11" t="s">
        <v>19</v>
      </c>
      <c r="D4056" s="11" t="s">
        <v>571</v>
      </c>
      <c r="E4056" s="11" t="s">
        <v>571</v>
      </c>
      <c r="F4056" s="4">
        <v>40300</v>
      </c>
      <c r="G4056" s="3">
        <v>2017</v>
      </c>
      <c r="H4056" s="3" t="s">
        <v>21</v>
      </c>
      <c r="I4056" s="12"/>
      <c r="J4056" s="3">
        <v>668</v>
      </c>
      <c r="K4056" s="3" t="str">
        <f>IF(VLOOKUP(D4056,'Resources Final'!A:C,3,FALSE)=0,"",VLOOKUP(D4056,'Resources Final'!A:C,3,FALSE))</f>
        <v/>
      </c>
      <c r="L4056" s="3" t="str">
        <f>IF(VLOOKUP(D4056,'Resources Final'!A:D,4,FALSE)=0,"",VLOOKUP(D4056,'Resources Final'!A:D,4,FALSE))</f>
        <v>Y</v>
      </c>
      <c r="M4056" s="3" t="str">
        <f>IF(VLOOKUP(D4056,'Resources Final'!A:E,5,FALSE)=0,"",VLOOKUP(D4056,'Resources Final'!A:E,5,FALSE))</f>
        <v/>
      </c>
      <c r="N4056" s="7" t="str">
        <f>IF(VLOOKUP(D4056,'Resources Final'!A:F,6,FALSE)=0,"",VLOOKUP(D4056,'Resources Final'!A:F,6,FALSE))</f>
        <v/>
      </c>
      <c r="O4056" s="3" t="str">
        <f>IF(VLOOKUP(D4056,'Resources Final'!A:G,7,FALSE)=0,"",VLOOKUP(D4056,'Resources Final'!A:G,7,FALSE))</f>
        <v/>
      </c>
    </row>
    <row r="4057" spans="1:15" x14ac:dyDescent="0.2">
      <c r="A4057" s="11">
        <v>990</v>
      </c>
      <c r="B4057" s="11" t="str">
        <f t="shared" si="74"/>
        <v>Charles G. Koch Charitable Foundation_Wake Forest University20171029000</v>
      </c>
      <c r="C4057" s="11" t="s">
        <v>19</v>
      </c>
      <c r="D4057" s="11" t="s">
        <v>3920</v>
      </c>
      <c r="E4057" s="11" t="s">
        <v>3920</v>
      </c>
      <c r="F4057" s="4">
        <v>1029000</v>
      </c>
      <c r="G4057" s="3">
        <v>2017</v>
      </c>
      <c r="H4057" s="3" t="s">
        <v>21</v>
      </c>
      <c r="I4057" s="12"/>
      <c r="J4057" s="3">
        <v>669</v>
      </c>
      <c r="K4057" s="3" t="str">
        <f>IF(VLOOKUP(D4057,'Resources Final'!A:C,3,FALSE)=0,"",VLOOKUP(D4057,'Resources Final'!A:C,3,FALSE))</f>
        <v/>
      </c>
      <c r="L4057" s="3" t="str">
        <f>IF(VLOOKUP(D4057,'Resources Final'!A:D,4,FALSE)=0,"",VLOOKUP(D4057,'Resources Final'!A:D,4,FALSE))</f>
        <v>Y</v>
      </c>
      <c r="M4057" s="3" t="str">
        <f>IF(VLOOKUP(D4057,'Resources Final'!A:E,5,FALSE)=0,"",VLOOKUP(D4057,'Resources Final'!A:E,5,FALSE))</f>
        <v/>
      </c>
      <c r="N4057" s="7" t="str">
        <f>IF(VLOOKUP(D4057,'Resources Final'!A:F,6,FALSE)=0,"",VLOOKUP(D4057,'Resources Final'!A:F,6,FALSE))</f>
        <v/>
      </c>
      <c r="O4057" s="3" t="str">
        <f>IF(VLOOKUP(D4057,'Resources Final'!A:G,7,FALSE)=0,"",VLOOKUP(D4057,'Resources Final'!A:G,7,FALSE))</f>
        <v/>
      </c>
    </row>
    <row r="4058" spans="1:15" x14ac:dyDescent="0.2">
      <c r="A4058" s="11">
        <v>990</v>
      </c>
      <c r="B4058" s="11" t="str">
        <f t="shared" si="74"/>
        <v>Charles G. Koch Charitable Foundation_Baker20173150</v>
      </c>
      <c r="C4058" s="11" t="s">
        <v>19</v>
      </c>
      <c r="D4058" s="11" t="s">
        <v>334</v>
      </c>
      <c r="E4058" s="11" t="s">
        <v>334</v>
      </c>
      <c r="F4058" s="4">
        <v>3150</v>
      </c>
      <c r="G4058" s="3">
        <v>2017</v>
      </c>
      <c r="H4058" s="3" t="s">
        <v>21</v>
      </c>
      <c r="I4058" s="12" t="s">
        <v>31</v>
      </c>
      <c r="J4058" s="3">
        <v>670</v>
      </c>
      <c r="K4058" s="3" t="str">
        <f>IF(VLOOKUP(D4058,'Resources Final'!A:C,3,FALSE)=0,"",VLOOKUP(D4058,'Resources Final'!A:C,3,FALSE))</f>
        <v>Y</v>
      </c>
      <c r="L4058" s="3" t="str">
        <f>IF(VLOOKUP(D4058,'Resources Final'!A:D,4,FALSE)=0,"",VLOOKUP(D4058,'Resources Final'!A:D,4,FALSE))</f>
        <v/>
      </c>
      <c r="M4058" s="3" t="str">
        <f>IF(VLOOKUP(D4058,'Resources Final'!A:E,5,FALSE)=0,"",VLOOKUP(D4058,'Resources Final'!A:E,5,FALSE))</f>
        <v/>
      </c>
      <c r="N4058" s="7" t="str">
        <f>IF(VLOOKUP(D4058,'Resources Final'!A:F,6,FALSE)=0,"",VLOOKUP(D4058,'Resources Final'!A:F,6,FALSE))</f>
        <v/>
      </c>
      <c r="O4058" s="3" t="str">
        <f>IF(VLOOKUP(D4058,'Resources Final'!A:G,7,FALSE)=0,"",VLOOKUP(D4058,'Resources Final'!A:G,7,FALSE))</f>
        <v/>
      </c>
    </row>
    <row r="4059" spans="1:15" x14ac:dyDescent="0.2">
      <c r="A4059" s="11">
        <v>990</v>
      </c>
      <c r="B4059" s="11" t="str">
        <f t="shared" si="74"/>
        <v>Charles G. Koch Charitable Foundation_Gilbert20174914</v>
      </c>
      <c r="C4059" s="11" t="s">
        <v>19</v>
      </c>
      <c r="D4059" s="11" t="s">
        <v>1398</v>
      </c>
      <c r="E4059" s="11" t="s">
        <v>1398</v>
      </c>
      <c r="F4059" s="4">
        <v>4914</v>
      </c>
      <c r="G4059" s="3">
        <v>2017</v>
      </c>
      <c r="H4059" s="3" t="s">
        <v>21</v>
      </c>
      <c r="I4059" s="12" t="s">
        <v>31</v>
      </c>
      <c r="J4059" s="3">
        <v>671</v>
      </c>
      <c r="K4059" s="3" t="str">
        <f>IF(VLOOKUP(D4059,'Resources Final'!A:C,3,FALSE)=0,"",VLOOKUP(D4059,'Resources Final'!A:C,3,FALSE))</f>
        <v>Y</v>
      </c>
      <c r="L4059" s="3" t="str">
        <f>IF(VLOOKUP(D4059,'Resources Final'!A:D,4,FALSE)=0,"",VLOOKUP(D4059,'Resources Final'!A:D,4,FALSE))</f>
        <v/>
      </c>
      <c r="M4059" s="3" t="str">
        <f>IF(VLOOKUP(D4059,'Resources Final'!A:E,5,FALSE)=0,"",VLOOKUP(D4059,'Resources Final'!A:E,5,FALSE))</f>
        <v/>
      </c>
      <c r="N4059" s="7" t="str">
        <f>IF(VLOOKUP(D4059,'Resources Final'!A:F,6,FALSE)=0,"",VLOOKUP(D4059,'Resources Final'!A:F,6,FALSE))</f>
        <v/>
      </c>
      <c r="O4059" s="3" t="str">
        <f>IF(VLOOKUP(D4059,'Resources Final'!A:G,7,FALSE)=0,"",VLOOKUP(D4059,'Resources Final'!A:G,7,FALSE))</f>
        <v/>
      </c>
    </row>
    <row r="4060" spans="1:15" x14ac:dyDescent="0.2">
      <c r="A4060" s="11">
        <v>990</v>
      </c>
      <c r="B4060" s="11" t="str">
        <f t="shared" si="74"/>
        <v>Charles G. Koch Charitable Foundation_Weaver20173024</v>
      </c>
      <c r="C4060" s="11" t="s">
        <v>19</v>
      </c>
      <c r="D4060" s="11" t="s">
        <v>3957</v>
      </c>
      <c r="E4060" s="11" t="s">
        <v>3957</v>
      </c>
      <c r="F4060" s="4">
        <v>3024</v>
      </c>
      <c r="G4060" s="3">
        <v>2017</v>
      </c>
      <c r="H4060" s="3" t="s">
        <v>21</v>
      </c>
      <c r="I4060" s="12" t="s">
        <v>31</v>
      </c>
      <c r="J4060" s="3">
        <v>672</v>
      </c>
      <c r="K4060" s="3" t="str">
        <f>IF(VLOOKUP(D4060,'Resources Final'!A:C,3,FALSE)=0,"",VLOOKUP(D4060,'Resources Final'!A:C,3,FALSE))</f>
        <v>Y</v>
      </c>
      <c r="L4060" s="3" t="str">
        <f>IF(VLOOKUP(D4060,'Resources Final'!A:D,4,FALSE)=0,"",VLOOKUP(D4060,'Resources Final'!A:D,4,FALSE))</f>
        <v/>
      </c>
      <c r="M4060" s="3" t="str">
        <f>IF(VLOOKUP(D4060,'Resources Final'!A:E,5,FALSE)=0,"",VLOOKUP(D4060,'Resources Final'!A:E,5,FALSE))</f>
        <v/>
      </c>
      <c r="N4060" s="7" t="str">
        <f>IF(VLOOKUP(D4060,'Resources Final'!A:F,6,FALSE)=0,"",VLOOKUP(D4060,'Resources Final'!A:F,6,FALSE))</f>
        <v/>
      </c>
      <c r="O4060" s="3" t="str">
        <f>IF(VLOOKUP(D4060,'Resources Final'!A:G,7,FALSE)=0,"",VLOOKUP(D4060,'Resources Final'!A:G,7,FALSE))</f>
        <v/>
      </c>
    </row>
    <row r="4061" spans="1:15" x14ac:dyDescent="0.2">
      <c r="A4061" s="11">
        <v>990</v>
      </c>
      <c r="B4061" s="11" t="str">
        <f t="shared" si="74"/>
        <v>Charles G. Koch Charitable Foundation_President and Fellows of Harvard College20173500</v>
      </c>
      <c r="C4061" s="11" t="s">
        <v>19</v>
      </c>
      <c r="D4061" s="11" t="s">
        <v>2896</v>
      </c>
      <c r="E4061" s="11" t="s">
        <v>2897</v>
      </c>
      <c r="F4061" s="4">
        <v>3500</v>
      </c>
      <c r="G4061" s="3">
        <v>2017</v>
      </c>
      <c r="H4061" s="3" t="s">
        <v>21</v>
      </c>
      <c r="I4061" s="12"/>
      <c r="J4061" s="3">
        <v>673</v>
      </c>
      <c r="K4061" s="3" t="str">
        <f>IF(VLOOKUP(D4061,'Resources Final'!A:C,3,FALSE)=0,"",VLOOKUP(D4061,'Resources Final'!A:C,3,FALSE))</f>
        <v/>
      </c>
      <c r="L4061" s="3" t="str">
        <f>IF(VLOOKUP(D4061,'Resources Final'!A:D,4,FALSE)=0,"",VLOOKUP(D4061,'Resources Final'!A:D,4,FALSE))</f>
        <v>Y</v>
      </c>
      <c r="M4061" s="3" t="str">
        <f>IF(VLOOKUP(D4061,'Resources Final'!A:E,5,FALSE)=0,"",VLOOKUP(D4061,'Resources Final'!A:E,5,FALSE))</f>
        <v/>
      </c>
      <c r="N4061" s="7" t="str">
        <f>IF(VLOOKUP(D4061,'Resources Final'!A:F,6,FALSE)=0,"",VLOOKUP(D4061,'Resources Final'!A:F,6,FALSE))</f>
        <v/>
      </c>
      <c r="O4061" s="3" t="str">
        <f>IF(VLOOKUP(D4061,'Resources Final'!A:G,7,FALSE)=0,"",VLOOKUP(D4061,'Resources Final'!A:G,7,FALSE))</f>
        <v/>
      </c>
    </row>
    <row r="4062" spans="1:15" x14ac:dyDescent="0.2">
      <c r="A4062" s="11">
        <v>990</v>
      </c>
      <c r="B4062" s="11" t="str">
        <f t="shared" si="74"/>
        <v>Charles G. Koch Charitable Foundation_Cevro Institute201764300</v>
      </c>
      <c r="C4062" s="11" t="s">
        <v>19</v>
      </c>
      <c r="D4062" s="11" t="s">
        <v>1990</v>
      </c>
      <c r="E4062" s="11" t="s">
        <v>688</v>
      </c>
      <c r="F4062" s="4">
        <v>64300</v>
      </c>
      <c r="G4062" s="3">
        <v>2017</v>
      </c>
      <c r="H4062" s="3" t="s">
        <v>21</v>
      </c>
      <c r="I4062" s="12"/>
      <c r="J4062" s="3">
        <v>674</v>
      </c>
      <c r="K4062" s="3" t="str">
        <f>IF(VLOOKUP(D4062,'Resources Final'!A:C,3,FALSE)=0,"",VLOOKUP(D4062,'Resources Final'!A:C,3,FALSE))</f>
        <v/>
      </c>
      <c r="L4062" s="3" t="str">
        <f>IF(VLOOKUP(D4062,'Resources Final'!A:D,4,FALSE)=0,"",VLOOKUP(D4062,'Resources Final'!A:D,4,FALSE))</f>
        <v>Y</v>
      </c>
      <c r="M4062" s="3" t="str">
        <f>IF(VLOOKUP(D4062,'Resources Final'!A:E,5,FALSE)=0,"",VLOOKUP(D4062,'Resources Final'!A:E,5,FALSE))</f>
        <v/>
      </c>
      <c r="N4062" s="7" t="str">
        <f>IF(VLOOKUP(D4062,'Resources Final'!A:F,6,FALSE)=0,"",VLOOKUP(D4062,'Resources Final'!A:F,6,FALSE))</f>
        <v/>
      </c>
      <c r="O4062" s="3" t="str">
        <f>IF(VLOOKUP(D4062,'Resources Final'!A:G,7,FALSE)=0,"",VLOOKUP(D4062,'Resources Final'!A:G,7,FALSE))</f>
        <v/>
      </c>
    </row>
    <row r="4063" spans="1:15" x14ac:dyDescent="0.2">
      <c r="A4063" s="11">
        <v>990</v>
      </c>
      <c r="B4063" s="11" t="str">
        <f t="shared" si="74"/>
        <v>Charles G. Koch Charitable Foundation_Walls20173150</v>
      </c>
      <c r="C4063" s="11" t="s">
        <v>19</v>
      </c>
      <c r="D4063" s="11" t="s">
        <v>3930</v>
      </c>
      <c r="E4063" s="11" t="s">
        <v>3930</v>
      </c>
      <c r="F4063" s="4">
        <v>3150</v>
      </c>
      <c r="G4063" s="3">
        <v>2017</v>
      </c>
      <c r="H4063" s="3" t="s">
        <v>21</v>
      </c>
      <c r="I4063" s="12" t="s">
        <v>31</v>
      </c>
      <c r="J4063" s="3">
        <v>675</v>
      </c>
      <c r="K4063" s="3" t="str">
        <f>IF(VLOOKUP(D4063,'Resources Final'!A:C,3,FALSE)=0,"",VLOOKUP(D4063,'Resources Final'!A:C,3,FALSE))</f>
        <v>Y</v>
      </c>
      <c r="L4063" s="3" t="str">
        <f>IF(VLOOKUP(D4063,'Resources Final'!A:D,4,FALSE)=0,"",VLOOKUP(D4063,'Resources Final'!A:D,4,FALSE))</f>
        <v/>
      </c>
      <c r="M4063" s="3" t="str">
        <f>IF(VLOOKUP(D4063,'Resources Final'!A:E,5,FALSE)=0,"",VLOOKUP(D4063,'Resources Final'!A:E,5,FALSE))</f>
        <v/>
      </c>
      <c r="N4063" s="7" t="str">
        <f>IF(VLOOKUP(D4063,'Resources Final'!A:F,6,FALSE)=0,"",VLOOKUP(D4063,'Resources Final'!A:F,6,FALSE))</f>
        <v/>
      </c>
      <c r="O4063" s="3" t="str">
        <f>IF(VLOOKUP(D4063,'Resources Final'!A:G,7,FALSE)=0,"",VLOOKUP(D4063,'Resources Final'!A:G,7,FALSE))</f>
        <v/>
      </c>
    </row>
    <row r="4064" spans="1:15" x14ac:dyDescent="0.2">
      <c r="A4064" s="11">
        <v>990</v>
      </c>
      <c r="B4064" s="11" t="str">
        <f t="shared" si="74"/>
        <v>Charles G. Koch Charitable Foundation_John Locke Foundation201725000</v>
      </c>
      <c r="C4064" s="11" t="s">
        <v>19</v>
      </c>
      <c r="D4064" s="11" t="s">
        <v>1849</v>
      </c>
      <c r="E4064" s="11" t="s">
        <v>1849</v>
      </c>
      <c r="F4064" s="4">
        <v>25000</v>
      </c>
      <c r="G4064" s="3">
        <v>2017</v>
      </c>
      <c r="H4064" s="3" t="s">
        <v>21</v>
      </c>
      <c r="I4064" s="12"/>
      <c r="J4064" s="3">
        <v>676</v>
      </c>
      <c r="K4064" s="3" t="str">
        <f>IF(VLOOKUP(D4064,'Resources Final'!A:C,3,FALSE)=0,"",VLOOKUP(D4064,'Resources Final'!A:C,3,FALSE))</f>
        <v/>
      </c>
      <c r="L4064" s="3" t="str">
        <f>IF(VLOOKUP(D4064,'Resources Final'!A:D,4,FALSE)=0,"",VLOOKUP(D4064,'Resources Final'!A:D,4,FALSE))</f>
        <v/>
      </c>
      <c r="M4064" s="3" t="str">
        <f>IF(VLOOKUP(D4064,'Resources Final'!A:E,5,FALSE)=0,"",VLOOKUP(D4064,'Resources Final'!A:E,5,FALSE))</f>
        <v/>
      </c>
      <c r="N4064" s="7" t="str">
        <f>IF(VLOOKUP(D4064,'Resources Final'!A:F,6,FALSE)=0,"",VLOOKUP(D4064,'Resources Final'!A:F,6,FALSE))</f>
        <v>https://www.desmogblog.com/john-locke-foundation</v>
      </c>
      <c r="O4064" s="3" t="str">
        <f>IF(VLOOKUP(D4064,'Resources Final'!A:G,7,FALSE)=0,"",VLOOKUP(D4064,'Resources Final'!A:G,7,FALSE))</f>
        <v>Desmog</v>
      </c>
    </row>
    <row r="4065" spans="1:15" x14ac:dyDescent="0.2">
      <c r="A4065" s="11">
        <v>990</v>
      </c>
      <c r="B4065" s="11" t="str">
        <f t="shared" si="74"/>
        <v>Charles G. Koch Charitable Foundation_American Legislative Exchange Council2017360000</v>
      </c>
      <c r="C4065" s="11" t="s">
        <v>19</v>
      </c>
      <c r="D4065" s="11" t="s">
        <v>195</v>
      </c>
      <c r="E4065" s="11" t="s">
        <v>195</v>
      </c>
      <c r="F4065" s="4">
        <v>360000</v>
      </c>
      <c r="G4065" s="3">
        <v>2017</v>
      </c>
      <c r="H4065" s="3" t="s">
        <v>21</v>
      </c>
      <c r="I4065" s="12"/>
      <c r="J4065" s="3">
        <v>677</v>
      </c>
      <c r="K4065" s="3" t="str">
        <f>IF(VLOOKUP(D4065,'Resources Final'!A:C,3,FALSE)=0,"",VLOOKUP(D4065,'Resources Final'!A:C,3,FALSE))</f>
        <v/>
      </c>
      <c r="L4065" s="3" t="str">
        <f>IF(VLOOKUP(D4065,'Resources Final'!A:D,4,FALSE)=0,"",VLOOKUP(D4065,'Resources Final'!A:D,4,FALSE))</f>
        <v/>
      </c>
      <c r="M4065" s="3" t="str">
        <f>IF(VLOOKUP(D4065,'Resources Final'!A:E,5,FALSE)=0,"",VLOOKUP(D4065,'Resources Final'!A:E,5,FALSE))</f>
        <v/>
      </c>
      <c r="N4065" s="7" t="str">
        <f>IF(VLOOKUP(D4065,'Resources Final'!A:F,6,FALSE)=0,"",VLOOKUP(D4065,'Resources Final'!A:F,6,FALSE))</f>
        <v>https://www.desmogblog.com/american-legislative-exchange-council</v>
      </c>
      <c r="O4065" s="3" t="str">
        <f>IF(VLOOKUP(D4065,'Resources Final'!A:G,7,FALSE)=0,"",VLOOKUP(D4065,'Resources Final'!A:G,7,FALSE))</f>
        <v>Desmog</v>
      </c>
    </row>
    <row r="4066" spans="1:15" x14ac:dyDescent="0.2">
      <c r="A4066" s="11">
        <v>990</v>
      </c>
      <c r="B4066" s="11" t="str">
        <f t="shared" si="74"/>
        <v>Charles G. Koch Charitable Foundation_Goda20175229</v>
      </c>
      <c r="C4066" s="11" t="s">
        <v>19</v>
      </c>
      <c r="D4066" s="11" t="s">
        <v>1417</v>
      </c>
      <c r="E4066" s="11" t="s">
        <v>1417</v>
      </c>
      <c r="F4066" s="4">
        <v>5229</v>
      </c>
      <c r="G4066" s="3">
        <v>2017</v>
      </c>
      <c r="H4066" s="3" t="s">
        <v>21</v>
      </c>
      <c r="I4066" s="12" t="s">
        <v>31</v>
      </c>
      <c r="J4066" s="3">
        <v>678</v>
      </c>
      <c r="K4066" s="3" t="str">
        <f>IF(VLOOKUP(D4066,'Resources Final'!A:C,3,FALSE)=0,"",VLOOKUP(D4066,'Resources Final'!A:C,3,FALSE))</f>
        <v>Y</v>
      </c>
      <c r="L4066" s="3" t="str">
        <f>IF(VLOOKUP(D4066,'Resources Final'!A:D,4,FALSE)=0,"",VLOOKUP(D4066,'Resources Final'!A:D,4,FALSE))</f>
        <v/>
      </c>
      <c r="M4066" s="3" t="str">
        <f>IF(VLOOKUP(D4066,'Resources Final'!A:E,5,FALSE)=0,"",VLOOKUP(D4066,'Resources Final'!A:E,5,FALSE))</f>
        <v/>
      </c>
      <c r="N4066" s="7" t="str">
        <f>IF(VLOOKUP(D4066,'Resources Final'!A:F,6,FALSE)=0,"",VLOOKUP(D4066,'Resources Final'!A:F,6,FALSE))</f>
        <v/>
      </c>
      <c r="O4066" s="3" t="str">
        <f>IF(VLOOKUP(D4066,'Resources Final'!A:G,7,FALSE)=0,"",VLOOKUP(D4066,'Resources Final'!A:G,7,FALSE))</f>
        <v/>
      </c>
    </row>
    <row r="4067" spans="1:15" x14ac:dyDescent="0.2">
      <c r="A4067" s="11">
        <v>990</v>
      </c>
      <c r="B4067" s="11" t="str">
        <f t="shared" si="74"/>
        <v>Charles G. Koch Charitable Foundation_Chicago Classical Academy201710000</v>
      </c>
      <c r="C4067" s="11" t="s">
        <v>19</v>
      </c>
      <c r="D4067" s="11" t="s">
        <v>708</v>
      </c>
      <c r="E4067" s="11" t="s">
        <v>708</v>
      </c>
      <c r="F4067" s="4">
        <v>10000</v>
      </c>
      <c r="G4067" s="3">
        <v>2017</v>
      </c>
      <c r="H4067" s="3" t="s">
        <v>21</v>
      </c>
      <c r="I4067" s="12"/>
      <c r="J4067" s="3">
        <v>679</v>
      </c>
      <c r="K4067" s="3" t="str">
        <f>IF(VLOOKUP(D4067,'Resources Final'!A:C,3,FALSE)=0,"",VLOOKUP(D4067,'Resources Final'!A:C,3,FALSE))</f>
        <v/>
      </c>
      <c r="L4067" s="3" t="str">
        <f>IF(VLOOKUP(D4067,'Resources Final'!A:D,4,FALSE)=0,"",VLOOKUP(D4067,'Resources Final'!A:D,4,FALSE))</f>
        <v>Y</v>
      </c>
      <c r="M4067" s="3" t="str">
        <f>IF(VLOOKUP(D4067,'Resources Final'!A:E,5,FALSE)=0,"",VLOOKUP(D4067,'Resources Final'!A:E,5,FALSE))</f>
        <v/>
      </c>
      <c r="N4067" s="7" t="str">
        <f>IF(VLOOKUP(D4067,'Resources Final'!A:F,6,FALSE)=0,"",VLOOKUP(D4067,'Resources Final'!A:F,6,FALSE))</f>
        <v/>
      </c>
      <c r="O4067" s="3" t="str">
        <f>IF(VLOOKUP(D4067,'Resources Final'!A:G,7,FALSE)=0,"",VLOOKUP(D4067,'Resources Final'!A:G,7,FALSE))</f>
        <v/>
      </c>
    </row>
    <row r="4068" spans="1:15" x14ac:dyDescent="0.2">
      <c r="A4068" s="11">
        <v>990</v>
      </c>
      <c r="B4068" s="11" t="str">
        <f t="shared" si="74"/>
        <v>Charles G. Koch Charitable Foundation_Weil20172268</v>
      </c>
      <c r="C4068" s="11" t="s">
        <v>19</v>
      </c>
      <c r="D4068" s="11" t="s">
        <v>3965</v>
      </c>
      <c r="E4068" s="11" t="s">
        <v>3965</v>
      </c>
      <c r="F4068" s="4">
        <v>2268</v>
      </c>
      <c r="G4068" s="3">
        <v>2017</v>
      </c>
      <c r="H4068" s="3" t="s">
        <v>21</v>
      </c>
      <c r="I4068" s="12" t="s">
        <v>31</v>
      </c>
      <c r="J4068" s="3">
        <v>680</v>
      </c>
      <c r="K4068" s="3" t="str">
        <f>IF(VLOOKUP(D4068,'Resources Final'!A:C,3,FALSE)=0,"",VLOOKUP(D4068,'Resources Final'!A:C,3,FALSE))</f>
        <v>Y</v>
      </c>
      <c r="L4068" s="3" t="str">
        <f>IF(VLOOKUP(D4068,'Resources Final'!A:D,4,FALSE)=0,"",VLOOKUP(D4068,'Resources Final'!A:D,4,FALSE))</f>
        <v/>
      </c>
      <c r="M4068" s="3" t="str">
        <f>IF(VLOOKUP(D4068,'Resources Final'!A:E,5,FALSE)=0,"",VLOOKUP(D4068,'Resources Final'!A:E,5,FALSE))</f>
        <v/>
      </c>
      <c r="N4068" s="7" t="str">
        <f>IF(VLOOKUP(D4068,'Resources Final'!A:F,6,FALSE)=0,"",VLOOKUP(D4068,'Resources Final'!A:F,6,FALSE))</f>
        <v/>
      </c>
      <c r="O4068" s="3" t="str">
        <f>IF(VLOOKUP(D4068,'Resources Final'!A:G,7,FALSE)=0,"",VLOOKUP(D4068,'Resources Final'!A:G,7,FALSE))</f>
        <v/>
      </c>
    </row>
    <row r="4069" spans="1:15" x14ac:dyDescent="0.2">
      <c r="A4069" s="11">
        <v>990</v>
      </c>
      <c r="B4069" s="11" t="str">
        <f t="shared" ref="B4069:B4132" si="75">C4069&amp;"_"&amp;D4069&amp;G4069&amp;F4069</f>
        <v>Charles G. Koch Charitable Foundation_Competitive Enterprise Institute2017130000</v>
      </c>
      <c r="C4069" s="11" t="s">
        <v>19</v>
      </c>
      <c r="D4069" s="11" t="s">
        <v>816</v>
      </c>
      <c r="E4069" s="11" t="s">
        <v>816</v>
      </c>
      <c r="F4069" s="4">
        <v>130000</v>
      </c>
      <c r="G4069" s="3">
        <v>2017</v>
      </c>
      <c r="H4069" s="3" t="s">
        <v>21</v>
      </c>
      <c r="I4069" s="12"/>
      <c r="J4069" s="3">
        <v>681</v>
      </c>
      <c r="K4069" s="3" t="str">
        <f>IF(VLOOKUP(D4069,'Resources Final'!A:C,3,FALSE)=0,"",VLOOKUP(D4069,'Resources Final'!A:C,3,FALSE))</f>
        <v/>
      </c>
      <c r="L4069" s="3" t="str">
        <f>IF(VLOOKUP(D4069,'Resources Final'!A:D,4,FALSE)=0,"",VLOOKUP(D4069,'Resources Final'!A:D,4,FALSE))</f>
        <v/>
      </c>
      <c r="M4069" s="3" t="str">
        <f>IF(VLOOKUP(D4069,'Resources Final'!A:E,5,FALSE)=0,"",VLOOKUP(D4069,'Resources Final'!A:E,5,FALSE))</f>
        <v/>
      </c>
      <c r="N4069" s="7" t="str">
        <f>IF(VLOOKUP(D4069,'Resources Final'!A:F,6,FALSE)=0,"",VLOOKUP(D4069,'Resources Final'!A:F,6,FALSE))</f>
        <v>https://www.desmogblog.com/competitive-enterprise-institute</v>
      </c>
      <c r="O4069" s="3" t="str">
        <f>IF(VLOOKUP(D4069,'Resources Final'!A:G,7,FALSE)=0,"",VLOOKUP(D4069,'Resources Final'!A:G,7,FALSE))</f>
        <v>Desmog</v>
      </c>
    </row>
    <row r="4070" spans="1:15" x14ac:dyDescent="0.2">
      <c r="A4070" s="11">
        <v>990</v>
      </c>
      <c r="B4070" s="11" t="str">
        <f t="shared" si="75"/>
        <v>Charles G. Koch Charitable Foundation_University of Rochester20172500</v>
      </c>
      <c r="C4070" s="11" t="s">
        <v>19</v>
      </c>
      <c r="D4070" s="11" t="s">
        <v>3812</v>
      </c>
      <c r="E4070" s="11" t="s">
        <v>3812</v>
      </c>
      <c r="F4070" s="4">
        <v>2500</v>
      </c>
      <c r="G4070" s="3">
        <v>2017</v>
      </c>
      <c r="H4070" s="3" t="s">
        <v>21</v>
      </c>
      <c r="I4070" s="12"/>
      <c r="J4070" s="3">
        <v>682</v>
      </c>
      <c r="K4070" s="3" t="str">
        <f>IF(VLOOKUP(D4070,'Resources Final'!A:C,3,FALSE)=0,"",VLOOKUP(D4070,'Resources Final'!A:C,3,FALSE))</f>
        <v/>
      </c>
      <c r="L4070" s="3" t="str">
        <f>IF(VLOOKUP(D4070,'Resources Final'!A:D,4,FALSE)=0,"",VLOOKUP(D4070,'Resources Final'!A:D,4,FALSE))</f>
        <v>Y</v>
      </c>
      <c r="M4070" s="3" t="str">
        <f>IF(VLOOKUP(D4070,'Resources Final'!A:E,5,FALSE)=0,"",VLOOKUP(D4070,'Resources Final'!A:E,5,FALSE))</f>
        <v/>
      </c>
      <c r="N4070" s="7" t="str">
        <f>IF(VLOOKUP(D4070,'Resources Final'!A:F,6,FALSE)=0,"",VLOOKUP(D4070,'Resources Final'!A:F,6,FALSE))</f>
        <v/>
      </c>
      <c r="O4070" s="3" t="str">
        <f>IF(VLOOKUP(D4070,'Resources Final'!A:G,7,FALSE)=0,"",VLOOKUP(D4070,'Resources Final'!A:G,7,FALSE))</f>
        <v/>
      </c>
    </row>
    <row r="4071" spans="1:15" x14ac:dyDescent="0.2">
      <c r="A4071" s="11">
        <v>990</v>
      </c>
      <c r="B4071" s="11" t="str">
        <f t="shared" si="75"/>
        <v>Charles G. Koch Charitable Foundation_Oakland University201754886</v>
      </c>
      <c r="C4071" s="11" t="s">
        <v>19</v>
      </c>
      <c r="D4071" s="11" t="s">
        <v>2727</v>
      </c>
      <c r="E4071" s="11" t="s">
        <v>2727</v>
      </c>
      <c r="F4071" s="4">
        <v>54886</v>
      </c>
      <c r="G4071" s="3">
        <v>2017</v>
      </c>
      <c r="H4071" s="3" t="s">
        <v>21</v>
      </c>
      <c r="I4071" s="12"/>
      <c r="J4071" s="3">
        <v>683</v>
      </c>
      <c r="K4071" s="3" t="str">
        <f>IF(VLOOKUP(D4071,'Resources Final'!A:C,3,FALSE)=0,"",VLOOKUP(D4071,'Resources Final'!A:C,3,FALSE))</f>
        <v/>
      </c>
      <c r="L4071" s="3" t="str">
        <f>IF(VLOOKUP(D4071,'Resources Final'!A:D,4,FALSE)=0,"",VLOOKUP(D4071,'Resources Final'!A:D,4,FALSE))</f>
        <v>Y</v>
      </c>
      <c r="M4071" s="3" t="str">
        <f>IF(VLOOKUP(D4071,'Resources Final'!A:E,5,FALSE)=0,"",VLOOKUP(D4071,'Resources Final'!A:E,5,FALSE))</f>
        <v/>
      </c>
      <c r="N4071" s="7" t="str">
        <f>IF(VLOOKUP(D4071,'Resources Final'!A:F,6,FALSE)=0,"",VLOOKUP(D4071,'Resources Final'!A:F,6,FALSE))</f>
        <v/>
      </c>
      <c r="O4071" s="3" t="str">
        <f>IF(VLOOKUP(D4071,'Resources Final'!A:G,7,FALSE)=0,"",VLOOKUP(D4071,'Resources Final'!A:G,7,FALSE))</f>
        <v/>
      </c>
    </row>
    <row r="4072" spans="1:15" x14ac:dyDescent="0.2">
      <c r="A4072" s="11">
        <v>990</v>
      </c>
      <c r="B4072" s="11" t="str">
        <f t="shared" si="75"/>
        <v>Charles G. Koch Charitable Foundation_Koch20173600</v>
      </c>
      <c r="C4072" s="11" t="s">
        <v>19</v>
      </c>
      <c r="D4072" s="11" t="s">
        <v>2014</v>
      </c>
      <c r="E4072" s="11" t="s">
        <v>2014</v>
      </c>
      <c r="F4072" s="4">
        <v>3600</v>
      </c>
      <c r="G4072" s="3">
        <v>2017</v>
      </c>
      <c r="H4072" s="3" t="s">
        <v>21</v>
      </c>
      <c r="I4072" s="12" t="s">
        <v>31</v>
      </c>
      <c r="J4072" s="3">
        <v>684</v>
      </c>
      <c r="K4072" s="3" t="str">
        <f>IF(VLOOKUP(D4072,'Resources Final'!A:C,3,FALSE)=0,"",VLOOKUP(D4072,'Resources Final'!A:C,3,FALSE))</f>
        <v>Y</v>
      </c>
      <c r="L4072" s="3" t="str">
        <f>IF(VLOOKUP(D4072,'Resources Final'!A:D,4,FALSE)=0,"",VLOOKUP(D4072,'Resources Final'!A:D,4,FALSE))</f>
        <v/>
      </c>
      <c r="M4072" s="3" t="str">
        <f>IF(VLOOKUP(D4072,'Resources Final'!A:E,5,FALSE)=0,"",VLOOKUP(D4072,'Resources Final'!A:E,5,FALSE))</f>
        <v/>
      </c>
      <c r="N4072" s="7" t="str">
        <f>IF(VLOOKUP(D4072,'Resources Final'!A:F,6,FALSE)=0,"",VLOOKUP(D4072,'Resources Final'!A:F,6,FALSE))</f>
        <v/>
      </c>
      <c r="O4072" s="3" t="str">
        <f>IF(VLOOKUP(D4072,'Resources Final'!A:G,7,FALSE)=0,"",VLOOKUP(D4072,'Resources Final'!A:G,7,FALSE))</f>
        <v/>
      </c>
    </row>
    <row r="4073" spans="1:15" x14ac:dyDescent="0.2">
      <c r="A4073" s="11">
        <v>990</v>
      </c>
      <c r="B4073" s="11" t="str">
        <f t="shared" si="75"/>
        <v>Charles G. Koch Charitable Foundation_American University2017274000</v>
      </c>
      <c r="C4073" s="11" t="s">
        <v>19</v>
      </c>
      <c r="D4073" s="11" t="s">
        <v>208</v>
      </c>
      <c r="E4073" s="11" t="s">
        <v>208</v>
      </c>
      <c r="F4073" s="4">
        <v>274000</v>
      </c>
      <c r="G4073" s="3">
        <v>2017</v>
      </c>
      <c r="H4073" s="3" t="s">
        <v>21</v>
      </c>
      <c r="I4073" s="12"/>
      <c r="J4073" s="3">
        <v>685</v>
      </c>
      <c r="K4073" s="3" t="str">
        <f>IF(VLOOKUP(D4073,'Resources Final'!A:C,3,FALSE)=0,"",VLOOKUP(D4073,'Resources Final'!A:C,3,FALSE))</f>
        <v/>
      </c>
      <c r="L4073" s="3" t="str">
        <f>IF(VLOOKUP(D4073,'Resources Final'!A:D,4,FALSE)=0,"",VLOOKUP(D4073,'Resources Final'!A:D,4,FALSE))</f>
        <v>Y</v>
      </c>
      <c r="M4073" s="3" t="str">
        <f>IF(VLOOKUP(D4073,'Resources Final'!A:E,5,FALSE)=0,"",VLOOKUP(D4073,'Resources Final'!A:E,5,FALSE))</f>
        <v/>
      </c>
      <c r="N4073" s="7" t="str">
        <f>IF(VLOOKUP(D4073,'Resources Final'!A:F,6,FALSE)=0,"",VLOOKUP(D4073,'Resources Final'!A:F,6,FALSE))</f>
        <v/>
      </c>
      <c r="O4073" s="3" t="str">
        <f>IF(VLOOKUP(D4073,'Resources Final'!A:G,7,FALSE)=0,"",VLOOKUP(D4073,'Resources Final'!A:G,7,FALSE))</f>
        <v/>
      </c>
    </row>
    <row r="4074" spans="1:15" x14ac:dyDescent="0.2">
      <c r="A4074" s="11">
        <v>990</v>
      </c>
      <c r="B4074" s="11" t="str">
        <f t="shared" si="75"/>
        <v>Charles G. Koch Charitable Foundation_Western Resources Legal Center201725000</v>
      </c>
      <c r="C4074" s="11" t="s">
        <v>19</v>
      </c>
      <c r="D4074" s="11" t="s">
        <v>3991</v>
      </c>
      <c r="E4074" s="11" t="s">
        <v>3991</v>
      </c>
      <c r="F4074" s="4">
        <v>25000</v>
      </c>
      <c r="G4074" s="3">
        <v>2017</v>
      </c>
      <c r="H4074" s="3" t="s">
        <v>21</v>
      </c>
      <c r="I4074" s="12"/>
      <c r="J4074" s="3">
        <v>686</v>
      </c>
      <c r="K4074" s="3" t="str">
        <f>IF(VLOOKUP(D4074,'Resources Final'!A:C,3,FALSE)=0,"",VLOOKUP(D4074,'Resources Final'!A:C,3,FALSE))</f>
        <v/>
      </c>
      <c r="L4074" s="3" t="str">
        <f>IF(VLOOKUP(D4074,'Resources Final'!A:D,4,FALSE)=0,"",VLOOKUP(D4074,'Resources Final'!A:D,4,FALSE))</f>
        <v/>
      </c>
      <c r="M4074" s="3" t="str">
        <f>IF(VLOOKUP(D4074,'Resources Final'!A:E,5,FALSE)=0,"",VLOOKUP(D4074,'Resources Final'!A:E,5,FALSE))</f>
        <v/>
      </c>
      <c r="N4074" s="7" t="str">
        <f>IF(VLOOKUP(D4074,'Resources Final'!A:F,6,FALSE)=0,"",VLOOKUP(D4074,'Resources Final'!A:F,6,FALSE))</f>
        <v/>
      </c>
      <c r="O4074" s="3" t="str">
        <f>IF(VLOOKUP(D4074,'Resources Final'!A:G,7,FALSE)=0,"",VLOOKUP(D4074,'Resources Final'!A:G,7,FALSE))</f>
        <v/>
      </c>
    </row>
    <row r="4075" spans="1:15" x14ac:dyDescent="0.2">
      <c r="A4075" s="11">
        <v>990</v>
      </c>
      <c r="B4075" s="11" t="str">
        <f t="shared" si="75"/>
        <v>Charles G. Koch Charitable Foundation_McCook20173600</v>
      </c>
      <c r="C4075" s="11" t="s">
        <v>19</v>
      </c>
      <c r="D4075" s="11" t="s">
        <v>2375</v>
      </c>
      <c r="E4075" s="11" t="s">
        <v>2375</v>
      </c>
      <c r="F4075" s="4">
        <v>3600</v>
      </c>
      <c r="G4075" s="3">
        <v>2017</v>
      </c>
      <c r="H4075" s="3" t="s">
        <v>21</v>
      </c>
      <c r="I4075" s="12" t="s">
        <v>31</v>
      </c>
      <c r="J4075" s="3">
        <v>687</v>
      </c>
      <c r="K4075" s="3" t="str">
        <f>IF(VLOOKUP(D4075,'Resources Final'!A:C,3,FALSE)=0,"",VLOOKUP(D4075,'Resources Final'!A:C,3,FALSE))</f>
        <v>Y</v>
      </c>
      <c r="L4075" s="3" t="str">
        <f>IF(VLOOKUP(D4075,'Resources Final'!A:D,4,FALSE)=0,"",VLOOKUP(D4075,'Resources Final'!A:D,4,FALSE))</f>
        <v/>
      </c>
      <c r="M4075" s="3" t="str">
        <f>IF(VLOOKUP(D4075,'Resources Final'!A:E,5,FALSE)=0,"",VLOOKUP(D4075,'Resources Final'!A:E,5,FALSE))</f>
        <v/>
      </c>
      <c r="N4075" s="7" t="str">
        <f>IF(VLOOKUP(D4075,'Resources Final'!A:F,6,FALSE)=0,"",VLOOKUP(D4075,'Resources Final'!A:F,6,FALSE))</f>
        <v/>
      </c>
      <c r="O4075" s="3" t="str">
        <f>IF(VLOOKUP(D4075,'Resources Final'!A:G,7,FALSE)=0,"",VLOOKUP(D4075,'Resources Final'!A:G,7,FALSE))</f>
        <v/>
      </c>
    </row>
    <row r="4076" spans="1:15" x14ac:dyDescent="0.2">
      <c r="A4076" s="11">
        <v>990</v>
      </c>
      <c r="B4076" s="11" t="str">
        <f t="shared" si="75"/>
        <v>Charles G. Koch Charitable Foundation_Notre Dame College201726000</v>
      </c>
      <c r="C4076" s="11" t="s">
        <v>19</v>
      </c>
      <c r="D4076" s="11" t="s">
        <v>2715</v>
      </c>
      <c r="E4076" s="11" t="s">
        <v>2715</v>
      </c>
      <c r="F4076" s="4">
        <v>26000</v>
      </c>
      <c r="G4076" s="3">
        <v>2017</v>
      </c>
      <c r="H4076" s="3" t="s">
        <v>21</v>
      </c>
      <c r="I4076" s="12"/>
      <c r="J4076" s="3">
        <v>688</v>
      </c>
      <c r="K4076" s="3" t="str">
        <f>IF(VLOOKUP(D4076,'Resources Final'!A:C,3,FALSE)=0,"",VLOOKUP(D4076,'Resources Final'!A:C,3,FALSE))</f>
        <v/>
      </c>
      <c r="L4076" s="3" t="str">
        <f>IF(VLOOKUP(D4076,'Resources Final'!A:D,4,FALSE)=0,"",VLOOKUP(D4076,'Resources Final'!A:D,4,FALSE))</f>
        <v>Y</v>
      </c>
      <c r="M4076" s="3" t="str">
        <f>IF(VLOOKUP(D4076,'Resources Final'!A:E,5,FALSE)=0,"",VLOOKUP(D4076,'Resources Final'!A:E,5,FALSE))</f>
        <v/>
      </c>
      <c r="N4076" s="7" t="str">
        <f>IF(VLOOKUP(D4076,'Resources Final'!A:F,6,FALSE)=0,"",VLOOKUP(D4076,'Resources Final'!A:F,6,FALSE))</f>
        <v/>
      </c>
      <c r="O4076" s="3" t="str">
        <f>IF(VLOOKUP(D4076,'Resources Final'!A:G,7,FALSE)=0,"",VLOOKUP(D4076,'Resources Final'!A:G,7,FALSE))</f>
        <v/>
      </c>
    </row>
    <row r="4077" spans="1:15" x14ac:dyDescent="0.2">
      <c r="A4077" s="11">
        <v>990</v>
      </c>
      <c r="B4077" s="11" t="str">
        <f t="shared" si="75"/>
        <v>Charles G. Koch Charitable Foundation_Stearns20173825</v>
      </c>
      <c r="C4077" s="11" t="s">
        <v>19</v>
      </c>
      <c r="D4077" s="11" t="s">
        <v>3423</v>
      </c>
      <c r="E4077" s="11" t="s">
        <v>3423</v>
      </c>
      <c r="F4077" s="4">
        <v>3825</v>
      </c>
      <c r="G4077" s="3">
        <v>2017</v>
      </c>
      <c r="H4077" s="3" t="s">
        <v>21</v>
      </c>
      <c r="I4077" s="12" t="s">
        <v>31</v>
      </c>
      <c r="J4077" s="3">
        <v>689</v>
      </c>
      <c r="K4077" s="3" t="str">
        <f>IF(VLOOKUP(D4077,'Resources Final'!A:C,3,FALSE)=0,"",VLOOKUP(D4077,'Resources Final'!A:C,3,FALSE))</f>
        <v>Y</v>
      </c>
      <c r="L4077" s="3" t="str">
        <f>IF(VLOOKUP(D4077,'Resources Final'!A:D,4,FALSE)=0,"",VLOOKUP(D4077,'Resources Final'!A:D,4,FALSE))</f>
        <v/>
      </c>
      <c r="M4077" s="3" t="str">
        <f>IF(VLOOKUP(D4077,'Resources Final'!A:E,5,FALSE)=0,"",VLOOKUP(D4077,'Resources Final'!A:E,5,FALSE))</f>
        <v/>
      </c>
      <c r="N4077" s="7" t="str">
        <f>IF(VLOOKUP(D4077,'Resources Final'!A:F,6,FALSE)=0,"",VLOOKUP(D4077,'Resources Final'!A:F,6,FALSE))</f>
        <v/>
      </c>
      <c r="O4077" s="3" t="str">
        <f>IF(VLOOKUP(D4077,'Resources Final'!A:G,7,FALSE)=0,"",VLOOKUP(D4077,'Resources Final'!A:G,7,FALSE))</f>
        <v/>
      </c>
    </row>
    <row r="4078" spans="1:15" x14ac:dyDescent="0.2">
      <c r="A4078" s="11">
        <v>990</v>
      </c>
      <c r="B4078" s="11" t="str">
        <f t="shared" si="75"/>
        <v>Charles G. Koch Charitable Foundation_Brown University201774500</v>
      </c>
      <c r="C4078" s="11" t="s">
        <v>19</v>
      </c>
      <c r="D4078" s="11" t="s">
        <v>514</v>
      </c>
      <c r="E4078" s="11" t="s">
        <v>514</v>
      </c>
      <c r="F4078" s="4">
        <v>74500</v>
      </c>
      <c r="G4078" s="3">
        <v>2017</v>
      </c>
      <c r="H4078" s="3" t="s">
        <v>21</v>
      </c>
      <c r="I4078" s="12"/>
      <c r="J4078" s="3">
        <v>690</v>
      </c>
      <c r="K4078" s="3" t="str">
        <f>IF(VLOOKUP(D4078,'Resources Final'!A:C,3,FALSE)=0,"",VLOOKUP(D4078,'Resources Final'!A:C,3,FALSE))</f>
        <v/>
      </c>
      <c r="L4078" s="3" t="str">
        <f>IF(VLOOKUP(D4078,'Resources Final'!A:D,4,FALSE)=0,"",VLOOKUP(D4078,'Resources Final'!A:D,4,FALSE))</f>
        <v>Y</v>
      </c>
      <c r="M4078" s="3" t="str">
        <f>IF(VLOOKUP(D4078,'Resources Final'!A:E,5,FALSE)=0,"",VLOOKUP(D4078,'Resources Final'!A:E,5,FALSE))</f>
        <v/>
      </c>
      <c r="N4078" s="7" t="str">
        <f>IF(VLOOKUP(D4078,'Resources Final'!A:F,6,FALSE)=0,"",VLOOKUP(D4078,'Resources Final'!A:F,6,FALSE))</f>
        <v/>
      </c>
      <c r="O4078" s="3" t="str">
        <f>IF(VLOOKUP(D4078,'Resources Final'!A:G,7,FALSE)=0,"",VLOOKUP(D4078,'Resources Final'!A:G,7,FALSE))</f>
        <v/>
      </c>
    </row>
    <row r="4079" spans="1:15" x14ac:dyDescent="0.2">
      <c r="A4079" s="11">
        <v>990</v>
      </c>
      <c r="B4079" s="11" t="str">
        <f t="shared" si="75"/>
        <v>Charles G. Koch Charitable Foundation_Georgia Gwinnett College Foundation201724791</v>
      </c>
      <c r="C4079" s="11" t="s">
        <v>19</v>
      </c>
      <c r="D4079" s="11" t="s">
        <v>1378</v>
      </c>
      <c r="E4079" s="11" t="s">
        <v>1378</v>
      </c>
      <c r="F4079" s="4">
        <v>24791</v>
      </c>
      <c r="G4079" s="3">
        <v>2017</v>
      </c>
      <c r="H4079" s="3" t="s">
        <v>21</v>
      </c>
      <c r="I4079" s="12"/>
      <c r="J4079" s="3">
        <v>691</v>
      </c>
      <c r="K4079" s="3" t="str">
        <f>IF(VLOOKUP(D4079,'Resources Final'!A:C,3,FALSE)=0,"",VLOOKUP(D4079,'Resources Final'!A:C,3,FALSE))</f>
        <v/>
      </c>
      <c r="L4079" s="3" t="str">
        <f>IF(VLOOKUP(D4079,'Resources Final'!A:D,4,FALSE)=0,"",VLOOKUP(D4079,'Resources Final'!A:D,4,FALSE))</f>
        <v>Y</v>
      </c>
      <c r="M4079" s="3" t="str">
        <f>IF(VLOOKUP(D4079,'Resources Final'!A:E,5,FALSE)=0,"",VLOOKUP(D4079,'Resources Final'!A:E,5,FALSE))</f>
        <v/>
      </c>
      <c r="N4079" s="7" t="str">
        <f>IF(VLOOKUP(D4079,'Resources Final'!A:F,6,FALSE)=0,"",VLOOKUP(D4079,'Resources Final'!A:F,6,FALSE))</f>
        <v/>
      </c>
      <c r="O4079" s="3" t="str">
        <f>IF(VLOOKUP(D4079,'Resources Final'!A:G,7,FALSE)=0,"",VLOOKUP(D4079,'Resources Final'!A:G,7,FALSE))</f>
        <v/>
      </c>
    </row>
    <row r="4080" spans="1:15" x14ac:dyDescent="0.2">
      <c r="A4080" s="11">
        <v>990</v>
      </c>
      <c r="B4080" s="11" t="str">
        <f t="shared" si="75"/>
        <v>Charles G. Koch Charitable Foundation_Chaplia20174725</v>
      </c>
      <c r="C4080" s="11" t="s">
        <v>19</v>
      </c>
      <c r="D4080" s="11" t="s">
        <v>697</v>
      </c>
      <c r="E4080" s="11" t="s">
        <v>697</v>
      </c>
      <c r="F4080" s="4">
        <v>4725</v>
      </c>
      <c r="G4080" s="3">
        <v>2017</v>
      </c>
      <c r="H4080" s="3" t="s">
        <v>21</v>
      </c>
      <c r="I4080" s="12" t="s">
        <v>31</v>
      </c>
      <c r="J4080" s="3">
        <v>692</v>
      </c>
      <c r="K4080" s="3" t="str">
        <f>IF(VLOOKUP(D4080,'Resources Final'!A:C,3,FALSE)=0,"",VLOOKUP(D4080,'Resources Final'!A:C,3,FALSE))</f>
        <v>Y</v>
      </c>
      <c r="L4080" s="3" t="str">
        <f>IF(VLOOKUP(D4080,'Resources Final'!A:D,4,FALSE)=0,"",VLOOKUP(D4080,'Resources Final'!A:D,4,FALSE))</f>
        <v/>
      </c>
      <c r="M4080" s="3" t="str">
        <f>IF(VLOOKUP(D4080,'Resources Final'!A:E,5,FALSE)=0,"",VLOOKUP(D4080,'Resources Final'!A:E,5,FALSE))</f>
        <v/>
      </c>
      <c r="N4080" s="7" t="str">
        <f>IF(VLOOKUP(D4080,'Resources Final'!A:F,6,FALSE)=0,"",VLOOKUP(D4080,'Resources Final'!A:F,6,FALSE))</f>
        <v/>
      </c>
      <c r="O4080" s="3" t="str">
        <f>IF(VLOOKUP(D4080,'Resources Final'!A:G,7,FALSE)=0,"",VLOOKUP(D4080,'Resources Final'!A:G,7,FALSE))</f>
        <v/>
      </c>
    </row>
    <row r="4081" spans="1:15" x14ac:dyDescent="0.2">
      <c r="A4081" s="11">
        <v>990</v>
      </c>
      <c r="B4081" s="11" t="str">
        <f t="shared" si="75"/>
        <v>Charles G. Koch Charitable Foundation_Leventhal20175229</v>
      </c>
      <c r="C4081" s="11" t="s">
        <v>19</v>
      </c>
      <c r="D4081" s="11" t="s">
        <v>2145</v>
      </c>
      <c r="E4081" s="11" t="s">
        <v>2145</v>
      </c>
      <c r="F4081" s="4">
        <v>5229</v>
      </c>
      <c r="G4081" s="3">
        <v>2017</v>
      </c>
      <c r="H4081" s="3" t="s">
        <v>21</v>
      </c>
      <c r="I4081" s="12" t="s">
        <v>31</v>
      </c>
      <c r="J4081" s="3">
        <v>693</v>
      </c>
      <c r="K4081" s="3" t="str">
        <f>IF(VLOOKUP(D4081,'Resources Final'!A:C,3,FALSE)=0,"",VLOOKUP(D4081,'Resources Final'!A:C,3,FALSE))</f>
        <v>Y</v>
      </c>
      <c r="L4081" s="3" t="str">
        <f>IF(VLOOKUP(D4081,'Resources Final'!A:D,4,FALSE)=0,"",VLOOKUP(D4081,'Resources Final'!A:D,4,FALSE))</f>
        <v/>
      </c>
      <c r="M4081" s="3" t="str">
        <f>IF(VLOOKUP(D4081,'Resources Final'!A:E,5,FALSE)=0,"",VLOOKUP(D4081,'Resources Final'!A:E,5,FALSE))</f>
        <v/>
      </c>
      <c r="N4081" s="7" t="str">
        <f>IF(VLOOKUP(D4081,'Resources Final'!A:F,6,FALSE)=0,"",VLOOKUP(D4081,'Resources Final'!A:F,6,FALSE))</f>
        <v/>
      </c>
      <c r="O4081" s="3" t="str">
        <f>IF(VLOOKUP(D4081,'Resources Final'!A:G,7,FALSE)=0,"",VLOOKUP(D4081,'Resources Final'!A:G,7,FALSE))</f>
        <v/>
      </c>
    </row>
    <row r="4082" spans="1:15" x14ac:dyDescent="0.2">
      <c r="A4082" s="11">
        <v>990</v>
      </c>
      <c r="B4082" s="11" t="str">
        <f t="shared" si="75"/>
        <v>Charles G. Koch Charitable Foundation_Pembroke College20171000</v>
      </c>
      <c r="C4082" s="11" t="s">
        <v>19</v>
      </c>
      <c r="D4082" s="11" t="s">
        <v>2827</v>
      </c>
      <c r="E4082" s="11" t="s">
        <v>2827</v>
      </c>
      <c r="F4082" s="4">
        <v>1000</v>
      </c>
      <c r="G4082" s="3">
        <v>2017</v>
      </c>
      <c r="H4082" s="3" t="s">
        <v>21</v>
      </c>
      <c r="I4082" s="12"/>
      <c r="J4082" s="3">
        <v>694</v>
      </c>
      <c r="K4082" s="3" t="str">
        <f>IF(VLOOKUP(D4082,'Resources Final'!A:C,3,FALSE)=0,"",VLOOKUP(D4082,'Resources Final'!A:C,3,FALSE))</f>
        <v/>
      </c>
      <c r="L4082" s="3" t="str">
        <f>IF(VLOOKUP(D4082,'Resources Final'!A:D,4,FALSE)=0,"",VLOOKUP(D4082,'Resources Final'!A:D,4,FALSE))</f>
        <v>Y</v>
      </c>
      <c r="M4082" s="3" t="str">
        <f>IF(VLOOKUP(D4082,'Resources Final'!A:E,5,FALSE)=0,"",VLOOKUP(D4082,'Resources Final'!A:E,5,FALSE))</f>
        <v/>
      </c>
      <c r="N4082" s="7" t="str">
        <f>IF(VLOOKUP(D4082,'Resources Final'!A:F,6,FALSE)=0,"",VLOOKUP(D4082,'Resources Final'!A:F,6,FALSE))</f>
        <v/>
      </c>
      <c r="O4082" s="3" t="str">
        <f>IF(VLOOKUP(D4082,'Resources Final'!A:G,7,FALSE)=0,"",VLOOKUP(D4082,'Resources Final'!A:G,7,FALSE))</f>
        <v/>
      </c>
    </row>
    <row r="4083" spans="1:15" x14ac:dyDescent="0.2">
      <c r="A4083" s="11">
        <v>990</v>
      </c>
      <c r="B4083" s="11" t="str">
        <f t="shared" si="75"/>
        <v>Charles G. Koch Charitable Foundation_Trinity University201732000</v>
      </c>
      <c r="C4083" s="11" t="s">
        <v>19</v>
      </c>
      <c r="D4083" s="11" t="s">
        <v>3683</v>
      </c>
      <c r="E4083" s="11" t="s">
        <v>3683</v>
      </c>
      <c r="F4083" s="4">
        <v>32000</v>
      </c>
      <c r="G4083" s="3">
        <v>2017</v>
      </c>
      <c r="H4083" s="3" t="s">
        <v>21</v>
      </c>
      <c r="I4083" s="12"/>
      <c r="J4083" s="3">
        <v>695</v>
      </c>
      <c r="K4083" s="3" t="str">
        <f>IF(VLOOKUP(D4083,'Resources Final'!A:C,3,FALSE)=0,"",VLOOKUP(D4083,'Resources Final'!A:C,3,FALSE))</f>
        <v/>
      </c>
      <c r="L4083" s="3" t="str">
        <f>IF(VLOOKUP(D4083,'Resources Final'!A:D,4,FALSE)=0,"",VLOOKUP(D4083,'Resources Final'!A:D,4,FALSE))</f>
        <v>Y</v>
      </c>
      <c r="M4083" s="3" t="str">
        <f>IF(VLOOKUP(D4083,'Resources Final'!A:E,5,FALSE)=0,"",VLOOKUP(D4083,'Resources Final'!A:E,5,FALSE))</f>
        <v/>
      </c>
      <c r="N4083" s="7" t="str">
        <f>IF(VLOOKUP(D4083,'Resources Final'!A:F,6,FALSE)=0,"",VLOOKUP(D4083,'Resources Final'!A:F,6,FALSE))</f>
        <v/>
      </c>
      <c r="O4083" s="3" t="str">
        <f>IF(VLOOKUP(D4083,'Resources Final'!A:G,7,FALSE)=0,"",VLOOKUP(D4083,'Resources Final'!A:G,7,FALSE))</f>
        <v/>
      </c>
    </row>
    <row r="4084" spans="1:15" x14ac:dyDescent="0.2">
      <c r="A4084" s="11">
        <v>990</v>
      </c>
      <c r="B4084" s="11" t="str">
        <f t="shared" si="75"/>
        <v>Charles G. Koch Charitable Foundation_Paxton20173150</v>
      </c>
      <c r="C4084" s="11" t="s">
        <v>19</v>
      </c>
      <c r="D4084" s="11" t="s">
        <v>2819</v>
      </c>
      <c r="E4084" s="11" t="s">
        <v>2819</v>
      </c>
      <c r="F4084" s="4">
        <v>3150</v>
      </c>
      <c r="G4084" s="3">
        <v>2017</v>
      </c>
      <c r="H4084" s="3" t="s">
        <v>21</v>
      </c>
      <c r="I4084" s="12" t="s">
        <v>31</v>
      </c>
      <c r="J4084" s="3">
        <v>696</v>
      </c>
      <c r="K4084" s="3" t="str">
        <f>IF(VLOOKUP(D4084,'Resources Final'!A:C,3,FALSE)=0,"",VLOOKUP(D4084,'Resources Final'!A:C,3,FALSE))</f>
        <v>Y</v>
      </c>
      <c r="L4084" s="3" t="str">
        <f>IF(VLOOKUP(D4084,'Resources Final'!A:D,4,FALSE)=0,"",VLOOKUP(D4084,'Resources Final'!A:D,4,FALSE))</f>
        <v/>
      </c>
      <c r="M4084" s="3" t="str">
        <f>IF(VLOOKUP(D4084,'Resources Final'!A:E,5,FALSE)=0,"",VLOOKUP(D4084,'Resources Final'!A:E,5,FALSE))</f>
        <v/>
      </c>
      <c r="N4084" s="7" t="str">
        <f>IF(VLOOKUP(D4084,'Resources Final'!A:F,6,FALSE)=0,"",VLOOKUP(D4084,'Resources Final'!A:F,6,FALSE))</f>
        <v/>
      </c>
      <c r="O4084" s="3" t="str">
        <f>IF(VLOOKUP(D4084,'Resources Final'!A:G,7,FALSE)=0,"",VLOOKUP(D4084,'Resources Final'!A:G,7,FALSE))</f>
        <v/>
      </c>
    </row>
    <row r="4085" spans="1:15" x14ac:dyDescent="0.2">
      <c r="A4085" s="11">
        <v>990</v>
      </c>
      <c r="B4085" s="11" t="str">
        <f t="shared" si="75"/>
        <v>Charles G. Koch Charitable Foundation_Edikauskas20174914</v>
      </c>
      <c r="C4085" s="11" t="s">
        <v>19</v>
      </c>
      <c r="D4085" s="11" t="s">
        <v>1108</v>
      </c>
      <c r="E4085" s="11" t="s">
        <v>1108</v>
      </c>
      <c r="F4085" s="4">
        <v>4914</v>
      </c>
      <c r="G4085" s="3">
        <v>2017</v>
      </c>
      <c r="H4085" s="3" t="s">
        <v>21</v>
      </c>
      <c r="I4085" s="12" t="s">
        <v>31</v>
      </c>
      <c r="J4085" s="3">
        <v>697</v>
      </c>
      <c r="K4085" s="3" t="str">
        <f>IF(VLOOKUP(D4085,'Resources Final'!A:C,3,FALSE)=0,"",VLOOKUP(D4085,'Resources Final'!A:C,3,FALSE))</f>
        <v>Y</v>
      </c>
      <c r="L4085" s="3" t="str">
        <f>IF(VLOOKUP(D4085,'Resources Final'!A:D,4,FALSE)=0,"",VLOOKUP(D4085,'Resources Final'!A:D,4,FALSE))</f>
        <v/>
      </c>
      <c r="M4085" s="3" t="str">
        <f>IF(VLOOKUP(D4085,'Resources Final'!A:E,5,FALSE)=0,"",VLOOKUP(D4085,'Resources Final'!A:E,5,FALSE))</f>
        <v/>
      </c>
      <c r="N4085" s="7" t="str">
        <f>IF(VLOOKUP(D4085,'Resources Final'!A:F,6,FALSE)=0,"",VLOOKUP(D4085,'Resources Final'!A:F,6,FALSE))</f>
        <v/>
      </c>
      <c r="O4085" s="3" t="str">
        <f>IF(VLOOKUP(D4085,'Resources Final'!A:G,7,FALSE)=0,"",VLOOKUP(D4085,'Resources Final'!A:G,7,FALSE))</f>
        <v/>
      </c>
    </row>
    <row r="4086" spans="1:15" x14ac:dyDescent="0.2">
      <c r="A4086" s="11">
        <v>990</v>
      </c>
      <c r="B4086" s="11" t="str">
        <f t="shared" si="75"/>
        <v>Charles G. Koch Charitable Foundation_Rutgers University Foundation201715000</v>
      </c>
      <c r="C4086" s="11" t="s">
        <v>19</v>
      </c>
      <c r="D4086" s="11" t="s">
        <v>3151</v>
      </c>
      <c r="E4086" s="11" t="s">
        <v>3150</v>
      </c>
      <c r="F4086" s="4">
        <v>15000</v>
      </c>
      <c r="G4086" s="3">
        <v>2017</v>
      </c>
      <c r="H4086" s="3" t="s">
        <v>21</v>
      </c>
      <c r="I4086" s="12"/>
      <c r="J4086" s="3">
        <v>698</v>
      </c>
      <c r="K4086" s="3" t="str">
        <f>IF(VLOOKUP(D4086,'Resources Final'!A:C,3,FALSE)=0,"",VLOOKUP(D4086,'Resources Final'!A:C,3,FALSE))</f>
        <v/>
      </c>
      <c r="L4086" s="3" t="str">
        <f>IF(VLOOKUP(D4086,'Resources Final'!A:D,4,FALSE)=0,"",VLOOKUP(D4086,'Resources Final'!A:D,4,FALSE))</f>
        <v>Y</v>
      </c>
      <c r="M4086" s="3" t="str">
        <f>IF(VLOOKUP(D4086,'Resources Final'!A:E,5,FALSE)=0,"",VLOOKUP(D4086,'Resources Final'!A:E,5,FALSE))</f>
        <v/>
      </c>
      <c r="N4086" s="7" t="str">
        <f>IF(VLOOKUP(D4086,'Resources Final'!A:F,6,FALSE)=0,"",VLOOKUP(D4086,'Resources Final'!A:F,6,FALSE))</f>
        <v/>
      </c>
      <c r="O4086" s="3" t="str">
        <f>IF(VLOOKUP(D4086,'Resources Final'!A:G,7,FALSE)=0,"",VLOOKUP(D4086,'Resources Final'!A:G,7,FALSE))</f>
        <v/>
      </c>
    </row>
    <row r="4087" spans="1:15" x14ac:dyDescent="0.2">
      <c r="A4087" s="11">
        <v>990</v>
      </c>
      <c r="B4087" s="11" t="str">
        <f t="shared" si="75"/>
        <v>Charles G. Koch Charitable Foundation_Di Giovanna20173150</v>
      </c>
      <c r="C4087" s="11" t="s">
        <v>19</v>
      </c>
      <c r="D4087" s="11" t="s">
        <v>987</v>
      </c>
      <c r="E4087" s="11" t="s">
        <v>987</v>
      </c>
      <c r="F4087" s="4">
        <v>3150</v>
      </c>
      <c r="G4087" s="3">
        <v>2017</v>
      </c>
      <c r="H4087" s="3" t="s">
        <v>21</v>
      </c>
      <c r="I4087" s="12" t="s">
        <v>31</v>
      </c>
      <c r="J4087" s="3">
        <v>699</v>
      </c>
      <c r="K4087" s="3" t="str">
        <f>IF(VLOOKUP(D4087,'Resources Final'!A:C,3,FALSE)=0,"",VLOOKUP(D4087,'Resources Final'!A:C,3,FALSE))</f>
        <v>Y</v>
      </c>
      <c r="L4087" s="3" t="str">
        <f>IF(VLOOKUP(D4087,'Resources Final'!A:D,4,FALSE)=0,"",VLOOKUP(D4087,'Resources Final'!A:D,4,FALSE))</f>
        <v/>
      </c>
      <c r="M4087" s="3" t="str">
        <f>IF(VLOOKUP(D4087,'Resources Final'!A:E,5,FALSE)=0,"",VLOOKUP(D4087,'Resources Final'!A:E,5,FALSE))</f>
        <v/>
      </c>
      <c r="N4087" s="7" t="str">
        <f>IF(VLOOKUP(D4087,'Resources Final'!A:F,6,FALSE)=0,"",VLOOKUP(D4087,'Resources Final'!A:F,6,FALSE))</f>
        <v/>
      </c>
      <c r="O4087" s="3" t="str">
        <f>IF(VLOOKUP(D4087,'Resources Final'!A:G,7,FALSE)=0,"",VLOOKUP(D4087,'Resources Final'!A:G,7,FALSE))</f>
        <v/>
      </c>
    </row>
    <row r="4088" spans="1:15" x14ac:dyDescent="0.2">
      <c r="A4088" s="11">
        <v>990</v>
      </c>
      <c r="B4088" s="11" t="str">
        <f t="shared" si="75"/>
        <v>Charles G. Koch Charitable Foundation_Garfield20178865</v>
      </c>
      <c r="C4088" s="11" t="s">
        <v>19</v>
      </c>
      <c r="D4088" s="11" t="s">
        <v>1348</v>
      </c>
      <c r="E4088" s="11" t="s">
        <v>1348</v>
      </c>
      <c r="F4088" s="4">
        <v>8865</v>
      </c>
      <c r="G4088" s="3">
        <v>2017</v>
      </c>
      <c r="H4088" s="3" t="s">
        <v>21</v>
      </c>
      <c r="I4088" s="12" t="s">
        <v>31</v>
      </c>
      <c r="J4088" s="3">
        <v>700</v>
      </c>
      <c r="K4088" s="3" t="str">
        <f>IF(VLOOKUP(D4088,'Resources Final'!A:C,3,FALSE)=0,"",VLOOKUP(D4088,'Resources Final'!A:C,3,FALSE))</f>
        <v>Y</v>
      </c>
      <c r="L4088" s="3" t="str">
        <f>IF(VLOOKUP(D4088,'Resources Final'!A:D,4,FALSE)=0,"",VLOOKUP(D4088,'Resources Final'!A:D,4,FALSE))</f>
        <v/>
      </c>
      <c r="M4088" s="3" t="str">
        <f>IF(VLOOKUP(D4088,'Resources Final'!A:E,5,FALSE)=0,"",VLOOKUP(D4088,'Resources Final'!A:E,5,FALSE))</f>
        <v/>
      </c>
      <c r="N4088" s="7" t="str">
        <f>IF(VLOOKUP(D4088,'Resources Final'!A:F,6,FALSE)=0,"",VLOOKUP(D4088,'Resources Final'!A:F,6,FALSE))</f>
        <v/>
      </c>
      <c r="O4088" s="3" t="str">
        <f>IF(VLOOKUP(D4088,'Resources Final'!A:G,7,FALSE)=0,"",VLOOKUP(D4088,'Resources Final'!A:G,7,FALSE))</f>
        <v/>
      </c>
    </row>
    <row r="4089" spans="1:15" x14ac:dyDescent="0.2">
      <c r="A4089" s="11">
        <v>990</v>
      </c>
      <c r="B4089" s="11" t="str">
        <f t="shared" si="75"/>
        <v>Charles G. Koch Charitable Foundation_TechFreedom201780486</v>
      </c>
      <c r="C4089" s="11" t="s">
        <v>19</v>
      </c>
      <c r="D4089" s="11" t="s">
        <v>3544</v>
      </c>
      <c r="E4089" s="11" t="s">
        <v>3544</v>
      </c>
      <c r="F4089" s="4">
        <v>80486</v>
      </c>
      <c r="G4089" s="3">
        <v>2017</v>
      </c>
      <c r="H4089" s="3" t="s">
        <v>21</v>
      </c>
      <c r="I4089" s="12"/>
      <c r="J4089" s="3">
        <v>701</v>
      </c>
      <c r="K4089" s="3" t="str">
        <f>IF(VLOOKUP(D4089,'Resources Final'!A:C,3,FALSE)=0,"",VLOOKUP(D4089,'Resources Final'!A:C,3,FALSE))</f>
        <v/>
      </c>
      <c r="L4089" s="3" t="str">
        <f>IF(VLOOKUP(D4089,'Resources Final'!A:D,4,FALSE)=0,"",VLOOKUP(D4089,'Resources Final'!A:D,4,FALSE))</f>
        <v/>
      </c>
      <c r="M4089" s="3" t="str">
        <f>IF(VLOOKUP(D4089,'Resources Final'!A:E,5,FALSE)=0,"",VLOOKUP(D4089,'Resources Final'!A:E,5,FALSE))</f>
        <v/>
      </c>
      <c r="N4089" s="7" t="str">
        <f>IF(VLOOKUP(D4089,'Resources Final'!A:F,6,FALSE)=0,"",VLOOKUP(D4089,'Resources Final'!A:F,6,FALSE))</f>
        <v/>
      </c>
      <c r="O4089" s="3" t="str">
        <f>IF(VLOOKUP(D4089,'Resources Final'!A:G,7,FALSE)=0,"",VLOOKUP(D4089,'Resources Final'!A:G,7,FALSE))</f>
        <v/>
      </c>
    </row>
    <row r="4090" spans="1:15" x14ac:dyDescent="0.2">
      <c r="A4090" s="11">
        <v>990</v>
      </c>
      <c r="B4090" s="11" t="str">
        <f t="shared" si="75"/>
        <v>Charles G. Koch Charitable Foundation_Encounter for Education and Culture2017195000</v>
      </c>
      <c r="C4090" s="11" t="s">
        <v>19</v>
      </c>
      <c r="D4090" s="11" t="s">
        <v>1136</v>
      </c>
      <c r="E4090" s="11" t="s">
        <v>1136</v>
      </c>
      <c r="F4090" s="4">
        <v>195000</v>
      </c>
      <c r="G4090" s="3">
        <v>2017</v>
      </c>
      <c r="H4090" s="3" t="s">
        <v>21</v>
      </c>
      <c r="I4090" s="12"/>
      <c r="J4090" s="3">
        <v>702</v>
      </c>
      <c r="K4090" s="3" t="str">
        <f>IF(VLOOKUP(D4090,'Resources Final'!A:C,3,FALSE)=0,"",VLOOKUP(D4090,'Resources Final'!A:C,3,FALSE))</f>
        <v/>
      </c>
      <c r="L4090" s="3" t="str">
        <f>IF(VLOOKUP(D4090,'Resources Final'!A:D,4,FALSE)=0,"",VLOOKUP(D4090,'Resources Final'!A:D,4,FALSE))</f>
        <v/>
      </c>
      <c r="M4090" s="3" t="str">
        <f>IF(VLOOKUP(D4090,'Resources Final'!A:E,5,FALSE)=0,"",VLOOKUP(D4090,'Resources Final'!A:E,5,FALSE))</f>
        <v/>
      </c>
      <c r="N4090" s="7" t="str">
        <f>IF(VLOOKUP(D4090,'Resources Final'!A:F,6,FALSE)=0,"",VLOOKUP(D4090,'Resources Final'!A:F,6,FALSE))</f>
        <v>http://www.sourcewatch.org/index.php/Encounter_for_Culture_and_Education</v>
      </c>
      <c r="O4090" s="3" t="str">
        <f>IF(VLOOKUP(D4090,'Resources Final'!A:G,7,FALSE)=0,"",VLOOKUP(D4090,'Resources Final'!A:G,7,FALSE))</f>
        <v>Sourcewatch</v>
      </c>
    </row>
    <row r="4091" spans="1:15" x14ac:dyDescent="0.2">
      <c r="A4091" s="11">
        <v>990</v>
      </c>
      <c r="B4091" s="11" t="str">
        <f t="shared" si="75"/>
        <v>Charles G. Koch Charitable Foundation_Wesleyan College20179000</v>
      </c>
      <c r="C4091" s="11" t="s">
        <v>19</v>
      </c>
      <c r="D4091" s="11" t="s">
        <v>3973</v>
      </c>
      <c r="E4091" s="11" t="s">
        <v>3973</v>
      </c>
      <c r="F4091" s="4">
        <v>9000</v>
      </c>
      <c r="G4091" s="3">
        <v>2017</v>
      </c>
      <c r="H4091" s="3" t="s">
        <v>21</v>
      </c>
      <c r="I4091" s="12"/>
      <c r="J4091" s="3">
        <v>703</v>
      </c>
      <c r="K4091" s="3" t="str">
        <f>IF(VLOOKUP(D4091,'Resources Final'!A:C,3,FALSE)=0,"",VLOOKUP(D4091,'Resources Final'!A:C,3,FALSE))</f>
        <v/>
      </c>
      <c r="L4091" s="3" t="str">
        <f>IF(VLOOKUP(D4091,'Resources Final'!A:D,4,FALSE)=0,"",VLOOKUP(D4091,'Resources Final'!A:D,4,FALSE))</f>
        <v>Y</v>
      </c>
      <c r="M4091" s="3" t="str">
        <f>IF(VLOOKUP(D4091,'Resources Final'!A:E,5,FALSE)=0,"",VLOOKUP(D4091,'Resources Final'!A:E,5,FALSE))</f>
        <v/>
      </c>
      <c r="N4091" s="7" t="str">
        <f>IF(VLOOKUP(D4091,'Resources Final'!A:F,6,FALSE)=0,"",VLOOKUP(D4091,'Resources Final'!A:F,6,FALSE))</f>
        <v/>
      </c>
      <c r="O4091" s="3" t="str">
        <f>IF(VLOOKUP(D4091,'Resources Final'!A:G,7,FALSE)=0,"",VLOOKUP(D4091,'Resources Final'!A:G,7,FALSE))</f>
        <v/>
      </c>
    </row>
    <row r="4092" spans="1:15" x14ac:dyDescent="0.2">
      <c r="A4092" s="11">
        <v>990</v>
      </c>
      <c r="B4092" s="11" t="str">
        <f t="shared" si="75"/>
        <v>Charles G. Koch Charitable Foundation_Texas Tech University Foundation20171004300</v>
      </c>
      <c r="C4092" s="11" t="s">
        <v>19</v>
      </c>
      <c r="D4092" s="11" t="s">
        <v>3559</v>
      </c>
      <c r="E4092" s="11" t="s">
        <v>3560</v>
      </c>
      <c r="F4092" s="4">
        <v>1004300</v>
      </c>
      <c r="G4092" s="3">
        <v>2017</v>
      </c>
      <c r="H4092" s="3" t="s">
        <v>21</v>
      </c>
      <c r="I4092" s="12"/>
      <c r="J4092" s="3">
        <v>704</v>
      </c>
      <c r="K4092" s="3" t="str">
        <f>IF(VLOOKUP(D4092,'Resources Final'!A:C,3,FALSE)=0,"",VLOOKUP(D4092,'Resources Final'!A:C,3,FALSE))</f>
        <v/>
      </c>
      <c r="L4092" s="3" t="str">
        <f>IF(VLOOKUP(D4092,'Resources Final'!A:D,4,FALSE)=0,"",VLOOKUP(D4092,'Resources Final'!A:D,4,FALSE))</f>
        <v>Y</v>
      </c>
      <c r="M4092" s="3" t="str">
        <f>IF(VLOOKUP(D4092,'Resources Final'!A:E,5,FALSE)=0,"",VLOOKUP(D4092,'Resources Final'!A:E,5,FALSE))</f>
        <v/>
      </c>
      <c r="N4092" s="7" t="str">
        <f>IF(VLOOKUP(D4092,'Resources Final'!A:F,6,FALSE)=0,"",VLOOKUP(D4092,'Resources Final'!A:F,6,FALSE))</f>
        <v/>
      </c>
      <c r="O4092" s="3" t="str">
        <f>IF(VLOOKUP(D4092,'Resources Final'!A:G,7,FALSE)=0,"",VLOOKUP(D4092,'Resources Final'!A:G,7,FALSE))</f>
        <v/>
      </c>
    </row>
    <row r="4093" spans="1:15" x14ac:dyDescent="0.2">
      <c r="A4093" s="11">
        <v>990</v>
      </c>
      <c r="B4093" s="11" t="str">
        <f t="shared" si="75"/>
        <v>Charles G. Koch Charitable Foundation_Harvard University20171459559</v>
      </c>
      <c r="C4093" s="11" t="s">
        <v>19</v>
      </c>
      <c r="D4093" s="11" t="s">
        <v>1540</v>
      </c>
      <c r="E4093" s="11" t="s">
        <v>1540</v>
      </c>
      <c r="F4093" s="4">
        <v>1459559</v>
      </c>
      <c r="G4093" s="3">
        <v>2017</v>
      </c>
      <c r="H4093" s="3" t="s">
        <v>21</v>
      </c>
      <c r="I4093" s="12"/>
      <c r="J4093" s="3">
        <v>705</v>
      </c>
      <c r="K4093" s="3" t="str">
        <f>IF(VLOOKUP(D4093,'Resources Final'!A:C,3,FALSE)=0,"",VLOOKUP(D4093,'Resources Final'!A:C,3,FALSE))</f>
        <v/>
      </c>
      <c r="L4093" s="3" t="str">
        <f>IF(VLOOKUP(D4093,'Resources Final'!A:D,4,FALSE)=0,"",VLOOKUP(D4093,'Resources Final'!A:D,4,FALSE))</f>
        <v>Y</v>
      </c>
      <c r="M4093" s="3" t="str">
        <f>IF(VLOOKUP(D4093,'Resources Final'!A:E,5,FALSE)=0,"",VLOOKUP(D4093,'Resources Final'!A:E,5,FALSE))</f>
        <v/>
      </c>
      <c r="N4093" s="7" t="str">
        <f>IF(VLOOKUP(D4093,'Resources Final'!A:F,6,FALSE)=0,"",VLOOKUP(D4093,'Resources Final'!A:F,6,FALSE))</f>
        <v/>
      </c>
      <c r="O4093" s="3" t="str">
        <f>IF(VLOOKUP(D4093,'Resources Final'!A:G,7,FALSE)=0,"",VLOOKUP(D4093,'Resources Final'!A:G,7,FALSE))</f>
        <v/>
      </c>
    </row>
    <row r="4094" spans="1:15" x14ac:dyDescent="0.2">
      <c r="A4094" s="11">
        <v>990</v>
      </c>
      <c r="B4094" s="11" t="str">
        <f t="shared" si="75"/>
        <v>Charles G. Koch Charitable Foundation_Southeast Missouri State University201742500</v>
      </c>
      <c r="C4094" s="11" t="s">
        <v>19</v>
      </c>
      <c r="D4094" s="11" t="s">
        <v>3365</v>
      </c>
      <c r="E4094" s="11" t="s">
        <v>3365</v>
      </c>
      <c r="F4094" s="4">
        <v>42500</v>
      </c>
      <c r="G4094" s="3">
        <v>2017</v>
      </c>
      <c r="H4094" s="3" t="s">
        <v>21</v>
      </c>
      <c r="I4094" s="12"/>
      <c r="J4094" s="3">
        <v>706</v>
      </c>
      <c r="K4094" s="3" t="str">
        <f>IF(VLOOKUP(D4094,'Resources Final'!A:C,3,FALSE)=0,"",VLOOKUP(D4094,'Resources Final'!A:C,3,FALSE))</f>
        <v/>
      </c>
      <c r="L4094" s="3" t="str">
        <f>IF(VLOOKUP(D4094,'Resources Final'!A:D,4,FALSE)=0,"",VLOOKUP(D4094,'Resources Final'!A:D,4,FALSE))</f>
        <v>Y</v>
      </c>
      <c r="M4094" s="3" t="str">
        <f>IF(VLOOKUP(D4094,'Resources Final'!A:E,5,FALSE)=0,"",VLOOKUP(D4094,'Resources Final'!A:E,5,FALSE))</f>
        <v/>
      </c>
      <c r="N4094" s="7" t="str">
        <f>IF(VLOOKUP(D4094,'Resources Final'!A:F,6,FALSE)=0,"",VLOOKUP(D4094,'Resources Final'!A:F,6,FALSE))</f>
        <v/>
      </c>
      <c r="O4094" s="3" t="str">
        <f>IF(VLOOKUP(D4094,'Resources Final'!A:G,7,FALSE)=0,"",VLOOKUP(D4094,'Resources Final'!A:G,7,FALSE))</f>
        <v/>
      </c>
    </row>
    <row r="4095" spans="1:15" x14ac:dyDescent="0.2">
      <c r="A4095" s="11">
        <v>990</v>
      </c>
      <c r="B4095" s="11" t="str">
        <f t="shared" si="75"/>
        <v>Charles G. Koch Charitable Foundation_Angell20173825</v>
      </c>
      <c r="C4095" s="11" t="s">
        <v>19</v>
      </c>
      <c r="D4095" s="11" t="s">
        <v>236</v>
      </c>
      <c r="E4095" s="11" t="s">
        <v>236</v>
      </c>
      <c r="F4095" s="4">
        <v>3825</v>
      </c>
      <c r="G4095" s="3">
        <v>2017</v>
      </c>
      <c r="H4095" s="3" t="s">
        <v>21</v>
      </c>
      <c r="I4095" s="12" t="s">
        <v>31</v>
      </c>
      <c r="J4095" s="3">
        <v>707</v>
      </c>
      <c r="K4095" s="3" t="str">
        <f>IF(VLOOKUP(D4095,'Resources Final'!A:C,3,FALSE)=0,"",VLOOKUP(D4095,'Resources Final'!A:C,3,FALSE))</f>
        <v>Y</v>
      </c>
      <c r="L4095" s="3" t="str">
        <f>IF(VLOOKUP(D4095,'Resources Final'!A:D,4,FALSE)=0,"",VLOOKUP(D4095,'Resources Final'!A:D,4,FALSE))</f>
        <v/>
      </c>
      <c r="M4095" s="3" t="str">
        <f>IF(VLOOKUP(D4095,'Resources Final'!A:E,5,FALSE)=0,"",VLOOKUP(D4095,'Resources Final'!A:E,5,FALSE))</f>
        <v/>
      </c>
      <c r="N4095" s="7" t="str">
        <f>IF(VLOOKUP(D4095,'Resources Final'!A:F,6,FALSE)=0,"",VLOOKUP(D4095,'Resources Final'!A:F,6,FALSE))</f>
        <v/>
      </c>
      <c r="O4095" s="3" t="str">
        <f>IF(VLOOKUP(D4095,'Resources Final'!A:G,7,FALSE)=0,"",VLOOKUP(D4095,'Resources Final'!A:G,7,FALSE))</f>
        <v/>
      </c>
    </row>
    <row r="4096" spans="1:15" x14ac:dyDescent="0.2">
      <c r="A4096" s="11">
        <v>990</v>
      </c>
      <c r="B4096" s="11" t="str">
        <f t="shared" si="75"/>
        <v>Charles G. Koch Charitable Foundation_Turinetti20173150</v>
      </c>
      <c r="C4096" s="11" t="s">
        <v>19</v>
      </c>
      <c r="D4096" s="11" t="s">
        <v>3699</v>
      </c>
      <c r="E4096" s="11" t="s">
        <v>3699</v>
      </c>
      <c r="F4096" s="4">
        <v>3150</v>
      </c>
      <c r="G4096" s="3">
        <v>2017</v>
      </c>
      <c r="H4096" s="3" t="s">
        <v>21</v>
      </c>
      <c r="I4096" s="12" t="s">
        <v>31</v>
      </c>
      <c r="J4096" s="3">
        <v>708</v>
      </c>
      <c r="K4096" s="3" t="str">
        <f>IF(VLOOKUP(D4096,'Resources Final'!A:C,3,FALSE)=0,"",VLOOKUP(D4096,'Resources Final'!A:C,3,FALSE))</f>
        <v>Y</v>
      </c>
      <c r="L4096" s="3" t="str">
        <f>IF(VLOOKUP(D4096,'Resources Final'!A:D,4,FALSE)=0,"",VLOOKUP(D4096,'Resources Final'!A:D,4,FALSE))</f>
        <v/>
      </c>
      <c r="M4096" s="3" t="str">
        <f>IF(VLOOKUP(D4096,'Resources Final'!A:E,5,FALSE)=0,"",VLOOKUP(D4096,'Resources Final'!A:E,5,FALSE))</f>
        <v/>
      </c>
      <c r="N4096" s="7" t="str">
        <f>IF(VLOOKUP(D4096,'Resources Final'!A:F,6,FALSE)=0,"",VLOOKUP(D4096,'Resources Final'!A:F,6,FALSE))</f>
        <v/>
      </c>
      <c r="O4096" s="3" t="str">
        <f>IF(VLOOKUP(D4096,'Resources Final'!A:G,7,FALSE)=0,"",VLOOKUP(D4096,'Resources Final'!A:G,7,FALSE))</f>
        <v/>
      </c>
    </row>
    <row r="4097" spans="1:15" x14ac:dyDescent="0.2">
      <c r="A4097" s="11">
        <v>990</v>
      </c>
      <c r="B4097" s="11" t="str">
        <f t="shared" si="75"/>
        <v>Charles G. Koch Charitable Foundation_Menon20173150</v>
      </c>
      <c r="C4097" s="11" t="s">
        <v>19</v>
      </c>
      <c r="D4097" s="11" t="s">
        <v>2429</v>
      </c>
      <c r="E4097" s="11" t="s">
        <v>2429</v>
      </c>
      <c r="F4097" s="4">
        <v>3150</v>
      </c>
      <c r="G4097" s="3">
        <v>2017</v>
      </c>
      <c r="H4097" s="3" t="s">
        <v>21</v>
      </c>
      <c r="I4097" s="12" t="s">
        <v>31</v>
      </c>
      <c r="J4097" s="3">
        <v>709</v>
      </c>
      <c r="K4097" s="3" t="str">
        <f>IF(VLOOKUP(D4097,'Resources Final'!A:C,3,FALSE)=0,"",VLOOKUP(D4097,'Resources Final'!A:C,3,FALSE))</f>
        <v>Y</v>
      </c>
      <c r="L4097" s="3" t="str">
        <f>IF(VLOOKUP(D4097,'Resources Final'!A:D,4,FALSE)=0,"",VLOOKUP(D4097,'Resources Final'!A:D,4,FALSE))</f>
        <v/>
      </c>
      <c r="M4097" s="3" t="str">
        <f>IF(VLOOKUP(D4097,'Resources Final'!A:E,5,FALSE)=0,"",VLOOKUP(D4097,'Resources Final'!A:E,5,FALSE))</f>
        <v/>
      </c>
      <c r="N4097" s="7" t="str">
        <f>IF(VLOOKUP(D4097,'Resources Final'!A:F,6,FALSE)=0,"",VLOOKUP(D4097,'Resources Final'!A:F,6,FALSE))</f>
        <v/>
      </c>
      <c r="O4097" s="3" t="str">
        <f>IF(VLOOKUP(D4097,'Resources Final'!A:G,7,FALSE)=0,"",VLOOKUP(D4097,'Resources Final'!A:G,7,FALSE))</f>
        <v/>
      </c>
    </row>
    <row r="4098" spans="1:15" x14ac:dyDescent="0.2">
      <c r="A4098" s="11">
        <v>990</v>
      </c>
      <c r="B4098" s="11" t="str">
        <f t="shared" si="75"/>
        <v>Charles G. Koch Charitable Foundation_American Ideas Institute2017138750</v>
      </c>
      <c r="C4098" s="11" t="s">
        <v>19</v>
      </c>
      <c r="D4098" s="11" t="s">
        <v>194</v>
      </c>
      <c r="E4098" s="11" t="s">
        <v>194</v>
      </c>
      <c r="F4098" s="4">
        <v>138750</v>
      </c>
      <c r="G4098" s="3">
        <v>2017</v>
      </c>
      <c r="H4098" s="3" t="s">
        <v>21</v>
      </c>
      <c r="I4098" s="12"/>
      <c r="J4098" s="3">
        <v>710</v>
      </c>
      <c r="K4098" s="3" t="str">
        <f>IF(VLOOKUP(D4098,'Resources Final'!A:C,3,FALSE)=0,"",VLOOKUP(D4098,'Resources Final'!A:C,3,FALSE))</f>
        <v/>
      </c>
      <c r="L4098" s="3" t="str">
        <f>IF(VLOOKUP(D4098,'Resources Final'!A:D,4,FALSE)=0,"",VLOOKUP(D4098,'Resources Final'!A:D,4,FALSE))</f>
        <v/>
      </c>
      <c r="M4098" s="3" t="str">
        <f>IF(VLOOKUP(D4098,'Resources Final'!A:E,5,FALSE)=0,"",VLOOKUP(D4098,'Resources Final'!A:E,5,FALSE))</f>
        <v/>
      </c>
      <c r="N4098" s="7" t="str">
        <f>IF(VLOOKUP(D4098,'Resources Final'!A:F,6,FALSE)=0,"",VLOOKUP(D4098,'Resources Final'!A:F,6,FALSE))</f>
        <v/>
      </c>
      <c r="O4098" s="3" t="str">
        <f>IF(VLOOKUP(D4098,'Resources Final'!A:G,7,FALSE)=0,"",VLOOKUP(D4098,'Resources Final'!A:G,7,FALSE))</f>
        <v/>
      </c>
    </row>
    <row r="4099" spans="1:15" x14ac:dyDescent="0.2">
      <c r="A4099" s="11">
        <v>990</v>
      </c>
      <c r="B4099" s="11" t="str">
        <f t="shared" si="75"/>
        <v>Charles G. Koch Charitable Foundation_Gorby20174914</v>
      </c>
      <c r="C4099" s="11" t="s">
        <v>19</v>
      </c>
      <c r="D4099" s="11" t="s">
        <v>1431</v>
      </c>
      <c r="E4099" s="11" t="s">
        <v>1431</v>
      </c>
      <c r="F4099" s="4">
        <v>4914</v>
      </c>
      <c r="G4099" s="3">
        <v>2017</v>
      </c>
      <c r="H4099" s="3" t="s">
        <v>21</v>
      </c>
      <c r="I4099" s="12" t="s">
        <v>31</v>
      </c>
      <c r="J4099" s="3">
        <v>711</v>
      </c>
      <c r="K4099" s="3" t="str">
        <f>IF(VLOOKUP(D4099,'Resources Final'!A:C,3,FALSE)=0,"",VLOOKUP(D4099,'Resources Final'!A:C,3,FALSE))</f>
        <v>Y</v>
      </c>
      <c r="L4099" s="3" t="str">
        <f>IF(VLOOKUP(D4099,'Resources Final'!A:D,4,FALSE)=0,"",VLOOKUP(D4099,'Resources Final'!A:D,4,FALSE))</f>
        <v/>
      </c>
      <c r="M4099" s="3" t="str">
        <f>IF(VLOOKUP(D4099,'Resources Final'!A:E,5,FALSE)=0,"",VLOOKUP(D4099,'Resources Final'!A:E,5,FALSE))</f>
        <v/>
      </c>
      <c r="N4099" s="7" t="str">
        <f>IF(VLOOKUP(D4099,'Resources Final'!A:F,6,FALSE)=0,"",VLOOKUP(D4099,'Resources Final'!A:F,6,FALSE))</f>
        <v/>
      </c>
      <c r="O4099" s="3" t="str">
        <f>IF(VLOOKUP(D4099,'Resources Final'!A:G,7,FALSE)=0,"",VLOOKUP(D4099,'Resources Final'!A:G,7,FALSE))</f>
        <v/>
      </c>
    </row>
    <row r="4100" spans="1:15" x14ac:dyDescent="0.2">
      <c r="A4100" s="11">
        <v>990</v>
      </c>
      <c r="B4100" s="11" t="str">
        <f t="shared" si="75"/>
        <v>Charles G. Koch Charitable Foundation_Daily Caller News Foundation201727002</v>
      </c>
      <c r="C4100" s="11" t="s">
        <v>19</v>
      </c>
      <c r="D4100" s="11" t="s">
        <v>929</v>
      </c>
      <c r="E4100" s="11" t="s">
        <v>929</v>
      </c>
      <c r="F4100" s="4">
        <v>27002</v>
      </c>
      <c r="G4100" s="3">
        <v>2017</v>
      </c>
      <c r="H4100" s="3" t="s">
        <v>21</v>
      </c>
      <c r="I4100" s="12"/>
      <c r="J4100" s="3">
        <v>712</v>
      </c>
      <c r="K4100" s="3" t="str">
        <f>IF(VLOOKUP(D4100,'Resources Final'!A:C,3,FALSE)=0,"",VLOOKUP(D4100,'Resources Final'!A:C,3,FALSE))</f>
        <v/>
      </c>
      <c r="L4100" s="3" t="str">
        <f>IF(VLOOKUP(D4100,'Resources Final'!A:D,4,FALSE)=0,"",VLOOKUP(D4100,'Resources Final'!A:D,4,FALSE))</f>
        <v/>
      </c>
      <c r="M4100" s="3" t="str">
        <f>IF(VLOOKUP(D4100,'Resources Final'!A:E,5,FALSE)=0,"",VLOOKUP(D4100,'Resources Final'!A:E,5,FALSE))</f>
        <v/>
      </c>
      <c r="N4100" s="7" t="str">
        <f>IF(VLOOKUP(D4100,'Resources Final'!A:F,6,FALSE)=0,"",VLOOKUP(D4100,'Resources Final'!A:F,6,FALSE))</f>
        <v>https://www.desmogblog.com/daily-caller</v>
      </c>
      <c r="O4100" s="3" t="str">
        <f>IF(VLOOKUP(D4100,'Resources Final'!A:G,7,FALSE)=0,"",VLOOKUP(D4100,'Resources Final'!A:G,7,FALSE))</f>
        <v>Desmog</v>
      </c>
    </row>
    <row r="4101" spans="1:15" x14ac:dyDescent="0.2">
      <c r="A4101" s="11">
        <v>990</v>
      </c>
      <c r="B4101" s="11" t="str">
        <f t="shared" si="75"/>
        <v>Charles G. Koch Charitable Foundation_Lewis20173150</v>
      </c>
      <c r="C4101" s="11" t="s">
        <v>19</v>
      </c>
      <c r="D4101" s="11" t="s">
        <v>2148</v>
      </c>
      <c r="E4101" s="11" t="s">
        <v>2148</v>
      </c>
      <c r="F4101" s="4">
        <v>3150</v>
      </c>
      <c r="G4101" s="3">
        <v>2017</v>
      </c>
      <c r="H4101" s="3" t="s">
        <v>21</v>
      </c>
      <c r="I4101" s="12" t="s">
        <v>31</v>
      </c>
      <c r="J4101" s="3">
        <v>713</v>
      </c>
      <c r="K4101" s="3" t="str">
        <f>IF(VLOOKUP(D4101,'Resources Final'!A:C,3,FALSE)=0,"",VLOOKUP(D4101,'Resources Final'!A:C,3,FALSE))</f>
        <v>Y</v>
      </c>
      <c r="L4101" s="3" t="str">
        <f>IF(VLOOKUP(D4101,'Resources Final'!A:D,4,FALSE)=0,"",VLOOKUP(D4101,'Resources Final'!A:D,4,FALSE))</f>
        <v/>
      </c>
      <c r="M4101" s="3" t="str">
        <f>IF(VLOOKUP(D4101,'Resources Final'!A:E,5,FALSE)=0,"",VLOOKUP(D4101,'Resources Final'!A:E,5,FALSE))</f>
        <v/>
      </c>
      <c r="N4101" s="7" t="str">
        <f>IF(VLOOKUP(D4101,'Resources Final'!A:F,6,FALSE)=0,"",VLOOKUP(D4101,'Resources Final'!A:F,6,FALSE))</f>
        <v/>
      </c>
      <c r="O4101" s="3" t="str">
        <f>IF(VLOOKUP(D4101,'Resources Final'!A:G,7,FALSE)=0,"",VLOOKUP(D4101,'Resources Final'!A:G,7,FALSE))</f>
        <v/>
      </c>
    </row>
    <row r="4102" spans="1:15" x14ac:dyDescent="0.2">
      <c r="A4102" s="11">
        <v>990</v>
      </c>
      <c r="B4102" s="11" t="str">
        <f t="shared" si="75"/>
        <v>Charles G. Koch Charitable Foundation_Windrem20171509</v>
      </c>
      <c r="C4102" s="11" t="s">
        <v>19</v>
      </c>
      <c r="D4102" s="11" t="s">
        <v>4057</v>
      </c>
      <c r="E4102" s="11" t="s">
        <v>4057</v>
      </c>
      <c r="F4102" s="4">
        <v>1509</v>
      </c>
      <c r="G4102" s="3">
        <v>2017</v>
      </c>
      <c r="H4102" s="3" t="s">
        <v>21</v>
      </c>
      <c r="I4102" s="12" t="s">
        <v>31</v>
      </c>
      <c r="J4102" s="3">
        <v>714</v>
      </c>
      <c r="K4102" s="3" t="str">
        <f>IF(VLOOKUP(D4102,'Resources Final'!A:C,3,FALSE)=0,"",VLOOKUP(D4102,'Resources Final'!A:C,3,FALSE))</f>
        <v>Y</v>
      </c>
      <c r="L4102" s="3" t="str">
        <f>IF(VLOOKUP(D4102,'Resources Final'!A:D,4,FALSE)=0,"",VLOOKUP(D4102,'Resources Final'!A:D,4,FALSE))</f>
        <v/>
      </c>
      <c r="M4102" s="3" t="str">
        <f>IF(VLOOKUP(D4102,'Resources Final'!A:E,5,FALSE)=0,"",VLOOKUP(D4102,'Resources Final'!A:E,5,FALSE))</f>
        <v/>
      </c>
      <c r="N4102" s="7" t="str">
        <f>IF(VLOOKUP(D4102,'Resources Final'!A:F,6,FALSE)=0,"",VLOOKUP(D4102,'Resources Final'!A:F,6,FALSE))</f>
        <v/>
      </c>
      <c r="O4102" s="3" t="str">
        <f>IF(VLOOKUP(D4102,'Resources Final'!A:G,7,FALSE)=0,"",VLOOKUP(D4102,'Resources Final'!A:G,7,FALSE))</f>
        <v/>
      </c>
    </row>
    <row r="4103" spans="1:15" x14ac:dyDescent="0.2">
      <c r="A4103" s="11">
        <v>990</v>
      </c>
      <c r="B4103" s="11" t="str">
        <f t="shared" si="75"/>
        <v>Charles G. Koch Charitable Foundation_Dakota Wesleyan University201711500</v>
      </c>
      <c r="C4103" s="11" t="s">
        <v>19</v>
      </c>
      <c r="D4103" s="11" t="s">
        <v>931</v>
      </c>
      <c r="E4103" s="11" t="s">
        <v>931</v>
      </c>
      <c r="F4103" s="4">
        <v>11500</v>
      </c>
      <c r="G4103" s="3">
        <v>2017</v>
      </c>
      <c r="H4103" s="3" t="s">
        <v>21</v>
      </c>
      <c r="I4103" s="12"/>
      <c r="J4103" s="3">
        <v>715</v>
      </c>
      <c r="K4103" s="3" t="str">
        <f>IF(VLOOKUP(D4103,'Resources Final'!A:C,3,FALSE)=0,"",VLOOKUP(D4103,'Resources Final'!A:C,3,FALSE))</f>
        <v/>
      </c>
      <c r="L4103" s="3" t="str">
        <f>IF(VLOOKUP(D4103,'Resources Final'!A:D,4,FALSE)=0,"",VLOOKUP(D4103,'Resources Final'!A:D,4,FALSE))</f>
        <v>Y</v>
      </c>
      <c r="M4103" s="3" t="str">
        <f>IF(VLOOKUP(D4103,'Resources Final'!A:E,5,FALSE)=0,"",VLOOKUP(D4103,'Resources Final'!A:E,5,FALSE))</f>
        <v/>
      </c>
      <c r="N4103" s="7" t="str">
        <f>IF(VLOOKUP(D4103,'Resources Final'!A:F,6,FALSE)=0,"",VLOOKUP(D4103,'Resources Final'!A:F,6,FALSE))</f>
        <v/>
      </c>
      <c r="O4103" s="3" t="str">
        <f>IF(VLOOKUP(D4103,'Resources Final'!A:G,7,FALSE)=0,"",VLOOKUP(D4103,'Resources Final'!A:G,7,FALSE))</f>
        <v/>
      </c>
    </row>
    <row r="4104" spans="1:15" x14ac:dyDescent="0.2">
      <c r="A4104" s="11">
        <v>990</v>
      </c>
      <c r="B4104" s="11" t="str">
        <f t="shared" si="75"/>
        <v>Charles G. Koch Charitable Foundation_Sarah Lawrence College201714000</v>
      </c>
      <c r="C4104" s="11" t="s">
        <v>19</v>
      </c>
      <c r="D4104" s="11" t="s">
        <v>3232</v>
      </c>
      <c r="E4104" s="11" t="s">
        <v>3232</v>
      </c>
      <c r="F4104" s="4">
        <v>14000</v>
      </c>
      <c r="G4104" s="3">
        <v>2017</v>
      </c>
      <c r="H4104" s="3" t="s">
        <v>21</v>
      </c>
      <c r="I4104" s="12"/>
      <c r="J4104" s="3">
        <v>716</v>
      </c>
      <c r="K4104" s="3" t="str">
        <f>IF(VLOOKUP(D4104,'Resources Final'!A:C,3,FALSE)=0,"",VLOOKUP(D4104,'Resources Final'!A:C,3,FALSE))</f>
        <v/>
      </c>
      <c r="L4104" s="3" t="str">
        <f>IF(VLOOKUP(D4104,'Resources Final'!A:D,4,FALSE)=0,"",VLOOKUP(D4104,'Resources Final'!A:D,4,FALSE))</f>
        <v>Y</v>
      </c>
      <c r="M4104" s="3" t="str">
        <f>IF(VLOOKUP(D4104,'Resources Final'!A:E,5,FALSE)=0,"",VLOOKUP(D4104,'Resources Final'!A:E,5,FALSE))</f>
        <v/>
      </c>
      <c r="N4104" s="7" t="str">
        <f>IF(VLOOKUP(D4104,'Resources Final'!A:F,6,FALSE)=0,"",VLOOKUP(D4104,'Resources Final'!A:F,6,FALSE))</f>
        <v/>
      </c>
      <c r="O4104" s="3" t="str">
        <f>IF(VLOOKUP(D4104,'Resources Final'!A:G,7,FALSE)=0,"",VLOOKUP(D4104,'Resources Final'!A:G,7,FALSE))</f>
        <v/>
      </c>
    </row>
    <row r="4105" spans="1:15" x14ac:dyDescent="0.2">
      <c r="A4105" s="11">
        <v>990</v>
      </c>
      <c r="B4105" s="11" t="str">
        <f t="shared" si="75"/>
        <v>Charles G. Koch Charitable Foundation_Lim20175418</v>
      </c>
      <c r="C4105" s="11" t="s">
        <v>19</v>
      </c>
      <c r="D4105" s="11" t="s">
        <v>2171</v>
      </c>
      <c r="E4105" s="11" t="s">
        <v>2171</v>
      </c>
      <c r="F4105" s="4">
        <v>5418</v>
      </c>
      <c r="G4105" s="3">
        <v>2017</v>
      </c>
      <c r="H4105" s="3" t="s">
        <v>21</v>
      </c>
      <c r="I4105" s="12" t="s">
        <v>31</v>
      </c>
      <c r="J4105" s="3">
        <v>717</v>
      </c>
      <c r="K4105" s="3" t="str">
        <f>IF(VLOOKUP(D4105,'Resources Final'!A:C,3,FALSE)=0,"",VLOOKUP(D4105,'Resources Final'!A:C,3,FALSE))</f>
        <v>Y</v>
      </c>
      <c r="L4105" s="3" t="str">
        <f>IF(VLOOKUP(D4105,'Resources Final'!A:D,4,FALSE)=0,"",VLOOKUP(D4105,'Resources Final'!A:D,4,FALSE))</f>
        <v/>
      </c>
      <c r="M4105" s="3" t="str">
        <f>IF(VLOOKUP(D4105,'Resources Final'!A:E,5,FALSE)=0,"",VLOOKUP(D4105,'Resources Final'!A:E,5,FALSE))</f>
        <v/>
      </c>
      <c r="N4105" s="7" t="str">
        <f>IF(VLOOKUP(D4105,'Resources Final'!A:F,6,FALSE)=0,"",VLOOKUP(D4105,'Resources Final'!A:F,6,FALSE))</f>
        <v/>
      </c>
      <c r="O4105" s="3" t="str">
        <f>IF(VLOOKUP(D4105,'Resources Final'!A:G,7,FALSE)=0,"",VLOOKUP(D4105,'Resources Final'!A:G,7,FALSE))</f>
        <v/>
      </c>
    </row>
    <row r="4106" spans="1:15" x14ac:dyDescent="0.2">
      <c r="A4106" s="11">
        <v>990</v>
      </c>
      <c r="B4106" s="11" t="str">
        <f t="shared" si="75"/>
        <v>Charles G. Koch Charitable Foundation_Institute for Justice201731509</v>
      </c>
      <c r="C4106" s="11" t="s">
        <v>19</v>
      </c>
      <c r="D4106" s="11" t="s">
        <v>1682</v>
      </c>
      <c r="E4106" s="11" t="s">
        <v>1682</v>
      </c>
      <c r="F4106" s="4">
        <v>31509</v>
      </c>
      <c r="G4106" s="3">
        <v>2017</v>
      </c>
      <c r="H4106" s="3" t="s">
        <v>21</v>
      </c>
      <c r="I4106" s="12"/>
      <c r="J4106" s="3">
        <v>718</v>
      </c>
      <c r="K4106" s="3" t="str">
        <f>IF(VLOOKUP(D4106,'Resources Final'!A:C,3,FALSE)=0,"",VLOOKUP(D4106,'Resources Final'!A:C,3,FALSE))</f>
        <v/>
      </c>
      <c r="L4106" s="3" t="str">
        <f>IF(VLOOKUP(D4106,'Resources Final'!A:D,4,FALSE)=0,"",VLOOKUP(D4106,'Resources Final'!A:D,4,FALSE))</f>
        <v/>
      </c>
      <c r="M4106" s="3" t="str">
        <f>IF(VLOOKUP(D4106,'Resources Final'!A:E,5,FALSE)=0,"",VLOOKUP(D4106,'Resources Final'!A:E,5,FALSE))</f>
        <v/>
      </c>
      <c r="N4106" s="7" t="str">
        <f>IF(VLOOKUP(D4106,'Resources Final'!A:F,6,FALSE)=0,"",VLOOKUP(D4106,'Resources Final'!A:F,6,FALSE))</f>
        <v>https://www.sourcewatch.org/index.php/Institute_for_Justice</v>
      </c>
      <c r="O4106" s="3" t="str">
        <f>IF(VLOOKUP(D4106,'Resources Final'!A:G,7,FALSE)=0,"",VLOOKUP(D4106,'Resources Final'!A:G,7,FALSE))</f>
        <v>Sourcewatch</v>
      </c>
    </row>
    <row r="4107" spans="1:15" x14ac:dyDescent="0.2">
      <c r="A4107" s="11">
        <v>990</v>
      </c>
      <c r="B4107" s="11" t="str">
        <f t="shared" si="75"/>
        <v>Charles G. Koch Charitable Foundation_Lake Forest College201719500</v>
      </c>
      <c r="C4107" s="11" t="s">
        <v>19</v>
      </c>
      <c r="D4107" s="11" t="s">
        <v>2089</v>
      </c>
      <c r="E4107" s="11" t="s">
        <v>2089</v>
      </c>
      <c r="F4107" s="4">
        <v>19500</v>
      </c>
      <c r="G4107" s="3">
        <v>2017</v>
      </c>
      <c r="H4107" s="3" t="s">
        <v>21</v>
      </c>
      <c r="I4107" s="12"/>
      <c r="J4107" s="3">
        <v>719</v>
      </c>
      <c r="K4107" s="3" t="str">
        <f>IF(VLOOKUP(D4107,'Resources Final'!A:C,3,FALSE)=0,"",VLOOKUP(D4107,'Resources Final'!A:C,3,FALSE))</f>
        <v/>
      </c>
      <c r="L4107" s="3" t="str">
        <f>IF(VLOOKUP(D4107,'Resources Final'!A:D,4,FALSE)=0,"",VLOOKUP(D4107,'Resources Final'!A:D,4,FALSE))</f>
        <v>Y</v>
      </c>
      <c r="M4107" s="3" t="str">
        <f>IF(VLOOKUP(D4107,'Resources Final'!A:E,5,FALSE)=0,"",VLOOKUP(D4107,'Resources Final'!A:E,5,FALSE))</f>
        <v/>
      </c>
      <c r="N4107" s="7" t="str">
        <f>IF(VLOOKUP(D4107,'Resources Final'!A:F,6,FALSE)=0,"",VLOOKUP(D4107,'Resources Final'!A:F,6,FALSE))</f>
        <v/>
      </c>
      <c r="O4107" s="3" t="str">
        <f>IF(VLOOKUP(D4107,'Resources Final'!A:G,7,FALSE)=0,"",VLOOKUP(D4107,'Resources Final'!A:G,7,FALSE))</f>
        <v/>
      </c>
    </row>
    <row r="4108" spans="1:15" x14ac:dyDescent="0.2">
      <c r="A4108" s="11">
        <v>990</v>
      </c>
      <c r="B4108" s="11" t="str">
        <f t="shared" si="75"/>
        <v>Charles G. Koch Charitable Foundation_Red Edge201733000</v>
      </c>
      <c r="C4108" s="11" t="s">
        <v>19</v>
      </c>
      <c r="D4108" s="11" t="s">
        <v>3013</v>
      </c>
      <c r="E4108" s="11" t="s">
        <v>3013</v>
      </c>
      <c r="F4108" s="4">
        <v>33000</v>
      </c>
      <c r="G4108" s="3">
        <v>2017</v>
      </c>
      <c r="H4108" s="3" t="s">
        <v>21</v>
      </c>
      <c r="I4108" s="12"/>
      <c r="J4108" s="3">
        <v>720</v>
      </c>
      <c r="K4108" s="3" t="str">
        <f>IF(VLOOKUP(D4108,'Resources Final'!A:C,3,FALSE)=0,"",VLOOKUP(D4108,'Resources Final'!A:C,3,FALSE))</f>
        <v/>
      </c>
      <c r="L4108" s="3" t="str">
        <f>IF(VLOOKUP(D4108,'Resources Final'!A:D,4,FALSE)=0,"",VLOOKUP(D4108,'Resources Final'!A:D,4,FALSE))</f>
        <v/>
      </c>
      <c r="M4108" s="3" t="str">
        <f>IF(VLOOKUP(D4108,'Resources Final'!A:E,5,FALSE)=0,"",VLOOKUP(D4108,'Resources Final'!A:E,5,FALSE))</f>
        <v/>
      </c>
      <c r="N4108" s="7" t="str">
        <f>IF(VLOOKUP(D4108,'Resources Final'!A:F,6,FALSE)=0,"",VLOOKUP(D4108,'Resources Final'!A:F,6,FALSE))</f>
        <v/>
      </c>
      <c r="O4108" s="3" t="str">
        <f>IF(VLOOKUP(D4108,'Resources Final'!A:G,7,FALSE)=0,"",VLOOKUP(D4108,'Resources Final'!A:G,7,FALSE))</f>
        <v/>
      </c>
    </row>
    <row r="4109" spans="1:15" x14ac:dyDescent="0.2">
      <c r="A4109" s="11">
        <v>990</v>
      </c>
      <c r="B4109" s="11" t="str">
        <f t="shared" si="75"/>
        <v>Charles G. Koch Charitable Foundation_Pearson20173600</v>
      </c>
      <c r="C4109" s="11" t="s">
        <v>19</v>
      </c>
      <c r="D4109" s="11" t="s">
        <v>2822</v>
      </c>
      <c r="E4109" s="11" t="s">
        <v>2822</v>
      </c>
      <c r="F4109" s="4">
        <v>3600</v>
      </c>
      <c r="G4109" s="3">
        <v>2017</v>
      </c>
      <c r="H4109" s="3" t="s">
        <v>21</v>
      </c>
      <c r="I4109" s="12" t="s">
        <v>31</v>
      </c>
      <c r="J4109" s="3">
        <v>721</v>
      </c>
      <c r="K4109" s="3" t="str">
        <f>IF(VLOOKUP(D4109,'Resources Final'!A:C,3,FALSE)=0,"",VLOOKUP(D4109,'Resources Final'!A:C,3,FALSE))</f>
        <v>Y</v>
      </c>
      <c r="L4109" s="3" t="str">
        <f>IF(VLOOKUP(D4109,'Resources Final'!A:D,4,FALSE)=0,"",VLOOKUP(D4109,'Resources Final'!A:D,4,FALSE))</f>
        <v/>
      </c>
      <c r="M4109" s="3" t="str">
        <f>IF(VLOOKUP(D4109,'Resources Final'!A:E,5,FALSE)=0,"",VLOOKUP(D4109,'Resources Final'!A:E,5,FALSE))</f>
        <v/>
      </c>
      <c r="N4109" s="7" t="str">
        <f>IF(VLOOKUP(D4109,'Resources Final'!A:F,6,FALSE)=0,"",VLOOKUP(D4109,'Resources Final'!A:F,6,FALSE))</f>
        <v/>
      </c>
      <c r="O4109" s="3" t="str">
        <f>IF(VLOOKUP(D4109,'Resources Final'!A:G,7,FALSE)=0,"",VLOOKUP(D4109,'Resources Final'!A:G,7,FALSE))</f>
        <v/>
      </c>
    </row>
    <row r="4110" spans="1:15" x14ac:dyDescent="0.2">
      <c r="A4110" s="11">
        <v>990</v>
      </c>
      <c r="B4110" s="11" t="str">
        <f t="shared" si="75"/>
        <v>Charles G. Koch Charitable Foundation_CNU Education Foundation201761000</v>
      </c>
      <c r="C4110" s="11" t="s">
        <v>19</v>
      </c>
      <c r="D4110" s="11" t="s">
        <v>762</v>
      </c>
      <c r="E4110" s="11" t="s">
        <v>724</v>
      </c>
      <c r="F4110" s="4">
        <v>61000</v>
      </c>
      <c r="G4110" s="3">
        <v>2017</v>
      </c>
      <c r="H4110" s="3" t="s">
        <v>21</v>
      </c>
      <c r="I4110" s="12"/>
      <c r="J4110" s="3">
        <v>722</v>
      </c>
      <c r="K4110" s="3" t="str">
        <f>IF(VLOOKUP(D4110,'Resources Final'!A:C,3,FALSE)=0,"",VLOOKUP(D4110,'Resources Final'!A:C,3,FALSE))</f>
        <v/>
      </c>
      <c r="L4110" s="3" t="str">
        <f>IF(VLOOKUP(D4110,'Resources Final'!A:D,4,FALSE)=0,"",VLOOKUP(D4110,'Resources Final'!A:D,4,FALSE))</f>
        <v>Y</v>
      </c>
      <c r="M4110" s="3" t="str">
        <f>IF(VLOOKUP(D4110,'Resources Final'!A:E,5,FALSE)=0,"",VLOOKUP(D4110,'Resources Final'!A:E,5,FALSE))</f>
        <v/>
      </c>
      <c r="N4110" s="7" t="str">
        <f>IF(VLOOKUP(D4110,'Resources Final'!A:F,6,FALSE)=0,"",VLOOKUP(D4110,'Resources Final'!A:F,6,FALSE))</f>
        <v/>
      </c>
      <c r="O4110" s="3" t="str">
        <f>IF(VLOOKUP(D4110,'Resources Final'!A:G,7,FALSE)=0,"",VLOOKUP(D4110,'Resources Final'!A:G,7,FALSE))</f>
        <v/>
      </c>
    </row>
    <row r="4111" spans="1:15" x14ac:dyDescent="0.2">
      <c r="A4111" s="11">
        <v>990</v>
      </c>
      <c r="B4111" s="11" t="str">
        <f t="shared" si="75"/>
        <v>Charles G. Koch Charitable Foundation_Roush20175418</v>
      </c>
      <c r="C4111" s="11" t="s">
        <v>19</v>
      </c>
      <c r="D4111" s="11" t="s">
        <v>3123</v>
      </c>
      <c r="E4111" s="11" t="s">
        <v>3123</v>
      </c>
      <c r="F4111" s="4">
        <v>5418</v>
      </c>
      <c r="G4111" s="3">
        <v>2017</v>
      </c>
      <c r="H4111" s="3" t="s">
        <v>21</v>
      </c>
      <c r="I4111" s="12" t="s">
        <v>31</v>
      </c>
      <c r="J4111" s="3">
        <v>723</v>
      </c>
      <c r="K4111" s="3" t="str">
        <f>IF(VLOOKUP(D4111,'Resources Final'!A:C,3,FALSE)=0,"",VLOOKUP(D4111,'Resources Final'!A:C,3,FALSE))</f>
        <v>Y</v>
      </c>
      <c r="L4111" s="3" t="str">
        <f>IF(VLOOKUP(D4111,'Resources Final'!A:D,4,FALSE)=0,"",VLOOKUP(D4111,'Resources Final'!A:D,4,FALSE))</f>
        <v/>
      </c>
      <c r="M4111" s="3" t="str">
        <f>IF(VLOOKUP(D4111,'Resources Final'!A:E,5,FALSE)=0,"",VLOOKUP(D4111,'Resources Final'!A:E,5,FALSE))</f>
        <v/>
      </c>
      <c r="N4111" s="7" t="str">
        <f>IF(VLOOKUP(D4111,'Resources Final'!A:F,6,FALSE)=0,"",VLOOKUP(D4111,'Resources Final'!A:F,6,FALSE))</f>
        <v/>
      </c>
      <c r="O4111" s="3" t="str">
        <f>IF(VLOOKUP(D4111,'Resources Final'!A:G,7,FALSE)=0,"",VLOOKUP(D4111,'Resources Final'!A:G,7,FALSE))</f>
        <v/>
      </c>
    </row>
    <row r="4112" spans="1:15" x14ac:dyDescent="0.2">
      <c r="A4112" s="11">
        <v>990</v>
      </c>
      <c r="B4112" s="11" t="str">
        <f t="shared" si="75"/>
        <v>Charles G. Koch Charitable Foundation_Committee for a Responsible Federal Budget201750000</v>
      </c>
      <c r="C4112" s="11" t="s">
        <v>19</v>
      </c>
      <c r="D4112" s="11" t="s">
        <v>807</v>
      </c>
      <c r="E4112" s="11" t="s">
        <v>807</v>
      </c>
      <c r="F4112" s="4">
        <v>50000</v>
      </c>
      <c r="G4112" s="3">
        <v>2017</v>
      </c>
      <c r="H4112" s="3" t="s">
        <v>21</v>
      </c>
      <c r="I4112" s="12"/>
      <c r="J4112" s="3">
        <v>724</v>
      </c>
      <c r="K4112" s="3" t="str">
        <f>IF(VLOOKUP(D4112,'Resources Final'!A:C,3,FALSE)=0,"",VLOOKUP(D4112,'Resources Final'!A:C,3,FALSE))</f>
        <v/>
      </c>
      <c r="L4112" s="3" t="str">
        <f>IF(VLOOKUP(D4112,'Resources Final'!A:D,4,FALSE)=0,"",VLOOKUP(D4112,'Resources Final'!A:D,4,FALSE))</f>
        <v/>
      </c>
      <c r="M4112" s="3" t="str">
        <f>IF(VLOOKUP(D4112,'Resources Final'!A:E,5,FALSE)=0,"",VLOOKUP(D4112,'Resources Final'!A:E,5,FALSE))</f>
        <v/>
      </c>
      <c r="N4112" s="7" t="str">
        <f>IF(VLOOKUP(D4112,'Resources Final'!A:F,6,FALSE)=0,"",VLOOKUP(D4112,'Resources Final'!A:F,6,FALSE))</f>
        <v>https://www.sourcewatch.org/index.php/Committee_for_a_Responsible_Federal_Budget</v>
      </c>
      <c r="O4112" s="3" t="str">
        <f>IF(VLOOKUP(D4112,'Resources Final'!A:G,7,FALSE)=0,"",VLOOKUP(D4112,'Resources Final'!A:G,7,FALSE))</f>
        <v>Sourcewatch</v>
      </c>
    </row>
    <row r="4113" spans="1:15" x14ac:dyDescent="0.2">
      <c r="A4113" s="11">
        <v>990</v>
      </c>
      <c r="B4113" s="11" t="str">
        <f t="shared" si="75"/>
        <v>Charles G. Koch Charitable Foundation_Institute for Humane Studies at George Mason University2017320000</v>
      </c>
      <c r="C4113" s="11" t="s">
        <v>19</v>
      </c>
      <c r="D4113" s="11" t="s">
        <v>1680</v>
      </c>
      <c r="E4113" s="11" t="s">
        <v>4261</v>
      </c>
      <c r="F4113" s="4">
        <v>320000</v>
      </c>
      <c r="G4113" s="3">
        <v>2017</v>
      </c>
      <c r="H4113" s="3" t="s">
        <v>21</v>
      </c>
      <c r="I4113" s="12"/>
      <c r="J4113" s="3">
        <v>725</v>
      </c>
      <c r="K4113" s="3" t="str">
        <f>IF(VLOOKUP(D4113,'Resources Final'!A:C,3,FALSE)=0,"",VLOOKUP(D4113,'Resources Final'!A:C,3,FALSE))</f>
        <v/>
      </c>
      <c r="L4113" s="3" t="str">
        <f>IF(VLOOKUP(D4113,'Resources Final'!A:D,4,FALSE)=0,"",VLOOKUP(D4113,'Resources Final'!A:D,4,FALSE))</f>
        <v>Y</v>
      </c>
      <c r="M4113" s="3" t="str">
        <f>IF(VLOOKUP(D4113,'Resources Final'!A:E,5,FALSE)=0,"",VLOOKUP(D4113,'Resources Final'!A:E,5,FALSE))</f>
        <v/>
      </c>
      <c r="N4113" s="7" t="str">
        <f>IF(VLOOKUP(D4113,'Resources Final'!A:F,6,FALSE)=0,"",VLOOKUP(D4113,'Resources Final'!A:F,6,FALSE))</f>
        <v>https://www.desmogblog.com/institute-humane-studies-george-mason-university</v>
      </c>
      <c r="O4113" s="3" t="str">
        <f>IF(VLOOKUP(D4113,'Resources Final'!A:G,7,FALSE)=0,"",VLOOKUP(D4113,'Resources Final'!A:G,7,FALSE))</f>
        <v>Desmog</v>
      </c>
    </row>
    <row r="4114" spans="1:15" x14ac:dyDescent="0.2">
      <c r="A4114" s="11">
        <v>990</v>
      </c>
      <c r="B4114" s="11" t="str">
        <f t="shared" si="75"/>
        <v>Charles G. Koch Charitable Foundation_Fortune II2017788</v>
      </c>
      <c r="C4114" s="11" t="s">
        <v>19</v>
      </c>
      <c r="D4114" s="11" t="s">
        <v>1245</v>
      </c>
      <c r="E4114" s="11" t="s">
        <v>1245</v>
      </c>
      <c r="F4114" s="4">
        <v>788</v>
      </c>
      <c r="G4114" s="3">
        <v>2017</v>
      </c>
      <c r="H4114" s="3" t="s">
        <v>21</v>
      </c>
      <c r="I4114" s="12"/>
      <c r="J4114" s="3">
        <v>726</v>
      </c>
      <c r="K4114" s="3" t="str">
        <f>IF(VLOOKUP(D4114,'Resources Final'!A:C,3,FALSE)=0,"",VLOOKUP(D4114,'Resources Final'!A:C,3,FALSE))</f>
        <v/>
      </c>
      <c r="L4114" s="3" t="str">
        <f>IF(VLOOKUP(D4114,'Resources Final'!A:D,4,FALSE)=0,"",VLOOKUP(D4114,'Resources Final'!A:D,4,FALSE))</f>
        <v/>
      </c>
      <c r="M4114" s="3" t="str">
        <f>IF(VLOOKUP(D4114,'Resources Final'!A:E,5,FALSE)=0,"",VLOOKUP(D4114,'Resources Final'!A:E,5,FALSE))</f>
        <v/>
      </c>
      <c r="N4114" s="7" t="str">
        <f>IF(VLOOKUP(D4114,'Resources Final'!A:F,6,FALSE)=0,"",VLOOKUP(D4114,'Resources Final'!A:F,6,FALSE))</f>
        <v/>
      </c>
      <c r="O4114" s="3" t="str">
        <f>IF(VLOOKUP(D4114,'Resources Final'!A:G,7,FALSE)=0,"",VLOOKUP(D4114,'Resources Final'!A:G,7,FALSE))</f>
        <v/>
      </c>
    </row>
    <row r="4115" spans="1:15" x14ac:dyDescent="0.2">
      <c r="A4115" s="11">
        <v>990</v>
      </c>
      <c r="B4115" s="11" t="str">
        <f t="shared" si="75"/>
        <v>Charles G. Koch Charitable Foundation_Manhattan Institute for Policy Research2017255000</v>
      </c>
      <c r="C4115" s="11" t="s">
        <v>19</v>
      </c>
      <c r="D4115" s="11" t="s">
        <v>2312</v>
      </c>
      <c r="E4115" s="11" t="s">
        <v>2312</v>
      </c>
      <c r="F4115" s="4">
        <v>255000</v>
      </c>
      <c r="G4115" s="3">
        <v>2017</v>
      </c>
      <c r="H4115" s="3" t="s">
        <v>21</v>
      </c>
      <c r="I4115" s="12"/>
      <c r="J4115" s="3">
        <v>727</v>
      </c>
      <c r="K4115" s="3" t="str">
        <f>IF(VLOOKUP(D4115,'Resources Final'!A:C,3,FALSE)=0,"",VLOOKUP(D4115,'Resources Final'!A:C,3,FALSE))</f>
        <v/>
      </c>
      <c r="L4115" s="3" t="str">
        <f>IF(VLOOKUP(D4115,'Resources Final'!A:D,4,FALSE)=0,"",VLOOKUP(D4115,'Resources Final'!A:D,4,FALSE))</f>
        <v/>
      </c>
      <c r="M4115" s="3" t="str">
        <f>IF(VLOOKUP(D4115,'Resources Final'!A:E,5,FALSE)=0,"",VLOOKUP(D4115,'Resources Final'!A:E,5,FALSE))</f>
        <v/>
      </c>
      <c r="N4115" s="7" t="str">
        <f>IF(VLOOKUP(D4115,'Resources Final'!A:F,6,FALSE)=0,"",VLOOKUP(D4115,'Resources Final'!A:F,6,FALSE))</f>
        <v>https://www.desmogblog.com/manhattan-institute-policy-research</v>
      </c>
      <c r="O4115" s="3" t="str">
        <f>IF(VLOOKUP(D4115,'Resources Final'!A:G,7,FALSE)=0,"",VLOOKUP(D4115,'Resources Final'!A:G,7,FALSE))</f>
        <v>Desmog</v>
      </c>
    </row>
    <row r="4116" spans="1:15" x14ac:dyDescent="0.2">
      <c r="A4116" s="11">
        <v>990</v>
      </c>
      <c r="B4116" s="11" t="str">
        <f t="shared" si="75"/>
        <v>Charles G. Koch Charitable Foundation_Ramapo College Foundation201713000</v>
      </c>
      <c r="C4116" s="11" t="s">
        <v>19</v>
      </c>
      <c r="D4116" s="11" t="s">
        <v>2982</v>
      </c>
      <c r="E4116" s="11" t="s">
        <v>2982</v>
      </c>
      <c r="F4116" s="4">
        <v>13000</v>
      </c>
      <c r="G4116" s="3">
        <v>2017</v>
      </c>
      <c r="H4116" s="3" t="s">
        <v>21</v>
      </c>
      <c r="I4116" s="12"/>
      <c r="J4116" s="3">
        <v>728</v>
      </c>
      <c r="K4116" s="3" t="str">
        <f>IF(VLOOKUP(D4116,'Resources Final'!A:C,3,FALSE)=0,"",VLOOKUP(D4116,'Resources Final'!A:C,3,FALSE))</f>
        <v/>
      </c>
      <c r="L4116" s="3" t="str">
        <f>IF(VLOOKUP(D4116,'Resources Final'!A:D,4,FALSE)=0,"",VLOOKUP(D4116,'Resources Final'!A:D,4,FALSE))</f>
        <v>Y</v>
      </c>
      <c r="M4116" s="3" t="str">
        <f>IF(VLOOKUP(D4116,'Resources Final'!A:E,5,FALSE)=0,"",VLOOKUP(D4116,'Resources Final'!A:E,5,FALSE))</f>
        <v/>
      </c>
      <c r="N4116" s="7" t="str">
        <f>IF(VLOOKUP(D4116,'Resources Final'!A:F,6,FALSE)=0,"",VLOOKUP(D4116,'Resources Final'!A:F,6,FALSE))</f>
        <v/>
      </c>
      <c r="O4116" s="3" t="str">
        <f>IF(VLOOKUP(D4116,'Resources Final'!A:G,7,FALSE)=0,"",VLOOKUP(D4116,'Resources Final'!A:G,7,FALSE))</f>
        <v/>
      </c>
    </row>
    <row r="4117" spans="1:15" x14ac:dyDescent="0.2">
      <c r="A4117" s="11">
        <v>990</v>
      </c>
      <c r="B4117" s="11" t="str">
        <f t="shared" si="75"/>
        <v>Charles G. Koch Charitable Foundation_Guerra20173600</v>
      </c>
      <c r="C4117" s="11" t="s">
        <v>19</v>
      </c>
      <c r="D4117" s="11" t="s">
        <v>1476</v>
      </c>
      <c r="E4117" s="11" t="s">
        <v>1476</v>
      </c>
      <c r="F4117" s="4">
        <v>3600</v>
      </c>
      <c r="G4117" s="3">
        <v>2017</v>
      </c>
      <c r="H4117" s="3" t="s">
        <v>21</v>
      </c>
      <c r="I4117" s="12" t="s">
        <v>31</v>
      </c>
      <c r="J4117" s="3">
        <v>729</v>
      </c>
      <c r="K4117" s="3" t="str">
        <f>IF(VLOOKUP(D4117,'Resources Final'!A:C,3,FALSE)=0,"",VLOOKUP(D4117,'Resources Final'!A:C,3,FALSE))</f>
        <v>Y</v>
      </c>
      <c r="L4117" s="3" t="str">
        <f>IF(VLOOKUP(D4117,'Resources Final'!A:D,4,FALSE)=0,"",VLOOKUP(D4117,'Resources Final'!A:D,4,FALSE))</f>
        <v/>
      </c>
      <c r="M4117" s="3" t="str">
        <f>IF(VLOOKUP(D4117,'Resources Final'!A:E,5,FALSE)=0,"",VLOOKUP(D4117,'Resources Final'!A:E,5,FALSE))</f>
        <v/>
      </c>
      <c r="N4117" s="7" t="str">
        <f>IF(VLOOKUP(D4117,'Resources Final'!A:F,6,FALSE)=0,"",VLOOKUP(D4117,'Resources Final'!A:F,6,FALSE))</f>
        <v/>
      </c>
      <c r="O4117" s="3" t="str">
        <f>IF(VLOOKUP(D4117,'Resources Final'!A:G,7,FALSE)=0,"",VLOOKUP(D4117,'Resources Final'!A:G,7,FALSE))</f>
        <v/>
      </c>
    </row>
    <row r="4118" spans="1:15" x14ac:dyDescent="0.2">
      <c r="A4118" s="11">
        <v>990</v>
      </c>
      <c r="B4118" s="11" t="str">
        <f t="shared" si="75"/>
        <v>Charles G. Koch Charitable Foundation_University of Saskatchewan20175000</v>
      </c>
      <c r="C4118" s="11" t="s">
        <v>19</v>
      </c>
      <c r="D4118" s="11" t="s">
        <v>3815</v>
      </c>
      <c r="E4118" s="11" t="s">
        <v>3815</v>
      </c>
      <c r="F4118" s="4">
        <v>5000</v>
      </c>
      <c r="G4118" s="3">
        <v>2017</v>
      </c>
      <c r="H4118" s="3" t="s">
        <v>21</v>
      </c>
      <c r="I4118" s="12"/>
      <c r="J4118" s="3">
        <v>730</v>
      </c>
      <c r="K4118" s="3" t="str">
        <f>IF(VLOOKUP(D4118,'Resources Final'!A:C,3,FALSE)=0,"",VLOOKUP(D4118,'Resources Final'!A:C,3,FALSE))</f>
        <v/>
      </c>
      <c r="L4118" s="3" t="str">
        <f>IF(VLOOKUP(D4118,'Resources Final'!A:D,4,FALSE)=0,"",VLOOKUP(D4118,'Resources Final'!A:D,4,FALSE))</f>
        <v>Y</v>
      </c>
      <c r="M4118" s="3" t="str">
        <f>IF(VLOOKUP(D4118,'Resources Final'!A:E,5,FALSE)=0,"",VLOOKUP(D4118,'Resources Final'!A:E,5,FALSE))</f>
        <v/>
      </c>
      <c r="N4118" s="7" t="str">
        <f>IF(VLOOKUP(D4118,'Resources Final'!A:F,6,FALSE)=0,"",VLOOKUP(D4118,'Resources Final'!A:F,6,FALSE))</f>
        <v/>
      </c>
      <c r="O4118" s="3" t="str">
        <f>IF(VLOOKUP(D4118,'Resources Final'!A:G,7,FALSE)=0,"",VLOOKUP(D4118,'Resources Final'!A:G,7,FALSE))</f>
        <v/>
      </c>
    </row>
    <row r="4119" spans="1:15" x14ac:dyDescent="0.2">
      <c r="A4119" s="11">
        <v>990</v>
      </c>
      <c r="B4119" s="11" t="str">
        <f t="shared" si="75"/>
        <v>Charles G. Koch Charitable Foundation_Michigan State University201725000</v>
      </c>
      <c r="C4119" s="11" t="s">
        <v>19</v>
      </c>
      <c r="D4119" s="11" t="s">
        <v>2450</v>
      </c>
      <c r="E4119" s="11" t="s">
        <v>2450</v>
      </c>
      <c r="F4119" s="4">
        <v>25000</v>
      </c>
      <c r="G4119" s="3">
        <v>2017</v>
      </c>
      <c r="H4119" s="3" t="s">
        <v>21</v>
      </c>
      <c r="I4119" s="12"/>
      <c r="J4119" s="3">
        <v>731</v>
      </c>
      <c r="K4119" s="3" t="str">
        <f>IF(VLOOKUP(D4119,'Resources Final'!A:C,3,FALSE)=0,"",VLOOKUP(D4119,'Resources Final'!A:C,3,FALSE))</f>
        <v/>
      </c>
      <c r="L4119" s="3" t="str">
        <f>IF(VLOOKUP(D4119,'Resources Final'!A:D,4,FALSE)=0,"",VLOOKUP(D4119,'Resources Final'!A:D,4,FALSE))</f>
        <v>Y</v>
      </c>
      <c r="M4119" s="3" t="str">
        <f>IF(VLOOKUP(D4119,'Resources Final'!A:E,5,FALSE)=0,"",VLOOKUP(D4119,'Resources Final'!A:E,5,FALSE))</f>
        <v/>
      </c>
      <c r="N4119" s="7" t="str">
        <f>IF(VLOOKUP(D4119,'Resources Final'!A:F,6,FALSE)=0,"",VLOOKUP(D4119,'Resources Final'!A:F,6,FALSE))</f>
        <v/>
      </c>
      <c r="O4119" s="3" t="str">
        <f>IF(VLOOKUP(D4119,'Resources Final'!A:G,7,FALSE)=0,"",VLOOKUP(D4119,'Resources Final'!A:G,7,FALSE))</f>
        <v/>
      </c>
    </row>
    <row r="4120" spans="1:15" x14ac:dyDescent="0.2">
      <c r="A4120" s="11">
        <v>990</v>
      </c>
      <c r="B4120" s="11" t="str">
        <f t="shared" si="75"/>
        <v>Charles G. Koch Charitable Foundation_Mount Holyoke College20176900</v>
      </c>
      <c r="C4120" s="11" t="s">
        <v>19</v>
      </c>
      <c r="D4120" s="11" t="s">
        <v>2545</v>
      </c>
      <c r="E4120" s="11" t="s">
        <v>2545</v>
      </c>
      <c r="F4120" s="4">
        <v>6900</v>
      </c>
      <c r="G4120" s="3">
        <v>2017</v>
      </c>
      <c r="H4120" s="3" t="s">
        <v>21</v>
      </c>
      <c r="I4120" s="12"/>
      <c r="J4120" s="3">
        <v>732</v>
      </c>
      <c r="K4120" s="3" t="str">
        <f>IF(VLOOKUP(D4120,'Resources Final'!A:C,3,FALSE)=0,"",VLOOKUP(D4120,'Resources Final'!A:C,3,FALSE))</f>
        <v/>
      </c>
      <c r="L4120" s="3" t="str">
        <f>IF(VLOOKUP(D4120,'Resources Final'!A:D,4,FALSE)=0,"",VLOOKUP(D4120,'Resources Final'!A:D,4,FALSE))</f>
        <v>Y</v>
      </c>
      <c r="M4120" s="3" t="str">
        <f>IF(VLOOKUP(D4120,'Resources Final'!A:E,5,FALSE)=0,"",VLOOKUP(D4120,'Resources Final'!A:E,5,FALSE))</f>
        <v/>
      </c>
      <c r="N4120" s="7" t="str">
        <f>IF(VLOOKUP(D4120,'Resources Final'!A:F,6,FALSE)=0,"",VLOOKUP(D4120,'Resources Final'!A:F,6,FALSE))</f>
        <v/>
      </c>
      <c r="O4120" s="3" t="str">
        <f>IF(VLOOKUP(D4120,'Resources Final'!A:G,7,FALSE)=0,"",VLOOKUP(D4120,'Resources Final'!A:G,7,FALSE))</f>
        <v/>
      </c>
    </row>
    <row r="4121" spans="1:15" x14ac:dyDescent="0.2">
      <c r="A4121" s="11">
        <v>990</v>
      </c>
      <c r="B4121" s="11" t="str">
        <f t="shared" si="75"/>
        <v>Charles G. Koch Charitable Foundation_Regents of the University of Colorado201770760</v>
      </c>
      <c r="C4121" s="11" t="s">
        <v>19</v>
      </c>
      <c r="D4121" s="11" t="s">
        <v>3022</v>
      </c>
      <c r="E4121" s="11" t="s">
        <v>3023</v>
      </c>
      <c r="F4121" s="4">
        <v>70760</v>
      </c>
      <c r="G4121" s="3">
        <v>2017</v>
      </c>
      <c r="H4121" s="3" t="s">
        <v>21</v>
      </c>
      <c r="I4121" s="12"/>
      <c r="J4121" s="3">
        <v>733</v>
      </c>
      <c r="K4121" s="3" t="str">
        <f>IF(VLOOKUP(D4121,'Resources Final'!A:C,3,FALSE)=0,"",VLOOKUP(D4121,'Resources Final'!A:C,3,FALSE))</f>
        <v/>
      </c>
      <c r="L4121" s="3" t="str">
        <f>IF(VLOOKUP(D4121,'Resources Final'!A:D,4,FALSE)=0,"",VLOOKUP(D4121,'Resources Final'!A:D,4,FALSE))</f>
        <v>Y</v>
      </c>
      <c r="M4121" s="3" t="str">
        <f>IF(VLOOKUP(D4121,'Resources Final'!A:E,5,FALSE)=0,"",VLOOKUP(D4121,'Resources Final'!A:E,5,FALSE))</f>
        <v/>
      </c>
      <c r="N4121" s="7" t="str">
        <f>IF(VLOOKUP(D4121,'Resources Final'!A:F,6,FALSE)=0,"",VLOOKUP(D4121,'Resources Final'!A:F,6,FALSE))</f>
        <v/>
      </c>
      <c r="O4121" s="3" t="str">
        <f>IF(VLOOKUP(D4121,'Resources Final'!A:G,7,FALSE)=0,"",VLOOKUP(D4121,'Resources Final'!A:G,7,FALSE))</f>
        <v/>
      </c>
    </row>
    <row r="4122" spans="1:15" x14ac:dyDescent="0.2">
      <c r="A4122" s="11">
        <v>990</v>
      </c>
      <c r="B4122" s="11" t="str">
        <f t="shared" si="75"/>
        <v>Charles G. Koch Charitable Foundation_Lavalleye20173825</v>
      </c>
      <c r="C4122" s="11" t="s">
        <v>19</v>
      </c>
      <c r="D4122" s="11" t="s">
        <v>2117</v>
      </c>
      <c r="E4122" s="11" t="s">
        <v>2117</v>
      </c>
      <c r="F4122" s="4">
        <v>3825</v>
      </c>
      <c r="G4122" s="3">
        <v>2017</v>
      </c>
      <c r="H4122" s="3" t="s">
        <v>21</v>
      </c>
      <c r="I4122" s="12" t="s">
        <v>31</v>
      </c>
      <c r="J4122" s="3">
        <v>734</v>
      </c>
      <c r="K4122" s="3" t="str">
        <f>IF(VLOOKUP(D4122,'Resources Final'!A:C,3,FALSE)=0,"",VLOOKUP(D4122,'Resources Final'!A:C,3,FALSE))</f>
        <v>Y</v>
      </c>
      <c r="L4122" s="3" t="str">
        <f>IF(VLOOKUP(D4122,'Resources Final'!A:D,4,FALSE)=0,"",VLOOKUP(D4122,'Resources Final'!A:D,4,FALSE))</f>
        <v/>
      </c>
      <c r="M4122" s="3" t="str">
        <f>IF(VLOOKUP(D4122,'Resources Final'!A:E,5,FALSE)=0,"",VLOOKUP(D4122,'Resources Final'!A:E,5,FALSE))</f>
        <v/>
      </c>
      <c r="N4122" s="7" t="str">
        <f>IF(VLOOKUP(D4122,'Resources Final'!A:F,6,FALSE)=0,"",VLOOKUP(D4122,'Resources Final'!A:F,6,FALSE))</f>
        <v/>
      </c>
      <c r="O4122" s="3" t="str">
        <f>IF(VLOOKUP(D4122,'Resources Final'!A:G,7,FALSE)=0,"",VLOOKUP(D4122,'Resources Final'!A:G,7,FALSE))</f>
        <v/>
      </c>
    </row>
    <row r="4123" spans="1:15" x14ac:dyDescent="0.2">
      <c r="A4123" s="11">
        <v>990</v>
      </c>
      <c r="B4123" s="11" t="str">
        <f t="shared" si="75"/>
        <v>Charles G. Koch Charitable Foundation_Parrottino20175229</v>
      </c>
      <c r="C4123" s="11" t="s">
        <v>19</v>
      </c>
      <c r="D4123" s="11" t="s">
        <v>2805</v>
      </c>
      <c r="E4123" s="11" t="s">
        <v>2805</v>
      </c>
      <c r="F4123" s="4">
        <v>5229</v>
      </c>
      <c r="G4123" s="3">
        <v>2017</v>
      </c>
      <c r="H4123" s="3" t="s">
        <v>21</v>
      </c>
      <c r="I4123" s="12" t="s">
        <v>31</v>
      </c>
      <c r="J4123" s="3">
        <v>735</v>
      </c>
      <c r="K4123" s="3" t="str">
        <f>IF(VLOOKUP(D4123,'Resources Final'!A:C,3,FALSE)=0,"",VLOOKUP(D4123,'Resources Final'!A:C,3,FALSE))</f>
        <v>Y</v>
      </c>
      <c r="L4123" s="3" t="str">
        <f>IF(VLOOKUP(D4123,'Resources Final'!A:D,4,FALSE)=0,"",VLOOKUP(D4123,'Resources Final'!A:D,4,FALSE))</f>
        <v/>
      </c>
      <c r="M4123" s="3" t="str">
        <f>IF(VLOOKUP(D4123,'Resources Final'!A:E,5,FALSE)=0,"",VLOOKUP(D4123,'Resources Final'!A:E,5,FALSE))</f>
        <v/>
      </c>
      <c r="N4123" s="7" t="str">
        <f>IF(VLOOKUP(D4123,'Resources Final'!A:F,6,FALSE)=0,"",VLOOKUP(D4123,'Resources Final'!A:F,6,FALSE))</f>
        <v/>
      </c>
      <c r="O4123" s="3" t="str">
        <f>IF(VLOOKUP(D4123,'Resources Final'!A:G,7,FALSE)=0,"",VLOOKUP(D4123,'Resources Final'!A:G,7,FALSE))</f>
        <v/>
      </c>
    </row>
    <row r="4124" spans="1:15" x14ac:dyDescent="0.2">
      <c r="A4124" s="11">
        <v>990</v>
      </c>
      <c r="B4124" s="11" t="str">
        <f t="shared" si="75"/>
        <v>Charles G. Koch Charitable Foundation_Newseum Institute2017500000</v>
      </c>
      <c r="C4124" s="11" t="s">
        <v>19</v>
      </c>
      <c r="D4124" s="11" t="s">
        <v>2668</v>
      </c>
      <c r="E4124" s="11" t="s">
        <v>2666</v>
      </c>
      <c r="F4124" s="4">
        <v>500000</v>
      </c>
      <c r="G4124" s="3">
        <v>2017</v>
      </c>
      <c r="H4124" s="3" t="s">
        <v>21</v>
      </c>
      <c r="I4124" s="12"/>
      <c r="J4124" s="3">
        <v>736</v>
      </c>
      <c r="K4124" s="3" t="str">
        <f>IF(VLOOKUP(D4124,'Resources Final'!A:C,3,FALSE)=0,"",VLOOKUP(D4124,'Resources Final'!A:C,3,FALSE))</f>
        <v/>
      </c>
      <c r="L4124" s="3" t="str">
        <f>IF(VLOOKUP(D4124,'Resources Final'!A:D,4,FALSE)=0,"",VLOOKUP(D4124,'Resources Final'!A:D,4,FALSE))</f>
        <v/>
      </c>
      <c r="M4124" s="3" t="str">
        <f>IF(VLOOKUP(D4124,'Resources Final'!A:E,5,FALSE)=0,"",VLOOKUP(D4124,'Resources Final'!A:E,5,FALSE))</f>
        <v/>
      </c>
      <c r="N4124" s="7" t="str">
        <f>IF(VLOOKUP(D4124,'Resources Final'!A:F,6,FALSE)=0,"",VLOOKUP(D4124,'Resources Final'!A:F,6,FALSE))</f>
        <v>https://www.sourcewatch.org/index.php/Newseum</v>
      </c>
      <c r="O4124" s="3" t="str">
        <f>IF(VLOOKUP(D4124,'Resources Final'!A:G,7,FALSE)=0,"",VLOOKUP(D4124,'Resources Final'!A:G,7,FALSE))</f>
        <v>Sourcewatch</v>
      </c>
    </row>
    <row r="4125" spans="1:15" x14ac:dyDescent="0.2">
      <c r="A4125" s="11">
        <v>990</v>
      </c>
      <c r="B4125" s="11" t="str">
        <f t="shared" si="75"/>
        <v>Charles G. Koch Charitable Foundation_First Amendment Partnership201724000</v>
      </c>
      <c r="C4125" s="11" t="s">
        <v>19</v>
      </c>
      <c r="D4125" s="11" t="s">
        <v>1212</v>
      </c>
      <c r="E4125" s="11" t="s">
        <v>1212</v>
      </c>
      <c r="F4125" s="4">
        <v>24000</v>
      </c>
      <c r="G4125" s="3">
        <v>2017</v>
      </c>
      <c r="H4125" s="3" t="s">
        <v>21</v>
      </c>
      <c r="I4125" s="12"/>
      <c r="J4125" s="3">
        <v>737</v>
      </c>
      <c r="K4125" s="3" t="str">
        <f>IF(VLOOKUP(D4125,'Resources Final'!A:C,3,FALSE)=0,"",VLOOKUP(D4125,'Resources Final'!A:C,3,FALSE))</f>
        <v/>
      </c>
      <c r="L4125" s="3" t="str">
        <f>IF(VLOOKUP(D4125,'Resources Final'!A:D,4,FALSE)=0,"",VLOOKUP(D4125,'Resources Final'!A:D,4,FALSE))</f>
        <v/>
      </c>
      <c r="M4125" s="3" t="str">
        <f>IF(VLOOKUP(D4125,'Resources Final'!A:E,5,FALSE)=0,"",VLOOKUP(D4125,'Resources Final'!A:E,5,FALSE))</f>
        <v/>
      </c>
      <c r="N4125" s="7" t="str">
        <f>IF(VLOOKUP(D4125,'Resources Final'!A:F,6,FALSE)=0,"",VLOOKUP(D4125,'Resources Final'!A:F,6,FALSE))</f>
        <v/>
      </c>
      <c r="O4125" s="3" t="str">
        <f>IF(VLOOKUP(D4125,'Resources Final'!A:G,7,FALSE)=0,"",VLOOKUP(D4125,'Resources Final'!A:G,7,FALSE))</f>
        <v/>
      </c>
    </row>
    <row r="4126" spans="1:15" x14ac:dyDescent="0.2">
      <c r="A4126" s="11">
        <v>990</v>
      </c>
      <c r="B4126" s="11" t="str">
        <f t="shared" si="75"/>
        <v>Charles G. Koch Charitable Foundation_Acton Academy Foundation20175000</v>
      </c>
      <c r="C4126" s="11" t="s">
        <v>19</v>
      </c>
      <c r="D4126" s="11" t="s">
        <v>84</v>
      </c>
      <c r="E4126" s="11" t="s">
        <v>84</v>
      </c>
      <c r="F4126" s="4">
        <v>5000</v>
      </c>
      <c r="G4126" s="3">
        <v>2017</v>
      </c>
      <c r="H4126" s="3" t="s">
        <v>21</v>
      </c>
      <c r="I4126" s="12"/>
      <c r="J4126" s="3">
        <v>738</v>
      </c>
      <c r="K4126" s="3" t="str">
        <f>IF(VLOOKUP(D4126,'Resources Final'!A:C,3,FALSE)=0,"",VLOOKUP(D4126,'Resources Final'!A:C,3,FALSE))</f>
        <v/>
      </c>
      <c r="L4126" s="3" t="str">
        <f>IF(VLOOKUP(D4126,'Resources Final'!A:D,4,FALSE)=0,"",VLOOKUP(D4126,'Resources Final'!A:D,4,FALSE))</f>
        <v>Y</v>
      </c>
      <c r="M4126" s="3" t="str">
        <f>IF(VLOOKUP(D4126,'Resources Final'!A:E,5,FALSE)=0,"",VLOOKUP(D4126,'Resources Final'!A:E,5,FALSE))</f>
        <v/>
      </c>
      <c r="N4126" s="7" t="str">
        <f>IF(VLOOKUP(D4126,'Resources Final'!A:F,6,FALSE)=0,"",VLOOKUP(D4126,'Resources Final'!A:F,6,FALSE))</f>
        <v/>
      </c>
      <c r="O4126" s="3" t="str">
        <f>IF(VLOOKUP(D4126,'Resources Final'!A:G,7,FALSE)=0,"",VLOOKUP(D4126,'Resources Final'!A:G,7,FALSE))</f>
        <v/>
      </c>
    </row>
    <row r="4127" spans="1:15" x14ac:dyDescent="0.2">
      <c r="A4127" s="11">
        <v>990</v>
      </c>
      <c r="B4127" s="11" t="str">
        <f t="shared" si="75"/>
        <v>Charles G. Koch Charitable Foundation_University of Miami20171500</v>
      </c>
      <c r="C4127" s="11" t="s">
        <v>19</v>
      </c>
      <c r="D4127" s="11" t="s">
        <v>3784</v>
      </c>
      <c r="E4127" s="11" t="s">
        <v>3784</v>
      </c>
      <c r="F4127" s="4">
        <v>1500</v>
      </c>
      <c r="G4127" s="3">
        <v>2017</v>
      </c>
      <c r="H4127" s="3" t="s">
        <v>21</v>
      </c>
      <c r="I4127" s="12"/>
      <c r="J4127" s="3">
        <v>739</v>
      </c>
      <c r="K4127" s="3" t="str">
        <f>IF(VLOOKUP(D4127,'Resources Final'!A:C,3,FALSE)=0,"",VLOOKUP(D4127,'Resources Final'!A:C,3,FALSE))</f>
        <v/>
      </c>
      <c r="L4127" s="3" t="str">
        <f>IF(VLOOKUP(D4127,'Resources Final'!A:D,4,FALSE)=0,"",VLOOKUP(D4127,'Resources Final'!A:D,4,FALSE))</f>
        <v>Y</v>
      </c>
      <c r="M4127" s="3" t="str">
        <f>IF(VLOOKUP(D4127,'Resources Final'!A:E,5,FALSE)=0,"",VLOOKUP(D4127,'Resources Final'!A:E,5,FALSE))</f>
        <v/>
      </c>
      <c r="N4127" s="7" t="str">
        <f>IF(VLOOKUP(D4127,'Resources Final'!A:F,6,FALSE)=0,"",VLOOKUP(D4127,'Resources Final'!A:F,6,FALSE))</f>
        <v/>
      </c>
      <c r="O4127" s="3" t="str">
        <f>IF(VLOOKUP(D4127,'Resources Final'!A:G,7,FALSE)=0,"",VLOOKUP(D4127,'Resources Final'!A:G,7,FALSE))</f>
        <v/>
      </c>
    </row>
    <row r="4128" spans="1:15" x14ac:dyDescent="0.2">
      <c r="A4128" s="11">
        <v>990</v>
      </c>
      <c r="B4128" s="11" t="str">
        <f t="shared" si="75"/>
        <v>Charles G. Koch Charitable Foundation_Campbell20173600</v>
      </c>
      <c r="C4128" s="11" t="s">
        <v>19</v>
      </c>
      <c r="D4128" s="11" t="s">
        <v>591</v>
      </c>
      <c r="E4128" s="11" t="s">
        <v>591</v>
      </c>
      <c r="F4128" s="4">
        <v>3600</v>
      </c>
      <c r="G4128" s="3">
        <v>2017</v>
      </c>
      <c r="H4128" s="3" t="s">
        <v>21</v>
      </c>
      <c r="I4128" s="12" t="s">
        <v>31</v>
      </c>
      <c r="J4128" s="3">
        <v>740</v>
      </c>
      <c r="K4128" s="3" t="str">
        <f>IF(VLOOKUP(D4128,'Resources Final'!A:C,3,FALSE)=0,"",VLOOKUP(D4128,'Resources Final'!A:C,3,FALSE))</f>
        <v>Y</v>
      </c>
      <c r="L4128" s="3" t="str">
        <f>IF(VLOOKUP(D4128,'Resources Final'!A:D,4,FALSE)=0,"",VLOOKUP(D4128,'Resources Final'!A:D,4,FALSE))</f>
        <v/>
      </c>
      <c r="M4128" s="3" t="str">
        <f>IF(VLOOKUP(D4128,'Resources Final'!A:E,5,FALSE)=0,"",VLOOKUP(D4128,'Resources Final'!A:E,5,FALSE))</f>
        <v/>
      </c>
      <c r="N4128" s="7" t="str">
        <f>IF(VLOOKUP(D4128,'Resources Final'!A:F,6,FALSE)=0,"",VLOOKUP(D4128,'Resources Final'!A:F,6,FALSE))</f>
        <v/>
      </c>
      <c r="O4128" s="3" t="str">
        <f>IF(VLOOKUP(D4128,'Resources Final'!A:G,7,FALSE)=0,"",VLOOKUP(D4128,'Resources Final'!A:G,7,FALSE))</f>
        <v/>
      </c>
    </row>
    <row r="4129" spans="1:15" x14ac:dyDescent="0.2">
      <c r="A4129" s="11">
        <v>990</v>
      </c>
      <c r="B4129" s="11" t="str">
        <f t="shared" si="75"/>
        <v>Charles G. Koch Charitable Foundation_Ventures Publishing International20171474</v>
      </c>
      <c r="C4129" s="11" t="s">
        <v>19</v>
      </c>
      <c r="D4129" s="11" t="s">
        <v>3885</v>
      </c>
      <c r="E4129" s="11" t="s">
        <v>3885</v>
      </c>
      <c r="F4129" s="4">
        <v>1474</v>
      </c>
      <c r="G4129" s="3">
        <v>2017</v>
      </c>
      <c r="H4129" s="3" t="s">
        <v>21</v>
      </c>
      <c r="I4129" s="12" t="s">
        <v>4195</v>
      </c>
      <c r="J4129" s="3">
        <v>741</v>
      </c>
      <c r="K4129" s="3" t="str">
        <f>IF(VLOOKUP(D4129,'Resources Final'!A:C,3,FALSE)=0,"",VLOOKUP(D4129,'Resources Final'!A:C,3,FALSE))</f>
        <v/>
      </c>
      <c r="L4129" s="3" t="str">
        <f>IF(VLOOKUP(D4129,'Resources Final'!A:D,4,FALSE)=0,"",VLOOKUP(D4129,'Resources Final'!A:D,4,FALSE))</f>
        <v/>
      </c>
      <c r="M4129" s="3" t="str">
        <f>IF(VLOOKUP(D4129,'Resources Final'!A:E,5,FALSE)=0,"",VLOOKUP(D4129,'Resources Final'!A:E,5,FALSE))</f>
        <v/>
      </c>
      <c r="N4129" s="7" t="str">
        <f>IF(VLOOKUP(D4129,'Resources Final'!A:F,6,FALSE)=0,"",VLOOKUP(D4129,'Resources Final'!A:F,6,FALSE))</f>
        <v/>
      </c>
      <c r="O4129" s="3" t="str">
        <f>IF(VLOOKUP(D4129,'Resources Final'!A:G,7,FALSE)=0,"",VLOOKUP(D4129,'Resources Final'!A:G,7,FALSE))</f>
        <v/>
      </c>
    </row>
    <row r="4130" spans="1:15" x14ac:dyDescent="0.2">
      <c r="A4130" s="11">
        <v>990</v>
      </c>
      <c r="B4130" s="11" t="str">
        <f t="shared" si="75"/>
        <v>Charles G. Koch Charitable Foundation_Ewen20173488</v>
      </c>
      <c r="C4130" s="11" t="s">
        <v>19</v>
      </c>
      <c r="D4130" s="11" t="s">
        <v>1174</v>
      </c>
      <c r="E4130" s="11" t="s">
        <v>1174</v>
      </c>
      <c r="F4130" s="4">
        <v>3488</v>
      </c>
      <c r="G4130" s="3">
        <v>2017</v>
      </c>
      <c r="H4130" s="3" t="s">
        <v>21</v>
      </c>
      <c r="I4130" s="12" t="s">
        <v>31</v>
      </c>
      <c r="J4130" s="3">
        <v>742</v>
      </c>
      <c r="K4130" s="3" t="str">
        <f>IF(VLOOKUP(D4130,'Resources Final'!A:C,3,FALSE)=0,"",VLOOKUP(D4130,'Resources Final'!A:C,3,FALSE))</f>
        <v>Y</v>
      </c>
      <c r="L4130" s="3" t="str">
        <f>IF(VLOOKUP(D4130,'Resources Final'!A:D,4,FALSE)=0,"",VLOOKUP(D4130,'Resources Final'!A:D,4,FALSE))</f>
        <v/>
      </c>
      <c r="M4130" s="3" t="str">
        <f>IF(VLOOKUP(D4130,'Resources Final'!A:E,5,FALSE)=0,"",VLOOKUP(D4130,'Resources Final'!A:E,5,FALSE))</f>
        <v/>
      </c>
      <c r="N4130" s="7" t="str">
        <f>IF(VLOOKUP(D4130,'Resources Final'!A:F,6,FALSE)=0,"",VLOOKUP(D4130,'Resources Final'!A:F,6,FALSE))</f>
        <v/>
      </c>
      <c r="O4130" s="3" t="str">
        <f>IF(VLOOKUP(D4130,'Resources Final'!A:G,7,FALSE)=0,"",VLOOKUP(D4130,'Resources Final'!A:G,7,FALSE))</f>
        <v/>
      </c>
    </row>
    <row r="4131" spans="1:15" x14ac:dyDescent="0.2">
      <c r="A4131" s="11">
        <v>990</v>
      </c>
      <c r="B4131" s="11" t="str">
        <f t="shared" si="75"/>
        <v>Charles G. Koch Charitable Foundation_Sun20174914</v>
      </c>
      <c r="C4131" s="11" t="s">
        <v>19</v>
      </c>
      <c r="D4131" s="11" t="s">
        <v>3476</v>
      </c>
      <c r="E4131" s="11" t="s">
        <v>3476</v>
      </c>
      <c r="F4131" s="4">
        <v>4914</v>
      </c>
      <c r="G4131" s="3">
        <v>2017</v>
      </c>
      <c r="H4131" s="3" t="s">
        <v>21</v>
      </c>
      <c r="I4131" s="12" t="s">
        <v>31</v>
      </c>
      <c r="J4131" s="3">
        <v>743</v>
      </c>
      <c r="K4131" s="3" t="str">
        <f>IF(VLOOKUP(D4131,'Resources Final'!A:C,3,FALSE)=0,"",VLOOKUP(D4131,'Resources Final'!A:C,3,FALSE))</f>
        <v>Y</v>
      </c>
      <c r="L4131" s="3" t="str">
        <f>IF(VLOOKUP(D4131,'Resources Final'!A:D,4,FALSE)=0,"",VLOOKUP(D4131,'Resources Final'!A:D,4,FALSE))</f>
        <v/>
      </c>
      <c r="M4131" s="3" t="str">
        <f>IF(VLOOKUP(D4131,'Resources Final'!A:E,5,FALSE)=0,"",VLOOKUP(D4131,'Resources Final'!A:E,5,FALSE))</f>
        <v/>
      </c>
      <c r="N4131" s="7" t="str">
        <f>IF(VLOOKUP(D4131,'Resources Final'!A:F,6,FALSE)=0,"",VLOOKUP(D4131,'Resources Final'!A:F,6,FALSE))</f>
        <v/>
      </c>
      <c r="O4131" s="3" t="str">
        <f>IF(VLOOKUP(D4131,'Resources Final'!A:G,7,FALSE)=0,"",VLOOKUP(D4131,'Resources Final'!A:G,7,FALSE))</f>
        <v/>
      </c>
    </row>
    <row r="4132" spans="1:15" x14ac:dyDescent="0.2">
      <c r="A4132" s="11">
        <v>990</v>
      </c>
      <c r="B4132" s="11" t="str">
        <f t="shared" si="75"/>
        <v>Charles G. Koch Charitable Foundation_Regents of the University of Minnesota201753000</v>
      </c>
      <c r="C4132" s="11" t="s">
        <v>19</v>
      </c>
      <c r="D4132" s="11" t="s">
        <v>3024</v>
      </c>
      <c r="E4132" s="11" t="s">
        <v>3025</v>
      </c>
      <c r="F4132" s="4">
        <v>53000</v>
      </c>
      <c r="G4132" s="3">
        <v>2017</v>
      </c>
      <c r="H4132" s="3" t="s">
        <v>21</v>
      </c>
      <c r="I4132" s="12"/>
      <c r="J4132" s="3">
        <v>744</v>
      </c>
      <c r="K4132" s="3" t="str">
        <f>IF(VLOOKUP(D4132,'Resources Final'!A:C,3,FALSE)=0,"",VLOOKUP(D4132,'Resources Final'!A:C,3,FALSE))</f>
        <v/>
      </c>
      <c r="L4132" s="3" t="str">
        <f>IF(VLOOKUP(D4132,'Resources Final'!A:D,4,FALSE)=0,"",VLOOKUP(D4132,'Resources Final'!A:D,4,FALSE))</f>
        <v>Y</v>
      </c>
      <c r="M4132" s="3" t="str">
        <f>IF(VLOOKUP(D4132,'Resources Final'!A:E,5,FALSE)=0,"",VLOOKUP(D4132,'Resources Final'!A:E,5,FALSE))</f>
        <v/>
      </c>
      <c r="N4132" s="7" t="str">
        <f>IF(VLOOKUP(D4132,'Resources Final'!A:F,6,FALSE)=0,"",VLOOKUP(D4132,'Resources Final'!A:F,6,FALSE))</f>
        <v/>
      </c>
      <c r="O4132" s="3" t="str">
        <f>IF(VLOOKUP(D4132,'Resources Final'!A:G,7,FALSE)=0,"",VLOOKUP(D4132,'Resources Final'!A:G,7,FALSE))</f>
        <v/>
      </c>
    </row>
    <row r="4133" spans="1:15" x14ac:dyDescent="0.2">
      <c r="A4133" s="11">
        <v>990</v>
      </c>
      <c r="B4133" s="11" t="str">
        <f t="shared" ref="B4133:B4196" si="76">C4133&amp;"_"&amp;D4133&amp;G4133&amp;F4133</f>
        <v>Charles G. Koch Charitable Foundation_Goodwin20172948</v>
      </c>
      <c r="C4133" s="11" t="s">
        <v>19</v>
      </c>
      <c r="D4133" s="11" t="s">
        <v>1429</v>
      </c>
      <c r="E4133" s="11" t="s">
        <v>1429</v>
      </c>
      <c r="F4133" s="4">
        <v>2948</v>
      </c>
      <c r="G4133" s="3">
        <v>2017</v>
      </c>
      <c r="H4133" s="3" t="s">
        <v>21</v>
      </c>
      <c r="I4133" s="12" t="s">
        <v>31</v>
      </c>
      <c r="J4133" s="3">
        <v>745</v>
      </c>
      <c r="K4133" s="3" t="str">
        <f>IF(VLOOKUP(D4133,'Resources Final'!A:C,3,FALSE)=0,"",VLOOKUP(D4133,'Resources Final'!A:C,3,FALSE))</f>
        <v>Y</v>
      </c>
      <c r="L4133" s="3" t="str">
        <f>IF(VLOOKUP(D4133,'Resources Final'!A:D,4,FALSE)=0,"",VLOOKUP(D4133,'Resources Final'!A:D,4,FALSE))</f>
        <v/>
      </c>
      <c r="M4133" s="3" t="str">
        <f>IF(VLOOKUP(D4133,'Resources Final'!A:E,5,FALSE)=0,"",VLOOKUP(D4133,'Resources Final'!A:E,5,FALSE))</f>
        <v/>
      </c>
      <c r="N4133" s="7" t="str">
        <f>IF(VLOOKUP(D4133,'Resources Final'!A:F,6,FALSE)=0,"",VLOOKUP(D4133,'Resources Final'!A:F,6,FALSE))</f>
        <v/>
      </c>
      <c r="O4133" s="3" t="str">
        <f>IF(VLOOKUP(D4133,'Resources Final'!A:G,7,FALSE)=0,"",VLOOKUP(D4133,'Resources Final'!A:G,7,FALSE))</f>
        <v/>
      </c>
    </row>
    <row r="4134" spans="1:15" x14ac:dyDescent="0.2">
      <c r="A4134" s="11">
        <v>990</v>
      </c>
      <c r="B4134" s="11" t="str">
        <f t="shared" si="76"/>
        <v>Charles G. Koch Charitable Foundation_Press20175229</v>
      </c>
      <c r="C4134" s="11" t="s">
        <v>19</v>
      </c>
      <c r="D4134" s="11" t="s">
        <v>2898</v>
      </c>
      <c r="E4134" s="11" t="s">
        <v>2898</v>
      </c>
      <c r="F4134" s="4">
        <v>5229</v>
      </c>
      <c r="G4134" s="3">
        <v>2017</v>
      </c>
      <c r="H4134" s="3" t="s">
        <v>21</v>
      </c>
      <c r="I4134" s="12" t="s">
        <v>31</v>
      </c>
      <c r="J4134" s="3">
        <v>746</v>
      </c>
      <c r="K4134" s="3" t="str">
        <f>IF(VLOOKUP(D4134,'Resources Final'!A:C,3,FALSE)=0,"",VLOOKUP(D4134,'Resources Final'!A:C,3,FALSE))</f>
        <v>Y</v>
      </c>
      <c r="L4134" s="3" t="str">
        <f>IF(VLOOKUP(D4134,'Resources Final'!A:D,4,FALSE)=0,"",VLOOKUP(D4134,'Resources Final'!A:D,4,FALSE))</f>
        <v/>
      </c>
      <c r="M4134" s="3" t="str">
        <f>IF(VLOOKUP(D4134,'Resources Final'!A:E,5,FALSE)=0,"",VLOOKUP(D4134,'Resources Final'!A:E,5,FALSE))</f>
        <v/>
      </c>
      <c r="N4134" s="7" t="str">
        <f>IF(VLOOKUP(D4134,'Resources Final'!A:F,6,FALSE)=0,"",VLOOKUP(D4134,'Resources Final'!A:F,6,FALSE))</f>
        <v/>
      </c>
      <c r="O4134" s="3" t="str">
        <f>IF(VLOOKUP(D4134,'Resources Final'!A:G,7,FALSE)=0,"",VLOOKUP(D4134,'Resources Final'!A:G,7,FALSE))</f>
        <v/>
      </c>
    </row>
    <row r="4135" spans="1:15" x14ac:dyDescent="0.2">
      <c r="A4135" s="11">
        <v>990</v>
      </c>
      <c r="B4135" s="11" t="str">
        <f t="shared" si="76"/>
        <v>Charles G. Koch Charitable Foundation_Parrish20173024</v>
      </c>
      <c r="C4135" s="11" t="s">
        <v>19</v>
      </c>
      <c r="D4135" s="11" t="s">
        <v>2803</v>
      </c>
      <c r="E4135" s="11" t="s">
        <v>2803</v>
      </c>
      <c r="F4135" s="4">
        <v>3024</v>
      </c>
      <c r="G4135" s="3">
        <v>2017</v>
      </c>
      <c r="H4135" s="3" t="s">
        <v>21</v>
      </c>
      <c r="I4135" s="12" t="s">
        <v>31</v>
      </c>
      <c r="J4135" s="3">
        <v>747</v>
      </c>
      <c r="K4135" s="3" t="str">
        <f>IF(VLOOKUP(D4135,'Resources Final'!A:C,3,FALSE)=0,"",VLOOKUP(D4135,'Resources Final'!A:C,3,FALSE))</f>
        <v>Y</v>
      </c>
      <c r="L4135" s="3" t="str">
        <f>IF(VLOOKUP(D4135,'Resources Final'!A:D,4,FALSE)=0,"",VLOOKUP(D4135,'Resources Final'!A:D,4,FALSE))</f>
        <v/>
      </c>
      <c r="M4135" s="3" t="str">
        <f>IF(VLOOKUP(D4135,'Resources Final'!A:E,5,FALSE)=0,"",VLOOKUP(D4135,'Resources Final'!A:E,5,FALSE))</f>
        <v/>
      </c>
      <c r="N4135" s="7" t="str">
        <f>IF(VLOOKUP(D4135,'Resources Final'!A:F,6,FALSE)=0,"",VLOOKUP(D4135,'Resources Final'!A:F,6,FALSE))</f>
        <v/>
      </c>
      <c r="O4135" s="3" t="str">
        <f>IF(VLOOKUP(D4135,'Resources Final'!A:G,7,FALSE)=0,"",VLOOKUP(D4135,'Resources Final'!A:G,7,FALSE))</f>
        <v/>
      </c>
    </row>
    <row r="4136" spans="1:15" x14ac:dyDescent="0.2">
      <c r="A4136" s="11">
        <v>990</v>
      </c>
      <c r="B4136" s="11" t="str">
        <f t="shared" si="76"/>
        <v>Charles G. Koch Charitable Foundation_Ashton20173600</v>
      </c>
      <c r="C4136" s="11" t="s">
        <v>19</v>
      </c>
      <c r="D4136" s="11" t="s">
        <v>273</v>
      </c>
      <c r="E4136" s="11" t="s">
        <v>273</v>
      </c>
      <c r="F4136" s="4">
        <v>3600</v>
      </c>
      <c r="G4136" s="3">
        <v>2017</v>
      </c>
      <c r="H4136" s="3" t="s">
        <v>21</v>
      </c>
      <c r="I4136" s="12" t="s">
        <v>31</v>
      </c>
      <c r="J4136" s="3">
        <v>748</v>
      </c>
      <c r="K4136" s="3" t="str">
        <f>IF(VLOOKUP(D4136,'Resources Final'!A:C,3,FALSE)=0,"",VLOOKUP(D4136,'Resources Final'!A:C,3,FALSE))</f>
        <v>Y</v>
      </c>
      <c r="L4136" s="3" t="str">
        <f>IF(VLOOKUP(D4136,'Resources Final'!A:D,4,FALSE)=0,"",VLOOKUP(D4136,'Resources Final'!A:D,4,FALSE))</f>
        <v/>
      </c>
      <c r="M4136" s="3" t="str">
        <f>IF(VLOOKUP(D4136,'Resources Final'!A:E,5,FALSE)=0,"",VLOOKUP(D4136,'Resources Final'!A:E,5,FALSE))</f>
        <v/>
      </c>
      <c r="N4136" s="7" t="str">
        <f>IF(VLOOKUP(D4136,'Resources Final'!A:F,6,FALSE)=0,"",VLOOKUP(D4136,'Resources Final'!A:F,6,FALSE))</f>
        <v/>
      </c>
      <c r="O4136" s="3" t="str">
        <f>IF(VLOOKUP(D4136,'Resources Final'!A:G,7,FALSE)=0,"",VLOOKUP(D4136,'Resources Final'!A:G,7,FALSE))</f>
        <v/>
      </c>
    </row>
    <row r="4137" spans="1:15" x14ac:dyDescent="0.2">
      <c r="A4137" s="11">
        <v>990</v>
      </c>
      <c r="B4137" s="11" t="str">
        <f t="shared" si="76"/>
        <v>Charles G. Koch Charitable Foundation_Free to Choose Network201750000</v>
      </c>
      <c r="C4137" s="11" t="s">
        <v>19</v>
      </c>
      <c r="D4137" s="11" t="s">
        <v>1292</v>
      </c>
      <c r="E4137" s="11" t="s">
        <v>1292</v>
      </c>
      <c r="F4137" s="4">
        <v>50000</v>
      </c>
      <c r="G4137" s="3">
        <v>2017</v>
      </c>
      <c r="H4137" s="3" t="s">
        <v>21</v>
      </c>
      <c r="I4137" s="12"/>
      <c r="J4137" s="3">
        <v>749</v>
      </c>
      <c r="K4137" s="3" t="str">
        <f>IF(VLOOKUP(D4137,'Resources Final'!A:C,3,FALSE)=0,"",VLOOKUP(D4137,'Resources Final'!A:C,3,FALSE))</f>
        <v/>
      </c>
      <c r="L4137" s="3" t="str">
        <f>IF(VLOOKUP(D4137,'Resources Final'!A:D,4,FALSE)=0,"",VLOOKUP(D4137,'Resources Final'!A:D,4,FALSE))</f>
        <v/>
      </c>
      <c r="M4137" s="3" t="str">
        <f>IF(VLOOKUP(D4137,'Resources Final'!A:E,5,FALSE)=0,"",VLOOKUP(D4137,'Resources Final'!A:E,5,FALSE))</f>
        <v/>
      </c>
      <c r="N4137" s="7" t="str">
        <f>IF(VLOOKUP(D4137,'Resources Final'!A:F,6,FALSE)=0,"",VLOOKUP(D4137,'Resources Final'!A:F,6,FALSE))</f>
        <v>https://www.desmogblog.com/free-choose-network</v>
      </c>
      <c r="O4137" s="3" t="str">
        <f>IF(VLOOKUP(D4137,'Resources Final'!A:G,7,FALSE)=0,"",VLOOKUP(D4137,'Resources Final'!A:G,7,FALSE))</f>
        <v>Desmog</v>
      </c>
    </row>
    <row r="4138" spans="1:15" x14ac:dyDescent="0.2">
      <c r="A4138" s="11">
        <v>990</v>
      </c>
      <c r="B4138" s="11" t="str">
        <f t="shared" si="76"/>
        <v>Charles G. Koch Charitable Foundation_Gumina20173825</v>
      </c>
      <c r="C4138" s="11" t="s">
        <v>19</v>
      </c>
      <c r="D4138" s="11" t="s">
        <v>1480</v>
      </c>
      <c r="E4138" s="11" t="s">
        <v>1480</v>
      </c>
      <c r="F4138" s="4">
        <v>3825</v>
      </c>
      <c r="G4138" s="3">
        <v>2017</v>
      </c>
      <c r="H4138" s="3" t="s">
        <v>21</v>
      </c>
      <c r="I4138" s="12" t="s">
        <v>31</v>
      </c>
      <c r="J4138" s="3">
        <v>750</v>
      </c>
      <c r="K4138" s="3" t="str">
        <f>IF(VLOOKUP(D4138,'Resources Final'!A:C,3,FALSE)=0,"",VLOOKUP(D4138,'Resources Final'!A:C,3,FALSE))</f>
        <v>Y</v>
      </c>
      <c r="L4138" s="3" t="str">
        <f>IF(VLOOKUP(D4138,'Resources Final'!A:D,4,FALSE)=0,"",VLOOKUP(D4138,'Resources Final'!A:D,4,FALSE))</f>
        <v/>
      </c>
      <c r="M4138" s="3" t="str">
        <f>IF(VLOOKUP(D4138,'Resources Final'!A:E,5,FALSE)=0,"",VLOOKUP(D4138,'Resources Final'!A:E,5,FALSE))</f>
        <v/>
      </c>
      <c r="N4138" s="7" t="str">
        <f>IF(VLOOKUP(D4138,'Resources Final'!A:F,6,FALSE)=0,"",VLOOKUP(D4138,'Resources Final'!A:F,6,FALSE))</f>
        <v/>
      </c>
      <c r="O4138" s="3" t="str">
        <f>IF(VLOOKUP(D4138,'Resources Final'!A:G,7,FALSE)=0,"",VLOOKUP(D4138,'Resources Final'!A:G,7,FALSE))</f>
        <v/>
      </c>
    </row>
    <row r="4139" spans="1:15" x14ac:dyDescent="0.2">
      <c r="A4139" s="11">
        <v>990</v>
      </c>
      <c r="B4139" s="11" t="str">
        <f t="shared" si="76"/>
        <v>Charles G. Koch Charitable Foundation_Mandigora20173600</v>
      </c>
      <c r="C4139" s="11" t="s">
        <v>19</v>
      </c>
      <c r="D4139" s="11" t="s">
        <v>2307</v>
      </c>
      <c r="E4139" s="11" t="s">
        <v>2307</v>
      </c>
      <c r="F4139" s="4">
        <v>3600</v>
      </c>
      <c r="G4139" s="3">
        <v>2017</v>
      </c>
      <c r="H4139" s="3" t="s">
        <v>21</v>
      </c>
      <c r="I4139" s="12" t="s">
        <v>31</v>
      </c>
      <c r="J4139" s="3">
        <v>751</v>
      </c>
      <c r="K4139" s="3" t="str">
        <f>IF(VLOOKUP(D4139,'Resources Final'!A:C,3,FALSE)=0,"",VLOOKUP(D4139,'Resources Final'!A:C,3,FALSE))</f>
        <v>Y</v>
      </c>
      <c r="L4139" s="3" t="str">
        <f>IF(VLOOKUP(D4139,'Resources Final'!A:D,4,FALSE)=0,"",VLOOKUP(D4139,'Resources Final'!A:D,4,FALSE))</f>
        <v/>
      </c>
      <c r="M4139" s="3" t="str">
        <f>IF(VLOOKUP(D4139,'Resources Final'!A:E,5,FALSE)=0,"",VLOOKUP(D4139,'Resources Final'!A:E,5,FALSE))</f>
        <v/>
      </c>
      <c r="N4139" s="7" t="str">
        <f>IF(VLOOKUP(D4139,'Resources Final'!A:F,6,FALSE)=0,"",VLOOKUP(D4139,'Resources Final'!A:F,6,FALSE))</f>
        <v/>
      </c>
      <c r="O4139" s="3" t="str">
        <f>IF(VLOOKUP(D4139,'Resources Final'!A:G,7,FALSE)=0,"",VLOOKUP(D4139,'Resources Final'!A:G,7,FALSE))</f>
        <v/>
      </c>
    </row>
    <row r="4140" spans="1:15" x14ac:dyDescent="0.2">
      <c r="A4140" s="11">
        <v>990</v>
      </c>
      <c r="B4140" s="11" t="str">
        <f t="shared" si="76"/>
        <v>Charles G. Koch Charitable Foundation_Verdell20173600</v>
      </c>
      <c r="C4140" s="11" t="s">
        <v>19</v>
      </c>
      <c r="D4140" s="11" t="s">
        <v>3887</v>
      </c>
      <c r="E4140" s="11" t="s">
        <v>3887</v>
      </c>
      <c r="F4140" s="4">
        <v>3600</v>
      </c>
      <c r="G4140" s="3">
        <v>2017</v>
      </c>
      <c r="H4140" s="3" t="s">
        <v>21</v>
      </c>
      <c r="I4140" s="12" t="s">
        <v>31</v>
      </c>
      <c r="J4140" s="3">
        <v>752</v>
      </c>
      <c r="K4140" s="3" t="str">
        <f>IF(VLOOKUP(D4140,'Resources Final'!A:C,3,FALSE)=0,"",VLOOKUP(D4140,'Resources Final'!A:C,3,FALSE))</f>
        <v>Y</v>
      </c>
      <c r="L4140" s="3" t="str">
        <f>IF(VLOOKUP(D4140,'Resources Final'!A:D,4,FALSE)=0,"",VLOOKUP(D4140,'Resources Final'!A:D,4,FALSE))</f>
        <v/>
      </c>
      <c r="M4140" s="3" t="str">
        <f>IF(VLOOKUP(D4140,'Resources Final'!A:E,5,FALSE)=0,"",VLOOKUP(D4140,'Resources Final'!A:E,5,FALSE))</f>
        <v/>
      </c>
      <c r="N4140" s="7" t="str">
        <f>IF(VLOOKUP(D4140,'Resources Final'!A:F,6,FALSE)=0,"",VLOOKUP(D4140,'Resources Final'!A:F,6,FALSE))</f>
        <v/>
      </c>
      <c r="O4140" s="3" t="str">
        <f>IF(VLOOKUP(D4140,'Resources Final'!A:G,7,FALSE)=0,"",VLOOKUP(D4140,'Resources Final'!A:G,7,FALSE))</f>
        <v/>
      </c>
    </row>
    <row r="4141" spans="1:15" x14ac:dyDescent="0.2">
      <c r="A4141" s="11">
        <v>990</v>
      </c>
      <c r="B4141" s="11" t="str">
        <f t="shared" si="76"/>
        <v>Charles G. Koch Charitable Foundation_Eurasia Group Foundation2017200000</v>
      </c>
      <c r="C4141" s="11" t="s">
        <v>19</v>
      </c>
      <c r="D4141" s="11" t="s">
        <v>1167</v>
      </c>
      <c r="E4141" s="11" t="s">
        <v>1167</v>
      </c>
      <c r="F4141" s="4">
        <v>200000</v>
      </c>
      <c r="G4141" s="3">
        <v>2017</v>
      </c>
      <c r="H4141" s="3" t="s">
        <v>21</v>
      </c>
      <c r="I4141" s="12"/>
      <c r="J4141" s="3">
        <v>753</v>
      </c>
      <c r="K4141" s="3" t="str">
        <f>IF(VLOOKUP(D4141,'Resources Final'!A:C,3,FALSE)=0,"",VLOOKUP(D4141,'Resources Final'!A:C,3,FALSE))</f>
        <v/>
      </c>
      <c r="L4141" s="3" t="str">
        <f>IF(VLOOKUP(D4141,'Resources Final'!A:D,4,FALSE)=0,"",VLOOKUP(D4141,'Resources Final'!A:D,4,FALSE))</f>
        <v/>
      </c>
      <c r="M4141" s="3" t="str">
        <f>IF(VLOOKUP(D4141,'Resources Final'!A:E,5,FALSE)=0,"",VLOOKUP(D4141,'Resources Final'!A:E,5,FALSE))</f>
        <v/>
      </c>
      <c r="N4141" s="7" t="str">
        <f>IF(VLOOKUP(D4141,'Resources Final'!A:F,6,FALSE)=0,"",VLOOKUP(D4141,'Resources Final'!A:F,6,FALSE))</f>
        <v>https://www.sourcewatch.org/index.php/Eurasia_Group</v>
      </c>
      <c r="O4141" s="3" t="str">
        <f>IF(VLOOKUP(D4141,'Resources Final'!A:G,7,FALSE)=0,"",VLOOKUP(D4141,'Resources Final'!A:G,7,FALSE))</f>
        <v>Sourcewatch</v>
      </c>
    </row>
    <row r="4142" spans="1:15" x14ac:dyDescent="0.2">
      <c r="A4142" s="11">
        <v>990</v>
      </c>
      <c r="B4142" s="11" t="str">
        <f t="shared" si="76"/>
        <v>Charles G. Koch Charitable Foundation_Foundation for Criminal Justice2017200000</v>
      </c>
      <c r="C4142" s="11" t="s">
        <v>19</v>
      </c>
      <c r="D4142" s="11" t="s">
        <v>1255</v>
      </c>
      <c r="E4142" s="11" t="s">
        <v>1255</v>
      </c>
      <c r="F4142" s="4">
        <v>200000</v>
      </c>
      <c r="G4142" s="3">
        <v>2017</v>
      </c>
      <c r="H4142" s="3" t="s">
        <v>21</v>
      </c>
      <c r="I4142" s="12"/>
      <c r="J4142" s="3">
        <v>754</v>
      </c>
      <c r="K4142" s="3" t="str">
        <f>IF(VLOOKUP(D4142,'Resources Final'!A:C,3,FALSE)=0,"",VLOOKUP(D4142,'Resources Final'!A:C,3,FALSE))</f>
        <v/>
      </c>
      <c r="L4142" s="3" t="str">
        <f>IF(VLOOKUP(D4142,'Resources Final'!A:D,4,FALSE)=0,"",VLOOKUP(D4142,'Resources Final'!A:D,4,FALSE))</f>
        <v/>
      </c>
      <c r="M4142" s="3" t="str">
        <f>IF(VLOOKUP(D4142,'Resources Final'!A:E,5,FALSE)=0,"",VLOOKUP(D4142,'Resources Final'!A:E,5,FALSE))</f>
        <v/>
      </c>
      <c r="N4142" s="7" t="str">
        <f>IF(VLOOKUP(D4142,'Resources Final'!A:F,6,FALSE)=0,"",VLOOKUP(D4142,'Resources Final'!A:F,6,FALSE))</f>
        <v/>
      </c>
      <c r="O4142" s="3" t="str">
        <f>IF(VLOOKUP(D4142,'Resources Final'!A:G,7,FALSE)=0,"",VLOOKUP(D4142,'Resources Final'!A:G,7,FALSE))</f>
        <v/>
      </c>
    </row>
    <row r="4143" spans="1:15" x14ac:dyDescent="0.2">
      <c r="A4143" s="11">
        <v>990</v>
      </c>
      <c r="B4143" s="11" t="str">
        <f t="shared" si="76"/>
        <v>Charles G. Koch Charitable Foundation_Heldt20174914</v>
      </c>
      <c r="C4143" s="11" t="s">
        <v>19</v>
      </c>
      <c r="D4143" s="11" t="s">
        <v>1558</v>
      </c>
      <c r="E4143" s="11" t="s">
        <v>1558</v>
      </c>
      <c r="F4143" s="4">
        <v>4914</v>
      </c>
      <c r="G4143" s="3">
        <v>2017</v>
      </c>
      <c r="H4143" s="3" t="s">
        <v>21</v>
      </c>
      <c r="I4143" s="12" t="s">
        <v>31</v>
      </c>
      <c r="J4143" s="3">
        <v>755</v>
      </c>
      <c r="K4143" s="3" t="str">
        <f>IF(VLOOKUP(D4143,'Resources Final'!A:C,3,FALSE)=0,"",VLOOKUP(D4143,'Resources Final'!A:C,3,FALSE))</f>
        <v>Y</v>
      </c>
      <c r="L4143" s="3" t="str">
        <f>IF(VLOOKUP(D4143,'Resources Final'!A:D,4,FALSE)=0,"",VLOOKUP(D4143,'Resources Final'!A:D,4,FALSE))</f>
        <v/>
      </c>
      <c r="M4143" s="3" t="str">
        <f>IF(VLOOKUP(D4143,'Resources Final'!A:E,5,FALSE)=0,"",VLOOKUP(D4143,'Resources Final'!A:E,5,FALSE))</f>
        <v/>
      </c>
      <c r="N4143" s="7" t="str">
        <f>IF(VLOOKUP(D4143,'Resources Final'!A:F,6,FALSE)=0,"",VLOOKUP(D4143,'Resources Final'!A:F,6,FALSE))</f>
        <v/>
      </c>
      <c r="O4143" s="3" t="str">
        <f>IF(VLOOKUP(D4143,'Resources Final'!A:G,7,FALSE)=0,"",VLOOKUP(D4143,'Resources Final'!A:G,7,FALSE))</f>
        <v/>
      </c>
    </row>
    <row r="4144" spans="1:15" x14ac:dyDescent="0.2">
      <c r="A4144" s="11">
        <v>990</v>
      </c>
      <c r="B4144" s="11" t="str">
        <f t="shared" si="76"/>
        <v>Charles G. Koch Charitable Foundation_Becker Friedman Institute at the University of Chicago2017501090</v>
      </c>
      <c r="C4144" s="11" t="s">
        <v>19</v>
      </c>
      <c r="D4144" s="11" t="s">
        <v>375</v>
      </c>
      <c r="E4144" s="11" t="s">
        <v>376</v>
      </c>
      <c r="F4144" s="4">
        <v>501090</v>
      </c>
      <c r="G4144" s="3">
        <v>2017</v>
      </c>
      <c r="H4144" s="3" t="s">
        <v>21</v>
      </c>
      <c r="I4144" s="12"/>
      <c r="J4144" s="3">
        <v>756</v>
      </c>
      <c r="K4144" s="3" t="str">
        <f>IF(VLOOKUP(D4144,'Resources Final'!A:C,3,FALSE)=0,"",VLOOKUP(D4144,'Resources Final'!A:C,3,FALSE))</f>
        <v/>
      </c>
      <c r="L4144" s="3" t="str">
        <f>IF(VLOOKUP(D4144,'Resources Final'!A:D,4,FALSE)=0,"",VLOOKUP(D4144,'Resources Final'!A:D,4,FALSE))</f>
        <v>Y</v>
      </c>
      <c r="M4144" s="3" t="str">
        <f>IF(VLOOKUP(D4144,'Resources Final'!A:E,5,FALSE)=0,"",VLOOKUP(D4144,'Resources Final'!A:E,5,FALSE))</f>
        <v/>
      </c>
      <c r="N4144" s="7" t="str">
        <f>IF(VLOOKUP(D4144,'Resources Final'!A:F,6,FALSE)=0,"",VLOOKUP(D4144,'Resources Final'!A:F,6,FALSE))</f>
        <v/>
      </c>
      <c r="O4144" s="3" t="str">
        <f>IF(VLOOKUP(D4144,'Resources Final'!A:G,7,FALSE)=0,"",VLOOKUP(D4144,'Resources Final'!A:G,7,FALSE))</f>
        <v/>
      </c>
    </row>
    <row r="4145" spans="1:15" x14ac:dyDescent="0.2">
      <c r="A4145" s="11">
        <v>990</v>
      </c>
      <c r="B4145" s="11" t="str">
        <f t="shared" si="76"/>
        <v>Charles G. Koch Charitable Foundation_Voechting20173825</v>
      </c>
      <c r="C4145" s="11" t="s">
        <v>19</v>
      </c>
      <c r="D4145" s="11" t="s">
        <v>3902</v>
      </c>
      <c r="E4145" s="11" t="s">
        <v>3902</v>
      </c>
      <c r="F4145" s="4">
        <v>3825</v>
      </c>
      <c r="G4145" s="3">
        <v>2017</v>
      </c>
      <c r="H4145" s="3" t="s">
        <v>21</v>
      </c>
      <c r="I4145" s="12" t="s">
        <v>31</v>
      </c>
      <c r="J4145" s="3">
        <v>757</v>
      </c>
      <c r="K4145" s="3" t="str">
        <f>IF(VLOOKUP(D4145,'Resources Final'!A:C,3,FALSE)=0,"",VLOOKUP(D4145,'Resources Final'!A:C,3,FALSE))</f>
        <v>Y</v>
      </c>
      <c r="L4145" s="3" t="str">
        <f>IF(VLOOKUP(D4145,'Resources Final'!A:D,4,FALSE)=0,"",VLOOKUP(D4145,'Resources Final'!A:D,4,FALSE))</f>
        <v/>
      </c>
      <c r="M4145" s="3" t="str">
        <f>IF(VLOOKUP(D4145,'Resources Final'!A:E,5,FALSE)=0,"",VLOOKUP(D4145,'Resources Final'!A:E,5,FALSE))</f>
        <v/>
      </c>
      <c r="N4145" s="7" t="str">
        <f>IF(VLOOKUP(D4145,'Resources Final'!A:F,6,FALSE)=0,"",VLOOKUP(D4145,'Resources Final'!A:F,6,FALSE))</f>
        <v/>
      </c>
      <c r="O4145" s="3" t="str">
        <f>IF(VLOOKUP(D4145,'Resources Final'!A:G,7,FALSE)=0,"",VLOOKUP(D4145,'Resources Final'!A:G,7,FALSE))</f>
        <v/>
      </c>
    </row>
    <row r="4146" spans="1:15" x14ac:dyDescent="0.2">
      <c r="A4146" s="11">
        <v>990</v>
      </c>
      <c r="B4146" s="11" t="str">
        <f t="shared" si="76"/>
        <v>Charles G. Koch Charitable Foundation_Walsh20173825</v>
      </c>
      <c r="C4146" s="11" t="s">
        <v>19</v>
      </c>
      <c r="D4146" s="11" t="s">
        <v>3931</v>
      </c>
      <c r="E4146" s="11" t="s">
        <v>3931</v>
      </c>
      <c r="F4146" s="4">
        <v>3825</v>
      </c>
      <c r="G4146" s="3">
        <v>2017</v>
      </c>
      <c r="H4146" s="3" t="s">
        <v>21</v>
      </c>
      <c r="I4146" s="12" t="s">
        <v>31</v>
      </c>
      <c r="J4146" s="3">
        <v>758</v>
      </c>
      <c r="K4146" s="3" t="str">
        <f>IF(VLOOKUP(D4146,'Resources Final'!A:C,3,FALSE)=0,"",VLOOKUP(D4146,'Resources Final'!A:C,3,FALSE))</f>
        <v>Y</v>
      </c>
      <c r="L4146" s="3" t="str">
        <f>IF(VLOOKUP(D4146,'Resources Final'!A:D,4,FALSE)=0,"",VLOOKUP(D4146,'Resources Final'!A:D,4,FALSE))</f>
        <v/>
      </c>
      <c r="M4146" s="3" t="str">
        <f>IF(VLOOKUP(D4146,'Resources Final'!A:E,5,FALSE)=0,"",VLOOKUP(D4146,'Resources Final'!A:E,5,FALSE))</f>
        <v/>
      </c>
      <c r="N4146" s="7" t="str">
        <f>IF(VLOOKUP(D4146,'Resources Final'!A:F,6,FALSE)=0,"",VLOOKUP(D4146,'Resources Final'!A:F,6,FALSE))</f>
        <v/>
      </c>
      <c r="O4146" s="3" t="str">
        <f>IF(VLOOKUP(D4146,'Resources Final'!A:G,7,FALSE)=0,"",VLOOKUP(D4146,'Resources Final'!A:G,7,FALSE))</f>
        <v/>
      </c>
    </row>
    <row r="4147" spans="1:15" x14ac:dyDescent="0.2">
      <c r="A4147" s="11">
        <v>990</v>
      </c>
      <c r="B4147" s="11" t="str">
        <f t="shared" si="76"/>
        <v>Charles G. Koch Charitable Foundation_Rice University20173157000</v>
      </c>
      <c r="C4147" s="11" t="s">
        <v>19</v>
      </c>
      <c r="D4147" s="11" t="s">
        <v>3061</v>
      </c>
      <c r="E4147" s="11" t="s">
        <v>3061</v>
      </c>
      <c r="F4147" s="4">
        <v>3157000</v>
      </c>
      <c r="G4147" s="3">
        <v>2017</v>
      </c>
      <c r="H4147" s="3" t="s">
        <v>21</v>
      </c>
      <c r="I4147" s="12"/>
      <c r="J4147" s="3">
        <v>759</v>
      </c>
      <c r="K4147" s="3" t="str">
        <f>IF(VLOOKUP(D4147,'Resources Final'!A:C,3,FALSE)=0,"",VLOOKUP(D4147,'Resources Final'!A:C,3,FALSE))</f>
        <v/>
      </c>
      <c r="L4147" s="3" t="str">
        <f>IF(VLOOKUP(D4147,'Resources Final'!A:D,4,FALSE)=0,"",VLOOKUP(D4147,'Resources Final'!A:D,4,FALSE))</f>
        <v>Y</v>
      </c>
      <c r="M4147" s="3" t="str">
        <f>IF(VLOOKUP(D4147,'Resources Final'!A:E,5,FALSE)=0,"",VLOOKUP(D4147,'Resources Final'!A:E,5,FALSE))</f>
        <v/>
      </c>
      <c r="N4147" s="7" t="str">
        <f>IF(VLOOKUP(D4147,'Resources Final'!A:F,6,FALSE)=0,"",VLOOKUP(D4147,'Resources Final'!A:F,6,FALSE))</f>
        <v/>
      </c>
      <c r="O4147" s="3" t="str">
        <f>IF(VLOOKUP(D4147,'Resources Final'!A:G,7,FALSE)=0,"",VLOOKUP(D4147,'Resources Final'!A:G,7,FALSE))</f>
        <v/>
      </c>
    </row>
    <row r="4148" spans="1:15" x14ac:dyDescent="0.2">
      <c r="A4148" s="11">
        <v>990</v>
      </c>
      <c r="B4148" s="11" t="str">
        <f t="shared" si="76"/>
        <v>Charles G. Koch Charitable Foundation_Georgetown University201782500</v>
      </c>
      <c r="C4148" s="11" t="s">
        <v>19</v>
      </c>
      <c r="D4148" s="11" t="s">
        <v>1373</v>
      </c>
      <c r="E4148" s="11" t="s">
        <v>1373</v>
      </c>
      <c r="F4148" s="4">
        <v>82500</v>
      </c>
      <c r="G4148" s="3">
        <v>2017</v>
      </c>
      <c r="H4148" s="3" t="s">
        <v>21</v>
      </c>
      <c r="I4148" s="12"/>
      <c r="J4148" s="3">
        <v>760</v>
      </c>
      <c r="K4148" s="3" t="str">
        <f>IF(VLOOKUP(D4148,'Resources Final'!A:C,3,FALSE)=0,"",VLOOKUP(D4148,'Resources Final'!A:C,3,FALSE))</f>
        <v/>
      </c>
      <c r="L4148" s="3" t="str">
        <f>IF(VLOOKUP(D4148,'Resources Final'!A:D,4,FALSE)=0,"",VLOOKUP(D4148,'Resources Final'!A:D,4,FALSE))</f>
        <v>Y</v>
      </c>
      <c r="M4148" s="3" t="str">
        <f>IF(VLOOKUP(D4148,'Resources Final'!A:E,5,FALSE)=0,"",VLOOKUP(D4148,'Resources Final'!A:E,5,FALSE))</f>
        <v/>
      </c>
      <c r="N4148" s="7" t="str">
        <f>IF(VLOOKUP(D4148,'Resources Final'!A:F,6,FALSE)=0,"",VLOOKUP(D4148,'Resources Final'!A:F,6,FALSE))</f>
        <v/>
      </c>
      <c r="O4148" s="3" t="str">
        <f>IF(VLOOKUP(D4148,'Resources Final'!A:G,7,FALSE)=0,"",VLOOKUP(D4148,'Resources Final'!A:G,7,FALSE))</f>
        <v/>
      </c>
    </row>
    <row r="4149" spans="1:15" x14ac:dyDescent="0.2">
      <c r="A4149" s="11">
        <v>990</v>
      </c>
      <c r="B4149" s="11" t="str">
        <f t="shared" si="76"/>
        <v>Charles G. Koch Charitable Foundation_Western Carolina University Foundation2017106100</v>
      </c>
      <c r="C4149" s="11" t="s">
        <v>19</v>
      </c>
      <c r="D4149" s="11" t="s">
        <v>3986</v>
      </c>
      <c r="E4149" s="11" t="s">
        <v>3985</v>
      </c>
      <c r="F4149" s="4">
        <v>106100</v>
      </c>
      <c r="G4149" s="3">
        <v>2017</v>
      </c>
      <c r="H4149" s="3" t="s">
        <v>21</v>
      </c>
      <c r="I4149" s="12"/>
      <c r="J4149" s="3">
        <v>761</v>
      </c>
      <c r="K4149" s="3" t="str">
        <f>IF(VLOOKUP(D4149,'Resources Final'!A:C,3,FALSE)=0,"",VLOOKUP(D4149,'Resources Final'!A:C,3,FALSE))</f>
        <v/>
      </c>
      <c r="L4149" s="3" t="str">
        <f>IF(VLOOKUP(D4149,'Resources Final'!A:D,4,FALSE)=0,"",VLOOKUP(D4149,'Resources Final'!A:D,4,FALSE))</f>
        <v>Y</v>
      </c>
      <c r="M4149" s="3" t="str">
        <f>IF(VLOOKUP(D4149,'Resources Final'!A:E,5,FALSE)=0,"",VLOOKUP(D4149,'Resources Final'!A:E,5,FALSE))</f>
        <v/>
      </c>
      <c r="N4149" s="7" t="str">
        <f>IF(VLOOKUP(D4149,'Resources Final'!A:F,6,FALSE)=0,"",VLOOKUP(D4149,'Resources Final'!A:F,6,FALSE))</f>
        <v/>
      </c>
      <c r="O4149" s="3" t="str">
        <f>IF(VLOOKUP(D4149,'Resources Final'!A:G,7,FALSE)=0,"",VLOOKUP(D4149,'Resources Final'!A:G,7,FALSE))</f>
        <v/>
      </c>
    </row>
    <row r="4150" spans="1:15" x14ac:dyDescent="0.2">
      <c r="A4150" s="11">
        <v>990</v>
      </c>
      <c r="B4150" s="11" t="str">
        <f t="shared" si="76"/>
        <v>Charles G. Koch Charitable Foundation_Lusk20173825</v>
      </c>
      <c r="C4150" s="11" t="s">
        <v>19</v>
      </c>
      <c r="D4150" s="11" t="s">
        <v>2230</v>
      </c>
      <c r="E4150" s="11" t="s">
        <v>2230</v>
      </c>
      <c r="F4150" s="4">
        <v>3825</v>
      </c>
      <c r="G4150" s="3">
        <v>2017</v>
      </c>
      <c r="H4150" s="3" t="s">
        <v>21</v>
      </c>
      <c r="I4150" s="12" t="s">
        <v>31</v>
      </c>
      <c r="J4150" s="3">
        <v>762</v>
      </c>
      <c r="K4150" s="3" t="str">
        <f>IF(VLOOKUP(D4150,'Resources Final'!A:C,3,FALSE)=0,"",VLOOKUP(D4150,'Resources Final'!A:C,3,FALSE))</f>
        <v>Y</v>
      </c>
      <c r="L4150" s="3" t="str">
        <f>IF(VLOOKUP(D4150,'Resources Final'!A:D,4,FALSE)=0,"",VLOOKUP(D4150,'Resources Final'!A:D,4,FALSE))</f>
        <v/>
      </c>
      <c r="M4150" s="3" t="str">
        <f>IF(VLOOKUP(D4150,'Resources Final'!A:E,5,FALSE)=0,"",VLOOKUP(D4150,'Resources Final'!A:E,5,FALSE))</f>
        <v/>
      </c>
      <c r="N4150" s="7" t="str">
        <f>IF(VLOOKUP(D4150,'Resources Final'!A:F,6,FALSE)=0,"",VLOOKUP(D4150,'Resources Final'!A:F,6,FALSE))</f>
        <v/>
      </c>
      <c r="O4150" s="3" t="str">
        <f>IF(VLOOKUP(D4150,'Resources Final'!A:G,7,FALSE)=0,"",VLOOKUP(D4150,'Resources Final'!A:G,7,FALSE))</f>
        <v/>
      </c>
    </row>
    <row r="4151" spans="1:15" x14ac:dyDescent="0.2">
      <c r="A4151" s="11">
        <v>990</v>
      </c>
      <c r="B4151" s="11" t="str">
        <f t="shared" si="76"/>
        <v>Charles G. Koch Charitable Foundation_Institute for Economic Studies - Europe201734000</v>
      </c>
      <c r="C4151" s="11" t="s">
        <v>19</v>
      </c>
      <c r="D4151" s="11" t="s">
        <v>1675</v>
      </c>
      <c r="E4151" s="11" t="s">
        <v>1675</v>
      </c>
      <c r="F4151" s="4">
        <v>34000</v>
      </c>
      <c r="G4151" s="3">
        <v>2017</v>
      </c>
      <c r="H4151" s="3" t="s">
        <v>21</v>
      </c>
      <c r="I4151" s="12"/>
      <c r="J4151" s="3">
        <v>763</v>
      </c>
      <c r="K4151" s="3" t="str">
        <f>IF(VLOOKUP(D4151,'Resources Final'!A:C,3,FALSE)=0,"",VLOOKUP(D4151,'Resources Final'!A:C,3,FALSE))</f>
        <v/>
      </c>
      <c r="L4151" s="3" t="str">
        <f>IF(VLOOKUP(D4151,'Resources Final'!A:D,4,FALSE)=0,"",VLOOKUP(D4151,'Resources Final'!A:D,4,FALSE))</f>
        <v/>
      </c>
      <c r="M4151" s="3" t="str">
        <f>IF(VLOOKUP(D4151,'Resources Final'!A:E,5,FALSE)=0,"",VLOOKUP(D4151,'Resources Final'!A:E,5,FALSE))</f>
        <v/>
      </c>
      <c r="N4151" s="7" t="str">
        <f>IF(VLOOKUP(D4151,'Resources Final'!A:F,6,FALSE)=0,"",VLOOKUP(D4151,'Resources Final'!A:F,6,FALSE))</f>
        <v/>
      </c>
      <c r="O4151" s="3" t="str">
        <f>IF(VLOOKUP(D4151,'Resources Final'!A:G,7,FALSE)=0,"",VLOOKUP(D4151,'Resources Final'!A:G,7,FALSE))</f>
        <v/>
      </c>
    </row>
    <row r="4152" spans="1:15" x14ac:dyDescent="0.2">
      <c r="A4152" s="11">
        <v>990</v>
      </c>
      <c r="B4152" s="11" t="str">
        <f t="shared" si="76"/>
        <v>Charles G. Koch Charitable Foundation_Savings and Retirement Foundation201710000</v>
      </c>
      <c r="C4152" s="11" t="s">
        <v>19</v>
      </c>
      <c r="D4152" s="11" t="s">
        <v>3235</v>
      </c>
      <c r="E4152" s="11" t="s">
        <v>3235</v>
      </c>
      <c r="F4152" s="4">
        <v>10000</v>
      </c>
      <c r="G4152" s="3">
        <v>2017</v>
      </c>
      <c r="H4152" s="3" t="s">
        <v>21</v>
      </c>
      <c r="I4152" s="12"/>
      <c r="J4152" s="3">
        <v>764</v>
      </c>
      <c r="K4152" s="3" t="str">
        <f>IF(VLOOKUP(D4152,'Resources Final'!A:C,3,FALSE)=0,"",VLOOKUP(D4152,'Resources Final'!A:C,3,FALSE))</f>
        <v/>
      </c>
      <c r="L4152" s="3" t="str">
        <f>IF(VLOOKUP(D4152,'Resources Final'!A:D,4,FALSE)=0,"",VLOOKUP(D4152,'Resources Final'!A:D,4,FALSE))</f>
        <v/>
      </c>
      <c r="M4152" s="3" t="str">
        <f>IF(VLOOKUP(D4152,'Resources Final'!A:E,5,FALSE)=0,"",VLOOKUP(D4152,'Resources Final'!A:E,5,FALSE))</f>
        <v/>
      </c>
      <c r="N4152" s="7" t="str">
        <f>IF(VLOOKUP(D4152,'Resources Final'!A:F,6,FALSE)=0,"",VLOOKUP(D4152,'Resources Final'!A:F,6,FALSE))</f>
        <v/>
      </c>
      <c r="O4152" s="3" t="str">
        <f>IF(VLOOKUP(D4152,'Resources Final'!A:G,7,FALSE)=0,"",VLOOKUP(D4152,'Resources Final'!A:G,7,FALSE))</f>
        <v/>
      </c>
    </row>
    <row r="4153" spans="1:15" x14ac:dyDescent="0.2">
      <c r="A4153" s="11">
        <v>990</v>
      </c>
      <c r="B4153" s="11" t="str">
        <f t="shared" si="76"/>
        <v>Charles G. Koch Charitable Foundation_McIntyre20173600</v>
      </c>
      <c r="C4153" s="11" t="s">
        <v>19</v>
      </c>
      <c r="D4153" s="11" t="s">
        <v>2397</v>
      </c>
      <c r="E4153" s="11" t="s">
        <v>2397</v>
      </c>
      <c r="F4153" s="4">
        <v>3600</v>
      </c>
      <c r="G4153" s="3">
        <v>2017</v>
      </c>
      <c r="H4153" s="3" t="s">
        <v>21</v>
      </c>
      <c r="I4153" s="12" t="s">
        <v>31</v>
      </c>
      <c r="J4153" s="3">
        <v>765</v>
      </c>
      <c r="K4153" s="3" t="str">
        <f>IF(VLOOKUP(D4153,'Resources Final'!A:C,3,FALSE)=0,"",VLOOKUP(D4153,'Resources Final'!A:C,3,FALSE))</f>
        <v>Y</v>
      </c>
      <c r="L4153" s="3" t="str">
        <f>IF(VLOOKUP(D4153,'Resources Final'!A:D,4,FALSE)=0,"",VLOOKUP(D4153,'Resources Final'!A:D,4,FALSE))</f>
        <v/>
      </c>
      <c r="M4153" s="3" t="str">
        <f>IF(VLOOKUP(D4153,'Resources Final'!A:E,5,FALSE)=0,"",VLOOKUP(D4153,'Resources Final'!A:E,5,FALSE))</f>
        <v/>
      </c>
      <c r="N4153" s="7" t="str">
        <f>IF(VLOOKUP(D4153,'Resources Final'!A:F,6,FALSE)=0,"",VLOOKUP(D4153,'Resources Final'!A:F,6,FALSE))</f>
        <v/>
      </c>
      <c r="O4153" s="3" t="str">
        <f>IF(VLOOKUP(D4153,'Resources Final'!A:G,7,FALSE)=0,"",VLOOKUP(D4153,'Resources Final'!A:G,7,FALSE))</f>
        <v/>
      </c>
    </row>
    <row r="4154" spans="1:15" x14ac:dyDescent="0.2">
      <c r="A4154" s="11">
        <v>990</v>
      </c>
      <c r="B4154" s="11" t="str">
        <f t="shared" si="76"/>
        <v>Charles G. Koch Charitable Foundation_The Regents of the University of California - Irvine2017725</v>
      </c>
      <c r="C4154" s="11" t="s">
        <v>19</v>
      </c>
      <c r="D4154" s="11" t="s">
        <v>3605</v>
      </c>
      <c r="E4154" s="11" t="s">
        <v>3021</v>
      </c>
      <c r="F4154" s="4">
        <v>725</v>
      </c>
      <c r="G4154" s="3">
        <v>2017</v>
      </c>
      <c r="H4154" s="3" t="s">
        <v>21</v>
      </c>
      <c r="I4154" s="12"/>
      <c r="J4154" s="3">
        <v>766</v>
      </c>
      <c r="K4154" s="3" t="str">
        <f>IF(VLOOKUP(D4154,'Resources Final'!A:C,3,FALSE)=0,"",VLOOKUP(D4154,'Resources Final'!A:C,3,FALSE))</f>
        <v/>
      </c>
      <c r="L4154" s="3" t="str">
        <f>IF(VLOOKUP(D4154,'Resources Final'!A:D,4,FALSE)=0,"",VLOOKUP(D4154,'Resources Final'!A:D,4,FALSE))</f>
        <v>Y</v>
      </c>
      <c r="M4154" s="3" t="str">
        <f>IF(VLOOKUP(D4154,'Resources Final'!A:E,5,FALSE)=0,"",VLOOKUP(D4154,'Resources Final'!A:E,5,FALSE))</f>
        <v/>
      </c>
      <c r="N4154" s="7" t="str">
        <f>IF(VLOOKUP(D4154,'Resources Final'!A:F,6,FALSE)=0,"",VLOOKUP(D4154,'Resources Final'!A:F,6,FALSE))</f>
        <v/>
      </c>
      <c r="O4154" s="3" t="str">
        <f>IF(VLOOKUP(D4154,'Resources Final'!A:G,7,FALSE)=0,"",VLOOKUP(D4154,'Resources Final'!A:G,7,FALSE))</f>
        <v/>
      </c>
    </row>
    <row r="4155" spans="1:15" x14ac:dyDescent="0.2">
      <c r="A4155" s="11">
        <v>990</v>
      </c>
      <c r="B4155" s="11" t="str">
        <f t="shared" si="76"/>
        <v>Charles G. Koch Charitable Foundation_Loras College201750000</v>
      </c>
      <c r="C4155" s="11" t="s">
        <v>19</v>
      </c>
      <c r="D4155" s="11" t="s">
        <v>2207</v>
      </c>
      <c r="E4155" s="11" t="s">
        <v>2207</v>
      </c>
      <c r="F4155" s="4">
        <v>50000</v>
      </c>
      <c r="G4155" s="3">
        <v>2017</v>
      </c>
      <c r="H4155" s="3" t="s">
        <v>21</v>
      </c>
      <c r="I4155" s="12"/>
      <c r="J4155" s="3">
        <v>767</v>
      </c>
      <c r="K4155" s="3" t="str">
        <f>IF(VLOOKUP(D4155,'Resources Final'!A:C,3,FALSE)=0,"",VLOOKUP(D4155,'Resources Final'!A:C,3,FALSE))</f>
        <v/>
      </c>
      <c r="L4155" s="3" t="str">
        <f>IF(VLOOKUP(D4155,'Resources Final'!A:D,4,FALSE)=0,"",VLOOKUP(D4155,'Resources Final'!A:D,4,FALSE))</f>
        <v>Y</v>
      </c>
      <c r="M4155" s="3" t="str">
        <f>IF(VLOOKUP(D4155,'Resources Final'!A:E,5,FALSE)=0,"",VLOOKUP(D4155,'Resources Final'!A:E,5,FALSE))</f>
        <v/>
      </c>
      <c r="N4155" s="7" t="str">
        <f>IF(VLOOKUP(D4155,'Resources Final'!A:F,6,FALSE)=0,"",VLOOKUP(D4155,'Resources Final'!A:F,6,FALSE))</f>
        <v/>
      </c>
      <c r="O4155" s="3" t="str">
        <f>IF(VLOOKUP(D4155,'Resources Final'!A:G,7,FALSE)=0,"",VLOOKUP(D4155,'Resources Final'!A:G,7,FALSE))</f>
        <v/>
      </c>
    </row>
    <row r="4156" spans="1:15" x14ac:dyDescent="0.2">
      <c r="A4156" s="11">
        <v>990</v>
      </c>
      <c r="B4156" s="11" t="str">
        <f t="shared" si="76"/>
        <v>Charles G. Koch Charitable Foundation_Asher20175040</v>
      </c>
      <c r="C4156" s="11" t="s">
        <v>19</v>
      </c>
      <c r="D4156" s="11" t="s">
        <v>272</v>
      </c>
      <c r="E4156" s="11" t="s">
        <v>272</v>
      </c>
      <c r="F4156" s="4">
        <v>5040</v>
      </c>
      <c r="G4156" s="3">
        <v>2017</v>
      </c>
      <c r="H4156" s="3" t="s">
        <v>21</v>
      </c>
      <c r="I4156" s="12" t="s">
        <v>31</v>
      </c>
      <c r="J4156" s="3">
        <v>768</v>
      </c>
      <c r="K4156" s="3" t="str">
        <f>IF(VLOOKUP(D4156,'Resources Final'!A:C,3,FALSE)=0,"",VLOOKUP(D4156,'Resources Final'!A:C,3,FALSE))</f>
        <v>Y</v>
      </c>
      <c r="L4156" s="3" t="str">
        <f>IF(VLOOKUP(D4156,'Resources Final'!A:D,4,FALSE)=0,"",VLOOKUP(D4156,'Resources Final'!A:D,4,FALSE))</f>
        <v/>
      </c>
      <c r="M4156" s="3" t="str">
        <f>IF(VLOOKUP(D4156,'Resources Final'!A:E,5,FALSE)=0,"",VLOOKUP(D4156,'Resources Final'!A:E,5,FALSE))</f>
        <v/>
      </c>
      <c r="N4156" s="7" t="str">
        <f>IF(VLOOKUP(D4156,'Resources Final'!A:F,6,FALSE)=0,"",VLOOKUP(D4156,'Resources Final'!A:F,6,FALSE))</f>
        <v/>
      </c>
      <c r="O4156" s="3" t="str">
        <f>IF(VLOOKUP(D4156,'Resources Final'!A:G,7,FALSE)=0,"",VLOOKUP(D4156,'Resources Final'!A:G,7,FALSE))</f>
        <v/>
      </c>
    </row>
    <row r="4157" spans="1:15" x14ac:dyDescent="0.2">
      <c r="A4157" s="11">
        <v>990</v>
      </c>
      <c r="B4157" s="11" t="str">
        <f t="shared" si="76"/>
        <v>Charles G. Koch Charitable Foundation_Teneo, Inc.201750000</v>
      </c>
      <c r="C4157" s="11" t="s">
        <v>19</v>
      </c>
      <c r="D4157" s="11" t="s">
        <v>4699</v>
      </c>
      <c r="E4157" s="11" t="s">
        <v>4699</v>
      </c>
      <c r="F4157" s="4">
        <v>50000</v>
      </c>
      <c r="G4157" s="3">
        <v>2017</v>
      </c>
      <c r="H4157" s="3" t="s">
        <v>21</v>
      </c>
      <c r="I4157" s="12" t="s">
        <v>31</v>
      </c>
      <c r="J4157" s="3">
        <v>769</v>
      </c>
      <c r="K4157" s="3" t="str">
        <f>IF(VLOOKUP(D4157,'Resources Final'!A:C,3,FALSE)=0,"",VLOOKUP(D4157,'Resources Final'!A:C,3,FALSE))</f>
        <v/>
      </c>
      <c r="L4157" s="3" t="str">
        <f>IF(VLOOKUP(D4157,'Resources Final'!A:D,4,FALSE)=0,"",VLOOKUP(D4157,'Resources Final'!A:D,4,FALSE))</f>
        <v/>
      </c>
      <c r="M4157" s="3" t="str">
        <f>IF(VLOOKUP(D4157,'Resources Final'!A:E,5,FALSE)=0,"",VLOOKUP(D4157,'Resources Final'!A:E,5,FALSE))</f>
        <v/>
      </c>
      <c r="N4157" s="7" t="str">
        <f>IF(VLOOKUP(D4157,'Resources Final'!A:F,6,FALSE)=0,"",VLOOKUP(D4157,'Resources Final'!A:F,6,FALSE))</f>
        <v/>
      </c>
      <c r="O4157" s="3" t="str">
        <f>IF(VLOOKUP(D4157,'Resources Final'!A:G,7,FALSE)=0,"",VLOOKUP(D4157,'Resources Final'!A:G,7,FALSE))</f>
        <v/>
      </c>
    </row>
    <row r="4158" spans="1:15" x14ac:dyDescent="0.2">
      <c r="A4158" s="11">
        <v>990</v>
      </c>
      <c r="B4158" s="11" t="str">
        <f t="shared" si="76"/>
        <v>Charles G. Koch Charitable Foundation_Lester20173600</v>
      </c>
      <c r="C4158" s="11" t="s">
        <v>19</v>
      </c>
      <c r="D4158" s="11" t="s">
        <v>2144</v>
      </c>
      <c r="E4158" s="11" t="s">
        <v>2144</v>
      </c>
      <c r="F4158" s="4">
        <v>3600</v>
      </c>
      <c r="G4158" s="3">
        <v>2017</v>
      </c>
      <c r="H4158" s="3" t="s">
        <v>21</v>
      </c>
      <c r="I4158" s="12" t="s">
        <v>31</v>
      </c>
      <c r="J4158" s="3">
        <v>770</v>
      </c>
      <c r="K4158" s="3" t="str">
        <f>IF(VLOOKUP(D4158,'Resources Final'!A:C,3,FALSE)=0,"",VLOOKUP(D4158,'Resources Final'!A:C,3,FALSE))</f>
        <v>Y</v>
      </c>
      <c r="L4158" s="3" t="str">
        <f>IF(VLOOKUP(D4158,'Resources Final'!A:D,4,FALSE)=0,"",VLOOKUP(D4158,'Resources Final'!A:D,4,FALSE))</f>
        <v/>
      </c>
      <c r="M4158" s="3" t="str">
        <f>IF(VLOOKUP(D4158,'Resources Final'!A:E,5,FALSE)=0,"",VLOOKUP(D4158,'Resources Final'!A:E,5,FALSE))</f>
        <v/>
      </c>
      <c r="N4158" s="7" t="str">
        <f>IF(VLOOKUP(D4158,'Resources Final'!A:F,6,FALSE)=0,"",VLOOKUP(D4158,'Resources Final'!A:F,6,FALSE))</f>
        <v/>
      </c>
      <c r="O4158" s="3" t="str">
        <f>IF(VLOOKUP(D4158,'Resources Final'!A:G,7,FALSE)=0,"",VLOOKUP(D4158,'Resources Final'!A:G,7,FALSE))</f>
        <v/>
      </c>
    </row>
    <row r="4159" spans="1:15" x14ac:dyDescent="0.2">
      <c r="A4159" s="11">
        <v>990</v>
      </c>
      <c r="B4159" s="11" t="str">
        <f t="shared" si="76"/>
        <v>Charles G. Koch Charitable Foundation_Sam Houston State University20173200</v>
      </c>
      <c r="C4159" s="11" t="s">
        <v>19</v>
      </c>
      <c r="D4159" s="11" t="s">
        <v>3215</v>
      </c>
      <c r="E4159" s="11" t="s">
        <v>3215</v>
      </c>
      <c r="F4159" s="4">
        <v>3200</v>
      </c>
      <c r="G4159" s="3">
        <v>2017</v>
      </c>
      <c r="H4159" s="3" t="s">
        <v>21</v>
      </c>
      <c r="I4159" s="12"/>
      <c r="J4159" s="3">
        <v>771</v>
      </c>
      <c r="K4159" s="3" t="str">
        <f>IF(VLOOKUP(D4159,'Resources Final'!A:C,3,FALSE)=0,"",VLOOKUP(D4159,'Resources Final'!A:C,3,FALSE))</f>
        <v/>
      </c>
      <c r="L4159" s="3" t="str">
        <f>IF(VLOOKUP(D4159,'Resources Final'!A:D,4,FALSE)=0,"",VLOOKUP(D4159,'Resources Final'!A:D,4,FALSE))</f>
        <v>Y</v>
      </c>
      <c r="M4159" s="3" t="str">
        <f>IF(VLOOKUP(D4159,'Resources Final'!A:E,5,FALSE)=0,"",VLOOKUP(D4159,'Resources Final'!A:E,5,FALSE))</f>
        <v/>
      </c>
      <c r="N4159" s="7" t="str">
        <f>IF(VLOOKUP(D4159,'Resources Final'!A:F,6,FALSE)=0,"",VLOOKUP(D4159,'Resources Final'!A:F,6,FALSE))</f>
        <v/>
      </c>
      <c r="O4159" s="3" t="str">
        <f>IF(VLOOKUP(D4159,'Resources Final'!A:G,7,FALSE)=0,"",VLOOKUP(D4159,'Resources Final'!A:G,7,FALSE))</f>
        <v/>
      </c>
    </row>
    <row r="4160" spans="1:15" x14ac:dyDescent="0.2">
      <c r="A4160" s="11">
        <v>990</v>
      </c>
      <c r="B4160" s="11" t="str">
        <f t="shared" si="76"/>
        <v>Charles G. Koch Charitable Foundation_Blow20173533</v>
      </c>
      <c r="C4160" s="11" t="s">
        <v>19</v>
      </c>
      <c r="D4160" s="11" t="s">
        <v>452</v>
      </c>
      <c r="E4160" s="11" t="s">
        <v>452</v>
      </c>
      <c r="F4160" s="4">
        <v>3533</v>
      </c>
      <c r="G4160" s="3">
        <v>2017</v>
      </c>
      <c r="H4160" s="3" t="s">
        <v>21</v>
      </c>
      <c r="I4160" s="12" t="s">
        <v>31</v>
      </c>
      <c r="J4160" s="3">
        <v>772</v>
      </c>
      <c r="K4160" s="3" t="str">
        <f>IF(VLOOKUP(D4160,'Resources Final'!A:C,3,FALSE)=0,"",VLOOKUP(D4160,'Resources Final'!A:C,3,FALSE))</f>
        <v>Y</v>
      </c>
      <c r="L4160" s="3" t="str">
        <f>IF(VLOOKUP(D4160,'Resources Final'!A:D,4,FALSE)=0,"",VLOOKUP(D4160,'Resources Final'!A:D,4,FALSE))</f>
        <v/>
      </c>
      <c r="M4160" s="3" t="str">
        <f>IF(VLOOKUP(D4160,'Resources Final'!A:E,5,FALSE)=0,"",VLOOKUP(D4160,'Resources Final'!A:E,5,FALSE))</f>
        <v/>
      </c>
      <c r="N4160" s="7" t="str">
        <f>IF(VLOOKUP(D4160,'Resources Final'!A:F,6,FALSE)=0,"",VLOOKUP(D4160,'Resources Final'!A:F,6,FALSE))</f>
        <v/>
      </c>
      <c r="O4160" s="3" t="str">
        <f>IF(VLOOKUP(D4160,'Resources Final'!A:G,7,FALSE)=0,"",VLOOKUP(D4160,'Resources Final'!A:G,7,FALSE))</f>
        <v/>
      </c>
    </row>
    <row r="4161" spans="1:15" x14ac:dyDescent="0.2">
      <c r="A4161" s="11">
        <v>990</v>
      </c>
      <c r="B4161" s="11" t="str">
        <f t="shared" si="76"/>
        <v>Charles G. Koch Charitable Foundation_Southern Illinois University Foundation201711500</v>
      </c>
      <c r="C4161" s="11" t="s">
        <v>19</v>
      </c>
      <c r="D4161" s="11" t="s">
        <v>3370</v>
      </c>
      <c r="E4161" s="11" t="s">
        <v>3368</v>
      </c>
      <c r="F4161" s="4">
        <v>11500</v>
      </c>
      <c r="G4161" s="3">
        <v>2017</v>
      </c>
      <c r="H4161" s="3" t="s">
        <v>21</v>
      </c>
      <c r="I4161" s="12"/>
      <c r="J4161" s="3">
        <v>773</v>
      </c>
      <c r="K4161" s="3" t="str">
        <f>IF(VLOOKUP(D4161,'Resources Final'!A:C,3,FALSE)=0,"",VLOOKUP(D4161,'Resources Final'!A:C,3,FALSE))</f>
        <v/>
      </c>
      <c r="L4161" s="3" t="str">
        <f>IF(VLOOKUP(D4161,'Resources Final'!A:D,4,FALSE)=0,"",VLOOKUP(D4161,'Resources Final'!A:D,4,FALSE))</f>
        <v>Y</v>
      </c>
      <c r="M4161" s="3" t="str">
        <f>IF(VLOOKUP(D4161,'Resources Final'!A:E,5,FALSE)=0,"",VLOOKUP(D4161,'Resources Final'!A:E,5,FALSE))</f>
        <v/>
      </c>
      <c r="N4161" s="7" t="str">
        <f>IF(VLOOKUP(D4161,'Resources Final'!A:F,6,FALSE)=0,"",VLOOKUP(D4161,'Resources Final'!A:F,6,FALSE))</f>
        <v/>
      </c>
      <c r="O4161" s="3" t="str">
        <f>IF(VLOOKUP(D4161,'Resources Final'!A:G,7,FALSE)=0,"",VLOOKUP(D4161,'Resources Final'!A:G,7,FALSE))</f>
        <v/>
      </c>
    </row>
    <row r="4162" spans="1:15" x14ac:dyDescent="0.2">
      <c r="A4162" s="11">
        <v>990</v>
      </c>
      <c r="B4162" s="11" t="str">
        <f t="shared" si="76"/>
        <v>Charles G. Koch Charitable Foundation_Libertas Institute20179235</v>
      </c>
      <c r="C4162" s="11" t="s">
        <v>19</v>
      </c>
      <c r="D4162" s="11" t="s">
        <v>2157</v>
      </c>
      <c r="E4162" s="11" t="s">
        <v>2157</v>
      </c>
      <c r="F4162" s="4">
        <v>9235</v>
      </c>
      <c r="G4162" s="3">
        <v>2017</v>
      </c>
      <c r="H4162" s="3" t="s">
        <v>21</v>
      </c>
      <c r="I4162" s="12"/>
      <c r="J4162" s="3">
        <v>774</v>
      </c>
      <c r="K4162" s="3" t="str">
        <f>IF(VLOOKUP(D4162,'Resources Final'!A:C,3,FALSE)=0,"",VLOOKUP(D4162,'Resources Final'!A:C,3,FALSE))</f>
        <v/>
      </c>
      <c r="L4162" s="3" t="str">
        <f>IF(VLOOKUP(D4162,'Resources Final'!A:D,4,FALSE)=0,"",VLOOKUP(D4162,'Resources Final'!A:D,4,FALSE))</f>
        <v/>
      </c>
      <c r="M4162" s="3" t="str">
        <f>IF(VLOOKUP(D4162,'Resources Final'!A:E,5,FALSE)=0,"",VLOOKUP(D4162,'Resources Final'!A:E,5,FALSE))</f>
        <v/>
      </c>
      <c r="N4162" s="7" t="str">
        <f>IF(VLOOKUP(D4162,'Resources Final'!A:F,6,FALSE)=0,"",VLOOKUP(D4162,'Resources Final'!A:F,6,FALSE))</f>
        <v>https://www.sourcewatch.org/index.php/Libertas_Institute</v>
      </c>
      <c r="O4162" s="3" t="str">
        <f>IF(VLOOKUP(D4162,'Resources Final'!A:G,7,FALSE)=0,"",VLOOKUP(D4162,'Resources Final'!A:G,7,FALSE))</f>
        <v>Sourcewatch</v>
      </c>
    </row>
    <row r="4163" spans="1:15" x14ac:dyDescent="0.2">
      <c r="A4163" s="11">
        <v>990</v>
      </c>
      <c r="B4163" s="11" t="str">
        <f t="shared" si="76"/>
        <v>Charles G. Koch Charitable Foundation_Young Americans for Liberty Foundation2017690000</v>
      </c>
      <c r="C4163" s="11" t="s">
        <v>19</v>
      </c>
      <c r="D4163" s="11" t="s">
        <v>4126</v>
      </c>
      <c r="E4163" s="11" t="s">
        <v>4124</v>
      </c>
      <c r="F4163" s="4">
        <v>690000</v>
      </c>
      <c r="G4163" s="3">
        <v>2017</v>
      </c>
      <c r="H4163" s="3" t="s">
        <v>21</v>
      </c>
      <c r="I4163" s="12"/>
      <c r="J4163" s="3">
        <v>775</v>
      </c>
      <c r="K4163" s="3" t="str">
        <f>IF(VLOOKUP(D4163,'Resources Final'!A:C,3,FALSE)=0,"",VLOOKUP(D4163,'Resources Final'!A:C,3,FALSE))</f>
        <v/>
      </c>
      <c r="L4163" s="3" t="str">
        <f>IF(VLOOKUP(D4163,'Resources Final'!A:D,4,FALSE)=0,"",VLOOKUP(D4163,'Resources Final'!A:D,4,FALSE))</f>
        <v/>
      </c>
      <c r="M4163" s="3" t="str">
        <f>IF(VLOOKUP(D4163,'Resources Final'!A:E,5,FALSE)=0,"",VLOOKUP(D4163,'Resources Final'!A:E,5,FALSE))</f>
        <v/>
      </c>
      <c r="N4163" s="7" t="str">
        <f>IF(VLOOKUP(D4163,'Resources Final'!A:F,6,FALSE)=0,"",VLOOKUP(D4163,'Resources Final'!A:F,6,FALSE))</f>
        <v>https://www.sourcewatch.org/index.php/Young_Americans_for_Liberty</v>
      </c>
      <c r="O4163" s="3" t="str">
        <f>IF(VLOOKUP(D4163,'Resources Final'!A:G,7,FALSE)=0,"",VLOOKUP(D4163,'Resources Final'!A:G,7,FALSE))</f>
        <v>Sourcewatch</v>
      </c>
    </row>
    <row r="4164" spans="1:15" x14ac:dyDescent="0.2">
      <c r="A4164" s="11">
        <v>990</v>
      </c>
      <c r="B4164" s="11" t="str">
        <f t="shared" si="76"/>
        <v>Charles G. Koch Charitable Foundation_Gannon University201711000</v>
      </c>
      <c r="C4164" s="11" t="s">
        <v>19</v>
      </c>
      <c r="D4164" s="11" t="s">
        <v>1344</v>
      </c>
      <c r="E4164" s="11" t="s">
        <v>1344</v>
      </c>
      <c r="F4164" s="4">
        <v>11000</v>
      </c>
      <c r="G4164" s="3">
        <v>2017</v>
      </c>
      <c r="H4164" s="3" t="s">
        <v>21</v>
      </c>
      <c r="I4164" s="12"/>
      <c r="J4164" s="3">
        <v>776</v>
      </c>
      <c r="K4164" s="3" t="str">
        <f>IF(VLOOKUP(D4164,'Resources Final'!A:C,3,FALSE)=0,"",VLOOKUP(D4164,'Resources Final'!A:C,3,FALSE))</f>
        <v/>
      </c>
      <c r="L4164" s="3" t="str">
        <f>IF(VLOOKUP(D4164,'Resources Final'!A:D,4,FALSE)=0,"",VLOOKUP(D4164,'Resources Final'!A:D,4,FALSE))</f>
        <v>Y</v>
      </c>
      <c r="M4164" s="3" t="str">
        <f>IF(VLOOKUP(D4164,'Resources Final'!A:E,5,FALSE)=0,"",VLOOKUP(D4164,'Resources Final'!A:E,5,FALSE))</f>
        <v/>
      </c>
      <c r="N4164" s="7" t="str">
        <f>IF(VLOOKUP(D4164,'Resources Final'!A:F,6,FALSE)=0,"",VLOOKUP(D4164,'Resources Final'!A:F,6,FALSE))</f>
        <v/>
      </c>
      <c r="O4164" s="3" t="str">
        <f>IF(VLOOKUP(D4164,'Resources Final'!A:G,7,FALSE)=0,"",VLOOKUP(D4164,'Resources Final'!A:G,7,FALSE))</f>
        <v/>
      </c>
    </row>
    <row r="4165" spans="1:15" x14ac:dyDescent="0.2">
      <c r="A4165" s="11">
        <v>990</v>
      </c>
      <c r="B4165" s="11" t="str">
        <f t="shared" si="76"/>
        <v>Charles G. Koch Charitable Foundation_Beronio20175355</v>
      </c>
      <c r="C4165" s="11" t="s">
        <v>19</v>
      </c>
      <c r="D4165" s="11" t="s">
        <v>412</v>
      </c>
      <c r="E4165" s="11" t="s">
        <v>412</v>
      </c>
      <c r="F4165" s="4">
        <v>5355</v>
      </c>
      <c r="G4165" s="3">
        <v>2017</v>
      </c>
      <c r="H4165" s="3" t="s">
        <v>21</v>
      </c>
      <c r="I4165" s="12" t="s">
        <v>31</v>
      </c>
      <c r="J4165" s="3">
        <v>777</v>
      </c>
      <c r="K4165" s="3" t="str">
        <f>IF(VLOOKUP(D4165,'Resources Final'!A:C,3,FALSE)=0,"",VLOOKUP(D4165,'Resources Final'!A:C,3,FALSE))</f>
        <v>Y</v>
      </c>
      <c r="L4165" s="3" t="str">
        <f>IF(VLOOKUP(D4165,'Resources Final'!A:D,4,FALSE)=0,"",VLOOKUP(D4165,'Resources Final'!A:D,4,FALSE))</f>
        <v/>
      </c>
      <c r="M4165" s="3" t="str">
        <f>IF(VLOOKUP(D4165,'Resources Final'!A:E,5,FALSE)=0,"",VLOOKUP(D4165,'Resources Final'!A:E,5,FALSE))</f>
        <v/>
      </c>
      <c r="N4165" s="7" t="str">
        <f>IF(VLOOKUP(D4165,'Resources Final'!A:F,6,FALSE)=0,"",VLOOKUP(D4165,'Resources Final'!A:F,6,FALSE))</f>
        <v/>
      </c>
      <c r="O4165" s="3" t="str">
        <f>IF(VLOOKUP(D4165,'Resources Final'!A:G,7,FALSE)=0,"",VLOOKUP(D4165,'Resources Final'!A:G,7,FALSE))</f>
        <v/>
      </c>
    </row>
    <row r="4166" spans="1:15" x14ac:dyDescent="0.2">
      <c r="A4166" s="11">
        <v>990</v>
      </c>
      <c r="B4166" s="11" t="str">
        <f t="shared" si="76"/>
        <v>Charles G. Koch Charitable Foundation_Niehoff20173150</v>
      </c>
      <c r="C4166" s="11" t="s">
        <v>19</v>
      </c>
      <c r="D4166" s="11" t="s">
        <v>2681</v>
      </c>
      <c r="E4166" s="11" t="s">
        <v>2681</v>
      </c>
      <c r="F4166" s="4">
        <v>3150</v>
      </c>
      <c r="G4166" s="3">
        <v>2017</v>
      </c>
      <c r="H4166" s="3" t="s">
        <v>21</v>
      </c>
      <c r="I4166" s="12" t="s">
        <v>31</v>
      </c>
      <c r="J4166" s="3">
        <v>778</v>
      </c>
      <c r="K4166" s="3" t="str">
        <f>IF(VLOOKUP(D4166,'Resources Final'!A:C,3,FALSE)=0,"",VLOOKUP(D4166,'Resources Final'!A:C,3,FALSE))</f>
        <v>Y</v>
      </c>
      <c r="L4166" s="3" t="str">
        <f>IF(VLOOKUP(D4166,'Resources Final'!A:D,4,FALSE)=0,"",VLOOKUP(D4166,'Resources Final'!A:D,4,FALSE))</f>
        <v/>
      </c>
      <c r="M4166" s="3" t="str">
        <f>IF(VLOOKUP(D4166,'Resources Final'!A:E,5,FALSE)=0,"",VLOOKUP(D4166,'Resources Final'!A:E,5,FALSE))</f>
        <v/>
      </c>
      <c r="N4166" s="7" t="str">
        <f>IF(VLOOKUP(D4166,'Resources Final'!A:F,6,FALSE)=0,"",VLOOKUP(D4166,'Resources Final'!A:F,6,FALSE))</f>
        <v/>
      </c>
      <c r="O4166" s="3" t="str">
        <f>IF(VLOOKUP(D4166,'Resources Final'!A:G,7,FALSE)=0,"",VLOOKUP(D4166,'Resources Final'!A:G,7,FALSE))</f>
        <v/>
      </c>
    </row>
    <row r="4167" spans="1:15" x14ac:dyDescent="0.2">
      <c r="A4167" s="11">
        <v>990</v>
      </c>
      <c r="B4167" s="11" t="str">
        <f t="shared" si="76"/>
        <v>Charles G. Koch Charitable Foundation_Guan20175418</v>
      </c>
      <c r="C4167" s="11" t="s">
        <v>19</v>
      </c>
      <c r="D4167" s="11" t="s">
        <v>1474</v>
      </c>
      <c r="E4167" s="11" t="s">
        <v>1474</v>
      </c>
      <c r="F4167" s="4">
        <v>5418</v>
      </c>
      <c r="G4167" s="3">
        <v>2017</v>
      </c>
      <c r="H4167" s="3" t="s">
        <v>21</v>
      </c>
      <c r="I4167" s="12" t="s">
        <v>31</v>
      </c>
      <c r="J4167" s="3">
        <v>779</v>
      </c>
      <c r="K4167" s="3" t="str">
        <f>IF(VLOOKUP(D4167,'Resources Final'!A:C,3,FALSE)=0,"",VLOOKUP(D4167,'Resources Final'!A:C,3,FALSE))</f>
        <v>Y</v>
      </c>
      <c r="L4167" s="3" t="str">
        <f>IF(VLOOKUP(D4167,'Resources Final'!A:D,4,FALSE)=0,"",VLOOKUP(D4167,'Resources Final'!A:D,4,FALSE))</f>
        <v/>
      </c>
      <c r="M4167" s="3" t="str">
        <f>IF(VLOOKUP(D4167,'Resources Final'!A:E,5,FALSE)=0,"",VLOOKUP(D4167,'Resources Final'!A:E,5,FALSE))</f>
        <v/>
      </c>
      <c r="N4167" s="7" t="str">
        <f>IF(VLOOKUP(D4167,'Resources Final'!A:F,6,FALSE)=0,"",VLOOKUP(D4167,'Resources Final'!A:F,6,FALSE))</f>
        <v/>
      </c>
      <c r="O4167" s="3" t="str">
        <f>IF(VLOOKUP(D4167,'Resources Final'!A:G,7,FALSE)=0,"",VLOOKUP(D4167,'Resources Final'!A:G,7,FALSE))</f>
        <v/>
      </c>
    </row>
    <row r="4168" spans="1:15" x14ac:dyDescent="0.2">
      <c r="A4168" s="11">
        <v>990</v>
      </c>
      <c r="B4168" s="11" t="str">
        <f t="shared" si="76"/>
        <v>Charles G. Koch Charitable Foundation_Friend20175355</v>
      </c>
      <c r="C4168" s="11" t="s">
        <v>19</v>
      </c>
      <c r="D4168" s="11" t="s">
        <v>1302</v>
      </c>
      <c r="E4168" s="11" t="s">
        <v>1302</v>
      </c>
      <c r="F4168" s="4">
        <v>5355</v>
      </c>
      <c r="G4168" s="3">
        <v>2017</v>
      </c>
      <c r="H4168" s="3" t="s">
        <v>21</v>
      </c>
      <c r="I4168" s="12" t="s">
        <v>31</v>
      </c>
      <c r="J4168" s="3">
        <v>780</v>
      </c>
      <c r="K4168" s="3" t="str">
        <f>IF(VLOOKUP(D4168,'Resources Final'!A:C,3,FALSE)=0,"",VLOOKUP(D4168,'Resources Final'!A:C,3,FALSE))</f>
        <v>Y</v>
      </c>
      <c r="L4168" s="3" t="str">
        <f>IF(VLOOKUP(D4168,'Resources Final'!A:D,4,FALSE)=0,"",VLOOKUP(D4168,'Resources Final'!A:D,4,FALSE))</f>
        <v/>
      </c>
      <c r="M4168" s="3" t="str">
        <f>IF(VLOOKUP(D4168,'Resources Final'!A:E,5,FALSE)=0,"",VLOOKUP(D4168,'Resources Final'!A:E,5,FALSE))</f>
        <v/>
      </c>
      <c r="N4168" s="7" t="str">
        <f>IF(VLOOKUP(D4168,'Resources Final'!A:F,6,FALSE)=0,"",VLOOKUP(D4168,'Resources Final'!A:F,6,FALSE))</f>
        <v/>
      </c>
      <c r="O4168" s="3" t="str">
        <f>IF(VLOOKUP(D4168,'Resources Final'!A:G,7,FALSE)=0,"",VLOOKUP(D4168,'Resources Final'!A:G,7,FALSE))</f>
        <v/>
      </c>
    </row>
    <row r="4169" spans="1:15" x14ac:dyDescent="0.2">
      <c r="A4169" s="11">
        <v>990</v>
      </c>
      <c r="B4169" s="11" t="str">
        <f t="shared" si="76"/>
        <v>Charles G. Koch Charitable Foundation_Ohio Northern University201714500</v>
      </c>
      <c r="C4169" s="11" t="s">
        <v>19</v>
      </c>
      <c r="D4169" s="11" t="s">
        <v>2734</v>
      </c>
      <c r="E4169" s="11" t="s">
        <v>2734</v>
      </c>
      <c r="F4169" s="4">
        <v>14500</v>
      </c>
      <c r="G4169" s="3">
        <v>2017</v>
      </c>
      <c r="H4169" s="3" t="s">
        <v>21</v>
      </c>
      <c r="I4169" s="12"/>
      <c r="J4169" s="3">
        <v>781</v>
      </c>
      <c r="K4169" s="3" t="str">
        <f>IF(VLOOKUP(D4169,'Resources Final'!A:C,3,FALSE)=0,"",VLOOKUP(D4169,'Resources Final'!A:C,3,FALSE))</f>
        <v/>
      </c>
      <c r="L4169" s="3" t="str">
        <f>IF(VLOOKUP(D4169,'Resources Final'!A:D,4,FALSE)=0,"",VLOOKUP(D4169,'Resources Final'!A:D,4,FALSE))</f>
        <v>Y</v>
      </c>
      <c r="M4169" s="3" t="str">
        <f>IF(VLOOKUP(D4169,'Resources Final'!A:E,5,FALSE)=0,"",VLOOKUP(D4169,'Resources Final'!A:E,5,FALSE))</f>
        <v/>
      </c>
      <c r="N4169" s="7" t="str">
        <f>IF(VLOOKUP(D4169,'Resources Final'!A:F,6,FALSE)=0,"",VLOOKUP(D4169,'Resources Final'!A:F,6,FALSE))</f>
        <v/>
      </c>
      <c r="O4169" s="3" t="str">
        <f>IF(VLOOKUP(D4169,'Resources Final'!A:G,7,FALSE)=0,"",VLOOKUP(D4169,'Resources Final'!A:G,7,FALSE))</f>
        <v/>
      </c>
    </row>
    <row r="4170" spans="1:15" x14ac:dyDescent="0.2">
      <c r="A4170" s="11">
        <v>990</v>
      </c>
      <c r="B4170" s="11" t="str">
        <f t="shared" si="76"/>
        <v>Charles G. Koch Charitable Foundation_Clary20173150</v>
      </c>
      <c r="C4170" s="11" t="s">
        <v>19</v>
      </c>
      <c r="D4170" s="11" t="s">
        <v>747</v>
      </c>
      <c r="E4170" s="11" t="s">
        <v>747</v>
      </c>
      <c r="F4170" s="4">
        <v>3150</v>
      </c>
      <c r="G4170" s="3">
        <v>2017</v>
      </c>
      <c r="H4170" s="3" t="s">
        <v>21</v>
      </c>
      <c r="I4170" s="12" t="s">
        <v>31</v>
      </c>
      <c r="J4170" s="3">
        <v>782</v>
      </c>
      <c r="K4170" s="3" t="str">
        <f>IF(VLOOKUP(D4170,'Resources Final'!A:C,3,FALSE)=0,"",VLOOKUP(D4170,'Resources Final'!A:C,3,FALSE))</f>
        <v>Y</v>
      </c>
      <c r="L4170" s="3" t="str">
        <f>IF(VLOOKUP(D4170,'Resources Final'!A:D,4,FALSE)=0,"",VLOOKUP(D4170,'Resources Final'!A:D,4,FALSE))</f>
        <v/>
      </c>
      <c r="M4170" s="3" t="str">
        <f>IF(VLOOKUP(D4170,'Resources Final'!A:E,5,FALSE)=0,"",VLOOKUP(D4170,'Resources Final'!A:E,5,FALSE))</f>
        <v/>
      </c>
      <c r="N4170" s="7" t="str">
        <f>IF(VLOOKUP(D4170,'Resources Final'!A:F,6,FALSE)=0,"",VLOOKUP(D4170,'Resources Final'!A:F,6,FALSE))</f>
        <v/>
      </c>
      <c r="O4170" s="3" t="str">
        <f>IF(VLOOKUP(D4170,'Resources Final'!A:G,7,FALSE)=0,"",VLOOKUP(D4170,'Resources Final'!A:G,7,FALSE))</f>
        <v/>
      </c>
    </row>
    <row r="4171" spans="1:15" x14ac:dyDescent="0.2">
      <c r="A4171" s="11">
        <v>990</v>
      </c>
      <c r="B4171" s="11" t="str">
        <f t="shared" si="76"/>
        <v>Charles G. Koch Charitable Foundation_Wilkins20173825</v>
      </c>
      <c r="C4171" s="11" t="s">
        <v>19</v>
      </c>
      <c r="D4171" s="11" t="s">
        <v>4033</v>
      </c>
      <c r="E4171" s="11" t="s">
        <v>4033</v>
      </c>
      <c r="F4171" s="4">
        <v>3825</v>
      </c>
      <c r="G4171" s="3">
        <v>2017</v>
      </c>
      <c r="H4171" s="3" t="s">
        <v>21</v>
      </c>
      <c r="I4171" s="12" t="s">
        <v>31</v>
      </c>
      <c r="J4171" s="3">
        <v>783</v>
      </c>
      <c r="K4171" s="3" t="str">
        <f>IF(VLOOKUP(D4171,'Resources Final'!A:C,3,FALSE)=0,"",VLOOKUP(D4171,'Resources Final'!A:C,3,FALSE))</f>
        <v>Y</v>
      </c>
      <c r="L4171" s="3" t="str">
        <f>IF(VLOOKUP(D4171,'Resources Final'!A:D,4,FALSE)=0,"",VLOOKUP(D4171,'Resources Final'!A:D,4,FALSE))</f>
        <v/>
      </c>
      <c r="M4171" s="3" t="str">
        <f>IF(VLOOKUP(D4171,'Resources Final'!A:E,5,FALSE)=0,"",VLOOKUP(D4171,'Resources Final'!A:E,5,FALSE))</f>
        <v/>
      </c>
      <c r="N4171" s="7" t="str">
        <f>IF(VLOOKUP(D4171,'Resources Final'!A:F,6,FALSE)=0,"",VLOOKUP(D4171,'Resources Final'!A:F,6,FALSE))</f>
        <v/>
      </c>
      <c r="O4171" s="3" t="str">
        <f>IF(VLOOKUP(D4171,'Resources Final'!A:G,7,FALSE)=0,"",VLOOKUP(D4171,'Resources Final'!A:G,7,FALSE))</f>
        <v/>
      </c>
    </row>
    <row r="4172" spans="1:15" x14ac:dyDescent="0.2">
      <c r="A4172" s="11">
        <v>990</v>
      </c>
      <c r="B4172" s="11" t="str">
        <f t="shared" si="76"/>
        <v>Charles G. Koch Charitable Foundation_Antram20173600</v>
      </c>
      <c r="C4172" s="11" t="s">
        <v>19</v>
      </c>
      <c r="D4172" s="11" t="s">
        <v>242</v>
      </c>
      <c r="E4172" s="11" t="s">
        <v>242</v>
      </c>
      <c r="F4172" s="4">
        <v>3600</v>
      </c>
      <c r="G4172" s="3">
        <v>2017</v>
      </c>
      <c r="H4172" s="3" t="s">
        <v>21</v>
      </c>
      <c r="I4172" s="12" t="s">
        <v>31</v>
      </c>
      <c r="J4172" s="3">
        <v>784</v>
      </c>
      <c r="K4172" s="3" t="str">
        <f>IF(VLOOKUP(D4172,'Resources Final'!A:C,3,FALSE)=0,"",VLOOKUP(D4172,'Resources Final'!A:C,3,FALSE))</f>
        <v>Y</v>
      </c>
      <c r="L4172" s="3" t="str">
        <f>IF(VLOOKUP(D4172,'Resources Final'!A:D,4,FALSE)=0,"",VLOOKUP(D4172,'Resources Final'!A:D,4,FALSE))</f>
        <v/>
      </c>
      <c r="M4172" s="3" t="str">
        <f>IF(VLOOKUP(D4172,'Resources Final'!A:E,5,FALSE)=0,"",VLOOKUP(D4172,'Resources Final'!A:E,5,FALSE))</f>
        <v/>
      </c>
      <c r="N4172" s="7" t="str">
        <f>IF(VLOOKUP(D4172,'Resources Final'!A:F,6,FALSE)=0,"",VLOOKUP(D4172,'Resources Final'!A:F,6,FALSE))</f>
        <v/>
      </c>
      <c r="O4172" s="3" t="str">
        <f>IF(VLOOKUP(D4172,'Resources Final'!A:G,7,FALSE)=0,"",VLOOKUP(D4172,'Resources Final'!A:G,7,FALSE))</f>
        <v/>
      </c>
    </row>
    <row r="4173" spans="1:15" x14ac:dyDescent="0.2">
      <c r="A4173" s="11">
        <v>990</v>
      </c>
      <c r="B4173" s="11" t="str">
        <f t="shared" si="76"/>
        <v>Charles G. Koch Charitable Foundation_O'Connor20174914</v>
      </c>
      <c r="C4173" s="11" t="s">
        <v>19</v>
      </c>
      <c r="D4173" s="11" t="s">
        <v>2721</v>
      </c>
      <c r="E4173" s="11" t="s">
        <v>2721</v>
      </c>
      <c r="F4173" s="4">
        <v>4914</v>
      </c>
      <c r="G4173" s="3">
        <v>2017</v>
      </c>
      <c r="H4173" s="3" t="s">
        <v>21</v>
      </c>
      <c r="I4173" s="12" t="s">
        <v>31</v>
      </c>
      <c r="J4173" s="3">
        <v>785</v>
      </c>
      <c r="K4173" s="3" t="str">
        <f>IF(VLOOKUP(D4173,'Resources Final'!A:C,3,FALSE)=0,"",VLOOKUP(D4173,'Resources Final'!A:C,3,FALSE))</f>
        <v>Y</v>
      </c>
      <c r="L4173" s="3" t="str">
        <f>IF(VLOOKUP(D4173,'Resources Final'!A:D,4,FALSE)=0,"",VLOOKUP(D4173,'Resources Final'!A:D,4,FALSE))</f>
        <v/>
      </c>
      <c r="M4173" s="3" t="str">
        <f>IF(VLOOKUP(D4173,'Resources Final'!A:E,5,FALSE)=0,"",VLOOKUP(D4173,'Resources Final'!A:E,5,FALSE))</f>
        <v/>
      </c>
      <c r="N4173" s="7" t="str">
        <f>IF(VLOOKUP(D4173,'Resources Final'!A:F,6,FALSE)=0,"",VLOOKUP(D4173,'Resources Final'!A:F,6,FALSE))</f>
        <v/>
      </c>
      <c r="O4173" s="3" t="str">
        <f>IF(VLOOKUP(D4173,'Resources Final'!A:G,7,FALSE)=0,"",VLOOKUP(D4173,'Resources Final'!A:G,7,FALSE))</f>
        <v/>
      </c>
    </row>
    <row r="4174" spans="1:15" x14ac:dyDescent="0.2">
      <c r="A4174" s="11">
        <v>990</v>
      </c>
      <c r="B4174" s="11" t="str">
        <f t="shared" si="76"/>
        <v>Charles G. Koch Charitable Foundation_University of Kentucky Research Foundation201710000</v>
      </c>
      <c r="C4174" s="11" t="s">
        <v>19</v>
      </c>
      <c r="D4174" s="11" t="s">
        <v>3767</v>
      </c>
      <c r="E4174" s="11" t="s">
        <v>3766</v>
      </c>
      <c r="F4174" s="4">
        <v>10000</v>
      </c>
      <c r="G4174" s="3">
        <v>2017</v>
      </c>
      <c r="H4174" s="3" t="s">
        <v>21</v>
      </c>
      <c r="I4174" s="12"/>
      <c r="J4174" s="3">
        <v>786</v>
      </c>
      <c r="K4174" s="3" t="str">
        <f>IF(VLOOKUP(D4174,'Resources Final'!A:C,3,FALSE)=0,"",VLOOKUP(D4174,'Resources Final'!A:C,3,FALSE))</f>
        <v/>
      </c>
      <c r="L4174" s="3" t="str">
        <f>IF(VLOOKUP(D4174,'Resources Final'!A:D,4,FALSE)=0,"",VLOOKUP(D4174,'Resources Final'!A:D,4,FALSE))</f>
        <v>Y</v>
      </c>
      <c r="M4174" s="3" t="str">
        <f>IF(VLOOKUP(D4174,'Resources Final'!A:E,5,FALSE)=0,"",VLOOKUP(D4174,'Resources Final'!A:E,5,FALSE))</f>
        <v/>
      </c>
      <c r="N4174" s="7" t="str">
        <f>IF(VLOOKUP(D4174,'Resources Final'!A:F,6,FALSE)=0,"",VLOOKUP(D4174,'Resources Final'!A:F,6,FALSE))</f>
        <v/>
      </c>
      <c r="O4174" s="3" t="str">
        <f>IF(VLOOKUP(D4174,'Resources Final'!A:G,7,FALSE)=0,"",VLOOKUP(D4174,'Resources Final'!A:G,7,FALSE))</f>
        <v/>
      </c>
    </row>
    <row r="4175" spans="1:15" x14ac:dyDescent="0.2">
      <c r="A4175" s="11">
        <v>990</v>
      </c>
      <c r="B4175" s="11" t="str">
        <f t="shared" si="76"/>
        <v>Charles G. Koch Charitable Foundation_University of Colorado - Colorado Springs201765500</v>
      </c>
      <c r="C4175" s="11" t="s">
        <v>19</v>
      </c>
      <c r="D4175" s="11" t="s">
        <v>3750</v>
      </c>
      <c r="E4175" s="11" t="s">
        <v>3023</v>
      </c>
      <c r="F4175" s="4">
        <v>65500</v>
      </c>
      <c r="G4175" s="3">
        <v>2017</v>
      </c>
      <c r="H4175" s="3" t="s">
        <v>21</v>
      </c>
      <c r="I4175" s="12"/>
      <c r="J4175" s="3">
        <v>787</v>
      </c>
      <c r="K4175" s="3" t="str">
        <f>IF(VLOOKUP(D4175,'Resources Final'!A:C,3,FALSE)=0,"",VLOOKUP(D4175,'Resources Final'!A:C,3,FALSE))</f>
        <v/>
      </c>
      <c r="L4175" s="3" t="str">
        <f>IF(VLOOKUP(D4175,'Resources Final'!A:D,4,FALSE)=0,"",VLOOKUP(D4175,'Resources Final'!A:D,4,FALSE))</f>
        <v>Y</v>
      </c>
      <c r="M4175" s="3" t="str">
        <f>IF(VLOOKUP(D4175,'Resources Final'!A:E,5,FALSE)=0,"",VLOOKUP(D4175,'Resources Final'!A:E,5,FALSE))</f>
        <v/>
      </c>
      <c r="N4175" s="7" t="str">
        <f>IF(VLOOKUP(D4175,'Resources Final'!A:F,6,FALSE)=0,"",VLOOKUP(D4175,'Resources Final'!A:F,6,FALSE))</f>
        <v/>
      </c>
      <c r="O4175" s="3" t="str">
        <f>IF(VLOOKUP(D4175,'Resources Final'!A:G,7,FALSE)=0,"",VLOOKUP(D4175,'Resources Final'!A:G,7,FALSE))</f>
        <v/>
      </c>
    </row>
    <row r="4176" spans="1:15" x14ac:dyDescent="0.2">
      <c r="A4176" s="11">
        <v>990</v>
      </c>
      <c r="B4176" s="11" t="str">
        <f t="shared" si="76"/>
        <v>Charles G. Koch Charitable Foundation_Karsten20173150</v>
      </c>
      <c r="C4176" s="11" t="s">
        <v>19</v>
      </c>
      <c r="D4176" s="11" t="s">
        <v>1960</v>
      </c>
      <c r="E4176" s="11" t="s">
        <v>1960</v>
      </c>
      <c r="F4176" s="4">
        <v>3150</v>
      </c>
      <c r="G4176" s="3">
        <v>2017</v>
      </c>
      <c r="H4176" s="3" t="s">
        <v>21</v>
      </c>
      <c r="I4176" s="12" t="s">
        <v>31</v>
      </c>
      <c r="J4176" s="3">
        <v>788</v>
      </c>
      <c r="K4176" s="3" t="str">
        <f>IF(VLOOKUP(D4176,'Resources Final'!A:C,3,FALSE)=0,"",VLOOKUP(D4176,'Resources Final'!A:C,3,FALSE))</f>
        <v>Y</v>
      </c>
      <c r="L4176" s="3" t="str">
        <f>IF(VLOOKUP(D4176,'Resources Final'!A:D,4,FALSE)=0,"",VLOOKUP(D4176,'Resources Final'!A:D,4,FALSE))</f>
        <v/>
      </c>
      <c r="M4176" s="3" t="str">
        <f>IF(VLOOKUP(D4176,'Resources Final'!A:E,5,FALSE)=0,"",VLOOKUP(D4176,'Resources Final'!A:E,5,FALSE))</f>
        <v/>
      </c>
      <c r="N4176" s="7" t="str">
        <f>IF(VLOOKUP(D4176,'Resources Final'!A:F,6,FALSE)=0,"",VLOOKUP(D4176,'Resources Final'!A:F,6,FALSE))</f>
        <v/>
      </c>
      <c r="O4176" s="3" t="str">
        <f>IF(VLOOKUP(D4176,'Resources Final'!A:G,7,FALSE)=0,"",VLOOKUP(D4176,'Resources Final'!A:G,7,FALSE))</f>
        <v/>
      </c>
    </row>
    <row r="4177" spans="1:15" x14ac:dyDescent="0.2">
      <c r="A4177" s="11">
        <v>990</v>
      </c>
      <c r="B4177" s="11" t="str">
        <f t="shared" si="76"/>
        <v>Charles G. Koch Charitable Foundation_Miller20173825</v>
      </c>
      <c r="C4177" s="11" t="s">
        <v>19</v>
      </c>
      <c r="D4177" s="11" t="s">
        <v>2462</v>
      </c>
      <c r="E4177" s="11" t="s">
        <v>2462</v>
      </c>
      <c r="F4177" s="4">
        <v>3825</v>
      </c>
      <c r="G4177" s="3">
        <v>2017</v>
      </c>
      <c r="H4177" s="3" t="s">
        <v>21</v>
      </c>
      <c r="I4177" s="12" t="s">
        <v>31</v>
      </c>
      <c r="J4177" s="3">
        <v>789</v>
      </c>
      <c r="K4177" s="3" t="str">
        <f>IF(VLOOKUP(D4177,'Resources Final'!A:C,3,FALSE)=0,"",VLOOKUP(D4177,'Resources Final'!A:C,3,FALSE))</f>
        <v>Y</v>
      </c>
      <c r="L4177" s="3" t="str">
        <f>IF(VLOOKUP(D4177,'Resources Final'!A:D,4,FALSE)=0,"",VLOOKUP(D4177,'Resources Final'!A:D,4,FALSE))</f>
        <v/>
      </c>
      <c r="M4177" s="3" t="str">
        <f>IF(VLOOKUP(D4177,'Resources Final'!A:E,5,FALSE)=0,"",VLOOKUP(D4177,'Resources Final'!A:E,5,FALSE))</f>
        <v/>
      </c>
      <c r="N4177" s="7" t="str">
        <f>IF(VLOOKUP(D4177,'Resources Final'!A:F,6,FALSE)=0,"",VLOOKUP(D4177,'Resources Final'!A:F,6,FALSE))</f>
        <v/>
      </c>
      <c r="O4177" s="3" t="str">
        <f>IF(VLOOKUP(D4177,'Resources Final'!A:G,7,FALSE)=0,"",VLOOKUP(D4177,'Resources Final'!A:G,7,FALSE))</f>
        <v/>
      </c>
    </row>
    <row r="4178" spans="1:15" x14ac:dyDescent="0.2">
      <c r="A4178" s="11">
        <v>990</v>
      </c>
      <c r="B4178" s="11" t="str">
        <f t="shared" si="76"/>
        <v>Charles G. Koch Charitable Foundation_Robertson20175229</v>
      </c>
      <c r="C4178" s="11" t="s">
        <v>19</v>
      </c>
      <c r="D4178" s="11" t="s">
        <v>3083</v>
      </c>
      <c r="E4178" s="11" t="s">
        <v>3083</v>
      </c>
      <c r="F4178" s="4">
        <v>5229</v>
      </c>
      <c r="G4178" s="3">
        <v>2017</v>
      </c>
      <c r="H4178" s="3" t="s">
        <v>21</v>
      </c>
      <c r="I4178" s="12" t="s">
        <v>31</v>
      </c>
      <c r="J4178" s="3">
        <v>790</v>
      </c>
      <c r="K4178" s="3" t="str">
        <f>IF(VLOOKUP(D4178,'Resources Final'!A:C,3,FALSE)=0,"",VLOOKUP(D4178,'Resources Final'!A:C,3,FALSE))</f>
        <v>Y</v>
      </c>
      <c r="L4178" s="3" t="str">
        <f>IF(VLOOKUP(D4178,'Resources Final'!A:D,4,FALSE)=0,"",VLOOKUP(D4178,'Resources Final'!A:D,4,FALSE))</f>
        <v/>
      </c>
      <c r="M4178" s="3" t="str">
        <f>IF(VLOOKUP(D4178,'Resources Final'!A:E,5,FALSE)=0,"",VLOOKUP(D4178,'Resources Final'!A:E,5,FALSE))</f>
        <v/>
      </c>
      <c r="N4178" s="7" t="str">
        <f>IF(VLOOKUP(D4178,'Resources Final'!A:F,6,FALSE)=0,"",VLOOKUP(D4178,'Resources Final'!A:F,6,FALSE))</f>
        <v/>
      </c>
      <c r="O4178" s="3" t="str">
        <f>IF(VLOOKUP(D4178,'Resources Final'!A:G,7,FALSE)=0,"",VLOOKUP(D4178,'Resources Final'!A:G,7,FALSE))</f>
        <v/>
      </c>
    </row>
    <row r="4179" spans="1:15" x14ac:dyDescent="0.2">
      <c r="A4179" s="11">
        <v>990</v>
      </c>
      <c r="B4179" s="11" t="str">
        <f t="shared" si="76"/>
        <v>Charles G. Koch Charitable Foundation_CSU Chico Foundation201756500</v>
      </c>
      <c r="C4179" s="11" t="s">
        <v>19</v>
      </c>
      <c r="D4179" s="11" t="s">
        <v>885</v>
      </c>
      <c r="E4179" s="11" t="s">
        <v>577</v>
      </c>
      <c r="F4179" s="4">
        <v>56500</v>
      </c>
      <c r="G4179" s="3">
        <v>2017</v>
      </c>
      <c r="H4179" s="3" t="s">
        <v>21</v>
      </c>
      <c r="I4179" s="12"/>
      <c r="J4179" s="3">
        <v>791</v>
      </c>
      <c r="K4179" s="3" t="str">
        <f>IF(VLOOKUP(D4179,'Resources Final'!A:C,3,FALSE)=0,"",VLOOKUP(D4179,'Resources Final'!A:C,3,FALSE))</f>
        <v/>
      </c>
      <c r="L4179" s="3" t="str">
        <f>IF(VLOOKUP(D4179,'Resources Final'!A:D,4,FALSE)=0,"",VLOOKUP(D4179,'Resources Final'!A:D,4,FALSE))</f>
        <v>Y</v>
      </c>
      <c r="M4179" s="3" t="str">
        <f>IF(VLOOKUP(D4179,'Resources Final'!A:E,5,FALSE)=0,"",VLOOKUP(D4179,'Resources Final'!A:E,5,FALSE))</f>
        <v/>
      </c>
      <c r="N4179" s="7" t="str">
        <f>IF(VLOOKUP(D4179,'Resources Final'!A:F,6,FALSE)=0,"",VLOOKUP(D4179,'Resources Final'!A:F,6,FALSE))</f>
        <v/>
      </c>
      <c r="O4179" s="3" t="str">
        <f>IF(VLOOKUP(D4179,'Resources Final'!A:G,7,FALSE)=0,"",VLOOKUP(D4179,'Resources Final'!A:G,7,FALSE))</f>
        <v/>
      </c>
    </row>
    <row r="4180" spans="1:15" x14ac:dyDescent="0.2">
      <c r="A4180" s="11">
        <v>990</v>
      </c>
      <c r="B4180" s="11" t="str">
        <f t="shared" si="76"/>
        <v>Charles G. Koch Charitable Foundation_The Regents of the University of California201731000</v>
      </c>
      <c r="C4180" s="11" t="s">
        <v>19</v>
      </c>
      <c r="D4180" s="11" t="s">
        <v>3604</v>
      </c>
      <c r="E4180" s="11" t="s">
        <v>3021</v>
      </c>
      <c r="F4180" s="4">
        <v>31000</v>
      </c>
      <c r="G4180" s="3">
        <v>2017</v>
      </c>
      <c r="H4180" s="3" t="s">
        <v>21</v>
      </c>
      <c r="I4180" s="12"/>
      <c r="J4180" s="3">
        <v>792</v>
      </c>
      <c r="K4180" s="3" t="str">
        <f>IF(VLOOKUP(D4180,'Resources Final'!A:C,3,FALSE)=0,"",VLOOKUP(D4180,'Resources Final'!A:C,3,FALSE))</f>
        <v/>
      </c>
      <c r="L4180" s="3" t="str">
        <f>IF(VLOOKUP(D4180,'Resources Final'!A:D,4,FALSE)=0,"",VLOOKUP(D4180,'Resources Final'!A:D,4,FALSE))</f>
        <v>Y</v>
      </c>
      <c r="M4180" s="3" t="str">
        <f>IF(VLOOKUP(D4180,'Resources Final'!A:E,5,FALSE)=0,"",VLOOKUP(D4180,'Resources Final'!A:E,5,FALSE))</f>
        <v/>
      </c>
      <c r="N4180" s="7" t="str">
        <f>IF(VLOOKUP(D4180,'Resources Final'!A:F,6,FALSE)=0,"",VLOOKUP(D4180,'Resources Final'!A:F,6,FALSE))</f>
        <v/>
      </c>
      <c r="O4180" s="3" t="str">
        <f>IF(VLOOKUP(D4180,'Resources Final'!A:G,7,FALSE)=0,"",VLOOKUP(D4180,'Resources Final'!A:G,7,FALSE))</f>
        <v/>
      </c>
    </row>
    <row r="4181" spans="1:15" x14ac:dyDescent="0.2">
      <c r="A4181" s="11">
        <v>990</v>
      </c>
      <c r="B4181" s="11" t="str">
        <f t="shared" si="76"/>
        <v>Charles G. Koch Charitable Foundation_Johnson20173600</v>
      </c>
      <c r="C4181" s="11" t="s">
        <v>19</v>
      </c>
      <c r="D4181" s="11" t="s">
        <v>1859</v>
      </c>
      <c r="E4181" s="11" t="s">
        <v>1859</v>
      </c>
      <c r="F4181" s="4">
        <v>3600</v>
      </c>
      <c r="G4181" s="3">
        <v>2017</v>
      </c>
      <c r="H4181" s="3" t="s">
        <v>21</v>
      </c>
      <c r="I4181" s="12" t="s">
        <v>31</v>
      </c>
      <c r="J4181" s="3">
        <v>793</v>
      </c>
      <c r="K4181" s="3" t="str">
        <f>IF(VLOOKUP(D4181,'Resources Final'!A:C,3,FALSE)=0,"",VLOOKUP(D4181,'Resources Final'!A:C,3,FALSE))</f>
        <v>Y</v>
      </c>
      <c r="L4181" s="3" t="str">
        <f>IF(VLOOKUP(D4181,'Resources Final'!A:D,4,FALSE)=0,"",VLOOKUP(D4181,'Resources Final'!A:D,4,FALSE))</f>
        <v/>
      </c>
      <c r="M4181" s="3" t="str">
        <f>IF(VLOOKUP(D4181,'Resources Final'!A:E,5,FALSE)=0,"",VLOOKUP(D4181,'Resources Final'!A:E,5,FALSE))</f>
        <v/>
      </c>
      <c r="N4181" s="7" t="str">
        <f>IF(VLOOKUP(D4181,'Resources Final'!A:F,6,FALSE)=0,"",VLOOKUP(D4181,'Resources Final'!A:F,6,FALSE))</f>
        <v/>
      </c>
      <c r="O4181" s="3" t="str">
        <f>IF(VLOOKUP(D4181,'Resources Final'!A:G,7,FALSE)=0,"",VLOOKUP(D4181,'Resources Final'!A:G,7,FALSE))</f>
        <v/>
      </c>
    </row>
    <row r="4182" spans="1:15" x14ac:dyDescent="0.2">
      <c r="A4182" s="11">
        <v>990</v>
      </c>
      <c r="B4182" s="11" t="str">
        <f t="shared" si="76"/>
        <v>Charles G. Koch Charitable Foundation_Ashbrook Center at Ashland University201735000</v>
      </c>
      <c r="C4182" s="11" t="s">
        <v>19</v>
      </c>
      <c r="D4182" s="11" t="s">
        <v>270</v>
      </c>
      <c r="E4182" s="11" t="s">
        <v>271</v>
      </c>
      <c r="F4182" s="4">
        <v>35000</v>
      </c>
      <c r="G4182" s="3">
        <v>2017</v>
      </c>
      <c r="H4182" s="3" t="s">
        <v>21</v>
      </c>
      <c r="I4182" s="12"/>
      <c r="J4182" s="3">
        <v>794</v>
      </c>
      <c r="K4182" s="3" t="str">
        <f>IF(VLOOKUP(D4182,'Resources Final'!A:C,3,FALSE)=0,"",VLOOKUP(D4182,'Resources Final'!A:C,3,FALSE))</f>
        <v/>
      </c>
      <c r="L4182" s="3" t="str">
        <f>IF(VLOOKUP(D4182,'Resources Final'!A:D,4,FALSE)=0,"",VLOOKUP(D4182,'Resources Final'!A:D,4,FALSE))</f>
        <v>Y</v>
      </c>
      <c r="M4182" s="3" t="str">
        <f>IF(VLOOKUP(D4182,'Resources Final'!A:E,5,FALSE)=0,"",VLOOKUP(D4182,'Resources Final'!A:E,5,FALSE))</f>
        <v/>
      </c>
      <c r="N4182" s="7" t="str">
        <f>IF(VLOOKUP(D4182,'Resources Final'!A:F,6,FALSE)=0,"",VLOOKUP(D4182,'Resources Final'!A:F,6,FALSE))</f>
        <v/>
      </c>
      <c r="O4182" s="3" t="str">
        <f>IF(VLOOKUP(D4182,'Resources Final'!A:G,7,FALSE)=0,"",VLOOKUP(D4182,'Resources Final'!A:G,7,FALSE))</f>
        <v/>
      </c>
    </row>
    <row r="4183" spans="1:15" x14ac:dyDescent="0.2">
      <c r="A4183" s="11">
        <v>990</v>
      </c>
      <c r="B4183" s="11" t="str">
        <f t="shared" si="76"/>
        <v>Charles G. Koch Charitable Foundation_UC Regents - Berkeley20177500</v>
      </c>
      <c r="C4183" s="11" t="s">
        <v>19</v>
      </c>
      <c r="D4183" s="11" t="s">
        <v>3708</v>
      </c>
      <c r="E4183" s="11" t="s">
        <v>3021</v>
      </c>
      <c r="F4183" s="4">
        <v>7500</v>
      </c>
      <c r="G4183" s="3">
        <v>2017</v>
      </c>
      <c r="H4183" s="3" t="s">
        <v>21</v>
      </c>
      <c r="I4183" s="12"/>
      <c r="J4183" s="3">
        <v>795</v>
      </c>
      <c r="K4183" s="3" t="str">
        <f>IF(VLOOKUP(D4183,'Resources Final'!A:C,3,FALSE)=0,"",VLOOKUP(D4183,'Resources Final'!A:C,3,FALSE))</f>
        <v/>
      </c>
      <c r="L4183" s="3" t="str">
        <f>IF(VLOOKUP(D4183,'Resources Final'!A:D,4,FALSE)=0,"",VLOOKUP(D4183,'Resources Final'!A:D,4,FALSE))</f>
        <v>Y</v>
      </c>
      <c r="M4183" s="3" t="str">
        <f>IF(VLOOKUP(D4183,'Resources Final'!A:E,5,FALSE)=0,"",VLOOKUP(D4183,'Resources Final'!A:E,5,FALSE))</f>
        <v/>
      </c>
      <c r="N4183" s="7" t="str">
        <f>IF(VLOOKUP(D4183,'Resources Final'!A:F,6,FALSE)=0,"",VLOOKUP(D4183,'Resources Final'!A:F,6,FALSE))</f>
        <v/>
      </c>
      <c r="O4183" s="3" t="str">
        <f>IF(VLOOKUP(D4183,'Resources Final'!A:G,7,FALSE)=0,"",VLOOKUP(D4183,'Resources Final'!A:G,7,FALSE))</f>
        <v/>
      </c>
    </row>
    <row r="4184" spans="1:15" x14ac:dyDescent="0.2">
      <c r="A4184" s="11">
        <v>990</v>
      </c>
      <c r="B4184" s="11" t="str">
        <f t="shared" si="76"/>
        <v>Charles G. Koch Charitable Foundation_Seton Hall University201763900</v>
      </c>
      <c r="C4184" s="11" t="s">
        <v>19</v>
      </c>
      <c r="D4184" s="11" t="s">
        <v>3285</v>
      </c>
      <c r="E4184" s="11" t="s">
        <v>3285</v>
      </c>
      <c r="F4184" s="4">
        <v>63900</v>
      </c>
      <c r="G4184" s="3">
        <v>2017</v>
      </c>
      <c r="H4184" s="3" t="s">
        <v>21</v>
      </c>
      <c r="I4184" s="12"/>
      <c r="J4184" s="3">
        <v>796</v>
      </c>
      <c r="K4184" s="3" t="str">
        <f>IF(VLOOKUP(D4184,'Resources Final'!A:C,3,FALSE)=0,"",VLOOKUP(D4184,'Resources Final'!A:C,3,FALSE))</f>
        <v/>
      </c>
      <c r="L4184" s="3" t="str">
        <f>IF(VLOOKUP(D4184,'Resources Final'!A:D,4,FALSE)=0,"",VLOOKUP(D4184,'Resources Final'!A:D,4,FALSE))</f>
        <v>Y</v>
      </c>
      <c r="M4184" s="3" t="str">
        <f>IF(VLOOKUP(D4184,'Resources Final'!A:E,5,FALSE)=0,"",VLOOKUP(D4184,'Resources Final'!A:E,5,FALSE))</f>
        <v/>
      </c>
      <c r="N4184" s="7" t="str">
        <f>IF(VLOOKUP(D4184,'Resources Final'!A:F,6,FALSE)=0,"",VLOOKUP(D4184,'Resources Final'!A:F,6,FALSE))</f>
        <v/>
      </c>
      <c r="O4184" s="3" t="str">
        <f>IF(VLOOKUP(D4184,'Resources Final'!A:G,7,FALSE)=0,"",VLOOKUP(D4184,'Resources Final'!A:G,7,FALSE))</f>
        <v/>
      </c>
    </row>
    <row r="4185" spans="1:15" x14ac:dyDescent="0.2">
      <c r="A4185" s="11">
        <v>990</v>
      </c>
      <c r="B4185" s="11" t="str">
        <f t="shared" si="76"/>
        <v>Charles G. Koch Charitable Foundation_Conoshenti20173825</v>
      </c>
      <c r="C4185" s="11" t="s">
        <v>19</v>
      </c>
      <c r="D4185" s="11" t="s">
        <v>829</v>
      </c>
      <c r="E4185" s="11" t="s">
        <v>829</v>
      </c>
      <c r="F4185" s="4">
        <v>3825</v>
      </c>
      <c r="G4185" s="3">
        <v>2017</v>
      </c>
      <c r="H4185" s="3" t="s">
        <v>21</v>
      </c>
      <c r="I4185" s="12" t="s">
        <v>31</v>
      </c>
      <c r="J4185" s="3">
        <v>797</v>
      </c>
      <c r="K4185" s="3" t="str">
        <f>IF(VLOOKUP(D4185,'Resources Final'!A:C,3,FALSE)=0,"",VLOOKUP(D4185,'Resources Final'!A:C,3,FALSE))</f>
        <v>Y</v>
      </c>
      <c r="L4185" s="3" t="str">
        <f>IF(VLOOKUP(D4185,'Resources Final'!A:D,4,FALSE)=0,"",VLOOKUP(D4185,'Resources Final'!A:D,4,FALSE))</f>
        <v/>
      </c>
      <c r="M4185" s="3" t="str">
        <f>IF(VLOOKUP(D4185,'Resources Final'!A:E,5,FALSE)=0,"",VLOOKUP(D4185,'Resources Final'!A:E,5,FALSE))</f>
        <v/>
      </c>
      <c r="N4185" s="7" t="str">
        <f>IF(VLOOKUP(D4185,'Resources Final'!A:F,6,FALSE)=0,"",VLOOKUP(D4185,'Resources Final'!A:F,6,FALSE))</f>
        <v/>
      </c>
      <c r="O4185" s="3" t="str">
        <f>IF(VLOOKUP(D4185,'Resources Final'!A:G,7,FALSE)=0,"",VLOOKUP(D4185,'Resources Final'!A:G,7,FALSE))</f>
        <v/>
      </c>
    </row>
    <row r="4186" spans="1:15" x14ac:dyDescent="0.2">
      <c r="A4186" s="11">
        <v>990</v>
      </c>
      <c r="B4186" s="11" t="str">
        <f t="shared" si="76"/>
        <v>Charles G. Koch Charitable Foundation_Team Challenge Foundation Academy2017510000</v>
      </c>
      <c r="C4186" s="11" t="s">
        <v>19</v>
      </c>
      <c r="D4186" s="11" t="s">
        <v>3541</v>
      </c>
      <c r="E4186" s="11" t="s">
        <v>3541</v>
      </c>
      <c r="F4186" s="4">
        <v>510000</v>
      </c>
      <c r="G4186" s="3">
        <v>2017</v>
      </c>
      <c r="H4186" s="3" t="s">
        <v>21</v>
      </c>
      <c r="I4186" s="12"/>
      <c r="J4186" s="3">
        <v>798</v>
      </c>
      <c r="K4186" s="3" t="str">
        <f>IF(VLOOKUP(D4186,'Resources Final'!A:C,3,FALSE)=0,"",VLOOKUP(D4186,'Resources Final'!A:C,3,FALSE))</f>
        <v/>
      </c>
      <c r="L4186" s="3" t="str">
        <f>IF(VLOOKUP(D4186,'Resources Final'!A:D,4,FALSE)=0,"",VLOOKUP(D4186,'Resources Final'!A:D,4,FALSE))</f>
        <v>Y</v>
      </c>
      <c r="M4186" s="3" t="str">
        <f>IF(VLOOKUP(D4186,'Resources Final'!A:E,5,FALSE)=0,"",VLOOKUP(D4186,'Resources Final'!A:E,5,FALSE))</f>
        <v/>
      </c>
      <c r="N4186" s="7" t="str">
        <f>IF(VLOOKUP(D4186,'Resources Final'!A:F,6,FALSE)=0,"",VLOOKUP(D4186,'Resources Final'!A:F,6,FALSE))</f>
        <v/>
      </c>
      <c r="O4186" s="3" t="str">
        <f>IF(VLOOKUP(D4186,'Resources Final'!A:G,7,FALSE)=0,"",VLOOKUP(D4186,'Resources Final'!A:G,7,FALSE))</f>
        <v/>
      </c>
    </row>
    <row r="4187" spans="1:15" x14ac:dyDescent="0.2">
      <c r="A4187" s="11">
        <v>990</v>
      </c>
      <c r="B4187" s="11" t="str">
        <f t="shared" si="76"/>
        <v>Charles G. Koch Charitable Foundation_Birmingham Southern College20178500</v>
      </c>
      <c r="C4187" s="11" t="s">
        <v>19</v>
      </c>
      <c r="D4187" s="11" t="s">
        <v>435</v>
      </c>
      <c r="E4187" s="11" t="s">
        <v>435</v>
      </c>
      <c r="F4187" s="4">
        <v>8500</v>
      </c>
      <c r="G4187" s="3">
        <v>2017</v>
      </c>
      <c r="H4187" s="3" t="s">
        <v>21</v>
      </c>
      <c r="I4187" s="12"/>
      <c r="J4187" s="3">
        <v>799</v>
      </c>
      <c r="K4187" s="3" t="str">
        <f>IF(VLOOKUP(D4187,'Resources Final'!A:C,3,FALSE)=0,"",VLOOKUP(D4187,'Resources Final'!A:C,3,FALSE))</f>
        <v/>
      </c>
      <c r="L4187" s="3" t="str">
        <f>IF(VLOOKUP(D4187,'Resources Final'!A:D,4,FALSE)=0,"",VLOOKUP(D4187,'Resources Final'!A:D,4,FALSE))</f>
        <v>Y</v>
      </c>
      <c r="M4187" s="3" t="str">
        <f>IF(VLOOKUP(D4187,'Resources Final'!A:E,5,FALSE)=0,"",VLOOKUP(D4187,'Resources Final'!A:E,5,FALSE))</f>
        <v/>
      </c>
      <c r="N4187" s="7" t="str">
        <f>IF(VLOOKUP(D4187,'Resources Final'!A:F,6,FALSE)=0,"",VLOOKUP(D4187,'Resources Final'!A:F,6,FALSE))</f>
        <v/>
      </c>
      <c r="O4187" s="3" t="str">
        <f>IF(VLOOKUP(D4187,'Resources Final'!A:G,7,FALSE)=0,"",VLOOKUP(D4187,'Resources Final'!A:G,7,FALSE))</f>
        <v/>
      </c>
    </row>
    <row r="4188" spans="1:15" x14ac:dyDescent="0.2">
      <c r="A4188" s="11">
        <v>990</v>
      </c>
      <c r="B4188" s="11" t="str">
        <f t="shared" si="76"/>
        <v>Charles G. Koch Charitable Foundation_Amagi Productions20174000</v>
      </c>
      <c r="C4188" s="11" t="s">
        <v>19</v>
      </c>
      <c r="D4188" s="11" t="s">
        <v>175</v>
      </c>
      <c r="E4188" s="11" t="s">
        <v>175</v>
      </c>
      <c r="F4188" s="4">
        <v>4000</v>
      </c>
      <c r="G4188" s="3">
        <v>2017</v>
      </c>
      <c r="H4188" s="3" t="s">
        <v>21</v>
      </c>
      <c r="I4188" s="12"/>
      <c r="J4188" s="3">
        <v>800</v>
      </c>
      <c r="K4188" s="3" t="str">
        <f>IF(VLOOKUP(D4188,'Resources Final'!A:C,3,FALSE)=0,"",VLOOKUP(D4188,'Resources Final'!A:C,3,FALSE))</f>
        <v/>
      </c>
      <c r="L4188" s="3" t="str">
        <f>IF(VLOOKUP(D4188,'Resources Final'!A:D,4,FALSE)=0,"",VLOOKUP(D4188,'Resources Final'!A:D,4,FALSE))</f>
        <v/>
      </c>
      <c r="M4188" s="3" t="str">
        <f>IF(VLOOKUP(D4188,'Resources Final'!A:E,5,FALSE)=0,"",VLOOKUP(D4188,'Resources Final'!A:E,5,FALSE))</f>
        <v/>
      </c>
      <c r="N4188" s="7" t="str">
        <f>IF(VLOOKUP(D4188,'Resources Final'!A:F,6,FALSE)=0,"",VLOOKUP(D4188,'Resources Final'!A:F,6,FALSE))</f>
        <v/>
      </c>
      <c r="O4188" s="3" t="str">
        <f>IF(VLOOKUP(D4188,'Resources Final'!A:G,7,FALSE)=0,"",VLOOKUP(D4188,'Resources Final'!A:G,7,FALSE))</f>
        <v/>
      </c>
    </row>
    <row r="4189" spans="1:15" x14ac:dyDescent="0.2">
      <c r="A4189" s="11">
        <v>990</v>
      </c>
      <c r="B4189" s="11" t="str">
        <f t="shared" si="76"/>
        <v>Charles G. Koch Charitable Foundation_Fleck20173600</v>
      </c>
      <c r="C4189" s="11" t="s">
        <v>19</v>
      </c>
      <c r="D4189" s="11" t="s">
        <v>1223</v>
      </c>
      <c r="E4189" s="11" t="s">
        <v>1223</v>
      </c>
      <c r="F4189" s="4">
        <v>3600</v>
      </c>
      <c r="G4189" s="3">
        <v>2017</v>
      </c>
      <c r="H4189" s="3" t="s">
        <v>21</v>
      </c>
      <c r="I4189" s="12" t="s">
        <v>31</v>
      </c>
      <c r="J4189" s="3">
        <v>801</v>
      </c>
      <c r="K4189" s="3" t="str">
        <f>IF(VLOOKUP(D4189,'Resources Final'!A:C,3,FALSE)=0,"",VLOOKUP(D4189,'Resources Final'!A:C,3,FALSE))</f>
        <v>Y</v>
      </c>
      <c r="L4189" s="3" t="str">
        <f>IF(VLOOKUP(D4189,'Resources Final'!A:D,4,FALSE)=0,"",VLOOKUP(D4189,'Resources Final'!A:D,4,FALSE))</f>
        <v/>
      </c>
      <c r="M4189" s="3" t="str">
        <f>IF(VLOOKUP(D4189,'Resources Final'!A:E,5,FALSE)=0,"",VLOOKUP(D4189,'Resources Final'!A:E,5,FALSE))</f>
        <v/>
      </c>
      <c r="N4189" s="7" t="str">
        <f>IF(VLOOKUP(D4189,'Resources Final'!A:F,6,FALSE)=0,"",VLOOKUP(D4189,'Resources Final'!A:F,6,FALSE))</f>
        <v/>
      </c>
      <c r="O4189" s="3" t="str">
        <f>IF(VLOOKUP(D4189,'Resources Final'!A:G,7,FALSE)=0,"",VLOOKUP(D4189,'Resources Final'!A:G,7,FALSE))</f>
        <v/>
      </c>
    </row>
    <row r="4190" spans="1:15" x14ac:dyDescent="0.2">
      <c r="A4190" s="11">
        <v>990</v>
      </c>
      <c r="B4190" s="11" t="str">
        <f t="shared" si="76"/>
        <v>Charles G. Koch Charitable Foundation_Tschepik20173825</v>
      </c>
      <c r="C4190" s="11" t="s">
        <v>19</v>
      </c>
      <c r="D4190" s="11" t="s">
        <v>3696</v>
      </c>
      <c r="E4190" s="11" t="s">
        <v>3696</v>
      </c>
      <c r="F4190" s="4">
        <v>3825</v>
      </c>
      <c r="G4190" s="3">
        <v>2017</v>
      </c>
      <c r="H4190" s="3" t="s">
        <v>21</v>
      </c>
      <c r="I4190" s="12" t="s">
        <v>31</v>
      </c>
      <c r="J4190" s="3">
        <v>802</v>
      </c>
      <c r="K4190" s="3" t="str">
        <f>IF(VLOOKUP(D4190,'Resources Final'!A:C,3,FALSE)=0,"",VLOOKUP(D4190,'Resources Final'!A:C,3,FALSE))</f>
        <v>Y</v>
      </c>
      <c r="L4190" s="3" t="str">
        <f>IF(VLOOKUP(D4190,'Resources Final'!A:D,4,FALSE)=0,"",VLOOKUP(D4190,'Resources Final'!A:D,4,FALSE))</f>
        <v/>
      </c>
      <c r="M4190" s="3" t="str">
        <f>IF(VLOOKUP(D4190,'Resources Final'!A:E,5,FALSE)=0,"",VLOOKUP(D4190,'Resources Final'!A:E,5,FALSE))</f>
        <v/>
      </c>
      <c r="N4190" s="7" t="str">
        <f>IF(VLOOKUP(D4190,'Resources Final'!A:F,6,FALSE)=0,"",VLOOKUP(D4190,'Resources Final'!A:F,6,FALSE))</f>
        <v/>
      </c>
      <c r="O4190" s="3" t="str">
        <f>IF(VLOOKUP(D4190,'Resources Final'!A:G,7,FALSE)=0,"",VLOOKUP(D4190,'Resources Final'!A:G,7,FALSE))</f>
        <v/>
      </c>
    </row>
    <row r="4191" spans="1:15" x14ac:dyDescent="0.2">
      <c r="A4191" s="11">
        <v>990</v>
      </c>
      <c r="B4191" s="11" t="str">
        <f t="shared" si="76"/>
        <v>Charles G. Koch Charitable Foundation_Ohio University Foundation201780600</v>
      </c>
      <c r="C4191" s="11" t="s">
        <v>19</v>
      </c>
      <c r="D4191" s="11" t="s">
        <v>2739</v>
      </c>
      <c r="E4191" s="11" t="s">
        <v>2738</v>
      </c>
      <c r="F4191" s="4">
        <v>80600</v>
      </c>
      <c r="G4191" s="3">
        <v>2017</v>
      </c>
      <c r="H4191" s="3" t="s">
        <v>21</v>
      </c>
      <c r="I4191" s="12"/>
      <c r="J4191" s="3">
        <v>803</v>
      </c>
      <c r="K4191" s="3" t="str">
        <f>IF(VLOOKUP(D4191,'Resources Final'!A:C,3,FALSE)=0,"",VLOOKUP(D4191,'Resources Final'!A:C,3,FALSE))</f>
        <v/>
      </c>
      <c r="L4191" s="3" t="str">
        <f>IF(VLOOKUP(D4191,'Resources Final'!A:D,4,FALSE)=0,"",VLOOKUP(D4191,'Resources Final'!A:D,4,FALSE))</f>
        <v>Y</v>
      </c>
      <c r="M4191" s="3" t="str">
        <f>IF(VLOOKUP(D4191,'Resources Final'!A:E,5,FALSE)=0,"",VLOOKUP(D4191,'Resources Final'!A:E,5,FALSE))</f>
        <v/>
      </c>
      <c r="N4191" s="7" t="str">
        <f>IF(VLOOKUP(D4191,'Resources Final'!A:F,6,FALSE)=0,"",VLOOKUP(D4191,'Resources Final'!A:F,6,FALSE))</f>
        <v/>
      </c>
      <c r="O4191" s="3" t="str">
        <f>IF(VLOOKUP(D4191,'Resources Final'!A:G,7,FALSE)=0,"",VLOOKUP(D4191,'Resources Final'!A:G,7,FALSE))</f>
        <v/>
      </c>
    </row>
    <row r="4192" spans="1:15" x14ac:dyDescent="0.2">
      <c r="A4192" s="11">
        <v>990</v>
      </c>
      <c r="B4192" s="11" t="str">
        <f t="shared" si="76"/>
        <v>Charles G. Koch Charitable Foundation_Florida Southern College2017180000</v>
      </c>
      <c r="C4192" s="11" t="s">
        <v>19</v>
      </c>
      <c r="D4192" s="11" t="s">
        <v>1235</v>
      </c>
      <c r="E4192" s="11" t="s">
        <v>1235</v>
      </c>
      <c r="F4192" s="4">
        <v>180000</v>
      </c>
      <c r="G4192" s="3">
        <v>2017</v>
      </c>
      <c r="H4192" s="3" t="s">
        <v>21</v>
      </c>
      <c r="I4192" s="12"/>
      <c r="J4192" s="3">
        <v>804</v>
      </c>
      <c r="K4192" s="3" t="str">
        <f>IF(VLOOKUP(D4192,'Resources Final'!A:C,3,FALSE)=0,"",VLOOKUP(D4192,'Resources Final'!A:C,3,FALSE))</f>
        <v/>
      </c>
      <c r="L4192" s="3" t="str">
        <f>IF(VLOOKUP(D4192,'Resources Final'!A:D,4,FALSE)=0,"",VLOOKUP(D4192,'Resources Final'!A:D,4,FALSE))</f>
        <v>Y</v>
      </c>
      <c r="M4192" s="3" t="str">
        <f>IF(VLOOKUP(D4192,'Resources Final'!A:E,5,FALSE)=0,"",VLOOKUP(D4192,'Resources Final'!A:E,5,FALSE))</f>
        <v/>
      </c>
      <c r="N4192" s="7" t="str">
        <f>IF(VLOOKUP(D4192,'Resources Final'!A:F,6,FALSE)=0,"",VLOOKUP(D4192,'Resources Final'!A:F,6,FALSE))</f>
        <v/>
      </c>
      <c r="O4192" s="3" t="str">
        <f>IF(VLOOKUP(D4192,'Resources Final'!A:G,7,FALSE)=0,"",VLOOKUP(D4192,'Resources Final'!A:G,7,FALSE))</f>
        <v/>
      </c>
    </row>
    <row r="4193" spans="1:15" x14ac:dyDescent="0.2">
      <c r="A4193" s="11">
        <v>990</v>
      </c>
      <c r="B4193" s="11" t="str">
        <f t="shared" si="76"/>
        <v>Charles G. Koch Charitable Foundation_Quinn20175355</v>
      </c>
      <c r="C4193" s="11" t="s">
        <v>19</v>
      </c>
      <c r="D4193" s="11" t="s">
        <v>2932</v>
      </c>
      <c r="E4193" s="11" t="s">
        <v>2932</v>
      </c>
      <c r="F4193" s="4">
        <v>5355</v>
      </c>
      <c r="G4193" s="3">
        <v>2017</v>
      </c>
      <c r="H4193" s="3" t="s">
        <v>21</v>
      </c>
      <c r="I4193" s="12" t="s">
        <v>31</v>
      </c>
      <c r="J4193" s="3">
        <v>805</v>
      </c>
      <c r="K4193" s="3" t="str">
        <f>IF(VLOOKUP(D4193,'Resources Final'!A:C,3,FALSE)=0,"",VLOOKUP(D4193,'Resources Final'!A:C,3,FALSE))</f>
        <v>Y</v>
      </c>
      <c r="L4193" s="3" t="str">
        <f>IF(VLOOKUP(D4193,'Resources Final'!A:D,4,FALSE)=0,"",VLOOKUP(D4193,'Resources Final'!A:D,4,FALSE))</f>
        <v/>
      </c>
      <c r="M4193" s="3" t="str">
        <f>IF(VLOOKUP(D4193,'Resources Final'!A:E,5,FALSE)=0,"",VLOOKUP(D4193,'Resources Final'!A:E,5,FALSE))</f>
        <v/>
      </c>
      <c r="N4193" s="7" t="str">
        <f>IF(VLOOKUP(D4193,'Resources Final'!A:F,6,FALSE)=0,"",VLOOKUP(D4193,'Resources Final'!A:F,6,FALSE))</f>
        <v/>
      </c>
      <c r="O4193" s="3" t="str">
        <f>IF(VLOOKUP(D4193,'Resources Final'!A:G,7,FALSE)=0,"",VLOOKUP(D4193,'Resources Final'!A:G,7,FALSE))</f>
        <v/>
      </c>
    </row>
    <row r="4194" spans="1:15" x14ac:dyDescent="0.2">
      <c r="A4194" s="11">
        <v>990</v>
      </c>
      <c r="B4194" s="11" t="str">
        <f t="shared" si="76"/>
        <v>Charles G. Koch Charitable Foundation_Houston Baptist University2017100000</v>
      </c>
      <c r="C4194" s="11" t="s">
        <v>19</v>
      </c>
      <c r="D4194" s="11" t="s">
        <v>1624</v>
      </c>
      <c r="E4194" s="11" t="s">
        <v>1624</v>
      </c>
      <c r="F4194" s="4">
        <v>100000</v>
      </c>
      <c r="G4194" s="3">
        <v>2017</v>
      </c>
      <c r="H4194" s="3" t="s">
        <v>21</v>
      </c>
      <c r="I4194" s="12"/>
      <c r="J4194" s="3">
        <v>806</v>
      </c>
      <c r="K4194" s="3" t="str">
        <f>IF(VLOOKUP(D4194,'Resources Final'!A:C,3,FALSE)=0,"",VLOOKUP(D4194,'Resources Final'!A:C,3,FALSE))</f>
        <v/>
      </c>
      <c r="L4194" s="3" t="str">
        <f>IF(VLOOKUP(D4194,'Resources Final'!A:D,4,FALSE)=0,"",VLOOKUP(D4194,'Resources Final'!A:D,4,FALSE))</f>
        <v>Y</v>
      </c>
      <c r="M4194" s="3" t="str">
        <f>IF(VLOOKUP(D4194,'Resources Final'!A:E,5,FALSE)=0,"",VLOOKUP(D4194,'Resources Final'!A:E,5,FALSE))</f>
        <v/>
      </c>
      <c r="N4194" s="7" t="str">
        <f>IF(VLOOKUP(D4194,'Resources Final'!A:F,6,FALSE)=0,"",VLOOKUP(D4194,'Resources Final'!A:F,6,FALSE))</f>
        <v/>
      </c>
      <c r="O4194" s="3" t="str">
        <f>IF(VLOOKUP(D4194,'Resources Final'!A:G,7,FALSE)=0,"",VLOOKUP(D4194,'Resources Final'!A:G,7,FALSE))</f>
        <v/>
      </c>
    </row>
    <row r="4195" spans="1:15" x14ac:dyDescent="0.2">
      <c r="A4195" s="11">
        <v>990</v>
      </c>
      <c r="B4195" s="11" t="str">
        <f t="shared" si="76"/>
        <v>Charles G. Koch Charitable Foundation_Conerty20175229</v>
      </c>
      <c r="C4195" s="11" t="s">
        <v>19</v>
      </c>
      <c r="D4195" s="11" t="s">
        <v>824</v>
      </c>
      <c r="E4195" s="11" t="s">
        <v>824</v>
      </c>
      <c r="F4195" s="4">
        <v>5229</v>
      </c>
      <c r="G4195" s="3">
        <v>2017</v>
      </c>
      <c r="H4195" s="3" t="s">
        <v>21</v>
      </c>
      <c r="I4195" s="12" t="s">
        <v>31</v>
      </c>
      <c r="J4195" s="3">
        <v>807</v>
      </c>
      <c r="K4195" s="3" t="str">
        <f>IF(VLOOKUP(D4195,'Resources Final'!A:C,3,FALSE)=0,"",VLOOKUP(D4195,'Resources Final'!A:C,3,FALSE))</f>
        <v>Y</v>
      </c>
      <c r="L4195" s="3" t="str">
        <f>IF(VLOOKUP(D4195,'Resources Final'!A:D,4,FALSE)=0,"",VLOOKUP(D4195,'Resources Final'!A:D,4,FALSE))</f>
        <v/>
      </c>
      <c r="M4195" s="3" t="str">
        <f>IF(VLOOKUP(D4195,'Resources Final'!A:E,5,FALSE)=0,"",VLOOKUP(D4195,'Resources Final'!A:E,5,FALSE))</f>
        <v/>
      </c>
      <c r="N4195" s="7" t="str">
        <f>IF(VLOOKUP(D4195,'Resources Final'!A:F,6,FALSE)=0,"",VLOOKUP(D4195,'Resources Final'!A:F,6,FALSE))</f>
        <v/>
      </c>
      <c r="O4195" s="3" t="str">
        <f>IF(VLOOKUP(D4195,'Resources Final'!A:G,7,FALSE)=0,"",VLOOKUP(D4195,'Resources Final'!A:G,7,FALSE))</f>
        <v/>
      </c>
    </row>
    <row r="4196" spans="1:15" x14ac:dyDescent="0.2">
      <c r="A4196" s="11">
        <v>990</v>
      </c>
      <c r="B4196" s="11" t="str">
        <f t="shared" si="76"/>
        <v>Charles G. Koch Charitable Foundation_Kavanagh20173825</v>
      </c>
      <c r="C4196" s="11" t="s">
        <v>19</v>
      </c>
      <c r="D4196" s="11" t="s">
        <v>1968</v>
      </c>
      <c r="E4196" s="11" t="s">
        <v>1968</v>
      </c>
      <c r="F4196" s="4">
        <v>3825</v>
      </c>
      <c r="G4196" s="3">
        <v>2017</v>
      </c>
      <c r="H4196" s="3" t="s">
        <v>21</v>
      </c>
      <c r="I4196" s="12" t="s">
        <v>31</v>
      </c>
      <c r="J4196" s="3">
        <v>808</v>
      </c>
      <c r="K4196" s="3" t="str">
        <f>IF(VLOOKUP(D4196,'Resources Final'!A:C,3,FALSE)=0,"",VLOOKUP(D4196,'Resources Final'!A:C,3,FALSE))</f>
        <v>Y</v>
      </c>
      <c r="L4196" s="3" t="str">
        <f>IF(VLOOKUP(D4196,'Resources Final'!A:D,4,FALSE)=0,"",VLOOKUP(D4196,'Resources Final'!A:D,4,FALSE))</f>
        <v/>
      </c>
      <c r="M4196" s="3" t="str">
        <f>IF(VLOOKUP(D4196,'Resources Final'!A:E,5,FALSE)=0,"",VLOOKUP(D4196,'Resources Final'!A:E,5,FALSE))</f>
        <v/>
      </c>
      <c r="N4196" s="7" t="str">
        <f>IF(VLOOKUP(D4196,'Resources Final'!A:F,6,FALSE)=0,"",VLOOKUP(D4196,'Resources Final'!A:F,6,FALSE))</f>
        <v/>
      </c>
      <c r="O4196" s="3" t="str">
        <f>IF(VLOOKUP(D4196,'Resources Final'!A:G,7,FALSE)=0,"",VLOOKUP(D4196,'Resources Final'!A:G,7,FALSE))</f>
        <v/>
      </c>
    </row>
    <row r="4197" spans="1:15" x14ac:dyDescent="0.2">
      <c r="A4197" s="11">
        <v>990</v>
      </c>
      <c r="B4197" s="11" t="str">
        <f t="shared" ref="B4197:B4260" si="77">C4197&amp;"_"&amp;D4197&amp;G4197&amp;F4197</f>
        <v>Charles G. Koch Charitable Foundation_Morrow20175418</v>
      </c>
      <c r="C4197" s="11" t="s">
        <v>19</v>
      </c>
      <c r="D4197" s="11" t="s">
        <v>2537</v>
      </c>
      <c r="E4197" s="11" t="s">
        <v>2537</v>
      </c>
      <c r="F4197" s="4">
        <v>5418</v>
      </c>
      <c r="G4197" s="3">
        <v>2017</v>
      </c>
      <c r="H4197" s="3" t="s">
        <v>21</v>
      </c>
      <c r="I4197" s="12" t="s">
        <v>31</v>
      </c>
      <c r="J4197" s="3">
        <v>809</v>
      </c>
      <c r="K4197" s="3" t="str">
        <f>IF(VLOOKUP(D4197,'Resources Final'!A:C,3,FALSE)=0,"",VLOOKUP(D4197,'Resources Final'!A:C,3,FALSE))</f>
        <v>Y</v>
      </c>
      <c r="L4197" s="3" t="str">
        <f>IF(VLOOKUP(D4197,'Resources Final'!A:D,4,FALSE)=0,"",VLOOKUP(D4197,'Resources Final'!A:D,4,FALSE))</f>
        <v/>
      </c>
      <c r="M4197" s="3" t="str">
        <f>IF(VLOOKUP(D4197,'Resources Final'!A:E,5,FALSE)=0,"",VLOOKUP(D4197,'Resources Final'!A:E,5,FALSE))</f>
        <v/>
      </c>
      <c r="N4197" s="7" t="str">
        <f>IF(VLOOKUP(D4197,'Resources Final'!A:F,6,FALSE)=0,"",VLOOKUP(D4197,'Resources Final'!A:F,6,FALSE))</f>
        <v/>
      </c>
      <c r="O4197" s="3" t="str">
        <f>IF(VLOOKUP(D4197,'Resources Final'!A:G,7,FALSE)=0,"",VLOOKUP(D4197,'Resources Final'!A:G,7,FALSE))</f>
        <v/>
      </c>
    </row>
    <row r="4198" spans="1:15" x14ac:dyDescent="0.2">
      <c r="A4198" s="11">
        <v>990</v>
      </c>
      <c r="B4198" s="11" t="str">
        <f t="shared" si="77"/>
        <v>Charles G. Koch Charitable Foundation_Page20173150</v>
      </c>
      <c r="C4198" s="11" t="s">
        <v>19</v>
      </c>
      <c r="D4198" s="11" t="s">
        <v>2789</v>
      </c>
      <c r="E4198" s="11" t="s">
        <v>2789</v>
      </c>
      <c r="F4198" s="4">
        <v>3150</v>
      </c>
      <c r="G4198" s="3">
        <v>2017</v>
      </c>
      <c r="H4198" s="3" t="s">
        <v>21</v>
      </c>
      <c r="I4198" s="12" t="s">
        <v>31</v>
      </c>
      <c r="J4198" s="3">
        <v>810</v>
      </c>
      <c r="K4198" s="3" t="str">
        <f>IF(VLOOKUP(D4198,'Resources Final'!A:C,3,FALSE)=0,"",VLOOKUP(D4198,'Resources Final'!A:C,3,FALSE))</f>
        <v>Y</v>
      </c>
      <c r="L4198" s="3" t="str">
        <f>IF(VLOOKUP(D4198,'Resources Final'!A:D,4,FALSE)=0,"",VLOOKUP(D4198,'Resources Final'!A:D,4,FALSE))</f>
        <v/>
      </c>
      <c r="M4198" s="3" t="str">
        <f>IF(VLOOKUP(D4198,'Resources Final'!A:E,5,FALSE)=0,"",VLOOKUP(D4198,'Resources Final'!A:E,5,FALSE))</f>
        <v/>
      </c>
      <c r="N4198" s="7" t="str">
        <f>IF(VLOOKUP(D4198,'Resources Final'!A:F,6,FALSE)=0,"",VLOOKUP(D4198,'Resources Final'!A:F,6,FALSE))</f>
        <v/>
      </c>
      <c r="O4198" s="3" t="str">
        <f>IF(VLOOKUP(D4198,'Resources Final'!A:G,7,FALSE)=0,"",VLOOKUP(D4198,'Resources Final'!A:G,7,FALSE))</f>
        <v/>
      </c>
    </row>
    <row r="4199" spans="1:15" x14ac:dyDescent="0.2">
      <c r="A4199" s="11">
        <v>990</v>
      </c>
      <c r="B4199" s="11" t="str">
        <f t="shared" si="77"/>
        <v>Charles G. Koch Charitable Foundation_Agora Institute for Civic Virtue &amp; the Common Good201711500</v>
      </c>
      <c r="C4199" s="11" t="s">
        <v>19</v>
      </c>
      <c r="D4199" s="11" t="s">
        <v>148</v>
      </c>
      <c r="E4199" s="11" t="s">
        <v>129</v>
      </c>
      <c r="F4199" s="4">
        <v>11500</v>
      </c>
      <c r="G4199" s="3">
        <v>2017</v>
      </c>
      <c r="H4199" s="3" t="s">
        <v>21</v>
      </c>
      <c r="I4199" s="12"/>
      <c r="J4199" s="3">
        <v>811</v>
      </c>
      <c r="K4199" s="3" t="str">
        <f>IF(VLOOKUP(D4199,'Resources Final'!A:C,3,FALSE)=0,"",VLOOKUP(D4199,'Resources Final'!A:C,3,FALSE))</f>
        <v/>
      </c>
      <c r="L4199" s="3" t="str">
        <f>IF(VLOOKUP(D4199,'Resources Final'!A:D,4,FALSE)=0,"",VLOOKUP(D4199,'Resources Final'!A:D,4,FALSE))</f>
        <v/>
      </c>
      <c r="M4199" s="3" t="str">
        <f>IF(VLOOKUP(D4199,'Resources Final'!A:E,5,FALSE)=0,"",VLOOKUP(D4199,'Resources Final'!A:E,5,FALSE))</f>
        <v/>
      </c>
      <c r="N4199" s="7" t="str">
        <f>IF(VLOOKUP(D4199,'Resources Final'!A:F,6,FALSE)=0,"",VLOOKUP(D4199,'Resources Final'!A:F,6,FALSE))</f>
        <v/>
      </c>
      <c r="O4199" s="3" t="str">
        <f>IF(VLOOKUP(D4199,'Resources Final'!A:G,7,FALSE)=0,"",VLOOKUP(D4199,'Resources Final'!A:G,7,FALSE))</f>
        <v/>
      </c>
    </row>
    <row r="4200" spans="1:15" x14ac:dyDescent="0.2">
      <c r="A4200" s="11">
        <v>990</v>
      </c>
      <c r="B4200" s="11" t="str">
        <f t="shared" si="77"/>
        <v>Charles G. Koch Charitable Foundation_American Society of News Editors Foundation201780000</v>
      </c>
      <c r="C4200" s="11" t="s">
        <v>19</v>
      </c>
      <c r="D4200" s="11" t="s">
        <v>202</v>
      </c>
      <c r="E4200" s="11" t="s">
        <v>202</v>
      </c>
      <c r="F4200" s="4">
        <v>80000</v>
      </c>
      <c r="G4200" s="3">
        <v>2017</v>
      </c>
      <c r="H4200" s="3" t="s">
        <v>21</v>
      </c>
      <c r="I4200" s="12"/>
      <c r="J4200" s="3">
        <v>812</v>
      </c>
      <c r="K4200" s="3" t="str">
        <f>IF(VLOOKUP(D4200,'Resources Final'!A:C,3,FALSE)=0,"",VLOOKUP(D4200,'Resources Final'!A:C,3,FALSE))</f>
        <v/>
      </c>
      <c r="L4200" s="3" t="str">
        <f>IF(VLOOKUP(D4200,'Resources Final'!A:D,4,FALSE)=0,"",VLOOKUP(D4200,'Resources Final'!A:D,4,FALSE))</f>
        <v/>
      </c>
      <c r="M4200" s="3" t="str">
        <f>IF(VLOOKUP(D4200,'Resources Final'!A:E,5,FALSE)=0,"",VLOOKUP(D4200,'Resources Final'!A:E,5,FALSE))</f>
        <v/>
      </c>
      <c r="N4200" s="7" t="str">
        <f>IF(VLOOKUP(D4200,'Resources Final'!A:F,6,FALSE)=0,"",VLOOKUP(D4200,'Resources Final'!A:F,6,FALSE))</f>
        <v/>
      </c>
      <c r="O4200" s="3" t="str">
        <f>IF(VLOOKUP(D4200,'Resources Final'!A:G,7,FALSE)=0,"",VLOOKUP(D4200,'Resources Final'!A:G,7,FALSE))</f>
        <v/>
      </c>
    </row>
    <row r="4201" spans="1:15" x14ac:dyDescent="0.2">
      <c r="A4201" s="11">
        <v>990</v>
      </c>
      <c r="B4201" s="11" t="str">
        <f t="shared" si="77"/>
        <v>Charles G. Koch Charitable Foundation_Gilder Lehrman Institute of American History2017250000</v>
      </c>
      <c r="C4201" s="11" t="s">
        <v>19</v>
      </c>
      <c r="D4201" s="11" t="s">
        <v>1399</v>
      </c>
      <c r="E4201" s="11" t="s">
        <v>1399</v>
      </c>
      <c r="F4201" s="4">
        <v>250000</v>
      </c>
      <c r="G4201" s="3">
        <v>2017</v>
      </c>
      <c r="H4201" s="3" t="s">
        <v>21</v>
      </c>
      <c r="I4201" s="12"/>
      <c r="J4201" s="3">
        <v>813</v>
      </c>
      <c r="K4201" s="3" t="str">
        <f>IF(VLOOKUP(D4201,'Resources Final'!A:C,3,FALSE)=0,"",VLOOKUP(D4201,'Resources Final'!A:C,3,FALSE))</f>
        <v/>
      </c>
      <c r="L4201" s="3" t="str">
        <f>IF(VLOOKUP(D4201,'Resources Final'!A:D,4,FALSE)=0,"",VLOOKUP(D4201,'Resources Final'!A:D,4,FALSE))</f>
        <v/>
      </c>
      <c r="M4201" s="3" t="str">
        <f>IF(VLOOKUP(D4201,'Resources Final'!A:E,5,FALSE)=0,"",VLOOKUP(D4201,'Resources Final'!A:E,5,FALSE))</f>
        <v>N</v>
      </c>
      <c r="N4201" s="7" t="str">
        <f>IF(VLOOKUP(D4201,'Resources Final'!A:F,6,FALSE)=0,"",VLOOKUP(D4201,'Resources Final'!A:F,6,FALSE))</f>
        <v/>
      </c>
      <c r="O4201" s="3" t="str">
        <f>IF(VLOOKUP(D4201,'Resources Final'!A:G,7,FALSE)=0,"",VLOOKUP(D4201,'Resources Final'!A:G,7,FALSE))</f>
        <v/>
      </c>
    </row>
    <row r="4202" spans="1:15" x14ac:dyDescent="0.2">
      <c r="A4202" s="11">
        <v>990</v>
      </c>
      <c r="B4202" s="11" t="str">
        <f t="shared" si="77"/>
        <v>Charles G. Koch Charitable Foundation_Stevens Institute of Technology2017254000</v>
      </c>
      <c r="C4202" s="11" t="s">
        <v>19</v>
      </c>
      <c r="D4202" s="11" t="s">
        <v>3436</v>
      </c>
      <c r="E4202" s="11" t="s">
        <v>3436</v>
      </c>
      <c r="F4202" s="4">
        <v>254000</v>
      </c>
      <c r="G4202" s="3">
        <v>2017</v>
      </c>
      <c r="H4202" s="3" t="s">
        <v>21</v>
      </c>
      <c r="I4202" s="12"/>
      <c r="J4202" s="3">
        <v>814</v>
      </c>
      <c r="K4202" s="3" t="str">
        <f>IF(VLOOKUP(D4202,'Resources Final'!A:C,3,FALSE)=0,"",VLOOKUP(D4202,'Resources Final'!A:C,3,FALSE))</f>
        <v/>
      </c>
      <c r="L4202" s="3" t="str">
        <f>IF(VLOOKUP(D4202,'Resources Final'!A:D,4,FALSE)=0,"",VLOOKUP(D4202,'Resources Final'!A:D,4,FALSE))</f>
        <v>Y</v>
      </c>
      <c r="M4202" s="3" t="str">
        <f>IF(VLOOKUP(D4202,'Resources Final'!A:E,5,FALSE)=0,"",VLOOKUP(D4202,'Resources Final'!A:E,5,FALSE))</f>
        <v/>
      </c>
      <c r="N4202" s="7" t="str">
        <f>IF(VLOOKUP(D4202,'Resources Final'!A:F,6,FALSE)=0,"",VLOOKUP(D4202,'Resources Final'!A:F,6,FALSE))</f>
        <v/>
      </c>
      <c r="O4202" s="3" t="str">
        <f>IF(VLOOKUP(D4202,'Resources Final'!A:G,7,FALSE)=0,"",VLOOKUP(D4202,'Resources Final'!A:G,7,FALSE))</f>
        <v/>
      </c>
    </row>
    <row r="4203" spans="1:15" x14ac:dyDescent="0.2">
      <c r="A4203" s="11">
        <v>990</v>
      </c>
      <c r="B4203" s="11" t="str">
        <f t="shared" si="77"/>
        <v>Charles G. Koch Charitable Foundation_Howard20173150</v>
      </c>
      <c r="C4203" s="11" t="s">
        <v>19</v>
      </c>
      <c r="D4203" s="11" t="s">
        <v>1625</v>
      </c>
      <c r="E4203" s="11" t="s">
        <v>1625</v>
      </c>
      <c r="F4203" s="4">
        <v>3150</v>
      </c>
      <c r="G4203" s="3">
        <v>2017</v>
      </c>
      <c r="H4203" s="3" t="s">
        <v>21</v>
      </c>
      <c r="I4203" s="12" t="s">
        <v>31</v>
      </c>
      <c r="J4203" s="3">
        <v>815</v>
      </c>
      <c r="K4203" s="3" t="str">
        <f>IF(VLOOKUP(D4203,'Resources Final'!A:C,3,FALSE)=0,"",VLOOKUP(D4203,'Resources Final'!A:C,3,FALSE))</f>
        <v>Y</v>
      </c>
      <c r="L4203" s="3" t="str">
        <f>IF(VLOOKUP(D4203,'Resources Final'!A:D,4,FALSE)=0,"",VLOOKUP(D4203,'Resources Final'!A:D,4,FALSE))</f>
        <v/>
      </c>
      <c r="M4203" s="3" t="str">
        <f>IF(VLOOKUP(D4203,'Resources Final'!A:E,5,FALSE)=0,"",VLOOKUP(D4203,'Resources Final'!A:E,5,FALSE))</f>
        <v/>
      </c>
      <c r="N4203" s="7" t="str">
        <f>IF(VLOOKUP(D4203,'Resources Final'!A:F,6,FALSE)=0,"",VLOOKUP(D4203,'Resources Final'!A:F,6,FALSE))</f>
        <v/>
      </c>
      <c r="O4203" s="3" t="str">
        <f>IF(VLOOKUP(D4203,'Resources Final'!A:G,7,FALSE)=0,"",VLOOKUP(D4203,'Resources Final'!A:G,7,FALSE))</f>
        <v/>
      </c>
    </row>
    <row r="4204" spans="1:15" x14ac:dyDescent="0.2">
      <c r="A4204" s="11">
        <v>990</v>
      </c>
      <c r="B4204" s="11" t="str">
        <f t="shared" si="77"/>
        <v>Charles G. Koch Charitable Foundation_Hroncich20173600</v>
      </c>
      <c r="C4204" s="11" t="s">
        <v>19</v>
      </c>
      <c r="D4204" s="11" t="s">
        <v>1630</v>
      </c>
      <c r="E4204" s="11" t="s">
        <v>1630</v>
      </c>
      <c r="F4204" s="4">
        <v>3600</v>
      </c>
      <c r="G4204" s="3">
        <v>2017</v>
      </c>
      <c r="H4204" s="3" t="s">
        <v>21</v>
      </c>
      <c r="I4204" s="12" t="s">
        <v>31</v>
      </c>
      <c r="J4204" s="3">
        <v>816</v>
      </c>
      <c r="K4204" s="3" t="str">
        <f>IF(VLOOKUP(D4204,'Resources Final'!A:C,3,FALSE)=0,"",VLOOKUP(D4204,'Resources Final'!A:C,3,FALSE))</f>
        <v>Y</v>
      </c>
      <c r="L4204" s="3" t="str">
        <f>IF(VLOOKUP(D4204,'Resources Final'!A:D,4,FALSE)=0,"",VLOOKUP(D4204,'Resources Final'!A:D,4,FALSE))</f>
        <v/>
      </c>
      <c r="M4204" s="3" t="str">
        <f>IF(VLOOKUP(D4204,'Resources Final'!A:E,5,FALSE)=0,"",VLOOKUP(D4204,'Resources Final'!A:E,5,FALSE))</f>
        <v/>
      </c>
      <c r="N4204" s="7" t="str">
        <f>IF(VLOOKUP(D4204,'Resources Final'!A:F,6,FALSE)=0,"",VLOOKUP(D4204,'Resources Final'!A:F,6,FALSE))</f>
        <v/>
      </c>
      <c r="O4204" s="3" t="str">
        <f>IF(VLOOKUP(D4204,'Resources Final'!A:G,7,FALSE)=0,"",VLOOKUP(D4204,'Resources Final'!A:G,7,FALSE))</f>
        <v/>
      </c>
    </row>
    <row r="4205" spans="1:15" x14ac:dyDescent="0.2">
      <c r="A4205" s="11">
        <v>990</v>
      </c>
      <c r="B4205" s="11" t="str">
        <f t="shared" si="77"/>
        <v>Charles G. Koch Charitable Foundation_Scripps College201711850</v>
      </c>
      <c r="C4205" s="11" t="s">
        <v>19</v>
      </c>
      <c r="D4205" s="11" t="s">
        <v>3268</v>
      </c>
      <c r="E4205" s="11" t="s">
        <v>3268</v>
      </c>
      <c r="F4205" s="4">
        <v>11850</v>
      </c>
      <c r="G4205" s="3">
        <v>2017</v>
      </c>
      <c r="H4205" s="3" t="s">
        <v>21</v>
      </c>
      <c r="I4205" s="12"/>
      <c r="J4205" s="3">
        <v>817</v>
      </c>
      <c r="K4205" s="3" t="str">
        <f>IF(VLOOKUP(D4205,'Resources Final'!A:C,3,FALSE)=0,"",VLOOKUP(D4205,'Resources Final'!A:C,3,FALSE))</f>
        <v/>
      </c>
      <c r="L4205" s="3" t="str">
        <f>IF(VLOOKUP(D4205,'Resources Final'!A:D,4,FALSE)=0,"",VLOOKUP(D4205,'Resources Final'!A:D,4,FALSE))</f>
        <v>Y</v>
      </c>
      <c r="M4205" s="3" t="str">
        <f>IF(VLOOKUP(D4205,'Resources Final'!A:E,5,FALSE)=0,"",VLOOKUP(D4205,'Resources Final'!A:E,5,FALSE))</f>
        <v/>
      </c>
      <c r="N4205" s="7" t="str">
        <f>IF(VLOOKUP(D4205,'Resources Final'!A:F,6,FALSE)=0,"",VLOOKUP(D4205,'Resources Final'!A:F,6,FALSE))</f>
        <v/>
      </c>
      <c r="O4205" s="3" t="str">
        <f>IF(VLOOKUP(D4205,'Resources Final'!A:G,7,FALSE)=0,"",VLOOKUP(D4205,'Resources Final'!A:G,7,FALSE))</f>
        <v/>
      </c>
    </row>
    <row r="4206" spans="1:15" x14ac:dyDescent="0.2">
      <c r="A4206" s="11">
        <v>990</v>
      </c>
      <c r="B4206" s="11" t="str">
        <f t="shared" si="77"/>
        <v>Charles G. Koch Charitable Foundation_Public Utility Research Center201745400</v>
      </c>
      <c r="C4206" s="11" t="s">
        <v>19</v>
      </c>
      <c r="D4206" s="11" t="s">
        <v>2923</v>
      </c>
      <c r="E4206" s="11" t="s">
        <v>2923</v>
      </c>
      <c r="F4206" s="4">
        <v>45400</v>
      </c>
      <c r="G4206" s="3">
        <v>2017</v>
      </c>
      <c r="H4206" s="3" t="s">
        <v>21</v>
      </c>
      <c r="I4206" s="12"/>
      <c r="J4206" s="3">
        <v>818</v>
      </c>
      <c r="K4206" s="3" t="str">
        <f>IF(VLOOKUP(D4206,'Resources Final'!A:C,3,FALSE)=0,"",VLOOKUP(D4206,'Resources Final'!A:C,3,FALSE))</f>
        <v/>
      </c>
      <c r="L4206" s="3" t="str">
        <f>IF(VLOOKUP(D4206,'Resources Final'!A:D,4,FALSE)=0,"",VLOOKUP(D4206,'Resources Final'!A:D,4,FALSE))</f>
        <v/>
      </c>
      <c r="M4206" s="3" t="str">
        <f>IF(VLOOKUP(D4206,'Resources Final'!A:E,5,FALSE)=0,"",VLOOKUP(D4206,'Resources Final'!A:E,5,FALSE))</f>
        <v/>
      </c>
      <c r="N4206" s="7" t="str">
        <f>IF(VLOOKUP(D4206,'Resources Final'!A:F,6,FALSE)=0,"",VLOOKUP(D4206,'Resources Final'!A:F,6,FALSE))</f>
        <v/>
      </c>
      <c r="O4206" s="3" t="str">
        <f>IF(VLOOKUP(D4206,'Resources Final'!A:G,7,FALSE)=0,"",VLOOKUP(D4206,'Resources Final'!A:G,7,FALSE))</f>
        <v/>
      </c>
    </row>
    <row r="4207" spans="1:15" x14ac:dyDescent="0.2">
      <c r="A4207" s="11">
        <v>990</v>
      </c>
      <c r="B4207" s="11" t="str">
        <f t="shared" si="77"/>
        <v>Charles G. Koch Charitable Foundation_Urban20173150</v>
      </c>
      <c r="C4207" s="11" t="s">
        <v>19</v>
      </c>
      <c r="D4207" s="11" t="s">
        <v>3857</v>
      </c>
      <c r="E4207" s="11" t="s">
        <v>3857</v>
      </c>
      <c r="F4207" s="4">
        <v>3150</v>
      </c>
      <c r="G4207" s="3">
        <v>2017</v>
      </c>
      <c r="H4207" s="3" t="s">
        <v>21</v>
      </c>
      <c r="I4207" s="12" t="s">
        <v>31</v>
      </c>
      <c r="J4207" s="3">
        <v>819</v>
      </c>
      <c r="K4207" s="3" t="str">
        <f>IF(VLOOKUP(D4207,'Resources Final'!A:C,3,FALSE)=0,"",VLOOKUP(D4207,'Resources Final'!A:C,3,FALSE))</f>
        <v>Y</v>
      </c>
      <c r="L4207" s="3" t="str">
        <f>IF(VLOOKUP(D4207,'Resources Final'!A:D,4,FALSE)=0,"",VLOOKUP(D4207,'Resources Final'!A:D,4,FALSE))</f>
        <v/>
      </c>
      <c r="M4207" s="3" t="str">
        <f>IF(VLOOKUP(D4207,'Resources Final'!A:E,5,FALSE)=0,"",VLOOKUP(D4207,'Resources Final'!A:E,5,FALSE))</f>
        <v/>
      </c>
      <c r="N4207" s="7" t="str">
        <f>IF(VLOOKUP(D4207,'Resources Final'!A:F,6,FALSE)=0,"",VLOOKUP(D4207,'Resources Final'!A:F,6,FALSE))</f>
        <v/>
      </c>
      <c r="O4207" s="3" t="str">
        <f>IF(VLOOKUP(D4207,'Resources Final'!A:G,7,FALSE)=0,"",VLOOKUP(D4207,'Resources Final'!A:G,7,FALSE))</f>
        <v/>
      </c>
    </row>
    <row r="4208" spans="1:15" x14ac:dyDescent="0.2">
      <c r="A4208" s="11">
        <v>990</v>
      </c>
      <c r="B4208" s="11" t="str">
        <f t="shared" si="77"/>
        <v>Charles G. Koch Charitable Foundation_Trustees of Columbia University201729850</v>
      </c>
      <c r="C4208" s="11" t="s">
        <v>19</v>
      </c>
      <c r="D4208" s="11" t="s">
        <v>2488</v>
      </c>
      <c r="E4208" s="11" t="s">
        <v>800</v>
      </c>
      <c r="F4208" s="4">
        <v>29850</v>
      </c>
      <c r="G4208" s="3">
        <v>2017</v>
      </c>
      <c r="H4208" s="3" t="s">
        <v>21</v>
      </c>
      <c r="I4208" s="12"/>
      <c r="J4208" s="3">
        <v>820</v>
      </c>
      <c r="K4208" s="3" t="str">
        <f>IF(VLOOKUP(D4208,'Resources Final'!A:C,3,FALSE)=0,"",VLOOKUP(D4208,'Resources Final'!A:C,3,FALSE))</f>
        <v/>
      </c>
      <c r="L4208" s="3" t="str">
        <f>IF(VLOOKUP(D4208,'Resources Final'!A:D,4,FALSE)=0,"",VLOOKUP(D4208,'Resources Final'!A:D,4,FALSE))</f>
        <v>Y</v>
      </c>
      <c r="M4208" s="3" t="str">
        <f>IF(VLOOKUP(D4208,'Resources Final'!A:E,5,FALSE)=0,"",VLOOKUP(D4208,'Resources Final'!A:E,5,FALSE))</f>
        <v/>
      </c>
      <c r="N4208" s="7" t="str">
        <f>IF(VLOOKUP(D4208,'Resources Final'!A:F,6,FALSE)=0,"",VLOOKUP(D4208,'Resources Final'!A:F,6,FALSE))</f>
        <v/>
      </c>
      <c r="O4208" s="3" t="str">
        <f>IF(VLOOKUP(D4208,'Resources Final'!A:G,7,FALSE)=0,"",VLOOKUP(D4208,'Resources Final'!A:G,7,FALSE))</f>
        <v/>
      </c>
    </row>
    <row r="4209" spans="1:15" x14ac:dyDescent="0.2">
      <c r="A4209" s="11">
        <v>990</v>
      </c>
      <c r="B4209" s="11" t="str">
        <f t="shared" si="77"/>
        <v>Charles G. Koch Charitable Foundation_University of Maryland201720000</v>
      </c>
      <c r="C4209" s="11" t="s">
        <v>19</v>
      </c>
      <c r="D4209" s="11" t="s">
        <v>3779</v>
      </c>
      <c r="E4209" s="11" t="s">
        <v>3779</v>
      </c>
      <c r="F4209" s="4">
        <v>20000</v>
      </c>
      <c r="G4209" s="3">
        <v>2017</v>
      </c>
      <c r="H4209" s="3" t="s">
        <v>21</v>
      </c>
      <c r="I4209" s="12"/>
      <c r="J4209" s="3">
        <v>821</v>
      </c>
      <c r="K4209" s="3" t="str">
        <f>IF(VLOOKUP(D4209,'Resources Final'!A:C,3,FALSE)=0,"",VLOOKUP(D4209,'Resources Final'!A:C,3,FALSE))</f>
        <v/>
      </c>
      <c r="L4209" s="3" t="str">
        <f>IF(VLOOKUP(D4209,'Resources Final'!A:D,4,FALSE)=0,"",VLOOKUP(D4209,'Resources Final'!A:D,4,FALSE))</f>
        <v>Y</v>
      </c>
      <c r="M4209" s="3" t="str">
        <f>IF(VLOOKUP(D4209,'Resources Final'!A:E,5,FALSE)=0,"",VLOOKUP(D4209,'Resources Final'!A:E,5,FALSE))</f>
        <v/>
      </c>
      <c r="N4209" s="7" t="str">
        <f>IF(VLOOKUP(D4209,'Resources Final'!A:F,6,FALSE)=0,"",VLOOKUP(D4209,'Resources Final'!A:F,6,FALSE))</f>
        <v/>
      </c>
      <c r="O4209" s="3" t="str">
        <f>IF(VLOOKUP(D4209,'Resources Final'!A:G,7,FALSE)=0,"",VLOOKUP(D4209,'Resources Final'!A:G,7,FALSE))</f>
        <v/>
      </c>
    </row>
    <row r="4210" spans="1:15" x14ac:dyDescent="0.2">
      <c r="A4210" s="11">
        <v>990</v>
      </c>
      <c r="B4210" s="11" t="str">
        <f t="shared" si="77"/>
        <v>Charles G. Koch Charitable Foundation_ANU Foundation USA201760000</v>
      </c>
      <c r="C4210" s="11" t="s">
        <v>19</v>
      </c>
      <c r="D4210" s="11" t="s">
        <v>243</v>
      </c>
      <c r="E4210" s="11" t="s">
        <v>244</v>
      </c>
      <c r="F4210" s="4">
        <v>60000</v>
      </c>
      <c r="G4210" s="3">
        <v>2017</v>
      </c>
      <c r="H4210" s="3" t="s">
        <v>21</v>
      </c>
      <c r="I4210" s="12"/>
      <c r="J4210" s="3">
        <v>822</v>
      </c>
      <c r="K4210" s="3" t="str">
        <f>IF(VLOOKUP(D4210,'Resources Final'!A:C,3,FALSE)=0,"",VLOOKUP(D4210,'Resources Final'!A:C,3,FALSE))</f>
        <v/>
      </c>
      <c r="L4210" s="3" t="str">
        <f>IF(VLOOKUP(D4210,'Resources Final'!A:D,4,FALSE)=0,"",VLOOKUP(D4210,'Resources Final'!A:D,4,FALSE))</f>
        <v>Y</v>
      </c>
      <c r="M4210" s="3" t="str">
        <f>IF(VLOOKUP(D4210,'Resources Final'!A:E,5,FALSE)=0,"",VLOOKUP(D4210,'Resources Final'!A:E,5,FALSE))</f>
        <v/>
      </c>
      <c r="N4210" s="7" t="str">
        <f>IF(VLOOKUP(D4210,'Resources Final'!A:F,6,FALSE)=0,"",VLOOKUP(D4210,'Resources Final'!A:F,6,FALSE))</f>
        <v/>
      </c>
      <c r="O4210" s="3" t="str">
        <f>IF(VLOOKUP(D4210,'Resources Final'!A:G,7,FALSE)=0,"",VLOOKUP(D4210,'Resources Final'!A:G,7,FALSE))</f>
        <v/>
      </c>
    </row>
    <row r="4211" spans="1:15" x14ac:dyDescent="0.2">
      <c r="A4211" s="11">
        <v>990</v>
      </c>
      <c r="B4211" s="11" t="str">
        <f t="shared" si="77"/>
        <v>Charles G. Koch Charitable Foundation_Montana State University - Bozeman20171070232</v>
      </c>
      <c r="C4211" s="11" t="s">
        <v>19</v>
      </c>
      <c r="D4211" s="11" t="s">
        <v>2510</v>
      </c>
      <c r="E4211" s="11" t="s">
        <v>2509</v>
      </c>
      <c r="F4211" s="4">
        <v>1070232</v>
      </c>
      <c r="G4211" s="3">
        <v>2017</v>
      </c>
      <c r="H4211" s="3" t="s">
        <v>21</v>
      </c>
      <c r="I4211" s="12"/>
      <c r="J4211" s="3">
        <v>823</v>
      </c>
      <c r="K4211" s="3" t="str">
        <f>IF(VLOOKUP(D4211,'Resources Final'!A:C,3,FALSE)=0,"",VLOOKUP(D4211,'Resources Final'!A:C,3,FALSE))</f>
        <v/>
      </c>
      <c r="L4211" s="3" t="str">
        <f>IF(VLOOKUP(D4211,'Resources Final'!A:D,4,FALSE)=0,"",VLOOKUP(D4211,'Resources Final'!A:D,4,FALSE))</f>
        <v>Y</v>
      </c>
      <c r="M4211" s="3" t="str">
        <f>IF(VLOOKUP(D4211,'Resources Final'!A:E,5,FALSE)=0,"",VLOOKUP(D4211,'Resources Final'!A:E,5,FALSE))</f>
        <v/>
      </c>
      <c r="N4211" s="7" t="str">
        <f>IF(VLOOKUP(D4211,'Resources Final'!A:F,6,FALSE)=0,"",VLOOKUP(D4211,'Resources Final'!A:F,6,FALSE))</f>
        <v/>
      </c>
      <c r="O4211" s="3" t="str">
        <f>IF(VLOOKUP(D4211,'Resources Final'!A:G,7,FALSE)=0,"",VLOOKUP(D4211,'Resources Final'!A:G,7,FALSE))</f>
        <v/>
      </c>
    </row>
    <row r="4212" spans="1:15" x14ac:dyDescent="0.2">
      <c r="A4212" s="11">
        <v>990</v>
      </c>
      <c r="B4212" s="11" t="str">
        <f t="shared" si="77"/>
        <v>Charles G. Koch Charitable Foundation_Tel Foundation2017328000</v>
      </c>
      <c r="C4212" s="11" t="s">
        <v>19</v>
      </c>
      <c r="D4212" s="11" t="s">
        <v>3548</v>
      </c>
      <c r="E4212" s="11" t="s">
        <v>3548</v>
      </c>
      <c r="F4212" s="4">
        <v>328000</v>
      </c>
      <c r="G4212" s="3">
        <v>2017</v>
      </c>
      <c r="H4212" s="3" t="s">
        <v>21</v>
      </c>
      <c r="I4212" s="12"/>
      <c r="J4212" s="3">
        <v>824</v>
      </c>
      <c r="K4212" s="3" t="str">
        <f>IF(VLOOKUP(D4212,'Resources Final'!A:C,3,FALSE)=0,"",VLOOKUP(D4212,'Resources Final'!A:C,3,FALSE))</f>
        <v/>
      </c>
      <c r="L4212" s="3" t="str">
        <f>IF(VLOOKUP(D4212,'Resources Final'!A:D,4,FALSE)=0,"",VLOOKUP(D4212,'Resources Final'!A:D,4,FALSE))</f>
        <v/>
      </c>
      <c r="M4212" s="3" t="str">
        <f>IF(VLOOKUP(D4212,'Resources Final'!A:E,5,FALSE)=0,"",VLOOKUP(D4212,'Resources Final'!A:E,5,FALSE))</f>
        <v/>
      </c>
      <c r="N4212" s="7" t="str">
        <f>IF(VLOOKUP(D4212,'Resources Final'!A:F,6,FALSE)=0,"",VLOOKUP(D4212,'Resources Final'!A:F,6,FALSE))</f>
        <v/>
      </c>
      <c r="O4212" s="3" t="str">
        <f>IF(VLOOKUP(D4212,'Resources Final'!A:G,7,FALSE)=0,"",VLOOKUP(D4212,'Resources Final'!A:G,7,FALSE))</f>
        <v/>
      </c>
    </row>
    <row r="4213" spans="1:15" x14ac:dyDescent="0.2">
      <c r="A4213" s="11">
        <v>990</v>
      </c>
      <c r="B4213" s="11" t="str">
        <f t="shared" si="77"/>
        <v>Charles G. Koch Charitable Foundation_Ohio Christian University20175000</v>
      </c>
      <c r="C4213" s="11" t="s">
        <v>19</v>
      </c>
      <c r="D4213" s="11" t="s">
        <v>2733</v>
      </c>
      <c r="E4213" s="11" t="s">
        <v>2733</v>
      </c>
      <c r="F4213" s="4">
        <v>5000</v>
      </c>
      <c r="G4213" s="3">
        <v>2017</v>
      </c>
      <c r="H4213" s="3" t="s">
        <v>21</v>
      </c>
      <c r="I4213" s="12"/>
      <c r="J4213" s="3">
        <v>825</v>
      </c>
      <c r="K4213" s="3" t="str">
        <f>IF(VLOOKUP(D4213,'Resources Final'!A:C,3,FALSE)=0,"",VLOOKUP(D4213,'Resources Final'!A:C,3,FALSE))</f>
        <v/>
      </c>
      <c r="L4213" s="3" t="str">
        <f>IF(VLOOKUP(D4213,'Resources Final'!A:D,4,FALSE)=0,"",VLOOKUP(D4213,'Resources Final'!A:D,4,FALSE))</f>
        <v>Y</v>
      </c>
      <c r="M4213" s="3" t="str">
        <f>IF(VLOOKUP(D4213,'Resources Final'!A:E,5,FALSE)=0,"",VLOOKUP(D4213,'Resources Final'!A:E,5,FALSE))</f>
        <v/>
      </c>
      <c r="N4213" s="7" t="str">
        <f>IF(VLOOKUP(D4213,'Resources Final'!A:F,6,FALSE)=0,"",VLOOKUP(D4213,'Resources Final'!A:F,6,FALSE))</f>
        <v/>
      </c>
      <c r="O4213" s="3" t="str">
        <f>IF(VLOOKUP(D4213,'Resources Final'!A:G,7,FALSE)=0,"",VLOOKUP(D4213,'Resources Final'!A:G,7,FALSE))</f>
        <v/>
      </c>
    </row>
    <row r="4214" spans="1:15" x14ac:dyDescent="0.2">
      <c r="A4214" s="11">
        <v>990</v>
      </c>
      <c r="B4214" s="11" t="str">
        <f t="shared" si="77"/>
        <v>Charles G. Koch Charitable Foundation_Shannon20173825</v>
      </c>
      <c r="C4214" s="11" t="s">
        <v>19</v>
      </c>
      <c r="D4214" s="11" t="s">
        <v>3293</v>
      </c>
      <c r="E4214" s="11" t="s">
        <v>3293</v>
      </c>
      <c r="F4214" s="4">
        <v>3825</v>
      </c>
      <c r="G4214" s="3">
        <v>2017</v>
      </c>
      <c r="H4214" s="3" t="s">
        <v>21</v>
      </c>
      <c r="I4214" s="12" t="s">
        <v>31</v>
      </c>
      <c r="J4214" s="3">
        <v>826</v>
      </c>
      <c r="K4214" s="3" t="str">
        <f>IF(VLOOKUP(D4214,'Resources Final'!A:C,3,FALSE)=0,"",VLOOKUP(D4214,'Resources Final'!A:C,3,FALSE))</f>
        <v>Y</v>
      </c>
      <c r="L4214" s="3" t="str">
        <f>IF(VLOOKUP(D4214,'Resources Final'!A:D,4,FALSE)=0,"",VLOOKUP(D4214,'Resources Final'!A:D,4,FALSE))</f>
        <v/>
      </c>
      <c r="M4214" s="3" t="str">
        <f>IF(VLOOKUP(D4214,'Resources Final'!A:E,5,FALSE)=0,"",VLOOKUP(D4214,'Resources Final'!A:E,5,FALSE))</f>
        <v/>
      </c>
      <c r="N4214" s="7" t="str">
        <f>IF(VLOOKUP(D4214,'Resources Final'!A:F,6,FALSE)=0,"",VLOOKUP(D4214,'Resources Final'!A:F,6,FALSE))</f>
        <v/>
      </c>
      <c r="O4214" s="3" t="str">
        <f>IF(VLOOKUP(D4214,'Resources Final'!A:G,7,FALSE)=0,"",VLOOKUP(D4214,'Resources Final'!A:G,7,FALSE))</f>
        <v/>
      </c>
    </row>
    <row r="4215" spans="1:15" x14ac:dyDescent="0.2">
      <c r="A4215" s="11">
        <v>990</v>
      </c>
      <c r="B4215" s="11" t="str">
        <f t="shared" si="77"/>
        <v>Charles G. Koch Charitable Foundation_Syracuse University2017360500</v>
      </c>
      <c r="C4215" s="11" t="s">
        <v>19</v>
      </c>
      <c r="D4215" s="11" t="s">
        <v>3499</v>
      </c>
      <c r="E4215" s="11" t="s">
        <v>3499</v>
      </c>
      <c r="F4215" s="4">
        <v>360500</v>
      </c>
      <c r="G4215" s="3">
        <v>2017</v>
      </c>
      <c r="H4215" s="3" t="s">
        <v>21</v>
      </c>
      <c r="I4215" s="12"/>
      <c r="J4215" s="3">
        <v>827</v>
      </c>
      <c r="K4215" s="3" t="str">
        <f>IF(VLOOKUP(D4215,'Resources Final'!A:C,3,FALSE)=0,"",VLOOKUP(D4215,'Resources Final'!A:C,3,FALSE))</f>
        <v/>
      </c>
      <c r="L4215" s="3" t="str">
        <f>IF(VLOOKUP(D4215,'Resources Final'!A:D,4,FALSE)=0,"",VLOOKUP(D4215,'Resources Final'!A:D,4,FALSE))</f>
        <v>Y</v>
      </c>
      <c r="M4215" s="3" t="str">
        <f>IF(VLOOKUP(D4215,'Resources Final'!A:E,5,FALSE)=0,"",VLOOKUP(D4215,'Resources Final'!A:E,5,FALSE))</f>
        <v/>
      </c>
      <c r="N4215" s="7" t="str">
        <f>IF(VLOOKUP(D4215,'Resources Final'!A:F,6,FALSE)=0,"",VLOOKUP(D4215,'Resources Final'!A:F,6,FALSE))</f>
        <v/>
      </c>
      <c r="O4215" s="3" t="str">
        <f>IF(VLOOKUP(D4215,'Resources Final'!A:G,7,FALSE)=0,"",VLOOKUP(D4215,'Resources Final'!A:G,7,FALSE))</f>
        <v/>
      </c>
    </row>
    <row r="4216" spans="1:15" x14ac:dyDescent="0.2">
      <c r="A4216" s="11">
        <v>990</v>
      </c>
      <c r="B4216" s="11" t="str">
        <f t="shared" si="77"/>
        <v>Charles G. Koch Charitable Foundation_mikeroweWORKS Foundation2017225000</v>
      </c>
      <c r="C4216" s="11" t="s">
        <v>19</v>
      </c>
      <c r="D4216" s="11" t="s">
        <v>2460</v>
      </c>
      <c r="E4216" s="11" t="s">
        <v>2460</v>
      </c>
      <c r="F4216" s="4">
        <v>225000</v>
      </c>
      <c r="G4216" s="3">
        <v>2017</v>
      </c>
      <c r="H4216" s="3" t="s">
        <v>21</v>
      </c>
      <c r="I4216" s="12"/>
      <c r="J4216" s="3">
        <v>828</v>
      </c>
      <c r="K4216" s="3" t="str">
        <f>IF(VLOOKUP(D4216,'Resources Final'!A:C,3,FALSE)=0,"",VLOOKUP(D4216,'Resources Final'!A:C,3,FALSE))</f>
        <v/>
      </c>
      <c r="L4216" s="3" t="str">
        <f>IF(VLOOKUP(D4216,'Resources Final'!A:D,4,FALSE)=0,"",VLOOKUP(D4216,'Resources Final'!A:D,4,FALSE))</f>
        <v/>
      </c>
      <c r="M4216" s="3" t="str">
        <f>IF(VLOOKUP(D4216,'Resources Final'!A:E,5,FALSE)=0,"",VLOOKUP(D4216,'Resources Final'!A:E,5,FALSE))</f>
        <v/>
      </c>
      <c r="N4216" s="7" t="str">
        <f>IF(VLOOKUP(D4216,'Resources Final'!A:F,6,FALSE)=0,"",VLOOKUP(D4216,'Resources Final'!A:F,6,FALSE))</f>
        <v/>
      </c>
      <c r="O4216" s="3" t="str">
        <f>IF(VLOOKUP(D4216,'Resources Final'!A:G,7,FALSE)=0,"",VLOOKUP(D4216,'Resources Final'!A:G,7,FALSE))</f>
        <v/>
      </c>
    </row>
    <row r="4217" spans="1:15" x14ac:dyDescent="0.2">
      <c r="A4217" s="11">
        <v>990</v>
      </c>
      <c r="B4217" s="11" t="str">
        <f t="shared" si="77"/>
        <v>Charles G. Koch Charitable Foundation_Fidelity Charitable20172030470</v>
      </c>
      <c r="C4217" s="11" t="s">
        <v>19</v>
      </c>
      <c r="D4217" s="11" t="s">
        <v>1204</v>
      </c>
      <c r="E4217" s="11" t="s">
        <v>1204</v>
      </c>
      <c r="F4217" s="4">
        <v>2030470</v>
      </c>
      <c r="G4217" s="3">
        <v>2017</v>
      </c>
      <c r="H4217" s="3" t="s">
        <v>21</v>
      </c>
      <c r="I4217" s="12"/>
      <c r="J4217" s="3">
        <v>829</v>
      </c>
      <c r="K4217" s="3" t="str">
        <f>IF(VLOOKUP(D4217,'Resources Final'!A:C,3,FALSE)=0,"",VLOOKUP(D4217,'Resources Final'!A:C,3,FALSE))</f>
        <v/>
      </c>
      <c r="L4217" s="3" t="str">
        <f>IF(VLOOKUP(D4217,'Resources Final'!A:D,4,FALSE)=0,"",VLOOKUP(D4217,'Resources Final'!A:D,4,FALSE))</f>
        <v/>
      </c>
      <c r="M4217" s="3" t="str">
        <f>IF(VLOOKUP(D4217,'Resources Final'!A:E,5,FALSE)=0,"",VLOOKUP(D4217,'Resources Final'!A:E,5,FALSE))</f>
        <v/>
      </c>
      <c r="N4217" s="7" t="str">
        <f>IF(VLOOKUP(D4217,'Resources Final'!A:F,6,FALSE)=0,"",VLOOKUP(D4217,'Resources Final'!A:F,6,FALSE))</f>
        <v/>
      </c>
      <c r="O4217" s="3" t="str">
        <f>IF(VLOOKUP(D4217,'Resources Final'!A:G,7,FALSE)=0,"",VLOOKUP(D4217,'Resources Final'!A:G,7,FALSE))</f>
        <v/>
      </c>
    </row>
    <row r="4218" spans="1:15" x14ac:dyDescent="0.2">
      <c r="A4218" s="11">
        <v>990</v>
      </c>
      <c r="B4218" s="11" t="str">
        <f t="shared" si="77"/>
        <v>Charles G. Koch Charitable Foundation_Motte20173150</v>
      </c>
      <c r="C4218" s="11" t="s">
        <v>19</v>
      </c>
      <c r="D4218" s="11" t="s">
        <v>2543</v>
      </c>
      <c r="E4218" s="11" t="s">
        <v>2543</v>
      </c>
      <c r="F4218" s="4">
        <v>3150</v>
      </c>
      <c r="G4218" s="3">
        <v>2017</v>
      </c>
      <c r="H4218" s="3" t="s">
        <v>21</v>
      </c>
      <c r="I4218" s="12" t="s">
        <v>31</v>
      </c>
      <c r="J4218" s="3">
        <v>830</v>
      </c>
      <c r="K4218" s="3" t="str">
        <f>IF(VLOOKUP(D4218,'Resources Final'!A:C,3,FALSE)=0,"",VLOOKUP(D4218,'Resources Final'!A:C,3,FALSE))</f>
        <v>Y</v>
      </c>
      <c r="L4218" s="3" t="str">
        <f>IF(VLOOKUP(D4218,'Resources Final'!A:D,4,FALSE)=0,"",VLOOKUP(D4218,'Resources Final'!A:D,4,FALSE))</f>
        <v/>
      </c>
      <c r="M4218" s="3" t="str">
        <f>IF(VLOOKUP(D4218,'Resources Final'!A:E,5,FALSE)=0,"",VLOOKUP(D4218,'Resources Final'!A:E,5,FALSE))</f>
        <v/>
      </c>
      <c r="N4218" s="7" t="str">
        <f>IF(VLOOKUP(D4218,'Resources Final'!A:F,6,FALSE)=0,"",VLOOKUP(D4218,'Resources Final'!A:F,6,FALSE))</f>
        <v/>
      </c>
      <c r="O4218" s="3" t="str">
        <f>IF(VLOOKUP(D4218,'Resources Final'!A:G,7,FALSE)=0,"",VLOOKUP(D4218,'Resources Final'!A:G,7,FALSE))</f>
        <v/>
      </c>
    </row>
    <row r="4219" spans="1:15" x14ac:dyDescent="0.2">
      <c r="A4219" s="11">
        <v>990</v>
      </c>
      <c r="B4219" s="11" t="str">
        <f t="shared" si="77"/>
        <v>Charles G. Koch Charitable Foundation_Hale20174725</v>
      </c>
      <c r="C4219" s="11" t="s">
        <v>19</v>
      </c>
      <c r="D4219" s="11" t="s">
        <v>1503</v>
      </c>
      <c r="E4219" s="11" t="s">
        <v>1503</v>
      </c>
      <c r="F4219" s="4">
        <v>4725</v>
      </c>
      <c r="G4219" s="3">
        <v>2017</v>
      </c>
      <c r="H4219" s="3" t="s">
        <v>21</v>
      </c>
      <c r="I4219" s="12" t="s">
        <v>31</v>
      </c>
      <c r="J4219" s="3">
        <v>831</v>
      </c>
      <c r="K4219" s="3" t="str">
        <f>IF(VLOOKUP(D4219,'Resources Final'!A:C,3,FALSE)=0,"",VLOOKUP(D4219,'Resources Final'!A:C,3,FALSE))</f>
        <v>Y</v>
      </c>
      <c r="L4219" s="3" t="str">
        <f>IF(VLOOKUP(D4219,'Resources Final'!A:D,4,FALSE)=0,"",VLOOKUP(D4219,'Resources Final'!A:D,4,FALSE))</f>
        <v/>
      </c>
      <c r="M4219" s="3" t="str">
        <f>IF(VLOOKUP(D4219,'Resources Final'!A:E,5,FALSE)=0,"",VLOOKUP(D4219,'Resources Final'!A:E,5,FALSE))</f>
        <v/>
      </c>
      <c r="N4219" s="7" t="str">
        <f>IF(VLOOKUP(D4219,'Resources Final'!A:F,6,FALSE)=0,"",VLOOKUP(D4219,'Resources Final'!A:F,6,FALSE))</f>
        <v/>
      </c>
      <c r="O4219" s="3" t="str">
        <f>IF(VLOOKUP(D4219,'Resources Final'!A:G,7,FALSE)=0,"",VLOOKUP(D4219,'Resources Final'!A:G,7,FALSE))</f>
        <v/>
      </c>
    </row>
    <row r="4220" spans="1:15" x14ac:dyDescent="0.2">
      <c r="A4220" s="11">
        <v>990</v>
      </c>
      <c r="B4220" s="11" t="str">
        <f t="shared" si="77"/>
        <v>Charles G. Koch Charitable Foundation_Shelton20173825</v>
      </c>
      <c r="C4220" s="11" t="s">
        <v>19</v>
      </c>
      <c r="D4220" s="11" t="s">
        <v>3304</v>
      </c>
      <c r="E4220" s="11" t="s">
        <v>3304</v>
      </c>
      <c r="F4220" s="4">
        <v>3825</v>
      </c>
      <c r="G4220" s="3">
        <v>2017</v>
      </c>
      <c r="H4220" s="3" t="s">
        <v>21</v>
      </c>
      <c r="I4220" s="12" t="s">
        <v>31</v>
      </c>
      <c r="J4220" s="3">
        <v>832</v>
      </c>
      <c r="K4220" s="3" t="str">
        <f>IF(VLOOKUP(D4220,'Resources Final'!A:C,3,FALSE)=0,"",VLOOKUP(D4220,'Resources Final'!A:C,3,FALSE))</f>
        <v>Y</v>
      </c>
      <c r="L4220" s="3" t="str">
        <f>IF(VLOOKUP(D4220,'Resources Final'!A:D,4,FALSE)=0,"",VLOOKUP(D4220,'Resources Final'!A:D,4,FALSE))</f>
        <v/>
      </c>
      <c r="M4220" s="3" t="str">
        <f>IF(VLOOKUP(D4220,'Resources Final'!A:E,5,FALSE)=0,"",VLOOKUP(D4220,'Resources Final'!A:E,5,FALSE))</f>
        <v/>
      </c>
      <c r="N4220" s="7" t="str">
        <f>IF(VLOOKUP(D4220,'Resources Final'!A:F,6,FALSE)=0,"",VLOOKUP(D4220,'Resources Final'!A:F,6,FALSE))</f>
        <v/>
      </c>
      <c r="O4220" s="3" t="str">
        <f>IF(VLOOKUP(D4220,'Resources Final'!A:G,7,FALSE)=0,"",VLOOKUP(D4220,'Resources Final'!A:G,7,FALSE))</f>
        <v/>
      </c>
    </row>
    <row r="4221" spans="1:15" x14ac:dyDescent="0.2">
      <c r="A4221" s="11">
        <v>990</v>
      </c>
      <c r="B4221" s="11" t="str">
        <f t="shared" si="77"/>
        <v>Charles G. Koch Charitable Foundation_University of Tulsa201730000</v>
      </c>
      <c r="C4221" s="11" t="s">
        <v>19</v>
      </c>
      <c r="D4221" s="11" t="s">
        <v>3837</v>
      </c>
      <c r="E4221" s="11" t="s">
        <v>3837</v>
      </c>
      <c r="F4221" s="4">
        <v>30000</v>
      </c>
      <c r="G4221" s="3">
        <v>2017</v>
      </c>
      <c r="H4221" s="3" t="s">
        <v>21</v>
      </c>
      <c r="I4221" s="12"/>
      <c r="J4221" s="3">
        <v>833</v>
      </c>
      <c r="K4221" s="3" t="str">
        <f>IF(VLOOKUP(D4221,'Resources Final'!A:C,3,FALSE)=0,"",VLOOKUP(D4221,'Resources Final'!A:C,3,FALSE))</f>
        <v/>
      </c>
      <c r="L4221" s="3" t="str">
        <f>IF(VLOOKUP(D4221,'Resources Final'!A:D,4,FALSE)=0,"",VLOOKUP(D4221,'Resources Final'!A:D,4,FALSE))</f>
        <v>Y</v>
      </c>
      <c r="M4221" s="3" t="str">
        <f>IF(VLOOKUP(D4221,'Resources Final'!A:E,5,FALSE)=0,"",VLOOKUP(D4221,'Resources Final'!A:E,5,FALSE))</f>
        <v/>
      </c>
      <c r="N4221" s="7" t="str">
        <f>IF(VLOOKUP(D4221,'Resources Final'!A:F,6,FALSE)=0,"",VLOOKUP(D4221,'Resources Final'!A:F,6,FALSE))</f>
        <v/>
      </c>
      <c r="O4221" s="3" t="str">
        <f>IF(VLOOKUP(D4221,'Resources Final'!A:G,7,FALSE)=0,"",VLOOKUP(D4221,'Resources Final'!A:G,7,FALSE))</f>
        <v/>
      </c>
    </row>
    <row r="4222" spans="1:15" x14ac:dyDescent="0.2">
      <c r="A4222" s="11">
        <v>990</v>
      </c>
      <c r="B4222" s="11" t="str">
        <f t="shared" si="77"/>
        <v>Charles G. Koch Charitable Foundation_Standardswork201799000</v>
      </c>
      <c r="C4222" s="11" t="s">
        <v>19</v>
      </c>
      <c r="D4222" s="11" t="s">
        <v>3413</v>
      </c>
      <c r="E4222" s="11" t="s">
        <v>3413</v>
      </c>
      <c r="F4222" s="4">
        <v>99000</v>
      </c>
      <c r="G4222" s="3">
        <v>2017</v>
      </c>
      <c r="H4222" s="3" t="s">
        <v>21</v>
      </c>
      <c r="I4222" s="12"/>
      <c r="J4222" s="3">
        <v>834</v>
      </c>
      <c r="K4222" s="3" t="str">
        <f>IF(VLOOKUP(D4222,'Resources Final'!A:C,3,FALSE)=0,"",VLOOKUP(D4222,'Resources Final'!A:C,3,FALSE))</f>
        <v/>
      </c>
      <c r="L4222" s="3" t="str">
        <f>IF(VLOOKUP(D4222,'Resources Final'!A:D,4,FALSE)=0,"",VLOOKUP(D4222,'Resources Final'!A:D,4,FALSE))</f>
        <v/>
      </c>
      <c r="M4222" s="3" t="str">
        <f>IF(VLOOKUP(D4222,'Resources Final'!A:E,5,FALSE)=0,"",VLOOKUP(D4222,'Resources Final'!A:E,5,FALSE))</f>
        <v/>
      </c>
      <c r="N4222" s="7" t="str">
        <f>IF(VLOOKUP(D4222,'Resources Final'!A:F,6,FALSE)=0,"",VLOOKUP(D4222,'Resources Final'!A:F,6,FALSE))</f>
        <v/>
      </c>
      <c r="O4222" s="3" t="str">
        <f>IF(VLOOKUP(D4222,'Resources Final'!A:G,7,FALSE)=0,"",VLOOKUP(D4222,'Resources Final'!A:G,7,FALSE))</f>
        <v/>
      </c>
    </row>
    <row r="4223" spans="1:15" x14ac:dyDescent="0.2">
      <c r="A4223" s="11">
        <v>990</v>
      </c>
      <c r="B4223" s="11" t="str">
        <f t="shared" si="77"/>
        <v>Charles G. Koch Charitable Foundation_Swope20173150</v>
      </c>
      <c r="C4223" s="11" t="s">
        <v>19</v>
      </c>
      <c r="D4223" s="11" t="s">
        <v>3495</v>
      </c>
      <c r="E4223" s="11" t="s">
        <v>3495</v>
      </c>
      <c r="F4223" s="4">
        <v>3150</v>
      </c>
      <c r="G4223" s="3">
        <v>2017</v>
      </c>
      <c r="H4223" s="3" t="s">
        <v>21</v>
      </c>
      <c r="I4223" s="12" t="s">
        <v>31</v>
      </c>
      <c r="J4223" s="3">
        <v>835</v>
      </c>
      <c r="K4223" s="3" t="str">
        <f>IF(VLOOKUP(D4223,'Resources Final'!A:C,3,FALSE)=0,"",VLOOKUP(D4223,'Resources Final'!A:C,3,FALSE))</f>
        <v>Y</v>
      </c>
      <c r="L4223" s="3" t="str">
        <f>IF(VLOOKUP(D4223,'Resources Final'!A:D,4,FALSE)=0,"",VLOOKUP(D4223,'Resources Final'!A:D,4,FALSE))</f>
        <v/>
      </c>
      <c r="M4223" s="3" t="str">
        <f>IF(VLOOKUP(D4223,'Resources Final'!A:E,5,FALSE)=0,"",VLOOKUP(D4223,'Resources Final'!A:E,5,FALSE))</f>
        <v/>
      </c>
      <c r="N4223" s="7" t="str">
        <f>IF(VLOOKUP(D4223,'Resources Final'!A:F,6,FALSE)=0,"",VLOOKUP(D4223,'Resources Final'!A:F,6,FALSE))</f>
        <v/>
      </c>
      <c r="O4223" s="3" t="str">
        <f>IF(VLOOKUP(D4223,'Resources Final'!A:G,7,FALSE)=0,"",VLOOKUP(D4223,'Resources Final'!A:G,7,FALSE))</f>
        <v/>
      </c>
    </row>
    <row r="4224" spans="1:15" x14ac:dyDescent="0.2">
      <c r="A4224" s="11">
        <v>990</v>
      </c>
      <c r="B4224" s="11" t="str">
        <f t="shared" si="77"/>
        <v>Charles G. Koch Charitable Foundation_Irvine20173150</v>
      </c>
      <c r="C4224" s="11" t="s">
        <v>19</v>
      </c>
      <c r="D4224" s="11" t="s">
        <v>1712</v>
      </c>
      <c r="E4224" s="11" t="s">
        <v>1712</v>
      </c>
      <c r="F4224" s="4">
        <v>3150</v>
      </c>
      <c r="G4224" s="3">
        <v>2017</v>
      </c>
      <c r="H4224" s="3" t="s">
        <v>21</v>
      </c>
      <c r="I4224" s="12" t="s">
        <v>31</v>
      </c>
      <c r="J4224" s="3">
        <v>836</v>
      </c>
      <c r="K4224" s="3" t="str">
        <f>IF(VLOOKUP(D4224,'Resources Final'!A:C,3,FALSE)=0,"",VLOOKUP(D4224,'Resources Final'!A:C,3,FALSE))</f>
        <v>Y</v>
      </c>
      <c r="L4224" s="3" t="str">
        <f>IF(VLOOKUP(D4224,'Resources Final'!A:D,4,FALSE)=0,"",VLOOKUP(D4224,'Resources Final'!A:D,4,FALSE))</f>
        <v/>
      </c>
      <c r="M4224" s="3" t="str">
        <f>IF(VLOOKUP(D4224,'Resources Final'!A:E,5,FALSE)=0,"",VLOOKUP(D4224,'Resources Final'!A:E,5,FALSE))</f>
        <v/>
      </c>
      <c r="N4224" s="7" t="str">
        <f>IF(VLOOKUP(D4224,'Resources Final'!A:F,6,FALSE)=0,"",VLOOKUP(D4224,'Resources Final'!A:F,6,FALSE))</f>
        <v/>
      </c>
      <c r="O4224" s="3" t="str">
        <f>IF(VLOOKUP(D4224,'Resources Final'!A:G,7,FALSE)=0,"",VLOOKUP(D4224,'Resources Final'!A:G,7,FALSE))</f>
        <v/>
      </c>
    </row>
    <row r="4225" spans="1:15" x14ac:dyDescent="0.2">
      <c r="A4225" s="11">
        <v>990</v>
      </c>
      <c r="B4225" s="11" t="str">
        <f t="shared" si="77"/>
        <v>Charles G. Koch Charitable Foundation_Barry20173825</v>
      </c>
      <c r="C4225" s="11" t="s">
        <v>19</v>
      </c>
      <c r="D4225" s="11" t="s">
        <v>356</v>
      </c>
      <c r="E4225" s="11" t="s">
        <v>356</v>
      </c>
      <c r="F4225" s="4">
        <v>3825</v>
      </c>
      <c r="G4225" s="3">
        <v>2017</v>
      </c>
      <c r="H4225" s="3" t="s">
        <v>21</v>
      </c>
      <c r="I4225" s="12" t="s">
        <v>31</v>
      </c>
      <c r="J4225" s="3">
        <v>837</v>
      </c>
      <c r="K4225" s="3" t="str">
        <f>IF(VLOOKUP(D4225,'Resources Final'!A:C,3,FALSE)=0,"",VLOOKUP(D4225,'Resources Final'!A:C,3,FALSE))</f>
        <v>Y</v>
      </c>
      <c r="L4225" s="3" t="str">
        <f>IF(VLOOKUP(D4225,'Resources Final'!A:D,4,FALSE)=0,"",VLOOKUP(D4225,'Resources Final'!A:D,4,FALSE))</f>
        <v/>
      </c>
      <c r="M4225" s="3" t="str">
        <f>IF(VLOOKUP(D4225,'Resources Final'!A:E,5,FALSE)=0,"",VLOOKUP(D4225,'Resources Final'!A:E,5,FALSE))</f>
        <v/>
      </c>
      <c r="N4225" s="7" t="str">
        <f>IF(VLOOKUP(D4225,'Resources Final'!A:F,6,FALSE)=0,"",VLOOKUP(D4225,'Resources Final'!A:F,6,FALSE))</f>
        <v/>
      </c>
      <c r="O4225" s="3" t="str">
        <f>IF(VLOOKUP(D4225,'Resources Final'!A:G,7,FALSE)=0,"",VLOOKUP(D4225,'Resources Final'!A:G,7,FALSE))</f>
        <v/>
      </c>
    </row>
    <row r="4226" spans="1:15" x14ac:dyDescent="0.2">
      <c r="A4226" s="11">
        <v>990</v>
      </c>
      <c r="B4226" s="11" t="str">
        <f t="shared" si="77"/>
        <v>Charles G. Koch Charitable Foundation_Finl20173600</v>
      </c>
      <c r="C4226" s="11" t="s">
        <v>19</v>
      </c>
      <c r="D4226" s="11" t="s">
        <v>1208</v>
      </c>
      <c r="E4226" s="11" t="s">
        <v>1208</v>
      </c>
      <c r="F4226" s="4">
        <v>3600</v>
      </c>
      <c r="G4226" s="3">
        <v>2017</v>
      </c>
      <c r="H4226" s="3" t="s">
        <v>21</v>
      </c>
      <c r="I4226" s="12" t="s">
        <v>31</v>
      </c>
      <c r="J4226" s="3">
        <v>838</v>
      </c>
      <c r="K4226" s="3" t="str">
        <f>IF(VLOOKUP(D4226,'Resources Final'!A:C,3,FALSE)=0,"",VLOOKUP(D4226,'Resources Final'!A:C,3,FALSE))</f>
        <v>Y</v>
      </c>
      <c r="L4226" s="3" t="str">
        <f>IF(VLOOKUP(D4226,'Resources Final'!A:D,4,FALSE)=0,"",VLOOKUP(D4226,'Resources Final'!A:D,4,FALSE))</f>
        <v/>
      </c>
      <c r="M4226" s="3" t="str">
        <f>IF(VLOOKUP(D4226,'Resources Final'!A:E,5,FALSE)=0,"",VLOOKUP(D4226,'Resources Final'!A:E,5,FALSE))</f>
        <v/>
      </c>
      <c r="N4226" s="7" t="str">
        <f>IF(VLOOKUP(D4226,'Resources Final'!A:F,6,FALSE)=0,"",VLOOKUP(D4226,'Resources Final'!A:F,6,FALSE))</f>
        <v/>
      </c>
      <c r="O4226" s="3" t="str">
        <f>IF(VLOOKUP(D4226,'Resources Final'!A:G,7,FALSE)=0,"",VLOOKUP(D4226,'Resources Final'!A:G,7,FALSE))</f>
        <v/>
      </c>
    </row>
    <row r="4227" spans="1:15" x14ac:dyDescent="0.2">
      <c r="A4227" s="11">
        <v>990</v>
      </c>
      <c r="B4227" s="11" t="str">
        <f t="shared" si="77"/>
        <v>Charles G. Koch Charitable Foundation_Hatley20173600</v>
      </c>
      <c r="C4227" s="11" t="s">
        <v>19</v>
      </c>
      <c r="D4227" s="11" t="s">
        <v>1543</v>
      </c>
      <c r="E4227" s="11" t="s">
        <v>1543</v>
      </c>
      <c r="F4227" s="4">
        <v>3600</v>
      </c>
      <c r="G4227" s="3">
        <v>2017</v>
      </c>
      <c r="H4227" s="3" t="s">
        <v>21</v>
      </c>
      <c r="I4227" s="12" t="s">
        <v>31</v>
      </c>
      <c r="J4227" s="3">
        <v>839</v>
      </c>
      <c r="K4227" s="3" t="str">
        <f>IF(VLOOKUP(D4227,'Resources Final'!A:C,3,FALSE)=0,"",VLOOKUP(D4227,'Resources Final'!A:C,3,FALSE))</f>
        <v>Y</v>
      </c>
      <c r="L4227" s="3" t="str">
        <f>IF(VLOOKUP(D4227,'Resources Final'!A:D,4,FALSE)=0,"",VLOOKUP(D4227,'Resources Final'!A:D,4,FALSE))</f>
        <v/>
      </c>
      <c r="M4227" s="3" t="str">
        <f>IF(VLOOKUP(D4227,'Resources Final'!A:E,5,FALSE)=0,"",VLOOKUP(D4227,'Resources Final'!A:E,5,FALSE))</f>
        <v/>
      </c>
      <c r="N4227" s="7" t="str">
        <f>IF(VLOOKUP(D4227,'Resources Final'!A:F,6,FALSE)=0,"",VLOOKUP(D4227,'Resources Final'!A:F,6,FALSE))</f>
        <v/>
      </c>
      <c r="O4227" s="3" t="str">
        <f>IF(VLOOKUP(D4227,'Resources Final'!A:G,7,FALSE)=0,"",VLOOKUP(D4227,'Resources Final'!A:G,7,FALSE))</f>
        <v/>
      </c>
    </row>
    <row r="4228" spans="1:15" x14ac:dyDescent="0.2">
      <c r="A4228" s="11">
        <v>990</v>
      </c>
      <c r="B4228" s="11" t="str">
        <f t="shared" si="77"/>
        <v>Charles G. Koch Charitable Foundation_A Better Chance201750000</v>
      </c>
      <c r="C4228" s="11" t="s">
        <v>19</v>
      </c>
      <c r="D4228" s="11" t="s">
        <v>20</v>
      </c>
      <c r="E4228" s="11" t="s">
        <v>20</v>
      </c>
      <c r="F4228" s="4">
        <v>50000</v>
      </c>
      <c r="G4228" s="3">
        <v>2017</v>
      </c>
      <c r="H4228" s="3" t="s">
        <v>21</v>
      </c>
      <c r="I4228" s="12"/>
      <c r="J4228" s="3">
        <v>840</v>
      </c>
      <c r="K4228" s="3" t="str">
        <f>IF(VLOOKUP(D4228,'Resources Final'!A:C,3,FALSE)=0,"",VLOOKUP(D4228,'Resources Final'!A:C,3,FALSE))</f>
        <v/>
      </c>
      <c r="L4228" s="3" t="str">
        <f>IF(VLOOKUP(D4228,'Resources Final'!A:D,4,FALSE)=0,"",VLOOKUP(D4228,'Resources Final'!A:D,4,FALSE))</f>
        <v/>
      </c>
      <c r="M4228" s="3" t="str">
        <f>IF(VLOOKUP(D4228,'Resources Final'!A:E,5,FALSE)=0,"",VLOOKUP(D4228,'Resources Final'!A:E,5,FALSE))</f>
        <v>N</v>
      </c>
      <c r="N4228" s="7" t="str">
        <f>IF(VLOOKUP(D4228,'Resources Final'!A:F,6,FALSE)=0,"",VLOOKUP(D4228,'Resources Final'!A:F,6,FALSE))</f>
        <v/>
      </c>
      <c r="O4228" s="3" t="str">
        <f>IF(VLOOKUP(D4228,'Resources Final'!A:G,7,FALSE)=0,"",VLOOKUP(D4228,'Resources Final'!A:G,7,FALSE))</f>
        <v/>
      </c>
    </row>
    <row r="4229" spans="1:15" x14ac:dyDescent="0.2">
      <c r="A4229" s="11">
        <v>990</v>
      </c>
      <c r="B4229" s="11" t="str">
        <f t="shared" si="77"/>
        <v>Charles G. Koch Charitable Foundation_Suarez20175229</v>
      </c>
      <c r="C4229" s="11" t="s">
        <v>19</v>
      </c>
      <c r="D4229" s="11" t="s">
        <v>3470</v>
      </c>
      <c r="E4229" s="11" t="s">
        <v>3470</v>
      </c>
      <c r="F4229" s="4">
        <v>5229</v>
      </c>
      <c r="G4229" s="3">
        <v>2017</v>
      </c>
      <c r="H4229" s="3" t="s">
        <v>21</v>
      </c>
      <c r="I4229" s="12" t="s">
        <v>31</v>
      </c>
      <c r="J4229" s="3">
        <v>841</v>
      </c>
      <c r="K4229" s="3" t="str">
        <f>IF(VLOOKUP(D4229,'Resources Final'!A:C,3,FALSE)=0,"",VLOOKUP(D4229,'Resources Final'!A:C,3,FALSE))</f>
        <v>Y</v>
      </c>
      <c r="L4229" s="3" t="str">
        <f>IF(VLOOKUP(D4229,'Resources Final'!A:D,4,FALSE)=0,"",VLOOKUP(D4229,'Resources Final'!A:D,4,FALSE))</f>
        <v/>
      </c>
      <c r="M4229" s="3" t="str">
        <f>IF(VLOOKUP(D4229,'Resources Final'!A:E,5,FALSE)=0,"",VLOOKUP(D4229,'Resources Final'!A:E,5,FALSE))</f>
        <v/>
      </c>
      <c r="N4229" s="7" t="str">
        <f>IF(VLOOKUP(D4229,'Resources Final'!A:F,6,FALSE)=0,"",VLOOKUP(D4229,'Resources Final'!A:F,6,FALSE))</f>
        <v/>
      </c>
      <c r="O4229" s="3" t="str">
        <f>IF(VLOOKUP(D4229,'Resources Final'!A:G,7,FALSE)=0,"",VLOOKUP(D4229,'Resources Final'!A:G,7,FALSE))</f>
        <v/>
      </c>
    </row>
    <row r="4230" spans="1:15" x14ac:dyDescent="0.2">
      <c r="A4230" s="11">
        <v>990</v>
      </c>
      <c r="B4230" s="11" t="str">
        <f t="shared" si="77"/>
        <v>Charles G. Koch Charitable Foundation_Berten20173825</v>
      </c>
      <c r="C4230" s="11" t="s">
        <v>19</v>
      </c>
      <c r="D4230" s="11" t="s">
        <v>416</v>
      </c>
      <c r="E4230" s="11" t="s">
        <v>416</v>
      </c>
      <c r="F4230" s="4">
        <v>3825</v>
      </c>
      <c r="G4230" s="3">
        <v>2017</v>
      </c>
      <c r="H4230" s="3" t="s">
        <v>21</v>
      </c>
      <c r="I4230" s="12" t="s">
        <v>31</v>
      </c>
      <c r="J4230" s="3">
        <v>842</v>
      </c>
      <c r="K4230" s="3" t="str">
        <f>IF(VLOOKUP(D4230,'Resources Final'!A:C,3,FALSE)=0,"",VLOOKUP(D4230,'Resources Final'!A:C,3,FALSE))</f>
        <v>Y</v>
      </c>
      <c r="L4230" s="3" t="str">
        <f>IF(VLOOKUP(D4230,'Resources Final'!A:D,4,FALSE)=0,"",VLOOKUP(D4230,'Resources Final'!A:D,4,FALSE))</f>
        <v/>
      </c>
      <c r="M4230" s="3" t="str">
        <f>IF(VLOOKUP(D4230,'Resources Final'!A:E,5,FALSE)=0,"",VLOOKUP(D4230,'Resources Final'!A:E,5,FALSE))</f>
        <v/>
      </c>
      <c r="N4230" s="7" t="str">
        <f>IF(VLOOKUP(D4230,'Resources Final'!A:F,6,FALSE)=0,"",VLOOKUP(D4230,'Resources Final'!A:F,6,FALSE))</f>
        <v/>
      </c>
      <c r="O4230" s="3" t="str">
        <f>IF(VLOOKUP(D4230,'Resources Final'!A:G,7,FALSE)=0,"",VLOOKUP(D4230,'Resources Final'!A:G,7,FALSE))</f>
        <v/>
      </c>
    </row>
    <row r="4231" spans="1:15" x14ac:dyDescent="0.2">
      <c r="A4231" s="11">
        <v>990</v>
      </c>
      <c r="B4231" s="11" t="str">
        <f t="shared" si="77"/>
        <v>Charles G. Koch Charitable Foundation_Freedom Foundation of Minnesota201747000</v>
      </c>
      <c r="C4231" s="11" t="s">
        <v>19</v>
      </c>
      <c r="D4231" s="11" t="s">
        <v>1296</v>
      </c>
      <c r="E4231" s="11" t="s">
        <v>1296</v>
      </c>
      <c r="F4231" s="4">
        <v>47000</v>
      </c>
      <c r="G4231" s="3">
        <v>2017</v>
      </c>
      <c r="H4231" s="3" t="s">
        <v>21</v>
      </c>
      <c r="I4231" s="12"/>
      <c r="J4231" s="3">
        <v>843</v>
      </c>
      <c r="K4231" s="3" t="str">
        <f>IF(VLOOKUP(D4231,'Resources Final'!A:C,3,FALSE)=0,"",VLOOKUP(D4231,'Resources Final'!A:C,3,FALSE))</f>
        <v/>
      </c>
      <c r="L4231" s="3" t="str">
        <f>IF(VLOOKUP(D4231,'Resources Final'!A:D,4,FALSE)=0,"",VLOOKUP(D4231,'Resources Final'!A:D,4,FALSE))</f>
        <v/>
      </c>
      <c r="M4231" s="3" t="str">
        <f>IF(VLOOKUP(D4231,'Resources Final'!A:E,5,FALSE)=0,"",VLOOKUP(D4231,'Resources Final'!A:E,5,FALSE))</f>
        <v/>
      </c>
      <c r="N4231" s="7" t="str">
        <f>IF(VLOOKUP(D4231,'Resources Final'!A:F,6,FALSE)=0,"",VLOOKUP(D4231,'Resources Final'!A:F,6,FALSE))</f>
        <v>https://www.desmogblog.com/freedom-foundation-minnesota</v>
      </c>
      <c r="O4231" s="3" t="str">
        <f>IF(VLOOKUP(D4231,'Resources Final'!A:G,7,FALSE)=0,"",VLOOKUP(D4231,'Resources Final'!A:G,7,FALSE))</f>
        <v>Desmog</v>
      </c>
    </row>
    <row r="4232" spans="1:15" x14ac:dyDescent="0.2">
      <c r="A4232" s="11">
        <v>990</v>
      </c>
      <c r="B4232" s="11" t="str">
        <f t="shared" si="77"/>
        <v>Charles G. Koch Charitable Foundation_Lee University201714000</v>
      </c>
      <c r="C4232" s="11" t="s">
        <v>19</v>
      </c>
      <c r="D4232" s="11" t="s">
        <v>2128</v>
      </c>
      <c r="E4232" s="11" t="s">
        <v>2128</v>
      </c>
      <c r="F4232" s="4">
        <v>14000</v>
      </c>
      <c r="G4232" s="3">
        <v>2017</v>
      </c>
      <c r="H4232" s="3" t="s">
        <v>21</v>
      </c>
      <c r="I4232" s="12"/>
      <c r="J4232" s="3">
        <v>844</v>
      </c>
      <c r="K4232" s="3" t="str">
        <f>IF(VLOOKUP(D4232,'Resources Final'!A:C,3,FALSE)=0,"",VLOOKUP(D4232,'Resources Final'!A:C,3,FALSE))</f>
        <v/>
      </c>
      <c r="L4232" s="3" t="str">
        <f>IF(VLOOKUP(D4232,'Resources Final'!A:D,4,FALSE)=0,"",VLOOKUP(D4232,'Resources Final'!A:D,4,FALSE))</f>
        <v>Y</v>
      </c>
      <c r="M4232" s="3" t="str">
        <f>IF(VLOOKUP(D4232,'Resources Final'!A:E,5,FALSE)=0,"",VLOOKUP(D4232,'Resources Final'!A:E,5,FALSE))</f>
        <v/>
      </c>
      <c r="N4232" s="7" t="str">
        <f>IF(VLOOKUP(D4232,'Resources Final'!A:F,6,FALSE)=0,"",VLOOKUP(D4232,'Resources Final'!A:F,6,FALSE))</f>
        <v/>
      </c>
      <c r="O4232" s="3" t="str">
        <f>IF(VLOOKUP(D4232,'Resources Final'!A:G,7,FALSE)=0,"",VLOOKUP(D4232,'Resources Final'!A:G,7,FALSE))</f>
        <v/>
      </c>
    </row>
    <row r="4233" spans="1:15" x14ac:dyDescent="0.2">
      <c r="A4233" s="11">
        <v>990</v>
      </c>
      <c r="B4233" s="11" t="str">
        <f t="shared" si="77"/>
        <v>Charles G. Koch Charitable Foundation_Americans for Oxford2017278000</v>
      </c>
      <c r="C4233" s="11" t="s">
        <v>19</v>
      </c>
      <c r="D4233" s="11" t="s">
        <v>211</v>
      </c>
      <c r="E4233" s="11" t="s">
        <v>212</v>
      </c>
      <c r="F4233" s="4">
        <v>278000</v>
      </c>
      <c r="G4233" s="3">
        <v>2017</v>
      </c>
      <c r="H4233" s="3" t="s">
        <v>21</v>
      </c>
      <c r="I4233" s="12"/>
      <c r="J4233" s="3">
        <v>845</v>
      </c>
      <c r="K4233" s="3" t="str">
        <f>IF(VLOOKUP(D4233,'Resources Final'!A:C,3,FALSE)=0,"",VLOOKUP(D4233,'Resources Final'!A:C,3,FALSE))</f>
        <v/>
      </c>
      <c r="L4233" s="3" t="str">
        <f>IF(VLOOKUP(D4233,'Resources Final'!A:D,4,FALSE)=0,"",VLOOKUP(D4233,'Resources Final'!A:D,4,FALSE))</f>
        <v>Y</v>
      </c>
      <c r="M4233" s="3" t="str">
        <f>IF(VLOOKUP(D4233,'Resources Final'!A:E,5,FALSE)=0,"",VLOOKUP(D4233,'Resources Final'!A:E,5,FALSE))</f>
        <v/>
      </c>
      <c r="N4233" s="7" t="str">
        <f>IF(VLOOKUP(D4233,'Resources Final'!A:F,6,FALSE)=0,"",VLOOKUP(D4233,'Resources Final'!A:F,6,FALSE))</f>
        <v/>
      </c>
      <c r="O4233" s="3" t="str">
        <f>IF(VLOOKUP(D4233,'Resources Final'!A:G,7,FALSE)=0,"",VLOOKUP(D4233,'Resources Final'!A:G,7,FALSE))</f>
        <v/>
      </c>
    </row>
    <row r="4234" spans="1:15" x14ac:dyDescent="0.2">
      <c r="A4234" s="11">
        <v>990</v>
      </c>
      <c r="B4234" s="11" t="str">
        <f t="shared" si="77"/>
        <v>Charles G. Koch Charitable Foundation_University of California Regents20175000</v>
      </c>
      <c r="C4234" s="11" t="s">
        <v>19</v>
      </c>
      <c r="D4234" s="11" t="s">
        <v>3744</v>
      </c>
      <c r="E4234" s="11" t="s">
        <v>3021</v>
      </c>
      <c r="F4234" s="4">
        <v>5000</v>
      </c>
      <c r="G4234" s="3">
        <v>2017</v>
      </c>
      <c r="H4234" s="3" t="s">
        <v>21</v>
      </c>
      <c r="I4234" s="12"/>
      <c r="J4234" s="3">
        <v>846</v>
      </c>
      <c r="K4234" s="3" t="str">
        <f>IF(VLOOKUP(D4234,'Resources Final'!A:C,3,FALSE)=0,"",VLOOKUP(D4234,'Resources Final'!A:C,3,FALSE))</f>
        <v/>
      </c>
      <c r="L4234" s="3" t="str">
        <f>IF(VLOOKUP(D4234,'Resources Final'!A:D,4,FALSE)=0,"",VLOOKUP(D4234,'Resources Final'!A:D,4,FALSE))</f>
        <v>Y</v>
      </c>
      <c r="M4234" s="3" t="str">
        <f>IF(VLOOKUP(D4234,'Resources Final'!A:E,5,FALSE)=0,"",VLOOKUP(D4234,'Resources Final'!A:E,5,FALSE))</f>
        <v/>
      </c>
      <c r="N4234" s="7" t="str">
        <f>IF(VLOOKUP(D4234,'Resources Final'!A:F,6,FALSE)=0,"",VLOOKUP(D4234,'Resources Final'!A:F,6,FALSE))</f>
        <v/>
      </c>
      <c r="O4234" s="3" t="str">
        <f>IF(VLOOKUP(D4234,'Resources Final'!A:G,7,FALSE)=0,"",VLOOKUP(D4234,'Resources Final'!A:G,7,FALSE))</f>
        <v/>
      </c>
    </row>
    <row r="4235" spans="1:15" x14ac:dyDescent="0.2">
      <c r="A4235" s="11">
        <v>990</v>
      </c>
      <c r="B4235" s="11" t="str">
        <f t="shared" si="77"/>
        <v>Charles G. Koch Charitable Foundation_Ladeji20175355</v>
      </c>
      <c r="C4235" s="11" t="s">
        <v>19</v>
      </c>
      <c r="D4235" s="11" t="s">
        <v>2076</v>
      </c>
      <c r="E4235" s="11" t="s">
        <v>2076</v>
      </c>
      <c r="F4235" s="4">
        <v>5355</v>
      </c>
      <c r="G4235" s="3">
        <v>2017</v>
      </c>
      <c r="H4235" s="3" t="s">
        <v>21</v>
      </c>
      <c r="I4235" s="12" t="s">
        <v>31</v>
      </c>
      <c r="J4235" s="3">
        <v>847</v>
      </c>
      <c r="K4235" s="3" t="str">
        <f>IF(VLOOKUP(D4235,'Resources Final'!A:C,3,FALSE)=0,"",VLOOKUP(D4235,'Resources Final'!A:C,3,FALSE))</f>
        <v>Y</v>
      </c>
      <c r="L4235" s="3" t="str">
        <f>IF(VLOOKUP(D4235,'Resources Final'!A:D,4,FALSE)=0,"",VLOOKUP(D4235,'Resources Final'!A:D,4,FALSE))</f>
        <v/>
      </c>
      <c r="M4235" s="3" t="str">
        <f>IF(VLOOKUP(D4235,'Resources Final'!A:E,5,FALSE)=0,"",VLOOKUP(D4235,'Resources Final'!A:E,5,FALSE))</f>
        <v/>
      </c>
      <c r="N4235" s="7" t="str">
        <f>IF(VLOOKUP(D4235,'Resources Final'!A:F,6,FALSE)=0,"",VLOOKUP(D4235,'Resources Final'!A:F,6,FALSE))</f>
        <v/>
      </c>
      <c r="O4235" s="3" t="str">
        <f>IF(VLOOKUP(D4235,'Resources Final'!A:G,7,FALSE)=0,"",VLOOKUP(D4235,'Resources Final'!A:G,7,FALSE))</f>
        <v/>
      </c>
    </row>
    <row r="4236" spans="1:15" x14ac:dyDescent="0.2">
      <c r="A4236" s="11">
        <v>990</v>
      </c>
      <c r="B4236" s="11" t="str">
        <f t="shared" si="77"/>
        <v>Charles G. Koch Charitable Foundation_Yao20172646</v>
      </c>
      <c r="C4236" s="11" t="s">
        <v>19</v>
      </c>
      <c r="D4236" s="11" t="s">
        <v>4103</v>
      </c>
      <c r="E4236" s="11" t="s">
        <v>4103</v>
      </c>
      <c r="F4236" s="4">
        <v>2646</v>
      </c>
      <c r="G4236" s="3">
        <v>2017</v>
      </c>
      <c r="H4236" s="3" t="s">
        <v>21</v>
      </c>
      <c r="I4236" s="12" t="s">
        <v>31</v>
      </c>
      <c r="J4236" s="3">
        <v>848</v>
      </c>
      <c r="K4236" s="3" t="str">
        <f>IF(VLOOKUP(D4236,'Resources Final'!A:C,3,FALSE)=0,"",VLOOKUP(D4236,'Resources Final'!A:C,3,FALSE))</f>
        <v>Y</v>
      </c>
      <c r="L4236" s="3" t="str">
        <f>IF(VLOOKUP(D4236,'Resources Final'!A:D,4,FALSE)=0,"",VLOOKUP(D4236,'Resources Final'!A:D,4,FALSE))</f>
        <v/>
      </c>
      <c r="M4236" s="3" t="str">
        <f>IF(VLOOKUP(D4236,'Resources Final'!A:E,5,FALSE)=0,"",VLOOKUP(D4236,'Resources Final'!A:E,5,FALSE))</f>
        <v/>
      </c>
      <c r="N4236" s="7" t="str">
        <f>IF(VLOOKUP(D4236,'Resources Final'!A:F,6,FALSE)=0,"",VLOOKUP(D4236,'Resources Final'!A:F,6,FALSE))</f>
        <v/>
      </c>
      <c r="O4236" s="3" t="str">
        <f>IF(VLOOKUP(D4236,'Resources Final'!A:G,7,FALSE)=0,"",VLOOKUP(D4236,'Resources Final'!A:G,7,FALSE))</f>
        <v/>
      </c>
    </row>
    <row r="4237" spans="1:15" x14ac:dyDescent="0.2">
      <c r="A4237" s="11">
        <v>990</v>
      </c>
      <c r="B4237" s="11" t="str">
        <f t="shared" si="77"/>
        <v>Charles G. Koch Charitable Foundation_Clarke20173488</v>
      </c>
      <c r="C4237" s="11" t="s">
        <v>19</v>
      </c>
      <c r="D4237" s="11" t="s">
        <v>745</v>
      </c>
      <c r="E4237" s="11" t="s">
        <v>745</v>
      </c>
      <c r="F4237" s="4">
        <v>3488</v>
      </c>
      <c r="G4237" s="3">
        <v>2017</v>
      </c>
      <c r="H4237" s="3" t="s">
        <v>21</v>
      </c>
      <c r="I4237" s="12" t="s">
        <v>31</v>
      </c>
      <c r="J4237" s="3">
        <v>849</v>
      </c>
      <c r="K4237" s="3" t="str">
        <f>IF(VLOOKUP(D4237,'Resources Final'!A:C,3,FALSE)=0,"",VLOOKUP(D4237,'Resources Final'!A:C,3,FALSE))</f>
        <v>Y</v>
      </c>
      <c r="L4237" s="3" t="str">
        <f>IF(VLOOKUP(D4237,'Resources Final'!A:D,4,FALSE)=0,"",VLOOKUP(D4237,'Resources Final'!A:D,4,FALSE))</f>
        <v/>
      </c>
      <c r="M4237" s="3" t="str">
        <f>IF(VLOOKUP(D4237,'Resources Final'!A:E,5,FALSE)=0,"",VLOOKUP(D4237,'Resources Final'!A:E,5,FALSE))</f>
        <v/>
      </c>
      <c r="N4237" s="7" t="str">
        <f>IF(VLOOKUP(D4237,'Resources Final'!A:F,6,FALSE)=0,"",VLOOKUP(D4237,'Resources Final'!A:F,6,FALSE))</f>
        <v/>
      </c>
      <c r="O4237" s="3" t="str">
        <f>IF(VLOOKUP(D4237,'Resources Final'!A:G,7,FALSE)=0,"",VLOOKUP(D4237,'Resources Final'!A:G,7,FALSE))</f>
        <v/>
      </c>
    </row>
    <row r="4238" spans="1:15" x14ac:dyDescent="0.2">
      <c r="A4238" s="11">
        <v>990</v>
      </c>
      <c r="B4238" s="11" t="str">
        <f t="shared" si="77"/>
        <v>Charles G. Koch Charitable Foundation_University of Cincinnati20175000</v>
      </c>
      <c r="C4238" s="11" t="s">
        <v>19</v>
      </c>
      <c r="D4238" s="11" t="s">
        <v>3749</v>
      </c>
      <c r="E4238" s="11" t="s">
        <v>3749</v>
      </c>
      <c r="F4238" s="4">
        <v>5000</v>
      </c>
      <c r="G4238" s="3">
        <v>2017</v>
      </c>
      <c r="H4238" s="3" t="s">
        <v>21</v>
      </c>
      <c r="I4238" s="12"/>
      <c r="J4238" s="3">
        <v>850</v>
      </c>
      <c r="K4238" s="3" t="str">
        <f>IF(VLOOKUP(D4238,'Resources Final'!A:C,3,FALSE)=0,"",VLOOKUP(D4238,'Resources Final'!A:C,3,FALSE))</f>
        <v/>
      </c>
      <c r="L4238" s="3" t="str">
        <f>IF(VLOOKUP(D4238,'Resources Final'!A:D,4,FALSE)=0,"",VLOOKUP(D4238,'Resources Final'!A:D,4,FALSE))</f>
        <v>Y</v>
      </c>
      <c r="M4238" s="3" t="str">
        <f>IF(VLOOKUP(D4238,'Resources Final'!A:E,5,FALSE)=0,"",VLOOKUP(D4238,'Resources Final'!A:E,5,FALSE))</f>
        <v/>
      </c>
      <c r="N4238" s="7" t="str">
        <f>IF(VLOOKUP(D4238,'Resources Final'!A:F,6,FALSE)=0,"",VLOOKUP(D4238,'Resources Final'!A:F,6,FALSE))</f>
        <v/>
      </c>
      <c r="O4238" s="3" t="str">
        <f>IF(VLOOKUP(D4238,'Resources Final'!A:G,7,FALSE)=0,"",VLOOKUP(D4238,'Resources Final'!A:G,7,FALSE))</f>
        <v/>
      </c>
    </row>
    <row r="4239" spans="1:15" x14ac:dyDescent="0.2">
      <c r="A4239" s="11">
        <v>990</v>
      </c>
      <c r="B4239" s="11" t="str">
        <f t="shared" si="77"/>
        <v>Charles G. Koch Charitable Foundation_Ryan20172700</v>
      </c>
      <c r="C4239" s="11" t="s">
        <v>19</v>
      </c>
      <c r="D4239" s="11" t="s">
        <v>3153</v>
      </c>
      <c r="E4239" s="11" t="s">
        <v>3153</v>
      </c>
      <c r="F4239" s="4">
        <v>2700</v>
      </c>
      <c r="G4239" s="3">
        <v>2017</v>
      </c>
      <c r="H4239" s="3" t="s">
        <v>21</v>
      </c>
      <c r="I4239" s="12" t="s">
        <v>31</v>
      </c>
      <c r="J4239" s="3">
        <v>851</v>
      </c>
      <c r="K4239" s="3" t="str">
        <f>IF(VLOOKUP(D4239,'Resources Final'!A:C,3,FALSE)=0,"",VLOOKUP(D4239,'Resources Final'!A:C,3,FALSE))</f>
        <v>Y</v>
      </c>
      <c r="L4239" s="3" t="str">
        <f>IF(VLOOKUP(D4239,'Resources Final'!A:D,4,FALSE)=0,"",VLOOKUP(D4239,'Resources Final'!A:D,4,FALSE))</f>
        <v/>
      </c>
      <c r="M4239" s="3" t="str">
        <f>IF(VLOOKUP(D4239,'Resources Final'!A:E,5,FALSE)=0,"",VLOOKUP(D4239,'Resources Final'!A:E,5,FALSE))</f>
        <v/>
      </c>
      <c r="N4239" s="7" t="str">
        <f>IF(VLOOKUP(D4239,'Resources Final'!A:F,6,FALSE)=0,"",VLOOKUP(D4239,'Resources Final'!A:F,6,FALSE))</f>
        <v/>
      </c>
      <c r="O4239" s="3" t="str">
        <f>IF(VLOOKUP(D4239,'Resources Final'!A:G,7,FALSE)=0,"",VLOOKUP(D4239,'Resources Final'!A:G,7,FALSE))</f>
        <v/>
      </c>
    </row>
    <row r="4240" spans="1:15" x14ac:dyDescent="0.2">
      <c r="A4240" s="11">
        <v>990</v>
      </c>
      <c r="B4240" s="11" t="str">
        <f t="shared" si="77"/>
        <v>Charles G. Koch Charitable Foundation_Donors Trust20177562</v>
      </c>
      <c r="C4240" s="11" t="s">
        <v>19</v>
      </c>
      <c r="D4240" s="11" t="s">
        <v>1020</v>
      </c>
      <c r="E4240" s="11" t="s">
        <v>1020</v>
      </c>
      <c r="F4240" s="4">
        <v>7562</v>
      </c>
      <c r="G4240" s="3">
        <v>2017</v>
      </c>
      <c r="H4240" s="3" t="s">
        <v>21</v>
      </c>
      <c r="I4240" s="12"/>
      <c r="J4240" s="3">
        <v>852</v>
      </c>
      <c r="K4240" s="3" t="str">
        <f>IF(VLOOKUP(D4240,'Resources Final'!A:C,3,FALSE)=0,"",VLOOKUP(D4240,'Resources Final'!A:C,3,FALSE))</f>
        <v/>
      </c>
      <c r="L4240" s="3" t="str">
        <f>IF(VLOOKUP(D4240,'Resources Final'!A:D,4,FALSE)=0,"",VLOOKUP(D4240,'Resources Final'!A:D,4,FALSE))</f>
        <v/>
      </c>
      <c r="M4240" s="3" t="str">
        <f>IF(VLOOKUP(D4240,'Resources Final'!A:E,5,FALSE)=0,"",VLOOKUP(D4240,'Resources Final'!A:E,5,FALSE))</f>
        <v/>
      </c>
      <c r="N4240" s="7" t="str">
        <f>IF(VLOOKUP(D4240,'Resources Final'!A:F,6,FALSE)=0,"",VLOOKUP(D4240,'Resources Final'!A:F,6,FALSE))</f>
        <v>https://www.desmogblog.com/who-donors-trust</v>
      </c>
      <c r="O4240" s="3" t="str">
        <f>IF(VLOOKUP(D4240,'Resources Final'!A:G,7,FALSE)=0,"",VLOOKUP(D4240,'Resources Final'!A:G,7,FALSE))</f>
        <v>Desmog</v>
      </c>
    </row>
    <row r="4241" spans="1:15" x14ac:dyDescent="0.2">
      <c r="A4241" s="11">
        <v>990</v>
      </c>
      <c r="B4241" s="11" t="str">
        <f t="shared" si="77"/>
        <v>Charles G. Koch Charitable Foundation_Jacques20175355</v>
      </c>
      <c r="C4241" s="11" t="s">
        <v>19</v>
      </c>
      <c r="D4241" s="11" t="s">
        <v>1810</v>
      </c>
      <c r="E4241" s="11" t="s">
        <v>1810</v>
      </c>
      <c r="F4241" s="4">
        <v>5355</v>
      </c>
      <c r="G4241" s="3">
        <v>2017</v>
      </c>
      <c r="H4241" s="3" t="s">
        <v>21</v>
      </c>
      <c r="I4241" s="12" t="s">
        <v>31</v>
      </c>
      <c r="J4241" s="3">
        <v>853</v>
      </c>
      <c r="K4241" s="3" t="str">
        <f>IF(VLOOKUP(D4241,'Resources Final'!A:C,3,FALSE)=0,"",VLOOKUP(D4241,'Resources Final'!A:C,3,FALSE))</f>
        <v>Y</v>
      </c>
      <c r="L4241" s="3" t="str">
        <f>IF(VLOOKUP(D4241,'Resources Final'!A:D,4,FALSE)=0,"",VLOOKUP(D4241,'Resources Final'!A:D,4,FALSE))</f>
        <v/>
      </c>
      <c r="M4241" s="3" t="str">
        <f>IF(VLOOKUP(D4241,'Resources Final'!A:E,5,FALSE)=0,"",VLOOKUP(D4241,'Resources Final'!A:E,5,FALSE))</f>
        <v/>
      </c>
      <c r="N4241" s="7" t="str">
        <f>IF(VLOOKUP(D4241,'Resources Final'!A:F,6,FALSE)=0,"",VLOOKUP(D4241,'Resources Final'!A:F,6,FALSE))</f>
        <v/>
      </c>
      <c r="O4241" s="3" t="str">
        <f>IF(VLOOKUP(D4241,'Resources Final'!A:G,7,FALSE)=0,"",VLOOKUP(D4241,'Resources Final'!A:G,7,FALSE))</f>
        <v/>
      </c>
    </row>
    <row r="4242" spans="1:15" x14ac:dyDescent="0.2">
      <c r="A4242" s="11">
        <v>990</v>
      </c>
      <c r="B4242" s="11" t="str">
        <f t="shared" si="77"/>
        <v>Charles G. Koch Charitable Foundation_Center for the Study of the Presidency &amp; Congress2017100000</v>
      </c>
      <c r="C4242" s="11" t="s">
        <v>19</v>
      </c>
      <c r="D4242" s="11" t="s">
        <v>679</v>
      </c>
      <c r="E4242" s="11" t="s">
        <v>679</v>
      </c>
      <c r="F4242" s="4">
        <v>100000</v>
      </c>
      <c r="G4242" s="3">
        <v>2017</v>
      </c>
      <c r="H4242" s="3" t="s">
        <v>21</v>
      </c>
      <c r="I4242" s="12"/>
      <c r="J4242" s="3">
        <v>854</v>
      </c>
      <c r="K4242" s="3" t="str">
        <f>IF(VLOOKUP(D4242,'Resources Final'!A:C,3,FALSE)=0,"",VLOOKUP(D4242,'Resources Final'!A:C,3,FALSE))</f>
        <v/>
      </c>
      <c r="L4242" s="3" t="str">
        <f>IF(VLOOKUP(D4242,'Resources Final'!A:D,4,FALSE)=0,"",VLOOKUP(D4242,'Resources Final'!A:D,4,FALSE))</f>
        <v/>
      </c>
      <c r="M4242" s="3" t="str">
        <f>IF(VLOOKUP(D4242,'Resources Final'!A:E,5,FALSE)=0,"",VLOOKUP(D4242,'Resources Final'!A:E,5,FALSE))</f>
        <v/>
      </c>
      <c r="N4242" s="7" t="str">
        <f>IF(VLOOKUP(D4242,'Resources Final'!A:F,6,FALSE)=0,"",VLOOKUP(D4242,'Resources Final'!A:F,6,FALSE))</f>
        <v/>
      </c>
      <c r="O4242" s="3" t="str">
        <f>IF(VLOOKUP(D4242,'Resources Final'!A:G,7,FALSE)=0,"",VLOOKUP(D4242,'Resources Final'!A:G,7,FALSE))</f>
        <v/>
      </c>
    </row>
    <row r="4243" spans="1:15" x14ac:dyDescent="0.2">
      <c r="A4243" s="11">
        <v>990</v>
      </c>
      <c r="B4243" s="11" t="str">
        <f t="shared" si="77"/>
        <v>Charles G. Koch Charitable Foundation_The Corporation of Mercer University201728000</v>
      </c>
      <c r="C4243" s="11" t="s">
        <v>19</v>
      </c>
      <c r="D4243" s="11" t="s">
        <v>3578</v>
      </c>
      <c r="E4243" s="11" t="s">
        <v>3578</v>
      </c>
      <c r="F4243" s="4">
        <v>28000</v>
      </c>
      <c r="G4243" s="3">
        <v>2017</v>
      </c>
      <c r="H4243" s="3" t="s">
        <v>21</v>
      </c>
      <c r="I4243" s="12"/>
      <c r="J4243" s="3">
        <v>855</v>
      </c>
      <c r="K4243" s="3" t="str">
        <f>IF(VLOOKUP(D4243,'Resources Final'!A:C,3,FALSE)=0,"",VLOOKUP(D4243,'Resources Final'!A:C,3,FALSE))</f>
        <v/>
      </c>
      <c r="L4243" s="3" t="str">
        <f>IF(VLOOKUP(D4243,'Resources Final'!A:D,4,FALSE)=0,"",VLOOKUP(D4243,'Resources Final'!A:D,4,FALSE))</f>
        <v>Y</v>
      </c>
      <c r="M4243" s="3" t="str">
        <f>IF(VLOOKUP(D4243,'Resources Final'!A:E,5,FALSE)=0,"",VLOOKUP(D4243,'Resources Final'!A:E,5,FALSE))</f>
        <v/>
      </c>
      <c r="N4243" s="7" t="str">
        <f>IF(VLOOKUP(D4243,'Resources Final'!A:F,6,FALSE)=0,"",VLOOKUP(D4243,'Resources Final'!A:F,6,FALSE))</f>
        <v/>
      </c>
      <c r="O4243" s="3" t="str">
        <f>IF(VLOOKUP(D4243,'Resources Final'!A:G,7,FALSE)=0,"",VLOOKUP(D4243,'Resources Final'!A:G,7,FALSE))</f>
        <v/>
      </c>
    </row>
    <row r="4244" spans="1:15" x14ac:dyDescent="0.2">
      <c r="A4244" s="11">
        <v>990</v>
      </c>
      <c r="B4244" s="11" t="str">
        <f t="shared" si="77"/>
        <v>Charles G. Koch Charitable Foundation_Spragens20175229</v>
      </c>
      <c r="C4244" s="11" t="s">
        <v>19</v>
      </c>
      <c r="D4244" s="11" t="s">
        <v>3390</v>
      </c>
      <c r="E4244" s="11" t="s">
        <v>3390</v>
      </c>
      <c r="F4244" s="4">
        <v>5229</v>
      </c>
      <c r="G4244" s="3">
        <v>2017</v>
      </c>
      <c r="H4244" s="3" t="s">
        <v>21</v>
      </c>
      <c r="I4244" s="12" t="s">
        <v>31</v>
      </c>
      <c r="J4244" s="3">
        <v>856</v>
      </c>
      <c r="K4244" s="3" t="str">
        <f>IF(VLOOKUP(D4244,'Resources Final'!A:C,3,FALSE)=0,"",VLOOKUP(D4244,'Resources Final'!A:C,3,FALSE))</f>
        <v>Y</v>
      </c>
      <c r="L4244" s="3" t="str">
        <f>IF(VLOOKUP(D4244,'Resources Final'!A:D,4,FALSE)=0,"",VLOOKUP(D4244,'Resources Final'!A:D,4,FALSE))</f>
        <v/>
      </c>
      <c r="M4244" s="3" t="str">
        <f>IF(VLOOKUP(D4244,'Resources Final'!A:E,5,FALSE)=0,"",VLOOKUP(D4244,'Resources Final'!A:E,5,FALSE))</f>
        <v/>
      </c>
      <c r="N4244" s="7" t="str">
        <f>IF(VLOOKUP(D4244,'Resources Final'!A:F,6,FALSE)=0,"",VLOOKUP(D4244,'Resources Final'!A:F,6,FALSE))</f>
        <v/>
      </c>
      <c r="O4244" s="3" t="str">
        <f>IF(VLOOKUP(D4244,'Resources Final'!A:G,7,FALSE)=0,"",VLOOKUP(D4244,'Resources Final'!A:G,7,FALSE))</f>
        <v/>
      </c>
    </row>
    <row r="4245" spans="1:15" x14ac:dyDescent="0.2">
      <c r="A4245" s="11">
        <v>990</v>
      </c>
      <c r="B4245" s="11" t="str">
        <f t="shared" si="77"/>
        <v>Charles G. Koch Charitable Foundation_Morrissette20175418</v>
      </c>
      <c r="C4245" s="11" t="s">
        <v>19</v>
      </c>
      <c r="D4245" s="11" t="s">
        <v>2536</v>
      </c>
      <c r="E4245" s="11" t="s">
        <v>2536</v>
      </c>
      <c r="F4245" s="4">
        <v>5418</v>
      </c>
      <c r="G4245" s="3">
        <v>2017</v>
      </c>
      <c r="H4245" s="3" t="s">
        <v>21</v>
      </c>
      <c r="I4245" s="12" t="s">
        <v>31</v>
      </c>
      <c r="J4245" s="3">
        <v>857</v>
      </c>
      <c r="K4245" s="3" t="str">
        <f>IF(VLOOKUP(D4245,'Resources Final'!A:C,3,FALSE)=0,"",VLOOKUP(D4245,'Resources Final'!A:C,3,FALSE))</f>
        <v>Y</v>
      </c>
      <c r="L4245" s="3" t="str">
        <f>IF(VLOOKUP(D4245,'Resources Final'!A:D,4,FALSE)=0,"",VLOOKUP(D4245,'Resources Final'!A:D,4,FALSE))</f>
        <v/>
      </c>
      <c r="M4245" s="3" t="str">
        <f>IF(VLOOKUP(D4245,'Resources Final'!A:E,5,FALSE)=0,"",VLOOKUP(D4245,'Resources Final'!A:E,5,FALSE))</f>
        <v/>
      </c>
      <c r="N4245" s="7" t="str">
        <f>IF(VLOOKUP(D4245,'Resources Final'!A:F,6,FALSE)=0,"",VLOOKUP(D4245,'Resources Final'!A:F,6,FALSE))</f>
        <v/>
      </c>
      <c r="O4245" s="3" t="str">
        <f>IF(VLOOKUP(D4245,'Resources Final'!A:G,7,FALSE)=0,"",VLOOKUP(D4245,'Resources Final'!A:G,7,FALSE))</f>
        <v/>
      </c>
    </row>
    <row r="4246" spans="1:15" x14ac:dyDescent="0.2">
      <c r="A4246" s="11">
        <v>990</v>
      </c>
      <c r="B4246" s="11" t="str">
        <f t="shared" si="77"/>
        <v>Charles G. Koch Charitable Foundation_Minich20173600</v>
      </c>
      <c r="C4246" s="11" t="s">
        <v>19</v>
      </c>
      <c r="D4246" s="11" t="s">
        <v>2478</v>
      </c>
      <c r="E4246" s="11" t="s">
        <v>2478</v>
      </c>
      <c r="F4246" s="4">
        <v>3600</v>
      </c>
      <c r="G4246" s="3">
        <v>2017</v>
      </c>
      <c r="H4246" s="3" t="s">
        <v>21</v>
      </c>
      <c r="I4246" s="12" t="s">
        <v>31</v>
      </c>
      <c r="J4246" s="3">
        <v>858</v>
      </c>
      <c r="K4246" s="3" t="str">
        <f>IF(VLOOKUP(D4246,'Resources Final'!A:C,3,FALSE)=0,"",VLOOKUP(D4246,'Resources Final'!A:C,3,FALSE))</f>
        <v>Y</v>
      </c>
      <c r="L4246" s="3" t="str">
        <f>IF(VLOOKUP(D4246,'Resources Final'!A:D,4,FALSE)=0,"",VLOOKUP(D4246,'Resources Final'!A:D,4,FALSE))</f>
        <v/>
      </c>
      <c r="M4246" s="3" t="str">
        <f>IF(VLOOKUP(D4246,'Resources Final'!A:E,5,FALSE)=0,"",VLOOKUP(D4246,'Resources Final'!A:E,5,FALSE))</f>
        <v/>
      </c>
      <c r="N4246" s="7" t="str">
        <f>IF(VLOOKUP(D4246,'Resources Final'!A:F,6,FALSE)=0,"",VLOOKUP(D4246,'Resources Final'!A:F,6,FALSE))</f>
        <v/>
      </c>
      <c r="O4246" s="3" t="str">
        <f>IF(VLOOKUP(D4246,'Resources Final'!A:G,7,FALSE)=0,"",VLOOKUP(D4246,'Resources Final'!A:G,7,FALSE))</f>
        <v/>
      </c>
    </row>
    <row r="4247" spans="1:15" x14ac:dyDescent="0.2">
      <c r="A4247" s="11">
        <v>990</v>
      </c>
      <c r="B4247" s="11" t="str">
        <f t="shared" si="77"/>
        <v>Charles G. Koch Charitable Foundation_Taxpayers for Common Sense2017165000</v>
      </c>
      <c r="C4247" s="11" t="s">
        <v>19</v>
      </c>
      <c r="D4247" s="11" t="s">
        <v>3532</v>
      </c>
      <c r="E4247" s="11" t="s">
        <v>3532</v>
      </c>
      <c r="F4247" s="4">
        <v>165000</v>
      </c>
      <c r="G4247" s="3">
        <v>2017</v>
      </c>
      <c r="H4247" s="3" t="s">
        <v>21</v>
      </c>
      <c r="I4247" s="12"/>
      <c r="J4247" s="3">
        <v>859</v>
      </c>
      <c r="K4247" s="3" t="str">
        <f>IF(VLOOKUP(D4247,'Resources Final'!A:C,3,FALSE)=0,"",VLOOKUP(D4247,'Resources Final'!A:C,3,FALSE))</f>
        <v/>
      </c>
      <c r="L4247" s="3" t="str">
        <f>IF(VLOOKUP(D4247,'Resources Final'!A:D,4,FALSE)=0,"",VLOOKUP(D4247,'Resources Final'!A:D,4,FALSE))</f>
        <v/>
      </c>
      <c r="M4247" s="3" t="str">
        <f>IF(VLOOKUP(D4247,'Resources Final'!A:E,5,FALSE)=0,"",VLOOKUP(D4247,'Resources Final'!A:E,5,FALSE))</f>
        <v/>
      </c>
      <c r="N4247" s="7" t="str">
        <f>IF(VLOOKUP(D4247,'Resources Final'!A:F,6,FALSE)=0,"",VLOOKUP(D4247,'Resources Final'!A:F,6,FALSE))</f>
        <v>https://www.sourcewatch.org/index.php/Taxpayers_for_Common_Sense</v>
      </c>
      <c r="O4247" s="3" t="str">
        <f>IF(VLOOKUP(D4247,'Resources Final'!A:G,7,FALSE)=0,"",VLOOKUP(D4247,'Resources Final'!A:G,7,FALSE))</f>
        <v>Sourcewatch</v>
      </c>
    </row>
    <row r="4248" spans="1:15" x14ac:dyDescent="0.2">
      <c r="A4248" s="11">
        <v>990</v>
      </c>
      <c r="B4248" s="11" t="str">
        <f t="shared" si="77"/>
        <v>Charles G. Koch Charitable Foundation_Haji20173825</v>
      </c>
      <c r="C4248" s="11" t="s">
        <v>19</v>
      </c>
      <c r="D4248" s="11" t="s">
        <v>1502</v>
      </c>
      <c r="E4248" s="11" t="s">
        <v>1502</v>
      </c>
      <c r="F4248" s="4">
        <v>3825</v>
      </c>
      <c r="G4248" s="3">
        <v>2017</v>
      </c>
      <c r="H4248" s="3" t="s">
        <v>21</v>
      </c>
      <c r="I4248" s="12" t="s">
        <v>31</v>
      </c>
      <c r="J4248" s="3">
        <v>860</v>
      </c>
      <c r="K4248" s="3" t="str">
        <f>IF(VLOOKUP(D4248,'Resources Final'!A:C,3,FALSE)=0,"",VLOOKUP(D4248,'Resources Final'!A:C,3,FALSE))</f>
        <v>Y</v>
      </c>
      <c r="L4248" s="3" t="str">
        <f>IF(VLOOKUP(D4248,'Resources Final'!A:D,4,FALSE)=0,"",VLOOKUP(D4248,'Resources Final'!A:D,4,FALSE))</f>
        <v/>
      </c>
      <c r="M4248" s="3" t="str">
        <f>IF(VLOOKUP(D4248,'Resources Final'!A:E,5,FALSE)=0,"",VLOOKUP(D4248,'Resources Final'!A:E,5,FALSE))</f>
        <v/>
      </c>
      <c r="N4248" s="7" t="str">
        <f>IF(VLOOKUP(D4248,'Resources Final'!A:F,6,FALSE)=0,"",VLOOKUP(D4248,'Resources Final'!A:F,6,FALSE))</f>
        <v/>
      </c>
      <c r="O4248" s="3" t="str">
        <f>IF(VLOOKUP(D4248,'Resources Final'!A:G,7,FALSE)=0,"",VLOOKUP(D4248,'Resources Final'!A:G,7,FALSE))</f>
        <v/>
      </c>
    </row>
    <row r="4249" spans="1:15" x14ac:dyDescent="0.2">
      <c r="A4249" s="11">
        <v>990</v>
      </c>
      <c r="B4249" s="11" t="str">
        <f t="shared" si="77"/>
        <v>Charles G. Koch Charitable Foundation_McGary20171800</v>
      </c>
      <c r="C4249" s="11" t="s">
        <v>19</v>
      </c>
      <c r="D4249" s="11" t="s">
        <v>2385</v>
      </c>
      <c r="E4249" s="11" t="s">
        <v>2385</v>
      </c>
      <c r="F4249" s="4">
        <v>1800</v>
      </c>
      <c r="G4249" s="3">
        <v>2017</v>
      </c>
      <c r="H4249" s="3" t="s">
        <v>21</v>
      </c>
      <c r="I4249" s="12" t="s">
        <v>31</v>
      </c>
      <c r="J4249" s="3">
        <v>861</v>
      </c>
      <c r="K4249" s="3" t="str">
        <f>IF(VLOOKUP(D4249,'Resources Final'!A:C,3,FALSE)=0,"",VLOOKUP(D4249,'Resources Final'!A:C,3,FALSE))</f>
        <v>Y</v>
      </c>
      <c r="L4249" s="3" t="str">
        <f>IF(VLOOKUP(D4249,'Resources Final'!A:D,4,FALSE)=0,"",VLOOKUP(D4249,'Resources Final'!A:D,4,FALSE))</f>
        <v/>
      </c>
      <c r="M4249" s="3" t="str">
        <f>IF(VLOOKUP(D4249,'Resources Final'!A:E,5,FALSE)=0,"",VLOOKUP(D4249,'Resources Final'!A:E,5,FALSE))</f>
        <v/>
      </c>
      <c r="N4249" s="7" t="str">
        <f>IF(VLOOKUP(D4249,'Resources Final'!A:F,6,FALSE)=0,"",VLOOKUP(D4249,'Resources Final'!A:F,6,FALSE))</f>
        <v/>
      </c>
      <c r="O4249" s="3" t="str">
        <f>IF(VLOOKUP(D4249,'Resources Final'!A:G,7,FALSE)=0,"",VLOOKUP(D4249,'Resources Final'!A:G,7,FALSE))</f>
        <v/>
      </c>
    </row>
    <row r="4250" spans="1:15" x14ac:dyDescent="0.2">
      <c r="A4250" s="11">
        <v>990</v>
      </c>
      <c r="B4250" s="11" t="str">
        <f t="shared" si="77"/>
        <v>Charles G. Koch Charitable Foundation_Lavoie20175229</v>
      </c>
      <c r="C4250" s="11" t="s">
        <v>19</v>
      </c>
      <c r="D4250" s="11" t="s">
        <v>2118</v>
      </c>
      <c r="E4250" s="11" t="s">
        <v>2118</v>
      </c>
      <c r="F4250" s="4">
        <v>5229</v>
      </c>
      <c r="G4250" s="3">
        <v>2017</v>
      </c>
      <c r="H4250" s="3" t="s">
        <v>21</v>
      </c>
      <c r="I4250" s="12" t="s">
        <v>31</v>
      </c>
      <c r="J4250" s="3">
        <v>862</v>
      </c>
      <c r="K4250" s="3" t="str">
        <f>IF(VLOOKUP(D4250,'Resources Final'!A:C,3,FALSE)=0,"",VLOOKUP(D4250,'Resources Final'!A:C,3,FALSE))</f>
        <v>Y</v>
      </c>
      <c r="L4250" s="3" t="str">
        <f>IF(VLOOKUP(D4250,'Resources Final'!A:D,4,FALSE)=0,"",VLOOKUP(D4250,'Resources Final'!A:D,4,FALSE))</f>
        <v/>
      </c>
      <c r="M4250" s="3" t="str">
        <f>IF(VLOOKUP(D4250,'Resources Final'!A:E,5,FALSE)=0,"",VLOOKUP(D4250,'Resources Final'!A:E,5,FALSE))</f>
        <v/>
      </c>
      <c r="N4250" s="7" t="str">
        <f>IF(VLOOKUP(D4250,'Resources Final'!A:F,6,FALSE)=0,"",VLOOKUP(D4250,'Resources Final'!A:F,6,FALSE))</f>
        <v/>
      </c>
      <c r="O4250" s="3" t="str">
        <f>IF(VLOOKUP(D4250,'Resources Final'!A:G,7,FALSE)=0,"",VLOOKUP(D4250,'Resources Final'!A:G,7,FALSE))</f>
        <v/>
      </c>
    </row>
    <row r="4251" spans="1:15" x14ac:dyDescent="0.2">
      <c r="A4251" s="11">
        <v>990</v>
      </c>
      <c r="B4251" s="11" t="str">
        <f t="shared" si="77"/>
        <v>Charles G. Koch Charitable Foundation_Mena20173825</v>
      </c>
      <c r="C4251" s="11" t="s">
        <v>19</v>
      </c>
      <c r="D4251" s="11" t="s">
        <v>2424</v>
      </c>
      <c r="E4251" s="11" t="s">
        <v>2424</v>
      </c>
      <c r="F4251" s="4">
        <v>3825</v>
      </c>
      <c r="G4251" s="3">
        <v>2017</v>
      </c>
      <c r="H4251" s="3" t="s">
        <v>21</v>
      </c>
      <c r="I4251" s="12" t="s">
        <v>31</v>
      </c>
      <c r="J4251" s="3">
        <v>863</v>
      </c>
      <c r="K4251" s="3" t="str">
        <f>IF(VLOOKUP(D4251,'Resources Final'!A:C,3,FALSE)=0,"",VLOOKUP(D4251,'Resources Final'!A:C,3,FALSE))</f>
        <v>Y</v>
      </c>
      <c r="L4251" s="3" t="str">
        <f>IF(VLOOKUP(D4251,'Resources Final'!A:D,4,FALSE)=0,"",VLOOKUP(D4251,'Resources Final'!A:D,4,FALSE))</f>
        <v/>
      </c>
      <c r="M4251" s="3" t="str">
        <f>IF(VLOOKUP(D4251,'Resources Final'!A:E,5,FALSE)=0,"",VLOOKUP(D4251,'Resources Final'!A:E,5,FALSE))</f>
        <v/>
      </c>
      <c r="N4251" s="7" t="str">
        <f>IF(VLOOKUP(D4251,'Resources Final'!A:F,6,FALSE)=0,"",VLOOKUP(D4251,'Resources Final'!A:F,6,FALSE))</f>
        <v/>
      </c>
      <c r="O4251" s="3" t="str">
        <f>IF(VLOOKUP(D4251,'Resources Final'!A:G,7,FALSE)=0,"",VLOOKUP(D4251,'Resources Final'!A:G,7,FALSE))</f>
        <v/>
      </c>
    </row>
    <row r="4252" spans="1:15" x14ac:dyDescent="0.2">
      <c r="A4252" s="11">
        <v>990</v>
      </c>
      <c r="B4252" s="11" t="str">
        <f t="shared" si="77"/>
        <v>Charles G. Koch Charitable Foundation_Felton20173150</v>
      </c>
      <c r="C4252" s="11" t="s">
        <v>19</v>
      </c>
      <c r="D4252" s="11" t="s">
        <v>1201</v>
      </c>
      <c r="E4252" s="11" t="s">
        <v>1201</v>
      </c>
      <c r="F4252" s="4">
        <v>3150</v>
      </c>
      <c r="G4252" s="3">
        <v>2017</v>
      </c>
      <c r="H4252" s="3" t="s">
        <v>21</v>
      </c>
      <c r="I4252" s="12" t="s">
        <v>31</v>
      </c>
      <c r="J4252" s="3">
        <v>864</v>
      </c>
      <c r="K4252" s="3" t="str">
        <f>IF(VLOOKUP(D4252,'Resources Final'!A:C,3,FALSE)=0,"",VLOOKUP(D4252,'Resources Final'!A:C,3,FALSE))</f>
        <v>Y</v>
      </c>
      <c r="L4252" s="3" t="str">
        <f>IF(VLOOKUP(D4252,'Resources Final'!A:D,4,FALSE)=0,"",VLOOKUP(D4252,'Resources Final'!A:D,4,FALSE))</f>
        <v/>
      </c>
      <c r="M4252" s="3" t="str">
        <f>IF(VLOOKUP(D4252,'Resources Final'!A:E,5,FALSE)=0,"",VLOOKUP(D4252,'Resources Final'!A:E,5,FALSE))</f>
        <v/>
      </c>
      <c r="N4252" s="7" t="str">
        <f>IF(VLOOKUP(D4252,'Resources Final'!A:F,6,FALSE)=0,"",VLOOKUP(D4252,'Resources Final'!A:F,6,FALSE))</f>
        <v/>
      </c>
      <c r="O4252" s="3" t="str">
        <f>IF(VLOOKUP(D4252,'Resources Final'!A:G,7,FALSE)=0,"",VLOOKUP(D4252,'Resources Final'!A:G,7,FALSE))</f>
        <v/>
      </c>
    </row>
    <row r="4253" spans="1:15" x14ac:dyDescent="0.2">
      <c r="A4253" s="11">
        <v>990</v>
      </c>
      <c r="B4253" s="11" t="str">
        <f t="shared" si="77"/>
        <v>Charles G. Koch Charitable Foundation_Lozano20173150</v>
      </c>
      <c r="C4253" s="11" t="s">
        <v>19</v>
      </c>
      <c r="D4253" s="11" t="s">
        <v>2216</v>
      </c>
      <c r="E4253" s="11" t="s">
        <v>2216</v>
      </c>
      <c r="F4253" s="4">
        <v>3150</v>
      </c>
      <c r="G4253" s="3">
        <v>2017</v>
      </c>
      <c r="H4253" s="3" t="s">
        <v>21</v>
      </c>
      <c r="I4253" s="12" t="s">
        <v>31</v>
      </c>
      <c r="J4253" s="3">
        <v>865</v>
      </c>
      <c r="K4253" s="3" t="str">
        <f>IF(VLOOKUP(D4253,'Resources Final'!A:C,3,FALSE)=0,"",VLOOKUP(D4253,'Resources Final'!A:C,3,FALSE))</f>
        <v>Y</v>
      </c>
      <c r="L4253" s="3" t="str">
        <f>IF(VLOOKUP(D4253,'Resources Final'!A:D,4,FALSE)=0,"",VLOOKUP(D4253,'Resources Final'!A:D,4,FALSE))</f>
        <v/>
      </c>
      <c r="M4253" s="3" t="str">
        <f>IF(VLOOKUP(D4253,'Resources Final'!A:E,5,FALSE)=0,"",VLOOKUP(D4253,'Resources Final'!A:E,5,FALSE))</f>
        <v/>
      </c>
      <c r="N4253" s="7" t="str">
        <f>IF(VLOOKUP(D4253,'Resources Final'!A:F,6,FALSE)=0,"",VLOOKUP(D4253,'Resources Final'!A:F,6,FALSE))</f>
        <v/>
      </c>
      <c r="O4253" s="3" t="str">
        <f>IF(VLOOKUP(D4253,'Resources Final'!A:G,7,FALSE)=0,"",VLOOKUP(D4253,'Resources Final'!A:G,7,FALSE))</f>
        <v/>
      </c>
    </row>
    <row r="4254" spans="1:15" x14ac:dyDescent="0.2">
      <c r="A4254" s="11">
        <v>990</v>
      </c>
      <c r="B4254" s="11" t="str">
        <f t="shared" si="77"/>
        <v>Charles G. Koch Charitable Foundation_Tierney20173150</v>
      </c>
      <c r="C4254" s="11" t="s">
        <v>19</v>
      </c>
      <c r="D4254" s="11" t="s">
        <v>3653</v>
      </c>
      <c r="E4254" s="11" t="s">
        <v>3653</v>
      </c>
      <c r="F4254" s="4">
        <v>3150</v>
      </c>
      <c r="G4254" s="3">
        <v>2017</v>
      </c>
      <c r="H4254" s="3" t="s">
        <v>21</v>
      </c>
      <c r="I4254" s="12" t="s">
        <v>31</v>
      </c>
      <c r="J4254" s="3">
        <v>866</v>
      </c>
      <c r="K4254" s="3" t="str">
        <f>IF(VLOOKUP(D4254,'Resources Final'!A:C,3,FALSE)=0,"",VLOOKUP(D4254,'Resources Final'!A:C,3,FALSE))</f>
        <v>Y</v>
      </c>
      <c r="L4254" s="3" t="str">
        <f>IF(VLOOKUP(D4254,'Resources Final'!A:D,4,FALSE)=0,"",VLOOKUP(D4254,'Resources Final'!A:D,4,FALSE))</f>
        <v/>
      </c>
      <c r="M4254" s="3" t="str">
        <f>IF(VLOOKUP(D4254,'Resources Final'!A:E,5,FALSE)=0,"",VLOOKUP(D4254,'Resources Final'!A:E,5,FALSE))</f>
        <v/>
      </c>
      <c r="N4254" s="7" t="str">
        <f>IF(VLOOKUP(D4254,'Resources Final'!A:F,6,FALSE)=0,"",VLOOKUP(D4254,'Resources Final'!A:F,6,FALSE))</f>
        <v/>
      </c>
      <c r="O4254" s="3" t="str">
        <f>IF(VLOOKUP(D4254,'Resources Final'!A:G,7,FALSE)=0,"",VLOOKUP(D4254,'Resources Final'!A:G,7,FALSE))</f>
        <v/>
      </c>
    </row>
    <row r="4255" spans="1:15" x14ac:dyDescent="0.2">
      <c r="A4255" s="11">
        <v>990</v>
      </c>
      <c r="B4255" s="11" t="str">
        <f t="shared" si="77"/>
        <v>Charles G. Koch Charitable Foundation_Emporia State University Foundation201721000</v>
      </c>
      <c r="C4255" s="11" t="s">
        <v>19</v>
      </c>
      <c r="D4255" s="11" t="s">
        <v>1135</v>
      </c>
      <c r="E4255" s="11" t="s">
        <v>1134</v>
      </c>
      <c r="F4255" s="4">
        <v>21000</v>
      </c>
      <c r="G4255" s="3">
        <v>2017</v>
      </c>
      <c r="H4255" s="3" t="s">
        <v>21</v>
      </c>
      <c r="I4255" s="12"/>
      <c r="J4255" s="3">
        <v>867</v>
      </c>
      <c r="K4255" s="3" t="str">
        <f>IF(VLOOKUP(D4255,'Resources Final'!A:C,3,FALSE)=0,"",VLOOKUP(D4255,'Resources Final'!A:C,3,FALSE))</f>
        <v/>
      </c>
      <c r="L4255" s="3" t="str">
        <f>IF(VLOOKUP(D4255,'Resources Final'!A:D,4,FALSE)=0,"",VLOOKUP(D4255,'Resources Final'!A:D,4,FALSE))</f>
        <v>Y</v>
      </c>
      <c r="M4255" s="3" t="str">
        <f>IF(VLOOKUP(D4255,'Resources Final'!A:E,5,FALSE)=0,"",VLOOKUP(D4255,'Resources Final'!A:E,5,FALSE))</f>
        <v/>
      </c>
      <c r="N4255" s="7" t="str">
        <f>IF(VLOOKUP(D4255,'Resources Final'!A:F,6,FALSE)=0,"",VLOOKUP(D4255,'Resources Final'!A:F,6,FALSE))</f>
        <v/>
      </c>
      <c r="O4255" s="3" t="str">
        <f>IF(VLOOKUP(D4255,'Resources Final'!A:G,7,FALSE)=0,"",VLOOKUP(D4255,'Resources Final'!A:G,7,FALSE))</f>
        <v/>
      </c>
    </row>
    <row r="4256" spans="1:15" x14ac:dyDescent="0.2">
      <c r="A4256" s="11">
        <v>990</v>
      </c>
      <c r="B4256" s="11" t="str">
        <f t="shared" si="77"/>
        <v>Charles G. Koch Charitable Foundation_Hebert20176111</v>
      </c>
      <c r="C4256" s="11" t="s">
        <v>19</v>
      </c>
      <c r="D4256" s="11" t="s">
        <v>1554</v>
      </c>
      <c r="E4256" s="11" t="s">
        <v>1554</v>
      </c>
      <c r="F4256" s="4">
        <v>6111</v>
      </c>
      <c r="G4256" s="3">
        <v>2017</v>
      </c>
      <c r="H4256" s="3" t="s">
        <v>21</v>
      </c>
      <c r="I4256" s="12" t="s">
        <v>31</v>
      </c>
      <c r="J4256" s="3">
        <v>868</v>
      </c>
      <c r="K4256" s="3" t="str">
        <f>IF(VLOOKUP(D4256,'Resources Final'!A:C,3,FALSE)=0,"",VLOOKUP(D4256,'Resources Final'!A:C,3,FALSE))</f>
        <v>Y</v>
      </c>
      <c r="L4256" s="3" t="str">
        <f>IF(VLOOKUP(D4256,'Resources Final'!A:D,4,FALSE)=0,"",VLOOKUP(D4256,'Resources Final'!A:D,4,FALSE))</f>
        <v/>
      </c>
      <c r="M4256" s="3" t="str">
        <f>IF(VLOOKUP(D4256,'Resources Final'!A:E,5,FALSE)=0,"",VLOOKUP(D4256,'Resources Final'!A:E,5,FALSE))</f>
        <v/>
      </c>
      <c r="N4256" s="7" t="str">
        <f>IF(VLOOKUP(D4256,'Resources Final'!A:F,6,FALSE)=0,"",VLOOKUP(D4256,'Resources Final'!A:F,6,FALSE))</f>
        <v/>
      </c>
      <c r="O4256" s="3" t="str">
        <f>IF(VLOOKUP(D4256,'Resources Final'!A:G,7,FALSE)=0,"",VLOOKUP(D4256,'Resources Final'!A:G,7,FALSE))</f>
        <v/>
      </c>
    </row>
    <row r="4257" spans="1:15" x14ac:dyDescent="0.2">
      <c r="A4257" s="11">
        <v>990</v>
      </c>
      <c r="B4257" s="11" t="str">
        <f t="shared" si="77"/>
        <v>Charles G. Koch Charitable Foundation_Dennis20173825</v>
      </c>
      <c r="C4257" s="11" t="s">
        <v>19</v>
      </c>
      <c r="D4257" s="11" t="s">
        <v>978</v>
      </c>
      <c r="E4257" s="11" t="s">
        <v>978</v>
      </c>
      <c r="F4257" s="4">
        <v>3825</v>
      </c>
      <c r="G4257" s="3">
        <v>2017</v>
      </c>
      <c r="H4257" s="3" t="s">
        <v>21</v>
      </c>
      <c r="I4257" s="12" t="s">
        <v>31</v>
      </c>
      <c r="J4257" s="3">
        <v>869</v>
      </c>
      <c r="K4257" s="3" t="str">
        <f>IF(VLOOKUP(D4257,'Resources Final'!A:C,3,FALSE)=0,"",VLOOKUP(D4257,'Resources Final'!A:C,3,FALSE))</f>
        <v>Y</v>
      </c>
      <c r="L4257" s="3" t="str">
        <f>IF(VLOOKUP(D4257,'Resources Final'!A:D,4,FALSE)=0,"",VLOOKUP(D4257,'Resources Final'!A:D,4,FALSE))</f>
        <v/>
      </c>
      <c r="M4257" s="3" t="str">
        <f>IF(VLOOKUP(D4257,'Resources Final'!A:E,5,FALSE)=0,"",VLOOKUP(D4257,'Resources Final'!A:E,5,FALSE))</f>
        <v/>
      </c>
      <c r="N4257" s="7" t="str">
        <f>IF(VLOOKUP(D4257,'Resources Final'!A:F,6,FALSE)=0,"",VLOOKUP(D4257,'Resources Final'!A:F,6,FALSE))</f>
        <v/>
      </c>
      <c r="O4257" s="3" t="str">
        <f>IF(VLOOKUP(D4257,'Resources Final'!A:G,7,FALSE)=0,"",VLOOKUP(D4257,'Resources Final'!A:G,7,FALSE))</f>
        <v/>
      </c>
    </row>
    <row r="4258" spans="1:15" x14ac:dyDescent="0.2">
      <c r="A4258" s="11">
        <v>990</v>
      </c>
      <c r="B4258" s="11" t="str">
        <f t="shared" si="77"/>
        <v>Charles G. Koch Charitable Foundation_Miceli20173600</v>
      </c>
      <c r="C4258" s="11" t="s">
        <v>19</v>
      </c>
      <c r="D4258" s="11" t="s">
        <v>2442</v>
      </c>
      <c r="E4258" s="11" t="s">
        <v>2442</v>
      </c>
      <c r="F4258" s="4">
        <v>3600</v>
      </c>
      <c r="G4258" s="3">
        <v>2017</v>
      </c>
      <c r="H4258" s="3" t="s">
        <v>21</v>
      </c>
      <c r="I4258" s="12" t="s">
        <v>31</v>
      </c>
      <c r="J4258" s="3">
        <v>870</v>
      </c>
      <c r="K4258" s="3" t="str">
        <f>IF(VLOOKUP(D4258,'Resources Final'!A:C,3,FALSE)=0,"",VLOOKUP(D4258,'Resources Final'!A:C,3,FALSE))</f>
        <v>Y</v>
      </c>
      <c r="L4258" s="3" t="str">
        <f>IF(VLOOKUP(D4258,'Resources Final'!A:D,4,FALSE)=0,"",VLOOKUP(D4258,'Resources Final'!A:D,4,FALSE))</f>
        <v/>
      </c>
      <c r="M4258" s="3" t="str">
        <f>IF(VLOOKUP(D4258,'Resources Final'!A:E,5,FALSE)=0,"",VLOOKUP(D4258,'Resources Final'!A:E,5,FALSE))</f>
        <v/>
      </c>
      <c r="N4258" s="7" t="str">
        <f>IF(VLOOKUP(D4258,'Resources Final'!A:F,6,FALSE)=0,"",VLOOKUP(D4258,'Resources Final'!A:F,6,FALSE))</f>
        <v/>
      </c>
      <c r="O4258" s="3" t="str">
        <f>IF(VLOOKUP(D4258,'Resources Final'!A:G,7,FALSE)=0,"",VLOOKUP(D4258,'Resources Final'!A:G,7,FALSE))</f>
        <v/>
      </c>
    </row>
    <row r="4259" spans="1:15" x14ac:dyDescent="0.2">
      <c r="A4259" s="11">
        <v>990</v>
      </c>
      <c r="B4259" s="11" t="str">
        <f t="shared" si="77"/>
        <v>Charles G. Koch Charitable Foundation_King's College London201710000</v>
      </c>
      <c r="C4259" s="11" t="s">
        <v>19</v>
      </c>
      <c r="D4259" s="11" t="s">
        <v>2004</v>
      </c>
      <c r="E4259" s="11" t="s">
        <v>2004</v>
      </c>
      <c r="F4259" s="4">
        <v>10000</v>
      </c>
      <c r="G4259" s="3">
        <v>2017</v>
      </c>
      <c r="H4259" s="3" t="s">
        <v>21</v>
      </c>
      <c r="I4259" s="12"/>
      <c r="J4259" s="3">
        <v>871</v>
      </c>
      <c r="K4259" s="3" t="str">
        <f>IF(VLOOKUP(D4259,'Resources Final'!A:C,3,FALSE)=0,"",VLOOKUP(D4259,'Resources Final'!A:C,3,FALSE))</f>
        <v/>
      </c>
      <c r="L4259" s="3" t="str">
        <f>IF(VLOOKUP(D4259,'Resources Final'!A:D,4,FALSE)=0,"",VLOOKUP(D4259,'Resources Final'!A:D,4,FALSE))</f>
        <v>Y</v>
      </c>
      <c r="M4259" s="3" t="str">
        <f>IF(VLOOKUP(D4259,'Resources Final'!A:E,5,FALSE)=0,"",VLOOKUP(D4259,'Resources Final'!A:E,5,FALSE))</f>
        <v/>
      </c>
      <c r="N4259" s="7" t="str">
        <f>IF(VLOOKUP(D4259,'Resources Final'!A:F,6,FALSE)=0,"",VLOOKUP(D4259,'Resources Final'!A:F,6,FALSE))</f>
        <v/>
      </c>
      <c r="O4259" s="3" t="str">
        <f>IF(VLOOKUP(D4259,'Resources Final'!A:G,7,FALSE)=0,"",VLOOKUP(D4259,'Resources Final'!A:G,7,FALSE))</f>
        <v/>
      </c>
    </row>
    <row r="4260" spans="1:15" x14ac:dyDescent="0.2">
      <c r="A4260" s="11">
        <v>990</v>
      </c>
      <c r="B4260" s="11" t="str">
        <f t="shared" si="77"/>
        <v>Charles G. Koch Charitable Foundation_Mississippi State University Foundation2017188000</v>
      </c>
      <c r="C4260" s="11" t="s">
        <v>19</v>
      </c>
      <c r="D4260" s="11" t="s">
        <v>2489</v>
      </c>
      <c r="E4260" s="11" t="s">
        <v>2487</v>
      </c>
      <c r="F4260" s="4">
        <v>188000</v>
      </c>
      <c r="G4260" s="3">
        <v>2017</v>
      </c>
      <c r="H4260" s="3" t="s">
        <v>21</v>
      </c>
      <c r="I4260" s="12"/>
      <c r="J4260" s="3">
        <v>872</v>
      </c>
      <c r="K4260" s="3" t="str">
        <f>IF(VLOOKUP(D4260,'Resources Final'!A:C,3,FALSE)=0,"",VLOOKUP(D4260,'Resources Final'!A:C,3,FALSE))</f>
        <v/>
      </c>
      <c r="L4260" s="3" t="str">
        <f>IF(VLOOKUP(D4260,'Resources Final'!A:D,4,FALSE)=0,"",VLOOKUP(D4260,'Resources Final'!A:D,4,FALSE))</f>
        <v>Y</v>
      </c>
      <c r="M4260" s="3" t="str">
        <f>IF(VLOOKUP(D4260,'Resources Final'!A:E,5,FALSE)=0,"",VLOOKUP(D4260,'Resources Final'!A:E,5,FALSE))</f>
        <v/>
      </c>
      <c r="N4260" s="7" t="str">
        <f>IF(VLOOKUP(D4260,'Resources Final'!A:F,6,FALSE)=0,"",VLOOKUP(D4260,'Resources Final'!A:F,6,FALSE))</f>
        <v/>
      </c>
      <c r="O4260" s="3" t="str">
        <f>IF(VLOOKUP(D4260,'Resources Final'!A:G,7,FALSE)=0,"",VLOOKUP(D4260,'Resources Final'!A:G,7,FALSE))</f>
        <v/>
      </c>
    </row>
    <row r="4261" spans="1:15" x14ac:dyDescent="0.2">
      <c r="A4261" s="11">
        <v>990</v>
      </c>
      <c r="B4261" s="11" t="str">
        <f t="shared" ref="B4261:B4324" si="78">C4261&amp;"_"&amp;D4261&amp;G4261&amp;F4261</f>
        <v>Charles G. Koch Charitable Foundation_Rogers20175229</v>
      </c>
      <c r="C4261" s="11" t="s">
        <v>19</v>
      </c>
      <c r="D4261" s="11" t="s">
        <v>3102</v>
      </c>
      <c r="E4261" s="11" t="s">
        <v>3102</v>
      </c>
      <c r="F4261" s="4">
        <v>5229</v>
      </c>
      <c r="G4261" s="3">
        <v>2017</v>
      </c>
      <c r="H4261" s="3" t="s">
        <v>21</v>
      </c>
      <c r="I4261" s="12" t="s">
        <v>31</v>
      </c>
      <c r="J4261" s="3">
        <v>873</v>
      </c>
      <c r="K4261" s="3" t="str">
        <f>IF(VLOOKUP(D4261,'Resources Final'!A:C,3,FALSE)=0,"",VLOOKUP(D4261,'Resources Final'!A:C,3,FALSE))</f>
        <v>Y</v>
      </c>
      <c r="L4261" s="3" t="str">
        <f>IF(VLOOKUP(D4261,'Resources Final'!A:D,4,FALSE)=0,"",VLOOKUP(D4261,'Resources Final'!A:D,4,FALSE))</f>
        <v/>
      </c>
      <c r="M4261" s="3" t="str">
        <f>IF(VLOOKUP(D4261,'Resources Final'!A:E,5,FALSE)=0,"",VLOOKUP(D4261,'Resources Final'!A:E,5,FALSE))</f>
        <v/>
      </c>
      <c r="N4261" s="7" t="str">
        <f>IF(VLOOKUP(D4261,'Resources Final'!A:F,6,FALSE)=0,"",VLOOKUP(D4261,'Resources Final'!A:F,6,FALSE))</f>
        <v/>
      </c>
      <c r="O4261" s="3" t="str">
        <f>IF(VLOOKUP(D4261,'Resources Final'!A:G,7,FALSE)=0,"",VLOOKUP(D4261,'Resources Final'!A:G,7,FALSE))</f>
        <v/>
      </c>
    </row>
    <row r="4262" spans="1:15" x14ac:dyDescent="0.2">
      <c r="A4262" s="11">
        <v>990</v>
      </c>
      <c r="B4262" s="11" t="str">
        <f t="shared" si="78"/>
        <v>Charles G. Koch Charitable Foundation_CO2 Coalition201723283</v>
      </c>
      <c r="C4262" s="11" t="s">
        <v>19</v>
      </c>
      <c r="D4262" s="11" t="s">
        <v>763</v>
      </c>
      <c r="E4262" s="11" t="s">
        <v>763</v>
      </c>
      <c r="F4262" s="4">
        <v>23283</v>
      </c>
      <c r="G4262" s="3">
        <v>2017</v>
      </c>
      <c r="H4262" s="3" t="s">
        <v>21</v>
      </c>
      <c r="I4262" s="12"/>
      <c r="J4262" s="3">
        <v>874</v>
      </c>
      <c r="K4262" s="3" t="str">
        <f>IF(VLOOKUP(D4262,'Resources Final'!A:C,3,FALSE)=0,"",VLOOKUP(D4262,'Resources Final'!A:C,3,FALSE))</f>
        <v/>
      </c>
      <c r="L4262" s="3" t="str">
        <f>IF(VLOOKUP(D4262,'Resources Final'!A:D,4,FALSE)=0,"",VLOOKUP(D4262,'Resources Final'!A:D,4,FALSE))</f>
        <v/>
      </c>
      <c r="M4262" s="3" t="str">
        <f>IF(VLOOKUP(D4262,'Resources Final'!A:E,5,FALSE)=0,"",VLOOKUP(D4262,'Resources Final'!A:E,5,FALSE))</f>
        <v/>
      </c>
      <c r="N4262" s="7" t="str">
        <f>IF(VLOOKUP(D4262,'Resources Final'!A:F,6,FALSE)=0,"",VLOOKUP(D4262,'Resources Final'!A:F,6,FALSE))</f>
        <v>https://www.desmogblog.com/co2-coalition</v>
      </c>
      <c r="O4262" s="3" t="str">
        <f>IF(VLOOKUP(D4262,'Resources Final'!A:G,7,FALSE)=0,"",VLOOKUP(D4262,'Resources Final'!A:G,7,FALSE))</f>
        <v>Desmog</v>
      </c>
    </row>
    <row r="4263" spans="1:15" x14ac:dyDescent="0.2">
      <c r="A4263" s="11">
        <v>990</v>
      </c>
      <c r="B4263" s="11" t="str">
        <f t="shared" si="78"/>
        <v>Charles G. Koch Charitable Foundation_Prushan20173825</v>
      </c>
      <c r="C4263" s="11" t="s">
        <v>19</v>
      </c>
      <c r="D4263" s="11" t="s">
        <v>2920</v>
      </c>
      <c r="E4263" s="11" t="s">
        <v>2920</v>
      </c>
      <c r="F4263" s="4">
        <v>3825</v>
      </c>
      <c r="G4263" s="3">
        <v>2017</v>
      </c>
      <c r="H4263" s="3" t="s">
        <v>21</v>
      </c>
      <c r="I4263" s="12" t="s">
        <v>31</v>
      </c>
      <c r="J4263" s="3">
        <v>875</v>
      </c>
      <c r="K4263" s="3" t="str">
        <f>IF(VLOOKUP(D4263,'Resources Final'!A:C,3,FALSE)=0,"",VLOOKUP(D4263,'Resources Final'!A:C,3,FALSE))</f>
        <v>Y</v>
      </c>
      <c r="L4263" s="3" t="str">
        <f>IF(VLOOKUP(D4263,'Resources Final'!A:D,4,FALSE)=0,"",VLOOKUP(D4263,'Resources Final'!A:D,4,FALSE))</f>
        <v/>
      </c>
      <c r="M4263" s="3" t="str">
        <f>IF(VLOOKUP(D4263,'Resources Final'!A:E,5,FALSE)=0,"",VLOOKUP(D4263,'Resources Final'!A:E,5,FALSE))</f>
        <v/>
      </c>
      <c r="N4263" s="7" t="str">
        <f>IF(VLOOKUP(D4263,'Resources Final'!A:F,6,FALSE)=0,"",VLOOKUP(D4263,'Resources Final'!A:F,6,FALSE))</f>
        <v/>
      </c>
      <c r="O4263" s="3" t="str">
        <f>IF(VLOOKUP(D4263,'Resources Final'!A:G,7,FALSE)=0,"",VLOOKUP(D4263,'Resources Final'!A:G,7,FALSE))</f>
        <v/>
      </c>
    </row>
    <row r="4264" spans="1:15" x14ac:dyDescent="0.2">
      <c r="A4264" s="11">
        <v>990</v>
      </c>
      <c r="B4264" s="11" t="str">
        <f t="shared" si="78"/>
        <v>Charles G. Koch Charitable Foundation_College of Charleston Foundation2017100510</v>
      </c>
      <c r="C4264" s="11" t="s">
        <v>19</v>
      </c>
      <c r="D4264" s="11" t="s">
        <v>781</v>
      </c>
      <c r="E4264" s="11" t="s">
        <v>780</v>
      </c>
      <c r="F4264" s="4">
        <v>100510</v>
      </c>
      <c r="G4264" s="3">
        <v>2017</v>
      </c>
      <c r="H4264" s="3" t="s">
        <v>21</v>
      </c>
      <c r="I4264" s="12"/>
      <c r="J4264" s="3">
        <v>876</v>
      </c>
      <c r="K4264" s="3" t="str">
        <f>IF(VLOOKUP(D4264,'Resources Final'!A:C,3,FALSE)=0,"",VLOOKUP(D4264,'Resources Final'!A:C,3,FALSE))</f>
        <v/>
      </c>
      <c r="L4264" s="3" t="str">
        <f>IF(VLOOKUP(D4264,'Resources Final'!A:D,4,FALSE)=0,"",VLOOKUP(D4264,'Resources Final'!A:D,4,FALSE))</f>
        <v>Y</v>
      </c>
      <c r="M4264" s="3" t="str">
        <f>IF(VLOOKUP(D4264,'Resources Final'!A:E,5,FALSE)=0,"",VLOOKUP(D4264,'Resources Final'!A:E,5,FALSE))</f>
        <v/>
      </c>
      <c r="N4264" s="7" t="str">
        <f>IF(VLOOKUP(D4264,'Resources Final'!A:F,6,FALSE)=0,"",VLOOKUP(D4264,'Resources Final'!A:F,6,FALSE))</f>
        <v/>
      </c>
      <c r="O4264" s="3" t="str">
        <f>IF(VLOOKUP(D4264,'Resources Final'!A:G,7,FALSE)=0,"",VLOOKUP(D4264,'Resources Final'!A:G,7,FALSE))</f>
        <v/>
      </c>
    </row>
    <row r="4265" spans="1:15" x14ac:dyDescent="0.2">
      <c r="A4265" s="11">
        <v>990</v>
      </c>
      <c r="B4265" s="11" t="str">
        <f t="shared" si="78"/>
        <v>Charles G. Koch Charitable Foundation_Waynesburg University201721000</v>
      </c>
      <c r="C4265" s="11" t="s">
        <v>19</v>
      </c>
      <c r="D4265" s="11" t="s">
        <v>3955</v>
      </c>
      <c r="E4265" s="11" t="s">
        <v>3955</v>
      </c>
      <c r="F4265" s="4">
        <v>21000</v>
      </c>
      <c r="G4265" s="3">
        <v>2017</v>
      </c>
      <c r="H4265" s="3" t="s">
        <v>21</v>
      </c>
      <c r="I4265" s="12"/>
      <c r="J4265" s="3">
        <v>877</v>
      </c>
      <c r="K4265" s="3" t="str">
        <f>IF(VLOOKUP(D4265,'Resources Final'!A:C,3,FALSE)=0,"",VLOOKUP(D4265,'Resources Final'!A:C,3,FALSE))</f>
        <v/>
      </c>
      <c r="L4265" s="3" t="str">
        <f>IF(VLOOKUP(D4265,'Resources Final'!A:D,4,FALSE)=0,"",VLOOKUP(D4265,'Resources Final'!A:D,4,FALSE))</f>
        <v>Y</v>
      </c>
      <c r="M4265" s="3" t="str">
        <f>IF(VLOOKUP(D4265,'Resources Final'!A:E,5,FALSE)=0,"",VLOOKUP(D4265,'Resources Final'!A:E,5,FALSE))</f>
        <v/>
      </c>
      <c r="N4265" s="7" t="str">
        <f>IF(VLOOKUP(D4265,'Resources Final'!A:F,6,FALSE)=0,"",VLOOKUP(D4265,'Resources Final'!A:F,6,FALSE))</f>
        <v/>
      </c>
      <c r="O4265" s="3" t="str">
        <f>IF(VLOOKUP(D4265,'Resources Final'!A:G,7,FALSE)=0,"",VLOOKUP(D4265,'Resources Final'!A:G,7,FALSE))</f>
        <v/>
      </c>
    </row>
    <row r="4266" spans="1:15" x14ac:dyDescent="0.2">
      <c r="A4266" s="11">
        <v>990</v>
      </c>
      <c r="B4266" s="11" t="str">
        <f t="shared" si="78"/>
        <v>Charles G. Koch Charitable Foundation_The Regents of the University of California - Santa Cruz2017161000</v>
      </c>
      <c r="C4266" s="11" t="s">
        <v>19</v>
      </c>
      <c r="D4266" s="11" t="s">
        <v>3607</v>
      </c>
      <c r="E4266" s="11" t="s">
        <v>3021</v>
      </c>
      <c r="F4266" s="4">
        <v>161000</v>
      </c>
      <c r="G4266" s="3">
        <v>2017</v>
      </c>
      <c r="H4266" s="3" t="s">
        <v>21</v>
      </c>
      <c r="I4266" s="12"/>
      <c r="J4266" s="3">
        <v>878</v>
      </c>
      <c r="K4266" s="3" t="str">
        <f>IF(VLOOKUP(D4266,'Resources Final'!A:C,3,FALSE)=0,"",VLOOKUP(D4266,'Resources Final'!A:C,3,FALSE))</f>
        <v/>
      </c>
      <c r="L4266" s="3" t="str">
        <f>IF(VLOOKUP(D4266,'Resources Final'!A:D,4,FALSE)=0,"",VLOOKUP(D4266,'Resources Final'!A:D,4,FALSE))</f>
        <v>Y</v>
      </c>
      <c r="M4266" s="3" t="str">
        <f>IF(VLOOKUP(D4266,'Resources Final'!A:E,5,FALSE)=0,"",VLOOKUP(D4266,'Resources Final'!A:E,5,FALSE))</f>
        <v/>
      </c>
      <c r="N4266" s="7" t="str">
        <f>IF(VLOOKUP(D4266,'Resources Final'!A:F,6,FALSE)=0,"",VLOOKUP(D4266,'Resources Final'!A:F,6,FALSE))</f>
        <v/>
      </c>
      <c r="O4266" s="3" t="str">
        <f>IF(VLOOKUP(D4266,'Resources Final'!A:G,7,FALSE)=0,"",VLOOKUP(D4266,'Resources Final'!A:G,7,FALSE))</f>
        <v/>
      </c>
    </row>
    <row r="4267" spans="1:15" x14ac:dyDescent="0.2">
      <c r="A4267" s="11">
        <v>990</v>
      </c>
      <c r="B4267" s="11" t="str">
        <f t="shared" si="78"/>
        <v>Charles G. Koch Charitable Foundation_American Public Square201720000</v>
      </c>
      <c r="C4267" s="11" t="s">
        <v>19</v>
      </c>
      <c r="D4267" s="11" t="s">
        <v>199</v>
      </c>
      <c r="E4267" s="11" t="s">
        <v>199</v>
      </c>
      <c r="F4267" s="4">
        <v>20000</v>
      </c>
      <c r="G4267" s="3">
        <v>2017</v>
      </c>
      <c r="H4267" s="3" t="s">
        <v>21</v>
      </c>
      <c r="I4267" s="12"/>
      <c r="J4267" s="3">
        <v>879</v>
      </c>
      <c r="K4267" s="3" t="str">
        <f>IF(VLOOKUP(D4267,'Resources Final'!A:C,3,FALSE)=0,"",VLOOKUP(D4267,'Resources Final'!A:C,3,FALSE))</f>
        <v/>
      </c>
      <c r="L4267" s="3" t="str">
        <f>IF(VLOOKUP(D4267,'Resources Final'!A:D,4,FALSE)=0,"",VLOOKUP(D4267,'Resources Final'!A:D,4,FALSE))</f>
        <v/>
      </c>
      <c r="M4267" s="3" t="str">
        <f>IF(VLOOKUP(D4267,'Resources Final'!A:E,5,FALSE)=0,"",VLOOKUP(D4267,'Resources Final'!A:E,5,FALSE))</f>
        <v/>
      </c>
      <c r="N4267" s="7" t="str">
        <f>IF(VLOOKUP(D4267,'Resources Final'!A:F,6,FALSE)=0,"",VLOOKUP(D4267,'Resources Final'!A:F,6,FALSE))</f>
        <v/>
      </c>
      <c r="O4267" s="3" t="str">
        <f>IF(VLOOKUP(D4267,'Resources Final'!A:G,7,FALSE)=0,"",VLOOKUP(D4267,'Resources Final'!A:G,7,FALSE))</f>
        <v/>
      </c>
    </row>
    <row r="4268" spans="1:15" x14ac:dyDescent="0.2">
      <c r="A4268" s="11">
        <v>990</v>
      </c>
      <c r="B4268" s="11" t="str">
        <f t="shared" si="78"/>
        <v>Charles G. Koch Charitable Foundation_Briskey20174725</v>
      </c>
      <c r="C4268" s="11" t="s">
        <v>19</v>
      </c>
      <c r="D4268" s="11" t="s">
        <v>498</v>
      </c>
      <c r="E4268" s="11" t="s">
        <v>498</v>
      </c>
      <c r="F4268" s="4">
        <v>4725</v>
      </c>
      <c r="G4268" s="3">
        <v>2017</v>
      </c>
      <c r="H4268" s="3" t="s">
        <v>21</v>
      </c>
      <c r="I4268" s="12" t="s">
        <v>31</v>
      </c>
      <c r="J4268" s="3">
        <v>880</v>
      </c>
      <c r="K4268" s="3" t="str">
        <f>IF(VLOOKUP(D4268,'Resources Final'!A:C,3,FALSE)=0,"",VLOOKUP(D4268,'Resources Final'!A:C,3,FALSE))</f>
        <v>Y</v>
      </c>
      <c r="L4268" s="3" t="str">
        <f>IF(VLOOKUP(D4268,'Resources Final'!A:D,4,FALSE)=0,"",VLOOKUP(D4268,'Resources Final'!A:D,4,FALSE))</f>
        <v/>
      </c>
      <c r="M4268" s="3" t="str">
        <f>IF(VLOOKUP(D4268,'Resources Final'!A:E,5,FALSE)=0,"",VLOOKUP(D4268,'Resources Final'!A:E,5,FALSE))</f>
        <v/>
      </c>
      <c r="N4268" s="7" t="str">
        <f>IF(VLOOKUP(D4268,'Resources Final'!A:F,6,FALSE)=0,"",VLOOKUP(D4268,'Resources Final'!A:F,6,FALSE))</f>
        <v/>
      </c>
      <c r="O4268" s="3" t="str">
        <f>IF(VLOOKUP(D4268,'Resources Final'!A:G,7,FALSE)=0,"",VLOOKUP(D4268,'Resources Final'!A:G,7,FALSE))</f>
        <v/>
      </c>
    </row>
    <row r="4269" spans="1:15" x14ac:dyDescent="0.2">
      <c r="A4269" s="11">
        <v>990</v>
      </c>
      <c r="B4269" s="11" t="str">
        <f t="shared" si="78"/>
        <v>Charles G. Koch Charitable Foundation_Florida Atlantic University Foundation201715000</v>
      </c>
      <c r="C4269" s="11" t="s">
        <v>19</v>
      </c>
      <c r="D4269" s="11" t="s">
        <v>1232</v>
      </c>
      <c r="E4269" s="11" t="s">
        <v>1231</v>
      </c>
      <c r="F4269" s="4">
        <v>15000</v>
      </c>
      <c r="G4269" s="3">
        <v>2017</v>
      </c>
      <c r="H4269" s="3" t="s">
        <v>21</v>
      </c>
      <c r="I4269" s="12"/>
      <c r="J4269" s="3">
        <v>881</v>
      </c>
      <c r="K4269" s="3" t="str">
        <f>IF(VLOOKUP(D4269,'Resources Final'!A:C,3,FALSE)=0,"",VLOOKUP(D4269,'Resources Final'!A:C,3,FALSE))</f>
        <v/>
      </c>
      <c r="L4269" s="3" t="str">
        <f>IF(VLOOKUP(D4269,'Resources Final'!A:D,4,FALSE)=0,"",VLOOKUP(D4269,'Resources Final'!A:D,4,FALSE))</f>
        <v>Y</v>
      </c>
      <c r="M4269" s="3" t="str">
        <f>IF(VLOOKUP(D4269,'Resources Final'!A:E,5,FALSE)=0,"",VLOOKUP(D4269,'Resources Final'!A:E,5,FALSE))</f>
        <v/>
      </c>
      <c r="N4269" s="7" t="str">
        <f>IF(VLOOKUP(D4269,'Resources Final'!A:F,6,FALSE)=0,"",VLOOKUP(D4269,'Resources Final'!A:F,6,FALSE))</f>
        <v/>
      </c>
      <c r="O4269" s="3" t="str">
        <f>IF(VLOOKUP(D4269,'Resources Final'!A:G,7,FALSE)=0,"",VLOOKUP(D4269,'Resources Final'!A:G,7,FALSE))</f>
        <v/>
      </c>
    </row>
    <row r="4270" spans="1:15" x14ac:dyDescent="0.2">
      <c r="A4270" s="11">
        <v>990</v>
      </c>
      <c r="B4270" s="11" t="str">
        <f t="shared" si="78"/>
        <v>Charles G. Koch Charitable Foundation_Creighton University2017198063</v>
      </c>
      <c r="C4270" s="11" t="s">
        <v>19</v>
      </c>
      <c r="D4270" s="11" t="s">
        <v>870</v>
      </c>
      <c r="E4270" s="11" t="s">
        <v>870</v>
      </c>
      <c r="F4270" s="4">
        <v>198063</v>
      </c>
      <c r="G4270" s="3">
        <v>2017</v>
      </c>
      <c r="H4270" s="3" t="s">
        <v>21</v>
      </c>
      <c r="I4270" s="12"/>
      <c r="J4270" s="3">
        <v>882</v>
      </c>
      <c r="K4270" s="3" t="str">
        <f>IF(VLOOKUP(D4270,'Resources Final'!A:C,3,FALSE)=0,"",VLOOKUP(D4270,'Resources Final'!A:C,3,FALSE))</f>
        <v/>
      </c>
      <c r="L4270" s="3" t="str">
        <f>IF(VLOOKUP(D4270,'Resources Final'!A:D,4,FALSE)=0,"",VLOOKUP(D4270,'Resources Final'!A:D,4,FALSE))</f>
        <v>Y</v>
      </c>
      <c r="M4270" s="3" t="str">
        <f>IF(VLOOKUP(D4270,'Resources Final'!A:E,5,FALSE)=0,"",VLOOKUP(D4270,'Resources Final'!A:E,5,FALSE))</f>
        <v/>
      </c>
      <c r="N4270" s="7" t="str">
        <f>IF(VLOOKUP(D4270,'Resources Final'!A:F,6,FALSE)=0,"",VLOOKUP(D4270,'Resources Final'!A:F,6,FALSE))</f>
        <v/>
      </c>
      <c r="O4270" s="3" t="str">
        <f>IF(VLOOKUP(D4270,'Resources Final'!A:G,7,FALSE)=0,"",VLOOKUP(D4270,'Resources Final'!A:G,7,FALSE))</f>
        <v/>
      </c>
    </row>
    <row r="4271" spans="1:15" x14ac:dyDescent="0.2">
      <c r="A4271" s="11">
        <v>990</v>
      </c>
      <c r="B4271" s="11" t="str">
        <f t="shared" si="78"/>
        <v>Charles G. Koch Charitable Foundation_Adomako20173825</v>
      </c>
      <c r="C4271" s="11" t="s">
        <v>19</v>
      </c>
      <c r="D4271" s="11" t="s">
        <v>104</v>
      </c>
      <c r="E4271" s="11" t="s">
        <v>104</v>
      </c>
      <c r="F4271" s="4">
        <v>3825</v>
      </c>
      <c r="G4271" s="3">
        <v>2017</v>
      </c>
      <c r="H4271" s="3" t="s">
        <v>21</v>
      </c>
      <c r="I4271" s="12" t="s">
        <v>31</v>
      </c>
      <c r="J4271" s="3">
        <v>883</v>
      </c>
      <c r="K4271" s="3" t="str">
        <f>IF(VLOOKUP(D4271,'Resources Final'!A:C,3,FALSE)=0,"",VLOOKUP(D4271,'Resources Final'!A:C,3,FALSE))</f>
        <v>Y</v>
      </c>
      <c r="L4271" s="3" t="str">
        <f>IF(VLOOKUP(D4271,'Resources Final'!A:D,4,FALSE)=0,"",VLOOKUP(D4271,'Resources Final'!A:D,4,FALSE))</f>
        <v/>
      </c>
      <c r="M4271" s="3" t="str">
        <f>IF(VLOOKUP(D4271,'Resources Final'!A:E,5,FALSE)=0,"",VLOOKUP(D4271,'Resources Final'!A:E,5,FALSE))</f>
        <v/>
      </c>
      <c r="N4271" s="7" t="str">
        <f>IF(VLOOKUP(D4271,'Resources Final'!A:F,6,FALSE)=0,"",VLOOKUP(D4271,'Resources Final'!A:F,6,FALSE))</f>
        <v/>
      </c>
      <c r="O4271" s="3" t="str">
        <f>IF(VLOOKUP(D4271,'Resources Final'!A:G,7,FALSE)=0,"",VLOOKUP(D4271,'Resources Final'!A:G,7,FALSE))</f>
        <v/>
      </c>
    </row>
    <row r="4272" spans="1:15" x14ac:dyDescent="0.2">
      <c r="A4272" s="11">
        <v>990</v>
      </c>
      <c r="B4272" s="11" t="str">
        <f t="shared" si="78"/>
        <v>Charles G. Koch Charitable Foundation_Mercury Radio Arts201741906</v>
      </c>
      <c r="C4272" s="11" t="s">
        <v>19</v>
      </c>
      <c r="D4272" s="11" t="s">
        <v>2434</v>
      </c>
      <c r="E4272" s="11" t="s">
        <v>2434</v>
      </c>
      <c r="F4272" s="4">
        <v>41906</v>
      </c>
      <c r="G4272" s="3">
        <v>2017</v>
      </c>
      <c r="H4272" s="3" t="s">
        <v>21</v>
      </c>
      <c r="I4272" s="12"/>
      <c r="J4272" s="3">
        <v>884</v>
      </c>
      <c r="K4272" s="3" t="str">
        <f>IF(VLOOKUP(D4272,'Resources Final'!A:C,3,FALSE)=0,"",VLOOKUP(D4272,'Resources Final'!A:C,3,FALSE))</f>
        <v/>
      </c>
      <c r="L4272" s="3" t="str">
        <f>IF(VLOOKUP(D4272,'Resources Final'!A:D,4,FALSE)=0,"",VLOOKUP(D4272,'Resources Final'!A:D,4,FALSE))</f>
        <v/>
      </c>
      <c r="M4272" s="3" t="str">
        <f>IF(VLOOKUP(D4272,'Resources Final'!A:E,5,FALSE)=0,"",VLOOKUP(D4272,'Resources Final'!A:E,5,FALSE))</f>
        <v/>
      </c>
      <c r="N4272" s="7" t="str">
        <f>IF(VLOOKUP(D4272,'Resources Final'!A:F,6,FALSE)=0,"",VLOOKUP(D4272,'Resources Final'!A:F,6,FALSE))</f>
        <v/>
      </c>
      <c r="O4272" s="3" t="str">
        <f>IF(VLOOKUP(D4272,'Resources Final'!A:G,7,FALSE)=0,"",VLOOKUP(D4272,'Resources Final'!A:G,7,FALSE))</f>
        <v/>
      </c>
    </row>
    <row r="4273" spans="1:15" x14ac:dyDescent="0.2">
      <c r="A4273" s="11">
        <v>990</v>
      </c>
      <c r="B4273" s="11" t="str">
        <f t="shared" si="78"/>
        <v>Charles G. Koch Charitable Foundation_Arizona State University Foundation2017312400</v>
      </c>
      <c r="C4273" s="11" t="s">
        <v>19</v>
      </c>
      <c r="D4273" s="11" t="s">
        <v>258</v>
      </c>
      <c r="E4273" s="11" t="s">
        <v>259</v>
      </c>
      <c r="F4273" s="4">
        <v>312400</v>
      </c>
      <c r="G4273" s="3">
        <v>2017</v>
      </c>
      <c r="H4273" s="3" t="s">
        <v>21</v>
      </c>
      <c r="I4273" s="12"/>
      <c r="J4273" s="3">
        <v>885</v>
      </c>
      <c r="K4273" s="3" t="str">
        <f>IF(VLOOKUP(D4273,'Resources Final'!A:C,3,FALSE)=0,"",VLOOKUP(D4273,'Resources Final'!A:C,3,FALSE))</f>
        <v/>
      </c>
      <c r="L4273" s="3" t="str">
        <f>IF(VLOOKUP(D4273,'Resources Final'!A:D,4,FALSE)=0,"",VLOOKUP(D4273,'Resources Final'!A:D,4,FALSE))</f>
        <v>Y</v>
      </c>
      <c r="M4273" s="3" t="str">
        <f>IF(VLOOKUP(D4273,'Resources Final'!A:E,5,FALSE)=0,"",VLOOKUP(D4273,'Resources Final'!A:E,5,FALSE))</f>
        <v/>
      </c>
      <c r="N4273" s="7" t="str">
        <f>IF(VLOOKUP(D4273,'Resources Final'!A:F,6,FALSE)=0,"",VLOOKUP(D4273,'Resources Final'!A:F,6,FALSE))</f>
        <v/>
      </c>
      <c r="O4273" s="3" t="str">
        <f>IF(VLOOKUP(D4273,'Resources Final'!A:G,7,FALSE)=0,"",VLOOKUP(D4273,'Resources Final'!A:G,7,FALSE))</f>
        <v/>
      </c>
    </row>
    <row r="4274" spans="1:15" x14ac:dyDescent="0.2">
      <c r="A4274" s="11">
        <v>990</v>
      </c>
      <c r="B4274" s="11" t="str">
        <f t="shared" si="78"/>
        <v>Charles G. Koch Charitable Foundation_Skillsusa Foundation201725000</v>
      </c>
      <c r="C4274" s="11" t="s">
        <v>19</v>
      </c>
      <c r="D4274" s="11" t="s">
        <v>4185</v>
      </c>
      <c r="E4274" s="11" t="s">
        <v>3327</v>
      </c>
      <c r="F4274" s="4">
        <v>25000</v>
      </c>
      <c r="G4274" s="3">
        <v>2017</v>
      </c>
      <c r="H4274" s="3" t="s">
        <v>21</v>
      </c>
      <c r="I4274" s="12"/>
      <c r="J4274" s="3">
        <v>886</v>
      </c>
      <c r="K4274" s="3" t="str">
        <f>IF(VLOOKUP(D4274,'Resources Final'!A:C,3,FALSE)=0,"",VLOOKUP(D4274,'Resources Final'!A:C,3,FALSE))</f>
        <v/>
      </c>
      <c r="L4274" s="3" t="str">
        <f>IF(VLOOKUP(D4274,'Resources Final'!A:D,4,FALSE)=0,"",VLOOKUP(D4274,'Resources Final'!A:D,4,FALSE))</f>
        <v/>
      </c>
      <c r="M4274" s="3" t="str">
        <f>IF(VLOOKUP(D4274,'Resources Final'!A:E,5,FALSE)=0,"",VLOOKUP(D4274,'Resources Final'!A:E,5,FALSE))</f>
        <v/>
      </c>
      <c r="N4274" s="7" t="str">
        <f>IF(VLOOKUP(D4274,'Resources Final'!A:F,6,FALSE)=0,"",VLOOKUP(D4274,'Resources Final'!A:F,6,FALSE))</f>
        <v/>
      </c>
      <c r="O4274" s="3" t="str">
        <f>IF(VLOOKUP(D4274,'Resources Final'!A:G,7,FALSE)=0,"",VLOOKUP(D4274,'Resources Final'!A:G,7,FALSE))</f>
        <v/>
      </c>
    </row>
    <row r="4275" spans="1:15" x14ac:dyDescent="0.2">
      <c r="A4275" s="11">
        <v>990</v>
      </c>
      <c r="B4275" s="11" t="str">
        <f t="shared" si="78"/>
        <v>Charles G. Koch Charitable Foundation_Behr20173150</v>
      </c>
      <c r="C4275" s="11" t="s">
        <v>19</v>
      </c>
      <c r="D4275" s="11" t="s">
        <v>387</v>
      </c>
      <c r="E4275" s="11" t="s">
        <v>387</v>
      </c>
      <c r="F4275" s="4">
        <v>3150</v>
      </c>
      <c r="G4275" s="3">
        <v>2017</v>
      </c>
      <c r="H4275" s="3" t="s">
        <v>21</v>
      </c>
      <c r="I4275" s="12" t="s">
        <v>31</v>
      </c>
      <c r="J4275" s="3">
        <v>887</v>
      </c>
      <c r="K4275" s="3" t="str">
        <f>IF(VLOOKUP(D4275,'Resources Final'!A:C,3,FALSE)=0,"",VLOOKUP(D4275,'Resources Final'!A:C,3,FALSE))</f>
        <v>Y</v>
      </c>
      <c r="L4275" s="3" t="str">
        <f>IF(VLOOKUP(D4275,'Resources Final'!A:D,4,FALSE)=0,"",VLOOKUP(D4275,'Resources Final'!A:D,4,FALSE))</f>
        <v/>
      </c>
      <c r="M4275" s="3" t="str">
        <f>IF(VLOOKUP(D4275,'Resources Final'!A:E,5,FALSE)=0,"",VLOOKUP(D4275,'Resources Final'!A:E,5,FALSE))</f>
        <v/>
      </c>
      <c r="N4275" s="7" t="str">
        <f>IF(VLOOKUP(D4275,'Resources Final'!A:F,6,FALSE)=0,"",VLOOKUP(D4275,'Resources Final'!A:F,6,FALSE))</f>
        <v/>
      </c>
      <c r="O4275" s="3" t="str">
        <f>IF(VLOOKUP(D4275,'Resources Final'!A:G,7,FALSE)=0,"",VLOOKUP(D4275,'Resources Final'!A:G,7,FALSE))</f>
        <v/>
      </c>
    </row>
    <row r="4276" spans="1:15" x14ac:dyDescent="0.2">
      <c r="A4276" s="11">
        <v>990</v>
      </c>
      <c r="B4276" s="11" t="str">
        <f t="shared" si="78"/>
        <v>Charles G. Koch Charitable Foundation_University of Nebraska - Omaha201721700</v>
      </c>
      <c r="C4276" s="11" t="s">
        <v>19</v>
      </c>
      <c r="D4276" s="11" t="s">
        <v>3791</v>
      </c>
      <c r="E4276" s="11" t="s">
        <v>457</v>
      </c>
      <c r="F4276" s="4">
        <v>21700</v>
      </c>
      <c r="G4276" s="3">
        <v>2017</v>
      </c>
      <c r="H4276" s="3" t="s">
        <v>21</v>
      </c>
      <c r="I4276" s="12"/>
      <c r="J4276" s="3">
        <v>888</v>
      </c>
      <c r="K4276" s="3" t="str">
        <f>IF(VLOOKUP(D4276,'Resources Final'!A:C,3,FALSE)=0,"",VLOOKUP(D4276,'Resources Final'!A:C,3,FALSE))</f>
        <v/>
      </c>
      <c r="L4276" s="3" t="str">
        <f>IF(VLOOKUP(D4276,'Resources Final'!A:D,4,FALSE)=0,"",VLOOKUP(D4276,'Resources Final'!A:D,4,FALSE))</f>
        <v>Y</v>
      </c>
      <c r="M4276" s="3" t="str">
        <f>IF(VLOOKUP(D4276,'Resources Final'!A:E,5,FALSE)=0,"",VLOOKUP(D4276,'Resources Final'!A:E,5,FALSE))</f>
        <v/>
      </c>
      <c r="N4276" s="7" t="str">
        <f>IF(VLOOKUP(D4276,'Resources Final'!A:F,6,FALSE)=0,"",VLOOKUP(D4276,'Resources Final'!A:F,6,FALSE))</f>
        <v/>
      </c>
      <c r="O4276" s="3" t="str">
        <f>IF(VLOOKUP(D4276,'Resources Final'!A:G,7,FALSE)=0,"",VLOOKUP(D4276,'Resources Final'!A:G,7,FALSE))</f>
        <v/>
      </c>
    </row>
    <row r="4277" spans="1:15" x14ac:dyDescent="0.2">
      <c r="A4277" s="11">
        <v>990</v>
      </c>
      <c r="B4277" s="11" t="str">
        <f t="shared" si="78"/>
        <v>Charles G. Koch Charitable Foundation_Clemson University201750000</v>
      </c>
      <c r="C4277" s="11" t="s">
        <v>19</v>
      </c>
      <c r="D4277" s="11" t="s">
        <v>757</v>
      </c>
      <c r="E4277" s="11" t="s">
        <v>757</v>
      </c>
      <c r="F4277" s="4">
        <v>50000</v>
      </c>
      <c r="G4277" s="3">
        <v>2017</v>
      </c>
      <c r="H4277" s="3" t="s">
        <v>21</v>
      </c>
      <c r="I4277" s="12"/>
      <c r="J4277" s="3">
        <v>889</v>
      </c>
      <c r="K4277" s="3" t="str">
        <f>IF(VLOOKUP(D4277,'Resources Final'!A:C,3,FALSE)=0,"",VLOOKUP(D4277,'Resources Final'!A:C,3,FALSE))</f>
        <v/>
      </c>
      <c r="L4277" s="3" t="str">
        <f>IF(VLOOKUP(D4277,'Resources Final'!A:D,4,FALSE)=0,"",VLOOKUP(D4277,'Resources Final'!A:D,4,FALSE))</f>
        <v>Y</v>
      </c>
      <c r="M4277" s="3" t="str">
        <f>IF(VLOOKUP(D4277,'Resources Final'!A:E,5,FALSE)=0,"",VLOOKUP(D4277,'Resources Final'!A:E,5,FALSE))</f>
        <v/>
      </c>
      <c r="N4277" s="7" t="str">
        <f>IF(VLOOKUP(D4277,'Resources Final'!A:F,6,FALSE)=0,"",VLOOKUP(D4277,'Resources Final'!A:F,6,FALSE))</f>
        <v/>
      </c>
      <c r="O4277" s="3" t="str">
        <f>IF(VLOOKUP(D4277,'Resources Final'!A:G,7,FALSE)=0,"",VLOOKUP(D4277,'Resources Final'!A:G,7,FALSE))</f>
        <v/>
      </c>
    </row>
    <row r="4278" spans="1:15" x14ac:dyDescent="0.2">
      <c r="A4278" s="11">
        <v>990</v>
      </c>
      <c r="B4278" s="11" t="str">
        <f t="shared" si="78"/>
        <v>Charles G. Koch Charitable Foundation_Liu20172646</v>
      </c>
      <c r="C4278" s="11" t="s">
        <v>19</v>
      </c>
      <c r="D4278" s="11" t="s">
        <v>2189</v>
      </c>
      <c r="E4278" s="11" t="s">
        <v>2189</v>
      </c>
      <c r="F4278" s="4">
        <v>2646</v>
      </c>
      <c r="G4278" s="3">
        <v>2017</v>
      </c>
      <c r="H4278" s="3" t="s">
        <v>21</v>
      </c>
      <c r="I4278" s="12" t="s">
        <v>31</v>
      </c>
      <c r="J4278" s="3">
        <v>890</v>
      </c>
      <c r="K4278" s="3" t="str">
        <f>IF(VLOOKUP(D4278,'Resources Final'!A:C,3,FALSE)=0,"",VLOOKUP(D4278,'Resources Final'!A:C,3,FALSE))</f>
        <v>Y</v>
      </c>
      <c r="L4278" s="3" t="str">
        <f>IF(VLOOKUP(D4278,'Resources Final'!A:D,4,FALSE)=0,"",VLOOKUP(D4278,'Resources Final'!A:D,4,FALSE))</f>
        <v/>
      </c>
      <c r="M4278" s="3" t="str">
        <f>IF(VLOOKUP(D4278,'Resources Final'!A:E,5,FALSE)=0,"",VLOOKUP(D4278,'Resources Final'!A:E,5,FALSE))</f>
        <v/>
      </c>
      <c r="N4278" s="7" t="str">
        <f>IF(VLOOKUP(D4278,'Resources Final'!A:F,6,FALSE)=0,"",VLOOKUP(D4278,'Resources Final'!A:F,6,FALSE))</f>
        <v/>
      </c>
      <c r="O4278" s="3" t="str">
        <f>IF(VLOOKUP(D4278,'Resources Final'!A:G,7,FALSE)=0,"",VLOOKUP(D4278,'Resources Final'!A:G,7,FALSE))</f>
        <v/>
      </c>
    </row>
    <row r="4279" spans="1:15" x14ac:dyDescent="0.2">
      <c r="A4279" s="11">
        <v>990</v>
      </c>
      <c r="B4279" s="11" t="str">
        <f t="shared" si="78"/>
        <v>Charles G. Koch Charitable Foundation_Media Coalition Foundation201760000</v>
      </c>
      <c r="C4279" s="11" t="s">
        <v>19</v>
      </c>
      <c r="D4279" s="11" t="s">
        <v>2406</v>
      </c>
      <c r="E4279" s="11" t="s">
        <v>2406</v>
      </c>
      <c r="F4279" s="4">
        <v>60000</v>
      </c>
      <c r="G4279" s="3">
        <v>2017</v>
      </c>
      <c r="H4279" s="3" t="s">
        <v>21</v>
      </c>
      <c r="I4279" s="12"/>
      <c r="J4279" s="3">
        <v>891</v>
      </c>
      <c r="K4279" s="3" t="str">
        <f>IF(VLOOKUP(D4279,'Resources Final'!A:C,3,FALSE)=0,"",VLOOKUP(D4279,'Resources Final'!A:C,3,FALSE))</f>
        <v/>
      </c>
      <c r="L4279" s="3" t="str">
        <f>IF(VLOOKUP(D4279,'Resources Final'!A:D,4,FALSE)=0,"",VLOOKUP(D4279,'Resources Final'!A:D,4,FALSE))</f>
        <v/>
      </c>
      <c r="M4279" s="3" t="str">
        <f>IF(VLOOKUP(D4279,'Resources Final'!A:E,5,FALSE)=0,"",VLOOKUP(D4279,'Resources Final'!A:E,5,FALSE))</f>
        <v/>
      </c>
      <c r="N4279" s="7" t="str">
        <f>IF(VLOOKUP(D4279,'Resources Final'!A:F,6,FALSE)=0,"",VLOOKUP(D4279,'Resources Final'!A:F,6,FALSE))</f>
        <v/>
      </c>
      <c r="O4279" s="3" t="str">
        <f>IF(VLOOKUP(D4279,'Resources Final'!A:G,7,FALSE)=0,"",VLOOKUP(D4279,'Resources Final'!A:G,7,FALSE))</f>
        <v/>
      </c>
    </row>
    <row r="4280" spans="1:15" x14ac:dyDescent="0.2">
      <c r="A4280" s="11">
        <v>990</v>
      </c>
      <c r="B4280" s="11" t="str">
        <f t="shared" si="78"/>
        <v>Charles G. Koch Charitable Foundation_Ruschmeyer20173825</v>
      </c>
      <c r="C4280" s="11" t="s">
        <v>19</v>
      </c>
      <c r="D4280" s="11" t="s">
        <v>3142</v>
      </c>
      <c r="E4280" s="11" t="s">
        <v>3142</v>
      </c>
      <c r="F4280" s="4">
        <v>3825</v>
      </c>
      <c r="G4280" s="3">
        <v>2017</v>
      </c>
      <c r="H4280" s="3" t="s">
        <v>21</v>
      </c>
      <c r="I4280" s="12" t="s">
        <v>31</v>
      </c>
      <c r="J4280" s="3">
        <v>892</v>
      </c>
      <c r="K4280" s="3" t="str">
        <f>IF(VLOOKUP(D4280,'Resources Final'!A:C,3,FALSE)=0,"",VLOOKUP(D4280,'Resources Final'!A:C,3,FALSE))</f>
        <v>Y</v>
      </c>
      <c r="L4280" s="3" t="str">
        <f>IF(VLOOKUP(D4280,'Resources Final'!A:D,4,FALSE)=0,"",VLOOKUP(D4280,'Resources Final'!A:D,4,FALSE))</f>
        <v/>
      </c>
      <c r="M4280" s="3" t="str">
        <f>IF(VLOOKUP(D4280,'Resources Final'!A:E,5,FALSE)=0,"",VLOOKUP(D4280,'Resources Final'!A:E,5,FALSE))</f>
        <v/>
      </c>
      <c r="N4280" s="7" t="str">
        <f>IF(VLOOKUP(D4280,'Resources Final'!A:F,6,FALSE)=0,"",VLOOKUP(D4280,'Resources Final'!A:F,6,FALSE))</f>
        <v/>
      </c>
      <c r="O4280" s="3" t="str">
        <f>IF(VLOOKUP(D4280,'Resources Final'!A:G,7,FALSE)=0,"",VLOOKUP(D4280,'Resources Final'!A:G,7,FALSE))</f>
        <v/>
      </c>
    </row>
    <row r="4281" spans="1:15" x14ac:dyDescent="0.2">
      <c r="A4281" s="11">
        <v>990</v>
      </c>
      <c r="B4281" s="11" t="str">
        <f t="shared" si="78"/>
        <v>Charles G. Koch Charitable Foundation_Kiely20173600</v>
      </c>
      <c r="C4281" s="11" t="s">
        <v>19</v>
      </c>
      <c r="D4281" s="11" t="s">
        <v>1992</v>
      </c>
      <c r="E4281" s="11" t="s">
        <v>1992</v>
      </c>
      <c r="F4281" s="4">
        <v>3600</v>
      </c>
      <c r="G4281" s="3">
        <v>2017</v>
      </c>
      <c r="H4281" s="3" t="s">
        <v>21</v>
      </c>
      <c r="I4281" s="12" t="s">
        <v>31</v>
      </c>
      <c r="J4281" s="3">
        <v>893</v>
      </c>
      <c r="K4281" s="3" t="str">
        <f>IF(VLOOKUP(D4281,'Resources Final'!A:C,3,FALSE)=0,"",VLOOKUP(D4281,'Resources Final'!A:C,3,FALSE))</f>
        <v>Y</v>
      </c>
      <c r="L4281" s="3" t="str">
        <f>IF(VLOOKUP(D4281,'Resources Final'!A:D,4,FALSE)=0,"",VLOOKUP(D4281,'Resources Final'!A:D,4,FALSE))</f>
        <v/>
      </c>
      <c r="M4281" s="3" t="str">
        <f>IF(VLOOKUP(D4281,'Resources Final'!A:E,5,FALSE)=0,"",VLOOKUP(D4281,'Resources Final'!A:E,5,FALSE))</f>
        <v/>
      </c>
      <c r="N4281" s="7" t="str">
        <f>IF(VLOOKUP(D4281,'Resources Final'!A:F,6,FALSE)=0,"",VLOOKUP(D4281,'Resources Final'!A:F,6,FALSE))</f>
        <v/>
      </c>
      <c r="O4281" s="3" t="str">
        <f>IF(VLOOKUP(D4281,'Resources Final'!A:G,7,FALSE)=0,"",VLOOKUP(D4281,'Resources Final'!A:G,7,FALSE))</f>
        <v/>
      </c>
    </row>
    <row r="4282" spans="1:15" x14ac:dyDescent="0.2">
      <c r="A4282" s="11">
        <v>990</v>
      </c>
      <c r="B4282" s="11" t="str">
        <f t="shared" si="78"/>
        <v>Charles G. Koch Charitable Foundation_Skinner20173150</v>
      </c>
      <c r="C4282" s="11" t="s">
        <v>19</v>
      </c>
      <c r="D4282" s="11" t="s">
        <v>3328</v>
      </c>
      <c r="E4282" s="11" t="s">
        <v>3328</v>
      </c>
      <c r="F4282" s="4">
        <v>3150</v>
      </c>
      <c r="G4282" s="3">
        <v>2017</v>
      </c>
      <c r="H4282" s="3" t="s">
        <v>21</v>
      </c>
      <c r="I4282" s="12" t="s">
        <v>31</v>
      </c>
      <c r="J4282" s="3">
        <v>894</v>
      </c>
      <c r="K4282" s="3" t="str">
        <f>IF(VLOOKUP(D4282,'Resources Final'!A:C,3,FALSE)=0,"",VLOOKUP(D4282,'Resources Final'!A:C,3,FALSE))</f>
        <v>Y</v>
      </c>
      <c r="L4282" s="3" t="str">
        <f>IF(VLOOKUP(D4282,'Resources Final'!A:D,4,FALSE)=0,"",VLOOKUP(D4282,'Resources Final'!A:D,4,FALSE))</f>
        <v/>
      </c>
      <c r="M4282" s="3" t="str">
        <f>IF(VLOOKUP(D4282,'Resources Final'!A:E,5,FALSE)=0,"",VLOOKUP(D4282,'Resources Final'!A:E,5,FALSE))</f>
        <v/>
      </c>
      <c r="N4282" s="7" t="str">
        <f>IF(VLOOKUP(D4282,'Resources Final'!A:F,6,FALSE)=0,"",VLOOKUP(D4282,'Resources Final'!A:F,6,FALSE))</f>
        <v/>
      </c>
      <c r="O4282" s="3" t="str">
        <f>IF(VLOOKUP(D4282,'Resources Final'!A:G,7,FALSE)=0,"",VLOOKUP(D4282,'Resources Final'!A:G,7,FALSE))</f>
        <v/>
      </c>
    </row>
    <row r="4283" spans="1:15" x14ac:dyDescent="0.2">
      <c r="A4283" s="11">
        <v>990</v>
      </c>
      <c r="B4283" s="11" t="str">
        <f t="shared" si="78"/>
        <v>Charles G. Koch Charitable Foundation_Haney20173150</v>
      </c>
      <c r="C4283" s="11" t="s">
        <v>19</v>
      </c>
      <c r="D4283" s="11" t="s">
        <v>1514</v>
      </c>
      <c r="E4283" s="11" t="s">
        <v>1514</v>
      </c>
      <c r="F4283" s="4">
        <v>3150</v>
      </c>
      <c r="G4283" s="3">
        <v>2017</v>
      </c>
      <c r="H4283" s="3" t="s">
        <v>21</v>
      </c>
      <c r="I4283" s="12" t="s">
        <v>31</v>
      </c>
      <c r="J4283" s="3">
        <v>895</v>
      </c>
      <c r="K4283" s="3" t="str">
        <f>IF(VLOOKUP(D4283,'Resources Final'!A:C,3,FALSE)=0,"",VLOOKUP(D4283,'Resources Final'!A:C,3,FALSE))</f>
        <v>Y</v>
      </c>
      <c r="L4283" s="3" t="str">
        <f>IF(VLOOKUP(D4283,'Resources Final'!A:D,4,FALSE)=0,"",VLOOKUP(D4283,'Resources Final'!A:D,4,FALSE))</f>
        <v/>
      </c>
      <c r="M4283" s="3" t="str">
        <f>IF(VLOOKUP(D4283,'Resources Final'!A:E,5,FALSE)=0,"",VLOOKUP(D4283,'Resources Final'!A:E,5,FALSE))</f>
        <v/>
      </c>
      <c r="N4283" s="7" t="str">
        <f>IF(VLOOKUP(D4283,'Resources Final'!A:F,6,FALSE)=0,"",VLOOKUP(D4283,'Resources Final'!A:F,6,FALSE))</f>
        <v/>
      </c>
      <c r="O4283" s="3" t="str">
        <f>IF(VLOOKUP(D4283,'Resources Final'!A:G,7,FALSE)=0,"",VLOOKUP(D4283,'Resources Final'!A:G,7,FALSE))</f>
        <v/>
      </c>
    </row>
    <row r="4284" spans="1:15" x14ac:dyDescent="0.2">
      <c r="A4284" s="11">
        <v>990</v>
      </c>
      <c r="B4284" s="11" t="str">
        <f t="shared" si="78"/>
        <v>Charles G. Koch Charitable Foundation_Allsides201727150</v>
      </c>
      <c r="C4284" s="11" t="s">
        <v>19</v>
      </c>
      <c r="D4284" s="11" t="s">
        <v>164</v>
      </c>
      <c r="E4284" s="11" t="s">
        <v>164</v>
      </c>
      <c r="F4284" s="4">
        <v>27150</v>
      </c>
      <c r="G4284" s="3">
        <v>2017</v>
      </c>
      <c r="H4284" s="3" t="s">
        <v>21</v>
      </c>
      <c r="I4284" s="12" t="s">
        <v>31</v>
      </c>
      <c r="J4284" s="3">
        <v>896</v>
      </c>
      <c r="K4284" s="3" t="str">
        <f>IF(VLOOKUP(D4284,'Resources Final'!A:C,3,FALSE)=0,"",VLOOKUP(D4284,'Resources Final'!A:C,3,FALSE))</f>
        <v>Y</v>
      </c>
      <c r="L4284" s="3" t="str">
        <f>IF(VLOOKUP(D4284,'Resources Final'!A:D,4,FALSE)=0,"",VLOOKUP(D4284,'Resources Final'!A:D,4,FALSE))</f>
        <v/>
      </c>
      <c r="M4284" s="3" t="str">
        <f>IF(VLOOKUP(D4284,'Resources Final'!A:E,5,FALSE)=0,"",VLOOKUP(D4284,'Resources Final'!A:E,5,FALSE))</f>
        <v/>
      </c>
      <c r="N4284" s="7" t="str">
        <f>IF(VLOOKUP(D4284,'Resources Final'!A:F,6,FALSE)=0,"",VLOOKUP(D4284,'Resources Final'!A:F,6,FALSE))</f>
        <v/>
      </c>
      <c r="O4284" s="3" t="str">
        <f>IF(VLOOKUP(D4284,'Resources Final'!A:G,7,FALSE)=0,"",VLOOKUP(D4284,'Resources Final'!A:G,7,FALSE))</f>
        <v/>
      </c>
    </row>
    <row r="4285" spans="1:15" x14ac:dyDescent="0.2">
      <c r="A4285" s="11">
        <v>990</v>
      </c>
      <c r="B4285" s="11" t="str">
        <f t="shared" si="78"/>
        <v>Charles G. Koch Charitable Foundation_University of Liechtenstein20172500</v>
      </c>
      <c r="C4285" s="11" t="s">
        <v>19</v>
      </c>
      <c r="D4285" s="11" t="s">
        <v>3768</v>
      </c>
      <c r="E4285" s="11" t="s">
        <v>3768</v>
      </c>
      <c r="F4285" s="4">
        <v>2500</v>
      </c>
      <c r="G4285" s="3">
        <v>2017</v>
      </c>
      <c r="H4285" s="3" t="s">
        <v>21</v>
      </c>
      <c r="I4285" s="12"/>
      <c r="J4285" s="3">
        <v>897</v>
      </c>
      <c r="K4285" s="3" t="str">
        <f>IF(VLOOKUP(D4285,'Resources Final'!A:C,3,FALSE)=0,"",VLOOKUP(D4285,'Resources Final'!A:C,3,FALSE))</f>
        <v/>
      </c>
      <c r="L4285" s="3" t="str">
        <f>IF(VLOOKUP(D4285,'Resources Final'!A:D,4,FALSE)=0,"",VLOOKUP(D4285,'Resources Final'!A:D,4,FALSE))</f>
        <v>Y</v>
      </c>
      <c r="M4285" s="3" t="str">
        <f>IF(VLOOKUP(D4285,'Resources Final'!A:E,5,FALSE)=0,"",VLOOKUP(D4285,'Resources Final'!A:E,5,FALSE))</f>
        <v/>
      </c>
      <c r="N4285" s="7" t="str">
        <f>IF(VLOOKUP(D4285,'Resources Final'!A:F,6,FALSE)=0,"",VLOOKUP(D4285,'Resources Final'!A:F,6,FALSE))</f>
        <v/>
      </c>
      <c r="O4285" s="3" t="str">
        <f>IF(VLOOKUP(D4285,'Resources Final'!A:G,7,FALSE)=0,"",VLOOKUP(D4285,'Resources Final'!A:G,7,FALSE))</f>
        <v/>
      </c>
    </row>
    <row r="4286" spans="1:15" x14ac:dyDescent="0.2">
      <c r="A4286" s="11">
        <v>990</v>
      </c>
      <c r="B4286" s="11" t="str">
        <f t="shared" si="78"/>
        <v>Charles G. Koch Charitable Foundation_University of New Orleans Foundation201730000</v>
      </c>
      <c r="C4286" s="11" t="s">
        <v>19</v>
      </c>
      <c r="D4286" s="11" t="s">
        <v>3798</v>
      </c>
      <c r="E4286" s="11" t="s">
        <v>3799</v>
      </c>
      <c r="F4286" s="4">
        <v>30000</v>
      </c>
      <c r="G4286" s="3">
        <v>2017</v>
      </c>
      <c r="H4286" s="3" t="s">
        <v>21</v>
      </c>
      <c r="I4286" s="12"/>
      <c r="J4286" s="3">
        <v>898</v>
      </c>
      <c r="K4286" s="3" t="str">
        <f>IF(VLOOKUP(D4286,'Resources Final'!A:C,3,FALSE)=0,"",VLOOKUP(D4286,'Resources Final'!A:C,3,FALSE))</f>
        <v/>
      </c>
      <c r="L4286" s="3" t="str">
        <f>IF(VLOOKUP(D4286,'Resources Final'!A:D,4,FALSE)=0,"",VLOOKUP(D4286,'Resources Final'!A:D,4,FALSE))</f>
        <v>Y</v>
      </c>
      <c r="M4286" s="3" t="str">
        <f>IF(VLOOKUP(D4286,'Resources Final'!A:E,5,FALSE)=0,"",VLOOKUP(D4286,'Resources Final'!A:E,5,FALSE))</f>
        <v/>
      </c>
      <c r="N4286" s="7" t="str">
        <f>IF(VLOOKUP(D4286,'Resources Final'!A:F,6,FALSE)=0,"",VLOOKUP(D4286,'Resources Final'!A:F,6,FALSE))</f>
        <v/>
      </c>
      <c r="O4286" s="3" t="str">
        <f>IF(VLOOKUP(D4286,'Resources Final'!A:G,7,FALSE)=0,"",VLOOKUP(D4286,'Resources Final'!A:G,7,FALSE))</f>
        <v/>
      </c>
    </row>
    <row r="4287" spans="1:15" x14ac:dyDescent="0.2">
      <c r="A4287" s="11">
        <v>990</v>
      </c>
      <c r="B4287" s="11" t="str">
        <f t="shared" si="78"/>
        <v>Charles G. Koch Charitable Foundation_Konicki20173150</v>
      </c>
      <c r="C4287" s="11" t="s">
        <v>19</v>
      </c>
      <c r="D4287" s="11" t="s">
        <v>2023</v>
      </c>
      <c r="E4287" s="11" t="s">
        <v>2023</v>
      </c>
      <c r="F4287" s="4">
        <v>3150</v>
      </c>
      <c r="G4287" s="3">
        <v>2017</v>
      </c>
      <c r="H4287" s="3" t="s">
        <v>21</v>
      </c>
      <c r="I4287" s="12" t="s">
        <v>31</v>
      </c>
      <c r="J4287" s="3">
        <v>899</v>
      </c>
      <c r="K4287" s="3" t="str">
        <f>IF(VLOOKUP(D4287,'Resources Final'!A:C,3,FALSE)=0,"",VLOOKUP(D4287,'Resources Final'!A:C,3,FALSE))</f>
        <v>Y</v>
      </c>
      <c r="L4287" s="3" t="str">
        <f>IF(VLOOKUP(D4287,'Resources Final'!A:D,4,FALSE)=0,"",VLOOKUP(D4287,'Resources Final'!A:D,4,FALSE))</f>
        <v/>
      </c>
      <c r="M4287" s="3" t="str">
        <f>IF(VLOOKUP(D4287,'Resources Final'!A:E,5,FALSE)=0,"",VLOOKUP(D4287,'Resources Final'!A:E,5,FALSE))</f>
        <v/>
      </c>
      <c r="N4287" s="7" t="str">
        <f>IF(VLOOKUP(D4287,'Resources Final'!A:F,6,FALSE)=0,"",VLOOKUP(D4287,'Resources Final'!A:F,6,FALSE))</f>
        <v/>
      </c>
      <c r="O4287" s="3" t="str">
        <f>IF(VLOOKUP(D4287,'Resources Final'!A:G,7,FALSE)=0,"",VLOOKUP(D4287,'Resources Final'!A:G,7,FALSE))</f>
        <v/>
      </c>
    </row>
    <row r="4288" spans="1:15" x14ac:dyDescent="0.2">
      <c r="A4288" s="11">
        <v>990</v>
      </c>
      <c r="B4288" s="11" t="str">
        <f t="shared" si="78"/>
        <v>Charles G. Koch Charitable Foundation_Cedarville University201716200</v>
      </c>
      <c r="C4288" s="11" t="s">
        <v>19</v>
      </c>
      <c r="D4288" s="11" t="s">
        <v>643</v>
      </c>
      <c r="E4288" s="11" t="s">
        <v>643</v>
      </c>
      <c r="F4288" s="4">
        <v>16200</v>
      </c>
      <c r="G4288" s="3">
        <v>2017</v>
      </c>
      <c r="H4288" s="3" t="s">
        <v>21</v>
      </c>
      <c r="I4288" s="12"/>
      <c r="J4288" s="3">
        <v>900</v>
      </c>
      <c r="K4288" s="3" t="str">
        <f>IF(VLOOKUP(D4288,'Resources Final'!A:C,3,FALSE)=0,"",VLOOKUP(D4288,'Resources Final'!A:C,3,FALSE))</f>
        <v/>
      </c>
      <c r="L4288" s="3" t="str">
        <f>IF(VLOOKUP(D4288,'Resources Final'!A:D,4,FALSE)=0,"",VLOOKUP(D4288,'Resources Final'!A:D,4,FALSE))</f>
        <v>Y</v>
      </c>
      <c r="M4288" s="3" t="str">
        <f>IF(VLOOKUP(D4288,'Resources Final'!A:E,5,FALSE)=0,"",VLOOKUP(D4288,'Resources Final'!A:E,5,FALSE))</f>
        <v/>
      </c>
      <c r="N4288" s="7" t="str">
        <f>IF(VLOOKUP(D4288,'Resources Final'!A:F,6,FALSE)=0,"",VLOOKUP(D4288,'Resources Final'!A:F,6,FALSE))</f>
        <v/>
      </c>
      <c r="O4288" s="3" t="str">
        <f>IF(VLOOKUP(D4288,'Resources Final'!A:G,7,FALSE)=0,"",VLOOKUP(D4288,'Resources Final'!A:G,7,FALSE))</f>
        <v/>
      </c>
    </row>
    <row r="4289" spans="1:15" x14ac:dyDescent="0.2">
      <c r="A4289" s="11">
        <v>990</v>
      </c>
      <c r="B4289" s="11" t="str">
        <f t="shared" si="78"/>
        <v>Charles G. Koch Charitable Foundation_Anoba20174064</v>
      </c>
      <c r="C4289" s="11" t="s">
        <v>19</v>
      </c>
      <c r="D4289" s="11" t="s">
        <v>239</v>
      </c>
      <c r="E4289" s="11" t="s">
        <v>239</v>
      </c>
      <c r="F4289" s="4">
        <v>4064</v>
      </c>
      <c r="G4289" s="3">
        <v>2017</v>
      </c>
      <c r="H4289" s="3" t="s">
        <v>21</v>
      </c>
      <c r="I4289" s="12" t="s">
        <v>31</v>
      </c>
      <c r="J4289" s="3">
        <v>901</v>
      </c>
      <c r="K4289" s="3" t="str">
        <f>IF(VLOOKUP(D4289,'Resources Final'!A:C,3,FALSE)=0,"",VLOOKUP(D4289,'Resources Final'!A:C,3,FALSE))</f>
        <v>Y</v>
      </c>
      <c r="L4289" s="3" t="str">
        <f>IF(VLOOKUP(D4289,'Resources Final'!A:D,4,FALSE)=0,"",VLOOKUP(D4289,'Resources Final'!A:D,4,FALSE))</f>
        <v/>
      </c>
      <c r="M4289" s="3" t="str">
        <f>IF(VLOOKUP(D4289,'Resources Final'!A:E,5,FALSE)=0,"",VLOOKUP(D4289,'Resources Final'!A:E,5,FALSE))</f>
        <v/>
      </c>
      <c r="N4289" s="7" t="str">
        <f>IF(VLOOKUP(D4289,'Resources Final'!A:F,6,FALSE)=0,"",VLOOKUP(D4289,'Resources Final'!A:F,6,FALSE))</f>
        <v/>
      </c>
      <c r="O4289" s="3" t="str">
        <f>IF(VLOOKUP(D4289,'Resources Final'!A:G,7,FALSE)=0,"",VLOOKUP(D4289,'Resources Final'!A:G,7,FALSE))</f>
        <v/>
      </c>
    </row>
    <row r="4290" spans="1:15" x14ac:dyDescent="0.2">
      <c r="A4290" s="11">
        <v>990</v>
      </c>
      <c r="B4290" s="11" t="str">
        <f t="shared" si="78"/>
        <v>Charles G. Koch Charitable Foundation_Praxis Foundation201760000</v>
      </c>
      <c r="C4290" s="11" t="s">
        <v>19</v>
      </c>
      <c r="D4290" s="11" t="s">
        <v>2893</v>
      </c>
      <c r="E4290" s="11" t="s">
        <v>2893</v>
      </c>
      <c r="F4290" s="4">
        <v>60000</v>
      </c>
      <c r="G4290" s="3">
        <v>2017</v>
      </c>
      <c r="H4290" s="3" t="s">
        <v>21</v>
      </c>
      <c r="I4290" s="12"/>
      <c r="J4290" s="3">
        <v>902</v>
      </c>
      <c r="K4290" s="3" t="str">
        <f>IF(VLOOKUP(D4290,'Resources Final'!A:C,3,FALSE)=0,"",VLOOKUP(D4290,'Resources Final'!A:C,3,FALSE))</f>
        <v/>
      </c>
      <c r="L4290" s="3" t="str">
        <f>IF(VLOOKUP(D4290,'Resources Final'!A:D,4,FALSE)=0,"",VLOOKUP(D4290,'Resources Final'!A:D,4,FALSE))</f>
        <v/>
      </c>
      <c r="M4290" s="3" t="str">
        <f>IF(VLOOKUP(D4290,'Resources Final'!A:E,5,FALSE)=0,"",VLOOKUP(D4290,'Resources Final'!A:E,5,FALSE))</f>
        <v/>
      </c>
      <c r="N4290" s="7" t="str">
        <f>IF(VLOOKUP(D4290,'Resources Final'!A:F,6,FALSE)=0,"",VLOOKUP(D4290,'Resources Final'!A:F,6,FALSE))</f>
        <v/>
      </c>
      <c r="O4290" s="3" t="str">
        <f>IF(VLOOKUP(D4290,'Resources Final'!A:G,7,FALSE)=0,"",VLOOKUP(D4290,'Resources Final'!A:G,7,FALSE))</f>
        <v/>
      </c>
    </row>
    <row r="4291" spans="1:15" x14ac:dyDescent="0.2">
      <c r="A4291" s="11">
        <v>990</v>
      </c>
      <c r="B4291" s="11" t="str">
        <f t="shared" si="78"/>
        <v>Charles G. Koch Charitable Foundation_Laursen20173150</v>
      </c>
      <c r="C4291" s="11" t="s">
        <v>19</v>
      </c>
      <c r="D4291" s="11" t="s">
        <v>2115</v>
      </c>
      <c r="E4291" s="11" t="s">
        <v>2115</v>
      </c>
      <c r="F4291" s="4">
        <v>3150</v>
      </c>
      <c r="G4291" s="3">
        <v>2017</v>
      </c>
      <c r="H4291" s="3" t="s">
        <v>21</v>
      </c>
      <c r="I4291" s="12" t="s">
        <v>31</v>
      </c>
      <c r="J4291" s="3">
        <v>903</v>
      </c>
      <c r="K4291" s="3" t="str">
        <f>IF(VLOOKUP(D4291,'Resources Final'!A:C,3,FALSE)=0,"",VLOOKUP(D4291,'Resources Final'!A:C,3,FALSE))</f>
        <v>Y</v>
      </c>
      <c r="L4291" s="3" t="str">
        <f>IF(VLOOKUP(D4291,'Resources Final'!A:D,4,FALSE)=0,"",VLOOKUP(D4291,'Resources Final'!A:D,4,FALSE))</f>
        <v/>
      </c>
      <c r="M4291" s="3" t="str">
        <f>IF(VLOOKUP(D4291,'Resources Final'!A:E,5,FALSE)=0,"",VLOOKUP(D4291,'Resources Final'!A:E,5,FALSE))</f>
        <v/>
      </c>
      <c r="N4291" s="7" t="str">
        <f>IF(VLOOKUP(D4291,'Resources Final'!A:F,6,FALSE)=0,"",VLOOKUP(D4291,'Resources Final'!A:F,6,FALSE))</f>
        <v/>
      </c>
      <c r="O4291" s="3" t="str">
        <f>IF(VLOOKUP(D4291,'Resources Final'!A:G,7,FALSE)=0,"",VLOOKUP(D4291,'Resources Final'!A:G,7,FALSE))</f>
        <v/>
      </c>
    </row>
    <row r="4292" spans="1:15" x14ac:dyDescent="0.2">
      <c r="A4292" s="11">
        <v>990</v>
      </c>
      <c r="B4292" s="11" t="str">
        <f t="shared" si="78"/>
        <v>Charles G. Koch Charitable Foundation_Lee20171350</v>
      </c>
      <c r="C4292" s="11" t="s">
        <v>19</v>
      </c>
      <c r="D4292" s="11" t="s">
        <v>2127</v>
      </c>
      <c r="E4292" s="11" t="s">
        <v>2127</v>
      </c>
      <c r="F4292" s="4">
        <v>1350</v>
      </c>
      <c r="G4292" s="3">
        <v>2017</v>
      </c>
      <c r="H4292" s="3" t="s">
        <v>21</v>
      </c>
      <c r="I4292" s="12" t="s">
        <v>31</v>
      </c>
      <c r="J4292" s="3">
        <v>904</v>
      </c>
      <c r="K4292" s="3" t="str">
        <f>IF(VLOOKUP(D4292,'Resources Final'!A:C,3,FALSE)=0,"",VLOOKUP(D4292,'Resources Final'!A:C,3,FALSE))</f>
        <v>Y</v>
      </c>
      <c r="L4292" s="3" t="str">
        <f>IF(VLOOKUP(D4292,'Resources Final'!A:D,4,FALSE)=0,"",VLOOKUP(D4292,'Resources Final'!A:D,4,FALSE))</f>
        <v/>
      </c>
      <c r="M4292" s="3" t="str">
        <f>IF(VLOOKUP(D4292,'Resources Final'!A:E,5,FALSE)=0,"",VLOOKUP(D4292,'Resources Final'!A:E,5,FALSE))</f>
        <v/>
      </c>
      <c r="N4292" s="7" t="str">
        <f>IF(VLOOKUP(D4292,'Resources Final'!A:F,6,FALSE)=0,"",VLOOKUP(D4292,'Resources Final'!A:F,6,FALSE))</f>
        <v/>
      </c>
      <c r="O4292" s="3" t="str">
        <f>IF(VLOOKUP(D4292,'Resources Final'!A:G,7,FALSE)=0,"",VLOOKUP(D4292,'Resources Final'!A:G,7,FALSE))</f>
        <v/>
      </c>
    </row>
    <row r="4293" spans="1:15" x14ac:dyDescent="0.2">
      <c r="A4293" s="11">
        <v>990</v>
      </c>
      <c r="B4293" s="11" t="str">
        <f t="shared" si="78"/>
        <v>Charles G. Koch Charitable Foundation_Mercadante20173600</v>
      </c>
      <c r="C4293" s="11" t="s">
        <v>19</v>
      </c>
      <c r="D4293" s="11" t="s">
        <v>2430</v>
      </c>
      <c r="E4293" s="11" t="s">
        <v>2430</v>
      </c>
      <c r="F4293" s="4">
        <v>3600</v>
      </c>
      <c r="G4293" s="3">
        <v>2017</v>
      </c>
      <c r="H4293" s="3" t="s">
        <v>21</v>
      </c>
      <c r="I4293" s="12" t="s">
        <v>31</v>
      </c>
      <c r="J4293" s="3">
        <v>905</v>
      </c>
      <c r="K4293" s="3" t="str">
        <f>IF(VLOOKUP(D4293,'Resources Final'!A:C,3,FALSE)=0,"",VLOOKUP(D4293,'Resources Final'!A:C,3,FALSE))</f>
        <v>Y</v>
      </c>
      <c r="L4293" s="3" t="str">
        <f>IF(VLOOKUP(D4293,'Resources Final'!A:D,4,FALSE)=0,"",VLOOKUP(D4293,'Resources Final'!A:D,4,FALSE))</f>
        <v/>
      </c>
      <c r="M4293" s="3" t="str">
        <f>IF(VLOOKUP(D4293,'Resources Final'!A:E,5,FALSE)=0,"",VLOOKUP(D4293,'Resources Final'!A:E,5,FALSE))</f>
        <v/>
      </c>
      <c r="N4293" s="7" t="str">
        <f>IF(VLOOKUP(D4293,'Resources Final'!A:F,6,FALSE)=0,"",VLOOKUP(D4293,'Resources Final'!A:F,6,FALSE))</f>
        <v/>
      </c>
      <c r="O4293" s="3" t="str">
        <f>IF(VLOOKUP(D4293,'Resources Final'!A:G,7,FALSE)=0,"",VLOOKUP(D4293,'Resources Final'!A:G,7,FALSE))</f>
        <v/>
      </c>
    </row>
    <row r="4294" spans="1:15" x14ac:dyDescent="0.2">
      <c r="A4294" s="11">
        <v>990</v>
      </c>
      <c r="B4294" s="11" t="str">
        <f t="shared" si="78"/>
        <v>Charles G. Koch Charitable Foundation_Reagan Thatcher Lecture Series Scholarship Fund201710000</v>
      </c>
      <c r="C4294" s="11" t="s">
        <v>19</v>
      </c>
      <c r="D4294" s="11" t="s">
        <v>2998</v>
      </c>
      <c r="E4294" s="11" t="s">
        <v>2998</v>
      </c>
      <c r="F4294" s="4">
        <v>10000</v>
      </c>
      <c r="G4294" s="3">
        <v>2017</v>
      </c>
      <c r="H4294" s="3" t="s">
        <v>21</v>
      </c>
      <c r="I4294" s="12" t="s">
        <v>4177</v>
      </c>
      <c r="J4294" s="3">
        <v>906</v>
      </c>
      <c r="K4294" s="3" t="str">
        <f>IF(VLOOKUP(D4294,'Resources Final'!A:C,3,FALSE)=0,"",VLOOKUP(D4294,'Resources Final'!A:C,3,FALSE))</f>
        <v/>
      </c>
      <c r="L4294" s="3" t="str">
        <f>IF(VLOOKUP(D4294,'Resources Final'!A:D,4,FALSE)=0,"",VLOOKUP(D4294,'Resources Final'!A:D,4,FALSE))</f>
        <v>Y</v>
      </c>
      <c r="M4294" s="3" t="str">
        <f>IF(VLOOKUP(D4294,'Resources Final'!A:E,5,FALSE)=0,"",VLOOKUP(D4294,'Resources Final'!A:E,5,FALSE))</f>
        <v/>
      </c>
      <c r="N4294" s="7" t="str">
        <f>IF(VLOOKUP(D4294,'Resources Final'!A:F,6,FALSE)=0,"",VLOOKUP(D4294,'Resources Final'!A:F,6,FALSE))</f>
        <v/>
      </c>
      <c r="O4294" s="3" t="str">
        <f>IF(VLOOKUP(D4294,'Resources Final'!A:G,7,FALSE)=0,"",VLOOKUP(D4294,'Resources Final'!A:G,7,FALSE))</f>
        <v/>
      </c>
    </row>
    <row r="4295" spans="1:15" x14ac:dyDescent="0.2">
      <c r="A4295" s="11">
        <v>990</v>
      </c>
      <c r="B4295" s="11" t="str">
        <f t="shared" si="78"/>
        <v>Charles G. Koch Charitable Foundation_Ohio State University Foundation2017830000</v>
      </c>
      <c r="C4295" s="11" t="s">
        <v>19</v>
      </c>
      <c r="D4295" s="11" t="s">
        <v>2737</v>
      </c>
      <c r="E4295" s="11" t="s">
        <v>2735</v>
      </c>
      <c r="F4295" s="4">
        <v>830000</v>
      </c>
      <c r="G4295" s="3">
        <v>2017</v>
      </c>
      <c r="H4295" s="3" t="s">
        <v>21</v>
      </c>
      <c r="I4295" s="12"/>
      <c r="J4295" s="3">
        <v>907</v>
      </c>
      <c r="K4295" s="3" t="str">
        <f>IF(VLOOKUP(D4295,'Resources Final'!A:C,3,FALSE)=0,"",VLOOKUP(D4295,'Resources Final'!A:C,3,FALSE))</f>
        <v/>
      </c>
      <c r="L4295" s="3" t="str">
        <f>IF(VLOOKUP(D4295,'Resources Final'!A:D,4,FALSE)=0,"",VLOOKUP(D4295,'Resources Final'!A:D,4,FALSE))</f>
        <v>Y</v>
      </c>
      <c r="M4295" s="3" t="str">
        <f>IF(VLOOKUP(D4295,'Resources Final'!A:E,5,FALSE)=0,"",VLOOKUP(D4295,'Resources Final'!A:E,5,FALSE))</f>
        <v/>
      </c>
      <c r="N4295" s="7" t="str">
        <f>IF(VLOOKUP(D4295,'Resources Final'!A:F,6,FALSE)=0,"",VLOOKUP(D4295,'Resources Final'!A:F,6,FALSE))</f>
        <v/>
      </c>
      <c r="O4295" s="3" t="str">
        <f>IF(VLOOKUP(D4295,'Resources Final'!A:G,7,FALSE)=0,"",VLOOKUP(D4295,'Resources Final'!A:G,7,FALSE))</f>
        <v/>
      </c>
    </row>
    <row r="4296" spans="1:15" x14ac:dyDescent="0.2">
      <c r="A4296" s="11">
        <v>990</v>
      </c>
      <c r="B4296" s="11" t="str">
        <f t="shared" si="78"/>
        <v>Charles G. Koch Charitable Foundation_Connochie20173150</v>
      </c>
      <c r="C4296" s="11" t="s">
        <v>19</v>
      </c>
      <c r="D4296" s="11" t="s">
        <v>826</v>
      </c>
      <c r="E4296" s="11" t="s">
        <v>826</v>
      </c>
      <c r="F4296" s="4">
        <v>3150</v>
      </c>
      <c r="G4296" s="3">
        <v>2017</v>
      </c>
      <c r="H4296" s="3" t="s">
        <v>21</v>
      </c>
      <c r="I4296" s="12" t="s">
        <v>31</v>
      </c>
      <c r="J4296" s="3">
        <v>908</v>
      </c>
      <c r="K4296" s="3" t="str">
        <f>IF(VLOOKUP(D4296,'Resources Final'!A:C,3,FALSE)=0,"",VLOOKUP(D4296,'Resources Final'!A:C,3,FALSE))</f>
        <v>Y</v>
      </c>
      <c r="L4296" s="3" t="str">
        <f>IF(VLOOKUP(D4296,'Resources Final'!A:D,4,FALSE)=0,"",VLOOKUP(D4296,'Resources Final'!A:D,4,FALSE))</f>
        <v/>
      </c>
      <c r="M4296" s="3" t="str">
        <f>IF(VLOOKUP(D4296,'Resources Final'!A:E,5,FALSE)=0,"",VLOOKUP(D4296,'Resources Final'!A:E,5,FALSE))</f>
        <v/>
      </c>
      <c r="N4296" s="7" t="str">
        <f>IF(VLOOKUP(D4296,'Resources Final'!A:F,6,FALSE)=0,"",VLOOKUP(D4296,'Resources Final'!A:F,6,FALSE))</f>
        <v/>
      </c>
      <c r="O4296" s="3" t="str">
        <f>IF(VLOOKUP(D4296,'Resources Final'!A:G,7,FALSE)=0,"",VLOOKUP(D4296,'Resources Final'!A:G,7,FALSE))</f>
        <v/>
      </c>
    </row>
    <row r="4297" spans="1:15" x14ac:dyDescent="0.2">
      <c r="A4297" s="11">
        <v>990</v>
      </c>
      <c r="B4297" s="11" t="str">
        <f t="shared" si="78"/>
        <v>Charles G. Koch Charitable Foundation_Ahmed20173251</v>
      </c>
      <c r="C4297" s="11" t="s">
        <v>19</v>
      </c>
      <c r="D4297" s="11" t="s">
        <v>134</v>
      </c>
      <c r="E4297" s="11" t="s">
        <v>134</v>
      </c>
      <c r="F4297" s="4">
        <v>3251</v>
      </c>
      <c r="G4297" s="3">
        <v>2017</v>
      </c>
      <c r="H4297" s="3" t="s">
        <v>21</v>
      </c>
      <c r="I4297" s="12" t="s">
        <v>31</v>
      </c>
      <c r="J4297" s="3">
        <v>909</v>
      </c>
      <c r="K4297" s="3" t="str">
        <f>IF(VLOOKUP(D4297,'Resources Final'!A:C,3,FALSE)=0,"",VLOOKUP(D4297,'Resources Final'!A:C,3,FALSE))</f>
        <v>Y</v>
      </c>
      <c r="L4297" s="3" t="str">
        <f>IF(VLOOKUP(D4297,'Resources Final'!A:D,4,FALSE)=0,"",VLOOKUP(D4297,'Resources Final'!A:D,4,FALSE))</f>
        <v/>
      </c>
      <c r="M4297" s="3" t="str">
        <f>IF(VLOOKUP(D4297,'Resources Final'!A:E,5,FALSE)=0,"",VLOOKUP(D4297,'Resources Final'!A:E,5,FALSE))</f>
        <v/>
      </c>
      <c r="N4297" s="7" t="str">
        <f>IF(VLOOKUP(D4297,'Resources Final'!A:F,6,FALSE)=0,"",VLOOKUP(D4297,'Resources Final'!A:F,6,FALSE))</f>
        <v/>
      </c>
      <c r="O4297" s="3" t="str">
        <f>IF(VLOOKUP(D4297,'Resources Final'!A:G,7,FALSE)=0,"",VLOOKUP(D4297,'Resources Final'!A:G,7,FALSE))</f>
        <v/>
      </c>
    </row>
    <row r="4298" spans="1:15" x14ac:dyDescent="0.2">
      <c r="A4298" s="11">
        <v>990</v>
      </c>
      <c r="B4298" s="11" t="str">
        <f t="shared" si="78"/>
        <v>Charles G. Koch Charitable Foundation_National Taxpayers Union Foundation201719846</v>
      </c>
      <c r="C4298" s="11" t="s">
        <v>19</v>
      </c>
      <c r="D4298" s="11" t="s">
        <v>2628</v>
      </c>
      <c r="E4298" s="11" t="s">
        <v>2628</v>
      </c>
      <c r="F4298" s="4">
        <v>19846</v>
      </c>
      <c r="G4298" s="3">
        <v>2017</v>
      </c>
      <c r="H4298" s="3" t="s">
        <v>21</v>
      </c>
      <c r="I4298" s="12"/>
      <c r="J4298" s="3">
        <v>910</v>
      </c>
      <c r="K4298" s="3" t="str">
        <f>IF(VLOOKUP(D4298,'Resources Final'!A:C,3,FALSE)=0,"",VLOOKUP(D4298,'Resources Final'!A:C,3,FALSE))</f>
        <v/>
      </c>
      <c r="L4298" s="3" t="str">
        <f>IF(VLOOKUP(D4298,'Resources Final'!A:D,4,FALSE)=0,"",VLOOKUP(D4298,'Resources Final'!A:D,4,FALSE))</f>
        <v/>
      </c>
      <c r="M4298" s="3" t="str">
        <f>IF(VLOOKUP(D4298,'Resources Final'!A:E,5,FALSE)=0,"",VLOOKUP(D4298,'Resources Final'!A:E,5,FALSE))</f>
        <v/>
      </c>
      <c r="N4298" s="7" t="str">
        <f>IF(VLOOKUP(D4298,'Resources Final'!A:F,6,FALSE)=0,"",VLOOKUP(D4298,'Resources Final'!A:F,6,FALSE))</f>
        <v>http://www.sourcewatch.org/index.php/National_Taxpayers_Union</v>
      </c>
      <c r="O4298" s="3" t="str">
        <f>IF(VLOOKUP(D4298,'Resources Final'!A:G,7,FALSE)=0,"",VLOOKUP(D4298,'Resources Final'!A:G,7,FALSE))</f>
        <v>Sourcewatch</v>
      </c>
    </row>
    <row r="4299" spans="1:15" x14ac:dyDescent="0.2">
      <c r="A4299" s="11">
        <v>990</v>
      </c>
      <c r="B4299" s="11" t="str">
        <f t="shared" si="78"/>
        <v>Charles G. Koch Charitable Foundation_Ecclesia College201718160</v>
      </c>
      <c r="C4299" s="11" t="s">
        <v>19</v>
      </c>
      <c r="D4299" s="11" t="s">
        <v>1101</v>
      </c>
      <c r="E4299" s="11" t="s">
        <v>1101</v>
      </c>
      <c r="F4299" s="4">
        <v>18160</v>
      </c>
      <c r="G4299" s="3">
        <v>2017</v>
      </c>
      <c r="H4299" s="3" t="s">
        <v>21</v>
      </c>
      <c r="I4299" s="12"/>
      <c r="J4299" s="3">
        <v>911</v>
      </c>
      <c r="K4299" s="3" t="str">
        <f>IF(VLOOKUP(D4299,'Resources Final'!A:C,3,FALSE)=0,"",VLOOKUP(D4299,'Resources Final'!A:C,3,FALSE))</f>
        <v/>
      </c>
      <c r="L4299" s="3" t="str">
        <f>IF(VLOOKUP(D4299,'Resources Final'!A:D,4,FALSE)=0,"",VLOOKUP(D4299,'Resources Final'!A:D,4,FALSE))</f>
        <v>Y</v>
      </c>
      <c r="M4299" s="3" t="str">
        <f>IF(VLOOKUP(D4299,'Resources Final'!A:E,5,FALSE)=0,"",VLOOKUP(D4299,'Resources Final'!A:E,5,FALSE))</f>
        <v/>
      </c>
      <c r="N4299" s="7" t="str">
        <f>IF(VLOOKUP(D4299,'Resources Final'!A:F,6,FALSE)=0,"",VLOOKUP(D4299,'Resources Final'!A:F,6,FALSE))</f>
        <v/>
      </c>
      <c r="O4299" s="3" t="str">
        <f>IF(VLOOKUP(D4299,'Resources Final'!A:G,7,FALSE)=0,"",VLOOKUP(D4299,'Resources Final'!A:G,7,FALSE))</f>
        <v/>
      </c>
    </row>
    <row r="4300" spans="1:15" x14ac:dyDescent="0.2">
      <c r="A4300" s="11">
        <v>990</v>
      </c>
      <c r="B4300" s="11" t="str">
        <f t="shared" si="78"/>
        <v>Charles G. Koch Charitable Foundation_University of Chicago2017884166</v>
      </c>
      <c r="C4300" s="11" t="s">
        <v>19</v>
      </c>
      <c r="D4300" s="11" t="s">
        <v>376</v>
      </c>
      <c r="E4300" s="11" t="s">
        <v>376</v>
      </c>
      <c r="F4300" s="4">
        <v>884166</v>
      </c>
      <c r="G4300" s="3">
        <v>2017</v>
      </c>
      <c r="H4300" s="3" t="s">
        <v>21</v>
      </c>
      <c r="I4300" s="12"/>
      <c r="J4300" s="3">
        <v>912</v>
      </c>
      <c r="K4300" s="3" t="str">
        <f>IF(VLOOKUP(D4300,'Resources Final'!A:C,3,FALSE)=0,"",VLOOKUP(D4300,'Resources Final'!A:C,3,FALSE))</f>
        <v/>
      </c>
      <c r="L4300" s="3" t="str">
        <f>IF(VLOOKUP(D4300,'Resources Final'!A:D,4,FALSE)=0,"",VLOOKUP(D4300,'Resources Final'!A:D,4,FALSE))</f>
        <v>Y</v>
      </c>
      <c r="M4300" s="3" t="str">
        <f>IF(VLOOKUP(D4300,'Resources Final'!A:E,5,FALSE)=0,"",VLOOKUP(D4300,'Resources Final'!A:E,5,FALSE))</f>
        <v/>
      </c>
      <c r="N4300" s="7" t="str">
        <f>IF(VLOOKUP(D4300,'Resources Final'!A:F,6,FALSE)=0,"",VLOOKUP(D4300,'Resources Final'!A:F,6,FALSE))</f>
        <v/>
      </c>
      <c r="O4300" s="3" t="str">
        <f>IF(VLOOKUP(D4300,'Resources Final'!A:G,7,FALSE)=0,"",VLOOKUP(D4300,'Resources Final'!A:G,7,FALSE))</f>
        <v/>
      </c>
    </row>
    <row r="4301" spans="1:15" x14ac:dyDescent="0.2">
      <c r="A4301" s="11">
        <v>990</v>
      </c>
      <c r="B4301" s="11" t="str">
        <f t="shared" si="78"/>
        <v>Charles G. Koch Charitable Foundation_Cato Institute20182134500</v>
      </c>
      <c r="C4301" s="11" t="s">
        <v>19</v>
      </c>
      <c r="D4301" s="11" t="s">
        <v>636</v>
      </c>
      <c r="E4301" s="11" t="s">
        <v>636</v>
      </c>
      <c r="F4301" s="4">
        <v>2134500</v>
      </c>
      <c r="G4301" s="11">
        <v>2018</v>
      </c>
      <c r="H4301" s="11" t="s">
        <v>21</v>
      </c>
      <c r="I4301" s="12"/>
      <c r="J4301" s="11">
        <v>1</v>
      </c>
      <c r="K4301" s="3" t="str">
        <f>IF(VLOOKUP(D4301,'Resources Final'!A:C,3,FALSE)=0,"",VLOOKUP(D4301,'Resources Final'!A:C,3,FALSE))</f>
        <v/>
      </c>
      <c r="L4301" s="3" t="str">
        <f>IF(VLOOKUP(D4301,'Resources Final'!A:D,4,FALSE)=0,"",VLOOKUP(D4301,'Resources Final'!A:D,4,FALSE))</f>
        <v/>
      </c>
      <c r="M4301" s="3" t="str">
        <f>IF(VLOOKUP(D4301,'Resources Final'!A:E,5,FALSE)=0,"",VLOOKUP(D4301,'Resources Final'!A:E,5,FALSE))</f>
        <v/>
      </c>
      <c r="N4301" s="7" t="str">
        <f>IF(VLOOKUP(D4301,'Resources Final'!A:F,6,FALSE)=0,"",VLOOKUP(D4301,'Resources Final'!A:F,6,FALSE))</f>
        <v>https://www.desmogblog.com/cato-institute</v>
      </c>
      <c r="O4301" s="3" t="str">
        <f>IF(VLOOKUP(D4301,'Resources Final'!A:G,7,FALSE)=0,"",VLOOKUP(D4301,'Resources Final'!A:G,7,FALSE))</f>
        <v>Desmog</v>
      </c>
    </row>
    <row r="4302" spans="1:15" x14ac:dyDescent="0.2">
      <c r="A4302" s="11">
        <v>990</v>
      </c>
      <c r="B4302" s="11" t="str">
        <f t="shared" si="78"/>
        <v>Charles G. Koch Charitable Foundation_Ohio University Foundation201843000</v>
      </c>
      <c r="C4302" s="11" t="s">
        <v>19</v>
      </c>
      <c r="D4302" s="11" t="s">
        <v>2739</v>
      </c>
      <c r="E4302" s="11" t="s">
        <v>2738</v>
      </c>
      <c r="F4302" s="4">
        <v>43000</v>
      </c>
      <c r="G4302" s="11">
        <v>2018</v>
      </c>
      <c r="H4302" s="11" t="s">
        <v>21</v>
      </c>
      <c r="I4302" s="12"/>
      <c r="J4302">
        <v>2</v>
      </c>
      <c r="K4302" s="3" t="str">
        <f>IF(VLOOKUP(D4302,'Resources Final'!A:C,3,FALSE)=0,"",VLOOKUP(D4302,'Resources Final'!A:C,3,FALSE))</f>
        <v/>
      </c>
      <c r="L4302" s="3" t="str">
        <f>IF(VLOOKUP(D4302,'Resources Final'!A:D,4,FALSE)=0,"",VLOOKUP(D4302,'Resources Final'!A:D,4,FALSE))</f>
        <v>Y</v>
      </c>
      <c r="M4302" s="3" t="str">
        <f>IF(VLOOKUP(D4302,'Resources Final'!A:E,5,FALSE)=0,"",VLOOKUP(D4302,'Resources Final'!A:E,5,FALSE))</f>
        <v/>
      </c>
      <c r="N4302" s="7" t="str">
        <f>IF(VLOOKUP(D4302,'Resources Final'!A:F,6,FALSE)=0,"",VLOOKUP(D4302,'Resources Final'!A:F,6,FALSE))</f>
        <v/>
      </c>
      <c r="O4302" s="3" t="str">
        <f>IF(VLOOKUP(D4302,'Resources Final'!A:G,7,FALSE)=0,"",VLOOKUP(D4302,'Resources Final'!A:G,7,FALSE))</f>
        <v/>
      </c>
    </row>
    <row r="4303" spans="1:15" x14ac:dyDescent="0.2">
      <c r="A4303" s="11">
        <v>990</v>
      </c>
      <c r="B4303" s="11" t="str">
        <f t="shared" si="78"/>
        <v>Charles G. Koch Charitable Foundation_Moving Picture Institute2018384250</v>
      </c>
      <c r="C4303" s="11" t="s">
        <v>19</v>
      </c>
      <c r="D4303" s="11" t="s">
        <v>2551</v>
      </c>
      <c r="E4303" s="11" t="s">
        <v>2551</v>
      </c>
      <c r="F4303" s="4">
        <v>384250</v>
      </c>
      <c r="G4303" s="11">
        <v>2018</v>
      </c>
      <c r="H4303" s="11" t="s">
        <v>21</v>
      </c>
      <c r="I4303" s="12"/>
      <c r="J4303">
        <v>3</v>
      </c>
      <c r="K4303" s="3" t="str">
        <f>IF(VLOOKUP(D4303,'Resources Final'!A:C,3,FALSE)=0,"",VLOOKUP(D4303,'Resources Final'!A:C,3,FALSE))</f>
        <v/>
      </c>
      <c r="L4303" s="3" t="str">
        <f>IF(VLOOKUP(D4303,'Resources Final'!A:D,4,FALSE)=0,"",VLOOKUP(D4303,'Resources Final'!A:D,4,FALSE))</f>
        <v/>
      </c>
      <c r="M4303" s="3" t="str">
        <f>IF(VLOOKUP(D4303,'Resources Final'!A:E,5,FALSE)=0,"",VLOOKUP(D4303,'Resources Final'!A:E,5,FALSE))</f>
        <v/>
      </c>
      <c r="N4303" s="7" t="str">
        <f>IF(VLOOKUP(D4303,'Resources Final'!A:F,6,FALSE)=0,"",VLOOKUP(D4303,'Resources Final'!A:F,6,FALSE))</f>
        <v>https://www.sourcewatch.org/index.php/Moving_Picture_Institute</v>
      </c>
      <c r="O4303" s="3" t="str">
        <f>IF(VLOOKUP(D4303,'Resources Final'!A:G,7,FALSE)=0,"",VLOOKUP(D4303,'Resources Final'!A:G,7,FALSE))</f>
        <v>Sourcewatch</v>
      </c>
    </row>
    <row r="4304" spans="1:15" x14ac:dyDescent="0.2">
      <c r="A4304" s="11">
        <v>990</v>
      </c>
      <c r="B4304" s="11" t="str">
        <f t="shared" si="78"/>
        <v>Charles G. Koch Charitable Foundation_Cleary20183825</v>
      </c>
      <c r="C4304" s="11" t="s">
        <v>19</v>
      </c>
      <c r="D4304" s="11" t="s">
        <v>4269</v>
      </c>
      <c r="E4304" s="11" t="s">
        <v>4269</v>
      </c>
      <c r="F4304" s="4">
        <v>3825</v>
      </c>
      <c r="G4304" s="11">
        <v>2018</v>
      </c>
      <c r="H4304" s="11" t="s">
        <v>21</v>
      </c>
      <c r="I4304" s="12" t="s">
        <v>4162</v>
      </c>
      <c r="J4304">
        <v>4</v>
      </c>
      <c r="K4304" s="3" t="str">
        <f>IF(VLOOKUP(D4304,'Resources Final'!A:C,3,FALSE)=0,"",VLOOKUP(D4304,'Resources Final'!A:C,3,FALSE))</f>
        <v>Y</v>
      </c>
      <c r="L4304" s="3" t="str">
        <f>IF(VLOOKUP(D4304,'Resources Final'!A:D,4,FALSE)=0,"",VLOOKUP(D4304,'Resources Final'!A:D,4,FALSE))</f>
        <v/>
      </c>
      <c r="M4304" s="3" t="str">
        <f>IF(VLOOKUP(D4304,'Resources Final'!A:E,5,FALSE)=0,"",VLOOKUP(D4304,'Resources Final'!A:E,5,FALSE))</f>
        <v/>
      </c>
      <c r="N4304" s="7" t="str">
        <f>IF(VLOOKUP(D4304,'Resources Final'!A:F,6,FALSE)=0,"",VLOOKUP(D4304,'Resources Final'!A:F,6,FALSE))</f>
        <v/>
      </c>
      <c r="O4304" s="3" t="str">
        <f>IF(VLOOKUP(D4304,'Resources Final'!A:G,7,FALSE)=0,"",VLOOKUP(D4304,'Resources Final'!A:G,7,FALSE))</f>
        <v/>
      </c>
    </row>
    <row r="4305" spans="1:15" x14ac:dyDescent="0.2">
      <c r="A4305" s="11">
        <v>990</v>
      </c>
      <c r="B4305" s="11" t="str">
        <f t="shared" si="78"/>
        <v>Charles G. Koch Charitable Foundation_George Fox University201825040</v>
      </c>
      <c r="C4305" s="11" t="s">
        <v>19</v>
      </c>
      <c r="D4305" s="11" t="s">
        <v>1365</v>
      </c>
      <c r="E4305" s="11" t="s">
        <v>1365</v>
      </c>
      <c r="F4305" s="4">
        <v>25040</v>
      </c>
      <c r="G4305" s="11">
        <v>2018</v>
      </c>
      <c r="H4305" s="11" t="s">
        <v>21</v>
      </c>
      <c r="I4305" s="12"/>
      <c r="J4305">
        <v>5</v>
      </c>
      <c r="K4305" s="3" t="str">
        <f>IF(VLOOKUP(D4305,'Resources Final'!A:C,3,FALSE)=0,"",VLOOKUP(D4305,'Resources Final'!A:C,3,FALSE))</f>
        <v/>
      </c>
      <c r="L4305" s="3" t="str">
        <f>IF(VLOOKUP(D4305,'Resources Final'!A:D,4,FALSE)=0,"",VLOOKUP(D4305,'Resources Final'!A:D,4,FALSE))</f>
        <v>Y</v>
      </c>
      <c r="M4305" s="3" t="str">
        <f>IF(VLOOKUP(D4305,'Resources Final'!A:E,5,FALSE)=0,"",VLOOKUP(D4305,'Resources Final'!A:E,5,FALSE))</f>
        <v/>
      </c>
      <c r="N4305" s="7" t="str">
        <f>IF(VLOOKUP(D4305,'Resources Final'!A:F,6,FALSE)=0,"",VLOOKUP(D4305,'Resources Final'!A:F,6,FALSE))</f>
        <v/>
      </c>
      <c r="O4305" s="3" t="str">
        <f>IF(VLOOKUP(D4305,'Resources Final'!A:G,7,FALSE)=0,"",VLOOKUP(D4305,'Resources Final'!A:G,7,FALSE))</f>
        <v/>
      </c>
    </row>
    <row r="4306" spans="1:15" x14ac:dyDescent="0.2">
      <c r="A4306" s="11">
        <v>990</v>
      </c>
      <c r="B4306" s="11" t="str">
        <f t="shared" si="78"/>
        <v>Charles G. Koch Charitable Foundation_University of Georgia Foundation2018120665</v>
      </c>
      <c r="C4306" s="11" t="s">
        <v>19</v>
      </c>
      <c r="D4306" s="11" t="s">
        <v>3758</v>
      </c>
      <c r="E4306" s="11" t="s">
        <v>3758</v>
      </c>
      <c r="F4306" s="4">
        <v>120665</v>
      </c>
      <c r="G4306" s="11">
        <v>2018</v>
      </c>
      <c r="H4306" s="11" t="s">
        <v>21</v>
      </c>
      <c r="I4306" s="12"/>
      <c r="J4306">
        <v>6</v>
      </c>
      <c r="K4306" s="3" t="str">
        <f>IF(VLOOKUP(D4306,'Resources Final'!A:C,3,FALSE)=0,"",VLOOKUP(D4306,'Resources Final'!A:C,3,FALSE))</f>
        <v/>
      </c>
      <c r="L4306" s="3" t="str">
        <f>IF(VLOOKUP(D4306,'Resources Final'!A:D,4,FALSE)=0,"",VLOOKUP(D4306,'Resources Final'!A:D,4,FALSE))</f>
        <v>Y</v>
      </c>
      <c r="M4306" s="3" t="str">
        <f>IF(VLOOKUP(D4306,'Resources Final'!A:E,5,FALSE)=0,"",VLOOKUP(D4306,'Resources Final'!A:E,5,FALSE))</f>
        <v/>
      </c>
      <c r="N4306" s="7" t="str">
        <f>IF(VLOOKUP(D4306,'Resources Final'!A:F,6,FALSE)=0,"",VLOOKUP(D4306,'Resources Final'!A:F,6,FALSE))</f>
        <v/>
      </c>
      <c r="O4306" s="3" t="str">
        <f>IF(VLOOKUP(D4306,'Resources Final'!A:G,7,FALSE)=0,"",VLOOKUP(D4306,'Resources Final'!A:G,7,FALSE))</f>
        <v/>
      </c>
    </row>
    <row r="4307" spans="1:15" x14ac:dyDescent="0.2">
      <c r="A4307" s="11">
        <v>990</v>
      </c>
      <c r="B4307" s="11" t="str">
        <f t="shared" si="78"/>
        <v>Charles G. Koch Charitable Foundation_Robinson20183150</v>
      </c>
      <c r="C4307" s="11" t="s">
        <v>19</v>
      </c>
      <c r="D4307" s="11" t="s">
        <v>4270</v>
      </c>
      <c r="E4307" s="11" t="s">
        <v>4270</v>
      </c>
      <c r="F4307" s="4">
        <v>3150</v>
      </c>
      <c r="G4307" s="11">
        <v>2018</v>
      </c>
      <c r="H4307" s="11" t="s">
        <v>21</v>
      </c>
      <c r="I4307" s="12" t="s">
        <v>4162</v>
      </c>
      <c r="J4307">
        <v>7</v>
      </c>
      <c r="K4307" s="3" t="str">
        <f>IF(VLOOKUP(D4307,'Resources Final'!A:C,3,FALSE)=0,"",VLOOKUP(D4307,'Resources Final'!A:C,3,FALSE))</f>
        <v>Y</v>
      </c>
      <c r="L4307" s="3" t="str">
        <f>IF(VLOOKUP(D4307,'Resources Final'!A:D,4,FALSE)=0,"",VLOOKUP(D4307,'Resources Final'!A:D,4,FALSE))</f>
        <v/>
      </c>
      <c r="M4307" s="3" t="str">
        <f>IF(VLOOKUP(D4307,'Resources Final'!A:E,5,FALSE)=0,"",VLOOKUP(D4307,'Resources Final'!A:E,5,FALSE))</f>
        <v/>
      </c>
      <c r="N4307" s="7" t="str">
        <f>IF(VLOOKUP(D4307,'Resources Final'!A:F,6,FALSE)=0,"",VLOOKUP(D4307,'Resources Final'!A:F,6,FALSE))</f>
        <v/>
      </c>
      <c r="O4307" s="3" t="str">
        <f>IF(VLOOKUP(D4307,'Resources Final'!A:G,7,FALSE)=0,"",VLOOKUP(D4307,'Resources Final'!A:G,7,FALSE))</f>
        <v/>
      </c>
    </row>
    <row r="4308" spans="1:15" x14ac:dyDescent="0.2">
      <c r="A4308" s="11">
        <v>990</v>
      </c>
      <c r="B4308" s="11" t="str">
        <f t="shared" si="78"/>
        <v>Charles G. Koch Charitable Foundation_Institute for Economic Studies - Europe201834000</v>
      </c>
      <c r="C4308" s="11" t="s">
        <v>19</v>
      </c>
      <c r="D4308" s="11" t="s">
        <v>1675</v>
      </c>
      <c r="E4308" s="11" t="s">
        <v>1675</v>
      </c>
      <c r="F4308" s="4">
        <v>34000</v>
      </c>
      <c r="G4308" s="11">
        <v>2018</v>
      </c>
      <c r="H4308" s="11" t="s">
        <v>21</v>
      </c>
      <c r="I4308" s="12"/>
      <c r="J4308">
        <v>8</v>
      </c>
      <c r="K4308" s="3" t="str">
        <f>IF(VLOOKUP(D4308,'Resources Final'!A:C,3,FALSE)=0,"",VLOOKUP(D4308,'Resources Final'!A:C,3,FALSE))</f>
        <v/>
      </c>
      <c r="L4308" s="3" t="str">
        <f>IF(VLOOKUP(D4308,'Resources Final'!A:D,4,FALSE)=0,"",VLOOKUP(D4308,'Resources Final'!A:D,4,FALSE))</f>
        <v/>
      </c>
      <c r="M4308" s="3" t="str">
        <f>IF(VLOOKUP(D4308,'Resources Final'!A:E,5,FALSE)=0,"",VLOOKUP(D4308,'Resources Final'!A:E,5,FALSE))</f>
        <v/>
      </c>
      <c r="N4308" s="7" t="str">
        <f>IF(VLOOKUP(D4308,'Resources Final'!A:F,6,FALSE)=0,"",VLOOKUP(D4308,'Resources Final'!A:F,6,FALSE))</f>
        <v/>
      </c>
      <c r="O4308" s="3" t="str">
        <f>IF(VLOOKUP(D4308,'Resources Final'!A:G,7,FALSE)=0,"",VLOOKUP(D4308,'Resources Final'!A:G,7,FALSE))</f>
        <v/>
      </c>
    </row>
    <row r="4309" spans="1:15" x14ac:dyDescent="0.2">
      <c r="A4309" s="11">
        <v>990</v>
      </c>
      <c r="B4309" s="11" t="str">
        <f t="shared" si="78"/>
        <v>Charles G. Koch Charitable Foundation_Center for Democracy &amp; Technology2018125000</v>
      </c>
      <c r="C4309" s="11" t="s">
        <v>19</v>
      </c>
      <c r="D4309" s="11" t="s">
        <v>649</v>
      </c>
      <c r="E4309" s="11" t="s">
        <v>649</v>
      </c>
      <c r="F4309" s="4">
        <v>125000</v>
      </c>
      <c r="G4309" s="11">
        <v>2018</v>
      </c>
      <c r="H4309" s="11" t="s">
        <v>21</v>
      </c>
      <c r="I4309" s="12"/>
      <c r="J4309">
        <v>9</v>
      </c>
      <c r="K4309" s="3" t="str">
        <f>IF(VLOOKUP(D4309,'Resources Final'!A:C,3,FALSE)=0,"",VLOOKUP(D4309,'Resources Final'!A:C,3,FALSE))</f>
        <v/>
      </c>
      <c r="L4309" s="3" t="str">
        <f>IF(VLOOKUP(D4309,'Resources Final'!A:D,4,FALSE)=0,"",VLOOKUP(D4309,'Resources Final'!A:D,4,FALSE))</f>
        <v/>
      </c>
      <c r="M4309" s="3" t="str">
        <f>IF(VLOOKUP(D4309,'Resources Final'!A:E,5,FALSE)=0,"",VLOOKUP(D4309,'Resources Final'!A:E,5,FALSE))</f>
        <v/>
      </c>
      <c r="N4309" s="7" t="str">
        <f>IF(VLOOKUP(D4309,'Resources Final'!A:F,6,FALSE)=0,"",VLOOKUP(D4309,'Resources Final'!A:F,6,FALSE))</f>
        <v>https://www.sourcewatch.org/index.php/Center_for_Democracy_and_Technology</v>
      </c>
      <c r="O4309" s="3" t="str">
        <f>IF(VLOOKUP(D4309,'Resources Final'!A:G,7,FALSE)=0,"",VLOOKUP(D4309,'Resources Final'!A:G,7,FALSE))</f>
        <v>Sourcewatch</v>
      </c>
    </row>
    <row r="4310" spans="1:15" x14ac:dyDescent="0.2">
      <c r="A4310" s="11">
        <v>990</v>
      </c>
      <c r="B4310" s="11" t="str">
        <f t="shared" si="78"/>
        <v>Charles G. Koch Charitable Foundation_Degaramo20184725</v>
      </c>
      <c r="C4310" s="11" t="s">
        <v>19</v>
      </c>
      <c r="D4310" s="11" t="s">
        <v>4271</v>
      </c>
      <c r="E4310" s="11" t="s">
        <v>4271</v>
      </c>
      <c r="F4310" s="4">
        <v>4725</v>
      </c>
      <c r="G4310" s="11">
        <v>2018</v>
      </c>
      <c r="H4310" s="11" t="s">
        <v>21</v>
      </c>
      <c r="I4310" s="12"/>
      <c r="J4310">
        <v>10</v>
      </c>
      <c r="K4310" s="3" t="str">
        <f>IF(VLOOKUP(D4310,'Resources Final'!A:C,3,FALSE)=0,"",VLOOKUP(D4310,'Resources Final'!A:C,3,FALSE))</f>
        <v>Y</v>
      </c>
      <c r="L4310" s="3" t="str">
        <f>IF(VLOOKUP(D4310,'Resources Final'!A:D,4,FALSE)=0,"",VLOOKUP(D4310,'Resources Final'!A:D,4,FALSE))</f>
        <v/>
      </c>
      <c r="M4310" s="3" t="str">
        <f>IF(VLOOKUP(D4310,'Resources Final'!A:E,5,FALSE)=0,"",VLOOKUP(D4310,'Resources Final'!A:E,5,FALSE))</f>
        <v/>
      </c>
      <c r="N4310" s="7" t="str">
        <f>IF(VLOOKUP(D4310,'Resources Final'!A:F,6,FALSE)=0,"",VLOOKUP(D4310,'Resources Final'!A:F,6,FALSE))</f>
        <v/>
      </c>
      <c r="O4310" s="3" t="str">
        <f>IF(VLOOKUP(D4310,'Resources Final'!A:G,7,FALSE)=0,"",VLOOKUP(D4310,'Resources Final'!A:G,7,FALSE))</f>
        <v/>
      </c>
    </row>
    <row r="4311" spans="1:15" x14ac:dyDescent="0.2">
      <c r="A4311" s="11">
        <v>990</v>
      </c>
      <c r="B4311" s="11" t="str">
        <f t="shared" si="78"/>
        <v>Charles G. Koch Charitable Foundation_University of Alabama201827000</v>
      </c>
      <c r="C4311" s="11" t="s">
        <v>19</v>
      </c>
      <c r="D4311" s="11" t="s">
        <v>3719</v>
      </c>
      <c r="E4311" s="11" t="s">
        <v>3719</v>
      </c>
      <c r="F4311" s="4">
        <v>27000</v>
      </c>
      <c r="G4311" s="11">
        <v>2018</v>
      </c>
      <c r="H4311" s="11" t="s">
        <v>21</v>
      </c>
      <c r="I4311" s="12"/>
      <c r="J4311">
        <v>11</v>
      </c>
      <c r="K4311" s="3" t="str">
        <f>IF(VLOOKUP(D4311,'Resources Final'!A:C,3,FALSE)=0,"",VLOOKUP(D4311,'Resources Final'!A:C,3,FALSE))</f>
        <v/>
      </c>
      <c r="L4311" s="3" t="str">
        <f>IF(VLOOKUP(D4311,'Resources Final'!A:D,4,FALSE)=0,"",VLOOKUP(D4311,'Resources Final'!A:D,4,FALSE))</f>
        <v>Y</v>
      </c>
      <c r="M4311" s="3" t="str">
        <f>IF(VLOOKUP(D4311,'Resources Final'!A:E,5,FALSE)=0,"",VLOOKUP(D4311,'Resources Final'!A:E,5,FALSE))</f>
        <v/>
      </c>
      <c r="N4311" s="7" t="str">
        <f>IF(VLOOKUP(D4311,'Resources Final'!A:F,6,FALSE)=0,"",VLOOKUP(D4311,'Resources Final'!A:F,6,FALSE))</f>
        <v/>
      </c>
      <c r="O4311" s="3" t="str">
        <f>IF(VLOOKUP(D4311,'Resources Final'!A:G,7,FALSE)=0,"",VLOOKUP(D4311,'Resources Final'!A:G,7,FALSE))</f>
        <v/>
      </c>
    </row>
    <row r="4312" spans="1:15" x14ac:dyDescent="0.2">
      <c r="A4312" s="11">
        <v>990</v>
      </c>
      <c r="B4312" s="11" t="str">
        <f t="shared" si="78"/>
        <v>Charles G. Koch Charitable Foundation_Scott20183024</v>
      </c>
      <c r="C4312" s="11" t="s">
        <v>19</v>
      </c>
      <c r="D4312" s="11" t="s">
        <v>4272</v>
      </c>
      <c r="E4312" s="11" t="s">
        <v>4272</v>
      </c>
      <c r="F4312" s="4">
        <v>3024</v>
      </c>
      <c r="G4312" s="11">
        <v>2018</v>
      </c>
      <c r="H4312" s="11" t="s">
        <v>21</v>
      </c>
      <c r="I4312" s="12" t="s">
        <v>4162</v>
      </c>
      <c r="J4312">
        <v>12</v>
      </c>
      <c r="K4312" s="3" t="str">
        <f>IF(VLOOKUP(D4312,'Resources Final'!A:C,3,FALSE)=0,"",VLOOKUP(D4312,'Resources Final'!A:C,3,FALSE))</f>
        <v>Y</v>
      </c>
      <c r="L4312" s="3" t="str">
        <f>IF(VLOOKUP(D4312,'Resources Final'!A:D,4,FALSE)=0,"",VLOOKUP(D4312,'Resources Final'!A:D,4,FALSE))</f>
        <v/>
      </c>
      <c r="M4312" s="3" t="str">
        <f>IF(VLOOKUP(D4312,'Resources Final'!A:E,5,FALSE)=0,"",VLOOKUP(D4312,'Resources Final'!A:E,5,FALSE))</f>
        <v/>
      </c>
      <c r="N4312" s="7" t="str">
        <f>IF(VLOOKUP(D4312,'Resources Final'!A:F,6,FALSE)=0,"",VLOOKUP(D4312,'Resources Final'!A:F,6,FALSE))</f>
        <v/>
      </c>
      <c r="O4312" s="3" t="str">
        <f>IF(VLOOKUP(D4312,'Resources Final'!A:G,7,FALSE)=0,"",VLOOKUP(D4312,'Resources Final'!A:G,7,FALSE))</f>
        <v/>
      </c>
    </row>
    <row r="4313" spans="1:15" x14ac:dyDescent="0.2">
      <c r="A4313" s="11">
        <v>990</v>
      </c>
      <c r="B4313" s="11" t="str">
        <f t="shared" si="78"/>
        <v>Charles G. Koch Charitable Foundation_Sarah Lawrence College201814000</v>
      </c>
      <c r="C4313" s="11" t="s">
        <v>19</v>
      </c>
      <c r="D4313" s="11" t="s">
        <v>3232</v>
      </c>
      <c r="E4313" s="11" t="s">
        <v>3232</v>
      </c>
      <c r="F4313" s="4">
        <v>14000</v>
      </c>
      <c r="G4313" s="11">
        <v>2018</v>
      </c>
      <c r="H4313" s="11" t="s">
        <v>21</v>
      </c>
      <c r="I4313" s="12"/>
      <c r="J4313">
        <v>13</v>
      </c>
      <c r="K4313" s="3" t="str">
        <f>IF(VLOOKUP(D4313,'Resources Final'!A:C,3,FALSE)=0,"",VLOOKUP(D4313,'Resources Final'!A:C,3,FALSE))</f>
        <v/>
      </c>
      <c r="L4313" s="3" t="str">
        <f>IF(VLOOKUP(D4313,'Resources Final'!A:D,4,FALSE)=0,"",VLOOKUP(D4313,'Resources Final'!A:D,4,FALSE))</f>
        <v>Y</v>
      </c>
      <c r="M4313" s="3" t="str">
        <f>IF(VLOOKUP(D4313,'Resources Final'!A:E,5,FALSE)=0,"",VLOOKUP(D4313,'Resources Final'!A:E,5,FALSE))</f>
        <v/>
      </c>
      <c r="N4313" s="7" t="str">
        <f>IF(VLOOKUP(D4313,'Resources Final'!A:F,6,FALSE)=0,"",VLOOKUP(D4313,'Resources Final'!A:F,6,FALSE))</f>
        <v/>
      </c>
      <c r="O4313" s="3" t="str">
        <f>IF(VLOOKUP(D4313,'Resources Final'!A:G,7,FALSE)=0,"",VLOOKUP(D4313,'Resources Final'!A:G,7,FALSE))</f>
        <v/>
      </c>
    </row>
    <row r="4314" spans="1:15" x14ac:dyDescent="0.2">
      <c r="A4314" s="11">
        <v>990</v>
      </c>
      <c r="B4314" s="11" t="str">
        <f t="shared" si="78"/>
        <v>Charles G. Koch Charitable Foundation_Moore20182646</v>
      </c>
      <c r="C4314" s="11" t="s">
        <v>19</v>
      </c>
      <c r="D4314" s="11" t="s">
        <v>2519</v>
      </c>
      <c r="E4314" s="11" t="s">
        <v>2519</v>
      </c>
      <c r="F4314" s="4">
        <v>2646</v>
      </c>
      <c r="G4314" s="11">
        <v>2018</v>
      </c>
      <c r="H4314" s="11" t="s">
        <v>21</v>
      </c>
      <c r="I4314" s="12"/>
      <c r="J4314">
        <v>14</v>
      </c>
      <c r="K4314" s="3" t="str">
        <f>IF(VLOOKUP(D4314,'Resources Final'!A:C,3,FALSE)=0,"",VLOOKUP(D4314,'Resources Final'!A:C,3,FALSE))</f>
        <v>Y</v>
      </c>
      <c r="L4314" s="3" t="str">
        <f>IF(VLOOKUP(D4314,'Resources Final'!A:D,4,FALSE)=0,"",VLOOKUP(D4314,'Resources Final'!A:D,4,FALSE))</f>
        <v/>
      </c>
      <c r="M4314" s="3" t="str">
        <f>IF(VLOOKUP(D4314,'Resources Final'!A:E,5,FALSE)=0,"",VLOOKUP(D4314,'Resources Final'!A:E,5,FALSE))</f>
        <v/>
      </c>
      <c r="N4314" s="7" t="str">
        <f>IF(VLOOKUP(D4314,'Resources Final'!A:F,6,FALSE)=0,"",VLOOKUP(D4314,'Resources Final'!A:F,6,FALSE))</f>
        <v/>
      </c>
      <c r="O4314" s="3" t="str">
        <f>IF(VLOOKUP(D4314,'Resources Final'!A:G,7,FALSE)=0,"",VLOOKUP(D4314,'Resources Final'!A:G,7,FALSE))</f>
        <v/>
      </c>
    </row>
    <row r="4315" spans="1:15" x14ac:dyDescent="0.2">
      <c r="A4315" s="11">
        <v>990</v>
      </c>
      <c r="B4315" s="11" t="str">
        <f t="shared" si="78"/>
        <v>Charles G. Koch Charitable Foundation_University of Mary Hardin-Baylor20185000</v>
      </c>
      <c r="C4315" s="11" t="s">
        <v>19</v>
      </c>
      <c r="D4315" s="11" t="s">
        <v>3778</v>
      </c>
      <c r="E4315" s="11" t="s">
        <v>3778</v>
      </c>
      <c r="F4315" s="4">
        <v>5000</v>
      </c>
      <c r="G4315" s="11">
        <v>2018</v>
      </c>
      <c r="H4315" s="11" t="s">
        <v>21</v>
      </c>
      <c r="I4315" s="12"/>
      <c r="J4315">
        <v>15</v>
      </c>
      <c r="K4315" s="3" t="str">
        <f>IF(VLOOKUP(D4315,'Resources Final'!A:C,3,FALSE)=0,"",VLOOKUP(D4315,'Resources Final'!A:C,3,FALSE))</f>
        <v/>
      </c>
      <c r="L4315" s="3" t="str">
        <f>IF(VLOOKUP(D4315,'Resources Final'!A:D,4,FALSE)=0,"",VLOOKUP(D4315,'Resources Final'!A:D,4,FALSE))</f>
        <v>Y</v>
      </c>
      <c r="M4315" s="3" t="str">
        <f>IF(VLOOKUP(D4315,'Resources Final'!A:E,5,FALSE)=0,"",VLOOKUP(D4315,'Resources Final'!A:E,5,FALSE))</f>
        <v/>
      </c>
      <c r="N4315" s="7" t="str">
        <f>IF(VLOOKUP(D4315,'Resources Final'!A:F,6,FALSE)=0,"",VLOOKUP(D4315,'Resources Final'!A:F,6,FALSE))</f>
        <v/>
      </c>
      <c r="O4315" s="3" t="str">
        <f>IF(VLOOKUP(D4315,'Resources Final'!A:G,7,FALSE)=0,"",VLOOKUP(D4315,'Resources Final'!A:G,7,FALSE))</f>
        <v/>
      </c>
    </row>
    <row r="4316" spans="1:15" x14ac:dyDescent="0.2">
      <c r="A4316" s="11">
        <v>990</v>
      </c>
      <c r="B4316" s="11" t="str">
        <f t="shared" si="78"/>
        <v>Charles G. Koch Charitable Foundation_Syracuse University2018427600</v>
      </c>
      <c r="C4316" s="11" t="s">
        <v>19</v>
      </c>
      <c r="D4316" s="11" t="s">
        <v>3499</v>
      </c>
      <c r="E4316" s="11" t="s">
        <v>3499</v>
      </c>
      <c r="F4316" s="4">
        <v>427600</v>
      </c>
      <c r="G4316" s="11">
        <v>2018</v>
      </c>
      <c r="H4316" s="11" t="s">
        <v>21</v>
      </c>
      <c r="I4316" s="12"/>
      <c r="J4316">
        <v>16</v>
      </c>
      <c r="K4316" s="3" t="str">
        <f>IF(VLOOKUP(D4316,'Resources Final'!A:C,3,FALSE)=0,"",VLOOKUP(D4316,'Resources Final'!A:C,3,FALSE))</f>
        <v/>
      </c>
      <c r="L4316" s="3" t="str">
        <f>IF(VLOOKUP(D4316,'Resources Final'!A:D,4,FALSE)=0,"",VLOOKUP(D4316,'Resources Final'!A:D,4,FALSE))</f>
        <v>Y</v>
      </c>
      <c r="M4316" s="3" t="str">
        <f>IF(VLOOKUP(D4316,'Resources Final'!A:E,5,FALSE)=0,"",VLOOKUP(D4316,'Resources Final'!A:E,5,FALSE))</f>
        <v/>
      </c>
      <c r="N4316" s="7" t="str">
        <f>IF(VLOOKUP(D4316,'Resources Final'!A:F,6,FALSE)=0,"",VLOOKUP(D4316,'Resources Final'!A:F,6,FALSE))</f>
        <v/>
      </c>
      <c r="O4316" s="3" t="str">
        <f>IF(VLOOKUP(D4316,'Resources Final'!A:G,7,FALSE)=0,"",VLOOKUP(D4316,'Resources Final'!A:G,7,FALSE))</f>
        <v/>
      </c>
    </row>
    <row r="4317" spans="1:15" x14ac:dyDescent="0.2">
      <c r="A4317" s="11">
        <v>990</v>
      </c>
      <c r="B4317" s="11" t="str">
        <f t="shared" si="78"/>
        <v>Charles G. Koch Charitable Foundation_Powell20183825</v>
      </c>
      <c r="C4317" s="11" t="s">
        <v>19</v>
      </c>
      <c r="D4317" s="11" t="s">
        <v>4273</v>
      </c>
      <c r="E4317" s="11" t="s">
        <v>4273</v>
      </c>
      <c r="F4317" s="4">
        <v>3825</v>
      </c>
      <c r="G4317" s="11">
        <v>2018</v>
      </c>
      <c r="H4317" s="11" t="s">
        <v>21</v>
      </c>
      <c r="I4317" s="12" t="s">
        <v>4162</v>
      </c>
      <c r="J4317">
        <v>17</v>
      </c>
      <c r="K4317" s="3" t="str">
        <f>IF(VLOOKUP(D4317,'Resources Final'!A:C,3,FALSE)=0,"",VLOOKUP(D4317,'Resources Final'!A:C,3,FALSE))</f>
        <v>Y</v>
      </c>
      <c r="L4317" s="3" t="str">
        <f>IF(VLOOKUP(D4317,'Resources Final'!A:D,4,FALSE)=0,"",VLOOKUP(D4317,'Resources Final'!A:D,4,FALSE))</f>
        <v/>
      </c>
      <c r="M4317" s="3" t="str">
        <f>IF(VLOOKUP(D4317,'Resources Final'!A:E,5,FALSE)=0,"",VLOOKUP(D4317,'Resources Final'!A:E,5,FALSE))</f>
        <v/>
      </c>
      <c r="N4317" s="7" t="str">
        <f>IF(VLOOKUP(D4317,'Resources Final'!A:F,6,FALSE)=0,"",VLOOKUP(D4317,'Resources Final'!A:F,6,FALSE))</f>
        <v/>
      </c>
      <c r="O4317" s="3" t="str">
        <f>IF(VLOOKUP(D4317,'Resources Final'!A:G,7,FALSE)=0,"",VLOOKUP(D4317,'Resources Final'!A:G,7,FALSE))</f>
        <v/>
      </c>
    </row>
    <row r="4318" spans="1:15" x14ac:dyDescent="0.2">
      <c r="A4318" s="11">
        <v>990</v>
      </c>
      <c r="B4318" s="11" t="str">
        <f t="shared" si="78"/>
        <v>Charles G. Koch Charitable Foundation_University of Louisville2018718073</v>
      </c>
      <c r="C4318" s="11" t="s">
        <v>19</v>
      </c>
      <c r="D4318" s="11" t="s">
        <v>3769</v>
      </c>
      <c r="E4318" s="11" t="s">
        <v>3769</v>
      </c>
      <c r="F4318" s="4">
        <v>718073</v>
      </c>
      <c r="G4318" s="11">
        <v>2018</v>
      </c>
      <c r="H4318" s="11" t="s">
        <v>21</v>
      </c>
      <c r="I4318" s="12"/>
      <c r="J4318">
        <v>18</v>
      </c>
      <c r="K4318" s="3" t="str">
        <f>IF(VLOOKUP(D4318,'Resources Final'!A:C,3,FALSE)=0,"",VLOOKUP(D4318,'Resources Final'!A:C,3,FALSE))</f>
        <v/>
      </c>
      <c r="L4318" s="3" t="str">
        <f>IF(VLOOKUP(D4318,'Resources Final'!A:D,4,FALSE)=0,"",VLOOKUP(D4318,'Resources Final'!A:D,4,FALSE))</f>
        <v>Y</v>
      </c>
      <c r="M4318" s="3" t="str">
        <f>IF(VLOOKUP(D4318,'Resources Final'!A:E,5,FALSE)=0,"",VLOOKUP(D4318,'Resources Final'!A:E,5,FALSE))</f>
        <v/>
      </c>
      <c r="N4318" s="7" t="str">
        <f>IF(VLOOKUP(D4318,'Resources Final'!A:F,6,FALSE)=0,"",VLOOKUP(D4318,'Resources Final'!A:F,6,FALSE))</f>
        <v/>
      </c>
      <c r="O4318" s="3" t="str">
        <f>IF(VLOOKUP(D4318,'Resources Final'!A:G,7,FALSE)=0,"",VLOOKUP(D4318,'Resources Final'!A:G,7,FALSE))</f>
        <v/>
      </c>
    </row>
    <row r="4319" spans="1:15" x14ac:dyDescent="0.2">
      <c r="A4319" s="11">
        <v>990</v>
      </c>
      <c r="B4319" s="11" t="str">
        <f t="shared" si="78"/>
        <v>Charles G. Koch Charitable Foundation_Social Science Research Council20181000000</v>
      </c>
      <c r="C4319" s="11" t="s">
        <v>19</v>
      </c>
      <c r="D4319" s="11" t="s">
        <v>4274</v>
      </c>
      <c r="E4319" s="11" t="s">
        <v>4274</v>
      </c>
      <c r="F4319" s="4">
        <v>1000000</v>
      </c>
      <c r="G4319" s="11">
        <v>2018</v>
      </c>
      <c r="H4319" s="11" t="s">
        <v>21</v>
      </c>
      <c r="I4319" s="12"/>
      <c r="J4319">
        <v>19</v>
      </c>
      <c r="K4319" s="3" t="str">
        <f>IF(VLOOKUP(D4319,'Resources Final'!A:C,3,FALSE)=0,"",VLOOKUP(D4319,'Resources Final'!A:C,3,FALSE))</f>
        <v/>
      </c>
      <c r="L4319" s="3" t="str">
        <f>IF(VLOOKUP(D4319,'Resources Final'!A:D,4,FALSE)=0,"",VLOOKUP(D4319,'Resources Final'!A:D,4,FALSE))</f>
        <v/>
      </c>
      <c r="M4319" s="3" t="str">
        <f>IF(VLOOKUP(D4319,'Resources Final'!A:E,5,FALSE)=0,"",VLOOKUP(D4319,'Resources Final'!A:E,5,FALSE))</f>
        <v/>
      </c>
      <c r="N4319" s="7" t="str">
        <f>IF(VLOOKUP(D4319,'Resources Final'!A:F,6,FALSE)=0,"",VLOOKUP(D4319,'Resources Final'!A:F,6,FALSE))</f>
        <v>https://www.sourcewatch.org/index.php/Social_Science_Research_Council</v>
      </c>
      <c r="O4319" s="3" t="str">
        <f>IF(VLOOKUP(D4319,'Resources Final'!A:G,7,FALSE)=0,"",VLOOKUP(D4319,'Resources Final'!A:G,7,FALSE))</f>
        <v>Sourcewatch</v>
      </c>
    </row>
    <row r="4320" spans="1:15" x14ac:dyDescent="0.2">
      <c r="A4320" s="11">
        <v>990</v>
      </c>
      <c r="B4320" s="11" t="str">
        <f t="shared" si="78"/>
        <v>Charles G. Koch Charitable Foundation_Steinmeyer20183825</v>
      </c>
      <c r="C4320" s="11" t="s">
        <v>19</v>
      </c>
      <c r="D4320" s="11" t="s">
        <v>4275</v>
      </c>
      <c r="E4320" s="11" t="s">
        <v>4275</v>
      </c>
      <c r="F4320" s="4">
        <v>3825</v>
      </c>
      <c r="G4320" s="11">
        <v>2018</v>
      </c>
      <c r="H4320" s="11" t="s">
        <v>21</v>
      </c>
      <c r="I4320" s="12" t="s">
        <v>4162</v>
      </c>
      <c r="J4320">
        <v>20</v>
      </c>
      <c r="K4320" s="3" t="str">
        <f>IF(VLOOKUP(D4320,'Resources Final'!A:C,3,FALSE)=0,"",VLOOKUP(D4320,'Resources Final'!A:C,3,FALSE))</f>
        <v>Y</v>
      </c>
      <c r="L4320" s="3" t="str">
        <f>IF(VLOOKUP(D4320,'Resources Final'!A:D,4,FALSE)=0,"",VLOOKUP(D4320,'Resources Final'!A:D,4,FALSE))</f>
        <v/>
      </c>
      <c r="M4320" s="3" t="str">
        <f>IF(VLOOKUP(D4320,'Resources Final'!A:E,5,FALSE)=0,"",VLOOKUP(D4320,'Resources Final'!A:E,5,FALSE))</f>
        <v/>
      </c>
      <c r="N4320" s="7" t="str">
        <f>IF(VLOOKUP(D4320,'Resources Final'!A:F,6,FALSE)=0,"",VLOOKUP(D4320,'Resources Final'!A:F,6,FALSE))</f>
        <v/>
      </c>
      <c r="O4320" s="3" t="str">
        <f>IF(VLOOKUP(D4320,'Resources Final'!A:G,7,FALSE)=0,"",VLOOKUP(D4320,'Resources Final'!A:G,7,FALSE))</f>
        <v/>
      </c>
    </row>
    <row r="4321" spans="1:15" x14ac:dyDescent="0.2">
      <c r="A4321" s="11">
        <v>990</v>
      </c>
      <c r="B4321" s="11" t="str">
        <f t="shared" si="78"/>
        <v>Charles G. Koch Charitable Foundation_National Constitution Center201880500</v>
      </c>
      <c r="C4321" s="11" t="s">
        <v>19</v>
      </c>
      <c r="D4321" s="11" t="s">
        <v>2605</v>
      </c>
      <c r="E4321" s="11" t="s">
        <v>2605</v>
      </c>
      <c r="F4321" s="4">
        <v>80500</v>
      </c>
      <c r="G4321" s="11">
        <v>2018</v>
      </c>
      <c r="H4321" s="11" t="s">
        <v>21</v>
      </c>
      <c r="I4321" s="12"/>
      <c r="J4321">
        <v>21</v>
      </c>
      <c r="K4321" s="3" t="str">
        <f>IF(VLOOKUP(D4321,'Resources Final'!A:C,3,FALSE)=0,"",VLOOKUP(D4321,'Resources Final'!A:C,3,FALSE))</f>
        <v/>
      </c>
      <c r="L4321" s="3" t="str">
        <f>IF(VLOOKUP(D4321,'Resources Final'!A:D,4,FALSE)=0,"",VLOOKUP(D4321,'Resources Final'!A:D,4,FALSE))</f>
        <v/>
      </c>
      <c r="M4321" s="3" t="str">
        <f>IF(VLOOKUP(D4321,'Resources Final'!A:E,5,FALSE)=0,"",VLOOKUP(D4321,'Resources Final'!A:E,5,FALSE))</f>
        <v/>
      </c>
      <c r="N4321" s="7" t="str">
        <f>IF(VLOOKUP(D4321,'Resources Final'!A:F,6,FALSE)=0,"",VLOOKUP(D4321,'Resources Final'!A:F,6,FALSE))</f>
        <v/>
      </c>
      <c r="O4321" s="3" t="str">
        <f>IF(VLOOKUP(D4321,'Resources Final'!A:G,7,FALSE)=0,"",VLOOKUP(D4321,'Resources Final'!A:G,7,FALSE))</f>
        <v/>
      </c>
    </row>
    <row r="4322" spans="1:15" x14ac:dyDescent="0.2">
      <c r="A4322" s="11">
        <v>990</v>
      </c>
      <c r="B4322" s="11" t="str">
        <f t="shared" si="78"/>
        <v>Charles G. Koch Charitable Foundation_Texas Christian University20188950</v>
      </c>
      <c r="C4322" s="11" t="s">
        <v>19</v>
      </c>
      <c r="D4322" s="11" t="s">
        <v>3552</v>
      </c>
      <c r="E4322" s="11" t="s">
        <v>3552</v>
      </c>
      <c r="F4322" s="4">
        <v>8950</v>
      </c>
      <c r="G4322" s="11">
        <v>2018</v>
      </c>
      <c r="H4322" s="11" t="s">
        <v>21</v>
      </c>
      <c r="I4322" s="12"/>
      <c r="J4322">
        <v>22</v>
      </c>
      <c r="K4322" s="3" t="str">
        <f>IF(VLOOKUP(D4322,'Resources Final'!A:C,3,FALSE)=0,"",VLOOKUP(D4322,'Resources Final'!A:C,3,FALSE))</f>
        <v/>
      </c>
      <c r="L4322" s="3" t="str">
        <f>IF(VLOOKUP(D4322,'Resources Final'!A:D,4,FALSE)=0,"",VLOOKUP(D4322,'Resources Final'!A:D,4,FALSE))</f>
        <v>Y</v>
      </c>
      <c r="M4322" s="3" t="str">
        <f>IF(VLOOKUP(D4322,'Resources Final'!A:E,5,FALSE)=0,"",VLOOKUP(D4322,'Resources Final'!A:E,5,FALSE))</f>
        <v/>
      </c>
      <c r="N4322" s="7" t="str">
        <f>IF(VLOOKUP(D4322,'Resources Final'!A:F,6,FALSE)=0,"",VLOOKUP(D4322,'Resources Final'!A:F,6,FALSE))</f>
        <v/>
      </c>
      <c r="O4322" s="3" t="str">
        <f>IF(VLOOKUP(D4322,'Resources Final'!A:G,7,FALSE)=0,"",VLOOKUP(D4322,'Resources Final'!A:G,7,FALSE))</f>
        <v/>
      </c>
    </row>
    <row r="4323" spans="1:15" x14ac:dyDescent="0.2">
      <c r="A4323" s="11">
        <v>990</v>
      </c>
      <c r="B4323" s="11" t="str">
        <f t="shared" si="78"/>
        <v>Charles G. Koch Charitable Foundation_Eastern University2018119500</v>
      </c>
      <c r="C4323" s="11" t="s">
        <v>19</v>
      </c>
      <c r="D4323" s="11" t="s">
        <v>1099</v>
      </c>
      <c r="E4323" s="11" t="s">
        <v>1099</v>
      </c>
      <c r="F4323" s="4">
        <v>119500</v>
      </c>
      <c r="G4323" s="11">
        <v>2018</v>
      </c>
      <c r="H4323" s="11" t="s">
        <v>21</v>
      </c>
      <c r="I4323" s="12"/>
      <c r="J4323">
        <v>23</v>
      </c>
      <c r="K4323" s="3" t="str">
        <f>IF(VLOOKUP(D4323,'Resources Final'!A:C,3,FALSE)=0,"",VLOOKUP(D4323,'Resources Final'!A:C,3,FALSE))</f>
        <v/>
      </c>
      <c r="L4323" s="3" t="str">
        <f>IF(VLOOKUP(D4323,'Resources Final'!A:D,4,FALSE)=0,"",VLOOKUP(D4323,'Resources Final'!A:D,4,FALSE))</f>
        <v>Y</v>
      </c>
      <c r="M4323" s="3" t="str">
        <f>IF(VLOOKUP(D4323,'Resources Final'!A:E,5,FALSE)=0,"",VLOOKUP(D4323,'Resources Final'!A:E,5,FALSE))</f>
        <v/>
      </c>
      <c r="N4323" s="7" t="str">
        <f>IF(VLOOKUP(D4323,'Resources Final'!A:F,6,FALSE)=0,"",VLOOKUP(D4323,'Resources Final'!A:F,6,FALSE))</f>
        <v/>
      </c>
      <c r="O4323" s="3" t="str">
        <f>IF(VLOOKUP(D4323,'Resources Final'!A:G,7,FALSE)=0,"",VLOOKUP(D4323,'Resources Final'!A:G,7,FALSE))</f>
        <v/>
      </c>
    </row>
    <row r="4324" spans="1:15" x14ac:dyDescent="0.2">
      <c r="A4324" s="11">
        <v>990</v>
      </c>
      <c r="B4324" s="11" t="str">
        <f t="shared" si="78"/>
        <v>Charles G. Koch Charitable Foundation_Technology Policy Institute2018162500</v>
      </c>
      <c r="C4324" s="11" t="s">
        <v>19</v>
      </c>
      <c r="D4324" s="11" t="s">
        <v>3545</v>
      </c>
      <c r="E4324" s="11" t="s">
        <v>3545</v>
      </c>
      <c r="F4324" s="4">
        <v>162500</v>
      </c>
      <c r="G4324" s="11">
        <v>2018</v>
      </c>
      <c r="H4324" s="11" t="s">
        <v>21</v>
      </c>
      <c r="I4324" s="12"/>
      <c r="J4324">
        <v>24</v>
      </c>
      <c r="K4324" s="3" t="str">
        <f>IF(VLOOKUP(D4324,'Resources Final'!A:C,3,FALSE)=0,"",VLOOKUP(D4324,'Resources Final'!A:C,3,FALSE))</f>
        <v/>
      </c>
      <c r="L4324" s="3" t="str">
        <f>IF(VLOOKUP(D4324,'Resources Final'!A:D,4,FALSE)=0,"",VLOOKUP(D4324,'Resources Final'!A:D,4,FALSE))</f>
        <v/>
      </c>
      <c r="M4324" s="3" t="str">
        <f>IF(VLOOKUP(D4324,'Resources Final'!A:E,5,FALSE)=0,"",VLOOKUP(D4324,'Resources Final'!A:E,5,FALSE))</f>
        <v/>
      </c>
      <c r="N4324" s="7" t="str">
        <f>IF(VLOOKUP(D4324,'Resources Final'!A:F,6,FALSE)=0,"",VLOOKUP(D4324,'Resources Final'!A:F,6,FALSE))</f>
        <v/>
      </c>
      <c r="O4324" s="3" t="str">
        <f>IF(VLOOKUP(D4324,'Resources Final'!A:G,7,FALSE)=0,"",VLOOKUP(D4324,'Resources Final'!A:G,7,FALSE))</f>
        <v/>
      </c>
    </row>
    <row r="4325" spans="1:15" x14ac:dyDescent="0.2">
      <c r="A4325" s="11">
        <v>990</v>
      </c>
      <c r="B4325" s="11" t="str">
        <f t="shared" ref="B4325:B4388" si="79">C4325&amp;"_"&amp;D4325&amp;G4325&amp;F4325</f>
        <v>Charles G. Koch Charitable Foundation_Illinois State University2018162000</v>
      </c>
      <c r="C4325" s="11" t="s">
        <v>19</v>
      </c>
      <c r="D4325" s="11" t="s">
        <v>1663</v>
      </c>
      <c r="E4325" s="11" t="s">
        <v>1663</v>
      </c>
      <c r="F4325" s="4">
        <v>162000</v>
      </c>
      <c r="G4325" s="11">
        <v>2018</v>
      </c>
      <c r="H4325" s="11" t="s">
        <v>21</v>
      </c>
      <c r="I4325" s="12"/>
      <c r="J4325">
        <v>25</v>
      </c>
      <c r="K4325" s="3" t="str">
        <f>IF(VLOOKUP(D4325,'Resources Final'!A:C,3,FALSE)=0,"",VLOOKUP(D4325,'Resources Final'!A:C,3,FALSE))</f>
        <v/>
      </c>
      <c r="L4325" s="3" t="str">
        <f>IF(VLOOKUP(D4325,'Resources Final'!A:D,4,FALSE)=0,"",VLOOKUP(D4325,'Resources Final'!A:D,4,FALSE))</f>
        <v>Y</v>
      </c>
      <c r="M4325" s="3" t="str">
        <f>IF(VLOOKUP(D4325,'Resources Final'!A:E,5,FALSE)=0,"",VLOOKUP(D4325,'Resources Final'!A:E,5,FALSE))</f>
        <v/>
      </c>
      <c r="N4325" s="7" t="str">
        <f>IF(VLOOKUP(D4325,'Resources Final'!A:F,6,FALSE)=0,"",VLOOKUP(D4325,'Resources Final'!A:F,6,FALSE))</f>
        <v/>
      </c>
      <c r="O4325" s="3" t="str">
        <f>IF(VLOOKUP(D4325,'Resources Final'!A:G,7,FALSE)=0,"",VLOOKUP(D4325,'Resources Final'!A:G,7,FALSE))</f>
        <v/>
      </c>
    </row>
    <row r="4326" spans="1:15" x14ac:dyDescent="0.2">
      <c r="A4326" s="11">
        <v>990</v>
      </c>
      <c r="B4326" s="11" t="str">
        <f t="shared" si="79"/>
        <v>Charles G. Koch Charitable Foundation_Fund for American Studies201840000</v>
      </c>
      <c r="C4326" s="11" t="s">
        <v>19</v>
      </c>
      <c r="D4326" s="11" t="s">
        <v>1318</v>
      </c>
      <c r="E4326" s="11" t="s">
        <v>1318</v>
      </c>
      <c r="F4326" s="4">
        <v>40000</v>
      </c>
      <c r="G4326" s="11">
        <v>2018</v>
      </c>
      <c r="H4326" s="11" t="s">
        <v>21</v>
      </c>
      <c r="I4326" s="12"/>
      <c r="J4326">
        <v>26</v>
      </c>
      <c r="K4326" s="3" t="str">
        <f>IF(VLOOKUP(D4326,'Resources Final'!A:C,3,FALSE)=0,"",VLOOKUP(D4326,'Resources Final'!A:C,3,FALSE))</f>
        <v/>
      </c>
      <c r="L4326" s="3" t="str">
        <f>IF(VLOOKUP(D4326,'Resources Final'!A:D,4,FALSE)=0,"",VLOOKUP(D4326,'Resources Final'!A:D,4,FALSE))</f>
        <v/>
      </c>
      <c r="M4326" s="3" t="str">
        <f>IF(VLOOKUP(D4326,'Resources Final'!A:E,5,FALSE)=0,"",VLOOKUP(D4326,'Resources Final'!A:E,5,FALSE))</f>
        <v/>
      </c>
      <c r="N4326" s="7" t="str">
        <f>IF(VLOOKUP(D4326,'Resources Final'!A:F,6,FALSE)=0,"",VLOOKUP(D4326,'Resources Final'!A:F,6,FALSE))</f>
        <v>https://www.sourcewatch.org/index.php/Fund_for_American_Studies</v>
      </c>
      <c r="O4326" s="3" t="str">
        <f>IF(VLOOKUP(D4326,'Resources Final'!A:G,7,FALSE)=0,"",VLOOKUP(D4326,'Resources Final'!A:G,7,FALSE))</f>
        <v>Sourcewatch</v>
      </c>
    </row>
    <row r="4327" spans="1:15" x14ac:dyDescent="0.2">
      <c r="A4327" s="11">
        <v>990</v>
      </c>
      <c r="B4327" s="11" t="str">
        <f t="shared" si="79"/>
        <v>Charles G. Koch Charitable Foundation_Lee University201816000</v>
      </c>
      <c r="C4327" s="11" t="s">
        <v>19</v>
      </c>
      <c r="D4327" s="11" t="s">
        <v>2128</v>
      </c>
      <c r="E4327" s="11" t="s">
        <v>2128</v>
      </c>
      <c r="F4327" s="4">
        <v>16000</v>
      </c>
      <c r="G4327" s="11">
        <v>2018</v>
      </c>
      <c r="H4327" s="11" t="s">
        <v>21</v>
      </c>
      <c r="I4327" s="12"/>
      <c r="J4327">
        <v>27</v>
      </c>
      <c r="K4327" s="3" t="str">
        <f>IF(VLOOKUP(D4327,'Resources Final'!A:C,3,FALSE)=0,"",VLOOKUP(D4327,'Resources Final'!A:C,3,FALSE))</f>
        <v/>
      </c>
      <c r="L4327" s="3" t="str">
        <f>IF(VLOOKUP(D4327,'Resources Final'!A:D,4,FALSE)=0,"",VLOOKUP(D4327,'Resources Final'!A:D,4,FALSE))</f>
        <v>Y</v>
      </c>
      <c r="M4327" s="3" t="str">
        <f>IF(VLOOKUP(D4327,'Resources Final'!A:E,5,FALSE)=0,"",VLOOKUP(D4327,'Resources Final'!A:E,5,FALSE))</f>
        <v/>
      </c>
      <c r="N4327" s="7" t="str">
        <f>IF(VLOOKUP(D4327,'Resources Final'!A:F,6,FALSE)=0,"",VLOOKUP(D4327,'Resources Final'!A:F,6,FALSE))</f>
        <v/>
      </c>
      <c r="O4327" s="3" t="str">
        <f>IF(VLOOKUP(D4327,'Resources Final'!A:G,7,FALSE)=0,"",VLOOKUP(D4327,'Resources Final'!A:G,7,FALSE))</f>
        <v/>
      </c>
    </row>
    <row r="4328" spans="1:15" x14ac:dyDescent="0.2">
      <c r="A4328" s="11">
        <v>990</v>
      </c>
      <c r="B4328" s="11" t="str">
        <f t="shared" si="79"/>
        <v>Charles G. Koch Charitable Foundation_Foundation for Economic Education (FEE)2018193000</v>
      </c>
      <c r="C4328" s="11" t="s">
        <v>19</v>
      </c>
      <c r="D4328" s="11" t="s">
        <v>1256</v>
      </c>
      <c r="E4328" s="11" t="s">
        <v>1256</v>
      </c>
      <c r="F4328" s="4">
        <v>193000</v>
      </c>
      <c r="G4328" s="11">
        <v>2018</v>
      </c>
      <c r="H4328" s="11" t="s">
        <v>21</v>
      </c>
      <c r="I4328" s="12"/>
      <c r="J4328">
        <v>28</v>
      </c>
      <c r="K4328" s="3" t="str">
        <f>IF(VLOOKUP(D4328,'Resources Final'!A:C,3,FALSE)=0,"",VLOOKUP(D4328,'Resources Final'!A:C,3,FALSE))</f>
        <v/>
      </c>
      <c r="L4328" s="3" t="str">
        <f>IF(VLOOKUP(D4328,'Resources Final'!A:D,4,FALSE)=0,"",VLOOKUP(D4328,'Resources Final'!A:D,4,FALSE))</f>
        <v/>
      </c>
      <c r="M4328" s="3" t="str">
        <f>IF(VLOOKUP(D4328,'Resources Final'!A:E,5,FALSE)=0,"",VLOOKUP(D4328,'Resources Final'!A:E,5,FALSE))</f>
        <v/>
      </c>
      <c r="N4328" s="7" t="str">
        <f>IF(VLOOKUP(D4328,'Resources Final'!A:F,6,FALSE)=0,"",VLOOKUP(D4328,'Resources Final'!A:F,6,FALSE))</f>
        <v>http://www.sourcewatch.org/index.php/Foundation_for_Economic_Education</v>
      </c>
      <c r="O4328" s="3" t="str">
        <f>IF(VLOOKUP(D4328,'Resources Final'!A:G,7,FALSE)=0,"",VLOOKUP(D4328,'Resources Final'!A:G,7,FALSE))</f>
        <v>Sourcewatch</v>
      </c>
    </row>
    <row r="4329" spans="1:15" x14ac:dyDescent="0.2">
      <c r="A4329" s="11">
        <v>990</v>
      </c>
      <c r="B4329" s="11" t="str">
        <f t="shared" si="79"/>
        <v>Charles G. Koch Charitable Foundation_Mooney201819782</v>
      </c>
      <c r="C4329" s="11" t="s">
        <v>19</v>
      </c>
      <c r="D4329" s="11" t="s">
        <v>2518</v>
      </c>
      <c r="E4329" s="11" t="s">
        <v>2518</v>
      </c>
      <c r="F4329" s="4">
        <v>19782</v>
      </c>
      <c r="G4329" s="11">
        <v>2018</v>
      </c>
      <c r="H4329" s="11" t="s">
        <v>21</v>
      </c>
      <c r="I4329" s="12" t="s">
        <v>4162</v>
      </c>
      <c r="J4329">
        <v>29</v>
      </c>
      <c r="K4329" s="3" t="str">
        <f>IF(VLOOKUP(D4329,'Resources Final'!A:C,3,FALSE)=0,"",VLOOKUP(D4329,'Resources Final'!A:C,3,FALSE))</f>
        <v>Y</v>
      </c>
      <c r="L4329" s="3" t="str">
        <f>IF(VLOOKUP(D4329,'Resources Final'!A:D,4,FALSE)=0,"",VLOOKUP(D4329,'Resources Final'!A:D,4,FALSE))</f>
        <v/>
      </c>
      <c r="M4329" s="3" t="str">
        <f>IF(VLOOKUP(D4329,'Resources Final'!A:E,5,FALSE)=0,"",VLOOKUP(D4329,'Resources Final'!A:E,5,FALSE))</f>
        <v/>
      </c>
      <c r="N4329" s="7" t="str">
        <f>IF(VLOOKUP(D4329,'Resources Final'!A:F,6,FALSE)=0,"",VLOOKUP(D4329,'Resources Final'!A:F,6,FALSE))</f>
        <v/>
      </c>
      <c r="O4329" s="3" t="str">
        <f>IF(VLOOKUP(D4329,'Resources Final'!A:G,7,FALSE)=0,"",VLOOKUP(D4329,'Resources Final'!A:G,7,FALSE))</f>
        <v/>
      </c>
    </row>
    <row r="4330" spans="1:15" x14ac:dyDescent="0.2">
      <c r="A4330" s="11">
        <v>990</v>
      </c>
      <c r="B4330" s="11" t="str">
        <f t="shared" si="79"/>
        <v>Charles G. Koch Charitable Foundation_Gross20183150</v>
      </c>
      <c r="C4330" s="11" t="s">
        <v>19</v>
      </c>
      <c r="D4330" s="11" t="s">
        <v>4276</v>
      </c>
      <c r="E4330" s="11" t="s">
        <v>4276</v>
      </c>
      <c r="F4330" s="4">
        <v>3150</v>
      </c>
      <c r="G4330" s="11">
        <v>2018</v>
      </c>
      <c r="H4330" s="11" t="s">
        <v>21</v>
      </c>
      <c r="I4330" s="12" t="s">
        <v>4162</v>
      </c>
      <c r="J4330">
        <v>30</v>
      </c>
      <c r="K4330" s="3" t="str">
        <f>IF(VLOOKUP(D4330,'Resources Final'!A:C,3,FALSE)=0,"",VLOOKUP(D4330,'Resources Final'!A:C,3,FALSE))</f>
        <v>Y</v>
      </c>
      <c r="L4330" s="3" t="str">
        <f>IF(VLOOKUP(D4330,'Resources Final'!A:D,4,FALSE)=0,"",VLOOKUP(D4330,'Resources Final'!A:D,4,FALSE))</f>
        <v/>
      </c>
      <c r="M4330" s="3" t="str">
        <f>IF(VLOOKUP(D4330,'Resources Final'!A:E,5,FALSE)=0,"",VLOOKUP(D4330,'Resources Final'!A:E,5,FALSE))</f>
        <v/>
      </c>
      <c r="N4330" s="7" t="str">
        <f>IF(VLOOKUP(D4330,'Resources Final'!A:F,6,FALSE)=0,"",VLOOKUP(D4330,'Resources Final'!A:F,6,FALSE))</f>
        <v/>
      </c>
      <c r="O4330" s="3" t="str">
        <f>IF(VLOOKUP(D4330,'Resources Final'!A:G,7,FALSE)=0,"",VLOOKUP(D4330,'Resources Final'!A:G,7,FALSE))</f>
        <v/>
      </c>
    </row>
    <row r="4331" spans="1:15" x14ac:dyDescent="0.2">
      <c r="A4331" s="11">
        <v>990</v>
      </c>
      <c r="B4331" s="11" t="str">
        <f t="shared" si="79"/>
        <v>Charles G. Koch Charitable Foundation_Cordell20184669</v>
      </c>
      <c r="C4331" s="11" t="s">
        <v>19</v>
      </c>
      <c r="D4331" s="11" t="s">
        <v>845</v>
      </c>
      <c r="E4331" s="11" t="s">
        <v>845</v>
      </c>
      <c r="F4331" s="4">
        <v>4669</v>
      </c>
      <c r="G4331" s="11">
        <v>2018</v>
      </c>
      <c r="H4331" s="11" t="s">
        <v>21</v>
      </c>
      <c r="I4331" s="12" t="s">
        <v>4162</v>
      </c>
      <c r="J4331">
        <v>31</v>
      </c>
      <c r="K4331" s="3" t="str">
        <f>IF(VLOOKUP(D4331,'Resources Final'!A:C,3,FALSE)=0,"",VLOOKUP(D4331,'Resources Final'!A:C,3,FALSE))</f>
        <v>Y</v>
      </c>
      <c r="L4331" s="3" t="str">
        <f>IF(VLOOKUP(D4331,'Resources Final'!A:D,4,FALSE)=0,"",VLOOKUP(D4331,'Resources Final'!A:D,4,FALSE))</f>
        <v/>
      </c>
      <c r="M4331" s="3" t="str">
        <f>IF(VLOOKUP(D4331,'Resources Final'!A:E,5,FALSE)=0,"",VLOOKUP(D4331,'Resources Final'!A:E,5,FALSE))</f>
        <v/>
      </c>
      <c r="N4331" s="7" t="str">
        <f>IF(VLOOKUP(D4331,'Resources Final'!A:F,6,FALSE)=0,"",VLOOKUP(D4331,'Resources Final'!A:F,6,FALSE))</f>
        <v/>
      </c>
      <c r="O4331" s="3" t="str">
        <f>IF(VLOOKUP(D4331,'Resources Final'!A:G,7,FALSE)=0,"",VLOOKUP(D4331,'Resources Final'!A:G,7,FALSE))</f>
        <v/>
      </c>
    </row>
    <row r="4332" spans="1:15" x14ac:dyDescent="0.2">
      <c r="A4332" s="11">
        <v>990</v>
      </c>
      <c r="B4332" s="11" t="str">
        <f t="shared" si="79"/>
        <v>Charles G. Koch Charitable Foundation_Southern University Law Center201821700</v>
      </c>
      <c r="C4332" s="11" t="s">
        <v>19</v>
      </c>
      <c r="D4332" s="11" t="s">
        <v>4277</v>
      </c>
      <c r="E4332" s="11" t="s">
        <v>4277</v>
      </c>
      <c r="F4332" s="4">
        <v>21700</v>
      </c>
      <c r="G4332" s="11">
        <v>2018</v>
      </c>
      <c r="H4332" s="11" t="s">
        <v>21</v>
      </c>
      <c r="I4332" s="12"/>
      <c r="J4332">
        <v>32</v>
      </c>
      <c r="K4332" s="3" t="str">
        <f>IF(VLOOKUP(D4332,'Resources Final'!A:C,3,FALSE)=0,"",VLOOKUP(D4332,'Resources Final'!A:C,3,FALSE))</f>
        <v/>
      </c>
      <c r="L4332" s="3" t="str">
        <f>IF(VLOOKUP(D4332,'Resources Final'!A:D,4,FALSE)=0,"",VLOOKUP(D4332,'Resources Final'!A:D,4,FALSE))</f>
        <v>Y</v>
      </c>
      <c r="M4332" s="3" t="str">
        <f>IF(VLOOKUP(D4332,'Resources Final'!A:E,5,FALSE)=0,"",VLOOKUP(D4332,'Resources Final'!A:E,5,FALSE))</f>
        <v/>
      </c>
      <c r="N4332" s="7" t="str">
        <f>IF(VLOOKUP(D4332,'Resources Final'!A:F,6,FALSE)=0,"",VLOOKUP(D4332,'Resources Final'!A:F,6,FALSE))</f>
        <v/>
      </c>
      <c r="O4332" s="3" t="str">
        <f>IF(VLOOKUP(D4332,'Resources Final'!A:G,7,FALSE)=0,"",VLOOKUP(D4332,'Resources Final'!A:G,7,FALSE))</f>
        <v/>
      </c>
    </row>
    <row r="4333" spans="1:15" x14ac:dyDescent="0.2">
      <c r="A4333" s="11">
        <v>990</v>
      </c>
      <c r="B4333" s="11" t="str">
        <f t="shared" si="79"/>
        <v>Charles G. Koch Charitable Foundation_Utah State University20181385000</v>
      </c>
      <c r="C4333" s="11" t="s">
        <v>19</v>
      </c>
      <c r="D4333" s="11" t="s">
        <v>3861</v>
      </c>
      <c r="E4333" s="11" t="s">
        <v>3861</v>
      </c>
      <c r="F4333" s="4">
        <v>1385000</v>
      </c>
      <c r="G4333" s="11">
        <v>2018</v>
      </c>
      <c r="H4333" s="11" t="s">
        <v>21</v>
      </c>
      <c r="I4333" s="12"/>
      <c r="J4333">
        <v>33</v>
      </c>
      <c r="K4333" s="3" t="str">
        <f>IF(VLOOKUP(D4333,'Resources Final'!A:C,3,FALSE)=0,"",VLOOKUP(D4333,'Resources Final'!A:C,3,FALSE))</f>
        <v/>
      </c>
      <c r="L4333" s="3" t="str">
        <f>IF(VLOOKUP(D4333,'Resources Final'!A:D,4,FALSE)=0,"",VLOOKUP(D4333,'Resources Final'!A:D,4,FALSE))</f>
        <v>Y</v>
      </c>
      <c r="M4333" s="3" t="str">
        <f>IF(VLOOKUP(D4333,'Resources Final'!A:E,5,FALSE)=0,"",VLOOKUP(D4333,'Resources Final'!A:E,5,FALSE))</f>
        <v/>
      </c>
      <c r="N4333" s="7" t="str">
        <f>IF(VLOOKUP(D4333,'Resources Final'!A:F,6,FALSE)=0,"",VLOOKUP(D4333,'Resources Final'!A:F,6,FALSE))</f>
        <v/>
      </c>
      <c r="O4333" s="3" t="str">
        <f>IF(VLOOKUP(D4333,'Resources Final'!A:G,7,FALSE)=0,"",VLOOKUP(D4333,'Resources Final'!A:G,7,FALSE))</f>
        <v/>
      </c>
    </row>
    <row r="4334" spans="1:15" x14ac:dyDescent="0.2">
      <c r="A4334" s="11">
        <v>990</v>
      </c>
      <c r="B4334" s="11" t="str">
        <f t="shared" si="79"/>
        <v>Charles G. Koch Charitable Foundation_Long Island University201829300</v>
      </c>
      <c r="C4334" s="11" t="s">
        <v>19</v>
      </c>
      <c r="D4334" s="11" t="s">
        <v>2198</v>
      </c>
      <c r="E4334" s="11" t="s">
        <v>2198</v>
      </c>
      <c r="F4334" s="4">
        <v>29300</v>
      </c>
      <c r="G4334" s="11">
        <v>2018</v>
      </c>
      <c r="H4334" s="11" t="s">
        <v>21</v>
      </c>
      <c r="I4334" s="12"/>
      <c r="J4334">
        <v>34</v>
      </c>
      <c r="K4334" s="3" t="str">
        <f>IF(VLOOKUP(D4334,'Resources Final'!A:C,3,FALSE)=0,"",VLOOKUP(D4334,'Resources Final'!A:C,3,FALSE))</f>
        <v/>
      </c>
      <c r="L4334" s="3" t="str">
        <f>IF(VLOOKUP(D4334,'Resources Final'!A:D,4,FALSE)=0,"",VLOOKUP(D4334,'Resources Final'!A:D,4,FALSE))</f>
        <v>Y</v>
      </c>
      <c r="M4334" s="3" t="str">
        <f>IF(VLOOKUP(D4334,'Resources Final'!A:E,5,FALSE)=0,"",VLOOKUP(D4334,'Resources Final'!A:E,5,FALSE))</f>
        <v/>
      </c>
      <c r="N4334" s="7" t="str">
        <f>IF(VLOOKUP(D4334,'Resources Final'!A:F,6,FALSE)=0,"",VLOOKUP(D4334,'Resources Final'!A:F,6,FALSE))</f>
        <v/>
      </c>
      <c r="O4334" s="3" t="str">
        <f>IF(VLOOKUP(D4334,'Resources Final'!A:G,7,FALSE)=0,"",VLOOKUP(D4334,'Resources Final'!A:G,7,FALSE))</f>
        <v/>
      </c>
    </row>
    <row r="4335" spans="1:15" x14ac:dyDescent="0.2">
      <c r="A4335" s="11">
        <v>990</v>
      </c>
      <c r="B4335" s="11" t="str">
        <f t="shared" si="79"/>
        <v>Charles G. Koch Charitable Foundation_Amudson201810502</v>
      </c>
      <c r="C4335" s="11" t="s">
        <v>19</v>
      </c>
      <c r="D4335" s="11" t="s">
        <v>4344</v>
      </c>
      <c r="E4335" s="11" t="s">
        <v>4344</v>
      </c>
      <c r="F4335" s="4">
        <v>10502</v>
      </c>
      <c r="G4335" s="11">
        <v>2018</v>
      </c>
      <c r="H4335" s="11" t="s">
        <v>21</v>
      </c>
      <c r="I4335" s="12" t="s">
        <v>4162</v>
      </c>
      <c r="J4335">
        <v>35</v>
      </c>
      <c r="K4335" s="3" t="str">
        <f>IF(VLOOKUP(D4335,'Resources Final'!A:C,3,FALSE)=0,"",VLOOKUP(D4335,'Resources Final'!A:C,3,FALSE))</f>
        <v>Y</v>
      </c>
      <c r="L4335" s="3" t="str">
        <f>IF(VLOOKUP(D4335,'Resources Final'!A:D,4,FALSE)=0,"",VLOOKUP(D4335,'Resources Final'!A:D,4,FALSE))</f>
        <v/>
      </c>
      <c r="M4335" s="3" t="str">
        <f>IF(VLOOKUP(D4335,'Resources Final'!A:E,5,FALSE)=0,"",VLOOKUP(D4335,'Resources Final'!A:E,5,FALSE))</f>
        <v/>
      </c>
      <c r="N4335" s="7" t="str">
        <f>IF(VLOOKUP(D4335,'Resources Final'!A:F,6,FALSE)=0,"",VLOOKUP(D4335,'Resources Final'!A:F,6,FALSE))</f>
        <v/>
      </c>
      <c r="O4335" s="3" t="str">
        <f>IF(VLOOKUP(D4335,'Resources Final'!A:G,7,FALSE)=0,"",VLOOKUP(D4335,'Resources Final'!A:G,7,FALSE))</f>
        <v/>
      </c>
    </row>
    <row r="4336" spans="1:15" x14ac:dyDescent="0.2">
      <c r="A4336" s="11">
        <v>990</v>
      </c>
      <c r="B4336" s="11" t="str">
        <f t="shared" si="79"/>
        <v>Charles G. Koch Charitable Foundation_Kimbrell20184500</v>
      </c>
      <c r="C4336" s="11" t="s">
        <v>19</v>
      </c>
      <c r="D4336" s="11" t="s">
        <v>4278</v>
      </c>
      <c r="E4336" s="11" t="s">
        <v>4278</v>
      </c>
      <c r="F4336" s="4">
        <v>4500</v>
      </c>
      <c r="G4336" s="11">
        <v>2018</v>
      </c>
      <c r="H4336" s="11" t="s">
        <v>21</v>
      </c>
      <c r="I4336" s="12" t="s">
        <v>4162</v>
      </c>
      <c r="J4336">
        <v>36</v>
      </c>
      <c r="K4336" s="3" t="str">
        <f>IF(VLOOKUP(D4336,'Resources Final'!A:C,3,FALSE)=0,"",VLOOKUP(D4336,'Resources Final'!A:C,3,FALSE))</f>
        <v>Y</v>
      </c>
      <c r="L4336" s="3" t="str">
        <f>IF(VLOOKUP(D4336,'Resources Final'!A:D,4,FALSE)=0,"",VLOOKUP(D4336,'Resources Final'!A:D,4,FALSE))</f>
        <v/>
      </c>
      <c r="M4336" s="3" t="str">
        <f>IF(VLOOKUP(D4336,'Resources Final'!A:E,5,FALSE)=0,"",VLOOKUP(D4336,'Resources Final'!A:E,5,FALSE))</f>
        <v/>
      </c>
      <c r="N4336" s="7" t="str">
        <f>IF(VLOOKUP(D4336,'Resources Final'!A:F,6,FALSE)=0,"",VLOOKUP(D4336,'Resources Final'!A:F,6,FALSE))</f>
        <v/>
      </c>
      <c r="O4336" s="3" t="str">
        <f>IF(VLOOKUP(D4336,'Resources Final'!A:G,7,FALSE)=0,"",VLOOKUP(D4336,'Resources Final'!A:G,7,FALSE))</f>
        <v/>
      </c>
    </row>
    <row r="4337" spans="1:15" x14ac:dyDescent="0.2">
      <c r="A4337" s="11">
        <v>990</v>
      </c>
      <c r="B4337" s="11" t="str">
        <f t="shared" si="79"/>
        <v>Charles G. Koch Charitable Foundation_University of Alaska - Fairbanks201812340</v>
      </c>
      <c r="C4337" s="11" t="s">
        <v>19</v>
      </c>
      <c r="D4337" s="11" t="s">
        <v>3728</v>
      </c>
      <c r="E4337" s="11" t="s">
        <v>3726</v>
      </c>
      <c r="F4337" s="4">
        <v>12340</v>
      </c>
      <c r="G4337" s="11">
        <v>2018</v>
      </c>
      <c r="H4337" s="11" t="s">
        <v>21</v>
      </c>
      <c r="I4337" s="12"/>
      <c r="J4337">
        <v>37</v>
      </c>
      <c r="K4337" s="3" t="str">
        <f>IF(VLOOKUP(D4337,'Resources Final'!A:C,3,FALSE)=0,"",VLOOKUP(D4337,'Resources Final'!A:C,3,FALSE))</f>
        <v/>
      </c>
      <c r="L4337" s="3" t="str">
        <f>IF(VLOOKUP(D4337,'Resources Final'!A:D,4,FALSE)=0,"",VLOOKUP(D4337,'Resources Final'!A:D,4,FALSE))</f>
        <v>Y</v>
      </c>
      <c r="M4337" s="3" t="str">
        <f>IF(VLOOKUP(D4337,'Resources Final'!A:E,5,FALSE)=0,"",VLOOKUP(D4337,'Resources Final'!A:E,5,FALSE))</f>
        <v/>
      </c>
      <c r="N4337" s="7" t="str">
        <f>IF(VLOOKUP(D4337,'Resources Final'!A:F,6,FALSE)=0,"",VLOOKUP(D4337,'Resources Final'!A:F,6,FALSE))</f>
        <v/>
      </c>
      <c r="O4337" s="3" t="str">
        <f>IF(VLOOKUP(D4337,'Resources Final'!A:G,7,FALSE)=0,"",VLOOKUP(D4337,'Resources Final'!A:G,7,FALSE))</f>
        <v/>
      </c>
    </row>
    <row r="4338" spans="1:15" x14ac:dyDescent="0.2">
      <c r="A4338" s="11">
        <v>990</v>
      </c>
      <c r="B4338" s="11" t="str">
        <f t="shared" si="79"/>
        <v>Charles G. Koch Charitable Foundation_Catholic University20182377500</v>
      </c>
      <c r="C4338" s="11" t="s">
        <v>19</v>
      </c>
      <c r="D4338" s="11" t="s">
        <v>4279</v>
      </c>
      <c r="E4338" s="11" t="s">
        <v>635</v>
      </c>
      <c r="F4338" s="4">
        <v>2377500</v>
      </c>
      <c r="G4338" s="11">
        <v>2018</v>
      </c>
      <c r="H4338" s="11" t="s">
        <v>21</v>
      </c>
      <c r="I4338" s="12"/>
      <c r="J4338">
        <v>38</v>
      </c>
      <c r="K4338" s="3" t="str">
        <f>IF(VLOOKUP(D4338,'Resources Final'!A:C,3,FALSE)=0,"",VLOOKUP(D4338,'Resources Final'!A:C,3,FALSE))</f>
        <v/>
      </c>
      <c r="L4338" s="3" t="str">
        <f>IF(VLOOKUP(D4338,'Resources Final'!A:D,4,FALSE)=0,"",VLOOKUP(D4338,'Resources Final'!A:D,4,FALSE))</f>
        <v>Y</v>
      </c>
      <c r="M4338" s="3" t="str">
        <f>IF(VLOOKUP(D4338,'Resources Final'!A:E,5,FALSE)=0,"",VLOOKUP(D4338,'Resources Final'!A:E,5,FALSE))</f>
        <v/>
      </c>
      <c r="N4338" s="7" t="str">
        <f>IF(VLOOKUP(D4338,'Resources Final'!A:F,6,FALSE)=0,"",VLOOKUP(D4338,'Resources Final'!A:F,6,FALSE))</f>
        <v/>
      </c>
      <c r="O4338" s="3" t="str">
        <f>IF(VLOOKUP(D4338,'Resources Final'!A:G,7,FALSE)=0,"",VLOOKUP(D4338,'Resources Final'!A:G,7,FALSE))</f>
        <v/>
      </c>
    </row>
    <row r="4339" spans="1:15" x14ac:dyDescent="0.2">
      <c r="A4339" s="11">
        <v>990</v>
      </c>
      <c r="B4339" s="11" t="str">
        <f t="shared" si="79"/>
        <v>Charles G. Koch Charitable Foundation_Davis2018500</v>
      </c>
      <c r="C4339" s="11" t="s">
        <v>19</v>
      </c>
      <c r="D4339" s="11" t="s">
        <v>959</v>
      </c>
      <c r="E4339" s="11" t="s">
        <v>959</v>
      </c>
      <c r="F4339" s="4">
        <v>500</v>
      </c>
      <c r="G4339" s="11">
        <v>2018</v>
      </c>
      <c r="H4339" s="11" t="s">
        <v>21</v>
      </c>
      <c r="I4339" s="12" t="s">
        <v>4162</v>
      </c>
      <c r="J4339">
        <v>39</v>
      </c>
      <c r="K4339" s="3" t="str">
        <f>IF(VLOOKUP(D4339,'Resources Final'!A:C,3,FALSE)=0,"",VLOOKUP(D4339,'Resources Final'!A:C,3,FALSE))</f>
        <v>Y</v>
      </c>
      <c r="L4339" s="3" t="str">
        <f>IF(VLOOKUP(D4339,'Resources Final'!A:D,4,FALSE)=0,"",VLOOKUP(D4339,'Resources Final'!A:D,4,FALSE))</f>
        <v/>
      </c>
      <c r="M4339" s="3" t="str">
        <f>IF(VLOOKUP(D4339,'Resources Final'!A:E,5,FALSE)=0,"",VLOOKUP(D4339,'Resources Final'!A:E,5,FALSE))</f>
        <v/>
      </c>
      <c r="N4339" s="7" t="str">
        <f>IF(VLOOKUP(D4339,'Resources Final'!A:F,6,FALSE)=0,"",VLOOKUP(D4339,'Resources Final'!A:F,6,FALSE))</f>
        <v/>
      </c>
      <c r="O4339" s="3" t="str">
        <f>IF(VLOOKUP(D4339,'Resources Final'!A:G,7,FALSE)=0,"",VLOOKUP(D4339,'Resources Final'!A:G,7,FALSE))</f>
        <v/>
      </c>
    </row>
    <row r="4340" spans="1:15" x14ac:dyDescent="0.2">
      <c r="A4340" s="11">
        <v>990</v>
      </c>
      <c r="B4340" s="11" t="str">
        <f t="shared" si="79"/>
        <v>Charles G. Koch Charitable Foundation_Becker Friedman Institute at the University of Chicago2018346439</v>
      </c>
      <c r="C4340" s="11" t="s">
        <v>19</v>
      </c>
      <c r="D4340" s="11" t="s">
        <v>375</v>
      </c>
      <c r="E4340" s="11" t="s">
        <v>376</v>
      </c>
      <c r="F4340" s="4">
        <v>346439</v>
      </c>
      <c r="G4340" s="11">
        <v>2018</v>
      </c>
      <c r="H4340" s="11" t="s">
        <v>21</v>
      </c>
      <c r="I4340" s="12"/>
      <c r="J4340">
        <v>40</v>
      </c>
      <c r="K4340" s="3" t="str">
        <f>IF(VLOOKUP(D4340,'Resources Final'!A:C,3,FALSE)=0,"",VLOOKUP(D4340,'Resources Final'!A:C,3,FALSE))</f>
        <v/>
      </c>
      <c r="L4340" s="3" t="str">
        <f>IF(VLOOKUP(D4340,'Resources Final'!A:D,4,FALSE)=0,"",VLOOKUP(D4340,'Resources Final'!A:D,4,FALSE))</f>
        <v>Y</v>
      </c>
      <c r="M4340" s="3" t="str">
        <f>IF(VLOOKUP(D4340,'Resources Final'!A:E,5,FALSE)=0,"",VLOOKUP(D4340,'Resources Final'!A:E,5,FALSE))</f>
        <v/>
      </c>
      <c r="N4340" s="7" t="str">
        <f>IF(VLOOKUP(D4340,'Resources Final'!A:F,6,FALSE)=0,"",VLOOKUP(D4340,'Resources Final'!A:F,6,FALSE))</f>
        <v/>
      </c>
      <c r="O4340" s="3" t="str">
        <f>IF(VLOOKUP(D4340,'Resources Final'!A:G,7,FALSE)=0,"",VLOOKUP(D4340,'Resources Final'!A:G,7,FALSE))</f>
        <v/>
      </c>
    </row>
    <row r="4341" spans="1:15" x14ac:dyDescent="0.2">
      <c r="A4341" s="11">
        <v>990</v>
      </c>
      <c r="B4341" s="11" t="str">
        <f t="shared" si="79"/>
        <v>Charles G. Koch Charitable Foundation_University of Arkansas - Little Rock201819440</v>
      </c>
      <c r="C4341" s="11" t="s">
        <v>19</v>
      </c>
      <c r="D4341" s="11" t="s">
        <v>3734</v>
      </c>
      <c r="E4341" s="11" t="s">
        <v>3733</v>
      </c>
      <c r="F4341" s="4">
        <v>19440</v>
      </c>
      <c r="G4341" s="11">
        <v>2018</v>
      </c>
      <c r="H4341" s="11" t="s">
        <v>21</v>
      </c>
      <c r="I4341" s="12"/>
      <c r="J4341">
        <v>41</v>
      </c>
      <c r="K4341" s="3" t="str">
        <f>IF(VLOOKUP(D4341,'Resources Final'!A:C,3,FALSE)=0,"",VLOOKUP(D4341,'Resources Final'!A:C,3,FALSE))</f>
        <v/>
      </c>
      <c r="L4341" s="3" t="str">
        <f>IF(VLOOKUP(D4341,'Resources Final'!A:D,4,FALSE)=0,"",VLOOKUP(D4341,'Resources Final'!A:D,4,FALSE))</f>
        <v>Y</v>
      </c>
      <c r="M4341" s="3" t="str">
        <f>IF(VLOOKUP(D4341,'Resources Final'!A:E,5,FALSE)=0,"",VLOOKUP(D4341,'Resources Final'!A:E,5,FALSE))</f>
        <v/>
      </c>
      <c r="N4341" s="7" t="str">
        <f>IF(VLOOKUP(D4341,'Resources Final'!A:F,6,FALSE)=0,"",VLOOKUP(D4341,'Resources Final'!A:F,6,FALSE))</f>
        <v/>
      </c>
      <c r="O4341" s="3" t="str">
        <f>IF(VLOOKUP(D4341,'Resources Final'!A:G,7,FALSE)=0,"",VLOOKUP(D4341,'Resources Final'!A:G,7,FALSE))</f>
        <v/>
      </c>
    </row>
    <row r="4342" spans="1:15" x14ac:dyDescent="0.2">
      <c r="A4342" s="11">
        <v>990</v>
      </c>
      <c r="B4342" s="11" t="str">
        <f t="shared" si="79"/>
        <v>Charles G. Koch Charitable Foundation_Massachusetts Institute of Technology2018490000</v>
      </c>
      <c r="C4342" s="11" t="s">
        <v>19</v>
      </c>
      <c r="D4342" s="11" t="s">
        <v>2351</v>
      </c>
      <c r="E4342" s="11" t="s">
        <v>2351</v>
      </c>
      <c r="F4342" s="4">
        <v>490000</v>
      </c>
      <c r="G4342" s="11">
        <v>2018</v>
      </c>
      <c r="H4342" s="11" t="s">
        <v>21</v>
      </c>
      <c r="I4342" s="12"/>
      <c r="J4342">
        <v>42</v>
      </c>
      <c r="K4342" s="3" t="str">
        <f>IF(VLOOKUP(D4342,'Resources Final'!A:C,3,FALSE)=0,"",VLOOKUP(D4342,'Resources Final'!A:C,3,FALSE))</f>
        <v/>
      </c>
      <c r="L4342" s="3" t="str">
        <f>IF(VLOOKUP(D4342,'Resources Final'!A:D,4,FALSE)=0,"",VLOOKUP(D4342,'Resources Final'!A:D,4,FALSE))</f>
        <v>Y</v>
      </c>
      <c r="M4342" s="3" t="str">
        <f>IF(VLOOKUP(D4342,'Resources Final'!A:E,5,FALSE)=0,"",VLOOKUP(D4342,'Resources Final'!A:E,5,FALSE))</f>
        <v/>
      </c>
      <c r="N4342" s="7" t="str">
        <f>IF(VLOOKUP(D4342,'Resources Final'!A:F,6,FALSE)=0,"",VLOOKUP(D4342,'Resources Final'!A:F,6,FALSE))</f>
        <v/>
      </c>
      <c r="O4342" s="3" t="str">
        <f>IF(VLOOKUP(D4342,'Resources Final'!A:G,7,FALSE)=0,"",VLOOKUP(D4342,'Resources Final'!A:G,7,FALSE))</f>
        <v/>
      </c>
    </row>
    <row r="4343" spans="1:15" x14ac:dyDescent="0.2">
      <c r="A4343" s="11">
        <v>990</v>
      </c>
      <c r="B4343" s="11" t="str">
        <f t="shared" si="79"/>
        <v>Charles G. Koch Charitable Foundation_Swentkofske201811888</v>
      </c>
      <c r="C4343" s="11" t="s">
        <v>19</v>
      </c>
      <c r="D4343" s="11" t="s">
        <v>3494</v>
      </c>
      <c r="E4343" s="11" t="s">
        <v>3494</v>
      </c>
      <c r="F4343" s="4">
        <v>11888</v>
      </c>
      <c r="G4343" s="11">
        <v>2018</v>
      </c>
      <c r="H4343" s="11" t="s">
        <v>21</v>
      </c>
      <c r="I4343" s="12" t="s">
        <v>4162</v>
      </c>
      <c r="J4343">
        <v>43</v>
      </c>
      <c r="K4343" s="3" t="str">
        <f>IF(VLOOKUP(D4343,'Resources Final'!A:C,3,FALSE)=0,"",VLOOKUP(D4343,'Resources Final'!A:C,3,FALSE))</f>
        <v>Y</v>
      </c>
      <c r="L4343" s="3" t="str">
        <f>IF(VLOOKUP(D4343,'Resources Final'!A:D,4,FALSE)=0,"",VLOOKUP(D4343,'Resources Final'!A:D,4,FALSE))</f>
        <v/>
      </c>
      <c r="M4343" s="3" t="str">
        <f>IF(VLOOKUP(D4343,'Resources Final'!A:E,5,FALSE)=0,"",VLOOKUP(D4343,'Resources Final'!A:E,5,FALSE))</f>
        <v/>
      </c>
      <c r="N4343" s="7" t="str">
        <f>IF(VLOOKUP(D4343,'Resources Final'!A:F,6,FALSE)=0,"",VLOOKUP(D4343,'Resources Final'!A:F,6,FALSE))</f>
        <v/>
      </c>
      <c r="O4343" s="3" t="str">
        <f>IF(VLOOKUP(D4343,'Resources Final'!A:G,7,FALSE)=0,"",VLOOKUP(D4343,'Resources Final'!A:G,7,FALSE))</f>
        <v/>
      </c>
    </row>
    <row r="4344" spans="1:15" x14ac:dyDescent="0.2">
      <c r="A4344" s="11">
        <v>990</v>
      </c>
      <c r="B4344" s="11" t="str">
        <f t="shared" si="79"/>
        <v>Charles G. Koch Charitable Foundation_Baxter20184725</v>
      </c>
      <c r="C4344" s="11" t="s">
        <v>19</v>
      </c>
      <c r="D4344" s="11" t="s">
        <v>4280</v>
      </c>
      <c r="E4344" s="11" t="s">
        <v>4280</v>
      </c>
      <c r="F4344" s="4">
        <v>4725</v>
      </c>
      <c r="G4344" s="11">
        <v>2018</v>
      </c>
      <c r="H4344" s="11" t="s">
        <v>21</v>
      </c>
      <c r="I4344" s="12" t="s">
        <v>4162</v>
      </c>
      <c r="J4344">
        <v>44</v>
      </c>
      <c r="K4344" s="3" t="str">
        <f>IF(VLOOKUP(D4344,'Resources Final'!A:C,3,FALSE)=0,"",VLOOKUP(D4344,'Resources Final'!A:C,3,FALSE))</f>
        <v>Y</v>
      </c>
      <c r="L4344" s="3" t="str">
        <f>IF(VLOOKUP(D4344,'Resources Final'!A:D,4,FALSE)=0,"",VLOOKUP(D4344,'Resources Final'!A:D,4,FALSE))</f>
        <v/>
      </c>
      <c r="M4344" s="3" t="str">
        <f>IF(VLOOKUP(D4344,'Resources Final'!A:E,5,FALSE)=0,"",VLOOKUP(D4344,'Resources Final'!A:E,5,FALSE))</f>
        <v/>
      </c>
      <c r="N4344" s="7" t="str">
        <f>IF(VLOOKUP(D4344,'Resources Final'!A:F,6,FALSE)=0,"",VLOOKUP(D4344,'Resources Final'!A:F,6,FALSE))</f>
        <v/>
      </c>
      <c r="O4344" s="3" t="str">
        <f>IF(VLOOKUP(D4344,'Resources Final'!A:G,7,FALSE)=0,"",VLOOKUP(D4344,'Resources Final'!A:G,7,FALSE))</f>
        <v/>
      </c>
    </row>
    <row r="4345" spans="1:15" x14ac:dyDescent="0.2">
      <c r="A4345" s="11">
        <v>990</v>
      </c>
      <c r="B4345" s="11" t="str">
        <f t="shared" si="79"/>
        <v>Charles G. Koch Charitable Foundation_Larosiere20185813</v>
      </c>
      <c r="C4345" s="11" t="s">
        <v>19</v>
      </c>
      <c r="D4345" s="11" t="s">
        <v>2103</v>
      </c>
      <c r="E4345" s="11" t="s">
        <v>2103</v>
      </c>
      <c r="F4345" s="4">
        <v>5813</v>
      </c>
      <c r="G4345" s="11">
        <v>2018</v>
      </c>
      <c r="H4345" s="11" t="s">
        <v>21</v>
      </c>
      <c r="I4345" s="12" t="s">
        <v>4162</v>
      </c>
      <c r="J4345">
        <v>45</v>
      </c>
      <c r="K4345" s="3" t="str">
        <f>IF(VLOOKUP(D4345,'Resources Final'!A:C,3,FALSE)=0,"",VLOOKUP(D4345,'Resources Final'!A:C,3,FALSE))</f>
        <v>Y</v>
      </c>
      <c r="L4345" s="3" t="str">
        <f>IF(VLOOKUP(D4345,'Resources Final'!A:D,4,FALSE)=0,"",VLOOKUP(D4345,'Resources Final'!A:D,4,FALSE))</f>
        <v/>
      </c>
      <c r="M4345" s="3" t="str">
        <f>IF(VLOOKUP(D4345,'Resources Final'!A:E,5,FALSE)=0,"",VLOOKUP(D4345,'Resources Final'!A:E,5,FALSE))</f>
        <v/>
      </c>
      <c r="N4345" s="7" t="str">
        <f>IF(VLOOKUP(D4345,'Resources Final'!A:F,6,FALSE)=0,"",VLOOKUP(D4345,'Resources Final'!A:F,6,FALSE))</f>
        <v/>
      </c>
      <c r="O4345" s="3" t="str">
        <f>IF(VLOOKUP(D4345,'Resources Final'!A:G,7,FALSE)=0,"",VLOOKUP(D4345,'Resources Final'!A:G,7,FALSE))</f>
        <v/>
      </c>
    </row>
    <row r="4346" spans="1:15" x14ac:dyDescent="0.2">
      <c r="A4346" s="11">
        <v>990</v>
      </c>
      <c r="B4346" s="11" t="str">
        <f t="shared" si="79"/>
        <v>Charles G. Koch Charitable Foundation_Bamgbose20183150</v>
      </c>
      <c r="C4346" s="11" t="s">
        <v>19</v>
      </c>
      <c r="D4346" s="11" t="s">
        <v>4281</v>
      </c>
      <c r="E4346" s="11" t="s">
        <v>4281</v>
      </c>
      <c r="F4346" s="4">
        <v>3150</v>
      </c>
      <c r="G4346" s="11">
        <v>2018</v>
      </c>
      <c r="H4346" s="11" t="s">
        <v>21</v>
      </c>
      <c r="I4346" s="12" t="s">
        <v>4162</v>
      </c>
      <c r="J4346">
        <v>46</v>
      </c>
      <c r="K4346" s="3" t="str">
        <f>IF(VLOOKUP(D4346,'Resources Final'!A:C,3,FALSE)=0,"",VLOOKUP(D4346,'Resources Final'!A:C,3,FALSE))</f>
        <v>Y</v>
      </c>
      <c r="L4346" s="3" t="str">
        <f>IF(VLOOKUP(D4346,'Resources Final'!A:D,4,FALSE)=0,"",VLOOKUP(D4346,'Resources Final'!A:D,4,FALSE))</f>
        <v/>
      </c>
      <c r="M4346" s="3" t="str">
        <f>IF(VLOOKUP(D4346,'Resources Final'!A:E,5,FALSE)=0,"",VLOOKUP(D4346,'Resources Final'!A:E,5,FALSE))</f>
        <v/>
      </c>
      <c r="N4346" s="7" t="str">
        <f>IF(VLOOKUP(D4346,'Resources Final'!A:F,6,FALSE)=0,"",VLOOKUP(D4346,'Resources Final'!A:F,6,FALSE))</f>
        <v/>
      </c>
      <c r="O4346" s="3" t="str">
        <f>IF(VLOOKUP(D4346,'Resources Final'!A:G,7,FALSE)=0,"",VLOOKUP(D4346,'Resources Final'!A:G,7,FALSE))</f>
        <v/>
      </c>
    </row>
    <row r="4347" spans="1:15" x14ac:dyDescent="0.2">
      <c r="A4347" s="11">
        <v>990</v>
      </c>
      <c r="B4347" s="11" t="str">
        <f t="shared" si="79"/>
        <v>Charles G. Koch Charitable Foundation_University of North Carolina - Chapel Hill2018799000</v>
      </c>
      <c r="C4347" s="11" t="s">
        <v>19</v>
      </c>
      <c r="D4347" s="11" t="s">
        <v>3803</v>
      </c>
      <c r="E4347" s="11" t="s">
        <v>3802</v>
      </c>
      <c r="F4347" s="4">
        <v>799000</v>
      </c>
      <c r="G4347" s="11">
        <v>2018</v>
      </c>
      <c r="H4347" s="11" t="s">
        <v>21</v>
      </c>
      <c r="I4347" s="12"/>
      <c r="J4347">
        <v>47</v>
      </c>
      <c r="K4347" s="3" t="str">
        <f>IF(VLOOKUP(D4347,'Resources Final'!A:C,3,FALSE)=0,"",VLOOKUP(D4347,'Resources Final'!A:C,3,FALSE))</f>
        <v/>
      </c>
      <c r="L4347" s="3" t="str">
        <f>IF(VLOOKUP(D4347,'Resources Final'!A:D,4,FALSE)=0,"",VLOOKUP(D4347,'Resources Final'!A:D,4,FALSE))</f>
        <v>Y</v>
      </c>
      <c r="M4347" s="3" t="str">
        <f>IF(VLOOKUP(D4347,'Resources Final'!A:E,5,FALSE)=0,"",VLOOKUP(D4347,'Resources Final'!A:E,5,FALSE))</f>
        <v/>
      </c>
      <c r="N4347" s="7" t="str">
        <f>IF(VLOOKUP(D4347,'Resources Final'!A:F,6,FALSE)=0,"",VLOOKUP(D4347,'Resources Final'!A:F,6,FALSE))</f>
        <v/>
      </c>
      <c r="O4347" s="3" t="str">
        <f>IF(VLOOKUP(D4347,'Resources Final'!A:G,7,FALSE)=0,"",VLOOKUP(D4347,'Resources Final'!A:G,7,FALSE))</f>
        <v/>
      </c>
    </row>
    <row r="4348" spans="1:15" x14ac:dyDescent="0.2">
      <c r="A4348" s="11">
        <v>990</v>
      </c>
      <c r="B4348" s="11" t="str">
        <f t="shared" si="79"/>
        <v>Charles G. Koch Charitable Foundation_University of Pennsylvania2018471500</v>
      </c>
      <c r="C4348" s="11" t="s">
        <v>19</v>
      </c>
      <c r="D4348" s="11" t="s">
        <v>3692</v>
      </c>
      <c r="E4348" s="11" t="s">
        <v>3692</v>
      </c>
      <c r="F4348" s="4">
        <v>471500</v>
      </c>
      <c r="G4348" s="11">
        <v>2018</v>
      </c>
      <c r="H4348" s="11" t="s">
        <v>21</v>
      </c>
      <c r="I4348" s="12"/>
      <c r="J4348">
        <v>48</v>
      </c>
      <c r="K4348" s="3" t="str">
        <f>IF(VLOOKUP(D4348,'Resources Final'!A:C,3,FALSE)=0,"",VLOOKUP(D4348,'Resources Final'!A:C,3,FALSE))</f>
        <v/>
      </c>
      <c r="L4348" s="3" t="str">
        <f>IF(VLOOKUP(D4348,'Resources Final'!A:D,4,FALSE)=0,"",VLOOKUP(D4348,'Resources Final'!A:D,4,FALSE))</f>
        <v>Y</v>
      </c>
      <c r="M4348" s="3" t="str">
        <f>IF(VLOOKUP(D4348,'Resources Final'!A:E,5,FALSE)=0,"",VLOOKUP(D4348,'Resources Final'!A:E,5,FALSE))</f>
        <v/>
      </c>
      <c r="N4348" s="7" t="str">
        <f>IF(VLOOKUP(D4348,'Resources Final'!A:F,6,FALSE)=0,"",VLOOKUP(D4348,'Resources Final'!A:F,6,FALSE))</f>
        <v/>
      </c>
      <c r="O4348" s="3" t="str">
        <f>IF(VLOOKUP(D4348,'Resources Final'!A:G,7,FALSE)=0,"",VLOOKUP(D4348,'Resources Final'!A:G,7,FALSE))</f>
        <v/>
      </c>
    </row>
    <row r="4349" spans="1:15" x14ac:dyDescent="0.2">
      <c r="A4349" s="11">
        <v>990</v>
      </c>
      <c r="B4349" s="11" t="str">
        <f t="shared" si="79"/>
        <v>Charles G. Koch Charitable Foundation_Duke University20181995930</v>
      </c>
      <c r="C4349" s="11" t="s">
        <v>19</v>
      </c>
      <c r="D4349" s="11" t="s">
        <v>1037</v>
      </c>
      <c r="E4349" s="11" t="s">
        <v>1037</v>
      </c>
      <c r="F4349" s="4">
        <v>1995930</v>
      </c>
      <c r="G4349" s="11">
        <v>2018</v>
      </c>
      <c r="H4349" s="11" t="s">
        <v>21</v>
      </c>
      <c r="I4349" s="12"/>
      <c r="J4349">
        <v>49</v>
      </c>
      <c r="K4349" s="3" t="str">
        <f>IF(VLOOKUP(D4349,'Resources Final'!A:C,3,FALSE)=0,"",VLOOKUP(D4349,'Resources Final'!A:C,3,FALSE))</f>
        <v/>
      </c>
      <c r="L4349" s="3" t="str">
        <f>IF(VLOOKUP(D4349,'Resources Final'!A:D,4,FALSE)=0,"",VLOOKUP(D4349,'Resources Final'!A:D,4,FALSE))</f>
        <v>Y</v>
      </c>
      <c r="M4349" s="3" t="str">
        <f>IF(VLOOKUP(D4349,'Resources Final'!A:E,5,FALSE)=0,"",VLOOKUP(D4349,'Resources Final'!A:E,5,FALSE))</f>
        <v/>
      </c>
      <c r="N4349" s="7" t="str">
        <f>IF(VLOOKUP(D4349,'Resources Final'!A:F,6,FALSE)=0,"",VLOOKUP(D4349,'Resources Final'!A:F,6,FALSE))</f>
        <v/>
      </c>
      <c r="O4349" s="3" t="str">
        <f>IF(VLOOKUP(D4349,'Resources Final'!A:G,7,FALSE)=0,"",VLOOKUP(D4349,'Resources Final'!A:G,7,FALSE))</f>
        <v/>
      </c>
    </row>
    <row r="4350" spans="1:15" x14ac:dyDescent="0.2">
      <c r="A4350" s="11">
        <v>990</v>
      </c>
      <c r="B4350" s="11" t="str">
        <f t="shared" si="79"/>
        <v>Charles G. Koch Charitable Foundation_Sachs201810407</v>
      </c>
      <c r="C4350" s="11" t="s">
        <v>19</v>
      </c>
      <c r="D4350" s="11" t="s">
        <v>4282</v>
      </c>
      <c r="E4350" s="11" t="s">
        <v>4282</v>
      </c>
      <c r="F4350" s="4">
        <v>10407</v>
      </c>
      <c r="G4350" s="11">
        <v>2018</v>
      </c>
      <c r="H4350" s="11" t="s">
        <v>21</v>
      </c>
      <c r="I4350" s="12" t="s">
        <v>4162</v>
      </c>
      <c r="J4350">
        <v>50</v>
      </c>
      <c r="K4350" s="3" t="str">
        <f>IF(VLOOKUP(D4350,'Resources Final'!A:C,3,FALSE)=0,"",VLOOKUP(D4350,'Resources Final'!A:C,3,FALSE))</f>
        <v>Y</v>
      </c>
      <c r="L4350" s="3" t="str">
        <f>IF(VLOOKUP(D4350,'Resources Final'!A:D,4,FALSE)=0,"",VLOOKUP(D4350,'Resources Final'!A:D,4,FALSE))</f>
        <v/>
      </c>
      <c r="M4350" s="3" t="str">
        <f>IF(VLOOKUP(D4350,'Resources Final'!A:E,5,FALSE)=0,"",VLOOKUP(D4350,'Resources Final'!A:E,5,FALSE))</f>
        <v/>
      </c>
      <c r="N4350" s="7" t="str">
        <f>IF(VLOOKUP(D4350,'Resources Final'!A:F,6,FALSE)=0,"",VLOOKUP(D4350,'Resources Final'!A:F,6,FALSE))</f>
        <v/>
      </c>
      <c r="O4350" s="3" t="str">
        <f>IF(VLOOKUP(D4350,'Resources Final'!A:G,7,FALSE)=0,"",VLOOKUP(D4350,'Resources Final'!A:G,7,FALSE))</f>
        <v/>
      </c>
    </row>
    <row r="4351" spans="1:15" x14ac:dyDescent="0.2">
      <c r="A4351" s="11">
        <v>990</v>
      </c>
      <c r="B4351" s="11" t="str">
        <f t="shared" si="79"/>
        <v>Charles G. Koch Charitable Foundation_Mississippi Center for Public Policy201825000</v>
      </c>
      <c r="C4351" s="11" t="s">
        <v>19</v>
      </c>
      <c r="D4351" s="11" t="s">
        <v>4283</v>
      </c>
      <c r="E4351" s="11" t="s">
        <v>4283</v>
      </c>
      <c r="F4351" s="4">
        <v>25000</v>
      </c>
      <c r="G4351" s="11">
        <v>2018</v>
      </c>
      <c r="H4351" s="11" t="s">
        <v>21</v>
      </c>
      <c r="I4351" s="12"/>
      <c r="J4351">
        <v>51</v>
      </c>
      <c r="K4351" s="3" t="str">
        <f>IF(VLOOKUP(D4351,'Resources Final'!A:C,3,FALSE)=0,"",VLOOKUP(D4351,'Resources Final'!A:C,3,FALSE))</f>
        <v/>
      </c>
      <c r="L4351" s="3" t="str">
        <f>IF(VLOOKUP(D4351,'Resources Final'!A:D,4,FALSE)=0,"",VLOOKUP(D4351,'Resources Final'!A:D,4,FALSE))</f>
        <v/>
      </c>
      <c r="M4351" s="3" t="str">
        <f>IF(VLOOKUP(D4351,'Resources Final'!A:E,5,FALSE)=0,"",VLOOKUP(D4351,'Resources Final'!A:E,5,FALSE))</f>
        <v/>
      </c>
      <c r="N4351" s="7" t="str">
        <f>IF(VLOOKUP(D4351,'Resources Final'!A:F,6,FALSE)=0,"",VLOOKUP(D4351,'Resources Final'!A:F,6,FALSE))</f>
        <v>https://www.sourcewatch.org/index.php/Mississippi_Center_for_Public_Policy</v>
      </c>
      <c r="O4351" s="3" t="str">
        <f>IF(VLOOKUP(D4351,'Resources Final'!A:G,7,FALSE)=0,"",VLOOKUP(D4351,'Resources Final'!A:G,7,FALSE))</f>
        <v>Sourcewatch</v>
      </c>
    </row>
    <row r="4352" spans="1:15" x14ac:dyDescent="0.2">
      <c r="A4352" s="11">
        <v>990</v>
      </c>
      <c r="B4352" s="11" t="str">
        <f t="shared" si="79"/>
        <v>Charles G. Koch Charitable Foundation_Instauratio Magna Foundation201890000</v>
      </c>
      <c r="C4352" s="11" t="s">
        <v>19</v>
      </c>
      <c r="D4352" s="11" t="s">
        <v>4284</v>
      </c>
      <c r="E4352" s="11" t="s">
        <v>4284</v>
      </c>
      <c r="F4352" s="4">
        <v>90000</v>
      </c>
      <c r="G4352" s="11">
        <v>2018</v>
      </c>
      <c r="H4352" s="11" t="s">
        <v>21</v>
      </c>
      <c r="I4352" s="12"/>
      <c r="J4352">
        <v>52</v>
      </c>
      <c r="K4352" s="3" t="str">
        <f>IF(VLOOKUP(D4352,'Resources Final'!A:C,3,FALSE)=0,"",VLOOKUP(D4352,'Resources Final'!A:C,3,FALSE))</f>
        <v/>
      </c>
      <c r="L4352" s="3" t="str">
        <f>IF(VLOOKUP(D4352,'Resources Final'!A:D,4,FALSE)=0,"",VLOOKUP(D4352,'Resources Final'!A:D,4,FALSE))</f>
        <v/>
      </c>
      <c r="M4352" s="3" t="str">
        <f>IF(VLOOKUP(D4352,'Resources Final'!A:E,5,FALSE)=0,"",VLOOKUP(D4352,'Resources Final'!A:E,5,FALSE))</f>
        <v/>
      </c>
      <c r="N4352" s="7" t="str">
        <f>IF(VLOOKUP(D4352,'Resources Final'!A:F,6,FALSE)=0,"",VLOOKUP(D4352,'Resources Final'!A:F,6,FALSE))</f>
        <v/>
      </c>
      <c r="O4352" s="3" t="str">
        <f>IF(VLOOKUP(D4352,'Resources Final'!A:G,7,FALSE)=0,"",VLOOKUP(D4352,'Resources Final'!A:G,7,FALSE))</f>
        <v/>
      </c>
    </row>
    <row r="4353" spans="1:15" x14ac:dyDescent="0.2">
      <c r="A4353" s="11">
        <v>990</v>
      </c>
      <c r="B4353" s="11" t="str">
        <f t="shared" si="79"/>
        <v>Charles G. Koch Charitable Foundation_Georgetown University20181207000</v>
      </c>
      <c r="C4353" s="11" t="s">
        <v>19</v>
      </c>
      <c r="D4353" s="11" t="s">
        <v>1373</v>
      </c>
      <c r="E4353" s="11" t="s">
        <v>1373</v>
      </c>
      <c r="F4353" s="4">
        <v>1207000</v>
      </c>
      <c r="G4353" s="11">
        <v>2018</v>
      </c>
      <c r="H4353" s="11" t="s">
        <v>21</v>
      </c>
      <c r="I4353" s="12"/>
      <c r="J4353">
        <v>53</v>
      </c>
      <c r="K4353" s="3" t="str">
        <f>IF(VLOOKUP(D4353,'Resources Final'!A:C,3,FALSE)=0,"",VLOOKUP(D4353,'Resources Final'!A:C,3,FALSE))</f>
        <v/>
      </c>
      <c r="L4353" s="3" t="str">
        <f>IF(VLOOKUP(D4353,'Resources Final'!A:D,4,FALSE)=0,"",VLOOKUP(D4353,'Resources Final'!A:D,4,FALSE))</f>
        <v>Y</v>
      </c>
      <c r="M4353" s="3" t="str">
        <f>IF(VLOOKUP(D4353,'Resources Final'!A:E,5,FALSE)=0,"",VLOOKUP(D4353,'Resources Final'!A:E,5,FALSE))</f>
        <v/>
      </c>
      <c r="N4353" s="7" t="str">
        <f>IF(VLOOKUP(D4353,'Resources Final'!A:F,6,FALSE)=0,"",VLOOKUP(D4353,'Resources Final'!A:F,6,FALSE))</f>
        <v/>
      </c>
      <c r="O4353" s="3" t="str">
        <f>IF(VLOOKUP(D4353,'Resources Final'!A:G,7,FALSE)=0,"",VLOOKUP(D4353,'Resources Final'!A:G,7,FALSE))</f>
        <v/>
      </c>
    </row>
    <row r="4354" spans="1:15" x14ac:dyDescent="0.2">
      <c r="A4354" s="11">
        <v>990</v>
      </c>
      <c r="B4354" s="11" t="str">
        <f t="shared" si="79"/>
        <v>Charles G. Koch Charitable Foundation_Wilt20183938</v>
      </c>
      <c r="C4354" s="11" t="s">
        <v>19</v>
      </c>
      <c r="D4354" s="11" t="s">
        <v>4285</v>
      </c>
      <c r="E4354" s="11" t="s">
        <v>4285</v>
      </c>
      <c r="F4354" s="4">
        <v>3938</v>
      </c>
      <c r="G4354" s="11">
        <v>2018</v>
      </c>
      <c r="H4354" s="11" t="s">
        <v>21</v>
      </c>
      <c r="I4354" s="12" t="s">
        <v>4162</v>
      </c>
      <c r="J4354">
        <v>54</v>
      </c>
      <c r="K4354" s="3" t="str">
        <f>IF(VLOOKUP(D4354,'Resources Final'!A:C,3,FALSE)=0,"",VLOOKUP(D4354,'Resources Final'!A:C,3,FALSE))</f>
        <v>Y</v>
      </c>
      <c r="L4354" s="3" t="str">
        <f>IF(VLOOKUP(D4354,'Resources Final'!A:D,4,FALSE)=0,"",VLOOKUP(D4354,'Resources Final'!A:D,4,FALSE))</f>
        <v/>
      </c>
      <c r="M4354" s="3" t="str">
        <f>IF(VLOOKUP(D4354,'Resources Final'!A:E,5,FALSE)=0,"",VLOOKUP(D4354,'Resources Final'!A:E,5,FALSE))</f>
        <v/>
      </c>
      <c r="N4354" s="7" t="str">
        <f>IF(VLOOKUP(D4354,'Resources Final'!A:F,6,FALSE)=0,"",VLOOKUP(D4354,'Resources Final'!A:F,6,FALSE))</f>
        <v/>
      </c>
      <c r="O4354" s="3" t="str">
        <f>IF(VLOOKUP(D4354,'Resources Final'!A:G,7,FALSE)=0,"",VLOOKUP(D4354,'Resources Final'!A:G,7,FALSE))</f>
        <v/>
      </c>
    </row>
    <row r="4355" spans="1:15" x14ac:dyDescent="0.2">
      <c r="A4355" s="11">
        <v>990</v>
      </c>
      <c r="B4355" s="11" t="str">
        <f t="shared" si="79"/>
        <v>Charles G. Koch Charitable Foundation_Taxpayers for Common Sense2018110000</v>
      </c>
      <c r="C4355" s="11" t="s">
        <v>19</v>
      </c>
      <c r="D4355" s="11" t="s">
        <v>3532</v>
      </c>
      <c r="E4355" s="11" t="s">
        <v>3532</v>
      </c>
      <c r="F4355" s="4">
        <v>110000</v>
      </c>
      <c r="G4355" s="11">
        <v>2018</v>
      </c>
      <c r="H4355" s="11" t="s">
        <v>21</v>
      </c>
      <c r="I4355" s="12"/>
      <c r="J4355">
        <v>55</v>
      </c>
      <c r="K4355" s="3" t="str">
        <f>IF(VLOOKUP(D4355,'Resources Final'!A:C,3,FALSE)=0,"",VLOOKUP(D4355,'Resources Final'!A:C,3,FALSE))</f>
        <v/>
      </c>
      <c r="L4355" s="3" t="str">
        <f>IF(VLOOKUP(D4355,'Resources Final'!A:D,4,FALSE)=0,"",VLOOKUP(D4355,'Resources Final'!A:D,4,FALSE))</f>
        <v/>
      </c>
      <c r="M4355" s="3" t="str">
        <f>IF(VLOOKUP(D4355,'Resources Final'!A:E,5,FALSE)=0,"",VLOOKUP(D4355,'Resources Final'!A:E,5,FALSE))</f>
        <v/>
      </c>
      <c r="N4355" s="7" t="str">
        <f>IF(VLOOKUP(D4355,'Resources Final'!A:F,6,FALSE)=0,"",VLOOKUP(D4355,'Resources Final'!A:F,6,FALSE))</f>
        <v>https://www.sourcewatch.org/index.php/Taxpayers_for_Common_Sense</v>
      </c>
      <c r="O4355" s="3" t="str">
        <f>IF(VLOOKUP(D4355,'Resources Final'!A:G,7,FALSE)=0,"",VLOOKUP(D4355,'Resources Final'!A:G,7,FALSE))</f>
        <v>Sourcewatch</v>
      </c>
    </row>
    <row r="4356" spans="1:15" x14ac:dyDescent="0.2">
      <c r="A4356" s="11">
        <v>990</v>
      </c>
      <c r="B4356" s="11" t="str">
        <f t="shared" si="79"/>
        <v>Charles G. Koch Charitable Foundation_Wang20184725</v>
      </c>
      <c r="C4356" s="11" t="s">
        <v>19</v>
      </c>
      <c r="D4356" s="11" t="s">
        <v>3932</v>
      </c>
      <c r="E4356" s="11" t="s">
        <v>3932</v>
      </c>
      <c r="F4356" s="4">
        <v>4725</v>
      </c>
      <c r="G4356" s="11">
        <v>2018</v>
      </c>
      <c r="H4356" s="11" t="s">
        <v>21</v>
      </c>
      <c r="I4356" s="12" t="s">
        <v>4162</v>
      </c>
      <c r="J4356">
        <v>56</v>
      </c>
      <c r="K4356" s="3" t="str">
        <f>IF(VLOOKUP(D4356,'Resources Final'!A:C,3,FALSE)=0,"",VLOOKUP(D4356,'Resources Final'!A:C,3,FALSE))</f>
        <v>Y</v>
      </c>
      <c r="L4356" s="3" t="str">
        <f>IF(VLOOKUP(D4356,'Resources Final'!A:D,4,FALSE)=0,"",VLOOKUP(D4356,'Resources Final'!A:D,4,FALSE))</f>
        <v/>
      </c>
      <c r="M4356" s="3" t="str">
        <f>IF(VLOOKUP(D4356,'Resources Final'!A:E,5,FALSE)=0,"",VLOOKUP(D4356,'Resources Final'!A:E,5,FALSE))</f>
        <v/>
      </c>
      <c r="N4356" s="7" t="str">
        <f>IF(VLOOKUP(D4356,'Resources Final'!A:F,6,FALSE)=0,"",VLOOKUP(D4356,'Resources Final'!A:F,6,FALSE))</f>
        <v/>
      </c>
      <c r="O4356" s="3" t="str">
        <f>IF(VLOOKUP(D4356,'Resources Final'!A:G,7,FALSE)=0,"",VLOOKUP(D4356,'Resources Final'!A:G,7,FALSE))</f>
        <v/>
      </c>
    </row>
    <row r="4357" spans="1:15" x14ac:dyDescent="0.2">
      <c r="A4357" s="11">
        <v>990</v>
      </c>
      <c r="B4357" s="11" t="str">
        <f t="shared" si="79"/>
        <v>Charles G. Koch Charitable Foundation_Eppig201810875</v>
      </c>
      <c r="C4357" s="11" t="s">
        <v>19</v>
      </c>
      <c r="D4357" s="11" t="s">
        <v>4286</v>
      </c>
      <c r="E4357" s="11" t="s">
        <v>4286</v>
      </c>
      <c r="F4357" s="4">
        <v>10875</v>
      </c>
      <c r="G4357" s="11">
        <v>2018</v>
      </c>
      <c r="H4357" s="11" t="s">
        <v>21</v>
      </c>
      <c r="I4357" s="12" t="s">
        <v>4162</v>
      </c>
      <c r="J4357">
        <v>57</v>
      </c>
      <c r="K4357" s="3" t="str">
        <f>IF(VLOOKUP(D4357,'Resources Final'!A:C,3,FALSE)=0,"",VLOOKUP(D4357,'Resources Final'!A:C,3,FALSE))</f>
        <v>Y</v>
      </c>
      <c r="L4357" s="3" t="str">
        <f>IF(VLOOKUP(D4357,'Resources Final'!A:D,4,FALSE)=0,"",VLOOKUP(D4357,'Resources Final'!A:D,4,FALSE))</f>
        <v/>
      </c>
      <c r="M4357" s="3" t="str">
        <f>IF(VLOOKUP(D4357,'Resources Final'!A:E,5,FALSE)=0,"",VLOOKUP(D4357,'Resources Final'!A:E,5,FALSE))</f>
        <v/>
      </c>
      <c r="N4357" s="7" t="str">
        <f>IF(VLOOKUP(D4357,'Resources Final'!A:F,6,FALSE)=0,"",VLOOKUP(D4357,'Resources Final'!A:F,6,FALSE))</f>
        <v/>
      </c>
      <c r="O4357" s="3" t="str">
        <f>IF(VLOOKUP(D4357,'Resources Final'!A:G,7,FALSE)=0,"",VLOOKUP(D4357,'Resources Final'!A:G,7,FALSE))</f>
        <v/>
      </c>
    </row>
    <row r="4358" spans="1:15" x14ac:dyDescent="0.2">
      <c r="A4358" s="11">
        <v>990</v>
      </c>
      <c r="B4358" s="11" t="str">
        <f t="shared" si="79"/>
        <v>Charles G. Koch Charitable Foundation_Rutgers The State University of New Jersey201863892</v>
      </c>
      <c r="C4358" s="11" t="s">
        <v>19</v>
      </c>
      <c r="D4358" s="11" t="s">
        <v>3149</v>
      </c>
      <c r="E4358" s="11" t="s">
        <v>3149</v>
      </c>
      <c r="F4358" s="4">
        <v>63892</v>
      </c>
      <c r="G4358" s="11">
        <v>2018</v>
      </c>
      <c r="H4358" s="11" t="s">
        <v>21</v>
      </c>
      <c r="I4358" s="12"/>
      <c r="J4358">
        <v>58</v>
      </c>
      <c r="K4358" s="3" t="str">
        <f>IF(VLOOKUP(D4358,'Resources Final'!A:C,3,FALSE)=0,"",VLOOKUP(D4358,'Resources Final'!A:C,3,FALSE))</f>
        <v/>
      </c>
      <c r="L4358" s="3" t="str">
        <f>IF(VLOOKUP(D4358,'Resources Final'!A:D,4,FALSE)=0,"",VLOOKUP(D4358,'Resources Final'!A:D,4,FALSE))</f>
        <v>Y</v>
      </c>
      <c r="M4358" s="3" t="str">
        <f>IF(VLOOKUP(D4358,'Resources Final'!A:E,5,FALSE)=0,"",VLOOKUP(D4358,'Resources Final'!A:E,5,FALSE))</f>
        <v/>
      </c>
      <c r="N4358" s="7" t="str">
        <f>IF(VLOOKUP(D4358,'Resources Final'!A:F,6,FALSE)=0,"",VLOOKUP(D4358,'Resources Final'!A:F,6,FALSE))</f>
        <v/>
      </c>
      <c r="O4358" s="3" t="str">
        <f>IF(VLOOKUP(D4358,'Resources Final'!A:G,7,FALSE)=0,"",VLOOKUP(D4358,'Resources Final'!A:G,7,FALSE))</f>
        <v/>
      </c>
    </row>
    <row r="4359" spans="1:15" x14ac:dyDescent="0.2">
      <c r="A4359" s="11">
        <v>990</v>
      </c>
      <c r="B4359" s="11" t="str">
        <f t="shared" si="79"/>
        <v>Charles G. Koch Charitable Foundation_Hudson Institute201869000</v>
      </c>
      <c r="C4359" s="11" t="s">
        <v>19</v>
      </c>
      <c r="D4359" s="11" t="s">
        <v>1637</v>
      </c>
      <c r="E4359" s="11" t="s">
        <v>1637</v>
      </c>
      <c r="F4359" s="4">
        <v>69000</v>
      </c>
      <c r="G4359" s="11">
        <v>2018</v>
      </c>
      <c r="H4359" s="11" t="s">
        <v>21</v>
      </c>
      <c r="I4359" s="12"/>
      <c r="J4359">
        <v>59</v>
      </c>
      <c r="K4359" s="3" t="str">
        <f>IF(VLOOKUP(D4359,'Resources Final'!A:C,3,FALSE)=0,"",VLOOKUP(D4359,'Resources Final'!A:C,3,FALSE))</f>
        <v/>
      </c>
      <c r="L4359" s="3" t="str">
        <f>IF(VLOOKUP(D4359,'Resources Final'!A:D,4,FALSE)=0,"",VLOOKUP(D4359,'Resources Final'!A:D,4,FALSE))</f>
        <v/>
      </c>
      <c r="M4359" s="3" t="str">
        <f>IF(VLOOKUP(D4359,'Resources Final'!A:E,5,FALSE)=0,"",VLOOKUP(D4359,'Resources Final'!A:E,5,FALSE))</f>
        <v/>
      </c>
      <c r="N4359" s="7" t="str">
        <f>IF(VLOOKUP(D4359,'Resources Final'!A:F,6,FALSE)=0,"",VLOOKUP(D4359,'Resources Final'!A:F,6,FALSE))</f>
        <v>https://www.desmogblog.com/hudson-institute</v>
      </c>
      <c r="O4359" s="3" t="str">
        <f>IF(VLOOKUP(D4359,'Resources Final'!A:G,7,FALSE)=0,"",VLOOKUP(D4359,'Resources Final'!A:G,7,FALSE))</f>
        <v>Desmog</v>
      </c>
    </row>
    <row r="4360" spans="1:15" x14ac:dyDescent="0.2">
      <c r="A4360" s="11">
        <v>990</v>
      </c>
      <c r="B4360" s="11" t="str">
        <f t="shared" si="79"/>
        <v>Charles G. Koch Charitable Foundation_Goerke20185355</v>
      </c>
      <c r="C4360" s="11" t="s">
        <v>19</v>
      </c>
      <c r="D4360" s="11" t="s">
        <v>4287</v>
      </c>
      <c r="E4360" s="11" t="s">
        <v>4287</v>
      </c>
      <c r="F4360" s="4">
        <v>5355</v>
      </c>
      <c r="G4360" s="11">
        <v>2018</v>
      </c>
      <c r="H4360" s="11" t="s">
        <v>21</v>
      </c>
      <c r="I4360" s="12" t="s">
        <v>4162</v>
      </c>
      <c r="J4360">
        <v>60</v>
      </c>
      <c r="K4360" s="3" t="str">
        <f>IF(VLOOKUP(D4360,'Resources Final'!A:C,3,FALSE)=0,"",VLOOKUP(D4360,'Resources Final'!A:C,3,FALSE))</f>
        <v>Y</v>
      </c>
      <c r="L4360" s="3" t="str">
        <f>IF(VLOOKUP(D4360,'Resources Final'!A:D,4,FALSE)=0,"",VLOOKUP(D4360,'Resources Final'!A:D,4,FALSE))</f>
        <v/>
      </c>
      <c r="M4360" s="3" t="str">
        <f>IF(VLOOKUP(D4360,'Resources Final'!A:E,5,FALSE)=0,"",VLOOKUP(D4360,'Resources Final'!A:E,5,FALSE))</f>
        <v/>
      </c>
      <c r="N4360" s="7" t="str">
        <f>IF(VLOOKUP(D4360,'Resources Final'!A:F,6,FALSE)=0,"",VLOOKUP(D4360,'Resources Final'!A:F,6,FALSE))</f>
        <v/>
      </c>
      <c r="O4360" s="3" t="str">
        <f>IF(VLOOKUP(D4360,'Resources Final'!A:G,7,FALSE)=0,"",VLOOKUP(D4360,'Resources Final'!A:G,7,FALSE))</f>
        <v/>
      </c>
    </row>
    <row r="4361" spans="1:15" x14ac:dyDescent="0.2">
      <c r="A4361" s="11">
        <v>990</v>
      </c>
      <c r="B4361" s="11" t="str">
        <f t="shared" si="79"/>
        <v>Charles G. Koch Charitable Foundation_Jennings20182144</v>
      </c>
      <c r="C4361" s="11" t="s">
        <v>19</v>
      </c>
      <c r="D4361" s="11" t="s">
        <v>4288</v>
      </c>
      <c r="E4361" s="11" t="s">
        <v>4288</v>
      </c>
      <c r="F4361" s="4">
        <v>2144</v>
      </c>
      <c r="G4361" s="11">
        <v>2018</v>
      </c>
      <c r="H4361" s="11" t="s">
        <v>21</v>
      </c>
      <c r="I4361" s="12" t="s">
        <v>4162</v>
      </c>
      <c r="J4361">
        <v>61</v>
      </c>
      <c r="K4361" s="3" t="str">
        <f>IF(VLOOKUP(D4361,'Resources Final'!A:C,3,FALSE)=0,"",VLOOKUP(D4361,'Resources Final'!A:C,3,FALSE))</f>
        <v>Y</v>
      </c>
      <c r="L4361" s="3" t="str">
        <f>IF(VLOOKUP(D4361,'Resources Final'!A:D,4,FALSE)=0,"",VLOOKUP(D4361,'Resources Final'!A:D,4,FALSE))</f>
        <v/>
      </c>
      <c r="M4361" s="3" t="str">
        <f>IF(VLOOKUP(D4361,'Resources Final'!A:E,5,FALSE)=0,"",VLOOKUP(D4361,'Resources Final'!A:E,5,FALSE))</f>
        <v/>
      </c>
      <c r="N4361" s="7" t="str">
        <f>IF(VLOOKUP(D4361,'Resources Final'!A:F,6,FALSE)=0,"",VLOOKUP(D4361,'Resources Final'!A:F,6,FALSE))</f>
        <v/>
      </c>
      <c r="O4361" s="3" t="str">
        <f>IF(VLOOKUP(D4361,'Resources Final'!A:G,7,FALSE)=0,"",VLOOKUP(D4361,'Resources Final'!A:G,7,FALSE))</f>
        <v/>
      </c>
    </row>
    <row r="4362" spans="1:15" x14ac:dyDescent="0.2">
      <c r="A4362" s="11">
        <v>990</v>
      </c>
      <c r="B4362" s="11" t="str">
        <f t="shared" si="79"/>
        <v>Charles G. Koch Charitable Foundation_Kosnak20183938</v>
      </c>
      <c r="C4362" s="11" t="s">
        <v>19</v>
      </c>
      <c r="D4362" s="11" t="s">
        <v>4289</v>
      </c>
      <c r="E4362" s="11" t="s">
        <v>4289</v>
      </c>
      <c r="F4362" s="4">
        <v>3938</v>
      </c>
      <c r="G4362" s="11">
        <v>2018</v>
      </c>
      <c r="H4362" s="11" t="s">
        <v>21</v>
      </c>
      <c r="I4362" s="12" t="s">
        <v>4162</v>
      </c>
      <c r="J4362">
        <v>62</v>
      </c>
      <c r="K4362" s="3" t="str">
        <f>IF(VLOOKUP(D4362,'Resources Final'!A:C,3,FALSE)=0,"",VLOOKUP(D4362,'Resources Final'!A:C,3,FALSE))</f>
        <v>Y</v>
      </c>
      <c r="L4362" s="3" t="str">
        <f>IF(VLOOKUP(D4362,'Resources Final'!A:D,4,FALSE)=0,"",VLOOKUP(D4362,'Resources Final'!A:D,4,FALSE))</f>
        <v/>
      </c>
      <c r="M4362" s="3" t="str">
        <f>IF(VLOOKUP(D4362,'Resources Final'!A:E,5,FALSE)=0,"",VLOOKUP(D4362,'Resources Final'!A:E,5,FALSE))</f>
        <v/>
      </c>
      <c r="N4362" s="7" t="str">
        <f>IF(VLOOKUP(D4362,'Resources Final'!A:F,6,FALSE)=0,"",VLOOKUP(D4362,'Resources Final'!A:F,6,FALSE))</f>
        <v/>
      </c>
      <c r="O4362" s="3" t="str">
        <f>IF(VLOOKUP(D4362,'Resources Final'!A:G,7,FALSE)=0,"",VLOOKUP(D4362,'Resources Final'!A:G,7,FALSE))</f>
        <v/>
      </c>
    </row>
    <row r="4363" spans="1:15" x14ac:dyDescent="0.2">
      <c r="A4363" s="11">
        <v>990</v>
      </c>
      <c r="B4363" s="11" t="str">
        <f t="shared" si="79"/>
        <v>Charles G. Koch Charitable Foundation_Coastal Educational Foundation20186000</v>
      </c>
      <c r="C4363" s="11" t="s">
        <v>19</v>
      </c>
      <c r="D4363" s="11" t="s">
        <v>4290</v>
      </c>
      <c r="E4363" s="11" t="s">
        <v>4290</v>
      </c>
      <c r="F4363" s="4">
        <v>6000</v>
      </c>
      <c r="G4363" s="11">
        <v>2018</v>
      </c>
      <c r="H4363" s="11" t="s">
        <v>21</v>
      </c>
      <c r="I4363" s="12"/>
      <c r="J4363">
        <v>63</v>
      </c>
      <c r="K4363" s="3" t="str">
        <f>IF(VLOOKUP(D4363,'Resources Final'!A:C,3,FALSE)=0,"",VLOOKUP(D4363,'Resources Final'!A:C,3,FALSE))</f>
        <v/>
      </c>
      <c r="L4363" s="3" t="str">
        <f>IF(VLOOKUP(D4363,'Resources Final'!A:D,4,FALSE)=0,"",VLOOKUP(D4363,'Resources Final'!A:D,4,FALSE))</f>
        <v/>
      </c>
      <c r="M4363" s="3" t="str">
        <f>IF(VLOOKUP(D4363,'Resources Final'!A:E,5,FALSE)=0,"",VLOOKUP(D4363,'Resources Final'!A:E,5,FALSE))</f>
        <v/>
      </c>
      <c r="N4363" s="7" t="str">
        <f>IF(VLOOKUP(D4363,'Resources Final'!A:F,6,FALSE)=0,"",VLOOKUP(D4363,'Resources Final'!A:F,6,FALSE))</f>
        <v/>
      </c>
      <c r="O4363" s="3" t="str">
        <f>IF(VLOOKUP(D4363,'Resources Final'!A:G,7,FALSE)=0,"",VLOOKUP(D4363,'Resources Final'!A:G,7,FALSE))</f>
        <v/>
      </c>
    </row>
    <row r="4364" spans="1:15" x14ac:dyDescent="0.2">
      <c r="A4364" s="11">
        <v>990</v>
      </c>
      <c r="B4364" s="11" t="str">
        <f t="shared" si="79"/>
        <v>Charles G. Koch Charitable Foundation_Dawson20183825</v>
      </c>
      <c r="C4364" s="11" t="s">
        <v>19</v>
      </c>
      <c r="D4364" s="11" t="s">
        <v>4291</v>
      </c>
      <c r="E4364" s="11" t="s">
        <v>4291</v>
      </c>
      <c r="F4364" s="4">
        <v>3825</v>
      </c>
      <c r="G4364" s="11">
        <v>2018</v>
      </c>
      <c r="H4364" s="11" t="s">
        <v>21</v>
      </c>
      <c r="I4364" s="12" t="s">
        <v>4162</v>
      </c>
      <c r="J4364">
        <v>64</v>
      </c>
      <c r="K4364" s="3" t="str">
        <f>IF(VLOOKUP(D4364,'Resources Final'!A:C,3,FALSE)=0,"",VLOOKUP(D4364,'Resources Final'!A:C,3,FALSE))</f>
        <v>Y</v>
      </c>
      <c r="L4364" s="3" t="str">
        <f>IF(VLOOKUP(D4364,'Resources Final'!A:D,4,FALSE)=0,"",VLOOKUP(D4364,'Resources Final'!A:D,4,FALSE))</f>
        <v/>
      </c>
      <c r="M4364" s="3" t="str">
        <f>IF(VLOOKUP(D4364,'Resources Final'!A:E,5,FALSE)=0,"",VLOOKUP(D4364,'Resources Final'!A:E,5,FALSE))</f>
        <v/>
      </c>
      <c r="N4364" s="7" t="str">
        <f>IF(VLOOKUP(D4364,'Resources Final'!A:F,6,FALSE)=0,"",VLOOKUP(D4364,'Resources Final'!A:F,6,FALSE))</f>
        <v/>
      </c>
      <c r="O4364" s="3" t="str">
        <f>IF(VLOOKUP(D4364,'Resources Final'!A:G,7,FALSE)=0,"",VLOOKUP(D4364,'Resources Final'!A:G,7,FALSE))</f>
        <v/>
      </c>
    </row>
    <row r="4365" spans="1:15" x14ac:dyDescent="0.2">
      <c r="A4365" s="11">
        <v>990</v>
      </c>
      <c r="B4365" s="11" t="str">
        <f t="shared" si="79"/>
        <v>Charles G. Koch Charitable Foundation_Bolger20183150</v>
      </c>
      <c r="C4365" s="11" t="s">
        <v>19</v>
      </c>
      <c r="D4365" s="11" t="s">
        <v>4292</v>
      </c>
      <c r="E4365" s="11" t="s">
        <v>4292</v>
      </c>
      <c r="F4365" s="4">
        <v>3150</v>
      </c>
      <c r="G4365" s="11">
        <v>2018</v>
      </c>
      <c r="H4365" s="11" t="s">
        <v>21</v>
      </c>
      <c r="I4365" s="12" t="s">
        <v>4162</v>
      </c>
      <c r="J4365">
        <v>65</v>
      </c>
      <c r="K4365" s="3" t="str">
        <f>IF(VLOOKUP(D4365,'Resources Final'!A:C,3,FALSE)=0,"",VLOOKUP(D4365,'Resources Final'!A:C,3,FALSE))</f>
        <v>Y</v>
      </c>
      <c r="L4365" s="3" t="str">
        <f>IF(VLOOKUP(D4365,'Resources Final'!A:D,4,FALSE)=0,"",VLOOKUP(D4365,'Resources Final'!A:D,4,FALSE))</f>
        <v/>
      </c>
      <c r="M4365" s="3" t="str">
        <f>IF(VLOOKUP(D4365,'Resources Final'!A:E,5,FALSE)=0,"",VLOOKUP(D4365,'Resources Final'!A:E,5,FALSE))</f>
        <v/>
      </c>
      <c r="N4365" s="7" t="str">
        <f>IF(VLOOKUP(D4365,'Resources Final'!A:F,6,FALSE)=0,"",VLOOKUP(D4365,'Resources Final'!A:F,6,FALSE))</f>
        <v/>
      </c>
      <c r="O4365" s="3" t="str">
        <f>IF(VLOOKUP(D4365,'Resources Final'!A:G,7,FALSE)=0,"",VLOOKUP(D4365,'Resources Final'!A:G,7,FALSE))</f>
        <v/>
      </c>
    </row>
    <row r="4366" spans="1:15" x14ac:dyDescent="0.2">
      <c r="A4366" s="11">
        <v>990</v>
      </c>
      <c r="B4366" s="11" t="str">
        <f t="shared" si="79"/>
        <v>Charles G. Koch Charitable Foundation_Mount Holyoke College20186230</v>
      </c>
      <c r="C4366" s="11" t="s">
        <v>19</v>
      </c>
      <c r="D4366" s="11" t="s">
        <v>2545</v>
      </c>
      <c r="E4366" s="11" t="s">
        <v>2545</v>
      </c>
      <c r="F4366" s="4">
        <v>6230</v>
      </c>
      <c r="G4366" s="11">
        <v>2018</v>
      </c>
      <c r="H4366" s="11" t="s">
        <v>21</v>
      </c>
      <c r="I4366" s="12"/>
      <c r="J4366">
        <v>66</v>
      </c>
      <c r="K4366" s="3" t="str">
        <f>IF(VLOOKUP(D4366,'Resources Final'!A:C,3,FALSE)=0,"",VLOOKUP(D4366,'Resources Final'!A:C,3,FALSE))</f>
        <v/>
      </c>
      <c r="L4366" s="3" t="str">
        <f>IF(VLOOKUP(D4366,'Resources Final'!A:D,4,FALSE)=0,"",VLOOKUP(D4366,'Resources Final'!A:D,4,FALSE))</f>
        <v>Y</v>
      </c>
      <c r="M4366" s="3" t="str">
        <f>IF(VLOOKUP(D4366,'Resources Final'!A:E,5,FALSE)=0,"",VLOOKUP(D4366,'Resources Final'!A:E,5,FALSE))</f>
        <v/>
      </c>
      <c r="N4366" s="7" t="str">
        <f>IF(VLOOKUP(D4366,'Resources Final'!A:F,6,FALSE)=0,"",VLOOKUP(D4366,'Resources Final'!A:F,6,FALSE))</f>
        <v/>
      </c>
      <c r="O4366" s="3" t="str">
        <f>IF(VLOOKUP(D4366,'Resources Final'!A:G,7,FALSE)=0,"",VLOOKUP(D4366,'Resources Final'!A:G,7,FALSE))</f>
        <v/>
      </c>
    </row>
    <row r="4367" spans="1:15" x14ac:dyDescent="0.2">
      <c r="A4367" s="11">
        <v>990</v>
      </c>
      <c r="B4367" s="11" t="str">
        <f t="shared" si="79"/>
        <v>Charles G. Koch Charitable Foundation_Rodgers20183150</v>
      </c>
      <c r="C4367" s="11" t="s">
        <v>19</v>
      </c>
      <c r="D4367" s="11" t="s">
        <v>4293</v>
      </c>
      <c r="E4367" s="11" t="s">
        <v>4293</v>
      </c>
      <c r="F4367" s="4">
        <v>3150</v>
      </c>
      <c r="G4367" s="11">
        <v>2018</v>
      </c>
      <c r="H4367" s="11" t="s">
        <v>21</v>
      </c>
      <c r="I4367" s="12" t="s">
        <v>4162</v>
      </c>
      <c r="J4367">
        <v>67</v>
      </c>
      <c r="K4367" s="3" t="str">
        <f>IF(VLOOKUP(D4367,'Resources Final'!A:C,3,FALSE)=0,"",VLOOKUP(D4367,'Resources Final'!A:C,3,FALSE))</f>
        <v>Y</v>
      </c>
      <c r="L4367" s="3" t="str">
        <f>IF(VLOOKUP(D4367,'Resources Final'!A:D,4,FALSE)=0,"",VLOOKUP(D4367,'Resources Final'!A:D,4,FALSE))</f>
        <v/>
      </c>
      <c r="M4367" s="3" t="str">
        <f>IF(VLOOKUP(D4367,'Resources Final'!A:E,5,FALSE)=0,"",VLOOKUP(D4367,'Resources Final'!A:E,5,FALSE))</f>
        <v/>
      </c>
      <c r="N4367" s="7" t="str">
        <f>IF(VLOOKUP(D4367,'Resources Final'!A:F,6,FALSE)=0,"",VLOOKUP(D4367,'Resources Final'!A:F,6,FALSE))</f>
        <v/>
      </c>
      <c r="O4367" s="3" t="str">
        <f>IF(VLOOKUP(D4367,'Resources Final'!A:G,7,FALSE)=0,"",VLOOKUP(D4367,'Resources Final'!A:G,7,FALSE))</f>
        <v/>
      </c>
    </row>
    <row r="4368" spans="1:15" x14ac:dyDescent="0.2">
      <c r="A4368" s="11">
        <v>990</v>
      </c>
      <c r="B4368" s="11" t="str">
        <f t="shared" si="79"/>
        <v>Charles G. Koch Charitable Foundation_University of Arizona2018230500</v>
      </c>
      <c r="C4368" s="11" t="s">
        <v>19</v>
      </c>
      <c r="D4368" s="11" t="s">
        <v>3731</v>
      </c>
      <c r="E4368" s="11" t="s">
        <v>3731</v>
      </c>
      <c r="F4368" s="4">
        <v>230500</v>
      </c>
      <c r="G4368" s="11">
        <v>2018</v>
      </c>
      <c r="H4368" s="11" t="s">
        <v>21</v>
      </c>
      <c r="I4368" s="12"/>
      <c r="J4368">
        <v>68</v>
      </c>
      <c r="K4368" s="3" t="str">
        <f>IF(VLOOKUP(D4368,'Resources Final'!A:C,3,FALSE)=0,"",VLOOKUP(D4368,'Resources Final'!A:C,3,FALSE))</f>
        <v/>
      </c>
      <c r="L4368" s="3" t="str">
        <f>IF(VLOOKUP(D4368,'Resources Final'!A:D,4,FALSE)=0,"",VLOOKUP(D4368,'Resources Final'!A:D,4,FALSE))</f>
        <v>Y</v>
      </c>
      <c r="M4368" s="3" t="str">
        <f>IF(VLOOKUP(D4368,'Resources Final'!A:E,5,FALSE)=0,"",VLOOKUP(D4368,'Resources Final'!A:E,5,FALSE))</f>
        <v/>
      </c>
      <c r="N4368" s="7" t="str">
        <f>IF(VLOOKUP(D4368,'Resources Final'!A:F,6,FALSE)=0,"",VLOOKUP(D4368,'Resources Final'!A:F,6,FALSE))</f>
        <v/>
      </c>
      <c r="O4368" s="3" t="str">
        <f>IF(VLOOKUP(D4368,'Resources Final'!A:G,7,FALSE)=0,"",VLOOKUP(D4368,'Resources Final'!A:G,7,FALSE))</f>
        <v/>
      </c>
    </row>
    <row r="4369" spans="1:15" x14ac:dyDescent="0.2">
      <c r="A4369" s="11">
        <v>990</v>
      </c>
      <c r="B4369" s="11" t="str">
        <f t="shared" si="79"/>
        <v>Charles G. Koch Charitable Foundation_Foundation for Constitutional Government201825000</v>
      </c>
      <c r="C4369" s="11" t="s">
        <v>19</v>
      </c>
      <c r="D4369" s="11" t="s">
        <v>1253</v>
      </c>
      <c r="E4369" s="11" t="s">
        <v>1253</v>
      </c>
      <c r="F4369" s="4">
        <v>25000</v>
      </c>
      <c r="G4369" s="11">
        <v>2018</v>
      </c>
      <c r="H4369" s="11" t="s">
        <v>21</v>
      </c>
      <c r="I4369" s="12"/>
      <c r="J4369">
        <v>69</v>
      </c>
      <c r="K4369" s="3" t="str">
        <f>IF(VLOOKUP(D4369,'Resources Final'!A:C,3,FALSE)=0,"",VLOOKUP(D4369,'Resources Final'!A:C,3,FALSE))</f>
        <v/>
      </c>
      <c r="L4369" s="3" t="str">
        <f>IF(VLOOKUP(D4369,'Resources Final'!A:D,4,FALSE)=0,"",VLOOKUP(D4369,'Resources Final'!A:D,4,FALSE))</f>
        <v/>
      </c>
      <c r="M4369" s="3" t="str">
        <f>IF(VLOOKUP(D4369,'Resources Final'!A:E,5,FALSE)=0,"",VLOOKUP(D4369,'Resources Final'!A:E,5,FALSE))</f>
        <v/>
      </c>
      <c r="N4369" s="7" t="str">
        <f>IF(VLOOKUP(D4369,'Resources Final'!A:F,6,FALSE)=0,"",VLOOKUP(D4369,'Resources Final'!A:F,6,FALSE))</f>
        <v>https://www.sourcewatch.org/index.php/Fund_for_Constitutional_Government</v>
      </c>
      <c r="O4369" s="3" t="str">
        <f>IF(VLOOKUP(D4369,'Resources Final'!A:G,7,FALSE)=0,"",VLOOKUP(D4369,'Resources Final'!A:G,7,FALSE))</f>
        <v>Sourcewatch</v>
      </c>
    </row>
    <row r="4370" spans="1:15" x14ac:dyDescent="0.2">
      <c r="A4370" s="11">
        <v>990</v>
      </c>
      <c r="B4370" s="11" t="str">
        <f t="shared" si="79"/>
        <v>Charles G. Koch Charitable Foundation_Property and Environment Research Center201850000</v>
      </c>
      <c r="C4370" s="11" t="s">
        <v>19</v>
      </c>
      <c r="D4370" s="11" t="s">
        <v>2877</v>
      </c>
      <c r="E4370" s="11" t="s">
        <v>2877</v>
      </c>
      <c r="F4370" s="4">
        <v>50000</v>
      </c>
      <c r="G4370" s="11">
        <v>2018</v>
      </c>
      <c r="H4370" s="11" t="s">
        <v>21</v>
      </c>
      <c r="I4370" s="12"/>
      <c r="J4370">
        <v>70</v>
      </c>
      <c r="K4370" s="3" t="str">
        <f>IF(VLOOKUP(D4370,'Resources Final'!A:C,3,FALSE)=0,"",VLOOKUP(D4370,'Resources Final'!A:C,3,FALSE))</f>
        <v/>
      </c>
      <c r="L4370" s="3" t="str">
        <f>IF(VLOOKUP(D4370,'Resources Final'!A:D,4,FALSE)=0,"",VLOOKUP(D4370,'Resources Final'!A:D,4,FALSE))</f>
        <v/>
      </c>
      <c r="M4370" s="3" t="str">
        <f>IF(VLOOKUP(D4370,'Resources Final'!A:E,5,FALSE)=0,"",VLOOKUP(D4370,'Resources Final'!A:E,5,FALSE))</f>
        <v/>
      </c>
      <c r="N4370" s="7" t="str">
        <f>IF(VLOOKUP(D4370,'Resources Final'!A:F,6,FALSE)=0,"",VLOOKUP(D4370,'Resources Final'!A:F,6,FALSE))</f>
        <v>https://www.desmogblog.com/property-and-environment-research-center</v>
      </c>
      <c r="O4370" s="3" t="str">
        <f>IF(VLOOKUP(D4370,'Resources Final'!A:G,7,FALSE)=0,"",VLOOKUP(D4370,'Resources Final'!A:G,7,FALSE))</f>
        <v>Desmog</v>
      </c>
    </row>
    <row r="4371" spans="1:15" x14ac:dyDescent="0.2">
      <c r="A4371" s="11">
        <v>990</v>
      </c>
      <c r="B4371" s="11" t="str">
        <f t="shared" si="79"/>
        <v>Charles G. Koch Charitable Foundation_Pugliano20183825</v>
      </c>
      <c r="C4371" s="11" t="s">
        <v>19</v>
      </c>
      <c r="D4371" s="11" t="s">
        <v>4294</v>
      </c>
      <c r="E4371" s="11" t="s">
        <v>4294</v>
      </c>
      <c r="F4371" s="4">
        <v>3825</v>
      </c>
      <c r="G4371" s="11">
        <v>2018</v>
      </c>
      <c r="H4371" s="11" t="s">
        <v>21</v>
      </c>
      <c r="I4371" s="12" t="s">
        <v>4162</v>
      </c>
      <c r="J4371">
        <v>71</v>
      </c>
      <c r="K4371" s="3" t="str">
        <f>IF(VLOOKUP(D4371,'Resources Final'!A:C,3,FALSE)=0,"",VLOOKUP(D4371,'Resources Final'!A:C,3,FALSE))</f>
        <v>Y</v>
      </c>
      <c r="L4371" s="3" t="str">
        <f>IF(VLOOKUP(D4371,'Resources Final'!A:D,4,FALSE)=0,"",VLOOKUP(D4371,'Resources Final'!A:D,4,FALSE))</f>
        <v/>
      </c>
      <c r="M4371" s="3" t="str">
        <f>IF(VLOOKUP(D4371,'Resources Final'!A:E,5,FALSE)=0,"",VLOOKUP(D4371,'Resources Final'!A:E,5,FALSE))</f>
        <v/>
      </c>
      <c r="N4371" s="7" t="str">
        <f>IF(VLOOKUP(D4371,'Resources Final'!A:F,6,FALSE)=0,"",VLOOKUP(D4371,'Resources Final'!A:F,6,FALSE))</f>
        <v/>
      </c>
      <c r="O4371" s="3" t="str">
        <f>IF(VLOOKUP(D4371,'Resources Final'!A:G,7,FALSE)=0,"",VLOOKUP(D4371,'Resources Final'!A:G,7,FALSE))</f>
        <v/>
      </c>
    </row>
    <row r="4372" spans="1:15" x14ac:dyDescent="0.2">
      <c r="A4372" s="11">
        <v>990</v>
      </c>
      <c r="B4372" s="11" t="str">
        <f t="shared" si="79"/>
        <v>Charles G. Koch Charitable Foundation_Chapman University201825000</v>
      </c>
      <c r="C4372" s="11" t="s">
        <v>19</v>
      </c>
      <c r="D4372" s="11" t="s">
        <v>698</v>
      </c>
      <c r="E4372" s="11" t="s">
        <v>698</v>
      </c>
      <c r="F4372" s="4">
        <v>25000</v>
      </c>
      <c r="G4372" s="11">
        <v>2018</v>
      </c>
      <c r="H4372" s="11" t="s">
        <v>21</v>
      </c>
      <c r="I4372" s="12"/>
      <c r="J4372">
        <v>72</v>
      </c>
      <c r="K4372" s="3" t="str">
        <f>IF(VLOOKUP(D4372,'Resources Final'!A:C,3,FALSE)=0,"",VLOOKUP(D4372,'Resources Final'!A:C,3,FALSE))</f>
        <v/>
      </c>
      <c r="L4372" s="3" t="str">
        <f>IF(VLOOKUP(D4372,'Resources Final'!A:D,4,FALSE)=0,"",VLOOKUP(D4372,'Resources Final'!A:D,4,FALSE))</f>
        <v>Y</v>
      </c>
      <c r="M4372" s="3" t="str">
        <f>IF(VLOOKUP(D4372,'Resources Final'!A:E,5,FALSE)=0,"",VLOOKUP(D4372,'Resources Final'!A:E,5,FALSE))</f>
        <v/>
      </c>
      <c r="N4372" s="7" t="str">
        <f>IF(VLOOKUP(D4372,'Resources Final'!A:F,6,FALSE)=0,"",VLOOKUP(D4372,'Resources Final'!A:F,6,FALSE))</f>
        <v/>
      </c>
      <c r="O4372" s="3" t="str">
        <f>IF(VLOOKUP(D4372,'Resources Final'!A:G,7,FALSE)=0,"",VLOOKUP(D4372,'Resources Final'!A:G,7,FALSE))</f>
        <v/>
      </c>
    </row>
    <row r="4373" spans="1:15" x14ac:dyDescent="0.2">
      <c r="A4373" s="11">
        <v>990</v>
      </c>
      <c r="B4373" s="11" t="str">
        <f t="shared" si="79"/>
        <v>Charles G. Koch Charitable Foundation_Pohida201814157</v>
      </c>
      <c r="C4373" s="11" t="s">
        <v>19</v>
      </c>
      <c r="D4373" s="11" t="s">
        <v>4295</v>
      </c>
      <c r="E4373" s="11" t="s">
        <v>4295</v>
      </c>
      <c r="F4373" s="4">
        <v>14157</v>
      </c>
      <c r="G4373" s="11">
        <v>2018</v>
      </c>
      <c r="H4373" s="11" t="s">
        <v>21</v>
      </c>
      <c r="I4373" s="12" t="s">
        <v>4162</v>
      </c>
      <c r="J4373">
        <v>73</v>
      </c>
      <c r="K4373" s="3" t="str">
        <f>IF(VLOOKUP(D4373,'Resources Final'!A:C,3,FALSE)=0,"",VLOOKUP(D4373,'Resources Final'!A:C,3,FALSE))</f>
        <v>Y</v>
      </c>
      <c r="L4373" s="3" t="str">
        <f>IF(VLOOKUP(D4373,'Resources Final'!A:D,4,FALSE)=0,"",VLOOKUP(D4373,'Resources Final'!A:D,4,FALSE))</f>
        <v/>
      </c>
      <c r="M4373" s="3" t="str">
        <f>IF(VLOOKUP(D4373,'Resources Final'!A:E,5,FALSE)=0,"",VLOOKUP(D4373,'Resources Final'!A:E,5,FALSE))</f>
        <v/>
      </c>
      <c r="N4373" s="7" t="str">
        <f>IF(VLOOKUP(D4373,'Resources Final'!A:F,6,FALSE)=0,"",VLOOKUP(D4373,'Resources Final'!A:F,6,FALSE))</f>
        <v/>
      </c>
      <c r="O4373" s="3" t="str">
        <f>IF(VLOOKUP(D4373,'Resources Final'!A:G,7,FALSE)=0,"",VLOOKUP(D4373,'Resources Final'!A:G,7,FALSE))</f>
        <v/>
      </c>
    </row>
    <row r="4374" spans="1:15" x14ac:dyDescent="0.2">
      <c r="A4374" s="11">
        <v>990</v>
      </c>
      <c r="B4374" s="11" t="str">
        <f t="shared" si="79"/>
        <v>Charles G. Koch Charitable Foundation_University of North Carolina - Pembroke201812000</v>
      </c>
      <c r="C4374" s="11" t="s">
        <v>19</v>
      </c>
      <c r="D4374" s="11" t="s">
        <v>3806</v>
      </c>
      <c r="E4374" s="11" t="s">
        <v>3802</v>
      </c>
      <c r="F4374" s="4">
        <v>12000</v>
      </c>
      <c r="G4374" s="11">
        <v>2018</v>
      </c>
      <c r="H4374" s="11" t="s">
        <v>21</v>
      </c>
      <c r="I4374" s="12"/>
      <c r="J4374">
        <v>74</v>
      </c>
      <c r="K4374" s="3" t="str">
        <f>IF(VLOOKUP(D4374,'Resources Final'!A:C,3,FALSE)=0,"",VLOOKUP(D4374,'Resources Final'!A:C,3,FALSE))</f>
        <v/>
      </c>
      <c r="L4374" s="3" t="str">
        <f>IF(VLOOKUP(D4374,'Resources Final'!A:D,4,FALSE)=0,"",VLOOKUP(D4374,'Resources Final'!A:D,4,FALSE))</f>
        <v>Y</v>
      </c>
      <c r="M4374" s="3" t="str">
        <f>IF(VLOOKUP(D4374,'Resources Final'!A:E,5,FALSE)=0,"",VLOOKUP(D4374,'Resources Final'!A:E,5,FALSE))</f>
        <v/>
      </c>
      <c r="N4374" s="7" t="str">
        <f>IF(VLOOKUP(D4374,'Resources Final'!A:F,6,FALSE)=0,"",VLOOKUP(D4374,'Resources Final'!A:F,6,FALSE))</f>
        <v/>
      </c>
      <c r="O4374" s="3" t="str">
        <f>IF(VLOOKUP(D4374,'Resources Final'!A:G,7,FALSE)=0,"",VLOOKUP(D4374,'Resources Final'!A:G,7,FALSE))</f>
        <v/>
      </c>
    </row>
    <row r="4375" spans="1:15" x14ac:dyDescent="0.2">
      <c r="A4375" s="11">
        <v>990</v>
      </c>
      <c r="B4375" s="11" t="str">
        <f t="shared" si="79"/>
        <v>Charles G. Koch Charitable Foundation_Legatum Institute Foundation201877000</v>
      </c>
      <c r="C4375" s="11" t="s">
        <v>19</v>
      </c>
      <c r="D4375" s="11" t="s">
        <v>4296</v>
      </c>
      <c r="E4375" s="11" t="s">
        <v>4345</v>
      </c>
      <c r="F4375" s="4">
        <v>77000</v>
      </c>
      <c r="G4375" s="11">
        <v>2018</v>
      </c>
      <c r="H4375" s="11" t="s">
        <v>21</v>
      </c>
      <c r="I4375" s="12"/>
      <c r="J4375">
        <v>75</v>
      </c>
      <c r="K4375" s="3" t="str">
        <f>IF(VLOOKUP(D4375,'Resources Final'!A:C,3,FALSE)=0,"",VLOOKUP(D4375,'Resources Final'!A:C,3,FALSE))</f>
        <v/>
      </c>
      <c r="L4375" s="3" t="str">
        <f>IF(VLOOKUP(D4375,'Resources Final'!A:D,4,FALSE)=0,"",VLOOKUP(D4375,'Resources Final'!A:D,4,FALSE))</f>
        <v/>
      </c>
      <c r="M4375" s="3" t="str">
        <f>IF(VLOOKUP(D4375,'Resources Final'!A:E,5,FALSE)=0,"",VLOOKUP(D4375,'Resources Final'!A:E,5,FALSE))</f>
        <v/>
      </c>
      <c r="N4375" s="7" t="str">
        <f>IF(VLOOKUP(D4375,'Resources Final'!A:F,6,FALSE)=0,"",VLOOKUP(D4375,'Resources Final'!A:F,6,FALSE))</f>
        <v>https://www.desmogblog.com/legatum-institute</v>
      </c>
      <c r="O4375" s="3" t="str">
        <f>IF(VLOOKUP(D4375,'Resources Final'!A:G,7,FALSE)=0,"",VLOOKUP(D4375,'Resources Final'!A:G,7,FALSE))</f>
        <v>Desmog</v>
      </c>
    </row>
    <row r="4376" spans="1:15" x14ac:dyDescent="0.2">
      <c r="A4376" s="11">
        <v>990</v>
      </c>
      <c r="B4376" s="11" t="str">
        <f t="shared" si="79"/>
        <v>Charles G. Koch Charitable Foundation_President and Fellows of Harvard College201855000</v>
      </c>
      <c r="C4376" s="11" t="s">
        <v>19</v>
      </c>
      <c r="D4376" s="11" t="s">
        <v>2896</v>
      </c>
      <c r="E4376" s="11" t="s">
        <v>2897</v>
      </c>
      <c r="F4376" s="4">
        <v>55000</v>
      </c>
      <c r="G4376" s="11">
        <v>2018</v>
      </c>
      <c r="H4376" s="11" t="s">
        <v>21</v>
      </c>
      <c r="I4376" s="12"/>
      <c r="J4376">
        <v>76</v>
      </c>
      <c r="K4376" s="3" t="str">
        <f>IF(VLOOKUP(D4376,'Resources Final'!A:C,3,FALSE)=0,"",VLOOKUP(D4376,'Resources Final'!A:C,3,FALSE))</f>
        <v/>
      </c>
      <c r="L4376" s="3" t="str">
        <f>IF(VLOOKUP(D4376,'Resources Final'!A:D,4,FALSE)=0,"",VLOOKUP(D4376,'Resources Final'!A:D,4,FALSE))</f>
        <v>Y</v>
      </c>
      <c r="M4376" s="3" t="str">
        <f>IF(VLOOKUP(D4376,'Resources Final'!A:E,5,FALSE)=0,"",VLOOKUP(D4376,'Resources Final'!A:E,5,FALSE))</f>
        <v/>
      </c>
      <c r="N4376" s="7" t="str">
        <f>IF(VLOOKUP(D4376,'Resources Final'!A:F,6,FALSE)=0,"",VLOOKUP(D4376,'Resources Final'!A:F,6,FALSE))</f>
        <v/>
      </c>
      <c r="O4376" s="3" t="str">
        <f>IF(VLOOKUP(D4376,'Resources Final'!A:G,7,FALSE)=0,"",VLOOKUP(D4376,'Resources Final'!A:G,7,FALSE))</f>
        <v/>
      </c>
    </row>
    <row r="4377" spans="1:15" x14ac:dyDescent="0.2">
      <c r="A4377" s="11">
        <v>990</v>
      </c>
      <c r="B4377" s="11" t="str">
        <f t="shared" si="79"/>
        <v>Charles G. Koch Charitable Foundation_Center for Independent Thought201850000</v>
      </c>
      <c r="C4377" s="11" t="s">
        <v>19</v>
      </c>
      <c r="D4377" s="11" t="s">
        <v>660</v>
      </c>
      <c r="E4377" s="11" t="s">
        <v>660</v>
      </c>
      <c r="F4377" s="4">
        <v>50000</v>
      </c>
      <c r="G4377" s="11">
        <v>2018</v>
      </c>
      <c r="H4377" s="11" t="s">
        <v>21</v>
      </c>
      <c r="I4377" s="12"/>
      <c r="J4377">
        <v>77</v>
      </c>
      <c r="K4377" s="3" t="str">
        <f>IF(VLOOKUP(D4377,'Resources Final'!A:C,3,FALSE)=0,"",VLOOKUP(D4377,'Resources Final'!A:C,3,FALSE))</f>
        <v/>
      </c>
      <c r="L4377" s="3" t="str">
        <f>IF(VLOOKUP(D4377,'Resources Final'!A:D,4,FALSE)=0,"",VLOOKUP(D4377,'Resources Final'!A:D,4,FALSE))</f>
        <v/>
      </c>
      <c r="M4377" s="3" t="str">
        <f>IF(VLOOKUP(D4377,'Resources Final'!A:E,5,FALSE)=0,"",VLOOKUP(D4377,'Resources Final'!A:E,5,FALSE))</f>
        <v/>
      </c>
      <c r="N4377" s="7" t="str">
        <f>IF(VLOOKUP(D4377,'Resources Final'!A:F,6,FALSE)=0,"",VLOOKUP(D4377,'Resources Final'!A:F,6,FALSE))</f>
        <v>https://www.desmogblog.com/john-stossel</v>
      </c>
      <c r="O4377" s="3" t="str">
        <f>IF(VLOOKUP(D4377,'Resources Final'!A:G,7,FALSE)=0,"",VLOOKUP(D4377,'Resources Final'!A:G,7,FALSE))</f>
        <v>Desmog</v>
      </c>
    </row>
    <row r="4378" spans="1:15" x14ac:dyDescent="0.2">
      <c r="A4378" s="11">
        <v>990</v>
      </c>
      <c r="B4378" s="11" t="str">
        <f t="shared" si="79"/>
        <v>Charles G. Koch Charitable Foundation_National Foundation for American Policy201812500</v>
      </c>
      <c r="C4378" s="11" t="s">
        <v>19</v>
      </c>
      <c r="D4378" s="11" t="s">
        <v>4297</v>
      </c>
      <c r="E4378" s="11" t="s">
        <v>4297</v>
      </c>
      <c r="F4378" s="4">
        <v>12500</v>
      </c>
      <c r="G4378" s="11">
        <v>2018</v>
      </c>
      <c r="H4378" s="11" t="s">
        <v>21</v>
      </c>
      <c r="I4378" s="12"/>
      <c r="J4378">
        <v>78</v>
      </c>
      <c r="K4378" s="3" t="str">
        <f>IF(VLOOKUP(D4378,'Resources Final'!A:C,3,FALSE)=0,"",VLOOKUP(D4378,'Resources Final'!A:C,3,FALSE))</f>
        <v/>
      </c>
      <c r="L4378" s="3" t="str">
        <f>IF(VLOOKUP(D4378,'Resources Final'!A:D,4,FALSE)=0,"",VLOOKUP(D4378,'Resources Final'!A:D,4,FALSE))</f>
        <v/>
      </c>
      <c r="M4378" s="3" t="str">
        <f>IF(VLOOKUP(D4378,'Resources Final'!A:E,5,FALSE)=0,"",VLOOKUP(D4378,'Resources Final'!A:E,5,FALSE))</f>
        <v/>
      </c>
      <c r="N4378" s="7" t="str">
        <f>IF(VLOOKUP(D4378,'Resources Final'!A:F,6,FALSE)=0,"",VLOOKUP(D4378,'Resources Final'!A:F,6,FALSE))</f>
        <v>https://www.sourcewatch.org/index.php/National_Foundation_for_American_Policy</v>
      </c>
      <c r="O4378" s="3" t="str">
        <f>IF(VLOOKUP(D4378,'Resources Final'!A:G,7,FALSE)=0,"",VLOOKUP(D4378,'Resources Final'!A:G,7,FALSE))</f>
        <v>Sourcewatch</v>
      </c>
    </row>
    <row r="4379" spans="1:15" x14ac:dyDescent="0.2">
      <c r="A4379" s="11">
        <v>990</v>
      </c>
      <c r="B4379" s="11" t="str">
        <f t="shared" si="79"/>
        <v>Charles G. Koch Charitable Foundation_O'Mara20184250</v>
      </c>
      <c r="C4379" s="11" t="s">
        <v>19</v>
      </c>
      <c r="D4379" s="11" t="s">
        <v>4298</v>
      </c>
      <c r="E4379" s="11" t="s">
        <v>4298</v>
      </c>
      <c r="F4379" s="4">
        <v>4250</v>
      </c>
      <c r="G4379" s="11">
        <v>2018</v>
      </c>
      <c r="H4379" s="11" t="s">
        <v>21</v>
      </c>
      <c r="I4379" s="12" t="s">
        <v>4162</v>
      </c>
      <c r="J4379">
        <v>79</v>
      </c>
      <c r="K4379" s="3" t="str">
        <f>IF(VLOOKUP(D4379,'Resources Final'!A:C,3,FALSE)=0,"",VLOOKUP(D4379,'Resources Final'!A:C,3,FALSE))</f>
        <v>Y</v>
      </c>
      <c r="L4379" s="3" t="str">
        <f>IF(VLOOKUP(D4379,'Resources Final'!A:D,4,FALSE)=0,"",VLOOKUP(D4379,'Resources Final'!A:D,4,FALSE))</f>
        <v/>
      </c>
      <c r="M4379" s="3" t="str">
        <f>IF(VLOOKUP(D4379,'Resources Final'!A:E,5,FALSE)=0,"",VLOOKUP(D4379,'Resources Final'!A:E,5,FALSE))</f>
        <v/>
      </c>
      <c r="N4379" s="7" t="str">
        <f>IF(VLOOKUP(D4379,'Resources Final'!A:F,6,FALSE)=0,"",VLOOKUP(D4379,'Resources Final'!A:F,6,FALSE))</f>
        <v/>
      </c>
      <c r="O4379" s="3" t="str">
        <f>IF(VLOOKUP(D4379,'Resources Final'!A:G,7,FALSE)=0,"",VLOOKUP(D4379,'Resources Final'!A:G,7,FALSE))</f>
        <v/>
      </c>
    </row>
    <row r="4380" spans="1:15" x14ac:dyDescent="0.2">
      <c r="A4380" s="11">
        <v>990</v>
      </c>
      <c r="B4380" s="11" t="str">
        <f t="shared" si="79"/>
        <v>Charles G. Koch Charitable Foundation_Stillman20183625</v>
      </c>
      <c r="C4380" s="11" t="s">
        <v>19</v>
      </c>
      <c r="D4380" s="11" t="s">
        <v>3448</v>
      </c>
      <c r="E4380" s="11" t="s">
        <v>3448</v>
      </c>
      <c r="F4380" s="4">
        <v>3625</v>
      </c>
      <c r="G4380" s="11">
        <v>2018</v>
      </c>
      <c r="H4380" s="11" t="s">
        <v>21</v>
      </c>
      <c r="I4380" s="12" t="s">
        <v>4162</v>
      </c>
      <c r="J4380">
        <v>80</v>
      </c>
      <c r="K4380" s="3" t="str">
        <f>IF(VLOOKUP(D4380,'Resources Final'!A:C,3,FALSE)=0,"",VLOOKUP(D4380,'Resources Final'!A:C,3,FALSE))</f>
        <v>Y</v>
      </c>
      <c r="L4380" s="3" t="str">
        <f>IF(VLOOKUP(D4380,'Resources Final'!A:D,4,FALSE)=0,"",VLOOKUP(D4380,'Resources Final'!A:D,4,FALSE))</f>
        <v/>
      </c>
      <c r="M4380" s="3" t="str">
        <f>IF(VLOOKUP(D4380,'Resources Final'!A:E,5,FALSE)=0,"",VLOOKUP(D4380,'Resources Final'!A:E,5,FALSE))</f>
        <v/>
      </c>
      <c r="N4380" s="7" t="str">
        <f>IF(VLOOKUP(D4380,'Resources Final'!A:F,6,FALSE)=0,"",VLOOKUP(D4380,'Resources Final'!A:F,6,FALSE))</f>
        <v/>
      </c>
      <c r="O4380" s="3" t="str">
        <f>IF(VLOOKUP(D4380,'Resources Final'!A:G,7,FALSE)=0,"",VLOOKUP(D4380,'Resources Final'!A:G,7,FALSE))</f>
        <v/>
      </c>
    </row>
    <row r="4381" spans="1:15" x14ac:dyDescent="0.2">
      <c r="A4381" s="11">
        <v>990</v>
      </c>
      <c r="B4381" s="11" t="str">
        <f t="shared" si="79"/>
        <v>Charles G. Koch Charitable Foundation_Kitchings20183150</v>
      </c>
      <c r="C4381" s="11" t="s">
        <v>19</v>
      </c>
      <c r="D4381" s="11" t="s">
        <v>4299</v>
      </c>
      <c r="E4381" s="11" t="s">
        <v>4299</v>
      </c>
      <c r="F4381" s="4">
        <v>3150</v>
      </c>
      <c r="G4381" s="11">
        <v>2018</v>
      </c>
      <c r="H4381" s="11" t="s">
        <v>21</v>
      </c>
      <c r="I4381" s="12" t="s">
        <v>4162</v>
      </c>
      <c r="J4381">
        <v>81</v>
      </c>
      <c r="K4381" s="3" t="str">
        <f>IF(VLOOKUP(D4381,'Resources Final'!A:C,3,FALSE)=0,"",VLOOKUP(D4381,'Resources Final'!A:C,3,FALSE))</f>
        <v>Y</v>
      </c>
      <c r="L4381" s="3" t="str">
        <f>IF(VLOOKUP(D4381,'Resources Final'!A:D,4,FALSE)=0,"",VLOOKUP(D4381,'Resources Final'!A:D,4,FALSE))</f>
        <v/>
      </c>
      <c r="M4381" s="3" t="str">
        <f>IF(VLOOKUP(D4381,'Resources Final'!A:E,5,FALSE)=0,"",VLOOKUP(D4381,'Resources Final'!A:E,5,FALSE))</f>
        <v/>
      </c>
      <c r="N4381" s="7" t="str">
        <f>IF(VLOOKUP(D4381,'Resources Final'!A:F,6,FALSE)=0,"",VLOOKUP(D4381,'Resources Final'!A:F,6,FALSE))</f>
        <v/>
      </c>
      <c r="O4381" s="3" t="str">
        <f>IF(VLOOKUP(D4381,'Resources Final'!A:G,7,FALSE)=0,"",VLOOKUP(D4381,'Resources Final'!A:G,7,FALSE))</f>
        <v/>
      </c>
    </row>
    <row r="4382" spans="1:15" x14ac:dyDescent="0.2">
      <c r="A4382" s="11">
        <v>990</v>
      </c>
      <c r="B4382" s="11" t="str">
        <f t="shared" si="79"/>
        <v>Charles G. Koch Charitable Foundation_Strata Policy, Inc201822660</v>
      </c>
      <c r="C4382" s="11" t="s">
        <v>19</v>
      </c>
      <c r="D4382" s="11" t="s">
        <v>3459</v>
      </c>
      <c r="E4382" s="11" t="s">
        <v>3459</v>
      </c>
      <c r="F4382" s="4">
        <v>22660</v>
      </c>
      <c r="G4382" s="11">
        <v>2018</v>
      </c>
      <c r="H4382" s="11" t="s">
        <v>21</v>
      </c>
      <c r="I4382" s="12"/>
      <c r="J4382">
        <v>82</v>
      </c>
      <c r="K4382" s="3" t="str">
        <f>IF(VLOOKUP(D4382,'Resources Final'!A:C,3,FALSE)=0,"",VLOOKUP(D4382,'Resources Final'!A:C,3,FALSE))</f>
        <v/>
      </c>
      <c r="L4382" s="3" t="str">
        <f>IF(VLOOKUP(D4382,'Resources Final'!A:D,4,FALSE)=0,"",VLOOKUP(D4382,'Resources Final'!A:D,4,FALSE))</f>
        <v/>
      </c>
      <c r="M4382" s="3" t="str">
        <f>IF(VLOOKUP(D4382,'Resources Final'!A:E,5,FALSE)=0,"",VLOOKUP(D4382,'Resources Final'!A:E,5,FALSE))</f>
        <v/>
      </c>
      <c r="N4382" s="7" t="str">
        <f>IF(VLOOKUP(D4382,'Resources Final'!A:F,6,FALSE)=0,"",VLOOKUP(D4382,'Resources Final'!A:F,6,FALSE))</f>
        <v/>
      </c>
      <c r="O4382" s="3" t="str">
        <f>IF(VLOOKUP(D4382,'Resources Final'!A:G,7,FALSE)=0,"",VLOOKUP(D4382,'Resources Final'!A:G,7,FALSE))</f>
        <v/>
      </c>
    </row>
    <row r="4383" spans="1:15" x14ac:dyDescent="0.2">
      <c r="A4383" s="11">
        <v>990</v>
      </c>
      <c r="B4383" s="11" t="str">
        <f t="shared" si="79"/>
        <v>Charles G. Koch Charitable Foundation_Boston University2018804000</v>
      </c>
      <c r="C4383" s="11" t="s">
        <v>19</v>
      </c>
      <c r="D4383" s="11" t="s">
        <v>1376</v>
      </c>
      <c r="E4383" s="11" t="s">
        <v>1376</v>
      </c>
      <c r="F4383" s="4">
        <v>804000</v>
      </c>
      <c r="G4383" s="11">
        <v>2018</v>
      </c>
      <c r="H4383" s="11" t="s">
        <v>21</v>
      </c>
      <c r="I4383" s="12"/>
      <c r="J4383">
        <v>83</v>
      </c>
      <c r="K4383" s="3" t="str">
        <f>IF(VLOOKUP(D4383,'Resources Final'!A:C,3,FALSE)=0,"",VLOOKUP(D4383,'Resources Final'!A:C,3,FALSE))</f>
        <v/>
      </c>
      <c r="L4383" s="3" t="str">
        <f>IF(VLOOKUP(D4383,'Resources Final'!A:D,4,FALSE)=0,"",VLOOKUP(D4383,'Resources Final'!A:D,4,FALSE))</f>
        <v>Y</v>
      </c>
      <c r="M4383" s="3" t="str">
        <f>IF(VLOOKUP(D4383,'Resources Final'!A:E,5,FALSE)=0,"",VLOOKUP(D4383,'Resources Final'!A:E,5,FALSE))</f>
        <v/>
      </c>
      <c r="N4383" s="7" t="str">
        <f>IF(VLOOKUP(D4383,'Resources Final'!A:F,6,FALSE)=0,"",VLOOKUP(D4383,'Resources Final'!A:F,6,FALSE))</f>
        <v/>
      </c>
      <c r="O4383" s="3" t="str">
        <f>IF(VLOOKUP(D4383,'Resources Final'!A:G,7,FALSE)=0,"",VLOOKUP(D4383,'Resources Final'!A:G,7,FALSE))</f>
        <v/>
      </c>
    </row>
    <row r="4384" spans="1:15" x14ac:dyDescent="0.2">
      <c r="A4384" s="11">
        <v>990</v>
      </c>
      <c r="B4384" s="11" t="str">
        <f t="shared" si="79"/>
        <v>Charles G. Koch Charitable Foundation_Reagan Thatcher Lecture Series Scholarship Fund201815000</v>
      </c>
      <c r="C4384" s="11" t="s">
        <v>19</v>
      </c>
      <c r="D4384" s="11" t="s">
        <v>2998</v>
      </c>
      <c r="E4384" s="11" t="s">
        <v>2998</v>
      </c>
      <c r="F4384" s="4">
        <v>15000</v>
      </c>
      <c r="G4384" s="11">
        <v>2018</v>
      </c>
      <c r="H4384" s="11" t="s">
        <v>21</v>
      </c>
      <c r="I4384" s="12"/>
      <c r="J4384">
        <v>84</v>
      </c>
      <c r="K4384" s="3" t="str">
        <f>IF(VLOOKUP(D4384,'Resources Final'!A:C,3,FALSE)=0,"",VLOOKUP(D4384,'Resources Final'!A:C,3,FALSE))</f>
        <v/>
      </c>
      <c r="L4384" s="3" t="str">
        <f>IF(VLOOKUP(D4384,'Resources Final'!A:D,4,FALSE)=0,"",VLOOKUP(D4384,'Resources Final'!A:D,4,FALSE))</f>
        <v>Y</v>
      </c>
      <c r="M4384" s="3" t="str">
        <f>IF(VLOOKUP(D4384,'Resources Final'!A:E,5,FALSE)=0,"",VLOOKUP(D4384,'Resources Final'!A:E,5,FALSE))</f>
        <v/>
      </c>
      <c r="N4384" s="7" t="str">
        <f>IF(VLOOKUP(D4384,'Resources Final'!A:F,6,FALSE)=0,"",VLOOKUP(D4384,'Resources Final'!A:F,6,FALSE))</f>
        <v/>
      </c>
      <c r="O4384" s="3" t="str">
        <f>IF(VLOOKUP(D4384,'Resources Final'!A:G,7,FALSE)=0,"",VLOOKUP(D4384,'Resources Final'!A:G,7,FALSE))</f>
        <v/>
      </c>
    </row>
    <row r="4385" spans="1:15" x14ac:dyDescent="0.2">
      <c r="A4385" s="11">
        <v>990</v>
      </c>
      <c r="B4385" s="11" t="str">
        <f t="shared" si="79"/>
        <v>Charles G. Koch Charitable Foundation_Morgan20183825</v>
      </c>
      <c r="C4385" s="11" t="s">
        <v>19</v>
      </c>
      <c r="D4385" s="11" t="s">
        <v>4300</v>
      </c>
      <c r="E4385" s="11" t="s">
        <v>4300</v>
      </c>
      <c r="F4385" s="4">
        <v>3825</v>
      </c>
      <c r="G4385" s="11">
        <v>2018</v>
      </c>
      <c r="H4385" s="11" t="s">
        <v>21</v>
      </c>
      <c r="I4385" s="12" t="s">
        <v>4162</v>
      </c>
      <c r="J4385">
        <v>85</v>
      </c>
      <c r="K4385" s="3" t="str">
        <f>IF(VLOOKUP(D4385,'Resources Final'!A:C,3,FALSE)=0,"",VLOOKUP(D4385,'Resources Final'!A:C,3,FALSE))</f>
        <v>Y</v>
      </c>
      <c r="L4385" s="3" t="str">
        <f>IF(VLOOKUP(D4385,'Resources Final'!A:D,4,FALSE)=0,"",VLOOKUP(D4385,'Resources Final'!A:D,4,FALSE))</f>
        <v/>
      </c>
      <c r="M4385" s="3" t="str">
        <f>IF(VLOOKUP(D4385,'Resources Final'!A:E,5,FALSE)=0,"",VLOOKUP(D4385,'Resources Final'!A:E,5,FALSE))</f>
        <v/>
      </c>
      <c r="N4385" s="7" t="str">
        <f>IF(VLOOKUP(D4385,'Resources Final'!A:F,6,FALSE)=0,"",VLOOKUP(D4385,'Resources Final'!A:F,6,FALSE))</f>
        <v/>
      </c>
      <c r="O4385" s="3" t="str">
        <f>IF(VLOOKUP(D4385,'Resources Final'!A:G,7,FALSE)=0,"",VLOOKUP(D4385,'Resources Final'!A:G,7,FALSE))</f>
        <v/>
      </c>
    </row>
    <row r="4386" spans="1:15" x14ac:dyDescent="0.2">
      <c r="A4386" s="11">
        <v>990</v>
      </c>
      <c r="B4386" s="11" t="str">
        <f t="shared" si="79"/>
        <v>Charles G. Koch Charitable Foundation_Rutgers University Foundation201823500</v>
      </c>
      <c r="C4386" s="11" t="s">
        <v>19</v>
      </c>
      <c r="D4386" s="11" t="s">
        <v>3151</v>
      </c>
      <c r="E4386" s="11" t="s">
        <v>3150</v>
      </c>
      <c r="F4386" s="4">
        <v>23500</v>
      </c>
      <c r="G4386" s="11">
        <v>2018</v>
      </c>
      <c r="H4386" s="11" t="s">
        <v>21</v>
      </c>
      <c r="I4386" s="12"/>
      <c r="J4386">
        <v>86</v>
      </c>
      <c r="K4386" s="3" t="str">
        <f>IF(VLOOKUP(D4386,'Resources Final'!A:C,3,FALSE)=0,"",VLOOKUP(D4386,'Resources Final'!A:C,3,FALSE))</f>
        <v/>
      </c>
      <c r="L4386" s="3" t="str">
        <f>IF(VLOOKUP(D4386,'Resources Final'!A:D,4,FALSE)=0,"",VLOOKUP(D4386,'Resources Final'!A:D,4,FALSE))</f>
        <v>Y</v>
      </c>
      <c r="M4386" s="3" t="str">
        <f>IF(VLOOKUP(D4386,'Resources Final'!A:E,5,FALSE)=0,"",VLOOKUP(D4386,'Resources Final'!A:E,5,FALSE))</f>
        <v/>
      </c>
      <c r="N4386" s="7" t="str">
        <f>IF(VLOOKUP(D4386,'Resources Final'!A:F,6,FALSE)=0,"",VLOOKUP(D4386,'Resources Final'!A:F,6,FALSE))</f>
        <v/>
      </c>
      <c r="O4386" s="3" t="str">
        <f>IF(VLOOKUP(D4386,'Resources Final'!A:G,7,FALSE)=0,"",VLOOKUP(D4386,'Resources Final'!A:G,7,FALSE))</f>
        <v/>
      </c>
    </row>
    <row r="4387" spans="1:15" x14ac:dyDescent="0.2">
      <c r="A4387" s="11">
        <v>990</v>
      </c>
      <c r="B4387" s="11" t="str">
        <f t="shared" si="79"/>
        <v>Charles G. Koch Charitable Foundation_University New Mexico20186500</v>
      </c>
      <c r="C4387" s="11" t="s">
        <v>19</v>
      </c>
      <c r="D4387" s="11" t="s">
        <v>4301</v>
      </c>
      <c r="E4387" s="11" t="s">
        <v>4301</v>
      </c>
      <c r="F4387" s="4">
        <v>6500</v>
      </c>
      <c r="G4387" s="11">
        <v>2018</v>
      </c>
      <c r="H4387" s="11" t="s">
        <v>21</v>
      </c>
      <c r="I4387" s="12"/>
      <c r="J4387">
        <v>87</v>
      </c>
      <c r="K4387" s="3" t="str">
        <f>IF(VLOOKUP(D4387,'Resources Final'!A:C,3,FALSE)=0,"",VLOOKUP(D4387,'Resources Final'!A:C,3,FALSE))</f>
        <v/>
      </c>
      <c r="L4387" s="3" t="str">
        <f>IF(VLOOKUP(D4387,'Resources Final'!A:D,4,FALSE)=0,"",VLOOKUP(D4387,'Resources Final'!A:D,4,FALSE))</f>
        <v>Y</v>
      </c>
      <c r="M4387" s="3" t="str">
        <f>IF(VLOOKUP(D4387,'Resources Final'!A:E,5,FALSE)=0,"",VLOOKUP(D4387,'Resources Final'!A:E,5,FALSE))</f>
        <v/>
      </c>
      <c r="N4387" s="7" t="str">
        <f>IF(VLOOKUP(D4387,'Resources Final'!A:F,6,FALSE)=0,"",VLOOKUP(D4387,'Resources Final'!A:F,6,FALSE))</f>
        <v/>
      </c>
      <c r="O4387" s="3" t="str">
        <f>IF(VLOOKUP(D4387,'Resources Final'!A:G,7,FALSE)=0,"",VLOOKUP(D4387,'Resources Final'!A:G,7,FALSE))</f>
        <v/>
      </c>
    </row>
    <row r="4388" spans="1:15" x14ac:dyDescent="0.2">
      <c r="A4388" s="11">
        <v>990</v>
      </c>
      <c r="B4388" s="11" t="str">
        <f t="shared" si="79"/>
        <v>Charles G. Koch Charitable Foundation_Malone University201811050</v>
      </c>
      <c r="C4388" s="11" t="s">
        <v>19</v>
      </c>
      <c r="D4388" s="11" t="s">
        <v>2303</v>
      </c>
      <c r="E4388" s="11" t="s">
        <v>2303</v>
      </c>
      <c r="F4388" s="4">
        <v>11050</v>
      </c>
      <c r="G4388" s="11">
        <v>2018</v>
      </c>
      <c r="H4388" s="11" t="s">
        <v>21</v>
      </c>
      <c r="I4388" s="12"/>
      <c r="J4388">
        <v>88</v>
      </c>
      <c r="K4388" s="3" t="str">
        <f>IF(VLOOKUP(D4388,'Resources Final'!A:C,3,FALSE)=0,"",VLOOKUP(D4388,'Resources Final'!A:C,3,FALSE))</f>
        <v/>
      </c>
      <c r="L4388" s="3" t="str">
        <f>IF(VLOOKUP(D4388,'Resources Final'!A:D,4,FALSE)=0,"",VLOOKUP(D4388,'Resources Final'!A:D,4,FALSE))</f>
        <v>Y</v>
      </c>
      <c r="M4388" s="3" t="str">
        <f>IF(VLOOKUP(D4388,'Resources Final'!A:E,5,FALSE)=0,"",VLOOKUP(D4388,'Resources Final'!A:E,5,FALSE))</f>
        <v/>
      </c>
      <c r="N4388" s="7" t="str">
        <f>IF(VLOOKUP(D4388,'Resources Final'!A:F,6,FALSE)=0,"",VLOOKUP(D4388,'Resources Final'!A:F,6,FALSE))</f>
        <v/>
      </c>
      <c r="O4388" s="3" t="str">
        <f>IF(VLOOKUP(D4388,'Resources Final'!A:G,7,FALSE)=0,"",VLOOKUP(D4388,'Resources Final'!A:G,7,FALSE))</f>
        <v/>
      </c>
    </row>
    <row r="4389" spans="1:15" x14ac:dyDescent="0.2">
      <c r="A4389" s="11">
        <v>990</v>
      </c>
      <c r="B4389" s="11" t="str">
        <f t="shared" ref="B4389:B4452" si="80">C4389&amp;"_"&amp;D4389&amp;G4389&amp;F4389</f>
        <v>Charles G. Koch Charitable Foundation_Wellesley College2018250000</v>
      </c>
      <c r="C4389" s="11" t="s">
        <v>19</v>
      </c>
      <c r="D4389" s="11" t="s">
        <v>3967</v>
      </c>
      <c r="E4389" s="11" t="s">
        <v>3967</v>
      </c>
      <c r="F4389" s="4">
        <v>250000</v>
      </c>
      <c r="G4389" s="11">
        <v>2018</v>
      </c>
      <c r="H4389" s="11" t="s">
        <v>21</v>
      </c>
      <c r="I4389" s="12"/>
      <c r="J4389">
        <v>89</v>
      </c>
      <c r="K4389" s="3" t="str">
        <f>IF(VLOOKUP(D4389,'Resources Final'!A:C,3,FALSE)=0,"",VLOOKUP(D4389,'Resources Final'!A:C,3,FALSE))</f>
        <v/>
      </c>
      <c r="L4389" s="3" t="str">
        <f>IF(VLOOKUP(D4389,'Resources Final'!A:D,4,FALSE)=0,"",VLOOKUP(D4389,'Resources Final'!A:D,4,FALSE))</f>
        <v>Y</v>
      </c>
      <c r="M4389" s="3" t="str">
        <f>IF(VLOOKUP(D4389,'Resources Final'!A:E,5,FALSE)=0,"",VLOOKUP(D4389,'Resources Final'!A:E,5,FALSE))</f>
        <v/>
      </c>
      <c r="N4389" s="7" t="str">
        <f>IF(VLOOKUP(D4389,'Resources Final'!A:F,6,FALSE)=0,"",VLOOKUP(D4389,'Resources Final'!A:F,6,FALSE))</f>
        <v/>
      </c>
      <c r="O4389" s="3" t="str">
        <f>IF(VLOOKUP(D4389,'Resources Final'!A:G,7,FALSE)=0,"",VLOOKUP(D4389,'Resources Final'!A:G,7,FALSE))</f>
        <v/>
      </c>
    </row>
    <row r="4390" spans="1:15" x14ac:dyDescent="0.2">
      <c r="A4390" s="11">
        <v>990</v>
      </c>
      <c r="B4390" s="11" t="str">
        <f t="shared" si="80"/>
        <v>Charles G. Koch Charitable Foundation_Weinstein20183150</v>
      </c>
      <c r="C4390" s="11" t="s">
        <v>19</v>
      </c>
      <c r="D4390" s="11" t="s">
        <v>4302</v>
      </c>
      <c r="E4390" s="11" t="s">
        <v>4302</v>
      </c>
      <c r="F4390" s="4">
        <v>3150</v>
      </c>
      <c r="G4390" s="11">
        <v>2018</v>
      </c>
      <c r="H4390" s="11" t="s">
        <v>21</v>
      </c>
      <c r="I4390" s="12" t="s">
        <v>4162</v>
      </c>
      <c r="J4390">
        <v>90</v>
      </c>
      <c r="K4390" s="3" t="str">
        <f>IF(VLOOKUP(D4390,'Resources Final'!A:C,3,FALSE)=0,"",VLOOKUP(D4390,'Resources Final'!A:C,3,FALSE))</f>
        <v>Y</v>
      </c>
      <c r="L4390" s="3" t="str">
        <f>IF(VLOOKUP(D4390,'Resources Final'!A:D,4,FALSE)=0,"",VLOOKUP(D4390,'Resources Final'!A:D,4,FALSE))</f>
        <v/>
      </c>
      <c r="M4390" s="3" t="str">
        <f>IF(VLOOKUP(D4390,'Resources Final'!A:E,5,FALSE)=0,"",VLOOKUP(D4390,'Resources Final'!A:E,5,FALSE))</f>
        <v/>
      </c>
      <c r="N4390" s="7" t="str">
        <f>IF(VLOOKUP(D4390,'Resources Final'!A:F,6,FALSE)=0,"",VLOOKUP(D4390,'Resources Final'!A:F,6,FALSE))</f>
        <v/>
      </c>
      <c r="O4390" s="3" t="str">
        <f>IF(VLOOKUP(D4390,'Resources Final'!A:G,7,FALSE)=0,"",VLOOKUP(D4390,'Resources Final'!A:G,7,FALSE))</f>
        <v/>
      </c>
    </row>
    <row r="4391" spans="1:15" x14ac:dyDescent="0.2">
      <c r="A4391" s="11">
        <v>990</v>
      </c>
      <c r="B4391" s="11" t="str">
        <f t="shared" si="80"/>
        <v>Charles G. Koch Charitable Foundation_Story Corp2018292000</v>
      </c>
      <c r="C4391" s="11" t="s">
        <v>19</v>
      </c>
      <c r="D4391" s="11" t="s">
        <v>4303</v>
      </c>
      <c r="E4391" s="11" t="s">
        <v>4303</v>
      </c>
      <c r="F4391" s="4">
        <v>292000</v>
      </c>
      <c r="G4391" s="11">
        <v>2018</v>
      </c>
      <c r="H4391" s="11" t="s">
        <v>21</v>
      </c>
      <c r="I4391" s="12"/>
      <c r="J4391">
        <v>91</v>
      </c>
      <c r="K4391" s="3" t="str">
        <f>IF(VLOOKUP(D4391,'Resources Final'!A:C,3,FALSE)=0,"",VLOOKUP(D4391,'Resources Final'!A:C,3,FALSE))</f>
        <v/>
      </c>
      <c r="L4391" s="3" t="str">
        <f>IF(VLOOKUP(D4391,'Resources Final'!A:D,4,FALSE)=0,"",VLOOKUP(D4391,'Resources Final'!A:D,4,FALSE))</f>
        <v/>
      </c>
      <c r="M4391" s="3" t="str">
        <f>IF(VLOOKUP(D4391,'Resources Final'!A:E,5,FALSE)=0,"",VLOOKUP(D4391,'Resources Final'!A:E,5,FALSE))</f>
        <v/>
      </c>
      <c r="N4391" s="7" t="str">
        <f>IF(VLOOKUP(D4391,'Resources Final'!A:F,6,FALSE)=0,"",VLOOKUP(D4391,'Resources Final'!A:F,6,FALSE))</f>
        <v/>
      </c>
      <c r="O4391" s="3" t="str">
        <f>IF(VLOOKUP(D4391,'Resources Final'!A:G,7,FALSE)=0,"",VLOOKUP(D4391,'Resources Final'!A:G,7,FALSE))</f>
        <v/>
      </c>
    </row>
    <row r="4392" spans="1:15" x14ac:dyDescent="0.2">
      <c r="A4392" s="11">
        <v>990</v>
      </c>
      <c r="B4392" s="11" t="str">
        <f t="shared" si="80"/>
        <v>Charles G. Koch Charitable Foundation_INC201820000</v>
      </c>
      <c r="C4392" s="11" t="s">
        <v>19</v>
      </c>
      <c r="D4392" s="11" t="s">
        <v>4304</v>
      </c>
      <c r="E4392" s="11" t="s">
        <v>4304</v>
      </c>
      <c r="F4392" s="4">
        <v>20000</v>
      </c>
      <c r="G4392" s="11">
        <v>2018</v>
      </c>
      <c r="H4392" s="11" t="s">
        <v>21</v>
      </c>
      <c r="I4392" s="12"/>
      <c r="J4392">
        <v>92</v>
      </c>
      <c r="K4392" s="3" t="str">
        <f>IF(VLOOKUP(D4392,'Resources Final'!A:C,3,FALSE)=0,"",VLOOKUP(D4392,'Resources Final'!A:C,3,FALSE))</f>
        <v>Y</v>
      </c>
      <c r="L4392" s="3" t="str">
        <f>IF(VLOOKUP(D4392,'Resources Final'!A:D,4,FALSE)=0,"",VLOOKUP(D4392,'Resources Final'!A:D,4,FALSE))</f>
        <v/>
      </c>
      <c r="M4392" s="3" t="str">
        <f>IF(VLOOKUP(D4392,'Resources Final'!A:E,5,FALSE)=0,"",VLOOKUP(D4392,'Resources Final'!A:E,5,FALSE))</f>
        <v/>
      </c>
      <c r="N4392" s="7" t="str">
        <f>IF(VLOOKUP(D4392,'Resources Final'!A:F,6,FALSE)=0,"",VLOOKUP(D4392,'Resources Final'!A:F,6,FALSE))</f>
        <v/>
      </c>
      <c r="O4392" s="3" t="str">
        <f>IF(VLOOKUP(D4392,'Resources Final'!A:G,7,FALSE)=0,"",VLOOKUP(D4392,'Resources Final'!A:G,7,FALSE))</f>
        <v/>
      </c>
    </row>
    <row r="4393" spans="1:15" x14ac:dyDescent="0.2">
      <c r="A4393" s="11">
        <v>990</v>
      </c>
      <c r="B4393" s="11" t="str">
        <f t="shared" si="80"/>
        <v>Charles G. Koch Charitable Foundation_New Orleans Baptist Theological Seminary201823275</v>
      </c>
      <c r="C4393" s="11" t="s">
        <v>19</v>
      </c>
      <c r="D4393" s="11" t="s">
        <v>2653</v>
      </c>
      <c r="E4393" s="11" t="s">
        <v>2653</v>
      </c>
      <c r="F4393" s="4">
        <v>23275</v>
      </c>
      <c r="G4393" s="11">
        <v>2018</v>
      </c>
      <c r="H4393" s="11" t="s">
        <v>21</v>
      </c>
      <c r="I4393" s="12"/>
      <c r="J4393">
        <v>93</v>
      </c>
      <c r="K4393" s="3" t="str">
        <f>IF(VLOOKUP(D4393,'Resources Final'!A:C,3,FALSE)=0,"",VLOOKUP(D4393,'Resources Final'!A:C,3,FALSE))</f>
        <v/>
      </c>
      <c r="L4393" s="3" t="str">
        <f>IF(VLOOKUP(D4393,'Resources Final'!A:D,4,FALSE)=0,"",VLOOKUP(D4393,'Resources Final'!A:D,4,FALSE))</f>
        <v/>
      </c>
      <c r="M4393" s="3" t="str">
        <f>IF(VLOOKUP(D4393,'Resources Final'!A:E,5,FALSE)=0,"",VLOOKUP(D4393,'Resources Final'!A:E,5,FALSE))</f>
        <v>N</v>
      </c>
      <c r="N4393" s="7" t="str">
        <f>IF(VLOOKUP(D4393,'Resources Final'!A:F,6,FALSE)=0,"",VLOOKUP(D4393,'Resources Final'!A:F,6,FALSE))</f>
        <v/>
      </c>
      <c r="O4393" s="3" t="str">
        <f>IF(VLOOKUP(D4393,'Resources Final'!A:G,7,FALSE)=0,"",VLOOKUP(D4393,'Resources Final'!A:G,7,FALSE))</f>
        <v/>
      </c>
    </row>
    <row r="4394" spans="1:15" x14ac:dyDescent="0.2">
      <c r="A4394" s="11">
        <v>990</v>
      </c>
      <c r="B4394" s="11" t="str">
        <f t="shared" si="80"/>
        <v>Charles G. Koch Charitable Foundation_Mekus20184725</v>
      </c>
      <c r="C4394" s="11" t="s">
        <v>19</v>
      </c>
      <c r="D4394" s="11" t="s">
        <v>4305</v>
      </c>
      <c r="E4394" s="11" t="s">
        <v>4305</v>
      </c>
      <c r="F4394" s="4">
        <v>4725</v>
      </c>
      <c r="G4394" s="11">
        <v>2018</v>
      </c>
      <c r="H4394" s="11" t="s">
        <v>21</v>
      </c>
      <c r="I4394" s="12" t="s">
        <v>4162</v>
      </c>
      <c r="J4394">
        <v>94</v>
      </c>
      <c r="K4394" s="3" t="str">
        <f>IF(VLOOKUP(D4394,'Resources Final'!A:C,3,FALSE)=0,"",VLOOKUP(D4394,'Resources Final'!A:C,3,FALSE))</f>
        <v>Y</v>
      </c>
      <c r="L4394" s="3" t="str">
        <f>IF(VLOOKUP(D4394,'Resources Final'!A:D,4,FALSE)=0,"",VLOOKUP(D4394,'Resources Final'!A:D,4,FALSE))</f>
        <v/>
      </c>
      <c r="M4394" s="3" t="str">
        <f>IF(VLOOKUP(D4394,'Resources Final'!A:E,5,FALSE)=0,"",VLOOKUP(D4394,'Resources Final'!A:E,5,FALSE))</f>
        <v/>
      </c>
      <c r="N4394" s="7" t="str">
        <f>IF(VLOOKUP(D4394,'Resources Final'!A:F,6,FALSE)=0,"",VLOOKUP(D4394,'Resources Final'!A:F,6,FALSE))</f>
        <v/>
      </c>
      <c r="O4394" s="3" t="str">
        <f>IF(VLOOKUP(D4394,'Resources Final'!A:G,7,FALSE)=0,"",VLOOKUP(D4394,'Resources Final'!A:G,7,FALSE))</f>
        <v/>
      </c>
    </row>
    <row r="4395" spans="1:15" x14ac:dyDescent="0.2">
      <c r="A4395" s="11">
        <v>990</v>
      </c>
      <c r="B4395" s="11" t="str">
        <f t="shared" si="80"/>
        <v>Charles G. Koch Charitable Foundation_Roginska20182363</v>
      </c>
      <c r="C4395" s="11" t="s">
        <v>19</v>
      </c>
      <c r="D4395" s="11" t="s">
        <v>4306</v>
      </c>
      <c r="E4395" s="11" t="s">
        <v>4306</v>
      </c>
      <c r="F4395" s="4">
        <v>2363</v>
      </c>
      <c r="G4395" s="11">
        <v>2018</v>
      </c>
      <c r="H4395" s="11" t="s">
        <v>21</v>
      </c>
      <c r="I4395" s="12" t="s">
        <v>4162</v>
      </c>
      <c r="J4395">
        <v>95</v>
      </c>
      <c r="K4395" s="3" t="str">
        <f>IF(VLOOKUP(D4395,'Resources Final'!A:C,3,FALSE)=0,"",VLOOKUP(D4395,'Resources Final'!A:C,3,FALSE))</f>
        <v>Y</v>
      </c>
      <c r="L4395" s="3" t="str">
        <f>IF(VLOOKUP(D4395,'Resources Final'!A:D,4,FALSE)=0,"",VLOOKUP(D4395,'Resources Final'!A:D,4,FALSE))</f>
        <v/>
      </c>
      <c r="M4395" s="3" t="str">
        <f>IF(VLOOKUP(D4395,'Resources Final'!A:E,5,FALSE)=0,"",VLOOKUP(D4395,'Resources Final'!A:E,5,FALSE))</f>
        <v/>
      </c>
      <c r="N4395" s="7" t="str">
        <f>IF(VLOOKUP(D4395,'Resources Final'!A:F,6,FALSE)=0,"",VLOOKUP(D4395,'Resources Final'!A:F,6,FALSE))</f>
        <v/>
      </c>
      <c r="O4395" s="3" t="str">
        <f>IF(VLOOKUP(D4395,'Resources Final'!A:G,7,FALSE)=0,"",VLOOKUP(D4395,'Resources Final'!A:G,7,FALSE))</f>
        <v/>
      </c>
    </row>
    <row r="4396" spans="1:15" x14ac:dyDescent="0.2">
      <c r="A4396" s="11">
        <v>990</v>
      </c>
      <c r="B4396" s="11" t="str">
        <f t="shared" si="80"/>
        <v>Charles G. Koch Charitable Foundation_Boise State University Foundation201836050</v>
      </c>
      <c r="C4396" s="11" t="s">
        <v>19</v>
      </c>
      <c r="D4396" s="11" t="s">
        <v>461</v>
      </c>
      <c r="E4396" s="11" t="s">
        <v>4307</v>
      </c>
      <c r="F4396" s="4">
        <v>36050</v>
      </c>
      <c r="G4396" s="11">
        <v>2018</v>
      </c>
      <c r="H4396" s="11" t="s">
        <v>21</v>
      </c>
      <c r="I4396" s="12"/>
      <c r="J4396">
        <v>96</v>
      </c>
      <c r="K4396" s="3" t="str">
        <f>IF(VLOOKUP(D4396,'Resources Final'!A:C,3,FALSE)=0,"",VLOOKUP(D4396,'Resources Final'!A:C,3,FALSE))</f>
        <v/>
      </c>
      <c r="L4396" s="3" t="str">
        <f>IF(VLOOKUP(D4396,'Resources Final'!A:D,4,FALSE)=0,"",VLOOKUP(D4396,'Resources Final'!A:D,4,FALSE))</f>
        <v>Y</v>
      </c>
      <c r="M4396" s="3" t="str">
        <f>IF(VLOOKUP(D4396,'Resources Final'!A:E,5,FALSE)=0,"",VLOOKUP(D4396,'Resources Final'!A:E,5,FALSE))</f>
        <v/>
      </c>
      <c r="N4396" s="7" t="str">
        <f>IF(VLOOKUP(D4396,'Resources Final'!A:F,6,FALSE)=0,"",VLOOKUP(D4396,'Resources Final'!A:F,6,FALSE))</f>
        <v/>
      </c>
      <c r="O4396" s="3" t="str">
        <f>IF(VLOOKUP(D4396,'Resources Final'!A:G,7,FALSE)=0,"",VLOOKUP(D4396,'Resources Final'!A:G,7,FALSE))</f>
        <v/>
      </c>
    </row>
    <row r="4397" spans="1:15" x14ac:dyDescent="0.2">
      <c r="A4397" s="11">
        <v>990</v>
      </c>
      <c r="B4397" s="11" t="str">
        <f t="shared" si="80"/>
        <v>Charles G. Koch Charitable Foundation_Mississippi College201811475</v>
      </c>
      <c r="C4397" s="11" t="s">
        <v>19</v>
      </c>
      <c r="D4397" s="11" t="s">
        <v>4308</v>
      </c>
      <c r="E4397" s="11" t="s">
        <v>4308</v>
      </c>
      <c r="F4397" s="4">
        <v>11475</v>
      </c>
      <c r="G4397" s="11">
        <v>2018</v>
      </c>
      <c r="H4397" s="11" t="s">
        <v>21</v>
      </c>
      <c r="I4397" s="12"/>
      <c r="J4397">
        <v>97</v>
      </c>
      <c r="K4397" s="3" t="str">
        <f>IF(VLOOKUP(D4397,'Resources Final'!A:C,3,FALSE)=0,"",VLOOKUP(D4397,'Resources Final'!A:C,3,FALSE))</f>
        <v/>
      </c>
      <c r="L4397" s="3" t="str">
        <f>IF(VLOOKUP(D4397,'Resources Final'!A:D,4,FALSE)=0,"",VLOOKUP(D4397,'Resources Final'!A:D,4,FALSE))</f>
        <v>Y</v>
      </c>
      <c r="M4397" s="3" t="str">
        <f>IF(VLOOKUP(D4397,'Resources Final'!A:E,5,FALSE)=0,"",VLOOKUP(D4397,'Resources Final'!A:E,5,FALSE))</f>
        <v/>
      </c>
      <c r="N4397" s="7" t="str">
        <f>IF(VLOOKUP(D4397,'Resources Final'!A:F,6,FALSE)=0,"",VLOOKUP(D4397,'Resources Final'!A:F,6,FALSE))</f>
        <v/>
      </c>
      <c r="O4397" s="3" t="str">
        <f>IF(VLOOKUP(D4397,'Resources Final'!A:G,7,FALSE)=0,"",VLOOKUP(D4397,'Resources Final'!A:G,7,FALSE))</f>
        <v/>
      </c>
    </row>
    <row r="4398" spans="1:15" x14ac:dyDescent="0.2">
      <c r="A4398" s="11">
        <v>990</v>
      </c>
      <c r="B4398" s="11" t="str">
        <f t="shared" si="80"/>
        <v>Charles G. Koch Charitable Foundation_Middle Tennessee State University Foundation2018601626</v>
      </c>
      <c r="C4398" s="11" t="s">
        <v>19</v>
      </c>
      <c r="D4398" s="11" t="s">
        <v>2452</v>
      </c>
      <c r="E4398" s="11" t="s">
        <v>2453</v>
      </c>
      <c r="F4398" s="4">
        <v>601626</v>
      </c>
      <c r="G4398" s="11">
        <v>2018</v>
      </c>
      <c r="H4398" s="11" t="s">
        <v>21</v>
      </c>
      <c r="I4398" s="12"/>
      <c r="J4398">
        <v>98</v>
      </c>
      <c r="K4398" s="3" t="str">
        <f>IF(VLOOKUP(D4398,'Resources Final'!A:C,3,FALSE)=0,"",VLOOKUP(D4398,'Resources Final'!A:C,3,FALSE))</f>
        <v/>
      </c>
      <c r="L4398" s="3" t="str">
        <f>IF(VLOOKUP(D4398,'Resources Final'!A:D,4,FALSE)=0,"",VLOOKUP(D4398,'Resources Final'!A:D,4,FALSE))</f>
        <v>Y</v>
      </c>
      <c r="M4398" s="3" t="str">
        <f>IF(VLOOKUP(D4398,'Resources Final'!A:E,5,FALSE)=0,"",VLOOKUP(D4398,'Resources Final'!A:E,5,FALSE))</f>
        <v/>
      </c>
      <c r="N4398" s="7" t="str">
        <f>IF(VLOOKUP(D4398,'Resources Final'!A:F,6,FALSE)=0,"",VLOOKUP(D4398,'Resources Final'!A:F,6,FALSE))</f>
        <v/>
      </c>
      <c r="O4398" s="3" t="str">
        <f>IF(VLOOKUP(D4398,'Resources Final'!A:G,7,FALSE)=0,"",VLOOKUP(D4398,'Resources Final'!A:G,7,FALSE))</f>
        <v/>
      </c>
    </row>
    <row r="4399" spans="1:15" x14ac:dyDescent="0.2">
      <c r="A4399" s="11">
        <v>990</v>
      </c>
      <c r="B4399" s="11" t="str">
        <f t="shared" si="80"/>
        <v>Charles G. Koch Charitable Foundation_McLaughlin20183150</v>
      </c>
      <c r="C4399" s="11" t="s">
        <v>19</v>
      </c>
      <c r="D4399" s="11" t="s">
        <v>4309</v>
      </c>
      <c r="E4399" s="11" t="s">
        <v>4309</v>
      </c>
      <c r="F4399" s="4">
        <v>3150</v>
      </c>
      <c r="G4399" s="11">
        <v>2018</v>
      </c>
      <c r="H4399" s="11" t="s">
        <v>21</v>
      </c>
      <c r="I4399" s="12" t="s">
        <v>4162</v>
      </c>
      <c r="J4399">
        <v>99</v>
      </c>
      <c r="K4399" s="3" t="str">
        <f>IF(VLOOKUP(D4399,'Resources Final'!A:C,3,FALSE)=0,"",VLOOKUP(D4399,'Resources Final'!A:C,3,FALSE))</f>
        <v>Y</v>
      </c>
      <c r="L4399" s="3" t="str">
        <f>IF(VLOOKUP(D4399,'Resources Final'!A:D,4,FALSE)=0,"",VLOOKUP(D4399,'Resources Final'!A:D,4,FALSE))</f>
        <v/>
      </c>
      <c r="M4399" s="3" t="str">
        <f>IF(VLOOKUP(D4399,'Resources Final'!A:E,5,FALSE)=0,"",VLOOKUP(D4399,'Resources Final'!A:E,5,FALSE))</f>
        <v/>
      </c>
      <c r="N4399" s="7" t="str">
        <f>IF(VLOOKUP(D4399,'Resources Final'!A:F,6,FALSE)=0,"",VLOOKUP(D4399,'Resources Final'!A:F,6,FALSE))</f>
        <v/>
      </c>
      <c r="O4399" s="3" t="str">
        <f>IF(VLOOKUP(D4399,'Resources Final'!A:G,7,FALSE)=0,"",VLOOKUP(D4399,'Resources Final'!A:G,7,FALSE))</f>
        <v/>
      </c>
    </row>
    <row r="4400" spans="1:15" x14ac:dyDescent="0.2">
      <c r="A4400" s="11">
        <v>990</v>
      </c>
      <c r="B4400" s="11" t="str">
        <f t="shared" si="80"/>
        <v>Charles G. Koch Charitable Foundation_Webber International University20185100</v>
      </c>
      <c r="C4400" s="11" t="s">
        <v>19</v>
      </c>
      <c r="D4400" s="11" t="s">
        <v>3959</v>
      </c>
      <c r="E4400" s="11" t="s">
        <v>3959</v>
      </c>
      <c r="F4400" s="4">
        <v>5100</v>
      </c>
      <c r="G4400" s="11">
        <v>2018</v>
      </c>
      <c r="H4400" s="11" t="s">
        <v>21</v>
      </c>
      <c r="I4400" s="12"/>
      <c r="J4400">
        <v>100</v>
      </c>
      <c r="K4400" s="3" t="str">
        <f>IF(VLOOKUP(D4400,'Resources Final'!A:C,3,FALSE)=0,"",VLOOKUP(D4400,'Resources Final'!A:C,3,FALSE))</f>
        <v/>
      </c>
      <c r="L4400" s="3" t="str">
        <f>IF(VLOOKUP(D4400,'Resources Final'!A:D,4,FALSE)=0,"",VLOOKUP(D4400,'Resources Final'!A:D,4,FALSE))</f>
        <v>Y</v>
      </c>
      <c r="M4400" s="3" t="str">
        <f>IF(VLOOKUP(D4400,'Resources Final'!A:E,5,FALSE)=0,"",VLOOKUP(D4400,'Resources Final'!A:E,5,FALSE))</f>
        <v/>
      </c>
      <c r="N4400" s="7" t="str">
        <f>IF(VLOOKUP(D4400,'Resources Final'!A:F,6,FALSE)=0,"",VLOOKUP(D4400,'Resources Final'!A:F,6,FALSE))</f>
        <v/>
      </c>
      <c r="O4400" s="3" t="str">
        <f>IF(VLOOKUP(D4400,'Resources Final'!A:G,7,FALSE)=0,"",VLOOKUP(D4400,'Resources Final'!A:G,7,FALSE))</f>
        <v/>
      </c>
    </row>
    <row r="4401" spans="1:15" x14ac:dyDescent="0.2">
      <c r="A4401" s="11">
        <v>990</v>
      </c>
      <c r="B4401" s="11" t="str">
        <f t="shared" si="80"/>
        <v>Charles G. Koch Charitable Foundation_Mercer University201821140</v>
      </c>
      <c r="C4401" s="11" t="s">
        <v>19</v>
      </c>
      <c r="D4401" s="11" t="s">
        <v>2433</v>
      </c>
      <c r="E4401" s="11" t="s">
        <v>2433</v>
      </c>
      <c r="F4401" s="4">
        <v>21140</v>
      </c>
      <c r="G4401" s="11">
        <v>2018</v>
      </c>
      <c r="H4401" s="11" t="s">
        <v>21</v>
      </c>
      <c r="I4401" s="12"/>
      <c r="J4401">
        <v>101</v>
      </c>
      <c r="K4401" s="3" t="str">
        <f>IF(VLOOKUP(D4401,'Resources Final'!A:C,3,FALSE)=0,"",VLOOKUP(D4401,'Resources Final'!A:C,3,FALSE))</f>
        <v/>
      </c>
      <c r="L4401" s="3" t="str">
        <f>IF(VLOOKUP(D4401,'Resources Final'!A:D,4,FALSE)=0,"",VLOOKUP(D4401,'Resources Final'!A:D,4,FALSE))</f>
        <v>Y</v>
      </c>
      <c r="M4401" s="3" t="str">
        <f>IF(VLOOKUP(D4401,'Resources Final'!A:E,5,FALSE)=0,"",VLOOKUP(D4401,'Resources Final'!A:E,5,FALSE))</f>
        <v/>
      </c>
      <c r="N4401" s="7" t="str">
        <f>IF(VLOOKUP(D4401,'Resources Final'!A:F,6,FALSE)=0,"",VLOOKUP(D4401,'Resources Final'!A:F,6,FALSE))</f>
        <v/>
      </c>
      <c r="O4401" s="3" t="str">
        <f>IF(VLOOKUP(D4401,'Resources Final'!A:G,7,FALSE)=0,"",VLOOKUP(D4401,'Resources Final'!A:G,7,FALSE))</f>
        <v/>
      </c>
    </row>
    <row r="4402" spans="1:15" x14ac:dyDescent="0.2">
      <c r="A4402" s="11">
        <v>990</v>
      </c>
      <c r="B4402" s="11" t="str">
        <f t="shared" si="80"/>
        <v>Charles G. Koch Charitable Foundation_English20183150</v>
      </c>
      <c r="C4402" s="11" t="s">
        <v>19</v>
      </c>
      <c r="D4402" s="11" t="s">
        <v>4310</v>
      </c>
      <c r="E4402" s="11" t="s">
        <v>4310</v>
      </c>
      <c r="F4402" s="4">
        <v>3150</v>
      </c>
      <c r="G4402" s="11">
        <v>2018</v>
      </c>
      <c r="H4402" s="11" t="s">
        <v>21</v>
      </c>
      <c r="I4402" s="12"/>
      <c r="J4402">
        <v>102</v>
      </c>
      <c r="K4402" s="3" t="str">
        <f>IF(VLOOKUP(D4402,'Resources Final'!A:C,3,FALSE)=0,"",VLOOKUP(D4402,'Resources Final'!A:C,3,FALSE))</f>
        <v>Y</v>
      </c>
      <c r="L4402" s="3" t="str">
        <f>IF(VLOOKUP(D4402,'Resources Final'!A:D,4,FALSE)=0,"",VLOOKUP(D4402,'Resources Final'!A:D,4,FALSE))</f>
        <v/>
      </c>
      <c r="M4402" s="3" t="str">
        <f>IF(VLOOKUP(D4402,'Resources Final'!A:E,5,FALSE)=0,"",VLOOKUP(D4402,'Resources Final'!A:E,5,FALSE))</f>
        <v/>
      </c>
      <c r="N4402" s="7" t="str">
        <f>IF(VLOOKUP(D4402,'Resources Final'!A:F,6,FALSE)=0,"",VLOOKUP(D4402,'Resources Final'!A:F,6,FALSE))</f>
        <v/>
      </c>
      <c r="O4402" s="3" t="str">
        <f>IF(VLOOKUP(D4402,'Resources Final'!A:G,7,FALSE)=0,"",VLOOKUP(D4402,'Resources Final'!A:G,7,FALSE))</f>
        <v/>
      </c>
    </row>
    <row r="4403" spans="1:15" x14ac:dyDescent="0.2">
      <c r="A4403" s="11">
        <v>990</v>
      </c>
      <c r="B4403" s="11" t="str">
        <f t="shared" si="80"/>
        <v>Charles G. Koch Charitable Foundation_University of California Berkeley Foundation20188000</v>
      </c>
      <c r="C4403" s="11" t="s">
        <v>19</v>
      </c>
      <c r="D4403" s="11" t="s">
        <v>4346</v>
      </c>
      <c r="E4403" s="11" t="s">
        <v>3741</v>
      </c>
      <c r="F4403" s="4">
        <v>8000</v>
      </c>
      <c r="G4403" s="11">
        <v>2018</v>
      </c>
      <c r="H4403" s="11" t="s">
        <v>21</v>
      </c>
      <c r="I4403" s="12"/>
      <c r="J4403">
        <v>103</v>
      </c>
      <c r="K4403" s="3" t="str">
        <f>IF(VLOOKUP(D4403,'Resources Final'!A:C,3,FALSE)=0,"",VLOOKUP(D4403,'Resources Final'!A:C,3,FALSE))</f>
        <v/>
      </c>
      <c r="L4403" s="3" t="str">
        <f>IF(VLOOKUP(D4403,'Resources Final'!A:D,4,FALSE)=0,"",VLOOKUP(D4403,'Resources Final'!A:D,4,FALSE))</f>
        <v>Y</v>
      </c>
      <c r="M4403" s="3" t="str">
        <f>IF(VLOOKUP(D4403,'Resources Final'!A:E,5,FALSE)=0,"",VLOOKUP(D4403,'Resources Final'!A:E,5,FALSE))</f>
        <v/>
      </c>
      <c r="N4403" s="7" t="str">
        <f>IF(VLOOKUP(D4403,'Resources Final'!A:F,6,FALSE)=0,"",VLOOKUP(D4403,'Resources Final'!A:F,6,FALSE))</f>
        <v/>
      </c>
      <c r="O4403" s="3" t="str">
        <f>IF(VLOOKUP(D4403,'Resources Final'!A:G,7,FALSE)=0,"",VLOOKUP(D4403,'Resources Final'!A:G,7,FALSE))</f>
        <v/>
      </c>
    </row>
    <row r="4404" spans="1:15" x14ac:dyDescent="0.2">
      <c r="A4404" s="11">
        <v>990</v>
      </c>
      <c r="B4404" s="11" t="str">
        <f t="shared" si="80"/>
        <v>Charles G. Koch Charitable Foundation_Radford University20188500</v>
      </c>
      <c r="C4404" s="11" t="s">
        <v>19</v>
      </c>
      <c r="D4404" s="11" t="s">
        <v>2970</v>
      </c>
      <c r="E4404" s="11" t="s">
        <v>2970</v>
      </c>
      <c r="F4404" s="4">
        <v>8500</v>
      </c>
      <c r="G4404" s="11">
        <v>2018</v>
      </c>
      <c r="H4404" s="11" t="s">
        <v>21</v>
      </c>
      <c r="I4404" s="12"/>
      <c r="J4404">
        <v>104</v>
      </c>
      <c r="K4404" s="3" t="str">
        <f>IF(VLOOKUP(D4404,'Resources Final'!A:C,3,FALSE)=0,"",VLOOKUP(D4404,'Resources Final'!A:C,3,FALSE))</f>
        <v/>
      </c>
      <c r="L4404" s="3" t="str">
        <f>IF(VLOOKUP(D4404,'Resources Final'!A:D,4,FALSE)=0,"",VLOOKUP(D4404,'Resources Final'!A:D,4,FALSE))</f>
        <v>Y</v>
      </c>
      <c r="M4404" s="3" t="str">
        <f>IF(VLOOKUP(D4404,'Resources Final'!A:E,5,FALSE)=0,"",VLOOKUP(D4404,'Resources Final'!A:E,5,FALSE))</f>
        <v/>
      </c>
      <c r="N4404" s="7" t="str">
        <f>IF(VLOOKUP(D4404,'Resources Final'!A:F,6,FALSE)=0,"",VLOOKUP(D4404,'Resources Final'!A:F,6,FALSE))</f>
        <v/>
      </c>
      <c r="O4404" s="3" t="str">
        <f>IF(VLOOKUP(D4404,'Resources Final'!A:G,7,FALSE)=0,"",VLOOKUP(D4404,'Resources Final'!A:G,7,FALSE))</f>
        <v/>
      </c>
    </row>
    <row r="4405" spans="1:15" x14ac:dyDescent="0.2">
      <c r="A4405" s="11">
        <v>990</v>
      </c>
      <c r="B4405" s="11" t="str">
        <f t="shared" si="80"/>
        <v>Charles G. Koch Charitable Foundation_Western Kentucky University201826000</v>
      </c>
      <c r="C4405" s="11" t="s">
        <v>19</v>
      </c>
      <c r="D4405" s="11" t="s">
        <v>3987</v>
      </c>
      <c r="E4405" s="11" t="s">
        <v>3987</v>
      </c>
      <c r="F4405" s="4">
        <v>26000</v>
      </c>
      <c r="G4405" s="11">
        <v>2018</v>
      </c>
      <c r="H4405" s="11" t="s">
        <v>21</v>
      </c>
      <c r="I4405" s="12"/>
      <c r="J4405">
        <v>105</v>
      </c>
      <c r="K4405" s="3" t="str">
        <f>IF(VLOOKUP(D4405,'Resources Final'!A:C,3,FALSE)=0,"",VLOOKUP(D4405,'Resources Final'!A:C,3,FALSE))</f>
        <v/>
      </c>
      <c r="L4405" s="3" t="str">
        <f>IF(VLOOKUP(D4405,'Resources Final'!A:D,4,FALSE)=0,"",VLOOKUP(D4405,'Resources Final'!A:D,4,FALSE))</f>
        <v>Y</v>
      </c>
      <c r="M4405" s="3" t="str">
        <f>IF(VLOOKUP(D4405,'Resources Final'!A:E,5,FALSE)=0,"",VLOOKUP(D4405,'Resources Final'!A:E,5,FALSE))</f>
        <v/>
      </c>
      <c r="N4405" s="7" t="str">
        <f>IF(VLOOKUP(D4405,'Resources Final'!A:F,6,FALSE)=0,"",VLOOKUP(D4405,'Resources Final'!A:F,6,FALSE))</f>
        <v/>
      </c>
      <c r="O4405" s="3" t="str">
        <f>IF(VLOOKUP(D4405,'Resources Final'!A:G,7,FALSE)=0,"",VLOOKUP(D4405,'Resources Final'!A:G,7,FALSE))</f>
        <v/>
      </c>
    </row>
    <row r="4406" spans="1:15" x14ac:dyDescent="0.2">
      <c r="A4406" s="11">
        <v>990</v>
      </c>
      <c r="B4406" s="11" t="str">
        <f t="shared" si="80"/>
        <v>Charles G. Koch Charitable Foundation_Reed20184725</v>
      </c>
      <c r="C4406" s="11" t="s">
        <v>19</v>
      </c>
      <c r="D4406" s="11" t="s">
        <v>3014</v>
      </c>
      <c r="E4406" s="11" t="s">
        <v>3014</v>
      </c>
      <c r="F4406" s="4">
        <v>4725</v>
      </c>
      <c r="G4406" s="11">
        <v>2018</v>
      </c>
      <c r="H4406" s="11" t="s">
        <v>21</v>
      </c>
      <c r="I4406" s="12" t="s">
        <v>4162</v>
      </c>
      <c r="J4406">
        <v>106</v>
      </c>
      <c r="K4406" s="3" t="str">
        <f>IF(VLOOKUP(D4406,'Resources Final'!A:C,3,FALSE)=0,"",VLOOKUP(D4406,'Resources Final'!A:C,3,FALSE))</f>
        <v>Y</v>
      </c>
      <c r="L4406" s="3" t="str">
        <f>IF(VLOOKUP(D4406,'Resources Final'!A:D,4,FALSE)=0,"",VLOOKUP(D4406,'Resources Final'!A:D,4,FALSE))</f>
        <v/>
      </c>
      <c r="M4406" s="3" t="str">
        <f>IF(VLOOKUP(D4406,'Resources Final'!A:E,5,FALSE)=0,"",VLOOKUP(D4406,'Resources Final'!A:E,5,FALSE))</f>
        <v/>
      </c>
      <c r="N4406" s="7" t="str">
        <f>IF(VLOOKUP(D4406,'Resources Final'!A:F,6,FALSE)=0,"",VLOOKUP(D4406,'Resources Final'!A:F,6,FALSE))</f>
        <v/>
      </c>
      <c r="O4406" s="3" t="str">
        <f>IF(VLOOKUP(D4406,'Resources Final'!A:G,7,FALSE)=0,"",VLOOKUP(D4406,'Resources Final'!A:G,7,FALSE))</f>
        <v/>
      </c>
    </row>
    <row r="4407" spans="1:15" x14ac:dyDescent="0.2">
      <c r="A4407" s="11">
        <v>990</v>
      </c>
      <c r="B4407" s="11" t="str">
        <f t="shared" si="80"/>
        <v>Charles G. Koch Charitable Foundation_Bill of Rights Institute2018750000</v>
      </c>
      <c r="C4407" s="11" t="s">
        <v>19</v>
      </c>
      <c r="D4407" s="11" t="s">
        <v>428</v>
      </c>
      <c r="E4407" s="11" t="s">
        <v>428</v>
      </c>
      <c r="F4407" s="4">
        <v>750000</v>
      </c>
      <c r="G4407" s="11">
        <v>2018</v>
      </c>
      <c r="H4407" s="11" t="s">
        <v>21</v>
      </c>
      <c r="I4407" s="12"/>
      <c r="J4407">
        <v>107</v>
      </c>
      <c r="K4407" s="3" t="str">
        <f>IF(VLOOKUP(D4407,'Resources Final'!A:C,3,FALSE)=0,"",VLOOKUP(D4407,'Resources Final'!A:C,3,FALSE))</f>
        <v/>
      </c>
      <c r="L4407" s="3" t="str">
        <f>IF(VLOOKUP(D4407,'Resources Final'!A:D,4,FALSE)=0,"",VLOOKUP(D4407,'Resources Final'!A:D,4,FALSE))</f>
        <v/>
      </c>
      <c r="M4407" s="3" t="str">
        <f>IF(VLOOKUP(D4407,'Resources Final'!A:E,5,FALSE)=0,"",VLOOKUP(D4407,'Resources Final'!A:E,5,FALSE))</f>
        <v/>
      </c>
      <c r="N4407" s="7" t="str">
        <f>IF(VLOOKUP(D4407,'Resources Final'!A:F,6,FALSE)=0,"",VLOOKUP(D4407,'Resources Final'!A:F,6,FALSE))</f>
        <v>https://www.sourcewatch.org/index.php/Bill_of_Rights_Institute</v>
      </c>
      <c r="O4407" s="3" t="str">
        <f>IF(VLOOKUP(D4407,'Resources Final'!A:G,7,FALSE)=0,"",VLOOKUP(D4407,'Resources Final'!A:G,7,FALSE))</f>
        <v>Sourcewatch</v>
      </c>
    </row>
    <row r="4408" spans="1:15" x14ac:dyDescent="0.2">
      <c r="A4408" s="11">
        <v>990</v>
      </c>
      <c r="B4408" s="11" t="str">
        <f t="shared" si="80"/>
        <v>Charles G. Koch Charitable Foundation_Kent20182025</v>
      </c>
      <c r="C4408" s="11" t="s">
        <v>19</v>
      </c>
      <c r="D4408" s="11" t="s">
        <v>4311</v>
      </c>
      <c r="E4408" s="11" t="s">
        <v>4311</v>
      </c>
      <c r="F4408" s="4">
        <v>2025</v>
      </c>
      <c r="G4408" s="11">
        <v>2018</v>
      </c>
      <c r="H4408" s="11" t="s">
        <v>21</v>
      </c>
      <c r="I4408" s="12" t="s">
        <v>4162</v>
      </c>
      <c r="J4408">
        <v>108</v>
      </c>
      <c r="K4408" s="3" t="str">
        <f>IF(VLOOKUP(D4408,'Resources Final'!A:C,3,FALSE)=0,"",VLOOKUP(D4408,'Resources Final'!A:C,3,FALSE))</f>
        <v>Y</v>
      </c>
      <c r="L4408" s="3" t="str">
        <f>IF(VLOOKUP(D4408,'Resources Final'!A:D,4,FALSE)=0,"",VLOOKUP(D4408,'Resources Final'!A:D,4,FALSE))</f>
        <v/>
      </c>
      <c r="M4408" s="3" t="str">
        <f>IF(VLOOKUP(D4408,'Resources Final'!A:E,5,FALSE)=0,"",VLOOKUP(D4408,'Resources Final'!A:E,5,FALSE))</f>
        <v/>
      </c>
      <c r="N4408" s="7" t="str">
        <f>IF(VLOOKUP(D4408,'Resources Final'!A:F,6,FALSE)=0,"",VLOOKUP(D4408,'Resources Final'!A:F,6,FALSE))</f>
        <v/>
      </c>
      <c r="O4408" s="3" t="str">
        <f>IF(VLOOKUP(D4408,'Resources Final'!A:G,7,FALSE)=0,"",VLOOKUP(D4408,'Resources Final'!A:G,7,FALSE))</f>
        <v/>
      </c>
    </row>
    <row r="4409" spans="1:15" x14ac:dyDescent="0.2">
      <c r="A4409" s="11">
        <v>990</v>
      </c>
      <c r="B4409" s="11" t="str">
        <f t="shared" si="80"/>
        <v>Charles G. Koch Charitable Foundation_Sidhu20186594</v>
      </c>
      <c r="C4409" s="11" t="s">
        <v>19</v>
      </c>
      <c r="D4409" s="11" t="s">
        <v>4312</v>
      </c>
      <c r="E4409" s="11" t="s">
        <v>4312</v>
      </c>
      <c r="F4409" s="4">
        <v>6594</v>
      </c>
      <c r="G4409" s="11">
        <v>2018</v>
      </c>
      <c r="H4409" s="11" t="s">
        <v>21</v>
      </c>
      <c r="I4409" s="12" t="s">
        <v>4162</v>
      </c>
      <c r="J4409">
        <v>109</v>
      </c>
      <c r="K4409" s="3" t="str">
        <f>IF(VLOOKUP(D4409,'Resources Final'!A:C,3,FALSE)=0,"",VLOOKUP(D4409,'Resources Final'!A:C,3,FALSE))</f>
        <v>Y</v>
      </c>
      <c r="L4409" s="3" t="str">
        <f>IF(VLOOKUP(D4409,'Resources Final'!A:D,4,FALSE)=0,"",VLOOKUP(D4409,'Resources Final'!A:D,4,FALSE))</f>
        <v/>
      </c>
      <c r="M4409" s="3" t="str">
        <f>IF(VLOOKUP(D4409,'Resources Final'!A:E,5,FALSE)=0,"",VLOOKUP(D4409,'Resources Final'!A:E,5,FALSE))</f>
        <v/>
      </c>
      <c r="N4409" s="7" t="str">
        <f>IF(VLOOKUP(D4409,'Resources Final'!A:F,6,FALSE)=0,"",VLOOKUP(D4409,'Resources Final'!A:F,6,FALSE))</f>
        <v/>
      </c>
      <c r="O4409" s="3" t="str">
        <f>IF(VLOOKUP(D4409,'Resources Final'!A:G,7,FALSE)=0,"",VLOOKUP(D4409,'Resources Final'!A:G,7,FALSE))</f>
        <v/>
      </c>
    </row>
    <row r="4410" spans="1:15" x14ac:dyDescent="0.2">
      <c r="A4410" s="11">
        <v>990</v>
      </c>
      <c r="B4410" s="11" t="str">
        <f t="shared" si="80"/>
        <v>Charles G. Koch Charitable Foundation_Marian University2018425000</v>
      </c>
      <c r="C4410" s="11" t="s">
        <v>19</v>
      </c>
      <c r="D4410" s="11" t="s">
        <v>4313</v>
      </c>
      <c r="E4410" s="11" t="s">
        <v>4313</v>
      </c>
      <c r="F4410" s="4">
        <v>425000</v>
      </c>
      <c r="G4410" s="11">
        <v>2018</v>
      </c>
      <c r="H4410" s="11" t="s">
        <v>21</v>
      </c>
      <c r="I4410" s="12"/>
      <c r="J4410">
        <v>110</v>
      </c>
      <c r="K4410" s="3" t="str">
        <f>IF(VLOOKUP(D4410,'Resources Final'!A:C,3,FALSE)=0,"",VLOOKUP(D4410,'Resources Final'!A:C,3,FALSE))</f>
        <v/>
      </c>
      <c r="L4410" s="3" t="str">
        <f>IF(VLOOKUP(D4410,'Resources Final'!A:D,4,FALSE)=0,"",VLOOKUP(D4410,'Resources Final'!A:D,4,FALSE))</f>
        <v>Y</v>
      </c>
      <c r="M4410" s="3" t="str">
        <f>IF(VLOOKUP(D4410,'Resources Final'!A:E,5,FALSE)=0,"",VLOOKUP(D4410,'Resources Final'!A:E,5,FALSE))</f>
        <v/>
      </c>
      <c r="N4410" s="7" t="str">
        <f>IF(VLOOKUP(D4410,'Resources Final'!A:F,6,FALSE)=0,"",VLOOKUP(D4410,'Resources Final'!A:F,6,FALSE))</f>
        <v/>
      </c>
      <c r="O4410" s="3" t="str">
        <f>IF(VLOOKUP(D4410,'Resources Final'!A:G,7,FALSE)=0,"",VLOOKUP(D4410,'Resources Final'!A:G,7,FALSE))</f>
        <v/>
      </c>
    </row>
    <row r="4411" spans="1:15" x14ac:dyDescent="0.2">
      <c r="A4411" s="11">
        <v>990</v>
      </c>
      <c r="B4411" s="11" t="str">
        <f t="shared" si="80"/>
        <v>Charles G. Koch Charitable Foundation_Patrick20183150</v>
      </c>
      <c r="C4411" s="11" t="s">
        <v>19</v>
      </c>
      <c r="D4411" s="11" t="s">
        <v>2815</v>
      </c>
      <c r="E4411" s="11" t="s">
        <v>2815</v>
      </c>
      <c r="F4411" s="4">
        <v>3150</v>
      </c>
      <c r="G4411" s="11">
        <v>2018</v>
      </c>
      <c r="H4411" s="11" t="s">
        <v>21</v>
      </c>
      <c r="I4411" s="12" t="s">
        <v>4162</v>
      </c>
      <c r="J4411">
        <v>111</v>
      </c>
      <c r="K4411" s="3" t="str">
        <f>IF(VLOOKUP(D4411,'Resources Final'!A:C,3,FALSE)=0,"",VLOOKUP(D4411,'Resources Final'!A:C,3,FALSE))</f>
        <v>Y</v>
      </c>
      <c r="L4411" s="3" t="str">
        <f>IF(VLOOKUP(D4411,'Resources Final'!A:D,4,FALSE)=0,"",VLOOKUP(D4411,'Resources Final'!A:D,4,FALSE))</f>
        <v/>
      </c>
      <c r="M4411" s="3" t="str">
        <f>IF(VLOOKUP(D4411,'Resources Final'!A:E,5,FALSE)=0,"",VLOOKUP(D4411,'Resources Final'!A:E,5,FALSE))</f>
        <v/>
      </c>
      <c r="N4411" s="7" t="str">
        <f>IF(VLOOKUP(D4411,'Resources Final'!A:F,6,FALSE)=0,"",VLOOKUP(D4411,'Resources Final'!A:F,6,FALSE))</f>
        <v/>
      </c>
      <c r="O4411" s="3" t="str">
        <f>IF(VLOOKUP(D4411,'Resources Final'!A:G,7,FALSE)=0,"",VLOOKUP(D4411,'Resources Final'!A:G,7,FALSE))</f>
        <v/>
      </c>
    </row>
    <row r="4412" spans="1:15" x14ac:dyDescent="0.2">
      <c r="A4412" s="11">
        <v>990</v>
      </c>
      <c r="B4412" s="11" t="str">
        <f t="shared" si="80"/>
        <v>Charles G. Koch Charitable Foundation_Reason Foundation2018403000</v>
      </c>
      <c r="C4412" s="11" t="s">
        <v>19</v>
      </c>
      <c r="D4412" s="11" t="s">
        <v>3001</v>
      </c>
      <c r="E4412" s="11" t="s">
        <v>3001</v>
      </c>
      <c r="F4412" s="4">
        <v>403000</v>
      </c>
      <c r="G4412" s="11">
        <v>2018</v>
      </c>
      <c r="H4412" s="11" t="s">
        <v>21</v>
      </c>
      <c r="I4412" s="12"/>
      <c r="J4412">
        <v>112</v>
      </c>
      <c r="K4412" s="3" t="str">
        <f>IF(VLOOKUP(D4412,'Resources Final'!A:C,3,FALSE)=0,"",VLOOKUP(D4412,'Resources Final'!A:C,3,FALSE))</f>
        <v/>
      </c>
      <c r="L4412" s="3" t="str">
        <f>IF(VLOOKUP(D4412,'Resources Final'!A:D,4,FALSE)=0,"",VLOOKUP(D4412,'Resources Final'!A:D,4,FALSE))</f>
        <v/>
      </c>
      <c r="M4412" s="3" t="str">
        <f>IF(VLOOKUP(D4412,'Resources Final'!A:E,5,FALSE)=0,"",VLOOKUP(D4412,'Resources Final'!A:E,5,FALSE))</f>
        <v/>
      </c>
      <c r="N4412" s="7" t="str">
        <f>IF(VLOOKUP(D4412,'Resources Final'!A:F,6,FALSE)=0,"",VLOOKUP(D4412,'Resources Final'!A:F,6,FALSE))</f>
        <v>https://www.desmogblog.com/reason-foundation</v>
      </c>
      <c r="O4412" s="3" t="str">
        <f>IF(VLOOKUP(D4412,'Resources Final'!A:G,7,FALSE)=0,"",VLOOKUP(D4412,'Resources Final'!A:G,7,FALSE))</f>
        <v>Desmog</v>
      </c>
    </row>
    <row r="4413" spans="1:15" x14ac:dyDescent="0.2">
      <c r="A4413" s="11">
        <v>990</v>
      </c>
      <c r="B4413" s="11" t="str">
        <f t="shared" si="80"/>
        <v>Charles G. Koch Charitable Foundation_Prison Fellowship Ministries2018500000</v>
      </c>
      <c r="C4413" s="11" t="s">
        <v>19</v>
      </c>
      <c r="D4413" s="11" t="s">
        <v>2907</v>
      </c>
      <c r="E4413" s="11" t="s">
        <v>2907</v>
      </c>
      <c r="F4413" s="4">
        <v>500000</v>
      </c>
      <c r="G4413" s="11">
        <v>2018</v>
      </c>
      <c r="H4413" s="11" t="s">
        <v>21</v>
      </c>
      <c r="I4413" s="12"/>
      <c r="J4413">
        <v>113</v>
      </c>
      <c r="K4413" s="3" t="str">
        <f>IF(VLOOKUP(D4413,'Resources Final'!A:C,3,FALSE)=0,"",VLOOKUP(D4413,'Resources Final'!A:C,3,FALSE))</f>
        <v/>
      </c>
      <c r="L4413" s="3" t="str">
        <f>IF(VLOOKUP(D4413,'Resources Final'!A:D,4,FALSE)=0,"",VLOOKUP(D4413,'Resources Final'!A:D,4,FALSE))</f>
        <v/>
      </c>
      <c r="M4413" s="3" t="str">
        <f>IF(VLOOKUP(D4413,'Resources Final'!A:E,5,FALSE)=0,"",VLOOKUP(D4413,'Resources Final'!A:E,5,FALSE))</f>
        <v/>
      </c>
      <c r="N4413" s="7" t="str">
        <f>IF(VLOOKUP(D4413,'Resources Final'!A:F,6,FALSE)=0,"",VLOOKUP(D4413,'Resources Final'!A:F,6,FALSE))</f>
        <v>https://www.sourcewatch.org/index.php/Prison_Fellowship</v>
      </c>
      <c r="O4413" s="3" t="str">
        <f>IF(VLOOKUP(D4413,'Resources Final'!A:G,7,FALSE)=0,"",VLOOKUP(D4413,'Resources Final'!A:G,7,FALSE))</f>
        <v>Sourcewatch</v>
      </c>
    </row>
    <row r="4414" spans="1:15" x14ac:dyDescent="0.2">
      <c r="A4414" s="11">
        <v>990</v>
      </c>
      <c r="B4414" s="11" t="str">
        <f t="shared" si="80"/>
        <v>Charles G. Koch Charitable Foundation_Moses20183781</v>
      </c>
      <c r="C4414" s="11" t="s">
        <v>19</v>
      </c>
      <c r="D4414" s="11" t="s">
        <v>2541</v>
      </c>
      <c r="E4414" s="11" t="s">
        <v>2541</v>
      </c>
      <c r="F4414" s="4">
        <v>3781</v>
      </c>
      <c r="G4414" s="11">
        <v>2018</v>
      </c>
      <c r="H4414" s="11" t="s">
        <v>21</v>
      </c>
      <c r="I4414" s="12"/>
      <c r="J4414">
        <v>114</v>
      </c>
      <c r="K4414" s="3" t="str">
        <f>IF(VLOOKUP(D4414,'Resources Final'!A:C,3,FALSE)=0,"",VLOOKUP(D4414,'Resources Final'!A:C,3,FALSE))</f>
        <v>Y</v>
      </c>
      <c r="L4414" s="3" t="str">
        <f>IF(VLOOKUP(D4414,'Resources Final'!A:D,4,FALSE)=0,"",VLOOKUP(D4414,'Resources Final'!A:D,4,FALSE))</f>
        <v/>
      </c>
      <c r="M4414" s="3" t="str">
        <f>IF(VLOOKUP(D4414,'Resources Final'!A:E,5,FALSE)=0,"",VLOOKUP(D4414,'Resources Final'!A:E,5,FALSE))</f>
        <v/>
      </c>
      <c r="N4414" s="7" t="str">
        <f>IF(VLOOKUP(D4414,'Resources Final'!A:F,6,FALSE)=0,"",VLOOKUP(D4414,'Resources Final'!A:F,6,FALSE))</f>
        <v/>
      </c>
      <c r="O4414" s="3" t="str">
        <f>IF(VLOOKUP(D4414,'Resources Final'!A:G,7,FALSE)=0,"",VLOOKUP(D4414,'Resources Final'!A:G,7,FALSE))</f>
        <v/>
      </c>
    </row>
    <row r="4415" spans="1:15" x14ac:dyDescent="0.2">
      <c r="A4415" s="11">
        <v>990</v>
      </c>
      <c r="B4415" s="11" t="str">
        <f t="shared" si="80"/>
        <v>Charles G. Koch Charitable Foundation_Jacoby20183150</v>
      </c>
      <c r="C4415" s="11" t="s">
        <v>19</v>
      </c>
      <c r="D4415" s="11" t="s">
        <v>4314</v>
      </c>
      <c r="E4415" s="11" t="s">
        <v>4314</v>
      </c>
      <c r="F4415" s="4">
        <v>3150</v>
      </c>
      <c r="G4415" s="11">
        <v>2018</v>
      </c>
      <c r="H4415" s="11" t="s">
        <v>21</v>
      </c>
      <c r="I4415" s="12" t="s">
        <v>4162</v>
      </c>
      <c r="J4415">
        <v>115</v>
      </c>
      <c r="K4415" s="3" t="str">
        <f>IF(VLOOKUP(D4415,'Resources Final'!A:C,3,FALSE)=0,"",VLOOKUP(D4415,'Resources Final'!A:C,3,FALSE))</f>
        <v>Y</v>
      </c>
      <c r="L4415" s="3" t="str">
        <f>IF(VLOOKUP(D4415,'Resources Final'!A:D,4,FALSE)=0,"",VLOOKUP(D4415,'Resources Final'!A:D,4,FALSE))</f>
        <v/>
      </c>
      <c r="M4415" s="3" t="str">
        <f>IF(VLOOKUP(D4415,'Resources Final'!A:E,5,FALSE)=0,"",VLOOKUP(D4415,'Resources Final'!A:E,5,FALSE))</f>
        <v/>
      </c>
      <c r="N4415" s="7" t="str">
        <f>IF(VLOOKUP(D4415,'Resources Final'!A:F,6,FALSE)=0,"",VLOOKUP(D4415,'Resources Final'!A:F,6,FALSE))</f>
        <v/>
      </c>
      <c r="O4415" s="3" t="str">
        <f>IF(VLOOKUP(D4415,'Resources Final'!A:G,7,FALSE)=0,"",VLOOKUP(D4415,'Resources Final'!A:G,7,FALSE))</f>
        <v/>
      </c>
    </row>
    <row r="4416" spans="1:15" x14ac:dyDescent="0.2">
      <c r="A4416" s="11">
        <v>990</v>
      </c>
      <c r="B4416" s="11" t="str">
        <f t="shared" si="80"/>
        <v>Charles G. Koch Charitable Foundation_Center for a New American Security201850000</v>
      </c>
      <c r="C4416" s="11" t="s">
        <v>19</v>
      </c>
      <c r="D4416" s="11" t="s">
        <v>4315</v>
      </c>
      <c r="E4416" s="11" t="s">
        <v>4315</v>
      </c>
      <c r="F4416" s="4">
        <v>50000</v>
      </c>
      <c r="G4416" s="11">
        <v>2018</v>
      </c>
      <c r="H4416" s="11" t="s">
        <v>21</v>
      </c>
      <c r="I4416" s="12"/>
      <c r="J4416">
        <v>116</v>
      </c>
      <c r="K4416" s="3" t="str">
        <f>IF(VLOOKUP(D4416,'Resources Final'!A:C,3,FALSE)=0,"",VLOOKUP(D4416,'Resources Final'!A:C,3,FALSE))</f>
        <v/>
      </c>
      <c r="L4416" s="3" t="str">
        <f>IF(VLOOKUP(D4416,'Resources Final'!A:D,4,FALSE)=0,"",VLOOKUP(D4416,'Resources Final'!A:D,4,FALSE))</f>
        <v/>
      </c>
      <c r="M4416" s="3" t="str">
        <f>IF(VLOOKUP(D4416,'Resources Final'!A:E,5,FALSE)=0,"",VLOOKUP(D4416,'Resources Final'!A:E,5,FALSE))</f>
        <v/>
      </c>
      <c r="N4416" s="7" t="str">
        <f>IF(VLOOKUP(D4416,'Resources Final'!A:F,6,FALSE)=0,"",VLOOKUP(D4416,'Resources Final'!A:F,6,FALSE))</f>
        <v>https://www.sourcewatch.org/index.php/Center_for_a_New_American_Security</v>
      </c>
      <c r="O4416" s="3" t="str">
        <f>IF(VLOOKUP(D4416,'Resources Final'!A:G,7,FALSE)=0,"",VLOOKUP(D4416,'Resources Final'!A:G,7,FALSE))</f>
        <v>Sourcewatch</v>
      </c>
    </row>
    <row r="4417" spans="1:15" x14ac:dyDescent="0.2">
      <c r="A4417" s="11">
        <v>990</v>
      </c>
      <c r="B4417" s="11" t="str">
        <f t="shared" si="80"/>
        <v>Charles G. Koch Charitable Foundation_Christopherson20183825</v>
      </c>
      <c r="C4417" s="11" t="s">
        <v>19</v>
      </c>
      <c r="D4417" s="11" t="s">
        <v>4316</v>
      </c>
      <c r="E4417" s="11" t="s">
        <v>4316</v>
      </c>
      <c r="F4417" s="4">
        <v>3825</v>
      </c>
      <c r="G4417" s="11">
        <v>2018</v>
      </c>
      <c r="H4417" s="11" t="s">
        <v>21</v>
      </c>
      <c r="I4417" s="12" t="s">
        <v>4162</v>
      </c>
      <c r="J4417">
        <v>117</v>
      </c>
      <c r="K4417" s="3" t="str">
        <f>IF(VLOOKUP(D4417,'Resources Final'!A:C,3,FALSE)=0,"",VLOOKUP(D4417,'Resources Final'!A:C,3,FALSE))</f>
        <v>Y</v>
      </c>
      <c r="L4417" s="3" t="str">
        <f>IF(VLOOKUP(D4417,'Resources Final'!A:D,4,FALSE)=0,"",VLOOKUP(D4417,'Resources Final'!A:D,4,FALSE))</f>
        <v/>
      </c>
      <c r="M4417" s="3" t="str">
        <f>IF(VLOOKUP(D4417,'Resources Final'!A:E,5,FALSE)=0,"",VLOOKUP(D4417,'Resources Final'!A:E,5,FALSE))</f>
        <v/>
      </c>
      <c r="N4417" s="7" t="str">
        <f>IF(VLOOKUP(D4417,'Resources Final'!A:F,6,FALSE)=0,"",VLOOKUP(D4417,'Resources Final'!A:F,6,FALSE))</f>
        <v/>
      </c>
      <c r="O4417" s="3" t="str">
        <f>IF(VLOOKUP(D4417,'Resources Final'!A:G,7,FALSE)=0,"",VLOOKUP(D4417,'Resources Final'!A:G,7,FALSE))</f>
        <v/>
      </c>
    </row>
    <row r="4418" spans="1:15" x14ac:dyDescent="0.2">
      <c r="A4418" s="11">
        <v>990</v>
      </c>
      <c r="B4418" s="11" t="str">
        <f t="shared" si="80"/>
        <v>Charles G. Koch Charitable Foundation_Mellusi20185355</v>
      </c>
      <c r="C4418" s="11" t="s">
        <v>19</v>
      </c>
      <c r="D4418" s="11" t="s">
        <v>4317</v>
      </c>
      <c r="E4418" s="11" t="s">
        <v>4317</v>
      </c>
      <c r="F4418" s="4">
        <v>5355</v>
      </c>
      <c r="G4418" s="11">
        <v>2018</v>
      </c>
      <c r="H4418" s="11" t="s">
        <v>21</v>
      </c>
      <c r="I4418" s="12" t="s">
        <v>4162</v>
      </c>
      <c r="J4418">
        <v>118</v>
      </c>
      <c r="K4418" s="3" t="str">
        <f>IF(VLOOKUP(D4418,'Resources Final'!A:C,3,FALSE)=0,"",VLOOKUP(D4418,'Resources Final'!A:C,3,FALSE))</f>
        <v>Y</v>
      </c>
      <c r="L4418" s="3" t="str">
        <f>IF(VLOOKUP(D4418,'Resources Final'!A:D,4,FALSE)=0,"",VLOOKUP(D4418,'Resources Final'!A:D,4,FALSE))</f>
        <v/>
      </c>
      <c r="M4418" s="3" t="str">
        <f>IF(VLOOKUP(D4418,'Resources Final'!A:E,5,FALSE)=0,"",VLOOKUP(D4418,'Resources Final'!A:E,5,FALSE))</f>
        <v/>
      </c>
      <c r="N4418" s="7" t="str">
        <f>IF(VLOOKUP(D4418,'Resources Final'!A:F,6,FALSE)=0,"",VLOOKUP(D4418,'Resources Final'!A:F,6,FALSE))</f>
        <v/>
      </c>
      <c r="O4418" s="3" t="str">
        <f>IF(VLOOKUP(D4418,'Resources Final'!A:G,7,FALSE)=0,"",VLOOKUP(D4418,'Resources Final'!A:G,7,FALSE))</f>
        <v/>
      </c>
    </row>
    <row r="4419" spans="1:15" x14ac:dyDescent="0.2">
      <c r="A4419" s="11">
        <v>990</v>
      </c>
      <c r="B4419" s="11" t="str">
        <f t="shared" si="80"/>
        <v>Charles G. Koch Charitable Foundation_United Negro College Fund2018676000</v>
      </c>
      <c r="C4419" s="11" t="s">
        <v>19</v>
      </c>
      <c r="D4419" s="11" t="s">
        <v>3713</v>
      </c>
      <c r="E4419" s="11" t="s">
        <v>3713</v>
      </c>
      <c r="F4419" s="4">
        <v>676000</v>
      </c>
      <c r="G4419" s="11">
        <v>2018</v>
      </c>
      <c r="H4419" s="11" t="s">
        <v>21</v>
      </c>
      <c r="I4419" s="12"/>
      <c r="J4419">
        <v>119</v>
      </c>
      <c r="K4419" s="3" t="str">
        <f>IF(VLOOKUP(D4419,'Resources Final'!A:C,3,FALSE)=0,"",VLOOKUP(D4419,'Resources Final'!A:C,3,FALSE))</f>
        <v/>
      </c>
      <c r="L4419" s="3" t="str">
        <f>IF(VLOOKUP(D4419,'Resources Final'!A:D,4,FALSE)=0,"",VLOOKUP(D4419,'Resources Final'!A:D,4,FALSE))</f>
        <v>Y</v>
      </c>
      <c r="M4419" s="3" t="str">
        <f>IF(VLOOKUP(D4419,'Resources Final'!A:E,5,FALSE)=0,"",VLOOKUP(D4419,'Resources Final'!A:E,5,FALSE))</f>
        <v/>
      </c>
      <c r="N4419" s="7" t="str">
        <f>IF(VLOOKUP(D4419,'Resources Final'!A:F,6,FALSE)=0,"",VLOOKUP(D4419,'Resources Final'!A:F,6,FALSE))</f>
        <v/>
      </c>
      <c r="O4419" s="3" t="str">
        <f>IF(VLOOKUP(D4419,'Resources Final'!A:G,7,FALSE)=0,"",VLOOKUP(D4419,'Resources Final'!A:G,7,FALSE))</f>
        <v/>
      </c>
    </row>
    <row r="4420" spans="1:15" x14ac:dyDescent="0.2">
      <c r="A4420" s="11">
        <v>990</v>
      </c>
      <c r="B4420" s="11" t="str">
        <f t="shared" si="80"/>
        <v>Charles G. Koch Charitable Foundation_Freedom Forum Institute2018500000</v>
      </c>
      <c r="C4420" s="11" t="s">
        <v>19</v>
      </c>
      <c r="D4420" s="11" t="s">
        <v>4318</v>
      </c>
      <c r="E4420" s="11" t="s">
        <v>4318</v>
      </c>
      <c r="F4420" s="4">
        <v>500000</v>
      </c>
      <c r="G4420" s="11">
        <v>2018</v>
      </c>
      <c r="H4420" s="11" t="s">
        <v>21</v>
      </c>
      <c r="I4420" s="12"/>
      <c r="J4420">
        <v>120</v>
      </c>
      <c r="K4420" s="3" t="str">
        <f>IF(VLOOKUP(D4420,'Resources Final'!A:C,3,FALSE)=0,"",VLOOKUP(D4420,'Resources Final'!A:C,3,FALSE))</f>
        <v/>
      </c>
      <c r="L4420" s="3" t="str">
        <f>IF(VLOOKUP(D4420,'Resources Final'!A:D,4,FALSE)=0,"",VLOOKUP(D4420,'Resources Final'!A:D,4,FALSE))</f>
        <v/>
      </c>
      <c r="M4420" s="3" t="str">
        <f>IF(VLOOKUP(D4420,'Resources Final'!A:E,5,FALSE)=0,"",VLOOKUP(D4420,'Resources Final'!A:E,5,FALSE))</f>
        <v/>
      </c>
      <c r="N4420" s="7" t="str">
        <f>IF(VLOOKUP(D4420,'Resources Final'!A:F,6,FALSE)=0,"",VLOOKUP(D4420,'Resources Final'!A:F,6,FALSE))</f>
        <v/>
      </c>
      <c r="O4420" s="3" t="str">
        <f>IF(VLOOKUP(D4420,'Resources Final'!A:G,7,FALSE)=0,"",VLOOKUP(D4420,'Resources Final'!A:G,7,FALSE))</f>
        <v/>
      </c>
    </row>
    <row r="4421" spans="1:15" x14ac:dyDescent="0.2">
      <c r="A4421" s="11">
        <v>990</v>
      </c>
      <c r="B4421" s="11" t="str">
        <f t="shared" si="80"/>
        <v>Charles G. Koch Charitable Foundation_Hayden20183150</v>
      </c>
      <c r="C4421" s="11" t="s">
        <v>19</v>
      </c>
      <c r="D4421" s="11" t="s">
        <v>4319</v>
      </c>
      <c r="E4421" s="11" t="s">
        <v>4319</v>
      </c>
      <c r="F4421" s="4">
        <v>3150</v>
      </c>
      <c r="G4421" s="11">
        <v>2018</v>
      </c>
      <c r="H4421" s="11" t="s">
        <v>21</v>
      </c>
      <c r="I4421" s="12"/>
      <c r="J4421">
        <v>121</v>
      </c>
      <c r="K4421" s="3" t="str">
        <f>IF(VLOOKUP(D4421,'Resources Final'!A:C,3,FALSE)=0,"",VLOOKUP(D4421,'Resources Final'!A:C,3,FALSE))</f>
        <v>Y</v>
      </c>
      <c r="L4421" s="3" t="str">
        <f>IF(VLOOKUP(D4421,'Resources Final'!A:D,4,FALSE)=0,"",VLOOKUP(D4421,'Resources Final'!A:D,4,FALSE))</f>
        <v/>
      </c>
      <c r="M4421" s="3" t="str">
        <f>IF(VLOOKUP(D4421,'Resources Final'!A:E,5,FALSE)=0,"",VLOOKUP(D4421,'Resources Final'!A:E,5,FALSE))</f>
        <v/>
      </c>
      <c r="N4421" s="7" t="str">
        <f>IF(VLOOKUP(D4421,'Resources Final'!A:F,6,FALSE)=0,"",VLOOKUP(D4421,'Resources Final'!A:F,6,FALSE))</f>
        <v/>
      </c>
      <c r="O4421" s="3" t="str">
        <f>IF(VLOOKUP(D4421,'Resources Final'!A:G,7,FALSE)=0,"",VLOOKUP(D4421,'Resources Final'!A:G,7,FALSE))</f>
        <v/>
      </c>
    </row>
    <row r="4422" spans="1:15" x14ac:dyDescent="0.2">
      <c r="A4422" s="11">
        <v>990</v>
      </c>
      <c r="B4422" s="11" t="str">
        <f t="shared" si="80"/>
        <v>Charles G. Koch Charitable Foundation_Northern Michigan University201818480</v>
      </c>
      <c r="C4422" s="11" t="s">
        <v>19</v>
      </c>
      <c r="D4422" s="11" t="s">
        <v>2698</v>
      </c>
      <c r="E4422" s="11" t="s">
        <v>2698</v>
      </c>
      <c r="F4422" s="4">
        <v>18480</v>
      </c>
      <c r="G4422" s="11">
        <v>2018</v>
      </c>
      <c r="H4422" s="11" t="s">
        <v>21</v>
      </c>
      <c r="I4422" s="12"/>
      <c r="J4422">
        <v>122</v>
      </c>
      <c r="K4422" s="3" t="str">
        <f>IF(VLOOKUP(D4422,'Resources Final'!A:C,3,FALSE)=0,"",VLOOKUP(D4422,'Resources Final'!A:C,3,FALSE))</f>
        <v/>
      </c>
      <c r="L4422" s="3" t="str">
        <f>IF(VLOOKUP(D4422,'Resources Final'!A:D,4,FALSE)=0,"",VLOOKUP(D4422,'Resources Final'!A:D,4,FALSE))</f>
        <v>Y</v>
      </c>
      <c r="M4422" s="3" t="str">
        <f>IF(VLOOKUP(D4422,'Resources Final'!A:E,5,FALSE)=0,"",VLOOKUP(D4422,'Resources Final'!A:E,5,FALSE))</f>
        <v/>
      </c>
      <c r="N4422" s="7" t="str">
        <f>IF(VLOOKUP(D4422,'Resources Final'!A:F,6,FALSE)=0,"",VLOOKUP(D4422,'Resources Final'!A:F,6,FALSE))</f>
        <v/>
      </c>
      <c r="O4422" s="3" t="str">
        <f>IF(VLOOKUP(D4422,'Resources Final'!A:G,7,FALSE)=0,"",VLOOKUP(D4422,'Resources Final'!A:G,7,FALSE))</f>
        <v/>
      </c>
    </row>
    <row r="4423" spans="1:15" x14ac:dyDescent="0.2">
      <c r="A4423" s="11">
        <v>990</v>
      </c>
      <c r="B4423" s="11" t="str">
        <f t="shared" si="80"/>
        <v>Charles G. Koch Charitable Foundation_Gaul20183150</v>
      </c>
      <c r="C4423" s="11" t="s">
        <v>19</v>
      </c>
      <c r="D4423" s="11" t="s">
        <v>4320</v>
      </c>
      <c r="E4423" s="11" t="s">
        <v>4320</v>
      </c>
      <c r="F4423" s="4">
        <v>3150</v>
      </c>
      <c r="G4423" s="11">
        <v>2018</v>
      </c>
      <c r="H4423" s="11" t="s">
        <v>21</v>
      </c>
      <c r="I4423" s="12" t="s">
        <v>4162</v>
      </c>
      <c r="J4423">
        <v>123</v>
      </c>
      <c r="K4423" s="3" t="str">
        <f>IF(VLOOKUP(D4423,'Resources Final'!A:C,3,FALSE)=0,"",VLOOKUP(D4423,'Resources Final'!A:C,3,FALSE))</f>
        <v>Y</v>
      </c>
      <c r="L4423" s="3" t="str">
        <f>IF(VLOOKUP(D4423,'Resources Final'!A:D,4,FALSE)=0,"",VLOOKUP(D4423,'Resources Final'!A:D,4,FALSE))</f>
        <v/>
      </c>
      <c r="M4423" s="3" t="str">
        <f>IF(VLOOKUP(D4423,'Resources Final'!A:E,5,FALSE)=0,"",VLOOKUP(D4423,'Resources Final'!A:E,5,FALSE))</f>
        <v/>
      </c>
      <c r="N4423" s="7" t="str">
        <f>IF(VLOOKUP(D4423,'Resources Final'!A:F,6,FALSE)=0,"",VLOOKUP(D4423,'Resources Final'!A:F,6,FALSE))</f>
        <v/>
      </c>
      <c r="O4423" s="3" t="str">
        <f>IF(VLOOKUP(D4423,'Resources Final'!A:G,7,FALSE)=0,"",VLOOKUP(D4423,'Resources Final'!A:G,7,FALSE))</f>
        <v/>
      </c>
    </row>
    <row r="4424" spans="1:15" x14ac:dyDescent="0.2">
      <c r="A4424" s="11">
        <v>990</v>
      </c>
      <c r="B4424" s="11" t="str">
        <f t="shared" si="80"/>
        <v>Charles G. Koch Charitable Foundation_Durham20183825</v>
      </c>
      <c r="C4424" s="11" t="s">
        <v>19</v>
      </c>
      <c r="D4424" s="11" t="s">
        <v>4321</v>
      </c>
      <c r="E4424" s="11" t="s">
        <v>4321</v>
      </c>
      <c r="F4424" s="4">
        <v>3825</v>
      </c>
      <c r="G4424" s="11">
        <v>2018</v>
      </c>
      <c r="H4424" s="11" t="s">
        <v>21</v>
      </c>
      <c r="I4424" s="12" t="s">
        <v>4162</v>
      </c>
      <c r="J4424">
        <v>124</v>
      </c>
      <c r="K4424" s="3" t="str">
        <f>IF(VLOOKUP(D4424,'Resources Final'!A:C,3,FALSE)=0,"",VLOOKUP(D4424,'Resources Final'!A:C,3,FALSE))</f>
        <v>Y</v>
      </c>
      <c r="L4424" s="3" t="str">
        <f>IF(VLOOKUP(D4424,'Resources Final'!A:D,4,FALSE)=0,"",VLOOKUP(D4424,'Resources Final'!A:D,4,FALSE))</f>
        <v/>
      </c>
      <c r="M4424" s="3" t="str">
        <f>IF(VLOOKUP(D4424,'Resources Final'!A:E,5,FALSE)=0,"",VLOOKUP(D4424,'Resources Final'!A:E,5,FALSE))</f>
        <v/>
      </c>
      <c r="N4424" s="7" t="str">
        <f>IF(VLOOKUP(D4424,'Resources Final'!A:F,6,FALSE)=0,"",VLOOKUP(D4424,'Resources Final'!A:F,6,FALSE))</f>
        <v/>
      </c>
      <c r="O4424" s="3" t="str">
        <f>IF(VLOOKUP(D4424,'Resources Final'!A:G,7,FALSE)=0,"",VLOOKUP(D4424,'Resources Final'!A:G,7,FALSE))</f>
        <v/>
      </c>
    </row>
    <row r="4425" spans="1:15" x14ac:dyDescent="0.2">
      <c r="A4425" s="11">
        <v>990</v>
      </c>
      <c r="B4425" s="11" t="str">
        <f t="shared" si="80"/>
        <v>Charles G. Koch Charitable Foundation_Bonifield20183825</v>
      </c>
      <c r="C4425" s="11" t="s">
        <v>19</v>
      </c>
      <c r="D4425" s="11" t="s">
        <v>4322</v>
      </c>
      <c r="E4425" s="11" t="s">
        <v>4322</v>
      </c>
      <c r="F4425" s="4">
        <v>3825</v>
      </c>
      <c r="G4425" s="11">
        <v>2018</v>
      </c>
      <c r="H4425" s="11" t="s">
        <v>21</v>
      </c>
      <c r="I4425" s="12" t="s">
        <v>4162</v>
      </c>
      <c r="J4425">
        <v>125</v>
      </c>
      <c r="K4425" s="3" t="str">
        <f>IF(VLOOKUP(D4425,'Resources Final'!A:C,3,FALSE)=0,"",VLOOKUP(D4425,'Resources Final'!A:C,3,FALSE))</f>
        <v>Y</v>
      </c>
      <c r="L4425" s="3" t="str">
        <f>IF(VLOOKUP(D4425,'Resources Final'!A:D,4,FALSE)=0,"",VLOOKUP(D4425,'Resources Final'!A:D,4,FALSE))</f>
        <v/>
      </c>
      <c r="M4425" s="3" t="str">
        <f>IF(VLOOKUP(D4425,'Resources Final'!A:E,5,FALSE)=0,"",VLOOKUP(D4425,'Resources Final'!A:E,5,FALSE))</f>
        <v/>
      </c>
      <c r="N4425" s="7" t="str">
        <f>IF(VLOOKUP(D4425,'Resources Final'!A:F,6,FALSE)=0,"",VLOOKUP(D4425,'Resources Final'!A:F,6,FALSE))</f>
        <v/>
      </c>
      <c r="O4425" s="3" t="str">
        <f>IF(VLOOKUP(D4425,'Resources Final'!A:G,7,FALSE)=0,"",VLOOKUP(D4425,'Resources Final'!A:G,7,FALSE))</f>
        <v/>
      </c>
    </row>
    <row r="4426" spans="1:15" x14ac:dyDescent="0.2">
      <c r="A4426" s="11">
        <v>990</v>
      </c>
      <c r="B4426" s="11" t="str">
        <f t="shared" si="80"/>
        <v>Charles G. Koch Charitable Foundation_Knudson20183150</v>
      </c>
      <c r="C4426" s="11" t="s">
        <v>19</v>
      </c>
      <c r="D4426" s="11" t="s">
        <v>4323</v>
      </c>
      <c r="E4426" s="11" t="s">
        <v>4323</v>
      </c>
      <c r="F4426" s="4">
        <v>3150</v>
      </c>
      <c r="G4426" s="11">
        <v>2018</v>
      </c>
      <c r="H4426" s="11" t="s">
        <v>21</v>
      </c>
      <c r="I4426" s="12" t="s">
        <v>4162</v>
      </c>
      <c r="J4426">
        <v>126</v>
      </c>
      <c r="K4426" s="3" t="str">
        <f>IF(VLOOKUP(D4426,'Resources Final'!A:C,3,FALSE)=0,"",VLOOKUP(D4426,'Resources Final'!A:C,3,FALSE))</f>
        <v>Y</v>
      </c>
      <c r="L4426" s="3" t="str">
        <f>IF(VLOOKUP(D4426,'Resources Final'!A:D,4,FALSE)=0,"",VLOOKUP(D4426,'Resources Final'!A:D,4,FALSE))</f>
        <v/>
      </c>
      <c r="M4426" s="3" t="str">
        <f>IF(VLOOKUP(D4426,'Resources Final'!A:E,5,FALSE)=0,"",VLOOKUP(D4426,'Resources Final'!A:E,5,FALSE))</f>
        <v/>
      </c>
      <c r="N4426" s="7" t="str">
        <f>IF(VLOOKUP(D4426,'Resources Final'!A:F,6,FALSE)=0,"",VLOOKUP(D4426,'Resources Final'!A:F,6,FALSE))</f>
        <v/>
      </c>
      <c r="O4426" s="3" t="str">
        <f>IF(VLOOKUP(D4426,'Resources Final'!A:G,7,FALSE)=0,"",VLOOKUP(D4426,'Resources Final'!A:G,7,FALSE))</f>
        <v/>
      </c>
    </row>
    <row r="4427" spans="1:15" x14ac:dyDescent="0.2">
      <c r="A4427" s="11">
        <v>990</v>
      </c>
      <c r="B4427" s="11" t="str">
        <f t="shared" si="80"/>
        <v>Charles G. Koch Charitable Foundation_Powers20183938</v>
      </c>
      <c r="C4427" s="11" t="s">
        <v>19</v>
      </c>
      <c r="D4427" s="11" t="s">
        <v>4324</v>
      </c>
      <c r="E4427" s="11" t="s">
        <v>4324</v>
      </c>
      <c r="F4427" s="4">
        <v>3938</v>
      </c>
      <c r="G4427" s="11">
        <v>2018</v>
      </c>
      <c r="H4427" s="11" t="s">
        <v>21</v>
      </c>
      <c r="I4427" s="12" t="s">
        <v>4162</v>
      </c>
      <c r="J4427">
        <v>127</v>
      </c>
      <c r="K4427" s="3" t="str">
        <f>IF(VLOOKUP(D4427,'Resources Final'!A:C,3,FALSE)=0,"",VLOOKUP(D4427,'Resources Final'!A:C,3,FALSE))</f>
        <v>Y</v>
      </c>
      <c r="L4427" s="3" t="str">
        <f>IF(VLOOKUP(D4427,'Resources Final'!A:D,4,FALSE)=0,"",VLOOKUP(D4427,'Resources Final'!A:D,4,FALSE))</f>
        <v/>
      </c>
      <c r="M4427" s="3" t="str">
        <f>IF(VLOOKUP(D4427,'Resources Final'!A:E,5,FALSE)=0,"",VLOOKUP(D4427,'Resources Final'!A:E,5,FALSE))</f>
        <v/>
      </c>
      <c r="N4427" s="7" t="str">
        <f>IF(VLOOKUP(D4427,'Resources Final'!A:F,6,FALSE)=0,"",VLOOKUP(D4427,'Resources Final'!A:F,6,FALSE))</f>
        <v/>
      </c>
      <c r="O4427" s="3" t="str">
        <f>IF(VLOOKUP(D4427,'Resources Final'!A:G,7,FALSE)=0,"",VLOOKUP(D4427,'Resources Final'!A:G,7,FALSE))</f>
        <v/>
      </c>
    </row>
    <row r="4428" spans="1:15" x14ac:dyDescent="0.2">
      <c r="A4428" s="11">
        <v>990</v>
      </c>
      <c r="B4428" s="11" t="str">
        <f t="shared" si="80"/>
        <v>Charles G. Koch Charitable Foundation_Martino20183150</v>
      </c>
      <c r="C4428" s="11" t="s">
        <v>19</v>
      </c>
      <c r="D4428" s="11" t="s">
        <v>4325</v>
      </c>
      <c r="E4428" s="11" t="s">
        <v>4325</v>
      </c>
      <c r="F4428" s="4">
        <v>3150</v>
      </c>
      <c r="G4428" s="11">
        <v>2018</v>
      </c>
      <c r="H4428" s="11" t="s">
        <v>21</v>
      </c>
      <c r="I4428" s="12" t="s">
        <v>4162</v>
      </c>
      <c r="J4428">
        <v>128</v>
      </c>
      <c r="K4428" s="3" t="str">
        <f>IF(VLOOKUP(D4428,'Resources Final'!A:C,3,FALSE)=0,"",VLOOKUP(D4428,'Resources Final'!A:C,3,FALSE))</f>
        <v>Y</v>
      </c>
      <c r="L4428" s="3" t="str">
        <f>IF(VLOOKUP(D4428,'Resources Final'!A:D,4,FALSE)=0,"",VLOOKUP(D4428,'Resources Final'!A:D,4,FALSE))</f>
        <v/>
      </c>
      <c r="M4428" s="3" t="str">
        <f>IF(VLOOKUP(D4428,'Resources Final'!A:E,5,FALSE)=0,"",VLOOKUP(D4428,'Resources Final'!A:E,5,FALSE))</f>
        <v/>
      </c>
      <c r="N4428" s="7" t="str">
        <f>IF(VLOOKUP(D4428,'Resources Final'!A:F,6,FALSE)=0,"",VLOOKUP(D4428,'Resources Final'!A:F,6,FALSE))</f>
        <v/>
      </c>
      <c r="O4428" s="3" t="str">
        <f>IF(VLOOKUP(D4428,'Resources Final'!A:G,7,FALSE)=0,"",VLOOKUP(D4428,'Resources Final'!A:G,7,FALSE))</f>
        <v/>
      </c>
    </row>
    <row r="4429" spans="1:15" x14ac:dyDescent="0.2">
      <c r="A4429" s="11">
        <v>990</v>
      </c>
      <c r="B4429" s="11" t="str">
        <f t="shared" si="80"/>
        <v>Charles G. Koch Charitable Foundation_Bohanon20183825</v>
      </c>
      <c r="C4429" s="11" t="s">
        <v>19</v>
      </c>
      <c r="D4429" s="11" t="s">
        <v>4326</v>
      </c>
      <c r="E4429" s="11" t="s">
        <v>4326</v>
      </c>
      <c r="F4429" s="4">
        <v>3825</v>
      </c>
      <c r="G4429" s="11">
        <v>2018</v>
      </c>
      <c r="H4429" s="11" t="s">
        <v>21</v>
      </c>
      <c r="I4429" s="12" t="s">
        <v>4162</v>
      </c>
      <c r="J4429">
        <v>129</v>
      </c>
      <c r="K4429" s="3" t="str">
        <f>IF(VLOOKUP(D4429,'Resources Final'!A:C,3,FALSE)=0,"",VLOOKUP(D4429,'Resources Final'!A:C,3,FALSE))</f>
        <v>Y</v>
      </c>
      <c r="L4429" s="3" t="str">
        <f>IF(VLOOKUP(D4429,'Resources Final'!A:D,4,FALSE)=0,"",VLOOKUP(D4429,'Resources Final'!A:D,4,FALSE))</f>
        <v/>
      </c>
      <c r="M4429" s="3" t="str">
        <f>IF(VLOOKUP(D4429,'Resources Final'!A:E,5,FALSE)=0,"",VLOOKUP(D4429,'Resources Final'!A:E,5,FALSE))</f>
        <v/>
      </c>
      <c r="N4429" s="7" t="str">
        <f>IF(VLOOKUP(D4429,'Resources Final'!A:F,6,FALSE)=0,"",VLOOKUP(D4429,'Resources Final'!A:F,6,FALSE))</f>
        <v/>
      </c>
      <c r="O4429" s="3" t="str">
        <f>IF(VLOOKUP(D4429,'Resources Final'!A:G,7,FALSE)=0,"",VLOOKUP(D4429,'Resources Final'!A:G,7,FALSE))</f>
        <v/>
      </c>
    </row>
    <row r="4430" spans="1:15" x14ac:dyDescent="0.2">
      <c r="A4430" s="11">
        <v>990</v>
      </c>
      <c r="B4430" s="11" t="str">
        <f t="shared" si="80"/>
        <v>Charles G. Koch Charitable Foundation_Loyola University - New Orleans201864400</v>
      </c>
      <c r="C4430" s="11" t="s">
        <v>19</v>
      </c>
      <c r="D4430" s="11" t="s">
        <v>2214</v>
      </c>
      <c r="E4430" s="11" t="s">
        <v>2213</v>
      </c>
      <c r="F4430" s="4">
        <v>64400</v>
      </c>
      <c r="G4430" s="11">
        <v>2018</v>
      </c>
      <c r="H4430" s="11" t="s">
        <v>21</v>
      </c>
      <c r="I4430" s="12"/>
      <c r="J4430">
        <v>130</v>
      </c>
      <c r="K4430" s="3" t="str">
        <f>IF(VLOOKUP(D4430,'Resources Final'!A:C,3,FALSE)=0,"",VLOOKUP(D4430,'Resources Final'!A:C,3,FALSE))</f>
        <v/>
      </c>
      <c r="L4430" s="3" t="str">
        <f>IF(VLOOKUP(D4430,'Resources Final'!A:D,4,FALSE)=0,"",VLOOKUP(D4430,'Resources Final'!A:D,4,FALSE))</f>
        <v>Y</v>
      </c>
      <c r="M4430" s="3" t="str">
        <f>IF(VLOOKUP(D4430,'Resources Final'!A:E,5,FALSE)=0,"",VLOOKUP(D4430,'Resources Final'!A:E,5,FALSE))</f>
        <v/>
      </c>
      <c r="N4430" s="7" t="str">
        <f>IF(VLOOKUP(D4430,'Resources Final'!A:F,6,FALSE)=0,"",VLOOKUP(D4430,'Resources Final'!A:F,6,FALSE))</f>
        <v/>
      </c>
      <c r="O4430" s="3" t="str">
        <f>IF(VLOOKUP(D4430,'Resources Final'!A:G,7,FALSE)=0,"",VLOOKUP(D4430,'Resources Final'!A:G,7,FALSE))</f>
        <v/>
      </c>
    </row>
    <row r="4431" spans="1:15" x14ac:dyDescent="0.2">
      <c r="A4431" s="11">
        <v>990</v>
      </c>
      <c r="B4431" s="11" t="str">
        <f t="shared" si="80"/>
        <v>Charles G. Koch Charitable Foundation_Slabinski20183938</v>
      </c>
      <c r="C4431" s="11" t="s">
        <v>19</v>
      </c>
      <c r="D4431" s="11" t="s">
        <v>4327</v>
      </c>
      <c r="E4431" s="11" t="s">
        <v>4327</v>
      </c>
      <c r="F4431" s="4">
        <v>3938</v>
      </c>
      <c r="G4431" s="11">
        <v>2018</v>
      </c>
      <c r="H4431" s="11" t="s">
        <v>21</v>
      </c>
      <c r="I4431" s="12" t="s">
        <v>4162</v>
      </c>
      <c r="J4431">
        <v>131</v>
      </c>
      <c r="K4431" s="3" t="str">
        <f>IF(VLOOKUP(D4431,'Resources Final'!A:C,3,FALSE)=0,"",VLOOKUP(D4431,'Resources Final'!A:C,3,FALSE))</f>
        <v>Y</v>
      </c>
      <c r="L4431" s="3" t="str">
        <f>IF(VLOOKUP(D4431,'Resources Final'!A:D,4,FALSE)=0,"",VLOOKUP(D4431,'Resources Final'!A:D,4,FALSE))</f>
        <v/>
      </c>
      <c r="M4431" s="3" t="str">
        <f>IF(VLOOKUP(D4431,'Resources Final'!A:E,5,FALSE)=0,"",VLOOKUP(D4431,'Resources Final'!A:E,5,FALSE))</f>
        <v/>
      </c>
      <c r="N4431" s="7" t="str">
        <f>IF(VLOOKUP(D4431,'Resources Final'!A:F,6,FALSE)=0,"",VLOOKUP(D4431,'Resources Final'!A:F,6,FALSE))</f>
        <v/>
      </c>
      <c r="O4431" s="3" t="str">
        <f>IF(VLOOKUP(D4431,'Resources Final'!A:G,7,FALSE)=0,"",VLOOKUP(D4431,'Resources Final'!A:G,7,FALSE))</f>
        <v/>
      </c>
    </row>
    <row r="4432" spans="1:15" x14ac:dyDescent="0.2">
      <c r="A4432" s="11">
        <v>990</v>
      </c>
      <c r="B4432" s="11" t="str">
        <f t="shared" si="80"/>
        <v>Charles G. Koch Charitable Foundation_Triana201812750</v>
      </c>
      <c r="C4432" s="11" t="s">
        <v>19</v>
      </c>
      <c r="D4432" s="11" t="s">
        <v>3680</v>
      </c>
      <c r="E4432" s="11" t="s">
        <v>3680</v>
      </c>
      <c r="F4432" s="4">
        <v>12750</v>
      </c>
      <c r="G4432" s="11">
        <v>2018</v>
      </c>
      <c r="H4432" s="11" t="s">
        <v>21</v>
      </c>
      <c r="I4432" s="12" t="s">
        <v>4162</v>
      </c>
      <c r="J4432">
        <v>132</v>
      </c>
      <c r="K4432" s="3" t="str">
        <f>IF(VLOOKUP(D4432,'Resources Final'!A:C,3,FALSE)=0,"",VLOOKUP(D4432,'Resources Final'!A:C,3,FALSE))</f>
        <v>Y</v>
      </c>
      <c r="L4432" s="3" t="str">
        <f>IF(VLOOKUP(D4432,'Resources Final'!A:D,4,FALSE)=0,"",VLOOKUP(D4432,'Resources Final'!A:D,4,FALSE))</f>
        <v/>
      </c>
      <c r="M4432" s="3" t="str">
        <f>IF(VLOOKUP(D4432,'Resources Final'!A:E,5,FALSE)=0,"",VLOOKUP(D4432,'Resources Final'!A:E,5,FALSE))</f>
        <v/>
      </c>
      <c r="N4432" s="7" t="str">
        <f>IF(VLOOKUP(D4432,'Resources Final'!A:F,6,FALSE)=0,"",VLOOKUP(D4432,'Resources Final'!A:F,6,FALSE))</f>
        <v/>
      </c>
      <c r="O4432" s="3" t="str">
        <f>IF(VLOOKUP(D4432,'Resources Final'!A:G,7,FALSE)=0,"",VLOOKUP(D4432,'Resources Final'!A:G,7,FALSE))</f>
        <v/>
      </c>
    </row>
    <row r="4433" spans="1:15" x14ac:dyDescent="0.2">
      <c r="A4433" s="11">
        <v>990</v>
      </c>
      <c r="B4433" s="11" t="str">
        <f t="shared" si="80"/>
        <v>Charles G. Koch Charitable Foundation_Northwest Nazarene University20182500</v>
      </c>
      <c r="C4433" s="11" t="s">
        <v>19</v>
      </c>
      <c r="D4433" s="11" t="s">
        <v>2699</v>
      </c>
      <c r="E4433" s="11" t="s">
        <v>2699</v>
      </c>
      <c r="F4433" s="4">
        <v>2500</v>
      </c>
      <c r="G4433" s="11">
        <v>2018</v>
      </c>
      <c r="H4433" s="11" t="s">
        <v>21</v>
      </c>
      <c r="I4433" s="12"/>
      <c r="J4433">
        <v>133</v>
      </c>
      <c r="K4433" s="3" t="str">
        <f>IF(VLOOKUP(D4433,'Resources Final'!A:C,3,FALSE)=0,"",VLOOKUP(D4433,'Resources Final'!A:C,3,FALSE))</f>
        <v/>
      </c>
      <c r="L4433" s="3" t="str">
        <f>IF(VLOOKUP(D4433,'Resources Final'!A:D,4,FALSE)=0,"",VLOOKUP(D4433,'Resources Final'!A:D,4,FALSE))</f>
        <v>Y</v>
      </c>
      <c r="M4433" s="3" t="str">
        <f>IF(VLOOKUP(D4433,'Resources Final'!A:E,5,FALSE)=0,"",VLOOKUP(D4433,'Resources Final'!A:E,5,FALSE))</f>
        <v/>
      </c>
      <c r="N4433" s="7" t="str">
        <f>IF(VLOOKUP(D4433,'Resources Final'!A:F,6,FALSE)=0,"",VLOOKUP(D4433,'Resources Final'!A:F,6,FALSE))</f>
        <v/>
      </c>
      <c r="O4433" s="3" t="str">
        <f>IF(VLOOKUP(D4433,'Resources Final'!A:G,7,FALSE)=0,"",VLOOKUP(D4433,'Resources Final'!A:G,7,FALSE))</f>
        <v/>
      </c>
    </row>
    <row r="4434" spans="1:15" x14ac:dyDescent="0.2">
      <c r="A4434" s="11">
        <v>990</v>
      </c>
      <c r="B4434" s="11" t="str">
        <f t="shared" si="80"/>
        <v>Charles G. Koch Charitable Foundation_Texas Tech University - Foundation201824000</v>
      </c>
      <c r="C4434" s="11" t="s">
        <v>19</v>
      </c>
      <c r="D4434" s="11" t="s">
        <v>4328</v>
      </c>
      <c r="E4434" s="11" t="s">
        <v>3560</v>
      </c>
      <c r="F4434" s="4">
        <v>24000</v>
      </c>
      <c r="G4434" s="11">
        <v>2018</v>
      </c>
      <c r="H4434" s="11" t="s">
        <v>21</v>
      </c>
      <c r="I4434" s="12"/>
      <c r="J4434">
        <v>134</v>
      </c>
      <c r="K4434" s="3" t="str">
        <f>IF(VLOOKUP(D4434,'Resources Final'!A:C,3,FALSE)=0,"",VLOOKUP(D4434,'Resources Final'!A:C,3,FALSE))</f>
        <v/>
      </c>
      <c r="L4434" s="3" t="str">
        <f>IF(VLOOKUP(D4434,'Resources Final'!A:D,4,FALSE)=0,"",VLOOKUP(D4434,'Resources Final'!A:D,4,FALSE))</f>
        <v>Y</v>
      </c>
      <c r="M4434" s="3" t="str">
        <f>IF(VLOOKUP(D4434,'Resources Final'!A:E,5,FALSE)=0,"",VLOOKUP(D4434,'Resources Final'!A:E,5,FALSE))</f>
        <v/>
      </c>
      <c r="N4434" s="7" t="str">
        <f>IF(VLOOKUP(D4434,'Resources Final'!A:F,6,FALSE)=0,"",VLOOKUP(D4434,'Resources Final'!A:F,6,FALSE))</f>
        <v/>
      </c>
      <c r="O4434" s="3" t="str">
        <f>IF(VLOOKUP(D4434,'Resources Final'!A:G,7,FALSE)=0,"",VLOOKUP(D4434,'Resources Final'!A:G,7,FALSE))</f>
        <v/>
      </c>
    </row>
    <row r="4435" spans="1:15" x14ac:dyDescent="0.2">
      <c r="A4435" s="11">
        <v>990</v>
      </c>
      <c r="B4435" s="11" t="str">
        <f t="shared" si="80"/>
        <v>Charles G. Koch Charitable Foundation_Press20183781</v>
      </c>
      <c r="C4435" s="11" t="s">
        <v>19</v>
      </c>
      <c r="D4435" s="11" t="s">
        <v>2898</v>
      </c>
      <c r="E4435" s="11" t="s">
        <v>2898</v>
      </c>
      <c r="F4435" s="4">
        <v>3781</v>
      </c>
      <c r="G4435" s="11">
        <v>2018</v>
      </c>
      <c r="H4435" s="11" t="s">
        <v>21</v>
      </c>
      <c r="I4435" s="12" t="s">
        <v>4162</v>
      </c>
      <c r="J4435">
        <v>135</v>
      </c>
      <c r="K4435" s="3" t="str">
        <f>IF(VLOOKUP(D4435,'Resources Final'!A:C,3,FALSE)=0,"",VLOOKUP(D4435,'Resources Final'!A:C,3,FALSE))</f>
        <v>Y</v>
      </c>
      <c r="L4435" s="3" t="str">
        <f>IF(VLOOKUP(D4435,'Resources Final'!A:D,4,FALSE)=0,"",VLOOKUP(D4435,'Resources Final'!A:D,4,FALSE))</f>
        <v/>
      </c>
      <c r="M4435" s="3" t="str">
        <f>IF(VLOOKUP(D4435,'Resources Final'!A:E,5,FALSE)=0,"",VLOOKUP(D4435,'Resources Final'!A:E,5,FALSE))</f>
        <v/>
      </c>
      <c r="N4435" s="7" t="str">
        <f>IF(VLOOKUP(D4435,'Resources Final'!A:F,6,FALSE)=0,"",VLOOKUP(D4435,'Resources Final'!A:F,6,FALSE))</f>
        <v/>
      </c>
      <c r="O4435" s="3" t="str">
        <f>IF(VLOOKUP(D4435,'Resources Final'!A:G,7,FALSE)=0,"",VLOOKUP(D4435,'Resources Final'!A:G,7,FALSE))</f>
        <v/>
      </c>
    </row>
    <row r="4436" spans="1:15" x14ac:dyDescent="0.2">
      <c r="A4436" s="11">
        <v>990</v>
      </c>
      <c r="B4436" s="11" t="str">
        <f t="shared" si="80"/>
        <v>Charles G. Koch Charitable Foundation_Grund20183938</v>
      </c>
      <c r="C4436" s="11" t="s">
        <v>19</v>
      </c>
      <c r="D4436" s="11" t="s">
        <v>1471</v>
      </c>
      <c r="E4436" s="11" t="s">
        <v>1471</v>
      </c>
      <c r="F4436" s="4">
        <v>3938</v>
      </c>
      <c r="G4436" s="11">
        <v>2018</v>
      </c>
      <c r="H4436" s="11" t="s">
        <v>21</v>
      </c>
      <c r="I4436" s="12" t="s">
        <v>4162</v>
      </c>
      <c r="J4436">
        <v>136</v>
      </c>
      <c r="K4436" s="3" t="str">
        <f>IF(VLOOKUP(D4436,'Resources Final'!A:C,3,FALSE)=0,"",VLOOKUP(D4436,'Resources Final'!A:C,3,FALSE))</f>
        <v>Y</v>
      </c>
      <c r="L4436" s="3" t="str">
        <f>IF(VLOOKUP(D4436,'Resources Final'!A:D,4,FALSE)=0,"",VLOOKUP(D4436,'Resources Final'!A:D,4,FALSE))</f>
        <v/>
      </c>
      <c r="M4436" s="3" t="str">
        <f>IF(VLOOKUP(D4436,'Resources Final'!A:E,5,FALSE)=0,"",VLOOKUP(D4436,'Resources Final'!A:E,5,FALSE))</f>
        <v/>
      </c>
      <c r="N4436" s="7" t="str">
        <f>IF(VLOOKUP(D4436,'Resources Final'!A:F,6,FALSE)=0,"",VLOOKUP(D4436,'Resources Final'!A:F,6,FALSE))</f>
        <v/>
      </c>
      <c r="O4436" s="3" t="str">
        <f>IF(VLOOKUP(D4436,'Resources Final'!A:G,7,FALSE)=0,"",VLOOKUP(D4436,'Resources Final'!A:G,7,FALSE))</f>
        <v/>
      </c>
    </row>
    <row r="4437" spans="1:15" x14ac:dyDescent="0.2">
      <c r="A4437" s="11">
        <v>990</v>
      </c>
      <c r="B4437" s="11" t="str">
        <f t="shared" si="80"/>
        <v>Charles G. Koch Charitable Foundation_Nix20183825</v>
      </c>
      <c r="C4437" s="11" t="s">
        <v>19</v>
      </c>
      <c r="D4437" s="11" t="s">
        <v>2686</v>
      </c>
      <c r="E4437" s="11" t="s">
        <v>2686</v>
      </c>
      <c r="F4437" s="4">
        <v>3825</v>
      </c>
      <c r="G4437" s="11">
        <v>2018</v>
      </c>
      <c r="H4437" s="11" t="s">
        <v>21</v>
      </c>
      <c r="I4437" s="12" t="s">
        <v>4162</v>
      </c>
      <c r="J4437">
        <v>137</v>
      </c>
      <c r="K4437" s="3" t="str">
        <f>IF(VLOOKUP(D4437,'Resources Final'!A:C,3,FALSE)=0,"",VLOOKUP(D4437,'Resources Final'!A:C,3,FALSE))</f>
        <v>Y</v>
      </c>
      <c r="L4437" s="3" t="str">
        <f>IF(VLOOKUP(D4437,'Resources Final'!A:D,4,FALSE)=0,"",VLOOKUP(D4437,'Resources Final'!A:D,4,FALSE))</f>
        <v/>
      </c>
      <c r="M4437" s="3" t="str">
        <f>IF(VLOOKUP(D4437,'Resources Final'!A:E,5,FALSE)=0,"",VLOOKUP(D4437,'Resources Final'!A:E,5,FALSE))</f>
        <v/>
      </c>
      <c r="N4437" s="7" t="str">
        <f>IF(VLOOKUP(D4437,'Resources Final'!A:F,6,FALSE)=0,"",VLOOKUP(D4437,'Resources Final'!A:F,6,FALSE))</f>
        <v/>
      </c>
      <c r="O4437" s="3" t="str">
        <f>IF(VLOOKUP(D4437,'Resources Final'!A:G,7,FALSE)=0,"",VLOOKUP(D4437,'Resources Final'!A:G,7,FALSE))</f>
        <v/>
      </c>
    </row>
    <row r="4438" spans="1:15" x14ac:dyDescent="0.2">
      <c r="A4438" s="11">
        <v>990</v>
      </c>
      <c r="B4438" s="11" t="str">
        <f t="shared" si="80"/>
        <v>Charles G. Koch Charitable Foundation_Energy Innovation Reform Project201850000</v>
      </c>
      <c r="C4438" s="11" t="s">
        <v>19</v>
      </c>
      <c r="D4438" s="11" t="s">
        <v>1139</v>
      </c>
      <c r="E4438" s="11" t="s">
        <v>1139</v>
      </c>
      <c r="F4438" s="4">
        <v>50000</v>
      </c>
      <c r="G4438" s="11">
        <v>2018</v>
      </c>
      <c r="H4438" s="11" t="s">
        <v>21</v>
      </c>
      <c r="I4438" s="12"/>
      <c r="J4438">
        <v>138</v>
      </c>
      <c r="K4438" s="3" t="str">
        <f>IF(VLOOKUP(D4438,'Resources Final'!A:C,3,FALSE)=0,"",VLOOKUP(D4438,'Resources Final'!A:C,3,FALSE))</f>
        <v/>
      </c>
      <c r="L4438" s="3" t="str">
        <f>IF(VLOOKUP(D4438,'Resources Final'!A:D,4,FALSE)=0,"",VLOOKUP(D4438,'Resources Final'!A:D,4,FALSE))</f>
        <v/>
      </c>
      <c r="M4438" s="3" t="str">
        <f>IF(VLOOKUP(D4438,'Resources Final'!A:E,5,FALSE)=0,"",VLOOKUP(D4438,'Resources Final'!A:E,5,FALSE))</f>
        <v/>
      </c>
      <c r="N4438" s="7" t="str">
        <f>IF(VLOOKUP(D4438,'Resources Final'!A:F,6,FALSE)=0,"",VLOOKUP(D4438,'Resources Final'!A:F,6,FALSE))</f>
        <v/>
      </c>
      <c r="O4438" s="3" t="str">
        <f>IF(VLOOKUP(D4438,'Resources Final'!A:G,7,FALSE)=0,"",VLOOKUP(D4438,'Resources Final'!A:G,7,FALSE))</f>
        <v/>
      </c>
    </row>
    <row r="4439" spans="1:15" x14ac:dyDescent="0.2">
      <c r="A4439" s="11">
        <v>990</v>
      </c>
      <c r="B4439" s="11" t="str">
        <f t="shared" si="80"/>
        <v>Charles G. Koch Charitable Foundation_Balmes20183825</v>
      </c>
      <c r="C4439" s="11" t="s">
        <v>19</v>
      </c>
      <c r="D4439" s="11" t="s">
        <v>4329</v>
      </c>
      <c r="E4439" s="11" t="s">
        <v>4329</v>
      </c>
      <c r="F4439" s="4">
        <v>3825</v>
      </c>
      <c r="G4439" s="11">
        <v>2018</v>
      </c>
      <c r="H4439" s="11" t="s">
        <v>21</v>
      </c>
      <c r="I4439" s="12" t="s">
        <v>4162</v>
      </c>
      <c r="J4439">
        <v>139</v>
      </c>
      <c r="K4439" s="3" t="str">
        <f>IF(VLOOKUP(D4439,'Resources Final'!A:C,3,FALSE)=0,"",VLOOKUP(D4439,'Resources Final'!A:C,3,FALSE))</f>
        <v>Y</v>
      </c>
      <c r="L4439" s="3" t="str">
        <f>IF(VLOOKUP(D4439,'Resources Final'!A:D,4,FALSE)=0,"",VLOOKUP(D4439,'Resources Final'!A:D,4,FALSE))</f>
        <v/>
      </c>
      <c r="M4439" s="3" t="str">
        <f>IF(VLOOKUP(D4439,'Resources Final'!A:E,5,FALSE)=0,"",VLOOKUP(D4439,'Resources Final'!A:E,5,FALSE))</f>
        <v/>
      </c>
      <c r="N4439" s="7" t="str">
        <f>IF(VLOOKUP(D4439,'Resources Final'!A:F,6,FALSE)=0,"",VLOOKUP(D4439,'Resources Final'!A:F,6,FALSE))</f>
        <v/>
      </c>
      <c r="O4439" s="3" t="str">
        <f>IF(VLOOKUP(D4439,'Resources Final'!A:G,7,FALSE)=0,"",VLOOKUP(D4439,'Resources Final'!A:G,7,FALSE))</f>
        <v/>
      </c>
    </row>
    <row r="4440" spans="1:15" x14ac:dyDescent="0.2">
      <c r="A4440" s="11">
        <v>990</v>
      </c>
      <c r="B4440" s="11" t="str">
        <f t="shared" si="80"/>
        <v>Charles G. Koch Charitable Foundation_Westling201822125</v>
      </c>
      <c r="C4440" s="11" t="s">
        <v>19</v>
      </c>
      <c r="D4440" s="11" t="s">
        <v>4330</v>
      </c>
      <c r="E4440" s="11" t="s">
        <v>4330</v>
      </c>
      <c r="F4440" s="4">
        <v>22125</v>
      </c>
      <c r="G4440" s="11">
        <v>2018</v>
      </c>
      <c r="H4440" s="11" t="s">
        <v>21</v>
      </c>
      <c r="I4440" s="12" t="s">
        <v>4162</v>
      </c>
      <c r="J4440">
        <v>140</v>
      </c>
      <c r="K4440" s="3" t="str">
        <f>IF(VLOOKUP(D4440,'Resources Final'!A:C,3,FALSE)=0,"",VLOOKUP(D4440,'Resources Final'!A:C,3,FALSE))</f>
        <v>Y</v>
      </c>
      <c r="L4440" s="3" t="str">
        <f>IF(VLOOKUP(D4440,'Resources Final'!A:D,4,FALSE)=0,"",VLOOKUP(D4440,'Resources Final'!A:D,4,FALSE))</f>
        <v/>
      </c>
      <c r="M4440" s="3" t="str">
        <f>IF(VLOOKUP(D4440,'Resources Final'!A:E,5,FALSE)=0,"",VLOOKUP(D4440,'Resources Final'!A:E,5,FALSE))</f>
        <v/>
      </c>
      <c r="N4440" s="7" t="str">
        <f>IF(VLOOKUP(D4440,'Resources Final'!A:F,6,FALSE)=0,"",VLOOKUP(D4440,'Resources Final'!A:F,6,FALSE))</f>
        <v/>
      </c>
      <c r="O4440" s="3" t="str">
        <f>IF(VLOOKUP(D4440,'Resources Final'!A:G,7,FALSE)=0,"",VLOOKUP(D4440,'Resources Final'!A:G,7,FALSE))</f>
        <v/>
      </c>
    </row>
    <row r="4441" spans="1:15" x14ac:dyDescent="0.2">
      <c r="A4441" s="11">
        <v>990</v>
      </c>
      <c r="B4441" s="11" t="str">
        <f t="shared" si="80"/>
        <v>Charles G. Koch Charitable Foundation_Merryman20183825</v>
      </c>
      <c r="C4441" s="11" t="s">
        <v>19</v>
      </c>
      <c r="D4441" s="11" t="s">
        <v>4331</v>
      </c>
      <c r="E4441" s="11" t="s">
        <v>4331</v>
      </c>
      <c r="F4441" s="4">
        <v>3825</v>
      </c>
      <c r="G4441" s="11">
        <v>2018</v>
      </c>
      <c r="H4441" s="11" t="s">
        <v>21</v>
      </c>
      <c r="I4441" s="12" t="s">
        <v>4162</v>
      </c>
      <c r="J4441">
        <v>141</v>
      </c>
      <c r="K4441" s="3" t="str">
        <f>IF(VLOOKUP(D4441,'Resources Final'!A:C,3,FALSE)=0,"",VLOOKUP(D4441,'Resources Final'!A:C,3,FALSE))</f>
        <v>Y</v>
      </c>
      <c r="L4441" s="3" t="str">
        <f>IF(VLOOKUP(D4441,'Resources Final'!A:D,4,FALSE)=0,"",VLOOKUP(D4441,'Resources Final'!A:D,4,FALSE))</f>
        <v/>
      </c>
      <c r="M4441" s="3" t="str">
        <f>IF(VLOOKUP(D4441,'Resources Final'!A:E,5,FALSE)=0,"",VLOOKUP(D4441,'Resources Final'!A:E,5,FALSE))</f>
        <v/>
      </c>
      <c r="N4441" s="7" t="str">
        <f>IF(VLOOKUP(D4441,'Resources Final'!A:F,6,FALSE)=0,"",VLOOKUP(D4441,'Resources Final'!A:F,6,FALSE))</f>
        <v/>
      </c>
      <c r="O4441" s="3" t="str">
        <f>IF(VLOOKUP(D4441,'Resources Final'!A:G,7,FALSE)=0,"",VLOOKUP(D4441,'Resources Final'!A:G,7,FALSE))</f>
        <v/>
      </c>
    </row>
    <row r="4442" spans="1:15" x14ac:dyDescent="0.2">
      <c r="A4442" s="11">
        <v>990</v>
      </c>
      <c r="B4442" s="11" t="str">
        <f t="shared" si="80"/>
        <v>Charles G. Koch Charitable Foundation_Calvin Coolridge University2018125000</v>
      </c>
      <c r="C4442" s="11" t="s">
        <v>19</v>
      </c>
      <c r="D4442" s="11" t="s">
        <v>4332</v>
      </c>
      <c r="E4442" s="11" t="s">
        <v>4332</v>
      </c>
      <c r="F4442" s="4">
        <v>125000</v>
      </c>
      <c r="G4442" s="11">
        <v>2018</v>
      </c>
      <c r="H4442" s="11" t="s">
        <v>21</v>
      </c>
      <c r="I4442" s="12"/>
      <c r="J4442">
        <v>142</v>
      </c>
      <c r="K4442" s="3" t="str">
        <f>IF(VLOOKUP(D4442,'Resources Final'!A:C,3,FALSE)=0,"",VLOOKUP(D4442,'Resources Final'!A:C,3,FALSE))</f>
        <v/>
      </c>
      <c r="L4442" s="3" t="str">
        <f>IF(VLOOKUP(D4442,'Resources Final'!A:D,4,FALSE)=0,"",VLOOKUP(D4442,'Resources Final'!A:D,4,FALSE))</f>
        <v>Y</v>
      </c>
      <c r="M4442" s="3" t="str">
        <f>IF(VLOOKUP(D4442,'Resources Final'!A:E,5,FALSE)=0,"",VLOOKUP(D4442,'Resources Final'!A:E,5,FALSE))</f>
        <v/>
      </c>
      <c r="N4442" s="7" t="str">
        <f>IF(VLOOKUP(D4442,'Resources Final'!A:F,6,FALSE)=0,"",VLOOKUP(D4442,'Resources Final'!A:F,6,FALSE))</f>
        <v/>
      </c>
      <c r="O4442" s="3" t="str">
        <f>IF(VLOOKUP(D4442,'Resources Final'!A:G,7,FALSE)=0,"",VLOOKUP(D4442,'Resources Final'!A:G,7,FALSE))</f>
        <v/>
      </c>
    </row>
    <row r="4443" spans="1:15" x14ac:dyDescent="0.2">
      <c r="A4443" s="11">
        <v>990</v>
      </c>
      <c r="B4443" s="11" t="str">
        <f t="shared" si="80"/>
        <v>Charles G. Koch Charitable Foundation_Gunathilake20187250</v>
      </c>
      <c r="C4443" s="11" t="s">
        <v>19</v>
      </c>
      <c r="D4443" s="11" t="s">
        <v>4333</v>
      </c>
      <c r="E4443" s="11" t="s">
        <v>4333</v>
      </c>
      <c r="F4443" s="4">
        <v>7250</v>
      </c>
      <c r="G4443" s="11">
        <v>2018</v>
      </c>
      <c r="H4443" s="11" t="s">
        <v>21</v>
      </c>
      <c r="I4443" s="12" t="s">
        <v>4162</v>
      </c>
      <c r="J4443">
        <v>143</v>
      </c>
      <c r="K4443" s="3" t="str">
        <f>IF(VLOOKUP(D4443,'Resources Final'!A:C,3,FALSE)=0,"",VLOOKUP(D4443,'Resources Final'!A:C,3,FALSE))</f>
        <v>Y</v>
      </c>
      <c r="L4443" s="3" t="str">
        <f>IF(VLOOKUP(D4443,'Resources Final'!A:D,4,FALSE)=0,"",VLOOKUP(D4443,'Resources Final'!A:D,4,FALSE))</f>
        <v/>
      </c>
      <c r="M4443" s="3" t="str">
        <f>IF(VLOOKUP(D4443,'Resources Final'!A:E,5,FALSE)=0,"",VLOOKUP(D4443,'Resources Final'!A:E,5,FALSE))</f>
        <v/>
      </c>
      <c r="N4443" s="7" t="str">
        <f>IF(VLOOKUP(D4443,'Resources Final'!A:F,6,FALSE)=0,"",VLOOKUP(D4443,'Resources Final'!A:F,6,FALSE))</f>
        <v/>
      </c>
      <c r="O4443" s="3" t="str">
        <f>IF(VLOOKUP(D4443,'Resources Final'!A:G,7,FALSE)=0,"",VLOOKUP(D4443,'Resources Final'!A:G,7,FALSE))</f>
        <v/>
      </c>
    </row>
    <row r="4444" spans="1:15" x14ac:dyDescent="0.2">
      <c r="A4444" s="11">
        <v>990</v>
      </c>
      <c r="B4444" s="11" t="str">
        <f t="shared" si="80"/>
        <v>Charles G. Koch Charitable Foundation_Koontz20183150</v>
      </c>
      <c r="C4444" s="11" t="s">
        <v>19</v>
      </c>
      <c r="D4444" s="11" t="s">
        <v>4334</v>
      </c>
      <c r="E4444" s="11" t="s">
        <v>4334</v>
      </c>
      <c r="F4444" s="4">
        <v>3150</v>
      </c>
      <c r="G4444" s="11">
        <v>2018</v>
      </c>
      <c r="H4444" s="11" t="s">
        <v>21</v>
      </c>
      <c r="I4444" s="12" t="s">
        <v>4162</v>
      </c>
      <c r="J4444">
        <v>144</v>
      </c>
      <c r="K4444" s="3" t="str">
        <f>IF(VLOOKUP(D4444,'Resources Final'!A:C,3,FALSE)=0,"",VLOOKUP(D4444,'Resources Final'!A:C,3,FALSE))</f>
        <v>Y</v>
      </c>
      <c r="L4444" s="3" t="str">
        <f>IF(VLOOKUP(D4444,'Resources Final'!A:D,4,FALSE)=0,"",VLOOKUP(D4444,'Resources Final'!A:D,4,FALSE))</f>
        <v/>
      </c>
      <c r="M4444" s="3" t="str">
        <f>IF(VLOOKUP(D4444,'Resources Final'!A:E,5,FALSE)=0,"",VLOOKUP(D4444,'Resources Final'!A:E,5,FALSE))</f>
        <v/>
      </c>
      <c r="N4444" s="7" t="str">
        <f>IF(VLOOKUP(D4444,'Resources Final'!A:F,6,FALSE)=0,"",VLOOKUP(D4444,'Resources Final'!A:F,6,FALSE))</f>
        <v/>
      </c>
      <c r="O4444" s="3" t="str">
        <f>IF(VLOOKUP(D4444,'Resources Final'!A:G,7,FALSE)=0,"",VLOOKUP(D4444,'Resources Final'!A:G,7,FALSE))</f>
        <v/>
      </c>
    </row>
    <row r="4445" spans="1:15" x14ac:dyDescent="0.2">
      <c r="A4445" s="11">
        <v>990</v>
      </c>
      <c r="B4445" s="11" t="str">
        <f t="shared" si="80"/>
        <v>Charles G. Koch Charitable Foundation_Craven20187375</v>
      </c>
      <c r="C4445" s="11" t="s">
        <v>19</v>
      </c>
      <c r="D4445" s="11" t="s">
        <v>4335</v>
      </c>
      <c r="E4445" s="11" t="s">
        <v>4335</v>
      </c>
      <c r="F4445" s="4">
        <v>7375</v>
      </c>
      <c r="G4445" s="11">
        <v>2018</v>
      </c>
      <c r="H4445" s="11" t="s">
        <v>21</v>
      </c>
      <c r="I4445" s="12"/>
      <c r="J4445">
        <v>145</v>
      </c>
      <c r="K4445" s="3" t="str">
        <f>IF(VLOOKUP(D4445,'Resources Final'!A:C,3,FALSE)=0,"",VLOOKUP(D4445,'Resources Final'!A:C,3,FALSE))</f>
        <v>Y</v>
      </c>
      <c r="L4445" s="3" t="str">
        <f>IF(VLOOKUP(D4445,'Resources Final'!A:D,4,FALSE)=0,"",VLOOKUP(D4445,'Resources Final'!A:D,4,FALSE))</f>
        <v/>
      </c>
      <c r="M4445" s="3" t="str">
        <f>IF(VLOOKUP(D4445,'Resources Final'!A:E,5,FALSE)=0,"",VLOOKUP(D4445,'Resources Final'!A:E,5,FALSE))</f>
        <v/>
      </c>
      <c r="N4445" s="7" t="str">
        <f>IF(VLOOKUP(D4445,'Resources Final'!A:F,6,FALSE)=0,"",VLOOKUP(D4445,'Resources Final'!A:F,6,FALSE))</f>
        <v/>
      </c>
      <c r="O4445" s="3" t="str">
        <f>IF(VLOOKUP(D4445,'Resources Final'!A:G,7,FALSE)=0,"",VLOOKUP(D4445,'Resources Final'!A:G,7,FALSE))</f>
        <v/>
      </c>
    </row>
    <row r="4446" spans="1:15" x14ac:dyDescent="0.2">
      <c r="A4446" s="11">
        <v>990</v>
      </c>
      <c r="B4446" s="11" t="str">
        <f t="shared" si="80"/>
        <v>Charles G. Koch Charitable Foundation_Stetzel20184725</v>
      </c>
      <c r="C4446" s="11" t="s">
        <v>19</v>
      </c>
      <c r="D4446" s="11" t="s">
        <v>4336</v>
      </c>
      <c r="E4446" s="11" t="s">
        <v>4336</v>
      </c>
      <c r="F4446" s="4">
        <v>4725</v>
      </c>
      <c r="G4446" s="11">
        <v>2018</v>
      </c>
      <c r="H4446" s="11" t="s">
        <v>21</v>
      </c>
      <c r="I4446" s="12" t="s">
        <v>4162</v>
      </c>
      <c r="J4446">
        <v>146</v>
      </c>
      <c r="K4446" s="3" t="str">
        <f>IF(VLOOKUP(D4446,'Resources Final'!A:C,3,FALSE)=0,"",VLOOKUP(D4446,'Resources Final'!A:C,3,FALSE))</f>
        <v>Y</v>
      </c>
      <c r="L4446" s="3" t="str">
        <f>IF(VLOOKUP(D4446,'Resources Final'!A:D,4,FALSE)=0,"",VLOOKUP(D4446,'Resources Final'!A:D,4,FALSE))</f>
        <v/>
      </c>
      <c r="M4446" s="3" t="str">
        <f>IF(VLOOKUP(D4446,'Resources Final'!A:E,5,FALSE)=0,"",VLOOKUP(D4446,'Resources Final'!A:E,5,FALSE))</f>
        <v/>
      </c>
      <c r="N4446" s="7" t="str">
        <f>IF(VLOOKUP(D4446,'Resources Final'!A:F,6,FALSE)=0,"",VLOOKUP(D4446,'Resources Final'!A:F,6,FALSE))</f>
        <v/>
      </c>
      <c r="O4446" s="3" t="str">
        <f>IF(VLOOKUP(D4446,'Resources Final'!A:G,7,FALSE)=0,"",VLOOKUP(D4446,'Resources Final'!A:G,7,FALSE))</f>
        <v/>
      </c>
    </row>
    <row r="4447" spans="1:15" x14ac:dyDescent="0.2">
      <c r="A4447" s="11">
        <v>990</v>
      </c>
      <c r="B4447" s="11" t="str">
        <f t="shared" si="80"/>
        <v>Charles G. Koch Charitable Foundation_Trinity College201815000</v>
      </c>
      <c r="C4447" s="11" t="s">
        <v>19</v>
      </c>
      <c r="D4447" s="11" t="s">
        <v>3682</v>
      </c>
      <c r="E4447" s="11" t="s">
        <v>3682</v>
      </c>
      <c r="F4447" s="4">
        <v>15000</v>
      </c>
      <c r="G4447" s="11">
        <v>2018</v>
      </c>
      <c r="H4447" s="11" t="s">
        <v>21</v>
      </c>
      <c r="I4447" s="12"/>
      <c r="J4447">
        <v>147</v>
      </c>
      <c r="K4447" s="3" t="str">
        <f>IF(VLOOKUP(D4447,'Resources Final'!A:C,3,FALSE)=0,"",VLOOKUP(D4447,'Resources Final'!A:C,3,FALSE))</f>
        <v/>
      </c>
      <c r="L4447" s="3" t="str">
        <f>IF(VLOOKUP(D4447,'Resources Final'!A:D,4,FALSE)=0,"",VLOOKUP(D4447,'Resources Final'!A:D,4,FALSE))</f>
        <v>Y</v>
      </c>
      <c r="M4447" s="3" t="str">
        <f>IF(VLOOKUP(D4447,'Resources Final'!A:E,5,FALSE)=0,"",VLOOKUP(D4447,'Resources Final'!A:E,5,FALSE))</f>
        <v/>
      </c>
      <c r="N4447" s="7" t="str">
        <f>IF(VLOOKUP(D4447,'Resources Final'!A:F,6,FALSE)=0,"",VLOOKUP(D4447,'Resources Final'!A:F,6,FALSE))</f>
        <v/>
      </c>
      <c r="O4447" s="3" t="str">
        <f>IF(VLOOKUP(D4447,'Resources Final'!A:G,7,FALSE)=0,"",VLOOKUP(D4447,'Resources Final'!A:G,7,FALSE))</f>
        <v/>
      </c>
    </row>
    <row r="4448" spans="1:15" x14ac:dyDescent="0.2">
      <c r="A4448" s="11">
        <v>990</v>
      </c>
      <c r="B4448" s="11" t="str">
        <f t="shared" si="80"/>
        <v>Charles G. Koch Charitable Foundation_Wingate University201825000</v>
      </c>
      <c r="C4448" s="11" t="s">
        <v>19</v>
      </c>
      <c r="D4448" s="11" t="s">
        <v>4058</v>
      </c>
      <c r="E4448" s="11" t="s">
        <v>4058</v>
      </c>
      <c r="F4448" s="4">
        <v>25000</v>
      </c>
      <c r="G4448" s="11">
        <v>2018</v>
      </c>
      <c r="H4448" s="11" t="s">
        <v>21</v>
      </c>
      <c r="I4448" s="12"/>
      <c r="J4448">
        <v>148</v>
      </c>
      <c r="K4448" s="3" t="str">
        <f>IF(VLOOKUP(D4448,'Resources Final'!A:C,3,FALSE)=0,"",VLOOKUP(D4448,'Resources Final'!A:C,3,FALSE))</f>
        <v/>
      </c>
      <c r="L4448" s="3" t="str">
        <f>IF(VLOOKUP(D4448,'Resources Final'!A:D,4,FALSE)=0,"",VLOOKUP(D4448,'Resources Final'!A:D,4,FALSE))</f>
        <v>Y</v>
      </c>
      <c r="M4448" s="3" t="str">
        <f>IF(VLOOKUP(D4448,'Resources Final'!A:E,5,FALSE)=0,"",VLOOKUP(D4448,'Resources Final'!A:E,5,FALSE))</f>
        <v/>
      </c>
      <c r="N4448" s="7" t="str">
        <f>IF(VLOOKUP(D4448,'Resources Final'!A:F,6,FALSE)=0,"",VLOOKUP(D4448,'Resources Final'!A:F,6,FALSE))</f>
        <v/>
      </c>
      <c r="O4448" s="3" t="str">
        <f>IF(VLOOKUP(D4448,'Resources Final'!A:G,7,FALSE)=0,"",VLOOKUP(D4448,'Resources Final'!A:G,7,FALSE))</f>
        <v/>
      </c>
    </row>
    <row r="4449" spans="1:15" x14ac:dyDescent="0.2">
      <c r="A4449" s="11">
        <v>990</v>
      </c>
      <c r="B4449" s="11" t="str">
        <f t="shared" si="80"/>
        <v>Charles G. Koch Charitable Foundation_Reyes20184725</v>
      </c>
      <c r="C4449" s="11" t="s">
        <v>19</v>
      </c>
      <c r="D4449" s="11" t="s">
        <v>4337</v>
      </c>
      <c r="E4449" s="11" t="s">
        <v>4337</v>
      </c>
      <c r="F4449" s="4">
        <v>4725</v>
      </c>
      <c r="G4449" s="11">
        <v>2018</v>
      </c>
      <c r="H4449" s="11" t="s">
        <v>21</v>
      </c>
      <c r="I4449" s="12" t="s">
        <v>4162</v>
      </c>
      <c r="J4449">
        <v>149</v>
      </c>
      <c r="K4449" s="3" t="str">
        <f>IF(VLOOKUP(D4449,'Resources Final'!A:C,3,FALSE)=0,"",VLOOKUP(D4449,'Resources Final'!A:C,3,FALSE))</f>
        <v>Y</v>
      </c>
      <c r="L4449" s="3" t="str">
        <f>IF(VLOOKUP(D4449,'Resources Final'!A:D,4,FALSE)=0,"",VLOOKUP(D4449,'Resources Final'!A:D,4,FALSE))</f>
        <v/>
      </c>
      <c r="M4449" s="3" t="str">
        <f>IF(VLOOKUP(D4449,'Resources Final'!A:E,5,FALSE)=0,"",VLOOKUP(D4449,'Resources Final'!A:E,5,FALSE))</f>
        <v/>
      </c>
      <c r="N4449" s="7" t="str">
        <f>IF(VLOOKUP(D4449,'Resources Final'!A:F,6,FALSE)=0,"",VLOOKUP(D4449,'Resources Final'!A:F,6,FALSE))</f>
        <v/>
      </c>
      <c r="O4449" s="3" t="str">
        <f>IF(VLOOKUP(D4449,'Resources Final'!A:G,7,FALSE)=0,"",VLOOKUP(D4449,'Resources Final'!A:G,7,FALSE))</f>
        <v/>
      </c>
    </row>
    <row r="4450" spans="1:15" x14ac:dyDescent="0.2">
      <c r="A4450" s="11">
        <v>990</v>
      </c>
      <c r="B4450" s="11" t="str">
        <f t="shared" si="80"/>
        <v>Charles G. Koch Charitable Foundation_Stanford Law School2018343000</v>
      </c>
      <c r="C4450" s="11" t="s">
        <v>19</v>
      </c>
      <c r="D4450" s="11" t="s">
        <v>3415</v>
      </c>
      <c r="E4450" s="11" t="s">
        <v>3416</v>
      </c>
      <c r="F4450" s="4">
        <v>343000</v>
      </c>
      <c r="G4450" s="11">
        <v>2018</v>
      </c>
      <c r="H4450" s="11" t="s">
        <v>21</v>
      </c>
      <c r="I4450" s="12"/>
      <c r="J4450">
        <v>150</v>
      </c>
      <c r="K4450" s="3" t="str">
        <f>IF(VLOOKUP(D4450,'Resources Final'!A:C,3,FALSE)=0,"",VLOOKUP(D4450,'Resources Final'!A:C,3,FALSE))</f>
        <v/>
      </c>
      <c r="L4450" s="3" t="str">
        <f>IF(VLOOKUP(D4450,'Resources Final'!A:D,4,FALSE)=0,"",VLOOKUP(D4450,'Resources Final'!A:D,4,FALSE))</f>
        <v>Y</v>
      </c>
      <c r="M4450" s="3" t="str">
        <f>IF(VLOOKUP(D4450,'Resources Final'!A:E,5,FALSE)=0,"",VLOOKUP(D4450,'Resources Final'!A:E,5,FALSE))</f>
        <v/>
      </c>
      <c r="N4450" s="7" t="str">
        <f>IF(VLOOKUP(D4450,'Resources Final'!A:F,6,FALSE)=0,"",VLOOKUP(D4450,'Resources Final'!A:F,6,FALSE))</f>
        <v/>
      </c>
      <c r="O4450" s="3" t="str">
        <f>IF(VLOOKUP(D4450,'Resources Final'!A:G,7,FALSE)=0,"",VLOOKUP(D4450,'Resources Final'!A:G,7,FALSE))</f>
        <v/>
      </c>
    </row>
    <row r="4451" spans="1:15" x14ac:dyDescent="0.2">
      <c r="A4451" s="11">
        <v>990</v>
      </c>
      <c r="B4451" s="11" t="str">
        <f t="shared" si="80"/>
        <v>Charles G. Koch Charitable Foundation_Wilford20183938</v>
      </c>
      <c r="C4451" s="11" t="s">
        <v>19</v>
      </c>
      <c r="D4451" s="11" t="s">
        <v>4030</v>
      </c>
      <c r="E4451" s="11" t="s">
        <v>4030</v>
      </c>
      <c r="F4451" s="4">
        <v>3938</v>
      </c>
      <c r="G4451" s="11">
        <v>2018</v>
      </c>
      <c r="H4451" s="11" t="s">
        <v>21</v>
      </c>
      <c r="I4451" s="12" t="s">
        <v>4162</v>
      </c>
      <c r="J4451">
        <v>151</v>
      </c>
      <c r="K4451" s="3" t="str">
        <f>IF(VLOOKUP(D4451,'Resources Final'!A:C,3,FALSE)=0,"",VLOOKUP(D4451,'Resources Final'!A:C,3,FALSE))</f>
        <v>Y</v>
      </c>
      <c r="L4451" s="3" t="str">
        <f>IF(VLOOKUP(D4451,'Resources Final'!A:D,4,FALSE)=0,"",VLOOKUP(D4451,'Resources Final'!A:D,4,FALSE))</f>
        <v/>
      </c>
      <c r="M4451" s="3" t="str">
        <f>IF(VLOOKUP(D4451,'Resources Final'!A:E,5,FALSE)=0,"",VLOOKUP(D4451,'Resources Final'!A:E,5,FALSE))</f>
        <v/>
      </c>
      <c r="N4451" s="7" t="str">
        <f>IF(VLOOKUP(D4451,'Resources Final'!A:F,6,FALSE)=0,"",VLOOKUP(D4451,'Resources Final'!A:F,6,FALSE))</f>
        <v/>
      </c>
      <c r="O4451" s="3" t="str">
        <f>IF(VLOOKUP(D4451,'Resources Final'!A:G,7,FALSE)=0,"",VLOOKUP(D4451,'Resources Final'!A:G,7,FALSE))</f>
        <v/>
      </c>
    </row>
    <row r="4452" spans="1:15" x14ac:dyDescent="0.2">
      <c r="A4452" s="11">
        <v>990</v>
      </c>
      <c r="B4452" s="11" t="str">
        <f t="shared" si="80"/>
        <v>Charles G. Koch Charitable Foundation_Maxwell20183825</v>
      </c>
      <c r="C4452" s="11" t="s">
        <v>19</v>
      </c>
      <c r="D4452" s="11" t="s">
        <v>4338</v>
      </c>
      <c r="E4452" s="11" t="s">
        <v>4338</v>
      </c>
      <c r="F4452" s="4">
        <v>3825</v>
      </c>
      <c r="G4452" s="11">
        <v>2018</v>
      </c>
      <c r="H4452" s="11" t="s">
        <v>21</v>
      </c>
      <c r="I4452" s="12" t="s">
        <v>4162</v>
      </c>
      <c r="J4452">
        <v>152</v>
      </c>
      <c r="K4452" s="3" t="str">
        <f>IF(VLOOKUP(D4452,'Resources Final'!A:C,3,FALSE)=0,"",VLOOKUP(D4452,'Resources Final'!A:C,3,FALSE))</f>
        <v>Y</v>
      </c>
      <c r="L4452" s="3" t="str">
        <f>IF(VLOOKUP(D4452,'Resources Final'!A:D,4,FALSE)=0,"",VLOOKUP(D4452,'Resources Final'!A:D,4,FALSE))</f>
        <v/>
      </c>
      <c r="M4452" s="3" t="str">
        <f>IF(VLOOKUP(D4452,'Resources Final'!A:E,5,FALSE)=0,"",VLOOKUP(D4452,'Resources Final'!A:E,5,FALSE))</f>
        <v/>
      </c>
      <c r="N4452" s="7" t="str">
        <f>IF(VLOOKUP(D4452,'Resources Final'!A:F,6,FALSE)=0,"",VLOOKUP(D4452,'Resources Final'!A:F,6,FALSE))</f>
        <v/>
      </c>
      <c r="O4452" s="3" t="str">
        <f>IF(VLOOKUP(D4452,'Resources Final'!A:G,7,FALSE)=0,"",VLOOKUP(D4452,'Resources Final'!A:G,7,FALSE))</f>
        <v/>
      </c>
    </row>
    <row r="4453" spans="1:15" x14ac:dyDescent="0.2">
      <c r="A4453" s="11">
        <v>990</v>
      </c>
      <c r="B4453" s="11" t="str">
        <f t="shared" ref="B4453:B4516" si="81">C4453&amp;"_"&amp;D4453&amp;G4453&amp;F4453</f>
        <v>Charles G. Koch Charitable Foundation_Patel20183150</v>
      </c>
      <c r="C4453" s="11" t="s">
        <v>19</v>
      </c>
      <c r="D4453" s="11" t="s">
        <v>4339</v>
      </c>
      <c r="E4453" s="11" t="s">
        <v>4339</v>
      </c>
      <c r="F4453" s="4">
        <v>3150</v>
      </c>
      <c r="G4453" s="11">
        <v>2018</v>
      </c>
      <c r="H4453" s="11" t="s">
        <v>21</v>
      </c>
      <c r="I4453" s="12" t="s">
        <v>4162</v>
      </c>
      <c r="J4453">
        <v>153</v>
      </c>
      <c r="K4453" s="3" t="str">
        <f>IF(VLOOKUP(D4453,'Resources Final'!A:C,3,FALSE)=0,"",VLOOKUP(D4453,'Resources Final'!A:C,3,FALSE))</f>
        <v>Y</v>
      </c>
      <c r="L4453" s="3" t="str">
        <f>IF(VLOOKUP(D4453,'Resources Final'!A:D,4,FALSE)=0,"",VLOOKUP(D4453,'Resources Final'!A:D,4,FALSE))</f>
        <v/>
      </c>
      <c r="M4453" s="3" t="str">
        <f>IF(VLOOKUP(D4453,'Resources Final'!A:E,5,FALSE)=0,"",VLOOKUP(D4453,'Resources Final'!A:E,5,FALSE))</f>
        <v/>
      </c>
      <c r="N4453" s="7" t="str">
        <f>IF(VLOOKUP(D4453,'Resources Final'!A:F,6,FALSE)=0,"",VLOOKUP(D4453,'Resources Final'!A:F,6,FALSE))</f>
        <v/>
      </c>
      <c r="O4453" s="3" t="str">
        <f>IF(VLOOKUP(D4453,'Resources Final'!A:G,7,FALSE)=0,"",VLOOKUP(D4453,'Resources Final'!A:G,7,FALSE))</f>
        <v/>
      </c>
    </row>
    <row r="4454" spans="1:15" x14ac:dyDescent="0.2">
      <c r="A4454" s="11">
        <v>990</v>
      </c>
      <c r="B4454" s="11" t="str">
        <f t="shared" si="81"/>
        <v>Charles G. Koch Charitable Foundation_Burkhart20183150</v>
      </c>
      <c r="C4454" s="11" t="s">
        <v>19</v>
      </c>
      <c r="D4454" s="11" t="s">
        <v>4340</v>
      </c>
      <c r="E4454" s="11" t="s">
        <v>4340</v>
      </c>
      <c r="F4454" s="4">
        <v>3150</v>
      </c>
      <c r="G4454" s="11">
        <v>2018</v>
      </c>
      <c r="H4454" s="11" t="s">
        <v>21</v>
      </c>
      <c r="I4454" s="12" t="s">
        <v>4162</v>
      </c>
      <c r="J4454">
        <v>154</v>
      </c>
      <c r="K4454" s="3" t="str">
        <f>IF(VLOOKUP(D4454,'Resources Final'!A:C,3,FALSE)=0,"",VLOOKUP(D4454,'Resources Final'!A:C,3,FALSE))</f>
        <v>Y</v>
      </c>
      <c r="L4454" s="3" t="str">
        <f>IF(VLOOKUP(D4454,'Resources Final'!A:D,4,FALSE)=0,"",VLOOKUP(D4454,'Resources Final'!A:D,4,FALSE))</f>
        <v/>
      </c>
      <c r="M4454" s="3" t="str">
        <f>IF(VLOOKUP(D4454,'Resources Final'!A:E,5,FALSE)=0,"",VLOOKUP(D4454,'Resources Final'!A:E,5,FALSE))</f>
        <v/>
      </c>
      <c r="N4454" s="7" t="str">
        <f>IF(VLOOKUP(D4454,'Resources Final'!A:F,6,FALSE)=0,"",VLOOKUP(D4454,'Resources Final'!A:F,6,FALSE))</f>
        <v/>
      </c>
      <c r="O4454" s="3" t="str">
        <f>IF(VLOOKUP(D4454,'Resources Final'!A:G,7,FALSE)=0,"",VLOOKUP(D4454,'Resources Final'!A:G,7,FALSE))</f>
        <v/>
      </c>
    </row>
    <row r="4455" spans="1:15" x14ac:dyDescent="0.2">
      <c r="A4455" s="11">
        <v>990</v>
      </c>
      <c r="B4455" s="11" t="str">
        <f t="shared" si="81"/>
        <v>Charles G. Koch Charitable Foundation_Wierenga20183024</v>
      </c>
      <c r="C4455" s="11" t="s">
        <v>19</v>
      </c>
      <c r="D4455" s="11" t="s">
        <v>4341</v>
      </c>
      <c r="E4455" s="11" t="s">
        <v>4341</v>
      </c>
      <c r="F4455" s="4">
        <v>3024</v>
      </c>
      <c r="G4455" s="11">
        <v>2018</v>
      </c>
      <c r="H4455" s="11" t="s">
        <v>21</v>
      </c>
      <c r="I4455" s="12" t="s">
        <v>4162</v>
      </c>
      <c r="J4455">
        <v>155</v>
      </c>
      <c r="K4455" s="3" t="str">
        <f>IF(VLOOKUP(D4455,'Resources Final'!A:C,3,FALSE)=0,"",VLOOKUP(D4455,'Resources Final'!A:C,3,FALSE))</f>
        <v>Y</v>
      </c>
      <c r="L4455" s="3" t="str">
        <f>IF(VLOOKUP(D4455,'Resources Final'!A:D,4,FALSE)=0,"",VLOOKUP(D4455,'Resources Final'!A:D,4,FALSE))</f>
        <v/>
      </c>
      <c r="M4455" s="3" t="str">
        <f>IF(VLOOKUP(D4455,'Resources Final'!A:E,5,FALSE)=0,"",VLOOKUP(D4455,'Resources Final'!A:E,5,FALSE))</f>
        <v/>
      </c>
      <c r="N4455" s="7" t="str">
        <f>IF(VLOOKUP(D4455,'Resources Final'!A:F,6,FALSE)=0,"",VLOOKUP(D4455,'Resources Final'!A:F,6,FALSE))</f>
        <v/>
      </c>
      <c r="O4455" s="3" t="str">
        <f>IF(VLOOKUP(D4455,'Resources Final'!A:G,7,FALSE)=0,"",VLOOKUP(D4455,'Resources Final'!A:G,7,FALSE))</f>
        <v/>
      </c>
    </row>
    <row r="4456" spans="1:15" x14ac:dyDescent="0.2">
      <c r="A4456" s="11">
        <v>990</v>
      </c>
      <c r="B4456" s="11" t="str">
        <f t="shared" si="81"/>
        <v>Charles G. Koch Charitable Foundation_University of Maryland2018586516</v>
      </c>
      <c r="C4456" s="11" t="s">
        <v>19</v>
      </c>
      <c r="D4456" s="11" t="s">
        <v>3779</v>
      </c>
      <c r="E4456" s="11" t="s">
        <v>3779</v>
      </c>
      <c r="F4456" s="4">
        <v>586516</v>
      </c>
      <c r="G4456" s="11">
        <v>2018</v>
      </c>
      <c r="H4456" s="11" t="s">
        <v>21</v>
      </c>
      <c r="I4456" s="12"/>
      <c r="J4456">
        <v>156</v>
      </c>
      <c r="K4456" s="3" t="str">
        <f>IF(VLOOKUP(D4456,'Resources Final'!A:C,3,FALSE)=0,"",VLOOKUP(D4456,'Resources Final'!A:C,3,FALSE))</f>
        <v/>
      </c>
      <c r="L4456" s="3" t="str">
        <f>IF(VLOOKUP(D4456,'Resources Final'!A:D,4,FALSE)=0,"",VLOOKUP(D4456,'Resources Final'!A:D,4,FALSE))</f>
        <v>Y</v>
      </c>
      <c r="M4456" s="3" t="str">
        <f>IF(VLOOKUP(D4456,'Resources Final'!A:E,5,FALSE)=0,"",VLOOKUP(D4456,'Resources Final'!A:E,5,FALSE))</f>
        <v/>
      </c>
      <c r="N4456" s="7" t="str">
        <f>IF(VLOOKUP(D4456,'Resources Final'!A:F,6,FALSE)=0,"",VLOOKUP(D4456,'Resources Final'!A:F,6,FALSE))</f>
        <v/>
      </c>
      <c r="O4456" s="3" t="str">
        <f>IF(VLOOKUP(D4456,'Resources Final'!A:G,7,FALSE)=0,"",VLOOKUP(D4456,'Resources Final'!A:G,7,FALSE))</f>
        <v/>
      </c>
    </row>
    <row r="4457" spans="1:15" x14ac:dyDescent="0.2">
      <c r="A4457" s="11">
        <v>990</v>
      </c>
      <c r="B4457" s="11" t="str">
        <f t="shared" si="81"/>
        <v>Charles G. Koch Charitable Foundation_Creighton University2018829610</v>
      </c>
      <c r="C4457" s="11" t="s">
        <v>19</v>
      </c>
      <c r="D4457" s="11" t="s">
        <v>870</v>
      </c>
      <c r="E4457" s="11" t="s">
        <v>870</v>
      </c>
      <c r="F4457" s="4">
        <v>829610</v>
      </c>
      <c r="G4457" s="11">
        <v>2018</v>
      </c>
      <c r="H4457" s="11" t="s">
        <v>21</v>
      </c>
      <c r="I4457" s="12"/>
      <c r="J4457">
        <v>157</v>
      </c>
      <c r="K4457" s="3" t="str">
        <f>IF(VLOOKUP(D4457,'Resources Final'!A:C,3,FALSE)=0,"",VLOOKUP(D4457,'Resources Final'!A:C,3,FALSE))</f>
        <v/>
      </c>
      <c r="L4457" s="3" t="str">
        <f>IF(VLOOKUP(D4457,'Resources Final'!A:D,4,FALSE)=0,"",VLOOKUP(D4457,'Resources Final'!A:D,4,FALSE))</f>
        <v>Y</v>
      </c>
      <c r="M4457" s="3" t="str">
        <f>IF(VLOOKUP(D4457,'Resources Final'!A:E,5,FALSE)=0,"",VLOOKUP(D4457,'Resources Final'!A:E,5,FALSE))</f>
        <v/>
      </c>
      <c r="N4457" s="7" t="str">
        <f>IF(VLOOKUP(D4457,'Resources Final'!A:F,6,FALSE)=0,"",VLOOKUP(D4457,'Resources Final'!A:F,6,FALSE))</f>
        <v/>
      </c>
      <c r="O4457" s="3" t="str">
        <f>IF(VLOOKUP(D4457,'Resources Final'!A:G,7,FALSE)=0,"",VLOOKUP(D4457,'Resources Final'!A:G,7,FALSE))</f>
        <v/>
      </c>
    </row>
    <row r="4458" spans="1:15" x14ac:dyDescent="0.2">
      <c r="A4458" s="11">
        <v>990</v>
      </c>
      <c r="B4458" s="11" t="str">
        <f t="shared" si="81"/>
        <v>Charles G. Koch Charitable Foundation_Brescia University20185000</v>
      </c>
      <c r="C4458" s="11" t="s">
        <v>19</v>
      </c>
      <c r="D4458" s="11" t="s">
        <v>495</v>
      </c>
      <c r="E4458" s="11" t="s">
        <v>495</v>
      </c>
      <c r="F4458" s="4">
        <v>5000</v>
      </c>
      <c r="G4458" s="11">
        <v>2018</v>
      </c>
      <c r="H4458" s="11" t="s">
        <v>21</v>
      </c>
      <c r="I4458" s="12"/>
      <c r="J4458">
        <v>158</v>
      </c>
      <c r="K4458" s="3" t="str">
        <f>IF(VLOOKUP(D4458,'Resources Final'!A:C,3,FALSE)=0,"",VLOOKUP(D4458,'Resources Final'!A:C,3,FALSE))</f>
        <v/>
      </c>
      <c r="L4458" s="3" t="str">
        <f>IF(VLOOKUP(D4458,'Resources Final'!A:D,4,FALSE)=0,"",VLOOKUP(D4458,'Resources Final'!A:D,4,FALSE))</f>
        <v>Y</v>
      </c>
      <c r="M4458" s="3" t="str">
        <f>IF(VLOOKUP(D4458,'Resources Final'!A:E,5,FALSE)=0,"",VLOOKUP(D4458,'Resources Final'!A:E,5,FALSE))</f>
        <v/>
      </c>
      <c r="N4458" s="7" t="str">
        <f>IF(VLOOKUP(D4458,'Resources Final'!A:F,6,FALSE)=0,"",VLOOKUP(D4458,'Resources Final'!A:F,6,FALSE))</f>
        <v/>
      </c>
      <c r="O4458" s="3" t="str">
        <f>IF(VLOOKUP(D4458,'Resources Final'!A:G,7,FALSE)=0,"",VLOOKUP(D4458,'Resources Final'!A:G,7,FALSE))</f>
        <v/>
      </c>
    </row>
    <row r="4459" spans="1:15" x14ac:dyDescent="0.2">
      <c r="A4459" s="11">
        <v>990</v>
      </c>
      <c r="B4459" s="11" t="str">
        <f t="shared" si="81"/>
        <v>Charles G. Koch Charitable Foundation_Ninivaggi20185355</v>
      </c>
      <c r="C4459" s="11" t="s">
        <v>19</v>
      </c>
      <c r="D4459" s="11" t="s">
        <v>4347</v>
      </c>
      <c r="E4459" s="11" t="s">
        <v>4347</v>
      </c>
      <c r="F4459" s="4">
        <v>5355</v>
      </c>
      <c r="G4459" s="11">
        <v>2018</v>
      </c>
      <c r="H4459" s="11" t="s">
        <v>21</v>
      </c>
      <c r="I4459" s="12" t="s">
        <v>4162</v>
      </c>
      <c r="J4459">
        <v>159</v>
      </c>
      <c r="K4459" s="3" t="str">
        <f>IF(VLOOKUP(D4459,'Resources Final'!A:C,3,FALSE)=0,"",VLOOKUP(D4459,'Resources Final'!A:C,3,FALSE))</f>
        <v>Y</v>
      </c>
      <c r="L4459" s="3" t="str">
        <f>IF(VLOOKUP(D4459,'Resources Final'!A:D,4,FALSE)=0,"",VLOOKUP(D4459,'Resources Final'!A:D,4,FALSE))</f>
        <v/>
      </c>
      <c r="M4459" s="3" t="str">
        <f>IF(VLOOKUP(D4459,'Resources Final'!A:E,5,FALSE)=0,"",VLOOKUP(D4459,'Resources Final'!A:E,5,FALSE))</f>
        <v/>
      </c>
      <c r="N4459" s="7" t="str">
        <f>IF(VLOOKUP(D4459,'Resources Final'!A:F,6,FALSE)=0,"",VLOOKUP(D4459,'Resources Final'!A:F,6,FALSE))</f>
        <v/>
      </c>
      <c r="O4459" s="3" t="str">
        <f>IF(VLOOKUP(D4459,'Resources Final'!A:G,7,FALSE)=0,"",VLOOKUP(D4459,'Resources Final'!A:G,7,FALSE))</f>
        <v/>
      </c>
    </row>
    <row r="4460" spans="1:15" x14ac:dyDescent="0.2">
      <c r="A4460" s="11">
        <v>990</v>
      </c>
      <c r="B4460" s="11" t="str">
        <f t="shared" si="81"/>
        <v>Charles G. Koch Charitable Foundation_Taylor20183825</v>
      </c>
      <c r="C4460" s="11" t="s">
        <v>19</v>
      </c>
      <c r="D4460" s="11" t="s">
        <v>3534</v>
      </c>
      <c r="E4460" s="11" t="s">
        <v>3534</v>
      </c>
      <c r="F4460" s="4">
        <v>3825</v>
      </c>
      <c r="G4460" s="11">
        <v>2018</v>
      </c>
      <c r="H4460" s="11" t="s">
        <v>21</v>
      </c>
      <c r="I4460" s="12" t="s">
        <v>4162</v>
      </c>
      <c r="J4460">
        <v>160</v>
      </c>
      <c r="K4460" s="3" t="str">
        <f>IF(VLOOKUP(D4460,'Resources Final'!A:C,3,FALSE)=0,"",VLOOKUP(D4460,'Resources Final'!A:C,3,FALSE))</f>
        <v>Y</v>
      </c>
      <c r="L4460" s="3" t="str">
        <f>IF(VLOOKUP(D4460,'Resources Final'!A:D,4,FALSE)=0,"",VLOOKUP(D4460,'Resources Final'!A:D,4,FALSE))</f>
        <v/>
      </c>
      <c r="M4460" s="3" t="str">
        <f>IF(VLOOKUP(D4460,'Resources Final'!A:E,5,FALSE)=0,"",VLOOKUP(D4460,'Resources Final'!A:E,5,FALSE))</f>
        <v/>
      </c>
      <c r="N4460" s="7" t="str">
        <f>IF(VLOOKUP(D4460,'Resources Final'!A:F,6,FALSE)=0,"",VLOOKUP(D4460,'Resources Final'!A:F,6,FALSE))</f>
        <v/>
      </c>
      <c r="O4460" s="3" t="str">
        <f>IF(VLOOKUP(D4460,'Resources Final'!A:G,7,FALSE)=0,"",VLOOKUP(D4460,'Resources Final'!A:G,7,FALSE))</f>
        <v/>
      </c>
    </row>
    <row r="4461" spans="1:15" x14ac:dyDescent="0.2">
      <c r="A4461" s="11">
        <v>990</v>
      </c>
      <c r="B4461" s="11" t="str">
        <f t="shared" si="81"/>
        <v>Charles G. Koch Charitable Foundation_Kentfield20183825</v>
      </c>
      <c r="C4461" s="11" t="s">
        <v>19</v>
      </c>
      <c r="D4461" s="11" t="s">
        <v>4348</v>
      </c>
      <c r="E4461" s="11" t="s">
        <v>4348</v>
      </c>
      <c r="F4461" s="4">
        <v>3825</v>
      </c>
      <c r="G4461" s="11">
        <v>2018</v>
      </c>
      <c r="H4461" s="11" t="s">
        <v>21</v>
      </c>
      <c r="I4461" s="12" t="s">
        <v>4162</v>
      </c>
      <c r="J4461">
        <v>161</v>
      </c>
      <c r="K4461" s="3" t="str">
        <f>IF(VLOOKUP(D4461,'Resources Final'!A:C,3,FALSE)=0,"",VLOOKUP(D4461,'Resources Final'!A:C,3,FALSE))</f>
        <v>Y</v>
      </c>
      <c r="L4461" s="3" t="str">
        <f>IF(VLOOKUP(D4461,'Resources Final'!A:D,4,FALSE)=0,"",VLOOKUP(D4461,'Resources Final'!A:D,4,FALSE))</f>
        <v/>
      </c>
      <c r="M4461" s="3" t="str">
        <f>IF(VLOOKUP(D4461,'Resources Final'!A:E,5,FALSE)=0,"",VLOOKUP(D4461,'Resources Final'!A:E,5,FALSE))</f>
        <v/>
      </c>
      <c r="N4461" s="7" t="str">
        <f>IF(VLOOKUP(D4461,'Resources Final'!A:F,6,FALSE)=0,"",VLOOKUP(D4461,'Resources Final'!A:F,6,FALSE))</f>
        <v/>
      </c>
      <c r="O4461" s="3" t="str">
        <f>IF(VLOOKUP(D4461,'Resources Final'!A:G,7,FALSE)=0,"",VLOOKUP(D4461,'Resources Final'!A:G,7,FALSE))</f>
        <v/>
      </c>
    </row>
    <row r="4462" spans="1:15" x14ac:dyDescent="0.2">
      <c r="A4462" s="11">
        <v>990</v>
      </c>
      <c r="B4462" s="11" t="str">
        <f t="shared" si="81"/>
        <v>Charles G. Koch Charitable Foundation_West Texas A&amp;M University20189200</v>
      </c>
      <c r="C4462" s="11" t="s">
        <v>19</v>
      </c>
      <c r="D4462" s="11" t="s">
        <v>3978</v>
      </c>
      <c r="E4462" s="11" t="s">
        <v>3978</v>
      </c>
      <c r="F4462" s="4">
        <v>9200</v>
      </c>
      <c r="G4462" s="11">
        <v>2018</v>
      </c>
      <c r="H4462" s="11" t="s">
        <v>21</v>
      </c>
      <c r="I4462" s="12"/>
      <c r="J4462">
        <v>162</v>
      </c>
      <c r="K4462" s="3" t="str">
        <f>IF(VLOOKUP(D4462,'Resources Final'!A:C,3,FALSE)=0,"",VLOOKUP(D4462,'Resources Final'!A:C,3,FALSE))</f>
        <v/>
      </c>
      <c r="L4462" s="3" t="str">
        <f>IF(VLOOKUP(D4462,'Resources Final'!A:D,4,FALSE)=0,"",VLOOKUP(D4462,'Resources Final'!A:D,4,FALSE))</f>
        <v>Y</v>
      </c>
      <c r="M4462" s="3" t="str">
        <f>IF(VLOOKUP(D4462,'Resources Final'!A:E,5,FALSE)=0,"",VLOOKUP(D4462,'Resources Final'!A:E,5,FALSE))</f>
        <v/>
      </c>
      <c r="N4462" s="7" t="str">
        <f>IF(VLOOKUP(D4462,'Resources Final'!A:F,6,FALSE)=0,"",VLOOKUP(D4462,'Resources Final'!A:F,6,FALSE))</f>
        <v/>
      </c>
      <c r="O4462" s="3" t="str">
        <f>IF(VLOOKUP(D4462,'Resources Final'!A:G,7,FALSE)=0,"",VLOOKUP(D4462,'Resources Final'!A:G,7,FALSE))</f>
        <v/>
      </c>
    </row>
    <row r="4463" spans="1:15" x14ac:dyDescent="0.2">
      <c r="A4463" s="11">
        <v>990</v>
      </c>
      <c r="B4463" s="11" t="str">
        <f t="shared" si="81"/>
        <v>Charles G. Koch Charitable Foundation_McGee20183825</v>
      </c>
      <c r="C4463" s="11" t="s">
        <v>19</v>
      </c>
      <c r="D4463" s="11" t="s">
        <v>4349</v>
      </c>
      <c r="E4463" s="11" t="s">
        <v>4349</v>
      </c>
      <c r="F4463" s="13">
        <v>3825</v>
      </c>
      <c r="G4463" s="11">
        <v>2018</v>
      </c>
      <c r="H4463" s="11" t="s">
        <v>21</v>
      </c>
      <c r="I4463" s="12" t="s">
        <v>4162</v>
      </c>
      <c r="J4463">
        <v>163</v>
      </c>
      <c r="K4463" s="3" t="str">
        <f>IF(VLOOKUP(D4463,'Resources Final'!A:C,3,FALSE)=0,"",VLOOKUP(D4463,'Resources Final'!A:C,3,FALSE))</f>
        <v>Y</v>
      </c>
      <c r="L4463" s="3" t="str">
        <f>IF(VLOOKUP(D4463,'Resources Final'!A:D,4,FALSE)=0,"",VLOOKUP(D4463,'Resources Final'!A:D,4,FALSE))</f>
        <v/>
      </c>
      <c r="M4463" s="3" t="str">
        <f>IF(VLOOKUP(D4463,'Resources Final'!A:E,5,FALSE)=0,"",VLOOKUP(D4463,'Resources Final'!A:E,5,FALSE))</f>
        <v/>
      </c>
      <c r="N4463" s="7" t="str">
        <f>IF(VLOOKUP(D4463,'Resources Final'!A:F,6,FALSE)=0,"",VLOOKUP(D4463,'Resources Final'!A:F,6,FALSE))</f>
        <v/>
      </c>
      <c r="O4463" s="3" t="str">
        <f>IF(VLOOKUP(D4463,'Resources Final'!A:G,7,FALSE)=0,"",VLOOKUP(D4463,'Resources Final'!A:G,7,FALSE))</f>
        <v/>
      </c>
    </row>
    <row r="4464" spans="1:15" x14ac:dyDescent="0.2">
      <c r="A4464" s="11">
        <v>990</v>
      </c>
      <c r="B4464" s="11" t="str">
        <f t="shared" si="81"/>
        <v>Charles G. Koch Charitable Foundation_St Vincent College2018125500</v>
      </c>
      <c r="C4464" s="11" t="s">
        <v>19</v>
      </c>
      <c r="D4464" s="11" t="s">
        <v>3407</v>
      </c>
      <c r="E4464" s="11" t="s">
        <v>3407</v>
      </c>
      <c r="F4464" s="4">
        <v>125500</v>
      </c>
      <c r="G4464" s="11">
        <v>2018</v>
      </c>
      <c r="H4464" s="11" t="s">
        <v>21</v>
      </c>
      <c r="I4464" s="12"/>
      <c r="J4464">
        <v>164</v>
      </c>
      <c r="K4464" s="3" t="str">
        <f>IF(VLOOKUP(D4464,'Resources Final'!A:C,3,FALSE)=0,"",VLOOKUP(D4464,'Resources Final'!A:C,3,FALSE))</f>
        <v/>
      </c>
      <c r="L4464" s="3" t="str">
        <f>IF(VLOOKUP(D4464,'Resources Final'!A:D,4,FALSE)=0,"",VLOOKUP(D4464,'Resources Final'!A:D,4,FALSE))</f>
        <v>Y</v>
      </c>
      <c r="M4464" s="3" t="str">
        <f>IF(VLOOKUP(D4464,'Resources Final'!A:E,5,FALSE)=0,"",VLOOKUP(D4464,'Resources Final'!A:E,5,FALSE))</f>
        <v/>
      </c>
      <c r="N4464" s="7" t="str">
        <f>IF(VLOOKUP(D4464,'Resources Final'!A:F,6,FALSE)=0,"",VLOOKUP(D4464,'Resources Final'!A:F,6,FALSE))</f>
        <v/>
      </c>
      <c r="O4464" s="3" t="str">
        <f>IF(VLOOKUP(D4464,'Resources Final'!A:G,7,FALSE)=0,"",VLOOKUP(D4464,'Resources Final'!A:G,7,FALSE))</f>
        <v/>
      </c>
    </row>
    <row r="4465" spans="1:15" x14ac:dyDescent="0.2">
      <c r="A4465" s="11">
        <v>990</v>
      </c>
      <c r="B4465" s="11" t="str">
        <f t="shared" si="81"/>
        <v>Charles G. Koch Charitable Foundation_Howman20182025</v>
      </c>
      <c r="C4465" s="11" t="s">
        <v>19</v>
      </c>
      <c r="D4465" s="11" t="s">
        <v>4350</v>
      </c>
      <c r="E4465" s="11" t="s">
        <v>4350</v>
      </c>
      <c r="F4465" s="4">
        <v>2025</v>
      </c>
      <c r="G4465" s="11">
        <v>2018</v>
      </c>
      <c r="H4465" s="11" t="s">
        <v>21</v>
      </c>
      <c r="I4465" s="12" t="s">
        <v>4162</v>
      </c>
      <c r="J4465">
        <v>165</v>
      </c>
      <c r="K4465" s="3" t="str">
        <f>IF(VLOOKUP(D4465,'Resources Final'!A:C,3,FALSE)=0,"",VLOOKUP(D4465,'Resources Final'!A:C,3,FALSE))</f>
        <v>Y</v>
      </c>
      <c r="L4465" s="3" t="str">
        <f>IF(VLOOKUP(D4465,'Resources Final'!A:D,4,FALSE)=0,"",VLOOKUP(D4465,'Resources Final'!A:D,4,FALSE))</f>
        <v/>
      </c>
      <c r="M4465" s="3" t="str">
        <f>IF(VLOOKUP(D4465,'Resources Final'!A:E,5,FALSE)=0,"",VLOOKUP(D4465,'Resources Final'!A:E,5,FALSE))</f>
        <v/>
      </c>
      <c r="N4465" s="7" t="str">
        <f>IF(VLOOKUP(D4465,'Resources Final'!A:F,6,FALSE)=0,"",VLOOKUP(D4465,'Resources Final'!A:F,6,FALSE))</f>
        <v/>
      </c>
      <c r="O4465" s="3" t="str">
        <f>IF(VLOOKUP(D4465,'Resources Final'!A:G,7,FALSE)=0,"",VLOOKUP(D4465,'Resources Final'!A:G,7,FALSE))</f>
        <v/>
      </c>
    </row>
    <row r="4466" spans="1:15" x14ac:dyDescent="0.2">
      <c r="A4466" s="11">
        <v>990</v>
      </c>
      <c r="B4466" s="11" t="str">
        <f t="shared" si="81"/>
        <v>Charles G. Koch Charitable Foundation_Coleman2018500</v>
      </c>
      <c r="C4466" s="11" t="s">
        <v>19</v>
      </c>
      <c r="D4466" s="11" t="s">
        <v>4351</v>
      </c>
      <c r="E4466" s="11" t="s">
        <v>4351</v>
      </c>
      <c r="F4466" s="4">
        <v>500</v>
      </c>
      <c r="G4466" s="11">
        <v>2018</v>
      </c>
      <c r="H4466" s="11" t="s">
        <v>21</v>
      </c>
      <c r="I4466" s="12" t="s">
        <v>4162</v>
      </c>
      <c r="J4466">
        <v>166</v>
      </c>
      <c r="K4466" s="3" t="str">
        <f>IF(VLOOKUP(D4466,'Resources Final'!A:C,3,FALSE)=0,"",VLOOKUP(D4466,'Resources Final'!A:C,3,FALSE))</f>
        <v>Y</v>
      </c>
      <c r="L4466" s="3" t="str">
        <f>IF(VLOOKUP(D4466,'Resources Final'!A:D,4,FALSE)=0,"",VLOOKUP(D4466,'Resources Final'!A:D,4,FALSE))</f>
        <v/>
      </c>
      <c r="M4466" s="3" t="str">
        <f>IF(VLOOKUP(D4466,'Resources Final'!A:E,5,FALSE)=0,"",VLOOKUP(D4466,'Resources Final'!A:E,5,FALSE))</f>
        <v/>
      </c>
      <c r="N4466" s="7" t="str">
        <f>IF(VLOOKUP(D4466,'Resources Final'!A:F,6,FALSE)=0,"",VLOOKUP(D4466,'Resources Final'!A:F,6,FALSE))</f>
        <v/>
      </c>
      <c r="O4466" s="3" t="str">
        <f>IF(VLOOKUP(D4466,'Resources Final'!A:G,7,FALSE)=0,"",VLOOKUP(D4466,'Resources Final'!A:G,7,FALSE))</f>
        <v/>
      </c>
    </row>
    <row r="4467" spans="1:15" x14ac:dyDescent="0.2">
      <c r="A4467" s="11">
        <v>990</v>
      </c>
      <c r="B4467" s="11" t="str">
        <f t="shared" si="81"/>
        <v>Charles G. Koch Charitable Foundation_Griffin20184725</v>
      </c>
      <c r="C4467" s="11" t="s">
        <v>19</v>
      </c>
      <c r="D4467" s="11" t="s">
        <v>4352</v>
      </c>
      <c r="E4467" s="11" t="s">
        <v>4352</v>
      </c>
      <c r="F4467" s="4">
        <v>4725</v>
      </c>
      <c r="G4467" s="11">
        <v>2018</v>
      </c>
      <c r="H4467" s="11" t="s">
        <v>21</v>
      </c>
      <c r="I4467" s="12" t="s">
        <v>4162</v>
      </c>
      <c r="J4467">
        <v>167</v>
      </c>
      <c r="K4467" s="3" t="str">
        <f>IF(VLOOKUP(D4467,'Resources Final'!A:C,3,FALSE)=0,"",VLOOKUP(D4467,'Resources Final'!A:C,3,FALSE))</f>
        <v>Y</v>
      </c>
      <c r="L4467" s="3" t="str">
        <f>IF(VLOOKUP(D4467,'Resources Final'!A:D,4,FALSE)=0,"",VLOOKUP(D4467,'Resources Final'!A:D,4,FALSE))</f>
        <v/>
      </c>
      <c r="M4467" s="3" t="str">
        <f>IF(VLOOKUP(D4467,'Resources Final'!A:E,5,FALSE)=0,"",VLOOKUP(D4467,'Resources Final'!A:E,5,FALSE))</f>
        <v/>
      </c>
      <c r="N4467" s="7" t="str">
        <f>IF(VLOOKUP(D4467,'Resources Final'!A:F,6,FALSE)=0,"",VLOOKUP(D4467,'Resources Final'!A:F,6,FALSE))</f>
        <v/>
      </c>
      <c r="O4467" s="3" t="str">
        <f>IF(VLOOKUP(D4467,'Resources Final'!A:G,7,FALSE)=0,"",VLOOKUP(D4467,'Resources Final'!A:G,7,FALSE))</f>
        <v/>
      </c>
    </row>
    <row r="4468" spans="1:15" x14ac:dyDescent="0.2">
      <c r="A4468" s="11">
        <v>990</v>
      </c>
      <c r="B4468" s="11" t="str">
        <f t="shared" si="81"/>
        <v>Charles G. Koch Charitable Foundation_Franklin Center for Government and Public Integrity20189500</v>
      </c>
      <c r="C4468" s="11" t="s">
        <v>19</v>
      </c>
      <c r="D4468" s="11" t="s">
        <v>1271</v>
      </c>
      <c r="E4468" s="11" t="s">
        <v>1271</v>
      </c>
      <c r="F4468" s="4">
        <v>9500</v>
      </c>
      <c r="G4468" s="11">
        <v>2018</v>
      </c>
      <c r="H4468" s="11" t="s">
        <v>21</v>
      </c>
      <c r="I4468" s="12"/>
      <c r="J4468">
        <v>168</v>
      </c>
      <c r="K4468" s="3" t="str">
        <f>IF(VLOOKUP(D4468,'Resources Final'!A:C,3,FALSE)=0,"",VLOOKUP(D4468,'Resources Final'!A:C,3,FALSE))</f>
        <v/>
      </c>
      <c r="L4468" s="3" t="str">
        <f>IF(VLOOKUP(D4468,'Resources Final'!A:D,4,FALSE)=0,"",VLOOKUP(D4468,'Resources Final'!A:D,4,FALSE))</f>
        <v/>
      </c>
      <c r="M4468" s="3" t="str">
        <f>IF(VLOOKUP(D4468,'Resources Final'!A:E,5,FALSE)=0,"",VLOOKUP(D4468,'Resources Final'!A:E,5,FALSE))</f>
        <v/>
      </c>
      <c r="N4468" s="7" t="str">
        <f>IF(VLOOKUP(D4468,'Resources Final'!A:F,6,FALSE)=0,"",VLOOKUP(D4468,'Resources Final'!A:F,6,FALSE))</f>
        <v>http://www.sourcewatch.org/index.php/Franklin_Center_for_Government_and_Public_Integrity</v>
      </c>
      <c r="O4468" s="3" t="str">
        <f>IF(VLOOKUP(D4468,'Resources Final'!A:G,7,FALSE)=0,"",VLOOKUP(D4468,'Resources Final'!A:G,7,FALSE))</f>
        <v>Sourcewatch</v>
      </c>
    </row>
    <row r="4469" spans="1:15" x14ac:dyDescent="0.2">
      <c r="A4469" s="11">
        <v>990</v>
      </c>
      <c r="B4469" s="11" t="str">
        <f t="shared" si="81"/>
        <v>Charles G. Koch Charitable Foundation_Mediator's Foundation2018141000</v>
      </c>
      <c r="C4469" s="11" t="s">
        <v>19</v>
      </c>
      <c r="D4469" s="11" t="s">
        <v>4353</v>
      </c>
      <c r="E4469" s="11" t="s">
        <v>4353</v>
      </c>
      <c r="F4469" s="4">
        <v>141000</v>
      </c>
      <c r="G4469" s="11">
        <v>2018</v>
      </c>
      <c r="H4469" s="11" t="s">
        <v>21</v>
      </c>
      <c r="I4469" s="12"/>
      <c r="J4469">
        <v>169</v>
      </c>
      <c r="K4469" s="3" t="str">
        <f>IF(VLOOKUP(D4469,'Resources Final'!A:C,3,FALSE)=0,"",VLOOKUP(D4469,'Resources Final'!A:C,3,FALSE))</f>
        <v/>
      </c>
      <c r="L4469" s="3" t="str">
        <f>IF(VLOOKUP(D4469,'Resources Final'!A:D,4,FALSE)=0,"",VLOOKUP(D4469,'Resources Final'!A:D,4,FALSE))</f>
        <v/>
      </c>
      <c r="M4469" s="3" t="str">
        <f>IF(VLOOKUP(D4469,'Resources Final'!A:E,5,FALSE)=0,"",VLOOKUP(D4469,'Resources Final'!A:E,5,FALSE))</f>
        <v/>
      </c>
      <c r="N4469" s="7" t="str">
        <f>IF(VLOOKUP(D4469,'Resources Final'!A:F,6,FALSE)=0,"",VLOOKUP(D4469,'Resources Final'!A:F,6,FALSE))</f>
        <v/>
      </c>
      <c r="O4469" s="3" t="str">
        <f>IF(VLOOKUP(D4469,'Resources Final'!A:G,7,FALSE)=0,"",VLOOKUP(D4469,'Resources Final'!A:G,7,FALSE))</f>
        <v/>
      </c>
    </row>
    <row r="4470" spans="1:15" x14ac:dyDescent="0.2">
      <c r="A4470" s="11">
        <v>990</v>
      </c>
      <c r="B4470" s="11" t="str">
        <f t="shared" si="81"/>
        <v>Charles G. Koch Charitable Foundation_Engine Research Foundation201836000</v>
      </c>
      <c r="C4470" s="11" t="s">
        <v>19</v>
      </c>
      <c r="D4470" s="11" t="s">
        <v>1141</v>
      </c>
      <c r="E4470" s="11" t="s">
        <v>1141</v>
      </c>
      <c r="F4470" s="4">
        <v>36000</v>
      </c>
      <c r="G4470" s="11">
        <v>2018</v>
      </c>
      <c r="H4470" s="11" t="s">
        <v>21</v>
      </c>
      <c r="I4470" s="12"/>
      <c r="J4470">
        <v>170</v>
      </c>
      <c r="K4470" s="3" t="str">
        <f>IF(VLOOKUP(D4470,'Resources Final'!A:C,3,FALSE)=0,"",VLOOKUP(D4470,'Resources Final'!A:C,3,FALSE))</f>
        <v/>
      </c>
      <c r="L4470" s="3" t="str">
        <f>IF(VLOOKUP(D4470,'Resources Final'!A:D,4,FALSE)=0,"",VLOOKUP(D4470,'Resources Final'!A:D,4,FALSE))</f>
        <v/>
      </c>
      <c r="M4470" s="3" t="str">
        <f>IF(VLOOKUP(D4470,'Resources Final'!A:E,5,FALSE)=0,"",VLOOKUP(D4470,'Resources Final'!A:E,5,FALSE))</f>
        <v/>
      </c>
      <c r="N4470" s="7" t="str">
        <f>IF(VLOOKUP(D4470,'Resources Final'!A:F,6,FALSE)=0,"",VLOOKUP(D4470,'Resources Final'!A:F,6,FALSE))</f>
        <v/>
      </c>
      <c r="O4470" s="3" t="str">
        <f>IF(VLOOKUP(D4470,'Resources Final'!A:G,7,FALSE)=0,"",VLOOKUP(D4470,'Resources Final'!A:G,7,FALSE))</f>
        <v/>
      </c>
    </row>
    <row r="4471" spans="1:15" x14ac:dyDescent="0.2">
      <c r="A4471" s="11">
        <v>990</v>
      </c>
      <c r="B4471" s="11" t="str">
        <f t="shared" si="81"/>
        <v>Charles G. Koch Charitable Foundation_Bautista20184725</v>
      </c>
      <c r="C4471" s="11" t="s">
        <v>19</v>
      </c>
      <c r="D4471" s="11" t="s">
        <v>4354</v>
      </c>
      <c r="E4471" s="11" t="s">
        <v>4354</v>
      </c>
      <c r="F4471" s="4">
        <v>4725</v>
      </c>
      <c r="G4471" s="11">
        <v>2018</v>
      </c>
      <c r="H4471" s="11" t="s">
        <v>21</v>
      </c>
      <c r="I4471" s="12" t="s">
        <v>4162</v>
      </c>
      <c r="J4471">
        <v>171</v>
      </c>
      <c r="K4471" s="3" t="str">
        <f>IF(VLOOKUP(D4471,'Resources Final'!A:C,3,FALSE)=0,"",VLOOKUP(D4471,'Resources Final'!A:C,3,FALSE))</f>
        <v>Y</v>
      </c>
      <c r="L4471" s="3" t="str">
        <f>IF(VLOOKUP(D4471,'Resources Final'!A:D,4,FALSE)=0,"",VLOOKUP(D4471,'Resources Final'!A:D,4,FALSE))</f>
        <v/>
      </c>
      <c r="M4471" s="3" t="str">
        <f>IF(VLOOKUP(D4471,'Resources Final'!A:E,5,FALSE)=0,"",VLOOKUP(D4471,'Resources Final'!A:E,5,FALSE))</f>
        <v/>
      </c>
      <c r="N4471" s="7" t="str">
        <f>IF(VLOOKUP(D4471,'Resources Final'!A:F,6,FALSE)=0,"",VLOOKUP(D4471,'Resources Final'!A:F,6,FALSE))</f>
        <v/>
      </c>
      <c r="O4471" s="3" t="str">
        <f>IF(VLOOKUP(D4471,'Resources Final'!A:G,7,FALSE)=0,"",VLOOKUP(D4471,'Resources Final'!A:G,7,FALSE))</f>
        <v/>
      </c>
    </row>
    <row r="4472" spans="1:15" x14ac:dyDescent="0.2">
      <c r="A4472" s="11">
        <v>990</v>
      </c>
      <c r="B4472" s="11" t="str">
        <f t="shared" si="81"/>
        <v>Charles G. Koch Charitable Foundation_Ashbury University20187300</v>
      </c>
      <c r="C4472" s="11" t="s">
        <v>19</v>
      </c>
      <c r="D4472" s="11" t="s">
        <v>4355</v>
      </c>
      <c r="E4472" s="11" t="s">
        <v>4355</v>
      </c>
      <c r="F4472" s="4">
        <v>7300</v>
      </c>
      <c r="G4472" s="11">
        <v>2018</v>
      </c>
      <c r="H4472" s="11" t="s">
        <v>21</v>
      </c>
      <c r="I4472" s="12"/>
      <c r="J4472">
        <v>172</v>
      </c>
      <c r="K4472" s="3" t="str">
        <f>IF(VLOOKUP(D4472,'Resources Final'!A:C,3,FALSE)=0,"",VLOOKUP(D4472,'Resources Final'!A:C,3,FALSE))</f>
        <v/>
      </c>
      <c r="L4472" s="3" t="str">
        <f>IF(VLOOKUP(D4472,'Resources Final'!A:D,4,FALSE)=0,"",VLOOKUP(D4472,'Resources Final'!A:D,4,FALSE))</f>
        <v>Y</v>
      </c>
      <c r="M4472" s="3" t="str">
        <f>IF(VLOOKUP(D4472,'Resources Final'!A:E,5,FALSE)=0,"",VLOOKUP(D4472,'Resources Final'!A:E,5,FALSE))</f>
        <v/>
      </c>
      <c r="N4472" s="7" t="str">
        <f>IF(VLOOKUP(D4472,'Resources Final'!A:F,6,FALSE)=0,"",VLOOKUP(D4472,'Resources Final'!A:F,6,FALSE))</f>
        <v/>
      </c>
      <c r="O4472" s="3" t="str">
        <f>IF(VLOOKUP(D4472,'Resources Final'!A:G,7,FALSE)=0,"",VLOOKUP(D4472,'Resources Final'!A:G,7,FALSE))</f>
        <v/>
      </c>
    </row>
    <row r="4473" spans="1:15" x14ac:dyDescent="0.2">
      <c r="A4473" s="11">
        <v>990</v>
      </c>
      <c r="B4473" s="11" t="str">
        <f t="shared" si="81"/>
        <v>Charles G. Koch Charitable Foundation_Palmer20183469</v>
      </c>
      <c r="C4473" s="11" t="s">
        <v>19</v>
      </c>
      <c r="D4473" s="11" t="s">
        <v>2793</v>
      </c>
      <c r="E4473" s="11" t="s">
        <v>2793</v>
      </c>
      <c r="F4473" s="4">
        <v>3469</v>
      </c>
      <c r="G4473" s="11">
        <v>2018</v>
      </c>
      <c r="H4473" s="11" t="s">
        <v>21</v>
      </c>
      <c r="I4473" s="12" t="s">
        <v>4162</v>
      </c>
      <c r="J4473">
        <v>173</v>
      </c>
      <c r="K4473" s="3" t="str">
        <f>IF(VLOOKUP(D4473,'Resources Final'!A:C,3,FALSE)=0,"",VLOOKUP(D4473,'Resources Final'!A:C,3,FALSE))</f>
        <v>Y</v>
      </c>
      <c r="L4473" s="3" t="str">
        <f>IF(VLOOKUP(D4473,'Resources Final'!A:D,4,FALSE)=0,"",VLOOKUP(D4473,'Resources Final'!A:D,4,FALSE))</f>
        <v/>
      </c>
      <c r="M4473" s="3" t="str">
        <f>IF(VLOOKUP(D4473,'Resources Final'!A:E,5,FALSE)=0,"",VLOOKUP(D4473,'Resources Final'!A:E,5,FALSE))</f>
        <v/>
      </c>
      <c r="N4473" s="7" t="str">
        <f>IF(VLOOKUP(D4473,'Resources Final'!A:F,6,FALSE)=0,"",VLOOKUP(D4473,'Resources Final'!A:F,6,FALSE))</f>
        <v/>
      </c>
      <c r="O4473" s="3" t="str">
        <f>IF(VLOOKUP(D4473,'Resources Final'!A:G,7,FALSE)=0,"",VLOOKUP(D4473,'Resources Final'!A:G,7,FALSE))</f>
        <v/>
      </c>
    </row>
    <row r="4474" spans="1:15" x14ac:dyDescent="0.2">
      <c r="A4474" s="11">
        <v>990</v>
      </c>
      <c r="B4474" s="11" t="str">
        <f t="shared" si="81"/>
        <v>Charles G. Koch Charitable Foundation_Richardson20183150</v>
      </c>
      <c r="C4474" s="11" t="s">
        <v>19</v>
      </c>
      <c r="D4474" s="11" t="s">
        <v>4356</v>
      </c>
      <c r="E4474" s="11" t="s">
        <v>4356</v>
      </c>
      <c r="F4474" s="4">
        <v>3150</v>
      </c>
      <c r="G4474" s="11">
        <v>2018</v>
      </c>
      <c r="H4474" s="11" t="s">
        <v>21</v>
      </c>
      <c r="I4474" s="12" t="s">
        <v>4162</v>
      </c>
      <c r="J4474">
        <v>174</v>
      </c>
      <c r="K4474" s="3" t="str">
        <f>IF(VLOOKUP(D4474,'Resources Final'!A:C,3,FALSE)=0,"",VLOOKUP(D4474,'Resources Final'!A:C,3,FALSE))</f>
        <v>Y</v>
      </c>
      <c r="L4474" s="3" t="str">
        <f>IF(VLOOKUP(D4474,'Resources Final'!A:D,4,FALSE)=0,"",VLOOKUP(D4474,'Resources Final'!A:D,4,FALSE))</f>
        <v/>
      </c>
      <c r="M4474" s="3" t="str">
        <f>IF(VLOOKUP(D4474,'Resources Final'!A:E,5,FALSE)=0,"",VLOOKUP(D4474,'Resources Final'!A:E,5,FALSE))</f>
        <v/>
      </c>
      <c r="N4474" s="7" t="str">
        <f>IF(VLOOKUP(D4474,'Resources Final'!A:F,6,FALSE)=0,"",VLOOKUP(D4474,'Resources Final'!A:F,6,FALSE))</f>
        <v/>
      </c>
      <c r="O4474" s="3" t="str">
        <f>IF(VLOOKUP(D4474,'Resources Final'!A:G,7,FALSE)=0,"",VLOOKUP(D4474,'Resources Final'!A:G,7,FALSE))</f>
        <v/>
      </c>
    </row>
    <row r="4475" spans="1:15" x14ac:dyDescent="0.2">
      <c r="A4475" s="11">
        <v>990</v>
      </c>
      <c r="B4475" s="11" t="str">
        <f t="shared" si="81"/>
        <v>Charles G. Koch Charitable Foundation_St Lawrence University20186000</v>
      </c>
      <c r="C4475" s="11" t="s">
        <v>19</v>
      </c>
      <c r="D4475" s="11" t="s">
        <v>3402</v>
      </c>
      <c r="E4475" s="11" t="s">
        <v>3402</v>
      </c>
      <c r="F4475" s="4">
        <v>6000</v>
      </c>
      <c r="G4475" s="11">
        <v>2018</v>
      </c>
      <c r="H4475" s="11" t="s">
        <v>21</v>
      </c>
      <c r="I4475" s="12"/>
      <c r="J4475">
        <v>175</v>
      </c>
      <c r="K4475" s="3" t="str">
        <f>IF(VLOOKUP(D4475,'Resources Final'!A:C,3,FALSE)=0,"",VLOOKUP(D4475,'Resources Final'!A:C,3,FALSE))</f>
        <v/>
      </c>
      <c r="L4475" s="3" t="str">
        <f>IF(VLOOKUP(D4475,'Resources Final'!A:D,4,FALSE)=0,"",VLOOKUP(D4475,'Resources Final'!A:D,4,FALSE))</f>
        <v>Y</v>
      </c>
      <c r="M4475" s="3" t="str">
        <f>IF(VLOOKUP(D4475,'Resources Final'!A:E,5,FALSE)=0,"",VLOOKUP(D4475,'Resources Final'!A:E,5,FALSE))</f>
        <v/>
      </c>
      <c r="N4475" s="7" t="str">
        <f>IF(VLOOKUP(D4475,'Resources Final'!A:F,6,FALSE)=0,"",VLOOKUP(D4475,'Resources Final'!A:F,6,FALSE))</f>
        <v/>
      </c>
      <c r="O4475" s="3" t="str">
        <f>IF(VLOOKUP(D4475,'Resources Final'!A:G,7,FALSE)=0,"",VLOOKUP(D4475,'Resources Final'!A:G,7,FALSE))</f>
        <v/>
      </c>
    </row>
    <row r="4476" spans="1:15" x14ac:dyDescent="0.2">
      <c r="A4476" s="11">
        <v>990</v>
      </c>
      <c r="B4476" s="11" t="str">
        <f t="shared" si="81"/>
        <v>Charles G. Koch Charitable Foundation_Barry Goldwater Institute for Public Policy Research2018100000</v>
      </c>
      <c r="C4476" s="11" t="s">
        <v>19</v>
      </c>
      <c r="D4476" s="11" t="s">
        <v>4357</v>
      </c>
      <c r="E4476" s="11" t="s">
        <v>1422</v>
      </c>
      <c r="F4476" s="4">
        <v>100000</v>
      </c>
      <c r="G4476" s="11">
        <v>2018</v>
      </c>
      <c r="H4476" s="11" t="s">
        <v>21</v>
      </c>
      <c r="I4476" s="12"/>
      <c r="J4476">
        <v>176</v>
      </c>
      <c r="K4476" s="3" t="str">
        <f>IF(VLOOKUP(D4476,'Resources Final'!A:C,3,FALSE)=0,"",VLOOKUP(D4476,'Resources Final'!A:C,3,FALSE))</f>
        <v/>
      </c>
      <c r="L4476" s="3" t="str">
        <f>IF(VLOOKUP(D4476,'Resources Final'!A:D,4,FALSE)=0,"",VLOOKUP(D4476,'Resources Final'!A:D,4,FALSE))</f>
        <v/>
      </c>
      <c r="M4476" s="3" t="str">
        <f>IF(VLOOKUP(D4476,'Resources Final'!A:E,5,FALSE)=0,"",VLOOKUP(D4476,'Resources Final'!A:E,5,FALSE))</f>
        <v/>
      </c>
      <c r="N4476" s="7" t="str">
        <f>IF(VLOOKUP(D4476,'Resources Final'!A:F,6,FALSE)=0,"",VLOOKUP(D4476,'Resources Final'!A:F,6,FALSE))</f>
        <v>https://www.sourcewatch.org/index.php/Goldwater_Institute</v>
      </c>
      <c r="O4476" s="3" t="str">
        <f>IF(VLOOKUP(D4476,'Resources Final'!A:G,7,FALSE)=0,"",VLOOKUP(D4476,'Resources Final'!A:G,7,FALSE))</f>
        <v>Sourcewatch</v>
      </c>
    </row>
    <row r="4477" spans="1:15" x14ac:dyDescent="0.2">
      <c r="A4477" s="11">
        <v>990</v>
      </c>
      <c r="B4477" s="11" t="str">
        <f t="shared" si="81"/>
        <v>Charles G. Koch Charitable Foundation_Trustees of the University of Pennsylvania2018595000</v>
      </c>
      <c r="C4477" s="11" t="s">
        <v>19</v>
      </c>
      <c r="D4477" s="11" t="s">
        <v>3691</v>
      </c>
      <c r="E4477" s="11" t="s">
        <v>3692</v>
      </c>
      <c r="F4477" s="4">
        <v>595000</v>
      </c>
      <c r="G4477" s="11">
        <v>2018</v>
      </c>
      <c r="H4477" s="11" t="s">
        <v>21</v>
      </c>
      <c r="I4477" s="12"/>
      <c r="J4477">
        <v>177</v>
      </c>
      <c r="K4477" s="3" t="str">
        <f>IF(VLOOKUP(D4477,'Resources Final'!A:C,3,FALSE)=0,"",VLOOKUP(D4477,'Resources Final'!A:C,3,FALSE))</f>
        <v/>
      </c>
      <c r="L4477" s="3" t="str">
        <f>IF(VLOOKUP(D4477,'Resources Final'!A:D,4,FALSE)=0,"",VLOOKUP(D4477,'Resources Final'!A:D,4,FALSE))</f>
        <v>Y</v>
      </c>
      <c r="M4477" s="3" t="str">
        <f>IF(VLOOKUP(D4477,'Resources Final'!A:E,5,FALSE)=0,"",VLOOKUP(D4477,'Resources Final'!A:E,5,FALSE))</f>
        <v/>
      </c>
      <c r="N4477" s="7" t="str">
        <f>IF(VLOOKUP(D4477,'Resources Final'!A:F,6,FALSE)=0,"",VLOOKUP(D4477,'Resources Final'!A:F,6,FALSE))</f>
        <v/>
      </c>
      <c r="O4477" s="3" t="str">
        <f>IF(VLOOKUP(D4477,'Resources Final'!A:G,7,FALSE)=0,"",VLOOKUP(D4477,'Resources Final'!A:G,7,FALSE))</f>
        <v/>
      </c>
    </row>
    <row r="4478" spans="1:15" x14ac:dyDescent="0.2">
      <c r="A4478" s="11">
        <v>990</v>
      </c>
      <c r="B4478" s="11" t="str">
        <f t="shared" si="81"/>
        <v>Charles G. Koch Charitable Foundation_Contu20182463</v>
      </c>
      <c r="C4478" s="11" t="s">
        <v>19</v>
      </c>
      <c r="D4478" s="11" t="s">
        <v>4358</v>
      </c>
      <c r="E4478" s="11" t="s">
        <v>4358</v>
      </c>
      <c r="F4478" s="4">
        <v>2463</v>
      </c>
      <c r="G4478" s="11">
        <v>2018</v>
      </c>
      <c r="H4478" s="11" t="s">
        <v>21</v>
      </c>
      <c r="I4478" s="12" t="s">
        <v>4162</v>
      </c>
      <c r="J4478">
        <v>178</v>
      </c>
      <c r="K4478" s="3" t="str">
        <f>IF(VLOOKUP(D4478,'Resources Final'!A:C,3,FALSE)=0,"",VLOOKUP(D4478,'Resources Final'!A:C,3,FALSE))</f>
        <v>Y</v>
      </c>
      <c r="L4478" s="3" t="str">
        <f>IF(VLOOKUP(D4478,'Resources Final'!A:D,4,FALSE)=0,"",VLOOKUP(D4478,'Resources Final'!A:D,4,FALSE))</f>
        <v/>
      </c>
      <c r="M4478" s="3" t="str">
        <f>IF(VLOOKUP(D4478,'Resources Final'!A:E,5,FALSE)=0,"",VLOOKUP(D4478,'Resources Final'!A:E,5,FALSE))</f>
        <v/>
      </c>
      <c r="N4478" s="7" t="str">
        <f>IF(VLOOKUP(D4478,'Resources Final'!A:F,6,FALSE)=0,"",VLOOKUP(D4478,'Resources Final'!A:F,6,FALSE))</f>
        <v/>
      </c>
      <c r="O4478" s="3" t="str">
        <f>IF(VLOOKUP(D4478,'Resources Final'!A:G,7,FALSE)=0,"",VLOOKUP(D4478,'Resources Final'!A:G,7,FALSE))</f>
        <v/>
      </c>
    </row>
    <row r="4479" spans="1:15" x14ac:dyDescent="0.2">
      <c r="A4479" s="11">
        <v>990</v>
      </c>
      <c r="B4479" s="11" t="str">
        <f t="shared" si="81"/>
        <v>Charles G. Koch Charitable Foundation_Gerig20183150</v>
      </c>
      <c r="C4479" s="11" t="s">
        <v>19</v>
      </c>
      <c r="D4479" s="11" t="s">
        <v>4359</v>
      </c>
      <c r="E4479" s="11" t="s">
        <v>4359</v>
      </c>
      <c r="F4479" s="4">
        <v>3150</v>
      </c>
      <c r="G4479" s="11">
        <v>2018</v>
      </c>
      <c r="H4479" s="11" t="s">
        <v>21</v>
      </c>
      <c r="I4479" s="12" t="s">
        <v>4162</v>
      </c>
      <c r="J4479">
        <v>179</v>
      </c>
      <c r="K4479" s="3" t="str">
        <f>IF(VLOOKUP(D4479,'Resources Final'!A:C,3,FALSE)=0,"",VLOOKUP(D4479,'Resources Final'!A:C,3,FALSE))</f>
        <v>Y</v>
      </c>
      <c r="L4479" s="3" t="str">
        <f>IF(VLOOKUP(D4479,'Resources Final'!A:D,4,FALSE)=0,"",VLOOKUP(D4479,'Resources Final'!A:D,4,FALSE))</f>
        <v/>
      </c>
      <c r="M4479" s="3" t="str">
        <f>IF(VLOOKUP(D4479,'Resources Final'!A:E,5,FALSE)=0,"",VLOOKUP(D4479,'Resources Final'!A:E,5,FALSE))</f>
        <v/>
      </c>
      <c r="N4479" s="7" t="str">
        <f>IF(VLOOKUP(D4479,'Resources Final'!A:F,6,FALSE)=0,"",VLOOKUP(D4479,'Resources Final'!A:F,6,FALSE))</f>
        <v/>
      </c>
      <c r="O4479" s="3" t="str">
        <f>IF(VLOOKUP(D4479,'Resources Final'!A:G,7,FALSE)=0,"",VLOOKUP(D4479,'Resources Final'!A:G,7,FALSE))</f>
        <v/>
      </c>
    </row>
    <row r="4480" spans="1:15" x14ac:dyDescent="0.2">
      <c r="A4480" s="11">
        <v>990</v>
      </c>
      <c r="B4480" s="11" t="str">
        <f t="shared" si="81"/>
        <v>Charles G. Koch Charitable Foundation_Mengden20184725</v>
      </c>
      <c r="C4480" s="11" t="s">
        <v>19</v>
      </c>
      <c r="D4480" s="11" t="s">
        <v>4360</v>
      </c>
      <c r="E4480" s="11" t="s">
        <v>4360</v>
      </c>
      <c r="F4480" s="4">
        <v>4725</v>
      </c>
      <c r="G4480" s="11">
        <v>2018</v>
      </c>
      <c r="H4480" s="11" t="s">
        <v>21</v>
      </c>
      <c r="I4480" s="12" t="s">
        <v>4162</v>
      </c>
      <c r="J4480">
        <v>180</v>
      </c>
      <c r="K4480" s="3" t="str">
        <f>IF(VLOOKUP(D4480,'Resources Final'!A:C,3,FALSE)=0,"",VLOOKUP(D4480,'Resources Final'!A:C,3,FALSE))</f>
        <v>Y</v>
      </c>
      <c r="L4480" s="3" t="str">
        <f>IF(VLOOKUP(D4480,'Resources Final'!A:D,4,FALSE)=0,"",VLOOKUP(D4480,'Resources Final'!A:D,4,FALSE))</f>
        <v/>
      </c>
      <c r="M4480" s="3" t="str">
        <f>IF(VLOOKUP(D4480,'Resources Final'!A:E,5,FALSE)=0,"",VLOOKUP(D4480,'Resources Final'!A:E,5,FALSE))</f>
        <v/>
      </c>
      <c r="N4480" s="7" t="str">
        <f>IF(VLOOKUP(D4480,'Resources Final'!A:F,6,FALSE)=0,"",VLOOKUP(D4480,'Resources Final'!A:F,6,FALSE))</f>
        <v/>
      </c>
      <c r="O4480" s="3" t="str">
        <f>IF(VLOOKUP(D4480,'Resources Final'!A:G,7,FALSE)=0,"",VLOOKUP(D4480,'Resources Final'!A:G,7,FALSE))</f>
        <v/>
      </c>
    </row>
    <row r="4481" spans="1:15" x14ac:dyDescent="0.2">
      <c r="A4481" s="11">
        <v>990</v>
      </c>
      <c r="B4481" s="11" t="str">
        <f t="shared" si="81"/>
        <v>Charles G. Koch Charitable Foundation_Rodriguez20183150</v>
      </c>
      <c r="C4481" s="11" t="s">
        <v>19</v>
      </c>
      <c r="D4481" s="11" t="s">
        <v>3097</v>
      </c>
      <c r="E4481" s="11" t="s">
        <v>3097</v>
      </c>
      <c r="F4481" s="4">
        <v>3150</v>
      </c>
      <c r="G4481" s="11">
        <v>2018</v>
      </c>
      <c r="H4481" s="11" t="s">
        <v>21</v>
      </c>
      <c r="I4481" s="12" t="s">
        <v>4162</v>
      </c>
      <c r="J4481">
        <v>181</v>
      </c>
      <c r="K4481" s="3" t="str">
        <f>IF(VLOOKUP(D4481,'Resources Final'!A:C,3,FALSE)=0,"",VLOOKUP(D4481,'Resources Final'!A:C,3,FALSE))</f>
        <v>Y</v>
      </c>
      <c r="L4481" s="3" t="str">
        <f>IF(VLOOKUP(D4481,'Resources Final'!A:D,4,FALSE)=0,"",VLOOKUP(D4481,'Resources Final'!A:D,4,FALSE))</f>
        <v/>
      </c>
      <c r="M4481" s="3" t="str">
        <f>IF(VLOOKUP(D4481,'Resources Final'!A:E,5,FALSE)=0,"",VLOOKUP(D4481,'Resources Final'!A:E,5,FALSE))</f>
        <v/>
      </c>
      <c r="N4481" s="7" t="str">
        <f>IF(VLOOKUP(D4481,'Resources Final'!A:F,6,FALSE)=0,"",VLOOKUP(D4481,'Resources Final'!A:F,6,FALSE))</f>
        <v/>
      </c>
      <c r="O4481" s="3" t="str">
        <f>IF(VLOOKUP(D4481,'Resources Final'!A:G,7,FALSE)=0,"",VLOOKUP(D4481,'Resources Final'!A:G,7,FALSE))</f>
        <v/>
      </c>
    </row>
    <row r="4482" spans="1:15" x14ac:dyDescent="0.2">
      <c r="A4482" s="11">
        <v>990</v>
      </c>
      <c r="B4482" s="11" t="str">
        <f t="shared" si="81"/>
        <v>Charles G. Koch Charitable Foundation_Berry College201814000</v>
      </c>
      <c r="C4482" s="11" t="s">
        <v>19</v>
      </c>
      <c r="D4482" s="11" t="s">
        <v>413</v>
      </c>
      <c r="E4482" s="11" t="s">
        <v>413</v>
      </c>
      <c r="F4482" s="4">
        <v>14000</v>
      </c>
      <c r="G4482" s="11">
        <v>2018</v>
      </c>
      <c r="H4482" s="11" t="s">
        <v>21</v>
      </c>
      <c r="I4482" s="12"/>
      <c r="J4482">
        <v>182</v>
      </c>
      <c r="K4482" s="3" t="str">
        <f>IF(VLOOKUP(D4482,'Resources Final'!A:C,3,FALSE)=0,"",VLOOKUP(D4482,'Resources Final'!A:C,3,FALSE))</f>
        <v/>
      </c>
      <c r="L4482" s="3" t="str">
        <f>IF(VLOOKUP(D4482,'Resources Final'!A:D,4,FALSE)=0,"",VLOOKUP(D4482,'Resources Final'!A:D,4,FALSE))</f>
        <v>Y</v>
      </c>
      <c r="M4482" s="3" t="str">
        <f>IF(VLOOKUP(D4482,'Resources Final'!A:E,5,FALSE)=0,"",VLOOKUP(D4482,'Resources Final'!A:E,5,FALSE))</f>
        <v/>
      </c>
      <c r="N4482" s="7" t="str">
        <f>IF(VLOOKUP(D4482,'Resources Final'!A:F,6,FALSE)=0,"",VLOOKUP(D4482,'Resources Final'!A:F,6,FALSE))</f>
        <v/>
      </c>
      <c r="O4482" s="3" t="str">
        <f>IF(VLOOKUP(D4482,'Resources Final'!A:G,7,FALSE)=0,"",VLOOKUP(D4482,'Resources Final'!A:G,7,FALSE))</f>
        <v/>
      </c>
    </row>
    <row r="4483" spans="1:15" x14ac:dyDescent="0.2">
      <c r="A4483" s="11">
        <v>990</v>
      </c>
      <c r="B4483" s="11" t="str">
        <f t="shared" si="81"/>
        <v>Charles G. Koch Charitable Foundation_Princeton University201813150</v>
      </c>
      <c r="C4483" s="11" t="s">
        <v>19</v>
      </c>
      <c r="D4483" s="11" t="s">
        <v>2904</v>
      </c>
      <c r="E4483" s="11" t="s">
        <v>2904</v>
      </c>
      <c r="F4483" s="4">
        <v>13150</v>
      </c>
      <c r="G4483" s="11">
        <v>2018</v>
      </c>
      <c r="H4483" s="11" t="s">
        <v>21</v>
      </c>
      <c r="I4483" s="12"/>
      <c r="J4483">
        <v>183</v>
      </c>
      <c r="K4483" s="3" t="str">
        <f>IF(VLOOKUP(D4483,'Resources Final'!A:C,3,FALSE)=0,"",VLOOKUP(D4483,'Resources Final'!A:C,3,FALSE))</f>
        <v/>
      </c>
      <c r="L4483" s="3" t="str">
        <f>IF(VLOOKUP(D4483,'Resources Final'!A:D,4,FALSE)=0,"",VLOOKUP(D4483,'Resources Final'!A:D,4,FALSE))</f>
        <v>Y</v>
      </c>
      <c r="M4483" s="3" t="str">
        <f>IF(VLOOKUP(D4483,'Resources Final'!A:E,5,FALSE)=0,"",VLOOKUP(D4483,'Resources Final'!A:E,5,FALSE))</f>
        <v/>
      </c>
      <c r="N4483" s="7" t="str">
        <f>IF(VLOOKUP(D4483,'Resources Final'!A:F,6,FALSE)=0,"",VLOOKUP(D4483,'Resources Final'!A:F,6,FALSE))</f>
        <v/>
      </c>
      <c r="O4483" s="3" t="str">
        <f>IF(VLOOKUP(D4483,'Resources Final'!A:G,7,FALSE)=0,"",VLOOKUP(D4483,'Resources Final'!A:G,7,FALSE))</f>
        <v/>
      </c>
    </row>
    <row r="4484" spans="1:15" x14ac:dyDescent="0.2">
      <c r="A4484" s="11">
        <v>990</v>
      </c>
      <c r="B4484" s="11" t="str">
        <f t="shared" si="81"/>
        <v>Charles G. Koch Charitable Foundation_Gallo20183150</v>
      </c>
      <c r="C4484" s="11" t="s">
        <v>19</v>
      </c>
      <c r="D4484" s="11" t="s">
        <v>4361</v>
      </c>
      <c r="E4484" s="11" t="s">
        <v>4361</v>
      </c>
      <c r="F4484" s="4">
        <v>3150</v>
      </c>
      <c r="G4484" s="11">
        <v>2018</v>
      </c>
      <c r="H4484" s="11" t="s">
        <v>21</v>
      </c>
      <c r="I4484" s="12" t="s">
        <v>4162</v>
      </c>
      <c r="J4484">
        <v>184</v>
      </c>
      <c r="K4484" s="3" t="str">
        <f>IF(VLOOKUP(D4484,'Resources Final'!A:C,3,FALSE)=0,"",VLOOKUP(D4484,'Resources Final'!A:C,3,FALSE))</f>
        <v>Y</v>
      </c>
      <c r="L4484" s="3" t="str">
        <f>IF(VLOOKUP(D4484,'Resources Final'!A:D,4,FALSE)=0,"",VLOOKUP(D4484,'Resources Final'!A:D,4,FALSE))</f>
        <v/>
      </c>
      <c r="M4484" s="3" t="str">
        <f>IF(VLOOKUP(D4484,'Resources Final'!A:E,5,FALSE)=0,"",VLOOKUP(D4484,'Resources Final'!A:E,5,FALSE))</f>
        <v/>
      </c>
      <c r="N4484" s="7" t="str">
        <f>IF(VLOOKUP(D4484,'Resources Final'!A:F,6,FALSE)=0,"",VLOOKUP(D4484,'Resources Final'!A:F,6,FALSE))</f>
        <v/>
      </c>
      <c r="O4484" s="3" t="str">
        <f>IF(VLOOKUP(D4484,'Resources Final'!A:G,7,FALSE)=0,"",VLOOKUP(D4484,'Resources Final'!A:G,7,FALSE))</f>
        <v/>
      </c>
    </row>
    <row r="4485" spans="1:15" x14ac:dyDescent="0.2">
      <c r="A4485" s="11">
        <v>990</v>
      </c>
      <c r="B4485" s="11" t="str">
        <f t="shared" si="81"/>
        <v>Charles G. Koch Charitable Foundation_Stark20183150</v>
      </c>
      <c r="C4485" s="11" t="s">
        <v>19</v>
      </c>
      <c r="D4485" s="11" t="s">
        <v>4362</v>
      </c>
      <c r="E4485" s="11" t="s">
        <v>4362</v>
      </c>
      <c r="F4485" s="4">
        <v>3150</v>
      </c>
      <c r="G4485" s="11">
        <v>2018</v>
      </c>
      <c r="H4485" s="11" t="s">
        <v>21</v>
      </c>
      <c r="I4485" s="12" t="s">
        <v>4162</v>
      </c>
      <c r="J4485">
        <v>185</v>
      </c>
      <c r="K4485" s="3" t="str">
        <f>IF(VLOOKUP(D4485,'Resources Final'!A:C,3,FALSE)=0,"",VLOOKUP(D4485,'Resources Final'!A:C,3,FALSE))</f>
        <v>Y</v>
      </c>
      <c r="L4485" s="3" t="str">
        <f>IF(VLOOKUP(D4485,'Resources Final'!A:D,4,FALSE)=0,"",VLOOKUP(D4485,'Resources Final'!A:D,4,FALSE))</f>
        <v/>
      </c>
      <c r="M4485" s="3" t="str">
        <f>IF(VLOOKUP(D4485,'Resources Final'!A:E,5,FALSE)=0,"",VLOOKUP(D4485,'Resources Final'!A:E,5,FALSE))</f>
        <v/>
      </c>
      <c r="N4485" s="7" t="str">
        <f>IF(VLOOKUP(D4485,'Resources Final'!A:F,6,FALSE)=0,"",VLOOKUP(D4485,'Resources Final'!A:F,6,FALSE))</f>
        <v/>
      </c>
      <c r="O4485" s="3" t="str">
        <f>IF(VLOOKUP(D4485,'Resources Final'!A:G,7,FALSE)=0,"",VLOOKUP(D4485,'Resources Final'!A:G,7,FALSE))</f>
        <v/>
      </c>
    </row>
    <row r="4486" spans="1:15" x14ac:dyDescent="0.2">
      <c r="A4486" s="11">
        <v>990</v>
      </c>
      <c r="B4486" s="11" t="str">
        <f t="shared" si="81"/>
        <v>Charles G. Koch Charitable Foundation_Ernst20183150</v>
      </c>
      <c r="C4486" s="11" t="s">
        <v>19</v>
      </c>
      <c r="D4486" s="11" t="s">
        <v>4363</v>
      </c>
      <c r="E4486" s="11" t="s">
        <v>4363</v>
      </c>
      <c r="F4486" s="4">
        <v>3150</v>
      </c>
      <c r="G4486" s="11">
        <v>2018</v>
      </c>
      <c r="H4486" s="11" t="s">
        <v>21</v>
      </c>
      <c r="I4486" s="12" t="s">
        <v>4162</v>
      </c>
      <c r="J4486">
        <v>186</v>
      </c>
      <c r="K4486" s="3" t="str">
        <f>IF(VLOOKUP(D4486,'Resources Final'!A:C,3,FALSE)=0,"",VLOOKUP(D4486,'Resources Final'!A:C,3,FALSE))</f>
        <v>Y</v>
      </c>
      <c r="L4486" s="3" t="str">
        <f>IF(VLOOKUP(D4486,'Resources Final'!A:D,4,FALSE)=0,"",VLOOKUP(D4486,'Resources Final'!A:D,4,FALSE))</f>
        <v/>
      </c>
      <c r="M4486" s="3" t="str">
        <f>IF(VLOOKUP(D4486,'Resources Final'!A:E,5,FALSE)=0,"",VLOOKUP(D4486,'Resources Final'!A:E,5,FALSE))</f>
        <v/>
      </c>
      <c r="N4486" s="7" t="str">
        <f>IF(VLOOKUP(D4486,'Resources Final'!A:F,6,FALSE)=0,"",VLOOKUP(D4486,'Resources Final'!A:F,6,FALSE))</f>
        <v/>
      </c>
      <c r="O4486" s="3" t="str">
        <f>IF(VLOOKUP(D4486,'Resources Final'!A:G,7,FALSE)=0,"",VLOOKUP(D4486,'Resources Final'!A:G,7,FALSE))</f>
        <v/>
      </c>
    </row>
    <row r="4487" spans="1:15" x14ac:dyDescent="0.2">
      <c r="A4487" s="11">
        <v>990</v>
      </c>
      <c r="B4487" s="11" t="str">
        <f t="shared" si="81"/>
        <v>Charles G. Koch Charitable Foundation_Damstra20183825</v>
      </c>
      <c r="C4487" s="11" t="s">
        <v>19</v>
      </c>
      <c r="D4487" s="11" t="s">
        <v>4364</v>
      </c>
      <c r="E4487" s="11" t="s">
        <v>4364</v>
      </c>
      <c r="F4487" s="4">
        <v>3825</v>
      </c>
      <c r="G4487" s="11">
        <v>2018</v>
      </c>
      <c r="H4487" s="11" t="s">
        <v>21</v>
      </c>
      <c r="I4487" s="12" t="s">
        <v>4162</v>
      </c>
      <c r="J4487">
        <v>187</v>
      </c>
      <c r="K4487" s="3" t="str">
        <f>IF(VLOOKUP(D4487,'Resources Final'!A:C,3,FALSE)=0,"",VLOOKUP(D4487,'Resources Final'!A:C,3,FALSE))</f>
        <v>Y</v>
      </c>
      <c r="L4487" s="3" t="str">
        <f>IF(VLOOKUP(D4487,'Resources Final'!A:D,4,FALSE)=0,"",VLOOKUP(D4487,'Resources Final'!A:D,4,FALSE))</f>
        <v/>
      </c>
      <c r="M4487" s="3" t="str">
        <f>IF(VLOOKUP(D4487,'Resources Final'!A:E,5,FALSE)=0,"",VLOOKUP(D4487,'Resources Final'!A:E,5,FALSE))</f>
        <v/>
      </c>
      <c r="N4487" s="7" t="str">
        <f>IF(VLOOKUP(D4487,'Resources Final'!A:F,6,FALSE)=0,"",VLOOKUP(D4487,'Resources Final'!A:F,6,FALSE))</f>
        <v/>
      </c>
      <c r="O4487" s="3" t="str">
        <f>IF(VLOOKUP(D4487,'Resources Final'!A:G,7,FALSE)=0,"",VLOOKUP(D4487,'Resources Final'!A:G,7,FALSE))</f>
        <v/>
      </c>
    </row>
    <row r="4488" spans="1:15" x14ac:dyDescent="0.2">
      <c r="A4488" s="11">
        <v>990</v>
      </c>
      <c r="B4488" s="11" t="str">
        <f t="shared" si="81"/>
        <v>Charles G. Koch Charitable Foundation_Johns Hopkins University2018551000</v>
      </c>
      <c r="C4488" s="11" t="s">
        <v>19</v>
      </c>
      <c r="D4488" s="11" t="s">
        <v>1857</v>
      </c>
      <c r="E4488" s="11" t="s">
        <v>1857</v>
      </c>
      <c r="F4488" s="4">
        <v>551000</v>
      </c>
      <c r="G4488" s="11">
        <v>2018</v>
      </c>
      <c r="H4488" s="11" t="s">
        <v>21</v>
      </c>
      <c r="I4488" s="12"/>
      <c r="J4488">
        <v>188</v>
      </c>
      <c r="K4488" s="3" t="str">
        <f>IF(VLOOKUP(D4488,'Resources Final'!A:C,3,FALSE)=0,"",VLOOKUP(D4488,'Resources Final'!A:C,3,FALSE))</f>
        <v/>
      </c>
      <c r="L4488" s="3" t="str">
        <f>IF(VLOOKUP(D4488,'Resources Final'!A:D,4,FALSE)=0,"",VLOOKUP(D4488,'Resources Final'!A:D,4,FALSE))</f>
        <v>Y</v>
      </c>
      <c r="M4488" s="3" t="str">
        <f>IF(VLOOKUP(D4488,'Resources Final'!A:E,5,FALSE)=0,"",VLOOKUP(D4488,'Resources Final'!A:E,5,FALSE))</f>
        <v/>
      </c>
      <c r="N4488" s="7" t="str">
        <f>IF(VLOOKUP(D4488,'Resources Final'!A:F,6,FALSE)=0,"",VLOOKUP(D4488,'Resources Final'!A:F,6,FALSE))</f>
        <v/>
      </c>
      <c r="O4488" s="3" t="str">
        <f>IF(VLOOKUP(D4488,'Resources Final'!A:G,7,FALSE)=0,"",VLOOKUP(D4488,'Resources Final'!A:G,7,FALSE))</f>
        <v/>
      </c>
    </row>
    <row r="4489" spans="1:15" x14ac:dyDescent="0.2">
      <c r="A4489" s="11">
        <v>990</v>
      </c>
      <c r="B4489" s="11" t="str">
        <f t="shared" si="81"/>
        <v>Charles G. Koch Charitable Foundation_Metropolitan State University of Denver Foundation201822000</v>
      </c>
      <c r="C4489" s="11" t="s">
        <v>19</v>
      </c>
      <c r="D4489" s="11" t="s">
        <v>2439</v>
      </c>
      <c r="E4489" s="11" t="s">
        <v>2440</v>
      </c>
      <c r="F4489" s="4">
        <v>22000</v>
      </c>
      <c r="G4489" s="11">
        <v>2018</v>
      </c>
      <c r="H4489" s="11" t="s">
        <v>21</v>
      </c>
      <c r="I4489" s="12"/>
      <c r="J4489">
        <v>189</v>
      </c>
      <c r="K4489" s="3" t="str">
        <f>IF(VLOOKUP(D4489,'Resources Final'!A:C,3,FALSE)=0,"",VLOOKUP(D4489,'Resources Final'!A:C,3,FALSE))</f>
        <v/>
      </c>
      <c r="L4489" s="3" t="str">
        <f>IF(VLOOKUP(D4489,'Resources Final'!A:D,4,FALSE)=0,"",VLOOKUP(D4489,'Resources Final'!A:D,4,FALSE))</f>
        <v>Y</v>
      </c>
      <c r="M4489" s="3" t="str">
        <f>IF(VLOOKUP(D4489,'Resources Final'!A:E,5,FALSE)=0,"",VLOOKUP(D4489,'Resources Final'!A:E,5,FALSE))</f>
        <v/>
      </c>
      <c r="N4489" s="7" t="str">
        <f>IF(VLOOKUP(D4489,'Resources Final'!A:F,6,FALSE)=0,"",VLOOKUP(D4489,'Resources Final'!A:F,6,FALSE))</f>
        <v/>
      </c>
      <c r="O4489" s="3" t="str">
        <f>IF(VLOOKUP(D4489,'Resources Final'!A:G,7,FALSE)=0,"",VLOOKUP(D4489,'Resources Final'!A:G,7,FALSE))</f>
        <v/>
      </c>
    </row>
    <row r="4490" spans="1:15" x14ac:dyDescent="0.2">
      <c r="A4490" s="11">
        <v>990</v>
      </c>
      <c r="B4490" s="11" t="str">
        <f t="shared" si="81"/>
        <v>Charles G. Koch Charitable Foundation_Strider20184725</v>
      </c>
      <c r="C4490" s="11" t="s">
        <v>19</v>
      </c>
      <c r="D4490" s="11" t="s">
        <v>4365</v>
      </c>
      <c r="E4490" s="11" t="s">
        <v>4365</v>
      </c>
      <c r="F4490" s="4">
        <v>4725</v>
      </c>
      <c r="G4490" s="11">
        <v>2018</v>
      </c>
      <c r="H4490" s="11" t="s">
        <v>21</v>
      </c>
      <c r="I4490" s="12" t="s">
        <v>4162</v>
      </c>
      <c r="J4490">
        <v>190</v>
      </c>
      <c r="K4490" s="3" t="str">
        <f>IF(VLOOKUP(D4490,'Resources Final'!A:C,3,FALSE)=0,"",VLOOKUP(D4490,'Resources Final'!A:C,3,FALSE))</f>
        <v>Y</v>
      </c>
      <c r="L4490" s="3" t="str">
        <f>IF(VLOOKUP(D4490,'Resources Final'!A:D,4,FALSE)=0,"",VLOOKUP(D4490,'Resources Final'!A:D,4,FALSE))</f>
        <v/>
      </c>
      <c r="M4490" s="3" t="str">
        <f>IF(VLOOKUP(D4490,'Resources Final'!A:E,5,FALSE)=0,"",VLOOKUP(D4490,'Resources Final'!A:E,5,FALSE))</f>
        <v/>
      </c>
      <c r="N4490" s="7" t="str">
        <f>IF(VLOOKUP(D4490,'Resources Final'!A:F,6,FALSE)=0,"",VLOOKUP(D4490,'Resources Final'!A:F,6,FALSE))</f>
        <v/>
      </c>
      <c r="O4490" s="3" t="str">
        <f>IF(VLOOKUP(D4490,'Resources Final'!A:G,7,FALSE)=0,"",VLOOKUP(D4490,'Resources Final'!A:G,7,FALSE))</f>
        <v/>
      </c>
    </row>
    <row r="4491" spans="1:15" x14ac:dyDescent="0.2">
      <c r="A4491" s="11">
        <v>990</v>
      </c>
      <c r="B4491" s="11" t="str">
        <f t="shared" si="81"/>
        <v>Charles G. Koch Charitable Foundation_USAFA Endowment201850000</v>
      </c>
      <c r="C4491" s="11" t="s">
        <v>19</v>
      </c>
      <c r="D4491" s="11" t="s">
        <v>4366</v>
      </c>
      <c r="E4491" s="11" t="s">
        <v>4366</v>
      </c>
      <c r="F4491" s="4">
        <v>50000</v>
      </c>
      <c r="G4491" s="11">
        <v>2018</v>
      </c>
      <c r="H4491" s="11" t="s">
        <v>21</v>
      </c>
      <c r="I4491" s="12"/>
      <c r="J4491">
        <v>191</v>
      </c>
      <c r="K4491" s="3" t="str">
        <f>IF(VLOOKUP(D4491,'Resources Final'!A:C,3,FALSE)=0,"",VLOOKUP(D4491,'Resources Final'!A:C,3,FALSE))</f>
        <v/>
      </c>
      <c r="L4491" s="3" t="str">
        <f>IF(VLOOKUP(D4491,'Resources Final'!A:D,4,FALSE)=0,"",VLOOKUP(D4491,'Resources Final'!A:D,4,FALSE))</f>
        <v/>
      </c>
      <c r="M4491" s="3" t="str">
        <f>IF(VLOOKUP(D4491,'Resources Final'!A:E,5,FALSE)=0,"",VLOOKUP(D4491,'Resources Final'!A:E,5,FALSE))</f>
        <v/>
      </c>
      <c r="N4491" s="7" t="str">
        <f>IF(VLOOKUP(D4491,'Resources Final'!A:F,6,FALSE)=0,"",VLOOKUP(D4491,'Resources Final'!A:F,6,FALSE))</f>
        <v/>
      </c>
      <c r="O4491" s="3" t="str">
        <f>IF(VLOOKUP(D4491,'Resources Final'!A:G,7,FALSE)=0,"",VLOOKUP(D4491,'Resources Final'!A:G,7,FALSE))</f>
        <v/>
      </c>
    </row>
    <row r="4492" spans="1:15" x14ac:dyDescent="0.2">
      <c r="A4492" s="11">
        <v>990</v>
      </c>
      <c r="B4492" s="11" t="str">
        <f t="shared" si="81"/>
        <v>Charles G. Koch Charitable Foundation_Marquette University2018294832</v>
      </c>
      <c r="C4492" s="11" t="s">
        <v>19</v>
      </c>
      <c r="D4492" s="11" t="s">
        <v>2332</v>
      </c>
      <c r="E4492" s="11" t="s">
        <v>2332</v>
      </c>
      <c r="F4492" s="4">
        <v>294832</v>
      </c>
      <c r="G4492" s="11">
        <v>2018</v>
      </c>
      <c r="H4492" s="11" t="s">
        <v>21</v>
      </c>
      <c r="I4492" s="12"/>
      <c r="J4492">
        <v>192</v>
      </c>
      <c r="K4492" s="3" t="str">
        <f>IF(VLOOKUP(D4492,'Resources Final'!A:C,3,FALSE)=0,"",VLOOKUP(D4492,'Resources Final'!A:C,3,FALSE))</f>
        <v/>
      </c>
      <c r="L4492" s="3" t="str">
        <f>IF(VLOOKUP(D4492,'Resources Final'!A:D,4,FALSE)=0,"",VLOOKUP(D4492,'Resources Final'!A:D,4,FALSE))</f>
        <v>Y</v>
      </c>
      <c r="M4492" s="3" t="str">
        <f>IF(VLOOKUP(D4492,'Resources Final'!A:E,5,FALSE)=0,"",VLOOKUP(D4492,'Resources Final'!A:E,5,FALSE))</f>
        <v/>
      </c>
      <c r="N4492" s="7" t="str">
        <f>IF(VLOOKUP(D4492,'Resources Final'!A:F,6,FALSE)=0,"",VLOOKUP(D4492,'Resources Final'!A:F,6,FALSE))</f>
        <v/>
      </c>
      <c r="O4492" s="3" t="str">
        <f>IF(VLOOKUP(D4492,'Resources Final'!A:G,7,FALSE)=0,"",VLOOKUP(D4492,'Resources Final'!A:G,7,FALSE))</f>
        <v/>
      </c>
    </row>
    <row r="4493" spans="1:15" x14ac:dyDescent="0.2">
      <c r="A4493" s="11">
        <v>990</v>
      </c>
      <c r="B4493" s="11" t="str">
        <f t="shared" si="81"/>
        <v>Charles G. Koch Charitable Foundation_Elm Institute201810200</v>
      </c>
      <c r="C4493" s="11" t="s">
        <v>19</v>
      </c>
      <c r="D4493" s="11" t="s">
        <v>4367</v>
      </c>
      <c r="E4493" s="11" t="s">
        <v>4367</v>
      </c>
      <c r="F4493" s="4">
        <v>10200</v>
      </c>
      <c r="G4493" s="11">
        <v>2018</v>
      </c>
      <c r="H4493" s="11" t="s">
        <v>21</v>
      </c>
      <c r="I4493" s="12"/>
      <c r="J4493">
        <v>193</v>
      </c>
      <c r="K4493" s="3" t="str">
        <f>IF(VLOOKUP(D4493,'Resources Final'!A:C,3,FALSE)=0,"",VLOOKUP(D4493,'Resources Final'!A:C,3,FALSE))</f>
        <v/>
      </c>
      <c r="L4493" s="3" t="str">
        <f>IF(VLOOKUP(D4493,'Resources Final'!A:D,4,FALSE)=0,"",VLOOKUP(D4493,'Resources Final'!A:D,4,FALSE))</f>
        <v/>
      </c>
      <c r="M4493" s="3" t="str">
        <f>IF(VLOOKUP(D4493,'Resources Final'!A:E,5,FALSE)=0,"",VLOOKUP(D4493,'Resources Final'!A:E,5,FALSE))</f>
        <v/>
      </c>
      <c r="N4493" s="7" t="str">
        <f>IF(VLOOKUP(D4493,'Resources Final'!A:F,6,FALSE)=0,"",VLOOKUP(D4493,'Resources Final'!A:F,6,FALSE))</f>
        <v/>
      </c>
      <c r="O4493" s="3" t="str">
        <f>IF(VLOOKUP(D4493,'Resources Final'!A:G,7,FALSE)=0,"",VLOOKUP(D4493,'Resources Final'!A:G,7,FALSE))</f>
        <v/>
      </c>
    </row>
    <row r="4494" spans="1:15" x14ac:dyDescent="0.2">
      <c r="A4494" s="11">
        <v>990</v>
      </c>
      <c r="B4494" s="11" t="str">
        <f t="shared" si="81"/>
        <v>Charles G. Koch Charitable Foundation_Reynolds201813218</v>
      </c>
      <c r="C4494" s="11" t="s">
        <v>19</v>
      </c>
      <c r="D4494" s="11" t="s">
        <v>3053</v>
      </c>
      <c r="E4494" s="11" t="s">
        <v>3053</v>
      </c>
      <c r="F4494" s="4">
        <v>13218</v>
      </c>
      <c r="G4494" s="11">
        <v>2018</v>
      </c>
      <c r="H4494" s="11" t="s">
        <v>21</v>
      </c>
      <c r="I4494" s="12" t="s">
        <v>4162</v>
      </c>
      <c r="J4494">
        <v>194</v>
      </c>
      <c r="K4494" s="3" t="str">
        <f>IF(VLOOKUP(D4494,'Resources Final'!A:C,3,FALSE)=0,"",VLOOKUP(D4494,'Resources Final'!A:C,3,FALSE))</f>
        <v>Y</v>
      </c>
      <c r="L4494" s="3" t="str">
        <f>IF(VLOOKUP(D4494,'Resources Final'!A:D,4,FALSE)=0,"",VLOOKUP(D4494,'Resources Final'!A:D,4,FALSE))</f>
        <v/>
      </c>
      <c r="M4494" s="3" t="str">
        <f>IF(VLOOKUP(D4494,'Resources Final'!A:E,5,FALSE)=0,"",VLOOKUP(D4494,'Resources Final'!A:E,5,FALSE))</f>
        <v/>
      </c>
      <c r="N4494" s="7" t="str">
        <f>IF(VLOOKUP(D4494,'Resources Final'!A:F,6,FALSE)=0,"",VLOOKUP(D4494,'Resources Final'!A:F,6,FALSE))</f>
        <v/>
      </c>
      <c r="O4494" s="3" t="str">
        <f>IF(VLOOKUP(D4494,'Resources Final'!A:G,7,FALSE)=0,"",VLOOKUP(D4494,'Resources Final'!A:G,7,FALSE))</f>
        <v/>
      </c>
    </row>
    <row r="4495" spans="1:15" x14ac:dyDescent="0.2">
      <c r="A4495" s="11">
        <v>990</v>
      </c>
      <c r="B4495" s="11" t="str">
        <f t="shared" si="81"/>
        <v>Charles G. Koch Charitable Foundation_Anderson20183938</v>
      </c>
      <c r="C4495" s="11" t="s">
        <v>19</v>
      </c>
      <c r="D4495" s="11" t="s">
        <v>221</v>
      </c>
      <c r="E4495" s="11" t="s">
        <v>221</v>
      </c>
      <c r="F4495" s="4">
        <v>3938</v>
      </c>
      <c r="G4495" s="11">
        <v>2018</v>
      </c>
      <c r="H4495" s="11" t="s">
        <v>21</v>
      </c>
      <c r="I4495" s="12" t="s">
        <v>4162</v>
      </c>
      <c r="J4495">
        <v>195</v>
      </c>
      <c r="K4495" s="3" t="str">
        <f>IF(VLOOKUP(D4495,'Resources Final'!A:C,3,FALSE)=0,"",VLOOKUP(D4495,'Resources Final'!A:C,3,FALSE))</f>
        <v>Y</v>
      </c>
      <c r="L4495" s="3" t="str">
        <f>IF(VLOOKUP(D4495,'Resources Final'!A:D,4,FALSE)=0,"",VLOOKUP(D4495,'Resources Final'!A:D,4,FALSE))</f>
        <v/>
      </c>
      <c r="M4495" s="3" t="str">
        <f>IF(VLOOKUP(D4495,'Resources Final'!A:E,5,FALSE)=0,"",VLOOKUP(D4495,'Resources Final'!A:E,5,FALSE))</f>
        <v/>
      </c>
      <c r="N4495" s="7" t="str">
        <f>IF(VLOOKUP(D4495,'Resources Final'!A:F,6,FALSE)=0,"",VLOOKUP(D4495,'Resources Final'!A:F,6,FALSE))</f>
        <v/>
      </c>
      <c r="O4495" s="3" t="str">
        <f>IF(VLOOKUP(D4495,'Resources Final'!A:G,7,FALSE)=0,"",VLOOKUP(D4495,'Resources Final'!A:G,7,FALSE))</f>
        <v/>
      </c>
    </row>
    <row r="4496" spans="1:15" x14ac:dyDescent="0.2">
      <c r="A4496" s="11">
        <v>990</v>
      </c>
      <c r="B4496" s="11" t="str">
        <f t="shared" si="81"/>
        <v>Charles G. Koch Charitable Foundation_Barnas20183825</v>
      </c>
      <c r="C4496" s="11" t="s">
        <v>19</v>
      </c>
      <c r="D4496" s="11" t="s">
        <v>4368</v>
      </c>
      <c r="E4496" s="11" t="s">
        <v>4368</v>
      </c>
      <c r="F4496" s="4">
        <v>3825</v>
      </c>
      <c r="G4496" s="11">
        <v>2018</v>
      </c>
      <c r="H4496" s="11" t="s">
        <v>21</v>
      </c>
      <c r="I4496" s="12" t="s">
        <v>4162</v>
      </c>
      <c r="J4496">
        <v>196</v>
      </c>
      <c r="K4496" s="3" t="str">
        <f>IF(VLOOKUP(D4496,'Resources Final'!A:C,3,FALSE)=0,"",VLOOKUP(D4496,'Resources Final'!A:C,3,FALSE))</f>
        <v>Y</v>
      </c>
      <c r="L4496" s="3" t="str">
        <f>IF(VLOOKUP(D4496,'Resources Final'!A:D,4,FALSE)=0,"",VLOOKUP(D4496,'Resources Final'!A:D,4,FALSE))</f>
        <v/>
      </c>
      <c r="M4496" s="3" t="str">
        <f>IF(VLOOKUP(D4496,'Resources Final'!A:E,5,FALSE)=0,"",VLOOKUP(D4496,'Resources Final'!A:E,5,FALSE))</f>
        <v/>
      </c>
      <c r="N4496" s="7" t="str">
        <f>IF(VLOOKUP(D4496,'Resources Final'!A:F,6,FALSE)=0,"",VLOOKUP(D4496,'Resources Final'!A:F,6,FALSE))</f>
        <v/>
      </c>
      <c r="O4496" s="3" t="str">
        <f>IF(VLOOKUP(D4496,'Resources Final'!A:G,7,FALSE)=0,"",VLOOKUP(D4496,'Resources Final'!A:G,7,FALSE))</f>
        <v/>
      </c>
    </row>
    <row r="4497" spans="1:15" x14ac:dyDescent="0.2">
      <c r="A4497" s="11">
        <v>990</v>
      </c>
      <c r="B4497" s="11" t="str">
        <f t="shared" si="81"/>
        <v>Charles G. Koch Charitable Foundation_Stoub20183825</v>
      </c>
      <c r="C4497" s="11" t="s">
        <v>19</v>
      </c>
      <c r="D4497" s="11" t="s">
        <v>4369</v>
      </c>
      <c r="E4497" s="11" t="s">
        <v>4369</v>
      </c>
      <c r="F4497" s="4">
        <v>3825</v>
      </c>
      <c r="G4497" s="11">
        <v>2018</v>
      </c>
      <c r="H4497" s="11" t="s">
        <v>21</v>
      </c>
      <c r="I4497" s="12" t="s">
        <v>4162</v>
      </c>
      <c r="J4497">
        <v>197</v>
      </c>
      <c r="K4497" s="3" t="str">
        <f>IF(VLOOKUP(D4497,'Resources Final'!A:C,3,FALSE)=0,"",VLOOKUP(D4497,'Resources Final'!A:C,3,FALSE))</f>
        <v>Y</v>
      </c>
      <c r="L4497" s="3" t="str">
        <f>IF(VLOOKUP(D4497,'Resources Final'!A:D,4,FALSE)=0,"",VLOOKUP(D4497,'Resources Final'!A:D,4,FALSE))</f>
        <v/>
      </c>
      <c r="M4497" s="3" t="str">
        <f>IF(VLOOKUP(D4497,'Resources Final'!A:E,5,FALSE)=0,"",VLOOKUP(D4497,'Resources Final'!A:E,5,FALSE))</f>
        <v/>
      </c>
      <c r="N4497" s="7" t="str">
        <f>IF(VLOOKUP(D4497,'Resources Final'!A:F,6,FALSE)=0,"",VLOOKUP(D4497,'Resources Final'!A:F,6,FALSE))</f>
        <v/>
      </c>
      <c r="O4497" s="3" t="str">
        <f>IF(VLOOKUP(D4497,'Resources Final'!A:G,7,FALSE)=0,"",VLOOKUP(D4497,'Resources Final'!A:G,7,FALSE))</f>
        <v/>
      </c>
    </row>
    <row r="4498" spans="1:15" x14ac:dyDescent="0.2">
      <c r="A4498" s="11">
        <v>990</v>
      </c>
      <c r="B4498" s="11" t="str">
        <f t="shared" si="81"/>
        <v>Charles G. Koch Charitable Foundation_Lake Forest College201824000</v>
      </c>
      <c r="C4498" s="11" t="s">
        <v>19</v>
      </c>
      <c r="D4498" s="11" t="s">
        <v>2089</v>
      </c>
      <c r="E4498" s="11" t="s">
        <v>2089</v>
      </c>
      <c r="F4498" s="4">
        <v>24000</v>
      </c>
      <c r="G4498" s="11">
        <v>2018</v>
      </c>
      <c r="H4498" s="11" t="s">
        <v>21</v>
      </c>
      <c r="I4498" s="12"/>
      <c r="J4498">
        <v>198</v>
      </c>
      <c r="K4498" s="3" t="str">
        <f>IF(VLOOKUP(D4498,'Resources Final'!A:C,3,FALSE)=0,"",VLOOKUP(D4498,'Resources Final'!A:C,3,FALSE))</f>
        <v/>
      </c>
      <c r="L4498" s="3" t="str">
        <f>IF(VLOOKUP(D4498,'Resources Final'!A:D,4,FALSE)=0,"",VLOOKUP(D4498,'Resources Final'!A:D,4,FALSE))</f>
        <v>Y</v>
      </c>
      <c r="M4498" s="3" t="str">
        <f>IF(VLOOKUP(D4498,'Resources Final'!A:E,5,FALSE)=0,"",VLOOKUP(D4498,'Resources Final'!A:E,5,FALSE))</f>
        <v/>
      </c>
      <c r="N4498" s="7" t="str">
        <f>IF(VLOOKUP(D4498,'Resources Final'!A:F,6,FALSE)=0,"",VLOOKUP(D4498,'Resources Final'!A:F,6,FALSE))</f>
        <v/>
      </c>
      <c r="O4498" s="3" t="str">
        <f>IF(VLOOKUP(D4498,'Resources Final'!A:G,7,FALSE)=0,"",VLOOKUP(D4498,'Resources Final'!A:G,7,FALSE))</f>
        <v/>
      </c>
    </row>
    <row r="4499" spans="1:15" x14ac:dyDescent="0.2">
      <c r="A4499" s="11">
        <v>990</v>
      </c>
      <c r="B4499" s="11" t="str">
        <f t="shared" si="81"/>
        <v>Charles G. Koch Charitable Foundation_Dorroh20183825</v>
      </c>
      <c r="C4499" s="11" t="s">
        <v>19</v>
      </c>
      <c r="D4499" s="11" t="s">
        <v>4370</v>
      </c>
      <c r="E4499" s="11" t="s">
        <v>4370</v>
      </c>
      <c r="F4499" s="4">
        <v>3825</v>
      </c>
      <c r="G4499" s="11">
        <v>2018</v>
      </c>
      <c r="H4499" s="11" t="s">
        <v>21</v>
      </c>
      <c r="I4499" s="12" t="s">
        <v>4162</v>
      </c>
      <c r="J4499">
        <v>199</v>
      </c>
      <c r="K4499" s="3" t="str">
        <f>IF(VLOOKUP(D4499,'Resources Final'!A:C,3,FALSE)=0,"",VLOOKUP(D4499,'Resources Final'!A:C,3,FALSE))</f>
        <v>Y</v>
      </c>
      <c r="L4499" s="3" t="str">
        <f>IF(VLOOKUP(D4499,'Resources Final'!A:D,4,FALSE)=0,"",VLOOKUP(D4499,'Resources Final'!A:D,4,FALSE))</f>
        <v/>
      </c>
      <c r="M4499" s="3" t="str">
        <f>IF(VLOOKUP(D4499,'Resources Final'!A:E,5,FALSE)=0,"",VLOOKUP(D4499,'Resources Final'!A:E,5,FALSE))</f>
        <v/>
      </c>
      <c r="N4499" s="7" t="str">
        <f>IF(VLOOKUP(D4499,'Resources Final'!A:F,6,FALSE)=0,"",VLOOKUP(D4499,'Resources Final'!A:F,6,FALSE))</f>
        <v/>
      </c>
      <c r="O4499" s="3" t="str">
        <f>IF(VLOOKUP(D4499,'Resources Final'!A:G,7,FALSE)=0,"",VLOOKUP(D4499,'Resources Final'!A:G,7,FALSE))</f>
        <v/>
      </c>
    </row>
    <row r="4500" spans="1:15" x14ac:dyDescent="0.2">
      <c r="A4500" s="11">
        <v>990</v>
      </c>
      <c r="B4500" s="11" t="str">
        <f t="shared" si="81"/>
        <v>Charles G. Koch Charitable Foundation_Stark20183150</v>
      </c>
      <c r="C4500" s="11" t="s">
        <v>19</v>
      </c>
      <c r="D4500" s="11" t="s">
        <v>4362</v>
      </c>
      <c r="E4500" s="11" t="s">
        <v>4362</v>
      </c>
      <c r="F4500" s="4">
        <v>3150</v>
      </c>
      <c r="G4500" s="11">
        <v>2018</v>
      </c>
      <c r="H4500" s="11" t="s">
        <v>21</v>
      </c>
      <c r="I4500" s="12" t="s">
        <v>4162</v>
      </c>
      <c r="J4500">
        <v>200</v>
      </c>
      <c r="K4500" s="3" t="str">
        <f>IF(VLOOKUP(D4500,'Resources Final'!A:C,3,FALSE)=0,"",VLOOKUP(D4500,'Resources Final'!A:C,3,FALSE))</f>
        <v>Y</v>
      </c>
      <c r="L4500" s="3" t="str">
        <f>IF(VLOOKUP(D4500,'Resources Final'!A:D,4,FALSE)=0,"",VLOOKUP(D4500,'Resources Final'!A:D,4,FALSE))</f>
        <v/>
      </c>
      <c r="M4500" s="3" t="str">
        <f>IF(VLOOKUP(D4500,'Resources Final'!A:E,5,FALSE)=0,"",VLOOKUP(D4500,'Resources Final'!A:E,5,FALSE))</f>
        <v/>
      </c>
      <c r="N4500" s="7" t="str">
        <f>IF(VLOOKUP(D4500,'Resources Final'!A:F,6,FALSE)=0,"",VLOOKUP(D4500,'Resources Final'!A:F,6,FALSE))</f>
        <v/>
      </c>
      <c r="O4500" s="3" t="str">
        <f>IF(VLOOKUP(D4500,'Resources Final'!A:G,7,FALSE)=0,"",VLOOKUP(D4500,'Resources Final'!A:G,7,FALSE))</f>
        <v/>
      </c>
    </row>
    <row r="4501" spans="1:15" x14ac:dyDescent="0.2">
      <c r="A4501" s="11">
        <v>990</v>
      </c>
      <c r="B4501" s="11" t="str">
        <f t="shared" si="81"/>
        <v>Charles G. Koch Charitable Foundation_RealClear Foundation201875000</v>
      </c>
      <c r="C4501" s="11" t="s">
        <v>19</v>
      </c>
      <c r="D4501" s="11" t="s">
        <v>4371</v>
      </c>
      <c r="E4501" s="11" t="s">
        <v>4371</v>
      </c>
      <c r="F4501" s="4">
        <v>75000</v>
      </c>
      <c r="G4501" s="11">
        <v>2018</v>
      </c>
      <c r="H4501" s="11" t="s">
        <v>21</v>
      </c>
      <c r="I4501" s="12"/>
      <c r="J4501">
        <v>201</v>
      </c>
      <c r="K4501" s="3" t="str">
        <f>IF(VLOOKUP(D4501,'Resources Final'!A:C,3,FALSE)=0,"",VLOOKUP(D4501,'Resources Final'!A:C,3,FALSE))</f>
        <v/>
      </c>
      <c r="L4501" s="3" t="str">
        <f>IF(VLOOKUP(D4501,'Resources Final'!A:D,4,FALSE)=0,"",VLOOKUP(D4501,'Resources Final'!A:D,4,FALSE))</f>
        <v/>
      </c>
      <c r="M4501" s="3" t="str">
        <f>IF(VLOOKUP(D4501,'Resources Final'!A:E,5,FALSE)=0,"",VLOOKUP(D4501,'Resources Final'!A:E,5,FALSE))</f>
        <v/>
      </c>
      <c r="N4501" s="7" t="str">
        <f>IF(VLOOKUP(D4501,'Resources Final'!A:F,6,FALSE)=0,"",VLOOKUP(D4501,'Resources Final'!A:F,6,FALSE))</f>
        <v>https://www.sourcewatch.org/index.php/RealClearPolitics</v>
      </c>
      <c r="O4501" s="3" t="str">
        <f>IF(VLOOKUP(D4501,'Resources Final'!A:G,7,FALSE)=0,"",VLOOKUP(D4501,'Resources Final'!A:G,7,FALSE))</f>
        <v>Sourcewatch</v>
      </c>
    </row>
    <row r="4502" spans="1:15" x14ac:dyDescent="0.2">
      <c r="A4502" s="11">
        <v>990</v>
      </c>
      <c r="B4502" s="11" t="str">
        <f t="shared" si="81"/>
        <v>Charles G. Koch Charitable Foundation_Puckett20183825</v>
      </c>
      <c r="C4502" s="11" t="s">
        <v>19</v>
      </c>
      <c r="D4502" s="11" t="s">
        <v>4372</v>
      </c>
      <c r="E4502" s="11" t="s">
        <v>4372</v>
      </c>
      <c r="F4502" s="4">
        <v>3825</v>
      </c>
      <c r="G4502" s="11">
        <v>2018</v>
      </c>
      <c r="H4502" s="11" t="s">
        <v>21</v>
      </c>
      <c r="I4502" s="12" t="s">
        <v>4162</v>
      </c>
      <c r="J4502">
        <v>202</v>
      </c>
      <c r="K4502" s="3" t="str">
        <f>IF(VLOOKUP(D4502,'Resources Final'!A:C,3,FALSE)=0,"",VLOOKUP(D4502,'Resources Final'!A:C,3,FALSE))</f>
        <v>Y</v>
      </c>
      <c r="L4502" s="3" t="str">
        <f>IF(VLOOKUP(D4502,'Resources Final'!A:D,4,FALSE)=0,"",VLOOKUP(D4502,'Resources Final'!A:D,4,FALSE))</f>
        <v/>
      </c>
      <c r="M4502" s="3" t="str">
        <f>IF(VLOOKUP(D4502,'Resources Final'!A:E,5,FALSE)=0,"",VLOOKUP(D4502,'Resources Final'!A:E,5,FALSE))</f>
        <v/>
      </c>
      <c r="N4502" s="7" t="str">
        <f>IF(VLOOKUP(D4502,'Resources Final'!A:F,6,FALSE)=0,"",VLOOKUP(D4502,'Resources Final'!A:F,6,FALSE))</f>
        <v/>
      </c>
      <c r="O4502" s="3" t="str">
        <f>IF(VLOOKUP(D4502,'Resources Final'!A:G,7,FALSE)=0,"",VLOOKUP(D4502,'Resources Final'!A:G,7,FALSE))</f>
        <v/>
      </c>
    </row>
    <row r="4503" spans="1:15" x14ac:dyDescent="0.2">
      <c r="A4503" s="11">
        <v>990</v>
      </c>
      <c r="B4503" s="11" t="str">
        <f t="shared" si="81"/>
        <v>Charles G. Koch Charitable Foundation_Carmody20183780</v>
      </c>
      <c r="C4503" s="11" t="s">
        <v>19</v>
      </c>
      <c r="D4503" s="11" t="s">
        <v>4373</v>
      </c>
      <c r="E4503" s="11" t="s">
        <v>4373</v>
      </c>
      <c r="F4503" s="4">
        <v>3780</v>
      </c>
      <c r="G4503" s="11">
        <v>2018</v>
      </c>
      <c r="H4503" s="11" t="s">
        <v>21</v>
      </c>
      <c r="I4503" s="12" t="s">
        <v>4162</v>
      </c>
      <c r="J4503">
        <v>203</v>
      </c>
      <c r="K4503" s="3" t="str">
        <f>IF(VLOOKUP(D4503,'Resources Final'!A:C,3,FALSE)=0,"",VLOOKUP(D4503,'Resources Final'!A:C,3,FALSE))</f>
        <v>Y</v>
      </c>
      <c r="L4503" s="3" t="str">
        <f>IF(VLOOKUP(D4503,'Resources Final'!A:D,4,FALSE)=0,"",VLOOKUP(D4503,'Resources Final'!A:D,4,FALSE))</f>
        <v/>
      </c>
      <c r="M4503" s="3" t="str">
        <f>IF(VLOOKUP(D4503,'Resources Final'!A:E,5,FALSE)=0,"",VLOOKUP(D4503,'Resources Final'!A:E,5,FALSE))</f>
        <v/>
      </c>
      <c r="N4503" s="7" t="str">
        <f>IF(VLOOKUP(D4503,'Resources Final'!A:F,6,FALSE)=0,"",VLOOKUP(D4503,'Resources Final'!A:F,6,FALSE))</f>
        <v/>
      </c>
      <c r="O4503" s="3" t="str">
        <f>IF(VLOOKUP(D4503,'Resources Final'!A:G,7,FALSE)=0,"",VLOOKUP(D4503,'Resources Final'!A:G,7,FALSE))</f>
        <v/>
      </c>
    </row>
    <row r="4504" spans="1:15" x14ac:dyDescent="0.2">
      <c r="A4504" s="11">
        <v>990</v>
      </c>
      <c r="B4504" s="11" t="str">
        <f t="shared" si="81"/>
        <v>Charles G. Koch Charitable Foundation_Responsive Education Solutions20181000</v>
      </c>
      <c r="C4504" s="11" t="s">
        <v>19</v>
      </c>
      <c r="D4504" s="11" t="s">
        <v>3044</v>
      </c>
      <c r="E4504" s="11" t="s">
        <v>3044</v>
      </c>
      <c r="F4504" s="4">
        <v>1000</v>
      </c>
      <c r="G4504" s="11">
        <v>2018</v>
      </c>
      <c r="H4504" s="11" t="s">
        <v>21</v>
      </c>
      <c r="I4504" s="12"/>
      <c r="J4504">
        <v>204</v>
      </c>
      <c r="K4504" s="3" t="str">
        <f>IF(VLOOKUP(D4504,'Resources Final'!A:C,3,FALSE)=0,"",VLOOKUP(D4504,'Resources Final'!A:C,3,FALSE))</f>
        <v/>
      </c>
      <c r="L4504" s="3" t="str">
        <f>IF(VLOOKUP(D4504,'Resources Final'!A:D,4,FALSE)=0,"",VLOOKUP(D4504,'Resources Final'!A:D,4,FALSE))</f>
        <v>Y</v>
      </c>
      <c r="M4504" s="3" t="str">
        <f>IF(VLOOKUP(D4504,'Resources Final'!A:E,5,FALSE)=0,"",VLOOKUP(D4504,'Resources Final'!A:E,5,FALSE))</f>
        <v/>
      </c>
      <c r="N4504" s="7" t="str">
        <f>IF(VLOOKUP(D4504,'Resources Final'!A:F,6,FALSE)=0,"",VLOOKUP(D4504,'Resources Final'!A:F,6,FALSE))</f>
        <v/>
      </c>
      <c r="O4504" s="3" t="str">
        <f>IF(VLOOKUP(D4504,'Resources Final'!A:G,7,FALSE)=0,"",VLOOKUP(D4504,'Resources Final'!A:G,7,FALSE))</f>
        <v/>
      </c>
    </row>
    <row r="4505" spans="1:15" x14ac:dyDescent="0.2">
      <c r="A4505" s="11">
        <v>990</v>
      </c>
      <c r="B4505" s="11" t="str">
        <f t="shared" si="81"/>
        <v>Charles G. Koch Charitable Foundation_St John's University201815300</v>
      </c>
      <c r="C4505" s="11" t="s">
        <v>19</v>
      </c>
      <c r="D4505" s="11" t="s">
        <v>3401</v>
      </c>
      <c r="E4505" s="11" t="s">
        <v>3401</v>
      </c>
      <c r="F4505" s="4">
        <v>15300</v>
      </c>
      <c r="G4505" s="11">
        <v>2018</v>
      </c>
      <c r="H4505" s="11" t="s">
        <v>21</v>
      </c>
      <c r="I4505" s="12"/>
      <c r="J4505">
        <v>205</v>
      </c>
      <c r="K4505" s="3" t="str">
        <f>IF(VLOOKUP(D4505,'Resources Final'!A:C,3,FALSE)=0,"",VLOOKUP(D4505,'Resources Final'!A:C,3,FALSE))</f>
        <v/>
      </c>
      <c r="L4505" s="3" t="str">
        <f>IF(VLOOKUP(D4505,'Resources Final'!A:D,4,FALSE)=0,"",VLOOKUP(D4505,'Resources Final'!A:D,4,FALSE))</f>
        <v>Y</v>
      </c>
      <c r="M4505" s="3" t="str">
        <f>IF(VLOOKUP(D4505,'Resources Final'!A:E,5,FALSE)=0,"",VLOOKUP(D4505,'Resources Final'!A:E,5,FALSE))</f>
        <v/>
      </c>
      <c r="N4505" s="7" t="str">
        <f>IF(VLOOKUP(D4505,'Resources Final'!A:F,6,FALSE)=0,"",VLOOKUP(D4505,'Resources Final'!A:F,6,FALSE))</f>
        <v/>
      </c>
      <c r="O4505" s="3" t="str">
        <f>IF(VLOOKUP(D4505,'Resources Final'!A:G,7,FALSE)=0,"",VLOOKUP(D4505,'Resources Final'!A:G,7,FALSE))</f>
        <v/>
      </c>
    </row>
    <row r="4506" spans="1:15" x14ac:dyDescent="0.2">
      <c r="A4506" s="11">
        <v>990</v>
      </c>
      <c r="B4506" s="11" t="str">
        <f t="shared" si="81"/>
        <v>Charles G. Koch Charitable Foundation_Project Liberty201810000</v>
      </c>
      <c r="C4506" s="11" t="s">
        <v>19</v>
      </c>
      <c r="D4506" s="11" t="s">
        <v>2913</v>
      </c>
      <c r="E4506" s="11" t="s">
        <v>2913</v>
      </c>
      <c r="F4506" s="4">
        <v>10000</v>
      </c>
      <c r="G4506" s="11">
        <v>2018</v>
      </c>
      <c r="H4506" s="11" t="s">
        <v>21</v>
      </c>
      <c r="I4506" s="12"/>
      <c r="J4506">
        <v>206</v>
      </c>
      <c r="K4506" s="3" t="str">
        <f>IF(VLOOKUP(D4506,'Resources Final'!A:C,3,FALSE)=0,"",VLOOKUP(D4506,'Resources Final'!A:C,3,FALSE))</f>
        <v/>
      </c>
      <c r="L4506" s="3" t="str">
        <f>IF(VLOOKUP(D4506,'Resources Final'!A:D,4,FALSE)=0,"",VLOOKUP(D4506,'Resources Final'!A:D,4,FALSE))</f>
        <v/>
      </c>
      <c r="M4506" s="3" t="str">
        <f>IF(VLOOKUP(D4506,'Resources Final'!A:E,5,FALSE)=0,"",VLOOKUP(D4506,'Resources Final'!A:E,5,FALSE))</f>
        <v/>
      </c>
      <c r="N4506" s="7" t="str">
        <f>IF(VLOOKUP(D4506,'Resources Final'!A:F,6,FALSE)=0,"",VLOOKUP(D4506,'Resources Final'!A:F,6,FALSE))</f>
        <v/>
      </c>
      <c r="O4506" s="3" t="str">
        <f>IF(VLOOKUP(D4506,'Resources Final'!A:G,7,FALSE)=0,"",VLOOKUP(D4506,'Resources Final'!A:G,7,FALSE))</f>
        <v/>
      </c>
    </row>
    <row r="4507" spans="1:15" x14ac:dyDescent="0.2">
      <c r="A4507" s="11">
        <v>990</v>
      </c>
      <c r="B4507" s="11" t="str">
        <f t="shared" si="81"/>
        <v>Charles G. Koch Charitable Foundation_Manhattan Institute for Policy Research201860000</v>
      </c>
      <c r="C4507" s="11" t="s">
        <v>19</v>
      </c>
      <c r="D4507" s="11" t="s">
        <v>2312</v>
      </c>
      <c r="E4507" s="11" t="s">
        <v>2312</v>
      </c>
      <c r="F4507" s="4">
        <v>60000</v>
      </c>
      <c r="G4507" s="11">
        <v>2018</v>
      </c>
      <c r="H4507" s="11" t="s">
        <v>21</v>
      </c>
      <c r="I4507" s="12"/>
      <c r="J4507">
        <v>207</v>
      </c>
      <c r="K4507" s="3" t="str">
        <f>IF(VLOOKUP(D4507,'Resources Final'!A:C,3,FALSE)=0,"",VLOOKUP(D4507,'Resources Final'!A:C,3,FALSE))</f>
        <v/>
      </c>
      <c r="L4507" s="3" t="str">
        <f>IF(VLOOKUP(D4507,'Resources Final'!A:D,4,FALSE)=0,"",VLOOKUP(D4507,'Resources Final'!A:D,4,FALSE))</f>
        <v/>
      </c>
      <c r="M4507" s="3" t="str">
        <f>IF(VLOOKUP(D4507,'Resources Final'!A:E,5,FALSE)=0,"",VLOOKUP(D4507,'Resources Final'!A:E,5,FALSE))</f>
        <v/>
      </c>
      <c r="N4507" s="7" t="str">
        <f>IF(VLOOKUP(D4507,'Resources Final'!A:F,6,FALSE)=0,"",VLOOKUP(D4507,'Resources Final'!A:F,6,FALSE))</f>
        <v>https://www.desmogblog.com/manhattan-institute-policy-research</v>
      </c>
      <c r="O4507" s="3" t="str">
        <f>IF(VLOOKUP(D4507,'Resources Final'!A:G,7,FALSE)=0,"",VLOOKUP(D4507,'Resources Final'!A:G,7,FALSE))</f>
        <v>Desmog</v>
      </c>
    </row>
    <row r="4508" spans="1:15" x14ac:dyDescent="0.2">
      <c r="A4508" s="11">
        <v>990</v>
      </c>
      <c r="B4508" s="11" t="str">
        <f t="shared" si="81"/>
        <v>Charles G. Koch Charitable Foundation_Anderson20183825</v>
      </c>
      <c r="C4508" s="11" t="s">
        <v>19</v>
      </c>
      <c r="D4508" s="11" t="s">
        <v>221</v>
      </c>
      <c r="E4508" s="11" t="s">
        <v>221</v>
      </c>
      <c r="F4508" s="4">
        <v>3825</v>
      </c>
      <c r="G4508" s="11">
        <v>2018</v>
      </c>
      <c r="H4508" s="11" t="s">
        <v>21</v>
      </c>
      <c r="I4508" s="12" t="s">
        <v>4162</v>
      </c>
      <c r="J4508">
        <v>208</v>
      </c>
      <c r="K4508" s="3" t="str">
        <f>IF(VLOOKUP(D4508,'Resources Final'!A:C,3,FALSE)=0,"",VLOOKUP(D4508,'Resources Final'!A:C,3,FALSE))</f>
        <v>Y</v>
      </c>
      <c r="L4508" s="3" t="str">
        <f>IF(VLOOKUP(D4508,'Resources Final'!A:D,4,FALSE)=0,"",VLOOKUP(D4508,'Resources Final'!A:D,4,FALSE))</f>
        <v/>
      </c>
      <c r="M4508" s="3" t="str">
        <f>IF(VLOOKUP(D4508,'Resources Final'!A:E,5,FALSE)=0,"",VLOOKUP(D4508,'Resources Final'!A:E,5,FALSE))</f>
        <v/>
      </c>
      <c r="N4508" s="7" t="str">
        <f>IF(VLOOKUP(D4508,'Resources Final'!A:F,6,FALSE)=0,"",VLOOKUP(D4508,'Resources Final'!A:F,6,FALSE))</f>
        <v/>
      </c>
      <c r="O4508" s="3" t="str">
        <f>IF(VLOOKUP(D4508,'Resources Final'!A:G,7,FALSE)=0,"",VLOOKUP(D4508,'Resources Final'!A:G,7,FALSE))</f>
        <v/>
      </c>
    </row>
    <row r="4509" spans="1:15" x14ac:dyDescent="0.2">
      <c r="A4509" s="11">
        <v>990</v>
      </c>
      <c r="B4509" s="11" t="str">
        <f t="shared" si="81"/>
        <v>Charles G. Koch Charitable Foundation_Anderson20183024</v>
      </c>
      <c r="C4509" s="11" t="s">
        <v>19</v>
      </c>
      <c r="D4509" s="11" t="s">
        <v>221</v>
      </c>
      <c r="E4509" s="11" t="s">
        <v>221</v>
      </c>
      <c r="F4509" s="4">
        <v>3024</v>
      </c>
      <c r="G4509" s="11">
        <v>2018</v>
      </c>
      <c r="H4509" s="11" t="s">
        <v>21</v>
      </c>
      <c r="I4509" s="12" t="s">
        <v>4162</v>
      </c>
      <c r="J4509">
        <v>209</v>
      </c>
      <c r="K4509" s="3" t="str">
        <f>IF(VLOOKUP(D4509,'Resources Final'!A:C,3,FALSE)=0,"",VLOOKUP(D4509,'Resources Final'!A:C,3,FALSE))</f>
        <v>Y</v>
      </c>
      <c r="L4509" s="3" t="str">
        <f>IF(VLOOKUP(D4509,'Resources Final'!A:D,4,FALSE)=0,"",VLOOKUP(D4509,'Resources Final'!A:D,4,FALSE))</f>
        <v/>
      </c>
      <c r="M4509" s="3" t="str">
        <f>IF(VLOOKUP(D4509,'Resources Final'!A:E,5,FALSE)=0,"",VLOOKUP(D4509,'Resources Final'!A:E,5,FALSE))</f>
        <v/>
      </c>
      <c r="N4509" s="7" t="str">
        <f>IF(VLOOKUP(D4509,'Resources Final'!A:F,6,FALSE)=0,"",VLOOKUP(D4509,'Resources Final'!A:F,6,FALSE))</f>
        <v/>
      </c>
      <c r="O4509" s="3" t="str">
        <f>IF(VLOOKUP(D4509,'Resources Final'!A:G,7,FALSE)=0,"",VLOOKUP(D4509,'Resources Final'!A:G,7,FALSE))</f>
        <v/>
      </c>
    </row>
    <row r="4510" spans="1:15" x14ac:dyDescent="0.2">
      <c r="A4510" s="11">
        <v>990</v>
      </c>
      <c r="B4510" s="11" t="str">
        <f t="shared" si="81"/>
        <v>Charles G. Koch Charitable Foundation_Hall20183150</v>
      </c>
      <c r="C4510" s="11" t="s">
        <v>19</v>
      </c>
      <c r="D4510" s="11" t="s">
        <v>4374</v>
      </c>
      <c r="E4510" s="11" t="s">
        <v>4374</v>
      </c>
      <c r="F4510" s="4">
        <v>3150</v>
      </c>
      <c r="G4510" s="11">
        <v>2018</v>
      </c>
      <c r="H4510" s="11" t="s">
        <v>21</v>
      </c>
      <c r="I4510" s="12" t="s">
        <v>4162</v>
      </c>
      <c r="J4510">
        <v>210</v>
      </c>
      <c r="K4510" s="3" t="str">
        <f>IF(VLOOKUP(D4510,'Resources Final'!A:C,3,FALSE)=0,"",VLOOKUP(D4510,'Resources Final'!A:C,3,FALSE))</f>
        <v>Y</v>
      </c>
      <c r="L4510" s="3" t="str">
        <f>IF(VLOOKUP(D4510,'Resources Final'!A:D,4,FALSE)=0,"",VLOOKUP(D4510,'Resources Final'!A:D,4,FALSE))</f>
        <v/>
      </c>
      <c r="M4510" s="3" t="str">
        <f>IF(VLOOKUP(D4510,'Resources Final'!A:E,5,FALSE)=0,"",VLOOKUP(D4510,'Resources Final'!A:E,5,FALSE))</f>
        <v/>
      </c>
      <c r="N4510" s="7" t="str">
        <f>IF(VLOOKUP(D4510,'Resources Final'!A:F,6,FALSE)=0,"",VLOOKUP(D4510,'Resources Final'!A:F,6,FALSE))</f>
        <v/>
      </c>
      <c r="O4510" s="3" t="str">
        <f>IF(VLOOKUP(D4510,'Resources Final'!A:G,7,FALSE)=0,"",VLOOKUP(D4510,'Resources Final'!A:G,7,FALSE))</f>
        <v/>
      </c>
    </row>
    <row r="4511" spans="1:15" x14ac:dyDescent="0.2">
      <c r="A4511" s="11">
        <v>990</v>
      </c>
      <c r="B4511" s="11" t="str">
        <f t="shared" si="81"/>
        <v>Charles G. Koch Charitable Foundation_Seton Hall University2018117000</v>
      </c>
      <c r="C4511" s="11" t="s">
        <v>19</v>
      </c>
      <c r="D4511" s="11" t="s">
        <v>3285</v>
      </c>
      <c r="E4511" s="11" t="s">
        <v>3285</v>
      </c>
      <c r="F4511" s="4">
        <v>117000</v>
      </c>
      <c r="G4511" s="11">
        <v>2018</v>
      </c>
      <c r="H4511" s="11" t="s">
        <v>21</v>
      </c>
      <c r="I4511" s="12"/>
      <c r="J4511">
        <v>211</v>
      </c>
      <c r="K4511" s="3" t="str">
        <f>IF(VLOOKUP(D4511,'Resources Final'!A:C,3,FALSE)=0,"",VLOOKUP(D4511,'Resources Final'!A:C,3,FALSE))</f>
        <v/>
      </c>
      <c r="L4511" s="3" t="str">
        <f>IF(VLOOKUP(D4511,'Resources Final'!A:D,4,FALSE)=0,"",VLOOKUP(D4511,'Resources Final'!A:D,4,FALSE))</f>
        <v>Y</v>
      </c>
      <c r="M4511" s="3" t="str">
        <f>IF(VLOOKUP(D4511,'Resources Final'!A:E,5,FALSE)=0,"",VLOOKUP(D4511,'Resources Final'!A:E,5,FALSE))</f>
        <v/>
      </c>
      <c r="N4511" s="7" t="str">
        <f>IF(VLOOKUP(D4511,'Resources Final'!A:F,6,FALSE)=0,"",VLOOKUP(D4511,'Resources Final'!A:F,6,FALSE))</f>
        <v/>
      </c>
      <c r="O4511" s="3" t="str">
        <f>IF(VLOOKUP(D4511,'Resources Final'!A:G,7,FALSE)=0,"",VLOOKUP(D4511,'Resources Final'!A:G,7,FALSE))</f>
        <v/>
      </c>
    </row>
    <row r="4512" spans="1:15" x14ac:dyDescent="0.2">
      <c r="A4512" s="11">
        <v>990</v>
      </c>
      <c r="B4512" s="11" t="str">
        <f t="shared" si="81"/>
        <v>Charles G. Koch Charitable Foundation_Ackerman20183150</v>
      </c>
      <c r="C4512" s="11" t="s">
        <v>19</v>
      </c>
      <c r="D4512" s="11" t="s">
        <v>4375</v>
      </c>
      <c r="E4512" s="11" t="s">
        <v>4375</v>
      </c>
      <c r="F4512" s="4">
        <v>3150</v>
      </c>
      <c r="G4512" s="11">
        <v>2018</v>
      </c>
      <c r="H4512" s="11" t="s">
        <v>21</v>
      </c>
      <c r="I4512" s="12" t="s">
        <v>4162</v>
      </c>
      <c r="J4512">
        <v>212</v>
      </c>
      <c r="K4512" s="3" t="str">
        <f>IF(VLOOKUP(D4512,'Resources Final'!A:C,3,FALSE)=0,"",VLOOKUP(D4512,'Resources Final'!A:C,3,FALSE))</f>
        <v>Y</v>
      </c>
      <c r="L4512" s="3" t="str">
        <f>IF(VLOOKUP(D4512,'Resources Final'!A:D,4,FALSE)=0,"",VLOOKUP(D4512,'Resources Final'!A:D,4,FALSE))</f>
        <v/>
      </c>
      <c r="M4512" s="3" t="str">
        <f>IF(VLOOKUP(D4512,'Resources Final'!A:E,5,FALSE)=0,"",VLOOKUP(D4512,'Resources Final'!A:E,5,FALSE))</f>
        <v/>
      </c>
      <c r="N4512" s="7" t="str">
        <f>IF(VLOOKUP(D4512,'Resources Final'!A:F,6,FALSE)=0,"",VLOOKUP(D4512,'Resources Final'!A:F,6,FALSE))</f>
        <v/>
      </c>
      <c r="O4512" s="3" t="str">
        <f>IF(VLOOKUP(D4512,'Resources Final'!A:G,7,FALSE)=0,"",VLOOKUP(D4512,'Resources Final'!A:G,7,FALSE))</f>
        <v/>
      </c>
    </row>
    <row r="4513" spans="1:15" x14ac:dyDescent="0.2">
      <c r="A4513" s="11">
        <v>990</v>
      </c>
      <c r="B4513" s="11" t="str">
        <f t="shared" si="81"/>
        <v>Charles G. Koch Charitable Foundation_Moore20183825</v>
      </c>
      <c r="C4513" s="11" t="s">
        <v>19</v>
      </c>
      <c r="D4513" s="11" t="s">
        <v>2519</v>
      </c>
      <c r="E4513" s="11" t="s">
        <v>2519</v>
      </c>
      <c r="F4513" s="4">
        <v>3825</v>
      </c>
      <c r="G4513" s="11">
        <v>2018</v>
      </c>
      <c r="H4513" s="11" t="s">
        <v>21</v>
      </c>
      <c r="I4513" s="12" t="s">
        <v>4162</v>
      </c>
      <c r="J4513">
        <v>213</v>
      </c>
      <c r="K4513" s="3" t="str">
        <f>IF(VLOOKUP(D4513,'Resources Final'!A:C,3,FALSE)=0,"",VLOOKUP(D4513,'Resources Final'!A:C,3,FALSE))</f>
        <v>Y</v>
      </c>
      <c r="L4513" s="3" t="str">
        <f>IF(VLOOKUP(D4513,'Resources Final'!A:D,4,FALSE)=0,"",VLOOKUP(D4513,'Resources Final'!A:D,4,FALSE))</f>
        <v/>
      </c>
      <c r="M4513" s="3" t="str">
        <f>IF(VLOOKUP(D4513,'Resources Final'!A:E,5,FALSE)=0,"",VLOOKUP(D4513,'Resources Final'!A:E,5,FALSE))</f>
        <v/>
      </c>
      <c r="N4513" s="7" t="str">
        <f>IF(VLOOKUP(D4513,'Resources Final'!A:F,6,FALSE)=0,"",VLOOKUP(D4513,'Resources Final'!A:F,6,FALSE))</f>
        <v/>
      </c>
      <c r="O4513" s="3" t="str">
        <f>IF(VLOOKUP(D4513,'Resources Final'!A:G,7,FALSE)=0,"",VLOOKUP(D4513,'Resources Final'!A:G,7,FALSE))</f>
        <v/>
      </c>
    </row>
    <row r="4514" spans="1:15" x14ac:dyDescent="0.2">
      <c r="A4514" s="11">
        <v>990</v>
      </c>
      <c r="B4514" s="11" t="str">
        <f t="shared" si="81"/>
        <v>Charles G. Koch Charitable Foundation_Badger Institute201878000</v>
      </c>
      <c r="C4514" s="11" t="s">
        <v>19</v>
      </c>
      <c r="D4514" s="11" t="s">
        <v>4376</v>
      </c>
      <c r="E4514" s="11" t="s">
        <v>4376</v>
      </c>
      <c r="F4514" s="4">
        <v>78000</v>
      </c>
      <c r="G4514" s="11">
        <v>2018</v>
      </c>
      <c r="H4514" s="11" t="s">
        <v>21</v>
      </c>
      <c r="I4514" s="12"/>
      <c r="J4514">
        <v>214</v>
      </c>
      <c r="K4514" s="3" t="str">
        <f>IF(VLOOKUP(D4514,'Resources Final'!A:C,3,FALSE)=0,"",VLOOKUP(D4514,'Resources Final'!A:C,3,FALSE))</f>
        <v/>
      </c>
      <c r="L4514" s="3" t="str">
        <f>IF(VLOOKUP(D4514,'Resources Final'!A:D,4,FALSE)=0,"",VLOOKUP(D4514,'Resources Final'!A:D,4,FALSE))</f>
        <v/>
      </c>
      <c r="M4514" s="3" t="str">
        <f>IF(VLOOKUP(D4514,'Resources Final'!A:E,5,FALSE)=0,"",VLOOKUP(D4514,'Resources Final'!A:E,5,FALSE))</f>
        <v/>
      </c>
      <c r="N4514" s="7" t="str">
        <f>IF(VLOOKUP(D4514,'Resources Final'!A:F,6,FALSE)=0,"",VLOOKUP(D4514,'Resources Final'!A:F,6,FALSE))</f>
        <v>https://www.sourcewatch.org/index.php/Badger_Institute</v>
      </c>
      <c r="O4514" s="3" t="str">
        <f>IF(VLOOKUP(D4514,'Resources Final'!A:G,7,FALSE)=0,"",VLOOKUP(D4514,'Resources Final'!A:G,7,FALSE))</f>
        <v>Sourcewatch</v>
      </c>
    </row>
    <row r="4515" spans="1:15" x14ac:dyDescent="0.2">
      <c r="A4515" s="11">
        <v>990</v>
      </c>
      <c r="B4515" s="11" t="str">
        <f t="shared" si="81"/>
        <v>Charles G. Koch Charitable Foundation_Harvard University20182023792</v>
      </c>
      <c r="C4515" s="11" t="s">
        <v>19</v>
      </c>
      <c r="D4515" s="11" t="s">
        <v>1540</v>
      </c>
      <c r="E4515" s="11" t="s">
        <v>1540</v>
      </c>
      <c r="F4515" s="4">
        <v>2023792</v>
      </c>
      <c r="G4515" s="11">
        <v>2018</v>
      </c>
      <c r="H4515" s="11" t="s">
        <v>21</v>
      </c>
      <c r="I4515" s="12"/>
      <c r="J4515">
        <v>215</v>
      </c>
      <c r="K4515" s="3" t="str">
        <f>IF(VLOOKUP(D4515,'Resources Final'!A:C,3,FALSE)=0,"",VLOOKUP(D4515,'Resources Final'!A:C,3,FALSE))</f>
        <v/>
      </c>
      <c r="L4515" s="3" t="str">
        <f>IF(VLOOKUP(D4515,'Resources Final'!A:D,4,FALSE)=0,"",VLOOKUP(D4515,'Resources Final'!A:D,4,FALSE))</f>
        <v>Y</v>
      </c>
      <c r="M4515" s="3" t="str">
        <f>IF(VLOOKUP(D4515,'Resources Final'!A:E,5,FALSE)=0,"",VLOOKUP(D4515,'Resources Final'!A:E,5,FALSE))</f>
        <v/>
      </c>
      <c r="N4515" s="7" t="str">
        <f>IF(VLOOKUP(D4515,'Resources Final'!A:F,6,FALSE)=0,"",VLOOKUP(D4515,'Resources Final'!A:F,6,FALSE))</f>
        <v/>
      </c>
      <c r="O4515" s="3" t="str">
        <f>IF(VLOOKUP(D4515,'Resources Final'!A:G,7,FALSE)=0,"",VLOOKUP(D4515,'Resources Final'!A:G,7,FALSE))</f>
        <v/>
      </c>
    </row>
    <row r="4516" spans="1:15" x14ac:dyDescent="0.2">
      <c r="A4516" s="11">
        <v>990</v>
      </c>
      <c r="B4516" s="11" t="str">
        <f t="shared" si="81"/>
        <v>Charles G. Koch Charitable Foundation_Dewitt20185813</v>
      </c>
      <c r="C4516" s="11" t="s">
        <v>19</v>
      </c>
      <c r="D4516" s="11" t="s">
        <v>4377</v>
      </c>
      <c r="E4516" s="11" t="s">
        <v>4377</v>
      </c>
      <c r="F4516" s="4">
        <v>5813</v>
      </c>
      <c r="G4516" s="11">
        <v>2018</v>
      </c>
      <c r="H4516" s="11" t="s">
        <v>21</v>
      </c>
      <c r="I4516" s="12" t="s">
        <v>4162</v>
      </c>
      <c r="J4516">
        <v>216</v>
      </c>
      <c r="K4516" s="3" t="str">
        <f>IF(VLOOKUP(D4516,'Resources Final'!A:C,3,FALSE)=0,"",VLOOKUP(D4516,'Resources Final'!A:C,3,FALSE))</f>
        <v>Y</v>
      </c>
      <c r="L4516" s="3" t="str">
        <f>IF(VLOOKUP(D4516,'Resources Final'!A:D,4,FALSE)=0,"",VLOOKUP(D4516,'Resources Final'!A:D,4,FALSE))</f>
        <v/>
      </c>
      <c r="M4516" s="3" t="str">
        <f>IF(VLOOKUP(D4516,'Resources Final'!A:E,5,FALSE)=0,"",VLOOKUP(D4516,'Resources Final'!A:E,5,FALSE))</f>
        <v/>
      </c>
      <c r="N4516" s="7" t="str">
        <f>IF(VLOOKUP(D4516,'Resources Final'!A:F,6,FALSE)=0,"",VLOOKUP(D4516,'Resources Final'!A:F,6,FALSE))</f>
        <v/>
      </c>
      <c r="O4516" s="3" t="str">
        <f>IF(VLOOKUP(D4516,'Resources Final'!A:G,7,FALSE)=0,"",VLOOKUP(D4516,'Resources Final'!A:G,7,FALSE))</f>
        <v/>
      </c>
    </row>
    <row r="4517" spans="1:15" x14ac:dyDescent="0.2">
      <c r="A4517" s="11">
        <v>990</v>
      </c>
      <c r="B4517" s="11" t="str">
        <f t="shared" ref="B4517:B4580" si="82">C4517&amp;"_"&amp;D4517&amp;G4517&amp;F4517</f>
        <v>Charles G. Koch Charitable Foundation_Polumbo20183150</v>
      </c>
      <c r="C4517" s="11" t="s">
        <v>19</v>
      </c>
      <c r="D4517" s="11" t="s">
        <v>4378</v>
      </c>
      <c r="E4517" s="11" t="s">
        <v>4378</v>
      </c>
      <c r="F4517" s="4">
        <v>3150</v>
      </c>
      <c r="G4517" s="11">
        <v>2018</v>
      </c>
      <c r="H4517" s="11" t="s">
        <v>21</v>
      </c>
      <c r="I4517" s="12" t="s">
        <v>4162</v>
      </c>
      <c r="J4517">
        <v>217</v>
      </c>
      <c r="K4517" s="3" t="str">
        <f>IF(VLOOKUP(D4517,'Resources Final'!A:C,3,FALSE)=0,"",VLOOKUP(D4517,'Resources Final'!A:C,3,FALSE))</f>
        <v>Y</v>
      </c>
      <c r="L4517" s="3" t="str">
        <f>IF(VLOOKUP(D4517,'Resources Final'!A:D,4,FALSE)=0,"",VLOOKUP(D4517,'Resources Final'!A:D,4,FALSE))</f>
        <v/>
      </c>
      <c r="M4517" s="3" t="str">
        <f>IF(VLOOKUP(D4517,'Resources Final'!A:E,5,FALSE)=0,"",VLOOKUP(D4517,'Resources Final'!A:E,5,FALSE))</f>
        <v/>
      </c>
      <c r="N4517" s="7" t="str">
        <f>IF(VLOOKUP(D4517,'Resources Final'!A:F,6,FALSE)=0,"",VLOOKUP(D4517,'Resources Final'!A:F,6,FALSE))</f>
        <v/>
      </c>
      <c r="O4517" s="3" t="str">
        <f>IF(VLOOKUP(D4517,'Resources Final'!A:G,7,FALSE)=0,"",VLOOKUP(D4517,'Resources Final'!A:G,7,FALSE))</f>
        <v/>
      </c>
    </row>
    <row r="4518" spans="1:15" x14ac:dyDescent="0.2">
      <c r="A4518" s="11">
        <v>990</v>
      </c>
      <c r="B4518" s="11" t="str">
        <f t="shared" si="82"/>
        <v>Charles G. Koch Charitable Foundation_Lindquist20183825</v>
      </c>
      <c r="C4518" s="11" t="s">
        <v>19</v>
      </c>
      <c r="D4518" s="11" t="s">
        <v>4379</v>
      </c>
      <c r="E4518" s="11" t="s">
        <v>4379</v>
      </c>
      <c r="F4518" s="4">
        <v>3825</v>
      </c>
      <c r="G4518" s="11">
        <v>2018</v>
      </c>
      <c r="H4518" s="11" t="s">
        <v>21</v>
      </c>
      <c r="I4518" s="12" t="s">
        <v>4162</v>
      </c>
      <c r="J4518">
        <v>218</v>
      </c>
      <c r="K4518" s="3" t="str">
        <f>IF(VLOOKUP(D4518,'Resources Final'!A:C,3,FALSE)=0,"",VLOOKUP(D4518,'Resources Final'!A:C,3,FALSE))</f>
        <v>Y</v>
      </c>
      <c r="L4518" s="3" t="str">
        <f>IF(VLOOKUP(D4518,'Resources Final'!A:D,4,FALSE)=0,"",VLOOKUP(D4518,'Resources Final'!A:D,4,FALSE))</f>
        <v/>
      </c>
      <c r="M4518" s="3" t="str">
        <f>IF(VLOOKUP(D4518,'Resources Final'!A:E,5,FALSE)=0,"",VLOOKUP(D4518,'Resources Final'!A:E,5,FALSE))</f>
        <v/>
      </c>
      <c r="N4518" s="7" t="str">
        <f>IF(VLOOKUP(D4518,'Resources Final'!A:F,6,FALSE)=0,"",VLOOKUP(D4518,'Resources Final'!A:F,6,FALSE))</f>
        <v/>
      </c>
      <c r="O4518" s="3" t="str">
        <f>IF(VLOOKUP(D4518,'Resources Final'!A:G,7,FALSE)=0,"",VLOOKUP(D4518,'Resources Final'!A:G,7,FALSE))</f>
        <v/>
      </c>
    </row>
    <row r="4519" spans="1:15" x14ac:dyDescent="0.2">
      <c r="A4519" s="11">
        <v>990</v>
      </c>
      <c r="B4519" s="11" t="str">
        <f t="shared" si="82"/>
        <v>Charles G. Koch Charitable Foundation_Southern University at New Orleans Foundation20189900</v>
      </c>
      <c r="C4519" s="11" t="s">
        <v>19</v>
      </c>
      <c r="D4519" s="11" t="s">
        <v>3373</v>
      </c>
      <c r="E4519" s="11" t="s">
        <v>3373</v>
      </c>
      <c r="F4519" s="4">
        <v>9900</v>
      </c>
      <c r="G4519" s="11">
        <v>2018</v>
      </c>
      <c r="H4519" s="11" t="s">
        <v>21</v>
      </c>
      <c r="I4519" s="12"/>
      <c r="J4519">
        <v>219</v>
      </c>
      <c r="K4519" s="3" t="str">
        <f>IF(VLOOKUP(D4519,'Resources Final'!A:C,3,FALSE)=0,"",VLOOKUP(D4519,'Resources Final'!A:C,3,FALSE))</f>
        <v/>
      </c>
      <c r="L4519" s="3" t="str">
        <f>IF(VLOOKUP(D4519,'Resources Final'!A:D,4,FALSE)=0,"",VLOOKUP(D4519,'Resources Final'!A:D,4,FALSE))</f>
        <v>Y</v>
      </c>
      <c r="M4519" s="3" t="str">
        <f>IF(VLOOKUP(D4519,'Resources Final'!A:E,5,FALSE)=0,"",VLOOKUP(D4519,'Resources Final'!A:E,5,FALSE))</f>
        <v/>
      </c>
      <c r="N4519" s="7" t="str">
        <f>IF(VLOOKUP(D4519,'Resources Final'!A:F,6,FALSE)=0,"",VLOOKUP(D4519,'Resources Final'!A:F,6,FALSE))</f>
        <v/>
      </c>
      <c r="O4519" s="3" t="str">
        <f>IF(VLOOKUP(D4519,'Resources Final'!A:G,7,FALSE)=0,"",VLOOKUP(D4519,'Resources Final'!A:G,7,FALSE))</f>
        <v/>
      </c>
    </row>
    <row r="4520" spans="1:15" x14ac:dyDescent="0.2">
      <c r="A4520" s="11">
        <v>990</v>
      </c>
      <c r="B4520" s="11" t="str">
        <f t="shared" si="82"/>
        <v>Charles G. Koch Charitable Foundation_Woodall20182025</v>
      </c>
      <c r="C4520" s="11" t="s">
        <v>19</v>
      </c>
      <c r="D4520" s="11" t="s">
        <v>4380</v>
      </c>
      <c r="E4520" s="11" t="s">
        <v>4380</v>
      </c>
      <c r="F4520" s="4">
        <v>2025</v>
      </c>
      <c r="G4520" s="11">
        <v>2018</v>
      </c>
      <c r="H4520" s="11" t="s">
        <v>21</v>
      </c>
      <c r="I4520" s="12" t="s">
        <v>4162</v>
      </c>
      <c r="J4520">
        <v>220</v>
      </c>
      <c r="K4520" s="3" t="str">
        <f>IF(VLOOKUP(D4520,'Resources Final'!A:C,3,FALSE)=0,"",VLOOKUP(D4520,'Resources Final'!A:C,3,FALSE))</f>
        <v>Y</v>
      </c>
      <c r="L4520" s="3" t="str">
        <f>IF(VLOOKUP(D4520,'Resources Final'!A:D,4,FALSE)=0,"",VLOOKUP(D4520,'Resources Final'!A:D,4,FALSE))</f>
        <v/>
      </c>
      <c r="M4520" s="3" t="str">
        <f>IF(VLOOKUP(D4520,'Resources Final'!A:E,5,FALSE)=0,"",VLOOKUP(D4520,'Resources Final'!A:E,5,FALSE))</f>
        <v/>
      </c>
      <c r="N4520" s="7" t="str">
        <f>IF(VLOOKUP(D4520,'Resources Final'!A:F,6,FALSE)=0,"",VLOOKUP(D4520,'Resources Final'!A:F,6,FALSE))</f>
        <v/>
      </c>
      <c r="O4520" s="3" t="str">
        <f>IF(VLOOKUP(D4520,'Resources Final'!A:G,7,FALSE)=0,"",VLOOKUP(D4520,'Resources Final'!A:G,7,FALSE))</f>
        <v/>
      </c>
    </row>
    <row r="4521" spans="1:15" x14ac:dyDescent="0.2">
      <c r="A4521" s="11">
        <v>990</v>
      </c>
      <c r="B4521" s="11" t="str">
        <f t="shared" si="82"/>
        <v>Charles G. Koch Charitable Foundation_National Alliance for Public Charter Schools201810000</v>
      </c>
      <c r="C4521" s="11" t="s">
        <v>19</v>
      </c>
      <c r="D4521" s="11" t="s">
        <v>4381</v>
      </c>
      <c r="E4521" s="11" t="s">
        <v>4381</v>
      </c>
      <c r="F4521" s="4">
        <v>10000</v>
      </c>
      <c r="G4521" s="11">
        <v>2018</v>
      </c>
      <c r="H4521" s="11" t="s">
        <v>21</v>
      </c>
      <c r="I4521" s="12"/>
      <c r="J4521">
        <v>221</v>
      </c>
      <c r="K4521" s="3" t="str">
        <f>IF(VLOOKUP(D4521,'Resources Final'!A:C,3,FALSE)=0,"",VLOOKUP(D4521,'Resources Final'!A:C,3,FALSE))</f>
        <v/>
      </c>
      <c r="L4521" s="3" t="str">
        <f>IF(VLOOKUP(D4521,'Resources Final'!A:D,4,FALSE)=0,"",VLOOKUP(D4521,'Resources Final'!A:D,4,FALSE))</f>
        <v/>
      </c>
      <c r="M4521" s="3" t="str">
        <f>IF(VLOOKUP(D4521,'Resources Final'!A:E,5,FALSE)=0,"",VLOOKUP(D4521,'Resources Final'!A:E,5,FALSE))</f>
        <v/>
      </c>
      <c r="N4521" s="7" t="str">
        <f>IF(VLOOKUP(D4521,'Resources Final'!A:F,6,FALSE)=0,"",VLOOKUP(D4521,'Resources Final'!A:F,6,FALSE))</f>
        <v>https://www.sourcewatch.org/index.php/National_Alliance_for_Public_Charter_Schools</v>
      </c>
      <c r="O4521" s="3" t="str">
        <f>IF(VLOOKUP(D4521,'Resources Final'!A:G,7,FALSE)=0,"",VLOOKUP(D4521,'Resources Final'!A:G,7,FALSE))</f>
        <v>Sourcewatch</v>
      </c>
    </row>
    <row r="4522" spans="1:15" x14ac:dyDescent="0.2">
      <c r="A4522" s="11">
        <v>990</v>
      </c>
      <c r="B4522" s="11" t="str">
        <f t="shared" si="82"/>
        <v>Charles G. Koch Charitable Foundation_Ott20183825</v>
      </c>
      <c r="C4522" s="11" t="s">
        <v>19</v>
      </c>
      <c r="D4522" s="11" t="s">
        <v>2759</v>
      </c>
      <c r="E4522" s="11" t="s">
        <v>2759</v>
      </c>
      <c r="F4522" s="4">
        <v>3825</v>
      </c>
      <c r="G4522" s="11">
        <v>2018</v>
      </c>
      <c r="H4522" s="11" t="s">
        <v>21</v>
      </c>
      <c r="I4522" s="12" t="s">
        <v>4162</v>
      </c>
      <c r="J4522">
        <v>222</v>
      </c>
      <c r="K4522" s="3" t="str">
        <f>IF(VLOOKUP(D4522,'Resources Final'!A:C,3,FALSE)=0,"",VLOOKUP(D4522,'Resources Final'!A:C,3,FALSE))</f>
        <v>Y</v>
      </c>
      <c r="L4522" s="3" t="str">
        <f>IF(VLOOKUP(D4522,'Resources Final'!A:D,4,FALSE)=0,"",VLOOKUP(D4522,'Resources Final'!A:D,4,FALSE))</f>
        <v/>
      </c>
      <c r="M4522" s="3" t="str">
        <f>IF(VLOOKUP(D4522,'Resources Final'!A:E,5,FALSE)=0,"",VLOOKUP(D4522,'Resources Final'!A:E,5,FALSE))</f>
        <v/>
      </c>
      <c r="N4522" s="7" t="str">
        <f>IF(VLOOKUP(D4522,'Resources Final'!A:F,6,FALSE)=0,"",VLOOKUP(D4522,'Resources Final'!A:F,6,FALSE))</f>
        <v/>
      </c>
      <c r="O4522" s="3" t="str">
        <f>IF(VLOOKUP(D4522,'Resources Final'!A:G,7,FALSE)=0,"",VLOOKUP(D4522,'Resources Final'!A:G,7,FALSE))</f>
        <v/>
      </c>
    </row>
    <row r="4523" spans="1:15" x14ac:dyDescent="0.2">
      <c r="A4523" s="11">
        <v>990</v>
      </c>
      <c r="B4523" s="11" t="str">
        <f t="shared" si="82"/>
        <v>Charles G. Koch Charitable Foundation_Susqehanna University201811700</v>
      </c>
      <c r="C4523" s="11" t="s">
        <v>19</v>
      </c>
      <c r="D4523" s="11" t="s">
        <v>4382</v>
      </c>
      <c r="E4523" s="11" t="s">
        <v>4382</v>
      </c>
      <c r="F4523" s="4">
        <v>11700</v>
      </c>
      <c r="G4523" s="11">
        <v>2018</v>
      </c>
      <c r="H4523" s="11" t="s">
        <v>21</v>
      </c>
      <c r="I4523" s="12"/>
      <c r="J4523">
        <v>223</v>
      </c>
      <c r="K4523" s="3" t="str">
        <f>IF(VLOOKUP(D4523,'Resources Final'!A:C,3,FALSE)=0,"",VLOOKUP(D4523,'Resources Final'!A:C,3,FALSE))</f>
        <v/>
      </c>
      <c r="L4523" s="3" t="str">
        <f>IF(VLOOKUP(D4523,'Resources Final'!A:D,4,FALSE)=0,"",VLOOKUP(D4523,'Resources Final'!A:D,4,FALSE))</f>
        <v>Y</v>
      </c>
      <c r="M4523" s="3" t="str">
        <f>IF(VLOOKUP(D4523,'Resources Final'!A:E,5,FALSE)=0,"",VLOOKUP(D4523,'Resources Final'!A:E,5,FALSE))</f>
        <v/>
      </c>
      <c r="N4523" s="7" t="str">
        <f>IF(VLOOKUP(D4523,'Resources Final'!A:F,6,FALSE)=0,"",VLOOKUP(D4523,'Resources Final'!A:F,6,FALSE))</f>
        <v/>
      </c>
      <c r="O4523" s="3" t="str">
        <f>IF(VLOOKUP(D4523,'Resources Final'!A:G,7,FALSE)=0,"",VLOOKUP(D4523,'Resources Final'!A:G,7,FALSE))</f>
        <v/>
      </c>
    </row>
    <row r="4524" spans="1:15" x14ac:dyDescent="0.2">
      <c r="A4524" s="11">
        <v>990</v>
      </c>
      <c r="B4524" s="11" t="str">
        <f t="shared" si="82"/>
        <v>Charles G. Koch Charitable Foundation_Scattergood20183825</v>
      </c>
      <c r="C4524" s="11" t="s">
        <v>19</v>
      </c>
      <c r="D4524" s="11" t="s">
        <v>4383</v>
      </c>
      <c r="E4524" s="11" t="s">
        <v>4383</v>
      </c>
      <c r="F4524" s="4">
        <v>3825</v>
      </c>
      <c r="G4524" s="11">
        <v>2018</v>
      </c>
      <c r="H4524" s="11" t="s">
        <v>21</v>
      </c>
      <c r="I4524" s="12" t="s">
        <v>4162</v>
      </c>
      <c r="J4524">
        <v>224</v>
      </c>
      <c r="K4524" s="3" t="str">
        <f>IF(VLOOKUP(D4524,'Resources Final'!A:C,3,FALSE)=0,"",VLOOKUP(D4524,'Resources Final'!A:C,3,FALSE))</f>
        <v>Y</v>
      </c>
      <c r="L4524" s="3" t="str">
        <f>IF(VLOOKUP(D4524,'Resources Final'!A:D,4,FALSE)=0,"",VLOOKUP(D4524,'Resources Final'!A:D,4,FALSE))</f>
        <v/>
      </c>
      <c r="M4524" s="3" t="str">
        <f>IF(VLOOKUP(D4524,'Resources Final'!A:E,5,FALSE)=0,"",VLOOKUP(D4524,'Resources Final'!A:E,5,FALSE))</f>
        <v/>
      </c>
      <c r="N4524" s="7" t="str">
        <f>IF(VLOOKUP(D4524,'Resources Final'!A:F,6,FALSE)=0,"",VLOOKUP(D4524,'Resources Final'!A:F,6,FALSE))</f>
        <v/>
      </c>
      <c r="O4524" s="3" t="str">
        <f>IF(VLOOKUP(D4524,'Resources Final'!A:G,7,FALSE)=0,"",VLOOKUP(D4524,'Resources Final'!A:G,7,FALSE))</f>
        <v/>
      </c>
    </row>
    <row r="4525" spans="1:15" x14ac:dyDescent="0.2">
      <c r="A4525" s="11">
        <v>990</v>
      </c>
      <c r="B4525" s="11" t="str">
        <f t="shared" si="82"/>
        <v>Charles G. Koch Charitable Foundation_Whitehead20183825</v>
      </c>
      <c r="C4525" s="11" t="s">
        <v>19</v>
      </c>
      <c r="D4525" s="11" t="s">
        <v>4384</v>
      </c>
      <c r="E4525" s="11" t="s">
        <v>4384</v>
      </c>
      <c r="F4525" s="4">
        <v>3825</v>
      </c>
      <c r="G4525" s="11">
        <v>2018</v>
      </c>
      <c r="H4525" s="11" t="s">
        <v>21</v>
      </c>
      <c r="I4525" s="12" t="s">
        <v>4162</v>
      </c>
      <c r="J4525">
        <v>225</v>
      </c>
      <c r="K4525" s="3" t="str">
        <f>IF(VLOOKUP(D4525,'Resources Final'!A:C,3,FALSE)=0,"",VLOOKUP(D4525,'Resources Final'!A:C,3,FALSE))</f>
        <v>Y</v>
      </c>
      <c r="L4525" s="3" t="str">
        <f>IF(VLOOKUP(D4525,'Resources Final'!A:D,4,FALSE)=0,"",VLOOKUP(D4525,'Resources Final'!A:D,4,FALSE))</f>
        <v/>
      </c>
      <c r="M4525" s="3" t="str">
        <f>IF(VLOOKUP(D4525,'Resources Final'!A:E,5,FALSE)=0,"",VLOOKUP(D4525,'Resources Final'!A:E,5,FALSE))</f>
        <v/>
      </c>
      <c r="N4525" s="7" t="str">
        <f>IF(VLOOKUP(D4525,'Resources Final'!A:F,6,FALSE)=0,"",VLOOKUP(D4525,'Resources Final'!A:F,6,FALSE))</f>
        <v/>
      </c>
      <c r="O4525" s="3" t="str">
        <f>IF(VLOOKUP(D4525,'Resources Final'!A:G,7,FALSE)=0,"",VLOOKUP(D4525,'Resources Final'!A:G,7,FALSE))</f>
        <v/>
      </c>
    </row>
    <row r="4526" spans="1:15" x14ac:dyDescent="0.2">
      <c r="A4526" s="11">
        <v>990</v>
      </c>
      <c r="B4526" s="11" t="str">
        <f t="shared" si="82"/>
        <v>Charles G. Koch Charitable Foundation_Salisbury University Foundation201810000</v>
      </c>
      <c r="C4526" s="11" t="s">
        <v>19</v>
      </c>
      <c r="D4526" s="11" t="s">
        <v>3210</v>
      </c>
      <c r="E4526" s="11" t="s">
        <v>3210</v>
      </c>
      <c r="F4526" s="4">
        <v>10000</v>
      </c>
      <c r="G4526" s="11">
        <v>2018</v>
      </c>
      <c r="H4526" s="11" t="s">
        <v>21</v>
      </c>
      <c r="I4526" s="12"/>
      <c r="J4526">
        <v>226</v>
      </c>
      <c r="K4526" s="3" t="str">
        <f>IF(VLOOKUP(D4526,'Resources Final'!A:C,3,FALSE)=0,"",VLOOKUP(D4526,'Resources Final'!A:C,3,FALSE))</f>
        <v/>
      </c>
      <c r="L4526" s="3" t="str">
        <f>IF(VLOOKUP(D4526,'Resources Final'!A:D,4,FALSE)=0,"",VLOOKUP(D4526,'Resources Final'!A:D,4,FALSE))</f>
        <v>Y</v>
      </c>
      <c r="M4526" s="3" t="str">
        <f>IF(VLOOKUP(D4526,'Resources Final'!A:E,5,FALSE)=0,"",VLOOKUP(D4526,'Resources Final'!A:E,5,FALSE))</f>
        <v/>
      </c>
      <c r="N4526" s="7" t="str">
        <f>IF(VLOOKUP(D4526,'Resources Final'!A:F,6,FALSE)=0,"",VLOOKUP(D4526,'Resources Final'!A:F,6,FALSE))</f>
        <v/>
      </c>
      <c r="O4526" s="3" t="str">
        <f>IF(VLOOKUP(D4526,'Resources Final'!A:G,7,FALSE)=0,"",VLOOKUP(D4526,'Resources Final'!A:G,7,FALSE))</f>
        <v/>
      </c>
    </row>
    <row r="4527" spans="1:15" x14ac:dyDescent="0.2">
      <c r="A4527" s="11">
        <v>990</v>
      </c>
      <c r="B4527" s="11" t="str">
        <f t="shared" si="82"/>
        <v>Charles G. Koch Charitable Foundation_McKinney201813689</v>
      </c>
      <c r="C4527" s="11" t="s">
        <v>19</v>
      </c>
      <c r="D4527" s="11" t="s">
        <v>4385</v>
      </c>
      <c r="E4527" s="11" t="s">
        <v>4385</v>
      </c>
      <c r="F4527" s="4">
        <v>13689</v>
      </c>
      <c r="G4527" s="11">
        <v>2018</v>
      </c>
      <c r="H4527" s="11" t="s">
        <v>21</v>
      </c>
      <c r="I4527" s="12" t="s">
        <v>4162</v>
      </c>
      <c r="J4527">
        <v>227</v>
      </c>
      <c r="K4527" s="3" t="str">
        <f>IF(VLOOKUP(D4527,'Resources Final'!A:C,3,FALSE)=0,"",VLOOKUP(D4527,'Resources Final'!A:C,3,FALSE))</f>
        <v>Y</v>
      </c>
      <c r="L4527" s="3" t="str">
        <f>IF(VLOOKUP(D4527,'Resources Final'!A:D,4,FALSE)=0,"",VLOOKUP(D4527,'Resources Final'!A:D,4,FALSE))</f>
        <v/>
      </c>
      <c r="M4527" s="3" t="str">
        <f>IF(VLOOKUP(D4527,'Resources Final'!A:E,5,FALSE)=0,"",VLOOKUP(D4527,'Resources Final'!A:E,5,FALSE))</f>
        <v/>
      </c>
      <c r="N4527" s="7" t="str">
        <f>IF(VLOOKUP(D4527,'Resources Final'!A:F,6,FALSE)=0,"",VLOOKUP(D4527,'Resources Final'!A:F,6,FALSE))</f>
        <v/>
      </c>
      <c r="O4527" s="3" t="str">
        <f>IF(VLOOKUP(D4527,'Resources Final'!A:G,7,FALSE)=0,"",VLOOKUP(D4527,'Resources Final'!A:G,7,FALSE))</f>
        <v/>
      </c>
    </row>
    <row r="4528" spans="1:15" x14ac:dyDescent="0.2">
      <c r="A4528" s="11">
        <v>990</v>
      </c>
      <c r="B4528" s="11" t="str">
        <f t="shared" si="82"/>
        <v>Charles G. Koch Charitable Foundation_Alford20183825</v>
      </c>
      <c r="C4528" s="11" t="s">
        <v>19</v>
      </c>
      <c r="D4528" s="11" t="s">
        <v>4386</v>
      </c>
      <c r="E4528" s="11" t="s">
        <v>4386</v>
      </c>
      <c r="F4528" s="4">
        <v>3825</v>
      </c>
      <c r="G4528" s="11">
        <v>2018</v>
      </c>
      <c r="H4528" s="11" t="s">
        <v>21</v>
      </c>
      <c r="I4528" s="12" t="s">
        <v>4162</v>
      </c>
      <c r="J4528">
        <v>228</v>
      </c>
      <c r="K4528" s="3" t="str">
        <f>IF(VLOOKUP(D4528,'Resources Final'!A:C,3,FALSE)=0,"",VLOOKUP(D4528,'Resources Final'!A:C,3,FALSE))</f>
        <v>Y</v>
      </c>
      <c r="L4528" s="3" t="str">
        <f>IF(VLOOKUP(D4528,'Resources Final'!A:D,4,FALSE)=0,"",VLOOKUP(D4528,'Resources Final'!A:D,4,FALSE))</f>
        <v/>
      </c>
      <c r="M4528" s="3" t="str">
        <f>IF(VLOOKUP(D4528,'Resources Final'!A:E,5,FALSE)=0,"",VLOOKUP(D4528,'Resources Final'!A:E,5,FALSE))</f>
        <v/>
      </c>
      <c r="N4528" s="7" t="str">
        <f>IF(VLOOKUP(D4528,'Resources Final'!A:F,6,FALSE)=0,"",VLOOKUP(D4528,'Resources Final'!A:F,6,FALSE))</f>
        <v/>
      </c>
      <c r="O4528" s="3" t="str">
        <f>IF(VLOOKUP(D4528,'Resources Final'!A:G,7,FALSE)=0,"",VLOOKUP(D4528,'Resources Final'!A:G,7,FALSE))</f>
        <v/>
      </c>
    </row>
    <row r="4529" spans="1:15" x14ac:dyDescent="0.2">
      <c r="A4529" s="11">
        <v>990</v>
      </c>
      <c r="B4529" s="11" t="str">
        <f t="shared" si="82"/>
        <v>Charles G. Koch Charitable Foundation_Bell20183150</v>
      </c>
      <c r="C4529" s="11" t="s">
        <v>19</v>
      </c>
      <c r="D4529" s="11" t="s">
        <v>4387</v>
      </c>
      <c r="E4529" s="11" t="s">
        <v>4387</v>
      </c>
      <c r="F4529" s="4">
        <v>3150</v>
      </c>
      <c r="G4529" s="11">
        <v>2018</v>
      </c>
      <c r="H4529" s="11" t="s">
        <v>21</v>
      </c>
      <c r="I4529" s="12" t="s">
        <v>4162</v>
      </c>
      <c r="J4529">
        <v>229</v>
      </c>
      <c r="K4529" s="3" t="str">
        <f>IF(VLOOKUP(D4529,'Resources Final'!A:C,3,FALSE)=0,"",VLOOKUP(D4529,'Resources Final'!A:C,3,FALSE))</f>
        <v>Y</v>
      </c>
      <c r="L4529" s="3" t="str">
        <f>IF(VLOOKUP(D4529,'Resources Final'!A:D,4,FALSE)=0,"",VLOOKUP(D4529,'Resources Final'!A:D,4,FALSE))</f>
        <v/>
      </c>
      <c r="M4529" s="3" t="str">
        <f>IF(VLOOKUP(D4529,'Resources Final'!A:E,5,FALSE)=0,"",VLOOKUP(D4529,'Resources Final'!A:E,5,FALSE))</f>
        <v/>
      </c>
      <c r="N4529" s="7" t="str">
        <f>IF(VLOOKUP(D4529,'Resources Final'!A:F,6,FALSE)=0,"",VLOOKUP(D4529,'Resources Final'!A:F,6,FALSE))</f>
        <v/>
      </c>
      <c r="O4529" s="3" t="str">
        <f>IF(VLOOKUP(D4529,'Resources Final'!A:G,7,FALSE)=0,"",VLOOKUP(D4529,'Resources Final'!A:G,7,FALSE))</f>
        <v/>
      </c>
    </row>
    <row r="4530" spans="1:15" x14ac:dyDescent="0.2">
      <c r="A4530" s="11">
        <v>990</v>
      </c>
      <c r="B4530" s="11" t="str">
        <f t="shared" si="82"/>
        <v>Charles G. Koch Charitable Foundation_Hanson201811813</v>
      </c>
      <c r="C4530" s="11" t="s">
        <v>19</v>
      </c>
      <c r="D4530" s="11" t="s">
        <v>4388</v>
      </c>
      <c r="E4530" s="11" t="s">
        <v>4388</v>
      </c>
      <c r="F4530" s="4">
        <v>11813</v>
      </c>
      <c r="G4530" s="11">
        <v>2018</v>
      </c>
      <c r="H4530" s="11" t="s">
        <v>21</v>
      </c>
      <c r="I4530" s="12" t="s">
        <v>4162</v>
      </c>
      <c r="J4530">
        <v>230</v>
      </c>
      <c r="K4530" s="3" t="str">
        <f>IF(VLOOKUP(D4530,'Resources Final'!A:C,3,FALSE)=0,"",VLOOKUP(D4530,'Resources Final'!A:C,3,FALSE))</f>
        <v>Y</v>
      </c>
      <c r="L4530" s="3" t="str">
        <f>IF(VLOOKUP(D4530,'Resources Final'!A:D,4,FALSE)=0,"",VLOOKUP(D4530,'Resources Final'!A:D,4,FALSE))</f>
        <v/>
      </c>
      <c r="M4530" s="3" t="str">
        <f>IF(VLOOKUP(D4530,'Resources Final'!A:E,5,FALSE)=0,"",VLOOKUP(D4530,'Resources Final'!A:E,5,FALSE))</f>
        <v/>
      </c>
      <c r="N4530" s="7" t="str">
        <f>IF(VLOOKUP(D4530,'Resources Final'!A:F,6,FALSE)=0,"",VLOOKUP(D4530,'Resources Final'!A:F,6,FALSE))</f>
        <v/>
      </c>
      <c r="O4530" s="3" t="str">
        <f>IF(VLOOKUP(D4530,'Resources Final'!A:G,7,FALSE)=0,"",VLOOKUP(D4530,'Resources Final'!A:G,7,FALSE))</f>
        <v/>
      </c>
    </row>
    <row r="4531" spans="1:15" x14ac:dyDescent="0.2">
      <c r="A4531" s="11">
        <v>990</v>
      </c>
      <c r="B4531" s="11" t="str">
        <f t="shared" si="82"/>
        <v>Charles G. Koch Charitable Foundation_Keimach20183825</v>
      </c>
      <c r="C4531" s="11" t="s">
        <v>19</v>
      </c>
      <c r="D4531" s="11" t="s">
        <v>4389</v>
      </c>
      <c r="E4531" s="11" t="s">
        <v>4389</v>
      </c>
      <c r="F4531" s="4">
        <v>3825</v>
      </c>
      <c r="G4531" s="11">
        <v>2018</v>
      </c>
      <c r="H4531" s="11" t="s">
        <v>21</v>
      </c>
      <c r="I4531" s="12" t="s">
        <v>4162</v>
      </c>
      <c r="J4531">
        <v>231</v>
      </c>
      <c r="K4531" s="3" t="str">
        <f>IF(VLOOKUP(D4531,'Resources Final'!A:C,3,FALSE)=0,"",VLOOKUP(D4531,'Resources Final'!A:C,3,FALSE))</f>
        <v>Y</v>
      </c>
      <c r="L4531" s="3" t="str">
        <f>IF(VLOOKUP(D4531,'Resources Final'!A:D,4,FALSE)=0,"",VLOOKUP(D4531,'Resources Final'!A:D,4,FALSE))</f>
        <v/>
      </c>
      <c r="M4531" s="3" t="str">
        <f>IF(VLOOKUP(D4531,'Resources Final'!A:E,5,FALSE)=0,"",VLOOKUP(D4531,'Resources Final'!A:E,5,FALSE))</f>
        <v/>
      </c>
      <c r="N4531" s="7" t="str">
        <f>IF(VLOOKUP(D4531,'Resources Final'!A:F,6,FALSE)=0,"",VLOOKUP(D4531,'Resources Final'!A:F,6,FALSE))</f>
        <v/>
      </c>
      <c r="O4531" s="3" t="str">
        <f>IF(VLOOKUP(D4531,'Resources Final'!A:G,7,FALSE)=0,"",VLOOKUP(D4531,'Resources Final'!A:G,7,FALSE))</f>
        <v/>
      </c>
    </row>
    <row r="4532" spans="1:15" x14ac:dyDescent="0.2">
      <c r="A4532" s="11">
        <v>990</v>
      </c>
      <c r="B4532" s="11" t="str">
        <f t="shared" si="82"/>
        <v>Charles G. Koch Charitable Foundation_Ramesh20183150</v>
      </c>
      <c r="C4532" s="11" t="s">
        <v>19</v>
      </c>
      <c r="D4532" s="11" t="s">
        <v>4390</v>
      </c>
      <c r="E4532" s="11" t="s">
        <v>4390</v>
      </c>
      <c r="F4532" s="4">
        <v>3150</v>
      </c>
      <c r="G4532" s="11">
        <v>2018</v>
      </c>
      <c r="H4532" s="11" t="s">
        <v>21</v>
      </c>
      <c r="I4532" s="12" t="s">
        <v>4162</v>
      </c>
      <c r="J4532">
        <v>232</v>
      </c>
      <c r="K4532" s="3" t="str">
        <f>IF(VLOOKUP(D4532,'Resources Final'!A:C,3,FALSE)=0,"",VLOOKUP(D4532,'Resources Final'!A:C,3,FALSE))</f>
        <v>Y</v>
      </c>
      <c r="L4532" s="3" t="str">
        <f>IF(VLOOKUP(D4532,'Resources Final'!A:D,4,FALSE)=0,"",VLOOKUP(D4532,'Resources Final'!A:D,4,FALSE))</f>
        <v/>
      </c>
      <c r="M4532" s="3" t="str">
        <f>IF(VLOOKUP(D4532,'Resources Final'!A:E,5,FALSE)=0,"",VLOOKUP(D4532,'Resources Final'!A:E,5,FALSE))</f>
        <v/>
      </c>
      <c r="N4532" s="7" t="str">
        <f>IF(VLOOKUP(D4532,'Resources Final'!A:F,6,FALSE)=0,"",VLOOKUP(D4532,'Resources Final'!A:F,6,FALSE))</f>
        <v/>
      </c>
      <c r="O4532" s="3" t="str">
        <f>IF(VLOOKUP(D4532,'Resources Final'!A:G,7,FALSE)=0,"",VLOOKUP(D4532,'Resources Final'!A:G,7,FALSE))</f>
        <v/>
      </c>
    </row>
    <row r="4533" spans="1:15" x14ac:dyDescent="0.2">
      <c r="A4533" s="11">
        <v>990</v>
      </c>
      <c r="B4533" s="11" t="str">
        <f t="shared" si="82"/>
        <v>Charles G. Koch Charitable Foundation_Kathawa20183825</v>
      </c>
      <c r="C4533" s="11" t="s">
        <v>19</v>
      </c>
      <c r="D4533" s="11" t="s">
        <v>4391</v>
      </c>
      <c r="E4533" s="11" t="s">
        <v>4391</v>
      </c>
      <c r="F4533" s="4">
        <v>3825</v>
      </c>
      <c r="G4533" s="11">
        <v>2018</v>
      </c>
      <c r="H4533" s="11" t="s">
        <v>21</v>
      </c>
      <c r="I4533" s="12" t="s">
        <v>4162</v>
      </c>
      <c r="J4533">
        <v>233</v>
      </c>
      <c r="K4533" s="3" t="str">
        <f>IF(VLOOKUP(D4533,'Resources Final'!A:C,3,FALSE)=0,"",VLOOKUP(D4533,'Resources Final'!A:C,3,FALSE))</f>
        <v>Y</v>
      </c>
      <c r="L4533" s="3" t="str">
        <f>IF(VLOOKUP(D4533,'Resources Final'!A:D,4,FALSE)=0,"",VLOOKUP(D4533,'Resources Final'!A:D,4,FALSE))</f>
        <v/>
      </c>
      <c r="M4533" s="3" t="str">
        <f>IF(VLOOKUP(D4533,'Resources Final'!A:E,5,FALSE)=0,"",VLOOKUP(D4533,'Resources Final'!A:E,5,FALSE))</f>
        <v/>
      </c>
      <c r="N4533" s="7" t="str">
        <f>IF(VLOOKUP(D4533,'Resources Final'!A:F,6,FALSE)=0,"",VLOOKUP(D4533,'Resources Final'!A:F,6,FALSE))</f>
        <v/>
      </c>
      <c r="O4533" s="3" t="str">
        <f>IF(VLOOKUP(D4533,'Resources Final'!A:G,7,FALSE)=0,"",VLOOKUP(D4533,'Resources Final'!A:G,7,FALSE))</f>
        <v/>
      </c>
    </row>
    <row r="4534" spans="1:15" x14ac:dyDescent="0.2">
      <c r="A4534" s="11">
        <v>990</v>
      </c>
      <c r="B4534" s="11" t="str">
        <f t="shared" si="82"/>
        <v>Charles G. Koch Charitable Foundation_Anderson University20188100</v>
      </c>
      <c r="C4534" s="11" t="s">
        <v>19</v>
      </c>
      <c r="D4534" s="11" t="s">
        <v>222</v>
      </c>
      <c r="E4534" s="11" t="s">
        <v>222</v>
      </c>
      <c r="F4534" s="4">
        <v>8100</v>
      </c>
      <c r="G4534" s="11">
        <v>2018</v>
      </c>
      <c r="H4534" s="11" t="s">
        <v>21</v>
      </c>
      <c r="I4534" s="12" t="s">
        <v>4162</v>
      </c>
      <c r="J4534">
        <v>234</v>
      </c>
      <c r="K4534" s="3" t="str">
        <f>IF(VLOOKUP(D4534,'Resources Final'!A:C,3,FALSE)=0,"",VLOOKUP(D4534,'Resources Final'!A:C,3,FALSE))</f>
        <v/>
      </c>
      <c r="L4534" s="3" t="str">
        <f>IF(VLOOKUP(D4534,'Resources Final'!A:D,4,FALSE)=0,"",VLOOKUP(D4534,'Resources Final'!A:D,4,FALSE))</f>
        <v>Y</v>
      </c>
      <c r="M4534" s="3" t="str">
        <f>IF(VLOOKUP(D4534,'Resources Final'!A:E,5,FALSE)=0,"",VLOOKUP(D4534,'Resources Final'!A:E,5,FALSE))</f>
        <v/>
      </c>
      <c r="N4534" s="7" t="str">
        <f>IF(VLOOKUP(D4534,'Resources Final'!A:F,6,FALSE)=0,"",VLOOKUP(D4534,'Resources Final'!A:F,6,FALSE))</f>
        <v/>
      </c>
      <c r="O4534" s="3" t="str">
        <f>IF(VLOOKUP(D4534,'Resources Final'!A:G,7,FALSE)=0,"",VLOOKUP(D4534,'Resources Final'!A:G,7,FALSE))</f>
        <v/>
      </c>
    </row>
    <row r="4535" spans="1:15" x14ac:dyDescent="0.2">
      <c r="A4535" s="11">
        <v>990</v>
      </c>
      <c r="B4535" s="11" t="str">
        <f t="shared" si="82"/>
        <v>Charles G. Koch Charitable Foundation_Herchenbach20182025</v>
      </c>
      <c r="C4535" s="11" t="s">
        <v>19</v>
      </c>
      <c r="D4535" s="11" t="s">
        <v>4392</v>
      </c>
      <c r="E4535" s="11" t="s">
        <v>4392</v>
      </c>
      <c r="F4535" s="4">
        <v>2025</v>
      </c>
      <c r="G4535" s="11">
        <v>2018</v>
      </c>
      <c r="H4535" s="11" t="s">
        <v>21</v>
      </c>
      <c r="I4535" s="12" t="s">
        <v>4162</v>
      </c>
      <c r="J4535">
        <v>235</v>
      </c>
      <c r="K4535" s="3" t="str">
        <f>IF(VLOOKUP(D4535,'Resources Final'!A:C,3,FALSE)=0,"",VLOOKUP(D4535,'Resources Final'!A:C,3,FALSE))</f>
        <v>Y</v>
      </c>
      <c r="L4535" s="3" t="str">
        <f>IF(VLOOKUP(D4535,'Resources Final'!A:D,4,FALSE)=0,"",VLOOKUP(D4535,'Resources Final'!A:D,4,FALSE))</f>
        <v/>
      </c>
      <c r="M4535" s="3" t="str">
        <f>IF(VLOOKUP(D4535,'Resources Final'!A:E,5,FALSE)=0,"",VLOOKUP(D4535,'Resources Final'!A:E,5,FALSE))</f>
        <v/>
      </c>
      <c r="N4535" s="7" t="str">
        <f>IF(VLOOKUP(D4535,'Resources Final'!A:F,6,FALSE)=0,"",VLOOKUP(D4535,'Resources Final'!A:F,6,FALSE))</f>
        <v/>
      </c>
      <c r="O4535" s="3" t="str">
        <f>IF(VLOOKUP(D4535,'Resources Final'!A:G,7,FALSE)=0,"",VLOOKUP(D4535,'Resources Final'!A:G,7,FALSE))</f>
        <v/>
      </c>
    </row>
    <row r="4536" spans="1:15" x14ac:dyDescent="0.2">
      <c r="A4536" s="11">
        <v>990</v>
      </c>
      <c r="B4536" s="11" t="str">
        <f t="shared" si="82"/>
        <v>Charles G. Koch Charitable Foundation_Wake Technical Community College20184900</v>
      </c>
      <c r="C4536" s="11" t="s">
        <v>19</v>
      </c>
      <c r="D4536" s="11" t="s">
        <v>3921</v>
      </c>
      <c r="E4536" s="11" t="s">
        <v>3921</v>
      </c>
      <c r="F4536" s="4">
        <v>4900</v>
      </c>
      <c r="G4536" s="11">
        <v>2018</v>
      </c>
      <c r="H4536" s="11" t="s">
        <v>21</v>
      </c>
      <c r="I4536" s="12"/>
      <c r="J4536">
        <v>236</v>
      </c>
      <c r="K4536" s="3" t="str">
        <f>IF(VLOOKUP(D4536,'Resources Final'!A:C,3,FALSE)=0,"",VLOOKUP(D4536,'Resources Final'!A:C,3,FALSE))</f>
        <v/>
      </c>
      <c r="L4536" s="3" t="str">
        <f>IF(VLOOKUP(D4536,'Resources Final'!A:D,4,FALSE)=0,"",VLOOKUP(D4536,'Resources Final'!A:D,4,FALSE))</f>
        <v>Y</v>
      </c>
      <c r="M4536" s="3" t="str">
        <f>IF(VLOOKUP(D4536,'Resources Final'!A:E,5,FALSE)=0,"",VLOOKUP(D4536,'Resources Final'!A:E,5,FALSE))</f>
        <v/>
      </c>
      <c r="N4536" s="7" t="str">
        <f>IF(VLOOKUP(D4536,'Resources Final'!A:F,6,FALSE)=0,"",VLOOKUP(D4536,'Resources Final'!A:F,6,FALSE))</f>
        <v/>
      </c>
      <c r="O4536" s="3" t="str">
        <f>IF(VLOOKUP(D4536,'Resources Final'!A:G,7,FALSE)=0,"",VLOOKUP(D4536,'Resources Final'!A:G,7,FALSE))</f>
        <v/>
      </c>
    </row>
    <row r="4537" spans="1:15" x14ac:dyDescent="0.2">
      <c r="A4537" s="11">
        <v>990</v>
      </c>
      <c r="B4537" s="11" t="str">
        <f t="shared" si="82"/>
        <v>Charles G. Koch Charitable Foundation_North Dakota State University2018562361</v>
      </c>
      <c r="C4537" s="11" t="s">
        <v>19</v>
      </c>
      <c r="D4537" s="11" t="s">
        <v>2635</v>
      </c>
      <c r="E4537" s="11" t="s">
        <v>2635</v>
      </c>
      <c r="F4537" s="4">
        <v>562361</v>
      </c>
      <c r="G4537" s="11">
        <v>2018</v>
      </c>
      <c r="H4537" s="11" t="s">
        <v>21</v>
      </c>
      <c r="I4537" s="12"/>
      <c r="J4537">
        <v>237</v>
      </c>
      <c r="K4537" s="3" t="str">
        <f>IF(VLOOKUP(D4537,'Resources Final'!A:C,3,FALSE)=0,"",VLOOKUP(D4537,'Resources Final'!A:C,3,FALSE))</f>
        <v/>
      </c>
      <c r="L4537" s="3" t="str">
        <f>IF(VLOOKUP(D4537,'Resources Final'!A:D,4,FALSE)=0,"",VLOOKUP(D4537,'Resources Final'!A:D,4,FALSE))</f>
        <v>Y</v>
      </c>
      <c r="M4537" s="3" t="str">
        <f>IF(VLOOKUP(D4537,'Resources Final'!A:E,5,FALSE)=0,"",VLOOKUP(D4537,'Resources Final'!A:E,5,FALSE))</f>
        <v/>
      </c>
      <c r="N4537" s="7" t="str">
        <f>IF(VLOOKUP(D4537,'Resources Final'!A:F,6,FALSE)=0,"",VLOOKUP(D4537,'Resources Final'!A:F,6,FALSE))</f>
        <v/>
      </c>
      <c r="O4537" s="3" t="str">
        <f>IF(VLOOKUP(D4537,'Resources Final'!A:G,7,FALSE)=0,"",VLOOKUP(D4537,'Resources Final'!A:G,7,FALSE))</f>
        <v/>
      </c>
    </row>
    <row r="4538" spans="1:15" x14ac:dyDescent="0.2">
      <c r="A4538" s="11">
        <v>990</v>
      </c>
      <c r="B4538" s="11" t="str">
        <f t="shared" si="82"/>
        <v>Charles G. Koch Charitable Foundation_Witherspoon Institute201816050</v>
      </c>
      <c r="C4538" s="11" t="s">
        <v>19</v>
      </c>
      <c r="D4538" s="11" t="s">
        <v>4070</v>
      </c>
      <c r="E4538" s="11" t="s">
        <v>4070</v>
      </c>
      <c r="F4538" s="4">
        <v>16050</v>
      </c>
      <c r="G4538" s="11">
        <v>2018</v>
      </c>
      <c r="H4538" s="11" t="s">
        <v>21</v>
      </c>
      <c r="I4538" s="12"/>
      <c r="J4538">
        <v>238</v>
      </c>
      <c r="K4538" s="3" t="str">
        <f>IF(VLOOKUP(D4538,'Resources Final'!A:C,3,FALSE)=0,"",VLOOKUP(D4538,'Resources Final'!A:C,3,FALSE))</f>
        <v/>
      </c>
      <c r="L4538" s="3" t="str">
        <f>IF(VLOOKUP(D4538,'Resources Final'!A:D,4,FALSE)=0,"",VLOOKUP(D4538,'Resources Final'!A:D,4,FALSE))</f>
        <v/>
      </c>
      <c r="M4538" s="3" t="str">
        <f>IF(VLOOKUP(D4538,'Resources Final'!A:E,5,FALSE)=0,"",VLOOKUP(D4538,'Resources Final'!A:E,5,FALSE))</f>
        <v/>
      </c>
      <c r="N4538" s="7" t="str">
        <f>IF(VLOOKUP(D4538,'Resources Final'!A:F,6,FALSE)=0,"",VLOOKUP(D4538,'Resources Final'!A:F,6,FALSE))</f>
        <v>https://en.wikipedia.org/wiki/Witherspoon_Institute</v>
      </c>
      <c r="O4538" s="3" t="str">
        <f>IF(VLOOKUP(D4538,'Resources Final'!A:G,7,FALSE)=0,"",VLOOKUP(D4538,'Resources Final'!A:G,7,FALSE))</f>
        <v>Wikipedia</v>
      </c>
    </row>
    <row r="4539" spans="1:15" x14ac:dyDescent="0.2">
      <c r="A4539" s="11">
        <v>990</v>
      </c>
      <c r="B4539" s="11" t="str">
        <f t="shared" si="82"/>
        <v>Charles G. Koch Charitable Foundation_Intercollegiate Studies Institute201895000</v>
      </c>
      <c r="C4539" s="11" t="s">
        <v>19</v>
      </c>
      <c r="D4539" s="11" t="s">
        <v>1701</v>
      </c>
      <c r="E4539" s="11" t="s">
        <v>1701</v>
      </c>
      <c r="F4539" s="4">
        <v>95000</v>
      </c>
      <c r="G4539" s="11">
        <v>2018</v>
      </c>
      <c r="H4539" s="11" t="s">
        <v>21</v>
      </c>
      <c r="I4539" s="12"/>
      <c r="J4539">
        <v>239</v>
      </c>
      <c r="K4539" s="3" t="str">
        <f>IF(VLOOKUP(D4539,'Resources Final'!A:C,3,FALSE)=0,"",VLOOKUP(D4539,'Resources Final'!A:C,3,FALSE))</f>
        <v/>
      </c>
      <c r="L4539" s="3" t="str">
        <f>IF(VLOOKUP(D4539,'Resources Final'!A:D,4,FALSE)=0,"",VLOOKUP(D4539,'Resources Final'!A:D,4,FALSE))</f>
        <v/>
      </c>
      <c r="M4539" s="3" t="str">
        <f>IF(VLOOKUP(D4539,'Resources Final'!A:E,5,FALSE)=0,"",VLOOKUP(D4539,'Resources Final'!A:E,5,FALSE))</f>
        <v/>
      </c>
      <c r="N4539" s="7" t="str">
        <f>IF(VLOOKUP(D4539,'Resources Final'!A:F,6,FALSE)=0,"",VLOOKUP(D4539,'Resources Final'!A:F,6,FALSE))</f>
        <v>https://www.sourcewatch.org/index.php/Intercollegiate_Studies_Institute</v>
      </c>
      <c r="O4539" s="3" t="str">
        <f>IF(VLOOKUP(D4539,'Resources Final'!A:G,7,FALSE)=0,"",VLOOKUP(D4539,'Resources Final'!A:G,7,FALSE))</f>
        <v>Sourcewatch</v>
      </c>
    </row>
    <row r="4540" spans="1:15" x14ac:dyDescent="0.2">
      <c r="A4540" s="11">
        <v>990</v>
      </c>
      <c r="B4540" s="11" t="str">
        <f t="shared" si="82"/>
        <v>Charles G. Koch Charitable Foundation_North Park University201845000</v>
      </c>
      <c r="C4540" s="11" t="s">
        <v>19</v>
      </c>
      <c r="D4540" s="11" t="s">
        <v>2693</v>
      </c>
      <c r="E4540" s="11" t="s">
        <v>2693</v>
      </c>
      <c r="F4540" s="4">
        <v>45000</v>
      </c>
      <c r="G4540" s="11">
        <v>2018</v>
      </c>
      <c r="H4540" s="11" t="s">
        <v>21</v>
      </c>
      <c r="I4540" s="12"/>
      <c r="J4540">
        <v>240</v>
      </c>
      <c r="K4540" s="3" t="str">
        <f>IF(VLOOKUP(D4540,'Resources Final'!A:C,3,FALSE)=0,"",VLOOKUP(D4540,'Resources Final'!A:C,3,FALSE))</f>
        <v/>
      </c>
      <c r="L4540" s="3" t="str">
        <f>IF(VLOOKUP(D4540,'Resources Final'!A:D,4,FALSE)=0,"",VLOOKUP(D4540,'Resources Final'!A:D,4,FALSE))</f>
        <v>Y</v>
      </c>
      <c r="M4540" s="3" t="str">
        <f>IF(VLOOKUP(D4540,'Resources Final'!A:E,5,FALSE)=0,"",VLOOKUP(D4540,'Resources Final'!A:E,5,FALSE))</f>
        <v/>
      </c>
      <c r="N4540" s="7" t="str">
        <f>IF(VLOOKUP(D4540,'Resources Final'!A:F,6,FALSE)=0,"",VLOOKUP(D4540,'Resources Final'!A:F,6,FALSE))</f>
        <v/>
      </c>
      <c r="O4540" s="3" t="str">
        <f>IF(VLOOKUP(D4540,'Resources Final'!A:G,7,FALSE)=0,"",VLOOKUP(D4540,'Resources Final'!A:G,7,FALSE))</f>
        <v/>
      </c>
    </row>
    <row r="4541" spans="1:15" x14ac:dyDescent="0.2">
      <c r="A4541" s="11">
        <v>990</v>
      </c>
      <c r="B4541" s="11" t="str">
        <f t="shared" si="82"/>
        <v>Charles G. Koch Charitable Foundation_Biola University201842824</v>
      </c>
      <c r="C4541" s="11" t="s">
        <v>19</v>
      </c>
      <c r="D4541" s="11" t="s">
        <v>431</v>
      </c>
      <c r="E4541" s="11" t="s">
        <v>431</v>
      </c>
      <c r="F4541" s="4">
        <v>42824</v>
      </c>
      <c r="G4541" s="11">
        <v>2018</v>
      </c>
      <c r="H4541" s="11" t="s">
        <v>21</v>
      </c>
      <c r="I4541" s="12"/>
      <c r="J4541">
        <v>241</v>
      </c>
      <c r="K4541" s="3" t="str">
        <f>IF(VLOOKUP(D4541,'Resources Final'!A:C,3,FALSE)=0,"",VLOOKUP(D4541,'Resources Final'!A:C,3,FALSE))</f>
        <v/>
      </c>
      <c r="L4541" s="3" t="str">
        <f>IF(VLOOKUP(D4541,'Resources Final'!A:D,4,FALSE)=0,"",VLOOKUP(D4541,'Resources Final'!A:D,4,FALSE))</f>
        <v>Y</v>
      </c>
      <c r="M4541" s="3" t="str">
        <f>IF(VLOOKUP(D4541,'Resources Final'!A:E,5,FALSE)=0,"",VLOOKUP(D4541,'Resources Final'!A:E,5,FALSE))</f>
        <v/>
      </c>
      <c r="N4541" s="7" t="str">
        <f>IF(VLOOKUP(D4541,'Resources Final'!A:F,6,FALSE)=0,"",VLOOKUP(D4541,'Resources Final'!A:F,6,FALSE))</f>
        <v/>
      </c>
      <c r="O4541" s="3" t="str">
        <f>IF(VLOOKUP(D4541,'Resources Final'!A:G,7,FALSE)=0,"",VLOOKUP(D4541,'Resources Final'!A:G,7,FALSE))</f>
        <v/>
      </c>
    </row>
    <row r="4542" spans="1:15" x14ac:dyDescent="0.2">
      <c r="A4542" s="11">
        <v>990</v>
      </c>
      <c r="B4542" s="11" t="str">
        <f t="shared" si="82"/>
        <v>Charles G. Koch Charitable Foundation_Research Foundation for the State University of New York2018111000</v>
      </c>
      <c r="C4542" s="11" t="s">
        <v>19</v>
      </c>
      <c r="D4542" s="11" t="s">
        <v>3035</v>
      </c>
      <c r="E4542" s="11" t="s">
        <v>3036</v>
      </c>
      <c r="F4542" s="4">
        <v>111000</v>
      </c>
      <c r="G4542" s="11">
        <v>2018</v>
      </c>
      <c r="H4542" s="11" t="s">
        <v>21</v>
      </c>
      <c r="I4542" s="12"/>
      <c r="J4542">
        <v>242</v>
      </c>
      <c r="K4542" s="3" t="str">
        <f>IF(VLOOKUP(D4542,'Resources Final'!A:C,3,FALSE)=0,"",VLOOKUP(D4542,'Resources Final'!A:C,3,FALSE))</f>
        <v/>
      </c>
      <c r="L4542" s="3" t="str">
        <f>IF(VLOOKUP(D4542,'Resources Final'!A:D,4,FALSE)=0,"",VLOOKUP(D4542,'Resources Final'!A:D,4,FALSE))</f>
        <v>Y</v>
      </c>
      <c r="M4542" s="3" t="str">
        <f>IF(VLOOKUP(D4542,'Resources Final'!A:E,5,FALSE)=0,"",VLOOKUP(D4542,'Resources Final'!A:E,5,FALSE))</f>
        <v/>
      </c>
      <c r="N4542" s="7" t="str">
        <f>IF(VLOOKUP(D4542,'Resources Final'!A:F,6,FALSE)=0,"",VLOOKUP(D4542,'Resources Final'!A:F,6,FALSE))</f>
        <v/>
      </c>
      <c r="O4542" s="3" t="str">
        <f>IF(VLOOKUP(D4542,'Resources Final'!A:G,7,FALSE)=0,"",VLOOKUP(D4542,'Resources Final'!A:G,7,FALSE))</f>
        <v/>
      </c>
    </row>
    <row r="4543" spans="1:15" x14ac:dyDescent="0.2">
      <c r="A4543" s="11">
        <v>990</v>
      </c>
      <c r="B4543" s="11" t="str">
        <f t="shared" si="82"/>
        <v>Charles G. Koch Charitable Foundation_Pybas2018500</v>
      </c>
      <c r="C4543" s="11" t="s">
        <v>19</v>
      </c>
      <c r="D4543" s="11" t="s">
        <v>4393</v>
      </c>
      <c r="E4543" s="11" t="s">
        <v>4393</v>
      </c>
      <c r="F4543" s="4">
        <v>500</v>
      </c>
      <c r="G4543" s="11">
        <v>2018</v>
      </c>
      <c r="H4543" s="11" t="s">
        <v>21</v>
      </c>
      <c r="I4543" s="12" t="s">
        <v>4162</v>
      </c>
      <c r="J4543">
        <v>243</v>
      </c>
      <c r="K4543" s="3" t="str">
        <f>IF(VLOOKUP(D4543,'Resources Final'!A:C,3,FALSE)=0,"",VLOOKUP(D4543,'Resources Final'!A:C,3,FALSE))</f>
        <v>Y</v>
      </c>
      <c r="L4543" s="3" t="str">
        <f>IF(VLOOKUP(D4543,'Resources Final'!A:D,4,FALSE)=0,"",VLOOKUP(D4543,'Resources Final'!A:D,4,FALSE))</f>
        <v/>
      </c>
      <c r="M4543" s="3" t="str">
        <f>IF(VLOOKUP(D4543,'Resources Final'!A:E,5,FALSE)=0,"",VLOOKUP(D4543,'Resources Final'!A:E,5,FALSE))</f>
        <v/>
      </c>
      <c r="N4543" s="7" t="str">
        <f>IF(VLOOKUP(D4543,'Resources Final'!A:F,6,FALSE)=0,"",VLOOKUP(D4543,'Resources Final'!A:F,6,FALSE))</f>
        <v/>
      </c>
      <c r="O4543" s="3" t="str">
        <f>IF(VLOOKUP(D4543,'Resources Final'!A:G,7,FALSE)=0,"",VLOOKUP(D4543,'Resources Final'!A:G,7,FALSE))</f>
        <v/>
      </c>
    </row>
    <row r="4544" spans="1:15" x14ac:dyDescent="0.2">
      <c r="A4544" s="11">
        <v>990</v>
      </c>
      <c r="B4544" s="11" t="str">
        <f t="shared" si="82"/>
        <v>Charles G. Koch Charitable Foundation_Wheaton College201814500</v>
      </c>
      <c r="C4544" s="11" t="s">
        <v>19</v>
      </c>
      <c r="D4544" s="11" t="s">
        <v>3994</v>
      </c>
      <c r="E4544" s="11" t="s">
        <v>3994</v>
      </c>
      <c r="F4544" s="4">
        <v>14500</v>
      </c>
      <c r="G4544" s="11">
        <v>2018</v>
      </c>
      <c r="H4544" s="11" t="s">
        <v>21</v>
      </c>
      <c r="I4544" s="12"/>
      <c r="J4544">
        <v>244</v>
      </c>
      <c r="K4544" s="3" t="str">
        <f>IF(VLOOKUP(D4544,'Resources Final'!A:C,3,FALSE)=0,"",VLOOKUP(D4544,'Resources Final'!A:C,3,FALSE))</f>
        <v/>
      </c>
      <c r="L4544" s="3" t="str">
        <f>IF(VLOOKUP(D4544,'Resources Final'!A:D,4,FALSE)=0,"",VLOOKUP(D4544,'Resources Final'!A:D,4,FALSE))</f>
        <v>Y</v>
      </c>
      <c r="M4544" s="3" t="str">
        <f>IF(VLOOKUP(D4544,'Resources Final'!A:E,5,FALSE)=0,"",VLOOKUP(D4544,'Resources Final'!A:E,5,FALSE))</f>
        <v/>
      </c>
      <c r="N4544" s="7" t="str">
        <f>IF(VLOOKUP(D4544,'Resources Final'!A:F,6,FALSE)=0,"",VLOOKUP(D4544,'Resources Final'!A:F,6,FALSE))</f>
        <v/>
      </c>
      <c r="O4544" s="3" t="str">
        <f>IF(VLOOKUP(D4544,'Resources Final'!A:G,7,FALSE)=0,"",VLOOKUP(D4544,'Resources Final'!A:G,7,FALSE))</f>
        <v/>
      </c>
    </row>
    <row r="4545" spans="1:15" x14ac:dyDescent="0.2">
      <c r="A4545" s="11">
        <v>990</v>
      </c>
      <c r="B4545" s="11" t="str">
        <f t="shared" si="82"/>
        <v>Charles G. Koch Charitable Foundation_Boyer20184875</v>
      </c>
      <c r="C4545" s="11" t="s">
        <v>19</v>
      </c>
      <c r="D4545" s="11" t="s">
        <v>4394</v>
      </c>
      <c r="E4545" s="11" t="s">
        <v>4394</v>
      </c>
      <c r="F4545" s="4">
        <v>4875</v>
      </c>
      <c r="G4545" s="11">
        <v>2018</v>
      </c>
      <c r="H4545" s="11" t="s">
        <v>21</v>
      </c>
      <c r="I4545" s="12" t="s">
        <v>4162</v>
      </c>
      <c r="J4545">
        <v>245</v>
      </c>
      <c r="K4545" s="3" t="str">
        <f>IF(VLOOKUP(D4545,'Resources Final'!A:C,3,FALSE)=0,"",VLOOKUP(D4545,'Resources Final'!A:C,3,FALSE))</f>
        <v>Y</v>
      </c>
      <c r="L4545" s="3" t="str">
        <f>IF(VLOOKUP(D4545,'Resources Final'!A:D,4,FALSE)=0,"",VLOOKUP(D4545,'Resources Final'!A:D,4,FALSE))</f>
        <v/>
      </c>
      <c r="M4545" s="3" t="str">
        <f>IF(VLOOKUP(D4545,'Resources Final'!A:E,5,FALSE)=0,"",VLOOKUP(D4545,'Resources Final'!A:E,5,FALSE))</f>
        <v/>
      </c>
      <c r="N4545" s="7" t="str">
        <f>IF(VLOOKUP(D4545,'Resources Final'!A:F,6,FALSE)=0,"",VLOOKUP(D4545,'Resources Final'!A:F,6,FALSE))</f>
        <v/>
      </c>
      <c r="O4545" s="3" t="str">
        <f>IF(VLOOKUP(D4545,'Resources Final'!A:G,7,FALSE)=0,"",VLOOKUP(D4545,'Resources Final'!A:G,7,FALSE))</f>
        <v/>
      </c>
    </row>
    <row r="4546" spans="1:15" x14ac:dyDescent="0.2">
      <c r="A4546" s="11">
        <v>990</v>
      </c>
      <c r="B4546" s="11" t="str">
        <f t="shared" si="82"/>
        <v>Charles G. Koch Charitable Foundation_Hillsdale College201889660</v>
      </c>
      <c r="C4546" s="11" t="s">
        <v>19</v>
      </c>
      <c r="D4546" s="11" t="s">
        <v>1590</v>
      </c>
      <c r="E4546" s="11" t="s">
        <v>1590</v>
      </c>
      <c r="F4546" s="4">
        <v>89660</v>
      </c>
      <c r="G4546" s="11">
        <v>2018</v>
      </c>
      <c r="H4546" s="11" t="s">
        <v>21</v>
      </c>
      <c r="I4546" s="12"/>
      <c r="J4546">
        <v>246</v>
      </c>
      <c r="K4546" s="3" t="str">
        <f>IF(VLOOKUP(D4546,'Resources Final'!A:C,3,FALSE)=0,"",VLOOKUP(D4546,'Resources Final'!A:C,3,FALSE))</f>
        <v/>
      </c>
      <c r="L4546" s="3" t="str">
        <f>IF(VLOOKUP(D4546,'Resources Final'!A:D,4,FALSE)=0,"",VLOOKUP(D4546,'Resources Final'!A:D,4,FALSE))</f>
        <v>Y</v>
      </c>
      <c r="M4546" s="3" t="str">
        <f>IF(VLOOKUP(D4546,'Resources Final'!A:E,5,FALSE)=0,"",VLOOKUP(D4546,'Resources Final'!A:E,5,FALSE))</f>
        <v/>
      </c>
      <c r="N4546" s="7" t="str">
        <f>IF(VLOOKUP(D4546,'Resources Final'!A:F,6,FALSE)=0,"",VLOOKUP(D4546,'Resources Final'!A:F,6,FALSE))</f>
        <v/>
      </c>
      <c r="O4546" s="3" t="str">
        <f>IF(VLOOKUP(D4546,'Resources Final'!A:G,7,FALSE)=0,"",VLOOKUP(D4546,'Resources Final'!A:G,7,FALSE))</f>
        <v/>
      </c>
    </row>
    <row r="4547" spans="1:15" x14ac:dyDescent="0.2">
      <c r="A4547" s="11">
        <v>990</v>
      </c>
      <c r="B4547" s="11" t="str">
        <f t="shared" si="82"/>
        <v>Charles G. Koch Charitable Foundation_Wren20184250</v>
      </c>
      <c r="C4547" s="11" t="s">
        <v>19</v>
      </c>
      <c r="D4547" s="11" t="s">
        <v>4395</v>
      </c>
      <c r="E4547" s="11" t="s">
        <v>4395</v>
      </c>
      <c r="F4547" s="4">
        <v>4250</v>
      </c>
      <c r="G4547" s="11">
        <v>2018</v>
      </c>
      <c r="H4547" s="11" t="s">
        <v>21</v>
      </c>
      <c r="I4547" s="12" t="s">
        <v>4162</v>
      </c>
      <c r="J4547">
        <v>247</v>
      </c>
      <c r="K4547" s="3" t="str">
        <f>IF(VLOOKUP(D4547,'Resources Final'!A:C,3,FALSE)=0,"",VLOOKUP(D4547,'Resources Final'!A:C,3,FALSE))</f>
        <v>Y</v>
      </c>
      <c r="L4547" s="3" t="str">
        <f>IF(VLOOKUP(D4547,'Resources Final'!A:D,4,FALSE)=0,"",VLOOKUP(D4547,'Resources Final'!A:D,4,FALSE))</f>
        <v/>
      </c>
      <c r="M4547" s="3" t="str">
        <f>IF(VLOOKUP(D4547,'Resources Final'!A:E,5,FALSE)=0,"",VLOOKUP(D4547,'Resources Final'!A:E,5,FALSE))</f>
        <v/>
      </c>
      <c r="N4547" s="7" t="str">
        <f>IF(VLOOKUP(D4547,'Resources Final'!A:F,6,FALSE)=0,"",VLOOKUP(D4547,'Resources Final'!A:F,6,FALSE))</f>
        <v/>
      </c>
      <c r="O4547" s="3" t="str">
        <f>IF(VLOOKUP(D4547,'Resources Final'!A:G,7,FALSE)=0,"",VLOOKUP(D4547,'Resources Final'!A:G,7,FALSE))</f>
        <v/>
      </c>
    </row>
    <row r="4548" spans="1:15" x14ac:dyDescent="0.2">
      <c r="A4548" s="11">
        <v>990</v>
      </c>
      <c r="B4548" s="11" t="str">
        <f t="shared" si="82"/>
        <v>Charles G. Koch Charitable Foundation_Permann20183150</v>
      </c>
      <c r="C4548" s="11" t="s">
        <v>19</v>
      </c>
      <c r="D4548" s="11" t="s">
        <v>4396</v>
      </c>
      <c r="E4548" s="11" t="s">
        <v>4396</v>
      </c>
      <c r="F4548" s="4">
        <v>3150</v>
      </c>
      <c r="G4548" s="11">
        <v>2018</v>
      </c>
      <c r="H4548" s="11" t="s">
        <v>21</v>
      </c>
      <c r="I4548" s="12" t="s">
        <v>4162</v>
      </c>
      <c r="J4548">
        <v>248</v>
      </c>
      <c r="K4548" s="3" t="str">
        <f>IF(VLOOKUP(D4548,'Resources Final'!A:C,3,FALSE)=0,"",VLOOKUP(D4548,'Resources Final'!A:C,3,FALSE))</f>
        <v>Y</v>
      </c>
      <c r="L4548" s="3" t="str">
        <f>IF(VLOOKUP(D4548,'Resources Final'!A:D,4,FALSE)=0,"",VLOOKUP(D4548,'Resources Final'!A:D,4,FALSE))</f>
        <v/>
      </c>
      <c r="M4548" s="3" t="str">
        <f>IF(VLOOKUP(D4548,'Resources Final'!A:E,5,FALSE)=0,"",VLOOKUP(D4548,'Resources Final'!A:E,5,FALSE))</f>
        <v/>
      </c>
      <c r="N4548" s="7" t="str">
        <f>IF(VLOOKUP(D4548,'Resources Final'!A:F,6,FALSE)=0,"",VLOOKUP(D4548,'Resources Final'!A:F,6,FALSE))</f>
        <v/>
      </c>
      <c r="O4548" s="3" t="str">
        <f>IF(VLOOKUP(D4548,'Resources Final'!A:G,7,FALSE)=0,"",VLOOKUP(D4548,'Resources Final'!A:G,7,FALSE))</f>
        <v/>
      </c>
    </row>
    <row r="4549" spans="1:15" x14ac:dyDescent="0.2">
      <c r="A4549" s="11">
        <v>990</v>
      </c>
      <c r="B4549" s="11" t="str">
        <f t="shared" si="82"/>
        <v>Charles G. Koch Charitable Foundation_Vera Institute of Justice2018100000</v>
      </c>
      <c r="C4549" s="11" t="s">
        <v>19</v>
      </c>
      <c r="D4549" s="11" t="s">
        <v>3886</v>
      </c>
      <c r="E4549" s="11" t="s">
        <v>3886</v>
      </c>
      <c r="F4549" s="4">
        <v>100000</v>
      </c>
      <c r="G4549" s="11">
        <v>2018</v>
      </c>
      <c r="H4549" s="11" t="s">
        <v>21</v>
      </c>
      <c r="I4549" s="12"/>
      <c r="J4549">
        <v>249</v>
      </c>
      <c r="K4549" s="3" t="str">
        <f>IF(VLOOKUP(D4549,'Resources Final'!A:C,3,FALSE)=0,"",VLOOKUP(D4549,'Resources Final'!A:C,3,FALSE))</f>
        <v/>
      </c>
      <c r="L4549" s="3" t="str">
        <f>IF(VLOOKUP(D4549,'Resources Final'!A:D,4,FALSE)=0,"",VLOOKUP(D4549,'Resources Final'!A:D,4,FALSE))</f>
        <v/>
      </c>
      <c r="M4549" s="3" t="str">
        <f>IF(VLOOKUP(D4549,'Resources Final'!A:E,5,FALSE)=0,"",VLOOKUP(D4549,'Resources Final'!A:E,5,FALSE))</f>
        <v/>
      </c>
      <c r="N4549" s="7" t="str">
        <f>IF(VLOOKUP(D4549,'Resources Final'!A:F,6,FALSE)=0,"",VLOOKUP(D4549,'Resources Final'!A:F,6,FALSE))</f>
        <v/>
      </c>
      <c r="O4549" s="3" t="str">
        <f>IF(VLOOKUP(D4549,'Resources Final'!A:G,7,FALSE)=0,"",VLOOKUP(D4549,'Resources Final'!A:G,7,FALSE))</f>
        <v/>
      </c>
    </row>
    <row r="4550" spans="1:15" x14ac:dyDescent="0.2">
      <c r="A4550" s="11">
        <v>990</v>
      </c>
      <c r="B4550" s="11" t="str">
        <f t="shared" si="82"/>
        <v>Charles G. Koch Charitable Foundation_Peak20187250</v>
      </c>
      <c r="C4550" s="11" t="s">
        <v>19</v>
      </c>
      <c r="D4550" s="11" t="s">
        <v>2821</v>
      </c>
      <c r="E4550" s="11" t="s">
        <v>2821</v>
      </c>
      <c r="F4550" s="4">
        <v>7250</v>
      </c>
      <c r="G4550" s="11">
        <v>2018</v>
      </c>
      <c r="H4550" s="11" t="s">
        <v>21</v>
      </c>
      <c r="I4550" s="12" t="s">
        <v>4162</v>
      </c>
      <c r="J4550">
        <v>250</v>
      </c>
      <c r="K4550" s="3" t="str">
        <f>IF(VLOOKUP(D4550,'Resources Final'!A:C,3,FALSE)=0,"",VLOOKUP(D4550,'Resources Final'!A:C,3,FALSE))</f>
        <v>Y</v>
      </c>
      <c r="L4550" s="3" t="str">
        <f>IF(VLOOKUP(D4550,'Resources Final'!A:D,4,FALSE)=0,"",VLOOKUP(D4550,'Resources Final'!A:D,4,FALSE))</f>
        <v/>
      </c>
      <c r="M4550" s="3" t="str">
        <f>IF(VLOOKUP(D4550,'Resources Final'!A:E,5,FALSE)=0,"",VLOOKUP(D4550,'Resources Final'!A:E,5,FALSE))</f>
        <v/>
      </c>
      <c r="N4550" s="7" t="str">
        <f>IF(VLOOKUP(D4550,'Resources Final'!A:F,6,FALSE)=0,"",VLOOKUP(D4550,'Resources Final'!A:F,6,FALSE))</f>
        <v/>
      </c>
      <c r="O4550" s="3" t="str">
        <f>IF(VLOOKUP(D4550,'Resources Final'!A:G,7,FALSE)=0,"",VLOOKUP(D4550,'Resources Final'!A:G,7,FALSE))</f>
        <v/>
      </c>
    </row>
    <row r="4551" spans="1:15" x14ac:dyDescent="0.2">
      <c r="A4551" s="11">
        <v>990</v>
      </c>
      <c r="B4551" s="11" t="str">
        <f t="shared" si="82"/>
        <v>Charles G. Koch Charitable Foundation_Massucci20182025</v>
      </c>
      <c r="C4551" s="11" t="s">
        <v>19</v>
      </c>
      <c r="D4551" s="11" t="s">
        <v>4397</v>
      </c>
      <c r="E4551" s="11" t="s">
        <v>4397</v>
      </c>
      <c r="F4551" s="4">
        <v>2025</v>
      </c>
      <c r="G4551" s="11">
        <v>2018</v>
      </c>
      <c r="H4551" s="11" t="s">
        <v>21</v>
      </c>
      <c r="I4551" s="12" t="s">
        <v>4162</v>
      </c>
      <c r="J4551">
        <v>251</v>
      </c>
      <c r="K4551" s="3" t="str">
        <f>IF(VLOOKUP(D4551,'Resources Final'!A:C,3,FALSE)=0,"",VLOOKUP(D4551,'Resources Final'!A:C,3,FALSE))</f>
        <v>Y</v>
      </c>
      <c r="L4551" s="3" t="str">
        <f>IF(VLOOKUP(D4551,'Resources Final'!A:D,4,FALSE)=0,"",VLOOKUP(D4551,'Resources Final'!A:D,4,FALSE))</f>
        <v/>
      </c>
      <c r="M4551" s="3" t="str">
        <f>IF(VLOOKUP(D4551,'Resources Final'!A:E,5,FALSE)=0,"",VLOOKUP(D4551,'Resources Final'!A:E,5,FALSE))</f>
        <v/>
      </c>
      <c r="N4551" s="7" t="str">
        <f>IF(VLOOKUP(D4551,'Resources Final'!A:F,6,FALSE)=0,"",VLOOKUP(D4551,'Resources Final'!A:F,6,FALSE))</f>
        <v/>
      </c>
      <c r="O4551" s="3" t="str">
        <f>IF(VLOOKUP(D4551,'Resources Final'!A:G,7,FALSE)=0,"",VLOOKUP(D4551,'Resources Final'!A:G,7,FALSE))</f>
        <v/>
      </c>
    </row>
    <row r="4552" spans="1:15" x14ac:dyDescent="0.2">
      <c r="A4552" s="11">
        <v>990</v>
      </c>
      <c r="B4552" s="11" t="str">
        <f t="shared" si="82"/>
        <v>Charles G. Koch Charitable Foundation_Deprisco201813688</v>
      </c>
      <c r="C4552" s="11" t="s">
        <v>19</v>
      </c>
      <c r="D4552" s="11" t="s">
        <v>4398</v>
      </c>
      <c r="E4552" s="11" t="s">
        <v>4398</v>
      </c>
      <c r="F4552" s="4">
        <v>13688</v>
      </c>
      <c r="G4552" s="11">
        <v>2018</v>
      </c>
      <c r="H4552" s="11" t="s">
        <v>21</v>
      </c>
      <c r="I4552" s="12" t="s">
        <v>4162</v>
      </c>
      <c r="J4552">
        <v>252</v>
      </c>
      <c r="K4552" s="3" t="str">
        <f>IF(VLOOKUP(D4552,'Resources Final'!A:C,3,FALSE)=0,"",VLOOKUP(D4552,'Resources Final'!A:C,3,FALSE))</f>
        <v>Y</v>
      </c>
      <c r="L4552" s="3" t="str">
        <f>IF(VLOOKUP(D4552,'Resources Final'!A:D,4,FALSE)=0,"",VLOOKUP(D4552,'Resources Final'!A:D,4,FALSE))</f>
        <v/>
      </c>
      <c r="M4552" s="3" t="str">
        <f>IF(VLOOKUP(D4552,'Resources Final'!A:E,5,FALSE)=0,"",VLOOKUP(D4552,'Resources Final'!A:E,5,FALSE))</f>
        <v/>
      </c>
      <c r="N4552" s="7" t="str">
        <f>IF(VLOOKUP(D4552,'Resources Final'!A:F,6,FALSE)=0,"",VLOOKUP(D4552,'Resources Final'!A:F,6,FALSE))</f>
        <v/>
      </c>
      <c r="O4552" s="3" t="str">
        <f>IF(VLOOKUP(D4552,'Resources Final'!A:G,7,FALSE)=0,"",VLOOKUP(D4552,'Resources Final'!A:G,7,FALSE))</f>
        <v/>
      </c>
    </row>
    <row r="4553" spans="1:15" x14ac:dyDescent="0.2">
      <c r="A4553" s="11">
        <v>990</v>
      </c>
      <c r="B4553" s="11" t="str">
        <f t="shared" si="82"/>
        <v>Charles G. Koch Charitable Foundation_Truman State University201814000</v>
      </c>
      <c r="C4553" s="11" t="s">
        <v>19</v>
      </c>
      <c r="D4553" s="11" t="s">
        <v>3689</v>
      </c>
      <c r="E4553" s="11" t="s">
        <v>3689</v>
      </c>
      <c r="F4553" s="4">
        <v>14000</v>
      </c>
      <c r="G4553" s="11">
        <v>2018</v>
      </c>
      <c r="H4553" s="11" t="s">
        <v>21</v>
      </c>
      <c r="I4553" s="12"/>
      <c r="J4553">
        <v>253</v>
      </c>
      <c r="K4553" s="3" t="str">
        <f>IF(VLOOKUP(D4553,'Resources Final'!A:C,3,FALSE)=0,"",VLOOKUP(D4553,'Resources Final'!A:C,3,FALSE))</f>
        <v/>
      </c>
      <c r="L4553" s="3" t="str">
        <f>IF(VLOOKUP(D4553,'Resources Final'!A:D,4,FALSE)=0,"",VLOOKUP(D4553,'Resources Final'!A:D,4,FALSE))</f>
        <v>Y</v>
      </c>
      <c r="M4553" s="3" t="str">
        <f>IF(VLOOKUP(D4553,'Resources Final'!A:E,5,FALSE)=0,"",VLOOKUP(D4553,'Resources Final'!A:E,5,FALSE))</f>
        <v/>
      </c>
      <c r="N4553" s="7" t="str">
        <f>IF(VLOOKUP(D4553,'Resources Final'!A:F,6,FALSE)=0,"",VLOOKUP(D4553,'Resources Final'!A:F,6,FALSE))</f>
        <v/>
      </c>
      <c r="O4553" s="3" t="str">
        <f>IF(VLOOKUP(D4553,'Resources Final'!A:G,7,FALSE)=0,"",VLOOKUP(D4553,'Resources Final'!A:G,7,FALSE))</f>
        <v/>
      </c>
    </row>
    <row r="4554" spans="1:15" x14ac:dyDescent="0.2">
      <c r="A4554" s="11">
        <v>990</v>
      </c>
      <c r="B4554" s="11" t="str">
        <f t="shared" si="82"/>
        <v>Charles G. Koch Charitable Foundation_Waynesburg University201810500</v>
      </c>
      <c r="C4554" s="11" t="s">
        <v>19</v>
      </c>
      <c r="D4554" s="11" t="s">
        <v>3955</v>
      </c>
      <c r="E4554" s="11" t="s">
        <v>3955</v>
      </c>
      <c r="F4554" s="4">
        <v>10500</v>
      </c>
      <c r="G4554" s="11">
        <v>2018</v>
      </c>
      <c r="H4554" s="11" t="s">
        <v>21</v>
      </c>
      <c r="I4554" s="12"/>
      <c r="J4554">
        <v>254</v>
      </c>
      <c r="K4554" s="3" t="str">
        <f>IF(VLOOKUP(D4554,'Resources Final'!A:C,3,FALSE)=0,"",VLOOKUP(D4554,'Resources Final'!A:C,3,FALSE))</f>
        <v/>
      </c>
      <c r="L4554" s="3" t="str">
        <f>IF(VLOOKUP(D4554,'Resources Final'!A:D,4,FALSE)=0,"",VLOOKUP(D4554,'Resources Final'!A:D,4,FALSE))</f>
        <v>Y</v>
      </c>
      <c r="M4554" s="3" t="str">
        <f>IF(VLOOKUP(D4554,'Resources Final'!A:E,5,FALSE)=0,"",VLOOKUP(D4554,'Resources Final'!A:E,5,FALSE))</f>
        <v/>
      </c>
      <c r="N4554" s="7" t="str">
        <f>IF(VLOOKUP(D4554,'Resources Final'!A:F,6,FALSE)=0,"",VLOOKUP(D4554,'Resources Final'!A:F,6,FALSE))</f>
        <v/>
      </c>
      <c r="O4554" s="3" t="str">
        <f>IF(VLOOKUP(D4554,'Resources Final'!A:G,7,FALSE)=0,"",VLOOKUP(D4554,'Resources Final'!A:G,7,FALSE))</f>
        <v/>
      </c>
    </row>
    <row r="4555" spans="1:15" x14ac:dyDescent="0.2">
      <c r="A4555" s="11">
        <v>990</v>
      </c>
      <c r="B4555" s="11" t="str">
        <f t="shared" si="82"/>
        <v>Charles G. Koch Charitable Foundation_The Buckeye Institute2018250000</v>
      </c>
      <c r="C4555" s="11" t="s">
        <v>19</v>
      </c>
      <c r="D4555" s="11" t="s">
        <v>4399</v>
      </c>
      <c r="E4555" s="11" t="s">
        <v>520</v>
      </c>
      <c r="F4555" s="4">
        <v>250000</v>
      </c>
      <c r="G4555" s="11">
        <v>2018</v>
      </c>
      <c r="H4555" s="11" t="s">
        <v>21</v>
      </c>
      <c r="I4555" s="12"/>
      <c r="J4555">
        <v>255</v>
      </c>
      <c r="K4555" s="3" t="str">
        <f>IF(VLOOKUP(D4555,'Resources Final'!A:C,3,FALSE)=0,"",VLOOKUP(D4555,'Resources Final'!A:C,3,FALSE))</f>
        <v/>
      </c>
      <c r="L4555" s="3" t="str">
        <f>IF(VLOOKUP(D4555,'Resources Final'!A:D,4,FALSE)=0,"",VLOOKUP(D4555,'Resources Final'!A:D,4,FALSE))</f>
        <v/>
      </c>
      <c r="M4555" s="3" t="str">
        <f>IF(VLOOKUP(D4555,'Resources Final'!A:E,5,FALSE)=0,"",VLOOKUP(D4555,'Resources Final'!A:E,5,FALSE))</f>
        <v/>
      </c>
      <c r="N4555" s="7" t="str">
        <f>IF(VLOOKUP(D4555,'Resources Final'!A:F,6,FALSE)=0,"",VLOOKUP(D4555,'Resources Final'!A:F,6,FALSE))</f>
        <v>https://www.sourcewatch.org/index.php/The_Buckeye_Institute</v>
      </c>
      <c r="O4555" s="3" t="str">
        <f>IF(VLOOKUP(D4555,'Resources Final'!A:G,7,FALSE)=0,"",VLOOKUP(D4555,'Resources Final'!A:G,7,FALSE))</f>
        <v>Sourcewatch</v>
      </c>
    </row>
    <row r="4556" spans="1:15" x14ac:dyDescent="0.2">
      <c r="A4556" s="11">
        <v>990</v>
      </c>
      <c r="B4556" s="11" t="str">
        <f t="shared" si="82"/>
        <v>Charles G. Koch Charitable Foundation_Parsons201812750</v>
      </c>
      <c r="C4556" s="11" t="s">
        <v>19</v>
      </c>
      <c r="D4556" s="11" t="s">
        <v>2807</v>
      </c>
      <c r="E4556" s="11" t="s">
        <v>2807</v>
      </c>
      <c r="F4556" s="4">
        <v>12750</v>
      </c>
      <c r="G4556" s="11">
        <v>2018</v>
      </c>
      <c r="H4556" s="11" t="s">
        <v>21</v>
      </c>
      <c r="I4556" s="12" t="s">
        <v>4162</v>
      </c>
      <c r="J4556">
        <v>256</v>
      </c>
      <c r="K4556" s="3" t="str">
        <f>IF(VLOOKUP(D4556,'Resources Final'!A:C,3,FALSE)=0,"",VLOOKUP(D4556,'Resources Final'!A:C,3,FALSE))</f>
        <v>Y</v>
      </c>
      <c r="L4556" s="3" t="str">
        <f>IF(VLOOKUP(D4556,'Resources Final'!A:D,4,FALSE)=0,"",VLOOKUP(D4556,'Resources Final'!A:D,4,FALSE))</f>
        <v/>
      </c>
      <c r="M4556" s="3" t="str">
        <f>IF(VLOOKUP(D4556,'Resources Final'!A:E,5,FALSE)=0,"",VLOOKUP(D4556,'Resources Final'!A:E,5,FALSE))</f>
        <v/>
      </c>
      <c r="N4556" s="7" t="str">
        <f>IF(VLOOKUP(D4556,'Resources Final'!A:F,6,FALSE)=0,"",VLOOKUP(D4556,'Resources Final'!A:F,6,FALSE))</f>
        <v/>
      </c>
      <c r="O4556" s="3" t="str">
        <f>IF(VLOOKUP(D4556,'Resources Final'!A:G,7,FALSE)=0,"",VLOOKUP(D4556,'Resources Final'!A:G,7,FALSE))</f>
        <v/>
      </c>
    </row>
    <row r="4557" spans="1:15" x14ac:dyDescent="0.2">
      <c r="A4557" s="11">
        <v>990</v>
      </c>
      <c r="B4557" s="11" t="str">
        <f t="shared" si="82"/>
        <v>Charles G. Koch Charitable Foundation_Sagamore Institute for Policy Research2018100000</v>
      </c>
      <c r="C4557" s="11" t="s">
        <v>19</v>
      </c>
      <c r="D4557" s="11" t="s">
        <v>3199</v>
      </c>
      <c r="E4557" s="11" t="s">
        <v>3199</v>
      </c>
      <c r="F4557" s="4">
        <v>100000</v>
      </c>
      <c r="G4557" s="11">
        <v>2018</v>
      </c>
      <c r="H4557" s="11" t="s">
        <v>21</v>
      </c>
      <c r="I4557" s="12"/>
      <c r="J4557">
        <v>257</v>
      </c>
      <c r="K4557" s="3" t="str">
        <f>IF(VLOOKUP(D4557,'Resources Final'!A:C,3,FALSE)=0,"",VLOOKUP(D4557,'Resources Final'!A:C,3,FALSE))</f>
        <v/>
      </c>
      <c r="L4557" s="3" t="str">
        <f>IF(VLOOKUP(D4557,'Resources Final'!A:D,4,FALSE)=0,"",VLOOKUP(D4557,'Resources Final'!A:D,4,FALSE))</f>
        <v/>
      </c>
      <c r="M4557" s="3" t="str">
        <f>IF(VLOOKUP(D4557,'Resources Final'!A:E,5,FALSE)=0,"",VLOOKUP(D4557,'Resources Final'!A:E,5,FALSE))</f>
        <v/>
      </c>
      <c r="N4557" s="7" t="str">
        <f>IF(VLOOKUP(D4557,'Resources Final'!A:F,6,FALSE)=0,"",VLOOKUP(D4557,'Resources Final'!A:F,6,FALSE))</f>
        <v/>
      </c>
      <c r="O4557" s="3" t="str">
        <f>IF(VLOOKUP(D4557,'Resources Final'!A:G,7,FALSE)=0,"",VLOOKUP(D4557,'Resources Final'!A:G,7,FALSE))</f>
        <v/>
      </c>
    </row>
    <row r="4558" spans="1:15" x14ac:dyDescent="0.2">
      <c r="A4558" s="11">
        <v>990</v>
      </c>
      <c r="B4558" s="11" t="str">
        <f t="shared" si="82"/>
        <v>Charles G. Koch Charitable Foundation_Morehouse School of Medicine201868000</v>
      </c>
      <c r="C4558" s="11" t="s">
        <v>19</v>
      </c>
      <c r="D4558" s="11" t="s">
        <v>4400</v>
      </c>
      <c r="E4558" s="11" t="s">
        <v>4400</v>
      </c>
      <c r="F4558" s="4">
        <v>68000</v>
      </c>
      <c r="G4558" s="11">
        <v>2018</v>
      </c>
      <c r="H4558" s="11" t="s">
        <v>21</v>
      </c>
      <c r="I4558" s="12"/>
      <c r="J4558">
        <v>258</v>
      </c>
      <c r="K4558" s="3" t="str">
        <f>IF(VLOOKUP(D4558,'Resources Final'!A:C,3,FALSE)=0,"",VLOOKUP(D4558,'Resources Final'!A:C,3,FALSE))</f>
        <v/>
      </c>
      <c r="L4558" s="3" t="str">
        <f>IF(VLOOKUP(D4558,'Resources Final'!A:D,4,FALSE)=0,"",VLOOKUP(D4558,'Resources Final'!A:D,4,FALSE))</f>
        <v/>
      </c>
      <c r="M4558" s="3" t="str">
        <f>IF(VLOOKUP(D4558,'Resources Final'!A:E,5,FALSE)=0,"",VLOOKUP(D4558,'Resources Final'!A:E,5,FALSE))</f>
        <v/>
      </c>
      <c r="N4558" s="7" t="str">
        <f>IF(VLOOKUP(D4558,'Resources Final'!A:F,6,FALSE)=0,"",VLOOKUP(D4558,'Resources Final'!A:F,6,FALSE))</f>
        <v/>
      </c>
      <c r="O4558" s="3" t="str">
        <f>IF(VLOOKUP(D4558,'Resources Final'!A:G,7,FALSE)=0,"",VLOOKUP(D4558,'Resources Final'!A:G,7,FALSE))</f>
        <v/>
      </c>
    </row>
    <row r="4559" spans="1:15" x14ac:dyDescent="0.2">
      <c r="A4559" s="11">
        <v>990</v>
      </c>
      <c r="B4559" s="11" t="str">
        <f t="shared" si="82"/>
        <v>Charles G. Koch Charitable Foundation_American Enterprise Institute for Public Policy Research2018105000</v>
      </c>
      <c r="C4559" s="11" t="s">
        <v>19</v>
      </c>
      <c r="D4559" s="11" t="s">
        <v>189</v>
      </c>
      <c r="E4559" s="11" t="s">
        <v>189</v>
      </c>
      <c r="F4559" s="4">
        <v>105000</v>
      </c>
      <c r="G4559" s="11">
        <v>2018</v>
      </c>
      <c r="H4559" s="11" t="s">
        <v>21</v>
      </c>
      <c r="I4559" s="12"/>
      <c r="J4559">
        <v>259</v>
      </c>
      <c r="K4559" s="3" t="str">
        <f>IF(VLOOKUP(D4559,'Resources Final'!A:C,3,FALSE)=0,"",VLOOKUP(D4559,'Resources Final'!A:C,3,FALSE))</f>
        <v/>
      </c>
      <c r="L4559" s="3" t="str">
        <f>IF(VLOOKUP(D4559,'Resources Final'!A:D,4,FALSE)=0,"",VLOOKUP(D4559,'Resources Final'!A:D,4,FALSE))</f>
        <v/>
      </c>
      <c r="M4559" s="3" t="str">
        <f>IF(VLOOKUP(D4559,'Resources Final'!A:E,5,FALSE)=0,"",VLOOKUP(D4559,'Resources Final'!A:E,5,FALSE))</f>
        <v/>
      </c>
      <c r="N4559" s="7" t="str">
        <f>IF(VLOOKUP(D4559,'Resources Final'!A:F,6,FALSE)=0,"",VLOOKUP(D4559,'Resources Final'!A:F,6,FALSE))</f>
        <v>https://www.desmogblog.com/american-enterprise-institute</v>
      </c>
      <c r="O4559" s="3" t="str">
        <f>IF(VLOOKUP(D4559,'Resources Final'!A:G,7,FALSE)=0,"",VLOOKUP(D4559,'Resources Final'!A:G,7,FALSE))</f>
        <v>Desmog</v>
      </c>
    </row>
    <row r="4560" spans="1:15" x14ac:dyDescent="0.2">
      <c r="A4560" s="11">
        <v>990</v>
      </c>
      <c r="B4560" s="11" t="str">
        <f t="shared" si="82"/>
        <v>Charles G. Koch Charitable Foundation_Brennan20183150</v>
      </c>
      <c r="C4560" s="11" t="s">
        <v>19</v>
      </c>
      <c r="D4560" s="11" t="s">
        <v>4401</v>
      </c>
      <c r="E4560" s="11" t="s">
        <v>4401</v>
      </c>
      <c r="F4560" s="4">
        <v>3150</v>
      </c>
      <c r="G4560" s="11">
        <v>2018</v>
      </c>
      <c r="H4560" s="11" t="s">
        <v>21</v>
      </c>
      <c r="I4560" s="12" t="s">
        <v>4162</v>
      </c>
      <c r="J4560">
        <v>260</v>
      </c>
      <c r="K4560" s="3" t="str">
        <f>IF(VLOOKUP(D4560,'Resources Final'!A:C,3,FALSE)=0,"",VLOOKUP(D4560,'Resources Final'!A:C,3,FALSE))</f>
        <v>Y</v>
      </c>
      <c r="L4560" s="3" t="str">
        <f>IF(VLOOKUP(D4560,'Resources Final'!A:D,4,FALSE)=0,"",VLOOKUP(D4560,'Resources Final'!A:D,4,FALSE))</f>
        <v/>
      </c>
      <c r="M4560" s="3" t="str">
        <f>IF(VLOOKUP(D4560,'Resources Final'!A:E,5,FALSE)=0,"",VLOOKUP(D4560,'Resources Final'!A:E,5,FALSE))</f>
        <v/>
      </c>
      <c r="N4560" s="7" t="str">
        <f>IF(VLOOKUP(D4560,'Resources Final'!A:F,6,FALSE)=0,"",VLOOKUP(D4560,'Resources Final'!A:F,6,FALSE))</f>
        <v/>
      </c>
      <c r="O4560" s="3" t="str">
        <f>IF(VLOOKUP(D4560,'Resources Final'!A:G,7,FALSE)=0,"",VLOOKUP(D4560,'Resources Final'!A:G,7,FALSE))</f>
        <v/>
      </c>
    </row>
    <row r="4561" spans="1:15" x14ac:dyDescent="0.2">
      <c r="A4561" s="11">
        <v>990</v>
      </c>
      <c r="B4561" s="11" t="str">
        <f t="shared" si="82"/>
        <v>Charles G. Koch Charitable Foundation_Atkinson20183825</v>
      </c>
      <c r="C4561" s="11" t="s">
        <v>19</v>
      </c>
      <c r="D4561" s="11" t="s">
        <v>4402</v>
      </c>
      <c r="E4561" s="11" t="s">
        <v>4402</v>
      </c>
      <c r="F4561" s="4">
        <v>3825</v>
      </c>
      <c r="G4561" s="11">
        <v>2018</v>
      </c>
      <c r="H4561" s="11" t="s">
        <v>21</v>
      </c>
      <c r="I4561" s="12" t="s">
        <v>4162</v>
      </c>
      <c r="J4561">
        <v>261</v>
      </c>
      <c r="K4561" s="3" t="str">
        <f>IF(VLOOKUP(D4561,'Resources Final'!A:C,3,FALSE)=0,"",VLOOKUP(D4561,'Resources Final'!A:C,3,FALSE))</f>
        <v>Y</v>
      </c>
      <c r="L4561" s="3" t="str">
        <f>IF(VLOOKUP(D4561,'Resources Final'!A:D,4,FALSE)=0,"",VLOOKUP(D4561,'Resources Final'!A:D,4,FALSE))</f>
        <v/>
      </c>
      <c r="M4561" s="3" t="str">
        <f>IF(VLOOKUP(D4561,'Resources Final'!A:E,5,FALSE)=0,"",VLOOKUP(D4561,'Resources Final'!A:E,5,FALSE))</f>
        <v/>
      </c>
      <c r="N4561" s="7" t="str">
        <f>IF(VLOOKUP(D4561,'Resources Final'!A:F,6,FALSE)=0,"",VLOOKUP(D4561,'Resources Final'!A:F,6,FALSE))</f>
        <v/>
      </c>
      <c r="O4561" s="3" t="str">
        <f>IF(VLOOKUP(D4561,'Resources Final'!A:G,7,FALSE)=0,"",VLOOKUP(D4561,'Resources Final'!A:G,7,FALSE))</f>
        <v/>
      </c>
    </row>
    <row r="4562" spans="1:15" x14ac:dyDescent="0.2">
      <c r="A4562" s="11">
        <v>990</v>
      </c>
      <c r="B4562" s="11" t="str">
        <f t="shared" si="82"/>
        <v>Charles G. Koch Charitable Foundation_Johnson20183150</v>
      </c>
      <c r="C4562" s="11" t="s">
        <v>19</v>
      </c>
      <c r="D4562" s="11" t="s">
        <v>1859</v>
      </c>
      <c r="E4562" s="11" t="s">
        <v>1859</v>
      </c>
      <c r="F4562" s="4">
        <v>3150</v>
      </c>
      <c r="G4562" s="11">
        <v>2018</v>
      </c>
      <c r="H4562" s="11" t="s">
        <v>21</v>
      </c>
      <c r="I4562" s="12" t="s">
        <v>4162</v>
      </c>
      <c r="J4562">
        <v>262</v>
      </c>
      <c r="K4562" s="3" t="str">
        <f>IF(VLOOKUP(D4562,'Resources Final'!A:C,3,FALSE)=0,"",VLOOKUP(D4562,'Resources Final'!A:C,3,FALSE))</f>
        <v>Y</v>
      </c>
      <c r="L4562" s="3" t="str">
        <f>IF(VLOOKUP(D4562,'Resources Final'!A:D,4,FALSE)=0,"",VLOOKUP(D4562,'Resources Final'!A:D,4,FALSE))</f>
        <v/>
      </c>
      <c r="M4562" s="3" t="str">
        <f>IF(VLOOKUP(D4562,'Resources Final'!A:E,5,FALSE)=0,"",VLOOKUP(D4562,'Resources Final'!A:E,5,FALSE))</f>
        <v/>
      </c>
      <c r="N4562" s="7" t="str">
        <f>IF(VLOOKUP(D4562,'Resources Final'!A:F,6,FALSE)=0,"",VLOOKUP(D4562,'Resources Final'!A:F,6,FALSE))</f>
        <v/>
      </c>
      <c r="O4562" s="3" t="str">
        <f>IF(VLOOKUP(D4562,'Resources Final'!A:G,7,FALSE)=0,"",VLOOKUP(D4562,'Resources Final'!A:G,7,FALSE))</f>
        <v/>
      </c>
    </row>
    <row r="4563" spans="1:15" x14ac:dyDescent="0.2">
      <c r="A4563" s="11">
        <v>990</v>
      </c>
      <c r="B4563" s="11" t="str">
        <f t="shared" si="82"/>
        <v>Charles G. Koch Charitable Foundation_The Regents of the University of California Los Angeles201851350</v>
      </c>
      <c r="C4563" s="11" t="s">
        <v>19</v>
      </c>
      <c r="D4563" s="11" t="s">
        <v>4403</v>
      </c>
      <c r="E4563" s="11" t="s">
        <v>4255</v>
      </c>
      <c r="F4563" s="4">
        <v>51350</v>
      </c>
      <c r="G4563" s="11">
        <v>2018</v>
      </c>
      <c r="H4563" s="11" t="s">
        <v>21</v>
      </c>
      <c r="I4563" s="12"/>
      <c r="J4563">
        <v>263</v>
      </c>
      <c r="K4563" s="3" t="str">
        <f>IF(VLOOKUP(D4563,'Resources Final'!A:C,3,FALSE)=0,"",VLOOKUP(D4563,'Resources Final'!A:C,3,FALSE))</f>
        <v/>
      </c>
      <c r="L4563" s="3" t="str">
        <f>IF(VLOOKUP(D4563,'Resources Final'!A:D,4,FALSE)=0,"",VLOOKUP(D4563,'Resources Final'!A:D,4,FALSE))</f>
        <v>Y</v>
      </c>
      <c r="M4563" s="3" t="str">
        <f>IF(VLOOKUP(D4563,'Resources Final'!A:E,5,FALSE)=0,"",VLOOKUP(D4563,'Resources Final'!A:E,5,FALSE))</f>
        <v/>
      </c>
      <c r="N4563" s="7" t="str">
        <f>IF(VLOOKUP(D4563,'Resources Final'!A:F,6,FALSE)=0,"",VLOOKUP(D4563,'Resources Final'!A:F,6,FALSE))</f>
        <v/>
      </c>
      <c r="O4563" s="3" t="str">
        <f>IF(VLOOKUP(D4563,'Resources Final'!A:G,7,FALSE)=0,"",VLOOKUP(D4563,'Resources Final'!A:G,7,FALSE))</f>
        <v/>
      </c>
    </row>
    <row r="4564" spans="1:15" x14ac:dyDescent="0.2">
      <c r="A4564" s="11">
        <v>990</v>
      </c>
      <c r="B4564" s="11" t="str">
        <f t="shared" si="82"/>
        <v>Charles G. Koch Charitable Foundation_Noyes20183150</v>
      </c>
      <c r="C4564" s="11" t="s">
        <v>19</v>
      </c>
      <c r="D4564" s="11" t="s">
        <v>4404</v>
      </c>
      <c r="E4564" s="11" t="s">
        <v>4404</v>
      </c>
      <c r="F4564" s="4">
        <v>3150</v>
      </c>
      <c r="G4564" s="11">
        <v>2018</v>
      </c>
      <c r="H4564" s="11" t="s">
        <v>21</v>
      </c>
      <c r="I4564" s="12" t="s">
        <v>4162</v>
      </c>
      <c r="J4564">
        <v>264</v>
      </c>
      <c r="K4564" s="3" t="str">
        <f>IF(VLOOKUP(D4564,'Resources Final'!A:C,3,FALSE)=0,"",VLOOKUP(D4564,'Resources Final'!A:C,3,FALSE))</f>
        <v>Y</v>
      </c>
      <c r="L4564" s="3" t="str">
        <f>IF(VLOOKUP(D4564,'Resources Final'!A:D,4,FALSE)=0,"",VLOOKUP(D4564,'Resources Final'!A:D,4,FALSE))</f>
        <v/>
      </c>
      <c r="M4564" s="3" t="str">
        <f>IF(VLOOKUP(D4564,'Resources Final'!A:E,5,FALSE)=0,"",VLOOKUP(D4564,'Resources Final'!A:E,5,FALSE))</f>
        <v/>
      </c>
      <c r="N4564" s="7" t="str">
        <f>IF(VLOOKUP(D4564,'Resources Final'!A:F,6,FALSE)=0,"",VLOOKUP(D4564,'Resources Final'!A:F,6,FALSE))</f>
        <v/>
      </c>
      <c r="O4564" s="3" t="str">
        <f>IF(VLOOKUP(D4564,'Resources Final'!A:G,7,FALSE)=0,"",VLOOKUP(D4564,'Resources Final'!A:G,7,FALSE))</f>
        <v/>
      </c>
    </row>
    <row r="4565" spans="1:15" x14ac:dyDescent="0.2">
      <c r="A4565" s="11">
        <v>990</v>
      </c>
      <c r="B4565" s="11" t="str">
        <f t="shared" si="82"/>
        <v>Charles G. Koch Charitable Foundation_Curriki2018100000</v>
      </c>
      <c r="C4565" s="11" t="s">
        <v>19</v>
      </c>
      <c r="D4565" s="11" t="s">
        <v>4405</v>
      </c>
      <c r="E4565" s="11" t="s">
        <v>4405</v>
      </c>
      <c r="F4565" s="4">
        <v>100000</v>
      </c>
      <c r="G4565" s="11">
        <v>2018</v>
      </c>
      <c r="H4565" s="11" t="s">
        <v>21</v>
      </c>
      <c r="I4565" s="12"/>
      <c r="J4565">
        <v>265</v>
      </c>
      <c r="K4565" s="3" t="str">
        <f>IF(VLOOKUP(D4565,'Resources Final'!A:C,3,FALSE)=0,"",VLOOKUP(D4565,'Resources Final'!A:C,3,FALSE))</f>
        <v/>
      </c>
      <c r="L4565" s="3" t="str">
        <f>IF(VLOOKUP(D4565,'Resources Final'!A:D,4,FALSE)=0,"",VLOOKUP(D4565,'Resources Final'!A:D,4,FALSE))</f>
        <v/>
      </c>
      <c r="M4565" s="3" t="str">
        <f>IF(VLOOKUP(D4565,'Resources Final'!A:E,5,FALSE)=0,"",VLOOKUP(D4565,'Resources Final'!A:E,5,FALSE))</f>
        <v/>
      </c>
      <c r="N4565" s="7" t="str">
        <f>IF(VLOOKUP(D4565,'Resources Final'!A:F,6,FALSE)=0,"",VLOOKUP(D4565,'Resources Final'!A:F,6,FALSE))</f>
        <v/>
      </c>
      <c r="O4565" s="3" t="str">
        <f>IF(VLOOKUP(D4565,'Resources Final'!A:G,7,FALSE)=0,"",VLOOKUP(D4565,'Resources Final'!A:G,7,FALSE))</f>
        <v/>
      </c>
    </row>
    <row r="4566" spans="1:15" x14ac:dyDescent="0.2">
      <c r="A4566" s="11">
        <v>990</v>
      </c>
      <c r="B4566" s="11" t="str">
        <f t="shared" si="82"/>
        <v>Charles G. Koch Charitable Foundation_Lindsey20183150</v>
      </c>
      <c r="C4566" s="11" t="s">
        <v>19</v>
      </c>
      <c r="D4566" s="11" t="s">
        <v>4406</v>
      </c>
      <c r="E4566" s="11" t="s">
        <v>4406</v>
      </c>
      <c r="F4566" s="4">
        <v>3150</v>
      </c>
      <c r="G4566" s="11">
        <v>2018</v>
      </c>
      <c r="H4566" s="11" t="s">
        <v>21</v>
      </c>
      <c r="I4566" s="12" t="s">
        <v>4162</v>
      </c>
      <c r="J4566">
        <v>266</v>
      </c>
      <c r="K4566" s="3" t="str">
        <f>IF(VLOOKUP(D4566,'Resources Final'!A:C,3,FALSE)=0,"",VLOOKUP(D4566,'Resources Final'!A:C,3,FALSE))</f>
        <v>Y</v>
      </c>
      <c r="L4566" s="3" t="str">
        <f>IF(VLOOKUP(D4566,'Resources Final'!A:D,4,FALSE)=0,"",VLOOKUP(D4566,'Resources Final'!A:D,4,FALSE))</f>
        <v/>
      </c>
      <c r="M4566" s="3" t="str">
        <f>IF(VLOOKUP(D4566,'Resources Final'!A:E,5,FALSE)=0,"",VLOOKUP(D4566,'Resources Final'!A:E,5,FALSE))</f>
        <v/>
      </c>
      <c r="N4566" s="7" t="str">
        <f>IF(VLOOKUP(D4566,'Resources Final'!A:F,6,FALSE)=0,"",VLOOKUP(D4566,'Resources Final'!A:F,6,FALSE))</f>
        <v/>
      </c>
      <c r="O4566" s="3" t="str">
        <f>IF(VLOOKUP(D4566,'Resources Final'!A:G,7,FALSE)=0,"",VLOOKUP(D4566,'Resources Final'!A:G,7,FALSE))</f>
        <v/>
      </c>
    </row>
    <row r="4567" spans="1:15" x14ac:dyDescent="0.2">
      <c r="A4567" s="11">
        <v>990</v>
      </c>
      <c r="B4567" s="11" t="str">
        <f t="shared" si="82"/>
        <v>Charles G. Koch Charitable Foundation_Rivett20183024</v>
      </c>
      <c r="C4567" s="11" t="s">
        <v>19</v>
      </c>
      <c r="D4567" s="11" t="s">
        <v>4407</v>
      </c>
      <c r="E4567" s="11" t="s">
        <v>4407</v>
      </c>
      <c r="F4567" s="4">
        <v>3024</v>
      </c>
      <c r="G4567" s="11">
        <v>2018</v>
      </c>
      <c r="H4567" s="11" t="s">
        <v>21</v>
      </c>
      <c r="I4567" s="12" t="s">
        <v>4162</v>
      </c>
      <c r="J4567">
        <v>267</v>
      </c>
      <c r="K4567" s="3" t="str">
        <f>IF(VLOOKUP(D4567,'Resources Final'!A:C,3,FALSE)=0,"",VLOOKUP(D4567,'Resources Final'!A:C,3,FALSE))</f>
        <v>Y</v>
      </c>
      <c r="L4567" s="3" t="str">
        <f>IF(VLOOKUP(D4567,'Resources Final'!A:D,4,FALSE)=0,"",VLOOKUP(D4567,'Resources Final'!A:D,4,FALSE))</f>
        <v/>
      </c>
      <c r="M4567" s="3" t="str">
        <f>IF(VLOOKUP(D4567,'Resources Final'!A:E,5,FALSE)=0,"",VLOOKUP(D4567,'Resources Final'!A:E,5,FALSE))</f>
        <v/>
      </c>
      <c r="N4567" s="7" t="str">
        <f>IF(VLOOKUP(D4567,'Resources Final'!A:F,6,FALSE)=0,"",VLOOKUP(D4567,'Resources Final'!A:F,6,FALSE))</f>
        <v/>
      </c>
      <c r="O4567" s="3" t="str">
        <f>IF(VLOOKUP(D4567,'Resources Final'!A:G,7,FALSE)=0,"",VLOOKUP(D4567,'Resources Final'!A:G,7,FALSE))</f>
        <v/>
      </c>
    </row>
    <row r="4568" spans="1:15" x14ac:dyDescent="0.2">
      <c r="A4568" s="11">
        <v>990</v>
      </c>
      <c r="B4568" s="11" t="str">
        <f t="shared" si="82"/>
        <v>Charles G. Koch Charitable Foundation_Wiley College201863500</v>
      </c>
      <c r="C4568" s="11" t="s">
        <v>19</v>
      </c>
      <c r="D4568" s="11" t="s">
        <v>4028</v>
      </c>
      <c r="E4568" s="11" t="s">
        <v>4028</v>
      </c>
      <c r="F4568" s="4">
        <v>63500</v>
      </c>
      <c r="G4568" s="11">
        <v>2018</v>
      </c>
      <c r="H4568" s="11" t="s">
        <v>21</v>
      </c>
      <c r="I4568" s="12"/>
      <c r="J4568">
        <v>268</v>
      </c>
      <c r="K4568" s="3" t="str">
        <f>IF(VLOOKUP(D4568,'Resources Final'!A:C,3,FALSE)=0,"",VLOOKUP(D4568,'Resources Final'!A:C,3,FALSE))</f>
        <v/>
      </c>
      <c r="L4568" s="3" t="str">
        <f>IF(VLOOKUP(D4568,'Resources Final'!A:D,4,FALSE)=0,"",VLOOKUP(D4568,'Resources Final'!A:D,4,FALSE))</f>
        <v>Y</v>
      </c>
      <c r="M4568" s="3" t="str">
        <f>IF(VLOOKUP(D4568,'Resources Final'!A:E,5,FALSE)=0,"",VLOOKUP(D4568,'Resources Final'!A:E,5,FALSE))</f>
        <v/>
      </c>
      <c r="N4568" s="7" t="str">
        <f>IF(VLOOKUP(D4568,'Resources Final'!A:F,6,FALSE)=0,"",VLOOKUP(D4568,'Resources Final'!A:F,6,FALSE))</f>
        <v/>
      </c>
      <c r="O4568" s="3" t="str">
        <f>IF(VLOOKUP(D4568,'Resources Final'!A:G,7,FALSE)=0,"",VLOOKUP(D4568,'Resources Final'!A:G,7,FALSE))</f>
        <v/>
      </c>
    </row>
    <row r="4569" spans="1:15" x14ac:dyDescent="0.2">
      <c r="A4569" s="11">
        <v>990</v>
      </c>
      <c r="B4569" s="11" t="str">
        <f t="shared" si="82"/>
        <v>Charles G. Koch Charitable Foundation_Delaware Council on Economic Education201891000</v>
      </c>
      <c r="C4569" s="11" t="s">
        <v>19</v>
      </c>
      <c r="D4569" s="11" t="s">
        <v>974</v>
      </c>
      <c r="E4569" s="11" t="s">
        <v>974</v>
      </c>
      <c r="F4569" s="4">
        <v>91000</v>
      </c>
      <c r="G4569" s="11">
        <v>2018</v>
      </c>
      <c r="H4569" s="11" t="s">
        <v>21</v>
      </c>
      <c r="I4569" s="12"/>
      <c r="J4569">
        <v>269</v>
      </c>
      <c r="K4569" s="3" t="str">
        <f>IF(VLOOKUP(D4569,'Resources Final'!A:C,3,FALSE)=0,"",VLOOKUP(D4569,'Resources Final'!A:C,3,FALSE))</f>
        <v/>
      </c>
      <c r="L4569" s="3" t="str">
        <f>IF(VLOOKUP(D4569,'Resources Final'!A:D,4,FALSE)=0,"",VLOOKUP(D4569,'Resources Final'!A:D,4,FALSE))</f>
        <v/>
      </c>
      <c r="M4569" s="3" t="str">
        <f>IF(VLOOKUP(D4569,'Resources Final'!A:E,5,FALSE)=0,"",VLOOKUP(D4569,'Resources Final'!A:E,5,FALSE))</f>
        <v/>
      </c>
      <c r="N4569" s="7" t="str">
        <f>IF(VLOOKUP(D4569,'Resources Final'!A:F,6,FALSE)=0,"",VLOOKUP(D4569,'Resources Final'!A:F,6,FALSE))</f>
        <v/>
      </c>
      <c r="O4569" s="3" t="str">
        <f>IF(VLOOKUP(D4569,'Resources Final'!A:G,7,FALSE)=0,"",VLOOKUP(D4569,'Resources Final'!A:G,7,FALSE))</f>
        <v/>
      </c>
    </row>
    <row r="4570" spans="1:15" x14ac:dyDescent="0.2">
      <c r="A4570" s="11">
        <v>990</v>
      </c>
      <c r="B4570" s="11" t="str">
        <f t="shared" si="82"/>
        <v>Charles G. Koch Charitable Foundation_Whalen20185355</v>
      </c>
      <c r="C4570" s="11" t="s">
        <v>19</v>
      </c>
      <c r="D4570" s="11" t="s">
        <v>4408</v>
      </c>
      <c r="E4570" s="11" t="s">
        <v>4408</v>
      </c>
      <c r="F4570" s="14">
        <v>5355</v>
      </c>
      <c r="G4570" s="11">
        <v>2018</v>
      </c>
      <c r="H4570" s="11" t="s">
        <v>21</v>
      </c>
      <c r="I4570" s="12" t="s">
        <v>4162</v>
      </c>
      <c r="J4570">
        <v>270</v>
      </c>
      <c r="K4570" s="3" t="str">
        <f>IF(VLOOKUP(D4570,'Resources Final'!A:C,3,FALSE)=0,"",VLOOKUP(D4570,'Resources Final'!A:C,3,FALSE))</f>
        <v>Y</v>
      </c>
      <c r="L4570" s="3" t="str">
        <f>IF(VLOOKUP(D4570,'Resources Final'!A:D,4,FALSE)=0,"",VLOOKUP(D4570,'Resources Final'!A:D,4,FALSE))</f>
        <v/>
      </c>
      <c r="M4570" s="3" t="str">
        <f>IF(VLOOKUP(D4570,'Resources Final'!A:E,5,FALSE)=0,"",VLOOKUP(D4570,'Resources Final'!A:E,5,FALSE))</f>
        <v/>
      </c>
      <c r="N4570" s="7" t="str">
        <f>IF(VLOOKUP(D4570,'Resources Final'!A:F,6,FALSE)=0,"",VLOOKUP(D4570,'Resources Final'!A:F,6,FALSE))</f>
        <v/>
      </c>
      <c r="O4570" s="3" t="str">
        <f>IF(VLOOKUP(D4570,'Resources Final'!A:G,7,FALSE)=0,"",VLOOKUP(D4570,'Resources Final'!A:G,7,FALSE))</f>
        <v/>
      </c>
    </row>
    <row r="4571" spans="1:15" x14ac:dyDescent="0.2">
      <c r="A4571" s="11">
        <v>990</v>
      </c>
      <c r="B4571" s="11" t="str">
        <f t="shared" si="82"/>
        <v>Charles G. Koch Charitable Foundation_Pacific Research Institute for Public Policy2018100000</v>
      </c>
      <c r="C4571" s="11" t="s">
        <v>19</v>
      </c>
      <c r="D4571" s="11" t="s">
        <v>2786</v>
      </c>
      <c r="E4571" s="11" t="s">
        <v>2786</v>
      </c>
      <c r="F4571" s="14">
        <v>100000</v>
      </c>
      <c r="G4571" s="11">
        <v>2018</v>
      </c>
      <c r="H4571" s="11" t="s">
        <v>21</v>
      </c>
      <c r="I4571" s="12"/>
      <c r="J4571">
        <v>271</v>
      </c>
      <c r="K4571" s="3" t="str">
        <f>IF(VLOOKUP(D4571,'Resources Final'!A:C,3,FALSE)=0,"",VLOOKUP(D4571,'Resources Final'!A:C,3,FALSE))</f>
        <v/>
      </c>
      <c r="L4571" s="3" t="str">
        <f>IF(VLOOKUP(D4571,'Resources Final'!A:D,4,FALSE)=0,"",VLOOKUP(D4571,'Resources Final'!A:D,4,FALSE))</f>
        <v/>
      </c>
      <c r="M4571" s="3" t="str">
        <f>IF(VLOOKUP(D4571,'Resources Final'!A:E,5,FALSE)=0,"",VLOOKUP(D4571,'Resources Final'!A:E,5,FALSE))</f>
        <v/>
      </c>
      <c r="N4571" s="7" t="str">
        <f>IF(VLOOKUP(D4571,'Resources Final'!A:F,6,FALSE)=0,"",VLOOKUP(D4571,'Resources Final'!A:F,6,FALSE))</f>
        <v>https://www.desmogblog.com/pacific-research-institute</v>
      </c>
      <c r="O4571" s="3" t="str">
        <f>IF(VLOOKUP(D4571,'Resources Final'!A:G,7,FALSE)=0,"",VLOOKUP(D4571,'Resources Final'!A:G,7,FALSE))</f>
        <v>Desmog</v>
      </c>
    </row>
    <row r="4572" spans="1:15" x14ac:dyDescent="0.2">
      <c r="A4572" s="11">
        <v>990</v>
      </c>
      <c r="B4572" s="11" t="str">
        <f t="shared" si="82"/>
        <v>Charles G. Koch Charitable Foundation_Lobb2018500</v>
      </c>
      <c r="C4572" s="11" t="s">
        <v>19</v>
      </c>
      <c r="D4572" s="11" t="s">
        <v>4409</v>
      </c>
      <c r="E4572" s="11" t="s">
        <v>4409</v>
      </c>
      <c r="F4572" s="14">
        <v>500</v>
      </c>
      <c r="G4572" s="11">
        <v>2018</v>
      </c>
      <c r="H4572" s="11" t="s">
        <v>21</v>
      </c>
      <c r="I4572" s="12" t="s">
        <v>4162</v>
      </c>
      <c r="J4572">
        <v>272</v>
      </c>
      <c r="K4572" s="3" t="str">
        <f>IF(VLOOKUP(D4572,'Resources Final'!A:C,3,FALSE)=0,"",VLOOKUP(D4572,'Resources Final'!A:C,3,FALSE))</f>
        <v>Y</v>
      </c>
      <c r="L4572" s="3" t="str">
        <f>IF(VLOOKUP(D4572,'Resources Final'!A:D,4,FALSE)=0,"",VLOOKUP(D4572,'Resources Final'!A:D,4,FALSE))</f>
        <v/>
      </c>
      <c r="M4572" s="3" t="str">
        <f>IF(VLOOKUP(D4572,'Resources Final'!A:E,5,FALSE)=0,"",VLOOKUP(D4572,'Resources Final'!A:E,5,FALSE))</f>
        <v/>
      </c>
      <c r="N4572" s="7" t="str">
        <f>IF(VLOOKUP(D4572,'Resources Final'!A:F,6,FALSE)=0,"",VLOOKUP(D4572,'Resources Final'!A:F,6,FALSE))</f>
        <v/>
      </c>
      <c r="O4572" s="3" t="str">
        <f>IF(VLOOKUP(D4572,'Resources Final'!A:G,7,FALSE)=0,"",VLOOKUP(D4572,'Resources Final'!A:G,7,FALSE))</f>
        <v/>
      </c>
    </row>
    <row r="4573" spans="1:15" x14ac:dyDescent="0.2">
      <c r="A4573" s="11">
        <v>990</v>
      </c>
      <c r="B4573" s="11" t="str">
        <f t="shared" si="82"/>
        <v>Charles G. Koch Charitable Foundation_Pearl201811813</v>
      </c>
      <c r="C4573" s="11" t="s">
        <v>19</v>
      </c>
      <c r="D4573" s="11" t="s">
        <v>4410</v>
      </c>
      <c r="E4573" s="11" t="s">
        <v>4410</v>
      </c>
      <c r="F4573" s="14">
        <v>11813</v>
      </c>
      <c r="G4573" s="11">
        <v>2018</v>
      </c>
      <c r="H4573" s="11" t="s">
        <v>21</v>
      </c>
      <c r="I4573" s="12" t="s">
        <v>4162</v>
      </c>
      <c r="J4573">
        <v>273</v>
      </c>
      <c r="K4573" s="3" t="str">
        <f>IF(VLOOKUP(D4573,'Resources Final'!A:C,3,FALSE)=0,"",VLOOKUP(D4573,'Resources Final'!A:C,3,FALSE))</f>
        <v>Y</v>
      </c>
      <c r="L4573" s="3" t="str">
        <f>IF(VLOOKUP(D4573,'Resources Final'!A:D,4,FALSE)=0,"",VLOOKUP(D4573,'Resources Final'!A:D,4,FALSE))</f>
        <v/>
      </c>
      <c r="M4573" s="3" t="str">
        <f>IF(VLOOKUP(D4573,'Resources Final'!A:E,5,FALSE)=0,"",VLOOKUP(D4573,'Resources Final'!A:E,5,FALSE))</f>
        <v/>
      </c>
      <c r="N4573" s="7" t="str">
        <f>IF(VLOOKUP(D4573,'Resources Final'!A:F,6,FALSE)=0,"",VLOOKUP(D4573,'Resources Final'!A:F,6,FALSE))</f>
        <v/>
      </c>
      <c r="O4573" s="3" t="str">
        <f>IF(VLOOKUP(D4573,'Resources Final'!A:G,7,FALSE)=0,"",VLOOKUP(D4573,'Resources Final'!A:G,7,FALSE))</f>
        <v/>
      </c>
    </row>
    <row r="4574" spans="1:15" x14ac:dyDescent="0.2">
      <c r="A4574" s="11">
        <v>990</v>
      </c>
      <c r="B4574" s="11" t="str">
        <f t="shared" si="82"/>
        <v>Charles G. Koch Charitable Foundation_Minerva Institute for Research and Scholarship2018100000</v>
      </c>
      <c r="C4574" s="11" t="s">
        <v>19</v>
      </c>
      <c r="D4574" s="11" t="s">
        <v>4411</v>
      </c>
      <c r="E4574" s="11" t="s">
        <v>4411</v>
      </c>
      <c r="F4574" s="14">
        <v>100000</v>
      </c>
      <c r="G4574" s="11">
        <v>2018</v>
      </c>
      <c r="H4574" s="11" t="s">
        <v>21</v>
      </c>
      <c r="I4574" s="12"/>
      <c r="J4574">
        <v>274</v>
      </c>
      <c r="K4574" s="3" t="str">
        <f>IF(VLOOKUP(D4574,'Resources Final'!A:C,3,FALSE)=0,"",VLOOKUP(D4574,'Resources Final'!A:C,3,FALSE))</f>
        <v/>
      </c>
      <c r="L4574" s="3" t="str">
        <f>IF(VLOOKUP(D4574,'Resources Final'!A:D,4,FALSE)=0,"",VLOOKUP(D4574,'Resources Final'!A:D,4,FALSE))</f>
        <v/>
      </c>
      <c r="M4574" s="3" t="str">
        <f>IF(VLOOKUP(D4574,'Resources Final'!A:E,5,FALSE)=0,"",VLOOKUP(D4574,'Resources Final'!A:E,5,FALSE))</f>
        <v/>
      </c>
      <c r="N4574" s="7" t="str">
        <f>IF(VLOOKUP(D4574,'Resources Final'!A:F,6,FALSE)=0,"",VLOOKUP(D4574,'Resources Final'!A:F,6,FALSE))</f>
        <v/>
      </c>
      <c r="O4574" s="3" t="str">
        <f>IF(VLOOKUP(D4574,'Resources Final'!A:G,7,FALSE)=0,"",VLOOKUP(D4574,'Resources Final'!A:G,7,FALSE))</f>
        <v/>
      </c>
    </row>
    <row r="4575" spans="1:15" x14ac:dyDescent="0.2">
      <c r="A4575" s="11">
        <v>990</v>
      </c>
      <c r="B4575" s="11" t="str">
        <f t="shared" si="82"/>
        <v>Charles G. Koch Charitable Foundation_John Brown University201850000</v>
      </c>
      <c r="C4575" s="11" t="s">
        <v>19</v>
      </c>
      <c r="D4575" s="11" t="s">
        <v>1846</v>
      </c>
      <c r="E4575" s="11" t="s">
        <v>1846</v>
      </c>
      <c r="F4575" s="14">
        <v>50000</v>
      </c>
      <c r="G4575" s="11">
        <v>2018</v>
      </c>
      <c r="H4575" s="11" t="s">
        <v>21</v>
      </c>
      <c r="I4575" s="12"/>
      <c r="J4575">
        <v>275</v>
      </c>
      <c r="K4575" s="3" t="str">
        <f>IF(VLOOKUP(D4575,'Resources Final'!A:C,3,FALSE)=0,"",VLOOKUP(D4575,'Resources Final'!A:C,3,FALSE))</f>
        <v/>
      </c>
      <c r="L4575" s="3" t="str">
        <f>IF(VLOOKUP(D4575,'Resources Final'!A:D,4,FALSE)=0,"",VLOOKUP(D4575,'Resources Final'!A:D,4,FALSE))</f>
        <v>Y</v>
      </c>
      <c r="M4575" s="3" t="str">
        <f>IF(VLOOKUP(D4575,'Resources Final'!A:E,5,FALSE)=0,"",VLOOKUP(D4575,'Resources Final'!A:E,5,FALSE))</f>
        <v/>
      </c>
      <c r="N4575" s="7" t="str">
        <f>IF(VLOOKUP(D4575,'Resources Final'!A:F,6,FALSE)=0,"",VLOOKUP(D4575,'Resources Final'!A:F,6,FALSE))</f>
        <v/>
      </c>
      <c r="O4575" s="3" t="str">
        <f>IF(VLOOKUP(D4575,'Resources Final'!A:G,7,FALSE)=0,"",VLOOKUP(D4575,'Resources Final'!A:G,7,FALSE))</f>
        <v/>
      </c>
    </row>
    <row r="4576" spans="1:15" x14ac:dyDescent="0.2">
      <c r="A4576" s="11">
        <v>990</v>
      </c>
      <c r="B4576" s="11" t="str">
        <f t="shared" si="82"/>
        <v>Charles G. Koch Charitable Foundation_Chavez20184725</v>
      </c>
      <c r="C4576" s="11" t="s">
        <v>19</v>
      </c>
      <c r="D4576" s="11" t="s">
        <v>4412</v>
      </c>
      <c r="E4576" s="11" t="s">
        <v>4412</v>
      </c>
      <c r="F4576" s="14">
        <v>4725</v>
      </c>
      <c r="G4576" s="11">
        <v>2018</v>
      </c>
      <c r="H4576" s="11" t="s">
        <v>21</v>
      </c>
      <c r="I4576" s="12" t="s">
        <v>4162</v>
      </c>
      <c r="J4576">
        <v>276</v>
      </c>
      <c r="K4576" s="3" t="str">
        <f>IF(VLOOKUP(D4576,'Resources Final'!A:C,3,FALSE)=0,"",VLOOKUP(D4576,'Resources Final'!A:C,3,FALSE))</f>
        <v>Y</v>
      </c>
      <c r="L4576" s="3" t="str">
        <f>IF(VLOOKUP(D4576,'Resources Final'!A:D,4,FALSE)=0,"",VLOOKUP(D4576,'Resources Final'!A:D,4,FALSE))</f>
        <v/>
      </c>
      <c r="M4576" s="3" t="str">
        <f>IF(VLOOKUP(D4576,'Resources Final'!A:E,5,FALSE)=0,"",VLOOKUP(D4576,'Resources Final'!A:E,5,FALSE))</f>
        <v/>
      </c>
      <c r="N4576" s="7" t="str">
        <f>IF(VLOOKUP(D4576,'Resources Final'!A:F,6,FALSE)=0,"",VLOOKUP(D4576,'Resources Final'!A:F,6,FALSE))</f>
        <v/>
      </c>
      <c r="O4576" s="3" t="str">
        <f>IF(VLOOKUP(D4576,'Resources Final'!A:G,7,FALSE)=0,"",VLOOKUP(D4576,'Resources Final'!A:G,7,FALSE))</f>
        <v/>
      </c>
    </row>
    <row r="4577" spans="1:15" x14ac:dyDescent="0.2">
      <c r="A4577" s="11">
        <v>990</v>
      </c>
      <c r="B4577" s="11" t="str">
        <f t="shared" si="82"/>
        <v>Charles G. Koch Charitable Foundation_Southern Baptist University20185400</v>
      </c>
      <c r="C4577" s="11" t="s">
        <v>19</v>
      </c>
      <c r="D4577" s="11" t="s">
        <v>4413</v>
      </c>
      <c r="E4577" s="11" t="s">
        <v>4413</v>
      </c>
      <c r="F4577" s="14">
        <v>5400</v>
      </c>
      <c r="G4577" s="11">
        <v>2018</v>
      </c>
      <c r="H4577" s="11" t="s">
        <v>21</v>
      </c>
      <c r="I4577" s="12"/>
      <c r="J4577">
        <v>277</v>
      </c>
      <c r="K4577" s="3" t="str">
        <f>IF(VLOOKUP(D4577,'Resources Final'!A:C,3,FALSE)=0,"",VLOOKUP(D4577,'Resources Final'!A:C,3,FALSE))</f>
        <v/>
      </c>
      <c r="L4577" s="3" t="str">
        <f>IF(VLOOKUP(D4577,'Resources Final'!A:D,4,FALSE)=0,"",VLOOKUP(D4577,'Resources Final'!A:D,4,FALSE))</f>
        <v>Y</v>
      </c>
      <c r="M4577" s="3" t="str">
        <f>IF(VLOOKUP(D4577,'Resources Final'!A:E,5,FALSE)=0,"",VLOOKUP(D4577,'Resources Final'!A:E,5,FALSE))</f>
        <v/>
      </c>
      <c r="N4577" s="7" t="str">
        <f>IF(VLOOKUP(D4577,'Resources Final'!A:F,6,FALSE)=0,"",VLOOKUP(D4577,'Resources Final'!A:F,6,FALSE))</f>
        <v/>
      </c>
      <c r="O4577" s="3" t="str">
        <f>IF(VLOOKUP(D4577,'Resources Final'!A:G,7,FALSE)=0,"",VLOOKUP(D4577,'Resources Final'!A:G,7,FALSE))</f>
        <v/>
      </c>
    </row>
    <row r="4578" spans="1:15" x14ac:dyDescent="0.2">
      <c r="A4578" s="11">
        <v>990</v>
      </c>
      <c r="B4578" s="11" t="str">
        <f t="shared" si="82"/>
        <v>Charles G. Koch Charitable Foundation_Talley201811813</v>
      </c>
      <c r="C4578" s="11" t="s">
        <v>19</v>
      </c>
      <c r="D4578" s="11" t="s">
        <v>4414</v>
      </c>
      <c r="E4578" s="11" t="s">
        <v>4414</v>
      </c>
      <c r="F4578" s="14">
        <v>11813</v>
      </c>
      <c r="G4578" s="11">
        <v>2018</v>
      </c>
      <c r="H4578" s="11" t="s">
        <v>21</v>
      </c>
      <c r="I4578" s="12" t="s">
        <v>4162</v>
      </c>
      <c r="J4578">
        <v>278</v>
      </c>
      <c r="K4578" s="3" t="str">
        <f>IF(VLOOKUP(D4578,'Resources Final'!A:C,3,FALSE)=0,"",VLOOKUP(D4578,'Resources Final'!A:C,3,FALSE))</f>
        <v>Y</v>
      </c>
      <c r="L4578" s="3" t="str">
        <f>IF(VLOOKUP(D4578,'Resources Final'!A:D,4,FALSE)=0,"",VLOOKUP(D4578,'Resources Final'!A:D,4,FALSE))</f>
        <v/>
      </c>
      <c r="M4578" s="3" t="str">
        <f>IF(VLOOKUP(D4578,'Resources Final'!A:E,5,FALSE)=0,"",VLOOKUP(D4578,'Resources Final'!A:E,5,FALSE))</f>
        <v/>
      </c>
      <c r="N4578" s="7" t="str">
        <f>IF(VLOOKUP(D4578,'Resources Final'!A:F,6,FALSE)=0,"",VLOOKUP(D4578,'Resources Final'!A:F,6,FALSE))</f>
        <v/>
      </c>
      <c r="O4578" s="3" t="str">
        <f>IF(VLOOKUP(D4578,'Resources Final'!A:G,7,FALSE)=0,"",VLOOKUP(D4578,'Resources Final'!A:G,7,FALSE))</f>
        <v/>
      </c>
    </row>
    <row r="4579" spans="1:15" x14ac:dyDescent="0.2">
      <c r="A4579" s="11">
        <v>990</v>
      </c>
      <c r="B4579" s="11" t="str">
        <f t="shared" si="82"/>
        <v>Charles G. Koch Charitable Foundation_Zalewsi201817438</v>
      </c>
      <c r="C4579" s="11" t="s">
        <v>19</v>
      </c>
      <c r="D4579" s="11" t="s">
        <v>4415</v>
      </c>
      <c r="E4579" s="11" t="s">
        <v>4415</v>
      </c>
      <c r="F4579" s="14">
        <v>17438</v>
      </c>
      <c r="G4579" s="11">
        <v>2018</v>
      </c>
      <c r="H4579" s="11" t="s">
        <v>21</v>
      </c>
      <c r="I4579" s="12" t="s">
        <v>4162</v>
      </c>
      <c r="J4579">
        <v>279</v>
      </c>
      <c r="K4579" s="3" t="str">
        <f>IF(VLOOKUP(D4579,'Resources Final'!A:C,3,FALSE)=0,"",VLOOKUP(D4579,'Resources Final'!A:C,3,FALSE))</f>
        <v>Y</v>
      </c>
      <c r="L4579" s="3" t="str">
        <f>IF(VLOOKUP(D4579,'Resources Final'!A:D,4,FALSE)=0,"",VLOOKUP(D4579,'Resources Final'!A:D,4,FALSE))</f>
        <v/>
      </c>
      <c r="M4579" s="3" t="str">
        <f>IF(VLOOKUP(D4579,'Resources Final'!A:E,5,FALSE)=0,"",VLOOKUP(D4579,'Resources Final'!A:E,5,FALSE))</f>
        <v/>
      </c>
      <c r="N4579" s="7" t="str">
        <f>IF(VLOOKUP(D4579,'Resources Final'!A:F,6,FALSE)=0,"",VLOOKUP(D4579,'Resources Final'!A:F,6,FALSE))</f>
        <v/>
      </c>
      <c r="O4579" s="3" t="str">
        <f>IF(VLOOKUP(D4579,'Resources Final'!A:G,7,FALSE)=0,"",VLOOKUP(D4579,'Resources Final'!A:G,7,FALSE))</f>
        <v/>
      </c>
    </row>
    <row r="4580" spans="1:15" x14ac:dyDescent="0.2">
      <c r="A4580" s="11">
        <v>990</v>
      </c>
      <c r="B4580" s="11" t="str">
        <f t="shared" si="82"/>
        <v>Charles G. Koch Charitable Foundation_Goldsmith20183825</v>
      </c>
      <c r="C4580" s="11" t="s">
        <v>19</v>
      </c>
      <c r="D4580" s="11" t="s">
        <v>4416</v>
      </c>
      <c r="E4580" s="11" t="s">
        <v>4416</v>
      </c>
      <c r="F4580" s="14">
        <v>3825</v>
      </c>
      <c r="G4580" s="11">
        <v>2018</v>
      </c>
      <c r="H4580" s="11" t="s">
        <v>21</v>
      </c>
      <c r="I4580" s="12" t="s">
        <v>4162</v>
      </c>
      <c r="J4580">
        <v>280</v>
      </c>
      <c r="K4580" s="3" t="str">
        <f>IF(VLOOKUP(D4580,'Resources Final'!A:C,3,FALSE)=0,"",VLOOKUP(D4580,'Resources Final'!A:C,3,FALSE))</f>
        <v>Y</v>
      </c>
      <c r="L4580" s="3" t="str">
        <f>IF(VLOOKUP(D4580,'Resources Final'!A:D,4,FALSE)=0,"",VLOOKUP(D4580,'Resources Final'!A:D,4,FALSE))</f>
        <v/>
      </c>
      <c r="M4580" s="3" t="str">
        <f>IF(VLOOKUP(D4580,'Resources Final'!A:E,5,FALSE)=0,"",VLOOKUP(D4580,'Resources Final'!A:E,5,FALSE))</f>
        <v/>
      </c>
      <c r="N4580" s="7" t="str">
        <f>IF(VLOOKUP(D4580,'Resources Final'!A:F,6,FALSE)=0,"",VLOOKUP(D4580,'Resources Final'!A:F,6,FALSE))</f>
        <v/>
      </c>
      <c r="O4580" s="3" t="str">
        <f>IF(VLOOKUP(D4580,'Resources Final'!A:G,7,FALSE)=0,"",VLOOKUP(D4580,'Resources Final'!A:G,7,FALSE))</f>
        <v/>
      </c>
    </row>
    <row r="4581" spans="1:15" x14ac:dyDescent="0.2">
      <c r="A4581" s="11">
        <v>990</v>
      </c>
      <c r="B4581" s="11" t="str">
        <f t="shared" ref="B4581:B4644" si="83">C4581&amp;"_"&amp;D4581&amp;G4581&amp;F4581</f>
        <v>Charles G. Koch Charitable Foundation_George Mason University2018189500</v>
      </c>
      <c r="C4581" s="11" t="s">
        <v>19</v>
      </c>
      <c r="D4581" s="11" t="s">
        <v>678</v>
      </c>
      <c r="E4581" s="11" t="s">
        <v>678</v>
      </c>
      <c r="F4581" s="14">
        <v>189500</v>
      </c>
      <c r="G4581" s="11">
        <v>2018</v>
      </c>
      <c r="H4581" s="11" t="s">
        <v>21</v>
      </c>
      <c r="I4581" s="12"/>
      <c r="J4581">
        <v>281</v>
      </c>
      <c r="K4581" s="3" t="str">
        <f>IF(VLOOKUP(D4581,'Resources Final'!A:C,3,FALSE)=0,"",VLOOKUP(D4581,'Resources Final'!A:C,3,FALSE))</f>
        <v/>
      </c>
      <c r="L4581" s="3" t="str">
        <f>IF(VLOOKUP(D4581,'Resources Final'!A:D,4,FALSE)=0,"",VLOOKUP(D4581,'Resources Final'!A:D,4,FALSE))</f>
        <v>Y</v>
      </c>
      <c r="M4581" s="3" t="str">
        <f>IF(VLOOKUP(D4581,'Resources Final'!A:E,5,FALSE)=0,"",VLOOKUP(D4581,'Resources Final'!A:E,5,FALSE))</f>
        <v/>
      </c>
      <c r="N4581" s="7" t="str">
        <f>IF(VLOOKUP(D4581,'Resources Final'!A:F,6,FALSE)=0,"",VLOOKUP(D4581,'Resources Final'!A:F,6,FALSE))</f>
        <v/>
      </c>
      <c r="O4581" s="3" t="str">
        <f>IF(VLOOKUP(D4581,'Resources Final'!A:G,7,FALSE)=0,"",VLOOKUP(D4581,'Resources Final'!A:G,7,FALSE))</f>
        <v/>
      </c>
    </row>
    <row r="4582" spans="1:15" x14ac:dyDescent="0.2">
      <c r="A4582" s="11">
        <v>990</v>
      </c>
      <c r="B4582" s="11" t="str">
        <f t="shared" si="83"/>
        <v>Charles G. Koch Charitable Foundation_International Crisis Group201892000</v>
      </c>
      <c r="C4582" s="11" t="s">
        <v>19</v>
      </c>
      <c r="D4582" s="11" t="s">
        <v>4417</v>
      </c>
      <c r="E4582" s="11" t="s">
        <v>4417</v>
      </c>
      <c r="F4582" s="14">
        <v>92000</v>
      </c>
      <c r="G4582" s="11">
        <v>2018</v>
      </c>
      <c r="H4582" s="11" t="s">
        <v>21</v>
      </c>
      <c r="I4582" s="12"/>
      <c r="J4582">
        <v>282</v>
      </c>
      <c r="K4582" s="3" t="str">
        <f>IF(VLOOKUP(D4582,'Resources Final'!A:C,3,FALSE)=0,"",VLOOKUP(D4582,'Resources Final'!A:C,3,FALSE))</f>
        <v/>
      </c>
      <c r="L4582" s="3" t="str">
        <f>IF(VLOOKUP(D4582,'Resources Final'!A:D,4,FALSE)=0,"",VLOOKUP(D4582,'Resources Final'!A:D,4,FALSE))</f>
        <v/>
      </c>
      <c r="M4582" s="3" t="str">
        <f>IF(VLOOKUP(D4582,'Resources Final'!A:E,5,FALSE)=0,"",VLOOKUP(D4582,'Resources Final'!A:E,5,FALSE))</f>
        <v/>
      </c>
      <c r="N4582" s="7" t="str">
        <f>IF(VLOOKUP(D4582,'Resources Final'!A:F,6,FALSE)=0,"",VLOOKUP(D4582,'Resources Final'!A:F,6,FALSE))</f>
        <v>https://www.sourcewatch.org/index.php/International_Crisis_Group</v>
      </c>
      <c r="O4582" s="3" t="str">
        <f>IF(VLOOKUP(D4582,'Resources Final'!A:G,7,FALSE)=0,"",VLOOKUP(D4582,'Resources Final'!A:G,7,FALSE))</f>
        <v>Sourcewatch</v>
      </c>
    </row>
    <row r="4583" spans="1:15" x14ac:dyDescent="0.2">
      <c r="A4583" s="11">
        <v>990</v>
      </c>
      <c r="B4583" s="11" t="str">
        <f t="shared" si="83"/>
        <v>Charles G. Koch Charitable Foundation_Mobley2018500</v>
      </c>
      <c r="C4583" s="11" t="s">
        <v>19</v>
      </c>
      <c r="D4583" s="11" t="s">
        <v>4418</v>
      </c>
      <c r="E4583" s="11" t="s">
        <v>4418</v>
      </c>
      <c r="F4583" s="14">
        <v>500</v>
      </c>
      <c r="G4583" s="11">
        <v>2018</v>
      </c>
      <c r="H4583" s="11" t="s">
        <v>21</v>
      </c>
      <c r="I4583" s="12" t="s">
        <v>4162</v>
      </c>
      <c r="J4583">
        <v>283</v>
      </c>
      <c r="K4583" s="3" t="str">
        <f>IF(VLOOKUP(D4583,'Resources Final'!A:C,3,FALSE)=0,"",VLOOKUP(D4583,'Resources Final'!A:C,3,FALSE))</f>
        <v>Y</v>
      </c>
      <c r="L4583" s="3" t="str">
        <f>IF(VLOOKUP(D4583,'Resources Final'!A:D,4,FALSE)=0,"",VLOOKUP(D4583,'Resources Final'!A:D,4,FALSE))</f>
        <v/>
      </c>
      <c r="M4583" s="3" t="str">
        <f>IF(VLOOKUP(D4583,'Resources Final'!A:E,5,FALSE)=0,"",VLOOKUP(D4583,'Resources Final'!A:E,5,FALSE))</f>
        <v/>
      </c>
      <c r="N4583" s="7" t="str">
        <f>IF(VLOOKUP(D4583,'Resources Final'!A:F,6,FALSE)=0,"",VLOOKUP(D4583,'Resources Final'!A:F,6,FALSE))</f>
        <v/>
      </c>
      <c r="O4583" s="3" t="str">
        <f>IF(VLOOKUP(D4583,'Resources Final'!A:G,7,FALSE)=0,"",VLOOKUP(D4583,'Resources Final'!A:G,7,FALSE))</f>
        <v/>
      </c>
    </row>
    <row r="4584" spans="1:15" x14ac:dyDescent="0.2">
      <c r="A4584" s="11">
        <v>990</v>
      </c>
      <c r="B4584" s="11" t="str">
        <f t="shared" si="83"/>
        <v>Charles G. Koch Charitable Foundation_McCollum20183150</v>
      </c>
      <c r="C4584" s="11" t="s">
        <v>19</v>
      </c>
      <c r="D4584" s="11" t="s">
        <v>4419</v>
      </c>
      <c r="E4584" s="11" t="s">
        <v>4419</v>
      </c>
      <c r="F4584" s="14">
        <v>3150</v>
      </c>
      <c r="G4584" s="11">
        <v>2018</v>
      </c>
      <c r="H4584" s="11" t="s">
        <v>21</v>
      </c>
      <c r="I4584" s="12" t="s">
        <v>4162</v>
      </c>
      <c r="J4584">
        <v>284</v>
      </c>
      <c r="K4584" s="3" t="str">
        <f>IF(VLOOKUP(D4584,'Resources Final'!A:C,3,FALSE)=0,"",VLOOKUP(D4584,'Resources Final'!A:C,3,FALSE))</f>
        <v>Y</v>
      </c>
      <c r="L4584" s="3" t="str">
        <f>IF(VLOOKUP(D4584,'Resources Final'!A:D,4,FALSE)=0,"",VLOOKUP(D4584,'Resources Final'!A:D,4,FALSE))</f>
        <v/>
      </c>
      <c r="M4584" s="3" t="str">
        <f>IF(VLOOKUP(D4584,'Resources Final'!A:E,5,FALSE)=0,"",VLOOKUP(D4584,'Resources Final'!A:E,5,FALSE))</f>
        <v/>
      </c>
      <c r="N4584" s="7" t="str">
        <f>IF(VLOOKUP(D4584,'Resources Final'!A:F,6,FALSE)=0,"",VLOOKUP(D4584,'Resources Final'!A:F,6,FALSE))</f>
        <v/>
      </c>
      <c r="O4584" s="3" t="str">
        <f>IF(VLOOKUP(D4584,'Resources Final'!A:G,7,FALSE)=0,"",VLOOKUP(D4584,'Resources Final'!A:G,7,FALSE))</f>
        <v/>
      </c>
    </row>
    <row r="4585" spans="1:15" x14ac:dyDescent="0.2">
      <c r="A4585" s="11">
        <v>990</v>
      </c>
      <c r="B4585" s="11" t="str">
        <f t="shared" si="83"/>
        <v>Charles G. Koch Charitable Foundation_Woolly20183825</v>
      </c>
      <c r="C4585" s="11" t="s">
        <v>19</v>
      </c>
      <c r="D4585" s="11" t="s">
        <v>4420</v>
      </c>
      <c r="E4585" s="11" t="s">
        <v>4420</v>
      </c>
      <c r="F4585" s="14">
        <v>3825</v>
      </c>
      <c r="G4585" s="11">
        <v>2018</v>
      </c>
      <c r="H4585" s="11" t="s">
        <v>21</v>
      </c>
      <c r="I4585" s="12" t="s">
        <v>4162</v>
      </c>
      <c r="J4585">
        <v>285</v>
      </c>
      <c r="K4585" s="3" t="str">
        <f>IF(VLOOKUP(D4585,'Resources Final'!A:C,3,FALSE)=0,"",VLOOKUP(D4585,'Resources Final'!A:C,3,FALSE))</f>
        <v>Y</v>
      </c>
      <c r="L4585" s="3" t="str">
        <f>IF(VLOOKUP(D4585,'Resources Final'!A:D,4,FALSE)=0,"",VLOOKUP(D4585,'Resources Final'!A:D,4,FALSE))</f>
        <v/>
      </c>
      <c r="M4585" s="3" t="str">
        <f>IF(VLOOKUP(D4585,'Resources Final'!A:E,5,FALSE)=0,"",VLOOKUP(D4585,'Resources Final'!A:E,5,FALSE))</f>
        <v/>
      </c>
      <c r="N4585" s="7" t="str">
        <f>IF(VLOOKUP(D4585,'Resources Final'!A:F,6,FALSE)=0,"",VLOOKUP(D4585,'Resources Final'!A:F,6,FALSE))</f>
        <v/>
      </c>
      <c r="O4585" s="3" t="str">
        <f>IF(VLOOKUP(D4585,'Resources Final'!A:G,7,FALSE)=0,"",VLOOKUP(D4585,'Resources Final'!A:G,7,FALSE))</f>
        <v/>
      </c>
    </row>
    <row r="4586" spans="1:15" x14ac:dyDescent="0.2">
      <c r="A4586" s="11">
        <v>990</v>
      </c>
      <c r="B4586" s="11" t="str">
        <f t="shared" si="83"/>
        <v>Charles G. Koch Charitable Foundation_State University of New York201827000</v>
      </c>
      <c r="C4586" s="11" t="s">
        <v>19</v>
      </c>
      <c r="D4586" s="11" t="s">
        <v>3036</v>
      </c>
      <c r="E4586" s="11" t="s">
        <v>3036</v>
      </c>
      <c r="F4586" s="14">
        <v>27000</v>
      </c>
      <c r="G4586" s="11">
        <v>2018</v>
      </c>
      <c r="H4586" s="11" t="s">
        <v>21</v>
      </c>
      <c r="I4586" s="12"/>
      <c r="J4586">
        <v>286</v>
      </c>
      <c r="K4586" s="3" t="str">
        <f>IF(VLOOKUP(D4586,'Resources Final'!A:C,3,FALSE)=0,"",VLOOKUP(D4586,'Resources Final'!A:C,3,FALSE))</f>
        <v/>
      </c>
      <c r="L4586" s="3" t="str">
        <f>IF(VLOOKUP(D4586,'Resources Final'!A:D,4,FALSE)=0,"",VLOOKUP(D4586,'Resources Final'!A:D,4,FALSE))</f>
        <v>Y</v>
      </c>
      <c r="M4586" s="3" t="str">
        <f>IF(VLOOKUP(D4586,'Resources Final'!A:E,5,FALSE)=0,"",VLOOKUP(D4586,'Resources Final'!A:E,5,FALSE))</f>
        <v/>
      </c>
      <c r="N4586" s="7" t="str">
        <f>IF(VLOOKUP(D4586,'Resources Final'!A:F,6,FALSE)=0,"",VLOOKUP(D4586,'Resources Final'!A:F,6,FALSE))</f>
        <v/>
      </c>
      <c r="O4586" s="3" t="str">
        <f>IF(VLOOKUP(D4586,'Resources Final'!A:G,7,FALSE)=0,"",VLOOKUP(D4586,'Resources Final'!A:G,7,FALSE))</f>
        <v/>
      </c>
    </row>
    <row r="4587" spans="1:15" x14ac:dyDescent="0.2">
      <c r="A4587" s="11">
        <v>990</v>
      </c>
      <c r="B4587" s="11" t="str">
        <f t="shared" si="83"/>
        <v>Charles G. Koch Charitable Foundation_Austin Institute for the Study of Family and Culture2018105000</v>
      </c>
      <c r="C4587" s="11" t="s">
        <v>19</v>
      </c>
      <c r="D4587" s="11" t="s">
        <v>294</v>
      </c>
      <c r="E4587" s="11" t="s">
        <v>294</v>
      </c>
      <c r="F4587" s="14">
        <v>105000</v>
      </c>
      <c r="G4587" s="11">
        <v>2018</v>
      </c>
      <c r="H4587" s="11" t="s">
        <v>21</v>
      </c>
      <c r="I4587" s="12"/>
      <c r="J4587">
        <v>287</v>
      </c>
      <c r="K4587" s="3" t="str">
        <f>IF(VLOOKUP(D4587,'Resources Final'!A:C,3,FALSE)=0,"",VLOOKUP(D4587,'Resources Final'!A:C,3,FALSE))</f>
        <v/>
      </c>
      <c r="L4587" s="3" t="str">
        <f>IF(VLOOKUP(D4587,'Resources Final'!A:D,4,FALSE)=0,"",VLOOKUP(D4587,'Resources Final'!A:D,4,FALSE))</f>
        <v/>
      </c>
      <c r="M4587" s="3" t="str">
        <f>IF(VLOOKUP(D4587,'Resources Final'!A:E,5,FALSE)=0,"",VLOOKUP(D4587,'Resources Final'!A:E,5,FALSE))</f>
        <v/>
      </c>
      <c r="N4587" s="7" t="str">
        <f>IF(VLOOKUP(D4587,'Resources Final'!A:F,6,FALSE)=0,"",VLOOKUP(D4587,'Resources Final'!A:F,6,FALSE))</f>
        <v/>
      </c>
      <c r="O4587" s="3" t="str">
        <f>IF(VLOOKUP(D4587,'Resources Final'!A:G,7,FALSE)=0,"",VLOOKUP(D4587,'Resources Final'!A:G,7,FALSE))</f>
        <v/>
      </c>
    </row>
    <row r="4588" spans="1:15" x14ac:dyDescent="0.2">
      <c r="A4588" s="11">
        <v>990</v>
      </c>
      <c r="B4588" s="11" t="str">
        <f t="shared" si="83"/>
        <v>Charles G. Koch Charitable Foundation_College of New Jersey Foundation201819800</v>
      </c>
      <c r="C4588" s="11" t="s">
        <v>19</v>
      </c>
      <c r="D4588" s="11" t="s">
        <v>784</v>
      </c>
      <c r="E4588" s="11" t="s">
        <v>785</v>
      </c>
      <c r="F4588" s="14">
        <v>19800</v>
      </c>
      <c r="G4588" s="11">
        <v>2018</v>
      </c>
      <c r="H4588" s="11" t="s">
        <v>21</v>
      </c>
      <c r="I4588" s="12"/>
      <c r="J4588">
        <v>288</v>
      </c>
      <c r="K4588" s="3" t="str">
        <f>IF(VLOOKUP(D4588,'Resources Final'!A:C,3,FALSE)=0,"",VLOOKUP(D4588,'Resources Final'!A:C,3,FALSE))</f>
        <v/>
      </c>
      <c r="L4588" s="3" t="str">
        <f>IF(VLOOKUP(D4588,'Resources Final'!A:D,4,FALSE)=0,"",VLOOKUP(D4588,'Resources Final'!A:D,4,FALSE))</f>
        <v>Y</v>
      </c>
      <c r="M4588" s="3" t="str">
        <f>IF(VLOOKUP(D4588,'Resources Final'!A:E,5,FALSE)=0,"",VLOOKUP(D4588,'Resources Final'!A:E,5,FALSE))</f>
        <v/>
      </c>
      <c r="N4588" s="7" t="str">
        <f>IF(VLOOKUP(D4588,'Resources Final'!A:F,6,FALSE)=0,"",VLOOKUP(D4588,'Resources Final'!A:F,6,FALSE))</f>
        <v/>
      </c>
      <c r="O4588" s="3" t="str">
        <f>IF(VLOOKUP(D4588,'Resources Final'!A:G,7,FALSE)=0,"",VLOOKUP(D4588,'Resources Final'!A:G,7,FALSE))</f>
        <v/>
      </c>
    </row>
    <row r="4589" spans="1:15" x14ac:dyDescent="0.2">
      <c r="A4589" s="11">
        <v>990</v>
      </c>
      <c r="B4589" s="11" t="str">
        <f t="shared" si="83"/>
        <v>Charles G. Koch Charitable Foundation_Indiana University2018975454</v>
      </c>
      <c r="C4589" s="11" t="s">
        <v>19</v>
      </c>
      <c r="D4589" s="11" t="s">
        <v>1671</v>
      </c>
      <c r="E4589" s="11" t="s">
        <v>1671</v>
      </c>
      <c r="F4589" s="14">
        <v>975454</v>
      </c>
      <c r="G4589" s="11">
        <v>2018</v>
      </c>
      <c r="H4589" s="11" t="s">
        <v>21</v>
      </c>
      <c r="I4589" s="12"/>
      <c r="J4589">
        <v>289</v>
      </c>
      <c r="K4589" s="3" t="str">
        <f>IF(VLOOKUP(D4589,'Resources Final'!A:C,3,FALSE)=0,"",VLOOKUP(D4589,'Resources Final'!A:C,3,FALSE))</f>
        <v/>
      </c>
      <c r="L4589" s="3" t="str">
        <f>IF(VLOOKUP(D4589,'Resources Final'!A:D,4,FALSE)=0,"",VLOOKUP(D4589,'Resources Final'!A:D,4,FALSE))</f>
        <v>Y</v>
      </c>
      <c r="M4589" s="3" t="str">
        <f>IF(VLOOKUP(D4589,'Resources Final'!A:E,5,FALSE)=0,"",VLOOKUP(D4589,'Resources Final'!A:E,5,FALSE))</f>
        <v/>
      </c>
      <c r="N4589" s="7" t="str">
        <f>IF(VLOOKUP(D4589,'Resources Final'!A:F,6,FALSE)=0,"",VLOOKUP(D4589,'Resources Final'!A:F,6,FALSE))</f>
        <v/>
      </c>
      <c r="O4589" s="3" t="str">
        <f>IF(VLOOKUP(D4589,'Resources Final'!A:G,7,FALSE)=0,"",VLOOKUP(D4589,'Resources Final'!A:G,7,FALSE))</f>
        <v/>
      </c>
    </row>
    <row r="4590" spans="1:15" x14ac:dyDescent="0.2">
      <c r="A4590" s="11">
        <v>990</v>
      </c>
      <c r="B4590" s="11" t="str">
        <f t="shared" si="83"/>
        <v>Charles G. Koch Charitable Foundation_Carmack20183150</v>
      </c>
      <c r="C4590" s="11" t="s">
        <v>19</v>
      </c>
      <c r="D4590" s="11" t="s">
        <v>4421</v>
      </c>
      <c r="E4590" s="11" t="s">
        <v>4421</v>
      </c>
      <c r="F4590" s="14">
        <v>3150</v>
      </c>
      <c r="G4590" s="11">
        <v>2018</v>
      </c>
      <c r="H4590" s="11" t="s">
        <v>21</v>
      </c>
      <c r="I4590" s="12" t="s">
        <v>4162</v>
      </c>
      <c r="J4590">
        <v>290</v>
      </c>
      <c r="K4590" s="3" t="str">
        <f>IF(VLOOKUP(D4590,'Resources Final'!A:C,3,FALSE)=0,"",VLOOKUP(D4590,'Resources Final'!A:C,3,FALSE))</f>
        <v>Y</v>
      </c>
      <c r="L4590" s="3" t="str">
        <f>IF(VLOOKUP(D4590,'Resources Final'!A:D,4,FALSE)=0,"",VLOOKUP(D4590,'Resources Final'!A:D,4,FALSE))</f>
        <v/>
      </c>
      <c r="M4590" s="3" t="str">
        <f>IF(VLOOKUP(D4590,'Resources Final'!A:E,5,FALSE)=0,"",VLOOKUP(D4590,'Resources Final'!A:E,5,FALSE))</f>
        <v/>
      </c>
      <c r="N4590" s="7" t="str">
        <f>IF(VLOOKUP(D4590,'Resources Final'!A:F,6,FALSE)=0,"",VLOOKUP(D4590,'Resources Final'!A:F,6,FALSE))</f>
        <v/>
      </c>
      <c r="O4590" s="3" t="str">
        <f>IF(VLOOKUP(D4590,'Resources Final'!A:G,7,FALSE)=0,"",VLOOKUP(D4590,'Resources Final'!A:G,7,FALSE))</f>
        <v/>
      </c>
    </row>
    <row r="4591" spans="1:15" x14ac:dyDescent="0.2">
      <c r="A4591" s="11">
        <v>990</v>
      </c>
      <c r="B4591" s="11" t="str">
        <f t="shared" si="83"/>
        <v>Charles G. Koch Charitable Foundation_Pi Kappa Delta201895000</v>
      </c>
      <c r="C4591" s="11" t="s">
        <v>19</v>
      </c>
      <c r="D4591" s="11" t="s">
        <v>2856</v>
      </c>
      <c r="E4591" s="11" t="s">
        <v>2856</v>
      </c>
      <c r="F4591" s="14">
        <v>95000</v>
      </c>
      <c r="G4591" s="11">
        <v>2018</v>
      </c>
      <c r="H4591" s="11" t="s">
        <v>21</v>
      </c>
      <c r="I4591" s="12"/>
      <c r="J4591">
        <v>291</v>
      </c>
      <c r="K4591" s="3" t="str">
        <f>IF(VLOOKUP(D4591,'Resources Final'!A:C,3,FALSE)=0,"",VLOOKUP(D4591,'Resources Final'!A:C,3,FALSE))</f>
        <v/>
      </c>
      <c r="L4591" s="3" t="str">
        <f>IF(VLOOKUP(D4591,'Resources Final'!A:D,4,FALSE)=0,"",VLOOKUP(D4591,'Resources Final'!A:D,4,FALSE))</f>
        <v>Y</v>
      </c>
      <c r="M4591" s="3" t="str">
        <f>IF(VLOOKUP(D4591,'Resources Final'!A:E,5,FALSE)=0,"",VLOOKUP(D4591,'Resources Final'!A:E,5,FALSE))</f>
        <v/>
      </c>
      <c r="N4591" s="7" t="str">
        <f>IF(VLOOKUP(D4591,'Resources Final'!A:F,6,FALSE)=0,"",VLOOKUP(D4591,'Resources Final'!A:F,6,FALSE))</f>
        <v/>
      </c>
      <c r="O4591" s="3" t="str">
        <f>IF(VLOOKUP(D4591,'Resources Final'!A:G,7,FALSE)=0,"",VLOOKUP(D4591,'Resources Final'!A:G,7,FALSE))</f>
        <v/>
      </c>
    </row>
    <row r="4592" spans="1:15" x14ac:dyDescent="0.2">
      <c r="A4592" s="11">
        <v>990</v>
      </c>
      <c r="B4592" s="11" t="str">
        <f t="shared" si="83"/>
        <v>Charles G. Koch Charitable Foundation_Gross20183024</v>
      </c>
      <c r="C4592" s="11" t="s">
        <v>19</v>
      </c>
      <c r="D4592" s="11" t="s">
        <v>4276</v>
      </c>
      <c r="E4592" s="11" t="s">
        <v>4276</v>
      </c>
      <c r="F4592" s="14">
        <v>3024</v>
      </c>
      <c r="G4592" s="11">
        <v>2018</v>
      </c>
      <c r="H4592" s="11" t="s">
        <v>21</v>
      </c>
      <c r="I4592" s="12" t="s">
        <v>4162</v>
      </c>
      <c r="J4592">
        <v>292</v>
      </c>
      <c r="K4592" s="3" t="str">
        <f>IF(VLOOKUP(D4592,'Resources Final'!A:C,3,FALSE)=0,"",VLOOKUP(D4592,'Resources Final'!A:C,3,FALSE))</f>
        <v>Y</v>
      </c>
      <c r="L4592" s="3" t="str">
        <f>IF(VLOOKUP(D4592,'Resources Final'!A:D,4,FALSE)=0,"",VLOOKUP(D4592,'Resources Final'!A:D,4,FALSE))</f>
        <v/>
      </c>
      <c r="M4592" s="3" t="str">
        <f>IF(VLOOKUP(D4592,'Resources Final'!A:E,5,FALSE)=0,"",VLOOKUP(D4592,'Resources Final'!A:E,5,FALSE))</f>
        <v/>
      </c>
      <c r="N4592" s="7" t="str">
        <f>IF(VLOOKUP(D4592,'Resources Final'!A:F,6,FALSE)=0,"",VLOOKUP(D4592,'Resources Final'!A:F,6,FALSE))</f>
        <v/>
      </c>
      <c r="O4592" s="3" t="str">
        <f>IF(VLOOKUP(D4592,'Resources Final'!A:G,7,FALSE)=0,"",VLOOKUP(D4592,'Resources Final'!A:G,7,FALSE))</f>
        <v/>
      </c>
    </row>
    <row r="4593" spans="1:15" x14ac:dyDescent="0.2">
      <c r="A4593" s="11">
        <v>990</v>
      </c>
      <c r="B4593" s="11" t="str">
        <f t="shared" si="83"/>
        <v>Charles G. Koch Charitable Foundation_Walsh University20188000</v>
      </c>
      <c r="C4593" s="11" t="s">
        <v>19</v>
      </c>
      <c r="D4593" s="11" t="s">
        <v>4422</v>
      </c>
      <c r="E4593" s="11" t="s">
        <v>4422</v>
      </c>
      <c r="F4593" s="14">
        <v>8000</v>
      </c>
      <c r="G4593" s="11">
        <v>2018</v>
      </c>
      <c r="H4593" s="11" t="s">
        <v>21</v>
      </c>
      <c r="I4593" s="12"/>
      <c r="J4593">
        <v>293</v>
      </c>
      <c r="K4593" s="3" t="str">
        <f>IF(VLOOKUP(D4593,'Resources Final'!A:C,3,FALSE)=0,"",VLOOKUP(D4593,'Resources Final'!A:C,3,FALSE))</f>
        <v/>
      </c>
      <c r="L4593" s="3" t="str">
        <f>IF(VLOOKUP(D4593,'Resources Final'!A:D,4,FALSE)=0,"",VLOOKUP(D4593,'Resources Final'!A:D,4,FALSE))</f>
        <v>Y</v>
      </c>
      <c r="M4593" s="3" t="str">
        <f>IF(VLOOKUP(D4593,'Resources Final'!A:E,5,FALSE)=0,"",VLOOKUP(D4593,'Resources Final'!A:E,5,FALSE))</f>
        <v/>
      </c>
      <c r="N4593" s="7" t="str">
        <f>IF(VLOOKUP(D4593,'Resources Final'!A:F,6,FALSE)=0,"",VLOOKUP(D4593,'Resources Final'!A:F,6,FALSE))</f>
        <v/>
      </c>
      <c r="O4593" s="3" t="str">
        <f>IF(VLOOKUP(D4593,'Resources Final'!A:G,7,FALSE)=0,"",VLOOKUP(D4593,'Resources Final'!A:G,7,FALSE))</f>
        <v/>
      </c>
    </row>
    <row r="4594" spans="1:15" x14ac:dyDescent="0.2">
      <c r="A4594" s="11">
        <v>990</v>
      </c>
      <c r="B4594" s="11" t="str">
        <f t="shared" si="83"/>
        <v>Charles G. Koch Charitable Foundation_Foti20182025</v>
      </c>
      <c r="C4594" s="11" t="s">
        <v>19</v>
      </c>
      <c r="D4594" s="11" t="s">
        <v>4423</v>
      </c>
      <c r="E4594" s="11" t="s">
        <v>4423</v>
      </c>
      <c r="F4594" s="14">
        <v>2025</v>
      </c>
      <c r="G4594" s="11">
        <v>2018</v>
      </c>
      <c r="H4594" s="11" t="s">
        <v>21</v>
      </c>
      <c r="I4594" s="12" t="s">
        <v>4162</v>
      </c>
      <c r="J4594">
        <v>294</v>
      </c>
      <c r="K4594" s="3" t="str">
        <f>IF(VLOOKUP(D4594,'Resources Final'!A:C,3,FALSE)=0,"",VLOOKUP(D4594,'Resources Final'!A:C,3,FALSE))</f>
        <v>Y</v>
      </c>
      <c r="L4594" s="3" t="str">
        <f>IF(VLOOKUP(D4594,'Resources Final'!A:D,4,FALSE)=0,"",VLOOKUP(D4594,'Resources Final'!A:D,4,FALSE))</f>
        <v/>
      </c>
      <c r="M4594" s="3" t="str">
        <f>IF(VLOOKUP(D4594,'Resources Final'!A:E,5,FALSE)=0,"",VLOOKUP(D4594,'Resources Final'!A:E,5,FALSE))</f>
        <v/>
      </c>
      <c r="N4594" s="7" t="str">
        <f>IF(VLOOKUP(D4594,'Resources Final'!A:F,6,FALSE)=0,"",VLOOKUP(D4594,'Resources Final'!A:F,6,FALSE))</f>
        <v/>
      </c>
      <c r="O4594" s="3" t="str">
        <f>IF(VLOOKUP(D4594,'Resources Final'!A:G,7,FALSE)=0,"",VLOOKUP(D4594,'Resources Final'!A:G,7,FALSE))</f>
        <v/>
      </c>
    </row>
    <row r="4595" spans="1:15" x14ac:dyDescent="0.2">
      <c r="A4595" s="11">
        <v>990</v>
      </c>
      <c r="B4595" s="11" t="str">
        <f t="shared" si="83"/>
        <v>Charles G. Koch Charitable Foundation_Simonetti201821000</v>
      </c>
      <c r="C4595" s="11" t="s">
        <v>19</v>
      </c>
      <c r="D4595" s="11" t="s">
        <v>4424</v>
      </c>
      <c r="E4595" s="11" t="s">
        <v>4424</v>
      </c>
      <c r="F4595" s="14">
        <v>21000</v>
      </c>
      <c r="G4595" s="11">
        <v>2018</v>
      </c>
      <c r="H4595" s="11" t="s">
        <v>21</v>
      </c>
      <c r="I4595" s="12" t="s">
        <v>4162</v>
      </c>
      <c r="J4595">
        <v>295</v>
      </c>
      <c r="K4595" s="3" t="str">
        <f>IF(VLOOKUP(D4595,'Resources Final'!A:C,3,FALSE)=0,"",VLOOKUP(D4595,'Resources Final'!A:C,3,FALSE))</f>
        <v>Y</v>
      </c>
      <c r="L4595" s="3" t="str">
        <f>IF(VLOOKUP(D4595,'Resources Final'!A:D,4,FALSE)=0,"",VLOOKUP(D4595,'Resources Final'!A:D,4,FALSE))</f>
        <v/>
      </c>
      <c r="M4595" s="3" t="str">
        <f>IF(VLOOKUP(D4595,'Resources Final'!A:E,5,FALSE)=0,"",VLOOKUP(D4595,'Resources Final'!A:E,5,FALSE))</f>
        <v/>
      </c>
      <c r="N4595" s="7" t="str">
        <f>IF(VLOOKUP(D4595,'Resources Final'!A:F,6,FALSE)=0,"",VLOOKUP(D4595,'Resources Final'!A:F,6,FALSE))</f>
        <v/>
      </c>
      <c r="O4595" s="3" t="str">
        <f>IF(VLOOKUP(D4595,'Resources Final'!A:G,7,FALSE)=0,"",VLOOKUP(D4595,'Resources Final'!A:G,7,FALSE))</f>
        <v/>
      </c>
    </row>
    <row r="4596" spans="1:15" x14ac:dyDescent="0.2">
      <c r="A4596" s="11">
        <v>990</v>
      </c>
      <c r="B4596" s="11" t="str">
        <f t="shared" si="83"/>
        <v>Charles G. Koch Charitable Foundation_Augustana College201850000</v>
      </c>
      <c r="C4596" s="11" t="s">
        <v>19</v>
      </c>
      <c r="D4596" s="11" t="s">
        <v>290</v>
      </c>
      <c r="E4596" s="11" t="s">
        <v>290</v>
      </c>
      <c r="F4596" s="14">
        <v>50000</v>
      </c>
      <c r="G4596" s="11">
        <v>2018</v>
      </c>
      <c r="H4596" s="11" t="s">
        <v>21</v>
      </c>
      <c r="I4596" s="12"/>
      <c r="J4596">
        <v>296</v>
      </c>
      <c r="K4596" s="3" t="str">
        <f>IF(VLOOKUP(D4596,'Resources Final'!A:C,3,FALSE)=0,"",VLOOKUP(D4596,'Resources Final'!A:C,3,FALSE))</f>
        <v/>
      </c>
      <c r="L4596" s="3" t="str">
        <f>IF(VLOOKUP(D4596,'Resources Final'!A:D,4,FALSE)=0,"",VLOOKUP(D4596,'Resources Final'!A:D,4,FALSE))</f>
        <v>Y</v>
      </c>
      <c r="M4596" s="3" t="str">
        <f>IF(VLOOKUP(D4596,'Resources Final'!A:E,5,FALSE)=0,"",VLOOKUP(D4596,'Resources Final'!A:E,5,FALSE))</f>
        <v/>
      </c>
      <c r="N4596" s="7" t="str">
        <f>IF(VLOOKUP(D4596,'Resources Final'!A:F,6,FALSE)=0,"",VLOOKUP(D4596,'Resources Final'!A:F,6,FALSE))</f>
        <v/>
      </c>
      <c r="O4596" s="3" t="str">
        <f>IF(VLOOKUP(D4596,'Resources Final'!A:G,7,FALSE)=0,"",VLOOKUP(D4596,'Resources Final'!A:G,7,FALSE))</f>
        <v/>
      </c>
    </row>
    <row r="4597" spans="1:15" x14ac:dyDescent="0.2">
      <c r="A4597" s="11">
        <v>990</v>
      </c>
      <c r="B4597" s="11" t="str">
        <f t="shared" si="83"/>
        <v>Charles G. Koch Charitable Foundation_Western Resources Legal Center201825000</v>
      </c>
      <c r="C4597" s="11" t="s">
        <v>19</v>
      </c>
      <c r="D4597" s="11" t="s">
        <v>3991</v>
      </c>
      <c r="E4597" s="11" t="s">
        <v>3991</v>
      </c>
      <c r="F4597" s="14">
        <v>25000</v>
      </c>
      <c r="G4597" s="11">
        <v>2018</v>
      </c>
      <c r="H4597" s="11" t="s">
        <v>21</v>
      </c>
      <c r="I4597" s="12"/>
      <c r="J4597">
        <v>297</v>
      </c>
      <c r="K4597" s="3" t="str">
        <f>IF(VLOOKUP(D4597,'Resources Final'!A:C,3,FALSE)=0,"",VLOOKUP(D4597,'Resources Final'!A:C,3,FALSE))</f>
        <v/>
      </c>
      <c r="L4597" s="3" t="str">
        <f>IF(VLOOKUP(D4597,'Resources Final'!A:D,4,FALSE)=0,"",VLOOKUP(D4597,'Resources Final'!A:D,4,FALSE))</f>
        <v/>
      </c>
      <c r="M4597" s="3" t="str">
        <f>IF(VLOOKUP(D4597,'Resources Final'!A:E,5,FALSE)=0,"",VLOOKUP(D4597,'Resources Final'!A:E,5,FALSE))</f>
        <v/>
      </c>
      <c r="N4597" s="7" t="str">
        <f>IF(VLOOKUP(D4597,'Resources Final'!A:F,6,FALSE)=0,"",VLOOKUP(D4597,'Resources Final'!A:F,6,FALSE))</f>
        <v/>
      </c>
      <c r="O4597" s="3" t="str">
        <f>IF(VLOOKUP(D4597,'Resources Final'!A:G,7,FALSE)=0,"",VLOOKUP(D4597,'Resources Final'!A:G,7,FALSE))</f>
        <v/>
      </c>
    </row>
    <row r="4598" spans="1:15" x14ac:dyDescent="0.2">
      <c r="A4598" s="11">
        <v>990</v>
      </c>
      <c r="B4598" s="11" t="str">
        <f t="shared" si="83"/>
        <v>Charles G. Koch Charitable Foundation_Allman20183469</v>
      </c>
      <c r="C4598" s="11" t="s">
        <v>19</v>
      </c>
      <c r="D4598" s="11" t="s">
        <v>4425</v>
      </c>
      <c r="E4598" s="11" t="s">
        <v>4425</v>
      </c>
      <c r="F4598" s="14">
        <v>3469</v>
      </c>
      <c r="G4598" s="11">
        <v>2018</v>
      </c>
      <c r="H4598" s="11" t="s">
        <v>21</v>
      </c>
      <c r="I4598" s="12" t="s">
        <v>4162</v>
      </c>
      <c r="J4598">
        <v>298</v>
      </c>
      <c r="K4598" s="3" t="str">
        <f>IF(VLOOKUP(D4598,'Resources Final'!A:C,3,FALSE)=0,"",VLOOKUP(D4598,'Resources Final'!A:C,3,FALSE))</f>
        <v>Y</v>
      </c>
      <c r="L4598" s="3" t="str">
        <f>IF(VLOOKUP(D4598,'Resources Final'!A:D,4,FALSE)=0,"",VLOOKUP(D4598,'Resources Final'!A:D,4,FALSE))</f>
        <v/>
      </c>
      <c r="M4598" s="3" t="str">
        <f>IF(VLOOKUP(D4598,'Resources Final'!A:E,5,FALSE)=0,"",VLOOKUP(D4598,'Resources Final'!A:E,5,FALSE))</f>
        <v/>
      </c>
      <c r="N4598" s="7" t="str">
        <f>IF(VLOOKUP(D4598,'Resources Final'!A:F,6,FALSE)=0,"",VLOOKUP(D4598,'Resources Final'!A:F,6,FALSE))</f>
        <v/>
      </c>
      <c r="O4598" s="3" t="str">
        <f>IF(VLOOKUP(D4598,'Resources Final'!A:G,7,FALSE)=0,"",VLOOKUP(D4598,'Resources Final'!A:G,7,FALSE))</f>
        <v/>
      </c>
    </row>
    <row r="4599" spans="1:15" x14ac:dyDescent="0.2">
      <c r="A4599" s="11">
        <v>990</v>
      </c>
      <c r="B4599" s="11" t="str">
        <f t="shared" si="83"/>
        <v>Charles G. Koch Charitable Foundation_University of South Alabama201826157</v>
      </c>
      <c r="C4599" s="11" t="s">
        <v>19</v>
      </c>
      <c r="D4599" s="11" t="s">
        <v>3816</v>
      </c>
      <c r="E4599" s="11" t="s">
        <v>3816</v>
      </c>
      <c r="F4599" s="14">
        <v>26157</v>
      </c>
      <c r="G4599" s="11">
        <v>2018</v>
      </c>
      <c r="H4599" s="11" t="s">
        <v>21</v>
      </c>
      <c r="I4599" s="12"/>
      <c r="J4599">
        <v>299</v>
      </c>
      <c r="K4599" s="3" t="str">
        <f>IF(VLOOKUP(D4599,'Resources Final'!A:C,3,FALSE)=0,"",VLOOKUP(D4599,'Resources Final'!A:C,3,FALSE))</f>
        <v/>
      </c>
      <c r="L4599" s="3" t="str">
        <f>IF(VLOOKUP(D4599,'Resources Final'!A:D,4,FALSE)=0,"",VLOOKUP(D4599,'Resources Final'!A:D,4,FALSE))</f>
        <v>Y</v>
      </c>
      <c r="M4599" s="3" t="str">
        <f>IF(VLOOKUP(D4599,'Resources Final'!A:E,5,FALSE)=0,"",VLOOKUP(D4599,'Resources Final'!A:E,5,FALSE))</f>
        <v/>
      </c>
      <c r="N4599" s="7" t="str">
        <f>IF(VLOOKUP(D4599,'Resources Final'!A:F,6,FALSE)=0,"",VLOOKUP(D4599,'Resources Final'!A:F,6,FALSE))</f>
        <v/>
      </c>
      <c r="O4599" s="3" t="str">
        <f>IF(VLOOKUP(D4599,'Resources Final'!A:G,7,FALSE)=0,"",VLOOKUP(D4599,'Resources Final'!A:G,7,FALSE))</f>
        <v/>
      </c>
    </row>
    <row r="4600" spans="1:15" x14ac:dyDescent="0.2">
      <c r="A4600" s="11">
        <v>990</v>
      </c>
      <c r="B4600" s="11" t="str">
        <f t="shared" si="83"/>
        <v>Charles G. Koch Charitable Foundation_Martins20183290</v>
      </c>
      <c r="C4600" s="11" t="s">
        <v>19</v>
      </c>
      <c r="D4600" s="11" t="s">
        <v>4426</v>
      </c>
      <c r="E4600" s="11" t="s">
        <v>4426</v>
      </c>
      <c r="F4600" s="14">
        <v>3290</v>
      </c>
      <c r="G4600" s="11">
        <v>2018</v>
      </c>
      <c r="H4600" s="11" t="s">
        <v>21</v>
      </c>
      <c r="I4600" s="12" t="s">
        <v>4162</v>
      </c>
      <c r="J4600">
        <v>300</v>
      </c>
      <c r="K4600" s="3" t="str">
        <f>IF(VLOOKUP(D4600,'Resources Final'!A:C,3,FALSE)=0,"",VLOOKUP(D4600,'Resources Final'!A:C,3,FALSE))</f>
        <v>Y</v>
      </c>
      <c r="L4600" s="3" t="str">
        <f>IF(VLOOKUP(D4600,'Resources Final'!A:D,4,FALSE)=0,"",VLOOKUP(D4600,'Resources Final'!A:D,4,FALSE))</f>
        <v/>
      </c>
      <c r="M4600" s="3" t="str">
        <f>IF(VLOOKUP(D4600,'Resources Final'!A:E,5,FALSE)=0,"",VLOOKUP(D4600,'Resources Final'!A:E,5,FALSE))</f>
        <v/>
      </c>
      <c r="N4600" s="7" t="str">
        <f>IF(VLOOKUP(D4600,'Resources Final'!A:F,6,FALSE)=0,"",VLOOKUP(D4600,'Resources Final'!A:F,6,FALSE))</f>
        <v/>
      </c>
      <c r="O4600" s="3" t="str">
        <f>IF(VLOOKUP(D4600,'Resources Final'!A:G,7,FALSE)=0,"",VLOOKUP(D4600,'Resources Final'!A:G,7,FALSE))</f>
        <v/>
      </c>
    </row>
    <row r="4601" spans="1:15" x14ac:dyDescent="0.2">
      <c r="A4601" s="11">
        <v>990</v>
      </c>
      <c r="B4601" s="11" t="str">
        <f t="shared" si="83"/>
        <v>Charles G. Koch Charitable Foundation_Elliott Raia20183035</v>
      </c>
      <c r="C4601" s="11" t="s">
        <v>19</v>
      </c>
      <c r="D4601" s="11" t="s">
        <v>4427</v>
      </c>
      <c r="E4601" s="11" t="s">
        <v>4427</v>
      </c>
      <c r="F4601" s="14">
        <v>3035</v>
      </c>
      <c r="G4601" s="11">
        <v>2018</v>
      </c>
      <c r="H4601" s="11" t="s">
        <v>21</v>
      </c>
      <c r="I4601" s="12" t="s">
        <v>4162</v>
      </c>
      <c r="J4601">
        <v>301</v>
      </c>
      <c r="K4601" s="3" t="str">
        <f>IF(VLOOKUP(D4601,'Resources Final'!A:C,3,FALSE)=0,"",VLOOKUP(D4601,'Resources Final'!A:C,3,FALSE))</f>
        <v>Y</v>
      </c>
      <c r="L4601" s="3" t="str">
        <f>IF(VLOOKUP(D4601,'Resources Final'!A:D,4,FALSE)=0,"",VLOOKUP(D4601,'Resources Final'!A:D,4,FALSE))</f>
        <v/>
      </c>
      <c r="M4601" s="3" t="str">
        <f>IF(VLOOKUP(D4601,'Resources Final'!A:E,5,FALSE)=0,"",VLOOKUP(D4601,'Resources Final'!A:E,5,FALSE))</f>
        <v/>
      </c>
      <c r="N4601" s="7" t="str">
        <f>IF(VLOOKUP(D4601,'Resources Final'!A:F,6,FALSE)=0,"",VLOOKUP(D4601,'Resources Final'!A:F,6,FALSE))</f>
        <v/>
      </c>
      <c r="O4601" s="3" t="str">
        <f>IF(VLOOKUP(D4601,'Resources Final'!A:G,7,FALSE)=0,"",VLOOKUP(D4601,'Resources Final'!A:G,7,FALSE))</f>
        <v/>
      </c>
    </row>
    <row r="4602" spans="1:15" x14ac:dyDescent="0.2">
      <c r="A4602" s="11">
        <v>990</v>
      </c>
      <c r="B4602" s="11" t="str">
        <f t="shared" si="83"/>
        <v>Charles G. Koch Charitable Foundation_Kehr201813688</v>
      </c>
      <c r="C4602" s="11" t="s">
        <v>19</v>
      </c>
      <c r="D4602" s="11" t="s">
        <v>1971</v>
      </c>
      <c r="E4602" s="11" t="s">
        <v>1971</v>
      </c>
      <c r="F4602" s="14">
        <v>13688</v>
      </c>
      <c r="G4602" s="11">
        <v>2018</v>
      </c>
      <c r="H4602" s="11" t="s">
        <v>21</v>
      </c>
      <c r="I4602" s="12" t="s">
        <v>4162</v>
      </c>
      <c r="J4602">
        <v>302</v>
      </c>
      <c r="K4602" s="3" t="str">
        <f>IF(VLOOKUP(D4602,'Resources Final'!A:C,3,FALSE)=0,"",VLOOKUP(D4602,'Resources Final'!A:C,3,FALSE))</f>
        <v>Y</v>
      </c>
      <c r="L4602" s="3" t="str">
        <f>IF(VLOOKUP(D4602,'Resources Final'!A:D,4,FALSE)=0,"",VLOOKUP(D4602,'Resources Final'!A:D,4,FALSE))</f>
        <v/>
      </c>
      <c r="M4602" s="3" t="str">
        <f>IF(VLOOKUP(D4602,'Resources Final'!A:E,5,FALSE)=0,"",VLOOKUP(D4602,'Resources Final'!A:E,5,FALSE))</f>
        <v/>
      </c>
      <c r="N4602" s="7" t="str">
        <f>IF(VLOOKUP(D4602,'Resources Final'!A:F,6,FALSE)=0,"",VLOOKUP(D4602,'Resources Final'!A:F,6,FALSE))</f>
        <v/>
      </c>
      <c r="O4602" s="3" t="str">
        <f>IF(VLOOKUP(D4602,'Resources Final'!A:G,7,FALSE)=0,"",VLOOKUP(D4602,'Resources Final'!A:G,7,FALSE))</f>
        <v/>
      </c>
    </row>
    <row r="4603" spans="1:15" x14ac:dyDescent="0.2">
      <c r="A4603" s="11">
        <v>990</v>
      </c>
      <c r="B4603" s="11" t="str">
        <f t="shared" si="83"/>
        <v>Charles G. Koch Charitable Foundation_Grove City College20181000</v>
      </c>
      <c r="C4603" s="11" t="s">
        <v>19</v>
      </c>
      <c r="D4603" s="11" t="s">
        <v>1469</v>
      </c>
      <c r="E4603" s="11" t="s">
        <v>1469</v>
      </c>
      <c r="F4603" s="14">
        <v>1000</v>
      </c>
      <c r="G4603" s="11">
        <v>2018</v>
      </c>
      <c r="H4603" s="11" t="s">
        <v>21</v>
      </c>
      <c r="I4603" s="12"/>
      <c r="J4603">
        <v>303</v>
      </c>
      <c r="K4603" s="3" t="str">
        <f>IF(VLOOKUP(D4603,'Resources Final'!A:C,3,FALSE)=0,"",VLOOKUP(D4603,'Resources Final'!A:C,3,FALSE))</f>
        <v/>
      </c>
      <c r="L4603" s="3" t="str">
        <f>IF(VLOOKUP(D4603,'Resources Final'!A:D,4,FALSE)=0,"",VLOOKUP(D4603,'Resources Final'!A:D,4,FALSE))</f>
        <v>Y</v>
      </c>
      <c r="M4603" s="3" t="str">
        <f>IF(VLOOKUP(D4603,'Resources Final'!A:E,5,FALSE)=0,"",VLOOKUP(D4603,'Resources Final'!A:E,5,FALSE))</f>
        <v/>
      </c>
      <c r="N4603" s="7" t="str">
        <f>IF(VLOOKUP(D4603,'Resources Final'!A:F,6,FALSE)=0,"",VLOOKUP(D4603,'Resources Final'!A:F,6,FALSE))</f>
        <v/>
      </c>
      <c r="O4603" s="3" t="str">
        <f>IF(VLOOKUP(D4603,'Resources Final'!A:G,7,FALSE)=0,"",VLOOKUP(D4603,'Resources Final'!A:G,7,FALSE))</f>
        <v/>
      </c>
    </row>
    <row r="4604" spans="1:15" x14ac:dyDescent="0.2">
      <c r="A4604" s="11">
        <v>990</v>
      </c>
      <c r="B4604" s="11" t="str">
        <f t="shared" si="83"/>
        <v>Charles G. Koch Charitable Foundation_George Mason University201815687900</v>
      </c>
      <c r="C4604" s="11" t="s">
        <v>19</v>
      </c>
      <c r="D4604" s="11" t="s">
        <v>678</v>
      </c>
      <c r="E4604" s="11" t="s">
        <v>678</v>
      </c>
      <c r="F4604" s="14">
        <v>15687900</v>
      </c>
      <c r="G4604" s="11">
        <v>2018</v>
      </c>
      <c r="H4604" s="11" t="s">
        <v>21</v>
      </c>
      <c r="I4604" s="12"/>
      <c r="J4604">
        <v>304</v>
      </c>
      <c r="K4604" s="3" t="str">
        <f>IF(VLOOKUP(D4604,'Resources Final'!A:C,3,FALSE)=0,"",VLOOKUP(D4604,'Resources Final'!A:C,3,FALSE))</f>
        <v/>
      </c>
      <c r="L4604" s="3" t="str">
        <f>IF(VLOOKUP(D4604,'Resources Final'!A:D,4,FALSE)=0,"",VLOOKUP(D4604,'Resources Final'!A:D,4,FALSE))</f>
        <v>Y</v>
      </c>
      <c r="M4604" s="3" t="str">
        <f>IF(VLOOKUP(D4604,'Resources Final'!A:E,5,FALSE)=0,"",VLOOKUP(D4604,'Resources Final'!A:E,5,FALSE))</f>
        <v/>
      </c>
      <c r="N4604" s="7" t="str">
        <f>IF(VLOOKUP(D4604,'Resources Final'!A:F,6,FALSE)=0,"",VLOOKUP(D4604,'Resources Final'!A:F,6,FALSE))</f>
        <v/>
      </c>
      <c r="O4604" s="3" t="str">
        <f>IF(VLOOKUP(D4604,'Resources Final'!A:G,7,FALSE)=0,"",VLOOKUP(D4604,'Resources Final'!A:G,7,FALSE))</f>
        <v/>
      </c>
    </row>
    <row r="4605" spans="1:15" x14ac:dyDescent="0.2">
      <c r="A4605" s="11">
        <v>990</v>
      </c>
      <c r="B4605" s="11" t="str">
        <f t="shared" si="83"/>
        <v>Charles G. Koch Charitable Foundation_Starr20182268</v>
      </c>
      <c r="C4605" s="11" t="s">
        <v>19</v>
      </c>
      <c r="D4605" s="11" t="s">
        <v>4428</v>
      </c>
      <c r="E4605" s="11" t="s">
        <v>4428</v>
      </c>
      <c r="F4605" s="14">
        <v>2268</v>
      </c>
      <c r="G4605" s="11">
        <v>2018</v>
      </c>
      <c r="H4605" s="11" t="s">
        <v>21</v>
      </c>
      <c r="I4605" s="12" t="s">
        <v>4162</v>
      </c>
      <c r="J4605">
        <v>305</v>
      </c>
      <c r="K4605" s="3" t="str">
        <f>IF(VLOOKUP(D4605,'Resources Final'!A:C,3,FALSE)=0,"",VLOOKUP(D4605,'Resources Final'!A:C,3,FALSE))</f>
        <v>Y</v>
      </c>
      <c r="L4605" s="3" t="str">
        <f>IF(VLOOKUP(D4605,'Resources Final'!A:D,4,FALSE)=0,"",VLOOKUP(D4605,'Resources Final'!A:D,4,FALSE))</f>
        <v/>
      </c>
      <c r="M4605" s="3" t="str">
        <f>IF(VLOOKUP(D4605,'Resources Final'!A:E,5,FALSE)=0,"",VLOOKUP(D4605,'Resources Final'!A:E,5,FALSE))</f>
        <v/>
      </c>
      <c r="N4605" s="7" t="str">
        <f>IF(VLOOKUP(D4605,'Resources Final'!A:F,6,FALSE)=0,"",VLOOKUP(D4605,'Resources Final'!A:F,6,FALSE))</f>
        <v/>
      </c>
      <c r="O4605" s="3" t="str">
        <f>IF(VLOOKUP(D4605,'Resources Final'!A:G,7,FALSE)=0,"",VLOOKUP(D4605,'Resources Final'!A:G,7,FALSE))</f>
        <v/>
      </c>
    </row>
    <row r="4606" spans="1:15" x14ac:dyDescent="0.2">
      <c r="A4606" s="11">
        <v>990</v>
      </c>
      <c r="B4606" s="11" t="str">
        <f t="shared" si="83"/>
        <v>Charles G. Koch Charitable Foundation_Martin20182025</v>
      </c>
      <c r="C4606" s="11" t="s">
        <v>19</v>
      </c>
      <c r="D4606" s="11" t="s">
        <v>4429</v>
      </c>
      <c r="E4606" s="11" t="s">
        <v>4429</v>
      </c>
      <c r="F4606" s="14">
        <v>2025</v>
      </c>
      <c r="G4606" s="11">
        <v>2018</v>
      </c>
      <c r="H4606" s="11" t="s">
        <v>21</v>
      </c>
      <c r="I4606" s="12" t="s">
        <v>4162</v>
      </c>
      <c r="J4606">
        <v>306</v>
      </c>
      <c r="K4606" s="3" t="str">
        <f>IF(VLOOKUP(D4606,'Resources Final'!A:C,3,FALSE)=0,"",VLOOKUP(D4606,'Resources Final'!A:C,3,FALSE))</f>
        <v>Y</v>
      </c>
      <c r="L4606" s="3" t="str">
        <f>IF(VLOOKUP(D4606,'Resources Final'!A:D,4,FALSE)=0,"",VLOOKUP(D4606,'Resources Final'!A:D,4,FALSE))</f>
        <v/>
      </c>
      <c r="M4606" s="3" t="str">
        <f>IF(VLOOKUP(D4606,'Resources Final'!A:E,5,FALSE)=0,"",VLOOKUP(D4606,'Resources Final'!A:E,5,FALSE))</f>
        <v/>
      </c>
      <c r="N4606" s="7" t="str">
        <f>IF(VLOOKUP(D4606,'Resources Final'!A:F,6,FALSE)=0,"",VLOOKUP(D4606,'Resources Final'!A:F,6,FALSE))</f>
        <v/>
      </c>
      <c r="O4606" s="3" t="str">
        <f>IF(VLOOKUP(D4606,'Resources Final'!A:G,7,FALSE)=0,"",VLOOKUP(D4606,'Resources Final'!A:G,7,FALSE))</f>
        <v/>
      </c>
    </row>
    <row r="4607" spans="1:15" x14ac:dyDescent="0.2">
      <c r="A4607" s="11">
        <v>990</v>
      </c>
      <c r="B4607" s="11" t="str">
        <f t="shared" si="83"/>
        <v>Charles G. Koch Charitable Foundation_Busby201812750</v>
      </c>
      <c r="C4607" s="11" t="s">
        <v>19</v>
      </c>
      <c r="D4607" s="11" t="s">
        <v>4430</v>
      </c>
      <c r="E4607" s="11" t="s">
        <v>4430</v>
      </c>
      <c r="F4607" s="14">
        <v>12750</v>
      </c>
      <c r="G4607" s="11">
        <v>2018</v>
      </c>
      <c r="H4607" s="11" t="s">
        <v>21</v>
      </c>
      <c r="I4607" s="12" t="s">
        <v>4162</v>
      </c>
      <c r="J4607">
        <v>307</v>
      </c>
      <c r="K4607" s="3" t="str">
        <f>IF(VLOOKUP(D4607,'Resources Final'!A:C,3,FALSE)=0,"",VLOOKUP(D4607,'Resources Final'!A:C,3,FALSE))</f>
        <v>Y</v>
      </c>
      <c r="L4607" s="3" t="str">
        <f>IF(VLOOKUP(D4607,'Resources Final'!A:D,4,FALSE)=0,"",VLOOKUP(D4607,'Resources Final'!A:D,4,FALSE))</f>
        <v/>
      </c>
      <c r="M4607" s="3" t="str">
        <f>IF(VLOOKUP(D4607,'Resources Final'!A:E,5,FALSE)=0,"",VLOOKUP(D4607,'Resources Final'!A:E,5,FALSE))</f>
        <v/>
      </c>
      <c r="N4607" s="7" t="str">
        <f>IF(VLOOKUP(D4607,'Resources Final'!A:F,6,FALSE)=0,"",VLOOKUP(D4607,'Resources Final'!A:F,6,FALSE))</f>
        <v/>
      </c>
      <c r="O4607" s="3" t="str">
        <f>IF(VLOOKUP(D4607,'Resources Final'!A:G,7,FALSE)=0,"",VLOOKUP(D4607,'Resources Final'!A:G,7,FALSE))</f>
        <v/>
      </c>
    </row>
    <row r="4608" spans="1:15" x14ac:dyDescent="0.2">
      <c r="A4608" s="11">
        <v>990</v>
      </c>
      <c r="B4608" s="11" t="str">
        <f t="shared" si="83"/>
        <v>Charles G. Koch Charitable Foundation_Bennett20183825</v>
      </c>
      <c r="C4608" s="11" t="s">
        <v>19</v>
      </c>
      <c r="D4608" s="11" t="s">
        <v>4431</v>
      </c>
      <c r="E4608" s="11" t="s">
        <v>4431</v>
      </c>
      <c r="F4608" s="14">
        <v>3825</v>
      </c>
      <c r="G4608" s="11">
        <v>2018</v>
      </c>
      <c r="H4608" s="11" t="s">
        <v>21</v>
      </c>
      <c r="I4608" s="12" t="s">
        <v>4162</v>
      </c>
      <c r="J4608">
        <v>308</v>
      </c>
      <c r="K4608" s="3" t="str">
        <f>IF(VLOOKUP(D4608,'Resources Final'!A:C,3,FALSE)=0,"",VLOOKUP(D4608,'Resources Final'!A:C,3,FALSE))</f>
        <v>Y</v>
      </c>
      <c r="L4608" s="3" t="str">
        <f>IF(VLOOKUP(D4608,'Resources Final'!A:D,4,FALSE)=0,"",VLOOKUP(D4608,'Resources Final'!A:D,4,FALSE))</f>
        <v/>
      </c>
      <c r="M4608" s="3" t="str">
        <f>IF(VLOOKUP(D4608,'Resources Final'!A:E,5,FALSE)=0,"",VLOOKUP(D4608,'Resources Final'!A:E,5,FALSE))</f>
        <v/>
      </c>
      <c r="N4608" s="7" t="str">
        <f>IF(VLOOKUP(D4608,'Resources Final'!A:F,6,FALSE)=0,"",VLOOKUP(D4608,'Resources Final'!A:F,6,FALSE))</f>
        <v/>
      </c>
      <c r="O4608" s="3" t="str">
        <f>IF(VLOOKUP(D4608,'Resources Final'!A:G,7,FALSE)=0,"",VLOOKUP(D4608,'Resources Final'!A:G,7,FALSE))</f>
        <v/>
      </c>
    </row>
    <row r="4609" spans="1:15" x14ac:dyDescent="0.2">
      <c r="A4609" s="11">
        <v>990</v>
      </c>
      <c r="B4609" s="11" t="str">
        <f t="shared" si="83"/>
        <v>Charles G. Koch Charitable Foundation_Liberty International20187500</v>
      </c>
      <c r="C4609" s="11" t="s">
        <v>19</v>
      </c>
      <c r="D4609" s="11" t="s">
        <v>2159</v>
      </c>
      <c r="E4609" s="11" t="s">
        <v>2159</v>
      </c>
      <c r="F4609" s="14">
        <v>7500</v>
      </c>
      <c r="G4609" s="11">
        <v>2018</v>
      </c>
      <c r="H4609" s="11" t="s">
        <v>21</v>
      </c>
      <c r="I4609" s="12"/>
      <c r="J4609">
        <v>309</v>
      </c>
      <c r="K4609" s="3" t="str">
        <f>IF(VLOOKUP(D4609,'Resources Final'!A:C,3,FALSE)=0,"",VLOOKUP(D4609,'Resources Final'!A:C,3,FALSE))</f>
        <v/>
      </c>
      <c r="L4609" s="3" t="str">
        <f>IF(VLOOKUP(D4609,'Resources Final'!A:D,4,FALSE)=0,"",VLOOKUP(D4609,'Resources Final'!A:D,4,FALSE))</f>
        <v/>
      </c>
      <c r="M4609" s="3" t="str">
        <f>IF(VLOOKUP(D4609,'Resources Final'!A:E,5,FALSE)=0,"",VLOOKUP(D4609,'Resources Final'!A:E,5,FALSE))</f>
        <v/>
      </c>
      <c r="N4609" s="7" t="str">
        <f>IF(VLOOKUP(D4609,'Resources Final'!A:F,6,FALSE)=0,"",VLOOKUP(D4609,'Resources Final'!A:F,6,FALSE))</f>
        <v>https://www.sourcewatch.org/index.php/Liberty_International_plc</v>
      </c>
      <c r="O4609" s="3" t="str">
        <f>IF(VLOOKUP(D4609,'Resources Final'!A:G,7,FALSE)=0,"",VLOOKUP(D4609,'Resources Final'!A:G,7,FALSE))</f>
        <v>Sourcewatch</v>
      </c>
    </row>
    <row r="4610" spans="1:15" x14ac:dyDescent="0.2">
      <c r="A4610" s="11">
        <v>990</v>
      </c>
      <c r="B4610" s="11" t="str">
        <f t="shared" si="83"/>
        <v>Charles G. Koch Charitable Foundation_St Mary's University20187400</v>
      </c>
      <c r="C4610" s="11" t="s">
        <v>19</v>
      </c>
      <c r="D4610" s="11" t="s">
        <v>4432</v>
      </c>
      <c r="E4610" s="11" t="s">
        <v>4432</v>
      </c>
      <c r="F4610" s="14">
        <v>7400</v>
      </c>
      <c r="G4610" s="11">
        <v>2018</v>
      </c>
      <c r="H4610" s="11" t="s">
        <v>21</v>
      </c>
      <c r="I4610" s="12"/>
      <c r="J4610">
        <v>310</v>
      </c>
      <c r="K4610" s="3" t="str">
        <f>IF(VLOOKUP(D4610,'Resources Final'!A:C,3,FALSE)=0,"",VLOOKUP(D4610,'Resources Final'!A:C,3,FALSE))</f>
        <v/>
      </c>
      <c r="L4610" s="3" t="str">
        <f>IF(VLOOKUP(D4610,'Resources Final'!A:D,4,FALSE)=0,"",VLOOKUP(D4610,'Resources Final'!A:D,4,FALSE))</f>
        <v>Y</v>
      </c>
      <c r="M4610" s="3" t="str">
        <f>IF(VLOOKUP(D4610,'Resources Final'!A:E,5,FALSE)=0,"",VLOOKUP(D4610,'Resources Final'!A:E,5,FALSE))</f>
        <v/>
      </c>
      <c r="N4610" s="7" t="str">
        <f>IF(VLOOKUP(D4610,'Resources Final'!A:F,6,FALSE)=0,"",VLOOKUP(D4610,'Resources Final'!A:F,6,FALSE))</f>
        <v/>
      </c>
      <c r="O4610" s="3" t="str">
        <f>IF(VLOOKUP(D4610,'Resources Final'!A:G,7,FALSE)=0,"",VLOOKUP(D4610,'Resources Final'!A:G,7,FALSE))</f>
        <v/>
      </c>
    </row>
    <row r="4611" spans="1:15" x14ac:dyDescent="0.2">
      <c r="A4611" s="11">
        <v>990</v>
      </c>
      <c r="B4611" s="11" t="str">
        <f t="shared" si="83"/>
        <v>Charles G. Koch Charitable Foundation_Holliday20183024</v>
      </c>
      <c r="C4611" s="11" t="s">
        <v>19</v>
      </c>
      <c r="D4611" s="11" t="s">
        <v>4433</v>
      </c>
      <c r="E4611" s="11" t="s">
        <v>4433</v>
      </c>
      <c r="F4611" s="14">
        <v>3024</v>
      </c>
      <c r="G4611" s="11">
        <v>2018</v>
      </c>
      <c r="H4611" s="11" t="s">
        <v>21</v>
      </c>
      <c r="I4611" s="12" t="s">
        <v>4162</v>
      </c>
      <c r="J4611">
        <v>311</v>
      </c>
      <c r="K4611" s="3" t="str">
        <f>IF(VLOOKUP(D4611,'Resources Final'!A:C,3,FALSE)=0,"",VLOOKUP(D4611,'Resources Final'!A:C,3,FALSE))</f>
        <v>Y</v>
      </c>
      <c r="L4611" s="3" t="str">
        <f>IF(VLOOKUP(D4611,'Resources Final'!A:D,4,FALSE)=0,"",VLOOKUP(D4611,'Resources Final'!A:D,4,FALSE))</f>
        <v/>
      </c>
      <c r="M4611" s="3" t="str">
        <f>IF(VLOOKUP(D4611,'Resources Final'!A:E,5,FALSE)=0,"",VLOOKUP(D4611,'Resources Final'!A:E,5,FALSE))</f>
        <v/>
      </c>
      <c r="N4611" s="7" t="str">
        <f>IF(VLOOKUP(D4611,'Resources Final'!A:F,6,FALSE)=0,"",VLOOKUP(D4611,'Resources Final'!A:F,6,FALSE))</f>
        <v/>
      </c>
      <c r="O4611" s="3" t="str">
        <f>IF(VLOOKUP(D4611,'Resources Final'!A:G,7,FALSE)=0,"",VLOOKUP(D4611,'Resources Final'!A:G,7,FALSE))</f>
        <v/>
      </c>
    </row>
    <row r="4612" spans="1:15" x14ac:dyDescent="0.2">
      <c r="A4612" s="11">
        <v>990</v>
      </c>
      <c r="B4612" s="11" t="str">
        <f t="shared" si="83"/>
        <v>Charles G. Koch Charitable Foundation_Wake Forest University20181090500</v>
      </c>
      <c r="C4612" s="11" t="s">
        <v>19</v>
      </c>
      <c r="D4612" s="11" t="s">
        <v>3920</v>
      </c>
      <c r="E4612" s="11" t="s">
        <v>3920</v>
      </c>
      <c r="F4612" s="14">
        <v>1090500</v>
      </c>
      <c r="G4612" s="11">
        <v>2018</v>
      </c>
      <c r="H4612" s="11" t="s">
        <v>21</v>
      </c>
      <c r="I4612" s="12"/>
      <c r="J4612">
        <v>312</v>
      </c>
      <c r="K4612" s="3" t="str">
        <f>IF(VLOOKUP(D4612,'Resources Final'!A:C,3,FALSE)=0,"",VLOOKUP(D4612,'Resources Final'!A:C,3,FALSE))</f>
        <v/>
      </c>
      <c r="L4612" s="3" t="str">
        <f>IF(VLOOKUP(D4612,'Resources Final'!A:D,4,FALSE)=0,"",VLOOKUP(D4612,'Resources Final'!A:D,4,FALSE))</f>
        <v>Y</v>
      </c>
      <c r="M4612" s="3" t="str">
        <f>IF(VLOOKUP(D4612,'Resources Final'!A:E,5,FALSE)=0,"",VLOOKUP(D4612,'Resources Final'!A:E,5,FALSE))</f>
        <v/>
      </c>
      <c r="N4612" s="7" t="str">
        <f>IF(VLOOKUP(D4612,'Resources Final'!A:F,6,FALSE)=0,"",VLOOKUP(D4612,'Resources Final'!A:F,6,FALSE))</f>
        <v/>
      </c>
      <c r="O4612" s="3" t="str">
        <f>IF(VLOOKUP(D4612,'Resources Final'!A:G,7,FALSE)=0,"",VLOOKUP(D4612,'Resources Final'!A:G,7,FALSE))</f>
        <v/>
      </c>
    </row>
    <row r="4613" spans="1:15" x14ac:dyDescent="0.2">
      <c r="A4613" s="11">
        <v>990</v>
      </c>
      <c r="B4613" s="11" t="str">
        <f t="shared" si="83"/>
        <v>Charles G. Koch Charitable Foundation_JFA Institute2018140000</v>
      </c>
      <c r="C4613" s="11" t="s">
        <v>19</v>
      </c>
      <c r="D4613" s="11" t="s">
        <v>1838</v>
      </c>
      <c r="E4613" s="11" t="s">
        <v>1838</v>
      </c>
      <c r="F4613" s="14">
        <v>140000</v>
      </c>
      <c r="G4613" s="11">
        <v>2018</v>
      </c>
      <c r="H4613" s="11" t="s">
        <v>21</v>
      </c>
      <c r="I4613" s="12"/>
      <c r="J4613">
        <v>313</v>
      </c>
      <c r="K4613" s="3" t="str">
        <f>IF(VLOOKUP(D4613,'Resources Final'!A:C,3,FALSE)=0,"",VLOOKUP(D4613,'Resources Final'!A:C,3,FALSE))</f>
        <v/>
      </c>
      <c r="L4613" s="3" t="str">
        <f>IF(VLOOKUP(D4613,'Resources Final'!A:D,4,FALSE)=0,"",VLOOKUP(D4613,'Resources Final'!A:D,4,FALSE))</f>
        <v/>
      </c>
      <c r="M4613" s="3" t="str">
        <f>IF(VLOOKUP(D4613,'Resources Final'!A:E,5,FALSE)=0,"",VLOOKUP(D4613,'Resources Final'!A:E,5,FALSE))</f>
        <v/>
      </c>
      <c r="N4613" s="7" t="str">
        <f>IF(VLOOKUP(D4613,'Resources Final'!A:F,6,FALSE)=0,"",VLOOKUP(D4613,'Resources Final'!A:F,6,FALSE))</f>
        <v/>
      </c>
      <c r="O4613" s="3" t="str">
        <f>IF(VLOOKUP(D4613,'Resources Final'!A:G,7,FALSE)=0,"",VLOOKUP(D4613,'Resources Final'!A:G,7,FALSE))</f>
        <v/>
      </c>
    </row>
    <row r="4614" spans="1:15" x14ac:dyDescent="0.2">
      <c r="A4614" s="11">
        <v>990</v>
      </c>
      <c r="B4614" s="11" t="str">
        <f t="shared" si="83"/>
        <v>Charles G. Koch Charitable Foundation_Goeckel20183469</v>
      </c>
      <c r="C4614" s="11" t="s">
        <v>19</v>
      </c>
      <c r="D4614" s="11" t="s">
        <v>4434</v>
      </c>
      <c r="E4614" s="11" t="s">
        <v>4434</v>
      </c>
      <c r="F4614" s="14">
        <v>3469</v>
      </c>
      <c r="G4614" s="11">
        <v>2018</v>
      </c>
      <c r="H4614" s="11" t="s">
        <v>21</v>
      </c>
      <c r="I4614" s="12" t="s">
        <v>4162</v>
      </c>
      <c r="J4614">
        <v>314</v>
      </c>
      <c r="K4614" s="3" t="str">
        <f>IF(VLOOKUP(D4614,'Resources Final'!A:C,3,FALSE)=0,"",VLOOKUP(D4614,'Resources Final'!A:C,3,FALSE))</f>
        <v>Y</v>
      </c>
      <c r="L4614" s="3" t="str">
        <f>IF(VLOOKUP(D4614,'Resources Final'!A:D,4,FALSE)=0,"",VLOOKUP(D4614,'Resources Final'!A:D,4,FALSE))</f>
        <v/>
      </c>
      <c r="M4614" s="3" t="str">
        <f>IF(VLOOKUP(D4614,'Resources Final'!A:E,5,FALSE)=0,"",VLOOKUP(D4614,'Resources Final'!A:E,5,FALSE))</f>
        <v/>
      </c>
      <c r="N4614" s="7" t="str">
        <f>IF(VLOOKUP(D4614,'Resources Final'!A:F,6,FALSE)=0,"",VLOOKUP(D4614,'Resources Final'!A:F,6,FALSE))</f>
        <v/>
      </c>
      <c r="O4614" s="3" t="str">
        <f>IF(VLOOKUP(D4614,'Resources Final'!A:G,7,FALSE)=0,"",VLOOKUP(D4614,'Resources Final'!A:G,7,FALSE))</f>
        <v/>
      </c>
    </row>
    <row r="4615" spans="1:15" x14ac:dyDescent="0.2">
      <c r="A4615" s="11">
        <v>990</v>
      </c>
      <c r="B4615" s="11" t="str">
        <f t="shared" si="83"/>
        <v>Charles G. Koch Charitable Foundation_Georgia State University Foundation2018165980</v>
      </c>
      <c r="C4615" s="11" t="s">
        <v>19</v>
      </c>
      <c r="D4615" s="11" t="s">
        <v>1383</v>
      </c>
      <c r="E4615" s="11" t="s">
        <v>1382</v>
      </c>
      <c r="F4615" s="14">
        <v>165980</v>
      </c>
      <c r="G4615" s="11">
        <v>2018</v>
      </c>
      <c r="H4615" s="11" t="s">
        <v>21</v>
      </c>
      <c r="I4615" s="12"/>
      <c r="J4615">
        <v>315</v>
      </c>
      <c r="K4615" s="3" t="str">
        <f>IF(VLOOKUP(D4615,'Resources Final'!A:C,3,FALSE)=0,"",VLOOKUP(D4615,'Resources Final'!A:C,3,FALSE))</f>
        <v/>
      </c>
      <c r="L4615" s="3" t="str">
        <f>IF(VLOOKUP(D4615,'Resources Final'!A:D,4,FALSE)=0,"",VLOOKUP(D4615,'Resources Final'!A:D,4,FALSE))</f>
        <v>Y</v>
      </c>
      <c r="M4615" s="3" t="str">
        <f>IF(VLOOKUP(D4615,'Resources Final'!A:E,5,FALSE)=0,"",VLOOKUP(D4615,'Resources Final'!A:E,5,FALSE))</f>
        <v/>
      </c>
      <c r="N4615" s="7" t="str">
        <f>IF(VLOOKUP(D4615,'Resources Final'!A:F,6,FALSE)=0,"",VLOOKUP(D4615,'Resources Final'!A:F,6,FALSE))</f>
        <v/>
      </c>
      <c r="O4615" s="3" t="str">
        <f>IF(VLOOKUP(D4615,'Resources Final'!A:G,7,FALSE)=0,"",VLOOKUP(D4615,'Resources Final'!A:G,7,FALSE))</f>
        <v/>
      </c>
    </row>
    <row r="4616" spans="1:15" x14ac:dyDescent="0.2">
      <c r="A4616" s="11">
        <v>990</v>
      </c>
      <c r="B4616" s="11" t="str">
        <f t="shared" si="83"/>
        <v>Charles G. Koch Charitable Foundation_Vukovits20183150</v>
      </c>
      <c r="C4616" s="11" t="s">
        <v>19</v>
      </c>
      <c r="D4616" s="11" t="s">
        <v>4435</v>
      </c>
      <c r="E4616" s="11" t="s">
        <v>4435</v>
      </c>
      <c r="F4616" s="14">
        <v>3150</v>
      </c>
      <c r="G4616" s="11">
        <v>2018</v>
      </c>
      <c r="H4616" s="11" t="s">
        <v>21</v>
      </c>
      <c r="I4616" s="12" t="s">
        <v>4162</v>
      </c>
      <c r="J4616">
        <v>316</v>
      </c>
      <c r="K4616" s="3" t="str">
        <f>IF(VLOOKUP(D4616,'Resources Final'!A:C,3,FALSE)=0,"",VLOOKUP(D4616,'Resources Final'!A:C,3,FALSE))</f>
        <v>Y</v>
      </c>
      <c r="L4616" s="3" t="str">
        <f>IF(VLOOKUP(D4616,'Resources Final'!A:D,4,FALSE)=0,"",VLOOKUP(D4616,'Resources Final'!A:D,4,FALSE))</f>
        <v/>
      </c>
      <c r="M4616" s="3" t="str">
        <f>IF(VLOOKUP(D4616,'Resources Final'!A:E,5,FALSE)=0,"",VLOOKUP(D4616,'Resources Final'!A:E,5,FALSE))</f>
        <v/>
      </c>
      <c r="N4616" s="7" t="str">
        <f>IF(VLOOKUP(D4616,'Resources Final'!A:F,6,FALSE)=0,"",VLOOKUP(D4616,'Resources Final'!A:F,6,FALSE))</f>
        <v/>
      </c>
      <c r="O4616" s="3" t="str">
        <f>IF(VLOOKUP(D4616,'Resources Final'!A:G,7,FALSE)=0,"",VLOOKUP(D4616,'Resources Final'!A:G,7,FALSE))</f>
        <v/>
      </c>
    </row>
    <row r="4617" spans="1:15" x14ac:dyDescent="0.2">
      <c r="A4617" s="11">
        <v>990</v>
      </c>
      <c r="B4617" s="11" t="str">
        <f t="shared" si="83"/>
        <v>Charles G. Koch Charitable Foundation_East Tennessee State University201815750</v>
      </c>
      <c r="C4617" s="11" t="s">
        <v>19</v>
      </c>
      <c r="D4617" s="11" t="s">
        <v>1097</v>
      </c>
      <c r="E4617" s="11" t="s">
        <v>1097</v>
      </c>
      <c r="F4617" s="14">
        <v>15750</v>
      </c>
      <c r="G4617" s="11">
        <v>2018</v>
      </c>
      <c r="H4617" s="11" t="s">
        <v>21</v>
      </c>
      <c r="I4617" s="12"/>
      <c r="J4617">
        <v>317</v>
      </c>
      <c r="K4617" s="3" t="str">
        <f>IF(VLOOKUP(D4617,'Resources Final'!A:C,3,FALSE)=0,"",VLOOKUP(D4617,'Resources Final'!A:C,3,FALSE))</f>
        <v/>
      </c>
      <c r="L4617" s="3" t="str">
        <f>IF(VLOOKUP(D4617,'Resources Final'!A:D,4,FALSE)=0,"",VLOOKUP(D4617,'Resources Final'!A:D,4,FALSE))</f>
        <v>Y</v>
      </c>
      <c r="M4617" s="3" t="str">
        <f>IF(VLOOKUP(D4617,'Resources Final'!A:E,5,FALSE)=0,"",VLOOKUP(D4617,'Resources Final'!A:E,5,FALSE))</f>
        <v/>
      </c>
      <c r="N4617" s="7" t="str">
        <f>IF(VLOOKUP(D4617,'Resources Final'!A:F,6,FALSE)=0,"",VLOOKUP(D4617,'Resources Final'!A:F,6,FALSE))</f>
        <v/>
      </c>
      <c r="O4617" s="3" t="str">
        <f>IF(VLOOKUP(D4617,'Resources Final'!A:G,7,FALSE)=0,"",VLOOKUP(D4617,'Resources Final'!A:G,7,FALSE))</f>
        <v/>
      </c>
    </row>
    <row r="4618" spans="1:15" x14ac:dyDescent="0.2">
      <c r="A4618" s="11">
        <v>990</v>
      </c>
      <c r="B4618" s="11" t="str">
        <f t="shared" si="83"/>
        <v>Charles G. Koch Charitable Foundation_Kurt Vonnegut Memorial Library20185000</v>
      </c>
      <c r="C4618" s="11" t="s">
        <v>19</v>
      </c>
      <c r="D4618" s="11" t="s">
        <v>4436</v>
      </c>
      <c r="E4618" s="11" t="s">
        <v>4436</v>
      </c>
      <c r="F4618" s="14">
        <v>5000</v>
      </c>
      <c r="G4618" s="11">
        <v>2018</v>
      </c>
      <c r="H4618" s="11" t="s">
        <v>21</v>
      </c>
      <c r="I4618" s="12"/>
      <c r="J4618">
        <v>318</v>
      </c>
      <c r="K4618" s="3" t="str">
        <f>IF(VLOOKUP(D4618,'Resources Final'!A:C,3,FALSE)=0,"",VLOOKUP(D4618,'Resources Final'!A:C,3,FALSE))</f>
        <v/>
      </c>
      <c r="L4618" s="3" t="str">
        <f>IF(VLOOKUP(D4618,'Resources Final'!A:D,4,FALSE)=0,"",VLOOKUP(D4618,'Resources Final'!A:D,4,FALSE))</f>
        <v/>
      </c>
      <c r="M4618" s="3" t="str">
        <f>IF(VLOOKUP(D4618,'Resources Final'!A:E,5,FALSE)=0,"",VLOOKUP(D4618,'Resources Final'!A:E,5,FALSE))</f>
        <v>N</v>
      </c>
      <c r="N4618" s="7" t="str">
        <f>IF(VLOOKUP(D4618,'Resources Final'!A:F,6,FALSE)=0,"",VLOOKUP(D4618,'Resources Final'!A:F,6,FALSE))</f>
        <v/>
      </c>
      <c r="O4618" s="3" t="str">
        <f>IF(VLOOKUP(D4618,'Resources Final'!A:G,7,FALSE)=0,"",VLOOKUP(D4618,'Resources Final'!A:G,7,FALSE))</f>
        <v/>
      </c>
    </row>
    <row r="4619" spans="1:15" x14ac:dyDescent="0.2">
      <c r="A4619" s="11">
        <v>990</v>
      </c>
      <c r="B4619" s="11" t="str">
        <f t="shared" si="83"/>
        <v>Charles G. Koch Charitable Foundation_College of Charleston Foundation201845885</v>
      </c>
      <c r="C4619" s="11" t="s">
        <v>19</v>
      </c>
      <c r="D4619" s="11" t="s">
        <v>781</v>
      </c>
      <c r="E4619" s="11" t="s">
        <v>780</v>
      </c>
      <c r="F4619" s="14">
        <v>45885</v>
      </c>
      <c r="G4619" s="11">
        <v>2018</v>
      </c>
      <c r="H4619" s="11" t="s">
        <v>21</v>
      </c>
      <c r="I4619" s="12"/>
      <c r="J4619">
        <v>319</v>
      </c>
      <c r="K4619" s="3" t="str">
        <f>IF(VLOOKUP(D4619,'Resources Final'!A:C,3,FALSE)=0,"",VLOOKUP(D4619,'Resources Final'!A:C,3,FALSE))</f>
        <v/>
      </c>
      <c r="L4619" s="3" t="str">
        <f>IF(VLOOKUP(D4619,'Resources Final'!A:D,4,FALSE)=0,"",VLOOKUP(D4619,'Resources Final'!A:D,4,FALSE))</f>
        <v>Y</v>
      </c>
      <c r="M4619" s="3" t="str">
        <f>IF(VLOOKUP(D4619,'Resources Final'!A:E,5,FALSE)=0,"",VLOOKUP(D4619,'Resources Final'!A:E,5,FALSE))</f>
        <v/>
      </c>
      <c r="N4619" s="7" t="str">
        <f>IF(VLOOKUP(D4619,'Resources Final'!A:F,6,FALSE)=0,"",VLOOKUP(D4619,'Resources Final'!A:F,6,FALSE))</f>
        <v/>
      </c>
      <c r="O4619" s="3" t="str">
        <f>IF(VLOOKUP(D4619,'Resources Final'!A:G,7,FALSE)=0,"",VLOOKUP(D4619,'Resources Final'!A:G,7,FALSE))</f>
        <v/>
      </c>
    </row>
    <row r="4620" spans="1:15" x14ac:dyDescent="0.2">
      <c r="A4620" s="11">
        <v>990</v>
      </c>
      <c r="B4620" s="11" t="str">
        <f t="shared" si="83"/>
        <v>Charles G. Koch Charitable Foundation_Griego2018500</v>
      </c>
      <c r="C4620" s="11" t="s">
        <v>19</v>
      </c>
      <c r="D4620" s="11" t="s">
        <v>4437</v>
      </c>
      <c r="E4620" s="11" t="s">
        <v>4437</v>
      </c>
      <c r="F4620" s="14">
        <v>500</v>
      </c>
      <c r="G4620" s="11">
        <v>2018</v>
      </c>
      <c r="H4620" s="11" t="s">
        <v>21</v>
      </c>
      <c r="I4620" s="12" t="s">
        <v>4162</v>
      </c>
      <c r="J4620">
        <v>320</v>
      </c>
      <c r="K4620" s="3" t="str">
        <f>IF(VLOOKUP(D4620,'Resources Final'!A:C,3,FALSE)=0,"",VLOOKUP(D4620,'Resources Final'!A:C,3,FALSE))</f>
        <v>Y</v>
      </c>
      <c r="L4620" s="3" t="str">
        <f>IF(VLOOKUP(D4620,'Resources Final'!A:D,4,FALSE)=0,"",VLOOKUP(D4620,'Resources Final'!A:D,4,FALSE))</f>
        <v/>
      </c>
      <c r="M4620" s="3" t="str">
        <f>IF(VLOOKUP(D4620,'Resources Final'!A:E,5,FALSE)=0,"",VLOOKUP(D4620,'Resources Final'!A:E,5,FALSE))</f>
        <v/>
      </c>
      <c r="N4620" s="7" t="str">
        <f>IF(VLOOKUP(D4620,'Resources Final'!A:F,6,FALSE)=0,"",VLOOKUP(D4620,'Resources Final'!A:F,6,FALSE))</f>
        <v/>
      </c>
      <c r="O4620" s="3" t="str">
        <f>IF(VLOOKUP(D4620,'Resources Final'!A:G,7,FALSE)=0,"",VLOOKUP(D4620,'Resources Final'!A:G,7,FALSE))</f>
        <v/>
      </c>
    </row>
    <row r="4621" spans="1:15" x14ac:dyDescent="0.2">
      <c r="A4621" s="11">
        <v>990</v>
      </c>
      <c r="B4621" s="11" t="str">
        <f t="shared" si="83"/>
        <v>Charles G. Koch Charitable Foundation_Burrola20183825</v>
      </c>
      <c r="C4621" s="11" t="s">
        <v>19</v>
      </c>
      <c r="D4621" s="11" t="s">
        <v>4438</v>
      </c>
      <c r="E4621" s="11" t="s">
        <v>4438</v>
      </c>
      <c r="F4621" s="14">
        <v>3825</v>
      </c>
      <c r="G4621" s="11">
        <v>2018</v>
      </c>
      <c r="H4621" s="11" t="s">
        <v>21</v>
      </c>
      <c r="I4621" s="12" t="s">
        <v>4162</v>
      </c>
      <c r="J4621">
        <v>321</v>
      </c>
      <c r="K4621" s="3" t="str">
        <f>IF(VLOOKUP(D4621,'Resources Final'!A:C,3,FALSE)=0,"",VLOOKUP(D4621,'Resources Final'!A:C,3,FALSE))</f>
        <v>Y</v>
      </c>
      <c r="L4621" s="3" t="str">
        <f>IF(VLOOKUP(D4621,'Resources Final'!A:D,4,FALSE)=0,"",VLOOKUP(D4621,'Resources Final'!A:D,4,FALSE))</f>
        <v/>
      </c>
      <c r="M4621" s="3" t="str">
        <f>IF(VLOOKUP(D4621,'Resources Final'!A:E,5,FALSE)=0,"",VLOOKUP(D4621,'Resources Final'!A:E,5,FALSE))</f>
        <v/>
      </c>
      <c r="N4621" s="7" t="str">
        <f>IF(VLOOKUP(D4621,'Resources Final'!A:F,6,FALSE)=0,"",VLOOKUP(D4621,'Resources Final'!A:F,6,FALSE))</f>
        <v/>
      </c>
      <c r="O4621" s="3" t="str">
        <f>IF(VLOOKUP(D4621,'Resources Final'!A:G,7,FALSE)=0,"",VLOOKUP(D4621,'Resources Final'!A:G,7,FALSE))</f>
        <v/>
      </c>
    </row>
    <row r="4622" spans="1:15" x14ac:dyDescent="0.2">
      <c r="A4622" s="11">
        <v>990</v>
      </c>
      <c r="B4622" s="11" t="str">
        <f t="shared" si="83"/>
        <v>Charles G. Koch Charitable Foundation_Hoover Institution on War Revolution and Peace201850000</v>
      </c>
      <c r="C4622" s="11" t="s">
        <v>19</v>
      </c>
      <c r="D4622" s="11" t="s">
        <v>1610</v>
      </c>
      <c r="E4622" s="11" t="s">
        <v>1610</v>
      </c>
      <c r="F4622" s="14">
        <v>50000</v>
      </c>
      <c r="G4622" s="11">
        <v>2018</v>
      </c>
      <c r="H4622" s="11" t="s">
        <v>21</v>
      </c>
      <c r="I4622" s="12"/>
      <c r="J4622">
        <v>322</v>
      </c>
      <c r="K4622" s="3" t="str">
        <f>IF(VLOOKUP(D4622,'Resources Final'!A:C,3,FALSE)=0,"",VLOOKUP(D4622,'Resources Final'!A:C,3,FALSE))</f>
        <v/>
      </c>
      <c r="L4622" s="3" t="str">
        <f>IF(VLOOKUP(D4622,'Resources Final'!A:D,4,FALSE)=0,"",VLOOKUP(D4622,'Resources Final'!A:D,4,FALSE))</f>
        <v/>
      </c>
      <c r="M4622" s="3" t="str">
        <f>IF(VLOOKUP(D4622,'Resources Final'!A:E,5,FALSE)=0,"",VLOOKUP(D4622,'Resources Final'!A:E,5,FALSE))</f>
        <v/>
      </c>
      <c r="N4622" s="7" t="str">
        <f>IF(VLOOKUP(D4622,'Resources Final'!A:F,6,FALSE)=0,"",VLOOKUP(D4622,'Resources Final'!A:F,6,FALSE))</f>
        <v>https://www.desmogblog.com/hoover-institution</v>
      </c>
      <c r="O4622" s="3" t="str">
        <f>IF(VLOOKUP(D4622,'Resources Final'!A:G,7,FALSE)=0,"",VLOOKUP(D4622,'Resources Final'!A:G,7,FALSE))</f>
        <v>Desmog</v>
      </c>
    </row>
    <row r="4623" spans="1:15" x14ac:dyDescent="0.2">
      <c r="A4623" s="11">
        <v>990</v>
      </c>
      <c r="B4623" s="11" t="str">
        <f t="shared" si="83"/>
        <v>Charles G. Koch Charitable Foundation_West Virginia University2018339410</v>
      </c>
      <c r="C4623" s="11" t="s">
        <v>19</v>
      </c>
      <c r="D4623" s="11" t="s">
        <v>3979</v>
      </c>
      <c r="E4623" s="11" t="s">
        <v>3979</v>
      </c>
      <c r="F4623" s="14">
        <v>339410</v>
      </c>
      <c r="G4623" s="11">
        <v>2018</v>
      </c>
      <c r="H4623" s="11" t="s">
        <v>21</v>
      </c>
      <c r="I4623" s="12"/>
      <c r="J4623">
        <v>323</v>
      </c>
      <c r="K4623" s="3" t="str">
        <f>IF(VLOOKUP(D4623,'Resources Final'!A:C,3,FALSE)=0,"",VLOOKUP(D4623,'Resources Final'!A:C,3,FALSE))</f>
        <v/>
      </c>
      <c r="L4623" s="3" t="str">
        <f>IF(VLOOKUP(D4623,'Resources Final'!A:D,4,FALSE)=0,"",VLOOKUP(D4623,'Resources Final'!A:D,4,FALSE))</f>
        <v>Y</v>
      </c>
      <c r="M4623" s="3" t="str">
        <f>IF(VLOOKUP(D4623,'Resources Final'!A:E,5,FALSE)=0,"",VLOOKUP(D4623,'Resources Final'!A:E,5,FALSE))</f>
        <v/>
      </c>
      <c r="N4623" s="7" t="str">
        <f>IF(VLOOKUP(D4623,'Resources Final'!A:F,6,FALSE)=0,"",VLOOKUP(D4623,'Resources Final'!A:F,6,FALSE))</f>
        <v/>
      </c>
      <c r="O4623" s="3" t="str">
        <f>IF(VLOOKUP(D4623,'Resources Final'!A:G,7,FALSE)=0,"",VLOOKUP(D4623,'Resources Final'!A:G,7,FALSE))</f>
        <v/>
      </c>
    </row>
    <row r="4624" spans="1:15" x14ac:dyDescent="0.2">
      <c r="A4624" s="11">
        <v>990</v>
      </c>
      <c r="B4624" s="11" t="str">
        <f t="shared" si="83"/>
        <v>Charles G. Koch Charitable Foundation_Kergo20183825</v>
      </c>
      <c r="C4624" s="11" t="s">
        <v>19</v>
      </c>
      <c r="D4624" s="11" t="s">
        <v>4439</v>
      </c>
      <c r="E4624" s="11" t="s">
        <v>4439</v>
      </c>
      <c r="F4624" s="14">
        <v>3825</v>
      </c>
      <c r="G4624" s="11">
        <v>2018</v>
      </c>
      <c r="H4624" s="11" t="s">
        <v>21</v>
      </c>
      <c r="I4624" s="12" t="s">
        <v>4162</v>
      </c>
      <c r="J4624">
        <v>324</v>
      </c>
      <c r="K4624" s="3" t="str">
        <f>IF(VLOOKUP(D4624,'Resources Final'!A:C,3,FALSE)=0,"",VLOOKUP(D4624,'Resources Final'!A:C,3,FALSE))</f>
        <v>Y</v>
      </c>
      <c r="L4624" s="3" t="str">
        <f>IF(VLOOKUP(D4624,'Resources Final'!A:D,4,FALSE)=0,"",VLOOKUP(D4624,'Resources Final'!A:D,4,FALSE))</f>
        <v/>
      </c>
      <c r="M4624" s="3" t="str">
        <f>IF(VLOOKUP(D4624,'Resources Final'!A:E,5,FALSE)=0,"",VLOOKUP(D4624,'Resources Final'!A:E,5,FALSE))</f>
        <v/>
      </c>
      <c r="N4624" s="7" t="str">
        <f>IF(VLOOKUP(D4624,'Resources Final'!A:F,6,FALSE)=0,"",VLOOKUP(D4624,'Resources Final'!A:F,6,FALSE))</f>
        <v/>
      </c>
      <c r="O4624" s="3" t="str">
        <f>IF(VLOOKUP(D4624,'Resources Final'!A:G,7,FALSE)=0,"",VLOOKUP(D4624,'Resources Final'!A:G,7,FALSE))</f>
        <v/>
      </c>
    </row>
    <row r="4625" spans="1:15" x14ac:dyDescent="0.2">
      <c r="A4625" s="11">
        <v>990</v>
      </c>
      <c r="B4625" s="11" t="str">
        <f t="shared" si="83"/>
        <v>Charles G. Koch Charitable Foundation_Soto20182688</v>
      </c>
      <c r="C4625" s="11" t="s">
        <v>19</v>
      </c>
      <c r="D4625" s="11" t="s">
        <v>3358</v>
      </c>
      <c r="E4625" s="11" t="s">
        <v>3358</v>
      </c>
      <c r="F4625" s="14">
        <v>2688</v>
      </c>
      <c r="G4625" s="11">
        <v>2018</v>
      </c>
      <c r="H4625" s="11" t="s">
        <v>21</v>
      </c>
      <c r="I4625" s="12" t="s">
        <v>4162</v>
      </c>
      <c r="J4625">
        <v>325</v>
      </c>
      <c r="K4625" s="3" t="str">
        <f>IF(VLOOKUP(D4625,'Resources Final'!A:C,3,FALSE)=0,"",VLOOKUP(D4625,'Resources Final'!A:C,3,FALSE))</f>
        <v>Y</v>
      </c>
      <c r="L4625" s="3" t="str">
        <f>IF(VLOOKUP(D4625,'Resources Final'!A:D,4,FALSE)=0,"",VLOOKUP(D4625,'Resources Final'!A:D,4,FALSE))</f>
        <v/>
      </c>
      <c r="M4625" s="3" t="str">
        <f>IF(VLOOKUP(D4625,'Resources Final'!A:E,5,FALSE)=0,"",VLOOKUP(D4625,'Resources Final'!A:E,5,FALSE))</f>
        <v/>
      </c>
      <c r="N4625" s="7" t="str">
        <f>IF(VLOOKUP(D4625,'Resources Final'!A:F,6,FALSE)=0,"",VLOOKUP(D4625,'Resources Final'!A:F,6,FALSE))</f>
        <v/>
      </c>
      <c r="O4625" s="3" t="str">
        <f>IF(VLOOKUP(D4625,'Resources Final'!A:G,7,FALSE)=0,"",VLOOKUP(D4625,'Resources Final'!A:G,7,FALSE))</f>
        <v/>
      </c>
    </row>
    <row r="4626" spans="1:15" x14ac:dyDescent="0.2">
      <c r="A4626" s="11">
        <v>990</v>
      </c>
      <c r="B4626" s="11" t="str">
        <f t="shared" si="83"/>
        <v>Charles G. Koch Charitable Foundation_University of Southern California2018767500</v>
      </c>
      <c r="C4626" s="11" t="s">
        <v>19</v>
      </c>
      <c r="D4626" s="11" t="s">
        <v>3820</v>
      </c>
      <c r="E4626" s="11" t="s">
        <v>3820</v>
      </c>
      <c r="F4626" s="14">
        <v>767500</v>
      </c>
      <c r="G4626" s="11">
        <v>2018</v>
      </c>
      <c r="H4626" s="11" t="s">
        <v>21</v>
      </c>
      <c r="I4626" s="12"/>
      <c r="J4626">
        <v>326</v>
      </c>
      <c r="K4626" s="3" t="str">
        <f>IF(VLOOKUP(D4626,'Resources Final'!A:C,3,FALSE)=0,"",VLOOKUP(D4626,'Resources Final'!A:C,3,FALSE))</f>
        <v/>
      </c>
      <c r="L4626" s="3" t="str">
        <f>IF(VLOOKUP(D4626,'Resources Final'!A:D,4,FALSE)=0,"",VLOOKUP(D4626,'Resources Final'!A:D,4,FALSE))</f>
        <v>Y</v>
      </c>
      <c r="M4626" s="3" t="str">
        <f>IF(VLOOKUP(D4626,'Resources Final'!A:E,5,FALSE)=0,"",VLOOKUP(D4626,'Resources Final'!A:E,5,FALSE))</f>
        <v/>
      </c>
      <c r="N4626" s="7" t="str">
        <f>IF(VLOOKUP(D4626,'Resources Final'!A:F,6,FALSE)=0,"",VLOOKUP(D4626,'Resources Final'!A:F,6,FALSE))</f>
        <v/>
      </c>
      <c r="O4626" s="3" t="str">
        <f>IF(VLOOKUP(D4626,'Resources Final'!A:G,7,FALSE)=0,"",VLOOKUP(D4626,'Resources Final'!A:G,7,FALSE))</f>
        <v/>
      </c>
    </row>
    <row r="4627" spans="1:15" x14ac:dyDescent="0.2">
      <c r="A4627" s="11">
        <v>990</v>
      </c>
      <c r="B4627" s="11" t="str">
        <f t="shared" si="83"/>
        <v>Charles G. Koch Charitable Foundation_Coley20183150</v>
      </c>
      <c r="C4627" s="11" t="s">
        <v>19</v>
      </c>
      <c r="D4627" s="11" t="s">
        <v>4440</v>
      </c>
      <c r="E4627" s="11" t="s">
        <v>4440</v>
      </c>
      <c r="F4627" s="14">
        <v>3150</v>
      </c>
      <c r="G4627" s="11">
        <v>2018</v>
      </c>
      <c r="H4627" s="11" t="s">
        <v>21</v>
      </c>
      <c r="I4627" s="12" t="s">
        <v>4162</v>
      </c>
      <c r="J4627">
        <v>327</v>
      </c>
      <c r="K4627" s="3" t="str">
        <f>IF(VLOOKUP(D4627,'Resources Final'!A:C,3,FALSE)=0,"",VLOOKUP(D4627,'Resources Final'!A:C,3,FALSE))</f>
        <v>Y</v>
      </c>
      <c r="L4627" s="3" t="str">
        <f>IF(VLOOKUP(D4627,'Resources Final'!A:D,4,FALSE)=0,"",VLOOKUP(D4627,'Resources Final'!A:D,4,FALSE))</f>
        <v/>
      </c>
      <c r="M4627" s="3" t="str">
        <f>IF(VLOOKUP(D4627,'Resources Final'!A:E,5,FALSE)=0,"",VLOOKUP(D4627,'Resources Final'!A:E,5,FALSE))</f>
        <v/>
      </c>
      <c r="N4627" s="7" t="str">
        <f>IF(VLOOKUP(D4627,'Resources Final'!A:F,6,FALSE)=0,"",VLOOKUP(D4627,'Resources Final'!A:F,6,FALSE))</f>
        <v/>
      </c>
      <c r="O4627" s="3" t="str">
        <f>IF(VLOOKUP(D4627,'Resources Final'!A:G,7,FALSE)=0,"",VLOOKUP(D4627,'Resources Final'!A:G,7,FALSE))</f>
        <v/>
      </c>
    </row>
    <row r="4628" spans="1:15" x14ac:dyDescent="0.2">
      <c r="A4628" s="11">
        <v>990</v>
      </c>
      <c r="B4628" s="11" t="str">
        <f t="shared" si="83"/>
        <v>Charles G. Koch Charitable Foundation_Carroll20183150</v>
      </c>
      <c r="C4628" s="11" t="s">
        <v>19</v>
      </c>
      <c r="D4628" s="11" t="s">
        <v>621</v>
      </c>
      <c r="E4628" s="11" t="s">
        <v>621</v>
      </c>
      <c r="F4628" s="14">
        <v>3150</v>
      </c>
      <c r="G4628" s="11">
        <v>2018</v>
      </c>
      <c r="H4628" s="11" t="s">
        <v>21</v>
      </c>
      <c r="I4628" s="12" t="s">
        <v>4162</v>
      </c>
      <c r="J4628">
        <v>328</v>
      </c>
      <c r="K4628" s="3" t="str">
        <f>IF(VLOOKUP(D4628,'Resources Final'!A:C,3,FALSE)=0,"",VLOOKUP(D4628,'Resources Final'!A:C,3,FALSE))</f>
        <v>Y</v>
      </c>
      <c r="L4628" s="3" t="str">
        <f>IF(VLOOKUP(D4628,'Resources Final'!A:D,4,FALSE)=0,"",VLOOKUP(D4628,'Resources Final'!A:D,4,FALSE))</f>
        <v/>
      </c>
      <c r="M4628" s="3" t="str">
        <f>IF(VLOOKUP(D4628,'Resources Final'!A:E,5,FALSE)=0,"",VLOOKUP(D4628,'Resources Final'!A:E,5,FALSE))</f>
        <v/>
      </c>
      <c r="N4628" s="7" t="str">
        <f>IF(VLOOKUP(D4628,'Resources Final'!A:F,6,FALSE)=0,"",VLOOKUP(D4628,'Resources Final'!A:F,6,FALSE))</f>
        <v/>
      </c>
      <c r="O4628" s="3" t="str">
        <f>IF(VLOOKUP(D4628,'Resources Final'!A:G,7,FALSE)=0,"",VLOOKUP(D4628,'Resources Final'!A:G,7,FALSE))</f>
        <v/>
      </c>
    </row>
    <row r="4629" spans="1:15" x14ac:dyDescent="0.2">
      <c r="A4629" s="11">
        <v>990</v>
      </c>
      <c r="B4629" s="11" t="str">
        <f t="shared" si="83"/>
        <v>Charles G. Koch Charitable Foundation_mikeroweWORKS Foundation2018125000</v>
      </c>
      <c r="C4629" s="11" t="s">
        <v>19</v>
      </c>
      <c r="D4629" s="11" t="s">
        <v>2460</v>
      </c>
      <c r="E4629" s="11" t="s">
        <v>2460</v>
      </c>
      <c r="F4629" s="14">
        <v>125000</v>
      </c>
      <c r="G4629" s="11">
        <v>2018</v>
      </c>
      <c r="H4629" s="11" t="s">
        <v>21</v>
      </c>
      <c r="I4629" s="12"/>
      <c r="J4629">
        <v>329</v>
      </c>
      <c r="K4629" s="3" t="str">
        <f>IF(VLOOKUP(D4629,'Resources Final'!A:C,3,FALSE)=0,"",VLOOKUP(D4629,'Resources Final'!A:C,3,FALSE))</f>
        <v/>
      </c>
      <c r="L4629" s="3" t="str">
        <f>IF(VLOOKUP(D4629,'Resources Final'!A:D,4,FALSE)=0,"",VLOOKUP(D4629,'Resources Final'!A:D,4,FALSE))</f>
        <v/>
      </c>
      <c r="M4629" s="3" t="str">
        <f>IF(VLOOKUP(D4629,'Resources Final'!A:E,5,FALSE)=0,"",VLOOKUP(D4629,'Resources Final'!A:E,5,FALSE))</f>
        <v/>
      </c>
      <c r="N4629" s="7" t="str">
        <f>IF(VLOOKUP(D4629,'Resources Final'!A:F,6,FALSE)=0,"",VLOOKUP(D4629,'Resources Final'!A:F,6,FALSE))</f>
        <v/>
      </c>
      <c r="O4629" s="3" t="str">
        <f>IF(VLOOKUP(D4629,'Resources Final'!A:G,7,FALSE)=0,"",VLOOKUP(D4629,'Resources Final'!A:G,7,FALSE))</f>
        <v/>
      </c>
    </row>
    <row r="4630" spans="1:15" x14ac:dyDescent="0.2">
      <c r="A4630" s="11">
        <v>990</v>
      </c>
      <c r="B4630" s="11" t="str">
        <f t="shared" si="83"/>
        <v>Charles G. Koch Charitable Foundation_Ohio State University Foundation2018194000</v>
      </c>
      <c r="C4630" s="11" t="s">
        <v>19</v>
      </c>
      <c r="D4630" s="11" t="s">
        <v>2737</v>
      </c>
      <c r="E4630" s="11" t="s">
        <v>2735</v>
      </c>
      <c r="F4630" s="14">
        <v>194000</v>
      </c>
      <c r="G4630" s="11">
        <v>2018</v>
      </c>
      <c r="H4630" s="11" t="s">
        <v>21</v>
      </c>
      <c r="I4630" s="12"/>
      <c r="J4630">
        <v>330</v>
      </c>
      <c r="K4630" s="3" t="str">
        <f>IF(VLOOKUP(D4630,'Resources Final'!A:C,3,FALSE)=0,"",VLOOKUP(D4630,'Resources Final'!A:C,3,FALSE))</f>
        <v/>
      </c>
      <c r="L4630" s="3" t="str">
        <f>IF(VLOOKUP(D4630,'Resources Final'!A:D,4,FALSE)=0,"",VLOOKUP(D4630,'Resources Final'!A:D,4,FALSE))</f>
        <v>Y</v>
      </c>
      <c r="M4630" s="3" t="str">
        <f>IF(VLOOKUP(D4630,'Resources Final'!A:E,5,FALSE)=0,"",VLOOKUP(D4630,'Resources Final'!A:E,5,FALSE))</f>
        <v/>
      </c>
      <c r="N4630" s="7" t="str">
        <f>IF(VLOOKUP(D4630,'Resources Final'!A:F,6,FALSE)=0,"",VLOOKUP(D4630,'Resources Final'!A:F,6,FALSE))</f>
        <v/>
      </c>
      <c r="O4630" s="3" t="str">
        <f>IF(VLOOKUP(D4630,'Resources Final'!A:G,7,FALSE)=0,"",VLOOKUP(D4630,'Resources Final'!A:G,7,FALSE))</f>
        <v/>
      </c>
    </row>
    <row r="4631" spans="1:15" x14ac:dyDescent="0.2">
      <c r="A4631" s="11">
        <v>990</v>
      </c>
      <c r="B4631" s="11" t="str">
        <f t="shared" si="83"/>
        <v>Charles G. Koch Charitable Foundation_Riethmiller20184641</v>
      </c>
      <c r="C4631" s="11" t="s">
        <v>19</v>
      </c>
      <c r="D4631" s="11" t="s">
        <v>4441</v>
      </c>
      <c r="E4631" s="11" t="s">
        <v>4441</v>
      </c>
      <c r="F4631" s="14">
        <v>4641</v>
      </c>
      <c r="G4631" s="11">
        <v>2018</v>
      </c>
      <c r="H4631" s="11" t="s">
        <v>21</v>
      </c>
      <c r="I4631" s="12" t="s">
        <v>4162</v>
      </c>
      <c r="J4631">
        <v>331</v>
      </c>
      <c r="K4631" s="3" t="str">
        <f>IF(VLOOKUP(D4631,'Resources Final'!A:C,3,FALSE)=0,"",VLOOKUP(D4631,'Resources Final'!A:C,3,FALSE))</f>
        <v>Y</v>
      </c>
      <c r="L4631" s="3" t="str">
        <f>IF(VLOOKUP(D4631,'Resources Final'!A:D,4,FALSE)=0,"",VLOOKUP(D4631,'Resources Final'!A:D,4,FALSE))</f>
        <v/>
      </c>
      <c r="M4631" s="3" t="str">
        <f>IF(VLOOKUP(D4631,'Resources Final'!A:E,5,FALSE)=0,"",VLOOKUP(D4631,'Resources Final'!A:E,5,FALSE))</f>
        <v/>
      </c>
      <c r="N4631" s="7" t="str">
        <f>IF(VLOOKUP(D4631,'Resources Final'!A:F,6,FALSE)=0,"",VLOOKUP(D4631,'Resources Final'!A:F,6,FALSE))</f>
        <v/>
      </c>
      <c r="O4631" s="3" t="str">
        <f>IF(VLOOKUP(D4631,'Resources Final'!A:G,7,FALSE)=0,"",VLOOKUP(D4631,'Resources Final'!A:G,7,FALSE))</f>
        <v/>
      </c>
    </row>
    <row r="4632" spans="1:15" x14ac:dyDescent="0.2">
      <c r="A4632" s="11">
        <v>990</v>
      </c>
      <c r="B4632" s="11" t="str">
        <f t="shared" si="83"/>
        <v>Charles G. Koch Charitable Foundation_Gray2018500</v>
      </c>
      <c r="C4632" s="11" t="s">
        <v>19</v>
      </c>
      <c r="D4632" s="11" t="s">
        <v>4442</v>
      </c>
      <c r="E4632" s="11" t="s">
        <v>4442</v>
      </c>
      <c r="F4632" s="14">
        <v>500</v>
      </c>
      <c r="G4632" s="11">
        <v>2018</v>
      </c>
      <c r="H4632" s="11" t="s">
        <v>21</v>
      </c>
      <c r="I4632" s="12" t="s">
        <v>4162</v>
      </c>
      <c r="J4632">
        <v>332</v>
      </c>
      <c r="K4632" s="3" t="str">
        <f>IF(VLOOKUP(D4632,'Resources Final'!A:C,3,FALSE)=0,"",VLOOKUP(D4632,'Resources Final'!A:C,3,FALSE))</f>
        <v>Y</v>
      </c>
      <c r="L4632" s="3" t="str">
        <f>IF(VLOOKUP(D4632,'Resources Final'!A:D,4,FALSE)=0,"",VLOOKUP(D4632,'Resources Final'!A:D,4,FALSE))</f>
        <v/>
      </c>
      <c r="M4632" s="3" t="str">
        <f>IF(VLOOKUP(D4632,'Resources Final'!A:E,5,FALSE)=0,"",VLOOKUP(D4632,'Resources Final'!A:E,5,FALSE))</f>
        <v/>
      </c>
      <c r="N4632" s="7" t="str">
        <f>IF(VLOOKUP(D4632,'Resources Final'!A:F,6,FALSE)=0,"",VLOOKUP(D4632,'Resources Final'!A:F,6,FALSE))</f>
        <v/>
      </c>
      <c r="O4632" s="3" t="str">
        <f>IF(VLOOKUP(D4632,'Resources Final'!A:G,7,FALSE)=0,"",VLOOKUP(D4632,'Resources Final'!A:G,7,FALSE))</f>
        <v/>
      </c>
    </row>
    <row r="4633" spans="1:15" x14ac:dyDescent="0.2">
      <c r="A4633" s="11">
        <v>990</v>
      </c>
      <c r="B4633" s="11" t="str">
        <f t="shared" si="83"/>
        <v>Charles G. Koch Charitable Foundation_Albritton20183825</v>
      </c>
      <c r="C4633" s="11" t="s">
        <v>19</v>
      </c>
      <c r="D4633" s="11" t="s">
        <v>4443</v>
      </c>
      <c r="E4633" s="11" t="s">
        <v>4443</v>
      </c>
      <c r="F4633" s="14">
        <v>3825</v>
      </c>
      <c r="G4633" s="11">
        <v>2018</v>
      </c>
      <c r="H4633" s="11" t="s">
        <v>21</v>
      </c>
      <c r="I4633" s="12" t="s">
        <v>4162</v>
      </c>
      <c r="J4633">
        <v>333</v>
      </c>
      <c r="K4633" s="3" t="str">
        <f>IF(VLOOKUP(D4633,'Resources Final'!A:C,3,FALSE)=0,"",VLOOKUP(D4633,'Resources Final'!A:C,3,FALSE))</f>
        <v>Y</v>
      </c>
      <c r="L4633" s="3" t="str">
        <f>IF(VLOOKUP(D4633,'Resources Final'!A:D,4,FALSE)=0,"",VLOOKUP(D4633,'Resources Final'!A:D,4,FALSE))</f>
        <v/>
      </c>
      <c r="M4633" s="3" t="str">
        <f>IF(VLOOKUP(D4633,'Resources Final'!A:E,5,FALSE)=0,"",VLOOKUP(D4633,'Resources Final'!A:E,5,FALSE))</f>
        <v/>
      </c>
      <c r="N4633" s="7" t="str">
        <f>IF(VLOOKUP(D4633,'Resources Final'!A:F,6,FALSE)=0,"",VLOOKUP(D4633,'Resources Final'!A:F,6,FALSE))</f>
        <v/>
      </c>
      <c r="O4633" s="3" t="str">
        <f>IF(VLOOKUP(D4633,'Resources Final'!A:G,7,FALSE)=0,"",VLOOKUP(D4633,'Resources Final'!A:G,7,FALSE))</f>
        <v/>
      </c>
    </row>
    <row r="4634" spans="1:15" x14ac:dyDescent="0.2">
      <c r="A4634" s="11">
        <v>990</v>
      </c>
      <c r="B4634" s="11" t="str">
        <f t="shared" si="83"/>
        <v>Charles G. Koch Charitable Foundation_Reeves20183150</v>
      </c>
      <c r="C4634" s="11" t="s">
        <v>19</v>
      </c>
      <c r="D4634" s="11" t="s">
        <v>3018</v>
      </c>
      <c r="E4634" s="11" t="s">
        <v>3018</v>
      </c>
      <c r="F4634" s="14">
        <v>3150</v>
      </c>
      <c r="G4634" s="11">
        <v>2018</v>
      </c>
      <c r="H4634" s="11" t="s">
        <v>21</v>
      </c>
      <c r="I4634" s="12" t="s">
        <v>4162</v>
      </c>
      <c r="J4634">
        <v>334</v>
      </c>
      <c r="K4634" s="3" t="str">
        <f>IF(VLOOKUP(D4634,'Resources Final'!A:C,3,FALSE)=0,"",VLOOKUP(D4634,'Resources Final'!A:C,3,FALSE))</f>
        <v>Y</v>
      </c>
      <c r="L4634" s="3" t="str">
        <f>IF(VLOOKUP(D4634,'Resources Final'!A:D,4,FALSE)=0,"",VLOOKUP(D4634,'Resources Final'!A:D,4,FALSE))</f>
        <v/>
      </c>
      <c r="M4634" s="3" t="str">
        <f>IF(VLOOKUP(D4634,'Resources Final'!A:E,5,FALSE)=0,"",VLOOKUP(D4634,'Resources Final'!A:E,5,FALSE))</f>
        <v/>
      </c>
      <c r="N4634" s="7" t="str">
        <f>IF(VLOOKUP(D4634,'Resources Final'!A:F,6,FALSE)=0,"",VLOOKUP(D4634,'Resources Final'!A:F,6,FALSE))</f>
        <v/>
      </c>
      <c r="O4634" s="3" t="str">
        <f>IF(VLOOKUP(D4634,'Resources Final'!A:G,7,FALSE)=0,"",VLOOKUP(D4634,'Resources Final'!A:G,7,FALSE))</f>
        <v/>
      </c>
    </row>
    <row r="4635" spans="1:15" x14ac:dyDescent="0.2">
      <c r="A4635" s="11">
        <v>990</v>
      </c>
      <c r="B4635" s="11" t="str">
        <f t="shared" si="83"/>
        <v>Charles G. Koch Charitable Foundation_American Institute for Economic Research201868100</v>
      </c>
      <c r="C4635" s="11" t="s">
        <v>19</v>
      </c>
      <c r="D4635" s="11" t="s">
        <v>4444</v>
      </c>
      <c r="E4635" s="11" t="s">
        <v>4444</v>
      </c>
      <c r="F4635" s="14">
        <v>68100</v>
      </c>
      <c r="G4635" s="11">
        <v>2018</v>
      </c>
      <c r="H4635" s="11" t="s">
        <v>21</v>
      </c>
      <c r="I4635" s="12"/>
      <c r="J4635">
        <v>335</v>
      </c>
      <c r="K4635" s="3" t="str">
        <f>IF(VLOOKUP(D4635,'Resources Final'!A:C,3,FALSE)=0,"",VLOOKUP(D4635,'Resources Final'!A:C,3,FALSE))</f>
        <v/>
      </c>
      <c r="L4635" s="3" t="str">
        <f>IF(VLOOKUP(D4635,'Resources Final'!A:D,4,FALSE)=0,"",VLOOKUP(D4635,'Resources Final'!A:D,4,FALSE))</f>
        <v/>
      </c>
      <c r="M4635" s="3" t="str">
        <f>IF(VLOOKUP(D4635,'Resources Final'!A:E,5,FALSE)=0,"",VLOOKUP(D4635,'Resources Final'!A:E,5,FALSE))</f>
        <v/>
      </c>
      <c r="N4635" s="7" t="str">
        <f>IF(VLOOKUP(D4635,'Resources Final'!A:F,6,FALSE)=0,"",VLOOKUP(D4635,'Resources Final'!A:F,6,FALSE))</f>
        <v/>
      </c>
      <c r="O4635" s="3" t="str">
        <f>IF(VLOOKUP(D4635,'Resources Final'!A:G,7,FALSE)=0,"",VLOOKUP(D4635,'Resources Final'!A:G,7,FALSE))</f>
        <v/>
      </c>
    </row>
    <row r="4636" spans="1:15" x14ac:dyDescent="0.2">
      <c r="A4636" s="11">
        <v>990</v>
      </c>
      <c r="B4636" s="11" t="str">
        <f t="shared" si="83"/>
        <v>Charles G. Koch Charitable Foundation_Chau20183825</v>
      </c>
      <c r="C4636" s="11" t="s">
        <v>19</v>
      </c>
      <c r="D4636" s="11" t="s">
        <v>4445</v>
      </c>
      <c r="E4636" s="11" t="s">
        <v>4445</v>
      </c>
      <c r="F4636" s="14">
        <v>3825</v>
      </c>
      <c r="G4636" s="11">
        <v>2018</v>
      </c>
      <c r="H4636" s="11" t="s">
        <v>21</v>
      </c>
      <c r="I4636" s="12" t="s">
        <v>4162</v>
      </c>
      <c r="J4636">
        <v>336</v>
      </c>
      <c r="K4636" s="3" t="str">
        <f>IF(VLOOKUP(D4636,'Resources Final'!A:C,3,FALSE)=0,"",VLOOKUP(D4636,'Resources Final'!A:C,3,FALSE))</f>
        <v>Y</v>
      </c>
      <c r="L4636" s="3" t="str">
        <f>IF(VLOOKUP(D4636,'Resources Final'!A:D,4,FALSE)=0,"",VLOOKUP(D4636,'Resources Final'!A:D,4,FALSE))</f>
        <v/>
      </c>
      <c r="M4636" s="3" t="str">
        <f>IF(VLOOKUP(D4636,'Resources Final'!A:E,5,FALSE)=0,"",VLOOKUP(D4636,'Resources Final'!A:E,5,FALSE))</f>
        <v/>
      </c>
      <c r="N4636" s="7" t="str">
        <f>IF(VLOOKUP(D4636,'Resources Final'!A:F,6,FALSE)=0,"",VLOOKUP(D4636,'Resources Final'!A:F,6,FALSE))</f>
        <v/>
      </c>
      <c r="O4636" s="3" t="str">
        <f>IF(VLOOKUP(D4636,'Resources Final'!A:G,7,FALSE)=0,"",VLOOKUP(D4636,'Resources Final'!A:G,7,FALSE))</f>
        <v/>
      </c>
    </row>
    <row r="4637" spans="1:15" x14ac:dyDescent="0.2">
      <c r="A4637" s="11">
        <v>990</v>
      </c>
      <c r="B4637" s="11" t="str">
        <f t="shared" si="83"/>
        <v>Charles G. Koch Charitable Foundation_Rodriguez20183150</v>
      </c>
      <c r="C4637" s="11" t="s">
        <v>19</v>
      </c>
      <c r="D4637" s="11" t="s">
        <v>3097</v>
      </c>
      <c r="E4637" s="11" t="s">
        <v>3097</v>
      </c>
      <c r="F4637" s="14">
        <v>3150</v>
      </c>
      <c r="G4637" s="11">
        <v>2018</v>
      </c>
      <c r="H4637" s="11" t="s">
        <v>21</v>
      </c>
      <c r="I4637" s="12" t="s">
        <v>4162</v>
      </c>
      <c r="J4637">
        <v>337</v>
      </c>
      <c r="K4637" s="3" t="str">
        <f>IF(VLOOKUP(D4637,'Resources Final'!A:C,3,FALSE)=0,"",VLOOKUP(D4637,'Resources Final'!A:C,3,FALSE))</f>
        <v>Y</v>
      </c>
      <c r="L4637" s="3" t="str">
        <f>IF(VLOOKUP(D4637,'Resources Final'!A:D,4,FALSE)=0,"",VLOOKUP(D4637,'Resources Final'!A:D,4,FALSE))</f>
        <v/>
      </c>
      <c r="M4637" s="3" t="str">
        <f>IF(VLOOKUP(D4637,'Resources Final'!A:E,5,FALSE)=0,"",VLOOKUP(D4637,'Resources Final'!A:E,5,FALSE))</f>
        <v/>
      </c>
      <c r="N4637" s="7" t="str">
        <f>IF(VLOOKUP(D4637,'Resources Final'!A:F,6,FALSE)=0,"",VLOOKUP(D4637,'Resources Final'!A:F,6,FALSE))</f>
        <v/>
      </c>
      <c r="O4637" s="3" t="str">
        <f>IF(VLOOKUP(D4637,'Resources Final'!A:G,7,FALSE)=0,"",VLOOKUP(D4637,'Resources Final'!A:G,7,FALSE))</f>
        <v/>
      </c>
    </row>
    <row r="4638" spans="1:15" x14ac:dyDescent="0.2">
      <c r="A4638" s="11">
        <v>990</v>
      </c>
      <c r="B4638" s="11" t="str">
        <f t="shared" si="83"/>
        <v>Charles G. Koch Charitable Foundation_University of Texas - Dallas2018465000</v>
      </c>
      <c r="C4638" s="11" t="s">
        <v>19</v>
      </c>
      <c r="D4638" s="11" t="s">
        <v>3829</v>
      </c>
      <c r="E4638" s="11" t="s">
        <v>3827</v>
      </c>
      <c r="F4638" s="14">
        <v>465000</v>
      </c>
      <c r="G4638" s="11">
        <v>2018</v>
      </c>
      <c r="H4638" s="11" t="s">
        <v>21</v>
      </c>
      <c r="I4638" s="12"/>
      <c r="J4638">
        <v>338</v>
      </c>
      <c r="K4638" s="3" t="str">
        <f>IF(VLOOKUP(D4638,'Resources Final'!A:C,3,FALSE)=0,"",VLOOKUP(D4638,'Resources Final'!A:C,3,FALSE))</f>
        <v/>
      </c>
      <c r="L4638" s="3" t="str">
        <f>IF(VLOOKUP(D4638,'Resources Final'!A:D,4,FALSE)=0,"",VLOOKUP(D4638,'Resources Final'!A:D,4,FALSE))</f>
        <v>Y</v>
      </c>
      <c r="M4638" s="3" t="str">
        <f>IF(VLOOKUP(D4638,'Resources Final'!A:E,5,FALSE)=0,"",VLOOKUP(D4638,'Resources Final'!A:E,5,FALSE))</f>
        <v/>
      </c>
      <c r="N4638" s="7" t="str">
        <f>IF(VLOOKUP(D4638,'Resources Final'!A:F,6,FALSE)=0,"",VLOOKUP(D4638,'Resources Final'!A:F,6,FALSE))</f>
        <v/>
      </c>
      <c r="O4638" s="3" t="str">
        <f>IF(VLOOKUP(D4638,'Resources Final'!A:G,7,FALSE)=0,"",VLOOKUP(D4638,'Resources Final'!A:G,7,FALSE))</f>
        <v/>
      </c>
    </row>
    <row r="4639" spans="1:15" x14ac:dyDescent="0.2">
      <c r="A4639" s="11">
        <v>990</v>
      </c>
      <c r="B4639" s="11" t="str">
        <f t="shared" si="83"/>
        <v>Charles G. Koch Charitable Foundation_Hamlett201810407</v>
      </c>
      <c r="C4639" s="11" t="s">
        <v>19</v>
      </c>
      <c r="D4639" s="11" t="s">
        <v>4446</v>
      </c>
      <c r="E4639" s="11" t="s">
        <v>4446</v>
      </c>
      <c r="F4639" s="14">
        <v>10407</v>
      </c>
      <c r="G4639" s="11">
        <v>2018</v>
      </c>
      <c r="H4639" s="11" t="s">
        <v>21</v>
      </c>
      <c r="I4639" s="12" t="s">
        <v>4162</v>
      </c>
      <c r="J4639">
        <v>339</v>
      </c>
      <c r="K4639" s="3" t="str">
        <f>IF(VLOOKUP(D4639,'Resources Final'!A:C,3,FALSE)=0,"",VLOOKUP(D4639,'Resources Final'!A:C,3,FALSE))</f>
        <v>Y</v>
      </c>
      <c r="L4639" s="3" t="str">
        <f>IF(VLOOKUP(D4639,'Resources Final'!A:D,4,FALSE)=0,"",VLOOKUP(D4639,'Resources Final'!A:D,4,FALSE))</f>
        <v/>
      </c>
      <c r="M4639" s="3" t="str">
        <f>IF(VLOOKUP(D4639,'Resources Final'!A:E,5,FALSE)=0,"",VLOOKUP(D4639,'Resources Final'!A:E,5,FALSE))</f>
        <v/>
      </c>
      <c r="N4639" s="7" t="str">
        <f>IF(VLOOKUP(D4639,'Resources Final'!A:F,6,FALSE)=0,"",VLOOKUP(D4639,'Resources Final'!A:F,6,FALSE))</f>
        <v/>
      </c>
      <c r="O4639" s="3" t="str">
        <f>IF(VLOOKUP(D4639,'Resources Final'!A:G,7,FALSE)=0,"",VLOOKUP(D4639,'Resources Final'!A:G,7,FALSE))</f>
        <v/>
      </c>
    </row>
    <row r="4640" spans="1:15" x14ac:dyDescent="0.2">
      <c r="A4640" s="11">
        <v>990</v>
      </c>
      <c r="B4640" s="11" t="str">
        <f t="shared" si="83"/>
        <v>Charles G. Koch Charitable Foundation_Brown University20181469886</v>
      </c>
      <c r="C4640" s="11" t="s">
        <v>19</v>
      </c>
      <c r="D4640" s="11" t="s">
        <v>514</v>
      </c>
      <c r="E4640" s="11" t="s">
        <v>514</v>
      </c>
      <c r="F4640" s="14">
        <v>1469886</v>
      </c>
      <c r="G4640" s="11">
        <v>2018</v>
      </c>
      <c r="H4640" s="11" t="s">
        <v>21</v>
      </c>
      <c r="I4640" s="12"/>
      <c r="J4640">
        <v>340</v>
      </c>
      <c r="K4640" s="3" t="str">
        <f>IF(VLOOKUP(D4640,'Resources Final'!A:C,3,FALSE)=0,"",VLOOKUP(D4640,'Resources Final'!A:C,3,FALSE))</f>
        <v/>
      </c>
      <c r="L4640" s="3" t="str">
        <f>IF(VLOOKUP(D4640,'Resources Final'!A:D,4,FALSE)=0,"",VLOOKUP(D4640,'Resources Final'!A:D,4,FALSE))</f>
        <v>Y</v>
      </c>
      <c r="M4640" s="3" t="str">
        <f>IF(VLOOKUP(D4640,'Resources Final'!A:E,5,FALSE)=0,"",VLOOKUP(D4640,'Resources Final'!A:E,5,FALSE))</f>
        <v/>
      </c>
      <c r="N4640" s="7" t="str">
        <f>IF(VLOOKUP(D4640,'Resources Final'!A:F,6,FALSE)=0,"",VLOOKUP(D4640,'Resources Final'!A:F,6,FALSE))</f>
        <v/>
      </c>
      <c r="O4640" s="3" t="str">
        <f>IF(VLOOKUP(D4640,'Resources Final'!A:G,7,FALSE)=0,"",VLOOKUP(D4640,'Resources Final'!A:G,7,FALSE))</f>
        <v/>
      </c>
    </row>
    <row r="4641" spans="1:15" x14ac:dyDescent="0.2">
      <c r="A4641" s="11">
        <v>990</v>
      </c>
      <c r="B4641" s="11" t="str">
        <f t="shared" si="83"/>
        <v>Charles G. Koch Charitable Foundation_University of Utah - San Antonio201823000</v>
      </c>
      <c r="C4641" s="11" t="s">
        <v>19</v>
      </c>
      <c r="D4641" s="11" t="s">
        <v>4447</v>
      </c>
      <c r="E4641" s="11" t="s">
        <v>4447</v>
      </c>
      <c r="F4641" s="14">
        <v>23000</v>
      </c>
      <c r="G4641" s="11">
        <v>2018</v>
      </c>
      <c r="H4641" s="11" t="s">
        <v>21</v>
      </c>
      <c r="I4641" s="12"/>
      <c r="J4641">
        <v>341</v>
      </c>
      <c r="K4641" s="3" t="str">
        <f>IF(VLOOKUP(D4641,'Resources Final'!A:C,3,FALSE)=0,"",VLOOKUP(D4641,'Resources Final'!A:C,3,FALSE))</f>
        <v/>
      </c>
      <c r="L4641" s="3" t="str">
        <f>IF(VLOOKUP(D4641,'Resources Final'!A:D,4,FALSE)=0,"",VLOOKUP(D4641,'Resources Final'!A:D,4,FALSE))</f>
        <v>Y</v>
      </c>
      <c r="M4641" s="3" t="str">
        <f>IF(VLOOKUP(D4641,'Resources Final'!A:E,5,FALSE)=0,"",VLOOKUP(D4641,'Resources Final'!A:E,5,FALSE))</f>
        <v/>
      </c>
      <c r="N4641" s="7" t="str">
        <f>IF(VLOOKUP(D4641,'Resources Final'!A:F,6,FALSE)=0,"",VLOOKUP(D4641,'Resources Final'!A:F,6,FALSE))</f>
        <v/>
      </c>
      <c r="O4641" s="3" t="str">
        <f>IF(VLOOKUP(D4641,'Resources Final'!A:G,7,FALSE)=0,"",VLOOKUP(D4641,'Resources Final'!A:G,7,FALSE))</f>
        <v/>
      </c>
    </row>
    <row r="4642" spans="1:15" x14ac:dyDescent="0.2">
      <c r="A4642" s="11">
        <v>990</v>
      </c>
      <c r="B4642" s="11" t="str">
        <f t="shared" si="83"/>
        <v>Charles G. Koch Charitable Foundation_Archbridge Institute201835000</v>
      </c>
      <c r="C4642" s="11" t="s">
        <v>19</v>
      </c>
      <c r="D4642" s="11" t="s">
        <v>4448</v>
      </c>
      <c r="E4642" s="11" t="s">
        <v>4448</v>
      </c>
      <c r="F4642" s="14">
        <v>35000</v>
      </c>
      <c r="G4642" s="11">
        <v>2018</v>
      </c>
      <c r="H4642" s="11" t="s">
        <v>21</v>
      </c>
      <c r="I4642" s="12"/>
      <c r="J4642">
        <v>342</v>
      </c>
      <c r="K4642" s="3" t="str">
        <f>IF(VLOOKUP(D4642,'Resources Final'!A:C,3,FALSE)=0,"",VLOOKUP(D4642,'Resources Final'!A:C,3,FALSE))</f>
        <v/>
      </c>
      <c r="L4642" s="3" t="str">
        <f>IF(VLOOKUP(D4642,'Resources Final'!A:D,4,FALSE)=0,"",VLOOKUP(D4642,'Resources Final'!A:D,4,FALSE))</f>
        <v/>
      </c>
      <c r="M4642" s="3" t="str">
        <f>IF(VLOOKUP(D4642,'Resources Final'!A:E,5,FALSE)=0,"",VLOOKUP(D4642,'Resources Final'!A:E,5,FALSE))</f>
        <v/>
      </c>
      <c r="N4642" s="7" t="str">
        <f>IF(VLOOKUP(D4642,'Resources Final'!A:F,6,FALSE)=0,"",VLOOKUP(D4642,'Resources Final'!A:F,6,FALSE))</f>
        <v/>
      </c>
      <c r="O4642" s="3" t="str">
        <f>IF(VLOOKUP(D4642,'Resources Final'!A:G,7,FALSE)=0,"",VLOOKUP(D4642,'Resources Final'!A:G,7,FALSE))</f>
        <v/>
      </c>
    </row>
    <row r="4643" spans="1:15" x14ac:dyDescent="0.2">
      <c r="A4643" s="11">
        <v>990</v>
      </c>
      <c r="B4643" s="11" t="str">
        <f t="shared" si="83"/>
        <v>Charles G. Koch Charitable Foundation_Capital Preparatory Schools2018500000</v>
      </c>
      <c r="C4643" s="11" t="s">
        <v>19</v>
      </c>
      <c r="D4643" s="11" t="s">
        <v>603</v>
      </c>
      <c r="E4643" s="11" t="s">
        <v>603</v>
      </c>
      <c r="F4643" s="14">
        <v>500000</v>
      </c>
      <c r="G4643" s="11">
        <v>2018</v>
      </c>
      <c r="H4643" s="11" t="s">
        <v>21</v>
      </c>
      <c r="I4643" s="12"/>
      <c r="J4643">
        <v>343</v>
      </c>
      <c r="K4643" s="3" t="str">
        <f>IF(VLOOKUP(D4643,'Resources Final'!A:C,3,FALSE)=0,"",VLOOKUP(D4643,'Resources Final'!A:C,3,FALSE))</f>
        <v/>
      </c>
      <c r="L4643" s="3" t="str">
        <f>IF(VLOOKUP(D4643,'Resources Final'!A:D,4,FALSE)=0,"",VLOOKUP(D4643,'Resources Final'!A:D,4,FALSE))</f>
        <v>Y</v>
      </c>
      <c r="M4643" s="3" t="str">
        <f>IF(VLOOKUP(D4643,'Resources Final'!A:E,5,FALSE)=0,"",VLOOKUP(D4643,'Resources Final'!A:E,5,FALSE))</f>
        <v/>
      </c>
      <c r="N4643" s="7" t="str">
        <f>IF(VLOOKUP(D4643,'Resources Final'!A:F,6,FALSE)=0,"",VLOOKUP(D4643,'Resources Final'!A:F,6,FALSE))</f>
        <v/>
      </c>
      <c r="O4643" s="3" t="str">
        <f>IF(VLOOKUP(D4643,'Resources Final'!A:G,7,FALSE)=0,"",VLOOKUP(D4643,'Resources Final'!A:G,7,FALSE))</f>
        <v/>
      </c>
    </row>
    <row r="4644" spans="1:15" x14ac:dyDescent="0.2">
      <c r="A4644" s="11">
        <v>990</v>
      </c>
      <c r="B4644" s="11" t="str">
        <f t="shared" si="83"/>
        <v>Charles G. Koch Charitable Foundation_University of New Orleans Foundation201835000</v>
      </c>
      <c r="C4644" s="11" t="s">
        <v>19</v>
      </c>
      <c r="D4644" s="11" t="s">
        <v>3798</v>
      </c>
      <c r="E4644" s="11" t="s">
        <v>3799</v>
      </c>
      <c r="F4644" s="14">
        <v>35000</v>
      </c>
      <c r="G4644" s="11">
        <v>2018</v>
      </c>
      <c r="H4644" s="11" t="s">
        <v>21</v>
      </c>
      <c r="I4644" s="12"/>
      <c r="J4644">
        <v>344</v>
      </c>
      <c r="K4644" s="3" t="str">
        <f>IF(VLOOKUP(D4644,'Resources Final'!A:C,3,FALSE)=0,"",VLOOKUP(D4644,'Resources Final'!A:C,3,FALSE))</f>
        <v/>
      </c>
      <c r="L4644" s="3" t="str">
        <f>IF(VLOOKUP(D4644,'Resources Final'!A:D,4,FALSE)=0,"",VLOOKUP(D4644,'Resources Final'!A:D,4,FALSE))</f>
        <v>Y</v>
      </c>
      <c r="M4644" s="3" t="str">
        <f>IF(VLOOKUP(D4644,'Resources Final'!A:E,5,FALSE)=0,"",VLOOKUP(D4644,'Resources Final'!A:E,5,FALSE))</f>
        <v/>
      </c>
      <c r="N4644" s="7" t="str">
        <f>IF(VLOOKUP(D4644,'Resources Final'!A:F,6,FALSE)=0,"",VLOOKUP(D4644,'Resources Final'!A:F,6,FALSE))</f>
        <v/>
      </c>
      <c r="O4644" s="3" t="str">
        <f>IF(VLOOKUP(D4644,'Resources Final'!A:G,7,FALSE)=0,"",VLOOKUP(D4644,'Resources Final'!A:G,7,FALSE))</f>
        <v/>
      </c>
    </row>
    <row r="4645" spans="1:15" x14ac:dyDescent="0.2">
      <c r="A4645" s="11">
        <v>990</v>
      </c>
      <c r="B4645" s="11" t="str">
        <f t="shared" ref="B4645:B4708" si="84">C4645&amp;"_"&amp;D4645&amp;G4645&amp;F4645</f>
        <v>Charles G. Koch Charitable Foundation_Institute for Humane Studies at George Mason University201810416000</v>
      </c>
      <c r="C4645" s="11" t="s">
        <v>19</v>
      </c>
      <c r="D4645" s="11" t="s">
        <v>1680</v>
      </c>
      <c r="E4645" s="11" t="s">
        <v>4261</v>
      </c>
      <c r="F4645" s="14">
        <v>10416000</v>
      </c>
      <c r="G4645" s="11">
        <v>2018</v>
      </c>
      <c r="H4645" s="11" t="s">
        <v>21</v>
      </c>
      <c r="I4645" s="12"/>
      <c r="J4645">
        <v>345</v>
      </c>
      <c r="K4645" s="3" t="str">
        <f>IF(VLOOKUP(D4645,'Resources Final'!A:C,3,FALSE)=0,"",VLOOKUP(D4645,'Resources Final'!A:C,3,FALSE))</f>
        <v/>
      </c>
      <c r="L4645" s="3" t="str">
        <f>IF(VLOOKUP(D4645,'Resources Final'!A:D,4,FALSE)=0,"",VLOOKUP(D4645,'Resources Final'!A:D,4,FALSE))</f>
        <v>Y</v>
      </c>
      <c r="M4645" s="3" t="str">
        <f>IF(VLOOKUP(D4645,'Resources Final'!A:E,5,FALSE)=0,"",VLOOKUP(D4645,'Resources Final'!A:E,5,FALSE))</f>
        <v/>
      </c>
      <c r="N4645" s="7" t="str">
        <f>IF(VLOOKUP(D4645,'Resources Final'!A:F,6,FALSE)=0,"",VLOOKUP(D4645,'Resources Final'!A:F,6,FALSE))</f>
        <v>https://www.desmogblog.com/institute-humane-studies-george-mason-university</v>
      </c>
      <c r="O4645" s="3" t="str">
        <f>IF(VLOOKUP(D4645,'Resources Final'!A:G,7,FALSE)=0,"",VLOOKUP(D4645,'Resources Final'!A:G,7,FALSE))</f>
        <v>Desmog</v>
      </c>
    </row>
    <row r="4646" spans="1:15" x14ac:dyDescent="0.2">
      <c r="A4646" s="11">
        <v>990</v>
      </c>
      <c r="B4646" s="11" t="str">
        <f t="shared" si="84"/>
        <v>Charles G. Koch Charitable Foundation_New Civil Liberties Alliance20181000000</v>
      </c>
      <c r="C4646" s="11" t="s">
        <v>19</v>
      </c>
      <c r="D4646" s="11" t="s">
        <v>2651</v>
      </c>
      <c r="E4646" s="11" t="s">
        <v>2651</v>
      </c>
      <c r="F4646" s="14">
        <v>1000000</v>
      </c>
      <c r="G4646" s="11">
        <v>2018</v>
      </c>
      <c r="H4646" s="11" t="s">
        <v>21</v>
      </c>
      <c r="I4646" s="12"/>
      <c r="J4646">
        <v>346</v>
      </c>
      <c r="K4646" s="3" t="str">
        <f>IF(VLOOKUP(D4646,'Resources Final'!A:C,3,FALSE)=0,"",VLOOKUP(D4646,'Resources Final'!A:C,3,FALSE))</f>
        <v/>
      </c>
      <c r="L4646" s="3" t="str">
        <f>IF(VLOOKUP(D4646,'Resources Final'!A:D,4,FALSE)=0,"",VLOOKUP(D4646,'Resources Final'!A:D,4,FALSE))</f>
        <v/>
      </c>
      <c r="M4646" s="3" t="str">
        <f>IF(VLOOKUP(D4646,'Resources Final'!A:E,5,FALSE)=0,"",VLOOKUP(D4646,'Resources Final'!A:E,5,FALSE))</f>
        <v/>
      </c>
      <c r="N4646" s="7" t="str">
        <f>IF(VLOOKUP(D4646,'Resources Final'!A:F,6,FALSE)=0,"",VLOOKUP(D4646,'Resources Final'!A:F,6,FALSE))</f>
        <v/>
      </c>
      <c r="O4646" s="3" t="str">
        <f>IF(VLOOKUP(D4646,'Resources Final'!A:G,7,FALSE)=0,"",VLOOKUP(D4646,'Resources Final'!A:G,7,FALSE))</f>
        <v/>
      </c>
    </row>
    <row r="4647" spans="1:15" x14ac:dyDescent="0.2">
      <c r="A4647" s="11">
        <v>990</v>
      </c>
      <c r="B4647" s="11" t="str">
        <f t="shared" si="84"/>
        <v>Charles G. Koch Charitable Foundation_Pusok20186281</v>
      </c>
      <c r="C4647" s="11" t="s">
        <v>19</v>
      </c>
      <c r="D4647" s="11" t="s">
        <v>4449</v>
      </c>
      <c r="E4647" s="11" t="s">
        <v>4449</v>
      </c>
      <c r="F4647" s="14">
        <v>6281</v>
      </c>
      <c r="G4647" s="11">
        <v>2018</v>
      </c>
      <c r="H4647" s="11" t="s">
        <v>21</v>
      </c>
      <c r="I4647" s="12" t="s">
        <v>4162</v>
      </c>
      <c r="J4647">
        <v>347</v>
      </c>
      <c r="K4647" s="3" t="str">
        <f>IF(VLOOKUP(D4647,'Resources Final'!A:C,3,FALSE)=0,"",VLOOKUP(D4647,'Resources Final'!A:C,3,FALSE))</f>
        <v>Y</v>
      </c>
      <c r="L4647" s="3" t="str">
        <f>IF(VLOOKUP(D4647,'Resources Final'!A:D,4,FALSE)=0,"",VLOOKUP(D4647,'Resources Final'!A:D,4,FALSE))</f>
        <v/>
      </c>
      <c r="M4647" s="3" t="str">
        <f>IF(VLOOKUP(D4647,'Resources Final'!A:E,5,FALSE)=0,"",VLOOKUP(D4647,'Resources Final'!A:E,5,FALSE))</f>
        <v/>
      </c>
      <c r="N4647" s="7" t="str">
        <f>IF(VLOOKUP(D4647,'Resources Final'!A:F,6,FALSE)=0,"",VLOOKUP(D4647,'Resources Final'!A:F,6,FALSE))</f>
        <v/>
      </c>
      <c r="O4647" s="3" t="str">
        <f>IF(VLOOKUP(D4647,'Resources Final'!A:G,7,FALSE)=0,"",VLOOKUP(D4647,'Resources Final'!A:G,7,FALSE))</f>
        <v/>
      </c>
    </row>
    <row r="4648" spans="1:15" x14ac:dyDescent="0.2">
      <c r="A4648" s="11">
        <v>990</v>
      </c>
      <c r="B4648" s="11" t="str">
        <f t="shared" si="84"/>
        <v>Charles G. Koch Charitable Foundation_University of Nebraska Foundation20189250</v>
      </c>
      <c r="C4648" s="11" t="s">
        <v>19</v>
      </c>
      <c r="D4648" s="11" t="s">
        <v>3792</v>
      </c>
      <c r="E4648" s="11" t="s">
        <v>457</v>
      </c>
      <c r="F4648" s="14">
        <v>9250</v>
      </c>
      <c r="G4648" s="11">
        <v>2018</v>
      </c>
      <c r="H4648" s="11" t="s">
        <v>21</v>
      </c>
      <c r="I4648" s="12"/>
      <c r="J4648">
        <v>348</v>
      </c>
      <c r="K4648" s="3" t="str">
        <f>IF(VLOOKUP(D4648,'Resources Final'!A:C,3,FALSE)=0,"",VLOOKUP(D4648,'Resources Final'!A:C,3,FALSE))</f>
        <v/>
      </c>
      <c r="L4648" s="3" t="str">
        <f>IF(VLOOKUP(D4648,'Resources Final'!A:D,4,FALSE)=0,"",VLOOKUP(D4648,'Resources Final'!A:D,4,FALSE))</f>
        <v>Y</v>
      </c>
      <c r="M4648" s="3" t="str">
        <f>IF(VLOOKUP(D4648,'Resources Final'!A:E,5,FALSE)=0,"",VLOOKUP(D4648,'Resources Final'!A:E,5,FALSE))</f>
        <v/>
      </c>
      <c r="N4648" s="7" t="str">
        <f>IF(VLOOKUP(D4648,'Resources Final'!A:F,6,FALSE)=0,"",VLOOKUP(D4648,'Resources Final'!A:F,6,FALSE))</f>
        <v/>
      </c>
      <c r="O4648" s="3" t="str">
        <f>IF(VLOOKUP(D4648,'Resources Final'!A:G,7,FALSE)=0,"",VLOOKUP(D4648,'Resources Final'!A:G,7,FALSE))</f>
        <v/>
      </c>
    </row>
    <row r="4649" spans="1:15" x14ac:dyDescent="0.2">
      <c r="A4649" s="11">
        <v>990</v>
      </c>
      <c r="B4649" s="11" t="str">
        <f t="shared" si="84"/>
        <v>Charles G. Koch Charitable Foundation_Public Choice Society201819000</v>
      </c>
      <c r="C4649" s="11" t="s">
        <v>19</v>
      </c>
      <c r="D4649" s="11" t="s">
        <v>2921</v>
      </c>
      <c r="E4649" s="11" t="s">
        <v>2921</v>
      </c>
      <c r="F4649" s="14">
        <v>19000</v>
      </c>
      <c r="G4649" s="11">
        <v>2018</v>
      </c>
      <c r="H4649" s="11" t="s">
        <v>21</v>
      </c>
      <c r="I4649" s="12"/>
      <c r="J4649">
        <v>349</v>
      </c>
      <c r="K4649" s="3" t="str">
        <f>IF(VLOOKUP(D4649,'Resources Final'!A:C,3,FALSE)=0,"",VLOOKUP(D4649,'Resources Final'!A:C,3,FALSE))</f>
        <v/>
      </c>
      <c r="L4649" s="3" t="str">
        <f>IF(VLOOKUP(D4649,'Resources Final'!A:D,4,FALSE)=0,"",VLOOKUP(D4649,'Resources Final'!A:D,4,FALSE))</f>
        <v>Y</v>
      </c>
      <c r="M4649" s="3" t="str">
        <f>IF(VLOOKUP(D4649,'Resources Final'!A:E,5,FALSE)=0,"",VLOOKUP(D4649,'Resources Final'!A:E,5,FALSE))</f>
        <v/>
      </c>
      <c r="N4649" s="7" t="str">
        <f>IF(VLOOKUP(D4649,'Resources Final'!A:F,6,FALSE)=0,"",VLOOKUP(D4649,'Resources Final'!A:F,6,FALSE))</f>
        <v/>
      </c>
      <c r="O4649" s="3" t="str">
        <f>IF(VLOOKUP(D4649,'Resources Final'!A:G,7,FALSE)=0,"",VLOOKUP(D4649,'Resources Final'!A:G,7,FALSE))</f>
        <v/>
      </c>
    </row>
    <row r="4650" spans="1:15" x14ac:dyDescent="0.2">
      <c r="A4650" s="11">
        <v>990</v>
      </c>
      <c r="B4650" s="11" t="str">
        <f t="shared" si="84"/>
        <v>Charles G. Koch Charitable Foundation_Estes201811813</v>
      </c>
      <c r="C4650" s="11" t="s">
        <v>19</v>
      </c>
      <c r="D4650" s="11" t="s">
        <v>1157</v>
      </c>
      <c r="E4650" s="11" t="s">
        <v>1157</v>
      </c>
      <c r="F4650" s="14">
        <v>11813</v>
      </c>
      <c r="G4650" s="11">
        <v>2018</v>
      </c>
      <c r="H4650" s="11" t="s">
        <v>21</v>
      </c>
      <c r="I4650" s="12" t="s">
        <v>4162</v>
      </c>
      <c r="J4650">
        <v>350</v>
      </c>
      <c r="K4650" s="3" t="str">
        <f>IF(VLOOKUP(D4650,'Resources Final'!A:C,3,FALSE)=0,"",VLOOKUP(D4650,'Resources Final'!A:C,3,FALSE))</f>
        <v>Y</v>
      </c>
      <c r="L4650" s="3" t="str">
        <f>IF(VLOOKUP(D4650,'Resources Final'!A:D,4,FALSE)=0,"",VLOOKUP(D4650,'Resources Final'!A:D,4,FALSE))</f>
        <v/>
      </c>
      <c r="M4650" s="3" t="str">
        <f>IF(VLOOKUP(D4650,'Resources Final'!A:E,5,FALSE)=0,"",VLOOKUP(D4650,'Resources Final'!A:E,5,FALSE))</f>
        <v/>
      </c>
      <c r="N4650" s="7" t="str">
        <f>IF(VLOOKUP(D4650,'Resources Final'!A:F,6,FALSE)=0,"",VLOOKUP(D4650,'Resources Final'!A:F,6,FALSE))</f>
        <v/>
      </c>
      <c r="O4650" s="3" t="str">
        <f>IF(VLOOKUP(D4650,'Resources Final'!A:G,7,FALSE)=0,"",VLOOKUP(D4650,'Resources Final'!A:G,7,FALSE))</f>
        <v/>
      </c>
    </row>
    <row r="4651" spans="1:15" x14ac:dyDescent="0.2">
      <c r="A4651" s="11">
        <v>990</v>
      </c>
      <c r="B4651" s="11" t="str">
        <f t="shared" si="84"/>
        <v>Charles G. Koch Charitable Foundation_Fehler20183150</v>
      </c>
      <c r="C4651" s="11" t="s">
        <v>19</v>
      </c>
      <c r="D4651" s="11" t="s">
        <v>4450</v>
      </c>
      <c r="E4651" s="11" t="s">
        <v>4450</v>
      </c>
      <c r="F4651" s="14">
        <v>3150</v>
      </c>
      <c r="G4651" s="11">
        <v>2018</v>
      </c>
      <c r="H4651" s="11" t="s">
        <v>21</v>
      </c>
      <c r="I4651" s="12" t="s">
        <v>4162</v>
      </c>
      <c r="J4651">
        <v>351</v>
      </c>
      <c r="K4651" s="3" t="str">
        <f>IF(VLOOKUP(D4651,'Resources Final'!A:C,3,FALSE)=0,"",VLOOKUP(D4651,'Resources Final'!A:C,3,FALSE))</f>
        <v>Y</v>
      </c>
      <c r="L4651" s="3" t="str">
        <f>IF(VLOOKUP(D4651,'Resources Final'!A:D,4,FALSE)=0,"",VLOOKUP(D4651,'Resources Final'!A:D,4,FALSE))</f>
        <v/>
      </c>
      <c r="M4651" s="3" t="str">
        <f>IF(VLOOKUP(D4651,'Resources Final'!A:E,5,FALSE)=0,"",VLOOKUP(D4651,'Resources Final'!A:E,5,FALSE))</f>
        <v/>
      </c>
      <c r="N4651" s="7" t="str">
        <f>IF(VLOOKUP(D4651,'Resources Final'!A:F,6,FALSE)=0,"",VLOOKUP(D4651,'Resources Final'!A:F,6,FALSE))</f>
        <v/>
      </c>
      <c r="O4651" s="3" t="str">
        <f>IF(VLOOKUP(D4651,'Resources Final'!A:G,7,FALSE)=0,"",VLOOKUP(D4651,'Resources Final'!A:G,7,FALSE))</f>
        <v/>
      </c>
    </row>
    <row r="4652" spans="1:15" x14ac:dyDescent="0.2">
      <c r="A4652" s="11">
        <v>990</v>
      </c>
      <c r="B4652" s="11" t="str">
        <f t="shared" si="84"/>
        <v>Charles G. Koch Charitable Foundation_University of Tennessee201820100</v>
      </c>
      <c r="C4652" s="11" t="s">
        <v>19</v>
      </c>
      <c r="D4652" s="11" t="s">
        <v>3823</v>
      </c>
      <c r="E4652" s="11" t="s">
        <v>3823</v>
      </c>
      <c r="F4652" s="14">
        <v>20100</v>
      </c>
      <c r="G4652" s="11">
        <v>2018</v>
      </c>
      <c r="H4652" s="11" t="s">
        <v>21</v>
      </c>
      <c r="I4652" s="12"/>
      <c r="J4652">
        <v>352</v>
      </c>
      <c r="K4652" s="3" t="str">
        <f>IF(VLOOKUP(D4652,'Resources Final'!A:C,3,FALSE)=0,"",VLOOKUP(D4652,'Resources Final'!A:C,3,FALSE))</f>
        <v/>
      </c>
      <c r="L4652" s="3" t="str">
        <f>IF(VLOOKUP(D4652,'Resources Final'!A:D,4,FALSE)=0,"",VLOOKUP(D4652,'Resources Final'!A:D,4,FALSE))</f>
        <v>Y</v>
      </c>
      <c r="M4652" s="3" t="str">
        <f>IF(VLOOKUP(D4652,'Resources Final'!A:E,5,FALSE)=0,"",VLOOKUP(D4652,'Resources Final'!A:E,5,FALSE))</f>
        <v/>
      </c>
      <c r="N4652" s="7" t="str">
        <f>IF(VLOOKUP(D4652,'Resources Final'!A:F,6,FALSE)=0,"",VLOOKUP(D4652,'Resources Final'!A:F,6,FALSE))</f>
        <v/>
      </c>
      <c r="O4652" s="3" t="str">
        <f>IF(VLOOKUP(D4652,'Resources Final'!A:G,7,FALSE)=0,"",VLOOKUP(D4652,'Resources Final'!A:G,7,FALSE))</f>
        <v/>
      </c>
    </row>
    <row r="4653" spans="1:15" x14ac:dyDescent="0.2">
      <c r="A4653" s="11">
        <v>990</v>
      </c>
      <c r="B4653" s="11" t="str">
        <f t="shared" si="84"/>
        <v>Charles G. Koch Charitable Foundation_Schuster20183825</v>
      </c>
      <c r="C4653" s="11" t="s">
        <v>19</v>
      </c>
      <c r="D4653" s="11" t="s">
        <v>4451</v>
      </c>
      <c r="E4653" s="11" t="s">
        <v>4451</v>
      </c>
      <c r="F4653" s="14">
        <v>3825</v>
      </c>
      <c r="G4653" s="11">
        <v>2018</v>
      </c>
      <c r="H4653" s="11" t="s">
        <v>21</v>
      </c>
      <c r="I4653" s="12" t="s">
        <v>4162</v>
      </c>
      <c r="J4653">
        <v>353</v>
      </c>
      <c r="K4653" s="3" t="str">
        <f>IF(VLOOKUP(D4653,'Resources Final'!A:C,3,FALSE)=0,"",VLOOKUP(D4653,'Resources Final'!A:C,3,FALSE))</f>
        <v>Y</v>
      </c>
      <c r="L4653" s="3" t="str">
        <f>IF(VLOOKUP(D4653,'Resources Final'!A:D,4,FALSE)=0,"",VLOOKUP(D4653,'Resources Final'!A:D,4,FALSE))</f>
        <v/>
      </c>
      <c r="M4653" s="3" t="str">
        <f>IF(VLOOKUP(D4653,'Resources Final'!A:E,5,FALSE)=0,"",VLOOKUP(D4653,'Resources Final'!A:E,5,FALSE))</f>
        <v/>
      </c>
      <c r="N4653" s="7" t="str">
        <f>IF(VLOOKUP(D4653,'Resources Final'!A:F,6,FALSE)=0,"",VLOOKUP(D4653,'Resources Final'!A:F,6,FALSE))</f>
        <v/>
      </c>
      <c r="O4653" s="3" t="str">
        <f>IF(VLOOKUP(D4653,'Resources Final'!A:G,7,FALSE)=0,"",VLOOKUP(D4653,'Resources Final'!A:G,7,FALSE))</f>
        <v/>
      </c>
    </row>
    <row r="4654" spans="1:15" x14ac:dyDescent="0.2">
      <c r="A4654" s="11">
        <v>990</v>
      </c>
      <c r="B4654" s="11" t="str">
        <f t="shared" si="84"/>
        <v>Charles G. Koch Charitable Foundation_Vo201816407</v>
      </c>
      <c r="C4654" s="11" t="s">
        <v>19</v>
      </c>
      <c r="D4654" s="11" t="s">
        <v>4452</v>
      </c>
      <c r="E4654" s="11" t="s">
        <v>4452</v>
      </c>
      <c r="F4654" s="14">
        <v>16407</v>
      </c>
      <c r="G4654" s="11">
        <v>2018</v>
      </c>
      <c r="H4654" s="11" t="s">
        <v>21</v>
      </c>
      <c r="I4654" s="12" t="s">
        <v>4162</v>
      </c>
      <c r="J4654">
        <v>354</v>
      </c>
      <c r="K4654" s="3" t="str">
        <f>IF(VLOOKUP(D4654,'Resources Final'!A:C,3,FALSE)=0,"",VLOOKUP(D4654,'Resources Final'!A:C,3,FALSE))</f>
        <v>Y</v>
      </c>
      <c r="L4654" s="3" t="str">
        <f>IF(VLOOKUP(D4654,'Resources Final'!A:D,4,FALSE)=0,"",VLOOKUP(D4654,'Resources Final'!A:D,4,FALSE))</f>
        <v/>
      </c>
      <c r="M4654" s="3" t="str">
        <f>IF(VLOOKUP(D4654,'Resources Final'!A:E,5,FALSE)=0,"",VLOOKUP(D4654,'Resources Final'!A:E,5,FALSE))</f>
        <v/>
      </c>
      <c r="N4654" s="7" t="str">
        <f>IF(VLOOKUP(D4654,'Resources Final'!A:F,6,FALSE)=0,"",VLOOKUP(D4654,'Resources Final'!A:F,6,FALSE))</f>
        <v/>
      </c>
      <c r="O4654" s="3" t="str">
        <f>IF(VLOOKUP(D4654,'Resources Final'!A:G,7,FALSE)=0,"",VLOOKUP(D4654,'Resources Final'!A:G,7,FALSE))</f>
        <v/>
      </c>
    </row>
    <row r="4655" spans="1:15" x14ac:dyDescent="0.2">
      <c r="A4655" s="11">
        <v>990</v>
      </c>
      <c r="B4655" s="11" t="str">
        <f t="shared" si="84"/>
        <v>Charles G. Koch Charitable Foundation_Kenyon College201835000</v>
      </c>
      <c r="C4655" s="11" t="s">
        <v>19</v>
      </c>
      <c r="D4655" s="11" t="s">
        <v>1984</v>
      </c>
      <c r="E4655" s="11" t="s">
        <v>1984</v>
      </c>
      <c r="F4655" s="14">
        <v>35000</v>
      </c>
      <c r="G4655" s="11">
        <v>2018</v>
      </c>
      <c r="H4655" s="11" t="s">
        <v>21</v>
      </c>
      <c r="I4655" s="12"/>
      <c r="J4655">
        <v>355</v>
      </c>
      <c r="K4655" s="3" t="str">
        <f>IF(VLOOKUP(D4655,'Resources Final'!A:C,3,FALSE)=0,"",VLOOKUP(D4655,'Resources Final'!A:C,3,FALSE))</f>
        <v/>
      </c>
      <c r="L4655" s="3" t="str">
        <f>IF(VLOOKUP(D4655,'Resources Final'!A:D,4,FALSE)=0,"",VLOOKUP(D4655,'Resources Final'!A:D,4,FALSE))</f>
        <v>Y</v>
      </c>
      <c r="M4655" s="3" t="str">
        <f>IF(VLOOKUP(D4655,'Resources Final'!A:E,5,FALSE)=0,"",VLOOKUP(D4655,'Resources Final'!A:E,5,FALSE))</f>
        <v/>
      </c>
      <c r="N4655" s="7" t="str">
        <f>IF(VLOOKUP(D4655,'Resources Final'!A:F,6,FALSE)=0,"",VLOOKUP(D4655,'Resources Final'!A:F,6,FALSE))</f>
        <v/>
      </c>
      <c r="O4655" s="3" t="str">
        <f>IF(VLOOKUP(D4655,'Resources Final'!A:G,7,FALSE)=0,"",VLOOKUP(D4655,'Resources Final'!A:G,7,FALSE))</f>
        <v/>
      </c>
    </row>
    <row r="4656" spans="1:15" x14ac:dyDescent="0.2">
      <c r="A4656" s="11">
        <v>990</v>
      </c>
      <c r="B4656" s="11" t="str">
        <f t="shared" si="84"/>
        <v>Charles G. Koch Charitable Foundation_Sommerville20185355</v>
      </c>
      <c r="C4656" s="11" t="s">
        <v>19</v>
      </c>
      <c r="D4656" s="11" t="s">
        <v>4453</v>
      </c>
      <c r="E4656" s="11" t="s">
        <v>4453</v>
      </c>
      <c r="F4656" s="14">
        <v>5355</v>
      </c>
      <c r="G4656" s="11">
        <v>2018</v>
      </c>
      <c r="H4656" s="11" t="s">
        <v>21</v>
      </c>
      <c r="I4656" s="12" t="s">
        <v>4162</v>
      </c>
      <c r="J4656">
        <v>356</v>
      </c>
      <c r="K4656" s="3" t="str">
        <f>IF(VLOOKUP(D4656,'Resources Final'!A:C,3,FALSE)=0,"",VLOOKUP(D4656,'Resources Final'!A:C,3,FALSE))</f>
        <v>Y</v>
      </c>
      <c r="L4656" s="3" t="str">
        <f>IF(VLOOKUP(D4656,'Resources Final'!A:D,4,FALSE)=0,"",VLOOKUP(D4656,'Resources Final'!A:D,4,FALSE))</f>
        <v/>
      </c>
      <c r="M4656" s="3" t="str">
        <f>IF(VLOOKUP(D4656,'Resources Final'!A:E,5,FALSE)=0,"",VLOOKUP(D4656,'Resources Final'!A:E,5,FALSE))</f>
        <v/>
      </c>
      <c r="N4656" s="7" t="str">
        <f>IF(VLOOKUP(D4656,'Resources Final'!A:F,6,FALSE)=0,"",VLOOKUP(D4656,'Resources Final'!A:F,6,FALSE))</f>
        <v/>
      </c>
      <c r="O4656" s="3" t="str">
        <f>IF(VLOOKUP(D4656,'Resources Final'!A:G,7,FALSE)=0,"",VLOOKUP(D4656,'Resources Final'!A:G,7,FALSE))</f>
        <v/>
      </c>
    </row>
    <row r="4657" spans="1:15" x14ac:dyDescent="0.2">
      <c r="A4657" s="11">
        <v>990</v>
      </c>
      <c r="B4657" s="11" t="str">
        <f t="shared" si="84"/>
        <v>Charles G. Koch Charitable Foundation_University of Texas - Austin2018148260</v>
      </c>
      <c r="C4657" s="11" t="s">
        <v>19</v>
      </c>
      <c r="D4657" s="11" t="s">
        <v>3828</v>
      </c>
      <c r="E4657" s="11" t="s">
        <v>3827</v>
      </c>
      <c r="F4657" s="14">
        <v>148260</v>
      </c>
      <c r="G4657" s="11">
        <v>2018</v>
      </c>
      <c r="H4657" s="11" t="s">
        <v>21</v>
      </c>
      <c r="I4657" s="12"/>
      <c r="J4657">
        <v>357</v>
      </c>
      <c r="K4657" s="3" t="str">
        <f>IF(VLOOKUP(D4657,'Resources Final'!A:C,3,FALSE)=0,"",VLOOKUP(D4657,'Resources Final'!A:C,3,FALSE))</f>
        <v/>
      </c>
      <c r="L4657" s="3" t="str">
        <f>IF(VLOOKUP(D4657,'Resources Final'!A:D,4,FALSE)=0,"",VLOOKUP(D4657,'Resources Final'!A:D,4,FALSE))</f>
        <v>Y</v>
      </c>
      <c r="M4657" s="3" t="str">
        <f>IF(VLOOKUP(D4657,'Resources Final'!A:E,5,FALSE)=0,"",VLOOKUP(D4657,'Resources Final'!A:E,5,FALSE))</f>
        <v/>
      </c>
      <c r="N4657" s="7" t="str">
        <f>IF(VLOOKUP(D4657,'Resources Final'!A:F,6,FALSE)=0,"",VLOOKUP(D4657,'Resources Final'!A:F,6,FALSE))</f>
        <v/>
      </c>
      <c r="O4657" s="3" t="str">
        <f>IF(VLOOKUP(D4657,'Resources Final'!A:G,7,FALSE)=0,"",VLOOKUP(D4657,'Resources Final'!A:G,7,FALSE))</f>
        <v/>
      </c>
    </row>
    <row r="4658" spans="1:15" x14ac:dyDescent="0.2">
      <c r="A4658" s="11">
        <v>990</v>
      </c>
      <c r="B4658" s="11" t="str">
        <f t="shared" si="84"/>
        <v>Charles G. Koch Charitable Foundation_Ly20183024</v>
      </c>
      <c r="C4658" s="11" t="s">
        <v>19</v>
      </c>
      <c r="D4658" s="11" t="s">
        <v>4454</v>
      </c>
      <c r="E4658" s="11" t="s">
        <v>4454</v>
      </c>
      <c r="F4658" s="14">
        <v>3024</v>
      </c>
      <c r="G4658" s="11">
        <v>2018</v>
      </c>
      <c r="H4658" s="11" t="s">
        <v>21</v>
      </c>
      <c r="I4658" s="12" t="s">
        <v>4162</v>
      </c>
      <c r="J4658">
        <v>358</v>
      </c>
      <c r="K4658" s="3" t="str">
        <f>IF(VLOOKUP(D4658,'Resources Final'!A:C,3,FALSE)=0,"",VLOOKUP(D4658,'Resources Final'!A:C,3,FALSE))</f>
        <v>Y</v>
      </c>
      <c r="L4658" s="3" t="str">
        <f>IF(VLOOKUP(D4658,'Resources Final'!A:D,4,FALSE)=0,"",VLOOKUP(D4658,'Resources Final'!A:D,4,FALSE))</f>
        <v/>
      </c>
      <c r="M4658" s="3" t="str">
        <f>IF(VLOOKUP(D4658,'Resources Final'!A:E,5,FALSE)=0,"",VLOOKUP(D4658,'Resources Final'!A:E,5,FALSE))</f>
        <v/>
      </c>
      <c r="N4658" s="7" t="str">
        <f>IF(VLOOKUP(D4658,'Resources Final'!A:F,6,FALSE)=0,"",VLOOKUP(D4658,'Resources Final'!A:F,6,FALSE))</f>
        <v/>
      </c>
      <c r="O4658" s="3" t="str">
        <f>IF(VLOOKUP(D4658,'Resources Final'!A:G,7,FALSE)=0,"",VLOOKUP(D4658,'Resources Final'!A:G,7,FALSE))</f>
        <v/>
      </c>
    </row>
    <row r="4659" spans="1:15" x14ac:dyDescent="0.2">
      <c r="A4659" s="11">
        <v>990</v>
      </c>
      <c r="B4659" s="11" t="str">
        <f t="shared" si="84"/>
        <v>Charles G. Koch Charitable Foundation_Brigham Young University2018137500</v>
      </c>
      <c r="C4659" s="11" t="s">
        <v>19</v>
      </c>
      <c r="D4659" s="11" t="s">
        <v>497</v>
      </c>
      <c r="E4659" s="11" t="s">
        <v>497</v>
      </c>
      <c r="F4659" s="14">
        <v>137500</v>
      </c>
      <c r="G4659" s="11">
        <v>2018</v>
      </c>
      <c r="H4659" s="11" t="s">
        <v>21</v>
      </c>
      <c r="I4659" s="12"/>
      <c r="J4659">
        <v>359</v>
      </c>
      <c r="K4659" s="3" t="str">
        <f>IF(VLOOKUP(D4659,'Resources Final'!A:C,3,FALSE)=0,"",VLOOKUP(D4659,'Resources Final'!A:C,3,FALSE))</f>
        <v/>
      </c>
      <c r="L4659" s="3" t="str">
        <f>IF(VLOOKUP(D4659,'Resources Final'!A:D,4,FALSE)=0,"",VLOOKUP(D4659,'Resources Final'!A:D,4,FALSE))</f>
        <v>Y</v>
      </c>
      <c r="M4659" s="3" t="str">
        <f>IF(VLOOKUP(D4659,'Resources Final'!A:E,5,FALSE)=0,"",VLOOKUP(D4659,'Resources Final'!A:E,5,FALSE))</f>
        <v/>
      </c>
      <c r="N4659" s="7" t="str">
        <f>IF(VLOOKUP(D4659,'Resources Final'!A:F,6,FALSE)=0,"",VLOOKUP(D4659,'Resources Final'!A:F,6,FALSE))</f>
        <v/>
      </c>
      <c r="O4659" s="3" t="str">
        <f>IF(VLOOKUP(D4659,'Resources Final'!A:G,7,FALSE)=0,"",VLOOKUP(D4659,'Resources Final'!A:G,7,FALSE))</f>
        <v/>
      </c>
    </row>
    <row r="4660" spans="1:15" x14ac:dyDescent="0.2">
      <c r="A4660" s="11">
        <v>990</v>
      </c>
      <c r="B4660" s="11" t="str">
        <f t="shared" si="84"/>
        <v>Charles G. Koch Charitable Foundation_Anti-Defamation League2018100000</v>
      </c>
      <c r="C4660" s="11" t="s">
        <v>19</v>
      </c>
      <c r="D4660" s="11" t="s">
        <v>4455</v>
      </c>
      <c r="E4660" s="11" t="s">
        <v>4455</v>
      </c>
      <c r="F4660" s="14">
        <v>100000</v>
      </c>
      <c r="G4660" s="11">
        <v>2018</v>
      </c>
      <c r="H4660" s="11" t="s">
        <v>21</v>
      </c>
      <c r="I4660" s="12"/>
      <c r="J4660">
        <v>360</v>
      </c>
      <c r="K4660" s="3" t="str">
        <f>IF(VLOOKUP(D4660,'Resources Final'!A:C,3,FALSE)=0,"",VLOOKUP(D4660,'Resources Final'!A:C,3,FALSE))</f>
        <v/>
      </c>
      <c r="L4660" s="3" t="str">
        <f>IF(VLOOKUP(D4660,'Resources Final'!A:D,4,FALSE)=0,"",VLOOKUP(D4660,'Resources Final'!A:D,4,FALSE))</f>
        <v/>
      </c>
      <c r="M4660" s="3" t="str">
        <f>IF(VLOOKUP(D4660,'Resources Final'!A:E,5,FALSE)=0,"",VLOOKUP(D4660,'Resources Final'!A:E,5,FALSE))</f>
        <v/>
      </c>
      <c r="N4660" s="7" t="str">
        <f>IF(VLOOKUP(D4660,'Resources Final'!A:F,6,FALSE)=0,"",VLOOKUP(D4660,'Resources Final'!A:F,6,FALSE))</f>
        <v/>
      </c>
      <c r="O4660" s="3" t="str">
        <f>IF(VLOOKUP(D4660,'Resources Final'!A:G,7,FALSE)=0,"",VLOOKUP(D4660,'Resources Final'!A:G,7,FALSE))</f>
        <v/>
      </c>
    </row>
    <row r="4661" spans="1:15" x14ac:dyDescent="0.2">
      <c r="A4661" s="11">
        <v>990</v>
      </c>
      <c r="B4661" s="11" t="str">
        <f t="shared" si="84"/>
        <v>Charles G. Koch Charitable Foundation_Olivett20183825</v>
      </c>
      <c r="C4661" s="11" t="s">
        <v>19</v>
      </c>
      <c r="D4661" s="11" t="s">
        <v>4456</v>
      </c>
      <c r="E4661" s="11" t="s">
        <v>4456</v>
      </c>
      <c r="F4661" s="14">
        <v>3825</v>
      </c>
      <c r="G4661" s="11">
        <v>2018</v>
      </c>
      <c r="H4661" s="11" t="s">
        <v>21</v>
      </c>
      <c r="I4661" s="12" t="s">
        <v>4162</v>
      </c>
      <c r="J4661">
        <v>361</v>
      </c>
      <c r="K4661" s="3" t="str">
        <f>IF(VLOOKUP(D4661,'Resources Final'!A:C,3,FALSE)=0,"",VLOOKUP(D4661,'Resources Final'!A:C,3,FALSE))</f>
        <v>Y</v>
      </c>
      <c r="L4661" s="3" t="str">
        <f>IF(VLOOKUP(D4661,'Resources Final'!A:D,4,FALSE)=0,"",VLOOKUP(D4661,'Resources Final'!A:D,4,FALSE))</f>
        <v/>
      </c>
      <c r="M4661" s="3" t="str">
        <f>IF(VLOOKUP(D4661,'Resources Final'!A:E,5,FALSE)=0,"",VLOOKUP(D4661,'Resources Final'!A:E,5,FALSE))</f>
        <v/>
      </c>
      <c r="N4661" s="7" t="str">
        <f>IF(VLOOKUP(D4661,'Resources Final'!A:F,6,FALSE)=0,"",VLOOKUP(D4661,'Resources Final'!A:F,6,FALSE))</f>
        <v/>
      </c>
      <c r="O4661" s="3" t="str">
        <f>IF(VLOOKUP(D4661,'Resources Final'!A:G,7,FALSE)=0,"",VLOOKUP(D4661,'Resources Final'!A:G,7,FALSE))</f>
        <v/>
      </c>
    </row>
    <row r="4662" spans="1:15" x14ac:dyDescent="0.2">
      <c r="A4662" s="11">
        <v>990</v>
      </c>
      <c r="B4662" s="11" t="str">
        <f t="shared" si="84"/>
        <v>Charles G. Koch Charitable Foundation_Harleson201815096</v>
      </c>
      <c r="C4662" s="11" t="s">
        <v>19</v>
      </c>
      <c r="D4662" s="11" t="s">
        <v>4457</v>
      </c>
      <c r="E4662" s="11" t="s">
        <v>4457</v>
      </c>
      <c r="F4662" s="14">
        <v>15096</v>
      </c>
      <c r="G4662" s="11">
        <v>2018</v>
      </c>
      <c r="H4662" s="11" t="s">
        <v>21</v>
      </c>
      <c r="I4662" s="12" t="s">
        <v>4162</v>
      </c>
      <c r="J4662">
        <v>362</v>
      </c>
      <c r="K4662" s="3" t="str">
        <f>IF(VLOOKUP(D4662,'Resources Final'!A:C,3,FALSE)=0,"",VLOOKUP(D4662,'Resources Final'!A:C,3,FALSE))</f>
        <v>Y</v>
      </c>
      <c r="L4662" s="3" t="str">
        <f>IF(VLOOKUP(D4662,'Resources Final'!A:D,4,FALSE)=0,"",VLOOKUP(D4662,'Resources Final'!A:D,4,FALSE))</f>
        <v/>
      </c>
      <c r="M4662" s="3" t="str">
        <f>IF(VLOOKUP(D4662,'Resources Final'!A:E,5,FALSE)=0,"",VLOOKUP(D4662,'Resources Final'!A:E,5,FALSE))</f>
        <v/>
      </c>
      <c r="N4662" s="7" t="str">
        <f>IF(VLOOKUP(D4662,'Resources Final'!A:F,6,FALSE)=0,"",VLOOKUP(D4662,'Resources Final'!A:F,6,FALSE))</f>
        <v/>
      </c>
      <c r="O4662" s="3" t="str">
        <f>IF(VLOOKUP(D4662,'Resources Final'!A:G,7,FALSE)=0,"",VLOOKUP(D4662,'Resources Final'!A:G,7,FALSE))</f>
        <v/>
      </c>
    </row>
    <row r="4663" spans="1:15" x14ac:dyDescent="0.2">
      <c r="A4663" s="11">
        <v>990</v>
      </c>
      <c r="B4663" s="11" t="str">
        <f t="shared" si="84"/>
        <v>Charles G. Koch Charitable Foundation_Mitchell20183825</v>
      </c>
      <c r="C4663" s="11" t="s">
        <v>19</v>
      </c>
      <c r="D4663" s="11" t="s">
        <v>2493</v>
      </c>
      <c r="E4663" s="11" t="s">
        <v>2493</v>
      </c>
      <c r="F4663" s="14">
        <v>3825</v>
      </c>
      <c r="G4663" s="11">
        <v>2018</v>
      </c>
      <c r="H4663" s="11" t="s">
        <v>21</v>
      </c>
      <c r="I4663" s="12" t="s">
        <v>4162</v>
      </c>
      <c r="J4663">
        <v>363</v>
      </c>
      <c r="K4663" s="3" t="str">
        <f>IF(VLOOKUP(D4663,'Resources Final'!A:C,3,FALSE)=0,"",VLOOKUP(D4663,'Resources Final'!A:C,3,FALSE))</f>
        <v>Y</v>
      </c>
      <c r="L4663" s="3" t="str">
        <f>IF(VLOOKUP(D4663,'Resources Final'!A:D,4,FALSE)=0,"",VLOOKUP(D4663,'Resources Final'!A:D,4,FALSE))</f>
        <v/>
      </c>
      <c r="M4663" s="3" t="str">
        <f>IF(VLOOKUP(D4663,'Resources Final'!A:E,5,FALSE)=0,"",VLOOKUP(D4663,'Resources Final'!A:E,5,FALSE))</f>
        <v/>
      </c>
      <c r="N4663" s="7" t="str">
        <f>IF(VLOOKUP(D4663,'Resources Final'!A:F,6,FALSE)=0,"",VLOOKUP(D4663,'Resources Final'!A:F,6,FALSE))</f>
        <v/>
      </c>
      <c r="O4663" s="3" t="str">
        <f>IF(VLOOKUP(D4663,'Resources Final'!A:G,7,FALSE)=0,"",VLOOKUP(D4663,'Resources Final'!A:G,7,FALSE))</f>
        <v/>
      </c>
    </row>
    <row r="4664" spans="1:15" x14ac:dyDescent="0.2">
      <c r="A4664" s="11">
        <v>990</v>
      </c>
      <c r="B4664" s="11" t="str">
        <f t="shared" si="84"/>
        <v>Charles G. Koch Charitable Foundation_Cairn University201889250</v>
      </c>
      <c r="C4664" s="11" t="s">
        <v>19</v>
      </c>
      <c r="D4664" s="11" t="s">
        <v>571</v>
      </c>
      <c r="E4664" s="11" t="s">
        <v>571</v>
      </c>
      <c r="F4664" s="14">
        <v>89250</v>
      </c>
      <c r="G4664" s="11">
        <v>2018</v>
      </c>
      <c r="H4664" s="11" t="s">
        <v>21</v>
      </c>
      <c r="I4664" s="12"/>
      <c r="J4664">
        <v>364</v>
      </c>
      <c r="K4664" s="3" t="str">
        <f>IF(VLOOKUP(D4664,'Resources Final'!A:C,3,FALSE)=0,"",VLOOKUP(D4664,'Resources Final'!A:C,3,FALSE))</f>
        <v/>
      </c>
      <c r="L4664" s="3" t="str">
        <f>IF(VLOOKUP(D4664,'Resources Final'!A:D,4,FALSE)=0,"",VLOOKUP(D4664,'Resources Final'!A:D,4,FALSE))</f>
        <v>Y</v>
      </c>
      <c r="M4664" s="3" t="str">
        <f>IF(VLOOKUP(D4664,'Resources Final'!A:E,5,FALSE)=0,"",VLOOKUP(D4664,'Resources Final'!A:E,5,FALSE))</f>
        <v/>
      </c>
      <c r="N4664" s="7" t="str">
        <f>IF(VLOOKUP(D4664,'Resources Final'!A:F,6,FALSE)=0,"",VLOOKUP(D4664,'Resources Final'!A:F,6,FALSE))</f>
        <v/>
      </c>
      <c r="O4664" s="3" t="str">
        <f>IF(VLOOKUP(D4664,'Resources Final'!A:G,7,FALSE)=0,"",VLOOKUP(D4664,'Resources Final'!A:G,7,FALSE))</f>
        <v/>
      </c>
    </row>
    <row r="4665" spans="1:15" x14ac:dyDescent="0.2">
      <c r="A4665" s="11">
        <v>990</v>
      </c>
      <c r="B4665" s="11" t="str">
        <f t="shared" si="84"/>
        <v>Charles G. Koch Charitable Foundation_Mountain States Legal Foundation201825000</v>
      </c>
      <c r="C4665" s="11" t="s">
        <v>19</v>
      </c>
      <c r="D4665" s="11" t="s">
        <v>2547</v>
      </c>
      <c r="E4665" s="11" t="s">
        <v>2547</v>
      </c>
      <c r="F4665" s="14">
        <v>25000</v>
      </c>
      <c r="G4665" s="11">
        <v>2018</v>
      </c>
      <c r="H4665" s="11" t="s">
        <v>21</v>
      </c>
      <c r="I4665" s="12"/>
      <c r="J4665">
        <v>365</v>
      </c>
      <c r="K4665" s="3" t="str">
        <f>IF(VLOOKUP(D4665,'Resources Final'!A:C,3,FALSE)=0,"",VLOOKUP(D4665,'Resources Final'!A:C,3,FALSE))</f>
        <v/>
      </c>
      <c r="L4665" s="3" t="str">
        <f>IF(VLOOKUP(D4665,'Resources Final'!A:D,4,FALSE)=0,"",VLOOKUP(D4665,'Resources Final'!A:D,4,FALSE))</f>
        <v/>
      </c>
      <c r="M4665" s="3" t="str">
        <f>IF(VLOOKUP(D4665,'Resources Final'!A:E,5,FALSE)=0,"",VLOOKUP(D4665,'Resources Final'!A:E,5,FALSE))</f>
        <v/>
      </c>
      <c r="N4665" s="7" t="str">
        <f>IF(VLOOKUP(D4665,'Resources Final'!A:F,6,FALSE)=0,"",VLOOKUP(D4665,'Resources Final'!A:F,6,FALSE))</f>
        <v>https://www.sourcewatch.org/index.php/Mountain_States_Legal_Foundation</v>
      </c>
      <c r="O4665" s="3" t="str">
        <f>IF(VLOOKUP(D4665,'Resources Final'!A:G,7,FALSE)=0,"",VLOOKUP(D4665,'Resources Final'!A:G,7,FALSE))</f>
        <v>Sourcewatch</v>
      </c>
    </row>
    <row r="4666" spans="1:15" x14ac:dyDescent="0.2">
      <c r="A4666" s="11">
        <v>990</v>
      </c>
      <c r="B4666" s="11" t="str">
        <f t="shared" si="84"/>
        <v>Charles G. Koch Charitable Foundation_Heritage Foundation, The2018200000</v>
      </c>
      <c r="C4666" s="11" t="s">
        <v>19</v>
      </c>
      <c r="D4666" s="11" t="s">
        <v>1570</v>
      </c>
      <c r="E4666" s="11" t="s">
        <v>1570</v>
      </c>
      <c r="F4666" s="14">
        <v>200000</v>
      </c>
      <c r="G4666" s="11">
        <v>2018</v>
      </c>
      <c r="H4666" s="11" t="s">
        <v>21</v>
      </c>
      <c r="I4666" s="12"/>
      <c r="J4666">
        <v>366</v>
      </c>
      <c r="K4666" s="3" t="str">
        <f>IF(VLOOKUP(D4666,'Resources Final'!A:C,3,FALSE)=0,"",VLOOKUP(D4666,'Resources Final'!A:C,3,FALSE))</f>
        <v/>
      </c>
      <c r="L4666" s="3" t="str">
        <f>IF(VLOOKUP(D4666,'Resources Final'!A:D,4,FALSE)=0,"",VLOOKUP(D4666,'Resources Final'!A:D,4,FALSE))</f>
        <v/>
      </c>
      <c r="M4666" s="3" t="str">
        <f>IF(VLOOKUP(D4666,'Resources Final'!A:E,5,FALSE)=0,"",VLOOKUP(D4666,'Resources Final'!A:E,5,FALSE))</f>
        <v/>
      </c>
      <c r="N4666" s="7" t="str">
        <f>IF(VLOOKUP(D4666,'Resources Final'!A:F,6,FALSE)=0,"",VLOOKUP(D4666,'Resources Final'!A:F,6,FALSE))</f>
        <v>https://www.desmogblog.com/heritage-foundation</v>
      </c>
      <c r="O4666" s="3" t="str">
        <f>IF(VLOOKUP(D4666,'Resources Final'!A:G,7,FALSE)=0,"",VLOOKUP(D4666,'Resources Final'!A:G,7,FALSE))</f>
        <v>Desmog</v>
      </c>
    </row>
    <row r="4667" spans="1:15" x14ac:dyDescent="0.2">
      <c r="A4667" s="11">
        <v>990</v>
      </c>
      <c r="B4667" s="11" t="str">
        <f t="shared" si="84"/>
        <v>Charles G. Koch Charitable Foundation_Murrary2018450</v>
      </c>
      <c r="C4667" s="11" t="s">
        <v>19</v>
      </c>
      <c r="D4667" s="11" t="s">
        <v>4458</v>
      </c>
      <c r="E4667" s="11" t="s">
        <v>4458</v>
      </c>
      <c r="F4667" s="14">
        <v>450</v>
      </c>
      <c r="G4667" s="11">
        <v>2018</v>
      </c>
      <c r="H4667" s="11" t="s">
        <v>21</v>
      </c>
      <c r="I4667" s="12" t="s">
        <v>4162</v>
      </c>
      <c r="J4667">
        <v>367</v>
      </c>
      <c r="K4667" s="3" t="str">
        <f>IF(VLOOKUP(D4667,'Resources Final'!A:C,3,FALSE)=0,"",VLOOKUP(D4667,'Resources Final'!A:C,3,FALSE))</f>
        <v>Y</v>
      </c>
      <c r="L4667" s="3" t="str">
        <f>IF(VLOOKUP(D4667,'Resources Final'!A:D,4,FALSE)=0,"",VLOOKUP(D4667,'Resources Final'!A:D,4,FALSE))</f>
        <v/>
      </c>
      <c r="M4667" s="3" t="str">
        <f>IF(VLOOKUP(D4667,'Resources Final'!A:E,5,FALSE)=0,"",VLOOKUP(D4667,'Resources Final'!A:E,5,FALSE))</f>
        <v/>
      </c>
      <c r="N4667" s="7" t="str">
        <f>IF(VLOOKUP(D4667,'Resources Final'!A:F,6,FALSE)=0,"",VLOOKUP(D4667,'Resources Final'!A:F,6,FALSE))</f>
        <v/>
      </c>
      <c r="O4667" s="3" t="str">
        <f>IF(VLOOKUP(D4667,'Resources Final'!A:G,7,FALSE)=0,"",VLOOKUP(D4667,'Resources Final'!A:G,7,FALSE))</f>
        <v/>
      </c>
    </row>
    <row r="4668" spans="1:15" x14ac:dyDescent="0.2">
      <c r="A4668" s="11">
        <v>990</v>
      </c>
      <c r="B4668" s="11" t="str">
        <f t="shared" si="84"/>
        <v>Charles G. Koch Charitable Foundation_Texas A&amp;M University20181211400</v>
      </c>
      <c r="C4668" s="11" t="s">
        <v>19</v>
      </c>
      <c r="D4668" s="11" t="s">
        <v>3550</v>
      </c>
      <c r="E4668" s="11" t="s">
        <v>3550</v>
      </c>
      <c r="F4668" s="14">
        <v>1211400</v>
      </c>
      <c r="G4668" s="11">
        <v>2018</v>
      </c>
      <c r="H4668" s="11" t="s">
        <v>21</v>
      </c>
      <c r="I4668" s="12"/>
      <c r="J4668">
        <v>368</v>
      </c>
      <c r="K4668" s="3" t="str">
        <f>IF(VLOOKUP(D4668,'Resources Final'!A:C,3,FALSE)=0,"",VLOOKUP(D4668,'Resources Final'!A:C,3,FALSE))</f>
        <v/>
      </c>
      <c r="L4668" s="3" t="str">
        <f>IF(VLOOKUP(D4668,'Resources Final'!A:D,4,FALSE)=0,"",VLOOKUP(D4668,'Resources Final'!A:D,4,FALSE))</f>
        <v>Y</v>
      </c>
      <c r="M4668" s="3" t="str">
        <f>IF(VLOOKUP(D4668,'Resources Final'!A:E,5,FALSE)=0,"",VLOOKUP(D4668,'Resources Final'!A:E,5,FALSE))</f>
        <v/>
      </c>
      <c r="N4668" s="7" t="str">
        <f>IF(VLOOKUP(D4668,'Resources Final'!A:F,6,FALSE)=0,"",VLOOKUP(D4668,'Resources Final'!A:F,6,FALSE))</f>
        <v/>
      </c>
      <c r="O4668" s="3" t="str">
        <f>IF(VLOOKUP(D4668,'Resources Final'!A:G,7,FALSE)=0,"",VLOOKUP(D4668,'Resources Final'!A:G,7,FALSE))</f>
        <v/>
      </c>
    </row>
    <row r="4669" spans="1:15" x14ac:dyDescent="0.2">
      <c r="A4669" s="11">
        <v>990</v>
      </c>
      <c r="B4669" s="11" t="str">
        <f t="shared" si="84"/>
        <v>Charles G. Koch Charitable Foundation_Boston College201820000</v>
      </c>
      <c r="C4669" s="11" t="s">
        <v>19</v>
      </c>
      <c r="D4669" s="11" t="s">
        <v>472</v>
      </c>
      <c r="E4669" s="11" t="s">
        <v>472</v>
      </c>
      <c r="F4669" s="14">
        <v>20000</v>
      </c>
      <c r="G4669" s="11">
        <v>2018</v>
      </c>
      <c r="H4669" s="11" t="s">
        <v>21</v>
      </c>
      <c r="I4669" s="12"/>
      <c r="J4669">
        <v>369</v>
      </c>
      <c r="K4669" s="3" t="str">
        <f>IF(VLOOKUP(D4669,'Resources Final'!A:C,3,FALSE)=0,"",VLOOKUP(D4669,'Resources Final'!A:C,3,FALSE))</f>
        <v/>
      </c>
      <c r="L4669" s="3" t="str">
        <f>IF(VLOOKUP(D4669,'Resources Final'!A:D,4,FALSE)=0,"",VLOOKUP(D4669,'Resources Final'!A:D,4,FALSE))</f>
        <v>Y</v>
      </c>
      <c r="M4669" s="3" t="str">
        <f>IF(VLOOKUP(D4669,'Resources Final'!A:E,5,FALSE)=0,"",VLOOKUP(D4669,'Resources Final'!A:E,5,FALSE))</f>
        <v/>
      </c>
      <c r="N4669" s="7" t="str">
        <f>IF(VLOOKUP(D4669,'Resources Final'!A:F,6,FALSE)=0,"",VLOOKUP(D4669,'Resources Final'!A:F,6,FALSE))</f>
        <v/>
      </c>
      <c r="O4669" s="3" t="str">
        <f>IF(VLOOKUP(D4669,'Resources Final'!A:G,7,FALSE)=0,"",VLOOKUP(D4669,'Resources Final'!A:G,7,FALSE))</f>
        <v/>
      </c>
    </row>
    <row r="4670" spans="1:15" x14ac:dyDescent="0.2">
      <c r="A4670" s="11">
        <v>990</v>
      </c>
      <c r="B4670" s="11" t="str">
        <f t="shared" si="84"/>
        <v>Charles G. Koch Charitable Foundation_Anderson20183150</v>
      </c>
      <c r="C4670" s="11" t="s">
        <v>19</v>
      </c>
      <c r="D4670" s="11" t="s">
        <v>221</v>
      </c>
      <c r="E4670" s="11" t="s">
        <v>221</v>
      </c>
      <c r="F4670" s="14">
        <v>3150</v>
      </c>
      <c r="G4670" s="11">
        <v>2018</v>
      </c>
      <c r="H4670" s="11" t="s">
        <v>21</v>
      </c>
      <c r="I4670" s="12" t="s">
        <v>4162</v>
      </c>
      <c r="J4670">
        <v>370</v>
      </c>
      <c r="K4670" s="3" t="str">
        <f>IF(VLOOKUP(D4670,'Resources Final'!A:C,3,FALSE)=0,"",VLOOKUP(D4670,'Resources Final'!A:C,3,FALSE))</f>
        <v>Y</v>
      </c>
      <c r="L4670" s="3" t="str">
        <f>IF(VLOOKUP(D4670,'Resources Final'!A:D,4,FALSE)=0,"",VLOOKUP(D4670,'Resources Final'!A:D,4,FALSE))</f>
        <v/>
      </c>
      <c r="M4670" s="3" t="str">
        <f>IF(VLOOKUP(D4670,'Resources Final'!A:E,5,FALSE)=0,"",VLOOKUP(D4670,'Resources Final'!A:E,5,FALSE))</f>
        <v/>
      </c>
      <c r="N4670" s="7" t="str">
        <f>IF(VLOOKUP(D4670,'Resources Final'!A:F,6,FALSE)=0,"",VLOOKUP(D4670,'Resources Final'!A:F,6,FALSE))</f>
        <v/>
      </c>
      <c r="O4670" s="3" t="str">
        <f>IF(VLOOKUP(D4670,'Resources Final'!A:G,7,FALSE)=0,"",VLOOKUP(D4670,'Resources Final'!A:G,7,FALSE))</f>
        <v/>
      </c>
    </row>
    <row r="4671" spans="1:15" x14ac:dyDescent="0.2">
      <c r="A4671" s="11">
        <v>990</v>
      </c>
      <c r="B4671" s="11" t="str">
        <f t="shared" si="84"/>
        <v>Charles G. Koch Charitable Foundation_Diloreto20183150</v>
      </c>
      <c r="C4671" s="11" t="s">
        <v>19</v>
      </c>
      <c r="D4671" s="11" t="s">
        <v>4459</v>
      </c>
      <c r="E4671" s="11" t="s">
        <v>4459</v>
      </c>
      <c r="F4671" s="14">
        <v>3150</v>
      </c>
      <c r="G4671" s="11">
        <v>2018</v>
      </c>
      <c r="H4671" s="11" t="s">
        <v>21</v>
      </c>
      <c r="I4671" s="12" t="s">
        <v>4162</v>
      </c>
      <c r="J4671">
        <v>371</v>
      </c>
      <c r="K4671" s="3" t="str">
        <f>IF(VLOOKUP(D4671,'Resources Final'!A:C,3,FALSE)=0,"",VLOOKUP(D4671,'Resources Final'!A:C,3,FALSE))</f>
        <v>Y</v>
      </c>
      <c r="L4671" s="3" t="str">
        <f>IF(VLOOKUP(D4671,'Resources Final'!A:D,4,FALSE)=0,"",VLOOKUP(D4671,'Resources Final'!A:D,4,FALSE))</f>
        <v/>
      </c>
      <c r="M4671" s="3" t="str">
        <f>IF(VLOOKUP(D4671,'Resources Final'!A:E,5,FALSE)=0,"",VLOOKUP(D4671,'Resources Final'!A:E,5,FALSE))</f>
        <v/>
      </c>
      <c r="N4671" s="7" t="str">
        <f>IF(VLOOKUP(D4671,'Resources Final'!A:F,6,FALSE)=0,"",VLOOKUP(D4671,'Resources Final'!A:F,6,FALSE))</f>
        <v/>
      </c>
      <c r="O4671" s="3" t="str">
        <f>IF(VLOOKUP(D4671,'Resources Final'!A:G,7,FALSE)=0,"",VLOOKUP(D4671,'Resources Final'!A:G,7,FALSE))</f>
        <v/>
      </c>
    </row>
    <row r="4672" spans="1:15" x14ac:dyDescent="0.2">
      <c r="A4672" s="11">
        <v>990</v>
      </c>
      <c r="B4672" s="11" t="str">
        <f t="shared" si="84"/>
        <v>Charles G. Koch Charitable Foundation_Pocius20184725</v>
      </c>
      <c r="C4672" s="11" t="s">
        <v>19</v>
      </c>
      <c r="D4672" s="11" t="s">
        <v>4460</v>
      </c>
      <c r="E4672" s="11" t="s">
        <v>4460</v>
      </c>
      <c r="F4672" s="14">
        <v>4725</v>
      </c>
      <c r="G4672" s="11">
        <v>2018</v>
      </c>
      <c r="H4672" s="11" t="s">
        <v>21</v>
      </c>
      <c r="I4672" s="12" t="s">
        <v>4162</v>
      </c>
      <c r="J4672">
        <v>372</v>
      </c>
      <c r="K4672" s="3" t="str">
        <f>IF(VLOOKUP(D4672,'Resources Final'!A:C,3,FALSE)=0,"",VLOOKUP(D4672,'Resources Final'!A:C,3,FALSE))</f>
        <v>Y</v>
      </c>
      <c r="L4672" s="3" t="str">
        <f>IF(VLOOKUP(D4672,'Resources Final'!A:D,4,FALSE)=0,"",VLOOKUP(D4672,'Resources Final'!A:D,4,FALSE))</f>
        <v/>
      </c>
      <c r="M4672" s="3" t="str">
        <f>IF(VLOOKUP(D4672,'Resources Final'!A:E,5,FALSE)=0,"",VLOOKUP(D4672,'Resources Final'!A:E,5,FALSE))</f>
        <v/>
      </c>
      <c r="N4672" s="7" t="str">
        <f>IF(VLOOKUP(D4672,'Resources Final'!A:F,6,FALSE)=0,"",VLOOKUP(D4672,'Resources Final'!A:F,6,FALSE))</f>
        <v/>
      </c>
      <c r="O4672" s="3" t="str">
        <f>IF(VLOOKUP(D4672,'Resources Final'!A:G,7,FALSE)=0,"",VLOOKUP(D4672,'Resources Final'!A:G,7,FALSE))</f>
        <v/>
      </c>
    </row>
    <row r="4673" spans="1:15" x14ac:dyDescent="0.2">
      <c r="A4673" s="11">
        <v>990</v>
      </c>
      <c r="B4673" s="11" t="str">
        <f t="shared" si="84"/>
        <v>Charles G. Koch Charitable Foundation_Oostenbrugge2018500</v>
      </c>
      <c r="C4673" s="11" t="s">
        <v>19</v>
      </c>
      <c r="D4673" s="11" t="s">
        <v>4461</v>
      </c>
      <c r="E4673" s="11" t="s">
        <v>4461</v>
      </c>
      <c r="F4673" s="14">
        <v>500</v>
      </c>
      <c r="G4673" s="11">
        <v>2018</v>
      </c>
      <c r="H4673" s="11" t="s">
        <v>21</v>
      </c>
      <c r="I4673" s="12" t="s">
        <v>4162</v>
      </c>
      <c r="J4673">
        <v>373</v>
      </c>
      <c r="K4673" s="3" t="str">
        <f>IF(VLOOKUP(D4673,'Resources Final'!A:C,3,FALSE)=0,"",VLOOKUP(D4673,'Resources Final'!A:C,3,FALSE))</f>
        <v>Y</v>
      </c>
      <c r="L4673" s="3" t="str">
        <f>IF(VLOOKUP(D4673,'Resources Final'!A:D,4,FALSE)=0,"",VLOOKUP(D4673,'Resources Final'!A:D,4,FALSE))</f>
        <v/>
      </c>
      <c r="M4673" s="3" t="str">
        <f>IF(VLOOKUP(D4673,'Resources Final'!A:E,5,FALSE)=0,"",VLOOKUP(D4673,'Resources Final'!A:E,5,FALSE))</f>
        <v/>
      </c>
      <c r="N4673" s="7" t="str">
        <f>IF(VLOOKUP(D4673,'Resources Final'!A:F,6,FALSE)=0,"",VLOOKUP(D4673,'Resources Final'!A:F,6,FALSE))</f>
        <v/>
      </c>
      <c r="O4673" s="3" t="str">
        <f>IF(VLOOKUP(D4673,'Resources Final'!A:G,7,FALSE)=0,"",VLOOKUP(D4673,'Resources Final'!A:G,7,FALSE))</f>
        <v/>
      </c>
    </row>
    <row r="4674" spans="1:15" x14ac:dyDescent="0.2">
      <c r="A4674" s="11">
        <v>990</v>
      </c>
      <c r="B4674" s="11" t="str">
        <f t="shared" si="84"/>
        <v>Charles G. Koch Charitable Foundation_Liebel20183825</v>
      </c>
      <c r="C4674" s="11" t="s">
        <v>19</v>
      </c>
      <c r="D4674" s="11" t="s">
        <v>4462</v>
      </c>
      <c r="E4674" s="11" t="s">
        <v>4462</v>
      </c>
      <c r="F4674" s="14">
        <v>3825</v>
      </c>
      <c r="G4674" s="11">
        <v>2018</v>
      </c>
      <c r="H4674" s="11" t="s">
        <v>21</v>
      </c>
      <c r="I4674" s="12" t="s">
        <v>4162</v>
      </c>
      <c r="J4674">
        <v>374</v>
      </c>
      <c r="K4674" s="3" t="str">
        <f>IF(VLOOKUP(D4674,'Resources Final'!A:C,3,FALSE)=0,"",VLOOKUP(D4674,'Resources Final'!A:C,3,FALSE))</f>
        <v>Y</v>
      </c>
      <c r="L4674" s="3" t="str">
        <f>IF(VLOOKUP(D4674,'Resources Final'!A:D,4,FALSE)=0,"",VLOOKUP(D4674,'Resources Final'!A:D,4,FALSE))</f>
        <v/>
      </c>
      <c r="M4674" s="3" t="str">
        <f>IF(VLOOKUP(D4674,'Resources Final'!A:E,5,FALSE)=0,"",VLOOKUP(D4674,'Resources Final'!A:E,5,FALSE))</f>
        <v/>
      </c>
      <c r="N4674" s="7" t="str">
        <f>IF(VLOOKUP(D4674,'Resources Final'!A:F,6,FALSE)=0,"",VLOOKUP(D4674,'Resources Final'!A:F,6,FALSE))</f>
        <v/>
      </c>
      <c r="O4674" s="3" t="str">
        <f>IF(VLOOKUP(D4674,'Resources Final'!A:G,7,FALSE)=0,"",VLOOKUP(D4674,'Resources Final'!A:G,7,FALSE))</f>
        <v/>
      </c>
    </row>
    <row r="4675" spans="1:15" x14ac:dyDescent="0.2">
      <c r="A4675" s="11">
        <v>990</v>
      </c>
      <c r="B4675" s="11" t="str">
        <f t="shared" si="84"/>
        <v>Charles G. Koch Charitable Foundation_Skiera20184406</v>
      </c>
      <c r="C4675" s="11" t="s">
        <v>19</v>
      </c>
      <c r="D4675" s="11" t="s">
        <v>3326</v>
      </c>
      <c r="E4675" s="11" t="s">
        <v>3326</v>
      </c>
      <c r="F4675" s="14">
        <v>4406</v>
      </c>
      <c r="G4675" s="11">
        <v>2018</v>
      </c>
      <c r="H4675" s="11" t="s">
        <v>21</v>
      </c>
      <c r="I4675" s="12" t="s">
        <v>4162</v>
      </c>
      <c r="J4675">
        <v>375</v>
      </c>
      <c r="K4675" s="3" t="str">
        <f>IF(VLOOKUP(D4675,'Resources Final'!A:C,3,FALSE)=0,"",VLOOKUP(D4675,'Resources Final'!A:C,3,FALSE))</f>
        <v>Y</v>
      </c>
      <c r="L4675" s="3" t="str">
        <f>IF(VLOOKUP(D4675,'Resources Final'!A:D,4,FALSE)=0,"",VLOOKUP(D4675,'Resources Final'!A:D,4,FALSE))</f>
        <v/>
      </c>
      <c r="M4675" s="3" t="str">
        <f>IF(VLOOKUP(D4675,'Resources Final'!A:E,5,FALSE)=0,"",VLOOKUP(D4675,'Resources Final'!A:E,5,FALSE))</f>
        <v/>
      </c>
      <c r="N4675" s="7" t="str">
        <f>IF(VLOOKUP(D4675,'Resources Final'!A:F,6,FALSE)=0,"",VLOOKUP(D4675,'Resources Final'!A:F,6,FALSE))</f>
        <v/>
      </c>
      <c r="O4675" s="3" t="str">
        <f>IF(VLOOKUP(D4675,'Resources Final'!A:G,7,FALSE)=0,"",VLOOKUP(D4675,'Resources Final'!A:G,7,FALSE))</f>
        <v/>
      </c>
    </row>
    <row r="4676" spans="1:15" x14ac:dyDescent="0.2">
      <c r="A4676" s="11">
        <v>990</v>
      </c>
      <c r="B4676" s="11" t="str">
        <f t="shared" si="84"/>
        <v>Charles G. Koch Charitable Foundation_Shera20183150</v>
      </c>
      <c r="C4676" s="11" t="s">
        <v>19</v>
      </c>
      <c r="D4676" s="11" t="s">
        <v>4463</v>
      </c>
      <c r="E4676" s="11" t="s">
        <v>4463</v>
      </c>
      <c r="F4676" s="14">
        <v>3150</v>
      </c>
      <c r="G4676" s="11">
        <v>2018</v>
      </c>
      <c r="H4676" s="11" t="s">
        <v>21</v>
      </c>
      <c r="I4676" s="12" t="s">
        <v>4162</v>
      </c>
      <c r="J4676">
        <v>376</v>
      </c>
      <c r="K4676" s="3" t="str">
        <f>IF(VLOOKUP(D4676,'Resources Final'!A:C,3,FALSE)=0,"",VLOOKUP(D4676,'Resources Final'!A:C,3,FALSE))</f>
        <v>Y</v>
      </c>
      <c r="L4676" s="3" t="str">
        <f>IF(VLOOKUP(D4676,'Resources Final'!A:D,4,FALSE)=0,"",VLOOKUP(D4676,'Resources Final'!A:D,4,FALSE))</f>
        <v/>
      </c>
      <c r="M4676" s="3" t="str">
        <f>IF(VLOOKUP(D4676,'Resources Final'!A:E,5,FALSE)=0,"",VLOOKUP(D4676,'Resources Final'!A:E,5,FALSE))</f>
        <v/>
      </c>
      <c r="N4676" s="7" t="str">
        <f>IF(VLOOKUP(D4676,'Resources Final'!A:F,6,FALSE)=0,"",VLOOKUP(D4676,'Resources Final'!A:F,6,FALSE))</f>
        <v/>
      </c>
      <c r="O4676" s="3" t="str">
        <f>IF(VLOOKUP(D4676,'Resources Final'!A:G,7,FALSE)=0,"",VLOOKUP(D4676,'Resources Final'!A:G,7,FALSE))</f>
        <v/>
      </c>
    </row>
    <row r="4677" spans="1:15" x14ac:dyDescent="0.2">
      <c r="A4677" s="11">
        <v>990</v>
      </c>
      <c r="B4677" s="11" t="str">
        <f t="shared" si="84"/>
        <v>Charles G. Koch Charitable Foundation_Northwestern Oklahoma State University Foundation201812000</v>
      </c>
      <c r="C4677" s="11" t="s">
        <v>19</v>
      </c>
      <c r="D4677" s="11" t="s">
        <v>2706</v>
      </c>
      <c r="E4677" s="11" t="s">
        <v>2705</v>
      </c>
      <c r="F4677" s="14">
        <v>12000</v>
      </c>
      <c r="G4677" s="11">
        <v>2018</v>
      </c>
      <c r="H4677" s="11" t="s">
        <v>21</v>
      </c>
      <c r="I4677" s="12"/>
      <c r="J4677">
        <v>377</v>
      </c>
      <c r="K4677" s="3" t="str">
        <f>IF(VLOOKUP(D4677,'Resources Final'!A:C,3,FALSE)=0,"",VLOOKUP(D4677,'Resources Final'!A:C,3,FALSE))</f>
        <v/>
      </c>
      <c r="L4677" s="3" t="str">
        <f>IF(VLOOKUP(D4677,'Resources Final'!A:D,4,FALSE)=0,"",VLOOKUP(D4677,'Resources Final'!A:D,4,FALSE))</f>
        <v>Y</v>
      </c>
      <c r="M4677" s="3" t="str">
        <f>IF(VLOOKUP(D4677,'Resources Final'!A:E,5,FALSE)=0,"",VLOOKUP(D4677,'Resources Final'!A:E,5,FALSE))</f>
        <v/>
      </c>
      <c r="N4677" s="7" t="str">
        <f>IF(VLOOKUP(D4677,'Resources Final'!A:F,6,FALSE)=0,"",VLOOKUP(D4677,'Resources Final'!A:F,6,FALSE))</f>
        <v/>
      </c>
      <c r="O4677" s="3" t="str">
        <f>IF(VLOOKUP(D4677,'Resources Final'!A:G,7,FALSE)=0,"",VLOOKUP(D4677,'Resources Final'!A:G,7,FALSE))</f>
        <v/>
      </c>
    </row>
    <row r="4678" spans="1:15" x14ac:dyDescent="0.2">
      <c r="A4678" s="11">
        <v>990</v>
      </c>
      <c r="B4678" s="11" t="str">
        <f t="shared" si="84"/>
        <v>Charles G. Koch Charitable Foundation_Mississippi State University Foundation201845000</v>
      </c>
      <c r="C4678" s="11" t="s">
        <v>19</v>
      </c>
      <c r="D4678" s="11" t="s">
        <v>2489</v>
      </c>
      <c r="E4678" s="11" t="s">
        <v>2487</v>
      </c>
      <c r="F4678" s="14">
        <v>45000</v>
      </c>
      <c r="G4678" s="11">
        <v>2018</v>
      </c>
      <c r="H4678" s="11" t="s">
        <v>21</v>
      </c>
      <c r="I4678" s="12"/>
      <c r="J4678">
        <v>378</v>
      </c>
      <c r="K4678" s="3" t="str">
        <f>IF(VLOOKUP(D4678,'Resources Final'!A:C,3,FALSE)=0,"",VLOOKUP(D4678,'Resources Final'!A:C,3,FALSE))</f>
        <v/>
      </c>
      <c r="L4678" s="3" t="str">
        <f>IF(VLOOKUP(D4678,'Resources Final'!A:D,4,FALSE)=0,"",VLOOKUP(D4678,'Resources Final'!A:D,4,FALSE))</f>
        <v>Y</v>
      </c>
      <c r="M4678" s="3" t="str">
        <f>IF(VLOOKUP(D4678,'Resources Final'!A:E,5,FALSE)=0,"",VLOOKUP(D4678,'Resources Final'!A:E,5,FALSE))</f>
        <v/>
      </c>
      <c r="N4678" s="7" t="str">
        <f>IF(VLOOKUP(D4678,'Resources Final'!A:F,6,FALSE)=0,"",VLOOKUP(D4678,'Resources Final'!A:F,6,FALSE))</f>
        <v/>
      </c>
      <c r="O4678" s="3" t="str">
        <f>IF(VLOOKUP(D4678,'Resources Final'!A:G,7,FALSE)=0,"",VLOOKUP(D4678,'Resources Final'!A:G,7,FALSE))</f>
        <v/>
      </c>
    </row>
    <row r="4679" spans="1:15" x14ac:dyDescent="0.2">
      <c r="A4679" s="11">
        <v>990</v>
      </c>
      <c r="B4679" s="11" t="str">
        <f t="shared" si="84"/>
        <v>Charles G. Koch Charitable Foundation_Lanier20183150</v>
      </c>
      <c r="C4679" s="11" t="s">
        <v>19</v>
      </c>
      <c r="D4679" s="11" t="s">
        <v>2101</v>
      </c>
      <c r="E4679" s="11" t="s">
        <v>2101</v>
      </c>
      <c r="F4679" s="14">
        <v>3150</v>
      </c>
      <c r="G4679" s="11">
        <v>2018</v>
      </c>
      <c r="H4679" s="11" t="s">
        <v>21</v>
      </c>
      <c r="I4679" s="12" t="s">
        <v>4162</v>
      </c>
      <c r="J4679">
        <v>379</v>
      </c>
      <c r="K4679" s="3" t="str">
        <f>IF(VLOOKUP(D4679,'Resources Final'!A:C,3,FALSE)=0,"",VLOOKUP(D4679,'Resources Final'!A:C,3,FALSE))</f>
        <v>Y</v>
      </c>
      <c r="L4679" s="3" t="str">
        <f>IF(VLOOKUP(D4679,'Resources Final'!A:D,4,FALSE)=0,"",VLOOKUP(D4679,'Resources Final'!A:D,4,FALSE))</f>
        <v/>
      </c>
      <c r="M4679" s="3" t="str">
        <f>IF(VLOOKUP(D4679,'Resources Final'!A:E,5,FALSE)=0,"",VLOOKUP(D4679,'Resources Final'!A:E,5,FALSE))</f>
        <v/>
      </c>
      <c r="N4679" s="7" t="str">
        <f>IF(VLOOKUP(D4679,'Resources Final'!A:F,6,FALSE)=0,"",VLOOKUP(D4679,'Resources Final'!A:F,6,FALSE))</f>
        <v/>
      </c>
      <c r="O4679" s="3" t="str">
        <f>IF(VLOOKUP(D4679,'Resources Final'!A:G,7,FALSE)=0,"",VLOOKUP(D4679,'Resources Final'!A:G,7,FALSE))</f>
        <v/>
      </c>
    </row>
    <row r="4680" spans="1:15" x14ac:dyDescent="0.2">
      <c r="A4680" s="11">
        <v>990</v>
      </c>
      <c r="B4680" s="11" t="str">
        <f t="shared" si="84"/>
        <v>Charles G. Koch Charitable Foundation_Rice University20181905000</v>
      </c>
      <c r="C4680" s="11" t="s">
        <v>19</v>
      </c>
      <c r="D4680" s="11" t="s">
        <v>3061</v>
      </c>
      <c r="E4680" s="11" t="s">
        <v>3061</v>
      </c>
      <c r="F4680" s="14">
        <v>1905000</v>
      </c>
      <c r="G4680" s="11">
        <v>2018</v>
      </c>
      <c r="H4680" s="11" t="s">
        <v>21</v>
      </c>
      <c r="I4680" s="12"/>
      <c r="J4680">
        <v>380</v>
      </c>
      <c r="K4680" s="3" t="str">
        <f>IF(VLOOKUP(D4680,'Resources Final'!A:C,3,FALSE)=0,"",VLOOKUP(D4680,'Resources Final'!A:C,3,FALSE))</f>
        <v/>
      </c>
      <c r="L4680" s="3" t="str">
        <f>IF(VLOOKUP(D4680,'Resources Final'!A:D,4,FALSE)=0,"",VLOOKUP(D4680,'Resources Final'!A:D,4,FALSE))</f>
        <v>Y</v>
      </c>
      <c r="M4680" s="3" t="str">
        <f>IF(VLOOKUP(D4680,'Resources Final'!A:E,5,FALSE)=0,"",VLOOKUP(D4680,'Resources Final'!A:E,5,FALSE))</f>
        <v/>
      </c>
      <c r="N4680" s="7" t="str">
        <f>IF(VLOOKUP(D4680,'Resources Final'!A:F,6,FALSE)=0,"",VLOOKUP(D4680,'Resources Final'!A:F,6,FALSE))</f>
        <v/>
      </c>
      <c r="O4680" s="3" t="str">
        <f>IF(VLOOKUP(D4680,'Resources Final'!A:G,7,FALSE)=0,"",VLOOKUP(D4680,'Resources Final'!A:G,7,FALSE))</f>
        <v/>
      </c>
    </row>
    <row r="4681" spans="1:15" x14ac:dyDescent="0.2">
      <c r="A4681" s="11">
        <v>990</v>
      </c>
      <c r="B4681" s="11" t="str">
        <f t="shared" si="84"/>
        <v>Charles G. Koch Charitable Foundation_Suchyta20184725</v>
      </c>
      <c r="C4681" s="11" t="s">
        <v>19</v>
      </c>
      <c r="D4681" s="11" t="s">
        <v>4464</v>
      </c>
      <c r="E4681" s="11" t="s">
        <v>4464</v>
      </c>
      <c r="F4681" s="14">
        <v>4725</v>
      </c>
      <c r="G4681" s="11">
        <v>2018</v>
      </c>
      <c r="H4681" s="11" t="s">
        <v>21</v>
      </c>
      <c r="I4681" s="12" t="s">
        <v>4162</v>
      </c>
      <c r="J4681">
        <v>381</v>
      </c>
      <c r="K4681" s="3" t="str">
        <f>IF(VLOOKUP(D4681,'Resources Final'!A:C,3,FALSE)=0,"",VLOOKUP(D4681,'Resources Final'!A:C,3,FALSE))</f>
        <v>Y</v>
      </c>
      <c r="L4681" s="3" t="str">
        <f>IF(VLOOKUP(D4681,'Resources Final'!A:D,4,FALSE)=0,"",VLOOKUP(D4681,'Resources Final'!A:D,4,FALSE))</f>
        <v/>
      </c>
      <c r="M4681" s="3" t="str">
        <f>IF(VLOOKUP(D4681,'Resources Final'!A:E,5,FALSE)=0,"",VLOOKUP(D4681,'Resources Final'!A:E,5,FALSE))</f>
        <v/>
      </c>
      <c r="N4681" s="7" t="str">
        <f>IF(VLOOKUP(D4681,'Resources Final'!A:F,6,FALSE)=0,"",VLOOKUP(D4681,'Resources Final'!A:F,6,FALSE))</f>
        <v/>
      </c>
      <c r="O4681" s="3" t="str">
        <f>IF(VLOOKUP(D4681,'Resources Final'!A:G,7,FALSE)=0,"",VLOOKUP(D4681,'Resources Final'!A:G,7,FALSE))</f>
        <v/>
      </c>
    </row>
    <row r="4682" spans="1:15" x14ac:dyDescent="0.2">
      <c r="A4682" s="11">
        <v>990</v>
      </c>
      <c r="B4682" s="11" t="str">
        <f t="shared" si="84"/>
        <v>Charles G. Koch Charitable Foundation_Hoarty20183469</v>
      </c>
      <c r="C4682" s="11" t="s">
        <v>19</v>
      </c>
      <c r="D4682" s="11" t="s">
        <v>1596</v>
      </c>
      <c r="E4682" s="11" t="s">
        <v>1596</v>
      </c>
      <c r="F4682" s="14">
        <v>3469</v>
      </c>
      <c r="G4682" s="11">
        <v>2018</v>
      </c>
      <c r="H4682" s="11" t="s">
        <v>21</v>
      </c>
      <c r="I4682" s="12" t="s">
        <v>4162</v>
      </c>
      <c r="J4682">
        <v>382</v>
      </c>
      <c r="K4682" s="3" t="str">
        <f>IF(VLOOKUP(D4682,'Resources Final'!A:C,3,FALSE)=0,"",VLOOKUP(D4682,'Resources Final'!A:C,3,FALSE))</f>
        <v>Y</v>
      </c>
      <c r="L4682" s="3" t="str">
        <f>IF(VLOOKUP(D4682,'Resources Final'!A:D,4,FALSE)=0,"",VLOOKUP(D4682,'Resources Final'!A:D,4,FALSE))</f>
        <v/>
      </c>
      <c r="M4682" s="3" t="str">
        <f>IF(VLOOKUP(D4682,'Resources Final'!A:E,5,FALSE)=0,"",VLOOKUP(D4682,'Resources Final'!A:E,5,FALSE))</f>
        <v/>
      </c>
      <c r="N4682" s="7" t="str">
        <f>IF(VLOOKUP(D4682,'Resources Final'!A:F,6,FALSE)=0,"",VLOOKUP(D4682,'Resources Final'!A:F,6,FALSE))</f>
        <v/>
      </c>
      <c r="O4682" s="3" t="str">
        <f>IF(VLOOKUP(D4682,'Resources Final'!A:G,7,FALSE)=0,"",VLOOKUP(D4682,'Resources Final'!A:G,7,FALSE))</f>
        <v/>
      </c>
    </row>
    <row r="4683" spans="1:15" x14ac:dyDescent="0.2">
      <c r="A4683" s="11">
        <v>990</v>
      </c>
      <c r="B4683" s="11" t="str">
        <f t="shared" si="84"/>
        <v>Charles G. Koch Charitable Foundation_Bouboulis20183150</v>
      </c>
      <c r="C4683" s="11" t="s">
        <v>19</v>
      </c>
      <c r="D4683" s="11" t="s">
        <v>4465</v>
      </c>
      <c r="E4683" s="11" t="s">
        <v>4465</v>
      </c>
      <c r="F4683" s="14">
        <v>3150</v>
      </c>
      <c r="G4683" s="11">
        <v>2018</v>
      </c>
      <c r="H4683" s="11" t="s">
        <v>21</v>
      </c>
      <c r="I4683" s="12" t="s">
        <v>4162</v>
      </c>
      <c r="J4683">
        <v>383</v>
      </c>
      <c r="K4683" s="3" t="str">
        <f>IF(VLOOKUP(D4683,'Resources Final'!A:C,3,FALSE)=0,"",VLOOKUP(D4683,'Resources Final'!A:C,3,FALSE))</f>
        <v>Y</v>
      </c>
      <c r="L4683" s="3" t="str">
        <f>IF(VLOOKUP(D4683,'Resources Final'!A:D,4,FALSE)=0,"",VLOOKUP(D4683,'Resources Final'!A:D,4,FALSE))</f>
        <v/>
      </c>
      <c r="M4683" s="3" t="str">
        <f>IF(VLOOKUP(D4683,'Resources Final'!A:E,5,FALSE)=0,"",VLOOKUP(D4683,'Resources Final'!A:E,5,FALSE))</f>
        <v/>
      </c>
      <c r="N4683" s="7" t="str">
        <f>IF(VLOOKUP(D4683,'Resources Final'!A:F,6,FALSE)=0,"",VLOOKUP(D4683,'Resources Final'!A:F,6,FALSE))</f>
        <v/>
      </c>
      <c r="O4683" s="3" t="str">
        <f>IF(VLOOKUP(D4683,'Resources Final'!A:G,7,FALSE)=0,"",VLOOKUP(D4683,'Resources Final'!A:G,7,FALSE))</f>
        <v/>
      </c>
    </row>
    <row r="4684" spans="1:15" x14ac:dyDescent="0.2">
      <c r="A4684" s="11">
        <v>990</v>
      </c>
      <c r="B4684" s="11" t="str">
        <f t="shared" si="84"/>
        <v>Charles G. Koch Charitable Foundation_Kane20187375</v>
      </c>
      <c r="C4684" s="11" t="s">
        <v>19</v>
      </c>
      <c r="D4684" s="11" t="s">
        <v>4466</v>
      </c>
      <c r="E4684" s="11" t="s">
        <v>4466</v>
      </c>
      <c r="F4684" s="14">
        <v>7375</v>
      </c>
      <c r="G4684" s="11">
        <v>2018</v>
      </c>
      <c r="H4684" s="11" t="s">
        <v>21</v>
      </c>
      <c r="I4684" s="12" t="s">
        <v>4162</v>
      </c>
      <c r="J4684">
        <v>384</v>
      </c>
      <c r="K4684" s="3" t="str">
        <f>IF(VLOOKUP(D4684,'Resources Final'!A:C,3,FALSE)=0,"",VLOOKUP(D4684,'Resources Final'!A:C,3,FALSE))</f>
        <v>Y</v>
      </c>
      <c r="L4684" s="3" t="str">
        <f>IF(VLOOKUP(D4684,'Resources Final'!A:D,4,FALSE)=0,"",VLOOKUP(D4684,'Resources Final'!A:D,4,FALSE))</f>
        <v/>
      </c>
      <c r="M4684" s="3" t="str">
        <f>IF(VLOOKUP(D4684,'Resources Final'!A:E,5,FALSE)=0,"",VLOOKUP(D4684,'Resources Final'!A:E,5,FALSE))</f>
        <v/>
      </c>
      <c r="N4684" s="7" t="str">
        <f>IF(VLOOKUP(D4684,'Resources Final'!A:F,6,FALSE)=0,"",VLOOKUP(D4684,'Resources Final'!A:F,6,FALSE))</f>
        <v/>
      </c>
      <c r="O4684" s="3" t="str">
        <f>IF(VLOOKUP(D4684,'Resources Final'!A:G,7,FALSE)=0,"",VLOOKUP(D4684,'Resources Final'!A:G,7,FALSE))</f>
        <v/>
      </c>
    </row>
    <row r="4685" spans="1:15" x14ac:dyDescent="0.2">
      <c r="A4685" s="11">
        <v>990</v>
      </c>
      <c r="B4685" s="11" t="str">
        <f t="shared" si="84"/>
        <v>Charles G. Koch Charitable Foundation_Buzzard20183825</v>
      </c>
      <c r="C4685" s="11" t="s">
        <v>19</v>
      </c>
      <c r="D4685" s="11" t="s">
        <v>4467</v>
      </c>
      <c r="E4685" s="11" t="s">
        <v>4467</v>
      </c>
      <c r="F4685" s="14">
        <v>3825</v>
      </c>
      <c r="G4685" s="11">
        <v>2018</v>
      </c>
      <c r="H4685" s="11" t="s">
        <v>21</v>
      </c>
      <c r="I4685" s="12" t="s">
        <v>4162</v>
      </c>
      <c r="J4685">
        <v>385</v>
      </c>
      <c r="K4685" s="3" t="str">
        <f>IF(VLOOKUP(D4685,'Resources Final'!A:C,3,FALSE)=0,"",VLOOKUP(D4685,'Resources Final'!A:C,3,FALSE))</f>
        <v>Y</v>
      </c>
      <c r="L4685" s="3" t="str">
        <f>IF(VLOOKUP(D4685,'Resources Final'!A:D,4,FALSE)=0,"",VLOOKUP(D4685,'Resources Final'!A:D,4,FALSE))</f>
        <v/>
      </c>
      <c r="M4685" s="3" t="str">
        <f>IF(VLOOKUP(D4685,'Resources Final'!A:E,5,FALSE)=0,"",VLOOKUP(D4685,'Resources Final'!A:E,5,FALSE))</f>
        <v/>
      </c>
      <c r="N4685" s="7" t="str">
        <f>IF(VLOOKUP(D4685,'Resources Final'!A:F,6,FALSE)=0,"",VLOOKUP(D4685,'Resources Final'!A:F,6,FALSE))</f>
        <v/>
      </c>
      <c r="O4685" s="3" t="str">
        <f>IF(VLOOKUP(D4685,'Resources Final'!A:G,7,FALSE)=0,"",VLOOKUP(D4685,'Resources Final'!A:G,7,FALSE))</f>
        <v/>
      </c>
    </row>
    <row r="4686" spans="1:15" x14ac:dyDescent="0.2">
      <c r="A4686" s="11">
        <v>990</v>
      </c>
      <c r="B4686" s="11" t="str">
        <f t="shared" si="84"/>
        <v>Charles G. Koch Charitable Foundation_Bondi20184725</v>
      </c>
      <c r="C4686" s="11" t="s">
        <v>19</v>
      </c>
      <c r="D4686" s="11" t="s">
        <v>4468</v>
      </c>
      <c r="E4686" s="11" t="s">
        <v>4468</v>
      </c>
      <c r="F4686" s="14">
        <v>4725</v>
      </c>
      <c r="G4686" s="11">
        <v>2018</v>
      </c>
      <c r="H4686" s="11" t="s">
        <v>21</v>
      </c>
      <c r="I4686" s="12" t="s">
        <v>4162</v>
      </c>
      <c r="J4686">
        <v>386</v>
      </c>
      <c r="K4686" s="3" t="str">
        <f>IF(VLOOKUP(D4686,'Resources Final'!A:C,3,FALSE)=0,"",VLOOKUP(D4686,'Resources Final'!A:C,3,FALSE))</f>
        <v>Y</v>
      </c>
      <c r="L4686" s="3" t="str">
        <f>IF(VLOOKUP(D4686,'Resources Final'!A:D,4,FALSE)=0,"",VLOOKUP(D4686,'Resources Final'!A:D,4,FALSE))</f>
        <v/>
      </c>
      <c r="M4686" s="3" t="str">
        <f>IF(VLOOKUP(D4686,'Resources Final'!A:E,5,FALSE)=0,"",VLOOKUP(D4686,'Resources Final'!A:E,5,FALSE))</f>
        <v/>
      </c>
      <c r="N4686" s="7" t="str">
        <f>IF(VLOOKUP(D4686,'Resources Final'!A:F,6,FALSE)=0,"",VLOOKUP(D4686,'Resources Final'!A:F,6,FALSE))</f>
        <v/>
      </c>
      <c r="O4686" s="3" t="str">
        <f>IF(VLOOKUP(D4686,'Resources Final'!A:G,7,FALSE)=0,"",VLOOKUP(D4686,'Resources Final'!A:G,7,FALSE))</f>
        <v/>
      </c>
    </row>
    <row r="4687" spans="1:15" x14ac:dyDescent="0.2">
      <c r="A4687" s="11">
        <v>990</v>
      </c>
      <c r="B4687" s="11" t="str">
        <f t="shared" si="84"/>
        <v>Charles G. Koch Charitable Foundation_Walters20183825</v>
      </c>
      <c r="C4687" s="11" t="s">
        <v>19</v>
      </c>
      <c r="D4687" s="11" t="s">
        <v>4469</v>
      </c>
      <c r="E4687" s="11" t="s">
        <v>4469</v>
      </c>
      <c r="F4687" s="14">
        <v>3825</v>
      </c>
      <c r="G4687" s="11">
        <v>2018</v>
      </c>
      <c r="H4687" s="11" t="s">
        <v>21</v>
      </c>
      <c r="I4687" s="12" t="s">
        <v>4162</v>
      </c>
      <c r="J4687">
        <v>387</v>
      </c>
      <c r="K4687" s="3" t="str">
        <f>IF(VLOOKUP(D4687,'Resources Final'!A:C,3,FALSE)=0,"",VLOOKUP(D4687,'Resources Final'!A:C,3,FALSE))</f>
        <v>Y</v>
      </c>
      <c r="L4687" s="3" t="str">
        <f>IF(VLOOKUP(D4687,'Resources Final'!A:D,4,FALSE)=0,"",VLOOKUP(D4687,'Resources Final'!A:D,4,FALSE))</f>
        <v/>
      </c>
      <c r="M4687" s="3" t="str">
        <f>IF(VLOOKUP(D4687,'Resources Final'!A:E,5,FALSE)=0,"",VLOOKUP(D4687,'Resources Final'!A:E,5,FALSE))</f>
        <v/>
      </c>
      <c r="N4687" s="7" t="str">
        <f>IF(VLOOKUP(D4687,'Resources Final'!A:F,6,FALSE)=0,"",VLOOKUP(D4687,'Resources Final'!A:F,6,FALSE))</f>
        <v/>
      </c>
      <c r="O4687" s="3" t="str">
        <f>IF(VLOOKUP(D4687,'Resources Final'!A:G,7,FALSE)=0,"",VLOOKUP(D4687,'Resources Final'!A:G,7,FALSE))</f>
        <v/>
      </c>
    </row>
    <row r="4688" spans="1:15" x14ac:dyDescent="0.2">
      <c r="A4688" s="11">
        <v>990</v>
      </c>
      <c r="B4688" s="11" t="str">
        <f t="shared" si="84"/>
        <v>Charles G. Koch Charitable Foundation_Narrative4201873000</v>
      </c>
      <c r="C4688" s="11" t="s">
        <v>19</v>
      </c>
      <c r="D4688" s="11" t="s">
        <v>4470</v>
      </c>
      <c r="E4688" s="11" t="s">
        <v>4470</v>
      </c>
      <c r="F4688" s="14">
        <v>73000</v>
      </c>
      <c r="G4688" s="11">
        <v>2018</v>
      </c>
      <c r="H4688" s="11" t="s">
        <v>21</v>
      </c>
      <c r="I4688" s="12"/>
      <c r="J4688">
        <v>388</v>
      </c>
      <c r="K4688" s="3" t="str">
        <f>IF(VLOOKUP(D4688,'Resources Final'!A:C,3,FALSE)=0,"",VLOOKUP(D4688,'Resources Final'!A:C,3,FALSE))</f>
        <v/>
      </c>
      <c r="L4688" s="3" t="str">
        <f>IF(VLOOKUP(D4688,'Resources Final'!A:D,4,FALSE)=0,"",VLOOKUP(D4688,'Resources Final'!A:D,4,FALSE))</f>
        <v/>
      </c>
      <c r="M4688" s="3" t="str">
        <f>IF(VLOOKUP(D4688,'Resources Final'!A:E,5,FALSE)=0,"",VLOOKUP(D4688,'Resources Final'!A:E,5,FALSE))</f>
        <v/>
      </c>
      <c r="N4688" s="7" t="str">
        <f>IF(VLOOKUP(D4688,'Resources Final'!A:F,6,FALSE)=0,"",VLOOKUP(D4688,'Resources Final'!A:F,6,FALSE))</f>
        <v/>
      </c>
      <c r="O4688" s="3" t="str">
        <f>IF(VLOOKUP(D4688,'Resources Final'!A:G,7,FALSE)=0,"",VLOOKUP(D4688,'Resources Final'!A:G,7,FALSE))</f>
        <v/>
      </c>
    </row>
    <row r="4689" spans="1:15" x14ac:dyDescent="0.2">
      <c r="A4689" s="11">
        <v>990</v>
      </c>
      <c r="B4689" s="11" t="str">
        <f t="shared" si="84"/>
        <v>Charles G. Koch Charitable Foundation_Virginia Tech2018330000</v>
      </c>
      <c r="C4689" s="11" t="s">
        <v>19</v>
      </c>
      <c r="D4689" s="11" t="s">
        <v>3898</v>
      </c>
      <c r="E4689" s="11" t="s">
        <v>3898</v>
      </c>
      <c r="F4689" s="14">
        <v>330000</v>
      </c>
      <c r="G4689" s="11">
        <v>2018</v>
      </c>
      <c r="H4689" s="11" t="s">
        <v>21</v>
      </c>
      <c r="I4689" s="12"/>
      <c r="J4689">
        <v>389</v>
      </c>
      <c r="K4689" s="3" t="str">
        <f>IF(VLOOKUP(D4689,'Resources Final'!A:C,3,FALSE)=0,"",VLOOKUP(D4689,'Resources Final'!A:C,3,FALSE))</f>
        <v/>
      </c>
      <c r="L4689" s="3" t="str">
        <f>IF(VLOOKUP(D4689,'Resources Final'!A:D,4,FALSE)=0,"",VLOOKUP(D4689,'Resources Final'!A:D,4,FALSE))</f>
        <v>Y</v>
      </c>
      <c r="M4689" s="3" t="str">
        <f>IF(VLOOKUP(D4689,'Resources Final'!A:E,5,FALSE)=0,"",VLOOKUP(D4689,'Resources Final'!A:E,5,FALSE))</f>
        <v/>
      </c>
      <c r="N4689" s="7" t="str">
        <f>IF(VLOOKUP(D4689,'Resources Final'!A:F,6,FALSE)=0,"",VLOOKUP(D4689,'Resources Final'!A:F,6,FALSE))</f>
        <v/>
      </c>
      <c r="O4689" s="3" t="str">
        <f>IF(VLOOKUP(D4689,'Resources Final'!A:G,7,FALSE)=0,"",VLOOKUP(D4689,'Resources Final'!A:G,7,FALSE))</f>
        <v/>
      </c>
    </row>
    <row r="4690" spans="1:15" x14ac:dyDescent="0.2">
      <c r="A4690" s="11">
        <v>990</v>
      </c>
      <c r="B4690" s="11" t="str">
        <f t="shared" si="84"/>
        <v>Charles G. Koch Charitable Foundation_Fisk University201810000</v>
      </c>
      <c r="C4690" s="11" t="s">
        <v>19</v>
      </c>
      <c r="D4690" s="11" t="s">
        <v>4471</v>
      </c>
      <c r="E4690" s="11" t="s">
        <v>4471</v>
      </c>
      <c r="F4690" s="14">
        <v>10000</v>
      </c>
      <c r="G4690" s="11">
        <v>2018</v>
      </c>
      <c r="H4690" s="11" t="s">
        <v>21</v>
      </c>
      <c r="I4690" s="12"/>
      <c r="J4690">
        <v>390</v>
      </c>
      <c r="K4690" s="3" t="str">
        <f>IF(VLOOKUP(D4690,'Resources Final'!A:C,3,FALSE)=0,"",VLOOKUP(D4690,'Resources Final'!A:C,3,FALSE))</f>
        <v/>
      </c>
      <c r="L4690" s="3" t="str">
        <f>IF(VLOOKUP(D4690,'Resources Final'!A:D,4,FALSE)=0,"",VLOOKUP(D4690,'Resources Final'!A:D,4,FALSE))</f>
        <v>Y</v>
      </c>
      <c r="M4690" s="3" t="str">
        <f>IF(VLOOKUP(D4690,'Resources Final'!A:E,5,FALSE)=0,"",VLOOKUP(D4690,'Resources Final'!A:E,5,FALSE))</f>
        <v/>
      </c>
      <c r="N4690" s="7" t="str">
        <f>IF(VLOOKUP(D4690,'Resources Final'!A:F,6,FALSE)=0,"",VLOOKUP(D4690,'Resources Final'!A:F,6,FALSE))</f>
        <v/>
      </c>
      <c r="O4690" s="3" t="str">
        <f>IF(VLOOKUP(D4690,'Resources Final'!A:G,7,FALSE)=0,"",VLOOKUP(D4690,'Resources Final'!A:G,7,FALSE))</f>
        <v/>
      </c>
    </row>
    <row r="4691" spans="1:15" x14ac:dyDescent="0.2">
      <c r="A4691" s="11">
        <v>990</v>
      </c>
      <c r="B4691" s="11" t="str">
        <f t="shared" si="84"/>
        <v>Charles G. Koch Charitable Foundation_Northern Kentucky University Foundation201810000</v>
      </c>
      <c r="C4691" s="11" t="s">
        <v>19</v>
      </c>
      <c r="D4691" s="11" t="s">
        <v>4472</v>
      </c>
      <c r="E4691" s="11" t="s">
        <v>4473</v>
      </c>
      <c r="F4691" s="14">
        <v>10000</v>
      </c>
      <c r="G4691" s="11">
        <v>2018</v>
      </c>
      <c r="H4691" s="11" t="s">
        <v>21</v>
      </c>
      <c r="I4691" s="12"/>
      <c r="J4691">
        <v>391</v>
      </c>
      <c r="K4691" s="3" t="str">
        <f>IF(VLOOKUP(D4691,'Resources Final'!A:C,3,FALSE)=0,"",VLOOKUP(D4691,'Resources Final'!A:C,3,FALSE))</f>
        <v/>
      </c>
      <c r="L4691" s="3" t="str">
        <f>IF(VLOOKUP(D4691,'Resources Final'!A:D,4,FALSE)=0,"",VLOOKUP(D4691,'Resources Final'!A:D,4,FALSE))</f>
        <v>Y</v>
      </c>
      <c r="M4691" s="3" t="str">
        <f>IF(VLOOKUP(D4691,'Resources Final'!A:E,5,FALSE)=0,"",VLOOKUP(D4691,'Resources Final'!A:E,5,FALSE))</f>
        <v/>
      </c>
      <c r="N4691" s="7" t="str">
        <f>IF(VLOOKUP(D4691,'Resources Final'!A:F,6,FALSE)=0,"",VLOOKUP(D4691,'Resources Final'!A:F,6,FALSE))</f>
        <v/>
      </c>
      <c r="O4691" s="3" t="str">
        <f>IF(VLOOKUP(D4691,'Resources Final'!A:G,7,FALSE)=0,"",VLOOKUP(D4691,'Resources Final'!A:G,7,FALSE))</f>
        <v/>
      </c>
    </row>
    <row r="4692" spans="1:15" x14ac:dyDescent="0.2">
      <c r="A4692" s="11">
        <v>990</v>
      </c>
      <c r="B4692" s="11" t="str">
        <f t="shared" si="84"/>
        <v>Charles G. Koch Charitable Foundation_Bradley20183150</v>
      </c>
      <c r="C4692" s="11" t="s">
        <v>19</v>
      </c>
      <c r="D4692" s="11" t="s">
        <v>4474</v>
      </c>
      <c r="E4692" s="11" t="s">
        <v>4474</v>
      </c>
      <c r="F4692" s="14">
        <v>3150</v>
      </c>
      <c r="G4692" s="11">
        <v>2018</v>
      </c>
      <c r="H4692" s="11" t="s">
        <v>21</v>
      </c>
      <c r="I4692" s="12" t="s">
        <v>4162</v>
      </c>
      <c r="J4692">
        <v>392</v>
      </c>
      <c r="K4692" s="3" t="str">
        <f>IF(VLOOKUP(D4692,'Resources Final'!A:C,3,FALSE)=0,"",VLOOKUP(D4692,'Resources Final'!A:C,3,FALSE))</f>
        <v>Y</v>
      </c>
      <c r="L4692" s="3" t="str">
        <f>IF(VLOOKUP(D4692,'Resources Final'!A:D,4,FALSE)=0,"",VLOOKUP(D4692,'Resources Final'!A:D,4,FALSE))</f>
        <v/>
      </c>
      <c r="M4692" s="3" t="str">
        <f>IF(VLOOKUP(D4692,'Resources Final'!A:E,5,FALSE)=0,"",VLOOKUP(D4692,'Resources Final'!A:E,5,FALSE))</f>
        <v/>
      </c>
      <c r="N4692" s="7" t="str">
        <f>IF(VLOOKUP(D4692,'Resources Final'!A:F,6,FALSE)=0,"",VLOOKUP(D4692,'Resources Final'!A:F,6,FALSE))</f>
        <v/>
      </c>
      <c r="O4692" s="3" t="str">
        <f>IF(VLOOKUP(D4692,'Resources Final'!A:G,7,FALSE)=0,"",VLOOKUP(D4692,'Resources Final'!A:G,7,FALSE))</f>
        <v/>
      </c>
    </row>
    <row r="4693" spans="1:15" x14ac:dyDescent="0.2">
      <c r="A4693" s="11">
        <v>990</v>
      </c>
      <c r="B4693" s="11" t="str">
        <f t="shared" si="84"/>
        <v>Charles G. Koch Charitable Foundation_Stafford20183825</v>
      </c>
      <c r="C4693" s="11" t="s">
        <v>19</v>
      </c>
      <c r="D4693" s="11" t="s">
        <v>4475</v>
      </c>
      <c r="E4693" s="11" t="s">
        <v>4475</v>
      </c>
      <c r="F4693" s="14">
        <v>3825</v>
      </c>
      <c r="G4693" s="11">
        <v>2018</v>
      </c>
      <c r="H4693" s="11" t="s">
        <v>21</v>
      </c>
      <c r="I4693" s="12" t="s">
        <v>4162</v>
      </c>
      <c r="J4693">
        <v>393</v>
      </c>
      <c r="K4693" s="3" t="str">
        <f>IF(VLOOKUP(D4693,'Resources Final'!A:C,3,FALSE)=0,"",VLOOKUP(D4693,'Resources Final'!A:C,3,FALSE))</f>
        <v>Y</v>
      </c>
      <c r="L4693" s="3" t="str">
        <f>IF(VLOOKUP(D4693,'Resources Final'!A:D,4,FALSE)=0,"",VLOOKUP(D4693,'Resources Final'!A:D,4,FALSE))</f>
        <v/>
      </c>
      <c r="M4693" s="3" t="str">
        <f>IF(VLOOKUP(D4693,'Resources Final'!A:E,5,FALSE)=0,"",VLOOKUP(D4693,'Resources Final'!A:E,5,FALSE))</f>
        <v/>
      </c>
      <c r="N4693" s="7" t="str">
        <f>IF(VLOOKUP(D4693,'Resources Final'!A:F,6,FALSE)=0,"",VLOOKUP(D4693,'Resources Final'!A:F,6,FALSE))</f>
        <v/>
      </c>
      <c r="O4693" s="3" t="str">
        <f>IF(VLOOKUP(D4693,'Resources Final'!A:G,7,FALSE)=0,"",VLOOKUP(D4693,'Resources Final'!A:G,7,FALSE))</f>
        <v/>
      </c>
    </row>
    <row r="4694" spans="1:15" x14ac:dyDescent="0.2">
      <c r="A4694" s="11">
        <v>990</v>
      </c>
      <c r="B4694" s="11" t="str">
        <f t="shared" si="84"/>
        <v>Charles G. Koch Charitable Foundation_Abel20184725</v>
      </c>
      <c r="C4694" s="11" t="s">
        <v>19</v>
      </c>
      <c r="D4694" s="11" t="s">
        <v>4476</v>
      </c>
      <c r="E4694" s="11" t="s">
        <v>4476</v>
      </c>
      <c r="F4694" s="14">
        <v>4725</v>
      </c>
      <c r="G4694" s="11">
        <v>2018</v>
      </c>
      <c r="H4694" s="11" t="s">
        <v>21</v>
      </c>
      <c r="I4694" s="12" t="s">
        <v>4162</v>
      </c>
      <c r="J4694">
        <v>394</v>
      </c>
      <c r="K4694" s="3" t="str">
        <f>IF(VLOOKUP(D4694,'Resources Final'!A:C,3,FALSE)=0,"",VLOOKUP(D4694,'Resources Final'!A:C,3,FALSE))</f>
        <v>Y</v>
      </c>
      <c r="L4694" s="3" t="str">
        <f>IF(VLOOKUP(D4694,'Resources Final'!A:D,4,FALSE)=0,"",VLOOKUP(D4694,'Resources Final'!A:D,4,FALSE))</f>
        <v/>
      </c>
      <c r="M4694" s="3" t="str">
        <f>IF(VLOOKUP(D4694,'Resources Final'!A:E,5,FALSE)=0,"",VLOOKUP(D4694,'Resources Final'!A:E,5,FALSE))</f>
        <v/>
      </c>
      <c r="N4694" s="7" t="str">
        <f>IF(VLOOKUP(D4694,'Resources Final'!A:F,6,FALSE)=0,"",VLOOKUP(D4694,'Resources Final'!A:F,6,FALSE))</f>
        <v/>
      </c>
      <c r="O4694" s="3" t="str">
        <f>IF(VLOOKUP(D4694,'Resources Final'!A:G,7,FALSE)=0,"",VLOOKUP(D4694,'Resources Final'!A:G,7,FALSE))</f>
        <v/>
      </c>
    </row>
    <row r="4695" spans="1:15" x14ac:dyDescent="0.2">
      <c r="A4695" s="11">
        <v>990</v>
      </c>
      <c r="B4695" s="11" t="str">
        <f t="shared" si="84"/>
        <v>Charles G. Koch Charitable Foundation_Ventura20184725</v>
      </c>
      <c r="C4695" s="11" t="s">
        <v>19</v>
      </c>
      <c r="D4695" s="11" t="s">
        <v>4477</v>
      </c>
      <c r="E4695" s="11" t="s">
        <v>4477</v>
      </c>
      <c r="F4695" s="14">
        <v>4725</v>
      </c>
      <c r="G4695" s="11">
        <v>2018</v>
      </c>
      <c r="H4695" s="11" t="s">
        <v>21</v>
      </c>
      <c r="I4695" s="12" t="s">
        <v>4162</v>
      </c>
      <c r="J4695">
        <v>395</v>
      </c>
      <c r="K4695" s="3" t="str">
        <f>IF(VLOOKUP(D4695,'Resources Final'!A:C,3,FALSE)=0,"",VLOOKUP(D4695,'Resources Final'!A:C,3,FALSE))</f>
        <v>Y</v>
      </c>
      <c r="L4695" s="3" t="str">
        <f>IF(VLOOKUP(D4695,'Resources Final'!A:D,4,FALSE)=0,"",VLOOKUP(D4695,'Resources Final'!A:D,4,FALSE))</f>
        <v/>
      </c>
      <c r="M4695" s="3" t="str">
        <f>IF(VLOOKUP(D4695,'Resources Final'!A:E,5,FALSE)=0,"",VLOOKUP(D4695,'Resources Final'!A:E,5,FALSE))</f>
        <v/>
      </c>
      <c r="N4695" s="7" t="str">
        <f>IF(VLOOKUP(D4695,'Resources Final'!A:F,6,FALSE)=0,"",VLOOKUP(D4695,'Resources Final'!A:F,6,FALSE))</f>
        <v/>
      </c>
      <c r="O4695" s="3" t="str">
        <f>IF(VLOOKUP(D4695,'Resources Final'!A:G,7,FALSE)=0,"",VLOOKUP(D4695,'Resources Final'!A:G,7,FALSE))</f>
        <v/>
      </c>
    </row>
    <row r="4696" spans="1:15" x14ac:dyDescent="0.2">
      <c r="A4696" s="11">
        <v>990</v>
      </c>
      <c r="B4696" s="11" t="str">
        <f t="shared" si="84"/>
        <v>Charles G. Koch Charitable Foundation_Arkansas State University Foundation20187000</v>
      </c>
      <c r="C4696" s="11" t="s">
        <v>19</v>
      </c>
      <c r="D4696" s="11" t="s">
        <v>4478</v>
      </c>
      <c r="E4696" s="11" t="s">
        <v>4478</v>
      </c>
      <c r="F4696" s="14">
        <v>7000</v>
      </c>
      <c r="G4696" s="11">
        <v>2018</v>
      </c>
      <c r="H4696" s="11" t="s">
        <v>21</v>
      </c>
      <c r="I4696" s="12"/>
      <c r="J4696">
        <v>396</v>
      </c>
      <c r="K4696" s="3" t="str">
        <f>IF(VLOOKUP(D4696,'Resources Final'!A:C,3,FALSE)=0,"",VLOOKUP(D4696,'Resources Final'!A:C,3,FALSE))</f>
        <v/>
      </c>
      <c r="L4696" s="3" t="str">
        <f>IF(VLOOKUP(D4696,'Resources Final'!A:D,4,FALSE)=0,"",VLOOKUP(D4696,'Resources Final'!A:D,4,FALSE))</f>
        <v>Y</v>
      </c>
      <c r="M4696" s="3" t="str">
        <f>IF(VLOOKUP(D4696,'Resources Final'!A:E,5,FALSE)=0,"",VLOOKUP(D4696,'Resources Final'!A:E,5,FALSE))</f>
        <v/>
      </c>
      <c r="N4696" s="7" t="str">
        <f>IF(VLOOKUP(D4696,'Resources Final'!A:F,6,FALSE)=0,"",VLOOKUP(D4696,'Resources Final'!A:F,6,FALSE))</f>
        <v/>
      </c>
      <c r="O4696" s="3" t="str">
        <f>IF(VLOOKUP(D4696,'Resources Final'!A:G,7,FALSE)=0,"",VLOOKUP(D4696,'Resources Final'!A:G,7,FALSE))</f>
        <v/>
      </c>
    </row>
    <row r="4697" spans="1:15" x14ac:dyDescent="0.2">
      <c r="A4697" s="11">
        <v>990</v>
      </c>
      <c r="B4697" s="11" t="str">
        <f t="shared" si="84"/>
        <v>Charles G. Koch Charitable Foundation_The Society for Classical Learning201823500</v>
      </c>
      <c r="C4697" s="11" t="s">
        <v>19</v>
      </c>
      <c r="D4697" s="11" t="s">
        <v>4479</v>
      </c>
      <c r="E4697" s="11" t="s">
        <v>4479</v>
      </c>
      <c r="F4697" s="14">
        <v>23500</v>
      </c>
      <c r="G4697" s="11">
        <v>2018</v>
      </c>
      <c r="H4697" s="11" t="s">
        <v>21</v>
      </c>
      <c r="I4697" s="12"/>
      <c r="J4697">
        <v>397</v>
      </c>
      <c r="K4697" s="3" t="str">
        <f>IF(VLOOKUP(D4697,'Resources Final'!A:C,3,FALSE)=0,"",VLOOKUP(D4697,'Resources Final'!A:C,3,FALSE))</f>
        <v/>
      </c>
      <c r="L4697" s="3" t="str">
        <f>IF(VLOOKUP(D4697,'Resources Final'!A:D,4,FALSE)=0,"",VLOOKUP(D4697,'Resources Final'!A:D,4,FALSE))</f>
        <v/>
      </c>
      <c r="M4697" s="3" t="str">
        <f>IF(VLOOKUP(D4697,'Resources Final'!A:E,5,FALSE)=0,"",VLOOKUP(D4697,'Resources Final'!A:E,5,FALSE))</f>
        <v/>
      </c>
      <c r="N4697" s="7" t="str">
        <f>IF(VLOOKUP(D4697,'Resources Final'!A:F,6,FALSE)=0,"",VLOOKUP(D4697,'Resources Final'!A:F,6,FALSE))</f>
        <v/>
      </c>
      <c r="O4697" s="3" t="str">
        <f>IF(VLOOKUP(D4697,'Resources Final'!A:G,7,FALSE)=0,"",VLOOKUP(D4697,'Resources Final'!A:G,7,FALSE))</f>
        <v/>
      </c>
    </row>
    <row r="4698" spans="1:15" x14ac:dyDescent="0.2">
      <c r="A4698" s="11">
        <v>990</v>
      </c>
      <c r="B4698" s="11" t="str">
        <f t="shared" si="84"/>
        <v>Charles G. Koch Charitable Foundation_Aycock201814157</v>
      </c>
      <c r="C4698" s="11" t="s">
        <v>19</v>
      </c>
      <c r="D4698" s="11" t="s">
        <v>4480</v>
      </c>
      <c r="E4698" s="11" t="s">
        <v>4480</v>
      </c>
      <c r="F4698" s="14">
        <v>14157</v>
      </c>
      <c r="G4698" s="11">
        <v>2018</v>
      </c>
      <c r="H4698" s="11" t="s">
        <v>21</v>
      </c>
      <c r="I4698" s="12" t="s">
        <v>4162</v>
      </c>
      <c r="J4698">
        <v>398</v>
      </c>
      <c r="K4698" s="3" t="str">
        <f>IF(VLOOKUP(D4698,'Resources Final'!A:C,3,FALSE)=0,"",VLOOKUP(D4698,'Resources Final'!A:C,3,FALSE))</f>
        <v>Y</v>
      </c>
      <c r="L4698" s="3" t="str">
        <f>IF(VLOOKUP(D4698,'Resources Final'!A:D,4,FALSE)=0,"",VLOOKUP(D4698,'Resources Final'!A:D,4,FALSE))</f>
        <v/>
      </c>
      <c r="M4698" s="3" t="str">
        <f>IF(VLOOKUP(D4698,'Resources Final'!A:E,5,FALSE)=0,"",VLOOKUP(D4698,'Resources Final'!A:E,5,FALSE))</f>
        <v/>
      </c>
      <c r="N4698" s="7" t="str">
        <f>IF(VLOOKUP(D4698,'Resources Final'!A:F,6,FALSE)=0,"",VLOOKUP(D4698,'Resources Final'!A:F,6,FALSE))</f>
        <v/>
      </c>
      <c r="O4698" s="3" t="str">
        <f>IF(VLOOKUP(D4698,'Resources Final'!A:G,7,FALSE)=0,"",VLOOKUP(D4698,'Resources Final'!A:G,7,FALSE))</f>
        <v/>
      </c>
    </row>
    <row r="4699" spans="1:15" x14ac:dyDescent="0.2">
      <c r="A4699" s="11">
        <v>990</v>
      </c>
      <c r="B4699" s="11" t="str">
        <f t="shared" si="84"/>
        <v>Charles G. Koch Charitable Foundation_Barnes20185813</v>
      </c>
      <c r="C4699" s="11" t="s">
        <v>19</v>
      </c>
      <c r="D4699" s="11" t="s">
        <v>351</v>
      </c>
      <c r="E4699" s="11" t="s">
        <v>351</v>
      </c>
      <c r="F4699" s="14">
        <v>5813</v>
      </c>
      <c r="G4699" s="11">
        <v>2018</v>
      </c>
      <c r="H4699" s="11" t="s">
        <v>21</v>
      </c>
      <c r="I4699" s="12" t="s">
        <v>4162</v>
      </c>
      <c r="J4699">
        <v>399</v>
      </c>
      <c r="K4699" s="3" t="str">
        <f>IF(VLOOKUP(D4699,'Resources Final'!A:C,3,FALSE)=0,"",VLOOKUP(D4699,'Resources Final'!A:C,3,FALSE))</f>
        <v>Y</v>
      </c>
      <c r="L4699" s="3" t="str">
        <f>IF(VLOOKUP(D4699,'Resources Final'!A:D,4,FALSE)=0,"",VLOOKUP(D4699,'Resources Final'!A:D,4,FALSE))</f>
        <v/>
      </c>
      <c r="M4699" s="3" t="str">
        <f>IF(VLOOKUP(D4699,'Resources Final'!A:E,5,FALSE)=0,"",VLOOKUP(D4699,'Resources Final'!A:E,5,FALSE))</f>
        <v/>
      </c>
      <c r="N4699" s="7" t="str">
        <f>IF(VLOOKUP(D4699,'Resources Final'!A:F,6,FALSE)=0,"",VLOOKUP(D4699,'Resources Final'!A:F,6,FALSE))</f>
        <v/>
      </c>
      <c r="O4699" s="3" t="str">
        <f>IF(VLOOKUP(D4699,'Resources Final'!A:G,7,FALSE)=0,"",VLOOKUP(D4699,'Resources Final'!A:G,7,FALSE))</f>
        <v/>
      </c>
    </row>
    <row r="4700" spans="1:15" x14ac:dyDescent="0.2">
      <c r="A4700" s="11">
        <v>990</v>
      </c>
      <c r="B4700" s="11" t="str">
        <f t="shared" si="84"/>
        <v>Charles G. Koch Charitable Foundation_Ayn Rand Institute (ARI)201850000</v>
      </c>
      <c r="C4700" s="11" t="s">
        <v>19</v>
      </c>
      <c r="D4700" s="11" t="s">
        <v>299</v>
      </c>
      <c r="E4700" s="11" t="s">
        <v>299</v>
      </c>
      <c r="F4700" s="14">
        <v>50000</v>
      </c>
      <c r="G4700" s="11">
        <v>2018</v>
      </c>
      <c r="H4700" s="11" t="s">
        <v>21</v>
      </c>
      <c r="I4700" s="12"/>
      <c r="J4700">
        <v>400</v>
      </c>
      <c r="K4700" s="3" t="str">
        <f>IF(VLOOKUP(D4700,'Resources Final'!A:C,3,FALSE)=0,"",VLOOKUP(D4700,'Resources Final'!A:C,3,FALSE))</f>
        <v/>
      </c>
      <c r="L4700" s="3" t="str">
        <f>IF(VLOOKUP(D4700,'Resources Final'!A:D,4,FALSE)=0,"",VLOOKUP(D4700,'Resources Final'!A:D,4,FALSE))</f>
        <v/>
      </c>
      <c r="M4700" s="3" t="str">
        <f>IF(VLOOKUP(D4700,'Resources Final'!A:E,5,FALSE)=0,"",VLOOKUP(D4700,'Resources Final'!A:E,5,FALSE))</f>
        <v/>
      </c>
      <c r="N4700" s="7" t="str">
        <f>IF(VLOOKUP(D4700,'Resources Final'!A:F,6,FALSE)=0,"",VLOOKUP(D4700,'Resources Final'!A:F,6,FALSE))</f>
        <v>https://www.desmogblog.com/ayn-rand-institute</v>
      </c>
      <c r="O4700" s="3" t="str">
        <f>IF(VLOOKUP(D4700,'Resources Final'!A:G,7,FALSE)=0,"",VLOOKUP(D4700,'Resources Final'!A:G,7,FALSE))</f>
        <v>Desmog</v>
      </c>
    </row>
    <row r="4701" spans="1:15" x14ac:dyDescent="0.2">
      <c r="A4701" s="11">
        <v>990</v>
      </c>
      <c r="B4701" s="11" t="str">
        <f t="shared" si="84"/>
        <v>Charles G. Koch Charitable Foundation_Lincoln Network2018300000</v>
      </c>
      <c r="C4701" s="11" t="s">
        <v>19</v>
      </c>
      <c r="D4701" s="11" t="s">
        <v>2174</v>
      </c>
      <c r="E4701" s="11" t="s">
        <v>2174</v>
      </c>
      <c r="F4701" s="14">
        <v>300000</v>
      </c>
      <c r="G4701" s="11">
        <v>2018</v>
      </c>
      <c r="H4701" s="11" t="s">
        <v>21</v>
      </c>
      <c r="I4701" s="12"/>
      <c r="J4701">
        <v>401</v>
      </c>
      <c r="K4701" s="3" t="str">
        <f>IF(VLOOKUP(D4701,'Resources Final'!A:C,3,FALSE)=0,"",VLOOKUP(D4701,'Resources Final'!A:C,3,FALSE))</f>
        <v/>
      </c>
      <c r="L4701" s="3" t="str">
        <f>IF(VLOOKUP(D4701,'Resources Final'!A:D,4,FALSE)=0,"",VLOOKUP(D4701,'Resources Final'!A:D,4,FALSE))</f>
        <v/>
      </c>
      <c r="M4701" s="3" t="str">
        <f>IF(VLOOKUP(D4701,'Resources Final'!A:E,5,FALSE)=0,"",VLOOKUP(D4701,'Resources Final'!A:E,5,FALSE))</f>
        <v/>
      </c>
      <c r="N4701" s="7" t="str">
        <f>IF(VLOOKUP(D4701,'Resources Final'!A:F,6,FALSE)=0,"",VLOOKUP(D4701,'Resources Final'!A:F,6,FALSE))</f>
        <v>https://www.sourcewatch.org/index.php/Lincoln_Network</v>
      </c>
      <c r="O4701" s="3" t="str">
        <f>IF(VLOOKUP(D4701,'Resources Final'!A:G,7,FALSE)=0,"",VLOOKUP(D4701,'Resources Final'!A:G,7,FALSE))</f>
        <v>Sourcewatch</v>
      </c>
    </row>
    <row r="4702" spans="1:15" x14ac:dyDescent="0.2">
      <c r="A4702" s="11">
        <v>990</v>
      </c>
      <c r="B4702" s="11" t="str">
        <f t="shared" si="84"/>
        <v>Charles G. Koch Charitable Foundation_The Hebrew University of Jerusalem201890000</v>
      </c>
      <c r="C4702" s="11" t="s">
        <v>19</v>
      </c>
      <c r="D4702" s="11" t="s">
        <v>4481</v>
      </c>
      <c r="E4702" s="11" t="s">
        <v>4481</v>
      </c>
      <c r="F4702" s="14">
        <v>90000</v>
      </c>
      <c r="G4702" s="11">
        <v>2018</v>
      </c>
      <c r="H4702" s="11" t="s">
        <v>21</v>
      </c>
      <c r="I4702" s="12"/>
      <c r="J4702">
        <v>402</v>
      </c>
      <c r="K4702" s="3" t="str">
        <f>IF(VLOOKUP(D4702,'Resources Final'!A:C,3,FALSE)=0,"",VLOOKUP(D4702,'Resources Final'!A:C,3,FALSE))</f>
        <v/>
      </c>
      <c r="L4702" s="3" t="str">
        <f>IF(VLOOKUP(D4702,'Resources Final'!A:D,4,FALSE)=0,"",VLOOKUP(D4702,'Resources Final'!A:D,4,FALSE))</f>
        <v>Y</v>
      </c>
      <c r="M4702" s="3" t="str">
        <f>IF(VLOOKUP(D4702,'Resources Final'!A:E,5,FALSE)=0,"",VLOOKUP(D4702,'Resources Final'!A:E,5,FALSE))</f>
        <v/>
      </c>
      <c r="N4702" s="7" t="str">
        <f>IF(VLOOKUP(D4702,'Resources Final'!A:F,6,FALSE)=0,"",VLOOKUP(D4702,'Resources Final'!A:F,6,FALSE))</f>
        <v/>
      </c>
      <c r="O4702" s="3" t="str">
        <f>IF(VLOOKUP(D4702,'Resources Final'!A:G,7,FALSE)=0,"",VLOOKUP(D4702,'Resources Final'!A:G,7,FALSE))</f>
        <v/>
      </c>
    </row>
    <row r="4703" spans="1:15" x14ac:dyDescent="0.2">
      <c r="A4703" s="11">
        <v>990</v>
      </c>
      <c r="B4703" s="11" t="str">
        <f t="shared" si="84"/>
        <v>Charles G. Koch Charitable Foundation_The Mill Series20189000</v>
      </c>
      <c r="C4703" s="11" t="s">
        <v>19</v>
      </c>
      <c r="D4703" s="11" t="s">
        <v>3595</v>
      </c>
      <c r="E4703" s="11" t="s">
        <v>3595</v>
      </c>
      <c r="F4703" s="14">
        <v>9000</v>
      </c>
      <c r="G4703" s="11">
        <v>2018</v>
      </c>
      <c r="H4703" s="11" t="s">
        <v>21</v>
      </c>
      <c r="I4703" s="12"/>
      <c r="J4703">
        <v>403</v>
      </c>
      <c r="K4703" s="3" t="str">
        <f>IF(VLOOKUP(D4703,'Resources Final'!A:C,3,FALSE)=0,"",VLOOKUP(D4703,'Resources Final'!A:C,3,FALSE))</f>
        <v/>
      </c>
      <c r="L4703" s="3" t="str">
        <f>IF(VLOOKUP(D4703,'Resources Final'!A:D,4,FALSE)=0,"",VLOOKUP(D4703,'Resources Final'!A:D,4,FALSE))</f>
        <v/>
      </c>
      <c r="M4703" s="3" t="str">
        <f>IF(VLOOKUP(D4703,'Resources Final'!A:E,5,FALSE)=0,"",VLOOKUP(D4703,'Resources Final'!A:E,5,FALSE))</f>
        <v/>
      </c>
      <c r="N4703" s="7" t="str">
        <f>IF(VLOOKUP(D4703,'Resources Final'!A:F,6,FALSE)=0,"",VLOOKUP(D4703,'Resources Final'!A:F,6,FALSE))</f>
        <v/>
      </c>
      <c r="O4703" s="3" t="str">
        <f>IF(VLOOKUP(D4703,'Resources Final'!A:G,7,FALSE)=0,"",VLOOKUP(D4703,'Resources Final'!A:G,7,FALSE))</f>
        <v/>
      </c>
    </row>
    <row r="4704" spans="1:15" x14ac:dyDescent="0.2">
      <c r="A4704" s="11">
        <v>990</v>
      </c>
      <c r="B4704" s="11" t="str">
        <f t="shared" si="84"/>
        <v>Charles G. Koch Charitable Foundation_Tel Foundation2018559000</v>
      </c>
      <c r="C4704" s="11" t="s">
        <v>19</v>
      </c>
      <c r="D4704" s="11" t="s">
        <v>3548</v>
      </c>
      <c r="E4704" s="11" t="s">
        <v>3548</v>
      </c>
      <c r="F4704" s="14">
        <v>559000</v>
      </c>
      <c r="G4704" s="11">
        <v>2018</v>
      </c>
      <c r="H4704" s="11" t="s">
        <v>21</v>
      </c>
      <c r="I4704" s="12"/>
      <c r="J4704">
        <v>404</v>
      </c>
      <c r="K4704" s="3" t="str">
        <f>IF(VLOOKUP(D4704,'Resources Final'!A:C,3,FALSE)=0,"",VLOOKUP(D4704,'Resources Final'!A:C,3,FALSE))</f>
        <v/>
      </c>
      <c r="L4704" s="3" t="str">
        <f>IF(VLOOKUP(D4704,'Resources Final'!A:D,4,FALSE)=0,"",VLOOKUP(D4704,'Resources Final'!A:D,4,FALSE))</f>
        <v/>
      </c>
      <c r="M4704" s="3" t="str">
        <f>IF(VLOOKUP(D4704,'Resources Final'!A:E,5,FALSE)=0,"",VLOOKUP(D4704,'Resources Final'!A:E,5,FALSE))</f>
        <v/>
      </c>
      <c r="N4704" s="7" t="str">
        <f>IF(VLOOKUP(D4704,'Resources Final'!A:F,6,FALSE)=0,"",VLOOKUP(D4704,'Resources Final'!A:F,6,FALSE))</f>
        <v/>
      </c>
      <c r="O4704" s="3" t="str">
        <f>IF(VLOOKUP(D4704,'Resources Final'!A:G,7,FALSE)=0,"",VLOOKUP(D4704,'Resources Final'!A:G,7,FALSE))</f>
        <v/>
      </c>
    </row>
    <row r="4705" spans="1:15" x14ac:dyDescent="0.2">
      <c r="A4705" s="11">
        <v>990</v>
      </c>
      <c r="B4705" s="11" t="str">
        <f t="shared" si="84"/>
        <v>Charles G. Koch Charitable Foundation_Grifferty20183825</v>
      </c>
      <c r="C4705" s="11" t="s">
        <v>19</v>
      </c>
      <c r="D4705" s="11" t="s">
        <v>4482</v>
      </c>
      <c r="E4705" s="11" t="s">
        <v>4482</v>
      </c>
      <c r="F4705" s="14">
        <v>3825</v>
      </c>
      <c r="G4705" s="11">
        <v>2018</v>
      </c>
      <c r="H4705" s="11" t="s">
        <v>21</v>
      </c>
      <c r="I4705" s="12"/>
      <c r="J4705">
        <v>405</v>
      </c>
      <c r="K4705" s="3" t="str">
        <f>IF(VLOOKUP(D4705,'Resources Final'!A:C,3,FALSE)=0,"",VLOOKUP(D4705,'Resources Final'!A:C,3,FALSE))</f>
        <v>Y</v>
      </c>
      <c r="L4705" s="3" t="str">
        <f>IF(VLOOKUP(D4705,'Resources Final'!A:D,4,FALSE)=0,"",VLOOKUP(D4705,'Resources Final'!A:D,4,FALSE))</f>
        <v/>
      </c>
      <c r="M4705" s="3" t="str">
        <f>IF(VLOOKUP(D4705,'Resources Final'!A:E,5,FALSE)=0,"",VLOOKUP(D4705,'Resources Final'!A:E,5,FALSE))</f>
        <v/>
      </c>
      <c r="N4705" s="7" t="str">
        <f>IF(VLOOKUP(D4705,'Resources Final'!A:F,6,FALSE)=0,"",VLOOKUP(D4705,'Resources Final'!A:F,6,FALSE))</f>
        <v/>
      </c>
      <c r="O4705" s="3" t="str">
        <f>IF(VLOOKUP(D4705,'Resources Final'!A:G,7,FALSE)=0,"",VLOOKUP(D4705,'Resources Final'!A:G,7,FALSE))</f>
        <v/>
      </c>
    </row>
    <row r="4706" spans="1:15" x14ac:dyDescent="0.2">
      <c r="A4706" s="11">
        <v>990</v>
      </c>
      <c r="B4706" s="11" t="str">
        <f t="shared" si="84"/>
        <v>Charles G. Koch Charitable Foundation_American Ideas Institute2018138750</v>
      </c>
      <c r="C4706" s="11" t="s">
        <v>19</v>
      </c>
      <c r="D4706" s="11" t="s">
        <v>194</v>
      </c>
      <c r="E4706" s="11" t="s">
        <v>194</v>
      </c>
      <c r="F4706" s="14">
        <v>138750</v>
      </c>
      <c r="G4706" s="11">
        <v>2018</v>
      </c>
      <c r="H4706" s="11" t="s">
        <v>21</v>
      </c>
      <c r="I4706" s="12"/>
      <c r="J4706">
        <v>406</v>
      </c>
      <c r="K4706" s="3" t="str">
        <f>IF(VLOOKUP(D4706,'Resources Final'!A:C,3,FALSE)=0,"",VLOOKUP(D4706,'Resources Final'!A:C,3,FALSE))</f>
        <v/>
      </c>
      <c r="L4706" s="3" t="str">
        <f>IF(VLOOKUP(D4706,'Resources Final'!A:D,4,FALSE)=0,"",VLOOKUP(D4706,'Resources Final'!A:D,4,FALSE))</f>
        <v/>
      </c>
      <c r="M4706" s="3" t="str">
        <f>IF(VLOOKUP(D4706,'Resources Final'!A:E,5,FALSE)=0,"",VLOOKUP(D4706,'Resources Final'!A:E,5,FALSE))</f>
        <v/>
      </c>
      <c r="N4706" s="7" t="str">
        <f>IF(VLOOKUP(D4706,'Resources Final'!A:F,6,FALSE)=0,"",VLOOKUP(D4706,'Resources Final'!A:F,6,FALSE))</f>
        <v/>
      </c>
      <c r="O4706" s="3" t="str">
        <f>IF(VLOOKUP(D4706,'Resources Final'!A:G,7,FALSE)=0,"",VLOOKUP(D4706,'Resources Final'!A:G,7,FALSE))</f>
        <v/>
      </c>
    </row>
    <row r="4707" spans="1:15" x14ac:dyDescent="0.2">
      <c r="A4707" s="11">
        <v>990</v>
      </c>
      <c r="B4707" s="11" t="str">
        <f t="shared" si="84"/>
        <v>Charles G. Koch Charitable Foundation_Cornell University2018336300</v>
      </c>
      <c r="C4707" s="11" t="s">
        <v>19</v>
      </c>
      <c r="D4707" s="11" t="s">
        <v>850</v>
      </c>
      <c r="E4707" s="11" t="s">
        <v>850</v>
      </c>
      <c r="F4707" s="14">
        <v>336300</v>
      </c>
      <c r="G4707" s="11">
        <v>2018</v>
      </c>
      <c r="H4707" s="11" t="s">
        <v>21</v>
      </c>
      <c r="I4707" s="12"/>
      <c r="J4707">
        <v>407</v>
      </c>
      <c r="K4707" s="3" t="str">
        <f>IF(VLOOKUP(D4707,'Resources Final'!A:C,3,FALSE)=0,"",VLOOKUP(D4707,'Resources Final'!A:C,3,FALSE))</f>
        <v/>
      </c>
      <c r="L4707" s="3" t="str">
        <f>IF(VLOOKUP(D4707,'Resources Final'!A:D,4,FALSE)=0,"",VLOOKUP(D4707,'Resources Final'!A:D,4,FALSE))</f>
        <v>Y</v>
      </c>
      <c r="M4707" s="3" t="str">
        <f>IF(VLOOKUP(D4707,'Resources Final'!A:E,5,FALSE)=0,"",VLOOKUP(D4707,'Resources Final'!A:E,5,FALSE))</f>
        <v/>
      </c>
      <c r="N4707" s="7" t="str">
        <f>IF(VLOOKUP(D4707,'Resources Final'!A:F,6,FALSE)=0,"",VLOOKUP(D4707,'Resources Final'!A:F,6,FALSE))</f>
        <v/>
      </c>
      <c r="O4707" s="3" t="str">
        <f>IF(VLOOKUP(D4707,'Resources Final'!A:G,7,FALSE)=0,"",VLOOKUP(D4707,'Resources Final'!A:G,7,FALSE))</f>
        <v/>
      </c>
    </row>
    <row r="4708" spans="1:15" x14ac:dyDescent="0.2">
      <c r="A4708" s="11">
        <v>990</v>
      </c>
      <c r="B4708" s="11" t="str">
        <f t="shared" si="84"/>
        <v>Charles G. Koch Charitable Foundation_Tucker20183024</v>
      </c>
      <c r="C4708" s="11" t="s">
        <v>19</v>
      </c>
      <c r="D4708" s="11" t="s">
        <v>4483</v>
      </c>
      <c r="E4708" s="11" t="s">
        <v>4483</v>
      </c>
      <c r="F4708" s="14">
        <v>3024</v>
      </c>
      <c r="G4708" s="11">
        <v>2018</v>
      </c>
      <c r="H4708" s="11" t="s">
        <v>21</v>
      </c>
      <c r="I4708" s="12" t="s">
        <v>4162</v>
      </c>
      <c r="J4708">
        <v>408</v>
      </c>
      <c r="K4708" s="3" t="str">
        <f>IF(VLOOKUP(D4708,'Resources Final'!A:C,3,FALSE)=0,"",VLOOKUP(D4708,'Resources Final'!A:C,3,FALSE))</f>
        <v>Y</v>
      </c>
      <c r="L4708" s="3" t="str">
        <f>IF(VLOOKUP(D4708,'Resources Final'!A:D,4,FALSE)=0,"",VLOOKUP(D4708,'Resources Final'!A:D,4,FALSE))</f>
        <v/>
      </c>
      <c r="M4708" s="3" t="str">
        <f>IF(VLOOKUP(D4708,'Resources Final'!A:E,5,FALSE)=0,"",VLOOKUP(D4708,'Resources Final'!A:E,5,FALSE))</f>
        <v/>
      </c>
      <c r="N4708" s="7" t="str">
        <f>IF(VLOOKUP(D4708,'Resources Final'!A:F,6,FALSE)=0,"",VLOOKUP(D4708,'Resources Final'!A:F,6,FALSE))</f>
        <v/>
      </c>
      <c r="O4708" s="3" t="str">
        <f>IF(VLOOKUP(D4708,'Resources Final'!A:G,7,FALSE)=0,"",VLOOKUP(D4708,'Resources Final'!A:G,7,FALSE))</f>
        <v/>
      </c>
    </row>
    <row r="4709" spans="1:15" x14ac:dyDescent="0.2">
      <c r="A4709" s="11">
        <v>990</v>
      </c>
      <c r="B4709" s="11" t="str">
        <f t="shared" ref="B4709:B4772" si="85">C4709&amp;"_"&amp;D4709&amp;G4709&amp;F4709</f>
        <v>Charles G. Koch Charitable Foundation_Advance Arkansas Institute201828440</v>
      </c>
      <c r="C4709" s="11" t="s">
        <v>19</v>
      </c>
      <c r="D4709" s="11" t="s">
        <v>121</v>
      </c>
      <c r="E4709" s="11" t="s">
        <v>121</v>
      </c>
      <c r="F4709" s="14">
        <v>28440</v>
      </c>
      <c r="G4709" s="11">
        <v>2018</v>
      </c>
      <c r="H4709" s="11" t="s">
        <v>21</v>
      </c>
      <c r="I4709" s="12"/>
      <c r="J4709">
        <v>409</v>
      </c>
      <c r="K4709" s="3" t="str">
        <f>IF(VLOOKUP(D4709,'Resources Final'!A:C,3,FALSE)=0,"",VLOOKUP(D4709,'Resources Final'!A:C,3,FALSE))</f>
        <v/>
      </c>
      <c r="L4709" s="3" t="str">
        <f>IF(VLOOKUP(D4709,'Resources Final'!A:D,4,FALSE)=0,"",VLOOKUP(D4709,'Resources Final'!A:D,4,FALSE))</f>
        <v/>
      </c>
      <c r="M4709" s="3" t="str">
        <f>IF(VLOOKUP(D4709,'Resources Final'!A:E,5,FALSE)=0,"",VLOOKUP(D4709,'Resources Final'!A:E,5,FALSE))</f>
        <v/>
      </c>
      <c r="N4709" s="7" t="str">
        <f>IF(VLOOKUP(D4709,'Resources Final'!A:F,6,FALSE)=0,"",VLOOKUP(D4709,'Resources Final'!A:F,6,FALSE))</f>
        <v>https://www.sourcewatch.org/index.php/Advance_Arkansas_Institute</v>
      </c>
      <c r="O4709" s="3" t="str">
        <f>IF(VLOOKUP(D4709,'Resources Final'!A:G,7,FALSE)=0,"",VLOOKUP(D4709,'Resources Final'!A:G,7,FALSE))</f>
        <v>Sourcewatch</v>
      </c>
    </row>
    <row r="4710" spans="1:15" x14ac:dyDescent="0.2">
      <c r="A4710" s="11">
        <v>990</v>
      </c>
      <c r="B4710" s="11" t="str">
        <f t="shared" si="85"/>
        <v>Charles G. Koch Charitable Foundation_Johnson201810875</v>
      </c>
      <c r="C4710" s="11" t="s">
        <v>19</v>
      </c>
      <c r="D4710" s="11" t="s">
        <v>1859</v>
      </c>
      <c r="E4710" s="11" t="s">
        <v>1859</v>
      </c>
      <c r="F4710" s="14">
        <v>10875</v>
      </c>
      <c r="G4710" s="11">
        <v>2018</v>
      </c>
      <c r="H4710" s="11" t="s">
        <v>21</v>
      </c>
      <c r="I4710" s="12"/>
      <c r="J4710">
        <v>410</v>
      </c>
      <c r="K4710" s="3" t="str">
        <f>IF(VLOOKUP(D4710,'Resources Final'!A:C,3,FALSE)=0,"",VLOOKUP(D4710,'Resources Final'!A:C,3,FALSE))</f>
        <v>Y</v>
      </c>
      <c r="L4710" s="3" t="str">
        <f>IF(VLOOKUP(D4710,'Resources Final'!A:D,4,FALSE)=0,"",VLOOKUP(D4710,'Resources Final'!A:D,4,FALSE))</f>
        <v/>
      </c>
      <c r="M4710" s="3" t="str">
        <f>IF(VLOOKUP(D4710,'Resources Final'!A:E,5,FALSE)=0,"",VLOOKUP(D4710,'Resources Final'!A:E,5,FALSE))</f>
        <v/>
      </c>
      <c r="N4710" s="7" t="str">
        <f>IF(VLOOKUP(D4710,'Resources Final'!A:F,6,FALSE)=0,"",VLOOKUP(D4710,'Resources Final'!A:F,6,FALSE))</f>
        <v/>
      </c>
      <c r="O4710" s="3" t="str">
        <f>IF(VLOOKUP(D4710,'Resources Final'!A:G,7,FALSE)=0,"",VLOOKUP(D4710,'Resources Final'!A:G,7,FALSE))</f>
        <v/>
      </c>
    </row>
    <row r="4711" spans="1:15" x14ac:dyDescent="0.2">
      <c r="A4711" s="11">
        <v>990</v>
      </c>
      <c r="B4711" s="11" t="str">
        <f t="shared" si="85"/>
        <v>Charles G. Koch Charitable Foundation_Gorecki20184725</v>
      </c>
      <c r="C4711" s="11" t="s">
        <v>19</v>
      </c>
      <c r="D4711" s="11" t="s">
        <v>4484</v>
      </c>
      <c r="E4711" s="11" t="s">
        <v>4484</v>
      </c>
      <c r="F4711" s="14">
        <v>4725</v>
      </c>
      <c r="G4711" s="11">
        <v>2018</v>
      </c>
      <c r="H4711" s="11" t="s">
        <v>21</v>
      </c>
      <c r="I4711" s="12"/>
      <c r="J4711">
        <v>411</v>
      </c>
      <c r="K4711" s="3" t="str">
        <f>IF(VLOOKUP(D4711,'Resources Final'!A:C,3,FALSE)=0,"",VLOOKUP(D4711,'Resources Final'!A:C,3,FALSE))</f>
        <v>Y</v>
      </c>
      <c r="L4711" s="3" t="str">
        <f>IF(VLOOKUP(D4711,'Resources Final'!A:D,4,FALSE)=0,"",VLOOKUP(D4711,'Resources Final'!A:D,4,FALSE))</f>
        <v/>
      </c>
      <c r="M4711" s="3" t="str">
        <f>IF(VLOOKUP(D4711,'Resources Final'!A:E,5,FALSE)=0,"",VLOOKUP(D4711,'Resources Final'!A:E,5,FALSE))</f>
        <v/>
      </c>
      <c r="N4711" s="7" t="str">
        <f>IF(VLOOKUP(D4711,'Resources Final'!A:F,6,FALSE)=0,"",VLOOKUP(D4711,'Resources Final'!A:F,6,FALSE))</f>
        <v/>
      </c>
      <c r="O4711" s="3" t="str">
        <f>IF(VLOOKUP(D4711,'Resources Final'!A:G,7,FALSE)=0,"",VLOOKUP(D4711,'Resources Final'!A:G,7,FALSE))</f>
        <v/>
      </c>
    </row>
    <row r="4712" spans="1:15" x14ac:dyDescent="0.2">
      <c r="A4712" s="11">
        <v>990</v>
      </c>
      <c r="B4712" s="11" t="str">
        <f t="shared" si="85"/>
        <v>Charles G. Koch Charitable Foundation_Atlas Economic Research Foundation201895000</v>
      </c>
      <c r="C4712" s="11" t="s">
        <v>19</v>
      </c>
      <c r="D4712" s="11" t="s">
        <v>286</v>
      </c>
      <c r="E4712" s="11" t="s">
        <v>286</v>
      </c>
      <c r="F4712" s="14">
        <v>95000</v>
      </c>
      <c r="G4712" s="11">
        <v>2018</v>
      </c>
      <c r="H4712" s="11" t="s">
        <v>21</v>
      </c>
      <c r="I4712" s="12"/>
      <c r="J4712">
        <v>412</v>
      </c>
      <c r="K4712" s="3" t="str">
        <f>IF(VLOOKUP(D4712,'Resources Final'!A:C,3,FALSE)=0,"",VLOOKUP(D4712,'Resources Final'!A:C,3,FALSE))</f>
        <v/>
      </c>
      <c r="L4712" s="3" t="str">
        <f>IF(VLOOKUP(D4712,'Resources Final'!A:D,4,FALSE)=0,"",VLOOKUP(D4712,'Resources Final'!A:D,4,FALSE))</f>
        <v/>
      </c>
      <c r="M4712" s="3" t="str">
        <f>IF(VLOOKUP(D4712,'Resources Final'!A:E,5,FALSE)=0,"",VLOOKUP(D4712,'Resources Final'!A:E,5,FALSE))</f>
        <v/>
      </c>
      <c r="N4712" s="7" t="str">
        <f>IF(VLOOKUP(D4712,'Resources Final'!A:F,6,FALSE)=0,"",VLOOKUP(D4712,'Resources Final'!A:F,6,FALSE))</f>
        <v>https://www.desmogblog.com/atlas-economic-research-foundation</v>
      </c>
      <c r="O4712" s="3" t="str">
        <f>IF(VLOOKUP(D4712,'Resources Final'!A:G,7,FALSE)=0,"",VLOOKUP(D4712,'Resources Final'!A:G,7,FALSE))</f>
        <v>Desmog</v>
      </c>
    </row>
    <row r="4713" spans="1:15" x14ac:dyDescent="0.2">
      <c r="A4713" s="11">
        <v>990</v>
      </c>
      <c r="B4713" s="11" t="str">
        <f t="shared" si="85"/>
        <v>Charles G. Koch Charitable Foundation_University of Virginia2018427164</v>
      </c>
      <c r="C4713" s="11" t="s">
        <v>19</v>
      </c>
      <c r="D4713" s="11" t="s">
        <v>3012</v>
      </c>
      <c r="E4713" s="11" t="s">
        <v>3012</v>
      </c>
      <c r="F4713" s="14">
        <v>427164</v>
      </c>
      <c r="G4713" s="11">
        <v>2018</v>
      </c>
      <c r="H4713" s="11" t="s">
        <v>21</v>
      </c>
      <c r="I4713" s="12"/>
      <c r="J4713">
        <v>413</v>
      </c>
      <c r="K4713" s="3" t="str">
        <f>IF(VLOOKUP(D4713,'Resources Final'!A:C,3,FALSE)=0,"",VLOOKUP(D4713,'Resources Final'!A:C,3,FALSE))</f>
        <v/>
      </c>
      <c r="L4713" s="3" t="str">
        <f>IF(VLOOKUP(D4713,'Resources Final'!A:D,4,FALSE)=0,"",VLOOKUP(D4713,'Resources Final'!A:D,4,FALSE))</f>
        <v>Y</v>
      </c>
      <c r="M4713" s="3" t="str">
        <f>IF(VLOOKUP(D4713,'Resources Final'!A:E,5,FALSE)=0,"",VLOOKUP(D4713,'Resources Final'!A:E,5,FALSE))</f>
        <v/>
      </c>
      <c r="N4713" s="7" t="str">
        <f>IF(VLOOKUP(D4713,'Resources Final'!A:F,6,FALSE)=0,"",VLOOKUP(D4713,'Resources Final'!A:F,6,FALSE))</f>
        <v/>
      </c>
      <c r="O4713" s="3" t="str">
        <f>IF(VLOOKUP(D4713,'Resources Final'!A:G,7,FALSE)=0,"",VLOOKUP(D4713,'Resources Final'!A:G,7,FALSE))</f>
        <v/>
      </c>
    </row>
    <row r="4714" spans="1:15" x14ac:dyDescent="0.2">
      <c r="A4714" s="11">
        <v>990</v>
      </c>
      <c r="B4714" s="11" t="str">
        <f t="shared" si="85"/>
        <v>Charles G. Koch Charitable Foundation_Freedom Foundation2018250000</v>
      </c>
      <c r="C4714" s="11" t="s">
        <v>19</v>
      </c>
      <c r="D4714" s="11" t="s">
        <v>1294</v>
      </c>
      <c r="E4714" s="11" t="s">
        <v>1294</v>
      </c>
      <c r="F4714" s="14">
        <v>250000</v>
      </c>
      <c r="G4714" s="11">
        <v>2018</v>
      </c>
      <c r="H4714" s="11" t="s">
        <v>21</v>
      </c>
      <c r="I4714" s="12"/>
      <c r="J4714">
        <v>414</v>
      </c>
      <c r="K4714" s="3" t="str">
        <f>IF(VLOOKUP(D4714,'Resources Final'!A:C,3,FALSE)=0,"",VLOOKUP(D4714,'Resources Final'!A:C,3,FALSE))</f>
        <v/>
      </c>
      <c r="L4714" s="3" t="str">
        <f>IF(VLOOKUP(D4714,'Resources Final'!A:D,4,FALSE)=0,"",VLOOKUP(D4714,'Resources Final'!A:D,4,FALSE))</f>
        <v/>
      </c>
      <c r="M4714" s="3" t="str">
        <f>IF(VLOOKUP(D4714,'Resources Final'!A:E,5,FALSE)=0,"",VLOOKUP(D4714,'Resources Final'!A:E,5,FALSE))</f>
        <v/>
      </c>
      <c r="N4714" s="7" t="str">
        <f>IF(VLOOKUP(D4714,'Resources Final'!A:F,6,FALSE)=0,"",VLOOKUP(D4714,'Resources Final'!A:F,6,FALSE))</f>
        <v>https://www.sourcewatch.org/index.php/Freedom_Foundation</v>
      </c>
      <c r="O4714" s="3" t="str">
        <f>IF(VLOOKUP(D4714,'Resources Final'!A:G,7,FALSE)=0,"",VLOOKUP(D4714,'Resources Final'!A:G,7,FALSE))</f>
        <v>Sourcewatch</v>
      </c>
    </row>
    <row r="4715" spans="1:15" x14ac:dyDescent="0.2">
      <c r="A4715" s="11">
        <v>990</v>
      </c>
      <c r="B4715" s="11" t="str">
        <f t="shared" si="85"/>
        <v>Charles G. Koch Charitable Foundation_Florida State University20183064450</v>
      </c>
      <c r="C4715" s="11" t="s">
        <v>19</v>
      </c>
      <c r="D4715" s="11" t="s">
        <v>1236</v>
      </c>
      <c r="E4715" s="11" t="s">
        <v>1236</v>
      </c>
      <c r="F4715" s="14">
        <v>3064450</v>
      </c>
      <c r="G4715" s="11">
        <v>2018</v>
      </c>
      <c r="H4715" s="11" t="s">
        <v>21</v>
      </c>
      <c r="I4715" s="12"/>
      <c r="J4715">
        <v>415</v>
      </c>
      <c r="K4715" s="3" t="str">
        <f>IF(VLOOKUP(D4715,'Resources Final'!A:C,3,FALSE)=0,"",VLOOKUP(D4715,'Resources Final'!A:C,3,FALSE))</f>
        <v/>
      </c>
      <c r="L4715" s="3" t="str">
        <f>IF(VLOOKUP(D4715,'Resources Final'!A:D,4,FALSE)=0,"",VLOOKUP(D4715,'Resources Final'!A:D,4,FALSE))</f>
        <v>Y</v>
      </c>
      <c r="M4715" s="3" t="str">
        <f>IF(VLOOKUP(D4715,'Resources Final'!A:E,5,FALSE)=0,"",VLOOKUP(D4715,'Resources Final'!A:E,5,FALSE))</f>
        <v/>
      </c>
      <c r="N4715" s="7" t="str">
        <f>IF(VLOOKUP(D4715,'Resources Final'!A:F,6,FALSE)=0,"",VLOOKUP(D4715,'Resources Final'!A:F,6,FALSE))</f>
        <v/>
      </c>
      <c r="O4715" s="3" t="str">
        <f>IF(VLOOKUP(D4715,'Resources Final'!A:G,7,FALSE)=0,"",VLOOKUP(D4715,'Resources Final'!A:G,7,FALSE))</f>
        <v/>
      </c>
    </row>
    <row r="4716" spans="1:15" x14ac:dyDescent="0.2">
      <c r="A4716" s="11">
        <v>990</v>
      </c>
      <c r="B4716" s="11" t="str">
        <f t="shared" si="85"/>
        <v>Charles G. Koch Charitable Foundation_Themea20182250</v>
      </c>
      <c r="C4716" s="11" t="s">
        <v>19</v>
      </c>
      <c r="D4716" s="11" t="s">
        <v>4485</v>
      </c>
      <c r="E4716" s="11" t="s">
        <v>4485</v>
      </c>
      <c r="F4716" s="14">
        <v>2250</v>
      </c>
      <c r="G4716" s="11">
        <v>2018</v>
      </c>
      <c r="H4716" s="11" t="s">
        <v>21</v>
      </c>
      <c r="I4716" s="12" t="s">
        <v>4162</v>
      </c>
      <c r="J4716">
        <v>416</v>
      </c>
      <c r="K4716" s="3" t="str">
        <f>IF(VLOOKUP(D4716,'Resources Final'!A:C,3,FALSE)=0,"",VLOOKUP(D4716,'Resources Final'!A:C,3,FALSE))</f>
        <v>Y</v>
      </c>
      <c r="L4716" s="3" t="str">
        <f>IF(VLOOKUP(D4716,'Resources Final'!A:D,4,FALSE)=0,"",VLOOKUP(D4716,'Resources Final'!A:D,4,FALSE))</f>
        <v/>
      </c>
      <c r="M4716" s="3" t="str">
        <f>IF(VLOOKUP(D4716,'Resources Final'!A:E,5,FALSE)=0,"",VLOOKUP(D4716,'Resources Final'!A:E,5,FALSE))</f>
        <v/>
      </c>
      <c r="N4716" s="7" t="str">
        <f>IF(VLOOKUP(D4716,'Resources Final'!A:F,6,FALSE)=0,"",VLOOKUP(D4716,'Resources Final'!A:F,6,FALSE))</f>
        <v/>
      </c>
      <c r="O4716" s="3" t="str">
        <f>IF(VLOOKUP(D4716,'Resources Final'!A:G,7,FALSE)=0,"",VLOOKUP(D4716,'Resources Final'!A:G,7,FALSE))</f>
        <v/>
      </c>
    </row>
    <row r="4717" spans="1:15" x14ac:dyDescent="0.2">
      <c r="A4717" s="11">
        <v>990</v>
      </c>
      <c r="B4717" s="11" t="str">
        <f t="shared" si="85"/>
        <v>Charles G. Koch Charitable Foundation_Step Up for Students2018500000</v>
      </c>
      <c r="C4717" s="11" t="s">
        <v>19</v>
      </c>
      <c r="D4717" s="11" t="s">
        <v>4486</v>
      </c>
      <c r="E4717" s="11" t="s">
        <v>4486</v>
      </c>
      <c r="F4717" s="14">
        <v>500000</v>
      </c>
      <c r="G4717" s="11">
        <v>2018</v>
      </c>
      <c r="H4717" s="11" t="s">
        <v>21</v>
      </c>
      <c r="I4717" s="12"/>
      <c r="J4717">
        <v>417</v>
      </c>
      <c r="K4717" s="3" t="str">
        <f>IF(VLOOKUP(D4717,'Resources Final'!A:C,3,FALSE)=0,"",VLOOKUP(D4717,'Resources Final'!A:C,3,FALSE))</f>
        <v/>
      </c>
      <c r="L4717" s="3" t="str">
        <f>IF(VLOOKUP(D4717,'Resources Final'!A:D,4,FALSE)=0,"",VLOOKUP(D4717,'Resources Final'!A:D,4,FALSE))</f>
        <v/>
      </c>
      <c r="M4717" s="3" t="str">
        <f>IF(VLOOKUP(D4717,'Resources Final'!A:E,5,FALSE)=0,"",VLOOKUP(D4717,'Resources Final'!A:E,5,FALSE))</f>
        <v/>
      </c>
      <c r="N4717" s="7" t="str">
        <f>IF(VLOOKUP(D4717,'Resources Final'!A:F,6,FALSE)=0,"",VLOOKUP(D4717,'Resources Final'!A:F,6,FALSE))</f>
        <v/>
      </c>
      <c r="O4717" s="3" t="str">
        <f>IF(VLOOKUP(D4717,'Resources Final'!A:G,7,FALSE)=0,"",VLOOKUP(D4717,'Resources Final'!A:G,7,FALSE))</f>
        <v/>
      </c>
    </row>
    <row r="4718" spans="1:15" x14ac:dyDescent="0.2">
      <c r="A4718" s="11">
        <v>990</v>
      </c>
      <c r="B4718" s="11" t="str">
        <f t="shared" si="85"/>
        <v>Charles G. Koch Charitable Foundation_John Paul the Great Catholic University201840000</v>
      </c>
      <c r="C4718" s="11" t="s">
        <v>19</v>
      </c>
      <c r="D4718" s="11" t="s">
        <v>1851</v>
      </c>
      <c r="E4718" s="11" t="s">
        <v>1851</v>
      </c>
      <c r="F4718" s="14">
        <v>40000</v>
      </c>
      <c r="G4718" s="11">
        <v>2018</v>
      </c>
      <c r="H4718" s="11" t="s">
        <v>21</v>
      </c>
      <c r="I4718" s="12"/>
      <c r="J4718">
        <v>418</v>
      </c>
      <c r="K4718" s="3" t="str">
        <f>IF(VLOOKUP(D4718,'Resources Final'!A:C,3,FALSE)=0,"",VLOOKUP(D4718,'Resources Final'!A:C,3,FALSE))</f>
        <v/>
      </c>
      <c r="L4718" s="3" t="str">
        <f>IF(VLOOKUP(D4718,'Resources Final'!A:D,4,FALSE)=0,"",VLOOKUP(D4718,'Resources Final'!A:D,4,FALSE))</f>
        <v>Y</v>
      </c>
      <c r="M4718" s="3" t="str">
        <f>IF(VLOOKUP(D4718,'Resources Final'!A:E,5,FALSE)=0,"",VLOOKUP(D4718,'Resources Final'!A:E,5,FALSE))</f>
        <v/>
      </c>
      <c r="N4718" s="7" t="str">
        <f>IF(VLOOKUP(D4718,'Resources Final'!A:F,6,FALSE)=0,"",VLOOKUP(D4718,'Resources Final'!A:F,6,FALSE))</f>
        <v/>
      </c>
      <c r="O4718" s="3" t="str">
        <f>IF(VLOOKUP(D4718,'Resources Final'!A:G,7,FALSE)=0,"",VLOOKUP(D4718,'Resources Final'!A:G,7,FALSE))</f>
        <v/>
      </c>
    </row>
    <row r="4719" spans="1:15" x14ac:dyDescent="0.2">
      <c r="A4719" s="11">
        <v>990</v>
      </c>
      <c r="B4719" s="11" t="str">
        <f t="shared" si="85"/>
        <v>Charles G. Koch Charitable Foundation_Measure for Justice201885000</v>
      </c>
      <c r="C4719" s="11" t="s">
        <v>19</v>
      </c>
      <c r="D4719" s="11" t="s">
        <v>4487</v>
      </c>
      <c r="E4719" s="11" t="s">
        <v>4487</v>
      </c>
      <c r="F4719" s="14">
        <v>85000</v>
      </c>
      <c r="G4719" s="11">
        <v>2018</v>
      </c>
      <c r="H4719" s="11" t="s">
        <v>21</v>
      </c>
      <c r="I4719" s="12"/>
      <c r="J4719">
        <v>419</v>
      </c>
      <c r="K4719" s="3" t="str">
        <f>IF(VLOOKUP(D4719,'Resources Final'!A:C,3,FALSE)=0,"",VLOOKUP(D4719,'Resources Final'!A:C,3,FALSE))</f>
        <v/>
      </c>
      <c r="L4719" s="3" t="str">
        <f>IF(VLOOKUP(D4719,'Resources Final'!A:D,4,FALSE)=0,"",VLOOKUP(D4719,'Resources Final'!A:D,4,FALSE))</f>
        <v/>
      </c>
      <c r="M4719" s="3" t="str">
        <f>IF(VLOOKUP(D4719,'Resources Final'!A:E,5,FALSE)=0,"",VLOOKUP(D4719,'Resources Final'!A:E,5,FALSE))</f>
        <v/>
      </c>
      <c r="N4719" s="7" t="str">
        <f>IF(VLOOKUP(D4719,'Resources Final'!A:F,6,FALSE)=0,"",VLOOKUP(D4719,'Resources Final'!A:F,6,FALSE))</f>
        <v/>
      </c>
      <c r="O4719" s="3" t="str">
        <f>IF(VLOOKUP(D4719,'Resources Final'!A:G,7,FALSE)=0,"",VLOOKUP(D4719,'Resources Final'!A:G,7,FALSE))</f>
        <v/>
      </c>
    </row>
    <row r="4720" spans="1:15" x14ac:dyDescent="0.2">
      <c r="A4720" s="11">
        <v>990</v>
      </c>
      <c r="B4720" s="11" t="str">
        <f t="shared" si="85"/>
        <v>Charles G. Koch Charitable Foundation_Cedarville University201816839</v>
      </c>
      <c r="C4720" s="11" t="s">
        <v>19</v>
      </c>
      <c r="D4720" s="11" t="s">
        <v>643</v>
      </c>
      <c r="E4720" s="11" t="s">
        <v>643</v>
      </c>
      <c r="F4720" s="14">
        <v>16839</v>
      </c>
      <c r="G4720" s="11">
        <v>2018</v>
      </c>
      <c r="H4720" s="11" t="s">
        <v>21</v>
      </c>
      <c r="I4720" s="12"/>
      <c r="J4720">
        <v>420</v>
      </c>
      <c r="K4720" s="3" t="str">
        <f>IF(VLOOKUP(D4720,'Resources Final'!A:C,3,FALSE)=0,"",VLOOKUP(D4720,'Resources Final'!A:C,3,FALSE))</f>
        <v/>
      </c>
      <c r="L4720" s="3" t="str">
        <f>IF(VLOOKUP(D4720,'Resources Final'!A:D,4,FALSE)=0,"",VLOOKUP(D4720,'Resources Final'!A:D,4,FALSE))</f>
        <v>Y</v>
      </c>
      <c r="M4720" s="3" t="str">
        <f>IF(VLOOKUP(D4720,'Resources Final'!A:E,5,FALSE)=0,"",VLOOKUP(D4720,'Resources Final'!A:E,5,FALSE))</f>
        <v/>
      </c>
      <c r="N4720" s="7" t="str">
        <f>IF(VLOOKUP(D4720,'Resources Final'!A:F,6,FALSE)=0,"",VLOOKUP(D4720,'Resources Final'!A:F,6,FALSE))</f>
        <v/>
      </c>
      <c r="O4720" s="3" t="str">
        <f>IF(VLOOKUP(D4720,'Resources Final'!A:G,7,FALSE)=0,"",VLOOKUP(D4720,'Resources Final'!A:G,7,FALSE))</f>
        <v/>
      </c>
    </row>
    <row r="4721" spans="1:15" x14ac:dyDescent="0.2">
      <c r="A4721" s="11">
        <v>990</v>
      </c>
      <c r="B4721" s="11" t="str">
        <f t="shared" si="85"/>
        <v>Charles G. Koch Charitable Foundation_Southeast Missouri State University201844645</v>
      </c>
      <c r="C4721" s="11" t="s">
        <v>19</v>
      </c>
      <c r="D4721" s="11" t="s">
        <v>3365</v>
      </c>
      <c r="E4721" s="11" t="s">
        <v>3365</v>
      </c>
      <c r="F4721" s="14">
        <v>44645</v>
      </c>
      <c r="G4721" s="11">
        <v>2018</v>
      </c>
      <c r="H4721" s="11" t="s">
        <v>21</v>
      </c>
      <c r="I4721" s="12"/>
      <c r="J4721">
        <v>421</v>
      </c>
      <c r="K4721" s="3" t="str">
        <f>IF(VLOOKUP(D4721,'Resources Final'!A:C,3,FALSE)=0,"",VLOOKUP(D4721,'Resources Final'!A:C,3,FALSE))</f>
        <v/>
      </c>
      <c r="L4721" s="3" t="str">
        <f>IF(VLOOKUP(D4721,'Resources Final'!A:D,4,FALSE)=0,"",VLOOKUP(D4721,'Resources Final'!A:D,4,FALSE))</f>
        <v>Y</v>
      </c>
      <c r="M4721" s="3" t="str">
        <f>IF(VLOOKUP(D4721,'Resources Final'!A:E,5,FALSE)=0,"",VLOOKUP(D4721,'Resources Final'!A:E,5,FALSE))</f>
        <v/>
      </c>
      <c r="N4721" s="7" t="str">
        <f>IF(VLOOKUP(D4721,'Resources Final'!A:F,6,FALSE)=0,"",VLOOKUP(D4721,'Resources Final'!A:F,6,FALSE))</f>
        <v/>
      </c>
      <c r="O4721" s="3" t="str">
        <f>IF(VLOOKUP(D4721,'Resources Final'!A:G,7,FALSE)=0,"",VLOOKUP(D4721,'Resources Final'!A:G,7,FALSE))</f>
        <v/>
      </c>
    </row>
    <row r="4722" spans="1:15" x14ac:dyDescent="0.2">
      <c r="A4722" s="11">
        <v>990</v>
      </c>
      <c r="B4722" s="11" t="str">
        <f t="shared" si="85"/>
        <v>Charles G. Koch Charitable Foundation_Scherer20184250</v>
      </c>
      <c r="C4722" s="11" t="s">
        <v>19</v>
      </c>
      <c r="D4722" s="11" t="s">
        <v>4488</v>
      </c>
      <c r="E4722" s="11" t="s">
        <v>4488</v>
      </c>
      <c r="F4722" s="14">
        <v>4250</v>
      </c>
      <c r="G4722" s="11">
        <v>2018</v>
      </c>
      <c r="H4722" s="11" t="s">
        <v>21</v>
      </c>
      <c r="I4722" s="12" t="s">
        <v>4162</v>
      </c>
      <c r="J4722">
        <v>422</v>
      </c>
      <c r="K4722" s="3" t="str">
        <f>IF(VLOOKUP(D4722,'Resources Final'!A:C,3,FALSE)=0,"",VLOOKUP(D4722,'Resources Final'!A:C,3,FALSE))</f>
        <v>Y</v>
      </c>
      <c r="L4722" s="3" t="str">
        <f>IF(VLOOKUP(D4722,'Resources Final'!A:D,4,FALSE)=0,"",VLOOKUP(D4722,'Resources Final'!A:D,4,FALSE))</f>
        <v/>
      </c>
      <c r="M4722" s="3" t="str">
        <f>IF(VLOOKUP(D4722,'Resources Final'!A:E,5,FALSE)=0,"",VLOOKUP(D4722,'Resources Final'!A:E,5,FALSE))</f>
        <v/>
      </c>
      <c r="N4722" s="7" t="str">
        <f>IF(VLOOKUP(D4722,'Resources Final'!A:F,6,FALSE)=0,"",VLOOKUP(D4722,'Resources Final'!A:F,6,FALSE))</f>
        <v/>
      </c>
      <c r="O4722" s="3" t="str">
        <f>IF(VLOOKUP(D4722,'Resources Final'!A:G,7,FALSE)=0,"",VLOOKUP(D4722,'Resources Final'!A:G,7,FALSE))</f>
        <v/>
      </c>
    </row>
    <row r="4723" spans="1:15" x14ac:dyDescent="0.2">
      <c r="A4723" s="11">
        <v>990</v>
      </c>
      <c r="B4723" s="11" t="str">
        <f t="shared" si="85"/>
        <v>Charles G. Koch Charitable Foundation_Gorby20184563</v>
      </c>
      <c r="C4723" s="11" t="s">
        <v>19</v>
      </c>
      <c r="D4723" s="11" t="s">
        <v>1431</v>
      </c>
      <c r="E4723" s="11" t="s">
        <v>1431</v>
      </c>
      <c r="F4723" s="14">
        <v>4563</v>
      </c>
      <c r="G4723" s="11">
        <v>2018</v>
      </c>
      <c r="H4723" s="11" t="s">
        <v>21</v>
      </c>
      <c r="I4723" s="12" t="s">
        <v>4162</v>
      </c>
      <c r="J4723">
        <v>423</v>
      </c>
      <c r="K4723" s="3" t="str">
        <f>IF(VLOOKUP(D4723,'Resources Final'!A:C,3,FALSE)=0,"",VLOOKUP(D4723,'Resources Final'!A:C,3,FALSE))</f>
        <v>Y</v>
      </c>
      <c r="L4723" s="3" t="str">
        <f>IF(VLOOKUP(D4723,'Resources Final'!A:D,4,FALSE)=0,"",VLOOKUP(D4723,'Resources Final'!A:D,4,FALSE))</f>
        <v/>
      </c>
      <c r="M4723" s="3" t="str">
        <f>IF(VLOOKUP(D4723,'Resources Final'!A:E,5,FALSE)=0,"",VLOOKUP(D4723,'Resources Final'!A:E,5,FALSE))</f>
        <v/>
      </c>
      <c r="N4723" s="7" t="str">
        <f>IF(VLOOKUP(D4723,'Resources Final'!A:F,6,FALSE)=0,"",VLOOKUP(D4723,'Resources Final'!A:F,6,FALSE))</f>
        <v/>
      </c>
      <c r="O4723" s="3" t="str">
        <f>IF(VLOOKUP(D4723,'Resources Final'!A:G,7,FALSE)=0,"",VLOOKUP(D4723,'Resources Final'!A:G,7,FALSE))</f>
        <v/>
      </c>
    </row>
    <row r="4724" spans="1:15" x14ac:dyDescent="0.2">
      <c r="A4724" s="11">
        <v>990</v>
      </c>
      <c r="B4724" s="11" t="str">
        <f t="shared" si="85"/>
        <v>Charles G. Koch Charitable Foundation_Friends of Universidad Francisco Foundation201820000</v>
      </c>
      <c r="C4724" s="11" t="s">
        <v>19</v>
      </c>
      <c r="D4724" s="11" t="s">
        <v>4489</v>
      </c>
      <c r="E4724" s="11" t="s">
        <v>4489</v>
      </c>
      <c r="F4724" s="14">
        <v>20000</v>
      </c>
      <c r="G4724" s="11">
        <v>2018</v>
      </c>
      <c r="H4724" s="11" t="s">
        <v>21</v>
      </c>
      <c r="I4724" s="12"/>
      <c r="J4724">
        <v>424</v>
      </c>
      <c r="K4724" s="3" t="str">
        <f>IF(VLOOKUP(D4724,'Resources Final'!A:C,3,FALSE)=0,"",VLOOKUP(D4724,'Resources Final'!A:C,3,FALSE))</f>
        <v/>
      </c>
      <c r="L4724" s="3" t="str">
        <f>IF(VLOOKUP(D4724,'Resources Final'!A:D,4,FALSE)=0,"",VLOOKUP(D4724,'Resources Final'!A:D,4,FALSE))</f>
        <v>Y</v>
      </c>
      <c r="M4724" s="3" t="str">
        <f>IF(VLOOKUP(D4724,'Resources Final'!A:E,5,FALSE)=0,"",VLOOKUP(D4724,'Resources Final'!A:E,5,FALSE))</f>
        <v/>
      </c>
      <c r="N4724" s="7" t="str">
        <f>IF(VLOOKUP(D4724,'Resources Final'!A:F,6,FALSE)=0,"",VLOOKUP(D4724,'Resources Final'!A:F,6,FALSE))</f>
        <v>https://www.sourcewatch.org/index.php/Friends_of_Universidad_Francisco_Marroqu%C3%Adn</v>
      </c>
      <c r="O4724" s="3" t="str">
        <f>IF(VLOOKUP(D4724,'Resources Final'!A:G,7,FALSE)=0,"",VLOOKUP(D4724,'Resources Final'!A:G,7,FALSE))</f>
        <v>Sourcewatch</v>
      </c>
    </row>
    <row r="4725" spans="1:15" x14ac:dyDescent="0.2">
      <c r="A4725" s="11">
        <v>990</v>
      </c>
      <c r="B4725" s="11" t="str">
        <f t="shared" si="85"/>
        <v>Charles G. Koch Charitable Foundation_Young Americans for Liberty Foundation2018870000</v>
      </c>
      <c r="C4725" s="11" t="s">
        <v>19</v>
      </c>
      <c r="D4725" s="11" t="s">
        <v>4126</v>
      </c>
      <c r="E4725" s="11" t="s">
        <v>4124</v>
      </c>
      <c r="F4725" s="14">
        <v>870000</v>
      </c>
      <c r="G4725" s="11">
        <v>2018</v>
      </c>
      <c r="H4725" s="11" t="s">
        <v>21</v>
      </c>
      <c r="I4725" s="12"/>
      <c r="J4725">
        <v>425</v>
      </c>
      <c r="K4725" s="3" t="str">
        <f>IF(VLOOKUP(D4725,'Resources Final'!A:C,3,FALSE)=0,"",VLOOKUP(D4725,'Resources Final'!A:C,3,FALSE))</f>
        <v/>
      </c>
      <c r="L4725" s="3" t="str">
        <f>IF(VLOOKUP(D4725,'Resources Final'!A:D,4,FALSE)=0,"",VLOOKUP(D4725,'Resources Final'!A:D,4,FALSE))</f>
        <v/>
      </c>
      <c r="M4725" s="3" t="str">
        <f>IF(VLOOKUP(D4725,'Resources Final'!A:E,5,FALSE)=0,"",VLOOKUP(D4725,'Resources Final'!A:E,5,FALSE))</f>
        <v/>
      </c>
      <c r="N4725" s="7" t="str">
        <f>IF(VLOOKUP(D4725,'Resources Final'!A:F,6,FALSE)=0,"",VLOOKUP(D4725,'Resources Final'!A:F,6,FALSE))</f>
        <v>https://www.sourcewatch.org/index.php/Young_Americans_for_Liberty</v>
      </c>
      <c r="O4725" s="3" t="str">
        <f>IF(VLOOKUP(D4725,'Resources Final'!A:G,7,FALSE)=0,"",VLOOKUP(D4725,'Resources Final'!A:G,7,FALSE))</f>
        <v>Sourcewatch</v>
      </c>
    </row>
    <row r="4726" spans="1:15" x14ac:dyDescent="0.2">
      <c r="A4726" s="11">
        <v>990</v>
      </c>
      <c r="B4726" s="11" t="str">
        <f t="shared" si="85"/>
        <v>Charles G. Koch Charitable Foundation_Northern Illinois University201826700</v>
      </c>
      <c r="C4726" s="11" t="s">
        <v>19</v>
      </c>
      <c r="D4726" s="11" t="s">
        <v>2697</v>
      </c>
      <c r="E4726" s="11" t="s">
        <v>2697</v>
      </c>
      <c r="F4726" s="14">
        <v>26700</v>
      </c>
      <c r="G4726" s="11">
        <v>2018</v>
      </c>
      <c r="H4726" s="11" t="s">
        <v>21</v>
      </c>
      <c r="I4726" s="12"/>
      <c r="J4726">
        <v>426</v>
      </c>
      <c r="K4726" s="3" t="str">
        <f>IF(VLOOKUP(D4726,'Resources Final'!A:C,3,FALSE)=0,"",VLOOKUP(D4726,'Resources Final'!A:C,3,FALSE))</f>
        <v/>
      </c>
      <c r="L4726" s="3" t="str">
        <f>IF(VLOOKUP(D4726,'Resources Final'!A:D,4,FALSE)=0,"",VLOOKUP(D4726,'Resources Final'!A:D,4,FALSE))</f>
        <v>Y</v>
      </c>
      <c r="M4726" s="3" t="str">
        <f>IF(VLOOKUP(D4726,'Resources Final'!A:E,5,FALSE)=0,"",VLOOKUP(D4726,'Resources Final'!A:E,5,FALSE))</f>
        <v/>
      </c>
      <c r="N4726" s="7" t="str">
        <f>IF(VLOOKUP(D4726,'Resources Final'!A:F,6,FALSE)=0,"",VLOOKUP(D4726,'Resources Final'!A:F,6,FALSE))</f>
        <v/>
      </c>
      <c r="O4726" s="3" t="str">
        <f>IF(VLOOKUP(D4726,'Resources Final'!A:G,7,FALSE)=0,"",VLOOKUP(D4726,'Resources Final'!A:G,7,FALSE))</f>
        <v/>
      </c>
    </row>
    <row r="4727" spans="1:15" x14ac:dyDescent="0.2">
      <c r="A4727" s="11">
        <v>990</v>
      </c>
      <c r="B4727" s="11" t="str">
        <f t="shared" si="85"/>
        <v>Charles G. Koch Charitable Foundation_Hungar20183150</v>
      </c>
      <c r="C4727" s="11" t="s">
        <v>19</v>
      </c>
      <c r="D4727" s="11" t="s">
        <v>4490</v>
      </c>
      <c r="E4727" s="11" t="s">
        <v>4490</v>
      </c>
      <c r="F4727" s="14">
        <v>3150</v>
      </c>
      <c r="G4727" s="11">
        <v>2018</v>
      </c>
      <c r="H4727" s="11" t="s">
        <v>21</v>
      </c>
      <c r="I4727" s="12" t="s">
        <v>4162</v>
      </c>
      <c r="J4727">
        <v>427</v>
      </c>
      <c r="K4727" s="3" t="str">
        <f>IF(VLOOKUP(D4727,'Resources Final'!A:C,3,FALSE)=0,"",VLOOKUP(D4727,'Resources Final'!A:C,3,FALSE))</f>
        <v>Y</v>
      </c>
      <c r="L4727" s="3" t="str">
        <f>IF(VLOOKUP(D4727,'Resources Final'!A:D,4,FALSE)=0,"",VLOOKUP(D4727,'Resources Final'!A:D,4,FALSE))</f>
        <v/>
      </c>
      <c r="M4727" s="3" t="str">
        <f>IF(VLOOKUP(D4727,'Resources Final'!A:E,5,FALSE)=0,"",VLOOKUP(D4727,'Resources Final'!A:E,5,FALSE))</f>
        <v/>
      </c>
      <c r="N4727" s="7" t="str">
        <f>IF(VLOOKUP(D4727,'Resources Final'!A:F,6,FALSE)=0,"",VLOOKUP(D4727,'Resources Final'!A:F,6,FALSE))</f>
        <v/>
      </c>
      <c r="O4727" s="3" t="str">
        <f>IF(VLOOKUP(D4727,'Resources Final'!A:G,7,FALSE)=0,"",VLOOKUP(D4727,'Resources Final'!A:G,7,FALSE))</f>
        <v/>
      </c>
    </row>
    <row r="4728" spans="1:15" x14ac:dyDescent="0.2">
      <c r="A4728" s="11">
        <v>990</v>
      </c>
      <c r="B4728" s="11" t="str">
        <f t="shared" si="85"/>
        <v>Charles G. Koch Charitable Foundation_Sommers20183825</v>
      </c>
      <c r="C4728" s="11" t="s">
        <v>19</v>
      </c>
      <c r="D4728" s="11" t="s">
        <v>4491</v>
      </c>
      <c r="E4728" s="11" t="s">
        <v>4491</v>
      </c>
      <c r="F4728" s="14">
        <v>3825</v>
      </c>
      <c r="G4728" s="11">
        <v>2018</v>
      </c>
      <c r="H4728" s="11" t="s">
        <v>21</v>
      </c>
      <c r="I4728" s="12" t="s">
        <v>4162</v>
      </c>
      <c r="J4728">
        <v>428</v>
      </c>
      <c r="K4728" s="3" t="str">
        <f>IF(VLOOKUP(D4728,'Resources Final'!A:C,3,FALSE)=0,"",VLOOKUP(D4728,'Resources Final'!A:C,3,FALSE))</f>
        <v>Y</v>
      </c>
      <c r="L4728" s="3" t="str">
        <f>IF(VLOOKUP(D4728,'Resources Final'!A:D,4,FALSE)=0,"",VLOOKUP(D4728,'Resources Final'!A:D,4,FALSE))</f>
        <v/>
      </c>
      <c r="M4728" s="3" t="str">
        <f>IF(VLOOKUP(D4728,'Resources Final'!A:E,5,FALSE)=0,"",VLOOKUP(D4728,'Resources Final'!A:E,5,FALSE))</f>
        <v/>
      </c>
      <c r="N4728" s="7" t="str">
        <f>IF(VLOOKUP(D4728,'Resources Final'!A:F,6,FALSE)=0,"",VLOOKUP(D4728,'Resources Final'!A:F,6,FALSE))</f>
        <v/>
      </c>
      <c r="O4728" s="3" t="str">
        <f>IF(VLOOKUP(D4728,'Resources Final'!A:G,7,FALSE)=0,"",VLOOKUP(D4728,'Resources Final'!A:G,7,FALSE))</f>
        <v/>
      </c>
    </row>
    <row r="4729" spans="1:15" x14ac:dyDescent="0.2">
      <c r="A4729" s="11">
        <v>990</v>
      </c>
      <c r="B4729" s="11" t="str">
        <f t="shared" si="85"/>
        <v>Charles G. Koch Charitable Foundation_Villanova University2018818327</v>
      </c>
      <c r="C4729" s="11" t="s">
        <v>19</v>
      </c>
      <c r="D4729" s="11" t="s">
        <v>3893</v>
      </c>
      <c r="E4729" s="11" t="s">
        <v>3893</v>
      </c>
      <c r="F4729" s="14">
        <v>818327</v>
      </c>
      <c r="G4729" s="11">
        <v>2018</v>
      </c>
      <c r="H4729" s="11" t="s">
        <v>21</v>
      </c>
      <c r="I4729" s="12"/>
      <c r="J4729">
        <v>429</v>
      </c>
      <c r="K4729" s="3" t="str">
        <f>IF(VLOOKUP(D4729,'Resources Final'!A:C,3,FALSE)=0,"",VLOOKUP(D4729,'Resources Final'!A:C,3,FALSE))</f>
        <v/>
      </c>
      <c r="L4729" s="3" t="str">
        <f>IF(VLOOKUP(D4729,'Resources Final'!A:D,4,FALSE)=0,"",VLOOKUP(D4729,'Resources Final'!A:D,4,FALSE))</f>
        <v>Y</v>
      </c>
      <c r="M4729" s="3" t="str">
        <f>IF(VLOOKUP(D4729,'Resources Final'!A:E,5,FALSE)=0,"",VLOOKUP(D4729,'Resources Final'!A:E,5,FALSE))</f>
        <v/>
      </c>
      <c r="N4729" s="7" t="str">
        <f>IF(VLOOKUP(D4729,'Resources Final'!A:F,6,FALSE)=0,"",VLOOKUP(D4729,'Resources Final'!A:F,6,FALSE))</f>
        <v/>
      </c>
      <c r="O4729" s="3" t="str">
        <f>IF(VLOOKUP(D4729,'Resources Final'!A:G,7,FALSE)=0,"",VLOOKUP(D4729,'Resources Final'!A:G,7,FALSE))</f>
        <v/>
      </c>
    </row>
    <row r="4730" spans="1:15" x14ac:dyDescent="0.2">
      <c r="A4730" s="11">
        <v>990</v>
      </c>
      <c r="B4730" s="11" t="str">
        <f t="shared" si="85"/>
        <v>Charles G. Koch Charitable Foundation_Lindenwood University2018670725</v>
      </c>
      <c r="C4730" s="11" t="s">
        <v>19</v>
      </c>
      <c r="D4730" s="11" t="s">
        <v>2177</v>
      </c>
      <c r="E4730" s="11" t="s">
        <v>2177</v>
      </c>
      <c r="F4730" s="14">
        <v>670725</v>
      </c>
      <c r="G4730" s="11">
        <v>2018</v>
      </c>
      <c r="H4730" s="11" t="s">
        <v>21</v>
      </c>
      <c r="I4730" s="12"/>
      <c r="J4730">
        <v>430</v>
      </c>
      <c r="K4730" s="3" t="str">
        <f>IF(VLOOKUP(D4730,'Resources Final'!A:C,3,FALSE)=0,"",VLOOKUP(D4730,'Resources Final'!A:C,3,FALSE))</f>
        <v/>
      </c>
      <c r="L4730" s="3" t="str">
        <f>IF(VLOOKUP(D4730,'Resources Final'!A:D,4,FALSE)=0,"",VLOOKUP(D4730,'Resources Final'!A:D,4,FALSE))</f>
        <v>Y</v>
      </c>
      <c r="M4730" s="3" t="str">
        <f>IF(VLOOKUP(D4730,'Resources Final'!A:E,5,FALSE)=0,"",VLOOKUP(D4730,'Resources Final'!A:E,5,FALSE))</f>
        <v/>
      </c>
      <c r="N4730" s="7" t="str">
        <f>IF(VLOOKUP(D4730,'Resources Final'!A:F,6,FALSE)=0,"",VLOOKUP(D4730,'Resources Final'!A:F,6,FALSE))</f>
        <v/>
      </c>
      <c r="O4730" s="3" t="str">
        <f>IF(VLOOKUP(D4730,'Resources Final'!A:G,7,FALSE)=0,"",VLOOKUP(D4730,'Resources Final'!A:G,7,FALSE))</f>
        <v/>
      </c>
    </row>
    <row r="4731" spans="1:15" x14ac:dyDescent="0.2">
      <c r="A4731" s="11">
        <v>990</v>
      </c>
      <c r="B4731" s="11" t="str">
        <f t="shared" si="85"/>
        <v>Charles G. Koch Charitable Foundation_Task and Purpose201826500</v>
      </c>
      <c r="C4731" s="11" t="s">
        <v>19</v>
      </c>
      <c r="D4731" s="11" t="s">
        <v>4492</v>
      </c>
      <c r="E4731" s="11" t="s">
        <v>4492</v>
      </c>
      <c r="F4731" s="14">
        <v>26500</v>
      </c>
      <c r="G4731" s="11">
        <v>2018</v>
      </c>
      <c r="H4731" s="11" t="s">
        <v>21</v>
      </c>
      <c r="I4731" s="12"/>
      <c r="J4731">
        <v>431</v>
      </c>
      <c r="K4731" s="3" t="str">
        <f>IF(VLOOKUP(D4731,'Resources Final'!A:C,3,FALSE)=0,"",VLOOKUP(D4731,'Resources Final'!A:C,3,FALSE))</f>
        <v/>
      </c>
      <c r="L4731" s="3" t="str">
        <f>IF(VLOOKUP(D4731,'Resources Final'!A:D,4,FALSE)=0,"",VLOOKUP(D4731,'Resources Final'!A:D,4,FALSE))</f>
        <v/>
      </c>
      <c r="M4731" s="3" t="str">
        <f>IF(VLOOKUP(D4731,'Resources Final'!A:E,5,FALSE)=0,"",VLOOKUP(D4731,'Resources Final'!A:E,5,FALSE))</f>
        <v/>
      </c>
      <c r="N4731" s="7" t="str">
        <f>IF(VLOOKUP(D4731,'Resources Final'!A:F,6,FALSE)=0,"",VLOOKUP(D4731,'Resources Final'!A:F,6,FALSE))</f>
        <v/>
      </c>
      <c r="O4731" s="3" t="str">
        <f>IF(VLOOKUP(D4731,'Resources Final'!A:G,7,FALSE)=0,"",VLOOKUP(D4731,'Resources Final'!A:G,7,FALSE))</f>
        <v/>
      </c>
    </row>
    <row r="4732" spans="1:15" x14ac:dyDescent="0.2">
      <c r="A4732" s="11">
        <v>990</v>
      </c>
      <c r="B4732" s="11" t="str">
        <f t="shared" si="85"/>
        <v>Charles G. Koch Charitable Foundation_Hough20183024</v>
      </c>
      <c r="C4732" s="11" t="s">
        <v>19</v>
      </c>
      <c r="D4732" s="11" t="s">
        <v>4493</v>
      </c>
      <c r="E4732" s="11" t="s">
        <v>4493</v>
      </c>
      <c r="F4732" s="14">
        <v>3024</v>
      </c>
      <c r="G4732" s="11">
        <v>2018</v>
      </c>
      <c r="H4732" s="11" t="s">
        <v>21</v>
      </c>
      <c r="I4732" s="12" t="s">
        <v>4162</v>
      </c>
      <c r="J4732">
        <v>432</v>
      </c>
      <c r="K4732" s="3" t="str">
        <f>IF(VLOOKUP(D4732,'Resources Final'!A:C,3,FALSE)=0,"",VLOOKUP(D4732,'Resources Final'!A:C,3,FALSE))</f>
        <v>Y</v>
      </c>
      <c r="L4732" s="3" t="str">
        <f>IF(VLOOKUP(D4732,'Resources Final'!A:D,4,FALSE)=0,"",VLOOKUP(D4732,'Resources Final'!A:D,4,FALSE))</f>
        <v/>
      </c>
      <c r="M4732" s="3" t="str">
        <f>IF(VLOOKUP(D4732,'Resources Final'!A:E,5,FALSE)=0,"",VLOOKUP(D4732,'Resources Final'!A:E,5,FALSE))</f>
        <v/>
      </c>
      <c r="N4732" s="7" t="str">
        <f>IF(VLOOKUP(D4732,'Resources Final'!A:F,6,FALSE)=0,"",VLOOKUP(D4732,'Resources Final'!A:F,6,FALSE))</f>
        <v/>
      </c>
      <c r="O4732" s="3" t="str">
        <f>IF(VLOOKUP(D4732,'Resources Final'!A:G,7,FALSE)=0,"",VLOOKUP(D4732,'Resources Final'!A:G,7,FALSE))</f>
        <v/>
      </c>
    </row>
    <row r="4733" spans="1:15" x14ac:dyDescent="0.2">
      <c r="A4733" s="11">
        <v>990</v>
      </c>
      <c r="B4733" s="11" t="str">
        <f t="shared" si="85"/>
        <v>Charles G. Koch Charitable Foundation_University of California Irvine2018445000</v>
      </c>
      <c r="C4733" s="11" t="s">
        <v>19</v>
      </c>
      <c r="D4733" s="11" t="s">
        <v>3742</v>
      </c>
      <c r="E4733" s="11" t="s">
        <v>3021</v>
      </c>
      <c r="F4733" s="14">
        <v>445000</v>
      </c>
      <c r="G4733" s="11">
        <v>2018</v>
      </c>
      <c r="H4733" s="11" t="s">
        <v>21</v>
      </c>
      <c r="I4733" s="12"/>
      <c r="J4733">
        <v>433</v>
      </c>
      <c r="K4733" s="3" t="str">
        <f>IF(VLOOKUP(D4733,'Resources Final'!A:C,3,FALSE)=0,"",VLOOKUP(D4733,'Resources Final'!A:C,3,FALSE))</f>
        <v/>
      </c>
      <c r="L4733" s="3" t="str">
        <f>IF(VLOOKUP(D4733,'Resources Final'!A:D,4,FALSE)=0,"",VLOOKUP(D4733,'Resources Final'!A:D,4,FALSE))</f>
        <v>Y</v>
      </c>
      <c r="M4733" s="3" t="str">
        <f>IF(VLOOKUP(D4733,'Resources Final'!A:E,5,FALSE)=0,"",VLOOKUP(D4733,'Resources Final'!A:E,5,FALSE))</f>
        <v/>
      </c>
      <c r="N4733" s="7" t="str">
        <f>IF(VLOOKUP(D4733,'Resources Final'!A:F,6,FALSE)=0,"",VLOOKUP(D4733,'Resources Final'!A:F,6,FALSE))</f>
        <v/>
      </c>
      <c r="O4733" s="3" t="str">
        <f>IF(VLOOKUP(D4733,'Resources Final'!A:G,7,FALSE)=0,"",VLOOKUP(D4733,'Resources Final'!A:G,7,FALSE))</f>
        <v/>
      </c>
    </row>
    <row r="4734" spans="1:15" x14ac:dyDescent="0.2">
      <c r="A4734" s="11">
        <v>990</v>
      </c>
      <c r="B4734" s="11" t="str">
        <f t="shared" si="85"/>
        <v>Charles G. Koch Charitable Foundation_Jakubowski20183825</v>
      </c>
      <c r="C4734" s="11" t="s">
        <v>19</v>
      </c>
      <c r="D4734" s="11" t="s">
        <v>4494</v>
      </c>
      <c r="E4734" s="11" t="s">
        <v>4494</v>
      </c>
      <c r="F4734" s="14">
        <v>3825</v>
      </c>
      <c r="G4734" s="11">
        <v>2018</v>
      </c>
      <c r="H4734" s="11" t="s">
        <v>21</v>
      </c>
      <c r="I4734" s="12" t="s">
        <v>4162</v>
      </c>
      <c r="J4734">
        <v>434</v>
      </c>
      <c r="K4734" s="3" t="str">
        <f>IF(VLOOKUP(D4734,'Resources Final'!A:C,3,FALSE)=0,"",VLOOKUP(D4734,'Resources Final'!A:C,3,FALSE))</f>
        <v>Y</v>
      </c>
      <c r="L4734" s="3" t="str">
        <f>IF(VLOOKUP(D4734,'Resources Final'!A:D,4,FALSE)=0,"",VLOOKUP(D4734,'Resources Final'!A:D,4,FALSE))</f>
        <v/>
      </c>
      <c r="M4734" s="3" t="str">
        <f>IF(VLOOKUP(D4734,'Resources Final'!A:E,5,FALSE)=0,"",VLOOKUP(D4734,'Resources Final'!A:E,5,FALSE))</f>
        <v/>
      </c>
      <c r="N4734" s="7" t="str">
        <f>IF(VLOOKUP(D4734,'Resources Final'!A:F,6,FALSE)=0,"",VLOOKUP(D4734,'Resources Final'!A:F,6,FALSE))</f>
        <v/>
      </c>
      <c r="O4734" s="3" t="str">
        <f>IF(VLOOKUP(D4734,'Resources Final'!A:G,7,FALSE)=0,"",VLOOKUP(D4734,'Resources Final'!A:G,7,FALSE))</f>
        <v/>
      </c>
    </row>
    <row r="4735" spans="1:15" x14ac:dyDescent="0.2">
      <c r="A4735" s="11">
        <v>990</v>
      </c>
      <c r="B4735" s="11" t="str">
        <f t="shared" si="85"/>
        <v>Charles G. Koch Charitable Foundation_Filby20183825</v>
      </c>
      <c r="C4735" s="11" t="s">
        <v>19</v>
      </c>
      <c r="D4735" s="11" t="s">
        <v>4495</v>
      </c>
      <c r="E4735" s="11" t="s">
        <v>4495</v>
      </c>
      <c r="F4735" s="14">
        <v>3825</v>
      </c>
      <c r="G4735" s="11">
        <v>2018</v>
      </c>
      <c r="H4735" s="11" t="s">
        <v>21</v>
      </c>
      <c r="I4735" s="12" t="s">
        <v>4162</v>
      </c>
      <c r="J4735">
        <v>435</v>
      </c>
      <c r="K4735" s="3" t="str">
        <f>IF(VLOOKUP(D4735,'Resources Final'!A:C,3,FALSE)=0,"",VLOOKUP(D4735,'Resources Final'!A:C,3,FALSE))</f>
        <v>Y</v>
      </c>
      <c r="L4735" s="3" t="str">
        <f>IF(VLOOKUP(D4735,'Resources Final'!A:D,4,FALSE)=0,"",VLOOKUP(D4735,'Resources Final'!A:D,4,FALSE))</f>
        <v/>
      </c>
      <c r="M4735" s="3" t="str">
        <f>IF(VLOOKUP(D4735,'Resources Final'!A:E,5,FALSE)=0,"",VLOOKUP(D4735,'Resources Final'!A:E,5,FALSE))</f>
        <v/>
      </c>
      <c r="N4735" s="7" t="str">
        <f>IF(VLOOKUP(D4735,'Resources Final'!A:F,6,FALSE)=0,"",VLOOKUP(D4735,'Resources Final'!A:F,6,FALSE))</f>
        <v/>
      </c>
      <c r="O4735" s="3" t="str">
        <f>IF(VLOOKUP(D4735,'Resources Final'!A:G,7,FALSE)=0,"",VLOOKUP(D4735,'Resources Final'!A:G,7,FALSE))</f>
        <v/>
      </c>
    </row>
    <row r="4736" spans="1:15" x14ac:dyDescent="0.2">
      <c r="A4736" s="11">
        <v>990</v>
      </c>
      <c r="B4736" s="11" t="str">
        <f t="shared" si="85"/>
        <v>Charles G. Koch Charitable Foundation_Hanson20184725</v>
      </c>
      <c r="C4736" s="11" t="s">
        <v>19</v>
      </c>
      <c r="D4736" s="11" t="s">
        <v>4388</v>
      </c>
      <c r="E4736" s="11" t="s">
        <v>4388</v>
      </c>
      <c r="F4736" s="14">
        <v>4725</v>
      </c>
      <c r="G4736" s="11">
        <v>2018</v>
      </c>
      <c r="H4736" s="11" t="s">
        <v>21</v>
      </c>
      <c r="I4736" s="12" t="s">
        <v>4162</v>
      </c>
      <c r="J4736">
        <v>436</v>
      </c>
      <c r="K4736" s="3" t="str">
        <f>IF(VLOOKUP(D4736,'Resources Final'!A:C,3,FALSE)=0,"",VLOOKUP(D4736,'Resources Final'!A:C,3,FALSE))</f>
        <v>Y</v>
      </c>
      <c r="L4736" s="3" t="str">
        <f>IF(VLOOKUP(D4736,'Resources Final'!A:D,4,FALSE)=0,"",VLOOKUP(D4736,'Resources Final'!A:D,4,FALSE))</f>
        <v/>
      </c>
      <c r="M4736" s="3" t="str">
        <f>IF(VLOOKUP(D4736,'Resources Final'!A:E,5,FALSE)=0,"",VLOOKUP(D4736,'Resources Final'!A:E,5,FALSE))</f>
        <v/>
      </c>
      <c r="N4736" s="7" t="str">
        <f>IF(VLOOKUP(D4736,'Resources Final'!A:F,6,FALSE)=0,"",VLOOKUP(D4736,'Resources Final'!A:F,6,FALSE))</f>
        <v/>
      </c>
      <c r="O4736" s="3" t="str">
        <f>IF(VLOOKUP(D4736,'Resources Final'!A:G,7,FALSE)=0,"",VLOOKUP(D4736,'Resources Final'!A:G,7,FALSE))</f>
        <v/>
      </c>
    </row>
    <row r="4737" spans="1:15" x14ac:dyDescent="0.2">
      <c r="A4737" s="11">
        <v>990</v>
      </c>
      <c r="B4737" s="11" t="str">
        <f t="shared" si="85"/>
        <v>Charles G. Koch Charitable Foundation_Northeastern University201823000</v>
      </c>
      <c r="C4737" s="11" t="s">
        <v>19</v>
      </c>
      <c r="D4737" s="11" t="s">
        <v>4496</v>
      </c>
      <c r="E4737" s="11" t="s">
        <v>4496</v>
      </c>
      <c r="F4737" s="14">
        <v>23000</v>
      </c>
      <c r="G4737" s="11">
        <v>2018</v>
      </c>
      <c r="H4737" s="11" t="s">
        <v>21</v>
      </c>
      <c r="I4737" s="12"/>
      <c r="J4737">
        <v>437</v>
      </c>
      <c r="K4737" s="3" t="str">
        <f>IF(VLOOKUP(D4737,'Resources Final'!A:C,3,FALSE)=0,"",VLOOKUP(D4737,'Resources Final'!A:C,3,FALSE))</f>
        <v/>
      </c>
      <c r="L4737" s="3" t="str">
        <f>IF(VLOOKUP(D4737,'Resources Final'!A:D,4,FALSE)=0,"",VLOOKUP(D4737,'Resources Final'!A:D,4,FALSE))</f>
        <v>Y</v>
      </c>
      <c r="M4737" s="3" t="str">
        <f>IF(VLOOKUP(D4737,'Resources Final'!A:E,5,FALSE)=0,"",VLOOKUP(D4737,'Resources Final'!A:E,5,FALSE))</f>
        <v/>
      </c>
      <c r="N4737" s="7" t="str">
        <f>IF(VLOOKUP(D4737,'Resources Final'!A:F,6,FALSE)=0,"",VLOOKUP(D4737,'Resources Final'!A:F,6,FALSE))</f>
        <v/>
      </c>
      <c r="O4737" s="3" t="str">
        <f>IF(VLOOKUP(D4737,'Resources Final'!A:G,7,FALSE)=0,"",VLOOKUP(D4737,'Resources Final'!A:G,7,FALSE))</f>
        <v/>
      </c>
    </row>
    <row r="4738" spans="1:15" x14ac:dyDescent="0.2">
      <c r="A4738" s="11">
        <v>990</v>
      </c>
      <c r="B4738" s="11" t="str">
        <f t="shared" si="85"/>
        <v>Charles G. Koch Charitable Foundation_University of Minnesota Foundation201820000</v>
      </c>
      <c r="C4738" s="11" t="s">
        <v>19</v>
      </c>
      <c r="D4738" s="11" t="s">
        <v>4497</v>
      </c>
      <c r="E4738" s="11" t="s">
        <v>3025</v>
      </c>
      <c r="F4738" s="14">
        <v>20000</v>
      </c>
      <c r="G4738" s="11">
        <v>2018</v>
      </c>
      <c r="H4738" s="11" t="s">
        <v>21</v>
      </c>
      <c r="I4738" s="12"/>
      <c r="J4738">
        <v>438</v>
      </c>
      <c r="K4738" s="3" t="str">
        <f>IF(VLOOKUP(D4738,'Resources Final'!A:C,3,FALSE)=0,"",VLOOKUP(D4738,'Resources Final'!A:C,3,FALSE))</f>
        <v/>
      </c>
      <c r="L4738" s="3" t="str">
        <f>IF(VLOOKUP(D4738,'Resources Final'!A:D,4,FALSE)=0,"",VLOOKUP(D4738,'Resources Final'!A:D,4,FALSE))</f>
        <v>Y</v>
      </c>
      <c r="M4738" s="3" t="str">
        <f>IF(VLOOKUP(D4738,'Resources Final'!A:E,5,FALSE)=0,"",VLOOKUP(D4738,'Resources Final'!A:E,5,FALSE))</f>
        <v/>
      </c>
      <c r="N4738" s="7" t="str">
        <f>IF(VLOOKUP(D4738,'Resources Final'!A:F,6,FALSE)=0,"",VLOOKUP(D4738,'Resources Final'!A:F,6,FALSE))</f>
        <v/>
      </c>
      <c r="O4738" s="3" t="str">
        <f>IF(VLOOKUP(D4738,'Resources Final'!A:G,7,FALSE)=0,"",VLOOKUP(D4738,'Resources Final'!A:G,7,FALSE))</f>
        <v/>
      </c>
    </row>
    <row r="4739" spans="1:15" x14ac:dyDescent="0.2">
      <c r="A4739" s="11">
        <v>990</v>
      </c>
      <c r="B4739" s="11" t="str">
        <f t="shared" si="85"/>
        <v>Charles G. Koch Charitable Foundation_Lake Erie College201815100</v>
      </c>
      <c r="C4739" s="11" t="s">
        <v>19</v>
      </c>
      <c r="D4739" s="11" t="s">
        <v>2088</v>
      </c>
      <c r="E4739" s="11" t="s">
        <v>2088</v>
      </c>
      <c r="F4739" s="14">
        <v>15100</v>
      </c>
      <c r="G4739" s="11">
        <v>2018</v>
      </c>
      <c r="H4739" s="11" t="s">
        <v>21</v>
      </c>
      <c r="I4739" s="12"/>
      <c r="J4739">
        <v>439</v>
      </c>
      <c r="K4739" s="3" t="str">
        <f>IF(VLOOKUP(D4739,'Resources Final'!A:C,3,FALSE)=0,"",VLOOKUP(D4739,'Resources Final'!A:C,3,FALSE))</f>
        <v/>
      </c>
      <c r="L4739" s="3" t="str">
        <f>IF(VLOOKUP(D4739,'Resources Final'!A:D,4,FALSE)=0,"",VLOOKUP(D4739,'Resources Final'!A:D,4,FALSE))</f>
        <v>Y</v>
      </c>
      <c r="M4739" s="3" t="str">
        <f>IF(VLOOKUP(D4739,'Resources Final'!A:E,5,FALSE)=0,"",VLOOKUP(D4739,'Resources Final'!A:E,5,FALSE))</f>
        <v/>
      </c>
      <c r="N4739" s="7" t="str">
        <f>IF(VLOOKUP(D4739,'Resources Final'!A:F,6,FALSE)=0,"",VLOOKUP(D4739,'Resources Final'!A:F,6,FALSE))</f>
        <v/>
      </c>
      <c r="O4739" s="3" t="str">
        <f>IF(VLOOKUP(D4739,'Resources Final'!A:G,7,FALSE)=0,"",VLOOKUP(D4739,'Resources Final'!A:G,7,FALSE))</f>
        <v/>
      </c>
    </row>
    <row r="4740" spans="1:15" x14ac:dyDescent="0.2">
      <c r="A4740" s="11">
        <v>990</v>
      </c>
      <c r="B4740" s="11" t="str">
        <f t="shared" si="85"/>
        <v>Charles G. Koch Charitable Foundation_Columbia College20185000</v>
      </c>
      <c r="C4740" s="11" t="s">
        <v>19</v>
      </c>
      <c r="D4740" s="11" t="s">
        <v>4498</v>
      </c>
      <c r="E4740" s="11" t="s">
        <v>4498</v>
      </c>
      <c r="F4740" s="14">
        <v>5000</v>
      </c>
      <c r="G4740" s="11">
        <v>2018</v>
      </c>
      <c r="H4740" s="11" t="s">
        <v>21</v>
      </c>
      <c r="I4740" s="12"/>
      <c r="J4740">
        <v>440</v>
      </c>
      <c r="K4740" s="3" t="str">
        <f>IF(VLOOKUP(D4740,'Resources Final'!A:C,3,FALSE)=0,"",VLOOKUP(D4740,'Resources Final'!A:C,3,FALSE))</f>
        <v/>
      </c>
      <c r="L4740" s="3" t="str">
        <f>IF(VLOOKUP(D4740,'Resources Final'!A:D,4,FALSE)=0,"",VLOOKUP(D4740,'Resources Final'!A:D,4,FALSE))</f>
        <v>Y</v>
      </c>
      <c r="M4740" s="3" t="str">
        <f>IF(VLOOKUP(D4740,'Resources Final'!A:E,5,FALSE)=0,"",VLOOKUP(D4740,'Resources Final'!A:E,5,FALSE))</f>
        <v/>
      </c>
      <c r="N4740" s="7" t="str">
        <f>IF(VLOOKUP(D4740,'Resources Final'!A:F,6,FALSE)=0,"",VLOOKUP(D4740,'Resources Final'!A:F,6,FALSE))</f>
        <v/>
      </c>
      <c r="O4740" s="3" t="str">
        <f>IF(VLOOKUP(D4740,'Resources Final'!A:G,7,FALSE)=0,"",VLOOKUP(D4740,'Resources Final'!A:G,7,FALSE))</f>
        <v/>
      </c>
    </row>
    <row r="4741" spans="1:15" x14ac:dyDescent="0.2">
      <c r="A4741" s="11">
        <v>990</v>
      </c>
      <c r="B4741" s="11" t="str">
        <f t="shared" si="85"/>
        <v>Charles G. Koch Charitable Foundation_Ursinus College201851000</v>
      </c>
      <c r="C4741" s="11" t="s">
        <v>19</v>
      </c>
      <c r="D4741" s="11" t="s">
        <v>3859</v>
      </c>
      <c r="E4741" s="11" t="s">
        <v>3859</v>
      </c>
      <c r="F4741" s="14">
        <v>51000</v>
      </c>
      <c r="G4741" s="11">
        <v>2018</v>
      </c>
      <c r="H4741" s="11" t="s">
        <v>21</v>
      </c>
      <c r="I4741" s="12"/>
      <c r="J4741">
        <v>441</v>
      </c>
      <c r="K4741" s="3" t="str">
        <f>IF(VLOOKUP(D4741,'Resources Final'!A:C,3,FALSE)=0,"",VLOOKUP(D4741,'Resources Final'!A:C,3,FALSE))</f>
        <v/>
      </c>
      <c r="L4741" s="3" t="str">
        <f>IF(VLOOKUP(D4741,'Resources Final'!A:D,4,FALSE)=0,"",VLOOKUP(D4741,'Resources Final'!A:D,4,FALSE))</f>
        <v>Y</v>
      </c>
      <c r="M4741" s="3" t="str">
        <f>IF(VLOOKUP(D4741,'Resources Final'!A:E,5,FALSE)=0,"",VLOOKUP(D4741,'Resources Final'!A:E,5,FALSE))</f>
        <v/>
      </c>
      <c r="N4741" s="7" t="str">
        <f>IF(VLOOKUP(D4741,'Resources Final'!A:F,6,FALSE)=0,"",VLOOKUP(D4741,'Resources Final'!A:F,6,FALSE))</f>
        <v/>
      </c>
      <c r="O4741" s="3" t="str">
        <f>IF(VLOOKUP(D4741,'Resources Final'!A:G,7,FALSE)=0,"",VLOOKUP(D4741,'Resources Final'!A:G,7,FALSE))</f>
        <v/>
      </c>
    </row>
    <row r="4742" spans="1:15" x14ac:dyDescent="0.2">
      <c r="A4742" s="11">
        <v>990</v>
      </c>
      <c r="B4742" s="11" t="str">
        <f t="shared" si="85"/>
        <v>Charles G. Koch Charitable Foundation_Southern Illinois University Foundation201826000</v>
      </c>
      <c r="C4742" s="11" t="s">
        <v>19</v>
      </c>
      <c r="D4742" s="11" t="s">
        <v>3370</v>
      </c>
      <c r="E4742" s="11" t="s">
        <v>3368</v>
      </c>
      <c r="F4742" s="14">
        <v>26000</v>
      </c>
      <c r="G4742" s="11">
        <v>2018</v>
      </c>
      <c r="H4742" s="11" t="s">
        <v>21</v>
      </c>
      <c r="I4742" s="12"/>
      <c r="J4742">
        <v>442</v>
      </c>
      <c r="K4742" s="3" t="str">
        <f>IF(VLOOKUP(D4742,'Resources Final'!A:C,3,FALSE)=0,"",VLOOKUP(D4742,'Resources Final'!A:C,3,FALSE))</f>
        <v/>
      </c>
      <c r="L4742" s="3" t="str">
        <f>IF(VLOOKUP(D4742,'Resources Final'!A:D,4,FALSE)=0,"",VLOOKUP(D4742,'Resources Final'!A:D,4,FALSE))</f>
        <v>Y</v>
      </c>
      <c r="M4742" s="3" t="str">
        <f>IF(VLOOKUP(D4742,'Resources Final'!A:E,5,FALSE)=0,"",VLOOKUP(D4742,'Resources Final'!A:E,5,FALSE))</f>
        <v/>
      </c>
      <c r="N4742" s="7" t="str">
        <f>IF(VLOOKUP(D4742,'Resources Final'!A:F,6,FALSE)=0,"",VLOOKUP(D4742,'Resources Final'!A:F,6,FALSE))</f>
        <v/>
      </c>
      <c r="O4742" s="3" t="str">
        <f>IF(VLOOKUP(D4742,'Resources Final'!A:G,7,FALSE)=0,"",VLOOKUP(D4742,'Resources Final'!A:G,7,FALSE))</f>
        <v/>
      </c>
    </row>
    <row r="4743" spans="1:15" x14ac:dyDescent="0.2">
      <c r="A4743" s="11">
        <v>990</v>
      </c>
      <c r="B4743" s="11" t="str">
        <f t="shared" si="85"/>
        <v>Charles G. Koch Charitable Foundation_Conservatives for Criminal Justice Reform201852000</v>
      </c>
      <c r="C4743" s="11" t="s">
        <v>19</v>
      </c>
      <c r="D4743" s="11" t="s">
        <v>4499</v>
      </c>
      <c r="E4743" s="11" t="s">
        <v>4499</v>
      </c>
      <c r="F4743" s="14">
        <v>52000</v>
      </c>
      <c r="G4743" s="11">
        <v>2018</v>
      </c>
      <c r="H4743" s="11" t="s">
        <v>21</v>
      </c>
      <c r="I4743" s="12"/>
      <c r="J4743">
        <v>443</v>
      </c>
      <c r="K4743" s="3" t="str">
        <f>IF(VLOOKUP(D4743,'Resources Final'!A:C,3,FALSE)=0,"",VLOOKUP(D4743,'Resources Final'!A:C,3,FALSE))</f>
        <v/>
      </c>
      <c r="L4743" s="3" t="str">
        <f>IF(VLOOKUP(D4743,'Resources Final'!A:D,4,FALSE)=0,"",VLOOKUP(D4743,'Resources Final'!A:D,4,FALSE))</f>
        <v/>
      </c>
      <c r="M4743" s="3" t="str">
        <f>IF(VLOOKUP(D4743,'Resources Final'!A:E,5,FALSE)=0,"",VLOOKUP(D4743,'Resources Final'!A:E,5,FALSE))</f>
        <v/>
      </c>
      <c r="N4743" s="7" t="str">
        <f>IF(VLOOKUP(D4743,'Resources Final'!A:F,6,FALSE)=0,"",VLOOKUP(D4743,'Resources Final'!A:F,6,FALSE))</f>
        <v/>
      </c>
      <c r="O4743" s="3" t="str">
        <f>IF(VLOOKUP(D4743,'Resources Final'!A:G,7,FALSE)=0,"",VLOOKUP(D4743,'Resources Final'!A:G,7,FALSE))</f>
        <v/>
      </c>
    </row>
    <row r="4744" spans="1:15" x14ac:dyDescent="0.2">
      <c r="A4744" s="11">
        <v>990</v>
      </c>
      <c r="B4744" s="11" t="str">
        <f t="shared" si="85"/>
        <v>Charles G. Koch Charitable Foundation_Gould20183825</v>
      </c>
      <c r="C4744" s="11" t="s">
        <v>19</v>
      </c>
      <c r="D4744" s="11" t="s">
        <v>4500</v>
      </c>
      <c r="E4744" s="11" t="s">
        <v>4500</v>
      </c>
      <c r="F4744" s="14">
        <v>3825</v>
      </c>
      <c r="G4744" s="11">
        <v>2018</v>
      </c>
      <c r="H4744" s="11" t="s">
        <v>21</v>
      </c>
      <c r="I4744" s="12" t="s">
        <v>4162</v>
      </c>
      <c r="J4744">
        <v>444</v>
      </c>
      <c r="K4744" s="3" t="str">
        <f>IF(VLOOKUP(D4744,'Resources Final'!A:C,3,FALSE)=0,"",VLOOKUP(D4744,'Resources Final'!A:C,3,FALSE))</f>
        <v>Y</v>
      </c>
      <c r="L4744" s="3" t="str">
        <f>IF(VLOOKUP(D4744,'Resources Final'!A:D,4,FALSE)=0,"",VLOOKUP(D4744,'Resources Final'!A:D,4,FALSE))</f>
        <v/>
      </c>
      <c r="M4744" s="3" t="str">
        <f>IF(VLOOKUP(D4744,'Resources Final'!A:E,5,FALSE)=0,"",VLOOKUP(D4744,'Resources Final'!A:E,5,FALSE))</f>
        <v/>
      </c>
      <c r="N4744" s="7" t="str">
        <f>IF(VLOOKUP(D4744,'Resources Final'!A:F,6,FALSE)=0,"",VLOOKUP(D4744,'Resources Final'!A:F,6,FALSE))</f>
        <v/>
      </c>
      <c r="O4744" s="3" t="str">
        <f>IF(VLOOKUP(D4744,'Resources Final'!A:G,7,FALSE)=0,"",VLOOKUP(D4744,'Resources Final'!A:G,7,FALSE))</f>
        <v/>
      </c>
    </row>
    <row r="4745" spans="1:15" x14ac:dyDescent="0.2">
      <c r="A4745" s="11">
        <v>990</v>
      </c>
      <c r="B4745" s="11" t="str">
        <f t="shared" si="85"/>
        <v>Charles G. Koch Charitable Foundation_Murray20182700</v>
      </c>
      <c r="C4745" s="11" t="s">
        <v>19</v>
      </c>
      <c r="D4745" s="11" t="s">
        <v>4501</v>
      </c>
      <c r="E4745" s="11" t="s">
        <v>4501</v>
      </c>
      <c r="F4745" s="14">
        <v>2700</v>
      </c>
      <c r="G4745" s="11">
        <v>2018</v>
      </c>
      <c r="H4745" s="11" t="s">
        <v>21</v>
      </c>
      <c r="I4745" s="12" t="s">
        <v>4162</v>
      </c>
      <c r="J4745">
        <v>445</v>
      </c>
      <c r="K4745" s="3" t="str">
        <f>IF(VLOOKUP(D4745,'Resources Final'!A:C,3,FALSE)=0,"",VLOOKUP(D4745,'Resources Final'!A:C,3,FALSE))</f>
        <v>Y</v>
      </c>
      <c r="L4745" s="3" t="str">
        <f>IF(VLOOKUP(D4745,'Resources Final'!A:D,4,FALSE)=0,"",VLOOKUP(D4745,'Resources Final'!A:D,4,FALSE))</f>
        <v/>
      </c>
      <c r="M4745" s="3" t="str">
        <f>IF(VLOOKUP(D4745,'Resources Final'!A:E,5,FALSE)=0,"",VLOOKUP(D4745,'Resources Final'!A:E,5,FALSE))</f>
        <v/>
      </c>
      <c r="N4745" s="7" t="str">
        <f>IF(VLOOKUP(D4745,'Resources Final'!A:F,6,FALSE)=0,"",VLOOKUP(D4745,'Resources Final'!A:F,6,FALSE))</f>
        <v/>
      </c>
      <c r="O4745" s="3" t="str">
        <f>IF(VLOOKUP(D4745,'Resources Final'!A:G,7,FALSE)=0,"",VLOOKUP(D4745,'Resources Final'!A:G,7,FALSE))</f>
        <v/>
      </c>
    </row>
    <row r="4746" spans="1:15" x14ac:dyDescent="0.2">
      <c r="A4746" s="11">
        <v>990</v>
      </c>
      <c r="B4746" s="11" t="str">
        <f t="shared" si="85"/>
        <v>Charles G. Koch Charitable Foundation_Saint Francis University2018150400</v>
      </c>
      <c r="C4746" s="11" t="s">
        <v>19</v>
      </c>
      <c r="D4746" s="11" t="s">
        <v>3202</v>
      </c>
      <c r="E4746" s="11" t="s">
        <v>3202</v>
      </c>
      <c r="F4746" s="14">
        <v>150400</v>
      </c>
      <c r="G4746" s="11">
        <v>2018</v>
      </c>
      <c r="H4746" s="11" t="s">
        <v>21</v>
      </c>
      <c r="I4746" s="12"/>
      <c r="J4746">
        <v>446</v>
      </c>
      <c r="K4746" s="3" t="str">
        <f>IF(VLOOKUP(D4746,'Resources Final'!A:C,3,FALSE)=0,"",VLOOKUP(D4746,'Resources Final'!A:C,3,FALSE))</f>
        <v/>
      </c>
      <c r="L4746" s="3" t="str">
        <f>IF(VLOOKUP(D4746,'Resources Final'!A:D,4,FALSE)=0,"",VLOOKUP(D4746,'Resources Final'!A:D,4,FALSE))</f>
        <v>Y</v>
      </c>
      <c r="M4746" s="3" t="str">
        <f>IF(VLOOKUP(D4746,'Resources Final'!A:E,5,FALSE)=0,"",VLOOKUP(D4746,'Resources Final'!A:E,5,FALSE))</f>
        <v/>
      </c>
      <c r="N4746" s="7" t="str">
        <f>IF(VLOOKUP(D4746,'Resources Final'!A:F,6,FALSE)=0,"",VLOOKUP(D4746,'Resources Final'!A:F,6,FALSE))</f>
        <v/>
      </c>
      <c r="O4746" s="3" t="str">
        <f>IF(VLOOKUP(D4746,'Resources Final'!A:G,7,FALSE)=0,"",VLOOKUP(D4746,'Resources Final'!A:G,7,FALSE))</f>
        <v/>
      </c>
    </row>
    <row r="4747" spans="1:15" x14ac:dyDescent="0.2">
      <c r="A4747" s="11">
        <v>990</v>
      </c>
      <c r="B4747" s="11" t="str">
        <f t="shared" si="85"/>
        <v>Charles G. Koch Charitable Foundation_Lambermont20183150</v>
      </c>
      <c r="C4747" s="11" t="s">
        <v>19</v>
      </c>
      <c r="D4747" s="11" t="s">
        <v>4502</v>
      </c>
      <c r="E4747" s="11" t="s">
        <v>4502</v>
      </c>
      <c r="F4747" s="14">
        <v>3150</v>
      </c>
      <c r="G4747" s="11">
        <v>2018</v>
      </c>
      <c r="H4747" s="11" t="s">
        <v>21</v>
      </c>
      <c r="I4747" s="12" t="s">
        <v>4162</v>
      </c>
      <c r="J4747">
        <v>447</v>
      </c>
      <c r="K4747" s="3" t="str">
        <f>IF(VLOOKUP(D4747,'Resources Final'!A:C,3,FALSE)=0,"",VLOOKUP(D4747,'Resources Final'!A:C,3,FALSE))</f>
        <v>Y</v>
      </c>
      <c r="L4747" s="3" t="str">
        <f>IF(VLOOKUP(D4747,'Resources Final'!A:D,4,FALSE)=0,"",VLOOKUP(D4747,'Resources Final'!A:D,4,FALSE))</f>
        <v/>
      </c>
      <c r="M4747" s="3" t="str">
        <f>IF(VLOOKUP(D4747,'Resources Final'!A:E,5,FALSE)=0,"",VLOOKUP(D4747,'Resources Final'!A:E,5,FALSE))</f>
        <v/>
      </c>
      <c r="N4747" s="7" t="str">
        <f>IF(VLOOKUP(D4747,'Resources Final'!A:F,6,FALSE)=0,"",VLOOKUP(D4747,'Resources Final'!A:F,6,FALSE))</f>
        <v/>
      </c>
      <c r="O4747" s="3" t="str">
        <f>IF(VLOOKUP(D4747,'Resources Final'!A:G,7,FALSE)=0,"",VLOOKUP(D4747,'Resources Final'!A:G,7,FALSE))</f>
        <v/>
      </c>
    </row>
    <row r="4748" spans="1:15" x14ac:dyDescent="0.2">
      <c r="A4748" s="11">
        <v>990</v>
      </c>
      <c r="B4748" s="11" t="str">
        <f t="shared" si="85"/>
        <v>Charles G. Koch Charitable Foundation_Valentine20183150</v>
      </c>
      <c r="C4748" s="11" t="s">
        <v>19</v>
      </c>
      <c r="D4748" s="11" t="s">
        <v>4503</v>
      </c>
      <c r="E4748" s="11" t="s">
        <v>4503</v>
      </c>
      <c r="F4748" s="14">
        <v>3150</v>
      </c>
      <c r="G4748" s="11">
        <v>2018</v>
      </c>
      <c r="H4748" s="11" t="s">
        <v>21</v>
      </c>
      <c r="I4748" s="12" t="s">
        <v>4162</v>
      </c>
      <c r="J4748">
        <v>448</v>
      </c>
      <c r="K4748" s="3" t="str">
        <f>IF(VLOOKUP(D4748,'Resources Final'!A:C,3,FALSE)=0,"",VLOOKUP(D4748,'Resources Final'!A:C,3,FALSE))</f>
        <v>Y</v>
      </c>
      <c r="L4748" s="3" t="str">
        <f>IF(VLOOKUP(D4748,'Resources Final'!A:D,4,FALSE)=0,"",VLOOKUP(D4748,'Resources Final'!A:D,4,FALSE))</f>
        <v/>
      </c>
      <c r="M4748" s="3" t="str">
        <f>IF(VLOOKUP(D4748,'Resources Final'!A:E,5,FALSE)=0,"",VLOOKUP(D4748,'Resources Final'!A:E,5,FALSE))</f>
        <v/>
      </c>
      <c r="N4748" s="7" t="str">
        <f>IF(VLOOKUP(D4748,'Resources Final'!A:F,6,FALSE)=0,"",VLOOKUP(D4748,'Resources Final'!A:F,6,FALSE))</f>
        <v/>
      </c>
      <c r="O4748" s="3" t="str">
        <f>IF(VLOOKUP(D4748,'Resources Final'!A:G,7,FALSE)=0,"",VLOOKUP(D4748,'Resources Final'!A:G,7,FALSE))</f>
        <v/>
      </c>
    </row>
    <row r="4749" spans="1:15" x14ac:dyDescent="0.2">
      <c r="A4749" s="11">
        <v>990</v>
      </c>
      <c r="B4749" s="11" t="str">
        <f t="shared" si="85"/>
        <v>Charles G. Koch Charitable Foundation_Urban201813923</v>
      </c>
      <c r="C4749" s="11" t="s">
        <v>19</v>
      </c>
      <c r="D4749" s="11" t="s">
        <v>3857</v>
      </c>
      <c r="E4749" s="11" t="s">
        <v>3857</v>
      </c>
      <c r="F4749" s="14">
        <v>13923</v>
      </c>
      <c r="G4749" s="11">
        <v>2018</v>
      </c>
      <c r="H4749" s="11" t="s">
        <v>21</v>
      </c>
      <c r="I4749" s="12" t="s">
        <v>4162</v>
      </c>
      <c r="J4749">
        <v>449</v>
      </c>
      <c r="K4749" s="3" t="str">
        <f>IF(VLOOKUP(D4749,'Resources Final'!A:C,3,FALSE)=0,"",VLOOKUP(D4749,'Resources Final'!A:C,3,FALSE))</f>
        <v>Y</v>
      </c>
      <c r="L4749" s="3" t="str">
        <f>IF(VLOOKUP(D4749,'Resources Final'!A:D,4,FALSE)=0,"",VLOOKUP(D4749,'Resources Final'!A:D,4,FALSE))</f>
        <v/>
      </c>
      <c r="M4749" s="3" t="str">
        <f>IF(VLOOKUP(D4749,'Resources Final'!A:E,5,FALSE)=0,"",VLOOKUP(D4749,'Resources Final'!A:E,5,FALSE))</f>
        <v/>
      </c>
      <c r="N4749" s="7" t="str">
        <f>IF(VLOOKUP(D4749,'Resources Final'!A:F,6,FALSE)=0,"",VLOOKUP(D4749,'Resources Final'!A:F,6,FALSE))</f>
        <v/>
      </c>
      <c r="O4749" s="3" t="str">
        <f>IF(VLOOKUP(D4749,'Resources Final'!A:G,7,FALSE)=0,"",VLOOKUP(D4749,'Resources Final'!A:G,7,FALSE))</f>
        <v/>
      </c>
    </row>
    <row r="4750" spans="1:15" x14ac:dyDescent="0.2">
      <c r="A4750" s="11">
        <v>990</v>
      </c>
      <c r="B4750" s="11" t="str">
        <f t="shared" si="85"/>
        <v>Charles G. Koch Charitable Foundation_Patrick Henry College201820000</v>
      </c>
      <c r="C4750" s="11" t="s">
        <v>19</v>
      </c>
      <c r="D4750" s="11" t="s">
        <v>2817</v>
      </c>
      <c r="E4750" s="11" t="s">
        <v>2817</v>
      </c>
      <c r="F4750" s="14">
        <v>20000</v>
      </c>
      <c r="G4750" s="11">
        <v>2018</v>
      </c>
      <c r="H4750" s="11" t="s">
        <v>21</v>
      </c>
      <c r="I4750" s="12"/>
      <c r="J4750">
        <v>450</v>
      </c>
      <c r="K4750" s="3" t="str">
        <f>IF(VLOOKUP(D4750,'Resources Final'!A:C,3,FALSE)=0,"",VLOOKUP(D4750,'Resources Final'!A:C,3,FALSE))</f>
        <v/>
      </c>
      <c r="L4750" s="3" t="str">
        <f>IF(VLOOKUP(D4750,'Resources Final'!A:D,4,FALSE)=0,"",VLOOKUP(D4750,'Resources Final'!A:D,4,FALSE))</f>
        <v>Y</v>
      </c>
      <c r="M4750" s="3" t="str">
        <f>IF(VLOOKUP(D4750,'Resources Final'!A:E,5,FALSE)=0,"",VLOOKUP(D4750,'Resources Final'!A:E,5,FALSE))</f>
        <v/>
      </c>
      <c r="N4750" s="7" t="str">
        <f>IF(VLOOKUP(D4750,'Resources Final'!A:F,6,FALSE)=0,"",VLOOKUP(D4750,'Resources Final'!A:F,6,FALSE))</f>
        <v/>
      </c>
      <c r="O4750" s="3" t="str">
        <f>IF(VLOOKUP(D4750,'Resources Final'!A:G,7,FALSE)=0,"",VLOOKUP(D4750,'Resources Final'!A:G,7,FALSE))</f>
        <v/>
      </c>
    </row>
    <row r="4751" spans="1:15" x14ac:dyDescent="0.2">
      <c r="A4751" s="11">
        <v>990</v>
      </c>
      <c r="B4751" s="11" t="str">
        <f t="shared" si="85"/>
        <v>Charles G. Koch Charitable Foundation_Ball State University2018295400</v>
      </c>
      <c r="C4751" s="11" t="s">
        <v>19</v>
      </c>
      <c r="D4751" s="11" t="s">
        <v>342</v>
      </c>
      <c r="E4751" s="11" t="s">
        <v>342</v>
      </c>
      <c r="F4751" s="14">
        <v>295400</v>
      </c>
      <c r="G4751" s="11">
        <v>2018</v>
      </c>
      <c r="H4751" s="11" t="s">
        <v>21</v>
      </c>
      <c r="I4751" s="12"/>
      <c r="J4751">
        <v>451</v>
      </c>
      <c r="K4751" s="3" t="str">
        <f>IF(VLOOKUP(D4751,'Resources Final'!A:C,3,FALSE)=0,"",VLOOKUP(D4751,'Resources Final'!A:C,3,FALSE))</f>
        <v/>
      </c>
      <c r="L4751" s="3" t="str">
        <f>IF(VLOOKUP(D4751,'Resources Final'!A:D,4,FALSE)=0,"",VLOOKUP(D4751,'Resources Final'!A:D,4,FALSE))</f>
        <v>Y</v>
      </c>
      <c r="M4751" s="3" t="str">
        <f>IF(VLOOKUP(D4751,'Resources Final'!A:E,5,FALSE)=0,"",VLOOKUP(D4751,'Resources Final'!A:E,5,FALSE))</f>
        <v/>
      </c>
      <c r="N4751" s="7" t="str">
        <f>IF(VLOOKUP(D4751,'Resources Final'!A:F,6,FALSE)=0,"",VLOOKUP(D4751,'Resources Final'!A:F,6,FALSE))</f>
        <v/>
      </c>
      <c r="O4751" s="3" t="str">
        <f>IF(VLOOKUP(D4751,'Resources Final'!A:G,7,FALSE)=0,"",VLOOKUP(D4751,'Resources Final'!A:G,7,FALSE))</f>
        <v/>
      </c>
    </row>
    <row r="4752" spans="1:15" x14ac:dyDescent="0.2">
      <c r="A4752" s="11">
        <v>990</v>
      </c>
      <c r="B4752" s="11" t="str">
        <f t="shared" si="85"/>
        <v>Charles G. Koch Charitable Foundation_Western Michigan University201815100</v>
      </c>
      <c r="C4752" s="11" t="s">
        <v>19</v>
      </c>
      <c r="D4752" s="11" t="s">
        <v>3990</v>
      </c>
      <c r="E4752" s="11" t="s">
        <v>3990</v>
      </c>
      <c r="F4752" s="14">
        <v>15100</v>
      </c>
      <c r="G4752" s="11">
        <v>2018</v>
      </c>
      <c r="H4752" s="11" t="s">
        <v>21</v>
      </c>
      <c r="I4752" s="12"/>
      <c r="J4752">
        <v>452</v>
      </c>
      <c r="K4752" s="3" t="str">
        <f>IF(VLOOKUP(D4752,'Resources Final'!A:C,3,FALSE)=0,"",VLOOKUP(D4752,'Resources Final'!A:C,3,FALSE))</f>
        <v/>
      </c>
      <c r="L4752" s="3" t="str">
        <f>IF(VLOOKUP(D4752,'Resources Final'!A:D,4,FALSE)=0,"",VLOOKUP(D4752,'Resources Final'!A:D,4,FALSE))</f>
        <v>Y</v>
      </c>
      <c r="M4752" s="3" t="str">
        <f>IF(VLOOKUP(D4752,'Resources Final'!A:E,5,FALSE)=0,"",VLOOKUP(D4752,'Resources Final'!A:E,5,FALSE))</f>
        <v/>
      </c>
      <c r="N4752" s="7" t="str">
        <f>IF(VLOOKUP(D4752,'Resources Final'!A:F,6,FALSE)=0,"",VLOOKUP(D4752,'Resources Final'!A:F,6,FALSE))</f>
        <v/>
      </c>
      <c r="O4752" s="3" t="str">
        <f>IF(VLOOKUP(D4752,'Resources Final'!A:G,7,FALSE)=0,"",VLOOKUP(D4752,'Resources Final'!A:G,7,FALSE))</f>
        <v/>
      </c>
    </row>
    <row r="4753" spans="1:15" x14ac:dyDescent="0.2">
      <c r="A4753" s="11">
        <v>990</v>
      </c>
      <c r="B4753" s="11" t="str">
        <f t="shared" si="85"/>
        <v>Charles G. Koch Charitable Foundation_Millikin University201818500</v>
      </c>
      <c r="C4753" s="11" t="s">
        <v>19</v>
      </c>
      <c r="D4753" s="11" t="s">
        <v>2468</v>
      </c>
      <c r="E4753" s="11" t="s">
        <v>2468</v>
      </c>
      <c r="F4753" s="14">
        <v>18500</v>
      </c>
      <c r="G4753" s="11">
        <v>2018</v>
      </c>
      <c r="H4753" s="11" t="s">
        <v>21</v>
      </c>
      <c r="I4753" s="12"/>
      <c r="J4753">
        <v>453</v>
      </c>
      <c r="K4753" s="3" t="str">
        <f>IF(VLOOKUP(D4753,'Resources Final'!A:C,3,FALSE)=0,"",VLOOKUP(D4753,'Resources Final'!A:C,3,FALSE))</f>
        <v/>
      </c>
      <c r="L4753" s="3" t="str">
        <f>IF(VLOOKUP(D4753,'Resources Final'!A:D,4,FALSE)=0,"",VLOOKUP(D4753,'Resources Final'!A:D,4,FALSE))</f>
        <v>Y</v>
      </c>
      <c r="M4753" s="3" t="str">
        <f>IF(VLOOKUP(D4753,'Resources Final'!A:E,5,FALSE)=0,"",VLOOKUP(D4753,'Resources Final'!A:E,5,FALSE))</f>
        <v/>
      </c>
      <c r="N4753" s="7" t="str">
        <f>IF(VLOOKUP(D4753,'Resources Final'!A:F,6,FALSE)=0,"",VLOOKUP(D4753,'Resources Final'!A:F,6,FALSE))</f>
        <v/>
      </c>
      <c r="O4753" s="3" t="str">
        <f>IF(VLOOKUP(D4753,'Resources Final'!A:G,7,FALSE)=0,"",VLOOKUP(D4753,'Resources Final'!A:G,7,FALSE))</f>
        <v/>
      </c>
    </row>
    <row r="4754" spans="1:15" x14ac:dyDescent="0.2">
      <c r="A4754" s="11">
        <v>990</v>
      </c>
      <c r="B4754" s="11" t="str">
        <f t="shared" si="85"/>
        <v>Charles G. Koch Charitable Foundation_Information Technology &amp; Innovation Foundation201890000</v>
      </c>
      <c r="C4754" s="11" t="s">
        <v>19</v>
      </c>
      <c r="D4754" s="11" t="s">
        <v>4504</v>
      </c>
      <c r="E4754" s="11" t="s">
        <v>4504</v>
      </c>
      <c r="F4754" s="14">
        <v>90000</v>
      </c>
      <c r="G4754" s="11">
        <v>2018</v>
      </c>
      <c r="H4754" s="11" t="s">
        <v>21</v>
      </c>
      <c r="I4754" s="12"/>
      <c r="J4754">
        <v>454</v>
      </c>
      <c r="K4754" s="3" t="str">
        <f>IF(VLOOKUP(D4754,'Resources Final'!A:C,3,FALSE)=0,"",VLOOKUP(D4754,'Resources Final'!A:C,3,FALSE))</f>
        <v/>
      </c>
      <c r="L4754" s="3" t="str">
        <f>IF(VLOOKUP(D4754,'Resources Final'!A:D,4,FALSE)=0,"",VLOOKUP(D4754,'Resources Final'!A:D,4,FALSE))</f>
        <v/>
      </c>
      <c r="M4754" s="3" t="str">
        <f>IF(VLOOKUP(D4754,'Resources Final'!A:E,5,FALSE)=0,"",VLOOKUP(D4754,'Resources Final'!A:E,5,FALSE))</f>
        <v/>
      </c>
      <c r="N4754" s="7" t="str">
        <f>IF(VLOOKUP(D4754,'Resources Final'!A:F,6,FALSE)=0,"",VLOOKUP(D4754,'Resources Final'!A:F,6,FALSE))</f>
        <v/>
      </c>
      <c r="O4754" s="3" t="str">
        <f>IF(VLOOKUP(D4754,'Resources Final'!A:G,7,FALSE)=0,"",VLOOKUP(D4754,'Resources Final'!A:G,7,FALSE))</f>
        <v/>
      </c>
    </row>
    <row r="4755" spans="1:15" x14ac:dyDescent="0.2">
      <c r="A4755" s="11">
        <v>990</v>
      </c>
      <c r="B4755" s="11" t="str">
        <f t="shared" si="85"/>
        <v>Charles G. Koch Charitable Foundation_Lewis201810875</v>
      </c>
      <c r="C4755" s="11" t="s">
        <v>19</v>
      </c>
      <c r="D4755" s="11" t="s">
        <v>2148</v>
      </c>
      <c r="E4755" s="11" t="s">
        <v>2148</v>
      </c>
      <c r="F4755" s="14">
        <v>10875</v>
      </c>
      <c r="G4755" s="11">
        <v>2018</v>
      </c>
      <c r="H4755" s="11" t="s">
        <v>21</v>
      </c>
      <c r="I4755" s="12" t="s">
        <v>4162</v>
      </c>
      <c r="J4755">
        <v>455</v>
      </c>
      <c r="K4755" s="3" t="str">
        <f>IF(VLOOKUP(D4755,'Resources Final'!A:C,3,FALSE)=0,"",VLOOKUP(D4755,'Resources Final'!A:C,3,FALSE))</f>
        <v>Y</v>
      </c>
      <c r="L4755" s="3" t="str">
        <f>IF(VLOOKUP(D4755,'Resources Final'!A:D,4,FALSE)=0,"",VLOOKUP(D4755,'Resources Final'!A:D,4,FALSE))</f>
        <v/>
      </c>
      <c r="M4755" s="3" t="str">
        <f>IF(VLOOKUP(D4755,'Resources Final'!A:E,5,FALSE)=0,"",VLOOKUP(D4755,'Resources Final'!A:E,5,FALSE))</f>
        <v/>
      </c>
      <c r="N4755" s="7" t="str">
        <f>IF(VLOOKUP(D4755,'Resources Final'!A:F,6,FALSE)=0,"",VLOOKUP(D4755,'Resources Final'!A:F,6,FALSE))</f>
        <v/>
      </c>
      <c r="O4755" s="3" t="str">
        <f>IF(VLOOKUP(D4755,'Resources Final'!A:G,7,FALSE)=0,"",VLOOKUP(D4755,'Resources Final'!A:G,7,FALSE))</f>
        <v/>
      </c>
    </row>
    <row r="4756" spans="1:15" x14ac:dyDescent="0.2">
      <c r="A4756" s="11">
        <v>990</v>
      </c>
      <c r="B4756" s="11" t="str">
        <f t="shared" si="85"/>
        <v>Charles G. Koch Charitable Foundation_National Freedom of Information Coalition2018108000</v>
      </c>
      <c r="C4756" s="11" t="s">
        <v>19</v>
      </c>
      <c r="D4756" s="11" t="s">
        <v>2614</v>
      </c>
      <c r="E4756" s="11" t="s">
        <v>2614</v>
      </c>
      <c r="F4756" s="14">
        <v>108000</v>
      </c>
      <c r="G4756" s="11">
        <v>2018</v>
      </c>
      <c r="H4756" s="11" t="s">
        <v>21</v>
      </c>
      <c r="I4756" s="12"/>
      <c r="J4756">
        <v>456</v>
      </c>
      <c r="K4756" s="3" t="str">
        <f>IF(VLOOKUP(D4756,'Resources Final'!A:C,3,FALSE)=0,"",VLOOKUP(D4756,'Resources Final'!A:C,3,FALSE))</f>
        <v/>
      </c>
      <c r="L4756" s="3" t="str">
        <f>IF(VLOOKUP(D4756,'Resources Final'!A:D,4,FALSE)=0,"",VLOOKUP(D4756,'Resources Final'!A:D,4,FALSE))</f>
        <v/>
      </c>
      <c r="M4756" s="3" t="str">
        <f>IF(VLOOKUP(D4756,'Resources Final'!A:E,5,FALSE)=0,"",VLOOKUP(D4756,'Resources Final'!A:E,5,FALSE))</f>
        <v/>
      </c>
      <c r="N4756" s="7" t="str">
        <f>IF(VLOOKUP(D4756,'Resources Final'!A:F,6,FALSE)=0,"",VLOOKUP(D4756,'Resources Final'!A:F,6,FALSE))</f>
        <v/>
      </c>
      <c r="O4756" s="3" t="str">
        <f>IF(VLOOKUP(D4756,'Resources Final'!A:G,7,FALSE)=0,"",VLOOKUP(D4756,'Resources Final'!A:G,7,FALSE))</f>
        <v/>
      </c>
    </row>
    <row r="4757" spans="1:15" x14ac:dyDescent="0.2">
      <c r="A4757" s="11">
        <v>990</v>
      </c>
      <c r="B4757" s="11" t="str">
        <f t="shared" si="85"/>
        <v>Charles G. Koch Charitable Foundation_Eurasia Group Foundation2018195000</v>
      </c>
      <c r="C4757" s="11" t="s">
        <v>19</v>
      </c>
      <c r="D4757" s="11" t="s">
        <v>1167</v>
      </c>
      <c r="E4757" s="11" t="s">
        <v>1167</v>
      </c>
      <c r="F4757" s="14">
        <v>195000</v>
      </c>
      <c r="G4757" s="11">
        <v>2018</v>
      </c>
      <c r="H4757" s="11" t="s">
        <v>21</v>
      </c>
      <c r="I4757" s="12"/>
      <c r="J4757">
        <v>457</v>
      </c>
      <c r="K4757" s="3" t="str">
        <f>IF(VLOOKUP(D4757,'Resources Final'!A:C,3,FALSE)=0,"",VLOOKUP(D4757,'Resources Final'!A:C,3,FALSE))</f>
        <v/>
      </c>
      <c r="L4757" s="3" t="str">
        <f>IF(VLOOKUP(D4757,'Resources Final'!A:D,4,FALSE)=0,"",VLOOKUP(D4757,'Resources Final'!A:D,4,FALSE))</f>
        <v/>
      </c>
      <c r="M4757" s="3" t="str">
        <f>IF(VLOOKUP(D4757,'Resources Final'!A:E,5,FALSE)=0,"",VLOOKUP(D4757,'Resources Final'!A:E,5,FALSE))</f>
        <v/>
      </c>
      <c r="N4757" s="7" t="str">
        <f>IF(VLOOKUP(D4757,'Resources Final'!A:F,6,FALSE)=0,"",VLOOKUP(D4757,'Resources Final'!A:F,6,FALSE))</f>
        <v>https://www.sourcewatch.org/index.php/Eurasia_Group</v>
      </c>
      <c r="O4757" s="3" t="str">
        <f>IF(VLOOKUP(D4757,'Resources Final'!A:G,7,FALSE)=0,"",VLOOKUP(D4757,'Resources Final'!A:G,7,FALSE))</f>
        <v>Sourcewatch</v>
      </c>
    </row>
    <row r="4758" spans="1:15" x14ac:dyDescent="0.2">
      <c r="A4758" s="11">
        <v>990</v>
      </c>
      <c r="B4758" s="11" t="str">
        <f t="shared" si="85"/>
        <v>Charles G. Koch Charitable Foundation_Land Conservation Assistance Network201850000</v>
      </c>
      <c r="C4758" s="11" t="s">
        <v>19</v>
      </c>
      <c r="D4758" s="11" t="s">
        <v>4505</v>
      </c>
      <c r="E4758" s="11" t="s">
        <v>4505</v>
      </c>
      <c r="F4758" s="14">
        <v>50000</v>
      </c>
      <c r="G4758" s="11">
        <v>2018</v>
      </c>
      <c r="H4758" s="11" t="s">
        <v>21</v>
      </c>
      <c r="I4758" s="12"/>
      <c r="J4758">
        <v>458</v>
      </c>
      <c r="K4758" s="3" t="str">
        <f>IF(VLOOKUP(D4758,'Resources Final'!A:C,3,FALSE)=0,"",VLOOKUP(D4758,'Resources Final'!A:C,3,FALSE))</f>
        <v/>
      </c>
      <c r="L4758" s="3" t="str">
        <f>IF(VLOOKUP(D4758,'Resources Final'!A:D,4,FALSE)=0,"",VLOOKUP(D4758,'Resources Final'!A:D,4,FALSE))</f>
        <v/>
      </c>
      <c r="M4758" s="3" t="str">
        <f>IF(VLOOKUP(D4758,'Resources Final'!A:E,5,FALSE)=0,"",VLOOKUP(D4758,'Resources Final'!A:E,5,FALSE))</f>
        <v/>
      </c>
      <c r="N4758" s="7" t="str">
        <f>IF(VLOOKUP(D4758,'Resources Final'!A:F,6,FALSE)=0,"",VLOOKUP(D4758,'Resources Final'!A:F,6,FALSE))</f>
        <v/>
      </c>
      <c r="O4758" s="3" t="str">
        <f>IF(VLOOKUP(D4758,'Resources Final'!A:G,7,FALSE)=0,"",VLOOKUP(D4758,'Resources Final'!A:G,7,FALSE))</f>
        <v/>
      </c>
    </row>
    <row r="4759" spans="1:15" x14ac:dyDescent="0.2">
      <c r="A4759" s="11">
        <v>990</v>
      </c>
      <c r="B4759" s="11" t="str">
        <f t="shared" si="85"/>
        <v>Charles G. Koch Charitable Foundation_Rio Grande Foundation201825000</v>
      </c>
      <c r="C4759" s="11" t="s">
        <v>19</v>
      </c>
      <c r="D4759" s="11" t="s">
        <v>3071</v>
      </c>
      <c r="E4759" s="11" t="s">
        <v>3071</v>
      </c>
      <c r="F4759" s="14">
        <v>25000</v>
      </c>
      <c r="G4759" s="11">
        <v>2018</v>
      </c>
      <c r="H4759" s="11" t="s">
        <v>21</v>
      </c>
      <c r="I4759" s="12"/>
      <c r="J4759">
        <v>459</v>
      </c>
      <c r="K4759" s="3" t="str">
        <f>IF(VLOOKUP(D4759,'Resources Final'!A:C,3,FALSE)=0,"",VLOOKUP(D4759,'Resources Final'!A:C,3,FALSE))</f>
        <v/>
      </c>
      <c r="L4759" s="3" t="str">
        <f>IF(VLOOKUP(D4759,'Resources Final'!A:D,4,FALSE)=0,"",VLOOKUP(D4759,'Resources Final'!A:D,4,FALSE))</f>
        <v/>
      </c>
      <c r="M4759" s="3" t="str">
        <f>IF(VLOOKUP(D4759,'Resources Final'!A:E,5,FALSE)=0,"",VLOOKUP(D4759,'Resources Final'!A:E,5,FALSE))</f>
        <v/>
      </c>
      <c r="N4759" s="7" t="str">
        <f>IF(VLOOKUP(D4759,'Resources Final'!A:F,6,FALSE)=0,"",VLOOKUP(D4759,'Resources Final'!A:F,6,FALSE))</f>
        <v>http://www.sourcewatch.org/index.php/Rio_Grande_Foundation</v>
      </c>
      <c r="O4759" s="3" t="str">
        <f>IF(VLOOKUP(D4759,'Resources Final'!A:G,7,FALSE)=0,"",VLOOKUP(D4759,'Resources Final'!A:G,7,FALSE))</f>
        <v>Sourcewatch</v>
      </c>
    </row>
    <row r="4760" spans="1:15" x14ac:dyDescent="0.2">
      <c r="A4760" s="11">
        <v>990</v>
      </c>
      <c r="B4760" s="11" t="str">
        <f t="shared" si="85"/>
        <v>Charles G. Koch Charitable Foundation_St Mary's College of Maryland201814500</v>
      </c>
      <c r="C4760" s="11" t="s">
        <v>19</v>
      </c>
      <c r="D4760" s="11" t="s">
        <v>3403</v>
      </c>
      <c r="E4760" s="11" t="s">
        <v>3403</v>
      </c>
      <c r="F4760" s="14">
        <v>14500</v>
      </c>
      <c r="G4760" s="11">
        <v>2018</v>
      </c>
      <c r="H4760" s="11" t="s">
        <v>21</v>
      </c>
      <c r="I4760" s="12"/>
      <c r="J4760">
        <v>460</v>
      </c>
      <c r="K4760" s="3" t="str">
        <f>IF(VLOOKUP(D4760,'Resources Final'!A:C,3,FALSE)=0,"",VLOOKUP(D4760,'Resources Final'!A:C,3,FALSE))</f>
        <v/>
      </c>
      <c r="L4760" s="3" t="str">
        <f>IF(VLOOKUP(D4760,'Resources Final'!A:D,4,FALSE)=0,"",VLOOKUP(D4760,'Resources Final'!A:D,4,FALSE))</f>
        <v>Y</v>
      </c>
      <c r="M4760" s="3" t="str">
        <f>IF(VLOOKUP(D4760,'Resources Final'!A:E,5,FALSE)=0,"",VLOOKUP(D4760,'Resources Final'!A:E,5,FALSE))</f>
        <v/>
      </c>
      <c r="N4760" s="7" t="str">
        <f>IF(VLOOKUP(D4760,'Resources Final'!A:F,6,FALSE)=0,"",VLOOKUP(D4760,'Resources Final'!A:F,6,FALSE))</f>
        <v/>
      </c>
      <c r="O4760" s="3" t="str">
        <f>IF(VLOOKUP(D4760,'Resources Final'!A:G,7,FALSE)=0,"",VLOOKUP(D4760,'Resources Final'!A:G,7,FALSE))</f>
        <v/>
      </c>
    </row>
    <row r="4761" spans="1:15" x14ac:dyDescent="0.2">
      <c r="A4761" s="11">
        <v>990</v>
      </c>
      <c r="B4761" s="11" t="str">
        <f t="shared" si="85"/>
        <v>Charles G. Koch Charitable Foundation_Quinones20183024</v>
      </c>
      <c r="C4761" s="11" t="s">
        <v>19</v>
      </c>
      <c r="D4761" s="11" t="s">
        <v>4506</v>
      </c>
      <c r="E4761" s="11" t="s">
        <v>4506</v>
      </c>
      <c r="F4761" s="14">
        <v>3024</v>
      </c>
      <c r="G4761" s="11">
        <v>2018</v>
      </c>
      <c r="H4761" s="11" t="s">
        <v>21</v>
      </c>
      <c r="I4761" s="12" t="s">
        <v>4162</v>
      </c>
      <c r="J4761">
        <v>461</v>
      </c>
      <c r="K4761" s="3" t="str">
        <f>IF(VLOOKUP(D4761,'Resources Final'!A:C,3,FALSE)=0,"",VLOOKUP(D4761,'Resources Final'!A:C,3,FALSE))</f>
        <v>Y</v>
      </c>
      <c r="L4761" s="3" t="str">
        <f>IF(VLOOKUP(D4761,'Resources Final'!A:D,4,FALSE)=0,"",VLOOKUP(D4761,'Resources Final'!A:D,4,FALSE))</f>
        <v/>
      </c>
      <c r="M4761" s="3" t="str">
        <f>IF(VLOOKUP(D4761,'Resources Final'!A:E,5,FALSE)=0,"",VLOOKUP(D4761,'Resources Final'!A:E,5,FALSE))</f>
        <v/>
      </c>
      <c r="N4761" s="7" t="str">
        <f>IF(VLOOKUP(D4761,'Resources Final'!A:F,6,FALSE)=0,"",VLOOKUP(D4761,'Resources Final'!A:F,6,FALSE))</f>
        <v/>
      </c>
      <c r="O4761" s="3" t="str">
        <f>IF(VLOOKUP(D4761,'Resources Final'!A:G,7,FALSE)=0,"",VLOOKUP(D4761,'Resources Final'!A:G,7,FALSE))</f>
        <v/>
      </c>
    </row>
    <row r="4762" spans="1:15" x14ac:dyDescent="0.2">
      <c r="A4762" s="11">
        <v>990</v>
      </c>
      <c r="B4762" s="11" t="str">
        <f t="shared" si="85"/>
        <v>Charles G. Koch Charitable Foundation_JFS Productions201822500</v>
      </c>
      <c r="C4762" s="11" t="s">
        <v>19</v>
      </c>
      <c r="D4762" s="11" t="s">
        <v>4507</v>
      </c>
      <c r="E4762" s="11" t="s">
        <v>4507</v>
      </c>
      <c r="F4762" s="14">
        <v>22500</v>
      </c>
      <c r="G4762" s="11">
        <v>2018</v>
      </c>
      <c r="H4762" s="11" t="s">
        <v>21</v>
      </c>
      <c r="I4762" s="12"/>
      <c r="J4762">
        <v>462</v>
      </c>
      <c r="K4762" s="3" t="str">
        <f>IF(VLOOKUP(D4762,'Resources Final'!A:C,3,FALSE)=0,"",VLOOKUP(D4762,'Resources Final'!A:C,3,FALSE))</f>
        <v/>
      </c>
      <c r="L4762" s="3" t="str">
        <f>IF(VLOOKUP(D4762,'Resources Final'!A:D,4,FALSE)=0,"",VLOOKUP(D4762,'Resources Final'!A:D,4,FALSE))</f>
        <v/>
      </c>
      <c r="M4762" s="3" t="str">
        <f>IF(VLOOKUP(D4762,'Resources Final'!A:E,5,FALSE)=0,"",VLOOKUP(D4762,'Resources Final'!A:E,5,FALSE))</f>
        <v/>
      </c>
      <c r="N4762" s="7" t="str">
        <f>IF(VLOOKUP(D4762,'Resources Final'!A:F,6,FALSE)=0,"",VLOOKUP(D4762,'Resources Final'!A:F,6,FALSE))</f>
        <v/>
      </c>
      <c r="O4762" s="3" t="str">
        <f>IF(VLOOKUP(D4762,'Resources Final'!A:G,7,FALSE)=0,"",VLOOKUP(D4762,'Resources Final'!A:G,7,FALSE))</f>
        <v/>
      </c>
    </row>
    <row r="4763" spans="1:15" x14ac:dyDescent="0.2">
      <c r="A4763" s="11">
        <v>990</v>
      </c>
      <c r="B4763" s="11" t="str">
        <f t="shared" si="85"/>
        <v>Charles G. Koch Charitable Foundation_Gustavus Adolphus College201814000</v>
      </c>
      <c r="C4763" s="11" t="s">
        <v>19</v>
      </c>
      <c r="D4763" s="11" t="s">
        <v>1483</v>
      </c>
      <c r="E4763" s="11" t="s">
        <v>1483</v>
      </c>
      <c r="F4763" s="14">
        <v>14000</v>
      </c>
      <c r="G4763" s="11">
        <v>2018</v>
      </c>
      <c r="H4763" s="11" t="s">
        <v>21</v>
      </c>
      <c r="I4763" s="12"/>
      <c r="J4763">
        <v>463</v>
      </c>
      <c r="K4763" s="3" t="str">
        <f>IF(VLOOKUP(D4763,'Resources Final'!A:C,3,FALSE)=0,"",VLOOKUP(D4763,'Resources Final'!A:C,3,FALSE))</f>
        <v/>
      </c>
      <c r="L4763" s="3" t="str">
        <f>IF(VLOOKUP(D4763,'Resources Final'!A:D,4,FALSE)=0,"",VLOOKUP(D4763,'Resources Final'!A:D,4,FALSE))</f>
        <v>Y</v>
      </c>
      <c r="M4763" s="3" t="str">
        <f>IF(VLOOKUP(D4763,'Resources Final'!A:E,5,FALSE)=0,"",VLOOKUP(D4763,'Resources Final'!A:E,5,FALSE))</f>
        <v/>
      </c>
      <c r="N4763" s="7" t="str">
        <f>IF(VLOOKUP(D4763,'Resources Final'!A:F,6,FALSE)=0,"",VLOOKUP(D4763,'Resources Final'!A:F,6,FALSE))</f>
        <v/>
      </c>
      <c r="O4763" s="3" t="str">
        <f>IF(VLOOKUP(D4763,'Resources Final'!A:G,7,FALSE)=0,"",VLOOKUP(D4763,'Resources Final'!A:G,7,FALSE))</f>
        <v/>
      </c>
    </row>
    <row r="4764" spans="1:15" x14ac:dyDescent="0.2">
      <c r="A4764" s="11">
        <v>990</v>
      </c>
      <c r="B4764" s="11" t="str">
        <f t="shared" si="85"/>
        <v>Charles G. Koch Charitable Foundation_University of Notre Dame2018806270</v>
      </c>
      <c r="C4764" s="11" t="s">
        <v>19</v>
      </c>
      <c r="D4764" s="11" t="s">
        <v>3808</v>
      </c>
      <c r="E4764" s="11" t="s">
        <v>3808</v>
      </c>
      <c r="F4764" s="14">
        <v>806270</v>
      </c>
      <c r="G4764" s="11">
        <v>2018</v>
      </c>
      <c r="H4764" s="11" t="s">
        <v>21</v>
      </c>
      <c r="I4764" s="12"/>
      <c r="J4764">
        <v>464</v>
      </c>
      <c r="K4764" s="3" t="str">
        <f>IF(VLOOKUP(D4764,'Resources Final'!A:C,3,FALSE)=0,"",VLOOKUP(D4764,'Resources Final'!A:C,3,FALSE))</f>
        <v/>
      </c>
      <c r="L4764" s="3" t="str">
        <f>IF(VLOOKUP(D4764,'Resources Final'!A:D,4,FALSE)=0,"",VLOOKUP(D4764,'Resources Final'!A:D,4,FALSE))</f>
        <v>Y</v>
      </c>
      <c r="M4764" s="3" t="str">
        <f>IF(VLOOKUP(D4764,'Resources Final'!A:E,5,FALSE)=0,"",VLOOKUP(D4764,'Resources Final'!A:E,5,FALSE))</f>
        <v/>
      </c>
      <c r="N4764" s="7" t="str">
        <f>IF(VLOOKUP(D4764,'Resources Final'!A:F,6,FALSE)=0,"",VLOOKUP(D4764,'Resources Final'!A:F,6,FALSE))</f>
        <v/>
      </c>
      <c r="O4764" s="3" t="str">
        <f>IF(VLOOKUP(D4764,'Resources Final'!A:G,7,FALSE)=0,"",VLOOKUP(D4764,'Resources Final'!A:G,7,FALSE))</f>
        <v/>
      </c>
    </row>
    <row r="4765" spans="1:15" x14ac:dyDescent="0.2">
      <c r="A4765" s="11">
        <v>990</v>
      </c>
      <c r="B4765" s="11" t="str">
        <f t="shared" si="85"/>
        <v>Charles G. Koch Charitable Foundation_Karns201812282</v>
      </c>
      <c r="C4765" s="11" t="s">
        <v>19</v>
      </c>
      <c r="D4765" s="11" t="s">
        <v>4508</v>
      </c>
      <c r="E4765" s="11" t="s">
        <v>4508</v>
      </c>
      <c r="F4765" s="14">
        <v>12282</v>
      </c>
      <c r="G4765" s="11">
        <v>2018</v>
      </c>
      <c r="H4765" s="11" t="s">
        <v>21</v>
      </c>
      <c r="I4765" s="12" t="s">
        <v>4162</v>
      </c>
      <c r="J4765">
        <v>465</v>
      </c>
      <c r="K4765" s="3" t="str">
        <f>IF(VLOOKUP(D4765,'Resources Final'!A:C,3,FALSE)=0,"",VLOOKUP(D4765,'Resources Final'!A:C,3,FALSE))</f>
        <v>Y</v>
      </c>
      <c r="L4765" s="3" t="str">
        <f>IF(VLOOKUP(D4765,'Resources Final'!A:D,4,FALSE)=0,"",VLOOKUP(D4765,'Resources Final'!A:D,4,FALSE))</f>
        <v/>
      </c>
      <c r="M4765" s="3" t="str">
        <f>IF(VLOOKUP(D4765,'Resources Final'!A:E,5,FALSE)=0,"",VLOOKUP(D4765,'Resources Final'!A:E,5,FALSE))</f>
        <v/>
      </c>
      <c r="N4765" s="7" t="str">
        <f>IF(VLOOKUP(D4765,'Resources Final'!A:F,6,FALSE)=0,"",VLOOKUP(D4765,'Resources Final'!A:F,6,FALSE))</f>
        <v/>
      </c>
      <c r="O4765" s="3" t="str">
        <f>IF(VLOOKUP(D4765,'Resources Final'!A:G,7,FALSE)=0,"",VLOOKUP(D4765,'Resources Final'!A:G,7,FALSE))</f>
        <v/>
      </c>
    </row>
    <row r="4766" spans="1:15" x14ac:dyDescent="0.2">
      <c r="A4766" s="11">
        <v>990</v>
      </c>
      <c r="B4766" s="11" t="str">
        <f t="shared" si="85"/>
        <v>Charles G. Koch Charitable Foundation_Schemenaur201811813</v>
      </c>
      <c r="C4766" s="11" t="s">
        <v>19</v>
      </c>
      <c r="D4766" s="11" t="s">
        <v>4509</v>
      </c>
      <c r="E4766" s="11" t="s">
        <v>4509</v>
      </c>
      <c r="F4766" s="14">
        <v>11813</v>
      </c>
      <c r="G4766" s="11">
        <v>2018</v>
      </c>
      <c r="H4766" s="11" t="s">
        <v>21</v>
      </c>
      <c r="I4766" s="12" t="s">
        <v>4162</v>
      </c>
      <c r="J4766">
        <v>466</v>
      </c>
      <c r="K4766" s="3" t="str">
        <f>IF(VLOOKUP(D4766,'Resources Final'!A:C,3,FALSE)=0,"",VLOOKUP(D4766,'Resources Final'!A:C,3,FALSE))</f>
        <v>Y</v>
      </c>
      <c r="L4766" s="3" t="str">
        <f>IF(VLOOKUP(D4766,'Resources Final'!A:D,4,FALSE)=0,"",VLOOKUP(D4766,'Resources Final'!A:D,4,FALSE))</f>
        <v/>
      </c>
      <c r="M4766" s="3" t="str">
        <f>IF(VLOOKUP(D4766,'Resources Final'!A:E,5,FALSE)=0,"",VLOOKUP(D4766,'Resources Final'!A:E,5,FALSE))</f>
        <v/>
      </c>
      <c r="N4766" s="7" t="str">
        <f>IF(VLOOKUP(D4766,'Resources Final'!A:F,6,FALSE)=0,"",VLOOKUP(D4766,'Resources Final'!A:F,6,FALSE))</f>
        <v/>
      </c>
      <c r="O4766" s="3" t="str">
        <f>IF(VLOOKUP(D4766,'Resources Final'!A:G,7,FALSE)=0,"",VLOOKUP(D4766,'Resources Final'!A:G,7,FALSE))</f>
        <v/>
      </c>
    </row>
    <row r="4767" spans="1:15" x14ac:dyDescent="0.2">
      <c r="A4767" s="11">
        <v>990</v>
      </c>
      <c r="B4767" s="11" t="str">
        <f t="shared" si="85"/>
        <v>Charles G. Koch Charitable Foundation_Hammond201811346</v>
      </c>
      <c r="C4767" s="11" t="s">
        <v>19</v>
      </c>
      <c r="D4767" s="11" t="s">
        <v>1511</v>
      </c>
      <c r="E4767" s="11" t="s">
        <v>1511</v>
      </c>
      <c r="F4767" s="14">
        <v>11346</v>
      </c>
      <c r="G4767" s="11">
        <v>2018</v>
      </c>
      <c r="H4767" s="11" t="s">
        <v>21</v>
      </c>
      <c r="I4767" s="12" t="s">
        <v>4162</v>
      </c>
      <c r="J4767">
        <v>467</v>
      </c>
      <c r="K4767" s="3" t="str">
        <f>IF(VLOOKUP(D4767,'Resources Final'!A:C,3,FALSE)=0,"",VLOOKUP(D4767,'Resources Final'!A:C,3,FALSE))</f>
        <v>Y</v>
      </c>
      <c r="L4767" s="3" t="str">
        <f>IF(VLOOKUP(D4767,'Resources Final'!A:D,4,FALSE)=0,"",VLOOKUP(D4767,'Resources Final'!A:D,4,FALSE))</f>
        <v/>
      </c>
      <c r="M4767" s="3" t="str">
        <f>IF(VLOOKUP(D4767,'Resources Final'!A:E,5,FALSE)=0,"",VLOOKUP(D4767,'Resources Final'!A:E,5,FALSE))</f>
        <v/>
      </c>
      <c r="N4767" s="7" t="str">
        <f>IF(VLOOKUP(D4767,'Resources Final'!A:F,6,FALSE)=0,"",VLOOKUP(D4767,'Resources Final'!A:F,6,FALSE))</f>
        <v/>
      </c>
      <c r="O4767" s="3" t="str">
        <f>IF(VLOOKUP(D4767,'Resources Final'!A:G,7,FALSE)=0,"",VLOOKUP(D4767,'Resources Final'!A:G,7,FALSE))</f>
        <v/>
      </c>
    </row>
    <row r="4768" spans="1:15" x14ac:dyDescent="0.2">
      <c r="A4768" s="11">
        <v>990</v>
      </c>
      <c r="B4768" s="11" t="str">
        <f t="shared" si="85"/>
        <v>Charles G. Koch Charitable Foundation_Rector and Visitors of the University of Virginia2018120000</v>
      </c>
      <c r="C4768" s="11" t="s">
        <v>19</v>
      </c>
      <c r="D4768" s="11" t="s">
        <v>3011</v>
      </c>
      <c r="E4768" s="11" t="s">
        <v>3012</v>
      </c>
      <c r="F4768" s="14">
        <v>120000</v>
      </c>
      <c r="G4768" s="11">
        <v>2018</v>
      </c>
      <c r="H4768" s="11" t="s">
        <v>21</v>
      </c>
      <c r="I4768" s="12"/>
      <c r="J4768">
        <v>468</v>
      </c>
      <c r="K4768" s="3" t="str">
        <f>IF(VLOOKUP(D4768,'Resources Final'!A:C,3,FALSE)=0,"",VLOOKUP(D4768,'Resources Final'!A:C,3,FALSE))</f>
        <v/>
      </c>
      <c r="L4768" s="3" t="str">
        <f>IF(VLOOKUP(D4768,'Resources Final'!A:D,4,FALSE)=0,"",VLOOKUP(D4768,'Resources Final'!A:D,4,FALSE))</f>
        <v>Y</v>
      </c>
      <c r="M4768" s="3" t="str">
        <f>IF(VLOOKUP(D4768,'Resources Final'!A:E,5,FALSE)=0,"",VLOOKUP(D4768,'Resources Final'!A:E,5,FALSE))</f>
        <v/>
      </c>
      <c r="N4768" s="7" t="str">
        <f>IF(VLOOKUP(D4768,'Resources Final'!A:F,6,FALSE)=0,"",VLOOKUP(D4768,'Resources Final'!A:F,6,FALSE))</f>
        <v/>
      </c>
      <c r="O4768" s="3" t="str">
        <f>IF(VLOOKUP(D4768,'Resources Final'!A:G,7,FALSE)=0,"",VLOOKUP(D4768,'Resources Final'!A:G,7,FALSE))</f>
        <v/>
      </c>
    </row>
    <row r="4769" spans="1:15" x14ac:dyDescent="0.2">
      <c r="A4769" s="11">
        <v>990</v>
      </c>
      <c r="B4769" s="11" t="str">
        <f t="shared" si="85"/>
        <v>Charles G. Koch Charitable Foundation_Noe20185355</v>
      </c>
      <c r="C4769" s="11" t="s">
        <v>19</v>
      </c>
      <c r="D4769" s="11" t="s">
        <v>4510</v>
      </c>
      <c r="E4769" s="11" t="s">
        <v>4510</v>
      </c>
      <c r="F4769" s="14">
        <v>5355</v>
      </c>
      <c r="G4769" s="11">
        <v>2018</v>
      </c>
      <c r="H4769" s="11" t="s">
        <v>21</v>
      </c>
      <c r="I4769" s="12" t="s">
        <v>4162</v>
      </c>
      <c r="J4769">
        <v>469</v>
      </c>
      <c r="K4769" s="3" t="str">
        <f>IF(VLOOKUP(D4769,'Resources Final'!A:C,3,FALSE)=0,"",VLOOKUP(D4769,'Resources Final'!A:C,3,FALSE))</f>
        <v>Y</v>
      </c>
      <c r="L4769" s="3" t="str">
        <f>IF(VLOOKUP(D4769,'Resources Final'!A:D,4,FALSE)=0,"",VLOOKUP(D4769,'Resources Final'!A:D,4,FALSE))</f>
        <v/>
      </c>
      <c r="M4769" s="3" t="str">
        <f>IF(VLOOKUP(D4769,'Resources Final'!A:E,5,FALSE)=0,"",VLOOKUP(D4769,'Resources Final'!A:E,5,FALSE))</f>
        <v/>
      </c>
      <c r="N4769" s="7" t="str">
        <f>IF(VLOOKUP(D4769,'Resources Final'!A:F,6,FALSE)=0,"",VLOOKUP(D4769,'Resources Final'!A:F,6,FALSE))</f>
        <v/>
      </c>
      <c r="O4769" s="3" t="str">
        <f>IF(VLOOKUP(D4769,'Resources Final'!A:G,7,FALSE)=0,"",VLOOKUP(D4769,'Resources Final'!A:G,7,FALSE))</f>
        <v/>
      </c>
    </row>
    <row r="4770" spans="1:15" x14ac:dyDescent="0.2">
      <c r="A4770" s="11">
        <v>990</v>
      </c>
      <c r="B4770" s="11" t="str">
        <f t="shared" si="85"/>
        <v>Charles G. Koch Charitable Foundation_Lloyd20183825</v>
      </c>
      <c r="C4770" s="11" t="s">
        <v>19</v>
      </c>
      <c r="D4770" s="11" t="s">
        <v>4511</v>
      </c>
      <c r="E4770" s="11" t="s">
        <v>4511</v>
      </c>
      <c r="F4770" s="14">
        <v>3825</v>
      </c>
      <c r="G4770" s="11">
        <v>2018</v>
      </c>
      <c r="H4770" s="11" t="s">
        <v>21</v>
      </c>
      <c r="I4770" s="12" t="s">
        <v>4162</v>
      </c>
      <c r="J4770">
        <v>470</v>
      </c>
      <c r="K4770" s="3" t="str">
        <f>IF(VLOOKUP(D4770,'Resources Final'!A:C,3,FALSE)=0,"",VLOOKUP(D4770,'Resources Final'!A:C,3,FALSE))</f>
        <v>Y</v>
      </c>
      <c r="L4770" s="3" t="str">
        <f>IF(VLOOKUP(D4770,'Resources Final'!A:D,4,FALSE)=0,"",VLOOKUP(D4770,'Resources Final'!A:D,4,FALSE))</f>
        <v/>
      </c>
      <c r="M4770" s="3" t="str">
        <f>IF(VLOOKUP(D4770,'Resources Final'!A:E,5,FALSE)=0,"",VLOOKUP(D4770,'Resources Final'!A:E,5,FALSE))</f>
        <v/>
      </c>
      <c r="N4770" s="7" t="str">
        <f>IF(VLOOKUP(D4770,'Resources Final'!A:F,6,FALSE)=0,"",VLOOKUP(D4770,'Resources Final'!A:F,6,FALSE))</f>
        <v/>
      </c>
      <c r="O4770" s="3" t="str">
        <f>IF(VLOOKUP(D4770,'Resources Final'!A:G,7,FALSE)=0,"",VLOOKUP(D4770,'Resources Final'!A:G,7,FALSE))</f>
        <v/>
      </c>
    </row>
    <row r="4771" spans="1:15" x14ac:dyDescent="0.2">
      <c r="A4771" s="11">
        <v>990</v>
      </c>
      <c r="B4771" s="11" t="str">
        <f t="shared" si="85"/>
        <v>Charles G. Koch Charitable Foundation_Houston Baptist University2018100000</v>
      </c>
      <c r="C4771" s="11" t="s">
        <v>19</v>
      </c>
      <c r="D4771" s="11" t="s">
        <v>1624</v>
      </c>
      <c r="E4771" s="11" t="s">
        <v>1624</v>
      </c>
      <c r="F4771" s="14">
        <v>100000</v>
      </c>
      <c r="G4771" s="11">
        <v>2018</v>
      </c>
      <c r="H4771" s="11" t="s">
        <v>21</v>
      </c>
      <c r="I4771" s="12"/>
      <c r="J4771">
        <v>471</v>
      </c>
      <c r="K4771" s="3" t="str">
        <f>IF(VLOOKUP(D4771,'Resources Final'!A:C,3,FALSE)=0,"",VLOOKUP(D4771,'Resources Final'!A:C,3,FALSE))</f>
        <v/>
      </c>
      <c r="L4771" s="3" t="str">
        <f>IF(VLOOKUP(D4771,'Resources Final'!A:D,4,FALSE)=0,"",VLOOKUP(D4771,'Resources Final'!A:D,4,FALSE))</f>
        <v>Y</v>
      </c>
      <c r="M4771" s="3" t="str">
        <f>IF(VLOOKUP(D4771,'Resources Final'!A:E,5,FALSE)=0,"",VLOOKUP(D4771,'Resources Final'!A:E,5,FALSE))</f>
        <v/>
      </c>
      <c r="N4771" s="7" t="str">
        <f>IF(VLOOKUP(D4771,'Resources Final'!A:F,6,FALSE)=0,"",VLOOKUP(D4771,'Resources Final'!A:F,6,FALSE))</f>
        <v/>
      </c>
      <c r="O4771" s="3" t="str">
        <f>IF(VLOOKUP(D4771,'Resources Final'!A:G,7,FALSE)=0,"",VLOOKUP(D4771,'Resources Final'!A:G,7,FALSE))</f>
        <v/>
      </c>
    </row>
    <row r="4772" spans="1:15" x14ac:dyDescent="0.2">
      <c r="A4772" s="11">
        <v>990</v>
      </c>
      <c r="B4772" s="11" t="str">
        <f t="shared" si="85"/>
        <v>Charles G. Koch Charitable Foundation_North Carolina State University2018147000</v>
      </c>
      <c r="C4772" s="11" t="s">
        <v>19</v>
      </c>
      <c r="D4772" s="11" t="s">
        <v>2692</v>
      </c>
      <c r="E4772" s="11" t="s">
        <v>2692</v>
      </c>
      <c r="F4772" s="14">
        <v>147000</v>
      </c>
      <c r="G4772" s="11">
        <v>2018</v>
      </c>
      <c r="H4772" s="11" t="s">
        <v>21</v>
      </c>
      <c r="I4772" s="12"/>
      <c r="J4772">
        <v>472</v>
      </c>
      <c r="K4772" s="3" t="str">
        <f>IF(VLOOKUP(D4772,'Resources Final'!A:C,3,FALSE)=0,"",VLOOKUP(D4772,'Resources Final'!A:C,3,FALSE))</f>
        <v/>
      </c>
      <c r="L4772" s="3" t="str">
        <f>IF(VLOOKUP(D4772,'Resources Final'!A:D,4,FALSE)=0,"",VLOOKUP(D4772,'Resources Final'!A:D,4,FALSE))</f>
        <v>Y</v>
      </c>
      <c r="M4772" s="3" t="str">
        <f>IF(VLOOKUP(D4772,'Resources Final'!A:E,5,FALSE)=0,"",VLOOKUP(D4772,'Resources Final'!A:E,5,FALSE))</f>
        <v/>
      </c>
      <c r="N4772" s="7" t="str">
        <f>IF(VLOOKUP(D4772,'Resources Final'!A:F,6,FALSE)=0,"",VLOOKUP(D4772,'Resources Final'!A:F,6,FALSE))</f>
        <v/>
      </c>
      <c r="O4772" s="3" t="str">
        <f>IF(VLOOKUP(D4772,'Resources Final'!A:G,7,FALSE)=0,"",VLOOKUP(D4772,'Resources Final'!A:G,7,FALSE))</f>
        <v/>
      </c>
    </row>
    <row r="4773" spans="1:15" x14ac:dyDescent="0.2">
      <c r="A4773" s="11">
        <v>990</v>
      </c>
      <c r="B4773" s="11" t="str">
        <f t="shared" ref="B4773:B4836" si="86">C4773&amp;"_"&amp;D4773&amp;G4773&amp;F4773</f>
        <v>Charles G. Koch Charitable Foundation_Huffer20185355</v>
      </c>
      <c r="C4773" s="11" t="s">
        <v>19</v>
      </c>
      <c r="D4773" s="11" t="s">
        <v>4512</v>
      </c>
      <c r="E4773" s="11" t="s">
        <v>4512</v>
      </c>
      <c r="F4773" s="14">
        <v>5355</v>
      </c>
      <c r="G4773" s="11">
        <v>2018</v>
      </c>
      <c r="H4773" s="11" t="s">
        <v>21</v>
      </c>
      <c r="I4773" s="12" t="s">
        <v>4162</v>
      </c>
      <c r="J4773">
        <v>473</v>
      </c>
      <c r="K4773" s="3" t="str">
        <f>IF(VLOOKUP(D4773,'Resources Final'!A:C,3,FALSE)=0,"",VLOOKUP(D4773,'Resources Final'!A:C,3,FALSE))</f>
        <v>Y</v>
      </c>
      <c r="L4773" s="3" t="str">
        <f>IF(VLOOKUP(D4773,'Resources Final'!A:D,4,FALSE)=0,"",VLOOKUP(D4773,'Resources Final'!A:D,4,FALSE))</f>
        <v/>
      </c>
      <c r="M4773" s="3" t="str">
        <f>IF(VLOOKUP(D4773,'Resources Final'!A:E,5,FALSE)=0,"",VLOOKUP(D4773,'Resources Final'!A:E,5,FALSE))</f>
        <v/>
      </c>
      <c r="N4773" s="7" t="str">
        <f>IF(VLOOKUP(D4773,'Resources Final'!A:F,6,FALSE)=0,"",VLOOKUP(D4773,'Resources Final'!A:F,6,FALSE))</f>
        <v/>
      </c>
      <c r="O4773" s="3" t="str">
        <f>IF(VLOOKUP(D4773,'Resources Final'!A:G,7,FALSE)=0,"",VLOOKUP(D4773,'Resources Final'!A:G,7,FALSE))</f>
        <v/>
      </c>
    </row>
    <row r="4774" spans="1:15" x14ac:dyDescent="0.2">
      <c r="A4774" s="11">
        <v>990</v>
      </c>
      <c r="B4774" s="11" t="str">
        <f t="shared" si="86"/>
        <v>Charles G. Koch Charitable Foundation_Ame20182268</v>
      </c>
      <c r="C4774" s="11" t="s">
        <v>19</v>
      </c>
      <c r="D4774" s="11" t="s">
        <v>4513</v>
      </c>
      <c r="E4774" s="11" t="s">
        <v>4513</v>
      </c>
      <c r="F4774" s="14">
        <v>2268</v>
      </c>
      <c r="G4774" s="11">
        <v>2018</v>
      </c>
      <c r="H4774" s="11" t="s">
        <v>21</v>
      </c>
      <c r="I4774" s="12" t="s">
        <v>4162</v>
      </c>
      <c r="J4774">
        <v>474</v>
      </c>
      <c r="K4774" s="3" t="str">
        <f>IF(VLOOKUP(D4774,'Resources Final'!A:C,3,FALSE)=0,"",VLOOKUP(D4774,'Resources Final'!A:C,3,FALSE))</f>
        <v>Y</v>
      </c>
      <c r="L4774" s="3" t="str">
        <f>IF(VLOOKUP(D4774,'Resources Final'!A:D,4,FALSE)=0,"",VLOOKUP(D4774,'Resources Final'!A:D,4,FALSE))</f>
        <v/>
      </c>
      <c r="M4774" s="3" t="str">
        <f>IF(VLOOKUP(D4774,'Resources Final'!A:E,5,FALSE)=0,"",VLOOKUP(D4774,'Resources Final'!A:E,5,FALSE))</f>
        <v/>
      </c>
      <c r="N4774" s="7" t="str">
        <f>IF(VLOOKUP(D4774,'Resources Final'!A:F,6,FALSE)=0,"",VLOOKUP(D4774,'Resources Final'!A:F,6,FALSE))</f>
        <v/>
      </c>
      <c r="O4774" s="3" t="str">
        <f>IF(VLOOKUP(D4774,'Resources Final'!A:G,7,FALSE)=0,"",VLOOKUP(D4774,'Resources Final'!A:G,7,FALSE))</f>
        <v/>
      </c>
    </row>
    <row r="4775" spans="1:15" x14ac:dyDescent="0.2">
      <c r="A4775" s="11">
        <v>990</v>
      </c>
      <c r="B4775" s="11" t="str">
        <f t="shared" si="86"/>
        <v>Charles G. Koch Charitable Foundation_Economics 2120188500</v>
      </c>
      <c r="C4775" s="11" t="s">
        <v>19</v>
      </c>
      <c r="D4775" s="11" t="s">
        <v>4514</v>
      </c>
      <c r="E4775" s="11" t="s">
        <v>4514</v>
      </c>
      <c r="F4775" s="14">
        <v>8500</v>
      </c>
      <c r="G4775" s="11">
        <v>2018</v>
      </c>
      <c r="H4775" s="11" t="s">
        <v>21</v>
      </c>
      <c r="I4775" s="12"/>
      <c r="J4775">
        <v>475</v>
      </c>
      <c r="K4775" s="3" t="str">
        <f>IF(VLOOKUP(D4775,'Resources Final'!A:C,3,FALSE)=0,"",VLOOKUP(D4775,'Resources Final'!A:C,3,FALSE))</f>
        <v/>
      </c>
      <c r="L4775" s="3" t="str">
        <f>IF(VLOOKUP(D4775,'Resources Final'!A:D,4,FALSE)=0,"",VLOOKUP(D4775,'Resources Final'!A:D,4,FALSE))</f>
        <v/>
      </c>
      <c r="M4775" s="3" t="str">
        <f>IF(VLOOKUP(D4775,'Resources Final'!A:E,5,FALSE)=0,"",VLOOKUP(D4775,'Resources Final'!A:E,5,FALSE))</f>
        <v/>
      </c>
      <c r="N4775" s="7" t="str">
        <f>IF(VLOOKUP(D4775,'Resources Final'!A:F,6,FALSE)=0,"",VLOOKUP(D4775,'Resources Final'!A:F,6,FALSE))</f>
        <v/>
      </c>
      <c r="O4775" s="3" t="str">
        <f>IF(VLOOKUP(D4775,'Resources Final'!A:G,7,FALSE)=0,"",VLOOKUP(D4775,'Resources Final'!A:G,7,FALSE))</f>
        <v/>
      </c>
    </row>
    <row r="4776" spans="1:15" x14ac:dyDescent="0.2">
      <c r="A4776" s="11">
        <v>990</v>
      </c>
      <c r="B4776" s="11" t="str">
        <f t="shared" si="86"/>
        <v>Charles G. Koch Charitable Foundation_Goldberg20184725</v>
      </c>
      <c r="C4776" s="11" t="s">
        <v>19</v>
      </c>
      <c r="D4776" s="11" t="s">
        <v>4515</v>
      </c>
      <c r="E4776" s="11" t="s">
        <v>4515</v>
      </c>
      <c r="F4776" s="14">
        <v>4725</v>
      </c>
      <c r="G4776" s="11">
        <v>2018</v>
      </c>
      <c r="H4776" s="11" t="s">
        <v>21</v>
      </c>
      <c r="I4776" s="12" t="s">
        <v>4162</v>
      </c>
      <c r="J4776">
        <v>476</v>
      </c>
      <c r="K4776" s="3" t="str">
        <f>IF(VLOOKUP(D4776,'Resources Final'!A:C,3,FALSE)=0,"",VLOOKUP(D4776,'Resources Final'!A:C,3,FALSE))</f>
        <v>Y</v>
      </c>
      <c r="L4776" s="3" t="str">
        <f>IF(VLOOKUP(D4776,'Resources Final'!A:D,4,FALSE)=0,"",VLOOKUP(D4776,'Resources Final'!A:D,4,FALSE))</f>
        <v/>
      </c>
      <c r="M4776" s="3" t="str">
        <f>IF(VLOOKUP(D4776,'Resources Final'!A:E,5,FALSE)=0,"",VLOOKUP(D4776,'Resources Final'!A:E,5,FALSE))</f>
        <v/>
      </c>
      <c r="N4776" s="7" t="str">
        <f>IF(VLOOKUP(D4776,'Resources Final'!A:F,6,FALSE)=0,"",VLOOKUP(D4776,'Resources Final'!A:F,6,FALSE))</f>
        <v/>
      </c>
      <c r="O4776" s="3" t="str">
        <f>IF(VLOOKUP(D4776,'Resources Final'!A:G,7,FALSE)=0,"",VLOOKUP(D4776,'Resources Final'!A:G,7,FALSE))</f>
        <v/>
      </c>
    </row>
    <row r="4777" spans="1:15" x14ac:dyDescent="0.2">
      <c r="A4777" s="11">
        <v>990</v>
      </c>
      <c r="B4777" s="11" t="str">
        <f t="shared" si="86"/>
        <v>Charles G. Koch Charitable Foundation_International Foundation for Research in Economics201835000</v>
      </c>
      <c r="C4777" s="11" t="s">
        <v>19</v>
      </c>
      <c r="D4777" s="11" t="s">
        <v>4516</v>
      </c>
      <c r="E4777" s="11" t="s">
        <v>4516</v>
      </c>
      <c r="F4777" s="14">
        <v>35000</v>
      </c>
      <c r="G4777" s="11">
        <v>2018</v>
      </c>
      <c r="H4777" s="11" t="s">
        <v>21</v>
      </c>
      <c r="I4777" s="12"/>
      <c r="J4777">
        <v>477</v>
      </c>
      <c r="K4777" s="3" t="str">
        <f>IF(VLOOKUP(D4777,'Resources Final'!A:C,3,FALSE)=0,"",VLOOKUP(D4777,'Resources Final'!A:C,3,FALSE))</f>
        <v/>
      </c>
      <c r="L4777" s="3" t="str">
        <f>IF(VLOOKUP(D4777,'Resources Final'!A:D,4,FALSE)=0,"",VLOOKUP(D4777,'Resources Final'!A:D,4,FALSE))</f>
        <v/>
      </c>
      <c r="M4777" s="3" t="str">
        <f>IF(VLOOKUP(D4777,'Resources Final'!A:E,5,FALSE)=0,"",VLOOKUP(D4777,'Resources Final'!A:E,5,FALSE))</f>
        <v/>
      </c>
      <c r="N4777" s="7" t="str">
        <f>IF(VLOOKUP(D4777,'Resources Final'!A:F,6,FALSE)=0,"",VLOOKUP(D4777,'Resources Final'!A:F,6,FALSE))</f>
        <v/>
      </c>
      <c r="O4777" s="3" t="str">
        <f>IF(VLOOKUP(D4777,'Resources Final'!A:G,7,FALSE)=0,"",VLOOKUP(D4777,'Resources Final'!A:G,7,FALSE))</f>
        <v/>
      </c>
    </row>
    <row r="4778" spans="1:15" x14ac:dyDescent="0.2">
      <c r="A4778" s="11">
        <v>990</v>
      </c>
      <c r="B4778" s="11" t="str">
        <f t="shared" si="86"/>
        <v>Charles G. Koch Charitable Foundation_James Madison Institute2018197000</v>
      </c>
      <c r="C4778" s="11" t="s">
        <v>19</v>
      </c>
      <c r="D4778" s="11" t="s">
        <v>1813</v>
      </c>
      <c r="E4778" s="11" t="s">
        <v>1813</v>
      </c>
      <c r="F4778" s="14">
        <v>197000</v>
      </c>
      <c r="G4778" s="11">
        <v>2018</v>
      </c>
      <c r="H4778" s="11" t="s">
        <v>21</v>
      </c>
      <c r="I4778" s="12"/>
      <c r="J4778">
        <v>478</v>
      </c>
      <c r="K4778" s="3" t="str">
        <f>IF(VLOOKUP(D4778,'Resources Final'!A:C,3,FALSE)=0,"",VLOOKUP(D4778,'Resources Final'!A:C,3,FALSE))</f>
        <v/>
      </c>
      <c r="L4778" s="3" t="str">
        <f>IF(VLOOKUP(D4778,'Resources Final'!A:D,4,FALSE)=0,"",VLOOKUP(D4778,'Resources Final'!A:D,4,FALSE))</f>
        <v/>
      </c>
      <c r="M4778" s="3" t="str">
        <f>IF(VLOOKUP(D4778,'Resources Final'!A:E,5,FALSE)=0,"",VLOOKUP(D4778,'Resources Final'!A:E,5,FALSE))</f>
        <v/>
      </c>
      <c r="N4778" s="7" t="str">
        <f>IF(VLOOKUP(D4778,'Resources Final'!A:F,6,FALSE)=0,"",VLOOKUP(D4778,'Resources Final'!A:F,6,FALSE))</f>
        <v>https://www.desmogblog.com/james-madison-institute</v>
      </c>
      <c r="O4778" s="3" t="str">
        <f>IF(VLOOKUP(D4778,'Resources Final'!A:G,7,FALSE)=0,"",VLOOKUP(D4778,'Resources Final'!A:G,7,FALSE))</f>
        <v>Desmog</v>
      </c>
    </row>
    <row r="4779" spans="1:15" x14ac:dyDescent="0.2">
      <c r="A4779" s="11">
        <v>990</v>
      </c>
      <c r="B4779" s="11" t="str">
        <f t="shared" si="86"/>
        <v>Charles G. Koch Charitable Foundation_Providence SBCS201813000</v>
      </c>
      <c r="C4779" s="11" t="s">
        <v>19</v>
      </c>
      <c r="D4779" s="11" t="s">
        <v>2918</v>
      </c>
      <c r="E4779" s="11" t="s">
        <v>2919</v>
      </c>
      <c r="F4779" s="14">
        <v>13000</v>
      </c>
      <c r="G4779" s="11">
        <v>2018</v>
      </c>
      <c r="H4779" s="11" t="s">
        <v>21</v>
      </c>
      <c r="I4779" s="12"/>
      <c r="J4779">
        <v>479</v>
      </c>
      <c r="K4779" s="3" t="str">
        <f>IF(VLOOKUP(D4779,'Resources Final'!A:C,3,FALSE)=0,"",VLOOKUP(D4779,'Resources Final'!A:C,3,FALSE))</f>
        <v/>
      </c>
      <c r="L4779" s="3" t="str">
        <f>IF(VLOOKUP(D4779,'Resources Final'!A:D,4,FALSE)=0,"",VLOOKUP(D4779,'Resources Final'!A:D,4,FALSE))</f>
        <v>Y</v>
      </c>
      <c r="M4779" s="3" t="str">
        <f>IF(VLOOKUP(D4779,'Resources Final'!A:E,5,FALSE)=0,"",VLOOKUP(D4779,'Resources Final'!A:E,5,FALSE))</f>
        <v/>
      </c>
      <c r="N4779" s="7" t="str">
        <f>IF(VLOOKUP(D4779,'Resources Final'!A:F,6,FALSE)=0,"",VLOOKUP(D4779,'Resources Final'!A:F,6,FALSE))</f>
        <v/>
      </c>
      <c r="O4779" s="3" t="str">
        <f>IF(VLOOKUP(D4779,'Resources Final'!A:G,7,FALSE)=0,"",VLOOKUP(D4779,'Resources Final'!A:G,7,FALSE))</f>
        <v/>
      </c>
    </row>
    <row r="4780" spans="1:15" x14ac:dyDescent="0.2">
      <c r="A4780" s="11">
        <v>990</v>
      </c>
      <c r="B4780" s="11" t="str">
        <f t="shared" si="86"/>
        <v>Charles G. Koch Charitable Foundation_Arkansas Tech University20183100</v>
      </c>
      <c r="C4780" s="11" t="s">
        <v>19</v>
      </c>
      <c r="D4780" s="11" t="s">
        <v>262</v>
      </c>
      <c r="E4780" s="11" t="s">
        <v>262</v>
      </c>
      <c r="F4780" s="14">
        <v>3100</v>
      </c>
      <c r="G4780" s="11">
        <v>2018</v>
      </c>
      <c r="H4780" s="11" t="s">
        <v>21</v>
      </c>
      <c r="I4780" s="12"/>
      <c r="J4780">
        <v>480</v>
      </c>
      <c r="K4780" s="3" t="str">
        <f>IF(VLOOKUP(D4780,'Resources Final'!A:C,3,FALSE)=0,"",VLOOKUP(D4780,'Resources Final'!A:C,3,FALSE))</f>
        <v/>
      </c>
      <c r="L4780" s="3" t="str">
        <f>IF(VLOOKUP(D4780,'Resources Final'!A:D,4,FALSE)=0,"",VLOOKUP(D4780,'Resources Final'!A:D,4,FALSE))</f>
        <v>Y</v>
      </c>
      <c r="M4780" s="3" t="str">
        <f>IF(VLOOKUP(D4780,'Resources Final'!A:E,5,FALSE)=0,"",VLOOKUP(D4780,'Resources Final'!A:E,5,FALSE))</f>
        <v/>
      </c>
      <c r="N4780" s="7" t="str">
        <f>IF(VLOOKUP(D4780,'Resources Final'!A:F,6,FALSE)=0,"",VLOOKUP(D4780,'Resources Final'!A:F,6,FALSE))</f>
        <v/>
      </c>
      <c r="O4780" s="3" t="str">
        <f>IF(VLOOKUP(D4780,'Resources Final'!A:G,7,FALSE)=0,"",VLOOKUP(D4780,'Resources Final'!A:G,7,FALSE))</f>
        <v/>
      </c>
    </row>
    <row r="4781" spans="1:15" x14ac:dyDescent="0.2">
      <c r="A4781" s="11">
        <v>990</v>
      </c>
      <c r="B4781" s="11" t="str">
        <f t="shared" si="86"/>
        <v>Charles G. Koch Charitable Foundation_Ignitus Worldwide201890000</v>
      </c>
      <c r="C4781" s="11" t="s">
        <v>19</v>
      </c>
      <c r="D4781" s="11" t="s">
        <v>4517</v>
      </c>
      <c r="E4781" s="11" t="s">
        <v>4517</v>
      </c>
      <c r="F4781" s="14">
        <v>90000</v>
      </c>
      <c r="G4781" s="11">
        <v>2018</v>
      </c>
      <c r="H4781" s="11" t="s">
        <v>21</v>
      </c>
      <c r="I4781" s="12"/>
      <c r="J4781">
        <v>481</v>
      </c>
      <c r="K4781" s="3" t="str">
        <f>IF(VLOOKUP(D4781,'Resources Final'!A:C,3,FALSE)=0,"",VLOOKUP(D4781,'Resources Final'!A:C,3,FALSE))</f>
        <v/>
      </c>
      <c r="L4781" s="3" t="str">
        <f>IF(VLOOKUP(D4781,'Resources Final'!A:D,4,FALSE)=0,"",VLOOKUP(D4781,'Resources Final'!A:D,4,FALSE))</f>
        <v/>
      </c>
      <c r="M4781" s="3" t="str">
        <f>IF(VLOOKUP(D4781,'Resources Final'!A:E,5,FALSE)=0,"",VLOOKUP(D4781,'Resources Final'!A:E,5,FALSE))</f>
        <v/>
      </c>
      <c r="N4781" s="7" t="str">
        <f>IF(VLOOKUP(D4781,'Resources Final'!A:F,6,FALSE)=0,"",VLOOKUP(D4781,'Resources Final'!A:F,6,FALSE))</f>
        <v/>
      </c>
      <c r="O4781" s="3" t="str">
        <f>IF(VLOOKUP(D4781,'Resources Final'!A:G,7,FALSE)=0,"",VLOOKUP(D4781,'Resources Final'!A:G,7,FALSE))</f>
        <v/>
      </c>
    </row>
    <row r="4782" spans="1:15" x14ac:dyDescent="0.2">
      <c r="A4782" s="11">
        <v>990</v>
      </c>
      <c r="B4782" s="11" t="str">
        <f t="shared" si="86"/>
        <v>Charles G. Koch Charitable Foundation_Teneo, Inc.201850000</v>
      </c>
      <c r="C4782" s="11" t="s">
        <v>19</v>
      </c>
      <c r="D4782" s="11" t="s">
        <v>4699</v>
      </c>
      <c r="E4782" s="11" t="s">
        <v>4699</v>
      </c>
      <c r="F4782" s="14">
        <v>50000</v>
      </c>
      <c r="G4782" s="11">
        <v>2018</v>
      </c>
      <c r="H4782" s="11" t="s">
        <v>21</v>
      </c>
      <c r="I4782" s="12" t="s">
        <v>4162</v>
      </c>
      <c r="J4782">
        <v>482</v>
      </c>
      <c r="K4782" s="3" t="str">
        <f>IF(VLOOKUP(D4782,'Resources Final'!A:C,3,FALSE)=0,"",VLOOKUP(D4782,'Resources Final'!A:C,3,FALSE))</f>
        <v/>
      </c>
      <c r="L4782" s="3" t="str">
        <f>IF(VLOOKUP(D4782,'Resources Final'!A:D,4,FALSE)=0,"",VLOOKUP(D4782,'Resources Final'!A:D,4,FALSE))</f>
        <v/>
      </c>
      <c r="M4782" s="3" t="str">
        <f>IF(VLOOKUP(D4782,'Resources Final'!A:E,5,FALSE)=0,"",VLOOKUP(D4782,'Resources Final'!A:E,5,FALSE))</f>
        <v/>
      </c>
      <c r="N4782" s="7" t="str">
        <f>IF(VLOOKUP(D4782,'Resources Final'!A:F,6,FALSE)=0,"",VLOOKUP(D4782,'Resources Final'!A:F,6,FALSE))</f>
        <v/>
      </c>
      <c r="O4782" s="3" t="str">
        <f>IF(VLOOKUP(D4782,'Resources Final'!A:G,7,FALSE)=0,"",VLOOKUP(D4782,'Resources Final'!A:G,7,FALSE))</f>
        <v/>
      </c>
    </row>
    <row r="4783" spans="1:15" x14ac:dyDescent="0.2">
      <c r="A4783" s="11">
        <v>990</v>
      </c>
      <c r="B4783" s="11" t="str">
        <f t="shared" si="86"/>
        <v>Charles G. Koch Charitable Foundation_Bain20183825</v>
      </c>
      <c r="C4783" s="11" t="s">
        <v>19</v>
      </c>
      <c r="D4783" s="11" t="s">
        <v>4518</v>
      </c>
      <c r="E4783" s="11" t="s">
        <v>4518</v>
      </c>
      <c r="F4783" s="14">
        <v>3825</v>
      </c>
      <c r="G4783" s="11">
        <v>2018</v>
      </c>
      <c r="H4783" s="11" t="s">
        <v>21</v>
      </c>
      <c r="I4783" s="12" t="s">
        <v>4162</v>
      </c>
      <c r="J4783">
        <v>483</v>
      </c>
      <c r="K4783" s="3" t="str">
        <f>IF(VLOOKUP(D4783,'Resources Final'!A:C,3,FALSE)=0,"",VLOOKUP(D4783,'Resources Final'!A:C,3,FALSE))</f>
        <v>Y</v>
      </c>
      <c r="L4783" s="3" t="str">
        <f>IF(VLOOKUP(D4783,'Resources Final'!A:D,4,FALSE)=0,"",VLOOKUP(D4783,'Resources Final'!A:D,4,FALSE))</f>
        <v/>
      </c>
      <c r="M4783" s="3" t="str">
        <f>IF(VLOOKUP(D4783,'Resources Final'!A:E,5,FALSE)=0,"",VLOOKUP(D4783,'Resources Final'!A:E,5,FALSE))</f>
        <v/>
      </c>
      <c r="N4783" s="7" t="str">
        <f>IF(VLOOKUP(D4783,'Resources Final'!A:F,6,FALSE)=0,"",VLOOKUP(D4783,'Resources Final'!A:F,6,FALSE))</f>
        <v/>
      </c>
      <c r="O4783" s="3" t="str">
        <f>IF(VLOOKUP(D4783,'Resources Final'!A:G,7,FALSE)=0,"",VLOOKUP(D4783,'Resources Final'!A:G,7,FALSE))</f>
        <v/>
      </c>
    </row>
    <row r="4784" spans="1:15" x14ac:dyDescent="0.2">
      <c r="A4784" s="11">
        <v>990</v>
      </c>
      <c r="B4784" s="11" t="str">
        <f t="shared" si="86"/>
        <v>Charles G. Koch Charitable Foundation_Bryan College201832200</v>
      </c>
      <c r="C4784" s="11" t="s">
        <v>19</v>
      </c>
      <c r="D4784" s="11" t="s">
        <v>519</v>
      </c>
      <c r="E4784" s="11" t="s">
        <v>519</v>
      </c>
      <c r="F4784" s="14">
        <v>32200</v>
      </c>
      <c r="G4784" s="11">
        <v>2018</v>
      </c>
      <c r="H4784" s="11" t="s">
        <v>21</v>
      </c>
      <c r="I4784" s="12"/>
      <c r="J4784">
        <v>484</v>
      </c>
      <c r="K4784" s="3" t="str">
        <f>IF(VLOOKUP(D4784,'Resources Final'!A:C,3,FALSE)=0,"",VLOOKUP(D4784,'Resources Final'!A:C,3,FALSE))</f>
        <v/>
      </c>
      <c r="L4784" s="3" t="str">
        <f>IF(VLOOKUP(D4784,'Resources Final'!A:D,4,FALSE)=0,"",VLOOKUP(D4784,'Resources Final'!A:D,4,FALSE))</f>
        <v>Y</v>
      </c>
      <c r="M4784" s="3" t="str">
        <f>IF(VLOOKUP(D4784,'Resources Final'!A:E,5,FALSE)=0,"",VLOOKUP(D4784,'Resources Final'!A:E,5,FALSE))</f>
        <v/>
      </c>
      <c r="N4784" s="7" t="str">
        <f>IF(VLOOKUP(D4784,'Resources Final'!A:F,6,FALSE)=0,"",VLOOKUP(D4784,'Resources Final'!A:F,6,FALSE))</f>
        <v/>
      </c>
      <c r="O4784" s="3" t="str">
        <f>IF(VLOOKUP(D4784,'Resources Final'!A:G,7,FALSE)=0,"",VLOOKUP(D4784,'Resources Final'!A:G,7,FALSE))</f>
        <v/>
      </c>
    </row>
    <row r="4785" spans="1:15" x14ac:dyDescent="0.2">
      <c r="A4785" s="11">
        <v>990</v>
      </c>
      <c r="B4785" s="11" t="str">
        <f t="shared" si="86"/>
        <v>Charles G. Koch Charitable Foundation_Spaunburgh20185355</v>
      </c>
      <c r="C4785" s="11" t="s">
        <v>19</v>
      </c>
      <c r="D4785" s="11" t="s">
        <v>4519</v>
      </c>
      <c r="E4785" s="11" t="s">
        <v>4519</v>
      </c>
      <c r="F4785" s="14">
        <v>5355</v>
      </c>
      <c r="G4785" s="11">
        <v>2018</v>
      </c>
      <c r="H4785" s="11" t="s">
        <v>21</v>
      </c>
      <c r="I4785" s="12" t="s">
        <v>4162</v>
      </c>
      <c r="J4785">
        <v>485</v>
      </c>
      <c r="K4785" s="3" t="str">
        <f>IF(VLOOKUP(D4785,'Resources Final'!A:C,3,FALSE)=0,"",VLOOKUP(D4785,'Resources Final'!A:C,3,FALSE))</f>
        <v>Y</v>
      </c>
      <c r="L4785" s="3" t="str">
        <f>IF(VLOOKUP(D4785,'Resources Final'!A:D,4,FALSE)=0,"",VLOOKUP(D4785,'Resources Final'!A:D,4,FALSE))</f>
        <v/>
      </c>
      <c r="M4785" s="3" t="str">
        <f>IF(VLOOKUP(D4785,'Resources Final'!A:E,5,FALSE)=0,"",VLOOKUP(D4785,'Resources Final'!A:E,5,FALSE))</f>
        <v/>
      </c>
      <c r="N4785" s="7" t="str">
        <f>IF(VLOOKUP(D4785,'Resources Final'!A:F,6,FALSE)=0,"",VLOOKUP(D4785,'Resources Final'!A:F,6,FALSE))</f>
        <v/>
      </c>
      <c r="O4785" s="3" t="str">
        <f>IF(VLOOKUP(D4785,'Resources Final'!A:G,7,FALSE)=0,"",VLOOKUP(D4785,'Resources Final'!A:G,7,FALSE))</f>
        <v/>
      </c>
    </row>
    <row r="4786" spans="1:15" x14ac:dyDescent="0.2">
      <c r="A4786" s="11">
        <v>990</v>
      </c>
      <c r="B4786" s="11" t="str">
        <f t="shared" si="86"/>
        <v>Charles G. Koch Charitable Foundation_Case Western Reserve University201822000</v>
      </c>
      <c r="C4786" s="11" t="s">
        <v>19</v>
      </c>
      <c r="D4786" s="11" t="s">
        <v>625</v>
      </c>
      <c r="E4786" s="11" t="s">
        <v>625</v>
      </c>
      <c r="F4786" s="14">
        <v>22000</v>
      </c>
      <c r="G4786" s="11">
        <v>2018</v>
      </c>
      <c r="H4786" s="11" t="s">
        <v>21</v>
      </c>
      <c r="I4786" s="12"/>
      <c r="J4786">
        <v>486</v>
      </c>
      <c r="K4786" s="3" t="str">
        <f>IF(VLOOKUP(D4786,'Resources Final'!A:C,3,FALSE)=0,"",VLOOKUP(D4786,'Resources Final'!A:C,3,FALSE))</f>
        <v/>
      </c>
      <c r="L4786" s="3" t="str">
        <f>IF(VLOOKUP(D4786,'Resources Final'!A:D,4,FALSE)=0,"",VLOOKUP(D4786,'Resources Final'!A:D,4,FALSE))</f>
        <v>Y</v>
      </c>
      <c r="M4786" s="3" t="str">
        <f>IF(VLOOKUP(D4786,'Resources Final'!A:E,5,FALSE)=0,"",VLOOKUP(D4786,'Resources Final'!A:E,5,FALSE))</f>
        <v/>
      </c>
      <c r="N4786" s="7" t="str">
        <f>IF(VLOOKUP(D4786,'Resources Final'!A:F,6,FALSE)=0,"",VLOOKUP(D4786,'Resources Final'!A:F,6,FALSE))</f>
        <v/>
      </c>
      <c r="O4786" s="3" t="str">
        <f>IF(VLOOKUP(D4786,'Resources Final'!A:G,7,FALSE)=0,"",VLOOKUP(D4786,'Resources Final'!A:G,7,FALSE))</f>
        <v/>
      </c>
    </row>
    <row r="4787" spans="1:15" x14ac:dyDescent="0.2">
      <c r="A4787" s="11">
        <v>990</v>
      </c>
      <c r="B4787" s="11" t="str">
        <f t="shared" si="86"/>
        <v>Charles G. Koch Charitable Foundation_Techfreedom201885000</v>
      </c>
      <c r="C4787" s="11" t="s">
        <v>19</v>
      </c>
      <c r="D4787" s="11" t="s">
        <v>4520</v>
      </c>
      <c r="E4787" s="11" t="s">
        <v>3544</v>
      </c>
      <c r="F4787" s="14">
        <v>85000</v>
      </c>
      <c r="G4787" s="11">
        <v>2018</v>
      </c>
      <c r="H4787" s="11" t="s">
        <v>21</v>
      </c>
      <c r="I4787" s="12"/>
      <c r="J4787">
        <v>487</v>
      </c>
      <c r="K4787" s="3" t="str">
        <f>IF(VLOOKUP(D4787,'Resources Final'!A:C,3,FALSE)=0,"",VLOOKUP(D4787,'Resources Final'!A:C,3,FALSE))</f>
        <v/>
      </c>
      <c r="L4787" s="3" t="str">
        <f>IF(VLOOKUP(D4787,'Resources Final'!A:D,4,FALSE)=0,"",VLOOKUP(D4787,'Resources Final'!A:D,4,FALSE))</f>
        <v/>
      </c>
      <c r="M4787" s="3" t="str">
        <f>IF(VLOOKUP(D4787,'Resources Final'!A:E,5,FALSE)=0,"",VLOOKUP(D4787,'Resources Final'!A:E,5,FALSE))</f>
        <v/>
      </c>
      <c r="N4787" s="7" t="str">
        <f>IF(VLOOKUP(D4787,'Resources Final'!A:F,6,FALSE)=0,"",VLOOKUP(D4787,'Resources Final'!A:F,6,FALSE))</f>
        <v/>
      </c>
      <c r="O4787" s="3" t="str">
        <f>IF(VLOOKUP(D4787,'Resources Final'!A:G,7,FALSE)=0,"",VLOOKUP(D4787,'Resources Final'!A:G,7,FALSE))</f>
        <v/>
      </c>
    </row>
    <row r="4788" spans="1:15" x14ac:dyDescent="0.2">
      <c r="A4788" s="11">
        <v>990</v>
      </c>
      <c r="B4788" s="11" t="str">
        <f t="shared" si="86"/>
        <v>Charles G. Koch Charitable Foundation_Florida Southern College2018198000</v>
      </c>
      <c r="C4788" s="11" t="s">
        <v>19</v>
      </c>
      <c r="D4788" s="11" t="s">
        <v>1235</v>
      </c>
      <c r="E4788" s="11" t="s">
        <v>1235</v>
      </c>
      <c r="F4788" s="14">
        <v>198000</v>
      </c>
      <c r="G4788" s="11">
        <v>2018</v>
      </c>
      <c r="H4788" s="11" t="s">
        <v>21</v>
      </c>
      <c r="I4788" s="12"/>
      <c r="J4788">
        <v>488</v>
      </c>
      <c r="K4788" s="3" t="str">
        <f>IF(VLOOKUP(D4788,'Resources Final'!A:C,3,FALSE)=0,"",VLOOKUP(D4788,'Resources Final'!A:C,3,FALSE))</f>
        <v/>
      </c>
      <c r="L4788" s="3" t="str">
        <f>IF(VLOOKUP(D4788,'Resources Final'!A:D,4,FALSE)=0,"",VLOOKUP(D4788,'Resources Final'!A:D,4,FALSE))</f>
        <v>Y</v>
      </c>
      <c r="M4788" s="3" t="str">
        <f>IF(VLOOKUP(D4788,'Resources Final'!A:E,5,FALSE)=0,"",VLOOKUP(D4788,'Resources Final'!A:E,5,FALSE))</f>
        <v/>
      </c>
      <c r="N4788" s="7" t="str">
        <f>IF(VLOOKUP(D4788,'Resources Final'!A:F,6,FALSE)=0,"",VLOOKUP(D4788,'Resources Final'!A:F,6,FALSE))</f>
        <v/>
      </c>
      <c r="O4788" s="3" t="str">
        <f>IF(VLOOKUP(D4788,'Resources Final'!A:G,7,FALSE)=0,"",VLOOKUP(D4788,'Resources Final'!A:G,7,FALSE))</f>
        <v/>
      </c>
    </row>
    <row r="4789" spans="1:15" x14ac:dyDescent="0.2">
      <c r="A4789" s="11">
        <v>990</v>
      </c>
      <c r="B4789" s="11" t="str">
        <f t="shared" si="86"/>
        <v>Charles G. Koch Charitable Foundation_University of Cincinnati201838500</v>
      </c>
      <c r="C4789" s="11" t="s">
        <v>19</v>
      </c>
      <c r="D4789" s="11" t="s">
        <v>3749</v>
      </c>
      <c r="E4789" s="11" t="s">
        <v>3749</v>
      </c>
      <c r="F4789" s="14">
        <v>38500</v>
      </c>
      <c r="G4789" s="11">
        <v>2018</v>
      </c>
      <c r="H4789" s="11" t="s">
        <v>21</v>
      </c>
      <c r="I4789" s="12"/>
      <c r="J4789">
        <v>489</v>
      </c>
      <c r="K4789" s="3" t="str">
        <f>IF(VLOOKUP(D4789,'Resources Final'!A:C,3,FALSE)=0,"",VLOOKUP(D4789,'Resources Final'!A:C,3,FALSE))</f>
        <v/>
      </c>
      <c r="L4789" s="3" t="str">
        <f>IF(VLOOKUP(D4789,'Resources Final'!A:D,4,FALSE)=0,"",VLOOKUP(D4789,'Resources Final'!A:D,4,FALSE))</f>
        <v>Y</v>
      </c>
      <c r="M4789" s="3" t="str">
        <f>IF(VLOOKUP(D4789,'Resources Final'!A:E,5,FALSE)=0,"",VLOOKUP(D4789,'Resources Final'!A:E,5,FALSE))</f>
        <v/>
      </c>
      <c r="N4789" s="7" t="str">
        <f>IF(VLOOKUP(D4789,'Resources Final'!A:F,6,FALSE)=0,"",VLOOKUP(D4789,'Resources Final'!A:F,6,FALSE))</f>
        <v/>
      </c>
      <c r="O4789" s="3" t="str">
        <f>IF(VLOOKUP(D4789,'Resources Final'!A:G,7,FALSE)=0,"",VLOOKUP(D4789,'Resources Final'!A:G,7,FALSE))</f>
        <v/>
      </c>
    </row>
    <row r="4790" spans="1:15" x14ac:dyDescent="0.2">
      <c r="A4790" s="11">
        <v>990</v>
      </c>
      <c r="B4790" s="11" t="str">
        <f t="shared" si="86"/>
        <v>Charles G. Koch Charitable Foundation_Minnetian20183825</v>
      </c>
      <c r="C4790" s="11" t="s">
        <v>19</v>
      </c>
      <c r="D4790" s="11" t="s">
        <v>4521</v>
      </c>
      <c r="E4790" s="11" t="s">
        <v>4521</v>
      </c>
      <c r="F4790" s="14">
        <v>3825</v>
      </c>
      <c r="G4790" s="11">
        <v>2018</v>
      </c>
      <c r="H4790" s="11" t="s">
        <v>21</v>
      </c>
      <c r="I4790" s="12" t="s">
        <v>4162</v>
      </c>
      <c r="J4790">
        <v>490</v>
      </c>
      <c r="K4790" s="3" t="str">
        <f>IF(VLOOKUP(D4790,'Resources Final'!A:C,3,FALSE)=0,"",VLOOKUP(D4790,'Resources Final'!A:C,3,FALSE))</f>
        <v>Y</v>
      </c>
      <c r="L4790" s="3" t="str">
        <f>IF(VLOOKUP(D4790,'Resources Final'!A:D,4,FALSE)=0,"",VLOOKUP(D4790,'Resources Final'!A:D,4,FALSE))</f>
        <v/>
      </c>
      <c r="M4790" s="3" t="str">
        <f>IF(VLOOKUP(D4790,'Resources Final'!A:E,5,FALSE)=0,"",VLOOKUP(D4790,'Resources Final'!A:E,5,FALSE))</f>
        <v/>
      </c>
      <c r="N4790" s="7" t="str">
        <f>IF(VLOOKUP(D4790,'Resources Final'!A:F,6,FALSE)=0,"",VLOOKUP(D4790,'Resources Final'!A:F,6,FALSE))</f>
        <v/>
      </c>
      <c r="O4790" s="3" t="str">
        <f>IF(VLOOKUP(D4790,'Resources Final'!A:G,7,FALSE)=0,"",VLOOKUP(D4790,'Resources Final'!A:G,7,FALSE))</f>
        <v/>
      </c>
    </row>
    <row r="4791" spans="1:15" x14ac:dyDescent="0.2">
      <c r="A4791" s="11">
        <v>990</v>
      </c>
      <c r="B4791" s="11" t="str">
        <f t="shared" si="86"/>
        <v>Charles G. Koch Charitable Foundation_Rutherford Institute20184500</v>
      </c>
      <c r="C4791" s="11" t="s">
        <v>19</v>
      </c>
      <c r="D4791" s="11" t="s">
        <v>4522</v>
      </c>
      <c r="E4791" s="11" t="s">
        <v>4522</v>
      </c>
      <c r="F4791" s="14">
        <v>4500</v>
      </c>
      <c r="G4791" s="11">
        <v>2018</v>
      </c>
      <c r="H4791" s="11" t="s">
        <v>21</v>
      </c>
      <c r="I4791" s="12"/>
      <c r="J4791">
        <v>491</v>
      </c>
      <c r="K4791" s="3" t="str">
        <f>IF(VLOOKUP(D4791,'Resources Final'!A:C,3,FALSE)=0,"",VLOOKUP(D4791,'Resources Final'!A:C,3,FALSE))</f>
        <v/>
      </c>
      <c r="L4791" s="3" t="str">
        <f>IF(VLOOKUP(D4791,'Resources Final'!A:D,4,FALSE)=0,"",VLOOKUP(D4791,'Resources Final'!A:D,4,FALSE))</f>
        <v/>
      </c>
      <c r="M4791" s="3" t="str">
        <f>IF(VLOOKUP(D4791,'Resources Final'!A:E,5,FALSE)=0,"",VLOOKUP(D4791,'Resources Final'!A:E,5,FALSE))</f>
        <v/>
      </c>
      <c r="N4791" s="7" t="str">
        <f>IF(VLOOKUP(D4791,'Resources Final'!A:F,6,FALSE)=0,"",VLOOKUP(D4791,'Resources Final'!A:F,6,FALSE))</f>
        <v>https://www.sourcewatch.org/index.php/Rutherford_Institute</v>
      </c>
      <c r="O4791" s="3" t="str">
        <f>IF(VLOOKUP(D4791,'Resources Final'!A:G,7,FALSE)=0,"",VLOOKUP(D4791,'Resources Final'!A:G,7,FALSE))</f>
        <v>Sourcewatch</v>
      </c>
    </row>
    <row r="4792" spans="1:15" x14ac:dyDescent="0.2">
      <c r="A4792" s="11">
        <v>990</v>
      </c>
      <c r="B4792" s="11" t="str">
        <f t="shared" si="86"/>
        <v>Charles G. Koch Charitable Foundation_Center for Strategic and International Studies2018412500</v>
      </c>
      <c r="C4792" s="11" t="s">
        <v>19</v>
      </c>
      <c r="D4792" s="11" t="s">
        <v>670</v>
      </c>
      <c r="E4792" s="11" t="s">
        <v>670</v>
      </c>
      <c r="F4792" s="14">
        <v>412500</v>
      </c>
      <c r="G4792" s="11">
        <v>2018</v>
      </c>
      <c r="H4792" s="11" t="s">
        <v>21</v>
      </c>
      <c r="I4792" s="12"/>
      <c r="J4792">
        <v>492</v>
      </c>
      <c r="K4792" s="3" t="str">
        <f>IF(VLOOKUP(D4792,'Resources Final'!A:C,3,FALSE)=0,"",VLOOKUP(D4792,'Resources Final'!A:C,3,FALSE))</f>
        <v/>
      </c>
      <c r="L4792" s="3" t="str">
        <f>IF(VLOOKUP(D4792,'Resources Final'!A:D,4,FALSE)=0,"",VLOOKUP(D4792,'Resources Final'!A:D,4,FALSE))</f>
        <v/>
      </c>
      <c r="M4792" s="3" t="str">
        <f>IF(VLOOKUP(D4792,'Resources Final'!A:E,5,FALSE)=0,"",VLOOKUP(D4792,'Resources Final'!A:E,5,FALSE))</f>
        <v/>
      </c>
      <c r="N4792" s="7" t="str">
        <f>IF(VLOOKUP(D4792,'Resources Final'!A:F,6,FALSE)=0,"",VLOOKUP(D4792,'Resources Final'!A:F,6,FALSE))</f>
        <v>https://www.sourcewatch.org/index.php/Center_for_Strategic_and_International_Studies</v>
      </c>
      <c r="O4792" s="3" t="str">
        <f>IF(VLOOKUP(D4792,'Resources Final'!A:G,7,FALSE)=0,"",VLOOKUP(D4792,'Resources Final'!A:G,7,FALSE))</f>
        <v>Sourcewatch</v>
      </c>
    </row>
    <row r="4793" spans="1:15" x14ac:dyDescent="0.2">
      <c r="A4793" s="11">
        <v>990</v>
      </c>
      <c r="B4793" s="11" t="str">
        <f t="shared" si="86"/>
        <v>Charles G. Koch Charitable Foundation_Owens201824422</v>
      </c>
      <c r="C4793" s="11" t="s">
        <v>19</v>
      </c>
      <c r="D4793" s="11" t="s">
        <v>2764</v>
      </c>
      <c r="E4793" s="11" t="s">
        <v>2764</v>
      </c>
      <c r="F4793" s="14">
        <v>24422</v>
      </c>
      <c r="G4793" s="11">
        <v>2018</v>
      </c>
      <c r="H4793" s="11" t="s">
        <v>21</v>
      </c>
      <c r="I4793" s="12" t="s">
        <v>4162</v>
      </c>
      <c r="J4793">
        <v>493</v>
      </c>
      <c r="K4793" s="3" t="str">
        <f>IF(VLOOKUP(D4793,'Resources Final'!A:C,3,FALSE)=0,"",VLOOKUP(D4793,'Resources Final'!A:C,3,FALSE))</f>
        <v>Y</v>
      </c>
      <c r="L4793" s="3" t="str">
        <f>IF(VLOOKUP(D4793,'Resources Final'!A:D,4,FALSE)=0,"",VLOOKUP(D4793,'Resources Final'!A:D,4,FALSE))</f>
        <v/>
      </c>
      <c r="M4793" s="3" t="str">
        <f>IF(VLOOKUP(D4793,'Resources Final'!A:E,5,FALSE)=0,"",VLOOKUP(D4793,'Resources Final'!A:E,5,FALSE))</f>
        <v/>
      </c>
      <c r="N4793" s="7" t="str">
        <f>IF(VLOOKUP(D4793,'Resources Final'!A:F,6,FALSE)=0,"",VLOOKUP(D4793,'Resources Final'!A:F,6,FALSE))</f>
        <v/>
      </c>
      <c r="O4793" s="3" t="str">
        <f>IF(VLOOKUP(D4793,'Resources Final'!A:G,7,FALSE)=0,"",VLOOKUP(D4793,'Resources Final'!A:G,7,FALSE))</f>
        <v/>
      </c>
    </row>
    <row r="4794" spans="1:15" x14ac:dyDescent="0.2">
      <c r="A4794" s="11">
        <v>990</v>
      </c>
      <c r="B4794" s="11" t="str">
        <f t="shared" si="86"/>
        <v>Charles G. Koch Charitable Foundation_Brandt20185355</v>
      </c>
      <c r="C4794" s="11" t="s">
        <v>19</v>
      </c>
      <c r="D4794" s="11" t="s">
        <v>4523</v>
      </c>
      <c r="E4794" s="11" t="s">
        <v>4523</v>
      </c>
      <c r="F4794" s="14">
        <v>5355</v>
      </c>
      <c r="G4794" s="11">
        <v>2018</v>
      </c>
      <c r="H4794" s="11" t="s">
        <v>21</v>
      </c>
      <c r="I4794" s="12" t="s">
        <v>4162</v>
      </c>
      <c r="J4794">
        <v>494</v>
      </c>
      <c r="K4794" s="3" t="str">
        <f>IF(VLOOKUP(D4794,'Resources Final'!A:C,3,FALSE)=0,"",VLOOKUP(D4794,'Resources Final'!A:C,3,FALSE))</f>
        <v>Y</v>
      </c>
      <c r="L4794" s="3" t="str">
        <f>IF(VLOOKUP(D4794,'Resources Final'!A:D,4,FALSE)=0,"",VLOOKUP(D4794,'Resources Final'!A:D,4,FALSE))</f>
        <v/>
      </c>
      <c r="M4794" s="3" t="str">
        <f>IF(VLOOKUP(D4794,'Resources Final'!A:E,5,FALSE)=0,"",VLOOKUP(D4794,'Resources Final'!A:E,5,FALSE))</f>
        <v/>
      </c>
      <c r="N4794" s="7" t="str">
        <f>IF(VLOOKUP(D4794,'Resources Final'!A:F,6,FALSE)=0,"",VLOOKUP(D4794,'Resources Final'!A:F,6,FALSE))</f>
        <v/>
      </c>
      <c r="O4794" s="3" t="str">
        <f>IF(VLOOKUP(D4794,'Resources Final'!A:G,7,FALSE)=0,"",VLOOKUP(D4794,'Resources Final'!A:G,7,FALSE))</f>
        <v/>
      </c>
    </row>
    <row r="4795" spans="1:15" x14ac:dyDescent="0.2">
      <c r="A4795" s="11">
        <v>990</v>
      </c>
      <c r="B4795" s="11" t="str">
        <f t="shared" si="86"/>
        <v>Charles G. Koch Charitable Foundation_Cunningham201811813</v>
      </c>
      <c r="C4795" s="11" t="s">
        <v>19</v>
      </c>
      <c r="D4795" s="11" t="s">
        <v>890</v>
      </c>
      <c r="E4795" s="11" t="s">
        <v>890</v>
      </c>
      <c r="F4795" s="14">
        <v>11813</v>
      </c>
      <c r="G4795" s="11">
        <v>2018</v>
      </c>
      <c r="H4795" s="11" t="s">
        <v>21</v>
      </c>
      <c r="I4795" s="12" t="s">
        <v>4162</v>
      </c>
      <c r="J4795">
        <v>495</v>
      </c>
      <c r="K4795" s="3" t="str">
        <f>IF(VLOOKUP(D4795,'Resources Final'!A:C,3,FALSE)=0,"",VLOOKUP(D4795,'Resources Final'!A:C,3,FALSE))</f>
        <v>Y</v>
      </c>
      <c r="L4795" s="3" t="str">
        <f>IF(VLOOKUP(D4795,'Resources Final'!A:D,4,FALSE)=0,"",VLOOKUP(D4795,'Resources Final'!A:D,4,FALSE))</f>
        <v/>
      </c>
      <c r="M4795" s="3" t="str">
        <f>IF(VLOOKUP(D4795,'Resources Final'!A:E,5,FALSE)=0,"",VLOOKUP(D4795,'Resources Final'!A:E,5,FALSE))</f>
        <v/>
      </c>
      <c r="N4795" s="7" t="str">
        <f>IF(VLOOKUP(D4795,'Resources Final'!A:F,6,FALSE)=0,"",VLOOKUP(D4795,'Resources Final'!A:F,6,FALSE))</f>
        <v/>
      </c>
      <c r="O4795" s="3" t="str">
        <f>IF(VLOOKUP(D4795,'Resources Final'!A:G,7,FALSE)=0,"",VLOOKUP(D4795,'Resources Final'!A:G,7,FALSE))</f>
        <v/>
      </c>
    </row>
    <row r="4796" spans="1:15" x14ac:dyDescent="0.2">
      <c r="A4796" s="11">
        <v>990</v>
      </c>
      <c r="B4796" s="11" t="str">
        <f t="shared" si="86"/>
        <v>Charles G. Koch Charitable Foundation_Schwertfeger20182250</v>
      </c>
      <c r="C4796" s="11" t="s">
        <v>19</v>
      </c>
      <c r="D4796" s="11" t="s">
        <v>4524</v>
      </c>
      <c r="E4796" s="11" t="s">
        <v>4524</v>
      </c>
      <c r="F4796" s="14">
        <v>2250</v>
      </c>
      <c r="G4796" s="11">
        <v>2018</v>
      </c>
      <c r="H4796" s="11" t="s">
        <v>21</v>
      </c>
      <c r="I4796" s="12" t="s">
        <v>4162</v>
      </c>
      <c r="J4796">
        <v>496</v>
      </c>
      <c r="K4796" s="3" t="str">
        <f>IF(VLOOKUP(D4796,'Resources Final'!A:C,3,FALSE)=0,"",VLOOKUP(D4796,'Resources Final'!A:C,3,FALSE))</f>
        <v>Y</v>
      </c>
      <c r="L4796" s="3" t="str">
        <f>IF(VLOOKUP(D4796,'Resources Final'!A:D,4,FALSE)=0,"",VLOOKUP(D4796,'Resources Final'!A:D,4,FALSE))</f>
        <v/>
      </c>
      <c r="M4796" s="3" t="str">
        <f>IF(VLOOKUP(D4796,'Resources Final'!A:E,5,FALSE)=0,"",VLOOKUP(D4796,'Resources Final'!A:E,5,FALSE))</f>
        <v/>
      </c>
      <c r="N4796" s="7" t="str">
        <f>IF(VLOOKUP(D4796,'Resources Final'!A:F,6,FALSE)=0,"",VLOOKUP(D4796,'Resources Final'!A:F,6,FALSE))</f>
        <v/>
      </c>
      <c r="O4796" s="3" t="str">
        <f>IF(VLOOKUP(D4796,'Resources Final'!A:G,7,FALSE)=0,"",VLOOKUP(D4796,'Resources Final'!A:G,7,FALSE))</f>
        <v/>
      </c>
    </row>
    <row r="4797" spans="1:15" x14ac:dyDescent="0.2">
      <c r="A4797" s="11">
        <v>990</v>
      </c>
      <c r="B4797" s="11" t="str">
        <f t="shared" si="86"/>
        <v>Charles G. Koch Charitable Foundation_Kazenoff20184725</v>
      </c>
      <c r="C4797" s="11" t="s">
        <v>19</v>
      </c>
      <c r="D4797" s="11" t="s">
        <v>4525</v>
      </c>
      <c r="E4797" s="11" t="s">
        <v>4525</v>
      </c>
      <c r="F4797" s="14">
        <v>4725</v>
      </c>
      <c r="G4797" s="11">
        <v>2018</v>
      </c>
      <c r="H4797" s="11" t="s">
        <v>21</v>
      </c>
      <c r="I4797" s="12" t="s">
        <v>4162</v>
      </c>
      <c r="J4797">
        <v>497</v>
      </c>
      <c r="K4797" s="3" t="str">
        <f>IF(VLOOKUP(D4797,'Resources Final'!A:C,3,FALSE)=0,"",VLOOKUP(D4797,'Resources Final'!A:C,3,FALSE))</f>
        <v>Y</v>
      </c>
      <c r="L4797" s="3" t="str">
        <f>IF(VLOOKUP(D4797,'Resources Final'!A:D,4,FALSE)=0,"",VLOOKUP(D4797,'Resources Final'!A:D,4,FALSE))</f>
        <v/>
      </c>
      <c r="M4797" s="3" t="str">
        <f>IF(VLOOKUP(D4797,'Resources Final'!A:E,5,FALSE)=0,"",VLOOKUP(D4797,'Resources Final'!A:E,5,FALSE))</f>
        <v/>
      </c>
      <c r="N4797" s="7" t="str">
        <f>IF(VLOOKUP(D4797,'Resources Final'!A:F,6,FALSE)=0,"",VLOOKUP(D4797,'Resources Final'!A:F,6,FALSE))</f>
        <v/>
      </c>
      <c r="O4797" s="3" t="str">
        <f>IF(VLOOKUP(D4797,'Resources Final'!A:G,7,FALSE)=0,"",VLOOKUP(D4797,'Resources Final'!A:G,7,FALSE))</f>
        <v/>
      </c>
    </row>
    <row r="4798" spans="1:15" x14ac:dyDescent="0.2">
      <c r="A4798" s="11">
        <v>990</v>
      </c>
      <c r="B4798" s="11" t="str">
        <f t="shared" si="86"/>
        <v>Charles G. Koch Charitable Foundation_Schwartz20184725</v>
      </c>
      <c r="C4798" s="11" t="s">
        <v>19</v>
      </c>
      <c r="D4798" s="11" t="s">
        <v>3261</v>
      </c>
      <c r="E4798" s="11" t="s">
        <v>3261</v>
      </c>
      <c r="F4798" s="14">
        <v>4725</v>
      </c>
      <c r="G4798" s="11">
        <v>2018</v>
      </c>
      <c r="H4798" s="11" t="s">
        <v>21</v>
      </c>
      <c r="I4798" s="12" t="s">
        <v>4162</v>
      </c>
      <c r="J4798">
        <v>498</v>
      </c>
      <c r="K4798" s="3" t="str">
        <f>IF(VLOOKUP(D4798,'Resources Final'!A:C,3,FALSE)=0,"",VLOOKUP(D4798,'Resources Final'!A:C,3,FALSE))</f>
        <v>Y</v>
      </c>
      <c r="L4798" s="3" t="str">
        <f>IF(VLOOKUP(D4798,'Resources Final'!A:D,4,FALSE)=0,"",VLOOKUP(D4798,'Resources Final'!A:D,4,FALSE))</f>
        <v/>
      </c>
      <c r="M4798" s="3" t="str">
        <f>IF(VLOOKUP(D4798,'Resources Final'!A:E,5,FALSE)=0,"",VLOOKUP(D4798,'Resources Final'!A:E,5,FALSE))</f>
        <v/>
      </c>
      <c r="N4798" s="7" t="str">
        <f>IF(VLOOKUP(D4798,'Resources Final'!A:F,6,FALSE)=0,"",VLOOKUP(D4798,'Resources Final'!A:F,6,FALSE))</f>
        <v/>
      </c>
      <c r="O4798" s="3" t="str">
        <f>IF(VLOOKUP(D4798,'Resources Final'!A:G,7,FALSE)=0,"",VLOOKUP(D4798,'Resources Final'!A:G,7,FALSE))</f>
        <v/>
      </c>
    </row>
    <row r="4799" spans="1:15" x14ac:dyDescent="0.2">
      <c r="A4799" s="11">
        <v>990</v>
      </c>
      <c r="B4799" s="11" t="str">
        <f t="shared" si="86"/>
        <v>Charles G. Koch Charitable Foundation_Copus20184725</v>
      </c>
      <c r="C4799" s="11" t="s">
        <v>19</v>
      </c>
      <c r="D4799" s="11" t="s">
        <v>4526</v>
      </c>
      <c r="E4799" s="11" t="s">
        <v>4526</v>
      </c>
      <c r="F4799" s="14">
        <v>4725</v>
      </c>
      <c r="G4799" s="11">
        <v>2018</v>
      </c>
      <c r="H4799" s="11" t="s">
        <v>21</v>
      </c>
      <c r="I4799" s="12" t="s">
        <v>4162</v>
      </c>
      <c r="J4799">
        <v>499</v>
      </c>
      <c r="K4799" s="3" t="str">
        <f>IF(VLOOKUP(D4799,'Resources Final'!A:C,3,FALSE)=0,"",VLOOKUP(D4799,'Resources Final'!A:C,3,FALSE))</f>
        <v>Y</v>
      </c>
      <c r="L4799" s="3" t="str">
        <f>IF(VLOOKUP(D4799,'Resources Final'!A:D,4,FALSE)=0,"",VLOOKUP(D4799,'Resources Final'!A:D,4,FALSE))</f>
        <v/>
      </c>
      <c r="M4799" s="3" t="str">
        <f>IF(VLOOKUP(D4799,'Resources Final'!A:E,5,FALSE)=0,"",VLOOKUP(D4799,'Resources Final'!A:E,5,FALSE))</f>
        <v/>
      </c>
      <c r="N4799" s="7" t="str">
        <f>IF(VLOOKUP(D4799,'Resources Final'!A:F,6,FALSE)=0,"",VLOOKUP(D4799,'Resources Final'!A:F,6,FALSE))</f>
        <v/>
      </c>
      <c r="O4799" s="3" t="str">
        <f>IF(VLOOKUP(D4799,'Resources Final'!A:G,7,FALSE)=0,"",VLOOKUP(D4799,'Resources Final'!A:G,7,FALSE))</f>
        <v/>
      </c>
    </row>
    <row r="4800" spans="1:15" x14ac:dyDescent="0.2">
      <c r="A4800" s="11">
        <v>990</v>
      </c>
      <c r="B4800" s="11" t="str">
        <f t="shared" si="86"/>
        <v>Charles G. Koch Charitable Foundation_Lipina20183938</v>
      </c>
      <c r="C4800" s="11" t="s">
        <v>19</v>
      </c>
      <c r="D4800" s="11" t="s">
        <v>4527</v>
      </c>
      <c r="E4800" s="11" t="s">
        <v>4527</v>
      </c>
      <c r="F4800" s="14">
        <v>3938</v>
      </c>
      <c r="G4800" s="11">
        <v>2018</v>
      </c>
      <c r="H4800" s="11" t="s">
        <v>21</v>
      </c>
      <c r="I4800" s="12" t="s">
        <v>4162</v>
      </c>
      <c r="J4800">
        <v>500</v>
      </c>
      <c r="K4800" s="3" t="str">
        <f>IF(VLOOKUP(D4800,'Resources Final'!A:C,3,FALSE)=0,"",VLOOKUP(D4800,'Resources Final'!A:C,3,FALSE))</f>
        <v>Y</v>
      </c>
      <c r="L4800" s="3" t="str">
        <f>IF(VLOOKUP(D4800,'Resources Final'!A:D,4,FALSE)=0,"",VLOOKUP(D4800,'Resources Final'!A:D,4,FALSE))</f>
        <v/>
      </c>
      <c r="M4800" s="3" t="str">
        <f>IF(VLOOKUP(D4800,'Resources Final'!A:E,5,FALSE)=0,"",VLOOKUP(D4800,'Resources Final'!A:E,5,FALSE))</f>
        <v/>
      </c>
      <c r="N4800" s="7" t="str">
        <f>IF(VLOOKUP(D4800,'Resources Final'!A:F,6,FALSE)=0,"",VLOOKUP(D4800,'Resources Final'!A:F,6,FALSE))</f>
        <v/>
      </c>
      <c r="O4800" s="3" t="str">
        <f>IF(VLOOKUP(D4800,'Resources Final'!A:G,7,FALSE)=0,"",VLOOKUP(D4800,'Resources Final'!A:G,7,FALSE))</f>
        <v/>
      </c>
    </row>
    <row r="4801" spans="1:15" x14ac:dyDescent="0.2">
      <c r="A4801" s="11">
        <v>990</v>
      </c>
      <c r="B4801" s="11" t="str">
        <f t="shared" si="86"/>
        <v>Charles G. Koch Charitable Foundation_University of British Columbia20182500</v>
      </c>
      <c r="C4801" s="11" t="s">
        <v>19</v>
      </c>
      <c r="D4801" s="11" t="s">
        <v>4528</v>
      </c>
      <c r="E4801" s="11" t="s">
        <v>4528</v>
      </c>
      <c r="F4801" s="14">
        <v>2500</v>
      </c>
      <c r="G4801" s="11">
        <v>2018</v>
      </c>
      <c r="H4801" s="11" t="s">
        <v>21</v>
      </c>
      <c r="I4801" s="12"/>
      <c r="J4801">
        <v>501</v>
      </c>
      <c r="K4801" s="3" t="str">
        <f>IF(VLOOKUP(D4801,'Resources Final'!A:C,3,FALSE)=0,"",VLOOKUP(D4801,'Resources Final'!A:C,3,FALSE))</f>
        <v/>
      </c>
      <c r="L4801" s="3" t="str">
        <f>IF(VLOOKUP(D4801,'Resources Final'!A:D,4,FALSE)=0,"",VLOOKUP(D4801,'Resources Final'!A:D,4,FALSE))</f>
        <v>Y</v>
      </c>
      <c r="M4801" s="3" t="str">
        <f>IF(VLOOKUP(D4801,'Resources Final'!A:E,5,FALSE)=0,"",VLOOKUP(D4801,'Resources Final'!A:E,5,FALSE))</f>
        <v/>
      </c>
      <c r="N4801" s="7" t="str">
        <f>IF(VLOOKUP(D4801,'Resources Final'!A:F,6,FALSE)=0,"",VLOOKUP(D4801,'Resources Final'!A:F,6,FALSE))</f>
        <v/>
      </c>
      <c r="O4801" s="3" t="str">
        <f>IF(VLOOKUP(D4801,'Resources Final'!A:G,7,FALSE)=0,"",VLOOKUP(D4801,'Resources Final'!A:G,7,FALSE))</f>
        <v/>
      </c>
    </row>
    <row r="4802" spans="1:15" x14ac:dyDescent="0.2">
      <c r="A4802" s="11">
        <v>990</v>
      </c>
      <c r="B4802" s="11" t="str">
        <f t="shared" si="86"/>
        <v>Charles G. Koch Charitable Foundation_University of North Carolina at Wilmington201813000</v>
      </c>
      <c r="C4802" s="11" t="s">
        <v>19</v>
      </c>
      <c r="D4802" s="11" t="s">
        <v>4529</v>
      </c>
      <c r="E4802" s="11" t="s">
        <v>3802</v>
      </c>
      <c r="F4802" s="14">
        <v>13000</v>
      </c>
      <c r="G4802" s="11">
        <v>2018</v>
      </c>
      <c r="H4802" s="11" t="s">
        <v>21</v>
      </c>
      <c r="I4802" s="12"/>
      <c r="J4802">
        <v>502</v>
      </c>
      <c r="K4802" s="3" t="str">
        <f>IF(VLOOKUP(D4802,'Resources Final'!A:C,3,FALSE)=0,"",VLOOKUP(D4802,'Resources Final'!A:C,3,FALSE))</f>
        <v/>
      </c>
      <c r="L4802" s="3" t="str">
        <f>IF(VLOOKUP(D4802,'Resources Final'!A:D,4,FALSE)=0,"",VLOOKUP(D4802,'Resources Final'!A:D,4,FALSE))</f>
        <v>Y</v>
      </c>
      <c r="M4802" s="3" t="str">
        <f>IF(VLOOKUP(D4802,'Resources Final'!A:E,5,FALSE)=0,"",VLOOKUP(D4802,'Resources Final'!A:E,5,FALSE))</f>
        <v/>
      </c>
      <c r="N4802" s="7" t="str">
        <f>IF(VLOOKUP(D4802,'Resources Final'!A:F,6,FALSE)=0,"",VLOOKUP(D4802,'Resources Final'!A:F,6,FALSE))</f>
        <v/>
      </c>
      <c r="O4802" s="3" t="str">
        <f>IF(VLOOKUP(D4802,'Resources Final'!A:G,7,FALSE)=0,"",VLOOKUP(D4802,'Resources Final'!A:G,7,FALSE))</f>
        <v/>
      </c>
    </row>
    <row r="4803" spans="1:15" x14ac:dyDescent="0.2">
      <c r="A4803" s="11">
        <v>990</v>
      </c>
      <c r="B4803" s="11" t="str">
        <f t="shared" si="86"/>
        <v>Charles G. Koch Charitable Foundation_Stout University Foundation2018425000</v>
      </c>
      <c r="C4803" s="11" t="s">
        <v>19</v>
      </c>
      <c r="D4803" s="11" t="s">
        <v>3456</v>
      </c>
      <c r="E4803" s="11" t="s">
        <v>3456</v>
      </c>
      <c r="F4803" s="14">
        <v>425000</v>
      </c>
      <c r="G4803" s="11">
        <v>2018</v>
      </c>
      <c r="H4803" s="11" t="s">
        <v>21</v>
      </c>
      <c r="I4803" s="12"/>
      <c r="J4803">
        <v>503</v>
      </c>
      <c r="K4803" s="3" t="str">
        <f>IF(VLOOKUP(D4803,'Resources Final'!A:C,3,FALSE)=0,"",VLOOKUP(D4803,'Resources Final'!A:C,3,FALSE))</f>
        <v/>
      </c>
      <c r="L4803" s="3" t="str">
        <f>IF(VLOOKUP(D4803,'Resources Final'!A:D,4,FALSE)=0,"",VLOOKUP(D4803,'Resources Final'!A:D,4,FALSE))</f>
        <v>Y</v>
      </c>
      <c r="M4803" s="3" t="str">
        <f>IF(VLOOKUP(D4803,'Resources Final'!A:E,5,FALSE)=0,"",VLOOKUP(D4803,'Resources Final'!A:E,5,FALSE))</f>
        <v/>
      </c>
      <c r="N4803" s="7" t="str">
        <f>IF(VLOOKUP(D4803,'Resources Final'!A:F,6,FALSE)=0,"",VLOOKUP(D4803,'Resources Final'!A:F,6,FALSE))</f>
        <v/>
      </c>
      <c r="O4803" s="3" t="str">
        <f>IF(VLOOKUP(D4803,'Resources Final'!A:G,7,FALSE)=0,"",VLOOKUP(D4803,'Resources Final'!A:G,7,FALSE))</f>
        <v/>
      </c>
    </row>
    <row r="4804" spans="1:15" x14ac:dyDescent="0.2">
      <c r="A4804" s="11">
        <v>990</v>
      </c>
      <c r="B4804" s="11" t="str">
        <f t="shared" si="86"/>
        <v>Charles G. Koch Charitable Foundation_Jack Miller Center201890000</v>
      </c>
      <c r="C4804" s="11" t="s">
        <v>19</v>
      </c>
      <c r="D4804" s="11" t="s">
        <v>1801</v>
      </c>
      <c r="E4804" s="11" t="s">
        <v>1801</v>
      </c>
      <c r="F4804" s="14">
        <v>90000</v>
      </c>
      <c r="G4804" s="11">
        <v>2018</v>
      </c>
      <c r="H4804" s="11" t="s">
        <v>21</v>
      </c>
      <c r="I4804" s="12"/>
      <c r="J4804">
        <v>504</v>
      </c>
      <c r="K4804" s="3" t="str">
        <f>IF(VLOOKUP(D4804,'Resources Final'!A:C,3,FALSE)=0,"",VLOOKUP(D4804,'Resources Final'!A:C,3,FALSE))</f>
        <v/>
      </c>
      <c r="L4804" s="3" t="str">
        <f>IF(VLOOKUP(D4804,'Resources Final'!A:D,4,FALSE)=0,"",VLOOKUP(D4804,'Resources Final'!A:D,4,FALSE))</f>
        <v/>
      </c>
      <c r="M4804" s="3" t="str">
        <f>IF(VLOOKUP(D4804,'Resources Final'!A:E,5,FALSE)=0,"",VLOOKUP(D4804,'Resources Final'!A:E,5,FALSE))</f>
        <v/>
      </c>
      <c r="N4804" s="7" t="str">
        <f>IF(VLOOKUP(D4804,'Resources Final'!A:F,6,FALSE)=0,"",VLOOKUP(D4804,'Resources Final'!A:F,6,FALSE))</f>
        <v>https://www.sourcewatch.org/index.php/Jack_Miller_Center</v>
      </c>
      <c r="O4804" s="3" t="str">
        <f>IF(VLOOKUP(D4804,'Resources Final'!A:G,7,FALSE)=0,"",VLOOKUP(D4804,'Resources Final'!A:G,7,FALSE))</f>
        <v>Sourcewatch</v>
      </c>
    </row>
    <row r="4805" spans="1:15" x14ac:dyDescent="0.2">
      <c r="A4805" s="11">
        <v>990</v>
      </c>
      <c r="B4805" s="11" t="str">
        <f t="shared" si="86"/>
        <v>Charles G. Koch Charitable Foundation_The Trustees of Princeton University20181150</v>
      </c>
      <c r="C4805" s="11" t="s">
        <v>19</v>
      </c>
      <c r="D4805" s="11" t="s">
        <v>3616</v>
      </c>
      <c r="E4805" s="11" t="s">
        <v>2904</v>
      </c>
      <c r="F4805" s="14">
        <v>1150</v>
      </c>
      <c r="G4805" s="11">
        <v>2018</v>
      </c>
      <c r="H4805" s="11" t="s">
        <v>21</v>
      </c>
      <c r="I4805" s="12"/>
      <c r="J4805">
        <v>505</v>
      </c>
      <c r="K4805" s="3" t="str">
        <f>IF(VLOOKUP(D4805,'Resources Final'!A:C,3,FALSE)=0,"",VLOOKUP(D4805,'Resources Final'!A:C,3,FALSE))</f>
        <v/>
      </c>
      <c r="L4805" s="3" t="str">
        <f>IF(VLOOKUP(D4805,'Resources Final'!A:D,4,FALSE)=0,"",VLOOKUP(D4805,'Resources Final'!A:D,4,FALSE))</f>
        <v>Y</v>
      </c>
      <c r="M4805" s="3" t="str">
        <f>IF(VLOOKUP(D4805,'Resources Final'!A:E,5,FALSE)=0,"",VLOOKUP(D4805,'Resources Final'!A:E,5,FALSE))</f>
        <v/>
      </c>
      <c r="N4805" s="7" t="str">
        <f>IF(VLOOKUP(D4805,'Resources Final'!A:F,6,FALSE)=0,"",VLOOKUP(D4805,'Resources Final'!A:F,6,FALSE))</f>
        <v/>
      </c>
      <c r="O4805" s="3" t="str">
        <f>IF(VLOOKUP(D4805,'Resources Final'!A:G,7,FALSE)=0,"",VLOOKUP(D4805,'Resources Final'!A:G,7,FALSE))</f>
        <v/>
      </c>
    </row>
    <row r="4806" spans="1:15" x14ac:dyDescent="0.2">
      <c r="A4806" s="11">
        <v>990</v>
      </c>
      <c r="B4806" s="11" t="str">
        <f t="shared" si="86"/>
        <v>Charles G. Koch Charitable Foundation_Foundation for Excellence in Education201848750</v>
      </c>
      <c r="C4806" s="11" t="s">
        <v>19</v>
      </c>
      <c r="D4806" s="11" t="s">
        <v>4530</v>
      </c>
      <c r="E4806" s="11" t="s">
        <v>4530</v>
      </c>
      <c r="F4806" s="14">
        <v>48750</v>
      </c>
      <c r="G4806" s="11">
        <v>2018</v>
      </c>
      <c r="H4806" s="11" t="s">
        <v>21</v>
      </c>
      <c r="I4806" s="12"/>
      <c r="J4806">
        <v>506</v>
      </c>
      <c r="K4806" s="3" t="str">
        <f>IF(VLOOKUP(D4806,'Resources Final'!A:C,3,FALSE)=0,"",VLOOKUP(D4806,'Resources Final'!A:C,3,FALSE))</f>
        <v/>
      </c>
      <c r="L4806" s="3" t="str">
        <f>IF(VLOOKUP(D4806,'Resources Final'!A:D,4,FALSE)=0,"",VLOOKUP(D4806,'Resources Final'!A:D,4,FALSE))</f>
        <v/>
      </c>
      <c r="M4806" s="3" t="str">
        <f>IF(VLOOKUP(D4806,'Resources Final'!A:E,5,FALSE)=0,"",VLOOKUP(D4806,'Resources Final'!A:E,5,FALSE))</f>
        <v/>
      </c>
      <c r="N4806" s="7" t="str">
        <f>IF(VLOOKUP(D4806,'Resources Final'!A:F,6,FALSE)=0,"",VLOOKUP(D4806,'Resources Final'!A:F,6,FALSE))</f>
        <v>https://www.sourcewatch.org/index.php/Foundation_for_Excellence_in_Education</v>
      </c>
      <c r="O4806" s="3" t="str">
        <f>IF(VLOOKUP(D4806,'Resources Final'!A:G,7,FALSE)=0,"",VLOOKUP(D4806,'Resources Final'!A:G,7,FALSE))</f>
        <v>Sourcewatch</v>
      </c>
    </row>
    <row r="4807" spans="1:15" x14ac:dyDescent="0.2">
      <c r="A4807" s="11">
        <v>990</v>
      </c>
      <c r="B4807" s="11" t="str">
        <f t="shared" si="86"/>
        <v>Charles G. Koch Charitable Foundation_50Can2018200000</v>
      </c>
      <c r="C4807" s="11" t="s">
        <v>19</v>
      </c>
      <c r="D4807" s="11" t="s">
        <v>4531</v>
      </c>
      <c r="E4807" s="11" t="s">
        <v>4531</v>
      </c>
      <c r="F4807" s="14">
        <v>200000</v>
      </c>
      <c r="G4807" s="11">
        <v>2018</v>
      </c>
      <c r="H4807" s="11" t="s">
        <v>21</v>
      </c>
      <c r="I4807" s="12"/>
      <c r="J4807">
        <v>507</v>
      </c>
      <c r="K4807" s="3" t="str">
        <f>IF(VLOOKUP(D4807,'Resources Final'!A:C,3,FALSE)=0,"",VLOOKUP(D4807,'Resources Final'!A:C,3,FALSE))</f>
        <v/>
      </c>
      <c r="L4807" s="3" t="str">
        <f>IF(VLOOKUP(D4807,'Resources Final'!A:D,4,FALSE)=0,"",VLOOKUP(D4807,'Resources Final'!A:D,4,FALSE))</f>
        <v/>
      </c>
      <c r="M4807" s="3" t="str">
        <f>IF(VLOOKUP(D4807,'Resources Final'!A:E,5,FALSE)=0,"",VLOOKUP(D4807,'Resources Final'!A:E,5,FALSE))</f>
        <v/>
      </c>
      <c r="N4807" s="7" t="str">
        <f>IF(VLOOKUP(D4807,'Resources Final'!A:F,6,FALSE)=0,"",VLOOKUP(D4807,'Resources Final'!A:F,6,FALSE))</f>
        <v/>
      </c>
      <c r="O4807" s="3" t="str">
        <f>IF(VLOOKUP(D4807,'Resources Final'!A:G,7,FALSE)=0,"",VLOOKUP(D4807,'Resources Final'!A:G,7,FALSE))</f>
        <v/>
      </c>
    </row>
    <row r="4808" spans="1:15" x14ac:dyDescent="0.2">
      <c r="A4808" s="11">
        <v>990</v>
      </c>
      <c r="B4808" s="11" t="str">
        <f t="shared" si="86"/>
        <v>Charles G. Koch Charitable Foundation_Ashbrook Center at Ashland University201885000</v>
      </c>
      <c r="C4808" s="11" t="s">
        <v>19</v>
      </c>
      <c r="D4808" s="11" t="s">
        <v>270</v>
      </c>
      <c r="E4808" s="11" t="s">
        <v>271</v>
      </c>
      <c r="F4808" s="14">
        <v>85000</v>
      </c>
      <c r="G4808" s="11">
        <v>2018</v>
      </c>
      <c r="H4808" s="11" t="s">
        <v>21</v>
      </c>
      <c r="I4808" s="12"/>
      <c r="J4808">
        <v>508</v>
      </c>
      <c r="K4808" s="3" t="str">
        <f>IF(VLOOKUP(D4808,'Resources Final'!A:C,3,FALSE)=0,"",VLOOKUP(D4808,'Resources Final'!A:C,3,FALSE))</f>
        <v/>
      </c>
      <c r="L4808" s="3" t="str">
        <f>IF(VLOOKUP(D4808,'Resources Final'!A:D,4,FALSE)=0,"",VLOOKUP(D4808,'Resources Final'!A:D,4,FALSE))</f>
        <v>Y</v>
      </c>
      <c r="M4808" s="3" t="str">
        <f>IF(VLOOKUP(D4808,'Resources Final'!A:E,5,FALSE)=0,"",VLOOKUP(D4808,'Resources Final'!A:E,5,FALSE))</f>
        <v/>
      </c>
      <c r="N4808" s="7" t="str">
        <f>IF(VLOOKUP(D4808,'Resources Final'!A:F,6,FALSE)=0,"",VLOOKUP(D4808,'Resources Final'!A:F,6,FALSE))</f>
        <v/>
      </c>
      <c r="O4808" s="3" t="str">
        <f>IF(VLOOKUP(D4808,'Resources Final'!A:G,7,FALSE)=0,"",VLOOKUP(D4808,'Resources Final'!A:G,7,FALSE))</f>
        <v/>
      </c>
    </row>
    <row r="4809" spans="1:15" x14ac:dyDescent="0.2">
      <c r="A4809" s="11">
        <v>990</v>
      </c>
      <c r="B4809" s="11" t="str">
        <f t="shared" si="86"/>
        <v>Charles G. Koch Charitable Foundation_Trustees of Columbia University201853914</v>
      </c>
      <c r="C4809" s="11" t="s">
        <v>19</v>
      </c>
      <c r="D4809" s="11" t="s">
        <v>2488</v>
      </c>
      <c r="E4809" s="11" t="s">
        <v>800</v>
      </c>
      <c r="F4809" s="14">
        <v>53914</v>
      </c>
      <c r="G4809" s="11">
        <v>2018</v>
      </c>
      <c r="H4809" s="11" t="s">
        <v>21</v>
      </c>
      <c r="I4809" s="12"/>
      <c r="J4809">
        <v>509</v>
      </c>
      <c r="K4809" s="3" t="str">
        <f>IF(VLOOKUP(D4809,'Resources Final'!A:C,3,FALSE)=0,"",VLOOKUP(D4809,'Resources Final'!A:C,3,FALSE))</f>
        <v/>
      </c>
      <c r="L4809" s="3" t="str">
        <f>IF(VLOOKUP(D4809,'Resources Final'!A:D,4,FALSE)=0,"",VLOOKUP(D4809,'Resources Final'!A:D,4,FALSE))</f>
        <v>Y</v>
      </c>
      <c r="M4809" s="3" t="str">
        <f>IF(VLOOKUP(D4809,'Resources Final'!A:E,5,FALSE)=0,"",VLOOKUP(D4809,'Resources Final'!A:E,5,FALSE))</f>
        <v/>
      </c>
      <c r="N4809" s="7" t="str">
        <f>IF(VLOOKUP(D4809,'Resources Final'!A:F,6,FALSE)=0,"",VLOOKUP(D4809,'Resources Final'!A:F,6,FALSE))</f>
        <v/>
      </c>
      <c r="O4809" s="3" t="str">
        <f>IF(VLOOKUP(D4809,'Resources Final'!A:G,7,FALSE)=0,"",VLOOKUP(D4809,'Resources Final'!A:G,7,FALSE))</f>
        <v/>
      </c>
    </row>
    <row r="4810" spans="1:15" x14ac:dyDescent="0.2">
      <c r="A4810" s="11">
        <v>990</v>
      </c>
      <c r="B4810" s="11" t="str">
        <f t="shared" si="86"/>
        <v>Charles G. Koch Charitable Foundation_Tulane University201825300</v>
      </c>
      <c r="C4810" s="11" t="s">
        <v>19</v>
      </c>
      <c r="D4810" s="11" t="s">
        <v>3697</v>
      </c>
      <c r="E4810" s="11" t="s">
        <v>3697</v>
      </c>
      <c r="F4810" s="14">
        <v>25300</v>
      </c>
      <c r="G4810" s="11">
        <v>2018</v>
      </c>
      <c r="H4810" s="11" t="s">
        <v>21</v>
      </c>
      <c r="I4810" s="12"/>
      <c r="J4810">
        <v>510</v>
      </c>
      <c r="K4810" s="3" t="str">
        <f>IF(VLOOKUP(D4810,'Resources Final'!A:C,3,FALSE)=0,"",VLOOKUP(D4810,'Resources Final'!A:C,3,FALSE))</f>
        <v/>
      </c>
      <c r="L4810" s="3" t="str">
        <f>IF(VLOOKUP(D4810,'Resources Final'!A:D,4,FALSE)=0,"",VLOOKUP(D4810,'Resources Final'!A:D,4,FALSE))</f>
        <v>Y</v>
      </c>
      <c r="M4810" s="3" t="str">
        <f>IF(VLOOKUP(D4810,'Resources Final'!A:E,5,FALSE)=0,"",VLOOKUP(D4810,'Resources Final'!A:E,5,FALSE))</f>
        <v/>
      </c>
      <c r="N4810" s="7" t="str">
        <f>IF(VLOOKUP(D4810,'Resources Final'!A:F,6,FALSE)=0,"",VLOOKUP(D4810,'Resources Final'!A:F,6,FALSE))</f>
        <v/>
      </c>
      <c r="O4810" s="3" t="str">
        <f>IF(VLOOKUP(D4810,'Resources Final'!A:G,7,FALSE)=0,"",VLOOKUP(D4810,'Resources Final'!A:G,7,FALSE))</f>
        <v/>
      </c>
    </row>
    <row r="4811" spans="1:15" x14ac:dyDescent="0.2">
      <c r="A4811" s="11">
        <v>990</v>
      </c>
      <c r="B4811" s="11" t="str">
        <f t="shared" si="86"/>
        <v>Charles G. Koch Charitable Foundation_Iowa State University20185000</v>
      </c>
      <c r="C4811" s="11" t="s">
        <v>19</v>
      </c>
      <c r="D4811" s="11" t="s">
        <v>1710</v>
      </c>
      <c r="E4811" s="11" t="s">
        <v>1710</v>
      </c>
      <c r="F4811" s="14">
        <v>5000</v>
      </c>
      <c r="G4811" s="11">
        <v>2018</v>
      </c>
      <c r="H4811" s="11" t="s">
        <v>21</v>
      </c>
      <c r="I4811" s="12"/>
      <c r="J4811">
        <v>511</v>
      </c>
      <c r="K4811" s="3" t="str">
        <f>IF(VLOOKUP(D4811,'Resources Final'!A:C,3,FALSE)=0,"",VLOOKUP(D4811,'Resources Final'!A:C,3,FALSE))</f>
        <v/>
      </c>
      <c r="L4811" s="3" t="str">
        <f>IF(VLOOKUP(D4811,'Resources Final'!A:D,4,FALSE)=0,"",VLOOKUP(D4811,'Resources Final'!A:D,4,FALSE))</f>
        <v>Y</v>
      </c>
      <c r="M4811" s="3" t="str">
        <f>IF(VLOOKUP(D4811,'Resources Final'!A:E,5,FALSE)=0,"",VLOOKUP(D4811,'Resources Final'!A:E,5,FALSE))</f>
        <v/>
      </c>
      <c r="N4811" s="7" t="str">
        <f>IF(VLOOKUP(D4811,'Resources Final'!A:F,6,FALSE)=0,"",VLOOKUP(D4811,'Resources Final'!A:F,6,FALSE))</f>
        <v/>
      </c>
      <c r="O4811" s="3" t="str">
        <f>IF(VLOOKUP(D4811,'Resources Final'!A:G,7,FALSE)=0,"",VLOOKUP(D4811,'Resources Final'!A:G,7,FALSE))</f>
        <v/>
      </c>
    </row>
    <row r="4812" spans="1:15" x14ac:dyDescent="0.2">
      <c r="A4812" s="11">
        <v>990</v>
      </c>
      <c r="B4812" s="11" t="str">
        <f t="shared" si="86"/>
        <v>Charles G. Koch Charitable Foundation_Gehlhausen20183825</v>
      </c>
      <c r="C4812" s="11" t="s">
        <v>19</v>
      </c>
      <c r="D4812" s="11" t="s">
        <v>4532</v>
      </c>
      <c r="E4812" s="11" t="s">
        <v>4532</v>
      </c>
      <c r="F4812" s="14">
        <v>3825</v>
      </c>
      <c r="G4812" s="11">
        <v>2018</v>
      </c>
      <c r="H4812" s="11" t="s">
        <v>21</v>
      </c>
      <c r="I4812" s="12" t="s">
        <v>4162</v>
      </c>
      <c r="J4812">
        <v>512</v>
      </c>
      <c r="K4812" s="3" t="str">
        <f>IF(VLOOKUP(D4812,'Resources Final'!A:C,3,FALSE)=0,"",VLOOKUP(D4812,'Resources Final'!A:C,3,FALSE))</f>
        <v>Y</v>
      </c>
      <c r="L4812" s="3" t="str">
        <f>IF(VLOOKUP(D4812,'Resources Final'!A:D,4,FALSE)=0,"",VLOOKUP(D4812,'Resources Final'!A:D,4,FALSE))</f>
        <v/>
      </c>
      <c r="M4812" s="3" t="str">
        <f>IF(VLOOKUP(D4812,'Resources Final'!A:E,5,FALSE)=0,"",VLOOKUP(D4812,'Resources Final'!A:E,5,FALSE))</f>
        <v/>
      </c>
      <c r="N4812" s="7" t="str">
        <f>IF(VLOOKUP(D4812,'Resources Final'!A:F,6,FALSE)=0,"",VLOOKUP(D4812,'Resources Final'!A:F,6,FALSE))</f>
        <v/>
      </c>
      <c r="O4812" s="3" t="str">
        <f>IF(VLOOKUP(D4812,'Resources Final'!A:G,7,FALSE)=0,"",VLOOKUP(D4812,'Resources Final'!A:G,7,FALSE))</f>
        <v/>
      </c>
    </row>
    <row r="4813" spans="1:15" x14ac:dyDescent="0.2">
      <c r="A4813" s="11">
        <v>990</v>
      </c>
      <c r="B4813" s="11" t="str">
        <f t="shared" si="86"/>
        <v>Charles G. Koch Charitable Foundation_Clark201811813</v>
      </c>
      <c r="C4813" s="11" t="s">
        <v>19</v>
      </c>
      <c r="D4813" s="11" t="s">
        <v>742</v>
      </c>
      <c r="E4813" s="11" t="s">
        <v>742</v>
      </c>
      <c r="F4813" s="14">
        <v>11813</v>
      </c>
      <c r="G4813" s="11">
        <v>2018</v>
      </c>
      <c r="H4813" s="11" t="s">
        <v>21</v>
      </c>
      <c r="I4813" s="12" t="s">
        <v>4162</v>
      </c>
      <c r="J4813">
        <v>513</v>
      </c>
      <c r="K4813" s="3" t="str">
        <f>IF(VLOOKUP(D4813,'Resources Final'!A:C,3,FALSE)=0,"",VLOOKUP(D4813,'Resources Final'!A:C,3,FALSE))</f>
        <v>Y</v>
      </c>
      <c r="L4813" s="3" t="str">
        <f>IF(VLOOKUP(D4813,'Resources Final'!A:D,4,FALSE)=0,"",VLOOKUP(D4813,'Resources Final'!A:D,4,FALSE))</f>
        <v/>
      </c>
      <c r="M4813" s="3" t="str">
        <f>IF(VLOOKUP(D4813,'Resources Final'!A:E,5,FALSE)=0,"",VLOOKUP(D4813,'Resources Final'!A:E,5,FALSE))</f>
        <v/>
      </c>
      <c r="N4813" s="7" t="str">
        <f>IF(VLOOKUP(D4813,'Resources Final'!A:F,6,FALSE)=0,"",VLOOKUP(D4813,'Resources Final'!A:F,6,FALSE))</f>
        <v/>
      </c>
      <c r="O4813" s="3" t="str">
        <f>IF(VLOOKUP(D4813,'Resources Final'!A:G,7,FALSE)=0,"",VLOOKUP(D4813,'Resources Final'!A:G,7,FALSE))</f>
        <v/>
      </c>
    </row>
    <row r="4814" spans="1:15" x14ac:dyDescent="0.2">
      <c r="A4814" s="11">
        <v>990</v>
      </c>
      <c r="B4814" s="11" t="str">
        <f t="shared" si="86"/>
        <v>Charles G. Koch Charitable Foundation_The Poynter Institute2018225000</v>
      </c>
      <c r="C4814" s="11" t="s">
        <v>19</v>
      </c>
      <c r="D4814" s="11" t="s">
        <v>3602</v>
      </c>
      <c r="E4814" s="11" t="s">
        <v>3602</v>
      </c>
      <c r="F4814" s="14">
        <v>225000</v>
      </c>
      <c r="G4814" s="11">
        <v>2018</v>
      </c>
      <c r="H4814" s="11" t="s">
        <v>21</v>
      </c>
      <c r="I4814" s="12"/>
      <c r="J4814">
        <v>514</v>
      </c>
      <c r="K4814" s="3" t="str">
        <f>IF(VLOOKUP(D4814,'Resources Final'!A:C,3,FALSE)=0,"",VLOOKUP(D4814,'Resources Final'!A:C,3,FALSE))</f>
        <v/>
      </c>
      <c r="L4814" s="3" t="str">
        <f>IF(VLOOKUP(D4814,'Resources Final'!A:D,4,FALSE)=0,"",VLOOKUP(D4814,'Resources Final'!A:D,4,FALSE))</f>
        <v/>
      </c>
      <c r="M4814" s="3" t="str">
        <f>IF(VLOOKUP(D4814,'Resources Final'!A:E,5,FALSE)=0,"",VLOOKUP(D4814,'Resources Final'!A:E,5,FALSE))</f>
        <v/>
      </c>
      <c r="N4814" s="7" t="str">
        <f>IF(VLOOKUP(D4814,'Resources Final'!A:F,6,FALSE)=0,"",VLOOKUP(D4814,'Resources Final'!A:F,6,FALSE))</f>
        <v/>
      </c>
      <c r="O4814" s="3" t="str">
        <f>IF(VLOOKUP(D4814,'Resources Final'!A:G,7,FALSE)=0,"",VLOOKUP(D4814,'Resources Final'!A:G,7,FALSE))</f>
        <v/>
      </c>
    </row>
    <row r="4815" spans="1:15" x14ac:dyDescent="0.2">
      <c r="A4815" s="11">
        <v>990</v>
      </c>
      <c r="B4815" s="11" t="str">
        <f t="shared" si="86"/>
        <v>Charles G. Koch Charitable Foundation_Hampden-Sydney College201855900</v>
      </c>
      <c r="C4815" s="11" t="s">
        <v>19</v>
      </c>
      <c r="D4815" s="11" t="s">
        <v>1512</v>
      </c>
      <c r="E4815" s="11" t="s">
        <v>1512</v>
      </c>
      <c r="F4815" s="14">
        <v>55900</v>
      </c>
      <c r="G4815" s="11">
        <v>2018</v>
      </c>
      <c r="H4815" s="11" t="s">
        <v>21</v>
      </c>
      <c r="I4815" s="12"/>
      <c r="J4815">
        <v>515</v>
      </c>
      <c r="K4815" s="3" t="str">
        <f>IF(VLOOKUP(D4815,'Resources Final'!A:C,3,FALSE)=0,"",VLOOKUP(D4815,'Resources Final'!A:C,3,FALSE))</f>
        <v/>
      </c>
      <c r="L4815" s="3" t="str">
        <f>IF(VLOOKUP(D4815,'Resources Final'!A:D,4,FALSE)=0,"",VLOOKUP(D4815,'Resources Final'!A:D,4,FALSE))</f>
        <v>Y</v>
      </c>
      <c r="M4815" s="3" t="str">
        <f>IF(VLOOKUP(D4815,'Resources Final'!A:E,5,FALSE)=0,"",VLOOKUP(D4815,'Resources Final'!A:E,5,FALSE))</f>
        <v/>
      </c>
      <c r="N4815" s="7" t="str">
        <f>IF(VLOOKUP(D4815,'Resources Final'!A:F,6,FALSE)=0,"",VLOOKUP(D4815,'Resources Final'!A:F,6,FALSE))</f>
        <v/>
      </c>
      <c r="O4815" s="3" t="str">
        <f>IF(VLOOKUP(D4815,'Resources Final'!A:G,7,FALSE)=0,"",VLOOKUP(D4815,'Resources Final'!A:G,7,FALSE))</f>
        <v/>
      </c>
    </row>
    <row r="4816" spans="1:15" x14ac:dyDescent="0.2">
      <c r="A4816" s="11">
        <v>990</v>
      </c>
      <c r="B4816" s="11" t="str">
        <f t="shared" si="86"/>
        <v>Charles G. Koch Charitable Foundation_University of Michigan201833989</v>
      </c>
      <c r="C4816" s="11" t="s">
        <v>19</v>
      </c>
      <c r="D4816" s="11" t="s">
        <v>3609</v>
      </c>
      <c r="E4816" s="11" t="s">
        <v>3609</v>
      </c>
      <c r="F4816" s="14">
        <v>33989</v>
      </c>
      <c r="G4816" s="11">
        <v>2018</v>
      </c>
      <c r="H4816" s="11" t="s">
        <v>21</v>
      </c>
      <c r="I4816" s="12"/>
      <c r="J4816">
        <v>516</v>
      </c>
      <c r="K4816" s="3" t="str">
        <f>IF(VLOOKUP(D4816,'Resources Final'!A:C,3,FALSE)=0,"",VLOOKUP(D4816,'Resources Final'!A:C,3,FALSE))</f>
        <v/>
      </c>
      <c r="L4816" s="3" t="str">
        <f>IF(VLOOKUP(D4816,'Resources Final'!A:D,4,FALSE)=0,"",VLOOKUP(D4816,'Resources Final'!A:D,4,FALSE))</f>
        <v>Y</v>
      </c>
      <c r="M4816" s="3" t="str">
        <f>IF(VLOOKUP(D4816,'Resources Final'!A:E,5,FALSE)=0,"",VLOOKUP(D4816,'Resources Final'!A:E,5,FALSE))</f>
        <v/>
      </c>
      <c r="N4816" s="7" t="str">
        <f>IF(VLOOKUP(D4816,'Resources Final'!A:F,6,FALSE)=0,"",VLOOKUP(D4816,'Resources Final'!A:F,6,FALSE))</f>
        <v/>
      </c>
      <c r="O4816" s="3" t="str">
        <f>IF(VLOOKUP(D4816,'Resources Final'!A:G,7,FALSE)=0,"",VLOOKUP(D4816,'Resources Final'!A:G,7,FALSE))</f>
        <v/>
      </c>
    </row>
    <row r="4817" spans="1:15" x14ac:dyDescent="0.2">
      <c r="A4817" s="11">
        <v>990</v>
      </c>
      <c r="B4817" s="11" t="str">
        <f t="shared" si="86"/>
        <v>Charles G. Koch Charitable Foundation_University Foundation of CSU Chico20188000</v>
      </c>
      <c r="C4817" s="11" t="s">
        <v>19</v>
      </c>
      <c r="D4817" s="11" t="s">
        <v>3717</v>
      </c>
      <c r="E4817" s="11" t="s">
        <v>3717</v>
      </c>
      <c r="F4817" s="14">
        <v>8000</v>
      </c>
      <c r="G4817" s="11">
        <v>2018</v>
      </c>
      <c r="H4817" s="11" t="s">
        <v>21</v>
      </c>
      <c r="I4817" s="12"/>
      <c r="J4817">
        <v>517</v>
      </c>
      <c r="K4817" s="3" t="str">
        <f>IF(VLOOKUP(D4817,'Resources Final'!A:C,3,FALSE)=0,"",VLOOKUP(D4817,'Resources Final'!A:C,3,FALSE))</f>
        <v/>
      </c>
      <c r="L4817" s="3" t="str">
        <f>IF(VLOOKUP(D4817,'Resources Final'!A:D,4,FALSE)=0,"",VLOOKUP(D4817,'Resources Final'!A:D,4,FALSE))</f>
        <v>Y</v>
      </c>
      <c r="M4817" s="3" t="str">
        <f>IF(VLOOKUP(D4817,'Resources Final'!A:E,5,FALSE)=0,"",VLOOKUP(D4817,'Resources Final'!A:E,5,FALSE))</f>
        <v/>
      </c>
      <c r="N4817" s="7" t="str">
        <f>IF(VLOOKUP(D4817,'Resources Final'!A:F,6,FALSE)=0,"",VLOOKUP(D4817,'Resources Final'!A:F,6,FALSE))</f>
        <v/>
      </c>
      <c r="O4817" s="3" t="str">
        <f>IF(VLOOKUP(D4817,'Resources Final'!A:G,7,FALSE)=0,"",VLOOKUP(D4817,'Resources Final'!A:G,7,FALSE))</f>
        <v/>
      </c>
    </row>
    <row r="4818" spans="1:15" x14ac:dyDescent="0.2">
      <c r="A4818" s="11">
        <v>990</v>
      </c>
      <c r="B4818" s="11" t="str">
        <f t="shared" si="86"/>
        <v>Charles G. Koch Charitable Foundation_Osgood20183419</v>
      </c>
      <c r="C4818" s="11" t="s">
        <v>19</v>
      </c>
      <c r="D4818" s="11" t="s">
        <v>4533</v>
      </c>
      <c r="E4818" s="11" t="s">
        <v>4533</v>
      </c>
      <c r="F4818" s="14">
        <v>3419</v>
      </c>
      <c r="G4818" s="11">
        <v>2018</v>
      </c>
      <c r="H4818" s="11" t="s">
        <v>21</v>
      </c>
      <c r="I4818" s="12" t="s">
        <v>4162</v>
      </c>
      <c r="J4818">
        <v>518</v>
      </c>
      <c r="K4818" s="3" t="str">
        <f>IF(VLOOKUP(D4818,'Resources Final'!A:C,3,FALSE)=0,"",VLOOKUP(D4818,'Resources Final'!A:C,3,FALSE))</f>
        <v>Y</v>
      </c>
      <c r="L4818" s="3" t="str">
        <f>IF(VLOOKUP(D4818,'Resources Final'!A:D,4,FALSE)=0,"",VLOOKUP(D4818,'Resources Final'!A:D,4,FALSE))</f>
        <v/>
      </c>
      <c r="M4818" s="3" t="str">
        <f>IF(VLOOKUP(D4818,'Resources Final'!A:E,5,FALSE)=0,"",VLOOKUP(D4818,'Resources Final'!A:E,5,FALSE))</f>
        <v/>
      </c>
      <c r="N4818" s="7" t="str">
        <f>IF(VLOOKUP(D4818,'Resources Final'!A:F,6,FALSE)=0,"",VLOOKUP(D4818,'Resources Final'!A:F,6,FALSE))</f>
        <v/>
      </c>
      <c r="O4818" s="3" t="str">
        <f>IF(VLOOKUP(D4818,'Resources Final'!A:G,7,FALSE)=0,"",VLOOKUP(D4818,'Resources Final'!A:G,7,FALSE))</f>
        <v/>
      </c>
    </row>
    <row r="4819" spans="1:15" x14ac:dyDescent="0.2">
      <c r="A4819" s="11">
        <v>990</v>
      </c>
      <c r="B4819" s="11" t="str">
        <f t="shared" si="86"/>
        <v>Charles G. Koch Charitable Foundation_John Locke Foundation201855000</v>
      </c>
      <c r="C4819" s="11" t="s">
        <v>19</v>
      </c>
      <c r="D4819" s="11" t="s">
        <v>1849</v>
      </c>
      <c r="E4819" s="11" t="s">
        <v>1849</v>
      </c>
      <c r="F4819" s="14">
        <v>55000</v>
      </c>
      <c r="G4819" s="11">
        <v>2018</v>
      </c>
      <c r="H4819" s="11" t="s">
        <v>21</v>
      </c>
      <c r="I4819" s="12"/>
      <c r="J4819">
        <v>519</v>
      </c>
      <c r="K4819" s="3" t="str">
        <f>IF(VLOOKUP(D4819,'Resources Final'!A:C,3,FALSE)=0,"",VLOOKUP(D4819,'Resources Final'!A:C,3,FALSE))</f>
        <v/>
      </c>
      <c r="L4819" s="3" t="str">
        <f>IF(VLOOKUP(D4819,'Resources Final'!A:D,4,FALSE)=0,"",VLOOKUP(D4819,'Resources Final'!A:D,4,FALSE))</f>
        <v/>
      </c>
      <c r="M4819" s="3" t="str">
        <f>IF(VLOOKUP(D4819,'Resources Final'!A:E,5,FALSE)=0,"",VLOOKUP(D4819,'Resources Final'!A:E,5,FALSE))</f>
        <v/>
      </c>
      <c r="N4819" s="7" t="str">
        <f>IF(VLOOKUP(D4819,'Resources Final'!A:F,6,FALSE)=0,"",VLOOKUP(D4819,'Resources Final'!A:F,6,FALSE))</f>
        <v>https://www.desmogblog.com/john-locke-foundation</v>
      </c>
      <c r="O4819" s="3" t="str">
        <f>IF(VLOOKUP(D4819,'Resources Final'!A:G,7,FALSE)=0,"",VLOOKUP(D4819,'Resources Final'!A:G,7,FALSE))</f>
        <v>Desmog</v>
      </c>
    </row>
    <row r="4820" spans="1:15" x14ac:dyDescent="0.2">
      <c r="A4820" s="11">
        <v>990</v>
      </c>
      <c r="B4820" s="11" t="str">
        <f t="shared" si="86"/>
        <v>Charles G. Koch Charitable Foundation_University of Rochester201824500</v>
      </c>
      <c r="C4820" s="11" t="s">
        <v>19</v>
      </c>
      <c r="D4820" s="11" t="s">
        <v>3812</v>
      </c>
      <c r="E4820" s="11" t="s">
        <v>3812</v>
      </c>
      <c r="F4820" s="14">
        <v>24500</v>
      </c>
      <c r="G4820" s="11">
        <v>2018</v>
      </c>
      <c r="H4820" s="11" t="s">
        <v>21</v>
      </c>
      <c r="I4820" s="12"/>
      <c r="J4820">
        <v>520</v>
      </c>
      <c r="K4820" s="3" t="str">
        <f>IF(VLOOKUP(D4820,'Resources Final'!A:C,3,FALSE)=0,"",VLOOKUP(D4820,'Resources Final'!A:C,3,FALSE))</f>
        <v/>
      </c>
      <c r="L4820" s="3" t="str">
        <f>IF(VLOOKUP(D4820,'Resources Final'!A:D,4,FALSE)=0,"",VLOOKUP(D4820,'Resources Final'!A:D,4,FALSE))</f>
        <v>Y</v>
      </c>
      <c r="M4820" s="3" t="str">
        <f>IF(VLOOKUP(D4820,'Resources Final'!A:E,5,FALSE)=0,"",VLOOKUP(D4820,'Resources Final'!A:E,5,FALSE))</f>
        <v/>
      </c>
      <c r="N4820" s="7" t="str">
        <f>IF(VLOOKUP(D4820,'Resources Final'!A:F,6,FALSE)=0,"",VLOOKUP(D4820,'Resources Final'!A:F,6,FALSE))</f>
        <v/>
      </c>
      <c r="O4820" s="3" t="str">
        <f>IF(VLOOKUP(D4820,'Resources Final'!A:G,7,FALSE)=0,"",VLOOKUP(D4820,'Resources Final'!A:G,7,FALSE))</f>
        <v/>
      </c>
    </row>
    <row r="4821" spans="1:15" x14ac:dyDescent="0.2">
      <c r="A4821" s="11">
        <v>990</v>
      </c>
      <c r="B4821" s="11" t="str">
        <f t="shared" si="86"/>
        <v>Charles G. Koch Charitable Foundation_Greene20184250</v>
      </c>
      <c r="C4821" s="11" t="s">
        <v>19</v>
      </c>
      <c r="D4821" s="11" t="s">
        <v>4534</v>
      </c>
      <c r="E4821" s="11" t="s">
        <v>4534</v>
      </c>
      <c r="F4821" s="14">
        <v>4250</v>
      </c>
      <c r="G4821" s="11">
        <v>2018</v>
      </c>
      <c r="H4821" s="11" t="s">
        <v>21</v>
      </c>
      <c r="I4821" s="12" t="s">
        <v>4162</v>
      </c>
      <c r="J4821">
        <v>521</v>
      </c>
      <c r="K4821" s="3" t="str">
        <f>IF(VLOOKUP(D4821,'Resources Final'!A:C,3,FALSE)=0,"",VLOOKUP(D4821,'Resources Final'!A:C,3,FALSE))</f>
        <v>Y</v>
      </c>
      <c r="L4821" s="3" t="str">
        <f>IF(VLOOKUP(D4821,'Resources Final'!A:D,4,FALSE)=0,"",VLOOKUP(D4821,'Resources Final'!A:D,4,FALSE))</f>
        <v/>
      </c>
      <c r="M4821" s="3" t="str">
        <f>IF(VLOOKUP(D4821,'Resources Final'!A:E,5,FALSE)=0,"",VLOOKUP(D4821,'Resources Final'!A:E,5,FALSE))</f>
        <v/>
      </c>
      <c r="N4821" s="7" t="str">
        <f>IF(VLOOKUP(D4821,'Resources Final'!A:F,6,FALSE)=0,"",VLOOKUP(D4821,'Resources Final'!A:F,6,FALSE))</f>
        <v/>
      </c>
      <c r="O4821" s="3" t="str">
        <f>IF(VLOOKUP(D4821,'Resources Final'!A:G,7,FALSE)=0,"",VLOOKUP(D4821,'Resources Final'!A:G,7,FALSE))</f>
        <v/>
      </c>
    </row>
    <row r="4822" spans="1:15" x14ac:dyDescent="0.2">
      <c r="A4822" s="11">
        <v>990</v>
      </c>
      <c r="B4822" s="11" t="str">
        <f t="shared" si="86"/>
        <v>Charles G. Koch Charitable Foundation_Donors Trust2018100000</v>
      </c>
      <c r="C4822" s="11" t="s">
        <v>19</v>
      </c>
      <c r="D4822" s="11" t="s">
        <v>1020</v>
      </c>
      <c r="E4822" s="11" t="s">
        <v>1020</v>
      </c>
      <c r="F4822" s="14">
        <v>100000</v>
      </c>
      <c r="G4822" s="11">
        <v>2018</v>
      </c>
      <c r="H4822" s="11" t="s">
        <v>21</v>
      </c>
      <c r="I4822" s="12"/>
      <c r="J4822">
        <v>522</v>
      </c>
      <c r="K4822" s="3" t="str">
        <f>IF(VLOOKUP(D4822,'Resources Final'!A:C,3,FALSE)=0,"",VLOOKUP(D4822,'Resources Final'!A:C,3,FALSE))</f>
        <v/>
      </c>
      <c r="L4822" s="3" t="str">
        <f>IF(VLOOKUP(D4822,'Resources Final'!A:D,4,FALSE)=0,"",VLOOKUP(D4822,'Resources Final'!A:D,4,FALSE))</f>
        <v/>
      </c>
      <c r="M4822" s="3" t="str">
        <f>IF(VLOOKUP(D4822,'Resources Final'!A:E,5,FALSE)=0,"",VLOOKUP(D4822,'Resources Final'!A:E,5,FALSE))</f>
        <v/>
      </c>
      <c r="N4822" s="7" t="str">
        <f>IF(VLOOKUP(D4822,'Resources Final'!A:F,6,FALSE)=0,"",VLOOKUP(D4822,'Resources Final'!A:F,6,FALSE))</f>
        <v>https://www.desmogblog.com/who-donors-trust</v>
      </c>
      <c r="O4822" s="3" t="str">
        <f>IF(VLOOKUP(D4822,'Resources Final'!A:G,7,FALSE)=0,"",VLOOKUP(D4822,'Resources Final'!A:G,7,FALSE))</f>
        <v>Desmog</v>
      </c>
    </row>
    <row r="4823" spans="1:15" x14ac:dyDescent="0.2">
      <c r="A4823" s="11">
        <v>990</v>
      </c>
      <c r="B4823" s="11" t="str">
        <f t="shared" si="86"/>
        <v>Charles G. Koch Charitable Foundation_Nightengale20183150</v>
      </c>
      <c r="C4823" s="11" t="s">
        <v>19</v>
      </c>
      <c r="D4823" s="11" t="s">
        <v>4535</v>
      </c>
      <c r="E4823" s="11" t="s">
        <v>4535</v>
      </c>
      <c r="F4823" s="14">
        <v>3150</v>
      </c>
      <c r="G4823" s="11">
        <v>2018</v>
      </c>
      <c r="H4823" s="11" t="s">
        <v>21</v>
      </c>
      <c r="I4823" s="12" t="s">
        <v>4162</v>
      </c>
      <c r="J4823">
        <v>523</v>
      </c>
      <c r="K4823" s="3" t="str">
        <f>IF(VLOOKUP(D4823,'Resources Final'!A:C,3,FALSE)=0,"",VLOOKUP(D4823,'Resources Final'!A:C,3,FALSE))</f>
        <v>Y</v>
      </c>
      <c r="L4823" s="3" t="str">
        <f>IF(VLOOKUP(D4823,'Resources Final'!A:D,4,FALSE)=0,"",VLOOKUP(D4823,'Resources Final'!A:D,4,FALSE))</f>
        <v/>
      </c>
      <c r="M4823" s="3" t="str">
        <f>IF(VLOOKUP(D4823,'Resources Final'!A:E,5,FALSE)=0,"",VLOOKUP(D4823,'Resources Final'!A:E,5,FALSE))</f>
        <v/>
      </c>
      <c r="N4823" s="7" t="str">
        <f>IF(VLOOKUP(D4823,'Resources Final'!A:F,6,FALSE)=0,"",VLOOKUP(D4823,'Resources Final'!A:F,6,FALSE))</f>
        <v/>
      </c>
      <c r="O4823" s="3" t="str">
        <f>IF(VLOOKUP(D4823,'Resources Final'!A:G,7,FALSE)=0,"",VLOOKUP(D4823,'Resources Final'!A:G,7,FALSE))</f>
        <v/>
      </c>
    </row>
    <row r="4824" spans="1:15" x14ac:dyDescent="0.2">
      <c r="A4824" s="11">
        <v>990</v>
      </c>
      <c r="B4824" s="11" t="str">
        <f t="shared" si="86"/>
        <v>Charles G. Koch Charitable Foundation_Regent University201875000</v>
      </c>
      <c r="C4824" s="11" t="s">
        <v>19</v>
      </c>
      <c r="D4824" s="11" t="s">
        <v>3019</v>
      </c>
      <c r="E4824" s="11" t="s">
        <v>3019</v>
      </c>
      <c r="F4824" s="14">
        <v>75000</v>
      </c>
      <c r="G4824" s="11">
        <v>2018</v>
      </c>
      <c r="H4824" s="11" t="s">
        <v>21</v>
      </c>
      <c r="I4824" s="12"/>
      <c r="J4824">
        <v>524</v>
      </c>
      <c r="K4824" s="3" t="str">
        <f>IF(VLOOKUP(D4824,'Resources Final'!A:C,3,FALSE)=0,"",VLOOKUP(D4824,'Resources Final'!A:C,3,FALSE))</f>
        <v/>
      </c>
      <c r="L4824" s="3" t="str">
        <f>IF(VLOOKUP(D4824,'Resources Final'!A:D,4,FALSE)=0,"",VLOOKUP(D4824,'Resources Final'!A:D,4,FALSE))</f>
        <v>Y</v>
      </c>
      <c r="M4824" s="3" t="str">
        <f>IF(VLOOKUP(D4824,'Resources Final'!A:E,5,FALSE)=0,"",VLOOKUP(D4824,'Resources Final'!A:E,5,FALSE))</f>
        <v/>
      </c>
      <c r="N4824" s="7" t="str">
        <f>IF(VLOOKUP(D4824,'Resources Final'!A:F,6,FALSE)=0,"",VLOOKUP(D4824,'Resources Final'!A:F,6,FALSE))</f>
        <v/>
      </c>
      <c r="O4824" s="3" t="str">
        <f>IF(VLOOKUP(D4824,'Resources Final'!A:G,7,FALSE)=0,"",VLOOKUP(D4824,'Resources Final'!A:G,7,FALSE))</f>
        <v/>
      </c>
    </row>
    <row r="4825" spans="1:15" x14ac:dyDescent="0.2">
      <c r="A4825" s="11">
        <v>990</v>
      </c>
      <c r="B4825" s="11" t="str">
        <f t="shared" si="86"/>
        <v>Charles G. Koch Charitable Foundation_Vicenzi20184719</v>
      </c>
      <c r="C4825" s="11" t="s">
        <v>19</v>
      </c>
      <c r="D4825" s="11" t="s">
        <v>4536</v>
      </c>
      <c r="E4825" s="11" t="s">
        <v>4536</v>
      </c>
      <c r="F4825" s="14">
        <v>4719</v>
      </c>
      <c r="G4825" s="11">
        <v>2018</v>
      </c>
      <c r="H4825" s="11" t="s">
        <v>21</v>
      </c>
      <c r="I4825" s="12" t="s">
        <v>4162</v>
      </c>
      <c r="J4825">
        <v>525</v>
      </c>
      <c r="K4825" s="3" t="str">
        <f>IF(VLOOKUP(D4825,'Resources Final'!A:C,3,FALSE)=0,"",VLOOKUP(D4825,'Resources Final'!A:C,3,FALSE))</f>
        <v>Y</v>
      </c>
      <c r="L4825" s="3" t="str">
        <f>IF(VLOOKUP(D4825,'Resources Final'!A:D,4,FALSE)=0,"",VLOOKUP(D4825,'Resources Final'!A:D,4,FALSE))</f>
        <v/>
      </c>
      <c r="M4825" s="3" t="str">
        <f>IF(VLOOKUP(D4825,'Resources Final'!A:E,5,FALSE)=0,"",VLOOKUP(D4825,'Resources Final'!A:E,5,FALSE))</f>
        <v/>
      </c>
      <c r="N4825" s="7" t="str">
        <f>IF(VLOOKUP(D4825,'Resources Final'!A:F,6,FALSE)=0,"",VLOOKUP(D4825,'Resources Final'!A:F,6,FALSE))</f>
        <v/>
      </c>
      <c r="O4825" s="3" t="str">
        <f>IF(VLOOKUP(D4825,'Resources Final'!A:G,7,FALSE)=0,"",VLOOKUP(D4825,'Resources Final'!A:G,7,FALSE))</f>
        <v/>
      </c>
    </row>
    <row r="4826" spans="1:15" x14ac:dyDescent="0.2">
      <c r="A4826" s="11">
        <v>990</v>
      </c>
      <c r="B4826" s="11" t="str">
        <f t="shared" si="86"/>
        <v>Charles G. Koch Charitable Foundation_Acton Institute for the Study of Religion and Liberty2018150000</v>
      </c>
      <c r="C4826" s="11" t="s">
        <v>19</v>
      </c>
      <c r="D4826" s="11" t="s">
        <v>112</v>
      </c>
      <c r="E4826" s="11" t="s">
        <v>112</v>
      </c>
      <c r="F4826" s="14">
        <v>150000</v>
      </c>
      <c r="G4826" s="11">
        <v>2018</v>
      </c>
      <c r="H4826" s="11" t="s">
        <v>21</v>
      </c>
      <c r="I4826" s="12"/>
      <c r="J4826">
        <v>526</v>
      </c>
      <c r="K4826" s="3" t="str">
        <f>IF(VLOOKUP(D4826,'Resources Final'!A:C,3,FALSE)=0,"",VLOOKUP(D4826,'Resources Final'!A:C,3,FALSE))</f>
        <v/>
      </c>
      <c r="L4826" s="3" t="str">
        <f>IF(VLOOKUP(D4826,'Resources Final'!A:D,4,FALSE)=0,"",VLOOKUP(D4826,'Resources Final'!A:D,4,FALSE))</f>
        <v/>
      </c>
      <c r="M4826" s="3" t="str">
        <f>IF(VLOOKUP(D4826,'Resources Final'!A:E,5,FALSE)=0,"",VLOOKUP(D4826,'Resources Final'!A:E,5,FALSE))</f>
        <v/>
      </c>
      <c r="N4826" s="7" t="str">
        <f>IF(VLOOKUP(D4826,'Resources Final'!A:F,6,FALSE)=0,"",VLOOKUP(D4826,'Resources Final'!A:F,6,FALSE))</f>
        <v>https://www.desmogblog.com/acton-institute</v>
      </c>
      <c r="O4826" s="3" t="str">
        <f>IF(VLOOKUP(D4826,'Resources Final'!A:G,7,FALSE)=0,"",VLOOKUP(D4826,'Resources Final'!A:G,7,FALSE))</f>
        <v>Desmog</v>
      </c>
    </row>
    <row r="4827" spans="1:15" x14ac:dyDescent="0.2">
      <c r="A4827" s="11">
        <v>990</v>
      </c>
      <c r="B4827" s="11" t="str">
        <f t="shared" si="86"/>
        <v>Charles G. Koch Charitable Foundation_Griffin201810875</v>
      </c>
      <c r="C4827" s="11" t="s">
        <v>19</v>
      </c>
      <c r="D4827" s="11" t="s">
        <v>4352</v>
      </c>
      <c r="E4827" s="11" t="s">
        <v>4352</v>
      </c>
      <c r="F4827" s="14">
        <v>10875</v>
      </c>
      <c r="G4827" s="11">
        <v>2018</v>
      </c>
      <c r="H4827" s="11" t="s">
        <v>21</v>
      </c>
      <c r="I4827" s="12" t="s">
        <v>4162</v>
      </c>
      <c r="J4827">
        <v>527</v>
      </c>
      <c r="K4827" s="3" t="str">
        <f>IF(VLOOKUP(D4827,'Resources Final'!A:C,3,FALSE)=0,"",VLOOKUP(D4827,'Resources Final'!A:C,3,FALSE))</f>
        <v>Y</v>
      </c>
      <c r="L4827" s="3" t="str">
        <f>IF(VLOOKUP(D4827,'Resources Final'!A:D,4,FALSE)=0,"",VLOOKUP(D4827,'Resources Final'!A:D,4,FALSE))</f>
        <v/>
      </c>
      <c r="M4827" s="3" t="str">
        <f>IF(VLOOKUP(D4827,'Resources Final'!A:E,5,FALSE)=0,"",VLOOKUP(D4827,'Resources Final'!A:E,5,FALSE))</f>
        <v/>
      </c>
      <c r="N4827" s="7" t="str">
        <f>IF(VLOOKUP(D4827,'Resources Final'!A:F,6,FALSE)=0,"",VLOOKUP(D4827,'Resources Final'!A:F,6,FALSE))</f>
        <v/>
      </c>
      <c r="O4827" s="3" t="str">
        <f>IF(VLOOKUP(D4827,'Resources Final'!A:G,7,FALSE)=0,"",VLOOKUP(D4827,'Resources Final'!A:G,7,FALSE))</f>
        <v/>
      </c>
    </row>
    <row r="4828" spans="1:15" x14ac:dyDescent="0.2">
      <c r="A4828" s="11">
        <v>990</v>
      </c>
      <c r="B4828" s="11" t="str">
        <f t="shared" si="86"/>
        <v>Charles G. Koch Charitable Foundation_Azusa Pacific University201843835</v>
      </c>
      <c r="C4828" s="11" t="s">
        <v>19</v>
      </c>
      <c r="D4828" s="11" t="s">
        <v>301</v>
      </c>
      <c r="E4828" s="11" t="s">
        <v>301</v>
      </c>
      <c r="F4828" s="14">
        <v>43835</v>
      </c>
      <c r="G4828" s="11">
        <v>2018</v>
      </c>
      <c r="H4828" s="11" t="s">
        <v>21</v>
      </c>
      <c r="I4828" s="12"/>
      <c r="J4828">
        <v>528</v>
      </c>
      <c r="K4828" s="3" t="str">
        <f>IF(VLOOKUP(D4828,'Resources Final'!A:C,3,FALSE)=0,"",VLOOKUP(D4828,'Resources Final'!A:C,3,FALSE))</f>
        <v/>
      </c>
      <c r="L4828" s="3" t="str">
        <f>IF(VLOOKUP(D4828,'Resources Final'!A:D,4,FALSE)=0,"",VLOOKUP(D4828,'Resources Final'!A:D,4,FALSE))</f>
        <v>Y</v>
      </c>
      <c r="M4828" s="3" t="str">
        <f>IF(VLOOKUP(D4828,'Resources Final'!A:E,5,FALSE)=0,"",VLOOKUP(D4828,'Resources Final'!A:E,5,FALSE))</f>
        <v/>
      </c>
      <c r="N4828" s="7" t="str">
        <f>IF(VLOOKUP(D4828,'Resources Final'!A:F,6,FALSE)=0,"",VLOOKUP(D4828,'Resources Final'!A:F,6,FALSE))</f>
        <v/>
      </c>
      <c r="O4828" s="3" t="str">
        <f>IF(VLOOKUP(D4828,'Resources Final'!A:G,7,FALSE)=0,"",VLOOKUP(D4828,'Resources Final'!A:G,7,FALSE))</f>
        <v/>
      </c>
    </row>
    <row r="4829" spans="1:15" x14ac:dyDescent="0.2">
      <c r="A4829" s="11">
        <v>990</v>
      </c>
      <c r="B4829" s="11" t="str">
        <f t="shared" si="86"/>
        <v>Charles G. Koch Charitable Foundation_Webster20184725</v>
      </c>
      <c r="C4829" s="11" t="s">
        <v>19</v>
      </c>
      <c r="D4829" s="11" t="s">
        <v>4537</v>
      </c>
      <c r="E4829" s="11" t="s">
        <v>4537</v>
      </c>
      <c r="F4829" s="14">
        <v>4725</v>
      </c>
      <c r="G4829" s="11">
        <v>2018</v>
      </c>
      <c r="H4829" s="11" t="s">
        <v>21</v>
      </c>
      <c r="I4829" s="12" t="s">
        <v>4162</v>
      </c>
      <c r="J4829">
        <v>529</v>
      </c>
      <c r="K4829" s="3" t="str">
        <f>IF(VLOOKUP(D4829,'Resources Final'!A:C,3,FALSE)=0,"",VLOOKUP(D4829,'Resources Final'!A:C,3,FALSE))</f>
        <v>Y</v>
      </c>
      <c r="L4829" s="3" t="str">
        <f>IF(VLOOKUP(D4829,'Resources Final'!A:D,4,FALSE)=0,"",VLOOKUP(D4829,'Resources Final'!A:D,4,FALSE))</f>
        <v/>
      </c>
      <c r="M4829" s="3" t="str">
        <f>IF(VLOOKUP(D4829,'Resources Final'!A:E,5,FALSE)=0,"",VLOOKUP(D4829,'Resources Final'!A:E,5,FALSE))</f>
        <v/>
      </c>
      <c r="N4829" s="7" t="str">
        <f>IF(VLOOKUP(D4829,'Resources Final'!A:F,6,FALSE)=0,"",VLOOKUP(D4829,'Resources Final'!A:F,6,FALSE))</f>
        <v/>
      </c>
      <c r="O4829" s="3" t="str">
        <f>IF(VLOOKUP(D4829,'Resources Final'!A:G,7,FALSE)=0,"",VLOOKUP(D4829,'Resources Final'!A:G,7,FALSE))</f>
        <v/>
      </c>
    </row>
    <row r="4830" spans="1:15" x14ac:dyDescent="0.2">
      <c r="A4830" s="11">
        <v>990</v>
      </c>
      <c r="B4830" s="11" t="str">
        <f t="shared" si="86"/>
        <v>Charles G. Koch Charitable Foundation_Trustees of Tufts College2018741000</v>
      </c>
      <c r="C4830" s="11" t="s">
        <v>19</v>
      </c>
      <c r="D4830" s="11" t="s">
        <v>3693</v>
      </c>
      <c r="E4830" s="11" t="s">
        <v>3694</v>
      </c>
      <c r="F4830" s="14">
        <v>741000</v>
      </c>
      <c r="G4830" s="11">
        <v>2018</v>
      </c>
      <c r="H4830" s="11" t="s">
        <v>21</v>
      </c>
      <c r="I4830" s="12"/>
      <c r="J4830">
        <v>530</v>
      </c>
      <c r="K4830" s="3" t="str">
        <f>IF(VLOOKUP(D4830,'Resources Final'!A:C,3,FALSE)=0,"",VLOOKUP(D4830,'Resources Final'!A:C,3,FALSE))</f>
        <v/>
      </c>
      <c r="L4830" s="3" t="str">
        <f>IF(VLOOKUP(D4830,'Resources Final'!A:D,4,FALSE)=0,"",VLOOKUP(D4830,'Resources Final'!A:D,4,FALSE))</f>
        <v>Y</v>
      </c>
      <c r="M4830" s="3" t="str">
        <f>IF(VLOOKUP(D4830,'Resources Final'!A:E,5,FALSE)=0,"",VLOOKUP(D4830,'Resources Final'!A:E,5,FALSE))</f>
        <v/>
      </c>
      <c r="N4830" s="7" t="str">
        <f>IF(VLOOKUP(D4830,'Resources Final'!A:F,6,FALSE)=0,"",VLOOKUP(D4830,'Resources Final'!A:F,6,FALSE))</f>
        <v/>
      </c>
      <c r="O4830" s="3" t="str">
        <f>IF(VLOOKUP(D4830,'Resources Final'!A:G,7,FALSE)=0,"",VLOOKUP(D4830,'Resources Final'!A:G,7,FALSE))</f>
        <v/>
      </c>
    </row>
    <row r="4831" spans="1:15" x14ac:dyDescent="0.2">
      <c r="A4831" s="11">
        <v>990</v>
      </c>
      <c r="B4831" s="11" t="str">
        <f t="shared" si="86"/>
        <v>Charles G. Koch Charitable Foundation_Team Challenge Foundation Academy2018700000</v>
      </c>
      <c r="C4831" s="11" t="s">
        <v>19</v>
      </c>
      <c r="D4831" s="11" t="s">
        <v>3541</v>
      </c>
      <c r="E4831" s="11" t="s">
        <v>3541</v>
      </c>
      <c r="F4831" s="14">
        <v>700000</v>
      </c>
      <c r="G4831" s="11">
        <v>2018</v>
      </c>
      <c r="H4831" s="11" t="s">
        <v>21</v>
      </c>
      <c r="I4831" s="12"/>
      <c r="J4831">
        <v>531</v>
      </c>
      <c r="K4831" s="3" t="str">
        <f>IF(VLOOKUP(D4831,'Resources Final'!A:C,3,FALSE)=0,"",VLOOKUP(D4831,'Resources Final'!A:C,3,FALSE))</f>
        <v/>
      </c>
      <c r="L4831" s="3" t="str">
        <f>IF(VLOOKUP(D4831,'Resources Final'!A:D,4,FALSE)=0,"",VLOOKUP(D4831,'Resources Final'!A:D,4,FALSE))</f>
        <v>Y</v>
      </c>
      <c r="M4831" s="3" t="str">
        <f>IF(VLOOKUP(D4831,'Resources Final'!A:E,5,FALSE)=0,"",VLOOKUP(D4831,'Resources Final'!A:E,5,FALSE))</f>
        <v/>
      </c>
      <c r="N4831" s="7" t="str">
        <f>IF(VLOOKUP(D4831,'Resources Final'!A:F,6,FALSE)=0,"",VLOOKUP(D4831,'Resources Final'!A:F,6,FALSE))</f>
        <v/>
      </c>
      <c r="O4831" s="3" t="str">
        <f>IF(VLOOKUP(D4831,'Resources Final'!A:G,7,FALSE)=0,"",VLOOKUP(D4831,'Resources Final'!A:G,7,FALSE))</f>
        <v/>
      </c>
    </row>
    <row r="4832" spans="1:15" x14ac:dyDescent="0.2">
      <c r="A4832" s="11">
        <v>990</v>
      </c>
      <c r="B4832" s="11" t="str">
        <f t="shared" si="86"/>
        <v>Charles G. Koch Charitable Foundation_Center for Science and Law2018125000</v>
      </c>
      <c r="C4832" s="11" t="s">
        <v>19</v>
      </c>
      <c r="D4832" s="11" t="s">
        <v>669</v>
      </c>
      <c r="E4832" s="11" t="s">
        <v>669</v>
      </c>
      <c r="F4832" s="14">
        <v>125000</v>
      </c>
      <c r="G4832" s="11">
        <v>2018</v>
      </c>
      <c r="H4832" s="11" t="s">
        <v>21</v>
      </c>
      <c r="I4832" s="12"/>
      <c r="J4832">
        <v>532</v>
      </c>
      <c r="K4832" s="3" t="str">
        <f>IF(VLOOKUP(D4832,'Resources Final'!A:C,3,FALSE)=0,"",VLOOKUP(D4832,'Resources Final'!A:C,3,FALSE))</f>
        <v/>
      </c>
      <c r="L4832" s="3" t="str">
        <f>IF(VLOOKUP(D4832,'Resources Final'!A:D,4,FALSE)=0,"",VLOOKUP(D4832,'Resources Final'!A:D,4,FALSE))</f>
        <v/>
      </c>
      <c r="M4832" s="3" t="str">
        <f>IF(VLOOKUP(D4832,'Resources Final'!A:E,5,FALSE)=0,"",VLOOKUP(D4832,'Resources Final'!A:E,5,FALSE))</f>
        <v/>
      </c>
      <c r="N4832" s="7" t="str">
        <f>IF(VLOOKUP(D4832,'Resources Final'!A:F,6,FALSE)=0,"",VLOOKUP(D4832,'Resources Final'!A:F,6,FALSE))</f>
        <v/>
      </c>
      <c r="O4832" s="3" t="str">
        <f>IF(VLOOKUP(D4832,'Resources Final'!A:G,7,FALSE)=0,"",VLOOKUP(D4832,'Resources Final'!A:G,7,FALSE))</f>
        <v/>
      </c>
    </row>
    <row r="4833" spans="1:15" x14ac:dyDescent="0.2">
      <c r="A4833" s="11">
        <v>990</v>
      </c>
      <c r="B4833" s="11" t="str">
        <f t="shared" si="86"/>
        <v>Charles G. Koch Charitable Foundation_Hayden20181500</v>
      </c>
      <c r="C4833" s="11" t="s">
        <v>19</v>
      </c>
      <c r="D4833" s="11" t="s">
        <v>4319</v>
      </c>
      <c r="E4833" s="11" t="s">
        <v>4319</v>
      </c>
      <c r="F4833" s="14">
        <v>1500</v>
      </c>
      <c r="G4833" s="11">
        <v>2018</v>
      </c>
      <c r="H4833" s="11" t="s">
        <v>21</v>
      </c>
      <c r="I4833" s="12" t="s">
        <v>4162</v>
      </c>
      <c r="J4833">
        <v>533</v>
      </c>
      <c r="K4833" s="3" t="str">
        <f>IF(VLOOKUP(D4833,'Resources Final'!A:C,3,FALSE)=0,"",VLOOKUP(D4833,'Resources Final'!A:C,3,FALSE))</f>
        <v>Y</v>
      </c>
      <c r="L4833" s="3" t="str">
        <f>IF(VLOOKUP(D4833,'Resources Final'!A:D,4,FALSE)=0,"",VLOOKUP(D4833,'Resources Final'!A:D,4,FALSE))</f>
        <v/>
      </c>
      <c r="M4833" s="3" t="str">
        <f>IF(VLOOKUP(D4833,'Resources Final'!A:E,5,FALSE)=0,"",VLOOKUP(D4833,'Resources Final'!A:E,5,FALSE))</f>
        <v/>
      </c>
      <c r="N4833" s="7" t="str">
        <f>IF(VLOOKUP(D4833,'Resources Final'!A:F,6,FALSE)=0,"",VLOOKUP(D4833,'Resources Final'!A:F,6,FALSE))</f>
        <v/>
      </c>
      <c r="O4833" s="3" t="str">
        <f>IF(VLOOKUP(D4833,'Resources Final'!A:G,7,FALSE)=0,"",VLOOKUP(D4833,'Resources Final'!A:G,7,FALSE))</f>
        <v/>
      </c>
    </row>
    <row r="4834" spans="1:15" x14ac:dyDescent="0.2">
      <c r="A4834" s="11">
        <v>990</v>
      </c>
      <c r="B4834" s="11" t="str">
        <f t="shared" si="86"/>
        <v>Charles G. Koch Charitable Foundation_Brady20185355</v>
      </c>
      <c r="C4834" s="11" t="s">
        <v>19</v>
      </c>
      <c r="D4834" s="11" t="s">
        <v>4538</v>
      </c>
      <c r="E4834" s="11" t="s">
        <v>4538</v>
      </c>
      <c r="F4834" s="14">
        <v>5355</v>
      </c>
      <c r="G4834" s="11">
        <v>2018</v>
      </c>
      <c r="H4834" s="11" t="s">
        <v>21</v>
      </c>
      <c r="I4834" s="12" t="s">
        <v>4162</v>
      </c>
      <c r="J4834">
        <v>534</v>
      </c>
      <c r="K4834" s="3" t="str">
        <f>IF(VLOOKUP(D4834,'Resources Final'!A:C,3,FALSE)=0,"",VLOOKUP(D4834,'Resources Final'!A:C,3,FALSE))</f>
        <v>Y</v>
      </c>
      <c r="L4834" s="3" t="str">
        <f>IF(VLOOKUP(D4834,'Resources Final'!A:D,4,FALSE)=0,"",VLOOKUP(D4834,'Resources Final'!A:D,4,FALSE))</f>
        <v/>
      </c>
      <c r="M4834" s="3" t="str">
        <f>IF(VLOOKUP(D4834,'Resources Final'!A:E,5,FALSE)=0,"",VLOOKUP(D4834,'Resources Final'!A:E,5,FALSE))</f>
        <v/>
      </c>
      <c r="N4834" s="7" t="str">
        <f>IF(VLOOKUP(D4834,'Resources Final'!A:F,6,FALSE)=0,"",VLOOKUP(D4834,'Resources Final'!A:F,6,FALSE))</f>
        <v/>
      </c>
      <c r="O4834" s="3" t="str">
        <f>IF(VLOOKUP(D4834,'Resources Final'!A:G,7,FALSE)=0,"",VLOOKUP(D4834,'Resources Final'!A:G,7,FALSE))</f>
        <v/>
      </c>
    </row>
    <row r="4835" spans="1:15" x14ac:dyDescent="0.2">
      <c r="A4835" s="11">
        <v>990</v>
      </c>
      <c r="B4835" s="11" t="str">
        <f t="shared" si="86"/>
        <v>Charles G. Koch Charitable Foundation_Wyoming Catholic College201811500</v>
      </c>
      <c r="C4835" s="11" t="s">
        <v>19</v>
      </c>
      <c r="D4835" s="11" t="s">
        <v>4539</v>
      </c>
      <c r="E4835" s="11" t="s">
        <v>4539</v>
      </c>
      <c r="F4835" s="14">
        <v>11500</v>
      </c>
      <c r="G4835" s="11">
        <v>2018</v>
      </c>
      <c r="H4835" s="11" t="s">
        <v>21</v>
      </c>
      <c r="I4835" s="12"/>
      <c r="J4835">
        <v>535</v>
      </c>
      <c r="K4835" s="3" t="str">
        <f>IF(VLOOKUP(D4835,'Resources Final'!A:C,3,FALSE)=0,"",VLOOKUP(D4835,'Resources Final'!A:C,3,FALSE))</f>
        <v/>
      </c>
      <c r="L4835" s="3" t="str">
        <f>IF(VLOOKUP(D4835,'Resources Final'!A:D,4,FALSE)=0,"",VLOOKUP(D4835,'Resources Final'!A:D,4,FALSE))</f>
        <v>Y</v>
      </c>
      <c r="M4835" s="3" t="str">
        <f>IF(VLOOKUP(D4835,'Resources Final'!A:E,5,FALSE)=0,"",VLOOKUP(D4835,'Resources Final'!A:E,5,FALSE))</f>
        <v/>
      </c>
      <c r="N4835" s="7" t="str">
        <f>IF(VLOOKUP(D4835,'Resources Final'!A:F,6,FALSE)=0,"",VLOOKUP(D4835,'Resources Final'!A:F,6,FALSE))</f>
        <v/>
      </c>
      <c r="O4835" s="3" t="str">
        <f>IF(VLOOKUP(D4835,'Resources Final'!A:G,7,FALSE)=0,"",VLOOKUP(D4835,'Resources Final'!A:G,7,FALSE))</f>
        <v/>
      </c>
    </row>
    <row r="4836" spans="1:15" x14ac:dyDescent="0.2">
      <c r="A4836" s="11">
        <v>990</v>
      </c>
      <c r="B4836" s="11" t="str">
        <f t="shared" si="86"/>
        <v>Charles G. Koch Charitable Foundation_Hoyt20183825</v>
      </c>
      <c r="C4836" s="11" t="s">
        <v>19</v>
      </c>
      <c r="D4836" s="11" t="s">
        <v>4540</v>
      </c>
      <c r="E4836" s="11" t="s">
        <v>4540</v>
      </c>
      <c r="F4836" s="14">
        <v>3825</v>
      </c>
      <c r="G4836" s="11">
        <v>2018</v>
      </c>
      <c r="H4836" s="11" t="s">
        <v>21</v>
      </c>
      <c r="I4836" s="12" t="s">
        <v>4162</v>
      </c>
      <c r="J4836">
        <v>536</v>
      </c>
      <c r="K4836" s="3" t="str">
        <f>IF(VLOOKUP(D4836,'Resources Final'!A:C,3,FALSE)=0,"",VLOOKUP(D4836,'Resources Final'!A:C,3,FALSE))</f>
        <v>Y</v>
      </c>
      <c r="L4836" s="3" t="str">
        <f>IF(VLOOKUP(D4836,'Resources Final'!A:D,4,FALSE)=0,"",VLOOKUP(D4836,'Resources Final'!A:D,4,FALSE))</f>
        <v/>
      </c>
      <c r="M4836" s="3" t="str">
        <f>IF(VLOOKUP(D4836,'Resources Final'!A:E,5,FALSE)=0,"",VLOOKUP(D4836,'Resources Final'!A:E,5,FALSE))</f>
        <v/>
      </c>
      <c r="N4836" s="7" t="str">
        <f>IF(VLOOKUP(D4836,'Resources Final'!A:F,6,FALSE)=0,"",VLOOKUP(D4836,'Resources Final'!A:F,6,FALSE))</f>
        <v/>
      </c>
      <c r="O4836" s="3" t="str">
        <f>IF(VLOOKUP(D4836,'Resources Final'!A:G,7,FALSE)=0,"",VLOOKUP(D4836,'Resources Final'!A:G,7,FALSE))</f>
        <v/>
      </c>
    </row>
    <row r="4837" spans="1:15" x14ac:dyDescent="0.2">
      <c r="A4837" s="11">
        <v>990</v>
      </c>
      <c r="B4837" s="11" t="str">
        <f t="shared" ref="B4837:B4900" si="87">C4837&amp;"_"&amp;D4837&amp;G4837&amp;F4837</f>
        <v>Charles G. Koch Charitable Foundation_Oklahoma State University Foundation2018340000</v>
      </c>
      <c r="C4837" s="11" t="s">
        <v>19</v>
      </c>
      <c r="D4837" s="11" t="s">
        <v>2745</v>
      </c>
      <c r="E4837" s="11" t="s">
        <v>2744</v>
      </c>
      <c r="F4837" s="14">
        <v>340000</v>
      </c>
      <c r="G4837" s="11">
        <v>2018</v>
      </c>
      <c r="H4837" s="11" t="s">
        <v>21</v>
      </c>
      <c r="I4837" s="12"/>
      <c r="J4837">
        <v>537</v>
      </c>
      <c r="K4837" s="3" t="str">
        <f>IF(VLOOKUP(D4837,'Resources Final'!A:C,3,FALSE)=0,"",VLOOKUP(D4837,'Resources Final'!A:C,3,FALSE))</f>
        <v/>
      </c>
      <c r="L4837" s="3" t="str">
        <f>IF(VLOOKUP(D4837,'Resources Final'!A:D,4,FALSE)=0,"",VLOOKUP(D4837,'Resources Final'!A:D,4,FALSE))</f>
        <v>Y</v>
      </c>
      <c r="M4837" s="3" t="str">
        <f>IF(VLOOKUP(D4837,'Resources Final'!A:E,5,FALSE)=0,"",VLOOKUP(D4837,'Resources Final'!A:E,5,FALSE))</f>
        <v/>
      </c>
      <c r="N4837" s="7" t="str">
        <f>IF(VLOOKUP(D4837,'Resources Final'!A:F,6,FALSE)=0,"",VLOOKUP(D4837,'Resources Final'!A:F,6,FALSE))</f>
        <v/>
      </c>
      <c r="O4837" s="3" t="str">
        <f>IF(VLOOKUP(D4837,'Resources Final'!A:G,7,FALSE)=0,"",VLOOKUP(D4837,'Resources Final'!A:G,7,FALSE))</f>
        <v/>
      </c>
    </row>
    <row r="4838" spans="1:15" x14ac:dyDescent="0.2">
      <c r="A4838" s="11">
        <v>990</v>
      </c>
      <c r="B4838" s="11" t="str">
        <f t="shared" si="87"/>
        <v>Charles G. Koch Charitable Foundation_Abigail Adams Institute201825100</v>
      </c>
      <c r="C4838" s="11" t="s">
        <v>19</v>
      </c>
      <c r="D4838" s="11" t="s">
        <v>4541</v>
      </c>
      <c r="E4838" s="11" t="s">
        <v>4541</v>
      </c>
      <c r="F4838" s="14">
        <v>25100</v>
      </c>
      <c r="G4838" s="11">
        <v>2018</v>
      </c>
      <c r="H4838" s="11" t="s">
        <v>21</v>
      </c>
      <c r="I4838" s="12"/>
      <c r="J4838">
        <v>538</v>
      </c>
      <c r="K4838" s="3" t="str">
        <f>IF(VLOOKUP(D4838,'Resources Final'!A:C,3,FALSE)=0,"",VLOOKUP(D4838,'Resources Final'!A:C,3,FALSE))</f>
        <v/>
      </c>
      <c r="L4838" s="3" t="str">
        <f>IF(VLOOKUP(D4838,'Resources Final'!A:D,4,FALSE)=0,"",VLOOKUP(D4838,'Resources Final'!A:D,4,FALSE))</f>
        <v/>
      </c>
      <c r="M4838" s="3" t="str">
        <f>IF(VLOOKUP(D4838,'Resources Final'!A:E,5,FALSE)=0,"",VLOOKUP(D4838,'Resources Final'!A:E,5,FALSE))</f>
        <v/>
      </c>
      <c r="N4838" s="7" t="str">
        <f>IF(VLOOKUP(D4838,'Resources Final'!A:F,6,FALSE)=0,"",VLOOKUP(D4838,'Resources Final'!A:F,6,FALSE))</f>
        <v/>
      </c>
      <c r="O4838" s="3" t="str">
        <f>IF(VLOOKUP(D4838,'Resources Final'!A:G,7,FALSE)=0,"",VLOOKUP(D4838,'Resources Final'!A:G,7,FALSE))</f>
        <v/>
      </c>
    </row>
    <row r="4839" spans="1:15" x14ac:dyDescent="0.2">
      <c r="A4839" s="11">
        <v>990</v>
      </c>
      <c r="B4839" s="11" t="str">
        <f t="shared" si="87"/>
        <v>Charles G. Koch Charitable Foundation_Watney20187375</v>
      </c>
      <c r="C4839" s="11" t="s">
        <v>19</v>
      </c>
      <c r="D4839" s="11" t="s">
        <v>4542</v>
      </c>
      <c r="E4839" s="11" t="s">
        <v>4542</v>
      </c>
      <c r="F4839" s="14">
        <v>7375</v>
      </c>
      <c r="G4839" s="11">
        <v>2018</v>
      </c>
      <c r="H4839" s="11" t="s">
        <v>21</v>
      </c>
      <c r="I4839" s="12" t="s">
        <v>4162</v>
      </c>
      <c r="J4839">
        <v>539</v>
      </c>
      <c r="K4839" s="3" t="str">
        <f>IF(VLOOKUP(D4839,'Resources Final'!A:C,3,FALSE)=0,"",VLOOKUP(D4839,'Resources Final'!A:C,3,FALSE))</f>
        <v>Y</v>
      </c>
      <c r="L4839" s="3" t="str">
        <f>IF(VLOOKUP(D4839,'Resources Final'!A:D,4,FALSE)=0,"",VLOOKUP(D4839,'Resources Final'!A:D,4,FALSE))</f>
        <v/>
      </c>
      <c r="M4839" s="3" t="str">
        <f>IF(VLOOKUP(D4839,'Resources Final'!A:E,5,FALSE)=0,"",VLOOKUP(D4839,'Resources Final'!A:E,5,FALSE))</f>
        <v/>
      </c>
      <c r="N4839" s="7" t="str">
        <f>IF(VLOOKUP(D4839,'Resources Final'!A:F,6,FALSE)=0,"",VLOOKUP(D4839,'Resources Final'!A:F,6,FALSE))</f>
        <v/>
      </c>
      <c r="O4839" s="3" t="str">
        <f>IF(VLOOKUP(D4839,'Resources Final'!A:G,7,FALSE)=0,"",VLOOKUP(D4839,'Resources Final'!A:G,7,FALSE))</f>
        <v/>
      </c>
    </row>
    <row r="4840" spans="1:15" x14ac:dyDescent="0.2">
      <c r="A4840" s="11">
        <v>990</v>
      </c>
      <c r="B4840" s="11" t="str">
        <f t="shared" si="87"/>
        <v>Charles G. Koch Charitable Foundation_Northwood University201816200</v>
      </c>
      <c r="C4840" s="11" t="s">
        <v>19</v>
      </c>
      <c r="D4840" s="11" t="s">
        <v>2709</v>
      </c>
      <c r="E4840" s="11" t="s">
        <v>2709</v>
      </c>
      <c r="F4840" s="14">
        <v>16200</v>
      </c>
      <c r="G4840" s="11">
        <v>2018</v>
      </c>
      <c r="H4840" s="11" t="s">
        <v>21</v>
      </c>
      <c r="I4840" s="12"/>
      <c r="J4840">
        <v>540</v>
      </c>
      <c r="K4840" s="3" t="str">
        <f>IF(VLOOKUP(D4840,'Resources Final'!A:C,3,FALSE)=0,"",VLOOKUP(D4840,'Resources Final'!A:C,3,FALSE))</f>
        <v/>
      </c>
      <c r="L4840" s="3" t="str">
        <f>IF(VLOOKUP(D4840,'Resources Final'!A:D,4,FALSE)=0,"",VLOOKUP(D4840,'Resources Final'!A:D,4,FALSE))</f>
        <v>Y</v>
      </c>
      <c r="M4840" s="3" t="str">
        <f>IF(VLOOKUP(D4840,'Resources Final'!A:E,5,FALSE)=0,"",VLOOKUP(D4840,'Resources Final'!A:E,5,FALSE))</f>
        <v/>
      </c>
      <c r="N4840" s="7" t="str">
        <f>IF(VLOOKUP(D4840,'Resources Final'!A:F,6,FALSE)=0,"",VLOOKUP(D4840,'Resources Final'!A:F,6,FALSE))</f>
        <v/>
      </c>
      <c r="O4840" s="3" t="str">
        <f>IF(VLOOKUP(D4840,'Resources Final'!A:G,7,FALSE)=0,"",VLOOKUP(D4840,'Resources Final'!A:G,7,FALSE))</f>
        <v/>
      </c>
    </row>
    <row r="4841" spans="1:15" x14ac:dyDescent="0.2">
      <c r="A4841" s="11">
        <v>990</v>
      </c>
      <c r="B4841" s="11" t="str">
        <f t="shared" si="87"/>
        <v>Charles G. Koch Charitable Foundation_Cady201811813</v>
      </c>
      <c r="C4841" s="11" t="s">
        <v>19</v>
      </c>
      <c r="D4841" s="11" t="s">
        <v>4543</v>
      </c>
      <c r="E4841" s="11" t="s">
        <v>4543</v>
      </c>
      <c r="F4841" s="14">
        <v>11813</v>
      </c>
      <c r="G4841" s="11">
        <v>2018</v>
      </c>
      <c r="H4841" s="11" t="s">
        <v>21</v>
      </c>
      <c r="I4841" s="12" t="s">
        <v>4162</v>
      </c>
      <c r="J4841">
        <v>541</v>
      </c>
      <c r="K4841" s="3" t="str">
        <f>IF(VLOOKUP(D4841,'Resources Final'!A:C,3,FALSE)=0,"",VLOOKUP(D4841,'Resources Final'!A:C,3,FALSE))</f>
        <v>Y</v>
      </c>
      <c r="L4841" s="3" t="str">
        <f>IF(VLOOKUP(D4841,'Resources Final'!A:D,4,FALSE)=0,"",VLOOKUP(D4841,'Resources Final'!A:D,4,FALSE))</f>
        <v/>
      </c>
      <c r="M4841" s="3" t="str">
        <f>IF(VLOOKUP(D4841,'Resources Final'!A:E,5,FALSE)=0,"",VLOOKUP(D4841,'Resources Final'!A:E,5,FALSE))</f>
        <v/>
      </c>
      <c r="N4841" s="7" t="str">
        <f>IF(VLOOKUP(D4841,'Resources Final'!A:F,6,FALSE)=0,"",VLOOKUP(D4841,'Resources Final'!A:F,6,FALSE))</f>
        <v/>
      </c>
      <c r="O4841" s="3" t="str">
        <f>IF(VLOOKUP(D4841,'Resources Final'!A:G,7,FALSE)=0,"",VLOOKUP(D4841,'Resources Final'!A:G,7,FALSE))</f>
        <v/>
      </c>
    </row>
    <row r="4842" spans="1:15" x14ac:dyDescent="0.2">
      <c r="A4842" s="11">
        <v>990</v>
      </c>
      <c r="B4842" s="11" t="str">
        <f t="shared" si="87"/>
        <v>Charles G. Koch Charitable Foundation_Fraser Institute, The2018235000</v>
      </c>
      <c r="C4842" s="11" t="s">
        <v>19</v>
      </c>
      <c r="D4842" s="11" t="s">
        <v>1277</v>
      </c>
      <c r="E4842" s="11" t="s">
        <v>1277</v>
      </c>
      <c r="F4842" s="14">
        <v>235000</v>
      </c>
      <c r="G4842" s="11">
        <v>2018</v>
      </c>
      <c r="H4842" s="11" t="s">
        <v>21</v>
      </c>
      <c r="I4842" s="12"/>
      <c r="J4842">
        <v>542</v>
      </c>
      <c r="K4842" s="3" t="str">
        <f>IF(VLOOKUP(D4842,'Resources Final'!A:C,3,FALSE)=0,"",VLOOKUP(D4842,'Resources Final'!A:C,3,FALSE))</f>
        <v/>
      </c>
      <c r="L4842" s="3" t="str">
        <f>IF(VLOOKUP(D4842,'Resources Final'!A:D,4,FALSE)=0,"",VLOOKUP(D4842,'Resources Final'!A:D,4,FALSE))</f>
        <v/>
      </c>
      <c r="M4842" s="3" t="str">
        <f>IF(VLOOKUP(D4842,'Resources Final'!A:E,5,FALSE)=0,"",VLOOKUP(D4842,'Resources Final'!A:E,5,FALSE))</f>
        <v/>
      </c>
      <c r="N4842" s="7" t="str">
        <f>IF(VLOOKUP(D4842,'Resources Final'!A:F,6,FALSE)=0,"",VLOOKUP(D4842,'Resources Final'!A:F,6,FALSE))</f>
        <v>https://www.desmogblog.com/fraser-institute</v>
      </c>
      <c r="O4842" s="3" t="str">
        <f>IF(VLOOKUP(D4842,'Resources Final'!A:G,7,FALSE)=0,"",VLOOKUP(D4842,'Resources Final'!A:G,7,FALSE))</f>
        <v>Desmog</v>
      </c>
    </row>
    <row r="4843" spans="1:15" x14ac:dyDescent="0.2">
      <c r="A4843" s="11">
        <v>990</v>
      </c>
      <c r="B4843" s="11" t="str">
        <f t="shared" si="87"/>
        <v>Charles G. Koch Charitable Foundation_UNLV Foundation2018398300</v>
      </c>
      <c r="C4843" s="11" t="s">
        <v>19</v>
      </c>
      <c r="D4843" s="11" t="s">
        <v>3856</v>
      </c>
      <c r="E4843" s="11" t="s">
        <v>3793</v>
      </c>
      <c r="F4843" s="14">
        <v>398300</v>
      </c>
      <c r="G4843" s="11">
        <v>2018</v>
      </c>
      <c r="H4843" s="11" t="s">
        <v>21</v>
      </c>
      <c r="I4843" s="12"/>
      <c r="J4843">
        <v>543</v>
      </c>
      <c r="K4843" s="3" t="str">
        <f>IF(VLOOKUP(D4843,'Resources Final'!A:C,3,FALSE)=0,"",VLOOKUP(D4843,'Resources Final'!A:C,3,FALSE))</f>
        <v/>
      </c>
      <c r="L4843" s="3" t="str">
        <f>IF(VLOOKUP(D4843,'Resources Final'!A:D,4,FALSE)=0,"",VLOOKUP(D4843,'Resources Final'!A:D,4,FALSE))</f>
        <v>Y</v>
      </c>
      <c r="M4843" s="3" t="str">
        <f>IF(VLOOKUP(D4843,'Resources Final'!A:E,5,FALSE)=0,"",VLOOKUP(D4843,'Resources Final'!A:E,5,FALSE))</f>
        <v/>
      </c>
      <c r="N4843" s="7" t="str">
        <f>IF(VLOOKUP(D4843,'Resources Final'!A:F,6,FALSE)=0,"",VLOOKUP(D4843,'Resources Final'!A:F,6,FALSE))</f>
        <v/>
      </c>
      <c r="O4843" s="3" t="str">
        <f>IF(VLOOKUP(D4843,'Resources Final'!A:G,7,FALSE)=0,"",VLOOKUP(D4843,'Resources Final'!A:G,7,FALSE))</f>
        <v/>
      </c>
    </row>
    <row r="4844" spans="1:15" x14ac:dyDescent="0.2">
      <c r="A4844" s="11">
        <v>990</v>
      </c>
      <c r="B4844" s="11" t="str">
        <f t="shared" si="87"/>
        <v>Charles G. Koch Charitable Foundation_ANU Foundation USA201843263</v>
      </c>
      <c r="C4844" s="11" t="s">
        <v>19</v>
      </c>
      <c r="D4844" s="11" t="s">
        <v>243</v>
      </c>
      <c r="E4844" s="11" t="s">
        <v>244</v>
      </c>
      <c r="F4844" s="14">
        <v>43263</v>
      </c>
      <c r="G4844" s="11">
        <v>2018</v>
      </c>
      <c r="H4844" s="11" t="s">
        <v>21</v>
      </c>
      <c r="I4844" s="12"/>
      <c r="J4844">
        <v>544</v>
      </c>
      <c r="K4844" s="3" t="str">
        <f>IF(VLOOKUP(D4844,'Resources Final'!A:C,3,FALSE)=0,"",VLOOKUP(D4844,'Resources Final'!A:C,3,FALSE))</f>
        <v/>
      </c>
      <c r="L4844" s="3" t="str">
        <f>IF(VLOOKUP(D4844,'Resources Final'!A:D,4,FALSE)=0,"",VLOOKUP(D4844,'Resources Final'!A:D,4,FALSE))</f>
        <v>Y</v>
      </c>
      <c r="M4844" s="3" t="str">
        <f>IF(VLOOKUP(D4844,'Resources Final'!A:E,5,FALSE)=0,"",VLOOKUP(D4844,'Resources Final'!A:E,5,FALSE))</f>
        <v/>
      </c>
      <c r="N4844" s="7" t="str">
        <f>IF(VLOOKUP(D4844,'Resources Final'!A:F,6,FALSE)=0,"",VLOOKUP(D4844,'Resources Final'!A:F,6,FALSE))</f>
        <v/>
      </c>
      <c r="O4844" s="3" t="str">
        <f>IF(VLOOKUP(D4844,'Resources Final'!A:G,7,FALSE)=0,"",VLOOKUP(D4844,'Resources Final'!A:G,7,FALSE))</f>
        <v/>
      </c>
    </row>
    <row r="4845" spans="1:15" x14ac:dyDescent="0.2">
      <c r="A4845" s="11">
        <v>990</v>
      </c>
      <c r="B4845" s="11" t="str">
        <f t="shared" si="87"/>
        <v>Charles G. Koch Charitable Foundation_National Taxpayers Union Foundation2018148000</v>
      </c>
      <c r="C4845" s="11" t="s">
        <v>19</v>
      </c>
      <c r="D4845" s="11" t="s">
        <v>2628</v>
      </c>
      <c r="E4845" s="11" t="s">
        <v>2628</v>
      </c>
      <c r="F4845" s="14">
        <v>148000</v>
      </c>
      <c r="G4845" s="11">
        <v>2018</v>
      </c>
      <c r="H4845" s="11" t="s">
        <v>21</v>
      </c>
      <c r="I4845" s="12"/>
      <c r="J4845">
        <v>545</v>
      </c>
      <c r="K4845" s="3" t="str">
        <f>IF(VLOOKUP(D4845,'Resources Final'!A:C,3,FALSE)=0,"",VLOOKUP(D4845,'Resources Final'!A:C,3,FALSE))</f>
        <v/>
      </c>
      <c r="L4845" s="3" t="str">
        <f>IF(VLOOKUP(D4845,'Resources Final'!A:D,4,FALSE)=0,"",VLOOKUP(D4845,'Resources Final'!A:D,4,FALSE))</f>
        <v/>
      </c>
      <c r="M4845" s="3" t="str">
        <f>IF(VLOOKUP(D4845,'Resources Final'!A:E,5,FALSE)=0,"",VLOOKUP(D4845,'Resources Final'!A:E,5,FALSE))</f>
        <v/>
      </c>
      <c r="N4845" s="7" t="str">
        <f>IF(VLOOKUP(D4845,'Resources Final'!A:F,6,FALSE)=0,"",VLOOKUP(D4845,'Resources Final'!A:F,6,FALSE))</f>
        <v>http://www.sourcewatch.org/index.php/National_Taxpayers_Union</v>
      </c>
      <c r="O4845" s="3" t="str">
        <f>IF(VLOOKUP(D4845,'Resources Final'!A:G,7,FALSE)=0,"",VLOOKUP(D4845,'Resources Final'!A:G,7,FALSE))</f>
        <v>Sourcewatch</v>
      </c>
    </row>
    <row r="4846" spans="1:15" x14ac:dyDescent="0.2">
      <c r="A4846" s="11">
        <v>990</v>
      </c>
      <c r="B4846" s="11" t="str">
        <f t="shared" si="87"/>
        <v>Charles G. Koch Charitable Foundation_Macwan20183825</v>
      </c>
      <c r="C4846" s="11" t="s">
        <v>19</v>
      </c>
      <c r="D4846" s="11" t="s">
        <v>4544</v>
      </c>
      <c r="E4846" s="11" t="s">
        <v>4544</v>
      </c>
      <c r="F4846" s="14">
        <v>3825</v>
      </c>
      <c r="G4846" s="11">
        <v>2018</v>
      </c>
      <c r="H4846" s="11" t="s">
        <v>21</v>
      </c>
      <c r="I4846" s="12" t="s">
        <v>4162</v>
      </c>
      <c r="J4846">
        <v>546</v>
      </c>
      <c r="K4846" s="3" t="str">
        <f>IF(VLOOKUP(D4846,'Resources Final'!A:C,3,FALSE)=0,"",VLOOKUP(D4846,'Resources Final'!A:C,3,FALSE))</f>
        <v>Y</v>
      </c>
      <c r="L4846" s="3" t="str">
        <f>IF(VLOOKUP(D4846,'Resources Final'!A:D,4,FALSE)=0,"",VLOOKUP(D4846,'Resources Final'!A:D,4,FALSE))</f>
        <v/>
      </c>
      <c r="M4846" s="3" t="str">
        <f>IF(VLOOKUP(D4846,'Resources Final'!A:E,5,FALSE)=0,"",VLOOKUP(D4846,'Resources Final'!A:E,5,FALSE))</f>
        <v/>
      </c>
      <c r="N4846" s="7" t="str">
        <f>IF(VLOOKUP(D4846,'Resources Final'!A:F,6,FALSE)=0,"",VLOOKUP(D4846,'Resources Final'!A:F,6,FALSE))</f>
        <v/>
      </c>
      <c r="O4846" s="3" t="str">
        <f>IF(VLOOKUP(D4846,'Resources Final'!A:G,7,FALSE)=0,"",VLOOKUP(D4846,'Resources Final'!A:G,7,FALSE))</f>
        <v/>
      </c>
    </row>
    <row r="4847" spans="1:15" x14ac:dyDescent="0.2">
      <c r="A4847" s="11">
        <v>990</v>
      </c>
      <c r="B4847" s="11" t="str">
        <f t="shared" si="87"/>
        <v>Charles G. Koch Charitable Foundation_Student Free Press Association201887900</v>
      </c>
      <c r="C4847" s="11" t="s">
        <v>19</v>
      </c>
      <c r="D4847" s="11" t="s">
        <v>3464</v>
      </c>
      <c r="E4847" s="11" t="s">
        <v>3464</v>
      </c>
      <c r="F4847" s="14">
        <v>87900</v>
      </c>
      <c r="G4847" s="11">
        <v>2018</v>
      </c>
      <c r="H4847" s="11" t="s">
        <v>21</v>
      </c>
      <c r="I4847" s="12"/>
      <c r="J4847">
        <v>547</v>
      </c>
      <c r="K4847" s="3" t="str">
        <f>IF(VLOOKUP(D4847,'Resources Final'!A:C,3,FALSE)=0,"",VLOOKUP(D4847,'Resources Final'!A:C,3,FALSE))</f>
        <v/>
      </c>
      <c r="L4847" s="3" t="str">
        <f>IF(VLOOKUP(D4847,'Resources Final'!A:D,4,FALSE)=0,"",VLOOKUP(D4847,'Resources Final'!A:D,4,FALSE))</f>
        <v/>
      </c>
      <c r="M4847" s="3" t="str">
        <f>IF(VLOOKUP(D4847,'Resources Final'!A:E,5,FALSE)=0,"",VLOOKUP(D4847,'Resources Final'!A:E,5,FALSE))</f>
        <v/>
      </c>
      <c r="N4847" s="7" t="str">
        <f>IF(VLOOKUP(D4847,'Resources Final'!A:F,6,FALSE)=0,"",VLOOKUP(D4847,'Resources Final'!A:F,6,FALSE))</f>
        <v/>
      </c>
      <c r="O4847" s="3" t="str">
        <f>IF(VLOOKUP(D4847,'Resources Final'!A:G,7,FALSE)=0,"",VLOOKUP(D4847,'Resources Final'!A:G,7,FALSE))</f>
        <v/>
      </c>
    </row>
    <row r="4848" spans="1:15" x14ac:dyDescent="0.2">
      <c r="A4848" s="11">
        <v>990</v>
      </c>
      <c r="B4848" s="11" t="str">
        <f t="shared" si="87"/>
        <v>Charles G. Koch Charitable Foundation_Stanford University2018385400</v>
      </c>
      <c r="C4848" s="11" t="s">
        <v>19</v>
      </c>
      <c r="D4848" s="11" t="s">
        <v>3416</v>
      </c>
      <c r="E4848" s="11" t="s">
        <v>3416</v>
      </c>
      <c r="F4848" s="14">
        <v>385400</v>
      </c>
      <c r="G4848" s="11">
        <v>2018</v>
      </c>
      <c r="H4848" s="11" t="s">
        <v>21</v>
      </c>
      <c r="I4848" s="12"/>
      <c r="J4848">
        <v>548</v>
      </c>
      <c r="K4848" s="3" t="str">
        <f>IF(VLOOKUP(D4848,'Resources Final'!A:C,3,FALSE)=0,"",VLOOKUP(D4848,'Resources Final'!A:C,3,FALSE))</f>
        <v/>
      </c>
      <c r="L4848" s="3" t="str">
        <f>IF(VLOOKUP(D4848,'Resources Final'!A:D,4,FALSE)=0,"",VLOOKUP(D4848,'Resources Final'!A:D,4,FALSE))</f>
        <v>Y</v>
      </c>
      <c r="M4848" s="3" t="str">
        <f>IF(VLOOKUP(D4848,'Resources Final'!A:E,5,FALSE)=0,"",VLOOKUP(D4848,'Resources Final'!A:E,5,FALSE))</f>
        <v/>
      </c>
      <c r="N4848" s="7" t="str">
        <f>IF(VLOOKUP(D4848,'Resources Final'!A:F,6,FALSE)=0,"",VLOOKUP(D4848,'Resources Final'!A:F,6,FALSE))</f>
        <v/>
      </c>
      <c r="O4848" s="3" t="str">
        <f>IF(VLOOKUP(D4848,'Resources Final'!A:G,7,FALSE)=0,"",VLOOKUP(D4848,'Resources Final'!A:G,7,FALSE))</f>
        <v/>
      </c>
    </row>
    <row r="4849" spans="1:15" x14ac:dyDescent="0.2">
      <c r="A4849" s="11">
        <v>990</v>
      </c>
      <c r="B4849" s="11" t="str">
        <f t="shared" si="87"/>
        <v>Charles G. Koch Charitable Foundation_Faulkner University20182000</v>
      </c>
      <c r="C4849" s="11" t="s">
        <v>19</v>
      </c>
      <c r="D4849" s="11" t="s">
        <v>4545</v>
      </c>
      <c r="E4849" s="11" t="s">
        <v>4545</v>
      </c>
      <c r="F4849" s="14">
        <v>2000</v>
      </c>
      <c r="G4849" s="11">
        <v>2018</v>
      </c>
      <c r="H4849" s="11" t="s">
        <v>21</v>
      </c>
      <c r="I4849" s="12"/>
      <c r="J4849">
        <v>549</v>
      </c>
      <c r="K4849" s="3" t="str">
        <f>IF(VLOOKUP(D4849,'Resources Final'!A:C,3,FALSE)=0,"",VLOOKUP(D4849,'Resources Final'!A:C,3,FALSE))</f>
        <v/>
      </c>
      <c r="L4849" s="3" t="str">
        <f>IF(VLOOKUP(D4849,'Resources Final'!A:D,4,FALSE)=0,"",VLOOKUP(D4849,'Resources Final'!A:D,4,FALSE))</f>
        <v>Y</v>
      </c>
      <c r="M4849" s="3" t="str">
        <f>IF(VLOOKUP(D4849,'Resources Final'!A:E,5,FALSE)=0,"",VLOOKUP(D4849,'Resources Final'!A:E,5,FALSE))</f>
        <v/>
      </c>
      <c r="N4849" s="7" t="str">
        <f>IF(VLOOKUP(D4849,'Resources Final'!A:F,6,FALSE)=0,"",VLOOKUP(D4849,'Resources Final'!A:F,6,FALSE))</f>
        <v/>
      </c>
      <c r="O4849" s="3" t="str">
        <f>IF(VLOOKUP(D4849,'Resources Final'!A:G,7,FALSE)=0,"",VLOOKUP(D4849,'Resources Final'!A:G,7,FALSE))</f>
        <v/>
      </c>
    </row>
    <row r="4850" spans="1:15" x14ac:dyDescent="0.2">
      <c r="A4850" s="11">
        <v>990</v>
      </c>
      <c r="B4850" s="11" t="str">
        <f t="shared" si="87"/>
        <v>Charles G. Koch Charitable Foundation_University of California - San Diego2018102604</v>
      </c>
      <c r="C4850" s="11" t="s">
        <v>19</v>
      </c>
      <c r="D4850" s="11" t="s">
        <v>4546</v>
      </c>
      <c r="E4850" s="11" t="s">
        <v>3021</v>
      </c>
      <c r="F4850" s="14">
        <v>102604</v>
      </c>
      <c r="G4850" s="11">
        <v>2018</v>
      </c>
      <c r="H4850" s="11" t="s">
        <v>21</v>
      </c>
      <c r="I4850" s="12"/>
      <c r="J4850">
        <v>550</v>
      </c>
      <c r="K4850" s="3" t="str">
        <f>IF(VLOOKUP(D4850,'Resources Final'!A:C,3,FALSE)=0,"",VLOOKUP(D4850,'Resources Final'!A:C,3,FALSE))</f>
        <v/>
      </c>
      <c r="L4850" s="3" t="str">
        <f>IF(VLOOKUP(D4850,'Resources Final'!A:D,4,FALSE)=0,"",VLOOKUP(D4850,'Resources Final'!A:D,4,FALSE))</f>
        <v>Y</v>
      </c>
      <c r="M4850" s="3" t="str">
        <f>IF(VLOOKUP(D4850,'Resources Final'!A:E,5,FALSE)=0,"",VLOOKUP(D4850,'Resources Final'!A:E,5,FALSE))</f>
        <v/>
      </c>
      <c r="N4850" s="7" t="str">
        <f>IF(VLOOKUP(D4850,'Resources Final'!A:F,6,FALSE)=0,"",VLOOKUP(D4850,'Resources Final'!A:F,6,FALSE))</f>
        <v/>
      </c>
      <c r="O4850" s="3" t="str">
        <f>IF(VLOOKUP(D4850,'Resources Final'!A:G,7,FALSE)=0,"",VLOOKUP(D4850,'Resources Final'!A:G,7,FALSE))</f>
        <v/>
      </c>
    </row>
    <row r="4851" spans="1:15" x14ac:dyDescent="0.2">
      <c r="A4851" s="11">
        <v>990</v>
      </c>
      <c r="B4851" s="11" t="str">
        <f t="shared" si="87"/>
        <v>Charles G. Koch Charitable Foundation_Shanahan20183150</v>
      </c>
      <c r="C4851" s="11" t="s">
        <v>19</v>
      </c>
      <c r="D4851" s="11" t="s">
        <v>4547</v>
      </c>
      <c r="E4851" s="11" t="s">
        <v>4547</v>
      </c>
      <c r="F4851" s="14">
        <v>3150</v>
      </c>
      <c r="G4851" s="11">
        <v>2018</v>
      </c>
      <c r="H4851" s="11" t="s">
        <v>21</v>
      </c>
      <c r="I4851" s="12" t="s">
        <v>4162</v>
      </c>
      <c r="J4851">
        <v>551</v>
      </c>
      <c r="K4851" s="3" t="str">
        <f>IF(VLOOKUP(D4851,'Resources Final'!A:C,3,FALSE)=0,"",VLOOKUP(D4851,'Resources Final'!A:C,3,FALSE))</f>
        <v>Y</v>
      </c>
      <c r="L4851" s="3" t="str">
        <f>IF(VLOOKUP(D4851,'Resources Final'!A:D,4,FALSE)=0,"",VLOOKUP(D4851,'Resources Final'!A:D,4,FALSE))</f>
        <v/>
      </c>
      <c r="M4851" s="3" t="str">
        <f>IF(VLOOKUP(D4851,'Resources Final'!A:E,5,FALSE)=0,"",VLOOKUP(D4851,'Resources Final'!A:E,5,FALSE))</f>
        <v/>
      </c>
      <c r="N4851" s="7" t="str">
        <f>IF(VLOOKUP(D4851,'Resources Final'!A:F,6,FALSE)=0,"",VLOOKUP(D4851,'Resources Final'!A:F,6,FALSE))</f>
        <v/>
      </c>
      <c r="O4851" s="3" t="str">
        <f>IF(VLOOKUP(D4851,'Resources Final'!A:G,7,FALSE)=0,"",VLOOKUP(D4851,'Resources Final'!A:G,7,FALSE))</f>
        <v/>
      </c>
    </row>
    <row r="4852" spans="1:15" x14ac:dyDescent="0.2">
      <c r="A4852" s="11">
        <v>990</v>
      </c>
      <c r="B4852" s="11" t="str">
        <f t="shared" si="87"/>
        <v>Charles G. Koch Charitable Foundation_Northwestern University2018273000</v>
      </c>
      <c r="C4852" s="11" t="s">
        <v>19</v>
      </c>
      <c r="D4852" s="11" t="s">
        <v>2707</v>
      </c>
      <c r="E4852" s="11" t="s">
        <v>2707</v>
      </c>
      <c r="F4852" s="14">
        <v>273000</v>
      </c>
      <c r="G4852" s="11">
        <v>2018</v>
      </c>
      <c r="H4852" s="11" t="s">
        <v>21</v>
      </c>
      <c r="I4852" s="12"/>
      <c r="J4852">
        <v>552</v>
      </c>
      <c r="K4852" s="3" t="str">
        <f>IF(VLOOKUP(D4852,'Resources Final'!A:C,3,FALSE)=0,"",VLOOKUP(D4852,'Resources Final'!A:C,3,FALSE))</f>
        <v/>
      </c>
      <c r="L4852" s="3" t="str">
        <f>IF(VLOOKUP(D4852,'Resources Final'!A:D,4,FALSE)=0,"",VLOOKUP(D4852,'Resources Final'!A:D,4,FALSE))</f>
        <v>Y</v>
      </c>
      <c r="M4852" s="3" t="str">
        <f>IF(VLOOKUP(D4852,'Resources Final'!A:E,5,FALSE)=0,"",VLOOKUP(D4852,'Resources Final'!A:E,5,FALSE))</f>
        <v/>
      </c>
      <c r="N4852" s="7" t="str">
        <f>IF(VLOOKUP(D4852,'Resources Final'!A:F,6,FALSE)=0,"",VLOOKUP(D4852,'Resources Final'!A:F,6,FALSE))</f>
        <v/>
      </c>
      <c r="O4852" s="3" t="str">
        <f>IF(VLOOKUP(D4852,'Resources Final'!A:G,7,FALSE)=0,"",VLOOKUP(D4852,'Resources Final'!A:G,7,FALSE))</f>
        <v/>
      </c>
    </row>
    <row r="4853" spans="1:15" x14ac:dyDescent="0.2">
      <c r="A4853" s="11">
        <v>990</v>
      </c>
      <c r="B4853" s="11" t="str">
        <f t="shared" si="87"/>
        <v>Charles G. Koch Charitable Foundation_Center for Environmental Science201850000</v>
      </c>
      <c r="C4853" s="11" t="s">
        <v>19</v>
      </c>
      <c r="D4853" s="11" t="s">
        <v>4251</v>
      </c>
      <c r="E4853" s="11" t="s">
        <v>4251</v>
      </c>
      <c r="F4853" s="14">
        <v>50000</v>
      </c>
      <c r="G4853" s="11">
        <v>2018</v>
      </c>
      <c r="H4853" s="11" t="s">
        <v>21</v>
      </c>
      <c r="I4853" s="12"/>
      <c r="J4853">
        <v>553</v>
      </c>
      <c r="K4853" s="3" t="str">
        <f>IF(VLOOKUP(D4853,'Resources Final'!A:C,3,FALSE)=0,"",VLOOKUP(D4853,'Resources Final'!A:C,3,FALSE))</f>
        <v/>
      </c>
      <c r="L4853" s="3" t="str">
        <f>IF(VLOOKUP(D4853,'Resources Final'!A:D,4,FALSE)=0,"",VLOOKUP(D4853,'Resources Final'!A:D,4,FALSE))</f>
        <v/>
      </c>
      <c r="M4853" s="3" t="str">
        <f>IF(VLOOKUP(D4853,'Resources Final'!A:E,5,FALSE)=0,"",VLOOKUP(D4853,'Resources Final'!A:E,5,FALSE))</f>
        <v/>
      </c>
      <c r="N4853" s="7" t="str">
        <f>IF(VLOOKUP(D4853,'Resources Final'!A:F,6,FALSE)=0,"",VLOOKUP(D4853,'Resources Final'!A:F,6,FALSE))</f>
        <v>https://polluterwatch.org/center-environmental-science-accuracy-reliability-cesar</v>
      </c>
      <c r="O4853" s="3" t="str">
        <f>IF(VLOOKUP(D4853,'Resources Final'!A:G,7,FALSE)=0,"",VLOOKUP(D4853,'Resources Final'!A:G,7,FALSE))</f>
        <v>Polluterwatch</v>
      </c>
    </row>
    <row r="4854" spans="1:15" x14ac:dyDescent="0.2">
      <c r="A4854" s="11">
        <v>990</v>
      </c>
      <c r="B4854" s="11" t="str">
        <f t="shared" si="87"/>
        <v>Charles G. Koch Charitable Foundation_Snell20184725</v>
      </c>
      <c r="C4854" s="11" t="s">
        <v>19</v>
      </c>
      <c r="D4854" s="11" t="s">
        <v>4548</v>
      </c>
      <c r="E4854" s="11" t="s">
        <v>4548</v>
      </c>
      <c r="F4854" s="14">
        <v>4725</v>
      </c>
      <c r="G4854" s="11">
        <v>2018</v>
      </c>
      <c r="H4854" s="11" t="s">
        <v>21</v>
      </c>
      <c r="I4854" s="12" t="s">
        <v>4162</v>
      </c>
      <c r="J4854">
        <v>554</v>
      </c>
      <c r="K4854" s="3" t="str">
        <f>IF(VLOOKUP(D4854,'Resources Final'!A:C,3,FALSE)=0,"",VLOOKUP(D4854,'Resources Final'!A:C,3,FALSE))</f>
        <v>Y</v>
      </c>
      <c r="L4854" s="3" t="str">
        <f>IF(VLOOKUP(D4854,'Resources Final'!A:D,4,FALSE)=0,"",VLOOKUP(D4854,'Resources Final'!A:D,4,FALSE))</f>
        <v/>
      </c>
      <c r="M4854" s="3" t="str">
        <f>IF(VLOOKUP(D4854,'Resources Final'!A:E,5,FALSE)=0,"",VLOOKUP(D4854,'Resources Final'!A:E,5,FALSE))</f>
        <v/>
      </c>
      <c r="N4854" s="7" t="str">
        <f>IF(VLOOKUP(D4854,'Resources Final'!A:F,6,FALSE)=0,"",VLOOKUP(D4854,'Resources Final'!A:F,6,FALSE))</f>
        <v/>
      </c>
      <c r="O4854" s="3" t="str">
        <f>IF(VLOOKUP(D4854,'Resources Final'!A:G,7,FALSE)=0,"",VLOOKUP(D4854,'Resources Final'!A:G,7,FALSE))</f>
        <v/>
      </c>
    </row>
    <row r="4855" spans="1:15" x14ac:dyDescent="0.2">
      <c r="A4855" s="11">
        <v>990</v>
      </c>
      <c r="B4855" s="11" t="str">
        <f t="shared" si="87"/>
        <v>Charles G. Koch Charitable Foundation_King's College London201825000</v>
      </c>
      <c r="C4855" s="11" t="s">
        <v>19</v>
      </c>
      <c r="D4855" s="11" t="s">
        <v>2004</v>
      </c>
      <c r="E4855" s="11" t="s">
        <v>2004</v>
      </c>
      <c r="F4855" s="14">
        <v>25000</v>
      </c>
      <c r="G4855" s="11">
        <v>2018</v>
      </c>
      <c r="H4855" s="11" t="s">
        <v>21</v>
      </c>
      <c r="I4855" s="12"/>
      <c r="J4855">
        <v>555</v>
      </c>
      <c r="K4855" s="3" t="str">
        <f>IF(VLOOKUP(D4855,'Resources Final'!A:C,3,FALSE)=0,"",VLOOKUP(D4855,'Resources Final'!A:C,3,FALSE))</f>
        <v/>
      </c>
      <c r="L4855" s="3" t="str">
        <f>IF(VLOOKUP(D4855,'Resources Final'!A:D,4,FALSE)=0,"",VLOOKUP(D4855,'Resources Final'!A:D,4,FALSE))</f>
        <v>Y</v>
      </c>
      <c r="M4855" s="3" t="str">
        <f>IF(VLOOKUP(D4855,'Resources Final'!A:E,5,FALSE)=0,"",VLOOKUP(D4855,'Resources Final'!A:E,5,FALSE))</f>
        <v/>
      </c>
      <c r="N4855" s="7" t="str">
        <f>IF(VLOOKUP(D4855,'Resources Final'!A:F,6,FALSE)=0,"",VLOOKUP(D4855,'Resources Final'!A:F,6,FALSE))</f>
        <v/>
      </c>
      <c r="O4855" s="3" t="str">
        <f>IF(VLOOKUP(D4855,'Resources Final'!A:G,7,FALSE)=0,"",VLOOKUP(D4855,'Resources Final'!A:G,7,FALSE))</f>
        <v/>
      </c>
    </row>
    <row r="4856" spans="1:15" x14ac:dyDescent="0.2">
      <c r="A4856" s="11">
        <v>990</v>
      </c>
      <c r="B4856" s="11" t="str">
        <f t="shared" si="87"/>
        <v>Charles G. Koch Charitable Foundation_St Edwards University201819000</v>
      </c>
      <c r="C4856" s="11" t="s">
        <v>19</v>
      </c>
      <c r="D4856" s="11" t="s">
        <v>3399</v>
      </c>
      <c r="E4856" s="11" t="s">
        <v>3399</v>
      </c>
      <c r="F4856" s="14">
        <v>19000</v>
      </c>
      <c r="G4856" s="11">
        <v>2018</v>
      </c>
      <c r="H4856" s="11" t="s">
        <v>21</v>
      </c>
      <c r="I4856" s="12"/>
      <c r="J4856">
        <v>556</v>
      </c>
      <c r="K4856" s="3" t="str">
        <f>IF(VLOOKUP(D4856,'Resources Final'!A:C,3,FALSE)=0,"",VLOOKUP(D4856,'Resources Final'!A:C,3,FALSE))</f>
        <v/>
      </c>
      <c r="L4856" s="3" t="str">
        <f>IF(VLOOKUP(D4856,'Resources Final'!A:D,4,FALSE)=0,"",VLOOKUP(D4856,'Resources Final'!A:D,4,FALSE))</f>
        <v>Y</v>
      </c>
      <c r="M4856" s="3" t="str">
        <f>IF(VLOOKUP(D4856,'Resources Final'!A:E,5,FALSE)=0,"",VLOOKUP(D4856,'Resources Final'!A:E,5,FALSE))</f>
        <v/>
      </c>
      <c r="N4856" s="7" t="str">
        <f>IF(VLOOKUP(D4856,'Resources Final'!A:F,6,FALSE)=0,"",VLOOKUP(D4856,'Resources Final'!A:F,6,FALSE))</f>
        <v/>
      </c>
      <c r="O4856" s="3" t="str">
        <f>IF(VLOOKUP(D4856,'Resources Final'!A:G,7,FALSE)=0,"",VLOOKUP(D4856,'Resources Final'!A:G,7,FALSE))</f>
        <v/>
      </c>
    </row>
    <row r="4857" spans="1:15" x14ac:dyDescent="0.2">
      <c r="A4857" s="11">
        <v>990</v>
      </c>
      <c r="B4857" s="11" t="str">
        <f t="shared" si="87"/>
        <v>Charles G. Koch Charitable Foundation_Stevens20184563</v>
      </c>
      <c r="C4857" s="11" t="s">
        <v>19</v>
      </c>
      <c r="D4857" s="11" t="s">
        <v>3435</v>
      </c>
      <c r="E4857" s="11" t="s">
        <v>3435</v>
      </c>
      <c r="F4857" s="14">
        <v>4563</v>
      </c>
      <c r="G4857" s="11">
        <v>2018</v>
      </c>
      <c r="H4857" s="11" t="s">
        <v>21</v>
      </c>
      <c r="I4857" s="12" t="s">
        <v>4162</v>
      </c>
      <c r="J4857">
        <v>557</v>
      </c>
      <c r="K4857" s="3" t="str">
        <f>IF(VLOOKUP(D4857,'Resources Final'!A:C,3,FALSE)=0,"",VLOOKUP(D4857,'Resources Final'!A:C,3,FALSE))</f>
        <v>Y</v>
      </c>
      <c r="L4857" s="3" t="str">
        <f>IF(VLOOKUP(D4857,'Resources Final'!A:D,4,FALSE)=0,"",VLOOKUP(D4857,'Resources Final'!A:D,4,FALSE))</f>
        <v/>
      </c>
      <c r="M4857" s="3" t="str">
        <f>IF(VLOOKUP(D4857,'Resources Final'!A:E,5,FALSE)=0,"",VLOOKUP(D4857,'Resources Final'!A:E,5,FALSE))</f>
        <v/>
      </c>
      <c r="N4857" s="7" t="str">
        <f>IF(VLOOKUP(D4857,'Resources Final'!A:F,6,FALSE)=0,"",VLOOKUP(D4857,'Resources Final'!A:F,6,FALSE))</f>
        <v/>
      </c>
      <c r="O4857" s="3" t="str">
        <f>IF(VLOOKUP(D4857,'Resources Final'!A:G,7,FALSE)=0,"",VLOOKUP(D4857,'Resources Final'!A:G,7,FALSE))</f>
        <v/>
      </c>
    </row>
    <row r="4858" spans="1:15" x14ac:dyDescent="0.2">
      <c r="A4858" s="11">
        <v>990</v>
      </c>
      <c r="B4858" s="11" t="str">
        <f t="shared" si="87"/>
        <v>Charles G. Koch Charitable Foundation_Southern Methodist University2018520500</v>
      </c>
      <c r="C4858" s="11" t="s">
        <v>19</v>
      </c>
      <c r="D4858" s="11" t="s">
        <v>3371</v>
      </c>
      <c r="E4858" s="11" t="s">
        <v>3371</v>
      </c>
      <c r="F4858" s="14">
        <v>520500</v>
      </c>
      <c r="G4858" s="11">
        <v>2018</v>
      </c>
      <c r="H4858" s="11" t="s">
        <v>21</v>
      </c>
      <c r="I4858" s="12"/>
      <c r="J4858">
        <v>558</v>
      </c>
      <c r="K4858" s="3" t="str">
        <f>IF(VLOOKUP(D4858,'Resources Final'!A:C,3,FALSE)=0,"",VLOOKUP(D4858,'Resources Final'!A:C,3,FALSE))</f>
        <v/>
      </c>
      <c r="L4858" s="3" t="str">
        <f>IF(VLOOKUP(D4858,'Resources Final'!A:D,4,FALSE)=0,"",VLOOKUP(D4858,'Resources Final'!A:D,4,FALSE))</f>
        <v>Y</v>
      </c>
      <c r="M4858" s="3" t="str">
        <f>IF(VLOOKUP(D4858,'Resources Final'!A:E,5,FALSE)=0,"",VLOOKUP(D4858,'Resources Final'!A:E,5,FALSE))</f>
        <v/>
      </c>
      <c r="N4858" s="7" t="str">
        <f>IF(VLOOKUP(D4858,'Resources Final'!A:F,6,FALSE)=0,"",VLOOKUP(D4858,'Resources Final'!A:F,6,FALSE))</f>
        <v/>
      </c>
      <c r="O4858" s="3" t="str">
        <f>IF(VLOOKUP(D4858,'Resources Final'!A:G,7,FALSE)=0,"",VLOOKUP(D4858,'Resources Final'!A:G,7,FALSE))</f>
        <v/>
      </c>
    </row>
    <row r="4859" spans="1:15" x14ac:dyDescent="0.2">
      <c r="A4859" s="11">
        <v>990</v>
      </c>
      <c r="B4859" s="11" t="str">
        <f t="shared" si="87"/>
        <v>Charles G. Koch Charitable Foundation_Stephen F Austin State University201820640</v>
      </c>
      <c r="C4859" s="11" t="s">
        <v>19</v>
      </c>
      <c r="D4859" s="11" t="s">
        <v>3428</v>
      </c>
      <c r="E4859" s="11" t="s">
        <v>3428</v>
      </c>
      <c r="F4859" s="14">
        <v>20640</v>
      </c>
      <c r="G4859" s="11">
        <v>2018</v>
      </c>
      <c r="H4859" s="11" t="s">
        <v>21</v>
      </c>
      <c r="I4859" s="12"/>
      <c r="J4859">
        <v>559</v>
      </c>
      <c r="K4859" s="3" t="str">
        <f>IF(VLOOKUP(D4859,'Resources Final'!A:C,3,FALSE)=0,"",VLOOKUP(D4859,'Resources Final'!A:C,3,FALSE))</f>
        <v/>
      </c>
      <c r="L4859" s="3" t="str">
        <f>IF(VLOOKUP(D4859,'Resources Final'!A:D,4,FALSE)=0,"",VLOOKUP(D4859,'Resources Final'!A:D,4,FALSE))</f>
        <v>Y</v>
      </c>
      <c r="M4859" s="3" t="str">
        <f>IF(VLOOKUP(D4859,'Resources Final'!A:E,5,FALSE)=0,"",VLOOKUP(D4859,'Resources Final'!A:E,5,FALSE))</f>
        <v/>
      </c>
      <c r="N4859" s="7" t="str">
        <f>IF(VLOOKUP(D4859,'Resources Final'!A:F,6,FALSE)=0,"",VLOOKUP(D4859,'Resources Final'!A:F,6,FALSE))</f>
        <v/>
      </c>
      <c r="O4859" s="3" t="str">
        <f>IF(VLOOKUP(D4859,'Resources Final'!A:G,7,FALSE)=0,"",VLOOKUP(D4859,'Resources Final'!A:G,7,FALSE))</f>
        <v/>
      </c>
    </row>
    <row r="4860" spans="1:15" x14ac:dyDescent="0.2">
      <c r="A4860" s="11">
        <v>990</v>
      </c>
      <c r="B4860" s="11" t="str">
        <f t="shared" si="87"/>
        <v>Charles G. Koch Charitable Foundation_California State University201815000</v>
      </c>
      <c r="C4860" s="11" t="s">
        <v>19</v>
      </c>
      <c r="D4860" s="11" t="s">
        <v>577</v>
      </c>
      <c r="E4860" s="11" t="s">
        <v>577</v>
      </c>
      <c r="F4860" s="14">
        <v>15000</v>
      </c>
      <c r="G4860" s="11">
        <v>2018</v>
      </c>
      <c r="H4860" s="11" t="s">
        <v>21</v>
      </c>
      <c r="I4860" s="12"/>
      <c r="J4860">
        <v>560</v>
      </c>
      <c r="K4860" s="3" t="str">
        <f>IF(VLOOKUP(D4860,'Resources Final'!A:C,3,FALSE)=0,"",VLOOKUP(D4860,'Resources Final'!A:C,3,FALSE))</f>
        <v/>
      </c>
      <c r="L4860" s="3" t="str">
        <f>IF(VLOOKUP(D4860,'Resources Final'!A:D,4,FALSE)=0,"",VLOOKUP(D4860,'Resources Final'!A:D,4,FALSE))</f>
        <v>Y</v>
      </c>
      <c r="M4860" s="3" t="str">
        <f>IF(VLOOKUP(D4860,'Resources Final'!A:E,5,FALSE)=0,"",VLOOKUP(D4860,'Resources Final'!A:E,5,FALSE))</f>
        <v/>
      </c>
      <c r="N4860" s="7" t="str">
        <f>IF(VLOOKUP(D4860,'Resources Final'!A:F,6,FALSE)=0,"",VLOOKUP(D4860,'Resources Final'!A:F,6,FALSE))</f>
        <v/>
      </c>
      <c r="O4860" s="3" t="str">
        <f>IF(VLOOKUP(D4860,'Resources Final'!A:G,7,FALSE)=0,"",VLOOKUP(D4860,'Resources Final'!A:G,7,FALSE))</f>
        <v/>
      </c>
    </row>
    <row r="4861" spans="1:15" x14ac:dyDescent="0.2">
      <c r="A4861" s="11">
        <v>990</v>
      </c>
      <c r="B4861" s="11" t="str">
        <f t="shared" si="87"/>
        <v>Charles G. Koch Charitable Foundation_Friends of Index201892000</v>
      </c>
      <c r="C4861" s="11" t="s">
        <v>19</v>
      </c>
      <c r="D4861" s="11" t="s">
        <v>4549</v>
      </c>
      <c r="E4861" s="11" t="s">
        <v>4549</v>
      </c>
      <c r="F4861" s="14">
        <v>92000</v>
      </c>
      <c r="G4861" s="11">
        <v>2018</v>
      </c>
      <c r="H4861" s="11" t="s">
        <v>21</v>
      </c>
      <c r="I4861" s="12"/>
      <c r="J4861">
        <v>561</v>
      </c>
      <c r="K4861" s="3" t="str">
        <f>IF(VLOOKUP(D4861,'Resources Final'!A:C,3,FALSE)=0,"",VLOOKUP(D4861,'Resources Final'!A:C,3,FALSE))</f>
        <v/>
      </c>
      <c r="L4861" s="3" t="str">
        <f>IF(VLOOKUP(D4861,'Resources Final'!A:D,4,FALSE)=0,"",VLOOKUP(D4861,'Resources Final'!A:D,4,FALSE))</f>
        <v/>
      </c>
      <c r="M4861" s="3" t="str">
        <f>IF(VLOOKUP(D4861,'Resources Final'!A:E,5,FALSE)=0,"",VLOOKUP(D4861,'Resources Final'!A:E,5,FALSE))</f>
        <v/>
      </c>
      <c r="N4861" s="7" t="str">
        <f>IF(VLOOKUP(D4861,'Resources Final'!A:F,6,FALSE)=0,"",VLOOKUP(D4861,'Resources Final'!A:F,6,FALSE))</f>
        <v/>
      </c>
      <c r="O4861" s="3" t="str">
        <f>IF(VLOOKUP(D4861,'Resources Final'!A:G,7,FALSE)=0,"",VLOOKUP(D4861,'Resources Final'!A:G,7,FALSE))</f>
        <v/>
      </c>
    </row>
    <row r="4862" spans="1:15" x14ac:dyDescent="0.2">
      <c r="A4862" s="11">
        <v>990</v>
      </c>
      <c r="B4862" s="11" t="str">
        <f t="shared" si="87"/>
        <v>Charles G. Koch Charitable Foundation_University of Tulsa201860000</v>
      </c>
      <c r="C4862" s="11" t="s">
        <v>19</v>
      </c>
      <c r="D4862" s="11" t="s">
        <v>3837</v>
      </c>
      <c r="E4862" s="11" t="s">
        <v>3837</v>
      </c>
      <c r="F4862" s="14">
        <v>60000</v>
      </c>
      <c r="G4862" s="11">
        <v>2018</v>
      </c>
      <c r="H4862" s="11" t="s">
        <v>21</v>
      </c>
      <c r="I4862" s="12"/>
      <c r="J4862">
        <v>562</v>
      </c>
      <c r="K4862" s="3" t="str">
        <f>IF(VLOOKUP(D4862,'Resources Final'!A:C,3,FALSE)=0,"",VLOOKUP(D4862,'Resources Final'!A:C,3,FALSE))</f>
        <v/>
      </c>
      <c r="L4862" s="3" t="str">
        <f>IF(VLOOKUP(D4862,'Resources Final'!A:D,4,FALSE)=0,"",VLOOKUP(D4862,'Resources Final'!A:D,4,FALSE))</f>
        <v>Y</v>
      </c>
      <c r="M4862" s="3" t="str">
        <f>IF(VLOOKUP(D4862,'Resources Final'!A:E,5,FALSE)=0,"",VLOOKUP(D4862,'Resources Final'!A:E,5,FALSE))</f>
        <v/>
      </c>
      <c r="N4862" s="7" t="str">
        <f>IF(VLOOKUP(D4862,'Resources Final'!A:F,6,FALSE)=0,"",VLOOKUP(D4862,'Resources Final'!A:F,6,FALSE))</f>
        <v/>
      </c>
      <c r="O4862" s="3" t="str">
        <f>IF(VLOOKUP(D4862,'Resources Final'!A:G,7,FALSE)=0,"",VLOOKUP(D4862,'Resources Final'!A:G,7,FALSE))</f>
        <v/>
      </c>
    </row>
    <row r="4863" spans="1:15" x14ac:dyDescent="0.2">
      <c r="A4863" s="11">
        <v>990</v>
      </c>
      <c r="B4863" s="11" t="str">
        <f t="shared" si="87"/>
        <v>Charles G. Koch Charitable Foundation_Meleta20183781</v>
      </c>
      <c r="C4863" s="11" t="s">
        <v>19</v>
      </c>
      <c r="D4863" s="11" t="s">
        <v>2417</v>
      </c>
      <c r="E4863" s="11" t="s">
        <v>2417</v>
      </c>
      <c r="F4863" s="14">
        <v>3781</v>
      </c>
      <c r="G4863" s="11">
        <v>2018</v>
      </c>
      <c r="H4863" s="11" t="s">
        <v>21</v>
      </c>
      <c r="I4863" s="12" t="s">
        <v>4162</v>
      </c>
      <c r="J4863">
        <v>563</v>
      </c>
      <c r="K4863" s="3" t="str">
        <f>IF(VLOOKUP(D4863,'Resources Final'!A:C,3,FALSE)=0,"",VLOOKUP(D4863,'Resources Final'!A:C,3,FALSE))</f>
        <v>Y</v>
      </c>
      <c r="L4863" s="3" t="str">
        <f>IF(VLOOKUP(D4863,'Resources Final'!A:D,4,FALSE)=0,"",VLOOKUP(D4863,'Resources Final'!A:D,4,FALSE))</f>
        <v/>
      </c>
      <c r="M4863" s="3" t="str">
        <f>IF(VLOOKUP(D4863,'Resources Final'!A:E,5,FALSE)=0,"",VLOOKUP(D4863,'Resources Final'!A:E,5,FALSE))</f>
        <v/>
      </c>
      <c r="N4863" s="7" t="str">
        <f>IF(VLOOKUP(D4863,'Resources Final'!A:F,6,FALSE)=0,"",VLOOKUP(D4863,'Resources Final'!A:F,6,FALSE))</f>
        <v/>
      </c>
      <c r="O4863" s="3" t="str">
        <f>IF(VLOOKUP(D4863,'Resources Final'!A:G,7,FALSE)=0,"",VLOOKUP(D4863,'Resources Final'!A:G,7,FALSE))</f>
        <v/>
      </c>
    </row>
    <row r="4864" spans="1:15" x14ac:dyDescent="0.2">
      <c r="A4864" s="11">
        <v>990</v>
      </c>
      <c r="B4864" s="11" t="str">
        <f t="shared" si="87"/>
        <v>Charles G. Koch Charitable Foundation_College Unbound201815000</v>
      </c>
      <c r="C4864" s="11" t="s">
        <v>19</v>
      </c>
      <c r="D4864" s="11" t="s">
        <v>4550</v>
      </c>
      <c r="E4864" s="11" t="s">
        <v>4550</v>
      </c>
      <c r="F4864" s="14">
        <v>15000</v>
      </c>
      <c r="G4864" s="11">
        <v>2018</v>
      </c>
      <c r="H4864" s="11" t="s">
        <v>21</v>
      </c>
      <c r="I4864" s="12"/>
      <c r="J4864">
        <v>564</v>
      </c>
      <c r="K4864" s="3" t="str">
        <f>IF(VLOOKUP(D4864,'Resources Final'!A:C,3,FALSE)=0,"",VLOOKUP(D4864,'Resources Final'!A:C,3,FALSE))</f>
        <v/>
      </c>
      <c r="L4864" s="3" t="str">
        <f>IF(VLOOKUP(D4864,'Resources Final'!A:D,4,FALSE)=0,"",VLOOKUP(D4864,'Resources Final'!A:D,4,FALSE))</f>
        <v>Y</v>
      </c>
      <c r="M4864" s="3" t="str">
        <f>IF(VLOOKUP(D4864,'Resources Final'!A:E,5,FALSE)=0,"",VLOOKUP(D4864,'Resources Final'!A:E,5,FALSE))</f>
        <v/>
      </c>
      <c r="N4864" s="7" t="str">
        <f>IF(VLOOKUP(D4864,'Resources Final'!A:F,6,FALSE)=0,"",VLOOKUP(D4864,'Resources Final'!A:F,6,FALSE))</f>
        <v/>
      </c>
      <c r="O4864" s="3" t="str">
        <f>IF(VLOOKUP(D4864,'Resources Final'!A:G,7,FALSE)=0,"",VLOOKUP(D4864,'Resources Final'!A:G,7,FALSE))</f>
        <v/>
      </c>
    </row>
    <row r="4865" spans="1:15" x14ac:dyDescent="0.2">
      <c r="A4865" s="11">
        <v>990</v>
      </c>
      <c r="B4865" s="11" t="str">
        <f t="shared" si="87"/>
        <v>Charles G. Koch Charitable Foundation_Coleman20184725</v>
      </c>
      <c r="C4865" s="11" t="s">
        <v>19</v>
      </c>
      <c r="D4865" s="11" t="s">
        <v>4351</v>
      </c>
      <c r="E4865" s="11" t="s">
        <v>4351</v>
      </c>
      <c r="F4865" s="14">
        <v>4725</v>
      </c>
      <c r="G4865" s="11">
        <v>2018</v>
      </c>
      <c r="H4865" s="11" t="s">
        <v>21</v>
      </c>
      <c r="I4865" s="12" t="s">
        <v>4162</v>
      </c>
      <c r="J4865">
        <v>565</v>
      </c>
      <c r="K4865" s="3" t="str">
        <f>IF(VLOOKUP(D4865,'Resources Final'!A:C,3,FALSE)=0,"",VLOOKUP(D4865,'Resources Final'!A:C,3,FALSE))</f>
        <v>Y</v>
      </c>
      <c r="L4865" s="3" t="str">
        <f>IF(VLOOKUP(D4865,'Resources Final'!A:D,4,FALSE)=0,"",VLOOKUP(D4865,'Resources Final'!A:D,4,FALSE))</f>
        <v/>
      </c>
      <c r="M4865" s="3" t="str">
        <f>IF(VLOOKUP(D4865,'Resources Final'!A:E,5,FALSE)=0,"",VLOOKUP(D4865,'Resources Final'!A:E,5,FALSE))</f>
        <v/>
      </c>
      <c r="N4865" s="7" t="str">
        <f>IF(VLOOKUP(D4865,'Resources Final'!A:F,6,FALSE)=0,"",VLOOKUP(D4865,'Resources Final'!A:F,6,FALSE))</f>
        <v/>
      </c>
      <c r="O4865" s="3" t="str">
        <f>IF(VLOOKUP(D4865,'Resources Final'!A:G,7,FALSE)=0,"",VLOOKUP(D4865,'Resources Final'!A:G,7,FALSE))</f>
        <v/>
      </c>
    </row>
    <row r="4866" spans="1:15" x14ac:dyDescent="0.2">
      <c r="A4866" s="11">
        <v>990</v>
      </c>
      <c r="B4866" s="11" t="str">
        <f t="shared" si="87"/>
        <v>Charles G. Koch Charitable Foundation_Bethel College20186000</v>
      </c>
      <c r="C4866" s="11" t="s">
        <v>19</v>
      </c>
      <c r="D4866" s="11" t="s">
        <v>418</v>
      </c>
      <c r="E4866" s="11" t="s">
        <v>418</v>
      </c>
      <c r="F4866" s="14">
        <v>6000</v>
      </c>
      <c r="G4866" s="11">
        <v>2018</v>
      </c>
      <c r="H4866" s="11" t="s">
        <v>21</v>
      </c>
      <c r="I4866" s="12"/>
      <c r="J4866">
        <v>566</v>
      </c>
      <c r="K4866" s="3" t="str">
        <f>IF(VLOOKUP(D4866,'Resources Final'!A:C,3,FALSE)=0,"",VLOOKUP(D4866,'Resources Final'!A:C,3,FALSE))</f>
        <v/>
      </c>
      <c r="L4866" s="3" t="str">
        <f>IF(VLOOKUP(D4866,'Resources Final'!A:D,4,FALSE)=0,"",VLOOKUP(D4866,'Resources Final'!A:D,4,FALSE))</f>
        <v>Y</v>
      </c>
      <c r="M4866" s="3" t="str">
        <f>IF(VLOOKUP(D4866,'Resources Final'!A:E,5,FALSE)=0,"",VLOOKUP(D4866,'Resources Final'!A:E,5,FALSE))</f>
        <v/>
      </c>
      <c r="N4866" s="7" t="str">
        <f>IF(VLOOKUP(D4866,'Resources Final'!A:F,6,FALSE)=0,"",VLOOKUP(D4866,'Resources Final'!A:F,6,FALSE))</f>
        <v/>
      </c>
      <c r="O4866" s="3" t="str">
        <f>IF(VLOOKUP(D4866,'Resources Final'!A:G,7,FALSE)=0,"",VLOOKUP(D4866,'Resources Final'!A:G,7,FALSE))</f>
        <v/>
      </c>
    </row>
    <row r="4867" spans="1:15" x14ac:dyDescent="0.2">
      <c r="A4867" s="11">
        <v>990</v>
      </c>
      <c r="B4867" s="11" t="str">
        <f t="shared" si="87"/>
        <v>Charles G. Koch Charitable Foundation_Noon20183150</v>
      </c>
      <c r="C4867" s="11" t="s">
        <v>19</v>
      </c>
      <c r="D4867" s="11" t="s">
        <v>4551</v>
      </c>
      <c r="E4867" s="11" t="s">
        <v>4551</v>
      </c>
      <c r="F4867" s="14">
        <v>3150</v>
      </c>
      <c r="G4867" s="11">
        <v>2018</v>
      </c>
      <c r="H4867" s="11" t="s">
        <v>21</v>
      </c>
      <c r="I4867" s="12" t="s">
        <v>4162</v>
      </c>
      <c r="J4867">
        <v>567</v>
      </c>
      <c r="K4867" s="3" t="str">
        <f>IF(VLOOKUP(D4867,'Resources Final'!A:C,3,FALSE)=0,"",VLOOKUP(D4867,'Resources Final'!A:C,3,FALSE))</f>
        <v>Y</v>
      </c>
      <c r="L4867" s="3" t="str">
        <f>IF(VLOOKUP(D4867,'Resources Final'!A:D,4,FALSE)=0,"",VLOOKUP(D4867,'Resources Final'!A:D,4,FALSE))</f>
        <v/>
      </c>
      <c r="M4867" s="3" t="str">
        <f>IF(VLOOKUP(D4867,'Resources Final'!A:E,5,FALSE)=0,"",VLOOKUP(D4867,'Resources Final'!A:E,5,FALSE))</f>
        <v/>
      </c>
      <c r="N4867" s="7" t="str">
        <f>IF(VLOOKUP(D4867,'Resources Final'!A:F,6,FALSE)=0,"",VLOOKUP(D4867,'Resources Final'!A:F,6,FALSE))</f>
        <v/>
      </c>
      <c r="O4867" s="3" t="str">
        <f>IF(VLOOKUP(D4867,'Resources Final'!A:G,7,FALSE)=0,"",VLOOKUP(D4867,'Resources Final'!A:G,7,FALSE))</f>
        <v/>
      </c>
    </row>
    <row r="4868" spans="1:15" x14ac:dyDescent="0.2">
      <c r="A4868" s="11">
        <v>990</v>
      </c>
      <c r="B4868" s="11" t="str">
        <f t="shared" si="87"/>
        <v>Charles G. Koch Charitable Foundation_Junior Achievement USA2018672650</v>
      </c>
      <c r="C4868" s="11" t="s">
        <v>19</v>
      </c>
      <c r="D4868" s="11" t="s">
        <v>1890</v>
      </c>
      <c r="E4868" s="11" t="s">
        <v>1890</v>
      </c>
      <c r="F4868" s="14">
        <v>672650</v>
      </c>
      <c r="G4868" s="11">
        <v>2018</v>
      </c>
      <c r="H4868" s="11" t="s">
        <v>21</v>
      </c>
      <c r="I4868" s="12"/>
      <c r="J4868">
        <v>568</v>
      </c>
      <c r="K4868" s="3" t="str">
        <f>IF(VLOOKUP(D4868,'Resources Final'!A:C,3,FALSE)=0,"",VLOOKUP(D4868,'Resources Final'!A:C,3,FALSE))</f>
        <v/>
      </c>
      <c r="L4868" s="3" t="str">
        <f>IF(VLOOKUP(D4868,'Resources Final'!A:D,4,FALSE)=0,"",VLOOKUP(D4868,'Resources Final'!A:D,4,FALSE))</f>
        <v/>
      </c>
      <c r="M4868" s="3" t="str">
        <f>IF(VLOOKUP(D4868,'Resources Final'!A:E,5,FALSE)=0,"",VLOOKUP(D4868,'Resources Final'!A:E,5,FALSE))</f>
        <v/>
      </c>
      <c r="N4868" s="7" t="str">
        <f>IF(VLOOKUP(D4868,'Resources Final'!A:F,6,FALSE)=0,"",VLOOKUP(D4868,'Resources Final'!A:F,6,FALSE))</f>
        <v/>
      </c>
      <c r="O4868" s="3" t="str">
        <f>IF(VLOOKUP(D4868,'Resources Final'!A:G,7,FALSE)=0,"",VLOOKUP(D4868,'Resources Final'!A:G,7,FALSE))</f>
        <v/>
      </c>
    </row>
    <row r="4869" spans="1:15" x14ac:dyDescent="0.2">
      <c r="A4869" s="11">
        <v>990</v>
      </c>
      <c r="B4869" s="11" t="str">
        <f t="shared" si="87"/>
        <v>Charles G. Koch Charitable Foundation_Joyce20183024</v>
      </c>
      <c r="C4869" s="11" t="s">
        <v>19</v>
      </c>
      <c r="D4869" s="11" t="s">
        <v>4552</v>
      </c>
      <c r="E4869" s="11" t="s">
        <v>4552</v>
      </c>
      <c r="F4869" s="14">
        <v>3024</v>
      </c>
      <c r="G4869" s="11">
        <v>2018</v>
      </c>
      <c r="H4869" s="11" t="s">
        <v>21</v>
      </c>
      <c r="I4869" s="12" t="s">
        <v>4162</v>
      </c>
      <c r="J4869">
        <v>569</v>
      </c>
      <c r="K4869" s="3" t="str">
        <f>IF(VLOOKUP(D4869,'Resources Final'!A:C,3,FALSE)=0,"",VLOOKUP(D4869,'Resources Final'!A:C,3,FALSE))</f>
        <v>Y</v>
      </c>
      <c r="L4869" s="3" t="str">
        <f>IF(VLOOKUP(D4869,'Resources Final'!A:D,4,FALSE)=0,"",VLOOKUP(D4869,'Resources Final'!A:D,4,FALSE))</f>
        <v/>
      </c>
      <c r="M4869" s="3" t="str">
        <f>IF(VLOOKUP(D4869,'Resources Final'!A:E,5,FALSE)=0,"",VLOOKUP(D4869,'Resources Final'!A:E,5,FALSE))</f>
        <v/>
      </c>
      <c r="N4869" s="7" t="str">
        <f>IF(VLOOKUP(D4869,'Resources Final'!A:F,6,FALSE)=0,"",VLOOKUP(D4869,'Resources Final'!A:F,6,FALSE))</f>
        <v/>
      </c>
      <c r="O4869" s="3" t="str">
        <f>IF(VLOOKUP(D4869,'Resources Final'!A:G,7,FALSE)=0,"",VLOOKUP(D4869,'Resources Final'!A:G,7,FALSE))</f>
        <v/>
      </c>
    </row>
    <row r="4870" spans="1:15" x14ac:dyDescent="0.2">
      <c r="A4870" s="11">
        <v>990</v>
      </c>
      <c r="B4870" s="11" t="str">
        <f t="shared" si="87"/>
        <v>Charles G. Koch Charitable Foundation_Rolling20183825</v>
      </c>
      <c r="C4870" s="11" t="s">
        <v>19</v>
      </c>
      <c r="D4870" s="11" t="s">
        <v>4553</v>
      </c>
      <c r="E4870" s="11" t="s">
        <v>4553</v>
      </c>
      <c r="F4870" s="14">
        <v>3825</v>
      </c>
      <c r="G4870" s="11">
        <v>2018</v>
      </c>
      <c r="H4870" s="11" t="s">
        <v>21</v>
      </c>
      <c r="I4870" s="12" t="s">
        <v>4162</v>
      </c>
      <c r="J4870">
        <v>570</v>
      </c>
      <c r="K4870" s="3" t="str">
        <f>IF(VLOOKUP(D4870,'Resources Final'!A:C,3,FALSE)=0,"",VLOOKUP(D4870,'Resources Final'!A:C,3,FALSE))</f>
        <v>Y</v>
      </c>
      <c r="L4870" s="3" t="str">
        <f>IF(VLOOKUP(D4870,'Resources Final'!A:D,4,FALSE)=0,"",VLOOKUP(D4870,'Resources Final'!A:D,4,FALSE))</f>
        <v/>
      </c>
      <c r="M4870" s="3" t="str">
        <f>IF(VLOOKUP(D4870,'Resources Final'!A:E,5,FALSE)=0,"",VLOOKUP(D4870,'Resources Final'!A:E,5,FALSE))</f>
        <v/>
      </c>
      <c r="N4870" s="7" t="str">
        <f>IF(VLOOKUP(D4870,'Resources Final'!A:F,6,FALSE)=0,"",VLOOKUP(D4870,'Resources Final'!A:F,6,FALSE))</f>
        <v/>
      </c>
      <c r="O4870" s="3" t="str">
        <f>IF(VLOOKUP(D4870,'Resources Final'!A:G,7,FALSE)=0,"",VLOOKUP(D4870,'Resources Final'!A:G,7,FALSE))</f>
        <v/>
      </c>
    </row>
    <row r="4871" spans="1:15" x14ac:dyDescent="0.2">
      <c r="A4871" s="11">
        <v>990</v>
      </c>
      <c r="B4871" s="11" t="str">
        <f t="shared" si="87"/>
        <v>Charles G. Koch Charitable Foundation_Felton201815096</v>
      </c>
      <c r="C4871" s="11" t="s">
        <v>19</v>
      </c>
      <c r="D4871" s="11" t="s">
        <v>1201</v>
      </c>
      <c r="E4871" s="11" t="s">
        <v>1201</v>
      </c>
      <c r="F4871" s="14">
        <v>15096</v>
      </c>
      <c r="G4871" s="11">
        <v>2018</v>
      </c>
      <c r="H4871" s="11" t="s">
        <v>21</v>
      </c>
      <c r="I4871" s="12" t="s">
        <v>4162</v>
      </c>
      <c r="J4871">
        <v>571</v>
      </c>
      <c r="K4871" s="3" t="str">
        <f>IF(VLOOKUP(D4871,'Resources Final'!A:C,3,FALSE)=0,"",VLOOKUP(D4871,'Resources Final'!A:C,3,FALSE))</f>
        <v>Y</v>
      </c>
      <c r="L4871" s="3" t="str">
        <f>IF(VLOOKUP(D4871,'Resources Final'!A:D,4,FALSE)=0,"",VLOOKUP(D4871,'Resources Final'!A:D,4,FALSE))</f>
        <v/>
      </c>
      <c r="M4871" s="3" t="str">
        <f>IF(VLOOKUP(D4871,'Resources Final'!A:E,5,FALSE)=0,"",VLOOKUP(D4871,'Resources Final'!A:E,5,FALSE))</f>
        <v/>
      </c>
      <c r="N4871" s="7" t="str">
        <f>IF(VLOOKUP(D4871,'Resources Final'!A:F,6,FALSE)=0,"",VLOOKUP(D4871,'Resources Final'!A:F,6,FALSE))</f>
        <v/>
      </c>
      <c r="O4871" s="3" t="str">
        <f>IF(VLOOKUP(D4871,'Resources Final'!A:G,7,FALSE)=0,"",VLOOKUP(D4871,'Resources Final'!A:G,7,FALSE))</f>
        <v/>
      </c>
    </row>
    <row r="4872" spans="1:15" x14ac:dyDescent="0.2">
      <c r="A4872" s="11">
        <v>990</v>
      </c>
      <c r="B4872" s="11" t="str">
        <f t="shared" si="87"/>
        <v>Charles G. Koch Charitable Foundation_Pepperdine University20189000</v>
      </c>
      <c r="C4872" s="11" t="s">
        <v>19</v>
      </c>
      <c r="D4872" s="11" t="s">
        <v>2836</v>
      </c>
      <c r="E4872" s="11" t="s">
        <v>2836</v>
      </c>
      <c r="F4872" s="14">
        <v>9000</v>
      </c>
      <c r="G4872" s="11">
        <v>2018</v>
      </c>
      <c r="H4872" s="11" t="s">
        <v>21</v>
      </c>
      <c r="I4872" s="12"/>
      <c r="J4872">
        <v>572</v>
      </c>
      <c r="K4872" s="3" t="str">
        <f>IF(VLOOKUP(D4872,'Resources Final'!A:C,3,FALSE)=0,"",VLOOKUP(D4872,'Resources Final'!A:C,3,FALSE))</f>
        <v/>
      </c>
      <c r="L4872" s="3" t="str">
        <f>IF(VLOOKUP(D4872,'Resources Final'!A:D,4,FALSE)=0,"",VLOOKUP(D4872,'Resources Final'!A:D,4,FALSE))</f>
        <v>Y</v>
      </c>
      <c r="M4872" s="3" t="str">
        <f>IF(VLOOKUP(D4872,'Resources Final'!A:E,5,FALSE)=0,"",VLOOKUP(D4872,'Resources Final'!A:E,5,FALSE))</f>
        <v/>
      </c>
      <c r="N4872" s="7" t="str">
        <f>IF(VLOOKUP(D4872,'Resources Final'!A:F,6,FALSE)=0,"",VLOOKUP(D4872,'Resources Final'!A:F,6,FALSE))</f>
        <v/>
      </c>
      <c r="O4872" s="3" t="str">
        <f>IF(VLOOKUP(D4872,'Resources Final'!A:G,7,FALSE)=0,"",VLOOKUP(D4872,'Resources Final'!A:G,7,FALSE))</f>
        <v/>
      </c>
    </row>
    <row r="4873" spans="1:15" x14ac:dyDescent="0.2">
      <c r="A4873" s="11">
        <v>990</v>
      </c>
      <c r="B4873" s="11" t="str">
        <f t="shared" si="87"/>
        <v>Charles G. Koch Charitable Foundation_Shawnee State University Development Foundation201816000</v>
      </c>
      <c r="C4873" s="11" t="s">
        <v>19</v>
      </c>
      <c r="D4873" s="11" t="s">
        <v>4554</v>
      </c>
      <c r="E4873" s="11" t="s">
        <v>4554</v>
      </c>
      <c r="F4873" s="14">
        <v>16000</v>
      </c>
      <c r="G4873" s="11">
        <v>2018</v>
      </c>
      <c r="H4873" s="11" t="s">
        <v>21</v>
      </c>
      <c r="I4873" s="12"/>
      <c r="J4873">
        <v>573</v>
      </c>
      <c r="K4873" s="3" t="str">
        <f>IF(VLOOKUP(D4873,'Resources Final'!A:C,3,FALSE)=0,"",VLOOKUP(D4873,'Resources Final'!A:C,3,FALSE))</f>
        <v/>
      </c>
      <c r="L4873" s="3" t="str">
        <f>IF(VLOOKUP(D4873,'Resources Final'!A:D,4,FALSE)=0,"",VLOOKUP(D4873,'Resources Final'!A:D,4,FALSE))</f>
        <v>Y</v>
      </c>
      <c r="M4873" s="3" t="str">
        <f>IF(VLOOKUP(D4873,'Resources Final'!A:E,5,FALSE)=0,"",VLOOKUP(D4873,'Resources Final'!A:E,5,FALSE))</f>
        <v/>
      </c>
      <c r="N4873" s="7" t="str">
        <f>IF(VLOOKUP(D4873,'Resources Final'!A:F,6,FALSE)=0,"",VLOOKUP(D4873,'Resources Final'!A:F,6,FALSE))</f>
        <v/>
      </c>
      <c r="O4873" s="3" t="str">
        <f>IF(VLOOKUP(D4873,'Resources Final'!A:G,7,FALSE)=0,"",VLOOKUP(D4873,'Resources Final'!A:G,7,FALSE))</f>
        <v/>
      </c>
    </row>
    <row r="4874" spans="1:15" x14ac:dyDescent="0.2">
      <c r="A4874" s="11">
        <v>990</v>
      </c>
      <c r="B4874" s="11" t="str">
        <f t="shared" si="87"/>
        <v>Charles G. Koch Charitable Foundation_Koch201813500</v>
      </c>
      <c r="C4874" s="11" t="s">
        <v>19</v>
      </c>
      <c r="D4874" s="11" t="s">
        <v>2014</v>
      </c>
      <c r="E4874" s="11" t="s">
        <v>2014</v>
      </c>
      <c r="F4874" s="14">
        <v>13500</v>
      </c>
      <c r="G4874" s="11">
        <v>2018</v>
      </c>
      <c r="H4874" s="11" t="s">
        <v>21</v>
      </c>
      <c r="I4874" s="12" t="s">
        <v>4162</v>
      </c>
      <c r="J4874">
        <v>574</v>
      </c>
      <c r="K4874" s="3" t="str">
        <f>IF(VLOOKUP(D4874,'Resources Final'!A:C,3,FALSE)=0,"",VLOOKUP(D4874,'Resources Final'!A:C,3,FALSE))</f>
        <v>Y</v>
      </c>
      <c r="L4874" s="3" t="str">
        <f>IF(VLOOKUP(D4874,'Resources Final'!A:D,4,FALSE)=0,"",VLOOKUP(D4874,'Resources Final'!A:D,4,FALSE))</f>
        <v/>
      </c>
      <c r="M4874" s="3" t="str">
        <f>IF(VLOOKUP(D4874,'Resources Final'!A:E,5,FALSE)=0,"",VLOOKUP(D4874,'Resources Final'!A:E,5,FALSE))</f>
        <v/>
      </c>
      <c r="N4874" s="7" t="str">
        <f>IF(VLOOKUP(D4874,'Resources Final'!A:F,6,FALSE)=0,"",VLOOKUP(D4874,'Resources Final'!A:F,6,FALSE))</f>
        <v/>
      </c>
      <c r="O4874" s="3" t="str">
        <f>IF(VLOOKUP(D4874,'Resources Final'!A:G,7,FALSE)=0,"",VLOOKUP(D4874,'Resources Final'!A:G,7,FALSE))</f>
        <v/>
      </c>
    </row>
    <row r="4875" spans="1:15" x14ac:dyDescent="0.2">
      <c r="A4875" s="11">
        <v>990</v>
      </c>
      <c r="B4875" s="11" t="str">
        <f t="shared" si="87"/>
        <v>Charles G. Koch Charitable Foundation_Murray State University201820795</v>
      </c>
      <c r="C4875" s="11" t="s">
        <v>19</v>
      </c>
      <c r="D4875" s="11" t="s">
        <v>2565</v>
      </c>
      <c r="E4875" s="11" t="s">
        <v>2565</v>
      </c>
      <c r="F4875" s="14">
        <v>20795</v>
      </c>
      <c r="G4875" s="11">
        <v>2018</v>
      </c>
      <c r="H4875" s="11" t="s">
        <v>21</v>
      </c>
      <c r="I4875" s="12"/>
      <c r="J4875">
        <v>575</v>
      </c>
      <c r="K4875" s="3" t="str">
        <f>IF(VLOOKUP(D4875,'Resources Final'!A:C,3,FALSE)=0,"",VLOOKUP(D4875,'Resources Final'!A:C,3,FALSE))</f>
        <v/>
      </c>
      <c r="L4875" s="3" t="str">
        <f>IF(VLOOKUP(D4875,'Resources Final'!A:D,4,FALSE)=0,"",VLOOKUP(D4875,'Resources Final'!A:D,4,FALSE))</f>
        <v>Y</v>
      </c>
      <c r="M4875" s="3" t="str">
        <f>IF(VLOOKUP(D4875,'Resources Final'!A:E,5,FALSE)=0,"",VLOOKUP(D4875,'Resources Final'!A:E,5,FALSE))</f>
        <v/>
      </c>
      <c r="N4875" s="7" t="str">
        <f>IF(VLOOKUP(D4875,'Resources Final'!A:F,6,FALSE)=0,"",VLOOKUP(D4875,'Resources Final'!A:F,6,FALSE))</f>
        <v/>
      </c>
      <c r="O4875" s="3" t="str">
        <f>IF(VLOOKUP(D4875,'Resources Final'!A:G,7,FALSE)=0,"",VLOOKUP(D4875,'Resources Final'!A:G,7,FALSE))</f>
        <v/>
      </c>
    </row>
    <row r="4876" spans="1:15" x14ac:dyDescent="0.2">
      <c r="A4876" s="11">
        <v>990</v>
      </c>
      <c r="B4876" s="11" t="str">
        <f t="shared" si="87"/>
        <v>Charles G. Koch Charitable Foundation_Yale University2018197000</v>
      </c>
      <c r="C4876" s="11" t="s">
        <v>19</v>
      </c>
      <c r="D4876" s="11" t="s">
        <v>4101</v>
      </c>
      <c r="E4876" s="11" t="s">
        <v>4101</v>
      </c>
      <c r="F4876" s="14">
        <v>197000</v>
      </c>
      <c r="G4876" s="11">
        <v>2018</v>
      </c>
      <c r="H4876" s="11" t="s">
        <v>21</v>
      </c>
      <c r="I4876" s="12"/>
      <c r="J4876">
        <v>576</v>
      </c>
      <c r="K4876" s="3" t="str">
        <f>IF(VLOOKUP(D4876,'Resources Final'!A:C,3,FALSE)=0,"",VLOOKUP(D4876,'Resources Final'!A:C,3,FALSE))</f>
        <v/>
      </c>
      <c r="L4876" s="3" t="str">
        <f>IF(VLOOKUP(D4876,'Resources Final'!A:D,4,FALSE)=0,"",VLOOKUP(D4876,'Resources Final'!A:D,4,FALSE))</f>
        <v>Y</v>
      </c>
      <c r="M4876" s="3" t="str">
        <f>IF(VLOOKUP(D4876,'Resources Final'!A:E,5,FALSE)=0,"",VLOOKUP(D4876,'Resources Final'!A:E,5,FALSE))</f>
        <v/>
      </c>
      <c r="N4876" s="7" t="str">
        <f>IF(VLOOKUP(D4876,'Resources Final'!A:F,6,FALSE)=0,"",VLOOKUP(D4876,'Resources Final'!A:F,6,FALSE))</f>
        <v/>
      </c>
      <c r="O4876" s="3" t="str">
        <f>IF(VLOOKUP(D4876,'Resources Final'!A:G,7,FALSE)=0,"",VLOOKUP(D4876,'Resources Final'!A:G,7,FALSE))</f>
        <v/>
      </c>
    </row>
    <row r="4877" spans="1:15" x14ac:dyDescent="0.2">
      <c r="A4877" s="11">
        <v>990</v>
      </c>
      <c r="B4877" s="11" t="str">
        <f t="shared" si="87"/>
        <v>Charles G. Koch Charitable Foundation_Alexander20183150</v>
      </c>
      <c r="C4877" s="11" t="s">
        <v>19</v>
      </c>
      <c r="D4877" s="11" t="s">
        <v>4555</v>
      </c>
      <c r="E4877" s="11" t="s">
        <v>4555</v>
      </c>
      <c r="F4877" s="14">
        <v>3150</v>
      </c>
      <c r="G4877" s="11">
        <v>2018</v>
      </c>
      <c r="H4877" s="11" t="s">
        <v>21</v>
      </c>
      <c r="I4877" s="12" t="s">
        <v>4162</v>
      </c>
      <c r="J4877">
        <v>577</v>
      </c>
      <c r="K4877" s="3" t="str">
        <f>IF(VLOOKUP(D4877,'Resources Final'!A:C,3,FALSE)=0,"",VLOOKUP(D4877,'Resources Final'!A:C,3,FALSE))</f>
        <v>Y</v>
      </c>
      <c r="L4877" s="3" t="str">
        <f>IF(VLOOKUP(D4877,'Resources Final'!A:D,4,FALSE)=0,"",VLOOKUP(D4877,'Resources Final'!A:D,4,FALSE))</f>
        <v/>
      </c>
      <c r="M4877" s="3" t="str">
        <f>IF(VLOOKUP(D4877,'Resources Final'!A:E,5,FALSE)=0,"",VLOOKUP(D4877,'Resources Final'!A:E,5,FALSE))</f>
        <v/>
      </c>
      <c r="N4877" s="7" t="str">
        <f>IF(VLOOKUP(D4877,'Resources Final'!A:F,6,FALSE)=0,"",VLOOKUP(D4877,'Resources Final'!A:F,6,FALSE))</f>
        <v/>
      </c>
      <c r="O4877" s="3" t="str">
        <f>IF(VLOOKUP(D4877,'Resources Final'!A:G,7,FALSE)=0,"",VLOOKUP(D4877,'Resources Final'!A:G,7,FALSE))</f>
        <v/>
      </c>
    </row>
    <row r="4878" spans="1:15" x14ac:dyDescent="0.2">
      <c r="A4878" s="11">
        <v>990</v>
      </c>
      <c r="B4878" s="11" t="str">
        <f t="shared" si="87"/>
        <v>Charles G. Koch Charitable Foundation_McKendree University201813230</v>
      </c>
      <c r="C4878" s="11" t="s">
        <v>19</v>
      </c>
      <c r="D4878" s="11" t="s">
        <v>2398</v>
      </c>
      <c r="E4878" s="11" t="s">
        <v>2398</v>
      </c>
      <c r="F4878" s="14">
        <v>13230</v>
      </c>
      <c r="G4878" s="11">
        <v>2018</v>
      </c>
      <c r="H4878" s="11" t="s">
        <v>21</v>
      </c>
      <c r="I4878" s="12"/>
      <c r="J4878">
        <v>578</v>
      </c>
      <c r="K4878" s="3" t="str">
        <f>IF(VLOOKUP(D4878,'Resources Final'!A:C,3,FALSE)=0,"",VLOOKUP(D4878,'Resources Final'!A:C,3,FALSE))</f>
        <v/>
      </c>
      <c r="L4878" s="3" t="str">
        <f>IF(VLOOKUP(D4878,'Resources Final'!A:D,4,FALSE)=0,"",VLOOKUP(D4878,'Resources Final'!A:D,4,FALSE))</f>
        <v>Y</v>
      </c>
      <c r="M4878" s="3" t="str">
        <f>IF(VLOOKUP(D4878,'Resources Final'!A:E,5,FALSE)=0,"",VLOOKUP(D4878,'Resources Final'!A:E,5,FALSE))</f>
        <v/>
      </c>
      <c r="N4878" s="7" t="str">
        <f>IF(VLOOKUP(D4878,'Resources Final'!A:F,6,FALSE)=0,"",VLOOKUP(D4878,'Resources Final'!A:F,6,FALSE))</f>
        <v/>
      </c>
      <c r="O4878" s="3" t="str">
        <f>IF(VLOOKUP(D4878,'Resources Final'!A:G,7,FALSE)=0,"",VLOOKUP(D4878,'Resources Final'!A:G,7,FALSE))</f>
        <v/>
      </c>
    </row>
    <row r="4879" spans="1:15" x14ac:dyDescent="0.2">
      <c r="A4879" s="11">
        <v>990</v>
      </c>
      <c r="B4879" s="11" t="str">
        <f t="shared" si="87"/>
        <v>Charles G. Koch Charitable Foundation_Dowzicky201814157</v>
      </c>
      <c r="C4879" s="11" t="s">
        <v>19</v>
      </c>
      <c r="D4879" s="11" t="s">
        <v>4556</v>
      </c>
      <c r="E4879" s="11" t="s">
        <v>4556</v>
      </c>
      <c r="F4879" s="14">
        <v>14157</v>
      </c>
      <c r="G4879" s="11">
        <v>2018</v>
      </c>
      <c r="H4879" s="11" t="s">
        <v>21</v>
      </c>
      <c r="I4879" s="12" t="s">
        <v>4162</v>
      </c>
      <c r="J4879">
        <v>579</v>
      </c>
      <c r="K4879" s="3" t="str">
        <f>IF(VLOOKUP(D4879,'Resources Final'!A:C,3,FALSE)=0,"",VLOOKUP(D4879,'Resources Final'!A:C,3,FALSE))</f>
        <v>Y</v>
      </c>
      <c r="L4879" s="3" t="str">
        <f>IF(VLOOKUP(D4879,'Resources Final'!A:D,4,FALSE)=0,"",VLOOKUP(D4879,'Resources Final'!A:D,4,FALSE))</f>
        <v/>
      </c>
      <c r="M4879" s="3" t="str">
        <f>IF(VLOOKUP(D4879,'Resources Final'!A:E,5,FALSE)=0,"",VLOOKUP(D4879,'Resources Final'!A:E,5,FALSE))</f>
        <v/>
      </c>
      <c r="N4879" s="7" t="str">
        <f>IF(VLOOKUP(D4879,'Resources Final'!A:F,6,FALSE)=0,"",VLOOKUP(D4879,'Resources Final'!A:F,6,FALSE))</f>
        <v/>
      </c>
      <c r="O4879" s="3" t="str">
        <f>IF(VLOOKUP(D4879,'Resources Final'!A:G,7,FALSE)=0,"",VLOOKUP(D4879,'Resources Final'!A:G,7,FALSE))</f>
        <v/>
      </c>
    </row>
    <row r="4880" spans="1:15" x14ac:dyDescent="0.2">
      <c r="A4880" s="11">
        <v>990</v>
      </c>
      <c r="B4880" s="11" t="str">
        <f t="shared" si="87"/>
        <v>Charles G. Koch Charitable Foundation_UC Regents2018152000</v>
      </c>
      <c r="C4880" s="11" t="s">
        <v>19</v>
      </c>
      <c r="D4880" s="11" t="s">
        <v>3707</v>
      </c>
      <c r="E4880" s="11" t="s">
        <v>3021</v>
      </c>
      <c r="F4880" s="14">
        <v>152000</v>
      </c>
      <c r="G4880" s="11">
        <v>2018</v>
      </c>
      <c r="H4880" s="11" t="s">
        <v>21</v>
      </c>
      <c r="I4880" s="12"/>
      <c r="J4880">
        <v>580</v>
      </c>
      <c r="K4880" s="3" t="str">
        <f>IF(VLOOKUP(D4880,'Resources Final'!A:C,3,FALSE)=0,"",VLOOKUP(D4880,'Resources Final'!A:C,3,FALSE))</f>
        <v/>
      </c>
      <c r="L4880" s="3" t="str">
        <f>IF(VLOOKUP(D4880,'Resources Final'!A:D,4,FALSE)=0,"",VLOOKUP(D4880,'Resources Final'!A:D,4,FALSE))</f>
        <v>Y</v>
      </c>
      <c r="M4880" s="3" t="str">
        <f>IF(VLOOKUP(D4880,'Resources Final'!A:E,5,FALSE)=0,"",VLOOKUP(D4880,'Resources Final'!A:E,5,FALSE))</f>
        <v/>
      </c>
      <c r="N4880" s="7" t="str">
        <f>IF(VLOOKUP(D4880,'Resources Final'!A:F,6,FALSE)=0,"",VLOOKUP(D4880,'Resources Final'!A:F,6,FALSE))</f>
        <v/>
      </c>
      <c r="O4880" s="3" t="str">
        <f>IF(VLOOKUP(D4880,'Resources Final'!A:G,7,FALSE)=0,"",VLOOKUP(D4880,'Resources Final'!A:G,7,FALSE))</f>
        <v/>
      </c>
    </row>
    <row r="4881" spans="1:15" x14ac:dyDescent="0.2">
      <c r="A4881" s="11">
        <v>990</v>
      </c>
      <c r="B4881" s="11" t="str">
        <f t="shared" si="87"/>
        <v>Charles G. Koch Charitable Foundation_Day20183150</v>
      </c>
      <c r="C4881" s="11" t="s">
        <v>19</v>
      </c>
      <c r="D4881" s="11" t="s">
        <v>4557</v>
      </c>
      <c r="E4881" s="11" t="s">
        <v>4557</v>
      </c>
      <c r="F4881" s="14">
        <v>3150</v>
      </c>
      <c r="G4881" s="11">
        <v>2018</v>
      </c>
      <c r="H4881" s="11" t="s">
        <v>21</v>
      </c>
      <c r="I4881" s="12" t="s">
        <v>4162</v>
      </c>
      <c r="J4881">
        <v>581</v>
      </c>
      <c r="K4881" s="3" t="str">
        <f>IF(VLOOKUP(D4881,'Resources Final'!A:C,3,FALSE)=0,"",VLOOKUP(D4881,'Resources Final'!A:C,3,FALSE))</f>
        <v>Y</v>
      </c>
      <c r="L4881" s="3" t="str">
        <f>IF(VLOOKUP(D4881,'Resources Final'!A:D,4,FALSE)=0,"",VLOOKUP(D4881,'Resources Final'!A:D,4,FALSE))</f>
        <v/>
      </c>
      <c r="M4881" s="3" t="str">
        <f>IF(VLOOKUP(D4881,'Resources Final'!A:E,5,FALSE)=0,"",VLOOKUP(D4881,'Resources Final'!A:E,5,FALSE))</f>
        <v/>
      </c>
      <c r="N4881" s="7" t="str">
        <f>IF(VLOOKUP(D4881,'Resources Final'!A:F,6,FALSE)=0,"",VLOOKUP(D4881,'Resources Final'!A:F,6,FALSE))</f>
        <v/>
      </c>
      <c r="O4881" s="3" t="str">
        <f>IF(VLOOKUP(D4881,'Resources Final'!A:G,7,FALSE)=0,"",VLOOKUP(D4881,'Resources Final'!A:G,7,FALSE))</f>
        <v/>
      </c>
    </row>
    <row r="4882" spans="1:15" x14ac:dyDescent="0.2">
      <c r="A4882" s="11">
        <v>990</v>
      </c>
      <c r="B4882" s="11" t="str">
        <f t="shared" si="87"/>
        <v>Charles G. Koch Charitable Foundation_Nastasi20183024</v>
      </c>
      <c r="C4882" s="11" t="s">
        <v>19</v>
      </c>
      <c r="D4882" s="11" t="s">
        <v>4558</v>
      </c>
      <c r="E4882" s="11" t="s">
        <v>4558</v>
      </c>
      <c r="F4882" s="14">
        <v>3024</v>
      </c>
      <c r="G4882" s="11">
        <v>2018</v>
      </c>
      <c r="H4882" s="11" t="s">
        <v>21</v>
      </c>
      <c r="I4882" s="12" t="s">
        <v>4162</v>
      </c>
      <c r="J4882">
        <v>582</v>
      </c>
      <c r="K4882" s="3" t="str">
        <f>IF(VLOOKUP(D4882,'Resources Final'!A:C,3,FALSE)=0,"",VLOOKUP(D4882,'Resources Final'!A:C,3,FALSE))</f>
        <v>Y</v>
      </c>
      <c r="L4882" s="3" t="str">
        <f>IF(VLOOKUP(D4882,'Resources Final'!A:D,4,FALSE)=0,"",VLOOKUP(D4882,'Resources Final'!A:D,4,FALSE))</f>
        <v/>
      </c>
      <c r="M4882" s="3" t="str">
        <f>IF(VLOOKUP(D4882,'Resources Final'!A:E,5,FALSE)=0,"",VLOOKUP(D4882,'Resources Final'!A:E,5,FALSE))</f>
        <v/>
      </c>
      <c r="N4882" s="7" t="str">
        <f>IF(VLOOKUP(D4882,'Resources Final'!A:F,6,FALSE)=0,"",VLOOKUP(D4882,'Resources Final'!A:F,6,FALSE))</f>
        <v/>
      </c>
      <c r="O4882" s="3" t="str">
        <f>IF(VLOOKUP(D4882,'Resources Final'!A:G,7,FALSE)=0,"",VLOOKUP(D4882,'Resources Final'!A:G,7,FALSE))</f>
        <v/>
      </c>
    </row>
    <row r="4883" spans="1:15" x14ac:dyDescent="0.2">
      <c r="A4883" s="11">
        <v>990</v>
      </c>
      <c r="B4883" s="11" t="str">
        <f t="shared" si="87"/>
        <v>Charles G. Koch Charitable Foundation_Americans for Oxford201849901</v>
      </c>
      <c r="C4883" s="11" t="s">
        <v>19</v>
      </c>
      <c r="D4883" s="11" t="s">
        <v>211</v>
      </c>
      <c r="E4883" s="11" t="s">
        <v>212</v>
      </c>
      <c r="F4883" s="14">
        <v>49901</v>
      </c>
      <c r="G4883" s="11">
        <v>2018</v>
      </c>
      <c r="H4883" s="11" t="s">
        <v>21</v>
      </c>
      <c r="I4883" s="12"/>
      <c r="J4883">
        <v>583</v>
      </c>
      <c r="K4883" s="3" t="str">
        <f>IF(VLOOKUP(D4883,'Resources Final'!A:C,3,FALSE)=0,"",VLOOKUP(D4883,'Resources Final'!A:C,3,FALSE))</f>
        <v/>
      </c>
      <c r="L4883" s="3" t="str">
        <f>IF(VLOOKUP(D4883,'Resources Final'!A:D,4,FALSE)=0,"",VLOOKUP(D4883,'Resources Final'!A:D,4,FALSE))</f>
        <v>Y</v>
      </c>
      <c r="M4883" s="3" t="str">
        <f>IF(VLOOKUP(D4883,'Resources Final'!A:E,5,FALSE)=0,"",VLOOKUP(D4883,'Resources Final'!A:E,5,FALSE))</f>
        <v/>
      </c>
      <c r="N4883" s="7" t="str">
        <f>IF(VLOOKUP(D4883,'Resources Final'!A:F,6,FALSE)=0,"",VLOOKUP(D4883,'Resources Final'!A:F,6,FALSE))</f>
        <v/>
      </c>
      <c r="O4883" s="3" t="str">
        <f>IF(VLOOKUP(D4883,'Resources Final'!A:G,7,FALSE)=0,"",VLOOKUP(D4883,'Resources Final'!A:G,7,FALSE))</f>
        <v/>
      </c>
    </row>
    <row r="4884" spans="1:15" x14ac:dyDescent="0.2">
      <c r="A4884" s="11">
        <v>990</v>
      </c>
      <c r="B4884" s="11" t="str">
        <f t="shared" si="87"/>
        <v>Charles G. Koch Charitable Foundation_Graves20183150</v>
      </c>
      <c r="C4884" s="11" t="s">
        <v>19</v>
      </c>
      <c r="D4884" s="11" t="s">
        <v>4559</v>
      </c>
      <c r="E4884" s="11" t="s">
        <v>4559</v>
      </c>
      <c r="F4884" s="14">
        <v>3150</v>
      </c>
      <c r="G4884" s="11">
        <v>2018</v>
      </c>
      <c r="H4884" s="11" t="s">
        <v>21</v>
      </c>
      <c r="I4884" s="12" t="s">
        <v>4162</v>
      </c>
      <c r="J4884">
        <v>584</v>
      </c>
      <c r="K4884" s="3" t="str">
        <f>IF(VLOOKUP(D4884,'Resources Final'!A:C,3,FALSE)=0,"",VLOOKUP(D4884,'Resources Final'!A:C,3,FALSE))</f>
        <v>Y</v>
      </c>
      <c r="L4884" s="3" t="str">
        <f>IF(VLOOKUP(D4884,'Resources Final'!A:D,4,FALSE)=0,"",VLOOKUP(D4884,'Resources Final'!A:D,4,FALSE))</f>
        <v/>
      </c>
      <c r="M4884" s="3" t="str">
        <f>IF(VLOOKUP(D4884,'Resources Final'!A:E,5,FALSE)=0,"",VLOOKUP(D4884,'Resources Final'!A:E,5,FALSE))</f>
        <v/>
      </c>
      <c r="N4884" s="7" t="str">
        <f>IF(VLOOKUP(D4884,'Resources Final'!A:F,6,FALSE)=0,"",VLOOKUP(D4884,'Resources Final'!A:F,6,FALSE))</f>
        <v/>
      </c>
      <c r="O4884" s="3" t="str">
        <f>IF(VLOOKUP(D4884,'Resources Final'!A:G,7,FALSE)=0,"",VLOOKUP(D4884,'Resources Final'!A:G,7,FALSE))</f>
        <v/>
      </c>
    </row>
    <row r="4885" spans="1:15" x14ac:dyDescent="0.2">
      <c r="A4885" s="11">
        <v>990</v>
      </c>
      <c r="B4885" s="11" t="str">
        <f t="shared" si="87"/>
        <v>Charles G. Koch Charitable Foundation_Brookings Institution2018113000</v>
      </c>
      <c r="C4885" s="11" t="s">
        <v>19</v>
      </c>
      <c r="D4885" s="11" t="s">
        <v>505</v>
      </c>
      <c r="E4885" s="11" t="s">
        <v>505</v>
      </c>
      <c r="F4885" s="14">
        <v>113000</v>
      </c>
      <c r="G4885" s="11">
        <v>2018</v>
      </c>
      <c r="H4885" s="11" t="s">
        <v>21</v>
      </c>
      <c r="I4885" s="12"/>
      <c r="J4885">
        <v>585</v>
      </c>
      <c r="K4885" s="3" t="str">
        <f>IF(VLOOKUP(D4885,'Resources Final'!A:C,3,FALSE)=0,"",VLOOKUP(D4885,'Resources Final'!A:C,3,FALSE))</f>
        <v/>
      </c>
      <c r="L4885" s="3" t="str">
        <f>IF(VLOOKUP(D4885,'Resources Final'!A:D,4,FALSE)=0,"",VLOOKUP(D4885,'Resources Final'!A:D,4,FALSE))</f>
        <v/>
      </c>
      <c r="M4885" s="3" t="str">
        <f>IF(VLOOKUP(D4885,'Resources Final'!A:E,5,FALSE)=0,"",VLOOKUP(D4885,'Resources Final'!A:E,5,FALSE))</f>
        <v/>
      </c>
      <c r="N4885" s="7" t="str">
        <f>IF(VLOOKUP(D4885,'Resources Final'!A:F,6,FALSE)=0,"",VLOOKUP(D4885,'Resources Final'!A:F,6,FALSE))</f>
        <v>https://www.sourcewatch.org/index.php/Brookings_Institution</v>
      </c>
      <c r="O4885" s="3" t="str">
        <f>IF(VLOOKUP(D4885,'Resources Final'!A:G,7,FALSE)=0,"",VLOOKUP(D4885,'Resources Final'!A:G,7,FALSE))</f>
        <v>Sourcewatch</v>
      </c>
    </row>
    <row r="4886" spans="1:15" x14ac:dyDescent="0.2">
      <c r="A4886" s="11">
        <v>990</v>
      </c>
      <c r="B4886" s="11" t="str">
        <f t="shared" si="87"/>
        <v>Charles G. Koch Charitable Foundation_The University Foundation at Sacramento State201812665</v>
      </c>
      <c r="C4886" s="11" t="s">
        <v>19</v>
      </c>
      <c r="D4886" s="11" t="s">
        <v>3618</v>
      </c>
      <c r="E4886" s="11" t="s">
        <v>3619</v>
      </c>
      <c r="F4886" s="14">
        <v>12665</v>
      </c>
      <c r="G4886" s="11">
        <v>2018</v>
      </c>
      <c r="H4886" s="11" t="s">
        <v>21</v>
      </c>
      <c r="I4886" s="12"/>
      <c r="J4886">
        <v>586</v>
      </c>
      <c r="K4886" s="3" t="str">
        <f>IF(VLOOKUP(D4886,'Resources Final'!A:C,3,FALSE)=0,"",VLOOKUP(D4886,'Resources Final'!A:C,3,FALSE))</f>
        <v/>
      </c>
      <c r="L4886" s="3" t="str">
        <f>IF(VLOOKUP(D4886,'Resources Final'!A:D,4,FALSE)=0,"",VLOOKUP(D4886,'Resources Final'!A:D,4,FALSE))</f>
        <v>Y</v>
      </c>
      <c r="M4886" s="3" t="str">
        <f>IF(VLOOKUP(D4886,'Resources Final'!A:E,5,FALSE)=0,"",VLOOKUP(D4886,'Resources Final'!A:E,5,FALSE))</f>
        <v/>
      </c>
      <c r="N4886" s="7" t="str">
        <f>IF(VLOOKUP(D4886,'Resources Final'!A:F,6,FALSE)=0,"",VLOOKUP(D4886,'Resources Final'!A:F,6,FALSE))</f>
        <v/>
      </c>
      <c r="O4886" s="3" t="str">
        <f>IF(VLOOKUP(D4886,'Resources Final'!A:G,7,FALSE)=0,"",VLOOKUP(D4886,'Resources Final'!A:G,7,FALSE))</f>
        <v/>
      </c>
    </row>
    <row r="4887" spans="1:15" x14ac:dyDescent="0.2">
      <c r="A4887" s="11">
        <v>990</v>
      </c>
      <c r="B4887" s="11" t="str">
        <f t="shared" si="87"/>
        <v>Charles G. Koch Charitable Foundation_Antram20183825</v>
      </c>
      <c r="C4887" s="11" t="s">
        <v>19</v>
      </c>
      <c r="D4887" s="11" t="s">
        <v>242</v>
      </c>
      <c r="E4887" s="11" t="s">
        <v>242</v>
      </c>
      <c r="F4887" s="14">
        <v>3825</v>
      </c>
      <c r="G4887" s="11">
        <v>2018</v>
      </c>
      <c r="H4887" s="11" t="s">
        <v>21</v>
      </c>
      <c r="I4887" s="12" t="s">
        <v>4162</v>
      </c>
      <c r="J4887">
        <v>587</v>
      </c>
      <c r="K4887" s="3" t="str">
        <f>IF(VLOOKUP(D4887,'Resources Final'!A:C,3,FALSE)=0,"",VLOOKUP(D4887,'Resources Final'!A:C,3,FALSE))</f>
        <v>Y</v>
      </c>
      <c r="L4887" s="3" t="str">
        <f>IF(VLOOKUP(D4887,'Resources Final'!A:D,4,FALSE)=0,"",VLOOKUP(D4887,'Resources Final'!A:D,4,FALSE))</f>
        <v/>
      </c>
      <c r="M4887" s="3" t="str">
        <f>IF(VLOOKUP(D4887,'Resources Final'!A:E,5,FALSE)=0,"",VLOOKUP(D4887,'Resources Final'!A:E,5,FALSE))</f>
        <v/>
      </c>
      <c r="N4887" s="7" t="str">
        <f>IF(VLOOKUP(D4887,'Resources Final'!A:F,6,FALSE)=0,"",VLOOKUP(D4887,'Resources Final'!A:F,6,FALSE))</f>
        <v/>
      </c>
      <c r="O4887" s="3" t="str">
        <f>IF(VLOOKUP(D4887,'Resources Final'!A:G,7,FALSE)=0,"",VLOOKUP(D4887,'Resources Final'!A:G,7,FALSE))</f>
        <v/>
      </c>
    </row>
    <row r="4888" spans="1:15" x14ac:dyDescent="0.2">
      <c r="A4888" s="11">
        <v>990</v>
      </c>
      <c r="B4888" s="11" t="str">
        <f t="shared" si="87"/>
        <v>Charles G. Koch Charitable Foundation_Baysal20184725</v>
      </c>
      <c r="C4888" s="11" t="s">
        <v>19</v>
      </c>
      <c r="D4888" s="11" t="s">
        <v>4560</v>
      </c>
      <c r="E4888" s="11" t="s">
        <v>4560</v>
      </c>
      <c r="F4888" s="14">
        <v>4725</v>
      </c>
      <c r="G4888" s="11">
        <v>2018</v>
      </c>
      <c r="H4888" s="11" t="s">
        <v>21</v>
      </c>
      <c r="I4888" s="12" t="s">
        <v>4162</v>
      </c>
      <c r="J4888">
        <v>588</v>
      </c>
      <c r="K4888" s="3" t="str">
        <f>IF(VLOOKUP(D4888,'Resources Final'!A:C,3,FALSE)=0,"",VLOOKUP(D4888,'Resources Final'!A:C,3,FALSE))</f>
        <v>Y</v>
      </c>
      <c r="L4888" s="3" t="str">
        <f>IF(VLOOKUP(D4888,'Resources Final'!A:D,4,FALSE)=0,"",VLOOKUP(D4888,'Resources Final'!A:D,4,FALSE))</f>
        <v/>
      </c>
      <c r="M4888" s="3" t="str">
        <f>IF(VLOOKUP(D4888,'Resources Final'!A:E,5,FALSE)=0,"",VLOOKUP(D4888,'Resources Final'!A:E,5,FALSE))</f>
        <v/>
      </c>
      <c r="N4888" s="7" t="str">
        <f>IF(VLOOKUP(D4888,'Resources Final'!A:F,6,FALSE)=0,"",VLOOKUP(D4888,'Resources Final'!A:F,6,FALSE))</f>
        <v/>
      </c>
      <c r="O4888" s="3" t="str">
        <f>IF(VLOOKUP(D4888,'Resources Final'!A:G,7,FALSE)=0,"",VLOOKUP(D4888,'Resources Final'!A:G,7,FALSE))</f>
        <v/>
      </c>
    </row>
    <row r="4889" spans="1:15" x14ac:dyDescent="0.2">
      <c r="A4889" s="11">
        <v>990</v>
      </c>
      <c r="B4889" s="11" t="str">
        <f t="shared" si="87"/>
        <v>Charles G. Koch Charitable Foundation_Siegel20183825</v>
      </c>
      <c r="C4889" s="11" t="s">
        <v>19</v>
      </c>
      <c r="D4889" s="11" t="s">
        <v>4561</v>
      </c>
      <c r="E4889" s="11" t="s">
        <v>4561</v>
      </c>
      <c r="F4889" s="14">
        <v>3825</v>
      </c>
      <c r="G4889" s="11">
        <v>2018</v>
      </c>
      <c r="H4889" s="11" t="s">
        <v>21</v>
      </c>
      <c r="I4889" s="12" t="s">
        <v>4162</v>
      </c>
      <c r="J4889">
        <v>589</v>
      </c>
      <c r="K4889" s="3" t="str">
        <f>IF(VLOOKUP(D4889,'Resources Final'!A:C,3,FALSE)=0,"",VLOOKUP(D4889,'Resources Final'!A:C,3,FALSE))</f>
        <v>Y</v>
      </c>
      <c r="L4889" s="3" t="str">
        <f>IF(VLOOKUP(D4889,'Resources Final'!A:D,4,FALSE)=0,"",VLOOKUP(D4889,'Resources Final'!A:D,4,FALSE))</f>
        <v/>
      </c>
      <c r="M4889" s="3" t="str">
        <f>IF(VLOOKUP(D4889,'Resources Final'!A:E,5,FALSE)=0,"",VLOOKUP(D4889,'Resources Final'!A:E,5,FALSE))</f>
        <v/>
      </c>
      <c r="N4889" s="7" t="str">
        <f>IF(VLOOKUP(D4889,'Resources Final'!A:F,6,FALSE)=0,"",VLOOKUP(D4889,'Resources Final'!A:F,6,FALSE))</f>
        <v/>
      </c>
      <c r="O4889" s="3" t="str">
        <f>IF(VLOOKUP(D4889,'Resources Final'!A:G,7,FALSE)=0,"",VLOOKUP(D4889,'Resources Final'!A:G,7,FALSE))</f>
        <v/>
      </c>
    </row>
    <row r="4890" spans="1:15" x14ac:dyDescent="0.2">
      <c r="A4890" s="11">
        <v>990</v>
      </c>
      <c r="B4890" s="11" t="str">
        <f t="shared" si="87"/>
        <v>Charles G. Koch Charitable Foundation_Lavrovskyi20184725</v>
      </c>
      <c r="C4890" s="11" t="s">
        <v>19</v>
      </c>
      <c r="D4890" s="11" t="s">
        <v>4562</v>
      </c>
      <c r="E4890" s="11" t="s">
        <v>4562</v>
      </c>
      <c r="F4890" s="14">
        <v>4725</v>
      </c>
      <c r="G4890" s="11">
        <v>2018</v>
      </c>
      <c r="H4890" s="11" t="s">
        <v>21</v>
      </c>
      <c r="I4890" s="12" t="s">
        <v>4162</v>
      </c>
      <c r="J4890">
        <v>590</v>
      </c>
      <c r="K4890" s="3" t="str">
        <f>IF(VLOOKUP(D4890,'Resources Final'!A:C,3,FALSE)=0,"",VLOOKUP(D4890,'Resources Final'!A:C,3,FALSE))</f>
        <v>Y</v>
      </c>
      <c r="L4890" s="3" t="str">
        <f>IF(VLOOKUP(D4890,'Resources Final'!A:D,4,FALSE)=0,"",VLOOKUP(D4890,'Resources Final'!A:D,4,FALSE))</f>
        <v/>
      </c>
      <c r="M4890" s="3" t="str">
        <f>IF(VLOOKUP(D4890,'Resources Final'!A:E,5,FALSE)=0,"",VLOOKUP(D4890,'Resources Final'!A:E,5,FALSE))</f>
        <v/>
      </c>
      <c r="N4890" s="7" t="str">
        <f>IF(VLOOKUP(D4890,'Resources Final'!A:F,6,FALSE)=0,"",VLOOKUP(D4890,'Resources Final'!A:F,6,FALSE))</f>
        <v/>
      </c>
      <c r="O4890" s="3" t="str">
        <f>IF(VLOOKUP(D4890,'Resources Final'!A:G,7,FALSE)=0,"",VLOOKUP(D4890,'Resources Final'!A:G,7,FALSE))</f>
        <v/>
      </c>
    </row>
    <row r="4891" spans="1:15" x14ac:dyDescent="0.2">
      <c r="A4891" s="11">
        <v>990</v>
      </c>
      <c r="B4891" s="11" t="str">
        <f t="shared" si="87"/>
        <v>Charles G. Koch Charitable Foundation_Stephens20185813</v>
      </c>
      <c r="C4891" s="11" t="s">
        <v>19</v>
      </c>
      <c r="D4891" s="11" t="s">
        <v>3431</v>
      </c>
      <c r="E4891" s="11" t="s">
        <v>3431</v>
      </c>
      <c r="F4891" s="14">
        <v>5813</v>
      </c>
      <c r="G4891" s="11">
        <v>2018</v>
      </c>
      <c r="H4891" s="11" t="s">
        <v>21</v>
      </c>
      <c r="I4891" s="12" t="s">
        <v>4162</v>
      </c>
      <c r="J4891">
        <v>591</v>
      </c>
      <c r="K4891" s="3" t="str">
        <f>IF(VLOOKUP(D4891,'Resources Final'!A:C,3,FALSE)=0,"",VLOOKUP(D4891,'Resources Final'!A:C,3,FALSE))</f>
        <v>Y</v>
      </c>
      <c r="L4891" s="3" t="str">
        <f>IF(VLOOKUP(D4891,'Resources Final'!A:D,4,FALSE)=0,"",VLOOKUP(D4891,'Resources Final'!A:D,4,FALSE))</f>
        <v/>
      </c>
      <c r="M4891" s="3" t="str">
        <f>IF(VLOOKUP(D4891,'Resources Final'!A:E,5,FALSE)=0,"",VLOOKUP(D4891,'Resources Final'!A:E,5,FALSE))</f>
        <v/>
      </c>
      <c r="N4891" s="7" t="str">
        <f>IF(VLOOKUP(D4891,'Resources Final'!A:F,6,FALSE)=0,"",VLOOKUP(D4891,'Resources Final'!A:F,6,FALSE))</f>
        <v/>
      </c>
      <c r="O4891" s="3" t="str">
        <f>IF(VLOOKUP(D4891,'Resources Final'!A:G,7,FALSE)=0,"",VLOOKUP(D4891,'Resources Final'!A:G,7,FALSE))</f>
        <v/>
      </c>
    </row>
    <row r="4892" spans="1:15" x14ac:dyDescent="0.2">
      <c r="A4892" s="11">
        <v>990</v>
      </c>
      <c r="B4892" s="11" t="str">
        <f t="shared" si="87"/>
        <v>Charles G. Koch Charitable Foundation_Lozano20186963</v>
      </c>
      <c r="C4892" s="11" t="s">
        <v>19</v>
      </c>
      <c r="D4892" s="11" t="s">
        <v>2216</v>
      </c>
      <c r="E4892" s="11" t="s">
        <v>2216</v>
      </c>
      <c r="F4892" s="14">
        <v>6963</v>
      </c>
      <c r="G4892" s="11">
        <v>2018</v>
      </c>
      <c r="H4892" s="11" t="s">
        <v>21</v>
      </c>
      <c r="I4892" s="12" t="s">
        <v>4162</v>
      </c>
      <c r="J4892">
        <v>592</v>
      </c>
      <c r="K4892" s="3" t="str">
        <f>IF(VLOOKUP(D4892,'Resources Final'!A:C,3,FALSE)=0,"",VLOOKUP(D4892,'Resources Final'!A:C,3,FALSE))</f>
        <v>Y</v>
      </c>
      <c r="L4892" s="3" t="str">
        <f>IF(VLOOKUP(D4892,'Resources Final'!A:D,4,FALSE)=0,"",VLOOKUP(D4892,'Resources Final'!A:D,4,FALSE))</f>
        <v/>
      </c>
      <c r="M4892" s="3" t="str">
        <f>IF(VLOOKUP(D4892,'Resources Final'!A:E,5,FALSE)=0,"",VLOOKUP(D4892,'Resources Final'!A:E,5,FALSE))</f>
        <v/>
      </c>
      <c r="N4892" s="7" t="str">
        <f>IF(VLOOKUP(D4892,'Resources Final'!A:F,6,FALSE)=0,"",VLOOKUP(D4892,'Resources Final'!A:F,6,FALSE))</f>
        <v/>
      </c>
      <c r="O4892" s="3" t="str">
        <f>IF(VLOOKUP(D4892,'Resources Final'!A:G,7,FALSE)=0,"",VLOOKUP(D4892,'Resources Final'!A:G,7,FALSE))</f>
        <v/>
      </c>
    </row>
    <row r="4893" spans="1:15" x14ac:dyDescent="0.2">
      <c r="A4893" s="11">
        <v>990</v>
      </c>
      <c r="B4893" s="11" t="str">
        <f t="shared" si="87"/>
        <v>Charles G. Koch Charitable Foundation_University of Dallas2018563500</v>
      </c>
      <c r="C4893" s="11" t="s">
        <v>19</v>
      </c>
      <c r="D4893" s="11" t="s">
        <v>3754</v>
      </c>
      <c r="E4893" s="11" t="s">
        <v>3754</v>
      </c>
      <c r="F4893" s="14">
        <v>563500</v>
      </c>
      <c r="G4893" s="11">
        <v>2018</v>
      </c>
      <c r="H4893" s="11" t="s">
        <v>21</v>
      </c>
      <c r="I4893" s="12"/>
      <c r="J4893">
        <v>593</v>
      </c>
      <c r="K4893" s="3" t="str">
        <f>IF(VLOOKUP(D4893,'Resources Final'!A:C,3,FALSE)=0,"",VLOOKUP(D4893,'Resources Final'!A:C,3,FALSE))</f>
        <v/>
      </c>
      <c r="L4893" s="3" t="str">
        <f>IF(VLOOKUP(D4893,'Resources Final'!A:D,4,FALSE)=0,"",VLOOKUP(D4893,'Resources Final'!A:D,4,FALSE))</f>
        <v>Y</v>
      </c>
      <c r="M4893" s="3" t="str">
        <f>IF(VLOOKUP(D4893,'Resources Final'!A:E,5,FALSE)=0,"",VLOOKUP(D4893,'Resources Final'!A:E,5,FALSE))</f>
        <v/>
      </c>
      <c r="N4893" s="7" t="str">
        <f>IF(VLOOKUP(D4893,'Resources Final'!A:F,6,FALSE)=0,"",VLOOKUP(D4893,'Resources Final'!A:F,6,FALSE))</f>
        <v/>
      </c>
      <c r="O4893" s="3" t="str">
        <f>IF(VLOOKUP(D4893,'Resources Final'!A:G,7,FALSE)=0,"",VLOOKUP(D4893,'Resources Final'!A:G,7,FALSE))</f>
        <v/>
      </c>
    </row>
    <row r="4894" spans="1:15" x14ac:dyDescent="0.2">
      <c r="A4894" s="11">
        <v>990</v>
      </c>
      <c r="B4894" s="11" t="str">
        <f t="shared" si="87"/>
        <v>Charles G. Koch Charitable Foundation_Rich201817439</v>
      </c>
      <c r="C4894" s="11" t="s">
        <v>19</v>
      </c>
      <c r="D4894" s="11" t="s">
        <v>4563</v>
      </c>
      <c r="E4894" s="11" t="s">
        <v>4563</v>
      </c>
      <c r="F4894" s="14">
        <v>17439</v>
      </c>
      <c r="G4894" s="11">
        <v>2018</v>
      </c>
      <c r="H4894" s="11" t="s">
        <v>21</v>
      </c>
      <c r="I4894" s="12" t="s">
        <v>4162</v>
      </c>
      <c r="J4894">
        <v>594</v>
      </c>
      <c r="K4894" s="3" t="str">
        <f>IF(VLOOKUP(D4894,'Resources Final'!A:C,3,FALSE)=0,"",VLOOKUP(D4894,'Resources Final'!A:C,3,FALSE))</f>
        <v>Y</v>
      </c>
      <c r="L4894" s="3" t="str">
        <f>IF(VLOOKUP(D4894,'Resources Final'!A:D,4,FALSE)=0,"",VLOOKUP(D4894,'Resources Final'!A:D,4,FALSE))</f>
        <v/>
      </c>
      <c r="M4894" s="3" t="str">
        <f>IF(VLOOKUP(D4894,'Resources Final'!A:E,5,FALSE)=0,"",VLOOKUP(D4894,'Resources Final'!A:E,5,FALSE))</f>
        <v/>
      </c>
      <c r="N4894" s="7" t="str">
        <f>IF(VLOOKUP(D4894,'Resources Final'!A:F,6,FALSE)=0,"",VLOOKUP(D4894,'Resources Final'!A:F,6,FALSE))</f>
        <v/>
      </c>
      <c r="O4894" s="3" t="str">
        <f>IF(VLOOKUP(D4894,'Resources Final'!A:G,7,FALSE)=0,"",VLOOKUP(D4894,'Resources Final'!A:G,7,FALSE))</f>
        <v/>
      </c>
    </row>
    <row r="4895" spans="1:15" x14ac:dyDescent="0.2">
      <c r="A4895" s="11">
        <v>990</v>
      </c>
      <c r="B4895" s="11" t="str">
        <f t="shared" si="87"/>
        <v>Charles G. Koch Charitable Foundation_Columbia University2018650000</v>
      </c>
      <c r="C4895" s="11" t="s">
        <v>19</v>
      </c>
      <c r="D4895" s="11" t="s">
        <v>800</v>
      </c>
      <c r="E4895" s="11" t="s">
        <v>800</v>
      </c>
      <c r="F4895" s="14">
        <v>650000</v>
      </c>
      <c r="G4895" s="11">
        <v>2018</v>
      </c>
      <c r="H4895" s="11" t="s">
        <v>21</v>
      </c>
      <c r="I4895" s="12"/>
      <c r="J4895">
        <v>595</v>
      </c>
      <c r="K4895" s="3" t="str">
        <f>IF(VLOOKUP(D4895,'Resources Final'!A:C,3,FALSE)=0,"",VLOOKUP(D4895,'Resources Final'!A:C,3,FALSE))</f>
        <v/>
      </c>
      <c r="L4895" s="3" t="str">
        <f>IF(VLOOKUP(D4895,'Resources Final'!A:D,4,FALSE)=0,"",VLOOKUP(D4895,'Resources Final'!A:D,4,FALSE))</f>
        <v>Y</v>
      </c>
      <c r="M4895" s="3" t="str">
        <f>IF(VLOOKUP(D4895,'Resources Final'!A:E,5,FALSE)=0,"",VLOOKUP(D4895,'Resources Final'!A:E,5,FALSE))</f>
        <v/>
      </c>
      <c r="N4895" s="7" t="str">
        <f>IF(VLOOKUP(D4895,'Resources Final'!A:F,6,FALSE)=0,"",VLOOKUP(D4895,'Resources Final'!A:F,6,FALSE))</f>
        <v/>
      </c>
      <c r="O4895" s="3" t="str">
        <f>IF(VLOOKUP(D4895,'Resources Final'!A:G,7,FALSE)=0,"",VLOOKUP(D4895,'Resources Final'!A:G,7,FALSE))</f>
        <v/>
      </c>
    </row>
    <row r="4896" spans="1:15" x14ac:dyDescent="0.2">
      <c r="A4896" s="11">
        <v>990</v>
      </c>
      <c r="B4896" s="11" t="str">
        <f t="shared" si="87"/>
        <v>Charles G. Koch Charitable Foundation_Watts2018500</v>
      </c>
      <c r="C4896" s="11" t="s">
        <v>19</v>
      </c>
      <c r="D4896" s="11" t="s">
        <v>4564</v>
      </c>
      <c r="E4896" s="11" t="s">
        <v>4564</v>
      </c>
      <c r="F4896" s="14">
        <v>500</v>
      </c>
      <c r="G4896" s="11">
        <v>2018</v>
      </c>
      <c r="H4896" s="11" t="s">
        <v>21</v>
      </c>
      <c r="I4896" s="12" t="s">
        <v>4162</v>
      </c>
      <c r="J4896">
        <v>596</v>
      </c>
      <c r="K4896" s="3" t="str">
        <f>IF(VLOOKUP(D4896,'Resources Final'!A:C,3,FALSE)=0,"",VLOOKUP(D4896,'Resources Final'!A:C,3,FALSE))</f>
        <v>Y</v>
      </c>
      <c r="L4896" s="3" t="str">
        <f>IF(VLOOKUP(D4896,'Resources Final'!A:D,4,FALSE)=0,"",VLOOKUP(D4896,'Resources Final'!A:D,4,FALSE))</f>
        <v/>
      </c>
      <c r="M4896" s="3" t="str">
        <f>IF(VLOOKUP(D4896,'Resources Final'!A:E,5,FALSE)=0,"",VLOOKUP(D4896,'Resources Final'!A:E,5,FALSE))</f>
        <v/>
      </c>
      <c r="N4896" s="7" t="str">
        <f>IF(VLOOKUP(D4896,'Resources Final'!A:F,6,FALSE)=0,"",VLOOKUP(D4896,'Resources Final'!A:F,6,FALSE))</f>
        <v/>
      </c>
      <c r="O4896" s="3" t="str">
        <f>IF(VLOOKUP(D4896,'Resources Final'!A:G,7,FALSE)=0,"",VLOOKUP(D4896,'Resources Final'!A:G,7,FALSE))</f>
        <v/>
      </c>
    </row>
    <row r="4897" spans="1:15" x14ac:dyDescent="0.2">
      <c r="A4897" s="11">
        <v>990</v>
      </c>
      <c r="B4897" s="11" t="str">
        <f t="shared" si="87"/>
        <v>Charles G. Koch Charitable Foundation_Center for the National Interest2018162450</v>
      </c>
      <c r="C4897" s="11" t="s">
        <v>19</v>
      </c>
      <c r="D4897" s="11" t="s">
        <v>672</v>
      </c>
      <c r="E4897" s="11" t="s">
        <v>672</v>
      </c>
      <c r="F4897" s="14">
        <v>162450</v>
      </c>
      <c r="G4897" s="11">
        <v>2018</v>
      </c>
      <c r="H4897" s="11" t="s">
        <v>21</v>
      </c>
      <c r="I4897" s="12"/>
      <c r="J4897">
        <v>597</v>
      </c>
      <c r="K4897" s="3" t="str">
        <f>IF(VLOOKUP(D4897,'Resources Final'!A:C,3,FALSE)=0,"",VLOOKUP(D4897,'Resources Final'!A:C,3,FALSE))</f>
        <v/>
      </c>
      <c r="L4897" s="3" t="str">
        <f>IF(VLOOKUP(D4897,'Resources Final'!A:D,4,FALSE)=0,"",VLOOKUP(D4897,'Resources Final'!A:D,4,FALSE))</f>
        <v/>
      </c>
      <c r="M4897" s="3" t="str">
        <f>IF(VLOOKUP(D4897,'Resources Final'!A:E,5,FALSE)=0,"",VLOOKUP(D4897,'Resources Final'!A:E,5,FALSE))</f>
        <v/>
      </c>
      <c r="N4897" s="7" t="str">
        <f>IF(VLOOKUP(D4897,'Resources Final'!A:F,6,FALSE)=0,"",VLOOKUP(D4897,'Resources Final'!A:F,6,FALSE))</f>
        <v>https://www.greenpeace.org/usa/global-warming/climate-deniers/front-groups/center-for-the-national-interest-cftni/</v>
      </c>
      <c r="O4897" s="3" t="str">
        <f>IF(VLOOKUP(D4897,'Resources Final'!A:G,7,FALSE)=0,"",VLOOKUP(D4897,'Resources Final'!A:G,7,FALSE))</f>
        <v>Greenpeace</v>
      </c>
    </row>
    <row r="4898" spans="1:15" x14ac:dyDescent="0.2">
      <c r="A4898" s="11">
        <v>990</v>
      </c>
      <c r="B4898" s="11" t="str">
        <f t="shared" si="87"/>
        <v>Charles G. Koch Charitable Foundation_Hutchison20183871</v>
      </c>
      <c r="C4898" s="11" t="s">
        <v>19</v>
      </c>
      <c r="D4898" s="11" t="s">
        <v>4565</v>
      </c>
      <c r="E4898" s="11" t="s">
        <v>4565</v>
      </c>
      <c r="F4898" s="14">
        <v>3871</v>
      </c>
      <c r="G4898" s="11">
        <v>2018</v>
      </c>
      <c r="H4898" s="11" t="s">
        <v>21</v>
      </c>
      <c r="I4898" s="12" t="s">
        <v>4162</v>
      </c>
      <c r="J4898">
        <v>598</v>
      </c>
      <c r="K4898" s="3" t="str">
        <f>IF(VLOOKUP(D4898,'Resources Final'!A:C,3,FALSE)=0,"",VLOOKUP(D4898,'Resources Final'!A:C,3,FALSE))</f>
        <v>Y</v>
      </c>
      <c r="L4898" s="3" t="str">
        <f>IF(VLOOKUP(D4898,'Resources Final'!A:D,4,FALSE)=0,"",VLOOKUP(D4898,'Resources Final'!A:D,4,FALSE))</f>
        <v/>
      </c>
      <c r="M4898" s="3" t="str">
        <f>IF(VLOOKUP(D4898,'Resources Final'!A:E,5,FALSE)=0,"",VLOOKUP(D4898,'Resources Final'!A:E,5,FALSE))</f>
        <v/>
      </c>
      <c r="N4898" s="7" t="str">
        <f>IF(VLOOKUP(D4898,'Resources Final'!A:F,6,FALSE)=0,"",VLOOKUP(D4898,'Resources Final'!A:F,6,FALSE))</f>
        <v/>
      </c>
      <c r="O4898" s="3" t="str">
        <f>IF(VLOOKUP(D4898,'Resources Final'!A:G,7,FALSE)=0,"",VLOOKUP(D4898,'Resources Final'!A:G,7,FALSE))</f>
        <v/>
      </c>
    </row>
    <row r="4899" spans="1:15" x14ac:dyDescent="0.2">
      <c r="A4899" s="11">
        <v>990</v>
      </c>
      <c r="B4899" s="11" t="str">
        <f t="shared" si="87"/>
        <v>Charles G. Koch Charitable Foundation_Texas Justice Initiative201896500</v>
      </c>
      <c r="C4899" s="11" t="s">
        <v>19</v>
      </c>
      <c r="D4899" s="11" t="s">
        <v>4566</v>
      </c>
      <c r="E4899" s="11" t="s">
        <v>4566</v>
      </c>
      <c r="F4899" s="14">
        <v>96500</v>
      </c>
      <c r="G4899" s="11">
        <v>2018</v>
      </c>
      <c r="H4899" s="11" t="s">
        <v>21</v>
      </c>
      <c r="I4899" s="12"/>
      <c r="J4899">
        <v>599</v>
      </c>
      <c r="K4899" s="3" t="str">
        <f>IF(VLOOKUP(D4899,'Resources Final'!A:C,3,FALSE)=0,"",VLOOKUP(D4899,'Resources Final'!A:C,3,FALSE))</f>
        <v/>
      </c>
      <c r="L4899" s="3" t="str">
        <f>IF(VLOOKUP(D4899,'Resources Final'!A:D,4,FALSE)=0,"",VLOOKUP(D4899,'Resources Final'!A:D,4,FALSE))</f>
        <v/>
      </c>
      <c r="M4899" s="3" t="str">
        <f>IF(VLOOKUP(D4899,'Resources Final'!A:E,5,FALSE)=0,"",VLOOKUP(D4899,'Resources Final'!A:E,5,FALSE))</f>
        <v/>
      </c>
      <c r="N4899" s="7" t="str">
        <f>IF(VLOOKUP(D4899,'Resources Final'!A:F,6,FALSE)=0,"",VLOOKUP(D4899,'Resources Final'!A:F,6,FALSE))</f>
        <v/>
      </c>
      <c r="O4899" s="3" t="str">
        <f>IF(VLOOKUP(D4899,'Resources Final'!A:G,7,FALSE)=0,"",VLOOKUP(D4899,'Resources Final'!A:G,7,FALSE))</f>
        <v/>
      </c>
    </row>
    <row r="4900" spans="1:15" x14ac:dyDescent="0.2">
      <c r="A4900" s="11">
        <v>990</v>
      </c>
      <c r="B4900" s="11" t="str">
        <f t="shared" si="87"/>
        <v>Charles G. Koch Charitable Foundation_Narbe201811550</v>
      </c>
      <c r="C4900" s="11" t="s">
        <v>19</v>
      </c>
      <c r="D4900" s="11" t="s">
        <v>2594</v>
      </c>
      <c r="E4900" s="11" t="s">
        <v>2594</v>
      </c>
      <c r="F4900" s="14">
        <v>11550</v>
      </c>
      <c r="G4900" s="11">
        <v>2018</v>
      </c>
      <c r="H4900" s="11" t="s">
        <v>21</v>
      </c>
      <c r="I4900" s="12" t="s">
        <v>4162</v>
      </c>
      <c r="J4900">
        <v>600</v>
      </c>
      <c r="K4900" s="3" t="str">
        <f>IF(VLOOKUP(D4900,'Resources Final'!A:C,3,FALSE)=0,"",VLOOKUP(D4900,'Resources Final'!A:C,3,FALSE))</f>
        <v>Y</v>
      </c>
      <c r="L4900" s="3" t="str">
        <f>IF(VLOOKUP(D4900,'Resources Final'!A:D,4,FALSE)=0,"",VLOOKUP(D4900,'Resources Final'!A:D,4,FALSE))</f>
        <v/>
      </c>
      <c r="M4900" s="3" t="str">
        <f>IF(VLOOKUP(D4900,'Resources Final'!A:E,5,FALSE)=0,"",VLOOKUP(D4900,'Resources Final'!A:E,5,FALSE))</f>
        <v/>
      </c>
      <c r="N4900" s="7" t="str">
        <f>IF(VLOOKUP(D4900,'Resources Final'!A:F,6,FALSE)=0,"",VLOOKUP(D4900,'Resources Final'!A:F,6,FALSE))</f>
        <v/>
      </c>
      <c r="O4900" s="3" t="str">
        <f>IF(VLOOKUP(D4900,'Resources Final'!A:G,7,FALSE)=0,"",VLOOKUP(D4900,'Resources Final'!A:G,7,FALSE))</f>
        <v/>
      </c>
    </row>
    <row r="4901" spans="1:15" x14ac:dyDescent="0.2">
      <c r="A4901" s="11">
        <v>990</v>
      </c>
      <c r="B4901" s="11" t="str">
        <f t="shared" ref="B4901:B4964" si="88">C4901&amp;"_"&amp;D4901&amp;G4901&amp;F4901</f>
        <v>Charles G. Koch Charitable Foundation_Hanson20184725</v>
      </c>
      <c r="C4901" s="11" t="s">
        <v>19</v>
      </c>
      <c r="D4901" s="11" t="s">
        <v>4388</v>
      </c>
      <c r="E4901" s="11" t="s">
        <v>4388</v>
      </c>
      <c r="F4901" s="14">
        <v>4725</v>
      </c>
      <c r="G4901" s="11">
        <v>2018</v>
      </c>
      <c r="H4901" s="11" t="s">
        <v>21</v>
      </c>
      <c r="I4901" s="12" t="s">
        <v>4162</v>
      </c>
      <c r="J4901">
        <v>601</v>
      </c>
      <c r="K4901" s="3" t="str">
        <f>IF(VLOOKUP(D4901,'Resources Final'!A:C,3,FALSE)=0,"",VLOOKUP(D4901,'Resources Final'!A:C,3,FALSE))</f>
        <v>Y</v>
      </c>
      <c r="L4901" s="3" t="str">
        <f>IF(VLOOKUP(D4901,'Resources Final'!A:D,4,FALSE)=0,"",VLOOKUP(D4901,'Resources Final'!A:D,4,FALSE))</f>
        <v/>
      </c>
      <c r="M4901" s="3" t="str">
        <f>IF(VLOOKUP(D4901,'Resources Final'!A:E,5,FALSE)=0,"",VLOOKUP(D4901,'Resources Final'!A:E,5,FALSE))</f>
        <v/>
      </c>
      <c r="N4901" s="7" t="str">
        <f>IF(VLOOKUP(D4901,'Resources Final'!A:F,6,FALSE)=0,"",VLOOKUP(D4901,'Resources Final'!A:F,6,FALSE))</f>
        <v/>
      </c>
      <c r="O4901" s="3" t="str">
        <f>IF(VLOOKUP(D4901,'Resources Final'!A:G,7,FALSE)=0,"",VLOOKUP(D4901,'Resources Final'!A:G,7,FALSE))</f>
        <v/>
      </c>
    </row>
    <row r="4902" spans="1:15" x14ac:dyDescent="0.2">
      <c r="A4902" s="11">
        <v>990</v>
      </c>
      <c r="B4902" s="11" t="str">
        <f t="shared" si="88"/>
        <v>Charles G. Koch Charitable Foundation_Evans20183825</v>
      </c>
      <c r="C4902" s="11" t="s">
        <v>19</v>
      </c>
      <c r="D4902" s="11" t="s">
        <v>4567</v>
      </c>
      <c r="E4902" s="11" t="s">
        <v>4567</v>
      </c>
      <c r="F4902" s="14">
        <v>3825</v>
      </c>
      <c r="G4902" s="11">
        <v>2018</v>
      </c>
      <c r="H4902" s="11" t="s">
        <v>21</v>
      </c>
      <c r="I4902" s="12" t="s">
        <v>4162</v>
      </c>
      <c r="J4902">
        <v>602</v>
      </c>
      <c r="K4902" s="3" t="str">
        <f>IF(VLOOKUP(D4902,'Resources Final'!A:C,3,FALSE)=0,"",VLOOKUP(D4902,'Resources Final'!A:C,3,FALSE))</f>
        <v>Y</v>
      </c>
      <c r="L4902" s="3" t="str">
        <f>IF(VLOOKUP(D4902,'Resources Final'!A:D,4,FALSE)=0,"",VLOOKUP(D4902,'Resources Final'!A:D,4,FALSE))</f>
        <v/>
      </c>
      <c r="M4902" s="3" t="str">
        <f>IF(VLOOKUP(D4902,'Resources Final'!A:E,5,FALSE)=0,"",VLOOKUP(D4902,'Resources Final'!A:E,5,FALSE))</f>
        <v/>
      </c>
      <c r="N4902" s="7" t="str">
        <f>IF(VLOOKUP(D4902,'Resources Final'!A:F,6,FALSE)=0,"",VLOOKUP(D4902,'Resources Final'!A:F,6,FALSE))</f>
        <v/>
      </c>
      <c r="O4902" s="3" t="str">
        <f>IF(VLOOKUP(D4902,'Resources Final'!A:G,7,FALSE)=0,"",VLOOKUP(D4902,'Resources Final'!A:G,7,FALSE))</f>
        <v/>
      </c>
    </row>
    <row r="4903" spans="1:15" x14ac:dyDescent="0.2">
      <c r="A4903" s="11">
        <v>990</v>
      </c>
      <c r="B4903" s="11" t="str">
        <f t="shared" si="88"/>
        <v>Charles G. Koch Charitable Foundation_McPherson20183825</v>
      </c>
      <c r="C4903" s="11" t="s">
        <v>19</v>
      </c>
      <c r="D4903" s="11" t="s">
        <v>4568</v>
      </c>
      <c r="E4903" s="11" t="s">
        <v>4568</v>
      </c>
      <c r="F4903" s="14">
        <v>3825</v>
      </c>
      <c r="G4903" s="11">
        <v>2018</v>
      </c>
      <c r="H4903" s="11" t="s">
        <v>21</v>
      </c>
      <c r="I4903" s="12" t="s">
        <v>4162</v>
      </c>
      <c r="J4903">
        <v>603</v>
      </c>
      <c r="K4903" s="3" t="str">
        <f>IF(VLOOKUP(D4903,'Resources Final'!A:C,3,FALSE)=0,"",VLOOKUP(D4903,'Resources Final'!A:C,3,FALSE))</f>
        <v>Y</v>
      </c>
      <c r="L4903" s="3" t="str">
        <f>IF(VLOOKUP(D4903,'Resources Final'!A:D,4,FALSE)=0,"",VLOOKUP(D4903,'Resources Final'!A:D,4,FALSE))</f>
        <v/>
      </c>
      <c r="M4903" s="3" t="str">
        <f>IF(VLOOKUP(D4903,'Resources Final'!A:E,5,FALSE)=0,"",VLOOKUP(D4903,'Resources Final'!A:E,5,FALSE))</f>
        <v/>
      </c>
      <c r="N4903" s="7" t="str">
        <f>IF(VLOOKUP(D4903,'Resources Final'!A:F,6,FALSE)=0,"",VLOOKUP(D4903,'Resources Final'!A:F,6,FALSE))</f>
        <v/>
      </c>
      <c r="O4903" s="3" t="str">
        <f>IF(VLOOKUP(D4903,'Resources Final'!A:G,7,FALSE)=0,"",VLOOKUP(D4903,'Resources Final'!A:G,7,FALSE))</f>
        <v/>
      </c>
    </row>
    <row r="4904" spans="1:15" x14ac:dyDescent="0.2">
      <c r="A4904" s="11">
        <v>990</v>
      </c>
      <c r="B4904" s="11" t="str">
        <f t="shared" si="88"/>
        <v>Charles G. Koch Charitable Foundation_Capodilupo20183150</v>
      </c>
      <c r="C4904" s="11" t="s">
        <v>19</v>
      </c>
      <c r="D4904" s="11" t="s">
        <v>4569</v>
      </c>
      <c r="E4904" s="11" t="s">
        <v>4569</v>
      </c>
      <c r="F4904" s="14">
        <v>3150</v>
      </c>
      <c r="G4904" s="11">
        <v>2018</v>
      </c>
      <c r="H4904" s="11" t="s">
        <v>21</v>
      </c>
      <c r="I4904" s="12" t="s">
        <v>4162</v>
      </c>
      <c r="J4904">
        <v>604</v>
      </c>
      <c r="K4904" s="3" t="str">
        <f>IF(VLOOKUP(D4904,'Resources Final'!A:C,3,FALSE)=0,"",VLOOKUP(D4904,'Resources Final'!A:C,3,FALSE))</f>
        <v>Y</v>
      </c>
      <c r="L4904" s="3" t="str">
        <f>IF(VLOOKUP(D4904,'Resources Final'!A:D,4,FALSE)=0,"",VLOOKUP(D4904,'Resources Final'!A:D,4,FALSE))</f>
        <v/>
      </c>
      <c r="M4904" s="3" t="str">
        <f>IF(VLOOKUP(D4904,'Resources Final'!A:E,5,FALSE)=0,"",VLOOKUP(D4904,'Resources Final'!A:E,5,FALSE))</f>
        <v/>
      </c>
      <c r="N4904" s="7" t="str">
        <f>IF(VLOOKUP(D4904,'Resources Final'!A:F,6,FALSE)=0,"",VLOOKUP(D4904,'Resources Final'!A:F,6,FALSE))</f>
        <v/>
      </c>
      <c r="O4904" s="3" t="str">
        <f>IF(VLOOKUP(D4904,'Resources Final'!A:G,7,FALSE)=0,"",VLOOKUP(D4904,'Resources Final'!A:G,7,FALSE))</f>
        <v/>
      </c>
    </row>
    <row r="4905" spans="1:15" x14ac:dyDescent="0.2">
      <c r="A4905" s="11">
        <v>990</v>
      </c>
      <c r="B4905" s="11" t="str">
        <f t="shared" si="88"/>
        <v>Charles G. Koch Charitable Foundation_Fidelity Charitable20181588000</v>
      </c>
      <c r="C4905" s="11" t="s">
        <v>19</v>
      </c>
      <c r="D4905" s="11" t="s">
        <v>1204</v>
      </c>
      <c r="E4905" s="11" t="s">
        <v>1204</v>
      </c>
      <c r="F4905" s="14">
        <v>1588000</v>
      </c>
      <c r="G4905" s="11">
        <v>2018</v>
      </c>
      <c r="H4905" s="11" t="s">
        <v>21</v>
      </c>
      <c r="I4905" s="12"/>
      <c r="J4905">
        <v>605</v>
      </c>
      <c r="K4905" s="3" t="str">
        <f>IF(VLOOKUP(D4905,'Resources Final'!A:C,3,FALSE)=0,"",VLOOKUP(D4905,'Resources Final'!A:C,3,FALSE))</f>
        <v/>
      </c>
      <c r="L4905" s="3" t="str">
        <f>IF(VLOOKUP(D4905,'Resources Final'!A:D,4,FALSE)=0,"",VLOOKUP(D4905,'Resources Final'!A:D,4,FALSE))</f>
        <v/>
      </c>
      <c r="M4905" s="3" t="str">
        <f>IF(VLOOKUP(D4905,'Resources Final'!A:E,5,FALSE)=0,"",VLOOKUP(D4905,'Resources Final'!A:E,5,FALSE))</f>
        <v/>
      </c>
      <c r="N4905" s="7" t="str">
        <f>IF(VLOOKUP(D4905,'Resources Final'!A:F,6,FALSE)=0,"",VLOOKUP(D4905,'Resources Final'!A:F,6,FALSE))</f>
        <v/>
      </c>
      <c r="O4905" s="3" t="str">
        <f>IF(VLOOKUP(D4905,'Resources Final'!A:G,7,FALSE)=0,"",VLOOKUP(D4905,'Resources Final'!A:G,7,FALSE))</f>
        <v/>
      </c>
    </row>
    <row r="4906" spans="1:15" x14ac:dyDescent="0.2">
      <c r="A4906" s="11">
        <v>990</v>
      </c>
      <c r="B4906" s="11" t="str">
        <f t="shared" si="88"/>
        <v>Charles G. Koch Charitable Foundation_Richards20183825</v>
      </c>
      <c r="C4906" s="11" t="s">
        <v>19</v>
      </c>
      <c r="D4906" s="11" t="s">
        <v>3062</v>
      </c>
      <c r="E4906" s="11" t="s">
        <v>3062</v>
      </c>
      <c r="F4906" s="14">
        <v>3825</v>
      </c>
      <c r="G4906" s="11">
        <v>2018</v>
      </c>
      <c r="H4906" s="11" t="s">
        <v>21</v>
      </c>
      <c r="I4906" s="12" t="s">
        <v>4162</v>
      </c>
      <c r="J4906">
        <v>606</v>
      </c>
      <c r="K4906" s="3" t="str">
        <f>IF(VLOOKUP(D4906,'Resources Final'!A:C,3,FALSE)=0,"",VLOOKUP(D4906,'Resources Final'!A:C,3,FALSE))</f>
        <v>Y</v>
      </c>
      <c r="L4906" s="3" t="str">
        <f>IF(VLOOKUP(D4906,'Resources Final'!A:D,4,FALSE)=0,"",VLOOKUP(D4906,'Resources Final'!A:D,4,FALSE))</f>
        <v/>
      </c>
      <c r="M4906" s="3" t="str">
        <f>IF(VLOOKUP(D4906,'Resources Final'!A:E,5,FALSE)=0,"",VLOOKUP(D4906,'Resources Final'!A:E,5,FALSE))</f>
        <v/>
      </c>
      <c r="N4906" s="7" t="str">
        <f>IF(VLOOKUP(D4906,'Resources Final'!A:F,6,FALSE)=0,"",VLOOKUP(D4906,'Resources Final'!A:F,6,FALSE))</f>
        <v/>
      </c>
      <c r="O4906" s="3" t="str">
        <f>IF(VLOOKUP(D4906,'Resources Final'!A:G,7,FALSE)=0,"",VLOOKUP(D4906,'Resources Final'!A:G,7,FALSE))</f>
        <v/>
      </c>
    </row>
    <row r="4907" spans="1:15" x14ac:dyDescent="0.2">
      <c r="A4907" s="11">
        <v>990</v>
      </c>
      <c r="B4907" s="11" t="str">
        <f t="shared" si="88"/>
        <v>Charles G. Koch Charitable Foundation_Ferris State University201894500</v>
      </c>
      <c r="C4907" s="11" t="s">
        <v>19</v>
      </c>
      <c r="D4907" s="11" t="s">
        <v>1203</v>
      </c>
      <c r="E4907" s="11" t="s">
        <v>1203</v>
      </c>
      <c r="F4907" s="14">
        <v>94500</v>
      </c>
      <c r="G4907" s="11">
        <v>2018</v>
      </c>
      <c r="H4907" s="11" t="s">
        <v>21</v>
      </c>
      <c r="I4907" s="12"/>
      <c r="J4907">
        <v>607</v>
      </c>
      <c r="K4907" s="3" t="str">
        <f>IF(VLOOKUP(D4907,'Resources Final'!A:C,3,FALSE)=0,"",VLOOKUP(D4907,'Resources Final'!A:C,3,FALSE))</f>
        <v/>
      </c>
      <c r="L4907" s="3" t="str">
        <f>IF(VLOOKUP(D4907,'Resources Final'!A:D,4,FALSE)=0,"",VLOOKUP(D4907,'Resources Final'!A:D,4,FALSE))</f>
        <v>Y</v>
      </c>
      <c r="M4907" s="3" t="str">
        <f>IF(VLOOKUP(D4907,'Resources Final'!A:E,5,FALSE)=0,"",VLOOKUP(D4907,'Resources Final'!A:E,5,FALSE))</f>
        <v/>
      </c>
      <c r="N4907" s="7" t="str">
        <f>IF(VLOOKUP(D4907,'Resources Final'!A:F,6,FALSE)=0,"",VLOOKUP(D4907,'Resources Final'!A:F,6,FALSE))</f>
        <v/>
      </c>
      <c r="O4907" s="3" t="str">
        <f>IF(VLOOKUP(D4907,'Resources Final'!A:G,7,FALSE)=0,"",VLOOKUP(D4907,'Resources Final'!A:G,7,FALSE))</f>
        <v/>
      </c>
    </row>
    <row r="4908" spans="1:15" x14ac:dyDescent="0.2">
      <c r="A4908" s="11">
        <v>990</v>
      </c>
      <c r="B4908" s="11" t="str">
        <f t="shared" si="88"/>
        <v>Charles G. Koch Charitable Foundation_SkillsUSA Foundation201825000</v>
      </c>
      <c r="C4908" s="11" t="s">
        <v>19</v>
      </c>
      <c r="D4908" s="11" t="s">
        <v>3327</v>
      </c>
      <c r="E4908" s="11" t="s">
        <v>3327</v>
      </c>
      <c r="F4908" s="14">
        <v>25000</v>
      </c>
      <c r="G4908" s="11">
        <v>2018</v>
      </c>
      <c r="H4908" s="11" t="s">
        <v>21</v>
      </c>
      <c r="I4908" s="12"/>
      <c r="J4908">
        <v>608</v>
      </c>
      <c r="K4908" s="3" t="str">
        <f>IF(VLOOKUP(D4908,'Resources Final'!A:C,3,FALSE)=0,"",VLOOKUP(D4908,'Resources Final'!A:C,3,FALSE))</f>
        <v/>
      </c>
      <c r="L4908" s="3" t="str">
        <f>IF(VLOOKUP(D4908,'Resources Final'!A:D,4,FALSE)=0,"",VLOOKUP(D4908,'Resources Final'!A:D,4,FALSE))</f>
        <v/>
      </c>
      <c r="M4908" s="3" t="str">
        <f>IF(VLOOKUP(D4908,'Resources Final'!A:E,5,FALSE)=0,"",VLOOKUP(D4908,'Resources Final'!A:E,5,FALSE))</f>
        <v/>
      </c>
      <c r="N4908" s="7" t="str">
        <f>IF(VLOOKUP(D4908,'Resources Final'!A:F,6,FALSE)=0,"",VLOOKUP(D4908,'Resources Final'!A:F,6,FALSE))</f>
        <v/>
      </c>
      <c r="O4908" s="3" t="str">
        <f>IF(VLOOKUP(D4908,'Resources Final'!A:G,7,FALSE)=0,"",VLOOKUP(D4908,'Resources Final'!A:G,7,FALSE))</f>
        <v/>
      </c>
    </row>
    <row r="4909" spans="1:15" x14ac:dyDescent="0.2">
      <c r="A4909" s="11">
        <v>990</v>
      </c>
      <c r="B4909" s="11" t="str">
        <f t="shared" si="88"/>
        <v>Charles G. Koch Charitable Foundation_Rochester Institute of Technology201835000</v>
      </c>
      <c r="C4909" s="11" t="s">
        <v>19</v>
      </c>
      <c r="D4909" s="11" t="s">
        <v>3091</v>
      </c>
      <c r="E4909" s="11" t="s">
        <v>3091</v>
      </c>
      <c r="F4909" s="14">
        <v>35000</v>
      </c>
      <c r="G4909" s="11">
        <v>2018</v>
      </c>
      <c r="H4909" s="11" t="s">
        <v>21</v>
      </c>
      <c r="I4909" s="12"/>
      <c r="J4909">
        <v>609</v>
      </c>
      <c r="K4909" s="3" t="str">
        <f>IF(VLOOKUP(D4909,'Resources Final'!A:C,3,FALSE)=0,"",VLOOKUP(D4909,'Resources Final'!A:C,3,FALSE))</f>
        <v/>
      </c>
      <c r="L4909" s="3" t="str">
        <f>IF(VLOOKUP(D4909,'Resources Final'!A:D,4,FALSE)=0,"",VLOOKUP(D4909,'Resources Final'!A:D,4,FALSE))</f>
        <v/>
      </c>
      <c r="M4909" s="3" t="str">
        <f>IF(VLOOKUP(D4909,'Resources Final'!A:E,5,FALSE)=0,"",VLOOKUP(D4909,'Resources Final'!A:E,5,FALSE))</f>
        <v/>
      </c>
      <c r="N4909" s="7" t="str">
        <f>IF(VLOOKUP(D4909,'Resources Final'!A:F,6,FALSE)=0,"",VLOOKUP(D4909,'Resources Final'!A:F,6,FALSE))</f>
        <v/>
      </c>
      <c r="O4909" s="3" t="str">
        <f>IF(VLOOKUP(D4909,'Resources Final'!A:G,7,FALSE)=0,"",VLOOKUP(D4909,'Resources Final'!A:G,7,FALSE))</f>
        <v/>
      </c>
    </row>
    <row r="4910" spans="1:15" x14ac:dyDescent="0.2">
      <c r="A4910" s="11">
        <v>990</v>
      </c>
      <c r="B4910" s="11" t="str">
        <f t="shared" si="88"/>
        <v>Charles G. Koch Charitable Foundation_Huntington College20181000</v>
      </c>
      <c r="C4910" s="11" t="s">
        <v>19</v>
      </c>
      <c r="D4910" s="11" t="s">
        <v>1648</v>
      </c>
      <c r="E4910" s="11" t="s">
        <v>1648</v>
      </c>
      <c r="F4910" s="14">
        <v>1000</v>
      </c>
      <c r="G4910" s="11">
        <v>2018</v>
      </c>
      <c r="H4910" s="11" t="s">
        <v>21</v>
      </c>
      <c r="I4910" s="12"/>
      <c r="J4910">
        <v>610</v>
      </c>
      <c r="K4910" s="3" t="str">
        <f>IF(VLOOKUP(D4910,'Resources Final'!A:C,3,FALSE)=0,"",VLOOKUP(D4910,'Resources Final'!A:C,3,FALSE))</f>
        <v/>
      </c>
      <c r="L4910" s="3" t="str">
        <f>IF(VLOOKUP(D4910,'Resources Final'!A:D,4,FALSE)=0,"",VLOOKUP(D4910,'Resources Final'!A:D,4,FALSE))</f>
        <v>Y</v>
      </c>
      <c r="M4910" s="3" t="str">
        <f>IF(VLOOKUP(D4910,'Resources Final'!A:E,5,FALSE)=0,"",VLOOKUP(D4910,'Resources Final'!A:E,5,FALSE))</f>
        <v/>
      </c>
      <c r="N4910" s="7" t="str">
        <f>IF(VLOOKUP(D4910,'Resources Final'!A:F,6,FALSE)=0,"",VLOOKUP(D4910,'Resources Final'!A:F,6,FALSE))</f>
        <v/>
      </c>
      <c r="O4910" s="3" t="str">
        <f>IF(VLOOKUP(D4910,'Resources Final'!A:G,7,FALSE)=0,"",VLOOKUP(D4910,'Resources Final'!A:G,7,FALSE))</f>
        <v/>
      </c>
    </row>
    <row r="4911" spans="1:15" x14ac:dyDescent="0.2">
      <c r="A4911" s="11">
        <v>990</v>
      </c>
      <c r="B4911" s="11" t="str">
        <f t="shared" si="88"/>
        <v>Charles G. Koch Charitable Foundation_SEM2018500</v>
      </c>
      <c r="C4911" s="11" t="s">
        <v>19</v>
      </c>
      <c r="D4911" s="11" t="s">
        <v>4570</v>
      </c>
      <c r="E4911" s="11" t="s">
        <v>4570</v>
      </c>
      <c r="F4911" s="14">
        <v>500</v>
      </c>
      <c r="G4911" s="11">
        <v>2018</v>
      </c>
      <c r="H4911" s="11" t="s">
        <v>21</v>
      </c>
      <c r="I4911" s="12" t="s">
        <v>4162</v>
      </c>
      <c r="J4911">
        <v>611</v>
      </c>
      <c r="K4911" s="3" t="str">
        <f>IF(VLOOKUP(D4911,'Resources Final'!A:C,3,FALSE)=0,"",VLOOKUP(D4911,'Resources Final'!A:C,3,FALSE))</f>
        <v>Y</v>
      </c>
      <c r="L4911" s="3" t="str">
        <f>IF(VLOOKUP(D4911,'Resources Final'!A:D,4,FALSE)=0,"",VLOOKUP(D4911,'Resources Final'!A:D,4,FALSE))</f>
        <v/>
      </c>
      <c r="M4911" s="3" t="str">
        <f>IF(VLOOKUP(D4911,'Resources Final'!A:E,5,FALSE)=0,"",VLOOKUP(D4911,'Resources Final'!A:E,5,FALSE))</f>
        <v/>
      </c>
      <c r="N4911" s="7" t="str">
        <f>IF(VLOOKUP(D4911,'Resources Final'!A:F,6,FALSE)=0,"",VLOOKUP(D4911,'Resources Final'!A:F,6,FALSE))</f>
        <v/>
      </c>
      <c r="O4911" s="3" t="str">
        <f>IF(VLOOKUP(D4911,'Resources Final'!A:G,7,FALSE)=0,"",VLOOKUP(D4911,'Resources Final'!A:G,7,FALSE))</f>
        <v/>
      </c>
    </row>
    <row r="4912" spans="1:15" x14ac:dyDescent="0.2">
      <c r="A4912" s="11">
        <v>990</v>
      </c>
      <c r="B4912" s="11" t="str">
        <f t="shared" si="88"/>
        <v>Charles G. Koch Charitable Foundation_Eastern Florida State College20187000</v>
      </c>
      <c r="C4912" s="11" t="s">
        <v>19</v>
      </c>
      <c r="D4912" s="11" t="s">
        <v>1098</v>
      </c>
      <c r="E4912" s="11" t="s">
        <v>1098</v>
      </c>
      <c r="F4912" s="14">
        <v>7000</v>
      </c>
      <c r="G4912" s="11">
        <v>2018</v>
      </c>
      <c r="H4912" s="11" t="s">
        <v>21</v>
      </c>
      <c r="I4912" s="12"/>
      <c r="J4912">
        <v>612</v>
      </c>
      <c r="K4912" s="3" t="str">
        <f>IF(VLOOKUP(D4912,'Resources Final'!A:C,3,FALSE)=0,"",VLOOKUP(D4912,'Resources Final'!A:C,3,FALSE))</f>
        <v/>
      </c>
      <c r="L4912" s="3" t="str">
        <f>IF(VLOOKUP(D4912,'Resources Final'!A:D,4,FALSE)=0,"",VLOOKUP(D4912,'Resources Final'!A:D,4,FALSE))</f>
        <v>Y</v>
      </c>
      <c r="M4912" s="3" t="str">
        <f>IF(VLOOKUP(D4912,'Resources Final'!A:E,5,FALSE)=0,"",VLOOKUP(D4912,'Resources Final'!A:E,5,FALSE))</f>
        <v/>
      </c>
      <c r="N4912" s="7" t="str">
        <f>IF(VLOOKUP(D4912,'Resources Final'!A:F,6,FALSE)=0,"",VLOOKUP(D4912,'Resources Final'!A:F,6,FALSE))</f>
        <v/>
      </c>
      <c r="O4912" s="3" t="str">
        <f>IF(VLOOKUP(D4912,'Resources Final'!A:G,7,FALSE)=0,"",VLOOKUP(D4912,'Resources Final'!A:G,7,FALSE))</f>
        <v/>
      </c>
    </row>
    <row r="4913" spans="1:15" x14ac:dyDescent="0.2">
      <c r="A4913" s="11">
        <v>990</v>
      </c>
      <c r="B4913" s="11" t="str">
        <f t="shared" si="88"/>
        <v>Charles G. Koch Charitable Foundation_Tech4America2018139000</v>
      </c>
      <c r="C4913" s="11" t="s">
        <v>19</v>
      </c>
      <c r="D4913" s="11" t="s">
        <v>4571</v>
      </c>
      <c r="E4913" s="11" t="s">
        <v>4571</v>
      </c>
      <c r="F4913" s="14">
        <v>139000</v>
      </c>
      <c r="G4913" s="11">
        <v>2018</v>
      </c>
      <c r="H4913" s="11" t="s">
        <v>21</v>
      </c>
      <c r="I4913" s="12"/>
      <c r="J4913">
        <v>613</v>
      </c>
      <c r="K4913" s="3" t="str">
        <f>IF(VLOOKUP(D4913,'Resources Final'!A:C,3,FALSE)=0,"",VLOOKUP(D4913,'Resources Final'!A:C,3,FALSE))</f>
        <v/>
      </c>
      <c r="L4913" s="3" t="str">
        <f>IF(VLOOKUP(D4913,'Resources Final'!A:D,4,FALSE)=0,"",VLOOKUP(D4913,'Resources Final'!A:D,4,FALSE))</f>
        <v/>
      </c>
      <c r="M4913" s="3" t="str">
        <f>IF(VLOOKUP(D4913,'Resources Final'!A:E,5,FALSE)=0,"",VLOOKUP(D4913,'Resources Final'!A:E,5,FALSE))</f>
        <v/>
      </c>
      <c r="N4913" s="7" t="str">
        <f>IF(VLOOKUP(D4913,'Resources Final'!A:F,6,FALSE)=0,"",VLOOKUP(D4913,'Resources Final'!A:F,6,FALSE))</f>
        <v/>
      </c>
      <c r="O4913" s="3" t="str">
        <f>IF(VLOOKUP(D4913,'Resources Final'!A:G,7,FALSE)=0,"",VLOOKUP(D4913,'Resources Final'!A:G,7,FALSE))</f>
        <v/>
      </c>
    </row>
    <row r="4914" spans="1:15" x14ac:dyDescent="0.2">
      <c r="A4914" s="11">
        <v>990</v>
      </c>
      <c r="B4914" s="11" t="str">
        <f t="shared" si="88"/>
        <v>Charles G. Koch Charitable Foundation_Khurana20184725</v>
      </c>
      <c r="C4914" s="11" t="s">
        <v>19</v>
      </c>
      <c r="D4914" s="11" t="s">
        <v>4572</v>
      </c>
      <c r="E4914" s="11" t="s">
        <v>4572</v>
      </c>
      <c r="F4914" s="14">
        <v>4725</v>
      </c>
      <c r="G4914" s="11">
        <v>2018</v>
      </c>
      <c r="H4914" s="11" t="s">
        <v>21</v>
      </c>
      <c r="I4914" s="12" t="s">
        <v>4162</v>
      </c>
      <c r="J4914">
        <v>614</v>
      </c>
      <c r="K4914" s="3" t="str">
        <f>IF(VLOOKUP(D4914,'Resources Final'!A:C,3,FALSE)=0,"",VLOOKUP(D4914,'Resources Final'!A:C,3,FALSE))</f>
        <v>Y</v>
      </c>
      <c r="L4914" s="3" t="str">
        <f>IF(VLOOKUP(D4914,'Resources Final'!A:D,4,FALSE)=0,"",VLOOKUP(D4914,'Resources Final'!A:D,4,FALSE))</f>
        <v/>
      </c>
      <c r="M4914" s="3" t="str">
        <f>IF(VLOOKUP(D4914,'Resources Final'!A:E,5,FALSE)=0,"",VLOOKUP(D4914,'Resources Final'!A:E,5,FALSE))</f>
        <v/>
      </c>
      <c r="N4914" s="7" t="str">
        <f>IF(VLOOKUP(D4914,'Resources Final'!A:F,6,FALSE)=0,"",VLOOKUP(D4914,'Resources Final'!A:F,6,FALSE))</f>
        <v/>
      </c>
      <c r="O4914" s="3" t="str">
        <f>IF(VLOOKUP(D4914,'Resources Final'!A:G,7,FALSE)=0,"",VLOOKUP(D4914,'Resources Final'!A:G,7,FALSE))</f>
        <v/>
      </c>
    </row>
    <row r="4915" spans="1:15" x14ac:dyDescent="0.2">
      <c r="A4915" s="11">
        <v>990</v>
      </c>
      <c r="B4915" s="11" t="str">
        <f t="shared" si="88"/>
        <v>Charles G. Koch Charitable Foundation_Winters20184725</v>
      </c>
      <c r="C4915" s="11" t="s">
        <v>19</v>
      </c>
      <c r="D4915" s="11" t="s">
        <v>4573</v>
      </c>
      <c r="E4915" s="11" t="s">
        <v>4573</v>
      </c>
      <c r="F4915" s="14">
        <v>4725</v>
      </c>
      <c r="G4915" s="11">
        <v>2018</v>
      </c>
      <c r="H4915" s="11" t="s">
        <v>21</v>
      </c>
      <c r="I4915" s="12" t="s">
        <v>4162</v>
      </c>
      <c r="J4915">
        <v>615</v>
      </c>
      <c r="K4915" s="3" t="str">
        <f>IF(VLOOKUP(D4915,'Resources Final'!A:C,3,FALSE)=0,"",VLOOKUP(D4915,'Resources Final'!A:C,3,FALSE))</f>
        <v>Y</v>
      </c>
      <c r="L4915" s="3" t="str">
        <f>IF(VLOOKUP(D4915,'Resources Final'!A:D,4,FALSE)=0,"",VLOOKUP(D4915,'Resources Final'!A:D,4,FALSE))</f>
        <v/>
      </c>
      <c r="M4915" s="3" t="str">
        <f>IF(VLOOKUP(D4915,'Resources Final'!A:E,5,FALSE)=0,"",VLOOKUP(D4915,'Resources Final'!A:E,5,FALSE))</f>
        <v/>
      </c>
      <c r="N4915" s="7" t="str">
        <f>IF(VLOOKUP(D4915,'Resources Final'!A:F,6,FALSE)=0,"",VLOOKUP(D4915,'Resources Final'!A:F,6,FALSE))</f>
        <v/>
      </c>
      <c r="O4915" s="3" t="str">
        <f>IF(VLOOKUP(D4915,'Resources Final'!A:G,7,FALSE)=0,"",VLOOKUP(D4915,'Resources Final'!A:G,7,FALSE))</f>
        <v/>
      </c>
    </row>
    <row r="4916" spans="1:15" x14ac:dyDescent="0.2">
      <c r="A4916" s="11">
        <v>990</v>
      </c>
      <c r="B4916" s="11" t="str">
        <f t="shared" si="88"/>
        <v>Charles G. Koch Charitable Foundation_LSU Foundation2018526900</v>
      </c>
      <c r="C4916" s="11" t="s">
        <v>19</v>
      </c>
      <c r="D4916" s="11" t="s">
        <v>2218</v>
      </c>
      <c r="E4916" s="11" t="s">
        <v>2210</v>
      </c>
      <c r="F4916" s="14">
        <v>526900</v>
      </c>
      <c r="G4916" s="11">
        <v>2018</v>
      </c>
      <c r="H4916" s="11" t="s">
        <v>21</v>
      </c>
      <c r="I4916" s="12"/>
      <c r="J4916">
        <v>616</v>
      </c>
      <c r="K4916" s="3" t="str">
        <f>IF(VLOOKUP(D4916,'Resources Final'!A:C,3,FALSE)=0,"",VLOOKUP(D4916,'Resources Final'!A:C,3,FALSE))</f>
        <v/>
      </c>
      <c r="L4916" s="3" t="str">
        <f>IF(VLOOKUP(D4916,'Resources Final'!A:D,4,FALSE)=0,"",VLOOKUP(D4916,'Resources Final'!A:D,4,FALSE))</f>
        <v>Y</v>
      </c>
      <c r="M4916" s="3" t="str">
        <f>IF(VLOOKUP(D4916,'Resources Final'!A:E,5,FALSE)=0,"",VLOOKUP(D4916,'Resources Final'!A:E,5,FALSE))</f>
        <v/>
      </c>
      <c r="N4916" s="7" t="str">
        <f>IF(VLOOKUP(D4916,'Resources Final'!A:F,6,FALSE)=0,"",VLOOKUP(D4916,'Resources Final'!A:F,6,FALSE))</f>
        <v/>
      </c>
      <c r="O4916" s="3" t="str">
        <f>IF(VLOOKUP(D4916,'Resources Final'!A:G,7,FALSE)=0,"",VLOOKUP(D4916,'Resources Final'!A:G,7,FALSE))</f>
        <v/>
      </c>
    </row>
    <row r="4917" spans="1:15" x14ac:dyDescent="0.2">
      <c r="A4917" s="11">
        <v>990</v>
      </c>
      <c r="B4917" s="11" t="str">
        <f t="shared" si="88"/>
        <v>Charles G. Koch Charitable Foundation_Huntzinger20185355</v>
      </c>
      <c r="C4917" s="11" t="s">
        <v>19</v>
      </c>
      <c r="D4917" s="11" t="s">
        <v>4574</v>
      </c>
      <c r="E4917" s="11" t="s">
        <v>4574</v>
      </c>
      <c r="F4917" s="14">
        <v>5355</v>
      </c>
      <c r="G4917" s="11">
        <v>2018</v>
      </c>
      <c r="H4917" s="11" t="s">
        <v>21</v>
      </c>
      <c r="I4917" s="12" t="s">
        <v>4162</v>
      </c>
      <c r="J4917">
        <v>617</v>
      </c>
      <c r="K4917" s="3" t="str">
        <f>IF(VLOOKUP(D4917,'Resources Final'!A:C,3,FALSE)=0,"",VLOOKUP(D4917,'Resources Final'!A:C,3,FALSE))</f>
        <v>Y</v>
      </c>
      <c r="L4917" s="3" t="str">
        <f>IF(VLOOKUP(D4917,'Resources Final'!A:D,4,FALSE)=0,"",VLOOKUP(D4917,'Resources Final'!A:D,4,FALSE))</f>
        <v/>
      </c>
      <c r="M4917" s="3" t="str">
        <f>IF(VLOOKUP(D4917,'Resources Final'!A:E,5,FALSE)=0,"",VLOOKUP(D4917,'Resources Final'!A:E,5,FALSE))</f>
        <v/>
      </c>
      <c r="N4917" s="7" t="str">
        <f>IF(VLOOKUP(D4917,'Resources Final'!A:F,6,FALSE)=0,"",VLOOKUP(D4917,'Resources Final'!A:F,6,FALSE))</f>
        <v/>
      </c>
      <c r="O4917" s="3" t="str">
        <f>IF(VLOOKUP(D4917,'Resources Final'!A:G,7,FALSE)=0,"",VLOOKUP(D4917,'Resources Final'!A:G,7,FALSE))</f>
        <v/>
      </c>
    </row>
    <row r="4918" spans="1:15" x14ac:dyDescent="0.2">
      <c r="A4918" s="11">
        <v>990</v>
      </c>
      <c r="B4918" s="11" t="str">
        <f t="shared" si="88"/>
        <v>Charles G. Koch Charitable Foundation_Claremont Graduate University201850760</v>
      </c>
      <c r="C4918" s="11" t="s">
        <v>19</v>
      </c>
      <c r="D4918" s="11" t="s">
        <v>740</v>
      </c>
      <c r="E4918" s="11" t="s">
        <v>740</v>
      </c>
      <c r="F4918" s="14">
        <v>50760</v>
      </c>
      <c r="G4918" s="11">
        <v>2018</v>
      </c>
      <c r="H4918" s="11" t="s">
        <v>21</v>
      </c>
      <c r="I4918" s="12"/>
      <c r="J4918">
        <v>618</v>
      </c>
      <c r="K4918" s="3" t="str">
        <f>IF(VLOOKUP(D4918,'Resources Final'!A:C,3,FALSE)=0,"",VLOOKUP(D4918,'Resources Final'!A:C,3,FALSE))</f>
        <v/>
      </c>
      <c r="L4918" s="3" t="str">
        <f>IF(VLOOKUP(D4918,'Resources Final'!A:D,4,FALSE)=0,"",VLOOKUP(D4918,'Resources Final'!A:D,4,FALSE))</f>
        <v>Y</v>
      </c>
      <c r="M4918" s="3" t="str">
        <f>IF(VLOOKUP(D4918,'Resources Final'!A:E,5,FALSE)=0,"",VLOOKUP(D4918,'Resources Final'!A:E,5,FALSE))</f>
        <v/>
      </c>
      <c r="N4918" s="7" t="str">
        <f>IF(VLOOKUP(D4918,'Resources Final'!A:F,6,FALSE)=0,"",VLOOKUP(D4918,'Resources Final'!A:F,6,FALSE))</f>
        <v/>
      </c>
      <c r="O4918" s="3" t="str">
        <f>IF(VLOOKUP(D4918,'Resources Final'!A:G,7,FALSE)=0,"",VLOOKUP(D4918,'Resources Final'!A:G,7,FALSE))</f>
        <v/>
      </c>
    </row>
    <row r="4919" spans="1:15" x14ac:dyDescent="0.2">
      <c r="A4919" s="11">
        <v>990</v>
      </c>
      <c r="B4919" s="11" t="str">
        <f t="shared" si="88"/>
        <v>Charles G. Koch Charitable Foundation_Scala Foundation201870000</v>
      </c>
      <c r="C4919" s="11" t="s">
        <v>19</v>
      </c>
      <c r="D4919" s="11" t="s">
        <v>3236</v>
      </c>
      <c r="E4919" s="11" t="s">
        <v>3236</v>
      </c>
      <c r="F4919" s="14">
        <v>70000</v>
      </c>
      <c r="G4919" s="11">
        <v>2018</v>
      </c>
      <c r="H4919" s="11" t="s">
        <v>21</v>
      </c>
      <c r="I4919" s="12"/>
      <c r="J4919">
        <v>619</v>
      </c>
      <c r="K4919" s="3" t="str">
        <f>IF(VLOOKUP(D4919,'Resources Final'!A:C,3,FALSE)=0,"",VLOOKUP(D4919,'Resources Final'!A:C,3,FALSE))</f>
        <v/>
      </c>
      <c r="L4919" s="3" t="str">
        <f>IF(VLOOKUP(D4919,'Resources Final'!A:D,4,FALSE)=0,"",VLOOKUP(D4919,'Resources Final'!A:D,4,FALSE))</f>
        <v/>
      </c>
      <c r="M4919" s="3" t="str">
        <f>IF(VLOOKUP(D4919,'Resources Final'!A:E,5,FALSE)=0,"",VLOOKUP(D4919,'Resources Final'!A:E,5,FALSE))</f>
        <v/>
      </c>
      <c r="N4919" s="7" t="str">
        <f>IF(VLOOKUP(D4919,'Resources Final'!A:F,6,FALSE)=0,"",VLOOKUP(D4919,'Resources Final'!A:F,6,FALSE))</f>
        <v/>
      </c>
      <c r="O4919" s="3" t="str">
        <f>IF(VLOOKUP(D4919,'Resources Final'!A:G,7,FALSE)=0,"",VLOOKUP(D4919,'Resources Final'!A:G,7,FALSE))</f>
        <v/>
      </c>
    </row>
    <row r="4920" spans="1:15" x14ac:dyDescent="0.2">
      <c r="A4920" s="11">
        <v>990</v>
      </c>
      <c r="B4920" s="11" t="str">
        <f t="shared" si="88"/>
        <v>Charles G. Koch Charitable Foundation_Mississippi Council on Economic Education201820000</v>
      </c>
      <c r="C4920" s="11" t="s">
        <v>19</v>
      </c>
      <c r="D4920" s="11" t="s">
        <v>4575</v>
      </c>
      <c r="E4920" s="11" t="s">
        <v>4575</v>
      </c>
      <c r="F4920" s="14">
        <v>20000</v>
      </c>
      <c r="G4920" s="11">
        <v>2018</v>
      </c>
      <c r="H4920" s="11" t="s">
        <v>21</v>
      </c>
      <c r="I4920" s="12"/>
      <c r="J4920">
        <v>620</v>
      </c>
      <c r="K4920" s="3" t="str">
        <f>IF(VLOOKUP(D4920,'Resources Final'!A:C,3,FALSE)=0,"",VLOOKUP(D4920,'Resources Final'!A:C,3,FALSE))</f>
        <v/>
      </c>
      <c r="L4920" s="3" t="str">
        <f>IF(VLOOKUP(D4920,'Resources Final'!A:D,4,FALSE)=0,"",VLOOKUP(D4920,'Resources Final'!A:D,4,FALSE))</f>
        <v/>
      </c>
      <c r="M4920" s="3" t="str">
        <f>IF(VLOOKUP(D4920,'Resources Final'!A:E,5,FALSE)=0,"",VLOOKUP(D4920,'Resources Final'!A:E,5,FALSE))</f>
        <v/>
      </c>
      <c r="N4920" s="7" t="str">
        <f>IF(VLOOKUP(D4920,'Resources Final'!A:F,6,FALSE)=0,"",VLOOKUP(D4920,'Resources Final'!A:F,6,FALSE))</f>
        <v/>
      </c>
      <c r="O4920" s="3" t="str">
        <f>IF(VLOOKUP(D4920,'Resources Final'!A:G,7,FALSE)=0,"",VLOOKUP(D4920,'Resources Final'!A:G,7,FALSE))</f>
        <v/>
      </c>
    </row>
    <row r="4921" spans="1:15" x14ac:dyDescent="0.2">
      <c r="A4921" s="11">
        <v>990</v>
      </c>
      <c r="B4921" s="11" t="str">
        <f t="shared" si="88"/>
        <v>Charles G. Koch Charitable Foundation_Levenson20183150</v>
      </c>
      <c r="C4921" s="11" t="s">
        <v>19</v>
      </c>
      <c r="D4921" s="11" t="s">
        <v>4576</v>
      </c>
      <c r="E4921" s="11" t="s">
        <v>4576</v>
      </c>
      <c r="F4921" s="14">
        <v>3150</v>
      </c>
      <c r="G4921" s="11">
        <v>2018</v>
      </c>
      <c r="H4921" s="11" t="s">
        <v>21</v>
      </c>
      <c r="I4921" s="12" t="s">
        <v>4162</v>
      </c>
      <c r="J4921">
        <v>621</v>
      </c>
      <c r="K4921" s="3" t="str">
        <f>IF(VLOOKUP(D4921,'Resources Final'!A:C,3,FALSE)=0,"",VLOOKUP(D4921,'Resources Final'!A:C,3,FALSE))</f>
        <v>Y</v>
      </c>
      <c r="L4921" s="3" t="str">
        <f>IF(VLOOKUP(D4921,'Resources Final'!A:D,4,FALSE)=0,"",VLOOKUP(D4921,'Resources Final'!A:D,4,FALSE))</f>
        <v/>
      </c>
      <c r="M4921" s="3" t="str">
        <f>IF(VLOOKUP(D4921,'Resources Final'!A:E,5,FALSE)=0,"",VLOOKUP(D4921,'Resources Final'!A:E,5,FALSE))</f>
        <v/>
      </c>
      <c r="N4921" s="7" t="str">
        <f>IF(VLOOKUP(D4921,'Resources Final'!A:F,6,FALSE)=0,"",VLOOKUP(D4921,'Resources Final'!A:F,6,FALSE))</f>
        <v/>
      </c>
      <c r="O4921" s="3" t="str">
        <f>IF(VLOOKUP(D4921,'Resources Final'!A:G,7,FALSE)=0,"",VLOOKUP(D4921,'Resources Final'!A:G,7,FALSE))</f>
        <v/>
      </c>
    </row>
    <row r="4922" spans="1:15" x14ac:dyDescent="0.2">
      <c r="A4922" s="11">
        <v>990</v>
      </c>
      <c r="B4922" s="11" t="str">
        <f t="shared" si="88"/>
        <v>Charles G. Koch Charitable Foundation_Beacon Center of Tennessee201855000</v>
      </c>
      <c r="C4922" s="11" t="s">
        <v>19</v>
      </c>
      <c r="D4922" s="11" t="s">
        <v>367</v>
      </c>
      <c r="E4922" s="11" t="s">
        <v>367</v>
      </c>
      <c r="F4922" s="14">
        <v>55000</v>
      </c>
      <c r="G4922" s="11">
        <v>2018</v>
      </c>
      <c r="H4922" s="11" t="s">
        <v>21</v>
      </c>
      <c r="I4922" s="12"/>
      <c r="J4922">
        <v>622</v>
      </c>
      <c r="K4922" s="3" t="str">
        <f>IF(VLOOKUP(D4922,'Resources Final'!A:C,3,FALSE)=0,"",VLOOKUP(D4922,'Resources Final'!A:C,3,FALSE))</f>
        <v/>
      </c>
      <c r="L4922" s="3" t="str">
        <f>IF(VLOOKUP(D4922,'Resources Final'!A:D,4,FALSE)=0,"",VLOOKUP(D4922,'Resources Final'!A:D,4,FALSE))</f>
        <v/>
      </c>
      <c r="M4922" s="3" t="str">
        <f>IF(VLOOKUP(D4922,'Resources Final'!A:E,5,FALSE)=0,"",VLOOKUP(D4922,'Resources Final'!A:E,5,FALSE))</f>
        <v/>
      </c>
      <c r="N4922" s="7" t="str">
        <f>IF(VLOOKUP(D4922,'Resources Final'!A:F,6,FALSE)=0,"",VLOOKUP(D4922,'Resources Final'!A:F,6,FALSE))</f>
        <v>https://www.sourcewatch.org/index.php/Beacon_Center_of_Tennessee</v>
      </c>
      <c r="O4922" s="3" t="str">
        <f>IF(VLOOKUP(D4922,'Resources Final'!A:G,7,FALSE)=0,"",VLOOKUP(D4922,'Resources Final'!A:G,7,FALSE))</f>
        <v>Sourcewatch</v>
      </c>
    </row>
    <row r="4923" spans="1:15" x14ac:dyDescent="0.2">
      <c r="A4923" s="11">
        <v>990</v>
      </c>
      <c r="B4923" s="11" t="str">
        <f t="shared" si="88"/>
        <v>Charles G. Koch Charitable Foundation_Carnegie Endowment for International Peace201873000</v>
      </c>
      <c r="C4923" s="11" t="s">
        <v>19</v>
      </c>
      <c r="D4923" s="11" t="s">
        <v>4577</v>
      </c>
      <c r="E4923" s="11" t="s">
        <v>4577</v>
      </c>
      <c r="F4923" s="14">
        <v>73000</v>
      </c>
      <c r="G4923" s="11">
        <v>2018</v>
      </c>
      <c r="H4923" s="11" t="s">
        <v>21</v>
      </c>
      <c r="I4923" s="12"/>
      <c r="J4923">
        <v>623</v>
      </c>
      <c r="K4923" s="3" t="str">
        <f>IF(VLOOKUP(D4923,'Resources Final'!A:C,3,FALSE)=0,"",VLOOKUP(D4923,'Resources Final'!A:C,3,FALSE))</f>
        <v/>
      </c>
      <c r="L4923" s="3" t="str">
        <f>IF(VLOOKUP(D4923,'Resources Final'!A:D,4,FALSE)=0,"",VLOOKUP(D4923,'Resources Final'!A:D,4,FALSE))</f>
        <v/>
      </c>
      <c r="M4923" s="3" t="str">
        <f>IF(VLOOKUP(D4923,'Resources Final'!A:E,5,FALSE)=0,"",VLOOKUP(D4923,'Resources Final'!A:E,5,FALSE))</f>
        <v/>
      </c>
      <c r="N4923" s="7" t="str">
        <f>IF(VLOOKUP(D4923,'Resources Final'!A:F,6,FALSE)=0,"",VLOOKUP(D4923,'Resources Final'!A:F,6,FALSE))</f>
        <v>https://www.sourcewatch.org/index.php/Carnegie_Endowment_for_International_Peace</v>
      </c>
      <c r="O4923" s="3" t="str">
        <f>IF(VLOOKUP(D4923,'Resources Final'!A:G,7,FALSE)=0,"",VLOOKUP(D4923,'Resources Final'!A:G,7,FALSE))</f>
        <v>Sourcewatch</v>
      </c>
    </row>
    <row r="4924" spans="1:15" x14ac:dyDescent="0.2">
      <c r="A4924" s="11">
        <v>990</v>
      </c>
      <c r="B4924" s="11" t="str">
        <f t="shared" si="88"/>
        <v>Charles G. Koch Charitable Foundation_Toth20183150</v>
      </c>
      <c r="C4924" s="11" t="s">
        <v>19</v>
      </c>
      <c r="D4924" s="11" t="s">
        <v>4578</v>
      </c>
      <c r="E4924" s="11" t="s">
        <v>4578</v>
      </c>
      <c r="F4924" s="14">
        <v>3150</v>
      </c>
      <c r="G4924" s="11">
        <v>2018</v>
      </c>
      <c r="H4924" s="11" t="s">
        <v>21</v>
      </c>
      <c r="I4924" s="12" t="s">
        <v>4162</v>
      </c>
      <c r="J4924">
        <v>624</v>
      </c>
      <c r="K4924" s="3" t="str">
        <f>IF(VLOOKUP(D4924,'Resources Final'!A:C,3,FALSE)=0,"",VLOOKUP(D4924,'Resources Final'!A:C,3,FALSE))</f>
        <v>Y</v>
      </c>
      <c r="L4924" s="3" t="str">
        <f>IF(VLOOKUP(D4924,'Resources Final'!A:D,4,FALSE)=0,"",VLOOKUP(D4924,'Resources Final'!A:D,4,FALSE))</f>
        <v/>
      </c>
      <c r="M4924" s="3" t="str">
        <f>IF(VLOOKUP(D4924,'Resources Final'!A:E,5,FALSE)=0,"",VLOOKUP(D4924,'Resources Final'!A:E,5,FALSE))</f>
        <v/>
      </c>
      <c r="N4924" s="7" t="str">
        <f>IF(VLOOKUP(D4924,'Resources Final'!A:F,6,FALSE)=0,"",VLOOKUP(D4924,'Resources Final'!A:F,6,FALSE))</f>
        <v/>
      </c>
      <c r="O4924" s="3" t="str">
        <f>IF(VLOOKUP(D4924,'Resources Final'!A:G,7,FALSE)=0,"",VLOOKUP(D4924,'Resources Final'!A:G,7,FALSE))</f>
        <v/>
      </c>
    </row>
    <row r="4925" spans="1:15" x14ac:dyDescent="0.2">
      <c r="A4925" s="11">
        <v>990</v>
      </c>
      <c r="B4925" s="11" t="str">
        <f t="shared" si="88"/>
        <v>Charles G. Koch Charitable Foundation_Ohio Christian University20185500</v>
      </c>
      <c r="C4925" s="11" t="s">
        <v>19</v>
      </c>
      <c r="D4925" s="11" t="s">
        <v>2733</v>
      </c>
      <c r="E4925" s="11" t="s">
        <v>2733</v>
      </c>
      <c r="F4925" s="14">
        <v>5500</v>
      </c>
      <c r="G4925" s="11">
        <v>2018</v>
      </c>
      <c r="H4925" s="11" t="s">
        <v>21</v>
      </c>
      <c r="I4925" s="12"/>
      <c r="J4925">
        <v>625</v>
      </c>
      <c r="K4925" s="3" t="str">
        <f>IF(VLOOKUP(D4925,'Resources Final'!A:C,3,FALSE)=0,"",VLOOKUP(D4925,'Resources Final'!A:C,3,FALSE))</f>
        <v/>
      </c>
      <c r="L4925" s="3" t="str">
        <f>IF(VLOOKUP(D4925,'Resources Final'!A:D,4,FALSE)=0,"",VLOOKUP(D4925,'Resources Final'!A:D,4,FALSE))</f>
        <v>Y</v>
      </c>
      <c r="M4925" s="3" t="str">
        <f>IF(VLOOKUP(D4925,'Resources Final'!A:E,5,FALSE)=0,"",VLOOKUP(D4925,'Resources Final'!A:E,5,FALSE))</f>
        <v/>
      </c>
      <c r="N4925" s="7" t="str">
        <f>IF(VLOOKUP(D4925,'Resources Final'!A:F,6,FALSE)=0,"",VLOOKUP(D4925,'Resources Final'!A:F,6,FALSE))</f>
        <v/>
      </c>
      <c r="O4925" s="3" t="str">
        <f>IF(VLOOKUP(D4925,'Resources Final'!A:G,7,FALSE)=0,"",VLOOKUP(D4925,'Resources Final'!A:G,7,FALSE))</f>
        <v/>
      </c>
    </row>
    <row r="4926" spans="1:15" x14ac:dyDescent="0.2">
      <c r="A4926" s="11">
        <v>990</v>
      </c>
      <c r="B4926" s="11" t="str">
        <f t="shared" si="88"/>
        <v>Charles G. Koch Charitable Foundation_Morris20183825</v>
      </c>
      <c r="C4926" s="11" t="s">
        <v>19</v>
      </c>
      <c r="D4926" s="11" t="s">
        <v>2534</v>
      </c>
      <c r="E4926" s="11" t="s">
        <v>2534</v>
      </c>
      <c r="F4926" s="14">
        <v>3825</v>
      </c>
      <c r="G4926" s="11">
        <v>2018</v>
      </c>
      <c r="H4926" s="11" t="s">
        <v>21</v>
      </c>
      <c r="I4926" s="12" t="s">
        <v>4162</v>
      </c>
      <c r="J4926">
        <v>626</v>
      </c>
      <c r="K4926" s="3" t="str">
        <f>IF(VLOOKUP(D4926,'Resources Final'!A:C,3,FALSE)=0,"",VLOOKUP(D4926,'Resources Final'!A:C,3,FALSE))</f>
        <v>Y</v>
      </c>
      <c r="L4926" s="3" t="str">
        <f>IF(VLOOKUP(D4926,'Resources Final'!A:D,4,FALSE)=0,"",VLOOKUP(D4926,'Resources Final'!A:D,4,FALSE))</f>
        <v/>
      </c>
      <c r="M4926" s="3" t="str">
        <f>IF(VLOOKUP(D4926,'Resources Final'!A:E,5,FALSE)=0,"",VLOOKUP(D4926,'Resources Final'!A:E,5,FALSE))</f>
        <v/>
      </c>
      <c r="N4926" s="7" t="str">
        <f>IF(VLOOKUP(D4926,'Resources Final'!A:F,6,FALSE)=0,"",VLOOKUP(D4926,'Resources Final'!A:F,6,FALSE))</f>
        <v/>
      </c>
      <c r="O4926" s="3" t="str">
        <f>IF(VLOOKUP(D4926,'Resources Final'!A:G,7,FALSE)=0,"",VLOOKUP(D4926,'Resources Final'!A:G,7,FALSE))</f>
        <v/>
      </c>
    </row>
    <row r="4927" spans="1:15" x14ac:dyDescent="0.2">
      <c r="A4927" s="11">
        <v>990</v>
      </c>
      <c r="B4927" s="11" t="str">
        <f t="shared" si="88"/>
        <v>Charles G. Koch Charitable Foundation_VMI Research Laboratories201855786</v>
      </c>
      <c r="C4927" s="11" t="s">
        <v>19</v>
      </c>
      <c r="D4927" s="11" t="s">
        <v>3901</v>
      </c>
      <c r="E4927" s="11" t="s">
        <v>3901</v>
      </c>
      <c r="F4927" s="14">
        <v>55786</v>
      </c>
      <c r="G4927" s="11">
        <v>2018</v>
      </c>
      <c r="H4927" s="11" t="s">
        <v>21</v>
      </c>
      <c r="I4927" s="12"/>
      <c r="J4927">
        <v>627</v>
      </c>
      <c r="K4927" s="3" t="str">
        <f>IF(VLOOKUP(D4927,'Resources Final'!A:C,3,FALSE)=0,"",VLOOKUP(D4927,'Resources Final'!A:C,3,FALSE))</f>
        <v/>
      </c>
      <c r="L4927" s="3" t="str">
        <f>IF(VLOOKUP(D4927,'Resources Final'!A:D,4,FALSE)=0,"",VLOOKUP(D4927,'Resources Final'!A:D,4,FALSE))</f>
        <v>Y</v>
      </c>
      <c r="M4927" s="3" t="str">
        <f>IF(VLOOKUP(D4927,'Resources Final'!A:E,5,FALSE)=0,"",VLOOKUP(D4927,'Resources Final'!A:E,5,FALSE))</f>
        <v/>
      </c>
      <c r="N4927" s="7" t="str">
        <f>IF(VLOOKUP(D4927,'Resources Final'!A:F,6,FALSE)=0,"",VLOOKUP(D4927,'Resources Final'!A:F,6,FALSE))</f>
        <v/>
      </c>
      <c r="O4927" s="3" t="str">
        <f>IF(VLOOKUP(D4927,'Resources Final'!A:G,7,FALSE)=0,"",VLOOKUP(D4927,'Resources Final'!A:G,7,FALSE))</f>
        <v/>
      </c>
    </row>
    <row r="4928" spans="1:15" x14ac:dyDescent="0.2">
      <c r="A4928" s="11">
        <v>990</v>
      </c>
      <c r="B4928" s="11" t="str">
        <f t="shared" si="88"/>
        <v>Charles G. Koch Charitable Foundation_Jung20183825</v>
      </c>
      <c r="C4928" s="11" t="s">
        <v>19</v>
      </c>
      <c r="D4928" s="11" t="s">
        <v>4579</v>
      </c>
      <c r="E4928" s="11" t="s">
        <v>4579</v>
      </c>
      <c r="F4928" s="14">
        <v>3825</v>
      </c>
      <c r="G4928" s="11">
        <v>2018</v>
      </c>
      <c r="H4928" s="11" t="s">
        <v>21</v>
      </c>
      <c r="I4928" s="12" t="s">
        <v>4162</v>
      </c>
      <c r="J4928">
        <v>628</v>
      </c>
      <c r="K4928" s="3" t="str">
        <f>IF(VLOOKUP(D4928,'Resources Final'!A:C,3,FALSE)=0,"",VLOOKUP(D4928,'Resources Final'!A:C,3,FALSE))</f>
        <v>Y</v>
      </c>
      <c r="L4928" s="3" t="str">
        <f>IF(VLOOKUP(D4928,'Resources Final'!A:D,4,FALSE)=0,"",VLOOKUP(D4928,'Resources Final'!A:D,4,FALSE))</f>
        <v/>
      </c>
      <c r="M4928" s="3" t="str">
        <f>IF(VLOOKUP(D4928,'Resources Final'!A:E,5,FALSE)=0,"",VLOOKUP(D4928,'Resources Final'!A:E,5,FALSE))</f>
        <v/>
      </c>
      <c r="N4928" s="7" t="str">
        <f>IF(VLOOKUP(D4928,'Resources Final'!A:F,6,FALSE)=0,"",VLOOKUP(D4928,'Resources Final'!A:F,6,FALSE))</f>
        <v/>
      </c>
      <c r="O4928" s="3" t="str">
        <f>IF(VLOOKUP(D4928,'Resources Final'!A:G,7,FALSE)=0,"",VLOOKUP(D4928,'Resources Final'!A:G,7,FALSE))</f>
        <v/>
      </c>
    </row>
    <row r="4929" spans="1:15" x14ac:dyDescent="0.2">
      <c r="A4929" s="11">
        <v>990</v>
      </c>
      <c r="B4929" s="11" t="str">
        <f t="shared" si="88"/>
        <v>Charles G. Koch Charitable Foundation_The King's College2018107800</v>
      </c>
      <c r="C4929" s="11" t="s">
        <v>19</v>
      </c>
      <c r="D4929" s="11" t="s">
        <v>3592</v>
      </c>
      <c r="E4929" s="11" t="s">
        <v>3592</v>
      </c>
      <c r="F4929" s="14">
        <v>107800</v>
      </c>
      <c r="G4929" s="11">
        <v>2018</v>
      </c>
      <c r="H4929" s="11" t="s">
        <v>21</v>
      </c>
      <c r="I4929" s="12"/>
      <c r="J4929">
        <v>629</v>
      </c>
      <c r="K4929" s="3" t="str">
        <f>IF(VLOOKUP(D4929,'Resources Final'!A:C,3,FALSE)=0,"",VLOOKUP(D4929,'Resources Final'!A:C,3,FALSE))</f>
        <v/>
      </c>
      <c r="L4929" s="3" t="str">
        <f>IF(VLOOKUP(D4929,'Resources Final'!A:D,4,FALSE)=0,"",VLOOKUP(D4929,'Resources Final'!A:D,4,FALSE))</f>
        <v>Y</v>
      </c>
      <c r="M4929" s="3" t="str">
        <f>IF(VLOOKUP(D4929,'Resources Final'!A:E,5,FALSE)=0,"",VLOOKUP(D4929,'Resources Final'!A:E,5,FALSE))</f>
        <v/>
      </c>
      <c r="N4929" s="7" t="str">
        <f>IF(VLOOKUP(D4929,'Resources Final'!A:F,6,FALSE)=0,"",VLOOKUP(D4929,'Resources Final'!A:F,6,FALSE))</f>
        <v/>
      </c>
      <c r="O4929" s="3" t="str">
        <f>IF(VLOOKUP(D4929,'Resources Final'!A:G,7,FALSE)=0,"",VLOOKUP(D4929,'Resources Final'!A:G,7,FALSE))</f>
        <v/>
      </c>
    </row>
    <row r="4930" spans="1:15" x14ac:dyDescent="0.2">
      <c r="A4930" s="11">
        <v>990</v>
      </c>
      <c r="B4930" s="11" t="str">
        <f t="shared" si="88"/>
        <v>Charles G. Koch Charitable Foundation_Mooney20182646</v>
      </c>
      <c r="C4930" s="11" t="s">
        <v>19</v>
      </c>
      <c r="D4930" s="11" t="s">
        <v>2518</v>
      </c>
      <c r="E4930" s="11" t="s">
        <v>2518</v>
      </c>
      <c r="F4930" s="14">
        <v>2646</v>
      </c>
      <c r="G4930" s="11">
        <v>2018</v>
      </c>
      <c r="H4930" s="11" t="s">
        <v>21</v>
      </c>
      <c r="I4930" s="12" t="s">
        <v>4162</v>
      </c>
      <c r="J4930">
        <v>630</v>
      </c>
      <c r="K4930" s="3" t="str">
        <f>IF(VLOOKUP(D4930,'Resources Final'!A:C,3,FALSE)=0,"",VLOOKUP(D4930,'Resources Final'!A:C,3,FALSE))</f>
        <v>Y</v>
      </c>
      <c r="L4930" s="3" t="str">
        <f>IF(VLOOKUP(D4930,'Resources Final'!A:D,4,FALSE)=0,"",VLOOKUP(D4930,'Resources Final'!A:D,4,FALSE))</f>
        <v/>
      </c>
      <c r="M4930" s="3" t="str">
        <f>IF(VLOOKUP(D4930,'Resources Final'!A:E,5,FALSE)=0,"",VLOOKUP(D4930,'Resources Final'!A:E,5,FALSE))</f>
        <v/>
      </c>
      <c r="N4930" s="7" t="str">
        <f>IF(VLOOKUP(D4930,'Resources Final'!A:F,6,FALSE)=0,"",VLOOKUP(D4930,'Resources Final'!A:F,6,FALSE))</f>
        <v/>
      </c>
      <c r="O4930" s="3" t="str">
        <f>IF(VLOOKUP(D4930,'Resources Final'!A:G,7,FALSE)=0,"",VLOOKUP(D4930,'Resources Final'!A:G,7,FALSE))</f>
        <v/>
      </c>
    </row>
    <row r="4931" spans="1:15" x14ac:dyDescent="0.2">
      <c r="A4931" s="11">
        <v>990</v>
      </c>
      <c r="B4931" s="11" t="str">
        <f t="shared" si="88"/>
        <v>Charles G. Koch Charitable Foundation_Duijn20184725</v>
      </c>
      <c r="C4931" s="11" t="s">
        <v>19</v>
      </c>
      <c r="D4931" s="11" t="s">
        <v>4580</v>
      </c>
      <c r="E4931" s="11" t="s">
        <v>4580</v>
      </c>
      <c r="F4931" s="14">
        <v>4725</v>
      </c>
      <c r="G4931" s="11">
        <v>2018</v>
      </c>
      <c r="H4931" s="11" t="s">
        <v>21</v>
      </c>
      <c r="I4931" s="12" t="s">
        <v>4162</v>
      </c>
      <c r="J4931">
        <v>631</v>
      </c>
      <c r="K4931" s="3" t="str">
        <f>IF(VLOOKUP(D4931,'Resources Final'!A:C,3,FALSE)=0,"",VLOOKUP(D4931,'Resources Final'!A:C,3,FALSE))</f>
        <v>Y</v>
      </c>
      <c r="L4931" s="3" t="str">
        <f>IF(VLOOKUP(D4931,'Resources Final'!A:D,4,FALSE)=0,"",VLOOKUP(D4931,'Resources Final'!A:D,4,FALSE))</f>
        <v/>
      </c>
      <c r="M4931" s="3" t="str">
        <f>IF(VLOOKUP(D4931,'Resources Final'!A:E,5,FALSE)=0,"",VLOOKUP(D4931,'Resources Final'!A:E,5,FALSE))</f>
        <v/>
      </c>
      <c r="N4931" s="7" t="str">
        <f>IF(VLOOKUP(D4931,'Resources Final'!A:F,6,FALSE)=0,"",VLOOKUP(D4931,'Resources Final'!A:F,6,FALSE))</f>
        <v/>
      </c>
      <c r="O4931" s="3" t="str">
        <f>IF(VLOOKUP(D4931,'Resources Final'!A:G,7,FALSE)=0,"",VLOOKUP(D4931,'Resources Final'!A:G,7,FALSE))</f>
        <v/>
      </c>
    </row>
    <row r="4932" spans="1:15" x14ac:dyDescent="0.2">
      <c r="A4932" s="11">
        <v>990</v>
      </c>
      <c r="B4932" s="11" t="str">
        <f t="shared" si="88"/>
        <v>Charles G. Koch Charitable Foundation_Christiansen20183150</v>
      </c>
      <c r="C4932" s="11" t="s">
        <v>19</v>
      </c>
      <c r="D4932" s="11" t="s">
        <v>4581</v>
      </c>
      <c r="E4932" s="11" t="s">
        <v>4581</v>
      </c>
      <c r="F4932" s="14">
        <v>3150</v>
      </c>
      <c r="G4932" s="11">
        <v>2018</v>
      </c>
      <c r="H4932" s="11" t="s">
        <v>21</v>
      </c>
      <c r="I4932" s="12" t="s">
        <v>4162</v>
      </c>
      <c r="J4932">
        <v>632</v>
      </c>
      <c r="K4932" s="3" t="str">
        <f>IF(VLOOKUP(D4932,'Resources Final'!A:C,3,FALSE)=0,"",VLOOKUP(D4932,'Resources Final'!A:C,3,FALSE))</f>
        <v>Y</v>
      </c>
      <c r="L4932" s="3" t="str">
        <f>IF(VLOOKUP(D4932,'Resources Final'!A:D,4,FALSE)=0,"",VLOOKUP(D4932,'Resources Final'!A:D,4,FALSE))</f>
        <v/>
      </c>
      <c r="M4932" s="3" t="str">
        <f>IF(VLOOKUP(D4932,'Resources Final'!A:E,5,FALSE)=0,"",VLOOKUP(D4932,'Resources Final'!A:E,5,FALSE))</f>
        <v/>
      </c>
      <c r="N4932" s="7" t="str">
        <f>IF(VLOOKUP(D4932,'Resources Final'!A:F,6,FALSE)=0,"",VLOOKUP(D4932,'Resources Final'!A:F,6,FALSE))</f>
        <v/>
      </c>
      <c r="O4932" s="3" t="str">
        <f>IF(VLOOKUP(D4932,'Resources Final'!A:G,7,FALSE)=0,"",VLOOKUP(D4932,'Resources Final'!A:G,7,FALSE))</f>
        <v/>
      </c>
    </row>
    <row r="4933" spans="1:15" x14ac:dyDescent="0.2">
      <c r="A4933" s="11">
        <v>990</v>
      </c>
      <c r="B4933" s="11" t="str">
        <f t="shared" si="88"/>
        <v>Charles G. Koch Charitable Foundation_Regents of the University of Minnesota201843200</v>
      </c>
      <c r="C4933" s="11" t="s">
        <v>19</v>
      </c>
      <c r="D4933" s="11" t="s">
        <v>3024</v>
      </c>
      <c r="E4933" s="11" t="s">
        <v>3025</v>
      </c>
      <c r="F4933" s="14">
        <v>43200</v>
      </c>
      <c r="G4933" s="11">
        <v>2018</v>
      </c>
      <c r="H4933" s="11" t="s">
        <v>21</v>
      </c>
      <c r="I4933" s="12"/>
      <c r="J4933">
        <v>633</v>
      </c>
      <c r="K4933" s="3" t="str">
        <f>IF(VLOOKUP(D4933,'Resources Final'!A:C,3,FALSE)=0,"",VLOOKUP(D4933,'Resources Final'!A:C,3,FALSE))</f>
        <v/>
      </c>
      <c r="L4933" s="3" t="str">
        <f>IF(VLOOKUP(D4933,'Resources Final'!A:D,4,FALSE)=0,"",VLOOKUP(D4933,'Resources Final'!A:D,4,FALSE))</f>
        <v>Y</v>
      </c>
      <c r="M4933" s="3" t="str">
        <f>IF(VLOOKUP(D4933,'Resources Final'!A:E,5,FALSE)=0,"",VLOOKUP(D4933,'Resources Final'!A:E,5,FALSE))</f>
        <v/>
      </c>
      <c r="N4933" s="7" t="str">
        <f>IF(VLOOKUP(D4933,'Resources Final'!A:F,6,FALSE)=0,"",VLOOKUP(D4933,'Resources Final'!A:F,6,FALSE))</f>
        <v/>
      </c>
      <c r="O4933" s="3" t="str">
        <f>IF(VLOOKUP(D4933,'Resources Final'!A:G,7,FALSE)=0,"",VLOOKUP(D4933,'Resources Final'!A:G,7,FALSE))</f>
        <v/>
      </c>
    </row>
    <row r="4934" spans="1:15" x14ac:dyDescent="0.2">
      <c r="A4934" s="11">
        <v>990</v>
      </c>
      <c r="B4934" s="11" t="str">
        <f t="shared" si="88"/>
        <v>Charles G. Koch Charitable Foundation_Clarkson University201828500</v>
      </c>
      <c r="C4934" s="11" t="s">
        <v>19</v>
      </c>
      <c r="D4934" s="11" t="s">
        <v>746</v>
      </c>
      <c r="E4934" s="11" t="s">
        <v>746</v>
      </c>
      <c r="F4934" s="14">
        <v>28500</v>
      </c>
      <c r="G4934" s="11">
        <v>2018</v>
      </c>
      <c r="H4934" s="11" t="s">
        <v>21</v>
      </c>
      <c r="I4934" s="12"/>
      <c r="J4934">
        <v>634</v>
      </c>
      <c r="K4934" s="3" t="str">
        <f>IF(VLOOKUP(D4934,'Resources Final'!A:C,3,FALSE)=0,"",VLOOKUP(D4934,'Resources Final'!A:C,3,FALSE))</f>
        <v/>
      </c>
      <c r="L4934" s="3" t="str">
        <f>IF(VLOOKUP(D4934,'Resources Final'!A:D,4,FALSE)=0,"",VLOOKUP(D4934,'Resources Final'!A:D,4,FALSE))</f>
        <v>Y</v>
      </c>
      <c r="M4934" s="3" t="str">
        <f>IF(VLOOKUP(D4934,'Resources Final'!A:E,5,FALSE)=0,"",VLOOKUP(D4934,'Resources Final'!A:E,5,FALSE))</f>
        <v/>
      </c>
      <c r="N4934" s="7" t="str">
        <f>IF(VLOOKUP(D4934,'Resources Final'!A:F,6,FALSE)=0,"",VLOOKUP(D4934,'Resources Final'!A:F,6,FALSE))</f>
        <v/>
      </c>
      <c r="O4934" s="3" t="str">
        <f>IF(VLOOKUP(D4934,'Resources Final'!A:G,7,FALSE)=0,"",VLOOKUP(D4934,'Resources Final'!A:G,7,FALSE))</f>
        <v/>
      </c>
    </row>
    <row r="4935" spans="1:15" x14ac:dyDescent="0.2">
      <c r="A4935" s="11">
        <v>990</v>
      </c>
      <c r="B4935" s="11" t="str">
        <f t="shared" si="88"/>
        <v>Charles G. Koch Charitable Foundation_New York University20181361530</v>
      </c>
      <c r="C4935" s="11" t="s">
        <v>19</v>
      </c>
      <c r="D4935" s="11" t="s">
        <v>2662</v>
      </c>
      <c r="E4935" s="11" t="s">
        <v>2662</v>
      </c>
      <c r="F4935" s="14">
        <v>1361530</v>
      </c>
      <c r="G4935" s="11">
        <v>2018</v>
      </c>
      <c r="H4935" s="11" t="s">
        <v>21</v>
      </c>
      <c r="I4935" s="12"/>
      <c r="J4935">
        <v>635</v>
      </c>
      <c r="K4935" s="3" t="str">
        <f>IF(VLOOKUP(D4935,'Resources Final'!A:C,3,FALSE)=0,"",VLOOKUP(D4935,'Resources Final'!A:C,3,FALSE))</f>
        <v/>
      </c>
      <c r="L4935" s="3" t="str">
        <f>IF(VLOOKUP(D4935,'Resources Final'!A:D,4,FALSE)=0,"",VLOOKUP(D4935,'Resources Final'!A:D,4,FALSE))</f>
        <v>Y</v>
      </c>
      <c r="M4935" s="3" t="str">
        <f>IF(VLOOKUP(D4935,'Resources Final'!A:E,5,FALSE)=0,"",VLOOKUP(D4935,'Resources Final'!A:E,5,FALSE))</f>
        <v/>
      </c>
      <c r="N4935" s="7" t="str">
        <f>IF(VLOOKUP(D4935,'Resources Final'!A:F,6,FALSE)=0,"",VLOOKUP(D4935,'Resources Final'!A:F,6,FALSE))</f>
        <v/>
      </c>
      <c r="O4935" s="3" t="str">
        <f>IF(VLOOKUP(D4935,'Resources Final'!A:G,7,FALSE)=0,"",VLOOKUP(D4935,'Resources Final'!A:G,7,FALSE))</f>
        <v/>
      </c>
    </row>
    <row r="4936" spans="1:15" x14ac:dyDescent="0.2">
      <c r="A4936" s="11">
        <v>990</v>
      </c>
      <c r="B4936" s="11" t="str">
        <f t="shared" si="88"/>
        <v>Charles G. Koch Charitable Foundation_UCLA Foundation201825000</v>
      </c>
      <c r="C4936" s="11" t="s">
        <v>19</v>
      </c>
      <c r="D4936" s="11" t="s">
        <v>3709</v>
      </c>
      <c r="E4936" s="11" t="s">
        <v>3021</v>
      </c>
      <c r="F4936" s="14">
        <v>25000</v>
      </c>
      <c r="G4936" s="11">
        <v>2018</v>
      </c>
      <c r="H4936" s="11" t="s">
        <v>21</v>
      </c>
      <c r="I4936" s="12"/>
      <c r="J4936">
        <v>636</v>
      </c>
      <c r="K4936" s="3" t="str">
        <f>IF(VLOOKUP(D4936,'Resources Final'!A:C,3,FALSE)=0,"",VLOOKUP(D4936,'Resources Final'!A:C,3,FALSE))</f>
        <v/>
      </c>
      <c r="L4936" s="3" t="str">
        <f>IF(VLOOKUP(D4936,'Resources Final'!A:D,4,FALSE)=0,"",VLOOKUP(D4936,'Resources Final'!A:D,4,FALSE))</f>
        <v>Y</v>
      </c>
      <c r="M4936" s="3" t="str">
        <f>IF(VLOOKUP(D4936,'Resources Final'!A:E,5,FALSE)=0,"",VLOOKUP(D4936,'Resources Final'!A:E,5,FALSE))</f>
        <v/>
      </c>
      <c r="N4936" s="7" t="str">
        <f>IF(VLOOKUP(D4936,'Resources Final'!A:F,6,FALSE)=0,"",VLOOKUP(D4936,'Resources Final'!A:F,6,FALSE))</f>
        <v/>
      </c>
      <c r="O4936" s="3" t="str">
        <f>IF(VLOOKUP(D4936,'Resources Final'!A:G,7,FALSE)=0,"",VLOOKUP(D4936,'Resources Final'!A:G,7,FALSE))</f>
        <v/>
      </c>
    </row>
    <row r="4937" spans="1:15" x14ac:dyDescent="0.2">
      <c r="A4937" s="11">
        <v>990</v>
      </c>
      <c r="B4937" s="11" t="str">
        <f t="shared" si="88"/>
        <v>Charles G. Koch Charitable Foundation_James Wilson Institute201850000</v>
      </c>
      <c r="C4937" s="11" t="s">
        <v>19</v>
      </c>
      <c r="D4937" s="11" t="s">
        <v>1819</v>
      </c>
      <c r="E4937" s="11" t="s">
        <v>1819</v>
      </c>
      <c r="F4937" s="14">
        <v>50000</v>
      </c>
      <c r="G4937" s="11">
        <v>2018</v>
      </c>
      <c r="H4937" s="11" t="s">
        <v>21</v>
      </c>
      <c r="I4937" s="12"/>
      <c r="J4937">
        <v>637</v>
      </c>
      <c r="K4937" s="3" t="str">
        <f>IF(VLOOKUP(D4937,'Resources Final'!A:C,3,FALSE)=0,"",VLOOKUP(D4937,'Resources Final'!A:C,3,FALSE))</f>
        <v/>
      </c>
      <c r="L4937" s="3" t="str">
        <f>IF(VLOOKUP(D4937,'Resources Final'!A:D,4,FALSE)=0,"",VLOOKUP(D4937,'Resources Final'!A:D,4,FALSE))</f>
        <v/>
      </c>
      <c r="M4937" s="3" t="str">
        <f>IF(VLOOKUP(D4937,'Resources Final'!A:E,5,FALSE)=0,"",VLOOKUP(D4937,'Resources Final'!A:E,5,FALSE))</f>
        <v/>
      </c>
      <c r="N4937" s="7" t="str">
        <f>IF(VLOOKUP(D4937,'Resources Final'!A:F,6,FALSE)=0,"",VLOOKUP(D4937,'Resources Final'!A:F,6,FALSE))</f>
        <v/>
      </c>
      <c r="O4937" s="3" t="str">
        <f>IF(VLOOKUP(D4937,'Resources Final'!A:G,7,FALSE)=0,"",VLOOKUP(D4937,'Resources Final'!A:G,7,FALSE))</f>
        <v/>
      </c>
    </row>
    <row r="4938" spans="1:15" x14ac:dyDescent="0.2">
      <c r="A4938" s="11">
        <v>990</v>
      </c>
      <c r="B4938" s="11" t="str">
        <f t="shared" si="88"/>
        <v>Charles G. Koch Charitable Foundation_Becket Fund for Religious Liberty201850000</v>
      </c>
      <c r="C4938" s="11" t="s">
        <v>19</v>
      </c>
      <c r="D4938" s="11" t="s">
        <v>4252</v>
      </c>
      <c r="E4938" s="11" t="s">
        <v>378</v>
      </c>
      <c r="F4938" s="14">
        <v>50000</v>
      </c>
      <c r="G4938" s="11">
        <v>2018</v>
      </c>
      <c r="H4938" s="11" t="s">
        <v>21</v>
      </c>
      <c r="I4938" s="12"/>
      <c r="J4938">
        <v>638</v>
      </c>
      <c r="K4938" s="3" t="str">
        <f>IF(VLOOKUP(D4938,'Resources Final'!A:C,3,FALSE)=0,"",VLOOKUP(D4938,'Resources Final'!A:C,3,FALSE))</f>
        <v/>
      </c>
      <c r="L4938" s="3" t="str">
        <f>IF(VLOOKUP(D4938,'Resources Final'!A:D,4,FALSE)=0,"",VLOOKUP(D4938,'Resources Final'!A:D,4,FALSE))</f>
        <v/>
      </c>
      <c r="M4938" s="3" t="str">
        <f>IF(VLOOKUP(D4938,'Resources Final'!A:E,5,FALSE)=0,"",VLOOKUP(D4938,'Resources Final'!A:E,5,FALSE))</f>
        <v/>
      </c>
      <c r="N4938" s="7" t="str">
        <f>IF(VLOOKUP(D4938,'Resources Final'!A:F,6,FALSE)=0,"",VLOOKUP(D4938,'Resources Final'!A:F,6,FALSE))</f>
        <v>https://www.sourcewatch.org/index.php?title=Becket</v>
      </c>
      <c r="O4938" s="3" t="str">
        <f>IF(VLOOKUP(D4938,'Resources Final'!A:G,7,FALSE)=0,"",VLOOKUP(D4938,'Resources Final'!A:G,7,FALSE))</f>
        <v>Sourcewatch</v>
      </c>
    </row>
    <row r="4939" spans="1:15" x14ac:dyDescent="0.2">
      <c r="A4939" s="11">
        <v>990</v>
      </c>
      <c r="B4939" s="11" t="str">
        <f t="shared" si="88"/>
        <v>Charles G. Koch Charitable Foundation_American Legislative Exchange Council2018100000</v>
      </c>
      <c r="C4939" s="11" t="s">
        <v>19</v>
      </c>
      <c r="D4939" s="11" t="s">
        <v>195</v>
      </c>
      <c r="E4939" s="11" t="s">
        <v>195</v>
      </c>
      <c r="F4939" s="14">
        <v>100000</v>
      </c>
      <c r="G4939" s="11">
        <v>2018</v>
      </c>
      <c r="H4939" s="11" t="s">
        <v>21</v>
      </c>
      <c r="I4939" s="12"/>
      <c r="J4939">
        <v>639</v>
      </c>
      <c r="K4939" s="3" t="str">
        <f>IF(VLOOKUP(D4939,'Resources Final'!A:C,3,FALSE)=0,"",VLOOKUP(D4939,'Resources Final'!A:C,3,FALSE))</f>
        <v/>
      </c>
      <c r="L4939" s="3" t="str">
        <f>IF(VLOOKUP(D4939,'Resources Final'!A:D,4,FALSE)=0,"",VLOOKUP(D4939,'Resources Final'!A:D,4,FALSE))</f>
        <v/>
      </c>
      <c r="M4939" s="3" t="str">
        <f>IF(VLOOKUP(D4939,'Resources Final'!A:E,5,FALSE)=0,"",VLOOKUP(D4939,'Resources Final'!A:E,5,FALSE))</f>
        <v/>
      </c>
      <c r="N4939" s="7" t="str">
        <f>IF(VLOOKUP(D4939,'Resources Final'!A:F,6,FALSE)=0,"",VLOOKUP(D4939,'Resources Final'!A:F,6,FALSE))</f>
        <v>https://www.desmogblog.com/american-legislative-exchange-council</v>
      </c>
      <c r="O4939" s="3" t="str">
        <f>IF(VLOOKUP(D4939,'Resources Final'!A:G,7,FALSE)=0,"",VLOOKUP(D4939,'Resources Final'!A:G,7,FALSE))</f>
        <v>Desmog</v>
      </c>
    </row>
    <row r="4940" spans="1:15" x14ac:dyDescent="0.2">
      <c r="A4940" s="11">
        <v>990</v>
      </c>
      <c r="B4940" s="11" t="str">
        <f t="shared" si="88"/>
        <v>Charles G. Koch Charitable Foundation_Daily Caller News Foundation2018746250</v>
      </c>
      <c r="C4940" s="11" t="s">
        <v>19</v>
      </c>
      <c r="D4940" s="11" t="s">
        <v>929</v>
      </c>
      <c r="E4940" s="11" t="s">
        <v>929</v>
      </c>
      <c r="F4940" s="14">
        <v>746250</v>
      </c>
      <c r="G4940" s="11">
        <v>2018</v>
      </c>
      <c r="H4940" s="11" t="s">
        <v>21</v>
      </c>
      <c r="I4940" s="12"/>
      <c r="J4940">
        <v>640</v>
      </c>
      <c r="K4940" s="3" t="str">
        <f>IF(VLOOKUP(D4940,'Resources Final'!A:C,3,FALSE)=0,"",VLOOKUP(D4940,'Resources Final'!A:C,3,FALSE))</f>
        <v/>
      </c>
      <c r="L4940" s="3" t="str">
        <f>IF(VLOOKUP(D4940,'Resources Final'!A:D,4,FALSE)=0,"",VLOOKUP(D4940,'Resources Final'!A:D,4,FALSE))</f>
        <v/>
      </c>
      <c r="M4940" s="3" t="str">
        <f>IF(VLOOKUP(D4940,'Resources Final'!A:E,5,FALSE)=0,"",VLOOKUP(D4940,'Resources Final'!A:E,5,FALSE))</f>
        <v/>
      </c>
      <c r="N4940" s="7" t="str">
        <f>IF(VLOOKUP(D4940,'Resources Final'!A:F,6,FALSE)=0,"",VLOOKUP(D4940,'Resources Final'!A:F,6,FALSE))</f>
        <v>https://www.desmogblog.com/daily-caller</v>
      </c>
      <c r="O4940" s="3" t="str">
        <f>IF(VLOOKUP(D4940,'Resources Final'!A:G,7,FALSE)=0,"",VLOOKUP(D4940,'Resources Final'!A:G,7,FALSE))</f>
        <v>Desmog</v>
      </c>
    </row>
    <row r="4941" spans="1:15" x14ac:dyDescent="0.2">
      <c r="A4941" s="11">
        <v>990</v>
      </c>
      <c r="B4941" s="11" t="str">
        <f t="shared" si="88"/>
        <v>Charles G. Koch Charitable Foundation_Bledsoe20183150</v>
      </c>
      <c r="C4941" s="11" t="s">
        <v>19</v>
      </c>
      <c r="D4941" s="11" t="s">
        <v>4582</v>
      </c>
      <c r="E4941" s="11" t="s">
        <v>4582</v>
      </c>
      <c r="F4941" s="14">
        <v>3150</v>
      </c>
      <c r="G4941" s="11">
        <v>2018</v>
      </c>
      <c r="H4941" s="11" t="s">
        <v>21</v>
      </c>
      <c r="I4941" s="12" t="s">
        <v>4162</v>
      </c>
      <c r="J4941">
        <v>641</v>
      </c>
      <c r="K4941" s="3" t="str">
        <f>IF(VLOOKUP(D4941,'Resources Final'!A:C,3,FALSE)=0,"",VLOOKUP(D4941,'Resources Final'!A:C,3,FALSE))</f>
        <v>Y</v>
      </c>
      <c r="L4941" s="3" t="str">
        <f>IF(VLOOKUP(D4941,'Resources Final'!A:D,4,FALSE)=0,"",VLOOKUP(D4941,'Resources Final'!A:D,4,FALSE))</f>
        <v/>
      </c>
      <c r="M4941" s="3" t="str">
        <f>IF(VLOOKUP(D4941,'Resources Final'!A:E,5,FALSE)=0,"",VLOOKUP(D4941,'Resources Final'!A:E,5,FALSE))</f>
        <v/>
      </c>
      <c r="N4941" s="7" t="str">
        <f>IF(VLOOKUP(D4941,'Resources Final'!A:F,6,FALSE)=0,"",VLOOKUP(D4941,'Resources Final'!A:F,6,FALSE))</f>
        <v/>
      </c>
      <c r="O4941" s="3" t="str">
        <f>IF(VLOOKUP(D4941,'Resources Final'!A:G,7,FALSE)=0,"",VLOOKUP(D4941,'Resources Final'!A:G,7,FALSE))</f>
        <v/>
      </c>
    </row>
    <row r="4942" spans="1:15" x14ac:dyDescent="0.2">
      <c r="A4942" s="11">
        <v>990</v>
      </c>
      <c r="B4942" s="11" t="str">
        <f t="shared" si="88"/>
        <v>Charles G. Koch Charitable Foundation_Foundation for Individual Rights in Education20181100000</v>
      </c>
      <c r="C4942" s="11" t="s">
        <v>19</v>
      </c>
      <c r="D4942" s="11" t="s">
        <v>1262</v>
      </c>
      <c r="E4942" s="11" t="s">
        <v>1262</v>
      </c>
      <c r="F4942" s="14">
        <v>1100000</v>
      </c>
      <c r="G4942" s="11">
        <v>2018</v>
      </c>
      <c r="H4942" s="11" t="s">
        <v>21</v>
      </c>
      <c r="I4942" s="12"/>
      <c r="J4942">
        <v>642</v>
      </c>
      <c r="K4942" s="3" t="str">
        <f>IF(VLOOKUP(D4942,'Resources Final'!A:C,3,FALSE)=0,"",VLOOKUP(D4942,'Resources Final'!A:C,3,FALSE))</f>
        <v/>
      </c>
      <c r="L4942" s="3" t="str">
        <f>IF(VLOOKUP(D4942,'Resources Final'!A:D,4,FALSE)=0,"",VLOOKUP(D4942,'Resources Final'!A:D,4,FALSE))</f>
        <v/>
      </c>
      <c r="M4942" s="3" t="str">
        <f>IF(VLOOKUP(D4942,'Resources Final'!A:E,5,FALSE)=0,"",VLOOKUP(D4942,'Resources Final'!A:E,5,FALSE))</f>
        <v/>
      </c>
      <c r="N4942" s="7" t="str">
        <f>IF(VLOOKUP(D4942,'Resources Final'!A:F,6,FALSE)=0,"",VLOOKUP(D4942,'Resources Final'!A:F,6,FALSE))</f>
        <v/>
      </c>
      <c r="O4942" s="3" t="str">
        <f>IF(VLOOKUP(D4942,'Resources Final'!A:G,7,FALSE)=0,"",VLOOKUP(D4942,'Resources Final'!A:G,7,FALSE))</f>
        <v/>
      </c>
    </row>
    <row r="4943" spans="1:15" x14ac:dyDescent="0.2">
      <c r="A4943" s="11">
        <v>990</v>
      </c>
      <c r="B4943" s="11" t="str">
        <f t="shared" si="88"/>
        <v>Charles G. Koch Charitable Foundation_Bethlehem College &amp; Seminary20184000</v>
      </c>
      <c r="C4943" s="11" t="s">
        <v>19</v>
      </c>
      <c r="D4943" s="11" t="s">
        <v>420</v>
      </c>
      <c r="E4943" s="11" t="s">
        <v>420</v>
      </c>
      <c r="F4943" s="14">
        <v>4000</v>
      </c>
      <c r="G4943" s="11">
        <v>2018</v>
      </c>
      <c r="H4943" s="11" t="s">
        <v>21</v>
      </c>
      <c r="I4943" s="12"/>
      <c r="J4943">
        <v>643</v>
      </c>
      <c r="K4943" s="3" t="str">
        <f>IF(VLOOKUP(D4943,'Resources Final'!A:C,3,FALSE)=0,"",VLOOKUP(D4943,'Resources Final'!A:C,3,FALSE))</f>
        <v/>
      </c>
      <c r="L4943" s="3" t="str">
        <f>IF(VLOOKUP(D4943,'Resources Final'!A:D,4,FALSE)=0,"",VLOOKUP(D4943,'Resources Final'!A:D,4,FALSE))</f>
        <v>Y</v>
      </c>
      <c r="M4943" s="3" t="str">
        <f>IF(VLOOKUP(D4943,'Resources Final'!A:E,5,FALSE)=0,"",VLOOKUP(D4943,'Resources Final'!A:E,5,FALSE))</f>
        <v/>
      </c>
      <c r="N4943" s="7" t="str">
        <f>IF(VLOOKUP(D4943,'Resources Final'!A:F,6,FALSE)=0,"",VLOOKUP(D4943,'Resources Final'!A:F,6,FALSE))</f>
        <v/>
      </c>
      <c r="O4943" s="3" t="str">
        <f>IF(VLOOKUP(D4943,'Resources Final'!A:G,7,FALSE)=0,"",VLOOKUP(D4943,'Resources Final'!A:G,7,FALSE))</f>
        <v/>
      </c>
    </row>
    <row r="4944" spans="1:15" x14ac:dyDescent="0.2">
      <c r="A4944" s="11">
        <v>990</v>
      </c>
      <c r="B4944" s="11" t="str">
        <f t="shared" si="88"/>
        <v>Charles G. Koch Charitable Foundation_World Affairs Institute20183000</v>
      </c>
      <c r="C4944" s="11" t="s">
        <v>19</v>
      </c>
      <c r="D4944" s="11" t="s">
        <v>4583</v>
      </c>
      <c r="E4944" s="11" t="s">
        <v>4583</v>
      </c>
      <c r="F4944" s="14">
        <v>3000</v>
      </c>
      <c r="G4944" s="11">
        <v>2018</v>
      </c>
      <c r="H4944" s="11" t="s">
        <v>21</v>
      </c>
      <c r="I4944" s="12"/>
      <c r="J4944">
        <v>644</v>
      </c>
      <c r="K4944" s="3" t="str">
        <f>IF(VLOOKUP(D4944,'Resources Final'!A:C,3,FALSE)=0,"",VLOOKUP(D4944,'Resources Final'!A:C,3,FALSE))</f>
        <v/>
      </c>
      <c r="L4944" s="3" t="str">
        <f>IF(VLOOKUP(D4944,'Resources Final'!A:D,4,FALSE)=0,"",VLOOKUP(D4944,'Resources Final'!A:D,4,FALSE))</f>
        <v/>
      </c>
      <c r="M4944" s="3" t="str">
        <f>IF(VLOOKUP(D4944,'Resources Final'!A:E,5,FALSE)=0,"",VLOOKUP(D4944,'Resources Final'!A:E,5,FALSE))</f>
        <v/>
      </c>
      <c r="N4944" s="7" t="str">
        <f>IF(VLOOKUP(D4944,'Resources Final'!A:F,6,FALSE)=0,"",VLOOKUP(D4944,'Resources Final'!A:F,6,FALSE))</f>
        <v/>
      </c>
      <c r="O4944" s="3" t="str">
        <f>IF(VLOOKUP(D4944,'Resources Final'!A:G,7,FALSE)=0,"",VLOOKUP(D4944,'Resources Final'!A:G,7,FALSE))</f>
        <v/>
      </c>
    </row>
    <row r="4945" spans="1:15" x14ac:dyDescent="0.2">
      <c r="A4945" s="11">
        <v>990</v>
      </c>
      <c r="B4945" s="11" t="str">
        <f t="shared" si="88"/>
        <v>Charles G. Koch Charitable Foundation_Birmingham Southern College20188500</v>
      </c>
      <c r="C4945" s="11" t="s">
        <v>19</v>
      </c>
      <c r="D4945" s="11" t="s">
        <v>435</v>
      </c>
      <c r="E4945" s="11" t="s">
        <v>435</v>
      </c>
      <c r="F4945" s="14">
        <v>8500</v>
      </c>
      <c r="G4945" s="11">
        <v>2018</v>
      </c>
      <c r="H4945" s="11" t="s">
        <v>21</v>
      </c>
      <c r="I4945" s="12"/>
      <c r="J4945">
        <v>645</v>
      </c>
      <c r="K4945" s="3" t="str">
        <f>IF(VLOOKUP(D4945,'Resources Final'!A:C,3,FALSE)=0,"",VLOOKUP(D4945,'Resources Final'!A:C,3,FALSE))</f>
        <v/>
      </c>
      <c r="L4945" s="3" t="str">
        <f>IF(VLOOKUP(D4945,'Resources Final'!A:D,4,FALSE)=0,"",VLOOKUP(D4945,'Resources Final'!A:D,4,FALSE))</f>
        <v>Y</v>
      </c>
      <c r="M4945" s="3" t="str">
        <f>IF(VLOOKUP(D4945,'Resources Final'!A:E,5,FALSE)=0,"",VLOOKUP(D4945,'Resources Final'!A:E,5,FALSE))</f>
        <v/>
      </c>
      <c r="N4945" s="7" t="str">
        <f>IF(VLOOKUP(D4945,'Resources Final'!A:F,6,FALSE)=0,"",VLOOKUP(D4945,'Resources Final'!A:F,6,FALSE))</f>
        <v/>
      </c>
      <c r="O4945" s="3" t="str">
        <f>IF(VLOOKUP(D4945,'Resources Final'!A:G,7,FALSE)=0,"",VLOOKUP(D4945,'Resources Final'!A:G,7,FALSE))</f>
        <v/>
      </c>
    </row>
    <row r="4946" spans="1:15" x14ac:dyDescent="0.2">
      <c r="A4946" s="11">
        <v>990</v>
      </c>
      <c r="B4946" s="11" t="str">
        <f t="shared" si="88"/>
        <v>Charles G. Koch Charitable Foundation_Yuan20183391</v>
      </c>
      <c r="C4946" s="11" t="s">
        <v>19</v>
      </c>
      <c r="D4946" s="11" t="s">
        <v>4135</v>
      </c>
      <c r="E4946" s="11" t="s">
        <v>4135</v>
      </c>
      <c r="F4946" s="14">
        <v>3391</v>
      </c>
      <c r="G4946" s="11">
        <v>2018</v>
      </c>
      <c r="H4946" s="11" t="s">
        <v>21</v>
      </c>
      <c r="I4946" s="12"/>
      <c r="J4946">
        <v>646</v>
      </c>
      <c r="K4946" s="3" t="str">
        <f>IF(VLOOKUP(D4946,'Resources Final'!A:C,3,FALSE)=0,"",VLOOKUP(D4946,'Resources Final'!A:C,3,FALSE))</f>
        <v>Y</v>
      </c>
      <c r="L4946" s="3" t="str">
        <f>IF(VLOOKUP(D4946,'Resources Final'!A:D,4,FALSE)=0,"",VLOOKUP(D4946,'Resources Final'!A:D,4,FALSE))</f>
        <v/>
      </c>
      <c r="M4946" s="3" t="str">
        <f>IF(VLOOKUP(D4946,'Resources Final'!A:E,5,FALSE)=0,"",VLOOKUP(D4946,'Resources Final'!A:E,5,FALSE))</f>
        <v/>
      </c>
      <c r="N4946" s="7" t="str">
        <f>IF(VLOOKUP(D4946,'Resources Final'!A:F,6,FALSE)=0,"",VLOOKUP(D4946,'Resources Final'!A:F,6,FALSE))</f>
        <v/>
      </c>
      <c r="O4946" s="3" t="str">
        <f>IF(VLOOKUP(D4946,'Resources Final'!A:G,7,FALSE)=0,"",VLOOKUP(D4946,'Resources Final'!A:G,7,FALSE))</f>
        <v/>
      </c>
    </row>
    <row r="4947" spans="1:15" x14ac:dyDescent="0.2">
      <c r="A4947" s="11">
        <v>990</v>
      </c>
      <c r="B4947" s="11" t="str">
        <f t="shared" si="88"/>
        <v>Charles G. Koch Charitable Foundation_University of Wisconsin2018965442</v>
      </c>
      <c r="C4947" s="11" t="s">
        <v>19</v>
      </c>
      <c r="D4947" s="11" t="s">
        <v>3567</v>
      </c>
      <c r="E4947" s="11" t="s">
        <v>3567</v>
      </c>
      <c r="F4947" s="14">
        <v>965442</v>
      </c>
      <c r="G4947" s="11">
        <v>2018</v>
      </c>
      <c r="H4947" s="11" t="s">
        <v>21</v>
      </c>
      <c r="I4947" s="12"/>
      <c r="J4947">
        <v>647</v>
      </c>
      <c r="K4947" s="3" t="str">
        <f>IF(VLOOKUP(D4947,'Resources Final'!A:C,3,FALSE)=0,"",VLOOKUP(D4947,'Resources Final'!A:C,3,FALSE))</f>
        <v/>
      </c>
      <c r="L4947" s="3" t="str">
        <f>IF(VLOOKUP(D4947,'Resources Final'!A:D,4,FALSE)=0,"",VLOOKUP(D4947,'Resources Final'!A:D,4,FALSE))</f>
        <v>Y</v>
      </c>
      <c r="M4947" s="3" t="str">
        <f>IF(VLOOKUP(D4947,'Resources Final'!A:E,5,FALSE)=0,"",VLOOKUP(D4947,'Resources Final'!A:E,5,FALSE))</f>
        <v/>
      </c>
      <c r="N4947" s="7" t="str">
        <f>IF(VLOOKUP(D4947,'Resources Final'!A:F,6,FALSE)=0,"",VLOOKUP(D4947,'Resources Final'!A:F,6,FALSE))</f>
        <v/>
      </c>
      <c r="O4947" s="3" t="str">
        <f>IF(VLOOKUP(D4947,'Resources Final'!A:G,7,FALSE)=0,"",VLOOKUP(D4947,'Resources Final'!A:G,7,FALSE))</f>
        <v/>
      </c>
    </row>
    <row r="4948" spans="1:15" x14ac:dyDescent="0.2">
      <c r="A4948" s="11">
        <v>990</v>
      </c>
      <c r="B4948" s="11" t="str">
        <f t="shared" si="88"/>
        <v>Charles G. Koch Charitable Foundation_Washington College201855000</v>
      </c>
      <c r="C4948" s="11" t="s">
        <v>19</v>
      </c>
      <c r="D4948" s="11" t="s">
        <v>3941</v>
      </c>
      <c r="E4948" s="11" t="s">
        <v>3941</v>
      </c>
      <c r="F4948" s="14">
        <v>55000</v>
      </c>
      <c r="G4948" s="11">
        <v>2018</v>
      </c>
      <c r="H4948" s="11" t="s">
        <v>21</v>
      </c>
      <c r="I4948" s="12"/>
      <c r="J4948">
        <v>648</v>
      </c>
      <c r="K4948" s="3" t="str">
        <f>IF(VLOOKUP(D4948,'Resources Final'!A:C,3,FALSE)=0,"",VLOOKUP(D4948,'Resources Final'!A:C,3,FALSE))</f>
        <v/>
      </c>
      <c r="L4948" s="3" t="str">
        <f>IF(VLOOKUP(D4948,'Resources Final'!A:D,4,FALSE)=0,"",VLOOKUP(D4948,'Resources Final'!A:D,4,FALSE))</f>
        <v>Y</v>
      </c>
      <c r="M4948" s="3" t="str">
        <f>IF(VLOOKUP(D4948,'Resources Final'!A:E,5,FALSE)=0,"",VLOOKUP(D4948,'Resources Final'!A:E,5,FALSE))</f>
        <v/>
      </c>
      <c r="N4948" s="7" t="str">
        <f>IF(VLOOKUP(D4948,'Resources Final'!A:F,6,FALSE)=0,"",VLOOKUP(D4948,'Resources Final'!A:F,6,FALSE))</f>
        <v/>
      </c>
      <c r="O4948" s="3" t="str">
        <f>IF(VLOOKUP(D4948,'Resources Final'!A:G,7,FALSE)=0,"",VLOOKUP(D4948,'Resources Final'!A:G,7,FALSE))</f>
        <v/>
      </c>
    </row>
    <row r="4949" spans="1:15" x14ac:dyDescent="0.2">
      <c r="A4949" s="11">
        <v>990</v>
      </c>
      <c r="B4949" s="11" t="str">
        <f t="shared" si="88"/>
        <v>Charles G. Koch Charitable Foundation_Roanoke College201828600</v>
      </c>
      <c r="C4949" s="11" t="s">
        <v>19</v>
      </c>
      <c r="D4949" s="11" t="s">
        <v>3075</v>
      </c>
      <c r="E4949" s="11" t="s">
        <v>3075</v>
      </c>
      <c r="F4949" s="14">
        <v>28600</v>
      </c>
      <c r="G4949" s="11">
        <v>2018</v>
      </c>
      <c r="H4949" s="11" t="s">
        <v>21</v>
      </c>
      <c r="I4949" s="12"/>
      <c r="J4949">
        <v>649</v>
      </c>
      <c r="K4949" s="3" t="str">
        <f>IF(VLOOKUP(D4949,'Resources Final'!A:C,3,FALSE)=0,"",VLOOKUP(D4949,'Resources Final'!A:C,3,FALSE))</f>
        <v/>
      </c>
      <c r="L4949" s="3" t="str">
        <f>IF(VLOOKUP(D4949,'Resources Final'!A:D,4,FALSE)=0,"",VLOOKUP(D4949,'Resources Final'!A:D,4,FALSE))</f>
        <v>Y</v>
      </c>
      <c r="M4949" s="3" t="str">
        <f>IF(VLOOKUP(D4949,'Resources Final'!A:E,5,FALSE)=0,"",VLOOKUP(D4949,'Resources Final'!A:E,5,FALSE))</f>
        <v/>
      </c>
      <c r="N4949" s="7" t="str">
        <f>IF(VLOOKUP(D4949,'Resources Final'!A:F,6,FALSE)=0,"",VLOOKUP(D4949,'Resources Final'!A:F,6,FALSE))</f>
        <v/>
      </c>
      <c r="O4949" s="3" t="str">
        <f>IF(VLOOKUP(D4949,'Resources Final'!A:G,7,FALSE)=0,"",VLOOKUP(D4949,'Resources Final'!A:G,7,FALSE))</f>
        <v/>
      </c>
    </row>
    <row r="4950" spans="1:15" x14ac:dyDescent="0.2">
      <c r="A4950" s="11">
        <v>990</v>
      </c>
      <c r="B4950" s="11" t="str">
        <f t="shared" si="88"/>
        <v>Charles G. Koch Charitable Foundation_Reader20183825</v>
      </c>
      <c r="C4950" s="11" t="s">
        <v>19</v>
      </c>
      <c r="D4950" s="11" t="s">
        <v>4584</v>
      </c>
      <c r="E4950" s="11" t="s">
        <v>4584</v>
      </c>
      <c r="F4950" s="14">
        <v>3825</v>
      </c>
      <c r="G4950" s="11">
        <v>2018</v>
      </c>
      <c r="H4950" s="11" t="s">
        <v>21</v>
      </c>
      <c r="I4950" s="12"/>
      <c r="J4950">
        <v>650</v>
      </c>
      <c r="K4950" s="3" t="str">
        <f>IF(VLOOKUP(D4950,'Resources Final'!A:C,3,FALSE)=0,"",VLOOKUP(D4950,'Resources Final'!A:C,3,FALSE))</f>
        <v>Y</v>
      </c>
      <c r="L4950" s="3" t="str">
        <f>IF(VLOOKUP(D4950,'Resources Final'!A:D,4,FALSE)=0,"",VLOOKUP(D4950,'Resources Final'!A:D,4,FALSE))</f>
        <v/>
      </c>
      <c r="M4950" s="3" t="str">
        <f>IF(VLOOKUP(D4950,'Resources Final'!A:E,5,FALSE)=0,"",VLOOKUP(D4950,'Resources Final'!A:E,5,FALSE))</f>
        <v/>
      </c>
      <c r="N4950" s="7" t="str">
        <f>IF(VLOOKUP(D4950,'Resources Final'!A:F,6,FALSE)=0,"",VLOOKUP(D4950,'Resources Final'!A:F,6,FALSE))</f>
        <v/>
      </c>
      <c r="O4950" s="3" t="str">
        <f>IF(VLOOKUP(D4950,'Resources Final'!A:G,7,FALSE)=0,"",VLOOKUP(D4950,'Resources Final'!A:G,7,FALSE))</f>
        <v/>
      </c>
    </row>
    <row r="4951" spans="1:15" x14ac:dyDescent="0.2">
      <c r="A4951" s="11">
        <v>990</v>
      </c>
      <c r="B4951" s="11" t="str">
        <f t="shared" si="88"/>
        <v>Charles G. Koch Charitable Foundation_University of North Texas201810250</v>
      </c>
      <c r="C4951" s="11" t="s">
        <v>19</v>
      </c>
      <c r="D4951" s="11" t="s">
        <v>3807</v>
      </c>
      <c r="E4951" s="11" t="s">
        <v>3807</v>
      </c>
      <c r="F4951" s="14">
        <v>10250</v>
      </c>
      <c r="G4951" s="11">
        <v>2018</v>
      </c>
      <c r="H4951" s="11" t="s">
        <v>21</v>
      </c>
      <c r="I4951" s="12"/>
      <c r="J4951">
        <v>651</v>
      </c>
      <c r="K4951" s="3" t="str">
        <f>IF(VLOOKUP(D4951,'Resources Final'!A:C,3,FALSE)=0,"",VLOOKUP(D4951,'Resources Final'!A:C,3,FALSE))</f>
        <v/>
      </c>
      <c r="L4951" s="3" t="str">
        <f>IF(VLOOKUP(D4951,'Resources Final'!A:D,4,FALSE)=0,"",VLOOKUP(D4951,'Resources Final'!A:D,4,FALSE))</f>
        <v>Y</v>
      </c>
      <c r="M4951" s="3" t="str">
        <f>IF(VLOOKUP(D4951,'Resources Final'!A:E,5,FALSE)=0,"",VLOOKUP(D4951,'Resources Final'!A:E,5,FALSE))</f>
        <v/>
      </c>
      <c r="N4951" s="7" t="str">
        <f>IF(VLOOKUP(D4951,'Resources Final'!A:F,6,FALSE)=0,"",VLOOKUP(D4951,'Resources Final'!A:F,6,FALSE))</f>
        <v/>
      </c>
      <c r="O4951" s="3" t="str">
        <f>IF(VLOOKUP(D4951,'Resources Final'!A:G,7,FALSE)=0,"",VLOOKUP(D4951,'Resources Final'!A:G,7,FALSE))</f>
        <v/>
      </c>
    </row>
    <row r="4952" spans="1:15" x14ac:dyDescent="0.2">
      <c r="A4952" s="11">
        <v>990</v>
      </c>
      <c r="B4952" s="11" t="str">
        <f t="shared" si="88"/>
        <v>Charles G. Koch Charitable Foundation_Plott20183150</v>
      </c>
      <c r="C4952" s="11" t="s">
        <v>19</v>
      </c>
      <c r="D4952" s="11" t="s">
        <v>4585</v>
      </c>
      <c r="E4952" s="11" t="s">
        <v>4585</v>
      </c>
      <c r="F4952" s="14">
        <v>3150</v>
      </c>
      <c r="G4952" s="11">
        <v>2018</v>
      </c>
      <c r="H4952" s="11" t="s">
        <v>21</v>
      </c>
      <c r="I4952" s="12"/>
      <c r="J4952">
        <v>652</v>
      </c>
      <c r="K4952" s="3" t="str">
        <f>IF(VLOOKUP(D4952,'Resources Final'!A:C,3,FALSE)=0,"",VLOOKUP(D4952,'Resources Final'!A:C,3,FALSE))</f>
        <v>Y</v>
      </c>
      <c r="L4952" s="3" t="str">
        <f>IF(VLOOKUP(D4952,'Resources Final'!A:D,4,FALSE)=0,"",VLOOKUP(D4952,'Resources Final'!A:D,4,FALSE))</f>
        <v/>
      </c>
      <c r="M4952" s="3" t="str">
        <f>IF(VLOOKUP(D4952,'Resources Final'!A:E,5,FALSE)=0,"",VLOOKUP(D4952,'Resources Final'!A:E,5,FALSE))</f>
        <v/>
      </c>
      <c r="N4952" s="7" t="str">
        <f>IF(VLOOKUP(D4952,'Resources Final'!A:F,6,FALSE)=0,"",VLOOKUP(D4952,'Resources Final'!A:F,6,FALSE))</f>
        <v/>
      </c>
      <c r="O4952" s="3" t="str">
        <f>IF(VLOOKUP(D4952,'Resources Final'!A:G,7,FALSE)=0,"",VLOOKUP(D4952,'Resources Final'!A:G,7,FALSE))</f>
        <v/>
      </c>
    </row>
    <row r="4953" spans="1:15" x14ac:dyDescent="0.2">
      <c r="A4953" s="11">
        <v>990</v>
      </c>
      <c r="B4953" s="11" t="str">
        <f t="shared" si="88"/>
        <v>Charles G. Koch Charitable Foundation_Arizona State University20182044660</v>
      </c>
      <c r="C4953" s="11" t="s">
        <v>19</v>
      </c>
      <c r="D4953" s="11" t="s">
        <v>259</v>
      </c>
      <c r="E4953" s="11" t="s">
        <v>259</v>
      </c>
      <c r="F4953" s="14">
        <v>2044660</v>
      </c>
      <c r="G4953" s="11">
        <v>2018</v>
      </c>
      <c r="H4953" s="11" t="s">
        <v>21</v>
      </c>
      <c r="I4953" s="12"/>
      <c r="J4953">
        <v>653</v>
      </c>
      <c r="K4953" s="3" t="str">
        <f>IF(VLOOKUP(D4953,'Resources Final'!A:C,3,FALSE)=0,"",VLOOKUP(D4953,'Resources Final'!A:C,3,FALSE))</f>
        <v/>
      </c>
      <c r="L4953" s="3" t="str">
        <f>IF(VLOOKUP(D4953,'Resources Final'!A:D,4,FALSE)=0,"",VLOOKUP(D4953,'Resources Final'!A:D,4,FALSE))</f>
        <v>Y</v>
      </c>
      <c r="M4953" s="3" t="str">
        <f>IF(VLOOKUP(D4953,'Resources Final'!A:E,5,FALSE)=0,"",VLOOKUP(D4953,'Resources Final'!A:E,5,FALSE))</f>
        <v/>
      </c>
      <c r="N4953" s="7" t="str">
        <f>IF(VLOOKUP(D4953,'Resources Final'!A:F,6,FALSE)=0,"",VLOOKUP(D4953,'Resources Final'!A:F,6,FALSE))</f>
        <v/>
      </c>
      <c r="O4953" s="3" t="str">
        <f>IF(VLOOKUP(D4953,'Resources Final'!A:G,7,FALSE)=0,"",VLOOKUP(D4953,'Resources Final'!A:G,7,FALSE))</f>
        <v/>
      </c>
    </row>
    <row r="4954" spans="1:15" x14ac:dyDescent="0.2">
      <c r="A4954" s="11">
        <v>990</v>
      </c>
      <c r="B4954" s="11" t="str">
        <f t="shared" si="88"/>
        <v>Charles G. Koch Charitable Foundation_Dallas Baptist University20184000</v>
      </c>
      <c r="C4954" s="11" t="s">
        <v>19</v>
      </c>
      <c r="D4954" s="11" t="s">
        <v>932</v>
      </c>
      <c r="E4954" s="11" t="s">
        <v>932</v>
      </c>
      <c r="F4954" s="14">
        <v>4000</v>
      </c>
      <c r="G4954" s="11">
        <v>2018</v>
      </c>
      <c r="H4954" s="11" t="s">
        <v>21</v>
      </c>
      <c r="I4954" s="12"/>
      <c r="J4954">
        <v>654</v>
      </c>
      <c r="K4954" s="3" t="str">
        <f>IF(VLOOKUP(D4954,'Resources Final'!A:C,3,FALSE)=0,"",VLOOKUP(D4954,'Resources Final'!A:C,3,FALSE))</f>
        <v/>
      </c>
      <c r="L4954" s="3" t="str">
        <f>IF(VLOOKUP(D4954,'Resources Final'!A:D,4,FALSE)=0,"",VLOOKUP(D4954,'Resources Final'!A:D,4,FALSE))</f>
        <v>Y</v>
      </c>
      <c r="M4954" s="3" t="str">
        <f>IF(VLOOKUP(D4954,'Resources Final'!A:E,5,FALSE)=0,"",VLOOKUP(D4954,'Resources Final'!A:E,5,FALSE))</f>
        <v/>
      </c>
      <c r="N4954" s="7" t="str">
        <f>IF(VLOOKUP(D4954,'Resources Final'!A:F,6,FALSE)=0,"",VLOOKUP(D4954,'Resources Final'!A:F,6,FALSE))</f>
        <v/>
      </c>
      <c r="O4954" s="3" t="str">
        <f>IF(VLOOKUP(D4954,'Resources Final'!A:G,7,FALSE)=0,"",VLOOKUP(D4954,'Resources Final'!A:G,7,FALSE))</f>
        <v/>
      </c>
    </row>
    <row r="4955" spans="1:15" x14ac:dyDescent="0.2">
      <c r="A4955" s="11">
        <v>990</v>
      </c>
      <c r="B4955" s="11" t="str">
        <f t="shared" si="88"/>
        <v>Charles G. Koch Charitable Foundation_Beth Israel Deaconess Medical Center2018500000</v>
      </c>
      <c r="C4955" s="11" t="s">
        <v>19</v>
      </c>
      <c r="D4955" s="11" t="s">
        <v>4586</v>
      </c>
      <c r="E4955" s="11" t="s">
        <v>4586</v>
      </c>
      <c r="F4955" s="14">
        <v>500000</v>
      </c>
      <c r="G4955" s="11">
        <v>2018</v>
      </c>
      <c r="H4955" s="11" t="s">
        <v>21</v>
      </c>
      <c r="I4955" s="12"/>
      <c r="J4955">
        <v>655</v>
      </c>
      <c r="K4955" s="3" t="str">
        <f>IF(VLOOKUP(D4955,'Resources Final'!A:C,3,FALSE)=0,"",VLOOKUP(D4955,'Resources Final'!A:C,3,FALSE))</f>
        <v/>
      </c>
      <c r="L4955" s="3" t="str">
        <f>IF(VLOOKUP(D4955,'Resources Final'!A:D,4,FALSE)=0,"",VLOOKUP(D4955,'Resources Final'!A:D,4,FALSE))</f>
        <v/>
      </c>
      <c r="M4955" s="3" t="str">
        <f>IF(VLOOKUP(D4955,'Resources Final'!A:E,5,FALSE)=0,"",VLOOKUP(D4955,'Resources Final'!A:E,5,FALSE))</f>
        <v>N</v>
      </c>
      <c r="N4955" s="7" t="str">
        <f>IF(VLOOKUP(D4955,'Resources Final'!A:F,6,FALSE)=0,"",VLOOKUP(D4955,'Resources Final'!A:F,6,FALSE))</f>
        <v/>
      </c>
      <c r="O4955" s="3" t="str">
        <f>IF(VLOOKUP(D4955,'Resources Final'!A:G,7,FALSE)=0,"",VLOOKUP(D4955,'Resources Final'!A:G,7,FALSE))</f>
        <v/>
      </c>
    </row>
    <row r="4956" spans="1:15" x14ac:dyDescent="0.2">
      <c r="A4956" s="11">
        <v>990</v>
      </c>
      <c r="B4956" s="11" t="str">
        <f t="shared" si="88"/>
        <v>Charles G. Koch Charitable Foundation_Vaughn College of Aeronautics and Technology201811000</v>
      </c>
      <c r="C4956" s="11" t="s">
        <v>19</v>
      </c>
      <c r="D4956" s="11" t="s">
        <v>4588</v>
      </c>
      <c r="E4956" s="11" t="s">
        <v>4588</v>
      </c>
      <c r="F4956" s="14">
        <v>11000</v>
      </c>
      <c r="G4956" s="11">
        <v>2018</v>
      </c>
      <c r="H4956" s="11" t="s">
        <v>21</v>
      </c>
      <c r="I4956" s="12"/>
      <c r="J4956">
        <v>656</v>
      </c>
      <c r="K4956" s="3" t="str">
        <f>IF(VLOOKUP(D4956,'Resources Final'!A:C,3,FALSE)=0,"",VLOOKUP(D4956,'Resources Final'!A:C,3,FALSE))</f>
        <v/>
      </c>
      <c r="L4956" s="3" t="str">
        <f>IF(VLOOKUP(D4956,'Resources Final'!A:D,4,FALSE)=0,"",VLOOKUP(D4956,'Resources Final'!A:D,4,FALSE))</f>
        <v>Y</v>
      </c>
      <c r="M4956" s="3" t="str">
        <f>IF(VLOOKUP(D4956,'Resources Final'!A:E,5,FALSE)=0,"",VLOOKUP(D4956,'Resources Final'!A:E,5,FALSE))</f>
        <v/>
      </c>
      <c r="N4956" s="7" t="str">
        <f>IF(VLOOKUP(D4956,'Resources Final'!A:F,6,FALSE)=0,"",VLOOKUP(D4956,'Resources Final'!A:F,6,FALSE))</f>
        <v/>
      </c>
      <c r="O4956" s="3" t="str">
        <f>IF(VLOOKUP(D4956,'Resources Final'!A:G,7,FALSE)=0,"",VLOOKUP(D4956,'Resources Final'!A:G,7,FALSE))</f>
        <v/>
      </c>
    </row>
    <row r="4957" spans="1:15" x14ac:dyDescent="0.2">
      <c r="A4957" s="11">
        <v>990</v>
      </c>
      <c r="B4957" s="11" t="str">
        <f t="shared" si="88"/>
        <v>Charles G. Koch Charitable Foundation_Freedom Trust201825000</v>
      </c>
      <c r="C4957" s="11" t="s">
        <v>19</v>
      </c>
      <c r="D4957" s="11" t="s">
        <v>1298</v>
      </c>
      <c r="E4957" s="11" t="s">
        <v>1298</v>
      </c>
      <c r="F4957" s="14">
        <v>25000</v>
      </c>
      <c r="G4957" s="11">
        <v>2018</v>
      </c>
      <c r="H4957" s="11" t="s">
        <v>21</v>
      </c>
      <c r="I4957" s="12"/>
      <c r="J4957">
        <v>657</v>
      </c>
      <c r="K4957" s="3" t="str">
        <f>IF(VLOOKUP(D4957,'Resources Final'!A:C,3,FALSE)=0,"",VLOOKUP(D4957,'Resources Final'!A:C,3,FALSE))</f>
        <v/>
      </c>
      <c r="L4957" s="3" t="str">
        <f>IF(VLOOKUP(D4957,'Resources Final'!A:D,4,FALSE)=0,"",VLOOKUP(D4957,'Resources Final'!A:D,4,FALSE))</f>
        <v/>
      </c>
      <c r="M4957" s="3" t="str">
        <f>IF(VLOOKUP(D4957,'Resources Final'!A:E,5,FALSE)=0,"",VLOOKUP(D4957,'Resources Final'!A:E,5,FALSE))</f>
        <v/>
      </c>
      <c r="N4957" s="7" t="str">
        <f>IF(VLOOKUP(D4957,'Resources Final'!A:F,6,FALSE)=0,"",VLOOKUP(D4957,'Resources Final'!A:F,6,FALSE))</f>
        <v/>
      </c>
      <c r="O4957" s="3" t="str">
        <f>IF(VLOOKUP(D4957,'Resources Final'!A:G,7,FALSE)=0,"",VLOOKUP(D4957,'Resources Final'!A:G,7,FALSE))</f>
        <v/>
      </c>
    </row>
    <row r="4958" spans="1:15" x14ac:dyDescent="0.2">
      <c r="A4958" s="11">
        <v>990</v>
      </c>
      <c r="B4958" s="11" t="str">
        <f t="shared" si="88"/>
        <v>Charles G. Koch Charitable Foundation_Saturday Evening Post Society201884350</v>
      </c>
      <c r="C4958" s="11" t="s">
        <v>19</v>
      </c>
      <c r="D4958" s="11" t="s">
        <v>3234</v>
      </c>
      <c r="E4958" s="11" t="s">
        <v>3234</v>
      </c>
      <c r="F4958" s="14">
        <v>84350</v>
      </c>
      <c r="G4958" s="11">
        <v>2018</v>
      </c>
      <c r="H4958" s="11" t="s">
        <v>21</v>
      </c>
      <c r="I4958" s="12"/>
      <c r="J4958">
        <v>658</v>
      </c>
      <c r="K4958" s="3" t="str">
        <f>IF(VLOOKUP(D4958,'Resources Final'!A:C,3,FALSE)=0,"",VLOOKUP(D4958,'Resources Final'!A:C,3,FALSE))</f>
        <v/>
      </c>
      <c r="L4958" s="3" t="str">
        <f>IF(VLOOKUP(D4958,'Resources Final'!A:D,4,FALSE)=0,"",VLOOKUP(D4958,'Resources Final'!A:D,4,FALSE))</f>
        <v/>
      </c>
      <c r="M4958" s="3" t="str">
        <f>IF(VLOOKUP(D4958,'Resources Final'!A:E,5,FALSE)=0,"",VLOOKUP(D4958,'Resources Final'!A:E,5,FALSE))</f>
        <v/>
      </c>
      <c r="N4958" s="7" t="str">
        <f>IF(VLOOKUP(D4958,'Resources Final'!A:F,6,FALSE)=0,"",VLOOKUP(D4958,'Resources Final'!A:F,6,FALSE))</f>
        <v/>
      </c>
      <c r="O4958" s="3" t="str">
        <f>IF(VLOOKUP(D4958,'Resources Final'!A:G,7,FALSE)=0,"",VLOOKUP(D4958,'Resources Final'!A:G,7,FALSE))</f>
        <v/>
      </c>
    </row>
    <row r="4959" spans="1:15" x14ac:dyDescent="0.2">
      <c r="A4959" s="11">
        <v>990</v>
      </c>
      <c r="B4959" s="11" t="str">
        <f t="shared" si="88"/>
        <v>Charles G. Koch Charitable Foundation_Taske20183825</v>
      </c>
      <c r="C4959" s="11" t="s">
        <v>19</v>
      </c>
      <c r="D4959" s="11" t="s">
        <v>4587</v>
      </c>
      <c r="E4959" s="11" t="s">
        <v>4587</v>
      </c>
      <c r="F4959" s="14">
        <v>3825</v>
      </c>
      <c r="G4959" s="11">
        <v>2018</v>
      </c>
      <c r="H4959" s="11" t="s">
        <v>21</v>
      </c>
      <c r="I4959" s="12" t="s">
        <v>4162</v>
      </c>
      <c r="J4959">
        <v>659</v>
      </c>
      <c r="K4959" s="3" t="str">
        <f>IF(VLOOKUP(D4959,'Resources Final'!A:C,3,FALSE)=0,"",VLOOKUP(D4959,'Resources Final'!A:C,3,FALSE))</f>
        <v>Y</v>
      </c>
      <c r="L4959" s="3" t="str">
        <f>IF(VLOOKUP(D4959,'Resources Final'!A:D,4,FALSE)=0,"",VLOOKUP(D4959,'Resources Final'!A:D,4,FALSE))</f>
        <v/>
      </c>
      <c r="M4959" s="3" t="str">
        <f>IF(VLOOKUP(D4959,'Resources Final'!A:E,5,FALSE)=0,"",VLOOKUP(D4959,'Resources Final'!A:E,5,FALSE))</f>
        <v/>
      </c>
      <c r="N4959" s="7" t="str">
        <f>IF(VLOOKUP(D4959,'Resources Final'!A:F,6,FALSE)=0,"",VLOOKUP(D4959,'Resources Final'!A:F,6,FALSE))</f>
        <v/>
      </c>
      <c r="O4959" s="3" t="str">
        <f>IF(VLOOKUP(D4959,'Resources Final'!A:G,7,FALSE)=0,"",VLOOKUP(D4959,'Resources Final'!A:G,7,FALSE))</f>
        <v/>
      </c>
    </row>
    <row r="4960" spans="1:15" x14ac:dyDescent="0.2">
      <c r="A4960" s="11">
        <v>990</v>
      </c>
      <c r="B4960" s="11" t="str">
        <f t="shared" si="88"/>
        <v>Charles G. Koch Charitable Foundation_Taliesin Nexus2018864000</v>
      </c>
      <c r="C4960" s="11" t="s">
        <v>19</v>
      </c>
      <c r="D4960" s="11" t="s">
        <v>3523</v>
      </c>
      <c r="E4960" s="11" t="s">
        <v>3523</v>
      </c>
      <c r="F4960" s="14">
        <v>864000</v>
      </c>
      <c r="G4960" s="11">
        <v>2018</v>
      </c>
      <c r="H4960" s="11" t="s">
        <v>21</v>
      </c>
      <c r="I4960" s="12"/>
      <c r="J4960">
        <v>660</v>
      </c>
      <c r="K4960" s="3" t="str">
        <f>IF(VLOOKUP(D4960,'Resources Final'!A:C,3,FALSE)=0,"",VLOOKUP(D4960,'Resources Final'!A:C,3,FALSE))</f>
        <v/>
      </c>
      <c r="L4960" s="3" t="str">
        <f>IF(VLOOKUP(D4960,'Resources Final'!A:D,4,FALSE)=0,"",VLOOKUP(D4960,'Resources Final'!A:D,4,FALSE))</f>
        <v/>
      </c>
      <c r="M4960" s="3" t="str">
        <f>IF(VLOOKUP(D4960,'Resources Final'!A:E,5,FALSE)=0,"",VLOOKUP(D4960,'Resources Final'!A:E,5,FALSE))</f>
        <v/>
      </c>
      <c r="N4960" s="7" t="str">
        <f>IF(VLOOKUP(D4960,'Resources Final'!A:F,6,FALSE)=0,"",VLOOKUP(D4960,'Resources Final'!A:F,6,FALSE))</f>
        <v/>
      </c>
      <c r="O4960" s="3" t="str">
        <f>IF(VLOOKUP(D4960,'Resources Final'!A:G,7,FALSE)=0,"",VLOOKUP(D4960,'Resources Final'!A:G,7,FALSE))</f>
        <v/>
      </c>
    </row>
    <row r="4961" spans="1:15" x14ac:dyDescent="0.2">
      <c r="A4961" s="11">
        <v>990</v>
      </c>
      <c r="B4961" s="11" t="str">
        <f t="shared" si="88"/>
        <v>Charles G. Koch Charitable Foundation_University of New Hampshire2018172200</v>
      </c>
      <c r="C4961" s="11" t="s">
        <v>19</v>
      </c>
      <c r="D4961" s="11" t="s">
        <v>3796</v>
      </c>
      <c r="E4961" s="11" t="s">
        <v>3796</v>
      </c>
      <c r="F4961" s="14">
        <v>172200</v>
      </c>
      <c r="G4961" s="11">
        <v>2018</v>
      </c>
      <c r="H4961" s="11" t="s">
        <v>21</v>
      </c>
      <c r="I4961" s="12"/>
      <c r="J4961">
        <v>661</v>
      </c>
      <c r="K4961" s="3" t="str">
        <f>IF(VLOOKUP(D4961,'Resources Final'!A:C,3,FALSE)=0,"",VLOOKUP(D4961,'Resources Final'!A:C,3,FALSE))</f>
        <v/>
      </c>
      <c r="L4961" s="3" t="str">
        <f>IF(VLOOKUP(D4961,'Resources Final'!A:D,4,FALSE)=0,"",VLOOKUP(D4961,'Resources Final'!A:D,4,FALSE))</f>
        <v>Y</v>
      </c>
      <c r="M4961" s="3" t="str">
        <f>IF(VLOOKUP(D4961,'Resources Final'!A:E,5,FALSE)=0,"",VLOOKUP(D4961,'Resources Final'!A:E,5,FALSE))</f>
        <v/>
      </c>
      <c r="N4961" s="7" t="str">
        <f>IF(VLOOKUP(D4961,'Resources Final'!A:F,6,FALSE)=0,"",VLOOKUP(D4961,'Resources Final'!A:F,6,FALSE))</f>
        <v/>
      </c>
      <c r="O4961" s="3" t="str">
        <f>IF(VLOOKUP(D4961,'Resources Final'!A:G,7,FALSE)=0,"",VLOOKUP(D4961,'Resources Final'!A:G,7,FALSE))</f>
        <v/>
      </c>
    </row>
    <row r="4962" spans="1:15" x14ac:dyDescent="0.2">
      <c r="A4962" s="11">
        <v>990</v>
      </c>
      <c r="B4962" s="11" t="str">
        <f t="shared" si="88"/>
        <v>Charles G. Koch Charitable Foundation_University of Central Arkansas20187300</v>
      </c>
      <c r="C4962" s="11" t="s">
        <v>19</v>
      </c>
      <c r="D4962" s="11" t="s">
        <v>3746</v>
      </c>
      <c r="E4962" s="11" t="s">
        <v>3746</v>
      </c>
      <c r="F4962" s="14">
        <v>7300</v>
      </c>
      <c r="G4962" s="11">
        <v>2018</v>
      </c>
      <c r="H4962" s="11" t="s">
        <v>21</v>
      </c>
      <c r="I4962" s="12"/>
      <c r="J4962">
        <v>662</v>
      </c>
      <c r="K4962" s="3" t="str">
        <f>IF(VLOOKUP(D4962,'Resources Final'!A:C,3,FALSE)=0,"",VLOOKUP(D4962,'Resources Final'!A:C,3,FALSE))</f>
        <v/>
      </c>
      <c r="L4962" s="3" t="str">
        <f>IF(VLOOKUP(D4962,'Resources Final'!A:D,4,FALSE)=0,"",VLOOKUP(D4962,'Resources Final'!A:D,4,FALSE))</f>
        <v>Y</v>
      </c>
      <c r="M4962" s="3" t="str">
        <f>IF(VLOOKUP(D4962,'Resources Final'!A:E,5,FALSE)=0,"",VLOOKUP(D4962,'Resources Final'!A:E,5,FALSE))</f>
        <v/>
      </c>
      <c r="N4962" s="7" t="str">
        <f>IF(VLOOKUP(D4962,'Resources Final'!A:F,6,FALSE)=0,"",VLOOKUP(D4962,'Resources Final'!A:F,6,FALSE))</f>
        <v/>
      </c>
      <c r="O4962" s="3" t="str">
        <f>IF(VLOOKUP(D4962,'Resources Final'!A:G,7,FALSE)=0,"",VLOOKUP(D4962,'Resources Final'!A:G,7,FALSE))</f>
        <v/>
      </c>
    </row>
    <row r="4963" spans="1:15" x14ac:dyDescent="0.2">
      <c r="A4963" s="11">
        <v>990</v>
      </c>
      <c r="B4963" s="11" t="str">
        <f t="shared" si="88"/>
        <v>Charles G. Koch Charitable Foundation_Saul201811813</v>
      </c>
      <c r="C4963" s="11" t="s">
        <v>19</v>
      </c>
      <c r="D4963" s="11" t="s">
        <v>4589</v>
      </c>
      <c r="E4963" s="11" t="s">
        <v>4589</v>
      </c>
      <c r="F4963" s="14">
        <v>11813</v>
      </c>
      <c r="G4963" s="11">
        <v>2018</v>
      </c>
      <c r="H4963" s="11" t="s">
        <v>21</v>
      </c>
      <c r="I4963" s="12" t="s">
        <v>4162</v>
      </c>
      <c r="J4963">
        <v>663</v>
      </c>
      <c r="K4963" s="3" t="str">
        <f>IF(VLOOKUP(D4963,'Resources Final'!A:C,3,FALSE)=0,"",VLOOKUP(D4963,'Resources Final'!A:C,3,FALSE))</f>
        <v>Y</v>
      </c>
      <c r="L4963" s="3" t="str">
        <f>IF(VLOOKUP(D4963,'Resources Final'!A:D,4,FALSE)=0,"",VLOOKUP(D4963,'Resources Final'!A:D,4,FALSE))</f>
        <v/>
      </c>
      <c r="M4963" s="3" t="str">
        <f>IF(VLOOKUP(D4963,'Resources Final'!A:E,5,FALSE)=0,"",VLOOKUP(D4963,'Resources Final'!A:E,5,FALSE))</f>
        <v/>
      </c>
      <c r="N4963" s="7" t="str">
        <f>IF(VLOOKUP(D4963,'Resources Final'!A:F,6,FALSE)=0,"",VLOOKUP(D4963,'Resources Final'!A:F,6,FALSE))</f>
        <v/>
      </c>
      <c r="O4963" s="3" t="str">
        <f>IF(VLOOKUP(D4963,'Resources Final'!A:G,7,FALSE)=0,"",VLOOKUP(D4963,'Resources Final'!A:G,7,FALSE))</f>
        <v/>
      </c>
    </row>
    <row r="4964" spans="1:15" x14ac:dyDescent="0.2">
      <c r="A4964" s="11">
        <v>990</v>
      </c>
      <c r="B4964" s="11" t="str">
        <f t="shared" si="88"/>
        <v>Charles G. Koch Charitable Foundation_Conrad20184725</v>
      </c>
      <c r="C4964" s="11" t="s">
        <v>19</v>
      </c>
      <c r="D4964" s="11" t="s">
        <v>4590</v>
      </c>
      <c r="E4964" s="11" t="s">
        <v>4590</v>
      </c>
      <c r="F4964" s="14">
        <v>4725</v>
      </c>
      <c r="G4964" s="11">
        <v>2018</v>
      </c>
      <c r="H4964" s="11" t="s">
        <v>21</v>
      </c>
      <c r="I4964" s="12" t="s">
        <v>4162</v>
      </c>
      <c r="J4964">
        <v>664</v>
      </c>
      <c r="K4964" s="3" t="str">
        <f>IF(VLOOKUP(D4964,'Resources Final'!A:C,3,FALSE)=0,"",VLOOKUP(D4964,'Resources Final'!A:C,3,FALSE))</f>
        <v>Y</v>
      </c>
      <c r="L4964" s="3" t="str">
        <f>IF(VLOOKUP(D4964,'Resources Final'!A:D,4,FALSE)=0,"",VLOOKUP(D4964,'Resources Final'!A:D,4,FALSE))</f>
        <v/>
      </c>
      <c r="M4964" s="3" t="str">
        <f>IF(VLOOKUP(D4964,'Resources Final'!A:E,5,FALSE)=0,"",VLOOKUP(D4964,'Resources Final'!A:E,5,FALSE))</f>
        <v/>
      </c>
      <c r="N4964" s="7" t="str">
        <f>IF(VLOOKUP(D4964,'Resources Final'!A:F,6,FALSE)=0,"",VLOOKUP(D4964,'Resources Final'!A:F,6,FALSE))</f>
        <v/>
      </c>
      <c r="O4964" s="3" t="str">
        <f>IF(VLOOKUP(D4964,'Resources Final'!A:G,7,FALSE)=0,"",VLOOKUP(D4964,'Resources Final'!A:G,7,FALSE))</f>
        <v/>
      </c>
    </row>
    <row r="4965" spans="1:15" x14ac:dyDescent="0.2">
      <c r="A4965" s="11">
        <v>990</v>
      </c>
      <c r="B4965" s="11" t="str">
        <f t="shared" ref="B4965:B5028" si="89">C4965&amp;"_"&amp;D4965&amp;G4965&amp;F4965</f>
        <v>Charles G. Koch Charitable Foundation_Shapiro20183150</v>
      </c>
      <c r="C4965" s="11" t="s">
        <v>19</v>
      </c>
      <c r="D4965" s="11" t="s">
        <v>4591</v>
      </c>
      <c r="E4965" s="11" t="s">
        <v>4591</v>
      </c>
      <c r="F4965" s="14">
        <v>3150</v>
      </c>
      <c r="G4965" s="11">
        <v>2018</v>
      </c>
      <c r="H4965" s="11" t="s">
        <v>21</v>
      </c>
      <c r="I4965" s="12" t="s">
        <v>4162</v>
      </c>
      <c r="J4965">
        <v>665</v>
      </c>
      <c r="K4965" s="3" t="str">
        <f>IF(VLOOKUP(D4965,'Resources Final'!A:C,3,FALSE)=0,"",VLOOKUP(D4965,'Resources Final'!A:C,3,FALSE))</f>
        <v>Y</v>
      </c>
      <c r="L4965" s="3" t="str">
        <f>IF(VLOOKUP(D4965,'Resources Final'!A:D,4,FALSE)=0,"",VLOOKUP(D4965,'Resources Final'!A:D,4,FALSE))</f>
        <v/>
      </c>
      <c r="M4965" s="3" t="str">
        <f>IF(VLOOKUP(D4965,'Resources Final'!A:E,5,FALSE)=0,"",VLOOKUP(D4965,'Resources Final'!A:E,5,FALSE))</f>
        <v/>
      </c>
      <c r="N4965" s="7" t="str">
        <f>IF(VLOOKUP(D4965,'Resources Final'!A:F,6,FALSE)=0,"",VLOOKUP(D4965,'Resources Final'!A:F,6,FALSE))</f>
        <v/>
      </c>
      <c r="O4965" s="3" t="str">
        <f>IF(VLOOKUP(D4965,'Resources Final'!A:G,7,FALSE)=0,"",VLOOKUP(D4965,'Resources Final'!A:G,7,FALSE))</f>
        <v/>
      </c>
    </row>
    <row r="4966" spans="1:15" x14ac:dyDescent="0.2">
      <c r="A4966" s="11">
        <v>990</v>
      </c>
      <c r="B4966" s="11" t="str">
        <f t="shared" si="89"/>
        <v>Charles G. Koch Charitable Foundation_Montana State University20181511553</v>
      </c>
      <c r="C4966" s="11" t="s">
        <v>19</v>
      </c>
      <c r="D4966" s="11" t="s">
        <v>2509</v>
      </c>
      <c r="E4966" s="11" t="s">
        <v>2509</v>
      </c>
      <c r="F4966" s="14">
        <v>1511553</v>
      </c>
      <c r="G4966" s="11">
        <v>2018</v>
      </c>
      <c r="H4966" s="11" t="s">
        <v>21</v>
      </c>
      <c r="I4966" s="12"/>
      <c r="J4966">
        <v>666</v>
      </c>
      <c r="K4966" s="3" t="str">
        <f>IF(VLOOKUP(D4966,'Resources Final'!A:C,3,FALSE)=0,"",VLOOKUP(D4966,'Resources Final'!A:C,3,FALSE))</f>
        <v/>
      </c>
      <c r="L4966" s="3" t="str">
        <f>IF(VLOOKUP(D4966,'Resources Final'!A:D,4,FALSE)=0,"",VLOOKUP(D4966,'Resources Final'!A:D,4,FALSE))</f>
        <v>Y</v>
      </c>
      <c r="M4966" s="3" t="str">
        <f>IF(VLOOKUP(D4966,'Resources Final'!A:E,5,FALSE)=0,"",VLOOKUP(D4966,'Resources Final'!A:E,5,FALSE))</f>
        <v/>
      </c>
      <c r="N4966" s="7" t="str">
        <f>IF(VLOOKUP(D4966,'Resources Final'!A:F,6,FALSE)=0,"",VLOOKUP(D4966,'Resources Final'!A:F,6,FALSE))</f>
        <v/>
      </c>
      <c r="O4966" s="3" t="str">
        <f>IF(VLOOKUP(D4966,'Resources Final'!A:G,7,FALSE)=0,"",VLOOKUP(D4966,'Resources Final'!A:G,7,FALSE))</f>
        <v/>
      </c>
    </row>
    <row r="4967" spans="1:15" x14ac:dyDescent="0.2">
      <c r="A4967" s="11">
        <v>990</v>
      </c>
      <c r="B4967" s="11" t="str">
        <f t="shared" si="89"/>
        <v>Charles G. Koch Charitable Foundation_Federalist Society for Law and Public Policy Studies2018768000</v>
      </c>
      <c r="C4967" s="11" t="s">
        <v>19</v>
      </c>
      <c r="D4967" s="11" t="s">
        <v>1199</v>
      </c>
      <c r="E4967" s="11" t="s">
        <v>1199</v>
      </c>
      <c r="F4967" s="14">
        <v>768000</v>
      </c>
      <c r="G4967" s="11">
        <v>2018</v>
      </c>
      <c r="H4967" s="11" t="s">
        <v>21</v>
      </c>
      <c r="I4967" s="12"/>
      <c r="J4967">
        <v>667</v>
      </c>
      <c r="K4967" s="3" t="str">
        <f>IF(VLOOKUP(D4967,'Resources Final'!A:C,3,FALSE)=0,"",VLOOKUP(D4967,'Resources Final'!A:C,3,FALSE))</f>
        <v/>
      </c>
      <c r="L4967" s="3" t="str">
        <f>IF(VLOOKUP(D4967,'Resources Final'!A:D,4,FALSE)=0,"",VLOOKUP(D4967,'Resources Final'!A:D,4,FALSE))</f>
        <v/>
      </c>
      <c r="M4967" s="3" t="str">
        <f>IF(VLOOKUP(D4967,'Resources Final'!A:E,5,FALSE)=0,"",VLOOKUP(D4967,'Resources Final'!A:E,5,FALSE))</f>
        <v/>
      </c>
      <c r="N4967" s="7" t="str">
        <f>IF(VLOOKUP(D4967,'Resources Final'!A:F,6,FALSE)=0,"",VLOOKUP(D4967,'Resources Final'!A:F,6,FALSE))</f>
        <v>http://www.sourcewatch.org/index.php/Federalist_Society_for_Law_and_Public_Policy_Studies</v>
      </c>
      <c r="O4967" s="3" t="str">
        <f>IF(VLOOKUP(D4967,'Resources Final'!A:G,7,FALSE)=0,"",VLOOKUP(D4967,'Resources Final'!A:G,7,FALSE))</f>
        <v>Sourcewatch</v>
      </c>
    </row>
    <row r="4968" spans="1:15" x14ac:dyDescent="0.2">
      <c r="A4968" s="11">
        <v>990</v>
      </c>
      <c r="B4968" s="11" t="str">
        <f t="shared" si="89"/>
        <v>Charles G. Koch Charitable Foundation_Western Carolina University Foundation2018254648</v>
      </c>
      <c r="C4968" s="11" t="s">
        <v>19</v>
      </c>
      <c r="D4968" s="11" t="s">
        <v>3986</v>
      </c>
      <c r="E4968" s="11" t="s">
        <v>3985</v>
      </c>
      <c r="F4968" s="14">
        <v>254648</v>
      </c>
      <c r="G4968" s="11">
        <v>2018</v>
      </c>
      <c r="H4968" s="11" t="s">
        <v>21</v>
      </c>
      <c r="I4968" s="12"/>
      <c r="J4968">
        <v>668</v>
      </c>
      <c r="K4968" s="3" t="str">
        <f>IF(VLOOKUP(D4968,'Resources Final'!A:C,3,FALSE)=0,"",VLOOKUP(D4968,'Resources Final'!A:C,3,FALSE))</f>
        <v/>
      </c>
      <c r="L4968" s="3" t="str">
        <f>IF(VLOOKUP(D4968,'Resources Final'!A:D,4,FALSE)=0,"",VLOOKUP(D4968,'Resources Final'!A:D,4,FALSE))</f>
        <v>Y</v>
      </c>
      <c r="M4968" s="3" t="str">
        <f>IF(VLOOKUP(D4968,'Resources Final'!A:E,5,FALSE)=0,"",VLOOKUP(D4968,'Resources Final'!A:E,5,FALSE))</f>
        <v/>
      </c>
      <c r="N4968" s="7" t="str">
        <f>IF(VLOOKUP(D4968,'Resources Final'!A:F,6,FALSE)=0,"",VLOOKUP(D4968,'Resources Final'!A:F,6,FALSE))</f>
        <v/>
      </c>
      <c r="O4968" s="3" t="str">
        <f>IF(VLOOKUP(D4968,'Resources Final'!A:G,7,FALSE)=0,"",VLOOKUP(D4968,'Resources Final'!A:G,7,FALSE))</f>
        <v/>
      </c>
    </row>
    <row r="4969" spans="1:15" x14ac:dyDescent="0.2">
      <c r="A4969" s="11">
        <v>990</v>
      </c>
      <c r="B4969" s="11" t="str">
        <f t="shared" si="89"/>
        <v>Charles G. Koch Charitable Foundation_College of the Sequoias Foundation20186000</v>
      </c>
      <c r="C4969" s="11" t="s">
        <v>19</v>
      </c>
      <c r="D4969" s="11" t="s">
        <v>788</v>
      </c>
      <c r="E4969" s="11" t="s">
        <v>789</v>
      </c>
      <c r="F4969" s="14">
        <v>6000</v>
      </c>
      <c r="G4969" s="11">
        <v>2018</v>
      </c>
      <c r="H4969" s="11" t="s">
        <v>21</v>
      </c>
      <c r="I4969" s="12"/>
      <c r="J4969">
        <v>669</v>
      </c>
      <c r="K4969" s="3" t="str">
        <f>IF(VLOOKUP(D4969,'Resources Final'!A:C,3,FALSE)=0,"",VLOOKUP(D4969,'Resources Final'!A:C,3,FALSE))</f>
        <v/>
      </c>
      <c r="L4969" s="3" t="str">
        <f>IF(VLOOKUP(D4969,'Resources Final'!A:D,4,FALSE)=0,"",VLOOKUP(D4969,'Resources Final'!A:D,4,FALSE))</f>
        <v>Y</v>
      </c>
      <c r="M4969" s="3" t="str">
        <f>IF(VLOOKUP(D4969,'Resources Final'!A:E,5,FALSE)=0,"",VLOOKUP(D4969,'Resources Final'!A:E,5,FALSE))</f>
        <v/>
      </c>
      <c r="N4969" s="7" t="str">
        <f>IF(VLOOKUP(D4969,'Resources Final'!A:F,6,FALSE)=0,"",VLOOKUP(D4969,'Resources Final'!A:F,6,FALSE))</f>
        <v/>
      </c>
      <c r="O4969" s="3" t="str">
        <f>IF(VLOOKUP(D4969,'Resources Final'!A:G,7,FALSE)=0,"",VLOOKUP(D4969,'Resources Final'!A:G,7,FALSE))</f>
        <v/>
      </c>
    </row>
    <row r="4970" spans="1:15" x14ac:dyDescent="0.2">
      <c r="A4970" s="11">
        <v>990</v>
      </c>
      <c r="B4970" s="11" t="str">
        <f t="shared" si="89"/>
        <v>Charles G. Koch Charitable Foundation_Goforth201810407</v>
      </c>
      <c r="C4970" s="11" t="s">
        <v>19</v>
      </c>
      <c r="D4970" s="11" t="s">
        <v>4595</v>
      </c>
      <c r="E4970" s="11" t="s">
        <v>4595</v>
      </c>
      <c r="F4970" s="14">
        <v>10407</v>
      </c>
      <c r="G4970" s="11">
        <v>2018</v>
      </c>
      <c r="H4970" s="11" t="s">
        <v>21</v>
      </c>
      <c r="I4970" s="12" t="s">
        <v>4162</v>
      </c>
      <c r="J4970">
        <v>670</v>
      </c>
      <c r="K4970" s="3" t="str">
        <f>IF(VLOOKUP(D4970,'Resources Final'!A:C,3,FALSE)=0,"",VLOOKUP(D4970,'Resources Final'!A:C,3,FALSE))</f>
        <v>Y</v>
      </c>
      <c r="L4970" s="3" t="str">
        <f>IF(VLOOKUP(D4970,'Resources Final'!A:D,4,FALSE)=0,"",VLOOKUP(D4970,'Resources Final'!A:D,4,FALSE))</f>
        <v/>
      </c>
      <c r="M4970" s="3" t="str">
        <f>IF(VLOOKUP(D4970,'Resources Final'!A:E,5,FALSE)=0,"",VLOOKUP(D4970,'Resources Final'!A:E,5,FALSE))</f>
        <v/>
      </c>
      <c r="N4970" s="7" t="str">
        <f>IF(VLOOKUP(D4970,'Resources Final'!A:F,6,FALSE)=0,"",VLOOKUP(D4970,'Resources Final'!A:F,6,FALSE))</f>
        <v/>
      </c>
      <c r="O4970" s="3" t="str">
        <f>IF(VLOOKUP(D4970,'Resources Final'!A:G,7,FALSE)=0,"",VLOOKUP(D4970,'Resources Final'!A:G,7,FALSE))</f>
        <v/>
      </c>
    </row>
    <row r="4971" spans="1:15" x14ac:dyDescent="0.2">
      <c r="A4971" s="11">
        <v>990</v>
      </c>
      <c r="B4971" s="11" t="str">
        <f t="shared" si="89"/>
        <v>Charles G. Koch Charitable Foundation_Florida International University Foundation201882690</v>
      </c>
      <c r="C4971" s="11" t="s">
        <v>19</v>
      </c>
      <c r="D4971" s="11" t="s">
        <v>4592</v>
      </c>
      <c r="E4971" s="11" t="s">
        <v>4593</v>
      </c>
      <c r="F4971" s="14">
        <v>82690</v>
      </c>
      <c r="G4971" s="11">
        <v>2018</v>
      </c>
      <c r="H4971" s="11" t="s">
        <v>21</v>
      </c>
      <c r="I4971" s="12"/>
      <c r="J4971">
        <v>671</v>
      </c>
      <c r="K4971" s="3" t="str">
        <f>IF(VLOOKUP(D4971,'Resources Final'!A:C,3,FALSE)=0,"",VLOOKUP(D4971,'Resources Final'!A:C,3,FALSE))</f>
        <v/>
      </c>
      <c r="L4971" s="3" t="str">
        <f>IF(VLOOKUP(D4971,'Resources Final'!A:D,4,FALSE)=0,"",VLOOKUP(D4971,'Resources Final'!A:D,4,FALSE))</f>
        <v>Y</v>
      </c>
      <c r="M4971" s="3" t="str">
        <f>IF(VLOOKUP(D4971,'Resources Final'!A:E,5,FALSE)=0,"",VLOOKUP(D4971,'Resources Final'!A:E,5,FALSE))</f>
        <v/>
      </c>
      <c r="N4971" s="7" t="str">
        <f>IF(VLOOKUP(D4971,'Resources Final'!A:F,6,FALSE)=0,"",VLOOKUP(D4971,'Resources Final'!A:F,6,FALSE))</f>
        <v/>
      </c>
      <c r="O4971" s="3" t="str">
        <f>IF(VLOOKUP(D4971,'Resources Final'!A:G,7,FALSE)=0,"",VLOOKUP(D4971,'Resources Final'!A:G,7,FALSE))</f>
        <v/>
      </c>
    </row>
    <row r="4972" spans="1:15" x14ac:dyDescent="0.2">
      <c r="A4972" s="11">
        <v>990</v>
      </c>
      <c r="B4972" s="11" t="str">
        <f t="shared" si="89"/>
        <v>Charles G. Koch Charitable Foundation_Mealey20183825</v>
      </c>
      <c r="C4972" s="11" t="s">
        <v>19</v>
      </c>
      <c r="D4972" s="11" t="s">
        <v>4594</v>
      </c>
      <c r="E4972" s="11" t="s">
        <v>4594</v>
      </c>
      <c r="F4972" s="14">
        <v>3825</v>
      </c>
      <c r="G4972" s="11">
        <v>2018</v>
      </c>
      <c r="H4972" s="11" t="s">
        <v>21</v>
      </c>
      <c r="I4972" s="12" t="s">
        <v>4162</v>
      </c>
      <c r="J4972">
        <v>672</v>
      </c>
      <c r="K4972" s="3" t="str">
        <f>IF(VLOOKUP(D4972,'Resources Final'!A:C,3,FALSE)=0,"",VLOOKUP(D4972,'Resources Final'!A:C,3,FALSE))</f>
        <v>Y</v>
      </c>
      <c r="L4972" s="3" t="str">
        <f>IF(VLOOKUP(D4972,'Resources Final'!A:D,4,FALSE)=0,"",VLOOKUP(D4972,'Resources Final'!A:D,4,FALSE))</f>
        <v/>
      </c>
      <c r="M4972" s="3" t="str">
        <f>IF(VLOOKUP(D4972,'Resources Final'!A:E,5,FALSE)=0,"",VLOOKUP(D4972,'Resources Final'!A:E,5,FALSE))</f>
        <v/>
      </c>
      <c r="N4972" s="7" t="str">
        <f>IF(VLOOKUP(D4972,'Resources Final'!A:F,6,FALSE)=0,"",VLOOKUP(D4972,'Resources Final'!A:F,6,FALSE))</f>
        <v/>
      </c>
      <c r="O4972" s="3" t="str">
        <f>IF(VLOOKUP(D4972,'Resources Final'!A:G,7,FALSE)=0,"",VLOOKUP(D4972,'Resources Final'!A:G,7,FALSE))</f>
        <v/>
      </c>
    </row>
    <row r="4973" spans="1:15" x14ac:dyDescent="0.2">
      <c r="A4973" s="11">
        <v>990</v>
      </c>
      <c r="B4973" s="11" t="str">
        <f t="shared" si="89"/>
        <v>Charles G. Koch Charitable Foundation_Melo20183290</v>
      </c>
      <c r="C4973" s="11" t="s">
        <v>19</v>
      </c>
      <c r="D4973" s="11" t="s">
        <v>4596</v>
      </c>
      <c r="E4973" s="11" t="s">
        <v>4596</v>
      </c>
      <c r="F4973" s="14">
        <v>3290</v>
      </c>
      <c r="G4973" s="11">
        <v>2018</v>
      </c>
      <c r="H4973" s="11" t="s">
        <v>21</v>
      </c>
      <c r="I4973" s="12" t="s">
        <v>4162</v>
      </c>
      <c r="J4973">
        <v>673</v>
      </c>
      <c r="K4973" s="3" t="str">
        <f>IF(VLOOKUP(D4973,'Resources Final'!A:C,3,FALSE)=0,"",VLOOKUP(D4973,'Resources Final'!A:C,3,FALSE))</f>
        <v>Y</v>
      </c>
      <c r="L4973" s="3" t="str">
        <f>IF(VLOOKUP(D4973,'Resources Final'!A:D,4,FALSE)=0,"",VLOOKUP(D4973,'Resources Final'!A:D,4,FALSE))</f>
        <v/>
      </c>
      <c r="M4973" s="3" t="str">
        <f>IF(VLOOKUP(D4973,'Resources Final'!A:E,5,FALSE)=0,"",VLOOKUP(D4973,'Resources Final'!A:E,5,FALSE))</f>
        <v/>
      </c>
      <c r="N4973" s="7" t="str">
        <f>IF(VLOOKUP(D4973,'Resources Final'!A:F,6,FALSE)=0,"",VLOOKUP(D4973,'Resources Final'!A:F,6,FALSE))</f>
        <v/>
      </c>
      <c r="O4973" s="3" t="str">
        <f>IF(VLOOKUP(D4973,'Resources Final'!A:G,7,FALSE)=0,"",VLOOKUP(D4973,'Resources Final'!A:G,7,FALSE))</f>
        <v/>
      </c>
    </row>
    <row r="4974" spans="1:15" x14ac:dyDescent="0.2">
      <c r="A4974" s="11">
        <v>990</v>
      </c>
      <c r="B4974" s="11" t="str">
        <f t="shared" si="89"/>
        <v>Charles G. Koch Charitable Foundation_Friends of Cevro Institute2018107000</v>
      </c>
      <c r="C4974" s="11" t="s">
        <v>19</v>
      </c>
      <c r="D4974" s="11" t="s">
        <v>4597</v>
      </c>
      <c r="E4974" s="11" t="s">
        <v>4597</v>
      </c>
      <c r="F4974" s="14">
        <v>107000</v>
      </c>
      <c r="G4974" s="11">
        <v>2018</v>
      </c>
      <c r="H4974" s="11" t="s">
        <v>21</v>
      </c>
      <c r="I4974" s="12"/>
      <c r="J4974">
        <v>674</v>
      </c>
      <c r="K4974" s="3" t="str">
        <f>IF(VLOOKUP(D4974,'Resources Final'!A:C,3,FALSE)=0,"",VLOOKUP(D4974,'Resources Final'!A:C,3,FALSE))</f>
        <v/>
      </c>
      <c r="L4974" s="3" t="str">
        <f>IF(VLOOKUP(D4974,'Resources Final'!A:D,4,FALSE)=0,"",VLOOKUP(D4974,'Resources Final'!A:D,4,FALSE))</f>
        <v/>
      </c>
      <c r="M4974" s="3" t="str">
        <f>IF(VLOOKUP(D4974,'Resources Final'!A:E,5,FALSE)=0,"",VLOOKUP(D4974,'Resources Final'!A:E,5,FALSE))</f>
        <v/>
      </c>
      <c r="N4974" s="7" t="str">
        <f>IF(VLOOKUP(D4974,'Resources Final'!A:F,6,FALSE)=0,"",VLOOKUP(D4974,'Resources Final'!A:F,6,FALSE))</f>
        <v/>
      </c>
      <c r="O4974" s="3" t="str">
        <f>IF(VLOOKUP(D4974,'Resources Final'!A:G,7,FALSE)=0,"",VLOOKUP(D4974,'Resources Final'!A:G,7,FALSE))</f>
        <v/>
      </c>
    </row>
    <row r="4975" spans="1:15" x14ac:dyDescent="0.2">
      <c r="A4975" s="11">
        <v>990</v>
      </c>
      <c r="B4975" s="11" t="str">
        <f t="shared" si="89"/>
        <v>Charles G. Koch Charitable Foundation_University of Saint Katherine201816000</v>
      </c>
      <c r="C4975" s="11" t="s">
        <v>19</v>
      </c>
      <c r="D4975" s="11" t="s">
        <v>4598</v>
      </c>
      <c r="E4975" s="11" t="s">
        <v>4598</v>
      </c>
      <c r="F4975" s="14">
        <v>16000</v>
      </c>
      <c r="G4975" s="11">
        <v>2018</v>
      </c>
      <c r="H4975" s="11" t="s">
        <v>21</v>
      </c>
      <c r="I4975" s="12"/>
      <c r="J4975">
        <v>675</v>
      </c>
      <c r="K4975" s="3" t="str">
        <f>IF(VLOOKUP(D4975,'Resources Final'!A:C,3,FALSE)=0,"",VLOOKUP(D4975,'Resources Final'!A:C,3,FALSE))</f>
        <v/>
      </c>
      <c r="L4975" s="3" t="str">
        <f>IF(VLOOKUP(D4975,'Resources Final'!A:D,4,FALSE)=0,"",VLOOKUP(D4975,'Resources Final'!A:D,4,FALSE))</f>
        <v>Y</v>
      </c>
      <c r="M4975" s="3" t="str">
        <f>IF(VLOOKUP(D4975,'Resources Final'!A:E,5,FALSE)=0,"",VLOOKUP(D4975,'Resources Final'!A:E,5,FALSE))</f>
        <v/>
      </c>
      <c r="N4975" s="7" t="str">
        <f>IF(VLOOKUP(D4975,'Resources Final'!A:F,6,FALSE)=0,"",VLOOKUP(D4975,'Resources Final'!A:F,6,FALSE))</f>
        <v/>
      </c>
      <c r="O4975" s="3" t="str">
        <f>IF(VLOOKUP(D4975,'Resources Final'!A:G,7,FALSE)=0,"",VLOOKUP(D4975,'Resources Final'!A:G,7,FALSE))</f>
        <v/>
      </c>
    </row>
    <row r="4976" spans="1:15" x14ac:dyDescent="0.2">
      <c r="A4976" s="11">
        <v>990</v>
      </c>
      <c r="B4976" s="11" t="str">
        <f t="shared" si="89"/>
        <v>Charles G. Koch Charitable Foundation_Tomlinson20183825</v>
      </c>
      <c r="C4976" s="11" t="s">
        <v>19</v>
      </c>
      <c r="D4976" s="11" t="s">
        <v>4599</v>
      </c>
      <c r="E4976" s="11" t="s">
        <v>4599</v>
      </c>
      <c r="F4976" s="14">
        <v>3825</v>
      </c>
      <c r="G4976" s="11">
        <v>2018</v>
      </c>
      <c r="H4976" s="11" t="s">
        <v>21</v>
      </c>
      <c r="I4976" s="12" t="s">
        <v>4162</v>
      </c>
      <c r="J4976">
        <v>676</v>
      </c>
      <c r="K4976" s="3" t="str">
        <f>IF(VLOOKUP(D4976,'Resources Final'!A:C,3,FALSE)=0,"",VLOOKUP(D4976,'Resources Final'!A:C,3,FALSE))</f>
        <v>Y</v>
      </c>
      <c r="L4976" s="3" t="str">
        <f>IF(VLOOKUP(D4976,'Resources Final'!A:D,4,FALSE)=0,"",VLOOKUP(D4976,'Resources Final'!A:D,4,FALSE))</f>
        <v/>
      </c>
      <c r="M4976" s="3" t="str">
        <f>IF(VLOOKUP(D4976,'Resources Final'!A:E,5,FALSE)=0,"",VLOOKUP(D4976,'Resources Final'!A:E,5,FALSE))</f>
        <v/>
      </c>
      <c r="N4976" s="7" t="str">
        <f>IF(VLOOKUP(D4976,'Resources Final'!A:F,6,FALSE)=0,"",VLOOKUP(D4976,'Resources Final'!A:F,6,FALSE))</f>
        <v/>
      </c>
      <c r="O4976" s="3" t="str">
        <f>IF(VLOOKUP(D4976,'Resources Final'!A:G,7,FALSE)=0,"",VLOOKUP(D4976,'Resources Final'!A:G,7,FALSE))</f>
        <v/>
      </c>
    </row>
    <row r="4977" spans="1:15" x14ac:dyDescent="0.2">
      <c r="A4977" s="11">
        <v>990</v>
      </c>
      <c r="B4977" s="11" t="str">
        <f t="shared" si="89"/>
        <v>Charles G. Koch Charitable Foundation_American Spectator Foundation20187700</v>
      </c>
      <c r="C4977" s="11" t="s">
        <v>19</v>
      </c>
      <c r="D4977" s="11" t="s">
        <v>205</v>
      </c>
      <c r="E4977" s="11" t="s">
        <v>203</v>
      </c>
      <c r="F4977" s="14">
        <v>7700</v>
      </c>
      <c r="G4977" s="11">
        <v>2018</v>
      </c>
      <c r="H4977" s="11" t="s">
        <v>21</v>
      </c>
      <c r="I4977" s="12"/>
      <c r="J4977">
        <v>677</v>
      </c>
      <c r="K4977" s="3" t="str">
        <f>IF(VLOOKUP(D4977,'Resources Final'!A:C,3,FALSE)=0,"",VLOOKUP(D4977,'Resources Final'!A:C,3,FALSE))</f>
        <v/>
      </c>
      <c r="L4977" s="3" t="str">
        <f>IF(VLOOKUP(D4977,'Resources Final'!A:D,4,FALSE)=0,"",VLOOKUP(D4977,'Resources Final'!A:D,4,FALSE))</f>
        <v/>
      </c>
      <c r="M4977" s="3" t="str">
        <f>IF(VLOOKUP(D4977,'Resources Final'!A:E,5,FALSE)=0,"",VLOOKUP(D4977,'Resources Final'!A:E,5,FALSE))</f>
        <v/>
      </c>
      <c r="N4977" s="7" t="str">
        <f>IF(VLOOKUP(D4977,'Resources Final'!A:F,6,FALSE)=0,"",VLOOKUP(D4977,'Resources Final'!A:F,6,FALSE))</f>
        <v>http://www.sourcewatch.org/index.php/American_Spectator</v>
      </c>
      <c r="O4977" s="3" t="str">
        <f>IF(VLOOKUP(D4977,'Resources Final'!A:G,7,FALSE)=0,"",VLOOKUP(D4977,'Resources Final'!A:G,7,FALSE))</f>
        <v>Sourcewatch</v>
      </c>
    </row>
    <row r="4978" spans="1:15" x14ac:dyDescent="0.2">
      <c r="A4978" s="11">
        <v>990</v>
      </c>
      <c r="B4978" s="11" t="str">
        <f t="shared" si="89"/>
        <v>Charles G. Koch Charitable Foundation_Grove20183150</v>
      </c>
      <c r="C4978" s="11" t="s">
        <v>19</v>
      </c>
      <c r="D4978" s="11" t="s">
        <v>4600</v>
      </c>
      <c r="E4978" s="11" t="s">
        <v>4600</v>
      </c>
      <c r="F4978" s="14">
        <v>3150</v>
      </c>
      <c r="G4978" s="11">
        <v>2018</v>
      </c>
      <c r="H4978" s="11" t="s">
        <v>21</v>
      </c>
      <c r="I4978" s="12" t="s">
        <v>4162</v>
      </c>
      <c r="J4978">
        <v>678</v>
      </c>
      <c r="K4978" s="3" t="str">
        <f>IF(VLOOKUP(D4978,'Resources Final'!A:C,3,FALSE)=0,"",VLOOKUP(D4978,'Resources Final'!A:C,3,FALSE))</f>
        <v>Y</v>
      </c>
      <c r="L4978" s="3" t="str">
        <f>IF(VLOOKUP(D4978,'Resources Final'!A:D,4,FALSE)=0,"",VLOOKUP(D4978,'Resources Final'!A:D,4,FALSE))</f>
        <v/>
      </c>
      <c r="M4978" s="3" t="str">
        <f>IF(VLOOKUP(D4978,'Resources Final'!A:E,5,FALSE)=0,"",VLOOKUP(D4978,'Resources Final'!A:E,5,FALSE))</f>
        <v/>
      </c>
      <c r="N4978" s="7" t="str">
        <f>IF(VLOOKUP(D4978,'Resources Final'!A:F,6,FALSE)=0,"",VLOOKUP(D4978,'Resources Final'!A:F,6,FALSE))</f>
        <v/>
      </c>
      <c r="O4978" s="3" t="str">
        <f>IF(VLOOKUP(D4978,'Resources Final'!A:G,7,FALSE)=0,"",VLOOKUP(D4978,'Resources Final'!A:G,7,FALSE))</f>
        <v/>
      </c>
    </row>
    <row r="4979" spans="1:15" x14ac:dyDescent="0.2">
      <c r="A4979" s="11">
        <v>990</v>
      </c>
      <c r="B4979" s="11" t="str">
        <f t="shared" si="89"/>
        <v>Charles G. Koch Charitable Foundation_University of Vienna2018182000</v>
      </c>
      <c r="C4979" s="11" t="s">
        <v>19</v>
      </c>
      <c r="D4979" s="11" t="s">
        <v>4601</v>
      </c>
      <c r="E4979" s="11" t="s">
        <v>4601</v>
      </c>
      <c r="F4979" s="14">
        <v>182000</v>
      </c>
      <c r="G4979" s="11">
        <v>2018</v>
      </c>
      <c r="H4979" s="11" t="s">
        <v>21</v>
      </c>
      <c r="I4979" s="12"/>
      <c r="J4979">
        <v>679</v>
      </c>
      <c r="K4979" s="3" t="str">
        <f>IF(VLOOKUP(D4979,'Resources Final'!A:C,3,FALSE)=0,"",VLOOKUP(D4979,'Resources Final'!A:C,3,FALSE))</f>
        <v/>
      </c>
      <c r="L4979" s="3" t="str">
        <f>IF(VLOOKUP(D4979,'Resources Final'!A:D,4,FALSE)=0,"",VLOOKUP(D4979,'Resources Final'!A:D,4,FALSE))</f>
        <v>Y</v>
      </c>
      <c r="M4979" s="3" t="str">
        <f>IF(VLOOKUP(D4979,'Resources Final'!A:E,5,FALSE)=0,"",VLOOKUP(D4979,'Resources Final'!A:E,5,FALSE))</f>
        <v/>
      </c>
      <c r="N4979" s="7" t="str">
        <f>IF(VLOOKUP(D4979,'Resources Final'!A:F,6,FALSE)=0,"",VLOOKUP(D4979,'Resources Final'!A:F,6,FALSE))</f>
        <v/>
      </c>
      <c r="O4979" s="3" t="str">
        <f>IF(VLOOKUP(D4979,'Resources Final'!A:G,7,FALSE)=0,"",VLOOKUP(D4979,'Resources Final'!A:G,7,FALSE))</f>
        <v/>
      </c>
    </row>
    <row r="4980" spans="1:15" x14ac:dyDescent="0.2">
      <c r="A4980" s="11">
        <v>990</v>
      </c>
      <c r="B4980" s="11" t="str">
        <f t="shared" si="89"/>
        <v>Charles G. Koch Charitable Foundation_McMurry University201818500</v>
      </c>
      <c r="C4980" s="11" t="s">
        <v>19</v>
      </c>
      <c r="D4980" s="11" t="s">
        <v>4602</v>
      </c>
      <c r="E4980" s="11" t="s">
        <v>4602</v>
      </c>
      <c r="F4980" s="14">
        <v>18500</v>
      </c>
      <c r="G4980" s="11">
        <v>2018</v>
      </c>
      <c r="H4980" s="11" t="s">
        <v>21</v>
      </c>
      <c r="I4980" s="12"/>
      <c r="J4980">
        <v>680</v>
      </c>
      <c r="K4980" s="3" t="str">
        <f>IF(VLOOKUP(D4980,'Resources Final'!A:C,3,FALSE)=0,"",VLOOKUP(D4980,'Resources Final'!A:C,3,FALSE))</f>
        <v/>
      </c>
      <c r="L4980" s="3" t="str">
        <f>IF(VLOOKUP(D4980,'Resources Final'!A:D,4,FALSE)=0,"",VLOOKUP(D4980,'Resources Final'!A:D,4,FALSE))</f>
        <v>Y</v>
      </c>
      <c r="M4980" s="3" t="str">
        <f>IF(VLOOKUP(D4980,'Resources Final'!A:E,5,FALSE)=0,"",VLOOKUP(D4980,'Resources Final'!A:E,5,FALSE))</f>
        <v/>
      </c>
      <c r="N4980" s="7" t="str">
        <f>IF(VLOOKUP(D4980,'Resources Final'!A:F,6,FALSE)=0,"",VLOOKUP(D4980,'Resources Final'!A:F,6,FALSE))</f>
        <v/>
      </c>
      <c r="O4980" s="3" t="str">
        <f>IF(VLOOKUP(D4980,'Resources Final'!A:G,7,FALSE)=0,"",VLOOKUP(D4980,'Resources Final'!A:G,7,FALSE))</f>
        <v/>
      </c>
    </row>
    <row r="4981" spans="1:15" x14ac:dyDescent="0.2">
      <c r="A4981" s="11">
        <v>990</v>
      </c>
      <c r="B4981" s="11" t="str">
        <f t="shared" si="89"/>
        <v>Charles G. Koch Charitable Foundation_Jones20184725</v>
      </c>
      <c r="C4981" s="11" t="s">
        <v>19</v>
      </c>
      <c r="D4981" s="11" t="s">
        <v>1870</v>
      </c>
      <c r="E4981" s="11" t="s">
        <v>1870</v>
      </c>
      <c r="F4981" s="14">
        <v>4725</v>
      </c>
      <c r="G4981" s="11">
        <v>2018</v>
      </c>
      <c r="H4981" s="11" t="s">
        <v>21</v>
      </c>
      <c r="I4981" s="12" t="s">
        <v>4162</v>
      </c>
      <c r="J4981">
        <v>681</v>
      </c>
      <c r="K4981" s="3" t="str">
        <f>IF(VLOOKUP(D4981,'Resources Final'!A:C,3,FALSE)=0,"",VLOOKUP(D4981,'Resources Final'!A:C,3,FALSE))</f>
        <v>Y</v>
      </c>
      <c r="L4981" s="3" t="str">
        <f>IF(VLOOKUP(D4981,'Resources Final'!A:D,4,FALSE)=0,"",VLOOKUP(D4981,'Resources Final'!A:D,4,FALSE))</f>
        <v/>
      </c>
      <c r="M4981" s="3" t="str">
        <f>IF(VLOOKUP(D4981,'Resources Final'!A:E,5,FALSE)=0,"",VLOOKUP(D4981,'Resources Final'!A:E,5,FALSE))</f>
        <v/>
      </c>
      <c r="N4981" s="7" t="str">
        <f>IF(VLOOKUP(D4981,'Resources Final'!A:F,6,FALSE)=0,"",VLOOKUP(D4981,'Resources Final'!A:F,6,FALSE))</f>
        <v/>
      </c>
      <c r="O4981" s="3" t="str">
        <f>IF(VLOOKUP(D4981,'Resources Final'!A:G,7,FALSE)=0,"",VLOOKUP(D4981,'Resources Final'!A:G,7,FALSE))</f>
        <v/>
      </c>
    </row>
    <row r="4982" spans="1:15" x14ac:dyDescent="0.2">
      <c r="A4982" s="11">
        <v>990</v>
      </c>
      <c r="B4982" s="11" t="str">
        <f t="shared" si="89"/>
        <v>Charles G. Koch Charitable Foundation_Doerr20183150</v>
      </c>
      <c r="C4982" s="11" t="s">
        <v>19</v>
      </c>
      <c r="D4982" s="11" t="s">
        <v>4603</v>
      </c>
      <c r="E4982" s="11" t="s">
        <v>4603</v>
      </c>
      <c r="F4982" s="14">
        <v>3150</v>
      </c>
      <c r="G4982" s="11">
        <v>2018</v>
      </c>
      <c r="H4982" s="11" t="s">
        <v>21</v>
      </c>
      <c r="I4982" s="12" t="s">
        <v>4162</v>
      </c>
      <c r="J4982">
        <v>682</v>
      </c>
      <c r="K4982" s="3" t="str">
        <f>IF(VLOOKUP(D4982,'Resources Final'!A:C,3,FALSE)=0,"",VLOOKUP(D4982,'Resources Final'!A:C,3,FALSE))</f>
        <v>Y</v>
      </c>
      <c r="L4982" s="3" t="str">
        <f>IF(VLOOKUP(D4982,'Resources Final'!A:D,4,FALSE)=0,"",VLOOKUP(D4982,'Resources Final'!A:D,4,FALSE))</f>
        <v/>
      </c>
      <c r="M4982" s="3" t="str">
        <f>IF(VLOOKUP(D4982,'Resources Final'!A:E,5,FALSE)=0,"",VLOOKUP(D4982,'Resources Final'!A:E,5,FALSE))</f>
        <v/>
      </c>
      <c r="N4982" s="7" t="str">
        <f>IF(VLOOKUP(D4982,'Resources Final'!A:F,6,FALSE)=0,"",VLOOKUP(D4982,'Resources Final'!A:F,6,FALSE))</f>
        <v/>
      </c>
      <c r="O4982" s="3" t="str">
        <f>IF(VLOOKUP(D4982,'Resources Final'!A:G,7,FALSE)=0,"",VLOOKUP(D4982,'Resources Final'!A:G,7,FALSE))</f>
        <v/>
      </c>
    </row>
    <row r="4983" spans="1:15" x14ac:dyDescent="0.2">
      <c r="A4983" s="11">
        <v>990</v>
      </c>
      <c r="B4983" s="11" t="str">
        <f t="shared" si="89"/>
        <v>Charles G. Koch Charitable Foundation_Notre Dame College20186500</v>
      </c>
      <c r="C4983" s="11" t="s">
        <v>19</v>
      </c>
      <c r="D4983" s="11" t="s">
        <v>2715</v>
      </c>
      <c r="E4983" s="11" t="s">
        <v>2715</v>
      </c>
      <c r="F4983" s="14">
        <v>6500</v>
      </c>
      <c r="G4983" s="11">
        <v>2018</v>
      </c>
      <c r="H4983" s="11" t="s">
        <v>21</v>
      </c>
      <c r="I4983" s="12"/>
      <c r="J4983">
        <v>683</v>
      </c>
      <c r="K4983" s="3" t="str">
        <f>IF(VLOOKUP(D4983,'Resources Final'!A:C,3,FALSE)=0,"",VLOOKUP(D4983,'Resources Final'!A:C,3,FALSE))</f>
        <v/>
      </c>
      <c r="L4983" s="3" t="str">
        <f>IF(VLOOKUP(D4983,'Resources Final'!A:D,4,FALSE)=0,"",VLOOKUP(D4983,'Resources Final'!A:D,4,FALSE))</f>
        <v>Y</v>
      </c>
      <c r="M4983" s="3" t="str">
        <f>IF(VLOOKUP(D4983,'Resources Final'!A:E,5,FALSE)=0,"",VLOOKUP(D4983,'Resources Final'!A:E,5,FALSE))</f>
        <v/>
      </c>
      <c r="N4983" s="7" t="str">
        <f>IF(VLOOKUP(D4983,'Resources Final'!A:F,6,FALSE)=0,"",VLOOKUP(D4983,'Resources Final'!A:F,6,FALSE))</f>
        <v/>
      </c>
      <c r="O4983" s="3" t="str">
        <f>IF(VLOOKUP(D4983,'Resources Final'!A:G,7,FALSE)=0,"",VLOOKUP(D4983,'Resources Final'!A:G,7,FALSE))</f>
        <v/>
      </c>
    </row>
    <row r="4984" spans="1:15" x14ac:dyDescent="0.2">
      <c r="A4984" s="11">
        <v>990</v>
      </c>
      <c r="B4984" s="11" t="str">
        <f t="shared" si="89"/>
        <v>Charles G. Koch Charitable Foundation_Phillips20183150</v>
      </c>
      <c r="C4984" s="11" t="s">
        <v>19</v>
      </c>
      <c r="D4984" s="11" t="s">
        <v>2852</v>
      </c>
      <c r="E4984" s="11" t="s">
        <v>2852</v>
      </c>
      <c r="F4984" s="14">
        <v>3150</v>
      </c>
      <c r="G4984" s="11">
        <v>2018</v>
      </c>
      <c r="H4984" s="11" t="s">
        <v>21</v>
      </c>
      <c r="I4984" s="12" t="s">
        <v>4162</v>
      </c>
      <c r="J4984">
        <v>684</v>
      </c>
      <c r="K4984" s="3" t="str">
        <f>IF(VLOOKUP(D4984,'Resources Final'!A:C,3,FALSE)=0,"",VLOOKUP(D4984,'Resources Final'!A:C,3,FALSE))</f>
        <v>Y</v>
      </c>
      <c r="L4984" s="3" t="str">
        <f>IF(VLOOKUP(D4984,'Resources Final'!A:D,4,FALSE)=0,"",VLOOKUP(D4984,'Resources Final'!A:D,4,FALSE))</f>
        <v/>
      </c>
      <c r="M4984" s="3" t="str">
        <f>IF(VLOOKUP(D4984,'Resources Final'!A:E,5,FALSE)=0,"",VLOOKUP(D4984,'Resources Final'!A:E,5,FALSE))</f>
        <v/>
      </c>
      <c r="N4984" s="7" t="str">
        <f>IF(VLOOKUP(D4984,'Resources Final'!A:F,6,FALSE)=0,"",VLOOKUP(D4984,'Resources Final'!A:F,6,FALSE))</f>
        <v/>
      </c>
      <c r="O4984" s="3" t="str">
        <f>IF(VLOOKUP(D4984,'Resources Final'!A:G,7,FALSE)=0,"",VLOOKUP(D4984,'Resources Final'!A:G,7,FALSE))</f>
        <v/>
      </c>
    </row>
    <row r="4985" spans="1:15" x14ac:dyDescent="0.2">
      <c r="A4985" s="11">
        <v>990</v>
      </c>
      <c r="B4985" s="11" t="str">
        <f t="shared" si="89"/>
        <v>Charles G. Koch Charitable Foundation_Schwalback201812750</v>
      </c>
      <c r="C4985" s="11" t="s">
        <v>19</v>
      </c>
      <c r="D4985" s="11" t="s">
        <v>4604</v>
      </c>
      <c r="E4985" s="11" t="s">
        <v>4604</v>
      </c>
      <c r="F4985" s="14">
        <v>12750</v>
      </c>
      <c r="G4985" s="11">
        <v>2018</v>
      </c>
      <c r="H4985" s="11" t="s">
        <v>21</v>
      </c>
      <c r="I4985" s="12" t="s">
        <v>4162</v>
      </c>
      <c r="J4985">
        <v>685</v>
      </c>
      <c r="K4985" s="3" t="str">
        <f>IF(VLOOKUP(D4985,'Resources Final'!A:C,3,FALSE)=0,"",VLOOKUP(D4985,'Resources Final'!A:C,3,FALSE))</f>
        <v>Y</v>
      </c>
      <c r="L4985" s="3" t="str">
        <f>IF(VLOOKUP(D4985,'Resources Final'!A:D,4,FALSE)=0,"",VLOOKUP(D4985,'Resources Final'!A:D,4,FALSE))</f>
        <v/>
      </c>
      <c r="M4985" s="3" t="str">
        <f>IF(VLOOKUP(D4985,'Resources Final'!A:E,5,FALSE)=0,"",VLOOKUP(D4985,'Resources Final'!A:E,5,FALSE))</f>
        <v/>
      </c>
      <c r="N4985" s="7" t="str">
        <f>IF(VLOOKUP(D4985,'Resources Final'!A:F,6,FALSE)=0,"",VLOOKUP(D4985,'Resources Final'!A:F,6,FALSE))</f>
        <v/>
      </c>
      <c r="O4985" s="3" t="str">
        <f>IF(VLOOKUP(D4985,'Resources Final'!A:G,7,FALSE)=0,"",VLOOKUP(D4985,'Resources Final'!A:G,7,FALSE))</f>
        <v/>
      </c>
    </row>
    <row r="4986" spans="1:15" x14ac:dyDescent="0.2">
      <c r="A4986" s="11">
        <v>990</v>
      </c>
      <c r="B4986" s="11" t="str">
        <f t="shared" si="89"/>
        <v>Charles G. Koch Charitable Foundation_Camacho20183150</v>
      </c>
      <c r="C4986" s="11" t="s">
        <v>19</v>
      </c>
      <c r="D4986" s="11" t="s">
        <v>4605</v>
      </c>
      <c r="E4986" s="11" t="s">
        <v>4605</v>
      </c>
      <c r="F4986" s="14">
        <v>3150</v>
      </c>
      <c r="G4986" s="11">
        <v>2018</v>
      </c>
      <c r="H4986" s="11" t="s">
        <v>21</v>
      </c>
      <c r="I4986" s="12" t="s">
        <v>4162</v>
      </c>
      <c r="J4986">
        <v>686</v>
      </c>
      <c r="K4986" s="3" t="str">
        <f>IF(VLOOKUP(D4986,'Resources Final'!A:C,3,FALSE)=0,"",VLOOKUP(D4986,'Resources Final'!A:C,3,FALSE))</f>
        <v>Y</v>
      </c>
      <c r="L4986" s="3" t="str">
        <f>IF(VLOOKUP(D4986,'Resources Final'!A:D,4,FALSE)=0,"",VLOOKUP(D4986,'Resources Final'!A:D,4,FALSE))</f>
        <v/>
      </c>
      <c r="M4986" s="3" t="str">
        <f>IF(VLOOKUP(D4986,'Resources Final'!A:E,5,FALSE)=0,"",VLOOKUP(D4986,'Resources Final'!A:E,5,FALSE))</f>
        <v/>
      </c>
      <c r="N4986" s="7" t="str">
        <f>IF(VLOOKUP(D4986,'Resources Final'!A:F,6,FALSE)=0,"",VLOOKUP(D4986,'Resources Final'!A:F,6,FALSE))</f>
        <v/>
      </c>
      <c r="O4986" s="3" t="str">
        <f>IF(VLOOKUP(D4986,'Resources Final'!A:G,7,FALSE)=0,"",VLOOKUP(D4986,'Resources Final'!A:G,7,FALSE))</f>
        <v/>
      </c>
    </row>
    <row r="4987" spans="1:15" x14ac:dyDescent="0.2">
      <c r="A4987" s="11">
        <v>990</v>
      </c>
      <c r="B4987" s="11" t="str">
        <f t="shared" si="89"/>
        <v>Charles G. Koch Charitable Foundation_Thibault20183150</v>
      </c>
      <c r="C4987" s="11" t="s">
        <v>19</v>
      </c>
      <c r="D4987" s="11" t="s">
        <v>3627</v>
      </c>
      <c r="E4987" s="11" t="s">
        <v>3627</v>
      </c>
      <c r="F4987" s="14">
        <v>3150</v>
      </c>
      <c r="G4987" s="11">
        <v>2018</v>
      </c>
      <c r="H4987" s="11" t="s">
        <v>21</v>
      </c>
      <c r="I4987" s="12" t="s">
        <v>4162</v>
      </c>
      <c r="J4987">
        <v>687</v>
      </c>
      <c r="K4987" s="3" t="str">
        <f>IF(VLOOKUP(D4987,'Resources Final'!A:C,3,FALSE)=0,"",VLOOKUP(D4987,'Resources Final'!A:C,3,FALSE))</f>
        <v>Y</v>
      </c>
      <c r="L4987" s="3" t="str">
        <f>IF(VLOOKUP(D4987,'Resources Final'!A:D,4,FALSE)=0,"",VLOOKUP(D4987,'Resources Final'!A:D,4,FALSE))</f>
        <v/>
      </c>
      <c r="M4987" s="3" t="str">
        <f>IF(VLOOKUP(D4987,'Resources Final'!A:E,5,FALSE)=0,"",VLOOKUP(D4987,'Resources Final'!A:E,5,FALSE))</f>
        <v/>
      </c>
      <c r="N4987" s="7" t="str">
        <f>IF(VLOOKUP(D4987,'Resources Final'!A:F,6,FALSE)=0,"",VLOOKUP(D4987,'Resources Final'!A:F,6,FALSE))</f>
        <v/>
      </c>
      <c r="O4987" s="3" t="str">
        <f>IF(VLOOKUP(D4987,'Resources Final'!A:G,7,FALSE)=0,"",VLOOKUP(D4987,'Resources Final'!A:G,7,FALSE))</f>
        <v/>
      </c>
    </row>
    <row r="4988" spans="1:15" x14ac:dyDescent="0.2">
      <c r="A4988" s="11">
        <v>990</v>
      </c>
      <c r="B4988" s="11" t="str">
        <f t="shared" si="89"/>
        <v>Charles G. Koch Charitable Foundation_The Foster Russell Family Foundation201817000</v>
      </c>
      <c r="C4988" s="11" t="s">
        <v>19</v>
      </c>
      <c r="D4988" s="11" t="s">
        <v>3583</v>
      </c>
      <c r="E4988" s="11" t="s">
        <v>3583</v>
      </c>
      <c r="F4988" s="14">
        <v>17000</v>
      </c>
      <c r="G4988" s="11">
        <v>2018</v>
      </c>
      <c r="H4988" s="11" t="s">
        <v>21</v>
      </c>
      <c r="I4988" s="12"/>
      <c r="J4988">
        <v>688</v>
      </c>
      <c r="K4988" s="3" t="str">
        <f>IF(VLOOKUP(D4988,'Resources Final'!A:C,3,FALSE)=0,"",VLOOKUP(D4988,'Resources Final'!A:C,3,FALSE))</f>
        <v/>
      </c>
      <c r="L4988" s="3" t="str">
        <f>IF(VLOOKUP(D4988,'Resources Final'!A:D,4,FALSE)=0,"",VLOOKUP(D4988,'Resources Final'!A:D,4,FALSE))</f>
        <v/>
      </c>
      <c r="M4988" s="3" t="str">
        <f>IF(VLOOKUP(D4988,'Resources Final'!A:E,5,FALSE)=0,"",VLOOKUP(D4988,'Resources Final'!A:E,5,FALSE))</f>
        <v/>
      </c>
      <c r="N4988" s="7" t="str">
        <f>IF(VLOOKUP(D4988,'Resources Final'!A:F,6,FALSE)=0,"",VLOOKUP(D4988,'Resources Final'!A:F,6,FALSE))</f>
        <v/>
      </c>
      <c r="O4988" s="3" t="str">
        <f>IF(VLOOKUP(D4988,'Resources Final'!A:G,7,FALSE)=0,"",VLOOKUP(D4988,'Resources Final'!A:G,7,FALSE))</f>
        <v/>
      </c>
    </row>
    <row r="4989" spans="1:15" x14ac:dyDescent="0.2">
      <c r="A4989" s="11">
        <v>990</v>
      </c>
      <c r="B4989" s="11" t="str">
        <f t="shared" si="89"/>
        <v>Charles G. Koch Charitable Foundation_Etzel20181488</v>
      </c>
      <c r="C4989" s="11" t="s">
        <v>19</v>
      </c>
      <c r="D4989" s="11" t="s">
        <v>4606</v>
      </c>
      <c r="E4989" s="11" t="s">
        <v>4606</v>
      </c>
      <c r="F4989" s="14">
        <v>1488</v>
      </c>
      <c r="G4989" s="11">
        <v>2018</v>
      </c>
      <c r="H4989" s="11" t="s">
        <v>21</v>
      </c>
      <c r="I4989" s="12" t="s">
        <v>4162</v>
      </c>
      <c r="J4989">
        <v>689</v>
      </c>
      <c r="K4989" s="3" t="str">
        <f>IF(VLOOKUP(D4989,'Resources Final'!A:C,3,FALSE)=0,"",VLOOKUP(D4989,'Resources Final'!A:C,3,FALSE))</f>
        <v>Y</v>
      </c>
      <c r="L4989" s="3" t="str">
        <f>IF(VLOOKUP(D4989,'Resources Final'!A:D,4,FALSE)=0,"",VLOOKUP(D4989,'Resources Final'!A:D,4,FALSE))</f>
        <v/>
      </c>
      <c r="M4989" s="3" t="str">
        <f>IF(VLOOKUP(D4989,'Resources Final'!A:E,5,FALSE)=0,"",VLOOKUP(D4989,'Resources Final'!A:E,5,FALSE))</f>
        <v/>
      </c>
      <c r="N4989" s="7" t="str">
        <f>IF(VLOOKUP(D4989,'Resources Final'!A:F,6,FALSE)=0,"",VLOOKUP(D4989,'Resources Final'!A:F,6,FALSE))</f>
        <v/>
      </c>
      <c r="O4989" s="3" t="str">
        <f>IF(VLOOKUP(D4989,'Resources Final'!A:G,7,FALSE)=0,"",VLOOKUP(D4989,'Resources Final'!A:G,7,FALSE))</f>
        <v/>
      </c>
    </row>
    <row r="4990" spans="1:15" x14ac:dyDescent="0.2">
      <c r="A4990" s="11">
        <v>990</v>
      </c>
      <c r="B4990" s="11" t="str">
        <f t="shared" si="89"/>
        <v>Charles G. Koch Charitable Foundation_Petrullo20185355</v>
      </c>
      <c r="C4990" s="11" t="s">
        <v>19</v>
      </c>
      <c r="D4990" s="11" t="s">
        <v>4607</v>
      </c>
      <c r="E4990" s="11" t="s">
        <v>4607</v>
      </c>
      <c r="F4990" s="14">
        <v>5355</v>
      </c>
      <c r="G4990" s="11">
        <v>2018</v>
      </c>
      <c r="H4990" s="11" t="s">
        <v>21</v>
      </c>
      <c r="I4990" s="12" t="s">
        <v>4162</v>
      </c>
      <c r="J4990">
        <v>690</v>
      </c>
      <c r="K4990" s="3" t="str">
        <f>IF(VLOOKUP(D4990,'Resources Final'!A:C,3,FALSE)=0,"",VLOOKUP(D4990,'Resources Final'!A:C,3,FALSE))</f>
        <v>Y</v>
      </c>
      <c r="L4990" s="3" t="str">
        <f>IF(VLOOKUP(D4990,'Resources Final'!A:D,4,FALSE)=0,"",VLOOKUP(D4990,'Resources Final'!A:D,4,FALSE))</f>
        <v/>
      </c>
      <c r="M4990" s="3" t="str">
        <f>IF(VLOOKUP(D4990,'Resources Final'!A:E,5,FALSE)=0,"",VLOOKUP(D4990,'Resources Final'!A:E,5,FALSE))</f>
        <v/>
      </c>
      <c r="N4990" s="7" t="str">
        <f>IF(VLOOKUP(D4990,'Resources Final'!A:F,6,FALSE)=0,"",VLOOKUP(D4990,'Resources Final'!A:F,6,FALSE))</f>
        <v/>
      </c>
      <c r="O4990" s="3" t="str">
        <f>IF(VLOOKUP(D4990,'Resources Final'!A:G,7,FALSE)=0,"",VLOOKUP(D4990,'Resources Final'!A:G,7,FALSE))</f>
        <v/>
      </c>
    </row>
    <row r="4991" spans="1:15" x14ac:dyDescent="0.2">
      <c r="A4991" s="11">
        <v>990</v>
      </c>
      <c r="B4991" s="11" t="str">
        <f t="shared" si="89"/>
        <v>Charles G. Koch Charitable Foundation_Staudt201814000</v>
      </c>
      <c r="C4991" s="11" t="s">
        <v>19</v>
      </c>
      <c r="D4991" s="11" t="s">
        <v>4608</v>
      </c>
      <c r="E4991" s="11" t="s">
        <v>4608</v>
      </c>
      <c r="F4991" s="14">
        <v>14000</v>
      </c>
      <c r="G4991" s="11">
        <v>2018</v>
      </c>
      <c r="H4991" s="11" t="s">
        <v>21</v>
      </c>
      <c r="I4991" s="12" t="s">
        <v>4162</v>
      </c>
      <c r="J4991">
        <v>691</v>
      </c>
      <c r="K4991" s="3" t="str">
        <f>IF(VLOOKUP(D4991,'Resources Final'!A:C,3,FALSE)=0,"",VLOOKUP(D4991,'Resources Final'!A:C,3,FALSE))</f>
        <v>Y</v>
      </c>
      <c r="L4991" s="3" t="str">
        <f>IF(VLOOKUP(D4991,'Resources Final'!A:D,4,FALSE)=0,"",VLOOKUP(D4991,'Resources Final'!A:D,4,FALSE))</f>
        <v/>
      </c>
      <c r="M4991" s="3" t="str">
        <f>IF(VLOOKUP(D4991,'Resources Final'!A:E,5,FALSE)=0,"",VLOOKUP(D4991,'Resources Final'!A:E,5,FALSE))</f>
        <v/>
      </c>
      <c r="N4991" s="7" t="str">
        <f>IF(VLOOKUP(D4991,'Resources Final'!A:F,6,FALSE)=0,"",VLOOKUP(D4991,'Resources Final'!A:F,6,FALSE))</f>
        <v/>
      </c>
      <c r="O4991" s="3" t="str">
        <f>IF(VLOOKUP(D4991,'Resources Final'!A:G,7,FALSE)=0,"",VLOOKUP(D4991,'Resources Final'!A:G,7,FALSE))</f>
        <v/>
      </c>
    </row>
    <row r="4992" spans="1:15" x14ac:dyDescent="0.2">
      <c r="A4992" s="11">
        <v>990</v>
      </c>
      <c r="B4992" s="11" t="str">
        <f t="shared" si="89"/>
        <v>Charles G. Koch Charitable Foundation_CTC Foundation201850000</v>
      </c>
      <c r="C4992" s="11" t="s">
        <v>19</v>
      </c>
      <c r="D4992" s="11" t="s">
        <v>886</v>
      </c>
      <c r="E4992" s="11" t="s">
        <v>886</v>
      </c>
      <c r="F4992" s="14">
        <v>50000</v>
      </c>
      <c r="G4992" s="11">
        <v>2018</v>
      </c>
      <c r="H4992" s="11" t="s">
        <v>21</v>
      </c>
      <c r="I4992" s="12"/>
      <c r="J4992">
        <v>692</v>
      </c>
      <c r="K4992" s="3" t="str">
        <f>IF(VLOOKUP(D4992,'Resources Final'!A:C,3,FALSE)=0,"",VLOOKUP(D4992,'Resources Final'!A:C,3,FALSE))</f>
        <v/>
      </c>
      <c r="L4992" s="3" t="str">
        <f>IF(VLOOKUP(D4992,'Resources Final'!A:D,4,FALSE)=0,"",VLOOKUP(D4992,'Resources Final'!A:D,4,FALSE))</f>
        <v/>
      </c>
      <c r="M4992" s="3" t="str">
        <f>IF(VLOOKUP(D4992,'Resources Final'!A:E,5,FALSE)=0,"",VLOOKUP(D4992,'Resources Final'!A:E,5,FALSE))</f>
        <v/>
      </c>
      <c r="N4992" s="7" t="str">
        <f>IF(VLOOKUP(D4992,'Resources Final'!A:F,6,FALSE)=0,"",VLOOKUP(D4992,'Resources Final'!A:F,6,FALSE))</f>
        <v/>
      </c>
      <c r="O4992" s="3" t="str">
        <f>IF(VLOOKUP(D4992,'Resources Final'!A:G,7,FALSE)=0,"",VLOOKUP(D4992,'Resources Final'!A:G,7,FALSE))</f>
        <v/>
      </c>
    </row>
    <row r="4993" spans="1:15" x14ac:dyDescent="0.2">
      <c r="A4993" s="11">
        <v>990</v>
      </c>
      <c r="B4993" s="11" t="str">
        <f t="shared" si="89"/>
        <v>Charles G. Koch Charitable Foundation_Ansloan20183150</v>
      </c>
      <c r="C4993" s="11" t="s">
        <v>19</v>
      </c>
      <c r="D4993" s="11" t="s">
        <v>4609</v>
      </c>
      <c r="E4993" s="11" t="s">
        <v>4609</v>
      </c>
      <c r="F4993" s="14">
        <v>3150</v>
      </c>
      <c r="G4993" s="11">
        <v>2018</v>
      </c>
      <c r="H4993" s="11" t="s">
        <v>21</v>
      </c>
      <c r="I4993" s="12" t="s">
        <v>4162</v>
      </c>
      <c r="J4993">
        <v>693</v>
      </c>
      <c r="K4993" s="3" t="str">
        <f>IF(VLOOKUP(D4993,'Resources Final'!A:C,3,FALSE)=0,"",VLOOKUP(D4993,'Resources Final'!A:C,3,FALSE))</f>
        <v>Y</v>
      </c>
      <c r="L4993" s="3" t="str">
        <f>IF(VLOOKUP(D4993,'Resources Final'!A:D,4,FALSE)=0,"",VLOOKUP(D4993,'Resources Final'!A:D,4,FALSE))</f>
        <v/>
      </c>
      <c r="M4993" s="3" t="str">
        <f>IF(VLOOKUP(D4993,'Resources Final'!A:E,5,FALSE)=0,"",VLOOKUP(D4993,'Resources Final'!A:E,5,FALSE))</f>
        <v/>
      </c>
      <c r="N4993" s="7" t="str">
        <f>IF(VLOOKUP(D4993,'Resources Final'!A:F,6,FALSE)=0,"",VLOOKUP(D4993,'Resources Final'!A:F,6,FALSE))</f>
        <v/>
      </c>
      <c r="O4993" s="3" t="str">
        <f>IF(VLOOKUP(D4993,'Resources Final'!A:G,7,FALSE)=0,"",VLOOKUP(D4993,'Resources Final'!A:G,7,FALSE))</f>
        <v/>
      </c>
    </row>
    <row r="4994" spans="1:15" x14ac:dyDescent="0.2">
      <c r="A4994" s="11">
        <v>990</v>
      </c>
      <c r="B4994" s="11" t="str">
        <f t="shared" si="89"/>
        <v>Charles G. Koch Charitable Foundation_Ordway20188938</v>
      </c>
      <c r="C4994" s="11" t="s">
        <v>19</v>
      </c>
      <c r="D4994" s="11" t="s">
        <v>4610</v>
      </c>
      <c r="E4994" s="11" t="s">
        <v>4610</v>
      </c>
      <c r="F4994" s="14">
        <v>8938</v>
      </c>
      <c r="G4994" s="11">
        <v>2018</v>
      </c>
      <c r="H4994" s="11" t="s">
        <v>21</v>
      </c>
      <c r="I4994" s="12" t="s">
        <v>4162</v>
      </c>
      <c r="J4994">
        <v>694</v>
      </c>
      <c r="K4994" s="3" t="str">
        <f>IF(VLOOKUP(D4994,'Resources Final'!A:C,3,FALSE)=0,"",VLOOKUP(D4994,'Resources Final'!A:C,3,FALSE))</f>
        <v>Y</v>
      </c>
      <c r="L4994" s="3" t="str">
        <f>IF(VLOOKUP(D4994,'Resources Final'!A:D,4,FALSE)=0,"",VLOOKUP(D4994,'Resources Final'!A:D,4,FALSE))</f>
        <v/>
      </c>
      <c r="M4994" s="3" t="str">
        <f>IF(VLOOKUP(D4994,'Resources Final'!A:E,5,FALSE)=0,"",VLOOKUP(D4994,'Resources Final'!A:E,5,FALSE))</f>
        <v/>
      </c>
      <c r="N4994" s="7" t="str">
        <f>IF(VLOOKUP(D4994,'Resources Final'!A:F,6,FALSE)=0,"",VLOOKUP(D4994,'Resources Final'!A:F,6,FALSE))</f>
        <v/>
      </c>
      <c r="O4994" s="3" t="str">
        <f>IF(VLOOKUP(D4994,'Resources Final'!A:G,7,FALSE)=0,"",VLOOKUP(D4994,'Resources Final'!A:G,7,FALSE))</f>
        <v/>
      </c>
    </row>
    <row r="4995" spans="1:15" x14ac:dyDescent="0.2">
      <c r="A4995" s="11">
        <v>990</v>
      </c>
      <c r="B4995" s="11" t="str">
        <f t="shared" si="89"/>
        <v>Charles G. Koch Charitable Foundation_Humphrey20182025</v>
      </c>
      <c r="C4995" s="11" t="s">
        <v>19</v>
      </c>
      <c r="D4995" s="11" t="s">
        <v>4611</v>
      </c>
      <c r="E4995" s="11" t="s">
        <v>4611</v>
      </c>
      <c r="F4995" s="14">
        <v>2025</v>
      </c>
      <c r="G4995" s="11">
        <v>2018</v>
      </c>
      <c r="H4995" s="11" t="s">
        <v>21</v>
      </c>
      <c r="I4995" s="12" t="s">
        <v>4162</v>
      </c>
      <c r="J4995">
        <v>695</v>
      </c>
      <c r="K4995" s="3" t="str">
        <f>IF(VLOOKUP(D4995,'Resources Final'!A:C,3,FALSE)=0,"",VLOOKUP(D4995,'Resources Final'!A:C,3,FALSE))</f>
        <v>Y</v>
      </c>
      <c r="L4995" s="3" t="str">
        <f>IF(VLOOKUP(D4995,'Resources Final'!A:D,4,FALSE)=0,"",VLOOKUP(D4995,'Resources Final'!A:D,4,FALSE))</f>
        <v/>
      </c>
      <c r="M4995" s="3" t="str">
        <f>IF(VLOOKUP(D4995,'Resources Final'!A:E,5,FALSE)=0,"",VLOOKUP(D4995,'Resources Final'!A:E,5,FALSE))</f>
        <v/>
      </c>
      <c r="N4995" s="7" t="str">
        <f>IF(VLOOKUP(D4995,'Resources Final'!A:F,6,FALSE)=0,"",VLOOKUP(D4995,'Resources Final'!A:F,6,FALSE))</f>
        <v/>
      </c>
      <c r="O4995" s="3" t="str">
        <f>IF(VLOOKUP(D4995,'Resources Final'!A:G,7,FALSE)=0,"",VLOOKUP(D4995,'Resources Final'!A:G,7,FALSE))</f>
        <v/>
      </c>
    </row>
    <row r="4996" spans="1:15" x14ac:dyDescent="0.2">
      <c r="A4996" s="11">
        <v>990</v>
      </c>
      <c r="B4996" s="11" t="str">
        <f t="shared" si="89"/>
        <v>Charles G. Koch Charitable Foundation_Buonantony20183024</v>
      </c>
      <c r="C4996" s="11" t="s">
        <v>19</v>
      </c>
      <c r="D4996" s="11" t="s">
        <v>4612</v>
      </c>
      <c r="E4996" s="11" t="s">
        <v>4612</v>
      </c>
      <c r="F4996" s="14">
        <v>3024</v>
      </c>
      <c r="G4996" s="11">
        <v>2018</v>
      </c>
      <c r="H4996" s="11" t="s">
        <v>21</v>
      </c>
      <c r="I4996" s="12" t="s">
        <v>4162</v>
      </c>
      <c r="J4996">
        <v>696</v>
      </c>
      <c r="K4996" s="3" t="str">
        <f>IF(VLOOKUP(D4996,'Resources Final'!A:C,3,FALSE)=0,"",VLOOKUP(D4996,'Resources Final'!A:C,3,FALSE))</f>
        <v>Y</v>
      </c>
      <c r="L4996" s="3" t="str">
        <f>IF(VLOOKUP(D4996,'Resources Final'!A:D,4,FALSE)=0,"",VLOOKUP(D4996,'Resources Final'!A:D,4,FALSE))</f>
        <v/>
      </c>
      <c r="M4996" s="3" t="str">
        <f>IF(VLOOKUP(D4996,'Resources Final'!A:E,5,FALSE)=0,"",VLOOKUP(D4996,'Resources Final'!A:E,5,FALSE))</f>
        <v/>
      </c>
      <c r="N4996" s="7" t="str">
        <f>IF(VLOOKUP(D4996,'Resources Final'!A:F,6,FALSE)=0,"",VLOOKUP(D4996,'Resources Final'!A:F,6,FALSE))</f>
        <v/>
      </c>
      <c r="O4996" s="3" t="str">
        <f>IF(VLOOKUP(D4996,'Resources Final'!A:G,7,FALSE)=0,"",VLOOKUP(D4996,'Resources Final'!A:G,7,FALSE))</f>
        <v/>
      </c>
    </row>
    <row r="4997" spans="1:15" x14ac:dyDescent="0.2">
      <c r="A4997" s="11">
        <v>990</v>
      </c>
      <c r="B4997" s="11" t="str">
        <f t="shared" si="89"/>
        <v>Charles G. Koch Charitable Foundation_Cochran20183150</v>
      </c>
      <c r="C4997" s="11" t="s">
        <v>19</v>
      </c>
      <c r="D4997" s="11" t="s">
        <v>4613</v>
      </c>
      <c r="E4997" s="11" t="s">
        <v>4613</v>
      </c>
      <c r="F4997" s="14">
        <v>3150</v>
      </c>
      <c r="G4997" s="11">
        <v>2018</v>
      </c>
      <c r="H4997" s="11" t="s">
        <v>21</v>
      </c>
      <c r="I4997" s="12" t="s">
        <v>4162</v>
      </c>
      <c r="J4997">
        <v>697</v>
      </c>
      <c r="K4997" s="3" t="str">
        <f>IF(VLOOKUP(D4997,'Resources Final'!A:C,3,FALSE)=0,"",VLOOKUP(D4997,'Resources Final'!A:C,3,FALSE))</f>
        <v>Y</v>
      </c>
      <c r="L4997" s="3" t="str">
        <f>IF(VLOOKUP(D4997,'Resources Final'!A:D,4,FALSE)=0,"",VLOOKUP(D4997,'Resources Final'!A:D,4,FALSE))</f>
        <v/>
      </c>
      <c r="M4997" s="3" t="str">
        <f>IF(VLOOKUP(D4997,'Resources Final'!A:E,5,FALSE)=0,"",VLOOKUP(D4997,'Resources Final'!A:E,5,FALSE))</f>
        <v/>
      </c>
      <c r="N4997" s="7" t="str">
        <f>IF(VLOOKUP(D4997,'Resources Final'!A:F,6,FALSE)=0,"",VLOOKUP(D4997,'Resources Final'!A:F,6,FALSE))</f>
        <v/>
      </c>
      <c r="O4997" s="3" t="str">
        <f>IF(VLOOKUP(D4997,'Resources Final'!A:G,7,FALSE)=0,"",VLOOKUP(D4997,'Resources Final'!A:G,7,FALSE))</f>
        <v/>
      </c>
    </row>
    <row r="4998" spans="1:15" x14ac:dyDescent="0.2">
      <c r="A4998" s="11">
        <v>990</v>
      </c>
      <c r="B4998" s="11" t="str">
        <f t="shared" si="89"/>
        <v>Charles G. Koch Charitable Foundation_College of William and Mary20187000</v>
      </c>
      <c r="C4998" s="11" t="s">
        <v>19</v>
      </c>
      <c r="D4998" s="11" t="s">
        <v>4614</v>
      </c>
      <c r="E4998" s="11" t="s">
        <v>4614</v>
      </c>
      <c r="F4998" s="14">
        <v>7000</v>
      </c>
      <c r="G4998" s="11">
        <v>2018</v>
      </c>
      <c r="H4998" s="11" t="s">
        <v>21</v>
      </c>
      <c r="I4998" s="12"/>
      <c r="J4998">
        <v>698</v>
      </c>
      <c r="K4998" s="3" t="str">
        <f>IF(VLOOKUP(D4998,'Resources Final'!A:C,3,FALSE)=0,"",VLOOKUP(D4998,'Resources Final'!A:C,3,FALSE))</f>
        <v/>
      </c>
      <c r="L4998" s="3" t="str">
        <f>IF(VLOOKUP(D4998,'Resources Final'!A:D,4,FALSE)=0,"",VLOOKUP(D4998,'Resources Final'!A:D,4,FALSE))</f>
        <v>Y</v>
      </c>
      <c r="M4998" s="3" t="str">
        <f>IF(VLOOKUP(D4998,'Resources Final'!A:E,5,FALSE)=0,"",VLOOKUP(D4998,'Resources Final'!A:E,5,FALSE))</f>
        <v/>
      </c>
      <c r="N4998" s="7" t="str">
        <f>IF(VLOOKUP(D4998,'Resources Final'!A:F,6,FALSE)=0,"",VLOOKUP(D4998,'Resources Final'!A:F,6,FALSE))</f>
        <v/>
      </c>
      <c r="O4998" s="3" t="str">
        <f>IF(VLOOKUP(D4998,'Resources Final'!A:G,7,FALSE)=0,"",VLOOKUP(D4998,'Resources Final'!A:G,7,FALSE))</f>
        <v/>
      </c>
    </row>
    <row r="4999" spans="1:15" x14ac:dyDescent="0.2">
      <c r="A4999" s="11">
        <v>990</v>
      </c>
      <c r="B4999" s="11" t="str">
        <f t="shared" si="89"/>
        <v>Charles G. Koch Charitable Foundation_Collier20183825</v>
      </c>
      <c r="C4999" s="11" t="s">
        <v>19</v>
      </c>
      <c r="D4999" s="11" t="s">
        <v>4615</v>
      </c>
      <c r="E4999" s="11" t="s">
        <v>4615</v>
      </c>
      <c r="F4999" s="14">
        <v>3825</v>
      </c>
      <c r="G4999" s="11">
        <v>2018</v>
      </c>
      <c r="H4999" s="11" t="s">
        <v>21</v>
      </c>
      <c r="I4999" s="12" t="s">
        <v>4162</v>
      </c>
      <c r="J4999">
        <v>699</v>
      </c>
      <c r="K4999" s="3" t="str">
        <f>IF(VLOOKUP(D4999,'Resources Final'!A:C,3,FALSE)=0,"",VLOOKUP(D4999,'Resources Final'!A:C,3,FALSE))</f>
        <v>Y</v>
      </c>
      <c r="L4999" s="3" t="str">
        <f>IF(VLOOKUP(D4999,'Resources Final'!A:D,4,FALSE)=0,"",VLOOKUP(D4999,'Resources Final'!A:D,4,FALSE))</f>
        <v/>
      </c>
      <c r="M4999" s="3" t="str">
        <f>IF(VLOOKUP(D4999,'Resources Final'!A:E,5,FALSE)=0,"",VLOOKUP(D4999,'Resources Final'!A:E,5,FALSE))</f>
        <v/>
      </c>
      <c r="N4999" s="7" t="str">
        <f>IF(VLOOKUP(D4999,'Resources Final'!A:F,6,FALSE)=0,"",VLOOKUP(D4999,'Resources Final'!A:F,6,FALSE))</f>
        <v/>
      </c>
      <c r="O4999" s="3" t="str">
        <f>IF(VLOOKUP(D4999,'Resources Final'!A:G,7,FALSE)=0,"",VLOOKUP(D4999,'Resources Final'!A:G,7,FALSE))</f>
        <v/>
      </c>
    </row>
    <row r="5000" spans="1:15" x14ac:dyDescent="0.2">
      <c r="A5000" s="11">
        <v>990</v>
      </c>
      <c r="B5000" s="11" t="str">
        <f t="shared" si="89"/>
        <v>Charles G. Koch Charitable Foundation_Hernandez20182900</v>
      </c>
      <c r="C5000" s="11" t="s">
        <v>19</v>
      </c>
      <c r="D5000" s="11" t="s">
        <v>1575</v>
      </c>
      <c r="E5000" s="11" t="s">
        <v>1575</v>
      </c>
      <c r="F5000" s="14">
        <v>2900</v>
      </c>
      <c r="G5000" s="11">
        <v>2018</v>
      </c>
      <c r="H5000" s="11" t="s">
        <v>21</v>
      </c>
      <c r="I5000" s="12" t="s">
        <v>4162</v>
      </c>
      <c r="J5000">
        <v>700</v>
      </c>
      <c r="K5000" s="3" t="str">
        <f>IF(VLOOKUP(D5000,'Resources Final'!A:C,3,FALSE)=0,"",VLOOKUP(D5000,'Resources Final'!A:C,3,FALSE))</f>
        <v>Y</v>
      </c>
      <c r="L5000" s="3" t="str">
        <f>IF(VLOOKUP(D5000,'Resources Final'!A:D,4,FALSE)=0,"",VLOOKUP(D5000,'Resources Final'!A:D,4,FALSE))</f>
        <v/>
      </c>
      <c r="M5000" s="3" t="str">
        <f>IF(VLOOKUP(D5000,'Resources Final'!A:E,5,FALSE)=0,"",VLOOKUP(D5000,'Resources Final'!A:E,5,FALSE))</f>
        <v/>
      </c>
      <c r="N5000" s="7" t="str">
        <f>IF(VLOOKUP(D5000,'Resources Final'!A:F,6,FALSE)=0,"",VLOOKUP(D5000,'Resources Final'!A:F,6,FALSE))</f>
        <v/>
      </c>
      <c r="O5000" s="3" t="str">
        <f>IF(VLOOKUP(D5000,'Resources Final'!A:G,7,FALSE)=0,"",VLOOKUP(D5000,'Resources Final'!A:G,7,FALSE))</f>
        <v/>
      </c>
    </row>
    <row r="5001" spans="1:15" x14ac:dyDescent="0.2">
      <c r="A5001" s="11">
        <v>990</v>
      </c>
      <c r="B5001" s="11" t="str">
        <f t="shared" si="89"/>
        <v>Charles G. Koch Charitable Foundation_Ahumada20183469</v>
      </c>
      <c r="C5001" s="11" t="s">
        <v>19</v>
      </c>
      <c r="D5001" s="11" t="s">
        <v>4616</v>
      </c>
      <c r="E5001" s="11" t="s">
        <v>4616</v>
      </c>
      <c r="F5001" s="14">
        <v>3469</v>
      </c>
      <c r="G5001" s="11">
        <v>2018</v>
      </c>
      <c r="H5001" s="11" t="s">
        <v>21</v>
      </c>
      <c r="I5001" s="12" t="s">
        <v>4162</v>
      </c>
      <c r="J5001">
        <v>701</v>
      </c>
      <c r="K5001" s="3" t="str">
        <f>IF(VLOOKUP(D5001,'Resources Final'!A:C,3,FALSE)=0,"",VLOOKUP(D5001,'Resources Final'!A:C,3,FALSE))</f>
        <v>Y</v>
      </c>
      <c r="L5001" s="3" t="str">
        <f>IF(VLOOKUP(D5001,'Resources Final'!A:D,4,FALSE)=0,"",VLOOKUP(D5001,'Resources Final'!A:D,4,FALSE))</f>
        <v/>
      </c>
      <c r="M5001" s="3" t="str">
        <f>IF(VLOOKUP(D5001,'Resources Final'!A:E,5,FALSE)=0,"",VLOOKUP(D5001,'Resources Final'!A:E,5,FALSE))</f>
        <v/>
      </c>
      <c r="N5001" s="7" t="str">
        <f>IF(VLOOKUP(D5001,'Resources Final'!A:F,6,FALSE)=0,"",VLOOKUP(D5001,'Resources Final'!A:F,6,FALSE))</f>
        <v/>
      </c>
      <c r="O5001" s="3" t="str">
        <f>IF(VLOOKUP(D5001,'Resources Final'!A:G,7,FALSE)=0,"",VLOOKUP(D5001,'Resources Final'!A:G,7,FALSE))</f>
        <v/>
      </c>
    </row>
    <row r="5002" spans="1:15" x14ac:dyDescent="0.2">
      <c r="A5002" s="11">
        <v>990</v>
      </c>
      <c r="B5002" s="11" t="str">
        <f t="shared" si="89"/>
        <v>Charles G. Koch Charitable Foundation_Ryan Foundation2018109950</v>
      </c>
      <c r="C5002" s="11" t="s">
        <v>19</v>
      </c>
      <c r="D5002" s="11" t="s">
        <v>3154</v>
      </c>
      <c r="E5002" s="11" t="s">
        <v>3154</v>
      </c>
      <c r="F5002" s="14">
        <v>109950</v>
      </c>
      <c r="G5002" s="11">
        <v>2018</v>
      </c>
      <c r="H5002" s="11" t="s">
        <v>21</v>
      </c>
      <c r="I5002" s="12"/>
      <c r="J5002">
        <v>702</v>
      </c>
      <c r="K5002" s="3" t="str">
        <f>IF(VLOOKUP(D5002,'Resources Final'!A:C,3,FALSE)=0,"",VLOOKUP(D5002,'Resources Final'!A:C,3,FALSE))</f>
        <v/>
      </c>
      <c r="L5002" s="3" t="str">
        <f>IF(VLOOKUP(D5002,'Resources Final'!A:D,4,FALSE)=0,"",VLOOKUP(D5002,'Resources Final'!A:D,4,FALSE))</f>
        <v/>
      </c>
      <c r="M5002" s="3" t="str">
        <f>IF(VLOOKUP(D5002,'Resources Final'!A:E,5,FALSE)=0,"",VLOOKUP(D5002,'Resources Final'!A:E,5,FALSE))</f>
        <v/>
      </c>
      <c r="N5002" s="7" t="str">
        <f>IF(VLOOKUP(D5002,'Resources Final'!A:F,6,FALSE)=0,"",VLOOKUP(D5002,'Resources Final'!A:F,6,FALSE))</f>
        <v/>
      </c>
      <c r="O5002" s="3" t="str">
        <f>IF(VLOOKUP(D5002,'Resources Final'!A:G,7,FALSE)=0,"",VLOOKUP(D5002,'Resources Final'!A:G,7,FALSE))</f>
        <v/>
      </c>
    </row>
    <row r="5003" spans="1:15" x14ac:dyDescent="0.2">
      <c r="A5003" s="11">
        <v>990</v>
      </c>
      <c r="B5003" s="11" t="str">
        <f t="shared" si="89"/>
        <v>Charles G. Koch Charitable Foundation_Berens20183150</v>
      </c>
      <c r="C5003" s="11" t="s">
        <v>19</v>
      </c>
      <c r="D5003" s="11" t="s">
        <v>4617</v>
      </c>
      <c r="E5003" s="11" t="s">
        <v>4617</v>
      </c>
      <c r="F5003" s="14">
        <v>3150</v>
      </c>
      <c r="G5003" s="11">
        <v>2018</v>
      </c>
      <c r="H5003" s="11" t="s">
        <v>21</v>
      </c>
      <c r="I5003" s="12" t="s">
        <v>4162</v>
      </c>
      <c r="J5003">
        <v>703</v>
      </c>
      <c r="K5003" s="3" t="str">
        <f>IF(VLOOKUP(D5003,'Resources Final'!A:C,3,FALSE)=0,"",VLOOKUP(D5003,'Resources Final'!A:C,3,FALSE))</f>
        <v>Y</v>
      </c>
      <c r="L5003" s="3" t="str">
        <f>IF(VLOOKUP(D5003,'Resources Final'!A:D,4,FALSE)=0,"",VLOOKUP(D5003,'Resources Final'!A:D,4,FALSE))</f>
        <v/>
      </c>
      <c r="M5003" s="3" t="str">
        <f>IF(VLOOKUP(D5003,'Resources Final'!A:E,5,FALSE)=0,"",VLOOKUP(D5003,'Resources Final'!A:E,5,FALSE))</f>
        <v/>
      </c>
      <c r="N5003" s="7" t="str">
        <f>IF(VLOOKUP(D5003,'Resources Final'!A:F,6,FALSE)=0,"",VLOOKUP(D5003,'Resources Final'!A:F,6,FALSE))</f>
        <v/>
      </c>
      <c r="O5003" s="3" t="str">
        <f>IF(VLOOKUP(D5003,'Resources Final'!A:G,7,FALSE)=0,"",VLOOKUP(D5003,'Resources Final'!A:G,7,FALSE))</f>
        <v/>
      </c>
    </row>
    <row r="5004" spans="1:15" x14ac:dyDescent="0.2">
      <c r="A5004" s="11">
        <v>990</v>
      </c>
      <c r="B5004" s="11" t="str">
        <f t="shared" si="89"/>
        <v>Charles G. Koch Charitable Foundation_Emory University201854900</v>
      </c>
      <c r="C5004" s="11" t="s">
        <v>19</v>
      </c>
      <c r="D5004" s="11" t="s">
        <v>1131</v>
      </c>
      <c r="E5004" s="11" t="s">
        <v>1131</v>
      </c>
      <c r="F5004" s="14">
        <v>54900</v>
      </c>
      <c r="G5004" s="11">
        <v>2018</v>
      </c>
      <c r="H5004" s="11" t="s">
        <v>21</v>
      </c>
      <c r="I5004" s="12"/>
      <c r="J5004">
        <v>704</v>
      </c>
      <c r="K5004" s="3" t="str">
        <f>IF(VLOOKUP(D5004,'Resources Final'!A:C,3,FALSE)=0,"",VLOOKUP(D5004,'Resources Final'!A:C,3,FALSE))</f>
        <v/>
      </c>
      <c r="L5004" s="3" t="str">
        <f>IF(VLOOKUP(D5004,'Resources Final'!A:D,4,FALSE)=0,"",VLOOKUP(D5004,'Resources Final'!A:D,4,FALSE))</f>
        <v>Y</v>
      </c>
      <c r="M5004" s="3" t="str">
        <f>IF(VLOOKUP(D5004,'Resources Final'!A:E,5,FALSE)=0,"",VLOOKUP(D5004,'Resources Final'!A:E,5,FALSE))</f>
        <v/>
      </c>
      <c r="N5004" s="7" t="str">
        <f>IF(VLOOKUP(D5004,'Resources Final'!A:F,6,FALSE)=0,"",VLOOKUP(D5004,'Resources Final'!A:F,6,FALSE))</f>
        <v/>
      </c>
      <c r="O5004" s="3" t="str">
        <f>IF(VLOOKUP(D5004,'Resources Final'!A:G,7,FALSE)=0,"",VLOOKUP(D5004,'Resources Final'!A:G,7,FALSE))</f>
        <v/>
      </c>
    </row>
    <row r="5005" spans="1:15" x14ac:dyDescent="0.2">
      <c r="A5005" s="11">
        <v>990</v>
      </c>
      <c r="B5005" s="11" t="str">
        <f t="shared" si="89"/>
        <v>Charles G. Koch Charitable Foundation_Smith20183150</v>
      </c>
      <c r="C5005" s="11" t="s">
        <v>19</v>
      </c>
      <c r="D5005" s="11" t="s">
        <v>3335</v>
      </c>
      <c r="E5005" s="11" t="s">
        <v>3335</v>
      </c>
      <c r="F5005" s="14">
        <v>3150</v>
      </c>
      <c r="G5005" s="11">
        <v>2018</v>
      </c>
      <c r="H5005" s="11" t="s">
        <v>21</v>
      </c>
      <c r="I5005" s="12" t="s">
        <v>4162</v>
      </c>
      <c r="J5005">
        <v>705</v>
      </c>
      <c r="K5005" s="3" t="str">
        <f>IF(VLOOKUP(D5005,'Resources Final'!A:C,3,FALSE)=0,"",VLOOKUP(D5005,'Resources Final'!A:C,3,FALSE))</f>
        <v>Y</v>
      </c>
      <c r="L5005" s="3" t="str">
        <f>IF(VLOOKUP(D5005,'Resources Final'!A:D,4,FALSE)=0,"",VLOOKUP(D5005,'Resources Final'!A:D,4,FALSE))</f>
        <v/>
      </c>
      <c r="M5005" s="3" t="str">
        <f>IF(VLOOKUP(D5005,'Resources Final'!A:E,5,FALSE)=0,"",VLOOKUP(D5005,'Resources Final'!A:E,5,FALSE))</f>
        <v/>
      </c>
      <c r="N5005" s="7" t="str">
        <f>IF(VLOOKUP(D5005,'Resources Final'!A:F,6,FALSE)=0,"",VLOOKUP(D5005,'Resources Final'!A:F,6,FALSE))</f>
        <v/>
      </c>
      <c r="O5005" s="3" t="str">
        <f>IF(VLOOKUP(D5005,'Resources Final'!A:G,7,FALSE)=0,"",VLOOKUP(D5005,'Resources Final'!A:G,7,FALSE))</f>
        <v/>
      </c>
    </row>
    <row r="5006" spans="1:15" x14ac:dyDescent="0.2">
      <c r="A5006" s="11">
        <v>990</v>
      </c>
      <c r="B5006" s="11" t="str">
        <f t="shared" si="89"/>
        <v>Charles G. Koch Charitable Foundation_The Curators of the University of Missouri201810000</v>
      </c>
      <c r="C5006" s="11" t="s">
        <v>19</v>
      </c>
      <c r="D5006" s="11" t="s">
        <v>3579</v>
      </c>
      <c r="E5006" s="11" t="s">
        <v>3579</v>
      </c>
      <c r="F5006" s="14">
        <v>10000</v>
      </c>
      <c r="G5006" s="11">
        <v>2018</v>
      </c>
      <c r="H5006" s="11" t="s">
        <v>21</v>
      </c>
      <c r="I5006" s="12"/>
      <c r="J5006">
        <v>706</v>
      </c>
      <c r="K5006" s="3" t="str">
        <f>IF(VLOOKUP(D5006,'Resources Final'!A:C,3,FALSE)=0,"",VLOOKUP(D5006,'Resources Final'!A:C,3,FALSE))</f>
        <v/>
      </c>
      <c r="L5006" s="3" t="str">
        <f>IF(VLOOKUP(D5006,'Resources Final'!A:D,4,FALSE)=0,"",VLOOKUP(D5006,'Resources Final'!A:D,4,FALSE))</f>
        <v>Y</v>
      </c>
      <c r="M5006" s="3" t="str">
        <f>IF(VLOOKUP(D5006,'Resources Final'!A:E,5,FALSE)=0,"",VLOOKUP(D5006,'Resources Final'!A:E,5,FALSE))</f>
        <v/>
      </c>
      <c r="N5006" s="7" t="str">
        <f>IF(VLOOKUP(D5006,'Resources Final'!A:F,6,FALSE)=0,"",VLOOKUP(D5006,'Resources Final'!A:F,6,FALSE))</f>
        <v/>
      </c>
      <c r="O5006" s="3" t="str">
        <f>IF(VLOOKUP(D5006,'Resources Final'!A:G,7,FALSE)=0,"",VLOOKUP(D5006,'Resources Final'!A:G,7,FALSE))</f>
        <v/>
      </c>
    </row>
    <row r="5007" spans="1:15" x14ac:dyDescent="0.2">
      <c r="A5007" s="11">
        <v>990</v>
      </c>
      <c r="B5007" s="11" t="str">
        <f t="shared" si="89"/>
        <v>Charles G. Koch Charitable Foundation_Bernhard20182268</v>
      </c>
      <c r="C5007" s="11" t="s">
        <v>19</v>
      </c>
      <c r="D5007" s="11" t="s">
        <v>4618</v>
      </c>
      <c r="E5007" s="11" t="s">
        <v>4618</v>
      </c>
      <c r="F5007" s="14">
        <v>2268</v>
      </c>
      <c r="G5007" s="11">
        <v>2018</v>
      </c>
      <c r="H5007" s="11" t="s">
        <v>21</v>
      </c>
      <c r="I5007" s="12" t="s">
        <v>4162</v>
      </c>
      <c r="J5007">
        <v>707</v>
      </c>
      <c r="K5007" s="3" t="str">
        <f>IF(VLOOKUP(D5007,'Resources Final'!A:C,3,FALSE)=0,"",VLOOKUP(D5007,'Resources Final'!A:C,3,FALSE))</f>
        <v>Y</v>
      </c>
      <c r="L5007" s="3" t="str">
        <f>IF(VLOOKUP(D5007,'Resources Final'!A:D,4,FALSE)=0,"",VLOOKUP(D5007,'Resources Final'!A:D,4,FALSE))</f>
        <v/>
      </c>
      <c r="M5007" s="3" t="str">
        <f>IF(VLOOKUP(D5007,'Resources Final'!A:E,5,FALSE)=0,"",VLOOKUP(D5007,'Resources Final'!A:E,5,FALSE))</f>
        <v/>
      </c>
      <c r="N5007" s="7" t="str">
        <f>IF(VLOOKUP(D5007,'Resources Final'!A:F,6,FALSE)=0,"",VLOOKUP(D5007,'Resources Final'!A:F,6,FALSE))</f>
        <v/>
      </c>
      <c r="O5007" s="3" t="str">
        <f>IF(VLOOKUP(D5007,'Resources Final'!A:G,7,FALSE)=0,"",VLOOKUP(D5007,'Resources Final'!A:G,7,FALSE))</f>
        <v/>
      </c>
    </row>
    <row r="5008" spans="1:15" x14ac:dyDescent="0.2">
      <c r="A5008" s="11">
        <v>990</v>
      </c>
      <c r="B5008" s="11" t="str">
        <f t="shared" si="89"/>
        <v>Charles G. Koch Charitable Foundation_Center for Freedom and Prosperity Foundation201875000</v>
      </c>
      <c r="C5008" s="11" t="s">
        <v>19</v>
      </c>
      <c r="D5008" s="11" t="s">
        <v>4619</v>
      </c>
      <c r="E5008" s="11" t="s">
        <v>4619</v>
      </c>
      <c r="F5008" s="14">
        <v>75000</v>
      </c>
      <c r="G5008" s="11">
        <v>2018</v>
      </c>
      <c r="H5008" s="11" t="s">
        <v>21</v>
      </c>
      <c r="I5008" s="12"/>
      <c r="J5008">
        <v>708</v>
      </c>
      <c r="K5008" s="3" t="str">
        <f>IF(VLOOKUP(D5008,'Resources Final'!A:C,3,FALSE)=0,"",VLOOKUP(D5008,'Resources Final'!A:C,3,FALSE))</f>
        <v/>
      </c>
      <c r="L5008" s="3" t="str">
        <f>IF(VLOOKUP(D5008,'Resources Final'!A:D,4,FALSE)=0,"",VLOOKUP(D5008,'Resources Final'!A:D,4,FALSE))</f>
        <v/>
      </c>
      <c r="M5008" s="3" t="str">
        <f>IF(VLOOKUP(D5008,'Resources Final'!A:E,5,FALSE)=0,"",VLOOKUP(D5008,'Resources Final'!A:E,5,FALSE))</f>
        <v/>
      </c>
      <c r="N5008" s="7" t="str">
        <f>IF(VLOOKUP(D5008,'Resources Final'!A:F,6,FALSE)=0,"",VLOOKUP(D5008,'Resources Final'!A:F,6,FALSE))</f>
        <v>https://www.sourcewatch.org/index.php/Center_for_Freedom_and_Prosperity</v>
      </c>
      <c r="O5008" s="3" t="str">
        <f>IF(VLOOKUP(D5008,'Resources Final'!A:G,7,FALSE)=0,"",VLOOKUP(D5008,'Resources Final'!A:G,7,FALSE))</f>
        <v>Sourcewatch</v>
      </c>
    </row>
    <row r="5009" spans="1:15" x14ac:dyDescent="0.2">
      <c r="A5009" s="11">
        <v>990</v>
      </c>
      <c r="B5009" s="11" t="str">
        <f t="shared" si="89"/>
        <v>Charles G. Koch Charitable Foundation_Lammers20183938</v>
      </c>
      <c r="C5009" s="11" t="s">
        <v>19</v>
      </c>
      <c r="D5009" s="11" t="s">
        <v>4620</v>
      </c>
      <c r="E5009" s="11" t="s">
        <v>4620</v>
      </c>
      <c r="F5009" s="14">
        <v>3938</v>
      </c>
      <c r="G5009" s="11">
        <v>2018</v>
      </c>
      <c r="H5009" s="11" t="s">
        <v>21</v>
      </c>
      <c r="I5009" s="12" t="s">
        <v>4162</v>
      </c>
      <c r="J5009">
        <v>709</v>
      </c>
      <c r="K5009" s="3" t="str">
        <f>IF(VLOOKUP(D5009,'Resources Final'!A:C,3,FALSE)=0,"",VLOOKUP(D5009,'Resources Final'!A:C,3,FALSE))</f>
        <v>Y</v>
      </c>
      <c r="L5009" s="3" t="str">
        <f>IF(VLOOKUP(D5009,'Resources Final'!A:D,4,FALSE)=0,"",VLOOKUP(D5009,'Resources Final'!A:D,4,FALSE))</f>
        <v/>
      </c>
      <c r="M5009" s="3" t="str">
        <f>IF(VLOOKUP(D5009,'Resources Final'!A:E,5,FALSE)=0,"",VLOOKUP(D5009,'Resources Final'!A:E,5,FALSE))</f>
        <v/>
      </c>
      <c r="N5009" s="7" t="str">
        <f>IF(VLOOKUP(D5009,'Resources Final'!A:F,6,FALSE)=0,"",VLOOKUP(D5009,'Resources Final'!A:F,6,FALSE))</f>
        <v/>
      </c>
      <c r="O5009" s="3" t="str">
        <f>IF(VLOOKUP(D5009,'Resources Final'!A:G,7,FALSE)=0,"",VLOOKUP(D5009,'Resources Final'!A:G,7,FALSE))</f>
        <v/>
      </c>
    </row>
    <row r="5010" spans="1:15" x14ac:dyDescent="0.2">
      <c r="A5010" s="11">
        <v>990</v>
      </c>
      <c r="B5010" s="11" t="str">
        <f t="shared" si="89"/>
        <v>Charles G. Koch Charitable Foundation_Mackinac Center for Public Policy2018500000</v>
      </c>
      <c r="C5010" s="11" t="s">
        <v>19</v>
      </c>
      <c r="D5010" s="11" t="s">
        <v>2284</v>
      </c>
      <c r="E5010" s="11" t="s">
        <v>2284</v>
      </c>
      <c r="F5010" s="14">
        <v>500000</v>
      </c>
      <c r="G5010" s="11">
        <v>2018</v>
      </c>
      <c r="H5010" s="11" t="s">
        <v>21</v>
      </c>
      <c r="I5010" s="12"/>
      <c r="J5010">
        <v>710</v>
      </c>
      <c r="K5010" s="3" t="str">
        <f>IF(VLOOKUP(D5010,'Resources Final'!A:C,3,FALSE)=0,"",VLOOKUP(D5010,'Resources Final'!A:C,3,FALSE))</f>
        <v/>
      </c>
      <c r="L5010" s="3" t="str">
        <f>IF(VLOOKUP(D5010,'Resources Final'!A:D,4,FALSE)=0,"",VLOOKUP(D5010,'Resources Final'!A:D,4,FALSE))</f>
        <v/>
      </c>
      <c r="M5010" s="3" t="str">
        <f>IF(VLOOKUP(D5010,'Resources Final'!A:E,5,FALSE)=0,"",VLOOKUP(D5010,'Resources Final'!A:E,5,FALSE))</f>
        <v/>
      </c>
      <c r="N5010" s="7" t="str">
        <f>IF(VLOOKUP(D5010,'Resources Final'!A:F,6,FALSE)=0,"",VLOOKUP(D5010,'Resources Final'!A:F,6,FALSE))</f>
        <v>https://www.desmogblog.com/mackinac-center-public-policy</v>
      </c>
      <c r="O5010" s="3" t="str">
        <f>IF(VLOOKUP(D5010,'Resources Final'!A:G,7,FALSE)=0,"",VLOOKUP(D5010,'Resources Final'!A:G,7,FALSE))</f>
        <v>Desmog</v>
      </c>
    </row>
    <row r="5011" spans="1:15" x14ac:dyDescent="0.2">
      <c r="A5011" s="11">
        <v>990</v>
      </c>
      <c r="B5011" s="11" t="str">
        <f t="shared" si="89"/>
        <v>Charles G. Koch Charitable Foundation_University of Chicago2018776334</v>
      </c>
      <c r="C5011" s="11" t="s">
        <v>19</v>
      </c>
      <c r="D5011" s="11" t="s">
        <v>376</v>
      </c>
      <c r="E5011" s="11" t="s">
        <v>376</v>
      </c>
      <c r="F5011" s="14">
        <v>776334</v>
      </c>
      <c r="G5011" s="11">
        <v>2018</v>
      </c>
      <c r="H5011" s="11" t="s">
        <v>21</v>
      </c>
      <c r="I5011" s="12"/>
      <c r="J5011">
        <v>711</v>
      </c>
      <c r="K5011" s="3" t="str">
        <f>IF(VLOOKUP(D5011,'Resources Final'!A:C,3,FALSE)=0,"",VLOOKUP(D5011,'Resources Final'!A:C,3,FALSE))</f>
        <v/>
      </c>
      <c r="L5011" s="3" t="str">
        <f>IF(VLOOKUP(D5011,'Resources Final'!A:D,4,FALSE)=0,"",VLOOKUP(D5011,'Resources Final'!A:D,4,FALSE))</f>
        <v>Y</v>
      </c>
      <c r="M5011" s="3" t="str">
        <f>IF(VLOOKUP(D5011,'Resources Final'!A:E,5,FALSE)=0,"",VLOOKUP(D5011,'Resources Final'!A:E,5,FALSE))</f>
        <v/>
      </c>
      <c r="N5011" s="7" t="str">
        <f>IF(VLOOKUP(D5011,'Resources Final'!A:F,6,FALSE)=0,"",VLOOKUP(D5011,'Resources Final'!A:F,6,FALSE))</f>
        <v/>
      </c>
      <c r="O5011" s="3" t="str">
        <f>IF(VLOOKUP(D5011,'Resources Final'!A:G,7,FALSE)=0,"",VLOOKUP(D5011,'Resources Final'!A:G,7,FALSE))</f>
        <v/>
      </c>
    </row>
    <row r="5012" spans="1:15" x14ac:dyDescent="0.2">
      <c r="A5012" s="11">
        <v>990</v>
      </c>
      <c r="B5012" s="11" t="str">
        <f t="shared" si="89"/>
        <v>Charles G. Koch Charitable Foundation_Dasilva20184725</v>
      </c>
      <c r="C5012" s="11" t="s">
        <v>19</v>
      </c>
      <c r="D5012" s="11" t="s">
        <v>4621</v>
      </c>
      <c r="E5012" s="11" t="s">
        <v>4621</v>
      </c>
      <c r="F5012" s="14">
        <v>4725</v>
      </c>
      <c r="G5012" s="11">
        <v>2018</v>
      </c>
      <c r="H5012" s="11" t="s">
        <v>21</v>
      </c>
      <c r="I5012" s="12" t="s">
        <v>4162</v>
      </c>
      <c r="J5012">
        <v>712</v>
      </c>
      <c r="K5012" s="3" t="str">
        <f>IF(VLOOKUP(D5012,'Resources Final'!A:C,3,FALSE)=0,"",VLOOKUP(D5012,'Resources Final'!A:C,3,FALSE))</f>
        <v>Y</v>
      </c>
      <c r="L5012" s="3" t="str">
        <f>IF(VLOOKUP(D5012,'Resources Final'!A:D,4,FALSE)=0,"",VLOOKUP(D5012,'Resources Final'!A:D,4,FALSE))</f>
        <v/>
      </c>
      <c r="M5012" s="3" t="str">
        <f>IF(VLOOKUP(D5012,'Resources Final'!A:E,5,FALSE)=0,"",VLOOKUP(D5012,'Resources Final'!A:E,5,FALSE))</f>
        <v/>
      </c>
      <c r="N5012" s="7" t="str">
        <f>IF(VLOOKUP(D5012,'Resources Final'!A:F,6,FALSE)=0,"",VLOOKUP(D5012,'Resources Final'!A:F,6,FALSE))</f>
        <v/>
      </c>
      <c r="O5012" s="3" t="str">
        <f>IF(VLOOKUP(D5012,'Resources Final'!A:G,7,FALSE)=0,"",VLOOKUP(D5012,'Resources Final'!A:G,7,FALSE))</f>
        <v/>
      </c>
    </row>
    <row r="5013" spans="1:15" x14ac:dyDescent="0.2">
      <c r="A5013" s="11">
        <v>990</v>
      </c>
      <c r="B5013" s="11" t="str">
        <f t="shared" si="89"/>
        <v>Charles G. Koch Charitable Foundation_Bachani20185219</v>
      </c>
      <c r="C5013" s="11" t="s">
        <v>19</v>
      </c>
      <c r="D5013" s="11" t="s">
        <v>329</v>
      </c>
      <c r="E5013" s="11" t="s">
        <v>329</v>
      </c>
      <c r="F5013" s="14">
        <v>5219</v>
      </c>
      <c r="G5013" s="11">
        <v>2018</v>
      </c>
      <c r="H5013" s="11" t="s">
        <v>21</v>
      </c>
      <c r="I5013" s="12" t="s">
        <v>4162</v>
      </c>
      <c r="J5013">
        <v>713</v>
      </c>
      <c r="K5013" s="3" t="str">
        <f>IF(VLOOKUP(D5013,'Resources Final'!A:C,3,FALSE)=0,"",VLOOKUP(D5013,'Resources Final'!A:C,3,FALSE))</f>
        <v>Y</v>
      </c>
      <c r="L5013" s="3" t="str">
        <f>IF(VLOOKUP(D5013,'Resources Final'!A:D,4,FALSE)=0,"",VLOOKUP(D5013,'Resources Final'!A:D,4,FALSE))</f>
        <v/>
      </c>
      <c r="M5013" s="3" t="str">
        <f>IF(VLOOKUP(D5013,'Resources Final'!A:E,5,FALSE)=0,"",VLOOKUP(D5013,'Resources Final'!A:E,5,FALSE))</f>
        <v/>
      </c>
      <c r="N5013" s="7" t="str">
        <f>IF(VLOOKUP(D5013,'Resources Final'!A:F,6,FALSE)=0,"",VLOOKUP(D5013,'Resources Final'!A:F,6,FALSE))</f>
        <v/>
      </c>
      <c r="O5013" s="3" t="str">
        <f>IF(VLOOKUP(D5013,'Resources Final'!A:G,7,FALSE)=0,"",VLOOKUP(D5013,'Resources Final'!A:G,7,FALSE))</f>
        <v/>
      </c>
    </row>
    <row r="5014" spans="1:15" x14ac:dyDescent="0.2">
      <c r="A5014" s="11">
        <v>990</v>
      </c>
      <c r="B5014" s="11" t="str">
        <f t="shared" si="89"/>
        <v>Charles G. Koch Charitable Foundation_James G Martin Center for Academic Renewal201845000</v>
      </c>
      <c r="C5014" s="11" t="s">
        <v>19</v>
      </c>
      <c r="D5014" s="11" t="s">
        <v>4622</v>
      </c>
      <c r="E5014" s="11" t="s">
        <v>4622</v>
      </c>
      <c r="F5014" s="14">
        <v>45000</v>
      </c>
      <c r="G5014" s="11">
        <v>2018</v>
      </c>
      <c r="H5014" s="11" t="s">
        <v>21</v>
      </c>
      <c r="I5014" s="12"/>
      <c r="J5014">
        <v>714</v>
      </c>
      <c r="K5014" s="3" t="str">
        <f>IF(VLOOKUP(D5014,'Resources Final'!A:C,3,FALSE)=0,"",VLOOKUP(D5014,'Resources Final'!A:C,3,FALSE))</f>
        <v/>
      </c>
      <c r="L5014" s="3" t="str">
        <f>IF(VLOOKUP(D5014,'Resources Final'!A:D,4,FALSE)=0,"",VLOOKUP(D5014,'Resources Final'!A:D,4,FALSE))</f>
        <v/>
      </c>
      <c r="M5014" s="3" t="str">
        <f>IF(VLOOKUP(D5014,'Resources Final'!A:E,5,FALSE)=0,"",VLOOKUP(D5014,'Resources Final'!A:E,5,FALSE))</f>
        <v/>
      </c>
      <c r="N5014" s="7" t="str">
        <f>IF(VLOOKUP(D5014,'Resources Final'!A:F,6,FALSE)=0,"",VLOOKUP(D5014,'Resources Final'!A:F,6,FALSE))</f>
        <v>https://www.sourcewatch.org/index.php/James_G._Martin_Center_for_Academic_Renewal</v>
      </c>
      <c r="O5014" s="3" t="str">
        <f>IF(VLOOKUP(D5014,'Resources Final'!A:G,7,FALSE)=0,"",VLOOKUP(D5014,'Resources Final'!A:G,7,FALSE))</f>
        <v>Sourcewatch</v>
      </c>
    </row>
    <row r="5015" spans="1:15" x14ac:dyDescent="0.2">
      <c r="A5015" s="11">
        <v>990</v>
      </c>
      <c r="B5015" s="11" t="str">
        <f t="shared" si="89"/>
        <v>Charles G. Koch Charitable Foundation_Action Academy Foundation201838000</v>
      </c>
      <c r="C5015" s="11" t="s">
        <v>19</v>
      </c>
      <c r="D5015" s="11" t="s">
        <v>4623</v>
      </c>
      <c r="E5015" s="11" t="s">
        <v>4623</v>
      </c>
      <c r="F5015" s="14">
        <v>38000</v>
      </c>
      <c r="G5015" s="11">
        <v>2018</v>
      </c>
      <c r="H5015" s="11" t="s">
        <v>21</v>
      </c>
      <c r="I5015" s="12"/>
      <c r="J5015">
        <v>715</v>
      </c>
      <c r="K5015" s="3" t="str">
        <f>IF(VLOOKUP(D5015,'Resources Final'!A:C,3,FALSE)=0,"",VLOOKUP(D5015,'Resources Final'!A:C,3,FALSE))</f>
        <v/>
      </c>
      <c r="L5015" s="3" t="str">
        <f>IF(VLOOKUP(D5015,'Resources Final'!A:D,4,FALSE)=0,"",VLOOKUP(D5015,'Resources Final'!A:D,4,FALSE))</f>
        <v/>
      </c>
      <c r="M5015" s="3" t="str">
        <f>IF(VLOOKUP(D5015,'Resources Final'!A:E,5,FALSE)=0,"",VLOOKUP(D5015,'Resources Final'!A:E,5,FALSE))</f>
        <v/>
      </c>
      <c r="N5015" s="7" t="str">
        <f>IF(VLOOKUP(D5015,'Resources Final'!A:F,6,FALSE)=0,"",VLOOKUP(D5015,'Resources Final'!A:F,6,FALSE))</f>
        <v/>
      </c>
      <c r="O5015" s="3" t="str">
        <f>IF(VLOOKUP(D5015,'Resources Final'!A:G,7,FALSE)=0,"",VLOOKUP(D5015,'Resources Final'!A:G,7,FALSE))</f>
        <v/>
      </c>
    </row>
    <row r="5016" spans="1:15" x14ac:dyDescent="0.2">
      <c r="A5016" s="11">
        <v>990</v>
      </c>
      <c r="B5016" s="11" t="str">
        <f t="shared" si="89"/>
        <v>Charles G. Koch Charitable Foundation_Miller20183150</v>
      </c>
      <c r="C5016" s="11" t="s">
        <v>19</v>
      </c>
      <c r="D5016" s="11" t="s">
        <v>2462</v>
      </c>
      <c r="E5016" s="11" t="s">
        <v>2462</v>
      </c>
      <c r="F5016" s="14">
        <v>3150</v>
      </c>
      <c r="G5016" s="11">
        <v>2018</v>
      </c>
      <c r="H5016" s="11" t="s">
        <v>21</v>
      </c>
      <c r="I5016" s="12" t="s">
        <v>4162</v>
      </c>
      <c r="J5016">
        <v>716</v>
      </c>
      <c r="K5016" s="3" t="str">
        <f>IF(VLOOKUP(D5016,'Resources Final'!A:C,3,FALSE)=0,"",VLOOKUP(D5016,'Resources Final'!A:C,3,FALSE))</f>
        <v>Y</v>
      </c>
      <c r="L5016" s="3" t="str">
        <f>IF(VLOOKUP(D5016,'Resources Final'!A:D,4,FALSE)=0,"",VLOOKUP(D5016,'Resources Final'!A:D,4,FALSE))</f>
        <v/>
      </c>
      <c r="M5016" s="3" t="str">
        <f>IF(VLOOKUP(D5016,'Resources Final'!A:E,5,FALSE)=0,"",VLOOKUP(D5016,'Resources Final'!A:E,5,FALSE))</f>
        <v/>
      </c>
      <c r="N5016" s="7" t="str">
        <f>IF(VLOOKUP(D5016,'Resources Final'!A:F,6,FALSE)=0,"",VLOOKUP(D5016,'Resources Final'!A:F,6,FALSE))</f>
        <v/>
      </c>
      <c r="O5016" s="3" t="str">
        <f>IF(VLOOKUP(D5016,'Resources Final'!A:G,7,FALSE)=0,"",VLOOKUP(D5016,'Resources Final'!A:G,7,FALSE))</f>
        <v/>
      </c>
    </row>
    <row r="5017" spans="1:15" x14ac:dyDescent="0.2">
      <c r="A5017" s="11">
        <v>990</v>
      </c>
      <c r="B5017" s="11" t="str">
        <f t="shared" si="89"/>
        <v>Charles G. Koch Charitable Foundation_Spiked US2018130000</v>
      </c>
      <c r="C5017" s="11" t="s">
        <v>19</v>
      </c>
      <c r="D5017" s="11" t="s">
        <v>3383</v>
      </c>
      <c r="E5017" s="11" t="s">
        <v>3383</v>
      </c>
      <c r="F5017" s="14">
        <v>130000</v>
      </c>
      <c r="G5017" s="11">
        <v>2018</v>
      </c>
      <c r="H5017" s="11" t="s">
        <v>21</v>
      </c>
      <c r="I5017" s="12"/>
      <c r="J5017">
        <v>717</v>
      </c>
      <c r="K5017" s="3" t="str">
        <f>IF(VLOOKUP(D5017,'Resources Final'!A:C,3,FALSE)=0,"",VLOOKUP(D5017,'Resources Final'!A:C,3,FALSE))</f>
        <v/>
      </c>
      <c r="L5017" s="3" t="str">
        <f>IF(VLOOKUP(D5017,'Resources Final'!A:D,4,FALSE)=0,"",VLOOKUP(D5017,'Resources Final'!A:D,4,FALSE))</f>
        <v/>
      </c>
      <c r="M5017" s="3" t="str">
        <f>IF(VLOOKUP(D5017,'Resources Final'!A:E,5,FALSE)=0,"",VLOOKUP(D5017,'Resources Final'!A:E,5,FALSE))</f>
        <v/>
      </c>
      <c r="N5017" s="7" t="str">
        <f>IF(VLOOKUP(D5017,'Resources Final'!A:F,6,FALSE)=0,"",VLOOKUP(D5017,'Resources Final'!A:F,6,FALSE))</f>
        <v>https://www.sourcewatch.org/index.php/Spiked_Online</v>
      </c>
      <c r="O5017" s="3" t="str">
        <f>IF(VLOOKUP(D5017,'Resources Final'!A:G,7,FALSE)=0,"",VLOOKUP(D5017,'Resources Final'!A:G,7,FALSE))</f>
        <v>Sourcewatch</v>
      </c>
    </row>
    <row r="5018" spans="1:15" x14ac:dyDescent="0.2">
      <c r="A5018" s="11">
        <v>990</v>
      </c>
      <c r="B5018" s="11" t="str">
        <f t="shared" si="89"/>
        <v>Charles G. Koch Charitable Foundation_Manhattanville College201828000</v>
      </c>
      <c r="C5018" s="11" t="s">
        <v>19</v>
      </c>
      <c r="D5018" s="11" t="s">
        <v>2314</v>
      </c>
      <c r="E5018" s="11" t="s">
        <v>2314</v>
      </c>
      <c r="F5018" s="14">
        <v>28000</v>
      </c>
      <c r="G5018" s="11">
        <v>2018</v>
      </c>
      <c r="H5018" s="11" t="s">
        <v>21</v>
      </c>
      <c r="I5018" s="12"/>
      <c r="J5018">
        <v>718</v>
      </c>
      <c r="K5018" s="3" t="str">
        <f>IF(VLOOKUP(D5018,'Resources Final'!A:C,3,FALSE)=0,"",VLOOKUP(D5018,'Resources Final'!A:C,3,FALSE))</f>
        <v/>
      </c>
      <c r="L5018" s="3" t="str">
        <f>IF(VLOOKUP(D5018,'Resources Final'!A:D,4,FALSE)=0,"",VLOOKUP(D5018,'Resources Final'!A:D,4,FALSE))</f>
        <v>Y</v>
      </c>
      <c r="M5018" s="3" t="str">
        <f>IF(VLOOKUP(D5018,'Resources Final'!A:E,5,FALSE)=0,"",VLOOKUP(D5018,'Resources Final'!A:E,5,FALSE))</f>
        <v/>
      </c>
      <c r="N5018" s="7" t="str">
        <f>IF(VLOOKUP(D5018,'Resources Final'!A:F,6,FALSE)=0,"",VLOOKUP(D5018,'Resources Final'!A:F,6,FALSE))</f>
        <v/>
      </c>
      <c r="O5018" s="3" t="str">
        <f>IF(VLOOKUP(D5018,'Resources Final'!A:G,7,FALSE)=0,"",VLOOKUP(D5018,'Resources Final'!A:G,7,FALSE))</f>
        <v/>
      </c>
    </row>
    <row r="5019" spans="1:15" x14ac:dyDescent="0.2">
      <c r="A5019" s="11">
        <v>990</v>
      </c>
      <c r="B5019" s="11" t="str">
        <f t="shared" si="89"/>
        <v>Charles G. Koch Charitable Foundation_Helstrom201811346</v>
      </c>
      <c r="C5019" s="11" t="s">
        <v>19</v>
      </c>
      <c r="D5019" s="11" t="s">
        <v>4624</v>
      </c>
      <c r="E5019" s="11" t="s">
        <v>4624</v>
      </c>
      <c r="F5019" s="14">
        <v>11346</v>
      </c>
      <c r="G5019" s="11">
        <v>2018</v>
      </c>
      <c r="H5019" s="11" t="s">
        <v>21</v>
      </c>
      <c r="I5019" s="12" t="s">
        <v>4162</v>
      </c>
      <c r="J5019">
        <v>719</v>
      </c>
      <c r="K5019" s="3" t="str">
        <f>IF(VLOOKUP(D5019,'Resources Final'!A:C,3,FALSE)=0,"",VLOOKUP(D5019,'Resources Final'!A:C,3,FALSE))</f>
        <v>Y</v>
      </c>
      <c r="L5019" s="3" t="str">
        <f>IF(VLOOKUP(D5019,'Resources Final'!A:D,4,FALSE)=0,"",VLOOKUP(D5019,'Resources Final'!A:D,4,FALSE))</f>
        <v/>
      </c>
      <c r="M5019" s="3" t="str">
        <f>IF(VLOOKUP(D5019,'Resources Final'!A:E,5,FALSE)=0,"",VLOOKUP(D5019,'Resources Final'!A:E,5,FALSE))</f>
        <v/>
      </c>
      <c r="N5019" s="7" t="str">
        <f>IF(VLOOKUP(D5019,'Resources Final'!A:F,6,FALSE)=0,"",VLOOKUP(D5019,'Resources Final'!A:F,6,FALSE))</f>
        <v/>
      </c>
      <c r="O5019" s="3" t="str">
        <f>IF(VLOOKUP(D5019,'Resources Final'!A:G,7,FALSE)=0,"",VLOOKUP(D5019,'Resources Final'!A:G,7,FALSE))</f>
        <v/>
      </c>
    </row>
    <row r="5020" spans="1:15" x14ac:dyDescent="0.2">
      <c r="A5020" s="11">
        <v>990</v>
      </c>
      <c r="B5020" s="11" t="str">
        <f t="shared" si="89"/>
        <v>Charles G. Koch Charitable Foundation_Cleveland State University201852000</v>
      </c>
      <c r="C5020" s="11" t="s">
        <v>19</v>
      </c>
      <c r="D5020" s="11" t="s">
        <v>4625</v>
      </c>
      <c r="E5020" s="11" t="s">
        <v>4625</v>
      </c>
      <c r="F5020" s="14">
        <v>52000</v>
      </c>
      <c r="G5020" s="11">
        <v>2018</v>
      </c>
      <c r="H5020" s="11" t="s">
        <v>21</v>
      </c>
      <c r="I5020" s="12"/>
      <c r="J5020">
        <v>720</v>
      </c>
      <c r="K5020" s="3" t="str">
        <f>IF(VLOOKUP(D5020,'Resources Final'!A:C,3,FALSE)=0,"",VLOOKUP(D5020,'Resources Final'!A:C,3,FALSE))</f>
        <v/>
      </c>
      <c r="L5020" s="3" t="str">
        <f>IF(VLOOKUP(D5020,'Resources Final'!A:D,4,FALSE)=0,"",VLOOKUP(D5020,'Resources Final'!A:D,4,FALSE))</f>
        <v>Y</v>
      </c>
      <c r="M5020" s="3" t="str">
        <f>IF(VLOOKUP(D5020,'Resources Final'!A:E,5,FALSE)=0,"",VLOOKUP(D5020,'Resources Final'!A:E,5,FALSE))</f>
        <v/>
      </c>
      <c r="N5020" s="7" t="str">
        <f>IF(VLOOKUP(D5020,'Resources Final'!A:F,6,FALSE)=0,"",VLOOKUP(D5020,'Resources Final'!A:F,6,FALSE))</f>
        <v/>
      </c>
      <c r="O5020" s="3" t="str">
        <f>IF(VLOOKUP(D5020,'Resources Final'!A:G,7,FALSE)=0,"",VLOOKUP(D5020,'Resources Final'!A:G,7,FALSE))</f>
        <v/>
      </c>
    </row>
    <row r="5021" spans="1:15" x14ac:dyDescent="0.2">
      <c r="A5021" s="11">
        <v>990</v>
      </c>
      <c r="B5021" s="11" t="str">
        <f t="shared" si="89"/>
        <v>Charles G. Koch Charitable Foundation_Thurgood Marshall College Fund20182682750</v>
      </c>
      <c r="C5021" s="11" t="s">
        <v>19</v>
      </c>
      <c r="D5021" s="11" t="s">
        <v>3648</v>
      </c>
      <c r="E5021" s="11" t="s">
        <v>3648</v>
      </c>
      <c r="F5021" s="14">
        <v>2682750</v>
      </c>
      <c r="G5021" s="11">
        <v>2018</v>
      </c>
      <c r="H5021" s="11" t="s">
        <v>21</v>
      </c>
      <c r="I5021" s="12"/>
      <c r="J5021">
        <v>721</v>
      </c>
      <c r="K5021" s="3" t="str">
        <f>IF(VLOOKUP(D5021,'Resources Final'!A:C,3,FALSE)=0,"",VLOOKUP(D5021,'Resources Final'!A:C,3,FALSE))</f>
        <v/>
      </c>
      <c r="L5021" s="3" t="str">
        <f>IF(VLOOKUP(D5021,'Resources Final'!A:D,4,FALSE)=0,"",VLOOKUP(D5021,'Resources Final'!A:D,4,FALSE))</f>
        <v>Y</v>
      </c>
      <c r="M5021" s="3" t="str">
        <f>IF(VLOOKUP(D5021,'Resources Final'!A:E,5,FALSE)=0,"",VLOOKUP(D5021,'Resources Final'!A:E,5,FALSE))</f>
        <v/>
      </c>
      <c r="N5021" s="7" t="str">
        <f>IF(VLOOKUP(D5021,'Resources Final'!A:F,6,FALSE)=0,"",VLOOKUP(D5021,'Resources Final'!A:F,6,FALSE))</f>
        <v/>
      </c>
      <c r="O5021" s="3" t="str">
        <f>IF(VLOOKUP(D5021,'Resources Final'!A:G,7,FALSE)=0,"",VLOOKUP(D5021,'Resources Final'!A:G,7,FALSE))</f>
        <v/>
      </c>
    </row>
    <row r="5022" spans="1:15" x14ac:dyDescent="0.2">
      <c r="A5022" s="11">
        <v>990</v>
      </c>
      <c r="B5022" s="11" t="str">
        <f t="shared" si="89"/>
        <v>Charles G. Koch Charitable Foundation_Crandall20184725</v>
      </c>
      <c r="C5022" s="11" t="s">
        <v>19</v>
      </c>
      <c r="D5022" s="11" t="s">
        <v>4626</v>
      </c>
      <c r="E5022" s="11" t="s">
        <v>4626</v>
      </c>
      <c r="F5022" s="14">
        <v>4725</v>
      </c>
      <c r="G5022" s="11">
        <v>2018</v>
      </c>
      <c r="H5022" s="11" t="s">
        <v>21</v>
      </c>
      <c r="I5022" s="12" t="s">
        <v>4162</v>
      </c>
      <c r="J5022">
        <v>722</v>
      </c>
      <c r="K5022" s="3" t="str">
        <f>IF(VLOOKUP(D5022,'Resources Final'!A:C,3,FALSE)=0,"",VLOOKUP(D5022,'Resources Final'!A:C,3,FALSE))</f>
        <v>Y</v>
      </c>
      <c r="L5022" s="3" t="str">
        <f>IF(VLOOKUP(D5022,'Resources Final'!A:D,4,FALSE)=0,"",VLOOKUP(D5022,'Resources Final'!A:D,4,FALSE))</f>
        <v/>
      </c>
      <c r="M5022" s="3" t="str">
        <f>IF(VLOOKUP(D5022,'Resources Final'!A:E,5,FALSE)=0,"",VLOOKUP(D5022,'Resources Final'!A:E,5,FALSE))</f>
        <v/>
      </c>
      <c r="N5022" s="7" t="str">
        <f>IF(VLOOKUP(D5022,'Resources Final'!A:F,6,FALSE)=0,"",VLOOKUP(D5022,'Resources Final'!A:F,6,FALSE))</f>
        <v/>
      </c>
      <c r="O5022" s="3" t="str">
        <f>IF(VLOOKUP(D5022,'Resources Final'!A:G,7,FALSE)=0,"",VLOOKUP(D5022,'Resources Final'!A:G,7,FALSE))</f>
        <v/>
      </c>
    </row>
    <row r="5023" spans="1:15" x14ac:dyDescent="0.2">
      <c r="A5023" s="11">
        <v>990</v>
      </c>
      <c r="B5023" s="11" t="str">
        <f t="shared" si="89"/>
        <v>Charles G. Koch Charitable Foundation_Consolini20183150</v>
      </c>
      <c r="C5023" s="11" t="s">
        <v>19</v>
      </c>
      <c r="D5023" s="11" t="s">
        <v>4627</v>
      </c>
      <c r="E5023" s="11" t="s">
        <v>4627</v>
      </c>
      <c r="F5023" s="14">
        <v>3150</v>
      </c>
      <c r="G5023" s="11">
        <v>2018</v>
      </c>
      <c r="H5023" s="11" t="s">
        <v>21</v>
      </c>
      <c r="I5023" s="12" t="s">
        <v>4162</v>
      </c>
      <c r="J5023">
        <v>723</v>
      </c>
      <c r="K5023" s="3" t="str">
        <f>IF(VLOOKUP(D5023,'Resources Final'!A:C,3,FALSE)=0,"",VLOOKUP(D5023,'Resources Final'!A:C,3,FALSE))</f>
        <v>Y</v>
      </c>
      <c r="L5023" s="3" t="str">
        <f>IF(VLOOKUP(D5023,'Resources Final'!A:D,4,FALSE)=0,"",VLOOKUP(D5023,'Resources Final'!A:D,4,FALSE))</f>
        <v/>
      </c>
      <c r="M5023" s="3" t="str">
        <f>IF(VLOOKUP(D5023,'Resources Final'!A:E,5,FALSE)=0,"",VLOOKUP(D5023,'Resources Final'!A:E,5,FALSE))</f>
        <v/>
      </c>
      <c r="N5023" s="7" t="str">
        <f>IF(VLOOKUP(D5023,'Resources Final'!A:F,6,FALSE)=0,"",VLOOKUP(D5023,'Resources Final'!A:F,6,FALSE))</f>
        <v/>
      </c>
      <c r="O5023" s="3" t="str">
        <f>IF(VLOOKUP(D5023,'Resources Final'!A:G,7,FALSE)=0,"",VLOOKUP(D5023,'Resources Final'!A:G,7,FALSE))</f>
        <v/>
      </c>
    </row>
    <row r="5024" spans="1:15" x14ac:dyDescent="0.2">
      <c r="A5024" s="11">
        <v>990</v>
      </c>
      <c r="B5024" s="11" t="str">
        <f t="shared" si="89"/>
        <v>Charles G. Koch Charitable Foundation_Sachs20184725</v>
      </c>
      <c r="C5024" s="11" t="s">
        <v>19</v>
      </c>
      <c r="D5024" s="11" t="s">
        <v>4282</v>
      </c>
      <c r="E5024" s="11" t="s">
        <v>4282</v>
      </c>
      <c r="F5024" s="14">
        <v>4725</v>
      </c>
      <c r="G5024" s="11">
        <v>2018</v>
      </c>
      <c r="H5024" s="11" t="s">
        <v>21</v>
      </c>
      <c r="I5024" s="12" t="s">
        <v>4162</v>
      </c>
      <c r="J5024">
        <v>724</v>
      </c>
      <c r="K5024" s="3" t="str">
        <f>IF(VLOOKUP(D5024,'Resources Final'!A:C,3,FALSE)=0,"",VLOOKUP(D5024,'Resources Final'!A:C,3,FALSE))</f>
        <v>Y</v>
      </c>
      <c r="L5024" s="3" t="str">
        <f>IF(VLOOKUP(D5024,'Resources Final'!A:D,4,FALSE)=0,"",VLOOKUP(D5024,'Resources Final'!A:D,4,FALSE))</f>
        <v/>
      </c>
      <c r="M5024" s="3" t="str">
        <f>IF(VLOOKUP(D5024,'Resources Final'!A:E,5,FALSE)=0,"",VLOOKUP(D5024,'Resources Final'!A:E,5,FALSE))</f>
        <v/>
      </c>
      <c r="N5024" s="7" t="str">
        <f>IF(VLOOKUP(D5024,'Resources Final'!A:F,6,FALSE)=0,"",VLOOKUP(D5024,'Resources Final'!A:F,6,FALSE))</f>
        <v/>
      </c>
      <c r="O5024" s="3" t="str">
        <f>IF(VLOOKUP(D5024,'Resources Final'!A:G,7,FALSE)=0,"",VLOOKUP(D5024,'Resources Final'!A:G,7,FALSE))</f>
        <v/>
      </c>
    </row>
    <row r="5025" spans="1:15" x14ac:dyDescent="0.2">
      <c r="A5025" s="11">
        <v>990</v>
      </c>
      <c r="B5025" s="11" t="str">
        <f t="shared" si="89"/>
        <v>Charles G. Koch Charitable Foundation_Baylor University2018865000</v>
      </c>
      <c r="C5025" s="11" t="s">
        <v>19</v>
      </c>
      <c r="D5025" s="11" t="s">
        <v>366</v>
      </c>
      <c r="E5025" s="11" t="s">
        <v>366</v>
      </c>
      <c r="F5025" s="14">
        <v>865000</v>
      </c>
      <c r="G5025" s="11">
        <v>2018</v>
      </c>
      <c r="H5025" s="11" t="s">
        <v>21</v>
      </c>
      <c r="I5025" s="12"/>
      <c r="J5025">
        <v>725</v>
      </c>
      <c r="K5025" s="3" t="str">
        <f>IF(VLOOKUP(D5025,'Resources Final'!A:C,3,FALSE)=0,"",VLOOKUP(D5025,'Resources Final'!A:C,3,FALSE))</f>
        <v/>
      </c>
      <c r="L5025" s="3" t="str">
        <f>IF(VLOOKUP(D5025,'Resources Final'!A:D,4,FALSE)=0,"",VLOOKUP(D5025,'Resources Final'!A:D,4,FALSE))</f>
        <v>Y</v>
      </c>
      <c r="M5025" s="3" t="str">
        <f>IF(VLOOKUP(D5025,'Resources Final'!A:E,5,FALSE)=0,"",VLOOKUP(D5025,'Resources Final'!A:E,5,FALSE))</f>
        <v/>
      </c>
      <c r="N5025" s="7" t="str">
        <f>IF(VLOOKUP(D5025,'Resources Final'!A:F,6,FALSE)=0,"",VLOOKUP(D5025,'Resources Final'!A:F,6,FALSE))</f>
        <v/>
      </c>
      <c r="O5025" s="3" t="str">
        <f>IF(VLOOKUP(D5025,'Resources Final'!A:G,7,FALSE)=0,"",VLOOKUP(D5025,'Resources Final'!A:G,7,FALSE))</f>
        <v/>
      </c>
    </row>
    <row r="5026" spans="1:15" x14ac:dyDescent="0.2">
      <c r="A5026" s="11">
        <v>990</v>
      </c>
      <c r="B5026" s="11" t="str">
        <f t="shared" si="89"/>
        <v>Charles G. Koch Charitable Foundation_Embry-Riddle Aeronautical University20188000</v>
      </c>
      <c r="C5026" s="11" t="s">
        <v>19</v>
      </c>
      <c r="D5026" s="11" t="s">
        <v>4628</v>
      </c>
      <c r="E5026" s="11" t="s">
        <v>4628</v>
      </c>
      <c r="F5026" s="14">
        <v>8000</v>
      </c>
      <c r="G5026" s="11">
        <v>2018</v>
      </c>
      <c r="H5026" s="11" t="s">
        <v>21</v>
      </c>
      <c r="I5026" s="12"/>
      <c r="J5026">
        <v>726</v>
      </c>
      <c r="K5026" s="3" t="str">
        <f>IF(VLOOKUP(D5026,'Resources Final'!A:C,3,FALSE)=0,"",VLOOKUP(D5026,'Resources Final'!A:C,3,FALSE))</f>
        <v/>
      </c>
      <c r="L5026" s="3" t="str">
        <f>IF(VLOOKUP(D5026,'Resources Final'!A:D,4,FALSE)=0,"",VLOOKUP(D5026,'Resources Final'!A:D,4,FALSE))</f>
        <v>Y</v>
      </c>
      <c r="M5026" s="3" t="str">
        <f>IF(VLOOKUP(D5026,'Resources Final'!A:E,5,FALSE)=0,"",VLOOKUP(D5026,'Resources Final'!A:E,5,FALSE))</f>
        <v/>
      </c>
      <c r="N5026" s="7" t="str">
        <f>IF(VLOOKUP(D5026,'Resources Final'!A:F,6,FALSE)=0,"",VLOOKUP(D5026,'Resources Final'!A:F,6,FALSE))</f>
        <v/>
      </c>
      <c r="O5026" s="3" t="str">
        <f>IF(VLOOKUP(D5026,'Resources Final'!A:G,7,FALSE)=0,"",VLOOKUP(D5026,'Resources Final'!A:G,7,FALSE))</f>
        <v/>
      </c>
    </row>
    <row r="5027" spans="1:15" x14ac:dyDescent="0.2">
      <c r="A5027" s="11">
        <v>990</v>
      </c>
      <c r="B5027" s="11" t="str">
        <f t="shared" si="89"/>
        <v>Charles G. Koch Charitable Foundation_Bugay20183825</v>
      </c>
      <c r="C5027" s="11" t="s">
        <v>19</v>
      </c>
      <c r="D5027" s="11" t="s">
        <v>4629</v>
      </c>
      <c r="E5027" s="11" t="s">
        <v>4629</v>
      </c>
      <c r="F5027" s="14">
        <v>3825</v>
      </c>
      <c r="G5027" s="11">
        <v>2018</v>
      </c>
      <c r="H5027" s="11" t="s">
        <v>21</v>
      </c>
      <c r="I5027" s="12" t="s">
        <v>4162</v>
      </c>
      <c r="J5027">
        <v>727</v>
      </c>
      <c r="K5027" s="3" t="str">
        <f>IF(VLOOKUP(D5027,'Resources Final'!A:C,3,FALSE)=0,"",VLOOKUP(D5027,'Resources Final'!A:C,3,FALSE))</f>
        <v>Y</v>
      </c>
      <c r="L5027" s="3" t="str">
        <f>IF(VLOOKUP(D5027,'Resources Final'!A:D,4,FALSE)=0,"",VLOOKUP(D5027,'Resources Final'!A:D,4,FALSE))</f>
        <v/>
      </c>
      <c r="M5027" s="3" t="str">
        <f>IF(VLOOKUP(D5027,'Resources Final'!A:E,5,FALSE)=0,"",VLOOKUP(D5027,'Resources Final'!A:E,5,FALSE))</f>
        <v/>
      </c>
      <c r="N5027" s="7" t="str">
        <f>IF(VLOOKUP(D5027,'Resources Final'!A:F,6,FALSE)=0,"",VLOOKUP(D5027,'Resources Final'!A:F,6,FALSE))</f>
        <v/>
      </c>
      <c r="O5027" s="3" t="str">
        <f>IF(VLOOKUP(D5027,'Resources Final'!A:G,7,FALSE)=0,"",VLOOKUP(D5027,'Resources Final'!A:G,7,FALSE))</f>
        <v/>
      </c>
    </row>
    <row r="5028" spans="1:15" x14ac:dyDescent="0.2">
      <c r="A5028" s="11">
        <v>990</v>
      </c>
      <c r="B5028" s="11" t="str">
        <f t="shared" si="89"/>
        <v>Charles G. Koch Charitable Foundation_Armstrong20183825</v>
      </c>
      <c r="C5028" s="11" t="s">
        <v>19</v>
      </c>
      <c r="D5028" s="11" t="s">
        <v>4630</v>
      </c>
      <c r="E5028" s="11" t="s">
        <v>4630</v>
      </c>
      <c r="F5028" s="14">
        <v>3825</v>
      </c>
      <c r="G5028" s="11">
        <v>2018</v>
      </c>
      <c r="H5028" s="11" t="s">
        <v>21</v>
      </c>
      <c r="I5028" s="12" t="s">
        <v>4162</v>
      </c>
      <c r="J5028">
        <v>728</v>
      </c>
      <c r="K5028" s="3" t="str">
        <f>IF(VLOOKUP(D5028,'Resources Final'!A:C,3,FALSE)=0,"",VLOOKUP(D5028,'Resources Final'!A:C,3,FALSE))</f>
        <v>Y</v>
      </c>
      <c r="L5028" s="3" t="str">
        <f>IF(VLOOKUP(D5028,'Resources Final'!A:D,4,FALSE)=0,"",VLOOKUP(D5028,'Resources Final'!A:D,4,FALSE))</f>
        <v/>
      </c>
      <c r="M5028" s="3" t="str">
        <f>IF(VLOOKUP(D5028,'Resources Final'!A:E,5,FALSE)=0,"",VLOOKUP(D5028,'Resources Final'!A:E,5,FALSE))</f>
        <v/>
      </c>
      <c r="N5028" s="7" t="str">
        <f>IF(VLOOKUP(D5028,'Resources Final'!A:F,6,FALSE)=0,"",VLOOKUP(D5028,'Resources Final'!A:F,6,FALSE))</f>
        <v/>
      </c>
      <c r="O5028" s="3" t="str">
        <f>IF(VLOOKUP(D5028,'Resources Final'!A:G,7,FALSE)=0,"",VLOOKUP(D5028,'Resources Final'!A:G,7,FALSE))</f>
        <v/>
      </c>
    </row>
    <row r="5029" spans="1:15" x14ac:dyDescent="0.2">
      <c r="A5029" s="11">
        <v>990</v>
      </c>
      <c r="B5029" s="11" t="str">
        <f t="shared" ref="B5029:B5079" si="90">C5029&amp;"_"&amp;D5029&amp;G5029&amp;F5029</f>
        <v>Charles G. Koch Charitable Foundation_Malamet20184725</v>
      </c>
      <c r="C5029" s="11" t="s">
        <v>19</v>
      </c>
      <c r="D5029" s="11" t="s">
        <v>4631</v>
      </c>
      <c r="E5029" s="11" t="s">
        <v>4631</v>
      </c>
      <c r="F5029" s="14">
        <v>4725</v>
      </c>
      <c r="G5029" s="11">
        <v>2018</v>
      </c>
      <c r="H5029" s="11" t="s">
        <v>21</v>
      </c>
      <c r="I5029" s="12" t="s">
        <v>4162</v>
      </c>
      <c r="J5029">
        <v>729</v>
      </c>
      <c r="K5029" s="3" t="str">
        <f>IF(VLOOKUP(D5029,'Resources Final'!A:C,3,FALSE)=0,"",VLOOKUP(D5029,'Resources Final'!A:C,3,FALSE))</f>
        <v>Y</v>
      </c>
      <c r="L5029" s="3" t="str">
        <f>IF(VLOOKUP(D5029,'Resources Final'!A:D,4,FALSE)=0,"",VLOOKUP(D5029,'Resources Final'!A:D,4,FALSE))</f>
        <v/>
      </c>
      <c r="M5029" s="3" t="str">
        <f>IF(VLOOKUP(D5029,'Resources Final'!A:E,5,FALSE)=0,"",VLOOKUP(D5029,'Resources Final'!A:E,5,FALSE))</f>
        <v/>
      </c>
      <c r="N5029" s="7" t="str">
        <f>IF(VLOOKUP(D5029,'Resources Final'!A:F,6,FALSE)=0,"",VLOOKUP(D5029,'Resources Final'!A:F,6,FALSE))</f>
        <v/>
      </c>
      <c r="O5029" s="3" t="str">
        <f>IF(VLOOKUP(D5029,'Resources Final'!A:G,7,FALSE)=0,"",VLOOKUP(D5029,'Resources Final'!A:G,7,FALSE))</f>
        <v/>
      </c>
    </row>
    <row r="5030" spans="1:15" x14ac:dyDescent="0.2">
      <c r="A5030" s="11">
        <v>990</v>
      </c>
      <c r="B5030" s="11" t="str">
        <f t="shared" si="90"/>
        <v>Charles G. Koch Charitable Foundation_Robillard201812750</v>
      </c>
      <c r="C5030" s="11" t="s">
        <v>19</v>
      </c>
      <c r="D5030" s="11" t="s">
        <v>3086</v>
      </c>
      <c r="E5030" s="11" t="s">
        <v>3086</v>
      </c>
      <c r="F5030" s="14">
        <v>12750</v>
      </c>
      <c r="G5030" s="11">
        <v>2018</v>
      </c>
      <c r="H5030" s="11" t="s">
        <v>21</v>
      </c>
      <c r="I5030" s="12" t="s">
        <v>4162</v>
      </c>
      <c r="J5030">
        <v>730</v>
      </c>
      <c r="K5030" s="3" t="str">
        <f>IF(VLOOKUP(D5030,'Resources Final'!A:C,3,FALSE)=0,"",VLOOKUP(D5030,'Resources Final'!A:C,3,FALSE))</f>
        <v>Y</v>
      </c>
      <c r="L5030" s="3" t="str">
        <f>IF(VLOOKUP(D5030,'Resources Final'!A:D,4,FALSE)=0,"",VLOOKUP(D5030,'Resources Final'!A:D,4,FALSE))</f>
        <v/>
      </c>
      <c r="M5030" s="3" t="str">
        <f>IF(VLOOKUP(D5030,'Resources Final'!A:E,5,FALSE)=0,"",VLOOKUP(D5030,'Resources Final'!A:E,5,FALSE))</f>
        <v/>
      </c>
      <c r="N5030" s="7" t="str">
        <f>IF(VLOOKUP(D5030,'Resources Final'!A:F,6,FALSE)=0,"",VLOOKUP(D5030,'Resources Final'!A:F,6,FALSE))</f>
        <v/>
      </c>
      <c r="O5030" s="3" t="str">
        <f>IF(VLOOKUP(D5030,'Resources Final'!A:G,7,FALSE)=0,"",VLOOKUP(D5030,'Resources Final'!A:G,7,FALSE))</f>
        <v/>
      </c>
    </row>
    <row r="5031" spans="1:15" x14ac:dyDescent="0.2">
      <c r="A5031" s="11">
        <v>990</v>
      </c>
      <c r="B5031" s="11" t="str">
        <f t="shared" si="90"/>
        <v>Charles G. Koch Charitable Foundation_Top20185031</v>
      </c>
      <c r="C5031" s="11" t="s">
        <v>19</v>
      </c>
      <c r="D5031" s="11" t="s">
        <v>4632</v>
      </c>
      <c r="E5031" s="11" t="s">
        <v>4632</v>
      </c>
      <c r="F5031" s="14">
        <v>5031</v>
      </c>
      <c r="G5031" s="11">
        <v>2018</v>
      </c>
      <c r="H5031" s="11" t="s">
        <v>21</v>
      </c>
      <c r="I5031" s="12" t="s">
        <v>4162</v>
      </c>
      <c r="J5031">
        <v>731</v>
      </c>
      <c r="K5031" s="3" t="str">
        <f>IF(VLOOKUP(D5031,'Resources Final'!A:C,3,FALSE)=0,"",VLOOKUP(D5031,'Resources Final'!A:C,3,FALSE))</f>
        <v>Y</v>
      </c>
      <c r="L5031" s="3" t="str">
        <f>IF(VLOOKUP(D5031,'Resources Final'!A:D,4,FALSE)=0,"",VLOOKUP(D5031,'Resources Final'!A:D,4,FALSE))</f>
        <v/>
      </c>
      <c r="M5031" s="3" t="str">
        <f>IF(VLOOKUP(D5031,'Resources Final'!A:E,5,FALSE)=0,"",VLOOKUP(D5031,'Resources Final'!A:E,5,FALSE))</f>
        <v/>
      </c>
      <c r="N5031" s="7" t="str">
        <f>IF(VLOOKUP(D5031,'Resources Final'!A:F,6,FALSE)=0,"",VLOOKUP(D5031,'Resources Final'!A:F,6,FALSE))</f>
        <v/>
      </c>
      <c r="O5031" s="3" t="str">
        <f>IF(VLOOKUP(D5031,'Resources Final'!A:G,7,FALSE)=0,"",VLOOKUP(D5031,'Resources Final'!A:G,7,FALSE))</f>
        <v/>
      </c>
    </row>
    <row r="5032" spans="1:15" x14ac:dyDescent="0.2">
      <c r="A5032" s="11">
        <v>990</v>
      </c>
      <c r="B5032" s="11" t="str">
        <f t="shared" si="90"/>
        <v>Charles G. Koch Charitable Foundation_Barton College20186930</v>
      </c>
      <c r="C5032" s="11" t="s">
        <v>19</v>
      </c>
      <c r="D5032" s="11" t="s">
        <v>357</v>
      </c>
      <c r="E5032" s="11" t="s">
        <v>357</v>
      </c>
      <c r="F5032" s="14">
        <v>6930</v>
      </c>
      <c r="G5032" s="11">
        <v>2018</v>
      </c>
      <c r="H5032" s="11" t="s">
        <v>21</v>
      </c>
      <c r="I5032" s="12"/>
      <c r="J5032">
        <v>732</v>
      </c>
      <c r="K5032" s="3" t="str">
        <f>IF(VLOOKUP(D5032,'Resources Final'!A:C,3,FALSE)=0,"",VLOOKUP(D5032,'Resources Final'!A:C,3,FALSE))</f>
        <v/>
      </c>
      <c r="L5032" s="3" t="str">
        <f>IF(VLOOKUP(D5032,'Resources Final'!A:D,4,FALSE)=0,"",VLOOKUP(D5032,'Resources Final'!A:D,4,FALSE))</f>
        <v>Y</v>
      </c>
      <c r="M5032" s="3" t="str">
        <f>IF(VLOOKUP(D5032,'Resources Final'!A:E,5,FALSE)=0,"",VLOOKUP(D5032,'Resources Final'!A:E,5,FALSE))</f>
        <v/>
      </c>
      <c r="N5032" s="7" t="str">
        <f>IF(VLOOKUP(D5032,'Resources Final'!A:F,6,FALSE)=0,"",VLOOKUP(D5032,'Resources Final'!A:F,6,FALSE))</f>
        <v/>
      </c>
      <c r="O5032" s="3" t="str">
        <f>IF(VLOOKUP(D5032,'Resources Final'!A:G,7,FALSE)=0,"",VLOOKUP(D5032,'Resources Final'!A:G,7,FALSE))</f>
        <v/>
      </c>
    </row>
    <row r="5033" spans="1:15" x14ac:dyDescent="0.2">
      <c r="A5033" s="11">
        <v>990</v>
      </c>
      <c r="B5033" s="11" t="str">
        <f t="shared" si="90"/>
        <v>Charles G. Koch Charitable Foundation_Daniels20183150</v>
      </c>
      <c r="C5033" s="11" t="s">
        <v>19</v>
      </c>
      <c r="D5033" s="11" t="s">
        <v>4633</v>
      </c>
      <c r="E5033" s="11" t="s">
        <v>4633</v>
      </c>
      <c r="F5033" s="14">
        <v>3150</v>
      </c>
      <c r="G5033" s="11">
        <v>2018</v>
      </c>
      <c r="H5033" s="11" t="s">
        <v>21</v>
      </c>
      <c r="I5033" s="12" t="s">
        <v>4162</v>
      </c>
      <c r="J5033">
        <v>733</v>
      </c>
      <c r="K5033" s="3" t="str">
        <f>IF(VLOOKUP(D5033,'Resources Final'!A:C,3,FALSE)=0,"",VLOOKUP(D5033,'Resources Final'!A:C,3,FALSE))</f>
        <v>Y</v>
      </c>
      <c r="L5033" s="3" t="str">
        <f>IF(VLOOKUP(D5033,'Resources Final'!A:D,4,FALSE)=0,"",VLOOKUP(D5033,'Resources Final'!A:D,4,FALSE))</f>
        <v/>
      </c>
      <c r="M5033" s="3" t="str">
        <f>IF(VLOOKUP(D5033,'Resources Final'!A:E,5,FALSE)=0,"",VLOOKUP(D5033,'Resources Final'!A:E,5,FALSE))</f>
        <v/>
      </c>
      <c r="N5033" s="7" t="str">
        <f>IF(VLOOKUP(D5033,'Resources Final'!A:F,6,FALSE)=0,"",VLOOKUP(D5033,'Resources Final'!A:F,6,FALSE))</f>
        <v/>
      </c>
      <c r="O5033" s="3" t="str">
        <f>IF(VLOOKUP(D5033,'Resources Final'!A:G,7,FALSE)=0,"",VLOOKUP(D5033,'Resources Final'!A:G,7,FALSE))</f>
        <v/>
      </c>
    </row>
    <row r="5034" spans="1:15" x14ac:dyDescent="0.2">
      <c r="A5034" s="11">
        <v>990</v>
      </c>
      <c r="B5034" s="11" t="str">
        <f t="shared" si="90"/>
        <v>Charles G. Koch Charitable Foundation_American University2018384444</v>
      </c>
      <c r="C5034" s="11" t="s">
        <v>19</v>
      </c>
      <c r="D5034" s="11" t="s">
        <v>208</v>
      </c>
      <c r="E5034" s="11" t="s">
        <v>208</v>
      </c>
      <c r="F5034" s="14">
        <v>384444</v>
      </c>
      <c r="G5034" s="11">
        <v>2018</v>
      </c>
      <c r="H5034" s="11" t="s">
        <v>21</v>
      </c>
      <c r="I5034" s="12"/>
      <c r="J5034">
        <v>734</v>
      </c>
      <c r="K5034" s="3" t="str">
        <f>IF(VLOOKUP(D5034,'Resources Final'!A:C,3,FALSE)=0,"",VLOOKUP(D5034,'Resources Final'!A:C,3,FALSE))</f>
        <v/>
      </c>
      <c r="L5034" s="3" t="str">
        <f>IF(VLOOKUP(D5034,'Resources Final'!A:D,4,FALSE)=0,"",VLOOKUP(D5034,'Resources Final'!A:D,4,FALSE))</f>
        <v>Y</v>
      </c>
      <c r="M5034" s="3" t="str">
        <f>IF(VLOOKUP(D5034,'Resources Final'!A:E,5,FALSE)=0,"",VLOOKUP(D5034,'Resources Final'!A:E,5,FALSE))</f>
        <v/>
      </c>
      <c r="N5034" s="7" t="str">
        <f>IF(VLOOKUP(D5034,'Resources Final'!A:F,6,FALSE)=0,"",VLOOKUP(D5034,'Resources Final'!A:F,6,FALSE))</f>
        <v/>
      </c>
      <c r="O5034" s="3" t="str">
        <f>IF(VLOOKUP(D5034,'Resources Final'!A:G,7,FALSE)=0,"",VLOOKUP(D5034,'Resources Final'!A:G,7,FALSE))</f>
        <v/>
      </c>
    </row>
    <row r="5035" spans="1:15" x14ac:dyDescent="0.2">
      <c r="A5035" s="11">
        <v>990</v>
      </c>
      <c r="B5035" s="11" t="str">
        <f t="shared" si="90"/>
        <v>Charles G. Koch Charitable Foundation_Young Voices201881500</v>
      </c>
      <c r="C5035" s="11" t="s">
        <v>19</v>
      </c>
      <c r="D5035" s="11" t="s">
        <v>4127</v>
      </c>
      <c r="E5035" s="11" t="s">
        <v>4127</v>
      </c>
      <c r="F5035" s="14">
        <v>81500</v>
      </c>
      <c r="G5035" s="11">
        <v>2018</v>
      </c>
      <c r="H5035" s="11" t="s">
        <v>21</v>
      </c>
      <c r="I5035" s="12"/>
      <c r="J5035">
        <v>735</v>
      </c>
      <c r="K5035" s="3" t="str">
        <f>IF(VLOOKUP(D5035,'Resources Final'!A:C,3,FALSE)=0,"",VLOOKUP(D5035,'Resources Final'!A:C,3,FALSE))</f>
        <v/>
      </c>
      <c r="L5035" s="3" t="str">
        <f>IF(VLOOKUP(D5035,'Resources Final'!A:D,4,FALSE)=0,"",VLOOKUP(D5035,'Resources Final'!A:D,4,FALSE))</f>
        <v/>
      </c>
      <c r="M5035" s="3" t="str">
        <f>IF(VLOOKUP(D5035,'Resources Final'!A:E,5,FALSE)=0,"",VLOOKUP(D5035,'Resources Final'!A:E,5,FALSE))</f>
        <v/>
      </c>
      <c r="N5035" s="7" t="str">
        <f>IF(VLOOKUP(D5035,'Resources Final'!A:F,6,FALSE)=0,"",VLOOKUP(D5035,'Resources Final'!A:F,6,FALSE))</f>
        <v>https://www.sourcewatch.org/index.php/Young_Voices</v>
      </c>
      <c r="O5035" s="3" t="str">
        <f>IF(VLOOKUP(D5035,'Resources Final'!A:G,7,FALSE)=0,"",VLOOKUP(D5035,'Resources Final'!A:G,7,FALSE))</f>
        <v>Sourcewatch</v>
      </c>
    </row>
    <row r="5036" spans="1:15" x14ac:dyDescent="0.2">
      <c r="A5036" s="11">
        <v>990</v>
      </c>
      <c r="B5036" s="11" t="str">
        <f t="shared" si="90"/>
        <v>Charles G. Koch Charitable Foundation_University of Colorado Boulder20181181000</v>
      </c>
      <c r="C5036" s="11" t="s">
        <v>19</v>
      </c>
      <c r="D5036" s="11" t="s">
        <v>3751</v>
      </c>
      <c r="E5036" s="11" t="s">
        <v>3023</v>
      </c>
      <c r="F5036" s="14">
        <v>1181000</v>
      </c>
      <c r="G5036" s="11">
        <v>2018</v>
      </c>
      <c r="H5036" s="11" t="s">
        <v>21</v>
      </c>
      <c r="I5036" s="12"/>
      <c r="J5036">
        <v>736</v>
      </c>
      <c r="K5036" s="3" t="str">
        <f>IF(VLOOKUP(D5036,'Resources Final'!A:C,3,FALSE)=0,"",VLOOKUP(D5036,'Resources Final'!A:C,3,FALSE))</f>
        <v/>
      </c>
      <c r="L5036" s="3" t="str">
        <f>IF(VLOOKUP(D5036,'Resources Final'!A:D,4,FALSE)=0,"",VLOOKUP(D5036,'Resources Final'!A:D,4,FALSE))</f>
        <v>Y</v>
      </c>
      <c r="M5036" s="3" t="str">
        <f>IF(VLOOKUP(D5036,'Resources Final'!A:E,5,FALSE)=0,"",VLOOKUP(D5036,'Resources Final'!A:E,5,FALSE))</f>
        <v/>
      </c>
      <c r="N5036" s="7" t="str">
        <f>IF(VLOOKUP(D5036,'Resources Final'!A:F,6,FALSE)=0,"",VLOOKUP(D5036,'Resources Final'!A:F,6,FALSE))</f>
        <v/>
      </c>
      <c r="O5036" s="3" t="str">
        <f>IF(VLOOKUP(D5036,'Resources Final'!A:G,7,FALSE)=0,"",VLOOKUP(D5036,'Resources Final'!A:G,7,FALSE))</f>
        <v/>
      </c>
    </row>
    <row r="5037" spans="1:15" x14ac:dyDescent="0.2">
      <c r="A5037" s="11">
        <v>990</v>
      </c>
      <c r="B5037" s="11" t="str">
        <f t="shared" si="90"/>
        <v>Charles G. Koch Charitable Foundation_Education Next Institute2018300200</v>
      </c>
      <c r="C5037" s="11" t="s">
        <v>19</v>
      </c>
      <c r="D5037" s="11" t="s">
        <v>4634</v>
      </c>
      <c r="E5037" s="11" t="s">
        <v>4634</v>
      </c>
      <c r="F5037" s="14">
        <v>300200</v>
      </c>
      <c r="G5037" s="11">
        <v>2018</v>
      </c>
      <c r="H5037" s="11" t="s">
        <v>21</v>
      </c>
      <c r="I5037" s="12"/>
      <c r="J5037">
        <v>737</v>
      </c>
      <c r="K5037" s="3" t="str">
        <f>IF(VLOOKUP(D5037,'Resources Final'!A:C,3,FALSE)=0,"",VLOOKUP(D5037,'Resources Final'!A:C,3,FALSE))</f>
        <v/>
      </c>
      <c r="L5037" s="3" t="str">
        <f>IF(VLOOKUP(D5037,'Resources Final'!A:D,4,FALSE)=0,"",VLOOKUP(D5037,'Resources Final'!A:D,4,FALSE))</f>
        <v/>
      </c>
      <c r="M5037" s="3" t="str">
        <f>IF(VLOOKUP(D5037,'Resources Final'!A:E,5,FALSE)=0,"",VLOOKUP(D5037,'Resources Final'!A:E,5,FALSE))</f>
        <v/>
      </c>
      <c r="N5037" s="7" t="str">
        <f>IF(VLOOKUP(D5037,'Resources Final'!A:F,6,FALSE)=0,"",VLOOKUP(D5037,'Resources Final'!A:F,6,FALSE))</f>
        <v>https://www.sourcewatch.org/index.php/Education_Next</v>
      </c>
      <c r="O5037" s="3" t="str">
        <f>IF(VLOOKUP(D5037,'Resources Final'!A:G,7,FALSE)=0,"",VLOOKUP(D5037,'Resources Final'!A:G,7,FALSE))</f>
        <v>Sourcewatch</v>
      </c>
    </row>
    <row r="5038" spans="1:15" x14ac:dyDescent="0.2">
      <c r="A5038" s="11">
        <v>990</v>
      </c>
      <c r="B5038" s="11" t="str">
        <f t="shared" si="90"/>
        <v>Charles G. Koch Charitable Foundation_University of Mary201815200</v>
      </c>
      <c r="C5038" s="11" t="s">
        <v>19</v>
      </c>
      <c r="D5038" s="11" t="s">
        <v>3777</v>
      </c>
      <c r="E5038" s="11" t="s">
        <v>3777</v>
      </c>
      <c r="F5038" s="14">
        <v>15200</v>
      </c>
      <c r="G5038" s="11">
        <v>2018</v>
      </c>
      <c r="H5038" s="11" t="s">
        <v>21</v>
      </c>
      <c r="I5038" s="12"/>
      <c r="J5038">
        <v>738</v>
      </c>
      <c r="K5038" s="3" t="str">
        <f>IF(VLOOKUP(D5038,'Resources Final'!A:C,3,FALSE)=0,"",VLOOKUP(D5038,'Resources Final'!A:C,3,FALSE))</f>
        <v/>
      </c>
      <c r="L5038" s="3" t="str">
        <f>IF(VLOOKUP(D5038,'Resources Final'!A:D,4,FALSE)=0,"",VLOOKUP(D5038,'Resources Final'!A:D,4,FALSE))</f>
        <v>Y</v>
      </c>
      <c r="M5038" s="3" t="str">
        <f>IF(VLOOKUP(D5038,'Resources Final'!A:E,5,FALSE)=0,"",VLOOKUP(D5038,'Resources Final'!A:E,5,FALSE))</f>
        <v/>
      </c>
      <c r="N5038" s="7" t="str">
        <f>IF(VLOOKUP(D5038,'Resources Final'!A:F,6,FALSE)=0,"",VLOOKUP(D5038,'Resources Final'!A:F,6,FALSE))</f>
        <v/>
      </c>
      <c r="O5038" s="3" t="str">
        <f>IF(VLOOKUP(D5038,'Resources Final'!A:G,7,FALSE)=0,"",VLOOKUP(D5038,'Resources Final'!A:G,7,FALSE))</f>
        <v/>
      </c>
    </row>
    <row r="5039" spans="1:15" x14ac:dyDescent="0.2">
      <c r="A5039" s="11">
        <v>990</v>
      </c>
      <c r="B5039" s="11" t="str">
        <f t="shared" si="90"/>
        <v>Charles G. Koch Charitable Foundation_UNC School of Government Foundation201841285</v>
      </c>
      <c r="C5039" s="11" t="s">
        <v>19</v>
      </c>
      <c r="D5039" s="11" t="s">
        <v>4635</v>
      </c>
      <c r="E5039" s="11" t="s">
        <v>4635</v>
      </c>
      <c r="F5039" s="14">
        <v>41285</v>
      </c>
      <c r="G5039" s="11">
        <v>2018</v>
      </c>
      <c r="H5039" s="11" t="s">
        <v>21</v>
      </c>
      <c r="I5039" s="12"/>
      <c r="J5039">
        <v>739</v>
      </c>
      <c r="K5039" s="3" t="str">
        <f>IF(VLOOKUP(D5039,'Resources Final'!A:C,3,FALSE)=0,"",VLOOKUP(D5039,'Resources Final'!A:C,3,FALSE))</f>
        <v/>
      </c>
      <c r="L5039" s="3" t="str">
        <f>IF(VLOOKUP(D5039,'Resources Final'!A:D,4,FALSE)=0,"",VLOOKUP(D5039,'Resources Final'!A:D,4,FALSE))</f>
        <v/>
      </c>
      <c r="M5039" s="3" t="str">
        <f>IF(VLOOKUP(D5039,'Resources Final'!A:E,5,FALSE)=0,"",VLOOKUP(D5039,'Resources Final'!A:E,5,FALSE))</f>
        <v/>
      </c>
      <c r="N5039" s="7" t="str">
        <f>IF(VLOOKUP(D5039,'Resources Final'!A:F,6,FALSE)=0,"",VLOOKUP(D5039,'Resources Final'!A:F,6,FALSE))</f>
        <v/>
      </c>
      <c r="O5039" s="3" t="str">
        <f>IF(VLOOKUP(D5039,'Resources Final'!A:G,7,FALSE)=0,"",VLOOKUP(D5039,'Resources Final'!A:G,7,FALSE))</f>
        <v/>
      </c>
    </row>
    <row r="5040" spans="1:15" x14ac:dyDescent="0.2">
      <c r="A5040" s="11">
        <v>990</v>
      </c>
      <c r="B5040" s="11" t="str">
        <f t="shared" si="90"/>
        <v>Charles G. Koch Charitable Foundation_Bowers20183150</v>
      </c>
      <c r="C5040" s="11" t="s">
        <v>19</v>
      </c>
      <c r="D5040" s="11" t="s">
        <v>4636</v>
      </c>
      <c r="E5040" s="11" t="s">
        <v>4636</v>
      </c>
      <c r="F5040" s="14">
        <v>3150</v>
      </c>
      <c r="G5040" s="11">
        <v>2018</v>
      </c>
      <c r="H5040" s="11" t="s">
        <v>21</v>
      </c>
      <c r="I5040" s="12"/>
      <c r="J5040">
        <v>740</v>
      </c>
      <c r="K5040" s="3" t="str">
        <f>IF(VLOOKUP(D5040,'Resources Final'!A:C,3,FALSE)=0,"",VLOOKUP(D5040,'Resources Final'!A:C,3,FALSE))</f>
        <v>Y</v>
      </c>
      <c r="L5040" s="3" t="str">
        <f>IF(VLOOKUP(D5040,'Resources Final'!A:D,4,FALSE)=0,"",VLOOKUP(D5040,'Resources Final'!A:D,4,FALSE))</f>
        <v/>
      </c>
      <c r="M5040" s="3" t="str">
        <f>IF(VLOOKUP(D5040,'Resources Final'!A:E,5,FALSE)=0,"",VLOOKUP(D5040,'Resources Final'!A:E,5,FALSE))</f>
        <v/>
      </c>
      <c r="N5040" s="7" t="str">
        <f>IF(VLOOKUP(D5040,'Resources Final'!A:F,6,FALSE)=0,"",VLOOKUP(D5040,'Resources Final'!A:F,6,FALSE))</f>
        <v/>
      </c>
      <c r="O5040" s="3" t="str">
        <f>IF(VLOOKUP(D5040,'Resources Final'!A:G,7,FALSE)=0,"",VLOOKUP(D5040,'Resources Final'!A:G,7,FALSE))</f>
        <v/>
      </c>
    </row>
    <row r="5041" spans="1:15" x14ac:dyDescent="0.2">
      <c r="A5041" s="11">
        <v>990</v>
      </c>
      <c r="B5041" s="11" t="str">
        <f t="shared" si="90"/>
        <v>Charles G. Koch Charitable Foundation_Kennesaw State University Foundation2018250000</v>
      </c>
      <c r="C5041" s="11" t="s">
        <v>19</v>
      </c>
      <c r="D5041" s="11" t="s">
        <v>1980</v>
      </c>
      <c r="E5041" s="11" t="s">
        <v>1979</v>
      </c>
      <c r="F5041" s="14">
        <v>250000</v>
      </c>
      <c r="G5041" s="11">
        <v>2018</v>
      </c>
      <c r="H5041" s="11" t="s">
        <v>21</v>
      </c>
      <c r="I5041" s="12"/>
      <c r="J5041">
        <v>741</v>
      </c>
      <c r="K5041" s="3" t="str">
        <f>IF(VLOOKUP(D5041,'Resources Final'!A:C,3,FALSE)=0,"",VLOOKUP(D5041,'Resources Final'!A:C,3,FALSE))</f>
        <v/>
      </c>
      <c r="L5041" s="3" t="str">
        <f>IF(VLOOKUP(D5041,'Resources Final'!A:D,4,FALSE)=0,"",VLOOKUP(D5041,'Resources Final'!A:D,4,FALSE))</f>
        <v>Y</v>
      </c>
      <c r="M5041" s="3" t="str">
        <f>IF(VLOOKUP(D5041,'Resources Final'!A:E,5,FALSE)=0,"",VLOOKUP(D5041,'Resources Final'!A:E,5,FALSE))</f>
        <v/>
      </c>
      <c r="N5041" s="7" t="str">
        <f>IF(VLOOKUP(D5041,'Resources Final'!A:F,6,FALSE)=0,"",VLOOKUP(D5041,'Resources Final'!A:F,6,FALSE))</f>
        <v/>
      </c>
      <c r="O5041" s="3" t="str">
        <f>IF(VLOOKUP(D5041,'Resources Final'!A:G,7,FALSE)=0,"",VLOOKUP(D5041,'Resources Final'!A:G,7,FALSE))</f>
        <v/>
      </c>
    </row>
    <row r="5042" spans="1:15" x14ac:dyDescent="0.2">
      <c r="A5042" s="11">
        <v>990</v>
      </c>
      <c r="B5042" s="11" t="str">
        <f t="shared" si="90"/>
        <v>Charles G. Koch Charitable Foundation_Nadeau2018788</v>
      </c>
      <c r="C5042" s="11" t="s">
        <v>19</v>
      </c>
      <c r="D5042" s="11" t="s">
        <v>4637</v>
      </c>
      <c r="E5042" s="11" t="s">
        <v>4637</v>
      </c>
      <c r="F5042" s="14">
        <v>788</v>
      </c>
      <c r="G5042" s="11">
        <v>2018</v>
      </c>
      <c r="H5042" s="11" t="s">
        <v>21</v>
      </c>
      <c r="I5042" s="12"/>
      <c r="J5042">
        <v>742</v>
      </c>
      <c r="K5042" s="3" t="str">
        <f>IF(VLOOKUP(D5042,'Resources Final'!A:C,3,FALSE)=0,"",VLOOKUP(D5042,'Resources Final'!A:C,3,FALSE))</f>
        <v>Y</v>
      </c>
      <c r="L5042" s="3" t="str">
        <f>IF(VLOOKUP(D5042,'Resources Final'!A:D,4,FALSE)=0,"",VLOOKUP(D5042,'Resources Final'!A:D,4,FALSE))</f>
        <v/>
      </c>
      <c r="M5042" s="3" t="str">
        <f>IF(VLOOKUP(D5042,'Resources Final'!A:E,5,FALSE)=0,"",VLOOKUP(D5042,'Resources Final'!A:E,5,FALSE))</f>
        <v/>
      </c>
      <c r="N5042" s="7" t="str">
        <f>IF(VLOOKUP(D5042,'Resources Final'!A:F,6,FALSE)=0,"",VLOOKUP(D5042,'Resources Final'!A:F,6,FALSE))</f>
        <v/>
      </c>
      <c r="O5042" s="3" t="str">
        <f>IF(VLOOKUP(D5042,'Resources Final'!A:G,7,FALSE)=0,"",VLOOKUP(D5042,'Resources Final'!A:G,7,FALSE))</f>
        <v/>
      </c>
    </row>
    <row r="5043" spans="1:15" x14ac:dyDescent="0.2">
      <c r="A5043" s="11">
        <v>990</v>
      </c>
      <c r="B5043" s="11" t="str">
        <f t="shared" si="90"/>
        <v>Charles G. Koch Charitable Foundation_Stamper201811333</v>
      </c>
      <c r="C5043" s="11" t="s">
        <v>19</v>
      </c>
      <c r="D5043" s="11" t="s">
        <v>3412</v>
      </c>
      <c r="E5043" s="11" t="s">
        <v>3412</v>
      </c>
      <c r="F5043" s="14">
        <v>11333</v>
      </c>
      <c r="G5043" s="11">
        <v>2018</v>
      </c>
      <c r="H5043" s="11" t="s">
        <v>21</v>
      </c>
      <c r="I5043" s="12"/>
      <c r="J5043">
        <v>743</v>
      </c>
      <c r="K5043" s="3" t="str">
        <f>IF(VLOOKUP(D5043,'Resources Final'!A:C,3,FALSE)=0,"",VLOOKUP(D5043,'Resources Final'!A:C,3,FALSE))</f>
        <v>Y</v>
      </c>
      <c r="L5043" s="3" t="str">
        <f>IF(VLOOKUP(D5043,'Resources Final'!A:D,4,FALSE)=0,"",VLOOKUP(D5043,'Resources Final'!A:D,4,FALSE))</f>
        <v/>
      </c>
      <c r="M5043" s="3" t="str">
        <f>IF(VLOOKUP(D5043,'Resources Final'!A:E,5,FALSE)=0,"",VLOOKUP(D5043,'Resources Final'!A:E,5,FALSE))</f>
        <v/>
      </c>
      <c r="N5043" s="7" t="str">
        <f>IF(VLOOKUP(D5043,'Resources Final'!A:F,6,FALSE)=0,"",VLOOKUP(D5043,'Resources Final'!A:F,6,FALSE))</f>
        <v/>
      </c>
      <c r="O5043" s="3" t="str">
        <f>IF(VLOOKUP(D5043,'Resources Final'!A:G,7,FALSE)=0,"",VLOOKUP(D5043,'Resources Final'!A:G,7,FALSE))</f>
        <v/>
      </c>
    </row>
    <row r="5044" spans="1:15" x14ac:dyDescent="0.2">
      <c r="A5044" s="11">
        <v>990</v>
      </c>
      <c r="B5044" s="11" t="str">
        <f t="shared" si="90"/>
        <v>Charles G. Koch Charitable Foundation_Purdue University20182413000</v>
      </c>
      <c r="C5044" s="11" t="s">
        <v>19</v>
      </c>
      <c r="D5044" s="11" t="s">
        <v>2927</v>
      </c>
      <c r="E5044" s="11" t="s">
        <v>2927</v>
      </c>
      <c r="F5044" s="14">
        <v>2413000</v>
      </c>
      <c r="G5044" s="11">
        <v>2018</v>
      </c>
      <c r="H5044" s="11" t="s">
        <v>21</v>
      </c>
      <c r="I5044" s="12"/>
      <c r="J5044">
        <v>744</v>
      </c>
      <c r="K5044" s="3" t="str">
        <f>IF(VLOOKUP(D5044,'Resources Final'!A:C,3,FALSE)=0,"",VLOOKUP(D5044,'Resources Final'!A:C,3,FALSE))</f>
        <v/>
      </c>
      <c r="L5044" s="3" t="str">
        <f>IF(VLOOKUP(D5044,'Resources Final'!A:D,4,FALSE)=0,"",VLOOKUP(D5044,'Resources Final'!A:D,4,FALSE))</f>
        <v>Y</v>
      </c>
      <c r="M5044" s="3" t="str">
        <f>IF(VLOOKUP(D5044,'Resources Final'!A:E,5,FALSE)=0,"",VLOOKUP(D5044,'Resources Final'!A:E,5,FALSE))</f>
        <v/>
      </c>
      <c r="N5044" s="7" t="str">
        <f>IF(VLOOKUP(D5044,'Resources Final'!A:F,6,FALSE)=0,"",VLOOKUP(D5044,'Resources Final'!A:F,6,FALSE))</f>
        <v/>
      </c>
      <c r="O5044" s="3" t="str">
        <f>IF(VLOOKUP(D5044,'Resources Final'!A:G,7,FALSE)=0,"",VLOOKUP(D5044,'Resources Final'!A:G,7,FALSE))</f>
        <v/>
      </c>
    </row>
    <row r="5045" spans="1:15" x14ac:dyDescent="0.2">
      <c r="A5045" s="11">
        <v>990</v>
      </c>
      <c r="B5045" s="11" t="str">
        <f t="shared" si="90"/>
        <v>Charles G. Koch Charitable Foundation_Scherer20183150</v>
      </c>
      <c r="C5045" s="11" t="s">
        <v>19</v>
      </c>
      <c r="D5045" s="11" t="s">
        <v>4488</v>
      </c>
      <c r="E5045" s="11" t="s">
        <v>4488</v>
      </c>
      <c r="F5045" s="14">
        <v>3150</v>
      </c>
      <c r="G5045" s="11">
        <v>2018</v>
      </c>
      <c r="H5045" s="11" t="s">
        <v>21</v>
      </c>
      <c r="I5045" s="12" t="s">
        <v>4162</v>
      </c>
      <c r="J5045">
        <v>745</v>
      </c>
      <c r="K5045" s="3" t="str">
        <f>IF(VLOOKUP(D5045,'Resources Final'!A:C,3,FALSE)=0,"",VLOOKUP(D5045,'Resources Final'!A:C,3,FALSE))</f>
        <v>Y</v>
      </c>
      <c r="L5045" s="3" t="str">
        <f>IF(VLOOKUP(D5045,'Resources Final'!A:D,4,FALSE)=0,"",VLOOKUP(D5045,'Resources Final'!A:D,4,FALSE))</f>
        <v/>
      </c>
      <c r="M5045" s="3" t="str">
        <f>IF(VLOOKUP(D5045,'Resources Final'!A:E,5,FALSE)=0,"",VLOOKUP(D5045,'Resources Final'!A:E,5,FALSE))</f>
        <v/>
      </c>
      <c r="N5045" s="7" t="str">
        <f>IF(VLOOKUP(D5045,'Resources Final'!A:F,6,FALSE)=0,"",VLOOKUP(D5045,'Resources Final'!A:F,6,FALSE))</f>
        <v/>
      </c>
      <c r="O5045" s="3" t="str">
        <f>IF(VLOOKUP(D5045,'Resources Final'!A:G,7,FALSE)=0,"",VLOOKUP(D5045,'Resources Final'!A:G,7,FALSE))</f>
        <v/>
      </c>
    </row>
    <row r="5046" spans="1:15" x14ac:dyDescent="0.2">
      <c r="A5046" s="11">
        <v>990</v>
      </c>
      <c r="B5046" s="11" t="str">
        <f t="shared" si="90"/>
        <v>Charles G. Koch Charitable Foundation_Schofield20183150</v>
      </c>
      <c r="C5046" s="11" t="s">
        <v>19</v>
      </c>
      <c r="D5046" s="11" t="s">
        <v>4638</v>
      </c>
      <c r="E5046" s="11" t="s">
        <v>4638</v>
      </c>
      <c r="F5046" s="14">
        <v>3150</v>
      </c>
      <c r="G5046" s="11">
        <v>2018</v>
      </c>
      <c r="H5046" s="11" t="s">
        <v>21</v>
      </c>
      <c r="I5046" s="12" t="s">
        <v>4162</v>
      </c>
      <c r="J5046">
        <v>746</v>
      </c>
      <c r="K5046" s="3" t="str">
        <f>IF(VLOOKUP(D5046,'Resources Final'!A:C,3,FALSE)=0,"",VLOOKUP(D5046,'Resources Final'!A:C,3,FALSE))</f>
        <v>Y</v>
      </c>
      <c r="L5046" s="3" t="str">
        <f>IF(VLOOKUP(D5046,'Resources Final'!A:D,4,FALSE)=0,"",VLOOKUP(D5046,'Resources Final'!A:D,4,FALSE))</f>
        <v/>
      </c>
      <c r="M5046" s="3" t="str">
        <f>IF(VLOOKUP(D5046,'Resources Final'!A:E,5,FALSE)=0,"",VLOOKUP(D5046,'Resources Final'!A:E,5,FALSE))</f>
        <v/>
      </c>
      <c r="N5046" s="7" t="str">
        <f>IF(VLOOKUP(D5046,'Resources Final'!A:F,6,FALSE)=0,"",VLOOKUP(D5046,'Resources Final'!A:F,6,FALSE))</f>
        <v/>
      </c>
      <c r="O5046" s="3" t="str">
        <f>IF(VLOOKUP(D5046,'Resources Final'!A:G,7,FALSE)=0,"",VLOOKUP(D5046,'Resources Final'!A:G,7,FALSE))</f>
        <v/>
      </c>
    </row>
    <row r="5047" spans="1:15" x14ac:dyDescent="0.2">
      <c r="A5047" s="11">
        <v>990</v>
      </c>
      <c r="B5047" s="11" t="str">
        <f t="shared" si="90"/>
        <v>Charles G. Koch Charitable Foundation_Carthage College20188400</v>
      </c>
      <c r="C5047" s="11" t="s">
        <v>19</v>
      </c>
      <c r="D5047" s="11" t="s">
        <v>624</v>
      </c>
      <c r="E5047" s="11" t="s">
        <v>624</v>
      </c>
      <c r="F5047" s="14">
        <v>8400</v>
      </c>
      <c r="G5047" s="11">
        <v>2018</v>
      </c>
      <c r="H5047" s="11" t="s">
        <v>21</v>
      </c>
      <c r="I5047" s="12"/>
      <c r="J5047">
        <v>747</v>
      </c>
      <c r="K5047" s="3" t="str">
        <f>IF(VLOOKUP(D5047,'Resources Final'!A:C,3,FALSE)=0,"",VLOOKUP(D5047,'Resources Final'!A:C,3,FALSE))</f>
        <v/>
      </c>
      <c r="L5047" s="3" t="str">
        <f>IF(VLOOKUP(D5047,'Resources Final'!A:D,4,FALSE)=0,"",VLOOKUP(D5047,'Resources Final'!A:D,4,FALSE))</f>
        <v>Y</v>
      </c>
      <c r="M5047" s="3" t="str">
        <f>IF(VLOOKUP(D5047,'Resources Final'!A:E,5,FALSE)=0,"",VLOOKUP(D5047,'Resources Final'!A:E,5,FALSE))</f>
        <v/>
      </c>
      <c r="N5047" s="7" t="str">
        <f>IF(VLOOKUP(D5047,'Resources Final'!A:F,6,FALSE)=0,"",VLOOKUP(D5047,'Resources Final'!A:F,6,FALSE))</f>
        <v/>
      </c>
      <c r="O5047" s="3" t="str">
        <f>IF(VLOOKUP(D5047,'Resources Final'!A:G,7,FALSE)=0,"",VLOOKUP(D5047,'Resources Final'!A:G,7,FALSE))</f>
        <v/>
      </c>
    </row>
    <row r="5048" spans="1:15" x14ac:dyDescent="0.2">
      <c r="A5048" s="11">
        <v>990</v>
      </c>
      <c r="B5048" s="11" t="str">
        <f t="shared" si="90"/>
        <v>Charles G. Koch Charitable Foundation_Kiselica20184094</v>
      </c>
      <c r="C5048" s="11" t="s">
        <v>19</v>
      </c>
      <c r="D5048" s="11" t="s">
        <v>4639</v>
      </c>
      <c r="E5048" s="11" t="s">
        <v>4639</v>
      </c>
      <c r="F5048" s="14">
        <v>4094</v>
      </c>
      <c r="G5048" s="11">
        <v>2018</v>
      </c>
      <c r="H5048" s="11" t="s">
        <v>21</v>
      </c>
      <c r="I5048" s="12" t="s">
        <v>4162</v>
      </c>
      <c r="J5048">
        <v>748</v>
      </c>
      <c r="K5048" s="3" t="str">
        <f>IF(VLOOKUP(D5048,'Resources Final'!A:C,3,FALSE)=0,"",VLOOKUP(D5048,'Resources Final'!A:C,3,FALSE))</f>
        <v>Y</v>
      </c>
      <c r="L5048" s="3" t="str">
        <f>IF(VLOOKUP(D5048,'Resources Final'!A:D,4,FALSE)=0,"",VLOOKUP(D5048,'Resources Final'!A:D,4,FALSE))</f>
        <v/>
      </c>
      <c r="M5048" s="3" t="str">
        <f>IF(VLOOKUP(D5048,'Resources Final'!A:E,5,FALSE)=0,"",VLOOKUP(D5048,'Resources Final'!A:E,5,FALSE))</f>
        <v/>
      </c>
      <c r="N5048" s="7" t="str">
        <f>IF(VLOOKUP(D5048,'Resources Final'!A:F,6,FALSE)=0,"",VLOOKUP(D5048,'Resources Final'!A:F,6,FALSE))</f>
        <v/>
      </c>
      <c r="O5048" s="3" t="str">
        <f>IF(VLOOKUP(D5048,'Resources Final'!A:G,7,FALSE)=0,"",VLOOKUP(D5048,'Resources Final'!A:G,7,FALSE))</f>
        <v/>
      </c>
    </row>
    <row r="5049" spans="1:15" x14ac:dyDescent="0.2">
      <c r="A5049" s="11">
        <v>990</v>
      </c>
      <c r="B5049" s="11" t="str">
        <f t="shared" si="90"/>
        <v>Charles G. Koch Charitable Foundation_Schneider201822906</v>
      </c>
      <c r="C5049" s="11" t="s">
        <v>19</v>
      </c>
      <c r="D5049" s="11" t="s">
        <v>3245</v>
      </c>
      <c r="E5049" s="11" t="s">
        <v>3245</v>
      </c>
      <c r="F5049" s="14">
        <v>22906</v>
      </c>
      <c r="G5049" s="11">
        <v>2018</v>
      </c>
      <c r="H5049" s="11" t="s">
        <v>21</v>
      </c>
      <c r="I5049" s="12" t="s">
        <v>4162</v>
      </c>
      <c r="J5049">
        <v>749</v>
      </c>
      <c r="K5049" s="3" t="str">
        <f>IF(VLOOKUP(D5049,'Resources Final'!A:C,3,FALSE)=0,"",VLOOKUP(D5049,'Resources Final'!A:C,3,FALSE))</f>
        <v>Y</v>
      </c>
      <c r="L5049" s="3" t="str">
        <f>IF(VLOOKUP(D5049,'Resources Final'!A:D,4,FALSE)=0,"",VLOOKUP(D5049,'Resources Final'!A:D,4,FALSE))</f>
        <v/>
      </c>
      <c r="M5049" s="3" t="str">
        <f>IF(VLOOKUP(D5049,'Resources Final'!A:E,5,FALSE)=0,"",VLOOKUP(D5049,'Resources Final'!A:E,5,FALSE))</f>
        <v/>
      </c>
      <c r="N5049" s="7" t="str">
        <f>IF(VLOOKUP(D5049,'Resources Final'!A:F,6,FALSE)=0,"",VLOOKUP(D5049,'Resources Final'!A:F,6,FALSE))</f>
        <v/>
      </c>
      <c r="O5049" s="3" t="str">
        <f>IF(VLOOKUP(D5049,'Resources Final'!A:G,7,FALSE)=0,"",VLOOKUP(D5049,'Resources Final'!A:G,7,FALSE))</f>
        <v/>
      </c>
    </row>
    <row r="5050" spans="1:15" x14ac:dyDescent="0.2">
      <c r="A5050" s="11">
        <v>990</v>
      </c>
      <c r="B5050" s="11" t="str">
        <f t="shared" si="90"/>
        <v>Charles G. Koch Charitable Foundation_Claflin University201812100</v>
      </c>
      <c r="C5050" s="11" t="s">
        <v>19</v>
      </c>
      <c r="D5050" s="11" t="s">
        <v>739</v>
      </c>
      <c r="E5050" s="11" t="s">
        <v>739</v>
      </c>
      <c r="F5050" s="14">
        <v>12100</v>
      </c>
      <c r="G5050" s="11">
        <v>2018</v>
      </c>
      <c r="H5050" s="11" t="s">
        <v>21</v>
      </c>
      <c r="I5050" s="12"/>
      <c r="J5050">
        <v>750</v>
      </c>
      <c r="K5050" s="3" t="str">
        <f>IF(VLOOKUP(D5050,'Resources Final'!A:C,3,FALSE)=0,"",VLOOKUP(D5050,'Resources Final'!A:C,3,FALSE))</f>
        <v/>
      </c>
      <c r="L5050" s="3" t="str">
        <f>IF(VLOOKUP(D5050,'Resources Final'!A:D,4,FALSE)=0,"",VLOOKUP(D5050,'Resources Final'!A:D,4,FALSE))</f>
        <v>Y</v>
      </c>
      <c r="M5050" s="3" t="str">
        <f>IF(VLOOKUP(D5050,'Resources Final'!A:E,5,FALSE)=0,"",VLOOKUP(D5050,'Resources Final'!A:E,5,FALSE))</f>
        <v/>
      </c>
      <c r="N5050" s="7" t="str">
        <f>IF(VLOOKUP(D5050,'Resources Final'!A:F,6,FALSE)=0,"",VLOOKUP(D5050,'Resources Final'!A:F,6,FALSE))</f>
        <v/>
      </c>
      <c r="O5050" s="3" t="str">
        <f>IF(VLOOKUP(D5050,'Resources Final'!A:G,7,FALSE)=0,"",VLOOKUP(D5050,'Resources Final'!A:G,7,FALSE))</f>
        <v/>
      </c>
    </row>
    <row r="5051" spans="1:15" x14ac:dyDescent="0.2">
      <c r="A5051" s="11">
        <v>990</v>
      </c>
      <c r="B5051" s="11" t="str">
        <f t="shared" si="90"/>
        <v>Charles G. Koch Charitable Foundation_Szwarcberg20183150</v>
      </c>
      <c r="C5051" s="11" t="s">
        <v>19</v>
      </c>
      <c r="D5051" s="11" t="s">
        <v>4640</v>
      </c>
      <c r="E5051" s="11" t="s">
        <v>4640</v>
      </c>
      <c r="F5051" s="14">
        <v>3150</v>
      </c>
      <c r="G5051" s="11">
        <v>2018</v>
      </c>
      <c r="H5051" s="11" t="s">
        <v>21</v>
      </c>
      <c r="I5051" s="12" t="s">
        <v>4162</v>
      </c>
      <c r="J5051">
        <v>751</v>
      </c>
      <c r="K5051" s="3" t="str">
        <f>IF(VLOOKUP(D5051,'Resources Final'!A:C,3,FALSE)=0,"",VLOOKUP(D5051,'Resources Final'!A:C,3,FALSE))</f>
        <v>Y</v>
      </c>
      <c r="L5051" s="3" t="str">
        <f>IF(VLOOKUP(D5051,'Resources Final'!A:D,4,FALSE)=0,"",VLOOKUP(D5051,'Resources Final'!A:D,4,FALSE))</f>
        <v/>
      </c>
      <c r="M5051" s="3" t="str">
        <f>IF(VLOOKUP(D5051,'Resources Final'!A:E,5,FALSE)=0,"",VLOOKUP(D5051,'Resources Final'!A:E,5,FALSE))</f>
        <v/>
      </c>
      <c r="N5051" s="7" t="str">
        <f>IF(VLOOKUP(D5051,'Resources Final'!A:F,6,FALSE)=0,"",VLOOKUP(D5051,'Resources Final'!A:F,6,FALSE))</f>
        <v/>
      </c>
      <c r="O5051" s="3" t="str">
        <f>IF(VLOOKUP(D5051,'Resources Final'!A:G,7,FALSE)=0,"",VLOOKUP(D5051,'Resources Final'!A:G,7,FALSE))</f>
        <v/>
      </c>
    </row>
    <row r="5052" spans="1:15" x14ac:dyDescent="0.2">
      <c r="A5052" s="11">
        <v>990</v>
      </c>
      <c r="B5052" s="11" t="str">
        <f t="shared" si="90"/>
        <v>Charles G. Koch Charitable Foundation_Emporia State University Foundation201822000</v>
      </c>
      <c r="C5052" s="11" t="s">
        <v>19</v>
      </c>
      <c r="D5052" s="11" t="s">
        <v>1135</v>
      </c>
      <c r="E5052" s="11" t="s">
        <v>1134</v>
      </c>
      <c r="F5052" s="14">
        <v>22000</v>
      </c>
      <c r="G5052" s="11">
        <v>2018</v>
      </c>
      <c r="H5052" s="11" t="s">
        <v>21</v>
      </c>
      <c r="I5052" s="12"/>
      <c r="J5052">
        <v>752</v>
      </c>
      <c r="K5052" s="3" t="str">
        <f>IF(VLOOKUP(D5052,'Resources Final'!A:C,3,FALSE)=0,"",VLOOKUP(D5052,'Resources Final'!A:C,3,FALSE))</f>
        <v/>
      </c>
      <c r="L5052" s="3" t="str">
        <f>IF(VLOOKUP(D5052,'Resources Final'!A:D,4,FALSE)=0,"",VLOOKUP(D5052,'Resources Final'!A:D,4,FALSE))</f>
        <v>Y</v>
      </c>
      <c r="M5052" s="3" t="str">
        <f>IF(VLOOKUP(D5052,'Resources Final'!A:E,5,FALSE)=0,"",VLOOKUP(D5052,'Resources Final'!A:E,5,FALSE))</f>
        <v/>
      </c>
      <c r="N5052" s="7" t="str">
        <f>IF(VLOOKUP(D5052,'Resources Final'!A:F,6,FALSE)=0,"",VLOOKUP(D5052,'Resources Final'!A:F,6,FALSE))</f>
        <v/>
      </c>
      <c r="O5052" s="3" t="str">
        <f>IF(VLOOKUP(D5052,'Resources Final'!A:G,7,FALSE)=0,"",VLOOKUP(D5052,'Resources Final'!A:G,7,FALSE))</f>
        <v/>
      </c>
    </row>
    <row r="5053" spans="1:15" x14ac:dyDescent="0.2">
      <c r="A5053" s="11">
        <v>990</v>
      </c>
      <c r="B5053" s="11" t="str">
        <f t="shared" si="90"/>
        <v>Charles G. Koch Charitable Foundation_George Washington University2018546840</v>
      </c>
      <c r="C5053" s="11" t="s">
        <v>19</v>
      </c>
      <c r="D5053" s="11" t="s">
        <v>1371</v>
      </c>
      <c r="E5053" s="11" t="s">
        <v>1371</v>
      </c>
      <c r="F5053" s="14">
        <v>546840</v>
      </c>
      <c r="G5053" s="11">
        <v>2018</v>
      </c>
      <c r="H5053" s="11" t="s">
        <v>21</v>
      </c>
      <c r="I5053" s="12"/>
      <c r="J5053">
        <v>753</v>
      </c>
      <c r="K5053" s="3" t="str">
        <f>IF(VLOOKUP(D5053,'Resources Final'!A:C,3,FALSE)=0,"",VLOOKUP(D5053,'Resources Final'!A:C,3,FALSE))</f>
        <v/>
      </c>
      <c r="L5053" s="3" t="str">
        <f>IF(VLOOKUP(D5053,'Resources Final'!A:D,4,FALSE)=0,"",VLOOKUP(D5053,'Resources Final'!A:D,4,FALSE))</f>
        <v>Y</v>
      </c>
      <c r="M5053" s="3" t="str">
        <f>IF(VLOOKUP(D5053,'Resources Final'!A:E,5,FALSE)=0,"",VLOOKUP(D5053,'Resources Final'!A:E,5,FALSE))</f>
        <v/>
      </c>
      <c r="N5053" s="7" t="str">
        <f>IF(VLOOKUP(D5053,'Resources Final'!A:F,6,FALSE)=0,"",VLOOKUP(D5053,'Resources Final'!A:F,6,FALSE))</f>
        <v/>
      </c>
      <c r="O5053" s="3" t="str">
        <f>IF(VLOOKUP(D5053,'Resources Final'!A:G,7,FALSE)=0,"",VLOOKUP(D5053,'Resources Final'!A:G,7,FALSE))</f>
        <v/>
      </c>
    </row>
    <row r="5054" spans="1:15" x14ac:dyDescent="0.2">
      <c r="A5054" s="11">
        <v>990</v>
      </c>
      <c r="B5054" s="11" t="str">
        <f t="shared" si="90"/>
        <v>Charles G. Koch Charitable Foundation_Aspen Institute201825000</v>
      </c>
      <c r="C5054" s="11" t="s">
        <v>19</v>
      </c>
      <c r="D5054" s="11" t="s">
        <v>275</v>
      </c>
      <c r="E5054" s="11" t="s">
        <v>275</v>
      </c>
      <c r="F5054" s="14">
        <v>25000</v>
      </c>
      <c r="G5054" s="11">
        <v>2018</v>
      </c>
      <c r="H5054" s="11" t="s">
        <v>21</v>
      </c>
      <c r="I5054" s="12"/>
      <c r="J5054">
        <v>754</v>
      </c>
      <c r="K5054" s="3" t="str">
        <f>IF(VLOOKUP(D5054,'Resources Final'!A:C,3,FALSE)=0,"",VLOOKUP(D5054,'Resources Final'!A:C,3,FALSE))</f>
        <v/>
      </c>
      <c r="L5054" s="3" t="str">
        <f>IF(VLOOKUP(D5054,'Resources Final'!A:D,4,FALSE)=0,"",VLOOKUP(D5054,'Resources Final'!A:D,4,FALSE))</f>
        <v/>
      </c>
      <c r="M5054" s="3" t="str">
        <f>IF(VLOOKUP(D5054,'Resources Final'!A:E,5,FALSE)=0,"",VLOOKUP(D5054,'Resources Final'!A:E,5,FALSE))</f>
        <v/>
      </c>
      <c r="N5054" s="7" t="str">
        <f>IF(VLOOKUP(D5054,'Resources Final'!A:F,6,FALSE)=0,"",VLOOKUP(D5054,'Resources Final'!A:F,6,FALSE))</f>
        <v>https://www.sourcewatch.org/index.php/Aspen_Institute_for_Humanistic_Studies</v>
      </c>
      <c r="O5054" s="3" t="str">
        <f>IF(VLOOKUP(D5054,'Resources Final'!A:G,7,FALSE)=0,"",VLOOKUP(D5054,'Resources Final'!A:G,7,FALSE))</f>
        <v>Sourcewatch</v>
      </c>
    </row>
    <row r="5055" spans="1:15" x14ac:dyDescent="0.2">
      <c r="A5055" s="11">
        <v>990</v>
      </c>
      <c r="B5055" s="11" t="str">
        <f t="shared" si="90"/>
        <v>Charles G. Koch Charitable Foundation_Providence College20188700</v>
      </c>
      <c r="C5055" s="11" t="s">
        <v>19</v>
      </c>
      <c r="D5055" s="11" t="s">
        <v>2917</v>
      </c>
      <c r="E5055" s="11" t="s">
        <v>2917</v>
      </c>
      <c r="F5055" s="14">
        <v>8700</v>
      </c>
      <c r="G5055" s="11">
        <v>2018</v>
      </c>
      <c r="H5055" s="11" t="s">
        <v>21</v>
      </c>
      <c r="I5055" s="12"/>
      <c r="J5055">
        <v>755</v>
      </c>
      <c r="K5055" s="3" t="str">
        <f>IF(VLOOKUP(D5055,'Resources Final'!A:C,3,FALSE)=0,"",VLOOKUP(D5055,'Resources Final'!A:C,3,FALSE))</f>
        <v/>
      </c>
      <c r="L5055" s="3" t="str">
        <f>IF(VLOOKUP(D5055,'Resources Final'!A:D,4,FALSE)=0,"",VLOOKUP(D5055,'Resources Final'!A:D,4,FALSE))</f>
        <v>Y</v>
      </c>
      <c r="M5055" s="3" t="str">
        <f>IF(VLOOKUP(D5055,'Resources Final'!A:E,5,FALSE)=0,"",VLOOKUP(D5055,'Resources Final'!A:E,5,FALSE))</f>
        <v/>
      </c>
      <c r="N5055" s="7" t="str">
        <f>IF(VLOOKUP(D5055,'Resources Final'!A:F,6,FALSE)=0,"",VLOOKUP(D5055,'Resources Final'!A:F,6,FALSE))</f>
        <v/>
      </c>
      <c r="O5055" s="3" t="str">
        <f>IF(VLOOKUP(D5055,'Resources Final'!A:G,7,FALSE)=0,"",VLOOKUP(D5055,'Resources Final'!A:G,7,FALSE))</f>
        <v/>
      </c>
    </row>
    <row r="5056" spans="1:15" x14ac:dyDescent="0.2">
      <c r="A5056" s="11">
        <v>990</v>
      </c>
      <c r="B5056" s="11" t="str">
        <f t="shared" si="90"/>
        <v>Charles G. Koch Charitable Foundation_Glock2018500</v>
      </c>
      <c r="C5056" s="11" t="s">
        <v>19</v>
      </c>
      <c r="D5056" s="11" t="s">
        <v>4641</v>
      </c>
      <c r="E5056" s="11" t="s">
        <v>4641</v>
      </c>
      <c r="F5056" s="14">
        <v>500</v>
      </c>
      <c r="G5056" s="11">
        <v>2018</v>
      </c>
      <c r="H5056" s="11" t="s">
        <v>21</v>
      </c>
      <c r="I5056" s="12" t="s">
        <v>4162</v>
      </c>
      <c r="J5056">
        <v>756</v>
      </c>
      <c r="K5056" s="3" t="str">
        <f>IF(VLOOKUP(D5056,'Resources Final'!A:C,3,FALSE)=0,"",VLOOKUP(D5056,'Resources Final'!A:C,3,FALSE))</f>
        <v>Y</v>
      </c>
      <c r="L5056" s="3" t="str">
        <f>IF(VLOOKUP(D5056,'Resources Final'!A:D,4,FALSE)=0,"",VLOOKUP(D5056,'Resources Final'!A:D,4,FALSE))</f>
        <v/>
      </c>
      <c r="M5056" s="3" t="str">
        <f>IF(VLOOKUP(D5056,'Resources Final'!A:E,5,FALSE)=0,"",VLOOKUP(D5056,'Resources Final'!A:E,5,FALSE))</f>
        <v/>
      </c>
      <c r="N5056" s="7" t="str">
        <f>IF(VLOOKUP(D5056,'Resources Final'!A:F,6,FALSE)=0,"",VLOOKUP(D5056,'Resources Final'!A:F,6,FALSE))</f>
        <v/>
      </c>
      <c r="O5056" s="3" t="str">
        <f>IF(VLOOKUP(D5056,'Resources Final'!A:G,7,FALSE)=0,"",VLOOKUP(D5056,'Resources Final'!A:G,7,FALSE))</f>
        <v/>
      </c>
    </row>
    <row r="5057" spans="1:15" x14ac:dyDescent="0.2">
      <c r="A5057" s="11">
        <v>990</v>
      </c>
      <c r="B5057" s="11" t="str">
        <f t="shared" si="90"/>
        <v>Charles G. Koch Charitable Foundation_R Street Institute2018261000</v>
      </c>
      <c r="C5057" s="11" t="s">
        <v>19</v>
      </c>
      <c r="D5057" s="11" t="s">
        <v>2951</v>
      </c>
      <c r="E5057" s="11" t="s">
        <v>2951</v>
      </c>
      <c r="F5057" s="14">
        <v>261000</v>
      </c>
      <c r="G5057" s="11">
        <v>2018</v>
      </c>
      <c r="H5057" s="11" t="s">
        <v>21</v>
      </c>
      <c r="I5057" s="12"/>
      <c r="J5057">
        <v>757</v>
      </c>
      <c r="K5057" s="3" t="str">
        <f>IF(VLOOKUP(D5057,'Resources Final'!A:C,3,FALSE)=0,"",VLOOKUP(D5057,'Resources Final'!A:C,3,FALSE))</f>
        <v/>
      </c>
      <c r="L5057" s="3" t="str">
        <f>IF(VLOOKUP(D5057,'Resources Final'!A:D,4,FALSE)=0,"",VLOOKUP(D5057,'Resources Final'!A:D,4,FALSE))</f>
        <v/>
      </c>
      <c r="M5057" s="3" t="str">
        <f>IF(VLOOKUP(D5057,'Resources Final'!A:E,5,FALSE)=0,"",VLOOKUP(D5057,'Resources Final'!A:E,5,FALSE))</f>
        <v/>
      </c>
      <c r="N5057" s="7" t="str">
        <f>IF(VLOOKUP(D5057,'Resources Final'!A:F,6,FALSE)=0,"",VLOOKUP(D5057,'Resources Final'!A:F,6,FALSE))</f>
        <v>https://www.sourcewatch.org/index.php/R_Street_Institute</v>
      </c>
      <c r="O5057" s="3" t="str">
        <f>IF(VLOOKUP(D5057,'Resources Final'!A:G,7,FALSE)=0,"",VLOOKUP(D5057,'Resources Final'!A:G,7,FALSE))</f>
        <v>Sourcewatch</v>
      </c>
    </row>
    <row r="5058" spans="1:15" x14ac:dyDescent="0.2">
      <c r="A5058" s="11">
        <v>990</v>
      </c>
      <c r="B5058" s="11" t="str">
        <f t="shared" si="90"/>
        <v>Charles G. Koch Charitable Foundation_Center for International Policy201823700</v>
      </c>
      <c r="C5058" s="11" t="s">
        <v>19</v>
      </c>
      <c r="D5058" s="11" t="s">
        <v>664</v>
      </c>
      <c r="E5058" s="11" t="s">
        <v>664</v>
      </c>
      <c r="F5058" s="14">
        <v>23700</v>
      </c>
      <c r="G5058" s="11">
        <v>2018</v>
      </c>
      <c r="H5058" s="11" t="s">
        <v>21</v>
      </c>
      <c r="I5058" s="12"/>
      <c r="J5058">
        <v>758</v>
      </c>
      <c r="K5058" s="3" t="str">
        <f>IF(VLOOKUP(D5058,'Resources Final'!A:C,3,FALSE)=0,"",VLOOKUP(D5058,'Resources Final'!A:C,3,FALSE))</f>
        <v/>
      </c>
      <c r="L5058" s="3" t="str">
        <f>IF(VLOOKUP(D5058,'Resources Final'!A:D,4,FALSE)=0,"",VLOOKUP(D5058,'Resources Final'!A:D,4,FALSE))</f>
        <v/>
      </c>
      <c r="M5058" s="3" t="str">
        <f>IF(VLOOKUP(D5058,'Resources Final'!A:E,5,FALSE)=0,"",VLOOKUP(D5058,'Resources Final'!A:E,5,FALSE))</f>
        <v/>
      </c>
      <c r="N5058" s="7" t="str">
        <f>IF(VLOOKUP(D5058,'Resources Final'!A:F,6,FALSE)=0,"",VLOOKUP(D5058,'Resources Final'!A:F,6,FALSE))</f>
        <v>https://www.sourcewatch.org/index.php/Center_for_International_Policy</v>
      </c>
      <c r="O5058" s="3" t="str">
        <f>IF(VLOOKUP(D5058,'Resources Final'!A:G,7,FALSE)=0,"",VLOOKUP(D5058,'Resources Final'!A:G,7,FALSE))</f>
        <v>Sourcewatch</v>
      </c>
    </row>
    <row r="5059" spans="1:15" x14ac:dyDescent="0.2">
      <c r="A5059" s="11">
        <v>990</v>
      </c>
      <c r="B5059" s="11" t="str">
        <f t="shared" si="90"/>
        <v>Charles G. Koch Charitable Foundation_McGill University2018177380</v>
      </c>
      <c r="C5059" s="11" t="s">
        <v>19</v>
      </c>
      <c r="D5059" s="11" t="s">
        <v>2386</v>
      </c>
      <c r="E5059" s="11" t="s">
        <v>2386</v>
      </c>
      <c r="F5059" s="14">
        <v>177380</v>
      </c>
      <c r="G5059" s="11">
        <v>2018</v>
      </c>
      <c r="H5059" s="11" t="s">
        <v>21</v>
      </c>
      <c r="I5059" s="12"/>
      <c r="J5059">
        <v>759</v>
      </c>
      <c r="K5059" s="3" t="str">
        <f>IF(VLOOKUP(D5059,'Resources Final'!A:C,3,FALSE)=0,"",VLOOKUP(D5059,'Resources Final'!A:C,3,FALSE))</f>
        <v/>
      </c>
      <c r="L5059" s="3" t="str">
        <f>IF(VLOOKUP(D5059,'Resources Final'!A:D,4,FALSE)=0,"",VLOOKUP(D5059,'Resources Final'!A:D,4,FALSE))</f>
        <v>Y</v>
      </c>
      <c r="M5059" s="3" t="str">
        <f>IF(VLOOKUP(D5059,'Resources Final'!A:E,5,FALSE)=0,"",VLOOKUP(D5059,'Resources Final'!A:E,5,FALSE))</f>
        <v/>
      </c>
      <c r="N5059" s="7" t="str">
        <f>IF(VLOOKUP(D5059,'Resources Final'!A:F,6,FALSE)=0,"",VLOOKUP(D5059,'Resources Final'!A:F,6,FALSE))</f>
        <v/>
      </c>
      <c r="O5059" s="3" t="str">
        <f>IF(VLOOKUP(D5059,'Resources Final'!A:G,7,FALSE)=0,"",VLOOKUP(D5059,'Resources Final'!A:G,7,FALSE))</f>
        <v/>
      </c>
    </row>
    <row r="5060" spans="1:15" x14ac:dyDescent="0.2">
      <c r="A5060" s="11">
        <v>990</v>
      </c>
      <c r="B5060" s="11" t="str">
        <f t="shared" si="90"/>
        <v>Charles G. Koch Charitable Foundation_Cook201815093</v>
      </c>
      <c r="C5060" s="11" t="s">
        <v>19</v>
      </c>
      <c r="D5060" s="11" t="s">
        <v>835</v>
      </c>
      <c r="E5060" s="11" t="s">
        <v>835</v>
      </c>
      <c r="F5060" s="14">
        <v>15093</v>
      </c>
      <c r="G5060" s="11">
        <v>2018</v>
      </c>
      <c r="H5060" s="11" t="s">
        <v>21</v>
      </c>
      <c r="I5060" s="12" t="s">
        <v>4162</v>
      </c>
      <c r="J5060">
        <v>760</v>
      </c>
      <c r="K5060" s="3" t="str">
        <f>IF(VLOOKUP(D5060,'Resources Final'!A:C,3,FALSE)=0,"",VLOOKUP(D5060,'Resources Final'!A:C,3,FALSE))</f>
        <v>Y</v>
      </c>
      <c r="L5060" s="3" t="str">
        <f>IF(VLOOKUP(D5060,'Resources Final'!A:D,4,FALSE)=0,"",VLOOKUP(D5060,'Resources Final'!A:D,4,FALSE))</f>
        <v/>
      </c>
      <c r="M5060" s="3" t="str">
        <f>IF(VLOOKUP(D5060,'Resources Final'!A:E,5,FALSE)=0,"",VLOOKUP(D5060,'Resources Final'!A:E,5,FALSE))</f>
        <v/>
      </c>
      <c r="N5060" s="7" t="str">
        <f>IF(VLOOKUP(D5060,'Resources Final'!A:F,6,FALSE)=0,"",VLOOKUP(D5060,'Resources Final'!A:F,6,FALSE))</f>
        <v/>
      </c>
      <c r="O5060" s="3" t="str">
        <f>IF(VLOOKUP(D5060,'Resources Final'!A:G,7,FALSE)=0,"",VLOOKUP(D5060,'Resources Final'!A:G,7,FALSE))</f>
        <v/>
      </c>
    </row>
    <row r="5061" spans="1:15" x14ac:dyDescent="0.2">
      <c r="A5061" s="11">
        <v>990</v>
      </c>
      <c r="B5061" s="11" t="str">
        <f t="shared" si="90"/>
        <v>Charles G. Koch Charitable Foundation_Wesleyan College20189000</v>
      </c>
      <c r="C5061" s="11" t="s">
        <v>19</v>
      </c>
      <c r="D5061" s="11" t="s">
        <v>3973</v>
      </c>
      <c r="E5061" s="11" t="s">
        <v>3973</v>
      </c>
      <c r="F5061" s="14">
        <v>9000</v>
      </c>
      <c r="G5061" s="11">
        <v>2018</v>
      </c>
      <c r="H5061" s="11" t="s">
        <v>21</v>
      </c>
      <c r="I5061" s="12"/>
      <c r="J5061">
        <v>761</v>
      </c>
      <c r="K5061" s="3" t="str">
        <f>IF(VLOOKUP(D5061,'Resources Final'!A:C,3,FALSE)=0,"",VLOOKUP(D5061,'Resources Final'!A:C,3,FALSE))</f>
        <v/>
      </c>
      <c r="L5061" s="3" t="str">
        <f>IF(VLOOKUP(D5061,'Resources Final'!A:D,4,FALSE)=0,"",VLOOKUP(D5061,'Resources Final'!A:D,4,FALSE))</f>
        <v>Y</v>
      </c>
      <c r="M5061" s="3" t="str">
        <f>IF(VLOOKUP(D5061,'Resources Final'!A:E,5,FALSE)=0,"",VLOOKUP(D5061,'Resources Final'!A:E,5,FALSE))</f>
        <v/>
      </c>
      <c r="N5061" s="7" t="str">
        <f>IF(VLOOKUP(D5061,'Resources Final'!A:F,6,FALSE)=0,"",VLOOKUP(D5061,'Resources Final'!A:F,6,FALSE))</f>
        <v/>
      </c>
      <c r="O5061" s="3" t="str">
        <f>IF(VLOOKUP(D5061,'Resources Final'!A:G,7,FALSE)=0,"",VLOOKUP(D5061,'Resources Final'!A:G,7,FALSE))</f>
        <v/>
      </c>
    </row>
    <row r="5062" spans="1:15" x14ac:dyDescent="0.2">
      <c r="A5062" s="11">
        <v>990</v>
      </c>
      <c r="B5062" s="11" t="str">
        <f t="shared" si="90"/>
        <v>Charles G. Koch Charitable Foundation_Clemson University2018107160</v>
      </c>
      <c r="C5062" s="11" t="s">
        <v>19</v>
      </c>
      <c r="D5062" s="11" t="s">
        <v>757</v>
      </c>
      <c r="E5062" s="11" t="s">
        <v>757</v>
      </c>
      <c r="F5062" s="14">
        <v>107160</v>
      </c>
      <c r="G5062" s="11">
        <v>2018</v>
      </c>
      <c r="H5062" s="11" t="s">
        <v>21</v>
      </c>
      <c r="I5062" s="12"/>
      <c r="J5062">
        <v>762</v>
      </c>
      <c r="K5062" s="3" t="str">
        <f>IF(VLOOKUP(D5062,'Resources Final'!A:C,3,FALSE)=0,"",VLOOKUP(D5062,'Resources Final'!A:C,3,FALSE))</f>
        <v/>
      </c>
      <c r="L5062" s="3" t="str">
        <f>IF(VLOOKUP(D5062,'Resources Final'!A:D,4,FALSE)=0,"",VLOOKUP(D5062,'Resources Final'!A:D,4,FALSE))</f>
        <v>Y</v>
      </c>
      <c r="M5062" s="3" t="str">
        <f>IF(VLOOKUP(D5062,'Resources Final'!A:E,5,FALSE)=0,"",VLOOKUP(D5062,'Resources Final'!A:E,5,FALSE))</f>
        <v/>
      </c>
      <c r="N5062" s="7" t="str">
        <f>IF(VLOOKUP(D5062,'Resources Final'!A:F,6,FALSE)=0,"",VLOOKUP(D5062,'Resources Final'!A:F,6,FALSE))</f>
        <v/>
      </c>
      <c r="O5062" s="3" t="str">
        <f>IF(VLOOKUP(D5062,'Resources Final'!A:G,7,FALSE)=0,"",VLOOKUP(D5062,'Resources Final'!A:G,7,FALSE))</f>
        <v/>
      </c>
    </row>
    <row r="5063" spans="1:15" x14ac:dyDescent="0.2">
      <c r="A5063" s="11">
        <v>990</v>
      </c>
      <c r="B5063" s="11" t="str">
        <f t="shared" si="90"/>
        <v>Charles G. Koch Charitable Foundation_McClallen20183825</v>
      </c>
      <c r="C5063" s="11" t="s">
        <v>19</v>
      </c>
      <c r="D5063" s="11" t="s">
        <v>4642</v>
      </c>
      <c r="E5063" s="11" t="s">
        <v>4642</v>
      </c>
      <c r="F5063" s="14">
        <v>3825</v>
      </c>
      <c r="G5063" s="11">
        <v>2018</v>
      </c>
      <c r="H5063" s="11" t="s">
        <v>21</v>
      </c>
      <c r="I5063" s="12" t="s">
        <v>4162</v>
      </c>
      <c r="J5063">
        <v>763</v>
      </c>
      <c r="K5063" s="3" t="str">
        <f>IF(VLOOKUP(D5063,'Resources Final'!A:C,3,FALSE)=0,"",VLOOKUP(D5063,'Resources Final'!A:C,3,FALSE))</f>
        <v>Y</v>
      </c>
      <c r="L5063" s="3" t="str">
        <f>IF(VLOOKUP(D5063,'Resources Final'!A:D,4,FALSE)=0,"",VLOOKUP(D5063,'Resources Final'!A:D,4,FALSE))</f>
        <v/>
      </c>
      <c r="M5063" s="3" t="str">
        <f>IF(VLOOKUP(D5063,'Resources Final'!A:E,5,FALSE)=0,"",VLOOKUP(D5063,'Resources Final'!A:E,5,FALSE))</f>
        <v/>
      </c>
      <c r="N5063" s="7" t="str">
        <f>IF(VLOOKUP(D5063,'Resources Final'!A:F,6,FALSE)=0,"",VLOOKUP(D5063,'Resources Final'!A:F,6,FALSE))</f>
        <v/>
      </c>
      <c r="O5063" s="3" t="str">
        <f>IF(VLOOKUP(D5063,'Resources Final'!A:G,7,FALSE)=0,"",VLOOKUP(D5063,'Resources Final'!A:G,7,FALSE))</f>
        <v/>
      </c>
    </row>
    <row r="5064" spans="1:15" x14ac:dyDescent="0.2">
      <c r="A5064" s="11">
        <v>990</v>
      </c>
      <c r="B5064" s="11" t="str">
        <f t="shared" si="90"/>
        <v>Charles G. Koch Charitable Foundation_Haggerty20185156</v>
      </c>
      <c r="C5064" s="11" t="s">
        <v>19</v>
      </c>
      <c r="D5064" s="11" t="s">
        <v>1500</v>
      </c>
      <c r="E5064" s="11" t="s">
        <v>1500</v>
      </c>
      <c r="F5064" s="14">
        <v>5156</v>
      </c>
      <c r="G5064" s="11">
        <v>2018</v>
      </c>
      <c r="H5064" s="11" t="s">
        <v>21</v>
      </c>
      <c r="I5064" s="12" t="s">
        <v>4162</v>
      </c>
      <c r="J5064">
        <v>764</v>
      </c>
      <c r="K5064" s="3" t="str">
        <f>IF(VLOOKUP(D5064,'Resources Final'!A:C,3,FALSE)=0,"",VLOOKUP(D5064,'Resources Final'!A:C,3,FALSE))</f>
        <v>Y</v>
      </c>
      <c r="L5064" s="3" t="str">
        <f>IF(VLOOKUP(D5064,'Resources Final'!A:D,4,FALSE)=0,"",VLOOKUP(D5064,'Resources Final'!A:D,4,FALSE))</f>
        <v/>
      </c>
      <c r="M5064" s="3" t="str">
        <f>IF(VLOOKUP(D5064,'Resources Final'!A:E,5,FALSE)=0,"",VLOOKUP(D5064,'Resources Final'!A:E,5,FALSE))</f>
        <v/>
      </c>
      <c r="N5064" s="7" t="str">
        <f>IF(VLOOKUP(D5064,'Resources Final'!A:F,6,FALSE)=0,"",VLOOKUP(D5064,'Resources Final'!A:F,6,FALSE))</f>
        <v/>
      </c>
      <c r="O5064" s="3" t="str">
        <f>IF(VLOOKUP(D5064,'Resources Final'!A:G,7,FALSE)=0,"",VLOOKUP(D5064,'Resources Final'!A:G,7,FALSE))</f>
        <v/>
      </c>
    </row>
    <row r="5065" spans="1:15" x14ac:dyDescent="0.2">
      <c r="A5065" s="11">
        <v>990</v>
      </c>
      <c r="B5065" s="11" t="str">
        <f t="shared" si="90"/>
        <v>Charles G. Koch Charitable Foundation_Hardman20184725</v>
      </c>
      <c r="C5065" s="11" t="s">
        <v>19</v>
      </c>
      <c r="D5065" s="11" t="s">
        <v>4643</v>
      </c>
      <c r="E5065" s="11" t="s">
        <v>4643</v>
      </c>
      <c r="F5065" s="14">
        <v>4725</v>
      </c>
      <c r="G5065" s="11">
        <v>2018</v>
      </c>
      <c r="H5065" s="11" t="s">
        <v>21</v>
      </c>
      <c r="I5065" s="12" t="s">
        <v>4162</v>
      </c>
      <c r="J5065">
        <v>765</v>
      </c>
      <c r="K5065" s="3" t="str">
        <f>IF(VLOOKUP(D5065,'Resources Final'!A:C,3,FALSE)=0,"",VLOOKUP(D5065,'Resources Final'!A:C,3,FALSE))</f>
        <v>Y</v>
      </c>
      <c r="L5065" s="3" t="str">
        <f>IF(VLOOKUP(D5065,'Resources Final'!A:D,4,FALSE)=0,"",VLOOKUP(D5065,'Resources Final'!A:D,4,FALSE))</f>
        <v/>
      </c>
      <c r="M5065" s="3" t="str">
        <f>IF(VLOOKUP(D5065,'Resources Final'!A:E,5,FALSE)=0,"",VLOOKUP(D5065,'Resources Final'!A:E,5,FALSE))</f>
        <v/>
      </c>
      <c r="N5065" s="7" t="str">
        <f>IF(VLOOKUP(D5065,'Resources Final'!A:F,6,FALSE)=0,"",VLOOKUP(D5065,'Resources Final'!A:F,6,FALSE))</f>
        <v/>
      </c>
      <c r="O5065" s="3" t="str">
        <f>IF(VLOOKUP(D5065,'Resources Final'!A:G,7,FALSE)=0,"",VLOOKUP(D5065,'Resources Final'!A:G,7,FALSE))</f>
        <v/>
      </c>
    </row>
    <row r="5066" spans="1:15" x14ac:dyDescent="0.2">
      <c r="A5066" s="11">
        <v>990</v>
      </c>
      <c r="B5066" s="11" t="str">
        <f t="shared" si="90"/>
        <v>Charles G. Koch Charitable Foundation_Association of Private Enterprise Education201830000</v>
      </c>
      <c r="C5066" s="11" t="s">
        <v>19</v>
      </c>
      <c r="D5066" s="11" t="s">
        <v>279</v>
      </c>
      <c r="E5066" s="11" t="s">
        <v>279</v>
      </c>
      <c r="F5066" s="14">
        <v>30000</v>
      </c>
      <c r="G5066" s="11">
        <v>2018</v>
      </c>
      <c r="H5066" s="11" t="s">
        <v>21</v>
      </c>
      <c r="I5066" s="12"/>
      <c r="J5066">
        <v>766</v>
      </c>
      <c r="K5066" s="3" t="str">
        <f>IF(VLOOKUP(D5066,'Resources Final'!A:C,3,FALSE)=0,"",VLOOKUP(D5066,'Resources Final'!A:C,3,FALSE))</f>
        <v/>
      </c>
      <c r="L5066" s="3" t="str">
        <f>IF(VLOOKUP(D5066,'Resources Final'!A:D,4,FALSE)=0,"",VLOOKUP(D5066,'Resources Final'!A:D,4,FALSE))</f>
        <v/>
      </c>
      <c r="M5066" s="3" t="str">
        <f>IF(VLOOKUP(D5066,'Resources Final'!A:E,5,FALSE)=0,"",VLOOKUP(D5066,'Resources Final'!A:E,5,FALSE))</f>
        <v/>
      </c>
      <c r="N5066" s="7" t="str">
        <f>IF(VLOOKUP(D5066,'Resources Final'!A:F,6,FALSE)=0,"",VLOOKUP(D5066,'Resources Final'!A:F,6,FALSE))</f>
        <v/>
      </c>
      <c r="O5066" s="3" t="str">
        <f>IF(VLOOKUP(D5066,'Resources Final'!A:G,7,FALSE)=0,"",VLOOKUP(D5066,'Resources Final'!A:G,7,FALSE))</f>
        <v/>
      </c>
    </row>
    <row r="5067" spans="1:15" x14ac:dyDescent="0.2">
      <c r="A5067" s="11">
        <v>990</v>
      </c>
      <c r="B5067" s="11" t="str">
        <f t="shared" si="90"/>
        <v>Charles G. Koch Charitable Foundation_Northern State University Foundation20185000</v>
      </c>
      <c r="C5067" s="11" t="s">
        <v>19</v>
      </c>
      <c r="D5067" s="11" t="s">
        <v>4644</v>
      </c>
      <c r="E5067" s="11" t="s">
        <v>4646</v>
      </c>
      <c r="F5067" s="14">
        <v>5000</v>
      </c>
      <c r="G5067" s="11">
        <v>2018</v>
      </c>
      <c r="H5067" s="11" t="s">
        <v>21</v>
      </c>
      <c r="I5067" s="12"/>
      <c r="J5067">
        <v>767</v>
      </c>
      <c r="K5067" s="3" t="str">
        <f>IF(VLOOKUP(D5067,'Resources Final'!A:C,3,FALSE)=0,"",VLOOKUP(D5067,'Resources Final'!A:C,3,FALSE))</f>
        <v/>
      </c>
      <c r="L5067" s="3" t="str">
        <f>IF(VLOOKUP(D5067,'Resources Final'!A:D,4,FALSE)=0,"",VLOOKUP(D5067,'Resources Final'!A:D,4,FALSE))</f>
        <v>Y</v>
      </c>
      <c r="M5067" s="3" t="str">
        <f>IF(VLOOKUP(D5067,'Resources Final'!A:E,5,FALSE)=0,"",VLOOKUP(D5067,'Resources Final'!A:E,5,FALSE))</f>
        <v/>
      </c>
      <c r="N5067" s="7" t="str">
        <f>IF(VLOOKUP(D5067,'Resources Final'!A:F,6,FALSE)=0,"",VLOOKUP(D5067,'Resources Final'!A:F,6,FALSE))</f>
        <v/>
      </c>
      <c r="O5067" s="3" t="str">
        <f>IF(VLOOKUP(D5067,'Resources Final'!A:G,7,FALSE)=0,"",VLOOKUP(D5067,'Resources Final'!A:G,7,FALSE))</f>
        <v/>
      </c>
    </row>
    <row r="5068" spans="1:15" x14ac:dyDescent="0.2">
      <c r="A5068" s="11">
        <v>990</v>
      </c>
      <c r="B5068" s="11" t="str">
        <f t="shared" si="90"/>
        <v>Charles G. Koch Charitable Foundation_Zimmer20183150</v>
      </c>
      <c r="C5068" s="11" t="s">
        <v>19</v>
      </c>
      <c r="D5068" s="11" t="s">
        <v>4645</v>
      </c>
      <c r="E5068" s="11" t="s">
        <v>4645</v>
      </c>
      <c r="F5068" s="14">
        <v>3150</v>
      </c>
      <c r="G5068" s="11">
        <v>2018</v>
      </c>
      <c r="H5068" s="11" t="s">
        <v>21</v>
      </c>
      <c r="I5068" s="12" t="s">
        <v>4162</v>
      </c>
      <c r="J5068">
        <v>768</v>
      </c>
      <c r="K5068" s="3" t="str">
        <f>IF(VLOOKUP(D5068,'Resources Final'!A:C,3,FALSE)=0,"",VLOOKUP(D5068,'Resources Final'!A:C,3,FALSE))</f>
        <v>Y</v>
      </c>
      <c r="L5068" s="3" t="str">
        <f>IF(VLOOKUP(D5068,'Resources Final'!A:D,4,FALSE)=0,"",VLOOKUP(D5068,'Resources Final'!A:D,4,FALSE))</f>
        <v/>
      </c>
      <c r="M5068" s="3" t="str">
        <f>IF(VLOOKUP(D5068,'Resources Final'!A:E,5,FALSE)=0,"",VLOOKUP(D5068,'Resources Final'!A:E,5,FALSE))</f>
        <v/>
      </c>
      <c r="N5068" s="7" t="str">
        <f>IF(VLOOKUP(D5068,'Resources Final'!A:F,6,FALSE)=0,"",VLOOKUP(D5068,'Resources Final'!A:F,6,FALSE))</f>
        <v/>
      </c>
      <c r="O5068" s="3" t="str">
        <f>IF(VLOOKUP(D5068,'Resources Final'!A:G,7,FALSE)=0,"",VLOOKUP(D5068,'Resources Final'!A:G,7,FALSE))</f>
        <v/>
      </c>
    </row>
    <row r="5069" spans="1:15" x14ac:dyDescent="0.2">
      <c r="A5069" s="11">
        <v>990</v>
      </c>
      <c r="B5069" s="11" t="str">
        <f t="shared" si="90"/>
        <v>Charles G. Koch Charitable Foundation_Roberti20183825</v>
      </c>
      <c r="C5069" s="11" t="s">
        <v>19</v>
      </c>
      <c r="D5069" s="11" t="s">
        <v>4647</v>
      </c>
      <c r="E5069" s="11" t="s">
        <v>4647</v>
      </c>
      <c r="F5069" s="14">
        <v>3825</v>
      </c>
      <c r="G5069" s="11">
        <v>2018</v>
      </c>
      <c r="H5069" s="11" t="s">
        <v>21</v>
      </c>
      <c r="I5069" s="12" t="s">
        <v>4162</v>
      </c>
      <c r="J5069">
        <v>769</v>
      </c>
      <c r="K5069" s="3" t="str">
        <f>IF(VLOOKUP(D5069,'Resources Final'!A:C,3,FALSE)=0,"",VLOOKUP(D5069,'Resources Final'!A:C,3,FALSE))</f>
        <v>Y</v>
      </c>
      <c r="L5069" s="3" t="str">
        <f>IF(VLOOKUP(D5069,'Resources Final'!A:D,4,FALSE)=0,"",VLOOKUP(D5069,'Resources Final'!A:D,4,FALSE))</f>
        <v/>
      </c>
      <c r="M5069" s="3" t="str">
        <f>IF(VLOOKUP(D5069,'Resources Final'!A:E,5,FALSE)=0,"",VLOOKUP(D5069,'Resources Final'!A:E,5,FALSE))</f>
        <v/>
      </c>
      <c r="N5069" s="7" t="str">
        <f>IF(VLOOKUP(D5069,'Resources Final'!A:F,6,FALSE)=0,"",VLOOKUP(D5069,'Resources Final'!A:F,6,FALSE))</f>
        <v/>
      </c>
      <c r="O5069" s="3" t="str">
        <f>IF(VLOOKUP(D5069,'Resources Final'!A:G,7,FALSE)=0,"",VLOOKUP(D5069,'Resources Final'!A:G,7,FALSE))</f>
        <v/>
      </c>
    </row>
    <row r="5070" spans="1:15" x14ac:dyDescent="0.2">
      <c r="A5070" s="11">
        <v>990</v>
      </c>
      <c r="B5070" s="11" t="str">
        <f t="shared" si="90"/>
        <v>Charles G. Koch Charitable Foundation_Arnold20184500</v>
      </c>
      <c r="C5070" s="11" t="s">
        <v>19</v>
      </c>
      <c r="D5070" s="11" t="s">
        <v>266</v>
      </c>
      <c r="E5070" s="11" t="s">
        <v>266</v>
      </c>
      <c r="F5070" s="14">
        <v>4500</v>
      </c>
      <c r="G5070" s="11">
        <v>2018</v>
      </c>
      <c r="H5070" s="11" t="s">
        <v>21</v>
      </c>
      <c r="I5070" s="12" t="s">
        <v>4162</v>
      </c>
      <c r="J5070">
        <v>770</v>
      </c>
      <c r="K5070" s="3" t="str">
        <f>IF(VLOOKUP(D5070,'Resources Final'!A:C,3,FALSE)=0,"",VLOOKUP(D5070,'Resources Final'!A:C,3,FALSE))</f>
        <v>Y</v>
      </c>
      <c r="L5070" s="3" t="str">
        <f>IF(VLOOKUP(D5070,'Resources Final'!A:D,4,FALSE)=0,"",VLOOKUP(D5070,'Resources Final'!A:D,4,FALSE))</f>
        <v/>
      </c>
      <c r="M5070" s="3" t="str">
        <f>IF(VLOOKUP(D5070,'Resources Final'!A:E,5,FALSE)=0,"",VLOOKUP(D5070,'Resources Final'!A:E,5,FALSE))</f>
        <v/>
      </c>
      <c r="N5070" s="7" t="str">
        <f>IF(VLOOKUP(D5070,'Resources Final'!A:F,6,FALSE)=0,"",VLOOKUP(D5070,'Resources Final'!A:F,6,FALSE))</f>
        <v/>
      </c>
      <c r="O5070" s="3" t="str">
        <f>IF(VLOOKUP(D5070,'Resources Final'!A:G,7,FALSE)=0,"",VLOOKUP(D5070,'Resources Final'!A:G,7,FALSE))</f>
        <v/>
      </c>
    </row>
    <row r="5071" spans="1:15" x14ac:dyDescent="0.2">
      <c r="A5071" s="11">
        <v>990</v>
      </c>
      <c r="B5071" s="11" t="str">
        <f t="shared" si="90"/>
        <v>Charles G. Koch Charitable Foundation_Hope College201819230</v>
      </c>
      <c r="C5071" s="11" t="s">
        <v>19</v>
      </c>
      <c r="D5071" s="11" t="s">
        <v>1614</v>
      </c>
      <c r="E5071" s="11" t="s">
        <v>1614</v>
      </c>
      <c r="F5071" s="14">
        <v>19230</v>
      </c>
      <c r="G5071" s="11">
        <v>2018</v>
      </c>
      <c r="H5071" s="11" t="s">
        <v>21</v>
      </c>
      <c r="I5071" s="12"/>
      <c r="J5071">
        <v>771</v>
      </c>
      <c r="K5071" s="3" t="str">
        <f>IF(VLOOKUP(D5071,'Resources Final'!A:C,3,FALSE)=0,"",VLOOKUP(D5071,'Resources Final'!A:C,3,FALSE))</f>
        <v/>
      </c>
      <c r="L5071" s="3" t="str">
        <f>IF(VLOOKUP(D5071,'Resources Final'!A:D,4,FALSE)=0,"",VLOOKUP(D5071,'Resources Final'!A:D,4,FALSE))</f>
        <v>Y</v>
      </c>
      <c r="M5071" s="3" t="str">
        <f>IF(VLOOKUP(D5071,'Resources Final'!A:E,5,FALSE)=0,"",VLOOKUP(D5071,'Resources Final'!A:E,5,FALSE))</f>
        <v/>
      </c>
      <c r="N5071" s="7" t="str">
        <f>IF(VLOOKUP(D5071,'Resources Final'!A:F,6,FALSE)=0,"",VLOOKUP(D5071,'Resources Final'!A:F,6,FALSE))</f>
        <v/>
      </c>
      <c r="O5071" s="3" t="str">
        <f>IF(VLOOKUP(D5071,'Resources Final'!A:G,7,FALSE)=0,"",VLOOKUP(D5071,'Resources Final'!A:G,7,FALSE))</f>
        <v/>
      </c>
    </row>
    <row r="5072" spans="1:15" x14ac:dyDescent="0.2">
      <c r="A5072" s="11">
        <v>990</v>
      </c>
      <c r="B5072" s="11" t="str">
        <f t="shared" si="90"/>
        <v>Charles G. Koch Charitable Foundation_San Diego State University Research Foundation2018345000</v>
      </c>
      <c r="C5072" s="11" t="s">
        <v>19</v>
      </c>
      <c r="D5072" s="11" t="s">
        <v>3217</v>
      </c>
      <c r="E5072" s="11" t="s">
        <v>3218</v>
      </c>
      <c r="F5072" s="14">
        <v>345000</v>
      </c>
      <c r="G5072" s="11">
        <v>2018</v>
      </c>
      <c r="H5072" s="11" t="s">
        <v>21</v>
      </c>
      <c r="I5072" s="12"/>
      <c r="J5072">
        <v>772</v>
      </c>
      <c r="K5072" s="3" t="str">
        <f>IF(VLOOKUP(D5072,'Resources Final'!A:C,3,FALSE)=0,"",VLOOKUP(D5072,'Resources Final'!A:C,3,FALSE))</f>
        <v/>
      </c>
      <c r="L5072" s="3" t="str">
        <f>IF(VLOOKUP(D5072,'Resources Final'!A:D,4,FALSE)=0,"",VLOOKUP(D5072,'Resources Final'!A:D,4,FALSE))</f>
        <v>Y</v>
      </c>
      <c r="M5072" s="3" t="str">
        <f>IF(VLOOKUP(D5072,'Resources Final'!A:E,5,FALSE)=0,"",VLOOKUP(D5072,'Resources Final'!A:E,5,FALSE))</f>
        <v/>
      </c>
      <c r="N5072" s="7" t="str">
        <f>IF(VLOOKUP(D5072,'Resources Final'!A:F,6,FALSE)=0,"",VLOOKUP(D5072,'Resources Final'!A:F,6,FALSE))</f>
        <v/>
      </c>
      <c r="O5072" s="3" t="str">
        <f>IF(VLOOKUP(D5072,'Resources Final'!A:G,7,FALSE)=0,"",VLOOKUP(D5072,'Resources Final'!A:G,7,FALSE))</f>
        <v/>
      </c>
    </row>
    <row r="5073" spans="1:15" x14ac:dyDescent="0.2">
      <c r="A5073" s="11">
        <v>990</v>
      </c>
      <c r="B5073" s="11" t="str">
        <f t="shared" si="90"/>
        <v>Charles G. Koch Charitable Foundation_Claremont McKenna College201870000</v>
      </c>
      <c r="C5073" s="11" t="s">
        <v>19</v>
      </c>
      <c r="D5073" s="11" t="s">
        <v>741</v>
      </c>
      <c r="E5073" s="11" t="s">
        <v>741</v>
      </c>
      <c r="F5073" s="14">
        <v>70000</v>
      </c>
      <c r="G5073" s="11">
        <v>2018</v>
      </c>
      <c r="H5073" s="11" t="s">
        <v>21</v>
      </c>
      <c r="I5073" s="12"/>
      <c r="J5073">
        <v>773</v>
      </c>
      <c r="K5073" s="3" t="str">
        <f>IF(VLOOKUP(D5073,'Resources Final'!A:C,3,FALSE)=0,"",VLOOKUP(D5073,'Resources Final'!A:C,3,FALSE))</f>
        <v/>
      </c>
      <c r="L5073" s="3" t="str">
        <f>IF(VLOOKUP(D5073,'Resources Final'!A:D,4,FALSE)=0,"",VLOOKUP(D5073,'Resources Final'!A:D,4,FALSE))</f>
        <v>Y</v>
      </c>
      <c r="M5073" s="3" t="str">
        <f>IF(VLOOKUP(D5073,'Resources Final'!A:E,5,FALSE)=0,"",VLOOKUP(D5073,'Resources Final'!A:E,5,FALSE))</f>
        <v/>
      </c>
      <c r="N5073" s="7" t="str">
        <f>IF(VLOOKUP(D5073,'Resources Final'!A:F,6,FALSE)=0,"",VLOOKUP(D5073,'Resources Final'!A:F,6,FALSE))</f>
        <v/>
      </c>
      <c r="O5073" s="3" t="str">
        <f>IF(VLOOKUP(D5073,'Resources Final'!A:G,7,FALSE)=0,"",VLOOKUP(D5073,'Resources Final'!A:G,7,FALSE))</f>
        <v/>
      </c>
    </row>
    <row r="5074" spans="1:15" x14ac:dyDescent="0.2">
      <c r="A5074" s="11">
        <v>990</v>
      </c>
      <c r="B5074" s="11" t="str">
        <f t="shared" si="90"/>
        <v>Charles G. Koch Charitable Foundation_Trustees of Dartmouth College2018192000</v>
      </c>
      <c r="C5074" s="11" t="s">
        <v>19</v>
      </c>
      <c r="D5074" s="11" t="s">
        <v>4648</v>
      </c>
      <c r="E5074" s="11" t="s">
        <v>949</v>
      </c>
      <c r="F5074" s="14">
        <v>192000</v>
      </c>
      <c r="G5074" s="11">
        <v>2018</v>
      </c>
      <c r="H5074" s="11" t="s">
        <v>21</v>
      </c>
      <c r="I5074" s="12"/>
      <c r="J5074">
        <v>774</v>
      </c>
      <c r="K5074" s="3" t="str">
        <f>IF(VLOOKUP(D5074,'Resources Final'!A:C,3,FALSE)=0,"",VLOOKUP(D5074,'Resources Final'!A:C,3,FALSE))</f>
        <v/>
      </c>
      <c r="L5074" s="3" t="str">
        <f>IF(VLOOKUP(D5074,'Resources Final'!A:D,4,FALSE)=0,"",VLOOKUP(D5074,'Resources Final'!A:D,4,FALSE))</f>
        <v>Y</v>
      </c>
      <c r="M5074" s="3" t="str">
        <f>IF(VLOOKUP(D5074,'Resources Final'!A:E,5,FALSE)=0,"",VLOOKUP(D5074,'Resources Final'!A:E,5,FALSE))</f>
        <v/>
      </c>
      <c r="N5074" s="7" t="str">
        <f>IF(VLOOKUP(D5074,'Resources Final'!A:F,6,FALSE)=0,"",VLOOKUP(D5074,'Resources Final'!A:F,6,FALSE))</f>
        <v/>
      </c>
      <c r="O5074" s="3" t="str">
        <f>IF(VLOOKUP(D5074,'Resources Final'!A:G,7,FALSE)=0,"",VLOOKUP(D5074,'Resources Final'!A:G,7,FALSE))</f>
        <v/>
      </c>
    </row>
    <row r="5075" spans="1:15" x14ac:dyDescent="0.2">
      <c r="A5075" s="11">
        <v>990</v>
      </c>
      <c r="B5075" s="11" t="str">
        <f t="shared" si="90"/>
        <v>Charles G. Koch Charitable Foundation_Lewis20183825</v>
      </c>
      <c r="C5075" s="11" t="s">
        <v>19</v>
      </c>
      <c r="D5075" s="11" t="s">
        <v>2148</v>
      </c>
      <c r="E5075" s="11" t="s">
        <v>2148</v>
      </c>
      <c r="F5075" s="14">
        <v>3825</v>
      </c>
      <c r="G5075" s="11">
        <v>2018</v>
      </c>
      <c r="H5075" s="11" t="s">
        <v>21</v>
      </c>
      <c r="I5075" s="12" t="s">
        <v>4162</v>
      </c>
      <c r="J5075">
        <v>775</v>
      </c>
      <c r="K5075" s="3" t="str">
        <f>IF(VLOOKUP(D5075,'Resources Final'!A:C,3,FALSE)=0,"",VLOOKUP(D5075,'Resources Final'!A:C,3,FALSE))</f>
        <v>Y</v>
      </c>
      <c r="L5075" s="3" t="str">
        <f>IF(VLOOKUP(D5075,'Resources Final'!A:D,4,FALSE)=0,"",VLOOKUP(D5075,'Resources Final'!A:D,4,FALSE))</f>
        <v/>
      </c>
      <c r="M5075" s="3" t="str">
        <f>IF(VLOOKUP(D5075,'Resources Final'!A:E,5,FALSE)=0,"",VLOOKUP(D5075,'Resources Final'!A:E,5,FALSE))</f>
        <v/>
      </c>
      <c r="N5075" s="7" t="str">
        <f>IF(VLOOKUP(D5075,'Resources Final'!A:F,6,FALSE)=0,"",VLOOKUP(D5075,'Resources Final'!A:F,6,FALSE))</f>
        <v/>
      </c>
      <c r="O5075" s="3" t="str">
        <f>IF(VLOOKUP(D5075,'Resources Final'!A:G,7,FALSE)=0,"",VLOOKUP(D5075,'Resources Final'!A:G,7,FALSE))</f>
        <v/>
      </c>
    </row>
    <row r="5076" spans="1:15" x14ac:dyDescent="0.2">
      <c r="A5076" s="11">
        <v>990</v>
      </c>
      <c r="B5076" s="11" t="str">
        <f t="shared" si="90"/>
        <v>Charles G. Koch Charitable Foundation_Texas Public Policy Foundation2018533000</v>
      </c>
      <c r="C5076" s="11" t="s">
        <v>19</v>
      </c>
      <c r="D5076" s="11" t="s">
        <v>3555</v>
      </c>
      <c r="E5076" s="11" t="s">
        <v>3555</v>
      </c>
      <c r="F5076" s="14">
        <v>533000</v>
      </c>
      <c r="G5076" s="11">
        <v>2018</v>
      </c>
      <c r="H5076" s="11" t="s">
        <v>21</v>
      </c>
      <c r="I5076" s="12"/>
      <c r="J5076">
        <v>776</v>
      </c>
      <c r="K5076" s="3" t="str">
        <f>IF(VLOOKUP(D5076,'Resources Final'!A:C,3,FALSE)=0,"",VLOOKUP(D5076,'Resources Final'!A:C,3,FALSE))</f>
        <v/>
      </c>
      <c r="L5076" s="3" t="str">
        <f>IF(VLOOKUP(D5076,'Resources Final'!A:D,4,FALSE)=0,"",VLOOKUP(D5076,'Resources Final'!A:D,4,FALSE))</f>
        <v/>
      </c>
      <c r="M5076" s="3" t="str">
        <f>IF(VLOOKUP(D5076,'Resources Final'!A:E,5,FALSE)=0,"",VLOOKUP(D5076,'Resources Final'!A:E,5,FALSE))</f>
        <v/>
      </c>
      <c r="N5076" s="7" t="str">
        <f>IF(VLOOKUP(D5076,'Resources Final'!A:F,6,FALSE)=0,"",VLOOKUP(D5076,'Resources Final'!A:F,6,FALSE))</f>
        <v>https://www.desmogblog.com/texas-public-policy-foundation</v>
      </c>
      <c r="O5076" s="3" t="str">
        <f>IF(VLOOKUP(D5076,'Resources Final'!A:G,7,FALSE)=0,"",VLOOKUP(D5076,'Resources Final'!A:G,7,FALSE))</f>
        <v>Desmog</v>
      </c>
    </row>
    <row r="5077" spans="1:15" x14ac:dyDescent="0.2">
      <c r="A5077" s="11">
        <v>990</v>
      </c>
      <c r="B5077" s="11" t="str">
        <f t="shared" si="90"/>
        <v>Charles G. Koch Charitable Foundation_Reason Individualism Freedom Institute201830000</v>
      </c>
      <c r="C5077" s="11" t="s">
        <v>19</v>
      </c>
      <c r="D5077" s="11" t="s">
        <v>3003</v>
      </c>
      <c r="E5077" s="11" t="s">
        <v>3003</v>
      </c>
      <c r="F5077" s="14">
        <v>30000</v>
      </c>
      <c r="G5077" s="11">
        <v>2018</v>
      </c>
      <c r="H5077" s="11" t="s">
        <v>21</v>
      </c>
      <c r="I5077" s="12"/>
      <c r="J5077">
        <v>777</v>
      </c>
      <c r="K5077" s="3" t="str">
        <f>IF(VLOOKUP(D5077,'Resources Final'!A:C,3,FALSE)=0,"",VLOOKUP(D5077,'Resources Final'!A:C,3,FALSE))</f>
        <v/>
      </c>
      <c r="L5077" s="3" t="str">
        <f>IF(VLOOKUP(D5077,'Resources Final'!A:D,4,FALSE)=0,"",VLOOKUP(D5077,'Resources Final'!A:D,4,FALSE))</f>
        <v/>
      </c>
      <c r="M5077" s="3" t="str">
        <f>IF(VLOOKUP(D5077,'Resources Final'!A:E,5,FALSE)=0,"",VLOOKUP(D5077,'Resources Final'!A:E,5,FALSE))</f>
        <v/>
      </c>
      <c r="N5077" s="7" t="str">
        <f>IF(VLOOKUP(D5077,'Resources Final'!A:F,6,FALSE)=0,"",VLOOKUP(D5077,'Resources Final'!A:F,6,FALSE))</f>
        <v/>
      </c>
      <c r="O5077" s="3" t="str">
        <f>IF(VLOOKUP(D5077,'Resources Final'!A:G,7,FALSE)=0,"",VLOOKUP(D5077,'Resources Final'!A:G,7,FALSE))</f>
        <v/>
      </c>
    </row>
    <row r="5078" spans="1:15" x14ac:dyDescent="0.2">
      <c r="A5078" s="11">
        <v>990</v>
      </c>
      <c r="B5078" s="11" t="str">
        <f t="shared" si="90"/>
        <v>Charles G. Koch Charitable Foundation_The Board of Trustees of Illinois State University20187000</v>
      </c>
      <c r="C5078" s="11" t="s">
        <v>19</v>
      </c>
      <c r="D5078" s="11" t="s">
        <v>3568</v>
      </c>
      <c r="E5078" s="11" t="s">
        <v>1663</v>
      </c>
      <c r="F5078" s="14">
        <v>7000</v>
      </c>
      <c r="G5078" s="11">
        <v>2018</v>
      </c>
      <c r="H5078" s="11" t="s">
        <v>21</v>
      </c>
      <c r="I5078" s="12"/>
      <c r="J5078">
        <v>778</v>
      </c>
      <c r="K5078" s="3" t="str">
        <f>IF(VLOOKUP(D5078,'Resources Final'!A:C,3,FALSE)=0,"",VLOOKUP(D5078,'Resources Final'!A:C,3,FALSE))</f>
        <v/>
      </c>
      <c r="L5078" s="3" t="str">
        <f>IF(VLOOKUP(D5078,'Resources Final'!A:D,4,FALSE)=0,"",VLOOKUP(D5078,'Resources Final'!A:D,4,FALSE))</f>
        <v>Y</v>
      </c>
      <c r="M5078" s="3" t="str">
        <f>IF(VLOOKUP(D5078,'Resources Final'!A:E,5,FALSE)=0,"",VLOOKUP(D5078,'Resources Final'!A:E,5,FALSE))</f>
        <v/>
      </c>
      <c r="N5078" s="7" t="str">
        <f>IF(VLOOKUP(D5078,'Resources Final'!A:F,6,FALSE)=0,"",VLOOKUP(D5078,'Resources Final'!A:F,6,FALSE))</f>
        <v/>
      </c>
      <c r="O5078" s="3" t="str">
        <f>IF(VLOOKUP(D5078,'Resources Final'!A:G,7,FALSE)=0,"",VLOOKUP(D5078,'Resources Final'!A:G,7,FALSE))</f>
        <v/>
      </c>
    </row>
    <row r="5079" spans="1:15" x14ac:dyDescent="0.2">
      <c r="A5079" s="11">
        <v>990</v>
      </c>
      <c r="B5079" s="11" t="str">
        <f t="shared" si="90"/>
        <v>Charles G. Koch Charitable Foundation_Rein20184725</v>
      </c>
      <c r="C5079" s="11" t="s">
        <v>19</v>
      </c>
      <c r="D5079" s="11" t="s">
        <v>4649</v>
      </c>
      <c r="E5079" s="11" t="s">
        <v>4649</v>
      </c>
      <c r="F5079" s="14">
        <v>4725</v>
      </c>
      <c r="G5079" s="11">
        <v>2018</v>
      </c>
      <c r="H5079" s="11" t="s">
        <v>21</v>
      </c>
      <c r="I5079" s="12" t="s">
        <v>4162</v>
      </c>
      <c r="J5079">
        <v>779</v>
      </c>
      <c r="K5079" s="3" t="str">
        <f>IF(VLOOKUP(D5079,'Resources Final'!A:C,3,FALSE)=0,"",VLOOKUP(D5079,'Resources Final'!A:C,3,FALSE))</f>
        <v>Y</v>
      </c>
      <c r="L5079" s="3" t="str">
        <f>IF(VLOOKUP(D5079,'Resources Final'!A:D,4,FALSE)=0,"",VLOOKUP(D5079,'Resources Final'!A:D,4,FALSE))</f>
        <v/>
      </c>
      <c r="M5079" s="3" t="str">
        <f>IF(VLOOKUP(D5079,'Resources Final'!A:E,5,FALSE)=0,"",VLOOKUP(D5079,'Resources Final'!A:E,5,FALSE))</f>
        <v/>
      </c>
      <c r="N5079" s="7" t="str">
        <f>IF(VLOOKUP(D5079,'Resources Final'!A:F,6,FALSE)=0,"",VLOOKUP(D5079,'Resources Final'!A:F,6,FALSE))</f>
        <v/>
      </c>
      <c r="O5079" s="3" t="str">
        <f>IF(VLOOKUP(D5079,'Resources Final'!A:G,7,FALSE)=0,"",VLOOKUP(D5079,'Resources Final'!A:G,7,FALSE))</f>
        <v/>
      </c>
    </row>
    <row r="5080" spans="1:15" x14ac:dyDescent="0.2">
      <c r="A5080" s="11">
        <v>990</v>
      </c>
      <c r="B5080" t="s">
        <v>4681</v>
      </c>
      <c r="C5080" t="s">
        <v>701</v>
      </c>
      <c r="D5080" s="11" t="s">
        <v>1673</v>
      </c>
      <c r="E5080" s="11" t="s">
        <v>1671</v>
      </c>
      <c r="F5080" s="14">
        <v>30000</v>
      </c>
      <c r="G5080" s="11">
        <v>2013</v>
      </c>
      <c r="H5080" s="11" t="s">
        <v>21</v>
      </c>
      <c r="J5080">
        <v>1</v>
      </c>
      <c r="K5080" s="3" t="str">
        <f>IF(VLOOKUP(D5080,'Resources Final'!A:C,3,FALSE)=0,"",VLOOKUP(D5080,'Resources Final'!A:C,3,FALSE))</f>
        <v/>
      </c>
      <c r="L5080" s="3" t="str">
        <f>IF(VLOOKUP(D5080,'Resources Final'!A:D,4,FALSE)=0,"",VLOOKUP(D5080,'Resources Final'!A:D,4,FALSE))</f>
        <v>Y</v>
      </c>
      <c r="M5080" s="3" t="str">
        <f>IF(VLOOKUP(D5080,'Resources Final'!A:E,5,FALSE)=0,"",VLOOKUP(D5080,'Resources Final'!A:E,5,FALSE))</f>
        <v/>
      </c>
      <c r="N5080" s="7" t="str">
        <f>IF(VLOOKUP(D5080,'Resources Final'!A:F,6,FALSE)=0,"",VLOOKUP(D5080,'Resources Final'!A:F,6,FALSE))</f>
        <v/>
      </c>
      <c r="O5080" s="3" t="str">
        <f>IF(VLOOKUP(D5080,'Resources Final'!A:G,7,FALSE)=0,"",VLOOKUP(D5080,'Resources Final'!A:G,7,FALSE))</f>
        <v/>
      </c>
    </row>
    <row r="5081" spans="1:15" x14ac:dyDescent="0.2">
      <c r="A5081" s="11">
        <v>990</v>
      </c>
      <c r="B5081" t="s">
        <v>4682</v>
      </c>
      <c r="C5081" t="s">
        <v>701</v>
      </c>
      <c r="D5081" s="11" t="s">
        <v>3802</v>
      </c>
      <c r="E5081" s="11" t="s">
        <v>3802</v>
      </c>
      <c r="F5081" s="14">
        <v>22500</v>
      </c>
      <c r="G5081" s="11">
        <v>2013</v>
      </c>
      <c r="H5081" s="11" t="s">
        <v>21</v>
      </c>
      <c r="J5081">
        <v>2</v>
      </c>
      <c r="K5081" s="3" t="str">
        <f>IF(VLOOKUP(D5081,'Resources Final'!A:C,3,FALSE)=0,"",VLOOKUP(D5081,'Resources Final'!A:C,3,FALSE))</f>
        <v/>
      </c>
      <c r="L5081" s="3" t="str">
        <f>IF(VLOOKUP(D5081,'Resources Final'!A:D,4,FALSE)=0,"",VLOOKUP(D5081,'Resources Final'!A:D,4,FALSE))</f>
        <v>Y</v>
      </c>
      <c r="M5081" s="3" t="str">
        <f>IF(VLOOKUP(D5081,'Resources Final'!A:E,5,FALSE)=0,"",VLOOKUP(D5081,'Resources Final'!A:E,5,FALSE))</f>
        <v/>
      </c>
      <c r="N5081" s="7" t="str">
        <f>IF(VLOOKUP(D5081,'Resources Final'!A:F,6,FALSE)=0,"",VLOOKUP(D5081,'Resources Final'!A:F,6,FALSE))</f>
        <v/>
      </c>
      <c r="O5081" s="3" t="str">
        <f>IF(VLOOKUP(D5081,'Resources Final'!A:G,7,FALSE)=0,"",VLOOKUP(D5081,'Resources Final'!A:G,7,FALSE))</f>
        <v/>
      </c>
    </row>
    <row r="5082" spans="1:15" x14ac:dyDescent="0.2">
      <c r="A5082" s="11">
        <v>990</v>
      </c>
      <c r="B5082" s="11" t="str">
        <f t="shared" ref="B5082:B5113" si="91">C5082&amp;"_"&amp;D5082&amp;G5082&amp;F5082</f>
        <v>Charles Koch Institute_Americans for Prosperity Foundation (formerly CSE Foundation)201472801</v>
      </c>
      <c r="C5082" s="11" t="s">
        <v>701</v>
      </c>
      <c r="D5082" s="11" t="s">
        <v>215</v>
      </c>
      <c r="E5082" s="11" t="s">
        <v>213</v>
      </c>
      <c r="F5082" s="4">
        <v>72801</v>
      </c>
      <c r="G5082" s="3">
        <v>2014</v>
      </c>
      <c r="H5082" s="3" t="s">
        <v>21</v>
      </c>
      <c r="I5082" s="12"/>
      <c r="J5082">
        <v>1</v>
      </c>
      <c r="K5082" s="3" t="str">
        <f>IF(VLOOKUP(D5082,'Resources Final'!A:C,3,FALSE)=0,"",VLOOKUP(D5082,'Resources Final'!A:C,3,FALSE))</f>
        <v/>
      </c>
      <c r="L5082" s="3" t="str">
        <f>IF(VLOOKUP(D5082,'Resources Final'!A:D,4,FALSE)=0,"",VLOOKUP(D5082,'Resources Final'!A:D,4,FALSE))</f>
        <v/>
      </c>
      <c r="M5082" s="3" t="str">
        <f>IF(VLOOKUP(D5082,'Resources Final'!A:E,5,FALSE)=0,"",VLOOKUP(D5082,'Resources Final'!A:E,5,FALSE))</f>
        <v/>
      </c>
      <c r="N5082" s="7" t="str">
        <f>IF(VLOOKUP(D5082,'Resources Final'!A:F,6,FALSE)=0,"",VLOOKUP(D5082,'Resources Final'!A:F,6,FALSE))</f>
        <v>https://www.desmogblog.com/americans-for-prosperity</v>
      </c>
      <c r="O5082" s="3" t="str">
        <f>IF(VLOOKUP(D5082,'Resources Final'!A:G,7,FALSE)=0,"",VLOOKUP(D5082,'Resources Final'!A:G,7,FALSE))</f>
        <v>Desmog</v>
      </c>
    </row>
    <row r="5083" spans="1:15" x14ac:dyDescent="0.2">
      <c r="A5083" s="11">
        <v>990</v>
      </c>
      <c r="B5083" s="11" t="str">
        <f t="shared" si="91"/>
        <v>Charles Koch Institute_Illinois Policy Institute201460516</v>
      </c>
      <c r="C5083" s="11" t="s">
        <v>701</v>
      </c>
      <c r="D5083" s="11" t="s">
        <v>1661</v>
      </c>
      <c r="E5083" s="11" t="s">
        <v>1661</v>
      </c>
      <c r="F5083" s="4">
        <v>60516</v>
      </c>
      <c r="G5083" s="3">
        <v>2014</v>
      </c>
      <c r="H5083" s="3" t="s">
        <v>21</v>
      </c>
      <c r="I5083" s="12"/>
      <c r="J5083">
        <v>2</v>
      </c>
      <c r="K5083" s="3" t="str">
        <f>IF(VLOOKUP(D5083,'Resources Final'!A:C,3,FALSE)=0,"",VLOOKUP(D5083,'Resources Final'!A:C,3,FALSE))</f>
        <v/>
      </c>
      <c r="L5083" s="3" t="str">
        <f>IF(VLOOKUP(D5083,'Resources Final'!A:D,4,FALSE)=0,"",VLOOKUP(D5083,'Resources Final'!A:D,4,FALSE))</f>
        <v/>
      </c>
      <c r="M5083" s="3" t="str">
        <f>IF(VLOOKUP(D5083,'Resources Final'!A:E,5,FALSE)=0,"",VLOOKUP(D5083,'Resources Final'!A:E,5,FALSE))</f>
        <v/>
      </c>
      <c r="N5083" s="7" t="str">
        <f>IF(VLOOKUP(D5083,'Resources Final'!A:F,6,FALSE)=0,"",VLOOKUP(D5083,'Resources Final'!A:F,6,FALSE))</f>
        <v>https://www.desmogblog.com/illinois-policy-institute</v>
      </c>
      <c r="O5083" s="3" t="str">
        <f>IF(VLOOKUP(D5083,'Resources Final'!A:G,7,FALSE)=0,"",VLOOKUP(D5083,'Resources Final'!A:G,7,FALSE))</f>
        <v>Desmog</v>
      </c>
    </row>
    <row r="5084" spans="1:15" x14ac:dyDescent="0.2">
      <c r="A5084" s="11">
        <v>990</v>
      </c>
      <c r="B5084" s="11" t="str">
        <f t="shared" si="91"/>
        <v>Charles Koch Institute_Charles Koch Foundation201457699</v>
      </c>
      <c r="C5084" s="11" t="s">
        <v>701</v>
      </c>
      <c r="D5084" s="11" t="s">
        <v>699</v>
      </c>
      <c r="E5084" s="11" t="s">
        <v>699</v>
      </c>
      <c r="F5084" s="4">
        <v>57699</v>
      </c>
      <c r="G5084" s="3">
        <v>2014</v>
      </c>
      <c r="H5084" s="3" t="s">
        <v>21</v>
      </c>
      <c r="I5084" s="12"/>
      <c r="J5084">
        <v>3</v>
      </c>
      <c r="K5084" s="3" t="str">
        <f>IF(VLOOKUP(D5084,'Resources Final'!A:C,3,FALSE)=0,"",VLOOKUP(D5084,'Resources Final'!A:C,3,FALSE))</f>
        <v/>
      </c>
      <c r="L5084" s="3" t="str">
        <f>IF(VLOOKUP(D5084,'Resources Final'!A:D,4,FALSE)=0,"",VLOOKUP(D5084,'Resources Final'!A:D,4,FALSE))</f>
        <v/>
      </c>
      <c r="M5084" s="3" t="str">
        <f>IF(VLOOKUP(D5084,'Resources Final'!A:E,5,FALSE)=0,"",VLOOKUP(D5084,'Resources Final'!A:E,5,FALSE))</f>
        <v/>
      </c>
      <c r="N5084" s="7" t="str">
        <f>IF(VLOOKUP(D5084,'Resources Final'!A:F,6,FALSE)=0,"",VLOOKUP(D5084,'Resources Final'!A:F,6,FALSE))</f>
        <v>https://www.sourcewatch.org/index.php/Koch_Family_Foundations</v>
      </c>
      <c r="O5084" s="3" t="str">
        <f>IF(VLOOKUP(D5084,'Resources Final'!A:G,7,FALSE)=0,"",VLOOKUP(D5084,'Resources Final'!A:G,7,FALSE))</f>
        <v>Sourcewatch</v>
      </c>
    </row>
    <row r="5085" spans="1:15" x14ac:dyDescent="0.2">
      <c r="A5085" s="11">
        <v>990</v>
      </c>
      <c r="B5085" s="11" t="str">
        <f t="shared" si="91"/>
        <v>Charles Koch Institute_Institute for Humane Studies at George Mason University201442680</v>
      </c>
      <c r="C5085" s="11" t="s">
        <v>701</v>
      </c>
      <c r="D5085" s="11" t="s">
        <v>1680</v>
      </c>
      <c r="E5085" s="11" t="s">
        <v>4261</v>
      </c>
      <c r="F5085" s="4">
        <v>42680</v>
      </c>
      <c r="G5085" s="3">
        <v>2014</v>
      </c>
      <c r="H5085" s="3" t="s">
        <v>21</v>
      </c>
      <c r="I5085" s="12"/>
      <c r="J5085">
        <v>4</v>
      </c>
      <c r="K5085" s="3" t="str">
        <f>IF(VLOOKUP(D5085,'Resources Final'!A:C,3,FALSE)=0,"",VLOOKUP(D5085,'Resources Final'!A:C,3,FALSE))</f>
        <v/>
      </c>
      <c r="L5085" s="3" t="str">
        <f>IF(VLOOKUP(D5085,'Resources Final'!A:D,4,FALSE)=0,"",VLOOKUP(D5085,'Resources Final'!A:D,4,FALSE))</f>
        <v>Y</v>
      </c>
      <c r="M5085" s="3" t="str">
        <f>IF(VLOOKUP(D5085,'Resources Final'!A:E,5,FALSE)=0,"",VLOOKUP(D5085,'Resources Final'!A:E,5,FALSE))</f>
        <v/>
      </c>
      <c r="N5085" s="7" t="str">
        <f>IF(VLOOKUP(D5085,'Resources Final'!A:F,6,FALSE)=0,"",VLOOKUP(D5085,'Resources Final'!A:F,6,FALSE))</f>
        <v>https://www.desmogblog.com/institute-humane-studies-george-mason-university</v>
      </c>
      <c r="O5085" s="3" t="str">
        <f>IF(VLOOKUP(D5085,'Resources Final'!A:G,7,FALSE)=0,"",VLOOKUP(D5085,'Resources Final'!A:G,7,FALSE))</f>
        <v>Desmog</v>
      </c>
    </row>
    <row r="5086" spans="1:15" x14ac:dyDescent="0.2">
      <c r="A5086" s="11">
        <v>990</v>
      </c>
      <c r="B5086" s="11" t="str">
        <f t="shared" si="91"/>
        <v>Charles Koch Institute_American Legislative Exchange Council201435889</v>
      </c>
      <c r="C5086" s="11" t="s">
        <v>701</v>
      </c>
      <c r="D5086" s="11" t="s">
        <v>195</v>
      </c>
      <c r="E5086" s="11" t="s">
        <v>195</v>
      </c>
      <c r="F5086" s="4">
        <v>35889</v>
      </c>
      <c r="G5086" s="3">
        <v>2014</v>
      </c>
      <c r="H5086" s="3" t="s">
        <v>21</v>
      </c>
      <c r="I5086" s="12"/>
      <c r="J5086">
        <v>5</v>
      </c>
      <c r="K5086" s="3" t="str">
        <f>IF(VLOOKUP(D5086,'Resources Final'!A:C,3,FALSE)=0,"",VLOOKUP(D5086,'Resources Final'!A:C,3,FALSE))</f>
        <v/>
      </c>
      <c r="L5086" s="3" t="str">
        <f>IF(VLOOKUP(D5086,'Resources Final'!A:D,4,FALSE)=0,"",VLOOKUP(D5086,'Resources Final'!A:D,4,FALSE))</f>
        <v/>
      </c>
      <c r="M5086" s="3" t="str">
        <f>IF(VLOOKUP(D5086,'Resources Final'!A:E,5,FALSE)=0,"",VLOOKUP(D5086,'Resources Final'!A:E,5,FALSE))</f>
        <v/>
      </c>
      <c r="N5086" s="7" t="str">
        <f>IF(VLOOKUP(D5086,'Resources Final'!A:F,6,FALSE)=0,"",VLOOKUP(D5086,'Resources Final'!A:F,6,FALSE))</f>
        <v>https://www.desmogblog.com/american-legislative-exchange-council</v>
      </c>
      <c r="O5086" s="3" t="str">
        <f>IF(VLOOKUP(D5086,'Resources Final'!A:G,7,FALSE)=0,"",VLOOKUP(D5086,'Resources Final'!A:G,7,FALSE))</f>
        <v>Desmog</v>
      </c>
    </row>
    <row r="5087" spans="1:15" x14ac:dyDescent="0.2">
      <c r="A5087" s="11">
        <v>990</v>
      </c>
      <c r="B5087" s="11" t="str">
        <f t="shared" si="91"/>
        <v>Charles Koch Institute_Daily Caller News Foundation201430000</v>
      </c>
      <c r="C5087" s="11" t="s">
        <v>701</v>
      </c>
      <c r="D5087" s="11" t="s">
        <v>929</v>
      </c>
      <c r="E5087" s="11" t="s">
        <v>929</v>
      </c>
      <c r="F5087" s="4">
        <v>30000</v>
      </c>
      <c r="G5087" s="3">
        <v>2014</v>
      </c>
      <c r="H5087" s="3" t="s">
        <v>21</v>
      </c>
      <c r="I5087" s="12"/>
      <c r="J5087">
        <v>6</v>
      </c>
      <c r="K5087" s="3" t="str">
        <f>IF(VLOOKUP(D5087,'Resources Final'!A:C,3,FALSE)=0,"",VLOOKUP(D5087,'Resources Final'!A:C,3,FALSE))</f>
        <v/>
      </c>
      <c r="L5087" s="3" t="str">
        <f>IF(VLOOKUP(D5087,'Resources Final'!A:D,4,FALSE)=0,"",VLOOKUP(D5087,'Resources Final'!A:D,4,FALSE))</f>
        <v/>
      </c>
      <c r="M5087" s="3" t="str">
        <f>IF(VLOOKUP(D5087,'Resources Final'!A:E,5,FALSE)=0,"",VLOOKUP(D5087,'Resources Final'!A:E,5,FALSE))</f>
        <v/>
      </c>
      <c r="N5087" s="7" t="str">
        <f>IF(VLOOKUP(D5087,'Resources Final'!A:F,6,FALSE)=0,"",VLOOKUP(D5087,'Resources Final'!A:F,6,FALSE))</f>
        <v>https://www.desmogblog.com/daily-caller</v>
      </c>
      <c r="O5087" s="3" t="str">
        <f>IF(VLOOKUP(D5087,'Resources Final'!A:G,7,FALSE)=0,"",VLOOKUP(D5087,'Resources Final'!A:G,7,FALSE))</f>
        <v>Desmog</v>
      </c>
    </row>
    <row r="5088" spans="1:15" x14ac:dyDescent="0.2">
      <c r="A5088" s="11">
        <v>990</v>
      </c>
      <c r="B5088" s="11" t="str">
        <f t="shared" si="91"/>
        <v>Charles Koch Institute_Young Americans for Liberty201429209</v>
      </c>
      <c r="C5088" s="11" t="s">
        <v>701</v>
      </c>
      <c r="D5088" s="11" t="s">
        <v>4124</v>
      </c>
      <c r="E5088" s="11" t="s">
        <v>4124</v>
      </c>
      <c r="F5088" s="4">
        <v>29209</v>
      </c>
      <c r="G5088" s="3">
        <v>2014</v>
      </c>
      <c r="H5088" s="3" t="s">
        <v>21</v>
      </c>
      <c r="I5088" s="12"/>
      <c r="J5088">
        <v>7</v>
      </c>
      <c r="K5088" s="3" t="str">
        <f>IF(VLOOKUP(D5088,'Resources Final'!A:C,3,FALSE)=0,"",VLOOKUP(D5088,'Resources Final'!A:C,3,FALSE))</f>
        <v/>
      </c>
      <c r="L5088" s="3" t="str">
        <f>IF(VLOOKUP(D5088,'Resources Final'!A:D,4,FALSE)=0,"",VLOOKUP(D5088,'Resources Final'!A:D,4,FALSE))</f>
        <v/>
      </c>
      <c r="M5088" s="3" t="str">
        <f>IF(VLOOKUP(D5088,'Resources Final'!A:E,5,FALSE)=0,"",VLOOKUP(D5088,'Resources Final'!A:E,5,FALSE))</f>
        <v/>
      </c>
      <c r="N5088" s="7" t="str">
        <f>IF(VLOOKUP(D5088,'Resources Final'!A:F,6,FALSE)=0,"",VLOOKUP(D5088,'Resources Final'!A:F,6,FALSE))</f>
        <v>https://www.sourcewatch.org/index.php/Young_Americans_for_Liberty</v>
      </c>
      <c r="O5088" s="3" t="str">
        <f>IF(VLOOKUP(D5088,'Resources Final'!A:G,7,FALSE)=0,"",VLOOKUP(D5088,'Resources Final'!A:G,7,FALSE))</f>
        <v>Sourcewatch</v>
      </c>
    </row>
    <row r="5089" spans="1:15" x14ac:dyDescent="0.2">
      <c r="A5089" s="11">
        <v>990</v>
      </c>
      <c r="B5089" s="11" t="str">
        <f t="shared" si="91"/>
        <v>Charles Koch Institute_Foundation for Economic Education (FEE)201427500</v>
      </c>
      <c r="C5089" s="11" t="s">
        <v>701</v>
      </c>
      <c r="D5089" s="11" t="s">
        <v>1256</v>
      </c>
      <c r="E5089" s="11" t="s">
        <v>1256</v>
      </c>
      <c r="F5089" s="4">
        <v>27500</v>
      </c>
      <c r="G5089" s="3">
        <v>2014</v>
      </c>
      <c r="H5089" s="3" t="s">
        <v>21</v>
      </c>
      <c r="I5089" s="12"/>
      <c r="J5089">
        <v>8</v>
      </c>
      <c r="K5089" s="3" t="str">
        <f>IF(VLOOKUP(D5089,'Resources Final'!A:C,3,FALSE)=0,"",VLOOKUP(D5089,'Resources Final'!A:C,3,FALSE))</f>
        <v/>
      </c>
      <c r="L5089" s="3" t="str">
        <f>IF(VLOOKUP(D5089,'Resources Final'!A:D,4,FALSE)=0,"",VLOOKUP(D5089,'Resources Final'!A:D,4,FALSE))</f>
        <v/>
      </c>
      <c r="M5089" s="3" t="str">
        <f>IF(VLOOKUP(D5089,'Resources Final'!A:E,5,FALSE)=0,"",VLOOKUP(D5089,'Resources Final'!A:E,5,FALSE))</f>
        <v/>
      </c>
      <c r="N5089" s="7" t="str">
        <f>IF(VLOOKUP(D5089,'Resources Final'!A:F,6,FALSE)=0,"",VLOOKUP(D5089,'Resources Final'!A:F,6,FALSE))</f>
        <v>http://www.sourcewatch.org/index.php/Foundation_for_Economic_Education</v>
      </c>
      <c r="O5089" s="3" t="str">
        <f>IF(VLOOKUP(D5089,'Resources Final'!A:G,7,FALSE)=0,"",VLOOKUP(D5089,'Resources Final'!A:G,7,FALSE))</f>
        <v>Sourcewatch</v>
      </c>
    </row>
    <row r="5090" spans="1:15" x14ac:dyDescent="0.2">
      <c r="A5090" s="11">
        <v>990</v>
      </c>
      <c r="B5090" s="11" t="str">
        <f t="shared" si="91"/>
        <v>Charles Koch Institute_Strata Policy, Inc201426600</v>
      </c>
      <c r="C5090" s="11" t="s">
        <v>701</v>
      </c>
      <c r="D5090" s="11" t="s">
        <v>3459</v>
      </c>
      <c r="E5090" s="11" t="s">
        <v>3459</v>
      </c>
      <c r="F5090" s="4">
        <v>26600</v>
      </c>
      <c r="G5090" s="3">
        <v>2014</v>
      </c>
      <c r="H5090" s="3" t="s">
        <v>21</v>
      </c>
      <c r="I5090" s="12"/>
      <c r="J5090">
        <v>9</v>
      </c>
      <c r="K5090" s="3" t="str">
        <f>IF(VLOOKUP(D5090,'Resources Final'!A:C,3,FALSE)=0,"",VLOOKUP(D5090,'Resources Final'!A:C,3,FALSE))</f>
        <v/>
      </c>
      <c r="L5090" s="3" t="str">
        <f>IF(VLOOKUP(D5090,'Resources Final'!A:D,4,FALSE)=0,"",VLOOKUP(D5090,'Resources Final'!A:D,4,FALSE))</f>
        <v/>
      </c>
      <c r="M5090" s="3" t="str">
        <f>IF(VLOOKUP(D5090,'Resources Final'!A:E,5,FALSE)=0,"",VLOOKUP(D5090,'Resources Final'!A:E,5,FALSE))</f>
        <v/>
      </c>
      <c r="N5090" s="7" t="str">
        <f>IF(VLOOKUP(D5090,'Resources Final'!A:F,6,FALSE)=0,"",VLOOKUP(D5090,'Resources Final'!A:F,6,FALSE))</f>
        <v/>
      </c>
      <c r="O5090" s="3" t="str">
        <f>IF(VLOOKUP(D5090,'Resources Final'!A:G,7,FALSE)=0,"",VLOOKUP(D5090,'Resources Final'!A:G,7,FALSE))</f>
        <v/>
      </c>
    </row>
    <row r="5091" spans="1:15" x14ac:dyDescent="0.2">
      <c r="A5091" s="11">
        <v>990</v>
      </c>
      <c r="B5091" s="11" t="str">
        <f t="shared" si="91"/>
        <v>Charles Koch Institute_Bill of Rights Institute201425960</v>
      </c>
      <c r="C5091" s="11" t="s">
        <v>701</v>
      </c>
      <c r="D5091" s="11" t="s">
        <v>428</v>
      </c>
      <c r="E5091" s="11" t="s">
        <v>428</v>
      </c>
      <c r="F5091" s="4">
        <v>25960</v>
      </c>
      <c r="G5091" s="3">
        <v>2014</v>
      </c>
      <c r="H5091" s="3" t="s">
        <v>21</v>
      </c>
      <c r="I5091" s="12"/>
      <c r="J5091">
        <v>10</v>
      </c>
      <c r="K5091" s="3" t="str">
        <f>IF(VLOOKUP(D5091,'Resources Final'!A:C,3,FALSE)=0,"",VLOOKUP(D5091,'Resources Final'!A:C,3,FALSE))</f>
        <v/>
      </c>
      <c r="L5091" s="3" t="str">
        <f>IF(VLOOKUP(D5091,'Resources Final'!A:D,4,FALSE)=0,"",VLOOKUP(D5091,'Resources Final'!A:D,4,FALSE))</f>
        <v/>
      </c>
      <c r="M5091" s="3" t="str">
        <f>IF(VLOOKUP(D5091,'Resources Final'!A:E,5,FALSE)=0,"",VLOOKUP(D5091,'Resources Final'!A:E,5,FALSE))</f>
        <v/>
      </c>
      <c r="N5091" s="7" t="str">
        <f>IF(VLOOKUP(D5091,'Resources Final'!A:F,6,FALSE)=0,"",VLOOKUP(D5091,'Resources Final'!A:F,6,FALSE))</f>
        <v>https://www.sourcewatch.org/index.php/Bill_of_Rights_Institute</v>
      </c>
      <c r="O5091" s="3" t="str">
        <f>IF(VLOOKUP(D5091,'Resources Final'!A:G,7,FALSE)=0,"",VLOOKUP(D5091,'Resources Final'!A:G,7,FALSE))</f>
        <v>Sourcewatch</v>
      </c>
    </row>
    <row r="5092" spans="1:15" x14ac:dyDescent="0.2">
      <c r="A5092" s="11">
        <v>990</v>
      </c>
      <c r="B5092" s="11" t="str">
        <f t="shared" si="91"/>
        <v>Charles Koch Institute_Franklin Center for Government and Public Integrity201425200</v>
      </c>
      <c r="C5092" s="11" t="s">
        <v>701</v>
      </c>
      <c r="D5092" s="11" t="s">
        <v>1271</v>
      </c>
      <c r="E5092" s="11" t="s">
        <v>1271</v>
      </c>
      <c r="F5092" s="4">
        <v>25200</v>
      </c>
      <c r="G5092" s="3">
        <v>2014</v>
      </c>
      <c r="H5092" s="3" t="s">
        <v>21</v>
      </c>
      <c r="I5092" s="12"/>
      <c r="J5092">
        <v>11</v>
      </c>
      <c r="K5092" s="3" t="str">
        <f>IF(VLOOKUP(D5092,'Resources Final'!A:C,3,FALSE)=0,"",VLOOKUP(D5092,'Resources Final'!A:C,3,FALSE))</f>
        <v/>
      </c>
      <c r="L5092" s="3" t="str">
        <f>IF(VLOOKUP(D5092,'Resources Final'!A:D,4,FALSE)=0,"",VLOOKUP(D5092,'Resources Final'!A:D,4,FALSE))</f>
        <v/>
      </c>
      <c r="M5092" s="3" t="str">
        <f>IF(VLOOKUP(D5092,'Resources Final'!A:E,5,FALSE)=0,"",VLOOKUP(D5092,'Resources Final'!A:E,5,FALSE))</f>
        <v/>
      </c>
      <c r="N5092" s="7" t="str">
        <f>IF(VLOOKUP(D5092,'Resources Final'!A:F,6,FALSE)=0,"",VLOOKUP(D5092,'Resources Final'!A:F,6,FALSE))</f>
        <v>http://www.sourcewatch.org/index.php/Franklin_Center_for_Government_and_Public_Integrity</v>
      </c>
      <c r="O5092" s="3" t="str">
        <f>IF(VLOOKUP(D5092,'Resources Final'!A:G,7,FALSE)=0,"",VLOOKUP(D5092,'Resources Final'!A:G,7,FALSE))</f>
        <v>Sourcewatch</v>
      </c>
    </row>
    <row r="5093" spans="1:15" x14ac:dyDescent="0.2">
      <c r="A5093" s="11">
        <v>990</v>
      </c>
      <c r="B5093" s="11" t="str">
        <f t="shared" si="91"/>
        <v>Charles Koch Institute_Reason Foundation201421200</v>
      </c>
      <c r="C5093" s="11" t="s">
        <v>701</v>
      </c>
      <c r="D5093" s="11" t="s">
        <v>3001</v>
      </c>
      <c r="E5093" s="11" t="s">
        <v>3001</v>
      </c>
      <c r="F5093" s="4">
        <v>21200</v>
      </c>
      <c r="G5093" s="3">
        <v>2014</v>
      </c>
      <c r="H5093" s="3" t="s">
        <v>21</v>
      </c>
      <c r="I5093" s="12"/>
      <c r="J5093">
        <v>12</v>
      </c>
      <c r="K5093" s="3" t="str">
        <f>IF(VLOOKUP(D5093,'Resources Final'!A:C,3,FALSE)=0,"",VLOOKUP(D5093,'Resources Final'!A:C,3,FALSE))</f>
        <v/>
      </c>
      <c r="L5093" s="3" t="str">
        <f>IF(VLOOKUP(D5093,'Resources Final'!A:D,4,FALSE)=0,"",VLOOKUP(D5093,'Resources Final'!A:D,4,FALSE))</f>
        <v/>
      </c>
      <c r="M5093" s="3" t="str">
        <f>IF(VLOOKUP(D5093,'Resources Final'!A:E,5,FALSE)=0,"",VLOOKUP(D5093,'Resources Final'!A:E,5,FALSE))</f>
        <v/>
      </c>
      <c r="N5093" s="7" t="str">
        <f>IF(VLOOKUP(D5093,'Resources Final'!A:F,6,FALSE)=0,"",VLOOKUP(D5093,'Resources Final'!A:F,6,FALSE))</f>
        <v>https://www.desmogblog.com/reason-foundation</v>
      </c>
      <c r="O5093" s="3" t="str">
        <f>IF(VLOOKUP(D5093,'Resources Final'!A:G,7,FALSE)=0,"",VLOOKUP(D5093,'Resources Final'!A:G,7,FALSE))</f>
        <v>Desmog</v>
      </c>
    </row>
    <row r="5094" spans="1:15" x14ac:dyDescent="0.2">
      <c r="A5094" s="11">
        <v>990</v>
      </c>
      <c r="B5094" s="11" t="str">
        <f t="shared" si="91"/>
        <v>Charles Koch Institute_American Council of Trustees and Alumni201419564</v>
      </c>
      <c r="C5094" s="11" t="s">
        <v>701</v>
      </c>
      <c r="D5094" s="11" t="s">
        <v>184</v>
      </c>
      <c r="E5094" s="11" t="s">
        <v>184</v>
      </c>
      <c r="F5094" s="4">
        <v>19564</v>
      </c>
      <c r="G5094" s="3">
        <v>2014</v>
      </c>
      <c r="H5094" s="3" t="s">
        <v>21</v>
      </c>
      <c r="I5094" s="12" t="s">
        <v>4199</v>
      </c>
      <c r="J5094">
        <v>13</v>
      </c>
      <c r="K5094" s="3" t="str">
        <f>IF(VLOOKUP(D5094,'Resources Final'!A:C,3,FALSE)=0,"",VLOOKUP(D5094,'Resources Final'!A:C,3,FALSE))</f>
        <v/>
      </c>
      <c r="L5094" s="3" t="str">
        <f>IF(VLOOKUP(D5094,'Resources Final'!A:D,4,FALSE)=0,"",VLOOKUP(D5094,'Resources Final'!A:D,4,FALSE))</f>
        <v/>
      </c>
      <c r="M5094" s="3" t="str">
        <f>IF(VLOOKUP(D5094,'Resources Final'!A:E,5,FALSE)=0,"",VLOOKUP(D5094,'Resources Final'!A:E,5,FALSE))</f>
        <v/>
      </c>
      <c r="N5094" s="7" t="str">
        <f>IF(VLOOKUP(D5094,'Resources Final'!A:F,6,FALSE)=0,"",VLOOKUP(D5094,'Resources Final'!A:F,6,FALSE))</f>
        <v>https://www.sourcewatch.org/index.php/American_Council_of_Trustees_and_Alumni</v>
      </c>
      <c r="O5094" s="3" t="str">
        <f>IF(VLOOKUP(D5094,'Resources Final'!A:G,7,FALSE)=0,"",VLOOKUP(D5094,'Resources Final'!A:G,7,FALSE))</f>
        <v>Sourcewatch</v>
      </c>
    </row>
    <row r="5095" spans="1:15" x14ac:dyDescent="0.2">
      <c r="A5095" s="11">
        <v>990</v>
      </c>
      <c r="B5095" s="11" t="str">
        <f t="shared" si="91"/>
        <v>Charles Koch Institute_Leadership Institute201419200</v>
      </c>
      <c r="C5095" s="11" t="s">
        <v>701</v>
      </c>
      <c r="D5095" s="11" t="s">
        <v>2120</v>
      </c>
      <c r="E5095" s="11" t="s">
        <v>2120</v>
      </c>
      <c r="F5095" s="4">
        <v>19200</v>
      </c>
      <c r="G5095" s="3">
        <v>2014</v>
      </c>
      <c r="H5095" s="3" t="s">
        <v>21</v>
      </c>
      <c r="I5095" s="12"/>
      <c r="J5095">
        <v>14</v>
      </c>
      <c r="K5095" s="3" t="str">
        <f>IF(VLOOKUP(D5095,'Resources Final'!A:C,3,FALSE)=0,"",VLOOKUP(D5095,'Resources Final'!A:C,3,FALSE))</f>
        <v/>
      </c>
      <c r="L5095" s="3" t="str">
        <f>IF(VLOOKUP(D5095,'Resources Final'!A:D,4,FALSE)=0,"",VLOOKUP(D5095,'Resources Final'!A:D,4,FALSE))</f>
        <v/>
      </c>
      <c r="M5095" s="3" t="str">
        <f>IF(VLOOKUP(D5095,'Resources Final'!A:E,5,FALSE)=0,"",VLOOKUP(D5095,'Resources Final'!A:E,5,FALSE))</f>
        <v/>
      </c>
      <c r="N5095" s="7" t="str">
        <f>IF(VLOOKUP(D5095,'Resources Final'!A:F,6,FALSE)=0,"",VLOOKUP(D5095,'Resources Final'!A:F,6,FALSE))</f>
        <v>https://www.desmogblog.com/leadership-institute</v>
      </c>
      <c r="O5095" s="3" t="str">
        <f>IF(VLOOKUP(D5095,'Resources Final'!A:G,7,FALSE)=0,"",VLOOKUP(D5095,'Resources Final'!A:G,7,FALSE))</f>
        <v>Desmog</v>
      </c>
    </row>
    <row r="5096" spans="1:15" x14ac:dyDescent="0.2">
      <c r="A5096" s="11">
        <v>990</v>
      </c>
      <c r="B5096" s="11" t="str">
        <f t="shared" si="91"/>
        <v>Charles Koch Institute_Nevada Policy Research Institute201417500</v>
      </c>
      <c r="C5096" s="11" t="s">
        <v>701</v>
      </c>
      <c r="D5096" s="11" t="s">
        <v>2647</v>
      </c>
      <c r="E5096" s="11" t="s">
        <v>2647</v>
      </c>
      <c r="F5096" s="4">
        <v>17500</v>
      </c>
      <c r="G5096" s="3">
        <v>2014</v>
      </c>
      <c r="H5096" s="3" t="s">
        <v>21</v>
      </c>
      <c r="I5096" s="12"/>
      <c r="J5096">
        <v>15</v>
      </c>
      <c r="K5096" s="3" t="str">
        <f>IF(VLOOKUP(D5096,'Resources Final'!A:C,3,FALSE)=0,"",VLOOKUP(D5096,'Resources Final'!A:C,3,FALSE))</f>
        <v/>
      </c>
      <c r="L5096" s="3" t="str">
        <f>IF(VLOOKUP(D5096,'Resources Final'!A:D,4,FALSE)=0,"",VLOOKUP(D5096,'Resources Final'!A:D,4,FALSE))</f>
        <v/>
      </c>
      <c r="M5096" s="3" t="str">
        <f>IF(VLOOKUP(D5096,'Resources Final'!A:E,5,FALSE)=0,"",VLOOKUP(D5096,'Resources Final'!A:E,5,FALSE))</f>
        <v/>
      </c>
      <c r="N5096" s="7" t="str">
        <f>IF(VLOOKUP(D5096,'Resources Final'!A:F,6,FALSE)=0,"",VLOOKUP(D5096,'Resources Final'!A:F,6,FALSE))</f>
        <v>https://www.desmogblog.com/nevada-policy-research-institute</v>
      </c>
      <c r="O5096" s="3" t="str">
        <f>IF(VLOOKUP(D5096,'Resources Final'!A:G,7,FALSE)=0,"",VLOOKUP(D5096,'Resources Final'!A:G,7,FALSE))</f>
        <v>Desmog</v>
      </c>
    </row>
    <row r="5097" spans="1:15" x14ac:dyDescent="0.2">
      <c r="A5097" s="11">
        <v>990</v>
      </c>
      <c r="B5097" s="11" t="str">
        <f t="shared" si="91"/>
        <v>Charles Koch Institute_National Taxpayers Union Foundation201416960</v>
      </c>
      <c r="C5097" s="11" t="s">
        <v>701</v>
      </c>
      <c r="D5097" s="11" t="s">
        <v>2628</v>
      </c>
      <c r="E5097" s="11" t="s">
        <v>2628</v>
      </c>
      <c r="F5097" s="4">
        <v>16960</v>
      </c>
      <c r="G5097" s="3">
        <v>2014</v>
      </c>
      <c r="H5097" s="3" t="s">
        <v>21</v>
      </c>
      <c r="I5097" s="12"/>
      <c r="J5097">
        <v>16</v>
      </c>
      <c r="K5097" s="3" t="str">
        <f>IF(VLOOKUP(D5097,'Resources Final'!A:C,3,FALSE)=0,"",VLOOKUP(D5097,'Resources Final'!A:C,3,FALSE))</f>
        <v/>
      </c>
      <c r="L5097" s="3" t="str">
        <f>IF(VLOOKUP(D5097,'Resources Final'!A:D,4,FALSE)=0,"",VLOOKUP(D5097,'Resources Final'!A:D,4,FALSE))</f>
        <v/>
      </c>
      <c r="M5097" s="3" t="str">
        <f>IF(VLOOKUP(D5097,'Resources Final'!A:E,5,FALSE)=0,"",VLOOKUP(D5097,'Resources Final'!A:E,5,FALSE))</f>
        <v/>
      </c>
      <c r="N5097" s="7" t="str">
        <f>IF(VLOOKUP(D5097,'Resources Final'!A:F,6,FALSE)=0,"",VLOOKUP(D5097,'Resources Final'!A:F,6,FALSE))</f>
        <v>http://www.sourcewatch.org/index.php/National_Taxpayers_Union</v>
      </c>
      <c r="O5097" s="3" t="str">
        <f>IF(VLOOKUP(D5097,'Resources Final'!A:G,7,FALSE)=0,"",VLOOKUP(D5097,'Resources Final'!A:G,7,FALSE))</f>
        <v>Sourcewatch</v>
      </c>
    </row>
    <row r="5098" spans="1:15" x14ac:dyDescent="0.2">
      <c r="A5098" s="11">
        <v>990</v>
      </c>
      <c r="B5098" s="11" t="str">
        <f t="shared" si="91"/>
        <v>Charles Koch Institute_Manhattan Institute for Policy Research201415200</v>
      </c>
      <c r="C5098" s="11" t="s">
        <v>701</v>
      </c>
      <c r="D5098" s="11" t="s">
        <v>2312</v>
      </c>
      <c r="E5098" s="11" t="s">
        <v>2312</v>
      </c>
      <c r="F5098" s="4">
        <v>15200</v>
      </c>
      <c r="G5098" s="3">
        <v>2014</v>
      </c>
      <c r="H5098" s="3" t="s">
        <v>21</v>
      </c>
      <c r="I5098" s="12"/>
      <c r="J5098">
        <v>17</v>
      </c>
      <c r="K5098" s="3" t="str">
        <f>IF(VLOOKUP(D5098,'Resources Final'!A:C,3,FALSE)=0,"",VLOOKUP(D5098,'Resources Final'!A:C,3,FALSE))</f>
        <v/>
      </c>
      <c r="L5098" s="3" t="str">
        <f>IF(VLOOKUP(D5098,'Resources Final'!A:D,4,FALSE)=0,"",VLOOKUP(D5098,'Resources Final'!A:D,4,FALSE))</f>
        <v/>
      </c>
      <c r="M5098" s="3" t="str">
        <f>IF(VLOOKUP(D5098,'Resources Final'!A:E,5,FALSE)=0,"",VLOOKUP(D5098,'Resources Final'!A:E,5,FALSE))</f>
        <v/>
      </c>
      <c r="N5098" s="7" t="str">
        <f>IF(VLOOKUP(D5098,'Resources Final'!A:F,6,FALSE)=0,"",VLOOKUP(D5098,'Resources Final'!A:F,6,FALSE))</f>
        <v>https://www.desmogblog.com/manhattan-institute-policy-research</v>
      </c>
      <c r="O5098" s="3" t="str">
        <f>IF(VLOOKUP(D5098,'Resources Final'!A:G,7,FALSE)=0,"",VLOOKUP(D5098,'Resources Final'!A:G,7,FALSE))</f>
        <v>Desmog</v>
      </c>
    </row>
    <row r="5099" spans="1:15" x14ac:dyDescent="0.2">
      <c r="A5099" s="11">
        <v>990</v>
      </c>
      <c r="B5099" s="11" t="str">
        <f t="shared" si="91"/>
        <v>Charles Koch Institute_James Madison Institute201415000</v>
      </c>
      <c r="C5099" s="11" t="s">
        <v>701</v>
      </c>
      <c r="D5099" s="11" t="s">
        <v>1813</v>
      </c>
      <c r="E5099" s="11" t="s">
        <v>1813</v>
      </c>
      <c r="F5099" s="4">
        <v>15000</v>
      </c>
      <c r="G5099" s="3">
        <v>2014</v>
      </c>
      <c r="H5099" s="3" t="s">
        <v>21</v>
      </c>
      <c r="I5099" s="12"/>
      <c r="J5099">
        <v>18</v>
      </c>
      <c r="K5099" s="3" t="str">
        <f>IF(VLOOKUP(D5099,'Resources Final'!A:C,3,FALSE)=0,"",VLOOKUP(D5099,'Resources Final'!A:C,3,FALSE))</f>
        <v/>
      </c>
      <c r="L5099" s="3" t="str">
        <f>IF(VLOOKUP(D5099,'Resources Final'!A:D,4,FALSE)=0,"",VLOOKUP(D5099,'Resources Final'!A:D,4,FALSE))</f>
        <v/>
      </c>
      <c r="M5099" s="3" t="str">
        <f>IF(VLOOKUP(D5099,'Resources Final'!A:E,5,FALSE)=0,"",VLOOKUP(D5099,'Resources Final'!A:E,5,FALSE))</f>
        <v/>
      </c>
      <c r="N5099" s="7" t="str">
        <f>IF(VLOOKUP(D5099,'Resources Final'!A:F,6,FALSE)=0,"",VLOOKUP(D5099,'Resources Final'!A:F,6,FALSE))</f>
        <v>https://www.desmogblog.com/james-madison-institute</v>
      </c>
      <c r="O5099" s="3" t="str">
        <f>IF(VLOOKUP(D5099,'Resources Final'!A:G,7,FALSE)=0,"",VLOOKUP(D5099,'Resources Final'!A:G,7,FALSE))</f>
        <v>Desmog</v>
      </c>
    </row>
    <row r="5100" spans="1:15" x14ac:dyDescent="0.2">
      <c r="A5100" s="11">
        <v>990</v>
      </c>
      <c r="B5100" s="11" t="str">
        <f t="shared" si="91"/>
        <v>Charles Koch Institute_Atlas Economic Research Foundation201414900</v>
      </c>
      <c r="C5100" s="11" t="s">
        <v>701</v>
      </c>
      <c r="D5100" s="11" t="s">
        <v>286</v>
      </c>
      <c r="E5100" s="11" t="s">
        <v>286</v>
      </c>
      <c r="F5100" s="4">
        <v>14900</v>
      </c>
      <c r="G5100" s="3">
        <v>2014</v>
      </c>
      <c r="H5100" s="3" t="s">
        <v>21</v>
      </c>
      <c r="I5100" s="12"/>
      <c r="J5100">
        <v>19</v>
      </c>
      <c r="K5100" s="3" t="str">
        <f>IF(VLOOKUP(D5100,'Resources Final'!A:C,3,FALSE)=0,"",VLOOKUP(D5100,'Resources Final'!A:C,3,FALSE))</f>
        <v/>
      </c>
      <c r="L5100" s="3" t="str">
        <f>IF(VLOOKUP(D5100,'Resources Final'!A:D,4,FALSE)=0,"",VLOOKUP(D5100,'Resources Final'!A:D,4,FALSE))</f>
        <v/>
      </c>
      <c r="M5100" s="3" t="str">
        <f>IF(VLOOKUP(D5100,'Resources Final'!A:E,5,FALSE)=0,"",VLOOKUP(D5100,'Resources Final'!A:E,5,FALSE))</f>
        <v/>
      </c>
      <c r="N5100" s="7" t="str">
        <f>IF(VLOOKUP(D5100,'Resources Final'!A:F,6,FALSE)=0,"",VLOOKUP(D5100,'Resources Final'!A:F,6,FALSE))</f>
        <v>https://www.desmogblog.com/atlas-economic-research-foundation</v>
      </c>
      <c r="O5100" s="3" t="str">
        <f>IF(VLOOKUP(D5100,'Resources Final'!A:G,7,FALSE)=0,"",VLOOKUP(D5100,'Resources Final'!A:G,7,FALSE))</f>
        <v>Desmog</v>
      </c>
    </row>
    <row r="5101" spans="1:15" x14ac:dyDescent="0.2">
      <c r="A5101" s="11">
        <v>990</v>
      </c>
      <c r="B5101" s="11" t="str">
        <f t="shared" si="91"/>
        <v>Charles Koch Institute_Cato Institute201413832</v>
      </c>
      <c r="C5101" s="11" t="s">
        <v>701</v>
      </c>
      <c r="D5101" s="11" t="s">
        <v>636</v>
      </c>
      <c r="E5101" s="11" t="s">
        <v>636</v>
      </c>
      <c r="F5101" s="4">
        <v>13832</v>
      </c>
      <c r="G5101" s="3">
        <v>2014</v>
      </c>
      <c r="H5101" s="3" t="s">
        <v>21</v>
      </c>
      <c r="I5101" s="12"/>
      <c r="J5101">
        <v>20</v>
      </c>
      <c r="K5101" s="3" t="str">
        <f>IF(VLOOKUP(D5101,'Resources Final'!A:C,3,FALSE)=0,"",VLOOKUP(D5101,'Resources Final'!A:C,3,FALSE))</f>
        <v/>
      </c>
      <c r="L5101" s="3" t="str">
        <f>IF(VLOOKUP(D5101,'Resources Final'!A:D,4,FALSE)=0,"",VLOOKUP(D5101,'Resources Final'!A:D,4,FALSE))</f>
        <v/>
      </c>
      <c r="M5101" s="3" t="str">
        <f>IF(VLOOKUP(D5101,'Resources Final'!A:E,5,FALSE)=0,"",VLOOKUP(D5101,'Resources Final'!A:E,5,FALSE))</f>
        <v/>
      </c>
      <c r="N5101" s="7" t="str">
        <f>IF(VLOOKUP(D5101,'Resources Final'!A:F,6,FALSE)=0,"",VLOOKUP(D5101,'Resources Final'!A:F,6,FALSE))</f>
        <v>https://www.desmogblog.com/cato-institute</v>
      </c>
      <c r="O5101" s="3" t="str">
        <f>IF(VLOOKUP(D5101,'Resources Final'!A:G,7,FALSE)=0,"",VLOOKUP(D5101,'Resources Final'!A:G,7,FALSE))</f>
        <v>Desmog</v>
      </c>
    </row>
    <row r="5102" spans="1:15" x14ac:dyDescent="0.2">
      <c r="A5102" s="11">
        <v>990</v>
      </c>
      <c r="B5102" s="11" t="str">
        <f t="shared" si="91"/>
        <v>Charles Koch Institute_Civitas Institute, John William Pope201413625</v>
      </c>
      <c r="C5102" s="11" t="s">
        <v>701</v>
      </c>
      <c r="D5102" s="11" t="s">
        <v>737</v>
      </c>
      <c r="E5102" s="11" t="s">
        <v>737</v>
      </c>
      <c r="F5102" s="4">
        <v>13625</v>
      </c>
      <c r="G5102" s="3">
        <v>2014</v>
      </c>
      <c r="H5102" s="3" t="s">
        <v>21</v>
      </c>
      <c r="I5102" s="12"/>
      <c r="J5102">
        <v>21</v>
      </c>
      <c r="K5102" s="3" t="str">
        <f>IF(VLOOKUP(D5102,'Resources Final'!A:C,3,FALSE)=0,"",VLOOKUP(D5102,'Resources Final'!A:C,3,FALSE))</f>
        <v/>
      </c>
      <c r="L5102" s="3" t="str">
        <f>IF(VLOOKUP(D5102,'Resources Final'!A:D,4,FALSE)=0,"",VLOOKUP(D5102,'Resources Final'!A:D,4,FALSE))</f>
        <v/>
      </c>
      <c r="M5102" s="3" t="str">
        <f>IF(VLOOKUP(D5102,'Resources Final'!A:E,5,FALSE)=0,"",VLOOKUP(D5102,'Resources Final'!A:E,5,FALSE))</f>
        <v/>
      </c>
      <c r="N5102" s="7" t="str">
        <f>IF(VLOOKUP(D5102,'Resources Final'!A:F,6,FALSE)=0,"",VLOOKUP(D5102,'Resources Final'!A:F,6,FALSE))</f>
        <v>http://www.sourcewatch.org/index.php/John_William_Pope_Civitas_Institute</v>
      </c>
      <c r="O5102" s="3" t="str">
        <f>IF(VLOOKUP(D5102,'Resources Final'!A:G,7,FALSE)=0,"",VLOOKUP(D5102,'Resources Final'!A:G,7,FALSE))</f>
        <v>Sourcewatch</v>
      </c>
    </row>
    <row r="5103" spans="1:15" x14ac:dyDescent="0.2">
      <c r="A5103" s="11">
        <v>990</v>
      </c>
      <c r="B5103" s="11" t="str">
        <f t="shared" si="91"/>
        <v>Charles Koch Institute_Center for Competitive Politics201412700</v>
      </c>
      <c r="C5103" s="11" t="s">
        <v>701</v>
      </c>
      <c r="D5103" s="11" t="s">
        <v>647</v>
      </c>
      <c r="E5103" s="11" t="s">
        <v>647</v>
      </c>
      <c r="F5103" s="4">
        <v>12700</v>
      </c>
      <c r="G5103" s="3">
        <v>2014</v>
      </c>
      <c r="H5103" s="3" t="s">
        <v>21</v>
      </c>
      <c r="I5103" s="12"/>
      <c r="J5103">
        <v>22</v>
      </c>
      <c r="K5103" s="3" t="str">
        <f>IF(VLOOKUP(D5103,'Resources Final'!A:C,3,FALSE)=0,"",VLOOKUP(D5103,'Resources Final'!A:C,3,FALSE))</f>
        <v/>
      </c>
      <c r="L5103" s="3" t="str">
        <f>IF(VLOOKUP(D5103,'Resources Final'!A:D,4,FALSE)=0,"",VLOOKUP(D5103,'Resources Final'!A:D,4,FALSE))</f>
        <v/>
      </c>
      <c r="M5103" s="3" t="str">
        <f>IF(VLOOKUP(D5103,'Resources Final'!A:E,5,FALSE)=0,"",VLOOKUP(D5103,'Resources Final'!A:E,5,FALSE))</f>
        <v/>
      </c>
      <c r="N5103" s="7" t="str">
        <f>IF(VLOOKUP(D5103,'Resources Final'!A:F,6,FALSE)=0,"",VLOOKUP(D5103,'Resources Final'!A:F,6,FALSE))</f>
        <v>https://www.desmogblog.com/topics/center-competitive-politics</v>
      </c>
      <c r="O5103" s="3" t="str">
        <f>IF(VLOOKUP(D5103,'Resources Final'!A:G,7,FALSE)=0,"",VLOOKUP(D5103,'Resources Final'!A:G,7,FALSE))</f>
        <v>Desmog</v>
      </c>
    </row>
    <row r="5104" spans="1:15" x14ac:dyDescent="0.2">
      <c r="A5104" s="11">
        <v>990</v>
      </c>
      <c r="B5104" s="11" t="str">
        <f t="shared" si="91"/>
        <v>Charles Koch Institute_1851 Center for Constitutional Law201412500</v>
      </c>
      <c r="C5104" s="11" t="s">
        <v>701</v>
      </c>
      <c r="D5104" s="11" t="s">
        <v>16</v>
      </c>
      <c r="E5104" s="11" t="s">
        <v>16</v>
      </c>
      <c r="F5104" s="4">
        <v>12500</v>
      </c>
      <c r="G5104" s="3">
        <v>2014</v>
      </c>
      <c r="H5104" s="3" t="s">
        <v>21</v>
      </c>
      <c r="I5104" s="12"/>
      <c r="J5104">
        <v>23</v>
      </c>
      <c r="K5104" s="3" t="str">
        <f>IF(VLOOKUP(D5104,'Resources Final'!A:C,3,FALSE)=0,"",VLOOKUP(D5104,'Resources Final'!A:C,3,FALSE))</f>
        <v/>
      </c>
      <c r="L5104" s="3" t="str">
        <f>IF(VLOOKUP(D5104,'Resources Final'!A:D,4,FALSE)=0,"",VLOOKUP(D5104,'Resources Final'!A:D,4,FALSE))</f>
        <v/>
      </c>
      <c r="M5104" s="3" t="str">
        <f>IF(VLOOKUP(D5104,'Resources Final'!A:E,5,FALSE)=0,"",VLOOKUP(D5104,'Resources Final'!A:E,5,FALSE))</f>
        <v/>
      </c>
      <c r="N5104" s="7" t="str">
        <f>IF(VLOOKUP(D5104,'Resources Final'!A:F,6,FALSE)=0,"",VLOOKUP(D5104,'Resources Final'!A:F,6,FALSE))</f>
        <v>https://www.sourcewatch.org/index.php/1851_Center_for_Constitutional_Law</v>
      </c>
      <c r="O5104" s="3" t="str">
        <f>IF(VLOOKUP(D5104,'Resources Final'!A:G,7,FALSE)=0,"",VLOOKUP(D5104,'Resources Final'!A:G,7,FALSE))</f>
        <v>Sourcewatch</v>
      </c>
    </row>
    <row r="5105" spans="1:15" x14ac:dyDescent="0.2">
      <c r="A5105" s="11">
        <v>990</v>
      </c>
      <c r="B5105" s="11" t="str">
        <f t="shared" si="91"/>
        <v>Charles Koch Institute_Texas Public Policy Foundation201412500</v>
      </c>
      <c r="C5105" s="11" t="s">
        <v>701</v>
      </c>
      <c r="D5105" s="11" t="s">
        <v>3555</v>
      </c>
      <c r="E5105" s="11" t="s">
        <v>3555</v>
      </c>
      <c r="F5105" s="4">
        <v>12500</v>
      </c>
      <c r="G5105" s="3">
        <v>2014</v>
      </c>
      <c r="H5105" s="3" t="s">
        <v>21</v>
      </c>
      <c r="I5105" s="12"/>
      <c r="J5105">
        <v>24</v>
      </c>
      <c r="K5105" s="3" t="str">
        <f>IF(VLOOKUP(D5105,'Resources Final'!A:C,3,FALSE)=0,"",VLOOKUP(D5105,'Resources Final'!A:C,3,FALSE))</f>
        <v/>
      </c>
      <c r="L5105" s="3" t="str">
        <f>IF(VLOOKUP(D5105,'Resources Final'!A:D,4,FALSE)=0,"",VLOOKUP(D5105,'Resources Final'!A:D,4,FALSE))</f>
        <v/>
      </c>
      <c r="M5105" s="3" t="str">
        <f>IF(VLOOKUP(D5105,'Resources Final'!A:E,5,FALSE)=0,"",VLOOKUP(D5105,'Resources Final'!A:E,5,FALSE))</f>
        <v/>
      </c>
      <c r="N5105" s="7" t="str">
        <f>IF(VLOOKUP(D5105,'Resources Final'!A:F,6,FALSE)=0,"",VLOOKUP(D5105,'Resources Final'!A:F,6,FALSE))</f>
        <v>https://www.desmogblog.com/texas-public-policy-foundation</v>
      </c>
      <c r="O5105" s="3" t="str">
        <f>IF(VLOOKUP(D5105,'Resources Final'!A:G,7,FALSE)=0,"",VLOOKUP(D5105,'Resources Final'!A:G,7,FALSE))</f>
        <v>Desmog</v>
      </c>
    </row>
    <row r="5106" spans="1:15" x14ac:dyDescent="0.2">
      <c r="A5106" s="11">
        <v>990</v>
      </c>
      <c r="B5106" s="11" t="str">
        <f t="shared" si="91"/>
        <v>Charles Koch Institute_Ayn Rand Institute (ARI)201412400</v>
      </c>
      <c r="C5106" s="11" t="s">
        <v>701</v>
      </c>
      <c r="D5106" s="11" t="s">
        <v>299</v>
      </c>
      <c r="E5106" s="11" t="s">
        <v>299</v>
      </c>
      <c r="F5106" s="4">
        <v>12400</v>
      </c>
      <c r="G5106" s="3">
        <v>2014</v>
      </c>
      <c r="H5106" s="3" t="s">
        <v>21</v>
      </c>
      <c r="I5106" s="12"/>
      <c r="J5106">
        <v>25</v>
      </c>
      <c r="K5106" s="3" t="str">
        <f>IF(VLOOKUP(D5106,'Resources Final'!A:C,3,FALSE)=0,"",VLOOKUP(D5106,'Resources Final'!A:C,3,FALSE))</f>
        <v/>
      </c>
      <c r="L5106" s="3" t="str">
        <f>IF(VLOOKUP(D5106,'Resources Final'!A:D,4,FALSE)=0,"",VLOOKUP(D5106,'Resources Final'!A:D,4,FALSE))</f>
        <v/>
      </c>
      <c r="M5106" s="3" t="str">
        <f>IF(VLOOKUP(D5106,'Resources Final'!A:E,5,FALSE)=0,"",VLOOKUP(D5106,'Resources Final'!A:E,5,FALSE))</f>
        <v/>
      </c>
      <c r="N5106" s="7" t="str">
        <f>IF(VLOOKUP(D5106,'Resources Final'!A:F,6,FALSE)=0,"",VLOOKUP(D5106,'Resources Final'!A:F,6,FALSE))</f>
        <v>https://www.desmogblog.com/ayn-rand-institute</v>
      </c>
      <c r="O5106" s="3" t="str">
        <f>IF(VLOOKUP(D5106,'Resources Final'!A:G,7,FALSE)=0,"",VLOOKUP(D5106,'Resources Final'!A:G,7,FALSE))</f>
        <v>Desmog</v>
      </c>
    </row>
    <row r="5107" spans="1:15" x14ac:dyDescent="0.2">
      <c r="A5107" s="11">
        <v>990</v>
      </c>
      <c r="B5107" s="11" t="str">
        <f t="shared" si="91"/>
        <v>Charles Koch Institute_Institute for Energy Research201412000</v>
      </c>
      <c r="C5107" s="11" t="s">
        <v>701</v>
      </c>
      <c r="D5107" s="11" t="s">
        <v>1676</v>
      </c>
      <c r="E5107" s="11" t="s">
        <v>1676</v>
      </c>
      <c r="F5107" s="4">
        <v>12000</v>
      </c>
      <c r="G5107" s="3">
        <v>2014</v>
      </c>
      <c r="H5107" s="3" t="s">
        <v>21</v>
      </c>
      <c r="I5107" s="12"/>
      <c r="J5107">
        <v>26</v>
      </c>
      <c r="K5107" s="3" t="str">
        <f>IF(VLOOKUP(D5107,'Resources Final'!A:C,3,FALSE)=0,"",VLOOKUP(D5107,'Resources Final'!A:C,3,FALSE))</f>
        <v/>
      </c>
      <c r="L5107" s="3" t="str">
        <f>IF(VLOOKUP(D5107,'Resources Final'!A:D,4,FALSE)=0,"",VLOOKUP(D5107,'Resources Final'!A:D,4,FALSE))</f>
        <v/>
      </c>
      <c r="M5107" s="3" t="str">
        <f>IF(VLOOKUP(D5107,'Resources Final'!A:E,5,FALSE)=0,"",VLOOKUP(D5107,'Resources Final'!A:E,5,FALSE))</f>
        <v/>
      </c>
      <c r="N5107" s="7" t="str">
        <f>IF(VLOOKUP(D5107,'Resources Final'!A:F,6,FALSE)=0,"",VLOOKUP(D5107,'Resources Final'!A:F,6,FALSE))</f>
        <v>https://www.desmogblog.com/institute-energy-research</v>
      </c>
      <c r="O5107" s="3" t="str">
        <f>IF(VLOOKUP(D5107,'Resources Final'!A:G,7,FALSE)=0,"",VLOOKUP(D5107,'Resources Final'!A:G,7,FALSE))</f>
        <v>Desmog</v>
      </c>
    </row>
    <row r="5108" spans="1:15" x14ac:dyDescent="0.2">
      <c r="A5108" s="11">
        <v>990</v>
      </c>
      <c r="B5108" s="11" t="str">
        <f t="shared" si="91"/>
        <v>Charles Koch Institute_TechFreedom201412000</v>
      </c>
      <c r="C5108" s="11" t="s">
        <v>701</v>
      </c>
      <c r="D5108" s="11" t="s">
        <v>3544</v>
      </c>
      <c r="E5108" s="11" t="s">
        <v>3544</v>
      </c>
      <c r="F5108" s="4">
        <v>12000</v>
      </c>
      <c r="G5108" s="3">
        <v>2014</v>
      </c>
      <c r="H5108" s="3" t="s">
        <v>21</v>
      </c>
      <c r="I5108" s="12"/>
      <c r="J5108">
        <v>27</v>
      </c>
      <c r="K5108" s="3" t="str">
        <f>IF(VLOOKUP(D5108,'Resources Final'!A:C,3,FALSE)=0,"",VLOOKUP(D5108,'Resources Final'!A:C,3,FALSE))</f>
        <v/>
      </c>
      <c r="L5108" s="3" t="str">
        <f>IF(VLOOKUP(D5108,'Resources Final'!A:D,4,FALSE)=0,"",VLOOKUP(D5108,'Resources Final'!A:D,4,FALSE))</f>
        <v/>
      </c>
      <c r="M5108" s="3" t="str">
        <f>IF(VLOOKUP(D5108,'Resources Final'!A:E,5,FALSE)=0,"",VLOOKUP(D5108,'Resources Final'!A:E,5,FALSE))</f>
        <v/>
      </c>
      <c r="N5108" s="7" t="str">
        <f>IF(VLOOKUP(D5108,'Resources Final'!A:F,6,FALSE)=0,"",VLOOKUP(D5108,'Resources Final'!A:F,6,FALSE))</f>
        <v/>
      </c>
      <c r="O5108" s="3" t="str">
        <f>IF(VLOOKUP(D5108,'Resources Final'!A:G,7,FALSE)=0,"",VLOOKUP(D5108,'Resources Final'!A:G,7,FALSE))</f>
        <v/>
      </c>
    </row>
    <row r="5109" spans="1:15" x14ac:dyDescent="0.2">
      <c r="A5109" s="11">
        <v>990</v>
      </c>
      <c r="B5109" s="11" t="str">
        <f t="shared" si="91"/>
        <v>Charles Koch Institute_Institute to Reduce Spending201410400</v>
      </c>
      <c r="C5109" s="11" t="s">
        <v>701</v>
      </c>
      <c r="D5109" s="11" t="s">
        <v>1700</v>
      </c>
      <c r="E5109" s="11" t="s">
        <v>1700</v>
      </c>
      <c r="F5109" s="4">
        <v>10400</v>
      </c>
      <c r="G5109" s="3">
        <v>2014</v>
      </c>
      <c r="H5109" s="3" t="s">
        <v>21</v>
      </c>
      <c r="I5109" s="12"/>
      <c r="J5109">
        <v>28</v>
      </c>
      <c r="K5109" s="3" t="str">
        <f>IF(VLOOKUP(D5109,'Resources Final'!A:C,3,FALSE)=0,"",VLOOKUP(D5109,'Resources Final'!A:C,3,FALSE))</f>
        <v/>
      </c>
      <c r="L5109" s="3" t="str">
        <f>IF(VLOOKUP(D5109,'Resources Final'!A:D,4,FALSE)=0,"",VLOOKUP(D5109,'Resources Final'!A:D,4,FALSE))</f>
        <v/>
      </c>
      <c r="M5109" s="3" t="str">
        <f>IF(VLOOKUP(D5109,'Resources Final'!A:E,5,FALSE)=0,"",VLOOKUP(D5109,'Resources Final'!A:E,5,FALSE))</f>
        <v/>
      </c>
      <c r="N5109" s="7" t="str">
        <f>IF(VLOOKUP(D5109,'Resources Final'!A:F,6,FALSE)=0,"",VLOOKUP(D5109,'Resources Final'!A:F,6,FALSE))</f>
        <v/>
      </c>
      <c r="O5109" s="3" t="str">
        <f>IF(VLOOKUP(D5109,'Resources Final'!A:G,7,FALSE)=0,"",VLOOKUP(D5109,'Resources Final'!A:G,7,FALSE))</f>
        <v/>
      </c>
    </row>
    <row r="5110" spans="1:15" x14ac:dyDescent="0.2">
      <c r="A5110" s="11">
        <v>990</v>
      </c>
      <c r="B5110" s="11" t="str">
        <f t="shared" si="91"/>
        <v>Charles Koch Institute_Kansas Policy Institute201410000</v>
      </c>
      <c r="C5110" s="11" t="s">
        <v>701</v>
      </c>
      <c r="D5110" s="11" t="s">
        <v>1952</v>
      </c>
      <c r="E5110" s="11" t="s">
        <v>1952</v>
      </c>
      <c r="F5110" s="4">
        <v>10000</v>
      </c>
      <c r="G5110" s="3">
        <v>2014</v>
      </c>
      <c r="H5110" s="3" t="s">
        <v>21</v>
      </c>
      <c r="I5110" s="12"/>
      <c r="J5110">
        <v>29</v>
      </c>
      <c r="K5110" s="3" t="str">
        <f>IF(VLOOKUP(D5110,'Resources Final'!A:C,3,FALSE)=0,"",VLOOKUP(D5110,'Resources Final'!A:C,3,FALSE))</f>
        <v/>
      </c>
      <c r="L5110" s="3" t="str">
        <f>IF(VLOOKUP(D5110,'Resources Final'!A:D,4,FALSE)=0,"",VLOOKUP(D5110,'Resources Final'!A:D,4,FALSE))</f>
        <v/>
      </c>
      <c r="M5110" s="3" t="str">
        <f>IF(VLOOKUP(D5110,'Resources Final'!A:E,5,FALSE)=0,"",VLOOKUP(D5110,'Resources Final'!A:E,5,FALSE))</f>
        <v/>
      </c>
      <c r="N5110" s="7" t="str">
        <f>IF(VLOOKUP(D5110,'Resources Final'!A:F,6,FALSE)=0,"",VLOOKUP(D5110,'Resources Final'!A:F,6,FALSE))</f>
        <v>http://www.sourcewatch.org/index.php/Kansas_Policy_Institute</v>
      </c>
      <c r="O5110" s="3" t="str">
        <f>IF(VLOOKUP(D5110,'Resources Final'!A:G,7,FALSE)=0,"",VLOOKUP(D5110,'Resources Final'!A:G,7,FALSE))</f>
        <v>Sourcewatch</v>
      </c>
    </row>
    <row r="5111" spans="1:15" x14ac:dyDescent="0.2">
      <c r="A5111" s="11">
        <v>990</v>
      </c>
      <c r="B5111" s="11" t="str">
        <f t="shared" si="91"/>
        <v>Charles Koch Institute_American Spectator Foundation20148109</v>
      </c>
      <c r="C5111" s="11" t="s">
        <v>701</v>
      </c>
      <c r="D5111" s="11" t="s">
        <v>205</v>
      </c>
      <c r="E5111" s="11" t="s">
        <v>203</v>
      </c>
      <c r="F5111" s="4">
        <v>8109</v>
      </c>
      <c r="G5111" s="3">
        <v>2014</v>
      </c>
      <c r="H5111" s="3" t="s">
        <v>21</v>
      </c>
      <c r="I5111" s="12"/>
      <c r="J5111">
        <v>30</v>
      </c>
      <c r="K5111" s="3" t="str">
        <f>IF(VLOOKUP(D5111,'Resources Final'!A:C,3,FALSE)=0,"",VLOOKUP(D5111,'Resources Final'!A:C,3,FALSE))</f>
        <v/>
      </c>
      <c r="L5111" s="3" t="str">
        <f>IF(VLOOKUP(D5111,'Resources Final'!A:D,4,FALSE)=0,"",VLOOKUP(D5111,'Resources Final'!A:D,4,FALSE))</f>
        <v/>
      </c>
      <c r="M5111" s="3" t="str">
        <f>IF(VLOOKUP(D5111,'Resources Final'!A:E,5,FALSE)=0,"",VLOOKUP(D5111,'Resources Final'!A:E,5,FALSE))</f>
        <v/>
      </c>
      <c r="N5111" s="7" t="str">
        <f>IF(VLOOKUP(D5111,'Resources Final'!A:F,6,FALSE)=0,"",VLOOKUP(D5111,'Resources Final'!A:F,6,FALSE))</f>
        <v>http://www.sourcewatch.org/index.php/American_Spectator</v>
      </c>
      <c r="O5111" s="3" t="str">
        <f>IF(VLOOKUP(D5111,'Resources Final'!A:G,7,FALSE)=0,"",VLOOKUP(D5111,'Resources Final'!A:G,7,FALSE))</f>
        <v>Sourcewatch</v>
      </c>
    </row>
    <row r="5112" spans="1:15" x14ac:dyDescent="0.2">
      <c r="A5112" s="11">
        <v>990</v>
      </c>
      <c r="B5112" s="11" t="str">
        <f t="shared" si="91"/>
        <v>Charles Koch Institute_Institute for Faith, Work, and Economics20148000</v>
      </c>
      <c r="C5112" s="11" t="s">
        <v>701</v>
      </c>
      <c r="D5112" s="11" t="s">
        <v>1678</v>
      </c>
      <c r="E5112" s="11" t="s">
        <v>1678</v>
      </c>
      <c r="F5112" s="4">
        <v>8000</v>
      </c>
      <c r="G5112" s="3">
        <v>2014</v>
      </c>
      <c r="H5112" s="3" t="s">
        <v>21</v>
      </c>
      <c r="I5112" s="12"/>
      <c r="J5112">
        <v>31</v>
      </c>
      <c r="K5112" s="3" t="str">
        <f>IF(VLOOKUP(D5112,'Resources Final'!A:C,3,FALSE)=0,"",VLOOKUP(D5112,'Resources Final'!A:C,3,FALSE))</f>
        <v/>
      </c>
      <c r="L5112" s="3" t="str">
        <f>IF(VLOOKUP(D5112,'Resources Final'!A:D,4,FALSE)=0,"",VLOOKUP(D5112,'Resources Final'!A:D,4,FALSE))</f>
        <v/>
      </c>
      <c r="M5112" s="3" t="str">
        <f>IF(VLOOKUP(D5112,'Resources Final'!A:E,5,FALSE)=0,"",VLOOKUP(D5112,'Resources Final'!A:E,5,FALSE))</f>
        <v/>
      </c>
      <c r="N5112" s="7" t="str">
        <f>IF(VLOOKUP(D5112,'Resources Final'!A:F,6,FALSE)=0,"",VLOOKUP(D5112,'Resources Final'!A:F,6,FALSE))</f>
        <v>https://www.sourcewatch.org/index.php/Talk:The_Institute_for_Faith,_Work_%26_Economics</v>
      </c>
      <c r="O5112" s="3" t="str">
        <f>IF(VLOOKUP(D5112,'Resources Final'!A:G,7,FALSE)=0,"",VLOOKUP(D5112,'Resources Final'!A:G,7,FALSE))</f>
        <v>Sourcewatch</v>
      </c>
    </row>
    <row r="5113" spans="1:15" x14ac:dyDescent="0.2">
      <c r="A5113" s="11">
        <v>990</v>
      </c>
      <c r="B5113" s="11" t="str">
        <f t="shared" si="91"/>
        <v>Charles Koch Institute_George Mason Law and Economics Center20148000</v>
      </c>
      <c r="C5113" s="11" t="s">
        <v>701</v>
      </c>
      <c r="D5113" s="11" t="s">
        <v>1366</v>
      </c>
      <c r="E5113" s="11" t="s">
        <v>678</v>
      </c>
      <c r="F5113" s="4">
        <v>8000</v>
      </c>
      <c r="G5113" s="3">
        <v>2014</v>
      </c>
      <c r="H5113" s="3" t="s">
        <v>21</v>
      </c>
      <c r="I5113" s="12" t="s">
        <v>4689</v>
      </c>
      <c r="J5113">
        <v>32</v>
      </c>
      <c r="K5113" s="3" t="str">
        <f>IF(VLOOKUP(D5113,'Resources Final'!A:C,3,FALSE)=0,"",VLOOKUP(D5113,'Resources Final'!A:C,3,FALSE))</f>
        <v/>
      </c>
      <c r="L5113" s="3" t="str">
        <f>IF(VLOOKUP(D5113,'Resources Final'!A:D,4,FALSE)=0,"",VLOOKUP(D5113,'Resources Final'!A:D,4,FALSE))</f>
        <v/>
      </c>
      <c r="M5113" s="3" t="str">
        <f>IF(VLOOKUP(D5113,'Resources Final'!A:E,5,FALSE)=0,"",VLOOKUP(D5113,'Resources Final'!A:E,5,FALSE))</f>
        <v/>
      </c>
      <c r="N5113" s="7" t="str">
        <f>IF(VLOOKUP(D5113,'Resources Final'!A:F,6,FALSE)=0,"",VLOOKUP(D5113,'Resources Final'!A:F,6,FALSE))</f>
        <v>https://www.desmogblog.com/george-mason-university</v>
      </c>
      <c r="O5113" s="3" t="str">
        <f>IF(VLOOKUP(D5113,'Resources Final'!A:G,7,FALSE)=0,"",VLOOKUP(D5113,'Resources Final'!A:G,7,FALSE))</f>
        <v>Desmog</v>
      </c>
    </row>
    <row r="5114" spans="1:15" x14ac:dyDescent="0.2">
      <c r="A5114" s="11">
        <v>990</v>
      </c>
      <c r="B5114" s="11" t="str">
        <f t="shared" ref="B5114:B5145" si="92">C5114&amp;"_"&amp;D5114&amp;G5114&amp;F5114</f>
        <v>Charles Koch Institute_Philanthropy Roundtable20147636</v>
      </c>
      <c r="C5114" s="11" t="s">
        <v>701</v>
      </c>
      <c r="D5114" s="11" t="s">
        <v>2849</v>
      </c>
      <c r="E5114" s="11" t="s">
        <v>2849</v>
      </c>
      <c r="F5114" s="4">
        <v>7636</v>
      </c>
      <c r="G5114" s="3">
        <v>2014</v>
      </c>
      <c r="H5114" s="3" t="s">
        <v>21</v>
      </c>
      <c r="I5114" s="12"/>
      <c r="J5114">
        <v>33</v>
      </c>
      <c r="K5114" s="3" t="str">
        <f>IF(VLOOKUP(D5114,'Resources Final'!A:C,3,FALSE)=0,"",VLOOKUP(D5114,'Resources Final'!A:C,3,FALSE))</f>
        <v/>
      </c>
      <c r="L5114" s="3" t="str">
        <f>IF(VLOOKUP(D5114,'Resources Final'!A:D,4,FALSE)=0,"",VLOOKUP(D5114,'Resources Final'!A:D,4,FALSE))</f>
        <v/>
      </c>
      <c r="M5114" s="3" t="str">
        <f>IF(VLOOKUP(D5114,'Resources Final'!A:E,5,FALSE)=0,"",VLOOKUP(D5114,'Resources Final'!A:E,5,FALSE))</f>
        <v/>
      </c>
      <c r="N5114" s="7" t="str">
        <f>IF(VLOOKUP(D5114,'Resources Final'!A:F,6,FALSE)=0,"",VLOOKUP(D5114,'Resources Final'!A:F,6,FALSE))</f>
        <v>http://www.sourcewatch.org/index.php/Philanthropy_Roundtable</v>
      </c>
      <c r="O5114" s="3" t="str">
        <f>IF(VLOOKUP(D5114,'Resources Final'!A:G,7,FALSE)=0,"",VLOOKUP(D5114,'Resources Final'!A:G,7,FALSE))</f>
        <v>Sourcewatch</v>
      </c>
    </row>
    <row r="5115" spans="1:15" x14ac:dyDescent="0.2">
      <c r="A5115" s="11">
        <v>990</v>
      </c>
      <c r="B5115" s="11" t="str">
        <f t="shared" si="92"/>
        <v>Charles Koch Institute_Tax foundation20147600</v>
      </c>
      <c r="C5115" s="11" t="s">
        <v>701</v>
      </c>
      <c r="D5115" s="11" t="s">
        <v>4200</v>
      </c>
      <c r="E5115" s="11" t="s">
        <v>3530</v>
      </c>
      <c r="F5115" s="4">
        <v>7600</v>
      </c>
      <c r="G5115" s="3">
        <v>2014</v>
      </c>
      <c r="H5115" s="3" t="s">
        <v>21</v>
      </c>
      <c r="I5115" s="12"/>
      <c r="J5115">
        <v>34</v>
      </c>
      <c r="K5115" s="3" t="str">
        <f>IF(VLOOKUP(D5115,'Resources Final'!A:C,3,FALSE)=0,"",VLOOKUP(D5115,'Resources Final'!A:C,3,FALSE))</f>
        <v/>
      </c>
      <c r="L5115" s="3" t="str">
        <f>IF(VLOOKUP(D5115,'Resources Final'!A:D,4,FALSE)=0,"",VLOOKUP(D5115,'Resources Final'!A:D,4,FALSE))</f>
        <v/>
      </c>
      <c r="M5115" s="3" t="str">
        <f>IF(VLOOKUP(D5115,'Resources Final'!A:E,5,FALSE)=0,"",VLOOKUP(D5115,'Resources Final'!A:E,5,FALSE))</f>
        <v/>
      </c>
      <c r="N5115" s="7" t="str">
        <f>IF(VLOOKUP(D5115,'Resources Final'!A:F,6,FALSE)=0,"",VLOOKUP(D5115,'Resources Final'!A:F,6,FALSE))</f>
        <v>http://www.sourcewatch.org/index.php/Tax_Foundation</v>
      </c>
      <c r="O5115" s="3" t="str">
        <f>IF(VLOOKUP(D5115,'Resources Final'!A:G,7,FALSE)=0,"",VLOOKUP(D5115,'Resources Final'!A:G,7,FALSE))</f>
        <v>Sourcewatch</v>
      </c>
    </row>
    <row r="5116" spans="1:15" x14ac:dyDescent="0.2">
      <c r="A5116" s="11">
        <v>990</v>
      </c>
      <c r="B5116" s="11" t="str">
        <f t="shared" si="92"/>
        <v>Charles Koch Institute_MacIver Institute for Public Policy20147500</v>
      </c>
      <c r="C5116" s="11" t="s">
        <v>701</v>
      </c>
      <c r="D5116" s="11" t="s">
        <v>2281</v>
      </c>
      <c r="E5116" s="11" t="s">
        <v>2281</v>
      </c>
      <c r="F5116" s="4">
        <v>7500</v>
      </c>
      <c r="G5116" s="3">
        <v>2014</v>
      </c>
      <c r="H5116" s="3" t="s">
        <v>21</v>
      </c>
      <c r="I5116" s="12" t="s">
        <v>4201</v>
      </c>
      <c r="J5116">
        <v>35</v>
      </c>
      <c r="K5116" s="3" t="str">
        <f>IF(VLOOKUP(D5116,'Resources Final'!A:C,3,FALSE)=0,"",VLOOKUP(D5116,'Resources Final'!A:C,3,FALSE))</f>
        <v/>
      </c>
      <c r="L5116" s="3" t="str">
        <f>IF(VLOOKUP(D5116,'Resources Final'!A:D,4,FALSE)=0,"",VLOOKUP(D5116,'Resources Final'!A:D,4,FALSE))</f>
        <v/>
      </c>
      <c r="M5116" s="3" t="str">
        <f>IF(VLOOKUP(D5116,'Resources Final'!A:E,5,FALSE)=0,"",VLOOKUP(D5116,'Resources Final'!A:E,5,FALSE))</f>
        <v/>
      </c>
      <c r="N5116" s="7" t="str">
        <f>IF(VLOOKUP(D5116,'Resources Final'!A:F,6,FALSE)=0,"",VLOOKUP(D5116,'Resources Final'!A:F,6,FALSE))</f>
        <v>http://www.sourcewatch.org/index.php/MacIver_Institute</v>
      </c>
      <c r="O5116" s="3" t="str">
        <f>IF(VLOOKUP(D5116,'Resources Final'!A:G,7,FALSE)=0,"",VLOOKUP(D5116,'Resources Final'!A:G,7,FALSE))</f>
        <v>Sourcewatch</v>
      </c>
    </row>
    <row r="5117" spans="1:15" x14ac:dyDescent="0.2">
      <c r="A5117" s="11">
        <v>990</v>
      </c>
      <c r="B5117" s="11" t="str">
        <f t="shared" si="92"/>
        <v>Charles Koch Institute_Maine Heritage Policy Center20147500</v>
      </c>
      <c r="C5117" s="11" t="s">
        <v>701</v>
      </c>
      <c r="D5117" s="11" t="s">
        <v>2294</v>
      </c>
      <c r="E5117" s="11" t="s">
        <v>2294</v>
      </c>
      <c r="F5117" s="4">
        <v>7500</v>
      </c>
      <c r="G5117" s="3">
        <v>2014</v>
      </c>
      <c r="H5117" s="3" t="s">
        <v>21</v>
      </c>
      <c r="I5117" s="12"/>
      <c r="J5117">
        <v>36</v>
      </c>
      <c r="K5117" s="3" t="str">
        <f>IF(VLOOKUP(D5117,'Resources Final'!A:C,3,FALSE)=0,"",VLOOKUP(D5117,'Resources Final'!A:C,3,FALSE))</f>
        <v/>
      </c>
      <c r="L5117" s="3" t="str">
        <f>IF(VLOOKUP(D5117,'Resources Final'!A:D,4,FALSE)=0,"",VLOOKUP(D5117,'Resources Final'!A:D,4,FALSE))</f>
        <v/>
      </c>
      <c r="M5117" s="3" t="str">
        <f>IF(VLOOKUP(D5117,'Resources Final'!A:E,5,FALSE)=0,"",VLOOKUP(D5117,'Resources Final'!A:E,5,FALSE))</f>
        <v/>
      </c>
      <c r="N5117" s="7" t="str">
        <f>IF(VLOOKUP(D5117,'Resources Final'!A:F,6,FALSE)=0,"",VLOOKUP(D5117,'Resources Final'!A:F,6,FALSE))</f>
        <v>http://www.sourcewatch.org/index.php/Maine_Heritage_Policy_Center</v>
      </c>
      <c r="O5117" s="3" t="str">
        <f>IF(VLOOKUP(D5117,'Resources Final'!A:G,7,FALSE)=0,"",VLOOKUP(D5117,'Resources Final'!A:G,7,FALSE))</f>
        <v>Sourcewatch</v>
      </c>
    </row>
    <row r="5118" spans="1:15" x14ac:dyDescent="0.2">
      <c r="A5118" s="11">
        <v>990</v>
      </c>
      <c r="B5118" s="11" t="str">
        <f t="shared" si="92"/>
        <v>Charles Koch Institute_Youth Entrepreneurs of Kansas20147500</v>
      </c>
      <c r="C5118" s="11" t="s">
        <v>701</v>
      </c>
      <c r="D5118" s="11" t="s">
        <v>4134</v>
      </c>
      <c r="E5118" s="11" t="s">
        <v>4134</v>
      </c>
      <c r="F5118" s="4">
        <v>7500</v>
      </c>
      <c r="G5118" s="3">
        <v>2014</v>
      </c>
      <c r="H5118" s="3" t="s">
        <v>21</v>
      </c>
      <c r="I5118" s="12"/>
      <c r="J5118">
        <v>37</v>
      </c>
      <c r="K5118" s="3" t="str">
        <f>IF(VLOOKUP(D5118,'Resources Final'!A:C,3,FALSE)=0,"",VLOOKUP(D5118,'Resources Final'!A:C,3,FALSE))</f>
        <v/>
      </c>
      <c r="L5118" s="3" t="str">
        <f>IF(VLOOKUP(D5118,'Resources Final'!A:D,4,FALSE)=0,"",VLOOKUP(D5118,'Resources Final'!A:D,4,FALSE))</f>
        <v/>
      </c>
      <c r="M5118" s="3" t="str">
        <f>IF(VLOOKUP(D5118,'Resources Final'!A:E,5,FALSE)=0,"",VLOOKUP(D5118,'Resources Final'!A:E,5,FALSE))</f>
        <v/>
      </c>
      <c r="N5118" s="7" t="str">
        <f>IF(VLOOKUP(D5118,'Resources Final'!A:F,6,FALSE)=0,"",VLOOKUP(D5118,'Resources Final'!A:F,6,FALSE))</f>
        <v/>
      </c>
      <c r="O5118" s="3" t="str">
        <f>IF(VLOOKUP(D5118,'Resources Final'!A:G,7,FALSE)=0,"",VLOOKUP(D5118,'Resources Final'!A:G,7,FALSE))</f>
        <v/>
      </c>
    </row>
    <row r="5119" spans="1:15" x14ac:dyDescent="0.2">
      <c r="A5119" s="11">
        <v>990</v>
      </c>
      <c r="B5119" s="11" t="str">
        <f t="shared" si="92"/>
        <v>Charles Koch Institute_American Enterprise Institute for Public Policy Research20147365</v>
      </c>
      <c r="C5119" s="11" t="s">
        <v>701</v>
      </c>
      <c r="D5119" s="11" t="s">
        <v>189</v>
      </c>
      <c r="E5119" s="11" t="s">
        <v>189</v>
      </c>
      <c r="F5119" s="4">
        <v>7365</v>
      </c>
      <c r="G5119" s="3">
        <v>2014</v>
      </c>
      <c r="H5119" s="3" t="s">
        <v>21</v>
      </c>
      <c r="I5119" s="12"/>
      <c r="J5119">
        <v>38</v>
      </c>
      <c r="K5119" s="3" t="str">
        <f>IF(VLOOKUP(D5119,'Resources Final'!A:C,3,FALSE)=0,"",VLOOKUP(D5119,'Resources Final'!A:C,3,FALSE))</f>
        <v/>
      </c>
      <c r="L5119" s="3" t="str">
        <f>IF(VLOOKUP(D5119,'Resources Final'!A:D,4,FALSE)=0,"",VLOOKUP(D5119,'Resources Final'!A:D,4,FALSE))</f>
        <v/>
      </c>
      <c r="M5119" s="3" t="str">
        <f>IF(VLOOKUP(D5119,'Resources Final'!A:E,5,FALSE)=0,"",VLOOKUP(D5119,'Resources Final'!A:E,5,FALSE))</f>
        <v/>
      </c>
      <c r="N5119" s="7" t="str">
        <f>IF(VLOOKUP(D5119,'Resources Final'!A:F,6,FALSE)=0,"",VLOOKUP(D5119,'Resources Final'!A:F,6,FALSE))</f>
        <v>https://www.desmogblog.com/american-enterprise-institute</v>
      </c>
      <c r="O5119" s="3" t="str">
        <f>IF(VLOOKUP(D5119,'Resources Final'!A:G,7,FALSE)=0,"",VLOOKUP(D5119,'Resources Final'!A:G,7,FALSE))</f>
        <v>Desmog</v>
      </c>
    </row>
    <row r="5120" spans="1:15" x14ac:dyDescent="0.2">
      <c r="A5120" s="11">
        <v>990</v>
      </c>
      <c r="B5120" s="11" t="str">
        <f t="shared" si="92"/>
        <v>Charles Koch Institute_Network of Enlightened Women20146400</v>
      </c>
      <c r="C5120" s="11" t="s">
        <v>701</v>
      </c>
      <c r="D5120" s="11" t="s">
        <v>2642</v>
      </c>
      <c r="E5120" s="11" t="s">
        <v>2642</v>
      </c>
      <c r="F5120" s="4">
        <v>6400</v>
      </c>
      <c r="G5120" s="3">
        <v>2014</v>
      </c>
      <c r="H5120" s="3" t="s">
        <v>21</v>
      </c>
      <c r="I5120" s="12"/>
      <c r="J5120">
        <v>39</v>
      </c>
      <c r="K5120" s="3" t="str">
        <f>IF(VLOOKUP(D5120,'Resources Final'!A:C,3,FALSE)=0,"",VLOOKUP(D5120,'Resources Final'!A:C,3,FALSE))</f>
        <v/>
      </c>
      <c r="L5120" s="3" t="str">
        <f>IF(VLOOKUP(D5120,'Resources Final'!A:D,4,FALSE)=0,"",VLOOKUP(D5120,'Resources Final'!A:D,4,FALSE))</f>
        <v/>
      </c>
      <c r="M5120" s="3" t="str">
        <f>IF(VLOOKUP(D5120,'Resources Final'!A:E,5,FALSE)=0,"",VLOOKUP(D5120,'Resources Final'!A:E,5,FALSE))</f>
        <v/>
      </c>
      <c r="N5120" s="7" t="str">
        <f>IF(VLOOKUP(D5120,'Resources Final'!A:F,6,FALSE)=0,"",VLOOKUP(D5120,'Resources Final'!A:F,6,FALSE))</f>
        <v>https://www.sourcewatch.org/index.php/Network_of_Enlightened_Women</v>
      </c>
      <c r="O5120" s="3" t="str">
        <f>IF(VLOOKUP(D5120,'Resources Final'!A:G,7,FALSE)=0,"",VLOOKUP(D5120,'Resources Final'!A:G,7,FALSE))</f>
        <v>Sourcewatch</v>
      </c>
    </row>
    <row r="5121" spans="1:15" x14ac:dyDescent="0.2">
      <c r="A5121" s="11">
        <v>990</v>
      </c>
      <c r="B5121" s="11" t="str">
        <f t="shared" si="92"/>
        <v>Charles Koch Institute_Competitive Enterprise Institute20145200</v>
      </c>
      <c r="C5121" s="11" t="s">
        <v>701</v>
      </c>
      <c r="D5121" s="11" t="s">
        <v>816</v>
      </c>
      <c r="E5121" s="11" t="s">
        <v>816</v>
      </c>
      <c r="F5121" s="4">
        <v>5200</v>
      </c>
      <c r="G5121" s="3">
        <v>2014</v>
      </c>
      <c r="H5121" s="3" t="s">
        <v>21</v>
      </c>
      <c r="I5121" s="12"/>
      <c r="J5121">
        <v>40</v>
      </c>
      <c r="K5121" s="3" t="str">
        <f>IF(VLOOKUP(D5121,'Resources Final'!A:C,3,FALSE)=0,"",VLOOKUP(D5121,'Resources Final'!A:C,3,FALSE))</f>
        <v/>
      </c>
      <c r="L5121" s="3" t="str">
        <f>IF(VLOOKUP(D5121,'Resources Final'!A:D,4,FALSE)=0,"",VLOOKUP(D5121,'Resources Final'!A:D,4,FALSE))</f>
        <v/>
      </c>
      <c r="M5121" s="3" t="str">
        <f>IF(VLOOKUP(D5121,'Resources Final'!A:E,5,FALSE)=0,"",VLOOKUP(D5121,'Resources Final'!A:E,5,FALSE))</f>
        <v/>
      </c>
      <c r="N5121" s="7" t="str">
        <f>IF(VLOOKUP(D5121,'Resources Final'!A:F,6,FALSE)=0,"",VLOOKUP(D5121,'Resources Final'!A:F,6,FALSE))</f>
        <v>https://www.desmogblog.com/competitive-enterprise-institute</v>
      </c>
      <c r="O5121" s="3" t="str">
        <f>IF(VLOOKUP(D5121,'Resources Final'!A:G,7,FALSE)=0,"",VLOOKUP(D5121,'Resources Final'!A:G,7,FALSE))</f>
        <v>Desmog</v>
      </c>
    </row>
    <row r="5122" spans="1:15" x14ac:dyDescent="0.2">
      <c r="A5122" s="11">
        <v>990</v>
      </c>
      <c r="B5122" s="11" t="str">
        <f t="shared" si="92"/>
        <v>Charles Koch Institute_Educational Grants2014128103</v>
      </c>
      <c r="C5122" s="11" t="s">
        <v>701</v>
      </c>
      <c r="D5122" s="11" t="s">
        <v>4687</v>
      </c>
      <c r="E5122" s="11" t="s">
        <v>4688</v>
      </c>
      <c r="F5122" s="4">
        <v>128103</v>
      </c>
      <c r="G5122" s="11">
        <v>2014</v>
      </c>
      <c r="H5122" s="11" t="s">
        <v>21</v>
      </c>
      <c r="K5122" s="3" t="str">
        <f>IF(VLOOKUP(D5122,'Resources Final'!A:C,3,FALSE)=0,"",VLOOKUP(D5122,'Resources Final'!A:C,3,FALSE))</f>
        <v/>
      </c>
      <c r="L5122" s="3" t="str">
        <f>IF(VLOOKUP(D5122,'Resources Final'!A:D,4,FALSE)=0,"",VLOOKUP(D5122,'Resources Final'!A:D,4,FALSE))</f>
        <v/>
      </c>
      <c r="M5122" s="3" t="str">
        <f>IF(VLOOKUP(D5122,'Resources Final'!A:E,5,FALSE)=0,"",VLOOKUP(D5122,'Resources Final'!A:E,5,FALSE))</f>
        <v/>
      </c>
      <c r="N5122" s="7" t="str">
        <f>IF(VLOOKUP(D5122,'Resources Final'!A:F,6,FALSE)=0,"",VLOOKUP(D5122,'Resources Final'!A:F,6,FALSE))</f>
        <v/>
      </c>
      <c r="O5122" s="3" t="str">
        <f>IF(VLOOKUP(D5122,'Resources Final'!A:G,7,FALSE)=0,"",VLOOKUP(D5122,'Resources Final'!A:G,7,FALSE))</f>
        <v/>
      </c>
    </row>
    <row r="5123" spans="1:15" x14ac:dyDescent="0.2">
      <c r="A5123" s="11">
        <v>990</v>
      </c>
      <c r="B5123" s="11" t="str">
        <f t="shared" si="92"/>
        <v>Charles Koch Institute_Acton Institute for the Study of Religion and Liberty201515000</v>
      </c>
      <c r="C5123" s="11" t="s">
        <v>701</v>
      </c>
      <c r="D5123" s="11" t="s">
        <v>112</v>
      </c>
      <c r="E5123" s="11" t="s">
        <v>112</v>
      </c>
      <c r="F5123" s="4">
        <v>15000</v>
      </c>
      <c r="G5123" s="3">
        <v>2015</v>
      </c>
      <c r="H5123" s="3" t="s">
        <v>21</v>
      </c>
      <c r="I5123" s="12"/>
      <c r="J5123">
        <v>1</v>
      </c>
      <c r="K5123" s="3" t="str">
        <f>IF(VLOOKUP(D5123,'Resources Final'!A:C,3,FALSE)=0,"",VLOOKUP(D5123,'Resources Final'!A:C,3,FALSE))</f>
        <v/>
      </c>
      <c r="L5123" s="3" t="str">
        <f>IF(VLOOKUP(D5123,'Resources Final'!A:D,4,FALSE)=0,"",VLOOKUP(D5123,'Resources Final'!A:D,4,FALSE))</f>
        <v/>
      </c>
      <c r="M5123" s="3" t="str">
        <f>IF(VLOOKUP(D5123,'Resources Final'!A:E,5,FALSE)=0,"",VLOOKUP(D5123,'Resources Final'!A:E,5,FALSE))</f>
        <v/>
      </c>
      <c r="N5123" s="7" t="str">
        <f>IF(VLOOKUP(D5123,'Resources Final'!A:F,6,FALSE)=0,"",VLOOKUP(D5123,'Resources Final'!A:F,6,FALSE))</f>
        <v>https://www.desmogblog.com/acton-institute</v>
      </c>
      <c r="O5123" s="3" t="str">
        <f>IF(VLOOKUP(D5123,'Resources Final'!A:G,7,FALSE)=0,"",VLOOKUP(D5123,'Resources Final'!A:G,7,FALSE))</f>
        <v>Desmog</v>
      </c>
    </row>
    <row r="5124" spans="1:15" x14ac:dyDescent="0.2">
      <c r="A5124" s="11">
        <v>990</v>
      </c>
      <c r="B5124" s="11" t="str">
        <f t="shared" si="92"/>
        <v>Charles Koch Institute_American Council of Trustees and Alumni201519491</v>
      </c>
      <c r="C5124" s="11" t="s">
        <v>701</v>
      </c>
      <c r="D5124" s="11" t="s">
        <v>184</v>
      </c>
      <c r="E5124" s="11" t="s">
        <v>184</v>
      </c>
      <c r="F5124" s="4">
        <v>19491</v>
      </c>
      <c r="G5124" s="3">
        <v>2015</v>
      </c>
      <c r="H5124" s="3" t="s">
        <v>21</v>
      </c>
      <c r="I5124" s="12"/>
      <c r="J5124">
        <v>2</v>
      </c>
      <c r="K5124" s="3" t="str">
        <f>IF(VLOOKUP(D5124,'Resources Final'!A:C,3,FALSE)=0,"",VLOOKUP(D5124,'Resources Final'!A:C,3,FALSE))</f>
        <v/>
      </c>
      <c r="L5124" s="3" t="str">
        <f>IF(VLOOKUP(D5124,'Resources Final'!A:D,4,FALSE)=0,"",VLOOKUP(D5124,'Resources Final'!A:D,4,FALSE))</f>
        <v/>
      </c>
      <c r="M5124" s="3" t="str">
        <f>IF(VLOOKUP(D5124,'Resources Final'!A:E,5,FALSE)=0,"",VLOOKUP(D5124,'Resources Final'!A:E,5,FALSE))</f>
        <v/>
      </c>
      <c r="N5124" s="7" t="str">
        <f>IF(VLOOKUP(D5124,'Resources Final'!A:F,6,FALSE)=0,"",VLOOKUP(D5124,'Resources Final'!A:F,6,FALSE))</f>
        <v>https://www.sourcewatch.org/index.php/American_Council_of_Trustees_and_Alumni</v>
      </c>
      <c r="O5124" s="3" t="str">
        <f>IF(VLOOKUP(D5124,'Resources Final'!A:G,7,FALSE)=0,"",VLOOKUP(D5124,'Resources Final'!A:G,7,FALSE))</f>
        <v>Sourcewatch</v>
      </c>
    </row>
    <row r="5125" spans="1:15" x14ac:dyDescent="0.2">
      <c r="A5125" s="11">
        <v>990</v>
      </c>
      <c r="B5125" s="11" t="str">
        <f t="shared" si="92"/>
        <v>Charles Koch Institute_American Legislative Exchange Council201537200</v>
      </c>
      <c r="C5125" s="11" t="s">
        <v>701</v>
      </c>
      <c r="D5125" s="11" t="s">
        <v>195</v>
      </c>
      <c r="E5125" s="11" t="s">
        <v>195</v>
      </c>
      <c r="F5125" s="4">
        <v>37200</v>
      </c>
      <c r="G5125" s="3">
        <v>2015</v>
      </c>
      <c r="H5125" s="3" t="s">
        <v>21</v>
      </c>
      <c r="I5125" s="12"/>
      <c r="J5125">
        <v>3</v>
      </c>
      <c r="K5125" s="3" t="str">
        <f>IF(VLOOKUP(D5125,'Resources Final'!A:C,3,FALSE)=0,"",VLOOKUP(D5125,'Resources Final'!A:C,3,FALSE))</f>
        <v/>
      </c>
      <c r="L5125" s="3" t="str">
        <f>IF(VLOOKUP(D5125,'Resources Final'!A:D,4,FALSE)=0,"",VLOOKUP(D5125,'Resources Final'!A:D,4,FALSE))</f>
        <v/>
      </c>
      <c r="M5125" s="3" t="str">
        <f>IF(VLOOKUP(D5125,'Resources Final'!A:E,5,FALSE)=0,"",VLOOKUP(D5125,'Resources Final'!A:E,5,FALSE))</f>
        <v/>
      </c>
      <c r="N5125" s="7" t="str">
        <f>IF(VLOOKUP(D5125,'Resources Final'!A:F,6,FALSE)=0,"",VLOOKUP(D5125,'Resources Final'!A:F,6,FALSE))</f>
        <v>https://www.desmogblog.com/american-legislative-exchange-council</v>
      </c>
      <c r="O5125" s="3" t="str">
        <f>IF(VLOOKUP(D5125,'Resources Final'!A:G,7,FALSE)=0,"",VLOOKUP(D5125,'Resources Final'!A:G,7,FALSE))</f>
        <v>Desmog</v>
      </c>
    </row>
    <row r="5126" spans="1:15" x14ac:dyDescent="0.2">
      <c r="A5126" s="11">
        <v>990</v>
      </c>
      <c r="B5126" s="11" t="str">
        <f t="shared" si="92"/>
        <v>Charles Koch Institute_Americans for Prosperity Foundation (formerly CSE Foundation)201566182</v>
      </c>
      <c r="C5126" s="11" t="s">
        <v>701</v>
      </c>
      <c r="D5126" s="11" t="s">
        <v>215</v>
      </c>
      <c r="E5126" s="11" t="s">
        <v>213</v>
      </c>
      <c r="F5126" s="4">
        <v>66182</v>
      </c>
      <c r="G5126" s="3">
        <v>2015</v>
      </c>
      <c r="H5126" s="3" t="s">
        <v>21</v>
      </c>
      <c r="I5126" s="12"/>
      <c r="J5126">
        <v>4</v>
      </c>
      <c r="K5126" s="3" t="str">
        <f>IF(VLOOKUP(D5126,'Resources Final'!A:C,3,FALSE)=0,"",VLOOKUP(D5126,'Resources Final'!A:C,3,FALSE))</f>
        <v/>
      </c>
      <c r="L5126" s="3" t="str">
        <f>IF(VLOOKUP(D5126,'Resources Final'!A:D,4,FALSE)=0,"",VLOOKUP(D5126,'Resources Final'!A:D,4,FALSE))</f>
        <v/>
      </c>
      <c r="M5126" s="3" t="str">
        <f>IF(VLOOKUP(D5126,'Resources Final'!A:E,5,FALSE)=0,"",VLOOKUP(D5126,'Resources Final'!A:E,5,FALSE))</f>
        <v/>
      </c>
      <c r="N5126" s="7" t="str">
        <f>IF(VLOOKUP(D5126,'Resources Final'!A:F,6,FALSE)=0,"",VLOOKUP(D5126,'Resources Final'!A:F,6,FALSE))</f>
        <v>https://www.desmogblog.com/americans-for-prosperity</v>
      </c>
      <c r="O5126" s="3" t="str">
        <f>IF(VLOOKUP(D5126,'Resources Final'!A:G,7,FALSE)=0,"",VLOOKUP(D5126,'Resources Final'!A:G,7,FALSE))</f>
        <v>Desmog</v>
      </c>
    </row>
    <row r="5127" spans="1:15" x14ac:dyDescent="0.2">
      <c r="A5127" s="11">
        <v>990</v>
      </c>
      <c r="B5127" s="11" t="str">
        <f t="shared" si="92"/>
        <v>Charles Koch Institute_America's Future Foundation (AFF)201510450</v>
      </c>
      <c r="C5127" s="11" t="s">
        <v>701</v>
      </c>
      <c r="D5127" s="11" t="s">
        <v>177</v>
      </c>
      <c r="E5127" s="11" t="s">
        <v>177</v>
      </c>
      <c r="F5127" s="4">
        <v>10450</v>
      </c>
      <c r="G5127" s="3">
        <v>2015</v>
      </c>
      <c r="H5127" s="3" t="s">
        <v>21</v>
      </c>
      <c r="I5127" s="12"/>
      <c r="J5127">
        <v>5</v>
      </c>
      <c r="K5127" s="3" t="str">
        <f>IF(VLOOKUP(D5127,'Resources Final'!A:C,3,FALSE)=0,"",VLOOKUP(D5127,'Resources Final'!A:C,3,FALSE))</f>
        <v/>
      </c>
      <c r="L5127" s="3" t="str">
        <f>IF(VLOOKUP(D5127,'Resources Final'!A:D,4,FALSE)=0,"",VLOOKUP(D5127,'Resources Final'!A:D,4,FALSE))</f>
        <v/>
      </c>
      <c r="M5127" s="3" t="str">
        <f>IF(VLOOKUP(D5127,'Resources Final'!A:E,5,FALSE)=0,"",VLOOKUP(D5127,'Resources Final'!A:E,5,FALSE))</f>
        <v/>
      </c>
      <c r="N5127" s="7" t="str">
        <f>IF(VLOOKUP(D5127,'Resources Final'!A:F,6,FALSE)=0,"",VLOOKUP(D5127,'Resources Final'!A:F,6,FALSE))</f>
        <v>http://www.sourcewatch.org/index.php/America's_Future_Foundation</v>
      </c>
      <c r="O5127" s="3" t="str">
        <f>IF(VLOOKUP(D5127,'Resources Final'!A:G,7,FALSE)=0,"",VLOOKUP(D5127,'Resources Final'!A:G,7,FALSE))</f>
        <v>Sourcewatch</v>
      </c>
    </row>
    <row r="5128" spans="1:15" x14ac:dyDescent="0.2">
      <c r="A5128" s="11">
        <v>990</v>
      </c>
      <c r="B5128" s="11" t="str">
        <f t="shared" si="92"/>
        <v>Charles Koch Institute_Atlas Economic Research Foundation201521700</v>
      </c>
      <c r="C5128" s="11" t="s">
        <v>701</v>
      </c>
      <c r="D5128" s="11" t="s">
        <v>286</v>
      </c>
      <c r="E5128" s="11" t="s">
        <v>286</v>
      </c>
      <c r="F5128" s="4">
        <v>21700</v>
      </c>
      <c r="G5128" s="3">
        <v>2015</v>
      </c>
      <c r="H5128" s="3" t="s">
        <v>21</v>
      </c>
      <c r="I5128" s="12"/>
      <c r="J5128">
        <v>6</v>
      </c>
      <c r="K5128" s="3" t="str">
        <f>IF(VLOOKUP(D5128,'Resources Final'!A:C,3,FALSE)=0,"",VLOOKUP(D5128,'Resources Final'!A:C,3,FALSE))</f>
        <v/>
      </c>
      <c r="L5128" s="3" t="str">
        <f>IF(VLOOKUP(D5128,'Resources Final'!A:D,4,FALSE)=0,"",VLOOKUP(D5128,'Resources Final'!A:D,4,FALSE))</f>
        <v/>
      </c>
      <c r="M5128" s="3" t="str">
        <f>IF(VLOOKUP(D5128,'Resources Final'!A:E,5,FALSE)=0,"",VLOOKUP(D5128,'Resources Final'!A:E,5,FALSE))</f>
        <v/>
      </c>
      <c r="N5128" s="7" t="str">
        <f>IF(VLOOKUP(D5128,'Resources Final'!A:F,6,FALSE)=0,"",VLOOKUP(D5128,'Resources Final'!A:F,6,FALSE))</f>
        <v>https://www.desmogblog.com/atlas-economic-research-foundation</v>
      </c>
      <c r="O5128" s="3" t="str">
        <f>IF(VLOOKUP(D5128,'Resources Final'!A:G,7,FALSE)=0,"",VLOOKUP(D5128,'Resources Final'!A:G,7,FALSE))</f>
        <v>Desmog</v>
      </c>
    </row>
    <row r="5129" spans="1:15" x14ac:dyDescent="0.2">
      <c r="A5129" s="11">
        <v>990</v>
      </c>
      <c r="B5129" s="11" t="str">
        <f t="shared" si="92"/>
        <v>Charles Koch Institute_Ayn Rand Institute (ARI)20156200</v>
      </c>
      <c r="C5129" s="11" t="s">
        <v>701</v>
      </c>
      <c r="D5129" s="11" t="s">
        <v>299</v>
      </c>
      <c r="E5129" s="11" t="s">
        <v>299</v>
      </c>
      <c r="F5129" s="4">
        <v>6200</v>
      </c>
      <c r="G5129" s="3">
        <v>2015</v>
      </c>
      <c r="H5129" s="3" t="s">
        <v>21</v>
      </c>
      <c r="I5129" s="12"/>
      <c r="J5129">
        <v>7</v>
      </c>
      <c r="K5129" s="3" t="str">
        <f>IF(VLOOKUP(D5129,'Resources Final'!A:C,3,FALSE)=0,"",VLOOKUP(D5129,'Resources Final'!A:C,3,FALSE))</f>
        <v/>
      </c>
      <c r="L5129" s="3" t="str">
        <f>IF(VLOOKUP(D5129,'Resources Final'!A:D,4,FALSE)=0,"",VLOOKUP(D5129,'Resources Final'!A:D,4,FALSE))</f>
        <v/>
      </c>
      <c r="M5129" s="3" t="str">
        <f>IF(VLOOKUP(D5129,'Resources Final'!A:E,5,FALSE)=0,"",VLOOKUP(D5129,'Resources Final'!A:E,5,FALSE))</f>
        <v/>
      </c>
      <c r="N5129" s="7" t="str">
        <f>IF(VLOOKUP(D5129,'Resources Final'!A:F,6,FALSE)=0,"",VLOOKUP(D5129,'Resources Final'!A:F,6,FALSE))</f>
        <v>https://www.desmogblog.com/ayn-rand-institute</v>
      </c>
      <c r="O5129" s="3" t="str">
        <f>IF(VLOOKUP(D5129,'Resources Final'!A:G,7,FALSE)=0,"",VLOOKUP(D5129,'Resources Final'!A:G,7,FALSE))</f>
        <v>Desmog</v>
      </c>
    </row>
    <row r="5130" spans="1:15" x14ac:dyDescent="0.2">
      <c r="A5130" s="11">
        <v>990</v>
      </c>
      <c r="B5130" s="11" t="str">
        <f t="shared" si="92"/>
        <v>Charles Koch Institute_Bill of Rights Institute201522909</v>
      </c>
      <c r="C5130" s="11" t="s">
        <v>701</v>
      </c>
      <c r="D5130" s="11" t="s">
        <v>428</v>
      </c>
      <c r="E5130" s="11" t="s">
        <v>428</v>
      </c>
      <c r="F5130" s="4">
        <v>22909</v>
      </c>
      <c r="G5130" s="3">
        <v>2015</v>
      </c>
      <c r="H5130" s="3" t="s">
        <v>21</v>
      </c>
      <c r="I5130" s="12"/>
      <c r="J5130">
        <v>8</v>
      </c>
      <c r="K5130" s="3" t="str">
        <f>IF(VLOOKUP(D5130,'Resources Final'!A:C,3,FALSE)=0,"",VLOOKUP(D5130,'Resources Final'!A:C,3,FALSE))</f>
        <v/>
      </c>
      <c r="L5130" s="3" t="str">
        <f>IF(VLOOKUP(D5130,'Resources Final'!A:D,4,FALSE)=0,"",VLOOKUP(D5130,'Resources Final'!A:D,4,FALSE))</f>
        <v/>
      </c>
      <c r="M5130" s="3" t="str">
        <f>IF(VLOOKUP(D5130,'Resources Final'!A:E,5,FALSE)=0,"",VLOOKUP(D5130,'Resources Final'!A:E,5,FALSE))</f>
        <v/>
      </c>
      <c r="N5130" s="7" t="str">
        <f>IF(VLOOKUP(D5130,'Resources Final'!A:F,6,FALSE)=0,"",VLOOKUP(D5130,'Resources Final'!A:F,6,FALSE))</f>
        <v>https://www.sourcewatch.org/index.php/Bill_of_Rights_Institute</v>
      </c>
      <c r="O5130" s="3" t="str">
        <f>IF(VLOOKUP(D5130,'Resources Final'!A:G,7,FALSE)=0,"",VLOOKUP(D5130,'Resources Final'!A:G,7,FALSE))</f>
        <v>Sourcewatch</v>
      </c>
    </row>
    <row r="5131" spans="1:15" x14ac:dyDescent="0.2">
      <c r="A5131" s="11">
        <v>990</v>
      </c>
      <c r="B5131" s="11" t="str">
        <f t="shared" si="92"/>
        <v>Charles Koch Institute_Cato Institute201521709</v>
      </c>
      <c r="C5131" s="11" t="s">
        <v>701</v>
      </c>
      <c r="D5131" s="11" t="s">
        <v>636</v>
      </c>
      <c r="E5131" s="11" t="s">
        <v>636</v>
      </c>
      <c r="F5131" s="4">
        <v>21709</v>
      </c>
      <c r="G5131" s="3">
        <v>2015</v>
      </c>
      <c r="H5131" s="3" t="s">
        <v>21</v>
      </c>
      <c r="I5131" s="12"/>
      <c r="J5131">
        <v>9</v>
      </c>
      <c r="K5131" s="3" t="str">
        <f>IF(VLOOKUP(D5131,'Resources Final'!A:C,3,FALSE)=0,"",VLOOKUP(D5131,'Resources Final'!A:C,3,FALSE))</f>
        <v/>
      </c>
      <c r="L5131" s="3" t="str">
        <f>IF(VLOOKUP(D5131,'Resources Final'!A:D,4,FALSE)=0,"",VLOOKUP(D5131,'Resources Final'!A:D,4,FALSE))</f>
        <v/>
      </c>
      <c r="M5131" s="3" t="str">
        <f>IF(VLOOKUP(D5131,'Resources Final'!A:E,5,FALSE)=0,"",VLOOKUP(D5131,'Resources Final'!A:E,5,FALSE))</f>
        <v/>
      </c>
      <c r="N5131" s="7" t="str">
        <f>IF(VLOOKUP(D5131,'Resources Final'!A:F,6,FALSE)=0,"",VLOOKUP(D5131,'Resources Final'!A:F,6,FALSE))</f>
        <v>https://www.desmogblog.com/cato-institute</v>
      </c>
      <c r="O5131" s="3" t="str">
        <f>IF(VLOOKUP(D5131,'Resources Final'!A:G,7,FALSE)=0,"",VLOOKUP(D5131,'Resources Final'!A:G,7,FALSE))</f>
        <v>Desmog</v>
      </c>
    </row>
    <row r="5132" spans="1:15" x14ac:dyDescent="0.2">
      <c r="A5132" s="11">
        <v>990</v>
      </c>
      <c r="B5132" s="11" t="str">
        <f t="shared" si="92"/>
        <v>Charles Koch Institute_Center for Competitive Politics20158000</v>
      </c>
      <c r="C5132" s="11" t="s">
        <v>701</v>
      </c>
      <c r="D5132" s="11" t="s">
        <v>647</v>
      </c>
      <c r="E5132" s="11" t="s">
        <v>647</v>
      </c>
      <c r="F5132" s="4">
        <v>8000</v>
      </c>
      <c r="G5132" s="3">
        <v>2015</v>
      </c>
      <c r="H5132" s="3" t="s">
        <v>21</v>
      </c>
      <c r="I5132" s="12"/>
      <c r="J5132">
        <v>10</v>
      </c>
      <c r="K5132" s="3" t="str">
        <f>IF(VLOOKUP(D5132,'Resources Final'!A:C,3,FALSE)=0,"",VLOOKUP(D5132,'Resources Final'!A:C,3,FALSE))</f>
        <v/>
      </c>
      <c r="L5132" s="3" t="str">
        <f>IF(VLOOKUP(D5132,'Resources Final'!A:D,4,FALSE)=0,"",VLOOKUP(D5132,'Resources Final'!A:D,4,FALSE))</f>
        <v/>
      </c>
      <c r="M5132" s="3" t="str">
        <f>IF(VLOOKUP(D5132,'Resources Final'!A:E,5,FALSE)=0,"",VLOOKUP(D5132,'Resources Final'!A:E,5,FALSE))</f>
        <v/>
      </c>
      <c r="N5132" s="7" t="str">
        <f>IF(VLOOKUP(D5132,'Resources Final'!A:F,6,FALSE)=0,"",VLOOKUP(D5132,'Resources Final'!A:F,6,FALSE))</f>
        <v>https://www.desmogblog.com/topics/center-competitive-politics</v>
      </c>
      <c r="O5132" s="3" t="str">
        <f>IF(VLOOKUP(D5132,'Resources Final'!A:G,7,FALSE)=0,"",VLOOKUP(D5132,'Resources Final'!A:G,7,FALSE))</f>
        <v>Desmog</v>
      </c>
    </row>
    <row r="5133" spans="1:15" x14ac:dyDescent="0.2">
      <c r="A5133" s="11">
        <v>990</v>
      </c>
      <c r="B5133" s="11" t="str">
        <f t="shared" si="92"/>
        <v>Charles Koch Institute_Charles Koch Foundation201510000</v>
      </c>
      <c r="C5133" s="11" t="s">
        <v>701</v>
      </c>
      <c r="D5133" s="11" t="s">
        <v>699</v>
      </c>
      <c r="E5133" s="11" t="s">
        <v>699</v>
      </c>
      <c r="F5133" s="4">
        <v>10000</v>
      </c>
      <c r="G5133" s="3">
        <v>2015</v>
      </c>
      <c r="H5133" s="3" t="s">
        <v>21</v>
      </c>
      <c r="I5133" s="12"/>
      <c r="J5133">
        <v>11</v>
      </c>
      <c r="K5133" s="3" t="str">
        <f>IF(VLOOKUP(D5133,'Resources Final'!A:C,3,FALSE)=0,"",VLOOKUP(D5133,'Resources Final'!A:C,3,FALSE))</f>
        <v/>
      </c>
      <c r="L5133" s="3" t="str">
        <f>IF(VLOOKUP(D5133,'Resources Final'!A:D,4,FALSE)=0,"",VLOOKUP(D5133,'Resources Final'!A:D,4,FALSE))</f>
        <v/>
      </c>
      <c r="M5133" s="3" t="str">
        <f>IF(VLOOKUP(D5133,'Resources Final'!A:E,5,FALSE)=0,"",VLOOKUP(D5133,'Resources Final'!A:E,5,FALSE))</f>
        <v/>
      </c>
      <c r="N5133" s="7" t="str">
        <f>IF(VLOOKUP(D5133,'Resources Final'!A:F,6,FALSE)=0,"",VLOOKUP(D5133,'Resources Final'!A:F,6,FALSE))</f>
        <v>https://www.sourcewatch.org/index.php/Koch_Family_Foundations</v>
      </c>
      <c r="O5133" s="3" t="str">
        <f>IF(VLOOKUP(D5133,'Resources Final'!A:G,7,FALSE)=0,"",VLOOKUP(D5133,'Resources Final'!A:G,7,FALSE))</f>
        <v>Sourcewatch</v>
      </c>
    </row>
    <row r="5134" spans="1:15" x14ac:dyDescent="0.2">
      <c r="A5134" s="11">
        <v>990</v>
      </c>
      <c r="B5134" s="11" t="str">
        <f t="shared" si="92"/>
        <v>Charles Koch Institute_Committee For A Constructive Tomorrow (CFACT)201510500</v>
      </c>
      <c r="C5134" s="11" t="s">
        <v>701</v>
      </c>
      <c r="D5134" s="11" t="s">
        <v>805</v>
      </c>
      <c r="E5134" s="11" t="s">
        <v>805</v>
      </c>
      <c r="F5134" s="4">
        <v>10500</v>
      </c>
      <c r="G5134" s="3">
        <v>2015</v>
      </c>
      <c r="H5134" s="3" t="s">
        <v>21</v>
      </c>
      <c r="I5134" s="12"/>
      <c r="J5134">
        <v>12</v>
      </c>
      <c r="K5134" s="3" t="str">
        <f>IF(VLOOKUP(D5134,'Resources Final'!A:C,3,FALSE)=0,"",VLOOKUP(D5134,'Resources Final'!A:C,3,FALSE))</f>
        <v/>
      </c>
      <c r="L5134" s="3" t="str">
        <f>IF(VLOOKUP(D5134,'Resources Final'!A:D,4,FALSE)=0,"",VLOOKUP(D5134,'Resources Final'!A:D,4,FALSE))</f>
        <v/>
      </c>
      <c r="M5134" s="3" t="str">
        <f>IF(VLOOKUP(D5134,'Resources Final'!A:E,5,FALSE)=0,"",VLOOKUP(D5134,'Resources Final'!A:E,5,FALSE))</f>
        <v/>
      </c>
      <c r="N5134" s="7" t="str">
        <f>IF(VLOOKUP(D5134,'Resources Final'!A:F,6,FALSE)=0,"",VLOOKUP(D5134,'Resources Final'!A:F,6,FALSE))</f>
        <v>https://www.desmogblog.com/committee-constructive-tomorrow</v>
      </c>
      <c r="O5134" s="3" t="str">
        <f>IF(VLOOKUP(D5134,'Resources Final'!A:G,7,FALSE)=0,"",VLOOKUP(D5134,'Resources Final'!A:G,7,FALSE))</f>
        <v>Desmog</v>
      </c>
    </row>
    <row r="5135" spans="1:15" x14ac:dyDescent="0.2">
      <c r="A5135" s="11">
        <v>990</v>
      </c>
      <c r="B5135" s="11" t="str">
        <f t="shared" si="92"/>
        <v>Charles Koch Institute_Commonwealth Foundation for Public Policy Alternatives201510000</v>
      </c>
      <c r="C5135" s="11" t="s">
        <v>701</v>
      </c>
      <c r="D5135" s="11" t="s">
        <v>809</v>
      </c>
      <c r="E5135" s="11" t="s">
        <v>809</v>
      </c>
      <c r="F5135" s="4">
        <v>10000</v>
      </c>
      <c r="G5135" s="3">
        <v>2015</v>
      </c>
      <c r="H5135" s="3" t="s">
        <v>21</v>
      </c>
      <c r="I5135" s="12"/>
      <c r="J5135">
        <v>13</v>
      </c>
      <c r="K5135" s="3" t="str">
        <f>IF(VLOOKUP(D5135,'Resources Final'!A:C,3,FALSE)=0,"",VLOOKUP(D5135,'Resources Final'!A:C,3,FALSE))</f>
        <v/>
      </c>
      <c r="L5135" s="3" t="str">
        <f>IF(VLOOKUP(D5135,'Resources Final'!A:D,4,FALSE)=0,"",VLOOKUP(D5135,'Resources Final'!A:D,4,FALSE))</f>
        <v/>
      </c>
      <c r="M5135" s="3" t="str">
        <f>IF(VLOOKUP(D5135,'Resources Final'!A:E,5,FALSE)=0,"",VLOOKUP(D5135,'Resources Final'!A:E,5,FALSE))</f>
        <v/>
      </c>
      <c r="N5135" s="7" t="str">
        <f>IF(VLOOKUP(D5135,'Resources Final'!A:F,6,FALSE)=0,"",VLOOKUP(D5135,'Resources Final'!A:F,6,FALSE))</f>
        <v>http://www.sourcewatch.org/index.php/Commonwealth_Foundation</v>
      </c>
      <c r="O5135" s="3" t="str">
        <f>IF(VLOOKUP(D5135,'Resources Final'!A:G,7,FALSE)=0,"",VLOOKUP(D5135,'Resources Final'!A:G,7,FALSE))</f>
        <v>Sourcewatch</v>
      </c>
    </row>
    <row r="5136" spans="1:15" x14ac:dyDescent="0.2">
      <c r="A5136" s="11">
        <v>990</v>
      </c>
      <c r="B5136" s="11" t="str">
        <f t="shared" si="92"/>
        <v>Charles Koch Institute_Compact for America Educational Foundation201510000</v>
      </c>
      <c r="C5136" s="11" t="s">
        <v>701</v>
      </c>
      <c r="D5136" s="11" t="s">
        <v>814</v>
      </c>
      <c r="E5136" s="11" t="s">
        <v>814</v>
      </c>
      <c r="F5136" s="4">
        <v>10000</v>
      </c>
      <c r="G5136" s="3">
        <v>2015</v>
      </c>
      <c r="H5136" s="3" t="s">
        <v>21</v>
      </c>
      <c r="I5136" s="12"/>
      <c r="J5136">
        <v>14</v>
      </c>
      <c r="K5136" s="3" t="str">
        <f>IF(VLOOKUP(D5136,'Resources Final'!A:C,3,FALSE)=0,"",VLOOKUP(D5136,'Resources Final'!A:C,3,FALSE))</f>
        <v/>
      </c>
      <c r="L5136" s="3" t="str">
        <f>IF(VLOOKUP(D5136,'Resources Final'!A:D,4,FALSE)=0,"",VLOOKUP(D5136,'Resources Final'!A:D,4,FALSE))</f>
        <v/>
      </c>
      <c r="M5136" s="3" t="str">
        <f>IF(VLOOKUP(D5136,'Resources Final'!A:E,5,FALSE)=0,"",VLOOKUP(D5136,'Resources Final'!A:E,5,FALSE))</f>
        <v/>
      </c>
      <c r="N5136" s="7" t="str">
        <f>IF(VLOOKUP(D5136,'Resources Final'!A:F,6,FALSE)=0,"",VLOOKUP(D5136,'Resources Final'!A:F,6,FALSE))</f>
        <v>https://www.sourcewatch.org/index.php/Compact_for_America_Educational_Foundation</v>
      </c>
      <c r="O5136" s="3" t="str">
        <f>IF(VLOOKUP(D5136,'Resources Final'!A:G,7,FALSE)=0,"",VLOOKUP(D5136,'Resources Final'!A:G,7,FALSE))</f>
        <v>Sourcewatch</v>
      </c>
    </row>
    <row r="5137" spans="1:15" x14ac:dyDescent="0.2">
      <c r="A5137" s="11">
        <v>990</v>
      </c>
      <c r="B5137" s="11" t="str">
        <f t="shared" si="92"/>
        <v>Charles Koch Institute_Competitive Enterprise Institute20155820</v>
      </c>
      <c r="C5137" s="11" t="s">
        <v>701</v>
      </c>
      <c r="D5137" s="11" t="s">
        <v>816</v>
      </c>
      <c r="E5137" s="11" t="s">
        <v>816</v>
      </c>
      <c r="F5137" s="4">
        <v>5820</v>
      </c>
      <c r="G5137" s="3">
        <v>2015</v>
      </c>
      <c r="H5137" s="3" t="s">
        <v>21</v>
      </c>
      <c r="I5137" s="12"/>
      <c r="J5137">
        <v>15</v>
      </c>
      <c r="K5137" s="3" t="str">
        <f>IF(VLOOKUP(D5137,'Resources Final'!A:C,3,FALSE)=0,"",VLOOKUP(D5137,'Resources Final'!A:C,3,FALSE))</f>
        <v/>
      </c>
      <c r="L5137" s="3" t="str">
        <f>IF(VLOOKUP(D5137,'Resources Final'!A:D,4,FALSE)=0,"",VLOOKUP(D5137,'Resources Final'!A:D,4,FALSE))</f>
        <v/>
      </c>
      <c r="M5137" s="3" t="str">
        <f>IF(VLOOKUP(D5137,'Resources Final'!A:E,5,FALSE)=0,"",VLOOKUP(D5137,'Resources Final'!A:E,5,FALSE))</f>
        <v/>
      </c>
      <c r="N5137" s="7" t="str">
        <f>IF(VLOOKUP(D5137,'Resources Final'!A:F,6,FALSE)=0,"",VLOOKUP(D5137,'Resources Final'!A:F,6,FALSE))</f>
        <v>https://www.desmogblog.com/competitive-enterprise-institute</v>
      </c>
      <c r="O5137" s="3" t="str">
        <f>IF(VLOOKUP(D5137,'Resources Final'!A:G,7,FALSE)=0,"",VLOOKUP(D5137,'Resources Final'!A:G,7,FALSE))</f>
        <v>Desmog</v>
      </c>
    </row>
    <row r="5138" spans="1:15" x14ac:dyDescent="0.2">
      <c r="A5138" s="11">
        <v>990</v>
      </c>
      <c r="B5138" s="11" t="str">
        <f t="shared" si="92"/>
        <v>Charles Koch Institute_Daily Caller News Foundation201518200</v>
      </c>
      <c r="C5138" s="11" t="s">
        <v>701</v>
      </c>
      <c r="D5138" s="11" t="s">
        <v>929</v>
      </c>
      <c r="E5138" s="11" t="s">
        <v>929</v>
      </c>
      <c r="F5138" s="4">
        <v>18200</v>
      </c>
      <c r="G5138" s="3">
        <v>2015</v>
      </c>
      <c r="H5138" s="3" t="s">
        <v>21</v>
      </c>
      <c r="I5138" s="12"/>
      <c r="J5138">
        <v>16</v>
      </c>
      <c r="K5138" s="3" t="str">
        <f>IF(VLOOKUP(D5138,'Resources Final'!A:C,3,FALSE)=0,"",VLOOKUP(D5138,'Resources Final'!A:C,3,FALSE))</f>
        <v/>
      </c>
      <c r="L5138" s="3" t="str">
        <f>IF(VLOOKUP(D5138,'Resources Final'!A:D,4,FALSE)=0,"",VLOOKUP(D5138,'Resources Final'!A:D,4,FALSE))</f>
        <v/>
      </c>
      <c r="M5138" s="3" t="str">
        <f>IF(VLOOKUP(D5138,'Resources Final'!A:E,5,FALSE)=0,"",VLOOKUP(D5138,'Resources Final'!A:E,5,FALSE))</f>
        <v/>
      </c>
      <c r="N5138" s="7" t="str">
        <f>IF(VLOOKUP(D5138,'Resources Final'!A:F,6,FALSE)=0,"",VLOOKUP(D5138,'Resources Final'!A:F,6,FALSE))</f>
        <v>https://www.desmogblog.com/daily-caller</v>
      </c>
      <c r="O5138" s="3" t="str">
        <f>IF(VLOOKUP(D5138,'Resources Final'!A:G,7,FALSE)=0,"",VLOOKUP(D5138,'Resources Final'!A:G,7,FALSE))</f>
        <v>Desmog</v>
      </c>
    </row>
    <row r="5139" spans="1:15" x14ac:dyDescent="0.2">
      <c r="A5139" s="11">
        <v>990</v>
      </c>
      <c r="B5139" s="11" t="str">
        <f t="shared" si="92"/>
        <v>Charles Koch Institute_Foundation for Economic Education (FEE)201528400</v>
      </c>
      <c r="C5139" s="11" t="s">
        <v>701</v>
      </c>
      <c r="D5139" s="11" t="s">
        <v>1256</v>
      </c>
      <c r="E5139" s="11" t="s">
        <v>1256</v>
      </c>
      <c r="F5139" s="4">
        <v>28400</v>
      </c>
      <c r="G5139" s="3">
        <v>2015</v>
      </c>
      <c r="H5139" s="3" t="s">
        <v>21</v>
      </c>
      <c r="I5139" s="12"/>
      <c r="J5139">
        <v>17</v>
      </c>
      <c r="K5139" s="3" t="str">
        <f>IF(VLOOKUP(D5139,'Resources Final'!A:C,3,FALSE)=0,"",VLOOKUP(D5139,'Resources Final'!A:C,3,FALSE))</f>
        <v/>
      </c>
      <c r="L5139" s="3" t="str">
        <f>IF(VLOOKUP(D5139,'Resources Final'!A:D,4,FALSE)=0,"",VLOOKUP(D5139,'Resources Final'!A:D,4,FALSE))</f>
        <v/>
      </c>
      <c r="M5139" s="3" t="str">
        <f>IF(VLOOKUP(D5139,'Resources Final'!A:E,5,FALSE)=0,"",VLOOKUP(D5139,'Resources Final'!A:E,5,FALSE))</f>
        <v/>
      </c>
      <c r="N5139" s="7" t="str">
        <f>IF(VLOOKUP(D5139,'Resources Final'!A:F,6,FALSE)=0,"",VLOOKUP(D5139,'Resources Final'!A:F,6,FALSE))</f>
        <v>http://www.sourcewatch.org/index.php/Foundation_for_Economic_Education</v>
      </c>
      <c r="O5139" s="3" t="str">
        <f>IF(VLOOKUP(D5139,'Resources Final'!A:G,7,FALSE)=0,"",VLOOKUP(D5139,'Resources Final'!A:G,7,FALSE))</f>
        <v>Sourcewatch</v>
      </c>
    </row>
    <row r="5140" spans="1:15" x14ac:dyDescent="0.2">
      <c r="A5140" s="11">
        <v>990</v>
      </c>
      <c r="B5140" s="11" t="str">
        <f t="shared" si="92"/>
        <v>Charles Koch Institute_Franklin Center for Government and Public Integrity201511600</v>
      </c>
      <c r="C5140" s="11" t="s">
        <v>701</v>
      </c>
      <c r="D5140" s="11" t="s">
        <v>1271</v>
      </c>
      <c r="E5140" s="11" t="s">
        <v>1271</v>
      </c>
      <c r="F5140" s="4">
        <v>11600</v>
      </c>
      <c r="G5140" s="3">
        <v>2015</v>
      </c>
      <c r="H5140" s="3" t="s">
        <v>21</v>
      </c>
      <c r="I5140" s="12"/>
      <c r="J5140">
        <v>18</v>
      </c>
      <c r="K5140" s="3" t="str">
        <f>IF(VLOOKUP(D5140,'Resources Final'!A:C,3,FALSE)=0,"",VLOOKUP(D5140,'Resources Final'!A:C,3,FALSE))</f>
        <v/>
      </c>
      <c r="L5140" s="3" t="str">
        <f>IF(VLOOKUP(D5140,'Resources Final'!A:D,4,FALSE)=0,"",VLOOKUP(D5140,'Resources Final'!A:D,4,FALSE))</f>
        <v/>
      </c>
      <c r="M5140" s="3" t="str">
        <f>IF(VLOOKUP(D5140,'Resources Final'!A:E,5,FALSE)=0,"",VLOOKUP(D5140,'Resources Final'!A:E,5,FALSE))</f>
        <v/>
      </c>
      <c r="N5140" s="7" t="str">
        <f>IF(VLOOKUP(D5140,'Resources Final'!A:F,6,FALSE)=0,"",VLOOKUP(D5140,'Resources Final'!A:F,6,FALSE))</f>
        <v>http://www.sourcewatch.org/index.php/Franklin_Center_for_Government_and_Public_Integrity</v>
      </c>
      <c r="O5140" s="3" t="str">
        <f>IF(VLOOKUP(D5140,'Resources Final'!A:G,7,FALSE)=0,"",VLOOKUP(D5140,'Resources Final'!A:G,7,FALSE))</f>
        <v>Sourcewatch</v>
      </c>
    </row>
    <row r="5141" spans="1:15" x14ac:dyDescent="0.2">
      <c r="A5141" s="11">
        <v>990</v>
      </c>
      <c r="B5141" s="11" t="str">
        <f t="shared" si="92"/>
        <v>Charles Koch Institute_Illinois Policy Institute201552821</v>
      </c>
      <c r="C5141" s="11" t="s">
        <v>701</v>
      </c>
      <c r="D5141" s="11" t="s">
        <v>1661</v>
      </c>
      <c r="E5141" s="11" t="s">
        <v>1661</v>
      </c>
      <c r="F5141" s="4">
        <v>52821</v>
      </c>
      <c r="G5141" s="3">
        <v>2015</v>
      </c>
      <c r="H5141" s="3" t="s">
        <v>21</v>
      </c>
      <c r="I5141" s="12"/>
      <c r="J5141">
        <v>19</v>
      </c>
      <c r="K5141" s="3" t="str">
        <f>IF(VLOOKUP(D5141,'Resources Final'!A:C,3,FALSE)=0,"",VLOOKUP(D5141,'Resources Final'!A:C,3,FALSE))</f>
        <v/>
      </c>
      <c r="L5141" s="3" t="str">
        <f>IF(VLOOKUP(D5141,'Resources Final'!A:D,4,FALSE)=0,"",VLOOKUP(D5141,'Resources Final'!A:D,4,FALSE))</f>
        <v/>
      </c>
      <c r="M5141" s="3" t="str">
        <f>IF(VLOOKUP(D5141,'Resources Final'!A:E,5,FALSE)=0,"",VLOOKUP(D5141,'Resources Final'!A:E,5,FALSE))</f>
        <v/>
      </c>
      <c r="N5141" s="7" t="str">
        <f>IF(VLOOKUP(D5141,'Resources Final'!A:F,6,FALSE)=0,"",VLOOKUP(D5141,'Resources Final'!A:F,6,FALSE))</f>
        <v>https://www.desmogblog.com/illinois-policy-institute</v>
      </c>
      <c r="O5141" s="3" t="str">
        <f>IF(VLOOKUP(D5141,'Resources Final'!A:G,7,FALSE)=0,"",VLOOKUP(D5141,'Resources Final'!A:G,7,FALSE))</f>
        <v>Desmog</v>
      </c>
    </row>
    <row r="5142" spans="1:15" x14ac:dyDescent="0.2">
      <c r="A5142" s="11">
        <v>990</v>
      </c>
      <c r="B5142" s="11" t="str">
        <f t="shared" si="92"/>
        <v>Charles Koch Institute_Institute for Energy Research201531091</v>
      </c>
      <c r="C5142" s="11" t="s">
        <v>701</v>
      </c>
      <c r="D5142" s="11" t="s">
        <v>1676</v>
      </c>
      <c r="E5142" s="11" t="s">
        <v>1676</v>
      </c>
      <c r="F5142" s="4">
        <v>31091</v>
      </c>
      <c r="G5142" s="3">
        <v>2015</v>
      </c>
      <c r="H5142" s="3" t="s">
        <v>21</v>
      </c>
      <c r="I5142" s="12"/>
      <c r="J5142">
        <v>20</v>
      </c>
      <c r="K5142" s="3" t="str">
        <f>IF(VLOOKUP(D5142,'Resources Final'!A:C,3,FALSE)=0,"",VLOOKUP(D5142,'Resources Final'!A:C,3,FALSE))</f>
        <v/>
      </c>
      <c r="L5142" s="3" t="str">
        <f>IF(VLOOKUP(D5142,'Resources Final'!A:D,4,FALSE)=0,"",VLOOKUP(D5142,'Resources Final'!A:D,4,FALSE))</f>
        <v/>
      </c>
      <c r="M5142" s="3" t="str">
        <f>IF(VLOOKUP(D5142,'Resources Final'!A:E,5,FALSE)=0,"",VLOOKUP(D5142,'Resources Final'!A:E,5,FALSE))</f>
        <v/>
      </c>
      <c r="N5142" s="7" t="str">
        <f>IF(VLOOKUP(D5142,'Resources Final'!A:F,6,FALSE)=0,"",VLOOKUP(D5142,'Resources Final'!A:F,6,FALSE))</f>
        <v>https://www.desmogblog.com/institute-energy-research</v>
      </c>
      <c r="O5142" s="3" t="str">
        <f>IF(VLOOKUP(D5142,'Resources Final'!A:G,7,FALSE)=0,"",VLOOKUP(D5142,'Resources Final'!A:G,7,FALSE))</f>
        <v>Desmog</v>
      </c>
    </row>
    <row r="5143" spans="1:15" x14ac:dyDescent="0.2">
      <c r="A5143" s="11">
        <v>990</v>
      </c>
      <c r="B5143" s="11" t="str">
        <f t="shared" si="92"/>
        <v>Charles Koch Institute_Institute for Faith, Work, and Economics20157273</v>
      </c>
      <c r="C5143" s="11" t="s">
        <v>701</v>
      </c>
      <c r="D5143" s="11" t="s">
        <v>1678</v>
      </c>
      <c r="E5143" s="11" t="s">
        <v>1678</v>
      </c>
      <c r="F5143" s="4">
        <v>7273</v>
      </c>
      <c r="G5143" s="3">
        <v>2015</v>
      </c>
      <c r="H5143" s="3" t="s">
        <v>21</v>
      </c>
      <c r="I5143" s="12"/>
      <c r="J5143">
        <v>21</v>
      </c>
      <c r="K5143" s="3" t="str">
        <f>IF(VLOOKUP(D5143,'Resources Final'!A:C,3,FALSE)=0,"",VLOOKUP(D5143,'Resources Final'!A:C,3,FALSE))</f>
        <v/>
      </c>
      <c r="L5143" s="3" t="str">
        <f>IF(VLOOKUP(D5143,'Resources Final'!A:D,4,FALSE)=0,"",VLOOKUP(D5143,'Resources Final'!A:D,4,FALSE))</f>
        <v/>
      </c>
      <c r="M5143" s="3" t="str">
        <f>IF(VLOOKUP(D5143,'Resources Final'!A:E,5,FALSE)=0,"",VLOOKUP(D5143,'Resources Final'!A:E,5,FALSE))</f>
        <v/>
      </c>
      <c r="N5143" s="7" t="str">
        <f>IF(VLOOKUP(D5143,'Resources Final'!A:F,6,FALSE)=0,"",VLOOKUP(D5143,'Resources Final'!A:F,6,FALSE))</f>
        <v>https://www.sourcewatch.org/index.php/Talk:The_Institute_for_Faith,_Work_%26_Economics</v>
      </c>
      <c r="O5143" s="3" t="str">
        <f>IF(VLOOKUP(D5143,'Resources Final'!A:G,7,FALSE)=0,"",VLOOKUP(D5143,'Resources Final'!A:G,7,FALSE))</f>
        <v>Sourcewatch</v>
      </c>
    </row>
    <row r="5144" spans="1:15" x14ac:dyDescent="0.2">
      <c r="A5144" s="11">
        <v>990</v>
      </c>
      <c r="B5144" s="11" t="str">
        <f t="shared" si="92"/>
        <v>Charles Koch Institute_Institute for Humane Studies at George Mason University201575200</v>
      </c>
      <c r="C5144" s="11" t="s">
        <v>701</v>
      </c>
      <c r="D5144" s="11" t="s">
        <v>1680</v>
      </c>
      <c r="E5144" s="11" t="s">
        <v>4261</v>
      </c>
      <c r="F5144" s="4">
        <v>75200</v>
      </c>
      <c r="G5144" s="3">
        <v>2015</v>
      </c>
      <c r="H5144" s="3" t="s">
        <v>21</v>
      </c>
      <c r="I5144" s="12"/>
      <c r="J5144">
        <v>22</v>
      </c>
      <c r="K5144" s="3" t="str">
        <f>IF(VLOOKUP(D5144,'Resources Final'!A:C,3,FALSE)=0,"",VLOOKUP(D5144,'Resources Final'!A:C,3,FALSE))</f>
        <v/>
      </c>
      <c r="L5144" s="3" t="str">
        <f>IF(VLOOKUP(D5144,'Resources Final'!A:D,4,FALSE)=0,"",VLOOKUP(D5144,'Resources Final'!A:D,4,FALSE))</f>
        <v>Y</v>
      </c>
      <c r="M5144" s="3" t="str">
        <f>IF(VLOOKUP(D5144,'Resources Final'!A:E,5,FALSE)=0,"",VLOOKUP(D5144,'Resources Final'!A:E,5,FALSE))</f>
        <v/>
      </c>
      <c r="N5144" s="7" t="str">
        <f>IF(VLOOKUP(D5144,'Resources Final'!A:F,6,FALSE)=0,"",VLOOKUP(D5144,'Resources Final'!A:F,6,FALSE))</f>
        <v>https://www.desmogblog.com/institute-humane-studies-george-mason-university</v>
      </c>
      <c r="O5144" s="3" t="str">
        <f>IF(VLOOKUP(D5144,'Resources Final'!A:G,7,FALSE)=0,"",VLOOKUP(D5144,'Resources Final'!A:G,7,FALSE))</f>
        <v>Desmog</v>
      </c>
    </row>
    <row r="5145" spans="1:15" x14ac:dyDescent="0.2">
      <c r="A5145" s="11">
        <v>990</v>
      </c>
      <c r="B5145" s="11" t="str">
        <f t="shared" si="92"/>
        <v>Charles Koch Institute_Institute for Justice20156200</v>
      </c>
      <c r="C5145" s="11" t="s">
        <v>701</v>
      </c>
      <c r="D5145" s="11" t="s">
        <v>1682</v>
      </c>
      <c r="E5145" s="11" t="s">
        <v>1682</v>
      </c>
      <c r="F5145" s="4">
        <v>6200</v>
      </c>
      <c r="G5145" s="3">
        <v>2015</v>
      </c>
      <c r="H5145" s="3" t="s">
        <v>21</v>
      </c>
      <c r="I5145" s="12"/>
      <c r="J5145">
        <v>23</v>
      </c>
      <c r="K5145" s="3" t="str">
        <f>IF(VLOOKUP(D5145,'Resources Final'!A:C,3,FALSE)=0,"",VLOOKUP(D5145,'Resources Final'!A:C,3,FALSE))</f>
        <v/>
      </c>
      <c r="L5145" s="3" t="str">
        <f>IF(VLOOKUP(D5145,'Resources Final'!A:D,4,FALSE)=0,"",VLOOKUP(D5145,'Resources Final'!A:D,4,FALSE))</f>
        <v/>
      </c>
      <c r="M5145" s="3" t="str">
        <f>IF(VLOOKUP(D5145,'Resources Final'!A:E,5,FALSE)=0,"",VLOOKUP(D5145,'Resources Final'!A:E,5,FALSE))</f>
        <v/>
      </c>
      <c r="N5145" s="7" t="str">
        <f>IF(VLOOKUP(D5145,'Resources Final'!A:F,6,FALSE)=0,"",VLOOKUP(D5145,'Resources Final'!A:F,6,FALSE))</f>
        <v>https://www.sourcewatch.org/index.php/Institute_for_Justice</v>
      </c>
      <c r="O5145" s="3" t="str">
        <f>IF(VLOOKUP(D5145,'Resources Final'!A:G,7,FALSE)=0,"",VLOOKUP(D5145,'Resources Final'!A:G,7,FALSE))</f>
        <v>Sourcewatch</v>
      </c>
    </row>
    <row r="5146" spans="1:15" x14ac:dyDescent="0.2">
      <c r="A5146" s="11">
        <v>990</v>
      </c>
      <c r="B5146" s="11" t="str">
        <f t="shared" ref="B5146:B5177" si="93">C5146&amp;"_"&amp;D5146&amp;G5146&amp;F5146</f>
        <v>Charles Koch Institute_Institute to Reduce Spending201513709</v>
      </c>
      <c r="C5146" s="11" t="s">
        <v>701</v>
      </c>
      <c r="D5146" s="11" t="s">
        <v>1700</v>
      </c>
      <c r="E5146" s="11" t="s">
        <v>1700</v>
      </c>
      <c r="F5146" s="4">
        <v>13709</v>
      </c>
      <c r="G5146" s="3">
        <v>2015</v>
      </c>
      <c r="H5146" s="3" t="s">
        <v>21</v>
      </c>
      <c r="I5146" s="12"/>
      <c r="J5146">
        <v>24</v>
      </c>
      <c r="K5146" s="3" t="str">
        <f>IF(VLOOKUP(D5146,'Resources Final'!A:C,3,FALSE)=0,"",VLOOKUP(D5146,'Resources Final'!A:C,3,FALSE))</f>
        <v/>
      </c>
      <c r="L5146" s="3" t="str">
        <f>IF(VLOOKUP(D5146,'Resources Final'!A:D,4,FALSE)=0,"",VLOOKUP(D5146,'Resources Final'!A:D,4,FALSE))</f>
        <v/>
      </c>
      <c r="M5146" s="3" t="str">
        <f>IF(VLOOKUP(D5146,'Resources Final'!A:E,5,FALSE)=0,"",VLOOKUP(D5146,'Resources Final'!A:E,5,FALSE))</f>
        <v/>
      </c>
      <c r="N5146" s="7" t="str">
        <f>IF(VLOOKUP(D5146,'Resources Final'!A:F,6,FALSE)=0,"",VLOOKUP(D5146,'Resources Final'!A:F,6,FALSE))</f>
        <v/>
      </c>
      <c r="O5146" s="3" t="str">
        <f>IF(VLOOKUP(D5146,'Resources Final'!A:G,7,FALSE)=0,"",VLOOKUP(D5146,'Resources Final'!A:G,7,FALSE))</f>
        <v/>
      </c>
    </row>
    <row r="5147" spans="1:15" x14ac:dyDescent="0.2">
      <c r="A5147" s="11">
        <v>990</v>
      </c>
      <c r="B5147" s="11" t="str">
        <f t="shared" si="93"/>
        <v>Charles Koch Institute_James Madison Institute201520000</v>
      </c>
      <c r="C5147" s="11" t="s">
        <v>701</v>
      </c>
      <c r="D5147" s="11" t="s">
        <v>1813</v>
      </c>
      <c r="E5147" s="11" t="s">
        <v>1813</v>
      </c>
      <c r="F5147" s="4">
        <v>20000</v>
      </c>
      <c r="G5147" s="3">
        <v>2015</v>
      </c>
      <c r="H5147" s="3" t="s">
        <v>21</v>
      </c>
      <c r="I5147" s="12"/>
      <c r="J5147">
        <v>25</v>
      </c>
      <c r="K5147" s="3" t="str">
        <f>IF(VLOOKUP(D5147,'Resources Final'!A:C,3,FALSE)=0,"",VLOOKUP(D5147,'Resources Final'!A:C,3,FALSE))</f>
        <v/>
      </c>
      <c r="L5147" s="3" t="str">
        <f>IF(VLOOKUP(D5147,'Resources Final'!A:D,4,FALSE)=0,"",VLOOKUP(D5147,'Resources Final'!A:D,4,FALSE))</f>
        <v/>
      </c>
      <c r="M5147" s="3" t="str">
        <f>IF(VLOOKUP(D5147,'Resources Final'!A:E,5,FALSE)=0,"",VLOOKUP(D5147,'Resources Final'!A:E,5,FALSE))</f>
        <v/>
      </c>
      <c r="N5147" s="7" t="str">
        <f>IF(VLOOKUP(D5147,'Resources Final'!A:F,6,FALSE)=0,"",VLOOKUP(D5147,'Resources Final'!A:F,6,FALSE))</f>
        <v>https://www.desmogblog.com/james-madison-institute</v>
      </c>
      <c r="O5147" s="3" t="str">
        <f>IF(VLOOKUP(D5147,'Resources Final'!A:G,7,FALSE)=0,"",VLOOKUP(D5147,'Resources Final'!A:G,7,FALSE))</f>
        <v>Desmog</v>
      </c>
    </row>
    <row r="5148" spans="1:15" x14ac:dyDescent="0.2">
      <c r="A5148" s="11">
        <v>990</v>
      </c>
      <c r="B5148" s="11" t="str">
        <f t="shared" si="93"/>
        <v>Charles Koch Institute_Civitas Institute, John William Pope201515000</v>
      </c>
      <c r="C5148" s="11" t="s">
        <v>701</v>
      </c>
      <c r="D5148" s="11" t="s">
        <v>737</v>
      </c>
      <c r="E5148" s="11" t="s">
        <v>737</v>
      </c>
      <c r="F5148" s="4">
        <v>15000</v>
      </c>
      <c r="G5148" s="3">
        <v>2015</v>
      </c>
      <c r="H5148" s="3" t="s">
        <v>21</v>
      </c>
      <c r="I5148" s="12"/>
      <c r="J5148">
        <v>26</v>
      </c>
      <c r="K5148" s="3" t="str">
        <f>IF(VLOOKUP(D5148,'Resources Final'!A:C,3,FALSE)=0,"",VLOOKUP(D5148,'Resources Final'!A:C,3,FALSE))</f>
        <v/>
      </c>
      <c r="L5148" s="3" t="str">
        <f>IF(VLOOKUP(D5148,'Resources Final'!A:D,4,FALSE)=0,"",VLOOKUP(D5148,'Resources Final'!A:D,4,FALSE))</f>
        <v/>
      </c>
      <c r="M5148" s="3" t="str">
        <f>IF(VLOOKUP(D5148,'Resources Final'!A:E,5,FALSE)=0,"",VLOOKUP(D5148,'Resources Final'!A:E,5,FALSE))</f>
        <v/>
      </c>
      <c r="N5148" s="7" t="str">
        <f>IF(VLOOKUP(D5148,'Resources Final'!A:F,6,FALSE)=0,"",VLOOKUP(D5148,'Resources Final'!A:F,6,FALSE))</f>
        <v>http://www.sourcewatch.org/index.php/John_William_Pope_Civitas_Institute</v>
      </c>
      <c r="O5148" s="3" t="str">
        <f>IF(VLOOKUP(D5148,'Resources Final'!A:G,7,FALSE)=0,"",VLOOKUP(D5148,'Resources Final'!A:G,7,FALSE))</f>
        <v>Sourcewatch</v>
      </c>
    </row>
    <row r="5149" spans="1:15" x14ac:dyDescent="0.2">
      <c r="A5149" s="11">
        <v>990</v>
      </c>
      <c r="B5149" s="11" t="str">
        <f t="shared" si="93"/>
        <v>Charles Koch Institute_Leadership Institute201511200</v>
      </c>
      <c r="C5149" s="11" t="s">
        <v>701</v>
      </c>
      <c r="D5149" s="11" t="s">
        <v>2120</v>
      </c>
      <c r="E5149" s="11" t="s">
        <v>2120</v>
      </c>
      <c r="F5149" s="4">
        <v>11200</v>
      </c>
      <c r="G5149" s="3">
        <v>2015</v>
      </c>
      <c r="H5149" s="3" t="s">
        <v>21</v>
      </c>
      <c r="I5149" s="12"/>
      <c r="J5149">
        <v>27</v>
      </c>
      <c r="K5149" s="3" t="str">
        <f>IF(VLOOKUP(D5149,'Resources Final'!A:C,3,FALSE)=0,"",VLOOKUP(D5149,'Resources Final'!A:C,3,FALSE))</f>
        <v/>
      </c>
      <c r="L5149" s="3" t="str">
        <f>IF(VLOOKUP(D5149,'Resources Final'!A:D,4,FALSE)=0,"",VLOOKUP(D5149,'Resources Final'!A:D,4,FALSE))</f>
        <v/>
      </c>
      <c r="M5149" s="3" t="str">
        <f>IF(VLOOKUP(D5149,'Resources Final'!A:E,5,FALSE)=0,"",VLOOKUP(D5149,'Resources Final'!A:E,5,FALSE))</f>
        <v/>
      </c>
      <c r="N5149" s="7" t="str">
        <f>IF(VLOOKUP(D5149,'Resources Final'!A:F,6,FALSE)=0,"",VLOOKUP(D5149,'Resources Final'!A:F,6,FALSE))</f>
        <v>https://www.desmogblog.com/leadership-institute</v>
      </c>
      <c r="O5149" s="3" t="str">
        <f>IF(VLOOKUP(D5149,'Resources Final'!A:G,7,FALSE)=0,"",VLOOKUP(D5149,'Resources Final'!A:G,7,FALSE))</f>
        <v>Desmog</v>
      </c>
    </row>
    <row r="5150" spans="1:15" x14ac:dyDescent="0.2">
      <c r="A5150" s="11">
        <v>990</v>
      </c>
      <c r="B5150" s="11" t="str">
        <f t="shared" si="93"/>
        <v>Charles Koch Institute_Manhattan Institute for Policy Research201524200</v>
      </c>
      <c r="C5150" s="11" t="s">
        <v>701</v>
      </c>
      <c r="D5150" s="11" t="s">
        <v>2312</v>
      </c>
      <c r="E5150" s="11" t="s">
        <v>2312</v>
      </c>
      <c r="F5150" s="4">
        <v>24200</v>
      </c>
      <c r="G5150" s="3">
        <v>2015</v>
      </c>
      <c r="H5150" s="3" t="s">
        <v>21</v>
      </c>
      <c r="I5150" s="12"/>
      <c r="J5150">
        <v>28</v>
      </c>
      <c r="K5150" s="3" t="str">
        <f>IF(VLOOKUP(D5150,'Resources Final'!A:C,3,FALSE)=0,"",VLOOKUP(D5150,'Resources Final'!A:C,3,FALSE))</f>
        <v/>
      </c>
      <c r="L5150" s="3" t="str">
        <f>IF(VLOOKUP(D5150,'Resources Final'!A:D,4,FALSE)=0,"",VLOOKUP(D5150,'Resources Final'!A:D,4,FALSE))</f>
        <v/>
      </c>
      <c r="M5150" s="3" t="str">
        <f>IF(VLOOKUP(D5150,'Resources Final'!A:E,5,FALSE)=0,"",VLOOKUP(D5150,'Resources Final'!A:E,5,FALSE))</f>
        <v/>
      </c>
      <c r="N5150" s="7" t="str">
        <f>IF(VLOOKUP(D5150,'Resources Final'!A:F,6,FALSE)=0,"",VLOOKUP(D5150,'Resources Final'!A:F,6,FALSE))</f>
        <v>https://www.desmogblog.com/manhattan-institute-policy-research</v>
      </c>
      <c r="O5150" s="3" t="str">
        <f>IF(VLOOKUP(D5150,'Resources Final'!A:G,7,FALSE)=0,"",VLOOKUP(D5150,'Resources Final'!A:G,7,FALSE))</f>
        <v>Desmog</v>
      </c>
    </row>
    <row r="5151" spans="1:15" x14ac:dyDescent="0.2">
      <c r="A5151" s="11">
        <v>990</v>
      </c>
      <c r="B5151" s="11" t="str">
        <f t="shared" si="93"/>
        <v>Charles Koch Institute_National Right to Work Legal Defense and Education Foundation20159200</v>
      </c>
      <c r="C5151" s="11" t="s">
        <v>701</v>
      </c>
      <c r="D5151" s="11" t="s">
        <v>2621</v>
      </c>
      <c r="E5151" s="11" t="s">
        <v>2621</v>
      </c>
      <c r="F5151" s="4">
        <v>9200</v>
      </c>
      <c r="G5151" s="3">
        <v>2015</v>
      </c>
      <c r="H5151" s="3" t="s">
        <v>21</v>
      </c>
      <c r="I5151" s="12"/>
      <c r="J5151">
        <v>29</v>
      </c>
      <c r="K5151" s="3" t="str">
        <f>IF(VLOOKUP(D5151,'Resources Final'!A:C,3,FALSE)=0,"",VLOOKUP(D5151,'Resources Final'!A:C,3,FALSE))</f>
        <v/>
      </c>
      <c r="L5151" s="3" t="str">
        <f>IF(VLOOKUP(D5151,'Resources Final'!A:D,4,FALSE)=0,"",VLOOKUP(D5151,'Resources Final'!A:D,4,FALSE))</f>
        <v/>
      </c>
      <c r="M5151" s="3" t="str">
        <f>IF(VLOOKUP(D5151,'Resources Final'!A:E,5,FALSE)=0,"",VLOOKUP(D5151,'Resources Final'!A:E,5,FALSE))</f>
        <v/>
      </c>
      <c r="N5151" s="7" t="str">
        <f>IF(VLOOKUP(D5151,'Resources Final'!A:F,6,FALSE)=0,"",VLOOKUP(D5151,'Resources Final'!A:F,6,FALSE))</f>
        <v>https://www.sourcewatch.org/index.php/National_Right_to_Work_Legal_Defense_Foundation</v>
      </c>
      <c r="O5151" s="3" t="str">
        <f>IF(VLOOKUP(D5151,'Resources Final'!A:G,7,FALSE)=0,"",VLOOKUP(D5151,'Resources Final'!A:G,7,FALSE))</f>
        <v>Sourcewatch</v>
      </c>
    </row>
    <row r="5152" spans="1:15" x14ac:dyDescent="0.2">
      <c r="A5152" s="11">
        <v>990</v>
      </c>
      <c r="B5152" s="11" t="str">
        <f t="shared" si="93"/>
        <v>Charles Koch Institute_National Taxpayers Union Foundation201514000</v>
      </c>
      <c r="C5152" s="11" t="s">
        <v>701</v>
      </c>
      <c r="D5152" s="11" t="s">
        <v>2628</v>
      </c>
      <c r="E5152" s="11" t="s">
        <v>2628</v>
      </c>
      <c r="F5152" s="4">
        <v>14000</v>
      </c>
      <c r="G5152" s="3">
        <v>2015</v>
      </c>
      <c r="H5152" s="3" t="s">
        <v>21</v>
      </c>
      <c r="I5152" s="12"/>
      <c r="J5152">
        <v>30</v>
      </c>
      <c r="K5152" s="3" t="str">
        <f>IF(VLOOKUP(D5152,'Resources Final'!A:C,3,FALSE)=0,"",VLOOKUP(D5152,'Resources Final'!A:C,3,FALSE))</f>
        <v/>
      </c>
      <c r="L5152" s="3" t="str">
        <f>IF(VLOOKUP(D5152,'Resources Final'!A:D,4,FALSE)=0,"",VLOOKUP(D5152,'Resources Final'!A:D,4,FALSE))</f>
        <v/>
      </c>
      <c r="M5152" s="3" t="str">
        <f>IF(VLOOKUP(D5152,'Resources Final'!A:E,5,FALSE)=0,"",VLOOKUP(D5152,'Resources Final'!A:E,5,FALSE))</f>
        <v/>
      </c>
      <c r="N5152" s="7" t="str">
        <f>IF(VLOOKUP(D5152,'Resources Final'!A:F,6,FALSE)=0,"",VLOOKUP(D5152,'Resources Final'!A:F,6,FALSE))</f>
        <v>http://www.sourcewatch.org/index.php/National_Taxpayers_Union</v>
      </c>
      <c r="O5152" s="3" t="str">
        <f>IF(VLOOKUP(D5152,'Resources Final'!A:G,7,FALSE)=0,"",VLOOKUP(D5152,'Resources Final'!A:G,7,FALSE))</f>
        <v>Sourcewatch</v>
      </c>
    </row>
    <row r="5153" spans="1:15" x14ac:dyDescent="0.2">
      <c r="A5153" s="11">
        <v>990</v>
      </c>
      <c r="B5153" s="11" t="str">
        <f t="shared" si="93"/>
        <v>Charles Koch Institute_Nevada Policy Research Institute201515000</v>
      </c>
      <c r="C5153" s="11" t="s">
        <v>701</v>
      </c>
      <c r="D5153" s="11" t="s">
        <v>2647</v>
      </c>
      <c r="E5153" s="11" t="s">
        <v>2647</v>
      </c>
      <c r="F5153" s="4">
        <v>15000</v>
      </c>
      <c r="G5153" s="3">
        <v>2015</v>
      </c>
      <c r="H5153" s="3" t="s">
        <v>21</v>
      </c>
      <c r="I5153" s="12"/>
      <c r="J5153">
        <v>31</v>
      </c>
      <c r="K5153" s="3" t="str">
        <f>IF(VLOOKUP(D5153,'Resources Final'!A:C,3,FALSE)=0,"",VLOOKUP(D5153,'Resources Final'!A:C,3,FALSE))</f>
        <v/>
      </c>
      <c r="L5153" s="3" t="str">
        <f>IF(VLOOKUP(D5153,'Resources Final'!A:D,4,FALSE)=0,"",VLOOKUP(D5153,'Resources Final'!A:D,4,FALSE))</f>
        <v/>
      </c>
      <c r="M5153" s="3" t="str">
        <f>IF(VLOOKUP(D5153,'Resources Final'!A:E,5,FALSE)=0,"",VLOOKUP(D5153,'Resources Final'!A:E,5,FALSE))</f>
        <v/>
      </c>
      <c r="N5153" s="7" t="str">
        <f>IF(VLOOKUP(D5153,'Resources Final'!A:F,6,FALSE)=0,"",VLOOKUP(D5153,'Resources Final'!A:F,6,FALSE))</f>
        <v>https://www.desmogblog.com/nevada-policy-research-institute</v>
      </c>
      <c r="O5153" s="3" t="str">
        <f>IF(VLOOKUP(D5153,'Resources Final'!A:G,7,FALSE)=0,"",VLOOKUP(D5153,'Resources Final'!A:G,7,FALSE))</f>
        <v>Desmog</v>
      </c>
    </row>
    <row r="5154" spans="1:15" x14ac:dyDescent="0.2">
      <c r="A5154" s="11">
        <v>990</v>
      </c>
      <c r="B5154" s="11" t="str">
        <f t="shared" si="93"/>
        <v>Charles Koch Institute_Pacific Legal Foundation20159000</v>
      </c>
      <c r="C5154" s="11" t="s">
        <v>701</v>
      </c>
      <c r="D5154" s="11" t="s">
        <v>2784</v>
      </c>
      <c r="E5154" s="11" t="s">
        <v>2784</v>
      </c>
      <c r="F5154" s="4">
        <v>9000</v>
      </c>
      <c r="G5154" s="3">
        <v>2015</v>
      </c>
      <c r="H5154" s="3" t="s">
        <v>21</v>
      </c>
      <c r="I5154" s="12"/>
      <c r="J5154">
        <v>32</v>
      </c>
      <c r="K5154" s="3" t="str">
        <f>IF(VLOOKUP(D5154,'Resources Final'!A:C,3,FALSE)=0,"",VLOOKUP(D5154,'Resources Final'!A:C,3,FALSE))</f>
        <v/>
      </c>
      <c r="L5154" s="3" t="str">
        <f>IF(VLOOKUP(D5154,'Resources Final'!A:D,4,FALSE)=0,"",VLOOKUP(D5154,'Resources Final'!A:D,4,FALSE))</f>
        <v/>
      </c>
      <c r="M5154" s="3" t="str">
        <f>IF(VLOOKUP(D5154,'Resources Final'!A:E,5,FALSE)=0,"",VLOOKUP(D5154,'Resources Final'!A:E,5,FALSE))</f>
        <v/>
      </c>
      <c r="N5154" s="7" t="str">
        <f>IF(VLOOKUP(D5154,'Resources Final'!A:F,6,FALSE)=0,"",VLOOKUP(D5154,'Resources Final'!A:F,6,FALSE))</f>
        <v>https://www.sourcewatch.org/index.php/Pacific_Legal_Foundation</v>
      </c>
      <c r="O5154" s="3" t="str">
        <f>IF(VLOOKUP(D5154,'Resources Final'!A:G,7,FALSE)=0,"",VLOOKUP(D5154,'Resources Final'!A:G,7,FALSE))</f>
        <v>Sourcewatch</v>
      </c>
    </row>
    <row r="5155" spans="1:15" x14ac:dyDescent="0.2">
      <c r="A5155" s="11">
        <v>990</v>
      </c>
      <c r="B5155" s="11" t="str">
        <f t="shared" si="93"/>
        <v>Charles Koch Institute_Reason Foundation201510200</v>
      </c>
      <c r="C5155" s="11" t="s">
        <v>701</v>
      </c>
      <c r="D5155" s="11" t="s">
        <v>3001</v>
      </c>
      <c r="E5155" s="11" t="s">
        <v>3001</v>
      </c>
      <c r="F5155" s="4">
        <v>10200</v>
      </c>
      <c r="G5155" s="3">
        <v>2015</v>
      </c>
      <c r="H5155" s="3" t="s">
        <v>21</v>
      </c>
      <c r="I5155" s="12"/>
      <c r="J5155">
        <v>33</v>
      </c>
      <c r="K5155" s="3" t="str">
        <f>IF(VLOOKUP(D5155,'Resources Final'!A:C,3,FALSE)=0,"",VLOOKUP(D5155,'Resources Final'!A:C,3,FALSE))</f>
        <v/>
      </c>
      <c r="L5155" s="3" t="str">
        <f>IF(VLOOKUP(D5155,'Resources Final'!A:D,4,FALSE)=0,"",VLOOKUP(D5155,'Resources Final'!A:D,4,FALSE))</f>
        <v/>
      </c>
      <c r="M5155" s="3" t="str">
        <f>IF(VLOOKUP(D5155,'Resources Final'!A:E,5,FALSE)=0,"",VLOOKUP(D5155,'Resources Final'!A:E,5,FALSE))</f>
        <v/>
      </c>
      <c r="N5155" s="7" t="str">
        <f>IF(VLOOKUP(D5155,'Resources Final'!A:F,6,FALSE)=0,"",VLOOKUP(D5155,'Resources Final'!A:F,6,FALSE))</f>
        <v>https://www.desmogblog.com/reason-foundation</v>
      </c>
      <c r="O5155" s="3" t="str">
        <f>IF(VLOOKUP(D5155,'Resources Final'!A:G,7,FALSE)=0,"",VLOOKUP(D5155,'Resources Final'!A:G,7,FALSE))</f>
        <v>Desmog</v>
      </c>
    </row>
    <row r="5156" spans="1:15" x14ac:dyDescent="0.2">
      <c r="A5156" s="11">
        <v>990</v>
      </c>
      <c r="B5156" s="11" t="str">
        <f t="shared" si="93"/>
        <v>Charles Koch Institute_Rio Grande Foundation201510000</v>
      </c>
      <c r="C5156" s="11" t="s">
        <v>701</v>
      </c>
      <c r="D5156" s="11" t="s">
        <v>3071</v>
      </c>
      <c r="E5156" s="11" t="s">
        <v>3071</v>
      </c>
      <c r="F5156" s="4">
        <v>10000</v>
      </c>
      <c r="G5156" s="3">
        <v>2015</v>
      </c>
      <c r="H5156" s="3" t="s">
        <v>21</v>
      </c>
      <c r="I5156" s="12"/>
      <c r="J5156">
        <v>34</v>
      </c>
      <c r="K5156" s="3" t="str">
        <f>IF(VLOOKUP(D5156,'Resources Final'!A:C,3,FALSE)=0,"",VLOOKUP(D5156,'Resources Final'!A:C,3,FALSE))</f>
        <v/>
      </c>
      <c r="L5156" s="3" t="str">
        <f>IF(VLOOKUP(D5156,'Resources Final'!A:D,4,FALSE)=0,"",VLOOKUP(D5156,'Resources Final'!A:D,4,FALSE))</f>
        <v/>
      </c>
      <c r="M5156" s="3" t="str">
        <f>IF(VLOOKUP(D5156,'Resources Final'!A:E,5,FALSE)=0,"",VLOOKUP(D5156,'Resources Final'!A:E,5,FALSE))</f>
        <v/>
      </c>
      <c r="N5156" s="7" t="str">
        <f>IF(VLOOKUP(D5156,'Resources Final'!A:F,6,FALSE)=0,"",VLOOKUP(D5156,'Resources Final'!A:F,6,FALSE))</f>
        <v>http://www.sourcewatch.org/index.php/Rio_Grande_Foundation</v>
      </c>
      <c r="O5156" s="3" t="str">
        <f>IF(VLOOKUP(D5156,'Resources Final'!A:G,7,FALSE)=0,"",VLOOKUP(D5156,'Resources Final'!A:G,7,FALSE))</f>
        <v>Sourcewatch</v>
      </c>
    </row>
    <row r="5157" spans="1:15" x14ac:dyDescent="0.2">
      <c r="A5157" s="11">
        <v>990</v>
      </c>
      <c r="B5157" s="11" t="str">
        <f t="shared" si="93"/>
        <v>Charles Koch Institute_State Policy Network20155200</v>
      </c>
      <c r="C5157" s="11" t="s">
        <v>701</v>
      </c>
      <c r="D5157" s="11" t="s">
        <v>3419</v>
      </c>
      <c r="E5157" s="11" t="s">
        <v>3419</v>
      </c>
      <c r="F5157" s="4">
        <v>5200</v>
      </c>
      <c r="G5157" s="3">
        <v>2015</v>
      </c>
      <c r="H5157" s="3" t="s">
        <v>21</v>
      </c>
      <c r="I5157" s="12"/>
      <c r="J5157">
        <v>35</v>
      </c>
      <c r="K5157" s="3" t="str">
        <f>IF(VLOOKUP(D5157,'Resources Final'!A:C,3,FALSE)=0,"",VLOOKUP(D5157,'Resources Final'!A:C,3,FALSE))</f>
        <v/>
      </c>
      <c r="L5157" s="3" t="str">
        <f>IF(VLOOKUP(D5157,'Resources Final'!A:D,4,FALSE)=0,"",VLOOKUP(D5157,'Resources Final'!A:D,4,FALSE))</f>
        <v/>
      </c>
      <c r="M5157" s="3" t="str">
        <f>IF(VLOOKUP(D5157,'Resources Final'!A:E,5,FALSE)=0,"",VLOOKUP(D5157,'Resources Final'!A:E,5,FALSE))</f>
        <v/>
      </c>
      <c r="N5157" s="7" t="str">
        <f>IF(VLOOKUP(D5157,'Resources Final'!A:F,6,FALSE)=0,"",VLOOKUP(D5157,'Resources Final'!A:F,6,FALSE))</f>
        <v>https://www.desmogblog.com/state-policy-network</v>
      </c>
      <c r="O5157" s="3" t="str">
        <f>IF(VLOOKUP(D5157,'Resources Final'!A:G,7,FALSE)=0,"",VLOOKUP(D5157,'Resources Final'!A:G,7,FALSE))</f>
        <v>Desmog</v>
      </c>
    </row>
    <row r="5158" spans="1:15" x14ac:dyDescent="0.2">
      <c r="A5158" s="11">
        <v>990</v>
      </c>
      <c r="B5158" s="11" t="str">
        <f t="shared" si="93"/>
        <v>Charles Koch Institute_Strata Policy, Inc201525000</v>
      </c>
      <c r="C5158" s="11" t="s">
        <v>701</v>
      </c>
      <c r="D5158" s="11" t="s">
        <v>3459</v>
      </c>
      <c r="E5158" s="11" t="s">
        <v>3459</v>
      </c>
      <c r="F5158" s="4">
        <v>25000</v>
      </c>
      <c r="G5158" s="3">
        <v>2015</v>
      </c>
      <c r="H5158" s="3" t="s">
        <v>21</v>
      </c>
      <c r="I5158" s="12" t="s">
        <v>4202</v>
      </c>
      <c r="J5158">
        <v>36</v>
      </c>
      <c r="K5158" s="3" t="str">
        <f>IF(VLOOKUP(D5158,'Resources Final'!A:C,3,FALSE)=0,"",VLOOKUP(D5158,'Resources Final'!A:C,3,FALSE))</f>
        <v/>
      </c>
      <c r="L5158" s="3" t="str">
        <f>IF(VLOOKUP(D5158,'Resources Final'!A:D,4,FALSE)=0,"",VLOOKUP(D5158,'Resources Final'!A:D,4,FALSE))</f>
        <v/>
      </c>
      <c r="M5158" s="3" t="str">
        <f>IF(VLOOKUP(D5158,'Resources Final'!A:E,5,FALSE)=0,"",VLOOKUP(D5158,'Resources Final'!A:E,5,FALSE))</f>
        <v/>
      </c>
      <c r="N5158" s="7" t="str">
        <f>IF(VLOOKUP(D5158,'Resources Final'!A:F,6,FALSE)=0,"",VLOOKUP(D5158,'Resources Final'!A:F,6,FALSE))</f>
        <v/>
      </c>
      <c r="O5158" s="3" t="str">
        <f>IF(VLOOKUP(D5158,'Resources Final'!A:G,7,FALSE)=0,"",VLOOKUP(D5158,'Resources Final'!A:G,7,FALSE))</f>
        <v/>
      </c>
    </row>
    <row r="5159" spans="1:15" x14ac:dyDescent="0.2">
      <c r="A5159" s="11">
        <v>990</v>
      </c>
      <c r="B5159" s="11" t="str">
        <f t="shared" si="93"/>
        <v>Charles Koch Institute_Students for Liberty201513800</v>
      </c>
      <c r="C5159" s="11" t="s">
        <v>701</v>
      </c>
      <c r="D5159" s="11" t="s">
        <v>3465</v>
      </c>
      <c r="E5159" s="11" t="s">
        <v>3465</v>
      </c>
      <c r="F5159" s="4">
        <v>13800</v>
      </c>
      <c r="G5159" s="3">
        <v>2015</v>
      </c>
      <c r="H5159" s="3" t="s">
        <v>21</v>
      </c>
      <c r="I5159" s="12"/>
      <c r="J5159">
        <v>37</v>
      </c>
      <c r="K5159" s="3" t="str">
        <f>IF(VLOOKUP(D5159,'Resources Final'!A:C,3,FALSE)=0,"",VLOOKUP(D5159,'Resources Final'!A:C,3,FALSE))</f>
        <v/>
      </c>
      <c r="L5159" s="3" t="str">
        <f>IF(VLOOKUP(D5159,'Resources Final'!A:D,4,FALSE)=0,"",VLOOKUP(D5159,'Resources Final'!A:D,4,FALSE))</f>
        <v/>
      </c>
      <c r="M5159" s="3" t="str">
        <f>IF(VLOOKUP(D5159,'Resources Final'!A:E,5,FALSE)=0,"",VLOOKUP(D5159,'Resources Final'!A:E,5,FALSE))</f>
        <v/>
      </c>
      <c r="N5159" s="7" t="str">
        <f>IF(VLOOKUP(D5159,'Resources Final'!A:F,6,FALSE)=0,"",VLOOKUP(D5159,'Resources Final'!A:F,6,FALSE))</f>
        <v>https://www.sourcewatch.org/index.php/Students_for_Liberty</v>
      </c>
      <c r="O5159" s="3" t="str">
        <f>IF(VLOOKUP(D5159,'Resources Final'!A:G,7,FALSE)=0,"",VLOOKUP(D5159,'Resources Final'!A:G,7,FALSE))</f>
        <v>Sourcewatch</v>
      </c>
    </row>
    <row r="5160" spans="1:15" x14ac:dyDescent="0.2">
      <c r="A5160" s="11">
        <v>990</v>
      </c>
      <c r="B5160" s="11" t="str">
        <f t="shared" si="93"/>
        <v>Charles Koch Institute_Sunshine Review DBA State Budget Solutions20156400</v>
      </c>
      <c r="C5160" s="11" t="s">
        <v>701</v>
      </c>
      <c r="D5160" s="11" t="s">
        <v>3480</v>
      </c>
      <c r="E5160" s="11" t="s">
        <v>3478</v>
      </c>
      <c r="F5160" s="4">
        <v>6400</v>
      </c>
      <c r="G5160" s="3">
        <v>2015</v>
      </c>
      <c r="H5160" s="3" t="s">
        <v>21</v>
      </c>
      <c r="I5160" s="12"/>
      <c r="J5160">
        <v>38</v>
      </c>
      <c r="K5160" s="3" t="str">
        <f>IF(VLOOKUP(D5160,'Resources Final'!A:C,3,FALSE)=0,"",VLOOKUP(D5160,'Resources Final'!A:C,3,FALSE))</f>
        <v/>
      </c>
      <c r="L5160" s="3" t="str">
        <f>IF(VLOOKUP(D5160,'Resources Final'!A:D,4,FALSE)=0,"",VLOOKUP(D5160,'Resources Final'!A:D,4,FALSE))</f>
        <v/>
      </c>
      <c r="M5160" s="3" t="str">
        <f>IF(VLOOKUP(D5160,'Resources Final'!A:E,5,FALSE)=0,"",VLOOKUP(D5160,'Resources Final'!A:E,5,FALSE))</f>
        <v/>
      </c>
      <c r="N5160" s="7" t="str">
        <f>IF(VLOOKUP(D5160,'Resources Final'!A:F,6,FALSE)=0,"",VLOOKUP(D5160,'Resources Final'!A:F,6,FALSE))</f>
        <v>https://www.sourcewatch.org/index.php/Sunshine_Review</v>
      </c>
      <c r="O5160" s="3" t="str">
        <f>IF(VLOOKUP(D5160,'Resources Final'!A:G,7,FALSE)=0,"",VLOOKUP(D5160,'Resources Final'!A:G,7,FALSE))</f>
        <v>Sourcewatch</v>
      </c>
    </row>
    <row r="5161" spans="1:15" x14ac:dyDescent="0.2">
      <c r="A5161" s="11">
        <v>990</v>
      </c>
      <c r="B5161" s="11" t="str">
        <f t="shared" si="93"/>
        <v>Charles Koch Institute_Tax Foundation20156200</v>
      </c>
      <c r="C5161" s="11" t="s">
        <v>701</v>
      </c>
      <c r="D5161" s="11" t="s">
        <v>3530</v>
      </c>
      <c r="E5161" s="11" t="s">
        <v>3530</v>
      </c>
      <c r="F5161" s="4">
        <v>6200</v>
      </c>
      <c r="G5161" s="3">
        <v>2015</v>
      </c>
      <c r="H5161" s="3" t="s">
        <v>21</v>
      </c>
      <c r="I5161" s="12"/>
      <c r="J5161">
        <v>39</v>
      </c>
      <c r="K5161" s="3" t="str">
        <f>IF(VLOOKUP(D5161,'Resources Final'!A:C,3,FALSE)=0,"",VLOOKUP(D5161,'Resources Final'!A:C,3,FALSE))</f>
        <v/>
      </c>
      <c r="L5161" s="3" t="str">
        <f>IF(VLOOKUP(D5161,'Resources Final'!A:D,4,FALSE)=0,"",VLOOKUP(D5161,'Resources Final'!A:D,4,FALSE))</f>
        <v/>
      </c>
      <c r="M5161" s="3" t="str">
        <f>IF(VLOOKUP(D5161,'Resources Final'!A:E,5,FALSE)=0,"",VLOOKUP(D5161,'Resources Final'!A:E,5,FALSE))</f>
        <v/>
      </c>
      <c r="N5161" s="7" t="str">
        <f>IF(VLOOKUP(D5161,'Resources Final'!A:F,6,FALSE)=0,"",VLOOKUP(D5161,'Resources Final'!A:F,6,FALSE))</f>
        <v>http://www.sourcewatch.org/index.php/Tax_Foundation</v>
      </c>
      <c r="O5161" s="3" t="str">
        <f>IF(VLOOKUP(D5161,'Resources Final'!A:G,7,FALSE)=0,"",VLOOKUP(D5161,'Resources Final'!A:G,7,FALSE))</f>
        <v>Sourcewatch</v>
      </c>
    </row>
    <row r="5162" spans="1:15" x14ac:dyDescent="0.2">
      <c r="A5162" s="11">
        <v>990</v>
      </c>
      <c r="B5162" s="11" t="str">
        <f t="shared" si="93"/>
        <v>Charles Koch Institute_TechFreedom201513200</v>
      </c>
      <c r="C5162" s="11" t="s">
        <v>701</v>
      </c>
      <c r="D5162" s="11" t="s">
        <v>3544</v>
      </c>
      <c r="E5162" s="11" t="s">
        <v>3544</v>
      </c>
      <c r="F5162" s="4">
        <v>13200</v>
      </c>
      <c r="G5162" s="3">
        <v>2015</v>
      </c>
      <c r="H5162" s="3" t="s">
        <v>21</v>
      </c>
      <c r="I5162" s="12"/>
      <c r="J5162">
        <v>40</v>
      </c>
      <c r="K5162" s="3" t="str">
        <f>IF(VLOOKUP(D5162,'Resources Final'!A:C,3,FALSE)=0,"",VLOOKUP(D5162,'Resources Final'!A:C,3,FALSE))</f>
        <v/>
      </c>
      <c r="L5162" s="3" t="str">
        <f>IF(VLOOKUP(D5162,'Resources Final'!A:D,4,FALSE)=0,"",VLOOKUP(D5162,'Resources Final'!A:D,4,FALSE))</f>
        <v/>
      </c>
      <c r="M5162" s="3" t="str">
        <f>IF(VLOOKUP(D5162,'Resources Final'!A:E,5,FALSE)=0,"",VLOOKUP(D5162,'Resources Final'!A:E,5,FALSE))</f>
        <v/>
      </c>
      <c r="N5162" s="7" t="str">
        <f>IF(VLOOKUP(D5162,'Resources Final'!A:F,6,FALSE)=0,"",VLOOKUP(D5162,'Resources Final'!A:F,6,FALSE))</f>
        <v/>
      </c>
      <c r="O5162" s="3" t="str">
        <f>IF(VLOOKUP(D5162,'Resources Final'!A:G,7,FALSE)=0,"",VLOOKUP(D5162,'Resources Final'!A:G,7,FALSE))</f>
        <v/>
      </c>
    </row>
    <row r="5163" spans="1:15" x14ac:dyDescent="0.2">
      <c r="A5163" s="11">
        <v>990</v>
      </c>
      <c r="B5163" s="11" t="str">
        <f t="shared" si="93"/>
        <v>Charles Koch Institute_Texas Public Policy Foundation201520123</v>
      </c>
      <c r="C5163" s="11" t="s">
        <v>701</v>
      </c>
      <c r="D5163" s="11" t="s">
        <v>3555</v>
      </c>
      <c r="E5163" s="11" t="s">
        <v>3555</v>
      </c>
      <c r="F5163" s="4">
        <v>20123</v>
      </c>
      <c r="G5163" s="3">
        <v>2015</v>
      </c>
      <c r="H5163" s="3" t="s">
        <v>21</v>
      </c>
      <c r="I5163" s="12"/>
      <c r="J5163">
        <v>41</v>
      </c>
      <c r="K5163" s="3" t="str">
        <f>IF(VLOOKUP(D5163,'Resources Final'!A:C,3,FALSE)=0,"",VLOOKUP(D5163,'Resources Final'!A:C,3,FALSE))</f>
        <v/>
      </c>
      <c r="L5163" s="3" t="str">
        <f>IF(VLOOKUP(D5163,'Resources Final'!A:D,4,FALSE)=0,"",VLOOKUP(D5163,'Resources Final'!A:D,4,FALSE))</f>
        <v/>
      </c>
      <c r="M5163" s="3" t="str">
        <f>IF(VLOOKUP(D5163,'Resources Final'!A:E,5,FALSE)=0,"",VLOOKUP(D5163,'Resources Final'!A:E,5,FALSE))</f>
        <v/>
      </c>
      <c r="N5163" s="7" t="str">
        <f>IF(VLOOKUP(D5163,'Resources Final'!A:F,6,FALSE)=0,"",VLOOKUP(D5163,'Resources Final'!A:F,6,FALSE))</f>
        <v>https://www.desmogblog.com/texas-public-policy-foundation</v>
      </c>
      <c r="O5163" s="3" t="str">
        <f>IF(VLOOKUP(D5163,'Resources Final'!A:G,7,FALSE)=0,"",VLOOKUP(D5163,'Resources Final'!A:G,7,FALSE))</f>
        <v>Desmog</v>
      </c>
    </row>
    <row r="5164" spans="1:15" x14ac:dyDescent="0.2">
      <c r="A5164" s="11">
        <v>990</v>
      </c>
      <c r="B5164" s="11" t="str">
        <f t="shared" si="93"/>
        <v>Charles Koch Institute_Federalist Society for Law and Public Policy Studies20156400</v>
      </c>
      <c r="C5164" s="11" t="s">
        <v>701</v>
      </c>
      <c r="D5164" s="11" t="s">
        <v>1199</v>
      </c>
      <c r="E5164" s="11" t="s">
        <v>1199</v>
      </c>
      <c r="F5164" s="4">
        <v>6400</v>
      </c>
      <c r="G5164" s="3">
        <v>2015</v>
      </c>
      <c r="H5164" s="3" t="s">
        <v>21</v>
      </c>
      <c r="I5164" s="12"/>
      <c r="J5164">
        <v>42</v>
      </c>
      <c r="K5164" s="3" t="str">
        <f>IF(VLOOKUP(D5164,'Resources Final'!A:C,3,FALSE)=0,"",VLOOKUP(D5164,'Resources Final'!A:C,3,FALSE))</f>
        <v/>
      </c>
      <c r="L5164" s="3" t="str">
        <f>IF(VLOOKUP(D5164,'Resources Final'!A:D,4,FALSE)=0,"",VLOOKUP(D5164,'Resources Final'!A:D,4,FALSE))</f>
        <v/>
      </c>
      <c r="M5164" s="3" t="str">
        <f>IF(VLOOKUP(D5164,'Resources Final'!A:E,5,FALSE)=0,"",VLOOKUP(D5164,'Resources Final'!A:E,5,FALSE))</f>
        <v/>
      </c>
      <c r="N5164" s="7" t="str">
        <f>IF(VLOOKUP(D5164,'Resources Final'!A:F,6,FALSE)=0,"",VLOOKUP(D5164,'Resources Final'!A:F,6,FALSE))</f>
        <v>http://www.sourcewatch.org/index.php/Federalist_Society_for_Law_and_Public_Policy_Studies</v>
      </c>
      <c r="O5164" s="3" t="str">
        <f>IF(VLOOKUP(D5164,'Resources Final'!A:G,7,FALSE)=0,"",VLOOKUP(D5164,'Resources Final'!A:G,7,FALSE))</f>
        <v>Sourcewatch</v>
      </c>
    </row>
    <row r="5165" spans="1:15" x14ac:dyDescent="0.2">
      <c r="A5165" s="11">
        <v>990</v>
      </c>
      <c r="B5165" s="11" t="str">
        <f t="shared" si="93"/>
        <v>Charles Koch Institute_Grassroots Institute of Hawaii201510000</v>
      </c>
      <c r="C5165" s="11" t="s">
        <v>701</v>
      </c>
      <c r="D5165" s="11" t="s">
        <v>1445</v>
      </c>
      <c r="E5165" s="11" t="s">
        <v>1445</v>
      </c>
      <c r="F5165" s="4">
        <v>10000</v>
      </c>
      <c r="G5165" s="3">
        <v>2015</v>
      </c>
      <c r="H5165" s="3" t="s">
        <v>21</v>
      </c>
      <c r="I5165" s="12"/>
      <c r="J5165">
        <v>43</v>
      </c>
      <c r="K5165" s="3" t="str">
        <f>IF(VLOOKUP(D5165,'Resources Final'!A:C,3,FALSE)=0,"",VLOOKUP(D5165,'Resources Final'!A:C,3,FALSE))</f>
        <v/>
      </c>
      <c r="L5165" s="3" t="str">
        <f>IF(VLOOKUP(D5165,'Resources Final'!A:D,4,FALSE)=0,"",VLOOKUP(D5165,'Resources Final'!A:D,4,FALSE))</f>
        <v/>
      </c>
      <c r="M5165" s="3" t="str">
        <f>IF(VLOOKUP(D5165,'Resources Final'!A:E,5,FALSE)=0,"",VLOOKUP(D5165,'Resources Final'!A:E,5,FALSE))</f>
        <v/>
      </c>
      <c r="N5165" s="7" t="str">
        <f>IF(VLOOKUP(D5165,'Resources Final'!A:F,6,FALSE)=0,"",VLOOKUP(D5165,'Resources Final'!A:F,6,FALSE))</f>
        <v>http://www.sourcewatch.org/index.php/Grassroot_Institute_of_Hawaii</v>
      </c>
      <c r="O5165" s="3" t="str">
        <f>IF(VLOOKUP(D5165,'Resources Final'!A:G,7,FALSE)=0,"",VLOOKUP(D5165,'Resources Final'!A:G,7,FALSE))</f>
        <v>Sourcewatch</v>
      </c>
    </row>
    <row r="5166" spans="1:15" x14ac:dyDescent="0.2">
      <c r="A5166" s="11">
        <v>990</v>
      </c>
      <c r="B5166" s="11" t="str">
        <f t="shared" si="93"/>
        <v>Charles Koch Institute_MacIver Institute for Public Policy201510000</v>
      </c>
      <c r="C5166" s="11" t="s">
        <v>701</v>
      </c>
      <c r="D5166" s="11" t="s">
        <v>2281</v>
      </c>
      <c r="E5166" s="11" t="s">
        <v>2281</v>
      </c>
      <c r="F5166" s="4">
        <v>10000</v>
      </c>
      <c r="G5166" s="3">
        <v>2015</v>
      </c>
      <c r="H5166" s="3" t="s">
        <v>21</v>
      </c>
      <c r="I5166" s="12" t="s">
        <v>4201</v>
      </c>
      <c r="J5166">
        <v>44</v>
      </c>
      <c r="K5166" s="3" t="str">
        <f>IF(VLOOKUP(D5166,'Resources Final'!A:C,3,FALSE)=0,"",VLOOKUP(D5166,'Resources Final'!A:C,3,FALSE))</f>
        <v/>
      </c>
      <c r="L5166" s="3" t="str">
        <f>IF(VLOOKUP(D5166,'Resources Final'!A:D,4,FALSE)=0,"",VLOOKUP(D5166,'Resources Final'!A:D,4,FALSE))</f>
        <v/>
      </c>
      <c r="M5166" s="3" t="str">
        <f>IF(VLOOKUP(D5166,'Resources Final'!A:E,5,FALSE)=0,"",VLOOKUP(D5166,'Resources Final'!A:E,5,FALSE))</f>
        <v/>
      </c>
      <c r="N5166" s="7" t="str">
        <f>IF(VLOOKUP(D5166,'Resources Final'!A:F,6,FALSE)=0,"",VLOOKUP(D5166,'Resources Final'!A:F,6,FALSE))</f>
        <v>http://www.sourcewatch.org/index.php/MacIver_Institute</v>
      </c>
      <c r="O5166" s="3" t="str">
        <f>IF(VLOOKUP(D5166,'Resources Final'!A:G,7,FALSE)=0,"",VLOOKUP(D5166,'Resources Final'!A:G,7,FALSE))</f>
        <v>Sourcewatch</v>
      </c>
    </row>
    <row r="5167" spans="1:15" x14ac:dyDescent="0.2">
      <c r="A5167" s="11">
        <v>990</v>
      </c>
      <c r="B5167" s="11" t="str">
        <f t="shared" si="93"/>
        <v>Charles Koch Institute_Victims of Communism Memorial Foundation201511018</v>
      </c>
      <c r="C5167" s="11" t="s">
        <v>701</v>
      </c>
      <c r="D5167" s="11" t="s">
        <v>3890</v>
      </c>
      <c r="E5167" s="11" t="s">
        <v>3890</v>
      </c>
      <c r="F5167" s="4">
        <v>11018</v>
      </c>
      <c r="G5167" s="3">
        <v>2015</v>
      </c>
      <c r="H5167" s="3" t="s">
        <v>21</v>
      </c>
      <c r="I5167" s="12"/>
      <c r="J5167">
        <v>45</v>
      </c>
      <c r="K5167" s="3" t="str">
        <f>IF(VLOOKUP(D5167,'Resources Final'!A:C,3,FALSE)=0,"",VLOOKUP(D5167,'Resources Final'!A:C,3,FALSE))</f>
        <v/>
      </c>
      <c r="L5167" s="3" t="str">
        <f>IF(VLOOKUP(D5167,'Resources Final'!A:D,4,FALSE)=0,"",VLOOKUP(D5167,'Resources Final'!A:D,4,FALSE))</f>
        <v/>
      </c>
      <c r="M5167" s="3" t="str">
        <f>IF(VLOOKUP(D5167,'Resources Final'!A:E,5,FALSE)=0,"",VLOOKUP(D5167,'Resources Final'!A:E,5,FALSE))</f>
        <v/>
      </c>
      <c r="N5167" s="7" t="str">
        <f>IF(VLOOKUP(D5167,'Resources Final'!A:F,6,FALSE)=0,"",VLOOKUP(D5167,'Resources Final'!A:F,6,FALSE))</f>
        <v>https://www.sourcewatch.org/index.php/Victims_of_Communism_Memorial_Foundation</v>
      </c>
      <c r="O5167" s="3" t="str">
        <f>IF(VLOOKUP(D5167,'Resources Final'!A:G,7,FALSE)=0,"",VLOOKUP(D5167,'Resources Final'!A:G,7,FALSE))</f>
        <v>Sourcewatch</v>
      </c>
    </row>
    <row r="5168" spans="1:15" x14ac:dyDescent="0.2">
      <c r="A5168" s="11">
        <v>990</v>
      </c>
      <c r="B5168" s="11" t="str">
        <f t="shared" si="93"/>
        <v>Charles Koch Institute_Wisconsin Institute for Law &amp; Liberty201510000</v>
      </c>
      <c r="C5168" s="11" t="s">
        <v>701</v>
      </c>
      <c r="D5168" s="11" t="s">
        <v>4065</v>
      </c>
      <c r="E5168" s="11" t="s">
        <v>4065</v>
      </c>
      <c r="F5168" s="4">
        <v>10000</v>
      </c>
      <c r="G5168" s="3">
        <v>2015</v>
      </c>
      <c r="H5168" s="3" t="s">
        <v>21</v>
      </c>
      <c r="I5168" s="12"/>
      <c r="J5168">
        <v>46</v>
      </c>
      <c r="K5168" s="3" t="str">
        <f>IF(VLOOKUP(D5168,'Resources Final'!A:C,3,FALSE)=0,"",VLOOKUP(D5168,'Resources Final'!A:C,3,FALSE))</f>
        <v/>
      </c>
      <c r="L5168" s="3" t="str">
        <f>IF(VLOOKUP(D5168,'Resources Final'!A:D,4,FALSE)=0,"",VLOOKUP(D5168,'Resources Final'!A:D,4,FALSE))</f>
        <v/>
      </c>
      <c r="M5168" s="3" t="str">
        <f>IF(VLOOKUP(D5168,'Resources Final'!A:E,5,FALSE)=0,"",VLOOKUP(D5168,'Resources Final'!A:E,5,FALSE))</f>
        <v/>
      </c>
      <c r="N5168" s="7" t="str">
        <f>IF(VLOOKUP(D5168,'Resources Final'!A:F,6,FALSE)=0,"",VLOOKUP(D5168,'Resources Final'!A:F,6,FALSE))</f>
        <v>https://www.sourcewatch.org/index.php/Wisconsin_Institute_for_Law_%26_Liberty</v>
      </c>
      <c r="O5168" s="3" t="str">
        <f>IF(VLOOKUP(D5168,'Resources Final'!A:G,7,FALSE)=0,"",VLOOKUP(D5168,'Resources Final'!A:G,7,FALSE))</f>
        <v>Sourcewatch</v>
      </c>
    </row>
    <row r="5169" spans="1:15" x14ac:dyDescent="0.2">
      <c r="A5169" s="11">
        <v>990</v>
      </c>
      <c r="B5169" s="11" t="str">
        <f t="shared" si="93"/>
        <v>Charles Koch Institute_Young Americans for Liberty Foundation201523000</v>
      </c>
      <c r="C5169" s="11" t="s">
        <v>701</v>
      </c>
      <c r="D5169" s="11" t="s">
        <v>4126</v>
      </c>
      <c r="E5169" s="11" t="s">
        <v>4124</v>
      </c>
      <c r="F5169" s="4">
        <v>23000</v>
      </c>
      <c r="G5169" s="3">
        <v>2015</v>
      </c>
      <c r="H5169" s="3" t="s">
        <v>21</v>
      </c>
      <c r="I5169" s="12"/>
      <c r="J5169">
        <v>47</v>
      </c>
      <c r="K5169" s="3" t="str">
        <f>IF(VLOOKUP(D5169,'Resources Final'!A:C,3,FALSE)=0,"",VLOOKUP(D5169,'Resources Final'!A:C,3,FALSE))</f>
        <v/>
      </c>
      <c r="L5169" s="3" t="str">
        <f>IF(VLOOKUP(D5169,'Resources Final'!A:D,4,FALSE)=0,"",VLOOKUP(D5169,'Resources Final'!A:D,4,FALSE))</f>
        <v/>
      </c>
      <c r="M5169" s="3" t="str">
        <f>IF(VLOOKUP(D5169,'Resources Final'!A:E,5,FALSE)=0,"",VLOOKUP(D5169,'Resources Final'!A:E,5,FALSE))</f>
        <v/>
      </c>
      <c r="N5169" s="7" t="str">
        <f>IF(VLOOKUP(D5169,'Resources Final'!A:F,6,FALSE)=0,"",VLOOKUP(D5169,'Resources Final'!A:F,6,FALSE))</f>
        <v>https://www.sourcewatch.org/index.php/Young_Americans_for_Liberty</v>
      </c>
      <c r="O5169" s="3" t="str">
        <f>IF(VLOOKUP(D5169,'Resources Final'!A:G,7,FALSE)=0,"",VLOOKUP(D5169,'Resources Final'!A:G,7,FALSE))</f>
        <v>Sourcewatch</v>
      </c>
    </row>
    <row r="5170" spans="1:15" x14ac:dyDescent="0.2">
      <c r="A5170" s="11">
        <v>990</v>
      </c>
      <c r="B5170" s="11" t="str">
        <f t="shared" si="93"/>
        <v>Charles Koch Institute_Educational Grants (Not Itemized)2015368818</v>
      </c>
      <c r="C5170" s="11" t="s">
        <v>701</v>
      </c>
      <c r="D5170" s="11" t="s">
        <v>4688</v>
      </c>
      <c r="E5170" s="11" t="s">
        <v>4688</v>
      </c>
      <c r="F5170" s="4">
        <v>368818</v>
      </c>
      <c r="G5170" s="11">
        <v>2015</v>
      </c>
      <c r="H5170" s="11" t="s">
        <v>21</v>
      </c>
      <c r="K5170" s="3" t="str">
        <f>IF(VLOOKUP(D5170,'Resources Final'!A:C,3,FALSE)=0,"",VLOOKUP(D5170,'Resources Final'!A:C,3,FALSE))</f>
        <v/>
      </c>
      <c r="L5170" s="3" t="str">
        <f>IF(VLOOKUP(D5170,'Resources Final'!A:D,4,FALSE)=0,"",VLOOKUP(D5170,'Resources Final'!A:D,4,FALSE))</f>
        <v/>
      </c>
      <c r="M5170" s="3" t="str">
        <f>IF(VLOOKUP(D5170,'Resources Final'!A:E,5,FALSE)=0,"",VLOOKUP(D5170,'Resources Final'!A:E,5,FALSE))</f>
        <v/>
      </c>
      <c r="N5170" s="7" t="str">
        <f>IF(VLOOKUP(D5170,'Resources Final'!A:F,6,FALSE)=0,"",VLOOKUP(D5170,'Resources Final'!A:F,6,FALSE))</f>
        <v/>
      </c>
      <c r="O5170" s="3" t="str">
        <f>IF(VLOOKUP(D5170,'Resources Final'!A:G,7,FALSE)=0,"",VLOOKUP(D5170,'Resources Final'!A:G,7,FALSE))</f>
        <v/>
      </c>
    </row>
    <row r="5171" spans="1:15" x14ac:dyDescent="0.2">
      <c r="A5171" s="11">
        <v>990</v>
      </c>
      <c r="B5171" s="11" t="str">
        <f t="shared" si="93"/>
        <v>Charles Koch Institute_Institute for Humane Studies at George Mason University201684720</v>
      </c>
      <c r="C5171" s="11" t="s">
        <v>701</v>
      </c>
      <c r="D5171" s="11" t="s">
        <v>1680</v>
      </c>
      <c r="E5171" s="11" t="s">
        <v>4261</v>
      </c>
      <c r="F5171" s="4">
        <v>84720</v>
      </c>
      <c r="G5171" s="3">
        <v>2016</v>
      </c>
      <c r="H5171" s="3" t="s">
        <v>21</v>
      </c>
      <c r="I5171" s="12"/>
      <c r="J5171">
        <v>1</v>
      </c>
      <c r="K5171" s="3" t="str">
        <f>IF(VLOOKUP(D5171,'Resources Final'!A:C,3,FALSE)=0,"",VLOOKUP(D5171,'Resources Final'!A:C,3,FALSE))</f>
        <v/>
      </c>
      <c r="L5171" s="3" t="str">
        <f>IF(VLOOKUP(D5171,'Resources Final'!A:D,4,FALSE)=0,"",VLOOKUP(D5171,'Resources Final'!A:D,4,FALSE))</f>
        <v>Y</v>
      </c>
      <c r="M5171" s="3" t="str">
        <f>IF(VLOOKUP(D5171,'Resources Final'!A:E,5,FALSE)=0,"",VLOOKUP(D5171,'Resources Final'!A:E,5,FALSE))</f>
        <v/>
      </c>
      <c r="N5171" s="7" t="str">
        <f>IF(VLOOKUP(D5171,'Resources Final'!A:F,6,FALSE)=0,"",VLOOKUP(D5171,'Resources Final'!A:F,6,FALSE))</f>
        <v>https://www.desmogblog.com/institute-humane-studies-george-mason-university</v>
      </c>
      <c r="O5171" s="3" t="str">
        <f>IF(VLOOKUP(D5171,'Resources Final'!A:G,7,FALSE)=0,"",VLOOKUP(D5171,'Resources Final'!A:G,7,FALSE))</f>
        <v>Desmog</v>
      </c>
    </row>
    <row r="5172" spans="1:15" x14ac:dyDescent="0.2">
      <c r="A5172" s="11">
        <v>990</v>
      </c>
      <c r="B5172" s="11" t="str">
        <f t="shared" si="93"/>
        <v>Charles Koch Institute_Cato Institute201642909</v>
      </c>
      <c r="C5172" s="11" t="s">
        <v>701</v>
      </c>
      <c r="D5172" s="11" t="s">
        <v>636</v>
      </c>
      <c r="E5172" s="11" t="s">
        <v>636</v>
      </c>
      <c r="F5172" s="4">
        <v>42909</v>
      </c>
      <c r="G5172" s="3">
        <v>2016</v>
      </c>
      <c r="H5172" s="3" t="s">
        <v>21</v>
      </c>
      <c r="I5172" s="12"/>
      <c r="J5172">
        <v>2</v>
      </c>
      <c r="K5172" s="3" t="str">
        <f>IF(VLOOKUP(D5172,'Resources Final'!A:C,3,FALSE)=0,"",VLOOKUP(D5172,'Resources Final'!A:C,3,FALSE))</f>
        <v/>
      </c>
      <c r="L5172" s="3" t="str">
        <f>IF(VLOOKUP(D5172,'Resources Final'!A:D,4,FALSE)=0,"",VLOOKUP(D5172,'Resources Final'!A:D,4,FALSE))</f>
        <v/>
      </c>
      <c r="M5172" s="3" t="str">
        <f>IF(VLOOKUP(D5172,'Resources Final'!A:E,5,FALSE)=0,"",VLOOKUP(D5172,'Resources Final'!A:E,5,FALSE))</f>
        <v/>
      </c>
      <c r="N5172" s="7" t="str">
        <f>IF(VLOOKUP(D5172,'Resources Final'!A:F,6,FALSE)=0,"",VLOOKUP(D5172,'Resources Final'!A:F,6,FALSE))</f>
        <v>https://www.desmogblog.com/cato-institute</v>
      </c>
      <c r="O5172" s="3" t="str">
        <f>IF(VLOOKUP(D5172,'Resources Final'!A:G,7,FALSE)=0,"",VLOOKUP(D5172,'Resources Final'!A:G,7,FALSE))</f>
        <v>Desmog</v>
      </c>
    </row>
    <row r="5173" spans="1:15" x14ac:dyDescent="0.2">
      <c r="A5173" s="11">
        <v>990</v>
      </c>
      <c r="B5173" s="11" t="str">
        <f t="shared" si="93"/>
        <v>Charles Koch Institute_Americans for Prosperity Foundation (formerly CSE Foundation)201640840</v>
      </c>
      <c r="C5173" s="11" t="s">
        <v>701</v>
      </c>
      <c r="D5173" s="11" t="s">
        <v>215</v>
      </c>
      <c r="E5173" s="11" t="s">
        <v>213</v>
      </c>
      <c r="F5173" s="4">
        <v>40840</v>
      </c>
      <c r="G5173" s="3">
        <v>2016</v>
      </c>
      <c r="H5173" s="3" t="s">
        <v>21</v>
      </c>
      <c r="I5173" s="12"/>
      <c r="J5173">
        <v>3</v>
      </c>
      <c r="K5173" s="3" t="str">
        <f>IF(VLOOKUP(D5173,'Resources Final'!A:C,3,FALSE)=0,"",VLOOKUP(D5173,'Resources Final'!A:C,3,FALSE))</f>
        <v/>
      </c>
      <c r="L5173" s="3" t="str">
        <f>IF(VLOOKUP(D5173,'Resources Final'!A:D,4,FALSE)=0,"",VLOOKUP(D5173,'Resources Final'!A:D,4,FALSE))</f>
        <v/>
      </c>
      <c r="M5173" s="3" t="str">
        <f>IF(VLOOKUP(D5173,'Resources Final'!A:E,5,FALSE)=0,"",VLOOKUP(D5173,'Resources Final'!A:E,5,FALSE))</f>
        <v/>
      </c>
      <c r="N5173" s="7" t="str">
        <f>IF(VLOOKUP(D5173,'Resources Final'!A:F,6,FALSE)=0,"",VLOOKUP(D5173,'Resources Final'!A:F,6,FALSE))</f>
        <v>https://www.desmogblog.com/americans-for-prosperity</v>
      </c>
      <c r="O5173" s="3" t="str">
        <f>IF(VLOOKUP(D5173,'Resources Final'!A:G,7,FALSE)=0,"",VLOOKUP(D5173,'Resources Final'!A:G,7,FALSE))</f>
        <v>Desmog</v>
      </c>
    </row>
    <row r="5174" spans="1:15" x14ac:dyDescent="0.2">
      <c r="A5174" s="11">
        <v>990</v>
      </c>
      <c r="B5174" s="11" t="str">
        <f t="shared" si="93"/>
        <v>Charles Koch Institute_Georgia Public Policy Foundation201637884</v>
      </c>
      <c r="C5174" s="11" t="s">
        <v>701</v>
      </c>
      <c r="D5174" s="11" t="s">
        <v>1380</v>
      </c>
      <c r="E5174" s="11" t="s">
        <v>1380</v>
      </c>
      <c r="F5174" s="4">
        <v>37884</v>
      </c>
      <c r="G5174" s="3">
        <v>2016</v>
      </c>
      <c r="H5174" s="3" t="s">
        <v>21</v>
      </c>
      <c r="I5174" s="12"/>
      <c r="J5174">
        <v>4</v>
      </c>
      <c r="K5174" s="3" t="str">
        <f>IF(VLOOKUP(D5174,'Resources Final'!A:C,3,FALSE)=0,"",VLOOKUP(D5174,'Resources Final'!A:C,3,FALSE))</f>
        <v/>
      </c>
      <c r="L5174" s="3" t="str">
        <f>IF(VLOOKUP(D5174,'Resources Final'!A:D,4,FALSE)=0,"",VLOOKUP(D5174,'Resources Final'!A:D,4,FALSE))</f>
        <v/>
      </c>
      <c r="M5174" s="3" t="str">
        <f>IF(VLOOKUP(D5174,'Resources Final'!A:E,5,FALSE)=0,"",VLOOKUP(D5174,'Resources Final'!A:E,5,FALSE))</f>
        <v/>
      </c>
      <c r="N5174" s="7" t="str">
        <f>IF(VLOOKUP(D5174,'Resources Final'!A:F,6,FALSE)=0,"",VLOOKUP(D5174,'Resources Final'!A:F,6,FALSE))</f>
        <v>https://www.sourcewatch.org/index.php/Georgia_Public_Policy_Foundation</v>
      </c>
      <c r="O5174" s="3" t="str">
        <f>IF(VLOOKUP(D5174,'Resources Final'!A:G,7,FALSE)=0,"",VLOOKUP(D5174,'Resources Final'!A:G,7,FALSE))</f>
        <v>Sourcewatch</v>
      </c>
    </row>
    <row r="5175" spans="1:15" x14ac:dyDescent="0.2">
      <c r="A5175" s="11">
        <v>990</v>
      </c>
      <c r="B5175" s="11" t="str">
        <f t="shared" si="93"/>
        <v>Charles Koch Institute_American Legislative Exchange Council201628000</v>
      </c>
      <c r="C5175" s="11" t="s">
        <v>701</v>
      </c>
      <c r="D5175" s="11" t="s">
        <v>195</v>
      </c>
      <c r="E5175" s="11" t="s">
        <v>195</v>
      </c>
      <c r="F5175" s="4">
        <v>28000</v>
      </c>
      <c r="G5175" s="3">
        <v>2016</v>
      </c>
      <c r="H5175" s="3" t="s">
        <v>21</v>
      </c>
      <c r="I5175" s="12"/>
      <c r="J5175">
        <v>5</v>
      </c>
      <c r="K5175" s="3" t="str">
        <f>IF(VLOOKUP(D5175,'Resources Final'!A:C,3,FALSE)=0,"",VLOOKUP(D5175,'Resources Final'!A:C,3,FALSE))</f>
        <v/>
      </c>
      <c r="L5175" s="3" t="str">
        <f>IF(VLOOKUP(D5175,'Resources Final'!A:D,4,FALSE)=0,"",VLOOKUP(D5175,'Resources Final'!A:D,4,FALSE))</f>
        <v/>
      </c>
      <c r="M5175" s="3" t="str">
        <f>IF(VLOOKUP(D5175,'Resources Final'!A:E,5,FALSE)=0,"",VLOOKUP(D5175,'Resources Final'!A:E,5,FALSE))</f>
        <v/>
      </c>
      <c r="N5175" s="7" t="str">
        <f>IF(VLOOKUP(D5175,'Resources Final'!A:F,6,FALSE)=0,"",VLOOKUP(D5175,'Resources Final'!A:F,6,FALSE))</f>
        <v>https://www.desmogblog.com/american-legislative-exchange-council</v>
      </c>
      <c r="O5175" s="3" t="str">
        <f>IF(VLOOKUP(D5175,'Resources Final'!A:G,7,FALSE)=0,"",VLOOKUP(D5175,'Resources Final'!A:G,7,FALSE))</f>
        <v>Desmog</v>
      </c>
    </row>
    <row r="5176" spans="1:15" x14ac:dyDescent="0.2">
      <c r="A5176" s="11">
        <v>990</v>
      </c>
      <c r="B5176" s="11" t="str">
        <f t="shared" si="93"/>
        <v>Charles Koch Institute_Strata Policy, Inc201627225</v>
      </c>
      <c r="C5176" s="11" t="s">
        <v>701</v>
      </c>
      <c r="D5176" s="11" t="s">
        <v>3459</v>
      </c>
      <c r="E5176" s="11" t="s">
        <v>3459</v>
      </c>
      <c r="F5176" s="4">
        <v>27225</v>
      </c>
      <c r="G5176" s="3">
        <v>2016</v>
      </c>
      <c r="H5176" s="3" t="s">
        <v>21</v>
      </c>
      <c r="I5176" s="12"/>
      <c r="J5176">
        <v>6</v>
      </c>
      <c r="K5176" s="3" t="str">
        <f>IF(VLOOKUP(D5176,'Resources Final'!A:C,3,FALSE)=0,"",VLOOKUP(D5176,'Resources Final'!A:C,3,FALSE))</f>
        <v/>
      </c>
      <c r="L5176" s="3" t="str">
        <f>IF(VLOOKUP(D5176,'Resources Final'!A:D,4,FALSE)=0,"",VLOOKUP(D5176,'Resources Final'!A:D,4,FALSE))</f>
        <v/>
      </c>
      <c r="M5176" s="3" t="str">
        <f>IF(VLOOKUP(D5176,'Resources Final'!A:E,5,FALSE)=0,"",VLOOKUP(D5176,'Resources Final'!A:E,5,FALSE))</f>
        <v/>
      </c>
      <c r="N5176" s="7" t="str">
        <f>IF(VLOOKUP(D5176,'Resources Final'!A:F,6,FALSE)=0,"",VLOOKUP(D5176,'Resources Final'!A:F,6,FALSE))</f>
        <v/>
      </c>
      <c r="O5176" s="3" t="str">
        <f>IF(VLOOKUP(D5176,'Resources Final'!A:G,7,FALSE)=0,"",VLOOKUP(D5176,'Resources Final'!A:G,7,FALSE))</f>
        <v/>
      </c>
    </row>
    <row r="5177" spans="1:15" x14ac:dyDescent="0.2">
      <c r="A5177" s="11">
        <v>990</v>
      </c>
      <c r="B5177" s="11" t="str">
        <f t="shared" si="93"/>
        <v>Charles Koch Institute_Bill of Rights Institute201626000</v>
      </c>
      <c r="C5177" s="11" t="s">
        <v>701</v>
      </c>
      <c r="D5177" s="11" t="s">
        <v>428</v>
      </c>
      <c r="E5177" s="11" t="s">
        <v>428</v>
      </c>
      <c r="F5177" s="4">
        <v>26000</v>
      </c>
      <c r="G5177" s="3">
        <v>2016</v>
      </c>
      <c r="H5177" s="3" t="s">
        <v>21</v>
      </c>
      <c r="I5177" s="12"/>
      <c r="J5177">
        <v>7</v>
      </c>
      <c r="K5177" s="3" t="str">
        <f>IF(VLOOKUP(D5177,'Resources Final'!A:C,3,FALSE)=0,"",VLOOKUP(D5177,'Resources Final'!A:C,3,FALSE))</f>
        <v/>
      </c>
      <c r="L5177" s="3" t="str">
        <f>IF(VLOOKUP(D5177,'Resources Final'!A:D,4,FALSE)=0,"",VLOOKUP(D5177,'Resources Final'!A:D,4,FALSE))</f>
        <v/>
      </c>
      <c r="M5177" s="3" t="str">
        <f>IF(VLOOKUP(D5177,'Resources Final'!A:E,5,FALSE)=0,"",VLOOKUP(D5177,'Resources Final'!A:E,5,FALSE))</f>
        <v/>
      </c>
      <c r="N5177" s="7" t="str">
        <f>IF(VLOOKUP(D5177,'Resources Final'!A:F,6,FALSE)=0,"",VLOOKUP(D5177,'Resources Final'!A:F,6,FALSE))</f>
        <v>https://www.sourcewatch.org/index.php/Bill_of_Rights_Institute</v>
      </c>
      <c r="O5177" s="3" t="str">
        <f>IF(VLOOKUP(D5177,'Resources Final'!A:G,7,FALSE)=0,"",VLOOKUP(D5177,'Resources Final'!A:G,7,FALSE))</f>
        <v>Sourcewatch</v>
      </c>
    </row>
    <row r="5178" spans="1:15" x14ac:dyDescent="0.2">
      <c r="A5178" s="11">
        <v>990</v>
      </c>
      <c r="B5178" s="11" t="str">
        <f t="shared" ref="B5178:B5209" si="94">C5178&amp;"_"&amp;D5178&amp;G5178&amp;F5178</f>
        <v>Charles Koch Institute_Institute for Energy Research201623272</v>
      </c>
      <c r="C5178" s="11" t="s">
        <v>701</v>
      </c>
      <c r="D5178" s="11" t="s">
        <v>1676</v>
      </c>
      <c r="E5178" s="11" t="s">
        <v>1676</v>
      </c>
      <c r="F5178" s="4">
        <v>23272</v>
      </c>
      <c r="G5178" s="3">
        <v>2016</v>
      </c>
      <c r="H5178" s="3" t="s">
        <v>21</v>
      </c>
      <c r="I5178" s="12"/>
      <c r="J5178">
        <v>8</v>
      </c>
      <c r="K5178" s="3" t="str">
        <f>IF(VLOOKUP(D5178,'Resources Final'!A:C,3,FALSE)=0,"",VLOOKUP(D5178,'Resources Final'!A:C,3,FALSE))</f>
        <v/>
      </c>
      <c r="L5178" s="3" t="str">
        <f>IF(VLOOKUP(D5178,'Resources Final'!A:D,4,FALSE)=0,"",VLOOKUP(D5178,'Resources Final'!A:D,4,FALSE))</f>
        <v/>
      </c>
      <c r="M5178" s="3" t="str">
        <f>IF(VLOOKUP(D5178,'Resources Final'!A:E,5,FALSE)=0,"",VLOOKUP(D5178,'Resources Final'!A:E,5,FALSE))</f>
        <v/>
      </c>
      <c r="N5178" s="7" t="str">
        <f>IF(VLOOKUP(D5178,'Resources Final'!A:F,6,FALSE)=0,"",VLOOKUP(D5178,'Resources Final'!A:F,6,FALSE))</f>
        <v>https://www.desmogblog.com/institute-energy-research</v>
      </c>
      <c r="O5178" s="3" t="str">
        <f>IF(VLOOKUP(D5178,'Resources Final'!A:G,7,FALSE)=0,"",VLOOKUP(D5178,'Resources Final'!A:G,7,FALSE))</f>
        <v>Desmog</v>
      </c>
    </row>
    <row r="5179" spans="1:15" x14ac:dyDescent="0.2">
      <c r="A5179" s="11">
        <v>990</v>
      </c>
      <c r="B5179" s="11" t="str">
        <f t="shared" si="94"/>
        <v>Charles Koch Institute_Illinois Policy Institute201622500</v>
      </c>
      <c r="C5179" s="11" t="s">
        <v>701</v>
      </c>
      <c r="D5179" s="11" t="s">
        <v>1661</v>
      </c>
      <c r="E5179" s="11" t="s">
        <v>1661</v>
      </c>
      <c r="F5179" s="4">
        <v>22500</v>
      </c>
      <c r="G5179" s="3">
        <v>2016</v>
      </c>
      <c r="H5179" s="3" t="s">
        <v>21</v>
      </c>
      <c r="I5179" s="12"/>
      <c r="J5179">
        <v>9</v>
      </c>
      <c r="K5179" s="3" t="str">
        <f>IF(VLOOKUP(D5179,'Resources Final'!A:C,3,FALSE)=0,"",VLOOKUP(D5179,'Resources Final'!A:C,3,FALSE))</f>
        <v/>
      </c>
      <c r="L5179" s="3" t="str">
        <f>IF(VLOOKUP(D5179,'Resources Final'!A:D,4,FALSE)=0,"",VLOOKUP(D5179,'Resources Final'!A:D,4,FALSE))</f>
        <v/>
      </c>
      <c r="M5179" s="3" t="str">
        <f>IF(VLOOKUP(D5179,'Resources Final'!A:E,5,FALSE)=0,"",VLOOKUP(D5179,'Resources Final'!A:E,5,FALSE))</f>
        <v/>
      </c>
      <c r="N5179" s="7" t="str">
        <f>IF(VLOOKUP(D5179,'Resources Final'!A:F,6,FALSE)=0,"",VLOOKUP(D5179,'Resources Final'!A:F,6,FALSE))</f>
        <v>https://www.desmogblog.com/illinois-policy-institute</v>
      </c>
      <c r="O5179" s="3" t="str">
        <f>IF(VLOOKUP(D5179,'Resources Final'!A:G,7,FALSE)=0,"",VLOOKUP(D5179,'Resources Final'!A:G,7,FALSE))</f>
        <v>Desmog</v>
      </c>
    </row>
    <row r="5180" spans="1:15" x14ac:dyDescent="0.2">
      <c r="A5180" s="11">
        <v>990</v>
      </c>
      <c r="B5180" s="11" t="str">
        <f t="shared" si="94"/>
        <v>Charles Koch Institute_Atlas Economic Research Foundation201621000</v>
      </c>
      <c r="C5180" s="11" t="s">
        <v>701</v>
      </c>
      <c r="D5180" s="11" t="s">
        <v>286</v>
      </c>
      <c r="E5180" s="11" t="s">
        <v>286</v>
      </c>
      <c r="F5180" s="4">
        <v>21000</v>
      </c>
      <c r="G5180" s="3">
        <v>2016</v>
      </c>
      <c r="H5180" s="3" t="s">
        <v>21</v>
      </c>
      <c r="I5180" s="12" t="s">
        <v>735</v>
      </c>
      <c r="J5180">
        <v>10</v>
      </c>
      <c r="K5180" s="3" t="str">
        <f>IF(VLOOKUP(D5180,'Resources Final'!A:C,3,FALSE)=0,"",VLOOKUP(D5180,'Resources Final'!A:C,3,FALSE))</f>
        <v/>
      </c>
      <c r="L5180" s="3" t="str">
        <f>IF(VLOOKUP(D5180,'Resources Final'!A:D,4,FALSE)=0,"",VLOOKUP(D5180,'Resources Final'!A:D,4,FALSE))</f>
        <v/>
      </c>
      <c r="M5180" s="3" t="str">
        <f>IF(VLOOKUP(D5180,'Resources Final'!A:E,5,FALSE)=0,"",VLOOKUP(D5180,'Resources Final'!A:E,5,FALSE))</f>
        <v/>
      </c>
      <c r="N5180" s="7" t="str">
        <f>IF(VLOOKUP(D5180,'Resources Final'!A:F,6,FALSE)=0,"",VLOOKUP(D5180,'Resources Final'!A:F,6,FALSE))</f>
        <v>https://www.desmogblog.com/atlas-economic-research-foundation</v>
      </c>
      <c r="O5180" s="3" t="str">
        <f>IF(VLOOKUP(D5180,'Resources Final'!A:G,7,FALSE)=0,"",VLOOKUP(D5180,'Resources Final'!A:G,7,FALSE))</f>
        <v>Desmog</v>
      </c>
    </row>
    <row r="5181" spans="1:15" x14ac:dyDescent="0.2">
      <c r="A5181" s="11">
        <v>990</v>
      </c>
      <c r="B5181" s="11" t="str">
        <f t="shared" si="94"/>
        <v>Charles Koch Institute_Reason Foundation201621000</v>
      </c>
      <c r="C5181" s="11" t="s">
        <v>701</v>
      </c>
      <c r="D5181" s="11" t="s">
        <v>3001</v>
      </c>
      <c r="E5181" s="11" t="s">
        <v>3001</v>
      </c>
      <c r="F5181" s="4">
        <v>21000</v>
      </c>
      <c r="G5181" s="3">
        <v>2016</v>
      </c>
      <c r="H5181" s="3" t="s">
        <v>21</v>
      </c>
      <c r="I5181" s="12"/>
      <c r="J5181">
        <v>11</v>
      </c>
      <c r="K5181" s="3" t="str">
        <f>IF(VLOOKUP(D5181,'Resources Final'!A:C,3,FALSE)=0,"",VLOOKUP(D5181,'Resources Final'!A:C,3,FALSE))</f>
        <v/>
      </c>
      <c r="L5181" s="3" t="str">
        <f>IF(VLOOKUP(D5181,'Resources Final'!A:D,4,FALSE)=0,"",VLOOKUP(D5181,'Resources Final'!A:D,4,FALSE))</f>
        <v/>
      </c>
      <c r="M5181" s="3" t="str">
        <f>IF(VLOOKUP(D5181,'Resources Final'!A:E,5,FALSE)=0,"",VLOOKUP(D5181,'Resources Final'!A:E,5,FALSE))</f>
        <v/>
      </c>
      <c r="N5181" s="7" t="str">
        <f>IF(VLOOKUP(D5181,'Resources Final'!A:F,6,FALSE)=0,"",VLOOKUP(D5181,'Resources Final'!A:F,6,FALSE))</f>
        <v>https://www.desmogblog.com/reason-foundation</v>
      </c>
      <c r="O5181" s="3" t="str">
        <f>IF(VLOOKUP(D5181,'Resources Final'!A:G,7,FALSE)=0,"",VLOOKUP(D5181,'Resources Final'!A:G,7,FALSE))</f>
        <v>Desmog</v>
      </c>
    </row>
    <row r="5182" spans="1:15" x14ac:dyDescent="0.2">
      <c r="A5182" s="11">
        <v>990</v>
      </c>
      <c r="B5182" s="11" t="str">
        <f t="shared" si="94"/>
        <v>Charles Koch Institute_Moving Picture Institute201619079</v>
      </c>
      <c r="C5182" s="11" t="s">
        <v>701</v>
      </c>
      <c r="D5182" s="11" t="s">
        <v>2551</v>
      </c>
      <c r="E5182" s="11" t="s">
        <v>2551</v>
      </c>
      <c r="F5182" s="4">
        <v>19079</v>
      </c>
      <c r="G5182" s="3">
        <v>2016</v>
      </c>
      <c r="H5182" s="3" t="s">
        <v>21</v>
      </c>
      <c r="I5182" s="12"/>
      <c r="J5182">
        <v>12</v>
      </c>
      <c r="K5182" s="3" t="str">
        <f>IF(VLOOKUP(D5182,'Resources Final'!A:C,3,FALSE)=0,"",VLOOKUP(D5182,'Resources Final'!A:C,3,FALSE))</f>
        <v/>
      </c>
      <c r="L5182" s="3" t="str">
        <f>IF(VLOOKUP(D5182,'Resources Final'!A:D,4,FALSE)=0,"",VLOOKUP(D5182,'Resources Final'!A:D,4,FALSE))</f>
        <v/>
      </c>
      <c r="M5182" s="3" t="str">
        <f>IF(VLOOKUP(D5182,'Resources Final'!A:E,5,FALSE)=0,"",VLOOKUP(D5182,'Resources Final'!A:E,5,FALSE))</f>
        <v/>
      </c>
      <c r="N5182" s="7" t="str">
        <f>IF(VLOOKUP(D5182,'Resources Final'!A:F,6,FALSE)=0,"",VLOOKUP(D5182,'Resources Final'!A:F,6,FALSE))</f>
        <v>https://www.sourcewatch.org/index.php/Moving_Picture_Institute</v>
      </c>
      <c r="O5182" s="3" t="str">
        <f>IF(VLOOKUP(D5182,'Resources Final'!A:G,7,FALSE)=0,"",VLOOKUP(D5182,'Resources Final'!A:G,7,FALSE))</f>
        <v>Sourcewatch</v>
      </c>
    </row>
    <row r="5183" spans="1:15" x14ac:dyDescent="0.2">
      <c r="A5183" s="11">
        <v>990</v>
      </c>
      <c r="B5183" s="11" t="str">
        <f t="shared" si="94"/>
        <v>Charles Koch Institute_Students for Liberty201616136</v>
      </c>
      <c r="C5183" s="11" t="s">
        <v>701</v>
      </c>
      <c r="D5183" s="11" t="s">
        <v>3465</v>
      </c>
      <c r="E5183" s="11" t="s">
        <v>3465</v>
      </c>
      <c r="F5183" s="4">
        <v>16136</v>
      </c>
      <c r="G5183" s="3">
        <v>2016</v>
      </c>
      <c r="H5183" s="3" t="s">
        <v>21</v>
      </c>
      <c r="I5183" s="12"/>
      <c r="J5183">
        <v>13</v>
      </c>
      <c r="K5183" s="3" t="str">
        <f>IF(VLOOKUP(D5183,'Resources Final'!A:C,3,FALSE)=0,"",VLOOKUP(D5183,'Resources Final'!A:C,3,FALSE))</f>
        <v/>
      </c>
      <c r="L5183" s="3" t="str">
        <f>IF(VLOOKUP(D5183,'Resources Final'!A:D,4,FALSE)=0,"",VLOOKUP(D5183,'Resources Final'!A:D,4,FALSE))</f>
        <v/>
      </c>
      <c r="M5183" s="3" t="str">
        <f>IF(VLOOKUP(D5183,'Resources Final'!A:E,5,FALSE)=0,"",VLOOKUP(D5183,'Resources Final'!A:E,5,FALSE))</f>
        <v/>
      </c>
      <c r="N5183" s="7" t="str">
        <f>IF(VLOOKUP(D5183,'Resources Final'!A:F,6,FALSE)=0,"",VLOOKUP(D5183,'Resources Final'!A:F,6,FALSE))</f>
        <v>https://www.sourcewatch.org/index.php/Students_for_Liberty</v>
      </c>
      <c r="O5183" s="3" t="str">
        <f>IF(VLOOKUP(D5183,'Resources Final'!A:G,7,FALSE)=0,"",VLOOKUP(D5183,'Resources Final'!A:G,7,FALSE))</f>
        <v>Sourcewatch</v>
      </c>
    </row>
    <row r="5184" spans="1:15" x14ac:dyDescent="0.2">
      <c r="A5184" s="11">
        <v>990</v>
      </c>
      <c r="B5184" s="11" t="str">
        <f t="shared" si="94"/>
        <v>Charles Koch Institute_Rio Grande Foundation201615000</v>
      </c>
      <c r="C5184" s="11" t="s">
        <v>701</v>
      </c>
      <c r="D5184" s="11" t="s">
        <v>3071</v>
      </c>
      <c r="E5184" s="11" t="s">
        <v>3071</v>
      </c>
      <c r="F5184" s="4">
        <v>15000</v>
      </c>
      <c r="G5184" s="3">
        <v>2016</v>
      </c>
      <c r="H5184" s="3" t="s">
        <v>21</v>
      </c>
      <c r="I5184" s="12"/>
      <c r="J5184">
        <v>14</v>
      </c>
      <c r="K5184" s="3" t="str">
        <f>IF(VLOOKUP(D5184,'Resources Final'!A:C,3,FALSE)=0,"",VLOOKUP(D5184,'Resources Final'!A:C,3,FALSE))</f>
        <v/>
      </c>
      <c r="L5184" s="3" t="str">
        <f>IF(VLOOKUP(D5184,'Resources Final'!A:D,4,FALSE)=0,"",VLOOKUP(D5184,'Resources Final'!A:D,4,FALSE))</f>
        <v/>
      </c>
      <c r="M5184" s="3" t="str">
        <f>IF(VLOOKUP(D5184,'Resources Final'!A:E,5,FALSE)=0,"",VLOOKUP(D5184,'Resources Final'!A:E,5,FALSE))</f>
        <v/>
      </c>
      <c r="N5184" s="7" t="str">
        <f>IF(VLOOKUP(D5184,'Resources Final'!A:F,6,FALSE)=0,"",VLOOKUP(D5184,'Resources Final'!A:F,6,FALSE))</f>
        <v>http://www.sourcewatch.org/index.php/Rio_Grande_Foundation</v>
      </c>
      <c r="O5184" s="3" t="str">
        <f>IF(VLOOKUP(D5184,'Resources Final'!A:G,7,FALSE)=0,"",VLOOKUP(D5184,'Resources Final'!A:G,7,FALSE))</f>
        <v>Sourcewatch</v>
      </c>
    </row>
    <row r="5185" spans="1:15" x14ac:dyDescent="0.2">
      <c r="A5185" s="11">
        <v>990</v>
      </c>
      <c r="B5185" s="11" t="str">
        <f t="shared" si="94"/>
        <v>Charles Koch Institute_Texas Public Policy Foundation201615000</v>
      </c>
      <c r="C5185" s="11" t="s">
        <v>701</v>
      </c>
      <c r="D5185" s="11" t="s">
        <v>3555</v>
      </c>
      <c r="E5185" s="11" t="s">
        <v>3555</v>
      </c>
      <c r="F5185" s="4">
        <v>15000</v>
      </c>
      <c r="G5185" s="3">
        <v>2016</v>
      </c>
      <c r="H5185" s="3" t="s">
        <v>21</v>
      </c>
      <c r="I5185" s="12"/>
      <c r="J5185">
        <v>15</v>
      </c>
      <c r="K5185" s="3" t="str">
        <f>IF(VLOOKUP(D5185,'Resources Final'!A:C,3,FALSE)=0,"",VLOOKUP(D5185,'Resources Final'!A:C,3,FALSE))</f>
        <v/>
      </c>
      <c r="L5185" s="3" t="str">
        <f>IF(VLOOKUP(D5185,'Resources Final'!A:D,4,FALSE)=0,"",VLOOKUP(D5185,'Resources Final'!A:D,4,FALSE))</f>
        <v/>
      </c>
      <c r="M5185" s="3" t="str">
        <f>IF(VLOOKUP(D5185,'Resources Final'!A:E,5,FALSE)=0,"",VLOOKUP(D5185,'Resources Final'!A:E,5,FALSE))</f>
        <v/>
      </c>
      <c r="N5185" s="7" t="str">
        <f>IF(VLOOKUP(D5185,'Resources Final'!A:F,6,FALSE)=0,"",VLOOKUP(D5185,'Resources Final'!A:F,6,FALSE))</f>
        <v>https://www.desmogblog.com/texas-public-policy-foundation</v>
      </c>
      <c r="O5185" s="3" t="str">
        <f>IF(VLOOKUP(D5185,'Resources Final'!A:G,7,FALSE)=0,"",VLOOKUP(D5185,'Resources Final'!A:G,7,FALSE))</f>
        <v>Desmog</v>
      </c>
    </row>
    <row r="5186" spans="1:15" x14ac:dyDescent="0.2">
      <c r="A5186" s="11">
        <v>990</v>
      </c>
      <c r="B5186" s="11" t="str">
        <f t="shared" si="94"/>
        <v>Charles Koch Institute_Institute for Justice201613000</v>
      </c>
      <c r="C5186" s="11" t="s">
        <v>701</v>
      </c>
      <c r="D5186" s="11" t="s">
        <v>1682</v>
      </c>
      <c r="E5186" s="11" t="s">
        <v>1682</v>
      </c>
      <c r="F5186" s="4">
        <v>13000</v>
      </c>
      <c r="G5186" s="3">
        <v>2016</v>
      </c>
      <c r="H5186" s="3" t="s">
        <v>21</v>
      </c>
      <c r="I5186" s="12"/>
      <c r="J5186">
        <v>16</v>
      </c>
      <c r="K5186" s="3" t="str">
        <f>IF(VLOOKUP(D5186,'Resources Final'!A:C,3,FALSE)=0,"",VLOOKUP(D5186,'Resources Final'!A:C,3,FALSE))</f>
        <v/>
      </c>
      <c r="L5186" s="3" t="str">
        <f>IF(VLOOKUP(D5186,'Resources Final'!A:D,4,FALSE)=0,"",VLOOKUP(D5186,'Resources Final'!A:D,4,FALSE))</f>
        <v/>
      </c>
      <c r="M5186" s="3" t="str">
        <f>IF(VLOOKUP(D5186,'Resources Final'!A:E,5,FALSE)=0,"",VLOOKUP(D5186,'Resources Final'!A:E,5,FALSE))</f>
        <v/>
      </c>
      <c r="N5186" s="7" t="str">
        <f>IF(VLOOKUP(D5186,'Resources Final'!A:F,6,FALSE)=0,"",VLOOKUP(D5186,'Resources Final'!A:F,6,FALSE))</f>
        <v>https://www.sourcewatch.org/index.php/Institute_for_Justice</v>
      </c>
      <c r="O5186" s="3" t="str">
        <f>IF(VLOOKUP(D5186,'Resources Final'!A:G,7,FALSE)=0,"",VLOOKUP(D5186,'Resources Final'!A:G,7,FALSE))</f>
        <v>Sourcewatch</v>
      </c>
    </row>
    <row r="5187" spans="1:15" x14ac:dyDescent="0.2">
      <c r="A5187" s="11">
        <v>990</v>
      </c>
      <c r="B5187" s="11" t="str">
        <f t="shared" si="94"/>
        <v>Charles Koch Institute_American Council of Trustees and Alumni201612545</v>
      </c>
      <c r="C5187" s="11" t="s">
        <v>701</v>
      </c>
      <c r="D5187" s="11" t="s">
        <v>184</v>
      </c>
      <c r="E5187" s="11" t="s">
        <v>184</v>
      </c>
      <c r="F5187" s="4">
        <v>12545</v>
      </c>
      <c r="G5187" s="3">
        <v>2016</v>
      </c>
      <c r="H5187" s="3" t="s">
        <v>21</v>
      </c>
      <c r="I5187" s="12"/>
      <c r="J5187">
        <v>17</v>
      </c>
      <c r="K5187" s="3" t="str">
        <f>IF(VLOOKUP(D5187,'Resources Final'!A:C,3,FALSE)=0,"",VLOOKUP(D5187,'Resources Final'!A:C,3,FALSE))</f>
        <v/>
      </c>
      <c r="L5187" s="3" t="str">
        <f>IF(VLOOKUP(D5187,'Resources Final'!A:D,4,FALSE)=0,"",VLOOKUP(D5187,'Resources Final'!A:D,4,FALSE))</f>
        <v/>
      </c>
      <c r="M5187" s="3" t="str">
        <f>IF(VLOOKUP(D5187,'Resources Final'!A:E,5,FALSE)=0,"",VLOOKUP(D5187,'Resources Final'!A:E,5,FALSE))</f>
        <v/>
      </c>
      <c r="N5187" s="7" t="str">
        <f>IF(VLOOKUP(D5187,'Resources Final'!A:F,6,FALSE)=0,"",VLOOKUP(D5187,'Resources Final'!A:F,6,FALSE))</f>
        <v>https://www.sourcewatch.org/index.php/American_Council_of_Trustees_and_Alumni</v>
      </c>
      <c r="O5187" s="3" t="str">
        <f>IF(VLOOKUP(D5187,'Resources Final'!A:G,7,FALSE)=0,"",VLOOKUP(D5187,'Resources Final'!A:G,7,FALSE))</f>
        <v>Sourcewatch</v>
      </c>
    </row>
    <row r="5188" spans="1:15" x14ac:dyDescent="0.2">
      <c r="A5188" s="11">
        <v>990</v>
      </c>
      <c r="B5188" s="11" t="str">
        <f t="shared" si="94"/>
        <v>Charles Koch Institute_Acton Institute for the Study of Religion and Liberty201612500</v>
      </c>
      <c r="C5188" s="11" t="s">
        <v>701</v>
      </c>
      <c r="D5188" s="11" t="s">
        <v>112</v>
      </c>
      <c r="E5188" s="11" t="s">
        <v>112</v>
      </c>
      <c r="F5188" s="4">
        <v>12500</v>
      </c>
      <c r="G5188" s="3">
        <v>2016</v>
      </c>
      <c r="H5188" s="3" t="s">
        <v>21</v>
      </c>
      <c r="I5188" s="12"/>
      <c r="J5188">
        <v>18</v>
      </c>
      <c r="K5188" s="3" t="str">
        <f>IF(VLOOKUP(D5188,'Resources Final'!A:C,3,FALSE)=0,"",VLOOKUP(D5188,'Resources Final'!A:C,3,FALSE))</f>
        <v/>
      </c>
      <c r="L5188" s="3" t="str">
        <f>IF(VLOOKUP(D5188,'Resources Final'!A:D,4,FALSE)=0,"",VLOOKUP(D5188,'Resources Final'!A:D,4,FALSE))</f>
        <v/>
      </c>
      <c r="M5188" s="3" t="str">
        <f>IF(VLOOKUP(D5188,'Resources Final'!A:E,5,FALSE)=0,"",VLOOKUP(D5188,'Resources Final'!A:E,5,FALSE))</f>
        <v/>
      </c>
      <c r="N5188" s="7" t="str">
        <f>IF(VLOOKUP(D5188,'Resources Final'!A:F,6,FALSE)=0,"",VLOOKUP(D5188,'Resources Final'!A:F,6,FALSE))</f>
        <v>https://www.desmogblog.com/acton-institute</v>
      </c>
      <c r="O5188" s="3" t="str">
        <f>IF(VLOOKUP(D5188,'Resources Final'!A:G,7,FALSE)=0,"",VLOOKUP(D5188,'Resources Final'!A:G,7,FALSE))</f>
        <v>Desmog</v>
      </c>
    </row>
    <row r="5189" spans="1:15" x14ac:dyDescent="0.2">
      <c r="A5189" s="11">
        <v>990</v>
      </c>
      <c r="B5189" s="11" t="str">
        <f t="shared" si="94"/>
        <v>Charles Koch Institute_Center for Competitive Politics201612000</v>
      </c>
      <c r="C5189" s="11" t="s">
        <v>701</v>
      </c>
      <c r="D5189" s="11" t="s">
        <v>647</v>
      </c>
      <c r="E5189" s="11" t="s">
        <v>647</v>
      </c>
      <c r="F5189" s="4">
        <v>12000</v>
      </c>
      <c r="G5189" s="3">
        <v>2016</v>
      </c>
      <c r="H5189" s="3" t="s">
        <v>21</v>
      </c>
      <c r="I5189" s="12"/>
      <c r="J5189">
        <v>19</v>
      </c>
      <c r="K5189" s="3" t="str">
        <f>IF(VLOOKUP(D5189,'Resources Final'!A:C,3,FALSE)=0,"",VLOOKUP(D5189,'Resources Final'!A:C,3,FALSE))</f>
        <v/>
      </c>
      <c r="L5189" s="3" t="str">
        <f>IF(VLOOKUP(D5189,'Resources Final'!A:D,4,FALSE)=0,"",VLOOKUP(D5189,'Resources Final'!A:D,4,FALSE))</f>
        <v/>
      </c>
      <c r="M5189" s="3" t="str">
        <f>IF(VLOOKUP(D5189,'Resources Final'!A:E,5,FALSE)=0,"",VLOOKUP(D5189,'Resources Final'!A:E,5,FALSE))</f>
        <v/>
      </c>
      <c r="N5189" s="7" t="str">
        <f>IF(VLOOKUP(D5189,'Resources Final'!A:F,6,FALSE)=0,"",VLOOKUP(D5189,'Resources Final'!A:F,6,FALSE))</f>
        <v>https://www.desmogblog.com/topics/center-competitive-politics</v>
      </c>
      <c r="O5189" s="3" t="str">
        <f>IF(VLOOKUP(D5189,'Resources Final'!A:G,7,FALSE)=0,"",VLOOKUP(D5189,'Resources Final'!A:G,7,FALSE))</f>
        <v>Desmog</v>
      </c>
    </row>
    <row r="5190" spans="1:15" x14ac:dyDescent="0.2">
      <c r="A5190" s="11">
        <v>990</v>
      </c>
      <c r="B5190" s="11" t="str">
        <f t="shared" si="94"/>
        <v>Charles Koch Institute_Daily Caller News Foundation201612000</v>
      </c>
      <c r="C5190" s="11" t="s">
        <v>701</v>
      </c>
      <c r="D5190" s="11" t="s">
        <v>929</v>
      </c>
      <c r="E5190" s="11" t="s">
        <v>929</v>
      </c>
      <c r="F5190" s="4">
        <v>12000</v>
      </c>
      <c r="G5190" s="3">
        <v>2016</v>
      </c>
      <c r="H5190" s="3" t="s">
        <v>21</v>
      </c>
      <c r="I5190" s="12"/>
      <c r="J5190">
        <v>20</v>
      </c>
      <c r="K5190" s="3" t="str">
        <f>IF(VLOOKUP(D5190,'Resources Final'!A:C,3,FALSE)=0,"",VLOOKUP(D5190,'Resources Final'!A:C,3,FALSE))</f>
        <v/>
      </c>
      <c r="L5190" s="3" t="str">
        <f>IF(VLOOKUP(D5190,'Resources Final'!A:D,4,FALSE)=0,"",VLOOKUP(D5190,'Resources Final'!A:D,4,FALSE))</f>
        <v/>
      </c>
      <c r="M5190" s="3" t="str">
        <f>IF(VLOOKUP(D5190,'Resources Final'!A:E,5,FALSE)=0,"",VLOOKUP(D5190,'Resources Final'!A:E,5,FALSE))</f>
        <v/>
      </c>
      <c r="N5190" s="7" t="str">
        <f>IF(VLOOKUP(D5190,'Resources Final'!A:F,6,FALSE)=0,"",VLOOKUP(D5190,'Resources Final'!A:F,6,FALSE))</f>
        <v>https://www.desmogblog.com/daily-caller</v>
      </c>
      <c r="O5190" s="3" t="str">
        <f>IF(VLOOKUP(D5190,'Resources Final'!A:G,7,FALSE)=0,"",VLOOKUP(D5190,'Resources Final'!A:G,7,FALSE))</f>
        <v>Desmog</v>
      </c>
    </row>
    <row r="5191" spans="1:15" x14ac:dyDescent="0.2">
      <c r="A5191" s="11">
        <v>990</v>
      </c>
      <c r="B5191" s="11" t="str">
        <f t="shared" si="94"/>
        <v>Charles Koch Institute_TechFreedom201612000</v>
      </c>
      <c r="C5191" s="11" t="s">
        <v>701</v>
      </c>
      <c r="D5191" s="11" t="s">
        <v>3544</v>
      </c>
      <c r="E5191" s="11" t="s">
        <v>3544</v>
      </c>
      <c r="F5191" s="4">
        <v>12000</v>
      </c>
      <c r="G5191" s="3">
        <v>2016</v>
      </c>
      <c r="H5191" s="3" t="s">
        <v>21</v>
      </c>
      <c r="I5191" s="12"/>
      <c r="J5191">
        <v>21</v>
      </c>
      <c r="K5191" s="3" t="str">
        <f>IF(VLOOKUP(D5191,'Resources Final'!A:C,3,FALSE)=0,"",VLOOKUP(D5191,'Resources Final'!A:C,3,FALSE))</f>
        <v/>
      </c>
      <c r="L5191" s="3" t="str">
        <f>IF(VLOOKUP(D5191,'Resources Final'!A:D,4,FALSE)=0,"",VLOOKUP(D5191,'Resources Final'!A:D,4,FALSE))</f>
        <v/>
      </c>
      <c r="M5191" s="3" t="str">
        <f>IF(VLOOKUP(D5191,'Resources Final'!A:E,5,FALSE)=0,"",VLOOKUP(D5191,'Resources Final'!A:E,5,FALSE))</f>
        <v/>
      </c>
      <c r="N5191" s="7" t="str">
        <f>IF(VLOOKUP(D5191,'Resources Final'!A:F,6,FALSE)=0,"",VLOOKUP(D5191,'Resources Final'!A:F,6,FALSE))</f>
        <v/>
      </c>
      <c r="O5191" s="3" t="str">
        <f>IF(VLOOKUP(D5191,'Resources Final'!A:G,7,FALSE)=0,"",VLOOKUP(D5191,'Resources Final'!A:G,7,FALSE))</f>
        <v/>
      </c>
    </row>
    <row r="5192" spans="1:15" x14ac:dyDescent="0.2">
      <c r="A5192" s="11">
        <v>990</v>
      </c>
      <c r="B5192" s="11" t="str">
        <f t="shared" si="94"/>
        <v>Charles Koch Institute_Victims of Communism Memorial Foundation201612000</v>
      </c>
      <c r="C5192" s="11" t="s">
        <v>701</v>
      </c>
      <c r="D5192" s="11" t="s">
        <v>3890</v>
      </c>
      <c r="E5192" s="11" t="s">
        <v>3890</v>
      </c>
      <c r="F5192" s="4">
        <v>12000</v>
      </c>
      <c r="G5192" s="3">
        <v>2016</v>
      </c>
      <c r="H5192" s="3" t="s">
        <v>21</v>
      </c>
      <c r="I5192" s="12"/>
      <c r="J5192">
        <v>21</v>
      </c>
      <c r="K5192" s="3" t="str">
        <f>IF(VLOOKUP(D5192,'Resources Final'!A:C,3,FALSE)=0,"",VLOOKUP(D5192,'Resources Final'!A:C,3,FALSE))</f>
        <v/>
      </c>
      <c r="L5192" s="3" t="str">
        <f>IF(VLOOKUP(D5192,'Resources Final'!A:D,4,FALSE)=0,"",VLOOKUP(D5192,'Resources Final'!A:D,4,FALSE))</f>
        <v/>
      </c>
      <c r="M5192" s="3" t="str">
        <f>IF(VLOOKUP(D5192,'Resources Final'!A:E,5,FALSE)=0,"",VLOOKUP(D5192,'Resources Final'!A:E,5,FALSE))</f>
        <v/>
      </c>
      <c r="N5192" s="7" t="str">
        <f>IF(VLOOKUP(D5192,'Resources Final'!A:F,6,FALSE)=0,"",VLOOKUP(D5192,'Resources Final'!A:F,6,FALSE))</f>
        <v>https://www.sourcewatch.org/index.php/Victims_of_Communism_Memorial_Foundation</v>
      </c>
      <c r="O5192" s="3" t="str">
        <f>IF(VLOOKUP(D5192,'Resources Final'!A:G,7,FALSE)=0,"",VLOOKUP(D5192,'Resources Final'!A:G,7,FALSE))</f>
        <v>Sourcewatch</v>
      </c>
    </row>
    <row r="5193" spans="1:15" x14ac:dyDescent="0.2">
      <c r="A5193" s="11">
        <v>990</v>
      </c>
      <c r="B5193" s="11" t="str">
        <f t="shared" si="94"/>
        <v>Charles Koch Institute_Compact for America Educational Foundation201610000</v>
      </c>
      <c r="C5193" s="11" t="s">
        <v>701</v>
      </c>
      <c r="D5193" s="11" t="s">
        <v>814</v>
      </c>
      <c r="E5193" s="11" t="s">
        <v>814</v>
      </c>
      <c r="F5193" s="4">
        <v>10000</v>
      </c>
      <c r="G5193" s="3">
        <v>2016</v>
      </c>
      <c r="H5193" s="3" t="s">
        <v>21</v>
      </c>
      <c r="I5193" s="12"/>
      <c r="J5193">
        <v>22</v>
      </c>
      <c r="K5193" s="3" t="str">
        <f>IF(VLOOKUP(D5193,'Resources Final'!A:C,3,FALSE)=0,"",VLOOKUP(D5193,'Resources Final'!A:C,3,FALSE))</f>
        <v/>
      </c>
      <c r="L5193" s="3" t="str">
        <f>IF(VLOOKUP(D5193,'Resources Final'!A:D,4,FALSE)=0,"",VLOOKUP(D5193,'Resources Final'!A:D,4,FALSE))</f>
        <v/>
      </c>
      <c r="M5193" s="3" t="str">
        <f>IF(VLOOKUP(D5193,'Resources Final'!A:E,5,FALSE)=0,"",VLOOKUP(D5193,'Resources Final'!A:E,5,FALSE))</f>
        <v/>
      </c>
      <c r="N5193" s="7" t="str">
        <f>IF(VLOOKUP(D5193,'Resources Final'!A:F,6,FALSE)=0,"",VLOOKUP(D5193,'Resources Final'!A:F,6,FALSE))</f>
        <v>https://www.sourcewatch.org/index.php/Compact_for_America_Educational_Foundation</v>
      </c>
      <c r="O5193" s="3" t="str">
        <f>IF(VLOOKUP(D5193,'Resources Final'!A:G,7,FALSE)=0,"",VLOOKUP(D5193,'Resources Final'!A:G,7,FALSE))</f>
        <v>Sourcewatch</v>
      </c>
    </row>
    <row r="5194" spans="1:15" x14ac:dyDescent="0.2">
      <c r="A5194" s="11">
        <v>990</v>
      </c>
      <c r="B5194" s="11" t="str">
        <f t="shared" si="94"/>
        <v>Charles Koch Institute_Independent Institute201610000</v>
      </c>
      <c r="C5194" s="11" t="s">
        <v>701</v>
      </c>
      <c r="D5194" s="11" t="s">
        <v>1667</v>
      </c>
      <c r="E5194" s="11" t="s">
        <v>1667</v>
      </c>
      <c r="F5194" s="4">
        <v>10000</v>
      </c>
      <c r="G5194" s="3">
        <v>2016</v>
      </c>
      <c r="H5194" s="3" t="s">
        <v>21</v>
      </c>
      <c r="I5194" s="12"/>
      <c r="J5194">
        <v>23</v>
      </c>
      <c r="K5194" s="3" t="str">
        <f>IF(VLOOKUP(D5194,'Resources Final'!A:C,3,FALSE)=0,"",VLOOKUP(D5194,'Resources Final'!A:C,3,FALSE))</f>
        <v/>
      </c>
      <c r="L5194" s="3" t="str">
        <f>IF(VLOOKUP(D5194,'Resources Final'!A:D,4,FALSE)=0,"",VLOOKUP(D5194,'Resources Final'!A:D,4,FALSE))</f>
        <v/>
      </c>
      <c r="M5194" s="3" t="str">
        <f>IF(VLOOKUP(D5194,'Resources Final'!A:E,5,FALSE)=0,"",VLOOKUP(D5194,'Resources Final'!A:E,5,FALSE))</f>
        <v/>
      </c>
      <c r="N5194" s="7" t="str">
        <f>IF(VLOOKUP(D5194,'Resources Final'!A:F,6,FALSE)=0,"",VLOOKUP(D5194,'Resources Final'!A:F,6,FALSE))</f>
        <v>https://www.desmogblog.com/independent-institute</v>
      </c>
      <c r="O5194" s="3" t="str">
        <f>IF(VLOOKUP(D5194,'Resources Final'!A:G,7,FALSE)=0,"",VLOOKUP(D5194,'Resources Final'!A:G,7,FALSE))</f>
        <v>Desmog</v>
      </c>
    </row>
    <row r="5195" spans="1:15" x14ac:dyDescent="0.2">
      <c r="A5195" s="11">
        <v>990</v>
      </c>
      <c r="B5195" s="11" t="str">
        <f t="shared" si="94"/>
        <v>Charles Koch Institute_James Madison Institute201610000</v>
      </c>
      <c r="C5195" s="11" t="s">
        <v>701</v>
      </c>
      <c r="D5195" s="11" t="s">
        <v>1813</v>
      </c>
      <c r="E5195" s="11" t="s">
        <v>1813</v>
      </c>
      <c r="F5195" s="4">
        <v>10000</v>
      </c>
      <c r="G5195" s="3">
        <v>2016</v>
      </c>
      <c r="H5195" s="3" t="s">
        <v>21</v>
      </c>
      <c r="I5195" s="12"/>
      <c r="J5195">
        <v>24</v>
      </c>
      <c r="K5195" s="3" t="str">
        <f>IF(VLOOKUP(D5195,'Resources Final'!A:C,3,FALSE)=0,"",VLOOKUP(D5195,'Resources Final'!A:C,3,FALSE))</f>
        <v/>
      </c>
      <c r="L5195" s="3" t="str">
        <f>IF(VLOOKUP(D5195,'Resources Final'!A:D,4,FALSE)=0,"",VLOOKUP(D5195,'Resources Final'!A:D,4,FALSE))</f>
        <v/>
      </c>
      <c r="M5195" s="3" t="str">
        <f>IF(VLOOKUP(D5195,'Resources Final'!A:E,5,FALSE)=0,"",VLOOKUP(D5195,'Resources Final'!A:E,5,FALSE))</f>
        <v/>
      </c>
      <c r="N5195" s="7" t="str">
        <f>IF(VLOOKUP(D5195,'Resources Final'!A:F,6,FALSE)=0,"",VLOOKUP(D5195,'Resources Final'!A:F,6,FALSE))</f>
        <v>https://www.desmogblog.com/james-madison-institute</v>
      </c>
      <c r="O5195" s="3" t="str">
        <f>IF(VLOOKUP(D5195,'Resources Final'!A:G,7,FALSE)=0,"",VLOOKUP(D5195,'Resources Final'!A:G,7,FALSE))</f>
        <v>Desmog</v>
      </c>
    </row>
    <row r="5196" spans="1:15" x14ac:dyDescent="0.2">
      <c r="A5196" s="11">
        <v>990</v>
      </c>
      <c r="B5196" s="11" t="str">
        <f t="shared" si="94"/>
        <v>Charles Koch Institute_Manhattan Institute for Policy Research20169000</v>
      </c>
      <c r="C5196" s="11" t="s">
        <v>701</v>
      </c>
      <c r="D5196" s="11" t="s">
        <v>2312</v>
      </c>
      <c r="E5196" s="11" t="s">
        <v>2312</v>
      </c>
      <c r="F5196" s="4">
        <v>9000</v>
      </c>
      <c r="G5196" s="3">
        <v>2016</v>
      </c>
      <c r="H5196" s="3" t="s">
        <v>21</v>
      </c>
      <c r="I5196" s="12"/>
      <c r="J5196">
        <v>25</v>
      </c>
      <c r="K5196" s="3" t="str">
        <f>IF(VLOOKUP(D5196,'Resources Final'!A:C,3,FALSE)=0,"",VLOOKUP(D5196,'Resources Final'!A:C,3,FALSE))</f>
        <v/>
      </c>
      <c r="L5196" s="3" t="str">
        <f>IF(VLOOKUP(D5196,'Resources Final'!A:D,4,FALSE)=0,"",VLOOKUP(D5196,'Resources Final'!A:D,4,FALSE))</f>
        <v/>
      </c>
      <c r="M5196" s="3" t="str">
        <f>IF(VLOOKUP(D5196,'Resources Final'!A:E,5,FALSE)=0,"",VLOOKUP(D5196,'Resources Final'!A:E,5,FALSE))</f>
        <v/>
      </c>
      <c r="N5196" s="7" t="str">
        <f>IF(VLOOKUP(D5196,'Resources Final'!A:F,6,FALSE)=0,"",VLOOKUP(D5196,'Resources Final'!A:F,6,FALSE))</f>
        <v>https://www.desmogblog.com/manhattan-institute-policy-research</v>
      </c>
      <c r="O5196" s="3" t="str">
        <f>IF(VLOOKUP(D5196,'Resources Final'!A:G,7,FALSE)=0,"",VLOOKUP(D5196,'Resources Final'!A:G,7,FALSE))</f>
        <v>Desmog</v>
      </c>
    </row>
    <row r="5197" spans="1:15" x14ac:dyDescent="0.2">
      <c r="A5197" s="11">
        <v>990</v>
      </c>
      <c r="B5197" s="11" t="str">
        <f t="shared" si="94"/>
        <v>Charles Koch Institute_America's Future Foundation (AFF)20168000</v>
      </c>
      <c r="C5197" s="11" t="s">
        <v>701</v>
      </c>
      <c r="D5197" s="11" t="s">
        <v>177</v>
      </c>
      <c r="E5197" s="11" t="s">
        <v>177</v>
      </c>
      <c r="F5197" s="4">
        <v>8000</v>
      </c>
      <c r="G5197" s="3">
        <v>2016</v>
      </c>
      <c r="H5197" s="3" t="s">
        <v>21</v>
      </c>
      <c r="I5197" s="12"/>
      <c r="J5197">
        <v>26</v>
      </c>
      <c r="K5197" s="3" t="str">
        <f>IF(VLOOKUP(D5197,'Resources Final'!A:C,3,FALSE)=0,"",VLOOKUP(D5197,'Resources Final'!A:C,3,FALSE))</f>
        <v/>
      </c>
      <c r="L5197" s="3" t="str">
        <f>IF(VLOOKUP(D5197,'Resources Final'!A:D,4,FALSE)=0,"",VLOOKUP(D5197,'Resources Final'!A:D,4,FALSE))</f>
        <v/>
      </c>
      <c r="M5197" s="3" t="str">
        <f>IF(VLOOKUP(D5197,'Resources Final'!A:E,5,FALSE)=0,"",VLOOKUP(D5197,'Resources Final'!A:E,5,FALSE))</f>
        <v/>
      </c>
      <c r="N5197" s="7" t="str">
        <f>IF(VLOOKUP(D5197,'Resources Final'!A:F,6,FALSE)=0,"",VLOOKUP(D5197,'Resources Final'!A:F,6,FALSE))</f>
        <v>http://www.sourcewatch.org/index.php/America's_Future_Foundation</v>
      </c>
      <c r="O5197" s="3" t="str">
        <f>IF(VLOOKUP(D5197,'Resources Final'!A:G,7,FALSE)=0,"",VLOOKUP(D5197,'Resources Final'!A:G,7,FALSE))</f>
        <v>Sourcewatch</v>
      </c>
    </row>
    <row r="5198" spans="1:15" x14ac:dyDescent="0.2">
      <c r="A5198" s="11">
        <v>990</v>
      </c>
      <c r="B5198" s="11" t="str">
        <f t="shared" si="94"/>
        <v>Charles Koch Institute_Institute to Reduce Spending20168000</v>
      </c>
      <c r="C5198" s="11" t="s">
        <v>701</v>
      </c>
      <c r="D5198" s="11" t="s">
        <v>1700</v>
      </c>
      <c r="E5198" s="11" t="s">
        <v>1700</v>
      </c>
      <c r="F5198" s="4">
        <v>8000</v>
      </c>
      <c r="G5198" s="3">
        <v>2016</v>
      </c>
      <c r="H5198" s="3" t="s">
        <v>21</v>
      </c>
      <c r="I5198" s="12"/>
      <c r="J5198">
        <v>27</v>
      </c>
      <c r="K5198" s="3" t="str">
        <f>IF(VLOOKUP(D5198,'Resources Final'!A:C,3,FALSE)=0,"",VLOOKUP(D5198,'Resources Final'!A:C,3,FALSE))</f>
        <v/>
      </c>
      <c r="L5198" s="3" t="str">
        <f>IF(VLOOKUP(D5198,'Resources Final'!A:D,4,FALSE)=0,"",VLOOKUP(D5198,'Resources Final'!A:D,4,FALSE))</f>
        <v/>
      </c>
      <c r="M5198" s="3" t="str">
        <f>IF(VLOOKUP(D5198,'Resources Final'!A:E,5,FALSE)=0,"",VLOOKUP(D5198,'Resources Final'!A:E,5,FALSE))</f>
        <v/>
      </c>
      <c r="N5198" s="7" t="str">
        <f>IF(VLOOKUP(D5198,'Resources Final'!A:F,6,FALSE)=0,"",VLOOKUP(D5198,'Resources Final'!A:F,6,FALSE))</f>
        <v/>
      </c>
      <c r="O5198" s="3" t="str">
        <f>IF(VLOOKUP(D5198,'Resources Final'!A:G,7,FALSE)=0,"",VLOOKUP(D5198,'Resources Final'!A:G,7,FALSE))</f>
        <v/>
      </c>
    </row>
    <row r="5199" spans="1:15" x14ac:dyDescent="0.2">
      <c r="A5199" s="11">
        <v>990</v>
      </c>
      <c r="B5199" s="11" t="str">
        <f t="shared" si="94"/>
        <v>Charles Koch Institute_Leadership Institute20168000</v>
      </c>
      <c r="C5199" s="11" t="s">
        <v>701</v>
      </c>
      <c r="D5199" s="11" t="s">
        <v>2120</v>
      </c>
      <c r="E5199" s="11" t="s">
        <v>2120</v>
      </c>
      <c r="F5199" s="4">
        <v>8000</v>
      </c>
      <c r="G5199" s="3">
        <v>2016</v>
      </c>
      <c r="H5199" s="3" t="s">
        <v>21</v>
      </c>
      <c r="I5199" s="12"/>
      <c r="J5199">
        <v>28</v>
      </c>
      <c r="K5199" s="3" t="str">
        <f>IF(VLOOKUP(D5199,'Resources Final'!A:C,3,FALSE)=0,"",VLOOKUP(D5199,'Resources Final'!A:C,3,FALSE))</f>
        <v/>
      </c>
      <c r="L5199" s="3" t="str">
        <f>IF(VLOOKUP(D5199,'Resources Final'!A:D,4,FALSE)=0,"",VLOOKUP(D5199,'Resources Final'!A:D,4,FALSE))</f>
        <v/>
      </c>
      <c r="M5199" s="3" t="str">
        <f>IF(VLOOKUP(D5199,'Resources Final'!A:E,5,FALSE)=0,"",VLOOKUP(D5199,'Resources Final'!A:E,5,FALSE))</f>
        <v/>
      </c>
      <c r="N5199" s="7" t="str">
        <f>IF(VLOOKUP(D5199,'Resources Final'!A:F,6,FALSE)=0,"",VLOOKUP(D5199,'Resources Final'!A:F,6,FALSE))</f>
        <v>https://www.desmogblog.com/leadership-institute</v>
      </c>
      <c r="O5199" s="3" t="str">
        <f>IF(VLOOKUP(D5199,'Resources Final'!A:G,7,FALSE)=0,"",VLOOKUP(D5199,'Resources Final'!A:G,7,FALSE))</f>
        <v>Desmog</v>
      </c>
    </row>
    <row r="5200" spans="1:15" x14ac:dyDescent="0.2">
      <c r="A5200" s="11">
        <v>990</v>
      </c>
      <c r="B5200" s="11" t="str">
        <f t="shared" si="94"/>
        <v>Charles Koch Institute_National Taxpayers Union Foundation20168000</v>
      </c>
      <c r="C5200" s="11" t="s">
        <v>701</v>
      </c>
      <c r="D5200" s="11" t="s">
        <v>2628</v>
      </c>
      <c r="E5200" s="11" t="s">
        <v>2628</v>
      </c>
      <c r="F5200" s="4">
        <v>8000</v>
      </c>
      <c r="G5200" s="3">
        <v>2016</v>
      </c>
      <c r="H5200" s="3" t="s">
        <v>21</v>
      </c>
      <c r="I5200" s="12"/>
      <c r="J5200">
        <v>29</v>
      </c>
      <c r="K5200" s="3" t="str">
        <f>IF(VLOOKUP(D5200,'Resources Final'!A:C,3,FALSE)=0,"",VLOOKUP(D5200,'Resources Final'!A:C,3,FALSE))</f>
        <v/>
      </c>
      <c r="L5200" s="3" t="str">
        <f>IF(VLOOKUP(D5200,'Resources Final'!A:D,4,FALSE)=0,"",VLOOKUP(D5200,'Resources Final'!A:D,4,FALSE))</f>
        <v/>
      </c>
      <c r="M5200" s="3" t="str">
        <f>IF(VLOOKUP(D5200,'Resources Final'!A:E,5,FALSE)=0,"",VLOOKUP(D5200,'Resources Final'!A:E,5,FALSE))</f>
        <v/>
      </c>
      <c r="N5200" s="7" t="str">
        <f>IF(VLOOKUP(D5200,'Resources Final'!A:F,6,FALSE)=0,"",VLOOKUP(D5200,'Resources Final'!A:F,6,FALSE))</f>
        <v>http://www.sourcewatch.org/index.php/National_Taxpayers_Union</v>
      </c>
      <c r="O5200" s="3" t="str">
        <f>IF(VLOOKUP(D5200,'Resources Final'!A:G,7,FALSE)=0,"",VLOOKUP(D5200,'Resources Final'!A:G,7,FALSE))</f>
        <v>Sourcewatch</v>
      </c>
    </row>
    <row r="5201" spans="1:15" x14ac:dyDescent="0.2">
      <c r="A5201" s="11">
        <v>990</v>
      </c>
      <c r="B5201" s="11" t="str">
        <f t="shared" si="94"/>
        <v>Charles Koch Institute_State Policy Network20168000</v>
      </c>
      <c r="C5201" s="11" t="s">
        <v>701</v>
      </c>
      <c r="D5201" s="11" t="s">
        <v>3419</v>
      </c>
      <c r="E5201" s="11" t="s">
        <v>3419</v>
      </c>
      <c r="F5201" s="4">
        <v>8000</v>
      </c>
      <c r="G5201" s="3">
        <v>2016</v>
      </c>
      <c r="H5201" s="3" t="s">
        <v>21</v>
      </c>
      <c r="I5201" s="12"/>
      <c r="J5201">
        <v>30</v>
      </c>
      <c r="K5201" s="3" t="str">
        <f>IF(VLOOKUP(D5201,'Resources Final'!A:C,3,FALSE)=0,"",VLOOKUP(D5201,'Resources Final'!A:C,3,FALSE))</f>
        <v/>
      </c>
      <c r="L5201" s="3" t="str">
        <f>IF(VLOOKUP(D5201,'Resources Final'!A:D,4,FALSE)=0,"",VLOOKUP(D5201,'Resources Final'!A:D,4,FALSE))</f>
        <v/>
      </c>
      <c r="M5201" s="3" t="str">
        <f>IF(VLOOKUP(D5201,'Resources Final'!A:E,5,FALSE)=0,"",VLOOKUP(D5201,'Resources Final'!A:E,5,FALSE))</f>
        <v/>
      </c>
      <c r="N5201" s="7" t="str">
        <f>IF(VLOOKUP(D5201,'Resources Final'!A:F,6,FALSE)=0,"",VLOOKUP(D5201,'Resources Final'!A:F,6,FALSE))</f>
        <v>https://www.desmogblog.com/state-policy-network</v>
      </c>
      <c r="O5201" s="3" t="str">
        <f>IF(VLOOKUP(D5201,'Resources Final'!A:G,7,FALSE)=0,"",VLOOKUP(D5201,'Resources Final'!A:G,7,FALSE))</f>
        <v>Desmog</v>
      </c>
    </row>
    <row r="5202" spans="1:15" x14ac:dyDescent="0.2">
      <c r="A5202" s="11">
        <v>990</v>
      </c>
      <c r="B5202" s="11" t="str">
        <f t="shared" si="94"/>
        <v>Charles Koch Institute_Goldwater Institute20167500</v>
      </c>
      <c r="C5202" s="11" t="s">
        <v>701</v>
      </c>
      <c r="D5202" s="11" t="s">
        <v>1422</v>
      </c>
      <c r="E5202" s="11" t="s">
        <v>1422</v>
      </c>
      <c r="F5202" s="4">
        <v>7500</v>
      </c>
      <c r="G5202" s="3">
        <v>2016</v>
      </c>
      <c r="H5202" s="3" t="s">
        <v>21</v>
      </c>
      <c r="I5202" s="12" t="s">
        <v>4203</v>
      </c>
      <c r="J5202">
        <v>31</v>
      </c>
      <c r="K5202" s="3" t="str">
        <f>IF(VLOOKUP(D5202,'Resources Final'!A:C,3,FALSE)=0,"",VLOOKUP(D5202,'Resources Final'!A:C,3,FALSE))</f>
        <v/>
      </c>
      <c r="L5202" s="3" t="str">
        <f>IF(VLOOKUP(D5202,'Resources Final'!A:D,4,FALSE)=0,"",VLOOKUP(D5202,'Resources Final'!A:D,4,FALSE))</f>
        <v/>
      </c>
      <c r="M5202" s="3" t="str">
        <f>IF(VLOOKUP(D5202,'Resources Final'!A:E,5,FALSE)=0,"",VLOOKUP(D5202,'Resources Final'!A:E,5,FALSE))</f>
        <v/>
      </c>
      <c r="N5202" s="7" t="str">
        <f>IF(VLOOKUP(D5202,'Resources Final'!A:F,6,FALSE)=0,"",VLOOKUP(D5202,'Resources Final'!A:F,6,FALSE))</f>
        <v>http://www.sourcewatch.org/index.php/Goldwater_Institute</v>
      </c>
      <c r="O5202" s="3" t="str">
        <f>IF(VLOOKUP(D5202,'Resources Final'!A:G,7,FALSE)=0,"",VLOOKUP(D5202,'Resources Final'!A:G,7,FALSE))</f>
        <v>Sourcewatch</v>
      </c>
    </row>
    <row r="5203" spans="1:15" x14ac:dyDescent="0.2">
      <c r="A5203" s="11">
        <v>990</v>
      </c>
      <c r="B5203" s="11" t="str">
        <f t="shared" si="94"/>
        <v>Charles Koch Institute_Foundation for Economic Education (FEE)20167500</v>
      </c>
      <c r="C5203" s="11" t="s">
        <v>701</v>
      </c>
      <c r="D5203" s="11" t="s">
        <v>1256</v>
      </c>
      <c r="E5203" s="11" t="s">
        <v>1256</v>
      </c>
      <c r="F5203" s="4">
        <v>7500</v>
      </c>
      <c r="G5203" s="3">
        <v>2016</v>
      </c>
      <c r="H5203" s="3" t="s">
        <v>21</v>
      </c>
      <c r="I5203" s="12"/>
      <c r="J5203">
        <v>32</v>
      </c>
      <c r="K5203" s="3" t="str">
        <f>IF(VLOOKUP(D5203,'Resources Final'!A:C,3,FALSE)=0,"",VLOOKUP(D5203,'Resources Final'!A:C,3,FALSE))</f>
        <v/>
      </c>
      <c r="L5203" s="3" t="str">
        <f>IF(VLOOKUP(D5203,'Resources Final'!A:D,4,FALSE)=0,"",VLOOKUP(D5203,'Resources Final'!A:D,4,FALSE))</f>
        <v/>
      </c>
      <c r="M5203" s="3" t="str">
        <f>IF(VLOOKUP(D5203,'Resources Final'!A:E,5,FALSE)=0,"",VLOOKUP(D5203,'Resources Final'!A:E,5,FALSE))</f>
        <v/>
      </c>
      <c r="N5203" s="7" t="str">
        <f>IF(VLOOKUP(D5203,'Resources Final'!A:F,6,FALSE)=0,"",VLOOKUP(D5203,'Resources Final'!A:F,6,FALSE))</f>
        <v>http://www.sourcewatch.org/index.php/Foundation_for_Economic_Education</v>
      </c>
      <c r="O5203" s="3" t="str">
        <f>IF(VLOOKUP(D5203,'Resources Final'!A:G,7,FALSE)=0,"",VLOOKUP(D5203,'Resources Final'!A:G,7,FALSE))</f>
        <v>Sourcewatch</v>
      </c>
    </row>
    <row r="5204" spans="1:15" x14ac:dyDescent="0.2">
      <c r="A5204" s="11">
        <v>990</v>
      </c>
      <c r="B5204" s="11" t="str">
        <f t="shared" si="94"/>
        <v>Charles Koch Institute_MacIver Institute for Public Policy20167500</v>
      </c>
      <c r="C5204" s="11" t="s">
        <v>701</v>
      </c>
      <c r="D5204" s="11" t="s">
        <v>2281</v>
      </c>
      <c r="E5204" s="11" t="s">
        <v>2281</v>
      </c>
      <c r="F5204" s="4">
        <v>7500</v>
      </c>
      <c r="G5204" s="3">
        <v>2016</v>
      </c>
      <c r="H5204" s="3" t="s">
        <v>21</v>
      </c>
      <c r="I5204" s="12"/>
      <c r="J5204">
        <v>33</v>
      </c>
      <c r="K5204" s="3" t="str">
        <f>IF(VLOOKUP(D5204,'Resources Final'!A:C,3,FALSE)=0,"",VLOOKUP(D5204,'Resources Final'!A:C,3,FALSE))</f>
        <v/>
      </c>
      <c r="L5204" s="3" t="str">
        <f>IF(VLOOKUP(D5204,'Resources Final'!A:D,4,FALSE)=0,"",VLOOKUP(D5204,'Resources Final'!A:D,4,FALSE))</f>
        <v/>
      </c>
      <c r="M5204" s="3" t="str">
        <f>IF(VLOOKUP(D5204,'Resources Final'!A:E,5,FALSE)=0,"",VLOOKUP(D5204,'Resources Final'!A:E,5,FALSE))</f>
        <v/>
      </c>
      <c r="N5204" s="7" t="str">
        <f>IF(VLOOKUP(D5204,'Resources Final'!A:F,6,FALSE)=0,"",VLOOKUP(D5204,'Resources Final'!A:F,6,FALSE))</f>
        <v>http://www.sourcewatch.org/index.php/MacIver_Institute</v>
      </c>
      <c r="O5204" s="3" t="str">
        <f>IF(VLOOKUP(D5204,'Resources Final'!A:G,7,FALSE)=0,"",VLOOKUP(D5204,'Resources Final'!A:G,7,FALSE))</f>
        <v>Sourcewatch</v>
      </c>
    </row>
    <row r="5205" spans="1:15" x14ac:dyDescent="0.2">
      <c r="A5205" s="11">
        <v>990</v>
      </c>
      <c r="B5205" s="11" t="str">
        <f t="shared" si="94"/>
        <v>Charles Koch Institute_Commonwealth Foundation for Public Policy Alternatives20167368</v>
      </c>
      <c r="C5205" s="11" t="s">
        <v>701</v>
      </c>
      <c r="D5205" s="11" t="s">
        <v>809</v>
      </c>
      <c r="E5205" s="11" t="s">
        <v>809</v>
      </c>
      <c r="F5205" s="4">
        <v>7368</v>
      </c>
      <c r="G5205" s="3">
        <v>2016</v>
      </c>
      <c r="H5205" s="3" t="s">
        <v>21</v>
      </c>
      <c r="I5205" s="12"/>
      <c r="J5205">
        <v>34</v>
      </c>
      <c r="K5205" s="3" t="str">
        <f>IF(VLOOKUP(D5205,'Resources Final'!A:C,3,FALSE)=0,"",VLOOKUP(D5205,'Resources Final'!A:C,3,FALSE))</f>
        <v/>
      </c>
      <c r="L5205" s="3" t="str">
        <f>IF(VLOOKUP(D5205,'Resources Final'!A:D,4,FALSE)=0,"",VLOOKUP(D5205,'Resources Final'!A:D,4,FALSE))</f>
        <v/>
      </c>
      <c r="M5205" s="3" t="str">
        <f>IF(VLOOKUP(D5205,'Resources Final'!A:E,5,FALSE)=0,"",VLOOKUP(D5205,'Resources Final'!A:E,5,FALSE))</f>
        <v/>
      </c>
      <c r="N5205" s="7" t="str">
        <f>IF(VLOOKUP(D5205,'Resources Final'!A:F,6,FALSE)=0,"",VLOOKUP(D5205,'Resources Final'!A:F,6,FALSE))</f>
        <v>http://www.sourcewatch.org/index.php/Commonwealth_Foundation</v>
      </c>
      <c r="O5205" s="3" t="str">
        <f>IF(VLOOKUP(D5205,'Resources Final'!A:G,7,FALSE)=0,"",VLOOKUP(D5205,'Resources Final'!A:G,7,FALSE))</f>
        <v>Sourcewatch</v>
      </c>
    </row>
    <row r="5206" spans="1:15" x14ac:dyDescent="0.2">
      <c r="A5206" s="11">
        <v>990</v>
      </c>
      <c r="B5206" s="11" t="str">
        <f t="shared" si="94"/>
        <v>Charles Koch Institute_Educational Grants (Not Itemized)2016419962</v>
      </c>
      <c r="C5206" s="11" t="s">
        <v>701</v>
      </c>
      <c r="D5206" s="11" t="s">
        <v>4688</v>
      </c>
      <c r="E5206" s="11" t="s">
        <v>4688</v>
      </c>
      <c r="F5206" s="4">
        <v>419962</v>
      </c>
      <c r="G5206" s="11">
        <v>2016</v>
      </c>
      <c r="H5206" s="11" t="s">
        <v>21</v>
      </c>
      <c r="K5206" s="3" t="str">
        <f>IF(VLOOKUP(D5206,'Resources Final'!A:C,3,FALSE)=0,"",VLOOKUP(D5206,'Resources Final'!A:C,3,FALSE))</f>
        <v/>
      </c>
      <c r="L5206" s="3" t="str">
        <f>IF(VLOOKUP(D5206,'Resources Final'!A:D,4,FALSE)=0,"",VLOOKUP(D5206,'Resources Final'!A:D,4,FALSE))</f>
        <v/>
      </c>
      <c r="M5206" s="3" t="str">
        <f>IF(VLOOKUP(D5206,'Resources Final'!A:E,5,FALSE)=0,"",VLOOKUP(D5206,'Resources Final'!A:E,5,FALSE))</f>
        <v/>
      </c>
      <c r="N5206" s="7" t="str">
        <f>IF(VLOOKUP(D5206,'Resources Final'!A:F,6,FALSE)=0,"",VLOOKUP(D5206,'Resources Final'!A:F,6,FALSE))</f>
        <v/>
      </c>
      <c r="O5206" s="3" t="str">
        <f>IF(VLOOKUP(D5206,'Resources Final'!A:G,7,FALSE)=0,"",VLOOKUP(D5206,'Resources Final'!A:G,7,FALSE))</f>
        <v/>
      </c>
    </row>
    <row r="5207" spans="1:15" x14ac:dyDescent="0.2">
      <c r="A5207" s="11">
        <v>990</v>
      </c>
      <c r="B5207" s="11" t="str">
        <f t="shared" si="94"/>
        <v>Charles Koch Institute_Cato Institute201798000</v>
      </c>
      <c r="C5207" s="11" t="s">
        <v>701</v>
      </c>
      <c r="D5207" s="11" t="s">
        <v>636</v>
      </c>
      <c r="E5207" s="11" t="s">
        <v>636</v>
      </c>
      <c r="F5207" s="4">
        <v>98000</v>
      </c>
      <c r="G5207" s="3">
        <v>2017</v>
      </c>
      <c r="H5207" s="3" t="s">
        <v>21</v>
      </c>
      <c r="I5207" s="12"/>
      <c r="J5207">
        <v>1</v>
      </c>
      <c r="K5207" s="3" t="str">
        <f>IF(VLOOKUP(D5207,'Resources Final'!A:C,3,FALSE)=0,"",VLOOKUP(D5207,'Resources Final'!A:C,3,FALSE))</f>
        <v/>
      </c>
      <c r="L5207" s="3" t="str">
        <f>IF(VLOOKUP(D5207,'Resources Final'!A:D,4,FALSE)=0,"",VLOOKUP(D5207,'Resources Final'!A:D,4,FALSE))</f>
        <v/>
      </c>
      <c r="M5207" s="3" t="str">
        <f>IF(VLOOKUP(D5207,'Resources Final'!A:E,5,FALSE)=0,"",VLOOKUP(D5207,'Resources Final'!A:E,5,FALSE))</f>
        <v/>
      </c>
      <c r="N5207" s="7" t="str">
        <f>IF(VLOOKUP(D5207,'Resources Final'!A:F,6,FALSE)=0,"",VLOOKUP(D5207,'Resources Final'!A:F,6,FALSE))</f>
        <v>https://www.desmogblog.com/cato-institute</v>
      </c>
      <c r="O5207" s="3" t="str">
        <f>IF(VLOOKUP(D5207,'Resources Final'!A:G,7,FALSE)=0,"",VLOOKUP(D5207,'Resources Final'!A:G,7,FALSE))</f>
        <v>Desmog</v>
      </c>
    </row>
    <row r="5208" spans="1:15" x14ac:dyDescent="0.2">
      <c r="A5208" s="11">
        <v>990</v>
      </c>
      <c r="B5208" s="11" t="str">
        <f t="shared" si="94"/>
        <v>Charles Koch Institute_Institute for Humane Studies at George Mason University201773200</v>
      </c>
      <c r="C5208" s="11" t="s">
        <v>701</v>
      </c>
      <c r="D5208" s="11" t="s">
        <v>1680</v>
      </c>
      <c r="E5208" s="11" t="s">
        <v>4261</v>
      </c>
      <c r="F5208" s="4">
        <v>73200</v>
      </c>
      <c r="G5208" s="3">
        <v>2017</v>
      </c>
      <c r="H5208" s="3" t="s">
        <v>21</v>
      </c>
      <c r="I5208" s="12"/>
      <c r="J5208">
        <v>2</v>
      </c>
      <c r="K5208" s="3" t="str">
        <f>IF(VLOOKUP(D5208,'Resources Final'!A:C,3,FALSE)=0,"",VLOOKUP(D5208,'Resources Final'!A:C,3,FALSE))</f>
        <v/>
      </c>
      <c r="L5208" s="3" t="str">
        <f>IF(VLOOKUP(D5208,'Resources Final'!A:D,4,FALSE)=0,"",VLOOKUP(D5208,'Resources Final'!A:D,4,FALSE))</f>
        <v>Y</v>
      </c>
      <c r="M5208" s="3" t="str">
        <f>IF(VLOOKUP(D5208,'Resources Final'!A:E,5,FALSE)=0,"",VLOOKUP(D5208,'Resources Final'!A:E,5,FALSE))</f>
        <v/>
      </c>
      <c r="N5208" s="7" t="str">
        <f>IF(VLOOKUP(D5208,'Resources Final'!A:F,6,FALSE)=0,"",VLOOKUP(D5208,'Resources Final'!A:F,6,FALSE))</f>
        <v>https://www.desmogblog.com/institute-humane-studies-george-mason-university</v>
      </c>
      <c r="O5208" s="3" t="str">
        <f>IF(VLOOKUP(D5208,'Resources Final'!A:G,7,FALSE)=0,"",VLOOKUP(D5208,'Resources Final'!A:G,7,FALSE))</f>
        <v>Desmog</v>
      </c>
    </row>
    <row r="5209" spans="1:15" x14ac:dyDescent="0.2">
      <c r="A5209" s="11">
        <v>990</v>
      </c>
      <c r="B5209" s="11" t="str">
        <f t="shared" si="94"/>
        <v>Charles Koch Institute_Reason Foundation201765000</v>
      </c>
      <c r="C5209" s="11" t="s">
        <v>701</v>
      </c>
      <c r="D5209" s="11" t="s">
        <v>3001</v>
      </c>
      <c r="E5209" s="11" t="s">
        <v>3001</v>
      </c>
      <c r="F5209" s="4">
        <v>65000</v>
      </c>
      <c r="G5209" s="3">
        <v>2017</v>
      </c>
      <c r="H5209" s="3" t="s">
        <v>21</v>
      </c>
      <c r="I5209" s="12"/>
      <c r="J5209">
        <v>3</v>
      </c>
      <c r="K5209" s="3" t="str">
        <f>IF(VLOOKUP(D5209,'Resources Final'!A:C,3,FALSE)=0,"",VLOOKUP(D5209,'Resources Final'!A:C,3,FALSE))</f>
        <v/>
      </c>
      <c r="L5209" s="3" t="str">
        <f>IF(VLOOKUP(D5209,'Resources Final'!A:D,4,FALSE)=0,"",VLOOKUP(D5209,'Resources Final'!A:D,4,FALSE))</f>
        <v/>
      </c>
      <c r="M5209" s="3" t="str">
        <f>IF(VLOOKUP(D5209,'Resources Final'!A:E,5,FALSE)=0,"",VLOOKUP(D5209,'Resources Final'!A:E,5,FALSE))</f>
        <v/>
      </c>
      <c r="N5209" s="7" t="str">
        <f>IF(VLOOKUP(D5209,'Resources Final'!A:F,6,FALSE)=0,"",VLOOKUP(D5209,'Resources Final'!A:F,6,FALSE))</f>
        <v>https://www.desmogblog.com/reason-foundation</v>
      </c>
      <c r="O5209" s="3" t="str">
        <f>IF(VLOOKUP(D5209,'Resources Final'!A:G,7,FALSE)=0,"",VLOOKUP(D5209,'Resources Final'!A:G,7,FALSE))</f>
        <v>Desmog</v>
      </c>
    </row>
    <row r="5210" spans="1:15" x14ac:dyDescent="0.2">
      <c r="A5210" s="11">
        <v>990</v>
      </c>
      <c r="B5210" s="11" t="str">
        <f t="shared" ref="B5210:B5213" si="95">C5210&amp;"_"&amp;D5210&amp;G5210&amp;F5210</f>
        <v>Charles Koch Institute_American Legislative Exchange Council201736000</v>
      </c>
      <c r="C5210" s="11" t="s">
        <v>701</v>
      </c>
      <c r="D5210" s="11" t="s">
        <v>195</v>
      </c>
      <c r="E5210" s="11" t="s">
        <v>195</v>
      </c>
      <c r="F5210" s="4">
        <v>36000</v>
      </c>
      <c r="G5210" s="3">
        <v>2017</v>
      </c>
      <c r="H5210" s="3" t="s">
        <v>21</v>
      </c>
      <c r="I5210" s="12"/>
      <c r="J5210">
        <v>4</v>
      </c>
      <c r="K5210" s="3" t="str">
        <f>IF(VLOOKUP(D5210,'Resources Final'!A:C,3,FALSE)=0,"",VLOOKUP(D5210,'Resources Final'!A:C,3,FALSE))</f>
        <v/>
      </c>
      <c r="L5210" s="3" t="str">
        <f>IF(VLOOKUP(D5210,'Resources Final'!A:D,4,FALSE)=0,"",VLOOKUP(D5210,'Resources Final'!A:D,4,FALSE))</f>
        <v/>
      </c>
      <c r="M5210" s="3" t="str">
        <f>IF(VLOOKUP(D5210,'Resources Final'!A:E,5,FALSE)=0,"",VLOOKUP(D5210,'Resources Final'!A:E,5,FALSE))</f>
        <v/>
      </c>
      <c r="N5210" s="7" t="str">
        <f>IF(VLOOKUP(D5210,'Resources Final'!A:F,6,FALSE)=0,"",VLOOKUP(D5210,'Resources Final'!A:F,6,FALSE))</f>
        <v>https://www.desmogblog.com/american-legislative-exchange-council</v>
      </c>
      <c r="O5210" s="3" t="str">
        <f>IF(VLOOKUP(D5210,'Resources Final'!A:G,7,FALSE)=0,"",VLOOKUP(D5210,'Resources Final'!A:G,7,FALSE))</f>
        <v>Desmog</v>
      </c>
    </row>
    <row r="5211" spans="1:15" x14ac:dyDescent="0.2">
      <c r="A5211" s="11">
        <v>990</v>
      </c>
      <c r="B5211" s="11" t="str">
        <f t="shared" si="95"/>
        <v>Charles Koch Institute_Moving Picture Institute201730000</v>
      </c>
      <c r="C5211" s="11" t="s">
        <v>701</v>
      </c>
      <c r="D5211" s="11" t="s">
        <v>2551</v>
      </c>
      <c r="E5211" s="11" t="s">
        <v>2551</v>
      </c>
      <c r="F5211" s="4">
        <v>30000</v>
      </c>
      <c r="G5211" s="3">
        <v>2017</v>
      </c>
      <c r="H5211" s="3" t="s">
        <v>21</v>
      </c>
      <c r="I5211" s="12"/>
      <c r="J5211">
        <v>5</v>
      </c>
      <c r="K5211" s="3" t="str">
        <f>IF(VLOOKUP(D5211,'Resources Final'!A:C,3,FALSE)=0,"",VLOOKUP(D5211,'Resources Final'!A:C,3,FALSE))</f>
        <v/>
      </c>
      <c r="L5211" s="3" t="str">
        <f>IF(VLOOKUP(D5211,'Resources Final'!A:D,4,FALSE)=0,"",VLOOKUP(D5211,'Resources Final'!A:D,4,FALSE))</f>
        <v/>
      </c>
      <c r="M5211" s="3" t="str">
        <f>IF(VLOOKUP(D5211,'Resources Final'!A:E,5,FALSE)=0,"",VLOOKUP(D5211,'Resources Final'!A:E,5,FALSE))</f>
        <v/>
      </c>
      <c r="N5211" s="7" t="str">
        <f>IF(VLOOKUP(D5211,'Resources Final'!A:F,6,FALSE)=0,"",VLOOKUP(D5211,'Resources Final'!A:F,6,FALSE))</f>
        <v>https://www.sourcewatch.org/index.php/Moving_Picture_Institute</v>
      </c>
      <c r="O5211" s="3" t="str">
        <f>IF(VLOOKUP(D5211,'Resources Final'!A:G,7,FALSE)=0,"",VLOOKUP(D5211,'Resources Final'!A:G,7,FALSE))</f>
        <v>Sourcewatch</v>
      </c>
    </row>
    <row r="5212" spans="1:15" x14ac:dyDescent="0.2">
      <c r="A5212" s="11">
        <v>990</v>
      </c>
      <c r="B5212" s="11" t="str">
        <f t="shared" si="95"/>
        <v>Charles Koch Institute_Charles Koch Foundation201727000</v>
      </c>
      <c r="C5212" s="11" t="s">
        <v>701</v>
      </c>
      <c r="D5212" s="11" t="s">
        <v>699</v>
      </c>
      <c r="E5212" s="11" t="s">
        <v>699</v>
      </c>
      <c r="F5212" s="4">
        <v>27000</v>
      </c>
      <c r="G5212" s="3">
        <v>2017</v>
      </c>
      <c r="H5212" s="3" t="s">
        <v>21</v>
      </c>
      <c r="I5212" s="12"/>
      <c r="J5212">
        <v>6</v>
      </c>
      <c r="K5212" s="3" t="str">
        <f>IF(VLOOKUP(D5212,'Resources Final'!A:C,3,FALSE)=0,"",VLOOKUP(D5212,'Resources Final'!A:C,3,FALSE))</f>
        <v/>
      </c>
      <c r="L5212" s="3" t="str">
        <f>IF(VLOOKUP(D5212,'Resources Final'!A:D,4,FALSE)=0,"",VLOOKUP(D5212,'Resources Final'!A:D,4,FALSE))</f>
        <v/>
      </c>
      <c r="M5212" s="3" t="str">
        <f>IF(VLOOKUP(D5212,'Resources Final'!A:E,5,FALSE)=0,"",VLOOKUP(D5212,'Resources Final'!A:E,5,FALSE))</f>
        <v/>
      </c>
      <c r="N5212" s="7" t="str">
        <f>IF(VLOOKUP(D5212,'Resources Final'!A:F,6,FALSE)=0,"",VLOOKUP(D5212,'Resources Final'!A:F,6,FALSE))</f>
        <v>https://www.sourcewatch.org/index.php/Koch_Family_Foundations</v>
      </c>
      <c r="O5212" s="3" t="str">
        <f>IF(VLOOKUP(D5212,'Resources Final'!A:G,7,FALSE)=0,"",VLOOKUP(D5212,'Resources Final'!A:G,7,FALSE))</f>
        <v>Sourcewatch</v>
      </c>
    </row>
    <row r="5213" spans="1:15" x14ac:dyDescent="0.2">
      <c r="A5213" s="11">
        <v>990</v>
      </c>
      <c r="B5213" s="11" t="str">
        <f t="shared" si="95"/>
        <v>Charles Koch Institute_Atlas Economic Research Foundation201726000</v>
      </c>
      <c r="C5213" s="11" t="s">
        <v>701</v>
      </c>
      <c r="D5213" s="11" t="s">
        <v>286</v>
      </c>
      <c r="E5213" s="11" t="s">
        <v>286</v>
      </c>
      <c r="F5213" s="4">
        <v>26000</v>
      </c>
      <c r="G5213" s="3">
        <v>2017</v>
      </c>
      <c r="H5213" s="3" t="s">
        <v>21</v>
      </c>
      <c r="I5213" s="12"/>
      <c r="J5213">
        <v>7</v>
      </c>
      <c r="K5213" s="3" t="str">
        <f>IF(VLOOKUP(D5213,'Resources Final'!A:C,3,FALSE)=0,"",VLOOKUP(D5213,'Resources Final'!A:C,3,FALSE))</f>
        <v/>
      </c>
      <c r="L5213" s="3" t="str">
        <f>IF(VLOOKUP(D5213,'Resources Final'!A:D,4,FALSE)=0,"",VLOOKUP(D5213,'Resources Final'!A:D,4,FALSE))</f>
        <v/>
      </c>
      <c r="M5213" s="3" t="str">
        <f>IF(VLOOKUP(D5213,'Resources Final'!A:E,5,FALSE)=0,"",VLOOKUP(D5213,'Resources Final'!A:E,5,FALSE))</f>
        <v/>
      </c>
      <c r="N5213" s="7" t="str">
        <f>IF(VLOOKUP(D5213,'Resources Final'!A:F,6,FALSE)=0,"",VLOOKUP(D5213,'Resources Final'!A:F,6,FALSE))</f>
        <v>https://www.desmogblog.com/atlas-economic-research-foundation</v>
      </c>
      <c r="O5213" s="3" t="str">
        <f>IF(VLOOKUP(D5213,'Resources Final'!A:G,7,FALSE)=0,"",VLOOKUP(D5213,'Resources Final'!A:G,7,FALSE))</f>
        <v>Desmog</v>
      </c>
    </row>
    <row r="5214" spans="1:15" x14ac:dyDescent="0.2">
      <c r="A5214" s="11">
        <v>990</v>
      </c>
      <c r="B5214" s="11" t="str">
        <f>C5214&amp;"_"&amp;D575&amp;G575&amp;F575</f>
        <v>Charles Koch Institute_Commonwealth Foundation for Public Policy Alternatives200941828</v>
      </c>
      <c r="C5214" s="11" t="s">
        <v>701</v>
      </c>
      <c r="D5214" s="11" t="s">
        <v>4520</v>
      </c>
      <c r="E5214" s="11" t="s">
        <v>3544</v>
      </c>
      <c r="F5214" s="4">
        <v>26000</v>
      </c>
      <c r="G5214" s="11">
        <v>2017</v>
      </c>
      <c r="H5214" s="11" t="s">
        <v>21</v>
      </c>
      <c r="J5214">
        <v>8</v>
      </c>
      <c r="K5214" s="3" t="str">
        <f>IF(VLOOKUP(D5214,'Resources Final'!A:C,3,FALSE)=0,"",VLOOKUP(D5214,'Resources Final'!A:C,3,FALSE))</f>
        <v/>
      </c>
      <c r="L5214" s="3" t="str">
        <f>IF(VLOOKUP(D5214,'Resources Final'!A:D,4,FALSE)=0,"",VLOOKUP(D5214,'Resources Final'!A:D,4,FALSE))</f>
        <v/>
      </c>
      <c r="M5214" s="3" t="str">
        <f>IF(VLOOKUP(D5214,'Resources Final'!A:E,5,FALSE)=0,"",VLOOKUP(D5214,'Resources Final'!A:E,5,FALSE))</f>
        <v/>
      </c>
      <c r="N5214" s="7" t="str">
        <f>IF(VLOOKUP(D5214,'Resources Final'!A:F,6,FALSE)=0,"",VLOOKUP(D5214,'Resources Final'!A:F,6,FALSE))</f>
        <v/>
      </c>
      <c r="O5214" s="3" t="str">
        <f>IF(VLOOKUP(D5214,'Resources Final'!A:G,7,FALSE)=0,"",VLOOKUP(D5214,'Resources Final'!A:G,7,FALSE))</f>
        <v/>
      </c>
    </row>
    <row r="5215" spans="1:15" x14ac:dyDescent="0.2">
      <c r="A5215" s="11">
        <v>990</v>
      </c>
      <c r="B5215" s="11" t="str">
        <f t="shared" ref="B5215:B5248" si="96">C5215&amp;"_"&amp;D5215&amp;G5215&amp;F5215</f>
        <v>Charles Koch Institute_Saturday Evening Post Society201724000</v>
      </c>
      <c r="C5215" s="11" t="s">
        <v>701</v>
      </c>
      <c r="D5215" s="11" t="s">
        <v>3234</v>
      </c>
      <c r="E5215" s="11" t="s">
        <v>3234</v>
      </c>
      <c r="F5215" s="4">
        <v>24000</v>
      </c>
      <c r="G5215" s="3">
        <v>2017</v>
      </c>
      <c r="H5215" s="3" t="s">
        <v>21</v>
      </c>
      <c r="I5215" s="12"/>
      <c r="J5215">
        <v>9</v>
      </c>
      <c r="K5215" s="3" t="str">
        <f>IF(VLOOKUP(D5215,'Resources Final'!A:C,3,FALSE)=0,"",VLOOKUP(D5215,'Resources Final'!A:C,3,FALSE))</f>
        <v/>
      </c>
      <c r="L5215" s="3" t="str">
        <f>IF(VLOOKUP(D5215,'Resources Final'!A:D,4,FALSE)=0,"",VLOOKUP(D5215,'Resources Final'!A:D,4,FALSE))</f>
        <v/>
      </c>
      <c r="M5215" s="3" t="str">
        <f>IF(VLOOKUP(D5215,'Resources Final'!A:E,5,FALSE)=0,"",VLOOKUP(D5215,'Resources Final'!A:E,5,FALSE))</f>
        <v/>
      </c>
      <c r="N5215" s="7" t="str">
        <f>IF(VLOOKUP(D5215,'Resources Final'!A:F,6,FALSE)=0,"",VLOOKUP(D5215,'Resources Final'!A:F,6,FALSE))</f>
        <v/>
      </c>
      <c r="O5215" s="3" t="str">
        <f>IF(VLOOKUP(D5215,'Resources Final'!A:G,7,FALSE)=0,"",VLOOKUP(D5215,'Resources Final'!A:G,7,FALSE))</f>
        <v/>
      </c>
    </row>
    <row r="5216" spans="1:15" x14ac:dyDescent="0.2">
      <c r="A5216" s="11">
        <v>990</v>
      </c>
      <c r="B5216" s="11" t="str">
        <f t="shared" si="96"/>
        <v>Charles Koch Institute_Goldwater Institute201722500</v>
      </c>
      <c r="C5216" s="11" t="s">
        <v>701</v>
      </c>
      <c r="D5216" s="11" t="s">
        <v>1422</v>
      </c>
      <c r="E5216" s="11" t="s">
        <v>1422</v>
      </c>
      <c r="F5216" s="4">
        <v>22500</v>
      </c>
      <c r="G5216" s="3">
        <v>2017</v>
      </c>
      <c r="H5216" s="3" t="s">
        <v>21</v>
      </c>
      <c r="I5216" s="12" t="s">
        <v>4203</v>
      </c>
      <c r="J5216">
        <v>10</v>
      </c>
      <c r="K5216" s="3" t="str">
        <f>IF(VLOOKUP(D5216,'Resources Final'!A:C,3,FALSE)=0,"",VLOOKUP(D5216,'Resources Final'!A:C,3,FALSE))</f>
        <v/>
      </c>
      <c r="L5216" s="3" t="str">
        <f>IF(VLOOKUP(D5216,'Resources Final'!A:D,4,FALSE)=0,"",VLOOKUP(D5216,'Resources Final'!A:D,4,FALSE))</f>
        <v/>
      </c>
      <c r="M5216" s="3" t="str">
        <f>IF(VLOOKUP(D5216,'Resources Final'!A:E,5,FALSE)=0,"",VLOOKUP(D5216,'Resources Final'!A:E,5,FALSE))</f>
        <v/>
      </c>
      <c r="N5216" s="7" t="str">
        <f>IF(VLOOKUP(D5216,'Resources Final'!A:F,6,FALSE)=0,"",VLOOKUP(D5216,'Resources Final'!A:F,6,FALSE))</f>
        <v>http://www.sourcewatch.org/index.php/Goldwater_Institute</v>
      </c>
      <c r="O5216" s="3" t="str">
        <f>IF(VLOOKUP(D5216,'Resources Final'!A:G,7,FALSE)=0,"",VLOOKUP(D5216,'Resources Final'!A:G,7,FALSE))</f>
        <v>Sourcewatch</v>
      </c>
    </row>
    <row r="5217" spans="1:15" x14ac:dyDescent="0.2">
      <c r="A5217" s="11">
        <v>990</v>
      </c>
      <c r="B5217" s="11" t="str">
        <f t="shared" si="96"/>
        <v>Charles Koch Institute_Young Americans for Liberty Foundation201722000</v>
      </c>
      <c r="C5217" s="11" t="s">
        <v>701</v>
      </c>
      <c r="D5217" s="11" t="s">
        <v>4126</v>
      </c>
      <c r="E5217" s="11" t="s">
        <v>4124</v>
      </c>
      <c r="F5217" s="4">
        <v>22000</v>
      </c>
      <c r="G5217" s="3">
        <v>2017</v>
      </c>
      <c r="H5217" s="3" t="s">
        <v>21</v>
      </c>
      <c r="I5217" s="12"/>
      <c r="J5217">
        <v>11</v>
      </c>
      <c r="K5217" s="3" t="str">
        <f>IF(VLOOKUP(D5217,'Resources Final'!A:C,3,FALSE)=0,"",VLOOKUP(D5217,'Resources Final'!A:C,3,FALSE))</f>
        <v/>
      </c>
      <c r="L5217" s="3" t="str">
        <f>IF(VLOOKUP(D5217,'Resources Final'!A:D,4,FALSE)=0,"",VLOOKUP(D5217,'Resources Final'!A:D,4,FALSE))</f>
        <v/>
      </c>
      <c r="M5217" s="3" t="str">
        <f>IF(VLOOKUP(D5217,'Resources Final'!A:E,5,FALSE)=0,"",VLOOKUP(D5217,'Resources Final'!A:E,5,FALSE))</f>
        <v/>
      </c>
      <c r="N5217" s="7" t="str">
        <f>IF(VLOOKUP(D5217,'Resources Final'!A:F,6,FALSE)=0,"",VLOOKUP(D5217,'Resources Final'!A:F,6,FALSE))</f>
        <v>https://www.sourcewatch.org/index.php/Young_Americans_for_Liberty</v>
      </c>
      <c r="O5217" s="3" t="str">
        <f>IF(VLOOKUP(D5217,'Resources Final'!A:G,7,FALSE)=0,"",VLOOKUP(D5217,'Resources Final'!A:G,7,FALSE))</f>
        <v>Sourcewatch</v>
      </c>
    </row>
    <row r="5218" spans="1:15" x14ac:dyDescent="0.2">
      <c r="A5218" s="11">
        <v>990</v>
      </c>
      <c r="B5218" s="11" t="str">
        <f t="shared" si="96"/>
        <v>Charles Koch Institute_Young Voices201722000</v>
      </c>
      <c r="C5218" s="11" t="s">
        <v>701</v>
      </c>
      <c r="D5218" s="11" t="s">
        <v>4127</v>
      </c>
      <c r="E5218" s="11" t="s">
        <v>4127</v>
      </c>
      <c r="F5218" s="4">
        <v>22000</v>
      </c>
      <c r="G5218" s="3">
        <v>2017</v>
      </c>
      <c r="H5218" s="3" t="s">
        <v>21</v>
      </c>
      <c r="I5218" s="12"/>
      <c r="J5218">
        <v>12</v>
      </c>
      <c r="K5218" s="3" t="str">
        <f>IF(VLOOKUP(D5218,'Resources Final'!A:C,3,FALSE)=0,"",VLOOKUP(D5218,'Resources Final'!A:C,3,FALSE))</f>
        <v/>
      </c>
      <c r="L5218" s="3" t="str">
        <f>IF(VLOOKUP(D5218,'Resources Final'!A:D,4,FALSE)=0,"",VLOOKUP(D5218,'Resources Final'!A:D,4,FALSE))</f>
        <v/>
      </c>
      <c r="M5218" s="3" t="str">
        <f>IF(VLOOKUP(D5218,'Resources Final'!A:E,5,FALSE)=0,"",VLOOKUP(D5218,'Resources Final'!A:E,5,FALSE))</f>
        <v/>
      </c>
      <c r="N5218" s="7" t="str">
        <f>IF(VLOOKUP(D5218,'Resources Final'!A:F,6,FALSE)=0,"",VLOOKUP(D5218,'Resources Final'!A:F,6,FALSE))</f>
        <v>https://www.sourcewatch.org/index.php/Young_Voices</v>
      </c>
      <c r="O5218" s="3" t="str">
        <f>IF(VLOOKUP(D5218,'Resources Final'!A:G,7,FALSE)=0,"",VLOOKUP(D5218,'Resources Final'!A:G,7,FALSE))</f>
        <v>Sourcewatch</v>
      </c>
    </row>
    <row r="5219" spans="1:15" x14ac:dyDescent="0.2">
      <c r="A5219" s="11">
        <v>990</v>
      </c>
      <c r="B5219" s="11" t="str">
        <f t="shared" si="96"/>
        <v>Charles Koch Institute_Institute for Energy Research201720289</v>
      </c>
      <c r="C5219" s="11" t="s">
        <v>701</v>
      </c>
      <c r="D5219" s="11" t="s">
        <v>1676</v>
      </c>
      <c r="E5219" s="11" t="s">
        <v>1676</v>
      </c>
      <c r="F5219" s="4">
        <v>20289</v>
      </c>
      <c r="G5219" s="3">
        <v>2017</v>
      </c>
      <c r="H5219" s="3" t="s">
        <v>21</v>
      </c>
      <c r="I5219" s="12"/>
      <c r="J5219">
        <v>13</v>
      </c>
      <c r="K5219" s="3" t="str">
        <f>IF(VLOOKUP(D5219,'Resources Final'!A:C,3,FALSE)=0,"",VLOOKUP(D5219,'Resources Final'!A:C,3,FALSE))</f>
        <v/>
      </c>
      <c r="L5219" s="3" t="str">
        <f>IF(VLOOKUP(D5219,'Resources Final'!A:D,4,FALSE)=0,"",VLOOKUP(D5219,'Resources Final'!A:D,4,FALSE))</f>
        <v/>
      </c>
      <c r="M5219" s="3" t="str">
        <f>IF(VLOOKUP(D5219,'Resources Final'!A:E,5,FALSE)=0,"",VLOOKUP(D5219,'Resources Final'!A:E,5,FALSE))</f>
        <v/>
      </c>
      <c r="N5219" s="7" t="str">
        <f>IF(VLOOKUP(D5219,'Resources Final'!A:F,6,FALSE)=0,"",VLOOKUP(D5219,'Resources Final'!A:F,6,FALSE))</f>
        <v>https://www.desmogblog.com/institute-energy-research</v>
      </c>
      <c r="O5219" s="3" t="str">
        <f>IF(VLOOKUP(D5219,'Resources Final'!A:G,7,FALSE)=0,"",VLOOKUP(D5219,'Resources Final'!A:G,7,FALSE))</f>
        <v>Desmog</v>
      </c>
    </row>
    <row r="5220" spans="1:15" x14ac:dyDescent="0.2">
      <c r="A5220" s="11">
        <v>990</v>
      </c>
      <c r="B5220" s="11" t="str">
        <f t="shared" si="96"/>
        <v>Charles Koch Institute_Daily Caller News Foundation201720000</v>
      </c>
      <c r="C5220" s="11" t="s">
        <v>701</v>
      </c>
      <c r="D5220" s="11" t="s">
        <v>929</v>
      </c>
      <c r="E5220" s="11" t="s">
        <v>929</v>
      </c>
      <c r="F5220" s="4">
        <v>20000</v>
      </c>
      <c r="G5220" s="3">
        <v>2017</v>
      </c>
      <c r="H5220" s="3" t="s">
        <v>21</v>
      </c>
      <c r="I5220" s="12"/>
      <c r="J5220">
        <v>14</v>
      </c>
      <c r="K5220" s="3" t="str">
        <f>IF(VLOOKUP(D5220,'Resources Final'!A:C,3,FALSE)=0,"",VLOOKUP(D5220,'Resources Final'!A:C,3,FALSE))</f>
        <v/>
      </c>
      <c r="L5220" s="3" t="str">
        <f>IF(VLOOKUP(D5220,'Resources Final'!A:D,4,FALSE)=0,"",VLOOKUP(D5220,'Resources Final'!A:D,4,FALSE))</f>
        <v/>
      </c>
      <c r="M5220" s="3" t="str">
        <f>IF(VLOOKUP(D5220,'Resources Final'!A:E,5,FALSE)=0,"",VLOOKUP(D5220,'Resources Final'!A:E,5,FALSE))</f>
        <v/>
      </c>
      <c r="N5220" s="7" t="str">
        <f>IF(VLOOKUP(D5220,'Resources Final'!A:F,6,FALSE)=0,"",VLOOKUP(D5220,'Resources Final'!A:F,6,FALSE))</f>
        <v>https://www.desmogblog.com/daily-caller</v>
      </c>
      <c r="O5220" s="3" t="str">
        <f>IF(VLOOKUP(D5220,'Resources Final'!A:G,7,FALSE)=0,"",VLOOKUP(D5220,'Resources Final'!A:G,7,FALSE))</f>
        <v>Desmog</v>
      </c>
    </row>
    <row r="5221" spans="1:15" x14ac:dyDescent="0.2">
      <c r="A5221" s="11">
        <v>990</v>
      </c>
      <c r="B5221" s="11" t="str">
        <f t="shared" si="96"/>
        <v>Charles Koch Institute_Nevada Policy Research Institute201720000</v>
      </c>
      <c r="C5221" s="11" t="s">
        <v>701</v>
      </c>
      <c r="D5221" s="11" t="s">
        <v>2647</v>
      </c>
      <c r="E5221" s="11" t="s">
        <v>2647</v>
      </c>
      <c r="F5221" s="4">
        <v>20000</v>
      </c>
      <c r="G5221" s="3">
        <v>2017</v>
      </c>
      <c r="H5221" s="3" t="s">
        <v>21</v>
      </c>
      <c r="I5221" s="12"/>
      <c r="J5221">
        <v>15</v>
      </c>
      <c r="K5221" s="3" t="str">
        <f>IF(VLOOKUP(D5221,'Resources Final'!A:C,3,FALSE)=0,"",VLOOKUP(D5221,'Resources Final'!A:C,3,FALSE))</f>
        <v/>
      </c>
      <c r="L5221" s="3" t="str">
        <f>IF(VLOOKUP(D5221,'Resources Final'!A:D,4,FALSE)=0,"",VLOOKUP(D5221,'Resources Final'!A:D,4,FALSE))</f>
        <v/>
      </c>
      <c r="M5221" s="3" t="str">
        <f>IF(VLOOKUP(D5221,'Resources Final'!A:E,5,FALSE)=0,"",VLOOKUP(D5221,'Resources Final'!A:E,5,FALSE))</f>
        <v/>
      </c>
      <c r="N5221" s="7" t="str">
        <f>IF(VLOOKUP(D5221,'Resources Final'!A:F,6,FALSE)=0,"",VLOOKUP(D5221,'Resources Final'!A:F,6,FALSE))</f>
        <v>https://www.desmogblog.com/nevada-policy-research-institute</v>
      </c>
      <c r="O5221" s="3" t="str">
        <f>IF(VLOOKUP(D5221,'Resources Final'!A:G,7,FALSE)=0,"",VLOOKUP(D5221,'Resources Final'!A:G,7,FALSE))</f>
        <v>Desmog</v>
      </c>
    </row>
    <row r="5222" spans="1:15" x14ac:dyDescent="0.2">
      <c r="A5222" s="11">
        <v>990</v>
      </c>
      <c r="B5222" s="11" t="str">
        <f t="shared" si="96"/>
        <v>Charles Koch Institute_Students for Liberty201720000</v>
      </c>
      <c r="C5222" s="11" t="s">
        <v>701</v>
      </c>
      <c r="D5222" s="11" t="s">
        <v>3465</v>
      </c>
      <c r="E5222" s="11" t="s">
        <v>3465</v>
      </c>
      <c r="F5222" s="4">
        <v>20000</v>
      </c>
      <c r="G5222" s="3">
        <v>2017</v>
      </c>
      <c r="H5222" s="3" t="s">
        <v>21</v>
      </c>
      <c r="I5222" s="12"/>
      <c r="J5222">
        <v>16</v>
      </c>
      <c r="K5222" s="3" t="str">
        <f>IF(VLOOKUP(D5222,'Resources Final'!A:C,3,FALSE)=0,"",VLOOKUP(D5222,'Resources Final'!A:C,3,FALSE))</f>
        <v/>
      </c>
      <c r="L5222" s="3" t="str">
        <f>IF(VLOOKUP(D5222,'Resources Final'!A:D,4,FALSE)=0,"",VLOOKUP(D5222,'Resources Final'!A:D,4,FALSE))</f>
        <v/>
      </c>
      <c r="M5222" s="3" t="str">
        <f>IF(VLOOKUP(D5222,'Resources Final'!A:E,5,FALSE)=0,"",VLOOKUP(D5222,'Resources Final'!A:E,5,FALSE))</f>
        <v/>
      </c>
      <c r="N5222" s="7" t="str">
        <f>IF(VLOOKUP(D5222,'Resources Final'!A:F,6,FALSE)=0,"",VLOOKUP(D5222,'Resources Final'!A:F,6,FALSE))</f>
        <v>https://www.sourcewatch.org/index.php/Students_for_Liberty</v>
      </c>
      <c r="O5222" s="3" t="str">
        <f>IF(VLOOKUP(D5222,'Resources Final'!A:G,7,FALSE)=0,"",VLOOKUP(D5222,'Resources Final'!A:G,7,FALSE))</f>
        <v>Sourcewatch</v>
      </c>
    </row>
    <row r="5223" spans="1:15" x14ac:dyDescent="0.2">
      <c r="A5223" s="11">
        <v>990</v>
      </c>
      <c r="B5223" s="11" t="str">
        <f t="shared" si="96"/>
        <v>Charles Koch Institute_Institute for Justice201719044</v>
      </c>
      <c r="C5223" s="11" t="s">
        <v>701</v>
      </c>
      <c r="D5223" s="11" t="s">
        <v>1682</v>
      </c>
      <c r="E5223" s="11" t="s">
        <v>1682</v>
      </c>
      <c r="F5223" s="4">
        <v>19044</v>
      </c>
      <c r="G5223" s="3">
        <v>2017</v>
      </c>
      <c r="H5223" s="3" t="s">
        <v>21</v>
      </c>
      <c r="I5223" s="12"/>
      <c r="J5223">
        <v>17</v>
      </c>
      <c r="K5223" s="3" t="str">
        <f>IF(VLOOKUP(D5223,'Resources Final'!A:C,3,FALSE)=0,"",VLOOKUP(D5223,'Resources Final'!A:C,3,FALSE))</f>
        <v/>
      </c>
      <c r="L5223" s="3" t="str">
        <f>IF(VLOOKUP(D5223,'Resources Final'!A:D,4,FALSE)=0,"",VLOOKUP(D5223,'Resources Final'!A:D,4,FALSE))</f>
        <v/>
      </c>
      <c r="M5223" s="3" t="str">
        <f>IF(VLOOKUP(D5223,'Resources Final'!A:E,5,FALSE)=0,"",VLOOKUP(D5223,'Resources Final'!A:E,5,FALSE))</f>
        <v/>
      </c>
      <c r="N5223" s="7" t="str">
        <f>IF(VLOOKUP(D5223,'Resources Final'!A:F,6,FALSE)=0,"",VLOOKUP(D5223,'Resources Final'!A:F,6,FALSE))</f>
        <v>https://www.sourcewatch.org/index.php/Institute_for_Justice</v>
      </c>
      <c r="O5223" s="3" t="str">
        <f>IF(VLOOKUP(D5223,'Resources Final'!A:G,7,FALSE)=0,"",VLOOKUP(D5223,'Resources Final'!A:G,7,FALSE))</f>
        <v>Sourcewatch</v>
      </c>
    </row>
    <row r="5224" spans="1:15" x14ac:dyDescent="0.2">
      <c r="A5224" s="11">
        <v>990</v>
      </c>
      <c r="B5224" s="11" t="str">
        <f t="shared" si="96"/>
        <v>Charles Koch Institute_R Street Institute201718000</v>
      </c>
      <c r="C5224" s="11" t="s">
        <v>701</v>
      </c>
      <c r="D5224" s="11" t="s">
        <v>2951</v>
      </c>
      <c r="E5224" s="11" t="s">
        <v>2951</v>
      </c>
      <c r="F5224" s="4">
        <v>18000</v>
      </c>
      <c r="G5224" s="3">
        <v>2017</v>
      </c>
      <c r="H5224" s="3" t="s">
        <v>21</v>
      </c>
      <c r="I5224" s="12"/>
      <c r="J5224">
        <v>18</v>
      </c>
      <c r="K5224" s="3" t="str">
        <f>IF(VLOOKUP(D5224,'Resources Final'!A:C,3,FALSE)=0,"",VLOOKUP(D5224,'Resources Final'!A:C,3,FALSE))</f>
        <v/>
      </c>
      <c r="L5224" s="3" t="str">
        <f>IF(VLOOKUP(D5224,'Resources Final'!A:D,4,FALSE)=0,"",VLOOKUP(D5224,'Resources Final'!A:D,4,FALSE))</f>
        <v/>
      </c>
      <c r="M5224" s="3" t="str">
        <f>IF(VLOOKUP(D5224,'Resources Final'!A:E,5,FALSE)=0,"",VLOOKUP(D5224,'Resources Final'!A:E,5,FALSE))</f>
        <v/>
      </c>
      <c r="N5224" s="7" t="str">
        <f>IF(VLOOKUP(D5224,'Resources Final'!A:F,6,FALSE)=0,"",VLOOKUP(D5224,'Resources Final'!A:F,6,FALSE))</f>
        <v>https://www.sourcewatch.org/index.php/R_Street_Institute</v>
      </c>
      <c r="O5224" s="3" t="str">
        <f>IF(VLOOKUP(D5224,'Resources Final'!A:G,7,FALSE)=0,"",VLOOKUP(D5224,'Resources Final'!A:G,7,FALSE))</f>
        <v>Sourcewatch</v>
      </c>
    </row>
    <row r="5225" spans="1:15" x14ac:dyDescent="0.2">
      <c r="A5225" s="11">
        <v>990</v>
      </c>
      <c r="B5225" s="11" t="str">
        <f t="shared" si="96"/>
        <v>Charles Koch Institute_Bill of Rights Institute201716000</v>
      </c>
      <c r="C5225" s="11" t="s">
        <v>701</v>
      </c>
      <c r="D5225" s="11" t="s">
        <v>428</v>
      </c>
      <c r="E5225" s="11" t="s">
        <v>428</v>
      </c>
      <c r="F5225" s="4">
        <v>16000</v>
      </c>
      <c r="G5225" s="3">
        <v>2017</v>
      </c>
      <c r="H5225" s="3" t="s">
        <v>21</v>
      </c>
      <c r="I5225" s="12"/>
      <c r="J5225">
        <v>19</v>
      </c>
      <c r="K5225" s="3" t="str">
        <f>IF(VLOOKUP(D5225,'Resources Final'!A:C,3,FALSE)=0,"",VLOOKUP(D5225,'Resources Final'!A:C,3,FALSE))</f>
        <v/>
      </c>
      <c r="L5225" s="3" t="str">
        <f>IF(VLOOKUP(D5225,'Resources Final'!A:D,4,FALSE)=0,"",VLOOKUP(D5225,'Resources Final'!A:D,4,FALSE))</f>
        <v/>
      </c>
      <c r="M5225" s="3" t="str">
        <f>IF(VLOOKUP(D5225,'Resources Final'!A:E,5,FALSE)=0,"",VLOOKUP(D5225,'Resources Final'!A:E,5,FALSE))</f>
        <v/>
      </c>
      <c r="N5225" s="7" t="str">
        <f>IF(VLOOKUP(D5225,'Resources Final'!A:F,6,FALSE)=0,"",VLOOKUP(D5225,'Resources Final'!A:F,6,FALSE))</f>
        <v>https://www.sourcewatch.org/index.php/Bill_of_Rights_Institute</v>
      </c>
      <c r="O5225" s="3" t="str">
        <f>IF(VLOOKUP(D5225,'Resources Final'!A:G,7,FALSE)=0,"",VLOOKUP(D5225,'Resources Final'!A:G,7,FALSE))</f>
        <v>Sourcewatch</v>
      </c>
    </row>
    <row r="5226" spans="1:15" x14ac:dyDescent="0.2">
      <c r="A5226" s="11">
        <v>990</v>
      </c>
      <c r="B5226" s="11" t="str">
        <f t="shared" si="96"/>
        <v>Charles Koch Institute_Competitive Enterprise Institute201716000</v>
      </c>
      <c r="C5226" s="11" t="s">
        <v>701</v>
      </c>
      <c r="D5226" s="11" t="s">
        <v>816</v>
      </c>
      <c r="E5226" s="11" t="s">
        <v>816</v>
      </c>
      <c r="F5226" s="4">
        <v>16000</v>
      </c>
      <c r="G5226" s="3">
        <v>2017</v>
      </c>
      <c r="H5226" s="3" t="s">
        <v>21</v>
      </c>
      <c r="I5226" s="12"/>
      <c r="J5226">
        <v>20</v>
      </c>
      <c r="K5226" s="3" t="str">
        <f>IF(VLOOKUP(D5226,'Resources Final'!A:C,3,FALSE)=0,"",VLOOKUP(D5226,'Resources Final'!A:C,3,FALSE))</f>
        <v/>
      </c>
      <c r="L5226" s="3" t="str">
        <f>IF(VLOOKUP(D5226,'Resources Final'!A:D,4,FALSE)=0,"",VLOOKUP(D5226,'Resources Final'!A:D,4,FALSE))</f>
        <v/>
      </c>
      <c r="M5226" s="3" t="str">
        <f>IF(VLOOKUP(D5226,'Resources Final'!A:E,5,FALSE)=0,"",VLOOKUP(D5226,'Resources Final'!A:E,5,FALSE))</f>
        <v/>
      </c>
      <c r="N5226" s="7" t="str">
        <f>IF(VLOOKUP(D5226,'Resources Final'!A:F,6,FALSE)=0,"",VLOOKUP(D5226,'Resources Final'!A:F,6,FALSE))</f>
        <v>https://www.desmogblog.com/competitive-enterprise-institute</v>
      </c>
      <c r="O5226" s="3" t="str">
        <f>IF(VLOOKUP(D5226,'Resources Final'!A:G,7,FALSE)=0,"",VLOOKUP(D5226,'Resources Final'!A:G,7,FALSE))</f>
        <v>Desmog</v>
      </c>
    </row>
    <row r="5227" spans="1:15" x14ac:dyDescent="0.2">
      <c r="A5227" s="11">
        <v>990</v>
      </c>
      <c r="B5227" s="11" t="str">
        <f t="shared" si="96"/>
        <v>Charles Koch Institute_Independent Institute201715000</v>
      </c>
      <c r="C5227" s="11" t="s">
        <v>701</v>
      </c>
      <c r="D5227" s="11" t="s">
        <v>1667</v>
      </c>
      <c r="E5227" s="11" t="s">
        <v>1667</v>
      </c>
      <c r="F5227" s="4">
        <v>15000</v>
      </c>
      <c r="G5227" s="3">
        <v>2017</v>
      </c>
      <c r="H5227" s="3" t="s">
        <v>21</v>
      </c>
      <c r="I5227" s="12"/>
      <c r="J5227">
        <v>21</v>
      </c>
      <c r="K5227" s="3" t="str">
        <f>IF(VLOOKUP(D5227,'Resources Final'!A:C,3,FALSE)=0,"",VLOOKUP(D5227,'Resources Final'!A:C,3,FALSE))</f>
        <v/>
      </c>
      <c r="L5227" s="3" t="str">
        <f>IF(VLOOKUP(D5227,'Resources Final'!A:D,4,FALSE)=0,"",VLOOKUP(D5227,'Resources Final'!A:D,4,FALSE))</f>
        <v/>
      </c>
      <c r="M5227" s="3" t="str">
        <f>IF(VLOOKUP(D5227,'Resources Final'!A:E,5,FALSE)=0,"",VLOOKUP(D5227,'Resources Final'!A:E,5,FALSE))</f>
        <v/>
      </c>
      <c r="N5227" s="7" t="str">
        <f>IF(VLOOKUP(D5227,'Resources Final'!A:F,6,FALSE)=0,"",VLOOKUP(D5227,'Resources Final'!A:F,6,FALSE))</f>
        <v>https://www.desmogblog.com/independent-institute</v>
      </c>
      <c r="O5227" s="3" t="str">
        <f>IF(VLOOKUP(D5227,'Resources Final'!A:G,7,FALSE)=0,"",VLOOKUP(D5227,'Resources Final'!A:G,7,FALSE))</f>
        <v>Desmog</v>
      </c>
    </row>
    <row r="5228" spans="1:15" x14ac:dyDescent="0.2">
      <c r="A5228" s="11">
        <v>990</v>
      </c>
      <c r="B5228" s="11" t="str">
        <f t="shared" si="96"/>
        <v>Charles Koch Institute_South Carolina Policy Council201715000</v>
      </c>
      <c r="C5228" s="11" t="s">
        <v>701</v>
      </c>
      <c r="D5228" s="11" t="s">
        <v>3359</v>
      </c>
      <c r="E5228" s="11" t="s">
        <v>3359</v>
      </c>
      <c r="F5228" s="4">
        <v>15000</v>
      </c>
      <c r="G5228" s="3">
        <v>2017</v>
      </c>
      <c r="H5228" s="3" t="s">
        <v>21</v>
      </c>
      <c r="I5228" s="12"/>
      <c r="J5228">
        <v>22</v>
      </c>
      <c r="K5228" s="3" t="str">
        <f>IF(VLOOKUP(D5228,'Resources Final'!A:C,3,FALSE)=0,"",VLOOKUP(D5228,'Resources Final'!A:C,3,FALSE))</f>
        <v/>
      </c>
      <c r="L5228" s="3" t="str">
        <f>IF(VLOOKUP(D5228,'Resources Final'!A:D,4,FALSE)=0,"",VLOOKUP(D5228,'Resources Final'!A:D,4,FALSE))</f>
        <v/>
      </c>
      <c r="M5228" s="3" t="str">
        <f>IF(VLOOKUP(D5228,'Resources Final'!A:E,5,FALSE)=0,"",VLOOKUP(D5228,'Resources Final'!A:E,5,FALSE))</f>
        <v/>
      </c>
      <c r="N5228" s="7" t="str">
        <f>IF(VLOOKUP(D5228,'Resources Final'!A:F,6,FALSE)=0,"",VLOOKUP(D5228,'Resources Final'!A:F,6,FALSE))</f>
        <v>https://www.sourcewatch.org/index.php/South_Carolina_Policy_Council</v>
      </c>
      <c r="O5228" s="3" t="str">
        <f>IF(VLOOKUP(D5228,'Resources Final'!A:G,7,FALSE)=0,"",VLOOKUP(D5228,'Resources Final'!A:G,7,FALSE))</f>
        <v>Sourcewatch</v>
      </c>
    </row>
    <row r="5229" spans="1:15" x14ac:dyDescent="0.2">
      <c r="A5229" s="11">
        <v>990</v>
      </c>
      <c r="B5229" s="11" t="str">
        <f t="shared" si="96"/>
        <v>Charles Koch Institute_Americans for Prosperity Foundation (formerly CSE Foundation)201714289</v>
      </c>
      <c r="C5229" s="11" t="s">
        <v>701</v>
      </c>
      <c r="D5229" s="11" t="s">
        <v>215</v>
      </c>
      <c r="E5229" s="11" t="s">
        <v>213</v>
      </c>
      <c r="F5229" s="4">
        <v>14289</v>
      </c>
      <c r="G5229" s="3">
        <v>2017</v>
      </c>
      <c r="H5229" s="3" t="s">
        <v>21</v>
      </c>
      <c r="I5229" s="12"/>
      <c r="J5229">
        <v>23</v>
      </c>
      <c r="K5229" s="3" t="str">
        <f>IF(VLOOKUP(D5229,'Resources Final'!A:C,3,FALSE)=0,"",VLOOKUP(D5229,'Resources Final'!A:C,3,FALSE))</f>
        <v/>
      </c>
      <c r="L5229" s="3" t="str">
        <f>IF(VLOOKUP(D5229,'Resources Final'!A:D,4,FALSE)=0,"",VLOOKUP(D5229,'Resources Final'!A:D,4,FALSE))</f>
        <v/>
      </c>
      <c r="M5229" s="3" t="str">
        <f>IF(VLOOKUP(D5229,'Resources Final'!A:E,5,FALSE)=0,"",VLOOKUP(D5229,'Resources Final'!A:E,5,FALSE))</f>
        <v/>
      </c>
      <c r="N5229" s="7" t="str">
        <f>IF(VLOOKUP(D5229,'Resources Final'!A:F,6,FALSE)=0,"",VLOOKUP(D5229,'Resources Final'!A:F,6,FALSE))</f>
        <v>https://www.desmogblog.com/americans-for-prosperity</v>
      </c>
      <c r="O5229" s="3" t="str">
        <f>IF(VLOOKUP(D5229,'Resources Final'!A:G,7,FALSE)=0,"",VLOOKUP(D5229,'Resources Final'!A:G,7,FALSE))</f>
        <v>Desmog</v>
      </c>
    </row>
    <row r="5230" spans="1:15" x14ac:dyDescent="0.2">
      <c r="A5230" s="11">
        <v>990</v>
      </c>
      <c r="B5230" s="11" t="str">
        <f t="shared" si="96"/>
        <v>Charles Koch Institute_Center for Competitive Politics201714000</v>
      </c>
      <c r="C5230" s="11" t="s">
        <v>701</v>
      </c>
      <c r="D5230" s="11" t="s">
        <v>647</v>
      </c>
      <c r="E5230" s="11" t="s">
        <v>647</v>
      </c>
      <c r="F5230" s="4">
        <v>14000</v>
      </c>
      <c r="G5230" s="3">
        <v>2017</v>
      </c>
      <c r="H5230" s="3" t="s">
        <v>21</v>
      </c>
      <c r="I5230" s="12"/>
      <c r="J5230">
        <v>24</v>
      </c>
      <c r="K5230" s="3" t="str">
        <f>IF(VLOOKUP(D5230,'Resources Final'!A:C,3,FALSE)=0,"",VLOOKUP(D5230,'Resources Final'!A:C,3,FALSE))</f>
        <v/>
      </c>
      <c r="L5230" s="3" t="str">
        <f>IF(VLOOKUP(D5230,'Resources Final'!A:D,4,FALSE)=0,"",VLOOKUP(D5230,'Resources Final'!A:D,4,FALSE))</f>
        <v/>
      </c>
      <c r="M5230" s="3" t="str">
        <f>IF(VLOOKUP(D5230,'Resources Final'!A:E,5,FALSE)=0,"",VLOOKUP(D5230,'Resources Final'!A:E,5,FALSE))</f>
        <v/>
      </c>
      <c r="N5230" s="7" t="str">
        <f>IF(VLOOKUP(D5230,'Resources Final'!A:F,6,FALSE)=0,"",VLOOKUP(D5230,'Resources Final'!A:F,6,FALSE))</f>
        <v>https://www.desmogblog.com/topics/center-competitive-politics</v>
      </c>
      <c r="O5230" s="3" t="str">
        <f>IF(VLOOKUP(D5230,'Resources Final'!A:G,7,FALSE)=0,"",VLOOKUP(D5230,'Resources Final'!A:G,7,FALSE))</f>
        <v>Desmog</v>
      </c>
    </row>
    <row r="5231" spans="1:15" x14ac:dyDescent="0.2">
      <c r="A5231" s="11">
        <v>990</v>
      </c>
      <c r="B5231" s="11" t="str">
        <f t="shared" si="96"/>
        <v>Charles Koch Institute_Strata Policy, Inc201713553</v>
      </c>
      <c r="C5231" s="11" t="s">
        <v>701</v>
      </c>
      <c r="D5231" s="11" t="s">
        <v>3459</v>
      </c>
      <c r="E5231" s="11" t="s">
        <v>3459</v>
      </c>
      <c r="F5231" s="4">
        <v>13553</v>
      </c>
      <c r="G5231" s="3">
        <v>2017</v>
      </c>
      <c r="H5231" s="3" t="s">
        <v>21</v>
      </c>
      <c r="I5231" s="12"/>
      <c r="J5231">
        <v>25</v>
      </c>
      <c r="K5231" s="3" t="str">
        <f>IF(VLOOKUP(D5231,'Resources Final'!A:C,3,FALSE)=0,"",VLOOKUP(D5231,'Resources Final'!A:C,3,FALSE))</f>
        <v/>
      </c>
      <c r="L5231" s="3" t="str">
        <f>IF(VLOOKUP(D5231,'Resources Final'!A:D,4,FALSE)=0,"",VLOOKUP(D5231,'Resources Final'!A:D,4,FALSE))</f>
        <v/>
      </c>
      <c r="M5231" s="3" t="str">
        <f>IF(VLOOKUP(D5231,'Resources Final'!A:E,5,FALSE)=0,"",VLOOKUP(D5231,'Resources Final'!A:E,5,FALSE))</f>
        <v/>
      </c>
      <c r="N5231" s="7" t="str">
        <f>IF(VLOOKUP(D5231,'Resources Final'!A:F,6,FALSE)=0,"",VLOOKUP(D5231,'Resources Final'!A:F,6,FALSE))</f>
        <v/>
      </c>
      <c r="O5231" s="3" t="str">
        <f>IF(VLOOKUP(D5231,'Resources Final'!A:G,7,FALSE)=0,"",VLOOKUP(D5231,'Resources Final'!A:G,7,FALSE))</f>
        <v/>
      </c>
    </row>
    <row r="5232" spans="1:15" x14ac:dyDescent="0.2">
      <c r="A5232" s="11">
        <v>990</v>
      </c>
      <c r="B5232" s="11" t="str">
        <f t="shared" si="96"/>
        <v>Charles Koch Institute_Cause of Action Institute201712000</v>
      </c>
      <c r="C5232" s="11" t="s">
        <v>701</v>
      </c>
      <c r="D5232" s="11" t="s">
        <v>639</v>
      </c>
      <c r="E5232" s="11" t="s">
        <v>639</v>
      </c>
      <c r="F5232" s="4">
        <v>12000</v>
      </c>
      <c r="G5232" s="3">
        <v>2017</v>
      </c>
      <c r="H5232" s="3" t="s">
        <v>21</v>
      </c>
      <c r="I5232" s="12"/>
      <c r="J5232">
        <v>26</v>
      </c>
      <c r="K5232" s="3" t="str">
        <f>IF(VLOOKUP(D5232,'Resources Final'!A:C,3,FALSE)=0,"",VLOOKUP(D5232,'Resources Final'!A:C,3,FALSE))</f>
        <v/>
      </c>
      <c r="L5232" s="3" t="str">
        <f>IF(VLOOKUP(D5232,'Resources Final'!A:D,4,FALSE)=0,"",VLOOKUP(D5232,'Resources Final'!A:D,4,FALSE))</f>
        <v/>
      </c>
      <c r="M5232" s="3" t="str">
        <f>IF(VLOOKUP(D5232,'Resources Final'!A:E,5,FALSE)=0,"",VLOOKUP(D5232,'Resources Final'!A:E,5,FALSE))</f>
        <v/>
      </c>
      <c r="N5232" s="7" t="str">
        <f>IF(VLOOKUP(D5232,'Resources Final'!A:F,6,FALSE)=0,"",VLOOKUP(D5232,'Resources Final'!A:F,6,FALSE))</f>
        <v>https://www.sourcewatch.org/index.php/Cause_of_Action</v>
      </c>
      <c r="O5232" s="3" t="str">
        <f>IF(VLOOKUP(D5232,'Resources Final'!A:G,7,FALSE)=0,"",VLOOKUP(D5232,'Resources Final'!A:G,7,FALSE))</f>
        <v>Sourcewatch</v>
      </c>
    </row>
    <row r="5233" spans="1:15" x14ac:dyDescent="0.2">
      <c r="A5233" s="11">
        <v>990</v>
      </c>
      <c r="B5233" s="11" t="str">
        <f t="shared" si="96"/>
        <v>Charles Koch Institute_Georgia Public Policy Foundation201712000</v>
      </c>
      <c r="C5233" s="11" t="s">
        <v>701</v>
      </c>
      <c r="D5233" s="11" t="s">
        <v>1380</v>
      </c>
      <c r="E5233" s="11" t="s">
        <v>1380</v>
      </c>
      <c r="F5233" s="4">
        <v>12000</v>
      </c>
      <c r="G5233" s="3">
        <v>2017</v>
      </c>
      <c r="H5233" s="3" t="s">
        <v>21</v>
      </c>
      <c r="I5233" s="12"/>
      <c r="J5233">
        <v>27</v>
      </c>
      <c r="K5233" s="3" t="str">
        <f>IF(VLOOKUP(D5233,'Resources Final'!A:C,3,FALSE)=0,"",VLOOKUP(D5233,'Resources Final'!A:C,3,FALSE))</f>
        <v/>
      </c>
      <c r="L5233" s="3" t="str">
        <f>IF(VLOOKUP(D5233,'Resources Final'!A:D,4,FALSE)=0,"",VLOOKUP(D5233,'Resources Final'!A:D,4,FALSE))</f>
        <v/>
      </c>
      <c r="M5233" s="3" t="str">
        <f>IF(VLOOKUP(D5233,'Resources Final'!A:E,5,FALSE)=0,"",VLOOKUP(D5233,'Resources Final'!A:E,5,FALSE))</f>
        <v/>
      </c>
      <c r="N5233" s="7" t="str">
        <f>IF(VLOOKUP(D5233,'Resources Final'!A:F,6,FALSE)=0,"",VLOOKUP(D5233,'Resources Final'!A:F,6,FALSE))</f>
        <v>https://www.sourcewatch.org/index.php/Georgia_Public_Policy_Foundation</v>
      </c>
      <c r="O5233" s="3" t="str">
        <f>IF(VLOOKUP(D5233,'Resources Final'!A:G,7,FALSE)=0,"",VLOOKUP(D5233,'Resources Final'!A:G,7,FALSE))</f>
        <v>Sourcewatch</v>
      </c>
    </row>
    <row r="5234" spans="1:15" x14ac:dyDescent="0.2">
      <c r="A5234" s="11">
        <v>990</v>
      </c>
      <c r="B5234" s="11" t="str">
        <f t="shared" si="96"/>
        <v>Charles Koch Institute_CO2 Coalition201710000</v>
      </c>
      <c r="C5234" s="11" t="s">
        <v>701</v>
      </c>
      <c r="D5234" s="11" t="s">
        <v>763</v>
      </c>
      <c r="E5234" s="11" t="s">
        <v>763</v>
      </c>
      <c r="F5234" s="4">
        <v>10000</v>
      </c>
      <c r="G5234" s="3">
        <v>2017</v>
      </c>
      <c r="H5234" s="3" t="s">
        <v>21</v>
      </c>
      <c r="I5234" s="12"/>
      <c r="J5234">
        <v>28</v>
      </c>
      <c r="K5234" s="3" t="str">
        <f>IF(VLOOKUP(D5234,'Resources Final'!A:C,3,FALSE)=0,"",VLOOKUP(D5234,'Resources Final'!A:C,3,FALSE))</f>
        <v/>
      </c>
      <c r="L5234" s="3" t="str">
        <f>IF(VLOOKUP(D5234,'Resources Final'!A:D,4,FALSE)=0,"",VLOOKUP(D5234,'Resources Final'!A:D,4,FALSE))</f>
        <v/>
      </c>
      <c r="M5234" s="3" t="str">
        <f>IF(VLOOKUP(D5234,'Resources Final'!A:E,5,FALSE)=0,"",VLOOKUP(D5234,'Resources Final'!A:E,5,FALSE))</f>
        <v/>
      </c>
      <c r="N5234" s="7" t="str">
        <f>IF(VLOOKUP(D5234,'Resources Final'!A:F,6,FALSE)=0,"",VLOOKUP(D5234,'Resources Final'!A:F,6,FALSE))</f>
        <v>https://www.desmogblog.com/co2-coalition</v>
      </c>
      <c r="O5234" s="3" t="str">
        <f>IF(VLOOKUP(D5234,'Resources Final'!A:G,7,FALSE)=0,"",VLOOKUP(D5234,'Resources Final'!A:G,7,FALSE))</f>
        <v>Desmog</v>
      </c>
    </row>
    <row r="5235" spans="1:15" x14ac:dyDescent="0.2">
      <c r="A5235" s="11">
        <v>990</v>
      </c>
      <c r="B5235" s="11" t="str">
        <f t="shared" si="96"/>
        <v>Charles Koch Institute_Institute to Reduce Spending201710000</v>
      </c>
      <c r="C5235" s="11" t="s">
        <v>701</v>
      </c>
      <c r="D5235" s="11" t="s">
        <v>1700</v>
      </c>
      <c r="E5235" s="11" t="s">
        <v>1700</v>
      </c>
      <c r="F5235" s="4">
        <v>10000</v>
      </c>
      <c r="G5235" s="3">
        <v>2017</v>
      </c>
      <c r="H5235" s="3" t="s">
        <v>21</v>
      </c>
      <c r="I5235" s="12"/>
      <c r="J5235">
        <v>29</v>
      </c>
      <c r="K5235" s="3" t="str">
        <f>IF(VLOOKUP(D5235,'Resources Final'!A:C,3,FALSE)=0,"",VLOOKUP(D5235,'Resources Final'!A:C,3,FALSE))</f>
        <v/>
      </c>
      <c r="L5235" s="3" t="str">
        <f>IF(VLOOKUP(D5235,'Resources Final'!A:D,4,FALSE)=0,"",VLOOKUP(D5235,'Resources Final'!A:D,4,FALSE))</f>
        <v/>
      </c>
      <c r="M5235" s="3" t="str">
        <f>IF(VLOOKUP(D5235,'Resources Final'!A:E,5,FALSE)=0,"",VLOOKUP(D5235,'Resources Final'!A:E,5,FALSE))</f>
        <v/>
      </c>
      <c r="N5235" s="7" t="str">
        <f>IF(VLOOKUP(D5235,'Resources Final'!A:F,6,FALSE)=0,"",VLOOKUP(D5235,'Resources Final'!A:F,6,FALSE))</f>
        <v/>
      </c>
      <c r="O5235" s="3" t="str">
        <f>IF(VLOOKUP(D5235,'Resources Final'!A:G,7,FALSE)=0,"",VLOOKUP(D5235,'Resources Final'!A:G,7,FALSE))</f>
        <v/>
      </c>
    </row>
    <row r="5236" spans="1:15" x14ac:dyDescent="0.2">
      <c r="A5236" s="11">
        <v>990</v>
      </c>
      <c r="B5236" s="11" t="str">
        <f t="shared" si="96"/>
        <v>Charles Koch Institute_National Taxpayers Union Foundation201710000</v>
      </c>
      <c r="C5236" s="11" t="s">
        <v>701</v>
      </c>
      <c r="D5236" s="11" t="s">
        <v>2628</v>
      </c>
      <c r="E5236" s="11" t="s">
        <v>2628</v>
      </c>
      <c r="F5236" s="4">
        <v>10000</v>
      </c>
      <c r="G5236" s="3">
        <v>2017</v>
      </c>
      <c r="H5236" s="3" t="s">
        <v>21</v>
      </c>
      <c r="I5236" s="12"/>
      <c r="J5236">
        <v>30</v>
      </c>
      <c r="K5236" s="3" t="str">
        <f>IF(VLOOKUP(D5236,'Resources Final'!A:C,3,FALSE)=0,"",VLOOKUP(D5236,'Resources Final'!A:C,3,FALSE))</f>
        <v/>
      </c>
      <c r="L5236" s="3" t="str">
        <f>IF(VLOOKUP(D5236,'Resources Final'!A:D,4,FALSE)=0,"",VLOOKUP(D5236,'Resources Final'!A:D,4,FALSE))</f>
        <v/>
      </c>
      <c r="M5236" s="3" t="str">
        <f>IF(VLOOKUP(D5236,'Resources Final'!A:E,5,FALSE)=0,"",VLOOKUP(D5236,'Resources Final'!A:E,5,FALSE))</f>
        <v/>
      </c>
      <c r="N5236" s="7" t="str">
        <f>IF(VLOOKUP(D5236,'Resources Final'!A:F,6,FALSE)=0,"",VLOOKUP(D5236,'Resources Final'!A:F,6,FALSE))</f>
        <v>http://www.sourcewatch.org/index.php/National_Taxpayers_Union</v>
      </c>
      <c r="O5236" s="3" t="str">
        <f>IF(VLOOKUP(D5236,'Resources Final'!A:G,7,FALSE)=0,"",VLOOKUP(D5236,'Resources Final'!A:G,7,FALSE))</f>
        <v>Sourcewatch</v>
      </c>
    </row>
    <row r="5237" spans="1:15" x14ac:dyDescent="0.2">
      <c r="A5237" s="11">
        <v>990</v>
      </c>
      <c r="B5237" s="11" t="str">
        <f t="shared" si="96"/>
        <v>Charles Koch Institute_Spark Freedom201710000</v>
      </c>
      <c r="C5237" s="11" t="s">
        <v>701</v>
      </c>
      <c r="D5237" s="11" t="s">
        <v>3379</v>
      </c>
      <c r="E5237" s="11" t="s">
        <v>3379</v>
      </c>
      <c r="F5237" s="4">
        <v>10000</v>
      </c>
      <c r="G5237" s="3">
        <v>2017</v>
      </c>
      <c r="H5237" s="3" t="s">
        <v>21</v>
      </c>
      <c r="I5237" s="12"/>
      <c r="J5237">
        <v>30</v>
      </c>
      <c r="K5237" s="3" t="str">
        <f>IF(VLOOKUP(D5237,'Resources Final'!A:C,3,FALSE)=0,"",VLOOKUP(D5237,'Resources Final'!A:C,3,FALSE))</f>
        <v/>
      </c>
      <c r="L5237" s="3" t="str">
        <f>IF(VLOOKUP(D5237,'Resources Final'!A:D,4,FALSE)=0,"",VLOOKUP(D5237,'Resources Final'!A:D,4,FALSE))</f>
        <v/>
      </c>
      <c r="M5237" s="3" t="str">
        <f>IF(VLOOKUP(D5237,'Resources Final'!A:E,5,FALSE)=0,"",VLOOKUP(D5237,'Resources Final'!A:E,5,FALSE))</f>
        <v/>
      </c>
      <c r="N5237" s="7" t="str">
        <f>IF(VLOOKUP(D5237,'Resources Final'!A:F,6,FALSE)=0,"",VLOOKUP(D5237,'Resources Final'!A:F,6,FALSE))</f>
        <v>https://www.sourcewatch.org/index.php/Spark_Freedom</v>
      </c>
      <c r="O5237" s="3" t="str">
        <f>IF(VLOOKUP(D5237,'Resources Final'!A:G,7,FALSE)=0,"",VLOOKUP(D5237,'Resources Final'!A:G,7,FALSE))</f>
        <v>Sourcewatch</v>
      </c>
    </row>
    <row r="5238" spans="1:15" x14ac:dyDescent="0.2">
      <c r="A5238" s="11">
        <v>990</v>
      </c>
      <c r="B5238" s="11" t="str">
        <f t="shared" si="96"/>
        <v>Charles Koch Institute_Taliesin Nexus201710000</v>
      </c>
      <c r="C5238" s="11" t="s">
        <v>701</v>
      </c>
      <c r="D5238" s="11" t="s">
        <v>3523</v>
      </c>
      <c r="E5238" s="11" t="s">
        <v>3523</v>
      </c>
      <c r="F5238" s="4">
        <v>10000</v>
      </c>
      <c r="G5238" s="3">
        <v>2017</v>
      </c>
      <c r="H5238" s="3" t="s">
        <v>21</v>
      </c>
      <c r="I5238" s="12" t="s">
        <v>4204</v>
      </c>
      <c r="J5238">
        <v>31</v>
      </c>
      <c r="K5238" s="3" t="str">
        <f>IF(VLOOKUP(D5238,'Resources Final'!A:C,3,FALSE)=0,"",VLOOKUP(D5238,'Resources Final'!A:C,3,FALSE))</f>
        <v/>
      </c>
      <c r="L5238" s="3" t="str">
        <f>IF(VLOOKUP(D5238,'Resources Final'!A:D,4,FALSE)=0,"",VLOOKUP(D5238,'Resources Final'!A:D,4,FALSE))</f>
        <v/>
      </c>
      <c r="M5238" s="3" t="str">
        <f>IF(VLOOKUP(D5238,'Resources Final'!A:E,5,FALSE)=0,"",VLOOKUP(D5238,'Resources Final'!A:E,5,FALSE))</f>
        <v/>
      </c>
      <c r="N5238" s="7" t="str">
        <f>IF(VLOOKUP(D5238,'Resources Final'!A:F,6,FALSE)=0,"",VLOOKUP(D5238,'Resources Final'!A:F,6,FALSE))</f>
        <v/>
      </c>
      <c r="O5238" s="3" t="str">
        <f>IF(VLOOKUP(D5238,'Resources Final'!A:G,7,FALSE)=0,"",VLOOKUP(D5238,'Resources Final'!A:G,7,FALSE))</f>
        <v/>
      </c>
    </row>
    <row r="5239" spans="1:15" x14ac:dyDescent="0.2">
      <c r="A5239" s="11">
        <v>990</v>
      </c>
      <c r="B5239" s="11" t="str">
        <f t="shared" si="96"/>
        <v>Charles Koch Institute_Manhattan Institute for Policy Research20178500</v>
      </c>
      <c r="C5239" s="11" t="s">
        <v>701</v>
      </c>
      <c r="D5239" s="11" t="s">
        <v>2312</v>
      </c>
      <c r="E5239" s="11" t="s">
        <v>2312</v>
      </c>
      <c r="F5239" s="4">
        <v>8500</v>
      </c>
      <c r="G5239" s="3">
        <v>2017</v>
      </c>
      <c r="H5239" s="3" t="s">
        <v>21</v>
      </c>
      <c r="I5239" s="12"/>
      <c r="J5239">
        <v>32</v>
      </c>
      <c r="K5239" s="3" t="str">
        <f>IF(VLOOKUP(D5239,'Resources Final'!A:C,3,FALSE)=0,"",VLOOKUP(D5239,'Resources Final'!A:C,3,FALSE))</f>
        <v/>
      </c>
      <c r="L5239" s="3" t="str">
        <f>IF(VLOOKUP(D5239,'Resources Final'!A:D,4,FALSE)=0,"",VLOOKUP(D5239,'Resources Final'!A:D,4,FALSE))</f>
        <v/>
      </c>
      <c r="M5239" s="3" t="str">
        <f>IF(VLOOKUP(D5239,'Resources Final'!A:E,5,FALSE)=0,"",VLOOKUP(D5239,'Resources Final'!A:E,5,FALSE))</f>
        <v/>
      </c>
      <c r="N5239" s="7" t="str">
        <f>IF(VLOOKUP(D5239,'Resources Final'!A:F,6,FALSE)=0,"",VLOOKUP(D5239,'Resources Final'!A:F,6,FALSE))</f>
        <v>https://www.desmogblog.com/manhattan-institute-policy-research</v>
      </c>
      <c r="O5239" s="3" t="str">
        <f>IF(VLOOKUP(D5239,'Resources Final'!A:G,7,FALSE)=0,"",VLOOKUP(D5239,'Resources Final'!A:G,7,FALSE))</f>
        <v>Desmog</v>
      </c>
    </row>
    <row r="5240" spans="1:15" x14ac:dyDescent="0.2">
      <c r="A5240" s="11">
        <v>990</v>
      </c>
      <c r="B5240" s="11" t="str">
        <f t="shared" si="96"/>
        <v>Charles Koch Institute_American Council of Trustees and Alumni20178000</v>
      </c>
      <c r="C5240" s="11" t="s">
        <v>701</v>
      </c>
      <c r="D5240" s="11" t="s">
        <v>184</v>
      </c>
      <c r="E5240" s="11" t="s">
        <v>184</v>
      </c>
      <c r="F5240" s="4">
        <v>8000</v>
      </c>
      <c r="G5240" s="3">
        <v>2017</v>
      </c>
      <c r="H5240" s="3" t="s">
        <v>21</v>
      </c>
      <c r="I5240" s="12"/>
      <c r="J5240">
        <v>33</v>
      </c>
      <c r="K5240" s="3" t="str">
        <f>IF(VLOOKUP(D5240,'Resources Final'!A:C,3,FALSE)=0,"",VLOOKUP(D5240,'Resources Final'!A:C,3,FALSE))</f>
        <v/>
      </c>
      <c r="L5240" s="3" t="str">
        <f>IF(VLOOKUP(D5240,'Resources Final'!A:D,4,FALSE)=0,"",VLOOKUP(D5240,'Resources Final'!A:D,4,FALSE))</f>
        <v/>
      </c>
      <c r="M5240" s="3" t="str">
        <f>IF(VLOOKUP(D5240,'Resources Final'!A:E,5,FALSE)=0,"",VLOOKUP(D5240,'Resources Final'!A:E,5,FALSE))</f>
        <v/>
      </c>
      <c r="N5240" s="7" t="str">
        <f>IF(VLOOKUP(D5240,'Resources Final'!A:F,6,FALSE)=0,"",VLOOKUP(D5240,'Resources Final'!A:F,6,FALSE))</f>
        <v>https://www.sourcewatch.org/index.php/American_Council_of_Trustees_and_Alumni</v>
      </c>
      <c r="O5240" s="3" t="str">
        <f>IF(VLOOKUP(D5240,'Resources Final'!A:G,7,FALSE)=0,"",VLOOKUP(D5240,'Resources Final'!A:G,7,FALSE))</f>
        <v>Sourcewatch</v>
      </c>
    </row>
    <row r="5241" spans="1:15" x14ac:dyDescent="0.2">
      <c r="A5241" s="11">
        <v>990</v>
      </c>
      <c r="B5241" s="11" t="str">
        <f t="shared" si="96"/>
        <v>Charles Koch Institute_Wyoming Liberty Group20176842</v>
      </c>
      <c r="C5241" s="11" t="s">
        <v>701</v>
      </c>
      <c r="D5241" s="11" t="s">
        <v>4093</v>
      </c>
      <c r="E5241" s="11" t="s">
        <v>4093</v>
      </c>
      <c r="F5241" s="4">
        <v>6842</v>
      </c>
      <c r="G5241" s="3">
        <v>2017</v>
      </c>
      <c r="H5241" s="3" t="s">
        <v>21</v>
      </c>
      <c r="I5241" s="12"/>
      <c r="J5241">
        <v>34</v>
      </c>
      <c r="K5241" s="3" t="str">
        <f>IF(VLOOKUP(D5241,'Resources Final'!A:C,3,FALSE)=0,"",VLOOKUP(D5241,'Resources Final'!A:C,3,FALSE))</f>
        <v/>
      </c>
      <c r="L5241" s="3" t="str">
        <f>IF(VLOOKUP(D5241,'Resources Final'!A:D,4,FALSE)=0,"",VLOOKUP(D5241,'Resources Final'!A:D,4,FALSE))</f>
        <v/>
      </c>
      <c r="M5241" s="3" t="str">
        <f>IF(VLOOKUP(D5241,'Resources Final'!A:E,5,FALSE)=0,"",VLOOKUP(D5241,'Resources Final'!A:E,5,FALSE))</f>
        <v/>
      </c>
      <c r="N5241" s="7" t="str">
        <f>IF(VLOOKUP(D5241,'Resources Final'!A:F,6,FALSE)=0,"",VLOOKUP(D5241,'Resources Final'!A:F,6,FALSE))</f>
        <v>https://www.sourcewatch.org/index.php/Wyoming_Liberty_Group</v>
      </c>
      <c r="O5241" s="3" t="str">
        <f>IF(VLOOKUP(D5241,'Resources Final'!A:G,7,FALSE)=0,"",VLOOKUP(D5241,'Resources Final'!A:G,7,FALSE))</f>
        <v>Sourcewatch</v>
      </c>
    </row>
    <row r="5242" spans="1:15" x14ac:dyDescent="0.2">
      <c r="A5242" s="11">
        <v>990</v>
      </c>
      <c r="B5242" s="11" t="str">
        <f t="shared" si="96"/>
        <v>Charles Koch Institute_American Spectator Foundation20176000</v>
      </c>
      <c r="C5242" s="11" t="s">
        <v>701</v>
      </c>
      <c r="D5242" s="11" t="s">
        <v>205</v>
      </c>
      <c r="E5242" s="11" t="s">
        <v>203</v>
      </c>
      <c r="F5242" s="4">
        <v>6000</v>
      </c>
      <c r="G5242" s="3">
        <v>2017</v>
      </c>
      <c r="H5242" s="3" t="s">
        <v>21</v>
      </c>
      <c r="I5242" s="12"/>
      <c r="J5242">
        <v>35</v>
      </c>
      <c r="K5242" s="3" t="str">
        <f>IF(VLOOKUP(D5242,'Resources Final'!A:C,3,FALSE)=0,"",VLOOKUP(D5242,'Resources Final'!A:C,3,FALSE))</f>
        <v/>
      </c>
      <c r="L5242" s="3" t="str">
        <f>IF(VLOOKUP(D5242,'Resources Final'!A:D,4,FALSE)=0,"",VLOOKUP(D5242,'Resources Final'!A:D,4,FALSE))</f>
        <v/>
      </c>
      <c r="M5242" s="3" t="str">
        <f>IF(VLOOKUP(D5242,'Resources Final'!A:E,5,FALSE)=0,"",VLOOKUP(D5242,'Resources Final'!A:E,5,FALSE))</f>
        <v/>
      </c>
      <c r="N5242" s="7" t="str">
        <f>IF(VLOOKUP(D5242,'Resources Final'!A:F,6,FALSE)=0,"",VLOOKUP(D5242,'Resources Final'!A:F,6,FALSE))</f>
        <v>http://www.sourcewatch.org/index.php/American_Spectator</v>
      </c>
      <c r="O5242" s="3" t="str">
        <f>IF(VLOOKUP(D5242,'Resources Final'!A:G,7,FALSE)=0,"",VLOOKUP(D5242,'Resources Final'!A:G,7,FALSE))</f>
        <v>Sourcewatch</v>
      </c>
    </row>
    <row r="5243" spans="1:15" x14ac:dyDescent="0.2">
      <c r="A5243" s="11">
        <v>990</v>
      </c>
      <c r="B5243" s="11" t="str">
        <f t="shared" si="96"/>
        <v>Charles Koch Institute_Ladies of Liberty Alliance20176000</v>
      </c>
      <c r="C5243" s="11" t="s">
        <v>701</v>
      </c>
      <c r="D5243" s="11" t="s">
        <v>2077</v>
      </c>
      <c r="E5243" s="11" t="s">
        <v>2077</v>
      </c>
      <c r="F5243" s="4">
        <v>6000</v>
      </c>
      <c r="G5243" s="3">
        <v>2017</v>
      </c>
      <c r="H5243" s="3" t="s">
        <v>21</v>
      </c>
      <c r="I5243" s="12"/>
      <c r="J5243">
        <v>36</v>
      </c>
      <c r="K5243" s="3" t="str">
        <f>IF(VLOOKUP(D5243,'Resources Final'!A:C,3,FALSE)=0,"",VLOOKUP(D5243,'Resources Final'!A:C,3,FALSE))</f>
        <v/>
      </c>
      <c r="L5243" s="3" t="str">
        <f>IF(VLOOKUP(D5243,'Resources Final'!A:D,4,FALSE)=0,"",VLOOKUP(D5243,'Resources Final'!A:D,4,FALSE))</f>
        <v/>
      </c>
      <c r="M5243" s="3" t="str">
        <f>IF(VLOOKUP(D5243,'Resources Final'!A:E,5,FALSE)=0,"",VLOOKUP(D5243,'Resources Final'!A:E,5,FALSE))</f>
        <v/>
      </c>
      <c r="N5243" s="7" t="str">
        <f>IF(VLOOKUP(D5243,'Resources Final'!A:F,6,FALSE)=0,"",VLOOKUP(D5243,'Resources Final'!A:F,6,FALSE))</f>
        <v/>
      </c>
      <c r="O5243" s="3" t="str">
        <f>IF(VLOOKUP(D5243,'Resources Final'!A:G,7,FALSE)=0,"",VLOOKUP(D5243,'Resources Final'!A:G,7,FALSE))</f>
        <v/>
      </c>
    </row>
    <row r="5244" spans="1:15" x14ac:dyDescent="0.2">
      <c r="A5244" s="11">
        <v>990</v>
      </c>
      <c r="B5244" s="11" t="str">
        <f t="shared" si="96"/>
        <v>Charles Koch Institute_Network of Enlightened Women20176000</v>
      </c>
      <c r="C5244" s="11" t="s">
        <v>701</v>
      </c>
      <c r="D5244" s="11" t="s">
        <v>2642</v>
      </c>
      <c r="E5244" s="11" t="s">
        <v>2642</v>
      </c>
      <c r="F5244" s="4">
        <v>6000</v>
      </c>
      <c r="G5244" s="3">
        <v>2017</v>
      </c>
      <c r="H5244" s="3" t="s">
        <v>21</v>
      </c>
      <c r="I5244" s="12"/>
      <c r="J5244">
        <v>37</v>
      </c>
      <c r="K5244" s="3" t="str">
        <f>IF(VLOOKUP(D5244,'Resources Final'!A:C,3,FALSE)=0,"",VLOOKUP(D5244,'Resources Final'!A:C,3,FALSE))</f>
        <v/>
      </c>
      <c r="L5244" s="3" t="str">
        <f>IF(VLOOKUP(D5244,'Resources Final'!A:D,4,FALSE)=0,"",VLOOKUP(D5244,'Resources Final'!A:D,4,FALSE))</f>
        <v/>
      </c>
      <c r="M5244" s="3" t="str">
        <f>IF(VLOOKUP(D5244,'Resources Final'!A:E,5,FALSE)=0,"",VLOOKUP(D5244,'Resources Final'!A:E,5,FALSE))</f>
        <v/>
      </c>
      <c r="N5244" s="7" t="str">
        <f>IF(VLOOKUP(D5244,'Resources Final'!A:F,6,FALSE)=0,"",VLOOKUP(D5244,'Resources Final'!A:F,6,FALSE))</f>
        <v>https://www.sourcewatch.org/index.php/Network_of_Enlightened_Women</v>
      </c>
      <c r="O5244" s="3" t="str">
        <f>IF(VLOOKUP(D5244,'Resources Final'!A:G,7,FALSE)=0,"",VLOOKUP(D5244,'Resources Final'!A:G,7,FALSE))</f>
        <v>Sourcewatch</v>
      </c>
    </row>
    <row r="5245" spans="1:15" x14ac:dyDescent="0.2">
      <c r="A5245" s="11">
        <v>990</v>
      </c>
      <c r="B5245" s="11" t="str">
        <f t="shared" si="96"/>
        <v>Charles Koch Institute_Student Free Press Association20176000</v>
      </c>
      <c r="C5245" s="11" t="s">
        <v>701</v>
      </c>
      <c r="D5245" s="11" t="s">
        <v>3464</v>
      </c>
      <c r="E5245" s="11" t="s">
        <v>3464</v>
      </c>
      <c r="F5245" s="4">
        <v>6000</v>
      </c>
      <c r="G5245" s="3">
        <v>2017</v>
      </c>
      <c r="H5245" s="3" t="s">
        <v>21</v>
      </c>
      <c r="I5245" s="12"/>
      <c r="J5245">
        <v>38</v>
      </c>
      <c r="K5245" s="3" t="str">
        <f>IF(VLOOKUP(D5245,'Resources Final'!A:C,3,FALSE)=0,"",VLOOKUP(D5245,'Resources Final'!A:C,3,FALSE))</f>
        <v/>
      </c>
      <c r="L5245" s="3" t="str">
        <f>IF(VLOOKUP(D5245,'Resources Final'!A:D,4,FALSE)=0,"",VLOOKUP(D5245,'Resources Final'!A:D,4,FALSE))</f>
        <v/>
      </c>
      <c r="M5245" s="3" t="str">
        <f>IF(VLOOKUP(D5245,'Resources Final'!A:E,5,FALSE)=0,"",VLOOKUP(D5245,'Resources Final'!A:E,5,FALSE))</f>
        <v/>
      </c>
      <c r="N5245" s="7" t="str">
        <f>IF(VLOOKUP(D5245,'Resources Final'!A:F,6,FALSE)=0,"",VLOOKUP(D5245,'Resources Final'!A:F,6,FALSE))</f>
        <v/>
      </c>
      <c r="O5245" s="3" t="str">
        <f>IF(VLOOKUP(D5245,'Resources Final'!A:G,7,FALSE)=0,"",VLOOKUP(D5245,'Resources Final'!A:G,7,FALSE))</f>
        <v/>
      </c>
    </row>
    <row r="5246" spans="1:15" x14ac:dyDescent="0.2">
      <c r="A5246" s="11">
        <v>990</v>
      </c>
      <c r="B5246" s="11" t="str">
        <f t="shared" si="96"/>
        <v>Charles Koch Institute_Leadership Institute20175920</v>
      </c>
      <c r="C5246" s="11" t="s">
        <v>701</v>
      </c>
      <c r="D5246" s="11" t="s">
        <v>2120</v>
      </c>
      <c r="E5246" s="11" t="s">
        <v>2120</v>
      </c>
      <c r="F5246" s="4">
        <v>5920</v>
      </c>
      <c r="G5246" s="3">
        <v>2017</v>
      </c>
      <c r="H5246" s="3" t="s">
        <v>21</v>
      </c>
      <c r="I5246" s="12"/>
      <c r="J5246">
        <v>39</v>
      </c>
      <c r="K5246" s="3" t="str">
        <f>IF(VLOOKUP(D5246,'Resources Final'!A:C,3,FALSE)=0,"",VLOOKUP(D5246,'Resources Final'!A:C,3,FALSE))</f>
        <v/>
      </c>
      <c r="L5246" s="3" t="str">
        <f>IF(VLOOKUP(D5246,'Resources Final'!A:D,4,FALSE)=0,"",VLOOKUP(D5246,'Resources Final'!A:D,4,FALSE))</f>
        <v/>
      </c>
      <c r="M5246" s="3" t="str">
        <f>IF(VLOOKUP(D5246,'Resources Final'!A:E,5,FALSE)=0,"",VLOOKUP(D5246,'Resources Final'!A:E,5,FALSE))</f>
        <v/>
      </c>
      <c r="N5246" s="7" t="str">
        <f>IF(VLOOKUP(D5246,'Resources Final'!A:F,6,FALSE)=0,"",VLOOKUP(D5246,'Resources Final'!A:F,6,FALSE))</f>
        <v>https://www.desmogblog.com/leadership-institute</v>
      </c>
      <c r="O5246" s="3" t="str">
        <f>IF(VLOOKUP(D5246,'Resources Final'!A:G,7,FALSE)=0,"",VLOOKUP(D5246,'Resources Final'!A:G,7,FALSE))</f>
        <v>Desmog</v>
      </c>
    </row>
    <row r="5247" spans="1:15" x14ac:dyDescent="0.2">
      <c r="A5247" s="11">
        <v>990</v>
      </c>
      <c r="B5247" s="11" t="str">
        <f t="shared" si="96"/>
        <v>Charles Koch Institute_Acton Institute for the Study of Religion and Liberty20175526</v>
      </c>
      <c r="C5247" s="11" t="s">
        <v>701</v>
      </c>
      <c r="D5247" s="11" t="s">
        <v>112</v>
      </c>
      <c r="E5247" s="11" t="s">
        <v>112</v>
      </c>
      <c r="F5247" s="4">
        <v>5526</v>
      </c>
      <c r="G5247" s="3">
        <v>2017</v>
      </c>
      <c r="H5247" s="3" t="s">
        <v>21</v>
      </c>
      <c r="I5247" s="12"/>
      <c r="J5247">
        <v>40</v>
      </c>
      <c r="K5247" s="3" t="str">
        <f>IF(VLOOKUP(D5247,'Resources Final'!A:C,3,FALSE)=0,"",VLOOKUP(D5247,'Resources Final'!A:C,3,FALSE))</f>
        <v/>
      </c>
      <c r="L5247" s="3" t="str">
        <f>IF(VLOOKUP(D5247,'Resources Final'!A:D,4,FALSE)=0,"",VLOOKUP(D5247,'Resources Final'!A:D,4,FALSE))</f>
        <v/>
      </c>
      <c r="M5247" s="3" t="str">
        <f>IF(VLOOKUP(D5247,'Resources Final'!A:E,5,FALSE)=0,"",VLOOKUP(D5247,'Resources Final'!A:E,5,FALSE))</f>
        <v/>
      </c>
      <c r="N5247" s="7" t="str">
        <f>IF(VLOOKUP(D5247,'Resources Final'!A:F,6,FALSE)=0,"",VLOOKUP(D5247,'Resources Final'!A:F,6,FALSE))</f>
        <v>https://www.desmogblog.com/acton-institute</v>
      </c>
      <c r="O5247" s="3" t="str">
        <f>IF(VLOOKUP(D5247,'Resources Final'!A:G,7,FALSE)=0,"",VLOOKUP(D5247,'Resources Final'!A:G,7,FALSE))</f>
        <v>Desmog</v>
      </c>
    </row>
    <row r="5248" spans="1:15" x14ac:dyDescent="0.2">
      <c r="A5248" s="11">
        <v>990</v>
      </c>
      <c r="B5248" s="11" t="str">
        <f t="shared" si="96"/>
        <v>Charles Koch Institute_Emergent Order201717667</v>
      </c>
      <c r="C5248" s="11" t="s">
        <v>701</v>
      </c>
      <c r="D5248" s="11" t="s">
        <v>1129</v>
      </c>
      <c r="E5248" s="11" t="s">
        <v>1129</v>
      </c>
      <c r="F5248" s="4">
        <v>17667</v>
      </c>
      <c r="G5248" s="3">
        <v>2017</v>
      </c>
      <c r="H5248" s="3" t="s">
        <v>21</v>
      </c>
      <c r="I5248" s="12" t="s">
        <v>3426</v>
      </c>
      <c r="J5248">
        <v>41</v>
      </c>
      <c r="K5248" s="3" t="str">
        <f>IF(VLOOKUP(D5248,'Resources Final'!A:C,3,FALSE)=0,"",VLOOKUP(D5248,'Resources Final'!A:C,3,FALSE))</f>
        <v/>
      </c>
      <c r="L5248" s="3" t="str">
        <f>IF(VLOOKUP(D5248,'Resources Final'!A:D,4,FALSE)=0,"",VLOOKUP(D5248,'Resources Final'!A:D,4,FALSE))</f>
        <v/>
      </c>
      <c r="M5248" s="3" t="str">
        <f>IF(VLOOKUP(D5248,'Resources Final'!A:E,5,FALSE)=0,"",VLOOKUP(D5248,'Resources Final'!A:E,5,FALSE))</f>
        <v/>
      </c>
      <c r="N5248" s="7" t="str">
        <f>IF(VLOOKUP(D5248,'Resources Final'!A:F,6,FALSE)=0,"",VLOOKUP(D5248,'Resources Final'!A:F,6,FALSE))</f>
        <v/>
      </c>
      <c r="O5248" s="3" t="str">
        <f>IF(VLOOKUP(D5248,'Resources Final'!A:G,7,FALSE)=0,"",VLOOKUP(D5248,'Resources Final'!A:G,7,FALSE))</f>
        <v/>
      </c>
    </row>
    <row r="5249" spans="1:15" x14ac:dyDescent="0.2">
      <c r="A5249" s="11">
        <v>990</v>
      </c>
      <c r="B5249" s="11" t="str">
        <f>C5249&amp;"_"&amp;D610&amp;G610&amp;F610</f>
        <v>Charles Koch Institute_National University200911208</v>
      </c>
      <c r="C5249" s="11" t="s">
        <v>701</v>
      </c>
      <c r="D5249" s="11" t="s">
        <v>4688</v>
      </c>
      <c r="E5249" s="11" t="s">
        <v>4688</v>
      </c>
      <c r="F5249" s="4">
        <v>422071</v>
      </c>
      <c r="G5249" s="3">
        <v>2017</v>
      </c>
      <c r="H5249" s="3" t="s">
        <v>21</v>
      </c>
      <c r="K5249" s="3" t="str">
        <f>IF(VLOOKUP(D5249,'Resources Final'!A:C,3,FALSE)=0,"",VLOOKUP(D5249,'Resources Final'!A:C,3,FALSE))</f>
        <v/>
      </c>
      <c r="L5249" s="3" t="str">
        <f>IF(VLOOKUP(D5249,'Resources Final'!A:D,4,FALSE)=0,"",VLOOKUP(D5249,'Resources Final'!A:D,4,FALSE))</f>
        <v/>
      </c>
      <c r="M5249" s="3" t="str">
        <f>IF(VLOOKUP(D5249,'Resources Final'!A:E,5,FALSE)=0,"",VLOOKUP(D5249,'Resources Final'!A:E,5,FALSE))</f>
        <v/>
      </c>
      <c r="N5249" s="7" t="str">
        <f>IF(VLOOKUP(D5249,'Resources Final'!A:F,6,FALSE)=0,"",VLOOKUP(D5249,'Resources Final'!A:F,6,FALSE))</f>
        <v/>
      </c>
      <c r="O5249" s="3" t="str">
        <f>IF(VLOOKUP(D5249,'Resources Final'!A:G,7,FALSE)=0,"",VLOOKUP(D5249,'Resources Final'!A:G,7,FALSE))</f>
        <v/>
      </c>
    </row>
    <row r="5250" spans="1:15" x14ac:dyDescent="0.2">
      <c r="A5250" s="11">
        <v>990</v>
      </c>
      <c r="B5250" s="11" t="str">
        <f t="shared" ref="B5250:B5313" si="97">C5250&amp;"_"&amp;D5250&amp;G5250&amp;F5250</f>
        <v>Charles Koch Institute_American Council of Trustees and Alumni201814000</v>
      </c>
      <c r="C5250" s="11" t="s">
        <v>701</v>
      </c>
      <c r="D5250" s="11" t="s">
        <v>184</v>
      </c>
      <c r="E5250" s="11" t="s">
        <v>184</v>
      </c>
      <c r="F5250" s="14">
        <v>14000</v>
      </c>
      <c r="G5250" s="11">
        <v>2018</v>
      </c>
      <c r="H5250" s="3" t="s">
        <v>21</v>
      </c>
      <c r="I5250" s="12"/>
      <c r="J5250" s="11">
        <v>1</v>
      </c>
      <c r="K5250" s="3" t="str">
        <f>IF(VLOOKUP(D5250,'Resources Final'!A:C,3,FALSE)=0,"",VLOOKUP(D5250,'Resources Final'!A:C,3,FALSE))</f>
        <v/>
      </c>
      <c r="L5250" s="3" t="str">
        <f>IF(VLOOKUP(D5250,'Resources Final'!A:D,4,FALSE)=0,"",VLOOKUP(D5250,'Resources Final'!A:D,4,FALSE))</f>
        <v/>
      </c>
      <c r="M5250" s="3" t="str">
        <f>IF(VLOOKUP(D5250,'Resources Final'!A:E,5,FALSE)=0,"",VLOOKUP(D5250,'Resources Final'!A:E,5,FALSE))</f>
        <v/>
      </c>
      <c r="N5250" s="7" t="str">
        <f>IF(VLOOKUP(D5250,'Resources Final'!A:F,6,FALSE)=0,"",VLOOKUP(D5250,'Resources Final'!A:F,6,FALSE))</f>
        <v>https://www.sourcewatch.org/index.php/American_Council_of_Trustees_and_Alumni</v>
      </c>
      <c r="O5250" s="3" t="str">
        <f>IF(VLOOKUP(D5250,'Resources Final'!A:G,7,FALSE)=0,"",VLOOKUP(D5250,'Resources Final'!A:G,7,FALSE))</f>
        <v>Sourcewatch</v>
      </c>
    </row>
    <row r="5251" spans="1:15" x14ac:dyDescent="0.2">
      <c r="A5251" s="11">
        <v>990</v>
      </c>
      <c r="B5251" s="11" t="str">
        <f t="shared" si="97"/>
        <v>Charles Koch Institute_American Legislative Exchange Council201834000</v>
      </c>
      <c r="C5251" s="11" t="s">
        <v>701</v>
      </c>
      <c r="D5251" s="11" t="s">
        <v>195</v>
      </c>
      <c r="E5251" s="11" t="s">
        <v>195</v>
      </c>
      <c r="F5251" s="14">
        <v>34000</v>
      </c>
      <c r="G5251" s="11">
        <v>2018</v>
      </c>
      <c r="H5251" s="3" t="s">
        <v>21</v>
      </c>
      <c r="I5251" s="12"/>
      <c r="J5251">
        <v>2</v>
      </c>
      <c r="K5251" s="3" t="str">
        <f>IF(VLOOKUP(D5251,'Resources Final'!A:C,3,FALSE)=0,"",VLOOKUP(D5251,'Resources Final'!A:C,3,FALSE))</f>
        <v/>
      </c>
      <c r="L5251" s="3" t="str">
        <f>IF(VLOOKUP(D5251,'Resources Final'!A:D,4,FALSE)=0,"",VLOOKUP(D5251,'Resources Final'!A:D,4,FALSE))</f>
        <v/>
      </c>
      <c r="M5251" s="3" t="str">
        <f>IF(VLOOKUP(D5251,'Resources Final'!A:E,5,FALSE)=0,"",VLOOKUP(D5251,'Resources Final'!A:E,5,FALSE))</f>
        <v/>
      </c>
      <c r="N5251" s="7" t="str">
        <f>IF(VLOOKUP(D5251,'Resources Final'!A:F,6,FALSE)=0,"",VLOOKUP(D5251,'Resources Final'!A:F,6,FALSE))</f>
        <v>https://www.desmogblog.com/american-legislative-exchange-council</v>
      </c>
      <c r="O5251" s="3" t="str">
        <f>IF(VLOOKUP(D5251,'Resources Final'!A:G,7,FALSE)=0,"",VLOOKUP(D5251,'Resources Final'!A:G,7,FALSE))</f>
        <v>Desmog</v>
      </c>
    </row>
    <row r="5252" spans="1:15" x14ac:dyDescent="0.2">
      <c r="A5252" s="11">
        <v>990</v>
      </c>
      <c r="B5252" s="11" t="str">
        <f t="shared" si="97"/>
        <v>Charles Koch Institute_Atlas Economic Research Foundation201838000</v>
      </c>
      <c r="C5252" s="11" t="s">
        <v>701</v>
      </c>
      <c r="D5252" s="11" t="s">
        <v>286</v>
      </c>
      <c r="E5252" s="11" t="s">
        <v>286</v>
      </c>
      <c r="F5252" s="14">
        <v>38000</v>
      </c>
      <c r="G5252" s="11">
        <v>2018</v>
      </c>
      <c r="H5252" s="3" t="s">
        <v>21</v>
      </c>
      <c r="I5252" s="12"/>
      <c r="J5252">
        <v>3</v>
      </c>
      <c r="K5252" s="3" t="str">
        <f>IF(VLOOKUP(D5252,'Resources Final'!A:C,3,FALSE)=0,"",VLOOKUP(D5252,'Resources Final'!A:C,3,FALSE))</f>
        <v/>
      </c>
      <c r="L5252" s="3" t="str">
        <f>IF(VLOOKUP(D5252,'Resources Final'!A:D,4,FALSE)=0,"",VLOOKUP(D5252,'Resources Final'!A:D,4,FALSE))</f>
        <v/>
      </c>
      <c r="M5252" s="3" t="str">
        <f>IF(VLOOKUP(D5252,'Resources Final'!A:E,5,FALSE)=0,"",VLOOKUP(D5252,'Resources Final'!A:E,5,FALSE))</f>
        <v/>
      </c>
      <c r="N5252" s="7" t="str">
        <f>IF(VLOOKUP(D5252,'Resources Final'!A:F,6,FALSE)=0,"",VLOOKUP(D5252,'Resources Final'!A:F,6,FALSE))</f>
        <v>https://www.desmogblog.com/atlas-economic-research-foundation</v>
      </c>
      <c r="O5252" s="3" t="str">
        <f>IF(VLOOKUP(D5252,'Resources Final'!A:G,7,FALSE)=0,"",VLOOKUP(D5252,'Resources Final'!A:G,7,FALSE))</f>
        <v>Desmog</v>
      </c>
    </row>
    <row r="5253" spans="1:15" x14ac:dyDescent="0.2">
      <c r="A5253" s="11">
        <v>990</v>
      </c>
      <c r="B5253" s="11" t="str">
        <f t="shared" si="97"/>
        <v>Charles Koch Institute_Cato Institute201864000</v>
      </c>
      <c r="C5253" s="11" t="s">
        <v>701</v>
      </c>
      <c r="D5253" s="11" t="s">
        <v>636</v>
      </c>
      <c r="E5253" s="11" t="s">
        <v>636</v>
      </c>
      <c r="F5253" s="14">
        <v>64000</v>
      </c>
      <c r="G5253" s="11">
        <v>2018</v>
      </c>
      <c r="H5253" s="3" t="s">
        <v>21</v>
      </c>
      <c r="I5253" s="12"/>
      <c r="J5253">
        <v>4</v>
      </c>
      <c r="K5253" s="3" t="str">
        <f>IF(VLOOKUP(D5253,'Resources Final'!A:C,3,FALSE)=0,"",VLOOKUP(D5253,'Resources Final'!A:C,3,FALSE))</f>
        <v/>
      </c>
      <c r="L5253" s="3" t="str">
        <f>IF(VLOOKUP(D5253,'Resources Final'!A:D,4,FALSE)=0,"",VLOOKUP(D5253,'Resources Final'!A:D,4,FALSE))</f>
        <v/>
      </c>
      <c r="M5253" s="3" t="str">
        <f>IF(VLOOKUP(D5253,'Resources Final'!A:E,5,FALSE)=0,"",VLOOKUP(D5253,'Resources Final'!A:E,5,FALSE))</f>
        <v/>
      </c>
      <c r="N5253" s="7" t="str">
        <f>IF(VLOOKUP(D5253,'Resources Final'!A:F,6,FALSE)=0,"",VLOOKUP(D5253,'Resources Final'!A:F,6,FALSE))</f>
        <v>https://www.desmogblog.com/cato-institute</v>
      </c>
      <c r="O5253" s="3" t="str">
        <f>IF(VLOOKUP(D5253,'Resources Final'!A:G,7,FALSE)=0,"",VLOOKUP(D5253,'Resources Final'!A:G,7,FALSE))</f>
        <v>Desmog</v>
      </c>
    </row>
    <row r="5254" spans="1:15" x14ac:dyDescent="0.2">
      <c r="A5254" s="11">
        <v>990</v>
      </c>
      <c r="B5254" s="11" t="str">
        <f t="shared" si="97"/>
        <v>Charles Koch Institute_Cause of Action Institute201810000</v>
      </c>
      <c r="C5254" s="11" t="s">
        <v>701</v>
      </c>
      <c r="D5254" s="11" t="s">
        <v>639</v>
      </c>
      <c r="E5254" s="11" t="s">
        <v>639</v>
      </c>
      <c r="F5254" s="14">
        <v>10000</v>
      </c>
      <c r="G5254" s="11">
        <v>2018</v>
      </c>
      <c r="H5254" s="3" t="s">
        <v>21</v>
      </c>
      <c r="I5254" s="12"/>
      <c r="J5254">
        <v>5</v>
      </c>
      <c r="K5254" s="3" t="str">
        <f>IF(VLOOKUP(D5254,'Resources Final'!A:C,3,FALSE)=0,"",VLOOKUP(D5254,'Resources Final'!A:C,3,FALSE))</f>
        <v/>
      </c>
      <c r="L5254" s="3" t="str">
        <f>IF(VLOOKUP(D5254,'Resources Final'!A:D,4,FALSE)=0,"",VLOOKUP(D5254,'Resources Final'!A:D,4,FALSE))</f>
        <v/>
      </c>
      <c r="M5254" s="3" t="str">
        <f>IF(VLOOKUP(D5254,'Resources Final'!A:E,5,FALSE)=0,"",VLOOKUP(D5254,'Resources Final'!A:E,5,FALSE))</f>
        <v/>
      </c>
      <c r="N5254" s="7" t="str">
        <f>IF(VLOOKUP(D5254,'Resources Final'!A:F,6,FALSE)=0,"",VLOOKUP(D5254,'Resources Final'!A:F,6,FALSE))</f>
        <v>https://www.sourcewatch.org/index.php/Cause_of_Action</v>
      </c>
      <c r="O5254" s="3" t="str">
        <f>IF(VLOOKUP(D5254,'Resources Final'!A:G,7,FALSE)=0,"",VLOOKUP(D5254,'Resources Final'!A:G,7,FALSE))</f>
        <v>Sourcewatch</v>
      </c>
    </row>
    <row r="5255" spans="1:15" x14ac:dyDescent="0.2">
      <c r="A5255" s="11">
        <v>990</v>
      </c>
      <c r="B5255" s="11" t="str">
        <f t="shared" si="97"/>
        <v>Charles Koch Institute_Competitive Enterprise Institute201810000</v>
      </c>
      <c r="C5255" s="11" t="s">
        <v>701</v>
      </c>
      <c r="D5255" s="11" t="s">
        <v>816</v>
      </c>
      <c r="E5255" s="11" t="s">
        <v>816</v>
      </c>
      <c r="F5255" s="14">
        <v>10000</v>
      </c>
      <c r="G5255" s="11">
        <v>2018</v>
      </c>
      <c r="H5255" s="3" t="s">
        <v>21</v>
      </c>
      <c r="I5255" s="12"/>
      <c r="J5255">
        <v>6</v>
      </c>
      <c r="K5255" s="3" t="str">
        <f>IF(VLOOKUP(D5255,'Resources Final'!A:C,3,FALSE)=0,"",VLOOKUP(D5255,'Resources Final'!A:C,3,FALSE))</f>
        <v/>
      </c>
      <c r="L5255" s="3" t="str">
        <f>IF(VLOOKUP(D5255,'Resources Final'!A:D,4,FALSE)=0,"",VLOOKUP(D5255,'Resources Final'!A:D,4,FALSE))</f>
        <v/>
      </c>
      <c r="M5255" s="3" t="str">
        <f>IF(VLOOKUP(D5255,'Resources Final'!A:E,5,FALSE)=0,"",VLOOKUP(D5255,'Resources Final'!A:E,5,FALSE))</f>
        <v/>
      </c>
      <c r="N5255" s="7" t="str">
        <f>IF(VLOOKUP(D5255,'Resources Final'!A:F,6,FALSE)=0,"",VLOOKUP(D5255,'Resources Final'!A:F,6,FALSE))</f>
        <v>https://www.desmogblog.com/competitive-enterprise-institute</v>
      </c>
      <c r="O5255" s="3" t="str">
        <f>IF(VLOOKUP(D5255,'Resources Final'!A:G,7,FALSE)=0,"",VLOOKUP(D5255,'Resources Final'!A:G,7,FALSE))</f>
        <v>Desmog</v>
      </c>
    </row>
    <row r="5256" spans="1:15" x14ac:dyDescent="0.2">
      <c r="A5256" s="11">
        <v>990</v>
      </c>
      <c r="B5256" s="11" t="str">
        <f t="shared" si="97"/>
        <v>Charles Koch Institute_Institute for Energy Research201816000</v>
      </c>
      <c r="C5256" s="11" t="s">
        <v>701</v>
      </c>
      <c r="D5256" s="11" t="s">
        <v>1676</v>
      </c>
      <c r="E5256" s="11" t="s">
        <v>1676</v>
      </c>
      <c r="F5256" s="14">
        <v>16000</v>
      </c>
      <c r="G5256" s="11">
        <v>2018</v>
      </c>
      <c r="H5256" s="3" t="s">
        <v>21</v>
      </c>
      <c r="I5256" s="12"/>
      <c r="J5256">
        <v>7</v>
      </c>
      <c r="K5256" s="3" t="str">
        <f>IF(VLOOKUP(D5256,'Resources Final'!A:C,3,FALSE)=0,"",VLOOKUP(D5256,'Resources Final'!A:C,3,FALSE))</f>
        <v/>
      </c>
      <c r="L5256" s="3" t="str">
        <f>IF(VLOOKUP(D5256,'Resources Final'!A:D,4,FALSE)=0,"",VLOOKUP(D5256,'Resources Final'!A:D,4,FALSE))</f>
        <v/>
      </c>
      <c r="M5256" s="3" t="str">
        <f>IF(VLOOKUP(D5256,'Resources Final'!A:E,5,FALSE)=0,"",VLOOKUP(D5256,'Resources Final'!A:E,5,FALSE))</f>
        <v/>
      </c>
      <c r="N5256" s="7" t="str">
        <f>IF(VLOOKUP(D5256,'Resources Final'!A:F,6,FALSE)=0,"",VLOOKUP(D5256,'Resources Final'!A:F,6,FALSE))</f>
        <v>https://www.desmogblog.com/institute-energy-research</v>
      </c>
      <c r="O5256" s="3" t="str">
        <f>IF(VLOOKUP(D5256,'Resources Final'!A:G,7,FALSE)=0,"",VLOOKUP(D5256,'Resources Final'!A:G,7,FALSE))</f>
        <v>Desmog</v>
      </c>
    </row>
    <row r="5257" spans="1:15" x14ac:dyDescent="0.2">
      <c r="A5257" s="11">
        <v>990</v>
      </c>
      <c r="B5257" s="11" t="str">
        <f t="shared" si="97"/>
        <v>Charles Koch Institute_Institute for Humane Studies201860000</v>
      </c>
      <c r="C5257" s="11" t="s">
        <v>701</v>
      </c>
      <c r="D5257" s="11" t="s">
        <v>4261</v>
      </c>
      <c r="E5257" s="11" t="s">
        <v>4261</v>
      </c>
      <c r="F5257" s="14">
        <v>60000</v>
      </c>
      <c r="G5257" s="11">
        <v>2018</v>
      </c>
      <c r="H5257" s="3" t="s">
        <v>21</v>
      </c>
      <c r="I5257" s="12"/>
      <c r="J5257">
        <v>8</v>
      </c>
      <c r="K5257" s="3" t="str">
        <f>IF(VLOOKUP(D5257,'Resources Final'!A:C,3,FALSE)=0,"",VLOOKUP(D5257,'Resources Final'!A:C,3,FALSE))</f>
        <v/>
      </c>
      <c r="L5257" s="3" t="str">
        <f>IF(VLOOKUP(D5257,'Resources Final'!A:D,4,FALSE)=0,"",VLOOKUP(D5257,'Resources Final'!A:D,4,FALSE))</f>
        <v>Y</v>
      </c>
      <c r="M5257" s="3" t="str">
        <f>IF(VLOOKUP(D5257,'Resources Final'!A:E,5,FALSE)=0,"",VLOOKUP(D5257,'Resources Final'!A:E,5,FALSE))</f>
        <v/>
      </c>
      <c r="N5257" s="7" t="str">
        <f>IF(VLOOKUP(D5257,'Resources Final'!A:F,6,FALSE)=0,"",VLOOKUP(D5257,'Resources Final'!A:F,6,FALSE))</f>
        <v>https://www.desmogblog.com/institute-humane-studies-george-mason-university</v>
      </c>
      <c r="O5257" s="3" t="str">
        <f>IF(VLOOKUP(D5257,'Resources Final'!A:G,7,FALSE)=0,"",VLOOKUP(D5257,'Resources Final'!A:G,7,FALSE))</f>
        <v>Desmog</v>
      </c>
    </row>
    <row r="5258" spans="1:15" x14ac:dyDescent="0.2">
      <c r="A5258" s="11">
        <v>990</v>
      </c>
      <c r="B5258" s="11" t="str">
        <f t="shared" si="97"/>
        <v>Charles Koch Institute_Institute for Justice201814000</v>
      </c>
      <c r="C5258" s="11" t="s">
        <v>701</v>
      </c>
      <c r="D5258" s="11" t="s">
        <v>1682</v>
      </c>
      <c r="E5258" s="11" t="s">
        <v>1682</v>
      </c>
      <c r="F5258" s="14">
        <v>14000</v>
      </c>
      <c r="G5258" s="11">
        <v>2018</v>
      </c>
      <c r="H5258" s="3" t="s">
        <v>21</v>
      </c>
      <c r="I5258" s="12"/>
      <c r="J5258">
        <v>9</v>
      </c>
      <c r="K5258" s="3" t="str">
        <f>IF(VLOOKUP(D5258,'Resources Final'!A:C,3,FALSE)=0,"",VLOOKUP(D5258,'Resources Final'!A:C,3,FALSE))</f>
        <v/>
      </c>
      <c r="L5258" s="3" t="str">
        <f>IF(VLOOKUP(D5258,'Resources Final'!A:D,4,FALSE)=0,"",VLOOKUP(D5258,'Resources Final'!A:D,4,FALSE))</f>
        <v/>
      </c>
      <c r="M5258" s="3" t="str">
        <f>IF(VLOOKUP(D5258,'Resources Final'!A:E,5,FALSE)=0,"",VLOOKUP(D5258,'Resources Final'!A:E,5,FALSE))</f>
        <v/>
      </c>
      <c r="N5258" s="7" t="str">
        <f>IF(VLOOKUP(D5258,'Resources Final'!A:F,6,FALSE)=0,"",VLOOKUP(D5258,'Resources Final'!A:F,6,FALSE))</f>
        <v>https://www.sourcewatch.org/index.php/Institute_for_Justice</v>
      </c>
      <c r="O5258" s="3" t="str">
        <f>IF(VLOOKUP(D5258,'Resources Final'!A:G,7,FALSE)=0,"",VLOOKUP(D5258,'Resources Final'!A:G,7,FALSE))</f>
        <v>Sourcewatch</v>
      </c>
    </row>
    <row r="5259" spans="1:15" x14ac:dyDescent="0.2">
      <c r="A5259" s="11">
        <v>990</v>
      </c>
      <c r="B5259" s="11" t="str">
        <f t="shared" si="97"/>
        <v>Charles Koch Institute_Mackinac Center for Public Policy20187500</v>
      </c>
      <c r="C5259" s="11" t="s">
        <v>701</v>
      </c>
      <c r="D5259" s="11" t="s">
        <v>2284</v>
      </c>
      <c r="E5259" s="11" t="s">
        <v>2284</v>
      </c>
      <c r="F5259" s="14">
        <v>7500</v>
      </c>
      <c r="G5259" s="11">
        <v>2018</v>
      </c>
      <c r="H5259" s="3" t="s">
        <v>21</v>
      </c>
      <c r="I5259" s="12"/>
      <c r="J5259">
        <v>10</v>
      </c>
      <c r="K5259" s="3" t="str">
        <f>IF(VLOOKUP(D5259,'Resources Final'!A:C,3,FALSE)=0,"",VLOOKUP(D5259,'Resources Final'!A:C,3,FALSE))</f>
        <v/>
      </c>
      <c r="L5259" s="3" t="str">
        <f>IF(VLOOKUP(D5259,'Resources Final'!A:D,4,FALSE)=0,"",VLOOKUP(D5259,'Resources Final'!A:D,4,FALSE))</f>
        <v/>
      </c>
      <c r="M5259" s="3" t="str">
        <f>IF(VLOOKUP(D5259,'Resources Final'!A:E,5,FALSE)=0,"",VLOOKUP(D5259,'Resources Final'!A:E,5,FALSE))</f>
        <v/>
      </c>
      <c r="N5259" s="7" t="str">
        <f>IF(VLOOKUP(D5259,'Resources Final'!A:F,6,FALSE)=0,"",VLOOKUP(D5259,'Resources Final'!A:F,6,FALSE))</f>
        <v>https://www.desmogblog.com/mackinac-center-public-policy</v>
      </c>
      <c r="O5259" s="3" t="str">
        <f>IF(VLOOKUP(D5259,'Resources Final'!A:G,7,FALSE)=0,"",VLOOKUP(D5259,'Resources Final'!A:G,7,FALSE))</f>
        <v>Desmog</v>
      </c>
    </row>
    <row r="5260" spans="1:15" x14ac:dyDescent="0.2">
      <c r="A5260" s="11">
        <v>990</v>
      </c>
      <c r="B5260" s="11" t="str">
        <f t="shared" si="97"/>
        <v>Charles Koch Institute_Manhattan Institute for Policy Research20189820</v>
      </c>
      <c r="C5260" s="11" t="s">
        <v>701</v>
      </c>
      <c r="D5260" s="11" t="s">
        <v>2312</v>
      </c>
      <c r="E5260" s="11" t="s">
        <v>2312</v>
      </c>
      <c r="F5260" s="14">
        <v>9820</v>
      </c>
      <c r="G5260" s="11">
        <v>2018</v>
      </c>
      <c r="H5260" s="3" t="s">
        <v>21</v>
      </c>
      <c r="I5260" s="12"/>
      <c r="J5260">
        <v>11</v>
      </c>
      <c r="K5260" s="3" t="str">
        <f>IF(VLOOKUP(D5260,'Resources Final'!A:C,3,FALSE)=0,"",VLOOKUP(D5260,'Resources Final'!A:C,3,FALSE))</f>
        <v/>
      </c>
      <c r="L5260" s="3" t="str">
        <f>IF(VLOOKUP(D5260,'Resources Final'!A:D,4,FALSE)=0,"",VLOOKUP(D5260,'Resources Final'!A:D,4,FALSE))</f>
        <v/>
      </c>
      <c r="M5260" s="3" t="str">
        <f>IF(VLOOKUP(D5260,'Resources Final'!A:E,5,FALSE)=0,"",VLOOKUP(D5260,'Resources Final'!A:E,5,FALSE))</f>
        <v/>
      </c>
      <c r="N5260" s="7" t="str">
        <f>IF(VLOOKUP(D5260,'Resources Final'!A:F,6,FALSE)=0,"",VLOOKUP(D5260,'Resources Final'!A:F,6,FALSE))</f>
        <v>https://www.desmogblog.com/manhattan-institute-policy-research</v>
      </c>
      <c r="O5260" s="3" t="str">
        <f>IF(VLOOKUP(D5260,'Resources Final'!A:G,7,FALSE)=0,"",VLOOKUP(D5260,'Resources Final'!A:G,7,FALSE))</f>
        <v>Desmog</v>
      </c>
    </row>
    <row r="5261" spans="1:15" x14ac:dyDescent="0.2">
      <c r="A5261" s="11">
        <v>990</v>
      </c>
      <c r="B5261" s="11" t="str">
        <f t="shared" si="97"/>
        <v>Charles Koch Institute_Nevada Policy Research Institute20188150</v>
      </c>
      <c r="C5261" s="11" t="s">
        <v>701</v>
      </c>
      <c r="D5261" s="11" t="s">
        <v>2647</v>
      </c>
      <c r="E5261" s="11" t="s">
        <v>2647</v>
      </c>
      <c r="F5261" s="14">
        <v>8150</v>
      </c>
      <c r="G5261" s="11">
        <v>2018</v>
      </c>
      <c r="H5261" s="3" t="s">
        <v>21</v>
      </c>
      <c r="I5261" s="12"/>
      <c r="J5261">
        <v>12</v>
      </c>
      <c r="K5261" s="3" t="str">
        <f>IF(VLOOKUP(D5261,'Resources Final'!A:C,3,FALSE)=0,"",VLOOKUP(D5261,'Resources Final'!A:C,3,FALSE))</f>
        <v/>
      </c>
      <c r="L5261" s="3" t="str">
        <f>IF(VLOOKUP(D5261,'Resources Final'!A:D,4,FALSE)=0,"",VLOOKUP(D5261,'Resources Final'!A:D,4,FALSE))</f>
        <v/>
      </c>
      <c r="M5261" s="3" t="str">
        <f>IF(VLOOKUP(D5261,'Resources Final'!A:E,5,FALSE)=0,"",VLOOKUP(D5261,'Resources Final'!A:E,5,FALSE))</f>
        <v/>
      </c>
      <c r="N5261" s="7" t="str">
        <f>IF(VLOOKUP(D5261,'Resources Final'!A:F,6,FALSE)=0,"",VLOOKUP(D5261,'Resources Final'!A:F,6,FALSE))</f>
        <v>https://www.desmogblog.com/nevada-policy-research-institute</v>
      </c>
      <c r="O5261" s="3" t="str">
        <f>IF(VLOOKUP(D5261,'Resources Final'!A:G,7,FALSE)=0,"",VLOOKUP(D5261,'Resources Final'!A:G,7,FALSE))</f>
        <v>Desmog</v>
      </c>
    </row>
    <row r="5262" spans="1:15" x14ac:dyDescent="0.2">
      <c r="A5262" s="11">
        <v>990</v>
      </c>
      <c r="B5262" s="11" t="str">
        <f t="shared" si="97"/>
        <v>Charles Koch Institute_R Street Institute201824000</v>
      </c>
      <c r="C5262" s="11" t="s">
        <v>701</v>
      </c>
      <c r="D5262" s="11" t="s">
        <v>2951</v>
      </c>
      <c r="E5262" s="11" t="s">
        <v>2951</v>
      </c>
      <c r="F5262" s="14">
        <v>24000</v>
      </c>
      <c r="G5262" s="11">
        <v>2018</v>
      </c>
      <c r="H5262" s="3" t="s">
        <v>21</v>
      </c>
      <c r="I5262" s="12"/>
      <c r="J5262">
        <v>13</v>
      </c>
      <c r="K5262" s="3" t="str">
        <f>IF(VLOOKUP(D5262,'Resources Final'!A:C,3,FALSE)=0,"",VLOOKUP(D5262,'Resources Final'!A:C,3,FALSE))</f>
        <v/>
      </c>
      <c r="L5262" s="3" t="str">
        <f>IF(VLOOKUP(D5262,'Resources Final'!A:D,4,FALSE)=0,"",VLOOKUP(D5262,'Resources Final'!A:D,4,FALSE))</f>
        <v/>
      </c>
      <c r="M5262" s="3" t="str">
        <f>IF(VLOOKUP(D5262,'Resources Final'!A:E,5,FALSE)=0,"",VLOOKUP(D5262,'Resources Final'!A:E,5,FALSE))</f>
        <v/>
      </c>
      <c r="N5262" s="7" t="str">
        <f>IF(VLOOKUP(D5262,'Resources Final'!A:F,6,FALSE)=0,"",VLOOKUP(D5262,'Resources Final'!A:F,6,FALSE))</f>
        <v>https://www.sourcewatch.org/index.php/R_Street_Institute</v>
      </c>
      <c r="O5262" s="3" t="str">
        <f>IF(VLOOKUP(D5262,'Resources Final'!A:G,7,FALSE)=0,"",VLOOKUP(D5262,'Resources Final'!A:G,7,FALSE))</f>
        <v>Sourcewatch</v>
      </c>
    </row>
    <row r="5263" spans="1:15" x14ac:dyDescent="0.2">
      <c r="A5263" s="11">
        <v>990</v>
      </c>
      <c r="B5263" s="11" t="str">
        <f t="shared" si="97"/>
        <v>Charles Koch Institute_Reason Foundation201860250</v>
      </c>
      <c r="C5263" s="11" t="s">
        <v>701</v>
      </c>
      <c r="D5263" s="11" t="s">
        <v>3001</v>
      </c>
      <c r="E5263" s="11" t="s">
        <v>3001</v>
      </c>
      <c r="F5263" s="14">
        <v>60250</v>
      </c>
      <c r="G5263" s="11">
        <v>2018</v>
      </c>
      <c r="H5263" s="3" t="s">
        <v>21</v>
      </c>
      <c r="I5263" s="12"/>
      <c r="J5263">
        <v>14</v>
      </c>
      <c r="K5263" s="3" t="str">
        <f>IF(VLOOKUP(D5263,'Resources Final'!A:C,3,FALSE)=0,"",VLOOKUP(D5263,'Resources Final'!A:C,3,FALSE))</f>
        <v/>
      </c>
      <c r="L5263" s="3" t="str">
        <f>IF(VLOOKUP(D5263,'Resources Final'!A:D,4,FALSE)=0,"",VLOOKUP(D5263,'Resources Final'!A:D,4,FALSE))</f>
        <v/>
      </c>
      <c r="M5263" s="3" t="str">
        <f>IF(VLOOKUP(D5263,'Resources Final'!A:E,5,FALSE)=0,"",VLOOKUP(D5263,'Resources Final'!A:E,5,FALSE))</f>
        <v/>
      </c>
      <c r="N5263" s="7" t="str">
        <f>IF(VLOOKUP(D5263,'Resources Final'!A:F,6,FALSE)=0,"",VLOOKUP(D5263,'Resources Final'!A:F,6,FALSE))</f>
        <v>https://www.desmogblog.com/reason-foundation</v>
      </c>
      <c r="O5263" s="3" t="str">
        <f>IF(VLOOKUP(D5263,'Resources Final'!A:G,7,FALSE)=0,"",VLOOKUP(D5263,'Resources Final'!A:G,7,FALSE))</f>
        <v>Desmog</v>
      </c>
    </row>
    <row r="5264" spans="1:15" x14ac:dyDescent="0.2">
      <c r="A5264" s="11">
        <v>990</v>
      </c>
      <c r="B5264" s="11" t="str">
        <f t="shared" si="97"/>
        <v>Charles Koch Institute_Society of Professional Journalists201820000</v>
      </c>
      <c r="C5264" s="11" t="s">
        <v>701</v>
      </c>
      <c r="D5264" s="11" t="s">
        <v>4669</v>
      </c>
      <c r="E5264" s="11" t="s">
        <v>4669</v>
      </c>
      <c r="F5264" s="14">
        <v>20000</v>
      </c>
      <c r="G5264" s="11">
        <v>2018</v>
      </c>
      <c r="H5264" s="3" t="s">
        <v>21</v>
      </c>
      <c r="I5264" s="12"/>
      <c r="J5264">
        <v>15</v>
      </c>
      <c r="K5264" s="3" t="str">
        <f>IF(VLOOKUP(D5264,'Resources Final'!A:C,3,FALSE)=0,"",VLOOKUP(D5264,'Resources Final'!A:C,3,FALSE))</f>
        <v/>
      </c>
      <c r="L5264" s="3" t="str">
        <f>IF(VLOOKUP(D5264,'Resources Final'!A:D,4,FALSE)=0,"",VLOOKUP(D5264,'Resources Final'!A:D,4,FALSE))</f>
        <v/>
      </c>
      <c r="M5264" s="3" t="str">
        <f>IF(VLOOKUP(D5264,'Resources Final'!A:E,5,FALSE)=0,"",VLOOKUP(D5264,'Resources Final'!A:E,5,FALSE))</f>
        <v/>
      </c>
      <c r="N5264" s="7" t="str">
        <f>IF(VLOOKUP(D5264,'Resources Final'!A:F,6,FALSE)=0,"",VLOOKUP(D5264,'Resources Final'!A:F,6,FALSE))</f>
        <v>https://www.sourcewatch.org/index.php/Society_of_Professional_Journalists</v>
      </c>
      <c r="O5264" s="3" t="str">
        <f>IF(VLOOKUP(D5264,'Resources Final'!A:G,7,FALSE)=0,"",VLOOKUP(D5264,'Resources Final'!A:G,7,FALSE))</f>
        <v>Sourcewatch</v>
      </c>
    </row>
    <row r="5265" spans="1:15" x14ac:dyDescent="0.2">
      <c r="A5265" s="11">
        <v>990</v>
      </c>
      <c r="B5265" s="11" t="str">
        <f t="shared" si="97"/>
        <v>Charles Koch Institute_Students for Liberty2018116160</v>
      </c>
      <c r="C5265" s="11" t="s">
        <v>701</v>
      </c>
      <c r="D5265" s="11" t="s">
        <v>3465</v>
      </c>
      <c r="E5265" s="11" t="s">
        <v>3465</v>
      </c>
      <c r="F5265" s="14">
        <v>116160</v>
      </c>
      <c r="G5265" s="11">
        <v>2018</v>
      </c>
      <c r="H5265" s="3" t="s">
        <v>21</v>
      </c>
      <c r="I5265" s="12"/>
      <c r="J5265">
        <v>16</v>
      </c>
      <c r="K5265" s="3" t="str">
        <f>IF(VLOOKUP(D5265,'Resources Final'!A:C,3,FALSE)=0,"",VLOOKUP(D5265,'Resources Final'!A:C,3,FALSE))</f>
        <v/>
      </c>
      <c r="L5265" s="3" t="str">
        <f>IF(VLOOKUP(D5265,'Resources Final'!A:D,4,FALSE)=0,"",VLOOKUP(D5265,'Resources Final'!A:D,4,FALSE))</f>
        <v/>
      </c>
      <c r="M5265" s="3" t="str">
        <f>IF(VLOOKUP(D5265,'Resources Final'!A:E,5,FALSE)=0,"",VLOOKUP(D5265,'Resources Final'!A:E,5,FALSE))</f>
        <v/>
      </c>
      <c r="N5265" s="7" t="str">
        <f>IF(VLOOKUP(D5265,'Resources Final'!A:F,6,FALSE)=0,"",VLOOKUP(D5265,'Resources Final'!A:F,6,FALSE))</f>
        <v>https://www.sourcewatch.org/index.php/Students_for_Liberty</v>
      </c>
      <c r="O5265" s="3" t="str">
        <f>IF(VLOOKUP(D5265,'Resources Final'!A:G,7,FALSE)=0,"",VLOOKUP(D5265,'Resources Final'!A:G,7,FALSE))</f>
        <v>Sourcewatch</v>
      </c>
    </row>
    <row r="5266" spans="1:15" x14ac:dyDescent="0.2">
      <c r="A5266" s="11">
        <v>990</v>
      </c>
      <c r="B5266" s="11" t="str">
        <f t="shared" si="97"/>
        <v>Charles Koch Institute_Taliesin Nexus201810000</v>
      </c>
      <c r="C5266" s="11" t="s">
        <v>701</v>
      </c>
      <c r="D5266" s="11" t="s">
        <v>3523</v>
      </c>
      <c r="E5266" s="11" t="s">
        <v>3523</v>
      </c>
      <c r="F5266" s="14">
        <v>10000</v>
      </c>
      <c r="G5266" s="11">
        <v>2018</v>
      </c>
      <c r="H5266" s="3" t="s">
        <v>21</v>
      </c>
      <c r="I5266" s="12"/>
      <c r="J5266">
        <v>17</v>
      </c>
      <c r="K5266" s="3" t="str">
        <f>IF(VLOOKUP(D5266,'Resources Final'!A:C,3,FALSE)=0,"",VLOOKUP(D5266,'Resources Final'!A:C,3,FALSE))</f>
        <v/>
      </c>
      <c r="L5266" s="3" t="str">
        <f>IF(VLOOKUP(D5266,'Resources Final'!A:D,4,FALSE)=0,"",VLOOKUP(D5266,'Resources Final'!A:D,4,FALSE))</f>
        <v/>
      </c>
      <c r="M5266" s="3" t="str">
        <f>IF(VLOOKUP(D5266,'Resources Final'!A:E,5,FALSE)=0,"",VLOOKUP(D5266,'Resources Final'!A:E,5,FALSE))</f>
        <v/>
      </c>
      <c r="N5266" s="7" t="str">
        <f>IF(VLOOKUP(D5266,'Resources Final'!A:F,6,FALSE)=0,"",VLOOKUP(D5266,'Resources Final'!A:F,6,FALSE))</f>
        <v/>
      </c>
      <c r="O5266" s="3" t="str">
        <f>IF(VLOOKUP(D5266,'Resources Final'!A:G,7,FALSE)=0,"",VLOOKUP(D5266,'Resources Final'!A:G,7,FALSE))</f>
        <v/>
      </c>
    </row>
    <row r="5267" spans="1:15" x14ac:dyDescent="0.2">
      <c r="A5267" s="11">
        <v>990</v>
      </c>
      <c r="B5267" s="11" t="str">
        <f t="shared" si="97"/>
        <v>Charles Koch Institute_Techfreedom20186000</v>
      </c>
      <c r="C5267" s="11" t="s">
        <v>701</v>
      </c>
      <c r="D5267" s="11" t="s">
        <v>4520</v>
      </c>
      <c r="E5267" s="11" t="s">
        <v>3544</v>
      </c>
      <c r="F5267" s="14">
        <v>6000</v>
      </c>
      <c r="G5267" s="11">
        <v>2018</v>
      </c>
      <c r="H5267" s="3" t="s">
        <v>21</v>
      </c>
      <c r="I5267" s="12"/>
      <c r="J5267">
        <v>18</v>
      </c>
      <c r="K5267" s="3" t="str">
        <f>IF(VLOOKUP(D5267,'Resources Final'!A:C,3,FALSE)=0,"",VLOOKUP(D5267,'Resources Final'!A:C,3,FALSE))</f>
        <v/>
      </c>
      <c r="L5267" s="3" t="str">
        <f>IF(VLOOKUP(D5267,'Resources Final'!A:D,4,FALSE)=0,"",VLOOKUP(D5267,'Resources Final'!A:D,4,FALSE))</f>
        <v/>
      </c>
      <c r="M5267" s="3" t="str">
        <f>IF(VLOOKUP(D5267,'Resources Final'!A:E,5,FALSE)=0,"",VLOOKUP(D5267,'Resources Final'!A:E,5,FALSE))</f>
        <v/>
      </c>
      <c r="N5267" s="7" t="str">
        <f>IF(VLOOKUP(D5267,'Resources Final'!A:F,6,FALSE)=0,"",VLOOKUP(D5267,'Resources Final'!A:F,6,FALSE))</f>
        <v/>
      </c>
      <c r="O5267" s="3" t="str">
        <f>IF(VLOOKUP(D5267,'Resources Final'!A:G,7,FALSE)=0,"",VLOOKUP(D5267,'Resources Final'!A:G,7,FALSE))</f>
        <v/>
      </c>
    </row>
    <row r="5268" spans="1:15" x14ac:dyDescent="0.2">
      <c r="A5268" s="11">
        <v>990</v>
      </c>
      <c r="B5268" s="11" t="str">
        <f t="shared" si="97"/>
        <v>Charles Koch Institute_Young Americans for Liberty Foundation201820000</v>
      </c>
      <c r="C5268" s="11" t="s">
        <v>701</v>
      </c>
      <c r="D5268" s="11" t="s">
        <v>4126</v>
      </c>
      <c r="E5268" s="11" t="s">
        <v>4124</v>
      </c>
      <c r="F5268" s="14">
        <v>20000</v>
      </c>
      <c r="G5268" s="11">
        <v>2018</v>
      </c>
      <c r="H5268" s="3" t="s">
        <v>21</v>
      </c>
      <c r="I5268" s="12"/>
      <c r="J5268">
        <v>19</v>
      </c>
      <c r="K5268" s="3" t="str">
        <f>IF(VLOOKUP(D5268,'Resources Final'!A:C,3,FALSE)=0,"",VLOOKUP(D5268,'Resources Final'!A:C,3,FALSE))</f>
        <v/>
      </c>
      <c r="L5268" s="3" t="str">
        <f>IF(VLOOKUP(D5268,'Resources Final'!A:D,4,FALSE)=0,"",VLOOKUP(D5268,'Resources Final'!A:D,4,FALSE))</f>
        <v/>
      </c>
      <c r="M5268" s="3" t="str">
        <f>IF(VLOOKUP(D5268,'Resources Final'!A:E,5,FALSE)=0,"",VLOOKUP(D5268,'Resources Final'!A:E,5,FALSE))</f>
        <v/>
      </c>
      <c r="N5268" s="7" t="str">
        <f>IF(VLOOKUP(D5268,'Resources Final'!A:F,6,FALSE)=0,"",VLOOKUP(D5268,'Resources Final'!A:F,6,FALSE))</f>
        <v>https://www.sourcewatch.org/index.php/Young_Americans_for_Liberty</v>
      </c>
      <c r="O5268" s="3" t="str">
        <f>IF(VLOOKUP(D5268,'Resources Final'!A:G,7,FALSE)=0,"",VLOOKUP(D5268,'Resources Final'!A:G,7,FALSE))</f>
        <v>Sourcewatch</v>
      </c>
    </row>
    <row r="5269" spans="1:15" x14ac:dyDescent="0.2">
      <c r="A5269" s="11">
        <v>990</v>
      </c>
      <c r="B5269" s="11" t="str">
        <f t="shared" si="97"/>
        <v>Charles Koch Institute_Acton Institute for the Study of Religion and Liberty201812500</v>
      </c>
      <c r="C5269" s="11" t="s">
        <v>701</v>
      </c>
      <c r="D5269" s="11" t="s">
        <v>112</v>
      </c>
      <c r="E5269" s="11" t="s">
        <v>112</v>
      </c>
      <c r="F5269" s="14">
        <v>12500</v>
      </c>
      <c r="G5269" s="11">
        <v>2018</v>
      </c>
      <c r="H5269" s="3" t="s">
        <v>21</v>
      </c>
      <c r="I5269" s="12"/>
      <c r="J5269">
        <v>20</v>
      </c>
      <c r="K5269" s="3" t="str">
        <f>IF(VLOOKUP(D5269,'Resources Final'!A:C,3,FALSE)=0,"",VLOOKUP(D5269,'Resources Final'!A:C,3,FALSE))</f>
        <v/>
      </c>
      <c r="L5269" s="3" t="str">
        <f>IF(VLOOKUP(D5269,'Resources Final'!A:D,4,FALSE)=0,"",VLOOKUP(D5269,'Resources Final'!A:D,4,FALSE))</f>
        <v/>
      </c>
      <c r="M5269" s="3" t="str">
        <f>IF(VLOOKUP(D5269,'Resources Final'!A:E,5,FALSE)=0,"",VLOOKUP(D5269,'Resources Final'!A:E,5,FALSE))</f>
        <v/>
      </c>
      <c r="N5269" s="7" t="str">
        <f>IF(VLOOKUP(D5269,'Resources Final'!A:F,6,FALSE)=0,"",VLOOKUP(D5269,'Resources Final'!A:F,6,FALSE))</f>
        <v>https://www.desmogblog.com/acton-institute</v>
      </c>
      <c r="O5269" s="3" t="str">
        <f>IF(VLOOKUP(D5269,'Resources Final'!A:G,7,FALSE)=0,"",VLOOKUP(D5269,'Resources Final'!A:G,7,FALSE))</f>
        <v>Desmog</v>
      </c>
    </row>
    <row r="5270" spans="1:15" x14ac:dyDescent="0.2">
      <c r="A5270" s="11">
        <v>990</v>
      </c>
      <c r="B5270" s="11" t="str">
        <f t="shared" si="97"/>
        <v>Charles Koch Institute_Americans for Prosperity Foundation20185750</v>
      </c>
      <c r="C5270" s="11" t="s">
        <v>701</v>
      </c>
      <c r="D5270" s="11" t="s">
        <v>4670</v>
      </c>
      <c r="E5270" s="11" t="s">
        <v>213</v>
      </c>
      <c r="F5270" s="14">
        <v>5750</v>
      </c>
      <c r="G5270" s="11">
        <v>2018</v>
      </c>
      <c r="H5270" s="3" t="s">
        <v>21</v>
      </c>
      <c r="I5270" s="12"/>
      <c r="J5270">
        <v>21</v>
      </c>
      <c r="K5270" s="3" t="str">
        <f>IF(VLOOKUP(D5270,'Resources Final'!A:C,3,FALSE)=0,"",VLOOKUP(D5270,'Resources Final'!A:C,3,FALSE))</f>
        <v/>
      </c>
      <c r="L5270" s="3" t="str">
        <f>IF(VLOOKUP(D5270,'Resources Final'!A:D,4,FALSE)=0,"",VLOOKUP(D5270,'Resources Final'!A:D,4,FALSE))</f>
        <v/>
      </c>
      <c r="M5270" s="3" t="str">
        <f>IF(VLOOKUP(D5270,'Resources Final'!A:E,5,FALSE)=0,"",VLOOKUP(D5270,'Resources Final'!A:E,5,FALSE))</f>
        <v/>
      </c>
      <c r="N5270" s="7" t="str">
        <f>IF(VLOOKUP(D5270,'Resources Final'!A:F,6,FALSE)=0,"",VLOOKUP(D5270,'Resources Final'!A:F,6,FALSE))</f>
        <v>https://www.desmogblog.com/americans-for-prosperity</v>
      </c>
      <c r="O5270" s="3" t="str">
        <f>IF(VLOOKUP(D5270,'Resources Final'!A:G,7,FALSE)=0,"",VLOOKUP(D5270,'Resources Final'!A:G,7,FALSE))</f>
        <v>Desmog</v>
      </c>
    </row>
    <row r="5271" spans="1:15" x14ac:dyDescent="0.2">
      <c r="A5271" s="11">
        <v>990</v>
      </c>
      <c r="B5271" s="11" t="str">
        <f t="shared" si="97"/>
        <v>Charles Koch Institute_Barry Goldwater Institute for Public Policy201815000</v>
      </c>
      <c r="C5271" s="11" t="s">
        <v>701</v>
      </c>
      <c r="D5271" s="11" t="s">
        <v>4671</v>
      </c>
      <c r="E5271" s="11" t="s">
        <v>1422</v>
      </c>
      <c r="F5271" s="14">
        <v>15000</v>
      </c>
      <c r="G5271" s="11">
        <v>2018</v>
      </c>
      <c r="H5271" s="3" t="s">
        <v>21</v>
      </c>
      <c r="I5271" s="12"/>
      <c r="J5271">
        <v>22</v>
      </c>
      <c r="K5271" s="3" t="str">
        <f>IF(VLOOKUP(D5271,'Resources Final'!A:C,3,FALSE)=0,"",VLOOKUP(D5271,'Resources Final'!A:C,3,FALSE))</f>
        <v/>
      </c>
      <c r="L5271" s="3" t="str">
        <f>IF(VLOOKUP(D5271,'Resources Final'!A:D,4,FALSE)=0,"",VLOOKUP(D5271,'Resources Final'!A:D,4,FALSE))</f>
        <v/>
      </c>
      <c r="M5271" s="3" t="str">
        <f>IF(VLOOKUP(D5271,'Resources Final'!A:E,5,FALSE)=0,"",VLOOKUP(D5271,'Resources Final'!A:E,5,FALSE))</f>
        <v/>
      </c>
      <c r="N5271" s="7" t="str">
        <f>IF(VLOOKUP(D5271,'Resources Final'!A:F,6,FALSE)=0,"",VLOOKUP(D5271,'Resources Final'!A:F,6,FALSE))</f>
        <v>https://www.sourcewatch.org/index.php/Goldwater_Institute</v>
      </c>
      <c r="O5271" s="3" t="str">
        <f>IF(VLOOKUP(D5271,'Resources Final'!A:G,7,FALSE)=0,"",VLOOKUP(D5271,'Resources Final'!A:G,7,FALSE))</f>
        <v>Sourcewatch</v>
      </c>
    </row>
    <row r="5272" spans="1:15" x14ac:dyDescent="0.2">
      <c r="A5272" s="11">
        <v>990</v>
      </c>
      <c r="B5272" s="11" t="str">
        <f t="shared" si="97"/>
        <v>Charles Koch Institute_Cardinal Institute for West VA Public Policy201811250</v>
      </c>
      <c r="C5272" s="11" t="s">
        <v>701</v>
      </c>
      <c r="D5272" s="11" t="s">
        <v>4672</v>
      </c>
      <c r="E5272" s="11" t="s">
        <v>4672</v>
      </c>
      <c r="F5272" s="14">
        <v>11250</v>
      </c>
      <c r="G5272" s="11">
        <v>2018</v>
      </c>
      <c r="H5272" s="3" t="s">
        <v>21</v>
      </c>
      <c r="I5272" s="12"/>
      <c r="J5272">
        <v>23</v>
      </c>
      <c r="K5272" s="3" t="str">
        <f>IF(VLOOKUP(D5272,'Resources Final'!A:C,3,FALSE)=0,"",VLOOKUP(D5272,'Resources Final'!A:C,3,FALSE))</f>
        <v/>
      </c>
      <c r="L5272" s="3" t="str">
        <f>IF(VLOOKUP(D5272,'Resources Final'!A:D,4,FALSE)=0,"",VLOOKUP(D5272,'Resources Final'!A:D,4,FALSE))</f>
        <v/>
      </c>
      <c r="M5272" s="3" t="str">
        <f>IF(VLOOKUP(D5272,'Resources Final'!A:E,5,FALSE)=0,"",VLOOKUP(D5272,'Resources Final'!A:E,5,FALSE))</f>
        <v/>
      </c>
      <c r="N5272" s="7" t="str">
        <f>IF(VLOOKUP(D5272,'Resources Final'!A:F,6,FALSE)=0,"",VLOOKUP(D5272,'Resources Final'!A:F,6,FALSE))</f>
        <v/>
      </c>
      <c r="O5272" s="3" t="str">
        <f>IF(VLOOKUP(D5272,'Resources Final'!A:G,7,FALSE)=0,"",VLOOKUP(D5272,'Resources Final'!A:G,7,FALSE))</f>
        <v/>
      </c>
    </row>
    <row r="5273" spans="1:15" x14ac:dyDescent="0.2">
      <c r="A5273" s="11">
        <v>990</v>
      </c>
      <c r="B5273" s="11" t="str">
        <f t="shared" si="97"/>
        <v>Charles Koch Institute_Center for Growth And Opportunity20187500</v>
      </c>
      <c r="C5273" s="11" t="s">
        <v>701</v>
      </c>
      <c r="D5273" s="11" t="s">
        <v>4673</v>
      </c>
      <c r="E5273" s="11" t="s">
        <v>4673</v>
      </c>
      <c r="F5273" s="14">
        <v>7500</v>
      </c>
      <c r="G5273" s="11">
        <v>2018</v>
      </c>
      <c r="H5273" s="3" t="s">
        <v>21</v>
      </c>
      <c r="I5273" s="12"/>
      <c r="J5273">
        <v>24</v>
      </c>
      <c r="K5273" s="3" t="str">
        <f>IF(VLOOKUP(D5273,'Resources Final'!A:C,3,FALSE)=0,"",VLOOKUP(D5273,'Resources Final'!A:C,3,FALSE))</f>
        <v/>
      </c>
      <c r="L5273" s="3" t="str">
        <f>IF(VLOOKUP(D5273,'Resources Final'!A:D,4,FALSE)=0,"",VLOOKUP(D5273,'Resources Final'!A:D,4,FALSE))</f>
        <v/>
      </c>
      <c r="M5273" s="3" t="str">
        <f>IF(VLOOKUP(D5273,'Resources Final'!A:E,5,FALSE)=0,"",VLOOKUP(D5273,'Resources Final'!A:E,5,FALSE))</f>
        <v/>
      </c>
      <c r="N5273" s="7" t="str">
        <f>IF(VLOOKUP(D5273,'Resources Final'!A:F,6,FALSE)=0,"",VLOOKUP(D5273,'Resources Final'!A:F,6,FALSE))</f>
        <v/>
      </c>
      <c r="O5273" s="3" t="str">
        <f>IF(VLOOKUP(D5273,'Resources Final'!A:G,7,FALSE)=0,"",VLOOKUP(D5273,'Resources Final'!A:G,7,FALSE))</f>
        <v/>
      </c>
    </row>
    <row r="5274" spans="1:15" x14ac:dyDescent="0.2">
      <c r="A5274" s="11">
        <v>990</v>
      </c>
      <c r="B5274" s="11" t="str">
        <f t="shared" si="97"/>
        <v>Charles Koch Institute_CO2 Coalition20188000</v>
      </c>
      <c r="C5274" s="11" t="s">
        <v>701</v>
      </c>
      <c r="D5274" s="11" t="s">
        <v>763</v>
      </c>
      <c r="E5274" s="11" t="s">
        <v>763</v>
      </c>
      <c r="F5274" s="14">
        <v>8000</v>
      </c>
      <c r="G5274" s="11">
        <v>2018</v>
      </c>
      <c r="H5274" s="3" t="s">
        <v>21</v>
      </c>
      <c r="I5274" s="12"/>
      <c r="J5274">
        <v>25</v>
      </c>
      <c r="K5274" s="3" t="str">
        <f>IF(VLOOKUP(D5274,'Resources Final'!A:C,3,FALSE)=0,"",VLOOKUP(D5274,'Resources Final'!A:C,3,FALSE))</f>
        <v/>
      </c>
      <c r="L5274" s="3" t="str">
        <f>IF(VLOOKUP(D5274,'Resources Final'!A:D,4,FALSE)=0,"",VLOOKUP(D5274,'Resources Final'!A:D,4,FALSE))</f>
        <v/>
      </c>
      <c r="M5274" s="3" t="str">
        <f>IF(VLOOKUP(D5274,'Resources Final'!A:E,5,FALSE)=0,"",VLOOKUP(D5274,'Resources Final'!A:E,5,FALSE))</f>
        <v/>
      </c>
      <c r="N5274" s="7" t="str">
        <f>IF(VLOOKUP(D5274,'Resources Final'!A:F,6,FALSE)=0,"",VLOOKUP(D5274,'Resources Final'!A:F,6,FALSE))</f>
        <v>https://www.desmogblog.com/co2-coalition</v>
      </c>
      <c r="O5274" s="3" t="str">
        <f>IF(VLOOKUP(D5274,'Resources Final'!A:G,7,FALSE)=0,"",VLOOKUP(D5274,'Resources Final'!A:G,7,FALSE))</f>
        <v>Desmog</v>
      </c>
    </row>
    <row r="5275" spans="1:15" x14ac:dyDescent="0.2">
      <c r="A5275" s="11">
        <v>990</v>
      </c>
      <c r="B5275" s="11" t="str">
        <f t="shared" si="97"/>
        <v>Charles Koch Institute_Conservatives for Criminal Justice Reform201817813</v>
      </c>
      <c r="C5275" s="11" t="s">
        <v>701</v>
      </c>
      <c r="D5275" s="11" t="s">
        <v>4499</v>
      </c>
      <c r="E5275" s="11" t="s">
        <v>4499</v>
      </c>
      <c r="F5275" s="14">
        <v>17813</v>
      </c>
      <c r="G5275" s="11">
        <v>2018</v>
      </c>
      <c r="H5275" s="3" t="s">
        <v>21</v>
      </c>
      <c r="I5275" s="12"/>
      <c r="J5275">
        <v>26</v>
      </c>
      <c r="K5275" s="3" t="str">
        <f>IF(VLOOKUP(D5275,'Resources Final'!A:C,3,FALSE)=0,"",VLOOKUP(D5275,'Resources Final'!A:C,3,FALSE))</f>
        <v/>
      </c>
      <c r="L5275" s="3" t="str">
        <f>IF(VLOOKUP(D5275,'Resources Final'!A:D,4,FALSE)=0,"",VLOOKUP(D5275,'Resources Final'!A:D,4,FALSE))</f>
        <v/>
      </c>
      <c r="M5275" s="3" t="str">
        <f>IF(VLOOKUP(D5275,'Resources Final'!A:E,5,FALSE)=0,"",VLOOKUP(D5275,'Resources Final'!A:E,5,FALSE))</f>
        <v/>
      </c>
      <c r="N5275" s="7" t="str">
        <f>IF(VLOOKUP(D5275,'Resources Final'!A:F,6,FALSE)=0,"",VLOOKUP(D5275,'Resources Final'!A:F,6,FALSE))</f>
        <v/>
      </c>
      <c r="O5275" s="3" t="str">
        <f>IF(VLOOKUP(D5275,'Resources Final'!A:G,7,FALSE)=0,"",VLOOKUP(D5275,'Resources Final'!A:G,7,FALSE))</f>
        <v/>
      </c>
    </row>
    <row r="5276" spans="1:15" x14ac:dyDescent="0.2">
      <c r="A5276" s="11">
        <v>990</v>
      </c>
      <c r="B5276" s="11" t="str">
        <f t="shared" si="97"/>
        <v>Charles Koch Institute_First Amendment Partnership20186000</v>
      </c>
      <c r="C5276" s="11" t="s">
        <v>701</v>
      </c>
      <c r="D5276" s="11" t="s">
        <v>1212</v>
      </c>
      <c r="E5276" s="11" t="s">
        <v>1212</v>
      </c>
      <c r="F5276" s="14">
        <v>6000</v>
      </c>
      <c r="G5276" s="11">
        <v>2018</v>
      </c>
      <c r="H5276" s="3" t="s">
        <v>21</v>
      </c>
      <c r="I5276" s="12"/>
      <c r="J5276">
        <v>27</v>
      </c>
      <c r="K5276" s="3" t="str">
        <f>IF(VLOOKUP(D5276,'Resources Final'!A:C,3,FALSE)=0,"",VLOOKUP(D5276,'Resources Final'!A:C,3,FALSE))</f>
        <v/>
      </c>
      <c r="L5276" s="3" t="str">
        <f>IF(VLOOKUP(D5276,'Resources Final'!A:D,4,FALSE)=0,"",VLOOKUP(D5276,'Resources Final'!A:D,4,FALSE))</f>
        <v/>
      </c>
      <c r="M5276" s="3" t="str">
        <f>IF(VLOOKUP(D5276,'Resources Final'!A:E,5,FALSE)=0,"",VLOOKUP(D5276,'Resources Final'!A:E,5,FALSE))</f>
        <v/>
      </c>
      <c r="N5276" s="7" t="str">
        <f>IF(VLOOKUP(D5276,'Resources Final'!A:F,6,FALSE)=0,"",VLOOKUP(D5276,'Resources Final'!A:F,6,FALSE))</f>
        <v/>
      </c>
      <c r="O5276" s="3" t="str">
        <f>IF(VLOOKUP(D5276,'Resources Final'!A:G,7,FALSE)=0,"",VLOOKUP(D5276,'Resources Final'!A:G,7,FALSE))</f>
        <v/>
      </c>
    </row>
    <row r="5277" spans="1:15" x14ac:dyDescent="0.2">
      <c r="A5277" s="11">
        <v>990</v>
      </c>
      <c r="B5277" s="11" t="str">
        <f t="shared" si="97"/>
        <v>Charles Koch Institute_Institute for Spending Reform201816875</v>
      </c>
      <c r="C5277" s="11" t="s">
        <v>701</v>
      </c>
      <c r="D5277" s="11" t="s">
        <v>4674</v>
      </c>
      <c r="E5277" s="11" t="s">
        <v>4674</v>
      </c>
      <c r="F5277" s="14">
        <v>16875</v>
      </c>
      <c r="G5277" s="11">
        <v>2018</v>
      </c>
      <c r="H5277" s="3" t="s">
        <v>21</v>
      </c>
      <c r="I5277" s="12"/>
      <c r="J5277">
        <v>28</v>
      </c>
      <c r="K5277" s="3" t="str">
        <f>IF(VLOOKUP(D5277,'Resources Final'!A:C,3,FALSE)=0,"",VLOOKUP(D5277,'Resources Final'!A:C,3,FALSE))</f>
        <v/>
      </c>
      <c r="L5277" s="3" t="str">
        <f>IF(VLOOKUP(D5277,'Resources Final'!A:D,4,FALSE)=0,"",VLOOKUP(D5277,'Resources Final'!A:D,4,FALSE))</f>
        <v/>
      </c>
      <c r="M5277" s="3" t="str">
        <f>IF(VLOOKUP(D5277,'Resources Final'!A:E,5,FALSE)=0,"",VLOOKUP(D5277,'Resources Final'!A:E,5,FALSE))</f>
        <v/>
      </c>
      <c r="N5277" s="7" t="str">
        <f>IF(VLOOKUP(D5277,'Resources Final'!A:F,6,FALSE)=0,"",VLOOKUP(D5277,'Resources Final'!A:F,6,FALSE))</f>
        <v/>
      </c>
      <c r="O5277" s="3" t="str">
        <f>IF(VLOOKUP(D5277,'Resources Final'!A:G,7,FALSE)=0,"",VLOOKUP(D5277,'Resources Final'!A:G,7,FALSE))</f>
        <v/>
      </c>
    </row>
    <row r="5278" spans="1:15" x14ac:dyDescent="0.2">
      <c r="A5278" s="11">
        <v>990</v>
      </c>
      <c r="B5278" s="11" t="str">
        <f t="shared" si="97"/>
        <v>Charles Koch Institute_John Locke Foundation20187500</v>
      </c>
      <c r="C5278" s="11" t="s">
        <v>701</v>
      </c>
      <c r="D5278" s="11" t="s">
        <v>1849</v>
      </c>
      <c r="E5278" s="11" t="s">
        <v>1849</v>
      </c>
      <c r="F5278" s="14">
        <v>7500</v>
      </c>
      <c r="G5278" s="11">
        <v>2018</v>
      </c>
      <c r="H5278" s="3" t="s">
        <v>21</v>
      </c>
      <c r="I5278" s="12"/>
      <c r="J5278">
        <v>29</v>
      </c>
      <c r="K5278" s="3" t="str">
        <f>IF(VLOOKUP(D5278,'Resources Final'!A:C,3,FALSE)=0,"",VLOOKUP(D5278,'Resources Final'!A:C,3,FALSE))</f>
        <v/>
      </c>
      <c r="L5278" s="3" t="str">
        <f>IF(VLOOKUP(D5278,'Resources Final'!A:D,4,FALSE)=0,"",VLOOKUP(D5278,'Resources Final'!A:D,4,FALSE))</f>
        <v/>
      </c>
      <c r="M5278" s="3" t="str">
        <f>IF(VLOOKUP(D5278,'Resources Final'!A:E,5,FALSE)=0,"",VLOOKUP(D5278,'Resources Final'!A:E,5,FALSE))</f>
        <v/>
      </c>
      <c r="N5278" s="7" t="str">
        <f>IF(VLOOKUP(D5278,'Resources Final'!A:F,6,FALSE)=0,"",VLOOKUP(D5278,'Resources Final'!A:F,6,FALSE))</f>
        <v>https://www.desmogblog.com/john-locke-foundation</v>
      </c>
      <c r="O5278" s="3" t="str">
        <f>IF(VLOOKUP(D5278,'Resources Final'!A:G,7,FALSE)=0,"",VLOOKUP(D5278,'Resources Final'!A:G,7,FALSE))</f>
        <v>Desmog</v>
      </c>
    </row>
    <row r="5279" spans="1:15" x14ac:dyDescent="0.2">
      <c r="A5279" s="11">
        <v>990</v>
      </c>
      <c r="B5279" s="11" t="str">
        <f t="shared" si="97"/>
        <v>Charles Koch Institute_Kansas Policy Institute20187500</v>
      </c>
      <c r="C5279" s="11" t="s">
        <v>701</v>
      </c>
      <c r="D5279" s="11" t="s">
        <v>1952</v>
      </c>
      <c r="E5279" s="11" t="s">
        <v>1952</v>
      </c>
      <c r="F5279" s="14">
        <v>7500</v>
      </c>
      <c r="G5279" s="11">
        <v>2018</v>
      </c>
      <c r="H5279" s="3" t="s">
        <v>21</v>
      </c>
      <c r="I5279" s="12"/>
      <c r="J5279">
        <v>30</v>
      </c>
      <c r="K5279" s="3" t="str">
        <f>IF(VLOOKUP(D5279,'Resources Final'!A:C,3,FALSE)=0,"",VLOOKUP(D5279,'Resources Final'!A:C,3,FALSE))</f>
        <v/>
      </c>
      <c r="L5279" s="3" t="str">
        <f>IF(VLOOKUP(D5279,'Resources Final'!A:D,4,FALSE)=0,"",VLOOKUP(D5279,'Resources Final'!A:D,4,FALSE))</f>
        <v/>
      </c>
      <c r="M5279" s="3" t="str">
        <f>IF(VLOOKUP(D5279,'Resources Final'!A:E,5,FALSE)=0,"",VLOOKUP(D5279,'Resources Final'!A:E,5,FALSE))</f>
        <v/>
      </c>
      <c r="N5279" s="7" t="str">
        <f>IF(VLOOKUP(D5279,'Resources Final'!A:F,6,FALSE)=0,"",VLOOKUP(D5279,'Resources Final'!A:F,6,FALSE))</f>
        <v>http://www.sourcewatch.org/index.php/Kansas_Policy_Institute</v>
      </c>
      <c r="O5279" s="3" t="str">
        <f>IF(VLOOKUP(D5279,'Resources Final'!A:G,7,FALSE)=0,"",VLOOKUP(D5279,'Resources Final'!A:G,7,FALSE))</f>
        <v>Sourcewatch</v>
      </c>
    </row>
    <row r="5280" spans="1:15" x14ac:dyDescent="0.2">
      <c r="A5280" s="11">
        <v>990</v>
      </c>
      <c r="B5280" s="11" t="str">
        <f t="shared" si="97"/>
        <v>Charles Koch Institute_Leadership Institute201811334</v>
      </c>
      <c r="C5280" s="11" t="s">
        <v>701</v>
      </c>
      <c r="D5280" s="11" t="s">
        <v>2120</v>
      </c>
      <c r="E5280" s="11" t="s">
        <v>2120</v>
      </c>
      <c r="F5280" s="14">
        <v>11334</v>
      </c>
      <c r="G5280" s="11">
        <v>2018</v>
      </c>
      <c r="H5280" s="3" t="s">
        <v>21</v>
      </c>
      <c r="I5280" s="12"/>
      <c r="J5280">
        <v>31</v>
      </c>
      <c r="K5280" s="3" t="str">
        <f>IF(VLOOKUP(D5280,'Resources Final'!A:C,3,FALSE)=0,"",VLOOKUP(D5280,'Resources Final'!A:C,3,FALSE))</f>
        <v/>
      </c>
      <c r="L5280" s="3" t="str">
        <f>IF(VLOOKUP(D5280,'Resources Final'!A:D,4,FALSE)=0,"",VLOOKUP(D5280,'Resources Final'!A:D,4,FALSE))</f>
        <v/>
      </c>
      <c r="M5280" s="3" t="str">
        <f>IF(VLOOKUP(D5280,'Resources Final'!A:E,5,FALSE)=0,"",VLOOKUP(D5280,'Resources Final'!A:E,5,FALSE))</f>
        <v/>
      </c>
      <c r="N5280" s="7" t="str">
        <f>IF(VLOOKUP(D5280,'Resources Final'!A:F,6,FALSE)=0,"",VLOOKUP(D5280,'Resources Final'!A:F,6,FALSE))</f>
        <v>https://www.desmogblog.com/leadership-institute</v>
      </c>
      <c r="O5280" s="3" t="str">
        <f>IF(VLOOKUP(D5280,'Resources Final'!A:G,7,FALSE)=0,"",VLOOKUP(D5280,'Resources Final'!A:G,7,FALSE))</f>
        <v>Desmog</v>
      </c>
    </row>
    <row r="5281" spans="1:15" x14ac:dyDescent="0.2">
      <c r="A5281" s="11">
        <v>990</v>
      </c>
      <c r="B5281" s="11" t="str">
        <f t="shared" si="97"/>
        <v>Charles Koch Institute_National Review Institute20186000</v>
      </c>
      <c r="C5281" s="11" t="s">
        <v>701</v>
      </c>
      <c r="D5281" s="11" t="s">
        <v>2619</v>
      </c>
      <c r="E5281" s="11" t="s">
        <v>2619</v>
      </c>
      <c r="F5281" s="14">
        <v>6000</v>
      </c>
      <c r="G5281" s="11">
        <v>2018</v>
      </c>
      <c r="H5281" s="3" t="s">
        <v>21</v>
      </c>
      <c r="I5281" s="12"/>
      <c r="J5281">
        <v>32</v>
      </c>
      <c r="K5281" s="3" t="str">
        <f>IF(VLOOKUP(D5281,'Resources Final'!A:C,3,FALSE)=0,"",VLOOKUP(D5281,'Resources Final'!A:C,3,FALSE))</f>
        <v/>
      </c>
      <c r="L5281" s="3" t="str">
        <f>IF(VLOOKUP(D5281,'Resources Final'!A:D,4,FALSE)=0,"",VLOOKUP(D5281,'Resources Final'!A:D,4,FALSE))</f>
        <v/>
      </c>
      <c r="M5281" s="3" t="str">
        <f>IF(VLOOKUP(D5281,'Resources Final'!A:E,5,FALSE)=0,"",VLOOKUP(D5281,'Resources Final'!A:E,5,FALSE))</f>
        <v/>
      </c>
      <c r="N5281" s="7" t="str">
        <f>IF(VLOOKUP(D5281,'Resources Final'!A:F,6,FALSE)=0,"",VLOOKUP(D5281,'Resources Final'!A:F,6,FALSE))</f>
        <v>https://www.sourcewatch.org/index.php/National_Review_Institute</v>
      </c>
      <c r="O5281" s="3" t="str">
        <f>IF(VLOOKUP(D5281,'Resources Final'!A:G,7,FALSE)=0,"",VLOOKUP(D5281,'Resources Final'!A:G,7,FALSE))</f>
        <v>Sourcewatch</v>
      </c>
    </row>
    <row r="5282" spans="1:15" x14ac:dyDescent="0.2">
      <c r="A5282" s="11">
        <v>990</v>
      </c>
      <c r="B5282" s="11" t="str">
        <f t="shared" si="97"/>
        <v>Charles Koch Institute_National Right to Work Legal Defense Foundation20186000</v>
      </c>
      <c r="C5282" s="11" t="s">
        <v>701</v>
      </c>
      <c r="D5282" s="11" t="s">
        <v>4675</v>
      </c>
      <c r="E5282" s="11" t="s">
        <v>2621</v>
      </c>
      <c r="F5282" s="14">
        <v>6000</v>
      </c>
      <c r="G5282" s="11">
        <v>2018</v>
      </c>
      <c r="H5282" s="3" t="s">
        <v>21</v>
      </c>
      <c r="I5282" s="12"/>
      <c r="J5282">
        <v>33</v>
      </c>
      <c r="K5282" s="3" t="str">
        <f>IF(VLOOKUP(D5282,'Resources Final'!A:C,3,FALSE)=0,"",VLOOKUP(D5282,'Resources Final'!A:C,3,FALSE))</f>
        <v/>
      </c>
      <c r="L5282" s="3" t="str">
        <f>IF(VLOOKUP(D5282,'Resources Final'!A:D,4,FALSE)=0,"",VLOOKUP(D5282,'Resources Final'!A:D,4,FALSE))</f>
        <v/>
      </c>
      <c r="M5282" s="3" t="str">
        <f>IF(VLOOKUP(D5282,'Resources Final'!A:E,5,FALSE)=0,"",VLOOKUP(D5282,'Resources Final'!A:E,5,FALSE))</f>
        <v/>
      </c>
      <c r="N5282" s="7" t="str">
        <f>IF(VLOOKUP(D5282,'Resources Final'!A:F,6,FALSE)=0,"",VLOOKUP(D5282,'Resources Final'!A:F,6,FALSE))</f>
        <v/>
      </c>
      <c r="O5282" s="3" t="str">
        <f>IF(VLOOKUP(D5282,'Resources Final'!A:G,7,FALSE)=0,"",VLOOKUP(D5282,'Resources Final'!A:G,7,FALSE))</f>
        <v/>
      </c>
    </row>
    <row r="5283" spans="1:15" x14ac:dyDescent="0.2">
      <c r="A5283" s="11">
        <v>990</v>
      </c>
      <c r="B5283" s="11" t="str">
        <f t="shared" si="97"/>
        <v>Charles Koch Institute_Pacific Legal Foundation20185334</v>
      </c>
      <c r="C5283" s="11" t="s">
        <v>701</v>
      </c>
      <c r="D5283" s="11" t="s">
        <v>2784</v>
      </c>
      <c r="E5283" s="11" t="s">
        <v>2784</v>
      </c>
      <c r="F5283" s="14">
        <v>5334</v>
      </c>
      <c r="G5283" s="11">
        <v>2018</v>
      </c>
      <c r="H5283" s="3" t="s">
        <v>21</v>
      </c>
      <c r="I5283" s="12"/>
      <c r="J5283">
        <v>34</v>
      </c>
      <c r="K5283" s="3" t="str">
        <f>IF(VLOOKUP(D5283,'Resources Final'!A:C,3,FALSE)=0,"",VLOOKUP(D5283,'Resources Final'!A:C,3,FALSE))</f>
        <v/>
      </c>
      <c r="L5283" s="3" t="str">
        <f>IF(VLOOKUP(D5283,'Resources Final'!A:D,4,FALSE)=0,"",VLOOKUP(D5283,'Resources Final'!A:D,4,FALSE))</f>
        <v/>
      </c>
      <c r="M5283" s="3" t="str">
        <f>IF(VLOOKUP(D5283,'Resources Final'!A:E,5,FALSE)=0,"",VLOOKUP(D5283,'Resources Final'!A:E,5,FALSE))</f>
        <v/>
      </c>
      <c r="N5283" s="7" t="str">
        <f>IF(VLOOKUP(D5283,'Resources Final'!A:F,6,FALSE)=0,"",VLOOKUP(D5283,'Resources Final'!A:F,6,FALSE))</f>
        <v>https://www.sourcewatch.org/index.php/Pacific_Legal_Foundation</v>
      </c>
      <c r="O5283" s="3" t="str">
        <f>IF(VLOOKUP(D5283,'Resources Final'!A:G,7,FALSE)=0,"",VLOOKUP(D5283,'Resources Final'!A:G,7,FALSE))</f>
        <v>Sourcewatch</v>
      </c>
    </row>
    <row r="5284" spans="1:15" x14ac:dyDescent="0.2">
      <c r="A5284" s="11">
        <v>990</v>
      </c>
      <c r="B5284" s="11" t="str">
        <f t="shared" si="97"/>
        <v>Charles Koch Institute_State Policy Network20186000</v>
      </c>
      <c r="C5284" s="11" t="s">
        <v>701</v>
      </c>
      <c r="D5284" s="11" t="s">
        <v>3419</v>
      </c>
      <c r="E5284" s="11" t="s">
        <v>3419</v>
      </c>
      <c r="F5284" s="14">
        <v>6000</v>
      </c>
      <c r="G5284" s="11">
        <v>2018</v>
      </c>
      <c r="H5284" s="3" t="s">
        <v>21</v>
      </c>
      <c r="I5284" s="12"/>
      <c r="J5284">
        <v>35</v>
      </c>
      <c r="K5284" s="3" t="str">
        <f>IF(VLOOKUP(D5284,'Resources Final'!A:C,3,FALSE)=0,"",VLOOKUP(D5284,'Resources Final'!A:C,3,FALSE))</f>
        <v/>
      </c>
      <c r="L5284" s="3" t="str">
        <f>IF(VLOOKUP(D5284,'Resources Final'!A:D,4,FALSE)=0,"",VLOOKUP(D5284,'Resources Final'!A:D,4,FALSE))</f>
        <v/>
      </c>
      <c r="M5284" s="3" t="str">
        <f>IF(VLOOKUP(D5284,'Resources Final'!A:E,5,FALSE)=0,"",VLOOKUP(D5284,'Resources Final'!A:E,5,FALSE))</f>
        <v/>
      </c>
      <c r="N5284" s="7" t="str">
        <f>IF(VLOOKUP(D5284,'Resources Final'!A:F,6,FALSE)=0,"",VLOOKUP(D5284,'Resources Final'!A:F,6,FALSE))</f>
        <v>https://www.desmogblog.com/state-policy-network</v>
      </c>
      <c r="O5284" s="3" t="str">
        <f>IF(VLOOKUP(D5284,'Resources Final'!A:G,7,FALSE)=0,"",VLOOKUP(D5284,'Resources Final'!A:G,7,FALSE))</f>
        <v>Desmog</v>
      </c>
    </row>
    <row r="5285" spans="1:15" x14ac:dyDescent="0.2">
      <c r="A5285" s="11">
        <v>990</v>
      </c>
      <c r="B5285" s="11" t="str">
        <f t="shared" si="97"/>
        <v>Charles Koch Institute_Texas Public Policy Foundation20186175</v>
      </c>
      <c r="C5285" s="11" t="s">
        <v>701</v>
      </c>
      <c r="D5285" s="11" t="s">
        <v>3555</v>
      </c>
      <c r="E5285" s="11" t="s">
        <v>3555</v>
      </c>
      <c r="F5285" s="14">
        <v>6175</v>
      </c>
      <c r="G5285" s="11">
        <v>2018</v>
      </c>
      <c r="H5285" s="3" t="s">
        <v>21</v>
      </c>
      <c r="I5285" s="12"/>
      <c r="J5285">
        <v>36</v>
      </c>
      <c r="K5285" s="3" t="str">
        <f>IF(VLOOKUP(D5285,'Resources Final'!A:C,3,FALSE)=0,"",VLOOKUP(D5285,'Resources Final'!A:C,3,FALSE))</f>
        <v/>
      </c>
      <c r="L5285" s="3" t="str">
        <f>IF(VLOOKUP(D5285,'Resources Final'!A:D,4,FALSE)=0,"",VLOOKUP(D5285,'Resources Final'!A:D,4,FALSE))</f>
        <v/>
      </c>
      <c r="M5285" s="3" t="str">
        <f>IF(VLOOKUP(D5285,'Resources Final'!A:E,5,FALSE)=0,"",VLOOKUP(D5285,'Resources Final'!A:E,5,FALSE))</f>
        <v/>
      </c>
      <c r="N5285" s="7" t="str">
        <f>IF(VLOOKUP(D5285,'Resources Final'!A:F,6,FALSE)=0,"",VLOOKUP(D5285,'Resources Final'!A:F,6,FALSE))</f>
        <v>https://www.desmogblog.com/texas-public-policy-foundation</v>
      </c>
      <c r="O5285" s="3" t="str">
        <f>IF(VLOOKUP(D5285,'Resources Final'!A:G,7,FALSE)=0,"",VLOOKUP(D5285,'Resources Final'!A:G,7,FALSE))</f>
        <v>Desmog</v>
      </c>
    </row>
    <row r="5286" spans="1:15" x14ac:dyDescent="0.2">
      <c r="A5286" s="11">
        <v>990</v>
      </c>
      <c r="B5286" s="11" t="str">
        <f t="shared" si="97"/>
        <v>Charles Koch Institute_American Ideas Institute201819688</v>
      </c>
      <c r="C5286" s="11" t="s">
        <v>701</v>
      </c>
      <c r="D5286" s="11" t="s">
        <v>194</v>
      </c>
      <c r="E5286" s="11" t="s">
        <v>194</v>
      </c>
      <c r="F5286" s="14">
        <v>19688</v>
      </c>
      <c r="G5286" s="11">
        <v>2018</v>
      </c>
      <c r="H5286" s="3" t="s">
        <v>21</v>
      </c>
      <c r="I5286" s="12"/>
      <c r="J5286">
        <v>37</v>
      </c>
      <c r="K5286" s="3" t="str">
        <f>IF(VLOOKUP(D5286,'Resources Final'!A:C,3,FALSE)=0,"",VLOOKUP(D5286,'Resources Final'!A:C,3,FALSE))</f>
        <v/>
      </c>
      <c r="L5286" s="3" t="str">
        <f>IF(VLOOKUP(D5286,'Resources Final'!A:D,4,FALSE)=0,"",VLOOKUP(D5286,'Resources Final'!A:D,4,FALSE))</f>
        <v/>
      </c>
      <c r="M5286" s="3" t="str">
        <f>IF(VLOOKUP(D5286,'Resources Final'!A:E,5,FALSE)=0,"",VLOOKUP(D5286,'Resources Final'!A:E,5,FALSE))</f>
        <v/>
      </c>
      <c r="N5286" s="7" t="str">
        <f>IF(VLOOKUP(D5286,'Resources Final'!A:F,6,FALSE)=0,"",VLOOKUP(D5286,'Resources Final'!A:F,6,FALSE))</f>
        <v/>
      </c>
      <c r="O5286" s="3" t="str">
        <f>IF(VLOOKUP(D5286,'Resources Final'!A:G,7,FALSE)=0,"",VLOOKUP(D5286,'Resources Final'!A:G,7,FALSE))</f>
        <v/>
      </c>
    </row>
    <row r="5287" spans="1:15" x14ac:dyDescent="0.2">
      <c r="A5287" s="11">
        <v>990</v>
      </c>
      <c r="B5287" s="11" t="str">
        <f t="shared" si="97"/>
        <v>Charles Koch Institute_Buckeye Institute for Public Policy Solutions201835468</v>
      </c>
      <c r="C5287" s="11" t="s">
        <v>701</v>
      </c>
      <c r="D5287" s="11" t="s">
        <v>520</v>
      </c>
      <c r="E5287" s="11" t="s">
        <v>520</v>
      </c>
      <c r="F5287" s="14">
        <v>35468</v>
      </c>
      <c r="G5287" s="11">
        <v>2018</v>
      </c>
      <c r="H5287" s="3" t="s">
        <v>21</v>
      </c>
      <c r="I5287" s="12"/>
      <c r="J5287">
        <v>38</v>
      </c>
      <c r="K5287" s="3" t="str">
        <f>IF(VLOOKUP(D5287,'Resources Final'!A:C,3,FALSE)=0,"",VLOOKUP(D5287,'Resources Final'!A:C,3,FALSE))</f>
        <v/>
      </c>
      <c r="L5287" s="3" t="str">
        <f>IF(VLOOKUP(D5287,'Resources Final'!A:D,4,FALSE)=0,"",VLOOKUP(D5287,'Resources Final'!A:D,4,FALSE))</f>
        <v/>
      </c>
      <c r="M5287" s="3" t="str">
        <f>IF(VLOOKUP(D5287,'Resources Final'!A:E,5,FALSE)=0,"",VLOOKUP(D5287,'Resources Final'!A:E,5,FALSE))</f>
        <v/>
      </c>
      <c r="N5287" s="7" t="str">
        <f>IF(VLOOKUP(D5287,'Resources Final'!A:F,6,FALSE)=0,"",VLOOKUP(D5287,'Resources Final'!A:F,6,FALSE))</f>
        <v>https://www.sourcewatch.org/index.php/The_Buckeye_Institute</v>
      </c>
      <c r="O5287" s="3" t="str">
        <f>IF(VLOOKUP(D5287,'Resources Final'!A:G,7,FALSE)=0,"",VLOOKUP(D5287,'Resources Final'!A:G,7,FALSE))</f>
        <v>Sourcewatch</v>
      </c>
    </row>
    <row r="5288" spans="1:15" x14ac:dyDescent="0.2">
      <c r="A5288" s="11">
        <v>990</v>
      </c>
      <c r="B5288" s="11" t="str">
        <f t="shared" si="97"/>
        <v>Charles Koch Institute_Heritage Foundation, The201812000</v>
      </c>
      <c r="C5288" s="11" t="s">
        <v>701</v>
      </c>
      <c r="D5288" s="11" t="s">
        <v>1570</v>
      </c>
      <c r="E5288" s="11" t="s">
        <v>1570</v>
      </c>
      <c r="F5288" s="14">
        <v>12000</v>
      </c>
      <c r="G5288" s="11">
        <v>2018</v>
      </c>
      <c r="H5288" s="3" t="s">
        <v>21</v>
      </c>
      <c r="I5288" s="12"/>
      <c r="J5288">
        <v>39</v>
      </c>
      <c r="K5288" s="3" t="str">
        <f>IF(VLOOKUP(D5288,'Resources Final'!A:C,3,FALSE)=0,"",VLOOKUP(D5288,'Resources Final'!A:C,3,FALSE))</f>
        <v/>
      </c>
      <c r="L5288" s="3" t="str">
        <f>IF(VLOOKUP(D5288,'Resources Final'!A:D,4,FALSE)=0,"",VLOOKUP(D5288,'Resources Final'!A:D,4,FALSE))</f>
        <v/>
      </c>
      <c r="M5288" s="3" t="str">
        <f>IF(VLOOKUP(D5288,'Resources Final'!A:E,5,FALSE)=0,"",VLOOKUP(D5288,'Resources Final'!A:E,5,FALSE))</f>
        <v/>
      </c>
      <c r="N5288" s="7" t="str">
        <f>IF(VLOOKUP(D5288,'Resources Final'!A:F,6,FALSE)=0,"",VLOOKUP(D5288,'Resources Final'!A:F,6,FALSE))</f>
        <v>https://www.desmogblog.com/heritage-foundation</v>
      </c>
      <c r="O5288" s="3" t="str">
        <f>IF(VLOOKUP(D5288,'Resources Final'!A:G,7,FALSE)=0,"",VLOOKUP(D5288,'Resources Final'!A:G,7,FALSE))</f>
        <v>Desmog</v>
      </c>
    </row>
    <row r="5289" spans="1:15" x14ac:dyDescent="0.2">
      <c r="A5289" s="11">
        <v>990</v>
      </c>
      <c r="B5289" s="11" t="str">
        <f t="shared" si="97"/>
        <v>Charles Koch Institute_Educational Grants (Not Itemized)2018462606</v>
      </c>
      <c r="C5289" s="11" t="s">
        <v>701</v>
      </c>
      <c r="D5289" s="11" t="s">
        <v>4688</v>
      </c>
      <c r="E5289" s="11" t="s">
        <v>4688</v>
      </c>
      <c r="F5289" s="4">
        <v>462606</v>
      </c>
      <c r="G5289" s="11">
        <v>2018</v>
      </c>
      <c r="H5289" s="3" t="s">
        <v>21</v>
      </c>
      <c r="K5289" s="3" t="str">
        <f>IF(VLOOKUP(D5289,'Resources Final'!A:C,3,FALSE)=0,"",VLOOKUP(D5289,'Resources Final'!A:C,3,FALSE))</f>
        <v/>
      </c>
      <c r="L5289" s="3" t="str">
        <f>IF(VLOOKUP(D5289,'Resources Final'!A:D,4,FALSE)=0,"",VLOOKUP(D5289,'Resources Final'!A:D,4,FALSE))</f>
        <v/>
      </c>
      <c r="M5289" s="3" t="str">
        <f>IF(VLOOKUP(D5289,'Resources Final'!A:E,5,FALSE)=0,"",VLOOKUP(D5289,'Resources Final'!A:E,5,FALSE))</f>
        <v/>
      </c>
      <c r="N5289" s="7" t="str">
        <f>IF(VLOOKUP(D5289,'Resources Final'!A:F,6,FALSE)=0,"",VLOOKUP(D5289,'Resources Final'!A:F,6,FALSE))</f>
        <v/>
      </c>
      <c r="O5289" s="3" t="str">
        <f>IF(VLOOKUP(D5289,'Resources Final'!A:G,7,FALSE)=0,"",VLOOKUP(D5289,'Resources Final'!A:G,7,FALSE))</f>
        <v/>
      </c>
    </row>
    <row r="5290" spans="1:15" x14ac:dyDescent="0.2">
      <c r="A5290" s="11" t="s">
        <v>4160</v>
      </c>
      <c r="B5290" s="11" t="str">
        <f t="shared" si="97"/>
        <v>Claude R. Lambe Charitable Foundation_Cato Institute1986800000</v>
      </c>
      <c r="C5290" s="11" t="s">
        <v>4157</v>
      </c>
      <c r="D5290" s="11" t="s">
        <v>636</v>
      </c>
      <c r="E5290" s="11" t="s">
        <v>636</v>
      </c>
      <c r="F5290" s="4">
        <v>800000</v>
      </c>
      <c r="G5290" s="3">
        <v>1986</v>
      </c>
      <c r="H5290"/>
      <c r="I5290" s="12"/>
      <c r="K5290" s="3" t="str">
        <f>IF(VLOOKUP(D5290,'Resources Final'!A:C,3,FALSE)=0,"",VLOOKUP(D5290,'Resources Final'!A:C,3,FALSE))</f>
        <v/>
      </c>
      <c r="L5290" s="3" t="str">
        <f>IF(VLOOKUP(D5290,'Resources Final'!A:D,4,FALSE)=0,"",VLOOKUP(D5290,'Resources Final'!A:D,4,FALSE))</f>
        <v/>
      </c>
      <c r="M5290" s="3" t="str">
        <f>IF(VLOOKUP(D5290,'Resources Final'!A:E,5,FALSE)=0,"",VLOOKUP(D5290,'Resources Final'!A:E,5,FALSE))</f>
        <v/>
      </c>
      <c r="N5290" s="7" t="str">
        <f>IF(VLOOKUP(D5290,'Resources Final'!A:F,6,FALSE)=0,"",VLOOKUP(D5290,'Resources Final'!A:F,6,FALSE))</f>
        <v>https://www.desmogblog.com/cato-institute</v>
      </c>
      <c r="O5290" s="3" t="str">
        <f>IF(VLOOKUP(D5290,'Resources Final'!A:G,7,FALSE)=0,"",VLOOKUP(D5290,'Resources Final'!A:G,7,FALSE))</f>
        <v>Desmog</v>
      </c>
    </row>
    <row r="5291" spans="1:15" x14ac:dyDescent="0.2">
      <c r="A5291" s="11" t="s">
        <v>4156</v>
      </c>
      <c r="B5291" s="11" t="str">
        <f t="shared" si="97"/>
        <v>Claude R. Lambe Charitable Foundation_Citizens for a Sound Economy (CSE)1986340000</v>
      </c>
      <c r="C5291" s="11" t="s">
        <v>4157</v>
      </c>
      <c r="D5291" s="11" t="s">
        <v>730</v>
      </c>
      <c r="E5291" s="11" t="s">
        <v>730</v>
      </c>
      <c r="F5291" s="4">
        <v>340000</v>
      </c>
      <c r="G5291" s="3">
        <v>1986</v>
      </c>
      <c r="H5291"/>
      <c r="I5291" s="12"/>
      <c r="K5291" s="3" t="str">
        <f>IF(VLOOKUP(D5291,'Resources Final'!A:C,3,FALSE)=0,"",VLOOKUP(D5291,'Resources Final'!A:C,3,FALSE))</f>
        <v/>
      </c>
      <c r="L5291" s="3" t="str">
        <f>IF(VLOOKUP(D5291,'Resources Final'!A:D,4,FALSE)=0,"",VLOOKUP(D5291,'Resources Final'!A:D,4,FALSE))</f>
        <v/>
      </c>
      <c r="M5291" s="3" t="str">
        <f>IF(VLOOKUP(D5291,'Resources Final'!A:E,5,FALSE)=0,"",VLOOKUP(D5291,'Resources Final'!A:E,5,FALSE))</f>
        <v/>
      </c>
      <c r="N5291" s="7" t="str">
        <f>IF(VLOOKUP(D5291,'Resources Final'!A:F,6,FALSE)=0,"",VLOOKUP(D5291,'Resources Final'!A:F,6,FALSE))</f>
        <v>https://www.desmogblog.com/freedomworks</v>
      </c>
      <c r="O5291" s="3" t="str">
        <f>IF(VLOOKUP(D5291,'Resources Final'!A:G,7,FALSE)=0,"",VLOOKUP(D5291,'Resources Final'!A:G,7,FALSE))</f>
        <v>Desmog</v>
      </c>
    </row>
    <row r="5292" spans="1:15" x14ac:dyDescent="0.2">
      <c r="A5292" s="11" t="s">
        <v>4160</v>
      </c>
      <c r="B5292" s="11" t="str">
        <f t="shared" si="97"/>
        <v>Claude R. Lambe Charitable Foundation_Institute for Humane Studies at George Mason University198645000</v>
      </c>
      <c r="C5292" s="11" t="s">
        <v>4157</v>
      </c>
      <c r="D5292" s="11" t="s">
        <v>1680</v>
      </c>
      <c r="E5292" s="11" t="s">
        <v>4261</v>
      </c>
      <c r="F5292" s="4">
        <v>45000</v>
      </c>
      <c r="G5292" s="3">
        <v>1986</v>
      </c>
      <c r="H5292"/>
      <c r="I5292" s="12"/>
      <c r="K5292" s="3" t="str">
        <f>IF(VLOOKUP(D5292,'Resources Final'!A:C,3,FALSE)=0,"",VLOOKUP(D5292,'Resources Final'!A:C,3,FALSE))</f>
        <v/>
      </c>
      <c r="L5292" s="3" t="str">
        <f>IF(VLOOKUP(D5292,'Resources Final'!A:D,4,FALSE)=0,"",VLOOKUP(D5292,'Resources Final'!A:D,4,FALSE))</f>
        <v>Y</v>
      </c>
      <c r="M5292" s="3" t="str">
        <f>IF(VLOOKUP(D5292,'Resources Final'!A:E,5,FALSE)=0,"",VLOOKUP(D5292,'Resources Final'!A:E,5,FALSE))</f>
        <v/>
      </c>
      <c r="N5292" s="7" t="str">
        <f>IF(VLOOKUP(D5292,'Resources Final'!A:F,6,FALSE)=0,"",VLOOKUP(D5292,'Resources Final'!A:F,6,FALSE))</f>
        <v>https://www.desmogblog.com/institute-humane-studies-george-mason-university</v>
      </c>
      <c r="O5292" s="3" t="str">
        <f>IF(VLOOKUP(D5292,'Resources Final'!A:G,7,FALSE)=0,"",VLOOKUP(D5292,'Resources Final'!A:G,7,FALSE))</f>
        <v>Desmog</v>
      </c>
    </row>
    <row r="5293" spans="1:15" x14ac:dyDescent="0.2">
      <c r="A5293" s="11" t="s">
        <v>4160</v>
      </c>
      <c r="B5293" s="11" t="str">
        <f t="shared" si="97"/>
        <v>Claude R. Lambe Charitable Foundation_George Mason University198667200</v>
      </c>
      <c r="C5293" s="11" t="s">
        <v>4157</v>
      </c>
      <c r="D5293" s="11" t="s">
        <v>678</v>
      </c>
      <c r="E5293" s="11" t="s">
        <v>678</v>
      </c>
      <c r="F5293" s="4">
        <v>67200</v>
      </c>
      <c r="G5293" s="3">
        <v>1986</v>
      </c>
      <c r="H5293"/>
      <c r="I5293" s="12"/>
      <c r="K5293" s="3" t="str">
        <f>IF(VLOOKUP(D5293,'Resources Final'!A:C,3,FALSE)=0,"",VLOOKUP(D5293,'Resources Final'!A:C,3,FALSE))</f>
        <v/>
      </c>
      <c r="L5293" s="3" t="str">
        <f>IF(VLOOKUP(D5293,'Resources Final'!A:D,4,FALSE)=0,"",VLOOKUP(D5293,'Resources Final'!A:D,4,FALSE))</f>
        <v>Y</v>
      </c>
      <c r="M5293" s="3" t="str">
        <f>IF(VLOOKUP(D5293,'Resources Final'!A:E,5,FALSE)=0,"",VLOOKUP(D5293,'Resources Final'!A:E,5,FALSE))</f>
        <v/>
      </c>
      <c r="N5293" s="7" t="str">
        <f>IF(VLOOKUP(D5293,'Resources Final'!A:F,6,FALSE)=0,"",VLOOKUP(D5293,'Resources Final'!A:F,6,FALSE))</f>
        <v/>
      </c>
      <c r="O5293" s="3" t="str">
        <f>IF(VLOOKUP(D5293,'Resources Final'!A:G,7,FALSE)=0,"",VLOOKUP(D5293,'Resources Final'!A:G,7,FALSE))</f>
        <v/>
      </c>
    </row>
    <row r="5294" spans="1:15" x14ac:dyDescent="0.2">
      <c r="A5294" s="11" t="s">
        <v>4160</v>
      </c>
      <c r="B5294" s="11" t="str">
        <f t="shared" si="97"/>
        <v>Claude R. Lambe Charitable Foundation_George Mason University198620000</v>
      </c>
      <c r="C5294" s="11" t="s">
        <v>4157</v>
      </c>
      <c r="D5294" s="11" t="s">
        <v>678</v>
      </c>
      <c r="E5294" s="11" t="s">
        <v>678</v>
      </c>
      <c r="F5294" s="4">
        <v>20000</v>
      </c>
      <c r="G5294" s="3">
        <v>1986</v>
      </c>
      <c r="H5294"/>
      <c r="I5294" s="12"/>
      <c r="K5294" s="3" t="str">
        <f>IF(VLOOKUP(D5294,'Resources Final'!A:C,3,FALSE)=0,"",VLOOKUP(D5294,'Resources Final'!A:C,3,FALSE))</f>
        <v/>
      </c>
      <c r="L5294" s="3" t="str">
        <f>IF(VLOOKUP(D5294,'Resources Final'!A:D,4,FALSE)=0,"",VLOOKUP(D5294,'Resources Final'!A:D,4,FALSE))</f>
        <v>Y</v>
      </c>
      <c r="M5294" s="3" t="str">
        <f>IF(VLOOKUP(D5294,'Resources Final'!A:E,5,FALSE)=0,"",VLOOKUP(D5294,'Resources Final'!A:E,5,FALSE))</f>
        <v/>
      </c>
      <c r="N5294" s="7" t="str">
        <f>IF(VLOOKUP(D5294,'Resources Final'!A:F,6,FALSE)=0,"",VLOOKUP(D5294,'Resources Final'!A:F,6,FALSE))</f>
        <v/>
      </c>
      <c r="O5294" s="3" t="str">
        <f>IF(VLOOKUP(D5294,'Resources Final'!A:G,7,FALSE)=0,"",VLOOKUP(D5294,'Resources Final'!A:G,7,FALSE))</f>
        <v/>
      </c>
    </row>
    <row r="5295" spans="1:15" x14ac:dyDescent="0.2">
      <c r="A5295" s="11" t="s">
        <v>4156</v>
      </c>
      <c r="B5295" s="11" t="str">
        <f t="shared" si="97"/>
        <v>Claude R. Lambe Charitable Foundation_Center for the Study of Market Processes (precursor to Mercatus)198687200</v>
      </c>
      <c r="C5295" s="11" t="s">
        <v>4157</v>
      </c>
      <c r="D5295" s="11" t="s">
        <v>677</v>
      </c>
      <c r="E5295" s="11" t="s">
        <v>678</v>
      </c>
      <c r="F5295" s="4">
        <v>87200</v>
      </c>
      <c r="G5295" s="3">
        <v>1986</v>
      </c>
      <c r="H5295"/>
      <c r="I5295" s="12"/>
      <c r="K5295" s="3" t="str">
        <f>IF(VLOOKUP(D5295,'Resources Final'!A:C,3,FALSE)=0,"",VLOOKUP(D5295,'Resources Final'!A:C,3,FALSE))</f>
        <v/>
      </c>
      <c r="L5295" s="3" t="str">
        <f>IF(VLOOKUP(D5295,'Resources Final'!A:D,4,FALSE)=0,"",VLOOKUP(D5295,'Resources Final'!A:D,4,FALSE))</f>
        <v>Y</v>
      </c>
      <c r="M5295" s="3" t="str">
        <f>IF(VLOOKUP(D5295,'Resources Final'!A:E,5,FALSE)=0,"",VLOOKUP(D5295,'Resources Final'!A:E,5,FALSE))</f>
        <v/>
      </c>
      <c r="N5295" s="7" t="str">
        <f>IF(VLOOKUP(D5295,'Resources Final'!A:F,6,FALSE)=0,"",VLOOKUP(D5295,'Resources Final'!A:F,6,FALSE))</f>
        <v/>
      </c>
      <c r="O5295" s="3" t="str">
        <f>IF(VLOOKUP(D5295,'Resources Final'!A:G,7,FALSE)=0,"",VLOOKUP(D5295,'Resources Final'!A:G,7,FALSE))</f>
        <v/>
      </c>
    </row>
    <row r="5296" spans="1:15" x14ac:dyDescent="0.2">
      <c r="A5296" s="11" t="s">
        <v>4160</v>
      </c>
      <c r="B5296" s="11" t="str">
        <f t="shared" si="97"/>
        <v>Claude R. Lambe Charitable Foundation_Kansas Cultural Trust198630000</v>
      </c>
      <c r="C5296" s="11" t="s">
        <v>4157</v>
      </c>
      <c r="D5296" s="11" t="s">
        <v>1950</v>
      </c>
      <c r="E5296" s="11" t="s">
        <v>1950</v>
      </c>
      <c r="F5296" s="4">
        <v>30000</v>
      </c>
      <c r="G5296" s="3">
        <v>1986</v>
      </c>
      <c r="H5296"/>
      <c r="I5296" s="12"/>
      <c r="K5296" s="3" t="str">
        <f>IF(VLOOKUP(D5296,'Resources Final'!A:C,3,FALSE)=0,"",VLOOKUP(D5296,'Resources Final'!A:C,3,FALSE))</f>
        <v/>
      </c>
      <c r="L5296" s="3" t="str">
        <f>IF(VLOOKUP(D5296,'Resources Final'!A:D,4,FALSE)=0,"",VLOOKUP(D5296,'Resources Final'!A:D,4,FALSE))</f>
        <v/>
      </c>
      <c r="M5296" s="3" t="str">
        <f>IF(VLOOKUP(D5296,'Resources Final'!A:E,5,FALSE)=0,"",VLOOKUP(D5296,'Resources Final'!A:E,5,FALSE))</f>
        <v/>
      </c>
      <c r="N5296" s="7" t="str">
        <f>IF(VLOOKUP(D5296,'Resources Final'!A:F,6,FALSE)=0,"",VLOOKUP(D5296,'Resources Final'!A:F,6,FALSE))</f>
        <v/>
      </c>
      <c r="O5296" s="3" t="str">
        <f>IF(VLOOKUP(D5296,'Resources Final'!A:G,7,FALSE)=0,"",VLOOKUP(D5296,'Resources Final'!A:G,7,FALSE))</f>
        <v/>
      </c>
    </row>
    <row r="5297" spans="1:15" x14ac:dyDescent="0.2">
      <c r="A5297" s="11" t="s">
        <v>4160</v>
      </c>
      <c r="B5297" s="11" t="str">
        <f t="shared" si="97"/>
        <v>Claude R. Lambe Charitable Foundation_Stanford University School of Medicine1986100000</v>
      </c>
      <c r="C5297" s="11" t="s">
        <v>4157</v>
      </c>
      <c r="D5297" s="11" t="s">
        <v>3417</v>
      </c>
      <c r="E5297" s="11" t="s">
        <v>3416</v>
      </c>
      <c r="F5297" s="4">
        <v>100000</v>
      </c>
      <c r="G5297" s="3">
        <v>1986</v>
      </c>
      <c r="H5297"/>
      <c r="I5297" s="12"/>
      <c r="K5297" s="3" t="str">
        <f>IF(VLOOKUP(D5297,'Resources Final'!A:C,3,FALSE)=0,"",VLOOKUP(D5297,'Resources Final'!A:C,3,FALSE))</f>
        <v/>
      </c>
      <c r="L5297" s="3" t="str">
        <f>IF(VLOOKUP(D5297,'Resources Final'!A:D,4,FALSE)=0,"",VLOOKUP(D5297,'Resources Final'!A:D,4,FALSE))</f>
        <v>Y</v>
      </c>
      <c r="M5297" s="3" t="str">
        <f>IF(VLOOKUP(D5297,'Resources Final'!A:E,5,FALSE)=0,"",VLOOKUP(D5297,'Resources Final'!A:E,5,FALSE))</f>
        <v/>
      </c>
      <c r="N5297" s="7" t="str">
        <f>IF(VLOOKUP(D5297,'Resources Final'!A:F,6,FALSE)=0,"",VLOOKUP(D5297,'Resources Final'!A:F,6,FALSE))</f>
        <v/>
      </c>
      <c r="O5297" s="3" t="str">
        <f>IF(VLOOKUP(D5297,'Resources Final'!A:G,7,FALSE)=0,"",VLOOKUP(D5297,'Resources Final'!A:G,7,FALSE))</f>
        <v/>
      </c>
    </row>
    <row r="5298" spans="1:15" x14ac:dyDescent="0.2">
      <c r="A5298" s="11" t="s">
        <v>4160</v>
      </c>
      <c r="B5298" s="11" t="str">
        <f t="shared" si="97"/>
        <v>Claude R. Lambe Charitable Foundation_Wichita Symphony Society19866000</v>
      </c>
      <c r="C5298" s="11" t="s">
        <v>4157</v>
      </c>
      <c r="D5298" s="11" t="s">
        <v>4023</v>
      </c>
      <c r="E5298" s="11" t="s">
        <v>4022</v>
      </c>
      <c r="F5298" s="4">
        <v>6000</v>
      </c>
      <c r="G5298" s="3">
        <v>1986</v>
      </c>
      <c r="H5298"/>
      <c r="I5298" s="12"/>
      <c r="K5298" s="3" t="str">
        <f>IF(VLOOKUP(D5298,'Resources Final'!A:C,3,FALSE)=0,"",VLOOKUP(D5298,'Resources Final'!A:C,3,FALSE))</f>
        <v/>
      </c>
      <c r="L5298" s="3" t="str">
        <f>IF(VLOOKUP(D5298,'Resources Final'!A:D,4,FALSE)=0,"",VLOOKUP(D5298,'Resources Final'!A:D,4,FALSE))</f>
        <v/>
      </c>
      <c r="M5298" s="3" t="str">
        <f>IF(VLOOKUP(D5298,'Resources Final'!A:E,5,FALSE)=0,"",VLOOKUP(D5298,'Resources Final'!A:E,5,FALSE))</f>
        <v>N</v>
      </c>
      <c r="N5298" s="7" t="str">
        <f>IF(VLOOKUP(D5298,'Resources Final'!A:F,6,FALSE)=0,"",VLOOKUP(D5298,'Resources Final'!A:F,6,FALSE))</f>
        <v/>
      </c>
      <c r="O5298" s="3" t="str">
        <f>IF(VLOOKUP(D5298,'Resources Final'!A:G,7,FALSE)=0,"",VLOOKUP(D5298,'Resources Final'!A:G,7,FALSE))</f>
        <v/>
      </c>
    </row>
    <row r="5299" spans="1:15" x14ac:dyDescent="0.2">
      <c r="A5299" s="11" t="s">
        <v>4160</v>
      </c>
      <c r="B5299" s="11" t="str">
        <f t="shared" si="97"/>
        <v>Claude R. Lambe Charitable Foundation_Cato Institute1987400000</v>
      </c>
      <c r="C5299" s="11" t="s">
        <v>4157</v>
      </c>
      <c r="D5299" s="11" t="s">
        <v>636</v>
      </c>
      <c r="E5299" s="11" t="s">
        <v>636</v>
      </c>
      <c r="F5299" s="4">
        <v>400000</v>
      </c>
      <c r="G5299" s="3">
        <v>1987</v>
      </c>
      <c r="H5299"/>
      <c r="I5299" s="12"/>
      <c r="K5299" s="3" t="str">
        <f>IF(VLOOKUP(D5299,'Resources Final'!A:C,3,FALSE)=0,"",VLOOKUP(D5299,'Resources Final'!A:C,3,FALSE))</f>
        <v/>
      </c>
      <c r="L5299" s="3" t="str">
        <f>IF(VLOOKUP(D5299,'Resources Final'!A:D,4,FALSE)=0,"",VLOOKUP(D5299,'Resources Final'!A:D,4,FALSE))</f>
        <v/>
      </c>
      <c r="M5299" s="3" t="str">
        <f>IF(VLOOKUP(D5299,'Resources Final'!A:E,5,FALSE)=0,"",VLOOKUP(D5299,'Resources Final'!A:E,5,FALSE))</f>
        <v/>
      </c>
      <c r="N5299" s="7" t="str">
        <f>IF(VLOOKUP(D5299,'Resources Final'!A:F,6,FALSE)=0,"",VLOOKUP(D5299,'Resources Final'!A:F,6,FALSE))</f>
        <v>https://www.desmogblog.com/cato-institute</v>
      </c>
      <c r="O5299" s="3" t="str">
        <f>IF(VLOOKUP(D5299,'Resources Final'!A:G,7,FALSE)=0,"",VLOOKUP(D5299,'Resources Final'!A:G,7,FALSE))</f>
        <v>Desmog</v>
      </c>
    </row>
    <row r="5300" spans="1:15" x14ac:dyDescent="0.2">
      <c r="A5300" s="11" t="s">
        <v>4160</v>
      </c>
      <c r="B5300" s="11" t="str">
        <f t="shared" si="97"/>
        <v>Claude R. Lambe Charitable Foundation_Cato Institute1987400000</v>
      </c>
      <c r="C5300" s="11" t="s">
        <v>4157</v>
      </c>
      <c r="D5300" s="11" t="s">
        <v>636</v>
      </c>
      <c r="E5300" s="11" t="s">
        <v>636</v>
      </c>
      <c r="F5300" s="4">
        <v>400000</v>
      </c>
      <c r="G5300" s="3">
        <v>1987</v>
      </c>
      <c r="H5300"/>
      <c r="I5300" s="12"/>
      <c r="K5300" s="3" t="str">
        <f>IF(VLOOKUP(D5300,'Resources Final'!A:C,3,FALSE)=0,"",VLOOKUP(D5300,'Resources Final'!A:C,3,FALSE))</f>
        <v/>
      </c>
      <c r="L5300" s="3" t="str">
        <f>IF(VLOOKUP(D5300,'Resources Final'!A:D,4,FALSE)=0,"",VLOOKUP(D5300,'Resources Final'!A:D,4,FALSE))</f>
        <v/>
      </c>
      <c r="M5300" s="3" t="str">
        <f>IF(VLOOKUP(D5300,'Resources Final'!A:E,5,FALSE)=0,"",VLOOKUP(D5300,'Resources Final'!A:E,5,FALSE))</f>
        <v/>
      </c>
      <c r="N5300" s="7" t="str">
        <f>IF(VLOOKUP(D5300,'Resources Final'!A:F,6,FALSE)=0,"",VLOOKUP(D5300,'Resources Final'!A:F,6,FALSE))</f>
        <v>https://www.desmogblog.com/cato-institute</v>
      </c>
      <c r="O5300" s="3" t="str">
        <f>IF(VLOOKUP(D5300,'Resources Final'!A:G,7,FALSE)=0,"",VLOOKUP(D5300,'Resources Final'!A:G,7,FALSE))</f>
        <v>Desmog</v>
      </c>
    </row>
    <row r="5301" spans="1:15" x14ac:dyDescent="0.2">
      <c r="A5301" s="11" t="s">
        <v>4160</v>
      </c>
      <c r="B5301" s="11" t="str">
        <f t="shared" si="97"/>
        <v>Claude R. Lambe Charitable Foundation_Cato Institute1987500000</v>
      </c>
      <c r="C5301" s="11" t="s">
        <v>4157</v>
      </c>
      <c r="D5301" s="11" t="s">
        <v>636</v>
      </c>
      <c r="E5301" s="11" t="s">
        <v>636</v>
      </c>
      <c r="F5301" s="4">
        <v>500000</v>
      </c>
      <c r="G5301" s="3">
        <v>1987</v>
      </c>
      <c r="H5301"/>
      <c r="I5301" s="12"/>
      <c r="K5301" s="3" t="str">
        <f>IF(VLOOKUP(D5301,'Resources Final'!A:C,3,FALSE)=0,"",VLOOKUP(D5301,'Resources Final'!A:C,3,FALSE))</f>
        <v/>
      </c>
      <c r="L5301" s="3" t="str">
        <f>IF(VLOOKUP(D5301,'Resources Final'!A:D,4,FALSE)=0,"",VLOOKUP(D5301,'Resources Final'!A:D,4,FALSE))</f>
        <v/>
      </c>
      <c r="M5301" s="3" t="str">
        <f>IF(VLOOKUP(D5301,'Resources Final'!A:E,5,FALSE)=0,"",VLOOKUP(D5301,'Resources Final'!A:E,5,FALSE))</f>
        <v/>
      </c>
      <c r="N5301" s="7" t="str">
        <f>IF(VLOOKUP(D5301,'Resources Final'!A:F,6,FALSE)=0,"",VLOOKUP(D5301,'Resources Final'!A:F,6,FALSE))</f>
        <v>https://www.desmogblog.com/cato-institute</v>
      </c>
      <c r="O5301" s="3" t="str">
        <f>IF(VLOOKUP(D5301,'Resources Final'!A:G,7,FALSE)=0,"",VLOOKUP(D5301,'Resources Final'!A:G,7,FALSE))</f>
        <v>Desmog</v>
      </c>
    </row>
    <row r="5302" spans="1:15" x14ac:dyDescent="0.2">
      <c r="A5302" s="11" t="s">
        <v>4156</v>
      </c>
      <c r="B5302" s="11" t="str">
        <f t="shared" si="97"/>
        <v>Claude R. Lambe Charitable Foundation_Citizens for a Sound Economy (CSE)1987300000</v>
      </c>
      <c r="C5302" s="11" t="s">
        <v>4157</v>
      </c>
      <c r="D5302" s="11" t="s">
        <v>730</v>
      </c>
      <c r="E5302" s="11" t="s">
        <v>730</v>
      </c>
      <c r="F5302" s="4">
        <v>300000</v>
      </c>
      <c r="G5302" s="3">
        <v>1987</v>
      </c>
      <c r="H5302"/>
      <c r="I5302" s="12"/>
      <c r="K5302" s="3" t="str">
        <f>IF(VLOOKUP(D5302,'Resources Final'!A:C,3,FALSE)=0,"",VLOOKUP(D5302,'Resources Final'!A:C,3,FALSE))</f>
        <v/>
      </c>
      <c r="L5302" s="3" t="str">
        <f>IF(VLOOKUP(D5302,'Resources Final'!A:D,4,FALSE)=0,"",VLOOKUP(D5302,'Resources Final'!A:D,4,FALSE))</f>
        <v/>
      </c>
      <c r="M5302" s="3" t="str">
        <f>IF(VLOOKUP(D5302,'Resources Final'!A:E,5,FALSE)=0,"",VLOOKUP(D5302,'Resources Final'!A:E,5,FALSE))</f>
        <v/>
      </c>
      <c r="N5302" s="7" t="str">
        <f>IF(VLOOKUP(D5302,'Resources Final'!A:F,6,FALSE)=0,"",VLOOKUP(D5302,'Resources Final'!A:F,6,FALSE))</f>
        <v>https://www.desmogblog.com/freedomworks</v>
      </c>
      <c r="O5302" s="3" t="str">
        <f>IF(VLOOKUP(D5302,'Resources Final'!A:G,7,FALSE)=0,"",VLOOKUP(D5302,'Resources Final'!A:G,7,FALSE))</f>
        <v>Desmog</v>
      </c>
    </row>
    <row r="5303" spans="1:15" x14ac:dyDescent="0.2">
      <c r="A5303" s="11" t="s">
        <v>4160</v>
      </c>
      <c r="B5303" s="11" t="str">
        <f t="shared" si="97"/>
        <v>Claude R. Lambe Charitable Foundation_Friends University198710000</v>
      </c>
      <c r="C5303" s="11" t="s">
        <v>4157</v>
      </c>
      <c r="D5303" s="11" t="s">
        <v>1306</v>
      </c>
      <c r="E5303" s="11" t="s">
        <v>1306</v>
      </c>
      <c r="F5303" s="4">
        <v>10000</v>
      </c>
      <c r="G5303" s="3">
        <v>1987</v>
      </c>
      <c r="H5303"/>
      <c r="I5303" s="12"/>
      <c r="K5303" s="3" t="str">
        <f>IF(VLOOKUP(D5303,'Resources Final'!A:C,3,FALSE)=0,"",VLOOKUP(D5303,'Resources Final'!A:C,3,FALSE))</f>
        <v/>
      </c>
      <c r="L5303" s="3" t="str">
        <f>IF(VLOOKUP(D5303,'Resources Final'!A:D,4,FALSE)=0,"",VLOOKUP(D5303,'Resources Final'!A:D,4,FALSE))</f>
        <v>Y</v>
      </c>
      <c r="M5303" s="3" t="str">
        <f>IF(VLOOKUP(D5303,'Resources Final'!A:E,5,FALSE)=0,"",VLOOKUP(D5303,'Resources Final'!A:E,5,FALSE))</f>
        <v/>
      </c>
      <c r="N5303" s="7" t="str">
        <f>IF(VLOOKUP(D5303,'Resources Final'!A:F,6,FALSE)=0,"",VLOOKUP(D5303,'Resources Final'!A:F,6,FALSE))</f>
        <v/>
      </c>
      <c r="O5303" s="3" t="str">
        <f>IF(VLOOKUP(D5303,'Resources Final'!A:G,7,FALSE)=0,"",VLOOKUP(D5303,'Resources Final'!A:G,7,FALSE))</f>
        <v/>
      </c>
    </row>
    <row r="5304" spans="1:15" x14ac:dyDescent="0.2">
      <c r="A5304" s="11" t="s">
        <v>4160</v>
      </c>
      <c r="B5304" s="11" t="str">
        <f t="shared" si="97"/>
        <v>Claude R. Lambe Charitable Foundation_Institute for Humane Studies at George Mason University1987150000</v>
      </c>
      <c r="C5304" s="11" t="s">
        <v>4157</v>
      </c>
      <c r="D5304" s="11" t="s">
        <v>1680</v>
      </c>
      <c r="E5304" s="11" t="s">
        <v>4261</v>
      </c>
      <c r="F5304" s="4">
        <v>150000</v>
      </c>
      <c r="G5304" s="3">
        <v>1987</v>
      </c>
      <c r="H5304"/>
      <c r="I5304" s="12"/>
      <c r="K5304" s="3" t="str">
        <f>IF(VLOOKUP(D5304,'Resources Final'!A:C,3,FALSE)=0,"",VLOOKUP(D5304,'Resources Final'!A:C,3,FALSE))</f>
        <v/>
      </c>
      <c r="L5304" s="3" t="str">
        <f>IF(VLOOKUP(D5304,'Resources Final'!A:D,4,FALSE)=0,"",VLOOKUP(D5304,'Resources Final'!A:D,4,FALSE))</f>
        <v>Y</v>
      </c>
      <c r="M5304" s="3" t="str">
        <f>IF(VLOOKUP(D5304,'Resources Final'!A:E,5,FALSE)=0,"",VLOOKUP(D5304,'Resources Final'!A:E,5,FALSE))</f>
        <v/>
      </c>
      <c r="N5304" s="7" t="str">
        <f>IF(VLOOKUP(D5304,'Resources Final'!A:F,6,FALSE)=0,"",VLOOKUP(D5304,'Resources Final'!A:F,6,FALSE))</f>
        <v>https://www.desmogblog.com/institute-humane-studies-george-mason-university</v>
      </c>
      <c r="O5304" s="3" t="str">
        <f>IF(VLOOKUP(D5304,'Resources Final'!A:G,7,FALSE)=0,"",VLOOKUP(D5304,'Resources Final'!A:G,7,FALSE))</f>
        <v>Desmog</v>
      </c>
    </row>
    <row r="5305" spans="1:15" x14ac:dyDescent="0.2">
      <c r="A5305" s="11" t="s">
        <v>4160</v>
      </c>
      <c r="B5305" s="11" t="str">
        <f t="shared" si="97"/>
        <v>Claude R. Lambe Charitable Foundation_Institute for Humane Studies at George Mason University1987150000</v>
      </c>
      <c r="C5305" s="11" t="s">
        <v>4157</v>
      </c>
      <c r="D5305" s="11" t="s">
        <v>1680</v>
      </c>
      <c r="E5305" s="11" t="s">
        <v>4261</v>
      </c>
      <c r="F5305" s="4">
        <v>150000</v>
      </c>
      <c r="G5305" s="3">
        <v>1987</v>
      </c>
      <c r="H5305"/>
      <c r="I5305" s="12"/>
      <c r="K5305" s="3" t="str">
        <f>IF(VLOOKUP(D5305,'Resources Final'!A:C,3,FALSE)=0,"",VLOOKUP(D5305,'Resources Final'!A:C,3,FALSE))</f>
        <v/>
      </c>
      <c r="L5305" s="3" t="str">
        <f>IF(VLOOKUP(D5305,'Resources Final'!A:D,4,FALSE)=0,"",VLOOKUP(D5305,'Resources Final'!A:D,4,FALSE))</f>
        <v>Y</v>
      </c>
      <c r="M5305" s="3" t="str">
        <f>IF(VLOOKUP(D5305,'Resources Final'!A:E,5,FALSE)=0,"",VLOOKUP(D5305,'Resources Final'!A:E,5,FALSE))</f>
        <v/>
      </c>
      <c r="N5305" s="7" t="str">
        <f>IF(VLOOKUP(D5305,'Resources Final'!A:F,6,FALSE)=0,"",VLOOKUP(D5305,'Resources Final'!A:F,6,FALSE))</f>
        <v>https://www.desmogblog.com/institute-humane-studies-george-mason-university</v>
      </c>
      <c r="O5305" s="3" t="str">
        <f>IF(VLOOKUP(D5305,'Resources Final'!A:G,7,FALSE)=0,"",VLOOKUP(D5305,'Resources Final'!A:G,7,FALSE))</f>
        <v>Desmog</v>
      </c>
    </row>
    <row r="5306" spans="1:15" x14ac:dyDescent="0.2">
      <c r="A5306" s="11" t="s">
        <v>4160</v>
      </c>
      <c r="B5306" s="11" t="str">
        <f t="shared" si="97"/>
        <v>Claude R. Lambe Charitable Foundation_George Mason University198768480</v>
      </c>
      <c r="C5306" s="11" t="s">
        <v>4157</v>
      </c>
      <c r="D5306" s="11" t="s">
        <v>678</v>
      </c>
      <c r="E5306" s="11" t="s">
        <v>678</v>
      </c>
      <c r="F5306" s="4">
        <v>68480</v>
      </c>
      <c r="G5306" s="3">
        <v>1987</v>
      </c>
      <c r="H5306"/>
      <c r="I5306" s="12"/>
      <c r="K5306" s="3" t="str">
        <f>IF(VLOOKUP(D5306,'Resources Final'!A:C,3,FALSE)=0,"",VLOOKUP(D5306,'Resources Final'!A:C,3,FALSE))</f>
        <v/>
      </c>
      <c r="L5306" s="3" t="str">
        <f>IF(VLOOKUP(D5306,'Resources Final'!A:D,4,FALSE)=0,"",VLOOKUP(D5306,'Resources Final'!A:D,4,FALSE))</f>
        <v>Y</v>
      </c>
      <c r="M5306" s="3" t="str">
        <f>IF(VLOOKUP(D5306,'Resources Final'!A:E,5,FALSE)=0,"",VLOOKUP(D5306,'Resources Final'!A:E,5,FALSE))</f>
        <v/>
      </c>
      <c r="N5306" s="7" t="str">
        <f>IF(VLOOKUP(D5306,'Resources Final'!A:F,6,FALSE)=0,"",VLOOKUP(D5306,'Resources Final'!A:F,6,FALSE))</f>
        <v/>
      </c>
      <c r="O5306" s="3" t="str">
        <f>IF(VLOOKUP(D5306,'Resources Final'!A:G,7,FALSE)=0,"",VLOOKUP(D5306,'Resources Final'!A:G,7,FALSE))</f>
        <v/>
      </c>
    </row>
    <row r="5307" spans="1:15" x14ac:dyDescent="0.2">
      <c r="A5307" s="11" t="s">
        <v>4160</v>
      </c>
      <c r="B5307" s="11" t="str">
        <f t="shared" si="97"/>
        <v>Claude R. Lambe Charitable Foundation_George Mason University19874345</v>
      </c>
      <c r="C5307" s="11" t="s">
        <v>4157</v>
      </c>
      <c r="D5307" s="11" t="s">
        <v>678</v>
      </c>
      <c r="E5307" s="11" t="s">
        <v>678</v>
      </c>
      <c r="F5307" s="4">
        <v>4345</v>
      </c>
      <c r="G5307" s="3">
        <v>1987</v>
      </c>
      <c r="H5307"/>
      <c r="I5307" s="12"/>
      <c r="K5307" s="3" t="str">
        <f>IF(VLOOKUP(D5307,'Resources Final'!A:C,3,FALSE)=0,"",VLOOKUP(D5307,'Resources Final'!A:C,3,FALSE))</f>
        <v/>
      </c>
      <c r="L5307" s="3" t="str">
        <f>IF(VLOOKUP(D5307,'Resources Final'!A:D,4,FALSE)=0,"",VLOOKUP(D5307,'Resources Final'!A:D,4,FALSE))</f>
        <v>Y</v>
      </c>
      <c r="M5307" s="3" t="str">
        <f>IF(VLOOKUP(D5307,'Resources Final'!A:E,5,FALSE)=0,"",VLOOKUP(D5307,'Resources Final'!A:E,5,FALSE))</f>
        <v/>
      </c>
      <c r="N5307" s="7" t="str">
        <f>IF(VLOOKUP(D5307,'Resources Final'!A:F,6,FALSE)=0,"",VLOOKUP(D5307,'Resources Final'!A:F,6,FALSE))</f>
        <v/>
      </c>
      <c r="O5307" s="3" t="str">
        <f>IF(VLOOKUP(D5307,'Resources Final'!A:G,7,FALSE)=0,"",VLOOKUP(D5307,'Resources Final'!A:G,7,FALSE))</f>
        <v/>
      </c>
    </row>
    <row r="5308" spans="1:15" x14ac:dyDescent="0.2">
      <c r="A5308" s="11" t="s">
        <v>4156</v>
      </c>
      <c r="B5308" s="11" t="str">
        <f t="shared" si="97"/>
        <v>Claude R. Lambe Charitable Foundation_Center for the Study of Market Processes (precursor to Mercatus)198772825</v>
      </c>
      <c r="C5308" s="11" t="s">
        <v>4157</v>
      </c>
      <c r="D5308" s="11" t="s">
        <v>677</v>
      </c>
      <c r="E5308" s="11" t="s">
        <v>678</v>
      </c>
      <c r="F5308" s="4">
        <v>72825</v>
      </c>
      <c r="G5308" s="3">
        <v>1987</v>
      </c>
      <c r="H5308"/>
      <c r="I5308" s="12"/>
      <c r="K5308" s="3" t="str">
        <f>IF(VLOOKUP(D5308,'Resources Final'!A:C,3,FALSE)=0,"",VLOOKUP(D5308,'Resources Final'!A:C,3,FALSE))</f>
        <v/>
      </c>
      <c r="L5308" s="3" t="str">
        <f>IF(VLOOKUP(D5308,'Resources Final'!A:D,4,FALSE)=0,"",VLOOKUP(D5308,'Resources Final'!A:D,4,FALSE))</f>
        <v>Y</v>
      </c>
      <c r="M5308" s="3" t="str">
        <f>IF(VLOOKUP(D5308,'Resources Final'!A:E,5,FALSE)=0,"",VLOOKUP(D5308,'Resources Final'!A:E,5,FALSE))</f>
        <v/>
      </c>
      <c r="N5308" s="7" t="str">
        <f>IF(VLOOKUP(D5308,'Resources Final'!A:F,6,FALSE)=0,"",VLOOKUP(D5308,'Resources Final'!A:F,6,FALSE))</f>
        <v/>
      </c>
      <c r="O5308" s="3" t="str">
        <f>IF(VLOOKUP(D5308,'Resources Final'!A:G,7,FALSE)=0,"",VLOOKUP(D5308,'Resources Final'!A:G,7,FALSE))</f>
        <v/>
      </c>
    </row>
    <row r="5309" spans="1:15" x14ac:dyDescent="0.2">
      <c r="A5309" s="11" t="s">
        <v>4160</v>
      </c>
      <c r="B5309" s="11" t="str">
        <f t="shared" si="97"/>
        <v>Claude R. Lambe Charitable Foundation_Kansas Cultural Trust198725000</v>
      </c>
      <c r="C5309" s="11" t="s">
        <v>4157</v>
      </c>
      <c r="D5309" s="11" t="s">
        <v>1950</v>
      </c>
      <c r="E5309" s="11" t="s">
        <v>1950</v>
      </c>
      <c r="F5309" s="4">
        <v>25000</v>
      </c>
      <c r="G5309" s="3">
        <v>1987</v>
      </c>
      <c r="H5309"/>
      <c r="I5309" s="12"/>
      <c r="K5309" s="3" t="str">
        <f>IF(VLOOKUP(D5309,'Resources Final'!A:C,3,FALSE)=0,"",VLOOKUP(D5309,'Resources Final'!A:C,3,FALSE))</f>
        <v/>
      </c>
      <c r="L5309" s="3" t="str">
        <f>IF(VLOOKUP(D5309,'Resources Final'!A:D,4,FALSE)=0,"",VLOOKUP(D5309,'Resources Final'!A:D,4,FALSE))</f>
        <v/>
      </c>
      <c r="M5309" s="3" t="str">
        <f>IF(VLOOKUP(D5309,'Resources Final'!A:E,5,FALSE)=0,"",VLOOKUP(D5309,'Resources Final'!A:E,5,FALSE))</f>
        <v/>
      </c>
      <c r="N5309" s="7" t="str">
        <f>IF(VLOOKUP(D5309,'Resources Final'!A:F,6,FALSE)=0,"",VLOOKUP(D5309,'Resources Final'!A:F,6,FALSE))</f>
        <v/>
      </c>
      <c r="O5309" s="3" t="str">
        <f>IF(VLOOKUP(D5309,'Resources Final'!A:G,7,FALSE)=0,"",VLOOKUP(D5309,'Resources Final'!A:G,7,FALSE))</f>
        <v/>
      </c>
    </row>
    <row r="5310" spans="1:15" x14ac:dyDescent="0.2">
      <c r="A5310" s="11" t="s">
        <v>4160</v>
      </c>
      <c r="B5310" s="11" t="str">
        <f t="shared" si="97"/>
        <v>Claude R. Lambe Charitable Foundation_Kansas Cultural Trust198720000</v>
      </c>
      <c r="C5310" s="11" t="s">
        <v>4157</v>
      </c>
      <c r="D5310" s="11" t="s">
        <v>1950</v>
      </c>
      <c r="E5310" s="11" t="s">
        <v>1950</v>
      </c>
      <c r="F5310" s="4">
        <v>20000</v>
      </c>
      <c r="G5310" s="3">
        <v>1987</v>
      </c>
      <c r="H5310"/>
      <c r="I5310" s="12"/>
      <c r="K5310" s="3" t="str">
        <f>IF(VLOOKUP(D5310,'Resources Final'!A:C,3,FALSE)=0,"",VLOOKUP(D5310,'Resources Final'!A:C,3,FALSE))</f>
        <v/>
      </c>
      <c r="L5310" s="3" t="str">
        <f>IF(VLOOKUP(D5310,'Resources Final'!A:D,4,FALSE)=0,"",VLOOKUP(D5310,'Resources Final'!A:D,4,FALSE))</f>
        <v/>
      </c>
      <c r="M5310" s="3" t="str">
        <f>IF(VLOOKUP(D5310,'Resources Final'!A:E,5,FALSE)=0,"",VLOOKUP(D5310,'Resources Final'!A:E,5,FALSE))</f>
        <v/>
      </c>
      <c r="N5310" s="7" t="str">
        <f>IF(VLOOKUP(D5310,'Resources Final'!A:F,6,FALSE)=0,"",VLOOKUP(D5310,'Resources Final'!A:F,6,FALSE))</f>
        <v/>
      </c>
      <c r="O5310" s="3" t="str">
        <f>IF(VLOOKUP(D5310,'Resources Final'!A:G,7,FALSE)=0,"",VLOOKUP(D5310,'Resources Final'!A:G,7,FALSE))</f>
        <v/>
      </c>
    </row>
    <row r="5311" spans="1:15" x14ac:dyDescent="0.2">
      <c r="A5311" s="11" t="s">
        <v>4160</v>
      </c>
      <c r="B5311" s="11" t="str">
        <f t="shared" si="97"/>
        <v>Claude R. Lambe Charitable Foundation_Stanford University School of Medicine1987100000</v>
      </c>
      <c r="C5311" s="11" t="s">
        <v>4157</v>
      </c>
      <c r="D5311" s="11" t="s">
        <v>3417</v>
      </c>
      <c r="E5311" s="11" t="s">
        <v>3416</v>
      </c>
      <c r="F5311" s="4">
        <v>100000</v>
      </c>
      <c r="G5311" s="3">
        <v>1987</v>
      </c>
      <c r="H5311"/>
      <c r="I5311" s="12"/>
      <c r="K5311" s="3" t="str">
        <f>IF(VLOOKUP(D5311,'Resources Final'!A:C,3,FALSE)=0,"",VLOOKUP(D5311,'Resources Final'!A:C,3,FALSE))</f>
        <v/>
      </c>
      <c r="L5311" s="3" t="str">
        <f>IF(VLOOKUP(D5311,'Resources Final'!A:D,4,FALSE)=0,"",VLOOKUP(D5311,'Resources Final'!A:D,4,FALSE))</f>
        <v>Y</v>
      </c>
      <c r="M5311" s="3" t="str">
        <f>IF(VLOOKUP(D5311,'Resources Final'!A:E,5,FALSE)=0,"",VLOOKUP(D5311,'Resources Final'!A:E,5,FALSE))</f>
        <v/>
      </c>
      <c r="N5311" s="7" t="str">
        <f>IF(VLOOKUP(D5311,'Resources Final'!A:F,6,FALSE)=0,"",VLOOKUP(D5311,'Resources Final'!A:F,6,FALSE))</f>
        <v/>
      </c>
      <c r="O5311" s="3" t="str">
        <f>IF(VLOOKUP(D5311,'Resources Final'!A:G,7,FALSE)=0,"",VLOOKUP(D5311,'Resources Final'!A:G,7,FALSE))</f>
        <v/>
      </c>
    </row>
    <row r="5312" spans="1:15" x14ac:dyDescent="0.2">
      <c r="A5312" s="11" t="s">
        <v>4160</v>
      </c>
      <c r="B5312" s="11" t="str">
        <f t="shared" si="97"/>
        <v>Claude R. Lambe Charitable Foundation_Wichita State University19878000</v>
      </c>
      <c r="C5312" s="11" t="s">
        <v>4157</v>
      </c>
      <c r="D5312" s="11" t="s">
        <v>4019</v>
      </c>
      <c r="E5312" s="11" t="s">
        <v>4019</v>
      </c>
      <c r="F5312" s="4">
        <v>8000</v>
      </c>
      <c r="G5312" s="3">
        <v>1987</v>
      </c>
      <c r="H5312"/>
      <c r="I5312" s="12"/>
      <c r="K5312" s="3" t="str">
        <f>IF(VLOOKUP(D5312,'Resources Final'!A:C,3,FALSE)=0,"",VLOOKUP(D5312,'Resources Final'!A:C,3,FALSE))</f>
        <v/>
      </c>
      <c r="L5312" s="3" t="str">
        <f>IF(VLOOKUP(D5312,'Resources Final'!A:D,4,FALSE)=0,"",VLOOKUP(D5312,'Resources Final'!A:D,4,FALSE))</f>
        <v>Y</v>
      </c>
      <c r="M5312" s="3" t="str">
        <f>IF(VLOOKUP(D5312,'Resources Final'!A:E,5,FALSE)=0,"",VLOOKUP(D5312,'Resources Final'!A:E,5,FALSE))</f>
        <v/>
      </c>
      <c r="N5312" s="7" t="str">
        <f>IF(VLOOKUP(D5312,'Resources Final'!A:F,6,FALSE)=0,"",VLOOKUP(D5312,'Resources Final'!A:F,6,FALSE))</f>
        <v/>
      </c>
      <c r="O5312" s="3" t="str">
        <f>IF(VLOOKUP(D5312,'Resources Final'!A:G,7,FALSE)=0,"",VLOOKUP(D5312,'Resources Final'!A:G,7,FALSE))</f>
        <v/>
      </c>
    </row>
    <row r="5313" spans="1:15" x14ac:dyDescent="0.2">
      <c r="A5313" s="11" t="s">
        <v>4160</v>
      </c>
      <c r="B5313" s="11" t="str">
        <f t="shared" si="97"/>
        <v>Claude R. Lambe Charitable Foundation_Cato Institute1988400000</v>
      </c>
      <c r="C5313" s="11" t="s">
        <v>4157</v>
      </c>
      <c r="D5313" s="11" t="s">
        <v>636</v>
      </c>
      <c r="E5313" s="11" t="s">
        <v>636</v>
      </c>
      <c r="F5313" s="4">
        <v>400000</v>
      </c>
      <c r="G5313" s="3">
        <v>1988</v>
      </c>
      <c r="H5313"/>
      <c r="I5313" s="12"/>
      <c r="K5313" s="3" t="str">
        <f>IF(VLOOKUP(D5313,'Resources Final'!A:C,3,FALSE)=0,"",VLOOKUP(D5313,'Resources Final'!A:C,3,FALSE))</f>
        <v/>
      </c>
      <c r="L5313" s="3" t="str">
        <f>IF(VLOOKUP(D5313,'Resources Final'!A:D,4,FALSE)=0,"",VLOOKUP(D5313,'Resources Final'!A:D,4,FALSE))</f>
        <v/>
      </c>
      <c r="M5313" s="3" t="str">
        <f>IF(VLOOKUP(D5313,'Resources Final'!A:E,5,FALSE)=0,"",VLOOKUP(D5313,'Resources Final'!A:E,5,FALSE))</f>
        <v/>
      </c>
      <c r="N5313" s="7" t="str">
        <f>IF(VLOOKUP(D5313,'Resources Final'!A:F,6,FALSE)=0,"",VLOOKUP(D5313,'Resources Final'!A:F,6,FALSE))</f>
        <v>https://www.desmogblog.com/cato-institute</v>
      </c>
      <c r="O5313" s="3" t="str">
        <f>IF(VLOOKUP(D5313,'Resources Final'!A:G,7,FALSE)=0,"",VLOOKUP(D5313,'Resources Final'!A:G,7,FALSE))</f>
        <v>Desmog</v>
      </c>
    </row>
    <row r="5314" spans="1:15" x14ac:dyDescent="0.2">
      <c r="A5314" s="11" t="s">
        <v>4160</v>
      </c>
      <c r="B5314" s="11" t="str">
        <f t="shared" ref="B5314:B5377" si="98">C5314&amp;"_"&amp;D5314&amp;G5314&amp;F5314</f>
        <v>Claude R. Lambe Charitable Foundation_Cato Institute1988400000</v>
      </c>
      <c r="C5314" s="11" t="s">
        <v>4157</v>
      </c>
      <c r="D5314" s="11" t="s">
        <v>636</v>
      </c>
      <c r="E5314" s="11" t="s">
        <v>636</v>
      </c>
      <c r="F5314" s="4">
        <v>400000</v>
      </c>
      <c r="G5314" s="3">
        <v>1988</v>
      </c>
      <c r="H5314"/>
      <c r="I5314" s="12"/>
      <c r="K5314" s="3" t="str">
        <f>IF(VLOOKUP(D5314,'Resources Final'!A:C,3,FALSE)=0,"",VLOOKUP(D5314,'Resources Final'!A:C,3,FALSE))</f>
        <v/>
      </c>
      <c r="L5314" s="3" t="str">
        <f>IF(VLOOKUP(D5314,'Resources Final'!A:D,4,FALSE)=0,"",VLOOKUP(D5314,'Resources Final'!A:D,4,FALSE))</f>
        <v/>
      </c>
      <c r="M5314" s="3" t="str">
        <f>IF(VLOOKUP(D5314,'Resources Final'!A:E,5,FALSE)=0,"",VLOOKUP(D5314,'Resources Final'!A:E,5,FALSE))</f>
        <v/>
      </c>
      <c r="N5314" s="7" t="str">
        <f>IF(VLOOKUP(D5314,'Resources Final'!A:F,6,FALSE)=0,"",VLOOKUP(D5314,'Resources Final'!A:F,6,FALSE))</f>
        <v>https://www.desmogblog.com/cato-institute</v>
      </c>
      <c r="O5314" s="3" t="str">
        <f>IF(VLOOKUP(D5314,'Resources Final'!A:G,7,FALSE)=0,"",VLOOKUP(D5314,'Resources Final'!A:G,7,FALSE))</f>
        <v>Desmog</v>
      </c>
    </row>
    <row r="5315" spans="1:15" x14ac:dyDescent="0.2">
      <c r="A5315" s="11" t="s">
        <v>4156</v>
      </c>
      <c r="B5315" s="11" t="str">
        <f t="shared" si="98"/>
        <v>Claude R. Lambe Charitable Foundation_Citizens for a Sound Economy (CSE)1988300000</v>
      </c>
      <c r="C5315" s="11" t="s">
        <v>4157</v>
      </c>
      <c r="D5315" s="11" t="s">
        <v>730</v>
      </c>
      <c r="E5315" s="11" t="s">
        <v>730</v>
      </c>
      <c r="F5315" s="4">
        <v>300000</v>
      </c>
      <c r="G5315" s="3">
        <v>1988</v>
      </c>
      <c r="H5315"/>
      <c r="I5315" s="12"/>
      <c r="K5315" s="3" t="str">
        <f>IF(VLOOKUP(D5315,'Resources Final'!A:C,3,FALSE)=0,"",VLOOKUP(D5315,'Resources Final'!A:C,3,FALSE))</f>
        <v/>
      </c>
      <c r="L5315" s="3" t="str">
        <f>IF(VLOOKUP(D5315,'Resources Final'!A:D,4,FALSE)=0,"",VLOOKUP(D5315,'Resources Final'!A:D,4,FALSE))</f>
        <v/>
      </c>
      <c r="M5315" s="3" t="str">
        <f>IF(VLOOKUP(D5315,'Resources Final'!A:E,5,FALSE)=0,"",VLOOKUP(D5315,'Resources Final'!A:E,5,FALSE))</f>
        <v/>
      </c>
      <c r="N5315" s="7" t="str">
        <f>IF(VLOOKUP(D5315,'Resources Final'!A:F,6,FALSE)=0,"",VLOOKUP(D5315,'Resources Final'!A:F,6,FALSE))</f>
        <v>https://www.desmogblog.com/freedomworks</v>
      </c>
      <c r="O5315" s="3" t="str">
        <f>IF(VLOOKUP(D5315,'Resources Final'!A:G,7,FALSE)=0,"",VLOOKUP(D5315,'Resources Final'!A:G,7,FALSE))</f>
        <v>Desmog</v>
      </c>
    </row>
    <row r="5316" spans="1:15" x14ac:dyDescent="0.2">
      <c r="A5316" s="11" t="s">
        <v>4160</v>
      </c>
      <c r="B5316" s="11" t="str">
        <f t="shared" si="98"/>
        <v>Claude R. Lambe Charitable Foundation_Friends University19888060</v>
      </c>
      <c r="C5316" s="11" t="s">
        <v>4157</v>
      </c>
      <c r="D5316" s="11" t="s">
        <v>1306</v>
      </c>
      <c r="E5316" s="11" t="s">
        <v>1306</v>
      </c>
      <c r="F5316" s="4">
        <v>8060</v>
      </c>
      <c r="G5316" s="3">
        <v>1988</v>
      </c>
      <c r="H5316"/>
      <c r="I5316" s="12"/>
      <c r="K5316" s="3" t="str">
        <f>IF(VLOOKUP(D5316,'Resources Final'!A:C,3,FALSE)=0,"",VLOOKUP(D5316,'Resources Final'!A:C,3,FALSE))</f>
        <v/>
      </c>
      <c r="L5316" s="3" t="str">
        <f>IF(VLOOKUP(D5316,'Resources Final'!A:D,4,FALSE)=0,"",VLOOKUP(D5316,'Resources Final'!A:D,4,FALSE))</f>
        <v>Y</v>
      </c>
      <c r="M5316" s="3" t="str">
        <f>IF(VLOOKUP(D5316,'Resources Final'!A:E,5,FALSE)=0,"",VLOOKUP(D5316,'Resources Final'!A:E,5,FALSE))</f>
        <v/>
      </c>
      <c r="N5316" s="7" t="str">
        <f>IF(VLOOKUP(D5316,'Resources Final'!A:F,6,FALSE)=0,"",VLOOKUP(D5316,'Resources Final'!A:F,6,FALSE))</f>
        <v/>
      </c>
      <c r="O5316" s="3" t="str">
        <f>IF(VLOOKUP(D5316,'Resources Final'!A:G,7,FALSE)=0,"",VLOOKUP(D5316,'Resources Final'!A:G,7,FALSE))</f>
        <v/>
      </c>
    </row>
    <row r="5317" spans="1:15" x14ac:dyDescent="0.2">
      <c r="A5317" s="11" t="s">
        <v>4160</v>
      </c>
      <c r="B5317" s="11" t="str">
        <f t="shared" si="98"/>
        <v>Claude R. Lambe Charitable Foundation_Friends University198812673</v>
      </c>
      <c r="C5317" s="11" t="s">
        <v>4157</v>
      </c>
      <c r="D5317" s="11" t="s">
        <v>1306</v>
      </c>
      <c r="E5317" s="11" t="s">
        <v>1306</v>
      </c>
      <c r="F5317" s="4">
        <v>12673</v>
      </c>
      <c r="G5317" s="3">
        <v>1988</v>
      </c>
      <c r="H5317"/>
      <c r="I5317" s="12"/>
      <c r="K5317" s="3" t="str">
        <f>IF(VLOOKUP(D5317,'Resources Final'!A:C,3,FALSE)=0,"",VLOOKUP(D5317,'Resources Final'!A:C,3,FALSE))</f>
        <v/>
      </c>
      <c r="L5317" s="3" t="str">
        <f>IF(VLOOKUP(D5317,'Resources Final'!A:D,4,FALSE)=0,"",VLOOKUP(D5317,'Resources Final'!A:D,4,FALSE))</f>
        <v>Y</v>
      </c>
      <c r="M5317" s="3" t="str">
        <f>IF(VLOOKUP(D5317,'Resources Final'!A:E,5,FALSE)=0,"",VLOOKUP(D5317,'Resources Final'!A:E,5,FALSE))</f>
        <v/>
      </c>
      <c r="N5317" s="7" t="str">
        <f>IF(VLOOKUP(D5317,'Resources Final'!A:F,6,FALSE)=0,"",VLOOKUP(D5317,'Resources Final'!A:F,6,FALSE))</f>
        <v/>
      </c>
      <c r="O5317" s="3" t="str">
        <f>IF(VLOOKUP(D5317,'Resources Final'!A:G,7,FALSE)=0,"",VLOOKUP(D5317,'Resources Final'!A:G,7,FALSE))</f>
        <v/>
      </c>
    </row>
    <row r="5318" spans="1:15" x14ac:dyDescent="0.2">
      <c r="A5318" s="11" t="s">
        <v>4160</v>
      </c>
      <c r="B5318" s="11" t="str">
        <f t="shared" si="98"/>
        <v>Claude R. Lambe Charitable Foundation_Institute for Humane Studies at George Mason University1988150000</v>
      </c>
      <c r="C5318" s="11" t="s">
        <v>4157</v>
      </c>
      <c r="D5318" s="11" t="s">
        <v>1680</v>
      </c>
      <c r="E5318" s="11" t="s">
        <v>4261</v>
      </c>
      <c r="F5318" s="4">
        <v>150000</v>
      </c>
      <c r="G5318" s="3">
        <v>1988</v>
      </c>
      <c r="H5318"/>
      <c r="I5318" s="12"/>
      <c r="K5318" s="3" t="str">
        <f>IF(VLOOKUP(D5318,'Resources Final'!A:C,3,FALSE)=0,"",VLOOKUP(D5318,'Resources Final'!A:C,3,FALSE))</f>
        <v/>
      </c>
      <c r="L5318" s="3" t="str">
        <f>IF(VLOOKUP(D5318,'Resources Final'!A:D,4,FALSE)=0,"",VLOOKUP(D5318,'Resources Final'!A:D,4,FALSE))</f>
        <v>Y</v>
      </c>
      <c r="M5318" s="3" t="str">
        <f>IF(VLOOKUP(D5318,'Resources Final'!A:E,5,FALSE)=0,"",VLOOKUP(D5318,'Resources Final'!A:E,5,FALSE))</f>
        <v/>
      </c>
      <c r="N5318" s="7" t="str">
        <f>IF(VLOOKUP(D5318,'Resources Final'!A:F,6,FALSE)=0,"",VLOOKUP(D5318,'Resources Final'!A:F,6,FALSE))</f>
        <v>https://www.desmogblog.com/institute-humane-studies-george-mason-university</v>
      </c>
      <c r="O5318" s="3" t="str">
        <f>IF(VLOOKUP(D5318,'Resources Final'!A:G,7,FALSE)=0,"",VLOOKUP(D5318,'Resources Final'!A:G,7,FALSE))</f>
        <v>Desmog</v>
      </c>
    </row>
    <row r="5319" spans="1:15" x14ac:dyDescent="0.2">
      <c r="A5319" s="11" t="s">
        <v>4160</v>
      </c>
      <c r="B5319" s="11" t="str">
        <f t="shared" si="98"/>
        <v>Claude R. Lambe Charitable Foundation_Institute for Humane Studies at George Mason University1988150000</v>
      </c>
      <c r="C5319" s="11" t="s">
        <v>4157</v>
      </c>
      <c r="D5319" s="11" t="s">
        <v>1680</v>
      </c>
      <c r="E5319" s="11" t="s">
        <v>4261</v>
      </c>
      <c r="F5319" s="4">
        <v>150000</v>
      </c>
      <c r="G5319" s="3">
        <v>1988</v>
      </c>
      <c r="H5319"/>
      <c r="I5319" s="12"/>
      <c r="K5319" s="3" t="str">
        <f>IF(VLOOKUP(D5319,'Resources Final'!A:C,3,FALSE)=0,"",VLOOKUP(D5319,'Resources Final'!A:C,3,FALSE))</f>
        <v/>
      </c>
      <c r="L5319" s="3" t="str">
        <f>IF(VLOOKUP(D5319,'Resources Final'!A:D,4,FALSE)=0,"",VLOOKUP(D5319,'Resources Final'!A:D,4,FALSE))</f>
        <v>Y</v>
      </c>
      <c r="M5319" s="3" t="str">
        <f>IF(VLOOKUP(D5319,'Resources Final'!A:E,5,FALSE)=0,"",VLOOKUP(D5319,'Resources Final'!A:E,5,FALSE))</f>
        <v/>
      </c>
      <c r="N5319" s="7" t="str">
        <f>IF(VLOOKUP(D5319,'Resources Final'!A:F,6,FALSE)=0,"",VLOOKUP(D5319,'Resources Final'!A:F,6,FALSE))</f>
        <v>https://www.desmogblog.com/institute-humane-studies-george-mason-university</v>
      </c>
      <c r="O5319" s="3" t="str">
        <f>IF(VLOOKUP(D5319,'Resources Final'!A:G,7,FALSE)=0,"",VLOOKUP(D5319,'Resources Final'!A:G,7,FALSE))</f>
        <v>Desmog</v>
      </c>
    </row>
    <row r="5320" spans="1:15" x14ac:dyDescent="0.2">
      <c r="A5320" s="11" t="s">
        <v>4160</v>
      </c>
      <c r="B5320" s="11" t="str">
        <f t="shared" si="98"/>
        <v>Claude R. Lambe Charitable Foundation_George Mason University198830000</v>
      </c>
      <c r="C5320" s="11" t="s">
        <v>4157</v>
      </c>
      <c r="D5320" s="11" t="s">
        <v>678</v>
      </c>
      <c r="E5320" s="11" t="s">
        <v>678</v>
      </c>
      <c r="F5320" s="4">
        <v>30000</v>
      </c>
      <c r="G5320" s="3">
        <v>1988</v>
      </c>
      <c r="H5320"/>
      <c r="I5320" s="12"/>
      <c r="K5320" s="3" t="str">
        <f>IF(VLOOKUP(D5320,'Resources Final'!A:C,3,FALSE)=0,"",VLOOKUP(D5320,'Resources Final'!A:C,3,FALSE))</f>
        <v/>
      </c>
      <c r="L5320" s="3" t="str">
        <f>IF(VLOOKUP(D5320,'Resources Final'!A:D,4,FALSE)=0,"",VLOOKUP(D5320,'Resources Final'!A:D,4,FALSE))</f>
        <v>Y</v>
      </c>
      <c r="M5320" s="3" t="str">
        <f>IF(VLOOKUP(D5320,'Resources Final'!A:E,5,FALSE)=0,"",VLOOKUP(D5320,'Resources Final'!A:E,5,FALSE))</f>
        <v/>
      </c>
      <c r="N5320" s="7" t="str">
        <f>IF(VLOOKUP(D5320,'Resources Final'!A:F,6,FALSE)=0,"",VLOOKUP(D5320,'Resources Final'!A:F,6,FALSE))</f>
        <v/>
      </c>
      <c r="O5320" s="3" t="str">
        <f>IF(VLOOKUP(D5320,'Resources Final'!A:G,7,FALSE)=0,"",VLOOKUP(D5320,'Resources Final'!A:G,7,FALSE))</f>
        <v/>
      </c>
    </row>
    <row r="5321" spans="1:15" x14ac:dyDescent="0.2">
      <c r="A5321" s="11" t="s">
        <v>4160</v>
      </c>
      <c r="B5321" s="11" t="str">
        <f t="shared" si="98"/>
        <v>Claude R. Lambe Charitable Foundation_George Mason University198829850</v>
      </c>
      <c r="C5321" s="11" t="s">
        <v>4157</v>
      </c>
      <c r="D5321" s="11" t="s">
        <v>678</v>
      </c>
      <c r="E5321" s="11" t="s">
        <v>678</v>
      </c>
      <c r="F5321" s="4">
        <v>29850</v>
      </c>
      <c r="G5321" s="3">
        <v>1988</v>
      </c>
      <c r="H5321"/>
      <c r="I5321" s="12"/>
      <c r="K5321" s="3" t="str">
        <f>IF(VLOOKUP(D5321,'Resources Final'!A:C,3,FALSE)=0,"",VLOOKUP(D5321,'Resources Final'!A:C,3,FALSE))</f>
        <v/>
      </c>
      <c r="L5321" s="3" t="str">
        <f>IF(VLOOKUP(D5321,'Resources Final'!A:D,4,FALSE)=0,"",VLOOKUP(D5321,'Resources Final'!A:D,4,FALSE))</f>
        <v>Y</v>
      </c>
      <c r="M5321" s="3" t="str">
        <f>IF(VLOOKUP(D5321,'Resources Final'!A:E,5,FALSE)=0,"",VLOOKUP(D5321,'Resources Final'!A:E,5,FALSE))</f>
        <v/>
      </c>
      <c r="N5321" s="7" t="str">
        <f>IF(VLOOKUP(D5321,'Resources Final'!A:F,6,FALSE)=0,"",VLOOKUP(D5321,'Resources Final'!A:F,6,FALSE))</f>
        <v/>
      </c>
      <c r="O5321" s="3" t="str">
        <f>IF(VLOOKUP(D5321,'Resources Final'!A:G,7,FALSE)=0,"",VLOOKUP(D5321,'Resources Final'!A:G,7,FALSE))</f>
        <v/>
      </c>
    </row>
    <row r="5322" spans="1:15" x14ac:dyDescent="0.2">
      <c r="A5322" s="11" t="s">
        <v>4156</v>
      </c>
      <c r="B5322" s="11" t="str">
        <f t="shared" si="98"/>
        <v>Claude R. Lambe Charitable Foundation_Center for the Study of Market Processes (precursor to Mercatus)198859850</v>
      </c>
      <c r="C5322" s="11" t="s">
        <v>4157</v>
      </c>
      <c r="D5322" s="11" t="s">
        <v>677</v>
      </c>
      <c r="E5322" s="11" t="s">
        <v>678</v>
      </c>
      <c r="F5322" s="4">
        <v>59850</v>
      </c>
      <c r="G5322" s="3">
        <v>1988</v>
      </c>
      <c r="H5322"/>
      <c r="I5322" s="12"/>
      <c r="K5322" s="3" t="str">
        <f>IF(VLOOKUP(D5322,'Resources Final'!A:C,3,FALSE)=0,"",VLOOKUP(D5322,'Resources Final'!A:C,3,FALSE))</f>
        <v/>
      </c>
      <c r="L5322" s="3" t="str">
        <f>IF(VLOOKUP(D5322,'Resources Final'!A:D,4,FALSE)=0,"",VLOOKUP(D5322,'Resources Final'!A:D,4,FALSE))</f>
        <v>Y</v>
      </c>
      <c r="M5322" s="3" t="str">
        <f>IF(VLOOKUP(D5322,'Resources Final'!A:E,5,FALSE)=0,"",VLOOKUP(D5322,'Resources Final'!A:E,5,FALSE))</f>
        <v/>
      </c>
      <c r="N5322" s="7" t="str">
        <f>IF(VLOOKUP(D5322,'Resources Final'!A:F,6,FALSE)=0,"",VLOOKUP(D5322,'Resources Final'!A:F,6,FALSE))</f>
        <v/>
      </c>
      <c r="O5322" s="3" t="str">
        <f>IF(VLOOKUP(D5322,'Resources Final'!A:G,7,FALSE)=0,"",VLOOKUP(D5322,'Resources Final'!A:G,7,FALSE))</f>
        <v/>
      </c>
    </row>
    <row r="5323" spans="1:15" x14ac:dyDescent="0.2">
      <c r="A5323" s="11" t="s">
        <v>4160</v>
      </c>
      <c r="B5323" s="11" t="str">
        <f t="shared" si="98"/>
        <v>Claude R. Lambe Charitable Foundation_Kansas Cultural Trust198840000</v>
      </c>
      <c r="C5323" s="11" t="s">
        <v>4157</v>
      </c>
      <c r="D5323" s="11" t="s">
        <v>1950</v>
      </c>
      <c r="E5323" s="11" t="s">
        <v>1950</v>
      </c>
      <c r="F5323" s="4">
        <v>40000</v>
      </c>
      <c r="G5323" s="3">
        <v>1988</v>
      </c>
      <c r="H5323"/>
      <c r="I5323" s="12"/>
      <c r="K5323" s="3" t="str">
        <f>IF(VLOOKUP(D5323,'Resources Final'!A:C,3,FALSE)=0,"",VLOOKUP(D5323,'Resources Final'!A:C,3,FALSE))</f>
        <v/>
      </c>
      <c r="L5323" s="3" t="str">
        <f>IF(VLOOKUP(D5323,'Resources Final'!A:D,4,FALSE)=0,"",VLOOKUP(D5323,'Resources Final'!A:D,4,FALSE))</f>
        <v/>
      </c>
      <c r="M5323" s="3" t="str">
        <f>IF(VLOOKUP(D5323,'Resources Final'!A:E,5,FALSE)=0,"",VLOOKUP(D5323,'Resources Final'!A:E,5,FALSE))</f>
        <v/>
      </c>
      <c r="N5323" s="7" t="str">
        <f>IF(VLOOKUP(D5323,'Resources Final'!A:F,6,FALSE)=0,"",VLOOKUP(D5323,'Resources Final'!A:F,6,FALSE))</f>
        <v/>
      </c>
      <c r="O5323" s="3" t="str">
        <f>IF(VLOOKUP(D5323,'Resources Final'!A:G,7,FALSE)=0,"",VLOOKUP(D5323,'Resources Final'!A:G,7,FALSE))</f>
        <v/>
      </c>
    </row>
    <row r="5324" spans="1:15" x14ac:dyDescent="0.2">
      <c r="A5324" s="11" t="s">
        <v>4160</v>
      </c>
      <c r="B5324" s="11" t="str">
        <f t="shared" si="98"/>
        <v>Claude R. Lambe Charitable Foundation_Music Theatre for Young People19882500</v>
      </c>
      <c r="C5324" s="11" t="s">
        <v>4157</v>
      </c>
      <c r="D5324" s="11" t="s">
        <v>2570</v>
      </c>
      <c r="E5324" s="11" t="s">
        <v>2570</v>
      </c>
      <c r="F5324" s="4">
        <v>2500</v>
      </c>
      <c r="G5324" s="3">
        <v>1988</v>
      </c>
      <c r="H5324"/>
      <c r="I5324" s="12"/>
      <c r="K5324" s="3" t="str">
        <f>IF(VLOOKUP(D5324,'Resources Final'!A:C,3,FALSE)=0,"",VLOOKUP(D5324,'Resources Final'!A:C,3,FALSE))</f>
        <v/>
      </c>
      <c r="L5324" s="3" t="str">
        <f>IF(VLOOKUP(D5324,'Resources Final'!A:D,4,FALSE)=0,"",VLOOKUP(D5324,'Resources Final'!A:D,4,FALSE))</f>
        <v/>
      </c>
      <c r="M5324" s="3" t="str">
        <f>IF(VLOOKUP(D5324,'Resources Final'!A:E,5,FALSE)=0,"",VLOOKUP(D5324,'Resources Final'!A:E,5,FALSE))</f>
        <v>N</v>
      </c>
      <c r="N5324" s="7" t="str">
        <f>IF(VLOOKUP(D5324,'Resources Final'!A:F,6,FALSE)=0,"",VLOOKUP(D5324,'Resources Final'!A:F,6,FALSE))</f>
        <v/>
      </c>
      <c r="O5324" s="3" t="str">
        <f>IF(VLOOKUP(D5324,'Resources Final'!A:G,7,FALSE)=0,"",VLOOKUP(D5324,'Resources Final'!A:G,7,FALSE))</f>
        <v/>
      </c>
    </row>
    <row r="5325" spans="1:15" x14ac:dyDescent="0.2">
      <c r="A5325" s="11" t="s">
        <v>4160</v>
      </c>
      <c r="B5325" s="11" t="str">
        <f t="shared" si="98"/>
        <v>Claude R. Lambe Charitable Foundation_Music Theatre for Young People19882500</v>
      </c>
      <c r="C5325" s="11" t="s">
        <v>4157</v>
      </c>
      <c r="D5325" s="11" t="s">
        <v>2570</v>
      </c>
      <c r="E5325" s="11" t="s">
        <v>2570</v>
      </c>
      <c r="F5325" s="4">
        <v>2500</v>
      </c>
      <c r="G5325" s="3">
        <v>1988</v>
      </c>
      <c r="H5325"/>
      <c r="I5325" s="12"/>
      <c r="K5325" s="3" t="str">
        <f>IF(VLOOKUP(D5325,'Resources Final'!A:C,3,FALSE)=0,"",VLOOKUP(D5325,'Resources Final'!A:C,3,FALSE))</f>
        <v/>
      </c>
      <c r="L5325" s="3" t="str">
        <f>IF(VLOOKUP(D5325,'Resources Final'!A:D,4,FALSE)=0,"",VLOOKUP(D5325,'Resources Final'!A:D,4,FALSE))</f>
        <v/>
      </c>
      <c r="M5325" s="3" t="str">
        <f>IF(VLOOKUP(D5325,'Resources Final'!A:E,5,FALSE)=0,"",VLOOKUP(D5325,'Resources Final'!A:E,5,FALSE))</f>
        <v>N</v>
      </c>
      <c r="N5325" s="7" t="str">
        <f>IF(VLOOKUP(D5325,'Resources Final'!A:F,6,FALSE)=0,"",VLOOKUP(D5325,'Resources Final'!A:F,6,FALSE))</f>
        <v/>
      </c>
      <c r="O5325" s="3" t="str">
        <f>IF(VLOOKUP(D5325,'Resources Final'!A:G,7,FALSE)=0,"",VLOOKUP(D5325,'Resources Final'!A:G,7,FALSE))</f>
        <v/>
      </c>
    </row>
    <row r="5326" spans="1:15" x14ac:dyDescent="0.2">
      <c r="A5326" s="11" t="s">
        <v>4160</v>
      </c>
      <c r="B5326" s="11" t="str">
        <f t="shared" si="98"/>
        <v>Claude R. Lambe Charitable Foundation_Allen-Lambe House Foundation1990600000</v>
      </c>
      <c r="C5326" s="11" t="s">
        <v>4157</v>
      </c>
      <c r="D5326" s="11" t="s">
        <v>157</v>
      </c>
      <c r="E5326" s="11" t="s">
        <v>155</v>
      </c>
      <c r="F5326" s="4">
        <v>600000</v>
      </c>
      <c r="G5326" s="3">
        <v>1990</v>
      </c>
      <c r="H5326"/>
      <c r="I5326" s="12"/>
      <c r="K5326" s="3" t="str">
        <f>IF(VLOOKUP(D5326,'Resources Final'!A:C,3,FALSE)=0,"",VLOOKUP(D5326,'Resources Final'!A:C,3,FALSE))</f>
        <v/>
      </c>
      <c r="L5326" s="3" t="str">
        <f>IF(VLOOKUP(D5326,'Resources Final'!A:D,4,FALSE)=0,"",VLOOKUP(D5326,'Resources Final'!A:D,4,FALSE))</f>
        <v/>
      </c>
      <c r="M5326" s="3" t="str">
        <f>IF(VLOOKUP(D5326,'Resources Final'!A:E,5,FALSE)=0,"",VLOOKUP(D5326,'Resources Final'!A:E,5,FALSE))</f>
        <v>N</v>
      </c>
      <c r="N5326" s="7" t="str">
        <f>IF(VLOOKUP(D5326,'Resources Final'!A:F,6,FALSE)=0,"",VLOOKUP(D5326,'Resources Final'!A:F,6,FALSE))</f>
        <v/>
      </c>
      <c r="O5326" s="3" t="str">
        <f>IF(VLOOKUP(D5326,'Resources Final'!A:G,7,FALSE)=0,"",VLOOKUP(D5326,'Resources Final'!A:G,7,FALSE))</f>
        <v/>
      </c>
    </row>
    <row r="5327" spans="1:15" x14ac:dyDescent="0.2">
      <c r="A5327" s="11" t="s">
        <v>4160</v>
      </c>
      <c r="B5327" s="11" t="str">
        <f t="shared" si="98"/>
        <v>Claude R. Lambe Charitable Foundation_Cato Institute1990400000</v>
      </c>
      <c r="C5327" s="11" t="s">
        <v>4157</v>
      </c>
      <c r="D5327" s="11" t="s">
        <v>636</v>
      </c>
      <c r="E5327" s="11" t="s">
        <v>636</v>
      </c>
      <c r="F5327" s="4">
        <v>400000</v>
      </c>
      <c r="G5327" s="3">
        <v>1990</v>
      </c>
      <c r="H5327"/>
      <c r="I5327" s="12"/>
      <c r="K5327" s="3" t="str">
        <f>IF(VLOOKUP(D5327,'Resources Final'!A:C,3,FALSE)=0,"",VLOOKUP(D5327,'Resources Final'!A:C,3,FALSE))</f>
        <v/>
      </c>
      <c r="L5327" s="3" t="str">
        <f>IF(VLOOKUP(D5327,'Resources Final'!A:D,4,FALSE)=0,"",VLOOKUP(D5327,'Resources Final'!A:D,4,FALSE))</f>
        <v/>
      </c>
      <c r="M5327" s="3" t="str">
        <f>IF(VLOOKUP(D5327,'Resources Final'!A:E,5,FALSE)=0,"",VLOOKUP(D5327,'Resources Final'!A:E,5,FALSE))</f>
        <v/>
      </c>
      <c r="N5327" s="7" t="str">
        <f>IF(VLOOKUP(D5327,'Resources Final'!A:F,6,FALSE)=0,"",VLOOKUP(D5327,'Resources Final'!A:F,6,FALSE))</f>
        <v>https://www.desmogblog.com/cato-institute</v>
      </c>
      <c r="O5327" s="3" t="str">
        <f>IF(VLOOKUP(D5327,'Resources Final'!A:G,7,FALSE)=0,"",VLOOKUP(D5327,'Resources Final'!A:G,7,FALSE))</f>
        <v>Desmog</v>
      </c>
    </row>
    <row r="5328" spans="1:15" x14ac:dyDescent="0.2">
      <c r="A5328" s="11" t="s">
        <v>4160</v>
      </c>
      <c r="B5328" s="11" t="str">
        <f t="shared" si="98"/>
        <v>Claude R. Lambe Charitable Foundation_Cato Institute1990400000</v>
      </c>
      <c r="C5328" s="11" t="s">
        <v>4157</v>
      </c>
      <c r="D5328" s="11" t="s">
        <v>636</v>
      </c>
      <c r="E5328" s="11" t="s">
        <v>636</v>
      </c>
      <c r="F5328" s="4">
        <v>400000</v>
      </c>
      <c r="G5328" s="3">
        <v>1990</v>
      </c>
      <c r="H5328"/>
      <c r="I5328" s="12"/>
      <c r="K5328" s="3" t="str">
        <f>IF(VLOOKUP(D5328,'Resources Final'!A:C,3,FALSE)=0,"",VLOOKUP(D5328,'Resources Final'!A:C,3,FALSE))</f>
        <v/>
      </c>
      <c r="L5328" s="3" t="str">
        <f>IF(VLOOKUP(D5328,'Resources Final'!A:D,4,FALSE)=0,"",VLOOKUP(D5328,'Resources Final'!A:D,4,FALSE))</f>
        <v/>
      </c>
      <c r="M5328" s="3" t="str">
        <f>IF(VLOOKUP(D5328,'Resources Final'!A:E,5,FALSE)=0,"",VLOOKUP(D5328,'Resources Final'!A:E,5,FALSE))</f>
        <v/>
      </c>
      <c r="N5328" s="7" t="str">
        <f>IF(VLOOKUP(D5328,'Resources Final'!A:F,6,FALSE)=0,"",VLOOKUP(D5328,'Resources Final'!A:F,6,FALSE))</f>
        <v>https://www.desmogblog.com/cato-institute</v>
      </c>
      <c r="O5328" s="3" t="str">
        <f>IF(VLOOKUP(D5328,'Resources Final'!A:G,7,FALSE)=0,"",VLOOKUP(D5328,'Resources Final'!A:G,7,FALSE))</f>
        <v>Desmog</v>
      </c>
    </row>
    <row r="5329" spans="1:15" x14ac:dyDescent="0.2">
      <c r="A5329" s="11" t="s">
        <v>4160</v>
      </c>
      <c r="B5329" s="11" t="str">
        <f t="shared" si="98"/>
        <v>Claude R. Lambe Charitable Foundation_Cato Institute1990500000</v>
      </c>
      <c r="C5329" s="11" t="s">
        <v>4157</v>
      </c>
      <c r="D5329" s="11" t="s">
        <v>636</v>
      </c>
      <c r="E5329" s="11" t="s">
        <v>636</v>
      </c>
      <c r="F5329" s="4">
        <v>500000</v>
      </c>
      <c r="G5329" s="3">
        <v>1990</v>
      </c>
      <c r="H5329"/>
      <c r="I5329" s="12"/>
      <c r="K5329" s="3" t="str">
        <f>IF(VLOOKUP(D5329,'Resources Final'!A:C,3,FALSE)=0,"",VLOOKUP(D5329,'Resources Final'!A:C,3,FALSE))</f>
        <v/>
      </c>
      <c r="L5329" s="3" t="str">
        <f>IF(VLOOKUP(D5329,'Resources Final'!A:D,4,FALSE)=0,"",VLOOKUP(D5329,'Resources Final'!A:D,4,FALSE))</f>
        <v/>
      </c>
      <c r="M5329" s="3" t="str">
        <f>IF(VLOOKUP(D5329,'Resources Final'!A:E,5,FALSE)=0,"",VLOOKUP(D5329,'Resources Final'!A:E,5,FALSE))</f>
        <v/>
      </c>
      <c r="N5329" s="7" t="str">
        <f>IF(VLOOKUP(D5329,'Resources Final'!A:F,6,FALSE)=0,"",VLOOKUP(D5329,'Resources Final'!A:F,6,FALSE))</f>
        <v>https://www.desmogblog.com/cato-institute</v>
      </c>
      <c r="O5329" s="3" t="str">
        <f>IF(VLOOKUP(D5329,'Resources Final'!A:G,7,FALSE)=0,"",VLOOKUP(D5329,'Resources Final'!A:G,7,FALSE))</f>
        <v>Desmog</v>
      </c>
    </row>
    <row r="5330" spans="1:15" x14ac:dyDescent="0.2">
      <c r="A5330" s="11" t="s">
        <v>4156</v>
      </c>
      <c r="B5330" s="11" t="str">
        <f t="shared" si="98"/>
        <v>Claude R. Lambe Charitable Foundation_Citizens for a Sound Economy (CSE)1990200000</v>
      </c>
      <c r="C5330" s="11" t="s">
        <v>4157</v>
      </c>
      <c r="D5330" s="11" t="s">
        <v>730</v>
      </c>
      <c r="E5330" s="11" t="s">
        <v>730</v>
      </c>
      <c r="F5330" s="4">
        <v>200000</v>
      </c>
      <c r="G5330" s="3">
        <v>1990</v>
      </c>
      <c r="H5330"/>
      <c r="I5330" s="12"/>
      <c r="K5330" s="3" t="str">
        <f>IF(VLOOKUP(D5330,'Resources Final'!A:C,3,FALSE)=0,"",VLOOKUP(D5330,'Resources Final'!A:C,3,FALSE))</f>
        <v/>
      </c>
      <c r="L5330" s="3" t="str">
        <f>IF(VLOOKUP(D5330,'Resources Final'!A:D,4,FALSE)=0,"",VLOOKUP(D5330,'Resources Final'!A:D,4,FALSE))</f>
        <v/>
      </c>
      <c r="M5330" s="3" t="str">
        <f>IF(VLOOKUP(D5330,'Resources Final'!A:E,5,FALSE)=0,"",VLOOKUP(D5330,'Resources Final'!A:E,5,FALSE))</f>
        <v/>
      </c>
      <c r="N5330" s="7" t="str">
        <f>IF(VLOOKUP(D5330,'Resources Final'!A:F,6,FALSE)=0,"",VLOOKUP(D5330,'Resources Final'!A:F,6,FALSE))</f>
        <v>https://www.desmogblog.com/freedomworks</v>
      </c>
      <c r="O5330" s="3" t="str">
        <f>IF(VLOOKUP(D5330,'Resources Final'!A:G,7,FALSE)=0,"",VLOOKUP(D5330,'Resources Final'!A:G,7,FALSE))</f>
        <v>Desmog</v>
      </c>
    </row>
    <row r="5331" spans="1:15" x14ac:dyDescent="0.2">
      <c r="A5331" s="11" t="s">
        <v>4160</v>
      </c>
      <c r="B5331" s="11" t="str">
        <f t="shared" si="98"/>
        <v>Claude R. Lambe Charitable Foundation_Friends University19904000</v>
      </c>
      <c r="C5331" s="11" t="s">
        <v>4157</v>
      </c>
      <c r="D5331" s="11" t="s">
        <v>1306</v>
      </c>
      <c r="E5331" s="11" t="s">
        <v>1306</v>
      </c>
      <c r="F5331" s="4">
        <v>4000</v>
      </c>
      <c r="G5331" s="3">
        <v>1990</v>
      </c>
      <c r="H5331"/>
      <c r="I5331" s="12"/>
      <c r="K5331" s="3" t="str">
        <f>IF(VLOOKUP(D5331,'Resources Final'!A:C,3,FALSE)=0,"",VLOOKUP(D5331,'Resources Final'!A:C,3,FALSE))</f>
        <v/>
      </c>
      <c r="L5331" s="3" t="str">
        <f>IF(VLOOKUP(D5331,'Resources Final'!A:D,4,FALSE)=0,"",VLOOKUP(D5331,'Resources Final'!A:D,4,FALSE))</f>
        <v>Y</v>
      </c>
      <c r="M5331" s="3" t="str">
        <f>IF(VLOOKUP(D5331,'Resources Final'!A:E,5,FALSE)=0,"",VLOOKUP(D5331,'Resources Final'!A:E,5,FALSE))</f>
        <v/>
      </c>
      <c r="N5331" s="7" t="str">
        <f>IF(VLOOKUP(D5331,'Resources Final'!A:F,6,FALSE)=0,"",VLOOKUP(D5331,'Resources Final'!A:F,6,FALSE))</f>
        <v/>
      </c>
      <c r="O5331" s="3" t="str">
        <f>IF(VLOOKUP(D5331,'Resources Final'!A:G,7,FALSE)=0,"",VLOOKUP(D5331,'Resources Final'!A:G,7,FALSE))</f>
        <v/>
      </c>
    </row>
    <row r="5332" spans="1:15" x14ac:dyDescent="0.2">
      <c r="A5332" s="11" t="s">
        <v>4160</v>
      </c>
      <c r="B5332" s="11" t="str">
        <f t="shared" si="98"/>
        <v>Claude R. Lambe Charitable Foundation_Friends University19901252</v>
      </c>
      <c r="C5332" s="11" t="s">
        <v>4157</v>
      </c>
      <c r="D5332" s="11" t="s">
        <v>1306</v>
      </c>
      <c r="E5332" s="11" t="s">
        <v>1306</v>
      </c>
      <c r="F5332" s="4">
        <v>1252</v>
      </c>
      <c r="G5332" s="3">
        <v>1990</v>
      </c>
      <c r="H5332"/>
      <c r="I5332" s="12"/>
      <c r="K5332" s="3" t="str">
        <f>IF(VLOOKUP(D5332,'Resources Final'!A:C,3,FALSE)=0,"",VLOOKUP(D5332,'Resources Final'!A:C,3,FALSE))</f>
        <v/>
      </c>
      <c r="L5332" s="3" t="str">
        <f>IF(VLOOKUP(D5332,'Resources Final'!A:D,4,FALSE)=0,"",VLOOKUP(D5332,'Resources Final'!A:D,4,FALSE))</f>
        <v>Y</v>
      </c>
      <c r="M5332" s="3" t="str">
        <f>IF(VLOOKUP(D5332,'Resources Final'!A:E,5,FALSE)=0,"",VLOOKUP(D5332,'Resources Final'!A:E,5,FALSE))</f>
        <v/>
      </c>
      <c r="N5332" s="7" t="str">
        <f>IF(VLOOKUP(D5332,'Resources Final'!A:F,6,FALSE)=0,"",VLOOKUP(D5332,'Resources Final'!A:F,6,FALSE))</f>
        <v/>
      </c>
      <c r="O5332" s="3" t="str">
        <f>IF(VLOOKUP(D5332,'Resources Final'!A:G,7,FALSE)=0,"",VLOOKUP(D5332,'Resources Final'!A:G,7,FALSE))</f>
        <v/>
      </c>
    </row>
    <row r="5333" spans="1:15" x14ac:dyDescent="0.2">
      <c r="A5333" s="11" t="s">
        <v>4160</v>
      </c>
      <c r="B5333" s="11" t="str">
        <f t="shared" si="98"/>
        <v>Claude R. Lambe Charitable Foundation_Friends University199017765</v>
      </c>
      <c r="C5333" s="11" t="s">
        <v>4157</v>
      </c>
      <c r="D5333" s="11" t="s">
        <v>1306</v>
      </c>
      <c r="E5333" s="11" t="s">
        <v>1306</v>
      </c>
      <c r="F5333" s="4">
        <v>17765</v>
      </c>
      <c r="G5333" s="3">
        <v>1990</v>
      </c>
      <c r="H5333"/>
      <c r="I5333" s="12"/>
      <c r="K5333" s="3" t="str">
        <f>IF(VLOOKUP(D5333,'Resources Final'!A:C,3,FALSE)=0,"",VLOOKUP(D5333,'Resources Final'!A:C,3,FALSE))</f>
        <v/>
      </c>
      <c r="L5333" s="3" t="str">
        <f>IF(VLOOKUP(D5333,'Resources Final'!A:D,4,FALSE)=0,"",VLOOKUP(D5333,'Resources Final'!A:D,4,FALSE))</f>
        <v>Y</v>
      </c>
      <c r="M5333" s="3" t="str">
        <f>IF(VLOOKUP(D5333,'Resources Final'!A:E,5,FALSE)=0,"",VLOOKUP(D5333,'Resources Final'!A:E,5,FALSE))</f>
        <v/>
      </c>
      <c r="N5333" s="7" t="str">
        <f>IF(VLOOKUP(D5333,'Resources Final'!A:F,6,FALSE)=0,"",VLOOKUP(D5333,'Resources Final'!A:F,6,FALSE))</f>
        <v/>
      </c>
      <c r="O5333" s="3" t="str">
        <f>IF(VLOOKUP(D5333,'Resources Final'!A:G,7,FALSE)=0,"",VLOOKUP(D5333,'Resources Final'!A:G,7,FALSE))</f>
        <v/>
      </c>
    </row>
    <row r="5334" spans="1:15" x14ac:dyDescent="0.2">
      <c r="A5334" s="11" t="s">
        <v>4160</v>
      </c>
      <c r="B5334" s="11" t="str">
        <f t="shared" si="98"/>
        <v>Claude R. Lambe Charitable Foundation_Institute for Humane Studies at George Mason University1990150000</v>
      </c>
      <c r="C5334" s="11" t="s">
        <v>4157</v>
      </c>
      <c r="D5334" s="11" t="s">
        <v>1680</v>
      </c>
      <c r="E5334" s="11" t="s">
        <v>4261</v>
      </c>
      <c r="F5334" s="4">
        <v>150000</v>
      </c>
      <c r="G5334" s="3">
        <v>1990</v>
      </c>
      <c r="H5334"/>
      <c r="I5334" s="12"/>
      <c r="K5334" s="3" t="str">
        <f>IF(VLOOKUP(D5334,'Resources Final'!A:C,3,FALSE)=0,"",VLOOKUP(D5334,'Resources Final'!A:C,3,FALSE))</f>
        <v/>
      </c>
      <c r="L5334" s="3" t="str">
        <f>IF(VLOOKUP(D5334,'Resources Final'!A:D,4,FALSE)=0,"",VLOOKUP(D5334,'Resources Final'!A:D,4,FALSE))</f>
        <v>Y</v>
      </c>
      <c r="M5334" s="3" t="str">
        <f>IF(VLOOKUP(D5334,'Resources Final'!A:E,5,FALSE)=0,"",VLOOKUP(D5334,'Resources Final'!A:E,5,FALSE))</f>
        <v/>
      </c>
      <c r="N5334" s="7" t="str">
        <f>IF(VLOOKUP(D5334,'Resources Final'!A:F,6,FALSE)=0,"",VLOOKUP(D5334,'Resources Final'!A:F,6,FALSE))</f>
        <v>https://www.desmogblog.com/institute-humane-studies-george-mason-university</v>
      </c>
      <c r="O5334" s="3" t="str">
        <f>IF(VLOOKUP(D5334,'Resources Final'!A:G,7,FALSE)=0,"",VLOOKUP(D5334,'Resources Final'!A:G,7,FALSE))</f>
        <v>Desmog</v>
      </c>
    </row>
    <row r="5335" spans="1:15" x14ac:dyDescent="0.2">
      <c r="A5335" s="11" t="s">
        <v>4160</v>
      </c>
      <c r="B5335" s="11" t="str">
        <f t="shared" si="98"/>
        <v>Claude R. Lambe Charitable Foundation_Institute for Humane Studies at George Mason University1990103000</v>
      </c>
      <c r="C5335" s="11" t="s">
        <v>4157</v>
      </c>
      <c r="D5335" s="11" t="s">
        <v>1680</v>
      </c>
      <c r="E5335" s="11" t="s">
        <v>4261</v>
      </c>
      <c r="F5335" s="4">
        <v>103000</v>
      </c>
      <c r="G5335" s="3">
        <v>1990</v>
      </c>
      <c r="H5335"/>
      <c r="I5335" s="12" t="s">
        <v>4265</v>
      </c>
      <c r="K5335" s="3" t="str">
        <f>IF(VLOOKUP(D5335,'Resources Final'!A:C,3,FALSE)=0,"",VLOOKUP(D5335,'Resources Final'!A:C,3,FALSE))</f>
        <v/>
      </c>
      <c r="L5335" s="3" t="str">
        <f>IF(VLOOKUP(D5335,'Resources Final'!A:D,4,FALSE)=0,"",VLOOKUP(D5335,'Resources Final'!A:D,4,FALSE))</f>
        <v>Y</v>
      </c>
      <c r="M5335" s="3" t="str">
        <f>IF(VLOOKUP(D5335,'Resources Final'!A:E,5,FALSE)=0,"",VLOOKUP(D5335,'Resources Final'!A:E,5,FALSE))</f>
        <v/>
      </c>
      <c r="N5335" s="7" t="str">
        <f>IF(VLOOKUP(D5335,'Resources Final'!A:F,6,FALSE)=0,"",VLOOKUP(D5335,'Resources Final'!A:F,6,FALSE))</f>
        <v>https://www.desmogblog.com/institute-humane-studies-george-mason-university</v>
      </c>
      <c r="O5335" s="3" t="str">
        <f>IF(VLOOKUP(D5335,'Resources Final'!A:G,7,FALSE)=0,"",VLOOKUP(D5335,'Resources Final'!A:G,7,FALSE))</f>
        <v>Desmog</v>
      </c>
    </row>
    <row r="5336" spans="1:15" x14ac:dyDescent="0.2">
      <c r="A5336" s="11" t="s">
        <v>4160</v>
      </c>
      <c r="B5336" s="11" t="str">
        <f t="shared" si="98"/>
        <v>Claude R. Lambe Charitable Foundation_George Mason University199068000</v>
      </c>
      <c r="C5336" s="11" t="s">
        <v>4157</v>
      </c>
      <c r="D5336" s="11" t="s">
        <v>678</v>
      </c>
      <c r="E5336" s="11" t="s">
        <v>678</v>
      </c>
      <c r="F5336" s="4">
        <v>68000</v>
      </c>
      <c r="G5336" s="3">
        <v>1990</v>
      </c>
      <c r="H5336"/>
      <c r="I5336" s="12"/>
      <c r="K5336" s="3" t="str">
        <f>IF(VLOOKUP(D5336,'Resources Final'!A:C,3,FALSE)=0,"",VLOOKUP(D5336,'Resources Final'!A:C,3,FALSE))</f>
        <v/>
      </c>
      <c r="L5336" s="3" t="str">
        <f>IF(VLOOKUP(D5336,'Resources Final'!A:D,4,FALSE)=0,"",VLOOKUP(D5336,'Resources Final'!A:D,4,FALSE))</f>
        <v>Y</v>
      </c>
      <c r="M5336" s="3" t="str">
        <f>IF(VLOOKUP(D5336,'Resources Final'!A:E,5,FALSE)=0,"",VLOOKUP(D5336,'Resources Final'!A:E,5,FALSE))</f>
        <v/>
      </c>
      <c r="N5336" s="7" t="str">
        <f>IF(VLOOKUP(D5336,'Resources Final'!A:F,6,FALSE)=0,"",VLOOKUP(D5336,'Resources Final'!A:F,6,FALSE))</f>
        <v/>
      </c>
      <c r="O5336" s="3" t="str">
        <f>IF(VLOOKUP(D5336,'Resources Final'!A:G,7,FALSE)=0,"",VLOOKUP(D5336,'Resources Final'!A:G,7,FALSE))</f>
        <v/>
      </c>
    </row>
    <row r="5337" spans="1:15" x14ac:dyDescent="0.2">
      <c r="A5337" s="11" t="s">
        <v>4160</v>
      </c>
      <c r="B5337" s="11" t="str">
        <f t="shared" si="98"/>
        <v>Claude R. Lambe Charitable Foundation_George Mason University199025800</v>
      </c>
      <c r="C5337" s="11" t="s">
        <v>4157</v>
      </c>
      <c r="D5337" s="11" t="s">
        <v>678</v>
      </c>
      <c r="E5337" s="11" t="s">
        <v>678</v>
      </c>
      <c r="F5337" s="4">
        <v>25800</v>
      </c>
      <c r="G5337" s="3">
        <v>1990</v>
      </c>
      <c r="H5337"/>
      <c r="I5337" s="12"/>
      <c r="K5337" s="3" t="str">
        <f>IF(VLOOKUP(D5337,'Resources Final'!A:C,3,FALSE)=0,"",VLOOKUP(D5337,'Resources Final'!A:C,3,FALSE))</f>
        <v/>
      </c>
      <c r="L5337" s="3" t="str">
        <f>IF(VLOOKUP(D5337,'Resources Final'!A:D,4,FALSE)=0,"",VLOOKUP(D5337,'Resources Final'!A:D,4,FALSE))</f>
        <v>Y</v>
      </c>
      <c r="M5337" s="3" t="str">
        <f>IF(VLOOKUP(D5337,'Resources Final'!A:E,5,FALSE)=0,"",VLOOKUP(D5337,'Resources Final'!A:E,5,FALSE))</f>
        <v/>
      </c>
      <c r="N5337" s="7" t="str">
        <f>IF(VLOOKUP(D5337,'Resources Final'!A:F,6,FALSE)=0,"",VLOOKUP(D5337,'Resources Final'!A:F,6,FALSE))</f>
        <v/>
      </c>
      <c r="O5337" s="3" t="str">
        <f>IF(VLOOKUP(D5337,'Resources Final'!A:G,7,FALSE)=0,"",VLOOKUP(D5337,'Resources Final'!A:G,7,FALSE))</f>
        <v/>
      </c>
    </row>
    <row r="5338" spans="1:15" x14ac:dyDescent="0.2">
      <c r="A5338" s="11" t="s">
        <v>4156</v>
      </c>
      <c r="B5338" s="11" t="str">
        <f t="shared" si="98"/>
        <v>Claude R. Lambe Charitable Foundation_Center for the Study of Market Processes (precursor to Mercatus)199093800</v>
      </c>
      <c r="C5338" s="11" t="s">
        <v>4157</v>
      </c>
      <c r="D5338" s="11" t="s">
        <v>677</v>
      </c>
      <c r="E5338" s="11" t="s">
        <v>678</v>
      </c>
      <c r="F5338" s="4">
        <v>93800</v>
      </c>
      <c r="G5338" s="3">
        <v>1990</v>
      </c>
      <c r="H5338"/>
      <c r="I5338" s="12"/>
      <c r="K5338" s="3" t="str">
        <f>IF(VLOOKUP(D5338,'Resources Final'!A:C,3,FALSE)=0,"",VLOOKUP(D5338,'Resources Final'!A:C,3,FALSE))</f>
        <v/>
      </c>
      <c r="L5338" s="3" t="str">
        <f>IF(VLOOKUP(D5338,'Resources Final'!A:D,4,FALSE)=0,"",VLOOKUP(D5338,'Resources Final'!A:D,4,FALSE))</f>
        <v>Y</v>
      </c>
      <c r="M5338" s="3" t="str">
        <f>IF(VLOOKUP(D5338,'Resources Final'!A:E,5,FALSE)=0,"",VLOOKUP(D5338,'Resources Final'!A:E,5,FALSE))</f>
        <v/>
      </c>
      <c r="N5338" s="7" t="str">
        <f>IF(VLOOKUP(D5338,'Resources Final'!A:F,6,FALSE)=0,"",VLOOKUP(D5338,'Resources Final'!A:F,6,FALSE))</f>
        <v/>
      </c>
      <c r="O5338" s="3" t="str">
        <f>IF(VLOOKUP(D5338,'Resources Final'!A:G,7,FALSE)=0,"",VLOOKUP(D5338,'Resources Final'!A:G,7,FALSE))</f>
        <v/>
      </c>
    </row>
    <row r="5339" spans="1:15" x14ac:dyDescent="0.2">
      <c r="A5339" s="11" t="s">
        <v>4160</v>
      </c>
      <c r="B5339" s="11" t="str">
        <f t="shared" si="98"/>
        <v>Claude R. Lambe Charitable Foundation_Kansas Cultural Trust199079672</v>
      </c>
      <c r="C5339" s="11" t="s">
        <v>4157</v>
      </c>
      <c r="D5339" s="11" t="s">
        <v>1950</v>
      </c>
      <c r="E5339" s="11" t="s">
        <v>1950</v>
      </c>
      <c r="F5339" s="4">
        <v>79672</v>
      </c>
      <c r="G5339" s="3">
        <v>1990</v>
      </c>
      <c r="H5339"/>
      <c r="I5339" s="12"/>
      <c r="K5339" s="3" t="str">
        <f>IF(VLOOKUP(D5339,'Resources Final'!A:C,3,FALSE)=0,"",VLOOKUP(D5339,'Resources Final'!A:C,3,FALSE))</f>
        <v/>
      </c>
      <c r="L5339" s="3" t="str">
        <f>IF(VLOOKUP(D5339,'Resources Final'!A:D,4,FALSE)=0,"",VLOOKUP(D5339,'Resources Final'!A:D,4,FALSE))</f>
        <v/>
      </c>
      <c r="M5339" s="3" t="str">
        <f>IF(VLOOKUP(D5339,'Resources Final'!A:E,5,FALSE)=0,"",VLOOKUP(D5339,'Resources Final'!A:E,5,FALSE))</f>
        <v/>
      </c>
      <c r="N5339" s="7" t="str">
        <f>IF(VLOOKUP(D5339,'Resources Final'!A:F,6,FALSE)=0,"",VLOOKUP(D5339,'Resources Final'!A:F,6,FALSE))</f>
        <v/>
      </c>
      <c r="O5339" s="3" t="str">
        <f>IF(VLOOKUP(D5339,'Resources Final'!A:G,7,FALSE)=0,"",VLOOKUP(D5339,'Resources Final'!A:G,7,FALSE))</f>
        <v/>
      </c>
    </row>
    <row r="5340" spans="1:15" x14ac:dyDescent="0.2">
      <c r="A5340" s="11" t="s">
        <v>4160</v>
      </c>
      <c r="B5340" s="11" t="str">
        <f t="shared" si="98"/>
        <v>Claude R. Lambe Charitable Foundation_Allen-Lambe House Foundation199116260</v>
      </c>
      <c r="C5340" s="11" t="s">
        <v>4157</v>
      </c>
      <c r="D5340" s="11" t="s">
        <v>157</v>
      </c>
      <c r="E5340" s="11" t="s">
        <v>155</v>
      </c>
      <c r="F5340" s="4">
        <v>16260</v>
      </c>
      <c r="G5340" s="3">
        <v>1991</v>
      </c>
      <c r="H5340"/>
      <c r="I5340" s="12"/>
      <c r="K5340" s="3" t="str">
        <f>IF(VLOOKUP(D5340,'Resources Final'!A:C,3,FALSE)=0,"",VLOOKUP(D5340,'Resources Final'!A:C,3,FALSE))</f>
        <v/>
      </c>
      <c r="L5340" s="3" t="str">
        <f>IF(VLOOKUP(D5340,'Resources Final'!A:D,4,FALSE)=0,"",VLOOKUP(D5340,'Resources Final'!A:D,4,FALSE))</f>
        <v/>
      </c>
      <c r="M5340" s="3" t="str">
        <f>IF(VLOOKUP(D5340,'Resources Final'!A:E,5,FALSE)=0,"",VLOOKUP(D5340,'Resources Final'!A:E,5,FALSE))</f>
        <v>N</v>
      </c>
      <c r="N5340" s="7" t="str">
        <f>IF(VLOOKUP(D5340,'Resources Final'!A:F,6,FALSE)=0,"",VLOOKUP(D5340,'Resources Final'!A:F,6,FALSE))</f>
        <v/>
      </c>
      <c r="O5340" s="3" t="str">
        <f>IF(VLOOKUP(D5340,'Resources Final'!A:G,7,FALSE)=0,"",VLOOKUP(D5340,'Resources Final'!A:G,7,FALSE))</f>
        <v/>
      </c>
    </row>
    <row r="5341" spans="1:15" x14ac:dyDescent="0.2">
      <c r="A5341" s="11" t="s">
        <v>4160</v>
      </c>
      <c r="B5341" s="11" t="str">
        <f t="shared" si="98"/>
        <v>Claude R. Lambe Charitable Foundation_Allen-Lambe House Foundation1991100000</v>
      </c>
      <c r="C5341" s="11" t="s">
        <v>4157</v>
      </c>
      <c r="D5341" s="11" t="s">
        <v>157</v>
      </c>
      <c r="E5341" s="11" t="s">
        <v>155</v>
      </c>
      <c r="F5341" s="4">
        <v>100000</v>
      </c>
      <c r="G5341" s="3">
        <v>1991</v>
      </c>
      <c r="H5341"/>
      <c r="I5341" s="12"/>
      <c r="K5341" s="3" t="str">
        <f>IF(VLOOKUP(D5341,'Resources Final'!A:C,3,FALSE)=0,"",VLOOKUP(D5341,'Resources Final'!A:C,3,FALSE))</f>
        <v/>
      </c>
      <c r="L5341" s="3" t="str">
        <f>IF(VLOOKUP(D5341,'Resources Final'!A:D,4,FALSE)=0,"",VLOOKUP(D5341,'Resources Final'!A:D,4,FALSE))</f>
        <v/>
      </c>
      <c r="M5341" s="3" t="str">
        <f>IF(VLOOKUP(D5341,'Resources Final'!A:E,5,FALSE)=0,"",VLOOKUP(D5341,'Resources Final'!A:E,5,FALSE))</f>
        <v>N</v>
      </c>
      <c r="N5341" s="7" t="str">
        <f>IF(VLOOKUP(D5341,'Resources Final'!A:F,6,FALSE)=0,"",VLOOKUP(D5341,'Resources Final'!A:F,6,FALSE))</f>
        <v/>
      </c>
      <c r="O5341" s="3" t="str">
        <f>IF(VLOOKUP(D5341,'Resources Final'!A:G,7,FALSE)=0,"",VLOOKUP(D5341,'Resources Final'!A:G,7,FALSE))</f>
        <v/>
      </c>
    </row>
    <row r="5342" spans="1:15" x14ac:dyDescent="0.2">
      <c r="A5342" s="11" t="s">
        <v>4160</v>
      </c>
      <c r="B5342" s="11" t="str">
        <f t="shared" si="98"/>
        <v>Claude R. Lambe Charitable Foundation_Cato Institute1991400000</v>
      </c>
      <c r="C5342" s="11" t="s">
        <v>4157</v>
      </c>
      <c r="D5342" s="11" t="s">
        <v>636</v>
      </c>
      <c r="E5342" s="11" t="s">
        <v>636</v>
      </c>
      <c r="F5342" s="4">
        <v>400000</v>
      </c>
      <c r="G5342" s="3">
        <v>1991</v>
      </c>
      <c r="H5342"/>
      <c r="I5342" s="12"/>
      <c r="K5342" s="3" t="str">
        <f>IF(VLOOKUP(D5342,'Resources Final'!A:C,3,FALSE)=0,"",VLOOKUP(D5342,'Resources Final'!A:C,3,FALSE))</f>
        <v/>
      </c>
      <c r="L5342" s="3" t="str">
        <f>IF(VLOOKUP(D5342,'Resources Final'!A:D,4,FALSE)=0,"",VLOOKUP(D5342,'Resources Final'!A:D,4,FALSE))</f>
        <v/>
      </c>
      <c r="M5342" s="3" t="str">
        <f>IF(VLOOKUP(D5342,'Resources Final'!A:E,5,FALSE)=0,"",VLOOKUP(D5342,'Resources Final'!A:E,5,FALSE))</f>
        <v/>
      </c>
      <c r="N5342" s="7" t="str">
        <f>IF(VLOOKUP(D5342,'Resources Final'!A:F,6,FALSE)=0,"",VLOOKUP(D5342,'Resources Final'!A:F,6,FALSE))</f>
        <v>https://www.desmogblog.com/cato-institute</v>
      </c>
      <c r="O5342" s="3" t="str">
        <f>IF(VLOOKUP(D5342,'Resources Final'!A:G,7,FALSE)=0,"",VLOOKUP(D5342,'Resources Final'!A:G,7,FALSE))</f>
        <v>Desmog</v>
      </c>
    </row>
    <row r="5343" spans="1:15" x14ac:dyDescent="0.2">
      <c r="A5343" s="11" t="s">
        <v>4160</v>
      </c>
      <c r="B5343" s="11" t="str">
        <f t="shared" si="98"/>
        <v>Claude R. Lambe Charitable Foundation_Cato Institute1991250000</v>
      </c>
      <c r="C5343" s="11" t="s">
        <v>4157</v>
      </c>
      <c r="D5343" s="11" t="s">
        <v>636</v>
      </c>
      <c r="E5343" s="11" t="s">
        <v>636</v>
      </c>
      <c r="F5343" s="4">
        <v>250000</v>
      </c>
      <c r="G5343" s="3">
        <v>1991</v>
      </c>
      <c r="H5343"/>
      <c r="I5343" s="12"/>
      <c r="K5343" s="3" t="str">
        <f>IF(VLOOKUP(D5343,'Resources Final'!A:C,3,FALSE)=0,"",VLOOKUP(D5343,'Resources Final'!A:C,3,FALSE))</f>
        <v/>
      </c>
      <c r="L5343" s="3" t="str">
        <f>IF(VLOOKUP(D5343,'Resources Final'!A:D,4,FALSE)=0,"",VLOOKUP(D5343,'Resources Final'!A:D,4,FALSE))</f>
        <v/>
      </c>
      <c r="M5343" s="3" t="str">
        <f>IF(VLOOKUP(D5343,'Resources Final'!A:E,5,FALSE)=0,"",VLOOKUP(D5343,'Resources Final'!A:E,5,FALSE))</f>
        <v/>
      </c>
      <c r="N5343" s="7" t="str">
        <f>IF(VLOOKUP(D5343,'Resources Final'!A:F,6,FALSE)=0,"",VLOOKUP(D5343,'Resources Final'!A:F,6,FALSE))</f>
        <v>https://www.desmogblog.com/cato-institute</v>
      </c>
      <c r="O5343" s="3" t="str">
        <f>IF(VLOOKUP(D5343,'Resources Final'!A:G,7,FALSE)=0,"",VLOOKUP(D5343,'Resources Final'!A:G,7,FALSE))</f>
        <v>Desmog</v>
      </c>
    </row>
    <row r="5344" spans="1:15" x14ac:dyDescent="0.2">
      <c r="A5344" s="11" t="s">
        <v>4160</v>
      </c>
      <c r="B5344" s="11" t="str">
        <f t="shared" si="98"/>
        <v>Claude R. Lambe Charitable Foundation_Cato Institute1991150000</v>
      </c>
      <c r="C5344" s="11" t="s">
        <v>4157</v>
      </c>
      <c r="D5344" s="11" t="s">
        <v>636</v>
      </c>
      <c r="E5344" s="11" t="s">
        <v>636</v>
      </c>
      <c r="F5344" s="4">
        <v>150000</v>
      </c>
      <c r="G5344" s="3">
        <v>1991</v>
      </c>
      <c r="H5344"/>
      <c r="I5344" s="12"/>
      <c r="K5344" s="3" t="str">
        <f>IF(VLOOKUP(D5344,'Resources Final'!A:C,3,FALSE)=0,"",VLOOKUP(D5344,'Resources Final'!A:C,3,FALSE))</f>
        <v/>
      </c>
      <c r="L5344" s="3" t="str">
        <f>IF(VLOOKUP(D5344,'Resources Final'!A:D,4,FALSE)=0,"",VLOOKUP(D5344,'Resources Final'!A:D,4,FALSE))</f>
        <v/>
      </c>
      <c r="M5344" s="3" t="str">
        <f>IF(VLOOKUP(D5344,'Resources Final'!A:E,5,FALSE)=0,"",VLOOKUP(D5344,'Resources Final'!A:E,5,FALSE))</f>
        <v/>
      </c>
      <c r="N5344" s="7" t="str">
        <f>IF(VLOOKUP(D5344,'Resources Final'!A:F,6,FALSE)=0,"",VLOOKUP(D5344,'Resources Final'!A:F,6,FALSE))</f>
        <v>https://www.desmogblog.com/cato-institute</v>
      </c>
      <c r="O5344" s="3" t="str">
        <f>IF(VLOOKUP(D5344,'Resources Final'!A:G,7,FALSE)=0,"",VLOOKUP(D5344,'Resources Final'!A:G,7,FALSE))</f>
        <v>Desmog</v>
      </c>
    </row>
    <row r="5345" spans="1:15" x14ac:dyDescent="0.2">
      <c r="A5345" s="11" t="s">
        <v>4156</v>
      </c>
      <c r="B5345" s="11" t="str">
        <f t="shared" si="98"/>
        <v>Claude R. Lambe Charitable Foundation_Citizens for a Sound Economy (CSE)1991300000</v>
      </c>
      <c r="C5345" s="11" t="s">
        <v>4157</v>
      </c>
      <c r="D5345" s="11" t="s">
        <v>730</v>
      </c>
      <c r="E5345" s="11" t="s">
        <v>730</v>
      </c>
      <c r="F5345" s="4">
        <v>300000</v>
      </c>
      <c r="G5345" s="3">
        <v>1991</v>
      </c>
      <c r="H5345"/>
      <c r="I5345" s="12"/>
      <c r="K5345" s="3" t="str">
        <f>IF(VLOOKUP(D5345,'Resources Final'!A:C,3,FALSE)=0,"",VLOOKUP(D5345,'Resources Final'!A:C,3,FALSE))</f>
        <v/>
      </c>
      <c r="L5345" s="3" t="str">
        <f>IF(VLOOKUP(D5345,'Resources Final'!A:D,4,FALSE)=0,"",VLOOKUP(D5345,'Resources Final'!A:D,4,FALSE))</f>
        <v/>
      </c>
      <c r="M5345" s="3" t="str">
        <f>IF(VLOOKUP(D5345,'Resources Final'!A:E,5,FALSE)=0,"",VLOOKUP(D5345,'Resources Final'!A:E,5,FALSE))</f>
        <v/>
      </c>
      <c r="N5345" s="7" t="str">
        <f>IF(VLOOKUP(D5345,'Resources Final'!A:F,6,FALSE)=0,"",VLOOKUP(D5345,'Resources Final'!A:F,6,FALSE))</f>
        <v>https://www.desmogblog.com/freedomworks</v>
      </c>
      <c r="O5345" s="3" t="str">
        <f>IF(VLOOKUP(D5345,'Resources Final'!A:G,7,FALSE)=0,"",VLOOKUP(D5345,'Resources Final'!A:G,7,FALSE))</f>
        <v>Desmog</v>
      </c>
    </row>
    <row r="5346" spans="1:15" x14ac:dyDescent="0.2">
      <c r="A5346" s="11" t="s">
        <v>4160</v>
      </c>
      <c r="B5346" s="11" t="str">
        <f t="shared" si="98"/>
        <v>Claude R. Lambe Charitable Foundation_Citizens for Congressional Reform Foundation1991175000</v>
      </c>
      <c r="C5346" s="11" t="s">
        <v>4157</v>
      </c>
      <c r="D5346" s="11" t="s">
        <v>733</v>
      </c>
      <c r="E5346" s="11" t="s">
        <v>733</v>
      </c>
      <c r="F5346" s="4">
        <v>175000</v>
      </c>
      <c r="G5346" s="3">
        <v>1991</v>
      </c>
      <c r="H5346"/>
      <c r="I5346" s="12"/>
      <c r="K5346" s="3" t="str">
        <f>IF(VLOOKUP(D5346,'Resources Final'!A:C,3,FALSE)=0,"",VLOOKUP(D5346,'Resources Final'!A:C,3,FALSE))</f>
        <v/>
      </c>
      <c r="L5346" s="3" t="str">
        <f>IF(VLOOKUP(D5346,'Resources Final'!A:D,4,FALSE)=0,"",VLOOKUP(D5346,'Resources Final'!A:D,4,FALSE))</f>
        <v/>
      </c>
      <c r="M5346" s="3" t="str">
        <f>IF(VLOOKUP(D5346,'Resources Final'!A:E,5,FALSE)=0,"",VLOOKUP(D5346,'Resources Final'!A:E,5,FALSE))</f>
        <v/>
      </c>
      <c r="N5346" s="7" t="str">
        <f>IF(VLOOKUP(D5346,'Resources Final'!A:F,6,FALSE)=0,"",VLOOKUP(D5346,'Resources Final'!A:F,6,FALSE))</f>
        <v/>
      </c>
      <c r="O5346" s="3" t="str">
        <f>IF(VLOOKUP(D5346,'Resources Final'!A:G,7,FALSE)=0,"",VLOOKUP(D5346,'Resources Final'!A:G,7,FALSE))</f>
        <v/>
      </c>
    </row>
    <row r="5347" spans="1:15" x14ac:dyDescent="0.2">
      <c r="A5347" s="11" t="s">
        <v>4160</v>
      </c>
      <c r="B5347" s="11" t="str">
        <f t="shared" si="98"/>
        <v>Claude R. Lambe Charitable Foundation_Friends University19917000</v>
      </c>
      <c r="C5347" s="11" t="s">
        <v>4157</v>
      </c>
      <c r="D5347" s="11" t="s">
        <v>1306</v>
      </c>
      <c r="E5347" s="11" t="s">
        <v>1306</v>
      </c>
      <c r="F5347" s="4">
        <v>7000</v>
      </c>
      <c r="G5347" s="3">
        <v>1991</v>
      </c>
      <c r="H5347"/>
      <c r="I5347" s="12"/>
      <c r="K5347" s="3" t="str">
        <f>IF(VLOOKUP(D5347,'Resources Final'!A:C,3,FALSE)=0,"",VLOOKUP(D5347,'Resources Final'!A:C,3,FALSE))</f>
        <v/>
      </c>
      <c r="L5347" s="3" t="str">
        <f>IF(VLOOKUP(D5347,'Resources Final'!A:D,4,FALSE)=0,"",VLOOKUP(D5347,'Resources Final'!A:D,4,FALSE))</f>
        <v>Y</v>
      </c>
      <c r="M5347" s="3" t="str">
        <f>IF(VLOOKUP(D5347,'Resources Final'!A:E,5,FALSE)=0,"",VLOOKUP(D5347,'Resources Final'!A:E,5,FALSE))</f>
        <v/>
      </c>
      <c r="N5347" s="7" t="str">
        <f>IF(VLOOKUP(D5347,'Resources Final'!A:F,6,FALSE)=0,"",VLOOKUP(D5347,'Resources Final'!A:F,6,FALSE))</f>
        <v/>
      </c>
      <c r="O5347" s="3" t="str">
        <f>IF(VLOOKUP(D5347,'Resources Final'!A:G,7,FALSE)=0,"",VLOOKUP(D5347,'Resources Final'!A:G,7,FALSE))</f>
        <v/>
      </c>
    </row>
    <row r="5348" spans="1:15" x14ac:dyDescent="0.2">
      <c r="A5348" s="11" t="s">
        <v>4160</v>
      </c>
      <c r="B5348" s="11" t="str">
        <f t="shared" si="98"/>
        <v>Claude R. Lambe Charitable Foundation_Friends University19914263</v>
      </c>
      <c r="C5348" s="11" t="s">
        <v>4157</v>
      </c>
      <c r="D5348" s="11" t="s">
        <v>1306</v>
      </c>
      <c r="E5348" s="11" t="s">
        <v>1306</v>
      </c>
      <c r="F5348" s="4">
        <v>4263</v>
      </c>
      <c r="G5348" s="3">
        <v>1991</v>
      </c>
      <c r="H5348"/>
      <c r="I5348" s="12"/>
      <c r="K5348" s="3" t="str">
        <f>IF(VLOOKUP(D5348,'Resources Final'!A:C,3,FALSE)=0,"",VLOOKUP(D5348,'Resources Final'!A:C,3,FALSE))</f>
        <v/>
      </c>
      <c r="L5348" s="3" t="str">
        <f>IF(VLOOKUP(D5348,'Resources Final'!A:D,4,FALSE)=0,"",VLOOKUP(D5348,'Resources Final'!A:D,4,FALSE))</f>
        <v>Y</v>
      </c>
      <c r="M5348" s="3" t="str">
        <f>IF(VLOOKUP(D5348,'Resources Final'!A:E,5,FALSE)=0,"",VLOOKUP(D5348,'Resources Final'!A:E,5,FALSE))</f>
        <v/>
      </c>
      <c r="N5348" s="7" t="str">
        <f>IF(VLOOKUP(D5348,'Resources Final'!A:F,6,FALSE)=0,"",VLOOKUP(D5348,'Resources Final'!A:F,6,FALSE))</f>
        <v/>
      </c>
      <c r="O5348" s="3" t="str">
        <f>IF(VLOOKUP(D5348,'Resources Final'!A:G,7,FALSE)=0,"",VLOOKUP(D5348,'Resources Final'!A:G,7,FALSE))</f>
        <v/>
      </c>
    </row>
    <row r="5349" spans="1:15" x14ac:dyDescent="0.2">
      <c r="A5349" s="11" t="s">
        <v>4160</v>
      </c>
      <c r="B5349" s="11" t="str">
        <f t="shared" si="98"/>
        <v>Claude R. Lambe Charitable Foundation_Friends University199112600</v>
      </c>
      <c r="C5349" s="11" t="s">
        <v>4157</v>
      </c>
      <c r="D5349" s="11" t="s">
        <v>1306</v>
      </c>
      <c r="E5349" s="11" t="s">
        <v>1306</v>
      </c>
      <c r="F5349" s="4">
        <v>12600</v>
      </c>
      <c r="G5349" s="3">
        <v>1991</v>
      </c>
      <c r="H5349"/>
      <c r="I5349" s="12"/>
      <c r="K5349" s="3" t="str">
        <f>IF(VLOOKUP(D5349,'Resources Final'!A:C,3,FALSE)=0,"",VLOOKUP(D5349,'Resources Final'!A:C,3,FALSE))</f>
        <v/>
      </c>
      <c r="L5349" s="3" t="str">
        <f>IF(VLOOKUP(D5349,'Resources Final'!A:D,4,FALSE)=0,"",VLOOKUP(D5349,'Resources Final'!A:D,4,FALSE))</f>
        <v>Y</v>
      </c>
      <c r="M5349" s="3" t="str">
        <f>IF(VLOOKUP(D5349,'Resources Final'!A:E,5,FALSE)=0,"",VLOOKUP(D5349,'Resources Final'!A:E,5,FALSE))</f>
        <v/>
      </c>
      <c r="N5349" s="7" t="str">
        <f>IF(VLOOKUP(D5349,'Resources Final'!A:F,6,FALSE)=0,"",VLOOKUP(D5349,'Resources Final'!A:F,6,FALSE))</f>
        <v/>
      </c>
      <c r="O5349" s="3" t="str">
        <f>IF(VLOOKUP(D5349,'Resources Final'!A:G,7,FALSE)=0,"",VLOOKUP(D5349,'Resources Final'!A:G,7,FALSE))</f>
        <v/>
      </c>
    </row>
    <row r="5350" spans="1:15" x14ac:dyDescent="0.2">
      <c r="A5350" s="11" t="s">
        <v>4160</v>
      </c>
      <c r="B5350" s="11" t="str">
        <f t="shared" si="98"/>
        <v>Claude R. Lambe Charitable Foundation_Institute for Humane Studies at George Mason University1991250000</v>
      </c>
      <c r="C5350" s="11" t="s">
        <v>4157</v>
      </c>
      <c r="D5350" s="11" t="s">
        <v>1680</v>
      </c>
      <c r="E5350" s="11" t="s">
        <v>4261</v>
      </c>
      <c r="F5350" s="4">
        <v>250000</v>
      </c>
      <c r="G5350" s="3">
        <v>1991</v>
      </c>
      <c r="H5350"/>
      <c r="I5350" s="12"/>
      <c r="K5350" s="3" t="str">
        <f>IF(VLOOKUP(D5350,'Resources Final'!A:C,3,FALSE)=0,"",VLOOKUP(D5350,'Resources Final'!A:C,3,FALSE))</f>
        <v/>
      </c>
      <c r="L5350" s="3" t="str">
        <f>IF(VLOOKUP(D5350,'Resources Final'!A:D,4,FALSE)=0,"",VLOOKUP(D5350,'Resources Final'!A:D,4,FALSE))</f>
        <v>Y</v>
      </c>
      <c r="M5350" s="3" t="str">
        <f>IF(VLOOKUP(D5350,'Resources Final'!A:E,5,FALSE)=0,"",VLOOKUP(D5350,'Resources Final'!A:E,5,FALSE))</f>
        <v/>
      </c>
      <c r="N5350" s="7" t="str">
        <f>IF(VLOOKUP(D5350,'Resources Final'!A:F,6,FALSE)=0,"",VLOOKUP(D5350,'Resources Final'!A:F,6,FALSE))</f>
        <v>https://www.desmogblog.com/institute-humane-studies-george-mason-university</v>
      </c>
      <c r="O5350" s="3" t="str">
        <f>IF(VLOOKUP(D5350,'Resources Final'!A:G,7,FALSE)=0,"",VLOOKUP(D5350,'Resources Final'!A:G,7,FALSE))</f>
        <v>Desmog</v>
      </c>
    </row>
    <row r="5351" spans="1:15" x14ac:dyDescent="0.2">
      <c r="A5351" s="11" t="s">
        <v>4160</v>
      </c>
      <c r="B5351" s="11" t="str">
        <f t="shared" si="98"/>
        <v>Claude R. Lambe Charitable Foundation_Institute for Humane Studies at George Mason University1991103000</v>
      </c>
      <c r="C5351" s="11" t="s">
        <v>4157</v>
      </c>
      <c r="D5351" s="11" t="s">
        <v>1680</v>
      </c>
      <c r="E5351" s="11" t="s">
        <v>4261</v>
      </c>
      <c r="F5351" s="4">
        <v>103000</v>
      </c>
      <c r="G5351" s="3">
        <v>1991</v>
      </c>
      <c r="H5351"/>
      <c r="I5351" s="12"/>
      <c r="K5351" s="3" t="str">
        <f>IF(VLOOKUP(D5351,'Resources Final'!A:C,3,FALSE)=0,"",VLOOKUP(D5351,'Resources Final'!A:C,3,FALSE))</f>
        <v/>
      </c>
      <c r="L5351" s="3" t="str">
        <f>IF(VLOOKUP(D5351,'Resources Final'!A:D,4,FALSE)=0,"",VLOOKUP(D5351,'Resources Final'!A:D,4,FALSE))</f>
        <v>Y</v>
      </c>
      <c r="M5351" s="3" t="str">
        <f>IF(VLOOKUP(D5351,'Resources Final'!A:E,5,FALSE)=0,"",VLOOKUP(D5351,'Resources Final'!A:E,5,FALSE))</f>
        <v/>
      </c>
      <c r="N5351" s="7" t="str">
        <f>IF(VLOOKUP(D5351,'Resources Final'!A:F,6,FALSE)=0,"",VLOOKUP(D5351,'Resources Final'!A:F,6,FALSE))</f>
        <v>https://www.desmogblog.com/institute-humane-studies-george-mason-university</v>
      </c>
      <c r="O5351" s="3" t="str">
        <f>IF(VLOOKUP(D5351,'Resources Final'!A:G,7,FALSE)=0,"",VLOOKUP(D5351,'Resources Final'!A:G,7,FALSE))</f>
        <v>Desmog</v>
      </c>
    </row>
    <row r="5352" spans="1:15" x14ac:dyDescent="0.2">
      <c r="A5352" s="11" t="s">
        <v>4160</v>
      </c>
      <c r="B5352" s="11" t="str">
        <f t="shared" si="98"/>
        <v>Claude R. Lambe Charitable Foundation_George Mason University199120200</v>
      </c>
      <c r="C5352" s="11" t="s">
        <v>4157</v>
      </c>
      <c r="D5352" s="11" t="s">
        <v>678</v>
      </c>
      <c r="E5352" s="11" t="s">
        <v>678</v>
      </c>
      <c r="F5352" s="4">
        <v>20200</v>
      </c>
      <c r="G5352" s="3">
        <v>1991</v>
      </c>
      <c r="H5352"/>
      <c r="I5352" s="12"/>
      <c r="K5352" s="3" t="str">
        <f>IF(VLOOKUP(D5352,'Resources Final'!A:C,3,FALSE)=0,"",VLOOKUP(D5352,'Resources Final'!A:C,3,FALSE))</f>
        <v/>
      </c>
      <c r="L5352" s="3" t="str">
        <f>IF(VLOOKUP(D5352,'Resources Final'!A:D,4,FALSE)=0,"",VLOOKUP(D5352,'Resources Final'!A:D,4,FALSE))</f>
        <v>Y</v>
      </c>
      <c r="M5352" s="3" t="str">
        <f>IF(VLOOKUP(D5352,'Resources Final'!A:E,5,FALSE)=0,"",VLOOKUP(D5352,'Resources Final'!A:E,5,FALSE))</f>
        <v/>
      </c>
      <c r="N5352" s="7" t="str">
        <f>IF(VLOOKUP(D5352,'Resources Final'!A:F,6,FALSE)=0,"",VLOOKUP(D5352,'Resources Final'!A:F,6,FALSE))</f>
        <v/>
      </c>
      <c r="O5352" s="3" t="str">
        <f>IF(VLOOKUP(D5352,'Resources Final'!A:G,7,FALSE)=0,"",VLOOKUP(D5352,'Resources Final'!A:G,7,FALSE))</f>
        <v/>
      </c>
    </row>
    <row r="5353" spans="1:15" x14ac:dyDescent="0.2">
      <c r="A5353" s="11" t="s">
        <v>4160</v>
      </c>
      <c r="B5353" s="11" t="str">
        <f t="shared" si="98"/>
        <v>Claude R. Lambe Charitable Foundation_George Mason University199137500</v>
      </c>
      <c r="C5353" s="11" t="s">
        <v>4157</v>
      </c>
      <c r="D5353" s="11" t="s">
        <v>678</v>
      </c>
      <c r="E5353" s="11" t="s">
        <v>678</v>
      </c>
      <c r="F5353" s="4">
        <v>37500</v>
      </c>
      <c r="G5353" s="3">
        <v>1991</v>
      </c>
      <c r="H5353"/>
      <c r="I5353" s="12"/>
      <c r="K5353" s="3" t="str">
        <f>IF(VLOOKUP(D5353,'Resources Final'!A:C,3,FALSE)=0,"",VLOOKUP(D5353,'Resources Final'!A:C,3,FALSE))</f>
        <v/>
      </c>
      <c r="L5353" s="3" t="str">
        <f>IF(VLOOKUP(D5353,'Resources Final'!A:D,4,FALSE)=0,"",VLOOKUP(D5353,'Resources Final'!A:D,4,FALSE))</f>
        <v>Y</v>
      </c>
      <c r="M5353" s="3" t="str">
        <f>IF(VLOOKUP(D5353,'Resources Final'!A:E,5,FALSE)=0,"",VLOOKUP(D5353,'Resources Final'!A:E,5,FALSE))</f>
        <v/>
      </c>
      <c r="N5353" s="7" t="str">
        <f>IF(VLOOKUP(D5353,'Resources Final'!A:F,6,FALSE)=0,"",VLOOKUP(D5353,'Resources Final'!A:F,6,FALSE))</f>
        <v/>
      </c>
      <c r="O5353" s="3" t="str">
        <f>IF(VLOOKUP(D5353,'Resources Final'!A:G,7,FALSE)=0,"",VLOOKUP(D5353,'Resources Final'!A:G,7,FALSE))</f>
        <v/>
      </c>
    </row>
    <row r="5354" spans="1:15" x14ac:dyDescent="0.2">
      <c r="A5354" s="11" t="s">
        <v>4160</v>
      </c>
      <c r="B5354" s="11" t="str">
        <f t="shared" si="98"/>
        <v>Claude R. Lambe Charitable Foundation_George Mason University19915000</v>
      </c>
      <c r="C5354" s="11" t="s">
        <v>4157</v>
      </c>
      <c r="D5354" s="11" t="s">
        <v>678</v>
      </c>
      <c r="E5354" s="11" t="s">
        <v>678</v>
      </c>
      <c r="F5354" s="4">
        <v>5000</v>
      </c>
      <c r="G5354" s="3">
        <v>1991</v>
      </c>
      <c r="H5354"/>
      <c r="I5354" s="12"/>
      <c r="K5354" s="3" t="str">
        <f>IF(VLOOKUP(D5354,'Resources Final'!A:C,3,FALSE)=0,"",VLOOKUP(D5354,'Resources Final'!A:C,3,FALSE))</f>
        <v/>
      </c>
      <c r="L5354" s="3" t="str">
        <f>IF(VLOOKUP(D5354,'Resources Final'!A:D,4,FALSE)=0,"",VLOOKUP(D5354,'Resources Final'!A:D,4,FALSE))</f>
        <v>Y</v>
      </c>
      <c r="M5354" s="3" t="str">
        <f>IF(VLOOKUP(D5354,'Resources Final'!A:E,5,FALSE)=0,"",VLOOKUP(D5354,'Resources Final'!A:E,5,FALSE))</f>
        <v/>
      </c>
      <c r="N5354" s="7" t="str">
        <f>IF(VLOOKUP(D5354,'Resources Final'!A:F,6,FALSE)=0,"",VLOOKUP(D5354,'Resources Final'!A:F,6,FALSE))</f>
        <v/>
      </c>
      <c r="O5354" s="3" t="str">
        <f>IF(VLOOKUP(D5354,'Resources Final'!A:G,7,FALSE)=0,"",VLOOKUP(D5354,'Resources Final'!A:G,7,FALSE))</f>
        <v/>
      </c>
    </row>
    <row r="5355" spans="1:15" x14ac:dyDescent="0.2">
      <c r="A5355" s="11" t="s">
        <v>4160</v>
      </c>
      <c r="B5355" s="11" t="str">
        <f t="shared" si="98"/>
        <v>Claude R. Lambe Charitable Foundation_George Mason University19915600</v>
      </c>
      <c r="C5355" s="11" t="s">
        <v>4157</v>
      </c>
      <c r="D5355" s="11" t="s">
        <v>678</v>
      </c>
      <c r="E5355" s="11" t="s">
        <v>678</v>
      </c>
      <c r="F5355" s="4">
        <v>5600</v>
      </c>
      <c r="G5355" s="3">
        <v>1991</v>
      </c>
      <c r="H5355"/>
      <c r="I5355" s="12"/>
      <c r="K5355" s="3" t="str">
        <f>IF(VLOOKUP(D5355,'Resources Final'!A:C,3,FALSE)=0,"",VLOOKUP(D5355,'Resources Final'!A:C,3,FALSE))</f>
        <v/>
      </c>
      <c r="L5355" s="3" t="str">
        <f>IF(VLOOKUP(D5355,'Resources Final'!A:D,4,FALSE)=0,"",VLOOKUP(D5355,'Resources Final'!A:D,4,FALSE))</f>
        <v>Y</v>
      </c>
      <c r="M5355" s="3" t="str">
        <f>IF(VLOOKUP(D5355,'Resources Final'!A:E,5,FALSE)=0,"",VLOOKUP(D5355,'Resources Final'!A:E,5,FALSE))</f>
        <v/>
      </c>
      <c r="N5355" s="7" t="str">
        <f>IF(VLOOKUP(D5355,'Resources Final'!A:F,6,FALSE)=0,"",VLOOKUP(D5355,'Resources Final'!A:F,6,FALSE))</f>
        <v/>
      </c>
      <c r="O5355" s="3" t="str">
        <f>IF(VLOOKUP(D5355,'Resources Final'!A:G,7,FALSE)=0,"",VLOOKUP(D5355,'Resources Final'!A:G,7,FALSE))</f>
        <v/>
      </c>
    </row>
    <row r="5356" spans="1:15" x14ac:dyDescent="0.2">
      <c r="A5356" s="11" t="s">
        <v>4156</v>
      </c>
      <c r="B5356" s="11" t="str">
        <f t="shared" si="98"/>
        <v>Claude R. Lambe Charitable Foundation_Center for the Study of Market Processes (precursor to Mercatus)199110600</v>
      </c>
      <c r="C5356" s="11" t="s">
        <v>4157</v>
      </c>
      <c r="D5356" s="11" t="s">
        <v>677</v>
      </c>
      <c r="E5356" s="11" t="s">
        <v>678</v>
      </c>
      <c r="F5356" s="4">
        <v>10600</v>
      </c>
      <c r="G5356" s="3">
        <v>1991</v>
      </c>
      <c r="H5356"/>
      <c r="I5356" s="12"/>
      <c r="K5356" s="3" t="str">
        <f>IF(VLOOKUP(D5356,'Resources Final'!A:C,3,FALSE)=0,"",VLOOKUP(D5356,'Resources Final'!A:C,3,FALSE))</f>
        <v/>
      </c>
      <c r="L5356" s="3" t="str">
        <f>IF(VLOOKUP(D5356,'Resources Final'!A:D,4,FALSE)=0,"",VLOOKUP(D5356,'Resources Final'!A:D,4,FALSE))</f>
        <v>Y</v>
      </c>
      <c r="M5356" s="3" t="str">
        <f>IF(VLOOKUP(D5356,'Resources Final'!A:E,5,FALSE)=0,"",VLOOKUP(D5356,'Resources Final'!A:E,5,FALSE))</f>
        <v/>
      </c>
      <c r="N5356" s="7" t="str">
        <f>IF(VLOOKUP(D5356,'Resources Final'!A:F,6,FALSE)=0,"",VLOOKUP(D5356,'Resources Final'!A:F,6,FALSE))</f>
        <v/>
      </c>
      <c r="O5356" s="3" t="str">
        <f>IF(VLOOKUP(D5356,'Resources Final'!A:G,7,FALSE)=0,"",VLOOKUP(D5356,'Resources Final'!A:G,7,FALSE))</f>
        <v/>
      </c>
    </row>
    <row r="5357" spans="1:15" x14ac:dyDescent="0.2">
      <c r="A5357" s="11" t="s">
        <v>4160</v>
      </c>
      <c r="B5357" s="11" t="str">
        <f t="shared" si="98"/>
        <v>Claude R. Lambe Charitable Foundation_Institute for Justice199150000</v>
      </c>
      <c r="C5357" s="11" t="s">
        <v>4157</v>
      </c>
      <c r="D5357" s="11" t="s">
        <v>1682</v>
      </c>
      <c r="E5357" s="11" t="s">
        <v>1682</v>
      </c>
      <c r="F5357" s="4">
        <v>50000</v>
      </c>
      <c r="G5357" s="3">
        <v>1991</v>
      </c>
      <c r="H5357"/>
      <c r="I5357" s="12"/>
      <c r="K5357" s="3" t="str">
        <f>IF(VLOOKUP(D5357,'Resources Final'!A:C,3,FALSE)=0,"",VLOOKUP(D5357,'Resources Final'!A:C,3,FALSE))</f>
        <v/>
      </c>
      <c r="L5357" s="3" t="str">
        <f>IF(VLOOKUP(D5357,'Resources Final'!A:D,4,FALSE)=0,"",VLOOKUP(D5357,'Resources Final'!A:D,4,FALSE))</f>
        <v/>
      </c>
      <c r="M5357" s="3" t="str">
        <f>IF(VLOOKUP(D5357,'Resources Final'!A:E,5,FALSE)=0,"",VLOOKUP(D5357,'Resources Final'!A:E,5,FALSE))</f>
        <v/>
      </c>
      <c r="N5357" s="7" t="str">
        <f>IF(VLOOKUP(D5357,'Resources Final'!A:F,6,FALSE)=0,"",VLOOKUP(D5357,'Resources Final'!A:F,6,FALSE))</f>
        <v>https://www.sourcewatch.org/index.php/Institute_for_Justice</v>
      </c>
      <c r="O5357" s="3" t="str">
        <f>IF(VLOOKUP(D5357,'Resources Final'!A:G,7,FALSE)=0,"",VLOOKUP(D5357,'Resources Final'!A:G,7,FALSE))</f>
        <v>Sourcewatch</v>
      </c>
    </row>
    <row r="5358" spans="1:15" x14ac:dyDescent="0.2">
      <c r="A5358" s="11" t="s">
        <v>4160</v>
      </c>
      <c r="B5358" s="11" t="str">
        <f t="shared" si="98"/>
        <v>Claude R. Lambe Charitable Foundation_Institute for Justice1991100000</v>
      </c>
      <c r="C5358" s="11" t="s">
        <v>4157</v>
      </c>
      <c r="D5358" s="11" t="s">
        <v>1682</v>
      </c>
      <c r="E5358" s="11" t="s">
        <v>1682</v>
      </c>
      <c r="F5358" s="4">
        <v>100000</v>
      </c>
      <c r="G5358" s="3">
        <v>1991</v>
      </c>
      <c r="H5358"/>
      <c r="I5358" s="12"/>
      <c r="K5358" s="3" t="str">
        <f>IF(VLOOKUP(D5358,'Resources Final'!A:C,3,FALSE)=0,"",VLOOKUP(D5358,'Resources Final'!A:C,3,FALSE))</f>
        <v/>
      </c>
      <c r="L5358" s="3" t="str">
        <f>IF(VLOOKUP(D5358,'Resources Final'!A:D,4,FALSE)=0,"",VLOOKUP(D5358,'Resources Final'!A:D,4,FALSE))</f>
        <v/>
      </c>
      <c r="M5358" s="3" t="str">
        <f>IF(VLOOKUP(D5358,'Resources Final'!A:E,5,FALSE)=0,"",VLOOKUP(D5358,'Resources Final'!A:E,5,FALSE))</f>
        <v/>
      </c>
      <c r="N5358" s="7" t="str">
        <f>IF(VLOOKUP(D5358,'Resources Final'!A:F,6,FALSE)=0,"",VLOOKUP(D5358,'Resources Final'!A:F,6,FALSE))</f>
        <v>https://www.sourcewatch.org/index.php/Institute_for_Justice</v>
      </c>
      <c r="O5358" s="3" t="str">
        <f>IF(VLOOKUP(D5358,'Resources Final'!A:G,7,FALSE)=0,"",VLOOKUP(D5358,'Resources Final'!A:G,7,FALSE))</f>
        <v>Sourcewatch</v>
      </c>
    </row>
    <row r="5359" spans="1:15" x14ac:dyDescent="0.2">
      <c r="A5359" s="11" t="s">
        <v>4160</v>
      </c>
      <c r="B5359" s="11" t="str">
        <f t="shared" si="98"/>
        <v>Claude R. Lambe Charitable Foundation_Acton Institute for the Study of Religion and Liberty199225000</v>
      </c>
      <c r="C5359" s="11" t="s">
        <v>4157</v>
      </c>
      <c r="D5359" s="11" t="s">
        <v>112</v>
      </c>
      <c r="E5359" s="11" t="s">
        <v>112</v>
      </c>
      <c r="F5359" s="4">
        <v>25000</v>
      </c>
      <c r="G5359" s="3">
        <v>1992</v>
      </c>
      <c r="H5359"/>
      <c r="I5359" s="12"/>
      <c r="K5359" s="3" t="str">
        <f>IF(VLOOKUP(D5359,'Resources Final'!A:C,3,FALSE)=0,"",VLOOKUP(D5359,'Resources Final'!A:C,3,FALSE))</f>
        <v/>
      </c>
      <c r="L5359" s="3" t="str">
        <f>IF(VLOOKUP(D5359,'Resources Final'!A:D,4,FALSE)=0,"",VLOOKUP(D5359,'Resources Final'!A:D,4,FALSE))</f>
        <v/>
      </c>
      <c r="M5359" s="3" t="str">
        <f>IF(VLOOKUP(D5359,'Resources Final'!A:E,5,FALSE)=0,"",VLOOKUP(D5359,'Resources Final'!A:E,5,FALSE))</f>
        <v/>
      </c>
      <c r="N5359" s="7" t="str">
        <f>IF(VLOOKUP(D5359,'Resources Final'!A:F,6,FALSE)=0,"",VLOOKUP(D5359,'Resources Final'!A:F,6,FALSE))</f>
        <v>https://www.desmogblog.com/acton-institute</v>
      </c>
      <c r="O5359" s="3" t="str">
        <f>IF(VLOOKUP(D5359,'Resources Final'!A:G,7,FALSE)=0,"",VLOOKUP(D5359,'Resources Final'!A:G,7,FALSE))</f>
        <v>Desmog</v>
      </c>
    </row>
    <row r="5360" spans="1:15" x14ac:dyDescent="0.2">
      <c r="A5360" s="11" t="s">
        <v>4160</v>
      </c>
      <c r="B5360" s="11" t="str">
        <f t="shared" si="98"/>
        <v>Claude R. Lambe Charitable Foundation_Adam Mackler19922905</v>
      </c>
      <c r="C5360" s="11" t="s">
        <v>4157</v>
      </c>
      <c r="D5360" s="11" t="s">
        <v>116</v>
      </c>
      <c r="E5360" s="11" t="s">
        <v>116</v>
      </c>
      <c r="F5360" s="4">
        <v>2905</v>
      </c>
      <c r="G5360" s="3">
        <v>1992</v>
      </c>
      <c r="H5360"/>
      <c r="I5360" s="12"/>
      <c r="K5360" s="3" t="str">
        <f>IF(VLOOKUP(D5360,'Resources Final'!A:C,3,FALSE)=0,"",VLOOKUP(D5360,'Resources Final'!A:C,3,FALSE))</f>
        <v>Y</v>
      </c>
      <c r="L5360" s="3" t="str">
        <f>IF(VLOOKUP(D5360,'Resources Final'!A:D,4,FALSE)=0,"",VLOOKUP(D5360,'Resources Final'!A:D,4,FALSE))</f>
        <v/>
      </c>
      <c r="M5360" s="3" t="str">
        <f>IF(VLOOKUP(D5360,'Resources Final'!A:E,5,FALSE)=0,"",VLOOKUP(D5360,'Resources Final'!A:E,5,FALSE))</f>
        <v/>
      </c>
      <c r="N5360" s="7" t="str">
        <f>IF(VLOOKUP(D5360,'Resources Final'!A:F,6,FALSE)=0,"",VLOOKUP(D5360,'Resources Final'!A:F,6,FALSE))</f>
        <v/>
      </c>
      <c r="O5360" s="3" t="str">
        <f>IF(VLOOKUP(D5360,'Resources Final'!A:G,7,FALSE)=0,"",VLOOKUP(D5360,'Resources Final'!A:G,7,FALSE))</f>
        <v/>
      </c>
    </row>
    <row r="5361" spans="1:15" x14ac:dyDescent="0.2">
      <c r="A5361" s="11" t="s">
        <v>4160</v>
      </c>
      <c r="B5361" s="11" t="str">
        <f t="shared" si="98"/>
        <v>Claude R. Lambe Charitable Foundation_Allen-Lambe House Foundation199260000</v>
      </c>
      <c r="C5361" s="11" t="s">
        <v>4157</v>
      </c>
      <c r="D5361" s="11" t="s">
        <v>157</v>
      </c>
      <c r="E5361" s="11" t="s">
        <v>155</v>
      </c>
      <c r="F5361" s="4">
        <v>60000</v>
      </c>
      <c r="G5361" s="3">
        <v>1992</v>
      </c>
      <c r="H5361"/>
      <c r="I5361" s="12"/>
      <c r="K5361" s="3" t="str">
        <f>IF(VLOOKUP(D5361,'Resources Final'!A:C,3,FALSE)=0,"",VLOOKUP(D5361,'Resources Final'!A:C,3,FALSE))</f>
        <v/>
      </c>
      <c r="L5361" s="3" t="str">
        <f>IF(VLOOKUP(D5361,'Resources Final'!A:D,4,FALSE)=0,"",VLOOKUP(D5361,'Resources Final'!A:D,4,FALSE))</f>
        <v/>
      </c>
      <c r="M5361" s="3" t="str">
        <f>IF(VLOOKUP(D5361,'Resources Final'!A:E,5,FALSE)=0,"",VLOOKUP(D5361,'Resources Final'!A:E,5,FALSE))</f>
        <v>N</v>
      </c>
      <c r="N5361" s="7" t="str">
        <f>IF(VLOOKUP(D5361,'Resources Final'!A:F,6,FALSE)=0,"",VLOOKUP(D5361,'Resources Final'!A:F,6,FALSE))</f>
        <v/>
      </c>
      <c r="O5361" s="3" t="str">
        <f>IF(VLOOKUP(D5361,'Resources Final'!A:G,7,FALSE)=0,"",VLOOKUP(D5361,'Resources Final'!A:G,7,FALSE))</f>
        <v/>
      </c>
    </row>
    <row r="5362" spans="1:15" x14ac:dyDescent="0.2">
      <c r="A5362" s="11" t="s">
        <v>4160</v>
      </c>
      <c r="B5362" s="11" t="str">
        <f t="shared" si="98"/>
        <v>Claude R. Lambe Charitable Foundation_Atlas Economic Research Foundation199225000</v>
      </c>
      <c r="C5362" s="11" t="s">
        <v>4157</v>
      </c>
      <c r="D5362" s="11" t="s">
        <v>286</v>
      </c>
      <c r="E5362" s="11" t="s">
        <v>286</v>
      </c>
      <c r="F5362" s="4">
        <v>25000</v>
      </c>
      <c r="G5362" s="3">
        <v>1992</v>
      </c>
      <c r="H5362"/>
      <c r="I5362" s="12"/>
      <c r="K5362" s="3" t="str">
        <f>IF(VLOOKUP(D5362,'Resources Final'!A:C,3,FALSE)=0,"",VLOOKUP(D5362,'Resources Final'!A:C,3,FALSE))</f>
        <v/>
      </c>
      <c r="L5362" s="3" t="str">
        <f>IF(VLOOKUP(D5362,'Resources Final'!A:D,4,FALSE)=0,"",VLOOKUP(D5362,'Resources Final'!A:D,4,FALSE))</f>
        <v/>
      </c>
      <c r="M5362" s="3" t="str">
        <f>IF(VLOOKUP(D5362,'Resources Final'!A:E,5,FALSE)=0,"",VLOOKUP(D5362,'Resources Final'!A:E,5,FALSE))</f>
        <v/>
      </c>
      <c r="N5362" s="7" t="str">
        <f>IF(VLOOKUP(D5362,'Resources Final'!A:F,6,FALSE)=0,"",VLOOKUP(D5362,'Resources Final'!A:F,6,FALSE))</f>
        <v>https://www.desmogblog.com/atlas-economic-research-foundation</v>
      </c>
      <c r="O5362" s="3" t="str">
        <f>IF(VLOOKUP(D5362,'Resources Final'!A:G,7,FALSE)=0,"",VLOOKUP(D5362,'Resources Final'!A:G,7,FALSE))</f>
        <v>Desmog</v>
      </c>
    </row>
    <row r="5363" spans="1:15" x14ac:dyDescent="0.2">
      <c r="A5363" s="11" t="s">
        <v>4160</v>
      </c>
      <c r="B5363" s="11" t="str">
        <f t="shared" si="98"/>
        <v>Claude R. Lambe Charitable Foundation_Cato Institute1992200000</v>
      </c>
      <c r="C5363" s="11" t="s">
        <v>4157</v>
      </c>
      <c r="D5363" s="11" t="s">
        <v>636</v>
      </c>
      <c r="E5363" s="11" t="s">
        <v>636</v>
      </c>
      <c r="F5363" s="4">
        <v>200000</v>
      </c>
      <c r="G5363" s="3">
        <v>1992</v>
      </c>
      <c r="H5363"/>
      <c r="I5363" s="12"/>
      <c r="K5363" s="3" t="str">
        <f>IF(VLOOKUP(D5363,'Resources Final'!A:C,3,FALSE)=0,"",VLOOKUP(D5363,'Resources Final'!A:C,3,FALSE))</f>
        <v/>
      </c>
      <c r="L5363" s="3" t="str">
        <f>IF(VLOOKUP(D5363,'Resources Final'!A:D,4,FALSE)=0,"",VLOOKUP(D5363,'Resources Final'!A:D,4,FALSE))</f>
        <v/>
      </c>
      <c r="M5363" s="3" t="str">
        <f>IF(VLOOKUP(D5363,'Resources Final'!A:E,5,FALSE)=0,"",VLOOKUP(D5363,'Resources Final'!A:E,5,FALSE))</f>
        <v/>
      </c>
      <c r="N5363" s="7" t="str">
        <f>IF(VLOOKUP(D5363,'Resources Final'!A:F,6,FALSE)=0,"",VLOOKUP(D5363,'Resources Final'!A:F,6,FALSE))</f>
        <v>https://www.desmogblog.com/cato-institute</v>
      </c>
      <c r="O5363" s="3" t="str">
        <f>IF(VLOOKUP(D5363,'Resources Final'!A:G,7,FALSE)=0,"",VLOOKUP(D5363,'Resources Final'!A:G,7,FALSE))</f>
        <v>Desmog</v>
      </c>
    </row>
    <row r="5364" spans="1:15" x14ac:dyDescent="0.2">
      <c r="A5364" s="11" t="s">
        <v>4160</v>
      </c>
      <c r="B5364" s="11" t="str">
        <f t="shared" si="98"/>
        <v>Claude R. Lambe Charitable Foundation_Cato Institute1992200000</v>
      </c>
      <c r="C5364" s="11" t="s">
        <v>4157</v>
      </c>
      <c r="D5364" s="11" t="s">
        <v>636</v>
      </c>
      <c r="E5364" s="11" t="s">
        <v>636</v>
      </c>
      <c r="F5364" s="4">
        <v>200000</v>
      </c>
      <c r="G5364" s="3">
        <v>1992</v>
      </c>
      <c r="H5364"/>
      <c r="I5364" s="12"/>
      <c r="K5364" s="3" t="str">
        <f>IF(VLOOKUP(D5364,'Resources Final'!A:C,3,FALSE)=0,"",VLOOKUP(D5364,'Resources Final'!A:C,3,FALSE))</f>
        <v/>
      </c>
      <c r="L5364" s="3" t="str">
        <f>IF(VLOOKUP(D5364,'Resources Final'!A:D,4,FALSE)=0,"",VLOOKUP(D5364,'Resources Final'!A:D,4,FALSE))</f>
        <v/>
      </c>
      <c r="M5364" s="3" t="str">
        <f>IF(VLOOKUP(D5364,'Resources Final'!A:E,5,FALSE)=0,"",VLOOKUP(D5364,'Resources Final'!A:E,5,FALSE))</f>
        <v/>
      </c>
      <c r="N5364" s="7" t="str">
        <f>IF(VLOOKUP(D5364,'Resources Final'!A:F,6,FALSE)=0,"",VLOOKUP(D5364,'Resources Final'!A:F,6,FALSE))</f>
        <v>https://www.desmogblog.com/cato-institute</v>
      </c>
      <c r="O5364" s="3" t="str">
        <f>IF(VLOOKUP(D5364,'Resources Final'!A:G,7,FALSE)=0,"",VLOOKUP(D5364,'Resources Final'!A:G,7,FALSE))</f>
        <v>Desmog</v>
      </c>
    </row>
    <row r="5365" spans="1:15" x14ac:dyDescent="0.2">
      <c r="A5365" s="11" t="s">
        <v>4160</v>
      </c>
      <c r="B5365" s="11" t="str">
        <f t="shared" si="98"/>
        <v>Claude R. Lambe Charitable Foundation_Cato Institute1992400000</v>
      </c>
      <c r="C5365" s="11" t="s">
        <v>4157</v>
      </c>
      <c r="D5365" s="11" t="s">
        <v>636</v>
      </c>
      <c r="E5365" s="11" t="s">
        <v>636</v>
      </c>
      <c r="F5365" s="4">
        <v>400000</v>
      </c>
      <c r="G5365" s="3">
        <v>1992</v>
      </c>
      <c r="H5365"/>
      <c r="I5365" s="12"/>
      <c r="K5365" s="3" t="str">
        <f>IF(VLOOKUP(D5365,'Resources Final'!A:C,3,FALSE)=0,"",VLOOKUP(D5365,'Resources Final'!A:C,3,FALSE))</f>
        <v/>
      </c>
      <c r="L5365" s="3" t="str">
        <f>IF(VLOOKUP(D5365,'Resources Final'!A:D,4,FALSE)=0,"",VLOOKUP(D5365,'Resources Final'!A:D,4,FALSE))</f>
        <v/>
      </c>
      <c r="M5365" s="3" t="str">
        <f>IF(VLOOKUP(D5365,'Resources Final'!A:E,5,FALSE)=0,"",VLOOKUP(D5365,'Resources Final'!A:E,5,FALSE))</f>
        <v/>
      </c>
      <c r="N5365" s="7" t="str">
        <f>IF(VLOOKUP(D5365,'Resources Final'!A:F,6,FALSE)=0,"",VLOOKUP(D5365,'Resources Final'!A:F,6,FALSE))</f>
        <v>https://www.desmogblog.com/cato-institute</v>
      </c>
      <c r="O5365" s="3" t="str">
        <f>IF(VLOOKUP(D5365,'Resources Final'!A:G,7,FALSE)=0,"",VLOOKUP(D5365,'Resources Final'!A:G,7,FALSE))</f>
        <v>Desmog</v>
      </c>
    </row>
    <row r="5366" spans="1:15" x14ac:dyDescent="0.2">
      <c r="A5366" s="11" t="s">
        <v>4160</v>
      </c>
      <c r="B5366" s="11" t="str">
        <f t="shared" si="98"/>
        <v>Claude R. Lambe Charitable Foundation_Christian I. Whitten19922523</v>
      </c>
      <c r="C5366" s="11" t="s">
        <v>4157</v>
      </c>
      <c r="D5366" s="11" t="s">
        <v>718</v>
      </c>
      <c r="E5366" s="11" t="s">
        <v>718</v>
      </c>
      <c r="F5366" s="4">
        <v>2523</v>
      </c>
      <c r="G5366" s="3">
        <v>1992</v>
      </c>
      <c r="H5366"/>
      <c r="I5366" s="12"/>
      <c r="K5366" s="3" t="str">
        <f>IF(VLOOKUP(D5366,'Resources Final'!A:C,3,FALSE)=0,"",VLOOKUP(D5366,'Resources Final'!A:C,3,FALSE))</f>
        <v>Y</v>
      </c>
      <c r="L5366" s="3" t="str">
        <f>IF(VLOOKUP(D5366,'Resources Final'!A:D,4,FALSE)=0,"",VLOOKUP(D5366,'Resources Final'!A:D,4,FALSE))</f>
        <v/>
      </c>
      <c r="M5366" s="3" t="str">
        <f>IF(VLOOKUP(D5366,'Resources Final'!A:E,5,FALSE)=0,"",VLOOKUP(D5366,'Resources Final'!A:E,5,FALSE))</f>
        <v/>
      </c>
      <c r="N5366" s="7" t="str">
        <f>IF(VLOOKUP(D5366,'Resources Final'!A:F,6,FALSE)=0,"",VLOOKUP(D5366,'Resources Final'!A:F,6,FALSE))</f>
        <v/>
      </c>
      <c r="O5366" s="3" t="str">
        <f>IF(VLOOKUP(D5366,'Resources Final'!A:G,7,FALSE)=0,"",VLOOKUP(D5366,'Resources Final'!A:G,7,FALSE))</f>
        <v/>
      </c>
    </row>
    <row r="5367" spans="1:15" x14ac:dyDescent="0.2">
      <c r="A5367" s="11" t="s">
        <v>4160</v>
      </c>
      <c r="B5367" s="11" t="str">
        <f t="shared" si="98"/>
        <v>Claude R. Lambe Charitable Foundation_Christine Caldwell19922972</v>
      </c>
      <c r="C5367" s="11" t="s">
        <v>4157</v>
      </c>
      <c r="D5367" s="11" t="s">
        <v>720</v>
      </c>
      <c r="E5367" s="11" t="s">
        <v>720</v>
      </c>
      <c r="F5367" s="4">
        <v>2972</v>
      </c>
      <c r="G5367" s="3">
        <v>1992</v>
      </c>
      <c r="H5367"/>
      <c r="I5367" s="12"/>
      <c r="K5367" s="3" t="str">
        <f>IF(VLOOKUP(D5367,'Resources Final'!A:C,3,FALSE)=0,"",VLOOKUP(D5367,'Resources Final'!A:C,3,FALSE))</f>
        <v>Y</v>
      </c>
      <c r="L5367" s="3" t="str">
        <f>IF(VLOOKUP(D5367,'Resources Final'!A:D,4,FALSE)=0,"",VLOOKUP(D5367,'Resources Final'!A:D,4,FALSE))</f>
        <v/>
      </c>
      <c r="M5367" s="3" t="str">
        <f>IF(VLOOKUP(D5367,'Resources Final'!A:E,5,FALSE)=0,"",VLOOKUP(D5367,'Resources Final'!A:E,5,FALSE))</f>
        <v/>
      </c>
      <c r="N5367" s="7" t="str">
        <f>IF(VLOOKUP(D5367,'Resources Final'!A:F,6,FALSE)=0,"",VLOOKUP(D5367,'Resources Final'!A:F,6,FALSE))</f>
        <v/>
      </c>
      <c r="O5367" s="3" t="str">
        <f>IF(VLOOKUP(D5367,'Resources Final'!A:G,7,FALSE)=0,"",VLOOKUP(D5367,'Resources Final'!A:G,7,FALSE))</f>
        <v/>
      </c>
    </row>
    <row r="5368" spans="1:15" x14ac:dyDescent="0.2">
      <c r="A5368" s="11" t="s">
        <v>4160</v>
      </c>
      <c r="B5368" s="11" t="str">
        <f t="shared" si="98"/>
        <v>Claude R. Lambe Charitable Foundation_Christopher J. Nelson19922933</v>
      </c>
      <c r="C5368" s="11" t="s">
        <v>4157</v>
      </c>
      <c r="D5368" s="11" t="s">
        <v>723</v>
      </c>
      <c r="E5368" s="11" t="s">
        <v>723</v>
      </c>
      <c r="F5368" s="4">
        <v>2933</v>
      </c>
      <c r="G5368" s="3">
        <v>1992</v>
      </c>
      <c r="H5368"/>
      <c r="I5368" s="12"/>
      <c r="K5368" s="3" t="str">
        <f>IF(VLOOKUP(D5368,'Resources Final'!A:C,3,FALSE)=0,"",VLOOKUP(D5368,'Resources Final'!A:C,3,FALSE))</f>
        <v>Y</v>
      </c>
      <c r="L5368" s="3" t="str">
        <f>IF(VLOOKUP(D5368,'Resources Final'!A:D,4,FALSE)=0,"",VLOOKUP(D5368,'Resources Final'!A:D,4,FALSE))</f>
        <v/>
      </c>
      <c r="M5368" s="3" t="str">
        <f>IF(VLOOKUP(D5368,'Resources Final'!A:E,5,FALSE)=0,"",VLOOKUP(D5368,'Resources Final'!A:E,5,FALSE))</f>
        <v/>
      </c>
      <c r="N5368" s="7" t="str">
        <f>IF(VLOOKUP(D5368,'Resources Final'!A:F,6,FALSE)=0,"",VLOOKUP(D5368,'Resources Final'!A:F,6,FALSE))</f>
        <v/>
      </c>
      <c r="O5368" s="3" t="str">
        <f>IF(VLOOKUP(D5368,'Resources Final'!A:G,7,FALSE)=0,"",VLOOKUP(D5368,'Resources Final'!A:G,7,FALSE))</f>
        <v/>
      </c>
    </row>
    <row r="5369" spans="1:15" x14ac:dyDescent="0.2">
      <c r="A5369" s="11" t="s">
        <v>4156</v>
      </c>
      <c r="B5369" s="11" t="str">
        <f t="shared" si="98"/>
        <v>Claude R. Lambe Charitable Foundation_Citizens for a Sound Economy (CSE)1992150000</v>
      </c>
      <c r="C5369" s="11" t="s">
        <v>4157</v>
      </c>
      <c r="D5369" s="11" t="s">
        <v>730</v>
      </c>
      <c r="E5369" s="11" t="s">
        <v>730</v>
      </c>
      <c r="F5369" s="4">
        <v>150000</v>
      </c>
      <c r="G5369" s="3">
        <v>1992</v>
      </c>
      <c r="H5369"/>
      <c r="I5369" s="12"/>
      <c r="K5369" s="3" t="str">
        <f>IF(VLOOKUP(D5369,'Resources Final'!A:C,3,FALSE)=0,"",VLOOKUP(D5369,'Resources Final'!A:C,3,FALSE))</f>
        <v/>
      </c>
      <c r="L5369" s="3" t="str">
        <f>IF(VLOOKUP(D5369,'Resources Final'!A:D,4,FALSE)=0,"",VLOOKUP(D5369,'Resources Final'!A:D,4,FALSE))</f>
        <v/>
      </c>
      <c r="M5369" s="3" t="str">
        <f>IF(VLOOKUP(D5369,'Resources Final'!A:E,5,FALSE)=0,"",VLOOKUP(D5369,'Resources Final'!A:E,5,FALSE))</f>
        <v/>
      </c>
      <c r="N5369" s="7" t="str">
        <f>IF(VLOOKUP(D5369,'Resources Final'!A:F,6,FALSE)=0,"",VLOOKUP(D5369,'Resources Final'!A:F,6,FALSE))</f>
        <v>https://www.desmogblog.com/freedomworks</v>
      </c>
      <c r="O5369" s="3" t="str">
        <f>IF(VLOOKUP(D5369,'Resources Final'!A:G,7,FALSE)=0,"",VLOOKUP(D5369,'Resources Final'!A:G,7,FALSE))</f>
        <v>Desmog</v>
      </c>
    </row>
    <row r="5370" spans="1:15" x14ac:dyDescent="0.2">
      <c r="A5370" s="11" t="s">
        <v>4160</v>
      </c>
      <c r="B5370" s="11" t="str">
        <f t="shared" si="98"/>
        <v>Claude R. Lambe Charitable Foundation_Colene Lind19922642</v>
      </c>
      <c r="C5370" s="11" t="s">
        <v>4157</v>
      </c>
      <c r="D5370" s="11" t="s">
        <v>778</v>
      </c>
      <c r="E5370" s="11" t="s">
        <v>778</v>
      </c>
      <c r="F5370" s="4">
        <v>2642</v>
      </c>
      <c r="G5370" s="3">
        <v>1992</v>
      </c>
      <c r="H5370"/>
      <c r="I5370" s="12"/>
      <c r="K5370" s="3" t="str">
        <f>IF(VLOOKUP(D5370,'Resources Final'!A:C,3,FALSE)=0,"",VLOOKUP(D5370,'Resources Final'!A:C,3,FALSE))</f>
        <v>Y</v>
      </c>
      <c r="L5370" s="3" t="str">
        <f>IF(VLOOKUP(D5370,'Resources Final'!A:D,4,FALSE)=0,"",VLOOKUP(D5370,'Resources Final'!A:D,4,FALSE))</f>
        <v/>
      </c>
      <c r="M5370" s="3" t="str">
        <f>IF(VLOOKUP(D5370,'Resources Final'!A:E,5,FALSE)=0,"",VLOOKUP(D5370,'Resources Final'!A:E,5,FALSE))</f>
        <v/>
      </c>
      <c r="N5370" s="7" t="str">
        <f>IF(VLOOKUP(D5370,'Resources Final'!A:F,6,FALSE)=0,"",VLOOKUP(D5370,'Resources Final'!A:F,6,FALSE))</f>
        <v/>
      </c>
      <c r="O5370" s="3" t="str">
        <f>IF(VLOOKUP(D5370,'Resources Final'!A:G,7,FALSE)=0,"",VLOOKUP(D5370,'Resources Final'!A:G,7,FALSE))</f>
        <v/>
      </c>
    </row>
    <row r="5371" spans="1:15" x14ac:dyDescent="0.2">
      <c r="A5371" s="11" t="s">
        <v>4160</v>
      </c>
      <c r="B5371" s="11" t="str">
        <f t="shared" si="98"/>
        <v>Claude R. Lambe Charitable Foundation_Competitive Enterprise Institute199210000</v>
      </c>
      <c r="C5371" s="11" t="s">
        <v>4157</v>
      </c>
      <c r="D5371" s="11" t="s">
        <v>816</v>
      </c>
      <c r="E5371" s="11" t="s">
        <v>816</v>
      </c>
      <c r="F5371" s="4">
        <v>10000</v>
      </c>
      <c r="G5371" s="3">
        <v>1992</v>
      </c>
      <c r="H5371"/>
      <c r="I5371" s="12"/>
      <c r="K5371" s="3" t="str">
        <f>IF(VLOOKUP(D5371,'Resources Final'!A:C,3,FALSE)=0,"",VLOOKUP(D5371,'Resources Final'!A:C,3,FALSE))</f>
        <v/>
      </c>
      <c r="L5371" s="3" t="str">
        <f>IF(VLOOKUP(D5371,'Resources Final'!A:D,4,FALSE)=0,"",VLOOKUP(D5371,'Resources Final'!A:D,4,FALSE))</f>
        <v/>
      </c>
      <c r="M5371" s="3" t="str">
        <f>IF(VLOOKUP(D5371,'Resources Final'!A:E,5,FALSE)=0,"",VLOOKUP(D5371,'Resources Final'!A:E,5,FALSE))</f>
        <v/>
      </c>
      <c r="N5371" s="7" t="str">
        <f>IF(VLOOKUP(D5371,'Resources Final'!A:F,6,FALSE)=0,"",VLOOKUP(D5371,'Resources Final'!A:F,6,FALSE))</f>
        <v>https://www.desmogblog.com/competitive-enterprise-institute</v>
      </c>
      <c r="O5371" s="3" t="str">
        <f>IF(VLOOKUP(D5371,'Resources Final'!A:G,7,FALSE)=0,"",VLOOKUP(D5371,'Resources Final'!A:G,7,FALSE))</f>
        <v>Desmog</v>
      </c>
    </row>
    <row r="5372" spans="1:15" x14ac:dyDescent="0.2">
      <c r="A5372" s="11" t="s">
        <v>4160</v>
      </c>
      <c r="B5372" s="11" t="str">
        <f t="shared" si="98"/>
        <v>Claude R. Lambe Charitable Foundation_D. Glenn Whitman19923153</v>
      </c>
      <c r="C5372" s="11" t="s">
        <v>4157</v>
      </c>
      <c r="D5372" s="11" t="s">
        <v>914</v>
      </c>
      <c r="E5372" s="11" t="s">
        <v>914</v>
      </c>
      <c r="F5372" s="4">
        <v>3153</v>
      </c>
      <c r="G5372" s="3">
        <v>1992</v>
      </c>
      <c r="H5372"/>
      <c r="I5372" s="12"/>
      <c r="K5372" s="3" t="str">
        <f>IF(VLOOKUP(D5372,'Resources Final'!A:C,3,FALSE)=0,"",VLOOKUP(D5372,'Resources Final'!A:C,3,FALSE))</f>
        <v>Y</v>
      </c>
      <c r="L5372" s="3" t="str">
        <f>IF(VLOOKUP(D5372,'Resources Final'!A:D,4,FALSE)=0,"",VLOOKUP(D5372,'Resources Final'!A:D,4,FALSE))</f>
        <v/>
      </c>
      <c r="M5372" s="3" t="str">
        <f>IF(VLOOKUP(D5372,'Resources Final'!A:E,5,FALSE)=0,"",VLOOKUP(D5372,'Resources Final'!A:E,5,FALSE))</f>
        <v/>
      </c>
      <c r="N5372" s="7" t="str">
        <f>IF(VLOOKUP(D5372,'Resources Final'!A:F,6,FALSE)=0,"",VLOOKUP(D5372,'Resources Final'!A:F,6,FALSE))</f>
        <v/>
      </c>
      <c r="O5372" s="3" t="str">
        <f>IF(VLOOKUP(D5372,'Resources Final'!A:G,7,FALSE)=0,"",VLOOKUP(D5372,'Resources Final'!A:G,7,FALSE))</f>
        <v/>
      </c>
    </row>
    <row r="5373" spans="1:15" x14ac:dyDescent="0.2">
      <c r="A5373" s="11" t="s">
        <v>4160</v>
      </c>
      <c r="B5373" s="11" t="str">
        <f t="shared" si="98"/>
        <v>Claude R. Lambe Charitable Foundation_Daniel A. Laguttuta19923180</v>
      </c>
      <c r="C5373" s="11" t="s">
        <v>4157</v>
      </c>
      <c r="D5373" s="11" t="s">
        <v>935</v>
      </c>
      <c r="E5373" s="11" t="s">
        <v>935</v>
      </c>
      <c r="F5373" s="4">
        <v>3180</v>
      </c>
      <c r="G5373" s="3">
        <v>1992</v>
      </c>
      <c r="H5373"/>
      <c r="I5373" s="12"/>
      <c r="K5373" s="3" t="str">
        <f>IF(VLOOKUP(D5373,'Resources Final'!A:C,3,FALSE)=0,"",VLOOKUP(D5373,'Resources Final'!A:C,3,FALSE))</f>
        <v>Y</v>
      </c>
      <c r="L5373" s="3" t="str">
        <f>IF(VLOOKUP(D5373,'Resources Final'!A:D,4,FALSE)=0,"",VLOOKUP(D5373,'Resources Final'!A:D,4,FALSE))</f>
        <v/>
      </c>
      <c r="M5373" s="3" t="str">
        <f>IF(VLOOKUP(D5373,'Resources Final'!A:E,5,FALSE)=0,"",VLOOKUP(D5373,'Resources Final'!A:E,5,FALSE))</f>
        <v/>
      </c>
      <c r="N5373" s="7" t="str">
        <f>IF(VLOOKUP(D5373,'Resources Final'!A:F,6,FALSE)=0,"",VLOOKUP(D5373,'Resources Final'!A:F,6,FALSE))</f>
        <v/>
      </c>
      <c r="O5373" s="3" t="str">
        <f>IF(VLOOKUP(D5373,'Resources Final'!A:G,7,FALSE)=0,"",VLOOKUP(D5373,'Resources Final'!A:G,7,FALSE))</f>
        <v/>
      </c>
    </row>
    <row r="5374" spans="1:15" x14ac:dyDescent="0.2">
      <c r="A5374" s="11" t="s">
        <v>4160</v>
      </c>
      <c r="B5374" s="11" t="str">
        <f t="shared" si="98"/>
        <v>Claude R. Lambe Charitable Foundation_Daniel F. Mcinnis19921619</v>
      </c>
      <c r="C5374" s="11" t="s">
        <v>4157</v>
      </c>
      <c r="D5374" s="11" t="s">
        <v>936</v>
      </c>
      <c r="E5374" s="11" t="s">
        <v>936</v>
      </c>
      <c r="F5374" s="4">
        <v>1619</v>
      </c>
      <c r="G5374" s="3">
        <v>1992</v>
      </c>
      <c r="H5374"/>
      <c r="I5374" s="12"/>
      <c r="K5374" s="3" t="str">
        <f>IF(VLOOKUP(D5374,'Resources Final'!A:C,3,FALSE)=0,"",VLOOKUP(D5374,'Resources Final'!A:C,3,FALSE))</f>
        <v>Y</v>
      </c>
      <c r="L5374" s="3" t="str">
        <f>IF(VLOOKUP(D5374,'Resources Final'!A:D,4,FALSE)=0,"",VLOOKUP(D5374,'Resources Final'!A:D,4,FALSE))</f>
        <v/>
      </c>
      <c r="M5374" s="3" t="str">
        <f>IF(VLOOKUP(D5374,'Resources Final'!A:E,5,FALSE)=0,"",VLOOKUP(D5374,'Resources Final'!A:E,5,FALSE))</f>
        <v/>
      </c>
      <c r="N5374" s="7" t="str">
        <f>IF(VLOOKUP(D5374,'Resources Final'!A:F,6,FALSE)=0,"",VLOOKUP(D5374,'Resources Final'!A:F,6,FALSE))</f>
        <v/>
      </c>
      <c r="O5374" s="3" t="str">
        <f>IF(VLOOKUP(D5374,'Resources Final'!A:G,7,FALSE)=0,"",VLOOKUP(D5374,'Resources Final'!A:G,7,FALSE))</f>
        <v/>
      </c>
    </row>
    <row r="5375" spans="1:15" x14ac:dyDescent="0.2">
      <c r="A5375" s="11" t="s">
        <v>4160</v>
      </c>
      <c r="B5375" s="11" t="str">
        <f t="shared" si="98"/>
        <v>Claude R. Lambe Charitable Foundation_Derek M. Rose19922372</v>
      </c>
      <c r="C5375" s="11" t="s">
        <v>4157</v>
      </c>
      <c r="D5375" s="11" t="s">
        <v>981</v>
      </c>
      <c r="E5375" s="11" t="s">
        <v>981</v>
      </c>
      <c r="F5375" s="4">
        <v>2372</v>
      </c>
      <c r="G5375" s="3">
        <v>1992</v>
      </c>
      <c r="H5375"/>
      <c r="I5375" s="12"/>
      <c r="K5375" s="3" t="str">
        <f>IF(VLOOKUP(D5375,'Resources Final'!A:C,3,FALSE)=0,"",VLOOKUP(D5375,'Resources Final'!A:C,3,FALSE))</f>
        <v>Y</v>
      </c>
      <c r="L5375" s="3" t="str">
        <f>IF(VLOOKUP(D5375,'Resources Final'!A:D,4,FALSE)=0,"",VLOOKUP(D5375,'Resources Final'!A:D,4,FALSE))</f>
        <v/>
      </c>
      <c r="M5375" s="3" t="str">
        <f>IF(VLOOKUP(D5375,'Resources Final'!A:E,5,FALSE)=0,"",VLOOKUP(D5375,'Resources Final'!A:E,5,FALSE))</f>
        <v/>
      </c>
      <c r="N5375" s="7" t="str">
        <f>IF(VLOOKUP(D5375,'Resources Final'!A:F,6,FALSE)=0,"",VLOOKUP(D5375,'Resources Final'!A:F,6,FALSE))</f>
        <v/>
      </c>
      <c r="O5375" s="3" t="str">
        <f>IF(VLOOKUP(D5375,'Resources Final'!A:G,7,FALSE)=0,"",VLOOKUP(D5375,'Resources Final'!A:G,7,FALSE))</f>
        <v/>
      </c>
    </row>
    <row r="5376" spans="1:15" x14ac:dyDescent="0.2">
      <c r="A5376" s="11" t="s">
        <v>4160</v>
      </c>
      <c r="B5376" s="11" t="str">
        <f t="shared" si="98"/>
        <v>Claude R. Lambe Charitable Foundation_Erica E. Gum19923071</v>
      </c>
      <c r="C5376" s="11" t="s">
        <v>4157</v>
      </c>
      <c r="D5376" s="11" t="s">
        <v>1149</v>
      </c>
      <c r="E5376" s="11" t="s">
        <v>1149</v>
      </c>
      <c r="F5376" s="4">
        <v>3071</v>
      </c>
      <c r="G5376" s="3">
        <v>1992</v>
      </c>
      <c r="H5376"/>
      <c r="I5376" s="12"/>
      <c r="K5376" s="3" t="str">
        <f>IF(VLOOKUP(D5376,'Resources Final'!A:C,3,FALSE)=0,"",VLOOKUP(D5376,'Resources Final'!A:C,3,FALSE))</f>
        <v>Y</v>
      </c>
      <c r="L5376" s="3" t="str">
        <f>IF(VLOOKUP(D5376,'Resources Final'!A:D,4,FALSE)=0,"",VLOOKUP(D5376,'Resources Final'!A:D,4,FALSE))</f>
        <v/>
      </c>
      <c r="M5376" s="3" t="str">
        <f>IF(VLOOKUP(D5376,'Resources Final'!A:E,5,FALSE)=0,"",VLOOKUP(D5376,'Resources Final'!A:E,5,FALSE))</f>
        <v/>
      </c>
      <c r="N5376" s="7" t="str">
        <f>IF(VLOOKUP(D5376,'Resources Final'!A:F,6,FALSE)=0,"",VLOOKUP(D5376,'Resources Final'!A:F,6,FALSE))</f>
        <v/>
      </c>
      <c r="O5376" s="3" t="str">
        <f>IF(VLOOKUP(D5376,'Resources Final'!A:G,7,FALSE)=0,"",VLOOKUP(D5376,'Resources Final'!A:G,7,FALSE))</f>
        <v/>
      </c>
    </row>
    <row r="5377" spans="1:15" x14ac:dyDescent="0.2">
      <c r="A5377" s="11" t="s">
        <v>4160</v>
      </c>
      <c r="B5377" s="11" t="str">
        <f t="shared" si="98"/>
        <v>Claude R. Lambe Charitable Foundation_Families Against Mandatory Minimums199210000</v>
      </c>
      <c r="C5377" s="11" t="s">
        <v>4157</v>
      </c>
      <c r="D5377" s="11" t="s">
        <v>1188</v>
      </c>
      <c r="E5377" s="11" t="s">
        <v>1188</v>
      </c>
      <c r="F5377" s="4">
        <v>10000</v>
      </c>
      <c r="G5377" s="3">
        <v>1992</v>
      </c>
      <c r="H5377"/>
      <c r="I5377" s="12"/>
      <c r="K5377" s="3" t="str">
        <f>IF(VLOOKUP(D5377,'Resources Final'!A:C,3,FALSE)=0,"",VLOOKUP(D5377,'Resources Final'!A:C,3,FALSE))</f>
        <v/>
      </c>
      <c r="L5377" s="3" t="str">
        <f>IF(VLOOKUP(D5377,'Resources Final'!A:D,4,FALSE)=0,"",VLOOKUP(D5377,'Resources Final'!A:D,4,FALSE))</f>
        <v/>
      </c>
      <c r="M5377" s="3" t="str">
        <f>IF(VLOOKUP(D5377,'Resources Final'!A:E,5,FALSE)=0,"",VLOOKUP(D5377,'Resources Final'!A:E,5,FALSE))</f>
        <v/>
      </c>
      <c r="N5377" s="7" t="str">
        <f>IF(VLOOKUP(D5377,'Resources Final'!A:F,6,FALSE)=0,"",VLOOKUP(D5377,'Resources Final'!A:F,6,FALSE))</f>
        <v>https://www.sourcewatch.org/index.php/Families_Against_Mandatory_Minimums</v>
      </c>
      <c r="O5377" s="3" t="str">
        <f>IF(VLOOKUP(D5377,'Resources Final'!A:G,7,FALSE)=0,"",VLOOKUP(D5377,'Resources Final'!A:G,7,FALSE))</f>
        <v>Sourcewatch</v>
      </c>
    </row>
    <row r="5378" spans="1:15" x14ac:dyDescent="0.2">
      <c r="A5378" s="11" t="s">
        <v>4160</v>
      </c>
      <c r="B5378" s="11" t="str">
        <f t="shared" ref="B5378:B5441" si="99">C5378&amp;"_"&amp;D5378&amp;G5378&amp;F5378</f>
        <v>Claude R. Lambe Charitable Foundation_Friends University199212675</v>
      </c>
      <c r="C5378" s="11" t="s">
        <v>4157</v>
      </c>
      <c r="D5378" s="11" t="s">
        <v>1306</v>
      </c>
      <c r="E5378" s="11" t="s">
        <v>1306</v>
      </c>
      <c r="F5378" s="4">
        <v>12675</v>
      </c>
      <c r="G5378" s="3">
        <v>1992</v>
      </c>
      <c r="H5378"/>
      <c r="I5378" s="12"/>
      <c r="K5378" s="3" t="str">
        <f>IF(VLOOKUP(D5378,'Resources Final'!A:C,3,FALSE)=0,"",VLOOKUP(D5378,'Resources Final'!A:C,3,FALSE))</f>
        <v/>
      </c>
      <c r="L5378" s="3" t="str">
        <f>IF(VLOOKUP(D5378,'Resources Final'!A:D,4,FALSE)=0,"",VLOOKUP(D5378,'Resources Final'!A:D,4,FALSE))</f>
        <v>Y</v>
      </c>
      <c r="M5378" s="3" t="str">
        <f>IF(VLOOKUP(D5378,'Resources Final'!A:E,5,FALSE)=0,"",VLOOKUP(D5378,'Resources Final'!A:E,5,FALSE))</f>
        <v/>
      </c>
      <c r="N5378" s="7" t="str">
        <f>IF(VLOOKUP(D5378,'Resources Final'!A:F,6,FALSE)=0,"",VLOOKUP(D5378,'Resources Final'!A:F,6,FALSE))</f>
        <v/>
      </c>
      <c r="O5378" s="3" t="str">
        <f>IF(VLOOKUP(D5378,'Resources Final'!A:G,7,FALSE)=0,"",VLOOKUP(D5378,'Resources Final'!A:G,7,FALSE))</f>
        <v/>
      </c>
    </row>
    <row r="5379" spans="1:15" x14ac:dyDescent="0.2">
      <c r="A5379" s="11" t="s">
        <v>4160</v>
      </c>
      <c r="B5379" s="11" t="str">
        <f t="shared" si="99"/>
        <v>Claude R. Lambe Charitable Foundation_Gene Healy19922799</v>
      </c>
      <c r="C5379" s="11" t="s">
        <v>4157</v>
      </c>
      <c r="D5379" s="11" t="s">
        <v>1360</v>
      </c>
      <c r="E5379" s="11" t="s">
        <v>1360</v>
      </c>
      <c r="F5379" s="4">
        <v>2799</v>
      </c>
      <c r="G5379" s="3">
        <v>1992</v>
      </c>
      <c r="H5379"/>
      <c r="I5379" s="12"/>
      <c r="K5379" s="3" t="str">
        <f>IF(VLOOKUP(D5379,'Resources Final'!A:C,3,FALSE)=0,"",VLOOKUP(D5379,'Resources Final'!A:C,3,FALSE))</f>
        <v>Y</v>
      </c>
      <c r="L5379" s="3" t="str">
        <f>IF(VLOOKUP(D5379,'Resources Final'!A:D,4,FALSE)=0,"",VLOOKUP(D5379,'Resources Final'!A:D,4,FALSE))</f>
        <v/>
      </c>
      <c r="M5379" s="3" t="str">
        <f>IF(VLOOKUP(D5379,'Resources Final'!A:E,5,FALSE)=0,"",VLOOKUP(D5379,'Resources Final'!A:E,5,FALSE))</f>
        <v/>
      </c>
      <c r="N5379" s="7" t="str">
        <f>IF(VLOOKUP(D5379,'Resources Final'!A:F,6,FALSE)=0,"",VLOOKUP(D5379,'Resources Final'!A:F,6,FALSE))</f>
        <v/>
      </c>
      <c r="O5379" s="3" t="str">
        <f>IF(VLOOKUP(D5379,'Resources Final'!A:G,7,FALSE)=0,"",VLOOKUP(D5379,'Resources Final'!A:G,7,FALSE))</f>
        <v/>
      </c>
    </row>
    <row r="5380" spans="1:15" x14ac:dyDescent="0.2">
      <c r="A5380" s="11" t="s">
        <v>4160</v>
      </c>
      <c r="B5380" s="11" t="str">
        <f t="shared" si="99"/>
        <v>Claude R. Lambe Charitable Foundation_Institute for Humane Studies at George Mason University199227500</v>
      </c>
      <c r="C5380" s="11" t="s">
        <v>4157</v>
      </c>
      <c r="D5380" s="11" t="s">
        <v>1680</v>
      </c>
      <c r="E5380" s="11" t="s">
        <v>4261</v>
      </c>
      <c r="F5380" s="4">
        <v>27500</v>
      </c>
      <c r="G5380" s="3">
        <v>1992</v>
      </c>
      <c r="H5380"/>
      <c r="I5380" s="12"/>
      <c r="K5380" s="3" t="str">
        <f>IF(VLOOKUP(D5380,'Resources Final'!A:C,3,FALSE)=0,"",VLOOKUP(D5380,'Resources Final'!A:C,3,FALSE))</f>
        <v/>
      </c>
      <c r="L5380" s="3" t="str">
        <f>IF(VLOOKUP(D5380,'Resources Final'!A:D,4,FALSE)=0,"",VLOOKUP(D5380,'Resources Final'!A:D,4,FALSE))</f>
        <v>Y</v>
      </c>
      <c r="M5380" s="3" t="str">
        <f>IF(VLOOKUP(D5380,'Resources Final'!A:E,5,FALSE)=0,"",VLOOKUP(D5380,'Resources Final'!A:E,5,FALSE))</f>
        <v/>
      </c>
      <c r="N5380" s="7" t="str">
        <f>IF(VLOOKUP(D5380,'Resources Final'!A:F,6,FALSE)=0,"",VLOOKUP(D5380,'Resources Final'!A:F,6,FALSE))</f>
        <v>https://www.desmogblog.com/institute-humane-studies-george-mason-university</v>
      </c>
      <c r="O5380" s="3" t="str">
        <f>IF(VLOOKUP(D5380,'Resources Final'!A:G,7,FALSE)=0,"",VLOOKUP(D5380,'Resources Final'!A:G,7,FALSE))</f>
        <v>Desmog</v>
      </c>
    </row>
    <row r="5381" spans="1:15" x14ac:dyDescent="0.2">
      <c r="A5381" s="11" t="s">
        <v>4160</v>
      </c>
      <c r="B5381" s="11" t="str">
        <f t="shared" si="99"/>
        <v>Claude R. Lambe Charitable Foundation_Institute for Humane Studies at George Mason University19922500</v>
      </c>
      <c r="C5381" s="11" t="s">
        <v>4157</v>
      </c>
      <c r="D5381" s="11" t="s">
        <v>1680</v>
      </c>
      <c r="E5381" s="11" t="s">
        <v>4261</v>
      </c>
      <c r="F5381" s="4">
        <v>2500</v>
      </c>
      <c r="G5381" s="3">
        <v>1992</v>
      </c>
      <c r="H5381"/>
      <c r="I5381" s="12"/>
      <c r="K5381" s="3" t="str">
        <f>IF(VLOOKUP(D5381,'Resources Final'!A:C,3,FALSE)=0,"",VLOOKUP(D5381,'Resources Final'!A:C,3,FALSE))</f>
        <v/>
      </c>
      <c r="L5381" s="3" t="str">
        <f>IF(VLOOKUP(D5381,'Resources Final'!A:D,4,FALSE)=0,"",VLOOKUP(D5381,'Resources Final'!A:D,4,FALSE))</f>
        <v>Y</v>
      </c>
      <c r="M5381" s="3" t="str">
        <f>IF(VLOOKUP(D5381,'Resources Final'!A:E,5,FALSE)=0,"",VLOOKUP(D5381,'Resources Final'!A:E,5,FALSE))</f>
        <v/>
      </c>
      <c r="N5381" s="7" t="str">
        <f>IF(VLOOKUP(D5381,'Resources Final'!A:F,6,FALSE)=0,"",VLOOKUP(D5381,'Resources Final'!A:F,6,FALSE))</f>
        <v>https://www.desmogblog.com/institute-humane-studies-george-mason-university</v>
      </c>
      <c r="O5381" s="3" t="str">
        <f>IF(VLOOKUP(D5381,'Resources Final'!A:G,7,FALSE)=0,"",VLOOKUP(D5381,'Resources Final'!A:G,7,FALSE))</f>
        <v>Desmog</v>
      </c>
    </row>
    <row r="5382" spans="1:15" x14ac:dyDescent="0.2">
      <c r="A5382" s="11" t="s">
        <v>4160</v>
      </c>
      <c r="B5382" s="11" t="str">
        <f t="shared" si="99"/>
        <v>Claude R. Lambe Charitable Foundation_Institute for Humane Studies at George Mason University199235000</v>
      </c>
      <c r="C5382" s="11" t="s">
        <v>4157</v>
      </c>
      <c r="D5382" s="11" t="s">
        <v>1680</v>
      </c>
      <c r="E5382" s="11" t="s">
        <v>4261</v>
      </c>
      <c r="F5382" s="4">
        <v>35000</v>
      </c>
      <c r="G5382" s="3">
        <v>1992</v>
      </c>
      <c r="H5382"/>
      <c r="I5382" s="12"/>
      <c r="K5382" s="3" t="str">
        <f>IF(VLOOKUP(D5382,'Resources Final'!A:C,3,FALSE)=0,"",VLOOKUP(D5382,'Resources Final'!A:C,3,FALSE))</f>
        <v/>
      </c>
      <c r="L5382" s="3" t="str">
        <f>IF(VLOOKUP(D5382,'Resources Final'!A:D,4,FALSE)=0,"",VLOOKUP(D5382,'Resources Final'!A:D,4,FALSE))</f>
        <v>Y</v>
      </c>
      <c r="M5382" s="3" t="str">
        <f>IF(VLOOKUP(D5382,'Resources Final'!A:E,5,FALSE)=0,"",VLOOKUP(D5382,'Resources Final'!A:E,5,FALSE))</f>
        <v/>
      </c>
      <c r="N5382" s="7" t="str">
        <f>IF(VLOOKUP(D5382,'Resources Final'!A:F,6,FALSE)=0,"",VLOOKUP(D5382,'Resources Final'!A:F,6,FALSE))</f>
        <v>https://www.desmogblog.com/institute-humane-studies-george-mason-university</v>
      </c>
      <c r="O5382" s="3" t="str">
        <f>IF(VLOOKUP(D5382,'Resources Final'!A:G,7,FALSE)=0,"",VLOOKUP(D5382,'Resources Final'!A:G,7,FALSE))</f>
        <v>Desmog</v>
      </c>
    </row>
    <row r="5383" spans="1:15" x14ac:dyDescent="0.2">
      <c r="A5383" s="11" t="s">
        <v>4160</v>
      </c>
      <c r="B5383" s="11" t="str">
        <f t="shared" si="99"/>
        <v>Claude R. Lambe Charitable Foundation_Institute for Humane Studies at George Mason University199245750</v>
      </c>
      <c r="C5383" s="11" t="s">
        <v>4157</v>
      </c>
      <c r="D5383" s="11" t="s">
        <v>1680</v>
      </c>
      <c r="E5383" s="11" t="s">
        <v>4261</v>
      </c>
      <c r="F5383" s="4">
        <v>45750</v>
      </c>
      <c r="G5383" s="3">
        <v>1992</v>
      </c>
      <c r="H5383"/>
      <c r="I5383" s="12"/>
      <c r="K5383" s="3" t="str">
        <f>IF(VLOOKUP(D5383,'Resources Final'!A:C,3,FALSE)=0,"",VLOOKUP(D5383,'Resources Final'!A:C,3,FALSE))</f>
        <v/>
      </c>
      <c r="L5383" s="3" t="str">
        <f>IF(VLOOKUP(D5383,'Resources Final'!A:D,4,FALSE)=0,"",VLOOKUP(D5383,'Resources Final'!A:D,4,FALSE))</f>
        <v>Y</v>
      </c>
      <c r="M5383" s="3" t="str">
        <f>IF(VLOOKUP(D5383,'Resources Final'!A:E,5,FALSE)=0,"",VLOOKUP(D5383,'Resources Final'!A:E,5,FALSE))</f>
        <v/>
      </c>
      <c r="N5383" s="7" t="str">
        <f>IF(VLOOKUP(D5383,'Resources Final'!A:F,6,FALSE)=0,"",VLOOKUP(D5383,'Resources Final'!A:F,6,FALSE))</f>
        <v>https://www.desmogblog.com/institute-humane-studies-george-mason-university</v>
      </c>
      <c r="O5383" s="3" t="str">
        <f>IF(VLOOKUP(D5383,'Resources Final'!A:G,7,FALSE)=0,"",VLOOKUP(D5383,'Resources Final'!A:G,7,FALSE))</f>
        <v>Desmog</v>
      </c>
    </row>
    <row r="5384" spans="1:15" x14ac:dyDescent="0.2">
      <c r="A5384" s="11" t="s">
        <v>4160</v>
      </c>
      <c r="B5384" s="11" t="str">
        <f t="shared" si="99"/>
        <v>Claude R. Lambe Charitable Foundation_Institute for Humane Studies at George Mason University1992250000</v>
      </c>
      <c r="C5384" s="11" t="s">
        <v>4157</v>
      </c>
      <c r="D5384" s="11" t="s">
        <v>1680</v>
      </c>
      <c r="E5384" s="11" t="s">
        <v>4261</v>
      </c>
      <c r="F5384" s="4">
        <v>250000</v>
      </c>
      <c r="G5384" s="3">
        <v>1992</v>
      </c>
      <c r="H5384"/>
      <c r="I5384" s="12"/>
      <c r="K5384" s="3" t="str">
        <f>IF(VLOOKUP(D5384,'Resources Final'!A:C,3,FALSE)=0,"",VLOOKUP(D5384,'Resources Final'!A:C,3,FALSE))</f>
        <v/>
      </c>
      <c r="L5384" s="3" t="str">
        <f>IF(VLOOKUP(D5384,'Resources Final'!A:D,4,FALSE)=0,"",VLOOKUP(D5384,'Resources Final'!A:D,4,FALSE))</f>
        <v>Y</v>
      </c>
      <c r="M5384" s="3" t="str">
        <f>IF(VLOOKUP(D5384,'Resources Final'!A:E,5,FALSE)=0,"",VLOOKUP(D5384,'Resources Final'!A:E,5,FALSE))</f>
        <v/>
      </c>
      <c r="N5384" s="7" t="str">
        <f>IF(VLOOKUP(D5384,'Resources Final'!A:F,6,FALSE)=0,"",VLOOKUP(D5384,'Resources Final'!A:F,6,FALSE))</f>
        <v>https://www.desmogblog.com/institute-humane-studies-george-mason-university</v>
      </c>
      <c r="O5384" s="3" t="str">
        <f>IF(VLOOKUP(D5384,'Resources Final'!A:G,7,FALSE)=0,"",VLOOKUP(D5384,'Resources Final'!A:G,7,FALSE))</f>
        <v>Desmog</v>
      </c>
    </row>
    <row r="5385" spans="1:15" x14ac:dyDescent="0.2">
      <c r="A5385" s="11" t="s">
        <v>4160</v>
      </c>
      <c r="B5385" s="11" t="str">
        <f t="shared" si="99"/>
        <v>Claude R. Lambe Charitable Foundation_Institute for Humane Studies at George Mason University199282324</v>
      </c>
      <c r="C5385" s="11" t="s">
        <v>4157</v>
      </c>
      <c r="D5385" s="11" t="s">
        <v>1680</v>
      </c>
      <c r="E5385" s="11" t="s">
        <v>4261</v>
      </c>
      <c r="F5385" s="4">
        <v>82324</v>
      </c>
      <c r="G5385" s="3">
        <v>1992</v>
      </c>
      <c r="H5385"/>
      <c r="I5385" s="12"/>
      <c r="K5385" s="3" t="str">
        <f>IF(VLOOKUP(D5385,'Resources Final'!A:C,3,FALSE)=0,"",VLOOKUP(D5385,'Resources Final'!A:C,3,FALSE))</f>
        <v/>
      </c>
      <c r="L5385" s="3" t="str">
        <f>IF(VLOOKUP(D5385,'Resources Final'!A:D,4,FALSE)=0,"",VLOOKUP(D5385,'Resources Final'!A:D,4,FALSE))</f>
        <v>Y</v>
      </c>
      <c r="M5385" s="3" t="str">
        <f>IF(VLOOKUP(D5385,'Resources Final'!A:E,5,FALSE)=0,"",VLOOKUP(D5385,'Resources Final'!A:E,5,FALSE))</f>
        <v/>
      </c>
      <c r="N5385" s="7" t="str">
        <f>IF(VLOOKUP(D5385,'Resources Final'!A:F,6,FALSE)=0,"",VLOOKUP(D5385,'Resources Final'!A:F,6,FALSE))</f>
        <v>https://www.desmogblog.com/institute-humane-studies-george-mason-university</v>
      </c>
      <c r="O5385" s="3" t="str">
        <f>IF(VLOOKUP(D5385,'Resources Final'!A:G,7,FALSE)=0,"",VLOOKUP(D5385,'Resources Final'!A:G,7,FALSE))</f>
        <v>Desmog</v>
      </c>
    </row>
    <row r="5386" spans="1:15" x14ac:dyDescent="0.2">
      <c r="A5386" s="11" t="s">
        <v>4160</v>
      </c>
      <c r="B5386" s="11" t="str">
        <f t="shared" si="99"/>
        <v>Claude R. Lambe Charitable Foundation_George Mason University199242660</v>
      </c>
      <c r="C5386" s="11" t="s">
        <v>4157</v>
      </c>
      <c r="D5386" s="11" t="s">
        <v>678</v>
      </c>
      <c r="E5386" s="11" t="s">
        <v>678</v>
      </c>
      <c r="F5386" s="4">
        <v>42660</v>
      </c>
      <c r="G5386" s="3">
        <v>1992</v>
      </c>
      <c r="H5386"/>
      <c r="I5386" s="12"/>
      <c r="K5386" s="3" t="str">
        <f>IF(VLOOKUP(D5386,'Resources Final'!A:C,3,FALSE)=0,"",VLOOKUP(D5386,'Resources Final'!A:C,3,FALSE))</f>
        <v/>
      </c>
      <c r="L5386" s="3" t="str">
        <f>IF(VLOOKUP(D5386,'Resources Final'!A:D,4,FALSE)=0,"",VLOOKUP(D5386,'Resources Final'!A:D,4,FALSE))</f>
        <v>Y</v>
      </c>
      <c r="M5386" s="3" t="str">
        <f>IF(VLOOKUP(D5386,'Resources Final'!A:E,5,FALSE)=0,"",VLOOKUP(D5386,'Resources Final'!A:E,5,FALSE))</f>
        <v/>
      </c>
      <c r="N5386" s="7" t="str">
        <f>IF(VLOOKUP(D5386,'Resources Final'!A:F,6,FALSE)=0,"",VLOOKUP(D5386,'Resources Final'!A:F,6,FALSE))</f>
        <v/>
      </c>
      <c r="O5386" s="3" t="str">
        <f>IF(VLOOKUP(D5386,'Resources Final'!A:G,7,FALSE)=0,"",VLOOKUP(D5386,'Resources Final'!A:G,7,FALSE))</f>
        <v/>
      </c>
    </row>
    <row r="5387" spans="1:15" x14ac:dyDescent="0.2">
      <c r="A5387" s="11" t="s">
        <v>4160</v>
      </c>
      <c r="B5387" s="11" t="str">
        <f t="shared" si="99"/>
        <v>Claude R. Lambe Charitable Foundation_George Mason University199222000</v>
      </c>
      <c r="C5387" s="11" t="s">
        <v>4157</v>
      </c>
      <c r="D5387" s="11" t="s">
        <v>678</v>
      </c>
      <c r="E5387" s="11" t="s">
        <v>678</v>
      </c>
      <c r="F5387" s="4">
        <v>22000</v>
      </c>
      <c r="G5387" s="3">
        <v>1992</v>
      </c>
      <c r="H5387"/>
      <c r="I5387" s="12"/>
      <c r="K5387" s="3" t="str">
        <f>IF(VLOOKUP(D5387,'Resources Final'!A:C,3,FALSE)=0,"",VLOOKUP(D5387,'Resources Final'!A:C,3,FALSE))</f>
        <v/>
      </c>
      <c r="L5387" s="3" t="str">
        <f>IF(VLOOKUP(D5387,'Resources Final'!A:D,4,FALSE)=0,"",VLOOKUP(D5387,'Resources Final'!A:D,4,FALSE))</f>
        <v>Y</v>
      </c>
      <c r="M5387" s="3" t="str">
        <f>IF(VLOOKUP(D5387,'Resources Final'!A:E,5,FALSE)=0,"",VLOOKUP(D5387,'Resources Final'!A:E,5,FALSE))</f>
        <v/>
      </c>
      <c r="N5387" s="7" t="str">
        <f>IF(VLOOKUP(D5387,'Resources Final'!A:F,6,FALSE)=0,"",VLOOKUP(D5387,'Resources Final'!A:F,6,FALSE))</f>
        <v/>
      </c>
      <c r="O5387" s="3" t="str">
        <f>IF(VLOOKUP(D5387,'Resources Final'!A:G,7,FALSE)=0,"",VLOOKUP(D5387,'Resources Final'!A:G,7,FALSE))</f>
        <v/>
      </c>
    </row>
    <row r="5388" spans="1:15" x14ac:dyDescent="0.2">
      <c r="A5388" s="11" t="s">
        <v>4156</v>
      </c>
      <c r="B5388" s="11" t="str">
        <f t="shared" si="99"/>
        <v>Claude R. Lambe Charitable Foundation_Center for the Study of Market Processes (precursor to Mercatus)199264660</v>
      </c>
      <c r="C5388" s="11" t="s">
        <v>4157</v>
      </c>
      <c r="D5388" s="11" t="s">
        <v>677</v>
      </c>
      <c r="E5388" s="11" t="s">
        <v>678</v>
      </c>
      <c r="F5388" s="4">
        <v>64660</v>
      </c>
      <c r="G5388" s="3">
        <v>1992</v>
      </c>
      <c r="H5388"/>
      <c r="I5388" s="12"/>
      <c r="K5388" s="3" t="str">
        <f>IF(VLOOKUP(D5388,'Resources Final'!A:C,3,FALSE)=0,"",VLOOKUP(D5388,'Resources Final'!A:C,3,FALSE))</f>
        <v/>
      </c>
      <c r="L5388" s="3" t="str">
        <f>IF(VLOOKUP(D5388,'Resources Final'!A:D,4,FALSE)=0,"",VLOOKUP(D5388,'Resources Final'!A:D,4,FALSE))</f>
        <v>Y</v>
      </c>
      <c r="M5388" s="3" t="str">
        <f>IF(VLOOKUP(D5388,'Resources Final'!A:E,5,FALSE)=0,"",VLOOKUP(D5388,'Resources Final'!A:E,5,FALSE))</f>
        <v/>
      </c>
      <c r="N5388" s="7" t="str">
        <f>IF(VLOOKUP(D5388,'Resources Final'!A:F,6,FALSE)=0,"",VLOOKUP(D5388,'Resources Final'!A:F,6,FALSE))</f>
        <v/>
      </c>
      <c r="O5388" s="3" t="str">
        <f>IF(VLOOKUP(D5388,'Resources Final'!A:G,7,FALSE)=0,"",VLOOKUP(D5388,'Resources Final'!A:G,7,FALSE))</f>
        <v/>
      </c>
    </row>
    <row r="5389" spans="1:15" x14ac:dyDescent="0.2">
      <c r="A5389" s="11" t="s">
        <v>4160</v>
      </c>
      <c r="B5389" s="11" t="str">
        <f t="shared" si="99"/>
        <v>Claude R. Lambe Charitable Foundation_Grant Thompson19923093</v>
      </c>
      <c r="C5389" s="11" t="s">
        <v>4157</v>
      </c>
      <c r="D5389" s="11" t="s">
        <v>1440</v>
      </c>
      <c r="E5389" s="11" t="s">
        <v>1440</v>
      </c>
      <c r="F5389" s="4">
        <v>3093</v>
      </c>
      <c r="G5389" s="3">
        <v>1992</v>
      </c>
      <c r="H5389"/>
      <c r="I5389" s="12"/>
      <c r="K5389" s="3" t="str">
        <f>IF(VLOOKUP(D5389,'Resources Final'!A:C,3,FALSE)=0,"",VLOOKUP(D5389,'Resources Final'!A:C,3,FALSE))</f>
        <v>Y</v>
      </c>
      <c r="L5389" s="3" t="str">
        <f>IF(VLOOKUP(D5389,'Resources Final'!A:D,4,FALSE)=0,"",VLOOKUP(D5389,'Resources Final'!A:D,4,FALSE))</f>
        <v/>
      </c>
      <c r="M5389" s="3" t="str">
        <f>IF(VLOOKUP(D5389,'Resources Final'!A:E,5,FALSE)=0,"",VLOOKUP(D5389,'Resources Final'!A:E,5,FALSE))</f>
        <v/>
      </c>
      <c r="N5389" s="7" t="str">
        <f>IF(VLOOKUP(D5389,'Resources Final'!A:F,6,FALSE)=0,"",VLOOKUP(D5389,'Resources Final'!A:F,6,FALSE))</f>
        <v/>
      </c>
      <c r="O5389" s="3" t="str">
        <f>IF(VLOOKUP(D5389,'Resources Final'!A:G,7,FALSE)=0,"",VLOOKUP(D5389,'Resources Final'!A:G,7,FALSE))</f>
        <v/>
      </c>
    </row>
    <row r="5390" spans="1:15" x14ac:dyDescent="0.2">
      <c r="A5390" s="11" t="s">
        <v>4160</v>
      </c>
      <c r="B5390" s="11" t="str">
        <f t="shared" si="99"/>
        <v>Claude R. Lambe Charitable Foundation_Heartland Institute199210000</v>
      </c>
      <c r="C5390" s="11" t="s">
        <v>4157</v>
      </c>
      <c r="D5390" s="11" t="s">
        <v>1551</v>
      </c>
      <c r="E5390" s="11" t="s">
        <v>1551</v>
      </c>
      <c r="F5390" s="4">
        <v>10000</v>
      </c>
      <c r="G5390" s="3">
        <v>1992</v>
      </c>
      <c r="H5390"/>
      <c r="I5390" s="12"/>
      <c r="K5390" s="3" t="str">
        <f>IF(VLOOKUP(D5390,'Resources Final'!A:C,3,FALSE)=0,"",VLOOKUP(D5390,'Resources Final'!A:C,3,FALSE))</f>
        <v/>
      </c>
      <c r="L5390" s="3" t="str">
        <f>IF(VLOOKUP(D5390,'Resources Final'!A:D,4,FALSE)=0,"",VLOOKUP(D5390,'Resources Final'!A:D,4,FALSE))</f>
        <v/>
      </c>
      <c r="M5390" s="3" t="str">
        <f>IF(VLOOKUP(D5390,'Resources Final'!A:E,5,FALSE)=0,"",VLOOKUP(D5390,'Resources Final'!A:E,5,FALSE))</f>
        <v/>
      </c>
      <c r="N5390" s="7" t="str">
        <f>IF(VLOOKUP(D5390,'Resources Final'!A:F,6,FALSE)=0,"",VLOOKUP(D5390,'Resources Final'!A:F,6,FALSE))</f>
        <v>https://www.desmogblog.com/heartland-institute</v>
      </c>
      <c r="O5390" s="3" t="str">
        <f>IF(VLOOKUP(D5390,'Resources Final'!A:G,7,FALSE)=0,"",VLOOKUP(D5390,'Resources Final'!A:G,7,FALSE))</f>
        <v>Desmog</v>
      </c>
    </row>
    <row r="5391" spans="1:15" x14ac:dyDescent="0.2">
      <c r="A5391" s="11" t="s">
        <v>4160</v>
      </c>
      <c r="B5391" s="11" t="str">
        <f t="shared" si="99"/>
        <v>Claude R. Lambe Charitable Foundation_Institute for Justice1992250000</v>
      </c>
      <c r="C5391" s="11" t="s">
        <v>4157</v>
      </c>
      <c r="D5391" s="11" t="s">
        <v>1682</v>
      </c>
      <c r="E5391" s="11" t="s">
        <v>1682</v>
      </c>
      <c r="F5391" s="4">
        <v>250000</v>
      </c>
      <c r="G5391" s="3">
        <v>1992</v>
      </c>
      <c r="H5391"/>
      <c r="I5391" s="12"/>
      <c r="K5391" s="3" t="str">
        <f>IF(VLOOKUP(D5391,'Resources Final'!A:C,3,FALSE)=0,"",VLOOKUP(D5391,'Resources Final'!A:C,3,FALSE))</f>
        <v/>
      </c>
      <c r="L5391" s="3" t="str">
        <f>IF(VLOOKUP(D5391,'Resources Final'!A:D,4,FALSE)=0,"",VLOOKUP(D5391,'Resources Final'!A:D,4,FALSE))</f>
        <v/>
      </c>
      <c r="M5391" s="3" t="str">
        <f>IF(VLOOKUP(D5391,'Resources Final'!A:E,5,FALSE)=0,"",VLOOKUP(D5391,'Resources Final'!A:E,5,FALSE))</f>
        <v/>
      </c>
      <c r="N5391" s="7" t="str">
        <f>IF(VLOOKUP(D5391,'Resources Final'!A:F,6,FALSE)=0,"",VLOOKUP(D5391,'Resources Final'!A:F,6,FALSE))</f>
        <v>https://www.sourcewatch.org/index.php/Institute_for_Justice</v>
      </c>
      <c r="O5391" s="3" t="str">
        <f>IF(VLOOKUP(D5391,'Resources Final'!A:G,7,FALSE)=0,"",VLOOKUP(D5391,'Resources Final'!A:G,7,FALSE))</f>
        <v>Sourcewatch</v>
      </c>
    </row>
    <row r="5392" spans="1:15" x14ac:dyDescent="0.2">
      <c r="A5392" s="11" t="s">
        <v>4160</v>
      </c>
      <c r="B5392" s="11" t="str">
        <f t="shared" si="99"/>
        <v>Claude R. Lambe Charitable Foundation_Institute for Justice1992200000</v>
      </c>
      <c r="C5392" s="11" t="s">
        <v>4157</v>
      </c>
      <c r="D5392" s="11" t="s">
        <v>1682</v>
      </c>
      <c r="E5392" s="11" t="s">
        <v>1682</v>
      </c>
      <c r="F5392" s="4">
        <v>200000</v>
      </c>
      <c r="G5392" s="3">
        <v>1992</v>
      </c>
      <c r="H5392"/>
      <c r="I5392" s="12"/>
      <c r="K5392" s="3" t="str">
        <f>IF(VLOOKUP(D5392,'Resources Final'!A:C,3,FALSE)=0,"",VLOOKUP(D5392,'Resources Final'!A:C,3,FALSE))</f>
        <v/>
      </c>
      <c r="L5392" s="3" t="str">
        <f>IF(VLOOKUP(D5392,'Resources Final'!A:D,4,FALSE)=0,"",VLOOKUP(D5392,'Resources Final'!A:D,4,FALSE))</f>
        <v/>
      </c>
      <c r="M5392" s="3" t="str">
        <f>IF(VLOOKUP(D5392,'Resources Final'!A:E,5,FALSE)=0,"",VLOOKUP(D5392,'Resources Final'!A:E,5,FALSE))</f>
        <v/>
      </c>
      <c r="N5392" s="7" t="str">
        <f>IF(VLOOKUP(D5392,'Resources Final'!A:F,6,FALSE)=0,"",VLOOKUP(D5392,'Resources Final'!A:F,6,FALSE))</f>
        <v>https://www.sourcewatch.org/index.php/Institute_for_Justice</v>
      </c>
      <c r="O5392" s="3" t="str">
        <f>IF(VLOOKUP(D5392,'Resources Final'!A:G,7,FALSE)=0,"",VLOOKUP(D5392,'Resources Final'!A:G,7,FALSE))</f>
        <v>Sourcewatch</v>
      </c>
    </row>
    <row r="5393" spans="1:15" x14ac:dyDescent="0.2">
      <c r="A5393" s="11" t="s">
        <v>4160</v>
      </c>
      <c r="B5393" s="11" t="str">
        <f t="shared" si="99"/>
        <v>Claude R. Lambe Charitable Foundation_Institute for Research on the Economics of Taxation19925000</v>
      </c>
      <c r="C5393" s="11" t="s">
        <v>4157</v>
      </c>
      <c r="D5393" s="11" t="s">
        <v>1690</v>
      </c>
      <c r="E5393" s="11" t="s">
        <v>1690</v>
      </c>
      <c r="F5393" s="4">
        <v>5000</v>
      </c>
      <c r="G5393" s="3">
        <v>1992</v>
      </c>
      <c r="H5393"/>
      <c r="I5393" s="12"/>
      <c r="K5393" s="3" t="str">
        <f>IF(VLOOKUP(D5393,'Resources Final'!A:C,3,FALSE)=0,"",VLOOKUP(D5393,'Resources Final'!A:C,3,FALSE))</f>
        <v/>
      </c>
      <c r="L5393" s="3" t="str">
        <f>IF(VLOOKUP(D5393,'Resources Final'!A:D,4,FALSE)=0,"",VLOOKUP(D5393,'Resources Final'!A:D,4,FALSE))</f>
        <v/>
      </c>
      <c r="M5393" s="3" t="str">
        <f>IF(VLOOKUP(D5393,'Resources Final'!A:E,5,FALSE)=0,"",VLOOKUP(D5393,'Resources Final'!A:E,5,FALSE))</f>
        <v/>
      </c>
      <c r="N5393" s="7" t="str">
        <f>IF(VLOOKUP(D5393,'Resources Final'!A:F,6,FALSE)=0,"",VLOOKUP(D5393,'Resources Final'!A:F,6,FALSE))</f>
        <v>https://www.sourcewatch.org/index.php/Institute_for_Research_on_the_Economics_of_Taxation</v>
      </c>
      <c r="O5393" s="3" t="str">
        <f>IF(VLOOKUP(D5393,'Resources Final'!A:G,7,FALSE)=0,"",VLOOKUP(D5393,'Resources Final'!A:G,7,FALSE))</f>
        <v>Sourcewatch</v>
      </c>
    </row>
    <row r="5394" spans="1:15" x14ac:dyDescent="0.2">
      <c r="A5394" s="11" t="s">
        <v>4160</v>
      </c>
      <c r="B5394" s="11" t="str">
        <f t="shared" si="99"/>
        <v>Claude R. Lambe Charitable Foundation_Jim Carty19921027</v>
      </c>
      <c r="C5394" s="11" t="s">
        <v>4157</v>
      </c>
      <c r="D5394" s="11" t="s">
        <v>1841</v>
      </c>
      <c r="E5394" s="11" t="s">
        <v>1841</v>
      </c>
      <c r="F5394" s="4">
        <v>1027</v>
      </c>
      <c r="G5394" s="3">
        <v>1992</v>
      </c>
      <c r="H5394"/>
      <c r="I5394" s="12"/>
      <c r="K5394" s="3" t="str">
        <f>IF(VLOOKUP(D5394,'Resources Final'!A:C,3,FALSE)=0,"",VLOOKUP(D5394,'Resources Final'!A:C,3,FALSE))</f>
        <v>Y</v>
      </c>
      <c r="L5394" s="3" t="str">
        <f>IF(VLOOKUP(D5394,'Resources Final'!A:D,4,FALSE)=0,"",VLOOKUP(D5394,'Resources Final'!A:D,4,FALSE))</f>
        <v/>
      </c>
      <c r="M5394" s="3" t="str">
        <f>IF(VLOOKUP(D5394,'Resources Final'!A:E,5,FALSE)=0,"",VLOOKUP(D5394,'Resources Final'!A:E,5,FALSE))</f>
        <v/>
      </c>
      <c r="N5394" s="7" t="str">
        <f>IF(VLOOKUP(D5394,'Resources Final'!A:F,6,FALSE)=0,"",VLOOKUP(D5394,'Resources Final'!A:F,6,FALSE))</f>
        <v/>
      </c>
      <c r="O5394" s="3" t="str">
        <f>IF(VLOOKUP(D5394,'Resources Final'!A:G,7,FALSE)=0,"",VLOOKUP(D5394,'Resources Final'!A:G,7,FALSE))</f>
        <v/>
      </c>
    </row>
    <row r="5395" spans="1:15" x14ac:dyDescent="0.2">
      <c r="A5395" s="11" t="s">
        <v>4160</v>
      </c>
      <c r="B5395" s="11" t="str">
        <f t="shared" si="99"/>
        <v>Claude R. Lambe Charitable Foundation_John L. Berlau19922805</v>
      </c>
      <c r="C5395" s="11" t="s">
        <v>4157</v>
      </c>
      <c r="D5395" s="11" t="s">
        <v>1848</v>
      </c>
      <c r="E5395" s="11" t="s">
        <v>1848</v>
      </c>
      <c r="F5395" s="4">
        <v>2805</v>
      </c>
      <c r="G5395" s="3">
        <v>1992</v>
      </c>
      <c r="H5395"/>
      <c r="I5395" s="12"/>
      <c r="K5395" s="3" t="str">
        <f>IF(VLOOKUP(D5395,'Resources Final'!A:C,3,FALSE)=0,"",VLOOKUP(D5395,'Resources Final'!A:C,3,FALSE))</f>
        <v>Y</v>
      </c>
      <c r="L5395" s="3" t="str">
        <f>IF(VLOOKUP(D5395,'Resources Final'!A:D,4,FALSE)=0,"",VLOOKUP(D5395,'Resources Final'!A:D,4,FALSE))</f>
        <v/>
      </c>
      <c r="M5395" s="3" t="str">
        <f>IF(VLOOKUP(D5395,'Resources Final'!A:E,5,FALSE)=0,"",VLOOKUP(D5395,'Resources Final'!A:E,5,FALSE))</f>
        <v/>
      </c>
      <c r="N5395" s="7" t="str">
        <f>IF(VLOOKUP(D5395,'Resources Final'!A:F,6,FALSE)=0,"",VLOOKUP(D5395,'Resources Final'!A:F,6,FALSE))</f>
        <v/>
      </c>
      <c r="O5395" s="3" t="str">
        <f>IF(VLOOKUP(D5395,'Resources Final'!A:G,7,FALSE)=0,"",VLOOKUP(D5395,'Resources Final'!A:G,7,FALSE))</f>
        <v/>
      </c>
    </row>
    <row r="5396" spans="1:15" x14ac:dyDescent="0.2">
      <c r="A5396" s="11" t="s">
        <v>4160</v>
      </c>
      <c r="B5396" s="11" t="str">
        <f t="shared" si="99"/>
        <v>Claude R. Lambe Charitable Foundation_Kansas Cultural Trust199244750</v>
      </c>
      <c r="C5396" s="11" t="s">
        <v>4157</v>
      </c>
      <c r="D5396" s="11" t="s">
        <v>1950</v>
      </c>
      <c r="E5396" s="11" t="s">
        <v>1950</v>
      </c>
      <c r="F5396" s="4">
        <v>44750</v>
      </c>
      <c r="G5396" s="3">
        <v>1992</v>
      </c>
      <c r="H5396"/>
      <c r="I5396" s="12"/>
      <c r="K5396" s="3" t="str">
        <f>IF(VLOOKUP(D5396,'Resources Final'!A:C,3,FALSE)=0,"",VLOOKUP(D5396,'Resources Final'!A:C,3,FALSE))</f>
        <v/>
      </c>
      <c r="L5396" s="3" t="str">
        <f>IF(VLOOKUP(D5396,'Resources Final'!A:D,4,FALSE)=0,"",VLOOKUP(D5396,'Resources Final'!A:D,4,FALSE))</f>
        <v/>
      </c>
      <c r="M5396" s="3" t="str">
        <f>IF(VLOOKUP(D5396,'Resources Final'!A:E,5,FALSE)=0,"",VLOOKUP(D5396,'Resources Final'!A:E,5,FALSE))</f>
        <v/>
      </c>
      <c r="N5396" s="7" t="str">
        <f>IF(VLOOKUP(D5396,'Resources Final'!A:F,6,FALSE)=0,"",VLOOKUP(D5396,'Resources Final'!A:F,6,FALSE))</f>
        <v/>
      </c>
      <c r="O5396" s="3" t="str">
        <f>IF(VLOOKUP(D5396,'Resources Final'!A:G,7,FALSE)=0,"",VLOOKUP(D5396,'Resources Final'!A:G,7,FALSE))</f>
        <v/>
      </c>
    </row>
    <row r="5397" spans="1:15" x14ac:dyDescent="0.2">
      <c r="A5397" s="11" t="s">
        <v>4160</v>
      </c>
      <c r="B5397" s="11" t="str">
        <f t="shared" si="99"/>
        <v>Claude R. Lambe Charitable Foundation_Kansas Cultural Trust199210000</v>
      </c>
      <c r="C5397" s="11" t="s">
        <v>4157</v>
      </c>
      <c r="D5397" s="11" t="s">
        <v>1950</v>
      </c>
      <c r="E5397" s="11" t="s">
        <v>1950</v>
      </c>
      <c r="F5397" s="4">
        <v>10000</v>
      </c>
      <c r="G5397" s="3">
        <v>1992</v>
      </c>
      <c r="H5397"/>
      <c r="I5397" s="12"/>
      <c r="K5397" s="3" t="str">
        <f>IF(VLOOKUP(D5397,'Resources Final'!A:C,3,FALSE)=0,"",VLOOKUP(D5397,'Resources Final'!A:C,3,FALSE))</f>
        <v/>
      </c>
      <c r="L5397" s="3" t="str">
        <f>IF(VLOOKUP(D5397,'Resources Final'!A:D,4,FALSE)=0,"",VLOOKUP(D5397,'Resources Final'!A:D,4,FALSE))</f>
        <v/>
      </c>
      <c r="M5397" s="3" t="str">
        <f>IF(VLOOKUP(D5397,'Resources Final'!A:E,5,FALSE)=0,"",VLOOKUP(D5397,'Resources Final'!A:E,5,FALSE))</f>
        <v/>
      </c>
      <c r="N5397" s="7" t="str">
        <f>IF(VLOOKUP(D5397,'Resources Final'!A:F,6,FALSE)=0,"",VLOOKUP(D5397,'Resources Final'!A:F,6,FALSE))</f>
        <v/>
      </c>
      <c r="O5397" s="3" t="str">
        <f>IF(VLOOKUP(D5397,'Resources Final'!A:G,7,FALSE)=0,"",VLOOKUP(D5397,'Resources Final'!A:G,7,FALSE))</f>
        <v/>
      </c>
    </row>
    <row r="5398" spans="1:15" x14ac:dyDescent="0.2">
      <c r="A5398" s="11" t="s">
        <v>4160</v>
      </c>
      <c r="B5398" s="11" t="str">
        <f t="shared" si="99"/>
        <v>Claude R. Lambe Charitable Foundation_Kristen Krash19922648</v>
      </c>
      <c r="C5398" s="11" t="s">
        <v>4157</v>
      </c>
      <c r="D5398" s="11" t="s">
        <v>2040</v>
      </c>
      <c r="E5398" s="11" t="s">
        <v>2040</v>
      </c>
      <c r="F5398" s="4">
        <v>2648</v>
      </c>
      <c r="G5398" s="3">
        <v>1992</v>
      </c>
      <c r="H5398"/>
      <c r="I5398" s="12"/>
      <c r="K5398" s="3" t="str">
        <f>IF(VLOOKUP(D5398,'Resources Final'!A:C,3,FALSE)=0,"",VLOOKUP(D5398,'Resources Final'!A:C,3,FALSE))</f>
        <v>Y</v>
      </c>
      <c r="L5398" s="3" t="str">
        <f>IF(VLOOKUP(D5398,'Resources Final'!A:D,4,FALSE)=0,"",VLOOKUP(D5398,'Resources Final'!A:D,4,FALSE))</f>
        <v/>
      </c>
      <c r="M5398" s="3" t="str">
        <f>IF(VLOOKUP(D5398,'Resources Final'!A:E,5,FALSE)=0,"",VLOOKUP(D5398,'Resources Final'!A:E,5,FALSE))</f>
        <v/>
      </c>
      <c r="N5398" s="7" t="str">
        <f>IF(VLOOKUP(D5398,'Resources Final'!A:F,6,FALSE)=0,"",VLOOKUP(D5398,'Resources Final'!A:F,6,FALSE))</f>
        <v/>
      </c>
      <c r="O5398" s="3" t="str">
        <f>IF(VLOOKUP(D5398,'Resources Final'!A:G,7,FALSE)=0,"",VLOOKUP(D5398,'Resources Final'!A:G,7,FALSE))</f>
        <v/>
      </c>
    </row>
    <row r="5399" spans="1:15" x14ac:dyDescent="0.2">
      <c r="A5399" s="11" t="s">
        <v>4160</v>
      </c>
      <c r="B5399" s="11" t="str">
        <f t="shared" si="99"/>
        <v>Claude R. Lambe Charitable Foundation_Kristian M. Dahl19923023</v>
      </c>
      <c r="C5399" s="11" t="s">
        <v>4157</v>
      </c>
      <c r="D5399" s="11" t="s">
        <v>2041</v>
      </c>
      <c r="E5399" s="11" t="s">
        <v>2041</v>
      </c>
      <c r="F5399" s="4">
        <v>3023</v>
      </c>
      <c r="G5399" s="3">
        <v>1992</v>
      </c>
      <c r="H5399"/>
      <c r="I5399" s="12"/>
      <c r="K5399" s="3" t="str">
        <f>IF(VLOOKUP(D5399,'Resources Final'!A:C,3,FALSE)=0,"",VLOOKUP(D5399,'Resources Final'!A:C,3,FALSE))</f>
        <v>Y</v>
      </c>
      <c r="L5399" s="3" t="str">
        <f>IF(VLOOKUP(D5399,'Resources Final'!A:D,4,FALSE)=0,"",VLOOKUP(D5399,'Resources Final'!A:D,4,FALSE))</f>
        <v/>
      </c>
      <c r="M5399" s="3" t="str">
        <f>IF(VLOOKUP(D5399,'Resources Final'!A:E,5,FALSE)=0,"",VLOOKUP(D5399,'Resources Final'!A:E,5,FALSE))</f>
        <v/>
      </c>
      <c r="N5399" s="7" t="str">
        <f>IF(VLOOKUP(D5399,'Resources Final'!A:F,6,FALSE)=0,"",VLOOKUP(D5399,'Resources Final'!A:F,6,FALSE))</f>
        <v/>
      </c>
      <c r="O5399" s="3" t="str">
        <f>IF(VLOOKUP(D5399,'Resources Final'!A:G,7,FALSE)=0,"",VLOOKUP(D5399,'Resources Final'!A:G,7,FALSE))</f>
        <v/>
      </c>
    </row>
    <row r="5400" spans="1:15" x14ac:dyDescent="0.2">
      <c r="A5400" s="11" t="s">
        <v>4160</v>
      </c>
      <c r="B5400" s="11" t="str">
        <f t="shared" si="99"/>
        <v>Claude R. Lambe Charitable Foundation_Lance C. Arney19923167</v>
      </c>
      <c r="C5400" s="11" t="s">
        <v>4157</v>
      </c>
      <c r="D5400" s="11" t="s">
        <v>2096</v>
      </c>
      <c r="E5400" s="11" t="s">
        <v>2096</v>
      </c>
      <c r="F5400" s="4">
        <v>3167</v>
      </c>
      <c r="G5400" s="3">
        <v>1992</v>
      </c>
      <c r="H5400"/>
      <c r="I5400" s="12"/>
      <c r="K5400" s="3" t="str">
        <f>IF(VLOOKUP(D5400,'Resources Final'!A:C,3,FALSE)=0,"",VLOOKUP(D5400,'Resources Final'!A:C,3,FALSE))</f>
        <v>Y</v>
      </c>
      <c r="L5400" s="3" t="str">
        <f>IF(VLOOKUP(D5400,'Resources Final'!A:D,4,FALSE)=0,"",VLOOKUP(D5400,'Resources Final'!A:D,4,FALSE))</f>
        <v/>
      </c>
      <c r="M5400" s="3" t="str">
        <f>IF(VLOOKUP(D5400,'Resources Final'!A:E,5,FALSE)=0,"",VLOOKUP(D5400,'Resources Final'!A:E,5,FALSE))</f>
        <v/>
      </c>
      <c r="N5400" s="7" t="str">
        <f>IF(VLOOKUP(D5400,'Resources Final'!A:F,6,FALSE)=0,"",VLOOKUP(D5400,'Resources Final'!A:F,6,FALSE))</f>
        <v/>
      </c>
      <c r="O5400" s="3" t="str">
        <f>IF(VLOOKUP(D5400,'Resources Final'!A:G,7,FALSE)=0,"",VLOOKUP(D5400,'Resources Final'!A:G,7,FALSE))</f>
        <v/>
      </c>
    </row>
    <row r="5401" spans="1:15" x14ac:dyDescent="0.2">
      <c r="A5401" s="11" t="s">
        <v>4160</v>
      </c>
      <c r="B5401" s="11" t="str">
        <f t="shared" si="99"/>
        <v>Claude R. Lambe Charitable Foundation_Magnus Nilsson19923870</v>
      </c>
      <c r="C5401" s="11" t="s">
        <v>4157</v>
      </c>
      <c r="D5401" s="11" t="s">
        <v>2289</v>
      </c>
      <c r="E5401" s="11" t="s">
        <v>2289</v>
      </c>
      <c r="F5401" s="4">
        <v>3870</v>
      </c>
      <c r="G5401" s="3">
        <v>1992</v>
      </c>
      <c r="H5401"/>
      <c r="I5401" s="12"/>
      <c r="K5401" s="3" t="str">
        <f>IF(VLOOKUP(D5401,'Resources Final'!A:C,3,FALSE)=0,"",VLOOKUP(D5401,'Resources Final'!A:C,3,FALSE))</f>
        <v>Y</v>
      </c>
      <c r="L5401" s="3" t="str">
        <f>IF(VLOOKUP(D5401,'Resources Final'!A:D,4,FALSE)=0,"",VLOOKUP(D5401,'Resources Final'!A:D,4,FALSE))</f>
        <v/>
      </c>
      <c r="M5401" s="3" t="str">
        <f>IF(VLOOKUP(D5401,'Resources Final'!A:E,5,FALSE)=0,"",VLOOKUP(D5401,'Resources Final'!A:E,5,FALSE))</f>
        <v/>
      </c>
      <c r="N5401" s="7" t="str">
        <f>IF(VLOOKUP(D5401,'Resources Final'!A:F,6,FALSE)=0,"",VLOOKUP(D5401,'Resources Final'!A:F,6,FALSE))</f>
        <v/>
      </c>
      <c r="O5401" s="3" t="str">
        <f>IF(VLOOKUP(D5401,'Resources Final'!A:G,7,FALSE)=0,"",VLOOKUP(D5401,'Resources Final'!A:G,7,FALSE))</f>
        <v/>
      </c>
    </row>
    <row r="5402" spans="1:15" x14ac:dyDescent="0.2">
      <c r="A5402" s="11" t="s">
        <v>4160</v>
      </c>
      <c r="B5402" s="11" t="str">
        <f t="shared" si="99"/>
        <v>Claude R. Lambe Charitable Foundation_Mathew S. Kaye19922996</v>
      </c>
      <c r="C5402" s="11" t="s">
        <v>4157</v>
      </c>
      <c r="D5402" s="11" t="s">
        <v>2356</v>
      </c>
      <c r="E5402" s="11" t="s">
        <v>2356</v>
      </c>
      <c r="F5402" s="4">
        <v>2996</v>
      </c>
      <c r="G5402" s="3">
        <v>1992</v>
      </c>
      <c r="H5402"/>
      <c r="I5402" s="12"/>
      <c r="K5402" s="3" t="str">
        <f>IF(VLOOKUP(D5402,'Resources Final'!A:C,3,FALSE)=0,"",VLOOKUP(D5402,'Resources Final'!A:C,3,FALSE))</f>
        <v>Y</v>
      </c>
      <c r="L5402" s="3" t="str">
        <f>IF(VLOOKUP(D5402,'Resources Final'!A:D,4,FALSE)=0,"",VLOOKUP(D5402,'Resources Final'!A:D,4,FALSE))</f>
        <v/>
      </c>
      <c r="M5402" s="3" t="str">
        <f>IF(VLOOKUP(D5402,'Resources Final'!A:E,5,FALSE)=0,"",VLOOKUP(D5402,'Resources Final'!A:E,5,FALSE))</f>
        <v/>
      </c>
      <c r="N5402" s="7" t="str">
        <f>IF(VLOOKUP(D5402,'Resources Final'!A:F,6,FALSE)=0,"",VLOOKUP(D5402,'Resources Final'!A:F,6,FALSE))</f>
        <v/>
      </c>
      <c r="O5402" s="3" t="str">
        <f>IF(VLOOKUP(D5402,'Resources Final'!A:G,7,FALSE)=0,"",VLOOKUP(D5402,'Resources Final'!A:G,7,FALSE))</f>
        <v/>
      </c>
    </row>
    <row r="5403" spans="1:15" x14ac:dyDescent="0.2">
      <c r="A5403" s="11" t="s">
        <v>4160</v>
      </c>
      <c r="B5403" s="11" t="str">
        <f t="shared" si="99"/>
        <v>Claude R. Lambe Charitable Foundation_Media Institute199210000</v>
      </c>
      <c r="C5403" s="11" t="s">
        <v>4157</v>
      </c>
      <c r="D5403" s="11" t="s">
        <v>2407</v>
      </c>
      <c r="E5403" s="11" t="s">
        <v>2407</v>
      </c>
      <c r="F5403" s="4">
        <v>10000</v>
      </c>
      <c r="G5403" s="3">
        <v>1992</v>
      </c>
      <c r="H5403"/>
      <c r="I5403" s="12"/>
      <c r="K5403" s="3" t="str">
        <f>IF(VLOOKUP(D5403,'Resources Final'!A:C,3,FALSE)=0,"",VLOOKUP(D5403,'Resources Final'!A:C,3,FALSE))</f>
        <v/>
      </c>
      <c r="L5403" s="3" t="str">
        <f>IF(VLOOKUP(D5403,'Resources Final'!A:D,4,FALSE)=0,"",VLOOKUP(D5403,'Resources Final'!A:D,4,FALSE))</f>
        <v/>
      </c>
      <c r="M5403" s="3" t="str">
        <f>IF(VLOOKUP(D5403,'Resources Final'!A:E,5,FALSE)=0,"",VLOOKUP(D5403,'Resources Final'!A:E,5,FALSE))</f>
        <v/>
      </c>
      <c r="N5403" s="7" t="str">
        <f>IF(VLOOKUP(D5403,'Resources Final'!A:F,6,FALSE)=0,"",VLOOKUP(D5403,'Resources Final'!A:F,6,FALSE))</f>
        <v>https://www.sourcewatch.org/index.php/The_Media_Institute</v>
      </c>
      <c r="O5403" s="3" t="str">
        <f>IF(VLOOKUP(D5403,'Resources Final'!A:G,7,FALSE)=0,"",VLOOKUP(D5403,'Resources Final'!A:G,7,FALSE))</f>
        <v>Sourcewatch</v>
      </c>
    </row>
    <row r="5404" spans="1:15" x14ac:dyDescent="0.2">
      <c r="A5404" s="11" t="s">
        <v>4160</v>
      </c>
      <c r="B5404" s="11" t="str">
        <f t="shared" si="99"/>
        <v>Claude R. Lambe Charitable Foundation_Melissa L. English19922697</v>
      </c>
      <c r="C5404" s="11" t="s">
        <v>4157</v>
      </c>
      <c r="D5404" s="11" t="s">
        <v>2419</v>
      </c>
      <c r="E5404" s="11" t="s">
        <v>2419</v>
      </c>
      <c r="F5404" s="4">
        <v>2697</v>
      </c>
      <c r="G5404" s="3">
        <v>1992</v>
      </c>
      <c r="H5404"/>
      <c r="I5404" s="12"/>
      <c r="K5404" s="3" t="str">
        <f>IF(VLOOKUP(D5404,'Resources Final'!A:C,3,FALSE)=0,"",VLOOKUP(D5404,'Resources Final'!A:C,3,FALSE))</f>
        <v>Y</v>
      </c>
      <c r="L5404" s="3" t="str">
        <f>IF(VLOOKUP(D5404,'Resources Final'!A:D,4,FALSE)=0,"",VLOOKUP(D5404,'Resources Final'!A:D,4,FALSE))</f>
        <v/>
      </c>
      <c r="M5404" s="3" t="str">
        <f>IF(VLOOKUP(D5404,'Resources Final'!A:E,5,FALSE)=0,"",VLOOKUP(D5404,'Resources Final'!A:E,5,FALSE))</f>
        <v/>
      </c>
      <c r="N5404" s="7" t="str">
        <f>IF(VLOOKUP(D5404,'Resources Final'!A:F,6,FALSE)=0,"",VLOOKUP(D5404,'Resources Final'!A:F,6,FALSE))</f>
        <v/>
      </c>
      <c r="O5404" s="3" t="str">
        <f>IF(VLOOKUP(D5404,'Resources Final'!A:G,7,FALSE)=0,"",VLOOKUP(D5404,'Resources Final'!A:G,7,FALSE))</f>
        <v/>
      </c>
    </row>
    <row r="5405" spans="1:15" x14ac:dyDescent="0.2">
      <c r="A5405" s="11" t="s">
        <v>4160</v>
      </c>
      <c r="B5405" s="11" t="str">
        <f t="shared" si="99"/>
        <v>Claude R. Lambe Charitable Foundation_Michael P. Cole19922634</v>
      </c>
      <c r="C5405" s="11" t="s">
        <v>4157</v>
      </c>
      <c r="D5405" s="11" t="s">
        <v>2445</v>
      </c>
      <c r="E5405" s="11" t="s">
        <v>2445</v>
      </c>
      <c r="F5405" s="4">
        <v>2634</v>
      </c>
      <c r="G5405" s="3">
        <v>1992</v>
      </c>
      <c r="H5405"/>
      <c r="I5405" s="12"/>
      <c r="K5405" s="3" t="str">
        <f>IF(VLOOKUP(D5405,'Resources Final'!A:C,3,FALSE)=0,"",VLOOKUP(D5405,'Resources Final'!A:C,3,FALSE))</f>
        <v>Y</v>
      </c>
      <c r="L5405" s="3" t="str">
        <f>IF(VLOOKUP(D5405,'Resources Final'!A:D,4,FALSE)=0,"",VLOOKUP(D5405,'Resources Final'!A:D,4,FALSE))</f>
        <v/>
      </c>
      <c r="M5405" s="3" t="str">
        <f>IF(VLOOKUP(D5405,'Resources Final'!A:E,5,FALSE)=0,"",VLOOKUP(D5405,'Resources Final'!A:E,5,FALSE))</f>
        <v/>
      </c>
      <c r="N5405" s="7" t="str">
        <f>IF(VLOOKUP(D5405,'Resources Final'!A:F,6,FALSE)=0,"",VLOOKUP(D5405,'Resources Final'!A:F,6,FALSE))</f>
        <v/>
      </c>
      <c r="O5405" s="3" t="str">
        <f>IF(VLOOKUP(D5405,'Resources Final'!A:G,7,FALSE)=0,"",VLOOKUP(D5405,'Resources Final'!A:G,7,FALSE))</f>
        <v/>
      </c>
    </row>
    <row r="5406" spans="1:15" x14ac:dyDescent="0.2">
      <c r="A5406" s="11" t="s">
        <v>4160</v>
      </c>
      <c r="B5406" s="11" t="str">
        <f t="shared" si="99"/>
        <v>Claude R. Lambe Charitable Foundation_Michael R. Katchmark19922555</v>
      </c>
      <c r="C5406" s="11" t="s">
        <v>4157</v>
      </c>
      <c r="D5406" s="11" t="s">
        <v>2446</v>
      </c>
      <c r="E5406" s="11" t="s">
        <v>2446</v>
      </c>
      <c r="F5406" s="4">
        <v>2555</v>
      </c>
      <c r="G5406" s="3">
        <v>1992</v>
      </c>
      <c r="H5406"/>
      <c r="I5406" s="12"/>
      <c r="K5406" s="3" t="str">
        <f>IF(VLOOKUP(D5406,'Resources Final'!A:C,3,FALSE)=0,"",VLOOKUP(D5406,'Resources Final'!A:C,3,FALSE))</f>
        <v>Y</v>
      </c>
      <c r="L5406" s="3" t="str">
        <f>IF(VLOOKUP(D5406,'Resources Final'!A:D,4,FALSE)=0,"",VLOOKUP(D5406,'Resources Final'!A:D,4,FALSE))</f>
        <v/>
      </c>
      <c r="M5406" s="3" t="str">
        <f>IF(VLOOKUP(D5406,'Resources Final'!A:E,5,FALSE)=0,"",VLOOKUP(D5406,'Resources Final'!A:E,5,FALSE))</f>
        <v/>
      </c>
      <c r="N5406" s="7" t="str">
        <f>IF(VLOOKUP(D5406,'Resources Final'!A:F,6,FALSE)=0,"",VLOOKUP(D5406,'Resources Final'!A:F,6,FALSE))</f>
        <v/>
      </c>
      <c r="O5406" s="3" t="str">
        <f>IF(VLOOKUP(D5406,'Resources Final'!A:G,7,FALSE)=0,"",VLOOKUP(D5406,'Resources Final'!A:G,7,FALSE))</f>
        <v/>
      </c>
    </row>
    <row r="5407" spans="1:15" x14ac:dyDescent="0.2">
      <c r="A5407" s="11" t="s">
        <v>4160</v>
      </c>
      <c r="B5407" s="11" t="str">
        <f t="shared" si="99"/>
        <v>Claude R. Lambe Charitable Foundation_Michelle Boardman19922829</v>
      </c>
      <c r="C5407" s="11" t="s">
        <v>4157</v>
      </c>
      <c r="D5407" s="11" t="s">
        <v>2449</v>
      </c>
      <c r="E5407" s="11" t="s">
        <v>2449</v>
      </c>
      <c r="F5407" s="4">
        <v>2829</v>
      </c>
      <c r="G5407" s="3">
        <v>1992</v>
      </c>
      <c r="H5407"/>
      <c r="I5407" s="12"/>
      <c r="K5407" s="3" t="str">
        <f>IF(VLOOKUP(D5407,'Resources Final'!A:C,3,FALSE)=0,"",VLOOKUP(D5407,'Resources Final'!A:C,3,FALSE))</f>
        <v>Y</v>
      </c>
      <c r="L5407" s="3" t="str">
        <f>IF(VLOOKUP(D5407,'Resources Final'!A:D,4,FALSE)=0,"",VLOOKUP(D5407,'Resources Final'!A:D,4,FALSE))</f>
        <v/>
      </c>
      <c r="M5407" s="3" t="str">
        <f>IF(VLOOKUP(D5407,'Resources Final'!A:E,5,FALSE)=0,"",VLOOKUP(D5407,'Resources Final'!A:E,5,FALSE))</f>
        <v/>
      </c>
      <c r="N5407" s="7" t="str">
        <f>IF(VLOOKUP(D5407,'Resources Final'!A:F,6,FALSE)=0,"",VLOOKUP(D5407,'Resources Final'!A:F,6,FALSE))</f>
        <v/>
      </c>
      <c r="O5407" s="3" t="str">
        <f>IF(VLOOKUP(D5407,'Resources Final'!A:G,7,FALSE)=0,"",VLOOKUP(D5407,'Resources Final'!A:G,7,FALSE))</f>
        <v/>
      </c>
    </row>
    <row r="5408" spans="1:15" x14ac:dyDescent="0.2">
      <c r="A5408" s="11" t="s">
        <v>4160</v>
      </c>
      <c r="B5408" s="11" t="str">
        <f t="shared" si="99"/>
        <v>Claude R. Lambe Charitable Foundation_National Center for Policy Analysis199210000</v>
      </c>
      <c r="C5408" s="11" t="s">
        <v>4157</v>
      </c>
      <c r="D5408" s="11" t="s">
        <v>2601</v>
      </c>
      <c r="E5408" s="11" t="s">
        <v>2601</v>
      </c>
      <c r="F5408" s="4">
        <v>10000</v>
      </c>
      <c r="G5408" s="3">
        <v>1992</v>
      </c>
      <c r="H5408"/>
      <c r="I5408" s="12"/>
      <c r="K5408" s="3" t="str">
        <f>IF(VLOOKUP(D5408,'Resources Final'!A:C,3,FALSE)=0,"",VLOOKUP(D5408,'Resources Final'!A:C,3,FALSE))</f>
        <v/>
      </c>
      <c r="L5408" s="3" t="str">
        <f>IF(VLOOKUP(D5408,'Resources Final'!A:D,4,FALSE)=0,"",VLOOKUP(D5408,'Resources Final'!A:D,4,FALSE))</f>
        <v/>
      </c>
      <c r="M5408" s="3" t="str">
        <f>IF(VLOOKUP(D5408,'Resources Final'!A:E,5,FALSE)=0,"",VLOOKUP(D5408,'Resources Final'!A:E,5,FALSE))</f>
        <v/>
      </c>
      <c r="N5408" s="7" t="str">
        <f>IF(VLOOKUP(D5408,'Resources Final'!A:F,6,FALSE)=0,"",VLOOKUP(D5408,'Resources Final'!A:F,6,FALSE))</f>
        <v>https://www.desmogblog.com/national-center-policy-analysis</v>
      </c>
      <c r="O5408" s="3" t="str">
        <f>IF(VLOOKUP(D5408,'Resources Final'!A:G,7,FALSE)=0,"",VLOOKUP(D5408,'Resources Final'!A:G,7,FALSE))</f>
        <v>Desmog</v>
      </c>
    </row>
    <row r="5409" spans="1:15" x14ac:dyDescent="0.2">
      <c r="A5409" s="11" t="s">
        <v>4160</v>
      </c>
      <c r="B5409" s="11" t="str">
        <f t="shared" si="99"/>
        <v>Claude R. Lambe Charitable Foundation_Pacific Research Institute for Public Policy199225000</v>
      </c>
      <c r="C5409" s="11" t="s">
        <v>4157</v>
      </c>
      <c r="D5409" s="11" t="s">
        <v>2786</v>
      </c>
      <c r="E5409" s="11" t="s">
        <v>2786</v>
      </c>
      <c r="F5409" s="4">
        <v>25000</v>
      </c>
      <c r="G5409" s="3">
        <v>1992</v>
      </c>
      <c r="H5409"/>
      <c r="I5409" s="12"/>
      <c r="K5409" s="3" t="str">
        <f>IF(VLOOKUP(D5409,'Resources Final'!A:C,3,FALSE)=0,"",VLOOKUP(D5409,'Resources Final'!A:C,3,FALSE))</f>
        <v/>
      </c>
      <c r="L5409" s="3" t="str">
        <f>IF(VLOOKUP(D5409,'Resources Final'!A:D,4,FALSE)=0,"",VLOOKUP(D5409,'Resources Final'!A:D,4,FALSE))</f>
        <v/>
      </c>
      <c r="M5409" s="3" t="str">
        <f>IF(VLOOKUP(D5409,'Resources Final'!A:E,5,FALSE)=0,"",VLOOKUP(D5409,'Resources Final'!A:E,5,FALSE))</f>
        <v/>
      </c>
      <c r="N5409" s="7" t="str">
        <f>IF(VLOOKUP(D5409,'Resources Final'!A:F,6,FALSE)=0,"",VLOOKUP(D5409,'Resources Final'!A:F,6,FALSE))</f>
        <v>https://www.desmogblog.com/pacific-research-institute</v>
      </c>
      <c r="O5409" s="3" t="str">
        <f>IF(VLOOKUP(D5409,'Resources Final'!A:G,7,FALSE)=0,"",VLOOKUP(D5409,'Resources Final'!A:G,7,FALSE))</f>
        <v>Desmog</v>
      </c>
    </row>
    <row r="5410" spans="1:15" x14ac:dyDescent="0.2">
      <c r="A5410" s="11" t="s">
        <v>4160</v>
      </c>
      <c r="B5410" s="11" t="str">
        <f t="shared" si="99"/>
        <v>Claude R. Lambe Charitable Foundation_Peter M. Lee19922533</v>
      </c>
      <c r="C5410" s="11" t="s">
        <v>4157</v>
      </c>
      <c r="D5410" s="11" t="s">
        <v>2843</v>
      </c>
      <c r="E5410" s="11" t="s">
        <v>2843</v>
      </c>
      <c r="F5410" s="4">
        <v>2533</v>
      </c>
      <c r="G5410" s="3">
        <v>1992</v>
      </c>
      <c r="H5410"/>
      <c r="I5410" s="12"/>
      <c r="K5410" s="3" t="str">
        <f>IF(VLOOKUP(D5410,'Resources Final'!A:C,3,FALSE)=0,"",VLOOKUP(D5410,'Resources Final'!A:C,3,FALSE))</f>
        <v>Y</v>
      </c>
      <c r="L5410" s="3" t="str">
        <f>IF(VLOOKUP(D5410,'Resources Final'!A:D,4,FALSE)=0,"",VLOOKUP(D5410,'Resources Final'!A:D,4,FALSE))</f>
        <v/>
      </c>
      <c r="M5410" s="3" t="str">
        <f>IF(VLOOKUP(D5410,'Resources Final'!A:E,5,FALSE)=0,"",VLOOKUP(D5410,'Resources Final'!A:E,5,FALSE))</f>
        <v/>
      </c>
      <c r="N5410" s="7" t="str">
        <f>IF(VLOOKUP(D5410,'Resources Final'!A:F,6,FALSE)=0,"",VLOOKUP(D5410,'Resources Final'!A:F,6,FALSE))</f>
        <v/>
      </c>
      <c r="O5410" s="3" t="str">
        <f>IF(VLOOKUP(D5410,'Resources Final'!A:G,7,FALSE)=0,"",VLOOKUP(D5410,'Resources Final'!A:G,7,FALSE))</f>
        <v/>
      </c>
    </row>
    <row r="5411" spans="1:15" x14ac:dyDescent="0.2">
      <c r="A5411" s="11" t="s">
        <v>4160</v>
      </c>
      <c r="B5411" s="11" t="str">
        <f t="shared" si="99"/>
        <v>Claude R. Lambe Charitable Foundation_Property and Environment Research Center199220000</v>
      </c>
      <c r="C5411" s="11" t="s">
        <v>4157</v>
      </c>
      <c r="D5411" s="11" t="s">
        <v>2877</v>
      </c>
      <c r="E5411" s="11" t="s">
        <v>2877</v>
      </c>
      <c r="F5411" s="4">
        <v>20000</v>
      </c>
      <c r="G5411" s="3">
        <v>1992</v>
      </c>
      <c r="H5411"/>
      <c r="I5411" s="12"/>
      <c r="K5411" s="3" t="str">
        <f>IF(VLOOKUP(D5411,'Resources Final'!A:C,3,FALSE)=0,"",VLOOKUP(D5411,'Resources Final'!A:C,3,FALSE))</f>
        <v/>
      </c>
      <c r="L5411" s="3" t="str">
        <f>IF(VLOOKUP(D5411,'Resources Final'!A:D,4,FALSE)=0,"",VLOOKUP(D5411,'Resources Final'!A:D,4,FALSE))</f>
        <v/>
      </c>
      <c r="M5411" s="3" t="str">
        <f>IF(VLOOKUP(D5411,'Resources Final'!A:E,5,FALSE)=0,"",VLOOKUP(D5411,'Resources Final'!A:E,5,FALSE))</f>
        <v/>
      </c>
      <c r="N5411" s="7" t="str">
        <f>IF(VLOOKUP(D5411,'Resources Final'!A:F,6,FALSE)=0,"",VLOOKUP(D5411,'Resources Final'!A:F,6,FALSE))</f>
        <v>https://www.desmogblog.com/property-and-environment-research-center</v>
      </c>
      <c r="O5411" s="3" t="str">
        <f>IF(VLOOKUP(D5411,'Resources Final'!A:G,7,FALSE)=0,"",VLOOKUP(D5411,'Resources Final'!A:G,7,FALSE))</f>
        <v>Desmog</v>
      </c>
    </row>
    <row r="5412" spans="1:15" x14ac:dyDescent="0.2">
      <c r="A5412" s="11" t="s">
        <v>4160</v>
      </c>
      <c r="B5412" s="11" t="str">
        <f t="shared" si="99"/>
        <v>Claude R. Lambe Charitable Foundation_Reason Foundation199210000</v>
      </c>
      <c r="C5412" s="11" t="s">
        <v>4157</v>
      </c>
      <c r="D5412" s="11" t="s">
        <v>3001</v>
      </c>
      <c r="E5412" s="11" t="s">
        <v>3001</v>
      </c>
      <c r="F5412" s="4">
        <v>10000</v>
      </c>
      <c r="G5412" s="3">
        <v>1992</v>
      </c>
      <c r="H5412"/>
      <c r="I5412" s="12"/>
      <c r="K5412" s="3" t="str">
        <f>IF(VLOOKUP(D5412,'Resources Final'!A:C,3,FALSE)=0,"",VLOOKUP(D5412,'Resources Final'!A:C,3,FALSE))</f>
        <v/>
      </c>
      <c r="L5412" s="3" t="str">
        <f>IF(VLOOKUP(D5412,'Resources Final'!A:D,4,FALSE)=0,"",VLOOKUP(D5412,'Resources Final'!A:D,4,FALSE))</f>
        <v/>
      </c>
      <c r="M5412" s="3" t="str">
        <f>IF(VLOOKUP(D5412,'Resources Final'!A:E,5,FALSE)=0,"",VLOOKUP(D5412,'Resources Final'!A:E,5,FALSE))</f>
        <v/>
      </c>
      <c r="N5412" s="7" t="str">
        <f>IF(VLOOKUP(D5412,'Resources Final'!A:F,6,FALSE)=0,"",VLOOKUP(D5412,'Resources Final'!A:F,6,FALSE))</f>
        <v>https://www.desmogblog.com/reason-foundation</v>
      </c>
      <c r="O5412" s="3" t="str">
        <f>IF(VLOOKUP(D5412,'Resources Final'!A:G,7,FALSE)=0,"",VLOOKUP(D5412,'Resources Final'!A:G,7,FALSE))</f>
        <v>Desmog</v>
      </c>
    </row>
    <row r="5413" spans="1:15" x14ac:dyDescent="0.2">
      <c r="A5413" s="11" t="s">
        <v>4160</v>
      </c>
      <c r="B5413" s="11" t="str">
        <f t="shared" si="99"/>
        <v>Claude R. Lambe Charitable Foundation_Rhonda D. Smith19923149</v>
      </c>
      <c r="C5413" s="11" t="s">
        <v>4157</v>
      </c>
      <c r="D5413" s="11" t="s">
        <v>3059</v>
      </c>
      <c r="E5413" s="11" t="s">
        <v>3059</v>
      </c>
      <c r="F5413" s="4">
        <v>3149</v>
      </c>
      <c r="G5413" s="3">
        <v>1992</v>
      </c>
      <c r="H5413"/>
      <c r="I5413" s="12"/>
      <c r="K5413" s="3" t="str">
        <f>IF(VLOOKUP(D5413,'Resources Final'!A:C,3,FALSE)=0,"",VLOOKUP(D5413,'Resources Final'!A:C,3,FALSE))</f>
        <v>Y</v>
      </c>
      <c r="L5413" s="3" t="str">
        <f>IF(VLOOKUP(D5413,'Resources Final'!A:D,4,FALSE)=0,"",VLOOKUP(D5413,'Resources Final'!A:D,4,FALSE))</f>
        <v/>
      </c>
      <c r="M5413" s="3" t="str">
        <f>IF(VLOOKUP(D5413,'Resources Final'!A:E,5,FALSE)=0,"",VLOOKUP(D5413,'Resources Final'!A:E,5,FALSE))</f>
        <v/>
      </c>
      <c r="N5413" s="7" t="str">
        <f>IF(VLOOKUP(D5413,'Resources Final'!A:F,6,FALSE)=0,"",VLOOKUP(D5413,'Resources Final'!A:F,6,FALSE))</f>
        <v/>
      </c>
      <c r="O5413" s="3" t="str">
        <f>IF(VLOOKUP(D5413,'Resources Final'!A:G,7,FALSE)=0,"",VLOOKUP(D5413,'Resources Final'!A:G,7,FALSE))</f>
        <v/>
      </c>
    </row>
    <row r="5414" spans="1:15" x14ac:dyDescent="0.2">
      <c r="A5414" s="11" t="s">
        <v>4160</v>
      </c>
      <c r="B5414" s="11" t="str">
        <f t="shared" si="99"/>
        <v>Claude R. Lambe Charitable Foundation_Robert L. Pollack19922648</v>
      </c>
      <c r="C5414" s="11" t="s">
        <v>4157</v>
      </c>
      <c r="D5414" s="11" t="s">
        <v>3079</v>
      </c>
      <c r="E5414" s="11" t="s">
        <v>3079</v>
      </c>
      <c r="F5414" s="4">
        <v>2648</v>
      </c>
      <c r="G5414" s="3">
        <v>1992</v>
      </c>
      <c r="H5414"/>
      <c r="I5414" s="12"/>
      <c r="K5414" s="3" t="str">
        <f>IF(VLOOKUP(D5414,'Resources Final'!A:C,3,FALSE)=0,"",VLOOKUP(D5414,'Resources Final'!A:C,3,FALSE))</f>
        <v>Y</v>
      </c>
      <c r="L5414" s="3" t="str">
        <f>IF(VLOOKUP(D5414,'Resources Final'!A:D,4,FALSE)=0,"",VLOOKUP(D5414,'Resources Final'!A:D,4,FALSE))</f>
        <v/>
      </c>
      <c r="M5414" s="3" t="str">
        <f>IF(VLOOKUP(D5414,'Resources Final'!A:E,5,FALSE)=0,"",VLOOKUP(D5414,'Resources Final'!A:E,5,FALSE))</f>
        <v/>
      </c>
      <c r="N5414" s="7" t="str">
        <f>IF(VLOOKUP(D5414,'Resources Final'!A:F,6,FALSE)=0,"",VLOOKUP(D5414,'Resources Final'!A:F,6,FALSE))</f>
        <v/>
      </c>
      <c r="O5414" s="3" t="str">
        <f>IF(VLOOKUP(D5414,'Resources Final'!A:G,7,FALSE)=0,"",VLOOKUP(D5414,'Resources Final'!A:G,7,FALSE))</f>
        <v/>
      </c>
    </row>
    <row r="5415" spans="1:15" x14ac:dyDescent="0.2">
      <c r="A5415" s="11" t="s">
        <v>4160</v>
      </c>
      <c r="B5415" s="11" t="str">
        <f t="shared" si="99"/>
        <v>Claude R. Lambe Charitable Foundation_Roberto Helquera19923179</v>
      </c>
      <c r="C5415" s="11" t="s">
        <v>4157</v>
      </c>
      <c r="D5415" s="11" t="s">
        <v>3082</v>
      </c>
      <c r="E5415" s="11" t="s">
        <v>3082</v>
      </c>
      <c r="F5415" s="4">
        <v>3179</v>
      </c>
      <c r="G5415" s="3">
        <v>1992</v>
      </c>
      <c r="H5415"/>
      <c r="I5415" s="12"/>
      <c r="K5415" s="3" t="str">
        <f>IF(VLOOKUP(D5415,'Resources Final'!A:C,3,FALSE)=0,"",VLOOKUP(D5415,'Resources Final'!A:C,3,FALSE))</f>
        <v>Y</v>
      </c>
      <c r="L5415" s="3" t="str">
        <f>IF(VLOOKUP(D5415,'Resources Final'!A:D,4,FALSE)=0,"",VLOOKUP(D5415,'Resources Final'!A:D,4,FALSE))</f>
        <v/>
      </c>
      <c r="M5415" s="3" t="str">
        <f>IF(VLOOKUP(D5415,'Resources Final'!A:E,5,FALSE)=0,"",VLOOKUP(D5415,'Resources Final'!A:E,5,FALSE))</f>
        <v/>
      </c>
      <c r="N5415" s="7" t="str">
        <f>IF(VLOOKUP(D5415,'Resources Final'!A:F,6,FALSE)=0,"",VLOOKUP(D5415,'Resources Final'!A:F,6,FALSE))</f>
        <v/>
      </c>
      <c r="O5415" s="3" t="str">
        <f>IF(VLOOKUP(D5415,'Resources Final'!A:G,7,FALSE)=0,"",VLOOKUP(D5415,'Resources Final'!A:G,7,FALSE))</f>
        <v/>
      </c>
    </row>
    <row r="5416" spans="1:15" x14ac:dyDescent="0.2">
      <c r="A5416" s="11" t="s">
        <v>4160</v>
      </c>
      <c r="B5416" s="11" t="str">
        <f t="shared" si="99"/>
        <v>Claude R. Lambe Charitable Foundation_Roger Bate19924080</v>
      </c>
      <c r="C5416" s="11" t="s">
        <v>4157</v>
      </c>
      <c r="D5416" s="11" t="s">
        <v>3101</v>
      </c>
      <c r="E5416" s="11" t="s">
        <v>3101</v>
      </c>
      <c r="F5416" s="4">
        <v>4080</v>
      </c>
      <c r="G5416" s="3">
        <v>1992</v>
      </c>
      <c r="H5416"/>
      <c r="I5416" s="12"/>
      <c r="K5416" s="3" t="str">
        <f>IF(VLOOKUP(D5416,'Resources Final'!A:C,3,FALSE)=0,"",VLOOKUP(D5416,'Resources Final'!A:C,3,FALSE))</f>
        <v>Y</v>
      </c>
      <c r="L5416" s="3" t="str">
        <f>IF(VLOOKUP(D5416,'Resources Final'!A:D,4,FALSE)=0,"",VLOOKUP(D5416,'Resources Final'!A:D,4,FALSE))</f>
        <v/>
      </c>
      <c r="M5416" s="3" t="str">
        <f>IF(VLOOKUP(D5416,'Resources Final'!A:E,5,FALSE)=0,"",VLOOKUP(D5416,'Resources Final'!A:E,5,FALSE))</f>
        <v/>
      </c>
      <c r="N5416" s="7" t="str">
        <f>IF(VLOOKUP(D5416,'Resources Final'!A:F,6,FALSE)=0,"",VLOOKUP(D5416,'Resources Final'!A:F,6,FALSE))</f>
        <v/>
      </c>
      <c r="O5416" s="3" t="str">
        <f>IF(VLOOKUP(D5416,'Resources Final'!A:G,7,FALSE)=0,"",VLOOKUP(D5416,'Resources Final'!A:G,7,FALSE))</f>
        <v/>
      </c>
    </row>
    <row r="5417" spans="1:15" x14ac:dyDescent="0.2">
      <c r="A5417" s="11" t="s">
        <v>4160</v>
      </c>
      <c r="B5417" s="11" t="str">
        <f t="shared" si="99"/>
        <v>Claude R. Lambe Charitable Foundation_Sandeep S. Mangalmurti19923330</v>
      </c>
      <c r="C5417" s="11" t="s">
        <v>4157</v>
      </c>
      <c r="D5417" s="11" t="s">
        <v>3226</v>
      </c>
      <c r="E5417" s="11" t="s">
        <v>3226</v>
      </c>
      <c r="F5417" s="4">
        <v>3330</v>
      </c>
      <c r="G5417" s="3">
        <v>1992</v>
      </c>
      <c r="H5417"/>
      <c r="I5417" s="12"/>
      <c r="K5417" s="3" t="str">
        <f>IF(VLOOKUP(D5417,'Resources Final'!A:C,3,FALSE)=0,"",VLOOKUP(D5417,'Resources Final'!A:C,3,FALSE))</f>
        <v>Y</v>
      </c>
      <c r="L5417" s="3" t="str">
        <f>IF(VLOOKUP(D5417,'Resources Final'!A:D,4,FALSE)=0,"",VLOOKUP(D5417,'Resources Final'!A:D,4,FALSE))</f>
        <v/>
      </c>
      <c r="M5417" s="3" t="str">
        <f>IF(VLOOKUP(D5417,'Resources Final'!A:E,5,FALSE)=0,"",VLOOKUP(D5417,'Resources Final'!A:E,5,FALSE))</f>
        <v/>
      </c>
      <c r="N5417" s="7" t="str">
        <f>IF(VLOOKUP(D5417,'Resources Final'!A:F,6,FALSE)=0,"",VLOOKUP(D5417,'Resources Final'!A:F,6,FALSE))</f>
        <v/>
      </c>
      <c r="O5417" s="3" t="str">
        <f>IF(VLOOKUP(D5417,'Resources Final'!A:G,7,FALSE)=0,"",VLOOKUP(D5417,'Resources Final'!A:G,7,FALSE))</f>
        <v/>
      </c>
    </row>
    <row r="5418" spans="1:15" x14ac:dyDescent="0.2">
      <c r="A5418" s="11" t="s">
        <v>4160</v>
      </c>
      <c r="B5418" s="11" t="str">
        <f t="shared" si="99"/>
        <v>Claude R. Lambe Charitable Foundation_Sean P. Costello19922632</v>
      </c>
      <c r="C5418" s="11" t="s">
        <v>4157</v>
      </c>
      <c r="D5418" s="11" t="s">
        <v>3269</v>
      </c>
      <c r="E5418" s="11" t="s">
        <v>3269</v>
      </c>
      <c r="F5418" s="4">
        <v>2632</v>
      </c>
      <c r="G5418" s="3">
        <v>1992</v>
      </c>
      <c r="H5418"/>
      <c r="I5418" s="12"/>
      <c r="K5418" s="3" t="str">
        <f>IF(VLOOKUP(D5418,'Resources Final'!A:C,3,FALSE)=0,"",VLOOKUP(D5418,'Resources Final'!A:C,3,FALSE))</f>
        <v>Y</v>
      </c>
      <c r="L5418" s="3" t="str">
        <f>IF(VLOOKUP(D5418,'Resources Final'!A:D,4,FALSE)=0,"",VLOOKUP(D5418,'Resources Final'!A:D,4,FALSE))</f>
        <v/>
      </c>
      <c r="M5418" s="3" t="str">
        <f>IF(VLOOKUP(D5418,'Resources Final'!A:E,5,FALSE)=0,"",VLOOKUP(D5418,'Resources Final'!A:E,5,FALSE))</f>
        <v/>
      </c>
      <c r="N5418" s="7" t="str">
        <f>IF(VLOOKUP(D5418,'Resources Final'!A:F,6,FALSE)=0,"",VLOOKUP(D5418,'Resources Final'!A:F,6,FALSE))</f>
        <v/>
      </c>
      <c r="O5418" s="3" t="str">
        <f>IF(VLOOKUP(D5418,'Resources Final'!A:G,7,FALSE)=0,"",VLOOKUP(D5418,'Resources Final'!A:G,7,FALSE))</f>
        <v/>
      </c>
    </row>
    <row r="5419" spans="1:15" x14ac:dyDescent="0.2">
      <c r="A5419" s="11" t="s">
        <v>4160</v>
      </c>
      <c r="B5419" s="11" t="str">
        <f t="shared" si="99"/>
        <v>Claude R. Lambe Charitable Foundation_Thomas D. Walls19922797</v>
      </c>
      <c r="C5419" s="11" t="s">
        <v>4157</v>
      </c>
      <c r="D5419" s="11" t="s">
        <v>3631</v>
      </c>
      <c r="E5419" s="11" t="s">
        <v>3631</v>
      </c>
      <c r="F5419" s="4">
        <v>2797</v>
      </c>
      <c r="G5419" s="3">
        <v>1992</v>
      </c>
      <c r="H5419"/>
      <c r="I5419" s="12"/>
      <c r="K5419" s="3" t="str">
        <f>IF(VLOOKUP(D5419,'Resources Final'!A:C,3,FALSE)=0,"",VLOOKUP(D5419,'Resources Final'!A:C,3,FALSE))</f>
        <v>Y</v>
      </c>
      <c r="L5419" s="3" t="str">
        <f>IF(VLOOKUP(D5419,'Resources Final'!A:D,4,FALSE)=0,"",VLOOKUP(D5419,'Resources Final'!A:D,4,FALSE))</f>
        <v/>
      </c>
      <c r="M5419" s="3" t="str">
        <f>IF(VLOOKUP(D5419,'Resources Final'!A:E,5,FALSE)=0,"",VLOOKUP(D5419,'Resources Final'!A:E,5,FALSE))</f>
        <v/>
      </c>
      <c r="N5419" s="7" t="str">
        <f>IF(VLOOKUP(D5419,'Resources Final'!A:F,6,FALSE)=0,"",VLOOKUP(D5419,'Resources Final'!A:F,6,FALSE))</f>
        <v/>
      </c>
      <c r="O5419" s="3" t="str">
        <f>IF(VLOOKUP(D5419,'Resources Final'!A:G,7,FALSE)=0,"",VLOOKUP(D5419,'Resources Final'!A:G,7,FALSE))</f>
        <v/>
      </c>
    </row>
    <row r="5420" spans="1:15" x14ac:dyDescent="0.2">
      <c r="A5420" s="11" t="s">
        <v>4160</v>
      </c>
      <c r="B5420" s="11" t="str">
        <f t="shared" si="99"/>
        <v>Claude R. Lambe Charitable Foundation_Wichita Center for the Arts199245000</v>
      </c>
      <c r="C5420" s="11" t="s">
        <v>4157</v>
      </c>
      <c r="D5420" s="11" t="s">
        <v>4009</v>
      </c>
      <c r="E5420" s="11" t="s">
        <v>4009</v>
      </c>
      <c r="F5420" s="4">
        <v>45000</v>
      </c>
      <c r="G5420" s="3">
        <v>1992</v>
      </c>
      <c r="H5420"/>
      <c r="I5420" s="12"/>
      <c r="K5420" s="3" t="str">
        <f>IF(VLOOKUP(D5420,'Resources Final'!A:C,3,FALSE)=0,"",VLOOKUP(D5420,'Resources Final'!A:C,3,FALSE))</f>
        <v/>
      </c>
      <c r="L5420" s="3" t="str">
        <f>IF(VLOOKUP(D5420,'Resources Final'!A:D,4,FALSE)=0,"",VLOOKUP(D5420,'Resources Final'!A:D,4,FALSE))</f>
        <v/>
      </c>
      <c r="M5420" s="3" t="str">
        <f>IF(VLOOKUP(D5420,'Resources Final'!A:E,5,FALSE)=0,"",VLOOKUP(D5420,'Resources Final'!A:E,5,FALSE))</f>
        <v>N</v>
      </c>
      <c r="N5420" s="7" t="str">
        <f>IF(VLOOKUP(D5420,'Resources Final'!A:F,6,FALSE)=0,"",VLOOKUP(D5420,'Resources Final'!A:F,6,FALSE))</f>
        <v/>
      </c>
      <c r="O5420" s="3" t="str">
        <f>IF(VLOOKUP(D5420,'Resources Final'!A:G,7,FALSE)=0,"",VLOOKUP(D5420,'Resources Final'!A:G,7,FALSE))</f>
        <v/>
      </c>
    </row>
    <row r="5421" spans="1:15" x14ac:dyDescent="0.2">
      <c r="A5421" s="11" t="s">
        <v>4160</v>
      </c>
      <c r="B5421" s="11" t="str">
        <f t="shared" si="99"/>
        <v>Claude R. Lambe Charitable Foundation_William Lauber19922694</v>
      </c>
      <c r="C5421" s="11" t="s">
        <v>4157</v>
      </c>
      <c r="D5421" s="11" t="s">
        <v>4038</v>
      </c>
      <c r="E5421" s="11" t="s">
        <v>4038</v>
      </c>
      <c r="F5421" s="4">
        <v>2694</v>
      </c>
      <c r="G5421" s="3">
        <v>1992</v>
      </c>
      <c r="H5421"/>
      <c r="I5421" s="12"/>
      <c r="K5421" s="3" t="str">
        <f>IF(VLOOKUP(D5421,'Resources Final'!A:C,3,FALSE)=0,"",VLOOKUP(D5421,'Resources Final'!A:C,3,FALSE))</f>
        <v>Y</v>
      </c>
      <c r="L5421" s="3" t="str">
        <f>IF(VLOOKUP(D5421,'Resources Final'!A:D,4,FALSE)=0,"",VLOOKUP(D5421,'Resources Final'!A:D,4,FALSE))</f>
        <v/>
      </c>
      <c r="M5421" s="3" t="str">
        <f>IF(VLOOKUP(D5421,'Resources Final'!A:E,5,FALSE)=0,"",VLOOKUP(D5421,'Resources Final'!A:E,5,FALSE))</f>
        <v/>
      </c>
      <c r="N5421" s="7" t="str">
        <f>IF(VLOOKUP(D5421,'Resources Final'!A:F,6,FALSE)=0,"",VLOOKUP(D5421,'Resources Final'!A:F,6,FALSE))</f>
        <v/>
      </c>
      <c r="O5421" s="3" t="str">
        <f>IF(VLOOKUP(D5421,'Resources Final'!A:G,7,FALSE)=0,"",VLOOKUP(D5421,'Resources Final'!A:G,7,FALSE))</f>
        <v/>
      </c>
    </row>
    <row r="5422" spans="1:15" x14ac:dyDescent="0.2">
      <c r="A5422" s="11" t="s">
        <v>4160</v>
      </c>
      <c r="B5422" s="11" t="str">
        <f t="shared" si="99"/>
        <v>Claude R. Lambe Charitable Foundation_Allen-Lambe House Foundation199360000</v>
      </c>
      <c r="C5422" s="11" t="s">
        <v>4157</v>
      </c>
      <c r="D5422" s="11" t="s">
        <v>157</v>
      </c>
      <c r="E5422" s="11" t="s">
        <v>155</v>
      </c>
      <c r="F5422" s="4">
        <v>60000</v>
      </c>
      <c r="G5422" s="3">
        <v>1993</v>
      </c>
      <c r="H5422"/>
      <c r="I5422" s="12"/>
      <c r="K5422" s="3" t="str">
        <f>IF(VLOOKUP(D5422,'Resources Final'!A:C,3,FALSE)=0,"",VLOOKUP(D5422,'Resources Final'!A:C,3,FALSE))</f>
        <v/>
      </c>
      <c r="L5422" s="3" t="str">
        <f>IF(VLOOKUP(D5422,'Resources Final'!A:D,4,FALSE)=0,"",VLOOKUP(D5422,'Resources Final'!A:D,4,FALSE))</f>
        <v/>
      </c>
      <c r="M5422" s="3" t="str">
        <f>IF(VLOOKUP(D5422,'Resources Final'!A:E,5,FALSE)=0,"",VLOOKUP(D5422,'Resources Final'!A:E,5,FALSE))</f>
        <v>N</v>
      </c>
      <c r="N5422" s="7" t="str">
        <f>IF(VLOOKUP(D5422,'Resources Final'!A:F,6,FALSE)=0,"",VLOOKUP(D5422,'Resources Final'!A:F,6,FALSE))</f>
        <v/>
      </c>
      <c r="O5422" s="3" t="str">
        <f>IF(VLOOKUP(D5422,'Resources Final'!A:G,7,FALSE)=0,"",VLOOKUP(D5422,'Resources Final'!A:G,7,FALSE))</f>
        <v/>
      </c>
    </row>
    <row r="5423" spans="1:15" x14ac:dyDescent="0.2">
      <c r="A5423" s="11" t="s">
        <v>4160</v>
      </c>
      <c r="B5423" s="11" t="str">
        <f t="shared" si="99"/>
        <v>Claude R. Lambe Charitable Foundation_American Legislative Exchange Council199360000</v>
      </c>
      <c r="C5423" s="11" t="s">
        <v>4157</v>
      </c>
      <c r="D5423" s="11" t="s">
        <v>195</v>
      </c>
      <c r="E5423" s="11" t="s">
        <v>195</v>
      </c>
      <c r="F5423" s="4">
        <v>60000</v>
      </c>
      <c r="G5423" s="3">
        <v>1993</v>
      </c>
      <c r="H5423"/>
      <c r="I5423" s="12"/>
      <c r="K5423" s="3" t="str">
        <f>IF(VLOOKUP(D5423,'Resources Final'!A:C,3,FALSE)=0,"",VLOOKUP(D5423,'Resources Final'!A:C,3,FALSE))</f>
        <v/>
      </c>
      <c r="L5423" s="3" t="str">
        <f>IF(VLOOKUP(D5423,'Resources Final'!A:D,4,FALSE)=0,"",VLOOKUP(D5423,'Resources Final'!A:D,4,FALSE))</f>
        <v/>
      </c>
      <c r="M5423" s="3" t="str">
        <f>IF(VLOOKUP(D5423,'Resources Final'!A:E,5,FALSE)=0,"",VLOOKUP(D5423,'Resources Final'!A:E,5,FALSE))</f>
        <v/>
      </c>
      <c r="N5423" s="7" t="str">
        <f>IF(VLOOKUP(D5423,'Resources Final'!A:F,6,FALSE)=0,"",VLOOKUP(D5423,'Resources Final'!A:F,6,FALSE))</f>
        <v>https://www.desmogblog.com/american-legislative-exchange-council</v>
      </c>
      <c r="O5423" s="3" t="str">
        <f>IF(VLOOKUP(D5423,'Resources Final'!A:G,7,FALSE)=0,"",VLOOKUP(D5423,'Resources Final'!A:G,7,FALSE))</f>
        <v>Desmog</v>
      </c>
    </row>
    <row r="5424" spans="1:15" x14ac:dyDescent="0.2">
      <c r="A5424" s="11" t="s">
        <v>4160</v>
      </c>
      <c r="B5424" s="11" t="str">
        <f t="shared" si="99"/>
        <v>Claude R. Lambe Charitable Foundation_Capital Research Center19935000</v>
      </c>
      <c r="C5424" s="11" t="s">
        <v>4157</v>
      </c>
      <c r="D5424" s="11" t="s">
        <v>604</v>
      </c>
      <c r="E5424" s="11" t="s">
        <v>604</v>
      </c>
      <c r="F5424" s="4">
        <v>5000</v>
      </c>
      <c r="G5424" s="3">
        <v>1993</v>
      </c>
      <c r="H5424"/>
      <c r="I5424" s="12"/>
      <c r="K5424" s="3" t="str">
        <f>IF(VLOOKUP(D5424,'Resources Final'!A:C,3,FALSE)=0,"",VLOOKUP(D5424,'Resources Final'!A:C,3,FALSE))</f>
        <v/>
      </c>
      <c r="L5424" s="3" t="str">
        <f>IF(VLOOKUP(D5424,'Resources Final'!A:D,4,FALSE)=0,"",VLOOKUP(D5424,'Resources Final'!A:D,4,FALSE))</f>
        <v/>
      </c>
      <c r="M5424" s="3" t="str">
        <f>IF(VLOOKUP(D5424,'Resources Final'!A:E,5,FALSE)=0,"",VLOOKUP(D5424,'Resources Final'!A:E,5,FALSE))</f>
        <v/>
      </c>
      <c r="N5424" s="7" t="str">
        <f>IF(VLOOKUP(D5424,'Resources Final'!A:F,6,FALSE)=0,"",VLOOKUP(D5424,'Resources Final'!A:F,6,FALSE))</f>
        <v>https://www.desmogblog.com/capital-research-center</v>
      </c>
      <c r="O5424" s="3" t="str">
        <f>IF(VLOOKUP(D5424,'Resources Final'!A:G,7,FALSE)=0,"",VLOOKUP(D5424,'Resources Final'!A:G,7,FALSE))</f>
        <v>Desmog</v>
      </c>
    </row>
    <row r="5425" spans="1:15" x14ac:dyDescent="0.2">
      <c r="A5425" s="11" t="s">
        <v>4160</v>
      </c>
      <c r="B5425" s="11" t="str">
        <f t="shared" si="99"/>
        <v>Claude R. Lambe Charitable Foundation_Cato Institute1993200000</v>
      </c>
      <c r="C5425" s="11" t="s">
        <v>4157</v>
      </c>
      <c r="D5425" s="11" t="s">
        <v>636</v>
      </c>
      <c r="E5425" s="11" t="s">
        <v>636</v>
      </c>
      <c r="F5425" s="4">
        <v>200000</v>
      </c>
      <c r="G5425" s="3">
        <v>1993</v>
      </c>
      <c r="H5425"/>
      <c r="I5425" s="12"/>
      <c r="K5425" s="3" t="str">
        <f>IF(VLOOKUP(D5425,'Resources Final'!A:C,3,FALSE)=0,"",VLOOKUP(D5425,'Resources Final'!A:C,3,FALSE))</f>
        <v/>
      </c>
      <c r="L5425" s="3" t="str">
        <f>IF(VLOOKUP(D5425,'Resources Final'!A:D,4,FALSE)=0,"",VLOOKUP(D5425,'Resources Final'!A:D,4,FALSE))</f>
        <v/>
      </c>
      <c r="M5425" s="3" t="str">
        <f>IF(VLOOKUP(D5425,'Resources Final'!A:E,5,FALSE)=0,"",VLOOKUP(D5425,'Resources Final'!A:E,5,FALSE))</f>
        <v/>
      </c>
      <c r="N5425" s="7" t="str">
        <f>IF(VLOOKUP(D5425,'Resources Final'!A:F,6,FALSE)=0,"",VLOOKUP(D5425,'Resources Final'!A:F,6,FALSE))</f>
        <v>https://www.desmogblog.com/cato-institute</v>
      </c>
      <c r="O5425" s="3" t="str">
        <f>IF(VLOOKUP(D5425,'Resources Final'!A:G,7,FALSE)=0,"",VLOOKUP(D5425,'Resources Final'!A:G,7,FALSE))</f>
        <v>Desmog</v>
      </c>
    </row>
    <row r="5426" spans="1:15" x14ac:dyDescent="0.2">
      <c r="A5426" s="11" t="s">
        <v>4160</v>
      </c>
      <c r="B5426" s="11" t="str">
        <f t="shared" si="99"/>
        <v>Claude R. Lambe Charitable Foundation_Cato Institute1993100000</v>
      </c>
      <c r="C5426" s="11" t="s">
        <v>4157</v>
      </c>
      <c r="D5426" s="11" t="s">
        <v>636</v>
      </c>
      <c r="E5426" s="11" t="s">
        <v>636</v>
      </c>
      <c r="F5426" s="4">
        <v>100000</v>
      </c>
      <c r="G5426" s="3">
        <v>1993</v>
      </c>
      <c r="H5426"/>
      <c r="I5426" s="12"/>
      <c r="K5426" s="3" t="str">
        <f>IF(VLOOKUP(D5426,'Resources Final'!A:C,3,FALSE)=0,"",VLOOKUP(D5426,'Resources Final'!A:C,3,FALSE))</f>
        <v/>
      </c>
      <c r="L5426" s="3" t="str">
        <f>IF(VLOOKUP(D5426,'Resources Final'!A:D,4,FALSE)=0,"",VLOOKUP(D5426,'Resources Final'!A:D,4,FALSE))</f>
        <v/>
      </c>
      <c r="M5426" s="3" t="str">
        <f>IF(VLOOKUP(D5426,'Resources Final'!A:E,5,FALSE)=0,"",VLOOKUP(D5426,'Resources Final'!A:E,5,FALSE))</f>
        <v/>
      </c>
      <c r="N5426" s="7" t="str">
        <f>IF(VLOOKUP(D5426,'Resources Final'!A:F,6,FALSE)=0,"",VLOOKUP(D5426,'Resources Final'!A:F,6,FALSE))</f>
        <v>https://www.desmogblog.com/cato-institute</v>
      </c>
      <c r="O5426" s="3" t="str">
        <f>IF(VLOOKUP(D5426,'Resources Final'!A:G,7,FALSE)=0,"",VLOOKUP(D5426,'Resources Final'!A:G,7,FALSE))</f>
        <v>Desmog</v>
      </c>
    </row>
    <row r="5427" spans="1:15" x14ac:dyDescent="0.2">
      <c r="A5427" s="11" t="s">
        <v>4160</v>
      </c>
      <c r="B5427" s="11" t="str">
        <f t="shared" si="99"/>
        <v>Claude R. Lambe Charitable Foundation_Cato Institute1993200000</v>
      </c>
      <c r="C5427" s="11" t="s">
        <v>4157</v>
      </c>
      <c r="D5427" s="11" t="s">
        <v>636</v>
      </c>
      <c r="E5427" s="11" t="s">
        <v>636</v>
      </c>
      <c r="F5427" s="4">
        <v>200000</v>
      </c>
      <c r="G5427" s="3">
        <v>1993</v>
      </c>
      <c r="H5427"/>
      <c r="I5427" s="12"/>
      <c r="K5427" s="3" t="str">
        <f>IF(VLOOKUP(D5427,'Resources Final'!A:C,3,FALSE)=0,"",VLOOKUP(D5427,'Resources Final'!A:C,3,FALSE))</f>
        <v/>
      </c>
      <c r="L5427" s="3" t="str">
        <f>IF(VLOOKUP(D5427,'Resources Final'!A:D,4,FALSE)=0,"",VLOOKUP(D5427,'Resources Final'!A:D,4,FALSE))</f>
        <v/>
      </c>
      <c r="M5427" s="3" t="str">
        <f>IF(VLOOKUP(D5427,'Resources Final'!A:E,5,FALSE)=0,"",VLOOKUP(D5427,'Resources Final'!A:E,5,FALSE))</f>
        <v/>
      </c>
      <c r="N5427" s="7" t="str">
        <f>IF(VLOOKUP(D5427,'Resources Final'!A:F,6,FALSE)=0,"",VLOOKUP(D5427,'Resources Final'!A:F,6,FALSE))</f>
        <v>https://www.desmogblog.com/cato-institute</v>
      </c>
      <c r="O5427" s="3" t="str">
        <f>IF(VLOOKUP(D5427,'Resources Final'!A:G,7,FALSE)=0,"",VLOOKUP(D5427,'Resources Final'!A:G,7,FALSE))</f>
        <v>Desmog</v>
      </c>
    </row>
    <row r="5428" spans="1:15" x14ac:dyDescent="0.2">
      <c r="A5428" s="11" t="s">
        <v>4160</v>
      </c>
      <c r="B5428" s="11" t="str">
        <f t="shared" si="99"/>
        <v>Claude R. Lambe Charitable Foundation_Cato Institute1993400000</v>
      </c>
      <c r="C5428" s="11" t="s">
        <v>4157</v>
      </c>
      <c r="D5428" s="11" t="s">
        <v>636</v>
      </c>
      <c r="E5428" s="11" t="s">
        <v>636</v>
      </c>
      <c r="F5428" s="4">
        <v>400000</v>
      </c>
      <c r="G5428" s="3">
        <v>1993</v>
      </c>
      <c r="H5428"/>
      <c r="I5428" s="12"/>
      <c r="K5428" s="3" t="str">
        <f>IF(VLOOKUP(D5428,'Resources Final'!A:C,3,FALSE)=0,"",VLOOKUP(D5428,'Resources Final'!A:C,3,FALSE))</f>
        <v/>
      </c>
      <c r="L5428" s="3" t="str">
        <f>IF(VLOOKUP(D5428,'Resources Final'!A:D,4,FALSE)=0,"",VLOOKUP(D5428,'Resources Final'!A:D,4,FALSE))</f>
        <v/>
      </c>
      <c r="M5428" s="3" t="str">
        <f>IF(VLOOKUP(D5428,'Resources Final'!A:E,5,FALSE)=0,"",VLOOKUP(D5428,'Resources Final'!A:E,5,FALSE))</f>
        <v/>
      </c>
      <c r="N5428" s="7" t="str">
        <f>IF(VLOOKUP(D5428,'Resources Final'!A:F,6,FALSE)=0,"",VLOOKUP(D5428,'Resources Final'!A:F,6,FALSE))</f>
        <v>https://www.desmogblog.com/cato-institute</v>
      </c>
      <c r="O5428" s="3" t="str">
        <f>IF(VLOOKUP(D5428,'Resources Final'!A:G,7,FALSE)=0,"",VLOOKUP(D5428,'Resources Final'!A:G,7,FALSE))</f>
        <v>Desmog</v>
      </c>
    </row>
    <row r="5429" spans="1:15" x14ac:dyDescent="0.2">
      <c r="A5429" s="11" t="s">
        <v>4156</v>
      </c>
      <c r="B5429" s="11" t="str">
        <f t="shared" si="99"/>
        <v>Claude R. Lambe Charitable Foundation_Citizens for a Sound Economy (CSE)1993150000</v>
      </c>
      <c r="C5429" s="11" t="s">
        <v>4157</v>
      </c>
      <c r="D5429" s="11" t="s">
        <v>730</v>
      </c>
      <c r="E5429" s="11" t="s">
        <v>730</v>
      </c>
      <c r="F5429" s="4">
        <v>150000</v>
      </c>
      <c r="G5429" s="3">
        <v>1993</v>
      </c>
      <c r="H5429"/>
      <c r="I5429" s="12"/>
      <c r="K5429" s="3" t="str">
        <f>IF(VLOOKUP(D5429,'Resources Final'!A:C,3,FALSE)=0,"",VLOOKUP(D5429,'Resources Final'!A:C,3,FALSE))</f>
        <v/>
      </c>
      <c r="L5429" s="3" t="str">
        <f>IF(VLOOKUP(D5429,'Resources Final'!A:D,4,FALSE)=0,"",VLOOKUP(D5429,'Resources Final'!A:D,4,FALSE))</f>
        <v/>
      </c>
      <c r="M5429" s="3" t="str">
        <f>IF(VLOOKUP(D5429,'Resources Final'!A:E,5,FALSE)=0,"",VLOOKUP(D5429,'Resources Final'!A:E,5,FALSE))</f>
        <v/>
      </c>
      <c r="N5429" s="7" t="str">
        <f>IF(VLOOKUP(D5429,'Resources Final'!A:F,6,FALSE)=0,"",VLOOKUP(D5429,'Resources Final'!A:F,6,FALSE))</f>
        <v>https://www.desmogblog.com/freedomworks</v>
      </c>
      <c r="O5429" s="3" t="str">
        <f>IF(VLOOKUP(D5429,'Resources Final'!A:G,7,FALSE)=0,"",VLOOKUP(D5429,'Resources Final'!A:G,7,FALSE))</f>
        <v>Desmog</v>
      </c>
    </row>
    <row r="5430" spans="1:15" x14ac:dyDescent="0.2">
      <c r="A5430" s="11" t="s">
        <v>4160</v>
      </c>
      <c r="B5430" s="11" t="str">
        <f t="shared" si="99"/>
        <v>Claude R. Lambe Charitable Foundation_Competitive Enterprise Institute199335000</v>
      </c>
      <c r="C5430" s="11" t="s">
        <v>4157</v>
      </c>
      <c r="D5430" s="11" t="s">
        <v>816</v>
      </c>
      <c r="E5430" s="11" t="s">
        <v>816</v>
      </c>
      <c r="F5430" s="4">
        <v>35000</v>
      </c>
      <c r="G5430" s="3">
        <v>1993</v>
      </c>
      <c r="H5430"/>
      <c r="I5430" s="12"/>
      <c r="K5430" s="3" t="str">
        <f>IF(VLOOKUP(D5430,'Resources Final'!A:C,3,FALSE)=0,"",VLOOKUP(D5430,'Resources Final'!A:C,3,FALSE))</f>
        <v/>
      </c>
      <c r="L5430" s="3" t="str">
        <f>IF(VLOOKUP(D5430,'Resources Final'!A:D,4,FALSE)=0,"",VLOOKUP(D5430,'Resources Final'!A:D,4,FALSE))</f>
        <v/>
      </c>
      <c r="M5430" s="3" t="str">
        <f>IF(VLOOKUP(D5430,'Resources Final'!A:E,5,FALSE)=0,"",VLOOKUP(D5430,'Resources Final'!A:E,5,FALSE))</f>
        <v/>
      </c>
      <c r="N5430" s="7" t="str">
        <f>IF(VLOOKUP(D5430,'Resources Final'!A:F,6,FALSE)=0,"",VLOOKUP(D5430,'Resources Final'!A:F,6,FALSE))</f>
        <v>https://www.desmogblog.com/competitive-enterprise-institute</v>
      </c>
      <c r="O5430" s="3" t="str">
        <f>IF(VLOOKUP(D5430,'Resources Final'!A:G,7,FALSE)=0,"",VLOOKUP(D5430,'Resources Final'!A:G,7,FALSE))</f>
        <v>Desmog</v>
      </c>
    </row>
    <row r="5431" spans="1:15" x14ac:dyDescent="0.2">
      <c r="A5431" s="11" t="s">
        <v>4160</v>
      </c>
      <c r="B5431" s="11" t="str">
        <f t="shared" si="99"/>
        <v>Claude R. Lambe Charitable Foundation_Dartmouth College19931742</v>
      </c>
      <c r="C5431" s="11" t="s">
        <v>4157</v>
      </c>
      <c r="D5431" s="11" t="s">
        <v>949</v>
      </c>
      <c r="E5431" s="11" t="s">
        <v>949</v>
      </c>
      <c r="F5431" s="4">
        <v>1742</v>
      </c>
      <c r="G5431" s="3">
        <v>1993</v>
      </c>
      <c r="H5431"/>
      <c r="I5431" s="12"/>
      <c r="K5431" s="3" t="str">
        <f>IF(VLOOKUP(D5431,'Resources Final'!A:C,3,FALSE)=0,"",VLOOKUP(D5431,'Resources Final'!A:C,3,FALSE))</f>
        <v/>
      </c>
      <c r="L5431" s="3" t="str">
        <f>IF(VLOOKUP(D5431,'Resources Final'!A:D,4,FALSE)=0,"",VLOOKUP(D5431,'Resources Final'!A:D,4,FALSE))</f>
        <v>Y</v>
      </c>
      <c r="M5431" s="3" t="str">
        <f>IF(VLOOKUP(D5431,'Resources Final'!A:E,5,FALSE)=0,"",VLOOKUP(D5431,'Resources Final'!A:E,5,FALSE))</f>
        <v/>
      </c>
      <c r="N5431" s="7" t="str">
        <f>IF(VLOOKUP(D5431,'Resources Final'!A:F,6,FALSE)=0,"",VLOOKUP(D5431,'Resources Final'!A:F,6,FALSE))</f>
        <v/>
      </c>
      <c r="O5431" s="3" t="str">
        <f>IF(VLOOKUP(D5431,'Resources Final'!A:G,7,FALSE)=0,"",VLOOKUP(D5431,'Resources Final'!A:G,7,FALSE))</f>
        <v/>
      </c>
    </row>
    <row r="5432" spans="1:15" x14ac:dyDescent="0.2">
      <c r="A5432" s="11" t="s">
        <v>4160</v>
      </c>
      <c r="B5432" s="11" t="str">
        <f t="shared" si="99"/>
        <v>Claude R. Lambe Charitable Foundation_Families Against Mandatory Minimums199310000</v>
      </c>
      <c r="C5432" s="11" t="s">
        <v>4157</v>
      </c>
      <c r="D5432" s="11" t="s">
        <v>1188</v>
      </c>
      <c r="E5432" s="11" t="s">
        <v>1188</v>
      </c>
      <c r="F5432" s="4">
        <v>10000</v>
      </c>
      <c r="G5432" s="3">
        <v>1993</v>
      </c>
      <c r="H5432"/>
      <c r="I5432" s="12"/>
      <c r="K5432" s="3" t="str">
        <f>IF(VLOOKUP(D5432,'Resources Final'!A:C,3,FALSE)=0,"",VLOOKUP(D5432,'Resources Final'!A:C,3,FALSE))</f>
        <v/>
      </c>
      <c r="L5432" s="3" t="str">
        <f>IF(VLOOKUP(D5432,'Resources Final'!A:D,4,FALSE)=0,"",VLOOKUP(D5432,'Resources Final'!A:D,4,FALSE))</f>
        <v/>
      </c>
      <c r="M5432" s="3" t="str">
        <f>IF(VLOOKUP(D5432,'Resources Final'!A:E,5,FALSE)=0,"",VLOOKUP(D5432,'Resources Final'!A:E,5,FALSE))</f>
        <v/>
      </c>
      <c r="N5432" s="7" t="str">
        <f>IF(VLOOKUP(D5432,'Resources Final'!A:F,6,FALSE)=0,"",VLOOKUP(D5432,'Resources Final'!A:F,6,FALSE))</f>
        <v>https://www.sourcewatch.org/index.php/Families_Against_Mandatory_Minimums</v>
      </c>
      <c r="O5432" s="3" t="str">
        <f>IF(VLOOKUP(D5432,'Resources Final'!A:G,7,FALSE)=0,"",VLOOKUP(D5432,'Resources Final'!A:G,7,FALSE))</f>
        <v>Sourcewatch</v>
      </c>
    </row>
    <row r="5433" spans="1:15" x14ac:dyDescent="0.2">
      <c r="A5433" s="11" t="s">
        <v>4160</v>
      </c>
      <c r="B5433" s="11" t="str">
        <f t="shared" si="99"/>
        <v>Claude R. Lambe Charitable Foundation_Federalist Society for Law and Public Policy Studies199310000</v>
      </c>
      <c r="C5433" s="11" t="s">
        <v>4157</v>
      </c>
      <c r="D5433" s="11" t="s">
        <v>1199</v>
      </c>
      <c r="E5433" s="11" t="s">
        <v>1199</v>
      </c>
      <c r="F5433" s="4">
        <v>10000</v>
      </c>
      <c r="G5433" s="3">
        <v>1993</v>
      </c>
      <c r="H5433"/>
      <c r="I5433" s="12"/>
      <c r="K5433" s="3" t="str">
        <f>IF(VLOOKUP(D5433,'Resources Final'!A:C,3,FALSE)=0,"",VLOOKUP(D5433,'Resources Final'!A:C,3,FALSE))</f>
        <v/>
      </c>
      <c r="L5433" s="3" t="str">
        <f>IF(VLOOKUP(D5433,'Resources Final'!A:D,4,FALSE)=0,"",VLOOKUP(D5433,'Resources Final'!A:D,4,FALSE))</f>
        <v/>
      </c>
      <c r="M5433" s="3" t="str">
        <f>IF(VLOOKUP(D5433,'Resources Final'!A:E,5,FALSE)=0,"",VLOOKUP(D5433,'Resources Final'!A:E,5,FALSE))</f>
        <v/>
      </c>
      <c r="N5433" s="7" t="str">
        <f>IF(VLOOKUP(D5433,'Resources Final'!A:F,6,FALSE)=0,"",VLOOKUP(D5433,'Resources Final'!A:F,6,FALSE))</f>
        <v>http://www.sourcewatch.org/index.php/Federalist_Society_for_Law_and_Public_Policy_Studies</v>
      </c>
      <c r="O5433" s="3" t="str">
        <f>IF(VLOOKUP(D5433,'Resources Final'!A:G,7,FALSE)=0,"",VLOOKUP(D5433,'Resources Final'!A:G,7,FALSE))</f>
        <v>Sourcewatch</v>
      </c>
    </row>
    <row r="5434" spans="1:15" x14ac:dyDescent="0.2">
      <c r="A5434" s="11" t="s">
        <v>4160</v>
      </c>
      <c r="B5434" s="11" t="str">
        <f t="shared" si="99"/>
        <v>Claude R. Lambe Charitable Foundation_Fraser Institute, The19935000</v>
      </c>
      <c r="C5434" s="11" t="s">
        <v>4157</v>
      </c>
      <c r="D5434" s="11" t="s">
        <v>1277</v>
      </c>
      <c r="E5434" s="11" t="s">
        <v>1277</v>
      </c>
      <c r="F5434" s="4">
        <v>5000</v>
      </c>
      <c r="G5434" s="3">
        <v>1993</v>
      </c>
      <c r="H5434"/>
      <c r="I5434" s="12"/>
      <c r="K5434" s="3" t="str">
        <f>IF(VLOOKUP(D5434,'Resources Final'!A:C,3,FALSE)=0,"",VLOOKUP(D5434,'Resources Final'!A:C,3,FALSE))</f>
        <v/>
      </c>
      <c r="L5434" s="3" t="str">
        <f>IF(VLOOKUP(D5434,'Resources Final'!A:D,4,FALSE)=0,"",VLOOKUP(D5434,'Resources Final'!A:D,4,FALSE))</f>
        <v/>
      </c>
      <c r="M5434" s="3" t="str">
        <f>IF(VLOOKUP(D5434,'Resources Final'!A:E,5,FALSE)=0,"",VLOOKUP(D5434,'Resources Final'!A:E,5,FALSE))</f>
        <v/>
      </c>
      <c r="N5434" s="7" t="str">
        <f>IF(VLOOKUP(D5434,'Resources Final'!A:F,6,FALSE)=0,"",VLOOKUP(D5434,'Resources Final'!A:F,6,FALSE))</f>
        <v>https://www.desmogblog.com/fraser-institute</v>
      </c>
      <c r="O5434" s="3" t="str">
        <f>IF(VLOOKUP(D5434,'Resources Final'!A:G,7,FALSE)=0,"",VLOOKUP(D5434,'Resources Final'!A:G,7,FALSE))</f>
        <v>Desmog</v>
      </c>
    </row>
    <row r="5435" spans="1:15" x14ac:dyDescent="0.2">
      <c r="A5435" s="11" t="s">
        <v>4160</v>
      </c>
      <c r="B5435" s="11" t="str">
        <f t="shared" si="99"/>
        <v>Claude R. Lambe Charitable Foundation_Institute for Humane Studies at George Mason University199376000</v>
      </c>
      <c r="C5435" s="11" t="s">
        <v>4157</v>
      </c>
      <c r="D5435" s="11" t="s">
        <v>1680</v>
      </c>
      <c r="E5435" s="11" t="s">
        <v>4261</v>
      </c>
      <c r="F5435" s="4">
        <v>76000</v>
      </c>
      <c r="G5435" s="3">
        <v>1993</v>
      </c>
      <c r="H5435"/>
      <c r="I5435" s="12"/>
      <c r="K5435" s="3" t="str">
        <f>IF(VLOOKUP(D5435,'Resources Final'!A:C,3,FALSE)=0,"",VLOOKUP(D5435,'Resources Final'!A:C,3,FALSE))</f>
        <v/>
      </c>
      <c r="L5435" s="3" t="str">
        <f>IF(VLOOKUP(D5435,'Resources Final'!A:D,4,FALSE)=0,"",VLOOKUP(D5435,'Resources Final'!A:D,4,FALSE))</f>
        <v>Y</v>
      </c>
      <c r="M5435" s="3" t="str">
        <f>IF(VLOOKUP(D5435,'Resources Final'!A:E,5,FALSE)=0,"",VLOOKUP(D5435,'Resources Final'!A:E,5,FALSE))</f>
        <v/>
      </c>
      <c r="N5435" s="7" t="str">
        <f>IF(VLOOKUP(D5435,'Resources Final'!A:F,6,FALSE)=0,"",VLOOKUP(D5435,'Resources Final'!A:F,6,FALSE))</f>
        <v>https://www.desmogblog.com/institute-humane-studies-george-mason-university</v>
      </c>
      <c r="O5435" s="3" t="str">
        <f>IF(VLOOKUP(D5435,'Resources Final'!A:G,7,FALSE)=0,"",VLOOKUP(D5435,'Resources Final'!A:G,7,FALSE))</f>
        <v>Desmog</v>
      </c>
    </row>
    <row r="5436" spans="1:15" x14ac:dyDescent="0.2">
      <c r="A5436" s="11" t="s">
        <v>4160</v>
      </c>
      <c r="B5436" s="11" t="str">
        <f t="shared" si="99"/>
        <v>Claude R. Lambe Charitable Foundation_Institute for Humane Studies at George Mason University1993310000</v>
      </c>
      <c r="C5436" s="11" t="s">
        <v>4157</v>
      </c>
      <c r="D5436" s="11" t="s">
        <v>1680</v>
      </c>
      <c r="E5436" s="11" t="s">
        <v>4261</v>
      </c>
      <c r="F5436" s="4">
        <v>310000</v>
      </c>
      <c r="G5436" s="3">
        <v>1993</v>
      </c>
      <c r="H5436"/>
      <c r="I5436" s="12"/>
      <c r="K5436" s="3" t="str">
        <f>IF(VLOOKUP(D5436,'Resources Final'!A:C,3,FALSE)=0,"",VLOOKUP(D5436,'Resources Final'!A:C,3,FALSE))</f>
        <v/>
      </c>
      <c r="L5436" s="3" t="str">
        <f>IF(VLOOKUP(D5436,'Resources Final'!A:D,4,FALSE)=0,"",VLOOKUP(D5436,'Resources Final'!A:D,4,FALSE))</f>
        <v>Y</v>
      </c>
      <c r="M5436" s="3" t="str">
        <f>IF(VLOOKUP(D5436,'Resources Final'!A:E,5,FALSE)=0,"",VLOOKUP(D5436,'Resources Final'!A:E,5,FALSE))</f>
        <v/>
      </c>
      <c r="N5436" s="7" t="str">
        <f>IF(VLOOKUP(D5436,'Resources Final'!A:F,6,FALSE)=0,"",VLOOKUP(D5436,'Resources Final'!A:F,6,FALSE))</f>
        <v>https://www.desmogblog.com/institute-humane-studies-george-mason-university</v>
      </c>
      <c r="O5436" s="3" t="str">
        <f>IF(VLOOKUP(D5436,'Resources Final'!A:G,7,FALSE)=0,"",VLOOKUP(D5436,'Resources Final'!A:G,7,FALSE))</f>
        <v>Desmog</v>
      </c>
    </row>
    <row r="5437" spans="1:15" x14ac:dyDescent="0.2">
      <c r="A5437" s="11" t="s">
        <v>4160</v>
      </c>
      <c r="B5437" s="11" t="str">
        <f t="shared" si="99"/>
        <v>Claude R. Lambe Charitable Foundation_Institute for Humane Studies at George Mason University1993150000</v>
      </c>
      <c r="C5437" s="11" t="s">
        <v>4157</v>
      </c>
      <c r="D5437" s="11" t="s">
        <v>1680</v>
      </c>
      <c r="E5437" s="11" t="s">
        <v>4261</v>
      </c>
      <c r="F5437" s="4">
        <v>150000</v>
      </c>
      <c r="G5437" s="3">
        <v>1993</v>
      </c>
      <c r="H5437"/>
      <c r="I5437" s="12"/>
      <c r="K5437" s="3" t="str">
        <f>IF(VLOOKUP(D5437,'Resources Final'!A:C,3,FALSE)=0,"",VLOOKUP(D5437,'Resources Final'!A:C,3,FALSE))</f>
        <v/>
      </c>
      <c r="L5437" s="3" t="str">
        <f>IF(VLOOKUP(D5437,'Resources Final'!A:D,4,FALSE)=0,"",VLOOKUP(D5437,'Resources Final'!A:D,4,FALSE))</f>
        <v>Y</v>
      </c>
      <c r="M5437" s="3" t="str">
        <f>IF(VLOOKUP(D5437,'Resources Final'!A:E,5,FALSE)=0,"",VLOOKUP(D5437,'Resources Final'!A:E,5,FALSE))</f>
        <v/>
      </c>
      <c r="N5437" s="7" t="str">
        <f>IF(VLOOKUP(D5437,'Resources Final'!A:F,6,FALSE)=0,"",VLOOKUP(D5437,'Resources Final'!A:F,6,FALSE))</f>
        <v>https://www.desmogblog.com/institute-humane-studies-george-mason-university</v>
      </c>
      <c r="O5437" s="3" t="str">
        <f>IF(VLOOKUP(D5437,'Resources Final'!A:G,7,FALSE)=0,"",VLOOKUP(D5437,'Resources Final'!A:G,7,FALSE))</f>
        <v>Desmog</v>
      </c>
    </row>
    <row r="5438" spans="1:15" x14ac:dyDescent="0.2">
      <c r="A5438" s="11" t="s">
        <v>4160</v>
      </c>
      <c r="B5438" s="11" t="str">
        <f t="shared" si="99"/>
        <v>Claude R. Lambe Charitable Foundation_George Mason University19932500</v>
      </c>
      <c r="C5438" s="11" t="s">
        <v>4157</v>
      </c>
      <c r="D5438" s="11" t="s">
        <v>678</v>
      </c>
      <c r="E5438" s="11" t="s">
        <v>678</v>
      </c>
      <c r="F5438" s="4">
        <v>2500</v>
      </c>
      <c r="G5438" s="3">
        <v>1993</v>
      </c>
      <c r="H5438"/>
      <c r="I5438" s="12"/>
      <c r="K5438" s="3" t="str">
        <f>IF(VLOOKUP(D5438,'Resources Final'!A:C,3,FALSE)=0,"",VLOOKUP(D5438,'Resources Final'!A:C,3,FALSE))</f>
        <v/>
      </c>
      <c r="L5438" s="3" t="str">
        <f>IF(VLOOKUP(D5438,'Resources Final'!A:D,4,FALSE)=0,"",VLOOKUP(D5438,'Resources Final'!A:D,4,FALSE))</f>
        <v>Y</v>
      </c>
      <c r="M5438" s="3" t="str">
        <f>IF(VLOOKUP(D5438,'Resources Final'!A:E,5,FALSE)=0,"",VLOOKUP(D5438,'Resources Final'!A:E,5,FALSE))</f>
        <v/>
      </c>
      <c r="N5438" s="7" t="str">
        <f>IF(VLOOKUP(D5438,'Resources Final'!A:F,6,FALSE)=0,"",VLOOKUP(D5438,'Resources Final'!A:F,6,FALSE))</f>
        <v/>
      </c>
      <c r="O5438" s="3" t="str">
        <f>IF(VLOOKUP(D5438,'Resources Final'!A:G,7,FALSE)=0,"",VLOOKUP(D5438,'Resources Final'!A:G,7,FALSE))</f>
        <v/>
      </c>
    </row>
    <row r="5439" spans="1:15" x14ac:dyDescent="0.2">
      <c r="A5439" s="11" t="s">
        <v>4160</v>
      </c>
      <c r="B5439" s="11" t="str">
        <f t="shared" si="99"/>
        <v>Claude R. Lambe Charitable Foundation_George Mason University19935000</v>
      </c>
      <c r="C5439" s="11" t="s">
        <v>4157</v>
      </c>
      <c r="D5439" s="11" t="s">
        <v>678</v>
      </c>
      <c r="E5439" s="11" t="s">
        <v>678</v>
      </c>
      <c r="F5439" s="4">
        <v>5000</v>
      </c>
      <c r="G5439" s="3">
        <v>1993</v>
      </c>
      <c r="H5439"/>
      <c r="I5439" s="12"/>
      <c r="K5439" s="3" t="str">
        <f>IF(VLOOKUP(D5439,'Resources Final'!A:C,3,FALSE)=0,"",VLOOKUP(D5439,'Resources Final'!A:C,3,FALSE))</f>
        <v/>
      </c>
      <c r="L5439" s="3" t="str">
        <f>IF(VLOOKUP(D5439,'Resources Final'!A:D,4,FALSE)=0,"",VLOOKUP(D5439,'Resources Final'!A:D,4,FALSE))</f>
        <v>Y</v>
      </c>
      <c r="M5439" s="3" t="str">
        <f>IF(VLOOKUP(D5439,'Resources Final'!A:E,5,FALSE)=0,"",VLOOKUP(D5439,'Resources Final'!A:E,5,FALSE))</f>
        <v/>
      </c>
      <c r="N5439" s="7" t="str">
        <f>IF(VLOOKUP(D5439,'Resources Final'!A:F,6,FALSE)=0,"",VLOOKUP(D5439,'Resources Final'!A:F,6,FALSE))</f>
        <v/>
      </c>
      <c r="O5439" s="3" t="str">
        <f>IF(VLOOKUP(D5439,'Resources Final'!A:G,7,FALSE)=0,"",VLOOKUP(D5439,'Resources Final'!A:G,7,FALSE))</f>
        <v/>
      </c>
    </row>
    <row r="5440" spans="1:15" x14ac:dyDescent="0.2">
      <c r="A5440" s="11" t="s">
        <v>4160</v>
      </c>
      <c r="B5440" s="11" t="str">
        <f t="shared" si="99"/>
        <v>Claude R. Lambe Charitable Foundation_George Mason University1993421833</v>
      </c>
      <c r="C5440" s="11" t="s">
        <v>4157</v>
      </c>
      <c r="D5440" s="11" t="s">
        <v>678</v>
      </c>
      <c r="E5440" s="11" t="s">
        <v>678</v>
      </c>
      <c r="F5440" s="4">
        <v>421833</v>
      </c>
      <c r="G5440" s="3">
        <v>1993</v>
      </c>
      <c r="H5440"/>
      <c r="I5440" s="12"/>
      <c r="K5440" s="3" t="str">
        <f>IF(VLOOKUP(D5440,'Resources Final'!A:C,3,FALSE)=0,"",VLOOKUP(D5440,'Resources Final'!A:C,3,FALSE))</f>
        <v/>
      </c>
      <c r="L5440" s="3" t="str">
        <f>IF(VLOOKUP(D5440,'Resources Final'!A:D,4,FALSE)=0,"",VLOOKUP(D5440,'Resources Final'!A:D,4,FALSE))</f>
        <v>Y</v>
      </c>
      <c r="M5440" s="3" t="str">
        <f>IF(VLOOKUP(D5440,'Resources Final'!A:E,5,FALSE)=0,"",VLOOKUP(D5440,'Resources Final'!A:E,5,FALSE))</f>
        <v/>
      </c>
      <c r="N5440" s="7" t="str">
        <f>IF(VLOOKUP(D5440,'Resources Final'!A:F,6,FALSE)=0,"",VLOOKUP(D5440,'Resources Final'!A:F,6,FALSE))</f>
        <v/>
      </c>
      <c r="O5440" s="3" t="str">
        <f>IF(VLOOKUP(D5440,'Resources Final'!A:G,7,FALSE)=0,"",VLOOKUP(D5440,'Resources Final'!A:G,7,FALSE))</f>
        <v/>
      </c>
    </row>
    <row r="5441" spans="1:15" x14ac:dyDescent="0.2">
      <c r="A5441" s="11" t="s">
        <v>4156</v>
      </c>
      <c r="B5441" s="11" t="str">
        <f t="shared" si="99"/>
        <v>Claude R. Lambe Charitable Foundation_Center for the Study of Market Processes (precursor to Mercatus)1993421833</v>
      </c>
      <c r="C5441" s="11" t="s">
        <v>4157</v>
      </c>
      <c r="D5441" s="11" t="s">
        <v>677</v>
      </c>
      <c r="E5441" s="11" t="s">
        <v>678</v>
      </c>
      <c r="F5441" s="4">
        <v>421833</v>
      </c>
      <c r="G5441" s="3">
        <v>1993</v>
      </c>
      <c r="H5441"/>
      <c r="I5441" s="12"/>
      <c r="K5441" s="3" t="str">
        <f>IF(VLOOKUP(D5441,'Resources Final'!A:C,3,FALSE)=0,"",VLOOKUP(D5441,'Resources Final'!A:C,3,FALSE))</f>
        <v/>
      </c>
      <c r="L5441" s="3" t="str">
        <f>IF(VLOOKUP(D5441,'Resources Final'!A:D,4,FALSE)=0,"",VLOOKUP(D5441,'Resources Final'!A:D,4,FALSE))</f>
        <v>Y</v>
      </c>
      <c r="M5441" s="3" t="str">
        <f>IF(VLOOKUP(D5441,'Resources Final'!A:E,5,FALSE)=0,"",VLOOKUP(D5441,'Resources Final'!A:E,5,FALSE))</f>
        <v/>
      </c>
      <c r="N5441" s="7" t="str">
        <f>IF(VLOOKUP(D5441,'Resources Final'!A:F,6,FALSE)=0,"",VLOOKUP(D5441,'Resources Final'!A:F,6,FALSE))</f>
        <v/>
      </c>
      <c r="O5441" s="3" t="str">
        <f>IF(VLOOKUP(D5441,'Resources Final'!A:G,7,FALSE)=0,"",VLOOKUP(D5441,'Resources Final'!A:G,7,FALSE))</f>
        <v/>
      </c>
    </row>
    <row r="5442" spans="1:15" x14ac:dyDescent="0.2">
      <c r="A5442" s="11" t="s">
        <v>4160</v>
      </c>
      <c r="B5442" s="11" t="str">
        <f t="shared" ref="B5442:B5505" si="100">C5442&amp;"_"&amp;D5442&amp;G5442&amp;F5442</f>
        <v>Claude R. Lambe Charitable Foundation_Institute for Justice1993100000</v>
      </c>
      <c r="C5442" s="11" t="s">
        <v>4157</v>
      </c>
      <c r="D5442" s="11" t="s">
        <v>1682</v>
      </c>
      <c r="E5442" s="11" t="s">
        <v>1682</v>
      </c>
      <c r="F5442" s="4">
        <v>100000</v>
      </c>
      <c r="G5442" s="3">
        <v>1993</v>
      </c>
      <c r="H5442"/>
      <c r="I5442" s="12"/>
      <c r="K5442" s="3" t="str">
        <f>IF(VLOOKUP(D5442,'Resources Final'!A:C,3,FALSE)=0,"",VLOOKUP(D5442,'Resources Final'!A:C,3,FALSE))</f>
        <v/>
      </c>
      <c r="L5442" s="3" t="str">
        <f>IF(VLOOKUP(D5442,'Resources Final'!A:D,4,FALSE)=0,"",VLOOKUP(D5442,'Resources Final'!A:D,4,FALSE))</f>
        <v/>
      </c>
      <c r="M5442" s="3" t="str">
        <f>IF(VLOOKUP(D5442,'Resources Final'!A:E,5,FALSE)=0,"",VLOOKUP(D5442,'Resources Final'!A:E,5,FALSE))</f>
        <v/>
      </c>
      <c r="N5442" s="7" t="str">
        <f>IF(VLOOKUP(D5442,'Resources Final'!A:F,6,FALSE)=0,"",VLOOKUP(D5442,'Resources Final'!A:F,6,FALSE))</f>
        <v>https://www.sourcewatch.org/index.php/Institute_for_Justice</v>
      </c>
      <c r="O5442" s="3" t="str">
        <f>IF(VLOOKUP(D5442,'Resources Final'!A:G,7,FALSE)=0,"",VLOOKUP(D5442,'Resources Final'!A:G,7,FALSE))</f>
        <v>Sourcewatch</v>
      </c>
    </row>
    <row r="5443" spans="1:15" x14ac:dyDescent="0.2">
      <c r="A5443" s="11" t="s">
        <v>4160</v>
      </c>
      <c r="B5443" s="11" t="str">
        <f t="shared" si="100"/>
        <v>Claude R. Lambe Charitable Foundation_Institute for Objectivist Studies19935000</v>
      </c>
      <c r="C5443" s="11" t="s">
        <v>4157</v>
      </c>
      <c r="D5443" s="11" t="s">
        <v>1684</v>
      </c>
      <c r="E5443" s="11" t="s">
        <v>1684</v>
      </c>
      <c r="F5443" s="4">
        <v>5000</v>
      </c>
      <c r="G5443" s="3">
        <v>1993</v>
      </c>
      <c r="H5443"/>
      <c r="I5443" s="12"/>
      <c r="K5443" s="3" t="str">
        <f>IF(VLOOKUP(D5443,'Resources Final'!A:C,3,FALSE)=0,"",VLOOKUP(D5443,'Resources Final'!A:C,3,FALSE))</f>
        <v/>
      </c>
      <c r="L5443" s="3" t="str">
        <f>IF(VLOOKUP(D5443,'Resources Final'!A:D,4,FALSE)=0,"",VLOOKUP(D5443,'Resources Final'!A:D,4,FALSE))</f>
        <v/>
      </c>
      <c r="M5443" s="3" t="str">
        <f>IF(VLOOKUP(D5443,'Resources Final'!A:E,5,FALSE)=0,"",VLOOKUP(D5443,'Resources Final'!A:E,5,FALSE))</f>
        <v/>
      </c>
      <c r="N5443" s="7" t="str">
        <f>IF(VLOOKUP(D5443,'Resources Final'!A:F,6,FALSE)=0,"",VLOOKUP(D5443,'Resources Final'!A:F,6,FALSE))</f>
        <v/>
      </c>
      <c r="O5443" s="3" t="str">
        <f>IF(VLOOKUP(D5443,'Resources Final'!A:G,7,FALSE)=0,"",VLOOKUP(D5443,'Resources Final'!A:G,7,FALSE))</f>
        <v/>
      </c>
    </row>
    <row r="5444" spans="1:15" x14ac:dyDescent="0.2">
      <c r="A5444" s="11" t="s">
        <v>4160</v>
      </c>
      <c r="B5444" s="11" t="str">
        <f t="shared" si="100"/>
        <v>Claude R. Lambe Charitable Foundation_Kansas Cultural Trust1993150000</v>
      </c>
      <c r="C5444" s="11" t="s">
        <v>4157</v>
      </c>
      <c r="D5444" s="11" t="s">
        <v>1950</v>
      </c>
      <c r="E5444" s="11" t="s">
        <v>1950</v>
      </c>
      <c r="F5444" s="4">
        <v>150000</v>
      </c>
      <c r="G5444" s="3">
        <v>1993</v>
      </c>
      <c r="H5444"/>
      <c r="I5444" s="12"/>
      <c r="K5444" s="3" t="str">
        <f>IF(VLOOKUP(D5444,'Resources Final'!A:C,3,FALSE)=0,"",VLOOKUP(D5444,'Resources Final'!A:C,3,FALSE))</f>
        <v/>
      </c>
      <c r="L5444" s="3" t="str">
        <f>IF(VLOOKUP(D5444,'Resources Final'!A:D,4,FALSE)=0,"",VLOOKUP(D5444,'Resources Final'!A:D,4,FALSE))</f>
        <v/>
      </c>
      <c r="M5444" s="3" t="str">
        <f>IF(VLOOKUP(D5444,'Resources Final'!A:E,5,FALSE)=0,"",VLOOKUP(D5444,'Resources Final'!A:E,5,FALSE))</f>
        <v/>
      </c>
      <c r="N5444" s="7" t="str">
        <f>IF(VLOOKUP(D5444,'Resources Final'!A:F,6,FALSE)=0,"",VLOOKUP(D5444,'Resources Final'!A:F,6,FALSE))</f>
        <v/>
      </c>
      <c r="O5444" s="3" t="str">
        <f>IF(VLOOKUP(D5444,'Resources Final'!A:G,7,FALSE)=0,"",VLOOKUP(D5444,'Resources Final'!A:G,7,FALSE))</f>
        <v/>
      </c>
    </row>
    <row r="5445" spans="1:15" x14ac:dyDescent="0.2">
      <c r="A5445" s="11" t="s">
        <v>4160</v>
      </c>
      <c r="B5445" s="11" t="str">
        <f t="shared" si="100"/>
        <v>Claude R. Lambe Charitable Foundation_Kennesaw State College Foundation199310000</v>
      </c>
      <c r="C5445" s="11" t="s">
        <v>4157</v>
      </c>
      <c r="D5445" s="11" t="s">
        <v>1977</v>
      </c>
      <c r="E5445" s="11" t="s">
        <v>1978</v>
      </c>
      <c r="F5445" s="4">
        <v>10000</v>
      </c>
      <c r="G5445" s="3">
        <v>1993</v>
      </c>
      <c r="H5445"/>
      <c r="I5445" s="12"/>
      <c r="K5445" s="3" t="str">
        <f>IF(VLOOKUP(D5445,'Resources Final'!A:C,3,FALSE)=0,"",VLOOKUP(D5445,'Resources Final'!A:C,3,FALSE))</f>
        <v/>
      </c>
      <c r="L5445" s="3" t="str">
        <f>IF(VLOOKUP(D5445,'Resources Final'!A:D,4,FALSE)=0,"",VLOOKUP(D5445,'Resources Final'!A:D,4,FALSE))</f>
        <v>Y</v>
      </c>
      <c r="M5445" s="3" t="str">
        <f>IF(VLOOKUP(D5445,'Resources Final'!A:E,5,FALSE)=0,"",VLOOKUP(D5445,'Resources Final'!A:E,5,FALSE))</f>
        <v/>
      </c>
      <c r="N5445" s="7" t="str">
        <f>IF(VLOOKUP(D5445,'Resources Final'!A:F,6,FALSE)=0,"",VLOOKUP(D5445,'Resources Final'!A:F,6,FALSE))</f>
        <v/>
      </c>
      <c r="O5445" s="3" t="str">
        <f>IF(VLOOKUP(D5445,'Resources Final'!A:G,7,FALSE)=0,"",VLOOKUP(D5445,'Resources Final'!A:G,7,FALSE))</f>
        <v/>
      </c>
    </row>
    <row r="5446" spans="1:15" x14ac:dyDescent="0.2">
      <c r="A5446" s="11" t="s">
        <v>4160</v>
      </c>
      <c r="B5446" s="11" t="str">
        <f t="shared" si="100"/>
        <v>Claude R. Lambe Charitable Foundation_Media Institute199350000</v>
      </c>
      <c r="C5446" s="11" t="s">
        <v>4157</v>
      </c>
      <c r="D5446" s="11" t="s">
        <v>2407</v>
      </c>
      <c r="E5446" s="11" t="s">
        <v>2407</v>
      </c>
      <c r="F5446" s="4">
        <v>50000</v>
      </c>
      <c r="G5446" s="3">
        <v>1993</v>
      </c>
      <c r="H5446"/>
      <c r="I5446" s="12"/>
      <c r="K5446" s="3" t="str">
        <f>IF(VLOOKUP(D5446,'Resources Final'!A:C,3,FALSE)=0,"",VLOOKUP(D5446,'Resources Final'!A:C,3,FALSE))</f>
        <v/>
      </c>
      <c r="L5446" s="3" t="str">
        <f>IF(VLOOKUP(D5446,'Resources Final'!A:D,4,FALSE)=0,"",VLOOKUP(D5446,'Resources Final'!A:D,4,FALSE))</f>
        <v/>
      </c>
      <c r="M5446" s="3" t="str">
        <f>IF(VLOOKUP(D5446,'Resources Final'!A:E,5,FALSE)=0,"",VLOOKUP(D5446,'Resources Final'!A:E,5,FALSE))</f>
        <v/>
      </c>
      <c r="N5446" s="7" t="str">
        <f>IF(VLOOKUP(D5446,'Resources Final'!A:F,6,FALSE)=0,"",VLOOKUP(D5446,'Resources Final'!A:F,6,FALSE))</f>
        <v>https://www.sourcewatch.org/index.php/The_Media_Institute</v>
      </c>
      <c r="O5446" s="3" t="str">
        <f>IF(VLOOKUP(D5446,'Resources Final'!A:G,7,FALSE)=0,"",VLOOKUP(D5446,'Resources Final'!A:G,7,FALSE))</f>
        <v>Sourcewatch</v>
      </c>
    </row>
    <row r="5447" spans="1:15" x14ac:dyDescent="0.2">
      <c r="A5447" s="11" t="s">
        <v>4160</v>
      </c>
      <c r="B5447" s="11" t="str">
        <f t="shared" si="100"/>
        <v>Claude R. Lambe Charitable Foundation_Network For Teaching Entrepreneurship199360000</v>
      </c>
      <c r="C5447" s="11" t="s">
        <v>4157</v>
      </c>
      <c r="D5447" s="11" t="s">
        <v>4197</v>
      </c>
      <c r="E5447" s="11" t="s">
        <v>2641</v>
      </c>
      <c r="F5447" s="4">
        <v>60000</v>
      </c>
      <c r="G5447" s="3">
        <v>1993</v>
      </c>
      <c r="H5447"/>
      <c r="I5447" s="12"/>
      <c r="K5447" s="3" t="str">
        <f>IF(VLOOKUP(D5447,'Resources Final'!A:C,3,FALSE)=0,"",VLOOKUP(D5447,'Resources Final'!A:C,3,FALSE))</f>
        <v/>
      </c>
      <c r="L5447" s="3" t="str">
        <f>IF(VLOOKUP(D5447,'Resources Final'!A:D,4,FALSE)=0,"",VLOOKUP(D5447,'Resources Final'!A:D,4,FALSE))</f>
        <v/>
      </c>
      <c r="M5447" s="3" t="str">
        <f>IF(VLOOKUP(D5447,'Resources Final'!A:E,5,FALSE)=0,"",VLOOKUP(D5447,'Resources Final'!A:E,5,FALSE))</f>
        <v/>
      </c>
      <c r="N5447" s="7" t="str">
        <f>IF(VLOOKUP(D5447,'Resources Final'!A:F,6,FALSE)=0,"",VLOOKUP(D5447,'Resources Final'!A:F,6,FALSE))</f>
        <v/>
      </c>
      <c r="O5447" s="3" t="str">
        <f>IF(VLOOKUP(D5447,'Resources Final'!A:G,7,FALSE)=0,"",VLOOKUP(D5447,'Resources Final'!A:G,7,FALSE))</f>
        <v/>
      </c>
    </row>
    <row r="5448" spans="1:15" x14ac:dyDescent="0.2">
      <c r="A5448" s="11" t="s">
        <v>4160</v>
      </c>
      <c r="B5448" s="11" t="str">
        <f t="shared" si="100"/>
        <v>Claude R. Lambe Charitable Foundation_The University of Chicago Law School199359000</v>
      </c>
      <c r="C5448" s="11" t="s">
        <v>4157</v>
      </c>
      <c r="D5448" s="11" t="s">
        <v>3620</v>
      </c>
      <c r="E5448" s="11" t="s">
        <v>376</v>
      </c>
      <c r="F5448" s="4">
        <v>59000</v>
      </c>
      <c r="G5448" s="3">
        <v>1993</v>
      </c>
      <c r="H5448"/>
      <c r="I5448" s="12"/>
      <c r="K5448" s="3" t="str">
        <f>IF(VLOOKUP(D5448,'Resources Final'!A:C,3,FALSE)=0,"",VLOOKUP(D5448,'Resources Final'!A:C,3,FALSE))</f>
        <v/>
      </c>
      <c r="L5448" s="3" t="str">
        <f>IF(VLOOKUP(D5448,'Resources Final'!A:D,4,FALSE)=0,"",VLOOKUP(D5448,'Resources Final'!A:D,4,FALSE))</f>
        <v>Y</v>
      </c>
      <c r="M5448" s="3" t="str">
        <f>IF(VLOOKUP(D5448,'Resources Final'!A:E,5,FALSE)=0,"",VLOOKUP(D5448,'Resources Final'!A:E,5,FALSE))</f>
        <v/>
      </c>
      <c r="N5448" s="7" t="str">
        <f>IF(VLOOKUP(D5448,'Resources Final'!A:F,6,FALSE)=0,"",VLOOKUP(D5448,'Resources Final'!A:F,6,FALSE))</f>
        <v/>
      </c>
      <c r="O5448" s="3" t="str">
        <f>IF(VLOOKUP(D5448,'Resources Final'!A:G,7,FALSE)=0,"",VLOOKUP(D5448,'Resources Final'!A:G,7,FALSE))</f>
        <v/>
      </c>
    </row>
    <row r="5449" spans="1:15" x14ac:dyDescent="0.2">
      <c r="A5449" s="11" t="s">
        <v>4160</v>
      </c>
      <c r="B5449" s="11" t="str">
        <f t="shared" si="100"/>
        <v>Claude R. Lambe Charitable Foundation_Acton Institute for the Study of Religion and Liberty199630000</v>
      </c>
      <c r="C5449" s="11" t="s">
        <v>4157</v>
      </c>
      <c r="D5449" s="11" t="s">
        <v>112</v>
      </c>
      <c r="E5449" s="11" t="s">
        <v>112</v>
      </c>
      <c r="F5449" s="4">
        <v>30000</v>
      </c>
      <c r="G5449" s="3">
        <v>1996</v>
      </c>
      <c r="H5449"/>
      <c r="I5449" s="12"/>
      <c r="K5449" s="3" t="str">
        <f>IF(VLOOKUP(D5449,'Resources Final'!A:C,3,FALSE)=0,"",VLOOKUP(D5449,'Resources Final'!A:C,3,FALSE))</f>
        <v/>
      </c>
      <c r="L5449" s="3" t="str">
        <f>IF(VLOOKUP(D5449,'Resources Final'!A:D,4,FALSE)=0,"",VLOOKUP(D5449,'Resources Final'!A:D,4,FALSE))</f>
        <v/>
      </c>
      <c r="M5449" s="3" t="str">
        <f>IF(VLOOKUP(D5449,'Resources Final'!A:E,5,FALSE)=0,"",VLOOKUP(D5449,'Resources Final'!A:E,5,FALSE))</f>
        <v/>
      </c>
      <c r="N5449" s="7" t="str">
        <f>IF(VLOOKUP(D5449,'Resources Final'!A:F,6,FALSE)=0,"",VLOOKUP(D5449,'Resources Final'!A:F,6,FALSE))</f>
        <v>https://www.desmogblog.com/acton-institute</v>
      </c>
      <c r="O5449" s="3" t="str">
        <f>IF(VLOOKUP(D5449,'Resources Final'!A:G,7,FALSE)=0,"",VLOOKUP(D5449,'Resources Final'!A:G,7,FALSE))</f>
        <v>Desmog</v>
      </c>
    </row>
    <row r="5450" spans="1:15" x14ac:dyDescent="0.2">
      <c r="A5450" s="11" t="s">
        <v>4160</v>
      </c>
      <c r="B5450" s="11" t="str">
        <f t="shared" si="100"/>
        <v>Claude R. Lambe Charitable Foundation_Allen-Lambe House Foundation199670000</v>
      </c>
      <c r="C5450" s="11" t="s">
        <v>4157</v>
      </c>
      <c r="D5450" s="11" t="s">
        <v>157</v>
      </c>
      <c r="E5450" s="11" t="s">
        <v>155</v>
      </c>
      <c r="F5450" s="4">
        <v>70000</v>
      </c>
      <c r="G5450" s="3">
        <v>1996</v>
      </c>
      <c r="H5450"/>
      <c r="I5450" s="12"/>
      <c r="K5450" s="3" t="str">
        <f>IF(VLOOKUP(D5450,'Resources Final'!A:C,3,FALSE)=0,"",VLOOKUP(D5450,'Resources Final'!A:C,3,FALSE))</f>
        <v/>
      </c>
      <c r="L5450" s="3" t="str">
        <f>IF(VLOOKUP(D5450,'Resources Final'!A:D,4,FALSE)=0,"",VLOOKUP(D5450,'Resources Final'!A:D,4,FALSE))</f>
        <v/>
      </c>
      <c r="M5450" s="3" t="str">
        <f>IF(VLOOKUP(D5450,'Resources Final'!A:E,5,FALSE)=0,"",VLOOKUP(D5450,'Resources Final'!A:E,5,FALSE))</f>
        <v>N</v>
      </c>
      <c r="N5450" s="7" t="str">
        <f>IF(VLOOKUP(D5450,'Resources Final'!A:F,6,FALSE)=0,"",VLOOKUP(D5450,'Resources Final'!A:F,6,FALSE))</f>
        <v/>
      </c>
      <c r="O5450" s="3" t="str">
        <f>IF(VLOOKUP(D5450,'Resources Final'!A:G,7,FALSE)=0,"",VLOOKUP(D5450,'Resources Final'!A:G,7,FALSE))</f>
        <v/>
      </c>
    </row>
    <row r="5451" spans="1:15" x14ac:dyDescent="0.2">
      <c r="A5451" s="11" t="s">
        <v>4160</v>
      </c>
      <c r="B5451" s="11" t="str">
        <f t="shared" si="100"/>
        <v>Claude R. Lambe Charitable Foundation_Capital Research Center19965000</v>
      </c>
      <c r="C5451" s="11" t="s">
        <v>4157</v>
      </c>
      <c r="D5451" s="11" t="s">
        <v>604</v>
      </c>
      <c r="E5451" s="11" t="s">
        <v>604</v>
      </c>
      <c r="F5451" s="4">
        <v>5000</v>
      </c>
      <c r="G5451" s="3">
        <v>1996</v>
      </c>
      <c r="H5451"/>
      <c r="I5451" s="12"/>
      <c r="K5451" s="3" t="str">
        <f>IF(VLOOKUP(D5451,'Resources Final'!A:C,3,FALSE)=0,"",VLOOKUP(D5451,'Resources Final'!A:C,3,FALSE))</f>
        <v/>
      </c>
      <c r="L5451" s="3" t="str">
        <f>IF(VLOOKUP(D5451,'Resources Final'!A:D,4,FALSE)=0,"",VLOOKUP(D5451,'Resources Final'!A:D,4,FALSE))</f>
        <v/>
      </c>
      <c r="M5451" s="3" t="str">
        <f>IF(VLOOKUP(D5451,'Resources Final'!A:E,5,FALSE)=0,"",VLOOKUP(D5451,'Resources Final'!A:E,5,FALSE))</f>
        <v/>
      </c>
      <c r="N5451" s="7" t="str">
        <f>IF(VLOOKUP(D5451,'Resources Final'!A:F,6,FALSE)=0,"",VLOOKUP(D5451,'Resources Final'!A:F,6,FALSE))</f>
        <v>https://www.desmogblog.com/capital-research-center</v>
      </c>
      <c r="O5451" s="3" t="str">
        <f>IF(VLOOKUP(D5451,'Resources Final'!A:G,7,FALSE)=0,"",VLOOKUP(D5451,'Resources Final'!A:G,7,FALSE))</f>
        <v>Desmog</v>
      </c>
    </row>
    <row r="5452" spans="1:15" x14ac:dyDescent="0.2">
      <c r="A5452" s="11" t="s">
        <v>4160</v>
      </c>
      <c r="B5452" s="11" t="str">
        <f t="shared" si="100"/>
        <v>Claude R. Lambe Charitable Foundation_Cato Institute1996250000</v>
      </c>
      <c r="C5452" s="11" t="s">
        <v>4157</v>
      </c>
      <c r="D5452" s="11" t="s">
        <v>636</v>
      </c>
      <c r="E5452" s="11" t="s">
        <v>636</v>
      </c>
      <c r="F5452" s="4">
        <v>250000</v>
      </c>
      <c r="G5452" s="3">
        <v>1996</v>
      </c>
      <c r="H5452"/>
      <c r="I5452" s="12"/>
      <c r="K5452" s="3" t="str">
        <f>IF(VLOOKUP(D5452,'Resources Final'!A:C,3,FALSE)=0,"",VLOOKUP(D5452,'Resources Final'!A:C,3,FALSE))</f>
        <v/>
      </c>
      <c r="L5452" s="3" t="str">
        <f>IF(VLOOKUP(D5452,'Resources Final'!A:D,4,FALSE)=0,"",VLOOKUP(D5452,'Resources Final'!A:D,4,FALSE))</f>
        <v/>
      </c>
      <c r="M5452" s="3" t="str">
        <f>IF(VLOOKUP(D5452,'Resources Final'!A:E,5,FALSE)=0,"",VLOOKUP(D5452,'Resources Final'!A:E,5,FALSE))</f>
        <v/>
      </c>
      <c r="N5452" s="7" t="str">
        <f>IF(VLOOKUP(D5452,'Resources Final'!A:F,6,FALSE)=0,"",VLOOKUP(D5452,'Resources Final'!A:F,6,FALSE))</f>
        <v>https://www.desmogblog.com/cato-institute</v>
      </c>
      <c r="O5452" s="3" t="str">
        <f>IF(VLOOKUP(D5452,'Resources Final'!A:G,7,FALSE)=0,"",VLOOKUP(D5452,'Resources Final'!A:G,7,FALSE))</f>
        <v>Desmog</v>
      </c>
    </row>
    <row r="5453" spans="1:15" x14ac:dyDescent="0.2">
      <c r="A5453" s="11" t="s">
        <v>4156</v>
      </c>
      <c r="B5453" s="11" t="str">
        <f t="shared" si="100"/>
        <v>Claude R. Lambe Charitable Foundation_Citizens for a Sound Economy (CSE)1996400000</v>
      </c>
      <c r="C5453" s="11" t="s">
        <v>4157</v>
      </c>
      <c r="D5453" s="11" t="s">
        <v>730</v>
      </c>
      <c r="E5453" s="11" t="s">
        <v>730</v>
      </c>
      <c r="F5453" s="4">
        <v>400000</v>
      </c>
      <c r="G5453" s="3">
        <v>1996</v>
      </c>
      <c r="H5453"/>
      <c r="I5453" s="12"/>
      <c r="K5453" s="3" t="str">
        <f>IF(VLOOKUP(D5453,'Resources Final'!A:C,3,FALSE)=0,"",VLOOKUP(D5453,'Resources Final'!A:C,3,FALSE))</f>
        <v/>
      </c>
      <c r="L5453" s="3" t="str">
        <f>IF(VLOOKUP(D5453,'Resources Final'!A:D,4,FALSE)=0,"",VLOOKUP(D5453,'Resources Final'!A:D,4,FALSE))</f>
        <v/>
      </c>
      <c r="M5453" s="3" t="str">
        <f>IF(VLOOKUP(D5453,'Resources Final'!A:E,5,FALSE)=0,"",VLOOKUP(D5453,'Resources Final'!A:E,5,FALSE))</f>
        <v/>
      </c>
      <c r="N5453" s="7" t="str">
        <f>IF(VLOOKUP(D5453,'Resources Final'!A:F,6,FALSE)=0,"",VLOOKUP(D5453,'Resources Final'!A:F,6,FALSE))</f>
        <v>https://www.desmogblog.com/freedomworks</v>
      </c>
      <c r="O5453" s="3" t="str">
        <f>IF(VLOOKUP(D5453,'Resources Final'!A:G,7,FALSE)=0,"",VLOOKUP(D5453,'Resources Final'!A:G,7,FALSE))</f>
        <v>Desmog</v>
      </c>
    </row>
    <row r="5454" spans="1:15" x14ac:dyDescent="0.2">
      <c r="A5454" s="11" t="s">
        <v>4160</v>
      </c>
      <c r="B5454" s="11" t="str">
        <f t="shared" si="100"/>
        <v>Claude R. Lambe Charitable Foundation_Competitive Enterprise Institute199620000</v>
      </c>
      <c r="C5454" s="11" t="s">
        <v>4157</v>
      </c>
      <c r="D5454" s="11" t="s">
        <v>816</v>
      </c>
      <c r="E5454" s="11" t="s">
        <v>816</v>
      </c>
      <c r="F5454" s="4">
        <v>20000</v>
      </c>
      <c r="G5454" s="3">
        <v>1996</v>
      </c>
      <c r="H5454"/>
      <c r="I5454" s="12"/>
      <c r="K5454" s="3" t="str">
        <f>IF(VLOOKUP(D5454,'Resources Final'!A:C,3,FALSE)=0,"",VLOOKUP(D5454,'Resources Final'!A:C,3,FALSE))</f>
        <v/>
      </c>
      <c r="L5454" s="3" t="str">
        <f>IF(VLOOKUP(D5454,'Resources Final'!A:D,4,FALSE)=0,"",VLOOKUP(D5454,'Resources Final'!A:D,4,FALSE))</f>
        <v/>
      </c>
      <c r="M5454" s="3" t="str">
        <f>IF(VLOOKUP(D5454,'Resources Final'!A:E,5,FALSE)=0,"",VLOOKUP(D5454,'Resources Final'!A:E,5,FALSE))</f>
        <v/>
      </c>
      <c r="N5454" s="7" t="str">
        <f>IF(VLOOKUP(D5454,'Resources Final'!A:F,6,FALSE)=0,"",VLOOKUP(D5454,'Resources Final'!A:F,6,FALSE))</f>
        <v>https://www.desmogblog.com/competitive-enterprise-institute</v>
      </c>
      <c r="O5454" s="3" t="str">
        <f>IF(VLOOKUP(D5454,'Resources Final'!A:G,7,FALSE)=0,"",VLOOKUP(D5454,'Resources Final'!A:G,7,FALSE))</f>
        <v>Desmog</v>
      </c>
    </row>
    <row r="5455" spans="1:15" x14ac:dyDescent="0.2">
      <c r="A5455" s="11" t="s">
        <v>4160</v>
      </c>
      <c r="B5455" s="11" t="str">
        <f t="shared" si="100"/>
        <v>Claude R. Lambe Charitable Foundation_Defenders of Property Rights199610000</v>
      </c>
      <c r="C5455" s="11" t="s">
        <v>4157</v>
      </c>
      <c r="D5455" s="11" t="s">
        <v>967</v>
      </c>
      <c r="E5455" s="11" t="s">
        <v>967</v>
      </c>
      <c r="F5455" s="4">
        <v>10000</v>
      </c>
      <c r="G5455" s="3">
        <v>1996</v>
      </c>
      <c r="H5455"/>
      <c r="I5455" s="12"/>
      <c r="K5455" s="3" t="str">
        <f>IF(VLOOKUP(D5455,'Resources Final'!A:C,3,FALSE)=0,"",VLOOKUP(D5455,'Resources Final'!A:C,3,FALSE))</f>
        <v/>
      </c>
      <c r="L5455" s="3" t="str">
        <f>IF(VLOOKUP(D5455,'Resources Final'!A:D,4,FALSE)=0,"",VLOOKUP(D5455,'Resources Final'!A:D,4,FALSE))</f>
        <v/>
      </c>
      <c r="M5455" s="3" t="str">
        <f>IF(VLOOKUP(D5455,'Resources Final'!A:E,5,FALSE)=0,"",VLOOKUP(D5455,'Resources Final'!A:E,5,FALSE))</f>
        <v/>
      </c>
      <c r="N5455" s="7" t="str">
        <f>IF(VLOOKUP(D5455,'Resources Final'!A:F,6,FALSE)=0,"",VLOOKUP(D5455,'Resources Final'!A:F,6,FALSE))</f>
        <v>https://www.sourcewatch.org/index.php/Defenders_of_Property_Rights</v>
      </c>
      <c r="O5455" s="3" t="str">
        <f>IF(VLOOKUP(D5455,'Resources Final'!A:G,7,FALSE)=0,"",VLOOKUP(D5455,'Resources Final'!A:G,7,FALSE))</f>
        <v>Sourcewatch</v>
      </c>
    </row>
    <row r="5456" spans="1:15" x14ac:dyDescent="0.2">
      <c r="A5456" s="11" t="s">
        <v>4160</v>
      </c>
      <c r="B5456" s="11" t="str">
        <f t="shared" si="100"/>
        <v>Claude R. Lambe Charitable Foundation_Foundation for Research on Economics and the Environment FREE199690000</v>
      </c>
      <c r="C5456" s="11" t="s">
        <v>4157</v>
      </c>
      <c r="D5456" s="11" t="s">
        <v>1263</v>
      </c>
      <c r="E5456" s="11" t="s">
        <v>1263</v>
      </c>
      <c r="F5456" s="4">
        <v>90000</v>
      </c>
      <c r="G5456" s="3">
        <v>1996</v>
      </c>
      <c r="H5456"/>
      <c r="I5456" s="12"/>
      <c r="K5456" s="3" t="str">
        <f>IF(VLOOKUP(D5456,'Resources Final'!A:C,3,FALSE)=0,"",VLOOKUP(D5456,'Resources Final'!A:C,3,FALSE))</f>
        <v/>
      </c>
      <c r="L5456" s="3" t="str">
        <f>IF(VLOOKUP(D5456,'Resources Final'!A:D,4,FALSE)=0,"",VLOOKUP(D5456,'Resources Final'!A:D,4,FALSE))</f>
        <v/>
      </c>
      <c r="M5456" s="3" t="str">
        <f>IF(VLOOKUP(D5456,'Resources Final'!A:E,5,FALSE)=0,"",VLOOKUP(D5456,'Resources Final'!A:E,5,FALSE))</f>
        <v/>
      </c>
      <c r="N5456" s="7" t="str">
        <f>IF(VLOOKUP(D5456,'Resources Final'!A:F,6,FALSE)=0,"",VLOOKUP(D5456,'Resources Final'!A:F,6,FALSE))</f>
        <v>http://www.sourcewatch.org/index.php/Foundation_for_Research_on_Economics_and_the_Environment</v>
      </c>
      <c r="O5456" s="3" t="str">
        <f>IF(VLOOKUP(D5456,'Resources Final'!A:G,7,FALSE)=0,"",VLOOKUP(D5456,'Resources Final'!A:G,7,FALSE))</f>
        <v>Sourcewatch</v>
      </c>
    </row>
    <row r="5457" spans="1:15" x14ac:dyDescent="0.2">
      <c r="A5457" s="11" t="s">
        <v>4160</v>
      </c>
      <c r="B5457" s="11" t="str">
        <f t="shared" si="100"/>
        <v>Claude R. Lambe Charitable Foundation_Free Enterprise Institute199615000</v>
      </c>
      <c r="C5457" s="11" t="s">
        <v>4157</v>
      </c>
      <c r="D5457" s="11" t="s">
        <v>1287</v>
      </c>
      <c r="E5457" s="11" t="s">
        <v>1287</v>
      </c>
      <c r="F5457" s="4">
        <v>15000</v>
      </c>
      <c r="G5457" s="3">
        <v>1996</v>
      </c>
      <c r="H5457"/>
      <c r="I5457" s="12"/>
      <c r="K5457" s="3" t="str">
        <f>IF(VLOOKUP(D5457,'Resources Final'!A:C,3,FALSE)=0,"",VLOOKUP(D5457,'Resources Final'!A:C,3,FALSE))</f>
        <v/>
      </c>
      <c r="L5457" s="3" t="str">
        <f>IF(VLOOKUP(D5457,'Resources Final'!A:D,4,FALSE)=0,"",VLOOKUP(D5457,'Resources Final'!A:D,4,FALSE))</f>
        <v/>
      </c>
      <c r="M5457" s="3" t="str">
        <f>IF(VLOOKUP(D5457,'Resources Final'!A:E,5,FALSE)=0,"",VLOOKUP(D5457,'Resources Final'!A:E,5,FALSE))</f>
        <v/>
      </c>
      <c r="N5457" s="7" t="str">
        <f>IF(VLOOKUP(D5457,'Resources Final'!A:F,6,FALSE)=0,"",VLOOKUP(D5457,'Resources Final'!A:F,6,FALSE))</f>
        <v/>
      </c>
      <c r="O5457" s="3" t="str">
        <f>IF(VLOOKUP(D5457,'Resources Final'!A:G,7,FALSE)=0,"",VLOOKUP(D5457,'Resources Final'!A:G,7,FALSE))</f>
        <v/>
      </c>
    </row>
    <row r="5458" spans="1:15" x14ac:dyDescent="0.2">
      <c r="A5458" s="11" t="s">
        <v>4160</v>
      </c>
      <c r="B5458" s="11" t="str">
        <f t="shared" si="100"/>
        <v>Claude R. Lambe Charitable Foundation_Institute for Humane Studies at George Mason University1996310000</v>
      </c>
      <c r="C5458" s="11" t="s">
        <v>4157</v>
      </c>
      <c r="D5458" s="11" t="s">
        <v>1680</v>
      </c>
      <c r="E5458" s="11" t="s">
        <v>4261</v>
      </c>
      <c r="F5458" s="4">
        <v>310000</v>
      </c>
      <c r="G5458" s="3">
        <v>1996</v>
      </c>
      <c r="H5458"/>
      <c r="I5458" s="12"/>
      <c r="K5458" s="3" t="str">
        <f>IF(VLOOKUP(D5458,'Resources Final'!A:C,3,FALSE)=0,"",VLOOKUP(D5458,'Resources Final'!A:C,3,FALSE))</f>
        <v/>
      </c>
      <c r="L5458" s="3" t="str">
        <f>IF(VLOOKUP(D5458,'Resources Final'!A:D,4,FALSE)=0,"",VLOOKUP(D5458,'Resources Final'!A:D,4,FALSE))</f>
        <v>Y</v>
      </c>
      <c r="M5458" s="3" t="str">
        <f>IF(VLOOKUP(D5458,'Resources Final'!A:E,5,FALSE)=0,"",VLOOKUP(D5458,'Resources Final'!A:E,5,FALSE))</f>
        <v/>
      </c>
      <c r="N5458" s="7" t="str">
        <f>IF(VLOOKUP(D5458,'Resources Final'!A:F,6,FALSE)=0,"",VLOOKUP(D5458,'Resources Final'!A:F,6,FALSE))</f>
        <v>https://www.desmogblog.com/institute-humane-studies-george-mason-university</v>
      </c>
      <c r="O5458" s="3" t="str">
        <f>IF(VLOOKUP(D5458,'Resources Final'!A:G,7,FALSE)=0,"",VLOOKUP(D5458,'Resources Final'!A:G,7,FALSE))</f>
        <v>Desmog</v>
      </c>
    </row>
    <row r="5459" spans="1:15" x14ac:dyDescent="0.2">
      <c r="A5459" s="11" t="s">
        <v>4160</v>
      </c>
      <c r="B5459" s="11" t="str">
        <f t="shared" si="100"/>
        <v>Claude R. Lambe Charitable Foundation_Institute for Humane Studies at George Mason University1996100000</v>
      </c>
      <c r="C5459" s="11" t="s">
        <v>4157</v>
      </c>
      <c r="D5459" s="11" t="s">
        <v>1680</v>
      </c>
      <c r="E5459" s="11" t="s">
        <v>4261</v>
      </c>
      <c r="F5459" s="4">
        <v>100000</v>
      </c>
      <c r="G5459" s="3">
        <v>1996</v>
      </c>
      <c r="H5459"/>
      <c r="I5459" s="12"/>
      <c r="K5459" s="3" t="str">
        <f>IF(VLOOKUP(D5459,'Resources Final'!A:C,3,FALSE)=0,"",VLOOKUP(D5459,'Resources Final'!A:C,3,FALSE))</f>
        <v/>
      </c>
      <c r="L5459" s="3" t="str">
        <f>IF(VLOOKUP(D5459,'Resources Final'!A:D,4,FALSE)=0,"",VLOOKUP(D5459,'Resources Final'!A:D,4,FALSE))</f>
        <v>Y</v>
      </c>
      <c r="M5459" s="3" t="str">
        <f>IF(VLOOKUP(D5459,'Resources Final'!A:E,5,FALSE)=0,"",VLOOKUP(D5459,'Resources Final'!A:E,5,FALSE))</f>
        <v/>
      </c>
      <c r="N5459" s="7" t="str">
        <f>IF(VLOOKUP(D5459,'Resources Final'!A:F,6,FALSE)=0,"",VLOOKUP(D5459,'Resources Final'!A:F,6,FALSE))</f>
        <v>https://www.desmogblog.com/institute-humane-studies-george-mason-university</v>
      </c>
      <c r="O5459" s="3" t="str">
        <f>IF(VLOOKUP(D5459,'Resources Final'!A:G,7,FALSE)=0,"",VLOOKUP(D5459,'Resources Final'!A:G,7,FALSE))</f>
        <v>Desmog</v>
      </c>
    </row>
    <row r="5460" spans="1:15" x14ac:dyDescent="0.2">
      <c r="A5460" s="11" t="s">
        <v>4160</v>
      </c>
      <c r="B5460" s="11" t="str">
        <f t="shared" si="100"/>
        <v>Claude R. Lambe Charitable Foundation_George Mason University19961000000</v>
      </c>
      <c r="C5460" s="11" t="s">
        <v>4157</v>
      </c>
      <c r="D5460" s="11" t="s">
        <v>678</v>
      </c>
      <c r="E5460" s="11" t="s">
        <v>678</v>
      </c>
      <c r="F5460" s="4">
        <v>1000000</v>
      </c>
      <c r="G5460" s="3">
        <v>1996</v>
      </c>
      <c r="H5460"/>
      <c r="I5460" s="12"/>
      <c r="K5460" s="3" t="str">
        <f>IF(VLOOKUP(D5460,'Resources Final'!A:C,3,FALSE)=0,"",VLOOKUP(D5460,'Resources Final'!A:C,3,FALSE))</f>
        <v/>
      </c>
      <c r="L5460" s="3" t="str">
        <f>IF(VLOOKUP(D5460,'Resources Final'!A:D,4,FALSE)=0,"",VLOOKUP(D5460,'Resources Final'!A:D,4,FALSE))</f>
        <v>Y</v>
      </c>
      <c r="M5460" s="3" t="str">
        <f>IF(VLOOKUP(D5460,'Resources Final'!A:E,5,FALSE)=0,"",VLOOKUP(D5460,'Resources Final'!A:E,5,FALSE))</f>
        <v/>
      </c>
      <c r="N5460" s="7" t="str">
        <f>IF(VLOOKUP(D5460,'Resources Final'!A:F,6,FALSE)=0,"",VLOOKUP(D5460,'Resources Final'!A:F,6,FALSE))</f>
        <v/>
      </c>
      <c r="O5460" s="3" t="str">
        <f>IF(VLOOKUP(D5460,'Resources Final'!A:G,7,FALSE)=0,"",VLOOKUP(D5460,'Resources Final'!A:G,7,FALSE))</f>
        <v/>
      </c>
    </row>
    <row r="5461" spans="1:15" x14ac:dyDescent="0.2">
      <c r="A5461" s="11" t="s">
        <v>4160</v>
      </c>
      <c r="B5461" s="11" t="str">
        <f t="shared" si="100"/>
        <v>Claude R. Lambe Charitable Foundation_Heritage Foundation, The199664000</v>
      </c>
      <c r="C5461" s="11" t="s">
        <v>4157</v>
      </c>
      <c r="D5461" s="11" t="s">
        <v>1570</v>
      </c>
      <c r="E5461" s="11" t="s">
        <v>1570</v>
      </c>
      <c r="F5461" s="4">
        <v>64000</v>
      </c>
      <c r="G5461" s="3">
        <v>1996</v>
      </c>
      <c r="H5461"/>
      <c r="I5461" s="12"/>
      <c r="K5461" s="3" t="str">
        <f>IF(VLOOKUP(D5461,'Resources Final'!A:C,3,FALSE)=0,"",VLOOKUP(D5461,'Resources Final'!A:C,3,FALSE))</f>
        <v/>
      </c>
      <c r="L5461" s="3" t="str">
        <f>IF(VLOOKUP(D5461,'Resources Final'!A:D,4,FALSE)=0,"",VLOOKUP(D5461,'Resources Final'!A:D,4,FALSE))</f>
        <v/>
      </c>
      <c r="M5461" s="3" t="str">
        <f>IF(VLOOKUP(D5461,'Resources Final'!A:E,5,FALSE)=0,"",VLOOKUP(D5461,'Resources Final'!A:E,5,FALSE))</f>
        <v/>
      </c>
      <c r="N5461" s="7" t="str">
        <f>IF(VLOOKUP(D5461,'Resources Final'!A:F,6,FALSE)=0,"",VLOOKUP(D5461,'Resources Final'!A:F,6,FALSE))</f>
        <v>https://www.desmogblog.com/heritage-foundation</v>
      </c>
      <c r="O5461" s="3" t="str">
        <f>IF(VLOOKUP(D5461,'Resources Final'!A:G,7,FALSE)=0,"",VLOOKUP(D5461,'Resources Final'!A:G,7,FALSE))</f>
        <v>Desmog</v>
      </c>
    </row>
    <row r="5462" spans="1:15" x14ac:dyDescent="0.2">
      <c r="A5462" s="11" t="s">
        <v>4160</v>
      </c>
      <c r="B5462" s="11" t="str">
        <f t="shared" si="100"/>
        <v>Claude R. Lambe Charitable Foundation_Institute for Justice1996150000</v>
      </c>
      <c r="C5462" s="11" t="s">
        <v>4157</v>
      </c>
      <c r="D5462" s="11" t="s">
        <v>1682</v>
      </c>
      <c r="E5462" s="11" t="s">
        <v>1682</v>
      </c>
      <c r="F5462" s="4">
        <v>150000</v>
      </c>
      <c r="G5462" s="3">
        <v>1996</v>
      </c>
      <c r="H5462"/>
      <c r="I5462" s="12"/>
      <c r="K5462" s="3" t="str">
        <f>IF(VLOOKUP(D5462,'Resources Final'!A:C,3,FALSE)=0,"",VLOOKUP(D5462,'Resources Final'!A:C,3,FALSE))</f>
        <v/>
      </c>
      <c r="L5462" s="3" t="str">
        <f>IF(VLOOKUP(D5462,'Resources Final'!A:D,4,FALSE)=0,"",VLOOKUP(D5462,'Resources Final'!A:D,4,FALSE))</f>
        <v/>
      </c>
      <c r="M5462" s="3" t="str">
        <f>IF(VLOOKUP(D5462,'Resources Final'!A:E,5,FALSE)=0,"",VLOOKUP(D5462,'Resources Final'!A:E,5,FALSE))</f>
        <v/>
      </c>
      <c r="N5462" s="7" t="str">
        <f>IF(VLOOKUP(D5462,'Resources Final'!A:F,6,FALSE)=0,"",VLOOKUP(D5462,'Resources Final'!A:F,6,FALSE))</f>
        <v>https://www.sourcewatch.org/index.php/Institute_for_Justice</v>
      </c>
      <c r="O5462" s="3" t="str">
        <f>IF(VLOOKUP(D5462,'Resources Final'!A:G,7,FALSE)=0,"",VLOOKUP(D5462,'Resources Final'!A:G,7,FALSE))</f>
        <v>Sourcewatch</v>
      </c>
    </row>
    <row r="5463" spans="1:15" x14ac:dyDescent="0.2">
      <c r="A5463" s="11" t="s">
        <v>4160</v>
      </c>
      <c r="B5463" s="11" t="str">
        <f t="shared" si="100"/>
        <v>Claude R. Lambe Charitable Foundation_Intercollegiate Studies Institute199655000</v>
      </c>
      <c r="C5463" s="11" t="s">
        <v>4157</v>
      </c>
      <c r="D5463" s="11" t="s">
        <v>1701</v>
      </c>
      <c r="E5463" s="11" t="s">
        <v>1701</v>
      </c>
      <c r="F5463" s="4">
        <v>55000</v>
      </c>
      <c r="G5463" s="3">
        <v>1996</v>
      </c>
      <c r="H5463"/>
      <c r="I5463" s="12"/>
      <c r="K5463" s="3" t="str">
        <f>IF(VLOOKUP(D5463,'Resources Final'!A:C,3,FALSE)=0,"",VLOOKUP(D5463,'Resources Final'!A:C,3,FALSE))</f>
        <v/>
      </c>
      <c r="L5463" s="3" t="str">
        <f>IF(VLOOKUP(D5463,'Resources Final'!A:D,4,FALSE)=0,"",VLOOKUP(D5463,'Resources Final'!A:D,4,FALSE))</f>
        <v/>
      </c>
      <c r="M5463" s="3" t="str">
        <f>IF(VLOOKUP(D5463,'Resources Final'!A:E,5,FALSE)=0,"",VLOOKUP(D5463,'Resources Final'!A:E,5,FALSE))</f>
        <v/>
      </c>
      <c r="N5463" s="7" t="str">
        <f>IF(VLOOKUP(D5463,'Resources Final'!A:F,6,FALSE)=0,"",VLOOKUP(D5463,'Resources Final'!A:F,6,FALSE))</f>
        <v>https://www.sourcewatch.org/index.php/Intercollegiate_Studies_Institute</v>
      </c>
      <c r="O5463" s="3" t="str">
        <f>IF(VLOOKUP(D5463,'Resources Final'!A:G,7,FALSE)=0,"",VLOOKUP(D5463,'Resources Final'!A:G,7,FALSE))</f>
        <v>Sourcewatch</v>
      </c>
    </row>
    <row r="5464" spans="1:15" x14ac:dyDescent="0.2">
      <c r="A5464" s="11" t="s">
        <v>4160</v>
      </c>
      <c r="B5464" s="11" t="str">
        <f t="shared" si="100"/>
        <v>Claude R. Lambe Charitable Foundation_Kansas Cultural Trust199660825</v>
      </c>
      <c r="C5464" s="11" t="s">
        <v>4157</v>
      </c>
      <c r="D5464" s="11" t="s">
        <v>1950</v>
      </c>
      <c r="E5464" s="11" t="s">
        <v>1950</v>
      </c>
      <c r="F5464" s="4">
        <v>60825</v>
      </c>
      <c r="G5464" s="3">
        <v>1996</v>
      </c>
      <c r="H5464"/>
      <c r="I5464" s="12"/>
      <c r="K5464" s="3" t="str">
        <f>IF(VLOOKUP(D5464,'Resources Final'!A:C,3,FALSE)=0,"",VLOOKUP(D5464,'Resources Final'!A:C,3,FALSE))</f>
        <v/>
      </c>
      <c r="L5464" s="3" t="str">
        <f>IF(VLOOKUP(D5464,'Resources Final'!A:D,4,FALSE)=0,"",VLOOKUP(D5464,'Resources Final'!A:D,4,FALSE))</f>
        <v/>
      </c>
      <c r="M5464" s="3" t="str">
        <f>IF(VLOOKUP(D5464,'Resources Final'!A:E,5,FALSE)=0,"",VLOOKUP(D5464,'Resources Final'!A:E,5,FALSE))</f>
        <v/>
      </c>
      <c r="N5464" s="7" t="str">
        <f>IF(VLOOKUP(D5464,'Resources Final'!A:F,6,FALSE)=0,"",VLOOKUP(D5464,'Resources Final'!A:F,6,FALSE))</f>
        <v/>
      </c>
      <c r="O5464" s="3" t="str">
        <f>IF(VLOOKUP(D5464,'Resources Final'!A:G,7,FALSE)=0,"",VLOOKUP(D5464,'Resources Final'!A:G,7,FALSE))</f>
        <v/>
      </c>
    </row>
    <row r="5465" spans="1:15" x14ac:dyDescent="0.2">
      <c r="A5465" s="11" t="s">
        <v>4160</v>
      </c>
      <c r="B5465" s="11" t="str">
        <f t="shared" si="100"/>
        <v>Claude R. Lambe Charitable Foundation_Reason Foundation199617500</v>
      </c>
      <c r="C5465" s="11" t="s">
        <v>4157</v>
      </c>
      <c r="D5465" s="11" t="s">
        <v>3001</v>
      </c>
      <c r="E5465" s="11" t="s">
        <v>3001</v>
      </c>
      <c r="F5465" s="4">
        <v>17500</v>
      </c>
      <c r="G5465" s="3">
        <v>1996</v>
      </c>
      <c r="H5465"/>
      <c r="I5465" s="12"/>
      <c r="K5465" s="3" t="str">
        <f>IF(VLOOKUP(D5465,'Resources Final'!A:C,3,FALSE)=0,"",VLOOKUP(D5465,'Resources Final'!A:C,3,FALSE))</f>
        <v/>
      </c>
      <c r="L5465" s="3" t="str">
        <f>IF(VLOOKUP(D5465,'Resources Final'!A:D,4,FALSE)=0,"",VLOOKUP(D5465,'Resources Final'!A:D,4,FALSE))</f>
        <v/>
      </c>
      <c r="M5465" s="3" t="str">
        <f>IF(VLOOKUP(D5465,'Resources Final'!A:E,5,FALSE)=0,"",VLOOKUP(D5465,'Resources Final'!A:E,5,FALSE))</f>
        <v/>
      </c>
      <c r="N5465" s="7" t="str">
        <f>IF(VLOOKUP(D5465,'Resources Final'!A:F,6,FALSE)=0,"",VLOOKUP(D5465,'Resources Final'!A:F,6,FALSE))</f>
        <v>https://www.desmogblog.com/reason-foundation</v>
      </c>
      <c r="O5465" s="3" t="str">
        <f>IF(VLOOKUP(D5465,'Resources Final'!A:G,7,FALSE)=0,"",VLOOKUP(D5465,'Resources Final'!A:G,7,FALSE))</f>
        <v>Desmog</v>
      </c>
    </row>
    <row r="5466" spans="1:15" x14ac:dyDescent="0.2">
      <c r="A5466" s="11" t="s">
        <v>4160</v>
      </c>
      <c r="B5466" s="11" t="str">
        <f t="shared" si="100"/>
        <v>Claude R. Lambe Charitable Foundation_University of Kansas1996250000</v>
      </c>
      <c r="C5466" s="11" t="s">
        <v>4157</v>
      </c>
      <c r="D5466" s="11" t="s">
        <v>645</v>
      </c>
      <c r="E5466" s="11" t="s">
        <v>645</v>
      </c>
      <c r="F5466" s="4">
        <v>250000</v>
      </c>
      <c r="G5466" s="3">
        <v>1996</v>
      </c>
      <c r="H5466"/>
      <c r="I5466" s="12"/>
      <c r="K5466" s="3" t="str">
        <f>IF(VLOOKUP(D5466,'Resources Final'!A:C,3,FALSE)=0,"",VLOOKUP(D5466,'Resources Final'!A:C,3,FALSE))</f>
        <v/>
      </c>
      <c r="L5466" s="3" t="str">
        <f>IF(VLOOKUP(D5466,'Resources Final'!A:D,4,FALSE)=0,"",VLOOKUP(D5466,'Resources Final'!A:D,4,FALSE))</f>
        <v>Y</v>
      </c>
      <c r="M5466" s="3" t="str">
        <f>IF(VLOOKUP(D5466,'Resources Final'!A:E,5,FALSE)=0,"",VLOOKUP(D5466,'Resources Final'!A:E,5,FALSE))</f>
        <v/>
      </c>
      <c r="N5466" s="7" t="str">
        <f>IF(VLOOKUP(D5466,'Resources Final'!A:F,6,FALSE)=0,"",VLOOKUP(D5466,'Resources Final'!A:F,6,FALSE))</f>
        <v/>
      </c>
      <c r="O5466" s="3" t="str">
        <f>IF(VLOOKUP(D5466,'Resources Final'!A:G,7,FALSE)=0,"",VLOOKUP(D5466,'Resources Final'!A:G,7,FALSE))</f>
        <v/>
      </c>
    </row>
    <row r="5467" spans="1:15" x14ac:dyDescent="0.2">
      <c r="A5467" s="11" t="s">
        <v>4160</v>
      </c>
      <c r="B5467" s="11" t="str">
        <f t="shared" si="100"/>
        <v>Claude R. Lambe Charitable Foundation_Wichita Park Alliance199625000</v>
      </c>
      <c r="C5467" s="11" t="s">
        <v>4157</v>
      </c>
      <c r="D5467" s="11" t="s">
        <v>4017</v>
      </c>
      <c r="E5467" s="11" t="s">
        <v>4017</v>
      </c>
      <c r="F5467" s="4">
        <v>25000</v>
      </c>
      <c r="G5467" s="3">
        <v>1996</v>
      </c>
      <c r="H5467"/>
      <c r="I5467" s="12"/>
      <c r="K5467" s="3" t="str">
        <f>IF(VLOOKUP(D5467,'Resources Final'!A:C,3,FALSE)=0,"",VLOOKUP(D5467,'Resources Final'!A:C,3,FALSE))</f>
        <v/>
      </c>
      <c r="L5467" s="3" t="str">
        <f>IF(VLOOKUP(D5467,'Resources Final'!A:D,4,FALSE)=0,"",VLOOKUP(D5467,'Resources Final'!A:D,4,FALSE))</f>
        <v/>
      </c>
      <c r="M5467" s="3" t="str">
        <f>IF(VLOOKUP(D5467,'Resources Final'!A:E,5,FALSE)=0,"",VLOOKUP(D5467,'Resources Final'!A:E,5,FALSE))</f>
        <v>N</v>
      </c>
      <c r="N5467" s="7" t="str">
        <f>IF(VLOOKUP(D5467,'Resources Final'!A:F,6,FALSE)=0,"",VLOOKUP(D5467,'Resources Final'!A:F,6,FALSE))</f>
        <v/>
      </c>
      <c r="O5467" s="3" t="str">
        <f>IF(VLOOKUP(D5467,'Resources Final'!A:G,7,FALSE)=0,"",VLOOKUP(D5467,'Resources Final'!A:G,7,FALSE))</f>
        <v/>
      </c>
    </row>
    <row r="5468" spans="1:15" x14ac:dyDescent="0.2">
      <c r="A5468" s="11" t="s">
        <v>4160</v>
      </c>
      <c r="B5468" s="11" t="str">
        <f t="shared" si="100"/>
        <v>Claude R. Lambe Charitable Foundation_Young America's Foundation199625000</v>
      </c>
      <c r="C5468" s="11" t="s">
        <v>4157</v>
      </c>
      <c r="D5468" s="11" t="s">
        <v>4122</v>
      </c>
      <c r="E5468" s="11" t="s">
        <v>4122</v>
      </c>
      <c r="F5468" s="4">
        <v>25000</v>
      </c>
      <c r="G5468" s="3">
        <v>1996</v>
      </c>
      <c r="H5468"/>
      <c r="I5468" s="12"/>
      <c r="K5468" s="3" t="str">
        <f>IF(VLOOKUP(D5468,'Resources Final'!A:C,3,FALSE)=0,"",VLOOKUP(D5468,'Resources Final'!A:C,3,FALSE))</f>
        <v/>
      </c>
      <c r="L5468" s="3" t="str">
        <f>IF(VLOOKUP(D5468,'Resources Final'!A:D,4,FALSE)=0,"",VLOOKUP(D5468,'Resources Final'!A:D,4,FALSE))</f>
        <v/>
      </c>
      <c r="M5468" s="3" t="str">
        <f>IF(VLOOKUP(D5468,'Resources Final'!A:E,5,FALSE)=0,"",VLOOKUP(D5468,'Resources Final'!A:E,5,FALSE))</f>
        <v/>
      </c>
      <c r="N5468" s="7" t="str">
        <f>IF(VLOOKUP(D5468,'Resources Final'!A:F,6,FALSE)=0,"",VLOOKUP(D5468,'Resources Final'!A:F,6,FALSE))</f>
        <v>https://www.sourcewatch.org/index.php/Young_America's_Foundation</v>
      </c>
      <c r="O5468" s="3" t="str">
        <f>IF(VLOOKUP(D5468,'Resources Final'!A:G,7,FALSE)=0,"",VLOOKUP(D5468,'Resources Final'!A:G,7,FALSE))</f>
        <v>Sourcewatch</v>
      </c>
    </row>
    <row r="5469" spans="1:15" x14ac:dyDescent="0.2">
      <c r="A5469" s="11" t="s">
        <v>4160</v>
      </c>
      <c r="B5469" s="11" t="str">
        <f t="shared" si="100"/>
        <v>Claude R. Lambe Charitable Foundation_Alexis de Tocqueville Institution199712500</v>
      </c>
      <c r="C5469" s="11" t="s">
        <v>4157</v>
      </c>
      <c r="D5469" s="11" t="s">
        <v>150</v>
      </c>
      <c r="E5469" s="11" t="s">
        <v>150</v>
      </c>
      <c r="F5469" s="4">
        <v>12500</v>
      </c>
      <c r="G5469" s="3">
        <v>1997</v>
      </c>
      <c r="H5469"/>
      <c r="I5469" s="12"/>
      <c r="K5469" s="3" t="str">
        <f>IF(VLOOKUP(D5469,'Resources Final'!A:C,3,FALSE)=0,"",VLOOKUP(D5469,'Resources Final'!A:C,3,FALSE))</f>
        <v/>
      </c>
      <c r="L5469" s="3" t="str">
        <f>IF(VLOOKUP(D5469,'Resources Final'!A:D,4,FALSE)=0,"",VLOOKUP(D5469,'Resources Final'!A:D,4,FALSE))</f>
        <v/>
      </c>
      <c r="M5469" s="3" t="str">
        <f>IF(VLOOKUP(D5469,'Resources Final'!A:E,5,FALSE)=0,"",VLOOKUP(D5469,'Resources Final'!A:E,5,FALSE))</f>
        <v/>
      </c>
      <c r="N5469" s="7" t="str">
        <f>IF(VLOOKUP(D5469,'Resources Final'!A:F,6,FALSE)=0,"",VLOOKUP(D5469,'Resources Final'!A:F,6,FALSE))</f>
        <v>https://www.desmogblog.com/alexis-de-tocqueville-institution</v>
      </c>
      <c r="O5469" s="3" t="str">
        <f>IF(VLOOKUP(D5469,'Resources Final'!A:G,7,FALSE)=0,"",VLOOKUP(D5469,'Resources Final'!A:G,7,FALSE))</f>
        <v>Desmog</v>
      </c>
    </row>
    <row r="5470" spans="1:15" x14ac:dyDescent="0.2">
      <c r="A5470" s="11" t="s">
        <v>4160</v>
      </c>
      <c r="B5470" s="11" t="str">
        <f t="shared" si="100"/>
        <v>Claude R. Lambe Charitable Foundation_Allen-Lambe House Foundation199770000</v>
      </c>
      <c r="C5470" s="11" t="s">
        <v>4157</v>
      </c>
      <c r="D5470" s="11" t="s">
        <v>157</v>
      </c>
      <c r="E5470" s="11" t="s">
        <v>155</v>
      </c>
      <c r="F5470" s="4">
        <v>70000</v>
      </c>
      <c r="G5470" s="3">
        <v>1997</v>
      </c>
      <c r="H5470"/>
      <c r="I5470" s="12"/>
      <c r="K5470" s="3" t="str">
        <f>IF(VLOOKUP(D5470,'Resources Final'!A:C,3,FALSE)=0,"",VLOOKUP(D5470,'Resources Final'!A:C,3,FALSE))</f>
        <v/>
      </c>
      <c r="L5470" s="3" t="str">
        <f>IF(VLOOKUP(D5470,'Resources Final'!A:D,4,FALSE)=0,"",VLOOKUP(D5470,'Resources Final'!A:D,4,FALSE))</f>
        <v/>
      </c>
      <c r="M5470" s="3" t="str">
        <f>IF(VLOOKUP(D5470,'Resources Final'!A:E,5,FALSE)=0,"",VLOOKUP(D5470,'Resources Final'!A:E,5,FALSE))</f>
        <v>N</v>
      </c>
      <c r="N5470" s="7" t="str">
        <f>IF(VLOOKUP(D5470,'Resources Final'!A:F,6,FALSE)=0,"",VLOOKUP(D5470,'Resources Final'!A:F,6,FALSE))</f>
        <v/>
      </c>
      <c r="O5470" s="3" t="str">
        <f>IF(VLOOKUP(D5470,'Resources Final'!A:G,7,FALSE)=0,"",VLOOKUP(D5470,'Resources Final'!A:G,7,FALSE))</f>
        <v/>
      </c>
    </row>
    <row r="5471" spans="1:15" x14ac:dyDescent="0.2">
      <c r="A5471" s="11" t="s">
        <v>4160</v>
      </c>
      <c r="B5471" s="11" t="str">
        <f t="shared" si="100"/>
        <v>Claude R. Lambe Charitable Foundation_American Legislative Exchange Council199730000</v>
      </c>
      <c r="C5471" s="11" t="s">
        <v>4157</v>
      </c>
      <c r="D5471" s="11" t="s">
        <v>195</v>
      </c>
      <c r="E5471" s="11" t="s">
        <v>195</v>
      </c>
      <c r="F5471" s="4">
        <v>30000</v>
      </c>
      <c r="G5471" s="3">
        <v>1997</v>
      </c>
      <c r="H5471"/>
      <c r="I5471" s="12"/>
      <c r="K5471" s="3" t="str">
        <f>IF(VLOOKUP(D5471,'Resources Final'!A:C,3,FALSE)=0,"",VLOOKUP(D5471,'Resources Final'!A:C,3,FALSE))</f>
        <v/>
      </c>
      <c r="L5471" s="3" t="str">
        <f>IF(VLOOKUP(D5471,'Resources Final'!A:D,4,FALSE)=0,"",VLOOKUP(D5471,'Resources Final'!A:D,4,FALSE))</f>
        <v/>
      </c>
      <c r="M5471" s="3" t="str">
        <f>IF(VLOOKUP(D5471,'Resources Final'!A:E,5,FALSE)=0,"",VLOOKUP(D5471,'Resources Final'!A:E,5,FALSE))</f>
        <v/>
      </c>
      <c r="N5471" s="7" t="str">
        <f>IF(VLOOKUP(D5471,'Resources Final'!A:F,6,FALSE)=0,"",VLOOKUP(D5471,'Resources Final'!A:F,6,FALSE))</f>
        <v>https://www.desmogblog.com/american-legislative-exchange-council</v>
      </c>
      <c r="O5471" s="3" t="str">
        <f>IF(VLOOKUP(D5471,'Resources Final'!A:G,7,FALSE)=0,"",VLOOKUP(D5471,'Resources Final'!A:G,7,FALSE))</f>
        <v>Desmog</v>
      </c>
    </row>
    <row r="5472" spans="1:15" x14ac:dyDescent="0.2">
      <c r="A5472" s="11" t="s">
        <v>4160</v>
      </c>
      <c r="B5472" s="11" t="str">
        <f t="shared" si="100"/>
        <v>Claude R. Lambe Charitable Foundation_Capital Research Center19975000</v>
      </c>
      <c r="C5472" s="11" t="s">
        <v>4157</v>
      </c>
      <c r="D5472" s="11" t="s">
        <v>604</v>
      </c>
      <c r="E5472" s="11" t="s">
        <v>604</v>
      </c>
      <c r="F5472" s="4">
        <v>5000</v>
      </c>
      <c r="G5472" s="3">
        <v>1997</v>
      </c>
      <c r="H5472"/>
      <c r="I5472" s="12"/>
      <c r="K5472" s="3" t="str">
        <f>IF(VLOOKUP(D5472,'Resources Final'!A:C,3,FALSE)=0,"",VLOOKUP(D5472,'Resources Final'!A:C,3,FALSE))</f>
        <v/>
      </c>
      <c r="L5472" s="3" t="str">
        <f>IF(VLOOKUP(D5472,'Resources Final'!A:D,4,FALSE)=0,"",VLOOKUP(D5472,'Resources Final'!A:D,4,FALSE))</f>
        <v/>
      </c>
      <c r="M5472" s="3" t="str">
        <f>IF(VLOOKUP(D5472,'Resources Final'!A:E,5,FALSE)=0,"",VLOOKUP(D5472,'Resources Final'!A:E,5,FALSE))</f>
        <v/>
      </c>
      <c r="N5472" s="7" t="str">
        <f>IF(VLOOKUP(D5472,'Resources Final'!A:F,6,FALSE)=0,"",VLOOKUP(D5472,'Resources Final'!A:F,6,FALSE))</f>
        <v>https://www.desmogblog.com/capital-research-center</v>
      </c>
      <c r="O5472" s="3" t="str">
        <f>IF(VLOOKUP(D5472,'Resources Final'!A:G,7,FALSE)=0,"",VLOOKUP(D5472,'Resources Final'!A:G,7,FALSE))</f>
        <v>Desmog</v>
      </c>
    </row>
    <row r="5473" spans="1:15" x14ac:dyDescent="0.2">
      <c r="A5473" s="11" t="s">
        <v>4160</v>
      </c>
      <c r="B5473" s="11" t="str">
        <f t="shared" si="100"/>
        <v>Claude R. Lambe Charitable Foundation_Cato Institute1997250000</v>
      </c>
      <c r="C5473" s="11" t="s">
        <v>4157</v>
      </c>
      <c r="D5473" s="11" t="s">
        <v>636</v>
      </c>
      <c r="E5473" s="11" t="s">
        <v>636</v>
      </c>
      <c r="F5473" s="4">
        <v>250000</v>
      </c>
      <c r="G5473" s="3">
        <v>1997</v>
      </c>
      <c r="H5473"/>
      <c r="I5473" s="12"/>
      <c r="K5473" s="3" t="str">
        <f>IF(VLOOKUP(D5473,'Resources Final'!A:C,3,FALSE)=0,"",VLOOKUP(D5473,'Resources Final'!A:C,3,FALSE))</f>
        <v/>
      </c>
      <c r="L5473" s="3" t="str">
        <f>IF(VLOOKUP(D5473,'Resources Final'!A:D,4,FALSE)=0,"",VLOOKUP(D5473,'Resources Final'!A:D,4,FALSE))</f>
        <v/>
      </c>
      <c r="M5473" s="3" t="str">
        <f>IF(VLOOKUP(D5473,'Resources Final'!A:E,5,FALSE)=0,"",VLOOKUP(D5473,'Resources Final'!A:E,5,FALSE))</f>
        <v/>
      </c>
      <c r="N5473" s="7" t="str">
        <f>IF(VLOOKUP(D5473,'Resources Final'!A:F,6,FALSE)=0,"",VLOOKUP(D5473,'Resources Final'!A:F,6,FALSE))</f>
        <v>https://www.desmogblog.com/cato-institute</v>
      </c>
      <c r="O5473" s="3" t="str">
        <f>IF(VLOOKUP(D5473,'Resources Final'!A:G,7,FALSE)=0,"",VLOOKUP(D5473,'Resources Final'!A:G,7,FALSE))</f>
        <v>Desmog</v>
      </c>
    </row>
    <row r="5474" spans="1:15" x14ac:dyDescent="0.2">
      <c r="A5474" s="11" t="s">
        <v>4160</v>
      </c>
      <c r="B5474" s="11" t="str">
        <f t="shared" si="100"/>
        <v>Claude R. Lambe Charitable Foundation_Center for Equal Opportunity199760000</v>
      </c>
      <c r="C5474" s="11" t="s">
        <v>4157</v>
      </c>
      <c r="D5474" s="11" t="s">
        <v>653</v>
      </c>
      <c r="E5474" s="11" t="s">
        <v>653</v>
      </c>
      <c r="F5474" s="4">
        <v>60000</v>
      </c>
      <c r="G5474" s="3">
        <v>1997</v>
      </c>
      <c r="H5474"/>
      <c r="I5474" s="12"/>
      <c r="K5474" s="3" t="str">
        <f>IF(VLOOKUP(D5474,'Resources Final'!A:C,3,FALSE)=0,"",VLOOKUP(D5474,'Resources Final'!A:C,3,FALSE))</f>
        <v/>
      </c>
      <c r="L5474" s="3" t="str">
        <f>IF(VLOOKUP(D5474,'Resources Final'!A:D,4,FALSE)=0,"",VLOOKUP(D5474,'Resources Final'!A:D,4,FALSE))</f>
        <v/>
      </c>
      <c r="M5474" s="3" t="str">
        <f>IF(VLOOKUP(D5474,'Resources Final'!A:E,5,FALSE)=0,"",VLOOKUP(D5474,'Resources Final'!A:E,5,FALSE))</f>
        <v/>
      </c>
      <c r="N5474" s="7" t="str">
        <f>IF(VLOOKUP(D5474,'Resources Final'!A:F,6,FALSE)=0,"",VLOOKUP(D5474,'Resources Final'!A:F,6,FALSE))</f>
        <v>https://www.sourcewatch.org/index.php/Center_for_Equal_Opportunity</v>
      </c>
      <c r="O5474" s="3" t="str">
        <f>IF(VLOOKUP(D5474,'Resources Final'!A:G,7,FALSE)=0,"",VLOOKUP(D5474,'Resources Final'!A:G,7,FALSE))</f>
        <v>Sourcewatch</v>
      </c>
    </row>
    <row r="5475" spans="1:15" x14ac:dyDescent="0.2">
      <c r="A5475" s="11" t="s">
        <v>4160</v>
      </c>
      <c r="B5475" s="11" t="str">
        <f t="shared" si="100"/>
        <v>Claude R. Lambe Charitable Foundation_Center for Individual Rights199740000</v>
      </c>
      <c r="C5475" s="11" t="s">
        <v>4157</v>
      </c>
      <c r="D5475" s="11" t="s">
        <v>662</v>
      </c>
      <c r="E5475" s="11" t="s">
        <v>662</v>
      </c>
      <c r="F5475" s="4">
        <v>40000</v>
      </c>
      <c r="G5475" s="3">
        <v>1997</v>
      </c>
      <c r="H5475"/>
      <c r="I5475" s="12"/>
      <c r="K5475" s="3" t="str">
        <f>IF(VLOOKUP(D5475,'Resources Final'!A:C,3,FALSE)=0,"",VLOOKUP(D5475,'Resources Final'!A:C,3,FALSE))</f>
        <v/>
      </c>
      <c r="L5475" s="3" t="str">
        <f>IF(VLOOKUP(D5475,'Resources Final'!A:D,4,FALSE)=0,"",VLOOKUP(D5475,'Resources Final'!A:D,4,FALSE))</f>
        <v/>
      </c>
      <c r="M5475" s="3" t="str">
        <f>IF(VLOOKUP(D5475,'Resources Final'!A:E,5,FALSE)=0,"",VLOOKUP(D5475,'Resources Final'!A:E,5,FALSE))</f>
        <v/>
      </c>
      <c r="N5475" s="7" t="str">
        <f>IF(VLOOKUP(D5475,'Resources Final'!A:F,6,FALSE)=0,"",VLOOKUP(D5475,'Resources Final'!A:F,6,FALSE))</f>
        <v>https://www.sourcewatch.org/index.php/Center_for_Individual_Rights</v>
      </c>
      <c r="O5475" s="3" t="str">
        <f>IF(VLOOKUP(D5475,'Resources Final'!A:G,7,FALSE)=0,"",VLOOKUP(D5475,'Resources Final'!A:G,7,FALSE))</f>
        <v>Sourcewatch</v>
      </c>
    </row>
    <row r="5476" spans="1:15" x14ac:dyDescent="0.2">
      <c r="A5476" s="11" t="s">
        <v>4156</v>
      </c>
      <c r="B5476" s="11" t="str">
        <f t="shared" si="100"/>
        <v>Claude R. Lambe Charitable Foundation_Citizens for a Sound Economy (CSE)1997645375</v>
      </c>
      <c r="C5476" s="11" t="s">
        <v>4157</v>
      </c>
      <c r="D5476" s="11" t="s">
        <v>730</v>
      </c>
      <c r="E5476" s="11" t="s">
        <v>730</v>
      </c>
      <c r="F5476" s="4">
        <v>645375</v>
      </c>
      <c r="G5476" s="3">
        <v>1997</v>
      </c>
      <c r="H5476"/>
      <c r="I5476" s="12"/>
      <c r="K5476" s="3" t="str">
        <f>IF(VLOOKUP(D5476,'Resources Final'!A:C,3,FALSE)=0,"",VLOOKUP(D5476,'Resources Final'!A:C,3,FALSE))</f>
        <v/>
      </c>
      <c r="L5476" s="3" t="str">
        <f>IF(VLOOKUP(D5476,'Resources Final'!A:D,4,FALSE)=0,"",VLOOKUP(D5476,'Resources Final'!A:D,4,FALSE))</f>
        <v/>
      </c>
      <c r="M5476" s="3" t="str">
        <f>IF(VLOOKUP(D5476,'Resources Final'!A:E,5,FALSE)=0,"",VLOOKUP(D5476,'Resources Final'!A:E,5,FALSE))</f>
        <v/>
      </c>
      <c r="N5476" s="7" t="str">
        <f>IF(VLOOKUP(D5476,'Resources Final'!A:F,6,FALSE)=0,"",VLOOKUP(D5476,'Resources Final'!A:F,6,FALSE))</f>
        <v>https://www.desmogblog.com/freedomworks</v>
      </c>
      <c r="O5476" s="3" t="str">
        <f>IF(VLOOKUP(D5476,'Resources Final'!A:G,7,FALSE)=0,"",VLOOKUP(D5476,'Resources Final'!A:G,7,FALSE))</f>
        <v>Desmog</v>
      </c>
    </row>
    <row r="5477" spans="1:15" x14ac:dyDescent="0.2">
      <c r="A5477" s="11" t="s">
        <v>4160</v>
      </c>
      <c r="B5477" s="11" t="str">
        <f t="shared" si="100"/>
        <v>Claude R. Lambe Charitable Foundation_Competitive Enterprise Institute199740000</v>
      </c>
      <c r="C5477" s="11" t="s">
        <v>4157</v>
      </c>
      <c r="D5477" s="11" t="s">
        <v>816</v>
      </c>
      <c r="E5477" s="11" t="s">
        <v>816</v>
      </c>
      <c r="F5477" s="4">
        <v>40000</v>
      </c>
      <c r="G5477" s="3">
        <v>1997</v>
      </c>
      <c r="H5477"/>
      <c r="I5477" s="12"/>
      <c r="K5477" s="3" t="str">
        <f>IF(VLOOKUP(D5477,'Resources Final'!A:C,3,FALSE)=0,"",VLOOKUP(D5477,'Resources Final'!A:C,3,FALSE))</f>
        <v/>
      </c>
      <c r="L5477" s="3" t="str">
        <f>IF(VLOOKUP(D5477,'Resources Final'!A:D,4,FALSE)=0,"",VLOOKUP(D5477,'Resources Final'!A:D,4,FALSE))</f>
        <v/>
      </c>
      <c r="M5477" s="3" t="str">
        <f>IF(VLOOKUP(D5477,'Resources Final'!A:E,5,FALSE)=0,"",VLOOKUP(D5477,'Resources Final'!A:E,5,FALSE))</f>
        <v/>
      </c>
      <c r="N5477" s="7" t="str">
        <f>IF(VLOOKUP(D5477,'Resources Final'!A:F,6,FALSE)=0,"",VLOOKUP(D5477,'Resources Final'!A:F,6,FALSE))</f>
        <v>https://www.desmogblog.com/competitive-enterprise-institute</v>
      </c>
      <c r="O5477" s="3" t="str">
        <f>IF(VLOOKUP(D5477,'Resources Final'!A:G,7,FALSE)=0,"",VLOOKUP(D5477,'Resources Final'!A:G,7,FALSE))</f>
        <v>Desmog</v>
      </c>
    </row>
    <row r="5478" spans="1:15" x14ac:dyDescent="0.2">
      <c r="A5478" s="11" t="s">
        <v>4160</v>
      </c>
      <c r="B5478" s="11" t="str">
        <f t="shared" si="100"/>
        <v>Claude R. Lambe Charitable Foundation_Defenders of Property Rights199710000</v>
      </c>
      <c r="C5478" s="11" t="s">
        <v>4157</v>
      </c>
      <c r="D5478" s="11" t="s">
        <v>967</v>
      </c>
      <c r="E5478" s="11" t="s">
        <v>967</v>
      </c>
      <c r="F5478" s="4">
        <v>10000</v>
      </c>
      <c r="G5478" s="3">
        <v>1997</v>
      </c>
      <c r="H5478"/>
      <c r="I5478" s="12"/>
      <c r="K5478" s="3" t="str">
        <f>IF(VLOOKUP(D5478,'Resources Final'!A:C,3,FALSE)=0,"",VLOOKUP(D5478,'Resources Final'!A:C,3,FALSE))</f>
        <v/>
      </c>
      <c r="L5478" s="3" t="str">
        <f>IF(VLOOKUP(D5478,'Resources Final'!A:D,4,FALSE)=0,"",VLOOKUP(D5478,'Resources Final'!A:D,4,FALSE))</f>
        <v/>
      </c>
      <c r="M5478" s="3" t="str">
        <f>IF(VLOOKUP(D5478,'Resources Final'!A:E,5,FALSE)=0,"",VLOOKUP(D5478,'Resources Final'!A:E,5,FALSE))</f>
        <v/>
      </c>
      <c r="N5478" s="7" t="str">
        <f>IF(VLOOKUP(D5478,'Resources Final'!A:F,6,FALSE)=0,"",VLOOKUP(D5478,'Resources Final'!A:F,6,FALSE))</f>
        <v>https://www.sourcewatch.org/index.php/Defenders_of_Property_Rights</v>
      </c>
      <c r="O5478" s="3" t="str">
        <f>IF(VLOOKUP(D5478,'Resources Final'!A:G,7,FALSE)=0,"",VLOOKUP(D5478,'Resources Final'!A:G,7,FALSE))</f>
        <v>Sourcewatch</v>
      </c>
    </row>
    <row r="5479" spans="1:15" x14ac:dyDescent="0.2">
      <c r="A5479" s="11" t="s">
        <v>4160</v>
      </c>
      <c r="B5479" s="11" t="str">
        <f t="shared" si="100"/>
        <v>Claude R. Lambe Charitable Foundation_Ethics and Public Policy Center199770000</v>
      </c>
      <c r="C5479" s="11" t="s">
        <v>4157</v>
      </c>
      <c r="D5479" s="11" t="s">
        <v>1164</v>
      </c>
      <c r="E5479" s="11" t="s">
        <v>1164</v>
      </c>
      <c r="F5479" s="4">
        <v>70000</v>
      </c>
      <c r="G5479" s="3">
        <v>1997</v>
      </c>
      <c r="H5479"/>
      <c r="I5479" s="12"/>
      <c r="K5479" s="3" t="str">
        <f>IF(VLOOKUP(D5479,'Resources Final'!A:C,3,FALSE)=0,"",VLOOKUP(D5479,'Resources Final'!A:C,3,FALSE))</f>
        <v/>
      </c>
      <c r="L5479" s="3" t="str">
        <f>IF(VLOOKUP(D5479,'Resources Final'!A:D,4,FALSE)=0,"",VLOOKUP(D5479,'Resources Final'!A:D,4,FALSE))</f>
        <v/>
      </c>
      <c r="M5479" s="3" t="str">
        <f>IF(VLOOKUP(D5479,'Resources Final'!A:E,5,FALSE)=0,"",VLOOKUP(D5479,'Resources Final'!A:E,5,FALSE))</f>
        <v/>
      </c>
      <c r="N5479" s="7" t="str">
        <f>IF(VLOOKUP(D5479,'Resources Final'!A:F,6,FALSE)=0,"",VLOOKUP(D5479,'Resources Final'!A:F,6,FALSE))</f>
        <v>https://www.sourcewatch.org/index.php/Ethics_and_Public_Policy_Center</v>
      </c>
      <c r="O5479" s="3" t="str">
        <f>IF(VLOOKUP(D5479,'Resources Final'!A:G,7,FALSE)=0,"",VLOOKUP(D5479,'Resources Final'!A:G,7,FALSE))</f>
        <v>Sourcewatch</v>
      </c>
    </row>
    <row r="5480" spans="1:15" x14ac:dyDescent="0.2">
      <c r="A5480" s="11" t="s">
        <v>4160</v>
      </c>
      <c r="B5480" s="11" t="str">
        <f t="shared" si="100"/>
        <v>Claude R. Lambe Charitable Foundation_Foundation for Research on Economics and the Environment FREE1997120000</v>
      </c>
      <c r="C5480" s="11" t="s">
        <v>4157</v>
      </c>
      <c r="D5480" s="11" t="s">
        <v>1263</v>
      </c>
      <c r="E5480" s="11" t="s">
        <v>1263</v>
      </c>
      <c r="F5480" s="4">
        <v>120000</v>
      </c>
      <c r="G5480" s="3">
        <v>1997</v>
      </c>
      <c r="H5480"/>
      <c r="I5480" s="12"/>
      <c r="K5480" s="3" t="str">
        <f>IF(VLOOKUP(D5480,'Resources Final'!A:C,3,FALSE)=0,"",VLOOKUP(D5480,'Resources Final'!A:C,3,FALSE))</f>
        <v/>
      </c>
      <c r="L5480" s="3" t="str">
        <f>IF(VLOOKUP(D5480,'Resources Final'!A:D,4,FALSE)=0,"",VLOOKUP(D5480,'Resources Final'!A:D,4,FALSE))</f>
        <v/>
      </c>
      <c r="M5480" s="3" t="str">
        <f>IF(VLOOKUP(D5480,'Resources Final'!A:E,5,FALSE)=0,"",VLOOKUP(D5480,'Resources Final'!A:E,5,FALSE))</f>
        <v/>
      </c>
      <c r="N5480" s="7" t="str">
        <f>IF(VLOOKUP(D5480,'Resources Final'!A:F,6,FALSE)=0,"",VLOOKUP(D5480,'Resources Final'!A:F,6,FALSE))</f>
        <v>http://www.sourcewatch.org/index.php/Foundation_for_Research_on_Economics_and_the_Environment</v>
      </c>
      <c r="O5480" s="3" t="str">
        <f>IF(VLOOKUP(D5480,'Resources Final'!A:G,7,FALSE)=0,"",VLOOKUP(D5480,'Resources Final'!A:G,7,FALSE))</f>
        <v>Sourcewatch</v>
      </c>
    </row>
    <row r="5481" spans="1:15" x14ac:dyDescent="0.2">
      <c r="A5481" s="11" t="s">
        <v>4160</v>
      </c>
      <c r="B5481" s="11" t="str">
        <f t="shared" si="100"/>
        <v>Claude R. Lambe Charitable Foundation_George Mason University1997325000</v>
      </c>
      <c r="C5481" s="11" t="s">
        <v>4157</v>
      </c>
      <c r="D5481" s="11" t="s">
        <v>678</v>
      </c>
      <c r="E5481" s="11" t="s">
        <v>678</v>
      </c>
      <c r="F5481" s="4">
        <v>325000</v>
      </c>
      <c r="G5481" s="3">
        <v>1997</v>
      </c>
      <c r="H5481"/>
      <c r="I5481" s="12"/>
      <c r="K5481" s="3" t="str">
        <f>IF(VLOOKUP(D5481,'Resources Final'!A:C,3,FALSE)=0,"",VLOOKUP(D5481,'Resources Final'!A:C,3,FALSE))</f>
        <v/>
      </c>
      <c r="L5481" s="3" t="str">
        <f>IF(VLOOKUP(D5481,'Resources Final'!A:D,4,FALSE)=0,"",VLOOKUP(D5481,'Resources Final'!A:D,4,FALSE))</f>
        <v>Y</v>
      </c>
      <c r="M5481" s="3" t="str">
        <f>IF(VLOOKUP(D5481,'Resources Final'!A:E,5,FALSE)=0,"",VLOOKUP(D5481,'Resources Final'!A:E,5,FALSE))</f>
        <v/>
      </c>
      <c r="N5481" s="7" t="str">
        <f>IF(VLOOKUP(D5481,'Resources Final'!A:F,6,FALSE)=0,"",VLOOKUP(D5481,'Resources Final'!A:F,6,FALSE))</f>
        <v/>
      </c>
      <c r="O5481" s="3" t="str">
        <f>IF(VLOOKUP(D5481,'Resources Final'!A:G,7,FALSE)=0,"",VLOOKUP(D5481,'Resources Final'!A:G,7,FALSE))</f>
        <v/>
      </c>
    </row>
    <row r="5482" spans="1:15" x14ac:dyDescent="0.2">
      <c r="A5482" s="11" t="s">
        <v>4160</v>
      </c>
      <c r="B5482" s="11" t="str">
        <f t="shared" si="100"/>
        <v>Claude R. Lambe Charitable Foundation_Heartland Institute199710000</v>
      </c>
      <c r="C5482" s="11" t="s">
        <v>4157</v>
      </c>
      <c r="D5482" s="11" t="s">
        <v>1551</v>
      </c>
      <c r="E5482" s="11" t="s">
        <v>1551</v>
      </c>
      <c r="F5482" s="4">
        <v>10000</v>
      </c>
      <c r="G5482" s="3">
        <v>1997</v>
      </c>
      <c r="H5482"/>
      <c r="I5482" s="12"/>
      <c r="K5482" s="3" t="str">
        <f>IF(VLOOKUP(D5482,'Resources Final'!A:C,3,FALSE)=0,"",VLOOKUP(D5482,'Resources Final'!A:C,3,FALSE))</f>
        <v/>
      </c>
      <c r="L5482" s="3" t="str">
        <f>IF(VLOOKUP(D5482,'Resources Final'!A:D,4,FALSE)=0,"",VLOOKUP(D5482,'Resources Final'!A:D,4,FALSE))</f>
        <v/>
      </c>
      <c r="M5482" s="3" t="str">
        <f>IF(VLOOKUP(D5482,'Resources Final'!A:E,5,FALSE)=0,"",VLOOKUP(D5482,'Resources Final'!A:E,5,FALSE))</f>
        <v/>
      </c>
      <c r="N5482" s="7" t="str">
        <f>IF(VLOOKUP(D5482,'Resources Final'!A:F,6,FALSE)=0,"",VLOOKUP(D5482,'Resources Final'!A:F,6,FALSE))</f>
        <v>https://www.desmogblog.com/heartland-institute</v>
      </c>
      <c r="O5482" s="3" t="str">
        <f>IF(VLOOKUP(D5482,'Resources Final'!A:G,7,FALSE)=0,"",VLOOKUP(D5482,'Resources Final'!A:G,7,FALSE))</f>
        <v>Desmog</v>
      </c>
    </row>
    <row r="5483" spans="1:15" x14ac:dyDescent="0.2">
      <c r="A5483" s="11" t="s">
        <v>4160</v>
      </c>
      <c r="B5483" s="11" t="str">
        <f t="shared" si="100"/>
        <v>Claude R. Lambe Charitable Foundation_Heritage Foundation, The1997265000</v>
      </c>
      <c r="C5483" s="11" t="s">
        <v>4157</v>
      </c>
      <c r="D5483" s="11" t="s">
        <v>1570</v>
      </c>
      <c r="E5483" s="11" t="s">
        <v>1570</v>
      </c>
      <c r="F5483" s="4">
        <v>265000</v>
      </c>
      <c r="G5483" s="3">
        <v>1997</v>
      </c>
      <c r="H5483"/>
      <c r="I5483" s="12"/>
      <c r="K5483" s="3" t="str">
        <f>IF(VLOOKUP(D5483,'Resources Final'!A:C,3,FALSE)=0,"",VLOOKUP(D5483,'Resources Final'!A:C,3,FALSE))</f>
        <v/>
      </c>
      <c r="L5483" s="3" t="str">
        <f>IF(VLOOKUP(D5483,'Resources Final'!A:D,4,FALSE)=0,"",VLOOKUP(D5483,'Resources Final'!A:D,4,FALSE))</f>
        <v/>
      </c>
      <c r="M5483" s="3" t="str">
        <f>IF(VLOOKUP(D5483,'Resources Final'!A:E,5,FALSE)=0,"",VLOOKUP(D5483,'Resources Final'!A:E,5,FALSE))</f>
        <v/>
      </c>
      <c r="N5483" s="7" t="str">
        <f>IF(VLOOKUP(D5483,'Resources Final'!A:F,6,FALSE)=0,"",VLOOKUP(D5483,'Resources Final'!A:F,6,FALSE))</f>
        <v>https://www.desmogblog.com/heritage-foundation</v>
      </c>
      <c r="O5483" s="3" t="str">
        <f>IF(VLOOKUP(D5483,'Resources Final'!A:G,7,FALSE)=0,"",VLOOKUP(D5483,'Resources Final'!A:G,7,FALSE))</f>
        <v>Desmog</v>
      </c>
    </row>
    <row r="5484" spans="1:15" x14ac:dyDescent="0.2">
      <c r="A5484" s="11" t="s">
        <v>4160</v>
      </c>
      <c r="B5484" s="11" t="str">
        <f t="shared" si="100"/>
        <v>Claude R. Lambe Charitable Foundation_Institute for Energy Research19972500</v>
      </c>
      <c r="C5484" s="11" t="s">
        <v>4157</v>
      </c>
      <c r="D5484" s="11" t="s">
        <v>1676</v>
      </c>
      <c r="E5484" s="11" t="s">
        <v>1676</v>
      </c>
      <c r="F5484" s="4">
        <v>2500</v>
      </c>
      <c r="G5484" s="3">
        <v>1997</v>
      </c>
      <c r="H5484"/>
      <c r="I5484" s="12"/>
      <c r="K5484" s="3" t="str">
        <f>IF(VLOOKUP(D5484,'Resources Final'!A:C,3,FALSE)=0,"",VLOOKUP(D5484,'Resources Final'!A:C,3,FALSE))</f>
        <v/>
      </c>
      <c r="L5484" s="3" t="str">
        <f>IF(VLOOKUP(D5484,'Resources Final'!A:D,4,FALSE)=0,"",VLOOKUP(D5484,'Resources Final'!A:D,4,FALSE))</f>
        <v/>
      </c>
      <c r="M5484" s="3" t="str">
        <f>IF(VLOOKUP(D5484,'Resources Final'!A:E,5,FALSE)=0,"",VLOOKUP(D5484,'Resources Final'!A:E,5,FALSE))</f>
        <v/>
      </c>
      <c r="N5484" s="7" t="str">
        <f>IF(VLOOKUP(D5484,'Resources Final'!A:F,6,FALSE)=0,"",VLOOKUP(D5484,'Resources Final'!A:F,6,FALSE))</f>
        <v>https://www.desmogblog.com/institute-energy-research</v>
      </c>
      <c r="O5484" s="3" t="str">
        <f>IF(VLOOKUP(D5484,'Resources Final'!A:G,7,FALSE)=0,"",VLOOKUP(D5484,'Resources Final'!A:G,7,FALSE))</f>
        <v>Desmog</v>
      </c>
    </row>
    <row r="5485" spans="1:15" x14ac:dyDescent="0.2">
      <c r="A5485" s="11" t="s">
        <v>4160</v>
      </c>
      <c r="B5485" s="11" t="str">
        <f t="shared" si="100"/>
        <v>Claude R. Lambe Charitable Foundation_Institute for Justice1997150000</v>
      </c>
      <c r="C5485" s="11" t="s">
        <v>4157</v>
      </c>
      <c r="D5485" s="11" t="s">
        <v>1682</v>
      </c>
      <c r="E5485" s="11" t="s">
        <v>1682</v>
      </c>
      <c r="F5485" s="4">
        <v>150000</v>
      </c>
      <c r="G5485" s="3">
        <v>1997</v>
      </c>
      <c r="H5485"/>
      <c r="I5485" s="12"/>
      <c r="K5485" s="3" t="str">
        <f>IF(VLOOKUP(D5485,'Resources Final'!A:C,3,FALSE)=0,"",VLOOKUP(D5485,'Resources Final'!A:C,3,FALSE))</f>
        <v/>
      </c>
      <c r="L5485" s="3" t="str">
        <f>IF(VLOOKUP(D5485,'Resources Final'!A:D,4,FALSE)=0,"",VLOOKUP(D5485,'Resources Final'!A:D,4,FALSE))</f>
        <v/>
      </c>
      <c r="M5485" s="3" t="str">
        <f>IF(VLOOKUP(D5485,'Resources Final'!A:E,5,FALSE)=0,"",VLOOKUP(D5485,'Resources Final'!A:E,5,FALSE))</f>
        <v/>
      </c>
      <c r="N5485" s="7" t="str">
        <f>IF(VLOOKUP(D5485,'Resources Final'!A:F,6,FALSE)=0,"",VLOOKUP(D5485,'Resources Final'!A:F,6,FALSE))</f>
        <v>https://www.sourcewatch.org/index.php/Institute_for_Justice</v>
      </c>
      <c r="O5485" s="3" t="str">
        <f>IF(VLOOKUP(D5485,'Resources Final'!A:G,7,FALSE)=0,"",VLOOKUP(D5485,'Resources Final'!A:G,7,FALSE))</f>
        <v>Sourcewatch</v>
      </c>
    </row>
    <row r="5486" spans="1:15" x14ac:dyDescent="0.2">
      <c r="A5486" s="11" t="s">
        <v>4160</v>
      </c>
      <c r="B5486" s="11" t="str">
        <f t="shared" si="100"/>
        <v>Claude R. Lambe Charitable Foundation_National Center for Policy Analysis199745000</v>
      </c>
      <c r="C5486" s="11" t="s">
        <v>4157</v>
      </c>
      <c r="D5486" s="11" t="s">
        <v>2601</v>
      </c>
      <c r="E5486" s="11" t="s">
        <v>2601</v>
      </c>
      <c r="F5486" s="4">
        <v>45000</v>
      </c>
      <c r="G5486" s="3">
        <v>1997</v>
      </c>
      <c r="H5486"/>
      <c r="I5486" s="12"/>
      <c r="K5486" s="3" t="str">
        <f>IF(VLOOKUP(D5486,'Resources Final'!A:C,3,FALSE)=0,"",VLOOKUP(D5486,'Resources Final'!A:C,3,FALSE))</f>
        <v/>
      </c>
      <c r="L5486" s="3" t="str">
        <f>IF(VLOOKUP(D5486,'Resources Final'!A:D,4,FALSE)=0,"",VLOOKUP(D5486,'Resources Final'!A:D,4,FALSE))</f>
        <v/>
      </c>
      <c r="M5486" s="3" t="str">
        <f>IF(VLOOKUP(D5486,'Resources Final'!A:E,5,FALSE)=0,"",VLOOKUP(D5486,'Resources Final'!A:E,5,FALSE))</f>
        <v/>
      </c>
      <c r="N5486" s="7" t="str">
        <f>IF(VLOOKUP(D5486,'Resources Final'!A:F,6,FALSE)=0,"",VLOOKUP(D5486,'Resources Final'!A:F,6,FALSE))</f>
        <v>https://www.desmogblog.com/national-center-policy-analysis</v>
      </c>
      <c r="O5486" s="3" t="str">
        <f>IF(VLOOKUP(D5486,'Resources Final'!A:G,7,FALSE)=0,"",VLOOKUP(D5486,'Resources Final'!A:G,7,FALSE))</f>
        <v>Desmog</v>
      </c>
    </row>
    <row r="5487" spans="1:15" x14ac:dyDescent="0.2">
      <c r="A5487" s="11" t="s">
        <v>4160</v>
      </c>
      <c r="B5487" s="11" t="str">
        <f t="shared" si="100"/>
        <v>Claude R. Lambe Charitable Foundation_National Environmental Policy Institute199712500</v>
      </c>
      <c r="C5487" s="11" t="s">
        <v>4157</v>
      </c>
      <c r="D5487" s="11" t="s">
        <v>2608</v>
      </c>
      <c r="E5487" s="11" t="s">
        <v>2608</v>
      </c>
      <c r="F5487" s="4">
        <v>12500</v>
      </c>
      <c r="G5487" s="3">
        <v>1997</v>
      </c>
      <c r="H5487"/>
      <c r="I5487" s="12"/>
      <c r="K5487" s="3" t="str">
        <f>IF(VLOOKUP(D5487,'Resources Final'!A:C,3,FALSE)=0,"",VLOOKUP(D5487,'Resources Final'!A:C,3,FALSE))</f>
        <v/>
      </c>
      <c r="L5487" s="3" t="str">
        <f>IF(VLOOKUP(D5487,'Resources Final'!A:D,4,FALSE)=0,"",VLOOKUP(D5487,'Resources Final'!A:D,4,FALSE))</f>
        <v/>
      </c>
      <c r="M5487" s="3" t="str">
        <f>IF(VLOOKUP(D5487,'Resources Final'!A:E,5,FALSE)=0,"",VLOOKUP(D5487,'Resources Final'!A:E,5,FALSE))</f>
        <v/>
      </c>
      <c r="N5487" s="7" t="str">
        <f>IF(VLOOKUP(D5487,'Resources Final'!A:F,6,FALSE)=0,"",VLOOKUP(D5487,'Resources Final'!A:F,6,FALSE))</f>
        <v>https://exxonsecrets.org/html/orgfactsheet.php?id=56</v>
      </c>
      <c r="O5487" s="3" t="str">
        <f>IF(VLOOKUP(D5487,'Resources Final'!A:G,7,FALSE)=0,"",VLOOKUP(D5487,'Resources Final'!A:G,7,FALSE))</f>
        <v>Exxonsecrets</v>
      </c>
    </row>
    <row r="5488" spans="1:15" x14ac:dyDescent="0.2">
      <c r="A5488" s="11" t="s">
        <v>4160</v>
      </c>
      <c r="B5488" s="11" t="str">
        <f t="shared" si="100"/>
        <v>Claude R. Lambe Charitable Foundation_Pacific Research Institute for Public Policy199725000</v>
      </c>
      <c r="C5488" s="11" t="s">
        <v>4157</v>
      </c>
      <c r="D5488" s="11" t="s">
        <v>2786</v>
      </c>
      <c r="E5488" s="11" t="s">
        <v>2786</v>
      </c>
      <c r="F5488" s="4">
        <v>25000</v>
      </c>
      <c r="G5488" s="3">
        <v>1997</v>
      </c>
      <c r="H5488"/>
      <c r="I5488" s="12"/>
      <c r="K5488" s="3" t="str">
        <f>IF(VLOOKUP(D5488,'Resources Final'!A:C,3,FALSE)=0,"",VLOOKUP(D5488,'Resources Final'!A:C,3,FALSE))</f>
        <v/>
      </c>
      <c r="L5488" s="3" t="str">
        <f>IF(VLOOKUP(D5488,'Resources Final'!A:D,4,FALSE)=0,"",VLOOKUP(D5488,'Resources Final'!A:D,4,FALSE))</f>
        <v/>
      </c>
      <c r="M5488" s="3" t="str">
        <f>IF(VLOOKUP(D5488,'Resources Final'!A:E,5,FALSE)=0,"",VLOOKUP(D5488,'Resources Final'!A:E,5,FALSE))</f>
        <v/>
      </c>
      <c r="N5488" s="7" t="str">
        <f>IF(VLOOKUP(D5488,'Resources Final'!A:F,6,FALSE)=0,"",VLOOKUP(D5488,'Resources Final'!A:F,6,FALSE))</f>
        <v>https://www.desmogblog.com/pacific-research-institute</v>
      </c>
      <c r="O5488" s="3" t="str">
        <f>IF(VLOOKUP(D5488,'Resources Final'!A:G,7,FALSE)=0,"",VLOOKUP(D5488,'Resources Final'!A:G,7,FALSE))</f>
        <v>Desmog</v>
      </c>
    </row>
    <row r="5489" spans="1:15" x14ac:dyDescent="0.2">
      <c r="A5489" s="11" t="s">
        <v>4160</v>
      </c>
      <c r="B5489" s="11" t="str">
        <f t="shared" si="100"/>
        <v>Claude R. Lambe Charitable Foundation_Property and Environment Research Center199760000</v>
      </c>
      <c r="C5489" s="11" t="s">
        <v>4157</v>
      </c>
      <c r="D5489" s="11" t="s">
        <v>2877</v>
      </c>
      <c r="E5489" s="11" t="s">
        <v>2877</v>
      </c>
      <c r="F5489" s="4">
        <v>60000</v>
      </c>
      <c r="G5489" s="3">
        <v>1997</v>
      </c>
      <c r="H5489"/>
      <c r="I5489" s="12"/>
      <c r="K5489" s="3" t="str">
        <f>IF(VLOOKUP(D5489,'Resources Final'!A:C,3,FALSE)=0,"",VLOOKUP(D5489,'Resources Final'!A:C,3,FALSE))</f>
        <v/>
      </c>
      <c r="L5489" s="3" t="str">
        <f>IF(VLOOKUP(D5489,'Resources Final'!A:D,4,FALSE)=0,"",VLOOKUP(D5489,'Resources Final'!A:D,4,FALSE))</f>
        <v/>
      </c>
      <c r="M5489" s="3" t="str">
        <f>IF(VLOOKUP(D5489,'Resources Final'!A:E,5,FALSE)=0,"",VLOOKUP(D5489,'Resources Final'!A:E,5,FALSE))</f>
        <v/>
      </c>
      <c r="N5489" s="7" t="str">
        <f>IF(VLOOKUP(D5489,'Resources Final'!A:F,6,FALSE)=0,"",VLOOKUP(D5489,'Resources Final'!A:F,6,FALSE))</f>
        <v>https://www.desmogblog.com/property-and-environment-research-center</v>
      </c>
      <c r="O5489" s="3" t="str">
        <f>IF(VLOOKUP(D5489,'Resources Final'!A:G,7,FALSE)=0,"",VLOOKUP(D5489,'Resources Final'!A:G,7,FALSE))</f>
        <v>Desmog</v>
      </c>
    </row>
    <row r="5490" spans="1:15" x14ac:dyDescent="0.2">
      <c r="A5490" s="11" t="s">
        <v>4160</v>
      </c>
      <c r="B5490" s="11" t="str">
        <f t="shared" si="100"/>
        <v>Claude R. Lambe Charitable Foundation_Reason Foundation1997157000</v>
      </c>
      <c r="C5490" s="11" t="s">
        <v>4157</v>
      </c>
      <c r="D5490" s="11" t="s">
        <v>3001</v>
      </c>
      <c r="E5490" s="11" t="s">
        <v>3001</v>
      </c>
      <c r="F5490" s="4">
        <v>157000</v>
      </c>
      <c r="G5490" s="3">
        <v>1997</v>
      </c>
      <c r="H5490"/>
      <c r="I5490" s="12"/>
      <c r="K5490" s="3" t="str">
        <f>IF(VLOOKUP(D5490,'Resources Final'!A:C,3,FALSE)=0,"",VLOOKUP(D5490,'Resources Final'!A:C,3,FALSE))</f>
        <v/>
      </c>
      <c r="L5490" s="3" t="str">
        <f>IF(VLOOKUP(D5490,'Resources Final'!A:D,4,FALSE)=0,"",VLOOKUP(D5490,'Resources Final'!A:D,4,FALSE))</f>
        <v/>
      </c>
      <c r="M5490" s="3" t="str">
        <f>IF(VLOOKUP(D5490,'Resources Final'!A:E,5,FALSE)=0,"",VLOOKUP(D5490,'Resources Final'!A:E,5,FALSE))</f>
        <v/>
      </c>
      <c r="N5490" s="7" t="str">
        <f>IF(VLOOKUP(D5490,'Resources Final'!A:F,6,FALSE)=0,"",VLOOKUP(D5490,'Resources Final'!A:F,6,FALSE))</f>
        <v>https://www.desmogblog.com/reason-foundation</v>
      </c>
      <c r="O5490" s="3" t="str">
        <f>IF(VLOOKUP(D5490,'Resources Final'!A:G,7,FALSE)=0,"",VLOOKUP(D5490,'Resources Final'!A:G,7,FALSE))</f>
        <v>Desmog</v>
      </c>
    </row>
    <row r="5491" spans="1:15" x14ac:dyDescent="0.2">
      <c r="A5491" s="11" t="s">
        <v>4160</v>
      </c>
      <c r="B5491" s="11" t="str">
        <f t="shared" si="100"/>
        <v>Claude R. Lambe Charitable Foundation_Regent University19971000</v>
      </c>
      <c r="C5491" s="11" t="s">
        <v>4157</v>
      </c>
      <c r="D5491" s="11" t="s">
        <v>3019</v>
      </c>
      <c r="E5491" s="11" t="s">
        <v>3019</v>
      </c>
      <c r="F5491" s="4">
        <v>1000</v>
      </c>
      <c r="G5491" s="3">
        <v>1997</v>
      </c>
      <c r="H5491"/>
      <c r="I5491" s="12"/>
      <c r="K5491" s="3" t="str">
        <f>IF(VLOOKUP(D5491,'Resources Final'!A:C,3,FALSE)=0,"",VLOOKUP(D5491,'Resources Final'!A:C,3,FALSE))</f>
        <v/>
      </c>
      <c r="L5491" s="3" t="str">
        <f>IF(VLOOKUP(D5491,'Resources Final'!A:D,4,FALSE)=0,"",VLOOKUP(D5491,'Resources Final'!A:D,4,FALSE))</f>
        <v>Y</v>
      </c>
      <c r="M5491" s="3" t="str">
        <f>IF(VLOOKUP(D5491,'Resources Final'!A:E,5,FALSE)=0,"",VLOOKUP(D5491,'Resources Final'!A:E,5,FALSE))</f>
        <v/>
      </c>
      <c r="N5491" s="7" t="str">
        <f>IF(VLOOKUP(D5491,'Resources Final'!A:F,6,FALSE)=0,"",VLOOKUP(D5491,'Resources Final'!A:F,6,FALSE))</f>
        <v/>
      </c>
      <c r="O5491" s="3" t="str">
        <f>IF(VLOOKUP(D5491,'Resources Final'!A:G,7,FALSE)=0,"",VLOOKUP(D5491,'Resources Final'!A:G,7,FALSE))</f>
        <v/>
      </c>
    </row>
    <row r="5492" spans="1:15" x14ac:dyDescent="0.2">
      <c r="A5492" s="11" t="s">
        <v>4160</v>
      </c>
      <c r="B5492" s="11" t="str">
        <f t="shared" si="100"/>
        <v>Claude R. Lambe Charitable Foundation_Washington University in St. Louis199711500</v>
      </c>
      <c r="C5492" s="11" t="s">
        <v>4157</v>
      </c>
      <c r="D5492" s="11" t="s">
        <v>3948</v>
      </c>
      <c r="E5492" s="11" t="s">
        <v>3946</v>
      </c>
      <c r="F5492" s="4">
        <v>11500</v>
      </c>
      <c r="G5492" s="3">
        <v>1997</v>
      </c>
      <c r="H5492"/>
      <c r="I5492" s="12"/>
      <c r="K5492" s="3" t="str">
        <f>IF(VLOOKUP(D5492,'Resources Final'!A:C,3,FALSE)=0,"",VLOOKUP(D5492,'Resources Final'!A:C,3,FALSE))</f>
        <v/>
      </c>
      <c r="L5492" s="3" t="str">
        <f>IF(VLOOKUP(D5492,'Resources Final'!A:D,4,FALSE)=0,"",VLOOKUP(D5492,'Resources Final'!A:D,4,FALSE))</f>
        <v>Y</v>
      </c>
      <c r="M5492" s="3" t="str">
        <f>IF(VLOOKUP(D5492,'Resources Final'!A:E,5,FALSE)=0,"",VLOOKUP(D5492,'Resources Final'!A:E,5,FALSE))</f>
        <v/>
      </c>
      <c r="N5492" s="7" t="str">
        <f>IF(VLOOKUP(D5492,'Resources Final'!A:F,6,FALSE)=0,"",VLOOKUP(D5492,'Resources Final'!A:F,6,FALSE))</f>
        <v/>
      </c>
      <c r="O5492" s="3" t="str">
        <f>IF(VLOOKUP(D5492,'Resources Final'!A:G,7,FALSE)=0,"",VLOOKUP(D5492,'Resources Final'!A:G,7,FALSE))</f>
        <v/>
      </c>
    </row>
    <row r="5493" spans="1:15" x14ac:dyDescent="0.2">
      <c r="A5493" s="11" t="s">
        <v>4160</v>
      </c>
      <c r="B5493" s="11" t="str">
        <f t="shared" si="100"/>
        <v>Claude R. Lambe Charitable Foundation_Acton Institute for the Study of Religion and Liberty199840000</v>
      </c>
      <c r="C5493" s="11" t="s">
        <v>4157</v>
      </c>
      <c r="D5493" s="11" t="s">
        <v>112</v>
      </c>
      <c r="E5493" s="11" t="s">
        <v>112</v>
      </c>
      <c r="F5493" s="4">
        <v>40000</v>
      </c>
      <c r="G5493" s="3">
        <v>1998</v>
      </c>
      <c r="H5493" s="11" t="s">
        <v>7</v>
      </c>
      <c r="J5493" s="12">
        <v>1</v>
      </c>
      <c r="K5493" s="3" t="str">
        <f>IF(VLOOKUP(D5493,'Resources Final'!A:C,3,FALSE)=0,"",VLOOKUP(D5493,'Resources Final'!A:C,3,FALSE))</f>
        <v/>
      </c>
      <c r="L5493" s="3" t="str">
        <f>IF(VLOOKUP(D5493,'Resources Final'!A:D,4,FALSE)=0,"",VLOOKUP(D5493,'Resources Final'!A:D,4,FALSE))</f>
        <v/>
      </c>
      <c r="M5493" s="3" t="str">
        <f>IF(VLOOKUP(D5493,'Resources Final'!A:E,5,FALSE)=0,"",VLOOKUP(D5493,'Resources Final'!A:E,5,FALSE))</f>
        <v/>
      </c>
      <c r="N5493" s="7" t="str">
        <f>IF(VLOOKUP(D5493,'Resources Final'!A:F,6,FALSE)=0,"",VLOOKUP(D5493,'Resources Final'!A:F,6,FALSE))</f>
        <v>https://www.desmogblog.com/acton-institute</v>
      </c>
      <c r="O5493" s="3" t="str">
        <f>IF(VLOOKUP(D5493,'Resources Final'!A:G,7,FALSE)=0,"",VLOOKUP(D5493,'Resources Final'!A:G,7,FALSE))</f>
        <v>Desmog</v>
      </c>
    </row>
    <row r="5494" spans="1:15" x14ac:dyDescent="0.2">
      <c r="A5494" s="11" t="s">
        <v>4160</v>
      </c>
      <c r="B5494" s="11" t="str">
        <f t="shared" si="100"/>
        <v>Claude R. Lambe Charitable Foundation_Allen-Lambe House Foundation199870000</v>
      </c>
      <c r="C5494" s="11" t="s">
        <v>4157</v>
      </c>
      <c r="D5494" s="11" t="s">
        <v>157</v>
      </c>
      <c r="E5494" s="11" t="s">
        <v>155</v>
      </c>
      <c r="F5494" s="4">
        <v>70000</v>
      </c>
      <c r="G5494" s="3">
        <v>1998</v>
      </c>
      <c r="H5494" s="11" t="s">
        <v>7</v>
      </c>
      <c r="J5494" s="12">
        <v>2</v>
      </c>
      <c r="K5494" s="3" t="str">
        <f>IF(VLOOKUP(D5494,'Resources Final'!A:C,3,FALSE)=0,"",VLOOKUP(D5494,'Resources Final'!A:C,3,FALSE))</f>
        <v/>
      </c>
      <c r="L5494" s="3" t="str">
        <f>IF(VLOOKUP(D5494,'Resources Final'!A:D,4,FALSE)=0,"",VLOOKUP(D5494,'Resources Final'!A:D,4,FALSE))</f>
        <v/>
      </c>
      <c r="M5494" s="3" t="str">
        <f>IF(VLOOKUP(D5494,'Resources Final'!A:E,5,FALSE)=0,"",VLOOKUP(D5494,'Resources Final'!A:E,5,FALSE))</f>
        <v>N</v>
      </c>
      <c r="N5494" s="7" t="str">
        <f>IF(VLOOKUP(D5494,'Resources Final'!A:F,6,FALSE)=0,"",VLOOKUP(D5494,'Resources Final'!A:F,6,FALSE))</f>
        <v/>
      </c>
      <c r="O5494" s="3" t="str">
        <f>IF(VLOOKUP(D5494,'Resources Final'!A:G,7,FALSE)=0,"",VLOOKUP(D5494,'Resources Final'!A:G,7,FALSE))</f>
        <v/>
      </c>
    </row>
    <row r="5495" spans="1:15" x14ac:dyDescent="0.2">
      <c r="A5495" s="11" t="s">
        <v>4160</v>
      </c>
      <c r="B5495" s="11" t="str">
        <f t="shared" si="100"/>
        <v>Claude R. Lambe Charitable Foundation_Atlas Economic Research Foundation19983500</v>
      </c>
      <c r="C5495" s="11" t="s">
        <v>4157</v>
      </c>
      <c r="D5495" s="11" t="s">
        <v>286</v>
      </c>
      <c r="E5495" s="11" t="s">
        <v>286</v>
      </c>
      <c r="F5495" s="4">
        <v>3500</v>
      </c>
      <c r="G5495" s="3">
        <v>1998</v>
      </c>
      <c r="H5495" s="11" t="s">
        <v>7</v>
      </c>
      <c r="J5495" s="12">
        <v>3</v>
      </c>
      <c r="K5495" s="3" t="str">
        <f>IF(VLOOKUP(D5495,'Resources Final'!A:C,3,FALSE)=0,"",VLOOKUP(D5495,'Resources Final'!A:C,3,FALSE))</f>
        <v/>
      </c>
      <c r="L5495" s="3" t="str">
        <f>IF(VLOOKUP(D5495,'Resources Final'!A:D,4,FALSE)=0,"",VLOOKUP(D5495,'Resources Final'!A:D,4,FALSE))</f>
        <v/>
      </c>
      <c r="M5495" s="3" t="str">
        <f>IF(VLOOKUP(D5495,'Resources Final'!A:E,5,FALSE)=0,"",VLOOKUP(D5495,'Resources Final'!A:E,5,FALSE))</f>
        <v/>
      </c>
      <c r="N5495" s="7" t="str">
        <f>IF(VLOOKUP(D5495,'Resources Final'!A:F,6,FALSE)=0,"",VLOOKUP(D5495,'Resources Final'!A:F,6,FALSE))</f>
        <v>https://www.desmogblog.com/atlas-economic-research-foundation</v>
      </c>
      <c r="O5495" s="3" t="str">
        <f>IF(VLOOKUP(D5495,'Resources Final'!A:G,7,FALSE)=0,"",VLOOKUP(D5495,'Resources Final'!A:G,7,FALSE))</f>
        <v>Desmog</v>
      </c>
    </row>
    <row r="5496" spans="1:15" x14ac:dyDescent="0.2">
      <c r="A5496" s="11" t="s">
        <v>4160</v>
      </c>
      <c r="B5496" s="11" t="str">
        <f t="shared" si="100"/>
        <v>Claude R. Lambe Charitable Foundation_Capital Research Center199850000</v>
      </c>
      <c r="C5496" s="11" t="s">
        <v>4157</v>
      </c>
      <c r="D5496" s="11" t="s">
        <v>604</v>
      </c>
      <c r="E5496" s="11" t="s">
        <v>604</v>
      </c>
      <c r="F5496" s="4">
        <v>50000</v>
      </c>
      <c r="G5496" s="3">
        <v>1998</v>
      </c>
      <c r="H5496" s="11" t="s">
        <v>7</v>
      </c>
      <c r="J5496" s="12">
        <v>4</v>
      </c>
      <c r="K5496" s="3" t="str">
        <f>IF(VLOOKUP(D5496,'Resources Final'!A:C,3,FALSE)=0,"",VLOOKUP(D5496,'Resources Final'!A:C,3,FALSE))</f>
        <v/>
      </c>
      <c r="L5496" s="3" t="str">
        <f>IF(VLOOKUP(D5496,'Resources Final'!A:D,4,FALSE)=0,"",VLOOKUP(D5496,'Resources Final'!A:D,4,FALSE))</f>
        <v/>
      </c>
      <c r="M5496" s="3" t="str">
        <f>IF(VLOOKUP(D5496,'Resources Final'!A:E,5,FALSE)=0,"",VLOOKUP(D5496,'Resources Final'!A:E,5,FALSE))</f>
        <v/>
      </c>
      <c r="N5496" s="7" t="str">
        <f>IF(VLOOKUP(D5496,'Resources Final'!A:F,6,FALSE)=0,"",VLOOKUP(D5496,'Resources Final'!A:F,6,FALSE))</f>
        <v>https://www.desmogblog.com/capital-research-center</v>
      </c>
      <c r="O5496" s="3" t="str">
        <f>IF(VLOOKUP(D5496,'Resources Final'!A:G,7,FALSE)=0,"",VLOOKUP(D5496,'Resources Final'!A:G,7,FALSE))</f>
        <v>Desmog</v>
      </c>
    </row>
    <row r="5497" spans="1:15" x14ac:dyDescent="0.2">
      <c r="A5497" s="11" t="s">
        <v>4160</v>
      </c>
      <c r="B5497" s="11" t="str">
        <f t="shared" si="100"/>
        <v>Claude R. Lambe Charitable Foundation_Cato Institute1998250000</v>
      </c>
      <c r="C5497" s="11" t="s">
        <v>4157</v>
      </c>
      <c r="D5497" s="11" t="s">
        <v>636</v>
      </c>
      <c r="E5497" s="11" t="s">
        <v>636</v>
      </c>
      <c r="F5497" s="4">
        <v>250000</v>
      </c>
      <c r="G5497" s="3">
        <v>1998</v>
      </c>
      <c r="H5497" s="11" t="s">
        <v>7</v>
      </c>
      <c r="J5497" s="12">
        <v>5</v>
      </c>
      <c r="K5497" s="3" t="str">
        <f>IF(VLOOKUP(D5497,'Resources Final'!A:C,3,FALSE)=0,"",VLOOKUP(D5497,'Resources Final'!A:C,3,FALSE))</f>
        <v/>
      </c>
      <c r="L5497" s="3" t="str">
        <f>IF(VLOOKUP(D5497,'Resources Final'!A:D,4,FALSE)=0,"",VLOOKUP(D5497,'Resources Final'!A:D,4,FALSE))</f>
        <v/>
      </c>
      <c r="M5497" s="3" t="str">
        <f>IF(VLOOKUP(D5497,'Resources Final'!A:E,5,FALSE)=0,"",VLOOKUP(D5497,'Resources Final'!A:E,5,FALSE))</f>
        <v/>
      </c>
      <c r="N5497" s="7" t="str">
        <f>IF(VLOOKUP(D5497,'Resources Final'!A:F,6,FALSE)=0,"",VLOOKUP(D5497,'Resources Final'!A:F,6,FALSE))</f>
        <v>https://www.desmogblog.com/cato-institute</v>
      </c>
      <c r="O5497" s="3" t="str">
        <f>IF(VLOOKUP(D5497,'Resources Final'!A:G,7,FALSE)=0,"",VLOOKUP(D5497,'Resources Final'!A:G,7,FALSE))</f>
        <v>Desmog</v>
      </c>
    </row>
    <row r="5498" spans="1:15" x14ac:dyDescent="0.2">
      <c r="A5498" s="11" t="s">
        <v>4160</v>
      </c>
      <c r="B5498" s="11" t="str">
        <f t="shared" si="100"/>
        <v>Claude R. Lambe Charitable Foundation_Center of the American Experiment199831500</v>
      </c>
      <c r="C5498" s="11" t="s">
        <v>4157</v>
      </c>
      <c r="D5498" s="11" t="s">
        <v>680</v>
      </c>
      <c r="E5498" s="11" t="s">
        <v>680</v>
      </c>
      <c r="F5498" s="4">
        <v>31500</v>
      </c>
      <c r="G5498" s="3">
        <v>1998</v>
      </c>
      <c r="H5498" s="11" t="s">
        <v>7</v>
      </c>
      <c r="J5498" s="12">
        <v>6</v>
      </c>
      <c r="K5498" s="3" t="str">
        <f>IF(VLOOKUP(D5498,'Resources Final'!A:C,3,FALSE)=0,"",VLOOKUP(D5498,'Resources Final'!A:C,3,FALSE))</f>
        <v/>
      </c>
      <c r="L5498" s="3" t="str">
        <f>IF(VLOOKUP(D5498,'Resources Final'!A:D,4,FALSE)=0,"",VLOOKUP(D5498,'Resources Final'!A:D,4,FALSE))</f>
        <v/>
      </c>
      <c r="M5498" s="3" t="str">
        <f>IF(VLOOKUP(D5498,'Resources Final'!A:E,5,FALSE)=0,"",VLOOKUP(D5498,'Resources Final'!A:E,5,FALSE))</f>
        <v/>
      </c>
      <c r="N5498" s="7" t="str">
        <f>IF(VLOOKUP(D5498,'Resources Final'!A:F,6,FALSE)=0,"",VLOOKUP(D5498,'Resources Final'!A:F,6,FALSE))</f>
        <v>https://www.desmogblog.com/center-american-experiment</v>
      </c>
      <c r="O5498" s="3" t="str">
        <f>IF(VLOOKUP(D5498,'Resources Final'!A:G,7,FALSE)=0,"",VLOOKUP(D5498,'Resources Final'!A:G,7,FALSE))</f>
        <v>Desmog</v>
      </c>
    </row>
    <row r="5499" spans="1:15" x14ac:dyDescent="0.2">
      <c r="A5499" s="11" t="s">
        <v>4160</v>
      </c>
      <c r="B5499" s="11" t="str">
        <f t="shared" si="100"/>
        <v>Claude R. Lambe Charitable Foundation_Center for Equal Opportunity1998100000</v>
      </c>
      <c r="C5499" s="11" t="s">
        <v>4157</v>
      </c>
      <c r="D5499" s="11" t="s">
        <v>653</v>
      </c>
      <c r="E5499" s="11" t="s">
        <v>653</v>
      </c>
      <c r="F5499" s="4">
        <v>100000</v>
      </c>
      <c r="G5499" s="3">
        <v>1998</v>
      </c>
      <c r="H5499" s="11" t="s">
        <v>7</v>
      </c>
      <c r="J5499" s="12">
        <v>7</v>
      </c>
      <c r="K5499" s="3" t="str">
        <f>IF(VLOOKUP(D5499,'Resources Final'!A:C,3,FALSE)=0,"",VLOOKUP(D5499,'Resources Final'!A:C,3,FALSE))</f>
        <v/>
      </c>
      <c r="L5499" s="3" t="str">
        <f>IF(VLOOKUP(D5499,'Resources Final'!A:D,4,FALSE)=0,"",VLOOKUP(D5499,'Resources Final'!A:D,4,FALSE))</f>
        <v/>
      </c>
      <c r="M5499" s="3" t="str">
        <f>IF(VLOOKUP(D5499,'Resources Final'!A:E,5,FALSE)=0,"",VLOOKUP(D5499,'Resources Final'!A:E,5,FALSE))</f>
        <v/>
      </c>
      <c r="N5499" s="7" t="str">
        <f>IF(VLOOKUP(D5499,'Resources Final'!A:F,6,FALSE)=0,"",VLOOKUP(D5499,'Resources Final'!A:F,6,FALSE))</f>
        <v>https://www.sourcewatch.org/index.php/Center_for_Equal_Opportunity</v>
      </c>
      <c r="O5499" s="3" t="str">
        <f>IF(VLOOKUP(D5499,'Resources Final'!A:G,7,FALSE)=0,"",VLOOKUP(D5499,'Resources Final'!A:G,7,FALSE))</f>
        <v>Sourcewatch</v>
      </c>
    </row>
    <row r="5500" spans="1:15" x14ac:dyDescent="0.2">
      <c r="A5500" s="11" t="s">
        <v>4156</v>
      </c>
      <c r="B5500" s="11" t="str">
        <f t="shared" si="100"/>
        <v>Claude R. Lambe Charitable Foundation_Citizens for a Sound Economy (CSE)1998665000</v>
      </c>
      <c r="C5500" s="11" t="s">
        <v>4157</v>
      </c>
      <c r="D5500" s="11" t="s">
        <v>730</v>
      </c>
      <c r="E5500" s="11" t="s">
        <v>730</v>
      </c>
      <c r="F5500" s="4">
        <v>665000</v>
      </c>
      <c r="G5500" s="3">
        <v>1998</v>
      </c>
      <c r="H5500" s="11" t="s">
        <v>7</v>
      </c>
      <c r="J5500" s="12">
        <v>8</v>
      </c>
      <c r="K5500" s="3" t="str">
        <f>IF(VLOOKUP(D5500,'Resources Final'!A:C,3,FALSE)=0,"",VLOOKUP(D5500,'Resources Final'!A:C,3,FALSE))</f>
        <v/>
      </c>
      <c r="L5500" s="3" t="str">
        <f>IF(VLOOKUP(D5500,'Resources Final'!A:D,4,FALSE)=0,"",VLOOKUP(D5500,'Resources Final'!A:D,4,FALSE))</f>
        <v/>
      </c>
      <c r="M5500" s="3" t="str">
        <f>IF(VLOOKUP(D5500,'Resources Final'!A:E,5,FALSE)=0,"",VLOOKUP(D5500,'Resources Final'!A:E,5,FALSE))</f>
        <v/>
      </c>
      <c r="N5500" s="7" t="str">
        <f>IF(VLOOKUP(D5500,'Resources Final'!A:F,6,FALSE)=0,"",VLOOKUP(D5500,'Resources Final'!A:F,6,FALSE))</f>
        <v>https://www.desmogblog.com/freedomworks</v>
      </c>
      <c r="O5500" s="3" t="str">
        <f>IF(VLOOKUP(D5500,'Resources Final'!A:G,7,FALSE)=0,"",VLOOKUP(D5500,'Resources Final'!A:G,7,FALSE))</f>
        <v>Desmog</v>
      </c>
    </row>
    <row r="5501" spans="1:15" x14ac:dyDescent="0.2">
      <c r="A5501" s="11" t="s">
        <v>4160</v>
      </c>
      <c r="B5501" s="11" t="str">
        <f t="shared" si="100"/>
        <v>Claude R. Lambe Charitable Foundation_Competitive Enterprise Institute199895000</v>
      </c>
      <c r="C5501" s="11" t="s">
        <v>4157</v>
      </c>
      <c r="D5501" s="11" t="s">
        <v>816</v>
      </c>
      <c r="E5501" s="11" t="s">
        <v>816</v>
      </c>
      <c r="F5501" s="4">
        <v>95000</v>
      </c>
      <c r="G5501" s="3">
        <v>1998</v>
      </c>
      <c r="H5501" s="11" t="s">
        <v>7</v>
      </c>
      <c r="J5501" s="12">
        <v>9</v>
      </c>
      <c r="K5501" s="3" t="str">
        <f>IF(VLOOKUP(D5501,'Resources Final'!A:C,3,FALSE)=0,"",VLOOKUP(D5501,'Resources Final'!A:C,3,FALSE))</f>
        <v/>
      </c>
      <c r="L5501" s="3" t="str">
        <f>IF(VLOOKUP(D5501,'Resources Final'!A:D,4,FALSE)=0,"",VLOOKUP(D5501,'Resources Final'!A:D,4,FALSE))</f>
        <v/>
      </c>
      <c r="M5501" s="3" t="str">
        <f>IF(VLOOKUP(D5501,'Resources Final'!A:E,5,FALSE)=0,"",VLOOKUP(D5501,'Resources Final'!A:E,5,FALSE))</f>
        <v/>
      </c>
      <c r="N5501" s="7" t="str">
        <f>IF(VLOOKUP(D5501,'Resources Final'!A:F,6,FALSE)=0,"",VLOOKUP(D5501,'Resources Final'!A:F,6,FALSE))</f>
        <v>https://www.desmogblog.com/competitive-enterprise-institute</v>
      </c>
      <c r="O5501" s="3" t="str">
        <f>IF(VLOOKUP(D5501,'Resources Final'!A:G,7,FALSE)=0,"",VLOOKUP(D5501,'Resources Final'!A:G,7,FALSE))</f>
        <v>Desmog</v>
      </c>
    </row>
    <row r="5502" spans="1:15" x14ac:dyDescent="0.2">
      <c r="A5502">
        <v>990</v>
      </c>
      <c r="B5502" s="11" t="str">
        <f t="shared" si="100"/>
        <v>Claude R. Lambe Charitable Foundation_Defenders of Property Rights199835000</v>
      </c>
      <c r="C5502" s="11" t="s">
        <v>4157</v>
      </c>
      <c r="D5502" s="11" t="s">
        <v>967</v>
      </c>
      <c r="E5502" s="11" t="s">
        <v>967</v>
      </c>
      <c r="F5502" s="14">
        <v>35000</v>
      </c>
      <c r="G5502" s="11">
        <v>1998</v>
      </c>
      <c r="H5502" s="11" t="s">
        <v>21</v>
      </c>
      <c r="J5502">
        <v>10</v>
      </c>
      <c r="K5502" s="3" t="str">
        <f>IF(VLOOKUP(D5502,'Resources Final'!A:C,3,FALSE)=0,"",VLOOKUP(D5502,'Resources Final'!A:C,3,FALSE))</f>
        <v/>
      </c>
      <c r="L5502" s="3" t="str">
        <f>IF(VLOOKUP(D5502,'Resources Final'!A:D,4,FALSE)=0,"",VLOOKUP(D5502,'Resources Final'!A:D,4,FALSE))</f>
        <v/>
      </c>
      <c r="M5502" s="3" t="str">
        <f>IF(VLOOKUP(D5502,'Resources Final'!A:E,5,FALSE)=0,"",VLOOKUP(D5502,'Resources Final'!A:E,5,FALSE))</f>
        <v/>
      </c>
      <c r="N5502" s="7" t="str">
        <f>IF(VLOOKUP(D5502,'Resources Final'!A:F,6,FALSE)=0,"",VLOOKUP(D5502,'Resources Final'!A:F,6,FALSE))</f>
        <v>https://www.sourcewatch.org/index.php/Defenders_of_Property_Rights</v>
      </c>
      <c r="O5502" s="3" t="str">
        <f>IF(VLOOKUP(D5502,'Resources Final'!A:G,7,FALSE)=0,"",VLOOKUP(D5502,'Resources Final'!A:G,7,FALSE))</f>
        <v>Sourcewatch</v>
      </c>
    </row>
    <row r="5503" spans="1:15" x14ac:dyDescent="0.2">
      <c r="A5503" s="11" t="s">
        <v>4160</v>
      </c>
      <c r="B5503" s="11" t="str">
        <f t="shared" si="100"/>
        <v>Claude R. Lambe Charitable Foundation_Ethics and Public Policy Center199870000</v>
      </c>
      <c r="C5503" s="11" t="s">
        <v>4157</v>
      </c>
      <c r="D5503" s="11" t="s">
        <v>1164</v>
      </c>
      <c r="E5503" s="11" t="s">
        <v>1164</v>
      </c>
      <c r="F5503" s="4">
        <v>70000</v>
      </c>
      <c r="G5503" s="3">
        <v>1998</v>
      </c>
      <c r="H5503" s="11" t="s">
        <v>7</v>
      </c>
      <c r="J5503" s="12">
        <v>11</v>
      </c>
      <c r="K5503" s="3" t="str">
        <f>IF(VLOOKUP(D5503,'Resources Final'!A:C,3,FALSE)=0,"",VLOOKUP(D5503,'Resources Final'!A:C,3,FALSE))</f>
        <v/>
      </c>
      <c r="L5503" s="3" t="str">
        <f>IF(VLOOKUP(D5503,'Resources Final'!A:D,4,FALSE)=0,"",VLOOKUP(D5503,'Resources Final'!A:D,4,FALSE))</f>
        <v/>
      </c>
      <c r="M5503" s="3" t="str">
        <f>IF(VLOOKUP(D5503,'Resources Final'!A:E,5,FALSE)=0,"",VLOOKUP(D5503,'Resources Final'!A:E,5,FALSE))</f>
        <v/>
      </c>
      <c r="N5503" s="7" t="str">
        <f>IF(VLOOKUP(D5503,'Resources Final'!A:F,6,FALSE)=0,"",VLOOKUP(D5503,'Resources Final'!A:F,6,FALSE))</f>
        <v>https://www.sourcewatch.org/index.php/Ethics_and_Public_Policy_Center</v>
      </c>
      <c r="O5503" s="3" t="str">
        <f>IF(VLOOKUP(D5503,'Resources Final'!A:G,7,FALSE)=0,"",VLOOKUP(D5503,'Resources Final'!A:G,7,FALSE))</f>
        <v>Sourcewatch</v>
      </c>
    </row>
    <row r="5504" spans="1:15" x14ac:dyDescent="0.2">
      <c r="A5504" s="11" t="s">
        <v>4160</v>
      </c>
      <c r="B5504" s="11" t="str">
        <f t="shared" si="100"/>
        <v>Claude R. Lambe Charitable Foundation_Federalist Society for Law and Public Policy Studies1998100000</v>
      </c>
      <c r="C5504" s="11" t="s">
        <v>4157</v>
      </c>
      <c r="D5504" s="11" t="s">
        <v>1199</v>
      </c>
      <c r="E5504" s="11" t="s">
        <v>1199</v>
      </c>
      <c r="F5504" s="4">
        <v>100000</v>
      </c>
      <c r="G5504" s="3">
        <v>1998</v>
      </c>
      <c r="H5504" s="11" t="s">
        <v>7</v>
      </c>
      <c r="J5504" s="12">
        <v>12</v>
      </c>
      <c r="K5504" s="3" t="str">
        <f>IF(VLOOKUP(D5504,'Resources Final'!A:C,3,FALSE)=0,"",VLOOKUP(D5504,'Resources Final'!A:C,3,FALSE))</f>
        <v/>
      </c>
      <c r="L5504" s="3" t="str">
        <f>IF(VLOOKUP(D5504,'Resources Final'!A:D,4,FALSE)=0,"",VLOOKUP(D5504,'Resources Final'!A:D,4,FALSE))</f>
        <v/>
      </c>
      <c r="M5504" s="3" t="str">
        <f>IF(VLOOKUP(D5504,'Resources Final'!A:E,5,FALSE)=0,"",VLOOKUP(D5504,'Resources Final'!A:E,5,FALSE))</f>
        <v/>
      </c>
      <c r="N5504" s="7" t="str">
        <f>IF(VLOOKUP(D5504,'Resources Final'!A:F,6,FALSE)=0,"",VLOOKUP(D5504,'Resources Final'!A:F,6,FALSE))</f>
        <v>http://www.sourcewatch.org/index.php/Federalist_Society_for_Law_and_Public_Policy_Studies</v>
      </c>
      <c r="O5504" s="3" t="str">
        <f>IF(VLOOKUP(D5504,'Resources Final'!A:G,7,FALSE)=0,"",VLOOKUP(D5504,'Resources Final'!A:G,7,FALSE))</f>
        <v>Sourcewatch</v>
      </c>
    </row>
    <row r="5505" spans="1:15" x14ac:dyDescent="0.2">
      <c r="A5505" s="11" t="s">
        <v>4160</v>
      </c>
      <c r="B5505" s="11" t="str">
        <f t="shared" si="100"/>
        <v>Claude R. Lambe Charitable Foundation_Heartland Institute199810000</v>
      </c>
      <c r="C5505" s="11" t="s">
        <v>4157</v>
      </c>
      <c r="D5505" s="11" t="s">
        <v>1551</v>
      </c>
      <c r="E5505" s="11" t="s">
        <v>1551</v>
      </c>
      <c r="F5505" s="4">
        <v>10000</v>
      </c>
      <c r="G5505" s="3">
        <v>1998</v>
      </c>
      <c r="H5505" s="11" t="s">
        <v>7</v>
      </c>
      <c r="J5505" s="12">
        <v>13</v>
      </c>
      <c r="K5505" s="3" t="str">
        <f>IF(VLOOKUP(D5505,'Resources Final'!A:C,3,FALSE)=0,"",VLOOKUP(D5505,'Resources Final'!A:C,3,FALSE))</f>
        <v/>
      </c>
      <c r="L5505" s="3" t="str">
        <f>IF(VLOOKUP(D5505,'Resources Final'!A:D,4,FALSE)=0,"",VLOOKUP(D5505,'Resources Final'!A:D,4,FALSE))</f>
        <v/>
      </c>
      <c r="M5505" s="3" t="str">
        <f>IF(VLOOKUP(D5505,'Resources Final'!A:E,5,FALSE)=0,"",VLOOKUP(D5505,'Resources Final'!A:E,5,FALSE))</f>
        <v/>
      </c>
      <c r="N5505" s="7" t="str">
        <f>IF(VLOOKUP(D5505,'Resources Final'!A:F,6,FALSE)=0,"",VLOOKUP(D5505,'Resources Final'!A:F,6,FALSE))</f>
        <v>https://www.desmogblog.com/heartland-institute</v>
      </c>
      <c r="O5505" s="3" t="str">
        <f>IF(VLOOKUP(D5505,'Resources Final'!A:G,7,FALSE)=0,"",VLOOKUP(D5505,'Resources Final'!A:G,7,FALSE))</f>
        <v>Desmog</v>
      </c>
    </row>
    <row r="5506" spans="1:15" x14ac:dyDescent="0.2">
      <c r="A5506" s="11" t="s">
        <v>4160</v>
      </c>
      <c r="B5506" s="11" t="str">
        <f t="shared" ref="B5506:B5569" si="101">C5506&amp;"_"&amp;D5506&amp;G5506&amp;F5506</f>
        <v>Claude R. Lambe Charitable Foundation_Henry Hazlitt Foundation199825000</v>
      </c>
      <c r="C5506" s="11" t="s">
        <v>4157</v>
      </c>
      <c r="D5506" s="11" t="s">
        <v>1566</v>
      </c>
      <c r="E5506" s="11" t="s">
        <v>1566</v>
      </c>
      <c r="F5506" s="4">
        <v>25000</v>
      </c>
      <c r="G5506" s="3">
        <v>1998</v>
      </c>
      <c r="H5506" s="11" t="s">
        <v>7</v>
      </c>
      <c r="J5506" s="12">
        <v>14</v>
      </c>
      <c r="K5506" s="3" t="str">
        <f>IF(VLOOKUP(D5506,'Resources Final'!A:C,3,FALSE)=0,"",VLOOKUP(D5506,'Resources Final'!A:C,3,FALSE))</f>
        <v/>
      </c>
      <c r="L5506" s="3" t="str">
        <f>IF(VLOOKUP(D5506,'Resources Final'!A:D,4,FALSE)=0,"",VLOOKUP(D5506,'Resources Final'!A:D,4,FALSE))</f>
        <v/>
      </c>
      <c r="M5506" s="3" t="str">
        <f>IF(VLOOKUP(D5506,'Resources Final'!A:E,5,FALSE)=0,"",VLOOKUP(D5506,'Resources Final'!A:E,5,FALSE))</f>
        <v/>
      </c>
      <c r="N5506" s="7" t="str">
        <f>IF(VLOOKUP(D5506,'Resources Final'!A:F,6,FALSE)=0,"",VLOOKUP(D5506,'Resources Final'!A:F,6,FALSE))</f>
        <v/>
      </c>
      <c r="O5506" s="3" t="str">
        <f>IF(VLOOKUP(D5506,'Resources Final'!A:G,7,FALSE)=0,"",VLOOKUP(D5506,'Resources Final'!A:G,7,FALSE))</f>
        <v/>
      </c>
    </row>
    <row r="5507" spans="1:15" x14ac:dyDescent="0.2">
      <c r="A5507" s="11" t="s">
        <v>4160</v>
      </c>
      <c r="B5507" s="11" t="str">
        <f t="shared" si="101"/>
        <v>Claude R. Lambe Charitable Foundation_Heritage Foundation, The199865000</v>
      </c>
      <c r="C5507" s="11" t="s">
        <v>4157</v>
      </c>
      <c r="D5507" s="11" t="s">
        <v>1570</v>
      </c>
      <c r="E5507" s="11" t="s">
        <v>1570</v>
      </c>
      <c r="F5507" s="4">
        <v>65000</v>
      </c>
      <c r="G5507" s="3">
        <v>1998</v>
      </c>
      <c r="H5507" s="11" t="s">
        <v>7</v>
      </c>
      <c r="J5507" s="12">
        <v>15</v>
      </c>
      <c r="K5507" s="3" t="str">
        <f>IF(VLOOKUP(D5507,'Resources Final'!A:C,3,FALSE)=0,"",VLOOKUP(D5507,'Resources Final'!A:C,3,FALSE))</f>
        <v/>
      </c>
      <c r="L5507" s="3" t="str">
        <f>IF(VLOOKUP(D5507,'Resources Final'!A:D,4,FALSE)=0,"",VLOOKUP(D5507,'Resources Final'!A:D,4,FALSE))</f>
        <v/>
      </c>
      <c r="M5507" s="3" t="str">
        <f>IF(VLOOKUP(D5507,'Resources Final'!A:E,5,FALSE)=0,"",VLOOKUP(D5507,'Resources Final'!A:E,5,FALSE))</f>
        <v/>
      </c>
      <c r="N5507" s="7" t="str">
        <f>IF(VLOOKUP(D5507,'Resources Final'!A:F,6,FALSE)=0,"",VLOOKUP(D5507,'Resources Final'!A:F,6,FALSE))</f>
        <v>https://www.desmogblog.com/heritage-foundation</v>
      </c>
      <c r="O5507" s="3" t="str">
        <f>IF(VLOOKUP(D5507,'Resources Final'!A:G,7,FALSE)=0,"",VLOOKUP(D5507,'Resources Final'!A:G,7,FALSE))</f>
        <v>Desmog</v>
      </c>
    </row>
    <row r="5508" spans="1:15" x14ac:dyDescent="0.2">
      <c r="A5508" s="11" t="s">
        <v>4160</v>
      </c>
      <c r="B5508" s="11" t="str">
        <f t="shared" si="101"/>
        <v>Claude R. Lambe Charitable Foundation_Independent Women's Forum199820000</v>
      </c>
      <c r="C5508" s="11" t="s">
        <v>4157</v>
      </c>
      <c r="D5508" s="11" t="s">
        <v>1669</v>
      </c>
      <c r="E5508" s="11" t="s">
        <v>1669</v>
      </c>
      <c r="F5508" s="4">
        <v>20000</v>
      </c>
      <c r="G5508" s="3">
        <v>1998</v>
      </c>
      <c r="H5508" s="11" t="s">
        <v>7</v>
      </c>
      <c r="J5508" s="12">
        <v>16</v>
      </c>
      <c r="K5508" s="3" t="str">
        <f>IF(VLOOKUP(D5508,'Resources Final'!A:C,3,FALSE)=0,"",VLOOKUP(D5508,'Resources Final'!A:C,3,FALSE))</f>
        <v/>
      </c>
      <c r="L5508" s="3" t="str">
        <f>IF(VLOOKUP(D5508,'Resources Final'!A:D,4,FALSE)=0,"",VLOOKUP(D5508,'Resources Final'!A:D,4,FALSE))</f>
        <v/>
      </c>
      <c r="M5508" s="3" t="str">
        <f>IF(VLOOKUP(D5508,'Resources Final'!A:E,5,FALSE)=0,"",VLOOKUP(D5508,'Resources Final'!A:E,5,FALSE))</f>
        <v/>
      </c>
      <c r="N5508" s="7" t="str">
        <f>IF(VLOOKUP(D5508,'Resources Final'!A:F,6,FALSE)=0,"",VLOOKUP(D5508,'Resources Final'!A:F,6,FALSE))</f>
        <v>https://www.desmogblog.com/independent-women-s-forum</v>
      </c>
      <c r="O5508" s="3" t="str">
        <f>IF(VLOOKUP(D5508,'Resources Final'!A:G,7,FALSE)=0,"",VLOOKUP(D5508,'Resources Final'!A:G,7,FALSE))</f>
        <v>Desmog</v>
      </c>
    </row>
    <row r="5509" spans="1:15" x14ac:dyDescent="0.2">
      <c r="A5509" s="11" t="s">
        <v>4160</v>
      </c>
      <c r="B5509" s="11" t="str">
        <f t="shared" si="101"/>
        <v>Claude R. Lambe Charitable Foundation_Institute for Energy Research19982500</v>
      </c>
      <c r="C5509" s="11" t="s">
        <v>4157</v>
      </c>
      <c r="D5509" s="11" t="s">
        <v>1676</v>
      </c>
      <c r="E5509" s="11" t="s">
        <v>1676</v>
      </c>
      <c r="F5509" s="4">
        <v>2500</v>
      </c>
      <c r="G5509" s="3">
        <v>1998</v>
      </c>
      <c r="H5509" s="11" t="s">
        <v>7</v>
      </c>
      <c r="J5509" s="12">
        <v>17</v>
      </c>
      <c r="K5509" s="3" t="str">
        <f>IF(VLOOKUP(D5509,'Resources Final'!A:C,3,FALSE)=0,"",VLOOKUP(D5509,'Resources Final'!A:C,3,FALSE))</f>
        <v/>
      </c>
      <c r="L5509" s="3" t="str">
        <f>IF(VLOOKUP(D5509,'Resources Final'!A:D,4,FALSE)=0,"",VLOOKUP(D5509,'Resources Final'!A:D,4,FALSE))</f>
        <v/>
      </c>
      <c r="M5509" s="3" t="str">
        <f>IF(VLOOKUP(D5509,'Resources Final'!A:E,5,FALSE)=0,"",VLOOKUP(D5509,'Resources Final'!A:E,5,FALSE))</f>
        <v/>
      </c>
      <c r="N5509" s="7" t="str">
        <f>IF(VLOOKUP(D5509,'Resources Final'!A:F,6,FALSE)=0,"",VLOOKUP(D5509,'Resources Final'!A:F,6,FALSE))</f>
        <v>https://www.desmogblog.com/institute-energy-research</v>
      </c>
      <c r="O5509" s="3" t="str">
        <f>IF(VLOOKUP(D5509,'Resources Final'!A:G,7,FALSE)=0,"",VLOOKUP(D5509,'Resources Final'!A:G,7,FALSE))</f>
        <v>Desmog</v>
      </c>
    </row>
    <row r="5510" spans="1:15" x14ac:dyDescent="0.2">
      <c r="A5510" s="11" t="s">
        <v>4160</v>
      </c>
      <c r="B5510" s="11" t="str">
        <f t="shared" si="101"/>
        <v>Claude R. Lambe Charitable Foundation_Institute for Policy Innovation199835000</v>
      </c>
      <c r="C5510" s="11" t="s">
        <v>4157</v>
      </c>
      <c r="D5510" s="11" t="s">
        <v>1685</v>
      </c>
      <c r="E5510" s="11" t="s">
        <v>1685</v>
      </c>
      <c r="F5510" s="4">
        <v>35000</v>
      </c>
      <c r="G5510" s="3">
        <v>1998</v>
      </c>
      <c r="H5510" s="11" t="s">
        <v>7</v>
      </c>
      <c r="J5510" s="12">
        <v>18</v>
      </c>
      <c r="K5510" s="3" t="str">
        <f>IF(VLOOKUP(D5510,'Resources Final'!A:C,3,FALSE)=0,"",VLOOKUP(D5510,'Resources Final'!A:C,3,FALSE))</f>
        <v/>
      </c>
      <c r="L5510" s="3" t="str">
        <f>IF(VLOOKUP(D5510,'Resources Final'!A:D,4,FALSE)=0,"",VLOOKUP(D5510,'Resources Final'!A:D,4,FALSE))</f>
        <v/>
      </c>
      <c r="M5510" s="3" t="str">
        <f>IF(VLOOKUP(D5510,'Resources Final'!A:E,5,FALSE)=0,"",VLOOKUP(D5510,'Resources Final'!A:E,5,FALSE))</f>
        <v/>
      </c>
      <c r="N5510" s="7" t="str">
        <f>IF(VLOOKUP(D5510,'Resources Final'!A:F,6,FALSE)=0,"",VLOOKUP(D5510,'Resources Final'!A:F,6,FALSE))</f>
        <v>https://www.sourcewatch.org/index.php/Institute_for_Policy_Innovation</v>
      </c>
      <c r="O5510" s="3" t="str">
        <f>IF(VLOOKUP(D5510,'Resources Final'!A:G,7,FALSE)=0,"",VLOOKUP(D5510,'Resources Final'!A:G,7,FALSE))</f>
        <v>Sourcewatch</v>
      </c>
    </row>
    <row r="5511" spans="1:15" x14ac:dyDescent="0.2">
      <c r="A5511" s="11" t="s">
        <v>4160</v>
      </c>
      <c r="B5511" s="11" t="str">
        <f t="shared" si="101"/>
        <v>Claude R. Lambe Charitable Foundation_Intercollegiate Studies Institute199850000</v>
      </c>
      <c r="C5511" s="11" t="s">
        <v>4157</v>
      </c>
      <c r="D5511" s="11" t="s">
        <v>1701</v>
      </c>
      <c r="E5511" s="11" t="s">
        <v>1701</v>
      </c>
      <c r="F5511" s="4">
        <v>50000</v>
      </c>
      <c r="G5511" s="3">
        <v>1998</v>
      </c>
      <c r="H5511" s="11" t="s">
        <v>7</v>
      </c>
      <c r="J5511" s="12">
        <v>19</v>
      </c>
      <c r="K5511" s="3" t="str">
        <f>IF(VLOOKUP(D5511,'Resources Final'!A:C,3,FALSE)=0,"",VLOOKUP(D5511,'Resources Final'!A:C,3,FALSE))</f>
        <v/>
      </c>
      <c r="L5511" s="3" t="str">
        <f>IF(VLOOKUP(D5511,'Resources Final'!A:D,4,FALSE)=0,"",VLOOKUP(D5511,'Resources Final'!A:D,4,FALSE))</f>
        <v/>
      </c>
      <c r="M5511" s="3" t="str">
        <f>IF(VLOOKUP(D5511,'Resources Final'!A:E,5,FALSE)=0,"",VLOOKUP(D5511,'Resources Final'!A:E,5,FALSE))</f>
        <v/>
      </c>
      <c r="N5511" s="7" t="str">
        <f>IF(VLOOKUP(D5511,'Resources Final'!A:F,6,FALSE)=0,"",VLOOKUP(D5511,'Resources Final'!A:F,6,FALSE))</f>
        <v>https://www.sourcewatch.org/index.php/Intercollegiate_Studies_Institute</v>
      </c>
      <c r="O5511" s="3" t="str">
        <f>IF(VLOOKUP(D5511,'Resources Final'!A:G,7,FALSE)=0,"",VLOOKUP(D5511,'Resources Final'!A:G,7,FALSE))</f>
        <v>Sourcewatch</v>
      </c>
    </row>
    <row r="5512" spans="1:15" x14ac:dyDescent="0.2">
      <c r="A5512" s="11" t="s">
        <v>4160</v>
      </c>
      <c r="B5512" s="11" t="str">
        <f t="shared" si="101"/>
        <v>Claude R. Lambe Charitable Foundation_National Taxpayers Union Foundation199820000</v>
      </c>
      <c r="C5512" s="11" t="s">
        <v>4157</v>
      </c>
      <c r="D5512" s="11" t="s">
        <v>2628</v>
      </c>
      <c r="E5512" s="11" t="s">
        <v>2628</v>
      </c>
      <c r="F5512" s="4">
        <v>20000</v>
      </c>
      <c r="G5512" s="3">
        <v>1998</v>
      </c>
      <c r="H5512" s="11" t="s">
        <v>7</v>
      </c>
      <c r="J5512" s="12">
        <v>20</v>
      </c>
      <c r="K5512" s="3" t="str">
        <f>IF(VLOOKUP(D5512,'Resources Final'!A:C,3,FALSE)=0,"",VLOOKUP(D5512,'Resources Final'!A:C,3,FALSE))</f>
        <v/>
      </c>
      <c r="L5512" s="3" t="str">
        <f>IF(VLOOKUP(D5512,'Resources Final'!A:D,4,FALSE)=0,"",VLOOKUP(D5512,'Resources Final'!A:D,4,FALSE))</f>
        <v/>
      </c>
      <c r="M5512" s="3" t="str">
        <f>IF(VLOOKUP(D5512,'Resources Final'!A:E,5,FALSE)=0,"",VLOOKUP(D5512,'Resources Final'!A:E,5,FALSE))</f>
        <v/>
      </c>
      <c r="N5512" s="7" t="str">
        <f>IF(VLOOKUP(D5512,'Resources Final'!A:F,6,FALSE)=0,"",VLOOKUP(D5512,'Resources Final'!A:F,6,FALSE))</f>
        <v>http://www.sourcewatch.org/index.php/National_Taxpayers_Union</v>
      </c>
      <c r="O5512" s="3" t="str">
        <f>IF(VLOOKUP(D5512,'Resources Final'!A:G,7,FALSE)=0,"",VLOOKUP(D5512,'Resources Final'!A:G,7,FALSE))</f>
        <v>Sourcewatch</v>
      </c>
    </row>
    <row r="5513" spans="1:15" x14ac:dyDescent="0.2">
      <c r="A5513" s="11" t="s">
        <v>4160</v>
      </c>
      <c r="B5513" s="11" t="str">
        <f t="shared" si="101"/>
        <v>Claude R. Lambe Charitable Foundation_Pacific Legal Foundation199810000</v>
      </c>
      <c r="C5513" s="11" t="s">
        <v>4157</v>
      </c>
      <c r="D5513" s="11" t="s">
        <v>2784</v>
      </c>
      <c r="E5513" s="11" t="s">
        <v>2784</v>
      </c>
      <c r="F5513" s="4">
        <v>10000</v>
      </c>
      <c r="G5513" s="3">
        <v>1998</v>
      </c>
      <c r="H5513" s="11" t="s">
        <v>7</v>
      </c>
      <c r="J5513" s="12">
        <v>21</v>
      </c>
      <c r="K5513" s="3" t="str">
        <f>IF(VLOOKUP(D5513,'Resources Final'!A:C,3,FALSE)=0,"",VLOOKUP(D5513,'Resources Final'!A:C,3,FALSE))</f>
        <v/>
      </c>
      <c r="L5513" s="3" t="str">
        <f>IF(VLOOKUP(D5513,'Resources Final'!A:D,4,FALSE)=0,"",VLOOKUP(D5513,'Resources Final'!A:D,4,FALSE))</f>
        <v/>
      </c>
      <c r="M5513" s="3" t="str">
        <f>IF(VLOOKUP(D5513,'Resources Final'!A:E,5,FALSE)=0,"",VLOOKUP(D5513,'Resources Final'!A:E,5,FALSE))</f>
        <v/>
      </c>
      <c r="N5513" s="7" t="str">
        <f>IF(VLOOKUP(D5513,'Resources Final'!A:F,6,FALSE)=0,"",VLOOKUP(D5513,'Resources Final'!A:F,6,FALSE))</f>
        <v>https://www.sourcewatch.org/index.php/Pacific_Legal_Foundation</v>
      </c>
      <c r="O5513" s="3" t="str">
        <f>IF(VLOOKUP(D5513,'Resources Final'!A:G,7,FALSE)=0,"",VLOOKUP(D5513,'Resources Final'!A:G,7,FALSE))</f>
        <v>Sourcewatch</v>
      </c>
    </row>
    <row r="5514" spans="1:15" x14ac:dyDescent="0.2">
      <c r="A5514" s="11" t="s">
        <v>4160</v>
      </c>
      <c r="B5514" s="11" t="str">
        <f t="shared" si="101"/>
        <v>Claude R. Lambe Charitable Foundation_Pacific Research Institute for Public Policy199860000</v>
      </c>
      <c r="C5514" s="11" t="s">
        <v>4157</v>
      </c>
      <c r="D5514" s="11" t="s">
        <v>2786</v>
      </c>
      <c r="E5514" s="11" t="s">
        <v>2786</v>
      </c>
      <c r="F5514" s="4">
        <v>60000</v>
      </c>
      <c r="G5514" s="3">
        <v>1998</v>
      </c>
      <c r="H5514" s="11" t="s">
        <v>7</v>
      </c>
      <c r="J5514" s="12">
        <v>22</v>
      </c>
      <c r="K5514" s="3" t="str">
        <f>IF(VLOOKUP(D5514,'Resources Final'!A:C,3,FALSE)=0,"",VLOOKUP(D5514,'Resources Final'!A:C,3,FALSE))</f>
        <v/>
      </c>
      <c r="L5514" s="3" t="str">
        <f>IF(VLOOKUP(D5514,'Resources Final'!A:D,4,FALSE)=0,"",VLOOKUP(D5514,'Resources Final'!A:D,4,FALSE))</f>
        <v/>
      </c>
      <c r="M5514" s="3" t="str">
        <f>IF(VLOOKUP(D5514,'Resources Final'!A:E,5,FALSE)=0,"",VLOOKUP(D5514,'Resources Final'!A:E,5,FALSE))</f>
        <v/>
      </c>
      <c r="N5514" s="7" t="str">
        <f>IF(VLOOKUP(D5514,'Resources Final'!A:F,6,FALSE)=0,"",VLOOKUP(D5514,'Resources Final'!A:F,6,FALSE))</f>
        <v>https://www.desmogblog.com/pacific-research-institute</v>
      </c>
      <c r="O5514" s="3" t="str">
        <f>IF(VLOOKUP(D5514,'Resources Final'!A:G,7,FALSE)=0,"",VLOOKUP(D5514,'Resources Final'!A:G,7,FALSE))</f>
        <v>Desmog</v>
      </c>
    </row>
    <row r="5515" spans="1:15" x14ac:dyDescent="0.2">
      <c r="A5515" s="11" t="s">
        <v>4160</v>
      </c>
      <c r="B5515" s="11" t="str">
        <f t="shared" si="101"/>
        <v>Claude R. Lambe Charitable Foundation_Reason Foundation199876500</v>
      </c>
      <c r="C5515" s="11" t="s">
        <v>4157</v>
      </c>
      <c r="D5515" s="11" t="s">
        <v>3001</v>
      </c>
      <c r="E5515" s="11" t="s">
        <v>3004</v>
      </c>
      <c r="F5515" s="4">
        <v>76500</v>
      </c>
      <c r="G5515" s="3">
        <v>1998</v>
      </c>
      <c r="H5515" s="11" t="s">
        <v>4684</v>
      </c>
      <c r="I5515" s="12" t="s">
        <v>4685</v>
      </c>
      <c r="J5515" s="12">
        <v>23</v>
      </c>
      <c r="K5515" s="3" t="str">
        <f>IF(VLOOKUP(D5515,'Resources Final'!A:C,3,FALSE)=0,"",VLOOKUP(D5515,'Resources Final'!A:C,3,FALSE))</f>
        <v/>
      </c>
      <c r="L5515" s="3" t="str">
        <f>IF(VLOOKUP(D5515,'Resources Final'!A:D,4,FALSE)=0,"",VLOOKUP(D5515,'Resources Final'!A:D,4,FALSE))</f>
        <v/>
      </c>
      <c r="M5515" s="3" t="str">
        <f>IF(VLOOKUP(D5515,'Resources Final'!A:E,5,FALSE)=0,"",VLOOKUP(D5515,'Resources Final'!A:E,5,FALSE))</f>
        <v/>
      </c>
      <c r="N5515" s="7" t="str">
        <f>IF(VLOOKUP(D5515,'Resources Final'!A:F,6,FALSE)=0,"",VLOOKUP(D5515,'Resources Final'!A:F,6,FALSE))</f>
        <v>https://www.desmogblog.com/reason-foundation</v>
      </c>
      <c r="O5515" s="3" t="str">
        <f>IF(VLOOKUP(D5515,'Resources Final'!A:G,7,FALSE)=0,"",VLOOKUP(D5515,'Resources Final'!A:G,7,FALSE))</f>
        <v>Desmog</v>
      </c>
    </row>
    <row r="5516" spans="1:15" x14ac:dyDescent="0.2">
      <c r="A5516" s="11" t="s">
        <v>4160</v>
      </c>
      <c r="B5516" s="11" t="str">
        <f t="shared" si="101"/>
        <v>Claude R. Lambe Charitable Foundation_Texas Justice Foundation199840000</v>
      </c>
      <c r="C5516" s="11" t="s">
        <v>4157</v>
      </c>
      <c r="D5516" s="11" t="s">
        <v>3553</v>
      </c>
      <c r="E5516" s="11" t="s">
        <v>3553</v>
      </c>
      <c r="F5516" s="4">
        <v>40000</v>
      </c>
      <c r="G5516" s="3">
        <v>1998</v>
      </c>
      <c r="H5516" s="11" t="s">
        <v>7</v>
      </c>
      <c r="I5516" s="12"/>
      <c r="J5516" s="12">
        <v>24</v>
      </c>
      <c r="K5516" s="3" t="str">
        <f>IF(VLOOKUP(D5516,'Resources Final'!A:C,3,FALSE)=0,"",VLOOKUP(D5516,'Resources Final'!A:C,3,FALSE))</f>
        <v/>
      </c>
      <c r="L5516" s="3" t="str">
        <f>IF(VLOOKUP(D5516,'Resources Final'!A:D,4,FALSE)=0,"",VLOOKUP(D5516,'Resources Final'!A:D,4,FALSE))</f>
        <v/>
      </c>
      <c r="M5516" s="3" t="str">
        <f>IF(VLOOKUP(D5516,'Resources Final'!A:E,5,FALSE)=0,"",VLOOKUP(D5516,'Resources Final'!A:E,5,FALSE))</f>
        <v/>
      </c>
      <c r="N5516" s="7" t="str">
        <f>IF(VLOOKUP(D5516,'Resources Final'!A:F,6,FALSE)=0,"",VLOOKUP(D5516,'Resources Final'!A:F,6,FALSE))</f>
        <v>https://www.sourcewatch.org/index.php/The_Justice_Foundation</v>
      </c>
      <c r="O5516" s="3" t="str">
        <f>IF(VLOOKUP(D5516,'Resources Final'!A:G,7,FALSE)=0,"",VLOOKUP(D5516,'Resources Final'!A:G,7,FALSE))</f>
        <v>Sourcewatch</v>
      </c>
    </row>
    <row r="5517" spans="1:15" x14ac:dyDescent="0.2">
      <c r="A5517" s="11" t="s">
        <v>4160</v>
      </c>
      <c r="B5517" s="11" t="str">
        <f t="shared" si="101"/>
        <v>Claude R. Lambe Charitable Foundation_Texas Public Policy Foundation199822500</v>
      </c>
      <c r="C5517" s="11" t="s">
        <v>4157</v>
      </c>
      <c r="D5517" s="11" t="s">
        <v>3555</v>
      </c>
      <c r="E5517" s="11" t="s">
        <v>3555</v>
      </c>
      <c r="F5517" s="4">
        <v>22500</v>
      </c>
      <c r="G5517" s="3">
        <v>1998</v>
      </c>
      <c r="H5517" s="11" t="s">
        <v>4684</v>
      </c>
      <c r="I5517" s="12" t="s">
        <v>4686</v>
      </c>
      <c r="J5517" s="12">
        <v>25</v>
      </c>
      <c r="K5517" s="3" t="str">
        <f>IF(VLOOKUP(D5517,'Resources Final'!A:C,3,FALSE)=0,"",VLOOKUP(D5517,'Resources Final'!A:C,3,FALSE))</f>
        <v/>
      </c>
      <c r="L5517" s="3" t="str">
        <f>IF(VLOOKUP(D5517,'Resources Final'!A:D,4,FALSE)=0,"",VLOOKUP(D5517,'Resources Final'!A:D,4,FALSE))</f>
        <v/>
      </c>
      <c r="M5517" s="3" t="str">
        <f>IF(VLOOKUP(D5517,'Resources Final'!A:E,5,FALSE)=0,"",VLOOKUP(D5517,'Resources Final'!A:E,5,FALSE))</f>
        <v/>
      </c>
      <c r="N5517" s="7" t="str">
        <f>IF(VLOOKUP(D5517,'Resources Final'!A:F,6,FALSE)=0,"",VLOOKUP(D5517,'Resources Final'!A:F,6,FALSE))</f>
        <v>https://www.desmogblog.com/texas-public-policy-foundation</v>
      </c>
      <c r="O5517" s="3" t="str">
        <f>IF(VLOOKUP(D5517,'Resources Final'!A:G,7,FALSE)=0,"",VLOOKUP(D5517,'Resources Final'!A:G,7,FALSE))</f>
        <v>Desmog</v>
      </c>
    </row>
    <row r="5518" spans="1:15" x14ac:dyDescent="0.2">
      <c r="A5518" s="11" t="s">
        <v>4160</v>
      </c>
      <c r="B5518" s="11" t="str">
        <f t="shared" si="101"/>
        <v>Claude R. Lambe Charitable Foundation_Washington Legal Foundation1998150000</v>
      </c>
      <c r="C5518" s="11" t="s">
        <v>4157</v>
      </c>
      <c r="D5518" s="11" t="s">
        <v>3942</v>
      </c>
      <c r="E5518" s="11" t="s">
        <v>3942</v>
      </c>
      <c r="F5518" s="4">
        <v>150000</v>
      </c>
      <c r="G5518" s="3">
        <v>1998</v>
      </c>
      <c r="H5518" s="11" t="s">
        <v>7</v>
      </c>
      <c r="I5518" s="12"/>
      <c r="J5518" s="12">
        <v>26</v>
      </c>
      <c r="K5518" s="3" t="str">
        <f>IF(VLOOKUP(D5518,'Resources Final'!A:C,3,FALSE)=0,"",VLOOKUP(D5518,'Resources Final'!A:C,3,FALSE))</f>
        <v/>
      </c>
      <c r="L5518" s="3" t="str">
        <f>IF(VLOOKUP(D5518,'Resources Final'!A:D,4,FALSE)=0,"",VLOOKUP(D5518,'Resources Final'!A:D,4,FALSE))</f>
        <v/>
      </c>
      <c r="M5518" s="3" t="str">
        <f>IF(VLOOKUP(D5518,'Resources Final'!A:E,5,FALSE)=0,"",VLOOKUP(D5518,'Resources Final'!A:E,5,FALSE))</f>
        <v/>
      </c>
      <c r="N5518" s="7" t="str">
        <f>IF(VLOOKUP(D5518,'Resources Final'!A:F,6,FALSE)=0,"",VLOOKUP(D5518,'Resources Final'!A:F,6,FALSE))</f>
        <v>https://www.desmogblog.com/washington-legal-foundation</v>
      </c>
      <c r="O5518" s="3" t="str">
        <f>IF(VLOOKUP(D5518,'Resources Final'!A:G,7,FALSE)=0,"",VLOOKUP(D5518,'Resources Final'!A:G,7,FALSE))</f>
        <v>Desmog</v>
      </c>
    </row>
    <row r="5519" spans="1:15" x14ac:dyDescent="0.2">
      <c r="A5519" s="11" t="s">
        <v>4160</v>
      </c>
      <c r="B5519" s="11" t="str">
        <f t="shared" si="101"/>
        <v>Claude R. Lambe Charitable Foundation_Allen-Lambe House Foundation19991000</v>
      </c>
      <c r="C5519" s="11" t="s">
        <v>4157</v>
      </c>
      <c r="D5519" s="11" t="s">
        <v>157</v>
      </c>
      <c r="E5519" s="11" t="s">
        <v>155</v>
      </c>
      <c r="F5519" s="4">
        <v>1000</v>
      </c>
      <c r="G5519" s="3">
        <v>1999</v>
      </c>
      <c r="H5519"/>
      <c r="I5519" s="12"/>
      <c r="K5519" s="3" t="str">
        <f>IF(VLOOKUP(D5519,'Resources Final'!A:C,3,FALSE)=0,"",VLOOKUP(D5519,'Resources Final'!A:C,3,FALSE))</f>
        <v/>
      </c>
      <c r="L5519" s="3" t="str">
        <f>IF(VLOOKUP(D5519,'Resources Final'!A:D,4,FALSE)=0,"",VLOOKUP(D5519,'Resources Final'!A:D,4,FALSE))</f>
        <v/>
      </c>
      <c r="M5519" s="3" t="str">
        <f>IF(VLOOKUP(D5519,'Resources Final'!A:E,5,FALSE)=0,"",VLOOKUP(D5519,'Resources Final'!A:E,5,FALSE))</f>
        <v>N</v>
      </c>
      <c r="N5519" s="7" t="str">
        <f>IF(VLOOKUP(D5519,'Resources Final'!A:F,6,FALSE)=0,"",VLOOKUP(D5519,'Resources Final'!A:F,6,FALSE))</f>
        <v/>
      </c>
      <c r="O5519" s="3" t="str">
        <f>IF(VLOOKUP(D5519,'Resources Final'!A:G,7,FALSE)=0,"",VLOOKUP(D5519,'Resources Final'!A:G,7,FALSE))</f>
        <v/>
      </c>
    </row>
    <row r="5520" spans="1:15" x14ac:dyDescent="0.2">
      <c r="A5520" s="11" t="s">
        <v>4160</v>
      </c>
      <c r="B5520" s="11" t="str">
        <f t="shared" si="101"/>
        <v>Claude R. Lambe Charitable Foundation_Allen-Lambe House Foundation199970000</v>
      </c>
      <c r="C5520" s="11" t="s">
        <v>4157</v>
      </c>
      <c r="D5520" s="11" t="s">
        <v>157</v>
      </c>
      <c r="E5520" s="11" t="s">
        <v>155</v>
      </c>
      <c r="F5520" s="4">
        <v>70000</v>
      </c>
      <c r="G5520" s="3">
        <v>1999</v>
      </c>
      <c r="H5520"/>
      <c r="I5520" s="12"/>
      <c r="K5520" s="3" t="str">
        <f>IF(VLOOKUP(D5520,'Resources Final'!A:C,3,FALSE)=0,"",VLOOKUP(D5520,'Resources Final'!A:C,3,FALSE))</f>
        <v/>
      </c>
      <c r="L5520" s="3" t="str">
        <f>IF(VLOOKUP(D5520,'Resources Final'!A:D,4,FALSE)=0,"",VLOOKUP(D5520,'Resources Final'!A:D,4,FALSE))</f>
        <v/>
      </c>
      <c r="M5520" s="3" t="str">
        <f>IF(VLOOKUP(D5520,'Resources Final'!A:E,5,FALSE)=0,"",VLOOKUP(D5520,'Resources Final'!A:E,5,FALSE))</f>
        <v>N</v>
      </c>
      <c r="N5520" s="7" t="str">
        <f>IF(VLOOKUP(D5520,'Resources Final'!A:F,6,FALSE)=0,"",VLOOKUP(D5520,'Resources Final'!A:F,6,FALSE))</f>
        <v/>
      </c>
      <c r="O5520" s="3" t="str">
        <f>IF(VLOOKUP(D5520,'Resources Final'!A:G,7,FALSE)=0,"",VLOOKUP(D5520,'Resources Final'!A:G,7,FALSE))</f>
        <v/>
      </c>
    </row>
    <row r="5521" spans="1:15" x14ac:dyDescent="0.2">
      <c r="A5521" s="11" t="s">
        <v>4160</v>
      </c>
      <c r="B5521" s="11" t="str">
        <f t="shared" si="101"/>
        <v>Claude R. Lambe Charitable Foundation_American Council for Capital Formation199910000</v>
      </c>
      <c r="C5521" s="11" t="s">
        <v>4157</v>
      </c>
      <c r="D5521" s="11" t="s">
        <v>182</v>
      </c>
      <c r="E5521" s="11" t="s">
        <v>182</v>
      </c>
      <c r="F5521" s="4">
        <v>10000</v>
      </c>
      <c r="G5521" s="3">
        <v>1999</v>
      </c>
      <c r="H5521"/>
      <c r="I5521" s="12"/>
      <c r="K5521" s="3" t="str">
        <f>IF(VLOOKUP(D5521,'Resources Final'!A:C,3,FALSE)=0,"",VLOOKUP(D5521,'Resources Final'!A:C,3,FALSE))</f>
        <v/>
      </c>
      <c r="L5521" s="3" t="str">
        <f>IF(VLOOKUP(D5521,'Resources Final'!A:D,4,FALSE)=0,"",VLOOKUP(D5521,'Resources Final'!A:D,4,FALSE))</f>
        <v/>
      </c>
      <c r="M5521" s="3" t="str">
        <f>IF(VLOOKUP(D5521,'Resources Final'!A:E,5,FALSE)=0,"",VLOOKUP(D5521,'Resources Final'!A:E,5,FALSE))</f>
        <v/>
      </c>
      <c r="N5521" s="7" t="str">
        <f>IF(VLOOKUP(D5521,'Resources Final'!A:F,6,FALSE)=0,"",VLOOKUP(D5521,'Resources Final'!A:F,6,FALSE))</f>
        <v>https://www.desmogblog.com/american-council-for-capital-formation</v>
      </c>
      <c r="O5521" s="3" t="str">
        <f>IF(VLOOKUP(D5521,'Resources Final'!A:G,7,FALSE)=0,"",VLOOKUP(D5521,'Resources Final'!A:G,7,FALSE))</f>
        <v>Desmog</v>
      </c>
    </row>
    <row r="5522" spans="1:15" x14ac:dyDescent="0.2">
      <c r="A5522" s="11" t="s">
        <v>4160</v>
      </c>
      <c r="B5522" s="11" t="str">
        <f t="shared" si="101"/>
        <v>Claude R. Lambe Charitable Foundation_Cato Institute1999250000</v>
      </c>
      <c r="C5522" s="11" t="s">
        <v>4157</v>
      </c>
      <c r="D5522" s="11" t="s">
        <v>636</v>
      </c>
      <c r="E5522" s="11" t="s">
        <v>636</v>
      </c>
      <c r="F5522" s="4">
        <v>250000</v>
      </c>
      <c r="G5522" s="3">
        <v>1999</v>
      </c>
      <c r="H5522"/>
      <c r="I5522" s="12"/>
      <c r="K5522" s="3" t="str">
        <f>IF(VLOOKUP(D5522,'Resources Final'!A:C,3,FALSE)=0,"",VLOOKUP(D5522,'Resources Final'!A:C,3,FALSE))</f>
        <v/>
      </c>
      <c r="L5522" s="3" t="str">
        <f>IF(VLOOKUP(D5522,'Resources Final'!A:D,4,FALSE)=0,"",VLOOKUP(D5522,'Resources Final'!A:D,4,FALSE))</f>
        <v/>
      </c>
      <c r="M5522" s="3" t="str">
        <f>IF(VLOOKUP(D5522,'Resources Final'!A:E,5,FALSE)=0,"",VLOOKUP(D5522,'Resources Final'!A:E,5,FALSE))</f>
        <v/>
      </c>
      <c r="N5522" s="7" t="str">
        <f>IF(VLOOKUP(D5522,'Resources Final'!A:F,6,FALSE)=0,"",VLOOKUP(D5522,'Resources Final'!A:F,6,FALSE))</f>
        <v>https://www.desmogblog.com/cato-institute</v>
      </c>
      <c r="O5522" s="3" t="str">
        <f>IF(VLOOKUP(D5522,'Resources Final'!A:G,7,FALSE)=0,"",VLOOKUP(D5522,'Resources Final'!A:G,7,FALSE))</f>
        <v>Desmog</v>
      </c>
    </row>
    <row r="5523" spans="1:15" x14ac:dyDescent="0.2">
      <c r="A5523" s="11" t="s">
        <v>4160</v>
      </c>
      <c r="B5523" s="11" t="str">
        <f t="shared" si="101"/>
        <v>Claude R. Lambe Charitable Foundation_Center for Equal Opportunity199980000</v>
      </c>
      <c r="C5523" s="11" t="s">
        <v>4157</v>
      </c>
      <c r="D5523" s="11" t="s">
        <v>653</v>
      </c>
      <c r="E5523" s="11" t="s">
        <v>653</v>
      </c>
      <c r="F5523" s="4">
        <v>80000</v>
      </c>
      <c r="G5523" s="3">
        <v>1999</v>
      </c>
      <c r="H5523"/>
      <c r="I5523" s="12"/>
      <c r="K5523" s="3" t="str">
        <f>IF(VLOOKUP(D5523,'Resources Final'!A:C,3,FALSE)=0,"",VLOOKUP(D5523,'Resources Final'!A:C,3,FALSE))</f>
        <v/>
      </c>
      <c r="L5523" s="3" t="str">
        <f>IF(VLOOKUP(D5523,'Resources Final'!A:D,4,FALSE)=0,"",VLOOKUP(D5523,'Resources Final'!A:D,4,FALSE))</f>
        <v/>
      </c>
      <c r="M5523" s="3" t="str">
        <f>IF(VLOOKUP(D5523,'Resources Final'!A:E,5,FALSE)=0,"",VLOOKUP(D5523,'Resources Final'!A:E,5,FALSE))</f>
        <v/>
      </c>
      <c r="N5523" s="7" t="str">
        <f>IF(VLOOKUP(D5523,'Resources Final'!A:F,6,FALSE)=0,"",VLOOKUP(D5523,'Resources Final'!A:F,6,FALSE))</f>
        <v>https://www.sourcewatch.org/index.php/Center_for_Equal_Opportunity</v>
      </c>
      <c r="O5523" s="3" t="str">
        <f>IF(VLOOKUP(D5523,'Resources Final'!A:G,7,FALSE)=0,"",VLOOKUP(D5523,'Resources Final'!A:G,7,FALSE))</f>
        <v>Sourcewatch</v>
      </c>
    </row>
    <row r="5524" spans="1:15" x14ac:dyDescent="0.2">
      <c r="A5524" s="11" t="s">
        <v>4156</v>
      </c>
      <c r="B5524" s="11" t="str">
        <f t="shared" si="101"/>
        <v>Claude R. Lambe Charitable Foundation_Citizens for a Sound Economy (CSE)1999600000</v>
      </c>
      <c r="C5524" s="11" t="s">
        <v>4157</v>
      </c>
      <c r="D5524" s="11" t="s">
        <v>730</v>
      </c>
      <c r="E5524" s="11" t="s">
        <v>730</v>
      </c>
      <c r="F5524" s="4">
        <v>600000</v>
      </c>
      <c r="G5524" s="3">
        <v>1999</v>
      </c>
      <c r="H5524"/>
      <c r="I5524" s="12"/>
      <c r="K5524" s="3" t="str">
        <f>IF(VLOOKUP(D5524,'Resources Final'!A:C,3,FALSE)=0,"",VLOOKUP(D5524,'Resources Final'!A:C,3,FALSE))</f>
        <v/>
      </c>
      <c r="L5524" s="3" t="str">
        <f>IF(VLOOKUP(D5524,'Resources Final'!A:D,4,FALSE)=0,"",VLOOKUP(D5524,'Resources Final'!A:D,4,FALSE))</f>
        <v/>
      </c>
      <c r="M5524" s="3" t="str">
        <f>IF(VLOOKUP(D5524,'Resources Final'!A:E,5,FALSE)=0,"",VLOOKUP(D5524,'Resources Final'!A:E,5,FALSE))</f>
        <v/>
      </c>
      <c r="N5524" s="7" t="str">
        <f>IF(VLOOKUP(D5524,'Resources Final'!A:F,6,FALSE)=0,"",VLOOKUP(D5524,'Resources Final'!A:F,6,FALSE))</f>
        <v>https://www.desmogblog.com/freedomworks</v>
      </c>
      <c r="O5524" s="3" t="str">
        <f>IF(VLOOKUP(D5524,'Resources Final'!A:G,7,FALSE)=0,"",VLOOKUP(D5524,'Resources Final'!A:G,7,FALSE))</f>
        <v>Desmog</v>
      </c>
    </row>
    <row r="5525" spans="1:15" x14ac:dyDescent="0.2">
      <c r="A5525" s="11" t="s">
        <v>4160</v>
      </c>
      <c r="B5525" s="11" t="str">
        <f t="shared" si="101"/>
        <v>Claude R. Lambe Charitable Foundation_Defenders of Property Rights199935000</v>
      </c>
      <c r="C5525" s="11" t="s">
        <v>4157</v>
      </c>
      <c r="D5525" s="11" t="s">
        <v>967</v>
      </c>
      <c r="E5525" s="11" t="s">
        <v>967</v>
      </c>
      <c r="F5525" s="4">
        <v>35000</v>
      </c>
      <c r="G5525" s="3">
        <v>1999</v>
      </c>
      <c r="H5525"/>
      <c r="I5525" s="12"/>
      <c r="K5525" s="3" t="str">
        <f>IF(VLOOKUP(D5525,'Resources Final'!A:C,3,FALSE)=0,"",VLOOKUP(D5525,'Resources Final'!A:C,3,FALSE))</f>
        <v/>
      </c>
      <c r="L5525" s="3" t="str">
        <f>IF(VLOOKUP(D5525,'Resources Final'!A:D,4,FALSE)=0,"",VLOOKUP(D5525,'Resources Final'!A:D,4,FALSE))</f>
        <v/>
      </c>
      <c r="M5525" s="3" t="str">
        <f>IF(VLOOKUP(D5525,'Resources Final'!A:E,5,FALSE)=0,"",VLOOKUP(D5525,'Resources Final'!A:E,5,FALSE))</f>
        <v/>
      </c>
      <c r="N5525" s="7" t="str">
        <f>IF(VLOOKUP(D5525,'Resources Final'!A:F,6,FALSE)=0,"",VLOOKUP(D5525,'Resources Final'!A:F,6,FALSE))</f>
        <v>https://www.sourcewatch.org/index.php/Defenders_of_Property_Rights</v>
      </c>
      <c r="O5525" s="3" t="str">
        <f>IF(VLOOKUP(D5525,'Resources Final'!A:G,7,FALSE)=0,"",VLOOKUP(D5525,'Resources Final'!A:G,7,FALSE))</f>
        <v>Sourcewatch</v>
      </c>
    </row>
    <row r="5526" spans="1:15" x14ac:dyDescent="0.2">
      <c r="A5526" s="11" t="s">
        <v>4160</v>
      </c>
      <c r="B5526" s="11" t="str">
        <f t="shared" si="101"/>
        <v>Claude R. Lambe Charitable Foundation_Employment Policy Foundation19992500</v>
      </c>
      <c r="C5526" s="11" t="s">
        <v>4157</v>
      </c>
      <c r="D5526" s="11" t="s">
        <v>1132</v>
      </c>
      <c r="E5526" s="11" t="s">
        <v>1132</v>
      </c>
      <c r="F5526" s="4">
        <v>2500</v>
      </c>
      <c r="G5526" s="3">
        <v>1999</v>
      </c>
      <c r="H5526"/>
      <c r="I5526" s="12"/>
      <c r="K5526" s="3" t="str">
        <f>IF(VLOOKUP(D5526,'Resources Final'!A:C,3,FALSE)=0,"",VLOOKUP(D5526,'Resources Final'!A:C,3,FALSE))</f>
        <v/>
      </c>
      <c r="L5526" s="3" t="str">
        <f>IF(VLOOKUP(D5526,'Resources Final'!A:D,4,FALSE)=0,"",VLOOKUP(D5526,'Resources Final'!A:D,4,FALSE))</f>
        <v/>
      </c>
      <c r="M5526" s="3" t="str">
        <f>IF(VLOOKUP(D5526,'Resources Final'!A:E,5,FALSE)=0,"",VLOOKUP(D5526,'Resources Final'!A:E,5,FALSE))</f>
        <v/>
      </c>
      <c r="N5526" s="7" t="str">
        <f>IF(VLOOKUP(D5526,'Resources Final'!A:F,6,FALSE)=0,"",VLOOKUP(D5526,'Resources Final'!A:F,6,FALSE))</f>
        <v>https://www.sourcewatch.org/index.php/Employment_Policy_Foundation</v>
      </c>
      <c r="O5526" s="3" t="str">
        <f>IF(VLOOKUP(D5526,'Resources Final'!A:G,7,FALSE)=0,"",VLOOKUP(D5526,'Resources Final'!A:G,7,FALSE))</f>
        <v>Sourcewatch</v>
      </c>
    </row>
    <row r="5527" spans="1:15" x14ac:dyDescent="0.2">
      <c r="A5527" s="11" t="s">
        <v>4160</v>
      </c>
      <c r="B5527" s="11" t="str">
        <f t="shared" si="101"/>
        <v>Claude R. Lambe Charitable Foundation_Federalist Society for Law and Public Policy Studies1999100000</v>
      </c>
      <c r="C5527" s="11" t="s">
        <v>4157</v>
      </c>
      <c r="D5527" s="11" t="s">
        <v>1199</v>
      </c>
      <c r="E5527" s="11" t="s">
        <v>1199</v>
      </c>
      <c r="F5527" s="4">
        <v>100000</v>
      </c>
      <c r="G5527" s="3">
        <v>1999</v>
      </c>
      <c r="H5527"/>
      <c r="I5527" s="12"/>
      <c r="K5527" s="3" t="str">
        <f>IF(VLOOKUP(D5527,'Resources Final'!A:C,3,FALSE)=0,"",VLOOKUP(D5527,'Resources Final'!A:C,3,FALSE))</f>
        <v/>
      </c>
      <c r="L5527" s="3" t="str">
        <f>IF(VLOOKUP(D5527,'Resources Final'!A:D,4,FALSE)=0,"",VLOOKUP(D5527,'Resources Final'!A:D,4,FALSE))</f>
        <v/>
      </c>
      <c r="M5527" s="3" t="str">
        <f>IF(VLOOKUP(D5527,'Resources Final'!A:E,5,FALSE)=0,"",VLOOKUP(D5527,'Resources Final'!A:E,5,FALSE))</f>
        <v/>
      </c>
      <c r="N5527" s="7" t="str">
        <f>IF(VLOOKUP(D5527,'Resources Final'!A:F,6,FALSE)=0,"",VLOOKUP(D5527,'Resources Final'!A:F,6,FALSE))</f>
        <v>http://www.sourcewatch.org/index.php/Federalist_Society_for_Law_and_Public_Policy_Studies</v>
      </c>
      <c r="O5527" s="3" t="str">
        <f>IF(VLOOKUP(D5527,'Resources Final'!A:G,7,FALSE)=0,"",VLOOKUP(D5527,'Resources Final'!A:G,7,FALSE))</f>
        <v>Sourcewatch</v>
      </c>
    </row>
    <row r="5528" spans="1:15" x14ac:dyDescent="0.2">
      <c r="A5528" s="11" t="s">
        <v>4160</v>
      </c>
      <c r="B5528" s="11" t="str">
        <f t="shared" si="101"/>
        <v>Claude R. Lambe Charitable Foundation_Foundation for Research on Economics and the Environment FREE1999150000</v>
      </c>
      <c r="C5528" s="11" t="s">
        <v>4157</v>
      </c>
      <c r="D5528" s="11" t="s">
        <v>1263</v>
      </c>
      <c r="E5528" s="11" t="s">
        <v>1263</v>
      </c>
      <c r="F5528" s="4">
        <v>150000</v>
      </c>
      <c r="G5528" s="3">
        <v>1999</v>
      </c>
      <c r="H5528"/>
      <c r="I5528" s="12"/>
      <c r="K5528" s="3" t="str">
        <f>IF(VLOOKUP(D5528,'Resources Final'!A:C,3,FALSE)=0,"",VLOOKUP(D5528,'Resources Final'!A:C,3,FALSE))</f>
        <v/>
      </c>
      <c r="L5528" s="3" t="str">
        <f>IF(VLOOKUP(D5528,'Resources Final'!A:D,4,FALSE)=0,"",VLOOKUP(D5528,'Resources Final'!A:D,4,FALSE))</f>
        <v/>
      </c>
      <c r="M5528" s="3" t="str">
        <f>IF(VLOOKUP(D5528,'Resources Final'!A:E,5,FALSE)=0,"",VLOOKUP(D5528,'Resources Final'!A:E,5,FALSE))</f>
        <v/>
      </c>
      <c r="N5528" s="7" t="str">
        <f>IF(VLOOKUP(D5528,'Resources Final'!A:F,6,FALSE)=0,"",VLOOKUP(D5528,'Resources Final'!A:F,6,FALSE))</f>
        <v>http://www.sourcewatch.org/index.php/Foundation_for_Research_on_Economics_and_the_Environment</v>
      </c>
      <c r="O5528" s="3" t="str">
        <f>IF(VLOOKUP(D5528,'Resources Final'!A:G,7,FALSE)=0,"",VLOOKUP(D5528,'Resources Final'!A:G,7,FALSE))</f>
        <v>Sourcewatch</v>
      </c>
    </row>
    <row r="5529" spans="1:15" x14ac:dyDescent="0.2">
      <c r="A5529" s="11" t="s">
        <v>4160</v>
      </c>
      <c r="B5529" s="11" t="str">
        <f t="shared" si="101"/>
        <v>Claude R. Lambe Charitable Foundation_Heartland Institute199910000</v>
      </c>
      <c r="C5529" s="11" t="s">
        <v>4157</v>
      </c>
      <c r="D5529" s="11" t="s">
        <v>1551</v>
      </c>
      <c r="E5529" s="11" t="s">
        <v>1551</v>
      </c>
      <c r="F5529" s="4">
        <v>10000</v>
      </c>
      <c r="G5529" s="3">
        <v>1999</v>
      </c>
      <c r="H5529"/>
      <c r="I5529" s="12"/>
      <c r="K5529" s="3" t="str">
        <f>IF(VLOOKUP(D5529,'Resources Final'!A:C,3,FALSE)=0,"",VLOOKUP(D5529,'Resources Final'!A:C,3,FALSE))</f>
        <v/>
      </c>
      <c r="L5529" s="3" t="str">
        <f>IF(VLOOKUP(D5529,'Resources Final'!A:D,4,FALSE)=0,"",VLOOKUP(D5529,'Resources Final'!A:D,4,FALSE))</f>
        <v/>
      </c>
      <c r="M5529" s="3" t="str">
        <f>IF(VLOOKUP(D5529,'Resources Final'!A:E,5,FALSE)=0,"",VLOOKUP(D5529,'Resources Final'!A:E,5,FALSE))</f>
        <v/>
      </c>
      <c r="N5529" s="7" t="str">
        <f>IF(VLOOKUP(D5529,'Resources Final'!A:F,6,FALSE)=0,"",VLOOKUP(D5529,'Resources Final'!A:F,6,FALSE))</f>
        <v>https://www.desmogblog.com/heartland-institute</v>
      </c>
      <c r="O5529" s="3" t="str">
        <f>IF(VLOOKUP(D5529,'Resources Final'!A:G,7,FALSE)=0,"",VLOOKUP(D5529,'Resources Final'!A:G,7,FALSE))</f>
        <v>Desmog</v>
      </c>
    </row>
    <row r="5530" spans="1:15" x14ac:dyDescent="0.2">
      <c r="A5530" s="11" t="s">
        <v>4160</v>
      </c>
      <c r="B5530" s="11" t="str">
        <f t="shared" si="101"/>
        <v>Claude R. Lambe Charitable Foundation_Heritage Foundation, The199975000</v>
      </c>
      <c r="C5530" s="11" t="s">
        <v>4157</v>
      </c>
      <c r="D5530" s="11" t="s">
        <v>1570</v>
      </c>
      <c r="E5530" s="11" t="s">
        <v>1570</v>
      </c>
      <c r="F5530" s="4">
        <v>75000</v>
      </c>
      <c r="G5530" s="3">
        <v>1999</v>
      </c>
      <c r="H5530"/>
      <c r="I5530" s="12"/>
      <c r="K5530" s="3" t="str">
        <f>IF(VLOOKUP(D5530,'Resources Final'!A:C,3,FALSE)=0,"",VLOOKUP(D5530,'Resources Final'!A:C,3,FALSE))</f>
        <v/>
      </c>
      <c r="L5530" s="3" t="str">
        <f>IF(VLOOKUP(D5530,'Resources Final'!A:D,4,FALSE)=0,"",VLOOKUP(D5530,'Resources Final'!A:D,4,FALSE))</f>
        <v/>
      </c>
      <c r="M5530" s="3" t="str">
        <f>IF(VLOOKUP(D5530,'Resources Final'!A:E,5,FALSE)=0,"",VLOOKUP(D5530,'Resources Final'!A:E,5,FALSE))</f>
        <v/>
      </c>
      <c r="N5530" s="7" t="str">
        <f>IF(VLOOKUP(D5530,'Resources Final'!A:F,6,FALSE)=0,"",VLOOKUP(D5530,'Resources Final'!A:F,6,FALSE))</f>
        <v>https://www.desmogblog.com/heritage-foundation</v>
      </c>
      <c r="O5530" s="3" t="str">
        <f>IF(VLOOKUP(D5530,'Resources Final'!A:G,7,FALSE)=0,"",VLOOKUP(D5530,'Resources Final'!A:G,7,FALSE))</f>
        <v>Desmog</v>
      </c>
    </row>
    <row r="5531" spans="1:15" x14ac:dyDescent="0.2">
      <c r="A5531" s="11" t="s">
        <v>4160</v>
      </c>
      <c r="B5531" s="11" t="str">
        <f t="shared" si="101"/>
        <v>Claude R. Lambe Charitable Foundation_Institute for Energy Research19992500</v>
      </c>
      <c r="C5531" s="11" t="s">
        <v>4157</v>
      </c>
      <c r="D5531" s="11" t="s">
        <v>1676</v>
      </c>
      <c r="E5531" s="11" t="s">
        <v>1676</v>
      </c>
      <c r="F5531" s="4">
        <v>2500</v>
      </c>
      <c r="G5531" s="3">
        <v>1999</v>
      </c>
      <c r="H5531"/>
      <c r="I5531" s="12"/>
      <c r="K5531" s="3" t="str">
        <f>IF(VLOOKUP(D5531,'Resources Final'!A:C,3,FALSE)=0,"",VLOOKUP(D5531,'Resources Final'!A:C,3,FALSE))</f>
        <v/>
      </c>
      <c r="L5531" s="3" t="str">
        <f>IF(VLOOKUP(D5531,'Resources Final'!A:D,4,FALSE)=0,"",VLOOKUP(D5531,'Resources Final'!A:D,4,FALSE))</f>
        <v/>
      </c>
      <c r="M5531" s="3" t="str">
        <f>IF(VLOOKUP(D5531,'Resources Final'!A:E,5,FALSE)=0,"",VLOOKUP(D5531,'Resources Final'!A:E,5,FALSE))</f>
        <v/>
      </c>
      <c r="N5531" s="7" t="str">
        <f>IF(VLOOKUP(D5531,'Resources Final'!A:F,6,FALSE)=0,"",VLOOKUP(D5531,'Resources Final'!A:F,6,FALSE))</f>
        <v>https://www.desmogblog.com/institute-energy-research</v>
      </c>
      <c r="O5531" s="3" t="str">
        <f>IF(VLOOKUP(D5531,'Resources Final'!A:G,7,FALSE)=0,"",VLOOKUP(D5531,'Resources Final'!A:G,7,FALSE))</f>
        <v>Desmog</v>
      </c>
    </row>
    <row r="5532" spans="1:15" x14ac:dyDescent="0.2">
      <c r="A5532" s="11" t="s">
        <v>4160</v>
      </c>
      <c r="B5532" s="11" t="str">
        <f t="shared" si="101"/>
        <v>Claude R. Lambe Charitable Foundation_Institute for Political Economy19992000</v>
      </c>
      <c r="C5532" s="11" t="s">
        <v>4157</v>
      </c>
      <c r="D5532" s="11" t="s">
        <v>1687</v>
      </c>
      <c r="E5532" s="11" t="s">
        <v>1687</v>
      </c>
      <c r="F5532" s="4">
        <v>2000</v>
      </c>
      <c r="G5532" s="3">
        <v>1999</v>
      </c>
      <c r="H5532"/>
      <c r="I5532" s="12"/>
      <c r="K5532" s="3" t="str">
        <f>IF(VLOOKUP(D5532,'Resources Final'!A:C,3,FALSE)=0,"",VLOOKUP(D5532,'Resources Final'!A:C,3,FALSE))</f>
        <v/>
      </c>
      <c r="L5532" s="3" t="str">
        <f>IF(VLOOKUP(D5532,'Resources Final'!A:D,4,FALSE)=0,"",VLOOKUP(D5532,'Resources Final'!A:D,4,FALSE))</f>
        <v/>
      </c>
      <c r="M5532" s="3" t="str">
        <f>IF(VLOOKUP(D5532,'Resources Final'!A:E,5,FALSE)=0,"",VLOOKUP(D5532,'Resources Final'!A:E,5,FALSE))</f>
        <v/>
      </c>
      <c r="N5532" s="7" t="str">
        <f>IF(VLOOKUP(D5532,'Resources Final'!A:F,6,FALSE)=0,"",VLOOKUP(D5532,'Resources Final'!A:F,6,FALSE))</f>
        <v/>
      </c>
      <c r="O5532" s="3" t="str">
        <f>IF(VLOOKUP(D5532,'Resources Final'!A:G,7,FALSE)=0,"",VLOOKUP(D5532,'Resources Final'!A:G,7,FALSE))</f>
        <v/>
      </c>
    </row>
    <row r="5533" spans="1:15" x14ac:dyDescent="0.2">
      <c r="A5533" s="11" t="s">
        <v>4160</v>
      </c>
      <c r="B5533" s="11" t="str">
        <f t="shared" si="101"/>
        <v>Claude R. Lambe Charitable Foundation_Intercollegiate Studies Institute199930000</v>
      </c>
      <c r="C5533" s="11" t="s">
        <v>4157</v>
      </c>
      <c r="D5533" s="11" t="s">
        <v>1701</v>
      </c>
      <c r="E5533" s="11" t="s">
        <v>1701</v>
      </c>
      <c r="F5533" s="4">
        <v>30000</v>
      </c>
      <c r="G5533" s="3">
        <v>1999</v>
      </c>
      <c r="H5533"/>
      <c r="I5533" s="12"/>
      <c r="K5533" s="3" t="str">
        <f>IF(VLOOKUP(D5533,'Resources Final'!A:C,3,FALSE)=0,"",VLOOKUP(D5533,'Resources Final'!A:C,3,FALSE))</f>
        <v/>
      </c>
      <c r="L5533" s="3" t="str">
        <f>IF(VLOOKUP(D5533,'Resources Final'!A:D,4,FALSE)=0,"",VLOOKUP(D5533,'Resources Final'!A:D,4,FALSE))</f>
        <v/>
      </c>
      <c r="M5533" s="3" t="str">
        <f>IF(VLOOKUP(D5533,'Resources Final'!A:E,5,FALSE)=0,"",VLOOKUP(D5533,'Resources Final'!A:E,5,FALSE))</f>
        <v/>
      </c>
      <c r="N5533" s="7" t="str">
        <f>IF(VLOOKUP(D5533,'Resources Final'!A:F,6,FALSE)=0,"",VLOOKUP(D5533,'Resources Final'!A:F,6,FALSE))</f>
        <v>https://www.sourcewatch.org/index.php/Intercollegiate_Studies_Institute</v>
      </c>
      <c r="O5533" s="3" t="str">
        <f>IF(VLOOKUP(D5533,'Resources Final'!A:G,7,FALSE)=0,"",VLOOKUP(D5533,'Resources Final'!A:G,7,FALSE))</f>
        <v>Sourcewatch</v>
      </c>
    </row>
    <row r="5534" spans="1:15" x14ac:dyDescent="0.2">
      <c r="A5534" s="11" t="s">
        <v>4160</v>
      </c>
      <c r="B5534" s="11" t="str">
        <f t="shared" si="101"/>
        <v>Claude R. Lambe Charitable Foundation_John Locke Foundation19995000</v>
      </c>
      <c r="C5534" s="11" t="s">
        <v>4157</v>
      </c>
      <c r="D5534" s="11" t="s">
        <v>1849</v>
      </c>
      <c r="E5534" s="11" t="s">
        <v>1849</v>
      </c>
      <c r="F5534" s="4">
        <v>5000</v>
      </c>
      <c r="G5534" s="3">
        <v>1999</v>
      </c>
      <c r="H5534"/>
      <c r="I5534" s="12"/>
      <c r="K5534" s="3" t="str">
        <f>IF(VLOOKUP(D5534,'Resources Final'!A:C,3,FALSE)=0,"",VLOOKUP(D5534,'Resources Final'!A:C,3,FALSE))</f>
        <v/>
      </c>
      <c r="L5534" s="3" t="str">
        <f>IF(VLOOKUP(D5534,'Resources Final'!A:D,4,FALSE)=0,"",VLOOKUP(D5534,'Resources Final'!A:D,4,FALSE))</f>
        <v/>
      </c>
      <c r="M5534" s="3" t="str">
        <f>IF(VLOOKUP(D5534,'Resources Final'!A:E,5,FALSE)=0,"",VLOOKUP(D5534,'Resources Final'!A:E,5,FALSE))</f>
        <v/>
      </c>
      <c r="N5534" s="7" t="str">
        <f>IF(VLOOKUP(D5534,'Resources Final'!A:F,6,FALSE)=0,"",VLOOKUP(D5534,'Resources Final'!A:F,6,FALSE))</f>
        <v>https://www.desmogblog.com/john-locke-foundation</v>
      </c>
      <c r="O5534" s="3" t="str">
        <f>IF(VLOOKUP(D5534,'Resources Final'!A:G,7,FALSE)=0,"",VLOOKUP(D5534,'Resources Final'!A:G,7,FALSE))</f>
        <v>Desmog</v>
      </c>
    </row>
    <row r="5535" spans="1:15" x14ac:dyDescent="0.2">
      <c r="A5535" s="11" t="s">
        <v>4160</v>
      </c>
      <c r="B5535" s="11" t="str">
        <f t="shared" si="101"/>
        <v>Claude R. Lambe Charitable Foundation_Manhattan Institute for Policy Research199925000</v>
      </c>
      <c r="C5535" s="11" t="s">
        <v>4157</v>
      </c>
      <c r="D5535" s="11" t="s">
        <v>2312</v>
      </c>
      <c r="E5535" s="11" t="s">
        <v>2312</v>
      </c>
      <c r="F5535" s="4">
        <v>25000</v>
      </c>
      <c r="G5535" s="3">
        <v>1999</v>
      </c>
      <c r="H5535"/>
      <c r="I5535" s="12"/>
      <c r="K5535" s="3" t="str">
        <f>IF(VLOOKUP(D5535,'Resources Final'!A:C,3,FALSE)=0,"",VLOOKUP(D5535,'Resources Final'!A:C,3,FALSE))</f>
        <v/>
      </c>
      <c r="L5535" s="3" t="str">
        <f>IF(VLOOKUP(D5535,'Resources Final'!A:D,4,FALSE)=0,"",VLOOKUP(D5535,'Resources Final'!A:D,4,FALSE))</f>
        <v/>
      </c>
      <c r="M5535" s="3" t="str">
        <f>IF(VLOOKUP(D5535,'Resources Final'!A:E,5,FALSE)=0,"",VLOOKUP(D5535,'Resources Final'!A:E,5,FALSE))</f>
        <v/>
      </c>
      <c r="N5535" s="7" t="str">
        <f>IF(VLOOKUP(D5535,'Resources Final'!A:F,6,FALSE)=0,"",VLOOKUP(D5535,'Resources Final'!A:F,6,FALSE))</f>
        <v>https://www.desmogblog.com/manhattan-institute-policy-research</v>
      </c>
      <c r="O5535" s="3" t="str">
        <f>IF(VLOOKUP(D5535,'Resources Final'!A:G,7,FALSE)=0,"",VLOOKUP(D5535,'Resources Final'!A:G,7,FALSE))</f>
        <v>Desmog</v>
      </c>
    </row>
    <row r="5536" spans="1:15" x14ac:dyDescent="0.2">
      <c r="A5536" s="11" t="s">
        <v>4160</v>
      </c>
      <c r="B5536" s="11" t="str">
        <f t="shared" si="101"/>
        <v>Claude R. Lambe Charitable Foundation_National Center for Policy Analysis199930000</v>
      </c>
      <c r="C5536" s="11" t="s">
        <v>4157</v>
      </c>
      <c r="D5536" s="11" t="s">
        <v>2601</v>
      </c>
      <c r="E5536" s="11" t="s">
        <v>2601</v>
      </c>
      <c r="F5536" s="4">
        <v>30000</v>
      </c>
      <c r="G5536" s="3">
        <v>1999</v>
      </c>
      <c r="H5536"/>
      <c r="I5536" s="12"/>
      <c r="K5536" s="3" t="str">
        <f>IF(VLOOKUP(D5536,'Resources Final'!A:C,3,FALSE)=0,"",VLOOKUP(D5536,'Resources Final'!A:C,3,FALSE))</f>
        <v/>
      </c>
      <c r="L5536" s="3" t="str">
        <f>IF(VLOOKUP(D5536,'Resources Final'!A:D,4,FALSE)=0,"",VLOOKUP(D5536,'Resources Final'!A:D,4,FALSE))</f>
        <v/>
      </c>
      <c r="M5536" s="3" t="str">
        <f>IF(VLOOKUP(D5536,'Resources Final'!A:E,5,FALSE)=0,"",VLOOKUP(D5536,'Resources Final'!A:E,5,FALSE))</f>
        <v/>
      </c>
      <c r="N5536" s="7" t="str">
        <f>IF(VLOOKUP(D5536,'Resources Final'!A:F,6,FALSE)=0,"",VLOOKUP(D5536,'Resources Final'!A:F,6,FALSE))</f>
        <v>https://www.desmogblog.com/national-center-policy-analysis</v>
      </c>
      <c r="O5536" s="3" t="str">
        <f>IF(VLOOKUP(D5536,'Resources Final'!A:G,7,FALSE)=0,"",VLOOKUP(D5536,'Resources Final'!A:G,7,FALSE))</f>
        <v>Desmog</v>
      </c>
    </row>
    <row r="5537" spans="1:15" x14ac:dyDescent="0.2">
      <c r="A5537" s="11" t="s">
        <v>4160</v>
      </c>
      <c r="B5537" s="11" t="str">
        <f t="shared" si="101"/>
        <v>Claude R. Lambe Charitable Foundation_Reason Foundation199995000</v>
      </c>
      <c r="C5537" s="11" t="s">
        <v>4157</v>
      </c>
      <c r="D5537" s="11" t="s">
        <v>3001</v>
      </c>
      <c r="E5537" s="11" t="s">
        <v>3001</v>
      </c>
      <c r="F5537" s="4">
        <v>95000</v>
      </c>
      <c r="G5537" s="3">
        <v>1999</v>
      </c>
      <c r="H5537"/>
      <c r="I5537" s="12"/>
      <c r="K5537" s="3" t="str">
        <f>IF(VLOOKUP(D5537,'Resources Final'!A:C,3,FALSE)=0,"",VLOOKUP(D5537,'Resources Final'!A:C,3,FALSE))</f>
        <v/>
      </c>
      <c r="L5537" s="3" t="str">
        <f>IF(VLOOKUP(D5537,'Resources Final'!A:D,4,FALSE)=0,"",VLOOKUP(D5537,'Resources Final'!A:D,4,FALSE))</f>
        <v/>
      </c>
      <c r="M5537" s="3" t="str">
        <f>IF(VLOOKUP(D5537,'Resources Final'!A:E,5,FALSE)=0,"",VLOOKUP(D5537,'Resources Final'!A:E,5,FALSE))</f>
        <v/>
      </c>
      <c r="N5537" s="7" t="str">
        <f>IF(VLOOKUP(D5537,'Resources Final'!A:F,6,FALSE)=0,"",VLOOKUP(D5537,'Resources Final'!A:F,6,FALSE))</f>
        <v>https://www.desmogblog.com/reason-foundation</v>
      </c>
      <c r="O5537" s="3" t="str">
        <f>IF(VLOOKUP(D5537,'Resources Final'!A:G,7,FALSE)=0,"",VLOOKUP(D5537,'Resources Final'!A:G,7,FALSE))</f>
        <v>Desmog</v>
      </c>
    </row>
    <row r="5538" spans="1:15" x14ac:dyDescent="0.2">
      <c r="A5538" s="11" t="s">
        <v>4160</v>
      </c>
      <c r="B5538" s="11" t="str">
        <f t="shared" si="101"/>
        <v>Claude R. Lambe Charitable Foundation_Texas Public Policy Foundation199922000</v>
      </c>
      <c r="C5538" s="11" t="s">
        <v>4157</v>
      </c>
      <c r="D5538" s="11" t="s">
        <v>3555</v>
      </c>
      <c r="E5538" s="11" t="s">
        <v>3555</v>
      </c>
      <c r="F5538" s="4">
        <v>22000</v>
      </c>
      <c r="G5538" s="3">
        <v>1999</v>
      </c>
      <c r="H5538"/>
      <c r="I5538" s="12"/>
      <c r="K5538" s="3" t="str">
        <f>IF(VLOOKUP(D5538,'Resources Final'!A:C,3,FALSE)=0,"",VLOOKUP(D5538,'Resources Final'!A:C,3,FALSE))</f>
        <v/>
      </c>
      <c r="L5538" s="3" t="str">
        <f>IF(VLOOKUP(D5538,'Resources Final'!A:D,4,FALSE)=0,"",VLOOKUP(D5538,'Resources Final'!A:D,4,FALSE))</f>
        <v/>
      </c>
      <c r="M5538" s="3" t="str">
        <f>IF(VLOOKUP(D5538,'Resources Final'!A:E,5,FALSE)=0,"",VLOOKUP(D5538,'Resources Final'!A:E,5,FALSE))</f>
        <v/>
      </c>
      <c r="N5538" s="7" t="str">
        <f>IF(VLOOKUP(D5538,'Resources Final'!A:F,6,FALSE)=0,"",VLOOKUP(D5538,'Resources Final'!A:F,6,FALSE))</f>
        <v>https://www.desmogblog.com/texas-public-policy-foundation</v>
      </c>
      <c r="O5538" s="3" t="str">
        <f>IF(VLOOKUP(D5538,'Resources Final'!A:G,7,FALSE)=0,"",VLOOKUP(D5538,'Resources Final'!A:G,7,FALSE))</f>
        <v>Desmog</v>
      </c>
    </row>
    <row r="5539" spans="1:15" x14ac:dyDescent="0.2">
      <c r="A5539" s="11" t="s">
        <v>4160</v>
      </c>
      <c r="B5539" s="11" t="str">
        <f t="shared" si="101"/>
        <v>Claude R. Lambe Charitable Foundation_Acton Institute for the Study of Religion and Liberty200010000</v>
      </c>
      <c r="C5539" s="11" t="s">
        <v>4157</v>
      </c>
      <c r="D5539" s="11" t="s">
        <v>112</v>
      </c>
      <c r="E5539" s="11" t="s">
        <v>112</v>
      </c>
      <c r="F5539" s="4">
        <v>10000</v>
      </c>
      <c r="G5539" s="3">
        <v>2000</v>
      </c>
      <c r="H5539"/>
      <c r="I5539" s="12"/>
      <c r="K5539" s="3" t="str">
        <f>IF(VLOOKUP(D5539,'Resources Final'!A:C,3,FALSE)=0,"",VLOOKUP(D5539,'Resources Final'!A:C,3,FALSE))</f>
        <v/>
      </c>
      <c r="L5539" s="3" t="str">
        <f>IF(VLOOKUP(D5539,'Resources Final'!A:D,4,FALSE)=0,"",VLOOKUP(D5539,'Resources Final'!A:D,4,FALSE))</f>
        <v/>
      </c>
      <c r="M5539" s="3" t="str">
        <f>IF(VLOOKUP(D5539,'Resources Final'!A:E,5,FALSE)=0,"",VLOOKUP(D5539,'Resources Final'!A:E,5,FALSE))</f>
        <v/>
      </c>
      <c r="N5539" s="7" t="str">
        <f>IF(VLOOKUP(D5539,'Resources Final'!A:F,6,FALSE)=0,"",VLOOKUP(D5539,'Resources Final'!A:F,6,FALSE))</f>
        <v>https://www.desmogblog.com/acton-institute</v>
      </c>
      <c r="O5539" s="3" t="str">
        <f>IF(VLOOKUP(D5539,'Resources Final'!A:G,7,FALSE)=0,"",VLOOKUP(D5539,'Resources Final'!A:G,7,FALSE))</f>
        <v>Desmog</v>
      </c>
    </row>
    <row r="5540" spans="1:15" x14ac:dyDescent="0.2">
      <c r="A5540" s="11" t="s">
        <v>4160</v>
      </c>
      <c r="B5540" s="11" t="str">
        <f t="shared" si="101"/>
        <v>Claude R. Lambe Charitable Foundation_Allen-Lambe House Foundation200070000</v>
      </c>
      <c r="C5540" s="11" t="s">
        <v>4157</v>
      </c>
      <c r="D5540" s="11" t="s">
        <v>157</v>
      </c>
      <c r="E5540" s="11" t="s">
        <v>155</v>
      </c>
      <c r="F5540" s="4">
        <v>70000</v>
      </c>
      <c r="G5540" s="3">
        <v>2000</v>
      </c>
      <c r="H5540"/>
      <c r="I5540" s="12"/>
      <c r="K5540" s="3" t="str">
        <f>IF(VLOOKUP(D5540,'Resources Final'!A:C,3,FALSE)=0,"",VLOOKUP(D5540,'Resources Final'!A:C,3,FALSE))</f>
        <v/>
      </c>
      <c r="L5540" s="3" t="str">
        <f>IF(VLOOKUP(D5540,'Resources Final'!A:D,4,FALSE)=0,"",VLOOKUP(D5540,'Resources Final'!A:D,4,FALSE))</f>
        <v/>
      </c>
      <c r="M5540" s="3" t="str">
        <f>IF(VLOOKUP(D5540,'Resources Final'!A:E,5,FALSE)=0,"",VLOOKUP(D5540,'Resources Final'!A:E,5,FALSE))</f>
        <v>N</v>
      </c>
      <c r="N5540" s="7" t="str">
        <f>IF(VLOOKUP(D5540,'Resources Final'!A:F,6,FALSE)=0,"",VLOOKUP(D5540,'Resources Final'!A:F,6,FALSE))</f>
        <v/>
      </c>
      <c r="O5540" s="3" t="str">
        <f>IF(VLOOKUP(D5540,'Resources Final'!A:G,7,FALSE)=0,"",VLOOKUP(D5540,'Resources Final'!A:G,7,FALSE))</f>
        <v/>
      </c>
    </row>
    <row r="5541" spans="1:15" x14ac:dyDescent="0.2">
      <c r="A5541" s="11" t="s">
        <v>4160</v>
      </c>
      <c r="B5541" s="11" t="str">
        <f t="shared" si="101"/>
        <v>Claude R. Lambe Charitable Foundation_Capital Research Center200075000</v>
      </c>
      <c r="C5541" s="11" t="s">
        <v>4157</v>
      </c>
      <c r="D5541" s="11" t="s">
        <v>604</v>
      </c>
      <c r="E5541" s="11" t="s">
        <v>604</v>
      </c>
      <c r="F5541" s="4">
        <v>75000</v>
      </c>
      <c r="G5541" s="3">
        <v>2000</v>
      </c>
      <c r="H5541"/>
      <c r="I5541" s="12"/>
      <c r="K5541" s="3" t="str">
        <f>IF(VLOOKUP(D5541,'Resources Final'!A:C,3,FALSE)=0,"",VLOOKUP(D5541,'Resources Final'!A:C,3,FALSE))</f>
        <v/>
      </c>
      <c r="L5541" s="3" t="str">
        <f>IF(VLOOKUP(D5541,'Resources Final'!A:D,4,FALSE)=0,"",VLOOKUP(D5541,'Resources Final'!A:D,4,FALSE))</f>
        <v/>
      </c>
      <c r="M5541" s="3" t="str">
        <f>IF(VLOOKUP(D5541,'Resources Final'!A:E,5,FALSE)=0,"",VLOOKUP(D5541,'Resources Final'!A:E,5,FALSE))</f>
        <v/>
      </c>
      <c r="N5541" s="7" t="str">
        <f>IF(VLOOKUP(D5541,'Resources Final'!A:F,6,FALSE)=0,"",VLOOKUP(D5541,'Resources Final'!A:F,6,FALSE))</f>
        <v>https://www.desmogblog.com/capital-research-center</v>
      </c>
      <c r="O5541" s="3" t="str">
        <f>IF(VLOOKUP(D5541,'Resources Final'!A:G,7,FALSE)=0,"",VLOOKUP(D5541,'Resources Final'!A:G,7,FALSE))</f>
        <v>Desmog</v>
      </c>
    </row>
    <row r="5542" spans="1:15" x14ac:dyDescent="0.2">
      <c r="A5542" s="11" t="s">
        <v>4160</v>
      </c>
      <c r="B5542" s="11" t="str">
        <f t="shared" si="101"/>
        <v>Claude R. Lambe Charitable Foundation_Cato Institute2000250000</v>
      </c>
      <c r="C5542" s="11" t="s">
        <v>4157</v>
      </c>
      <c r="D5542" s="11" t="s">
        <v>636</v>
      </c>
      <c r="E5542" s="11" t="s">
        <v>636</v>
      </c>
      <c r="F5542" s="4">
        <v>250000</v>
      </c>
      <c r="G5542" s="3">
        <v>2000</v>
      </c>
      <c r="H5542"/>
      <c r="I5542" s="12"/>
      <c r="K5542" s="3" t="str">
        <f>IF(VLOOKUP(D5542,'Resources Final'!A:C,3,FALSE)=0,"",VLOOKUP(D5542,'Resources Final'!A:C,3,FALSE))</f>
        <v/>
      </c>
      <c r="L5542" s="3" t="str">
        <f>IF(VLOOKUP(D5542,'Resources Final'!A:D,4,FALSE)=0,"",VLOOKUP(D5542,'Resources Final'!A:D,4,FALSE))</f>
        <v/>
      </c>
      <c r="M5542" s="3" t="str">
        <f>IF(VLOOKUP(D5542,'Resources Final'!A:E,5,FALSE)=0,"",VLOOKUP(D5542,'Resources Final'!A:E,5,FALSE))</f>
        <v/>
      </c>
      <c r="N5542" s="7" t="str">
        <f>IF(VLOOKUP(D5542,'Resources Final'!A:F,6,FALSE)=0,"",VLOOKUP(D5542,'Resources Final'!A:F,6,FALSE))</f>
        <v>https://www.desmogblog.com/cato-institute</v>
      </c>
      <c r="O5542" s="3" t="str">
        <f>IF(VLOOKUP(D5542,'Resources Final'!A:G,7,FALSE)=0,"",VLOOKUP(D5542,'Resources Final'!A:G,7,FALSE))</f>
        <v>Desmog</v>
      </c>
    </row>
    <row r="5543" spans="1:15" x14ac:dyDescent="0.2">
      <c r="A5543" s="11" t="s">
        <v>4156</v>
      </c>
      <c r="B5543" s="11" t="str">
        <f t="shared" si="101"/>
        <v>Claude R. Lambe Charitable Foundation_Citizens for a Sound Economy (CSE)2000700000</v>
      </c>
      <c r="C5543" s="11" t="s">
        <v>4157</v>
      </c>
      <c r="D5543" s="11" t="s">
        <v>730</v>
      </c>
      <c r="E5543" s="11" t="s">
        <v>730</v>
      </c>
      <c r="F5543" s="4">
        <v>700000</v>
      </c>
      <c r="G5543" s="3">
        <v>2000</v>
      </c>
      <c r="H5543"/>
      <c r="I5543" s="12"/>
      <c r="K5543" s="3" t="str">
        <f>IF(VLOOKUP(D5543,'Resources Final'!A:C,3,FALSE)=0,"",VLOOKUP(D5543,'Resources Final'!A:C,3,FALSE))</f>
        <v/>
      </c>
      <c r="L5543" s="3" t="str">
        <f>IF(VLOOKUP(D5543,'Resources Final'!A:D,4,FALSE)=0,"",VLOOKUP(D5543,'Resources Final'!A:D,4,FALSE))</f>
        <v/>
      </c>
      <c r="M5543" s="3" t="str">
        <f>IF(VLOOKUP(D5543,'Resources Final'!A:E,5,FALSE)=0,"",VLOOKUP(D5543,'Resources Final'!A:E,5,FALSE))</f>
        <v/>
      </c>
      <c r="N5543" s="7" t="str">
        <f>IF(VLOOKUP(D5543,'Resources Final'!A:F,6,FALSE)=0,"",VLOOKUP(D5543,'Resources Final'!A:F,6,FALSE))</f>
        <v>https://www.desmogblog.com/freedomworks</v>
      </c>
      <c r="O5543" s="3" t="str">
        <f>IF(VLOOKUP(D5543,'Resources Final'!A:G,7,FALSE)=0,"",VLOOKUP(D5543,'Resources Final'!A:G,7,FALSE))</f>
        <v>Desmog</v>
      </c>
    </row>
    <row r="5544" spans="1:15" x14ac:dyDescent="0.2">
      <c r="A5544" s="11" t="s">
        <v>4160</v>
      </c>
      <c r="B5544" s="11" t="str">
        <f t="shared" si="101"/>
        <v>Claude R. Lambe Charitable Foundation_Competitive Enterprise Institute200025000</v>
      </c>
      <c r="C5544" s="11" t="s">
        <v>4157</v>
      </c>
      <c r="D5544" s="11" t="s">
        <v>816</v>
      </c>
      <c r="E5544" s="11" t="s">
        <v>816</v>
      </c>
      <c r="F5544" s="4">
        <v>25000</v>
      </c>
      <c r="G5544" s="3">
        <v>2000</v>
      </c>
      <c r="H5544"/>
      <c r="I5544" s="12"/>
      <c r="K5544" s="3" t="str">
        <f>IF(VLOOKUP(D5544,'Resources Final'!A:C,3,FALSE)=0,"",VLOOKUP(D5544,'Resources Final'!A:C,3,FALSE))</f>
        <v/>
      </c>
      <c r="L5544" s="3" t="str">
        <f>IF(VLOOKUP(D5544,'Resources Final'!A:D,4,FALSE)=0,"",VLOOKUP(D5544,'Resources Final'!A:D,4,FALSE))</f>
        <v/>
      </c>
      <c r="M5544" s="3" t="str">
        <f>IF(VLOOKUP(D5544,'Resources Final'!A:E,5,FALSE)=0,"",VLOOKUP(D5544,'Resources Final'!A:E,5,FALSE))</f>
        <v/>
      </c>
      <c r="N5544" s="7" t="str">
        <f>IF(VLOOKUP(D5544,'Resources Final'!A:F,6,FALSE)=0,"",VLOOKUP(D5544,'Resources Final'!A:F,6,FALSE))</f>
        <v>https://www.desmogblog.com/competitive-enterprise-institute</v>
      </c>
      <c r="O5544" s="3" t="str">
        <f>IF(VLOOKUP(D5544,'Resources Final'!A:G,7,FALSE)=0,"",VLOOKUP(D5544,'Resources Final'!A:G,7,FALSE))</f>
        <v>Desmog</v>
      </c>
    </row>
    <row r="5545" spans="1:15" x14ac:dyDescent="0.2">
      <c r="A5545" s="11" t="s">
        <v>4160</v>
      </c>
      <c r="B5545" s="11" t="str">
        <f t="shared" si="101"/>
        <v>Claude R. Lambe Charitable Foundation_Ethics and Public Policy Center200050000</v>
      </c>
      <c r="C5545" s="11" t="s">
        <v>4157</v>
      </c>
      <c r="D5545" s="11" t="s">
        <v>1164</v>
      </c>
      <c r="E5545" s="11" t="s">
        <v>1164</v>
      </c>
      <c r="F5545" s="4">
        <v>50000</v>
      </c>
      <c r="G5545" s="3">
        <v>2000</v>
      </c>
      <c r="H5545"/>
      <c r="I5545" s="12"/>
      <c r="K5545" s="3" t="str">
        <f>IF(VLOOKUP(D5545,'Resources Final'!A:C,3,FALSE)=0,"",VLOOKUP(D5545,'Resources Final'!A:C,3,FALSE))</f>
        <v/>
      </c>
      <c r="L5545" s="3" t="str">
        <f>IF(VLOOKUP(D5545,'Resources Final'!A:D,4,FALSE)=0,"",VLOOKUP(D5545,'Resources Final'!A:D,4,FALSE))</f>
        <v/>
      </c>
      <c r="M5545" s="3" t="str">
        <f>IF(VLOOKUP(D5545,'Resources Final'!A:E,5,FALSE)=0,"",VLOOKUP(D5545,'Resources Final'!A:E,5,FALSE))</f>
        <v/>
      </c>
      <c r="N5545" s="7" t="str">
        <f>IF(VLOOKUP(D5545,'Resources Final'!A:F,6,FALSE)=0,"",VLOOKUP(D5545,'Resources Final'!A:F,6,FALSE))</f>
        <v>https://www.sourcewatch.org/index.php/Ethics_and_Public_Policy_Center</v>
      </c>
      <c r="O5545" s="3" t="str">
        <f>IF(VLOOKUP(D5545,'Resources Final'!A:G,7,FALSE)=0,"",VLOOKUP(D5545,'Resources Final'!A:G,7,FALSE))</f>
        <v>Sourcewatch</v>
      </c>
    </row>
    <row r="5546" spans="1:15" x14ac:dyDescent="0.2">
      <c r="A5546" s="11" t="s">
        <v>4160</v>
      </c>
      <c r="B5546" s="11" t="str">
        <f t="shared" si="101"/>
        <v>Claude R. Lambe Charitable Foundation_Foundation for Research on Economics and the Environment FREE2000150000</v>
      </c>
      <c r="C5546" s="11" t="s">
        <v>4157</v>
      </c>
      <c r="D5546" s="11" t="s">
        <v>1263</v>
      </c>
      <c r="E5546" s="11" t="s">
        <v>1263</v>
      </c>
      <c r="F5546" s="4">
        <v>150000</v>
      </c>
      <c r="G5546" s="3">
        <v>2000</v>
      </c>
      <c r="H5546"/>
      <c r="I5546" s="12"/>
      <c r="K5546" s="3" t="str">
        <f>IF(VLOOKUP(D5546,'Resources Final'!A:C,3,FALSE)=0,"",VLOOKUP(D5546,'Resources Final'!A:C,3,FALSE))</f>
        <v/>
      </c>
      <c r="L5546" s="3" t="str">
        <f>IF(VLOOKUP(D5546,'Resources Final'!A:D,4,FALSE)=0,"",VLOOKUP(D5546,'Resources Final'!A:D,4,FALSE))</f>
        <v/>
      </c>
      <c r="M5546" s="3" t="str">
        <f>IF(VLOOKUP(D5546,'Resources Final'!A:E,5,FALSE)=0,"",VLOOKUP(D5546,'Resources Final'!A:E,5,FALSE))</f>
        <v/>
      </c>
      <c r="N5546" s="7" t="str">
        <f>IF(VLOOKUP(D5546,'Resources Final'!A:F,6,FALSE)=0,"",VLOOKUP(D5546,'Resources Final'!A:F,6,FALSE))</f>
        <v>http://www.sourcewatch.org/index.php/Foundation_for_Research_on_Economics_and_the_Environment</v>
      </c>
      <c r="O5546" s="3" t="str">
        <f>IF(VLOOKUP(D5546,'Resources Final'!A:G,7,FALSE)=0,"",VLOOKUP(D5546,'Resources Final'!A:G,7,FALSE))</f>
        <v>Sourcewatch</v>
      </c>
    </row>
    <row r="5547" spans="1:15" x14ac:dyDescent="0.2">
      <c r="A5547" s="11" t="s">
        <v>4160</v>
      </c>
      <c r="B5547" s="11" t="str">
        <f t="shared" si="101"/>
        <v>Claude R. Lambe Charitable Foundation_Institute for Political Economy20002000</v>
      </c>
      <c r="C5547" s="11" t="s">
        <v>4157</v>
      </c>
      <c r="D5547" s="11" t="s">
        <v>1687</v>
      </c>
      <c r="E5547" s="11" t="s">
        <v>1687</v>
      </c>
      <c r="F5547" s="4">
        <v>2000</v>
      </c>
      <c r="G5547" s="3">
        <v>2000</v>
      </c>
      <c r="H5547"/>
      <c r="I5547" s="12"/>
      <c r="K5547" s="3" t="str">
        <f>IF(VLOOKUP(D5547,'Resources Final'!A:C,3,FALSE)=0,"",VLOOKUP(D5547,'Resources Final'!A:C,3,FALSE))</f>
        <v/>
      </c>
      <c r="L5547" s="3" t="str">
        <f>IF(VLOOKUP(D5547,'Resources Final'!A:D,4,FALSE)=0,"",VLOOKUP(D5547,'Resources Final'!A:D,4,FALSE))</f>
        <v/>
      </c>
      <c r="M5547" s="3" t="str">
        <f>IF(VLOOKUP(D5547,'Resources Final'!A:E,5,FALSE)=0,"",VLOOKUP(D5547,'Resources Final'!A:E,5,FALSE))</f>
        <v/>
      </c>
      <c r="N5547" s="7" t="str">
        <f>IF(VLOOKUP(D5547,'Resources Final'!A:F,6,FALSE)=0,"",VLOOKUP(D5547,'Resources Final'!A:F,6,FALSE))</f>
        <v/>
      </c>
      <c r="O5547" s="3" t="str">
        <f>IF(VLOOKUP(D5547,'Resources Final'!A:G,7,FALSE)=0,"",VLOOKUP(D5547,'Resources Final'!A:G,7,FALSE))</f>
        <v/>
      </c>
    </row>
    <row r="5548" spans="1:15" x14ac:dyDescent="0.2">
      <c r="A5548" s="11" t="s">
        <v>4160</v>
      </c>
      <c r="B5548" s="11" t="str">
        <f t="shared" si="101"/>
        <v>Claude R. Lambe Charitable Foundation_Intercollegiate Studies Institute200040000</v>
      </c>
      <c r="C5548" s="11" t="s">
        <v>4157</v>
      </c>
      <c r="D5548" s="11" t="s">
        <v>1701</v>
      </c>
      <c r="E5548" s="11" t="s">
        <v>1701</v>
      </c>
      <c r="F5548" s="4">
        <v>40000</v>
      </c>
      <c r="G5548" s="3">
        <v>2000</v>
      </c>
      <c r="H5548"/>
      <c r="I5548" s="12"/>
      <c r="K5548" s="3" t="str">
        <f>IF(VLOOKUP(D5548,'Resources Final'!A:C,3,FALSE)=0,"",VLOOKUP(D5548,'Resources Final'!A:C,3,FALSE))</f>
        <v/>
      </c>
      <c r="L5548" s="3" t="str">
        <f>IF(VLOOKUP(D5548,'Resources Final'!A:D,4,FALSE)=0,"",VLOOKUP(D5548,'Resources Final'!A:D,4,FALSE))</f>
        <v/>
      </c>
      <c r="M5548" s="3" t="str">
        <f>IF(VLOOKUP(D5548,'Resources Final'!A:E,5,FALSE)=0,"",VLOOKUP(D5548,'Resources Final'!A:E,5,FALSE))</f>
        <v/>
      </c>
      <c r="N5548" s="7" t="str">
        <f>IF(VLOOKUP(D5548,'Resources Final'!A:F,6,FALSE)=0,"",VLOOKUP(D5548,'Resources Final'!A:F,6,FALSE))</f>
        <v>https://www.sourcewatch.org/index.php/Intercollegiate_Studies_Institute</v>
      </c>
      <c r="O5548" s="3" t="str">
        <f>IF(VLOOKUP(D5548,'Resources Final'!A:G,7,FALSE)=0,"",VLOOKUP(D5548,'Resources Final'!A:G,7,FALSE))</f>
        <v>Sourcewatch</v>
      </c>
    </row>
    <row r="5549" spans="1:15" x14ac:dyDescent="0.2">
      <c r="A5549" s="11" t="s">
        <v>4156</v>
      </c>
      <c r="B5549" s="11" t="str">
        <f t="shared" si="101"/>
        <v>Claude R. Lambe Charitable Foundation_John Locke Foundation20005000</v>
      </c>
      <c r="C5549" s="11" t="s">
        <v>4157</v>
      </c>
      <c r="D5549" s="11" t="s">
        <v>1849</v>
      </c>
      <c r="E5549" s="11" t="s">
        <v>1849</v>
      </c>
      <c r="F5549" s="4">
        <v>5000</v>
      </c>
      <c r="G5549" s="3">
        <v>2000</v>
      </c>
      <c r="H5549"/>
      <c r="I5549" s="12"/>
      <c r="K5549" s="3" t="str">
        <f>IF(VLOOKUP(D5549,'Resources Final'!A:C,3,FALSE)=0,"",VLOOKUP(D5549,'Resources Final'!A:C,3,FALSE))</f>
        <v/>
      </c>
      <c r="L5549" s="3" t="str">
        <f>IF(VLOOKUP(D5549,'Resources Final'!A:D,4,FALSE)=0,"",VLOOKUP(D5549,'Resources Final'!A:D,4,FALSE))</f>
        <v/>
      </c>
      <c r="M5549" s="3" t="str">
        <f>IF(VLOOKUP(D5549,'Resources Final'!A:E,5,FALSE)=0,"",VLOOKUP(D5549,'Resources Final'!A:E,5,FALSE))</f>
        <v/>
      </c>
      <c r="N5549" s="7" t="str">
        <f>IF(VLOOKUP(D5549,'Resources Final'!A:F,6,FALSE)=0,"",VLOOKUP(D5549,'Resources Final'!A:F,6,FALSE))</f>
        <v>https://www.desmogblog.com/john-locke-foundation</v>
      </c>
      <c r="O5549" s="3" t="str">
        <f>IF(VLOOKUP(D5549,'Resources Final'!A:G,7,FALSE)=0,"",VLOOKUP(D5549,'Resources Final'!A:G,7,FALSE))</f>
        <v>Desmog</v>
      </c>
    </row>
    <row r="5550" spans="1:15" x14ac:dyDescent="0.2">
      <c r="A5550" s="11" t="s">
        <v>4160</v>
      </c>
      <c r="B5550" s="11" t="str">
        <f t="shared" si="101"/>
        <v>Claude R. Lambe Charitable Foundation_National Center for Policy Analysis200030000</v>
      </c>
      <c r="C5550" s="11" t="s">
        <v>4157</v>
      </c>
      <c r="D5550" s="11" t="s">
        <v>2601</v>
      </c>
      <c r="E5550" s="11" t="s">
        <v>2601</v>
      </c>
      <c r="F5550" s="4">
        <v>30000</v>
      </c>
      <c r="G5550" s="3">
        <v>2000</v>
      </c>
      <c r="H5550"/>
      <c r="I5550" s="12"/>
      <c r="K5550" s="3" t="str">
        <f>IF(VLOOKUP(D5550,'Resources Final'!A:C,3,FALSE)=0,"",VLOOKUP(D5550,'Resources Final'!A:C,3,FALSE))</f>
        <v/>
      </c>
      <c r="L5550" s="3" t="str">
        <f>IF(VLOOKUP(D5550,'Resources Final'!A:D,4,FALSE)=0,"",VLOOKUP(D5550,'Resources Final'!A:D,4,FALSE))</f>
        <v/>
      </c>
      <c r="M5550" s="3" t="str">
        <f>IF(VLOOKUP(D5550,'Resources Final'!A:E,5,FALSE)=0,"",VLOOKUP(D5550,'Resources Final'!A:E,5,FALSE))</f>
        <v/>
      </c>
      <c r="N5550" s="7" t="str">
        <f>IF(VLOOKUP(D5550,'Resources Final'!A:F,6,FALSE)=0,"",VLOOKUP(D5550,'Resources Final'!A:F,6,FALSE))</f>
        <v>https://www.desmogblog.com/national-center-policy-analysis</v>
      </c>
      <c r="O5550" s="3" t="str">
        <f>IF(VLOOKUP(D5550,'Resources Final'!A:G,7,FALSE)=0,"",VLOOKUP(D5550,'Resources Final'!A:G,7,FALSE))</f>
        <v>Desmog</v>
      </c>
    </row>
    <row r="5551" spans="1:15" x14ac:dyDescent="0.2">
      <c r="A5551" s="11" t="s">
        <v>4160</v>
      </c>
      <c r="B5551" s="11" t="str">
        <f t="shared" si="101"/>
        <v>Claude R. Lambe Charitable Foundation_Pacific Research Institute for Public Policy200070000</v>
      </c>
      <c r="C5551" s="11" t="s">
        <v>4157</v>
      </c>
      <c r="D5551" s="11" t="s">
        <v>2786</v>
      </c>
      <c r="E5551" s="11" t="s">
        <v>2786</v>
      </c>
      <c r="F5551" s="4">
        <v>70000</v>
      </c>
      <c r="G5551" s="3">
        <v>2000</v>
      </c>
      <c r="H5551"/>
      <c r="I5551" s="12"/>
      <c r="K5551" s="3" t="str">
        <f>IF(VLOOKUP(D5551,'Resources Final'!A:C,3,FALSE)=0,"",VLOOKUP(D5551,'Resources Final'!A:C,3,FALSE))</f>
        <v/>
      </c>
      <c r="L5551" s="3" t="str">
        <f>IF(VLOOKUP(D5551,'Resources Final'!A:D,4,FALSE)=0,"",VLOOKUP(D5551,'Resources Final'!A:D,4,FALSE))</f>
        <v/>
      </c>
      <c r="M5551" s="3" t="str">
        <f>IF(VLOOKUP(D5551,'Resources Final'!A:E,5,FALSE)=0,"",VLOOKUP(D5551,'Resources Final'!A:E,5,FALSE))</f>
        <v/>
      </c>
      <c r="N5551" s="7" t="str">
        <f>IF(VLOOKUP(D5551,'Resources Final'!A:F,6,FALSE)=0,"",VLOOKUP(D5551,'Resources Final'!A:F,6,FALSE))</f>
        <v>https://www.desmogblog.com/pacific-research-institute</v>
      </c>
      <c r="O5551" s="3" t="str">
        <f>IF(VLOOKUP(D5551,'Resources Final'!A:G,7,FALSE)=0,"",VLOOKUP(D5551,'Resources Final'!A:G,7,FALSE))</f>
        <v>Desmog</v>
      </c>
    </row>
    <row r="5552" spans="1:15" x14ac:dyDescent="0.2">
      <c r="A5552" s="11" t="s">
        <v>4160</v>
      </c>
      <c r="B5552" s="11" t="str">
        <f t="shared" si="101"/>
        <v>Claude R. Lambe Charitable Foundation_Reason Foundation200095000</v>
      </c>
      <c r="C5552" s="11" t="s">
        <v>4157</v>
      </c>
      <c r="D5552" s="11" t="s">
        <v>3001</v>
      </c>
      <c r="E5552" s="11" t="s">
        <v>3001</v>
      </c>
      <c r="F5552" s="4">
        <v>95000</v>
      </c>
      <c r="G5552" s="3">
        <v>2000</v>
      </c>
      <c r="H5552"/>
      <c r="I5552" s="12"/>
      <c r="K5552" s="3" t="str">
        <f>IF(VLOOKUP(D5552,'Resources Final'!A:C,3,FALSE)=0,"",VLOOKUP(D5552,'Resources Final'!A:C,3,FALSE))</f>
        <v/>
      </c>
      <c r="L5552" s="3" t="str">
        <f>IF(VLOOKUP(D5552,'Resources Final'!A:D,4,FALSE)=0,"",VLOOKUP(D5552,'Resources Final'!A:D,4,FALSE))</f>
        <v/>
      </c>
      <c r="M5552" s="3" t="str">
        <f>IF(VLOOKUP(D5552,'Resources Final'!A:E,5,FALSE)=0,"",VLOOKUP(D5552,'Resources Final'!A:E,5,FALSE))</f>
        <v/>
      </c>
      <c r="N5552" s="7" t="str">
        <f>IF(VLOOKUP(D5552,'Resources Final'!A:F,6,FALSE)=0,"",VLOOKUP(D5552,'Resources Final'!A:F,6,FALSE))</f>
        <v>https://www.desmogblog.com/reason-foundation</v>
      </c>
      <c r="O5552" s="3" t="str">
        <f>IF(VLOOKUP(D5552,'Resources Final'!A:G,7,FALSE)=0,"",VLOOKUP(D5552,'Resources Final'!A:G,7,FALSE))</f>
        <v>Desmog</v>
      </c>
    </row>
    <row r="5553" spans="1:15" x14ac:dyDescent="0.2">
      <c r="A5553" s="11" t="s">
        <v>4160</v>
      </c>
      <c r="B5553" s="11" t="str">
        <f t="shared" si="101"/>
        <v>Claude R. Lambe Charitable Foundation_University of Kansas200050000</v>
      </c>
      <c r="C5553" s="11" t="s">
        <v>4157</v>
      </c>
      <c r="D5553" s="11" t="s">
        <v>645</v>
      </c>
      <c r="E5553" s="11" t="s">
        <v>645</v>
      </c>
      <c r="F5553" s="4">
        <v>50000</v>
      </c>
      <c r="G5553" s="3">
        <v>2000</v>
      </c>
      <c r="H5553"/>
      <c r="I5553" s="12"/>
      <c r="K5553" s="3" t="str">
        <f>IF(VLOOKUP(D5553,'Resources Final'!A:C,3,FALSE)=0,"",VLOOKUP(D5553,'Resources Final'!A:C,3,FALSE))</f>
        <v/>
      </c>
      <c r="L5553" s="3" t="str">
        <f>IF(VLOOKUP(D5553,'Resources Final'!A:D,4,FALSE)=0,"",VLOOKUP(D5553,'Resources Final'!A:D,4,FALSE))</f>
        <v>Y</v>
      </c>
      <c r="M5553" s="3" t="str">
        <f>IF(VLOOKUP(D5553,'Resources Final'!A:E,5,FALSE)=0,"",VLOOKUP(D5553,'Resources Final'!A:E,5,FALSE))</f>
        <v/>
      </c>
      <c r="N5553" s="7" t="str">
        <f>IF(VLOOKUP(D5553,'Resources Final'!A:F,6,FALSE)=0,"",VLOOKUP(D5553,'Resources Final'!A:F,6,FALSE))</f>
        <v/>
      </c>
      <c r="O5553" s="3" t="str">
        <f>IF(VLOOKUP(D5553,'Resources Final'!A:G,7,FALSE)=0,"",VLOOKUP(D5553,'Resources Final'!A:G,7,FALSE))</f>
        <v/>
      </c>
    </row>
    <row r="5554" spans="1:15" x14ac:dyDescent="0.2">
      <c r="A5554" s="11" t="s">
        <v>4160</v>
      </c>
      <c r="B5554" s="11" t="str">
        <f t="shared" si="101"/>
        <v>Claude R. Lambe Charitable Foundation_Acton Institute for the Study of Religion and Liberty200110000</v>
      </c>
      <c r="C5554" s="11" t="s">
        <v>4157</v>
      </c>
      <c r="D5554" s="11" t="s">
        <v>112</v>
      </c>
      <c r="E5554" s="11" t="s">
        <v>112</v>
      </c>
      <c r="F5554" s="4">
        <v>10000</v>
      </c>
      <c r="G5554" s="3">
        <v>2001</v>
      </c>
      <c r="H5554"/>
      <c r="I5554" s="12"/>
      <c r="K5554" s="3" t="str">
        <f>IF(VLOOKUP(D5554,'Resources Final'!A:C,3,FALSE)=0,"",VLOOKUP(D5554,'Resources Final'!A:C,3,FALSE))</f>
        <v/>
      </c>
      <c r="L5554" s="3" t="str">
        <f>IF(VLOOKUP(D5554,'Resources Final'!A:D,4,FALSE)=0,"",VLOOKUP(D5554,'Resources Final'!A:D,4,FALSE))</f>
        <v/>
      </c>
      <c r="M5554" s="3" t="str">
        <f>IF(VLOOKUP(D5554,'Resources Final'!A:E,5,FALSE)=0,"",VLOOKUP(D5554,'Resources Final'!A:E,5,FALSE))</f>
        <v/>
      </c>
      <c r="N5554" s="7" t="str">
        <f>IF(VLOOKUP(D5554,'Resources Final'!A:F,6,FALSE)=0,"",VLOOKUP(D5554,'Resources Final'!A:F,6,FALSE))</f>
        <v>https://www.desmogblog.com/acton-institute</v>
      </c>
      <c r="O5554" s="3" t="str">
        <f>IF(VLOOKUP(D5554,'Resources Final'!A:G,7,FALSE)=0,"",VLOOKUP(D5554,'Resources Final'!A:G,7,FALSE))</f>
        <v>Desmog</v>
      </c>
    </row>
    <row r="5555" spans="1:15" x14ac:dyDescent="0.2">
      <c r="A5555" s="11" t="s">
        <v>4160</v>
      </c>
      <c r="B5555" s="11" t="str">
        <f t="shared" si="101"/>
        <v>Claude R. Lambe Charitable Foundation_Allen-Lambe House Foundation200185446</v>
      </c>
      <c r="C5555" s="11" t="s">
        <v>4157</v>
      </c>
      <c r="D5555" s="11" t="s">
        <v>157</v>
      </c>
      <c r="E5555" s="11" t="s">
        <v>155</v>
      </c>
      <c r="F5555" s="4">
        <v>85446</v>
      </c>
      <c r="G5555" s="3">
        <v>2001</v>
      </c>
      <c r="H5555"/>
      <c r="I5555" s="12"/>
      <c r="K5555" s="3" t="str">
        <f>IF(VLOOKUP(D5555,'Resources Final'!A:C,3,FALSE)=0,"",VLOOKUP(D5555,'Resources Final'!A:C,3,FALSE))</f>
        <v/>
      </c>
      <c r="L5555" s="3" t="str">
        <f>IF(VLOOKUP(D5555,'Resources Final'!A:D,4,FALSE)=0,"",VLOOKUP(D5555,'Resources Final'!A:D,4,FALSE))</f>
        <v/>
      </c>
      <c r="M5555" s="3" t="str">
        <f>IF(VLOOKUP(D5555,'Resources Final'!A:E,5,FALSE)=0,"",VLOOKUP(D5555,'Resources Final'!A:E,5,FALSE))</f>
        <v>N</v>
      </c>
      <c r="N5555" s="7" t="str">
        <f>IF(VLOOKUP(D5555,'Resources Final'!A:F,6,FALSE)=0,"",VLOOKUP(D5555,'Resources Final'!A:F,6,FALSE))</f>
        <v/>
      </c>
      <c r="O5555" s="3" t="str">
        <f>IF(VLOOKUP(D5555,'Resources Final'!A:G,7,FALSE)=0,"",VLOOKUP(D5555,'Resources Final'!A:G,7,FALSE))</f>
        <v/>
      </c>
    </row>
    <row r="5556" spans="1:15" x14ac:dyDescent="0.2">
      <c r="A5556" s="11" t="s">
        <v>4160</v>
      </c>
      <c r="B5556" s="11" t="str">
        <f t="shared" si="101"/>
        <v>Claude R. Lambe Charitable Foundation_Capital Research Center2001100000</v>
      </c>
      <c r="C5556" s="11" t="s">
        <v>4157</v>
      </c>
      <c r="D5556" s="11" t="s">
        <v>604</v>
      </c>
      <c r="E5556" s="11" t="s">
        <v>604</v>
      </c>
      <c r="F5556" s="4">
        <v>100000</v>
      </c>
      <c r="G5556" s="3">
        <v>2001</v>
      </c>
      <c r="H5556"/>
      <c r="I5556" s="12"/>
      <c r="K5556" s="3" t="str">
        <f>IF(VLOOKUP(D5556,'Resources Final'!A:C,3,FALSE)=0,"",VLOOKUP(D5556,'Resources Final'!A:C,3,FALSE))</f>
        <v/>
      </c>
      <c r="L5556" s="3" t="str">
        <f>IF(VLOOKUP(D5556,'Resources Final'!A:D,4,FALSE)=0,"",VLOOKUP(D5556,'Resources Final'!A:D,4,FALSE))</f>
        <v/>
      </c>
      <c r="M5556" s="3" t="str">
        <f>IF(VLOOKUP(D5556,'Resources Final'!A:E,5,FALSE)=0,"",VLOOKUP(D5556,'Resources Final'!A:E,5,FALSE))</f>
        <v/>
      </c>
      <c r="N5556" s="7" t="str">
        <f>IF(VLOOKUP(D5556,'Resources Final'!A:F,6,FALSE)=0,"",VLOOKUP(D5556,'Resources Final'!A:F,6,FALSE))</f>
        <v>https://www.desmogblog.com/capital-research-center</v>
      </c>
      <c r="O5556" s="3" t="str">
        <f>IF(VLOOKUP(D5556,'Resources Final'!A:G,7,FALSE)=0,"",VLOOKUP(D5556,'Resources Final'!A:G,7,FALSE))</f>
        <v>Desmog</v>
      </c>
    </row>
    <row r="5557" spans="1:15" x14ac:dyDescent="0.2">
      <c r="A5557" s="11" t="s">
        <v>4160</v>
      </c>
      <c r="B5557" s="11" t="str">
        <f t="shared" si="101"/>
        <v>Claude R. Lambe Charitable Foundation_Cato Institute2001250000</v>
      </c>
      <c r="C5557" s="11" t="s">
        <v>4157</v>
      </c>
      <c r="D5557" s="11" t="s">
        <v>636</v>
      </c>
      <c r="E5557" s="11" t="s">
        <v>636</v>
      </c>
      <c r="F5557" s="4">
        <v>250000</v>
      </c>
      <c r="G5557" s="3">
        <v>2001</v>
      </c>
      <c r="H5557"/>
      <c r="I5557" s="12"/>
      <c r="K5557" s="3" t="str">
        <f>IF(VLOOKUP(D5557,'Resources Final'!A:C,3,FALSE)=0,"",VLOOKUP(D5557,'Resources Final'!A:C,3,FALSE))</f>
        <v/>
      </c>
      <c r="L5557" s="3" t="str">
        <f>IF(VLOOKUP(D5557,'Resources Final'!A:D,4,FALSE)=0,"",VLOOKUP(D5557,'Resources Final'!A:D,4,FALSE))</f>
        <v/>
      </c>
      <c r="M5557" s="3" t="str">
        <f>IF(VLOOKUP(D5557,'Resources Final'!A:E,5,FALSE)=0,"",VLOOKUP(D5557,'Resources Final'!A:E,5,FALSE))</f>
        <v/>
      </c>
      <c r="N5557" s="7" t="str">
        <f>IF(VLOOKUP(D5557,'Resources Final'!A:F,6,FALSE)=0,"",VLOOKUP(D5557,'Resources Final'!A:F,6,FALSE))</f>
        <v>https://www.desmogblog.com/cato-institute</v>
      </c>
      <c r="O5557" s="3" t="str">
        <f>IF(VLOOKUP(D5557,'Resources Final'!A:G,7,FALSE)=0,"",VLOOKUP(D5557,'Resources Final'!A:G,7,FALSE))</f>
        <v>Desmog</v>
      </c>
    </row>
    <row r="5558" spans="1:15" x14ac:dyDescent="0.2">
      <c r="A5558" s="11" t="s">
        <v>4156</v>
      </c>
      <c r="B5558" s="11" t="str">
        <f t="shared" si="101"/>
        <v>Claude R. Lambe Charitable Foundation_Citizens for a Sound Economy (CSE)2001250000</v>
      </c>
      <c r="C5558" s="11" t="s">
        <v>4157</v>
      </c>
      <c r="D5558" s="11" t="s">
        <v>730</v>
      </c>
      <c r="E5558" s="11" t="s">
        <v>730</v>
      </c>
      <c r="F5558" s="4">
        <v>250000</v>
      </c>
      <c r="G5558" s="3">
        <v>2001</v>
      </c>
      <c r="H5558"/>
      <c r="I5558" s="12"/>
      <c r="K5558" s="3" t="str">
        <f>IF(VLOOKUP(D5558,'Resources Final'!A:C,3,FALSE)=0,"",VLOOKUP(D5558,'Resources Final'!A:C,3,FALSE))</f>
        <v/>
      </c>
      <c r="L5558" s="3" t="str">
        <f>IF(VLOOKUP(D5558,'Resources Final'!A:D,4,FALSE)=0,"",VLOOKUP(D5558,'Resources Final'!A:D,4,FALSE))</f>
        <v/>
      </c>
      <c r="M5558" s="3" t="str">
        <f>IF(VLOOKUP(D5558,'Resources Final'!A:E,5,FALSE)=0,"",VLOOKUP(D5558,'Resources Final'!A:E,5,FALSE))</f>
        <v/>
      </c>
      <c r="N5558" s="7" t="str">
        <f>IF(VLOOKUP(D5558,'Resources Final'!A:F,6,FALSE)=0,"",VLOOKUP(D5558,'Resources Final'!A:F,6,FALSE))</f>
        <v>https://www.desmogblog.com/freedomworks</v>
      </c>
      <c r="O5558" s="3" t="str">
        <f>IF(VLOOKUP(D5558,'Resources Final'!A:G,7,FALSE)=0,"",VLOOKUP(D5558,'Resources Final'!A:G,7,FALSE))</f>
        <v>Desmog</v>
      </c>
    </row>
    <row r="5559" spans="1:15" x14ac:dyDescent="0.2">
      <c r="A5559" s="11" t="s">
        <v>4160</v>
      </c>
      <c r="B5559" s="11" t="str">
        <f t="shared" si="101"/>
        <v>Claude R. Lambe Charitable Foundation_Federalist Society for Law and Public Policy Studies2001100000</v>
      </c>
      <c r="C5559" s="11" t="s">
        <v>4157</v>
      </c>
      <c r="D5559" s="11" t="s">
        <v>1199</v>
      </c>
      <c r="E5559" s="11" t="s">
        <v>1199</v>
      </c>
      <c r="F5559" s="4">
        <v>100000</v>
      </c>
      <c r="G5559" s="3">
        <v>2001</v>
      </c>
      <c r="H5559"/>
      <c r="I5559" s="12"/>
      <c r="K5559" s="3" t="str">
        <f>IF(VLOOKUP(D5559,'Resources Final'!A:C,3,FALSE)=0,"",VLOOKUP(D5559,'Resources Final'!A:C,3,FALSE))</f>
        <v/>
      </c>
      <c r="L5559" s="3" t="str">
        <f>IF(VLOOKUP(D5559,'Resources Final'!A:D,4,FALSE)=0,"",VLOOKUP(D5559,'Resources Final'!A:D,4,FALSE))</f>
        <v/>
      </c>
      <c r="M5559" s="3" t="str">
        <f>IF(VLOOKUP(D5559,'Resources Final'!A:E,5,FALSE)=0,"",VLOOKUP(D5559,'Resources Final'!A:E,5,FALSE))</f>
        <v/>
      </c>
      <c r="N5559" s="7" t="str">
        <f>IF(VLOOKUP(D5559,'Resources Final'!A:F,6,FALSE)=0,"",VLOOKUP(D5559,'Resources Final'!A:F,6,FALSE))</f>
        <v>http://www.sourcewatch.org/index.php/Federalist_Society_for_Law_and_Public_Policy_Studies</v>
      </c>
      <c r="O5559" s="3" t="str">
        <f>IF(VLOOKUP(D5559,'Resources Final'!A:G,7,FALSE)=0,"",VLOOKUP(D5559,'Resources Final'!A:G,7,FALSE))</f>
        <v>Sourcewatch</v>
      </c>
    </row>
    <row r="5560" spans="1:15" x14ac:dyDescent="0.2">
      <c r="A5560" s="11" t="s">
        <v>4160</v>
      </c>
      <c r="B5560" s="11" t="str">
        <f t="shared" si="101"/>
        <v>Claude R. Lambe Charitable Foundation_Foundation for Research on Economics and the Environment FREE2001150000</v>
      </c>
      <c r="C5560" s="11" t="s">
        <v>4157</v>
      </c>
      <c r="D5560" s="11" t="s">
        <v>1263</v>
      </c>
      <c r="E5560" s="11" t="s">
        <v>1263</v>
      </c>
      <c r="F5560" s="4">
        <v>150000</v>
      </c>
      <c r="G5560" s="3">
        <v>2001</v>
      </c>
      <c r="H5560"/>
      <c r="I5560" s="12"/>
      <c r="K5560" s="3" t="str">
        <f>IF(VLOOKUP(D5560,'Resources Final'!A:C,3,FALSE)=0,"",VLOOKUP(D5560,'Resources Final'!A:C,3,FALSE))</f>
        <v/>
      </c>
      <c r="L5560" s="3" t="str">
        <f>IF(VLOOKUP(D5560,'Resources Final'!A:D,4,FALSE)=0,"",VLOOKUP(D5560,'Resources Final'!A:D,4,FALSE))</f>
        <v/>
      </c>
      <c r="M5560" s="3" t="str">
        <f>IF(VLOOKUP(D5560,'Resources Final'!A:E,5,FALSE)=0,"",VLOOKUP(D5560,'Resources Final'!A:E,5,FALSE))</f>
        <v/>
      </c>
      <c r="N5560" s="7" t="str">
        <f>IF(VLOOKUP(D5560,'Resources Final'!A:F,6,FALSE)=0,"",VLOOKUP(D5560,'Resources Final'!A:F,6,FALSE))</f>
        <v>http://www.sourcewatch.org/index.php/Foundation_for_Research_on_Economics_and_the_Environment</v>
      </c>
      <c r="O5560" s="3" t="str">
        <f>IF(VLOOKUP(D5560,'Resources Final'!A:G,7,FALSE)=0,"",VLOOKUP(D5560,'Resources Final'!A:G,7,FALSE))</f>
        <v>Sourcewatch</v>
      </c>
    </row>
    <row r="5561" spans="1:15" x14ac:dyDescent="0.2">
      <c r="A5561" s="11" t="s">
        <v>4160</v>
      </c>
      <c r="B5561" s="11" t="str">
        <f t="shared" si="101"/>
        <v>Claude R. Lambe Charitable Foundation_Heritage Foundation, The200175000</v>
      </c>
      <c r="C5561" s="11" t="s">
        <v>4157</v>
      </c>
      <c r="D5561" s="11" t="s">
        <v>1570</v>
      </c>
      <c r="E5561" s="11" t="s">
        <v>1570</v>
      </c>
      <c r="F5561" s="4">
        <v>75000</v>
      </c>
      <c r="G5561" s="3">
        <v>2001</v>
      </c>
      <c r="H5561"/>
      <c r="I5561" s="12"/>
      <c r="K5561" s="3" t="str">
        <f>IF(VLOOKUP(D5561,'Resources Final'!A:C,3,FALSE)=0,"",VLOOKUP(D5561,'Resources Final'!A:C,3,FALSE))</f>
        <v/>
      </c>
      <c r="L5561" s="3" t="str">
        <f>IF(VLOOKUP(D5561,'Resources Final'!A:D,4,FALSE)=0,"",VLOOKUP(D5561,'Resources Final'!A:D,4,FALSE))</f>
        <v/>
      </c>
      <c r="M5561" s="3" t="str">
        <f>IF(VLOOKUP(D5561,'Resources Final'!A:E,5,FALSE)=0,"",VLOOKUP(D5561,'Resources Final'!A:E,5,FALSE))</f>
        <v/>
      </c>
      <c r="N5561" s="7" t="str">
        <f>IF(VLOOKUP(D5561,'Resources Final'!A:F,6,FALSE)=0,"",VLOOKUP(D5561,'Resources Final'!A:F,6,FALSE))</f>
        <v>https://www.desmogblog.com/heritage-foundation</v>
      </c>
      <c r="O5561" s="3" t="str">
        <f>IF(VLOOKUP(D5561,'Resources Final'!A:G,7,FALSE)=0,"",VLOOKUP(D5561,'Resources Final'!A:G,7,FALSE))</f>
        <v>Desmog</v>
      </c>
    </row>
    <row r="5562" spans="1:15" x14ac:dyDescent="0.2">
      <c r="A5562" s="11" t="s">
        <v>4160</v>
      </c>
      <c r="B5562" s="11" t="str">
        <f t="shared" si="101"/>
        <v>Claude R. Lambe Charitable Foundation_Heritage Foundation, The200175000</v>
      </c>
      <c r="C5562" s="11" t="s">
        <v>4157</v>
      </c>
      <c r="D5562" s="11" t="s">
        <v>1570</v>
      </c>
      <c r="E5562" s="11" t="s">
        <v>1570</v>
      </c>
      <c r="F5562" s="4">
        <v>75000</v>
      </c>
      <c r="G5562" s="3">
        <v>2001</v>
      </c>
      <c r="H5562"/>
      <c r="I5562" s="12"/>
      <c r="K5562" s="3" t="str">
        <f>IF(VLOOKUP(D5562,'Resources Final'!A:C,3,FALSE)=0,"",VLOOKUP(D5562,'Resources Final'!A:C,3,FALSE))</f>
        <v/>
      </c>
      <c r="L5562" s="3" t="str">
        <f>IF(VLOOKUP(D5562,'Resources Final'!A:D,4,FALSE)=0,"",VLOOKUP(D5562,'Resources Final'!A:D,4,FALSE))</f>
        <v/>
      </c>
      <c r="M5562" s="3" t="str">
        <f>IF(VLOOKUP(D5562,'Resources Final'!A:E,5,FALSE)=0,"",VLOOKUP(D5562,'Resources Final'!A:E,5,FALSE))</f>
        <v/>
      </c>
      <c r="N5562" s="7" t="str">
        <f>IF(VLOOKUP(D5562,'Resources Final'!A:F,6,FALSE)=0,"",VLOOKUP(D5562,'Resources Final'!A:F,6,FALSE))</f>
        <v>https://www.desmogblog.com/heritage-foundation</v>
      </c>
      <c r="O5562" s="3" t="str">
        <f>IF(VLOOKUP(D5562,'Resources Final'!A:G,7,FALSE)=0,"",VLOOKUP(D5562,'Resources Final'!A:G,7,FALSE))</f>
        <v>Desmog</v>
      </c>
    </row>
    <row r="5563" spans="1:15" x14ac:dyDescent="0.2">
      <c r="A5563" s="11" t="s">
        <v>4160</v>
      </c>
      <c r="B5563" s="11" t="str">
        <f t="shared" si="101"/>
        <v>Claude R. Lambe Charitable Foundation_Independent Women's Forum200110000</v>
      </c>
      <c r="C5563" s="11" t="s">
        <v>4157</v>
      </c>
      <c r="D5563" s="11" t="s">
        <v>1669</v>
      </c>
      <c r="E5563" s="11" t="s">
        <v>1669</v>
      </c>
      <c r="F5563" s="4">
        <v>10000</v>
      </c>
      <c r="G5563" s="3">
        <v>2001</v>
      </c>
      <c r="H5563"/>
      <c r="I5563" s="12"/>
      <c r="K5563" s="3" t="str">
        <f>IF(VLOOKUP(D5563,'Resources Final'!A:C,3,FALSE)=0,"",VLOOKUP(D5563,'Resources Final'!A:C,3,FALSE))</f>
        <v/>
      </c>
      <c r="L5563" s="3" t="str">
        <f>IF(VLOOKUP(D5563,'Resources Final'!A:D,4,FALSE)=0,"",VLOOKUP(D5563,'Resources Final'!A:D,4,FALSE))</f>
        <v/>
      </c>
      <c r="M5563" s="3" t="str">
        <f>IF(VLOOKUP(D5563,'Resources Final'!A:E,5,FALSE)=0,"",VLOOKUP(D5563,'Resources Final'!A:E,5,FALSE))</f>
        <v/>
      </c>
      <c r="N5563" s="7" t="str">
        <f>IF(VLOOKUP(D5563,'Resources Final'!A:F,6,FALSE)=0,"",VLOOKUP(D5563,'Resources Final'!A:F,6,FALSE))</f>
        <v>https://www.desmogblog.com/independent-women-s-forum</v>
      </c>
      <c r="O5563" s="3" t="str">
        <f>IF(VLOOKUP(D5563,'Resources Final'!A:G,7,FALSE)=0,"",VLOOKUP(D5563,'Resources Final'!A:G,7,FALSE))</f>
        <v>Desmog</v>
      </c>
    </row>
    <row r="5564" spans="1:15" x14ac:dyDescent="0.2">
      <c r="A5564" s="11" t="s">
        <v>4160</v>
      </c>
      <c r="B5564" s="11" t="str">
        <f t="shared" si="101"/>
        <v>Claude R. Lambe Charitable Foundation_Institute for Energy Research20012500</v>
      </c>
      <c r="C5564" s="11" t="s">
        <v>4157</v>
      </c>
      <c r="D5564" s="11" t="s">
        <v>1676</v>
      </c>
      <c r="E5564" s="11" t="s">
        <v>1676</v>
      </c>
      <c r="F5564" s="4">
        <v>2500</v>
      </c>
      <c r="G5564" s="3">
        <v>2001</v>
      </c>
      <c r="H5564"/>
      <c r="I5564" s="12"/>
      <c r="K5564" s="3" t="str">
        <f>IF(VLOOKUP(D5564,'Resources Final'!A:C,3,FALSE)=0,"",VLOOKUP(D5564,'Resources Final'!A:C,3,FALSE))</f>
        <v/>
      </c>
      <c r="L5564" s="3" t="str">
        <f>IF(VLOOKUP(D5564,'Resources Final'!A:D,4,FALSE)=0,"",VLOOKUP(D5564,'Resources Final'!A:D,4,FALSE))</f>
        <v/>
      </c>
      <c r="M5564" s="3" t="str">
        <f>IF(VLOOKUP(D5564,'Resources Final'!A:E,5,FALSE)=0,"",VLOOKUP(D5564,'Resources Final'!A:E,5,FALSE))</f>
        <v/>
      </c>
      <c r="N5564" s="7" t="str">
        <f>IF(VLOOKUP(D5564,'Resources Final'!A:F,6,FALSE)=0,"",VLOOKUP(D5564,'Resources Final'!A:F,6,FALSE))</f>
        <v>https://www.desmogblog.com/institute-energy-research</v>
      </c>
      <c r="O5564" s="3" t="str">
        <f>IF(VLOOKUP(D5564,'Resources Final'!A:G,7,FALSE)=0,"",VLOOKUP(D5564,'Resources Final'!A:G,7,FALSE))</f>
        <v>Desmog</v>
      </c>
    </row>
    <row r="5565" spans="1:15" x14ac:dyDescent="0.2">
      <c r="A5565" s="11" t="s">
        <v>4160</v>
      </c>
      <c r="B5565" s="11" t="str">
        <f t="shared" si="101"/>
        <v>Claude R. Lambe Charitable Foundation_Institute for Political Economy20012000</v>
      </c>
      <c r="C5565" s="11" t="s">
        <v>4157</v>
      </c>
      <c r="D5565" s="11" t="s">
        <v>1687</v>
      </c>
      <c r="E5565" s="11" t="s">
        <v>1687</v>
      </c>
      <c r="F5565" s="4">
        <v>2000</v>
      </c>
      <c r="G5565" s="3">
        <v>2001</v>
      </c>
      <c r="H5565"/>
      <c r="I5565" s="12"/>
      <c r="K5565" s="3" t="str">
        <f>IF(VLOOKUP(D5565,'Resources Final'!A:C,3,FALSE)=0,"",VLOOKUP(D5565,'Resources Final'!A:C,3,FALSE))</f>
        <v/>
      </c>
      <c r="L5565" s="3" t="str">
        <f>IF(VLOOKUP(D5565,'Resources Final'!A:D,4,FALSE)=0,"",VLOOKUP(D5565,'Resources Final'!A:D,4,FALSE))</f>
        <v/>
      </c>
      <c r="M5565" s="3" t="str">
        <f>IF(VLOOKUP(D5565,'Resources Final'!A:E,5,FALSE)=0,"",VLOOKUP(D5565,'Resources Final'!A:E,5,FALSE))</f>
        <v/>
      </c>
      <c r="N5565" s="7" t="str">
        <f>IF(VLOOKUP(D5565,'Resources Final'!A:F,6,FALSE)=0,"",VLOOKUP(D5565,'Resources Final'!A:F,6,FALSE))</f>
        <v/>
      </c>
      <c r="O5565" s="3" t="str">
        <f>IF(VLOOKUP(D5565,'Resources Final'!A:G,7,FALSE)=0,"",VLOOKUP(D5565,'Resources Final'!A:G,7,FALSE))</f>
        <v/>
      </c>
    </row>
    <row r="5566" spans="1:15" x14ac:dyDescent="0.2">
      <c r="A5566" s="11" t="s">
        <v>4160</v>
      </c>
      <c r="B5566" s="11" t="str">
        <f t="shared" si="101"/>
        <v>Claude R. Lambe Charitable Foundation_Mackinac Center for Public Policy20015000</v>
      </c>
      <c r="C5566" s="11" t="s">
        <v>4157</v>
      </c>
      <c r="D5566" s="11" t="s">
        <v>2284</v>
      </c>
      <c r="E5566" s="11" t="s">
        <v>2284</v>
      </c>
      <c r="F5566" s="4">
        <v>5000</v>
      </c>
      <c r="G5566" s="3">
        <v>2001</v>
      </c>
      <c r="H5566"/>
      <c r="I5566" s="12"/>
      <c r="K5566" s="3" t="str">
        <f>IF(VLOOKUP(D5566,'Resources Final'!A:C,3,FALSE)=0,"",VLOOKUP(D5566,'Resources Final'!A:C,3,FALSE))</f>
        <v/>
      </c>
      <c r="L5566" s="3" t="str">
        <f>IF(VLOOKUP(D5566,'Resources Final'!A:D,4,FALSE)=0,"",VLOOKUP(D5566,'Resources Final'!A:D,4,FALSE))</f>
        <v/>
      </c>
      <c r="M5566" s="3" t="str">
        <f>IF(VLOOKUP(D5566,'Resources Final'!A:E,5,FALSE)=0,"",VLOOKUP(D5566,'Resources Final'!A:E,5,FALSE))</f>
        <v/>
      </c>
      <c r="N5566" s="7" t="str">
        <f>IF(VLOOKUP(D5566,'Resources Final'!A:F,6,FALSE)=0,"",VLOOKUP(D5566,'Resources Final'!A:F,6,FALSE))</f>
        <v>https://www.desmogblog.com/mackinac-center-public-policy</v>
      </c>
      <c r="O5566" s="3" t="str">
        <f>IF(VLOOKUP(D5566,'Resources Final'!A:G,7,FALSE)=0,"",VLOOKUP(D5566,'Resources Final'!A:G,7,FALSE))</f>
        <v>Desmog</v>
      </c>
    </row>
    <row r="5567" spans="1:15" x14ac:dyDescent="0.2">
      <c r="A5567" s="11" t="s">
        <v>4160</v>
      </c>
      <c r="B5567" s="11" t="str">
        <f t="shared" si="101"/>
        <v>Claude R. Lambe Charitable Foundation_Manhattan Institute for Policy Research2001100000</v>
      </c>
      <c r="C5567" s="11" t="s">
        <v>4157</v>
      </c>
      <c r="D5567" s="11" t="s">
        <v>2312</v>
      </c>
      <c r="E5567" s="11" t="s">
        <v>2312</v>
      </c>
      <c r="F5567" s="4">
        <v>100000</v>
      </c>
      <c r="G5567" s="3">
        <v>2001</v>
      </c>
      <c r="H5567"/>
      <c r="I5567" s="12"/>
      <c r="K5567" s="3" t="str">
        <f>IF(VLOOKUP(D5567,'Resources Final'!A:C,3,FALSE)=0,"",VLOOKUP(D5567,'Resources Final'!A:C,3,FALSE))</f>
        <v/>
      </c>
      <c r="L5567" s="3" t="str">
        <f>IF(VLOOKUP(D5567,'Resources Final'!A:D,4,FALSE)=0,"",VLOOKUP(D5567,'Resources Final'!A:D,4,FALSE))</f>
        <v/>
      </c>
      <c r="M5567" s="3" t="str">
        <f>IF(VLOOKUP(D5567,'Resources Final'!A:E,5,FALSE)=0,"",VLOOKUP(D5567,'Resources Final'!A:E,5,FALSE))</f>
        <v/>
      </c>
      <c r="N5567" s="7" t="str">
        <f>IF(VLOOKUP(D5567,'Resources Final'!A:F,6,FALSE)=0,"",VLOOKUP(D5567,'Resources Final'!A:F,6,FALSE))</f>
        <v>https://www.desmogblog.com/manhattan-institute-policy-research</v>
      </c>
      <c r="O5567" s="3" t="str">
        <f>IF(VLOOKUP(D5567,'Resources Final'!A:G,7,FALSE)=0,"",VLOOKUP(D5567,'Resources Final'!A:G,7,FALSE))</f>
        <v>Desmog</v>
      </c>
    </row>
    <row r="5568" spans="1:15" x14ac:dyDescent="0.2">
      <c r="A5568" s="11" t="s">
        <v>4160</v>
      </c>
      <c r="B5568" s="11" t="str">
        <f t="shared" si="101"/>
        <v>Claude R. Lambe Charitable Foundation_National Center for Policy Analysis200130000</v>
      </c>
      <c r="C5568" s="11" t="s">
        <v>4157</v>
      </c>
      <c r="D5568" s="11" t="s">
        <v>2601</v>
      </c>
      <c r="E5568" s="11" t="s">
        <v>2601</v>
      </c>
      <c r="F5568" s="4">
        <v>30000</v>
      </c>
      <c r="G5568" s="3">
        <v>2001</v>
      </c>
      <c r="H5568"/>
      <c r="I5568" s="12"/>
      <c r="K5568" s="3" t="str">
        <f>IF(VLOOKUP(D5568,'Resources Final'!A:C,3,FALSE)=0,"",VLOOKUP(D5568,'Resources Final'!A:C,3,FALSE))</f>
        <v/>
      </c>
      <c r="L5568" s="3" t="str">
        <f>IF(VLOOKUP(D5568,'Resources Final'!A:D,4,FALSE)=0,"",VLOOKUP(D5568,'Resources Final'!A:D,4,FALSE))</f>
        <v/>
      </c>
      <c r="M5568" s="3" t="str">
        <f>IF(VLOOKUP(D5568,'Resources Final'!A:E,5,FALSE)=0,"",VLOOKUP(D5568,'Resources Final'!A:E,5,FALSE))</f>
        <v/>
      </c>
      <c r="N5568" s="7" t="str">
        <f>IF(VLOOKUP(D5568,'Resources Final'!A:F,6,FALSE)=0,"",VLOOKUP(D5568,'Resources Final'!A:F,6,FALSE))</f>
        <v>https://www.desmogblog.com/national-center-policy-analysis</v>
      </c>
      <c r="O5568" s="3" t="str">
        <f>IF(VLOOKUP(D5568,'Resources Final'!A:G,7,FALSE)=0,"",VLOOKUP(D5568,'Resources Final'!A:G,7,FALSE))</f>
        <v>Desmog</v>
      </c>
    </row>
    <row r="5569" spans="1:15" x14ac:dyDescent="0.2">
      <c r="A5569" s="11" t="s">
        <v>4160</v>
      </c>
      <c r="B5569" s="11" t="str">
        <f t="shared" si="101"/>
        <v>Claude R. Lambe Charitable Foundation_Pacific Research Institute for Public Policy200175000</v>
      </c>
      <c r="C5569" s="11" t="s">
        <v>4157</v>
      </c>
      <c r="D5569" s="11" t="s">
        <v>2786</v>
      </c>
      <c r="E5569" s="11" t="s">
        <v>2786</v>
      </c>
      <c r="F5569" s="4">
        <v>75000</v>
      </c>
      <c r="G5569" s="3">
        <v>2001</v>
      </c>
      <c r="H5569"/>
      <c r="I5569" s="12"/>
      <c r="K5569" s="3" t="str">
        <f>IF(VLOOKUP(D5569,'Resources Final'!A:C,3,FALSE)=0,"",VLOOKUP(D5569,'Resources Final'!A:C,3,FALSE))</f>
        <v/>
      </c>
      <c r="L5569" s="3" t="str">
        <f>IF(VLOOKUP(D5569,'Resources Final'!A:D,4,FALSE)=0,"",VLOOKUP(D5569,'Resources Final'!A:D,4,FALSE))</f>
        <v/>
      </c>
      <c r="M5569" s="3" t="str">
        <f>IF(VLOOKUP(D5569,'Resources Final'!A:E,5,FALSE)=0,"",VLOOKUP(D5569,'Resources Final'!A:E,5,FALSE))</f>
        <v/>
      </c>
      <c r="N5569" s="7" t="str">
        <f>IF(VLOOKUP(D5569,'Resources Final'!A:F,6,FALSE)=0,"",VLOOKUP(D5569,'Resources Final'!A:F,6,FALSE))</f>
        <v>https://www.desmogblog.com/pacific-research-institute</v>
      </c>
      <c r="O5569" s="3" t="str">
        <f>IF(VLOOKUP(D5569,'Resources Final'!A:G,7,FALSE)=0,"",VLOOKUP(D5569,'Resources Final'!A:G,7,FALSE))</f>
        <v>Desmog</v>
      </c>
    </row>
    <row r="5570" spans="1:15" x14ac:dyDescent="0.2">
      <c r="A5570" s="11" t="s">
        <v>4160</v>
      </c>
      <c r="B5570" s="11" t="str">
        <f t="shared" ref="B5570:B5633" si="102">C5570&amp;"_"&amp;D5570&amp;G5570&amp;F5570</f>
        <v>Claude R. Lambe Charitable Foundation_Pacific Research Institute for Public Policy200150000</v>
      </c>
      <c r="C5570" s="11" t="s">
        <v>4157</v>
      </c>
      <c r="D5570" s="11" t="s">
        <v>2786</v>
      </c>
      <c r="E5570" s="11" t="s">
        <v>2786</v>
      </c>
      <c r="F5570" s="4">
        <v>50000</v>
      </c>
      <c r="G5570" s="3">
        <v>2001</v>
      </c>
      <c r="H5570"/>
      <c r="I5570" s="12"/>
      <c r="K5570" s="3" t="str">
        <f>IF(VLOOKUP(D5570,'Resources Final'!A:C,3,FALSE)=0,"",VLOOKUP(D5570,'Resources Final'!A:C,3,FALSE))</f>
        <v/>
      </c>
      <c r="L5570" s="3" t="str">
        <f>IF(VLOOKUP(D5570,'Resources Final'!A:D,4,FALSE)=0,"",VLOOKUP(D5570,'Resources Final'!A:D,4,FALSE))</f>
        <v/>
      </c>
      <c r="M5570" s="3" t="str">
        <f>IF(VLOOKUP(D5570,'Resources Final'!A:E,5,FALSE)=0,"",VLOOKUP(D5570,'Resources Final'!A:E,5,FALSE))</f>
        <v/>
      </c>
      <c r="N5570" s="7" t="str">
        <f>IF(VLOOKUP(D5570,'Resources Final'!A:F,6,FALSE)=0,"",VLOOKUP(D5570,'Resources Final'!A:F,6,FALSE))</f>
        <v>https://www.desmogblog.com/pacific-research-institute</v>
      </c>
      <c r="O5570" s="3" t="str">
        <f>IF(VLOOKUP(D5570,'Resources Final'!A:G,7,FALSE)=0,"",VLOOKUP(D5570,'Resources Final'!A:G,7,FALSE))</f>
        <v>Desmog</v>
      </c>
    </row>
    <row r="5571" spans="1:15" x14ac:dyDescent="0.2">
      <c r="A5571" s="11" t="s">
        <v>4160</v>
      </c>
      <c r="B5571" s="11" t="str">
        <f t="shared" si="102"/>
        <v>Claude R. Lambe Charitable Foundation_Reason Foundation2001191000</v>
      </c>
      <c r="C5571" s="11" t="s">
        <v>4157</v>
      </c>
      <c r="D5571" s="11" t="s">
        <v>3001</v>
      </c>
      <c r="E5571" s="11" t="s">
        <v>3001</v>
      </c>
      <c r="F5571" s="4">
        <v>191000</v>
      </c>
      <c r="G5571" s="3">
        <v>2001</v>
      </c>
      <c r="H5571"/>
      <c r="I5571" s="12"/>
      <c r="K5571" s="3" t="str">
        <f>IF(VLOOKUP(D5571,'Resources Final'!A:C,3,FALSE)=0,"",VLOOKUP(D5571,'Resources Final'!A:C,3,FALSE))</f>
        <v/>
      </c>
      <c r="L5571" s="3" t="str">
        <f>IF(VLOOKUP(D5571,'Resources Final'!A:D,4,FALSE)=0,"",VLOOKUP(D5571,'Resources Final'!A:D,4,FALSE))</f>
        <v/>
      </c>
      <c r="M5571" s="3" t="str">
        <f>IF(VLOOKUP(D5571,'Resources Final'!A:E,5,FALSE)=0,"",VLOOKUP(D5571,'Resources Final'!A:E,5,FALSE))</f>
        <v/>
      </c>
      <c r="N5571" s="7" t="str">
        <f>IF(VLOOKUP(D5571,'Resources Final'!A:F,6,FALSE)=0,"",VLOOKUP(D5571,'Resources Final'!A:F,6,FALSE))</f>
        <v>https://www.desmogblog.com/reason-foundation</v>
      </c>
      <c r="O5571" s="3" t="str">
        <f>IF(VLOOKUP(D5571,'Resources Final'!A:G,7,FALSE)=0,"",VLOOKUP(D5571,'Resources Final'!A:G,7,FALSE))</f>
        <v>Desmog</v>
      </c>
    </row>
    <row r="5572" spans="1:15" x14ac:dyDescent="0.2">
      <c r="A5572" s="11" t="s">
        <v>4160</v>
      </c>
      <c r="B5572" s="11" t="str">
        <f t="shared" si="102"/>
        <v>Claude R. Lambe Charitable Foundation_Washington Legal Foundation2001100000</v>
      </c>
      <c r="C5572" s="11" t="s">
        <v>4157</v>
      </c>
      <c r="D5572" s="11" t="s">
        <v>3942</v>
      </c>
      <c r="E5572" s="11" t="s">
        <v>3942</v>
      </c>
      <c r="F5572" s="4">
        <v>100000</v>
      </c>
      <c r="G5572" s="3">
        <v>2001</v>
      </c>
      <c r="H5572"/>
      <c r="I5572" s="12"/>
      <c r="K5572" s="3" t="str">
        <f>IF(VLOOKUP(D5572,'Resources Final'!A:C,3,FALSE)=0,"",VLOOKUP(D5572,'Resources Final'!A:C,3,FALSE))</f>
        <v/>
      </c>
      <c r="L5572" s="3" t="str">
        <f>IF(VLOOKUP(D5572,'Resources Final'!A:D,4,FALSE)=0,"",VLOOKUP(D5572,'Resources Final'!A:D,4,FALSE))</f>
        <v/>
      </c>
      <c r="M5572" s="3" t="str">
        <f>IF(VLOOKUP(D5572,'Resources Final'!A:E,5,FALSE)=0,"",VLOOKUP(D5572,'Resources Final'!A:E,5,FALSE))</f>
        <v/>
      </c>
      <c r="N5572" s="7" t="str">
        <f>IF(VLOOKUP(D5572,'Resources Final'!A:F,6,FALSE)=0,"",VLOOKUP(D5572,'Resources Final'!A:F,6,FALSE))</f>
        <v>https://www.desmogblog.com/washington-legal-foundation</v>
      </c>
      <c r="O5572" s="3" t="str">
        <f>IF(VLOOKUP(D5572,'Resources Final'!A:G,7,FALSE)=0,"",VLOOKUP(D5572,'Resources Final'!A:G,7,FALSE))</f>
        <v>Desmog</v>
      </c>
    </row>
    <row r="5573" spans="1:15" x14ac:dyDescent="0.2">
      <c r="A5573" s="11">
        <v>990</v>
      </c>
      <c r="B5573" s="11" t="str">
        <f t="shared" si="102"/>
        <v>Claude R. Lambe Charitable Foundation_Allen-Lambe House Foundation200285000</v>
      </c>
      <c r="C5573" s="11" t="s">
        <v>4157</v>
      </c>
      <c r="D5573" s="11" t="s">
        <v>157</v>
      </c>
      <c r="E5573" s="11" t="s">
        <v>155</v>
      </c>
      <c r="F5573" s="4">
        <v>85000</v>
      </c>
      <c r="G5573" s="3">
        <v>2002</v>
      </c>
      <c r="H5573" s="3" t="s">
        <v>21</v>
      </c>
      <c r="I5573" s="12"/>
      <c r="K5573" s="3" t="str">
        <f>IF(VLOOKUP(D5573,'Resources Final'!A:C,3,FALSE)=0,"",VLOOKUP(D5573,'Resources Final'!A:C,3,FALSE))</f>
        <v/>
      </c>
      <c r="L5573" s="3" t="str">
        <f>IF(VLOOKUP(D5573,'Resources Final'!A:D,4,FALSE)=0,"",VLOOKUP(D5573,'Resources Final'!A:D,4,FALSE))</f>
        <v/>
      </c>
      <c r="M5573" s="3" t="str">
        <f>IF(VLOOKUP(D5573,'Resources Final'!A:E,5,FALSE)=0,"",VLOOKUP(D5573,'Resources Final'!A:E,5,FALSE))</f>
        <v>N</v>
      </c>
      <c r="N5573" s="7" t="str">
        <f>IF(VLOOKUP(D5573,'Resources Final'!A:F,6,FALSE)=0,"",VLOOKUP(D5573,'Resources Final'!A:F,6,FALSE))</f>
        <v/>
      </c>
      <c r="O5573" s="3" t="str">
        <f>IF(VLOOKUP(D5573,'Resources Final'!A:G,7,FALSE)=0,"",VLOOKUP(D5573,'Resources Final'!A:G,7,FALSE))</f>
        <v/>
      </c>
    </row>
    <row r="5574" spans="1:15" x14ac:dyDescent="0.2">
      <c r="A5574" s="11">
        <v>990</v>
      </c>
      <c r="B5574" s="11" t="str">
        <f t="shared" si="102"/>
        <v>Claude R. Lambe Charitable Foundation_American Legislative Exchange Council200230000</v>
      </c>
      <c r="C5574" s="11" t="s">
        <v>4157</v>
      </c>
      <c r="D5574" s="11" t="s">
        <v>195</v>
      </c>
      <c r="E5574" s="11" t="s">
        <v>195</v>
      </c>
      <c r="F5574" s="4">
        <v>30000</v>
      </c>
      <c r="G5574" s="3">
        <v>2002</v>
      </c>
      <c r="H5574" s="3" t="s">
        <v>21</v>
      </c>
      <c r="I5574" s="12"/>
      <c r="K5574" s="3" t="str">
        <f>IF(VLOOKUP(D5574,'Resources Final'!A:C,3,FALSE)=0,"",VLOOKUP(D5574,'Resources Final'!A:C,3,FALSE))</f>
        <v/>
      </c>
      <c r="L5574" s="3" t="str">
        <f>IF(VLOOKUP(D5574,'Resources Final'!A:D,4,FALSE)=0,"",VLOOKUP(D5574,'Resources Final'!A:D,4,FALSE))</f>
        <v/>
      </c>
      <c r="M5574" s="3" t="str">
        <f>IF(VLOOKUP(D5574,'Resources Final'!A:E,5,FALSE)=0,"",VLOOKUP(D5574,'Resources Final'!A:E,5,FALSE))</f>
        <v/>
      </c>
      <c r="N5574" s="7" t="str">
        <f>IF(VLOOKUP(D5574,'Resources Final'!A:F,6,FALSE)=0,"",VLOOKUP(D5574,'Resources Final'!A:F,6,FALSE))</f>
        <v>https://www.desmogblog.com/american-legislative-exchange-council</v>
      </c>
      <c r="O5574" s="3" t="str">
        <f>IF(VLOOKUP(D5574,'Resources Final'!A:G,7,FALSE)=0,"",VLOOKUP(D5574,'Resources Final'!A:G,7,FALSE))</f>
        <v>Desmog</v>
      </c>
    </row>
    <row r="5575" spans="1:15" x14ac:dyDescent="0.2">
      <c r="A5575" s="11">
        <v>990</v>
      </c>
      <c r="B5575" s="11" t="str">
        <f t="shared" si="102"/>
        <v>Claude R. Lambe Charitable Foundation_Atlantic Legal Foundation200220000</v>
      </c>
      <c r="C5575" s="11" t="s">
        <v>4157</v>
      </c>
      <c r="D5575" s="11" t="s">
        <v>284</v>
      </c>
      <c r="E5575" s="11" t="s">
        <v>284</v>
      </c>
      <c r="F5575" s="4">
        <v>20000</v>
      </c>
      <c r="G5575" s="3">
        <v>2002</v>
      </c>
      <c r="H5575" s="3" t="s">
        <v>21</v>
      </c>
      <c r="I5575" s="12"/>
      <c r="K5575" s="3" t="str">
        <f>IF(VLOOKUP(D5575,'Resources Final'!A:C,3,FALSE)=0,"",VLOOKUP(D5575,'Resources Final'!A:C,3,FALSE))</f>
        <v/>
      </c>
      <c r="L5575" s="3" t="str">
        <f>IF(VLOOKUP(D5575,'Resources Final'!A:D,4,FALSE)=0,"",VLOOKUP(D5575,'Resources Final'!A:D,4,FALSE))</f>
        <v/>
      </c>
      <c r="M5575" s="3" t="str">
        <f>IF(VLOOKUP(D5575,'Resources Final'!A:E,5,FALSE)=0,"",VLOOKUP(D5575,'Resources Final'!A:E,5,FALSE))</f>
        <v/>
      </c>
      <c r="N5575" s="7" t="str">
        <f>IF(VLOOKUP(D5575,'Resources Final'!A:F,6,FALSE)=0,"",VLOOKUP(D5575,'Resources Final'!A:F,6,FALSE))</f>
        <v>https://www.desmogblog.com/atlantic-legal-foundation</v>
      </c>
      <c r="O5575" s="3" t="str">
        <f>IF(VLOOKUP(D5575,'Resources Final'!A:G,7,FALSE)=0,"",VLOOKUP(D5575,'Resources Final'!A:G,7,FALSE))</f>
        <v>Desmog</v>
      </c>
    </row>
    <row r="5576" spans="1:15" x14ac:dyDescent="0.2">
      <c r="A5576" s="11">
        <v>990</v>
      </c>
      <c r="B5576" s="11" t="str">
        <f t="shared" si="102"/>
        <v>Claude R. Lambe Charitable Foundation_Capital Research Center2002100000</v>
      </c>
      <c r="C5576" s="11" t="s">
        <v>4157</v>
      </c>
      <c r="D5576" s="11" t="s">
        <v>604</v>
      </c>
      <c r="E5576" s="11" t="s">
        <v>604</v>
      </c>
      <c r="F5576" s="4">
        <v>100000</v>
      </c>
      <c r="G5576" s="3">
        <v>2002</v>
      </c>
      <c r="H5576" s="3" t="s">
        <v>21</v>
      </c>
      <c r="I5576" s="12"/>
      <c r="K5576" s="3" t="str">
        <f>IF(VLOOKUP(D5576,'Resources Final'!A:C,3,FALSE)=0,"",VLOOKUP(D5576,'Resources Final'!A:C,3,FALSE))</f>
        <v/>
      </c>
      <c r="L5576" s="3" t="str">
        <f>IF(VLOOKUP(D5576,'Resources Final'!A:D,4,FALSE)=0,"",VLOOKUP(D5576,'Resources Final'!A:D,4,FALSE))</f>
        <v/>
      </c>
      <c r="M5576" s="3" t="str">
        <f>IF(VLOOKUP(D5576,'Resources Final'!A:E,5,FALSE)=0,"",VLOOKUP(D5576,'Resources Final'!A:E,5,FALSE))</f>
        <v/>
      </c>
      <c r="N5576" s="7" t="str">
        <f>IF(VLOOKUP(D5576,'Resources Final'!A:F,6,FALSE)=0,"",VLOOKUP(D5576,'Resources Final'!A:F,6,FALSE))</f>
        <v>https://www.desmogblog.com/capital-research-center</v>
      </c>
      <c r="O5576" s="3" t="str">
        <f>IF(VLOOKUP(D5576,'Resources Final'!A:G,7,FALSE)=0,"",VLOOKUP(D5576,'Resources Final'!A:G,7,FALSE))</f>
        <v>Desmog</v>
      </c>
    </row>
    <row r="5577" spans="1:15" x14ac:dyDescent="0.2">
      <c r="A5577" s="11">
        <v>990</v>
      </c>
      <c r="B5577" s="11" t="str">
        <f t="shared" si="102"/>
        <v>Claude R. Lambe Charitable Foundation_Cato Institute2002250000</v>
      </c>
      <c r="C5577" s="11" t="s">
        <v>4157</v>
      </c>
      <c r="D5577" s="11" t="s">
        <v>636</v>
      </c>
      <c r="E5577" s="11" t="s">
        <v>636</v>
      </c>
      <c r="F5577" s="4">
        <v>250000</v>
      </c>
      <c r="G5577" s="3">
        <v>2002</v>
      </c>
      <c r="H5577" s="3" t="s">
        <v>21</v>
      </c>
      <c r="I5577" s="12"/>
      <c r="K5577" s="3" t="str">
        <f>IF(VLOOKUP(D5577,'Resources Final'!A:C,3,FALSE)=0,"",VLOOKUP(D5577,'Resources Final'!A:C,3,FALSE))</f>
        <v/>
      </c>
      <c r="L5577" s="3" t="str">
        <f>IF(VLOOKUP(D5577,'Resources Final'!A:D,4,FALSE)=0,"",VLOOKUP(D5577,'Resources Final'!A:D,4,FALSE))</f>
        <v/>
      </c>
      <c r="M5577" s="3" t="str">
        <f>IF(VLOOKUP(D5577,'Resources Final'!A:E,5,FALSE)=0,"",VLOOKUP(D5577,'Resources Final'!A:E,5,FALSE))</f>
        <v/>
      </c>
      <c r="N5577" s="7" t="str">
        <f>IF(VLOOKUP(D5577,'Resources Final'!A:F,6,FALSE)=0,"",VLOOKUP(D5577,'Resources Final'!A:F,6,FALSE))</f>
        <v>https://www.desmogblog.com/cato-institute</v>
      </c>
      <c r="O5577" s="3" t="str">
        <f>IF(VLOOKUP(D5577,'Resources Final'!A:G,7,FALSE)=0,"",VLOOKUP(D5577,'Resources Final'!A:G,7,FALSE))</f>
        <v>Desmog</v>
      </c>
    </row>
    <row r="5578" spans="1:15" x14ac:dyDescent="0.2">
      <c r="A5578" s="11">
        <v>990</v>
      </c>
      <c r="B5578" s="11" t="str">
        <f t="shared" si="102"/>
        <v>Claude R. Lambe Charitable Foundation_Citizens for a Sound Economy (CSE)2002700000</v>
      </c>
      <c r="C5578" s="11" t="s">
        <v>4157</v>
      </c>
      <c r="D5578" s="11" t="s">
        <v>730</v>
      </c>
      <c r="E5578" s="11" t="s">
        <v>730</v>
      </c>
      <c r="F5578" s="4">
        <v>700000</v>
      </c>
      <c r="G5578" s="3">
        <v>2002</v>
      </c>
      <c r="H5578" s="3" t="s">
        <v>21</v>
      </c>
      <c r="I5578" s="12"/>
      <c r="K5578" s="3" t="str">
        <f>IF(VLOOKUP(D5578,'Resources Final'!A:C,3,FALSE)=0,"",VLOOKUP(D5578,'Resources Final'!A:C,3,FALSE))</f>
        <v/>
      </c>
      <c r="L5578" s="3" t="str">
        <f>IF(VLOOKUP(D5578,'Resources Final'!A:D,4,FALSE)=0,"",VLOOKUP(D5578,'Resources Final'!A:D,4,FALSE))</f>
        <v/>
      </c>
      <c r="M5578" s="3" t="str">
        <f>IF(VLOOKUP(D5578,'Resources Final'!A:E,5,FALSE)=0,"",VLOOKUP(D5578,'Resources Final'!A:E,5,FALSE))</f>
        <v/>
      </c>
      <c r="N5578" s="7" t="str">
        <f>IF(VLOOKUP(D5578,'Resources Final'!A:F,6,FALSE)=0,"",VLOOKUP(D5578,'Resources Final'!A:F,6,FALSE))</f>
        <v>https://www.desmogblog.com/freedomworks</v>
      </c>
      <c r="O5578" s="3" t="str">
        <f>IF(VLOOKUP(D5578,'Resources Final'!A:G,7,FALSE)=0,"",VLOOKUP(D5578,'Resources Final'!A:G,7,FALSE))</f>
        <v>Desmog</v>
      </c>
    </row>
    <row r="5579" spans="1:15" x14ac:dyDescent="0.2">
      <c r="A5579" s="11">
        <v>990</v>
      </c>
      <c r="B5579" s="11" t="str">
        <f t="shared" si="102"/>
        <v>Claude R. Lambe Charitable Foundation_Competitive Enterprise Institute20024460</v>
      </c>
      <c r="C5579" s="11" t="s">
        <v>4157</v>
      </c>
      <c r="D5579" s="11" t="s">
        <v>816</v>
      </c>
      <c r="E5579" s="11" t="s">
        <v>816</v>
      </c>
      <c r="F5579" s="4">
        <v>4460</v>
      </c>
      <c r="G5579" s="3">
        <v>2002</v>
      </c>
      <c r="H5579" s="3" t="s">
        <v>21</v>
      </c>
      <c r="I5579" s="12"/>
      <c r="K5579" s="3" t="str">
        <f>IF(VLOOKUP(D5579,'Resources Final'!A:C,3,FALSE)=0,"",VLOOKUP(D5579,'Resources Final'!A:C,3,FALSE))</f>
        <v/>
      </c>
      <c r="L5579" s="3" t="str">
        <f>IF(VLOOKUP(D5579,'Resources Final'!A:D,4,FALSE)=0,"",VLOOKUP(D5579,'Resources Final'!A:D,4,FALSE))</f>
        <v/>
      </c>
      <c r="M5579" s="3" t="str">
        <f>IF(VLOOKUP(D5579,'Resources Final'!A:E,5,FALSE)=0,"",VLOOKUP(D5579,'Resources Final'!A:E,5,FALSE))</f>
        <v/>
      </c>
      <c r="N5579" s="7" t="str">
        <f>IF(VLOOKUP(D5579,'Resources Final'!A:F,6,FALSE)=0,"",VLOOKUP(D5579,'Resources Final'!A:F,6,FALSE))</f>
        <v>https://www.desmogblog.com/competitive-enterprise-institute</v>
      </c>
      <c r="O5579" s="3" t="str">
        <f>IF(VLOOKUP(D5579,'Resources Final'!A:G,7,FALSE)=0,"",VLOOKUP(D5579,'Resources Final'!A:G,7,FALSE))</f>
        <v>Desmog</v>
      </c>
    </row>
    <row r="5580" spans="1:15" x14ac:dyDescent="0.2">
      <c r="A5580" s="11">
        <v>990</v>
      </c>
      <c r="B5580" s="11" t="str">
        <f t="shared" si="102"/>
        <v>Claude R. Lambe Charitable Foundation_Competitive Enterprise Institute200225000</v>
      </c>
      <c r="C5580" s="11" t="s">
        <v>4157</v>
      </c>
      <c r="D5580" s="11" t="s">
        <v>816</v>
      </c>
      <c r="E5580" s="11" t="s">
        <v>816</v>
      </c>
      <c r="F5580" s="4">
        <v>25000</v>
      </c>
      <c r="G5580" s="3">
        <v>2002</v>
      </c>
      <c r="H5580" s="3" t="s">
        <v>21</v>
      </c>
      <c r="I5580" s="12"/>
      <c r="K5580" s="3" t="str">
        <f>IF(VLOOKUP(D5580,'Resources Final'!A:C,3,FALSE)=0,"",VLOOKUP(D5580,'Resources Final'!A:C,3,FALSE))</f>
        <v/>
      </c>
      <c r="L5580" s="3" t="str">
        <f>IF(VLOOKUP(D5580,'Resources Final'!A:D,4,FALSE)=0,"",VLOOKUP(D5580,'Resources Final'!A:D,4,FALSE))</f>
        <v/>
      </c>
      <c r="M5580" s="3" t="str">
        <f>IF(VLOOKUP(D5580,'Resources Final'!A:E,5,FALSE)=0,"",VLOOKUP(D5580,'Resources Final'!A:E,5,FALSE))</f>
        <v/>
      </c>
      <c r="N5580" s="7" t="str">
        <f>IF(VLOOKUP(D5580,'Resources Final'!A:F,6,FALSE)=0,"",VLOOKUP(D5580,'Resources Final'!A:F,6,FALSE))</f>
        <v>https://www.desmogblog.com/competitive-enterprise-institute</v>
      </c>
      <c r="O5580" s="3" t="str">
        <f>IF(VLOOKUP(D5580,'Resources Final'!A:G,7,FALSE)=0,"",VLOOKUP(D5580,'Resources Final'!A:G,7,FALSE))</f>
        <v>Desmog</v>
      </c>
    </row>
    <row r="5581" spans="1:15" x14ac:dyDescent="0.2">
      <c r="A5581" s="11">
        <v>990</v>
      </c>
      <c r="B5581" s="11" t="str">
        <f t="shared" si="102"/>
        <v>Claude R. Lambe Charitable Foundation_Federalist Society for Law and Public Policy Studies2002194000</v>
      </c>
      <c r="C5581" s="11" t="s">
        <v>4157</v>
      </c>
      <c r="D5581" s="11" t="s">
        <v>1199</v>
      </c>
      <c r="E5581" s="11" t="s">
        <v>1199</v>
      </c>
      <c r="F5581" s="4">
        <v>194000</v>
      </c>
      <c r="G5581" s="3">
        <v>2002</v>
      </c>
      <c r="H5581" s="3" t="s">
        <v>21</v>
      </c>
      <c r="I5581" s="12"/>
      <c r="K5581" s="3" t="str">
        <f>IF(VLOOKUP(D5581,'Resources Final'!A:C,3,FALSE)=0,"",VLOOKUP(D5581,'Resources Final'!A:C,3,FALSE))</f>
        <v/>
      </c>
      <c r="L5581" s="3" t="str">
        <f>IF(VLOOKUP(D5581,'Resources Final'!A:D,4,FALSE)=0,"",VLOOKUP(D5581,'Resources Final'!A:D,4,FALSE))</f>
        <v/>
      </c>
      <c r="M5581" s="3" t="str">
        <f>IF(VLOOKUP(D5581,'Resources Final'!A:E,5,FALSE)=0,"",VLOOKUP(D5581,'Resources Final'!A:E,5,FALSE))</f>
        <v/>
      </c>
      <c r="N5581" s="7" t="str">
        <f>IF(VLOOKUP(D5581,'Resources Final'!A:F,6,FALSE)=0,"",VLOOKUP(D5581,'Resources Final'!A:F,6,FALSE))</f>
        <v>http://www.sourcewatch.org/index.php/Federalist_Society_for_Law_and_Public_Policy_Studies</v>
      </c>
      <c r="O5581" s="3" t="str">
        <f>IF(VLOOKUP(D5581,'Resources Final'!A:G,7,FALSE)=0,"",VLOOKUP(D5581,'Resources Final'!A:G,7,FALSE))</f>
        <v>Sourcewatch</v>
      </c>
    </row>
    <row r="5582" spans="1:15" x14ac:dyDescent="0.2">
      <c r="A5582" s="11">
        <v>990</v>
      </c>
      <c r="B5582" s="11" t="str">
        <f t="shared" si="102"/>
        <v>Claude R. Lambe Charitable Foundation_Foundation for Research on Economics and the Environment FREE2002150000</v>
      </c>
      <c r="C5582" s="11" t="s">
        <v>4157</v>
      </c>
      <c r="D5582" s="11" t="s">
        <v>1263</v>
      </c>
      <c r="E5582" s="11" t="s">
        <v>1263</v>
      </c>
      <c r="F5582" s="4">
        <v>150000</v>
      </c>
      <c r="G5582" s="3">
        <v>2002</v>
      </c>
      <c r="H5582" s="3" t="s">
        <v>21</v>
      </c>
      <c r="I5582" s="12"/>
      <c r="K5582" s="3" t="str">
        <f>IF(VLOOKUP(D5582,'Resources Final'!A:C,3,FALSE)=0,"",VLOOKUP(D5582,'Resources Final'!A:C,3,FALSE))</f>
        <v/>
      </c>
      <c r="L5582" s="3" t="str">
        <f>IF(VLOOKUP(D5582,'Resources Final'!A:D,4,FALSE)=0,"",VLOOKUP(D5582,'Resources Final'!A:D,4,FALSE))</f>
        <v/>
      </c>
      <c r="M5582" s="3" t="str">
        <f>IF(VLOOKUP(D5582,'Resources Final'!A:E,5,FALSE)=0,"",VLOOKUP(D5582,'Resources Final'!A:E,5,FALSE))</f>
        <v/>
      </c>
      <c r="N5582" s="7" t="str">
        <f>IF(VLOOKUP(D5582,'Resources Final'!A:F,6,FALSE)=0,"",VLOOKUP(D5582,'Resources Final'!A:F,6,FALSE))</f>
        <v>http://www.sourcewatch.org/index.php/Foundation_for_Research_on_Economics_and_the_Environment</v>
      </c>
      <c r="O5582" s="3" t="str">
        <f>IF(VLOOKUP(D5582,'Resources Final'!A:G,7,FALSE)=0,"",VLOOKUP(D5582,'Resources Final'!A:G,7,FALSE))</f>
        <v>Sourcewatch</v>
      </c>
    </row>
    <row r="5583" spans="1:15" x14ac:dyDescent="0.2">
      <c r="A5583" s="11">
        <v>990</v>
      </c>
      <c r="B5583" s="11" t="str">
        <f t="shared" si="102"/>
        <v>Claude R. Lambe Charitable Foundation_Heritage Foundation, The2002310000</v>
      </c>
      <c r="C5583" s="11" t="s">
        <v>4157</v>
      </c>
      <c r="D5583" s="11" t="s">
        <v>1570</v>
      </c>
      <c r="E5583" s="11" t="s">
        <v>1570</v>
      </c>
      <c r="F5583" s="4">
        <v>310000</v>
      </c>
      <c r="G5583" s="3">
        <v>2002</v>
      </c>
      <c r="H5583" s="3" t="s">
        <v>21</v>
      </c>
      <c r="I5583" s="12"/>
      <c r="K5583" s="3" t="str">
        <f>IF(VLOOKUP(D5583,'Resources Final'!A:C,3,FALSE)=0,"",VLOOKUP(D5583,'Resources Final'!A:C,3,FALSE))</f>
        <v/>
      </c>
      <c r="L5583" s="3" t="str">
        <f>IF(VLOOKUP(D5583,'Resources Final'!A:D,4,FALSE)=0,"",VLOOKUP(D5583,'Resources Final'!A:D,4,FALSE))</f>
        <v/>
      </c>
      <c r="M5583" s="3" t="str">
        <f>IF(VLOOKUP(D5583,'Resources Final'!A:E,5,FALSE)=0,"",VLOOKUP(D5583,'Resources Final'!A:E,5,FALSE))</f>
        <v/>
      </c>
      <c r="N5583" s="7" t="str">
        <f>IF(VLOOKUP(D5583,'Resources Final'!A:F,6,FALSE)=0,"",VLOOKUP(D5583,'Resources Final'!A:F,6,FALSE))</f>
        <v>https://www.desmogblog.com/heritage-foundation</v>
      </c>
      <c r="O5583" s="3" t="str">
        <f>IF(VLOOKUP(D5583,'Resources Final'!A:G,7,FALSE)=0,"",VLOOKUP(D5583,'Resources Final'!A:G,7,FALSE))</f>
        <v>Desmog</v>
      </c>
    </row>
    <row r="5584" spans="1:15" x14ac:dyDescent="0.2">
      <c r="A5584" s="11">
        <v>990</v>
      </c>
      <c r="B5584" s="11" t="str">
        <f t="shared" si="102"/>
        <v>Claude R. Lambe Charitable Foundation_Heritage Foundation, The200275000</v>
      </c>
      <c r="C5584" s="11" t="s">
        <v>4157</v>
      </c>
      <c r="D5584" s="11" t="s">
        <v>1570</v>
      </c>
      <c r="E5584" s="11" t="s">
        <v>1570</v>
      </c>
      <c r="F5584" s="4">
        <v>75000</v>
      </c>
      <c r="G5584" s="3">
        <v>2002</v>
      </c>
      <c r="H5584" s="3" t="s">
        <v>21</v>
      </c>
      <c r="I5584" s="12"/>
      <c r="K5584" s="3" t="str">
        <f>IF(VLOOKUP(D5584,'Resources Final'!A:C,3,FALSE)=0,"",VLOOKUP(D5584,'Resources Final'!A:C,3,FALSE))</f>
        <v/>
      </c>
      <c r="L5584" s="3" t="str">
        <f>IF(VLOOKUP(D5584,'Resources Final'!A:D,4,FALSE)=0,"",VLOOKUP(D5584,'Resources Final'!A:D,4,FALSE))</f>
        <v/>
      </c>
      <c r="M5584" s="3" t="str">
        <f>IF(VLOOKUP(D5584,'Resources Final'!A:E,5,FALSE)=0,"",VLOOKUP(D5584,'Resources Final'!A:E,5,FALSE))</f>
        <v/>
      </c>
      <c r="N5584" s="7" t="str">
        <f>IF(VLOOKUP(D5584,'Resources Final'!A:F,6,FALSE)=0,"",VLOOKUP(D5584,'Resources Final'!A:F,6,FALSE))</f>
        <v>https://www.desmogblog.com/heritage-foundation</v>
      </c>
      <c r="O5584" s="3" t="str">
        <f>IF(VLOOKUP(D5584,'Resources Final'!A:G,7,FALSE)=0,"",VLOOKUP(D5584,'Resources Final'!A:G,7,FALSE))</f>
        <v>Desmog</v>
      </c>
    </row>
    <row r="5585" spans="1:15" x14ac:dyDescent="0.2">
      <c r="A5585" s="11">
        <v>990</v>
      </c>
      <c r="B5585" s="11" t="str">
        <f t="shared" si="102"/>
        <v>Claude R. Lambe Charitable Foundation_Hudson Institute200212650</v>
      </c>
      <c r="C5585" s="11" t="s">
        <v>4157</v>
      </c>
      <c r="D5585" s="11" t="s">
        <v>1637</v>
      </c>
      <c r="E5585" s="11" t="s">
        <v>1637</v>
      </c>
      <c r="F5585" s="4">
        <v>12650</v>
      </c>
      <c r="G5585" s="3">
        <v>2002</v>
      </c>
      <c r="H5585" s="3" t="s">
        <v>21</v>
      </c>
      <c r="I5585" s="12"/>
      <c r="K5585" s="3" t="str">
        <f>IF(VLOOKUP(D5585,'Resources Final'!A:C,3,FALSE)=0,"",VLOOKUP(D5585,'Resources Final'!A:C,3,FALSE))</f>
        <v/>
      </c>
      <c r="L5585" s="3" t="str">
        <f>IF(VLOOKUP(D5585,'Resources Final'!A:D,4,FALSE)=0,"",VLOOKUP(D5585,'Resources Final'!A:D,4,FALSE))</f>
        <v/>
      </c>
      <c r="M5585" s="3" t="str">
        <f>IF(VLOOKUP(D5585,'Resources Final'!A:E,5,FALSE)=0,"",VLOOKUP(D5585,'Resources Final'!A:E,5,FALSE))</f>
        <v/>
      </c>
      <c r="N5585" s="7" t="str">
        <f>IF(VLOOKUP(D5585,'Resources Final'!A:F,6,FALSE)=0,"",VLOOKUP(D5585,'Resources Final'!A:F,6,FALSE))</f>
        <v>https://www.desmogblog.com/hudson-institute</v>
      </c>
      <c r="O5585" s="3" t="str">
        <f>IF(VLOOKUP(D5585,'Resources Final'!A:G,7,FALSE)=0,"",VLOOKUP(D5585,'Resources Final'!A:G,7,FALSE))</f>
        <v>Desmog</v>
      </c>
    </row>
    <row r="5586" spans="1:15" x14ac:dyDescent="0.2">
      <c r="A5586" s="11">
        <v>990</v>
      </c>
      <c r="B5586" s="11" t="str">
        <f t="shared" si="102"/>
        <v>Claude R. Lambe Charitable Foundation_Independent Women's Forum200215000</v>
      </c>
      <c r="C5586" s="11" t="s">
        <v>4157</v>
      </c>
      <c r="D5586" s="11" t="s">
        <v>1669</v>
      </c>
      <c r="E5586" s="11" t="s">
        <v>1669</v>
      </c>
      <c r="F5586" s="4">
        <v>15000</v>
      </c>
      <c r="G5586" s="3">
        <v>2002</v>
      </c>
      <c r="H5586" s="3" t="s">
        <v>21</v>
      </c>
      <c r="I5586" s="12"/>
      <c r="K5586" s="3" t="str">
        <f>IF(VLOOKUP(D5586,'Resources Final'!A:C,3,FALSE)=0,"",VLOOKUP(D5586,'Resources Final'!A:C,3,FALSE))</f>
        <v/>
      </c>
      <c r="L5586" s="3" t="str">
        <f>IF(VLOOKUP(D5586,'Resources Final'!A:D,4,FALSE)=0,"",VLOOKUP(D5586,'Resources Final'!A:D,4,FALSE))</f>
        <v/>
      </c>
      <c r="M5586" s="3" t="str">
        <f>IF(VLOOKUP(D5586,'Resources Final'!A:E,5,FALSE)=0,"",VLOOKUP(D5586,'Resources Final'!A:E,5,FALSE))</f>
        <v/>
      </c>
      <c r="N5586" s="7" t="str">
        <f>IF(VLOOKUP(D5586,'Resources Final'!A:F,6,FALSE)=0,"",VLOOKUP(D5586,'Resources Final'!A:F,6,FALSE))</f>
        <v>https://www.desmogblog.com/independent-women-s-forum</v>
      </c>
      <c r="O5586" s="3" t="str">
        <f>IF(VLOOKUP(D5586,'Resources Final'!A:G,7,FALSE)=0,"",VLOOKUP(D5586,'Resources Final'!A:G,7,FALSE))</f>
        <v>Desmog</v>
      </c>
    </row>
    <row r="5587" spans="1:15" x14ac:dyDescent="0.2">
      <c r="A5587" s="11">
        <v>990</v>
      </c>
      <c r="B5587" s="11" t="str">
        <f t="shared" si="102"/>
        <v>Claude R. Lambe Charitable Foundation_Institute for Energy Research200225000</v>
      </c>
      <c r="C5587" s="11" t="s">
        <v>4157</v>
      </c>
      <c r="D5587" s="11" t="s">
        <v>1676</v>
      </c>
      <c r="E5587" s="11" t="s">
        <v>1676</v>
      </c>
      <c r="F5587" s="4">
        <v>25000</v>
      </c>
      <c r="G5587" s="3">
        <v>2002</v>
      </c>
      <c r="H5587" s="3" t="s">
        <v>21</v>
      </c>
      <c r="I5587" s="12"/>
      <c r="K5587" s="3" t="str">
        <f>IF(VLOOKUP(D5587,'Resources Final'!A:C,3,FALSE)=0,"",VLOOKUP(D5587,'Resources Final'!A:C,3,FALSE))</f>
        <v/>
      </c>
      <c r="L5587" s="3" t="str">
        <f>IF(VLOOKUP(D5587,'Resources Final'!A:D,4,FALSE)=0,"",VLOOKUP(D5587,'Resources Final'!A:D,4,FALSE))</f>
        <v/>
      </c>
      <c r="M5587" s="3" t="str">
        <f>IF(VLOOKUP(D5587,'Resources Final'!A:E,5,FALSE)=0,"",VLOOKUP(D5587,'Resources Final'!A:E,5,FALSE))</f>
        <v/>
      </c>
      <c r="N5587" s="7" t="str">
        <f>IF(VLOOKUP(D5587,'Resources Final'!A:F,6,FALSE)=0,"",VLOOKUP(D5587,'Resources Final'!A:F,6,FALSE))</f>
        <v>https://www.desmogblog.com/institute-energy-research</v>
      </c>
      <c r="O5587" s="3" t="str">
        <f>IF(VLOOKUP(D5587,'Resources Final'!A:G,7,FALSE)=0,"",VLOOKUP(D5587,'Resources Final'!A:G,7,FALSE))</f>
        <v>Desmog</v>
      </c>
    </row>
    <row r="5588" spans="1:15" x14ac:dyDescent="0.2">
      <c r="A5588" s="11">
        <v>990</v>
      </c>
      <c r="B5588" s="11" t="str">
        <f t="shared" si="102"/>
        <v>Claude R. Lambe Charitable Foundation_Institute for Political Economy20022000</v>
      </c>
      <c r="C5588" s="11" t="s">
        <v>4157</v>
      </c>
      <c r="D5588" s="11" t="s">
        <v>1687</v>
      </c>
      <c r="E5588" s="11" t="s">
        <v>1687</v>
      </c>
      <c r="F5588" s="4">
        <v>2000</v>
      </c>
      <c r="G5588" s="3">
        <v>2002</v>
      </c>
      <c r="H5588" s="3" t="s">
        <v>21</v>
      </c>
      <c r="I5588" s="12"/>
      <c r="K5588" s="3" t="str">
        <f>IF(VLOOKUP(D5588,'Resources Final'!A:C,3,FALSE)=0,"",VLOOKUP(D5588,'Resources Final'!A:C,3,FALSE))</f>
        <v/>
      </c>
      <c r="L5588" s="3" t="str">
        <f>IF(VLOOKUP(D5588,'Resources Final'!A:D,4,FALSE)=0,"",VLOOKUP(D5588,'Resources Final'!A:D,4,FALSE))</f>
        <v/>
      </c>
      <c r="M5588" s="3" t="str">
        <f>IF(VLOOKUP(D5588,'Resources Final'!A:E,5,FALSE)=0,"",VLOOKUP(D5588,'Resources Final'!A:E,5,FALSE))</f>
        <v/>
      </c>
      <c r="N5588" s="7" t="str">
        <f>IF(VLOOKUP(D5588,'Resources Final'!A:F,6,FALSE)=0,"",VLOOKUP(D5588,'Resources Final'!A:F,6,FALSE))</f>
        <v/>
      </c>
      <c r="O5588" s="3" t="str">
        <f>IF(VLOOKUP(D5588,'Resources Final'!A:G,7,FALSE)=0,"",VLOOKUP(D5588,'Resources Final'!A:G,7,FALSE))</f>
        <v/>
      </c>
    </row>
    <row r="5589" spans="1:15" x14ac:dyDescent="0.2">
      <c r="A5589" s="11">
        <v>990</v>
      </c>
      <c r="B5589" s="11" t="str">
        <f t="shared" si="102"/>
        <v>Claude R. Lambe Charitable Foundation_John Locke Foundation20025000</v>
      </c>
      <c r="C5589" s="11" t="s">
        <v>4157</v>
      </c>
      <c r="D5589" s="11" t="s">
        <v>1849</v>
      </c>
      <c r="E5589" s="11" t="s">
        <v>1849</v>
      </c>
      <c r="F5589" s="4">
        <v>5000</v>
      </c>
      <c r="G5589" s="3">
        <v>2002</v>
      </c>
      <c r="H5589" s="3" t="s">
        <v>21</v>
      </c>
      <c r="I5589" s="12"/>
      <c r="K5589" s="3" t="str">
        <f>IF(VLOOKUP(D5589,'Resources Final'!A:C,3,FALSE)=0,"",VLOOKUP(D5589,'Resources Final'!A:C,3,FALSE))</f>
        <v/>
      </c>
      <c r="L5589" s="3" t="str">
        <f>IF(VLOOKUP(D5589,'Resources Final'!A:D,4,FALSE)=0,"",VLOOKUP(D5589,'Resources Final'!A:D,4,FALSE))</f>
        <v/>
      </c>
      <c r="M5589" s="3" t="str">
        <f>IF(VLOOKUP(D5589,'Resources Final'!A:E,5,FALSE)=0,"",VLOOKUP(D5589,'Resources Final'!A:E,5,FALSE))</f>
        <v/>
      </c>
      <c r="N5589" s="7" t="str">
        <f>IF(VLOOKUP(D5589,'Resources Final'!A:F,6,FALSE)=0,"",VLOOKUP(D5589,'Resources Final'!A:F,6,FALSE))</f>
        <v>https://www.desmogblog.com/john-locke-foundation</v>
      </c>
      <c r="O5589" s="3" t="str">
        <f>IF(VLOOKUP(D5589,'Resources Final'!A:G,7,FALSE)=0,"",VLOOKUP(D5589,'Resources Final'!A:G,7,FALSE))</f>
        <v>Desmog</v>
      </c>
    </row>
    <row r="5590" spans="1:15" x14ac:dyDescent="0.2">
      <c r="A5590" s="11">
        <v>990</v>
      </c>
      <c r="B5590" s="11" t="str">
        <f t="shared" si="102"/>
        <v>Claude R. Lambe Charitable Foundation_National Center for Policy Analysis200230000</v>
      </c>
      <c r="C5590" s="11" t="s">
        <v>4157</v>
      </c>
      <c r="D5590" s="11" t="s">
        <v>2601</v>
      </c>
      <c r="E5590" s="11" t="s">
        <v>2601</v>
      </c>
      <c r="F5590" s="4">
        <v>30000</v>
      </c>
      <c r="G5590" s="3">
        <v>2002</v>
      </c>
      <c r="H5590" s="3" t="s">
        <v>21</v>
      </c>
      <c r="I5590" s="12"/>
      <c r="K5590" s="3" t="str">
        <f>IF(VLOOKUP(D5590,'Resources Final'!A:C,3,FALSE)=0,"",VLOOKUP(D5590,'Resources Final'!A:C,3,FALSE))</f>
        <v/>
      </c>
      <c r="L5590" s="3" t="str">
        <f>IF(VLOOKUP(D5590,'Resources Final'!A:D,4,FALSE)=0,"",VLOOKUP(D5590,'Resources Final'!A:D,4,FALSE))</f>
        <v/>
      </c>
      <c r="M5590" s="3" t="str">
        <f>IF(VLOOKUP(D5590,'Resources Final'!A:E,5,FALSE)=0,"",VLOOKUP(D5590,'Resources Final'!A:E,5,FALSE))</f>
        <v/>
      </c>
      <c r="N5590" s="7" t="str">
        <f>IF(VLOOKUP(D5590,'Resources Final'!A:F,6,FALSE)=0,"",VLOOKUP(D5590,'Resources Final'!A:F,6,FALSE))</f>
        <v>https://www.desmogblog.com/national-center-policy-analysis</v>
      </c>
      <c r="O5590" s="3" t="str">
        <f>IF(VLOOKUP(D5590,'Resources Final'!A:G,7,FALSE)=0,"",VLOOKUP(D5590,'Resources Final'!A:G,7,FALSE))</f>
        <v>Desmog</v>
      </c>
    </row>
    <row r="5591" spans="1:15" x14ac:dyDescent="0.2">
      <c r="A5591" s="11">
        <v>990</v>
      </c>
      <c r="B5591" s="11" t="str">
        <f t="shared" si="102"/>
        <v>Claude R. Lambe Charitable Foundation_Pacific Research Institute for Public Policy200280000</v>
      </c>
      <c r="C5591" s="11" t="s">
        <v>4157</v>
      </c>
      <c r="D5591" s="11" t="s">
        <v>2786</v>
      </c>
      <c r="E5591" s="11" t="s">
        <v>2786</v>
      </c>
      <c r="F5591" s="4">
        <v>80000</v>
      </c>
      <c r="G5591" s="3">
        <v>2002</v>
      </c>
      <c r="H5591" s="3" t="s">
        <v>21</v>
      </c>
      <c r="I5591" s="12"/>
      <c r="K5591" s="3" t="str">
        <f>IF(VLOOKUP(D5591,'Resources Final'!A:C,3,FALSE)=0,"",VLOOKUP(D5591,'Resources Final'!A:C,3,FALSE))</f>
        <v/>
      </c>
      <c r="L5591" s="3" t="str">
        <f>IF(VLOOKUP(D5591,'Resources Final'!A:D,4,FALSE)=0,"",VLOOKUP(D5591,'Resources Final'!A:D,4,FALSE))</f>
        <v/>
      </c>
      <c r="M5591" s="3" t="str">
        <f>IF(VLOOKUP(D5591,'Resources Final'!A:E,5,FALSE)=0,"",VLOOKUP(D5591,'Resources Final'!A:E,5,FALSE))</f>
        <v/>
      </c>
      <c r="N5591" s="7" t="str">
        <f>IF(VLOOKUP(D5591,'Resources Final'!A:F,6,FALSE)=0,"",VLOOKUP(D5591,'Resources Final'!A:F,6,FALSE))</f>
        <v>https://www.desmogblog.com/pacific-research-institute</v>
      </c>
      <c r="O5591" s="3" t="str">
        <f>IF(VLOOKUP(D5591,'Resources Final'!A:G,7,FALSE)=0,"",VLOOKUP(D5591,'Resources Final'!A:G,7,FALSE))</f>
        <v>Desmog</v>
      </c>
    </row>
    <row r="5592" spans="1:15" x14ac:dyDescent="0.2">
      <c r="A5592" s="11">
        <v>990</v>
      </c>
      <c r="B5592" s="11" t="str">
        <f t="shared" si="102"/>
        <v>Claude R. Lambe Charitable Foundation_Philanthropy Roundtable200219200</v>
      </c>
      <c r="C5592" s="11" t="s">
        <v>4157</v>
      </c>
      <c r="D5592" s="11" t="s">
        <v>2849</v>
      </c>
      <c r="E5592" s="11" t="s">
        <v>2849</v>
      </c>
      <c r="F5592" s="4">
        <v>19200</v>
      </c>
      <c r="G5592" s="3">
        <v>2002</v>
      </c>
      <c r="H5592" s="3" t="s">
        <v>21</v>
      </c>
      <c r="I5592" s="12"/>
      <c r="K5592" s="3" t="str">
        <f>IF(VLOOKUP(D5592,'Resources Final'!A:C,3,FALSE)=0,"",VLOOKUP(D5592,'Resources Final'!A:C,3,FALSE))</f>
        <v/>
      </c>
      <c r="L5592" s="3" t="str">
        <f>IF(VLOOKUP(D5592,'Resources Final'!A:D,4,FALSE)=0,"",VLOOKUP(D5592,'Resources Final'!A:D,4,FALSE))</f>
        <v/>
      </c>
      <c r="M5592" s="3" t="str">
        <f>IF(VLOOKUP(D5592,'Resources Final'!A:E,5,FALSE)=0,"",VLOOKUP(D5592,'Resources Final'!A:E,5,FALSE))</f>
        <v/>
      </c>
      <c r="N5592" s="7" t="str">
        <f>IF(VLOOKUP(D5592,'Resources Final'!A:F,6,FALSE)=0,"",VLOOKUP(D5592,'Resources Final'!A:F,6,FALSE))</f>
        <v>http://www.sourcewatch.org/index.php/Philanthropy_Roundtable</v>
      </c>
      <c r="O5592" s="3" t="str">
        <f>IF(VLOOKUP(D5592,'Resources Final'!A:G,7,FALSE)=0,"",VLOOKUP(D5592,'Resources Final'!A:G,7,FALSE))</f>
        <v>Sourcewatch</v>
      </c>
    </row>
    <row r="5593" spans="1:15" x14ac:dyDescent="0.2">
      <c r="A5593" s="11">
        <v>990</v>
      </c>
      <c r="B5593" s="11" t="str">
        <f t="shared" si="102"/>
        <v>Claude R. Lambe Charitable Foundation_State Policy Network20026500</v>
      </c>
      <c r="C5593" s="11" t="s">
        <v>4157</v>
      </c>
      <c r="D5593" s="11" t="s">
        <v>3419</v>
      </c>
      <c r="E5593" s="11" t="s">
        <v>3419</v>
      </c>
      <c r="F5593" s="4">
        <v>6500</v>
      </c>
      <c r="G5593" s="3">
        <v>2002</v>
      </c>
      <c r="H5593" s="3" t="s">
        <v>21</v>
      </c>
      <c r="I5593" s="12"/>
      <c r="K5593" s="3" t="str">
        <f>IF(VLOOKUP(D5593,'Resources Final'!A:C,3,FALSE)=0,"",VLOOKUP(D5593,'Resources Final'!A:C,3,FALSE))</f>
        <v/>
      </c>
      <c r="L5593" s="3" t="str">
        <f>IF(VLOOKUP(D5593,'Resources Final'!A:D,4,FALSE)=0,"",VLOOKUP(D5593,'Resources Final'!A:D,4,FALSE))</f>
        <v/>
      </c>
      <c r="M5593" s="3" t="str">
        <f>IF(VLOOKUP(D5593,'Resources Final'!A:E,5,FALSE)=0,"",VLOOKUP(D5593,'Resources Final'!A:E,5,FALSE))</f>
        <v/>
      </c>
      <c r="N5593" s="7" t="str">
        <f>IF(VLOOKUP(D5593,'Resources Final'!A:F,6,FALSE)=0,"",VLOOKUP(D5593,'Resources Final'!A:F,6,FALSE))</f>
        <v>https://www.desmogblog.com/state-policy-network</v>
      </c>
      <c r="O5593" s="3" t="str">
        <f>IF(VLOOKUP(D5593,'Resources Final'!A:G,7,FALSE)=0,"",VLOOKUP(D5593,'Resources Final'!A:G,7,FALSE))</f>
        <v>Desmog</v>
      </c>
    </row>
    <row r="5594" spans="1:15" x14ac:dyDescent="0.2">
      <c r="A5594" s="11">
        <v>990</v>
      </c>
      <c r="B5594" s="11" t="str">
        <f t="shared" si="102"/>
        <v>Claude R. Lambe Charitable Foundation_Washington Legal Foundation2002100000</v>
      </c>
      <c r="C5594" s="11" t="s">
        <v>4157</v>
      </c>
      <c r="D5594" s="11" t="s">
        <v>3942</v>
      </c>
      <c r="E5594" s="11" t="s">
        <v>3942</v>
      </c>
      <c r="F5594" s="4">
        <v>100000</v>
      </c>
      <c r="G5594" s="3">
        <v>2002</v>
      </c>
      <c r="H5594" s="3" t="s">
        <v>21</v>
      </c>
      <c r="I5594" s="12"/>
      <c r="K5594" s="3" t="str">
        <f>IF(VLOOKUP(D5594,'Resources Final'!A:C,3,FALSE)=0,"",VLOOKUP(D5594,'Resources Final'!A:C,3,FALSE))</f>
        <v/>
      </c>
      <c r="L5594" s="3" t="str">
        <f>IF(VLOOKUP(D5594,'Resources Final'!A:D,4,FALSE)=0,"",VLOOKUP(D5594,'Resources Final'!A:D,4,FALSE))</f>
        <v/>
      </c>
      <c r="M5594" s="3" t="str">
        <f>IF(VLOOKUP(D5594,'Resources Final'!A:E,5,FALSE)=0,"",VLOOKUP(D5594,'Resources Final'!A:E,5,FALSE))</f>
        <v/>
      </c>
      <c r="N5594" s="7" t="str">
        <f>IF(VLOOKUP(D5594,'Resources Final'!A:F,6,FALSE)=0,"",VLOOKUP(D5594,'Resources Final'!A:F,6,FALSE))</f>
        <v>https://www.desmogblog.com/washington-legal-foundation</v>
      </c>
      <c r="O5594" s="3" t="str">
        <f>IF(VLOOKUP(D5594,'Resources Final'!A:G,7,FALSE)=0,"",VLOOKUP(D5594,'Resources Final'!A:G,7,FALSE))</f>
        <v>Desmog</v>
      </c>
    </row>
    <row r="5595" spans="1:15" x14ac:dyDescent="0.2">
      <c r="A5595" s="11">
        <v>990</v>
      </c>
      <c r="B5595" s="11" t="str">
        <f t="shared" si="102"/>
        <v>Claude R. Lambe Charitable Foundation_Allen-Lambe House Foundation200390625</v>
      </c>
      <c r="C5595" s="11" t="s">
        <v>4157</v>
      </c>
      <c r="D5595" s="11" t="s">
        <v>157</v>
      </c>
      <c r="E5595" s="11" t="s">
        <v>155</v>
      </c>
      <c r="F5595" s="4">
        <v>90625</v>
      </c>
      <c r="G5595" s="3">
        <v>2003</v>
      </c>
      <c r="H5595" s="3" t="s">
        <v>21</v>
      </c>
      <c r="I5595" s="12"/>
      <c r="K5595" s="3" t="str">
        <f>IF(VLOOKUP(D5595,'Resources Final'!A:C,3,FALSE)=0,"",VLOOKUP(D5595,'Resources Final'!A:C,3,FALSE))</f>
        <v/>
      </c>
      <c r="L5595" s="3" t="str">
        <f>IF(VLOOKUP(D5595,'Resources Final'!A:D,4,FALSE)=0,"",VLOOKUP(D5595,'Resources Final'!A:D,4,FALSE))</f>
        <v/>
      </c>
      <c r="M5595" s="3" t="str">
        <f>IF(VLOOKUP(D5595,'Resources Final'!A:E,5,FALSE)=0,"",VLOOKUP(D5595,'Resources Final'!A:E,5,FALSE))</f>
        <v>N</v>
      </c>
      <c r="N5595" s="7" t="str">
        <f>IF(VLOOKUP(D5595,'Resources Final'!A:F,6,FALSE)=0,"",VLOOKUP(D5595,'Resources Final'!A:F,6,FALSE))</f>
        <v/>
      </c>
      <c r="O5595" s="3" t="str">
        <f>IF(VLOOKUP(D5595,'Resources Final'!A:G,7,FALSE)=0,"",VLOOKUP(D5595,'Resources Final'!A:G,7,FALSE))</f>
        <v/>
      </c>
    </row>
    <row r="5596" spans="1:15" x14ac:dyDescent="0.2">
      <c r="A5596" s="11">
        <v>990</v>
      </c>
      <c r="B5596" s="11" t="str">
        <f t="shared" si="102"/>
        <v>Claude R. Lambe Charitable Foundation_Americans for Tax Reform200310000</v>
      </c>
      <c r="C5596" s="11" t="s">
        <v>4157</v>
      </c>
      <c r="D5596" s="11" t="s">
        <v>216</v>
      </c>
      <c r="E5596" s="11" t="s">
        <v>216</v>
      </c>
      <c r="F5596" s="4">
        <v>10000</v>
      </c>
      <c r="G5596" s="3">
        <v>2003</v>
      </c>
      <c r="H5596" s="3" t="s">
        <v>21</v>
      </c>
      <c r="I5596" s="12"/>
      <c r="K5596" s="3" t="str">
        <f>IF(VLOOKUP(D5596,'Resources Final'!A:C,3,FALSE)=0,"",VLOOKUP(D5596,'Resources Final'!A:C,3,FALSE))</f>
        <v/>
      </c>
      <c r="L5596" s="3" t="str">
        <f>IF(VLOOKUP(D5596,'Resources Final'!A:D,4,FALSE)=0,"",VLOOKUP(D5596,'Resources Final'!A:D,4,FALSE))</f>
        <v/>
      </c>
      <c r="M5596" s="3" t="str">
        <f>IF(VLOOKUP(D5596,'Resources Final'!A:E,5,FALSE)=0,"",VLOOKUP(D5596,'Resources Final'!A:E,5,FALSE))</f>
        <v/>
      </c>
      <c r="N5596" s="7" t="str">
        <f>IF(VLOOKUP(D5596,'Resources Final'!A:F,6,FALSE)=0,"",VLOOKUP(D5596,'Resources Final'!A:F,6,FALSE))</f>
        <v>https://www.desmogblog.com/americans-tax-reform</v>
      </c>
      <c r="O5596" s="3" t="str">
        <f>IF(VLOOKUP(D5596,'Resources Final'!A:G,7,FALSE)=0,"",VLOOKUP(D5596,'Resources Final'!A:G,7,FALSE))</f>
        <v>Desmog</v>
      </c>
    </row>
    <row r="5597" spans="1:15" x14ac:dyDescent="0.2">
      <c r="A5597" s="11">
        <v>990</v>
      </c>
      <c r="B5597" s="11" t="str">
        <f t="shared" si="102"/>
        <v>Claude R. Lambe Charitable Foundation_Brookings Institution2003126400</v>
      </c>
      <c r="C5597" s="11" t="s">
        <v>4157</v>
      </c>
      <c r="D5597" s="11" t="s">
        <v>505</v>
      </c>
      <c r="E5597" s="11" t="s">
        <v>505</v>
      </c>
      <c r="F5597" s="4">
        <v>126400</v>
      </c>
      <c r="G5597" s="3">
        <v>2003</v>
      </c>
      <c r="H5597" s="3" t="s">
        <v>21</v>
      </c>
      <c r="I5597" s="12"/>
      <c r="K5597" s="3" t="str">
        <f>IF(VLOOKUP(D5597,'Resources Final'!A:C,3,FALSE)=0,"",VLOOKUP(D5597,'Resources Final'!A:C,3,FALSE))</f>
        <v/>
      </c>
      <c r="L5597" s="3" t="str">
        <f>IF(VLOOKUP(D5597,'Resources Final'!A:D,4,FALSE)=0,"",VLOOKUP(D5597,'Resources Final'!A:D,4,FALSE))</f>
        <v/>
      </c>
      <c r="M5597" s="3" t="str">
        <f>IF(VLOOKUP(D5597,'Resources Final'!A:E,5,FALSE)=0,"",VLOOKUP(D5597,'Resources Final'!A:E,5,FALSE))</f>
        <v/>
      </c>
      <c r="N5597" s="7" t="str">
        <f>IF(VLOOKUP(D5597,'Resources Final'!A:F,6,FALSE)=0,"",VLOOKUP(D5597,'Resources Final'!A:F,6,FALSE))</f>
        <v>https://www.sourcewatch.org/index.php/Brookings_Institution</v>
      </c>
      <c r="O5597" s="3" t="str">
        <f>IF(VLOOKUP(D5597,'Resources Final'!A:G,7,FALSE)=0,"",VLOOKUP(D5597,'Resources Final'!A:G,7,FALSE))</f>
        <v>Sourcewatch</v>
      </c>
    </row>
    <row r="5598" spans="1:15" x14ac:dyDescent="0.2">
      <c r="A5598" s="11">
        <v>990</v>
      </c>
      <c r="B5598" s="11" t="str">
        <f t="shared" si="102"/>
        <v>Claude R. Lambe Charitable Foundation_Brookings Institution2003280000</v>
      </c>
      <c r="C5598" s="11" t="s">
        <v>4157</v>
      </c>
      <c r="D5598" s="11" t="s">
        <v>505</v>
      </c>
      <c r="E5598" s="11" t="s">
        <v>505</v>
      </c>
      <c r="F5598" s="4">
        <v>280000</v>
      </c>
      <c r="G5598" s="3">
        <v>2003</v>
      </c>
      <c r="H5598" s="3" t="s">
        <v>21</v>
      </c>
      <c r="I5598" s="12"/>
      <c r="K5598" s="3" t="str">
        <f>IF(VLOOKUP(D5598,'Resources Final'!A:C,3,FALSE)=0,"",VLOOKUP(D5598,'Resources Final'!A:C,3,FALSE))</f>
        <v/>
      </c>
      <c r="L5598" s="3" t="str">
        <f>IF(VLOOKUP(D5598,'Resources Final'!A:D,4,FALSE)=0,"",VLOOKUP(D5598,'Resources Final'!A:D,4,FALSE))</f>
        <v/>
      </c>
      <c r="M5598" s="3" t="str">
        <f>IF(VLOOKUP(D5598,'Resources Final'!A:E,5,FALSE)=0,"",VLOOKUP(D5598,'Resources Final'!A:E,5,FALSE))</f>
        <v/>
      </c>
      <c r="N5598" s="7" t="str">
        <f>IF(VLOOKUP(D5598,'Resources Final'!A:F,6,FALSE)=0,"",VLOOKUP(D5598,'Resources Final'!A:F,6,FALSE))</f>
        <v>https://www.sourcewatch.org/index.php/Brookings_Institution</v>
      </c>
      <c r="O5598" s="3" t="str">
        <f>IF(VLOOKUP(D5598,'Resources Final'!A:G,7,FALSE)=0,"",VLOOKUP(D5598,'Resources Final'!A:G,7,FALSE))</f>
        <v>Sourcewatch</v>
      </c>
    </row>
    <row r="5599" spans="1:15" x14ac:dyDescent="0.2">
      <c r="A5599" s="11">
        <v>990</v>
      </c>
      <c r="B5599" s="11" t="str">
        <f t="shared" si="102"/>
        <v>Claude R. Lambe Charitable Foundation_Capital Research Center2003100000</v>
      </c>
      <c r="C5599" s="11" t="s">
        <v>4157</v>
      </c>
      <c r="D5599" s="11" t="s">
        <v>604</v>
      </c>
      <c r="E5599" s="11" t="s">
        <v>604</v>
      </c>
      <c r="F5599" s="4">
        <v>100000</v>
      </c>
      <c r="G5599" s="3">
        <v>2003</v>
      </c>
      <c r="H5599" s="3" t="s">
        <v>21</v>
      </c>
      <c r="I5599" s="12"/>
      <c r="K5599" s="3" t="str">
        <f>IF(VLOOKUP(D5599,'Resources Final'!A:C,3,FALSE)=0,"",VLOOKUP(D5599,'Resources Final'!A:C,3,FALSE))</f>
        <v/>
      </c>
      <c r="L5599" s="3" t="str">
        <f>IF(VLOOKUP(D5599,'Resources Final'!A:D,4,FALSE)=0,"",VLOOKUP(D5599,'Resources Final'!A:D,4,FALSE))</f>
        <v/>
      </c>
      <c r="M5599" s="3" t="str">
        <f>IF(VLOOKUP(D5599,'Resources Final'!A:E,5,FALSE)=0,"",VLOOKUP(D5599,'Resources Final'!A:E,5,FALSE))</f>
        <v/>
      </c>
      <c r="N5599" s="7" t="str">
        <f>IF(VLOOKUP(D5599,'Resources Final'!A:F,6,FALSE)=0,"",VLOOKUP(D5599,'Resources Final'!A:F,6,FALSE))</f>
        <v>https://www.desmogblog.com/capital-research-center</v>
      </c>
      <c r="O5599" s="3" t="str">
        <f>IF(VLOOKUP(D5599,'Resources Final'!A:G,7,FALSE)=0,"",VLOOKUP(D5599,'Resources Final'!A:G,7,FALSE))</f>
        <v>Desmog</v>
      </c>
    </row>
    <row r="5600" spans="1:15" x14ac:dyDescent="0.2">
      <c r="A5600" s="11">
        <v>990</v>
      </c>
      <c r="B5600" s="11" t="str">
        <f t="shared" si="102"/>
        <v>Claude R. Lambe Charitable Foundation_Cato Institute2003250000</v>
      </c>
      <c r="C5600" s="11" t="s">
        <v>4157</v>
      </c>
      <c r="D5600" s="11" t="s">
        <v>636</v>
      </c>
      <c r="E5600" s="11" t="s">
        <v>636</v>
      </c>
      <c r="F5600" s="4">
        <v>250000</v>
      </c>
      <c r="G5600" s="3">
        <v>2003</v>
      </c>
      <c r="H5600" s="3" t="s">
        <v>21</v>
      </c>
      <c r="I5600" s="12"/>
      <c r="K5600" s="3" t="str">
        <f>IF(VLOOKUP(D5600,'Resources Final'!A:C,3,FALSE)=0,"",VLOOKUP(D5600,'Resources Final'!A:C,3,FALSE))</f>
        <v/>
      </c>
      <c r="L5600" s="3" t="str">
        <f>IF(VLOOKUP(D5600,'Resources Final'!A:D,4,FALSE)=0,"",VLOOKUP(D5600,'Resources Final'!A:D,4,FALSE))</f>
        <v/>
      </c>
      <c r="M5600" s="3" t="str">
        <f>IF(VLOOKUP(D5600,'Resources Final'!A:E,5,FALSE)=0,"",VLOOKUP(D5600,'Resources Final'!A:E,5,FALSE))</f>
        <v/>
      </c>
      <c r="N5600" s="7" t="str">
        <f>IF(VLOOKUP(D5600,'Resources Final'!A:F,6,FALSE)=0,"",VLOOKUP(D5600,'Resources Final'!A:F,6,FALSE))</f>
        <v>https://www.desmogblog.com/cato-institute</v>
      </c>
      <c r="O5600" s="3" t="str">
        <f>IF(VLOOKUP(D5600,'Resources Final'!A:G,7,FALSE)=0,"",VLOOKUP(D5600,'Resources Final'!A:G,7,FALSE))</f>
        <v>Desmog</v>
      </c>
    </row>
    <row r="5601" spans="1:15" x14ac:dyDescent="0.2">
      <c r="A5601" s="11">
        <v>990</v>
      </c>
      <c r="B5601" s="11" t="str">
        <f t="shared" si="102"/>
        <v>Claude R. Lambe Charitable Foundation_Competitive Enterprise Institute20032320</v>
      </c>
      <c r="C5601" s="11" t="s">
        <v>4157</v>
      </c>
      <c r="D5601" s="11" t="s">
        <v>816</v>
      </c>
      <c r="E5601" s="11" t="s">
        <v>816</v>
      </c>
      <c r="F5601" s="4">
        <v>2320</v>
      </c>
      <c r="G5601" s="3">
        <v>2003</v>
      </c>
      <c r="H5601" s="3" t="s">
        <v>21</v>
      </c>
      <c r="I5601" s="12"/>
      <c r="K5601" s="3" t="str">
        <f>IF(VLOOKUP(D5601,'Resources Final'!A:C,3,FALSE)=0,"",VLOOKUP(D5601,'Resources Final'!A:C,3,FALSE))</f>
        <v/>
      </c>
      <c r="L5601" s="3" t="str">
        <f>IF(VLOOKUP(D5601,'Resources Final'!A:D,4,FALSE)=0,"",VLOOKUP(D5601,'Resources Final'!A:D,4,FALSE))</f>
        <v/>
      </c>
      <c r="M5601" s="3" t="str">
        <f>IF(VLOOKUP(D5601,'Resources Final'!A:E,5,FALSE)=0,"",VLOOKUP(D5601,'Resources Final'!A:E,5,FALSE))</f>
        <v/>
      </c>
      <c r="N5601" s="7" t="str">
        <f>IF(VLOOKUP(D5601,'Resources Final'!A:F,6,FALSE)=0,"",VLOOKUP(D5601,'Resources Final'!A:F,6,FALSE))</f>
        <v>https://www.desmogblog.com/competitive-enterprise-institute</v>
      </c>
      <c r="O5601" s="3" t="str">
        <f>IF(VLOOKUP(D5601,'Resources Final'!A:G,7,FALSE)=0,"",VLOOKUP(D5601,'Resources Final'!A:G,7,FALSE))</f>
        <v>Desmog</v>
      </c>
    </row>
    <row r="5602" spans="1:15" x14ac:dyDescent="0.2">
      <c r="A5602" s="11">
        <v>990</v>
      </c>
      <c r="B5602" s="11" t="str">
        <f t="shared" si="102"/>
        <v>Claude R. Lambe Charitable Foundation_Competitive Enterprise Institute200325000</v>
      </c>
      <c r="C5602" s="11" t="s">
        <v>4157</v>
      </c>
      <c r="D5602" s="11" t="s">
        <v>816</v>
      </c>
      <c r="E5602" s="11" t="s">
        <v>816</v>
      </c>
      <c r="F5602" s="4">
        <v>25000</v>
      </c>
      <c r="G5602" s="3">
        <v>2003</v>
      </c>
      <c r="H5602" s="3" t="s">
        <v>21</v>
      </c>
      <c r="I5602" s="12"/>
      <c r="K5602" s="3" t="str">
        <f>IF(VLOOKUP(D5602,'Resources Final'!A:C,3,FALSE)=0,"",VLOOKUP(D5602,'Resources Final'!A:C,3,FALSE))</f>
        <v/>
      </c>
      <c r="L5602" s="3" t="str">
        <f>IF(VLOOKUP(D5602,'Resources Final'!A:D,4,FALSE)=0,"",VLOOKUP(D5602,'Resources Final'!A:D,4,FALSE))</f>
        <v/>
      </c>
      <c r="M5602" s="3" t="str">
        <f>IF(VLOOKUP(D5602,'Resources Final'!A:E,5,FALSE)=0,"",VLOOKUP(D5602,'Resources Final'!A:E,5,FALSE))</f>
        <v/>
      </c>
      <c r="N5602" s="7" t="str">
        <f>IF(VLOOKUP(D5602,'Resources Final'!A:F,6,FALSE)=0,"",VLOOKUP(D5602,'Resources Final'!A:F,6,FALSE))</f>
        <v>https://www.desmogblog.com/competitive-enterprise-institute</v>
      </c>
      <c r="O5602" s="3" t="str">
        <f>IF(VLOOKUP(D5602,'Resources Final'!A:G,7,FALSE)=0,"",VLOOKUP(D5602,'Resources Final'!A:G,7,FALSE))</f>
        <v>Desmog</v>
      </c>
    </row>
    <row r="5603" spans="1:15" x14ac:dyDescent="0.2">
      <c r="A5603" s="11">
        <v>990</v>
      </c>
      <c r="B5603" s="11" t="str">
        <f t="shared" si="102"/>
        <v>Claude R. Lambe Charitable Foundation_Federalist Society for Law and Public Policy Studies2003100000</v>
      </c>
      <c r="C5603" s="11" t="s">
        <v>4157</v>
      </c>
      <c r="D5603" s="11" t="s">
        <v>1199</v>
      </c>
      <c r="E5603" s="11" t="s">
        <v>1199</v>
      </c>
      <c r="F5603" s="4">
        <v>100000</v>
      </c>
      <c r="G5603" s="3">
        <v>2003</v>
      </c>
      <c r="H5603" s="3" t="s">
        <v>21</v>
      </c>
      <c r="I5603" s="12"/>
      <c r="K5603" s="3" t="str">
        <f>IF(VLOOKUP(D5603,'Resources Final'!A:C,3,FALSE)=0,"",VLOOKUP(D5603,'Resources Final'!A:C,3,FALSE))</f>
        <v/>
      </c>
      <c r="L5603" s="3" t="str">
        <f>IF(VLOOKUP(D5603,'Resources Final'!A:D,4,FALSE)=0,"",VLOOKUP(D5603,'Resources Final'!A:D,4,FALSE))</f>
        <v/>
      </c>
      <c r="M5603" s="3" t="str">
        <f>IF(VLOOKUP(D5603,'Resources Final'!A:E,5,FALSE)=0,"",VLOOKUP(D5603,'Resources Final'!A:E,5,FALSE))</f>
        <v/>
      </c>
      <c r="N5603" s="7" t="str">
        <f>IF(VLOOKUP(D5603,'Resources Final'!A:F,6,FALSE)=0,"",VLOOKUP(D5603,'Resources Final'!A:F,6,FALSE))</f>
        <v>http://www.sourcewatch.org/index.php/Federalist_Society_for_Law_and_Public_Policy_Studies</v>
      </c>
      <c r="O5603" s="3" t="str">
        <f>IF(VLOOKUP(D5603,'Resources Final'!A:G,7,FALSE)=0,"",VLOOKUP(D5603,'Resources Final'!A:G,7,FALSE))</f>
        <v>Sourcewatch</v>
      </c>
    </row>
    <row r="5604" spans="1:15" x14ac:dyDescent="0.2">
      <c r="A5604" s="11">
        <v>990</v>
      </c>
      <c r="B5604" s="11" t="str">
        <f t="shared" si="102"/>
        <v>Claude R. Lambe Charitable Foundation_Foundation for Research on Economics and the Environment FREE2003150000</v>
      </c>
      <c r="C5604" s="11" t="s">
        <v>4157</v>
      </c>
      <c r="D5604" s="11" t="s">
        <v>1263</v>
      </c>
      <c r="E5604" s="11" t="s">
        <v>1263</v>
      </c>
      <c r="F5604" s="4">
        <v>150000</v>
      </c>
      <c r="G5604" s="3">
        <v>2003</v>
      </c>
      <c r="H5604" s="3" t="s">
        <v>21</v>
      </c>
      <c r="I5604" s="12"/>
      <c r="K5604" s="3" t="str">
        <f>IF(VLOOKUP(D5604,'Resources Final'!A:C,3,FALSE)=0,"",VLOOKUP(D5604,'Resources Final'!A:C,3,FALSE))</f>
        <v/>
      </c>
      <c r="L5604" s="3" t="str">
        <f>IF(VLOOKUP(D5604,'Resources Final'!A:D,4,FALSE)=0,"",VLOOKUP(D5604,'Resources Final'!A:D,4,FALSE))</f>
        <v/>
      </c>
      <c r="M5604" s="3" t="str">
        <f>IF(VLOOKUP(D5604,'Resources Final'!A:E,5,FALSE)=0,"",VLOOKUP(D5604,'Resources Final'!A:E,5,FALSE))</f>
        <v/>
      </c>
      <c r="N5604" s="7" t="str">
        <f>IF(VLOOKUP(D5604,'Resources Final'!A:F,6,FALSE)=0,"",VLOOKUP(D5604,'Resources Final'!A:F,6,FALSE))</f>
        <v>http://www.sourcewatch.org/index.php/Foundation_for_Research_on_Economics_and_the_Environment</v>
      </c>
      <c r="O5604" s="3" t="str">
        <f>IF(VLOOKUP(D5604,'Resources Final'!A:G,7,FALSE)=0,"",VLOOKUP(D5604,'Resources Final'!A:G,7,FALSE))</f>
        <v>Sourcewatch</v>
      </c>
    </row>
    <row r="5605" spans="1:15" x14ac:dyDescent="0.2">
      <c r="A5605" s="11">
        <v>990</v>
      </c>
      <c r="B5605" s="11" t="str">
        <f t="shared" si="102"/>
        <v>Claude R. Lambe Charitable Foundation_Heritage Foundation, The2003330000</v>
      </c>
      <c r="C5605" s="11" t="s">
        <v>4157</v>
      </c>
      <c r="D5605" s="11" t="s">
        <v>1570</v>
      </c>
      <c r="E5605" s="11" t="s">
        <v>1570</v>
      </c>
      <c r="F5605" s="4">
        <v>330000</v>
      </c>
      <c r="G5605" s="3">
        <v>2003</v>
      </c>
      <c r="H5605" s="3" t="s">
        <v>21</v>
      </c>
      <c r="I5605" s="12"/>
      <c r="K5605" s="3" t="str">
        <f>IF(VLOOKUP(D5605,'Resources Final'!A:C,3,FALSE)=0,"",VLOOKUP(D5605,'Resources Final'!A:C,3,FALSE))</f>
        <v/>
      </c>
      <c r="L5605" s="3" t="str">
        <f>IF(VLOOKUP(D5605,'Resources Final'!A:D,4,FALSE)=0,"",VLOOKUP(D5605,'Resources Final'!A:D,4,FALSE))</f>
        <v/>
      </c>
      <c r="M5605" s="3" t="str">
        <f>IF(VLOOKUP(D5605,'Resources Final'!A:E,5,FALSE)=0,"",VLOOKUP(D5605,'Resources Final'!A:E,5,FALSE))</f>
        <v/>
      </c>
      <c r="N5605" s="7" t="str">
        <f>IF(VLOOKUP(D5605,'Resources Final'!A:F,6,FALSE)=0,"",VLOOKUP(D5605,'Resources Final'!A:F,6,FALSE))</f>
        <v>https://www.desmogblog.com/heritage-foundation</v>
      </c>
      <c r="O5605" s="3" t="str">
        <f>IF(VLOOKUP(D5605,'Resources Final'!A:G,7,FALSE)=0,"",VLOOKUP(D5605,'Resources Final'!A:G,7,FALSE))</f>
        <v>Desmog</v>
      </c>
    </row>
    <row r="5606" spans="1:15" x14ac:dyDescent="0.2">
      <c r="A5606" s="11">
        <v>990</v>
      </c>
      <c r="B5606" s="11" t="str">
        <f t="shared" si="102"/>
        <v>Claude R. Lambe Charitable Foundation_Heritage Foundation, The200375000</v>
      </c>
      <c r="C5606" s="11" t="s">
        <v>4157</v>
      </c>
      <c r="D5606" s="11" t="s">
        <v>1570</v>
      </c>
      <c r="E5606" s="11" t="s">
        <v>1570</v>
      </c>
      <c r="F5606" s="4">
        <v>75000</v>
      </c>
      <c r="G5606" s="3">
        <v>2003</v>
      </c>
      <c r="H5606" s="3" t="s">
        <v>21</v>
      </c>
      <c r="I5606" s="12"/>
      <c r="K5606" s="3" t="str">
        <f>IF(VLOOKUP(D5606,'Resources Final'!A:C,3,FALSE)=0,"",VLOOKUP(D5606,'Resources Final'!A:C,3,FALSE))</f>
        <v/>
      </c>
      <c r="L5606" s="3" t="str">
        <f>IF(VLOOKUP(D5606,'Resources Final'!A:D,4,FALSE)=0,"",VLOOKUP(D5606,'Resources Final'!A:D,4,FALSE))</f>
        <v/>
      </c>
      <c r="M5606" s="3" t="str">
        <f>IF(VLOOKUP(D5606,'Resources Final'!A:E,5,FALSE)=0,"",VLOOKUP(D5606,'Resources Final'!A:E,5,FALSE))</f>
        <v/>
      </c>
      <c r="N5606" s="7" t="str">
        <f>IF(VLOOKUP(D5606,'Resources Final'!A:F,6,FALSE)=0,"",VLOOKUP(D5606,'Resources Final'!A:F,6,FALSE))</f>
        <v>https://www.desmogblog.com/heritage-foundation</v>
      </c>
      <c r="O5606" s="3" t="str">
        <f>IF(VLOOKUP(D5606,'Resources Final'!A:G,7,FALSE)=0,"",VLOOKUP(D5606,'Resources Final'!A:G,7,FALSE))</f>
        <v>Desmog</v>
      </c>
    </row>
    <row r="5607" spans="1:15" x14ac:dyDescent="0.2">
      <c r="A5607" s="11">
        <v>990</v>
      </c>
      <c r="B5607" s="11" t="str">
        <f t="shared" si="102"/>
        <v>Claude R. Lambe Charitable Foundation_Independence Institute20036000</v>
      </c>
      <c r="C5607" s="11" t="s">
        <v>4157</v>
      </c>
      <c r="D5607" s="11" t="s">
        <v>1666</v>
      </c>
      <c r="E5607" s="11" t="s">
        <v>1666</v>
      </c>
      <c r="F5607" s="4">
        <v>6000</v>
      </c>
      <c r="G5607" s="3">
        <v>2003</v>
      </c>
      <c r="H5607" s="3" t="s">
        <v>21</v>
      </c>
      <c r="I5607" s="12"/>
      <c r="K5607" s="3" t="str">
        <f>IF(VLOOKUP(D5607,'Resources Final'!A:C,3,FALSE)=0,"",VLOOKUP(D5607,'Resources Final'!A:C,3,FALSE))</f>
        <v/>
      </c>
      <c r="L5607" s="3" t="str">
        <f>IF(VLOOKUP(D5607,'Resources Final'!A:D,4,FALSE)=0,"",VLOOKUP(D5607,'Resources Final'!A:D,4,FALSE))</f>
        <v/>
      </c>
      <c r="M5607" s="3" t="str">
        <f>IF(VLOOKUP(D5607,'Resources Final'!A:E,5,FALSE)=0,"",VLOOKUP(D5607,'Resources Final'!A:E,5,FALSE))</f>
        <v/>
      </c>
      <c r="N5607" s="7" t="str">
        <f>IF(VLOOKUP(D5607,'Resources Final'!A:F,6,FALSE)=0,"",VLOOKUP(D5607,'Resources Final'!A:F,6,FALSE))</f>
        <v>https://www.desmogblog.com/independence-institute</v>
      </c>
      <c r="O5607" s="3" t="str">
        <f>IF(VLOOKUP(D5607,'Resources Final'!A:G,7,FALSE)=0,"",VLOOKUP(D5607,'Resources Final'!A:G,7,FALSE))</f>
        <v>Desmog</v>
      </c>
    </row>
    <row r="5608" spans="1:15" x14ac:dyDescent="0.2">
      <c r="A5608" s="11">
        <v>990</v>
      </c>
      <c r="B5608" s="11" t="str">
        <f t="shared" si="102"/>
        <v>Claude R. Lambe Charitable Foundation_Institute for Energy Research200310000</v>
      </c>
      <c r="C5608" s="11" t="s">
        <v>4157</v>
      </c>
      <c r="D5608" s="11" t="s">
        <v>1676</v>
      </c>
      <c r="E5608" s="11" t="s">
        <v>1676</v>
      </c>
      <c r="F5608" s="4">
        <v>10000</v>
      </c>
      <c r="G5608" s="3">
        <v>2003</v>
      </c>
      <c r="H5608" s="3" t="s">
        <v>21</v>
      </c>
      <c r="I5608" s="12"/>
      <c r="K5608" s="3" t="str">
        <f>IF(VLOOKUP(D5608,'Resources Final'!A:C,3,FALSE)=0,"",VLOOKUP(D5608,'Resources Final'!A:C,3,FALSE))</f>
        <v/>
      </c>
      <c r="L5608" s="3" t="str">
        <f>IF(VLOOKUP(D5608,'Resources Final'!A:D,4,FALSE)=0,"",VLOOKUP(D5608,'Resources Final'!A:D,4,FALSE))</f>
        <v/>
      </c>
      <c r="M5608" s="3" t="str">
        <f>IF(VLOOKUP(D5608,'Resources Final'!A:E,5,FALSE)=0,"",VLOOKUP(D5608,'Resources Final'!A:E,5,FALSE))</f>
        <v/>
      </c>
      <c r="N5608" s="7" t="str">
        <f>IF(VLOOKUP(D5608,'Resources Final'!A:F,6,FALSE)=0,"",VLOOKUP(D5608,'Resources Final'!A:F,6,FALSE))</f>
        <v>https://www.desmogblog.com/institute-energy-research</v>
      </c>
      <c r="O5608" s="3" t="str">
        <f>IF(VLOOKUP(D5608,'Resources Final'!A:G,7,FALSE)=0,"",VLOOKUP(D5608,'Resources Final'!A:G,7,FALSE))</f>
        <v>Desmog</v>
      </c>
    </row>
    <row r="5609" spans="1:15" x14ac:dyDescent="0.2">
      <c r="A5609" s="11">
        <v>990</v>
      </c>
      <c r="B5609" s="11" t="str">
        <f t="shared" si="102"/>
        <v>Claude R. Lambe Charitable Foundation_John Locke Foundation20035000</v>
      </c>
      <c r="C5609" s="11" t="s">
        <v>4157</v>
      </c>
      <c r="D5609" s="11" t="s">
        <v>1849</v>
      </c>
      <c r="E5609" s="11" t="s">
        <v>1849</v>
      </c>
      <c r="F5609" s="4">
        <v>5000</v>
      </c>
      <c r="G5609" s="3">
        <v>2003</v>
      </c>
      <c r="H5609" s="3" t="s">
        <v>21</v>
      </c>
      <c r="I5609" s="12"/>
      <c r="K5609" s="3" t="str">
        <f>IF(VLOOKUP(D5609,'Resources Final'!A:C,3,FALSE)=0,"",VLOOKUP(D5609,'Resources Final'!A:C,3,FALSE))</f>
        <v/>
      </c>
      <c r="L5609" s="3" t="str">
        <f>IF(VLOOKUP(D5609,'Resources Final'!A:D,4,FALSE)=0,"",VLOOKUP(D5609,'Resources Final'!A:D,4,FALSE))</f>
        <v/>
      </c>
      <c r="M5609" s="3" t="str">
        <f>IF(VLOOKUP(D5609,'Resources Final'!A:E,5,FALSE)=0,"",VLOOKUP(D5609,'Resources Final'!A:E,5,FALSE))</f>
        <v/>
      </c>
      <c r="N5609" s="7" t="str">
        <f>IF(VLOOKUP(D5609,'Resources Final'!A:F,6,FALSE)=0,"",VLOOKUP(D5609,'Resources Final'!A:F,6,FALSE))</f>
        <v>https://www.desmogblog.com/john-locke-foundation</v>
      </c>
      <c r="O5609" s="3" t="str">
        <f>IF(VLOOKUP(D5609,'Resources Final'!A:G,7,FALSE)=0,"",VLOOKUP(D5609,'Resources Final'!A:G,7,FALSE))</f>
        <v>Desmog</v>
      </c>
    </row>
    <row r="5610" spans="1:15" x14ac:dyDescent="0.2">
      <c r="A5610" s="11">
        <v>990</v>
      </c>
      <c r="B5610" s="11" t="str">
        <f t="shared" si="102"/>
        <v>Claude R. Lambe Charitable Foundation_Leadership Institute20035000</v>
      </c>
      <c r="C5610" s="11" t="s">
        <v>4157</v>
      </c>
      <c r="D5610" s="11" t="s">
        <v>2120</v>
      </c>
      <c r="E5610" s="11" t="s">
        <v>2120</v>
      </c>
      <c r="F5610" s="4">
        <v>5000</v>
      </c>
      <c r="G5610" s="3">
        <v>2003</v>
      </c>
      <c r="H5610" s="3" t="s">
        <v>21</v>
      </c>
      <c r="I5610" s="12"/>
      <c r="K5610" s="3" t="str">
        <f>IF(VLOOKUP(D5610,'Resources Final'!A:C,3,FALSE)=0,"",VLOOKUP(D5610,'Resources Final'!A:C,3,FALSE))</f>
        <v/>
      </c>
      <c r="L5610" s="3" t="str">
        <f>IF(VLOOKUP(D5610,'Resources Final'!A:D,4,FALSE)=0,"",VLOOKUP(D5610,'Resources Final'!A:D,4,FALSE))</f>
        <v/>
      </c>
      <c r="M5610" s="3" t="str">
        <f>IF(VLOOKUP(D5610,'Resources Final'!A:E,5,FALSE)=0,"",VLOOKUP(D5610,'Resources Final'!A:E,5,FALSE))</f>
        <v/>
      </c>
      <c r="N5610" s="7" t="str">
        <f>IF(VLOOKUP(D5610,'Resources Final'!A:F,6,FALSE)=0,"",VLOOKUP(D5610,'Resources Final'!A:F,6,FALSE))</f>
        <v>https://www.desmogblog.com/leadership-institute</v>
      </c>
      <c r="O5610" s="3" t="str">
        <f>IF(VLOOKUP(D5610,'Resources Final'!A:G,7,FALSE)=0,"",VLOOKUP(D5610,'Resources Final'!A:G,7,FALSE))</f>
        <v>Desmog</v>
      </c>
    </row>
    <row r="5611" spans="1:15" x14ac:dyDescent="0.2">
      <c r="A5611" s="11">
        <v>990</v>
      </c>
      <c r="B5611" s="11" t="str">
        <f t="shared" si="102"/>
        <v>Claude R. Lambe Charitable Foundation_Leadership Institute200310000</v>
      </c>
      <c r="C5611" s="11" t="s">
        <v>4157</v>
      </c>
      <c r="D5611" s="11" t="s">
        <v>2120</v>
      </c>
      <c r="E5611" s="11" t="s">
        <v>2120</v>
      </c>
      <c r="F5611" s="4">
        <v>10000</v>
      </c>
      <c r="G5611" s="3">
        <v>2003</v>
      </c>
      <c r="H5611" s="3" t="s">
        <v>21</v>
      </c>
      <c r="I5611" s="12"/>
      <c r="K5611" s="3" t="str">
        <f>IF(VLOOKUP(D5611,'Resources Final'!A:C,3,FALSE)=0,"",VLOOKUP(D5611,'Resources Final'!A:C,3,FALSE))</f>
        <v/>
      </c>
      <c r="L5611" s="3" t="str">
        <f>IF(VLOOKUP(D5611,'Resources Final'!A:D,4,FALSE)=0,"",VLOOKUP(D5611,'Resources Final'!A:D,4,FALSE))</f>
        <v/>
      </c>
      <c r="M5611" s="3" t="str">
        <f>IF(VLOOKUP(D5611,'Resources Final'!A:E,5,FALSE)=0,"",VLOOKUP(D5611,'Resources Final'!A:E,5,FALSE))</f>
        <v/>
      </c>
      <c r="N5611" s="7" t="str">
        <f>IF(VLOOKUP(D5611,'Resources Final'!A:F,6,FALSE)=0,"",VLOOKUP(D5611,'Resources Final'!A:F,6,FALSE))</f>
        <v>https://www.desmogblog.com/leadership-institute</v>
      </c>
      <c r="O5611" s="3" t="str">
        <f>IF(VLOOKUP(D5611,'Resources Final'!A:G,7,FALSE)=0,"",VLOOKUP(D5611,'Resources Final'!A:G,7,FALSE))</f>
        <v>Desmog</v>
      </c>
    </row>
    <row r="5612" spans="1:15" x14ac:dyDescent="0.2">
      <c r="A5612" s="11">
        <v>990</v>
      </c>
      <c r="B5612" s="11" t="str">
        <f t="shared" si="102"/>
        <v>Claude R. Lambe Charitable Foundation_Manhattan Institute for Policy Research2003200000</v>
      </c>
      <c r="C5612" s="11" t="s">
        <v>4157</v>
      </c>
      <c r="D5612" s="11" t="s">
        <v>2312</v>
      </c>
      <c r="E5612" s="11" t="s">
        <v>2312</v>
      </c>
      <c r="F5612" s="4">
        <v>200000</v>
      </c>
      <c r="G5612" s="3">
        <v>2003</v>
      </c>
      <c r="H5612" s="3" t="s">
        <v>21</v>
      </c>
      <c r="I5612" s="12"/>
      <c r="K5612" s="3" t="str">
        <f>IF(VLOOKUP(D5612,'Resources Final'!A:C,3,FALSE)=0,"",VLOOKUP(D5612,'Resources Final'!A:C,3,FALSE))</f>
        <v/>
      </c>
      <c r="L5612" s="3" t="str">
        <f>IF(VLOOKUP(D5612,'Resources Final'!A:D,4,FALSE)=0,"",VLOOKUP(D5612,'Resources Final'!A:D,4,FALSE))</f>
        <v/>
      </c>
      <c r="M5612" s="3" t="str">
        <f>IF(VLOOKUP(D5612,'Resources Final'!A:E,5,FALSE)=0,"",VLOOKUP(D5612,'Resources Final'!A:E,5,FALSE))</f>
        <v/>
      </c>
      <c r="N5612" s="7" t="str">
        <f>IF(VLOOKUP(D5612,'Resources Final'!A:F,6,FALSE)=0,"",VLOOKUP(D5612,'Resources Final'!A:F,6,FALSE))</f>
        <v>https://www.desmogblog.com/manhattan-institute-policy-research</v>
      </c>
      <c r="O5612" s="3" t="str">
        <f>IF(VLOOKUP(D5612,'Resources Final'!A:G,7,FALSE)=0,"",VLOOKUP(D5612,'Resources Final'!A:G,7,FALSE))</f>
        <v>Desmog</v>
      </c>
    </row>
    <row r="5613" spans="1:15" x14ac:dyDescent="0.2">
      <c r="A5613" s="11">
        <v>990</v>
      </c>
      <c r="B5613" s="11" t="str">
        <f t="shared" si="102"/>
        <v>Claude R. Lambe Charitable Foundation_National Center for Policy Analysis200330000</v>
      </c>
      <c r="C5613" s="11" t="s">
        <v>4157</v>
      </c>
      <c r="D5613" s="11" t="s">
        <v>2601</v>
      </c>
      <c r="E5613" s="11" t="s">
        <v>2601</v>
      </c>
      <c r="F5613" s="4">
        <v>30000</v>
      </c>
      <c r="G5613" s="3">
        <v>2003</v>
      </c>
      <c r="H5613" s="3" t="s">
        <v>21</v>
      </c>
      <c r="I5613" s="12"/>
      <c r="K5613" s="3" t="str">
        <f>IF(VLOOKUP(D5613,'Resources Final'!A:C,3,FALSE)=0,"",VLOOKUP(D5613,'Resources Final'!A:C,3,FALSE))</f>
        <v/>
      </c>
      <c r="L5613" s="3" t="str">
        <f>IF(VLOOKUP(D5613,'Resources Final'!A:D,4,FALSE)=0,"",VLOOKUP(D5613,'Resources Final'!A:D,4,FALSE))</f>
        <v/>
      </c>
      <c r="M5613" s="3" t="str">
        <f>IF(VLOOKUP(D5613,'Resources Final'!A:E,5,FALSE)=0,"",VLOOKUP(D5613,'Resources Final'!A:E,5,FALSE))</f>
        <v/>
      </c>
      <c r="N5613" s="7" t="str">
        <f>IF(VLOOKUP(D5613,'Resources Final'!A:F,6,FALSE)=0,"",VLOOKUP(D5613,'Resources Final'!A:F,6,FALSE))</f>
        <v>https://www.desmogblog.com/national-center-policy-analysis</v>
      </c>
      <c r="O5613" s="3" t="str">
        <f>IF(VLOOKUP(D5613,'Resources Final'!A:G,7,FALSE)=0,"",VLOOKUP(D5613,'Resources Final'!A:G,7,FALSE))</f>
        <v>Desmog</v>
      </c>
    </row>
    <row r="5614" spans="1:15" x14ac:dyDescent="0.2">
      <c r="A5614" s="11">
        <v>990</v>
      </c>
      <c r="B5614" s="11" t="str">
        <f t="shared" si="102"/>
        <v>Claude R. Lambe Charitable Foundation_National Federation of Independent Business Legal Foundation200325000</v>
      </c>
      <c r="C5614" s="11" t="s">
        <v>4157</v>
      </c>
      <c r="D5614" s="11" t="s">
        <v>2610</v>
      </c>
      <c r="E5614" s="11" t="s">
        <v>2610</v>
      </c>
      <c r="F5614" s="4">
        <v>25000</v>
      </c>
      <c r="G5614" s="3">
        <v>2003</v>
      </c>
      <c r="H5614" s="3" t="s">
        <v>21</v>
      </c>
      <c r="I5614" s="12" t="s">
        <v>4260</v>
      </c>
      <c r="K5614" s="3" t="str">
        <f>IF(VLOOKUP(D5614,'Resources Final'!A:C,3,FALSE)=0,"",VLOOKUP(D5614,'Resources Final'!A:C,3,FALSE))</f>
        <v/>
      </c>
      <c r="L5614" s="3" t="str">
        <f>IF(VLOOKUP(D5614,'Resources Final'!A:D,4,FALSE)=0,"",VLOOKUP(D5614,'Resources Final'!A:D,4,FALSE))</f>
        <v/>
      </c>
      <c r="M5614" s="3" t="str">
        <f>IF(VLOOKUP(D5614,'Resources Final'!A:E,5,FALSE)=0,"",VLOOKUP(D5614,'Resources Final'!A:E,5,FALSE))</f>
        <v/>
      </c>
      <c r="N5614" s="7" t="str">
        <f>IF(VLOOKUP(D5614,'Resources Final'!A:F,6,FALSE)=0,"",VLOOKUP(D5614,'Resources Final'!A:F,6,FALSE))</f>
        <v>https://www.sourcewatch.org/index.php/National_Federation_of_Independent_Business</v>
      </c>
      <c r="O5614" s="3" t="str">
        <f>IF(VLOOKUP(D5614,'Resources Final'!A:G,7,FALSE)=0,"",VLOOKUP(D5614,'Resources Final'!A:G,7,FALSE))</f>
        <v>Sourcewatch</v>
      </c>
    </row>
    <row r="5615" spans="1:15" x14ac:dyDescent="0.2">
      <c r="A5615" s="11">
        <v>990</v>
      </c>
      <c r="B5615" s="11" t="str">
        <f t="shared" si="102"/>
        <v>Claude R. Lambe Charitable Foundation_Philanthropy Roundtable200325000</v>
      </c>
      <c r="C5615" s="11" t="s">
        <v>4157</v>
      </c>
      <c r="D5615" s="11" t="s">
        <v>2849</v>
      </c>
      <c r="E5615" s="11" t="s">
        <v>2849</v>
      </c>
      <c r="F5615" s="4">
        <v>25000</v>
      </c>
      <c r="G5615" s="3">
        <v>2003</v>
      </c>
      <c r="H5615" s="3" t="s">
        <v>21</v>
      </c>
      <c r="I5615" s="12"/>
      <c r="K5615" s="3" t="str">
        <f>IF(VLOOKUP(D5615,'Resources Final'!A:C,3,FALSE)=0,"",VLOOKUP(D5615,'Resources Final'!A:C,3,FALSE))</f>
        <v/>
      </c>
      <c r="L5615" s="3" t="str">
        <f>IF(VLOOKUP(D5615,'Resources Final'!A:D,4,FALSE)=0,"",VLOOKUP(D5615,'Resources Final'!A:D,4,FALSE))</f>
        <v/>
      </c>
      <c r="M5615" s="3" t="str">
        <f>IF(VLOOKUP(D5615,'Resources Final'!A:E,5,FALSE)=0,"",VLOOKUP(D5615,'Resources Final'!A:E,5,FALSE))</f>
        <v/>
      </c>
      <c r="N5615" s="7" t="str">
        <f>IF(VLOOKUP(D5615,'Resources Final'!A:F,6,FALSE)=0,"",VLOOKUP(D5615,'Resources Final'!A:F,6,FALSE))</f>
        <v>http://www.sourcewatch.org/index.php/Philanthropy_Roundtable</v>
      </c>
      <c r="O5615" s="3" t="str">
        <f>IF(VLOOKUP(D5615,'Resources Final'!A:G,7,FALSE)=0,"",VLOOKUP(D5615,'Resources Final'!A:G,7,FALSE))</f>
        <v>Sourcewatch</v>
      </c>
    </row>
    <row r="5616" spans="1:15" x14ac:dyDescent="0.2">
      <c r="A5616" s="11">
        <v>990</v>
      </c>
      <c r="B5616" s="11" t="str">
        <f t="shared" si="102"/>
        <v>Claude R. Lambe Charitable Foundation_Political Economy Research Center200310000</v>
      </c>
      <c r="C5616" s="11" t="s">
        <v>4157</v>
      </c>
      <c r="D5616" s="11" t="s">
        <v>2876</v>
      </c>
      <c r="E5616" s="11" t="s">
        <v>2877</v>
      </c>
      <c r="F5616" s="4">
        <v>10000</v>
      </c>
      <c r="G5616" s="3">
        <v>2003</v>
      </c>
      <c r="H5616" s="3" t="s">
        <v>21</v>
      </c>
      <c r="I5616" s="12"/>
      <c r="K5616" s="3" t="str">
        <f>IF(VLOOKUP(D5616,'Resources Final'!A:C,3,FALSE)=0,"",VLOOKUP(D5616,'Resources Final'!A:C,3,FALSE))</f>
        <v/>
      </c>
      <c r="L5616" s="3" t="str">
        <f>IF(VLOOKUP(D5616,'Resources Final'!A:D,4,FALSE)=0,"",VLOOKUP(D5616,'Resources Final'!A:D,4,FALSE))</f>
        <v/>
      </c>
      <c r="M5616" s="3" t="str">
        <f>IF(VLOOKUP(D5616,'Resources Final'!A:E,5,FALSE)=0,"",VLOOKUP(D5616,'Resources Final'!A:E,5,FALSE))</f>
        <v/>
      </c>
      <c r="N5616" s="7" t="str">
        <f>IF(VLOOKUP(D5616,'Resources Final'!A:F,6,FALSE)=0,"",VLOOKUP(D5616,'Resources Final'!A:F,6,FALSE))</f>
        <v>https://www.desmogblog.com/property-and-environment-research-center</v>
      </c>
      <c r="O5616" s="3" t="str">
        <f>IF(VLOOKUP(D5616,'Resources Final'!A:G,7,FALSE)=0,"",VLOOKUP(D5616,'Resources Final'!A:G,7,FALSE))</f>
        <v>Desmog</v>
      </c>
    </row>
    <row r="5617" spans="1:15" x14ac:dyDescent="0.2">
      <c r="A5617" s="11">
        <v>990</v>
      </c>
      <c r="B5617" s="11" t="str">
        <f t="shared" si="102"/>
        <v>Claude R. Lambe Charitable Foundation_Science &amp; Environmental Policy Project20035000</v>
      </c>
      <c r="C5617" s="11" t="s">
        <v>4157</v>
      </c>
      <c r="D5617" s="11" t="s">
        <v>3264</v>
      </c>
      <c r="E5617" s="11" t="s">
        <v>3264</v>
      </c>
      <c r="F5617" s="4">
        <v>5000</v>
      </c>
      <c r="G5617" s="3">
        <v>2003</v>
      </c>
      <c r="H5617" s="3" t="s">
        <v>21</v>
      </c>
      <c r="I5617" s="12"/>
      <c r="K5617" s="3" t="str">
        <f>IF(VLOOKUP(D5617,'Resources Final'!A:C,3,FALSE)=0,"",VLOOKUP(D5617,'Resources Final'!A:C,3,FALSE))</f>
        <v/>
      </c>
      <c r="L5617" s="3" t="str">
        <f>IF(VLOOKUP(D5617,'Resources Final'!A:D,4,FALSE)=0,"",VLOOKUP(D5617,'Resources Final'!A:D,4,FALSE))</f>
        <v/>
      </c>
      <c r="M5617" s="3" t="str">
        <f>IF(VLOOKUP(D5617,'Resources Final'!A:E,5,FALSE)=0,"",VLOOKUP(D5617,'Resources Final'!A:E,5,FALSE))</f>
        <v/>
      </c>
      <c r="N5617" s="7" t="str">
        <f>IF(VLOOKUP(D5617,'Resources Final'!A:F,6,FALSE)=0,"",VLOOKUP(D5617,'Resources Final'!A:F,6,FALSE))</f>
        <v>https://www.desmogblog.com/science-and-environmental-policy-project</v>
      </c>
      <c r="O5617" s="3" t="str">
        <f>IF(VLOOKUP(D5617,'Resources Final'!A:G,7,FALSE)=0,"",VLOOKUP(D5617,'Resources Final'!A:G,7,FALSE))</f>
        <v>Desmog</v>
      </c>
    </row>
    <row r="5618" spans="1:15" x14ac:dyDescent="0.2">
      <c r="A5618" s="11">
        <v>990</v>
      </c>
      <c r="B5618" s="11" t="str">
        <f t="shared" si="102"/>
        <v>Claude R. Lambe Charitable Foundation_Tax Foundation200350000</v>
      </c>
      <c r="C5618" s="11" t="s">
        <v>4157</v>
      </c>
      <c r="D5618" s="11" t="s">
        <v>3530</v>
      </c>
      <c r="E5618" s="11" t="s">
        <v>3530</v>
      </c>
      <c r="F5618" s="4">
        <v>50000</v>
      </c>
      <c r="G5618" s="3">
        <v>2003</v>
      </c>
      <c r="H5618" s="3" t="s">
        <v>21</v>
      </c>
      <c r="I5618" s="12"/>
      <c r="K5618" s="3" t="str">
        <f>IF(VLOOKUP(D5618,'Resources Final'!A:C,3,FALSE)=0,"",VLOOKUP(D5618,'Resources Final'!A:C,3,FALSE))</f>
        <v/>
      </c>
      <c r="L5618" s="3" t="str">
        <f>IF(VLOOKUP(D5618,'Resources Final'!A:D,4,FALSE)=0,"",VLOOKUP(D5618,'Resources Final'!A:D,4,FALSE))</f>
        <v/>
      </c>
      <c r="M5618" s="3" t="str">
        <f>IF(VLOOKUP(D5618,'Resources Final'!A:E,5,FALSE)=0,"",VLOOKUP(D5618,'Resources Final'!A:E,5,FALSE))</f>
        <v/>
      </c>
      <c r="N5618" s="7" t="str">
        <f>IF(VLOOKUP(D5618,'Resources Final'!A:F,6,FALSE)=0,"",VLOOKUP(D5618,'Resources Final'!A:F,6,FALSE))</f>
        <v>http://www.sourcewatch.org/index.php/Tax_Foundation</v>
      </c>
      <c r="O5618" s="3" t="str">
        <f>IF(VLOOKUP(D5618,'Resources Final'!A:G,7,FALSE)=0,"",VLOOKUP(D5618,'Resources Final'!A:G,7,FALSE))</f>
        <v>Sourcewatch</v>
      </c>
    </row>
    <row r="5619" spans="1:15" x14ac:dyDescent="0.2">
      <c r="A5619" s="11">
        <v>990</v>
      </c>
      <c r="B5619" s="11" t="str">
        <f t="shared" si="102"/>
        <v>Claude R. Lambe Charitable Foundation_University of Virginia Center for Politics200315000</v>
      </c>
      <c r="C5619" s="11" t="s">
        <v>4157</v>
      </c>
      <c r="D5619" s="11" t="s">
        <v>3839</v>
      </c>
      <c r="E5619" s="11" t="s">
        <v>3012</v>
      </c>
      <c r="F5619" s="4">
        <v>15000</v>
      </c>
      <c r="G5619" s="3">
        <v>2003</v>
      </c>
      <c r="H5619" s="3" t="s">
        <v>21</v>
      </c>
      <c r="I5619" s="12"/>
      <c r="K5619" s="3" t="str">
        <f>IF(VLOOKUP(D5619,'Resources Final'!A:C,3,FALSE)=0,"",VLOOKUP(D5619,'Resources Final'!A:C,3,FALSE))</f>
        <v/>
      </c>
      <c r="L5619" s="3" t="str">
        <f>IF(VLOOKUP(D5619,'Resources Final'!A:D,4,FALSE)=0,"",VLOOKUP(D5619,'Resources Final'!A:D,4,FALSE))</f>
        <v>Y</v>
      </c>
      <c r="M5619" s="3" t="str">
        <f>IF(VLOOKUP(D5619,'Resources Final'!A:E,5,FALSE)=0,"",VLOOKUP(D5619,'Resources Final'!A:E,5,FALSE))</f>
        <v/>
      </c>
      <c r="N5619" s="7" t="str">
        <f>IF(VLOOKUP(D5619,'Resources Final'!A:F,6,FALSE)=0,"",VLOOKUP(D5619,'Resources Final'!A:F,6,FALSE))</f>
        <v/>
      </c>
      <c r="O5619" s="3" t="str">
        <f>IF(VLOOKUP(D5619,'Resources Final'!A:G,7,FALSE)=0,"",VLOOKUP(D5619,'Resources Final'!A:G,7,FALSE))</f>
        <v/>
      </c>
    </row>
    <row r="5620" spans="1:15" x14ac:dyDescent="0.2">
      <c r="A5620" s="11">
        <v>990</v>
      </c>
      <c r="B5620" s="11" t="str">
        <f t="shared" si="102"/>
        <v>Claude R. Lambe Charitable Foundation_Washington Legal Foundation2003100000</v>
      </c>
      <c r="C5620" s="11" t="s">
        <v>4157</v>
      </c>
      <c r="D5620" s="11" t="s">
        <v>3942</v>
      </c>
      <c r="E5620" s="11" t="s">
        <v>3942</v>
      </c>
      <c r="F5620" s="4">
        <v>100000</v>
      </c>
      <c r="G5620" s="3">
        <v>2003</v>
      </c>
      <c r="H5620" s="3" t="s">
        <v>21</v>
      </c>
      <c r="I5620" s="12"/>
      <c r="K5620" s="3" t="str">
        <f>IF(VLOOKUP(D5620,'Resources Final'!A:C,3,FALSE)=0,"",VLOOKUP(D5620,'Resources Final'!A:C,3,FALSE))</f>
        <v/>
      </c>
      <c r="L5620" s="3" t="str">
        <f>IF(VLOOKUP(D5620,'Resources Final'!A:D,4,FALSE)=0,"",VLOOKUP(D5620,'Resources Final'!A:D,4,FALSE))</f>
        <v/>
      </c>
      <c r="M5620" s="3" t="str">
        <f>IF(VLOOKUP(D5620,'Resources Final'!A:E,5,FALSE)=0,"",VLOOKUP(D5620,'Resources Final'!A:E,5,FALSE))</f>
        <v/>
      </c>
      <c r="N5620" s="7" t="str">
        <f>IF(VLOOKUP(D5620,'Resources Final'!A:F,6,FALSE)=0,"",VLOOKUP(D5620,'Resources Final'!A:F,6,FALSE))</f>
        <v>https://www.desmogblog.com/washington-legal-foundation</v>
      </c>
      <c r="O5620" s="3" t="str">
        <f>IF(VLOOKUP(D5620,'Resources Final'!A:G,7,FALSE)=0,"",VLOOKUP(D5620,'Resources Final'!A:G,7,FALSE))</f>
        <v>Desmog</v>
      </c>
    </row>
    <row r="5621" spans="1:15" x14ac:dyDescent="0.2">
      <c r="A5621" s="11">
        <v>990</v>
      </c>
      <c r="B5621" s="11" t="str">
        <f t="shared" si="102"/>
        <v>Claude R. Lambe Charitable Foundation_Allen-Lambe House Foundation2004100000</v>
      </c>
      <c r="C5621" s="11" t="s">
        <v>4157</v>
      </c>
      <c r="D5621" s="11" t="s">
        <v>157</v>
      </c>
      <c r="E5621" s="11" t="s">
        <v>155</v>
      </c>
      <c r="F5621" s="4">
        <v>100000</v>
      </c>
      <c r="G5621" s="3">
        <v>2004</v>
      </c>
      <c r="H5621" s="3" t="s">
        <v>21</v>
      </c>
      <c r="I5621" s="12"/>
      <c r="K5621" s="3" t="str">
        <f>IF(VLOOKUP(D5621,'Resources Final'!A:C,3,FALSE)=0,"",VLOOKUP(D5621,'Resources Final'!A:C,3,FALSE))</f>
        <v/>
      </c>
      <c r="L5621" s="3" t="str">
        <f>IF(VLOOKUP(D5621,'Resources Final'!A:D,4,FALSE)=0,"",VLOOKUP(D5621,'Resources Final'!A:D,4,FALSE))</f>
        <v/>
      </c>
      <c r="M5621" s="3" t="str">
        <f>IF(VLOOKUP(D5621,'Resources Final'!A:E,5,FALSE)=0,"",VLOOKUP(D5621,'Resources Final'!A:E,5,FALSE))</f>
        <v>N</v>
      </c>
      <c r="N5621" s="7" t="str">
        <f>IF(VLOOKUP(D5621,'Resources Final'!A:F,6,FALSE)=0,"",VLOOKUP(D5621,'Resources Final'!A:F,6,FALSE))</f>
        <v/>
      </c>
      <c r="O5621" s="3" t="str">
        <f>IF(VLOOKUP(D5621,'Resources Final'!A:G,7,FALSE)=0,"",VLOOKUP(D5621,'Resources Final'!A:G,7,FALSE))</f>
        <v/>
      </c>
    </row>
    <row r="5622" spans="1:15" x14ac:dyDescent="0.2">
      <c r="A5622" s="11">
        <v>990</v>
      </c>
      <c r="B5622" s="11" t="str">
        <f t="shared" si="102"/>
        <v>Claude R. Lambe Charitable Foundation_Americans for Tax Reform200410000</v>
      </c>
      <c r="C5622" s="11" t="s">
        <v>4157</v>
      </c>
      <c r="D5622" s="11" t="s">
        <v>216</v>
      </c>
      <c r="E5622" s="11" t="s">
        <v>216</v>
      </c>
      <c r="F5622" s="4">
        <v>10000</v>
      </c>
      <c r="G5622" s="3">
        <v>2004</v>
      </c>
      <c r="H5622" s="3" t="s">
        <v>21</v>
      </c>
      <c r="I5622" s="12"/>
      <c r="K5622" s="3" t="str">
        <f>IF(VLOOKUP(D5622,'Resources Final'!A:C,3,FALSE)=0,"",VLOOKUP(D5622,'Resources Final'!A:C,3,FALSE))</f>
        <v/>
      </c>
      <c r="L5622" s="3" t="str">
        <f>IF(VLOOKUP(D5622,'Resources Final'!A:D,4,FALSE)=0,"",VLOOKUP(D5622,'Resources Final'!A:D,4,FALSE))</f>
        <v/>
      </c>
      <c r="M5622" s="3" t="str">
        <f>IF(VLOOKUP(D5622,'Resources Final'!A:E,5,FALSE)=0,"",VLOOKUP(D5622,'Resources Final'!A:E,5,FALSE))</f>
        <v/>
      </c>
      <c r="N5622" s="7" t="str">
        <f>IF(VLOOKUP(D5622,'Resources Final'!A:F,6,FALSE)=0,"",VLOOKUP(D5622,'Resources Final'!A:F,6,FALSE))</f>
        <v>https://www.desmogblog.com/americans-tax-reform</v>
      </c>
      <c r="O5622" s="3" t="str">
        <f>IF(VLOOKUP(D5622,'Resources Final'!A:G,7,FALSE)=0,"",VLOOKUP(D5622,'Resources Final'!A:G,7,FALSE))</f>
        <v>Desmog</v>
      </c>
    </row>
    <row r="5623" spans="1:15" x14ac:dyDescent="0.2">
      <c r="A5623" s="11">
        <v>990</v>
      </c>
      <c r="B5623" s="11" t="str">
        <f t="shared" si="102"/>
        <v>Claude R. Lambe Charitable Foundation_Brookings Institution2004423000</v>
      </c>
      <c r="C5623" s="11" t="s">
        <v>4157</v>
      </c>
      <c r="D5623" s="11" t="s">
        <v>505</v>
      </c>
      <c r="E5623" s="11" t="s">
        <v>505</v>
      </c>
      <c r="F5623" s="4">
        <v>423000</v>
      </c>
      <c r="G5623" s="3">
        <v>2004</v>
      </c>
      <c r="H5623" s="3" t="s">
        <v>21</v>
      </c>
      <c r="I5623" s="12"/>
      <c r="K5623" s="3" t="str">
        <f>IF(VLOOKUP(D5623,'Resources Final'!A:C,3,FALSE)=0,"",VLOOKUP(D5623,'Resources Final'!A:C,3,FALSE))</f>
        <v/>
      </c>
      <c r="L5623" s="3" t="str">
        <f>IF(VLOOKUP(D5623,'Resources Final'!A:D,4,FALSE)=0,"",VLOOKUP(D5623,'Resources Final'!A:D,4,FALSE))</f>
        <v/>
      </c>
      <c r="M5623" s="3" t="str">
        <f>IF(VLOOKUP(D5623,'Resources Final'!A:E,5,FALSE)=0,"",VLOOKUP(D5623,'Resources Final'!A:E,5,FALSE))</f>
        <v/>
      </c>
      <c r="N5623" s="7" t="str">
        <f>IF(VLOOKUP(D5623,'Resources Final'!A:F,6,FALSE)=0,"",VLOOKUP(D5623,'Resources Final'!A:F,6,FALSE))</f>
        <v>https://www.sourcewatch.org/index.php/Brookings_Institution</v>
      </c>
      <c r="O5623" s="3" t="str">
        <f>IF(VLOOKUP(D5623,'Resources Final'!A:G,7,FALSE)=0,"",VLOOKUP(D5623,'Resources Final'!A:G,7,FALSE))</f>
        <v>Sourcewatch</v>
      </c>
    </row>
    <row r="5624" spans="1:15" x14ac:dyDescent="0.2">
      <c r="A5624" s="11">
        <v>990</v>
      </c>
      <c r="B5624" s="11" t="str">
        <f t="shared" si="102"/>
        <v>Claude R. Lambe Charitable Foundation_Capital Research Center2004100000</v>
      </c>
      <c r="C5624" s="11" t="s">
        <v>4157</v>
      </c>
      <c r="D5624" s="11" t="s">
        <v>604</v>
      </c>
      <c r="E5624" s="11" t="s">
        <v>604</v>
      </c>
      <c r="F5624" s="4">
        <v>100000</v>
      </c>
      <c r="G5624" s="3">
        <v>2004</v>
      </c>
      <c r="H5624" s="3" t="s">
        <v>21</v>
      </c>
      <c r="I5624" s="12"/>
      <c r="K5624" s="3" t="str">
        <f>IF(VLOOKUP(D5624,'Resources Final'!A:C,3,FALSE)=0,"",VLOOKUP(D5624,'Resources Final'!A:C,3,FALSE))</f>
        <v/>
      </c>
      <c r="L5624" s="3" t="str">
        <f>IF(VLOOKUP(D5624,'Resources Final'!A:D,4,FALSE)=0,"",VLOOKUP(D5624,'Resources Final'!A:D,4,FALSE))</f>
        <v/>
      </c>
      <c r="M5624" s="3" t="str">
        <f>IF(VLOOKUP(D5624,'Resources Final'!A:E,5,FALSE)=0,"",VLOOKUP(D5624,'Resources Final'!A:E,5,FALSE))</f>
        <v/>
      </c>
      <c r="N5624" s="7" t="str">
        <f>IF(VLOOKUP(D5624,'Resources Final'!A:F,6,FALSE)=0,"",VLOOKUP(D5624,'Resources Final'!A:F,6,FALSE))</f>
        <v>https://www.desmogblog.com/capital-research-center</v>
      </c>
      <c r="O5624" s="3" t="str">
        <f>IF(VLOOKUP(D5624,'Resources Final'!A:G,7,FALSE)=0,"",VLOOKUP(D5624,'Resources Final'!A:G,7,FALSE))</f>
        <v>Desmog</v>
      </c>
    </row>
    <row r="5625" spans="1:15" x14ac:dyDescent="0.2">
      <c r="A5625" s="11">
        <v>990</v>
      </c>
      <c r="B5625" s="11" t="str">
        <f t="shared" si="102"/>
        <v>Claude R. Lambe Charitable Foundation_Cato Institute2004250000</v>
      </c>
      <c r="C5625" s="11" t="s">
        <v>4157</v>
      </c>
      <c r="D5625" s="11" t="s">
        <v>636</v>
      </c>
      <c r="E5625" s="11" t="s">
        <v>636</v>
      </c>
      <c r="F5625" s="4">
        <v>250000</v>
      </c>
      <c r="G5625" s="3">
        <v>2004</v>
      </c>
      <c r="H5625" s="3" t="s">
        <v>21</v>
      </c>
      <c r="I5625" s="12"/>
      <c r="K5625" s="3" t="str">
        <f>IF(VLOOKUP(D5625,'Resources Final'!A:C,3,FALSE)=0,"",VLOOKUP(D5625,'Resources Final'!A:C,3,FALSE))</f>
        <v/>
      </c>
      <c r="L5625" s="3" t="str">
        <f>IF(VLOOKUP(D5625,'Resources Final'!A:D,4,FALSE)=0,"",VLOOKUP(D5625,'Resources Final'!A:D,4,FALSE))</f>
        <v/>
      </c>
      <c r="M5625" s="3" t="str">
        <f>IF(VLOOKUP(D5625,'Resources Final'!A:E,5,FALSE)=0,"",VLOOKUP(D5625,'Resources Final'!A:E,5,FALSE))</f>
        <v/>
      </c>
      <c r="N5625" s="7" t="str">
        <f>IF(VLOOKUP(D5625,'Resources Final'!A:F,6,FALSE)=0,"",VLOOKUP(D5625,'Resources Final'!A:F,6,FALSE))</f>
        <v>https://www.desmogblog.com/cato-institute</v>
      </c>
      <c r="O5625" s="3" t="str">
        <f>IF(VLOOKUP(D5625,'Resources Final'!A:G,7,FALSE)=0,"",VLOOKUP(D5625,'Resources Final'!A:G,7,FALSE))</f>
        <v>Desmog</v>
      </c>
    </row>
    <row r="5626" spans="1:15" x14ac:dyDescent="0.2">
      <c r="A5626" s="11">
        <v>990</v>
      </c>
      <c r="B5626" s="11" t="str">
        <f t="shared" si="102"/>
        <v>Claude R. Lambe Charitable Foundation_Center for the Study of Carbon Dioxide and Global Change200425000</v>
      </c>
      <c r="C5626" s="11" t="s">
        <v>4157</v>
      </c>
      <c r="D5626" s="11" t="s">
        <v>674</v>
      </c>
      <c r="E5626" s="11" t="s">
        <v>674</v>
      </c>
      <c r="F5626" s="4">
        <v>25000</v>
      </c>
      <c r="G5626" s="3">
        <v>2004</v>
      </c>
      <c r="H5626" s="3" t="s">
        <v>21</v>
      </c>
      <c r="I5626" s="12" t="s">
        <v>4258</v>
      </c>
      <c r="K5626" s="3" t="str">
        <f>IF(VLOOKUP(D5626,'Resources Final'!A:C,3,FALSE)=0,"",VLOOKUP(D5626,'Resources Final'!A:C,3,FALSE))</f>
        <v/>
      </c>
      <c r="L5626" s="3" t="str">
        <f>IF(VLOOKUP(D5626,'Resources Final'!A:D,4,FALSE)=0,"",VLOOKUP(D5626,'Resources Final'!A:D,4,FALSE))</f>
        <v/>
      </c>
      <c r="M5626" s="3" t="str">
        <f>IF(VLOOKUP(D5626,'Resources Final'!A:E,5,FALSE)=0,"",VLOOKUP(D5626,'Resources Final'!A:E,5,FALSE))</f>
        <v/>
      </c>
      <c r="N5626" s="7" t="str">
        <f>IF(VLOOKUP(D5626,'Resources Final'!A:F,6,FALSE)=0,"",VLOOKUP(D5626,'Resources Final'!A:F,6,FALSE))</f>
        <v>https://www.desmogblog.com/center-study-carbon-dioxide-and-global-change</v>
      </c>
      <c r="O5626" s="3" t="str">
        <f>IF(VLOOKUP(D5626,'Resources Final'!A:G,7,FALSE)=0,"",VLOOKUP(D5626,'Resources Final'!A:G,7,FALSE))</f>
        <v>Desmog</v>
      </c>
    </row>
    <row r="5627" spans="1:15" x14ac:dyDescent="0.2">
      <c r="A5627" s="11">
        <v>990</v>
      </c>
      <c r="B5627" s="11" t="str">
        <f t="shared" si="102"/>
        <v>Claude R. Lambe Charitable Foundation_Competitive Enterprise Institute20044640</v>
      </c>
      <c r="C5627" s="11" t="s">
        <v>4157</v>
      </c>
      <c r="D5627" s="11" t="s">
        <v>816</v>
      </c>
      <c r="E5627" s="11" t="s">
        <v>816</v>
      </c>
      <c r="F5627" s="4">
        <v>4640</v>
      </c>
      <c r="G5627" s="3">
        <v>2004</v>
      </c>
      <c r="H5627" s="3" t="s">
        <v>21</v>
      </c>
      <c r="I5627" s="12"/>
      <c r="K5627" s="3" t="str">
        <f>IF(VLOOKUP(D5627,'Resources Final'!A:C,3,FALSE)=0,"",VLOOKUP(D5627,'Resources Final'!A:C,3,FALSE))</f>
        <v/>
      </c>
      <c r="L5627" s="3" t="str">
        <f>IF(VLOOKUP(D5627,'Resources Final'!A:D,4,FALSE)=0,"",VLOOKUP(D5627,'Resources Final'!A:D,4,FALSE))</f>
        <v/>
      </c>
      <c r="M5627" s="3" t="str">
        <f>IF(VLOOKUP(D5627,'Resources Final'!A:E,5,FALSE)=0,"",VLOOKUP(D5627,'Resources Final'!A:E,5,FALSE))</f>
        <v/>
      </c>
      <c r="N5627" s="7" t="str">
        <f>IF(VLOOKUP(D5627,'Resources Final'!A:F,6,FALSE)=0,"",VLOOKUP(D5627,'Resources Final'!A:F,6,FALSE))</f>
        <v>https://www.desmogblog.com/competitive-enterprise-institute</v>
      </c>
      <c r="O5627" s="3" t="str">
        <f>IF(VLOOKUP(D5627,'Resources Final'!A:G,7,FALSE)=0,"",VLOOKUP(D5627,'Resources Final'!A:G,7,FALSE))</f>
        <v>Desmog</v>
      </c>
    </row>
    <row r="5628" spans="1:15" x14ac:dyDescent="0.2">
      <c r="A5628" s="11">
        <v>990</v>
      </c>
      <c r="B5628" s="11" t="str">
        <f t="shared" si="102"/>
        <v>Claude R. Lambe Charitable Foundation_Competitive Enterprise Institute200450000</v>
      </c>
      <c r="C5628" s="11" t="s">
        <v>4157</v>
      </c>
      <c r="D5628" s="11" t="s">
        <v>816</v>
      </c>
      <c r="E5628" s="11" t="s">
        <v>816</v>
      </c>
      <c r="F5628" s="4">
        <v>50000</v>
      </c>
      <c r="G5628" s="3">
        <v>2004</v>
      </c>
      <c r="H5628" s="3" t="s">
        <v>21</v>
      </c>
      <c r="I5628" s="12"/>
      <c r="K5628" s="3" t="str">
        <f>IF(VLOOKUP(D5628,'Resources Final'!A:C,3,FALSE)=0,"",VLOOKUP(D5628,'Resources Final'!A:C,3,FALSE))</f>
        <v/>
      </c>
      <c r="L5628" s="3" t="str">
        <f>IF(VLOOKUP(D5628,'Resources Final'!A:D,4,FALSE)=0,"",VLOOKUP(D5628,'Resources Final'!A:D,4,FALSE))</f>
        <v/>
      </c>
      <c r="M5628" s="3" t="str">
        <f>IF(VLOOKUP(D5628,'Resources Final'!A:E,5,FALSE)=0,"",VLOOKUP(D5628,'Resources Final'!A:E,5,FALSE))</f>
        <v/>
      </c>
      <c r="N5628" s="7" t="str">
        <f>IF(VLOOKUP(D5628,'Resources Final'!A:F,6,FALSE)=0,"",VLOOKUP(D5628,'Resources Final'!A:F,6,FALSE))</f>
        <v>https://www.desmogblog.com/competitive-enterprise-institute</v>
      </c>
      <c r="O5628" s="3" t="str">
        <f>IF(VLOOKUP(D5628,'Resources Final'!A:G,7,FALSE)=0,"",VLOOKUP(D5628,'Resources Final'!A:G,7,FALSE))</f>
        <v>Desmog</v>
      </c>
    </row>
    <row r="5629" spans="1:15" x14ac:dyDescent="0.2">
      <c r="A5629" s="11">
        <v>990</v>
      </c>
      <c r="B5629" s="11" t="str">
        <f t="shared" si="102"/>
        <v>Claude R. Lambe Charitable Foundation_Consumer Alert200410000</v>
      </c>
      <c r="C5629" s="11" t="s">
        <v>4157</v>
      </c>
      <c r="D5629" s="11" t="s">
        <v>833</v>
      </c>
      <c r="E5629" s="11" t="s">
        <v>833</v>
      </c>
      <c r="F5629" s="4">
        <v>10000</v>
      </c>
      <c r="G5629" s="3">
        <v>2004</v>
      </c>
      <c r="H5629" s="3" t="s">
        <v>21</v>
      </c>
      <c r="I5629" s="12"/>
      <c r="K5629" s="3" t="str">
        <f>IF(VLOOKUP(D5629,'Resources Final'!A:C,3,FALSE)=0,"",VLOOKUP(D5629,'Resources Final'!A:C,3,FALSE))</f>
        <v/>
      </c>
      <c r="L5629" s="3" t="str">
        <f>IF(VLOOKUP(D5629,'Resources Final'!A:D,4,FALSE)=0,"",VLOOKUP(D5629,'Resources Final'!A:D,4,FALSE))</f>
        <v/>
      </c>
      <c r="M5629" s="3" t="str">
        <f>IF(VLOOKUP(D5629,'Resources Final'!A:E,5,FALSE)=0,"",VLOOKUP(D5629,'Resources Final'!A:E,5,FALSE))</f>
        <v/>
      </c>
      <c r="N5629" s="7" t="str">
        <f>IF(VLOOKUP(D5629,'Resources Final'!A:F,6,FALSE)=0,"",VLOOKUP(D5629,'Resources Final'!A:F,6,FALSE))</f>
        <v>https://www.sourcewatch.org/index.php/Consumer_Alert</v>
      </c>
      <c r="O5629" s="3" t="str">
        <f>IF(VLOOKUP(D5629,'Resources Final'!A:G,7,FALSE)=0,"",VLOOKUP(D5629,'Resources Final'!A:G,7,FALSE))</f>
        <v>Sourcewatch</v>
      </c>
    </row>
    <row r="5630" spans="1:15" x14ac:dyDescent="0.2">
      <c r="A5630" s="11">
        <v>990</v>
      </c>
      <c r="B5630" s="11" t="str">
        <f t="shared" si="102"/>
        <v>Claude R. Lambe Charitable Foundation_Federalist Society for Law and Public Policy Studies2004100000</v>
      </c>
      <c r="C5630" s="11" t="s">
        <v>4157</v>
      </c>
      <c r="D5630" s="11" t="s">
        <v>1199</v>
      </c>
      <c r="E5630" s="11" t="s">
        <v>1199</v>
      </c>
      <c r="F5630" s="4">
        <v>100000</v>
      </c>
      <c r="G5630" s="3">
        <v>2004</v>
      </c>
      <c r="H5630" s="3" t="s">
        <v>21</v>
      </c>
      <c r="I5630" s="12"/>
      <c r="K5630" s="3" t="str">
        <f>IF(VLOOKUP(D5630,'Resources Final'!A:C,3,FALSE)=0,"",VLOOKUP(D5630,'Resources Final'!A:C,3,FALSE))</f>
        <v/>
      </c>
      <c r="L5630" s="3" t="str">
        <f>IF(VLOOKUP(D5630,'Resources Final'!A:D,4,FALSE)=0,"",VLOOKUP(D5630,'Resources Final'!A:D,4,FALSE))</f>
        <v/>
      </c>
      <c r="M5630" s="3" t="str">
        <f>IF(VLOOKUP(D5630,'Resources Final'!A:E,5,FALSE)=0,"",VLOOKUP(D5630,'Resources Final'!A:E,5,FALSE))</f>
        <v/>
      </c>
      <c r="N5630" s="7" t="str">
        <f>IF(VLOOKUP(D5630,'Resources Final'!A:F,6,FALSE)=0,"",VLOOKUP(D5630,'Resources Final'!A:F,6,FALSE))</f>
        <v>http://www.sourcewatch.org/index.php/Federalist_Society_for_Law_and_Public_Policy_Studies</v>
      </c>
      <c r="O5630" s="3" t="str">
        <f>IF(VLOOKUP(D5630,'Resources Final'!A:G,7,FALSE)=0,"",VLOOKUP(D5630,'Resources Final'!A:G,7,FALSE))</f>
        <v>Sourcewatch</v>
      </c>
    </row>
    <row r="5631" spans="1:15" x14ac:dyDescent="0.2">
      <c r="A5631" s="11">
        <v>990</v>
      </c>
      <c r="B5631" s="11" t="str">
        <f t="shared" si="102"/>
        <v>Claude R. Lambe Charitable Foundation_Foundation for Research on Economics and the Environment FREE2004150000</v>
      </c>
      <c r="C5631" s="11" t="s">
        <v>4157</v>
      </c>
      <c r="D5631" s="11" t="s">
        <v>1263</v>
      </c>
      <c r="E5631" s="11" t="s">
        <v>1263</v>
      </c>
      <c r="F5631" s="4">
        <v>150000</v>
      </c>
      <c r="G5631" s="3">
        <v>2004</v>
      </c>
      <c r="H5631" s="3" t="s">
        <v>21</v>
      </c>
      <c r="I5631" s="12"/>
      <c r="K5631" s="3" t="str">
        <f>IF(VLOOKUP(D5631,'Resources Final'!A:C,3,FALSE)=0,"",VLOOKUP(D5631,'Resources Final'!A:C,3,FALSE))</f>
        <v/>
      </c>
      <c r="L5631" s="3" t="str">
        <f>IF(VLOOKUP(D5631,'Resources Final'!A:D,4,FALSE)=0,"",VLOOKUP(D5631,'Resources Final'!A:D,4,FALSE))</f>
        <v/>
      </c>
      <c r="M5631" s="3" t="str">
        <f>IF(VLOOKUP(D5631,'Resources Final'!A:E,5,FALSE)=0,"",VLOOKUP(D5631,'Resources Final'!A:E,5,FALSE))</f>
        <v/>
      </c>
      <c r="N5631" s="7" t="str">
        <f>IF(VLOOKUP(D5631,'Resources Final'!A:F,6,FALSE)=0,"",VLOOKUP(D5631,'Resources Final'!A:F,6,FALSE))</f>
        <v>http://www.sourcewatch.org/index.php/Foundation_for_Research_on_Economics_and_the_Environment</v>
      </c>
      <c r="O5631" s="3" t="str">
        <f>IF(VLOOKUP(D5631,'Resources Final'!A:G,7,FALSE)=0,"",VLOOKUP(D5631,'Resources Final'!A:G,7,FALSE))</f>
        <v>Sourcewatch</v>
      </c>
    </row>
    <row r="5632" spans="1:15" x14ac:dyDescent="0.2">
      <c r="A5632" s="11">
        <v>990</v>
      </c>
      <c r="B5632" s="11" t="str">
        <f t="shared" si="102"/>
        <v>Claude R. Lambe Charitable Foundation_Free Congress Foundation200410000</v>
      </c>
      <c r="C5632" s="11" t="s">
        <v>4157</v>
      </c>
      <c r="D5632" s="11" t="s">
        <v>1281</v>
      </c>
      <c r="E5632" s="11" t="s">
        <v>1281</v>
      </c>
      <c r="F5632" s="4">
        <v>10000</v>
      </c>
      <c r="G5632" s="3">
        <v>2004</v>
      </c>
      <c r="H5632" s="3" t="s">
        <v>21</v>
      </c>
      <c r="I5632" s="12"/>
      <c r="K5632" s="3" t="str">
        <f>IF(VLOOKUP(D5632,'Resources Final'!A:C,3,FALSE)=0,"",VLOOKUP(D5632,'Resources Final'!A:C,3,FALSE))</f>
        <v/>
      </c>
      <c r="L5632" s="3" t="str">
        <f>IF(VLOOKUP(D5632,'Resources Final'!A:D,4,FALSE)=0,"",VLOOKUP(D5632,'Resources Final'!A:D,4,FALSE))</f>
        <v/>
      </c>
      <c r="M5632" s="3" t="str">
        <f>IF(VLOOKUP(D5632,'Resources Final'!A:E,5,FALSE)=0,"",VLOOKUP(D5632,'Resources Final'!A:E,5,FALSE))</f>
        <v/>
      </c>
      <c r="N5632" s="7" t="str">
        <f>IF(VLOOKUP(D5632,'Resources Final'!A:F,6,FALSE)=0,"",VLOOKUP(D5632,'Resources Final'!A:F,6,FALSE))</f>
        <v>https://www.sourcewatch.org/index.php/Free_Congress_Foundation</v>
      </c>
      <c r="O5632" s="3" t="str">
        <f>IF(VLOOKUP(D5632,'Resources Final'!A:G,7,FALSE)=0,"",VLOOKUP(D5632,'Resources Final'!A:G,7,FALSE))</f>
        <v>Sourcewatch</v>
      </c>
    </row>
    <row r="5633" spans="1:15" x14ac:dyDescent="0.2">
      <c r="A5633" s="11">
        <v>990</v>
      </c>
      <c r="B5633" s="11" t="str">
        <f t="shared" si="102"/>
        <v>Claude R. Lambe Charitable Foundation_Free Enterprise Education Institute200430000</v>
      </c>
      <c r="C5633" s="11" t="s">
        <v>4157</v>
      </c>
      <c r="D5633" s="11" t="s">
        <v>1283</v>
      </c>
      <c r="E5633" s="11" t="s">
        <v>1283</v>
      </c>
      <c r="F5633" s="4">
        <v>30000</v>
      </c>
      <c r="G5633" s="3">
        <v>2004</v>
      </c>
      <c r="H5633" s="3" t="s">
        <v>21</v>
      </c>
      <c r="I5633" s="12"/>
      <c r="K5633" s="3" t="str">
        <f>IF(VLOOKUP(D5633,'Resources Final'!A:C,3,FALSE)=0,"",VLOOKUP(D5633,'Resources Final'!A:C,3,FALSE))</f>
        <v/>
      </c>
      <c r="L5633" s="3" t="str">
        <f>IF(VLOOKUP(D5633,'Resources Final'!A:D,4,FALSE)=0,"",VLOOKUP(D5633,'Resources Final'!A:D,4,FALSE))</f>
        <v/>
      </c>
      <c r="M5633" s="3" t="str">
        <f>IF(VLOOKUP(D5633,'Resources Final'!A:E,5,FALSE)=0,"",VLOOKUP(D5633,'Resources Final'!A:E,5,FALSE))</f>
        <v/>
      </c>
      <c r="N5633" s="7" t="str">
        <f>IF(VLOOKUP(D5633,'Resources Final'!A:F,6,FALSE)=0,"",VLOOKUP(D5633,'Resources Final'!A:F,6,FALSE))</f>
        <v>https://www.sourcewatch.org/index.php/Free_Enterprise_Education_Institute</v>
      </c>
      <c r="O5633" s="3" t="str">
        <f>IF(VLOOKUP(D5633,'Resources Final'!A:G,7,FALSE)=0,"",VLOOKUP(D5633,'Resources Final'!A:G,7,FALSE))</f>
        <v>Sourcewatch</v>
      </c>
    </row>
    <row r="5634" spans="1:15" x14ac:dyDescent="0.2">
      <c r="A5634" s="11">
        <v>990</v>
      </c>
      <c r="B5634" s="11" t="str">
        <f t="shared" ref="B5634:B5697" si="103">C5634&amp;"_"&amp;D5634&amp;G5634&amp;F5634</f>
        <v>Claude R. Lambe Charitable Foundation_Frontiers of Freedom200425000</v>
      </c>
      <c r="C5634" s="11" t="s">
        <v>4157</v>
      </c>
      <c r="D5634" s="11" t="s">
        <v>1312</v>
      </c>
      <c r="E5634" s="11" t="s">
        <v>1312</v>
      </c>
      <c r="F5634" s="4">
        <v>25000</v>
      </c>
      <c r="G5634" s="3">
        <v>2004</v>
      </c>
      <c r="H5634" s="3" t="s">
        <v>21</v>
      </c>
      <c r="I5634" s="12"/>
      <c r="K5634" s="3" t="str">
        <f>IF(VLOOKUP(D5634,'Resources Final'!A:C,3,FALSE)=0,"",VLOOKUP(D5634,'Resources Final'!A:C,3,FALSE))</f>
        <v/>
      </c>
      <c r="L5634" s="3" t="str">
        <f>IF(VLOOKUP(D5634,'Resources Final'!A:D,4,FALSE)=0,"",VLOOKUP(D5634,'Resources Final'!A:D,4,FALSE))</f>
        <v/>
      </c>
      <c r="M5634" s="3" t="str">
        <f>IF(VLOOKUP(D5634,'Resources Final'!A:E,5,FALSE)=0,"",VLOOKUP(D5634,'Resources Final'!A:E,5,FALSE))</f>
        <v/>
      </c>
      <c r="N5634" s="7" t="str">
        <f>IF(VLOOKUP(D5634,'Resources Final'!A:F,6,FALSE)=0,"",VLOOKUP(D5634,'Resources Final'!A:F,6,FALSE))</f>
        <v>https://www.desmogblog.com/frontiers-freedom</v>
      </c>
      <c r="O5634" s="3" t="str">
        <f>IF(VLOOKUP(D5634,'Resources Final'!A:G,7,FALSE)=0,"",VLOOKUP(D5634,'Resources Final'!A:G,7,FALSE))</f>
        <v>Desmog</v>
      </c>
    </row>
    <row r="5635" spans="1:15" x14ac:dyDescent="0.2">
      <c r="A5635" s="11">
        <v>990</v>
      </c>
      <c r="B5635" s="11" t="str">
        <f t="shared" si="103"/>
        <v>Claude R. Lambe Charitable Foundation_George C. Marshall Institute200430000</v>
      </c>
      <c r="C5635" s="11" t="s">
        <v>4157</v>
      </c>
      <c r="D5635" s="11" t="s">
        <v>1363</v>
      </c>
      <c r="E5635" s="11" t="s">
        <v>1363</v>
      </c>
      <c r="F5635" s="4">
        <v>30000</v>
      </c>
      <c r="G5635" s="3">
        <v>2004</v>
      </c>
      <c r="H5635" s="3" t="s">
        <v>21</v>
      </c>
      <c r="I5635" s="12"/>
      <c r="K5635" s="3" t="str">
        <f>IF(VLOOKUP(D5635,'Resources Final'!A:C,3,FALSE)=0,"",VLOOKUP(D5635,'Resources Final'!A:C,3,FALSE))</f>
        <v/>
      </c>
      <c r="L5635" s="3" t="str">
        <f>IF(VLOOKUP(D5635,'Resources Final'!A:D,4,FALSE)=0,"",VLOOKUP(D5635,'Resources Final'!A:D,4,FALSE))</f>
        <v/>
      </c>
      <c r="M5635" s="3" t="str">
        <f>IF(VLOOKUP(D5635,'Resources Final'!A:E,5,FALSE)=0,"",VLOOKUP(D5635,'Resources Final'!A:E,5,FALSE))</f>
        <v/>
      </c>
      <c r="N5635" s="7" t="str">
        <f>IF(VLOOKUP(D5635,'Resources Final'!A:F,6,FALSE)=0,"",VLOOKUP(D5635,'Resources Final'!A:F,6,FALSE))</f>
        <v>https://www.desmogblog.com/george-c-marshall-institute</v>
      </c>
      <c r="O5635" s="3" t="str">
        <f>IF(VLOOKUP(D5635,'Resources Final'!A:G,7,FALSE)=0,"",VLOOKUP(D5635,'Resources Final'!A:G,7,FALSE))</f>
        <v>Desmog</v>
      </c>
    </row>
    <row r="5636" spans="1:15" x14ac:dyDescent="0.2">
      <c r="A5636" s="11">
        <v>990</v>
      </c>
      <c r="B5636" s="11" t="str">
        <f t="shared" si="103"/>
        <v>Claude R. Lambe Charitable Foundation_Heritage Foundation, The2004465000</v>
      </c>
      <c r="C5636" s="11" t="s">
        <v>4157</v>
      </c>
      <c r="D5636" s="11" t="s">
        <v>1570</v>
      </c>
      <c r="E5636" s="11" t="s">
        <v>1570</v>
      </c>
      <c r="F5636" s="4">
        <v>465000</v>
      </c>
      <c r="G5636" s="3">
        <v>2004</v>
      </c>
      <c r="H5636" s="3" t="s">
        <v>21</v>
      </c>
      <c r="I5636" s="12"/>
      <c r="K5636" s="3" t="str">
        <f>IF(VLOOKUP(D5636,'Resources Final'!A:C,3,FALSE)=0,"",VLOOKUP(D5636,'Resources Final'!A:C,3,FALSE))</f>
        <v/>
      </c>
      <c r="L5636" s="3" t="str">
        <f>IF(VLOOKUP(D5636,'Resources Final'!A:D,4,FALSE)=0,"",VLOOKUP(D5636,'Resources Final'!A:D,4,FALSE))</f>
        <v/>
      </c>
      <c r="M5636" s="3" t="str">
        <f>IF(VLOOKUP(D5636,'Resources Final'!A:E,5,FALSE)=0,"",VLOOKUP(D5636,'Resources Final'!A:E,5,FALSE))</f>
        <v/>
      </c>
      <c r="N5636" s="7" t="str">
        <f>IF(VLOOKUP(D5636,'Resources Final'!A:F,6,FALSE)=0,"",VLOOKUP(D5636,'Resources Final'!A:F,6,FALSE))</f>
        <v>https://www.desmogblog.com/heritage-foundation</v>
      </c>
      <c r="O5636" s="3" t="str">
        <f>IF(VLOOKUP(D5636,'Resources Final'!A:G,7,FALSE)=0,"",VLOOKUP(D5636,'Resources Final'!A:G,7,FALSE))</f>
        <v>Desmog</v>
      </c>
    </row>
    <row r="5637" spans="1:15" x14ac:dyDescent="0.2">
      <c r="A5637" s="11">
        <v>990</v>
      </c>
      <c r="B5637" s="11" t="str">
        <f t="shared" si="103"/>
        <v>Claude R. Lambe Charitable Foundation_Institute for Energy Research200415000</v>
      </c>
      <c r="C5637" s="11" t="s">
        <v>4157</v>
      </c>
      <c r="D5637" s="11" t="s">
        <v>1676</v>
      </c>
      <c r="E5637" s="11" t="s">
        <v>1676</v>
      </c>
      <c r="F5637" s="4">
        <v>15000</v>
      </c>
      <c r="G5637" s="3">
        <v>2004</v>
      </c>
      <c r="H5637" s="3" t="s">
        <v>21</v>
      </c>
      <c r="I5637" s="12"/>
      <c r="K5637" s="3" t="str">
        <f>IF(VLOOKUP(D5637,'Resources Final'!A:C,3,FALSE)=0,"",VLOOKUP(D5637,'Resources Final'!A:C,3,FALSE))</f>
        <v/>
      </c>
      <c r="L5637" s="3" t="str">
        <f>IF(VLOOKUP(D5637,'Resources Final'!A:D,4,FALSE)=0,"",VLOOKUP(D5637,'Resources Final'!A:D,4,FALSE))</f>
        <v/>
      </c>
      <c r="M5637" s="3" t="str">
        <f>IF(VLOOKUP(D5637,'Resources Final'!A:E,5,FALSE)=0,"",VLOOKUP(D5637,'Resources Final'!A:E,5,FALSE))</f>
        <v/>
      </c>
      <c r="N5637" s="7" t="str">
        <f>IF(VLOOKUP(D5637,'Resources Final'!A:F,6,FALSE)=0,"",VLOOKUP(D5637,'Resources Final'!A:F,6,FALSE))</f>
        <v>https://www.desmogblog.com/institute-energy-research</v>
      </c>
      <c r="O5637" s="3" t="str">
        <f>IF(VLOOKUP(D5637,'Resources Final'!A:G,7,FALSE)=0,"",VLOOKUP(D5637,'Resources Final'!A:G,7,FALSE))</f>
        <v>Desmog</v>
      </c>
    </row>
    <row r="5638" spans="1:15" x14ac:dyDescent="0.2">
      <c r="A5638" s="11">
        <v>990</v>
      </c>
      <c r="B5638" s="11" t="str">
        <f t="shared" si="103"/>
        <v>Claude R. Lambe Charitable Foundation_John Locke Foundation200450000</v>
      </c>
      <c r="C5638" s="11" t="s">
        <v>4157</v>
      </c>
      <c r="D5638" s="11" t="s">
        <v>1849</v>
      </c>
      <c r="E5638" s="11" t="s">
        <v>1849</v>
      </c>
      <c r="F5638" s="4">
        <v>50000</v>
      </c>
      <c r="G5638" s="3">
        <v>2004</v>
      </c>
      <c r="H5638" s="3" t="s">
        <v>21</v>
      </c>
      <c r="I5638" s="12"/>
      <c r="K5638" s="3" t="str">
        <f>IF(VLOOKUP(D5638,'Resources Final'!A:C,3,FALSE)=0,"",VLOOKUP(D5638,'Resources Final'!A:C,3,FALSE))</f>
        <v/>
      </c>
      <c r="L5638" s="3" t="str">
        <f>IF(VLOOKUP(D5638,'Resources Final'!A:D,4,FALSE)=0,"",VLOOKUP(D5638,'Resources Final'!A:D,4,FALSE))</f>
        <v/>
      </c>
      <c r="M5638" s="3" t="str">
        <f>IF(VLOOKUP(D5638,'Resources Final'!A:E,5,FALSE)=0,"",VLOOKUP(D5638,'Resources Final'!A:E,5,FALSE))</f>
        <v/>
      </c>
      <c r="N5638" s="7" t="str">
        <f>IF(VLOOKUP(D5638,'Resources Final'!A:F,6,FALSE)=0,"",VLOOKUP(D5638,'Resources Final'!A:F,6,FALSE))</f>
        <v>https://www.desmogblog.com/john-locke-foundation</v>
      </c>
      <c r="O5638" s="3" t="str">
        <f>IF(VLOOKUP(D5638,'Resources Final'!A:G,7,FALSE)=0,"",VLOOKUP(D5638,'Resources Final'!A:G,7,FALSE))</f>
        <v>Desmog</v>
      </c>
    </row>
    <row r="5639" spans="1:15" x14ac:dyDescent="0.2">
      <c r="A5639" s="11">
        <v>990</v>
      </c>
      <c r="B5639" s="11" t="str">
        <f t="shared" si="103"/>
        <v>Claude R. Lambe Charitable Foundation_John William Pope Center for Higher Education Policy200450000</v>
      </c>
      <c r="C5639" s="11" t="s">
        <v>4157</v>
      </c>
      <c r="D5639" s="11" t="s">
        <v>1854</v>
      </c>
      <c r="E5639" s="11" t="s">
        <v>1854</v>
      </c>
      <c r="F5639" s="4">
        <v>50000</v>
      </c>
      <c r="G5639" s="3">
        <v>2004</v>
      </c>
      <c r="H5639" s="3" t="s">
        <v>21</v>
      </c>
      <c r="I5639" s="12"/>
      <c r="K5639" s="3" t="str">
        <f>IF(VLOOKUP(D5639,'Resources Final'!A:C,3,FALSE)=0,"",VLOOKUP(D5639,'Resources Final'!A:C,3,FALSE))</f>
        <v/>
      </c>
      <c r="L5639" s="3" t="str">
        <f>IF(VLOOKUP(D5639,'Resources Final'!A:D,4,FALSE)=0,"",VLOOKUP(D5639,'Resources Final'!A:D,4,FALSE))</f>
        <v/>
      </c>
      <c r="M5639" s="3" t="str">
        <f>IF(VLOOKUP(D5639,'Resources Final'!A:E,5,FALSE)=0,"",VLOOKUP(D5639,'Resources Final'!A:E,5,FALSE))</f>
        <v/>
      </c>
      <c r="N5639" s="7" t="str">
        <f>IF(VLOOKUP(D5639,'Resources Final'!A:F,6,FALSE)=0,"",VLOOKUP(D5639,'Resources Final'!A:F,6,FALSE))</f>
        <v/>
      </c>
      <c r="O5639" s="3" t="str">
        <f>IF(VLOOKUP(D5639,'Resources Final'!A:G,7,FALSE)=0,"",VLOOKUP(D5639,'Resources Final'!A:G,7,FALSE))</f>
        <v/>
      </c>
    </row>
    <row r="5640" spans="1:15" x14ac:dyDescent="0.2">
      <c r="A5640" s="11">
        <v>990</v>
      </c>
      <c r="B5640" s="11" t="str">
        <f t="shared" si="103"/>
        <v>Claude R. Lambe Charitable Foundation_Leadership Institute200450000</v>
      </c>
      <c r="C5640" s="11" t="s">
        <v>4157</v>
      </c>
      <c r="D5640" s="11" t="s">
        <v>2120</v>
      </c>
      <c r="E5640" s="11" t="s">
        <v>2120</v>
      </c>
      <c r="F5640" s="4">
        <v>50000</v>
      </c>
      <c r="G5640" s="3">
        <v>2004</v>
      </c>
      <c r="H5640" s="3" t="s">
        <v>21</v>
      </c>
      <c r="I5640" s="12"/>
      <c r="K5640" s="3" t="str">
        <f>IF(VLOOKUP(D5640,'Resources Final'!A:C,3,FALSE)=0,"",VLOOKUP(D5640,'Resources Final'!A:C,3,FALSE))</f>
        <v/>
      </c>
      <c r="L5640" s="3" t="str">
        <f>IF(VLOOKUP(D5640,'Resources Final'!A:D,4,FALSE)=0,"",VLOOKUP(D5640,'Resources Final'!A:D,4,FALSE))</f>
        <v/>
      </c>
      <c r="M5640" s="3" t="str">
        <f>IF(VLOOKUP(D5640,'Resources Final'!A:E,5,FALSE)=0,"",VLOOKUP(D5640,'Resources Final'!A:E,5,FALSE))</f>
        <v/>
      </c>
      <c r="N5640" s="7" t="str">
        <f>IF(VLOOKUP(D5640,'Resources Final'!A:F,6,FALSE)=0,"",VLOOKUP(D5640,'Resources Final'!A:F,6,FALSE))</f>
        <v>https://www.desmogblog.com/leadership-institute</v>
      </c>
      <c r="O5640" s="3" t="str">
        <f>IF(VLOOKUP(D5640,'Resources Final'!A:G,7,FALSE)=0,"",VLOOKUP(D5640,'Resources Final'!A:G,7,FALSE))</f>
        <v>Desmog</v>
      </c>
    </row>
    <row r="5641" spans="1:15" x14ac:dyDescent="0.2">
      <c r="A5641" s="11">
        <v>990</v>
      </c>
      <c r="B5641" s="11" t="str">
        <f t="shared" si="103"/>
        <v>Claude R. Lambe Charitable Foundation_Manhattan Institute for Policy Research2004200000</v>
      </c>
      <c r="C5641" s="11" t="s">
        <v>4157</v>
      </c>
      <c r="D5641" s="11" t="s">
        <v>2312</v>
      </c>
      <c r="E5641" s="11" t="s">
        <v>2312</v>
      </c>
      <c r="F5641" s="4">
        <v>200000</v>
      </c>
      <c r="G5641" s="3">
        <v>2004</v>
      </c>
      <c r="H5641" s="3" t="s">
        <v>21</v>
      </c>
      <c r="I5641" s="12"/>
      <c r="K5641" s="3" t="str">
        <f>IF(VLOOKUP(D5641,'Resources Final'!A:C,3,FALSE)=0,"",VLOOKUP(D5641,'Resources Final'!A:C,3,FALSE))</f>
        <v/>
      </c>
      <c r="L5641" s="3" t="str">
        <f>IF(VLOOKUP(D5641,'Resources Final'!A:D,4,FALSE)=0,"",VLOOKUP(D5641,'Resources Final'!A:D,4,FALSE))</f>
        <v/>
      </c>
      <c r="M5641" s="3" t="str">
        <f>IF(VLOOKUP(D5641,'Resources Final'!A:E,5,FALSE)=0,"",VLOOKUP(D5641,'Resources Final'!A:E,5,FALSE))</f>
        <v/>
      </c>
      <c r="N5641" s="7" t="str">
        <f>IF(VLOOKUP(D5641,'Resources Final'!A:F,6,FALSE)=0,"",VLOOKUP(D5641,'Resources Final'!A:F,6,FALSE))</f>
        <v>https://www.desmogblog.com/manhattan-institute-policy-research</v>
      </c>
      <c r="O5641" s="3" t="str">
        <f>IF(VLOOKUP(D5641,'Resources Final'!A:G,7,FALSE)=0,"",VLOOKUP(D5641,'Resources Final'!A:G,7,FALSE))</f>
        <v>Desmog</v>
      </c>
    </row>
    <row r="5642" spans="1:15" x14ac:dyDescent="0.2">
      <c r="A5642" s="11">
        <v>990</v>
      </c>
      <c r="B5642" s="11" t="str">
        <f t="shared" si="103"/>
        <v>Claude R. Lambe Charitable Foundation_National Center for Policy Analysis200420000</v>
      </c>
      <c r="C5642" s="11" t="s">
        <v>4157</v>
      </c>
      <c r="D5642" s="11" t="s">
        <v>2601</v>
      </c>
      <c r="E5642" s="11" t="s">
        <v>2601</v>
      </c>
      <c r="F5642" s="4">
        <v>20000</v>
      </c>
      <c r="G5642" s="3">
        <v>2004</v>
      </c>
      <c r="H5642" s="3" t="s">
        <v>21</v>
      </c>
      <c r="I5642" s="12"/>
      <c r="K5642" s="3" t="str">
        <f>IF(VLOOKUP(D5642,'Resources Final'!A:C,3,FALSE)=0,"",VLOOKUP(D5642,'Resources Final'!A:C,3,FALSE))</f>
        <v/>
      </c>
      <c r="L5642" s="3" t="str">
        <f>IF(VLOOKUP(D5642,'Resources Final'!A:D,4,FALSE)=0,"",VLOOKUP(D5642,'Resources Final'!A:D,4,FALSE))</f>
        <v/>
      </c>
      <c r="M5642" s="3" t="str">
        <f>IF(VLOOKUP(D5642,'Resources Final'!A:E,5,FALSE)=0,"",VLOOKUP(D5642,'Resources Final'!A:E,5,FALSE))</f>
        <v/>
      </c>
      <c r="N5642" s="7" t="str">
        <f>IF(VLOOKUP(D5642,'Resources Final'!A:F,6,FALSE)=0,"",VLOOKUP(D5642,'Resources Final'!A:F,6,FALSE))</f>
        <v>https://www.desmogblog.com/national-center-policy-analysis</v>
      </c>
      <c r="O5642" s="3" t="str">
        <f>IF(VLOOKUP(D5642,'Resources Final'!A:G,7,FALSE)=0,"",VLOOKUP(D5642,'Resources Final'!A:G,7,FALSE))</f>
        <v>Desmog</v>
      </c>
    </row>
    <row r="5643" spans="1:15" x14ac:dyDescent="0.2">
      <c r="A5643" s="11">
        <v>990</v>
      </c>
      <c r="B5643" s="11" t="str">
        <f t="shared" si="103"/>
        <v>Claude R. Lambe Charitable Foundation_National Center for Policy Analysis200425000</v>
      </c>
      <c r="C5643" s="11" t="s">
        <v>4157</v>
      </c>
      <c r="D5643" s="11" t="s">
        <v>2601</v>
      </c>
      <c r="E5643" s="11" t="s">
        <v>2601</v>
      </c>
      <c r="F5643" s="4">
        <v>25000</v>
      </c>
      <c r="G5643" s="3">
        <v>2004</v>
      </c>
      <c r="H5643" s="3" t="s">
        <v>21</v>
      </c>
      <c r="I5643" s="12"/>
      <c r="K5643" s="3" t="str">
        <f>IF(VLOOKUP(D5643,'Resources Final'!A:C,3,FALSE)=0,"",VLOOKUP(D5643,'Resources Final'!A:C,3,FALSE))</f>
        <v/>
      </c>
      <c r="L5643" s="3" t="str">
        <f>IF(VLOOKUP(D5643,'Resources Final'!A:D,4,FALSE)=0,"",VLOOKUP(D5643,'Resources Final'!A:D,4,FALSE))</f>
        <v/>
      </c>
      <c r="M5643" s="3" t="str">
        <f>IF(VLOOKUP(D5643,'Resources Final'!A:E,5,FALSE)=0,"",VLOOKUP(D5643,'Resources Final'!A:E,5,FALSE))</f>
        <v/>
      </c>
      <c r="N5643" s="7" t="str">
        <f>IF(VLOOKUP(D5643,'Resources Final'!A:F,6,FALSE)=0,"",VLOOKUP(D5643,'Resources Final'!A:F,6,FALSE))</f>
        <v>https://www.desmogblog.com/national-center-policy-analysis</v>
      </c>
      <c r="O5643" s="3" t="str">
        <f>IF(VLOOKUP(D5643,'Resources Final'!A:G,7,FALSE)=0,"",VLOOKUP(D5643,'Resources Final'!A:G,7,FALSE))</f>
        <v>Desmog</v>
      </c>
    </row>
    <row r="5644" spans="1:15" x14ac:dyDescent="0.2">
      <c r="A5644" s="11">
        <v>990</v>
      </c>
      <c r="B5644" s="11" t="str">
        <f t="shared" si="103"/>
        <v>Claude R. Lambe Charitable Foundation_National Federation of Independent Business Legal Foundation200411000</v>
      </c>
      <c r="C5644" s="11" t="s">
        <v>4157</v>
      </c>
      <c r="D5644" s="11" t="s">
        <v>2610</v>
      </c>
      <c r="E5644" s="11" t="s">
        <v>2610</v>
      </c>
      <c r="F5644" s="4">
        <v>11000</v>
      </c>
      <c r="G5644" s="3">
        <v>2004</v>
      </c>
      <c r="H5644" s="3" t="s">
        <v>21</v>
      </c>
      <c r="I5644" s="12"/>
      <c r="K5644" s="3" t="str">
        <f>IF(VLOOKUP(D5644,'Resources Final'!A:C,3,FALSE)=0,"",VLOOKUP(D5644,'Resources Final'!A:C,3,FALSE))</f>
        <v/>
      </c>
      <c r="L5644" s="3" t="str">
        <f>IF(VLOOKUP(D5644,'Resources Final'!A:D,4,FALSE)=0,"",VLOOKUP(D5644,'Resources Final'!A:D,4,FALSE))</f>
        <v/>
      </c>
      <c r="M5644" s="3" t="str">
        <f>IF(VLOOKUP(D5644,'Resources Final'!A:E,5,FALSE)=0,"",VLOOKUP(D5644,'Resources Final'!A:E,5,FALSE))</f>
        <v/>
      </c>
      <c r="N5644" s="7" t="str">
        <f>IF(VLOOKUP(D5644,'Resources Final'!A:F,6,FALSE)=0,"",VLOOKUP(D5644,'Resources Final'!A:F,6,FALSE))</f>
        <v>https://www.sourcewatch.org/index.php/National_Federation_of_Independent_Business</v>
      </c>
      <c r="O5644" s="3" t="str">
        <f>IF(VLOOKUP(D5644,'Resources Final'!A:G,7,FALSE)=0,"",VLOOKUP(D5644,'Resources Final'!A:G,7,FALSE))</f>
        <v>Sourcewatch</v>
      </c>
    </row>
    <row r="5645" spans="1:15" x14ac:dyDescent="0.2">
      <c r="A5645" s="11">
        <v>990</v>
      </c>
      <c r="B5645" s="11" t="str">
        <f t="shared" si="103"/>
        <v>Claude R. Lambe Charitable Foundation_National Federation of Independent Business Legal Foundation200452000</v>
      </c>
      <c r="C5645" s="11" t="s">
        <v>4157</v>
      </c>
      <c r="D5645" s="11" t="s">
        <v>2610</v>
      </c>
      <c r="E5645" s="11" t="s">
        <v>2610</v>
      </c>
      <c r="F5645" s="4">
        <v>52000</v>
      </c>
      <c r="G5645" s="3">
        <v>2004</v>
      </c>
      <c r="H5645" s="3" t="s">
        <v>21</v>
      </c>
      <c r="I5645" s="12"/>
      <c r="K5645" s="3" t="str">
        <f>IF(VLOOKUP(D5645,'Resources Final'!A:C,3,FALSE)=0,"",VLOOKUP(D5645,'Resources Final'!A:C,3,FALSE))</f>
        <v/>
      </c>
      <c r="L5645" s="3" t="str">
        <f>IF(VLOOKUP(D5645,'Resources Final'!A:D,4,FALSE)=0,"",VLOOKUP(D5645,'Resources Final'!A:D,4,FALSE))</f>
        <v/>
      </c>
      <c r="M5645" s="3" t="str">
        <f>IF(VLOOKUP(D5645,'Resources Final'!A:E,5,FALSE)=0,"",VLOOKUP(D5645,'Resources Final'!A:E,5,FALSE))</f>
        <v/>
      </c>
      <c r="N5645" s="7" t="str">
        <f>IF(VLOOKUP(D5645,'Resources Final'!A:F,6,FALSE)=0,"",VLOOKUP(D5645,'Resources Final'!A:F,6,FALSE))</f>
        <v>https://www.sourcewatch.org/index.php/National_Federation_of_Independent_Business</v>
      </c>
      <c r="O5645" s="3" t="str">
        <f>IF(VLOOKUP(D5645,'Resources Final'!A:G,7,FALSE)=0,"",VLOOKUP(D5645,'Resources Final'!A:G,7,FALSE))</f>
        <v>Sourcewatch</v>
      </c>
    </row>
    <row r="5646" spans="1:15" x14ac:dyDescent="0.2">
      <c r="A5646" s="11">
        <v>990</v>
      </c>
      <c r="B5646" s="11" t="str">
        <f t="shared" si="103"/>
        <v>Claude R. Lambe Charitable Foundation_National Taxpayers Union Foundation20047500</v>
      </c>
      <c r="C5646" s="11" t="s">
        <v>4157</v>
      </c>
      <c r="D5646" s="11" t="s">
        <v>2628</v>
      </c>
      <c r="E5646" s="11" t="s">
        <v>2628</v>
      </c>
      <c r="F5646" s="4">
        <v>7500</v>
      </c>
      <c r="G5646" s="3">
        <v>2004</v>
      </c>
      <c r="H5646" s="3" t="s">
        <v>21</v>
      </c>
      <c r="I5646" s="12"/>
      <c r="K5646" s="3" t="str">
        <f>IF(VLOOKUP(D5646,'Resources Final'!A:C,3,FALSE)=0,"",VLOOKUP(D5646,'Resources Final'!A:C,3,FALSE))</f>
        <v/>
      </c>
      <c r="L5646" s="3" t="str">
        <f>IF(VLOOKUP(D5646,'Resources Final'!A:D,4,FALSE)=0,"",VLOOKUP(D5646,'Resources Final'!A:D,4,FALSE))</f>
        <v/>
      </c>
      <c r="M5646" s="3" t="str">
        <f>IF(VLOOKUP(D5646,'Resources Final'!A:E,5,FALSE)=0,"",VLOOKUP(D5646,'Resources Final'!A:E,5,FALSE))</f>
        <v/>
      </c>
      <c r="N5646" s="7" t="str">
        <f>IF(VLOOKUP(D5646,'Resources Final'!A:F,6,FALSE)=0,"",VLOOKUP(D5646,'Resources Final'!A:F,6,FALSE))</f>
        <v>http://www.sourcewatch.org/index.php/National_Taxpayers_Union</v>
      </c>
      <c r="O5646" s="3" t="str">
        <f>IF(VLOOKUP(D5646,'Resources Final'!A:G,7,FALSE)=0,"",VLOOKUP(D5646,'Resources Final'!A:G,7,FALSE))</f>
        <v>Sourcewatch</v>
      </c>
    </row>
    <row r="5647" spans="1:15" x14ac:dyDescent="0.2">
      <c r="A5647" s="11">
        <v>990</v>
      </c>
      <c r="B5647" s="11" t="str">
        <f t="shared" si="103"/>
        <v>Claude R. Lambe Charitable Foundation_North Carolina Institute for Constitutional Law200450000</v>
      </c>
      <c r="C5647" s="11" t="s">
        <v>4157</v>
      </c>
      <c r="D5647" s="11" t="s">
        <v>2691</v>
      </c>
      <c r="E5647" s="11" t="s">
        <v>2691</v>
      </c>
      <c r="F5647" s="4">
        <v>50000</v>
      </c>
      <c r="G5647" s="3">
        <v>2004</v>
      </c>
      <c r="H5647" s="3" t="s">
        <v>21</v>
      </c>
      <c r="I5647" s="12"/>
      <c r="K5647" s="3" t="str">
        <f>IF(VLOOKUP(D5647,'Resources Final'!A:C,3,FALSE)=0,"",VLOOKUP(D5647,'Resources Final'!A:C,3,FALSE))</f>
        <v/>
      </c>
      <c r="L5647" s="3" t="str">
        <f>IF(VLOOKUP(D5647,'Resources Final'!A:D,4,FALSE)=0,"",VLOOKUP(D5647,'Resources Final'!A:D,4,FALSE))</f>
        <v/>
      </c>
      <c r="M5647" s="3" t="str">
        <f>IF(VLOOKUP(D5647,'Resources Final'!A:E,5,FALSE)=0,"",VLOOKUP(D5647,'Resources Final'!A:E,5,FALSE))</f>
        <v/>
      </c>
      <c r="N5647" s="7" t="str">
        <f>IF(VLOOKUP(D5647,'Resources Final'!A:F,6,FALSE)=0,"",VLOOKUP(D5647,'Resources Final'!A:F,6,FALSE))</f>
        <v/>
      </c>
      <c r="O5647" s="3" t="str">
        <f>IF(VLOOKUP(D5647,'Resources Final'!A:G,7,FALSE)=0,"",VLOOKUP(D5647,'Resources Final'!A:G,7,FALSE))</f>
        <v/>
      </c>
    </row>
    <row r="5648" spans="1:15" x14ac:dyDescent="0.2">
      <c r="A5648" s="11">
        <v>990</v>
      </c>
      <c r="B5648" s="11" t="str">
        <f t="shared" si="103"/>
        <v>Claude R. Lambe Charitable Foundation_Reason Foundation200410000</v>
      </c>
      <c r="C5648" s="11" t="s">
        <v>4157</v>
      </c>
      <c r="D5648" s="11" t="s">
        <v>3001</v>
      </c>
      <c r="E5648" s="11" t="s">
        <v>3001</v>
      </c>
      <c r="F5648" s="4">
        <v>10000</v>
      </c>
      <c r="G5648" s="3">
        <v>2004</v>
      </c>
      <c r="H5648" s="3" t="s">
        <v>21</v>
      </c>
      <c r="I5648" s="12"/>
      <c r="K5648" s="3" t="str">
        <f>IF(VLOOKUP(D5648,'Resources Final'!A:C,3,FALSE)=0,"",VLOOKUP(D5648,'Resources Final'!A:C,3,FALSE))</f>
        <v/>
      </c>
      <c r="L5648" s="3" t="str">
        <f>IF(VLOOKUP(D5648,'Resources Final'!A:D,4,FALSE)=0,"",VLOOKUP(D5648,'Resources Final'!A:D,4,FALSE))</f>
        <v/>
      </c>
      <c r="M5648" s="3" t="str">
        <f>IF(VLOOKUP(D5648,'Resources Final'!A:E,5,FALSE)=0,"",VLOOKUP(D5648,'Resources Final'!A:E,5,FALSE))</f>
        <v/>
      </c>
      <c r="N5648" s="7" t="str">
        <f>IF(VLOOKUP(D5648,'Resources Final'!A:F,6,FALSE)=0,"",VLOOKUP(D5648,'Resources Final'!A:F,6,FALSE))</f>
        <v>https://www.desmogblog.com/reason-foundation</v>
      </c>
      <c r="O5648" s="3" t="str">
        <f>IF(VLOOKUP(D5648,'Resources Final'!A:G,7,FALSE)=0,"",VLOOKUP(D5648,'Resources Final'!A:G,7,FALSE))</f>
        <v>Desmog</v>
      </c>
    </row>
    <row r="5649" spans="1:15" x14ac:dyDescent="0.2">
      <c r="A5649" s="11">
        <v>990</v>
      </c>
      <c r="B5649" s="11" t="str">
        <f t="shared" si="103"/>
        <v>Claude R. Lambe Charitable Foundation_State Policy Network20042500</v>
      </c>
      <c r="C5649" s="11" t="s">
        <v>4157</v>
      </c>
      <c r="D5649" s="11" t="s">
        <v>3419</v>
      </c>
      <c r="E5649" s="11" t="s">
        <v>3419</v>
      </c>
      <c r="F5649" s="4">
        <v>2500</v>
      </c>
      <c r="G5649" s="3">
        <v>2004</v>
      </c>
      <c r="H5649" s="3" t="s">
        <v>21</v>
      </c>
      <c r="I5649" s="12"/>
      <c r="K5649" s="3" t="str">
        <f>IF(VLOOKUP(D5649,'Resources Final'!A:C,3,FALSE)=0,"",VLOOKUP(D5649,'Resources Final'!A:C,3,FALSE))</f>
        <v/>
      </c>
      <c r="L5649" s="3" t="str">
        <f>IF(VLOOKUP(D5649,'Resources Final'!A:D,4,FALSE)=0,"",VLOOKUP(D5649,'Resources Final'!A:D,4,FALSE))</f>
        <v/>
      </c>
      <c r="M5649" s="3" t="str">
        <f>IF(VLOOKUP(D5649,'Resources Final'!A:E,5,FALSE)=0,"",VLOOKUP(D5649,'Resources Final'!A:E,5,FALSE))</f>
        <v/>
      </c>
      <c r="N5649" s="7" t="str">
        <f>IF(VLOOKUP(D5649,'Resources Final'!A:F,6,FALSE)=0,"",VLOOKUP(D5649,'Resources Final'!A:F,6,FALSE))</f>
        <v>https://www.desmogblog.com/state-policy-network</v>
      </c>
      <c r="O5649" s="3" t="str">
        <f>IF(VLOOKUP(D5649,'Resources Final'!A:G,7,FALSE)=0,"",VLOOKUP(D5649,'Resources Final'!A:G,7,FALSE))</f>
        <v>Desmog</v>
      </c>
    </row>
    <row r="5650" spans="1:15" x14ac:dyDescent="0.2">
      <c r="A5650" s="11">
        <v>990</v>
      </c>
      <c r="B5650" s="11" t="str">
        <f t="shared" si="103"/>
        <v>Claude R. Lambe Charitable Foundation_Tax Foundation200450000</v>
      </c>
      <c r="C5650" s="11" t="s">
        <v>4157</v>
      </c>
      <c r="D5650" s="11" t="s">
        <v>3530</v>
      </c>
      <c r="E5650" s="11" t="s">
        <v>3530</v>
      </c>
      <c r="F5650" s="4">
        <v>50000</v>
      </c>
      <c r="G5650" s="3">
        <v>2004</v>
      </c>
      <c r="H5650" s="3" t="s">
        <v>21</v>
      </c>
      <c r="I5650" s="12"/>
      <c r="K5650" s="3" t="str">
        <f>IF(VLOOKUP(D5650,'Resources Final'!A:C,3,FALSE)=0,"",VLOOKUP(D5650,'Resources Final'!A:C,3,FALSE))</f>
        <v/>
      </c>
      <c r="L5650" s="3" t="str">
        <f>IF(VLOOKUP(D5650,'Resources Final'!A:D,4,FALSE)=0,"",VLOOKUP(D5650,'Resources Final'!A:D,4,FALSE))</f>
        <v/>
      </c>
      <c r="M5650" s="3" t="str">
        <f>IF(VLOOKUP(D5650,'Resources Final'!A:E,5,FALSE)=0,"",VLOOKUP(D5650,'Resources Final'!A:E,5,FALSE))</f>
        <v/>
      </c>
      <c r="N5650" s="7" t="str">
        <f>IF(VLOOKUP(D5650,'Resources Final'!A:F,6,FALSE)=0,"",VLOOKUP(D5650,'Resources Final'!A:F,6,FALSE))</f>
        <v>http://www.sourcewatch.org/index.php/Tax_Foundation</v>
      </c>
      <c r="O5650" s="3" t="str">
        <f>IF(VLOOKUP(D5650,'Resources Final'!A:G,7,FALSE)=0,"",VLOOKUP(D5650,'Resources Final'!A:G,7,FALSE))</f>
        <v>Sourcewatch</v>
      </c>
    </row>
    <row r="5651" spans="1:15" x14ac:dyDescent="0.2">
      <c r="A5651" s="11">
        <v>990</v>
      </c>
      <c r="B5651" s="11" t="str">
        <f t="shared" si="103"/>
        <v>Claude R. Lambe Charitable Foundation_Tech Central Science Foundation200425000</v>
      </c>
      <c r="C5651" s="11" t="s">
        <v>4157</v>
      </c>
      <c r="D5651" s="11" t="s">
        <v>3542</v>
      </c>
      <c r="E5651" s="11" t="s">
        <v>3542</v>
      </c>
      <c r="F5651" s="4">
        <v>25000</v>
      </c>
      <c r="G5651" s="3">
        <v>2004</v>
      </c>
      <c r="H5651" s="3" t="s">
        <v>21</v>
      </c>
      <c r="I5651" s="12"/>
      <c r="K5651" s="3" t="str">
        <f>IF(VLOOKUP(D5651,'Resources Final'!A:C,3,FALSE)=0,"",VLOOKUP(D5651,'Resources Final'!A:C,3,FALSE))</f>
        <v/>
      </c>
      <c r="L5651" s="3" t="str">
        <f>IF(VLOOKUP(D5651,'Resources Final'!A:D,4,FALSE)=0,"",VLOOKUP(D5651,'Resources Final'!A:D,4,FALSE))</f>
        <v/>
      </c>
      <c r="M5651" s="3" t="str">
        <f>IF(VLOOKUP(D5651,'Resources Final'!A:E,5,FALSE)=0,"",VLOOKUP(D5651,'Resources Final'!A:E,5,FALSE))</f>
        <v/>
      </c>
      <c r="N5651" s="7" t="str">
        <f>IF(VLOOKUP(D5651,'Resources Final'!A:F,6,FALSE)=0,"",VLOOKUP(D5651,'Resources Final'!A:F,6,FALSE))</f>
        <v>https://www.desmogblog.com/tech-central-station</v>
      </c>
      <c r="O5651" s="3" t="str">
        <f>IF(VLOOKUP(D5651,'Resources Final'!A:G,7,FALSE)=0,"",VLOOKUP(D5651,'Resources Final'!A:G,7,FALSE))</f>
        <v>Desmog</v>
      </c>
    </row>
    <row r="5652" spans="1:15" x14ac:dyDescent="0.2">
      <c r="A5652" s="11">
        <v>990</v>
      </c>
      <c r="B5652" s="11" t="str">
        <f t="shared" si="103"/>
        <v>Claude R. Lambe Charitable Foundation_Texas Public Policy Foundation200450000</v>
      </c>
      <c r="C5652" s="11" t="s">
        <v>4157</v>
      </c>
      <c r="D5652" s="11" t="s">
        <v>3555</v>
      </c>
      <c r="E5652" s="11" t="s">
        <v>3555</v>
      </c>
      <c r="F5652" s="4">
        <v>50000</v>
      </c>
      <c r="G5652" s="3">
        <v>2004</v>
      </c>
      <c r="H5652" s="3" t="s">
        <v>21</v>
      </c>
      <c r="I5652" s="12"/>
      <c r="K5652" s="3" t="str">
        <f>IF(VLOOKUP(D5652,'Resources Final'!A:C,3,FALSE)=0,"",VLOOKUP(D5652,'Resources Final'!A:C,3,FALSE))</f>
        <v/>
      </c>
      <c r="L5652" s="3" t="str">
        <f>IF(VLOOKUP(D5652,'Resources Final'!A:D,4,FALSE)=0,"",VLOOKUP(D5652,'Resources Final'!A:D,4,FALSE))</f>
        <v/>
      </c>
      <c r="M5652" s="3" t="str">
        <f>IF(VLOOKUP(D5652,'Resources Final'!A:E,5,FALSE)=0,"",VLOOKUP(D5652,'Resources Final'!A:E,5,FALSE))</f>
        <v/>
      </c>
      <c r="N5652" s="7" t="str">
        <f>IF(VLOOKUP(D5652,'Resources Final'!A:F,6,FALSE)=0,"",VLOOKUP(D5652,'Resources Final'!A:F,6,FALSE))</f>
        <v>https://www.desmogblog.com/texas-public-policy-foundation</v>
      </c>
      <c r="O5652" s="3" t="str">
        <f>IF(VLOOKUP(D5652,'Resources Final'!A:G,7,FALSE)=0,"",VLOOKUP(D5652,'Resources Final'!A:G,7,FALSE))</f>
        <v>Desmog</v>
      </c>
    </row>
    <row r="5653" spans="1:15" x14ac:dyDescent="0.2">
      <c r="A5653" s="11">
        <v>990</v>
      </c>
      <c r="B5653" s="11" t="str">
        <f t="shared" si="103"/>
        <v>Claude R. Lambe Charitable Foundation_University of Virginia Center for Politics200415000</v>
      </c>
      <c r="C5653" s="11" t="s">
        <v>4157</v>
      </c>
      <c r="D5653" s="11" t="s">
        <v>3839</v>
      </c>
      <c r="E5653" s="11" t="s">
        <v>3012</v>
      </c>
      <c r="F5653" s="4">
        <v>15000</v>
      </c>
      <c r="G5653" s="3">
        <v>2004</v>
      </c>
      <c r="H5653" s="3" t="s">
        <v>21</v>
      </c>
      <c r="I5653" s="12"/>
      <c r="K5653" s="3" t="str">
        <f>IF(VLOOKUP(D5653,'Resources Final'!A:C,3,FALSE)=0,"",VLOOKUP(D5653,'Resources Final'!A:C,3,FALSE))</f>
        <v/>
      </c>
      <c r="L5653" s="3" t="str">
        <f>IF(VLOOKUP(D5653,'Resources Final'!A:D,4,FALSE)=0,"",VLOOKUP(D5653,'Resources Final'!A:D,4,FALSE))</f>
        <v>Y</v>
      </c>
      <c r="M5653" s="3" t="str">
        <f>IF(VLOOKUP(D5653,'Resources Final'!A:E,5,FALSE)=0,"",VLOOKUP(D5653,'Resources Final'!A:E,5,FALSE))</f>
        <v/>
      </c>
      <c r="N5653" s="7" t="str">
        <f>IF(VLOOKUP(D5653,'Resources Final'!A:F,6,FALSE)=0,"",VLOOKUP(D5653,'Resources Final'!A:F,6,FALSE))</f>
        <v/>
      </c>
      <c r="O5653" s="3" t="str">
        <f>IF(VLOOKUP(D5653,'Resources Final'!A:G,7,FALSE)=0,"",VLOOKUP(D5653,'Resources Final'!A:G,7,FALSE))</f>
        <v/>
      </c>
    </row>
    <row r="5654" spans="1:15" x14ac:dyDescent="0.2">
      <c r="A5654" s="11">
        <v>990</v>
      </c>
      <c r="B5654" s="11" t="str">
        <f t="shared" si="103"/>
        <v>Claude R. Lambe Charitable Foundation_Washington Legal Foundation2004150000</v>
      </c>
      <c r="C5654" s="11" t="s">
        <v>4157</v>
      </c>
      <c r="D5654" s="11" t="s">
        <v>3942</v>
      </c>
      <c r="E5654" s="11" t="s">
        <v>3942</v>
      </c>
      <c r="F5654" s="4">
        <v>150000</v>
      </c>
      <c r="G5654" s="3">
        <v>2004</v>
      </c>
      <c r="H5654" s="3" t="s">
        <v>21</v>
      </c>
      <c r="I5654" s="12"/>
      <c r="K5654" s="3" t="str">
        <f>IF(VLOOKUP(D5654,'Resources Final'!A:C,3,FALSE)=0,"",VLOOKUP(D5654,'Resources Final'!A:C,3,FALSE))</f>
        <v/>
      </c>
      <c r="L5654" s="3" t="str">
        <f>IF(VLOOKUP(D5654,'Resources Final'!A:D,4,FALSE)=0,"",VLOOKUP(D5654,'Resources Final'!A:D,4,FALSE))</f>
        <v/>
      </c>
      <c r="M5654" s="3" t="str">
        <f>IF(VLOOKUP(D5654,'Resources Final'!A:E,5,FALSE)=0,"",VLOOKUP(D5654,'Resources Final'!A:E,5,FALSE))</f>
        <v/>
      </c>
      <c r="N5654" s="7" t="str">
        <f>IF(VLOOKUP(D5654,'Resources Final'!A:F,6,FALSE)=0,"",VLOOKUP(D5654,'Resources Final'!A:F,6,FALSE))</f>
        <v>https://www.desmogblog.com/washington-legal-foundation</v>
      </c>
      <c r="O5654" s="3" t="str">
        <f>IF(VLOOKUP(D5654,'Resources Final'!A:G,7,FALSE)=0,"",VLOOKUP(D5654,'Resources Final'!A:G,7,FALSE))</f>
        <v>Desmog</v>
      </c>
    </row>
    <row r="5655" spans="1:15" x14ac:dyDescent="0.2">
      <c r="A5655" s="11">
        <v>990</v>
      </c>
      <c r="B5655" s="11" t="str">
        <f t="shared" si="103"/>
        <v>Claude R. Lambe Charitable Foundation_Allen-Lambe House Foundation2005104020</v>
      </c>
      <c r="C5655" s="11" t="s">
        <v>4157</v>
      </c>
      <c r="D5655" s="11" t="s">
        <v>157</v>
      </c>
      <c r="E5655" s="11" t="s">
        <v>155</v>
      </c>
      <c r="F5655" s="4">
        <v>104020</v>
      </c>
      <c r="G5655" s="3">
        <v>2005</v>
      </c>
      <c r="H5655" s="3" t="s">
        <v>21</v>
      </c>
      <c r="I5655" s="12"/>
      <c r="K5655" s="3" t="str">
        <f>IF(VLOOKUP(D5655,'Resources Final'!A:C,3,FALSE)=0,"",VLOOKUP(D5655,'Resources Final'!A:C,3,FALSE))</f>
        <v/>
      </c>
      <c r="L5655" s="3" t="str">
        <f>IF(VLOOKUP(D5655,'Resources Final'!A:D,4,FALSE)=0,"",VLOOKUP(D5655,'Resources Final'!A:D,4,FALSE))</f>
        <v/>
      </c>
      <c r="M5655" s="3" t="str">
        <f>IF(VLOOKUP(D5655,'Resources Final'!A:E,5,FALSE)=0,"",VLOOKUP(D5655,'Resources Final'!A:E,5,FALSE))</f>
        <v>N</v>
      </c>
      <c r="N5655" s="7" t="str">
        <f>IF(VLOOKUP(D5655,'Resources Final'!A:F,6,FALSE)=0,"",VLOOKUP(D5655,'Resources Final'!A:F,6,FALSE))</f>
        <v/>
      </c>
      <c r="O5655" s="3" t="str">
        <f>IF(VLOOKUP(D5655,'Resources Final'!A:G,7,FALSE)=0,"",VLOOKUP(D5655,'Resources Final'!A:G,7,FALSE))</f>
        <v/>
      </c>
    </row>
    <row r="5656" spans="1:15" x14ac:dyDescent="0.2">
      <c r="A5656" s="11">
        <v>990</v>
      </c>
      <c r="B5656" s="11" t="str">
        <f t="shared" si="103"/>
        <v>Claude R. Lambe Charitable Foundation_Alliance for School Choice200525000</v>
      </c>
      <c r="C5656" s="11" t="s">
        <v>4157</v>
      </c>
      <c r="D5656" s="11" t="s">
        <v>160</v>
      </c>
      <c r="E5656" s="11" t="s">
        <v>160</v>
      </c>
      <c r="F5656" s="4">
        <v>25000</v>
      </c>
      <c r="G5656" s="3">
        <v>2005</v>
      </c>
      <c r="H5656" s="3" t="s">
        <v>21</v>
      </c>
      <c r="I5656" s="12"/>
      <c r="K5656" s="3" t="str">
        <f>IF(VLOOKUP(D5656,'Resources Final'!A:C,3,FALSE)=0,"",VLOOKUP(D5656,'Resources Final'!A:C,3,FALSE))</f>
        <v/>
      </c>
      <c r="L5656" s="3" t="str">
        <f>IF(VLOOKUP(D5656,'Resources Final'!A:D,4,FALSE)=0,"",VLOOKUP(D5656,'Resources Final'!A:D,4,FALSE))</f>
        <v/>
      </c>
      <c r="M5656" s="3" t="str">
        <f>IF(VLOOKUP(D5656,'Resources Final'!A:E,5,FALSE)=0,"",VLOOKUP(D5656,'Resources Final'!A:E,5,FALSE))</f>
        <v/>
      </c>
      <c r="N5656" s="7" t="str">
        <f>IF(VLOOKUP(D5656,'Resources Final'!A:F,6,FALSE)=0,"",VLOOKUP(D5656,'Resources Final'!A:F,6,FALSE))</f>
        <v>https://www.sourcewatch.org/index.php/Alliance_for_School_Choice</v>
      </c>
      <c r="O5656" s="3" t="str">
        <f>IF(VLOOKUP(D5656,'Resources Final'!A:G,7,FALSE)=0,"",VLOOKUP(D5656,'Resources Final'!A:G,7,FALSE))</f>
        <v>Sourcewatch</v>
      </c>
    </row>
    <row r="5657" spans="1:15" x14ac:dyDescent="0.2">
      <c r="A5657" s="11">
        <v>990</v>
      </c>
      <c r="B5657" s="11" t="str">
        <f t="shared" si="103"/>
        <v>Claude R. Lambe Charitable Foundation_American Conservative Union Foundation20052000</v>
      </c>
      <c r="C5657" s="11" t="s">
        <v>4157</v>
      </c>
      <c r="D5657" s="11" t="s">
        <v>180</v>
      </c>
      <c r="E5657" s="11" t="s">
        <v>180</v>
      </c>
      <c r="F5657" s="4">
        <v>2000</v>
      </c>
      <c r="G5657" s="3">
        <v>2005</v>
      </c>
      <c r="H5657" s="3" t="s">
        <v>21</v>
      </c>
      <c r="I5657" s="12"/>
      <c r="K5657" s="3" t="str">
        <f>IF(VLOOKUP(D5657,'Resources Final'!A:C,3,FALSE)=0,"",VLOOKUP(D5657,'Resources Final'!A:C,3,FALSE))</f>
        <v/>
      </c>
      <c r="L5657" s="3" t="str">
        <f>IF(VLOOKUP(D5657,'Resources Final'!A:D,4,FALSE)=0,"",VLOOKUP(D5657,'Resources Final'!A:D,4,FALSE))</f>
        <v/>
      </c>
      <c r="M5657" s="3" t="str">
        <f>IF(VLOOKUP(D5657,'Resources Final'!A:E,5,FALSE)=0,"",VLOOKUP(D5657,'Resources Final'!A:E,5,FALSE))</f>
        <v/>
      </c>
      <c r="N5657" s="7" t="str">
        <f>IF(VLOOKUP(D5657,'Resources Final'!A:F,6,FALSE)=0,"",VLOOKUP(D5657,'Resources Final'!A:F,6,FALSE))</f>
        <v>http://www.sourcewatch.org/index.php/American_Conservative_Union</v>
      </c>
      <c r="O5657" s="3" t="str">
        <f>IF(VLOOKUP(D5657,'Resources Final'!A:G,7,FALSE)=0,"",VLOOKUP(D5657,'Resources Final'!A:G,7,FALSE))</f>
        <v>Sourcewatch</v>
      </c>
    </row>
    <row r="5658" spans="1:15" x14ac:dyDescent="0.2">
      <c r="A5658" s="11">
        <v>990</v>
      </c>
      <c r="B5658" s="11" t="str">
        <f t="shared" si="103"/>
        <v>Claude R. Lambe Charitable Foundation_American Council for Capital Formation200525000</v>
      </c>
      <c r="C5658" s="11" t="s">
        <v>4157</v>
      </c>
      <c r="D5658" s="11" t="s">
        <v>182</v>
      </c>
      <c r="E5658" s="11" t="s">
        <v>182</v>
      </c>
      <c r="F5658" s="4">
        <v>25000</v>
      </c>
      <c r="G5658" s="3">
        <v>2005</v>
      </c>
      <c r="H5658" s="3" t="s">
        <v>21</v>
      </c>
      <c r="I5658" s="12"/>
      <c r="K5658" s="3" t="str">
        <f>IF(VLOOKUP(D5658,'Resources Final'!A:C,3,FALSE)=0,"",VLOOKUP(D5658,'Resources Final'!A:C,3,FALSE))</f>
        <v/>
      </c>
      <c r="L5658" s="3" t="str">
        <f>IF(VLOOKUP(D5658,'Resources Final'!A:D,4,FALSE)=0,"",VLOOKUP(D5658,'Resources Final'!A:D,4,FALSE))</f>
        <v/>
      </c>
      <c r="M5658" s="3" t="str">
        <f>IF(VLOOKUP(D5658,'Resources Final'!A:E,5,FALSE)=0,"",VLOOKUP(D5658,'Resources Final'!A:E,5,FALSE))</f>
        <v/>
      </c>
      <c r="N5658" s="7" t="str">
        <f>IF(VLOOKUP(D5658,'Resources Final'!A:F,6,FALSE)=0,"",VLOOKUP(D5658,'Resources Final'!A:F,6,FALSE))</f>
        <v>https://www.desmogblog.com/american-council-for-capital-formation</v>
      </c>
      <c r="O5658" s="3" t="str">
        <f>IF(VLOOKUP(D5658,'Resources Final'!A:G,7,FALSE)=0,"",VLOOKUP(D5658,'Resources Final'!A:G,7,FALSE))</f>
        <v>Desmog</v>
      </c>
    </row>
    <row r="5659" spans="1:15" x14ac:dyDescent="0.2">
      <c r="A5659" s="11">
        <v>990</v>
      </c>
      <c r="B5659" s="11" t="str">
        <f t="shared" si="103"/>
        <v>Claude R. Lambe Charitable Foundation_American Council on Science and Health200545000</v>
      </c>
      <c r="C5659" s="11" t="s">
        <v>4157</v>
      </c>
      <c r="D5659" s="11" t="s">
        <v>187</v>
      </c>
      <c r="E5659" s="11" t="s">
        <v>187</v>
      </c>
      <c r="F5659" s="4">
        <v>45000</v>
      </c>
      <c r="G5659" s="3">
        <v>2005</v>
      </c>
      <c r="H5659" s="3" t="s">
        <v>21</v>
      </c>
      <c r="I5659" s="12"/>
      <c r="K5659" s="3" t="str">
        <f>IF(VLOOKUP(D5659,'Resources Final'!A:C,3,FALSE)=0,"",VLOOKUP(D5659,'Resources Final'!A:C,3,FALSE))</f>
        <v/>
      </c>
      <c r="L5659" s="3" t="str">
        <f>IF(VLOOKUP(D5659,'Resources Final'!A:D,4,FALSE)=0,"",VLOOKUP(D5659,'Resources Final'!A:D,4,FALSE))</f>
        <v/>
      </c>
      <c r="M5659" s="3" t="str">
        <f>IF(VLOOKUP(D5659,'Resources Final'!A:E,5,FALSE)=0,"",VLOOKUP(D5659,'Resources Final'!A:E,5,FALSE))</f>
        <v/>
      </c>
      <c r="N5659" s="7" t="str">
        <f>IF(VLOOKUP(D5659,'Resources Final'!A:F,6,FALSE)=0,"",VLOOKUP(D5659,'Resources Final'!A:F,6,FALSE))</f>
        <v>https://www.desmogblog.com/american-council-science-and-health</v>
      </c>
      <c r="O5659" s="3" t="str">
        <f>IF(VLOOKUP(D5659,'Resources Final'!A:G,7,FALSE)=0,"",VLOOKUP(D5659,'Resources Final'!A:G,7,FALSE))</f>
        <v>Desmog</v>
      </c>
    </row>
    <row r="5660" spans="1:15" x14ac:dyDescent="0.2">
      <c r="A5660" s="11">
        <v>990</v>
      </c>
      <c r="B5660" s="11" t="str">
        <f t="shared" si="103"/>
        <v>Claude R. Lambe Charitable Foundation_Americans for Prosperity Foundation (formerly CSE Foundation)20051000000</v>
      </c>
      <c r="C5660" s="11" t="s">
        <v>4157</v>
      </c>
      <c r="D5660" s="11" t="s">
        <v>215</v>
      </c>
      <c r="E5660" s="11" t="s">
        <v>213</v>
      </c>
      <c r="F5660" s="4">
        <v>1000000</v>
      </c>
      <c r="G5660" s="3">
        <v>2005</v>
      </c>
      <c r="H5660" s="3" t="s">
        <v>21</v>
      </c>
      <c r="I5660" s="12"/>
      <c r="K5660" s="3" t="str">
        <f>IF(VLOOKUP(D5660,'Resources Final'!A:C,3,FALSE)=0,"",VLOOKUP(D5660,'Resources Final'!A:C,3,FALSE))</f>
        <v/>
      </c>
      <c r="L5660" s="3" t="str">
        <f>IF(VLOOKUP(D5660,'Resources Final'!A:D,4,FALSE)=0,"",VLOOKUP(D5660,'Resources Final'!A:D,4,FALSE))</f>
        <v/>
      </c>
      <c r="M5660" s="3" t="str">
        <f>IF(VLOOKUP(D5660,'Resources Final'!A:E,5,FALSE)=0,"",VLOOKUP(D5660,'Resources Final'!A:E,5,FALSE))</f>
        <v/>
      </c>
      <c r="N5660" s="7" t="str">
        <f>IF(VLOOKUP(D5660,'Resources Final'!A:F,6,FALSE)=0,"",VLOOKUP(D5660,'Resources Final'!A:F,6,FALSE))</f>
        <v>https://www.desmogblog.com/americans-for-prosperity</v>
      </c>
      <c r="O5660" s="3" t="str">
        <f>IF(VLOOKUP(D5660,'Resources Final'!A:G,7,FALSE)=0,"",VLOOKUP(D5660,'Resources Final'!A:G,7,FALSE))</f>
        <v>Desmog</v>
      </c>
    </row>
    <row r="5661" spans="1:15" x14ac:dyDescent="0.2">
      <c r="A5661" s="11">
        <v>990</v>
      </c>
      <c r="B5661" s="11" t="str">
        <f t="shared" si="103"/>
        <v>Claude R. Lambe Charitable Foundation_Americans for Tax Reform200515000</v>
      </c>
      <c r="C5661" s="11" t="s">
        <v>4157</v>
      </c>
      <c r="D5661" s="11" t="s">
        <v>216</v>
      </c>
      <c r="E5661" s="11" t="s">
        <v>216</v>
      </c>
      <c r="F5661" s="4">
        <v>15000</v>
      </c>
      <c r="G5661" s="3">
        <v>2005</v>
      </c>
      <c r="H5661" s="3" t="s">
        <v>21</v>
      </c>
      <c r="I5661" s="12"/>
      <c r="K5661" s="3" t="str">
        <f>IF(VLOOKUP(D5661,'Resources Final'!A:C,3,FALSE)=0,"",VLOOKUP(D5661,'Resources Final'!A:C,3,FALSE))</f>
        <v/>
      </c>
      <c r="L5661" s="3" t="str">
        <f>IF(VLOOKUP(D5661,'Resources Final'!A:D,4,FALSE)=0,"",VLOOKUP(D5661,'Resources Final'!A:D,4,FALSE))</f>
        <v/>
      </c>
      <c r="M5661" s="3" t="str">
        <f>IF(VLOOKUP(D5661,'Resources Final'!A:E,5,FALSE)=0,"",VLOOKUP(D5661,'Resources Final'!A:E,5,FALSE))</f>
        <v/>
      </c>
      <c r="N5661" s="7" t="str">
        <f>IF(VLOOKUP(D5661,'Resources Final'!A:F,6,FALSE)=0,"",VLOOKUP(D5661,'Resources Final'!A:F,6,FALSE))</f>
        <v>https://www.desmogblog.com/americans-tax-reform</v>
      </c>
      <c r="O5661" s="3" t="str">
        <f>IF(VLOOKUP(D5661,'Resources Final'!A:G,7,FALSE)=0,"",VLOOKUP(D5661,'Resources Final'!A:G,7,FALSE))</f>
        <v>Desmog</v>
      </c>
    </row>
    <row r="5662" spans="1:15" x14ac:dyDescent="0.2">
      <c r="A5662" s="11">
        <v>990</v>
      </c>
      <c r="B5662" s="11" t="str">
        <f t="shared" si="103"/>
        <v>Claude R. Lambe Charitable Foundation_Brookings Joint Center/Regulatory Studies2005400000</v>
      </c>
      <c r="C5662" s="11" t="s">
        <v>4157</v>
      </c>
      <c r="D5662" s="11" t="s">
        <v>507</v>
      </c>
      <c r="E5662" s="11" t="s">
        <v>507</v>
      </c>
      <c r="F5662" s="4">
        <v>400000</v>
      </c>
      <c r="G5662" s="3">
        <v>2005</v>
      </c>
      <c r="H5662" s="3" t="s">
        <v>21</v>
      </c>
      <c r="I5662" s="12"/>
      <c r="K5662" s="3" t="str">
        <f>IF(VLOOKUP(D5662,'Resources Final'!A:C,3,FALSE)=0,"",VLOOKUP(D5662,'Resources Final'!A:C,3,FALSE))</f>
        <v/>
      </c>
      <c r="L5662" s="3" t="str">
        <f>IF(VLOOKUP(D5662,'Resources Final'!A:D,4,FALSE)=0,"",VLOOKUP(D5662,'Resources Final'!A:D,4,FALSE))</f>
        <v/>
      </c>
      <c r="M5662" s="3" t="str">
        <f>IF(VLOOKUP(D5662,'Resources Final'!A:E,5,FALSE)=0,"",VLOOKUP(D5662,'Resources Final'!A:E,5,FALSE))</f>
        <v/>
      </c>
      <c r="N5662" s="7" t="str">
        <f>IF(VLOOKUP(D5662,'Resources Final'!A:F,6,FALSE)=0,"",VLOOKUP(D5662,'Resources Final'!A:F,6,FALSE))</f>
        <v>https://www.desmogblog.com/american-enterprise-institute</v>
      </c>
      <c r="O5662" s="3" t="str">
        <f>IF(VLOOKUP(D5662,'Resources Final'!A:G,7,FALSE)=0,"",VLOOKUP(D5662,'Resources Final'!A:G,7,FALSE))</f>
        <v>Desmog</v>
      </c>
    </row>
    <row r="5663" spans="1:15" x14ac:dyDescent="0.2">
      <c r="A5663" s="11">
        <v>990</v>
      </c>
      <c r="B5663" s="11" t="str">
        <f t="shared" si="103"/>
        <v>Claude R. Lambe Charitable Foundation_Buckeye Institute for Public Policy Solutions200510000</v>
      </c>
      <c r="C5663" s="11" t="s">
        <v>4157</v>
      </c>
      <c r="D5663" s="11" t="s">
        <v>520</v>
      </c>
      <c r="E5663" s="11" t="s">
        <v>520</v>
      </c>
      <c r="F5663" s="4">
        <v>10000</v>
      </c>
      <c r="G5663" s="3">
        <v>2005</v>
      </c>
      <c r="H5663" s="3" t="s">
        <v>21</v>
      </c>
      <c r="I5663" s="12"/>
      <c r="K5663" s="3" t="str">
        <f>IF(VLOOKUP(D5663,'Resources Final'!A:C,3,FALSE)=0,"",VLOOKUP(D5663,'Resources Final'!A:C,3,FALSE))</f>
        <v/>
      </c>
      <c r="L5663" s="3" t="str">
        <f>IF(VLOOKUP(D5663,'Resources Final'!A:D,4,FALSE)=0,"",VLOOKUP(D5663,'Resources Final'!A:D,4,FALSE))</f>
        <v/>
      </c>
      <c r="M5663" s="3" t="str">
        <f>IF(VLOOKUP(D5663,'Resources Final'!A:E,5,FALSE)=0,"",VLOOKUP(D5663,'Resources Final'!A:E,5,FALSE))</f>
        <v/>
      </c>
      <c r="N5663" s="7" t="str">
        <f>IF(VLOOKUP(D5663,'Resources Final'!A:F,6,FALSE)=0,"",VLOOKUP(D5663,'Resources Final'!A:F,6,FALSE))</f>
        <v>https://www.sourcewatch.org/index.php/The_Buckeye_Institute</v>
      </c>
      <c r="O5663" s="3" t="str">
        <f>IF(VLOOKUP(D5663,'Resources Final'!A:G,7,FALSE)=0,"",VLOOKUP(D5663,'Resources Final'!A:G,7,FALSE))</f>
        <v>Sourcewatch</v>
      </c>
    </row>
    <row r="5664" spans="1:15" x14ac:dyDescent="0.2">
      <c r="A5664" s="11">
        <v>990</v>
      </c>
      <c r="B5664" s="11" t="str">
        <f t="shared" si="103"/>
        <v>Claude R. Lambe Charitable Foundation_Capital Research Center200550000</v>
      </c>
      <c r="C5664" s="11" t="s">
        <v>4157</v>
      </c>
      <c r="D5664" s="11" t="s">
        <v>604</v>
      </c>
      <c r="E5664" s="11" t="s">
        <v>604</v>
      </c>
      <c r="F5664" s="4">
        <v>50000</v>
      </c>
      <c r="G5664" s="3">
        <v>2005</v>
      </c>
      <c r="H5664" s="3" t="s">
        <v>21</v>
      </c>
      <c r="I5664" s="12"/>
      <c r="K5664" s="3" t="str">
        <f>IF(VLOOKUP(D5664,'Resources Final'!A:C,3,FALSE)=0,"",VLOOKUP(D5664,'Resources Final'!A:C,3,FALSE))</f>
        <v/>
      </c>
      <c r="L5664" s="3" t="str">
        <f>IF(VLOOKUP(D5664,'Resources Final'!A:D,4,FALSE)=0,"",VLOOKUP(D5664,'Resources Final'!A:D,4,FALSE))</f>
        <v/>
      </c>
      <c r="M5664" s="3" t="str">
        <f>IF(VLOOKUP(D5664,'Resources Final'!A:E,5,FALSE)=0,"",VLOOKUP(D5664,'Resources Final'!A:E,5,FALSE))</f>
        <v/>
      </c>
      <c r="N5664" s="7" t="str">
        <f>IF(VLOOKUP(D5664,'Resources Final'!A:F,6,FALSE)=0,"",VLOOKUP(D5664,'Resources Final'!A:F,6,FALSE))</f>
        <v>https://www.desmogblog.com/capital-research-center</v>
      </c>
      <c r="O5664" s="3" t="str">
        <f>IF(VLOOKUP(D5664,'Resources Final'!A:G,7,FALSE)=0,"",VLOOKUP(D5664,'Resources Final'!A:G,7,FALSE))</f>
        <v>Desmog</v>
      </c>
    </row>
    <row r="5665" spans="1:15" x14ac:dyDescent="0.2">
      <c r="A5665" s="11">
        <v>990</v>
      </c>
      <c r="B5665" s="11" t="str">
        <f t="shared" si="103"/>
        <v>Claude R. Lambe Charitable Foundation_Cato Institute2005250000</v>
      </c>
      <c r="C5665" s="11" t="s">
        <v>4157</v>
      </c>
      <c r="D5665" s="11" t="s">
        <v>636</v>
      </c>
      <c r="E5665" s="11" t="s">
        <v>636</v>
      </c>
      <c r="F5665" s="4">
        <v>250000</v>
      </c>
      <c r="G5665" s="3">
        <v>2005</v>
      </c>
      <c r="H5665" s="3" t="s">
        <v>21</v>
      </c>
      <c r="I5665" s="12"/>
      <c r="K5665" s="3" t="str">
        <f>IF(VLOOKUP(D5665,'Resources Final'!A:C,3,FALSE)=0,"",VLOOKUP(D5665,'Resources Final'!A:C,3,FALSE))</f>
        <v/>
      </c>
      <c r="L5665" s="3" t="str">
        <f>IF(VLOOKUP(D5665,'Resources Final'!A:D,4,FALSE)=0,"",VLOOKUP(D5665,'Resources Final'!A:D,4,FALSE))</f>
        <v/>
      </c>
      <c r="M5665" s="3" t="str">
        <f>IF(VLOOKUP(D5665,'Resources Final'!A:E,5,FALSE)=0,"",VLOOKUP(D5665,'Resources Final'!A:E,5,FALSE))</f>
        <v/>
      </c>
      <c r="N5665" s="7" t="str">
        <f>IF(VLOOKUP(D5665,'Resources Final'!A:F,6,FALSE)=0,"",VLOOKUP(D5665,'Resources Final'!A:F,6,FALSE))</f>
        <v>https://www.desmogblog.com/cato-institute</v>
      </c>
      <c r="O5665" s="3" t="str">
        <f>IF(VLOOKUP(D5665,'Resources Final'!A:G,7,FALSE)=0,"",VLOOKUP(D5665,'Resources Final'!A:G,7,FALSE))</f>
        <v>Desmog</v>
      </c>
    </row>
    <row r="5666" spans="1:15" x14ac:dyDescent="0.2">
      <c r="A5666" s="11">
        <v>990</v>
      </c>
      <c r="B5666" s="11" t="str">
        <f t="shared" si="103"/>
        <v>Claude R. Lambe Charitable Foundation_Center for the Study of Carbon Dioxide and Global Change200535000</v>
      </c>
      <c r="C5666" s="11" t="s">
        <v>4157</v>
      </c>
      <c r="D5666" s="11" t="s">
        <v>674</v>
      </c>
      <c r="E5666" s="11" t="s">
        <v>674</v>
      </c>
      <c r="F5666" s="4">
        <v>35000</v>
      </c>
      <c r="G5666" s="3">
        <v>2005</v>
      </c>
      <c r="H5666" s="3" t="s">
        <v>21</v>
      </c>
      <c r="I5666" s="12" t="s">
        <v>4258</v>
      </c>
      <c r="K5666" s="3" t="str">
        <f>IF(VLOOKUP(D5666,'Resources Final'!A:C,3,FALSE)=0,"",VLOOKUP(D5666,'Resources Final'!A:C,3,FALSE))</f>
        <v/>
      </c>
      <c r="L5666" s="3" t="str">
        <f>IF(VLOOKUP(D5666,'Resources Final'!A:D,4,FALSE)=0,"",VLOOKUP(D5666,'Resources Final'!A:D,4,FALSE))</f>
        <v/>
      </c>
      <c r="M5666" s="3" t="str">
        <f>IF(VLOOKUP(D5666,'Resources Final'!A:E,5,FALSE)=0,"",VLOOKUP(D5666,'Resources Final'!A:E,5,FALSE))</f>
        <v/>
      </c>
      <c r="N5666" s="7" t="str">
        <f>IF(VLOOKUP(D5666,'Resources Final'!A:F,6,FALSE)=0,"",VLOOKUP(D5666,'Resources Final'!A:F,6,FALSE))</f>
        <v>https://www.desmogblog.com/center-study-carbon-dioxide-and-global-change</v>
      </c>
      <c r="O5666" s="3" t="str">
        <f>IF(VLOOKUP(D5666,'Resources Final'!A:G,7,FALSE)=0,"",VLOOKUP(D5666,'Resources Final'!A:G,7,FALSE))</f>
        <v>Desmog</v>
      </c>
    </row>
    <row r="5667" spans="1:15" x14ac:dyDescent="0.2">
      <c r="A5667" s="11">
        <v>990</v>
      </c>
      <c r="B5667" s="11" t="str">
        <f t="shared" si="103"/>
        <v>Claude R. Lambe Charitable Foundation_Federalist Society for Law and Public Policy Studies2005100000</v>
      </c>
      <c r="C5667" s="11" t="s">
        <v>4157</v>
      </c>
      <c r="D5667" s="11" t="s">
        <v>1199</v>
      </c>
      <c r="E5667" s="11" t="s">
        <v>1199</v>
      </c>
      <c r="F5667" s="4">
        <v>100000</v>
      </c>
      <c r="G5667" s="3">
        <v>2005</v>
      </c>
      <c r="H5667" s="3" t="s">
        <v>21</v>
      </c>
      <c r="I5667" s="12"/>
      <c r="K5667" s="3" t="str">
        <f>IF(VLOOKUP(D5667,'Resources Final'!A:C,3,FALSE)=0,"",VLOOKUP(D5667,'Resources Final'!A:C,3,FALSE))</f>
        <v/>
      </c>
      <c r="L5667" s="3" t="str">
        <f>IF(VLOOKUP(D5667,'Resources Final'!A:D,4,FALSE)=0,"",VLOOKUP(D5667,'Resources Final'!A:D,4,FALSE))</f>
        <v/>
      </c>
      <c r="M5667" s="3" t="str">
        <f>IF(VLOOKUP(D5667,'Resources Final'!A:E,5,FALSE)=0,"",VLOOKUP(D5667,'Resources Final'!A:E,5,FALSE))</f>
        <v/>
      </c>
      <c r="N5667" s="7" t="str">
        <f>IF(VLOOKUP(D5667,'Resources Final'!A:F,6,FALSE)=0,"",VLOOKUP(D5667,'Resources Final'!A:F,6,FALSE))</f>
        <v>http://www.sourcewatch.org/index.php/Federalist_Society_for_Law_and_Public_Policy_Studies</v>
      </c>
      <c r="O5667" s="3" t="str">
        <f>IF(VLOOKUP(D5667,'Resources Final'!A:G,7,FALSE)=0,"",VLOOKUP(D5667,'Resources Final'!A:G,7,FALSE))</f>
        <v>Sourcewatch</v>
      </c>
    </row>
    <row r="5668" spans="1:15" x14ac:dyDescent="0.2">
      <c r="A5668" s="11">
        <v>990</v>
      </c>
      <c r="B5668" s="11" t="str">
        <f t="shared" si="103"/>
        <v>Claude R. Lambe Charitable Foundation_Foundation for Individual Rights in Education2005110000</v>
      </c>
      <c r="C5668" s="11" t="s">
        <v>4157</v>
      </c>
      <c r="D5668" s="11" t="s">
        <v>1262</v>
      </c>
      <c r="E5668" s="11" t="s">
        <v>1262</v>
      </c>
      <c r="F5668" s="4">
        <v>110000</v>
      </c>
      <c r="G5668" s="3">
        <v>2005</v>
      </c>
      <c r="H5668" s="3" t="s">
        <v>21</v>
      </c>
      <c r="I5668" s="12"/>
      <c r="K5668" s="3" t="str">
        <f>IF(VLOOKUP(D5668,'Resources Final'!A:C,3,FALSE)=0,"",VLOOKUP(D5668,'Resources Final'!A:C,3,FALSE))</f>
        <v/>
      </c>
      <c r="L5668" s="3" t="str">
        <f>IF(VLOOKUP(D5668,'Resources Final'!A:D,4,FALSE)=0,"",VLOOKUP(D5668,'Resources Final'!A:D,4,FALSE))</f>
        <v/>
      </c>
      <c r="M5668" s="3" t="str">
        <f>IF(VLOOKUP(D5668,'Resources Final'!A:E,5,FALSE)=0,"",VLOOKUP(D5668,'Resources Final'!A:E,5,FALSE))</f>
        <v/>
      </c>
      <c r="N5668" s="7" t="str">
        <f>IF(VLOOKUP(D5668,'Resources Final'!A:F,6,FALSE)=0,"",VLOOKUP(D5668,'Resources Final'!A:F,6,FALSE))</f>
        <v/>
      </c>
      <c r="O5668" s="3" t="str">
        <f>IF(VLOOKUP(D5668,'Resources Final'!A:G,7,FALSE)=0,"",VLOOKUP(D5668,'Resources Final'!A:G,7,FALSE))</f>
        <v/>
      </c>
    </row>
    <row r="5669" spans="1:15" x14ac:dyDescent="0.2">
      <c r="A5669" s="11">
        <v>990</v>
      </c>
      <c r="B5669" s="11" t="str">
        <f t="shared" si="103"/>
        <v>Claude R. Lambe Charitable Foundation_Foundation for Individual Rights in Education2005140000</v>
      </c>
      <c r="C5669" s="11" t="s">
        <v>4157</v>
      </c>
      <c r="D5669" s="11" t="s">
        <v>1262</v>
      </c>
      <c r="E5669" s="11" t="s">
        <v>1262</v>
      </c>
      <c r="F5669" s="4">
        <v>140000</v>
      </c>
      <c r="G5669" s="3">
        <v>2005</v>
      </c>
      <c r="H5669" s="3" t="s">
        <v>21</v>
      </c>
      <c r="I5669" s="12"/>
      <c r="K5669" s="3" t="str">
        <f>IF(VLOOKUP(D5669,'Resources Final'!A:C,3,FALSE)=0,"",VLOOKUP(D5669,'Resources Final'!A:C,3,FALSE))</f>
        <v/>
      </c>
      <c r="L5669" s="3" t="str">
        <f>IF(VLOOKUP(D5669,'Resources Final'!A:D,4,FALSE)=0,"",VLOOKUP(D5669,'Resources Final'!A:D,4,FALSE))</f>
        <v/>
      </c>
      <c r="M5669" s="3" t="str">
        <f>IF(VLOOKUP(D5669,'Resources Final'!A:E,5,FALSE)=0,"",VLOOKUP(D5669,'Resources Final'!A:E,5,FALSE))</f>
        <v/>
      </c>
      <c r="N5669" s="7" t="str">
        <f>IF(VLOOKUP(D5669,'Resources Final'!A:F,6,FALSE)=0,"",VLOOKUP(D5669,'Resources Final'!A:F,6,FALSE))</f>
        <v/>
      </c>
      <c r="O5669" s="3" t="str">
        <f>IF(VLOOKUP(D5669,'Resources Final'!A:G,7,FALSE)=0,"",VLOOKUP(D5669,'Resources Final'!A:G,7,FALSE))</f>
        <v/>
      </c>
    </row>
    <row r="5670" spans="1:15" x14ac:dyDescent="0.2">
      <c r="A5670" s="11">
        <v>990</v>
      </c>
      <c r="B5670" s="11" t="str">
        <f t="shared" si="103"/>
        <v>Claude R. Lambe Charitable Foundation_Foundation for Research on Economics and the Environment FREE2005100000</v>
      </c>
      <c r="C5670" s="11" t="s">
        <v>4157</v>
      </c>
      <c r="D5670" s="11" t="s">
        <v>1263</v>
      </c>
      <c r="E5670" s="11" t="s">
        <v>1263</v>
      </c>
      <c r="F5670" s="4">
        <v>100000</v>
      </c>
      <c r="G5670" s="3">
        <v>2005</v>
      </c>
      <c r="H5670" s="3" t="s">
        <v>21</v>
      </c>
      <c r="I5670" s="12"/>
      <c r="K5670" s="3" t="str">
        <f>IF(VLOOKUP(D5670,'Resources Final'!A:C,3,FALSE)=0,"",VLOOKUP(D5670,'Resources Final'!A:C,3,FALSE))</f>
        <v/>
      </c>
      <c r="L5670" s="3" t="str">
        <f>IF(VLOOKUP(D5670,'Resources Final'!A:D,4,FALSE)=0,"",VLOOKUP(D5670,'Resources Final'!A:D,4,FALSE))</f>
        <v/>
      </c>
      <c r="M5670" s="3" t="str">
        <f>IF(VLOOKUP(D5670,'Resources Final'!A:E,5,FALSE)=0,"",VLOOKUP(D5670,'Resources Final'!A:E,5,FALSE))</f>
        <v/>
      </c>
      <c r="N5670" s="7" t="str">
        <f>IF(VLOOKUP(D5670,'Resources Final'!A:F,6,FALSE)=0,"",VLOOKUP(D5670,'Resources Final'!A:F,6,FALSE))</f>
        <v>http://www.sourcewatch.org/index.php/Foundation_for_Research_on_Economics_and_the_Environment</v>
      </c>
      <c r="O5670" s="3" t="str">
        <f>IF(VLOOKUP(D5670,'Resources Final'!A:G,7,FALSE)=0,"",VLOOKUP(D5670,'Resources Final'!A:G,7,FALSE))</f>
        <v>Sourcewatch</v>
      </c>
    </row>
    <row r="5671" spans="1:15" x14ac:dyDescent="0.2">
      <c r="A5671" s="11">
        <v>990</v>
      </c>
      <c r="B5671" s="11" t="str">
        <f t="shared" si="103"/>
        <v>Claude R. Lambe Charitable Foundation_Free Congress Foundation200510000</v>
      </c>
      <c r="C5671" s="11" t="s">
        <v>4157</v>
      </c>
      <c r="D5671" s="11" t="s">
        <v>1281</v>
      </c>
      <c r="E5671" s="11" t="s">
        <v>1281</v>
      </c>
      <c r="F5671" s="4">
        <v>10000</v>
      </c>
      <c r="G5671" s="3">
        <v>2005</v>
      </c>
      <c r="H5671" s="3" t="s">
        <v>21</v>
      </c>
      <c r="I5671" s="12"/>
      <c r="K5671" s="3" t="str">
        <f>IF(VLOOKUP(D5671,'Resources Final'!A:C,3,FALSE)=0,"",VLOOKUP(D5671,'Resources Final'!A:C,3,FALSE))</f>
        <v/>
      </c>
      <c r="L5671" s="3" t="str">
        <f>IF(VLOOKUP(D5671,'Resources Final'!A:D,4,FALSE)=0,"",VLOOKUP(D5671,'Resources Final'!A:D,4,FALSE))</f>
        <v/>
      </c>
      <c r="M5671" s="3" t="str">
        <f>IF(VLOOKUP(D5671,'Resources Final'!A:E,5,FALSE)=0,"",VLOOKUP(D5671,'Resources Final'!A:E,5,FALSE))</f>
        <v/>
      </c>
      <c r="N5671" s="7" t="str">
        <f>IF(VLOOKUP(D5671,'Resources Final'!A:F,6,FALSE)=0,"",VLOOKUP(D5671,'Resources Final'!A:F,6,FALSE))</f>
        <v>https://www.sourcewatch.org/index.php/Free_Congress_Foundation</v>
      </c>
      <c r="O5671" s="3" t="str">
        <f>IF(VLOOKUP(D5671,'Resources Final'!A:G,7,FALSE)=0,"",VLOOKUP(D5671,'Resources Final'!A:G,7,FALSE))</f>
        <v>Sourcewatch</v>
      </c>
    </row>
    <row r="5672" spans="1:15" x14ac:dyDescent="0.2">
      <c r="A5672" s="11">
        <v>990</v>
      </c>
      <c r="B5672" s="11" t="str">
        <f t="shared" si="103"/>
        <v>Claude R. Lambe Charitable Foundation_Frontiers of Freedom200550000</v>
      </c>
      <c r="C5672" s="11" t="s">
        <v>4157</v>
      </c>
      <c r="D5672" s="11" t="s">
        <v>1312</v>
      </c>
      <c r="E5672" s="11" t="s">
        <v>1312</v>
      </c>
      <c r="F5672" s="4">
        <v>50000</v>
      </c>
      <c r="G5672" s="3">
        <v>2005</v>
      </c>
      <c r="H5672" s="3" t="s">
        <v>21</v>
      </c>
      <c r="I5672" s="12"/>
      <c r="K5672" s="3" t="str">
        <f>IF(VLOOKUP(D5672,'Resources Final'!A:C,3,FALSE)=0,"",VLOOKUP(D5672,'Resources Final'!A:C,3,FALSE))</f>
        <v/>
      </c>
      <c r="L5672" s="3" t="str">
        <f>IF(VLOOKUP(D5672,'Resources Final'!A:D,4,FALSE)=0,"",VLOOKUP(D5672,'Resources Final'!A:D,4,FALSE))</f>
        <v/>
      </c>
      <c r="M5672" s="3" t="str">
        <f>IF(VLOOKUP(D5672,'Resources Final'!A:E,5,FALSE)=0,"",VLOOKUP(D5672,'Resources Final'!A:E,5,FALSE))</f>
        <v/>
      </c>
      <c r="N5672" s="7" t="str">
        <f>IF(VLOOKUP(D5672,'Resources Final'!A:F,6,FALSE)=0,"",VLOOKUP(D5672,'Resources Final'!A:F,6,FALSE))</f>
        <v>https://www.desmogblog.com/frontiers-freedom</v>
      </c>
      <c r="O5672" s="3" t="str">
        <f>IF(VLOOKUP(D5672,'Resources Final'!A:G,7,FALSE)=0,"",VLOOKUP(D5672,'Resources Final'!A:G,7,FALSE))</f>
        <v>Desmog</v>
      </c>
    </row>
    <row r="5673" spans="1:15" x14ac:dyDescent="0.2">
      <c r="A5673" s="11">
        <v>990</v>
      </c>
      <c r="B5673" s="11" t="str">
        <f t="shared" si="103"/>
        <v>Claude R. Lambe Charitable Foundation_Heritage Foundation, The2005465000</v>
      </c>
      <c r="C5673" s="11" t="s">
        <v>4157</v>
      </c>
      <c r="D5673" s="11" t="s">
        <v>1570</v>
      </c>
      <c r="E5673" s="11" t="s">
        <v>1570</v>
      </c>
      <c r="F5673" s="4">
        <v>465000</v>
      </c>
      <c r="G5673" s="3">
        <v>2005</v>
      </c>
      <c r="H5673" s="3" t="s">
        <v>21</v>
      </c>
      <c r="I5673" s="12"/>
      <c r="K5673" s="3" t="str">
        <f>IF(VLOOKUP(D5673,'Resources Final'!A:C,3,FALSE)=0,"",VLOOKUP(D5673,'Resources Final'!A:C,3,FALSE))</f>
        <v/>
      </c>
      <c r="L5673" s="3" t="str">
        <f>IF(VLOOKUP(D5673,'Resources Final'!A:D,4,FALSE)=0,"",VLOOKUP(D5673,'Resources Final'!A:D,4,FALSE))</f>
        <v/>
      </c>
      <c r="M5673" s="3" t="str">
        <f>IF(VLOOKUP(D5673,'Resources Final'!A:E,5,FALSE)=0,"",VLOOKUP(D5673,'Resources Final'!A:E,5,FALSE))</f>
        <v/>
      </c>
      <c r="N5673" s="7" t="str">
        <f>IF(VLOOKUP(D5673,'Resources Final'!A:F,6,FALSE)=0,"",VLOOKUP(D5673,'Resources Final'!A:F,6,FALSE))</f>
        <v>https://www.desmogblog.com/heritage-foundation</v>
      </c>
      <c r="O5673" s="3" t="str">
        <f>IF(VLOOKUP(D5673,'Resources Final'!A:G,7,FALSE)=0,"",VLOOKUP(D5673,'Resources Final'!A:G,7,FALSE))</f>
        <v>Desmog</v>
      </c>
    </row>
    <row r="5674" spans="1:15" x14ac:dyDescent="0.2">
      <c r="A5674" s="11">
        <v>990</v>
      </c>
      <c r="B5674" s="11" t="str">
        <f t="shared" si="103"/>
        <v>Claude R. Lambe Charitable Foundation_Independence Institute200510000</v>
      </c>
      <c r="C5674" s="11" t="s">
        <v>4157</v>
      </c>
      <c r="D5674" s="11" t="s">
        <v>1666</v>
      </c>
      <c r="E5674" s="11" t="s">
        <v>1666</v>
      </c>
      <c r="F5674" s="4">
        <v>10000</v>
      </c>
      <c r="G5674" s="3">
        <v>2005</v>
      </c>
      <c r="H5674" s="3" t="s">
        <v>21</v>
      </c>
      <c r="I5674" s="12"/>
      <c r="K5674" s="3" t="str">
        <f>IF(VLOOKUP(D5674,'Resources Final'!A:C,3,FALSE)=0,"",VLOOKUP(D5674,'Resources Final'!A:C,3,FALSE))</f>
        <v/>
      </c>
      <c r="L5674" s="3" t="str">
        <f>IF(VLOOKUP(D5674,'Resources Final'!A:D,4,FALSE)=0,"",VLOOKUP(D5674,'Resources Final'!A:D,4,FALSE))</f>
        <v/>
      </c>
      <c r="M5674" s="3" t="str">
        <f>IF(VLOOKUP(D5674,'Resources Final'!A:E,5,FALSE)=0,"",VLOOKUP(D5674,'Resources Final'!A:E,5,FALSE))</f>
        <v/>
      </c>
      <c r="N5674" s="7" t="str">
        <f>IF(VLOOKUP(D5674,'Resources Final'!A:F,6,FALSE)=0,"",VLOOKUP(D5674,'Resources Final'!A:F,6,FALSE))</f>
        <v>https://www.desmogblog.com/independence-institute</v>
      </c>
      <c r="O5674" s="3" t="str">
        <f>IF(VLOOKUP(D5674,'Resources Final'!A:G,7,FALSE)=0,"",VLOOKUP(D5674,'Resources Final'!A:G,7,FALSE))</f>
        <v>Desmog</v>
      </c>
    </row>
    <row r="5675" spans="1:15" x14ac:dyDescent="0.2">
      <c r="A5675" s="11">
        <v>990</v>
      </c>
      <c r="B5675" s="11" t="str">
        <f t="shared" si="103"/>
        <v>Claude R. Lambe Charitable Foundation_Independent Women's Forum200525000</v>
      </c>
      <c r="C5675" s="11" t="s">
        <v>4157</v>
      </c>
      <c r="D5675" s="11" t="s">
        <v>1669</v>
      </c>
      <c r="E5675" s="11" t="s">
        <v>1669</v>
      </c>
      <c r="F5675" s="4">
        <v>25000</v>
      </c>
      <c r="G5675" s="3">
        <v>2005</v>
      </c>
      <c r="H5675" s="3" t="s">
        <v>21</v>
      </c>
      <c r="I5675" s="12"/>
      <c r="K5675" s="3" t="str">
        <f>IF(VLOOKUP(D5675,'Resources Final'!A:C,3,FALSE)=0,"",VLOOKUP(D5675,'Resources Final'!A:C,3,FALSE))</f>
        <v/>
      </c>
      <c r="L5675" s="3" t="str">
        <f>IF(VLOOKUP(D5675,'Resources Final'!A:D,4,FALSE)=0,"",VLOOKUP(D5675,'Resources Final'!A:D,4,FALSE))</f>
        <v/>
      </c>
      <c r="M5675" s="3" t="str">
        <f>IF(VLOOKUP(D5675,'Resources Final'!A:E,5,FALSE)=0,"",VLOOKUP(D5675,'Resources Final'!A:E,5,FALSE))</f>
        <v/>
      </c>
      <c r="N5675" s="7" t="str">
        <f>IF(VLOOKUP(D5675,'Resources Final'!A:F,6,FALSE)=0,"",VLOOKUP(D5675,'Resources Final'!A:F,6,FALSE))</f>
        <v>https://www.desmogblog.com/independent-women-s-forum</v>
      </c>
      <c r="O5675" s="3" t="str">
        <f>IF(VLOOKUP(D5675,'Resources Final'!A:G,7,FALSE)=0,"",VLOOKUP(D5675,'Resources Final'!A:G,7,FALSE))</f>
        <v>Desmog</v>
      </c>
    </row>
    <row r="5676" spans="1:15" x14ac:dyDescent="0.2">
      <c r="A5676" s="11">
        <v>990</v>
      </c>
      <c r="B5676" s="11" t="str">
        <f t="shared" si="103"/>
        <v>Claude R. Lambe Charitable Foundation_Institute for Energy Research200525000</v>
      </c>
      <c r="C5676" s="11" t="s">
        <v>4157</v>
      </c>
      <c r="D5676" s="11" t="s">
        <v>1676</v>
      </c>
      <c r="E5676" s="11" t="s">
        <v>1676</v>
      </c>
      <c r="F5676" s="4">
        <v>25000</v>
      </c>
      <c r="G5676" s="3">
        <v>2005</v>
      </c>
      <c r="H5676" s="3" t="s">
        <v>21</v>
      </c>
      <c r="I5676" s="12"/>
      <c r="K5676" s="3" t="str">
        <f>IF(VLOOKUP(D5676,'Resources Final'!A:C,3,FALSE)=0,"",VLOOKUP(D5676,'Resources Final'!A:C,3,FALSE))</f>
        <v/>
      </c>
      <c r="L5676" s="3" t="str">
        <f>IF(VLOOKUP(D5676,'Resources Final'!A:D,4,FALSE)=0,"",VLOOKUP(D5676,'Resources Final'!A:D,4,FALSE))</f>
        <v/>
      </c>
      <c r="M5676" s="3" t="str">
        <f>IF(VLOOKUP(D5676,'Resources Final'!A:E,5,FALSE)=0,"",VLOOKUP(D5676,'Resources Final'!A:E,5,FALSE))</f>
        <v/>
      </c>
      <c r="N5676" s="7" t="str">
        <f>IF(VLOOKUP(D5676,'Resources Final'!A:F,6,FALSE)=0,"",VLOOKUP(D5676,'Resources Final'!A:F,6,FALSE))</f>
        <v>https://www.desmogblog.com/institute-energy-research</v>
      </c>
      <c r="O5676" s="3" t="str">
        <f>IF(VLOOKUP(D5676,'Resources Final'!A:G,7,FALSE)=0,"",VLOOKUP(D5676,'Resources Final'!A:G,7,FALSE))</f>
        <v>Desmog</v>
      </c>
    </row>
    <row r="5677" spans="1:15" x14ac:dyDescent="0.2">
      <c r="A5677" s="11">
        <v>990</v>
      </c>
      <c r="B5677" s="11" t="str">
        <f t="shared" si="103"/>
        <v>Claude R. Lambe Charitable Foundation_International Policy Network200525000</v>
      </c>
      <c r="C5677" s="11" t="s">
        <v>4157</v>
      </c>
      <c r="D5677" s="11" t="s">
        <v>1706</v>
      </c>
      <c r="E5677" s="11" t="s">
        <v>1706</v>
      </c>
      <c r="F5677" s="4">
        <v>25000</v>
      </c>
      <c r="G5677" s="3">
        <v>2005</v>
      </c>
      <c r="H5677" s="3" t="s">
        <v>21</v>
      </c>
      <c r="I5677" s="12" t="s">
        <v>4259</v>
      </c>
      <c r="K5677" s="3" t="str">
        <f>IF(VLOOKUP(D5677,'Resources Final'!A:C,3,FALSE)=0,"",VLOOKUP(D5677,'Resources Final'!A:C,3,FALSE))</f>
        <v/>
      </c>
      <c r="L5677" s="3" t="str">
        <f>IF(VLOOKUP(D5677,'Resources Final'!A:D,4,FALSE)=0,"",VLOOKUP(D5677,'Resources Final'!A:D,4,FALSE))</f>
        <v/>
      </c>
      <c r="M5677" s="3" t="str">
        <f>IF(VLOOKUP(D5677,'Resources Final'!A:E,5,FALSE)=0,"",VLOOKUP(D5677,'Resources Final'!A:E,5,FALSE))</f>
        <v/>
      </c>
      <c r="N5677" s="7" t="str">
        <f>IF(VLOOKUP(D5677,'Resources Final'!A:F,6,FALSE)=0,"",VLOOKUP(D5677,'Resources Final'!A:F,6,FALSE))</f>
        <v>https://www.desmogblog.com/international-policy-network</v>
      </c>
      <c r="O5677" s="3" t="str">
        <f>IF(VLOOKUP(D5677,'Resources Final'!A:G,7,FALSE)=0,"",VLOOKUP(D5677,'Resources Final'!A:G,7,FALSE))</f>
        <v>Desmog</v>
      </c>
    </row>
    <row r="5678" spans="1:15" x14ac:dyDescent="0.2">
      <c r="A5678" s="11">
        <v>990</v>
      </c>
      <c r="B5678" s="11" t="str">
        <f t="shared" si="103"/>
        <v>Claude R. Lambe Charitable Foundation_John Locke Foundation200510000</v>
      </c>
      <c r="C5678" s="11" t="s">
        <v>4157</v>
      </c>
      <c r="D5678" s="11" t="s">
        <v>1849</v>
      </c>
      <c r="E5678" s="11" t="s">
        <v>1849</v>
      </c>
      <c r="F5678" s="4">
        <v>10000</v>
      </c>
      <c r="G5678" s="3">
        <v>2005</v>
      </c>
      <c r="H5678" s="3" t="s">
        <v>21</v>
      </c>
      <c r="I5678" s="12"/>
      <c r="K5678" s="3" t="str">
        <f>IF(VLOOKUP(D5678,'Resources Final'!A:C,3,FALSE)=0,"",VLOOKUP(D5678,'Resources Final'!A:C,3,FALSE))</f>
        <v/>
      </c>
      <c r="L5678" s="3" t="str">
        <f>IF(VLOOKUP(D5678,'Resources Final'!A:D,4,FALSE)=0,"",VLOOKUP(D5678,'Resources Final'!A:D,4,FALSE))</f>
        <v/>
      </c>
      <c r="M5678" s="3" t="str">
        <f>IF(VLOOKUP(D5678,'Resources Final'!A:E,5,FALSE)=0,"",VLOOKUP(D5678,'Resources Final'!A:E,5,FALSE))</f>
        <v/>
      </c>
      <c r="N5678" s="7" t="str">
        <f>IF(VLOOKUP(D5678,'Resources Final'!A:F,6,FALSE)=0,"",VLOOKUP(D5678,'Resources Final'!A:F,6,FALSE))</f>
        <v>https://www.desmogblog.com/john-locke-foundation</v>
      </c>
      <c r="O5678" s="3" t="str">
        <f>IF(VLOOKUP(D5678,'Resources Final'!A:G,7,FALSE)=0,"",VLOOKUP(D5678,'Resources Final'!A:G,7,FALSE))</f>
        <v>Desmog</v>
      </c>
    </row>
    <row r="5679" spans="1:15" x14ac:dyDescent="0.2">
      <c r="A5679" s="11">
        <v>990</v>
      </c>
      <c r="B5679" s="11" t="str">
        <f t="shared" si="103"/>
        <v>Claude R. Lambe Charitable Foundation_Manhattan Institute for Policy Research2005200000</v>
      </c>
      <c r="C5679" s="11" t="s">
        <v>4157</v>
      </c>
      <c r="D5679" s="11" t="s">
        <v>2312</v>
      </c>
      <c r="E5679" s="11" t="s">
        <v>2312</v>
      </c>
      <c r="F5679" s="4">
        <v>200000</v>
      </c>
      <c r="G5679" s="3">
        <v>2005</v>
      </c>
      <c r="H5679" s="3" t="s">
        <v>21</v>
      </c>
      <c r="I5679" s="12"/>
      <c r="K5679" s="3" t="str">
        <f>IF(VLOOKUP(D5679,'Resources Final'!A:C,3,FALSE)=0,"",VLOOKUP(D5679,'Resources Final'!A:C,3,FALSE))</f>
        <v/>
      </c>
      <c r="L5679" s="3" t="str">
        <f>IF(VLOOKUP(D5679,'Resources Final'!A:D,4,FALSE)=0,"",VLOOKUP(D5679,'Resources Final'!A:D,4,FALSE))</f>
        <v/>
      </c>
      <c r="M5679" s="3" t="str">
        <f>IF(VLOOKUP(D5679,'Resources Final'!A:E,5,FALSE)=0,"",VLOOKUP(D5679,'Resources Final'!A:E,5,FALSE))</f>
        <v/>
      </c>
      <c r="N5679" s="7" t="str">
        <f>IF(VLOOKUP(D5679,'Resources Final'!A:F,6,FALSE)=0,"",VLOOKUP(D5679,'Resources Final'!A:F,6,FALSE))</f>
        <v>https://www.desmogblog.com/manhattan-institute-policy-research</v>
      </c>
      <c r="O5679" s="3" t="str">
        <f>IF(VLOOKUP(D5679,'Resources Final'!A:G,7,FALSE)=0,"",VLOOKUP(D5679,'Resources Final'!A:G,7,FALSE))</f>
        <v>Desmog</v>
      </c>
    </row>
    <row r="5680" spans="1:15" x14ac:dyDescent="0.2">
      <c r="A5680" s="11">
        <v>990</v>
      </c>
      <c r="B5680" s="11" t="str">
        <f t="shared" si="103"/>
        <v>Claude R. Lambe Charitable Foundation_Montreal Economic Institute200515000</v>
      </c>
      <c r="C5680" s="11" t="s">
        <v>4157</v>
      </c>
      <c r="D5680" s="11" t="s">
        <v>2516</v>
      </c>
      <c r="E5680" s="11" t="s">
        <v>2516</v>
      </c>
      <c r="F5680" s="4">
        <v>15000</v>
      </c>
      <c r="G5680" s="3">
        <v>2005</v>
      </c>
      <c r="H5680" s="3" t="s">
        <v>21</v>
      </c>
      <c r="I5680" s="12"/>
      <c r="K5680" s="3" t="str">
        <f>IF(VLOOKUP(D5680,'Resources Final'!A:C,3,FALSE)=0,"",VLOOKUP(D5680,'Resources Final'!A:C,3,FALSE))</f>
        <v/>
      </c>
      <c r="L5680" s="3" t="str">
        <f>IF(VLOOKUP(D5680,'Resources Final'!A:D,4,FALSE)=0,"",VLOOKUP(D5680,'Resources Final'!A:D,4,FALSE))</f>
        <v/>
      </c>
      <c r="M5680" s="3" t="str">
        <f>IF(VLOOKUP(D5680,'Resources Final'!A:E,5,FALSE)=0,"",VLOOKUP(D5680,'Resources Final'!A:E,5,FALSE))</f>
        <v/>
      </c>
      <c r="N5680" s="7" t="str">
        <f>IF(VLOOKUP(D5680,'Resources Final'!A:F,6,FALSE)=0,"",VLOOKUP(D5680,'Resources Final'!A:F,6,FALSE))</f>
        <v/>
      </c>
      <c r="O5680" s="3" t="str">
        <f>IF(VLOOKUP(D5680,'Resources Final'!A:G,7,FALSE)=0,"",VLOOKUP(D5680,'Resources Final'!A:G,7,FALSE))</f>
        <v/>
      </c>
    </row>
    <row r="5681" spans="1:15" x14ac:dyDescent="0.2">
      <c r="A5681" s="11">
        <v>990</v>
      </c>
      <c r="B5681" s="11" t="str">
        <f t="shared" si="103"/>
        <v>Claude R. Lambe Charitable Foundation_National Center for Policy Analysis200525000</v>
      </c>
      <c r="C5681" s="11" t="s">
        <v>4157</v>
      </c>
      <c r="D5681" s="11" t="s">
        <v>2601</v>
      </c>
      <c r="E5681" s="11" t="s">
        <v>2601</v>
      </c>
      <c r="F5681" s="4">
        <v>25000</v>
      </c>
      <c r="G5681" s="3">
        <v>2005</v>
      </c>
      <c r="H5681" s="3" t="s">
        <v>21</v>
      </c>
      <c r="I5681" s="12"/>
      <c r="K5681" s="3" t="str">
        <f>IF(VLOOKUP(D5681,'Resources Final'!A:C,3,FALSE)=0,"",VLOOKUP(D5681,'Resources Final'!A:C,3,FALSE))</f>
        <v/>
      </c>
      <c r="L5681" s="3" t="str">
        <f>IF(VLOOKUP(D5681,'Resources Final'!A:D,4,FALSE)=0,"",VLOOKUP(D5681,'Resources Final'!A:D,4,FALSE))</f>
        <v/>
      </c>
      <c r="M5681" s="3" t="str">
        <f>IF(VLOOKUP(D5681,'Resources Final'!A:E,5,FALSE)=0,"",VLOOKUP(D5681,'Resources Final'!A:E,5,FALSE))</f>
        <v/>
      </c>
      <c r="N5681" s="7" t="str">
        <f>IF(VLOOKUP(D5681,'Resources Final'!A:F,6,FALSE)=0,"",VLOOKUP(D5681,'Resources Final'!A:F,6,FALSE))</f>
        <v>https://www.desmogblog.com/national-center-policy-analysis</v>
      </c>
      <c r="O5681" s="3" t="str">
        <f>IF(VLOOKUP(D5681,'Resources Final'!A:G,7,FALSE)=0,"",VLOOKUP(D5681,'Resources Final'!A:G,7,FALSE))</f>
        <v>Desmog</v>
      </c>
    </row>
    <row r="5682" spans="1:15" x14ac:dyDescent="0.2">
      <c r="A5682" s="11">
        <v>990</v>
      </c>
      <c r="B5682" s="11" t="str">
        <f t="shared" si="103"/>
        <v>Claude R. Lambe Charitable Foundation_Reason Foundation200565000</v>
      </c>
      <c r="C5682" s="11" t="s">
        <v>4157</v>
      </c>
      <c r="D5682" s="11" t="s">
        <v>3001</v>
      </c>
      <c r="E5682" s="11" t="s">
        <v>3001</v>
      </c>
      <c r="F5682" s="4">
        <v>65000</v>
      </c>
      <c r="G5682" s="3">
        <v>2005</v>
      </c>
      <c r="H5682" s="3" t="s">
        <v>21</v>
      </c>
      <c r="I5682" s="12"/>
      <c r="K5682" s="3" t="str">
        <f>IF(VLOOKUP(D5682,'Resources Final'!A:C,3,FALSE)=0,"",VLOOKUP(D5682,'Resources Final'!A:C,3,FALSE))</f>
        <v/>
      </c>
      <c r="L5682" s="3" t="str">
        <f>IF(VLOOKUP(D5682,'Resources Final'!A:D,4,FALSE)=0,"",VLOOKUP(D5682,'Resources Final'!A:D,4,FALSE))</f>
        <v/>
      </c>
      <c r="M5682" s="3" t="str">
        <f>IF(VLOOKUP(D5682,'Resources Final'!A:E,5,FALSE)=0,"",VLOOKUP(D5682,'Resources Final'!A:E,5,FALSE))</f>
        <v/>
      </c>
      <c r="N5682" s="7" t="str">
        <f>IF(VLOOKUP(D5682,'Resources Final'!A:F,6,FALSE)=0,"",VLOOKUP(D5682,'Resources Final'!A:F,6,FALSE))</f>
        <v>https://www.desmogblog.com/reason-foundation</v>
      </c>
      <c r="O5682" s="3" t="str">
        <f>IF(VLOOKUP(D5682,'Resources Final'!A:G,7,FALSE)=0,"",VLOOKUP(D5682,'Resources Final'!A:G,7,FALSE))</f>
        <v>Desmog</v>
      </c>
    </row>
    <row r="5683" spans="1:15" x14ac:dyDescent="0.2">
      <c r="A5683" s="11">
        <v>990</v>
      </c>
      <c r="B5683" s="11" t="str">
        <f t="shared" si="103"/>
        <v>Claude R. Lambe Charitable Foundation_South Carolina Policy Council20055000</v>
      </c>
      <c r="C5683" s="11" t="s">
        <v>4157</v>
      </c>
      <c r="D5683" s="11" t="s">
        <v>3359</v>
      </c>
      <c r="E5683" s="11" t="s">
        <v>3359</v>
      </c>
      <c r="F5683" s="4">
        <v>5000</v>
      </c>
      <c r="G5683" s="3">
        <v>2005</v>
      </c>
      <c r="H5683" s="3" t="s">
        <v>21</v>
      </c>
      <c r="I5683" s="12"/>
      <c r="K5683" s="3" t="str">
        <f>IF(VLOOKUP(D5683,'Resources Final'!A:C,3,FALSE)=0,"",VLOOKUP(D5683,'Resources Final'!A:C,3,FALSE))</f>
        <v/>
      </c>
      <c r="L5683" s="3" t="str">
        <f>IF(VLOOKUP(D5683,'Resources Final'!A:D,4,FALSE)=0,"",VLOOKUP(D5683,'Resources Final'!A:D,4,FALSE))</f>
        <v/>
      </c>
      <c r="M5683" s="3" t="str">
        <f>IF(VLOOKUP(D5683,'Resources Final'!A:E,5,FALSE)=0,"",VLOOKUP(D5683,'Resources Final'!A:E,5,FALSE))</f>
        <v/>
      </c>
      <c r="N5683" s="7" t="str">
        <f>IF(VLOOKUP(D5683,'Resources Final'!A:F,6,FALSE)=0,"",VLOOKUP(D5683,'Resources Final'!A:F,6,FALSE))</f>
        <v>https://www.sourcewatch.org/index.php/South_Carolina_Policy_Council</v>
      </c>
      <c r="O5683" s="3" t="str">
        <f>IF(VLOOKUP(D5683,'Resources Final'!A:G,7,FALSE)=0,"",VLOOKUP(D5683,'Resources Final'!A:G,7,FALSE))</f>
        <v>Sourcewatch</v>
      </c>
    </row>
    <row r="5684" spans="1:15" x14ac:dyDescent="0.2">
      <c r="A5684" s="11">
        <v>990</v>
      </c>
      <c r="B5684" s="11" t="str">
        <f t="shared" si="103"/>
        <v>Claude R. Lambe Charitable Foundation_State Policy Network200515000</v>
      </c>
      <c r="C5684" s="11" t="s">
        <v>4157</v>
      </c>
      <c r="D5684" s="11" t="s">
        <v>3419</v>
      </c>
      <c r="E5684" s="11" t="s">
        <v>3419</v>
      </c>
      <c r="F5684" s="4">
        <v>15000</v>
      </c>
      <c r="G5684" s="3">
        <v>2005</v>
      </c>
      <c r="H5684" s="3" t="s">
        <v>21</v>
      </c>
      <c r="I5684" s="12"/>
      <c r="K5684" s="3" t="str">
        <f>IF(VLOOKUP(D5684,'Resources Final'!A:C,3,FALSE)=0,"",VLOOKUP(D5684,'Resources Final'!A:C,3,FALSE))</f>
        <v/>
      </c>
      <c r="L5684" s="3" t="str">
        <f>IF(VLOOKUP(D5684,'Resources Final'!A:D,4,FALSE)=0,"",VLOOKUP(D5684,'Resources Final'!A:D,4,FALSE))</f>
        <v/>
      </c>
      <c r="M5684" s="3" t="str">
        <f>IF(VLOOKUP(D5684,'Resources Final'!A:E,5,FALSE)=0,"",VLOOKUP(D5684,'Resources Final'!A:E,5,FALSE))</f>
        <v/>
      </c>
      <c r="N5684" s="7" t="str">
        <f>IF(VLOOKUP(D5684,'Resources Final'!A:F,6,FALSE)=0,"",VLOOKUP(D5684,'Resources Final'!A:F,6,FALSE))</f>
        <v>https://www.desmogblog.com/state-policy-network</v>
      </c>
      <c r="O5684" s="3" t="str">
        <f>IF(VLOOKUP(D5684,'Resources Final'!A:G,7,FALSE)=0,"",VLOOKUP(D5684,'Resources Final'!A:G,7,FALSE))</f>
        <v>Desmog</v>
      </c>
    </row>
    <row r="5685" spans="1:15" x14ac:dyDescent="0.2">
      <c r="A5685" s="11">
        <v>990</v>
      </c>
      <c r="B5685" s="11" t="str">
        <f t="shared" si="103"/>
        <v>Claude R. Lambe Charitable Foundation_Tax Foundation200550000</v>
      </c>
      <c r="C5685" s="11" t="s">
        <v>4157</v>
      </c>
      <c r="D5685" s="11" t="s">
        <v>3530</v>
      </c>
      <c r="E5685" s="11" t="s">
        <v>3530</v>
      </c>
      <c r="F5685" s="4">
        <v>50000</v>
      </c>
      <c r="G5685" s="3">
        <v>2005</v>
      </c>
      <c r="H5685" s="3" t="s">
        <v>21</v>
      </c>
      <c r="I5685" s="12"/>
      <c r="K5685" s="3" t="str">
        <f>IF(VLOOKUP(D5685,'Resources Final'!A:C,3,FALSE)=0,"",VLOOKUP(D5685,'Resources Final'!A:C,3,FALSE))</f>
        <v/>
      </c>
      <c r="L5685" s="3" t="str">
        <f>IF(VLOOKUP(D5685,'Resources Final'!A:D,4,FALSE)=0,"",VLOOKUP(D5685,'Resources Final'!A:D,4,FALSE))</f>
        <v/>
      </c>
      <c r="M5685" s="3" t="str">
        <f>IF(VLOOKUP(D5685,'Resources Final'!A:E,5,FALSE)=0,"",VLOOKUP(D5685,'Resources Final'!A:E,5,FALSE))</f>
        <v/>
      </c>
      <c r="N5685" s="7" t="str">
        <f>IF(VLOOKUP(D5685,'Resources Final'!A:F,6,FALSE)=0,"",VLOOKUP(D5685,'Resources Final'!A:F,6,FALSE))</f>
        <v>http://www.sourcewatch.org/index.php/Tax_Foundation</v>
      </c>
      <c r="O5685" s="3" t="str">
        <f>IF(VLOOKUP(D5685,'Resources Final'!A:G,7,FALSE)=0,"",VLOOKUP(D5685,'Resources Final'!A:G,7,FALSE))</f>
        <v>Sourcewatch</v>
      </c>
    </row>
    <row r="5686" spans="1:15" x14ac:dyDescent="0.2">
      <c r="A5686" s="11">
        <v>990</v>
      </c>
      <c r="B5686" s="11" t="str">
        <f t="shared" si="103"/>
        <v>Claude R. Lambe Charitable Foundation_Texas Public Policy Foundation200510000</v>
      </c>
      <c r="C5686" s="11" t="s">
        <v>4157</v>
      </c>
      <c r="D5686" s="11" t="s">
        <v>3555</v>
      </c>
      <c r="E5686" s="11" t="s">
        <v>3555</v>
      </c>
      <c r="F5686" s="4">
        <v>10000</v>
      </c>
      <c r="G5686" s="3">
        <v>2005</v>
      </c>
      <c r="H5686" s="3" t="s">
        <v>21</v>
      </c>
      <c r="I5686" s="12"/>
      <c r="K5686" s="3" t="str">
        <f>IF(VLOOKUP(D5686,'Resources Final'!A:C,3,FALSE)=0,"",VLOOKUP(D5686,'Resources Final'!A:C,3,FALSE))</f>
        <v/>
      </c>
      <c r="L5686" s="3" t="str">
        <f>IF(VLOOKUP(D5686,'Resources Final'!A:D,4,FALSE)=0,"",VLOOKUP(D5686,'Resources Final'!A:D,4,FALSE))</f>
        <v/>
      </c>
      <c r="M5686" s="3" t="str">
        <f>IF(VLOOKUP(D5686,'Resources Final'!A:E,5,FALSE)=0,"",VLOOKUP(D5686,'Resources Final'!A:E,5,FALSE))</f>
        <v/>
      </c>
      <c r="N5686" s="7" t="str">
        <f>IF(VLOOKUP(D5686,'Resources Final'!A:F,6,FALSE)=0,"",VLOOKUP(D5686,'Resources Final'!A:F,6,FALSE))</f>
        <v>https://www.desmogblog.com/texas-public-policy-foundation</v>
      </c>
      <c r="O5686" s="3" t="str">
        <f>IF(VLOOKUP(D5686,'Resources Final'!A:G,7,FALSE)=0,"",VLOOKUP(D5686,'Resources Final'!A:G,7,FALSE))</f>
        <v>Desmog</v>
      </c>
    </row>
    <row r="5687" spans="1:15" x14ac:dyDescent="0.2">
      <c r="A5687" s="11">
        <v>990</v>
      </c>
      <c r="B5687" s="11" t="str">
        <f t="shared" si="103"/>
        <v>Claude R. Lambe Charitable Foundation_University of Virginia Center for Politics200515000</v>
      </c>
      <c r="C5687" s="11" t="s">
        <v>4157</v>
      </c>
      <c r="D5687" s="11" t="s">
        <v>3839</v>
      </c>
      <c r="E5687" s="11" t="s">
        <v>3012</v>
      </c>
      <c r="F5687" s="4">
        <v>15000</v>
      </c>
      <c r="G5687" s="3">
        <v>2005</v>
      </c>
      <c r="H5687" s="3" t="s">
        <v>21</v>
      </c>
      <c r="I5687" s="12"/>
      <c r="K5687" s="3" t="str">
        <f>IF(VLOOKUP(D5687,'Resources Final'!A:C,3,FALSE)=0,"",VLOOKUP(D5687,'Resources Final'!A:C,3,FALSE))</f>
        <v/>
      </c>
      <c r="L5687" s="3" t="str">
        <f>IF(VLOOKUP(D5687,'Resources Final'!A:D,4,FALSE)=0,"",VLOOKUP(D5687,'Resources Final'!A:D,4,FALSE))</f>
        <v>Y</v>
      </c>
      <c r="M5687" s="3" t="str">
        <f>IF(VLOOKUP(D5687,'Resources Final'!A:E,5,FALSE)=0,"",VLOOKUP(D5687,'Resources Final'!A:E,5,FALSE))</f>
        <v/>
      </c>
      <c r="N5687" s="7" t="str">
        <f>IF(VLOOKUP(D5687,'Resources Final'!A:F,6,FALSE)=0,"",VLOOKUP(D5687,'Resources Final'!A:F,6,FALSE))</f>
        <v/>
      </c>
      <c r="O5687" s="3" t="str">
        <f>IF(VLOOKUP(D5687,'Resources Final'!A:G,7,FALSE)=0,"",VLOOKUP(D5687,'Resources Final'!A:G,7,FALSE))</f>
        <v/>
      </c>
    </row>
    <row r="5688" spans="1:15" x14ac:dyDescent="0.2">
      <c r="A5688" s="11">
        <v>990</v>
      </c>
      <c r="B5688" s="11" t="str">
        <f t="shared" si="103"/>
        <v>Claude R. Lambe Charitable Foundation_Washington Legal Foundation2005150000</v>
      </c>
      <c r="C5688" s="11" t="s">
        <v>4157</v>
      </c>
      <c r="D5688" s="11" t="s">
        <v>3942</v>
      </c>
      <c r="E5688" s="11" t="s">
        <v>3942</v>
      </c>
      <c r="F5688" s="4">
        <v>150000</v>
      </c>
      <c r="G5688" s="3">
        <v>2005</v>
      </c>
      <c r="H5688" s="3" t="s">
        <v>21</v>
      </c>
      <c r="I5688" s="12"/>
      <c r="K5688" s="3" t="str">
        <f>IF(VLOOKUP(D5688,'Resources Final'!A:C,3,FALSE)=0,"",VLOOKUP(D5688,'Resources Final'!A:C,3,FALSE))</f>
        <v/>
      </c>
      <c r="L5688" s="3" t="str">
        <f>IF(VLOOKUP(D5688,'Resources Final'!A:D,4,FALSE)=0,"",VLOOKUP(D5688,'Resources Final'!A:D,4,FALSE))</f>
        <v/>
      </c>
      <c r="M5688" s="3" t="str">
        <f>IF(VLOOKUP(D5688,'Resources Final'!A:E,5,FALSE)=0,"",VLOOKUP(D5688,'Resources Final'!A:E,5,FALSE))</f>
        <v/>
      </c>
      <c r="N5688" s="7" t="str">
        <f>IF(VLOOKUP(D5688,'Resources Final'!A:F,6,FALSE)=0,"",VLOOKUP(D5688,'Resources Final'!A:F,6,FALSE))</f>
        <v>https://www.desmogblog.com/washington-legal-foundation</v>
      </c>
      <c r="O5688" s="3" t="str">
        <f>IF(VLOOKUP(D5688,'Resources Final'!A:G,7,FALSE)=0,"",VLOOKUP(D5688,'Resources Final'!A:G,7,FALSE))</f>
        <v>Desmog</v>
      </c>
    </row>
    <row r="5689" spans="1:15" x14ac:dyDescent="0.2">
      <c r="A5689" s="11">
        <v>990</v>
      </c>
      <c r="B5689" s="11" t="str">
        <f t="shared" si="103"/>
        <v>Claude R. Lambe Charitable Foundation_Allen-Lambe House Foundation2006114675</v>
      </c>
      <c r="C5689" s="11" t="s">
        <v>4157</v>
      </c>
      <c r="D5689" s="11" t="s">
        <v>157</v>
      </c>
      <c r="E5689" s="11" t="s">
        <v>155</v>
      </c>
      <c r="F5689" s="4">
        <v>114675</v>
      </c>
      <c r="G5689" s="3">
        <v>2006</v>
      </c>
      <c r="H5689" s="3" t="s">
        <v>21</v>
      </c>
      <c r="I5689" s="12"/>
      <c r="K5689" s="3" t="str">
        <f>IF(VLOOKUP(D5689,'Resources Final'!A:C,3,FALSE)=0,"",VLOOKUP(D5689,'Resources Final'!A:C,3,FALSE))</f>
        <v/>
      </c>
      <c r="L5689" s="3" t="str">
        <f>IF(VLOOKUP(D5689,'Resources Final'!A:D,4,FALSE)=0,"",VLOOKUP(D5689,'Resources Final'!A:D,4,FALSE))</f>
        <v/>
      </c>
      <c r="M5689" s="3" t="str">
        <f>IF(VLOOKUP(D5689,'Resources Final'!A:E,5,FALSE)=0,"",VLOOKUP(D5689,'Resources Final'!A:E,5,FALSE))</f>
        <v>N</v>
      </c>
      <c r="N5689" s="7" t="str">
        <f>IF(VLOOKUP(D5689,'Resources Final'!A:F,6,FALSE)=0,"",VLOOKUP(D5689,'Resources Final'!A:F,6,FALSE))</f>
        <v/>
      </c>
      <c r="O5689" s="3" t="str">
        <f>IF(VLOOKUP(D5689,'Resources Final'!A:G,7,FALSE)=0,"",VLOOKUP(D5689,'Resources Final'!A:G,7,FALSE))</f>
        <v/>
      </c>
    </row>
    <row r="5690" spans="1:15" x14ac:dyDescent="0.2">
      <c r="A5690" s="11">
        <v>990</v>
      </c>
      <c r="B5690" s="11" t="str">
        <f t="shared" si="103"/>
        <v>Claude R. Lambe Charitable Foundation_American Council for Capital Formation200640000</v>
      </c>
      <c r="C5690" s="11" t="s">
        <v>4157</v>
      </c>
      <c r="D5690" s="11" t="s">
        <v>182</v>
      </c>
      <c r="E5690" s="11" t="s">
        <v>182</v>
      </c>
      <c r="F5690" s="4">
        <v>40000</v>
      </c>
      <c r="G5690" s="3">
        <v>2006</v>
      </c>
      <c r="H5690" s="3" t="s">
        <v>21</v>
      </c>
      <c r="I5690" s="12"/>
      <c r="K5690" s="3" t="str">
        <f>IF(VLOOKUP(D5690,'Resources Final'!A:C,3,FALSE)=0,"",VLOOKUP(D5690,'Resources Final'!A:C,3,FALSE))</f>
        <v/>
      </c>
      <c r="L5690" s="3" t="str">
        <f>IF(VLOOKUP(D5690,'Resources Final'!A:D,4,FALSE)=0,"",VLOOKUP(D5690,'Resources Final'!A:D,4,FALSE))</f>
        <v/>
      </c>
      <c r="M5690" s="3" t="str">
        <f>IF(VLOOKUP(D5690,'Resources Final'!A:E,5,FALSE)=0,"",VLOOKUP(D5690,'Resources Final'!A:E,5,FALSE))</f>
        <v/>
      </c>
      <c r="N5690" s="7" t="str">
        <f>IF(VLOOKUP(D5690,'Resources Final'!A:F,6,FALSE)=0,"",VLOOKUP(D5690,'Resources Final'!A:F,6,FALSE))</f>
        <v>https://www.desmogblog.com/american-council-for-capital-formation</v>
      </c>
      <c r="O5690" s="3" t="str">
        <f>IF(VLOOKUP(D5690,'Resources Final'!A:G,7,FALSE)=0,"",VLOOKUP(D5690,'Resources Final'!A:G,7,FALSE))</f>
        <v>Desmog</v>
      </c>
    </row>
    <row r="5691" spans="1:15" x14ac:dyDescent="0.2">
      <c r="A5691" s="11">
        <v>990</v>
      </c>
      <c r="B5691" s="11" t="str">
        <f t="shared" si="103"/>
        <v>Claude R. Lambe Charitable Foundation_American Council on Science and Health200630000</v>
      </c>
      <c r="C5691" s="11" t="s">
        <v>4157</v>
      </c>
      <c r="D5691" s="11" t="s">
        <v>187</v>
      </c>
      <c r="E5691" s="11" t="s">
        <v>187</v>
      </c>
      <c r="F5691" s="4">
        <v>30000</v>
      </c>
      <c r="G5691" s="3">
        <v>2006</v>
      </c>
      <c r="H5691" s="3" t="s">
        <v>21</v>
      </c>
      <c r="I5691" s="12" t="s">
        <v>4257</v>
      </c>
      <c r="K5691" s="3" t="str">
        <f>IF(VLOOKUP(D5691,'Resources Final'!A:C,3,FALSE)=0,"",VLOOKUP(D5691,'Resources Final'!A:C,3,FALSE))</f>
        <v/>
      </c>
      <c r="L5691" s="3" t="str">
        <f>IF(VLOOKUP(D5691,'Resources Final'!A:D,4,FALSE)=0,"",VLOOKUP(D5691,'Resources Final'!A:D,4,FALSE))</f>
        <v/>
      </c>
      <c r="M5691" s="3" t="str">
        <f>IF(VLOOKUP(D5691,'Resources Final'!A:E,5,FALSE)=0,"",VLOOKUP(D5691,'Resources Final'!A:E,5,FALSE))</f>
        <v/>
      </c>
      <c r="N5691" s="7" t="str">
        <f>IF(VLOOKUP(D5691,'Resources Final'!A:F,6,FALSE)=0,"",VLOOKUP(D5691,'Resources Final'!A:F,6,FALSE))</f>
        <v>https://www.desmogblog.com/american-council-science-and-health</v>
      </c>
      <c r="O5691" s="3" t="str">
        <f>IF(VLOOKUP(D5691,'Resources Final'!A:G,7,FALSE)=0,"",VLOOKUP(D5691,'Resources Final'!A:G,7,FALSE))</f>
        <v>Desmog</v>
      </c>
    </row>
    <row r="5692" spans="1:15" x14ac:dyDescent="0.2">
      <c r="A5692" s="11">
        <v>990</v>
      </c>
      <c r="B5692" s="11" t="str">
        <f t="shared" si="103"/>
        <v>Claude R. Lambe Charitable Foundation_Americans for Prosperity Foundation (formerly CSE Foundation)20061151500</v>
      </c>
      <c r="C5692" s="11" t="s">
        <v>4157</v>
      </c>
      <c r="D5692" s="11" t="s">
        <v>215</v>
      </c>
      <c r="E5692" s="11" t="s">
        <v>213</v>
      </c>
      <c r="F5692" s="4">
        <v>1151500</v>
      </c>
      <c r="G5692" s="3">
        <v>2006</v>
      </c>
      <c r="H5692" s="3" t="s">
        <v>21</v>
      </c>
      <c r="I5692" s="12"/>
      <c r="K5692" s="3" t="str">
        <f>IF(VLOOKUP(D5692,'Resources Final'!A:C,3,FALSE)=0,"",VLOOKUP(D5692,'Resources Final'!A:C,3,FALSE))</f>
        <v/>
      </c>
      <c r="L5692" s="3" t="str">
        <f>IF(VLOOKUP(D5692,'Resources Final'!A:D,4,FALSE)=0,"",VLOOKUP(D5692,'Resources Final'!A:D,4,FALSE))</f>
        <v/>
      </c>
      <c r="M5692" s="3" t="str">
        <f>IF(VLOOKUP(D5692,'Resources Final'!A:E,5,FALSE)=0,"",VLOOKUP(D5692,'Resources Final'!A:E,5,FALSE))</f>
        <v/>
      </c>
      <c r="N5692" s="7" t="str">
        <f>IF(VLOOKUP(D5692,'Resources Final'!A:F,6,FALSE)=0,"",VLOOKUP(D5692,'Resources Final'!A:F,6,FALSE))</f>
        <v>https://www.desmogblog.com/americans-for-prosperity</v>
      </c>
      <c r="O5692" s="3" t="str">
        <f>IF(VLOOKUP(D5692,'Resources Final'!A:G,7,FALSE)=0,"",VLOOKUP(D5692,'Resources Final'!A:G,7,FALSE))</f>
        <v>Desmog</v>
      </c>
    </row>
    <row r="5693" spans="1:15" x14ac:dyDescent="0.2">
      <c r="A5693" s="11">
        <v>990</v>
      </c>
      <c r="B5693" s="11" t="str">
        <f t="shared" si="103"/>
        <v>Claude R. Lambe Charitable Foundation_Brookings Institution2006250000</v>
      </c>
      <c r="C5693" s="11" t="s">
        <v>4157</v>
      </c>
      <c r="D5693" s="11" t="s">
        <v>505</v>
      </c>
      <c r="E5693" s="11" t="s">
        <v>505</v>
      </c>
      <c r="F5693" s="4">
        <v>250000</v>
      </c>
      <c r="G5693" s="3">
        <v>2006</v>
      </c>
      <c r="H5693" s="3" t="s">
        <v>21</v>
      </c>
      <c r="I5693" s="12"/>
      <c r="K5693" s="3" t="str">
        <f>IF(VLOOKUP(D5693,'Resources Final'!A:C,3,FALSE)=0,"",VLOOKUP(D5693,'Resources Final'!A:C,3,FALSE))</f>
        <v/>
      </c>
      <c r="L5693" s="3" t="str">
        <f>IF(VLOOKUP(D5693,'Resources Final'!A:D,4,FALSE)=0,"",VLOOKUP(D5693,'Resources Final'!A:D,4,FALSE))</f>
        <v/>
      </c>
      <c r="M5693" s="3" t="str">
        <f>IF(VLOOKUP(D5693,'Resources Final'!A:E,5,FALSE)=0,"",VLOOKUP(D5693,'Resources Final'!A:E,5,FALSE))</f>
        <v/>
      </c>
      <c r="N5693" s="7" t="str">
        <f>IF(VLOOKUP(D5693,'Resources Final'!A:F,6,FALSE)=0,"",VLOOKUP(D5693,'Resources Final'!A:F,6,FALSE))</f>
        <v>https://www.sourcewatch.org/index.php/Brookings_Institution</v>
      </c>
      <c r="O5693" s="3" t="str">
        <f>IF(VLOOKUP(D5693,'Resources Final'!A:G,7,FALSE)=0,"",VLOOKUP(D5693,'Resources Final'!A:G,7,FALSE))</f>
        <v>Sourcewatch</v>
      </c>
    </row>
    <row r="5694" spans="1:15" x14ac:dyDescent="0.2">
      <c r="A5694" s="11">
        <v>990</v>
      </c>
      <c r="B5694" s="11" t="str">
        <f t="shared" si="103"/>
        <v>Claude R. Lambe Charitable Foundation_Brookings Joint Center/Regulatory Studies2006100000</v>
      </c>
      <c r="C5694" s="11" t="s">
        <v>4157</v>
      </c>
      <c r="D5694" s="11" t="s">
        <v>507</v>
      </c>
      <c r="E5694" s="11" t="s">
        <v>507</v>
      </c>
      <c r="F5694" s="4">
        <v>100000</v>
      </c>
      <c r="G5694" s="3">
        <v>2006</v>
      </c>
      <c r="H5694" s="3" t="s">
        <v>21</v>
      </c>
      <c r="I5694" s="12"/>
      <c r="K5694" s="3" t="str">
        <f>IF(VLOOKUP(D5694,'Resources Final'!A:C,3,FALSE)=0,"",VLOOKUP(D5694,'Resources Final'!A:C,3,FALSE))</f>
        <v/>
      </c>
      <c r="L5694" s="3" t="str">
        <f>IF(VLOOKUP(D5694,'Resources Final'!A:D,4,FALSE)=0,"",VLOOKUP(D5694,'Resources Final'!A:D,4,FALSE))</f>
        <v/>
      </c>
      <c r="M5694" s="3" t="str">
        <f>IF(VLOOKUP(D5694,'Resources Final'!A:E,5,FALSE)=0,"",VLOOKUP(D5694,'Resources Final'!A:E,5,FALSE))</f>
        <v/>
      </c>
      <c r="N5694" s="7" t="str">
        <f>IF(VLOOKUP(D5694,'Resources Final'!A:F,6,FALSE)=0,"",VLOOKUP(D5694,'Resources Final'!A:F,6,FALSE))</f>
        <v>https://www.desmogblog.com/american-enterprise-institute</v>
      </c>
      <c r="O5694" s="3" t="str">
        <f>IF(VLOOKUP(D5694,'Resources Final'!A:G,7,FALSE)=0,"",VLOOKUP(D5694,'Resources Final'!A:G,7,FALSE))</f>
        <v>Desmog</v>
      </c>
    </row>
    <row r="5695" spans="1:15" x14ac:dyDescent="0.2">
      <c r="A5695" s="11">
        <v>990</v>
      </c>
      <c r="B5695" s="11" t="str">
        <f t="shared" si="103"/>
        <v>Claude R. Lambe Charitable Foundation_Capital Research Center200625000</v>
      </c>
      <c r="C5695" s="11" t="s">
        <v>4157</v>
      </c>
      <c r="D5695" s="11" t="s">
        <v>604</v>
      </c>
      <c r="E5695" s="11" t="s">
        <v>604</v>
      </c>
      <c r="F5695" s="4">
        <v>25000</v>
      </c>
      <c r="G5695" s="3">
        <v>2006</v>
      </c>
      <c r="H5695" s="3" t="s">
        <v>21</v>
      </c>
      <c r="I5695" s="12"/>
      <c r="K5695" s="3" t="str">
        <f>IF(VLOOKUP(D5695,'Resources Final'!A:C,3,FALSE)=0,"",VLOOKUP(D5695,'Resources Final'!A:C,3,FALSE))</f>
        <v/>
      </c>
      <c r="L5695" s="3" t="str">
        <f>IF(VLOOKUP(D5695,'Resources Final'!A:D,4,FALSE)=0,"",VLOOKUP(D5695,'Resources Final'!A:D,4,FALSE))</f>
        <v/>
      </c>
      <c r="M5695" s="3" t="str">
        <f>IF(VLOOKUP(D5695,'Resources Final'!A:E,5,FALSE)=0,"",VLOOKUP(D5695,'Resources Final'!A:E,5,FALSE))</f>
        <v/>
      </c>
      <c r="N5695" s="7" t="str">
        <f>IF(VLOOKUP(D5695,'Resources Final'!A:F,6,FALSE)=0,"",VLOOKUP(D5695,'Resources Final'!A:F,6,FALSE))</f>
        <v>https://www.desmogblog.com/capital-research-center</v>
      </c>
      <c r="O5695" s="3" t="str">
        <f>IF(VLOOKUP(D5695,'Resources Final'!A:G,7,FALSE)=0,"",VLOOKUP(D5695,'Resources Final'!A:G,7,FALSE))</f>
        <v>Desmog</v>
      </c>
    </row>
    <row r="5696" spans="1:15" x14ac:dyDescent="0.2">
      <c r="A5696" s="11">
        <v>990</v>
      </c>
      <c r="B5696" s="11" t="str">
        <f t="shared" si="103"/>
        <v>Claude R. Lambe Charitable Foundation_Cato Institute2006250000</v>
      </c>
      <c r="C5696" s="11" t="s">
        <v>4157</v>
      </c>
      <c r="D5696" s="11" t="s">
        <v>636</v>
      </c>
      <c r="E5696" s="11" t="s">
        <v>636</v>
      </c>
      <c r="F5696" s="4">
        <v>250000</v>
      </c>
      <c r="G5696" s="3">
        <v>2006</v>
      </c>
      <c r="H5696" s="3" t="s">
        <v>21</v>
      </c>
      <c r="I5696" s="12"/>
      <c r="K5696" s="3" t="str">
        <f>IF(VLOOKUP(D5696,'Resources Final'!A:C,3,FALSE)=0,"",VLOOKUP(D5696,'Resources Final'!A:C,3,FALSE))</f>
        <v/>
      </c>
      <c r="L5696" s="3" t="str">
        <f>IF(VLOOKUP(D5696,'Resources Final'!A:D,4,FALSE)=0,"",VLOOKUP(D5696,'Resources Final'!A:D,4,FALSE))</f>
        <v/>
      </c>
      <c r="M5696" s="3" t="str">
        <f>IF(VLOOKUP(D5696,'Resources Final'!A:E,5,FALSE)=0,"",VLOOKUP(D5696,'Resources Final'!A:E,5,FALSE))</f>
        <v/>
      </c>
      <c r="N5696" s="7" t="str">
        <f>IF(VLOOKUP(D5696,'Resources Final'!A:F,6,FALSE)=0,"",VLOOKUP(D5696,'Resources Final'!A:F,6,FALSE))</f>
        <v>https://www.desmogblog.com/cato-institute</v>
      </c>
      <c r="O5696" s="3" t="str">
        <f>IF(VLOOKUP(D5696,'Resources Final'!A:G,7,FALSE)=0,"",VLOOKUP(D5696,'Resources Final'!A:G,7,FALSE))</f>
        <v>Desmog</v>
      </c>
    </row>
    <row r="5697" spans="1:15" x14ac:dyDescent="0.2">
      <c r="A5697" s="11">
        <v>990</v>
      </c>
      <c r="B5697" s="11" t="str">
        <f t="shared" si="103"/>
        <v>Claude R. Lambe Charitable Foundation_Federalist Society for Law and Public Policy Studies2006117500</v>
      </c>
      <c r="C5697" s="11" t="s">
        <v>4157</v>
      </c>
      <c r="D5697" s="11" t="s">
        <v>1199</v>
      </c>
      <c r="E5697" s="11" t="s">
        <v>1199</v>
      </c>
      <c r="F5697" s="4">
        <v>117500</v>
      </c>
      <c r="G5697" s="3">
        <v>2006</v>
      </c>
      <c r="H5697" s="3" t="s">
        <v>21</v>
      </c>
      <c r="I5697" s="12"/>
      <c r="K5697" s="3" t="str">
        <f>IF(VLOOKUP(D5697,'Resources Final'!A:C,3,FALSE)=0,"",VLOOKUP(D5697,'Resources Final'!A:C,3,FALSE))</f>
        <v/>
      </c>
      <c r="L5697" s="3" t="str">
        <f>IF(VLOOKUP(D5697,'Resources Final'!A:D,4,FALSE)=0,"",VLOOKUP(D5697,'Resources Final'!A:D,4,FALSE))</f>
        <v/>
      </c>
      <c r="M5697" s="3" t="str">
        <f>IF(VLOOKUP(D5697,'Resources Final'!A:E,5,FALSE)=0,"",VLOOKUP(D5697,'Resources Final'!A:E,5,FALSE))</f>
        <v/>
      </c>
      <c r="N5697" s="7" t="str">
        <f>IF(VLOOKUP(D5697,'Resources Final'!A:F,6,FALSE)=0,"",VLOOKUP(D5697,'Resources Final'!A:F,6,FALSE))</f>
        <v>http://www.sourcewatch.org/index.php/Federalist_Society_for_Law_and_Public_Policy_Studies</v>
      </c>
      <c r="O5697" s="3" t="str">
        <f>IF(VLOOKUP(D5697,'Resources Final'!A:G,7,FALSE)=0,"",VLOOKUP(D5697,'Resources Final'!A:G,7,FALSE))</f>
        <v>Sourcewatch</v>
      </c>
    </row>
    <row r="5698" spans="1:15" x14ac:dyDescent="0.2">
      <c r="A5698" s="11">
        <v>990</v>
      </c>
      <c r="B5698" s="11" t="str">
        <f t="shared" ref="B5698:B5761" si="104">C5698&amp;"_"&amp;D5698&amp;G5698&amp;F5698</f>
        <v>Claude R. Lambe Charitable Foundation_Foundation for Individual Rights in Education2006300000</v>
      </c>
      <c r="C5698" s="11" t="s">
        <v>4157</v>
      </c>
      <c r="D5698" s="11" t="s">
        <v>1262</v>
      </c>
      <c r="E5698" s="11" t="s">
        <v>1262</v>
      </c>
      <c r="F5698" s="4">
        <v>300000</v>
      </c>
      <c r="G5698" s="3">
        <v>2006</v>
      </c>
      <c r="H5698" s="3" t="s">
        <v>21</v>
      </c>
      <c r="I5698" s="12"/>
      <c r="K5698" s="3" t="str">
        <f>IF(VLOOKUP(D5698,'Resources Final'!A:C,3,FALSE)=0,"",VLOOKUP(D5698,'Resources Final'!A:C,3,FALSE))</f>
        <v/>
      </c>
      <c r="L5698" s="3" t="str">
        <f>IF(VLOOKUP(D5698,'Resources Final'!A:D,4,FALSE)=0,"",VLOOKUP(D5698,'Resources Final'!A:D,4,FALSE))</f>
        <v/>
      </c>
      <c r="M5698" s="3" t="str">
        <f>IF(VLOOKUP(D5698,'Resources Final'!A:E,5,FALSE)=0,"",VLOOKUP(D5698,'Resources Final'!A:E,5,FALSE))</f>
        <v/>
      </c>
      <c r="N5698" s="7" t="str">
        <f>IF(VLOOKUP(D5698,'Resources Final'!A:F,6,FALSE)=0,"",VLOOKUP(D5698,'Resources Final'!A:F,6,FALSE))</f>
        <v/>
      </c>
      <c r="O5698" s="3" t="str">
        <f>IF(VLOOKUP(D5698,'Resources Final'!A:G,7,FALSE)=0,"",VLOOKUP(D5698,'Resources Final'!A:G,7,FALSE))</f>
        <v/>
      </c>
    </row>
    <row r="5699" spans="1:15" x14ac:dyDescent="0.2">
      <c r="A5699" s="11">
        <v>990</v>
      </c>
      <c r="B5699" s="11" t="str">
        <f t="shared" si="104"/>
        <v>Claude R. Lambe Charitable Foundation_Foundation for Research on Economics and the Environment FREE2006100000</v>
      </c>
      <c r="C5699" s="11" t="s">
        <v>4157</v>
      </c>
      <c r="D5699" s="11" t="s">
        <v>1263</v>
      </c>
      <c r="E5699" s="11" t="s">
        <v>1263</v>
      </c>
      <c r="F5699" s="4">
        <v>100000</v>
      </c>
      <c r="G5699" s="3">
        <v>2006</v>
      </c>
      <c r="H5699" s="3" t="s">
        <v>21</v>
      </c>
      <c r="I5699" s="12"/>
      <c r="K5699" s="3" t="str">
        <f>IF(VLOOKUP(D5699,'Resources Final'!A:C,3,FALSE)=0,"",VLOOKUP(D5699,'Resources Final'!A:C,3,FALSE))</f>
        <v/>
      </c>
      <c r="L5699" s="3" t="str">
        <f>IF(VLOOKUP(D5699,'Resources Final'!A:D,4,FALSE)=0,"",VLOOKUP(D5699,'Resources Final'!A:D,4,FALSE))</f>
        <v/>
      </c>
      <c r="M5699" s="3" t="str">
        <f>IF(VLOOKUP(D5699,'Resources Final'!A:E,5,FALSE)=0,"",VLOOKUP(D5699,'Resources Final'!A:E,5,FALSE))</f>
        <v/>
      </c>
      <c r="N5699" s="7" t="str">
        <f>IF(VLOOKUP(D5699,'Resources Final'!A:F,6,FALSE)=0,"",VLOOKUP(D5699,'Resources Final'!A:F,6,FALSE))</f>
        <v>http://www.sourcewatch.org/index.php/Foundation_for_Research_on_Economics_and_the_Environment</v>
      </c>
      <c r="O5699" s="3" t="str">
        <f>IF(VLOOKUP(D5699,'Resources Final'!A:G,7,FALSE)=0,"",VLOOKUP(D5699,'Resources Final'!A:G,7,FALSE))</f>
        <v>Sourcewatch</v>
      </c>
    </row>
    <row r="5700" spans="1:15" x14ac:dyDescent="0.2">
      <c r="A5700" s="11">
        <v>990</v>
      </c>
      <c r="B5700" s="11" t="str">
        <f t="shared" si="104"/>
        <v>Claude R. Lambe Charitable Foundation_Free Congress Foundation200610000</v>
      </c>
      <c r="C5700" s="11" t="s">
        <v>4157</v>
      </c>
      <c r="D5700" s="11" t="s">
        <v>1281</v>
      </c>
      <c r="E5700" s="11" t="s">
        <v>1281</v>
      </c>
      <c r="F5700" s="4">
        <v>10000</v>
      </c>
      <c r="G5700" s="3">
        <v>2006</v>
      </c>
      <c r="H5700" s="3" t="s">
        <v>21</v>
      </c>
      <c r="I5700" s="12"/>
      <c r="K5700" s="3" t="str">
        <f>IF(VLOOKUP(D5700,'Resources Final'!A:C,3,FALSE)=0,"",VLOOKUP(D5700,'Resources Final'!A:C,3,FALSE))</f>
        <v/>
      </c>
      <c r="L5700" s="3" t="str">
        <f>IF(VLOOKUP(D5700,'Resources Final'!A:D,4,FALSE)=0,"",VLOOKUP(D5700,'Resources Final'!A:D,4,FALSE))</f>
        <v/>
      </c>
      <c r="M5700" s="3" t="str">
        <f>IF(VLOOKUP(D5700,'Resources Final'!A:E,5,FALSE)=0,"",VLOOKUP(D5700,'Resources Final'!A:E,5,FALSE))</f>
        <v/>
      </c>
      <c r="N5700" s="7" t="str">
        <f>IF(VLOOKUP(D5700,'Resources Final'!A:F,6,FALSE)=0,"",VLOOKUP(D5700,'Resources Final'!A:F,6,FALSE))</f>
        <v>https://www.sourcewatch.org/index.php/Free_Congress_Foundation</v>
      </c>
      <c r="O5700" s="3" t="str">
        <f>IF(VLOOKUP(D5700,'Resources Final'!A:G,7,FALSE)=0,"",VLOOKUP(D5700,'Resources Final'!A:G,7,FALSE))</f>
        <v>Sourcewatch</v>
      </c>
    </row>
    <row r="5701" spans="1:15" x14ac:dyDescent="0.2">
      <c r="A5701" s="11">
        <v>990</v>
      </c>
      <c r="B5701" s="11" t="str">
        <f t="shared" si="104"/>
        <v>Claude R. Lambe Charitable Foundation_Frontiers of Freedom200650000</v>
      </c>
      <c r="C5701" s="11" t="s">
        <v>4157</v>
      </c>
      <c r="D5701" s="11" t="s">
        <v>1312</v>
      </c>
      <c r="E5701" s="11" t="s">
        <v>1312</v>
      </c>
      <c r="F5701" s="4">
        <v>50000</v>
      </c>
      <c r="G5701" s="3">
        <v>2006</v>
      </c>
      <c r="H5701" s="3" t="s">
        <v>21</v>
      </c>
      <c r="I5701" s="12"/>
      <c r="K5701" s="3" t="str">
        <f>IF(VLOOKUP(D5701,'Resources Final'!A:C,3,FALSE)=0,"",VLOOKUP(D5701,'Resources Final'!A:C,3,FALSE))</f>
        <v/>
      </c>
      <c r="L5701" s="3" t="str">
        <f>IF(VLOOKUP(D5701,'Resources Final'!A:D,4,FALSE)=0,"",VLOOKUP(D5701,'Resources Final'!A:D,4,FALSE))</f>
        <v/>
      </c>
      <c r="M5701" s="3" t="str">
        <f>IF(VLOOKUP(D5701,'Resources Final'!A:E,5,FALSE)=0,"",VLOOKUP(D5701,'Resources Final'!A:E,5,FALSE))</f>
        <v/>
      </c>
      <c r="N5701" s="7" t="str">
        <f>IF(VLOOKUP(D5701,'Resources Final'!A:F,6,FALSE)=0,"",VLOOKUP(D5701,'Resources Final'!A:F,6,FALSE))</f>
        <v>https://www.desmogblog.com/frontiers-freedom</v>
      </c>
      <c r="O5701" s="3" t="str">
        <f>IF(VLOOKUP(D5701,'Resources Final'!A:G,7,FALSE)=0,"",VLOOKUP(D5701,'Resources Final'!A:G,7,FALSE))</f>
        <v>Desmog</v>
      </c>
    </row>
    <row r="5702" spans="1:15" x14ac:dyDescent="0.2">
      <c r="A5702" s="11">
        <v>990</v>
      </c>
      <c r="B5702" s="11" t="str">
        <f t="shared" si="104"/>
        <v>Claude R. Lambe Charitable Foundation_George C. Marshall Institute200630000</v>
      </c>
      <c r="C5702" s="11" t="s">
        <v>4157</v>
      </c>
      <c r="D5702" s="11" t="s">
        <v>1363</v>
      </c>
      <c r="E5702" s="11" t="s">
        <v>1363</v>
      </c>
      <c r="F5702" s="4">
        <v>30000</v>
      </c>
      <c r="G5702" s="3">
        <v>2006</v>
      </c>
      <c r="H5702" s="3" t="s">
        <v>21</v>
      </c>
      <c r="I5702" s="12"/>
      <c r="K5702" s="3" t="str">
        <f>IF(VLOOKUP(D5702,'Resources Final'!A:C,3,FALSE)=0,"",VLOOKUP(D5702,'Resources Final'!A:C,3,FALSE))</f>
        <v/>
      </c>
      <c r="L5702" s="3" t="str">
        <f>IF(VLOOKUP(D5702,'Resources Final'!A:D,4,FALSE)=0,"",VLOOKUP(D5702,'Resources Final'!A:D,4,FALSE))</f>
        <v/>
      </c>
      <c r="M5702" s="3" t="str">
        <f>IF(VLOOKUP(D5702,'Resources Final'!A:E,5,FALSE)=0,"",VLOOKUP(D5702,'Resources Final'!A:E,5,FALSE))</f>
        <v/>
      </c>
      <c r="N5702" s="7" t="str">
        <f>IF(VLOOKUP(D5702,'Resources Final'!A:F,6,FALSE)=0,"",VLOOKUP(D5702,'Resources Final'!A:F,6,FALSE))</f>
        <v>https://www.desmogblog.com/george-c-marshall-institute</v>
      </c>
      <c r="O5702" s="3" t="str">
        <f>IF(VLOOKUP(D5702,'Resources Final'!A:G,7,FALSE)=0,"",VLOOKUP(D5702,'Resources Final'!A:G,7,FALSE))</f>
        <v>Desmog</v>
      </c>
    </row>
    <row r="5703" spans="1:15" x14ac:dyDescent="0.2">
      <c r="A5703" s="11">
        <v>990</v>
      </c>
      <c r="B5703" s="11" t="str">
        <f t="shared" si="104"/>
        <v>Claude R. Lambe Charitable Foundation_George C. Marshall Institute200640000</v>
      </c>
      <c r="C5703" s="11" t="s">
        <v>4157</v>
      </c>
      <c r="D5703" s="11" t="s">
        <v>1363</v>
      </c>
      <c r="E5703" s="11" t="s">
        <v>1363</v>
      </c>
      <c r="F5703" s="4">
        <v>40000</v>
      </c>
      <c r="G5703" s="3">
        <v>2006</v>
      </c>
      <c r="H5703" s="3" t="s">
        <v>21</v>
      </c>
      <c r="I5703" s="12"/>
      <c r="K5703" s="3" t="str">
        <f>IF(VLOOKUP(D5703,'Resources Final'!A:C,3,FALSE)=0,"",VLOOKUP(D5703,'Resources Final'!A:C,3,FALSE))</f>
        <v/>
      </c>
      <c r="L5703" s="3" t="str">
        <f>IF(VLOOKUP(D5703,'Resources Final'!A:D,4,FALSE)=0,"",VLOOKUP(D5703,'Resources Final'!A:D,4,FALSE))</f>
        <v/>
      </c>
      <c r="M5703" s="3" t="str">
        <f>IF(VLOOKUP(D5703,'Resources Final'!A:E,5,FALSE)=0,"",VLOOKUP(D5703,'Resources Final'!A:E,5,FALSE))</f>
        <v/>
      </c>
      <c r="N5703" s="7" t="str">
        <f>IF(VLOOKUP(D5703,'Resources Final'!A:F,6,FALSE)=0,"",VLOOKUP(D5703,'Resources Final'!A:F,6,FALSE))</f>
        <v>https://www.desmogblog.com/george-c-marshall-institute</v>
      </c>
      <c r="O5703" s="3" t="str">
        <f>IF(VLOOKUP(D5703,'Resources Final'!A:G,7,FALSE)=0,"",VLOOKUP(D5703,'Resources Final'!A:G,7,FALSE))</f>
        <v>Desmog</v>
      </c>
    </row>
    <row r="5704" spans="1:15" x14ac:dyDescent="0.2">
      <c r="A5704" s="11">
        <v>990</v>
      </c>
      <c r="B5704" s="11" t="str">
        <f t="shared" si="104"/>
        <v>Claude R. Lambe Charitable Foundation_Heritage Foundation, The2006465000</v>
      </c>
      <c r="C5704" s="11" t="s">
        <v>4157</v>
      </c>
      <c r="D5704" s="11" t="s">
        <v>1570</v>
      </c>
      <c r="E5704" s="11" t="s">
        <v>1570</v>
      </c>
      <c r="F5704" s="4">
        <v>465000</v>
      </c>
      <c r="G5704" s="3">
        <v>2006</v>
      </c>
      <c r="H5704" s="3" t="s">
        <v>21</v>
      </c>
      <c r="I5704" s="12"/>
      <c r="K5704" s="3" t="str">
        <f>IF(VLOOKUP(D5704,'Resources Final'!A:C,3,FALSE)=0,"",VLOOKUP(D5704,'Resources Final'!A:C,3,FALSE))</f>
        <v/>
      </c>
      <c r="L5704" s="3" t="str">
        <f>IF(VLOOKUP(D5704,'Resources Final'!A:D,4,FALSE)=0,"",VLOOKUP(D5704,'Resources Final'!A:D,4,FALSE))</f>
        <v/>
      </c>
      <c r="M5704" s="3" t="str">
        <f>IF(VLOOKUP(D5704,'Resources Final'!A:E,5,FALSE)=0,"",VLOOKUP(D5704,'Resources Final'!A:E,5,FALSE))</f>
        <v/>
      </c>
      <c r="N5704" s="7" t="str">
        <f>IF(VLOOKUP(D5704,'Resources Final'!A:F,6,FALSE)=0,"",VLOOKUP(D5704,'Resources Final'!A:F,6,FALSE))</f>
        <v>https://www.desmogblog.com/heritage-foundation</v>
      </c>
      <c r="O5704" s="3" t="str">
        <f>IF(VLOOKUP(D5704,'Resources Final'!A:G,7,FALSE)=0,"",VLOOKUP(D5704,'Resources Final'!A:G,7,FALSE))</f>
        <v>Desmog</v>
      </c>
    </row>
    <row r="5705" spans="1:15" x14ac:dyDescent="0.2">
      <c r="A5705" s="11">
        <v>990</v>
      </c>
      <c r="B5705" s="11" t="str">
        <f t="shared" si="104"/>
        <v>Claude R. Lambe Charitable Foundation_Independent Women's Forum200615000</v>
      </c>
      <c r="C5705" s="11" t="s">
        <v>4157</v>
      </c>
      <c r="D5705" s="11" t="s">
        <v>1669</v>
      </c>
      <c r="E5705" s="11" t="s">
        <v>1669</v>
      </c>
      <c r="F5705" s="4">
        <v>15000</v>
      </c>
      <c r="G5705" s="3">
        <v>2006</v>
      </c>
      <c r="H5705" s="3" t="s">
        <v>21</v>
      </c>
      <c r="I5705" s="12"/>
      <c r="K5705" s="3" t="str">
        <f>IF(VLOOKUP(D5705,'Resources Final'!A:C,3,FALSE)=0,"",VLOOKUP(D5705,'Resources Final'!A:C,3,FALSE))</f>
        <v/>
      </c>
      <c r="L5705" s="3" t="str">
        <f>IF(VLOOKUP(D5705,'Resources Final'!A:D,4,FALSE)=0,"",VLOOKUP(D5705,'Resources Final'!A:D,4,FALSE))</f>
        <v/>
      </c>
      <c r="M5705" s="3" t="str">
        <f>IF(VLOOKUP(D5705,'Resources Final'!A:E,5,FALSE)=0,"",VLOOKUP(D5705,'Resources Final'!A:E,5,FALSE))</f>
        <v/>
      </c>
      <c r="N5705" s="7" t="str">
        <f>IF(VLOOKUP(D5705,'Resources Final'!A:F,6,FALSE)=0,"",VLOOKUP(D5705,'Resources Final'!A:F,6,FALSE))</f>
        <v>https://www.desmogblog.com/independent-women-s-forum</v>
      </c>
      <c r="O5705" s="3" t="str">
        <f>IF(VLOOKUP(D5705,'Resources Final'!A:G,7,FALSE)=0,"",VLOOKUP(D5705,'Resources Final'!A:G,7,FALSE))</f>
        <v>Desmog</v>
      </c>
    </row>
    <row r="5706" spans="1:15" x14ac:dyDescent="0.2">
      <c r="A5706" s="11">
        <v>990</v>
      </c>
      <c r="B5706" s="11" t="str">
        <f t="shared" si="104"/>
        <v>Claude R. Lambe Charitable Foundation_Institute for Energy Research200625000</v>
      </c>
      <c r="C5706" s="11" t="s">
        <v>4157</v>
      </c>
      <c r="D5706" s="11" t="s">
        <v>1676</v>
      </c>
      <c r="E5706" s="11" t="s">
        <v>1676</v>
      </c>
      <c r="F5706" s="4">
        <v>25000</v>
      </c>
      <c r="G5706" s="3">
        <v>2006</v>
      </c>
      <c r="H5706" s="3" t="s">
        <v>21</v>
      </c>
      <c r="I5706" s="12"/>
      <c r="K5706" s="3" t="str">
        <f>IF(VLOOKUP(D5706,'Resources Final'!A:C,3,FALSE)=0,"",VLOOKUP(D5706,'Resources Final'!A:C,3,FALSE))</f>
        <v/>
      </c>
      <c r="L5706" s="3" t="str">
        <f>IF(VLOOKUP(D5706,'Resources Final'!A:D,4,FALSE)=0,"",VLOOKUP(D5706,'Resources Final'!A:D,4,FALSE))</f>
        <v/>
      </c>
      <c r="M5706" s="3" t="str">
        <f>IF(VLOOKUP(D5706,'Resources Final'!A:E,5,FALSE)=0,"",VLOOKUP(D5706,'Resources Final'!A:E,5,FALSE))</f>
        <v/>
      </c>
      <c r="N5706" s="7" t="str">
        <f>IF(VLOOKUP(D5706,'Resources Final'!A:F,6,FALSE)=0,"",VLOOKUP(D5706,'Resources Final'!A:F,6,FALSE))</f>
        <v>https://www.desmogblog.com/institute-energy-research</v>
      </c>
      <c r="O5706" s="3" t="str">
        <f>IF(VLOOKUP(D5706,'Resources Final'!A:G,7,FALSE)=0,"",VLOOKUP(D5706,'Resources Final'!A:G,7,FALSE))</f>
        <v>Desmog</v>
      </c>
    </row>
    <row r="5707" spans="1:15" x14ac:dyDescent="0.2">
      <c r="A5707" s="11">
        <v>990</v>
      </c>
      <c r="B5707" s="11" t="str">
        <f t="shared" si="104"/>
        <v>Claude R. Lambe Charitable Foundation_Intercollegiate Studies Institute2006250000</v>
      </c>
      <c r="C5707" s="11" t="s">
        <v>4157</v>
      </c>
      <c r="D5707" s="11" t="s">
        <v>1701</v>
      </c>
      <c r="E5707" s="11" t="s">
        <v>1701</v>
      </c>
      <c r="F5707" s="4">
        <v>250000</v>
      </c>
      <c r="G5707" s="3">
        <v>2006</v>
      </c>
      <c r="H5707" s="3" t="s">
        <v>21</v>
      </c>
      <c r="I5707" s="12"/>
      <c r="K5707" s="3" t="str">
        <f>IF(VLOOKUP(D5707,'Resources Final'!A:C,3,FALSE)=0,"",VLOOKUP(D5707,'Resources Final'!A:C,3,FALSE))</f>
        <v/>
      </c>
      <c r="L5707" s="3" t="str">
        <f>IF(VLOOKUP(D5707,'Resources Final'!A:D,4,FALSE)=0,"",VLOOKUP(D5707,'Resources Final'!A:D,4,FALSE))</f>
        <v/>
      </c>
      <c r="M5707" s="3" t="str">
        <f>IF(VLOOKUP(D5707,'Resources Final'!A:E,5,FALSE)=0,"",VLOOKUP(D5707,'Resources Final'!A:E,5,FALSE))</f>
        <v/>
      </c>
      <c r="N5707" s="7" t="str">
        <f>IF(VLOOKUP(D5707,'Resources Final'!A:F,6,FALSE)=0,"",VLOOKUP(D5707,'Resources Final'!A:F,6,FALSE))</f>
        <v>https://www.sourcewatch.org/index.php/Intercollegiate_Studies_Institute</v>
      </c>
      <c r="O5707" s="3" t="str">
        <f>IF(VLOOKUP(D5707,'Resources Final'!A:G,7,FALSE)=0,"",VLOOKUP(D5707,'Resources Final'!A:G,7,FALSE))</f>
        <v>Sourcewatch</v>
      </c>
    </row>
    <row r="5708" spans="1:15" x14ac:dyDescent="0.2">
      <c r="A5708" s="11">
        <v>990</v>
      </c>
      <c r="B5708" s="11" t="str">
        <f t="shared" si="104"/>
        <v>Claude R. Lambe Charitable Foundation_Leadership Institute200620000</v>
      </c>
      <c r="C5708" s="11" t="s">
        <v>4157</v>
      </c>
      <c r="D5708" s="11" t="s">
        <v>2120</v>
      </c>
      <c r="E5708" s="11" t="s">
        <v>2120</v>
      </c>
      <c r="F5708" s="4">
        <v>20000</v>
      </c>
      <c r="G5708" s="3">
        <v>2006</v>
      </c>
      <c r="H5708" s="3" t="s">
        <v>21</v>
      </c>
      <c r="I5708" s="12"/>
      <c r="K5708" s="3" t="str">
        <f>IF(VLOOKUP(D5708,'Resources Final'!A:C,3,FALSE)=0,"",VLOOKUP(D5708,'Resources Final'!A:C,3,FALSE))</f>
        <v/>
      </c>
      <c r="L5708" s="3" t="str">
        <f>IF(VLOOKUP(D5708,'Resources Final'!A:D,4,FALSE)=0,"",VLOOKUP(D5708,'Resources Final'!A:D,4,FALSE))</f>
        <v/>
      </c>
      <c r="M5708" s="3" t="str">
        <f>IF(VLOOKUP(D5708,'Resources Final'!A:E,5,FALSE)=0,"",VLOOKUP(D5708,'Resources Final'!A:E,5,FALSE))</f>
        <v/>
      </c>
      <c r="N5708" s="7" t="str">
        <f>IF(VLOOKUP(D5708,'Resources Final'!A:F,6,FALSE)=0,"",VLOOKUP(D5708,'Resources Final'!A:F,6,FALSE))</f>
        <v>https://www.desmogblog.com/leadership-institute</v>
      </c>
      <c r="O5708" s="3" t="str">
        <f>IF(VLOOKUP(D5708,'Resources Final'!A:G,7,FALSE)=0,"",VLOOKUP(D5708,'Resources Final'!A:G,7,FALSE))</f>
        <v>Desmog</v>
      </c>
    </row>
    <row r="5709" spans="1:15" x14ac:dyDescent="0.2">
      <c r="A5709" s="11">
        <v>990</v>
      </c>
      <c r="B5709" s="11" t="str">
        <f t="shared" si="104"/>
        <v>Claude R. Lambe Charitable Foundation_Leadership Institute20064500</v>
      </c>
      <c r="C5709" s="11" t="s">
        <v>4157</v>
      </c>
      <c r="D5709" s="11" t="s">
        <v>2120</v>
      </c>
      <c r="E5709" s="11" t="s">
        <v>2120</v>
      </c>
      <c r="F5709" s="4">
        <v>4500</v>
      </c>
      <c r="G5709" s="3">
        <v>2006</v>
      </c>
      <c r="H5709" s="3" t="s">
        <v>21</v>
      </c>
      <c r="I5709" s="12"/>
      <c r="K5709" s="3" t="str">
        <f>IF(VLOOKUP(D5709,'Resources Final'!A:C,3,FALSE)=0,"",VLOOKUP(D5709,'Resources Final'!A:C,3,FALSE))</f>
        <v/>
      </c>
      <c r="L5709" s="3" t="str">
        <f>IF(VLOOKUP(D5709,'Resources Final'!A:D,4,FALSE)=0,"",VLOOKUP(D5709,'Resources Final'!A:D,4,FALSE))</f>
        <v/>
      </c>
      <c r="M5709" s="3" t="str">
        <f>IF(VLOOKUP(D5709,'Resources Final'!A:E,5,FALSE)=0,"",VLOOKUP(D5709,'Resources Final'!A:E,5,FALSE))</f>
        <v/>
      </c>
      <c r="N5709" s="7" t="str">
        <f>IF(VLOOKUP(D5709,'Resources Final'!A:F,6,FALSE)=0,"",VLOOKUP(D5709,'Resources Final'!A:F,6,FALSE))</f>
        <v>https://www.desmogblog.com/leadership-institute</v>
      </c>
      <c r="O5709" s="3" t="str">
        <f>IF(VLOOKUP(D5709,'Resources Final'!A:G,7,FALSE)=0,"",VLOOKUP(D5709,'Resources Final'!A:G,7,FALSE))</f>
        <v>Desmog</v>
      </c>
    </row>
    <row r="5710" spans="1:15" x14ac:dyDescent="0.2">
      <c r="A5710" s="11">
        <v>990</v>
      </c>
      <c r="B5710" s="11" t="str">
        <f t="shared" si="104"/>
        <v>Claude R. Lambe Charitable Foundation_Manhattan Institute for Policy Research2006200000</v>
      </c>
      <c r="C5710" s="11" t="s">
        <v>4157</v>
      </c>
      <c r="D5710" s="11" t="s">
        <v>2312</v>
      </c>
      <c r="E5710" s="11" t="s">
        <v>2312</v>
      </c>
      <c r="F5710" s="4">
        <v>200000</v>
      </c>
      <c r="G5710" s="3">
        <v>2006</v>
      </c>
      <c r="H5710" s="3" t="s">
        <v>21</v>
      </c>
      <c r="I5710" s="12"/>
      <c r="K5710" s="3" t="str">
        <f>IF(VLOOKUP(D5710,'Resources Final'!A:C,3,FALSE)=0,"",VLOOKUP(D5710,'Resources Final'!A:C,3,FALSE))</f>
        <v/>
      </c>
      <c r="L5710" s="3" t="str">
        <f>IF(VLOOKUP(D5710,'Resources Final'!A:D,4,FALSE)=0,"",VLOOKUP(D5710,'Resources Final'!A:D,4,FALSE))</f>
        <v/>
      </c>
      <c r="M5710" s="3" t="str">
        <f>IF(VLOOKUP(D5710,'Resources Final'!A:E,5,FALSE)=0,"",VLOOKUP(D5710,'Resources Final'!A:E,5,FALSE))</f>
        <v/>
      </c>
      <c r="N5710" s="7" t="str">
        <f>IF(VLOOKUP(D5710,'Resources Final'!A:F,6,FALSE)=0,"",VLOOKUP(D5710,'Resources Final'!A:F,6,FALSE))</f>
        <v>https://www.desmogblog.com/manhattan-institute-policy-research</v>
      </c>
      <c r="O5710" s="3" t="str">
        <f>IF(VLOOKUP(D5710,'Resources Final'!A:G,7,FALSE)=0,"",VLOOKUP(D5710,'Resources Final'!A:G,7,FALSE))</f>
        <v>Desmog</v>
      </c>
    </row>
    <row r="5711" spans="1:15" x14ac:dyDescent="0.2">
      <c r="A5711" s="11">
        <v>990</v>
      </c>
      <c r="B5711" s="11" t="str">
        <f t="shared" si="104"/>
        <v>Claude R. Lambe Charitable Foundation_Media Research Center20064030</v>
      </c>
      <c r="C5711" s="11" t="s">
        <v>4157</v>
      </c>
      <c r="D5711" s="11" t="s">
        <v>2409</v>
      </c>
      <c r="E5711" s="11" t="s">
        <v>2409</v>
      </c>
      <c r="F5711" s="4">
        <v>4030</v>
      </c>
      <c r="G5711" s="3">
        <v>2006</v>
      </c>
      <c r="H5711" s="3" t="s">
        <v>21</v>
      </c>
      <c r="I5711" s="12"/>
      <c r="K5711" s="3" t="str">
        <f>IF(VLOOKUP(D5711,'Resources Final'!A:C,3,FALSE)=0,"",VLOOKUP(D5711,'Resources Final'!A:C,3,FALSE))</f>
        <v/>
      </c>
      <c r="L5711" s="3" t="str">
        <f>IF(VLOOKUP(D5711,'Resources Final'!A:D,4,FALSE)=0,"",VLOOKUP(D5711,'Resources Final'!A:D,4,FALSE))</f>
        <v/>
      </c>
      <c r="M5711" s="3" t="str">
        <f>IF(VLOOKUP(D5711,'Resources Final'!A:E,5,FALSE)=0,"",VLOOKUP(D5711,'Resources Final'!A:E,5,FALSE))</f>
        <v/>
      </c>
      <c r="N5711" s="7" t="str">
        <f>IF(VLOOKUP(D5711,'Resources Final'!A:F,6,FALSE)=0,"",VLOOKUP(D5711,'Resources Final'!A:F,6,FALSE))</f>
        <v>https://www.desmogblog.com/media-research-center</v>
      </c>
      <c r="O5711" s="3" t="str">
        <f>IF(VLOOKUP(D5711,'Resources Final'!A:G,7,FALSE)=0,"",VLOOKUP(D5711,'Resources Final'!A:G,7,FALSE))</f>
        <v>Desmog</v>
      </c>
    </row>
    <row r="5712" spans="1:15" x14ac:dyDescent="0.2">
      <c r="A5712" s="11">
        <v>990</v>
      </c>
      <c r="B5712" s="11" t="str">
        <f t="shared" si="104"/>
        <v>Claude R. Lambe Charitable Foundation_National Center for Policy Analysis200625000</v>
      </c>
      <c r="C5712" s="11" t="s">
        <v>4157</v>
      </c>
      <c r="D5712" s="11" t="s">
        <v>2601</v>
      </c>
      <c r="E5712" s="11" t="s">
        <v>2601</v>
      </c>
      <c r="F5712" s="4">
        <v>25000</v>
      </c>
      <c r="G5712" s="3">
        <v>2006</v>
      </c>
      <c r="H5712" s="3" t="s">
        <v>21</v>
      </c>
      <c r="I5712" s="12"/>
      <c r="K5712" s="3" t="str">
        <f>IF(VLOOKUP(D5712,'Resources Final'!A:C,3,FALSE)=0,"",VLOOKUP(D5712,'Resources Final'!A:C,3,FALSE))</f>
        <v/>
      </c>
      <c r="L5712" s="3" t="str">
        <f>IF(VLOOKUP(D5712,'Resources Final'!A:D,4,FALSE)=0,"",VLOOKUP(D5712,'Resources Final'!A:D,4,FALSE))</f>
        <v/>
      </c>
      <c r="M5712" s="3" t="str">
        <f>IF(VLOOKUP(D5712,'Resources Final'!A:E,5,FALSE)=0,"",VLOOKUP(D5712,'Resources Final'!A:E,5,FALSE))</f>
        <v/>
      </c>
      <c r="N5712" s="7" t="str">
        <f>IF(VLOOKUP(D5712,'Resources Final'!A:F,6,FALSE)=0,"",VLOOKUP(D5712,'Resources Final'!A:F,6,FALSE))</f>
        <v>https://www.desmogblog.com/national-center-policy-analysis</v>
      </c>
      <c r="O5712" s="3" t="str">
        <f>IF(VLOOKUP(D5712,'Resources Final'!A:G,7,FALSE)=0,"",VLOOKUP(D5712,'Resources Final'!A:G,7,FALSE))</f>
        <v>Desmog</v>
      </c>
    </row>
    <row r="5713" spans="1:15" x14ac:dyDescent="0.2">
      <c r="A5713" s="11">
        <v>990</v>
      </c>
      <c r="B5713" s="11" t="str">
        <f t="shared" si="104"/>
        <v>Claude R. Lambe Charitable Foundation_National Center for Readiness/Preparedness200625000</v>
      </c>
      <c r="C5713" s="11" t="s">
        <v>4157</v>
      </c>
      <c r="D5713" s="11" t="s">
        <v>2603</v>
      </c>
      <c r="E5713" s="11" t="s">
        <v>2603</v>
      </c>
      <c r="F5713" s="4">
        <v>25000</v>
      </c>
      <c r="G5713" s="3">
        <v>2006</v>
      </c>
      <c r="H5713" s="3" t="s">
        <v>21</v>
      </c>
      <c r="I5713" s="12"/>
      <c r="K5713" s="3" t="str">
        <f>IF(VLOOKUP(D5713,'Resources Final'!A:C,3,FALSE)=0,"",VLOOKUP(D5713,'Resources Final'!A:C,3,FALSE))</f>
        <v/>
      </c>
      <c r="L5713" s="3" t="str">
        <f>IF(VLOOKUP(D5713,'Resources Final'!A:D,4,FALSE)=0,"",VLOOKUP(D5713,'Resources Final'!A:D,4,FALSE))</f>
        <v/>
      </c>
      <c r="M5713" s="3" t="str">
        <f>IF(VLOOKUP(D5713,'Resources Final'!A:E,5,FALSE)=0,"",VLOOKUP(D5713,'Resources Final'!A:E,5,FALSE))</f>
        <v/>
      </c>
      <c r="N5713" s="7" t="str">
        <f>IF(VLOOKUP(D5713,'Resources Final'!A:F,6,FALSE)=0,"",VLOOKUP(D5713,'Resources Final'!A:F,6,FALSE))</f>
        <v/>
      </c>
      <c r="O5713" s="3" t="str">
        <f>IF(VLOOKUP(D5713,'Resources Final'!A:G,7,FALSE)=0,"",VLOOKUP(D5713,'Resources Final'!A:G,7,FALSE))</f>
        <v/>
      </c>
    </row>
    <row r="5714" spans="1:15" x14ac:dyDescent="0.2">
      <c r="A5714" s="11">
        <v>990</v>
      </c>
      <c r="B5714" s="11" t="str">
        <f t="shared" si="104"/>
        <v>Claude R. Lambe Charitable Foundation_Pacific Research Institute for Public Policy200690000</v>
      </c>
      <c r="C5714" s="11" t="s">
        <v>4157</v>
      </c>
      <c r="D5714" s="11" t="s">
        <v>2786</v>
      </c>
      <c r="E5714" s="11" t="s">
        <v>2786</v>
      </c>
      <c r="F5714" s="4">
        <v>90000</v>
      </c>
      <c r="G5714" s="3">
        <v>2006</v>
      </c>
      <c r="H5714" s="3" t="s">
        <v>21</v>
      </c>
      <c r="I5714" s="12"/>
      <c r="K5714" s="3" t="str">
        <f>IF(VLOOKUP(D5714,'Resources Final'!A:C,3,FALSE)=0,"",VLOOKUP(D5714,'Resources Final'!A:C,3,FALSE))</f>
        <v/>
      </c>
      <c r="L5714" s="3" t="str">
        <f>IF(VLOOKUP(D5714,'Resources Final'!A:D,4,FALSE)=0,"",VLOOKUP(D5714,'Resources Final'!A:D,4,FALSE))</f>
        <v/>
      </c>
      <c r="M5714" s="3" t="str">
        <f>IF(VLOOKUP(D5714,'Resources Final'!A:E,5,FALSE)=0,"",VLOOKUP(D5714,'Resources Final'!A:E,5,FALSE))</f>
        <v/>
      </c>
      <c r="N5714" s="7" t="str">
        <f>IF(VLOOKUP(D5714,'Resources Final'!A:F,6,FALSE)=0,"",VLOOKUP(D5714,'Resources Final'!A:F,6,FALSE))</f>
        <v>https://www.desmogblog.com/pacific-research-institute</v>
      </c>
      <c r="O5714" s="3" t="str">
        <f>IF(VLOOKUP(D5714,'Resources Final'!A:G,7,FALSE)=0,"",VLOOKUP(D5714,'Resources Final'!A:G,7,FALSE))</f>
        <v>Desmog</v>
      </c>
    </row>
    <row r="5715" spans="1:15" x14ac:dyDescent="0.2">
      <c r="A5715" s="11">
        <v>990</v>
      </c>
      <c r="B5715" s="11" t="str">
        <f t="shared" si="104"/>
        <v>Claude R. Lambe Charitable Foundation_Political Economy Research Center200620000</v>
      </c>
      <c r="C5715" s="11" t="s">
        <v>4157</v>
      </c>
      <c r="D5715" s="11" t="s">
        <v>2876</v>
      </c>
      <c r="E5715" s="11" t="s">
        <v>2877</v>
      </c>
      <c r="F5715" s="4">
        <v>20000</v>
      </c>
      <c r="G5715" s="3">
        <v>2006</v>
      </c>
      <c r="H5715" s="3" t="s">
        <v>21</v>
      </c>
      <c r="I5715" s="12"/>
      <c r="K5715" s="3" t="str">
        <f>IF(VLOOKUP(D5715,'Resources Final'!A:C,3,FALSE)=0,"",VLOOKUP(D5715,'Resources Final'!A:C,3,FALSE))</f>
        <v/>
      </c>
      <c r="L5715" s="3" t="str">
        <f>IF(VLOOKUP(D5715,'Resources Final'!A:D,4,FALSE)=0,"",VLOOKUP(D5715,'Resources Final'!A:D,4,FALSE))</f>
        <v/>
      </c>
      <c r="M5715" s="3" t="str">
        <f>IF(VLOOKUP(D5715,'Resources Final'!A:E,5,FALSE)=0,"",VLOOKUP(D5715,'Resources Final'!A:E,5,FALSE))</f>
        <v/>
      </c>
      <c r="N5715" s="7" t="str">
        <f>IF(VLOOKUP(D5715,'Resources Final'!A:F,6,FALSE)=0,"",VLOOKUP(D5715,'Resources Final'!A:F,6,FALSE))</f>
        <v>https://www.desmogblog.com/property-and-environment-research-center</v>
      </c>
      <c r="O5715" s="3" t="str">
        <f>IF(VLOOKUP(D5715,'Resources Final'!A:G,7,FALSE)=0,"",VLOOKUP(D5715,'Resources Final'!A:G,7,FALSE))</f>
        <v>Desmog</v>
      </c>
    </row>
    <row r="5716" spans="1:15" x14ac:dyDescent="0.2">
      <c r="A5716" s="11">
        <v>990</v>
      </c>
      <c r="B5716" s="11" t="str">
        <f t="shared" si="104"/>
        <v>Claude R. Lambe Charitable Foundation_Property and Environment Research Center200625000</v>
      </c>
      <c r="C5716" s="11" t="s">
        <v>4157</v>
      </c>
      <c r="D5716" s="11" t="s">
        <v>2877</v>
      </c>
      <c r="E5716" s="11" t="s">
        <v>2877</v>
      </c>
      <c r="F5716" s="4">
        <v>25000</v>
      </c>
      <c r="G5716" s="3">
        <v>2006</v>
      </c>
      <c r="H5716" s="3" t="s">
        <v>21</v>
      </c>
      <c r="I5716" s="12"/>
      <c r="K5716" s="3" t="str">
        <f>IF(VLOOKUP(D5716,'Resources Final'!A:C,3,FALSE)=0,"",VLOOKUP(D5716,'Resources Final'!A:C,3,FALSE))</f>
        <v/>
      </c>
      <c r="L5716" s="3" t="str">
        <f>IF(VLOOKUP(D5716,'Resources Final'!A:D,4,FALSE)=0,"",VLOOKUP(D5716,'Resources Final'!A:D,4,FALSE))</f>
        <v/>
      </c>
      <c r="M5716" s="3" t="str">
        <f>IF(VLOOKUP(D5716,'Resources Final'!A:E,5,FALSE)=0,"",VLOOKUP(D5716,'Resources Final'!A:E,5,FALSE))</f>
        <v/>
      </c>
      <c r="N5716" s="7" t="str">
        <f>IF(VLOOKUP(D5716,'Resources Final'!A:F,6,FALSE)=0,"",VLOOKUP(D5716,'Resources Final'!A:F,6,FALSE))</f>
        <v>https://www.desmogblog.com/property-and-environment-research-center</v>
      </c>
      <c r="O5716" s="3" t="str">
        <f>IF(VLOOKUP(D5716,'Resources Final'!A:G,7,FALSE)=0,"",VLOOKUP(D5716,'Resources Final'!A:G,7,FALSE))</f>
        <v>Desmog</v>
      </c>
    </row>
    <row r="5717" spans="1:15" x14ac:dyDescent="0.2">
      <c r="A5717" s="11">
        <v>990</v>
      </c>
      <c r="B5717" s="11" t="str">
        <f t="shared" si="104"/>
        <v>Claude R. Lambe Charitable Foundation_Reason Foundation200690000</v>
      </c>
      <c r="C5717" s="11" t="s">
        <v>4157</v>
      </c>
      <c r="D5717" s="11" t="s">
        <v>3001</v>
      </c>
      <c r="E5717" s="11" t="s">
        <v>3001</v>
      </c>
      <c r="F5717" s="4">
        <v>90000</v>
      </c>
      <c r="G5717" s="3">
        <v>2006</v>
      </c>
      <c r="H5717" s="3" t="s">
        <v>21</v>
      </c>
      <c r="I5717" s="12"/>
      <c r="K5717" s="3" t="str">
        <f>IF(VLOOKUP(D5717,'Resources Final'!A:C,3,FALSE)=0,"",VLOOKUP(D5717,'Resources Final'!A:C,3,FALSE))</f>
        <v/>
      </c>
      <c r="L5717" s="3" t="str">
        <f>IF(VLOOKUP(D5717,'Resources Final'!A:D,4,FALSE)=0,"",VLOOKUP(D5717,'Resources Final'!A:D,4,FALSE))</f>
        <v/>
      </c>
      <c r="M5717" s="3" t="str">
        <f>IF(VLOOKUP(D5717,'Resources Final'!A:E,5,FALSE)=0,"",VLOOKUP(D5717,'Resources Final'!A:E,5,FALSE))</f>
        <v/>
      </c>
      <c r="N5717" s="7" t="str">
        <f>IF(VLOOKUP(D5717,'Resources Final'!A:F,6,FALSE)=0,"",VLOOKUP(D5717,'Resources Final'!A:F,6,FALSE))</f>
        <v>https://www.desmogblog.com/reason-foundation</v>
      </c>
      <c r="O5717" s="3" t="str">
        <f>IF(VLOOKUP(D5717,'Resources Final'!A:G,7,FALSE)=0,"",VLOOKUP(D5717,'Resources Final'!A:G,7,FALSE))</f>
        <v>Desmog</v>
      </c>
    </row>
    <row r="5718" spans="1:15" x14ac:dyDescent="0.2">
      <c r="A5718" s="11">
        <v>990</v>
      </c>
      <c r="B5718" s="11" t="str">
        <f t="shared" si="104"/>
        <v>Claude R. Lambe Charitable Foundation_State Policy Network200615000</v>
      </c>
      <c r="C5718" s="11" t="s">
        <v>4157</v>
      </c>
      <c r="D5718" s="11" t="s">
        <v>3419</v>
      </c>
      <c r="E5718" s="11" t="s">
        <v>3419</v>
      </c>
      <c r="F5718" s="4">
        <v>15000</v>
      </c>
      <c r="G5718" s="3">
        <v>2006</v>
      </c>
      <c r="H5718" s="3" t="s">
        <v>21</v>
      </c>
      <c r="I5718" s="12"/>
      <c r="K5718" s="3" t="str">
        <f>IF(VLOOKUP(D5718,'Resources Final'!A:C,3,FALSE)=0,"",VLOOKUP(D5718,'Resources Final'!A:C,3,FALSE))</f>
        <v/>
      </c>
      <c r="L5718" s="3" t="str">
        <f>IF(VLOOKUP(D5718,'Resources Final'!A:D,4,FALSE)=0,"",VLOOKUP(D5718,'Resources Final'!A:D,4,FALSE))</f>
        <v/>
      </c>
      <c r="M5718" s="3" t="str">
        <f>IF(VLOOKUP(D5718,'Resources Final'!A:E,5,FALSE)=0,"",VLOOKUP(D5718,'Resources Final'!A:E,5,FALSE))</f>
        <v/>
      </c>
      <c r="N5718" s="7" t="str">
        <f>IF(VLOOKUP(D5718,'Resources Final'!A:F,6,FALSE)=0,"",VLOOKUP(D5718,'Resources Final'!A:F,6,FALSE))</f>
        <v>https://www.desmogblog.com/state-policy-network</v>
      </c>
      <c r="O5718" s="3" t="str">
        <f>IF(VLOOKUP(D5718,'Resources Final'!A:G,7,FALSE)=0,"",VLOOKUP(D5718,'Resources Final'!A:G,7,FALSE))</f>
        <v>Desmog</v>
      </c>
    </row>
    <row r="5719" spans="1:15" x14ac:dyDescent="0.2">
      <c r="A5719" s="11">
        <v>990</v>
      </c>
      <c r="B5719" s="11" t="str">
        <f t="shared" si="104"/>
        <v>Claude R. Lambe Charitable Foundation_Tax Foundation2006100000</v>
      </c>
      <c r="C5719" s="11" t="s">
        <v>4157</v>
      </c>
      <c r="D5719" s="11" t="s">
        <v>3530</v>
      </c>
      <c r="E5719" s="11" t="s">
        <v>3530</v>
      </c>
      <c r="F5719" s="4">
        <v>100000</v>
      </c>
      <c r="G5719" s="3">
        <v>2006</v>
      </c>
      <c r="H5719" s="3" t="s">
        <v>21</v>
      </c>
      <c r="I5719" s="12"/>
      <c r="K5719" s="3" t="str">
        <f>IF(VLOOKUP(D5719,'Resources Final'!A:C,3,FALSE)=0,"",VLOOKUP(D5719,'Resources Final'!A:C,3,FALSE))</f>
        <v/>
      </c>
      <c r="L5719" s="3" t="str">
        <f>IF(VLOOKUP(D5719,'Resources Final'!A:D,4,FALSE)=0,"",VLOOKUP(D5719,'Resources Final'!A:D,4,FALSE))</f>
        <v/>
      </c>
      <c r="M5719" s="3" t="str">
        <f>IF(VLOOKUP(D5719,'Resources Final'!A:E,5,FALSE)=0,"",VLOOKUP(D5719,'Resources Final'!A:E,5,FALSE))</f>
        <v/>
      </c>
      <c r="N5719" s="7" t="str">
        <f>IF(VLOOKUP(D5719,'Resources Final'!A:F,6,FALSE)=0,"",VLOOKUP(D5719,'Resources Final'!A:F,6,FALSE))</f>
        <v>http://www.sourcewatch.org/index.php/Tax_Foundation</v>
      </c>
      <c r="O5719" s="3" t="str">
        <f>IF(VLOOKUP(D5719,'Resources Final'!A:G,7,FALSE)=0,"",VLOOKUP(D5719,'Resources Final'!A:G,7,FALSE))</f>
        <v>Sourcewatch</v>
      </c>
    </row>
    <row r="5720" spans="1:15" x14ac:dyDescent="0.2">
      <c r="A5720" s="11">
        <v>990</v>
      </c>
      <c r="B5720" s="11" t="str">
        <f t="shared" si="104"/>
        <v>Claude R. Lambe Charitable Foundation_Texas Public Policy Foundation200670000</v>
      </c>
      <c r="C5720" s="11" t="s">
        <v>4157</v>
      </c>
      <c r="D5720" s="11" t="s">
        <v>3555</v>
      </c>
      <c r="E5720" s="11" t="s">
        <v>3555</v>
      </c>
      <c r="F5720" s="4">
        <v>70000</v>
      </c>
      <c r="G5720" s="3">
        <v>2006</v>
      </c>
      <c r="H5720" s="3" t="s">
        <v>21</v>
      </c>
      <c r="I5720" s="12"/>
      <c r="K5720" s="3" t="str">
        <f>IF(VLOOKUP(D5720,'Resources Final'!A:C,3,FALSE)=0,"",VLOOKUP(D5720,'Resources Final'!A:C,3,FALSE))</f>
        <v/>
      </c>
      <c r="L5720" s="3" t="str">
        <f>IF(VLOOKUP(D5720,'Resources Final'!A:D,4,FALSE)=0,"",VLOOKUP(D5720,'Resources Final'!A:D,4,FALSE))</f>
        <v/>
      </c>
      <c r="M5720" s="3" t="str">
        <f>IF(VLOOKUP(D5720,'Resources Final'!A:E,5,FALSE)=0,"",VLOOKUP(D5720,'Resources Final'!A:E,5,FALSE))</f>
        <v/>
      </c>
      <c r="N5720" s="7" t="str">
        <f>IF(VLOOKUP(D5720,'Resources Final'!A:F,6,FALSE)=0,"",VLOOKUP(D5720,'Resources Final'!A:F,6,FALSE))</f>
        <v>https://www.desmogblog.com/texas-public-policy-foundation</v>
      </c>
      <c r="O5720" s="3" t="str">
        <f>IF(VLOOKUP(D5720,'Resources Final'!A:G,7,FALSE)=0,"",VLOOKUP(D5720,'Resources Final'!A:G,7,FALSE))</f>
        <v>Desmog</v>
      </c>
    </row>
    <row r="5721" spans="1:15" x14ac:dyDescent="0.2">
      <c r="A5721" s="11">
        <v>990</v>
      </c>
      <c r="B5721" s="11" t="str">
        <f t="shared" si="104"/>
        <v>Claude R. Lambe Charitable Foundation_The Claremont Institute20065000</v>
      </c>
      <c r="C5721" s="11" t="s">
        <v>4157</v>
      </c>
      <c r="D5721" s="11" t="s">
        <v>3575</v>
      </c>
      <c r="E5721" s="11" t="s">
        <v>3575</v>
      </c>
      <c r="F5721" s="4">
        <v>5000</v>
      </c>
      <c r="G5721" s="3">
        <v>2006</v>
      </c>
      <c r="H5721" s="3" t="s">
        <v>21</v>
      </c>
      <c r="I5721" s="12"/>
      <c r="K5721" s="3" t="str">
        <f>IF(VLOOKUP(D5721,'Resources Final'!A:C,3,FALSE)=0,"",VLOOKUP(D5721,'Resources Final'!A:C,3,FALSE))</f>
        <v/>
      </c>
      <c r="L5721" s="3" t="str">
        <f>IF(VLOOKUP(D5721,'Resources Final'!A:D,4,FALSE)=0,"",VLOOKUP(D5721,'Resources Final'!A:D,4,FALSE))</f>
        <v/>
      </c>
      <c r="M5721" s="3" t="str">
        <f>IF(VLOOKUP(D5721,'Resources Final'!A:E,5,FALSE)=0,"",VLOOKUP(D5721,'Resources Final'!A:E,5,FALSE))</f>
        <v/>
      </c>
      <c r="N5721" s="7" t="str">
        <f>IF(VLOOKUP(D5721,'Resources Final'!A:F,6,FALSE)=0,"",VLOOKUP(D5721,'Resources Final'!A:F,6,FALSE))</f>
        <v>https://www.sourcewatch.org/index.php/Claremont_Institute_for_the_Study_of_Statesmanship_and_Political_Philosophy</v>
      </c>
      <c r="O5721" s="3" t="str">
        <f>IF(VLOOKUP(D5721,'Resources Final'!A:G,7,FALSE)=0,"",VLOOKUP(D5721,'Resources Final'!A:G,7,FALSE))</f>
        <v>Sourcewatch</v>
      </c>
    </row>
    <row r="5722" spans="1:15" x14ac:dyDescent="0.2">
      <c r="A5722" s="11">
        <v>990</v>
      </c>
      <c r="B5722" s="11" t="str">
        <f t="shared" si="104"/>
        <v>Claude R. Lambe Charitable Foundation_Washington Legal Foundation2006205000</v>
      </c>
      <c r="C5722" s="11" t="s">
        <v>4157</v>
      </c>
      <c r="D5722" s="11" t="s">
        <v>3942</v>
      </c>
      <c r="E5722" s="11" t="s">
        <v>3942</v>
      </c>
      <c r="F5722" s="4">
        <v>205000</v>
      </c>
      <c r="G5722" s="3">
        <v>2006</v>
      </c>
      <c r="H5722" s="3" t="s">
        <v>21</v>
      </c>
      <c r="I5722" s="12"/>
      <c r="K5722" s="3" t="str">
        <f>IF(VLOOKUP(D5722,'Resources Final'!A:C,3,FALSE)=0,"",VLOOKUP(D5722,'Resources Final'!A:C,3,FALSE))</f>
        <v/>
      </c>
      <c r="L5722" s="3" t="str">
        <f>IF(VLOOKUP(D5722,'Resources Final'!A:D,4,FALSE)=0,"",VLOOKUP(D5722,'Resources Final'!A:D,4,FALSE))</f>
        <v/>
      </c>
      <c r="M5722" s="3" t="str">
        <f>IF(VLOOKUP(D5722,'Resources Final'!A:E,5,FALSE)=0,"",VLOOKUP(D5722,'Resources Final'!A:E,5,FALSE))</f>
        <v/>
      </c>
      <c r="N5722" s="7" t="str">
        <f>IF(VLOOKUP(D5722,'Resources Final'!A:F,6,FALSE)=0,"",VLOOKUP(D5722,'Resources Final'!A:F,6,FALSE))</f>
        <v>https://www.desmogblog.com/washington-legal-foundation</v>
      </c>
      <c r="O5722" s="3" t="str">
        <f>IF(VLOOKUP(D5722,'Resources Final'!A:G,7,FALSE)=0,"",VLOOKUP(D5722,'Resources Final'!A:G,7,FALSE))</f>
        <v>Desmog</v>
      </c>
    </row>
    <row r="5723" spans="1:15" x14ac:dyDescent="0.2">
      <c r="A5723" s="11">
        <v>990</v>
      </c>
      <c r="B5723" s="11" t="str">
        <f t="shared" si="104"/>
        <v>Claude R. Lambe Charitable Foundation_Allen-Lambe House Foundation2007113640</v>
      </c>
      <c r="C5723" s="11" t="s">
        <v>4157</v>
      </c>
      <c r="D5723" s="11" t="s">
        <v>157</v>
      </c>
      <c r="E5723" s="11" t="s">
        <v>155</v>
      </c>
      <c r="F5723" s="4">
        <v>113640</v>
      </c>
      <c r="G5723" s="3">
        <v>2007</v>
      </c>
      <c r="H5723" s="3" t="s">
        <v>21</v>
      </c>
      <c r="I5723" s="12"/>
      <c r="J5723" s="3">
        <v>1</v>
      </c>
      <c r="K5723" s="3" t="str">
        <f>IF(VLOOKUP(D5723,'Resources Final'!A:C,3,FALSE)=0,"",VLOOKUP(D5723,'Resources Final'!A:C,3,FALSE))</f>
        <v/>
      </c>
      <c r="L5723" s="3" t="str">
        <f>IF(VLOOKUP(D5723,'Resources Final'!A:D,4,FALSE)=0,"",VLOOKUP(D5723,'Resources Final'!A:D,4,FALSE))</f>
        <v/>
      </c>
      <c r="M5723" s="3" t="str">
        <f>IF(VLOOKUP(D5723,'Resources Final'!A:E,5,FALSE)=0,"",VLOOKUP(D5723,'Resources Final'!A:E,5,FALSE))</f>
        <v>N</v>
      </c>
      <c r="N5723" s="7" t="str">
        <f>IF(VLOOKUP(D5723,'Resources Final'!A:F,6,FALSE)=0,"",VLOOKUP(D5723,'Resources Final'!A:F,6,FALSE))</f>
        <v/>
      </c>
      <c r="O5723" s="3" t="str">
        <f>IF(VLOOKUP(D5723,'Resources Final'!A:G,7,FALSE)=0,"",VLOOKUP(D5723,'Resources Final'!A:G,7,FALSE))</f>
        <v/>
      </c>
    </row>
    <row r="5724" spans="1:15" x14ac:dyDescent="0.2">
      <c r="A5724" s="11">
        <v>990</v>
      </c>
      <c r="B5724" s="11" t="str">
        <f t="shared" si="104"/>
        <v>Claude R. Lambe Charitable Foundation_American Council for Capital Formation200750000</v>
      </c>
      <c r="C5724" s="11" t="s">
        <v>4157</v>
      </c>
      <c r="D5724" s="11" t="s">
        <v>182</v>
      </c>
      <c r="E5724" s="11" t="s">
        <v>182</v>
      </c>
      <c r="F5724" s="4">
        <v>50000</v>
      </c>
      <c r="G5724" s="3">
        <v>2007</v>
      </c>
      <c r="H5724" s="3" t="s">
        <v>21</v>
      </c>
      <c r="I5724" s="12"/>
      <c r="J5724" s="3">
        <v>2</v>
      </c>
      <c r="K5724" s="3" t="str">
        <f>IF(VLOOKUP(D5724,'Resources Final'!A:C,3,FALSE)=0,"",VLOOKUP(D5724,'Resources Final'!A:C,3,FALSE))</f>
        <v/>
      </c>
      <c r="L5724" s="3" t="str">
        <f>IF(VLOOKUP(D5724,'Resources Final'!A:D,4,FALSE)=0,"",VLOOKUP(D5724,'Resources Final'!A:D,4,FALSE))</f>
        <v/>
      </c>
      <c r="M5724" s="3" t="str">
        <f>IF(VLOOKUP(D5724,'Resources Final'!A:E,5,FALSE)=0,"",VLOOKUP(D5724,'Resources Final'!A:E,5,FALSE))</f>
        <v/>
      </c>
      <c r="N5724" s="7" t="str">
        <f>IF(VLOOKUP(D5724,'Resources Final'!A:F,6,FALSE)=0,"",VLOOKUP(D5724,'Resources Final'!A:F,6,FALSE))</f>
        <v>https://www.desmogblog.com/american-council-for-capital-formation</v>
      </c>
      <c r="O5724" s="3" t="str">
        <f>IF(VLOOKUP(D5724,'Resources Final'!A:G,7,FALSE)=0,"",VLOOKUP(D5724,'Resources Final'!A:G,7,FALSE))</f>
        <v>Desmog</v>
      </c>
    </row>
    <row r="5725" spans="1:15" x14ac:dyDescent="0.2">
      <c r="A5725" s="11">
        <v>990</v>
      </c>
      <c r="B5725" s="11" t="str">
        <f t="shared" si="104"/>
        <v>Claude R. Lambe Charitable Foundation_American Legislative Exchange Council200775000</v>
      </c>
      <c r="C5725" s="11" t="s">
        <v>4157</v>
      </c>
      <c r="D5725" s="11" t="s">
        <v>195</v>
      </c>
      <c r="E5725" s="11" t="s">
        <v>195</v>
      </c>
      <c r="F5725" s="4">
        <v>75000</v>
      </c>
      <c r="G5725" s="3">
        <v>2007</v>
      </c>
      <c r="H5725" s="3" t="s">
        <v>21</v>
      </c>
      <c r="I5725" s="12"/>
      <c r="J5725" s="3">
        <v>3</v>
      </c>
      <c r="K5725" s="3" t="str">
        <f>IF(VLOOKUP(D5725,'Resources Final'!A:C,3,FALSE)=0,"",VLOOKUP(D5725,'Resources Final'!A:C,3,FALSE))</f>
        <v/>
      </c>
      <c r="L5725" s="3" t="str">
        <f>IF(VLOOKUP(D5725,'Resources Final'!A:D,4,FALSE)=0,"",VLOOKUP(D5725,'Resources Final'!A:D,4,FALSE))</f>
        <v/>
      </c>
      <c r="M5725" s="3" t="str">
        <f>IF(VLOOKUP(D5725,'Resources Final'!A:E,5,FALSE)=0,"",VLOOKUP(D5725,'Resources Final'!A:E,5,FALSE))</f>
        <v/>
      </c>
      <c r="N5725" s="7" t="str">
        <f>IF(VLOOKUP(D5725,'Resources Final'!A:F,6,FALSE)=0,"",VLOOKUP(D5725,'Resources Final'!A:F,6,FALSE))</f>
        <v>https://www.desmogblog.com/american-legislative-exchange-council</v>
      </c>
      <c r="O5725" s="3" t="str">
        <f>IF(VLOOKUP(D5725,'Resources Final'!A:G,7,FALSE)=0,"",VLOOKUP(D5725,'Resources Final'!A:G,7,FALSE))</f>
        <v>Desmog</v>
      </c>
    </row>
    <row r="5726" spans="1:15" x14ac:dyDescent="0.2">
      <c r="A5726" s="11">
        <v>990</v>
      </c>
      <c r="B5726" s="11" t="str">
        <f t="shared" si="104"/>
        <v>Claude R. Lambe Charitable Foundation_Americans for Prosperity Foundation (formerly CSE Foundation)20071025000</v>
      </c>
      <c r="C5726" s="11" t="s">
        <v>4157</v>
      </c>
      <c r="D5726" s="11" t="s">
        <v>215</v>
      </c>
      <c r="E5726" s="11" t="s">
        <v>213</v>
      </c>
      <c r="F5726" s="4">
        <v>1025000</v>
      </c>
      <c r="G5726" s="3">
        <v>2007</v>
      </c>
      <c r="H5726" s="3" t="s">
        <v>21</v>
      </c>
      <c r="I5726" s="12"/>
      <c r="J5726" s="3">
        <v>4</v>
      </c>
      <c r="K5726" s="3" t="str">
        <f>IF(VLOOKUP(D5726,'Resources Final'!A:C,3,FALSE)=0,"",VLOOKUP(D5726,'Resources Final'!A:C,3,FALSE))</f>
        <v/>
      </c>
      <c r="L5726" s="3" t="str">
        <f>IF(VLOOKUP(D5726,'Resources Final'!A:D,4,FALSE)=0,"",VLOOKUP(D5726,'Resources Final'!A:D,4,FALSE))</f>
        <v/>
      </c>
      <c r="M5726" s="3" t="str">
        <f>IF(VLOOKUP(D5726,'Resources Final'!A:E,5,FALSE)=0,"",VLOOKUP(D5726,'Resources Final'!A:E,5,FALSE))</f>
        <v/>
      </c>
      <c r="N5726" s="7" t="str">
        <f>IF(VLOOKUP(D5726,'Resources Final'!A:F,6,FALSE)=0,"",VLOOKUP(D5726,'Resources Final'!A:F,6,FALSE))</f>
        <v>https://www.desmogblog.com/americans-for-prosperity</v>
      </c>
      <c r="O5726" s="3" t="str">
        <f>IF(VLOOKUP(D5726,'Resources Final'!A:G,7,FALSE)=0,"",VLOOKUP(D5726,'Resources Final'!A:G,7,FALSE))</f>
        <v>Desmog</v>
      </c>
    </row>
    <row r="5727" spans="1:15" x14ac:dyDescent="0.2">
      <c r="A5727" s="11">
        <v>990</v>
      </c>
      <c r="B5727" s="11" t="str">
        <f t="shared" si="104"/>
        <v>Claude R. Lambe Charitable Foundation_Americans for Tax Reform200725000</v>
      </c>
      <c r="C5727" s="11" t="s">
        <v>4157</v>
      </c>
      <c r="D5727" s="11" t="s">
        <v>216</v>
      </c>
      <c r="E5727" s="11" t="s">
        <v>216</v>
      </c>
      <c r="F5727" s="4">
        <v>25000</v>
      </c>
      <c r="G5727" s="3">
        <v>2007</v>
      </c>
      <c r="H5727" s="3" t="s">
        <v>21</v>
      </c>
      <c r="I5727" s="12"/>
      <c r="J5727" s="3">
        <v>5</v>
      </c>
      <c r="K5727" s="3" t="str">
        <f>IF(VLOOKUP(D5727,'Resources Final'!A:C,3,FALSE)=0,"",VLOOKUP(D5727,'Resources Final'!A:C,3,FALSE))</f>
        <v/>
      </c>
      <c r="L5727" s="3" t="str">
        <f>IF(VLOOKUP(D5727,'Resources Final'!A:D,4,FALSE)=0,"",VLOOKUP(D5727,'Resources Final'!A:D,4,FALSE))</f>
        <v/>
      </c>
      <c r="M5727" s="3" t="str">
        <f>IF(VLOOKUP(D5727,'Resources Final'!A:E,5,FALSE)=0,"",VLOOKUP(D5727,'Resources Final'!A:E,5,FALSE))</f>
        <v/>
      </c>
      <c r="N5727" s="7" t="str">
        <f>IF(VLOOKUP(D5727,'Resources Final'!A:F,6,FALSE)=0,"",VLOOKUP(D5727,'Resources Final'!A:F,6,FALSE))</f>
        <v>https://www.desmogblog.com/americans-tax-reform</v>
      </c>
      <c r="O5727" s="3" t="str">
        <f>IF(VLOOKUP(D5727,'Resources Final'!A:G,7,FALSE)=0,"",VLOOKUP(D5727,'Resources Final'!A:G,7,FALSE))</f>
        <v>Desmog</v>
      </c>
    </row>
    <row r="5728" spans="1:15" x14ac:dyDescent="0.2">
      <c r="A5728" s="11">
        <v>990</v>
      </c>
      <c r="B5728" s="11" t="str">
        <f t="shared" si="104"/>
        <v>Claude R. Lambe Charitable Foundation_Brookings Joint Center/Regulatory Studies2007250000</v>
      </c>
      <c r="C5728" s="11" t="s">
        <v>4157</v>
      </c>
      <c r="D5728" s="11" t="s">
        <v>507</v>
      </c>
      <c r="E5728" s="11" t="s">
        <v>507</v>
      </c>
      <c r="F5728" s="4">
        <v>250000</v>
      </c>
      <c r="G5728" s="3">
        <v>2007</v>
      </c>
      <c r="H5728" s="3" t="s">
        <v>21</v>
      </c>
      <c r="I5728" s="12"/>
      <c r="J5728" s="3">
        <v>6</v>
      </c>
      <c r="K5728" s="3" t="str">
        <f>IF(VLOOKUP(D5728,'Resources Final'!A:C,3,FALSE)=0,"",VLOOKUP(D5728,'Resources Final'!A:C,3,FALSE))</f>
        <v/>
      </c>
      <c r="L5728" s="3" t="str">
        <f>IF(VLOOKUP(D5728,'Resources Final'!A:D,4,FALSE)=0,"",VLOOKUP(D5728,'Resources Final'!A:D,4,FALSE))</f>
        <v/>
      </c>
      <c r="M5728" s="3" t="str">
        <f>IF(VLOOKUP(D5728,'Resources Final'!A:E,5,FALSE)=0,"",VLOOKUP(D5728,'Resources Final'!A:E,5,FALSE))</f>
        <v/>
      </c>
      <c r="N5728" s="7" t="str">
        <f>IF(VLOOKUP(D5728,'Resources Final'!A:F,6,FALSE)=0,"",VLOOKUP(D5728,'Resources Final'!A:F,6,FALSE))</f>
        <v>https://www.desmogblog.com/american-enterprise-institute</v>
      </c>
      <c r="O5728" s="3" t="str">
        <f>IF(VLOOKUP(D5728,'Resources Final'!A:G,7,FALSE)=0,"",VLOOKUP(D5728,'Resources Final'!A:G,7,FALSE))</f>
        <v>Desmog</v>
      </c>
    </row>
    <row r="5729" spans="1:18" x14ac:dyDescent="0.2">
      <c r="A5729" s="11">
        <v>990</v>
      </c>
      <c r="B5729" s="11" t="str">
        <f t="shared" si="104"/>
        <v>Claude R. Lambe Charitable Foundation_Capital Research Center200725000</v>
      </c>
      <c r="C5729" s="11" t="s">
        <v>4157</v>
      </c>
      <c r="D5729" s="11" t="s">
        <v>604</v>
      </c>
      <c r="E5729" s="11" t="s">
        <v>604</v>
      </c>
      <c r="F5729" s="4">
        <v>25000</v>
      </c>
      <c r="G5729" s="3">
        <v>2007</v>
      </c>
      <c r="H5729" s="3" t="s">
        <v>21</v>
      </c>
      <c r="I5729" s="12"/>
      <c r="J5729" s="3">
        <v>7</v>
      </c>
      <c r="K5729" s="3" t="str">
        <f>IF(VLOOKUP(D5729,'Resources Final'!A:C,3,FALSE)=0,"",VLOOKUP(D5729,'Resources Final'!A:C,3,FALSE))</f>
        <v/>
      </c>
      <c r="L5729" s="3" t="str">
        <f>IF(VLOOKUP(D5729,'Resources Final'!A:D,4,FALSE)=0,"",VLOOKUP(D5729,'Resources Final'!A:D,4,FALSE))</f>
        <v/>
      </c>
      <c r="M5729" s="3" t="str">
        <f>IF(VLOOKUP(D5729,'Resources Final'!A:E,5,FALSE)=0,"",VLOOKUP(D5729,'Resources Final'!A:E,5,FALSE))</f>
        <v/>
      </c>
      <c r="N5729" s="7" t="str">
        <f>IF(VLOOKUP(D5729,'Resources Final'!A:F,6,FALSE)=0,"",VLOOKUP(D5729,'Resources Final'!A:F,6,FALSE))</f>
        <v>https://www.desmogblog.com/capital-research-center</v>
      </c>
      <c r="O5729" s="3" t="str">
        <f>IF(VLOOKUP(D5729,'Resources Final'!A:G,7,FALSE)=0,"",VLOOKUP(D5729,'Resources Final'!A:G,7,FALSE))</f>
        <v>Desmog</v>
      </c>
    </row>
    <row r="5730" spans="1:18" x14ac:dyDescent="0.2">
      <c r="A5730" s="11">
        <v>990</v>
      </c>
      <c r="B5730" s="11" t="str">
        <f t="shared" si="104"/>
        <v>Claude R. Lambe Charitable Foundation_Cato Institute2007250000</v>
      </c>
      <c r="C5730" s="11" t="s">
        <v>4157</v>
      </c>
      <c r="D5730" s="11" t="s">
        <v>636</v>
      </c>
      <c r="E5730" s="11" t="s">
        <v>636</v>
      </c>
      <c r="F5730" s="4">
        <v>250000</v>
      </c>
      <c r="G5730" s="3">
        <v>2007</v>
      </c>
      <c r="H5730" s="3" t="s">
        <v>21</v>
      </c>
      <c r="I5730" s="12"/>
      <c r="J5730" s="3">
        <v>8</v>
      </c>
      <c r="K5730" s="3" t="str">
        <f>IF(VLOOKUP(D5730,'Resources Final'!A:C,3,FALSE)=0,"",VLOOKUP(D5730,'Resources Final'!A:C,3,FALSE))</f>
        <v/>
      </c>
      <c r="L5730" s="3" t="str">
        <f>IF(VLOOKUP(D5730,'Resources Final'!A:D,4,FALSE)=0,"",VLOOKUP(D5730,'Resources Final'!A:D,4,FALSE))</f>
        <v/>
      </c>
      <c r="M5730" s="3" t="str">
        <f>IF(VLOOKUP(D5730,'Resources Final'!A:E,5,FALSE)=0,"",VLOOKUP(D5730,'Resources Final'!A:E,5,FALSE))</f>
        <v/>
      </c>
      <c r="N5730" s="7" t="str">
        <f>IF(VLOOKUP(D5730,'Resources Final'!A:F,6,FALSE)=0,"",VLOOKUP(D5730,'Resources Final'!A:F,6,FALSE))</f>
        <v>https://www.desmogblog.com/cato-institute</v>
      </c>
      <c r="O5730" s="3" t="str">
        <f>IF(VLOOKUP(D5730,'Resources Final'!A:G,7,FALSE)=0,"",VLOOKUP(D5730,'Resources Final'!A:G,7,FALSE))</f>
        <v>Desmog</v>
      </c>
    </row>
    <row r="5731" spans="1:18" x14ac:dyDescent="0.2">
      <c r="A5731" s="11">
        <v>990</v>
      </c>
      <c r="B5731" s="11" t="str">
        <f t="shared" si="104"/>
        <v>Claude R. Lambe Charitable Foundation_Center for Independent Thought200725000</v>
      </c>
      <c r="C5731" s="11" t="s">
        <v>4157</v>
      </c>
      <c r="D5731" s="11" t="s">
        <v>660</v>
      </c>
      <c r="E5731" s="11" t="s">
        <v>660</v>
      </c>
      <c r="F5731" s="4">
        <v>25000</v>
      </c>
      <c r="G5731" s="3">
        <v>2007</v>
      </c>
      <c r="H5731" s="3" t="s">
        <v>21</v>
      </c>
      <c r="I5731" s="12"/>
      <c r="J5731" s="3">
        <v>9</v>
      </c>
      <c r="K5731" s="3" t="str">
        <f>IF(VLOOKUP(D5731,'Resources Final'!A:C,3,FALSE)=0,"",VLOOKUP(D5731,'Resources Final'!A:C,3,FALSE))</f>
        <v/>
      </c>
      <c r="L5731" s="3" t="str">
        <f>IF(VLOOKUP(D5731,'Resources Final'!A:D,4,FALSE)=0,"",VLOOKUP(D5731,'Resources Final'!A:D,4,FALSE))</f>
        <v/>
      </c>
      <c r="M5731" s="3" t="str">
        <f>IF(VLOOKUP(D5731,'Resources Final'!A:E,5,FALSE)=0,"",VLOOKUP(D5731,'Resources Final'!A:E,5,FALSE))</f>
        <v/>
      </c>
      <c r="N5731" s="7" t="str">
        <f>IF(VLOOKUP(D5731,'Resources Final'!A:F,6,FALSE)=0,"",VLOOKUP(D5731,'Resources Final'!A:F,6,FALSE))</f>
        <v>https://www.desmogblog.com/john-stossel</v>
      </c>
      <c r="O5731" s="3" t="str">
        <f>IF(VLOOKUP(D5731,'Resources Final'!A:G,7,FALSE)=0,"",VLOOKUP(D5731,'Resources Final'!A:G,7,FALSE))</f>
        <v>Desmog</v>
      </c>
    </row>
    <row r="5732" spans="1:18" x14ac:dyDescent="0.2">
      <c r="A5732" s="11">
        <v>990</v>
      </c>
      <c r="B5732" s="11" t="str">
        <f t="shared" si="104"/>
        <v>Claude R. Lambe Charitable Foundation_Center for the Study of Carbon Dioxide and Global Change200725000</v>
      </c>
      <c r="C5732" s="11" t="s">
        <v>4157</v>
      </c>
      <c r="D5732" s="11" t="s">
        <v>674</v>
      </c>
      <c r="E5732" s="11" t="s">
        <v>674</v>
      </c>
      <c r="F5732" s="4">
        <v>25000</v>
      </c>
      <c r="G5732" s="3">
        <v>2007</v>
      </c>
      <c r="H5732" s="3" t="s">
        <v>21</v>
      </c>
      <c r="I5732" s="12"/>
      <c r="J5732" s="3">
        <v>10</v>
      </c>
      <c r="K5732" s="3" t="str">
        <f>IF(VLOOKUP(D5732,'Resources Final'!A:C,3,FALSE)=0,"",VLOOKUP(D5732,'Resources Final'!A:C,3,FALSE))</f>
        <v/>
      </c>
      <c r="L5732" s="3" t="str">
        <f>IF(VLOOKUP(D5732,'Resources Final'!A:D,4,FALSE)=0,"",VLOOKUP(D5732,'Resources Final'!A:D,4,FALSE))</f>
        <v/>
      </c>
      <c r="M5732" s="3" t="str">
        <f>IF(VLOOKUP(D5732,'Resources Final'!A:E,5,FALSE)=0,"",VLOOKUP(D5732,'Resources Final'!A:E,5,FALSE))</f>
        <v/>
      </c>
      <c r="N5732" s="7" t="str">
        <f>IF(VLOOKUP(D5732,'Resources Final'!A:F,6,FALSE)=0,"",VLOOKUP(D5732,'Resources Final'!A:F,6,FALSE))</f>
        <v>https://www.desmogblog.com/center-study-carbon-dioxide-and-global-change</v>
      </c>
      <c r="O5732" s="3" t="str">
        <f>IF(VLOOKUP(D5732,'Resources Final'!A:G,7,FALSE)=0,"",VLOOKUP(D5732,'Resources Final'!A:G,7,FALSE))</f>
        <v>Desmog</v>
      </c>
    </row>
    <row r="5733" spans="1:18" x14ac:dyDescent="0.2">
      <c r="A5733" s="11">
        <v>990</v>
      </c>
      <c r="B5733" s="11" t="str">
        <f t="shared" si="104"/>
        <v>Claude R. Lambe Charitable Foundation_Environmental Literacy Council200750000</v>
      </c>
      <c r="C5733" s="11" t="s">
        <v>4157</v>
      </c>
      <c r="D5733" s="11" t="s">
        <v>1142</v>
      </c>
      <c r="E5733" s="11" t="s">
        <v>1142</v>
      </c>
      <c r="F5733" s="4">
        <v>50000</v>
      </c>
      <c r="G5733" s="3">
        <v>2007</v>
      </c>
      <c r="H5733" s="3" t="s">
        <v>21</v>
      </c>
      <c r="I5733" s="12"/>
      <c r="J5733" s="3">
        <v>11</v>
      </c>
      <c r="K5733" s="3" t="str">
        <f>IF(VLOOKUP(D5733,'Resources Final'!A:C,3,FALSE)=0,"",VLOOKUP(D5733,'Resources Final'!A:C,3,FALSE))</f>
        <v/>
      </c>
      <c r="L5733" s="3" t="str">
        <f>IF(VLOOKUP(D5733,'Resources Final'!A:D,4,FALSE)=0,"",VLOOKUP(D5733,'Resources Final'!A:D,4,FALSE))</f>
        <v/>
      </c>
      <c r="M5733" s="3" t="str">
        <f>IF(VLOOKUP(D5733,'Resources Final'!A:E,5,FALSE)=0,"",VLOOKUP(D5733,'Resources Final'!A:E,5,FALSE))</f>
        <v/>
      </c>
      <c r="N5733" s="7" t="str">
        <f>IF(VLOOKUP(D5733,'Resources Final'!A:F,6,FALSE)=0,"",VLOOKUP(D5733,'Resources Final'!A:F,6,FALSE))</f>
        <v>http://www.sourcewatch.org/index.php/Environmental_Literacy_Council</v>
      </c>
      <c r="O5733" s="3" t="str">
        <f>IF(VLOOKUP(D5733,'Resources Final'!A:G,7,FALSE)=0,"",VLOOKUP(D5733,'Resources Final'!A:G,7,FALSE))</f>
        <v>Sourcewatch</v>
      </c>
    </row>
    <row r="5734" spans="1:18" x14ac:dyDescent="0.2">
      <c r="A5734" s="11">
        <v>990</v>
      </c>
      <c r="B5734" s="11" t="str">
        <f t="shared" si="104"/>
        <v>Claude R. Lambe Charitable Foundation_Federalist Society for Law and Public Policy Studies2007100000</v>
      </c>
      <c r="C5734" s="11" t="s">
        <v>4157</v>
      </c>
      <c r="D5734" s="11" t="s">
        <v>1199</v>
      </c>
      <c r="E5734" s="11" t="s">
        <v>1199</v>
      </c>
      <c r="F5734" s="4">
        <v>100000</v>
      </c>
      <c r="G5734" s="3">
        <v>2007</v>
      </c>
      <c r="H5734" s="3" t="s">
        <v>21</v>
      </c>
      <c r="I5734" s="12"/>
      <c r="J5734" s="3">
        <v>12</v>
      </c>
      <c r="K5734" s="3" t="str">
        <f>IF(VLOOKUP(D5734,'Resources Final'!A:C,3,FALSE)=0,"",VLOOKUP(D5734,'Resources Final'!A:C,3,FALSE))</f>
        <v/>
      </c>
      <c r="L5734" s="3" t="str">
        <f>IF(VLOOKUP(D5734,'Resources Final'!A:D,4,FALSE)=0,"",VLOOKUP(D5734,'Resources Final'!A:D,4,FALSE))</f>
        <v/>
      </c>
      <c r="M5734" s="3" t="str">
        <f>IF(VLOOKUP(D5734,'Resources Final'!A:E,5,FALSE)=0,"",VLOOKUP(D5734,'Resources Final'!A:E,5,FALSE))</f>
        <v/>
      </c>
      <c r="N5734" s="7" t="str">
        <f>IF(VLOOKUP(D5734,'Resources Final'!A:F,6,FALSE)=0,"",VLOOKUP(D5734,'Resources Final'!A:F,6,FALSE))</f>
        <v>http://www.sourcewatch.org/index.php/Federalist_Society_for_Law_and_Public_Policy_Studies</v>
      </c>
      <c r="O5734" s="3" t="str">
        <f>IF(VLOOKUP(D5734,'Resources Final'!A:G,7,FALSE)=0,"",VLOOKUP(D5734,'Resources Final'!A:G,7,FALSE))</f>
        <v>Sourcewatch</v>
      </c>
    </row>
    <row r="5735" spans="1:18" x14ac:dyDescent="0.2">
      <c r="A5735" s="11">
        <v>990</v>
      </c>
      <c r="B5735" s="11" t="str">
        <f t="shared" si="104"/>
        <v>Claude R. Lambe Charitable Foundation_Foundation for Individual Rights in Education2007300000</v>
      </c>
      <c r="C5735" s="11" t="s">
        <v>4157</v>
      </c>
      <c r="D5735" s="11" t="s">
        <v>1262</v>
      </c>
      <c r="E5735" s="11" t="s">
        <v>1262</v>
      </c>
      <c r="F5735" s="4">
        <v>300000</v>
      </c>
      <c r="G5735" s="3">
        <v>2007</v>
      </c>
      <c r="H5735" s="3" t="s">
        <v>21</v>
      </c>
      <c r="I5735" s="12"/>
      <c r="J5735" s="3">
        <v>13</v>
      </c>
      <c r="K5735" s="3" t="str">
        <f>IF(VLOOKUP(D5735,'Resources Final'!A:C,3,FALSE)=0,"",VLOOKUP(D5735,'Resources Final'!A:C,3,FALSE))</f>
        <v/>
      </c>
      <c r="L5735" s="3" t="str">
        <f>IF(VLOOKUP(D5735,'Resources Final'!A:D,4,FALSE)=0,"",VLOOKUP(D5735,'Resources Final'!A:D,4,FALSE))</f>
        <v/>
      </c>
      <c r="M5735" s="3" t="str">
        <f>IF(VLOOKUP(D5735,'Resources Final'!A:E,5,FALSE)=0,"",VLOOKUP(D5735,'Resources Final'!A:E,5,FALSE))</f>
        <v/>
      </c>
      <c r="N5735" s="7" t="str">
        <f>IF(VLOOKUP(D5735,'Resources Final'!A:F,6,FALSE)=0,"",VLOOKUP(D5735,'Resources Final'!A:F,6,FALSE))</f>
        <v/>
      </c>
      <c r="O5735" s="3" t="str">
        <f>IF(VLOOKUP(D5735,'Resources Final'!A:G,7,FALSE)=0,"",VLOOKUP(D5735,'Resources Final'!A:G,7,FALSE))</f>
        <v/>
      </c>
    </row>
    <row r="5736" spans="1:18" x14ac:dyDescent="0.2">
      <c r="A5736" s="11">
        <v>990</v>
      </c>
      <c r="B5736" s="11" t="str">
        <f t="shared" si="104"/>
        <v>Claude R. Lambe Charitable Foundation_Foundation for Research on Economics and the Environment FREE2007100000</v>
      </c>
      <c r="C5736" s="11" t="s">
        <v>4157</v>
      </c>
      <c r="D5736" s="11" t="s">
        <v>1263</v>
      </c>
      <c r="E5736" s="11" t="s">
        <v>1263</v>
      </c>
      <c r="F5736" s="4">
        <v>100000</v>
      </c>
      <c r="G5736" s="3">
        <v>2007</v>
      </c>
      <c r="H5736" s="3" t="s">
        <v>21</v>
      </c>
      <c r="I5736" s="12"/>
      <c r="J5736" s="3">
        <v>14</v>
      </c>
      <c r="K5736" s="3" t="str">
        <f>IF(VLOOKUP(D5736,'Resources Final'!A:C,3,FALSE)=0,"",VLOOKUP(D5736,'Resources Final'!A:C,3,FALSE))</f>
        <v/>
      </c>
      <c r="L5736" s="3" t="str">
        <f>IF(VLOOKUP(D5736,'Resources Final'!A:D,4,FALSE)=0,"",VLOOKUP(D5736,'Resources Final'!A:D,4,FALSE))</f>
        <v/>
      </c>
      <c r="M5736" s="3" t="str">
        <f>IF(VLOOKUP(D5736,'Resources Final'!A:E,5,FALSE)=0,"",VLOOKUP(D5736,'Resources Final'!A:E,5,FALSE))</f>
        <v/>
      </c>
      <c r="N5736" s="7" t="str">
        <f>IF(VLOOKUP(D5736,'Resources Final'!A:F,6,FALSE)=0,"",VLOOKUP(D5736,'Resources Final'!A:F,6,FALSE))</f>
        <v>http://www.sourcewatch.org/index.php/Foundation_for_Research_on_Economics_and_the_Environment</v>
      </c>
      <c r="O5736" s="3" t="str">
        <f>IF(VLOOKUP(D5736,'Resources Final'!A:G,7,FALSE)=0,"",VLOOKUP(D5736,'Resources Final'!A:G,7,FALSE))</f>
        <v>Sourcewatch</v>
      </c>
    </row>
    <row r="5737" spans="1:18" x14ac:dyDescent="0.2">
      <c r="A5737" s="11">
        <v>990</v>
      </c>
      <c r="B5737" s="11" t="str">
        <f t="shared" si="104"/>
        <v>Claude R. Lambe Charitable Foundation_Frontiers of Freedom200750000</v>
      </c>
      <c r="C5737" s="11" t="s">
        <v>4157</v>
      </c>
      <c r="D5737" s="11" t="s">
        <v>1312</v>
      </c>
      <c r="E5737" s="11" t="s">
        <v>1312</v>
      </c>
      <c r="F5737" s="4">
        <v>50000</v>
      </c>
      <c r="G5737" s="3">
        <v>2007</v>
      </c>
      <c r="H5737" s="3" t="s">
        <v>21</v>
      </c>
      <c r="I5737" s="12"/>
      <c r="J5737" s="3">
        <v>15</v>
      </c>
      <c r="K5737" s="3" t="str">
        <f>IF(VLOOKUP(D5737,'Resources Final'!A:C,3,FALSE)=0,"",VLOOKUP(D5737,'Resources Final'!A:C,3,FALSE))</f>
        <v/>
      </c>
      <c r="L5737" s="3" t="str">
        <f>IF(VLOOKUP(D5737,'Resources Final'!A:D,4,FALSE)=0,"",VLOOKUP(D5737,'Resources Final'!A:D,4,FALSE))</f>
        <v/>
      </c>
      <c r="M5737" s="3" t="str">
        <f>IF(VLOOKUP(D5737,'Resources Final'!A:E,5,FALSE)=0,"",VLOOKUP(D5737,'Resources Final'!A:E,5,FALSE))</f>
        <v/>
      </c>
      <c r="N5737" s="7" t="str">
        <f>IF(VLOOKUP(D5737,'Resources Final'!A:F,6,FALSE)=0,"",VLOOKUP(D5737,'Resources Final'!A:F,6,FALSE))</f>
        <v>https://www.desmogblog.com/frontiers-freedom</v>
      </c>
      <c r="O5737" s="3" t="str">
        <f>IF(VLOOKUP(D5737,'Resources Final'!A:G,7,FALSE)=0,"",VLOOKUP(D5737,'Resources Final'!A:G,7,FALSE))</f>
        <v>Desmog</v>
      </c>
    </row>
    <row r="5738" spans="1:18" x14ac:dyDescent="0.2">
      <c r="A5738" s="11">
        <v>990</v>
      </c>
      <c r="B5738" s="11" t="str">
        <f t="shared" si="104"/>
        <v>Claude R. Lambe Charitable Foundation_George C. Marshall Institute200770000</v>
      </c>
      <c r="C5738" s="11" t="s">
        <v>4157</v>
      </c>
      <c r="D5738" s="11" t="s">
        <v>1363</v>
      </c>
      <c r="E5738" s="11" t="s">
        <v>1363</v>
      </c>
      <c r="F5738" s="4">
        <v>70000</v>
      </c>
      <c r="G5738" s="3">
        <v>2007</v>
      </c>
      <c r="H5738" s="3" t="s">
        <v>21</v>
      </c>
      <c r="I5738" s="12"/>
      <c r="J5738" s="3">
        <v>16</v>
      </c>
      <c r="K5738" s="3" t="str">
        <f>IF(VLOOKUP(D5738,'Resources Final'!A:C,3,FALSE)=0,"",VLOOKUP(D5738,'Resources Final'!A:C,3,FALSE))</f>
        <v/>
      </c>
      <c r="L5738" s="3" t="str">
        <f>IF(VLOOKUP(D5738,'Resources Final'!A:D,4,FALSE)=0,"",VLOOKUP(D5738,'Resources Final'!A:D,4,FALSE))</f>
        <v/>
      </c>
      <c r="M5738" s="3" t="str">
        <f>IF(VLOOKUP(D5738,'Resources Final'!A:E,5,FALSE)=0,"",VLOOKUP(D5738,'Resources Final'!A:E,5,FALSE))</f>
        <v/>
      </c>
      <c r="N5738" s="7" t="str">
        <f>IF(VLOOKUP(D5738,'Resources Final'!A:F,6,FALSE)=0,"",VLOOKUP(D5738,'Resources Final'!A:F,6,FALSE))</f>
        <v>https://www.desmogblog.com/george-c-marshall-institute</v>
      </c>
      <c r="O5738" s="3" t="str">
        <f>IF(VLOOKUP(D5738,'Resources Final'!A:G,7,FALSE)=0,"",VLOOKUP(D5738,'Resources Final'!A:G,7,FALSE))</f>
        <v>Desmog</v>
      </c>
      <c r="R5738" s="19"/>
    </row>
    <row r="5739" spans="1:18" x14ac:dyDescent="0.2">
      <c r="A5739" s="11">
        <v>990</v>
      </c>
      <c r="B5739" s="11" t="str">
        <f t="shared" si="104"/>
        <v>Claude R. Lambe Charitable Foundation_Heritage Foundation, The2007465000</v>
      </c>
      <c r="C5739" s="11" t="s">
        <v>4157</v>
      </c>
      <c r="D5739" s="11" t="s">
        <v>1570</v>
      </c>
      <c r="E5739" s="11" t="s">
        <v>1570</v>
      </c>
      <c r="F5739" s="4">
        <v>465000</v>
      </c>
      <c r="G5739" s="3">
        <v>2007</v>
      </c>
      <c r="H5739" s="3" t="s">
        <v>21</v>
      </c>
      <c r="I5739" s="12"/>
      <c r="J5739" s="3">
        <v>17</v>
      </c>
      <c r="K5739" s="3" t="str">
        <f>IF(VLOOKUP(D5739,'Resources Final'!A:C,3,FALSE)=0,"",VLOOKUP(D5739,'Resources Final'!A:C,3,FALSE))</f>
        <v/>
      </c>
      <c r="L5739" s="3" t="str">
        <f>IF(VLOOKUP(D5739,'Resources Final'!A:D,4,FALSE)=0,"",VLOOKUP(D5739,'Resources Final'!A:D,4,FALSE))</f>
        <v/>
      </c>
      <c r="M5739" s="3" t="str">
        <f>IF(VLOOKUP(D5739,'Resources Final'!A:E,5,FALSE)=0,"",VLOOKUP(D5739,'Resources Final'!A:E,5,FALSE))</f>
        <v/>
      </c>
      <c r="N5739" s="7" t="str">
        <f>IF(VLOOKUP(D5739,'Resources Final'!A:F,6,FALSE)=0,"",VLOOKUP(D5739,'Resources Final'!A:F,6,FALSE))</f>
        <v>https://www.desmogblog.com/heritage-foundation</v>
      </c>
      <c r="O5739" s="3" t="str">
        <f>IF(VLOOKUP(D5739,'Resources Final'!A:G,7,FALSE)=0,"",VLOOKUP(D5739,'Resources Final'!A:G,7,FALSE))</f>
        <v>Desmog</v>
      </c>
    </row>
    <row r="5740" spans="1:18" x14ac:dyDescent="0.2">
      <c r="A5740" s="11">
        <v>990</v>
      </c>
      <c r="B5740" s="11" t="str">
        <f t="shared" si="104"/>
        <v>Claude R. Lambe Charitable Foundation_Independent Women's Forum2007250000</v>
      </c>
      <c r="C5740" s="11" t="s">
        <v>4157</v>
      </c>
      <c r="D5740" s="11" t="s">
        <v>1669</v>
      </c>
      <c r="E5740" s="11" t="s">
        <v>1669</v>
      </c>
      <c r="F5740" s="4">
        <v>250000</v>
      </c>
      <c r="G5740" s="3">
        <v>2007</v>
      </c>
      <c r="H5740" s="3" t="s">
        <v>21</v>
      </c>
      <c r="I5740" s="12"/>
      <c r="J5740" s="3">
        <v>18</v>
      </c>
      <c r="K5740" s="3" t="str">
        <f>IF(VLOOKUP(D5740,'Resources Final'!A:C,3,FALSE)=0,"",VLOOKUP(D5740,'Resources Final'!A:C,3,FALSE))</f>
        <v/>
      </c>
      <c r="L5740" s="3" t="str">
        <f>IF(VLOOKUP(D5740,'Resources Final'!A:D,4,FALSE)=0,"",VLOOKUP(D5740,'Resources Final'!A:D,4,FALSE))</f>
        <v/>
      </c>
      <c r="M5740" s="3" t="str">
        <f>IF(VLOOKUP(D5740,'Resources Final'!A:E,5,FALSE)=0,"",VLOOKUP(D5740,'Resources Final'!A:E,5,FALSE))</f>
        <v/>
      </c>
      <c r="N5740" s="7" t="str">
        <f>IF(VLOOKUP(D5740,'Resources Final'!A:F,6,FALSE)=0,"",VLOOKUP(D5740,'Resources Final'!A:F,6,FALSE))</f>
        <v>https://www.desmogblog.com/independent-women-s-forum</v>
      </c>
      <c r="O5740" s="3" t="str">
        <f>IF(VLOOKUP(D5740,'Resources Final'!A:G,7,FALSE)=0,"",VLOOKUP(D5740,'Resources Final'!A:G,7,FALSE))</f>
        <v>Desmog</v>
      </c>
    </row>
    <row r="5741" spans="1:18" x14ac:dyDescent="0.2">
      <c r="A5741" s="11">
        <v>990</v>
      </c>
      <c r="B5741" s="11" t="str">
        <f t="shared" si="104"/>
        <v>Claude R. Lambe Charitable Foundation_Institute for Energy Research2007125000</v>
      </c>
      <c r="C5741" s="11" t="s">
        <v>4157</v>
      </c>
      <c r="D5741" s="11" t="s">
        <v>1676</v>
      </c>
      <c r="E5741" s="11" t="s">
        <v>1676</v>
      </c>
      <c r="F5741" s="4">
        <v>125000</v>
      </c>
      <c r="G5741" s="3">
        <v>2007</v>
      </c>
      <c r="H5741" s="3" t="s">
        <v>21</v>
      </c>
      <c r="I5741" s="12"/>
      <c r="J5741" s="3">
        <v>19</v>
      </c>
      <c r="K5741" s="3" t="str">
        <f>IF(VLOOKUP(D5741,'Resources Final'!A:C,3,FALSE)=0,"",VLOOKUP(D5741,'Resources Final'!A:C,3,FALSE))</f>
        <v/>
      </c>
      <c r="L5741" s="3" t="str">
        <f>IF(VLOOKUP(D5741,'Resources Final'!A:D,4,FALSE)=0,"",VLOOKUP(D5741,'Resources Final'!A:D,4,FALSE))</f>
        <v/>
      </c>
      <c r="M5741" s="3" t="str">
        <f>IF(VLOOKUP(D5741,'Resources Final'!A:E,5,FALSE)=0,"",VLOOKUP(D5741,'Resources Final'!A:E,5,FALSE))</f>
        <v/>
      </c>
      <c r="N5741" s="7" t="str">
        <f>IF(VLOOKUP(D5741,'Resources Final'!A:F,6,FALSE)=0,"",VLOOKUP(D5741,'Resources Final'!A:F,6,FALSE))</f>
        <v>https://www.desmogblog.com/institute-energy-research</v>
      </c>
      <c r="O5741" s="3" t="str">
        <f>IF(VLOOKUP(D5741,'Resources Final'!A:G,7,FALSE)=0,"",VLOOKUP(D5741,'Resources Final'!A:G,7,FALSE))</f>
        <v>Desmog</v>
      </c>
    </row>
    <row r="5742" spans="1:18" x14ac:dyDescent="0.2">
      <c r="A5742" s="11">
        <v>990</v>
      </c>
      <c r="B5742" s="11" t="str">
        <f t="shared" si="104"/>
        <v>Claude R. Lambe Charitable Foundation_Manhattan Institute for Policy Research2007200000</v>
      </c>
      <c r="C5742" s="11" t="s">
        <v>4157</v>
      </c>
      <c r="D5742" s="11" t="s">
        <v>2312</v>
      </c>
      <c r="E5742" s="11" t="s">
        <v>2312</v>
      </c>
      <c r="F5742" s="4">
        <v>200000</v>
      </c>
      <c r="G5742" s="3">
        <v>2007</v>
      </c>
      <c r="H5742" s="3" t="s">
        <v>21</v>
      </c>
      <c r="I5742" s="12"/>
      <c r="J5742" s="3">
        <v>20</v>
      </c>
      <c r="K5742" s="3" t="str">
        <f>IF(VLOOKUP(D5742,'Resources Final'!A:C,3,FALSE)=0,"",VLOOKUP(D5742,'Resources Final'!A:C,3,FALSE))</f>
        <v/>
      </c>
      <c r="L5742" s="3" t="str">
        <f>IF(VLOOKUP(D5742,'Resources Final'!A:D,4,FALSE)=0,"",VLOOKUP(D5742,'Resources Final'!A:D,4,FALSE))</f>
        <v/>
      </c>
      <c r="M5742" s="3" t="str">
        <f>IF(VLOOKUP(D5742,'Resources Final'!A:E,5,FALSE)=0,"",VLOOKUP(D5742,'Resources Final'!A:E,5,FALSE))</f>
        <v/>
      </c>
      <c r="N5742" s="7" t="str">
        <f>IF(VLOOKUP(D5742,'Resources Final'!A:F,6,FALSE)=0,"",VLOOKUP(D5742,'Resources Final'!A:F,6,FALSE))</f>
        <v>https://www.desmogblog.com/manhattan-institute-policy-research</v>
      </c>
      <c r="O5742" s="3" t="str">
        <f>IF(VLOOKUP(D5742,'Resources Final'!A:G,7,FALSE)=0,"",VLOOKUP(D5742,'Resources Final'!A:G,7,FALSE))</f>
        <v>Desmog</v>
      </c>
    </row>
    <row r="5743" spans="1:18" x14ac:dyDescent="0.2">
      <c r="A5743" s="11">
        <v>990</v>
      </c>
      <c r="B5743" s="11" t="str">
        <f t="shared" si="104"/>
        <v>Claude R. Lambe Charitable Foundation_Media Research Center20075000</v>
      </c>
      <c r="C5743" s="11" t="s">
        <v>4157</v>
      </c>
      <c r="D5743" s="11" t="s">
        <v>2409</v>
      </c>
      <c r="E5743" s="11" t="s">
        <v>2409</v>
      </c>
      <c r="F5743" s="4">
        <v>5000</v>
      </c>
      <c r="G5743" s="3">
        <v>2007</v>
      </c>
      <c r="H5743" s="3" t="s">
        <v>21</v>
      </c>
      <c r="I5743" s="12"/>
      <c r="J5743" s="3">
        <v>21</v>
      </c>
      <c r="K5743" s="3" t="str">
        <f>IF(VLOOKUP(D5743,'Resources Final'!A:C,3,FALSE)=0,"",VLOOKUP(D5743,'Resources Final'!A:C,3,FALSE))</f>
        <v/>
      </c>
      <c r="L5743" s="3" t="str">
        <f>IF(VLOOKUP(D5743,'Resources Final'!A:D,4,FALSE)=0,"",VLOOKUP(D5743,'Resources Final'!A:D,4,FALSE))</f>
        <v/>
      </c>
      <c r="M5743" s="3" t="str">
        <f>IF(VLOOKUP(D5743,'Resources Final'!A:E,5,FALSE)=0,"",VLOOKUP(D5743,'Resources Final'!A:E,5,FALSE))</f>
        <v/>
      </c>
      <c r="N5743" s="7" t="str">
        <f>IF(VLOOKUP(D5743,'Resources Final'!A:F,6,FALSE)=0,"",VLOOKUP(D5743,'Resources Final'!A:F,6,FALSE))</f>
        <v>https://www.desmogblog.com/media-research-center</v>
      </c>
      <c r="O5743" s="3" t="str">
        <f>IF(VLOOKUP(D5743,'Resources Final'!A:G,7,FALSE)=0,"",VLOOKUP(D5743,'Resources Final'!A:G,7,FALSE))</f>
        <v>Desmog</v>
      </c>
    </row>
    <row r="5744" spans="1:18" x14ac:dyDescent="0.2">
      <c r="A5744" s="11">
        <v>990</v>
      </c>
      <c r="B5744" s="11" t="str">
        <f t="shared" si="104"/>
        <v>Claude R. Lambe Charitable Foundation_National Center for Policy Analysis200740000</v>
      </c>
      <c r="C5744" s="11" t="s">
        <v>4157</v>
      </c>
      <c r="D5744" s="11" t="s">
        <v>2601</v>
      </c>
      <c r="E5744" s="11" t="s">
        <v>2601</v>
      </c>
      <c r="F5744" s="4">
        <v>40000</v>
      </c>
      <c r="G5744" s="3">
        <v>2007</v>
      </c>
      <c r="H5744" s="3" t="s">
        <v>21</v>
      </c>
      <c r="I5744" s="12"/>
      <c r="J5744" s="3">
        <v>22</v>
      </c>
      <c r="K5744" s="3" t="str">
        <f>IF(VLOOKUP(D5744,'Resources Final'!A:C,3,FALSE)=0,"",VLOOKUP(D5744,'Resources Final'!A:C,3,FALSE))</f>
        <v/>
      </c>
      <c r="L5744" s="3" t="str">
        <f>IF(VLOOKUP(D5744,'Resources Final'!A:D,4,FALSE)=0,"",VLOOKUP(D5744,'Resources Final'!A:D,4,FALSE))</f>
        <v/>
      </c>
      <c r="M5744" s="3" t="str">
        <f>IF(VLOOKUP(D5744,'Resources Final'!A:E,5,FALSE)=0,"",VLOOKUP(D5744,'Resources Final'!A:E,5,FALSE))</f>
        <v/>
      </c>
      <c r="N5744" s="7" t="str">
        <f>IF(VLOOKUP(D5744,'Resources Final'!A:F,6,FALSE)=0,"",VLOOKUP(D5744,'Resources Final'!A:F,6,FALSE))</f>
        <v>https://www.desmogblog.com/national-center-policy-analysis</v>
      </c>
      <c r="O5744" s="3" t="str">
        <f>IF(VLOOKUP(D5744,'Resources Final'!A:G,7,FALSE)=0,"",VLOOKUP(D5744,'Resources Final'!A:G,7,FALSE))</f>
        <v>Desmog</v>
      </c>
    </row>
    <row r="5745" spans="1:15" x14ac:dyDescent="0.2">
      <c r="A5745" s="11">
        <v>990</v>
      </c>
      <c r="B5745" s="11" t="str">
        <f t="shared" si="104"/>
        <v>Claude R. Lambe Charitable Foundation_Pacific Research Institute for Public Policy200790000</v>
      </c>
      <c r="C5745" s="11" t="s">
        <v>4157</v>
      </c>
      <c r="D5745" s="11" t="s">
        <v>2786</v>
      </c>
      <c r="E5745" s="11" t="s">
        <v>2786</v>
      </c>
      <c r="F5745" s="4">
        <v>90000</v>
      </c>
      <c r="G5745" s="3">
        <v>2007</v>
      </c>
      <c r="H5745" s="3" t="s">
        <v>21</v>
      </c>
      <c r="I5745" s="12"/>
      <c r="J5745" s="3">
        <v>23</v>
      </c>
      <c r="K5745" s="3" t="str">
        <f>IF(VLOOKUP(D5745,'Resources Final'!A:C,3,FALSE)=0,"",VLOOKUP(D5745,'Resources Final'!A:C,3,FALSE))</f>
        <v/>
      </c>
      <c r="L5745" s="3" t="str">
        <f>IF(VLOOKUP(D5745,'Resources Final'!A:D,4,FALSE)=0,"",VLOOKUP(D5745,'Resources Final'!A:D,4,FALSE))</f>
        <v/>
      </c>
      <c r="M5745" s="3" t="str">
        <f>IF(VLOOKUP(D5745,'Resources Final'!A:E,5,FALSE)=0,"",VLOOKUP(D5745,'Resources Final'!A:E,5,FALSE))</f>
        <v/>
      </c>
      <c r="N5745" s="7" t="str">
        <f>IF(VLOOKUP(D5745,'Resources Final'!A:F,6,FALSE)=0,"",VLOOKUP(D5745,'Resources Final'!A:F,6,FALSE))</f>
        <v>https://www.desmogblog.com/pacific-research-institute</v>
      </c>
      <c r="O5745" s="3" t="str">
        <f>IF(VLOOKUP(D5745,'Resources Final'!A:G,7,FALSE)=0,"",VLOOKUP(D5745,'Resources Final'!A:G,7,FALSE))</f>
        <v>Desmog</v>
      </c>
    </row>
    <row r="5746" spans="1:15" x14ac:dyDescent="0.2">
      <c r="A5746" s="11">
        <v>990</v>
      </c>
      <c r="B5746" s="11" t="str">
        <f t="shared" si="104"/>
        <v>Claude R. Lambe Charitable Foundation_Property and Environment Research Center200725000</v>
      </c>
      <c r="C5746" s="11" t="s">
        <v>4157</v>
      </c>
      <c r="D5746" s="11" t="s">
        <v>2877</v>
      </c>
      <c r="E5746" s="11" t="s">
        <v>2877</v>
      </c>
      <c r="F5746" s="4">
        <v>25000</v>
      </c>
      <c r="G5746" s="3">
        <v>2007</v>
      </c>
      <c r="H5746" s="3" t="s">
        <v>21</v>
      </c>
      <c r="I5746" s="12"/>
      <c r="J5746" s="3">
        <v>24</v>
      </c>
      <c r="K5746" s="3" t="str">
        <f>IF(VLOOKUP(D5746,'Resources Final'!A:C,3,FALSE)=0,"",VLOOKUP(D5746,'Resources Final'!A:C,3,FALSE))</f>
        <v/>
      </c>
      <c r="L5746" s="3" t="str">
        <f>IF(VLOOKUP(D5746,'Resources Final'!A:D,4,FALSE)=0,"",VLOOKUP(D5746,'Resources Final'!A:D,4,FALSE))</f>
        <v/>
      </c>
      <c r="M5746" s="3" t="str">
        <f>IF(VLOOKUP(D5746,'Resources Final'!A:E,5,FALSE)=0,"",VLOOKUP(D5746,'Resources Final'!A:E,5,FALSE))</f>
        <v/>
      </c>
      <c r="N5746" s="7" t="str">
        <f>IF(VLOOKUP(D5746,'Resources Final'!A:F,6,FALSE)=0,"",VLOOKUP(D5746,'Resources Final'!A:F,6,FALSE))</f>
        <v>https://www.desmogblog.com/property-and-environment-research-center</v>
      </c>
      <c r="O5746" s="3" t="str">
        <f>IF(VLOOKUP(D5746,'Resources Final'!A:G,7,FALSE)=0,"",VLOOKUP(D5746,'Resources Final'!A:G,7,FALSE))</f>
        <v>Desmog</v>
      </c>
    </row>
    <row r="5747" spans="1:15" x14ac:dyDescent="0.2">
      <c r="A5747" s="11">
        <v>990</v>
      </c>
      <c r="B5747" s="11" t="str">
        <f t="shared" si="104"/>
        <v>Claude R. Lambe Charitable Foundation_Students in Free Enterprise200715000</v>
      </c>
      <c r="C5747" s="11" t="s">
        <v>4157</v>
      </c>
      <c r="D5747" s="11" t="s">
        <v>3467</v>
      </c>
      <c r="E5747" s="11" t="s">
        <v>3467</v>
      </c>
      <c r="F5747" s="4">
        <v>15000</v>
      </c>
      <c r="G5747" s="3">
        <v>2007</v>
      </c>
      <c r="H5747" s="3" t="s">
        <v>21</v>
      </c>
      <c r="I5747" s="12"/>
      <c r="J5747" s="3">
        <v>25</v>
      </c>
      <c r="K5747" s="3" t="str">
        <f>IF(VLOOKUP(D5747,'Resources Final'!A:C,3,FALSE)=0,"",VLOOKUP(D5747,'Resources Final'!A:C,3,FALSE))</f>
        <v/>
      </c>
      <c r="L5747" s="3" t="str">
        <f>IF(VLOOKUP(D5747,'Resources Final'!A:D,4,FALSE)=0,"",VLOOKUP(D5747,'Resources Final'!A:D,4,FALSE))</f>
        <v/>
      </c>
      <c r="M5747" s="3" t="str">
        <f>IF(VLOOKUP(D5747,'Resources Final'!A:E,5,FALSE)=0,"",VLOOKUP(D5747,'Resources Final'!A:E,5,FALSE))</f>
        <v/>
      </c>
      <c r="N5747" s="7" t="str">
        <f>IF(VLOOKUP(D5747,'Resources Final'!A:F,6,FALSE)=0,"",VLOOKUP(D5747,'Resources Final'!A:F,6,FALSE))</f>
        <v>https://www.sourcewatch.org/index.php/Students_in_Free_Enterprise</v>
      </c>
      <c r="O5747" s="3" t="str">
        <f>IF(VLOOKUP(D5747,'Resources Final'!A:G,7,FALSE)=0,"",VLOOKUP(D5747,'Resources Final'!A:G,7,FALSE))</f>
        <v>Sourcewatch</v>
      </c>
    </row>
    <row r="5748" spans="1:15" x14ac:dyDescent="0.2">
      <c r="A5748" s="11">
        <v>990</v>
      </c>
      <c r="B5748" s="11" t="str">
        <f t="shared" si="104"/>
        <v>Claude R. Lambe Charitable Foundation_Tax Foundation2007125000</v>
      </c>
      <c r="C5748" s="11" t="s">
        <v>4157</v>
      </c>
      <c r="D5748" s="11" t="s">
        <v>3530</v>
      </c>
      <c r="E5748" s="11" t="s">
        <v>3530</v>
      </c>
      <c r="F5748" s="4">
        <v>125000</v>
      </c>
      <c r="G5748" s="3">
        <v>2007</v>
      </c>
      <c r="H5748" s="3" t="s">
        <v>21</v>
      </c>
      <c r="I5748" s="12"/>
      <c r="J5748" s="3">
        <v>26</v>
      </c>
      <c r="K5748" s="3" t="str">
        <f>IF(VLOOKUP(D5748,'Resources Final'!A:C,3,FALSE)=0,"",VLOOKUP(D5748,'Resources Final'!A:C,3,FALSE))</f>
        <v/>
      </c>
      <c r="L5748" s="3" t="str">
        <f>IF(VLOOKUP(D5748,'Resources Final'!A:D,4,FALSE)=0,"",VLOOKUP(D5748,'Resources Final'!A:D,4,FALSE))</f>
        <v/>
      </c>
      <c r="M5748" s="3" t="str">
        <f>IF(VLOOKUP(D5748,'Resources Final'!A:E,5,FALSE)=0,"",VLOOKUP(D5748,'Resources Final'!A:E,5,FALSE))</f>
        <v/>
      </c>
      <c r="N5748" s="7" t="str">
        <f>IF(VLOOKUP(D5748,'Resources Final'!A:F,6,FALSE)=0,"",VLOOKUP(D5748,'Resources Final'!A:F,6,FALSE))</f>
        <v>http://www.sourcewatch.org/index.php/Tax_Foundation</v>
      </c>
      <c r="O5748" s="3" t="str">
        <f>IF(VLOOKUP(D5748,'Resources Final'!A:G,7,FALSE)=0,"",VLOOKUP(D5748,'Resources Final'!A:G,7,FALSE))</f>
        <v>Sourcewatch</v>
      </c>
    </row>
    <row r="5749" spans="1:15" x14ac:dyDescent="0.2">
      <c r="A5749" s="11">
        <v>990</v>
      </c>
      <c r="B5749" s="11" t="str">
        <f t="shared" si="104"/>
        <v>Claude R. Lambe Charitable Foundation_Texas Public Policy Foundation200770000</v>
      </c>
      <c r="C5749" s="11" t="s">
        <v>4157</v>
      </c>
      <c r="D5749" s="11" t="s">
        <v>3555</v>
      </c>
      <c r="E5749" s="11" t="s">
        <v>3555</v>
      </c>
      <c r="F5749" s="4">
        <v>70000</v>
      </c>
      <c r="G5749" s="3">
        <v>2007</v>
      </c>
      <c r="H5749" s="3" t="s">
        <v>21</v>
      </c>
      <c r="I5749" s="12"/>
      <c r="J5749" s="3">
        <v>27</v>
      </c>
      <c r="K5749" s="3" t="str">
        <f>IF(VLOOKUP(D5749,'Resources Final'!A:C,3,FALSE)=0,"",VLOOKUP(D5749,'Resources Final'!A:C,3,FALSE))</f>
        <v/>
      </c>
      <c r="L5749" s="3" t="str">
        <f>IF(VLOOKUP(D5749,'Resources Final'!A:D,4,FALSE)=0,"",VLOOKUP(D5749,'Resources Final'!A:D,4,FALSE))</f>
        <v/>
      </c>
      <c r="M5749" s="3" t="str">
        <f>IF(VLOOKUP(D5749,'Resources Final'!A:E,5,FALSE)=0,"",VLOOKUP(D5749,'Resources Final'!A:E,5,FALSE))</f>
        <v/>
      </c>
      <c r="N5749" s="7" t="str">
        <f>IF(VLOOKUP(D5749,'Resources Final'!A:F,6,FALSE)=0,"",VLOOKUP(D5749,'Resources Final'!A:F,6,FALSE))</f>
        <v>https://www.desmogblog.com/texas-public-policy-foundation</v>
      </c>
      <c r="O5749" s="3" t="str">
        <f>IF(VLOOKUP(D5749,'Resources Final'!A:G,7,FALSE)=0,"",VLOOKUP(D5749,'Resources Final'!A:G,7,FALSE))</f>
        <v>Desmog</v>
      </c>
    </row>
    <row r="5750" spans="1:15" x14ac:dyDescent="0.2">
      <c r="A5750" s="11">
        <v>990</v>
      </c>
      <c r="B5750" s="11" t="str">
        <f t="shared" si="104"/>
        <v>Claude R. Lambe Charitable Foundation_Fraser Institute, The200725000</v>
      </c>
      <c r="C5750" s="11" t="s">
        <v>4157</v>
      </c>
      <c r="D5750" s="11" t="s">
        <v>1277</v>
      </c>
      <c r="E5750" s="11" t="s">
        <v>1277</v>
      </c>
      <c r="F5750" s="4">
        <v>25000</v>
      </c>
      <c r="G5750" s="3">
        <v>2007</v>
      </c>
      <c r="H5750" s="3" t="s">
        <v>21</v>
      </c>
      <c r="I5750" s="12"/>
      <c r="J5750" s="3">
        <v>28</v>
      </c>
      <c r="K5750" s="3" t="str">
        <f>IF(VLOOKUP(D5750,'Resources Final'!A:C,3,FALSE)=0,"",VLOOKUP(D5750,'Resources Final'!A:C,3,FALSE))</f>
        <v/>
      </c>
      <c r="L5750" s="3" t="str">
        <f>IF(VLOOKUP(D5750,'Resources Final'!A:D,4,FALSE)=0,"",VLOOKUP(D5750,'Resources Final'!A:D,4,FALSE))</f>
        <v/>
      </c>
      <c r="M5750" s="3" t="str">
        <f>IF(VLOOKUP(D5750,'Resources Final'!A:E,5,FALSE)=0,"",VLOOKUP(D5750,'Resources Final'!A:E,5,FALSE))</f>
        <v/>
      </c>
      <c r="N5750" s="7" t="str">
        <f>IF(VLOOKUP(D5750,'Resources Final'!A:F,6,FALSE)=0,"",VLOOKUP(D5750,'Resources Final'!A:F,6,FALSE))</f>
        <v>https://www.desmogblog.com/fraser-institute</v>
      </c>
      <c r="O5750" s="3" t="str">
        <f>IF(VLOOKUP(D5750,'Resources Final'!A:G,7,FALSE)=0,"",VLOOKUP(D5750,'Resources Final'!A:G,7,FALSE))</f>
        <v>Desmog</v>
      </c>
    </row>
    <row r="5751" spans="1:15" x14ac:dyDescent="0.2">
      <c r="A5751" s="11">
        <v>990</v>
      </c>
      <c r="B5751" s="11" t="str">
        <f t="shared" si="104"/>
        <v>Claude R. Lambe Charitable Foundation_Washington Legal Foundation2007150000</v>
      </c>
      <c r="C5751" s="11" t="s">
        <v>4157</v>
      </c>
      <c r="D5751" s="11" t="s">
        <v>3942</v>
      </c>
      <c r="E5751" s="11" t="s">
        <v>3942</v>
      </c>
      <c r="F5751" s="4">
        <v>150000</v>
      </c>
      <c r="G5751" s="3">
        <v>2007</v>
      </c>
      <c r="H5751" s="3" t="s">
        <v>21</v>
      </c>
      <c r="I5751" s="12"/>
      <c r="J5751" s="3">
        <v>29</v>
      </c>
      <c r="K5751" s="3" t="str">
        <f>IF(VLOOKUP(D5751,'Resources Final'!A:C,3,FALSE)=0,"",VLOOKUP(D5751,'Resources Final'!A:C,3,FALSE))</f>
        <v/>
      </c>
      <c r="L5751" s="3" t="str">
        <f>IF(VLOOKUP(D5751,'Resources Final'!A:D,4,FALSE)=0,"",VLOOKUP(D5751,'Resources Final'!A:D,4,FALSE))</f>
        <v/>
      </c>
      <c r="M5751" s="3" t="str">
        <f>IF(VLOOKUP(D5751,'Resources Final'!A:E,5,FALSE)=0,"",VLOOKUP(D5751,'Resources Final'!A:E,5,FALSE))</f>
        <v/>
      </c>
      <c r="N5751" s="7" t="str">
        <f>IF(VLOOKUP(D5751,'Resources Final'!A:F,6,FALSE)=0,"",VLOOKUP(D5751,'Resources Final'!A:F,6,FALSE))</f>
        <v>https://www.desmogblog.com/washington-legal-foundation</v>
      </c>
      <c r="O5751" s="3" t="str">
        <f>IF(VLOOKUP(D5751,'Resources Final'!A:G,7,FALSE)=0,"",VLOOKUP(D5751,'Resources Final'!A:G,7,FALSE))</f>
        <v>Desmog</v>
      </c>
    </row>
    <row r="5752" spans="1:15" x14ac:dyDescent="0.2">
      <c r="A5752" s="11">
        <v>990</v>
      </c>
      <c r="B5752" s="11" t="str">
        <f t="shared" si="104"/>
        <v>Claude R. Lambe Charitable Foundation_Young America's Foundation200712500</v>
      </c>
      <c r="C5752" s="11" t="s">
        <v>4157</v>
      </c>
      <c r="D5752" s="11" t="s">
        <v>4122</v>
      </c>
      <c r="E5752" s="11" t="s">
        <v>4122</v>
      </c>
      <c r="F5752" s="4">
        <v>12500</v>
      </c>
      <c r="G5752" s="3">
        <v>2007</v>
      </c>
      <c r="H5752" s="3" t="s">
        <v>21</v>
      </c>
      <c r="I5752" s="12"/>
      <c r="J5752" s="3">
        <v>30</v>
      </c>
      <c r="K5752" s="3" t="str">
        <f>IF(VLOOKUP(D5752,'Resources Final'!A:C,3,FALSE)=0,"",VLOOKUP(D5752,'Resources Final'!A:C,3,FALSE))</f>
        <v/>
      </c>
      <c r="L5752" s="3" t="str">
        <f>IF(VLOOKUP(D5752,'Resources Final'!A:D,4,FALSE)=0,"",VLOOKUP(D5752,'Resources Final'!A:D,4,FALSE))</f>
        <v/>
      </c>
      <c r="M5752" s="3" t="str">
        <f>IF(VLOOKUP(D5752,'Resources Final'!A:E,5,FALSE)=0,"",VLOOKUP(D5752,'Resources Final'!A:E,5,FALSE))</f>
        <v/>
      </c>
      <c r="N5752" s="7" t="str">
        <f>IF(VLOOKUP(D5752,'Resources Final'!A:F,6,FALSE)=0,"",VLOOKUP(D5752,'Resources Final'!A:F,6,FALSE))</f>
        <v>https://www.sourcewatch.org/index.php/Young_America's_Foundation</v>
      </c>
      <c r="O5752" s="3" t="str">
        <f>IF(VLOOKUP(D5752,'Resources Final'!A:G,7,FALSE)=0,"",VLOOKUP(D5752,'Resources Final'!A:G,7,FALSE))</f>
        <v>Sourcewatch</v>
      </c>
    </row>
    <row r="5753" spans="1:15" x14ac:dyDescent="0.2">
      <c r="A5753" s="11">
        <v>990</v>
      </c>
      <c r="B5753" s="11" t="str">
        <f t="shared" si="104"/>
        <v>Claude R. Lambe Charitable Foundation_Allen-Lambe House Foundation2008110800</v>
      </c>
      <c r="C5753" s="11" t="s">
        <v>4157</v>
      </c>
      <c r="D5753" s="11" t="s">
        <v>157</v>
      </c>
      <c r="E5753" s="11" t="s">
        <v>155</v>
      </c>
      <c r="F5753" s="4">
        <v>110800</v>
      </c>
      <c r="G5753" s="3">
        <v>2008</v>
      </c>
      <c r="H5753" s="3" t="s">
        <v>21</v>
      </c>
      <c r="I5753" s="12"/>
      <c r="J5753" s="3">
        <v>1</v>
      </c>
      <c r="K5753" s="3" t="str">
        <f>IF(VLOOKUP(D5753,'Resources Final'!A:C,3,FALSE)=0,"",VLOOKUP(D5753,'Resources Final'!A:C,3,FALSE))</f>
        <v/>
      </c>
      <c r="L5753" s="3" t="str">
        <f>IF(VLOOKUP(D5753,'Resources Final'!A:D,4,FALSE)=0,"",VLOOKUP(D5753,'Resources Final'!A:D,4,FALSE))</f>
        <v/>
      </c>
      <c r="M5753" s="3" t="str">
        <f>IF(VLOOKUP(D5753,'Resources Final'!A:E,5,FALSE)=0,"",VLOOKUP(D5753,'Resources Final'!A:E,5,FALSE))</f>
        <v>N</v>
      </c>
      <c r="N5753" s="7" t="str">
        <f>IF(VLOOKUP(D5753,'Resources Final'!A:F,6,FALSE)=0,"",VLOOKUP(D5753,'Resources Final'!A:F,6,FALSE))</f>
        <v/>
      </c>
      <c r="O5753" s="3" t="str">
        <f>IF(VLOOKUP(D5753,'Resources Final'!A:G,7,FALSE)=0,"",VLOOKUP(D5753,'Resources Final'!A:G,7,FALSE))</f>
        <v/>
      </c>
    </row>
    <row r="5754" spans="1:15" x14ac:dyDescent="0.2">
      <c r="A5754" s="11">
        <v>990</v>
      </c>
      <c r="B5754" s="11" t="str">
        <f t="shared" si="104"/>
        <v>Claude R. Lambe Charitable Foundation_American Council for Capital Formation2008100000</v>
      </c>
      <c r="C5754" s="11" t="s">
        <v>4157</v>
      </c>
      <c r="D5754" s="11" t="s">
        <v>182</v>
      </c>
      <c r="E5754" s="11" t="s">
        <v>182</v>
      </c>
      <c r="F5754" s="4">
        <v>100000</v>
      </c>
      <c r="G5754" s="3">
        <v>2008</v>
      </c>
      <c r="H5754" s="3" t="s">
        <v>21</v>
      </c>
      <c r="I5754" s="12"/>
      <c r="J5754" s="3">
        <v>2</v>
      </c>
      <c r="K5754" s="3" t="str">
        <f>IF(VLOOKUP(D5754,'Resources Final'!A:C,3,FALSE)=0,"",VLOOKUP(D5754,'Resources Final'!A:C,3,FALSE))</f>
        <v/>
      </c>
      <c r="L5754" s="3" t="str">
        <f>IF(VLOOKUP(D5754,'Resources Final'!A:D,4,FALSE)=0,"",VLOOKUP(D5754,'Resources Final'!A:D,4,FALSE))</f>
        <v/>
      </c>
      <c r="M5754" s="3" t="str">
        <f>IF(VLOOKUP(D5754,'Resources Final'!A:E,5,FALSE)=0,"",VLOOKUP(D5754,'Resources Final'!A:E,5,FALSE))</f>
        <v/>
      </c>
      <c r="N5754" s="7" t="str">
        <f>IF(VLOOKUP(D5754,'Resources Final'!A:F,6,FALSE)=0,"",VLOOKUP(D5754,'Resources Final'!A:F,6,FALSE))</f>
        <v>https://www.desmogblog.com/american-council-for-capital-formation</v>
      </c>
      <c r="O5754" s="3" t="str">
        <f>IF(VLOOKUP(D5754,'Resources Final'!A:G,7,FALSE)=0,"",VLOOKUP(D5754,'Resources Final'!A:G,7,FALSE))</f>
        <v>Desmog</v>
      </c>
    </row>
    <row r="5755" spans="1:15" x14ac:dyDescent="0.2">
      <c r="A5755" s="11">
        <v>990</v>
      </c>
      <c r="B5755" s="11" t="str">
        <f t="shared" si="104"/>
        <v>Claude R. Lambe Charitable Foundation_American Council on Science and Health200850000</v>
      </c>
      <c r="C5755" s="11" t="s">
        <v>4157</v>
      </c>
      <c r="D5755" s="11" t="s">
        <v>187</v>
      </c>
      <c r="E5755" s="11" t="s">
        <v>187</v>
      </c>
      <c r="F5755" s="4">
        <v>50000</v>
      </c>
      <c r="G5755" s="3">
        <v>2008</v>
      </c>
      <c r="H5755" s="3" t="s">
        <v>21</v>
      </c>
      <c r="I5755" s="12"/>
      <c r="J5755" s="3">
        <v>3</v>
      </c>
      <c r="K5755" s="3" t="str">
        <f>IF(VLOOKUP(D5755,'Resources Final'!A:C,3,FALSE)=0,"",VLOOKUP(D5755,'Resources Final'!A:C,3,FALSE))</f>
        <v/>
      </c>
      <c r="L5755" s="3" t="str">
        <f>IF(VLOOKUP(D5755,'Resources Final'!A:D,4,FALSE)=0,"",VLOOKUP(D5755,'Resources Final'!A:D,4,FALSE))</f>
        <v/>
      </c>
      <c r="M5755" s="3" t="str">
        <f>IF(VLOOKUP(D5755,'Resources Final'!A:E,5,FALSE)=0,"",VLOOKUP(D5755,'Resources Final'!A:E,5,FALSE))</f>
        <v/>
      </c>
      <c r="N5755" s="7" t="str">
        <f>IF(VLOOKUP(D5755,'Resources Final'!A:F,6,FALSE)=0,"",VLOOKUP(D5755,'Resources Final'!A:F,6,FALSE))</f>
        <v>https://www.desmogblog.com/american-council-science-and-health</v>
      </c>
      <c r="O5755" s="3" t="str">
        <f>IF(VLOOKUP(D5755,'Resources Final'!A:G,7,FALSE)=0,"",VLOOKUP(D5755,'Resources Final'!A:G,7,FALSE))</f>
        <v>Desmog</v>
      </c>
    </row>
    <row r="5756" spans="1:15" x14ac:dyDescent="0.2">
      <c r="A5756" s="11">
        <v>990</v>
      </c>
      <c r="B5756" s="11" t="str">
        <f t="shared" si="104"/>
        <v>Claude R. Lambe Charitable Foundation_Americans for Prosperity Foundation (formerly CSE Foundation)20081000000</v>
      </c>
      <c r="C5756" s="11" t="s">
        <v>4157</v>
      </c>
      <c r="D5756" s="11" t="s">
        <v>215</v>
      </c>
      <c r="E5756" s="11" t="s">
        <v>213</v>
      </c>
      <c r="F5756" s="4">
        <v>1000000</v>
      </c>
      <c r="G5756" s="3">
        <v>2008</v>
      </c>
      <c r="H5756" s="3" t="s">
        <v>21</v>
      </c>
      <c r="I5756" s="12"/>
      <c r="J5756" s="3">
        <v>4</v>
      </c>
      <c r="K5756" s="3" t="str">
        <f>IF(VLOOKUP(D5756,'Resources Final'!A:C,3,FALSE)=0,"",VLOOKUP(D5756,'Resources Final'!A:C,3,FALSE))</f>
        <v/>
      </c>
      <c r="L5756" s="3" t="str">
        <f>IF(VLOOKUP(D5756,'Resources Final'!A:D,4,FALSE)=0,"",VLOOKUP(D5756,'Resources Final'!A:D,4,FALSE))</f>
        <v/>
      </c>
      <c r="M5756" s="3" t="str">
        <f>IF(VLOOKUP(D5756,'Resources Final'!A:E,5,FALSE)=0,"",VLOOKUP(D5756,'Resources Final'!A:E,5,FALSE))</f>
        <v/>
      </c>
      <c r="N5756" s="7" t="str">
        <f>IF(VLOOKUP(D5756,'Resources Final'!A:F,6,FALSE)=0,"",VLOOKUP(D5756,'Resources Final'!A:F,6,FALSE))</f>
        <v>https://www.desmogblog.com/americans-for-prosperity</v>
      </c>
      <c r="O5756" s="3" t="str">
        <f>IF(VLOOKUP(D5756,'Resources Final'!A:G,7,FALSE)=0,"",VLOOKUP(D5756,'Resources Final'!A:G,7,FALSE))</f>
        <v>Desmog</v>
      </c>
    </row>
    <row r="5757" spans="1:15" x14ac:dyDescent="0.2">
      <c r="A5757" s="11">
        <v>990</v>
      </c>
      <c r="B5757" s="11" t="str">
        <f t="shared" si="104"/>
        <v>Claude R. Lambe Charitable Foundation_Capital Research Center200810000</v>
      </c>
      <c r="C5757" s="11" t="s">
        <v>4157</v>
      </c>
      <c r="D5757" s="11" t="s">
        <v>604</v>
      </c>
      <c r="E5757" s="11" t="s">
        <v>604</v>
      </c>
      <c r="F5757" s="4">
        <v>10000</v>
      </c>
      <c r="G5757" s="3">
        <v>2008</v>
      </c>
      <c r="H5757" s="3" t="s">
        <v>21</v>
      </c>
      <c r="I5757" s="12"/>
      <c r="J5757" s="3">
        <v>5</v>
      </c>
      <c r="K5757" s="3" t="str">
        <f>IF(VLOOKUP(D5757,'Resources Final'!A:C,3,FALSE)=0,"",VLOOKUP(D5757,'Resources Final'!A:C,3,FALSE))</f>
        <v/>
      </c>
      <c r="L5757" s="3" t="str">
        <f>IF(VLOOKUP(D5757,'Resources Final'!A:D,4,FALSE)=0,"",VLOOKUP(D5757,'Resources Final'!A:D,4,FALSE))</f>
        <v/>
      </c>
      <c r="M5757" s="3" t="str">
        <f>IF(VLOOKUP(D5757,'Resources Final'!A:E,5,FALSE)=0,"",VLOOKUP(D5757,'Resources Final'!A:E,5,FALSE))</f>
        <v/>
      </c>
      <c r="N5757" s="7" t="str">
        <f>IF(VLOOKUP(D5757,'Resources Final'!A:F,6,FALSE)=0,"",VLOOKUP(D5757,'Resources Final'!A:F,6,FALSE))</f>
        <v>https://www.desmogblog.com/capital-research-center</v>
      </c>
      <c r="O5757" s="3" t="str">
        <f>IF(VLOOKUP(D5757,'Resources Final'!A:G,7,FALSE)=0,"",VLOOKUP(D5757,'Resources Final'!A:G,7,FALSE))</f>
        <v>Desmog</v>
      </c>
    </row>
    <row r="5758" spans="1:15" x14ac:dyDescent="0.2">
      <c r="A5758" s="11">
        <v>990</v>
      </c>
      <c r="B5758" s="11" t="str">
        <f t="shared" si="104"/>
        <v>Claude R. Lambe Charitable Foundation_Cato Institute2008260000</v>
      </c>
      <c r="C5758" s="11" t="s">
        <v>4157</v>
      </c>
      <c r="D5758" s="11" t="s">
        <v>636</v>
      </c>
      <c r="E5758" s="11" t="s">
        <v>636</v>
      </c>
      <c r="F5758" s="4">
        <v>260000</v>
      </c>
      <c r="G5758" s="3">
        <v>2008</v>
      </c>
      <c r="H5758" s="3" t="s">
        <v>21</v>
      </c>
      <c r="I5758" s="12"/>
      <c r="J5758" s="3">
        <v>6</v>
      </c>
      <c r="K5758" s="3" t="str">
        <f>IF(VLOOKUP(D5758,'Resources Final'!A:C,3,FALSE)=0,"",VLOOKUP(D5758,'Resources Final'!A:C,3,FALSE))</f>
        <v/>
      </c>
      <c r="L5758" s="3" t="str">
        <f>IF(VLOOKUP(D5758,'Resources Final'!A:D,4,FALSE)=0,"",VLOOKUP(D5758,'Resources Final'!A:D,4,FALSE))</f>
        <v/>
      </c>
      <c r="M5758" s="3" t="str">
        <f>IF(VLOOKUP(D5758,'Resources Final'!A:E,5,FALSE)=0,"",VLOOKUP(D5758,'Resources Final'!A:E,5,FALSE))</f>
        <v/>
      </c>
      <c r="N5758" s="7" t="str">
        <f>IF(VLOOKUP(D5758,'Resources Final'!A:F,6,FALSE)=0,"",VLOOKUP(D5758,'Resources Final'!A:F,6,FALSE))</f>
        <v>https://www.desmogblog.com/cato-institute</v>
      </c>
      <c r="O5758" s="3" t="str">
        <f>IF(VLOOKUP(D5758,'Resources Final'!A:G,7,FALSE)=0,"",VLOOKUP(D5758,'Resources Final'!A:G,7,FALSE))</f>
        <v>Desmog</v>
      </c>
    </row>
    <row r="5759" spans="1:15" x14ac:dyDescent="0.2">
      <c r="A5759" s="11">
        <v>990</v>
      </c>
      <c r="B5759" s="11" t="str">
        <f t="shared" si="104"/>
        <v>Claude R. Lambe Charitable Foundation_Foundation for Research on Economics and the Environment FREE200865000</v>
      </c>
      <c r="C5759" s="11" t="s">
        <v>4157</v>
      </c>
      <c r="D5759" s="11" t="s">
        <v>1263</v>
      </c>
      <c r="E5759" s="11" t="s">
        <v>1263</v>
      </c>
      <c r="F5759" s="4">
        <v>65000</v>
      </c>
      <c r="G5759" s="3">
        <v>2008</v>
      </c>
      <c r="H5759" s="3" t="s">
        <v>21</v>
      </c>
      <c r="I5759" s="12"/>
      <c r="J5759" s="3">
        <v>7</v>
      </c>
      <c r="K5759" s="3" t="str">
        <f>IF(VLOOKUP(D5759,'Resources Final'!A:C,3,FALSE)=0,"",VLOOKUP(D5759,'Resources Final'!A:C,3,FALSE))</f>
        <v/>
      </c>
      <c r="L5759" s="3" t="str">
        <f>IF(VLOOKUP(D5759,'Resources Final'!A:D,4,FALSE)=0,"",VLOOKUP(D5759,'Resources Final'!A:D,4,FALSE))</f>
        <v/>
      </c>
      <c r="M5759" s="3" t="str">
        <f>IF(VLOOKUP(D5759,'Resources Final'!A:E,5,FALSE)=0,"",VLOOKUP(D5759,'Resources Final'!A:E,5,FALSE))</f>
        <v/>
      </c>
      <c r="N5759" s="7" t="str">
        <f>IF(VLOOKUP(D5759,'Resources Final'!A:F,6,FALSE)=0,"",VLOOKUP(D5759,'Resources Final'!A:F,6,FALSE))</f>
        <v>http://www.sourcewatch.org/index.php/Foundation_for_Research_on_Economics_and_the_Environment</v>
      </c>
      <c r="O5759" s="3" t="str">
        <f>IF(VLOOKUP(D5759,'Resources Final'!A:G,7,FALSE)=0,"",VLOOKUP(D5759,'Resources Final'!A:G,7,FALSE))</f>
        <v>Sourcewatch</v>
      </c>
    </row>
    <row r="5760" spans="1:15" x14ac:dyDescent="0.2">
      <c r="A5760" s="11">
        <v>990</v>
      </c>
      <c r="B5760" s="11" t="str">
        <f t="shared" si="104"/>
        <v>Claude R. Lambe Charitable Foundation_Free Congress Foundation200810000</v>
      </c>
      <c r="C5760" s="11" t="s">
        <v>4157</v>
      </c>
      <c r="D5760" s="11" t="s">
        <v>1281</v>
      </c>
      <c r="E5760" s="11" t="s">
        <v>1281</v>
      </c>
      <c r="F5760" s="4">
        <v>10000</v>
      </c>
      <c r="G5760" s="3">
        <v>2008</v>
      </c>
      <c r="H5760" s="3" t="s">
        <v>21</v>
      </c>
      <c r="I5760" s="12"/>
      <c r="J5760" s="3">
        <v>8</v>
      </c>
      <c r="K5760" s="3" t="str">
        <f>IF(VLOOKUP(D5760,'Resources Final'!A:C,3,FALSE)=0,"",VLOOKUP(D5760,'Resources Final'!A:C,3,FALSE))</f>
        <v/>
      </c>
      <c r="L5760" s="3" t="str">
        <f>IF(VLOOKUP(D5760,'Resources Final'!A:D,4,FALSE)=0,"",VLOOKUP(D5760,'Resources Final'!A:D,4,FALSE))</f>
        <v/>
      </c>
      <c r="M5760" s="3" t="str">
        <f>IF(VLOOKUP(D5760,'Resources Final'!A:E,5,FALSE)=0,"",VLOOKUP(D5760,'Resources Final'!A:E,5,FALSE))</f>
        <v/>
      </c>
      <c r="N5760" s="7" t="str">
        <f>IF(VLOOKUP(D5760,'Resources Final'!A:F,6,FALSE)=0,"",VLOOKUP(D5760,'Resources Final'!A:F,6,FALSE))</f>
        <v>https://www.sourcewatch.org/index.php/Free_Congress_Foundation</v>
      </c>
      <c r="O5760" s="3" t="str">
        <f>IF(VLOOKUP(D5760,'Resources Final'!A:G,7,FALSE)=0,"",VLOOKUP(D5760,'Resources Final'!A:G,7,FALSE))</f>
        <v>Sourcewatch</v>
      </c>
    </row>
    <row r="5761" spans="1:15" x14ac:dyDescent="0.2">
      <c r="A5761" s="11">
        <v>990</v>
      </c>
      <c r="B5761" s="11" t="str">
        <f t="shared" si="104"/>
        <v>Claude R. Lambe Charitable Foundation_George C. Marshall Institute200870000</v>
      </c>
      <c r="C5761" s="11" t="s">
        <v>4157</v>
      </c>
      <c r="D5761" s="11" t="s">
        <v>1363</v>
      </c>
      <c r="E5761" s="11" t="s">
        <v>1363</v>
      </c>
      <c r="F5761" s="4">
        <v>70000</v>
      </c>
      <c r="G5761" s="3">
        <v>2008</v>
      </c>
      <c r="H5761" s="3" t="s">
        <v>21</v>
      </c>
      <c r="I5761" s="12"/>
      <c r="J5761" s="3">
        <v>9</v>
      </c>
      <c r="K5761" s="3" t="str">
        <f>IF(VLOOKUP(D5761,'Resources Final'!A:C,3,FALSE)=0,"",VLOOKUP(D5761,'Resources Final'!A:C,3,FALSE))</f>
        <v/>
      </c>
      <c r="L5761" s="3" t="str">
        <f>IF(VLOOKUP(D5761,'Resources Final'!A:D,4,FALSE)=0,"",VLOOKUP(D5761,'Resources Final'!A:D,4,FALSE))</f>
        <v/>
      </c>
      <c r="M5761" s="3" t="str">
        <f>IF(VLOOKUP(D5761,'Resources Final'!A:E,5,FALSE)=0,"",VLOOKUP(D5761,'Resources Final'!A:E,5,FALSE))</f>
        <v/>
      </c>
      <c r="N5761" s="7" t="str">
        <f>IF(VLOOKUP(D5761,'Resources Final'!A:F,6,FALSE)=0,"",VLOOKUP(D5761,'Resources Final'!A:F,6,FALSE))</f>
        <v>https://www.desmogblog.com/george-c-marshall-institute</v>
      </c>
      <c r="O5761" s="3" t="str">
        <f>IF(VLOOKUP(D5761,'Resources Final'!A:G,7,FALSE)=0,"",VLOOKUP(D5761,'Resources Final'!A:G,7,FALSE))</f>
        <v>Desmog</v>
      </c>
    </row>
    <row r="5762" spans="1:15" x14ac:dyDescent="0.2">
      <c r="A5762" s="11">
        <v>990</v>
      </c>
      <c r="B5762" s="11" t="str">
        <f t="shared" ref="B5762:B5825" si="105">C5762&amp;"_"&amp;D5762&amp;G5762&amp;F5762</f>
        <v>Claude R. Lambe Charitable Foundation_Heritage Foundation, The2008225000</v>
      </c>
      <c r="C5762" s="11" t="s">
        <v>4157</v>
      </c>
      <c r="D5762" s="11" t="s">
        <v>1570</v>
      </c>
      <c r="E5762" s="11" t="s">
        <v>1570</v>
      </c>
      <c r="F5762" s="4">
        <v>225000</v>
      </c>
      <c r="G5762" s="3">
        <v>2008</v>
      </c>
      <c r="H5762" s="3" t="s">
        <v>21</v>
      </c>
      <c r="I5762" s="12"/>
      <c r="J5762" s="3">
        <v>10</v>
      </c>
      <c r="K5762" s="3" t="str">
        <f>IF(VLOOKUP(D5762,'Resources Final'!A:C,3,FALSE)=0,"",VLOOKUP(D5762,'Resources Final'!A:C,3,FALSE))</f>
        <v/>
      </c>
      <c r="L5762" s="3" t="str">
        <f>IF(VLOOKUP(D5762,'Resources Final'!A:D,4,FALSE)=0,"",VLOOKUP(D5762,'Resources Final'!A:D,4,FALSE))</f>
        <v/>
      </c>
      <c r="M5762" s="3" t="str">
        <f>IF(VLOOKUP(D5762,'Resources Final'!A:E,5,FALSE)=0,"",VLOOKUP(D5762,'Resources Final'!A:E,5,FALSE))</f>
        <v/>
      </c>
      <c r="N5762" s="7" t="str">
        <f>IF(VLOOKUP(D5762,'Resources Final'!A:F,6,FALSE)=0,"",VLOOKUP(D5762,'Resources Final'!A:F,6,FALSE))</f>
        <v>https://www.desmogblog.com/heritage-foundation</v>
      </c>
      <c r="O5762" s="3" t="str">
        <f>IF(VLOOKUP(D5762,'Resources Final'!A:G,7,FALSE)=0,"",VLOOKUP(D5762,'Resources Final'!A:G,7,FALSE))</f>
        <v>Desmog</v>
      </c>
    </row>
    <row r="5763" spans="1:15" x14ac:dyDescent="0.2">
      <c r="A5763" s="11">
        <v>990</v>
      </c>
      <c r="B5763" s="11" t="str">
        <f t="shared" si="105"/>
        <v>Claude R. Lambe Charitable Foundation_Manhattan Institute for Policy Research2008200000</v>
      </c>
      <c r="C5763" s="11" t="s">
        <v>4157</v>
      </c>
      <c r="D5763" s="11" t="s">
        <v>2312</v>
      </c>
      <c r="E5763" s="11" t="s">
        <v>2312</v>
      </c>
      <c r="F5763" s="4">
        <v>200000</v>
      </c>
      <c r="G5763" s="3">
        <v>2008</v>
      </c>
      <c r="H5763" s="3" t="s">
        <v>21</v>
      </c>
      <c r="I5763" s="12"/>
      <c r="J5763" s="3">
        <v>11</v>
      </c>
      <c r="K5763" s="3" t="str">
        <f>IF(VLOOKUP(D5763,'Resources Final'!A:C,3,FALSE)=0,"",VLOOKUP(D5763,'Resources Final'!A:C,3,FALSE))</f>
        <v/>
      </c>
      <c r="L5763" s="3" t="str">
        <f>IF(VLOOKUP(D5763,'Resources Final'!A:D,4,FALSE)=0,"",VLOOKUP(D5763,'Resources Final'!A:D,4,FALSE))</f>
        <v/>
      </c>
      <c r="M5763" s="3" t="str">
        <f>IF(VLOOKUP(D5763,'Resources Final'!A:E,5,FALSE)=0,"",VLOOKUP(D5763,'Resources Final'!A:E,5,FALSE))</f>
        <v/>
      </c>
      <c r="N5763" s="7" t="str">
        <f>IF(VLOOKUP(D5763,'Resources Final'!A:F,6,FALSE)=0,"",VLOOKUP(D5763,'Resources Final'!A:F,6,FALSE))</f>
        <v>https://www.desmogblog.com/manhattan-institute-policy-research</v>
      </c>
      <c r="O5763" s="3" t="str">
        <f>IF(VLOOKUP(D5763,'Resources Final'!A:G,7,FALSE)=0,"",VLOOKUP(D5763,'Resources Final'!A:G,7,FALSE))</f>
        <v>Desmog</v>
      </c>
    </row>
    <row r="5764" spans="1:15" x14ac:dyDescent="0.2">
      <c r="A5764" s="11">
        <v>990</v>
      </c>
      <c r="B5764" s="11" t="str">
        <f t="shared" si="105"/>
        <v>Claude R. Lambe Charitable Foundation_Media Research Center20085000</v>
      </c>
      <c r="C5764" s="11" t="s">
        <v>4157</v>
      </c>
      <c r="D5764" s="11" t="s">
        <v>2409</v>
      </c>
      <c r="E5764" s="11" t="s">
        <v>2409</v>
      </c>
      <c r="F5764" s="4">
        <v>5000</v>
      </c>
      <c r="G5764" s="3">
        <v>2008</v>
      </c>
      <c r="H5764" s="3" t="s">
        <v>21</v>
      </c>
      <c r="I5764" s="12"/>
      <c r="J5764" s="3">
        <v>12</v>
      </c>
      <c r="K5764" s="3" t="str">
        <f>IF(VLOOKUP(D5764,'Resources Final'!A:C,3,FALSE)=0,"",VLOOKUP(D5764,'Resources Final'!A:C,3,FALSE))</f>
        <v/>
      </c>
      <c r="L5764" s="3" t="str">
        <f>IF(VLOOKUP(D5764,'Resources Final'!A:D,4,FALSE)=0,"",VLOOKUP(D5764,'Resources Final'!A:D,4,FALSE))</f>
        <v/>
      </c>
      <c r="M5764" s="3" t="str">
        <f>IF(VLOOKUP(D5764,'Resources Final'!A:E,5,FALSE)=0,"",VLOOKUP(D5764,'Resources Final'!A:E,5,FALSE))</f>
        <v/>
      </c>
      <c r="N5764" s="7" t="str">
        <f>IF(VLOOKUP(D5764,'Resources Final'!A:F,6,FALSE)=0,"",VLOOKUP(D5764,'Resources Final'!A:F,6,FALSE))</f>
        <v>https://www.desmogblog.com/media-research-center</v>
      </c>
      <c r="O5764" s="3" t="str">
        <f>IF(VLOOKUP(D5764,'Resources Final'!A:G,7,FALSE)=0,"",VLOOKUP(D5764,'Resources Final'!A:G,7,FALSE))</f>
        <v>Desmog</v>
      </c>
    </row>
    <row r="5765" spans="1:15" x14ac:dyDescent="0.2">
      <c r="A5765" s="11">
        <v>990</v>
      </c>
      <c r="B5765" s="11" t="str">
        <f t="shared" si="105"/>
        <v>Claude R. Lambe Charitable Foundation_National Center for Policy Analysis200840000</v>
      </c>
      <c r="C5765" s="11" t="s">
        <v>4157</v>
      </c>
      <c r="D5765" s="11" t="s">
        <v>2601</v>
      </c>
      <c r="E5765" s="11" t="s">
        <v>2601</v>
      </c>
      <c r="F5765" s="4">
        <v>40000</v>
      </c>
      <c r="G5765" s="3">
        <v>2008</v>
      </c>
      <c r="H5765" s="3" t="s">
        <v>21</v>
      </c>
      <c r="I5765" s="12"/>
      <c r="J5765" s="3">
        <v>13</v>
      </c>
      <c r="K5765" s="3" t="str">
        <f>IF(VLOOKUP(D5765,'Resources Final'!A:C,3,FALSE)=0,"",VLOOKUP(D5765,'Resources Final'!A:C,3,FALSE))</f>
        <v/>
      </c>
      <c r="L5765" s="3" t="str">
        <f>IF(VLOOKUP(D5765,'Resources Final'!A:D,4,FALSE)=0,"",VLOOKUP(D5765,'Resources Final'!A:D,4,FALSE))</f>
        <v/>
      </c>
      <c r="M5765" s="3" t="str">
        <f>IF(VLOOKUP(D5765,'Resources Final'!A:E,5,FALSE)=0,"",VLOOKUP(D5765,'Resources Final'!A:E,5,FALSE))</f>
        <v/>
      </c>
      <c r="N5765" s="7" t="str">
        <f>IF(VLOOKUP(D5765,'Resources Final'!A:F,6,FALSE)=0,"",VLOOKUP(D5765,'Resources Final'!A:F,6,FALSE))</f>
        <v>https://www.desmogblog.com/national-center-policy-analysis</v>
      </c>
      <c r="O5765" s="3" t="str">
        <f>IF(VLOOKUP(D5765,'Resources Final'!A:G,7,FALSE)=0,"",VLOOKUP(D5765,'Resources Final'!A:G,7,FALSE))</f>
        <v>Desmog</v>
      </c>
    </row>
    <row r="5766" spans="1:15" x14ac:dyDescent="0.2">
      <c r="A5766" s="11">
        <v>990</v>
      </c>
      <c r="B5766" s="11" t="str">
        <f t="shared" si="105"/>
        <v>Claude R. Lambe Charitable Foundation_Pacific Research Institute for Public Policy200890000</v>
      </c>
      <c r="C5766" s="11" t="s">
        <v>4157</v>
      </c>
      <c r="D5766" s="11" t="s">
        <v>2786</v>
      </c>
      <c r="E5766" s="11" t="s">
        <v>2786</v>
      </c>
      <c r="F5766" s="4">
        <v>90000</v>
      </c>
      <c r="G5766" s="3">
        <v>2008</v>
      </c>
      <c r="H5766" s="3" t="s">
        <v>21</v>
      </c>
      <c r="I5766" s="12"/>
      <c r="J5766" s="3">
        <v>14</v>
      </c>
      <c r="K5766" s="3" t="str">
        <f>IF(VLOOKUP(D5766,'Resources Final'!A:C,3,FALSE)=0,"",VLOOKUP(D5766,'Resources Final'!A:C,3,FALSE))</f>
        <v/>
      </c>
      <c r="L5766" s="3" t="str">
        <f>IF(VLOOKUP(D5766,'Resources Final'!A:D,4,FALSE)=0,"",VLOOKUP(D5766,'Resources Final'!A:D,4,FALSE))</f>
        <v/>
      </c>
      <c r="M5766" s="3" t="str">
        <f>IF(VLOOKUP(D5766,'Resources Final'!A:E,5,FALSE)=0,"",VLOOKUP(D5766,'Resources Final'!A:E,5,FALSE))</f>
        <v/>
      </c>
      <c r="N5766" s="7" t="str">
        <f>IF(VLOOKUP(D5766,'Resources Final'!A:F,6,FALSE)=0,"",VLOOKUP(D5766,'Resources Final'!A:F,6,FALSE))</f>
        <v>https://www.desmogblog.com/pacific-research-institute</v>
      </c>
      <c r="O5766" s="3" t="str">
        <f>IF(VLOOKUP(D5766,'Resources Final'!A:G,7,FALSE)=0,"",VLOOKUP(D5766,'Resources Final'!A:G,7,FALSE))</f>
        <v>Desmog</v>
      </c>
    </row>
    <row r="5767" spans="1:15" x14ac:dyDescent="0.2">
      <c r="A5767" s="11">
        <v>990</v>
      </c>
      <c r="B5767" s="11" t="str">
        <f t="shared" si="105"/>
        <v>Claude R. Lambe Charitable Foundation_Reason Foundation200850000</v>
      </c>
      <c r="C5767" s="11" t="s">
        <v>4157</v>
      </c>
      <c r="D5767" s="11" t="s">
        <v>3001</v>
      </c>
      <c r="E5767" s="11" t="s">
        <v>3001</v>
      </c>
      <c r="F5767" s="4">
        <v>50000</v>
      </c>
      <c r="G5767" s="3">
        <v>2008</v>
      </c>
      <c r="H5767" s="3" t="s">
        <v>21</v>
      </c>
      <c r="I5767" s="12"/>
      <c r="J5767" s="3">
        <v>15</v>
      </c>
      <c r="K5767" s="3" t="str">
        <f>IF(VLOOKUP(D5767,'Resources Final'!A:C,3,FALSE)=0,"",VLOOKUP(D5767,'Resources Final'!A:C,3,FALSE))</f>
        <v/>
      </c>
      <c r="L5767" s="3" t="str">
        <f>IF(VLOOKUP(D5767,'Resources Final'!A:D,4,FALSE)=0,"",VLOOKUP(D5767,'Resources Final'!A:D,4,FALSE))</f>
        <v/>
      </c>
      <c r="M5767" s="3" t="str">
        <f>IF(VLOOKUP(D5767,'Resources Final'!A:E,5,FALSE)=0,"",VLOOKUP(D5767,'Resources Final'!A:E,5,FALSE))</f>
        <v/>
      </c>
      <c r="N5767" s="7" t="str">
        <f>IF(VLOOKUP(D5767,'Resources Final'!A:F,6,FALSE)=0,"",VLOOKUP(D5767,'Resources Final'!A:F,6,FALSE))</f>
        <v>https://www.desmogblog.com/reason-foundation</v>
      </c>
      <c r="O5767" s="3" t="str">
        <f>IF(VLOOKUP(D5767,'Resources Final'!A:G,7,FALSE)=0,"",VLOOKUP(D5767,'Resources Final'!A:G,7,FALSE))</f>
        <v>Desmog</v>
      </c>
    </row>
    <row r="5768" spans="1:15" x14ac:dyDescent="0.2">
      <c r="A5768" s="11">
        <v>990</v>
      </c>
      <c r="B5768" s="11" t="str">
        <f t="shared" si="105"/>
        <v>Claude R. Lambe Charitable Foundation_Tax Foundation200850000</v>
      </c>
      <c r="C5768" s="11" t="s">
        <v>4157</v>
      </c>
      <c r="D5768" s="11" t="s">
        <v>3530</v>
      </c>
      <c r="E5768" s="11" t="s">
        <v>3530</v>
      </c>
      <c r="F5768" s="4">
        <v>50000</v>
      </c>
      <c r="G5768" s="3">
        <v>2008</v>
      </c>
      <c r="H5768" s="3" t="s">
        <v>21</v>
      </c>
      <c r="I5768" s="12"/>
      <c r="J5768" s="3">
        <v>16</v>
      </c>
      <c r="K5768" s="3" t="str">
        <f>IF(VLOOKUP(D5768,'Resources Final'!A:C,3,FALSE)=0,"",VLOOKUP(D5768,'Resources Final'!A:C,3,FALSE))</f>
        <v/>
      </c>
      <c r="L5768" s="3" t="str">
        <f>IF(VLOOKUP(D5768,'Resources Final'!A:D,4,FALSE)=0,"",VLOOKUP(D5768,'Resources Final'!A:D,4,FALSE))</f>
        <v/>
      </c>
      <c r="M5768" s="3" t="str">
        <f>IF(VLOOKUP(D5768,'Resources Final'!A:E,5,FALSE)=0,"",VLOOKUP(D5768,'Resources Final'!A:E,5,FALSE))</f>
        <v/>
      </c>
      <c r="N5768" s="7" t="str">
        <f>IF(VLOOKUP(D5768,'Resources Final'!A:F,6,FALSE)=0,"",VLOOKUP(D5768,'Resources Final'!A:F,6,FALSE))</f>
        <v>http://www.sourcewatch.org/index.php/Tax_Foundation</v>
      </c>
      <c r="O5768" s="3" t="str">
        <f>IF(VLOOKUP(D5768,'Resources Final'!A:G,7,FALSE)=0,"",VLOOKUP(D5768,'Resources Final'!A:G,7,FALSE))</f>
        <v>Sourcewatch</v>
      </c>
    </row>
    <row r="5769" spans="1:15" x14ac:dyDescent="0.2">
      <c r="A5769" s="11">
        <v>990</v>
      </c>
      <c r="B5769" s="11" t="str">
        <f t="shared" si="105"/>
        <v>Claude R. Lambe Charitable Foundation_Texas Public Policy Foundation200874500</v>
      </c>
      <c r="C5769" s="11" t="s">
        <v>4157</v>
      </c>
      <c r="D5769" s="11" t="s">
        <v>3555</v>
      </c>
      <c r="E5769" s="11" t="s">
        <v>3555</v>
      </c>
      <c r="F5769" s="4">
        <v>74500</v>
      </c>
      <c r="G5769" s="3">
        <v>2008</v>
      </c>
      <c r="H5769" s="3" t="s">
        <v>21</v>
      </c>
      <c r="I5769" s="12"/>
      <c r="J5769" s="3">
        <v>17</v>
      </c>
      <c r="K5769" s="3" t="str">
        <f>IF(VLOOKUP(D5769,'Resources Final'!A:C,3,FALSE)=0,"",VLOOKUP(D5769,'Resources Final'!A:C,3,FALSE))</f>
        <v/>
      </c>
      <c r="L5769" s="3" t="str">
        <f>IF(VLOOKUP(D5769,'Resources Final'!A:D,4,FALSE)=0,"",VLOOKUP(D5769,'Resources Final'!A:D,4,FALSE))</f>
        <v/>
      </c>
      <c r="M5769" s="3" t="str">
        <f>IF(VLOOKUP(D5769,'Resources Final'!A:E,5,FALSE)=0,"",VLOOKUP(D5769,'Resources Final'!A:E,5,FALSE))</f>
        <v/>
      </c>
      <c r="N5769" s="7" t="str">
        <f>IF(VLOOKUP(D5769,'Resources Final'!A:F,6,FALSE)=0,"",VLOOKUP(D5769,'Resources Final'!A:F,6,FALSE))</f>
        <v>https://www.desmogblog.com/texas-public-policy-foundation</v>
      </c>
      <c r="O5769" s="3" t="str">
        <f>IF(VLOOKUP(D5769,'Resources Final'!A:G,7,FALSE)=0,"",VLOOKUP(D5769,'Resources Final'!A:G,7,FALSE))</f>
        <v>Desmog</v>
      </c>
    </row>
    <row r="5770" spans="1:15" x14ac:dyDescent="0.2">
      <c r="A5770" s="11">
        <v>990</v>
      </c>
      <c r="B5770" s="11" t="str">
        <f t="shared" si="105"/>
        <v>Claude R. Lambe Charitable Foundation_Washington Legal Foundation2008150000</v>
      </c>
      <c r="C5770" s="11" t="s">
        <v>4157</v>
      </c>
      <c r="D5770" s="11" t="s">
        <v>3942</v>
      </c>
      <c r="E5770" s="11" t="s">
        <v>3942</v>
      </c>
      <c r="F5770" s="4">
        <v>150000</v>
      </c>
      <c r="G5770" s="3">
        <v>2008</v>
      </c>
      <c r="H5770" s="3" t="s">
        <v>21</v>
      </c>
      <c r="I5770" s="12"/>
      <c r="J5770" s="3">
        <v>18</v>
      </c>
      <c r="K5770" s="3" t="str">
        <f>IF(VLOOKUP(D5770,'Resources Final'!A:C,3,FALSE)=0,"",VLOOKUP(D5770,'Resources Final'!A:C,3,FALSE))</f>
        <v/>
      </c>
      <c r="L5770" s="3" t="str">
        <f>IF(VLOOKUP(D5770,'Resources Final'!A:D,4,FALSE)=0,"",VLOOKUP(D5770,'Resources Final'!A:D,4,FALSE))</f>
        <v/>
      </c>
      <c r="M5770" s="3" t="str">
        <f>IF(VLOOKUP(D5770,'Resources Final'!A:E,5,FALSE)=0,"",VLOOKUP(D5770,'Resources Final'!A:E,5,FALSE))</f>
        <v/>
      </c>
      <c r="N5770" s="7" t="str">
        <f>IF(VLOOKUP(D5770,'Resources Final'!A:F,6,FALSE)=0,"",VLOOKUP(D5770,'Resources Final'!A:F,6,FALSE))</f>
        <v>https://www.desmogblog.com/washington-legal-foundation</v>
      </c>
      <c r="O5770" s="3" t="str">
        <f>IF(VLOOKUP(D5770,'Resources Final'!A:G,7,FALSE)=0,"",VLOOKUP(D5770,'Resources Final'!A:G,7,FALSE))</f>
        <v>Desmog</v>
      </c>
    </row>
    <row r="5771" spans="1:15" x14ac:dyDescent="0.2">
      <c r="A5771" s="11">
        <v>990</v>
      </c>
      <c r="B5771" s="11" t="str">
        <f t="shared" si="105"/>
        <v>Claude R. Lambe Charitable Foundation_Allen-Lambe House Foundation2009105665</v>
      </c>
      <c r="C5771" s="11" t="s">
        <v>4157</v>
      </c>
      <c r="D5771" s="11" t="s">
        <v>157</v>
      </c>
      <c r="E5771" s="11" t="s">
        <v>155</v>
      </c>
      <c r="F5771" s="4">
        <v>105665</v>
      </c>
      <c r="G5771" s="3">
        <v>2009</v>
      </c>
      <c r="H5771" s="3" t="s">
        <v>21</v>
      </c>
      <c r="I5771" s="12"/>
      <c r="J5771" s="3">
        <v>1</v>
      </c>
      <c r="K5771" s="3" t="str">
        <f>IF(VLOOKUP(D5771,'Resources Final'!A:C,3,FALSE)=0,"",VLOOKUP(D5771,'Resources Final'!A:C,3,FALSE))</f>
        <v/>
      </c>
      <c r="L5771" s="3" t="str">
        <f>IF(VLOOKUP(D5771,'Resources Final'!A:D,4,FALSE)=0,"",VLOOKUP(D5771,'Resources Final'!A:D,4,FALSE))</f>
        <v/>
      </c>
      <c r="M5771" s="3" t="str">
        <f>IF(VLOOKUP(D5771,'Resources Final'!A:E,5,FALSE)=0,"",VLOOKUP(D5771,'Resources Final'!A:E,5,FALSE))</f>
        <v>N</v>
      </c>
      <c r="N5771" s="7" t="str">
        <f>IF(VLOOKUP(D5771,'Resources Final'!A:F,6,FALSE)=0,"",VLOOKUP(D5771,'Resources Final'!A:F,6,FALSE))</f>
        <v/>
      </c>
      <c r="O5771" s="3" t="str">
        <f>IF(VLOOKUP(D5771,'Resources Final'!A:G,7,FALSE)=0,"",VLOOKUP(D5771,'Resources Final'!A:G,7,FALSE))</f>
        <v/>
      </c>
    </row>
    <row r="5772" spans="1:15" x14ac:dyDescent="0.2">
      <c r="A5772" s="11">
        <v>990</v>
      </c>
      <c r="B5772" s="11" t="str">
        <f t="shared" si="105"/>
        <v>Claude R. Lambe Charitable Foundation_American Council for Capital Formation2009100000</v>
      </c>
      <c r="C5772" s="11" t="s">
        <v>4157</v>
      </c>
      <c r="D5772" s="11" t="s">
        <v>182</v>
      </c>
      <c r="E5772" s="11" t="s">
        <v>182</v>
      </c>
      <c r="F5772" s="4">
        <v>100000</v>
      </c>
      <c r="G5772" s="3">
        <v>2009</v>
      </c>
      <c r="H5772" s="3" t="s">
        <v>21</v>
      </c>
      <c r="I5772" s="12" t="s">
        <v>4256</v>
      </c>
      <c r="J5772" s="3">
        <v>2</v>
      </c>
      <c r="K5772" s="3" t="str">
        <f>IF(VLOOKUP(D5772,'Resources Final'!A:C,3,FALSE)=0,"",VLOOKUP(D5772,'Resources Final'!A:C,3,FALSE))</f>
        <v/>
      </c>
      <c r="L5772" s="3" t="str">
        <f>IF(VLOOKUP(D5772,'Resources Final'!A:D,4,FALSE)=0,"",VLOOKUP(D5772,'Resources Final'!A:D,4,FALSE))</f>
        <v/>
      </c>
      <c r="M5772" s="3" t="str">
        <f>IF(VLOOKUP(D5772,'Resources Final'!A:E,5,FALSE)=0,"",VLOOKUP(D5772,'Resources Final'!A:E,5,FALSE))</f>
        <v/>
      </c>
      <c r="N5772" s="7" t="str">
        <f>IF(VLOOKUP(D5772,'Resources Final'!A:F,6,FALSE)=0,"",VLOOKUP(D5772,'Resources Final'!A:F,6,FALSE))</f>
        <v>https://www.desmogblog.com/american-council-for-capital-formation</v>
      </c>
      <c r="O5772" s="3" t="str">
        <f>IF(VLOOKUP(D5772,'Resources Final'!A:G,7,FALSE)=0,"",VLOOKUP(D5772,'Resources Final'!A:G,7,FALSE))</f>
        <v>Desmog</v>
      </c>
    </row>
    <row r="5773" spans="1:15" x14ac:dyDescent="0.2">
      <c r="A5773" s="11">
        <v>990</v>
      </c>
      <c r="B5773" s="11" t="str">
        <f t="shared" si="105"/>
        <v>Claude R. Lambe Charitable Foundation_American Spectator20094500</v>
      </c>
      <c r="C5773" s="11" t="s">
        <v>4157</v>
      </c>
      <c r="D5773" s="11" t="s">
        <v>203</v>
      </c>
      <c r="E5773" s="11" t="s">
        <v>203</v>
      </c>
      <c r="F5773" s="4">
        <v>4500</v>
      </c>
      <c r="G5773" s="3">
        <v>2009</v>
      </c>
      <c r="H5773" s="3" t="s">
        <v>21</v>
      </c>
      <c r="I5773" s="12"/>
      <c r="J5773" s="3">
        <v>3</v>
      </c>
      <c r="K5773" s="3" t="str">
        <f>IF(VLOOKUP(D5773,'Resources Final'!A:C,3,FALSE)=0,"",VLOOKUP(D5773,'Resources Final'!A:C,3,FALSE))</f>
        <v/>
      </c>
      <c r="L5773" s="3" t="str">
        <f>IF(VLOOKUP(D5773,'Resources Final'!A:D,4,FALSE)=0,"",VLOOKUP(D5773,'Resources Final'!A:D,4,FALSE))</f>
        <v/>
      </c>
      <c r="M5773" s="3" t="str">
        <f>IF(VLOOKUP(D5773,'Resources Final'!A:E,5,FALSE)=0,"",VLOOKUP(D5773,'Resources Final'!A:E,5,FALSE))</f>
        <v/>
      </c>
      <c r="N5773" s="7" t="str">
        <f>IF(VLOOKUP(D5773,'Resources Final'!A:F,6,FALSE)=0,"",VLOOKUP(D5773,'Resources Final'!A:F,6,FALSE))</f>
        <v>https://www.sourcewatch.org/index.php/American_Spectator</v>
      </c>
      <c r="O5773" s="3" t="str">
        <f>IF(VLOOKUP(D5773,'Resources Final'!A:G,7,FALSE)=0,"",VLOOKUP(D5773,'Resources Final'!A:G,7,FALSE))</f>
        <v>Sourcewatch</v>
      </c>
    </row>
    <row r="5774" spans="1:15" x14ac:dyDescent="0.2">
      <c r="A5774" s="11">
        <v>990</v>
      </c>
      <c r="B5774" s="11" t="str">
        <f t="shared" si="105"/>
        <v>Claude R. Lambe Charitable Foundation_American Council on Science and Health2009-30000</v>
      </c>
      <c r="C5774" s="11" t="s">
        <v>4157</v>
      </c>
      <c r="D5774" s="11" t="s">
        <v>187</v>
      </c>
      <c r="E5774" s="11" t="s">
        <v>187</v>
      </c>
      <c r="F5774" s="4">
        <v>-30000</v>
      </c>
      <c r="G5774" s="3">
        <v>2009</v>
      </c>
      <c r="H5774" s="3" t="s">
        <v>21</v>
      </c>
      <c r="I5774" s="12"/>
      <c r="J5774" s="3">
        <v>4</v>
      </c>
      <c r="K5774" s="3" t="str">
        <f>IF(VLOOKUP(D5774,'Resources Final'!A:C,3,FALSE)=0,"",VLOOKUP(D5774,'Resources Final'!A:C,3,FALSE))</f>
        <v/>
      </c>
      <c r="L5774" s="3" t="str">
        <f>IF(VLOOKUP(D5774,'Resources Final'!A:D,4,FALSE)=0,"",VLOOKUP(D5774,'Resources Final'!A:D,4,FALSE))</f>
        <v/>
      </c>
      <c r="M5774" s="3" t="str">
        <f>IF(VLOOKUP(D5774,'Resources Final'!A:E,5,FALSE)=0,"",VLOOKUP(D5774,'Resources Final'!A:E,5,FALSE))</f>
        <v/>
      </c>
      <c r="N5774" s="7" t="str">
        <f>IF(VLOOKUP(D5774,'Resources Final'!A:F,6,FALSE)=0,"",VLOOKUP(D5774,'Resources Final'!A:F,6,FALSE))</f>
        <v>https://www.desmogblog.com/american-council-science-and-health</v>
      </c>
      <c r="O5774" s="3" t="str">
        <f>IF(VLOOKUP(D5774,'Resources Final'!A:G,7,FALSE)=0,"",VLOOKUP(D5774,'Resources Final'!A:G,7,FALSE))</f>
        <v>Desmog</v>
      </c>
    </row>
    <row r="5775" spans="1:15" x14ac:dyDescent="0.2">
      <c r="A5775" s="11">
        <v>990</v>
      </c>
      <c r="B5775" s="11" t="str">
        <f t="shared" si="105"/>
        <v>Claude R. Lambe Charitable Foundation_American Legislative Exchange Council200975000</v>
      </c>
      <c r="C5775" s="11" t="s">
        <v>4157</v>
      </c>
      <c r="D5775" s="11" t="s">
        <v>195</v>
      </c>
      <c r="E5775" s="11" t="s">
        <v>195</v>
      </c>
      <c r="F5775" s="4">
        <v>75000</v>
      </c>
      <c r="G5775" s="3">
        <v>2009</v>
      </c>
      <c r="H5775" s="3" t="s">
        <v>21</v>
      </c>
      <c r="I5775" s="12"/>
      <c r="J5775" s="3">
        <v>5</v>
      </c>
      <c r="K5775" s="3" t="str">
        <f>IF(VLOOKUP(D5775,'Resources Final'!A:C,3,FALSE)=0,"",VLOOKUP(D5775,'Resources Final'!A:C,3,FALSE))</f>
        <v/>
      </c>
      <c r="L5775" s="3" t="str">
        <f>IF(VLOOKUP(D5775,'Resources Final'!A:D,4,FALSE)=0,"",VLOOKUP(D5775,'Resources Final'!A:D,4,FALSE))</f>
        <v/>
      </c>
      <c r="M5775" s="3" t="str">
        <f>IF(VLOOKUP(D5775,'Resources Final'!A:E,5,FALSE)=0,"",VLOOKUP(D5775,'Resources Final'!A:E,5,FALSE))</f>
        <v/>
      </c>
      <c r="N5775" s="7" t="str">
        <f>IF(VLOOKUP(D5775,'Resources Final'!A:F,6,FALSE)=0,"",VLOOKUP(D5775,'Resources Final'!A:F,6,FALSE))</f>
        <v>https://www.desmogblog.com/american-legislative-exchange-council</v>
      </c>
      <c r="O5775" s="3" t="str">
        <f>IF(VLOOKUP(D5775,'Resources Final'!A:G,7,FALSE)=0,"",VLOOKUP(D5775,'Resources Final'!A:G,7,FALSE))</f>
        <v>Desmog</v>
      </c>
    </row>
    <row r="5776" spans="1:15" x14ac:dyDescent="0.2">
      <c r="A5776" s="11">
        <v>990</v>
      </c>
      <c r="B5776" s="11" t="str">
        <f t="shared" si="105"/>
        <v>Claude R. Lambe Charitable Foundation_American Legislative Exchange Council200950000</v>
      </c>
      <c r="C5776" s="11" t="s">
        <v>4157</v>
      </c>
      <c r="D5776" s="11" t="s">
        <v>195</v>
      </c>
      <c r="E5776" s="11" t="s">
        <v>195</v>
      </c>
      <c r="F5776" s="4">
        <v>50000</v>
      </c>
      <c r="G5776" s="3">
        <v>2009</v>
      </c>
      <c r="H5776" s="3" t="s">
        <v>21</v>
      </c>
      <c r="I5776" s="12"/>
      <c r="J5776" s="3">
        <v>6</v>
      </c>
      <c r="K5776" s="3" t="str">
        <f>IF(VLOOKUP(D5776,'Resources Final'!A:C,3,FALSE)=0,"",VLOOKUP(D5776,'Resources Final'!A:C,3,FALSE))</f>
        <v/>
      </c>
      <c r="L5776" s="3" t="str">
        <f>IF(VLOOKUP(D5776,'Resources Final'!A:D,4,FALSE)=0,"",VLOOKUP(D5776,'Resources Final'!A:D,4,FALSE))</f>
        <v/>
      </c>
      <c r="M5776" s="3" t="str">
        <f>IF(VLOOKUP(D5776,'Resources Final'!A:E,5,FALSE)=0,"",VLOOKUP(D5776,'Resources Final'!A:E,5,FALSE))</f>
        <v/>
      </c>
      <c r="N5776" s="7" t="str">
        <f>IF(VLOOKUP(D5776,'Resources Final'!A:F,6,FALSE)=0,"",VLOOKUP(D5776,'Resources Final'!A:F,6,FALSE))</f>
        <v>https://www.desmogblog.com/american-legislative-exchange-council</v>
      </c>
      <c r="O5776" s="3" t="str">
        <f>IF(VLOOKUP(D5776,'Resources Final'!A:G,7,FALSE)=0,"",VLOOKUP(D5776,'Resources Final'!A:G,7,FALSE))</f>
        <v>Desmog</v>
      </c>
    </row>
    <row r="5777" spans="1:15" x14ac:dyDescent="0.2">
      <c r="A5777" s="11">
        <v>990</v>
      </c>
      <c r="B5777" s="11" t="str">
        <f t="shared" si="105"/>
        <v>Claude R. Lambe Charitable Foundation_Americans for Prosperity Foundation (formerly CSE Foundation)200912000</v>
      </c>
      <c r="C5777" s="11" t="s">
        <v>4157</v>
      </c>
      <c r="D5777" s="11" t="s">
        <v>215</v>
      </c>
      <c r="E5777" s="11" t="s">
        <v>213</v>
      </c>
      <c r="F5777" s="4">
        <v>12000</v>
      </c>
      <c r="G5777" s="3">
        <v>2009</v>
      </c>
      <c r="H5777" s="3" t="s">
        <v>21</v>
      </c>
      <c r="I5777" s="12"/>
      <c r="J5777" s="3">
        <v>7</v>
      </c>
      <c r="K5777" s="3" t="str">
        <f>IF(VLOOKUP(D5777,'Resources Final'!A:C,3,FALSE)=0,"",VLOOKUP(D5777,'Resources Final'!A:C,3,FALSE))</f>
        <v/>
      </c>
      <c r="L5777" s="3" t="str">
        <f>IF(VLOOKUP(D5777,'Resources Final'!A:D,4,FALSE)=0,"",VLOOKUP(D5777,'Resources Final'!A:D,4,FALSE))</f>
        <v/>
      </c>
      <c r="M5777" s="3" t="str">
        <f>IF(VLOOKUP(D5777,'Resources Final'!A:E,5,FALSE)=0,"",VLOOKUP(D5777,'Resources Final'!A:E,5,FALSE))</f>
        <v/>
      </c>
      <c r="N5777" s="7" t="str">
        <f>IF(VLOOKUP(D5777,'Resources Final'!A:F,6,FALSE)=0,"",VLOOKUP(D5777,'Resources Final'!A:F,6,FALSE))</f>
        <v>https://www.desmogblog.com/americans-for-prosperity</v>
      </c>
      <c r="O5777" s="3" t="str">
        <f>IF(VLOOKUP(D5777,'Resources Final'!A:G,7,FALSE)=0,"",VLOOKUP(D5777,'Resources Final'!A:G,7,FALSE))</f>
        <v>Desmog</v>
      </c>
    </row>
    <row r="5778" spans="1:15" x14ac:dyDescent="0.2">
      <c r="A5778" s="11">
        <v>990</v>
      </c>
      <c r="B5778" s="11" t="str">
        <f t="shared" si="105"/>
        <v>Claude R. Lambe Charitable Foundation_Americans for Prosperity Foundation (formerly CSE Foundation)2009354725</v>
      </c>
      <c r="C5778" s="11" t="s">
        <v>4157</v>
      </c>
      <c r="D5778" s="11" t="s">
        <v>215</v>
      </c>
      <c r="E5778" s="11" t="s">
        <v>213</v>
      </c>
      <c r="F5778" s="4">
        <v>354725</v>
      </c>
      <c r="G5778" s="3">
        <v>2009</v>
      </c>
      <c r="H5778" s="3" t="s">
        <v>21</v>
      </c>
      <c r="I5778" s="12"/>
      <c r="J5778" s="3">
        <v>8</v>
      </c>
      <c r="K5778" s="3" t="str">
        <f>IF(VLOOKUP(D5778,'Resources Final'!A:C,3,FALSE)=0,"",VLOOKUP(D5778,'Resources Final'!A:C,3,FALSE))</f>
        <v/>
      </c>
      <c r="L5778" s="3" t="str">
        <f>IF(VLOOKUP(D5778,'Resources Final'!A:D,4,FALSE)=0,"",VLOOKUP(D5778,'Resources Final'!A:D,4,FALSE))</f>
        <v/>
      </c>
      <c r="M5778" s="3" t="str">
        <f>IF(VLOOKUP(D5778,'Resources Final'!A:E,5,FALSE)=0,"",VLOOKUP(D5778,'Resources Final'!A:E,5,FALSE))</f>
        <v/>
      </c>
      <c r="N5778" s="7" t="str">
        <f>IF(VLOOKUP(D5778,'Resources Final'!A:F,6,FALSE)=0,"",VLOOKUP(D5778,'Resources Final'!A:F,6,FALSE))</f>
        <v>https://www.desmogblog.com/americans-for-prosperity</v>
      </c>
      <c r="O5778" s="3" t="str">
        <f>IF(VLOOKUP(D5778,'Resources Final'!A:G,7,FALSE)=0,"",VLOOKUP(D5778,'Resources Final'!A:G,7,FALSE))</f>
        <v>Desmog</v>
      </c>
    </row>
    <row r="5779" spans="1:15" x14ac:dyDescent="0.2">
      <c r="A5779" s="11">
        <v>990</v>
      </c>
      <c r="B5779" s="11" t="str">
        <f t="shared" si="105"/>
        <v>Claude R. Lambe Charitable Foundation_Ayn Rand Institute (ARI)200925000</v>
      </c>
      <c r="C5779" s="11" t="s">
        <v>4157</v>
      </c>
      <c r="D5779" s="11" t="s">
        <v>299</v>
      </c>
      <c r="E5779" s="11" t="s">
        <v>299</v>
      </c>
      <c r="F5779" s="4">
        <v>25000</v>
      </c>
      <c r="G5779" s="3">
        <v>2009</v>
      </c>
      <c r="H5779" s="3" t="s">
        <v>21</v>
      </c>
      <c r="I5779" s="12"/>
      <c r="J5779" s="3">
        <v>9</v>
      </c>
      <c r="K5779" s="3" t="str">
        <f>IF(VLOOKUP(D5779,'Resources Final'!A:C,3,FALSE)=0,"",VLOOKUP(D5779,'Resources Final'!A:C,3,FALSE))</f>
        <v/>
      </c>
      <c r="L5779" s="3" t="str">
        <f>IF(VLOOKUP(D5779,'Resources Final'!A:D,4,FALSE)=0,"",VLOOKUP(D5779,'Resources Final'!A:D,4,FALSE))</f>
        <v/>
      </c>
      <c r="M5779" s="3" t="str">
        <f>IF(VLOOKUP(D5779,'Resources Final'!A:E,5,FALSE)=0,"",VLOOKUP(D5779,'Resources Final'!A:E,5,FALSE))</f>
        <v/>
      </c>
      <c r="N5779" s="7" t="str">
        <f>IF(VLOOKUP(D5779,'Resources Final'!A:F,6,FALSE)=0,"",VLOOKUP(D5779,'Resources Final'!A:F,6,FALSE))</f>
        <v>https://www.desmogblog.com/ayn-rand-institute</v>
      </c>
      <c r="O5779" s="3" t="str">
        <f>IF(VLOOKUP(D5779,'Resources Final'!A:G,7,FALSE)=0,"",VLOOKUP(D5779,'Resources Final'!A:G,7,FALSE))</f>
        <v>Desmog</v>
      </c>
    </row>
    <row r="5780" spans="1:15" x14ac:dyDescent="0.2">
      <c r="A5780" s="11">
        <v>990</v>
      </c>
      <c r="B5780" s="11" t="str">
        <f t="shared" si="105"/>
        <v>Claude R. Lambe Charitable Foundation_Cato Institute2009250000</v>
      </c>
      <c r="C5780" s="11" t="s">
        <v>4157</v>
      </c>
      <c r="D5780" s="11" t="s">
        <v>636</v>
      </c>
      <c r="E5780" s="11" t="s">
        <v>636</v>
      </c>
      <c r="F5780" s="4">
        <v>250000</v>
      </c>
      <c r="G5780" s="3">
        <v>2009</v>
      </c>
      <c r="H5780" s="3" t="s">
        <v>21</v>
      </c>
      <c r="I5780" s="12"/>
      <c r="J5780" s="3">
        <v>10</v>
      </c>
      <c r="K5780" s="3" t="str">
        <f>IF(VLOOKUP(D5780,'Resources Final'!A:C,3,FALSE)=0,"",VLOOKUP(D5780,'Resources Final'!A:C,3,FALSE))</f>
        <v/>
      </c>
      <c r="L5780" s="3" t="str">
        <f>IF(VLOOKUP(D5780,'Resources Final'!A:D,4,FALSE)=0,"",VLOOKUP(D5780,'Resources Final'!A:D,4,FALSE))</f>
        <v/>
      </c>
      <c r="M5780" s="3" t="str">
        <f>IF(VLOOKUP(D5780,'Resources Final'!A:E,5,FALSE)=0,"",VLOOKUP(D5780,'Resources Final'!A:E,5,FALSE))</f>
        <v/>
      </c>
      <c r="N5780" s="7" t="str">
        <f>IF(VLOOKUP(D5780,'Resources Final'!A:F,6,FALSE)=0,"",VLOOKUP(D5780,'Resources Final'!A:F,6,FALSE))</f>
        <v>https://www.desmogblog.com/cato-institute</v>
      </c>
      <c r="O5780" s="3" t="str">
        <f>IF(VLOOKUP(D5780,'Resources Final'!A:G,7,FALSE)=0,"",VLOOKUP(D5780,'Resources Final'!A:G,7,FALSE))</f>
        <v>Desmog</v>
      </c>
    </row>
    <row r="5781" spans="1:15" x14ac:dyDescent="0.2">
      <c r="A5781" s="11">
        <v>990</v>
      </c>
      <c r="B5781" s="11" t="str">
        <f t="shared" si="105"/>
        <v>Claude R. Lambe Charitable Foundation_Center for Independent Thought200935000</v>
      </c>
      <c r="C5781" s="11" t="s">
        <v>4157</v>
      </c>
      <c r="D5781" s="11" t="s">
        <v>660</v>
      </c>
      <c r="E5781" s="11" t="s">
        <v>660</v>
      </c>
      <c r="F5781" s="4">
        <v>35000</v>
      </c>
      <c r="G5781" s="3">
        <v>2009</v>
      </c>
      <c r="H5781" s="3" t="s">
        <v>21</v>
      </c>
      <c r="I5781" s="12"/>
      <c r="J5781" s="3">
        <v>11</v>
      </c>
      <c r="K5781" s="3" t="str">
        <f>IF(VLOOKUP(D5781,'Resources Final'!A:C,3,FALSE)=0,"",VLOOKUP(D5781,'Resources Final'!A:C,3,FALSE))</f>
        <v/>
      </c>
      <c r="L5781" s="3" t="str">
        <f>IF(VLOOKUP(D5781,'Resources Final'!A:D,4,FALSE)=0,"",VLOOKUP(D5781,'Resources Final'!A:D,4,FALSE))</f>
        <v/>
      </c>
      <c r="M5781" s="3" t="str">
        <f>IF(VLOOKUP(D5781,'Resources Final'!A:E,5,FALSE)=0,"",VLOOKUP(D5781,'Resources Final'!A:E,5,FALSE))</f>
        <v/>
      </c>
      <c r="N5781" s="7" t="str">
        <f>IF(VLOOKUP(D5781,'Resources Final'!A:F,6,FALSE)=0,"",VLOOKUP(D5781,'Resources Final'!A:F,6,FALSE))</f>
        <v>https://www.desmogblog.com/john-stossel</v>
      </c>
      <c r="O5781" s="3" t="str">
        <f>IF(VLOOKUP(D5781,'Resources Final'!A:G,7,FALSE)=0,"",VLOOKUP(D5781,'Resources Final'!A:G,7,FALSE))</f>
        <v>Desmog</v>
      </c>
    </row>
    <row r="5782" spans="1:15" x14ac:dyDescent="0.2">
      <c r="A5782" s="11">
        <v>990</v>
      </c>
      <c r="B5782" s="11" t="str">
        <f t="shared" si="105"/>
        <v>Claude R. Lambe Charitable Foundation_Competitive Enterprise Institute200910000</v>
      </c>
      <c r="C5782" s="11" t="s">
        <v>4157</v>
      </c>
      <c r="D5782" s="11" t="s">
        <v>816</v>
      </c>
      <c r="E5782" s="11" t="s">
        <v>816</v>
      </c>
      <c r="F5782" s="4">
        <v>10000</v>
      </c>
      <c r="G5782" s="3">
        <v>2009</v>
      </c>
      <c r="H5782" s="3" t="s">
        <v>21</v>
      </c>
      <c r="I5782" s="12"/>
      <c r="J5782" s="3">
        <v>12</v>
      </c>
      <c r="K5782" s="3" t="str">
        <f>IF(VLOOKUP(D5782,'Resources Final'!A:C,3,FALSE)=0,"",VLOOKUP(D5782,'Resources Final'!A:C,3,FALSE))</f>
        <v/>
      </c>
      <c r="L5782" s="3" t="str">
        <f>IF(VLOOKUP(D5782,'Resources Final'!A:D,4,FALSE)=0,"",VLOOKUP(D5782,'Resources Final'!A:D,4,FALSE))</f>
        <v/>
      </c>
      <c r="M5782" s="3" t="str">
        <f>IF(VLOOKUP(D5782,'Resources Final'!A:E,5,FALSE)=0,"",VLOOKUP(D5782,'Resources Final'!A:E,5,FALSE))</f>
        <v/>
      </c>
      <c r="N5782" s="7" t="str">
        <f>IF(VLOOKUP(D5782,'Resources Final'!A:F,6,FALSE)=0,"",VLOOKUP(D5782,'Resources Final'!A:F,6,FALSE))</f>
        <v>https://www.desmogblog.com/competitive-enterprise-institute</v>
      </c>
      <c r="O5782" s="3" t="str">
        <f>IF(VLOOKUP(D5782,'Resources Final'!A:G,7,FALSE)=0,"",VLOOKUP(D5782,'Resources Final'!A:G,7,FALSE))</f>
        <v>Desmog</v>
      </c>
    </row>
    <row r="5783" spans="1:15" x14ac:dyDescent="0.2">
      <c r="A5783" s="11">
        <v>990</v>
      </c>
      <c r="B5783" s="11" t="str">
        <f t="shared" si="105"/>
        <v>Claude R. Lambe Charitable Foundation_ConSource20094000</v>
      </c>
      <c r="C5783" s="11" t="s">
        <v>4157</v>
      </c>
      <c r="D5783" s="11" t="s">
        <v>832</v>
      </c>
      <c r="E5783" s="11" t="s">
        <v>832</v>
      </c>
      <c r="F5783" s="4">
        <v>4000</v>
      </c>
      <c r="G5783" s="3">
        <v>2009</v>
      </c>
      <c r="H5783" s="3" t="s">
        <v>21</v>
      </c>
      <c r="I5783" s="12"/>
      <c r="J5783" s="3">
        <v>13</v>
      </c>
      <c r="K5783" s="3" t="str">
        <f>IF(VLOOKUP(D5783,'Resources Final'!A:C,3,FALSE)=0,"",VLOOKUP(D5783,'Resources Final'!A:C,3,FALSE))</f>
        <v/>
      </c>
      <c r="L5783" s="3" t="str">
        <f>IF(VLOOKUP(D5783,'Resources Final'!A:D,4,FALSE)=0,"",VLOOKUP(D5783,'Resources Final'!A:D,4,FALSE))</f>
        <v/>
      </c>
      <c r="M5783" s="3" t="str">
        <f>IF(VLOOKUP(D5783,'Resources Final'!A:E,5,FALSE)=0,"",VLOOKUP(D5783,'Resources Final'!A:E,5,FALSE))</f>
        <v/>
      </c>
      <c r="N5783" s="7" t="str">
        <f>IF(VLOOKUP(D5783,'Resources Final'!A:F,6,FALSE)=0,"",VLOOKUP(D5783,'Resources Final'!A:F,6,FALSE))</f>
        <v/>
      </c>
      <c r="O5783" s="3" t="str">
        <f>IF(VLOOKUP(D5783,'Resources Final'!A:G,7,FALSE)=0,"",VLOOKUP(D5783,'Resources Final'!A:G,7,FALSE))</f>
        <v/>
      </c>
    </row>
    <row r="5784" spans="1:15" x14ac:dyDescent="0.2">
      <c r="A5784" s="11">
        <v>990</v>
      </c>
      <c r="B5784" s="11" t="str">
        <f t="shared" si="105"/>
        <v>Claude R. Lambe Charitable Foundation_Federalist Society for Law and Public Policy Studies2009175000</v>
      </c>
      <c r="C5784" s="11" t="s">
        <v>4157</v>
      </c>
      <c r="D5784" s="11" t="s">
        <v>1199</v>
      </c>
      <c r="E5784" s="11" t="s">
        <v>1199</v>
      </c>
      <c r="F5784" s="4">
        <v>175000</v>
      </c>
      <c r="G5784" s="3">
        <v>2009</v>
      </c>
      <c r="H5784" s="3" t="s">
        <v>21</v>
      </c>
      <c r="I5784" s="12"/>
      <c r="J5784" s="3">
        <v>14</v>
      </c>
      <c r="K5784" s="3" t="str">
        <f>IF(VLOOKUP(D5784,'Resources Final'!A:C,3,FALSE)=0,"",VLOOKUP(D5784,'Resources Final'!A:C,3,FALSE))</f>
        <v/>
      </c>
      <c r="L5784" s="3" t="str">
        <f>IF(VLOOKUP(D5784,'Resources Final'!A:D,4,FALSE)=0,"",VLOOKUP(D5784,'Resources Final'!A:D,4,FALSE))</f>
        <v/>
      </c>
      <c r="M5784" s="3" t="str">
        <f>IF(VLOOKUP(D5784,'Resources Final'!A:E,5,FALSE)=0,"",VLOOKUP(D5784,'Resources Final'!A:E,5,FALSE))</f>
        <v/>
      </c>
      <c r="N5784" s="7" t="str">
        <f>IF(VLOOKUP(D5784,'Resources Final'!A:F,6,FALSE)=0,"",VLOOKUP(D5784,'Resources Final'!A:F,6,FALSE))</f>
        <v>http://www.sourcewatch.org/index.php/Federalist_Society_for_Law_and_Public_Policy_Studies</v>
      </c>
      <c r="O5784" s="3" t="str">
        <f>IF(VLOOKUP(D5784,'Resources Final'!A:G,7,FALSE)=0,"",VLOOKUP(D5784,'Resources Final'!A:G,7,FALSE))</f>
        <v>Sourcewatch</v>
      </c>
    </row>
    <row r="5785" spans="1:15" x14ac:dyDescent="0.2">
      <c r="A5785" s="11">
        <v>990</v>
      </c>
      <c r="B5785" s="11" t="str">
        <f t="shared" si="105"/>
        <v>Claude R. Lambe Charitable Foundation_Foundation for Research on Economics and the Environment FREE200965000</v>
      </c>
      <c r="C5785" s="11" t="s">
        <v>4157</v>
      </c>
      <c r="D5785" s="11" t="s">
        <v>1263</v>
      </c>
      <c r="E5785" s="11" t="s">
        <v>1263</v>
      </c>
      <c r="F5785" s="4">
        <v>65000</v>
      </c>
      <c r="G5785" s="3">
        <v>2009</v>
      </c>
      <c r="H5785" s="3" t="s">
        <v>21</v>
      </c>
      <c r="I5785" s="12"/>
      <c r="J5785" s="3">
        <v>15</v>
      </c>
      <c r="K5785" s="3" t="str">
        <f>IF(VLOOKUP(D5785,'Resources Final'!A:C,3,FALSE)=0,"",VLOOKUP(D5785,'Resources Final'!A:C,3,FALSE))</f>
        <v/>
      </c>
      <c r="L5785" s="3" t="str">
        <f>IF(VLOOKUP(D5785,'Resources Final'!A:D,4,FALSE)=0,"",VLOOKUP(D5785,'Resources Final'!A:D,4,FALSE))</f>
        <v/>
      </c>
      <c r="M5785" s="3" t="str">
        <f>IF(VLOOKUP(D5785,'Resources Final'!A:E,5,FALSE)=0,"",VLOOKUP(D5785,'Resources Final'!A:E,5,FALSE))</f>
        <v/>
      </c>
      <c r="N5785" s="7" t="str">
        <f>IF(VLOOKUP(D5785,'Resources Final'!A:F,6,FALSE)=0,"",VLOOKUP(D5785,'Resources Final'!A:F,6,FALSE))</f>
        <v>http://www.sourcewatch.org/index.php/Foundation_for_Research_on_Economics_and_the_Environment</v>
      </c>
      <c r="O5785" s="3" t="str">
        <f>IF(VLOOKUP(D5785,'Resources Final'!A:G,7,FALSE)=0,"",VLOOKUP(D5785,'Resources Final'!A:G,7,FALSE))</f>
        <v>Sourcewatch</v>
      </c>
    </row>
    <row r="5786" spans="1:15" x14ac:dyDescent="0.2">
      <c r="A5786" s="11">
        <v>990</v>
      </c>
      <c r="B5786" s="11" t="str">
        <f t="shared" si="105"/>
        <v>Claude R. Lambe Charitable Foundation_George C. Marshall Institute200970000</v>
      </c>
      <c r="C5786" s="11" t="s">
        <v>4157</v>
      </c>
      <c r="D5786" s="11" t="s">
        <v>1363</v>
      </c>
      <c r="E5786" s="11" t="s">
        <v>1363</v>
      </c>
      <c r="F5786" s="4">
        <v>70000</v>
      </c>
      <c r="G5786" s="3">
        <v>2009</v>
      </c>
      <c r="H5786" s="3" t="s">
        <v>21</v>
      </c>
      <c r="I5786" s="12"/>
      <c r="J5786" s="3">
        <v>16</v>
      </c>
      <c r="K5786" s="3" t="str">
        <f>IF(VLOOKUP(D5786,'Resources Final'!A:C,3,FALSE)=0,"",VLOOKUP(D5786,'Resources Final'!A:C,3,FALSE))</f>
        <v/>
      </c>
      <c r="L5786" s="3" t="str">
        <f>IF(VLOOKUP(D5786,'Resources Final'!A:D,4,FALSE)=0,"",VLOOKUP(D5786,'Resources Final'!A:D,4,FALSE))</f>
        <v/>
      </c>
      <c r="M5786" s="3" t="str">
        <f>IF(VLOOKUP(D5786,'Resources Final'!A:E,5,FALSE)=0,"",VLOOKUP(D5786,'Resources Final'!A:E,5,FALSE))</f>
        <v/>
      </c>
      <c r="N5786" s="7" t="str">
        <f>IF(VLOOKUP(D5786,'Resources Final'!A:F,6,FALSE)=0,"",VLOOKUP(D5786,'Resources Final'!A:F,6,FALSE))</f>
        <v>https://www.desmogblog.com/george-c-marshall-institute</v>
      </c>
      <c r="O5786" s="3" t="str">
        <f>IF(VLOOKUP(D5786,'Resources Final'!A:G,7,FALSE)=0,"",VLOOKUP(D5786,'Resources Final'!A:G,7,FALSE))</f>
        <v>Desmog</v>
      </c>
    </row>
    <row r="5787" spans="1:15" x14ac:dyDescent="0.2">
      <c r="A5787" s="11">
        <v>990</v>
      </c>
      <c r="B5787" s="11" t="str">
        <f t="shared" si="105"/>
        <v>Claude R. Lambe Charitable Foundation_George Mason University Foundation200920000</v>
      </c>
      <c r="C5787" s="11" t="s">
        <v>4157</v>
      </c>
      <c r="D5787" s="11" t="s">
        <v>1368</v>
      </c>
      <c r="E5787" s="11" t="s">
        <v>678</v>
      </c>
      <c r="F5787" s="4">
        <v>20000</v>
      </c>
      <c r="G5787" s="3">
        <v>2009</v>
      </c>
      <c r="H5787" s="3" t="s">
        <v>21</v>
      </c>
      <c r="I5787" s="12"/>
      <c r="J5787" s="3">
        <v>17</v>
      </c>
      <c r="K5787" s="3" t="str">
        <f>IF(VLOOKUP(D5787,'Resources Final'!A:C,3,FALSE)=0,"",VLOOKUP(D5787,'Resources Final'!A:C,3,FALSE))</f>
        <v/>
      </c>
      <c r="L5787" s="3" t="str">
        <f>IF(VLOOKUP(D5787,'Resources Final'!A:D,4,FALSE)=0,"",VLOOKUP(D5787,'Resources Final'!A:D,4,FALSE))</f>
        <v>Y</v>
      </c>
      <c r="M5787" s="3" t="str">
        <f>IF(VLOOKUP(D5787,'Resources Final'!A:E,5,FALSE)=0,"",VLOOKUP(D5787,'Resources Final'!A:E,5,FALSE))</f>
        <v/>
      </c>
      <c r="N5787" s="7" t="str">
        <f>IF(VLOOKUP(D5787,'Resources Final'!A:F,6,FALSE)=0,"",VLOOKUP(D5787,'Resources Final'!A:F,6,FALSE))</f>
        <v/>
      </c>
      <c r="O5787" s="3" t="str">
        <f>IF(VLOOKUP(D5787,'Resources Final'!A:G,7,FALSE)=0,"",VLOOKUP(D5787,'Resources Final'!A:G,7,FALSE))</f>
        <v/>
      </c>
    </row>
    <row r="5788" spans="1:15" x14ac:dyDescent="0.2">
      <c r="A5788" s="11">
        <v>990</v>
      </c>
      <c r="B5788" s="11" t="str">
        <f t="shared" si="105"/>
        <v>Claude R. Lambe Charitable Foundation_Heritage Foundation, The2009618571</v>
      </c>
      <c r="C5788" s="11" t="s">
        <v>4157</v>
      </c>
      <c r="D5788" s="11" t="s">
        <v>1570</v>
      </c>
      <c r="E5788" s="11" t="s">
        <v>1570</v>
      </c>
      <c r="F5788" s="4">
        <v>618571</v>
      </c>
      <c r="G5788" s="3">
        <v>2009</v>
      </c>
      <c r="H5788" s="3" t="s">
        <v>21</v>
      </c>
      <c r="I5788" s="12"/>
      <c r="J5788" s="3">
        <v>18</v>
      </c>
      <c r="K5788" s="3" t="str">
        <f>IF(VLOOKUP(D5788,'Resources Final'!A:C,3,FALSE)=0,"",VLOOKUP(D5788,'Resources Final'!A:C,3,FALSE))</f>
        <v/>
      </c>
      <c r="L5788" s="3" t="str">
        <f>IF(VLOOKUP(D5788,'Resources Final'!A:D,4,FALSE)=0,"",VLOOKUP(D5788,'Resources Final'!A:D,4,FALSE))</f>
        <v/>
      </c>
      <c r="M5788" s="3" t="str">
        <f>IF(VLOOKUP(D5788,'Resources Final'!A:E,5,FALSE)=0,"",VLOOKUP(D5788,'Resources Final'!A:E,5,FALSE))</f>
        <v/>
      </c>
      <c r="N5788" s="7" t="str">
        <f>IF(VLOOKUP(D5788,'Resources Final'!A:F,6,FALSE)=0,"",VLOOKUP(D5788,'Resources Final'!A:F,6,FALSE))</f>
        <v>https://www.desmogblog.com/heritage-foundation</v>
      </c>
      <c r="O5788" s="3" t="str">
        <f>IF(VLOOKUP(D5788,'Resources Final'!A:G,7,FALSE)=0,"",VLOOKUP(D5788,'Resources Final'!A:G,7,FALSE))</f>
        <v>Desmog</v>
      </c>
    </row>
    <row r="5789" spans="1:15" x14ac:dyDescent="0.2">
      <c r="A5789" s="11">
        <v>990</v>
      </c>
      <c r="B5789" s="11" t="str">
        <f t="shared" si="105"/>
        <v>Claude R. Lambe Charitable Foundation_Independent Women's Forum2009150000</v>
      </c>
      <c r="C5789" s="11" t="s">
        <v>4157</v>
      </c>
      <c r="D5789" s="11" t="s">
        <v>1669</v>
      </c>
      <c r="E5789" s="11" t="s">
        <v>1669</v>
      </c>
      <c r="F5789" s="4">
        <v>150000</v>
      </c>
      <c r="G5789" s="3">
        <v>2009</v>
      </c>
      <c r="H5789" s="3" t="s">
        <v>21</v>
      </c>
      <c r="I5789" s="12"/>
      <c r="J5789" s="3">
        <v>19</v>
      </c>
      <c r="K5789" s="3" t="str">
        <f>IF(VLOOKUP(D5789,'Resources Final'!A:C,3,FALSE)=0,"",VLOOKUP(D5789,'Resources Final'!A:C,3,FALSE))</f>
        <v/>
      </c>
      <c r="L5789" s="3" t="str">
        <f>IF(VLOOKUP(D5789,'Resources Final'!A:D,4,FALSE)=0,"",VLOOKUP(D5789,'Resources Final'!A:D,4,FALSE))</f>
        <v/>
      </c>
      <c r="M5789" s="3" t="str">
        <f>IF(VLOOKUP(D5789,'Resources Final'!A:E,5,FALSE)=0,"",VLOOKUP(D5789,'Resources Final'!A:E,5,FALSE))</f>
        <v/>
      </c>
      <c r="N5789" s="7" t="str">
        <f>IF(VLOOKUP(D5789,'Resources Final'!A:F,6,FALSE)=0,"",VLOOKUP(D5789,'Resources Final'!A:F,6,FALSE))</f>
        <v>https://www.desmogblog.com/independent-women-s-forum</v>
      </c>
      <c r="O5789" s="3" t="str">
        <f>IF(VLOOKUP(D5789,'Resources Final'!A:G,7,FALSE)=0,"",VLOOKUP(D5789,'Resources Final'!A:G,7,FALSE))</f>
        <v>Desmog</v>
      </c>
    </row>
    <row r="5790" spans="1:15" x14ac:dyDescent="0.2">
      <c r="A5790" s="11">
        <v>990</v>
      </c>
      <c r="B5790" s="11" t="str">
        <f t="shared" si="105"/>
        <v>Claude R. Lambe Charitable Foundation_Manhattan Institute for Policy Research2009200000</v>
      </c>
      <c r="C5790" s="11" t="s">
        <v>4157</v>
      </c>
      <c r="D5790" s="11" t="s">
        <v>2312</v>
      </c>
      <c r="E5790" s="11" t="s">
        <v>2312</v>
      </c>
      <c r="F5790" s="4">
        <v>200000</v>
      </c>
      <c r="G5790" s="3">
        <v>2009</v>
      </c>
      <c r="H5790" s="3" t="s">
        <v>21</v>
      </c>
      <c r="I5790" s="12"/>
      <c r="J5790" s="3">
        <v>20</v>
      </c>
      <c r="K5790" s="3" t="str">
        <f>IF(VLOOKUP(D5790,'Resources Final'!A:C,3,FALSE)=0,"",VLOOKUP(D5790,'Resources Final'!A:C,3,FALSE))</f>
        <v/>
      </c>
      <c r="L5790" s="3" t="str">
        <f>IF(VLOOKUP(D5790,'Resources Final'!A:D,4,FALSE)=0,"",VLOOKUP(D5790,'Resources Final'!A:D,4,FALSE))</f>
        <v/>
      </c>
      <c r="M5790" s="3" t="str">
        <f>IF(VLOOKUP(D5790,'Resources Final'!A:E,5,FALSE)=0,"",VLOOKUP(D5790,'Resources Final'!A:E,5,FALSE))</f>
        <v/>
      </c>
      <c r="N5790" s="7" t="str">
        <f>IF(VLOOKUP(D5790,'Resources Final'!A:F,6,FALSE)=0,"",VLOOKUP(D5790,'Resources Final'!A:F,6,FALSE))</f>
        <v>https://www.desmogblog.com/manhattan-institute-policy-research</v>
      </c>
      <c r="O5790" s="3" t="str">
        <f>IF(VLOOKUP(D5790,'Resources Final'!A:G,7,FALSE)=0,"",VLOOKUP(D5790,'Resources Final'!A:G,7,FALSE))</f>
        <v>Desmog</v>
      </c>
    </row>
    <row r="5791" spans="1:15" x14ac:dyDescent="0.2">
      <c r="A5791" s="11">
        <v>990</v>
      </c>
      <c r="B5791" s="11" t="str">
        <f t="shared" si="105"/>
        <v>Claude R. Lambe Charitable Foundation_National Center for Policy Analysis200925000</v>
      </c>
      <c r="C5791" s="11" t="s">
        <v>4157</v>
      </c>
      <c r="D5791" s="11" t="s">
        <v>2601</v>
      </c>
      <c r="E5791" s="11" t="s">
        <v>2601</v>
      </c>
      <c r="F5791" s="4">
        <v>25000</v>
      </c>
      <c r="G5791" s="3">
        <v>2009</v>
      </c>
      <c r="H5791" s="3" t="s">
        <v>21</v>
      </c>
      <c r="I5791" s="12"/>
      <c r="J5791" s="3">
        <v>21</v>
      </c>
      <c r="K5791" s="3" t="str">
        <f>IF(VLOOKUP(D5791,'Resources Final'!A:C,3,FALSE)=0,"",VLOOKUP(D5791,'Resources Final'!A:C,3,FALSE))</f>
        <v/>
      </c>
      <c r="L5791" s="3" t="str">
        <f>IF(VLOOKUP(D5791,'Resources Final'!A:D,4,FALSE)=0,"",VLOOKUP(D5791,'Resources Final'!A:D,4,FALSE))</f>
        <v/>
      </c>
      <c r="M5791" s="3" t="str">
        <f>IF(VLOOKUP(D5791,'Resources Final'!A:E,5,FALSE)=0,"",VLOOKUP(D5791,'Resources Final'!A:E,5,FALSE))</f>
        <v/>
      </c>
      <c r="N5791" s="7" t="str">
        <f>IF(VLOOKUP(D5791,'Resources Final'!A:F,6,FALSE)=0,"",VLOOKUP(D5791,'Resources Final'!A:F,6,FALSE))</f>
        <v>https://www.desmogblog.com/national-center-policy-analysis</v>
      </c>
      <c r="O5791" s="3" t="str">
        <f>IF(VLOOKUP(D5791,'Resources Final'!A:G,7,FALSE)=0,"",VLOOKUP(D5791,'Resources Final'!A:G,7,FALSE))</f>
        <v>Desmog</v>
      </c>
    </row>
    <row r="5792" spans="1:15" x14ac:dyDescent="0.2">
      <c r="A5792" s="11">
        <v>990</v>
      </c>
      <c r="B5792" s="11" t="str">
        <f t="shared" si="105"/>
        <v>Claude R. Lambe Charitable Foundation_Pacific Research Institute for Public Policy2009100000</v>
      </c>
      <c r="C5792" s="11" t="s">
        <v>4157</v>
      </c>
      <c r="D5792" s="11" t="s">
        <v>2786</v>
      </c>
      <c r="E5792" s="11" t="s">
        <v>2786</v>
      </c>
      <c r="F5792" s="4">
        <v>100000</v>
      </c>
      <c r="G5792" s="3">
        <v>2009</v>
      </c>
      <c r="H5792" s="3" t="s">
        <v>21</v>
      </c>
      <c r="I5792" s="12"/>
      <c r="J5792" s="3">
        <v>22</v>
      </c>
      <c r="K5792" s="3" t="str">
        <f>IF(VLOOKUP(D5792,'Resources Final'!A:C,3,FALSE)=0,"",VLOOKUP(D5792,'Resources Final'!A:C,3,FALSE))</f>
        <v/>
      </c>
      <c r="L5792" s="3" t="str">
        <f>IF(VLOOKUP(D5792,'Resources Final'!A:D,4,FALSE)=0,"",VLOOKUP(D5792,'Resources Final'!A:D,4,FALSE))</f>
        <v/>
      </c>
      <c r="M5792" s="3" t="str">
        <f>IF(VLOOKUP(D5792,'Resources Final'!A:E,5,FALSE)=0,"",VLOOKUP(D5792,'Resources Final'!A:E,5,FALSE))</f>
        <v/>
      </c>
      <c r="N5792" s="7" t="str">
        <f>IF(VLOOKUP(D5792,'Resources Final'!A:F,6,FALSE)=0,"",VLOOKUP(D5792,'Resources Final'!A:F,6,FALSE))</f>
        <v>https://www.desmogblog.com/pacific-research-institute</v>
      </c>
      <c r="O5792" s="3" t="str">
        <f>IF(VLOOKUP(D5792,'Resources Final'!A:G,7,FALSE)=0,"",VLOOKUP(D5792,'Resources Final'!A:G,7,FALSE))</f>
        <v>Desmog</v>
      </c>
    </row>
    <row r="5793" spans="1:15" x14ac:dyDescent="0.2">
      <c r="A5793" s="11">
        <v>990</v>
      </c>
      <c r="B5793" s="11" t="str">
        <f t="shared" si="105"/>
        <v>Claude R. Lambe Charitable Foundation_Reason Foundation200950000</v>
      </c>
      <c r="C5793" s="11" t="s">
        <v>4157</v>
      </c>
      <c r="D5793" s="11" t="s">
        <v>3001</v>
      </c>
      <c r="E5793" s="11" t="s">
        <v>3001</v>
      </c>
      <c r="F5793" s="4">
        <v>50000</v>
      </c>
      <c r="G5793" s="3">
        <v>2009</v>
      </c>
      <c r="H5793" s="3" t="s">
        <v>21</v>
      </c>
      <c r="I5793" s="12"/>
      <c r="J5793" s="3">
        <v>23</v>
      </c>
      <c r="K5793" s="3" t="str">
        <f>IF(VLOOKUP(D5793,'Resources Final'!A:C,3,FALSE)=0,"",VLOOKUP(D5793,'Resources Final'!A:C,3,FALSE))</f>
        <v/>
      </c>
      <c r="L5793" s="3" t="str">
        <f>IF(VLOOKUP(D5793,'Resources Final'!A:D,4,FALSE)=0,"",VLOOKUP(D5793,'Resources Final'!A:D,4,FALSE))</f>
        <v/>
      </c>
      <c r="M5793" s="3" t="str">
        <f>IF(VLOOKUP(D5793,'Resources Final'!A:E,5,FALSE)=0,"",VLOOKUP(D5793,'Resources Final'!A:E,5,FALSE))</f>
        <v/>
      </c>
      <c r="N5793" s="7" t="str">
        <f>IF(VLOOKUP(D5793,'Resources Final'!A:F,6,FALSE)=0,"",VLOOKUP(D5793,'Resources Final'!A:F,6,FALSE))</f>
        <v>https://www.desmogblog.com/reason-foundation</v>
      </c>
      <c r="O5793" s="3" t="str">
        <f>IF(VLOOKUP(D5793,'Resources Final'!A:G,7,FALSE)=0,"",VLOOKUP(D5793,'Resources Final'!A:G,7,FALSE))</f>
        <v>Desmog</v>
      </c>
    </row>
    <row r="5794" spans="1:15" x14ac:dyDescent="0.2">
      <c r="A5794" s="11">
        <v>990</v>
      </c>
      <c r="B5794" s="11" t="str">
        <f t="shared" si="105"/>
        <v>Claude R. Lambe Charitable Foundation_Tax Foundation200950000</v>
      </c>
      <c r="C5794" s="11" t="s">
        <v>4157</v>
      </c>
      <c r="D5794" s="11" t="s">
        <v>3530</v>
      </c>
      <c r="E5794" s="11" t="s">
        <v>3530</v>
      </c>
      <c r="F5794" s="4">
        <v>50000</v>
      </c>
      <c r="G5794" s="3">
        <v>2009</v>
      </c>
      <c r="H5794" s="3" t="s">
        <v>21</v>
      </c>
      <c r="I5794" s="12"/>
      <c r="J5794" s="3">
        <v>24</v>
      </c>
      <c r="K5794" s="3" t="str">
        <f>IF(VLOOKUP(D5794,'Resources Final'!A:C,3,FALSE)=0,"",VLOOKUP(D5794,'Resources Final'!A:C,3,FALSE))</f>
        <v/>
      </c>
      <c r="L5794" s="3" t="str">
        <f>IF(VLOOKUP(D5794,'Resources Final'!A:D,4,FALSE)=0,"",VLOOKUP(D5794,'Resources Final'!A:D,4,FALSE))</f>
        <v/>
      </c>
      <c r="M5794" s="3" t="str">
        <f>IF(VLOOKUP(D5794,'Resources Final'!A:E,5,FALSE)=0,"",VLOOKUP(D5794,'Resources Final'!A:E,5,FALSE))</f>
        <v/>
      </c>
      <c r="N5794" s="7" t="str">
        <f>IF(VLOOKUP(D5794,'Resources Final'!A:F,6,FALSE)=0,"",VLOOKUP(D5794,'Resources Final'!A:F,6,FALSE))</f>
        <v>http://www.sourcewatch.org/index.php/Tax_Foundation</v>
      </c>
      <c r="O5794" s="3" t="str">
        <f>IF(VLOOKUP(D5794,'Resources Final'!A:G,7,FALSE)=0,"",VLOOKUP(D5794,'Resources Final'!A:G,7,FALSE))</f>
        <v>Sourcewatch</v>
      </c>
    </row>
    <row r="5795" spans="1:15" x14ac:dyDescent="0.2">
      <c r="A5795" s="11">
        <v>990</v>
      </c>
      <c r="B5795" s="11" t="str">
        <f t="shared" si="105"/>
        <v>Claude R. Lambe Charitable Foundation_Texas Public Policy Foundation2009100000</v>
      </c>
      <c r="C5795" s="11" t="s">
        <v>4157</v>
      </c>
      <c r="D5795" s="11" t="s">
        <v>3555</v>
      </c>
      <c r="E5795" s="11" t="s">
        <v>3555</v>
      </c>
      <c r="F5795" s="4">
        <v>100000</v>
      </c>
      <c r="G5795" s="3">
        <v>2009</v>
      </c>
      <c r="H5795" s="3" t="s">
        <v>21</v>
      </c>
      <c r="I5795" s="12"/>
      <c r="J5795" s="3">
        <v>25</v>
      </c>
      <c r="K5795" s="3" t="str">
        <f>IF(VLOOKUP(D5795,'Resources Final'!A:C,3,FALSE)=0,"",VLOOKUP(D5795,'Resources Final'!A:C,3,FALSE))</f>
        <v/>
      </c>
      <c r="L5795" s="3" t="str">
        <f>IF(VLOOKUP(D5795,'Resources Final'!A:D,4,FALSE)=0,"",VLOOKUP(D5795,'Resources Final'!A:D,4,FALSE))</f>
        <v/>
      </c>
      <c r="M5795" s="3" t="str">
        <f>IF(VLOOKUP(D5795,'Resources Final'!A:E,5,FALSE)=0,"",VLOOKUP(D5795,'Resources Final'!A:E,5,FALSE))</f>
        <v/>
      </c>
      <c r="N5795" s="7" t="str">
        <f>IF(VLOOKUP(D5795,'Resources Final'!A:F,6,FALSE)=0,"",VLOOKUP(D5795,'Resources Final'!A:F,6,FALSE))</f>
        <v>https://www.desmogblog.com/texas-public-policy-foundation</v>
      </c>
      <c r="O5795" s="3" t="str">
        <f>IF(VLOOKUP(D5795,'Resources Final'!A:G,7,FALSE)=0,"",VLOOKUP(D5795,'Resources Final'!A:G,7,FALSE))</f>
        <v>Desmog</v>
      </c>
    </row>
    <row r="5796" spans="1:15" x14ac:dyDescent="0.2">
      <c r="A5796" s="11">
        <v>990</v>
      </c>
      <c r="B5796" s="11" t="str">
        <f t="shared" si="105"/>
        <v>Claude R. Lambe Charitable Foundation_Washington Legal Foundation2009200000</v>
      </c>
      <c r="C5796" s="11" t="s">
        <v>4157</v>
      </c>
      <c r="D5796" s="11" t="s">
        <v>3942</v>
      </c>
      <c r="E5796" s="11" t="s">
        <v>3942</v>
      </c>
      <c r="F5796" s="4">
        <v>200000</v>
      </c>
      <c r="G5796" s="3">
        <v>2009</v>
      </c>
      <c r="H5796" s="3" t="s">
        <v>21</v>
      </c>
      <c r="I5796" s="12"/>
      <c r="J5796" s="3">
        <v>26</v>
      </c>
      <c r="K5796" s="3" t="str">
        <f>IF(VLOOKUP(D5796,'Resources Final'!A:C,3,FALSE)=0,"",VLOOKUP(D5796,'Resources Final'!A:C,3,FALSE))</f>
        <v/>
      </c>
      <c r="L5796" s="3" t="str">
        <f>IF(VLOOKUP(D5796,'Resources Final'!A:D,4,FALSE)=0,"",VLOOKUP(D5796,'Resources Final'!A:D,4,FALSE))</f>
        <v/>
      </c>
      <c r="M5796" s="3" t="str">
        <f>IF(VLOOKUP(D5796,'Resources Final'!A:E,5,FALSE)=0,"",VLOOKUP(D5796,'Resources Final'!A:E,5,FALSE))</f>
        <v/>
      </c>
      <c r="N5796" s="7" t="str">
        <f>IF(VLOOKUP(D5796,'Resources Final'!A:F,6,FALSE)=0,"",VLOOKUP(D5796,'Resources Final'!A:F,6,FALSE))</f>
        <v>https://www.desmogblog.com/washington-legal-foundation</v>
      </c>
      <c r="O5796" s="3" t="str">
        <f>IF(VLOOKUP(D5796,'Resources Final'!A:G,7,FALSE)=0,"",VLOOKUP(D5796,'Resources Final'!A:G,7,FALSE))</f>
        <v>Desmog</v>
      </c>
    </row>
    <row r="5797" spans="1:15" x14ac:dyDescent="0.2">
      <c r="A5797" s="11">
        <v>990</v>
      </c>
      <c r="B5797" s="11" t="str">
        <f t="shared" si="105"/>
        <v>Claude R. Lambe Charitable Foundation_Allen-Lambe House Foundation2010123065</v>
      </c>
      <c r="C5797" s="11" t="s">
        <v>4157</v>
      </c>
      <c r="D5797" s="11" t="s">
        <v>157</v>
      </c>
      <c r="E5797" s="11" t="s">
        <v>155</v>
      </c>
      <c r="F5797" s="4">
        <v>123065</v>
      </c>
      <c r="G5797" s="3">
        <v>2010</v>
      </c>
      <c r="H5797" s="3" t="s">
        <v>21</v>
      </c>
      <c r="I5797" s="12"/>
      <c r="J5797" s="3">
        <v>1</v>
      </c>
      <c r="K5797" s="3" t="str">
        <f>IF(VLOOKUP(D5797,'Resources Final'!A:C,3,FALSE)=0,"",VLOOKUP(D5797,'Resources Final'!A:C,3,FALSE))</f>
        <v/>
      </c>
      <c r="L5797" s="3" t="str">
        <f>IF(VLOOKUP(D5797,'Resources Final'!A:D,4,FALSE)=0,"",VLOOKUP(D5797,'Resources Final'!A:D,4,FALSE))</f>
        <v/>
      </c>
      <c r="M5797" s="3" t="str">
        <f>IF(VLOOKUP(D5797,'Resources Final'!A:E,5,FALSE)=0,"",VLOOKUP(D5797,'Resources Final'!A:E,5,FALSE))</f>
        <v>N</v>
      </c>
      <c r="N5797" s="7" t="str">
        <f>IF(VLOOKUP(D5797,'Resources Final'!A:F,6,FALSE)=0,"",VLOOKUP(D5797,'Resources Final'!A:F,6,FALSE))</f>
        <v/>
      </c>
      <c r="O5797" s="3" t="str">
        <f>IF(VLOOKUP(D5797,'Resources Final'!A:G,7,FALSE)=0,"",VLOOKUP(D5797,'Resources Final'!A:G,7,FALSE))</f>
        <v/>
      </c>
    </row>
    <row r="5798" spans="1:15" x14ac:dyDescent="0.2">
      <c r="A5798" s="11">
        <v>990</v>
      </c>
      <c r="B5798" s="11" t="str">
        <f t="shared" si="105"/>
        <v>Claude R. Lambe Charitable Foundation_American Council for Capital Formation201050000</v>
      </c>
      <c r="C5798" s="11" t="s">
        <v>4157</v>
      </c>
      <c r="D5798" s="11" t="s">
        <v>182</v>
      </c>
      <c r="E5798" s="11" t="s">
        <v>182</v>
      </c>
      <c r="F5798" s="4">
        <v>50000</v>
      </c>
      <c r="G5798" s="3">
        <v>2010</v>
      </c>
      <c r="H5798" s="3" t="s">
        <v>21</v>
      </c>
      <c r="I5798" s="12"/>
      <c r="J5798" s="3">
        <v>2</v>
      </c>
      <c r="K5798" s="3" t="str">
        <f>IF(VLOOKUP(D5798,'Resources Final'!A:C,3,FALSE)=0,"",VLOOKUP(D5798,'Resources Final'!A:C,3,FALSE))</f>
        <v/>
      </c>
      <c r="L5798" s="3" t="str">
        <f>IF(VLOOKUP(D5798,'Resources Final'!A:D,4,FALSE)=0,"",VLOOKUP(D5798,'Resources Final'!A:D,4,FALSE))</f>
        <v/>
      </c>
      <c r="M5798" s="3" t="str">
        <f>IF(VLOOKUP(D5798,'Resources Final'!A:E,5,FALSE)=0,"",VLOOKUP(D5798,'Resources Final'!A:E,5,FALSE))</f>
        <v/>
      </c>
      <c r="N5798" s="7" t="str">
        <f>IF(VLOOKUP(D5798,'Resources Final'!A:F,6,FALSE)=0,"",VLOOKUP(D5798,'Resources Final'!A:F,6,FALSE))</f>
        <v>https://www.desmogblog.com/american-council-for-capital-formation</v>
      </c>
      <c r="O5798" s="3" t="str">
        <f>IF(VLOOKUP(D5798,'Resources Final'!A:G,7,FALSE)=0,"",VLOOKUP(D5798,'Resources Final'!A:G,7,FALSE))</f>
        <v>Desmog</v>
      </c>
    </row>
    <row r="5799" spans="1:15" x14ac:dyDescent="0.2">
      <c r="A5799" s="11">
        <v>990</v>
      </c>
      <c r="B5799" s="11" t="str">
        <f t="shared" si="105"/>
        <v>Claude R. Lambe Charitable Foundation_American Legislative Exchange Council2010100000</v>
      </c>
      <c r="C5799" s="11" t="s">
        <v>4157</v>
      </c>
      <c r="D5799" s="11" t="s">
        <v>195</v>
      </c>
      <c r="E5799" s="11" t="s">
        <v>195</v>
      </c>
      <c r="F5799" s="4">
        <v>100000</v>
      </c>
      <c r="G5799" s="3">
        <v>2010</v>
      </c>
      <c r="H5799" s="3" t="s">
        <v>21</v>
      </c>
      <c r="I5799" s="12"/>
      <c r="J5799" s="3">
        <v>3</v>
      </c>
      <c r="K5799" s="3" t="str">
        <f>IF(VLOOKUP(D5799,'Resources Final'!A:C,3,FALSE)=0,"",VLOOKUP(D5799,'Resources Final'!A:C,3,FALSE))</f>
        <v/>
      </c>
      <c r="L5799" s="3" t="str">
        <f>IF(VLOOKUP(D5799,'Resources Final'!A:D,4,FALSE)=0,"",VLOOKUP(D5799,'Resources Final'!A:D,4,FALSE))</f>
        <v/>
      </c>
      <c r="M5799" s="3" t="str">
        <f>IF(VLOOKUP(D5799,'Resources Final'!A:E,5,FALSE)=0,"",VLOOKUP(D5799,'Resources Final'!A:E,5,FALSE))</f>
        <v/>
      </c>
      <c r="N5799" s="7" t="str">
        <f>IF(VLOOKUP(D5799,'Resources Final'!A:F,6,FALSE)=0,"",VLOOKUP(D5799,'Resources Final'!A:F,6,FALSE))</f>
        <v>https://www.desmogblog.com/american-legislative-exchange-council</v>
      </c>
      <c r="O5799" s="3" t="str">
        <f>IF(VLOOKUP(D5799,'Resources Final'!A:G,7,FALSE)=0,"",VLOOKUP(D5799,'Resources Final'!A:G,7,FALSE))</f>
        <v>Desmog</v>
      </c>
    </row>
    <row r="5800" spans="1:15" x14ac:dyDescent="0.2">
      <c r="A5800" s="11">
        <v>990</v>
      </c>
      <c r="B5800" s="11" t="str">
        <f t="shared" si="105"/>
        <v>Claude R. Lambe Charitable Foundation_Americans for Prosperity Foundation (formerly CSE Foundation)2010150000</v>
      </c>
      <c r="C5800" s="11" t="s">
        <v>4157</v>
      </c>
      <c r="D5800" s="11" t="s">
        <v>215</v>
      </c>
      <c r="E5800" s="11" t="s">
        <v>213</v>
      </c>
      <c r="F5800" s="4">
        <v>150000</v>
      </c>
      <c r="G5800" s="3">
        <v>2010</v>
      </c>
      <c r="H5800" s="3" t="s">
        <v>21</v>
      </c>
      <c r="I5800" s="12"/>
      <c r="J5800" s="3">
        <v>4</v>
      </c>
      <c r="K5800" s="3" t="str">
        <f>IF(VLOOKUP(D5800,'Resources Final'!A:C,3,FALSE)=0,"",VLOOKUP(D5800,'Resources Final'!A:C,3,FALSE))</f>
        <v/>
      </c>
      <c r="L5800" s="3" t="str">
        <f>IF(VLOOKUP(D5800,'Resources Final'!A:D,4,FALSE)=0,"",VLOOKUP(D5800,'Resources Final'!A:D,4,FALSE))</f>
        <v/>
      </c>
      <c r="M5800" s="3" t="str">
        <f>IF(VLOOKUP(D5800,'Resources Final'!A:E,5,FALSE)=0,"",VLOOKUP(D5800,'Resources Final'!A:E,5,FALSE))</f>
        <v/>
      </c>
      <c r="N5800" s="7" t="str">
        <f>IF(VLOOKUP(D5800,'Resources Final'!A:F,6,FALSE)=0,"",VLOOKUP(D5800,'Resources Final'!A:F,6,FALSE))</f>
        <v>https://www.desmogblog.com/americans-for-prosperity</v>
      </c>
      <c r="O5800" s="3" t="str">
        <f>IF(VLOOKUP(D5800,'Resources Final'!A:G,7,FALSE)=0,"",VLOOKUP(D5800,'Resources Final'!A:G,7,FALSE))</f>
        <v>Desmog</v>
      </c>
    </row>
    <row r="5801" spans="1:15" x14ac:dyDescent="0.2">
      <c r="A5801" s="11">
        <v>990</v>
      </c>
      <c r="B5801" s="11" t="str">
        <f t="shared" si="105"/>
        <v>Claude R. Lambe Charitable Foundation_Ayn Rand Institute (ARI)201025000</v>
      </c>
      <c r="C5801" s="11" t="s">
        <v>4157</v>
      </c>
      <c r="D5801" s="11" t="s">
        <v>299</v>
      </c>
      <c r="E5801" s="11" t="s">
        <v>299</v>
      </c>
      <c r="F5801" s="4">
        <v>25000</v>
      </c>
      <c r="G5801" s="3">
        <v>2010</v>
      </c>
      <c r="H5801" s="3" t="s">
        <v>21</v>
      </c>
      <c r="I5801" s="12"/>
      <c r="J5801" s="3">
        <v>5</v>
      </c>
      <c r="K5801" s="3" t="str">
        <f>IF(VLOOKUP(D5801,'Resources Final'!A:C,3,FALSE)=0,"",VLOOKUP(D5801,'Resources Final'!A:C,3,FALSE))</f>
        <v/>
      </c>
      <c r="L5801" s="3" t="str">
        <f>IF(VLOOKUP(D5801,'Resources Final'!A:D,4,FALSE)=0,"",VLOOKUP(D5801,'Resources Final'!A:D,4,FALSE))</f>
        <v/>
      </c>
      <c r="M5801" s="3" t="str">
        <f>IF(VLOOKUP(D5801,'Resources Final'!A:E,5,FALSE)=0,"",VLOOKUP(D5801,'Resources Final'!A:E,5,FALSE))</f>
        <v/>
      </c>
      <c r="N5801" s="7" t="str">
        <f>IF(VLOOKUP(D5801,'Resources Final'!A:F,6,FALSE)=0,"",VLOOKUP(D5801,'Resources Final'!A:F,6,FALSE))</f>
        <v>https://www.desmogblog.com/ayn-rand-institute</v>
      </c>
      <c r="O5801" s="3" t="str">
        <f>IF(VLOOKUP(D5801,'Resources Final'!A:G,7,FALSE)=0,"",VLOOKUP(D5801,'Resources Final'!A:G,7,FALSE))</f>
        <v>Desmog</v>
      </c>
    </row>
    <row r="5802" spans="1:15" x14ac:dyDescent="0.2">
      <c r="A5802" s="11">
        <v>990</v>
      </c>
      <c r="B5802" s="11" t="str">
        <f t="shared" si="105"/>
        <v>Claude R. Lambe Charitable Foundation_Cato Institute20107350</v>
      </c>
      <c r="C5802" s="11" t="s">
        <v>4157</v>
      </c>
      <c r="D5802" s="11" t="s">
        <v>636</v>
      </c>
      <c r="E5802" s="11" t="s">
        <v>636</v>
      </c>
      <c r="F5802" s="4">
        <v>7350</v>
      </c>
      <c r="G5802" s="3">
        <v>2010</v>
      </c>
      <c r="H5802" s="3" t="s">
        <v>21</v>
      </c>
      <c r="I5802" s="12"/>
      <c r="J5802" s="3">
        <v>6</v>
      </c>
      <c r="K5802" s="3" t="str">
        <f>IF(VLOOKUP(D5802,'Resources Final'!A:C,3,FALSE)=0,"",VLOOKUP(D5802,'Resources Final'!A:C,3,FALSE))</f>
        <v/>
      </c>
      <c r="L5802" s="3" t="str">
        <f>IF(VLOOKUP(D5802,'Resources Final'!A:D,4,FALSE)=0,"",VLOOKUP(D5802,'Resources Final'!A:D,4,FALSE))</f>
        <v/>
      </c>
      <c r="M5802" s="3" t="str">
        <f>IF(VLOOKUP(D5802,'Resources Final'!A:E,5,FALSE)=0,"",VLOOKUP(D5802,'Resources Final'!A:E,5,FALSE))</f>
        <v/>
      </c>
      <c r="N5802" s="7" t="str">
        <f>IF(VLOOKUP(D5802,'Resources Final'!A:F,6,FALSE)=0,"",VLOOKUP(D5802,'Resources Final'!A:F,6,FALSE))</f>
        <v>https://www.desmogblog.com/cato-institute</v>
      </c>
      <c r="O5802" s="3" t="str">
        <f>IF(VLOOKUP(D5802,'Resources Final'!A:G,7,FALSE)=0,"",VLOOKUP(D5802,'Resources Final'!A:G,7,FALSE))</f>
        <v>Desmog</v>
      </c>
    </row>
    <row r="5803" spans="1:15" x14ac:dyDescent="0.2">
      <c r="A5803" s="11">
        <v>990</v>
      </c>
      <c r="B5803" s="11" t="str">
        <f t="shared" si="105"/>
        <v>Claude R. Lambe Charitable Foundation_Center for Independent Thought201040000</v>
      </c>
      <c r="C5803" s="11" t="s">
        <v>4157</v>
      </c>
      <c r="D5803" s="11" t="s">
        <v>660</v>
      </c>
      <c r="E5803" s="11" t="s">
        <v>660</v>
      </c>
      <c r="F5803" s="4">
        <v>40000</v>
      </c>
      <c r="G5803" s="3">
        <v>2010</v>
      </c>
      <c r="H5803" s="3" t="s">
        <v>21</v>
      </c>
      <c r="I5803" s="12"/>
      <c r="J5803" s="3">
        <v>7</v>
      </c>
      <c r="K5803" s="3" t="str">
        <f>IF(VLOOKUP(D5803,'Resources Final'!A:C,3,FALSE)=0,"",VLOOKUP(D5803,'Resources Final'!A:C,3,FALSE))</f>
        <v/>
      </c>
      <c r="L5803" s="3" t="str">
        <f>IF(VLOOKUP(D5803,'Resources Final'!A:D,4,FALSE)=0,"",VLOOKUP(D5803,'Resources Final'!A:D,4,FALSE))</f>
        <v/>
      </c>
      <c r="M5803" s="3" t="str">
        <f>IF(VLOOKUP(D5803,'Resources Final'!A:E,5,FALSE)=0,"",VLOOKUP(D5803,'Resources Final'!A:E,5,FALSE))</f>
        <v/>
      </c>
      <c r="N5803" s="7" t="str">
        <f>IF(VLOOKUP(D5803,'Resources Final'!A:F,6,FALSE)=0,"",VLOOKUP(D5803,'Resources Final'!A:F,6,FALSE))</f>
        <v>https://www.desmogblog.com/john-stossel</v>
      </c>
      <c r="O5803" s="3" t="str">
        <f>IF(VLOOKUP(D5803,'Resources Final'!A:G,7,FALSE)=0,"",VLOOKUP(D5803,'Resources Final'!A:G,7,FALSE))</f>
        <v>Desmog</v>
      </c>
    </row>
    <row r="5804" spans="1:15" x14ac:dyDescent="0.2">
      <c r="A5804" s="11">
        <v>990</v>
      </c>
      <c r="B5804" s="11" t="str">
        <f t="shared" si="105"/>
        <v>Claude R. Lambe Charitable Foundation_Competitive Enterprise Institute20109200</v>
      </c>
      <c r="C5804" s="11" t="s">
        <v>4157</v>
      </c>
      <c r="D5804" s="11" t="s">
        <v>816</v>
      </c>
      <c r="E5804" s="11" t="s">
        <v>816</v>
      </c>
      <c r="F5804" s="4">
        <v>9200</v>
      </c>
      <c r="G5804" s="3">
        <v>2010</v>
      </c>
      <c r="H5804" s="3" t="s">
        <v>21</v>
      </c>
      <c r="I5804" s="12"/>
      <c r="J5804" s="3">
        <v>8</v>
      </c>
      <c r="K5804" s="3" t="str">
        <f>IF(VLOOKUP(D5804,'Resources Final'!A:C,3,FALSE)=0,"",VLOOKUP(D5804,'Resources Final'!A:C,3,FALSE))</f>
        <v/>
      </c>
      <c r="L5804" s="3" t="str">
        <f>IF(VLOOKUP(D5804,'Resources Final'!A:D,4,FALSE)=0,"",VLOOKUP(D5804,'Resources Final'!A:D,4,FALSE))</f>
        <v/>
      </c>
      <c r="M5804" s="3" t="str">
        <f>IF(VLOOKUP(D5804,'Resources Final'!A:E,5,FALSE)=0,"",VLOOKUP(D5804,'Resources Final'!A:E,5,FALSE))</f>
        <v/>
      </c>
      <c r="N5804" s="7" t="str">
        <f>IF(VLOOKUP(D5804,'Resources Final'!A:F,6,FALSE)=0,"",VLOOKUP(D5804,'Resources Final'!A:F,6,FALSE))</f>
        <v>https://www.desmogblog.com/competitive-enterprise-institute</v>
      </c>
      <c r="O5804" s="3" t="str">
        <f>IF(VLOOKUP(D5804,'Resources Final'!A:G,7,FALSE)=0,"",VLOOKUP(D5804,'Resources Final'!A:G,7,FALSE))</f>
        <v>Desmog</v>
      </c>
    </row>
    <row r="5805" spans="1:15" x14ac:dyDescent="0.2">
      <c r="A5805" s="11">
        <v>990</v>
      </c>
      <c r="B5805" s="11" t="str">
        <f t="shared" si="105"/>
        <v>Claude R. Lambe Charitable Foundation_Council for National Policy201025000</v>
      </c>
      <c r="C5805" s="11" t="s">
        <v>4157</v>
      </c>
      <c r="D5805" s="11" t="s">
        <v>855</v>
      </c>
      <c r="E5805" s="11" t="s">
        <v>855</v>
      </c>
      <c r="F5805" s="4">
        <v>25000</v>
      </c>
      <c r="G5805" s="3">
        <v>2010</v>
      </c>
      <c r="H5805" s="3" t="s">
        <v>21</v>
      </c>
      <c r="I5805" s="12"/>
      <c r="J5805" s="3">
        <v>9</v>
      </c>
      <c r="K5805" s="3" t="str">
        <f>IF(VLOOKUP(D5805,'Resources Final'!A:C,3,FALSE)=0,"",VLOOKUP(D5805,'Resources Final'!A:C,3,FALSE))</f>
        <v/>
      </c>
      <c r="L5805" s="3" t="str">
        <f>IF(VLOOKUP(D5805,'Resources Final'!A:D,4,FALSE)=0,"",VLOOKUP(D5805,'Resources Final'!A:D,4,FALSE))</f>
        <v/>
      </c>
      <c r="M5805" s="3" t="str">
        <f>IF(VLOOKUP(D5805,'Resources Final'!A:E,5,FALSE)=0,"",VLOOKUP(D5805,'Resources Final'!A:E,5,FALSE))</f>
        <v/>
      </c>
      <c r="N5805" s="7" t="str">
        <f>IF(VLOOKUP(D5805,'Resources Final'!A:F,6,FALSE)=0,"",VLOOKUP(D5805,'Resources Final'!A:F,6,FALSE))</f>
        <v>http://www.sourcewatch.org/index.php/Council_for_National_Policy</v>
      </c>
      <c r="O5805" s="3" t="str">
        <f>IF(VLOOKUP(D5805,'Resources Final'!A:G,7,FALSE)=0,"",VLOOKUP(D5805,'Resources Final'!A:G,7,FALSE))</f>
        <v>Sourcewatch</v>
      </c>
    </row>
    <row r="5806" spans="1:15" x14ac:dyDescent="0.2">
      <c r="A5806" s="11">
        <v>990</v>
      </c>
      <c r="B5806" s="11" t="str">
        <f t="shared" si="105"/>
        <v>Claude R. Lambe Charitable Foundation_Federalist Society for Law and Public Policy Studies201085000</v>
      </c>
      <c r="C5806" s="11" t="s">
        <v>4157</v>
      </c>
      <c r="D5806" s="11" t="s">
        <v>1199</v>
      </c>
      <c r="E5806" s="11" t="s">
        <v>1199</v>
      </c>
      <c r="F5806" s="4">
        <v>85000</v>
      </c>
      <c r="G5806" s="3">
        <v>2010</v>
      </c>
      <c r="H5806" s="3" t="s">
        <v>21</v>
      </c>
      <c r="I5806" s="12"/>
      <c r="J5806" s="3">
        <v>10</v>
      </c>
      <c r="K5806" s="3" t="str">
        <f>IF(VLOOKUP(D5806,'Resources Final'!A:C,3,FALSE)=0,"",VLOOKUP(D5806,'Resources Final'!A:C,3,FALSE))</f>
        <v/>
      </c>
      <c r="L5806" s="3" t="str">
        <f>IF(VLOOKUP(D5806,'Resources Final'!A:D,4,FALSE)=0,"",VLOOKUP(D5806,'Resources Final'!A:D,4,FALSE))</f>
        <v/>
      </c>
      <c r="M5806" s="3" t="str">
        <f>IF(VLOOKUP(D5806,'Resources Final'!A:E,5,FALSE)=0,"",VLOOKUP(D5806,'Resources Final'!A:E,5,FALSE))</f>
        <v/>
      </c>
      <c r="N5806" s="7" t="str">
        <f>IF(VLOOKUP(D5806,'Resources Final'!A:F,6,FALSE)=0,"",VLOOKUP(D5806,'Resources Final'!A:F,6,FALSE))</f>
        <v>http://www.sourcewatch.org/index.php/Federalist_Society_for_Law_and_Public_Policy_Studies</v>
      </c>
      <c r="O5806" s="3" t="str">
        <f>IF(VLOOKUP(D5806,'Resources Final'!A:G,7,FALSE)=0,"",VLOOKUP(D5806,'Resources Final'!A:G,7,FALSE))</f>
        <v>Sourcewatch</v>
      </c>
    </row>
    <row r="5807" spans="1:15" x14ac:dyDescent="0.2">
      <c r="A5807" s="11">
        <v>990</v>
      </c>
      <c r="B5807" s="11" t="str">
        <f t="shared" si="105"/>
        <v>Claude R. Lambe Charitable Foundation_Federalist Society for Law and Public Policy Studies2010150000</v>
      </c>
      <c r="C5807" s="11" t="s">
        <v>4157</v>
      </c>
      <c r="D5807" s="11" t="s">
        <v>1199</v>
      </c>
      <c r="E5807" s="11" t="s">
        <v>1199</v>
      </c>
      <c r="F5807" s="4">
        <v>150000</v>
      </c>
      <c r="G5807" s="3">
        <v>2010</v>
      </c>
      <c r="H5807" s="3" t="s">
        <v>21</v>
      </c>
      <c r="I5807" s="12"/>
      <c r="J5807" s="3">
        <v>11</v>
      </c>
      <c r="K5807" s="3" t="str">
        <f>IF(VLOOKUP(D5807,'Resources Final'!A:C,3,FALSE)=0,"",VLOOKUP(D5807,'Resources Final'!A:C,3,FALSE))</f>
        <v/>
      </c>
      <c r="L5807" s="3" t="str">
        <f>IF(VLOOKUP(D5807,'Resources Final'!A:D,4,FALSE)=0,"",VLOOKUP(D5807,'Resources Final'!A:D,4,FALSE))</f>
        <v/>
      </c>
      <c r="M5807" s="3" t="str">
        <f>IF(VLOOKUP(D5807,'Resources Final'!A:E,5,FALSE)=0,"",VLOOKUP(D5807,'Resources Final'!A:E,5,FALSE))</f>
        <v/>
      </c>
      <c r="N5807" s="7" t="str">
        <f>IF(VLOOKUP(D5807,'Resources Final'!A:F,6,FALSE)=0,"",VLOOKUP(D5807,'Resources Final'!A:F,6,FALSE))</f>
        <v>http://www.sourcewatch.org/index.php/Federalist_Society_for_Law_and_Public_Policy_Studies</v>
      </c>
      <c r="O5807" s="3" t="str">
        <f>IF(VLOOKUP(D5807,'Resources Final'!A:G,7,FALSE)=0,"",VLOOKUP(D5807,'Resources Final'!A:G,7,FALSE))</f>
        <v>Sourcewatch</v>
      </c>
    </row>
    <row r="5808" spans="1:15" x14ac:dyDescent="0.2">
      <c r="A5808" s="11">
        <v>990</v>
      </c>
      <c r="B5808" s="11" t="str">
        <f t="shared" si="105"/>
        <v>Claude R. Lambe Charitable Foundation_Free Congress Foundation201010000</v>
      </c>
      <c r="C5808" s="11" t="s">
        <v>4157</v>
      </c>
      <c r="D5808" s="11" t="s">
        <v>1281</v>
      </c>
      <c r="E5808" s="11" t="s">
        <v>1281</v>
      </c>
      <c r="F5808" s="4">
        <v>10000</v>
      </c>
      <c r="G5808" s="3">
        <v>2010</v>
      </c>
      <c r="H5808" s="3" t="s">
        <v>21</v>
      </c>
      <c r="I5808" s="12"/>
      <c r="J5808" s="3">
        <v>12</v>
      </c>
      <c r="K5808" s="3" t="str">
        <f>IF(VLOOKUP(D5808,'Resources Final'!A:C,3,FALSE)=0,"",VLOOKUP(D5808,'Resources Final'!A:C,3,FALSE))</f>
        <v/>
      </c>
      <c r="L5808" s="3" t="str">
        <f>IF(VLOOKUP(D5808,'Resources Final'!A:D,4,FALSE)=0,"",VLOOKUP(D5808,'Resources Final'!A:D,4,FALSE))</f>
        <v/>
      </c>
      <c r="M5808" s="3" t="str">
        <f>IF(VLOOKUP(D5808,'Resources Final'!A:E,5,FALSE)=0,"",VLOOKUP(D5808,'Resources Final'!A:E,5,FALSE))</f>
        <v/>
      </c>
      <c r="N5808" s="7" t="str">
        <f>IF(VLOOKUP(D5808,'Resources Final'!A:F,6,FALSE)=0,"",VLOOKUP(D5808,'Resources Final'!A:F,6,FALSE))</f>
        <v>https://www.sourcewatch.org/index.php/Free_Congress_Foundation</v>
      </c>
      <c r="O5808" s="3" t="str">
        <f>IF(VLOOKUP(D5808,'Resources Final'!A:G,7,FALSE)=0,"",VLOOKUP(D5808,'Resources Final'!A:G,7,FALSE))</f>
        <v>Sourcewatch</v>
      </c>
    </row>
    <row r="5809" spans="1:15" x14ac:dyDescent="0.2">
      <c r="A5809" s="11">
        <v>990</v>
      </c>
      <c r="B5809" s="11" t="str">
        <f t="shared" si="105"/>
        <v>Claude R. Lambe Charitable Foundation_Heritage Foundation, The2010500000</v>
      </c>
      <c r="C5809" s="11" t="s">
        <v>4157</v>
      </c>
      <c r="D5809" s="11" t="s">
        <v>1570</v>
      </c>
      <c r="E5809" s="11" t="s">
        <v>1570</v>
      </c>
      <c r="F5809" s="4">
        <v>500000</v>
      </c>
      <c r="G5809" s="3">
        <v>2010</v>
      </c>
      <c r="H5809" s="3" t="s">
        <v>21</v>
      </c>
      <c r="I5809" s="12"/>
      <c r="J5809" s="3">
        <v>13</v>
      </c>
      <c r="K5809" s="3" t="str">
        <f>IF(VLOOKUP(D5809,'Resources Final'!A:C,3,FALSE)=0,"",VLOOKUP(D5809,'Resources Final'!A:C,3,FALSE))</f>
        <v/>
      </c>
      <c r="L5809" s="3" t="str">
        <f>IF(VLOOKUP(D5809,'Resources Final'!A:D,4,FALSE)=0,"",VLOOKUP(D5809,'Resources Final'!A:D,4,FALSE))</f>
        <v/>
      </c>
      <c r="M5809" s="3" t="str">
        <f>IF(VLOOKUP(D5809,'Resources Final'!A:E,5,FALSE)=0,"",VLOOKUP(D5809,'Resources Final'!A:E,5,FALSE))</f>
        <v/>
      </c>
      <c r="N5809" s="7" t="str">
        <f>IF(VLOOKUP(D5809,'Resources Final'!A:F,6,FALSE)=0,"",VLOOKUP(D5809,'Resources Final'!A:F,6,FALSE))</f>
        <v>https://www.desmogblog.com/heritage-foundation</v>
      </c>
      <c r="O5809" s="3" t="str">
        <f>IF(VLOOKUP(D5809,'Resources Final'!A:G,7,FALSE)=0,"",VLOOKUP(D5809,'Resources Final'!A:G,7,FALSE))</f>
        <v>Desmog</v>
      </c>
    </row>
    <row r="5810" spans="1:15" x14ac:dyDescent="0.2">
      <c r="A5810" s="11">
        <v>990</v>
      </c>
      <c r="B5810" s="11" t="str">
        <f t="shared" si="105"/>
        <v>Claude R. Lambe Charitable Foundation_Independent Women's Forum2010350000</v>
      </c>
      <c r="C5810" s="11" t="s">
        <v>4157</v>
      </c>
      <c r="D5810" s="11" t="s">
        <v>1669</v>
      </c>
      <c r="E5810" s="11" t="s">
        <v>1669</v>
      </c>
      <c r="F5810" s="4">
        <v>350000</v>
      </c>
      <c r="G5810" s="3">
        <v>2010</v>
      </c>
      <c r="H5810" s="3" t="s">
        <v>21</v>
      </c>
      <c r="I5810" s="12"/>
      <c r="J5810" s="3">
        <v>14</v>
      </c>
      <c r="K5810" s="3" t="str">
        <f>IF(VLOOKUP(D5810,'Resources Final'!A:C,3,FALSE)=0,"",VLOOKUP(D5810,'Resources Final'!A:C,3,FALSE))</f>
        <v/>
      </c>
      <c r="L5810" s="3" t="str">
        <f>IF(VLOOKUP(D5810,'Resources Final'!A:D,4,FALSE)=0,"",VLOOKUP(D5810,'Resources Final'!A:D,4,FALSE))</f>
        <v/>
      </c>
      <c r="M5810" s="3" t="str">
        <f>IF(VLOOKUP(D5810,'Resources Final'!A:E,5,FALSE)=0,"",VLOOKUP(D5810,'Resources Final'!A:E,5,FALSE))</f>
        <v/>
      </c>
      <c r="N5810" s="7" t="str">
        <f>IF(VLOOKUP(D5810,'Resources Final'!A:F,6,FALSE)=0,"",VLOOKUP(D5810,'Resources Final'!A:F,6,FALSE))</f>
        <v>https://www.desmogblog.com/independent-women-s-forum</v>
      </c>
      <c r="O5810" s="3" t="str">
        <f>IF(VLOOKUP(D5810,'Resources Final'!A:G,7,FALSE)=0,"",VLOOKUP(D5810,'Resources Final'!A:G,7,FALSE))</f>
        <v>Desmog</v>
      </c>
    </row>
    <row r="5811" spans="1:15" x14ac:dyDescent="0.2">
      <c r="A5811" s="11">
        <v>990</v>
      </c>
      <c r="B5811" s="11" t="str">
        <f t="shared" si="105"/>
        <v>Claude R. Lambe Charitable Foundation_Manhattan Institute for Policy Research2010200000</v>
      </c>
      <c r="C5811" s="11" t="s">
        <v>4157</v>
      </c>
      <c r="D5811" s="11" t="s">
        <v>2312</v>
      </c>
      <c r="E5811" s="11" t="s">
        <v>2312</v>
      </c>
      <c r="F5811" s="4">
        <v>200000</v>
      </c>
      <c r="G5811" s="3">
        <v>2010</v>
      </c>
      <c r="H5811" s="3" t="s">
        <v>21</v>
      </c>
      <c r="I5811" s="12"/>
      <c r="J5811" s="3">
        <v>15</v>
      </c>
      <c r="K5811" s="3" t="str">
        <f>IF(VLOOKUP(D5811,'Resources Final'!A:C,3,FALSE)=0,"",VLOOKUP(D5811,'Resources Final'!A:C,3,FALSE))</f>
        <v/>
      </c>
      <c r="L5811" s="3" t="str">
        <f>IF(VLOOKUP(D5811,'Resources Final'!A:D,4,FALSE)=0,"",VLOOKUP(D5811,'Resources Final'!A:D,4,FALSE))</f>
        <v/>
      </c>
      <c r="M5811" s="3" t="str">
        <f>IF(VLOOKUP(D5811,'Resources Final'!A:E,5,FALSE)=0,"",VLOOKUP(D5811,'Resources Final'!A:E,5,FALSE))</f>
        <v/>
      </c>
      <c r="N5811" s="7" t="str">
        <f>IF(VLOOKUP(D5811,'Resources Final'!A:F,6,FALSE)=0,"",VLOOKUP(D5811,'Resources Final'!A:F,6,FALSE))</f>
        <v>https://www.desmogblog.com/manhattan-institute-policy-research</v>
      </c>
      <c r="O5811" s="3" t="str">
        <f>IF(VLOOKUP(D5811,'Resources Final'!A:G,7,FALSE)=0,"",VLOOKUP(D5811,'Resources Final'!A:G,7,FALSE))</f>
        <v>Desmog</v>
      </c>
    </row>
    <row r="5812" spans="1:15" x14ac:dyDescent="0.2">
      <c r="A5812" s="11">
        <v>990</v>
      </c>
      <c r="B5812" s="11" t="str">
        <f t="shared" si="105"/>
        <v>Claude R. Lambe Charitable Foundation_National Center for Policy Analysis201025000</v>
      </c>
      <c r="C5812" s="11" t="s">
        <v>4157</v>
      </c>
      <c r="D5812" s="11" t="s">
        <v>2601</v>
      </c>
      <c r="E5812" s="11" t="s">
        <v>2601</v>
      </c>
      <c r="F5812" s="4">
        <v>25000</v>
      </c>
      <c r="G5812" s="3">
        <v>2010</v>
      </c>
      <c r="H5812" s="3" t="s">
        <v>21</v>
      </c>
      <c r="I5812" s="12"/>
      <c r="J5812" s="3">
        <v>16</v>
      </c>
      <c r="K5812" s="3" t="str">
        <f>IF(VLOOKUP(D5812,'Resources Final'!A:C,3,FALSE)=0,"",VLOOKUP(D5812,'Resources Final'!A:C,3,FALSE))</f>
        <v/>
      </c>
      <c r="L5812" s="3" t="str">
        <f>IF(VLOOKUP(D5812,'Resources Final'!A:D,4,FALSE)=0,"",VLOOKUP(D5812,'Resources Final'!A:D,4,FALSE))</f>
        <v/>
      </c>
      <c r="M5812" s="3" t="str">
        <f>IF(VLOOKUP(D5812,'Resources Final'!A:E,5,FALSE)=0,"",VLOOKUP(D5812,'Resources Final'!A:E,5,FALSE))</f>
        <v/>
      </c>
      <c r="N5812" s="7" t="str">
        <f>IF(VLOOKUP(D5812,'Resources Final'!A:F,6,FALSE)=0,"",VLOOKUP(D5812,'Resources Final'!A:F,6,FALSE))</f>
        <v>https://www.desmogblog.com/national-center-policy-analysis</v>
      </c>
      <c r="O5812" s="3" t="str">
        <f>IF(VLOOKUP(D5812,'Resources Final'!A:G,7,FALSE)=0,"",VLOOKUP(D5812,'Resources Final'!A:G,7,FALSE))</f>
        <v>Desmog</v>
      </c>
    </row>
    <row r="5813" spans="1:15" x14ac:dyDescent="0.2">
      <c r="A5813" s="11">
        <v>990</v>
      </c>
      <c r="B5813" s="11" t="str">
        <f t="shared" si="105"/>
        <v>Claude R. Lambe Charitable Foundation_Tax Foundation201020000</v>
      </c>
      <c r="C5813" s="11" t="s">
        <v>4157</v>
      </c>
      <c r="D5813" s="11" t="s">
        <v>3530</v>
      </c>
      <c r="E5813" s="11" t="s">
        <v>3530</v>
      </c>
      <c r="F5813" s="4">
        <v>20000</v>
      </c>
      <c r="G5813" s="3">
        <v>2010</v>
      </c>
      <c r="H5813" s="3" t="s">
        <v>21</v>
      </c>
      <c r="I5813" s="12"/>
      <c r="J5813" s="3">
        <v>17</v>
      </c>
      <c r="K5813" s="3" t="str">
        <f>IF(VLOOKUP(D5813,'Resources Final'!A:C,3,FALSE)=0,"",VLOOKUP(D5813,'Resources Final'!A:C,3,FALSE))</f>
        <v/>
      </c>
      <c r="L5813" s="3" t="str">
        <f>IF(VLOOKUP(D5813,'Resources Final'!A:D,4,FALSE)=0,"",VLOOKUP(D5813,'Resources Final'!A:D,4,FALSE))</f>
        <v/>
      </c>
      <c r="M5813" s="3" t="str">
        <f>IF(VLOOKUP(D5813,'Resources Final'!A:E,5,FALSE)=0,"",VLOOKUP(D5813,'Resources Final'!A:E,5,FALSE))</f>
        <v/>
      </c>
      <c r="N5813" s="7" t="str">
        <f>IF(VLOOKUP(D5813,'Resources Final'!A:F,6,FALSE)=0,"",VLOOKUP(D5813,'Resources Final'!A:F,6,FALSE))</f>
        <v>http://www.sourcewatch.org/index.php/Tax_Foundation</v>
      </c>
      <c r="O5813" s="3" t="str">
        <f>IF(VLOOKUP(D5813,'Resources Final'!A:G,7,FALSE)=0,"",VLOOKUP(D5813,'Resources Final'!A:G,7,FALSE))</f>
        <v>Sourcewatch</v>
      </c>
    </row>
    <row r="5814" spans="1:15" x14ac:dyDescent="0.2">
      <c r="A5814" s="11">
        <v>990</v>
      </c>
      <c r="B5814" s="11" t="str">
        <f t="shared" si="105"/>
        <v>Claude R. Lambe Charitable Foundation_Texas Public Policy Foundation201050000</v>
      </c>
      <c r="C5814" s="11" t="s">
        <v>4157</v>
      </c>
      <c r="D5814" s="11" t="s">
        <v>3555</v>
      </c>
      <c r="E5814" s="11" t="s">
        <v>3555</v>
      </c>
      <c r="F5814" s="4">
        <v>50000</v>
      </c>
      <c r="G5814" s="3">
        <v>2010</v>
      </c>
      <c r="H5814" s="3" t="s">
        <v>21</v>
      </c>
      <c r="I5814" s="12"/>
      <c r="J5814" s="3">
        <v>18</v>
      </c>
      <c r="K5814" s="3" t="str">
        <f>IF(VLOOKUP(D5814,'Resources Final'!A:C,3,FALSE)=0,"",VLOOKUP(D5814,'Resources Final'!A:C,3,FALSE))</f>
        <v/>
      </c>
      <c r="L5814" s="3" t="str">
        <f>IF(VLOOKUP(D5814,'Resources Final'!A:D,4,FALSE)=0,"",VLOOKUP(D5814,'Resources Final'!A:D,4,FALSE))</f>
        <v/>
      </c>
      <c r="M5814" s="3" t="str">
        <f>IF(VLOOKUP(D5814,'Resources Final'!A:E,5,FALSE)=0,"",VLOOKUP(D5814,'Resources Final'!A:E,5,FALSE))</f>
        <v/>
      </c>
      <c r="N5814" s="7" t="str">
        <f>IF(VLOOKUP(D5814,'Resources Final'!A:F,6,FALSE)=0,"",VLOOKUP(D5814,'Resources Final'!A:F,6,FALSE))</f>
        <v>https://www.desmogblog.com/texas-public-policy-foundation</v>
      </c>
      <c r="O5814" s="3" t="str">
        <f>IF(VLOOKUP(D5814,'Resources Final'!A:G,7,FALSE)=0,"",VLOOKUP(D5814,'Resources Final'!A:G,7,FALSE))</f>
        <v>Desmog</v>
      </c>
    </row>
    <row r="5815" spans="1:15" x14ac:dyDescent="0.2">
      <c r="A5815" s="11">
        <v>990</v>
      </c>
      <c r="B5815" s="11" t="str">
        <f t="shared" si="105"/>
        <v>Claude R. Lambe Charitable Foundation_Washington Legal Foundation2010150000</v>
      </c>
      <c r="C5815" s="11" t="s">
        <v>4157</v>
      </c>
      <c r="D5815" s="11" t="s">
        <v>3942</v>
      </c>
      <c r="E5815" s="11" t="s">
        <v>3942</v>
      </c>
      <c r="F5815" s="4">
        <v>150000</v>
      </c>
      <c r="G5815" s="3">
        <v>2010</v>
      </c>
      <c r="H5815" s="3" t="s">
        <v>21</v>
      </c>
      <c r="I5815" s="12"/>
      <c r="J5815" s="3">
        <v>19</v>
      </c>
      <c r="K5815" s="3" t="str">
        <f>IF(VLOOKUP(D5815,'Resources Final'!A:C,3,FALSE)=0,"",VLOOKUP(D5815,'Resources Final'!A:C,3,FALSE))</f>
        <v/>
      </c>
      <c r="L5815" s="3" t="str">
        <f>IF(VLOOKUP(D5815,'Resources Final'!A:D,4,FALSE)=0,"",VLOOKUP(D5815,'Resources Final'!A:D,4,FALSE))</f>
        <v/>
      </c>
      <c r="M5815" s="3" t="str">
        <f>IF(VLOOKUP(D5815,'Resources Final'!A:E,5,FALSE)=0,"",VLOOKUP(D5815,'Resources Final'!A:E,5,FALSE))</f>
        <v/>
      </c>
      <c r="N5815" s="7" t="str">
        <f>IF(VLOOKUP(D5815,'Resources Final'!A:F,6,FALSE)=0,"",VLOOKUP(D5815,'Resources Final'!A:F,6,FALSE))</f>
        <v>https://www.desmogblog.com/washington-legal-foundation</v>
      </c>
      <c r="O5815" s="3" t="str">
        <f>IF(VLOOKUP(D5815,'Resources Final'!A:G,7,FALSE)=0,"",VLOOKUP(D5815,'Resources Final'!A:G,7,FALSE))</f>
        <v>Desmog</v>
      </c>
    </row>
    <row r="5816" spans="1:15" x14ac:dyDescent="0.2">
      <c r="A5816" s="11">
        <v>990</v>
      </c>
      <c r="B5816" s="11" t="str">
        <f t="shared" si="105"/>
        <v>Claude R. Lambe Charitable Foundation_Allen-Lambe House Foundation2011116480</v>
      </c>
      <c r="C5816" s="11" t="s">
        <v>4157</v>
      </c>
      <c r="D5816" s="11" t="s">
        <v>157</v>
      </c>
      <c r="E5816" s="11" t="s">
        <v>155</v>
      </c>
      <c r="F5816" s="4">
        <v>116480</v>
      </c>
      <c r="G5816" s="3">
        <v>2011</v>
      </c>
      <c r="H5816" s="3" t="s">
        <v>21</v>
      </c>
      <c r="I5816" s="12"/>
      <c r="J5816" s="3">
        <v>1</v>
      </c>
      <c r="K5816" s="3" t="str">
        <f>IF(VLOOKUP(D5816,'Resources Final'!A:C,3,FALSE)=0,"",VLOOKUP(D5816,'Resources Final'!A:C,3,FALSE))</f>
        <v/>
      </c>
      <c r="L5816" s="3" t="str">
        <f>IF(VLOOKUP(D5816,'Resources Final'!A:D,4,FALSE)=0,"",VLOOKUP(D5816,'Resources Final'!A:D,4,FALSE))</f>
        <v/>
      </c>
      <c r="M5816" s="3" t="str">
        <f>IF(VLOOKUP(D5816,'Resources Final'!A:E,5,FALSE)=0,"",VLOOKUP(D5816,'Resources Final'!A:E,5,FALSE))</f>
        <v>N</v>
      </c>
      <c r="N5816" s="7" t="str">
        <f>IF(VLOOKUP(D5816,'Resources Final'!A:F,6,FALSE)=0,"",VLOOKUP(D5816,'Resources Final'!A:F,6,FALSE))</f>
        <v/>
      </c>
      <c r="O5816" s="3" t="str">
        <f>IF(VLOOKUP(D5816,'Resources Final'!A:G,7,FALSE)=0,"",VLOOKUP(D5816,'Resources Final'!A:G,7,FALSE))</f>
        <v/>
      </c>
    </row>
    <row r="5817" spans="1:15" x14ac:dyDescent="0.2">
      <c r="A5817" s="11">
        <v>990</v>
      </c>
      <c r="B5817" s="11" t="str">
        <f t="shared" si="105"/>
        <v>Claude R. Lambe Charitable Foundation_American Legislative Exchange Council2011150000</v>
      </c>
      <c r="C5817" s="11" t="s">
        <v>4157</v>
      </c>
      <c r="D5817" s="11" t="s">
        <v>195</v>
      </c>
      <c r="E5817" s="11" t="s">
        <v>195</v>
      </c>
      <c r="F5817" s="4">
        <v>150000</v>
      </c>
      <c r="G5817" s="3">
        <v>2011</v>
      </c>
      <c r="H5817" s="3" t="s">
        <v>21</v>
      </c>
      <c r="I5817" s="12"/>
      <c r="J5817" s="3">
        <v>2</v>
      </c>
      <c r="K5817" s="3" t="str">
        <f>IF(VLOOKUP(D5817,'Resources Final'!A:C,3,FALSE)=0,"",VLOOKUP(D5817,'Resources Final'!A:C,3,FALSE))</f>
        <v/>
      </c>
      <c r="L5817" s="3" t="str">
        <f>IF(VLOOKUP(D5817,'Resources Final'!A:D,4,FALSE)=0,"",VLOOKUP(D5817,'Resources Final'!A:D,4,FALSE))</f>
        <v/>
      </c>
      <c r="M5817" s="3" t="str">
        <f>IF(VLOOKUP(D5817,'Resources Final'!A:E,5,FALSE)=0,"",VLOOKUP(D5817,'Resources Final'!A:E,5,FALSE))</f>
        <v/>
      </c>
      <c r="N5817" s="7" t="str">
        <f>IF(VLOOKUP(D5817,'Resources Final'!A:F,6,FALSE)=0,"",VLOOKUP(D5817,'Resources Final'!A:F,6,FALSE))</f>
        <v>https://www.desmogblog.com/american-legislative-exchange-council</v>
      </c>
      <c r="O5817" s="3" t="str">
        <f>IF(VLOOKUP(D5817,'Resources Final'!A:G,7,FALSE)=0,"",VLOOKUP(D5817,'Resources Final'!A:G,7,FALSE))</f>
        <v>Desmog</v>
      </c>
    </row>
    <row r="5818" spans="1:15" x14ac:dyDescent="0.2">
      <c r="A5818" s="11">
        <v>990</v>
      </c>
      <c r="B5818" s="11" t="str">
        <f t="shared" si="105"/>
        <v>Claude R. Lambe Charitable Foundation_Ayn Rand Institute (ARI)201150000</v>
      </c>
      <c r="C5818" s="11" t="s">
        <v>4157</v>
      </c>
      <c r="D5818" s="11" t="s">
        <v>299</v>
      </c>
      <c r="E5818" s="11" t="s">
        <v>299</v>
      </c>
      <c r="F5818" s="4">
        <v>50000</v>
      </c>
      <c r="G5818" s="3">
        <v>2011</v>
      </c>
      <c r="H5818" s="3" t="s">
        <v>21</v>
      </c>
      <c r="I5818" s="12"/>
      <c r="J5818" s="3">
        <v>3</v>
      </c>
      <c r="K5818" s="3" t="str">
        <f>IF(VLOOKUP(D5818,'Resources Final'!A:C,3,FALSE)=0,"",VLOOKUP(D5818,'Resources Final'!A:C,3,FALSE))</f>
        <v/>
      </c>
      <c r="L5818" s="3" t="str">
        <f>IF(VLOOKUP(D5818,'Resources Final'!A:D,4,FALSE)=0,"",VLOOKUP(D5818,'Resources Final'!A:D,4,FALSE))</f>
        <v/>
      </c>
      <c r="M5818" s="3" t="str">
        <f>IF(VLOOKUP(D5818,'Resources Final'!A:E,5,FALSE)=0,"",VLOOKUP(D5818,'Resources Final'!A:E,5,FALSE))</f>
        <v/>
      </c>
      <c r="N5818" s="7" t="str">
        <f>IF(VLOOKUP(D5818,'Resources Final'!A:F,6,FALSE)=0,"",VLOOKUP(D5818,'Resources Final'!A:F,6,FALSE))</f>
        <v>https://www.desmogblog.com/ayn-rand-institute</v>
      </c>
      <c r="O5818" s="3" t="str">
        <f>IF(VLOOKUP(D5818,'Resources Final'!A:G,7,FALSE)=0,"",VLOOKUP(D5818,'Resources Final'!A:G,7,FALSE))</f>
        <v>Desmog</v>
      </c>
    </row>
    <row r="5819" spans="1:15" x14ac:dyDescent="0.2">
      <c r="A5819" s="11">
        <v>990</v>
      </c>
      <c r="B5819" s="11" t="str">
        <f t="shared" si="105"/>
        <v>Claude R. Lambe Charitable Foundation_Center for Independent Thought201140000</v>
      </c>
      <c r="C5819" s="11" t="s">
        <v>4157</v>
      </c>
      <c r="D5819" s="11" t="s">
        <v>660</v>
      </c>
      <c r="E5819" s="11" t="s">
        <v>660</v>
      </c>
      <c r="F5819" s="4">
        <v>40000</v>
      </c>
      <c r="G5819" s="3">
        <v>2011</v>
      </c>
      <c r="H5819" s="3" t="s">
        <v>21</v>
      </c>
      <c r="I5819" s="12"/>
      <c r="J5819" s="3">
        <v>4</v>
      </c>
      <c r="K5819" s="3" t="str">
        <f>IF(VLOOKUP(D5819,'Resources Final'!A:C,3,FALSE)=0,"",VLOOKUP(D5819,'Resources Final'!A:C,3,FALSE))</f>
        <v/>
      </c>
      <c r="L5819" s="3" t="str">
        <f>IF(VLOOKUP(D5819,'Resources Final'!A:D,4,FALSE)=0,"",VLOOKUP(D5819,'Resources Final'!A:D,4,FALSE))</f>
        <v/>
      </c>
      <c r="M5819" s="3" t="str">
        <f>IF(VLOOKUP(D5819,'Resources Final'!A:E,5,FALSE)=0,"",VLOOKUP(D5819,'Resources Final'!A:E,5,FALSE))</f>
        <v/>
      </c>
      <c r="N5819" s="7" t="str">
        <f>IF(VLOOKUP(D5819,'Resources Final'!A:F,6,FALSE)=0,"",VLOOKUP(D5819,'Resources Final'!A:F,6,FALSE))</f>
        <v>https://www.desmogblog.com/john-stossel</v>
      </c>
      <c r="O5819" s="3" t="str">
        <f>IF(VLOOKUP(D5819,'Resources Final'!A:G,7,FALSE)=0,"",VLOOKUP(D5819,'Resources Final'!A:G,7,FALSE))</f>
        <v>Desmog</v>
      </c>
    </row>
    <row r="5820" spans="1:15" x14ac:dyDescent="0.2">
      <c r="A5820" s="11">
        <v>990</v>
      </c>
      <c r="B5820" s="11" t="str">
        <f t="shared" si="105"/>
        <v>Claude R. Lambe Charitable Foundation_Competitive Enterprise Institute20119200</v>
      </c>
      <c r="C5820" s="11" t="s">
        <v>4157</v>
      </c>
      <c r="D5820" s="11" t="s">
        <v>816</v>
      </c>
      <c r="E5820" s="11" t="s">
        <v>816</v>
      </c>
      <c r="F5820" s="4">
        <v>9200</v>
      </c>
      <c r="G5820" s="3">
        <v>2011</v>
      </c>
      <c r="H5820" s="3" t="s">
        <v>21</v>
      </c>
      <c r="I5820" s="12"/>
      <c r="J5820" s="3">
        <v>5</v>
      </c>
      <c r="K5820" s="3" t="str">
        <f>IF(VLOOKUP(D5820,'Resources Final'!A:C,3,FALSE)=0,"",VLOOKUP(D5820,'Resources Final'!A:C,3,FALSE))</f>
        <v/>
      </c>
      <c r="L5820" s="3" t="str">
        <f>IF(VLOOKUP(D5820,'Resources Final'!A:D,4,FALSE)=0,"",VLOOKUP(D5820,'Resources Final'!A:D,4,FALSE))</f>
        <v/>
      </c>
      <c r="M5820" s="3" t="str">
        <f>IF(VLOOKUP(D5820,'Resources Final'!A:E,5,FALSE)=0,"",VLOOKUP(D5820,'Resources Final'!A:E,5,FALSE))</f>
        <v/>
      </c>
      <c r="N5820" s="7" t="str">
        <f>IF(VLOOKUP(D5820,'Resources Final'!A:F,6,FALSE)=0,"",VLOOKUP(D5820,'Resources Final'!A:F,6,FALSE))</f>
        <v>https://www.desmogblog.com/competitive-enterprise-institute</v>
      </c>
      <c r="O5820" s="3" t="str">
        <f>IF(VLOOKUP(D5820,'Resources Final'!A:G,7,FALSE)=0,"",VLOOKUP(D5820,'Resources Final'!A:G,7,FALSE))</f>
        <v>Desmog</v>
      </c>
    </row>
    <row r="5821" spans="1:15" x14ac:dyDescent="0.2">
      <c r="A5821" s="11">
        <v>990</v>
      </c>
      <c r="B5821" s="11" t="str">
        <f t="shared" si="105"/>
        <v>Claude R. Lambe Charitable Foundation_Council for National Policy201125000</v>
      </c>
      <c r="C5821" s="11" t="s">
        <v>4157</v>
      </c>
      <c r="D5821" s="11" t="s">
        <v>855</v>
      </c>
      <c r="E5821" s="11" t="s">
        <v>855</v>
      </c>
      <c r="F5821" s="4">
        <v>25000</v>
      </c>
      <c r="G5821" s="3">
        <v>2011</v>
      </c>
      <c r="H5821" s="3" t="s">
        <v>21</v>
      </c>
      <c r="I5821" s="12"/>
      <c r="J5821" s="3">
        <v>6</v>
      </c>
      <c r="K5821" s="3" t="str">
        <f>IF(VLOOKUP(D5821,'Resources Final'!A:C,3,FALSE)=0,"",VLOOKUP(D5821,'Resources Final'!A:C,3,FALSE))</f>
        <v/>
      </c>
      <c r="L5821" s="3" t="str">
        <f>IF(VLOOKUP(D5821,'Resources Final'!A:D,4,FALSE)=0,"",VLOOKUP(D5821,'Resources Final'!A:D,4,FALSE))</f>
        <v/>
      </c>
      <c r="M5821" s="3" t="str">
        <f>IF(VLOOKUP(D5821,'Resources Final'!A:E,5,FALSE)=0,"",VLOOKUP(D5821,'Resources Final'!A:E,5,FALSE))</f>
        <v/>
      </c>
      <c r="N5821" s="7" t="str">
        <f>IF(VLOOKUP(D5821,'Resources Final'!A:F,6,FALSE)=0,"",VLOOKUP(D5821,'Resources Final'!A:F,6,FALSE))</f>
        <v>http://www.sourcewatch.org/index.php/Council_for_National_Policy</v>
      </c>
      <c r="O5821" s="3" t="str">
        <f>IF(VLOOKUP(D5821,'Resources Final'!A:G,7,FALSE)=0,"",VLOOKUP(D5821,'Resources Final'!A:G,7,FALSE))</f>
        <v>Sourcewatch</v>
      </c>
    </row>
    <row r="5822" spans="1:15" x14ac:dyDescent="0.2">
      <c r="A5822" s="11">
        <v>990</v>
      </c>
      <c r="B5822" s="11" t="str">
        <f t="shared" si="105"/>
        <v>Claude R. Lambe Charitable Foundation_Federalist Society for Law and Public Policy Studies2011260000</v>
      </c>
      <c r="C5822" s="11" t="s">
        <v>4157</v>
      </c>
      <c r="D5822" s="11" t="s">
        <v>1199</v>
      </c>
      <c r="E5822" s="11" t="s">
        <v>1199</v>
      </c>
      <c r="F5822" s="4">
        <v>260000</v>
      </c>
      <c r="G5822" s="3">
        <v>2011</v>
      </c>
      <c r="H5822" s="3" t="s">
        <v>21</v>
      </c>
      <c r="I5822" s="12"/>
      <c r="J5822" s="3">
        <v>7</v>
      </c>
      <c r="K5822" s="3" t="str">
        <f>IF(VLOOKUP(D5822,'Resources Final'!A:C,3,FALSE)=0,"",VLOOKUP(D5822,'Resources Final'!A:C,3,FALSE))</f>
        <v/>
      </c>
      <c r="L5822" s="3" t="str">
        <f>IF(VLOOKUP(D5822,'Resources Final'!A:D,4,FALSE)=0,"",VLOOKUP(D5822,'Resources Final'!A:D,4,FALSE))</f>
        <v/>
      </c>
      <c r="M5822" s="3" t="str">
        <f>IF(VLOOKUP(D5822,'Resources Final'!A:E,5,FALSE)=0,"",VLOOKUP(D5822,'Resources Final'!A:E,5,FALSE))</f>
        <v/>
      </c>
      <c r="N5822" s="7" t="str">
        <f>IF(VLOOKUP(D5822,'Resources Final'!A:F,6,FALSE)=0,"",VLOOKUP(D5822,'Resources Final'!A:F,6,FALSE))</f>
        <v>http://www.sourcewatch.org/index.php/Federalist_Society_for_Law_and_Public_Policy_Studies</v>
      </c>
      <c r="O5822" s="3" t="str">
        <f>IF(VLOOKUP(D5822,'Resources Final'!A:G,7,FALSE)=0,"",VLOOKUP(D5822,'Resources Final'!A:G,7,FALSE))</f>
        <v>Sourcewatch</v>
      </c>
    </row>
    <row r="5823" spans="1:15" x14ac:dyDescent="0.2">
      <c r="A5823" s="11">
        <v>990</v>
      </c>
      <c r="B5823" s="11" t="str">
        <f t="shared" si="105"/>
        <v>Claude R. Lambe Charitable Foundation_Free Congress Foundation201125000</v>
      </c>
      <c r="C5823" s="11" t="s">
        <v>4157</v>
      </c>
      <c r="D5823" s="11" t="s">
        <v>1281</v>
      </c>
      <c r="E5823" s="11" t="s">
        <v>1281</v>
      </c>
      <c r="F5823" s="4">
        <v>25000</v>
      </c>
      <c r="G5823" s="3">
        <v>2011</v>
      </c>
      <c r="H5823" s="3" t="s">
        <v>21</v>
      </c>
      <c r="I5823" s="12"/>
      <c r="J5823" s="3">
        <v>8</v>
      </c>
      <c r="K5823" s="3" t="str">
        <f>IF(VLOOKUP(D5823,'Resources Final'!A:C,3,FALSE)=0,"",VLOOKUP(D5823,'Resources Final'!A:C,3,FALSE))</f>
        <v/>
      </c>
      <c r="L5823" s="3" t="str">
        <f>IF(VLOOKUP(D5823,'Resources Final'!A:D,4,FALSE)=0,"",VLOOKUP(D5823,'Resources Final'!A:D,4,FALSE))</f>
        <v/>
      </c>
      <c r="M5823" s="3" t="str">
        <f>IF(VLOOKUP(D5823,'Resources Final'!A:E,5,FALSE)=0,"",VLOOKUP(D5823,'Resources Final'!A:E,5,FALSE))</f>
        <v/>
      </c>
      <c r="N5823" s="7" t="str">
        <f>IF(VLOOKUP(D5823,'Resources Final'!A:F,6,FALSE)=0,"",VLOOKUP(D5823,'Resources Final'!A:F,6,FALSE))</f>
        <v>https://www.sourcewatch.org/index.php/Free_Congress_Foundation</v>
      </c>
      <c r="O5823" s="3" t="str">
        <f>IF(VLOOKUP(D5823,'Resources Final'!A:G,7,FALSE)=0,"",VLOOKUP(D5823,'Resources Final'!A:G,7,FALSE))</f>
        <v>Sourcewatch</v>
      </c>
    </row>
    <row r="5824" spans="1:15" x14ac:dyDescent="0.2">
      <c r="A5824" s="11">
        <v>990</v>
      </c>
      <c r="B5824" s="11" t="str">
        <f t="shared" si="105"/>
        <v>Claude R. Lambe Charitable Foundation_George C. Marshall Institute201140000</v>
      </c>
      <c r="C5824" s="11" t="s">
        <v>4157</v>
      </c>
      <c r="D5824" s="11" t="s">
        <v>1363</v>
      </c>
      <c r="E5824" s="11" t="s">
        <v>1363</v>
      </c>
      <c r="F5824" s="4">
        <v>40000</v>
      </c>
      <c r="G5824" s="3">
        <v>2011</v>
      </c>
      <c r="H5824" s="3" t="s">
        <v>21</v>
      </c>
      <c r="I5824" s="12"/>
      <c r="J5824" s="3">
        <v>9</v>
      </c>
      <c r="K5824" s="3" t="str">
        <f>IF(VLOOKUP(D5824,'Resources Final'!A:C,3,FALSE)=0,"",VLOOKUP(D5824,'Resources Final'!A:C,3,FALSE))</f>
        <v/>
      </c>
      <c r="L5824" s="3" t="str">
        <f>IF(VLOOKUP(D5824,'Resources Final'!A:D,4,FALSE)=0,"",VLOOKUP(D5824,'Resources Final'!A:D,4,FALSE))</f>
        <v/>
      </c>
      <c r="M5824" s="3" t="str">
        <f>IF(VLOOKUP(D5824,'Resources Final'!A:E,5,FALSE)=0,"",VLOOKUP(D5824,'Resources Final'!A:E,5,FALSE))</f>
        <v/>
      </c>
      <c r="N5824" s="7" t="str">
        <f>IF(VLOOKUP(D5824,'Resources Final'!A:F,6,FALSE)=0,"",VLOOKUP(D5824,'Resources Final'!A:F,6,FALSE))</f>
        <v>https://www.desmogblog.com/george-c-marshall-institute</v>
      </c>
      <c r="O5824" s="3" t="str">
        <f>IF(VLOOKUP(D5824,'Resources Final'!A:G,7,FALSE)=0,"",VLOOKUP(D5824,'Resources Final'!A:G,7,FALSE))</f>
        <v>Desmog</v>
      </c>
    </row>
    <row r="5825" spans="1:15" x14ac:dyDescent="0.2">
      <c r="A5825" s="11">
        <v>990</v>
      </c>
      <c r="B5825" s="11" t="str">
        <f t="shared" si="105"/>
        <v>Claude R. Lambe Charitable Foundation_Hudson Institute201125000</v>
      </c>
      <c r="C5825" s="11" t="s">
        <v>4157</v>
      </c>
      <c r="D5825" s="11" t="s">
        <v>1637</v>
      </c>
      <c r="E5825" s="11" t="s">
        <v>1637</v>
      </c>
      <c r="F5825" s="4">
        <v>25000</v>
      </c>
      <c r="G5825" s="3">
        <v>2011</v>
      </c>
      <c r="H5825" s="3" t="s">
        <v>21</v>
      </c>
      <c r="I5825" s="12"/>
      <c r="J5825" s="3">
        <v>10</v>
      </c>
      <c r="K5825" s="3" t="str">
        <f>IF(VLOOKUP(D5825,'Resources Final'!A:C,3,FALSE)=0,"",VLOOKUP(D5825,'Resources Final'!A:C,3,FALSE))</f>
        <v/>
      </c>
      <c r="L5825" s="3" t="str">
        <f>IF(VLOOKUP(D5825,'Resources Final'!A:D,4,FALSE)=0,"",VLOOKUP(D5825,'Resources Final'!A:D,4,FALSE))</f>
        <v/>
      </c>
      <c r="M5825" s="3" t="str">
        <f>IF(VLOOKUP(D5825,'Resources Final'!A:E,5,FALSE)=0,"",VLOOKUP(D5825,'Resources Final'!A:E,5,FALSE))</f>
        <v/>
      </c>
      <c r="N5825" s="7" t="str">
        <f>IF(VLOOKUP(D5825,'Resources Final'!A:F,6,FALSE)=0,"",VLOOKUP(D5825,'Resources Final'!A:F,6,FALSE))</f>
        <v>https://www.desmogblog.com/hudson-institute</v>
      </c>
      <c r="O5825" s="3" t="str">
        <f>IF(VLOOKUP(D5825,'Resources Final'!A:G,7,FALSE)=0,"",VLOOKUP(D5825,'Resources Final'!A:G,7,FALSE))</f>
        <v>Desmog</v>
      </c>
    </row>
    <row r="5826" spans="1:15" x14ac:dyDescent="0.2">
      <c r="A5826" s="11">
        <v>990</v>
      </c>
      <c r="B5826" s="11" t="str">
        <f t="shared" ref="B5826:B5889" si="106">C5826&amp;"_"&amp;D5826&amp;G5826&amp;F5826</f>
        <v>Claude R. Lambe Charitable Foundation_Josiah Bartlett Center for Public Policy20113500</v>
      </c>
      <c r="C5826" s="11" t="s">
        <v>4157</v>
      </c>
      <c r="D5826" s="11" t="s">
        <v>1880</v>
      </c>
      <c r="E5826" s="11" t="s">
        <v>1880</v>
      </c>
      <c r="F5826" s="4">
        <v>3500</v>
      </c>
      <c r="G5826" s="3">
        <v>2011</v>
      </c>
      <c r="H5826" s="3" t="s">
        <v>21</v>
      </c>
      <c r="I5826" s="12"/>
      <c r="J5826" s="3">
        <v>11</v>
      </c>
      <c r="K5826" s="3" t="str">
        <f>IF(VLOOKUP(D5826,'Resources Final'!A:C,3,FALSE)=0,"",VLOOKUP(D5826,'Resources Final'!A:C,3,FALSE))</f>
        <v/>
      </c>
      <c r="L5826" s="3" t="str">
        <f>IF(VLOOKUP(D5826,'Resources Final'!A:D,4,FALSE)=0,"",VLOOKUP(D5826,'Resources Final'!A:D,4,FALSE))</f>
        <v/>
      </c>
      <c r="M5826" s="3" t="str">
        <f>IF(VLOOKUP(D5826,'Resources Final'!A:E,5,FALSE)=0,"",VLOOKUP(D5826,'Resources Final'!A:E,5,FALSE))</f>
        <v/>
      </c>
      <c r="N5826" s="7" t="str">
        <f>IF(VLOOKUP(D5826,'Resources Final'!A:F,6,FALSE)=0,"",VLOOKUP(D5826,'Resources Final'!A:F,6,FALSE))</f>
        <v>https://www.sourcewatch.org/index.php/Josiah_Bartlett_Center_for_Public_Policy</v>
      </c>
      <c r="O5826" s="3" t="str">
        <f>IF(VLOOKUP(D5826,'Resources Final'!A:G,7,FALSE)=0,"",VLOOKUP(D5826,'Resources Final'!A:G,7,FALSE))</f>
        <v>Sourcewatch</v>
      </c>
    </row>
    <row r="5827" spans="1:15" x14ac:dyDescent="0.2">
      <c r="A5827" s="11">
        <v>990</v>
      </c>
      <c r="B5827" s="11" t="str">
        <f t="shared" si="106"/>
        <v>Claude R. Lambe Charitable Foundation_Manhattan Institute for Policy Research2011200000</v>
      </c>
      <c r="C5827" s="11" t="s">
        <v>4157</v>
      </c>
      <c r="D5827" s="11" t="s">
        <v>2312</v>
      </c>
      <c r="E5827" s="11" t="s">
        <v>2312</v>
      </c>
      <c r="F5827" s="4">
        <v>200000</v>
      </c>
      <c r="G5827" s="3">
        <v>2011</v>
      </c>
      <c r="H5827" s="3" t="s">
        <v>21</v>
      </c>
      <c r="I5827" s="12"/>
      <c r="J5827" s="3">
        <v>12</v>
      </c>
      <c r="K5827" s="3" t="str">
        <f>IF(VLOOKUP(D5827,'Resources Final'!A:C,3,FALSE)=0,"",VLOOKUP(D5827,'Resources Final'!A:C,3,FALSE))</f>
        <v/>
      </c>
      <c r="L5827" s="3" t="str">
        <f>IF(VLOOKUP(D5827,'Resources Final'!A:D,4,FALSE)=0,"",VLOOKUP(D5827,'Resources Final'!A:D,4,FALSE))</f>
        <v/>
      </c>
      <c r="M5827" s="3" t="str">
        <f>IF(VLOOKUP(D5827,'Resources Final'!A:E,5,FALSE)=0,"",VLOOKUP(D5827,'Resources Final'!A:E,5,FALSE))</f>
        <v/>
      </c>
      <c r="N5827" s="7" t="str">
        <f>IF(VLOOKUP(D5827,'Resources Final'!A:F,6,FALSE)=0,"",VLOOKUP(D5827,'Resources Final'!A:F,6,FALSE))</f>
        <v>https://www.desmogblog.com/manhattan-institute-policy-research</v>
      </c>
      <c r="O5827" s="3" t="str">
        <f>IF(VLOOKUP(D5827,'Resources Final'!A:G,7,FALSE)=0,"",VLOOKUP(D5827,'Resources Final'!A:G,7,FALSE))</f>
        <v>Desmog</v>
      </c>
    </row>
    <row r="5828" spans="1:15" x14ac:dyDescent="0.2">
      <c r="A5828" s="11">
        <v>990</v>
      </c>
      <c r="B5828" s="11" t="str">
        <f t="shared" si="106"/>
        <v>Claude R. Lambe Charitable Foundation_Pacific Research Institute for Public Policy2011100000</v>
      </c>
      <c r="C5828" s="11" t="s">
        <v>4157</v>
      </c>
      <c r="D5828" s="11" t="s">
        <v>2786</v>
      </c>
      <c r="E5828" s="11" t="s">
        <v>2786</v>
      </c>
      <c r="F5828" s="4">
        <v>100000</v>
      </c>
      <c r="G5828" s="3">
        <v>2011</v>
      </c>
      <c r="H5828" s="3" t="s">
        <v>21</v>
      </c>
      <c r="I5828" s="12"/>
      <c r="J5828" s="3">
        <v>13</v>
      </c>
      <c r="K5828" s="3" t="str">
        <f>IF(VLOOKUP(D5828,'Resources Final'!A:C,3,FALSE)=0,"",VLOOKUP(D5828,'Resources Final'!A:C,3,FALSE))</f>
        <v/>
      </c>
      <c r="L5828" s="3" t="str">
        <f>IF(VLOOKUP(D5828,'Resources Final'!A:D,4,FALSE)=0,"",VLOOKUP(D5828,'Resources Final'!A:D,4,FALSE))</f>
        <v/>
      </c>
      <c r="M5828" s="3" t="str">
        <f>IF(VLOOKUP(D5828,'Resources Final'!A:E,5,FALSE)=0,"",VLOOKUP(D5828,'Resources Final'!A:E,5,FALSE))</f>
        <v/>
      </c>
      <c r="N5828" s="7" t="str">
        <f>IF(VLOOKUP(D5828,'Resources Final'!A:F,6,FALSE)=0,"",VLOOKUP(D5828,'Resources Final'!A:F,6,FALSE))</f>
        <v>https://www.desmogblog.com/pacific-research-institute</v>
      </c>
      <c r="O5828" s="3" t="str">
        <f>IF(VLOOKUP(D5828,'Resources Final'!A:G,7,FALSE)=0,"",VLOOKUP(D5828,'Resources Final'!A:G,7,FALSE))</f>
        <v>Desmog</v>
      </c>
    </row>
    <row r="5829" spans="1:15" x14ac:dyDescent="0.2">
      <c r="A5829" s="11">
        <v>990</v>
      </c>
      <c r="B5829" s="11" t="str">
        <f t="shared" si="106"/>
        <v>Claude R. Lambe Charitable Foundation_Reason Foundation201175000</v>
      </c>
      <c r="C5829" s="11" t="s">
        <v>4157</v>
      </c>
      <c r="D5829" s="11" t="s">
        <v>3001</v>
      </c>
      <c r="E5829" s="11" t="s">
        <v>3001</v>
      </c>
      <c r="F5829" s="4">
        <v>75000</v>
      </c>
      <c r="G5829" s="3">
        <v>2011</v>
      </c>
      <c r="H5829" s="3" t="s">
        <v>21</v>
      </c>
      <c r="I5829" s="12"/>
      <c r="J5829" s="3">
        <v>14</v>
      </c>
      <c r="K5829" s="3" t="str">
        <f>IF(VLOOKUP(D5829,'Resources Final'!A:C,3,FALSE)=0,"",VLOOKUP(D5829,'Resources Final'!A:C,3,FALSE))</f>
        <v/>
      </c>
      <c r="L5829" s="3" t="str">
        <f>IF(VLOOKUP(D5829,'Resources Final'!A:D,4,FALSE)=0,"",VLOOKUP(D5829,'Resources Final'!A:D,4,FALSE))</f>
        <v/>
      </c>
      <c r="M5829" s="3" t="str">
        <f>IF(VLOOKUP(D5829,'Resources Final'!A:E,5,FALSE)=0,"",VLOOKUP(D5829,'Resources Final'!A:E,5,FALSE))</f>
        <v/>
      </c>
      <c r="N5829" s="7" t="str">
        <f>IF(VLOOKUP(D5829,'Resources Final'!A:F,6,FALSE)=0,"",VLOOKUP(D5829,'Resources Final'!A:F,6,FALSE))</f>
        <v>https://www.desmogblog.com/reason-foundation</v>
      </c>
      <c r="O5829" s="3" t="str">
        <f>IF(VLOOKUP(D5829,'Resources Final'!A:G,7,FALSE)=0,"",VLOOKUP(D5829,'Resources Final'!A:G,7,FALSE))</f>
        <v>Desmog</v>
      </c>
    </row>
    <row r="5830" spans="1:15" x14ac:dyDescent="0.2">
      <c r="A5830" s="11">
        <v>990</v>
      </c>
      <c r="B5830" s="11" t="str">
        <f t="shared" si="106"/>
        <v>Claude R. Lambe Charitable Foundation_Reason Foundation201150000</v>
      </c>
      <c r="C5830" s="11" t="s">
        <v>4157</v>
      </c>
      <c r="D5830" s="11" t="s">
        <v>3001</v>
      </c>
      <c r="E5830" s="11" t="s">
        <v>3001</v>
      </c>
      <c r="F5830" s="4">
        <v>50000</v>
      </c>
      <c r="G5830" s="3">
        <v>2011</v>
      </c>
      <c r="H5830" s="3" t="s">
        <v>21</v>
      </c>
      <c r="I5830" s="12"/>
      <c r="J5830" s="3">
        <v>15</v>
      </c>
      <c r="K5830" s="3" t="str">
        <f>IF(VLOOKUP(D5830,'Resources Final'!A:C,3,FALSE)=0,"",VLOOKUP(D5830,'Resources Final'!A:C,3,FALSE))</f>
        <v/>
      </c>
      <c r="L5830" s="3" t="str">
        <f>IF(VLOOKUP(D5830,'Resources Final'!A:D,4,FALSE)=0,"",VLOOKUP(D5830,'Resources Final'!A:D,4,FALSE))</f>
        <v/>
      </c>
      <c r="M5830" s="3" t="str">
        <f>IF(VLOOKUP(D5830,'Resources Final'!A:E,5,FALSE)=0,"",VLOOKUP(D5830,'Resources Final'!A:E,5,FALSE))</f>
        <v/>
      </c>
      <c r="N5830" s="7" t="str">
        <f>IF(VLOOKUP(D5830,'Resources Final'!A:F,6,FALSE)=0,"",VLOOKUP(D5830,'Resources Final'!A:F,6,FALSE))</f>
        <v>https://www.desmogblog.com/reason-foundation</v>
      </c>
      <c r="O5830" s="3" t="str">
        <f>IF(VLOOKUP(D5830,'Resources Final'!A:G,7,FALSE)=0,"",VLOOKUP(D5830,'Resources Final'!A:G,7,FALSE))</f>
        <v>Desmog</v>
      </c>
    </row>
    <row r="5831" spans="1:15" x14ac:dyDescent="0.2">
      <c r="A5831" s="11">
        <v>990</v>
      </c>
      <c r="B5831" s="11" t="str">
        <f t="shared" si="106"/>
        <v>Claude R. Lambe Charitable Foundation_State Policy Network201110000</v>
      </c>
      <c r="C5831" s="11" t="s">
        <v>4157</v>
      </c>
      <c r="D5831" s="11" t="s">
        <v>3419</v>
      </c>
      <c r="E5831" s="11" t="s">
        <v>3419</v>
      </c>
      <c r="F5831" s="4">
        <v>10000</v>
      </c>
      <c r="G5831" s="3">
        <v>2011</v>
      </c>
      <c r="H5831" s="3" t="s">
        <v>21</v>
      </c>
      <c r="I5831" s="12"/>
      <c r="J5831" s="3">
        <v>16</v>
      </c>
      <c r="K5831" s="3" t="str">
        <f>IF(VLOOKUP(D5831,'Resources Final'!A:C,3,FALSE)=0,"",VLOOKUP(D5831,'Resources Final'!A:C,3,FALSE))</f>
        <v/>
      </c>
      <c r="L5831" s="3" t="str">
        <f>IF(VLOOKUP(D5831,'Resources Final'!A:D,4,FALSE)=0,"",VLOOKUP(D5831,'Resources Final'!A:D,4,FALSE))</f>
        <v/>
      </c>
      <c r="M5831" s="3" t="str">
        <f>IF(VLOOKUP(D5831,'Resources Final'!A:E,5,FALSE)=0,"",VLOOKUP(D5831,'Resources Final'!A:E,5,FALSE))</f>
        <v/>
      </c>
      <c r="N5831" s="7" t="str">
        <f>IF(VLOOKUP(D5831,'Resources Final'!A:F,6,FALSE)=0,"",VLOOKUP(D5831,'Resources Final'!A:F,6,FALSE))</f>
        <v>https://www.desmogblog.com/state-policy-network</v>
      </c>
      <c r="O5831" s="3" t="str">
        <f>IF(VLOOKUP(D5831,'Resources Final'!A:G,7,FALSE)=0,"",VLOOKUP(D5831,'Resources Final'!A:G,7,FALSE))</f>
        <v>Desmog</v>
      </c>
    </row>
    <row r="5832" spans="1:15" x14ac:dyDescent="0.2">
      <c r="A5832" s="11">
        <v>990</v>
      </c>
      <c r="B5832" s="11" t="str">
        <f t="shared" si="106"/>
        <v>Claude R. Lambe Charitable Foundation_Allen-Lambe House Foundation2012209480</v>
      </c>
      <c r="C5832" s="11" t="s">
        <v>4157</v>
      </c>
      <c r="D5832" s="11" t="s">
        <v>157</v>
      </c>
      <c r="E5832" s="11" t="s">
        <v>155</v>
      </c>
      <c r="F5832" s="4">
        <v>209480</v>
      </c>
      <c r="G5832" s="3">
        <v>2012</v>
      </c>
      <c r="H5832" s="3" t="s">
        <v>21</v>
      </c>
      <c r="I5832" s="12"/>
      <c r="J5832" s="3">
        <v>1</v>
      </c>
      <c r="K5832" s="3" t="str">
        <f>IF(VLOOKUP(D5832,'Resources Final'!A:C,3,FALSE)=0,"",VLOOKUP(D5832,'Resources Final'!A:C,3,FALSE))</f>
        <v/>
      </c>
      <c r="L5832" s="3" t="str">
        <f>IF(VLOOKUP(D5832,'Resources Final'!A:D,4,FALSE)=0,"",VLOOKUP(D5832,'Resources Final'!A:D,4,FALSE))</f>
        <v/>
      </c>
      <c r="M5832" s="3" t="str">
        <f>IF(VLOOKUP(D5832,'Resources Final'!A:E,5,FALSE)=0,"",VLOOKUP(D5832,'Resources Final'!A:E,5,FALSE))</f>
        <v>N</v>
      </c>
      <c r="N5832" s="7" t="str">
        <f>IF(VLOOKUP(D5832,'Resources Final'!A:F,6,FALSE)=0,"",VLOOKUP(D5832,'Resources Final'!A:F,6,FALSE))</f>
        <v/>
      </c>
      <c r="O5832" s="3" t="str">
        <f>IF(VLOOKUP(D5832,'Resources Final'!A:G,7,FALSE)=0,"",VLOOKUP(D5832,'Resources Final'!A:G,7,FALSE))</f>
        <v/>
      </c>
    </row>
    <row r="5833" spans="1:15" x14ac:dyDescent="0.2">
      <c r="A5833" s="11">
        <v>990</v>
      </c>
      <c r="B5833" s="11" t="str">
        <f t="shared" si="106"/>
        <v>Claude R. Lambe Charitable Foundation_American Council for Capital Formation2012100000</v>
      </c>
      <c r="C5833" s="11" t="s">
        <v>4157</v>
      </c>
      <c r="D5833" s="11" t="s">
        <v>182</v>
      </c>
      <c r="E5833" s="11" t="s">
        <v>182</v>
      </c>
      <c r="F5833" s="4">
        <v>100000</v>
      </c>
      <c r="G5833" s="3">
        <v>2012</v>
      </c>
      <c r="H5833" s="3" t="s">
        <v>21</v>
      </c>
      <c r="I5833" s="12" t="s">
        <v>4256</v>
      </c>
      <c r="J5833" s="3">
        <v>2</v>
      </c>
      <c r="K5833" s="3" t="str">
        <f>IF(VLOOKUP(D5833,'Resources Final'!A:C,3,FALSE)=0,"",VLOOKUP(D5833,'Resources Final'!A:C,3,FALSE))</f>
        <v/>
      </c>
      <c r="L5833" s="3" t="str">
        <f>IF(VLOOKUP(D5833,'Resources Final'!A:D,4,FALSE)=0,"",VLOOKUP(D5833,'Resources Final'!A:D,4,FALSE))</f>
        <v/>
      </c>
      <c r="M5833" s="3" t="str">
        <f>IF(VLOOKUP(D5833,'Resources Final'!A:E,5,FALSE)=0,"",VLOOKUP(D5833,'Resources Final'!A:E,5,FALSE))</f>
        <v/>
      </c>
      <c r="N5833" s="7" t="str">
        <f>IF(VLOOKUP(D5833,'Resources Final'!A:F,6,FALSE)=0,"",VLOOKUP(D5833,'Resources Final'!A:F,6,FALSE))</f>
        <v>https://www.desmogblog.com/american-council-for-capital-formation</v>
      </c>
      <c r="O5833" s="3" t="str">
        <f>IF(VLOOKUP(D5833,'Resources Final'!A:G,7,FALSE)=0,"",VLOOKUP(D5833,'Resources Final'!A:G,7,FALSE))</f>
        <v>Desmog</v>
      </c>
    </row>
    <row r="5834" spans="1:15" x14ac:dyDescent="0.2">
      <c r="A5834" s="11">
        <v>990</v>
      </c>
      <c r="B5834" s="11" t="str">
        <f t="shared" si="106"/>
        <v>Claude R. Lambe Charitable Foundation_American Legislative Exchange Council2012150000</v>
      </c>
      <c r="C5834" s="11" t="s">
        <v>4157</v>
      </c>
      <c r="D5834" s="11" t="s">
        <v>195</v>
      </c>
      <c r="E5834" s="11" t="s">
        <v>195</v>
      </c>
      <c r="F5834" s="4">
        <v>150000</v>
      </c>
      <c r="G5834" s="3">
        <v>2012</v>
      </c>
      <c r="H5834" s="3" t="s">
        <v>21</v>
      </c>
      <c r="I5834" s="12"/>
      <c r="J5834" s="3">
        <v>3</v>
      </c>
      <c r="K5834" s="3" t="str">
        <f>IF(VLOOKUP(D5834,'Resources Final'!A:C,3,FALSE)=0,"",VLOOKUP(D5834,'Resources Final'!A:C,3,FALSE))</f>
        <v/>
      </c>
      <c r="L5834" s="3" t="str">
        <f>IF(VLOOKUP(D5834,'Resources Final'!A:D,4,FALSE)=0,"",VLOOKUP(D5834,'Resources Final'!A:D,4,FALSE))</f>
        <v/>
      </c>
      <c r="M5834" s="3" t="str">
        <f>IF(VLOOKUP(D5834,'Resources Final'!A:E,5,FALSE)=0,"",VLOOKUP(D5834,'Resources Final'!A:E,5,FALSE))</f>
        <v/>
      </c>
      <c r="N5834" s="7" t="str">
        <f>IF(VLOOKUP(D5834,'Resources Final'!A:F,6,FALSE)=0,"",VLOOKUP(D5834,'Resources Final'!A:F,6,FALSE))</f>
        <v>https://www.desmogblog.com/american-legislative-exchange-council</v>
      </c>
      <c r="O5834" s="3" t="str">
        <f>IF(VLOOKUP(D5834,'Resources Final'!A:G,7,FALSE)=0,"",VLOOKUP(D5834,'Resources Final'!A:G,7,FALSE))</f>
        <v>Desmog</v>
      </c>
    </row>
    <row r="5835" spans="1:15" x14ac:dyDescent="0.2">
      <c r="A5835" s="11">
        <v>990</v>
      </c>
      <c r="B5835" s="11" t="str">
        <f t="shared" si="106"/>
        <v>Claude R. Lambe Charitable Foundation_Americans for Tax Reform Foundation201250000</v>
      </c>
      <c r="C5835" s="11" t="s">
        <v>4157</v>
      </c>
      <c r="D5835" s="11" t="s">
        <v>218</v>
      </c>
      <c r="E5835" s="11" t="s">
        <v>216</v>
      </c>
      <c r="F5835" s="4">
        <v>50000</v>
      </c>
      <c r="G5835" s="3">
        <v>2012</v>
      </c>
      <c r="H5835" s="3" t="s">
        <v>21</v>
      </c>
      <c r="I5835" s="12"/>
      <c r="J5835" s="3">
        <v>4</v>
      </c>
      <c r="K5835" s="3" t="str">
        <f>IF(VLOOKUP(D5835,'Resources Final'!A:C,3,FALSE)=0,"",VLOOKUP(D5835,'Resources Final'!A:C,3,FALSE))</f>
        <v/>
      </c>
      <c r="L5835" s="3" t="str">
        <f>IF(VLOOKUP(D5835,'Resources Final'!A:D,4,FALSE)=0,"",VLOOKUP(D5835,'Resources Final'!A:D,4,FALSE))</f>
        <v/>
      </c>
      <c r="M5835" s="3" t="str">
        <f>IF(VLOOKUP(D5835,'Resources Final'!A:E,5,FALSE)=0,"",VLOOKUP(D5835,'Resources Final'!A:E,5,FALSE))</f>
        <v/>
      </c>
      <c r="N5835" s="7" t="str">
        <f>IF(VLOOKUP(D5835,'Resources Final'!A:F,6,FALSE)=0,"",VLOOKUP(D5835,'Resources Final'!A:F,6,FALSE))</f>
        <v>https://www.desmogblog.com/americans-tax-reform</v>
      </c>
      <c r="O5835" s="3" t="str">
        <f>IF(VLOOKUP(D5835,'Resources Final'!A:G,7,FALSE)=0,"",VLOOKUP(D5835,'Resources Final'!A:G,7,FALSE))</f>
        <v>Desmog</v>
      </c>
    </row>
    <row r="5836" spans="1:15" x14ac:dyDescent="0.2">
      <c r="A5836" s="11">
        <v>990</v>
      </c>
      <c r="B5836" s="11" t="str">
        <f t="shared" si="106"/>
        <v>Claude R. Lambe Charitable Foundation_Ayn Rand Institute (ARI)201225000</v>
      </c>
      <c r="C5836" s="11" t="s">
        <v>4157</v>
      </c>
      <c r="D5836" s="11" t="s">
        <v>299</v>
      </c>
      <c r="E5836" s="11" t="s">
        <v>299</v>
      </c>
      <c r="F5836" s="4">
        <v>25000</v>
      </c>
      <c r="G5836" s="3">
        <v>2012</v>
      </c>
      <c r="H5836" s="3" t="s">
        <v>21</v>
      </c>
      <c r="I5836" s="12"/>
      <c r="J5836" s="3">
        <v>5</v>
      </c>
      <c r="K5836" s="3" t="str">
        <f>IF(VLOOKUP(D5836,'Resources Final'!A:C,3,FALSE)=0,"",VLOOKUP(D5836,'Resources Final'!A:C,3,FALSE))</f>
        <v/>
      </c>
      <c r="L5836" s="3" t="str">
        <f>IF(VLOOKUP(D5836,'Resources Final'!A:D,4,FALSE)=0,"",VLOOKUP(D5836,'Resources Final'!A:D,4,FALSE))</f>
        <v/>
      </c>
      <c r="M5836" s="3" t="str">
        <f>IF(VLOOKUP(D5836,'Resources Final'!A:E,5,FALSE)=0,"",VLOOKUP(D5836,'Resources Final'!A:E,5,FALSE))</f>
        <v/>
      </c>
      <c r="N5836" s="7" t="str">
        <f>IF(VLOOKUP(D5836,'Resources Final'!A:F,6,FALSE)=0,"",VLOOKUP(D5836,'Resources Final'!A:F,6,FALSE))</f>
        <v>https://www.desmogblog.com/ayn-rand-institute</v>
      </c>
      <c r="O5836" s="3" t="str">
        <f>IF(VLOOKUP(D5836,'Resources Final'!A:G,7,FALSE)=0,"",VLOOKUP(D5836,'Resources Final'!A:G,7,FALSE))</f>
        <v>Desmog</v>
      </c>
    </row>
    <row r="5837" spans="1:15" x14ac:dyDescent="0.2">
      <c r="A5837" s="11">
        <v>990</v>
      </c>
      <c r="B5837" s="11" t="str">
        <f t="shared" si="106"/>
        <v>Claude R. Lambe Charitable Foundation_Council for National Policy201250000</v>
      </c>
      <c r="C5837" s="11" t="s">
        <v>4157</v>
      </c>
      <c r="D5837" s="11" t="s">
        <v>855</v>
      </c>
      <c r="E5837" s="11" t="s">
        <v>855</v>
      </c>
      <c r="F5837" s="4">
        <v>50000</v>
      </c>
      <c r="G5837" s="3">
        <v>2012</v>
      </c>
      <c r="H5837" s="3" t="s">
        <v>21</v>
      </c>
      <c r="I5837" s="12"/>
      <c r="J5837" s="3">
        <v>6</v>
      </c>
      <c r="K5837" s="3" t="str">
        <f>IF(VLOOKUP(D5837,'Resources Final'!A:C,3,FALSE)=0,"",VLOOKUP(D5837,'Resources Final'!A:C,3,FALSE))</f>
        <v/>
      </c>
      <c r="L5837" s="3" t="str">
        <f>IF(VLOOKUP(D5837,'Resources Final'!A:D,4,FALSE)=0,"",VLOOKUP(D5837,'Resources Final'!A:D,4,FALSE))</f>
        <v/>
      </c>
      <c r="M5837" s="3" t="str">
        <f>IF(VLOOKUP(D5837,'Resources Final'!A:E,5,FALSE)=0,"",VLOOKUP(D5837,'Resources Final'!A:E,5,FALSE))</f>
        <v/>
      </c>
      <c r="N5837" s="7" t="str">
        <f>IF(VLOOKUP(D5837,'Resources Final'!A:F,6,FALSE)=0,"",VLOOKUP(D5837,'Resources Final'!A:F,6,FALSE))</f>
        <v>http://www.sourcewatch.org/index.php/Council_for_National_Policy</v>
      </c>
      <c r="O5837" s="3" t="str">
        <f>IF(VLOOKUP(D5837,'Resources Final'!A:G,7,FALSE)=0,"",VLOOKUP(D5837,'Resources Final'!A:G,7,FALSE))</f>
        <v>Sourcewatch</v>
      </c>
    </row>
    <row r="5838" spans="1:15" x14ac:dyDescent="0.2">
      <c r="A5838" s="11">
        <v>990</v>
      </c>
      <c r="B5838" s="11" t="str">
        <f t="shared" si="106"/>
        <v>Claude R. Lambe Charitable Foundation_Environmental Sciences Independent Peer Review Institute201250000</v>
      </c>
      <c r="C5838" s="11" t="s">
        <v>4157</v>
      </c>
      <c r="D5838" s="11" t="s">
        <v>1144</v>
      </c>
      <c r="E5838" s="11" t="s">
        <v>1144</v>
      </c>
      <c r="F5838" s="4">
        <v>50000</v>
      </c>
      <c r="G5838" s="3">
        <v>2012</v>
      </c>
      <c r="H5838" s="3" t="s">
        <v>21</v>
      </c>
      <c r="I5838" s="12"/>
      <c r="J5838" s="3">
        <v>7</v>
      </c>
      <c r="K5838" s="3" t="str">
        <f>IF(VLOOKUP(D5838,'Resources Final'!A:C,3,FALSE)=0,"",VLOOKUP(D5838,'Resources Final'!A:C,3,FALSE))</f>
        <v/>
      </c>
      <c r="L5838" s="3" t="str">
        <f>IF(VLOOKUP(D5838,'Resources Final'!A:D,4,FALSE)=0,"",VLOOKUP(D5838,'Resources Final'!A:D,4,FALSE))</f>
        <v/>
      </c>
      <c r="M5838" s="3" t="str">
        <f>IF(VLOOKUP(D5838,'Resources Final'!A:E,5,FALSE)=0,"",VLOOKUP(D5838,'Resources Final'!A:E,5,FALSE))</f>
        <v/>
      </c>
      <c r="N5838" s="7" t="str">
        <f>IF(VLOOKUP(D5838,'Resources Final'!A:F,6,FALSE)=0,"",VLOOKUP(D5838,'Resources Final'!A:F,6,FALSE))</f>
        <v/>
      </c>
      <c r="O5838" s="3" t="str">
        <f>IF(VLOOKUP(D5838,'Resources Final'!A:G,7,FALSE)=0,"",VLOOKUP(D5838,'Resources Final'!A:G,7,FALSE))</f>
        <v/>
      </c>
    </row>
    <row r="5839" spans="1:15" x14ac:dyDescent="0.2">
      <c r="A5839" s="11">
        <v>990</v>
      </c>
      <c r="B5839" s="11" t="str">
        <f t="shared" si="106"/>
        <v>Claude R. Lambe Charitable Foundation_Federalist Society for Law and Public Policy Studies2012265000</v>
      </c>
      <c r="C5839" s="11" t="s">
        <v>4157</v>
      </c>
      <c r="D5839" s="11" t="s">
        <v>1199</v>
      </c>
      <c r="E5839" s="11" t="s">
        <v>1199</v>
      </c>
      <c r="F5839" s="4">
        <v>265000</v>
      </c>
      <c r="G5839" s="3">
        <v>2012</v>
      </c>
      <c r="H5839" s="3" t="s">
        <v>21</v>
      </c>
      <c r="I5839" s="12"/>
      <c r="J5839" s="3">
        <v>8</v>
      </c>
      <c r="K5839" s="3" t="str">
        <f>IF(VLOOKUP(D5839,'Resources Final'!A:C,3,FALSE)=0,"",VLOOKUP(D5839,'Resources Final'!A:C,3,FALSE))</f>
        <v/>
      </c>
      <c r="L5839" s="3" t="str">
        <f>IF(VLOOKUP(D5839,'Resources Final'!A:D,4,FALSE)=0,"",VLOOKUP(D5839,'Resources Final'!A:D,4,FALSE))</f>
        <v/>
      </c>
      <c r="M5839" s="3" t="str">
        <f>IF(VLOOKUP(D5839,'Resources Final'!A:E,5,FALSE)=0,"",VLOOKUP(D5839,'Resources Final'!A:E,5,FALSE))</f>
        <v/>
      </c>
      <c r="N5839" s="7" t="str">
        <f>IF(VLOOKUP(D5839,'Resources Final'!A:F,6,FALSE)=0,"",VLOOKUP(D5839,'Resources Final'!A:F,6,FALSE))</f>
        <v>http://www.sourcewatch.org/index.php/Federalist_Society_for_Law_and_Public_Policy_Studies</v>
      </c>
      <c r="O5839" s="3" t="str">
        <f>IF(VLOOKUP(D5839,'Resources Final'!A:G,7,FALSE)=0,"",VLOOKUP(D5839,'Resources Final'!A:G,7,FALSE))</f>
        <v>Sourcewatch</v>
      </c>
    </row>
    <row r="5840" spans="1:15" x14ac:dyDescent="0.2">
      <c r="A5840" s="11">
        <v>990</v>
      </c>
      <c r="B5840" s="11" t="str">
        <f t="shared" si="106"/>
        <v>Claude R. Lambe Charitable Foundation_Foundation for American Studies201240000</v>
      </c>
      <c r="C5840" s="11" t="s">
        <v>4157</v>
      </c>
      <c r="D5840" s="11" t="s">
        <v>1252</v>
      </c>
      <c r="E5840" s="11" t="s">
        <v>1252</v>
      </c>
      <c r="F5840" s="4">
        <v>40000</v>
      </c>
      <c r="G5840" s="3">
        <v>2012</v>
      </c>
      <c r="H5840" s="3" t="s">
        <v>21</v>
      </c>
      <c r="I5840" s="12"/>
      <c r="J5840" s="3">
        <v>9</v>
      </c>
      <c r="K5840" s="3" t="str">
        <f>IF(VLOOKUP(D5840,'Resources Final'!A:C,3,FALSE)=0,"",VLOOKUP(D5840,'Resources Final'!A:C,3,FALSE))</f>
        <v/>
      </c>
      <c r="L5840" s="3" t="str">
        <f>IF(VLOOKUP(D5840,'Resources Final'!A:D,4,FALSE)=0,"",VLOOKUP(D5840,'Resources Final'!A:D,4,FALSE))</f>
        <v/>
      </c>
      <c r="M5840" s="3" t="str">
        <f>IF(VLOOKUP(D5840,'Resources Final'!A:E,5,FALSE)=0,"",VLOOKUP(D5840,'Resources Final'!A:E,5,FALSE))</f>
        <v/>
      </c>
      <c r="N5840" s="7" t="str">
        <f>IF(VLOOKUP(D5840,'Resources Final'!A:F,6,FALSE)=0,"",VLOOKUP(D5840,'Resources Final'!A:F,6,FALSE))</f>
        <v/>
      </c>
      <c r="O5840" s="3" t="str">
        <f>IF(VLOOKUP(D5840,'Resources Final'!A:G,7,FALSE)=0,"",VLOOKUP(D5840,'Resources Final'!A:G,7,FALSE))</f>
        <v/>
      </c>
    </row>
    <row r="5841" spans="1:15" x14ac:dyDescent="0.2">
      <c r="A5841" s="11">
        <v>990</v>
      </c>
      <c r="B5841" s="11" t="str">
        <f t="shared" si="106"/>
        <v>Claude R. Lambe Charitable Foundation_Free Congress Foundation201225000</v>
      </c>
      <c r="C5841" s="11" t="s">
        <v>4157</v>
      </c>
      <c r="D5841" s="11" t="s">
        <v>1281</v>
      </c>
      <c r="E5841" s="11" t="s">
        <v>1281</v>
      </c>
      <c r="F5841" s="4">
        <v>25000</v>
      </c>
      <c r="G5841" s="3">
        <v>2012</v>
      </c>
      <c r="H5841" s="3" t="s">
        <v>21</v>
      </c>
      <c r="I5841" s="12"/>
      <c r="J5841" s="3">
        <v>10</v>
      </c>
      <c r="K5841" s="3" t="str">
        <f>IF(VLOOKUP(D5841,'Resources Final'!A:C,3,FALSE)=0,"",VLOOKUP(D5841,'Resources Final'!A:C,3,FALSE))</f>
        <v/>
      </c>
      <c r="L5841" s="3" t="str">
        <f>IF(VLOOKUP(D5841,'Resources Final'!A:D,4,FALSE)=0,"",VLOOKUP(D5841,'Resources Final'!A:D,4,FALSE))</f>
        <v/>
      </c>
      <c r="M5841" s="3" t="str">
        <f>IF(VLOOKUP(D5841,'Resources Final'!A:E,5,FALSE)=0,"",VLOOKUP(D5841,'Resources Final'!A:E,5,FALSE))</f>
        <v/>
      </c>
      <c r="N5841" s="7" t="str">
        <f>IF(VLOOKUP(D5841,'Resources Final'!A:F,6,FALSE)=0,"",VLOOKUP(D5841,'Resources Final'!A:F,6,FALSE))</f>
        <v>https://www.sourcewatch.org/index.php/Free_Congress_Foundation</v>
      </c>
      <c r="O5841" s="3" t="str">
        <f>IF(VLOOKUP(D5841,'Resources Final'!A:G,7,FALSE)=0,"",VLOOKUP(D5841,'Resources Final'!A:G,7,FALSE))</f>
        <v>Sourcewatch</v>
      </c>
    </row>
    <row r="5842" spans="1:15" x14ac:dyDescent="0.2">
      <c r="A5842" s="11">
        <v>990</v>
      </c>
      <c r="B5842" s="11" t="str">
        <f t="shared" si="106"/>
        <v>Claude R. Lambe Charitable Foundation_George C. Marshall Institute201270000</v>
      </c>
      <c r="C5842" s="11" t="s">
        <v>4157</v>
      </c>
      <c r="D5842" s="11" t="s">
        <v>1363</v>
      </c>
      <c r="E5842" s="11" t="s">
        <v>1363</v>
      </c>
      <c r="F5842" s="4">
        <v>70000</v>
      </c>
      <c r="G5842" s="3">
        <v>2012</v>
      </c>
      <c r="H5842" s="3" t="s">
        <v>21</v>
      </c>
      <c r="I5842" s="12"/>
      <c r="J5842" s="3">
        <v>11</v>
      </c>
      <c r="K5842" s="3" t="str">
        <f>IF(VLOOKUP(D5842,'Resources Final'!A:C,3,FALSE)=0,"",VLOOKUP(D5842,'Resources Final'!A:C,3,FALSE))</f>
        <v/>
      </c>
      <c r="L5842" s="3" t="str">
        <f>IF(VLOOKUP(D5842,'Resources Final'!A:D,4,FALSE)=0,"",VLOOKUP(D5842,'Resources Final'!A:D,4,FALSE))</f>
        <v/>
      </c>
      <c r="M5842" s="3" t="str">
        <f>IF(VLOOKUP(D5842,'Resources Final'!A:E,5,FALSE)=0,"",VLOOKUP(D5842,'Resources Final'!A:E,5,FALSE))</f>
        <v/>
      </c>
      <c r="N5842" s="7" t="str">
        <f>IF(VLOOKUP(D5842,'Resources Final'!A:F,6,FALSE)=0,"",VLOOKUP(D5842,'Resources Final'!A:F,6,FALSE))</f>
        <v>https://www.desmogblog.com/george-c-marshall-institute</v>
      </c>
      <c r="O5842" s="3" t="str">
        <f>IF(VLOOKUP(D5842,'Resources Final'!A:G,7,FALSE)=0,"",VLOOKUP(D5842,'Resources Final'!A:G,7,FALSE))</f>
        <v>Desmog</v>
      </c>
    </row>
    <row r="5843" spans="1:15" x14ac:dyDescent="0.2">
      <c r="A5843" s="11">
        <v>990</v>
      </c>
      <c r="B5843" s="11" t="str">
        <f t="shared" si="106"/>
        <v>Claude R. Lambe Charitable Foundation_Hudson Institute201225000</v>
      </c>
      <c r="C5843" s="11" t="s">
        <v>4157</v>
      </c>
      <c r="D5843" s="11" t="s">
        <v>1637</v>
      </c>
      <c r="E5843" s="11" t="s">
        <v>1637</v>
      </c>
      <c r="F5843" s="4">
        <v>25000</v>
      </c>
      <c r="G5843" s="3">
        <v>2012</v>
      </c>
      <c r="H5843" s="3" t="s">
        <v>21</v>
      </c>
      <c r="I5843" s="12"/>
      <c r="J5843" s="3">
        <v>12</v>
      </c>
      <c r="K5843" s="3" t="str">
        <f>IF(VLOOKUP(D5843,'Resources Final'!A:C,3,FALSE)=0,"",VLOOKUP(D5843,'Resources Final'!A:C,3,FALSE))</f>
        <v/>
      </c>
      <c r="L5843" s="3" t="str">
        <f>IF(VLOOKUP(D5843,'Resources Final'!A:D,4,FALSE)=0,"",VLOOKUP(D5843,'Resources Final'!A:D,4,FALSE))</f>
        <v/>
      </c>
      <c r="M5843" s="3" t="str">
        <f>IF(VLOOKUP(D5843,'Resources Final'!A:E,5,FALSE)=0,"",VLOOKUP(D5843,'Resources Final'!A:E,5,FALSE))</f>
        <v/>
      </c>
      <c r="N5843" s="7" t="str">
        <f>IF(VLOOKUP(D5843,'Resources Final'!A:F,6,FALSE)=0,"",VLOOKUP(D5843,'Resources Final'!A:F,6,FALSE))</f>
        <v>https://www.desmogblog.com/hudson-institute</v>
      </c>
      <c r="O5843" s="3" t="str">
        <f>IF(VLOOKUP(D5843,'Resources Final'!A:G,7,FALSE)=0,"",VLOOKUP(D5843,'Resources Final'!A:G,7,FALSE))</f>
        <v>Desmog</v>
      </c>
    </row>
    <row r="5844" spans="1:15" x14ac:dyDescent="0.2">
      <c r="A5844" s="11">
        <v>990</v>
      </c>
      <c r="B5844" s="11" t="str">
        <f t="shared" si="106"/>
        <v>Claude R. Lambe Charitable Foundation_Institute for Truth in Accounting201245000</v>
      </c>
      <c r="C5844" s="11" t="s">
        <v>4157</v>
      </c>
      <c r="D5844" s="11" t="s">
        <v>1694</v>
      </c>
      <c r="E5844" s="11" t="s">
        <v>1694</v>
      </c>
      <c r="F5844" s="4">
        <v>45000</v>
      </c>
      <c r="G5844" s="3">
        <v>2012</v>
      </c>
      <c r="H5844" s="3" t="s">
        <v>21</v>
      </c>
      <c r="I5844" s="12"/>
      <c r="J5844" s="3">
        <v>13</v>
      </c>
      <c r="K5844" s="3" t="str">
        <f>IF(VLOOKUP(D5844,'Resources Final'!A:C,3,FALSE)=0,"",VLOOKUP(D5844,'Resources Final'!A:C,3,FALSE))</f>
        <v/>
      </c>
      <c r="L5844" s="3" t="str">
        <f>IF(VLOOKUP(D5844,'Resources Final'!A:D,4,FALSE)=0,"",VLOOKUP(D5844,'Resources Final'!A:D,4,FALSE))</f>
        <v/>
      </c>
      <c r="M5844" s="3" t="str">
        <f>IF(VLOOKUP(D5844,'Resources Final'!A:E,5,FALSE)=0,"",VLOOKUP(D5844,'Resources Final'!A:E,5,FALSE))</f>
        <v/>
      </c>
      <c r="N5844" s="7" t="str">
        <f>IF(VLOOKUP(D5844,'Resources Final'!A:F,6,FALSE)=0,"",VLOOKUP(D5844,'Resources Final'!A:F,6,FALSE))</f>
        <v>https://www.sourcewatch.org/index.php/Truth_in_Accounting</v>
      </c>
      <c r="O5844" s="3" t="str">
        <f>IF(VLOOKUP(D5844,'Resources Final'!A:G,7,FALSE)=0,"",VLOOKUP(D5844,'Resources Final'!A:G,7,FALSE))</f>
        <v>Sourcewatch</v>
      </c>
    </row>
    <row r="5845" spans="1:15" x14ac:dyDescent="0.2">
      <c r="A5845" s="11">
        <v>990</v>
      </c>
      <c r="B5845" s="11" t="str">
        <f t="shared" si="106"/>
        <v>Claude R. Lambe Charitable Foundation_Leadership Institute201220000</v>
      </c>
      <c r="C5845" s="11" t="s">
        <v>4157</v>
      </c>
      <c r="D5845" s="11" t="s">
        <v>2120</v>
      </c>
      <c r="E5845" s="11" t="s">
        <v>2120</v>
      </c>
      <c r="F5845" s="4">
        <v>20000</v>
      </c>
      <c r="G5845" s="3">
        <v>2012</v>
      </c>
      <c r="H5845" s="3" t="s">
        <v>21</v>
      </c>
      <c r="I5845" s="12"/>
      <c r="J5845" s="3">
        <v>14</v>
      </c>
      <c r="K5845" s="3" t="str">
        <f>IF(VLOOKUP(D5845,'Resources Final'!A:C,3,FALSE)=0,"",VLOOKUP(D5845,'Resources Final'!A:C,3,FALSE))</f>
        <v/>
      </c>
      <c r="L5845" s="3" t="str">
        <f>IF(VLOOKUP(D5845,'Resources Final'!A:D,4,FALSE)=0,"",VLOOKUP(D5845,'Resources Final'!A:D,4,FALSE))</f>
        <v/>
      </c>
      <c r="M5845" s="3" t="str">
        <f>IF(VLOOKUP(D5845,'Resources Final'!A:E,5,FALSE)=0,"",VLOOKUP(D5845,'Resources Final'!A:E,5,FALSE))</f>
        <v/>
      </c>
      <c r="N5845" s="7" t="str">
        <f>IF(VLOOKUP(D5845,'Resources Final'!A:F,6,FALSE)=0,"",VLOOKUP(D5845,'Resources Final'!A:F,6,FALSE))</f>
        <v>https://www.desmogblog.com/leadership-institute</v>
      </c>
      <c r="O5845" s="3" t="str">
        <f>IF(VLOOKUP(D5845,'Resources Final'!A:G,7,FALSE)=0,"",VLOOKUP(D5845,'Resources Final'!A:G,7,FALSE))</f>
        <v>Desmog</v>
      </c>
    </row>
    <row r="5846" spans="1:15" x14ac:dyDescent="0.2">
      <c r="A5846" s="11">
        <v>990</v>
      </c>
      <c r="B5846" s="11" t="str">
        <f t="shared" si="106"/>
        <v>Claude R. Lambe Charitable Foundation_Manhattan Institute for Policy Research2012175000</v>
      </c>
      <c r="C5846" s="11" t="s">
        <v>4157</v>
      </c>
      <c r="D5846" s="11" t="s">
        <v>2312</v>
      </c>
      <c r="E5846" s="11" t="s">
        <v>2312</v>
      </c>
      <c r="F5846" s="4">
        <v>175000</v>
      </c>
      <c r="G5846" s="3">
        <v>2012</v>
      </c>
      <c r="H5846" s="3" t="s">
        <v>21</v>
      </c>
      <c r="I5846" s="12"/>
      <c r="J5846" s="3">
        <v>15</v>
      </c>
      <c r="K5846" s="3" t="str">
        <f>IF(VLOOKUP(D5846,'Resources Final'!A:C,3,FALSE)=0,"",VLOOKUP(D5846,'Resources Final'!A:C,3,FALSE))</f>
        <v/>
      </c>
      <c r="L5846" s="3" t="str">
        <f>IF(VLOOKUP(D5846,'Resources Final'!A:D,4,FALSE)=0,"",VLOOKUP(D5846,'Resources Final'!A:D,4,FALSE))</f>
        <v/>
      </c>
      <c r="M5846" s="3" t="str">
        <f>IF(VLOOKUP(D5846,'Resources Final'!A:E,5,FALSE)=0,"",VLOOKUP(D5846,'Resources Final'!A:E,5,FALSE))</f>
        <v/>
      </c>
      <c r="N5846" s="7" t="str">
        <f>IF(VLOOKUP(D5846,'Resources Final'!A:F,6,FALSE)=0,"",VLOOKUP(D5846,'Resources Final'!A:F,6,FALSE))</f>
        <v>https://www.desmogblog.com/manhattan-institute-policy-research</v>
      </c>
      <c r="O5846" s="3" t="str">
        <f>IF(VLOOKUP(D5846,'Resources Final'!A:G,7,FALSE)=0,"",VLOOKUP(D5846,'Resources Final'!A:G,7,FALSE))</f>
        <v>Desmog</v>
      </c>
    </row>
    <row r="5847" spans="1:15" x14ac:dyDescent="0.2">
      <c r="A5847" s="11">
        <v>990</v>
      </c>
      <c r="B5847" s="11" t="str">
        <f t="shared" si="106"/>
        <v>Claude R. Lambe Charitable Foundation_National Center for Policy Analysis201230000</v>
      </c>
      <c r="C5847" s="11" t="s">
        <v>4157</v>
      </c>
      <c r="D5847" s="11" t="s">
        <v>2601</v>
      </c>
      <c r="E5847" s="11" t="s">
        <v>2601</v>
      </c>
      <c r="F5847" s="4">
        <v>30000</v>
      </c>
      <c r="G5847" s="3">
        <v>2012</v>
      </c>
      <c r="H5847" s="3" t="s">
        <v>21</v>
      </c>
      <c r="I5847" s="12"/>
      <c r="J5847" s="3">
        <v>16</v>
      </c>
      <c r="K5847" s="3" t="str">
        <f>IF(VLOOKUP(D5847,'Resources Final'!A:C,3,FALSE)=0,"",VLOOKUP(D5847,'Resources Final'!A:C,3,FALSE))</f>
        <v/>
      </c>
      <c r="L5847" s="3" t="str">
        <f>IF(VLOOKUP(D5847,'Resources Final'!A:D,4,FALSE)=0,"",VLOOKUP(D5847,'Resources Final'!A:D,4,FALSE))</f>
        <v/>
      </c>
      <c r="M5847" s="3" t="str">
        <f>IF(VLOOKUP(D5847,'Resources Final'!A:E,5,FALSE)=0,"",VLOOKUP(D5847,'Resources Final'!A:E,5,FALSE))</f>
        <v/>
      </c>
      <c r="N5847" s="7" t="str">
        <f>IF(VLOOKUP(D5847,'Resources Final'!A:F,6,FALSE)=0,"",VLOOKUP(D5847,'Resources Final'!A:F,6,FALSE))</f>
        <v>https://www.desmogblog.com/national-center-policy-analysis</v>
      </c>
      <c r="O5847" s="3" t="str">
        <f>IF(VLOOKUP(D5847,'Resources Final'!A:G,7,FALSE)=0,"",VLOOKUP(D5847,'Resources Final'!A:G,7,FALSE))</f>
        <v>Desmog</v>
      </c>
    </row>
    <row r="5848" spans="1:15" x14ac:dyDescent="0.2">
      <c r="A5848" s="11">
        <v>990</v>
      </c>
      <c r="B5848" s="11" t="str">
        <f t="shared" si="106"/>
        <v>Claude R. Lambe Charitable Foundation_Pacific Research Institute for Public Policy201250000</v>
      </c>
      <c r="C5848" s="11" t="s">
        <v>4157</v>
      </c>
      <c r="D5848" s="11" t="s">
        <v>2786</v>
      </c>
      <c r="E5848" s="11" t="s">
        <v>2786</v>
      </c>
      <c r="F5848" s="4">
        <v>50000</v>
      </c>
      <c r="G5848" s="3">
        <v>2012</v>
      </c>
      <c r="H5848" s="3" t="s">
        <v>21</v>
      </c>
      <c r="I5848" s="12"/>
      <c r="J5848" s="3">
        <v>17</v>
      </c>
      <c r="K5848" s="3" t="str">
        <f>IF(VLOOKUP(D5848,'Resources Final'!A:C,3,FALSE)=0,"",VLOOKUP(D5848,'Resources Final'!A:C,3,FALSE))</f>
        <v/>
      </c>
      <c r="L5848" s="3" t="str">
        <f>IF(VLOOKUP(D5848,'Resources Final'!A:D,4,FALSE)=0,"",VLOOKUP(D5848,'Resources Final'!A:D,4,FALSE))</f>
        <v/>
      </c>
      <c r="M5848" s="3" t="str">
        <f>IF(VLOOKUP(D5848,'Resources Final'!A:E,5,FALSE)=0,"",VLOOKUP(D5848,'Resources Final'!A:E,5,FALSE))</f>
        <v/>
      </c>
      <c r="N5848" s="7" t="str">
        <f>IF(VLOOKUP(D5848,'Resources Final'!A:F,6,FALSE)=0,"",VLOOKUP(D5848,'Resources Final'!A:F,6,FALSE))</f>
        <v>https://www.desmogblog.com/pacific-research-institute</v>
      </c>
      <c r="O5848" s="3" t="str">
        <f>IF(VLOOKUP(D5848,'Resources Final'!A:G,7,FALSE)=0,"",VLOOKUP(D5848,'Resources Final'!A:G,7,FALSE))</f>
        <v>Desmog</v>
      </c>
    </row>
    <row r="5849" spans="1:15" x14ac:dyDescent="0.2">
      <c r="A5849" s="11">
        <v>990</v>
      </c>
      <c r="B5849" s="11" t="str">
        <f t="shared" si="106"/>
        <v>Claude R. Lambe Charitable Foundation_Reason Foundation2012125000</v>
      </c>
      <c r="C5849" s="11" t="s">
        <v>4157</v>
      </c>
      <c r="D5849" s="11" t="s">
        <v>3001</v>
      </c>
      <c r="E5849" s="11" t="s">
        <v>3001</v>
      </c>
      <c r="F5849" s="4">
        <v>125000</v>
      </c>
      <c r="G5849" s="3">
        <v>2012</v>
      </c>
      <c r="H5849" s="3" t="s">
        <v>21</v>
      </c>
      <c r="I5849" s="12"/>
      <c r="J5849" s="3">
        <v>18</v>
      </c>
      <c r="K5849" s="3" t="str">
        <f>IF(VLOOKUP(D5849,'Resources Final'!A:C,3,FALSE)=0,"",VLOOKUP(D5849,'Resources Final'!A:C,3,FALSE))</f>
        <v/>
      </c>
      <c r="L5849" s="3" t="str">
        <f>IF(VLOOKUP(D5849,'Resources Final'!A:D,4,FALSE)=0,"",VLOOKUP(D5849,'Resources Final'!A:D,4,FALSE))</f>
        <v/>
      </c>
      <c r="M5849" s="3" t="str">
        <f>IF(VLOOKUP(D5849,'Resources Final'!A:E,5,FALSE)=0,"",VLOOKUP(D5849,'Resources Final'!A:E,5,FALSE))</f>
        <v/>
      </c>
      <c r="N5849" s="7" t="str">
        <f>IF(VLOOKUP(D5849,'Resources Final'!A:F,6,FALSE)=0,"",VLOOKUP(D5849,'Resources Final'!A:F,6,FALSE))</f>
        <v>https://www.desmogblog.com/reason-foundation</v>
      </c>
      <c r="O5849" s="3" t="str">
        <f>IF(VLOOKUP(D5849,'Resources Final'!A:G,7,FALSE)=0,"",VLOOKUP(D5849,'Resources Final'!A:G,7,FALSE))</f>
        <v>Desmog</v>
      </c>
    </row>
    <row r="5850" spans="1:15" x14ac:dyDescent="0.2">
      <c r="A5850" s="11">
        <v>990</v>
      </c>
      <c r="B5850" s="11" t="str">
        <f t="shared" si="106"/>
        <v>Claude R. Lambe Charitable Foundation_Texas Public Policy Foundation201280000</v>
      </c>
      <c r="C5850" s="11" t="s">
        <v>4157</v>
      </c>
      <c r="D5850" s="11" t="s">
        <v>3555</v>
      </c>
      <c r="E5850" s="11" t="s">
        <v>3555</v>
      </c>
      <c r="F5850" s="4">
        <v>80000</v>
      </c>
      <c r="G5850" s="3">
        <v>2012</v>
      </c>
      <c r="H5850" s="3" t="s">
        <v>21</v>
      </c>
      <c r="I5850" s="12"/>
      <c r="J5850" s="3">
        <v>19</v>
      </c>
      <c r="K5850" s="3" t="str">
        <f>IF(VLOOKUP(D5850,'Resources Final'!A:C,3,FALSE)=0,"",VLOOKUP(D5850,'Resources Final'!A:C,3,FALSE))</f>
        <v/>
      </c>
      <c r="L5850" s="3" t="str">
        <f>IF(VLOOKUP(D5850,'Resources Final'!A:D,4,FALSE)=0,"",VLOOKUP(D5850,'Resources Final'!A:D,4,FALSE))</f>
        <v/>
      </c>
      <c r="M5850" s="3" t="str">
        <f>IF(VLOOKUP(D5850,'Resources Final'!A:E,5,FALSE)=0,"",VLOOKUP(D5850,'Resources Final'!A:E,5,FALSE))</f>
        <v/>
      </c>
      <c r="N5850" s="7" t="str">
        <f>IF(VLOOKUP(D5850,'Resources Final'!A:F,6,FALSE)=0,"",VLOOKUP(D5850,'Resources Final'!A:F,6,FALSE))</f>
        <v>https://www.desmogblog.com/texas-public-policy-foundation</v>
      </c>
      <c r="O5850" s="3" t="str">
        <f>IF(VLOOKUP(D5850,'Resources Final'!A:G,7,FALSE)=0,"",VLOOKUP(D5850,'Resources Final'!A:G,7,FALSE))</f>
        <v>Desmog</v>
      </c>
    </row>
    <row r="5851" spans="1:15" x14ac:dyDescent="0.2">
      <c r="A5851" s="11">
        <v>990</v>
      </c>
      <c r="B5851" s="11" t="str">
        <f t="shared" si="106"/>
        <v>Claude R. Lambe Charitable Foundation_Heritage Foundation, The2012650000</v>
      </c>
      <c r="C5851" s="11" t="s">
        <v>4157</v>
      </c>
      <c r="D5851" s="11" t="s">
        <v>1570</v>
      </c>
      <c r="E5851" s="11" t="s">
        <v>1570</v>
      </c>
      <c r="F5851" s="4">
        <v>650000</v>
      </c>
      <c r="G5851" s="3">
        <v>2012</v>
      </c>
      <c r="H5851" s="3" t="s">
        <v>21</v>
      </c>
      <c r="I5851" s="12"/>
      <c r="J5851" s="3">
        <v>20</v>
      </c>
      <c r="K5851" s="3" t="str">
        <f>IF(VLOOKUP(D5851,'Resources Final'!A:C,3,FALSE)=0,"",VLOOKUP(D5851,'Resources Final'!A:C,3,FALSE))</f>
        <v/>
      </c>
      <c r="L5851" s="3" t="str">
        <f>IF(VLOOKUP(D5851,'Resources Final'!A:D,4,FALSE)=0,"",VLOOKUP(D5851,'Resources Final'!A:D,4,FALSE))</f>
        <v/>
      </c>
      <c r="M5851" s="3" t="str">
        <f>IF(VLOOKUP(D5851,'Resources Final'!A:E,5,FALSE)=0,"",VLOOKUP(D5851,'Resources Final'!A:E,5,FALSE))</f>
        <v/>
      </c>
      <c r="N5851" s="7" t="str">
        <f>IF(VLOOKUP(D5851,'Resources Final'!A:F,6,FALSE)=0,"",VLOOKUP(D5851,'Resources Final'!A:F,6,FALSE))</f>
        <v>https://www.desmogblog.com/heritage-foundation</v>
      </c>
      <c r="O5851" s="3" t="str">
        <f>IF(VLOOKUP(D5851,'Resources Final'!A:G,7,FALSE)=0,"",VLOOKUP(D5851,'Resources Final'!A:G,7,FALSE))</f>
        <v>Desmog</v>
      </c>
    </row>
    <row r="5852" spans="1:15" x14ac:dyDescent="0.2">
      <c r="A5852" s="11">
        <v>990</v>
      </c>
      <c r="B5852" s="11" t="str">
        <f t="shared" si="106"/>
        <v>Claude R. Lambe Charitable Foundation_Fidelity Investments Charitable Gift Fund20132296771</v>
      </c>
      <c r="C5852" s="11" t="s">
        <v>4157</v>
      </c>
      <c r="D5852" s="11" t="s">
        <v>1205</v>
      </c>
      <c r="E5852" s="11" t="s">
        <v>1205</v>
      </c>
      <c r="F5852" s="4">
        <v>2296771</v>
      </c>
      <c r="G5852" s="3">
        <v>2013</v>
      </c>
      <c r="H5852" s="3" t="s">
        <v>21</v>
      </c>
      <c r="I5852" s="12"/>
      <c r="J5852" s="3">
        <v>1</v>
      </c>
      <c r="K5852" s="3" t="str">
        <f>IF(VLOOKUP(D5852,'Resources Final'!A:C,3,FALSE)=0,"",VLOOKUP(D5852,'Resources Final'!A:C,3,FALSE))</f>
        <v/>
      </c>
      <c r="L5852" s="3" t="str">
        <f>IF(VLOOKUP(D5852,'Resources Final'!A:D,4,FALSE)=0,"",VLOOKUP(D5852,'Resources Final'!A:D,4,FALSE))</f>
        <v/>
      </c>
      <c r="M5852" s="3" t="str">
        <f>IF(VLOOKUP(D5852,'Resources Final'!A:E,5,FALSE)=0,"",VLOOKUP(D5852,'Resources Final'!A:E,5,FALSE))</f>
        <v/>
      </c>
      <c r="N5852" s="7" t="str">
        <f>IF(VLOOKUP(D5852,'Resources Final'!A:F,6,FALSE)=0,"",VLOOKUP(D5852,'Resources Final'!A:F,6,FALSE))</f>
        <v/>
      </c>
      <c r="O5852" s="3" t="str">
        <f>IF(VLOOKUP(D5852,'Resources Final'!A:G,7,FALSE)=0,"",VLOOKUP(D5852,'Resources Final'!A:G,7,FALSE))</f>
        <v/>
      </c>
    </row>
    <row r="5853" spans="1:15" x14ac:dyDescent="0.2">
      <c r="A5853" s="11" t="s">
        <v>4160</v>
      </c>
      <c r="B5853" s="11" t="str">
        <f t="shared" si="106"/>
        <v>David H. Koch Charitable Foundation_American Council on Science and Health19865000</v>
      </c>
      <c r="C5853" s="11" t="s">
        <v>955</v>
      </c>
      <c r="D5853" s="11" t="s">
        <v>187</v>
      </c>
      <c r="E5853" s="11" t="s">
        <v>187</v>
      </c>
      <c r="F5853" s="4">
        <v>5000</v>
      </c>
      <c r="G5853" s="3">
        <v>1986</v>
      </c>
      <c r="H5853"/>
      <c r="I5853" s="12"/>
      <c r="K5853" s="3" t="str">
        <f>IF(VLOOKUP(D5853,'Resources Final'!A:C,3,FALSE)=0,"",VLOOKUP(D5853,'Resources Final'!A:C,3,FALSE))</f>
        <v/>
      </c>
      <c r="L5853" s="3" t="str">
        <f>IF(VLOOKUP(D5853,'Resources Final'!A:D,4,FALSE)=0,"",VLOOKUP(D5853,'Resources Final'!A:D,4,FALSE))</f>
        <v/>
      </c>
      <c r="M5853" s="3" t="str">
        <f>IF(VLOOKUP(D5853,'Resources Final'!A:E,5,FALSE)=0,"",VLOOKUP(D5853,'Resources Final'!A:E,5,FALSE))</f>
        <v/>
      </c>
      <c r="N5853" s="7" t="str">
        <f>IF(VLOOKUP(D5853,'Resources Final'!A:F,6,FALSE)=0,"",VLOOKUP(D5853,'Resources Final'!A:F,6,FALSE))</f>
        <v>https://www.desmogblog.com/american-council-science-and-health</v>
      </c>
      <c r="O5853" s="3" t="str">
        <f>IF(VLOOKUP(D5853,'Resources Final'!A:G,7,FALSE)=0,"",VLOOKUP(D5853,'Resources Final'!A:G,7,FALSE))</f>
        <v>Desmog</v>
      </c>
    </row>
    <row r="5854" spans="1:15" x14ac:dyDescent="0.2">
      <c r="A5854" s="11" t="s">
        <v>4160</v>
      </c>
      <c r="B5854" s="11" t="str">
        <f t="shared" si="106"/>
        <v>David H. Koch Charitable Foundation_Ballet Theatre Foundation198675000</v>
      </c>
      <c r="C5854" s="11" t="s">
        <v>955</v>
      </c>
      <c r="D5854" s="11" t="s">
        <v>344</v>
      </c>
      <c r="E5854" s="11" t="s">
        <v>344</v>
      </c>
      <c r="F5854" s="4">
        <v>75000</v>
      </c>
      <c r="G5854" s="3">
        <v>1986</v>
      </c>
      <c r="H5854"/>
      <c r="I5854" s="12"/>
      <c r="K5854" s="3" t="str">
        <f>IF(VLOOKUP(D5854,'Resources Final'!A:C,3,FALSE)=0,"",VLOOKUP(D5854,'Resources Final'!A:C,3,FALSE))</f>
        <v/>
      </c>
      <c r="L5854" s="3" t="str">
        <f>IF(VLOOKUP(D5854,'Resources Final'!A:D,4,FALSE)=0,"",VLOOKUP(D5854,'Resources Final'!A:D,4,FALSE))</f>
        <v/>
      </c>
      <c r="M5854" s="3" t="str">
        <f>IF(VLOOKUP(D5854,'Resources Final'!A:E,5,FALSE)=0,"",VLOOKUP(D5854,'Resources Final'!A:E,5,FALSE))</f>
        <v>N</v>
      </c>
      <c r="N5854" s="7" t="str">
        <f>IF(VLOOKUP(D5854,'Resources Final'!A:F,6,FALSE)=0,"",VLOOKUP(D5854,'Resources Final'!A:F,6,FALSE))</f>
        <v/>
      </c>
      <c r="O5854" s="3" t="str">
        <f>IF(VLOOKUP(D5854,'Resources Final'!A:G,7,FALSE)=0,"",VLOOKUP(D5854,'Resources Final'!A:G,7,FALSE))</f>
        <v/>
      </c>
    </row>
    <row r="5855" spans="1:15" x14ac:dyDescent="0.2">
      <c r="A5855" s="11" t="s">
        <v>4160</v>
      </c>
      <c r="B5855" s="11" t="str">
        <f t="shared" si="106"/>
        <v>David H. Koch Charitable Foundation_Ballet Theatre Foundation198625000</v>
      </c>
      <c r="C5855" s="11" t="s">
        <v>955</v>
      </c>
      <c r="D5855" s="11" t="s">
        <v>344</v>
      </c>
      <c r="E5855" s="11" t="s">
        <v>344</v>
      </c>
      <c r="F5855" s="4">
        <v>25000</v>
      </c>
      <c r="G5855" s="3">
        <v>1986</v>
      </c>
      <c r="H5855"/>
      <c r="I5855" s="12"/>
      <c r="K5855" s="3" t="str">
        <f>IF(VLOOKUP(D5855,'Resources Final'!A:C,3,FALSE)=0,"",VLOOKUP(D5855,'Resources Final'!A:C,3,FALSE))</f>
        <v/>
      </c>
      <c r="L5855" s="3" t="str">
        <f>IF(VLOOKUP(D5855,'Resources Final'!A:D,4,FALSE)=0,"",VLOOKUP(D5855,'Resources Final'!A:D,4,FALSE))</f>
        <v/>
      </c>
      <c r="M5855" s="3" t="str">
        <f>IF(VLOOKUP(D5855,'Resources Final'!A:E,5,FALSE)=0,"",VLOOKUP(D5855,'Resources Final'!A:E,5,FALSE))</f>
        <v>N</v>
      </c>
      <c r="N5855" s="7" t="str">
        <f>IF(VLOOKUP(D5855,'Resources Final'!A:F,6,FALSE)=0,"",VLOOKUP(D5855,'Resources Final'!A:F,6,FALSE))</f>
        <v/>
      </c>
      <c r="O5855" s="3" t="str">
        <f>IF(VLOOKUP(D5855,'Resources Final'!A:G,7,FALSE)=0,"",VLOOKUP(D5855,'Resources Final'!A:G,7,FALSE))</f>
        <v/>
      </c>
    </row>
    <row r="5856" spans="1:15" x14ac:dyDescent="0.2">
      <c r="A5856" s="11" t="s">
        <v>4160</v>
      </c>
      <c r="B5856" s="11" t="str">
        <f t="shared" si="106"/>
        <v>David H. Koch Charitable Foundation_Blood Cancer Foundation19865000</v>
      </c>
      <c r="C5856" s="11" t="s">
        <v>955</v>
      </c>
      <c r="D5856" s="11" t="s">
        <v>451</v>
      </c>
      <c r="E5856" s="11" t="s">
        <v>451</v>
      </c>
      <c r="F5856" s="4">
        <v>5000</v>
      </c>
      <c r="G5856" s="3">
        <v>1986</v>
      </c>
      <c r="H5856"/>
      <c r="I5856" s="12"/>
      <c r="K5856" s="3" t="str">
        <f>IF(VLOOKUP(D5856,'Resources Final'!A:C,3,FALSE)=0,"",VLOOKUP(D5856,'Resources Final'!A:C,3,FALSE))</f>
        <v/>
      </c>
      <c r="L5856" s="3" t="str">
        <f>IF(VLOOKUP(D5856,'Resources Final'!A:D,4,FALSE)=0,"",VLOOKUP(D5856,'Resources Final'!A:D,4,FALSE))</f>
        <v/>
      </c>
      <c r="M5856" s="3" t="str">
        <f>IF(VLOOKUP(D5856,'Resources Final'!A:E,5,FALSE)=0,"",VLOOKUP(D5856,'Resources Final'!A:E,5,FALSE))</f>
        <v>N</v>
      </c>
      <c r="N5856" s="7" t="str">
        <f>IF(VLOOKUP(D5856,'Resources Final'!A:F,6,FALSE)=0,"",VLOOKUP(D5856,'Resources Final'!A:F,6,FALSE))</f>
        <v/>
      </c>
      <c r="O5856" s="3" t="str">
        <f>IF(VLOOKUP(D5856,'Resources Final'!A:G,7,FALSE)=0,"",VLOOKUP(D5856,'Resources Final'!A:G,7,FALSE))</f>
        <v/>
      </c>
    </row>
    <row r="5857" spans="1:15" x14ac:dyDescent="0.2">
      <c r="A5857" s="11" t="s">
        <v>4160</v>
      </c>
      <c r="B5857" s="11" t="str">
        <f t="shared" si="106"/>
        <v>David H. Koch Charitable Foundation_Cambridge College19862000</v>
      </c>
      <c r="C5857" s="11" t="s">
        <v>955</v>
      </c>
      <c r="D5857" s="11" t="s">
        <v>587</v>
      </c>
      <c r="E5857" s="11" t="s">
        <v>587</v>
      </c>
      <c r="F5857" s="4">
        <v>2000</v>
      </c>
      <c r="G5857" s="3">
        <v>1986</v>
      </c>
      <c r="H5857"/>
      <c r="I5857" s="12"/>
      <c r="K5857" s="3" t="str">
        <f>IF(VLOOKUP(D5857,'Resources Final'!A:C,3,FALSE)=0,"",VLOOKUP(D5857,'Resources Final'!A:C,3,FALSE))</f>
        <v/>
      </c>
      <c r="L5857" s="3" t="str">
        <f>IF(VLOOKUP(D5857,'Resources Final'!A:D,4,FALSE)=0,"",VLOOKUP(D5857,'Resources Final'!A:D,4,FALSE))</f>
        <v>Y</v>
      </c>
      <c r="M5857" s="3" t="str">
        <f>IF(VLOOKUP(D5857,'Resources Final'!A:E,5,FALSE)=0,"",VLOOKUP(D5857,'Resources Final'!A:E,5,FALSE))</f>
        <v/>
      </c>
      <c r="N5857" s="7" t="str">
        <f>IF(VLOOKUP(D5857,'Resources Final'!A:F,6,FALSE)=0,"",VLOOKUP(D5857,'Resources Final'!A:F,6,FALSE))</f>
        <v/>
      </c>
      <c r="O5857" s="3" t="str">
        <f>IF(VLOOKUP(D5857,'Resources Final'!A:G,7,FALSE)=0,"",VLOOKUP(D5857,'Resources Final'!A:G,7,FALSE))</f>
        <v/>
      </c>
    </row>
    <row r="5858" spans="1:15" x14ac:dyDescent="0.2">
      <c r="A5858" s="11" t="s">
        <v>4160</v>
      </c>
      <c r="B5858" s="11" t="str">
        <f t="shared" si="106"/>
        <v>David H. Koch Charitable Foundation_Cato Institute198628000</v>
      </c>
      <c r="C5858" s="11" t="s">
        <v>955</v>
      </c>
      <c r="D5858" s="11" t="s">
        <v>636</v>
      </c>
      <c r="E5858" s="11" t="s">
        <v>636</v>
      </c>
      <c r="F5858" s="4">
        <v>28000</v>
      </c>
      <c r="G5858" s="3">
        <v>1986</v>
      </c>
      <c r="H5858"/>
      <c r="I5858" s="12"/>
      <c r="K5858" s="3" t="str">
        <f>IF(VLOOKUP(D5858,'Resources Final'!A:C,3,FALSE)=0,"",VLOOKUP(D5858,'Resources Final'!A:C,3,FALSE))</f>
        <v/>
      </c>
      <c r="L5858" s="3" t="str">
        <f>IF(VLOOKUP(D5858,'Resources Final'!A:D,4,FALSE)=0,"",VLOOKUP(D5858,'Resources Final'!A:D,4,FALSE))</f>
        <v/>
      </c>
      <c r="M5858" s="3" t="str">
        <f>IF(VLOOKUP(D5858,'Resources Final'!A:E,5,FALSE)=0,"",VLOOKUP(D5858,'Resources Final'!A:E,5,FALSE))</f>
        <v/>
      </c>
      <c r="N5858" s="7" t="str">
        <f>IF(VLOOKUP(D5858,'Resources Final'!A:F,6,FALSE)=0,"",VLOOKUP(D5858,'Resources Final'!A:F,6,FALSE))</f>
        <v>https://www.desmogblog.com/cato-institute</v>
      </c>
      <c r="O5858" s="3" t="str">
        <f>IF(VLOOKUP(D5858,'Resources Final'!A:G,7,FALSE)=0,"",VLOOKUP(D5858,'Resources Final'!A:G,7,FALSE))</f>
        <v>Desmog</v>
      </c>
    </row>
    <row r="5859" spans="1:15" x14ac:dyDescent="0.2">
      <c r="A5859" s="11" t="s">
        <v>4160</v>
      </c>
      <c r="B5859" s="11" t="str">
        <f t="shared" si="106"/>
        <v>David H. Koch Charitable Foundation_Cato Institute19866000</v>
      </c>
      <c r="C5859" s="11" t="s">
        <v>955</v>
      </c>
      <c r="D5859" s="11" t="s">
        <v>636</v>
      </c>
      <c r="E5859" s="11" t="s">
        <v>636</v>
      </c>
      <c r="F5859" s="4">
        <v>6000</v>
      </c>
      <c r="G5859" s="3">
        <v>1986</v>
      </c>
      <c r="H5859"/>
      <c r="I5859" s="12"/>
      <c r="K5859" s="3" t="str">
        <f>IF(VLOOKUP(D5859,'Resources Final'!A:C,3,FALSE)=0,"",VLOOKUP(D5859,'Resources Final'!A:C,3,FALSE))</f>
        <v/>
      </c>
      <c r="L5859" s="3" t="str">
        <f>IF(VLOOKUP(D5859,'Resources Final'!A:D,4,FALSE)=0,"",VLOOKUP(D5859,'Resources Final'!A:D,4,FALSE))</f>
        <v/>
      </c>
      <c r="M5859" s="3" t="str">
        <f>IF(VLOOKUP(D5859,'Resources Final'!A:E,5,FALSE)=0,"",VLOOKUP(D5859,'Resources Final'!A:E,5,FALSE))</f>
        <v/>
      </c>
      <c r="N5859" s="7" t="str">
        <f>IF(VLOOKUP(D5859,'Resources Final'!A:F,6,FALSE)=0,"",VLOOKUP(D5859,'Resources Final'!A:F,6,FALSE))</f>
        <v>https://www.desmogblog.com/cato-institute</v>
      </c>
      <c r="O5859" s="3" t="str">
        <f>IF(VLOOKUP(D5859,'Resources Final'!A:G,7,FALSE)=0,"",VLOOKUP(D5859,'Resources Final'!A:G,7,FALSE))</f>
        <v>Desmog</v>
      </c>
    </row>
    <row r="5860" spans="1:15" x14ac:dyDescent="0.2">
      <c r="A5860" s="11" t="s">
        <v>4160</v>
      </c>
      <c r="B5860" s="11" t="str">
        <f t="shared" si="106"/>
        <v>David H. Koch Charitable Foundation_Citizens for a Sound Economy (CSE)1986455000</v>
      </c>
      <c r="C5860" s="11" t="s">
        <v>955</v>
      </c>
      <c r="D5860" s="11" t="s">
        <v>730</v>
      </c>
      <c r="E5860" s="11" t="s">
        <v>730</v>
      </c>
      <c r="F5860" s="4">
        <v>455000</v>
      </c>
      <c r="G5860" s="3">
        <v>1986</v>
      </c>
      <c r="H5860"/>
      <c r="I5860" s="12"/>
      <c r="K5860" s="3" t="str">
        <f>IF(VLOOKUP(D5860,'Resources Final'!A:C,3,FALSE)=0,"",VLOOKUP(D5860,'Resources Final'!A:C,3,FALSE))</f>
        <v/>
      </c>
      <c r="L5860" s="3" t="str">
        <f>IF(VLOOKUP(D5860,'Resources Final'!A:D,4,FALSE)=0,"",VLOOKUP(D5860,'Resources Final'!A:D,4,FALSE))</f>
        <v/>
      </c>
      <c r="M5860" s="3" t="str">
        <f>IF(VLOOKUP(D5860,'Resources Final'!A:E,5,FALSE)=0,"",VLOOKUP(D5860,'Resources Final'!A:E,5,FALSE))</f>
        <v/>
      </c>
      <c r="N5860" s="7" t="str">
        <f>IF(VLOOKUP(D5860,'Resources Final'!A:F,6,FALSE)=0,"",VLOOKUP(D5860,'Resources Final'!A:F,6,FALSE))</f>
        <v>https://www.desmogblog.com/freedomworks</v>
      </c>
      <c r="O5860" s="3" t="str">
        <f>IF(VLOOKUP(D5860,'Resources Final'!A:G,7,FALSE)=0,"",VLOOKUP(D5860,'Resources Final'!A:G,7,FALSE))</f>
        <v>Desmog</v>
      </c>
    </row>
    <row r="5861" spans="1:15" x14ac:dyDescent="0.2">
      <c r="A5861" s="11" t="s">
        <v>4160</v>
      </c>
      <c r="B5861" s="11" t="str">
        <f t="shared" si="106"/>
        <v>David H. Koch Charitable Foundation_Competitive Enterprise Institute198610000</v>
      </c>
      <c r="C5861" s="11" t="s">
        <v>955</v>
      </c>
      <c r="D5861" s="11" t="s">
        <v>816</v>
      </c>
      <c r="E5861" s="11" t="s">
        <v>816</v>
      </c>
      <c r="F5861" s="4">
        <v>10000</v>
      </c>
      <c r="G5861" s="3">
        <v>1986</v>
      </c>
      <c r="H5861"/>
      <c r="I5861" s="12"/>
      <c r="K5861" s="3" t="str">
        <f>IF(VLOOKUP(D5861,'Resources Final'!A:C,3,FALSE)=0,"",VLOOKUP(D5861,'Resources Final'!A:C,3,FALSE))</f>
        <v/>
      </c>
      <c r="L5861" s="3" t="str">
        <f>IF(VLOOKUP(D5861,'Resources Final'!A:D,4,FALSE)=0,"",VLOOKUP(D5861,'Resources Final'!A:D,4,FALSE))</f>
        <v/>
      </c>
      <c r="M5861" s="3" t="str">
        <f>IF(VLOOKUP(D5861,'Resources Final'!A:E,5,FALSE)=0,"",VLOOKUP(D5861,'Resources Final'!A:E,5,FALSE))</f>
        <v/>
      </c>
      <c r="N5861" s="7" t="str">
        <f>IF(VLOOKUP(D5861,'Resources Final'!A:F,6,FALSE)=0,"",VLOOKUP(D5861,'Resources Final'!A:F,6,FALSE))</f>
        <v>https://www.desmogblog.com/competitive-enterprise-institute</v>
      </c>
      <c r="O5861" s="3" t="str">
        <f>IF(VLOOKUP(D5861,'Resources Final'!A:G,7,FALSE)=0,"",VLOOKUP(D5861,'Resources Final'!A:G,7,FALSE))</f>
        <v>Desmog</v>
      </c>
    </row>
    <row r="5862" spans="1:15" x14ac:dyDescent="0.2">
      <c r="A5862" s="11" t="s">
        <v>4160</v>
      </c>
      <c r="B5862" s="11" t="str">
        <f t="shared" si="106"/>
        <v>David H. Koch Charitable Foundation_Deerfield Academy1986500000</v>
      </c>
      <c r="C5862" s="11" t="s">
        <v>955</v>
      </c>
      <c r="D5862" s="11" t="s">
        <v>965</v>
      </c>
      <c r="E5862" s="11" t="s">
        <v>965</v>
      </c>
      <c r="F5862" s="4">
        <v>500000</v>
      </c>
      <c r="G5862" s="3">
        <v>1986</v>
      </c>
      <c r="H5862"/>
      <c r="I5862" s="12"/>
      <c r="K5862" s="3" t="str">
        <f>IF(VLOOKUP(D5862,'Resources Final'!A:C,3,FALSE)=0,"",VLOOKUP(D5862,'Resources Final'!A:C,3,FALSE))</f>
        <v/>
      </c>
      <c r="L5862" s="3" t="str">
        <f>IF(VLOOKUP(D5862,'Resources Final'!A:D,4,FALSE)=0,"",VLOOKUP(D5862,'Resources Final'!A:D,4,FALSE))</f>
        <v>Y</v>
      </c>
      <c r="M5862" s="3" t="str">
        <f>IF(VLOOKUP(D5862,'Resources Final'!A:E,5,FALSE)=0,"",VLOOKUP(D5862,'Resources Final'!A:E,5,FALSE))</f>
        <v/>
      </c>
      <c r="N5862" s="7" t="str">
        <f>IF(VLOOKUP(D5862,'Resources Final'!A:F,6,FALSE)=0,"",VLOOKUP(D5862,'Resources Final'!A:F,6,FALSE))</f>
        <v/>
      </c>
      <c r="O5862" s="3" t="str">
        <f>IF(VLOOKUP(D5862,'Resources Final'!A:G,7,FALSE)=0,"",VLOOKUP(D5862,'Resources Final'!A:G,7,FALSE))</f>
        <v/>
      </c>
    </row>
    <row r="5863" spans="1:15" x14ac:dyDescent="0.2">
      <c r="A5863" s="11" t="s">
        <v>4160</v>
      </c>
      <c r="B5863" s="11" t="str">
        <f t="shared" si="106"/>
        <v>David H. Koch Charitable Foundation_Deerfield Academy198650000</v>
      </c>
      <c r="C5863" s="11" t="s">
        <v>955</v>
      </c>
      <c r="D5863" s="11" t="s">
        <v>965</v>
      </c>
      <c r="E5863" s="11" t="s">
        <v>965</v>
      </c>
      <c r="F5863" s="4">
        <v>50000</v>
      </c>
      <c r="G5863" s="3">
        <v>1986</v>
      </c>
      <c r="H5863"/>
      <c r="I5863" s="12"/>
      <c r="K5863" s="3" t="str">
        <f>IF(VLOOKUP(D5863,'Resources Final'!A:C,3,FALSE)=0,"",VLOOKUP(D5863,'Resources Final'!A:C,3,FALSE))</f>
        <v/>
      </c>
      <c r="L5863" s="3" t="str">
        <f>IF(VLOOKUP(D5863,'Resources Final'!A:D,4,FALSE)=0,"",VLOOKUP(D5863,'Resources Final'!A:D,4,FALSE))</f>
        <v>Y</v>
      </c>
      <c r="M5863" s="3" t="str">
        <f>IF(VLOOKUP(D5863,'Resources Final'!A:E,5,FALSE)=0,"",VLOOKUP(D5863,'Resources Final'!A:E,5,FALSE))</f>
        <v/>
      </c>
      <c r="N5863" s="7" t="str">
        <f>IF(VLOOKUP(D5863,'Resources Final'!A:F,6,FALSE)=0,"",VLOOKUP(D5863,'Resources Final'!A:F,6,FALSE))</f>
        <v/>
      </c>
      <c r="O5863" s="3" t="str">
        <f>IF(VLOOKUP(D5863,'Resources Final'!A:G,7,FALSE)=0,"",VLOOKUP(D5863,'Resources Final'!A:G,7,FALSE))</f>
        <v/>
      </c>
    </row>
    <row r="5864" spans="1:15" x14ac:dyDescent="0.2">
      <c r="A5864" s="11" t="s">
        <v>4160</v>
      </c>
      <c r="B5864" s="11" t="str">
        <f t="shared" si="106"/>
        <v>David H. Koch Charitable Foundation_Earthwatch Expeditions198610000</v>
      </c>
      <c r="C5864" s="11" t="s">
        <v>955</v>
      </c>
      <c r="D5864" s="11" t="s">
        <v>1093</v>
      </c>
      <c r="E5864" s="11" t="s">
        <v>1093</v>
      </c>
      <c r="F5864" s="4">
        <v>10000</v>
      </c>
      <c r="G5864" s="3">
        <v>1986</v>
      </c>
      <c r="H5864"/>
      <c r="I5864" s="12"/>
      <c r="K5864" s="3" t="str">
        <f>IF(VLOOKUP(D5864,'Resources Final'!A:C,3,FALSE)=0,"",VLOOKUP(D5864,'Resources Final'!A:C,3,FALSE))</f>
        <v/>
      </c>
      <c r="L5864" s="3" t="str">
        <f>IF(VLOOKUP(D5864,'Resources Final'!A:D,4,FALSE)=0,"",VLOOKUP(D5864,'Resources Final'!A:D,4,FALSE))</f>
        <v/>
      </c>
      <c r="M5864" s="3" t="str">
        <f>IF(VLOOKUP(D5864,'Resources Final'!A:E,5,FALSE)=0,"",VLOOKUP(D5864,'Resources Final'!A:E,5,FALSE))</f>
        <v/>
      </c>
      <c r="N5864" s="7" t="str">
        <f>IF(VLOOKUP(D5864,'Resources Final'!A:F,6,FALSE)=0,"",VLOOKUP(D5864,'Resources Final'!A:F,6,FALSE))</f>
        <v/>
      </c>
      <c r="O5864" s="3" t="str">
        <f>IF(VLOOKUP(D5864,'Resources Final'!A:G,7,FALSE)=0,"",VLOOKUP(D5864,'Resources Final'!A:G,7,FALSE))</f>
        <v/>
      </c>
    </row>
    <row r="5865" spans="1:15" x14ac:dyDescent="0.2">
      <c r="A5865" s="11" t="s">
        <v>4160</v>
      </c>
      <c r="B5865" s="11" t="str">
        <f t="shared" si="106"/>
        <v>David H. Koch Charitable Foundation_Institute for Humane Studies at George Mason University1986200000</v>
      </c>
      <c r="C5865" s="11" t="s">
        <v>955</v>
      </c>
      <c r="D5865" s="11" t="s">
        <v>1680</v>
      </c>
      <c r="E5865" s="11" t="s">
        <v>4261</v>
      </c>
      <c r="F5865" s="4">
        <v>200000</v>
      </c>
      <c r="G5865" s="3">
        <v>1986</v>
      </c>
      <c r="H5865"/>
      <c r="I5865" s="12"/>
      <c r="K5865" s="3" t="str">
        <f>IF(VLOOKUP(D5865,'Resources Final'!A:C,3,FALSE)=0,"",VLOOKUP(D5865,'Resources Final'!A:C,3,FALSE))</f>
        <v/>
      </c>
      <c r="L5865" s="3" t="str">
        <f>IF(VLOOKUP(D5865,'Resources Final'!A:D,4,FALSE)=0,"",VLOOKUP(D5865,'Resources Final'!A:D,4,FALSE))</f>
        <v>Y</v>
      </c>
      <c r="M5865" s="3" t="str">
        <f>IF(VLOOKUP(D5865,'Resources Final'!A:E,5,FALSE)=0,"",VLOOKUP(D5865,'Resources Final'!A:E,5,FALSE))</f>
        <v/>
      </c>
      <c r="N5865" s="7" t="str">
        <f>IF(VLOOKUP(D5865,'Resources Final'!A:F,6,FALSE)=0,"",VLOOKUP(D5865,'Resources Final'!A:F,6,FALSE))</f>
        <v>https://www.desmogblog.com/institute-humane-studies-george-mason-university</v>
      </c>
      <c r="O5865" s="3" t="str">
        <f>IF(VLOOKUP(D5865,'Resources Final'!A:G,7,FALSE)=0,"",VLOOKUP(D5865,'Resources Final'!A:G,7,FALSE))</f>
        <v>Desmog</v>
      </c>
    </row>
    <row r="5866" spans="1:15" x14ac:dyDescent="0.2">
      <c r="A5866" s="11" t="s">
        <v>4160</v>
      </c>
      <c r="B5866" s="11" t="str">
        <f t="shared" si="106"/>
        <v>David H. Koch Charitable Foundation_George Mason University198650000</v>
      </c>
      <c r="C5866" s="11" t="s">
        <v>955</v>
      </c>
      <c r="D5866" s="11" t="s">
        <v>678</v>
      </c>
      <c r="E5866" s="11" t="s">
        <v>678</v>
      </c>
      <c r="F5866" s="4">
        <v>50000</v>
      </c>
      <c r="G5866" s="3">
        <v>1986</v>
      </c>
      <c r="H5866"/>
      <c r="I5866" s="12" t="s">
        <v>4267</v>
      </c>
      <c r="K5866" s="3" t="str">
        <f>IF(VLOOKUP(D5866,'Resources Final'!A:C,3,FALSE)=0,"",VLOOKUP(D5866,'Resources Final'!A:C,3,FALSE))</f>
        <v/>
      </c>
      <c r="L5866" s="3" t="str">
        <f>IF(VLOOKUP(D5866,'Resources Final'!A:D,4,FALSE)=0,"",VLOOKUP(D5866,'Resources Final'!A:D,4,FALSE))</f>
        <v>Y</v>
      </c>
      <c r="M5866" s="3" t="str">
        <f>IF(VLOOKUP(D5866,'Resources Final'!A:E,5,FALSE)=0,"",VLOOKUP(D5866,'Resources Final'!A:E,5,FALSE))</f>
        <v/>
      </c>
      <c r="N5866" s="7" t="str">
        <f>IF(VLOOKUP(D5866,'Resources Final'!A:F,6,FALSE)=0,"",VLOOKUP(D5866,'Resources Final'!A:F,6,FALSE))</f>
        <v/>
      </c>
      <c r="O5866" s="3" t="str">
        <f>IF(VLOOKUP(D5866,'Resources Final'!A:G,7,FALSE)=0,"",VLOOKUP(D5866,'Resources Final'!A:G,7,FALSE))</f>
        <v/>
      </c>
    </row>
    <row r="5867" spans="1:15" x14ac:dyDescent="0.2">
      <c r="A5867" s="11" t="s">
        <v>4160</v>
      </c>
      <c r="B5867" s="11" t="str">
        <f t="shared" si="106"/>
        <v>David H. Koch Charitable Foundation_House Ear Institute198625000</v>
      </c>
      <c r="C5867" s="11" t="s">
        <v>955</v>
      </c>
      <c r="D5867" s="11" t="s">
        <v>1621</v>
      </c>
      <c r="E5867" s="11" t="s">
        <v>1621</v>
      </c>
      <c r="F5867" s="4">
        <v>25000</v>
      </c>
      <c r="G5867" s="3">
        <v>1986</v>
      </c>
      <c r="H5867"/>
      <c r="I5867" s="12"/>
      <c r="K5867" s="3" t="str">
        <f>IF(VLOOKUP(D5867,'Resources Final'!A:C,3,FALSE)=0,"",VLOOKUP(D5867,'Resources Final'!A:C,3,FALSE))</f>
        <v/>
      </c>
      <c r="L5867" s="3" t="str">
        <f>IF(VLOOKUP(D5867,'Resources Final'!A:D,4,FALSE)=0,"",VLOOKUP(D5867,'Resources Final'!A:D,4,FALSE))</f>
        <v/>
      </c>
      <c r="M5867" s="3" t="str">
        <f>IF(VLOOKUP(D5867,'Resources Final'!A:E,5,FALSE)=0,"",VLOOKUP(D5867,'Resources Final'!A:E,5,FALSE))</f>
        <v>N</v>
      </c>
      <c r="N5867" s="7" t="str">
        <f>IF(VLOOKUP(D5867,'Resources Final'!A:F,6,FALSE)=0,"",VLOOKUP(D5867,'Resources Final'!A:F,6,FALSE))</f>
        <v/>
      </c>
      <c r="O5867" s="3" t="str">
        <f>IF(VLOOKUP(D5867,'Resources Final'!A:G,7,FALSE)=0,"",VLOOKUP(D5867,'Resources Final'!A:G,7,FALSE))</f>
        <v/>
      </c>
    </row>
    <row r="5868" spans="1:15" x14ac:dyDescent="0.2">
      <c r="A5868" s="11" t="s">
        <v>4160</v>
      </c>
      <c r="B5868" s="11" t="str">
        <f t="shared" si="106"/>
        <v>David H. Koch Charitable Foundation_Institute for Research on the Economics of Taxation198625000</v>
      </c>
      <c r="C5868" s="11" t="s">
        <v>955</v>
      </c>
      <c r="D5868" s="11" t="s">
        <v>1690</v>
      </c>
      <c r="E5868" s="11" t="s">
        <v>1690</v>
      </c>
      <c r="F5868" s="4">
        <v>25000</v>
      </c>
      <c r="G5868" s="3">
        <v>1986</v>
      </c>
      <c r="H5868"/>
      <c r="I5868" s="12"/>
      <c r="K5868" s="3" t="str">
        <f>IF(VLOOKUP(D5868,'Resources Final'!A:C,3,FALSE)=0,"",VLOOKUP(D5868,'Resources Final'!A:C,3,FALSE))</f>
        <v/>
      </c>
      <c r="L5868" s="3" t="str">
        <f>IF(VLOOKUP(D5868,'Resources Final'!A:D,4,FALSE)=0,"",VLOOKUP(D5868,'Resources Final'!A:D,4,FALSE))</f>
        <v/>
      </c>
      <c r="M5868" s="3" t="str">
        <f>IF(VLOOKUP(D5868,'Resources Final'!A:E,5,FALSE)=0,"",VLOOKUP(D5868,'Resources Final'!A:E,5,FALSE))</f>
        <v/>
      </c>
      <c r="N5868" s="7" t="str">
        <f>IF(VLOOKUP(D5868,'Resources Final'!A:F,6,FALSE)=0,"",VLOOKUP(D5868,'Resources Final'!A:F,6,FALSE))</f>
        <v>https://www.sourcewatch.org/index.php/Institute_for_Research_on_the_Economics_of_Taxation</v>
      </c>
      <c r="O5868" s="3" t="str">
        <f>IF(VLOOKUP(D5868,'Resources Final'!A:G,7,FALSE)=0,"",VLOOKUP(D5868,'Resources Final'!A:G,7,FALSE))</f>
        <v>Sourcewatch</v>
      </c>
    </row>
    <row r="5869" spans="1:15" x14ac:dyDescent="0.2">
      <c r="A5869" s="11" t="s">
        <v>4160</v>
      </c>
      <c r="B5869" s="11" t="str">
        <f t="shared" si="106"/>
        <v>David H. Koch Charitable Foundation_Institute for the Study of Human Origins198650000</v>
      </c>
      <c r="C5869" s="11" t="s">
        <v>955</v>
      </c>
      <c r="D5869" s="11" t="s">
        <v>1693</v>
      </c>
      <c r="E5869" s="11" t="s">
        <v>1693</v>
      </c>
      <c r="F5869" s="4">
        <v>50000</v>
      </c>
      <c r="G5869" s="3">
        <v>1986</v>
      </c>
      <c r="H5869"/>
      <c r="I5869" s="12"/>
      <c r="K5869" s="3" t="str">
        <f>IF(VLOOKUP(D5869,'Resources Final'!A:C,3,FALSE)=0,"",VLOOKUP(D5869,'Resources Final'!A:C,3,FALSE))</f>
        <v/>
      </c>
      <c r="L5869" s="3" t="str">
        <f>IF(VLOOKUP(D5869,'Resources Final'!A:D,4,FALSE)=0,"",VLOOKUP(D5869,'Resources Final'!A:D,4,FALSE))</f>
        <v/>
      </c>
      <c r="M5869" s="3" t="str">
        <f>IF(VLOOKUP(D5869,'Resources Final'!A:E,5,FALSE)=0,"",VLOOKUP(D5869,'Resources Final'!A:E,5,FALSE))</f>
        <v/>
      </c>
      <c r="N5869" s="7" t="str">
        <f>IF(VLOOKUP(D5869,'Resources Final'!A:F,6,FALSE)=0,"",VLOOKUP(D5869,'Resources Final'!A:F,6,FALSE))</f>
        <v/>
      </c>
      <c r="O5869" s="3" t="str">
        <f>IF(VLOOKUP(D5869,'Resources Final'!A:G,7,FALSE)=0,"",VLOOKUP(D5869,'Resources Final'!A:G,7,FALSE))</f>
        <v/>
      </c>
    </row>
    <row r="5870" spans="1:15" x14ac:dyDescent="0.2">
      <c r="A5870" s="11" t="s">
        <v>4160</v>
      </c>
      <c r="B5870" s="11" t="str">
        <f t="shared" si="106"/>
        <v>David H. Koch Charitable Foundation_Institute for the Study of Human Origins198611000</v>
      </c>
      <c r="C5870" s="11" t="s">
        <v>955</v>
      </c>
      <c r="D5870" s="11" t="s">
        <v>1693</v>
      </c>
      <c r="E5870" s="11" t="s">
        <v>1693</v>
      </c>
      <c r="F5870" s="4">
        <v>11000</v>
      </c>
      <c r="G5870" s="3">
        <v>1986</v>
      </c>
      <c r="H5870"/>
      <c r="I5870" s="12"/>
      <c r="K5870" s="3" t="str">
        <f>IF(VLOOKUP(D5870,'Resources Final'!A:C,3,FALSE)=0,"",VLOOKUP(D5870,'Resources Final'!A:C,3,FALSE))</f>
        <v/>
      </c>
      <c r="L5870" s="3" t="str">
        <f>IF(VLOOKUP(D5870,'Resources Final'!A:D,4,FALSE)=0,"",VLOOKUP(D5870,'Resources Final'!A:D,4,FALSE))</f>
        <v/>
      </c>
      <c r="M5870" s="3" t="str">
        <f>IF(VLOOKUP(D5870,'Resources Final'!A:E,5,FALSE)=0,"",VLOOKUP(D5870,'Resources Final'!A:E,5,FALSE))</f>
        <v/>
      </c>
      <c r="N5870" s="7" t="str">
        <f>IF(VLOOKUP(D5870,'Resources Final'!A:F,6,FALSE)=0,"",VLOOKUP(D5870,'Resources Final'!A:F,6,FALSE))</f>
        <v/>
      </c>
      <c r="O5870" s="3" t="str">
        <f>IF(VLOOKUP(D5870,'Resources Final'!A:G,7,FALSE)=0,"",VLOOKUP(D5870,'Resources Final'!A:G,7,FALSE))</f>
        <v/>
      </c>
    </row>
    <row r="5871" spans="1:15" x14ac:dyDescent="0.2">
      <c r="A5871" s="11" t="s">
        <v>4160</v>
      </c>
      <c r="B5871" s="11" t="str">
        <f t="shared" si="106"/>
        <v>David H. Koch Charitable Foundation_Libertarian Review Foundation198612500</v>
      </c>
      <c r="C5871" s="11" t="s">
        <v>955</v>
      </c>
      <c r="D5871" s="11" t="s">
        <v>2156</v>
      </c>
      <c r="E5871" s="11" t="s">
        <v>2156</v>
      </c>
      <c r="F5871" s="4">
        <v>12500</v>
      </c>
      <c r="G5871" s="3">
        <v>1986</v>
      </c>
      <c r="H5871"/>
      <c r="I5871" s="12"/>
      <c r="K5871" s="3" t="str">
        <f>IF(VLOOKUP(D5871,'Resources Final'!A:C,3,FALSE)=0,"",VLOOKUP(D5871,'Resources Final'!A:C,3,FALSE))</f>
        <v/>
      </c>
      <c r="L5871" s="3" t="str">
        <f>IF(VLOOKUP(D5871,'Resources Final'!A:D,4,FALSE)=0,"",VLOOKUP(D5871,'Resources Final'!A:D,4,FALSE))</f>
        <v/>
      </c>
      <c r="M5871" s="3" t="str">
        <f>IF(VLOOKUP(D5871,'Resources Final'!A:E,5,FALSE)=0,"",VLOOKUP(D5871,'Resources Final'!A:E,5,FALSE))</f>
        <v/>
      </c>
      <c r="N5871" s="7" t="str">
        <f>IF(VLOOKUP(D5871,'Resources Final'!A:F,6,FALSE)=0,"",VLOOKUP(D5871,'Resources Final'!A:F,6,FALSE))</f>
        <v/>
      </c>
      <c r="O5871" s="3" t="str">
        <f>IF(VLOOKUP(D5871,'Resources Final'!A:G,7,FALSE)=0,"",VLOOKUP(D5871,'Resources Final'!A:G,7,FALSE))</f>
        <v/>
      </c>
    </row>
    <row r="5872" spans="1:15" x14ac:dyDescent="0.2">
      <c r="A5872" s="11" t="s">
        <v>4160</v>
      </c>
      <c r="B5872" s="11" t="str">
        <f t="shared" si="106"/>
        <v>David H. Koch Charitable Foundation_Long Island University19862000</v>
      </c>
      <c r="C5872" s="11" t="s">
        <v>955</v>
      </c>
      <c r="D5872" s="11" t="s">
        <v>2198</v>
      </c>
      <c r="E5872" s="11" t="s">
        <v>2198</v>
      </c>
      <c r="F5872" s="4">
        <v>2000</v>
      </c>
      <c r="G5872" s="3">
        <v>1986</v>
      </c>
      <c r="H5872"/>
      <c r="I5872" s="12"/>
      <c r="K5872" s="3" t="str">
        <f>IF(VLOOKUP(D5872,'Resources Final'!A:C,3,FALSE)=0,"",VLOOKUP(D5872,'Resources Final'!A:C,3,FALSE))</f>
        <v/>
      </c>
      <c r="L5872" s="3" t="str">
        <f>IF(VLOOKUP(D5872,'Resources Final'!A:D,4,FALSE)=0,"",VLOOKUP(D5872,'Resources Final'!A:D,4,FALSE))</f>
        <v>Y</v>
      </c>
      <c r="M5872" s="3" t="str">
        <f>IF(VLOOKUP(D5872,'Resources Final'!A:E,5,FALSE)=0,"",VLOOKUP(D5872,'Resources Final'!A:E,5,FALSE))</f>
        <v/>
      </c>
      <c r="N5872" s="7" t="str">
        <f>IF(VLOOKUP(D5872,'Resources Final'!A:F,6,FALSE)=0,"",VLOOKUP(D5872,'Resources Final'!A:F,6,FALSE))</f>
        <v/>
      </c>
      <c r="O5872" s="3" t="str">
        <f>IF(VLOOKUP(D5872,'Resources Final'!A:G,7,FALSE)=0,"",VLOOKUP(D5872,'Resources Final'!A:G,7,FALSE))</f>
        <v/>
      </c>
    </row>
    <row r="5873" spans="1:15" x14ac:dyDescent="0.2">
      <c r="A5873" s="11" t="s">
        <v>4160</v>
      </c>
      <c r="B5873" s="11" t="str">
        <f t="shared" si="106"/>
        <v>David H. Koch Charitable Foundation_Manhattan Institute for Policy Research198625000</v>
      </c>
      <c r="C5873" s="11" t="s">
        <v>955</v>
      </c>
      <c r="D5873" s="11" t="s">
        <v>2312</v>
      </c>
      <c r="E5873" s="11" t="s">
        <v>2312</v>
      </c>
      <c r="F5873" s="4">
        <v>25000</v>
      </c>
      <c r="G5873" s="3">
        <v>1986</v>
      </c>
      <c r="H5873"/>
      <c r="I5873" s="12"/>
      <c r="K5873" s="3" t="str">
        <f>IF(VLOOKUP(D5873,'Resources Final'!A:C,3,FALSE)=0,"",VLOOKUP(D5873,'Resources Final'!A:C,3,FALSE))</f>
        <v/>
      </c>
      <c r="L5873" s="3" t="str">
        <f>IF(VLOOKUP(D5873,'Resources Final'!A:D,4,FALSE)=0,"",VLOOKUP(D5873,'Resources Final'!A:D,4,FALSE))</f>
        <v/>
      </c>
      <c r="M5873" s="3" t="str">
        <f>IF(VLOOKUP(D5873,'Resources Final'!A:E,5,FALSE)=0,"",VLOOKUP(D5873,'Resources Final'!A:E,5,FALSE))</f>
        <v/>
      </c>
      <c r="N5873" s="7" t="str">
        <f>IF(VLOOKUP(D5873,'Resources Final'!A:F,6,FALSE)=0,"",VLOOKUP(D5873,'Resources Final'!A:F,6,FALSE))</f>
        <v>https://www.desmogblog.com/manhattan-institute-policy-research</v>
      </c>
      <c r="O5873" s="3" t="str">
        <f>IF(VLOOKUP(D5873,'Resources Final'!A:G,7,FALSE)=0,"",VLOOKUP(D5873,'Resources Final'!A:G,7,FALSE))</f>
        <v>Desmog</v>
      </c>
    </row>
    <row r="5874" spans="1:15" x14ac:dyDescent="0.2">
      <c r="A5874" s="11" t="s">
        <v>4160</v>
      </c>
      <c r="B5874" s="11" t="str">
        <f t="shared" si="106"/>
        <v>David H. Koch Charitable Foundation_Massachusetts Institute of Technology198625000</v>
      </c>
      <c r="C5874" s="11" t="s">
        <v>955</v>
      </c>
      <c r="D5874" s="11" t="s">
        <v>2351</v>
      </c>
      <c r="E5874" s="11" t="s">
        <v>2351</v>
      </c>
      <c r="F5874" s="4">
        <v>25000</v>
      </c>
      <c r="G5874" s="3">
        <v>1986</v>
      </c>
      <c r="H5874"/>
      <c r="I5874" s="12"/>
      <c r="K5874" s="3" t="str">
        <f>IF(VLOOKUP(D5874,'Resources Final'!A:C,3,FALSE)=0,"",VLOOKUP(D5874,'Resources Final'!A:C,3,FALSE))</f>
        <v/>
      </c>
      <c r="L5874" s="3" t="str">
        <f>IF(VLOOKUP(D5874,'Resources Final'!A:D,4,FALSE)=0,"",VLOOKUP(D5874,'Resources Final'!A:D,4,FALSE))</f>
        <v>Y</v>
      </c>
      <c r="M5874" s="3" t="str">
        <f>IF(VLOOKUP(D5874,'Resources Final'!A:E,5,FALSE)=0,"",VLOOKUP(D5874,'Resources Final'!A:E,5,FALSE))</f>
        <v/>
      </c>
      <c r="N5874" s="7" t="str">
        <f>IF(VLOOKUP(D5874,'Resources Final'!A:F,6,FALSE)=0,"",VLOOKUP(D5874,'Resources Final'!A:F,6,FALSE))</f>
        <v/>
      </c>
      <c r="O5874" s="3" t="str">
        <f>IF(VLOOKUP(D5874,'Resources Final'!A:G,7,FALSE)=0,"",VLOOKUP(D5874,'Resources Final'!A:G,7,FALSE))</f>
        <v/>
      </c>
    </row>
    <row r="5875" spans="1:15" x14ac:dyDescent="0.2">
      <c r="A5875" s="11" t="s">
        <v>4160</v>
      </c>
      <c r="B5875" s="11" t="str">
        <f t="shared" si="106"/>
        <v>David H. Koch Charitable Foundation_Memorial Sloan-Kettering Cancer Center198625000</v>
      </c>
      <c r="C5875" s="11" t="s">
        <v>955</v>
      </c>
      <c r="D5875" s="11" t="s">
        <v>2423</v>
      </c>
      <c r="E5875" s="11" t="s">
        <v>2423</v>
      </c>
      <c r="F5875" s="4">
        <v>25000</v>
      </c>
      <c r="G5875" s="3">
        <v>1986</v>
      </c>
      <c r="H5875"/>
      <c r="I5875" s="12"/>
      <c r="K5875" s="3" t="str">
        <f>IF(VLOOKUP(D5875,'Resources Final'!A:C,3,FALSE)=0,"",VLOOKUP(D5875,'Resources Final'!A:C,3,FALSE))</f>
        <v/>
      </c>
      <c r="L5875" s="3" t="str">
        <f>IF(VLOOKUP(D5875,'Resources Final'!A:D,4,FALSE)=0,"",VLOOKUP(D5875,'Resources Final'!A:D,4,FALSE))</f>
        <v/>
      </c>
      <c r="M5875" s="3" t="str">
        <f>IF(VLOOKUP(D5875,'Resources Final'!A:E,5,FALSE)=0,"",VLOOKUP(D5875,'Resources Final'!A:E,5,FALSE))</f>
        <v>N</v>
      </c>
      <c r="N5875" s="7" t="str">
        <f>IF(VLOOKUP(D5875,'Resources Final'!A:F,6,FALSE)=0,"",VLOOKUP(D5875,'Resources Final'!A:F,6,FALSE))</f>
        <v/>
      </c>
      <c r="O5875" s="3" t="str">
        <f>IF(VLOOKUP(D5875,'Resources Final'!A:G,7,FALSE)=0,"",VLOOKUP(D5875,'Resources Final'!A:G,7,FALSE))</f>
        <v/>
      </c>
    </row>
    <row r="5876" spans="1:15" x14ac:dyDescent="0.2">
      <c r="A5876" s="11" t="s">
        <v>4160</v>
      </c>
      <c r="B5876" s="11" t="str">
        <f t="shared" si="106"/>
        <v>David H. Koch Charitable Foundation_New York City Ballet198625000</v>
      </c>
      <c r="C5876" s="11" t="s">
        <v>955</v>
      </c>
      <c r="D5876" s="11" t="s">
        <v>2655</v>
      </c>
      <c r="E5876" s="11" t="s">
        <v>2655</v>
      </c>
      <c r="F5876" s="4">
        <v>25000</v>
      </c>
      <c r="G5876" s="3">
        <v>1986</v>
      </c>
      <c r="H5876"/>
      <c r="I5876" s="12"/>
      <c r="K5876" s="3" t="str">
        <f>IF(VLOOKUP(D5876,'Resources Final'!A:C,3,FALSE)=0,"",VLOOKUP(D5876,'Resources Final'!A:C,3,FALSE))</f>
        <v/>
      </c>
      <c r="L5876" s="3" t="str">
        <f>IF(VLOOKUP(D5876,'Resources Final'!A:D,4,FALSE)=0,"",VLOOKUP(D5876,'Resources Final'!A:D,4,FALSE))</f>
        <v/>
      </c>
      <c r="M5876" s="3" t="str">
        <f>IF(VLOOKUP(D5876,'Resources Final'!A:E,5,FALSE)=0,"",VLOOKUP(D5876,'Resources Final'!A:E,5,FALSE))</f>
        <v>N</v>
      </c>
      <c r="N5876" s="7" t="str">
        <f>IF(VLOOKUP(D5876,'Resources Final'!A:F,6,FALSE)=0,"",VLOOKUP(D5876,'Resources Final'!A:F,6,FALSE))</f>
        <v/>
      </c>
      <c r="O5876" s="3" t="str">
        <f>IF(VLOOKUP(D5876,'Resources Final'!A:G,7,FALSE)=0,"",VLOOKUP(D5876,'Resources Final'!A:G,7,FALSE))</f>
        <v/>
      </c>
    </row>
    <row r="5877" spans="1:15" x14ac:dyDescent="0.2">
      <c r="A5877" s="11" t="s">
        <v>4160</v>
      </c>
      <c r="B5877" s="11" t="str">
        <f t="shared" si="106"/>
        <v>David H. Koch Charitable Foundation_New York City Mission Society19861000</v>
      </c>
      <c r="C5877" s="11" t="s">
        <v>955</v>
      </c>
      <c r="D5877" s="11" t="s">
        <v>2656</v>
      </c>
      <c r="E5877" s="11" t="s">
        <v>2656</v>
      </c>
      <c r="F5877" s="4">
        <v>1000</v>
      </c>
      <c r="G5877" s="3">
        <v>1986</v>
      </c>
      <c r="H5877"/>
      <c r="I5877" s="12"/>
      <c r="K5877" s="3" t="str">
        <f>IF(VLOOKUP(D5877,'Resources Final'!A:C,3,FALSE)=0,"",VLOOKUP(D5877,'Resources Final'!A:C,3,FALSE))</f>
        <v/>
      </c>
      <c r="L5877" s="3" t="str">
        <f>IF(VLOOKUP(D5877,'Resources Final'!A:D,4,FALSE)=0,"",VLOOKUP(D5877,'Resources Final'!A:D,4,FALSE))</f>
        <v/>
      </c>
      <c r="M5877" s="3" t="str">
        <f>IF(VLOOKUP(D5877,'Resources Final'!A:E,5,FALSE)=0,"",VLOOKUP(D5877,'Resources Final'!A:E,5,FALSE))</f>
        <v/>
      </c>
      <c r="N5877" s="7" t="str">
        <f>IF(VLOOKUP(D5877,'Resources Final'!A:F,6,FALSE)=0,"",VLOOKUP(D5877,'Resources Final'!A:F,6,FALSE))</f>
        <v/>
      </c>
      <c r="O5877" s="3" t="str">
        <f>IF(VLOOKUP(D5877,'Resources Final'!A:G,7,FALSE)=0,"",VLOOKUP(D5877,'Resources Final'!A:G,7,FALSE))</f>
        <v/>
      </c>
    </row>
    <row r="5878" spans="1:15" x14ac:dyDescent="0.2">
      <c r="A5878" s="11" t="s">
        <v>4160</v>
      </c>
      <c r="B5878" s="11" t="str">
        <f t="shared" si="106"/>
        <v>David H. Koch Charitable Foundation_New York School for Circus Arts/Big Apple Circus19861000</v>
      </c>
      <c r="C5878" s="11" t="s">
        <v>955</v>
      </c>
      <c r="D5878" s="11" t="s">
        <v>2660</v>
      </c>
      <c r="E5878" s="11" t="s">
        <v>2660</v>
      </c>
      <c r="F5878" s="4">
        <v>1000</v>
      </c>
      <c r="G5878" s="3">
        <v>1986</v>
      </c>
      <c r="H5878"/>
      <c r="I5878" s="12"/>
      <c r="K5878" s="3" t="str">
        <f>IF(VLOOKUP(D5878,'Resources Final'!A:C,3,FALSE)=0,"",VLOOKUP(D5878,'Resources Final'!A:C,3,FALSE))</f>
        <v/>
      </c>
      <c r="L5878" s="3" t="str">
        <f>IF(VLOOKUP(D5878,'Resources Final'!A:D,4,FALSE)=0,"",VLOOKUP(D5878,'Resources Final'!A:D,4,FALSE))</f>
        <v>Y</v>
      </c>
      <c r="M5878" s="3" t="str">
        <f>IF(VLOOKUP(D5878,'Resources Final'!A:E,5,FALSE)=0,"",VLOOKUP(D5878,'Resources Final'!A:E,5,FALSE))</f>
        <v/>
      </c>
      <c r="N5878" s="7" t="str">
        <f>IF(VLOOKUP(D5878,'Resources Final'!A:F,6,FALSE)=0,"",VLOOKUP(D5878,'Resources Final'!A:F,6,FALSE))</f>
        <v/>
      </c>
      <c r="O5878" s="3" t="str">
        <f>IF(VLOOKUP(D5878,'Resources Final'!A:G,7,FALSE)=0,"",VLOOKUP(D5878,'Resources Final'!A:G,7,FALSE))</f>
        <v/>
      </c>
    </row>
    <row r="5879" spans="1:15" x14ac:dyDescent="0.2">
      <c r="A5879" s="11" t="s">
        <v>4160</v>
      </c>
      <c r="B5879" s="11" t="str">
        <f t="shared" si="106"/>
        <v>David H. Koch Charitable Foundation_New York University198625000</v>
      </c>
      <c r="C5879" s="11" t="s">
        <v>955</v>
      </c>
      <c r="D5879" s="11" t="s">
        <v>2662</v>
      </c>
      <c r="E5879" s="11" t="s">
        <v>2662</v>
      </c>
      <c r="F5879" s="4">
        <v>25000</v>
      </c>
      <c r="G5879" s="3">
        <v>1986</v>
      </c>
      <c r="H5879"/>
      <c r="I5879" s="12"/>
      <c r="K5879" s="3" t="str">
        <f>IF(VLOOKUP(D5879,'Resources Final'!A:C,3,FALSE)=0,"",VLOOKUP(D5879,'Resources Final'!A:C,3,FALSE))</f>
        <v/>
      </c>
      <c r="L5879" s="3" t="str">
        <f>IF(VLOOKUP(D5879,'Resources Final'!A:D,4,FALSE)=0,"",VLOOKUP(D5879,'Resources Final'!A:D,4,FALSE))</f>
        <v>Y</v>
      </c>
      <c r="M5879" s="3" t="str">
        <f>IF(VLOOKUP(D5879,'Resources Final'!A:E,5,FALSE)=0,"",VLOOKUP(D5879,'Resources Final'!A:E,5,FALSE))</f>
        <v/>
      </c>
      <c r="N5879" s="7" t="str">
        <f>IF(VLOOKUP(D5879,'Resources Final'!A:F,6,FALSE)=0,"",VLOOKUP(D5879,'Resources Final'!A:F,6,FALSE))</f>
        <v/>
      </c>
      <c r="O5879" s="3" t="str">
        <f>IF(VLOOKUP(D5879,'Resources Final'!A:G,7,FALSE)=0,"",VLOOKUP(D5879,'Resources Final'!A:G,7,FALSE))</f>
        <v/>
      </c>
    </row>
    <row r="5880" spans="1:15" x14ac:dyDescent="0.2">
      <c r="A5880" s="11" t="s">
        <v>4160</v>
      </c>
      <c r="B5880" s="11" t="str">
        <f t="shared" si="106"/>
        <v>David H. Koch Charitable Foundation_Pacific Research Institute for Public Policy198625800</v>
      </c>
      <c r="C5880" s="11" t="s">
        <v>955</v>
      </c>
      <c r="D5880" s="11" t="s">
        <v>2786</v>
      </c>
      <c r="E5880" s="11" t="s">
        <v>2786</v>
      </c>
      <c r="F5880" s="4">
        <v>25800</v>
      </c>
      <c r="G5880" s="3">
        <v>1986</v>
      </c>
      <c r="H5880"/>
      <c r="I5880" s="12"/>
      <c r="K5880" s="3" t="str">
        <f>IF(VLOOKUP(D5880,'Resources Final'!A:C,3,FALSE)=0,"",VLOOKUP(D5880,'Resources Final'!A:C,3,FALSE))</f>
        <v/>
      </c>
      <c r="L5880" s="3" t="str">
        <f>IF(VLOOKUP(D5880,'Resources Final'!A:D,4,FALSE)=0,"",VLOOKUP(D5880,'Resources Final'!A:D,4,FALSE))</f>
        <v/>
      </c>
      <c r="M5880" s="3" t="str">
        <f>IF(VLOOKUP(D5880,'Resources Final'!A:E,5,FALSE)=0,"",VLOOKUP(D5880,'Resources Final'!A:E,5,FALSE))</f>
        <v/>
      </c>
      <c r="N5880" s="7" t="str">
        <f>IF(VLOOKUP(D5880,'Resources Final'!A:F,6,FALSE)=0,"",VLOOKUP(D5880,'Resources Final'!A:F,6,FALSE))</f>
        <v>https://www.desmogblog.com/pacific-research-institute</v>
      </c>
      <c r="O5880" s="3" t="str">
        <f>IF(VLOOKUP(D5880,'Resources Final'!A:G,7,FALSE)=0,"",VLOOKUP(D5880,'Resources Final'!A:G,7,FALSE))</f>
        <v>Desmog</v>
      </c>
    </row>
    <row r="5881" spans="1:15" x14ac:dyDescent="0.2">
      <c r="A5881" s="11" t="s">
        <v>4160</v>
      </c>
      <c r="B5881" s="11" t="str">
        <f t="shared" si="106"/>
        <v>David H. Koch Charitable Foundation_Reason Foundation1986100000</v>
      </c>
      <c r="C5881" s="11" t="s">
        <v>955</v>
      </c>
      <c r="D5881" s="11" t="s">
        <v>3001</v>
      </c>
      <c r="E5881" s="11" t="s">
        <v>3001</v>
      </c>
      <c r="F5881" s="4">
        <v>100000</v>
      </c>
      <c r="G5881" s="3">
        <v>1986</v>
      </c>
      <c r="H5881"/>
      <c r="I5881" s="12"/>
      <c r="K5881" s="3" t="str">
        <f>IF(VLOOKUP(D5881,'Resources Final'!A:C,3,FALSE)=0,"",VLOOKUP(D5881,'Resources Final'!A:C,3,FALSE))</f>
        <v/>
      </c>
      <c r="L5881" s="3" t="str">
        <f>IF(VLOOKUP(D5881,'Resources Final'!A:D,4,FALSE)=0,"",VLOOKUP(D5881,'Resources Final'!A:D,4,FALSE))</f>
        <v/>
      </c>
      <c r="M5881" s="3" t="str">
        <f>IF(VLOOKUP(D5881,'Resources Final'!A:E,5,FALSE)=0,"",VLOOKUP(D5881,'Resources Final'!A:E,5,FALSE))</f>
        <v/>
      </c>
      <c r="N5881" s="7" t="str">
        <f>IF(VLOOKUP(D5881,'Resources Final'!A:F,6,FALSE)=0,"",VLOOKUP(D5881,'Resources Final'!A:F,6,FALSE))</f>
        <v>https://www.desmogblog.com/reason-foundation</v>
      </c>
      <c r="O5881" s="3" t="str">
        <f>IF(VLOOKUP(D5881,'Resources Final'!A:G,7,FALSE)=0,"",VLOOKUP(D5881,'Resources Final'!A:G,7,FALSE))</f>
        <v>Desmog</v>
      </c>
    </row>
    <row r="5882" spans="1:15" x14ac:dyDescent="0.2">
      <c r="A5882" s="11" t="s">
        <v>4160</v>
      </c>
      <c r="B5882" s="11" t="str">
        <f t="shared" si="106"/>
        <v>David H. Koch Charitable Foundation_Reason Foundation198617882</v>
      </c>
      <c r="C5882" s="11" t="s">
        <v>955</v>
      </c>
      <c r="D5882" s="11" t="s">
        <v>3001</v>
      </c>
      <c r="E5882" s="11" t="s">
        <v>3001</v>
      </c>
      <c r="F5882" s="4">
        <v>17882</v>
      </c>
      <c r="G5882" s="3">
        <v>1986</v>
      </c>
      <c r="H5882"/>
      <c r="I5882" s="12"/>
      <c r="K5882" s="3" t="str">
        <f>IF(VLOOKUP(D5882,'Resources Final'!A:C,3,FALSE)=0,"",VLOOKUP(D5882,'Resources Final'!A:C,3,FALSE))</f>
        <v/>
      </c>
      <c r="L5882" s="3" t="str">
        <f>IF(VLOOKUP(D5882,'Resources Final'!A:D,4,FALSE)=0,"",VLOOKUP(D5882,'Resources Final'!A:D,4,FALSE))</f>
        <v/>
      </c>
      <c r="M5882" s="3" t="str">
        <f>IF(VLOOKUP(D5882,'Resources Final'!A:E,5,FALSE)=0,"",VLOOKUP(D5882,'Resources Final'!A:E,5,FALSE))</f>
        <v/>
      </c>
      <c r="N5882" s="7" t="str">
        <f>IF(VLOOKUP(D5882,'Resources Final'!A:F,6,FALSE)=0,"",VLOOKUP(D5882,'Resources Final'!A:F,6,FALSE))</f>
        <v>https://www.desmogblog.com/reason-foundation</v>
      </c>
      <c r="O5882" s="3" t="str">
        <f>IF(VLOOKUP(D5882,'Resources Final'!A:G,7,FALSE)=0,"",VLOOKUP(D5882,'Resources Final'!A:G,7,FALSE))</f>
        <v>Desmog</v>
      </c>
    </row>
    <row r="5883" spans="1:15" x14ac:dyDescent="0.2">
      <c r="A5883" s="11" t="s">
        <v>4160</v>
      </c>
      <c r="B5883" s="11" t="str">
        <f t="shared" si="106"/>
        <v>David H. Koch Charitable Foundation_Society of the New York Hospital Fund198625000</v>
      </c>
      <c r="C5883" s="11" t="s">
        <v>955</v>
      </c>
      <c r="D5883" s="11" t="s">
        <v>3351</v>
      </c>
      <c r="E5883" s="11" t="s">
        <v>3351</v>
      </c>
      <c r="F5883" s="4">
        <v>25000</v>
      </c>
      <c r="G5883" s="3">
        <v>1986</v>
      </c>
      <c r="H5883"/>
      <c r="I5883" s="12"/>
      <c r="K5883" s="3" t="str">
        <f>IF(VLOOKUP(D5883,'Resources Final'!A:C,3,FALSE)=0,"",VLOOKUP(D5883,'Resources Final'!A:C,3,FALSE))</f>
        <v/>
      </c>
      <c r="L5883" s="3" t="str">
        <f>IF(VLOOKUP(D5883,'Resources Final'!A:D,4,FALSE)=0,"",VLOOKUP(D5883,'Resources Final'!A:D,4,FALSE))</f>
        <v/>
      </c>
      <c r="M5883" s="3" t="str">
        <f>IF(VLOOKUP(D5883,'Resources Final'!A:E,5,FALSE)=0,"",VLOOKUP(D5883,'Resources Final'!A:E,5,FALSE))</f>
        <v>N</v>
      </c>
      <c r="N5883" s="7" t="str">
        <f>IF(VLOOKUP(D5883,'Resources Final'!A:F,6,FALSE)=0,"",VLOOKUP(D5883,'Resources Final'!A:F,6,FALSE))</f>
        <v/>
      </c>
      <c r="O5883" s="3" t="str">
        <f>IF(VLOOKUP(D5883,'Resources Final'!A:G,7,FALSE)=0,"",VLOOKUP(D5883,'Resources Final'!A:G,7,FALSE))</f>
        <v/>
      </c>
    </row>
    <row r="5884" spans="1:15" x14ac:dyDescent="0.2">
      <c r="A5884" s="11" t="s">
        <v>4160</v>
      </c>
      <c r="B5884" s="11" t="str">
        <f t="shared" si="106"/>
        <v>David H. Koch Charitable Foundation_The Metropolitan Museum of Art198625000</v>
      </c>
      <c r="C5884" s="11" t="s">
        <v>955</v>
      </c>
      <c r="D5884" s="11" t="s">
        <v>3593</v>
      </c>
      <c r="E5884" s="11" t="s">
        <v>3593</v>
      </c>
      <c r="F5884" s="4">
        <v>25000</v>
      </c>
      <c r="G5884" s="3">
        <v>1986</v>
      </c>
      <c r="H5884"/>
      <c r="I5884" s="12"/>
      <c r="K5884" s="3" t="str">
        <f>IF(VLOOKUP(D5884,'Resources Final'!A:C,3,FALSE)=0,"",VLOOKUP(D5884,'Resources Final'!A:C,3,FALSE))</f>
        <v/>
      </c>
      <c r="L5884" s="3" t="str">
        <f>IF(VLOOKUP(D5884,'Resources Final'!A:D,4,FALSE)=0,"",VLOOKUP(D5884,'Resources Final'!A:D,4,FALSE))</f>
        <v/>
      </c>
      <c r="M5884" s="3" t="str">
        <f>IF(VLOOKUP(D5884,'Resources Final'!A:E,5,FALSE)=0,"",VLOOKUP(D5884,'Resources Final'!A:E,5,FALSE))</f>
        <v>N</v>
      </c>
      <c r="N5884" s="7" t="str">
        <f>IF(VLOOKUP(D5884,'Resources Final'!A:F,6,FALSE)=0,"",VLOOKUP(D5884,'Resources Final'!A:F,6,FALSE))</f>
        <v/>
      </c>
      <c r="O5884" s="3" t="str">
        <f>IF(VLOOKUP(D5884,'Resources Final'!A:G,7,FALSE)=0,"",VLOOKUP(D5884,'Resources Final'!A:G,7,FALSE))</f>
        <v/>
      </c>
    </row>
    <row r="5885" spans="1:15" x14ac:dyDescent="0.2">
      <c r="A5885" s="11" t="s">
        <v>4160</v>
      </c>
      <c r="B5885" s="11" t="str">
        <f t="shared" si="106"/>
        <v>David H. Koch Charitable Foundation_The Statue of Liberty - Ellis Island Foundation198610000</v>
      </c>
      <c r="C5885" s="11" t="s">
        <v>955</v>
      </c>
      <c r="D5885" s="11" t="s">
        <v>3614</v>
      </c>
      <c r="E5885" s="11" t="s">
        <v>3614</v>
      </c>
      <c r="F5885" s="4">
        <v>10000</v>
      </c>
      <c r="G5885" s="3">
        <v>1986</v>
      </c>
      <c r="H5885"/>
      <c r="I5885" s="12"/>
      <c r="K5885" s="3" t="str">
        <f>IF(VLOOKUP(D5885,'Resources Final'!A:C,3,FALSE)=0,"",VLOOKUP(D5885,'Resources Final'!A:C,3,FALSE))</f>
        <v/>
      </c>
      <c r="L5885" s="3" t="str">
        <f>IF(VLOOKUP(D5885,'Resources Final'!A:D,4,FALSE)=0,"",VLOOKUP(D5885,'Resources Final'!A:D,4,FALSE))</f>
        <v/>
      </c>
      <c r="M5885" s="3" t="str">
        <f>IF(VLOOKUP(D5885,'Resources Final'!A:E,5,FALSE)=0,"",VLOOKUP(D5885,'Resources Final'!A:E,5,FALSE))</f>
        <v>N</v>
      </c>
      <c r="N5885" s="7" t="str">
        <f>IF(VLOOKUP(D5885,'Resources Final'!A:F,6,FALSE)=0,"",VLOOKUP(D5885,'Resources Final'!A:F,6,FALSE))</f>
        <v/>
      </c>
      <c r="O5885" s="3" t="str">
        <f>IF(VLOOKUP(D5885,'Resources Final'!A:G,7,FALSE)=0,"",VLOOKUP(D5885,'Resources Final'!A:G,7,FALSE))</f>
        <v/>
      </c>
    </row>
    <row r="5886" spans="1:15" x14ac:dyDescent="0.2">
      <c r="A5886" s="11" t="s">
        <v>4160</v>
      </c>
      <c r="B5886" s="11" t="str">
        <f t="shared" si="106"/>
        <v>David H. Koch Charitable Foundation_United Cerebral Palsy Research &amp; Educational Foundation19861000</v>
      </c>
      <c r="C5886" s="11" t="s">
        <v>955</v>
      </c>
      <c r="D5886" s="11" t="s">
        <v>3712</v>
      </c>
      <c r="E5886" s="11" t="s">
        <v>3712</v>
      </c>
      <c r="F5886" s="4">
        <v>1000</v>
      </c>
      <c r="G5886" s="3">
        <v>1986</v>
      </c>
      <c r="H5886"/>
      <c r="I5886" s="12"/>
      <c r="K5886" s="3" t="str">
        <f>IF(VLOOKUP(D5886,'Resources Final'!A:C,3,FALSE)=0,"",VLOOKUP(D5886,'Resources Final'!A:C,3,FALSE))</f>
        <v/>
      </c>
      <c r="L5886" s="3" t="str">
        <f>IF(VLOOKUP(D5886,'Resources Final'!A:D,4,FALSE)=0,"",VLOOKUP(D5886,'Resources Final'!A:D,4,FALSE))</f>
        <v/>
      </c>
      <c r="M5886" s="3" t="str">
        <f>IF(VLOOKUP(D5886,'Resources Final'!A:E,5,FALSE)=0,"",VLOOKUP(D5886,'Resources Final'!A:E,5,FALSE))</f>
        <v>N</v>
      </c>
      <c r="N5886" s="7" t="str">
        <f>IF(VLOOKUP(D5886,'Resources Final'!A:F,6,FALSE)=0,"",VLOOKUP(D5886,'Resources Final'!A:F,6,FALSE))</f>
        <v/>
      </c>
      <c r="O5886" s="3" t="str">
        <f>IF(VLOOKUP(D5886,'Resources Final'!A:G,7,FALSE)=0,"",VLOOKUP(D5886,'Resources Final'!A:G,7,FALSE))</f>
        <v/>
      </c>
    </row>
    <row r="5887" spans="1:15" x14ac:dyDescent="0.2">
      <c r="A5887" s="11" t="s">
        <v>4160</v>
      </c>
      <c r="B5887" s="11" t="str">
        <f t="shared" si="106"/>
        <v>David H. Koch Charitable Foundation_University of Minnesota198650000</v>
      </c>
      <c r="C5887" s="11" t="s">
        <v>955</v>
      </c>
      <c r="D5887" s="11" t="s">
        <v>3025</v>
      </c>
      <c r="E5887" s="11" t="s">
        <v>3025</v>
      </c>
      <c r="F5887" s="4">
        <v>50000</v>
      </c>
      <c r="G5887" s="3">
        <v>1986</v>
      </c>
      <c r="H5887"/>
      <c r="I5887" s="12"/>
      <c r="K5887" s="3" t="str">
        <f>IF(VLOOKUP(D5887,'Resources Final'!A:C,3,FALSE)=0,"",VLOOKUP(D5887,'Resources Final'!A:C,3,FALSE))</f>
        <v/>
      </c>
      <c r="L5887" s="3" t="str">
        <f>IF(VLOOKUP(D5887,'Resources Final'!A:D,4,FALSE)=0,"",VLOOKUP(D5887,'Resources Final'!A:D,4,FALSE))</f>
        <v>Y</v>
      </c>
      <c r="M5887" s="3" t="str">
        <f>IF(VLOOKUP(D5887,'Resources Final'!A:E,5,FALSE)=0,"",VLOOKUP(D5887,'Resources Final'!A:E,5,FALSE))</f>
        <v/>
      </c>
      <c r="N5887" s="7" t="str">
        <f>IF(VLOOKUP(D5887,'Resources Final'!A:F,6,FALSE)=0,"",VLOOKUP(D5887,'Resources Final'!A:F,6,FALSE))</f>
        <v/>
      </c>
      <c r="O5887" s="3" t="str">
        <f>IF(VLOOKUP(D5887,'Resources Final'!A:G,7,FALSE)=0,"",VLOOKUP(D5887,'Resources Final'!A:G,7,FALSE))</f>
        <v/>
      </c>
    </row>
    <row r="5888" spans="1:15" x14ac:dyDescent="0.2">
      <c r="A5888" s="11" t="s">
        <v>4160</v>
      </c>
      <c r="B5888" s="11" t="str">
        <f t="shared" si="106"/>
        <v>David H. Koch Charitable Foundation_WGBH Educational Foundation198610000</v>
      </c>
      <c r="C5888" s="11" t="s">
        <v>955</v>
      </c>
      <c r="D5888" s="11" t="s">
        <v>3993</v>
      </c>
      <c r="E5888" s="11" t="s">
        <v>3993</v>
      </c>
      <c r="F5888" s="4">
        <v>10000</v>
      </c>
      <c r="G5888" s="3">
        <v>1986</v>
      </c>
      <c r="H5888"/>
      <c r="I5888" s="12"/>
      <c r="K5888" s="3" t="str">
        <f>IF(VLOOKUP(D5888,'Resources Final'!A:C,3,FALSE)=0,"",VLOOKUP(D5888,'Resources Final'!A:C,3,FALSE))</f>
        <v/>
      </c>
      <c r="L5888" s="3" t="str">
        <f>IF(VLOOKUP(D5888,'Resources Final'!A:D,4,FALSE)=0,"",VLOOKUP(D5888,'Resources Final'!A:D,4,FALSE))</f>
        <v/>
      </c>
      <c r="M5888" s="3" t="str">
        <f>IF(VLOOKUP(D5888,'Resources Final'!A:E,5,FALSE)=0,"",VLOOKUP(D5888,'Resources Final'!A:E,5,FALSE))</f>
        <v/>
      </c>
      <c r="N5888" s="7" t="str">
        <f>IF(VLOOKUP(D5888,'Resources Final'!A:F,6,FALSE)=0,"",VLOOKUP(D5888,'Resources Final'!A:F,6,FALSE))</f>
        <v/>
      </c>
      <c r="O5888" s="3" t="str">
        <f>IF(VLOOKUP(D5888,'Resources Final'!A:G,7,FALSE)=0,"",VLOOKUP(D5888,'Resources Final'!A:G,7,FALSE))</f>
        <v/>
      </c>
    </row>
    <row r="5889" spans="1:15" x14ac:dyDescent="0.2">
      <c r="A5889" s="11" t="s">
        <v>4160</v>
      </c>
      <c r="B5889" s="11" t="str">
        <f t="shared" si="106"/>
        <v>David H. Koch Charitable Foundation_WNET/Thirteen Educational Broadcasting Network198610000</v>
      </c>
      <c r="C5889" s="11" t="s">
        <v>955</v>
      </c>
      <c r="D5889" s="11" t="s">
        <v>4073</v>
      </c>
      <c r="E5889" s="11" t="s">
        <v>4073</v>
      </c>
      <c r="F5889" s="4">
        <v>10000</v>
      </c>
      <c r="G5889" s="3">
        <v>1986</v>
      </c>
      <c r="H5889"/>
      <c r="I5889" s="12"/>
      <c r="K5889" s="3" t="str">
        <f>IF(VLOOKUP(D5889,'Resources Final'!A:C,3,FALSE)=0,"",VLOOKUP(D5889,'Resources Final'!A:C,3,FALSE))</f>
        <v/>
      </c>
      <c r="L5889" s="3" t="str">
        <f>IF(VLOOKUP(D5889,'Resources Final'!A:D,4,FALSE)=0,"",VLOOKUP(D5889,'Resources Final'!A:D,4,FALSE))</f>
        <v/>
      </c>
      <c r="M5889" s="3" t="str">
        <f>IF(VLOOKUP(D5889,'Resources Final'!A:E,5,FALSE)=0,"",VLOOKUP(D5889,'Resources Final'!A:E,5,FALSE))</f>
        <v/>
      </c>
      <c r="N5889" s="7" t="str">
        <f>IF(VLOOKUP(D5889,'Resources Final'!A:F,6,FALSE)=0,"",VLOOKUP(D5889,'Resources Final'!A:F,6,FALSE))</f>
        <v/>
      </c>
      <c r="O5889" s="3" t="str">
        <f>IF(VLOOKUP(D5889,'Resources Final'!A:G,7,FALSE)=0,"",VLOOKUP(D5889,'Resources Final'!A:G,7,FALSE))</f>
        <v/>
      </c>
    </row>
    <row r="5890" spans="1:15" x14ac:dyDescent="0.2">
      <c r="A5890" s="11" t="s">
        <v>4160</v>
      </c>
      <c r="B5890" s="11" t="str">
        <f t="shared" ref="B5890:B5953" si="107">C5890&amp;"_"&amp;D5890&amp;G5890&amp;F5890</f>
        <v>David H. Koch Charitable Foundation_Alzheimer's Disease and Related Disorders Association19872000</v>
      </c>
      <c r="C5890" s="11" t="s">
        <v>955</v>
      </c>
      <c r="D5890" s="11" t="s">
        <v>174</v>
      </c>
      <c r="E5890" s="11" t="s">
        <v>173</v>
      </c>
      <c r="F5890" s="4">
        <v>2000</v>
      </c>
      <c r="G5890" s="3">
        <v>1987</v>
      </c>
      <c r="H5890"/>
      <c r="I5890" s="12"/>
      <c r="K5890" s="3" t="str">
        <f>IF(VLOOKUP(D5890,'Resources Final'!A:C,3,FALSE)=0,"",VLOOKUP(D5890,'Resources Final'!A:C,3,FALSE))</f>
        <v/>
      </c>
      <c r="L5890" s="3" t="str">
        <f>IF(VLOOKUP(D5890,'Resources Final'!A:D,4,FALSE)=0,"",VLOOKUP(D5890,'Resources Final'!A:D,4,FALSE))</f>
        <v/>
      </c>
      <c r="M5890" s="3" t="str">
        <f>IF(VLOOKUP(D5890,'Resources Final'!A:E,5,FALSE)=0,"",VLOOKUP(D5890,'Resources Final'!A:E,5,FALSE))</f>
        <v>N</v>
      </c>
      <c r="N5890" s="7" t="str">
        <f>IF(VLOOKUP(D5890,'Resources Final'!A:F,6,FALSE)=0,"",VLOOKUP(D5890,'Resources Final'!A:F,6,FALSE))</f>
        <v/>
      </c>
      <c r="O5890" s="3" t="str">
        <f>IF(VLOOKUP(D5890,'Resources Final'!A:G,7,FALSE)=0,"",VLOOKUP(D5890,'Resources Final'!A:G,7,FALSE))</f>
        <v/>
      </c>
    </row>
    <row r="5891" spans="1:15" x14ac:dyDescent="0.2">
      <c r="A5891" s="11" t="s">
        <v>4160</v>
      </c>
      <c r="B5891" s="11" t="str">
        <f t="shared" si="107"/>
        <v>David H. Koch Charitable Foundation_American Council on Science and Health19871000</v>
      </c>
      <c r="C5891" s="11" t="s">
        <v>955</v>
      </c>
      <c r="D5891" s="11" t="s">
        <v>187</v>
      </c>
      <c r="E5891" s="11" t="s">
        <v>187</v>
      </c>
      <c r="F5891" s="4">
        <v>1000</v>
      </c>
      <c r="G5891" s="3">
        <v>1987</v>
      </c>
      <c r="H5891"/>
      <c r="I5891" s="12"/>
      <c r="K5891" s="3" t="str">
        <f>IF(VLOOKUP(D5891,'Resources Final'!A:C,3,FALSE)=0,"",VLOOKUP(D5891,'Resources Final'!A:C,3,FALSE))</f>
        <v/>
      </c>
      <c r="L5891" s="3" t="str">
        <f>IF(VLOOKUP(D5891,'Resources Final'!A:D,4,FALSE)=0,"",VLOOKUP(D5891,'Resources Final'!A:D,4,FALSE))</f>
        <v/>
      </c>
      <c r="M5891" s="3" t="str">
        <f>IF(VLOOKUP(D5891,'Resources Final'!A:E,5,FALSE)=0,"",VLOOKUP(D5891,'Resources Final'!A:E,5,FALSE))</f>
        <v/>
      </c>
      <c r="N5891" s="7" t="str">
        <f>IF(VLOOKUP(D5891,'Resources Final'!A:F,6,FALSE)=0,"",VLOOKUP(D5891,'Resources Final'!A:F,6,FALSE))</f>
        <v>https://www.desmogblog.com/american-council-science-and-health</v>
      </c>
      <c r="O5891" s="3" t="str">
        <f>IF(VLOOKUP(D5891,'Resources Final'!A:G,7,FALSE)=0,"",VLOOKUP(D5891,'Resources Final'!A:G,7,FALSE))</f>
        <v>Desmog</v>
      </c>
    </row>
    <row r="5892" spans="1:15" x14ac:dyDescent="0.2">
      <c r="A5892" s="11" t="s">
        <v>4160</v>
      </c>
      <c r="B5892" s="11" t="str">
        <f t="shared" si="107"/>
        <v>David H. Koch Charitable Foundation_Ballet Theatre Foundation198750000</v>
      </c>
      <c r="C5892" s="11" t="s">
        <v>955</v>
      </c>
      <c r="D5892" s="11" t="s">
        <v>344</v>
      </c>
      <c r="E5892" s="11" t="s">
        <v>344</v>
      </c>
      <c r="F5892" s="4">
        <v>50000</v>
      </c>
      <c r="G5892" s="3">
        <v>1987</v>
      </c>
      <c r="H5892"/>
      <c r="I5892" s="12"/>
      <c r="K5892" s="3" t="str">
        <f>IF(VLOOKUP(D5892,'Resources Final'!A:C,3,FALSE)=0,"",VLOOKUP(D5892,'Resources Final'!A:C,3,FALSE))</f>
        <v/>
      </c>
      <c r="L5892" s="3" t="str">
        <f>IF(VLOOKUP(D5892,'Resources Final'!A:D,4,FALSE)=0,"",VLOOKUP(D5892,'Resources Final'!A:D,4,FALSE))</f>
        <v/>
      </c>
      <c r="M5892" s="3" t="str">
        <f>IF(VLOOKUP(D5892,'Resources Final'!A:E,5,FALSE)=0,"",VLOOKUP(D5892,'Resources Final'!A:E,5,FALSE))</f>
        <v>N</v>
      </c>
      <c r="N5892" s="7" t="str">
        <f>IF(VLOOKUP(D5892,'Resources Final'!A:F,6,FALSE)=0,"",VLOOKUP(D5892,'Resources Final'!A:F,6,FALSE))</f>
        <v/>
      </c>
      <c r="O5892" s="3" t="str">
        <f>IF(VLOOKUP(D5892,'Resources Final'!A:G,7,FALSE)=0,"",VLOOKUP(D5892,'Resources Final'!A:G,7,FALSE))</f>
        <v/>
      </c>
    </row>
    <row r="5893" spans="1:15" x14ac:dyDescent="0.2">
      <c r="A5893" s="11" t="s">
        <v>4160</v>
      </c>
      <c r="B5893" s="11" t="str">
        <f t="shared" si="107"/>
        <v>David H. Koch Charitable Foundation_Ballet Theatre Foundation198725000</v>
      </c>
      <c r="C5893" s="11" t="s">
        <v>955</v>
      </c>
      <c r="D5893" s="11" t="s">
        <v>344</v>
      </c>
      <c r="E5893" s="11" t="s">
        <v>344</v>
      </c>
      <c r="F5893" s="4">
        <v>25000</v>
      </c>
      <c r="G5893" s="3">
        <v>1987</v>
      </c>
      <c r="H5893"/>
      <c r="I5893" s="12"/>
      <c r="K5893" s="3" t="str">
        <f>IF(VLOOKUP(D5893,'Resources Final'!A:C,3,FALSE)=0,"",VLOOKUP(D5893,'Resources Final'!A:C,3,FALSE))</f>
        <v/>
      </c>
      <c r="L5893" s="3" t="str">
        <f>IF(VLOOKUP(D5893,'Resources Final'!A:D,4,FALSE)=0,"",VLOOKUP(D5893,'Resources Final'!A:D,4,FALSE))</f>
        <v/>
      </c>
      <c r="M5893" s="3" t="str">
        <f>IF(VLOOKUP(D5893,'Resources Final'!A:E,5,FALSE)=0,"",VLOOKUP(D5893,'Resources Final'!A:E,5,FALSE))</f>
        <v>N</v>
      </c>
      <c r="N5893" s="7" t="str">
        <f>IF(VLOOKUP(D5893,'Resources Final'!A:F,6,FALSE)=0,"",VLOOKUP(D5893,'Resources Final'!A:F,6,FALSE))</f>
        <v/>
      </c>
      <c r="O5893" s="3" t="str">
        <f>IF(VLOOKUP(D5893,'Resources Final'!A:G,7,FALSE)=0,"",VLOOKUP(D5893,'Resources Final'!A:G,7,FALSE))</f>
        <v/>
      </c>
    </row>
    <row r="5894" spans="1:15" x14ac:dyDescent="0.2">
      <c r="A5894" s="11" t="s">
        <v>4160</v>
      </c>
      <c r="B5894" s="11" t="str">
        <f t="shared" si="107"/>
        <v>David H. Koch Charitable Foundation_Ballet Theatre Foundation19871041</v>
      </c>
      <c r="C5894" s="11" t="s">
        <v>955</v>
      </c>
      <c r="D5894" s="11" t="s">
        <v>344</v>
      </c>
      <c r="E5894" s="11" t="s">
        <v>344</v>
      </c>
      <c r="F5894" s="4">
        <v>1041</v>
      </c>
      <c r="G5894" s="3">
        <v>1987</v>
      </c>
      <c r="H5894"/>
      <c r="I5894" s="12"/>
      <c r="K5894" s="3" t="str">
        <f>IF(VLOOKUP(D5894,'Resources Final'!A:C,3,FALSE)=0,"",VLOOKUP(D5894,'Resources Final'!A:C,3,FALSE))</f>
        <v/>
      </c>
      <c r="L5894" s="3" t="str">
        <f>IF(VLOOKUP(D5894,'Resources Final'!A:D,4,FALSE)=0,"",VLOOKUP(D5894,'Resources Final'!A:D,4,FALSE))</f>
        <v/>
      </c>
      <c r="M5894" s="3" t="str">
        <f>IF(VLOOKUP(D5894,'Resources Final'!A:E,5,FALSE)=0,"",VLOOKUP(D5894,'Resources Final'!A:E,5,FALSE))</f>
        <v>N</v>
      </c>
      <c r="N5894" s="7" t="str">
        <f>IF(VLOOKUP(D5894,'Resources Final'!A:F,6,FALSE)=0,"",VLOOKUP(D5894,'Resources Final'!A:F,6,FALSE))</f>
        <v/>
      </c>
      <c r="O5894" s="3" t="str">
        <f>IF(VLOOKUP(D5894,'Resources Final'!A:G,7,FALSE)=0,"",VLOOKUP(D5894,'Resources Final'!A:G,7,FALSE))</f>
        <v/>
      </c>
    </row>
    <row r="5895" spans="1:15" x14ac:dyDescent="0.2">
      <c r="A5895" s="11" t="s">
        <v>4160</v>
      </c>
      <c r="B5895" s="11" t="str">
        <f t="shared" si="107"/>
        <v>David H. Koch Charitable Foundation_Bronx Council of the Arts19872000</v>
      </c>
      <c r="C5895" s="11" t="s">
        <v>955</v>
      </c>
      <c r="D5895" s="11" t="s">
        <v>503</v>
      </c>
      <c r="E5895" s="11" t="s">
        <v>503</v>
      </c>
      <c r="F5895" s="4">
        <v>2000</v>
      </c>
      <c r="G5895" s="3">
        <v>1987</v>
      </c>
      <c r="H5895"/>
      <c r="I5895" s="12"/>
      <c r="K5895" s="3" t="str">
        <f>IF(VLOOKUP(D5895,'Resources Final'!A:C,3,FALSE)=0,"",VLOOKUP(D5895,'Resources Final'!A:C,3,FALSE))</f>
        <v/>
      </c>
      <c r="L5895" s="3" t="str">
        <f>IF(VLOOKUP(D5895,'Resources Final'!A:D,4,FALSE)=0,"",VLOOKUP(D5895,'Resources Final'!A:D,4,FALSE))</f>
        <v/>
      </c>
      <c r="M5895" s="3" t="str">
        <f>IF(VLOOKUP(D5895,'Resources Final'!A:E,5,FALSE)=0,"",VLOOKUP(D5895,'Resources Final'!A:E,5,FALSE))</f>
        <v>N</v>
      </c>
      <c r="N5895" s="7" t="str">
        <f>IF(VLOOKUP(D5895,'Resources Final'!A:F,6,FALSE)=0,"",VLOOKUP(D5895,'Resources Final'!A:F,6,FALSE))</f>
        <v/>
      </c>
      <c r="O5895" s="3" t="str">
        <f>IF(VLOOKUP(D5895,'Resources Final'!A:G,7,FALSE)=0,"",VLOOKUP(D5895,'Resources Final'!A:G,7,FALSE))</f>
        <v/>
      </c>
    </row>
    <row r="5896" spans="1:15" x14ac:dyDescent="0.2">
      <c r="A5896" s="11" t="s">
        <v>4160</v>
      </c>
      <c r="B5896" s="11" t="str">
        <f t="shared" si="107"/>
        <v>David H. Koch Charitable Foundation_Business Executives for National Security19871000</v>
      </c>
      <c r="C5896" s="11" t="s">
        <v>955</v>
      </c>
      <c r="D5896" s="11" t="s">
        <v>531</v>
      </c>
      <c r="E5896" s="11" t="s">
        <v>531</v>
      </c>
      <c r="F5896" s="4">
        <v>1000</v>
      </c>
      <c r="G5896" s="3">
        <v>1987</v>
      </c>
      <c r="H5896"/>
      <c r="I5896" s="12"/>
      <c r="K5896" s="3" t="str">
        <f>IF(VLOOKUP(D5896,'Resources Final'!A:C,3,FALSE)=0,"",VLOOKUP(D5896,'Resources Final'!A:C,3,FALSE))</f>
        <v/>
      </c>
      <c r="L5896" s="3" t="str">
        <f>IF(VLOOKUP(D5896,'Resources Final'!A:D,4,FALSE)=0,"",VLOOKUP(D5896,'Resources Final'!A:D,4,FALSE))</f>
        <v/>
      </c>
      <c r="M5896" s="3" t="str">
        <f>IF(VLOOKUP(D5896,'Resources Final'!A:E,5,FALSE)=0,"",VLOOKUP(D5896,'Resources Final'!A:E,5,FALSE))</f>
        <v/>
      </c>
      <c r="N5896" s="7" t="str">
        <f>IF(VLOOKUP(D5896,'Resources Final'!A:F,6,FALSE)=0,"",VLOOKUP(D5896,'Resources Final'!A:F,6,FALSE))</f>
        <v>https://www.sourcewatch.org/index.php/Business_Executives_for_National_Security</v>
      </c>
      <c r="O5896" s="3" t="str">
        <f>IF(VLOOKUP(D5896,'Resources Final'!A:G,7,FALSE)=0,"",VLOOKUP(D5896,'Resources Final'!A:G,7,FALSE))</f>
        <v>Sourcewatch</v>
      </c>
    </row>
    <row r="5897" spans="1:15" x14ac:dyDescent="0.2">
      <c r="A5897" s="11" t="s">
        <v>4160</v>
      </c>
      <c r="B5897" s="11" t="str">
        <f t="shared" si="107"/>
        <v>David H. Koch Charitable Foundation_Cambridge College198710000</v>
      </c>
      <c r="C5897" s="11" t="s">
        <v>955</v>
      </c>
      <c r="D5897" s="11" t="s">
        <v>587</v>
      </c>
      <c r="E5897" s="11" t="s">
        <v>587</v>
      </c>
      <c r="F5897" s="4">
        <v>10000</v>
      </c>
      <c r="G5897" s="3">
        <v>1987</v>
      </c>
      <c r="H5897"/>
      <c r="I5897" s="12"/>
      <c r="K5897" s="3" t="str">
        <f>IF(VLOOKUP(D5897,'Resources Final'!A:C,3,FALSE)=0,"",VLOOKUP(D5897,'Resources Final'!A:C,3,FALSE))</f>
        <v/>
      </c>
      <c r="L5897" s="3" t="str">
        <f>IF(VLOOKUP(D5897,'Resources Final'!A:D,4,FALSE)=0,"",VLOOKUP(D5897,'Resources Final'!A:D,4,FALSE))</f>
        <v>Y</v>
      </c>
      <c r="M5897" s="3" t="str">
        <f>IF(VLOOKUP(D5897,'Resources Final'!A:E,5,FALSE)=0,"",VLOOKUP(D5897,'Resources Final'!A:E,5,FALSE))</f>
        <v/>
      </c>
      <c r="N5897" s="7" t="str">
        <f>IF(VLOOKUP(D5897,'Resources Final'!A:F,6,FALSE)=0,"",VLOOKUP(D5897,'Resources Final'!A:F,6,FALSE))</f>
        <v/>
      </c>
      <c r="O5897" s="3" t="str">
        <f>IF(VLOOKUP(D5897,'Resources Final'!A:G,7,FALSE)=0,"",VLOOKUP(D5897,'Resources Final'!A:G,7,FALSE))</f>
        <v/>
      </c>
    </row>
    <row r="5898" spans="1:15" x14ac:dyDescent="0.2">
      <c r="A5898" s="11" t="s">
        <v>4160</v>
      </c>
      <c r="B5898" s="11" t="str">
        <f t="shared" si="107"/>
        <v>David H. Koch Charitable Foundation_Cato Institute1987250000</v>
      </c>
      <c r="C5898" s="11" t="s">
        <v>955</v>
      </c>
      <c r="D5898" s="11" t="s">
        <v>636</v>
      </c>
      <c r="E5898" s="11" t="s">
        <v>636</v>
      </c>
      <c r="F5898" s="4">
        <v>250000</v>
      </c>
      <c r="G5898" s="3">
        <v>1987</v>
      </c>
      <c r="H5898"/>
      <c r="I5898" s="12"/>
      <c r="K5898" s="3" t="str">
        <f>IF(VLOOKUP(D5898,'Resources Final'!A:C,3,FALSE)=0,"",VLOOKUP(D5898,'Resources Final'!A:C,3,FALSE))</f>
        <v/>
      </c>
      <c r="L5898" s="3" t="str">
        <f>IF(VLOOKUP(D5898,'Resources Final'!A:D,4,FALSE)=0,"",VLOOKUP(D5898,'Resources Final'!A:D,4,FALSE))</f>
        <v/>
      </c>
      <c r="M5898" s="3" t="str">
        <f>IF(VLOOKUP(D5898,'Resources Final'!A:E,5,FALSE)=0,"",VLOOKUP(D5898,'Resources Final'!A:E,5,FALSE))</f>
        <v/>
      </c>
      <c r="N5898" s="7" t="str">
        <f>IF(VLOOKUP(D5898,'Resources Final'!A:F,6,FALSE)=0,"",VLOOKUP(D5898,'Resources Final'!A:F,6,FALSE))</f>
        <v>https://www.desmogblog.com/cato-institute</v>
      </c>
      <c r="O5898" s="3" t="str">
        <f>IF(VLOOKUP(D5898,'Resources Final'!A:G,7,FALSE)=0,"",VLOOKUP(D5898,'Resources Final'!A:G,7,FALSE))</f>
        <v>Desmog</v>
      </c>
    </row>
    <row r="5899" spans="1:15" x14ac:dyDescent="0.2">
      <c r="A5899" s="11" t="s">
        <v>4160</v>
      </c>
      <c r="B5899" s="11" t="str">
        <f t="shared" si="107"/>
        <v>David H. Koch Charitable Foundation_Citizens for a Sound Economy (CSE)1987250000</v>
      </c>
      <c r="C5899" s="11" t="s">
        <v>955</v>
      </c>
      <c r="D5899" s="11" t="s">
        <v>730</v>
      </c>
      <c r="E5899" s="11" t="s">
        <v>730</v>
      </c>
      <c r="F5899" s="4">
        <v>250000</v>
      </c>
      <c r="G5899" s="3">
        <v>1987</v>
      </c>
      <c r="H5899"/>
      <c r="I5899" s="12"/>
      <c r="K5899" s="3" t="str">
        <f>IF(VLOOKUP(D5899,'Resources Final'!A:C,3,FALSE)=0,"",VLOOKUP(D5899,'Resources Final'!A:C,3,FALSE))</f>
        <v/>
      </c>
      <c r="L5899" s="3" t="str">
        <f>IF(VLOOKUP(D5899,'Resources Final'!A:D,4,FALSE)=0,"",VLOOKUP(D5899,'Resources Final'!A:D,4,FALSE))</f>
        <v/>
      </c>
      <c r="M5899" s="3" t="str">
        <f>IF(VLOOKUP(D5899,'Resources Final'!A:E,5,FALSE)=0,"",VLOOKUP(D5899,'Resources Final'!A:E,5,FALSE))</f>
        <v/>
      </c>
      <c r="N5899" s="7" t="str">
        <f>IF(VLOOKUP(D5899,'Resources Final'!A:F,6,FALSE)=0,"",VLOOKUP(D5899,'Resources Final'!A:F,6,FALSE))</f>
        <v>https://www.desmogblog.com/freedomworks</v>
      </c>
      <c r="O5899" s="3" t="str">
        <f>IF(VLOOKUP(D5899,'Resources Final'!A:G,7,FALSE)=0,"",VLOOKUP(D5899,'Resources Final'!A:G,7,FALSE))</f>
        <v>Desmog</v>
      </c>
    </row>
    <row r="5900" spans="1:15" x14ac:dyDescent="0.2">
      <c r="A5900" s="11" t="s">
        <v>4160</v>
      </c>
      <c r="B5900" s="11" t="str">
        <f t="shared" si="107"/>
        <v>David H. Koch Charitable Foundation_Citizens for a Sound Economy (CSE)1987250000</v>
      </c>
      <c r="C5900" s="11" t="s">
        <v>955</v>
      </c>
      <c r="D5900" s="11" t="s">
        <v>730</v>
      </c>
      <c r="E5900" s="11" t="s">
        <v>730</v>
      </c>
      <c r="F5900" s="4">
        <v>250000</v>
      </c>
      <c r="G5900" s="3">
        <v>1987</v>
      </c>
      <c r="H5900"/>
      <c r="I5900" s="12"/>
      <c r="K5900" s="3" t="str">
        <f>IF(VLOOKUP(D5900,'Resources Final'!A:C,3,FALSE)=0,"",VLOOKUP(D5900,'Resources Final'!A:C,3,FALSE))</f>
        <v/>
      </c>
      <c r="L5900" s="3" t="str">
        <f>IF(VLOOKUP(D5900,'Resources Final'!A:D,4,FALSE)=0,"",VLOOKUP(D5900,'Resources Final'!A:D,4,FALSE))</f>
        <v/>
      </c>
      <c r="M5900" s="3" t="str">
        <f>IF(VLOOKUP(D5900,'Resources Final'!A:E,5,FALSE)=0,"",VLOOKUP(D5900,'Resources Final'!A:E,5,FALSE))</f>
        <v/>
      </c>
      <c r="N5900" s="7" t="str">
        <f>IF(VLOOKUP(D5900,'Resources Final'!A:F,6,FALSE)=0,"",VLOOKUP(D5900,'Resources Final'!A:F,6,FALSE))</f>
        <v>https://www.desmogblog.com/freedomworks</v>
      </c>
      <c r="O5900" s="3" t="str">
        <f>IF(VLOOKUP(D5900,'Resources Final'!A:G,7,FALSE)=0,"",VLOOKUP(D5900,'Resources Final'!A:G,7,FALSE))</f>
        <v>Desmog</v>
      </c>
    </row>
    <row r="5901" spans="1:15" x14ac:dyDescent="0.2">
      <c r="A5901" s="11" t="s">
        <v>4160</v>
      </c>
      <c r="B5901" s="11" t="str">
        <f t="shared" si="107"/>
        <v>David H. Koch Charitable Foundation_Citizens for America Educational Foundation198715000</v>
      </c>
      <c r="C5901" s="11" t="s">
        <v>955</v>
      </c>
      <c r="D5901" s="11" t="s">
        <v>732</v>
      </c>
      <c r="E5901" s="11" t="s">
        <v>732</v>
      </c>
      <c r="F5901" s="4">
        <v>15000</v>
      </c>
      <c r="G5901" s="3">
        <v>1987</v>
      </c>
      <c r="H5901"/>
      <c r="I5901" s="12"/>
      <c r="K5901" s="3" t="str">
        <f>IF(VLOOKUP(D5901,'Resources Final'!A:C,3,FALSE)=0,"",VLOOKUP(D5901,'Resources Final'!A:C,3,FALSE))</f>
        <v/>
      </c>
      <c r="L5901" s="3" t="str">
        <f>IF(VLOOKUP(D5901,'Resources Final'!A:D,4,FALSE)=0,"",VLOOKUP(D5901,'Resources Final'!A:D,4,FALSE))</f>
        <v/>
      </c>
      <c r="M5901" s="3" t="str">
        <f>IF(VLOOKUP(D5901,'Resources Final'!A:E,5,FALSE)=0,"",VLOOKUP(D5901,'Resources Final'!A:E,5,FALSE))</f>
        <v/>
      </c>
      <c r="N5901" s="7" t="str">
        <f>IF(VLOOKUP(D5901,'Resources Final'!A:F,6,FALSE)=0,"",VLOOKUP(D5901,'Resources Final'!A:F,6,FALSE))</f>
        <v/>
      </c>
      <c r="O5901" s="3" t="str">
        <f>IF(VLOOKUP(D5901,'Resources Final'!A:G,7,FALSE)=0,"",VLOOKUP(D5901,'Resources Final'!A:G,7,FALSE))</f>
        <v/>
      </c>
    </row>
    <row r="5902" spans="1:15" x14ac:dyDescent="0.2">
      <c r="A5902" s="11" t="s">
        <v>4160</v>
      </c>
      <c r="B5902" s="11" t="str">
        <f t="shared" si="107"/>
        <v>David H. Koch Charitable Foundation_Citizens for America Educational Foundation198715000</v>
      </c>
      <c r="C5902" s="11" t="s">
        <v>955</v>
      </c>
      <c r="D5902" s="11" t="s">
        <v>732</v>
      </c>
      <c r="E5902" s="11" t="s">
        <v>732</v>
      </c>
      <c r="F5902" s="4">
        <v>15000</v>
      </c>
      <c r="G5902" s="3">
        <v>1987</v>
      </c>
      <c r="H5902"/>
      <c r="I5902" s="12"/>
      <c r="K5902" s="3" t="str">
        <f>IF(VLOOKUP(D5902,'Resources Final'!A:C,3,FALSE)=0,"",VLOOKUP(D5902,'Resources Final'!A:C,3,FALSE))</f>
        <v/>
      </c>
      <c r="L5902" s="3" t="str">
        <f>IF(VLOOKUP(D5902,'Resources Final'!A:D,4,FALSE)=0,"",VLOOKUP(D5902,'Resources Final'!A:D,4,FALSE))</f>
        <v/>
      </c>
      <c r="M5902" s="3" t="str">
        <f>IF(VLOOKUP(D5902,'Resources Final'!A:E,5,FALSE)=0,"",VLOOKUP(D5902,'Resources Final'!A:E,5,FALSE))</f>
        <v/>
      </c>
      <c r="N5902" s="7" t="str">
        <f>IF(VLOOKUP(D5902,'Resources Final'!A:F,6,FALSE)=0,"",VLOOKUP(D5902,'Resources Final'!A:F,6,FALSE))</f>
        <v/>
      </c>
      <c r="O5902" s="3" t="str">
        <f>IF(VLOOKUP(D5902,'Resources Final'!A:G,7,FALSE)=0,"",VLOOKUP(D5902,'Resources Final'!A:G,7,FALSE))</f>
        <v/>
      </c>
    </row>
    <row r="5903" spans="1:15" x14ac:dyDescent="0.2">
      <c r="A5903" s="11" t="s">
        <v>4160</v>
      </c>
      <c r="B5903" s="11" t="str">
        <f t="shared" si="107"/>
        <v>David H. Koch Charitable Foundation_Competitive Enterprise Institute198710000</v>
      </c>
      <c r="C5903" s="11" t="s">
        <v>955</v>
      </c>
      <c r="D5903" s="11" t="s">
        <v>816</v>
      </c>
      <c r="E5903" s="11" t="s">
        <v>816</v>
      </c>
      <c r="F5903" s="4">
        <v>10000</v>
      </c>
      <c r="G5903" s="3">
        <v>1987</v>
      </c>
      <c r="H5903"/>
      <c r="I5903" s="12"/>
      <c r="K5903" s="3" t="str">
        <f>IF(VLOOKUP(D5903,'Resources Final'!A:C,3,FALSE)=0,"",VLOOKUP(D5903,'Resources Final'!A:C,3,FALSE))</f>
        <v/>
      </c>
      <c r="L5903" s="3" t="str">
        <f>IF(VLOOKUP(D5903,'Resources Final'!A:D,4,FALSE)=0,"",VLOOKUP(D5903,'Resources Final'!A:D,4,FALSE))</f>
        <v/>
      </c>
      <c r="M5903" s="3" t="str">
        <f>IF(VLOOKUP(D5903,'Resources Final'!A:E,5,FALSE)=0,"",VLOOKUP(D5903,'Resources Final'!A:E,5,FALSE))</f>
        <v/>
      </c>
      <c r="N5903" s="7" t="str">
        <f>IF(VLOOKUP(D5903,'Resources Final'!A:F,6,FALSE)=0,"",VLOOKUP(D5903,'Resources Final'!A:F,6,FALSE))</f>
        <v>https://www.desmogblog.com/competitive-enterprise-institute</v>
      </c>
      <c r="O5903" s="3" t="str">
        <f>IF(VLOOKUP(D5903,'Resources Final'!A:G,7,FALSE)=0,"",VLOOKUP(D5903,'Resources Final'!A:G,7,FALSE))</f>
        <v>Desmog</v>
      </c>
    </row>
    <row r="5904" spans="1:15" x14ac:dyDescent="0.2">
      <c r="A5904" s="11" t="s">
        <v>4160</v>
      </c>
      <c r="B5904" s="11" t="str">
        <f t="shared" si="107"/>
        <v>David H. Koch Charitable Foundation_Dance Theatre of Harlem198710000</v>
      </c>
      <c r="C5904" s="11" t="s">
        <v>955</v>
      </c>
      <c r="D5904" s="11" t="s">
        <v>933</v>
      </c>
      <c r="E5904" s="11" t="s">
        <v>933</v>
      </c>
      <c r="F5904" s="4">
        <v>10000</v>
      </c>
      <c r="G5904" s="3">
        <v>1987</v>
      </c>
      <c r="H5904"/>
      <c r="I5904" s="12"/>
      <c r="K5904" s="3" t="str">
        <f>IF(VLOOKUP(D5904,'Resources Final'!A:C,3,FALSE)=0,"",VLOOKUP(D5904,'Resources Final'!A:C,3,FALSE))</f>
        <v/>
      </c>
      <c r="L5904" s="3" t="str">
        <f>IF(VLOOKUP(D5904,'Resources Final'!A:D,4,FALSE)=0,"",VLOOKUP(D5904,'Resources Final'!A:D,4,FALSE))</f>
        <v/>
      </c>
      <c r="M5904" s="3" t="str">
        <f>IF(VLOOKUP(D5904,'Resources Final'!A:E,5,FALSE)=0,"",VLOOKUP(D5904,'Resources Final'!A:E,5,FALSE))</f>
        <v>N</v>
      </c>
      <c r="N5904" s="7" t="str">
        <f>IF(VLOOKUP(D5904,'Resources Final'!A:F,6,FALSE)=0,"",VLOOKUP(D5904,'Resources Final'!A:F,6,FALSE))</f>
        <v/>
      </c>
      <c r="O5904" s="3" t="str">
        <f>IF(VLOOKUP(D5904,'Resources Final'!A:G,7,FALSE)=0,"",VLOOKUP(D5904,'Resources Final'!A:G,7,FALSE))</f>
        <v/>
      </c>
    </row>
    <row r="5905" spans="1:15" x14ac:dyDescent="0.2">
      <c r="A5905" s="11" t="s">
        <v>4160</v>
      </c>
      <c r="B5905" s="11" t="str">
        <f t="shared" si="107"/>
        <v>David H. Koch Charitable Foundation_Deerfield Academy1987500000</v>
      </c>
      <c r="C5905" s="11" t="s">
        <v>955</v>
      </c>
      <c r="D5905" s="11" t="s">
        <v>965</v>
      </c>
      <c r="E5905" s="11" t="s">
        <v>965</v>
      </c>
      <c r="F5905" s="4">
        <v>500000</v>
      </c>
      <c r="G5905" s="3">
        <v>1987</v>
      </c>
      <c r="H5905"/>
      <c r="I5905" s="12"/>
      <c r="K5905" s="3" t="str">
        <f>IF(VLOOKUP(D5905,'Resources Final'!A:C,3,FALSE)=0,"",VLOOKUP(D5905,'Resources Final'!A:C,3,FALSE))</f>
        <v/>
      </c>
      <c r="L5905" s="3" t="str">
        <f>IF(VLOOKUP(D5905,'Resources Final'!A:D,4,FALSE)=0,"",VLOOKUP(D5905,'Resources Final'!A:D,4,FALSE))</f>
        <v>Y</v>
      </c>
      <c r="M5905" s="3" t="str">
        <f>IF(VLOOKUP(D5905,'Resources Final'!A:E,5,FALSE)=0,"",VLOOKUP(D5905,'Resources Final'!A:E,5,FALSE))</f>
        <v/>
      </c>
      <c r="N5905" s="7" t="str">
        <f>IF(VLOOKUP(D5905,'Resources Final'!A:F,6,FALSE)=0,"",VLOOKUP(D5905,'Resources Final'!A:F,6,FALSE))</f>
        <v/>
      </c>
      <c r="O5905" s="3" t="str">
        <f>IF(VLOOKUP(D5905,'Resources Final'!A:G,7,FALSE)=0,"",VLOOKUP(D5905,'Resources Final'!A:G,7,FALSE))</f>
        <v/>
      </c>
    </row>
    <row r="5906" spans="1:15" x14ac:dyDescent="0.2">
      <c r="A5906" s="11" t="s">
        <v>4160</v>
      </c>
      <c r="B5906" s="11" t="str">
        <f t="shared" si="107"/>
        <v>David H. Koch Charitable Foundation_Deerfield Academy198750000</v>
      </c>
      <c r="C5906" s="11" t="s">
        <v>955</v>
      </c>
      <c r="D5906" s="11" t="s">
        <v>965</v>
      </c>
      <c r="E5906" s="11" t="s">
        <v>965</v>
      </c>
      <c r="F5906" s="4">
        <v>50000</v>
      </c>
      <c r="G5906" s="3">
        <v>1987</v>
      </c>
      <c r="H5906"/>
      <c r="I5906" s="12"/>
      <c r="K5906" s="3" t="str">
        <f>IF(VLOOKUP(D5906,'Resources Final'!A:C,3,FALSE)=0,"",VLOOKUP(D5906,'Resources Final'!A:C,3,FALSE))</f>
        <v/>
      </c>
      <c r="L5906" s="3" t="str">
        <f>IF(VLOOKUP(D5906,'Resources Final'!A:D,4,FALSE)=0,"",VLOOKUP(D5906,'Resources Final'!A:D,4,FALSE))</f>
        <v>Y</v>
      </c>
      <c r="M5906" s="3" t="str">
        <f>IF(VLOOKUP(D5906,'Resources Final'!A:E,5,FALSE)=0,"",VLOOKUP(D5906,'Resources Final'!A:E,5,FALSE))</f>
        <v/>
      </c>
      <c r="N5906" s="7" t="str">
        <f>IF(VLOOKUP(D5906,'Resources Final'!A:F,6,FALSE)=0,"",VLOOKUP(D5906,'Resources Final'!A:F,6,FALSE))</f>
        <v/>
      </c>
      <c r="O5906" s="3" t="str">
        <f>IF(VLOOKUP(D5906,'Resources Final'!A:G,7,FALSE)=0,"",VLOOKUP(D5906,'Resources Final'!A:G,7,FALSE))</f>
        <v/>
      </c>
    </row>
    <row r="5907" spans="1:15" x14ac:dyDescent="0.2">
      <c r="A5907" s="11" t="s">
        <v>4160</v>
      </c>
      <c r="B5907" s="11" t="str">
        <f t="shared" si="107"/>
        <v>David H. Koch Charitable Foundation_Deerfield Academy19871000</v>
      </c>
      <c r="C5907" s="11" t="s">
        <v>955</v>
      </c>
      <c r="D5907" s="11" t="s">
        <v>965</v>
      </c>
      <c r="E5907" s="11" t="s">
        <v>965</v>
      </c>
      <c r="F5907" s="4">
        <v>1000</v>
      </c>
      <c r="G5907" s="3">
        <v>1987</v>
      </c>
      <c r="H5907"/>
      <c r="I5907" s="12"/>
      <c r="K5907" s="3" t="str">
        <f>IF(VLOOKUP(D5907,'Resources Final'!A:C,3,FALSE)=0,"",VLOOKUP(D5907,'Resources Final'!A:C,3,FALSE))</f>
        <v/>
      </c>
      <c r="L5907" s="3" t="str">
        <f>IF(VLOOKUP(D5907,'Resources Final'!A:D,4,FALSE)=0,"",VLOOKUP(D5907,'Resources Final'!A:D,4,FALSE))</f>
        <v>Y</v>
      </c>
      <c r="M5907" s="3" t="str">
        <f>IF(VLOOKUP(D5907,'Resources Final'!A:E,5,FALSE)=0,"",VLOOKUP(D5907,'Resources Final'!A:E,5,FALSE))</f>
        <v/>
      </c>
      <c r="N5907" s="7" t="str">
        <f>IF(VLOOKUP(D5907,'Resources Final'!A:F,6,FALSE)=0,"",VLOOKUP(D5907,'Resources Final'!A:F,6,FALSE))</f>
        <v/>
      </c>
      <c r="O5907" s="3" t="str">
        <f>IF(VLOOKUP(D5907,'Resources Final'!A:G,7,FALSE)=0,"",VLOOKUP(D5907,'Resources Final'!A:G,7,FALSE))</f>
        <v/>
      </c>
    </row>
    <row r="5908" spans="1:15" x14ac:dyDescent="0.2">
      <c r="A5908" s="11" t="s">
        <v>4160</v>
      </c>
      <c r="B5908" s="11" t="str">
        <f t="shared" si="107"/>
        <v>David H. Koch Charitable Foundation_Earthwatch Expeditions198710000</v>
      </c>
      <c r="C5908" s="11" t="s">
        <v>955</v>
      </c>
      <c r="D5908" s="11" t="s">
        <v>1093</v>
      </c>
      <c r="E5908" s="11" t="s">
        <v>1093</v>
      </c>
      <c r="F5908" s="4">
        <v>10000</v>
      </c>
      <c r="G5908" s="3">
        <v>1987</v>
      </c>
      <c r="H5908"/>
      <c r="I5908" s="12"/>
      <c r="K5908" s="3" t="str">
        <f>IF(VLOOKUP(D5908,'Resources Final'!A:C,3,FALSE)=0,"",VLOOKUP(D5908,'Resources Final'!A:C,3,FALSE))</f>
        <v/>
      </c>
      <c r="L5908" s="3" t="str">
        <f>IF(VLOOKUP(D5908,'Resources Final'!A:D,4,FALSE)=0,"",VLOOKUP(D5908,'Resources Final'!A:D,4,FALSE))</f>
        <v/>
      </c>
      <c r="M5908" s="3" t="str">
        <f>IF(VLOOKUP(D5908,'Resources Final'!A:E,5,FALSE)=0,"",VLOOKUP(D5908,'Resources Final'!A:E,5,FALSE))</f>
        <v/>
      </c>
      <c r="N5908" s="7" t="str">
        <f>IF(VLOOKUP(D5908,'Resources Final'!A:F,6,FALSE)=0,"",VLOOKUP(D5908,'Resources Final'!A:F,6,FALSE))</f>
        <v/>
      </c>
      <c r="O5908" s="3" t="str">
        <f>IF(VLOOKUP(D5908,'Resources Final'!A:G,7,FALSE)=0,"",VLOOKUP(D5908,'Resources Final'!A:G,7,FALSE))</f>
        <v/>
      </c>
    </row>
    <row r="5909" spans="1:15" x14ac:dyDescent="0.2">
      <c r="A5909" s="11" t="s">
        <v>4160</v>
      </c>
      <c r="B5909" s="11" t="str">
        <f t="shared" si="107"/>
        <v>David H. Koch Charitable Foundation_George Mason University1987250000</v>
      </c>
      <c r="C5909" s="11" t="s">
        <v>955</v>
      </c>
      <c r="D5909" s="11" t="s">
        <v>678</v>
      </c>
      <c r="E5909" s="11" t="s">
        <v>678</v>
      </c>
      <c r="F5909" s="4">
        <v>250000</v>
      </c>
      <c r="G5909" s="3">
        <v>1987</v>
      </c>
      <c r="H5909"/>
      <c r="I5909" s="12"/>
      <c r="K5909" s="3" t="str">
        <f>IF(VLOOKUP(D5909,'Resources Final'!A:C,3,FALSE)=0,"",VLOOKUP(D5909,'Resources Final'!A:C,3,FALSE))</f>
        <v/>
      </c>
      <c r="L5909" s="3" t="str">
        <f>IF(VLOOKUP(D5909,'Resources Final'!A:D,4,FALSE)=0,"",VLOOKUP(D5909,'Resources Final'!A:D,4,FALSE))</f>
        <v>Y</v>
      </c>
      <c r="M5909" s="3" t="str">
        <f>IF(VLOOKUP(D5909,'Resources Final'!A:E,5,FALSE)=0,"",VLOOKUP(D5909,'Resources Final'!A:E,5,FALSE))</f>
        <v/>
      </c>
      <c r="N5909" s="7" t="str">
        <f>IF(VLOOKUP(D5909,'Resources Final'!A:F,6,FALSE)=0,"",VLOOKUP(D5909,'Resources Final'!A:F,6,FALSE))</f>
        <v/>
      </c>
      <c r="O5909" s="3" t="str">
        <f>IF(VLOOKUP(D5909,'Resources Final'!A:G,7,FALSE)=0,"",VLOOKUP(D5909,'Resources Final'!A:G,7,FALSE))</f>
        <v/>
      </c>
    </row>
    <row r="5910" spans="1:15" x14ac:dyDescent="0.2">
      <c r="A5910" s="11" t="s">
        <v>4160</v>
      </c>
      <c r="B5910" s="11" t="str">
        <f t="shared" si="107"/>
        <v>David H. Koch Charitable Foundation_George Mason University1987100000</v>
      </c>
      <c r="C5910" s="11" t="s">
        <v>955</v>
      </c>
      <c r="D5910" s="11" t="s">
        <v>678</v>
      </c>
      <c r="E5910" s="11" t="s">
        <v>678</v>
      </c>
      <c r="F5910" s="4">
        <v>100000</v>
      </c>
      <c r="G5910" s="3">
        <v>1987</v>
      </c>
      <c r="H5910"/>
      <c r="I5910" s="12"/>
      <c r="K5910" s="3" t="str">
        <f>IF(VLOOKUP(D5910,'Resources Final'!A:C,3,FALSE)=0,"",VLOOKUP(D5910,'Resources Final'!A:C,3,FALSE))</f>
        <v/>
      </c>
      <c r="L5910" s="3" t="str">
        <f>IF(VLOOKUP(D5910,'Resources Final'!A:D,4,FALSE)=0,"",VLOOKUP(D5910,'Resources Final'!A:D,4,FALSE))</f>
        <v>Y</v>
      </c>
      <c r="M5910" s="3" t="str">
        <f>IF(VLOOKUP(D5910,'Resources Final'!A:E,5,FALSE)=0,"",VLOOKUP(D5910,'Resources Final'!A:E,5,FALSE))</f>
        <v/>
      </c>
      <c r="N5910" s="7" t="str">
        <f>IF(VLOOKUP(D5910,'Resources Final'!A:F,6,FALSE)=0,"",VLOOKUP(D5910,'Resources Final'!A:F,6,FALSE))</f>
        <v/>
      </c>
      <c r="O5910" s="3" t="str">
        <f>IF(VLOOKUP(D5910,'Resources Final'!A:G,7,FALSE)=0,"",VLOOKUP(D5910,'Resources Final'!A:G,7,FALSE))</f>
        <v/>
      </c>
    </row>
    <row r="5911" spans="1:15" x14ac:dyDescent="0.2">
      <c r="A5911" s="11" t="s">
        <v>4160</v>
      </c>
      <c r="B5911" s="11" t="str">
        <f t="shared" si="107"/>
        <v>David H. Koch Charitable Foundation_George Mason University198720000</v>
      </c>
      <c r="C5911" s="11" t="s">
        <v>955</v>
      </c>
      <c r="D5911" s="11" t="s">
        <v>678</v>
      </c>
      <c r="E5911" s="11" t="s">
        <v>678</v>
      </c>
      <c r="F5911" s="4">
        <v>20000</v>
      </c>
      <c r="G5911" s="3">
        <v>1987</v>
      </c>
      <c r="H5911"/>
      <c r="I5911" s="12"/>
      <c r="K5911" s="3" t="str">
        <f>IF(VLOOKUP(D5911,'Resources Final'!A:C,3,FALSE)=0,"",VLOOKUP(D5911,'Resources Final'!A:C,3,FALSE))</f>
        <v/>
      </c>
      <c r="L5911" s="3" t="str">
        <f>IF(VLOOKUP(D5911,'Resources Final'!A:D,4,FALSE)=0,"",VLOOKUP(D5911,'Resources Final'!A:D,4,FALSE))</f>
        <v>Y</v>
      </c>
      <c r="M5911" s="3" t="str">
        <f>IF(VLOOKUP(D5911,'Resources Final'!A:E,5,FALSE)=0,"",VLOOKUP(D5911,'Resources Final'!A:E,5,FALSE))</f>
        <v/>
      </c>
      <c r="N5911" s="7" t="str">
        <f>IF(VLOOKUP(D5911,'Resources Final'!A:F,6,FALSE)=0,"",VLOOKUP(D5911,'Resources Final'!A:F,6,FALSE))</f>
        <v/>
      </c>
      <c r="O5911" s="3" t="str">
        <f>IF(VLOOKUP(D5911,'Resources Final'!A:G,7,FALSE)=0,"",VLOOKUP(D5911,'Resources Final'!A:G,7,FALSE))</f>
        <v/>
      </c>
    </row>
    <row r="5912" spans="1:15" x14ac:dyDescent="0.2">
      <c r="A5912" s="11" t="s">
        <v>4156</v>
      </c>
      <c r="B5912" s="11" t="str">
        <f t="shared" si="107"/>
        <v>David H. Koch Charitable Foundation_Center for the Study of Market Processes (precursor to Mercatus)198720000</v>
      </c>
      <c r="C5912" s="11" t="s">
        <v>955</v>
      </c>
      <c r="D5912" s="11" t="s">
        <v>677</v>
      </c>
      <c r="E5912" s="11" t="s">
        <v>678</v>
      </c>
      <c r="F5912" s="4">
        <v>20000</v>
      </c>
      <c r="G5912" s="3">
        <v>1987</v>
      </c>
      <c r="H5912"/>
      <c r="I5912" s="12"/>
      <c r="K5912" s="3" t="str">
        <f>IF(VLOOKUP(D5912,'Resources Final'!A:C,3,FALSE)=0,"",VLOOKUP(D5912,'Resources Final'!A:C,3,FALSE))</f>
        <v/>
      </c>
      <c r="L5912" s="3" t="str">
        <f>IF(VLOOKUP(D5912,'Resources Final'!A:D,4,FALSE)=0,"",VLOOKUP(D5912,'Resources Final'!A:D,4,FALSE))</f>
        <v>Y</v>
      </c>
      <c r="M5912" s="3" t="str">
        <f>IF(VLOOKUP(D5912,'Resources Final'!A:E,5,FALSE)=0,"",VLOOKUP(D5912,'Resources Final'!A:E,5,FALSE))</f>
        <v/>
      </c>
      <c r="N5912" s="7" t="str">
        <f>IF(VLOOKUP(D5912,'Resources Final'!A:F,6,FALSE)=0,"",VLOOKUP(D5912,'Resources Final'!A:F,6,FALSE))</f>
        <v/>
      </c>
      <c r="O5912" s="3" t="str">
        <f>IF(VLOOKUP(D5912,'Resources Final'!A:G,7,FALSE)=0,"",VLOOKUP(D5912,'Resources Final'!A:G,7,FALSE))</f>
        <v/>
      </c>
    </row>
    <row r="5913" spans="1:15" x14ac:dyDescent="0.2">
      <c r="A5913" s="11" t="s">
        <v>4156</v>
      </c>
      <c r="B5913" s="11" t="str">
        <f t="shared" si="107"/>
        <v>David H. Koch Charitable Foundation_Institute for Humane Studies at George Mason University1987250000</v>
      </c>
      <c r="C5913" s="11" t="s">
        <v>955</v>
      </c>
      <c r="D5913" s="11" t="s">
        <v>1680</v>
      </c>
      <c r="E5913" s="11" t="s">
        <v>4261</v>
      </c>
      <c r="F5913" s="4">
        <v>250000</v>
      </c>
      <c r="G5913" s="3">
        <v>1987</v>
      </c>
      <c r="H5913"/>
      <c r="I5913" s="12"/>
      <c r="K5913" s="3" t="str">
        <f>IF(VLOOKUP(D5913,'Resources Final'!A:C,3,FALSE)=0,"",VLOOKUP(D5913,'Resources Final'!A:C,3,FALSE))</f>
        <v/>
      </c>
      <c r="L5913" s="3" t="str">
        <f>IF(VLOOKUP(D5913,'Resources Final'!A:D,4,FALSE)=0,"",VLOOKUP(D5913,'Resources Final'!A:D,4,FALSE))</f>
        <v>Y</v>
      </c>
      <c r="M5913" s="3" t="str">
        <f>IF(VLOOKUP(D5913,'Resources Final'!A:E,5,FALSE)=0,"",VLOOKUP(D5913,'Resources Final'!A:E,5,FALSE))</f>
        <v/>
      </c>
      <c r="N5913" s="7" t="str">
        <f>IF(VLOOKUP(D5913,'Resources Final'!A:F,6,FALSE)=0,"",VLOOKUP(D5913,'Resources Final'!A:F,6,FALSE))</f>
        <v>https://www.desmogblog.com/institute-humane-studies-george-mason-university</v>
      </c>
      <c r="O5913" s="3" t="str">
        <f>IF(VLOOKUP(D5913,'Resources Final'!A:G,7,FALSE)=0,"",VLOOKUP(D5913,'Resources Final'!A:G,7,FALSE))</f>
        <v>Desmog</v>
      </c>
    </row>
    <row r="5914" spans="1:15" x14ac:dyDescent="0.2">
      <c r="A5914" s="11" t="s">
        <v>4160</v>
      </c>
      <c r="B5914" s="11" t="str">
        <f t="shared" si="107"/>
        <v>David H. Koch Charitable Foundation_Globe Missionary Evangelism19871000</v>
      </c>
      <c r="C5914" s="11" t="s">
        <v>955</v>
      </c>
      <c r="D5914" s="11" t="s">
        <v>1408</v>
      </c>
      <c r="E5914" s="11" t="s">
        <v>1408</v>
      </c>
      <c r="F5914" s="4">
        <v>1000</v>
      </c>
      <c r="G5914" s="3">
        <v>1987</v>
      </c>
      <c r="H5914"/>
      <c r="I5914" s="12"/>
      <c r="K5914" s="3" t="str">
        <f>IF(VLOOKUP(D5914,'Resources Final'!A:C,3,FALSE)=0,"",VLOOKUP(D5914,'Resources Final'!A:C,3,FALSE))</f>
        <v/>
      </c>
      <c r="L5914" s="3" t="str">
        <f>IF(VLOOKUP(D5914,'Resources Final'!A:D,4,FALSE)=0,"",VLOOKUP(D5914,'Resources Final'!A:D,4,FALSE))</f>
        <v/>
      </c>
      <c r="M5914" s="3" t="str">
        <f>IF(VLOOKUP(D5914,'Resources Final'!A:E,5,FALSE)=0,"",VLOOKUP(D5914,'Resources Final'!A:E,5,FALSE))</f>
        <v/>
      </c>
      <c r="N5914" s="7" t="str">
        <f>IF(VLOOKUP(D5914,'Resources Final'!A:F,6,FALSE)=0,"",VLOOKUP(D5914,'Resources Final'!A:F,6,FALSE))</f>
        <v/>
      </c>
      <c r="O5914" s="3" t="str">
        <f>IF(VLOOKUP(D5914,'Resources Final'!A:G,7,FALSE)=0,"",VLOOKUP(D5914,'Resources Final'!A:G,7,FALSE))</f>
        <v/>
      </c>
    </row>
    <row r="5915" spans="1:15" x14ac:dyDescent="0.2">
      <c r="A5915" s="11" t="s">
        <v>4160</v>
      </c>
      <c r="B5915" s="11" t="str">
        <f t="shared" si="107"/>
        <v>David H. Koch Charitable Foundation_House Ear Institute198750000</v>
      </c>
      <c r="C5915" s="11" t="s">
        <v>955</v>
      </c>
      <c r="D5915" s="11" t="s">
        <v>1621</v>
      </c>
      <c r="E5915" s="11" t="s">
        <v>1621</v>
      </c>
      <c r="F5915" s="4">
        <v>50000</v>
      </c>
      <c r="G5915" s="3">
        <v>1987</v>
      </c>
      <c r="H5915"/>
      <c r="I5915" s="12"/>
      <c r="K5915" s="3" t="str">
        <f>IF(VLOOKUP(D5915,'Resources Final'!A:C,3,FALSE)=0,"",VLOOKUP(D5915,'Resources Final'!A:C,3,FALSE))</f>
        <v/>
      </c>
      <c r="L5915" s="3" t="str">
        <f>IF(VLOOKUP(D5915,'Resources Final'!A:D,4,FALSE)=0,"",VLOOKUP(D5915,'Resources Final'!A:D,4,FALSE))</f>
        <v/>
      </c>
      <c r="M5915" s="3" t="str">
        <f>IF(VLOOKUP(D5915,'Resources Final'!A:E,5,FALSE)=0,"",VLOOKUP(D5915,'Resources Final'!A:E,5,FALSE))</f>
        <v>N</v>
      </c>
      <c r="N5915" s="7" t="str">
        <f>IF(VLOOKUP(D5915,'Resources Final'!A:F,6,FALSE)=0,"",VLOOKUP(D5915,'Resources Final'!A:F,6,FALSE))</f>
        <v/>
      </c>
      <c r="O5915" s="3" t="str">
        <f>IF(VLOOKUP(D5915,'Resources Final'!A:G,7,FALSE)=0,"",VLOOKUP(D5915,'Resources Final'!A:G,7,FALSE))</f>
        <v/>
      </c>
    </row>
    <row r="5916" spans="1:15" x14ac:dyDescent="0.2">
      <c r="A5916" s="11" t="s">
        <v>4156</v>
      </c>
      <c r="B5916" s="11" t="str">
        <f t="shared" si="107"/>
        <v>David H. Koch Charitable Foundation_Humane Studies Foundation1987100000</v>
      </c>
      <c r="C5916" s="11" t="s">
        <v>955</v>
      </c>
      <c r="D5916" s="11" t="s">
        <v>1645</v>
      </c>
      <c r="E5916" s="11" t="s">
        <v>1645</v>
      </c>
      <c r="F5916" s="4">
        <v>100000</v>
      </c>
      <c r="G5916" s="3">
        <v>1987</v>
      </c>
      <c r="H5916"/>
      <c r="I5916" s="12"/>
      <c r="K5916" s="3" t="str">
        <f>IF(VLOOKUP(D5916,'Resources Final'!A:C,3,FALSE)=0,"",VLOOKUP(D5916,'Resources Final'!A:C,3,FALSE))</f>
        <v/>
      </c>
      <c r="L5916" s="3" t="str">
        <f>IF(VLOOKUP(D5916,'Resources Final'!A:D,4,FALSE)=0,"",VLOOKUP(D5916,'Resources Final'!A:D,4,FALSE))</f>
        <v/>
      </c>
      <c r="M5916" s="3" t="str">
        <f>IF(VLOOKUP(D5916,'Resources Final'!A:E,5,FALSE)=0,"",VLOOKUP(D5916,'Resources Final'!A:E,5,FALSE))</f>
        <v/>
      </c>
      <c r="N5916" s="7" t="str">
        <f>IF(VLOOKUP(D5916,'Resources Final'!A:F,6,FALSE)=0,"",VLOOKUP(D5916,'Resources Final'!A:F,6,FALSE))</f>
        <v/>
      </c>
      <c r="O5916" s="3" t="str">
        <f>IF(VLOOKUP(D5916,'Resources Final'!A:G,7,FALSE)=0,"",VLOOKUP(D5916,'Resources Final'!A:G,7,FALSE))</f>
        <v/>
      </c>
    </row>
    <row r="5917" spans="1:15" x14ac:dyDescent="0.2">
      <c r="A5917" s="11" t="s">
        <v>4160</v>
      </c>
      <c r="B5917" s="11" t="str">
        <f t="shared" si="107"/>
        <v>David H. Koch Charitable Foundation_Institute for the Study of Human Origins1987100000</v>
      </c>
      <c r="C5917" s="11" t="s">
        <v>955</v>
      </c>
      <c r="D5917" s="11" t="s">
        <v>1693</v>
      </c>
      <c r="E5917" s="11" t="s">
        <v>1693</v>
      </c>
      <c r="F5917" s="4">
        <v>100000</v>
      </c>
      <c r="G5917" s="3">
        <v>1987</v>
      </c>
      <c r="H5917"/>
      <c r="I5917" s="12"/>
      <c r="K5917" s="3" t="str">
        <f>IF(VLOOKUP(D5917,'Resources Final'!A:C,3,FALSE)=0,"",VLOOKUP(D5917,'Resources Final'!A:C,3,FALSE))</f>
        <v/>
      </c>
      <c r="L5917" s="3" t="str">
        <f>IF(VLOOKUP(D5917,'Resources Final'!A:D,4,FALSE)=0,"",VLOOKUP(D5917,'Resources Final'!A:D,4,FALSE))</f>
        <v/>
      </c>
      <c r="M5917" s="3" t="str">
        <f>IF(VLOOKUP(D5917,'Resources Final'!A:E,5,FALSE)=0,"",VLOOKUP(D5917,'Resources Final'!A:E,5,FALSE))</f>
        <v/>
      </c>
      <c r="N5917" s="7" t="str">
        <f>IF(VLOOKUP(D5917,'Resources Final'!A:F,6,FALSE)=0,"",VLOOKUP(D5917,'Resources Final'!A:F,6,FALSE))</f>
        <v/>
      </c>
      <c r="O5917" s="3" t="str">
        <f>IF(VLOOKUP(D5917,'Resources Final'!A:G,7,FALSE)=0,"",VLOOKUP(D5917,'Resources Final'!A:G,7,FALSE))</f>
        <v/>
      </c>
    </row>
    <row r="5918" spans="1:15" x14ac:dyDescent="0.2">
      <c r="A5918" s="11" t="s">
        <v>4160</v>
      </c>
      <c r="B5918" s="11" t="str">
        <f t="shared" si="107"/>
        <v>David H. Koch Charitable Foundation_Institute for the Study of Human Origins198750000</v>
      </c>
      <c r="C5918" s="11" t="s">
        <v>955</v>
      </c>
      <c r="D5918" s="11" t="s">
        <v>1693</v>
      </c>
      <c r="E5918" s="11" t="s">
        <v>1693</v>
      </c>
      <c r="F5918" s="4">
        <v>50000</v>
      </c>
      <c r="G5918" s="3">
        <v>1987</v>
      </c>
      <c r="H5918"/>
      <c r="I5918" s="12"/>
      <c r="K5918" s="3" t="str">
        <f>IF(VLOOKUP(D5918,'Resources Final'!A:C,3,FALSE)=0,"",VLOOKUP(D5918,'Resources Final'!A:C,3,FALSE))</f>
        <v/>
      </c>
      <c r="L5918" s="3" t="str">
        <f>IF(VLOOKUP(D5918,'Resources Final'!A:D,4,FALSE)=0,"",VLOOKUP(D5918,'Resources Final'!A:D,4,FALSE))</f>
        <v/>
      </c>
      <c r="M5918" s="3" t="str">
        <f>IF(VLOOKUP(D5918,'Resources Final'!A:E,5,FALSE)=0,"",VLOOKUP(D5918,'Resources Final'!A:E,5,FALSE))</f>
        <v/>
      </c>
      <c r="N5918" s="7" t="str">
        <f>IF(VLOOKUP(D5918,'Resources Final'!A:F,6,FALSE)=0,"",VLOOKUP(D5918,'Resources Final'!A:F,6,FALSE))</f>
        <v/>
      </c>
      <c r="O5918" s="3" t="str">
        <f>IF(VLOOKUP(D5918,'Resources Final'!A:G,7,FALSE)=0,"",VLOOKUP(D5918,'Resources Final'!A:G,7,FALSE))</f>
        <v/>
      </c>
    </row>
    <row r="5919" spans="1:15" x14ac:dyDescent="0.2">
      <c r="A5919" s="11" t="s">
        <v>4160</v>
      </c>
      <c r="B5919" s="11" t="str">
        <f t="shared" si="107"/>
        <v>David H. Koch Charitable Foundation_Libertarian Review Foundation198712500</v>
      </c>
      <c r="C5919" s="11" t="s">
        <v>955</v>
      </c>
      <c r="D5919" s="11" t="s">
        <v>2156</v>
      </c>
      <c r="E5919" s="11" t="s">
        <v>2156</v>
      </c>
      <c r="F5919" s="4">
        <v>12500</v>
      </c>
      <c r="G5919" s="3">
        <v>1987</v>
      </c>
      <c r="H5919"/>
      <c r="I5919" s="12"/>
      <c r="K5919" s="3" t="str">
        <f>IF(VLOOKUP(D5919,'Resources Final'!A:C,3,FALSE)=0,"",VLOOKUP(D5919,'Resources Final'!A:C,3,FALSE))</f>
        <v/>
      </c>
      <c r="L5919" s="3" t="str">
        <f>IF(VLOOKUP(D5919,'Resources Final'!A:D,4,FALSE)=0,"",VLOOKUP(D5919,'Resources Final'!A:D,4,FALSE))</f>
        <v/>
      </c>
      <c r="M5919" s="3" t="str">
        <f>IF(VLOOKUP(D5919,'Resources Final'!A:E,5,FALSE)=0,"",VLOOKUP(D5919,'Resources Final'!A:E,5,FALSE))</f>
        <v/>
      </c>
      <c r="N5919" s="7" t="str">
        <f>IF(VLOOKUP(D5919,'Resources Final'!A:F,6,FALSE)=0,"",VLOOKUP(D5919,'Resources Final'!A:F,6,FALSE))</f>
        <v/>
      </c>
      <c r="O5919" s="3" t="str">
        <f>IF(VLOOKUP(D5919,'Resources Final'!A:G,7,FALSE)=0,"",VLOOKUP(D5919,'Resources Final'!A:G,7,FALSE))</f>
        <v/>
      </c>
    </row>
    <row r="5920" spans="1:15" x14ac:dyDescent="0.2">
      <c r="A5920" s="11" t="s">
        <v>4160</v>
      </c>
      <c r="B5920" s="11" t="str">
        <f t="shared" si="107"/>
        <v>David H. Koch Charitable Foundation_Long Island University19871000</v>
      </c>
      <c r="C5920" s="11" t="s">
        <v>955</v>
      </c>
      <c r="D5920" s="11" t="s">
        <v>2198</v>
      </c>
      <c r="E5920" s="11" t="s">
        <v>2198</v>
      </c>
      <c r="F5920" s="4">
        <v>1000</v>
      </c>
      <c r="G5920" s="3">
        <v>1987</v>
      </c>
      <c r="H5920"/>
      <c r="I5920" s="12"/>
      <c r="K5920" s="3" t="str">
        <f>IF(VLOOKUP(D5920,'Resources Final'!A:C,3,FALSE)=0,"",VLOOKUP(D5920,'Resources Final'!A:C,3,FALSE))</f>
        <v/>
      </c>
      <c r="L5920" s="3" t="str">
        <f>IF(VLOOKUP(D5920,'Resources Final'!A:D,4,FALSE)=0,"",VLOOKUP(D5920,'Resources Final'!A:D,4,FALSE))</f>
        <v>Y</v>
      </c>
      <c r="M5920" s="3" t="str">
        <f>IF(VLOOKUP(D5920,'Resources Final'!A:E,5,FALSE)=0,"",VLOOKUP(D5920,'Resources Final'!A:E,5,FALSE))</f>
        <v/>
      </c>
      <c r="N5920" s="7" t="str">
        <f>IF(VLOOKUP(D5920,'Resources Final'!A:F,6,FALSE)=0,"",VLOOKUP(D5920,'Resources Final'!A:F,6,FALSE))</f>
        <v/>
      </c>
      <c r="O5920" s="3" t="str">
        <f>IF(VLOOKUP(D5920,'Resources Final'!A:G,7,FALSE)=0,"",VLOOKUP(D5920,'Resources Final'!A:G,7,FALSE))</f>
        <v/>
      </c>
    </row>
    <row r="5921" spans="1:15" x14ac:dyDescent="0.2">
      <c r="A5921" s="11" t="s">
        <v>4160</v>
      </c>
      <c r="B5921" s="11" t="str">
        <f t="shared" si="107"/>
        <v>David H. Koch Charitable Foundation_Manhattan Institute for Policy Research198725000</v>
      </c>
      <c r="C5921" s="11" t="s">
        <v>955</v>
      </c>
      <c r="D5921" s="11" t="s">
        <v>2312</v>
      </c>
      <c r="E5921" s="11" t="s">
        <v>2312</v>
      </c>
      <c r="F5921" s="4">
        <v>25000</v>
      </c>
      <c r="G5921" s="3">
        <v>1987</v>
      </c>
      <c r="H5921"/>
      <c r="I5921" s="12"/>
      <c r="K5921" s="3" t="str">
        <f>IF(VLOOKUP(D5921,'Resources Final'!A:C,3,FALSE)=0,"",VLOOKUP(D5921,'Resources Final'!A:C,3,FALSE))</f>
        <v/>
      </c>
      <c r="L5921" s="3" t="str">
        <f>IF(VLOOKUP(D5921,'Resources Final'!A:D,4,FALSE)=0,"",VLOOKUP(D5921,'Resources Final'!A:D,4,FALSE))</f>
        <v/>
      </c>
      <c r="M5921" s="3" t="str">
        <f>IF(VLOOKUP(D5921,'Resources Final'!A:E,5,FALSE)=0,"",VLOOKUP(D5921,'Resources Final'!A:E,5,FALSE))</f>
        <v/>
      </c>
      <c r="N5921" s="7" t="str">
        <f>IF(VLOOKUP(D5921,'Resources Final'!A:F,6,FALSE)=0,"",VLOOKUP(D5921,'Resources Final'!A:F,6,FALSE))</f>
        <v>https://www.desmogblog.com/manhattan-institute-policy-research</v>
      </c>
      <c r="O5921" s="3" t="str">
        <f>IF(VLOOKUP(D5921,'Resources Final'!A:G,7,FALSE)=0,"",VLOOKUP(D5921,'Resources Final'!A:G,7,FALSE))</f>
        <v>Desmog</v>
      </c>
    </row>
    <row r="5922" spans="1:15" x14ac:dyDescent="0.2">
      <c r="A5922" s="11" t="s">
        <v>4160</v>
      </c>
      <c r="B5922" s="11" t="str">
        <f t="shared" si="107"/>
        <v>David H. Koch Charitable Foundation_Massachusetts Institute of Technology198725000</v>
      </c>
      <c r="C5922" s="11" t="s">
        <v>955</v>
      </c>
      <c r="D5922" s="11" t="s">
        <v>2351</v>
      </c>
      <c r="E5922" s="11" t="s">
        <v>2351</v>
      </c>
      <c r="F5922" s="4">
        <v>25000</v>
      </c>
      <c r="G5922" s="3">
        <v>1987</v>
      </c>
      <c r="H5922"/>
      <c r="I5922" s="12"/>
      <c r="K5922" s="3" t="str">
        <f>IF(VLOOKUP(D5922,'Resources Final'!A:C,3,FALSE)=0,"",VLOOKUP(D5922,'Resources Final'!A:C,3,FALSE))</f>
        <v/>
      </c>
      <c r="L5922" s="3" t="str">
        <f>IF(VLOOKUP(D5922,'Resources Final'!A:D,4,FALSE)=0,"",VLOOKUP(D5922,'Resources Final'!A:D,4,FALSE))</f>
        <v>Y</v>
      </c>
      <c r="M5922" s="3" t="str">
        <f>IF(VLOOKUP(D5922,'Resources Final'!A:E,5,FALSE)=0,"",VLOOKUP(D5922,'Resources Final'!A:E,5,FALSE))</f>
        <v/>
      </c>
      <c r="N5922" s="7" t="str">
        <f>IF(VLOOKUP(D5922,'Resources Final'!A:F,6,FALSE)=0,"",VLOOKUP(D5922,'Resources Final'!A:F,6,FALSE))</f>
        <v/>
      </c>
      <c r="O5922" s="3" t="str">
        <f>IF(VLOOKUP(D5922,'Resources Final'!A:G,7,FALSE)=0,"",VLOOKUP(D5922,'Resources Final'!A:G,7,FALSE))</f>
        <v/>
      </c>
    </row>
    <row r="5923" spans="1:15" x14ac:dyDescent="0.2">
      <c r="A5923" s="11" t="s">
        <v>4160</v>
      </c>
      <c r="B5923" s="11" t="str">
        <f t="shared" si="107"/>
        <v>David H. Koch Charitable Foundation_New York City Ballet198725000</v>
      </c>
      <c r="C5923" s="11" t="s">
        <v>955</v>
      </c>
      <c r="D5923" s="11" t="s">
        <v>2655</v>
      </c>
      <c r="E5923" s="11" t="s">
        <v>2655</v>
      </c>
      <c r="F5923" s="4">
        <v>25000</v>
      </c>
      <c r="G5923" s="3">
        <v>1987</v>
      </c>
      <c r="H5923"/>
      <c r="I5923" s="12"/>
      <c r="K5923" s="3" t="str">
        <f>IF(VLOOKUP(D5923,'Resources Final'!A:C,3,FALSE)=0,"",VLOOKUP(D5923,'Resources Final'!A:C,3,FALSE))</f>
        <v/>
      </c>
      <c r="L5923" s="3" t="str">
        <f>IF(VLOOKUP(D5923,'Resources Final'!A:D,4,FALSE)=0,"",VLOOKUP(D5923,'Resources Final'!A:D,4,FALSE))</f>
        <v/>
      </c>
      <c r="M5923" s="3" t="str">
        <f>IF(VLOOKUP(D5923,'Resources Final'!A:E,5,FALSE)=0,"",VLOOKUP(D5923,'Resources Final'!A:E,5,FALSE))</f>
        <v>N</v>
      </c>
      <c r="N5923" s="7" t="str">
        <f>IF(VLOOKUP(D5923,'Resources Final'!A:F,6,FALSE)=0,"",VLOOKUP(D5923,'Resources Final'!A:F,6,FALSE))</f>
        <v/>
      </c>
      <c r="O5923" s="3" t="str">
        <f>IF(VLOOKUP(D5923,'Resources Final'!A:G,7,FALSE)=0,"",VLOOKUP(D5923,'Resources Final'!A:G,7,FALSE))</f>
        <v/>
      </c>
    </row>
    <row r="5924" spans="1:15" x14ac:dyDescent="0.2">
      <c r="A5924" s="11" t="s">
        <v>4160</v>
      </c>
      <c r="B5924" s="11" t="str">
        <f t="shared" si="107"/>
        <v>David H. Koch Charitable Foundation_New York City Mission Society19875000</v>
      </c>
      <c r="C5924" s="11" t="s">
        <v>955</v>
      </c>
      <c r="D5924" s="11" t="s">
        <v>2656</v>
      </c>
      <c r="E5924" s="11" t="s">
        <v>2656</v>
      </c>
      <c r="F5924" s="4">
        <v>5000</v>
      </c>
      <c r="G5924" s="3">
        <v>1987</v>
      </c>
      <c r="H5924"/>
      <c r="I5924" s="12"/>
      <c r="K5924" s="3" t="str">
        <f>IF(VLOOKUP(D5924,'Resources Final'!A:C,3,FALSE)=0,"",VLOOKUP(D5924,'Resources Final'!A:C,3,FALSE))</f>
        <v/>
      </c>
      <c r="L5924" s="3" t="str">
        <f>IF(VLOOKUP(D5924,'Resources Final'!A:D,4,FALSE)=0,"",VLOOKUP(D5924,'Resources Final'!A:D,4,FALSE))</f>
        <v/>
      </c>
      <c r="M5924" s="3" t="str">
        <f>IF(VLOOKUP(D5924,'Resources Final'!A:E,5,FALSE)=0,"",VLOOKUP(D5924,'Resources Final'!A:E,5,FALSE))</f>
        <v/>
      </c>
      <c r="N5924" s="7" t="str">
        <f>IF(VLOOKUP(D5924,'Resources Final'!A:F,6,FALSE)=0,"",VLOOKUP(D5924,'Resources Final'!A:F,6,FALSE))</f>
        <v/>
      </c>
      <c r="O5924" s="3" t="str">
        <f>IF(VLOOKUP(D5924,'Resources Final'!A:G,7,FALSE)=0,"",VLOOKUP(D5924,'Resources Final'!A:G,7,FALSE))</f>
        <v/>
      </c>
    </row>
    <row r="5925" spans="1:15" x14ac:dyDescent="0.2">
      <c r="A5925" s="11" t="s">
        <v>4160</v>
      </c>
      <c r="B5925" s="11" t="str">
        <f t="shared" si="107"/>
        <v>David H. Koch Charitable Foundation_New York University198725000</v>
      </c>
      <c r="C5925" s="11" t="s">
        <v>955</v>
      </c>
      <c r="D5925" s="11" t="s">
        <v>2662</v>
      </c>
      <c r="E5925" s="11" t="s">
        <v>2662</v>
      </c>
      <c r="F5925" s="4">
        <v>25000</v>
      </c>
      <c r="G5925" s="3">
        <v>1987</v>
      </c>
      <c r="H5925"/>
      <c r="I5925" s="12"/>
      <c r="K5925" s="3" t="str">
        <f>IF(VLOOKUP(D5925,'Resources Final'!A:C,3,FALSE)=0,"",VLOOKUP(D5925,'Resources Final'!A:C,3,FALSE))</f>
        <v/>
      </c>
      <c r="L5925" s="3" t="str">
        <f>IF(VLOOKUP(D5925,'Resources Final'!A:D,4,FALSE)=0,"",VLOOKUP(D5925,'Resources Final'!A:D,4,FALSE))</f>
        <v>Y</v>
      </c>
      <c r="M5925" s="3" t="str">
        <f>IF(VLOOKUP(D5925,'Resources Final'!A:E,5,FALSE)=0,"",VLOOKUP(D5925,'Resources Final'!A:E,5,FALSE))</f>
        <v/>
      </c>
      <c r="N5925" s="7" t="str">
        <f>IF(VLOOKUP(D5925,'Resources Final'!A:F,6,FALSE)=0,"",VLOOKUP(D5925,'Resources Final'!A:F,6,FALSE))</f>
        <v/>
      </c>
      <c r="O5925" s="3" t="str">
        <f>IF(VLOOKUP(D5925,'Resources Final'!A:G,7,FALSE)=0,"",VLOOKUP(D5925,'Resources Final'!A:G,7,FALSE))</f>
        <v/>
      </c>
    </row>
    <row r="5926" spans="1:15" x14ac:dyDescent="0.2">
      <c r="A5926" s="11" t="s">
        <v>4160</v>
      </c>
      <c r="B5926" s="11" t="str">
        <f t="shared" si="107"/>
        <v>David H. Koch Charitable Foundation_Pacific Research Institute for Public Policy198725000</v>
      </c>
      <c r="C5926" s="11" t="s">
        <v>955</v>
      </c>
      <c r="D5926" s="11" t="s">
        <v>2786</v>
      </c>
      <c r="E5926" s="11" t="s">
        <v>2786</v>
      </c>
      <c r="F5926" s="4">
        <v>25000</v>
      </c>
      <c r="G5926" s="3">
        <v>1987</v>
      </c>
      <c r="H5926"/>
      <c r="I5926" s="12"/>
      <c r="K5926" s="3" t="str">
        <f>IF(VLOOKUP(D5926,'Resources Final'!A:C,3,FALSE)=0,"",VLOOKUP(D5926,'Resources Final'!A:C,3,FALSE))</f>
        <v/>
      </c>
      <c r="L5926" s="3" t="str">
        <f>IF(VLOOKUP(D5926,'Resources Final'!A:D,4,FALSE)=0,"",VLOOKUP(D5926,'Resources Final'!A:D,4,FALSE))</f>
        <v/>
      </c>
      <c r="M5926" s="3" t="str">
        <f>IF(VLOOKUP(D5926,'Resources Final'!A:E,5,FALSE)=0,"",VLOOKUP(D5926,'Resources Final'!A:E,5,FALSE))</f>
        <v/>
      </c>
      <c r="N5926" s="7" t="str">
        <f>IF(VLOOKUP(D5926,'Resources Final'!A:F,6,FALSE)=0,"",VLOOKUP(D5926,'Resources Final'!A:F,6,FALSE))</f>
        <v>https://www.desmogblog.com/pacific-research-institute</v>
      </c>
      <c r="O5926" s="3" t="str">
        <f>IF(VLOOKUP(D5926,'Resources Final'!A:G,7,FALSE)=0,"",VLOOKUP(D5926,'Resources Final'!A:G,7,FALSE))</f>
        <v>Desmog</v>
      </c>
    </row>
    <row r="5927" spans="1:15" x14ac:dyDescent="0.2">
      <c r="A5927" s="11" t="s">
        <v>4160</v>
      </c>
      <c r="B5927" s="11" t="str">
        <f t="shared" si="107"/>
        <v>David H. Koch Charitable Foundation_Performing Artservices198710000</v>
      </c>
      <c r="C5927" s="11" t="s">
        <v>955</v>
      </c>
      <c r="D5927" s="11" t="s">
        <v>2839</v>
      </c>
      <c r="E5927" s="11" t="s">
        <v>2839</v>
      </c>
      <c r="F5927" s="4">
        <v>10000</v>
      </c>
      <c r="G5927" s="3">
        <v>1987</v>
      </c>
      <c r="H5927"/>
      <c r="I5927" s="12"/>
      <c r="K5927" s="3" t="str">
        <f>IF(VLOOKUP(D5927,'Resources Final'!A:C,3,FALSE)=0,"",VLOOKUP(D5927,'Resources Final'!A:C,3,FALSE))</f>
        <v/>
      </c>
      <c r="L5927" s="3" t="str">
        <f>IF(VLOOKUP(D5927,'Resources Final'!A:D,4,FALSE)=0,"",VLOOKUP(D5927,'Resources Final'!A:D,4,FALSE))</f>
        <v/>
      </c>
      <c r="M5927" s="3" t="str">
        <f>IF(VLOOKUP(D5927,'Resources Final'!A:E,5,FALSE)=0,"",VLOOKUP(D5927,'Resources Final'!A:E,5,FALSE))</f>
        <v>N</v>
      </c>
      <c r="N5927" s="7" t="str">
        <f>IF(VLOOKUP(D5927,'Resources Final'!A:F,6,FALSE)=0,"",VLOOKUP(D5927,'Resources Final'!A:F,6,FALSE))</f>
        <v/>
      </c>
      <c r="O5927" s="3" t="str">
        <f>IF(VLOOKUP(D5927,'Resources Final'!A:G,7,FALSE)=0,"",VLOOKUP(D5927,'Resources Final'!A:G,7,FALSE))</f>
        <v/>
      </c>
    </row>
    <row r="5928" spans="1:15" x14ac:dyDescent="0.2">
      <c r="A5928" s="11" t="s">
        <v>4160</v>
      </c>
      <c r="B5928" s="11" t="str">
        <f t="shared" si="107"/>
        <v>David H. Koch Charitable Foundation_Reason Foundation198750000</v>
      </c>
      <c r="C5928" s="11" t="s">
        <v>955</v>
      </c>
      <c r="D5928" s="11" t="s">
        <v>3001</v>
      </c>
      <c r="E5928" s="11" t="s">
        <v>3001</v>
      </c>
      <c r="F5928" s="4">
        <v>50000</v>
      </c>
      <c r="G5928" s="3">
        <v>1987</v>
      </c>
      <c r="H5928"/>
      <c r="I5928" s="12"/>
      <c r="K5928" s="3" t="str">
        <f>IF(VLOOKUP(D5928,'Resources Final'!A:C,3,FALSE)=0,"",VLOOKUP(D5928,'Resources Final'!A:C,3,FALSE))</f>
        <v/>
      </c>
      <c r="L5928" s="3" t="str">
        <f>IF(VLOOKUP(D5928,'Resources Final'!A:D,4,FALSE)=0,"",VLOOKUP(D5928,'Resources Final'!A:D,4,FALSE))</f>
        <v/>
      </c>
      <c r="M5928" s="3" t="str">
        <f>IF(VLOOKUP(D5928,'Resources Final'!A:E,5,FALSE)=0,"",VLOOKUP(D5928,'Resources Final'!A:E,5,FALSE))</f>
        <v/>
      </c>
      <c r="N5928" s="7" t="str">
        <f>IF(VLOOKUP(D5928,'Resources Final'!A:F,6,FALSE)=0,"",VLOOKUP(D5928,'Resources Final'!A:F,6,FALSE))</f>
        <v>https://www.desmogblog.com/reason-foundation</v>
      </c>
      <c r="O5928" s="3" t="str">
        <f>IF(VLOOKUP(D5928,'Resources Final'!A:G,7,FALSE)=0,"",VLOOKUP(D5928,'Resources Final'!A:G,7,FALSE))</f>
        <v>Desmog</v>
      </c>
    </row>
    <row r="5929" spans="1:15" x14ac:dyDescent="0.2">
      <c r="A5929" s="11" t="s">
        <v>4160</v>
      </c>
      <c r="B5929" s="11" t="str">
        <f t="shared" si="107"/>
        <v>David H. Koch Charitable Foundation_Reason Foundation198750000</v>
      </c>
      <c r="C5929" s="11" t="s">
        <v>955</v>
      </c>
      <c r="D5929" s="11" t="s">
        <v>3001</v>
      </c>
      <c r="E5929" s="11" t="s">
        <v>3001</v>
      </c>
      <c r="F5929" s="4">
        <v>50000</v>
      </c>
      <c r="G5929" s="3">
        <v>1987</v>
      </c>
      <c r="H5929"/>
      <c r="I5929" s="12"/>
      <c r="K5929" s="3" t="str">
        <f>IF(VLOOKUP(D5929,'Resources Final'!A:C,3,FALSE)=0,"",VLOOKUP(D5929,'Resources Final'!A:C,3,FALSE))</f>
        <v/>
      </c>
      <c r="L5929" s="3" t="str">
        <f>IF(VLOOKUP(D5929,'Resources Final'!A:D,4,FALSE)=0,"",VLOOKUP(D5929,'Resources Final'!A:D,4,FALSE))</f>
        <v/>
      </c>
      <c r="M5929" s="3" t="str">
        <f>IF(VLOOKUP(D5929,'Resources Final'!A:E,5,FALSE)=0,"",VLOOKUP(D5929,'Resources Final'!A:E,5,FALSE))</f>
        <v/>
      </c>
      <c r="N5929" s="7" t="str">
        <f>IF(VLOOKUP(D5929,'Resources Final'!A:F,6,FALSE)=0,"",VLOOKUP(D5929,'Resources Final'!A:F,6,FALSE))</f>
        <v>https://www.desmogblog.com/reason-foundation</v>
      </c>
      <c r="O5929" s="3" t="str">
        <f>IF(VLOOKUP(D5929,'Resources Final'!A:G,7,FALSE)=0,"",VLOOKUP(D5929,'Resources Final'!A:G,7,FALSE))</f>
        <v>Desmog</v>
      </c>
    </row>
    <row r="5930" spans="1:15" x14ac:dyDescent="0.2">
      <c r="A5930" s="11" t="s">
        <v>4160</v>
      </c>
      <c r="B5930" s="11" t="str">
        <f t="shared" si="107"/>
        <v>David H. Koch Charitable Foundation_Reason Foundation198716000</v>
      </c>
      <c r="C5930" s="11" t="s">
        <v>955</v>
      </c>
      <c r="D5930" s="11" t="s">
        <v>3001</v>
      </c>
      <c r="E5930" s="11" t="s">
        <v>3001</v>
      </c>
      <c r="F5930" s="4">
        <v>16000</v>
      </c>
      <c r="G5930" s="3">
        <v>1987</v>
      </c>
      <c r="H5930"/>
      <c r="I5930" s="12"/>
      <c r="K5930" s="3" t="str">
        <f>IF(VLOOKUP(D5930,'Resources Final'!A:C,3,FALSE)=0,"",VLOOKUP(D5930,'Resources Final'!A:C,3,FALSE))</f>
        <v/>
      </c>
      <c r="L5930" s="3" t="str">
        <f>IF(VLOOKUP(D5930,'Resources Final'!A:D,4,FALSE)=0,"",VLOOKUP(D5930,'Resources Final'!A:D,4,FALSE))</f>
        <v/>
      </c>
      <c r="M5930" s="3" t="str">
        <f>IF(VLOOKUP(D5930,'Resources Final'!A:E,5,FALSE)=0,"",VLOOKUP(D5930,'Resources Final'!A:E,5,FALSE))</f>
        <v/>
      </c>
      <c r="N5930" s="7" t="str">
        <f>IF(VLOOKUP(D5930,'Resources Final'!A:F,6,FALSE)=0,"",VLOOKUP(D5930,'Resources Final'!A:F,6,FALSE))</f>
        <v>https://www.desmogblog.com/reason-foundation</v>
      </c>
      <c r="O5930" s="3" t="str">
        <f>IF(VLOOKUP(D5930,'Resources Final'!A:G,7,FALSE)=0,"",VLOOKUP(D5930,'Resources Final'!A:G,7,FALSE))</f>
        <v>Desmog</v>
      </c>
    </row>
    <row r="5931" spans="1:15" x14ac:dyDescent="0.2">
      <c r="A5931" s="11" t="s">
        <v>4160</v>
      </c>
      <c r="B5931" s="11" t="str">
        <f t="shared" si="107"/>
        <v>David H. Koch Charitable Foundation_Reason Foundation19871130</v>
      </c>
      <c r="C5931" s="11" t="s">
        <v>955</v>
      </c>
      <c r="D5931" s="11" t="s">
        <v>3001</v>
      </c>
      <c r="E5931" s="11" t="s">
        <v>3001</v>
      </c>
      <c r="F5931" s="4">
        <v>1130</v>
      </c>
      <c r="G5931" s="3">
        <v>1987</v>
      </c>
      <c r="H5931"/>
      <c r="I5931" s="12"/>
      <c r="K5931" s="3" t="str">
        <f>IF(VLOOKUP(D5931,'Resources Final'!A:C,3,FALSE)=0,"",VLOOKUP(D5931,'Resources Final'!A:C,3,FALSE))</f>
        <v/>
      </c>
      <c r="L5931" s="3" t="str">
        <f>IF(VLOOKUP(D5931,'Resources Final'!A:D,4,FALSE)=0,"",VLOOKUP(D5931,'Resources Final'!A:D,4,FALSE))</f>
        <v/>
      </c>
      <c r="M5931" s="3" t="str">
        <f>IF(VLOOKUP(D5931,'Resources Final'!A:E,5,FALSE)=0,"",VLOOKUP(D5931,'Resources Final'!A:E,5,FALSE))</f>
        <v/>
      </c>
      <c r="N5931" s="7" t="str">
        <f>IF(VLOOKUP(D5931,'Resources Final'!A:F,6,FALSE)=0,"",VLOOKUP(D5931,'Resources Final'!A:F,6,FALSE))</f>
        <v>https://www.desmogblog.com/reason-foundation</v>
      </c>
      <c r="O5931" s="3" t="str">
        <f>IF(VLOOKUP(D5931,'Resources Final'!A:G,7,FALSE)=0,"",VLOOKUP(D5931,'Resources Final'!A:G,7,FALSE))</f>
        <v>Desmog</v>
      </c>
    </row>
    <row r="5932" spans="1:15" x14ac:dyDescent="0.2">
      <c r="A5932" s="11" t="s">
        <v>4160</v>
      </c>
      <c r="B5932" s="11" t="str">
        <f t="shared" si="107"/>
        <v>David H. Koch Charitable Foundation_Reason Foundation1987500</v>
      </c>
      <c r="C5932" s="11" t="s">
        <v>955</v>
      </c>
      <c r="D5932" s="11" t="s">
        <v>3001</v>
      </c>
      <c r="E5932" s="11" t="s">
        <v>3001</v>
      </c>
      <c r="F5932" s="4">
        <v>500</v>
      </c>
      <c r="G5932" s="3">
        <v>1987</v>
      </c>
      <c r="H5932"/>
      <c r="I5932" s="12"/>
      <c r="K5932" s="3" t="str">
        <f>IF(VLOOKUP(D5932,'Resources Final'!A:C,3,FALSE)=0,"",VLOOKUP(D5932,'Resources Final'!A:C,3,FALSE))</f>
        <v/>
      </c>
      <c r="L5932" s="3" t="str">
        <f>IF(VLOOKUP(D5932,'Resources Final'!A:D,4,FALSE)=0,"",VLOOKUP(D5932,'Resources Final'!A:D,4,FALSE))</f>
        <v/>
      </c>
      <c r="M5932" s="3" t="str">
        <f>IF(VLOOKUP(D5932,'Resources Final'!A:E,5,FALSE)=0,"",VLOOKUP(D5932,'Resources Final'!A:E,5,FALSE))</f>
        <v/>
      </c>
      <c r="N5932" s="7" t="str">
        <f>IF(VLOOKUP(D5932,'Resources Final'!A:F,6,FALSE)=0,"",VLOOKUP(D5932,'Resources Final'!A:F,6,FALSE))</f>
        <v>https://www.desmogblog.com/reason-foundation</v>
      </c>
      <c r="O5932" s="3" t="str">
        <f>IF(VLOOKUP(D5932,'Resources Final'!A:G,7,FALSE)=0,"",VLOOKUP(D5932,'Resources Final'!A:G,7,FALSE))</f>
        <v>Desmog</v>
      </c>
    </row>
    <row r="5933" spans="1:15" x14ac:dyDescent="0.2">
      <c r="A5933" s="11" t="s">
        <v>4160</v>
      </c>
      <c r="B5933" s="11" t="str">
        <f t="shared" si="107"/>
        <v>David H. Koch Charitable Foundation_Rogers Memorial Library19873000</v>
      </c>
      <c r="C5933" s="11" t="s">
        <v>955</v>
      </c>
      <c r="D5933" s="11" t="s">
        <v>3103</v>
      </c>
      <c r="E5933" s="11" t="s">
        <v>3103</v>
      </c>
      <c r="F5933" s="4">
        <v>3000</v>
      </c>
      <c r="G5933" s="3">
        <v>1987</v>
      </c>
      <c r="H5933"/>
      <c r="I5933" s="12"/>
      <c r="K5933" s="3" t="str">
        <f>IF(VLOOKUP(D5933,'Resources Final'!A:C,3,FALSE)=0,"",VLOOKUP(D5933,'Resources Final'!A:C,3,FALSE))</f>
        <v/>
      </c>
      <c r="L5933" s="3" t="str">
        <f>IF(VLOOKUP(D5933,'Resources Final'!A:D,4,FALSE)=0,"",VLOOKUP(D5933,'Resources Final'!A:D,4,FALSE))</f>
        <v/>
      </c>
      <c r="M5933" s="3" t="str">
        <f>IF(VLOOKUP(D5933,'Resources Final'!A:E,5,FALSE)=0,"",VLOOKUP(D5933,'Resources Final'!A:E,5,FALSE))</f>
        <v>N</v>
      </c>
      <c r="N5933" s="7" t="str">
        <f>IF(VLOOKUP(D5933,'Resources Final'!A:F,6,FALSE)=0,"",VLOOKUP(D5933,'Resources Final'!A:F,6,FALSE))</f>
        <v/>
      </c>
      <c r="O5933" s="3" t="str">
        <f>IF(VLOOKUP(D5933,'Resources Final'!A:G,7,FALSE)=0,"",VLOOKUP(D5933,'Resources Final'!A:G,7,FALSE))</f>
        <v/>
      </c>
    </row>
    <row r="5934" spans="1:15" x14ac:dyDescent="0.2">
      <c r="A5934" s="11" t="s">
        <v>4160</v>
      </c>
      <c r="B5934" s="11" t="str">
        <f t="shared" si="107"/>
        <v>David H. Koch Charitable Foundation_Rogosin Institute198725000</v>
      </c>
      <c r="C5934" s="11" t="s">
        <v>955</v>
      </c>
      <c r="D5934" s="11" t="s">
        <v>3107</v>
      </c>
      <c r="E5934" s="11" t="s">
        <v>3107</v>
      </c>
      <c r="F5934" s="4">
        <v>25000</v>
      </c>
      <c r="G5934" s="3">
        <v>1987</v>
      </c>
      <c r="H5934"/>
      <c r="I5934" s="12"/>
      <c r="K5934" s="3" t="str">
        <f>IF(VLOOKUP(D5934,'Resources Final'!A:C,3,FALSE)=0,"",VLOOKUP(D5934,'Resources Final'!A:C,3,FALSE))</f>
        <v/>
      </c>
      <c r="L5934" s="3" t="str">
        <f>IF(VLOOKUP(D5934,'Resources Final'!A:D,4,FALSE)=0,"",VLOOKUP(D5934,'Resources Final'!A:D,4,FALSE))</f>
        <v/>
      </c>
      <c r="M5934" s="3" t="str">
        <f>IF(VLOOKUP(D5934,'Resources Final'!A:E,5,FALSE)=0,"",VLOOKUP(D5934,'Resources Final'!A:E,5,FALSE))</f>
        <v/>
      </c>
      <c r="N5934" s="7" t="str">
        <f>IF(VLOOKUP(D5934,'Resources Final'!A:F,6,FALSE)=0,"",VLOOKUP(D5934,'Resources Final'!A:F,6,FALSE))</f>
        <v/>
      </c>
      <c r="O5934" s="3" t="str">
        <f>IF(VLOOKUP(D5934,'Resources Final'!A:G,7,FALSE)=0,"",VLOOKUP(D5934,'Resources Final'!A:G,7,FALSE))</f>
        <v/>
      </c>
    </row>
    <row r="5935" spans="1:15" x14ac:dyDescent="0.2">
      <c r="A5935" s="11" t="s">
        <v>4160</v>
      </c>
      <c r="B5935" s="11" t="str">
        <f t="shared" si="107"/>
        <v>David H. Koch Charitable Foundation_Sail America Foundation for International Understanding198710000</v>
      </c>
      <c r="C5935" s="11" t="s">
        <v>955</v>
      </c>
      <c r="D5935" s="11" t="s">
        <v>3201</v>
      </c>
      <c r="E5935" s="11" t="s">
        <v>3201</v>
      </c>
      <c r="F5935" s="4">
        <v>10000</v>
      </c>
      <c r="G5935" s="3">
        <v>1987</v>
      </c>
      <c r="H5935"/>
      <c r="I5935" s="12"/>
      <c r="K5935" s="3" t="str">
        <f>IF(VLOOKUP(D5935,'Resources Final'!A:C,3,FALSE)=0,"",VLOOKUP(D5935,'Resources Final'!A:C,3,FALSE))</f>
        <v/>
      </c>
      <c r="L5935" s="3" t="str">
        <f>IF(VLOOKUP(D5935,'Resources Final'!A:D,4,FALSE)=0,"",VLOOKUP(D5935,'Resources Final'!A:D,4,FALSE))</f>
        <v/>
      </c>
      <c r="M5935" s="3" t="str">
        <f>IF(VLOOKUP(D5935,'Resources Final'!A:E,5,FALSE)=0,"",VLOOKUP(D5935,'Resources Final'!A:E,5,FALSE))</f>
        <v/>
      </c>
      <c r="N5935" s="7" t="str">
        <f>IF(VLOOKUP(D5935,'Resources Final'!A:F,6,FALSE)=0,"",VLOOKUP(D5935,'Resources Final'!A:F,6,FALSE))</f>
        <v/>
      </c>
      <c r="O5935" s="3" t="str">
        <f>IF(VLOOKUP(D5935,'Resources Final'!A:G,7,FALSE)=0,"",VLOOKUP(D5935,'Resources Final'!A:G,7,FALSE))</f>
        <v/>
      </c>
    </row>
    <row r="5936" spans="1:15" x14ac:dyDescent="0.2">
      <c r="A5936" s="11" t="s">
        <v>4160</v>
      </c>
      <c r="B5936" s="11" t="str">
        <f t="shared" si="107"/>
        <v>David H. Koch Charitable Foundation_Society of the New York Hospital Fund198775000</v>
      </c>
      <c r="C5936" s="11" t="s">
        <v>955</v>
      </c>
      <c r="D5936" s="11" t="s">
        <v>3351</v>
      </c>
      <c r="E5936" s="11" t="s">
        <v>3351</v>
      </c>
      <c r="F5936" s="4">
        <v>75000</v>
      </c>
      <c r="G5936" s="3">
        <v>1987</v>
      </c>
      <c r="H5936"/>
      <c r="I5936" s="12"/>
      <c r="K5936" s="3" t="str">
        <f>IF(VLOOKUP(D5936,'Resources Final'!A:C,3,FALSE)=0,"",VLOOKUP(D5936,'Resources Final'!A:C,3,FALSE))</f>
        <v/>
      </c>
      <c r="L5936" s="3" t="str">
        <f>IF(VLOOKUP(D5936,'Resources Final'!A:D,4,FALSE)=0,"",VLOOKUP(D5936,'Resources Final'!A:D,4,FALSE))</f>
        <v/>
      </c>
      <c r="M5936" s="3" t="str">
        <f>IF(VLOOKUP(D5936,'Resources Final'!A:E,5,FALSE)=0,"",VLOOKUP(D5936,'Resources Final'!A:E,5,FALSE))</f>
        <v>N</v>
      </c>
      <c r="N5936" s="7" t="str">
        <f>IF(VLOOKUP(D5936,'Resources Final'!A:F,6,FALSE)=0,"",VLOOKUP(D5936,'Resources Final'!A:F,6,FALSE))</f>
        <v/>
      </c>
      <c r="O5936" s="3" t="str">
        <f>IF(VLOOKUP(D5936,'Resources Final'!A:G,7,FALSE)=0,"",VLOOKUP(D5936,'Resources Final'!A:G,7,FALSE))</f>
        <v/>
      </c>
    </row>
    <row r="5937" spans="1:15" x14ac:dyDescent="0.2">
      <c r="A5937" s="11" t="s">
        <v>4160</v>
      </c>
      <c r="B5937" s="11" t="str">
        <f t="shared" si="107"/>
        <v>David H. Koch Charitable Foundation_Southampton Fresh Air Home for Crippled Children19871000</v>
      </c>
      <c r="C5937" s="11" t="s">
        <v>955</v>
      </c>
      <c r="D5937" s="11" t="s">
        <v>3362</v>
      </c>
      <c r="E5937" s="11" t="s">
        <v>3362</v>
      </c>
      <c r="F5937" s="4">
        <v>1000</v>
      </c>
      <c r="G5937" s="3">
        <v>1987</v>
      </c>
      <c r="H5937"/>
      <c r="I5937" s="12"/>
      <c r="K5937" s="3" t="str">
        <f>IF(VLOOKUP(D5937,'Resources Final'!A:C,3,FALSE)=0,"",VLOOKUP(D5937,'Resources Final'!A:C,3,FALSE))</f>
        <v/>
      </c>
      <c r="L5937" s="3" t="str">
        <f>IF(VLOOKUP(D5937,'Resources Final'!A:D,4,FALSE)=0,"",VLOOKUP(D5937,'Resources Final'!A:D,4,FALSE))</f>
        <v/>
      </c>
      <c r="M5937" s="3" t="str">
        <f>IF(VLOOKUP(D5937,'Resources Final'!A:E,5,FALSE)=0,"",VLOOKUP(D5937,'Resources Final'!A:E,5,FALSE))</f>
        <v>N</v>
      </c>
      <c r="N5937" s="7" t="str">
        <f>IF(VLOOKUP(D5937,'Resources Final'!A:F,6,FALSE)=0,"",VLOOKUP(D5937,'Resources Final'!A:F,6,FALSE))</f>
        <v/>
      </c>
      <c r="O5937" s="3" t="str">
        <f>IF(VLOOKUP(D5937,'Resources Final'!A:G,7,FALSE)=0,"",VLOOKUP(D5937,'Resources Final'!A:G,7,FALSE))</f>
        <v/>
      </c>
    </row>
    <row r="5938" spans="1:15" x14ac:dyDescent="0.2">
      <c r="A5938" s="11" t="s">
        <v>4160</v>
      </c>
      <c r="B5938" s="11" t="str">
        <f t="shared" si="107"/>
        <v>David H. Koch Charitable Foundation_The Explorers Club19875000</v>
      </c>
      <c r="C5938" s="11" t="s">
        <v>955</v>
      </c>
      <c r="D5938" s="11" t="s">
        <v>3582</v>
      </c>
      <c r="E5938" s="11" t="s">
        <v>3582</v>
      </c>
      <c r="F5938" s="4">
        <v>5000</v>
      </c>
      <c r="G5938" s="3">
        <v>1987</v>
      </c>
      <c r="H5938"/>
      <c r="I5938" s="12"/>
      <c r="K5938" s="3" t="str">
        <f>IF(VLOOKUP(D5938,'Resources Final'!A:C,3,FALSE)=0,"",VLOOKUP(D5938,'Resources Final'!A:C,3,FALSE))</f>
        <v/>
      </c>
      <c r="L5938" s="3" t="str">
        <f>IF(VLOOKUP(D5938,'Resources Final'!A:D,4,FALSE)=0,"",VLOOKUP(D5938,'Resources Final'!A:D,4,FALSE))</f>
        <v/>
      </c>
      <c r="M5938" s="3" t="str">
        <f>IF(VLOOKUP(D5938,'Resources Final'!A:E,5,FALSE)=0,"",VLOOKUP(D5938,'Resources Final'!A:E,5,FALSE))</f>
        <v/>
      </c>
      <c r="N5938" s="7" t="str">
        <f>IF(VLOOKUP(D5938,'Resources Final'!A:F,6,FALSE)=0,"",VLOOKUP(D5938,'Resources Final'!A:F,6,FALSE))</f>
        <v/>
      </c>
      <c r="O5938" s="3" t="str">
        <f>IF(VLOOKUP(D5938,'Resources Final'!A:G,7,FALSE)=0,"",VLOOKUP(D5938,'Resources Final'!A:G,7,FALSE))</f>
        <v/>
      </c>
    </row>
    <row r="5939" spans="1:15" x14ac:dyDescent="0.2">
      <c r="A5939" s="11" t="s">
        <v>4160</v>
      </c>
      <c r="B5939" s="11" t="str">
        <f t="shared" si="107"/>
        <v>David H. Koch Charitable Foundation_The Metropolitan Museum of Art1987100000</v>
      </c>
      <c r="C5939" s="11" t="s">
        <v>955</v>
      </c>
      <c r="D5939" s="11" t="s">
        <v>3593</v>
      </c>
      <c r="E5939" s="11" t="s">
        <v>3593</v>
      </c>
      <c r="F5939" s="4">
        <v>100000</v>
      </c>
      <c r="G5939" s="3">
        <v>1987</v>
      </c>
      <c r="H5939"/>
      <c r="I5939" s="12"/>
      <c r="K5939" s="3" t="str">
        <f>IF(VLOOKUP(D5939,'Resources Final'!A:C,3,FALSE)=0,"",VLOOKUP(D5939,'Resources Final'!A:C,3,FALSE))</f>
        <v/>
      </c>
      <c r="L5939" s="3" t="str">
        <f>IF(VLOOKUP(D5939,'Resources Final'!A:D,4,FALSE)=0,"",VLOOKUP(D5939,'Resources Final'!A:D,4,FALSE))</f>
        <v/>
      </c>
      <c r="M5939" s="3" t="str">
        <f>IF(VLOOKUP(D5939,'Resources Final'!A:E,5,FALSE)=0,"",VLOOKUP(D5939,'Resources Final'!A:E,5,FALSE))</f>
        <v>N</v>
      </c>
      <c r="N5939" s="7" t="str">
        <f>IF(VLOOKUP(D5939,'Resources Final'!A:F,6,FALSE)=0,"",VLOOKUP(D5939,'Resources Final'!A:F,6,FALSE))</f>
        <v/>
      </c>
      <c r="O5939" s="3" t="str">
        <f>IF(VLOOKUP(D5939,'Resources Final'!A:G,7,FALSE)=0,"",VLOOKUP(D5939,'Resources Final'!A:G,7,FALSE))</f>
        <v/>
      </c>
    </row>
    <row r="5940" spans="1:15" x14ac:dyDescent="0.2">
      <c r="A5940" s="11" t="s">
        <v>4160</v>
      </c>
      <c r="B5940" s="11" t="str">
        <f t="shared" si="107"/>
        <v>David H. Koch Charitable Foundation_The Nature Conservancy198710000</v>
      </c>
      <c r="C5940" s="11" t="s">
        <v>955</v>
      </c>
      <c r="D5940" s="11" t="s">
        <v>3596</v>
      </c>
      <c r="E5940" s="11" t="s">
        <v>3596</v>
      </c>
      <c r="F5940" s="4">
        <v>10000</v>
      </c>
      <c r="G5940" s="3">
        <v>1987</v>
      </c>
      <c r="H5940"/>
      <c r="I5940" s="12"/>
      <c r="K5940" s="3" t="str">
        <f>IF(VLOOKUP(D5940,'Resources Final'!A:C,3,FALSE)=0,"",VLOOKUP(D5940,'Resources Final'!A:C,3,FALSE))</f>
        <v/>
      </c>
      <c r="L5940" s="3" t="str">
        <f>IF(VLOOKUP(D5940,'Resources Final'!A:D,4,FALSE)=0,"",VLOOKUP(D5940,'Resources Final'!A:D,4,FALSE))</f>
        <v/>
      </c>
      <c r="M5940" s="3" t="str">
        <f>IF(VLOOKUP(D5940,'Resources Final'!A:E,5,FALSE)=0,"",VLOOKUP(D5940,'Resources Final'!A:E,5,FALSE))</f>
        <v/>
      </c>
      <c r="N5940" s="7" t="str">
        <f>IF(VLOOKUP(D5940,'Resources Final'!A:F,6,FALSE)=0,"",VLOOKUP(D5940,'Resources Final'!A:F,6,FALSE))</f>
        <v>https://www.sourcewatch.org/index.php/The_Nature_Conservancy</v>
      </c>
      <c r="O5940" s="3" t="str">
        <f>IF(VLOOKUP(D5940,'Resources Final'!A:G,7,FALSE)=0,"",VLOOKUP(D5940,'Resources Final'!A:G,7,FALSE))</f>
        <v>Sourcewatch</v>
      </c>
    </row>
    <row r="5941" spans="1:15" x14ac:dyDescent="0.2">
      <c r="A5941" s="11" t="s">
        <v>4160</v>
      </c>
      <c r="B5941" s="11" t="str">
        <f t="shared" si="107"/>
        <v>David H. Koch Charitable Foundation_U.S. Rugby Football Foundation19875000</v>
      </c>
      <c r="C5941" s="11" t="s">
        <v>955</v>
      </c>
      <c r="D5941" s="11" t="s">
        <v>3704</v>
      </c>
      <c r="E5941" s="11" t="s">
        <v>3704</v>
      </c>
      <c r="F5941" s="4">
        <v>5000</v>
      </c>
      <c r="G5941" s="3">
        <v>1987</v>
      </c>
      <c r="H5941"/>
      <c r="I5941" s="12"/>
      <c r="K5941" s="3" t="str">
        <f>IF(VLOOKUP(D5941,'Resources Final'!A:C,3,FALSE)=0,"",VLOOKUP(D5941,'Resources Final'!A:C,3,FALSE))</f>
        <v/>
      </c>
      <c r="L5941" s="3" t="str">
        <f>IF(VLOOKUP(D5941,'Resources Final'!A:D,4,FALSE)=0,"",VLOOKUP(D5941,'Resources Final'!A:D,4,FALSE))</f>
        <v/>
      </c>
      <c r="M5941" s="3" t="str">
        <f>IF(VLOOKUP(D5941,'Resources Final'!A:E,5,FALSE)=0,"",VLOOKUP(D5941,'Resources Final'!A:E,5,FALSE))</f>
        <v>N</v>
      </c>
      <c r="N5941" s="7" t="str">
        <f>IF(VLOOKUP(D5941,'Resources Final'!A:F,6,FALSE)=0,"",VLOOKUP(D5941,'Resources Final'!A:F,6,FALSE))</f>
        <v/>
      </c>
      <c r="O5941" s="3" t="str">
        <f>IF(VLOOKUP(D5941,'Resources Final'!A:G,7,FALSE)=0,"",VLOOKUP(D5941,'Resources Final'!A:G,7,FALSE))</f>
        <v/>
      </c>
    </row>
    <row r="5942" spans="1:15" x14ac:dyDescent="0.2">
      <c r="A5942" s="11" t="s">
        <v>4160</v>
      </c>
      <c r="B5942" s="11" t="str">
        <f t="shared" si="107"/>
        <v>David H. Koch Charitable Foundation_United Cerebral Palsy Research &amp; Educational Foundation19875000</v>
      </c>
      <c r="C5942" s="11" t="s">
        <v>955</v>
      </c>
      <c r="D5942" s="11" t="s">
        <v>3712</v>
      </c>
      <c r="E5942" s="11" t="s">
        <v>3712</v>
      </c>
      <c r="F5942" s="4">
        <v>5000</v>
      </c>
      <c r="G5942" s="3">
        <v>1987</v>
      </c>
      <c r="H5942"/>
      <c r="I5942" s="12"/>
      <c r="K5942" s="3" t="str">
        <f>IF(VLOOKUP(D5942,'Resources Final'!A:C,3,FALSE)=0,"",VLOOKUP(D5942,'Resources Final'!A:C,3,FALSE))</f>
        <v/>
      </c>
      <c r="L5942" s="3" t="str">
        <f>IF(VLOOKUP(D5942,'Resources Final'!A:D,4,FALSE)=0,"",VLOOKUP(D5942,'Resources Final'!A:D,4,FALSE))</f>
        <v/>
      </c>
      <c r="M5942" s="3" t="str">
        <f>IF(VLOOKUP(D5942,'Resources Final'!A:E,5,FALSE)=0,"",VLOOKUP(D5942,'Resources Final'!A:E,5,FALSE))</f>
        <v>N</v>
      </c>
      <c r="N5942" s="7" t="str">
        <f>IF(VLOOKUP(D5942,'Resources Final'!A:F,6,FALSE)=0,"",VLOOKUP(D5942,'Resources Final'!A:F,6,FALSE))</f>
        <v/>
      </c>
      <c r="O5942" s="3" t="str">
        <f>IF(VLOOKUP(D5942,'Resources Final'!A:G,7,FALSE)=0,"",VLOOKUP(D5942,'Resources Final'!A:G,7,FALSE))</f>
        <v/>
      </c>
    </row>
    <row r="5943" spans="1:15" x14ac:dyDescent="0.2">
      <c r="A5943" s="11" t="s">
        <v>4160</v>
      </c>
      <c r="B5943" s="11" t="str">
        <f t="shared" si="107"/>
        <v>David H. Koch Charitable Foundation_WGBH Educational Foundation198710000</v>
      </c>
      <c r="C5943" s="11" t="s">
        <v>955</v>
      </c>
      <c r="D5943" s="11" t="s">
        <v>3993</v>
      </c>
      <c r="E5943" s="11" t="s">
        <v>3993</v>
      </c>
      <c r="F5943" s="4">
        <v>10000</v>
      </c>
      <c r="G5943" s="3">
        <v>1987</v>
      </c>
      <c r="H5943"/>
      <c r="I5943" s="12"/>
      <c r="K5943" s="3" t="str">
        <f>IF(VLOOKUP(D5943,'Resources Final'!A:C,3,FALSE)=0,"",VLOOKUP(D5943,'Resources Final'!A:C,3,FALSE))</f>
        <v/>
      </c>
      <c r="L5943" s="3" t="str">
        <f>IF(VLOOKUP(D5943,'Resources Final'!A:D,4,FALSE)=0,"",VLOOKUP(D5943,'Resources Final'!A:D,4,FALSE))</f>
        <v/>
      </c>
      <c r="M5943" s="3" t="str">
        <f>IF(VLOOKUP(D5943,'Resources Final'!A:E,5,FALSE)=0,"",VLOOKUP(D5943,'Resources Final'!A:E,5,FALSE))</f>
        <v/>
      </c>
      <c r="N5943" s="7" t="str">
        <f>IF(VLOOKUP(D5943,'Resources Final'!A:F,6,FALSE)=0,"",VLOOKUP(D5943,'Resources Final'!A:F,6,FALSE))</f>
        <v/>
      </c>
      <c r="O5943" s="3" t="str">
        <f>IF(VLOOKUP(D5943,'Resources Final'!A:G,7,FALSE)=0,"",VLOOKUP(D5943,'Resources Final'!A:G,7,FALSE))</f>
        <v/>
      </c>
    </row>
    <row r="5944" spans="1:15" x14ac:dyDescent="0.2">
      <c r="A5944" s="11" t="s">
        <v>4160</v>
      </c>
      <c r="B5944" s="11" t="str">
        <f t="shared" si="107"/>
        <v>David H. Koch Charitable Foundation_WNET/Thirteen Educational Broadcasting Network198710000</v>
      </c>
      <c r="C5944" s="11" t="s">
        <v>955</v>
      </c>
      <c r="D5944" s="11" t="s">
        <v>4073</v>
      </c>
      <c r="E5944" s="11" t="s">
        <v>4073</v>
      </c>
      <c r="F5944" s="4">
        <v>10000</v>
      </c>
      <c r="G5944" s="3">
        <v>1987</v>
      </c>
      <c r="H5944"/>
      <c r="I5944" s="12"/>
      <c r="K5944" s="3" t="str">
        <f>IF(VLOOKUP(D5944,'Resources Final'!A:C,3,FALSE)=0,"",VLOOKUP(D5944,'Resources Final'!A:C,3,FALSE))</f>
        <v/>
      </c>
      <c r="L5944" s="3" t="str">
        <f>IF(VLOOKUP(D5944,'Resources Final'!A:D,4,FALSE)=0,"",VLOOKUP(D5944,'Resources Final'!A:D,4,FALSE))</f>
        <v/>
      </c>
      <c r="M5944" s="3" t="str">
        <f>IF(VLOOKUP(D5944,'Resources Final'!A:E,5,FALSE)=0,"",VLOOKUP(D5944,'Resources Final'!A:E,5,FALSE))</f>
        <v/>
      </c>
      <c r="N5944" s="7" t="str">
        <f>IF(VLOOKUP(D5944,'Resources Final'!A:F,6,FALSE)=0,"",VLOOKUP(D5944,'Resources Final'!A:F,6,FALSE))</f>
        <v/>
      </c>
      <c r="O5944" s="3" t="str">
        <f>IF(VLOOKUP(D5944,'Resources Final'!A:G,7,FALSE)=0,"",VLOOKUP(D5944,'Resources Final'!A:G,7,FALSE))</f>
        <v/>
      </c>
    </row>
    <row r="5945" spans="1:15" x14ac:dyDescent="0.2">
      <c r="A5945" s="11" t="s">
        <v>4160</v>
      </c>
      <c r="B5945" s="11" t="str">
        <f t="shared" si="107"/>
        <v>David H. Koch Charitable Foundation_Acquired Immune Deficiency Syndrome Fund19881000</v>
      </c>
      <c r="C5945" s="11" t="s">
        <v>955</v>
      </c>
      <c r="D5945" s="11" t="s">
        <v>110</v>
      </c>
      <c r="E5945" s="11" t="s">
        <v>110</v>
      </c>
      <c r="F5945" s="4">
        <v>1000</v>
      </c>
      <c r="G5945" s="3">
        <v>1988</v>
      </c>
      <c r="H5945"/>
      <c r="I5945" s="12"/>
      <c r="K5945" s="3" t="str">
        <f>IF(VLOOKUP(D5945,'Resources Final'!A:C,3,FALSE)=0,"",VLOOKUP(D5945,'Resources Final'!A:C,3,FALSE))</f>
        <v/>
      </c>
      <c r="L5945" s="3" t="str">
        <f>IF(VLOOKUP(D5945,'Resources Final'!A:D,4,FALSE)=0,"",VLOOKUP(D5945,'Resources Final'!A:D,4,FALSE))</f>
        <v/>
      </c>
      <c r="M5945" s="3" t="str">
        <f>IF(VLOOKUP(D5945,'Resources Final'!A:E,5,FALSE)=0,"",VLOOKUP(D5945,'Resources Final'!A:E,5,FALSE))</f>
        <v>N</v>
      </c>
      <c r="N5945" s="7" t="str">
        <f>IF(VLOOKUP(D5945,'Resources Final'!A:F,6,FALSE)=0,"",VLOOKUP(D5945,'Resources Final'!A:F,6,FALSE))</f>
        <v/>
      </c>
      <c r="O5945" s="3" t="str">
        <f>IF(VLOOKUP(D5945,'Resources Final'!A:G,7,FALSE)=0,"",VLOOKUP(D5945,'Resources Final'!A:G,7,FALSE))</f>
        <v/>
      </c>
    </row>
    <row r="5946" spans="1:15" x14ac:dyDescent="0.2">
      <c r="A5946" s="11" t="s">
        <v>4160</v>
      </c>
      <c r="B5946" s="11" t="str">
        <f t="shared" si="107"/>
        <v>David H. Koch Charitable Foundation_African Wildlife Foundation198810000</v>
      </c>
      <c r="C5946" s="11" t="s">
        <v>955</v>
      </c>
      <c r="D5946" s="11" t="s">
        <v>126</v>
      </c>
      <c r="E5946" s="11" t="s">
        <v>126</v>
      </c>
      <c r="F5946" s="4">
        <v>10000</v>
      </c>
      <c r="G5946" s="3">
        <v>1988</v>
      </c>
      <c r="H5946"/>
      <c r="I5946" s="12"/>
      <c r="K5946" s="3" t="str">
        <f>IF(VLOOKUP(D5946,'Resources Final'!A:C,3,FALSE)=0,"",VLOOKUP(D5946,'Resources Final'!A:C,3,FALSE))</f>
        <v/>
      </c>
      <c r="L5946" s="3" t="str">
        <f>IF(VLOOKUP(D5946,'Resources Final'!A:D,4,FALSE)=0,"",VLOOKUP(D5946,'Resources Final'!A:D,4,FALSE))</f>
        <v/>
      </c>
      <c r="M5946" s="3" t="str">
        <f>IF(VLOOKUP(D5946,'Resources Final'!A:E,5,FALSE)=0,"",VLOOKUP(D5946,'Resources Final'!A:E,5,FALSE))</f>
        <v>N</v>
      </c>
      <c r="N5946" s="7" t="str">
        <f>IF(VLOOKUP(D5946,'Resources Final'!A:F,6,FALSE)=0,"",VLOOKUP(D5946,'Resources Final'!A:F,6,FALSE))</f>
        <v/>
      </c>
      <c r="O5946" s="3" t="str">
        <f>IF(VLOOKUP(D5946,'Resources Final'!A:G,7,FALSE)=0,"",VLOOKUP(D5946,'Resources Final'!A:G,7,FALSE))</f>
        <v/>
      </c>
    </row>
    <row r="5947" spans="1:15" x14ac:dyDescent="0.2">
      <c r="A5947" s="11" t="s">
        <v>4160</v>
      </c>
      <c r="B5947" s="11" t="str">
        <f t="shared" si="107"/>
        <v>David H. Koch Charitable Foundation_American Research Center in Egypt198826318</v>
      </c>
      <c r="C5947" s="11" t="s">
        <v>955</v>
      </c>
      <c r="D5947" s="11" t="s">
        <v>201</v>
      </c>
      <c r="E5947" s="11" t="s">
        <v>201</v>
      </c>
      <c r="F5947" s="4">
        <v>26318</v>
      </c>
      <c r="G5947" s="3">
        <v>1988</v>
      </c>
      <c r="H5947"/>
      <c r="I5947" s="12"/>
      <c r="K5947" s="3" t="str">
        <f>IF(VLOOKUP(D5947,'Resources Final'!A:C,3,FALSE)=0,"",VLOOKUP(D5947,'Resources Final'!A:C,3,FALSE))</f>
        <v/>
      </c>
      <c r="L5947" s="3" t="str">
        <f>IF(VLOOKUP(D5947,'Resources Final'!A:D,4,FALSE)=0,"",VLOOKUP(D5947,'Resources Final'!A:D,4,FALSE))</f>
        <v/>
      </c>
      <c r="M5947" s="3" t="str">
        <f>IF(VLOOKUP(D5947,'Resources Final'!A:E,5,FALSE)=0,"",VLOOKUP(D5947,'Resources Final'!A:E,5,FALSE))</f>
        <v>N</v>
      </c>
      <c r="N5947" s="7" t="str">
        <f>IF(VLOOKUP(D5947,'Resources Final'!A:F,6,FALSE)=0,"",VLOOKUP(D5947,'Resources Final'!A:F,6,FALSE))</f>
        <v/>
      </c>
      <c r="O5947" s="3" t="str">
        <f>IF(VLOOKUP(D5947,'Resources Final'!A:G,7,FALSE)=0,"",VLOOKUP(D5947,'Resources Final'!A:G,7,FALSE))</f>
        <v/>
      </c>
    </row>
    <row r="5948" spans="1:15" x14ac:dyDescent="0.2">
      <c r="A5948" s="11" t="s">
        <v>4160</v>
      </c>
      <c r="B5948" s="11" t="str">
        <f t="shared" si="107"/>
        <v>David H. Koch Charitable Foundation_Ballet Theatre Foundation1988175000</v>
      </c>
      <c r="C5948" s="11" t="s">
        <v>955</v>
      </c>
      <c r="D5948" s="11" t="s">
        <v>344</v>
      </c>
      <c r="E5948" s="11" t="s">
        <v>344</v>
      </c>
      <c r="F5948" s="4">
        <v>175000</v>
      </c>
      <c r="G5948" s="3">
        <v>1988</v>
      </c>
      <c r="H5948"/>
      <c r="I5948" s="12"/>
      <c r="K5948" s="3" t="str">
        <f>IF(VLOOKUP(D5948,'Resources Final'!A:C,3,FALSE)=0,"",VLOOKUP(D5948,'Resources Final'!A:C,3,FALSE))</f>
        <v/>
      </c>
      <c r="L5948" s="3" t="str">
        <f>IF(VLOOKUP(D5948,'Resources Final'!A:D,4,FALSE)=0,"",VLOOKUP(D5948,'Resources Final'!A:D,4,FALSE))</f>
        <v/>
      </c>
      <c r="M5948" s="3" t="str">
        <f>IF(VLOOKUP(D5948,'Resources Final'!A:E,5,FALSE)=0,"",VLOOKUP(D5948,'Resources Final'!A:E,5,FALSE))</f>
        <v>N</v>
      </c>
      <c r="N5948" s="7" t="str">
        <f>IF(VLOOKUP(D5948,'Resources Final'!A:F,6,FALSE)=0,"",VLOOKUP(D5948,'Resources Final'!A:F,6,FALSE))</f>
        <v/>
      </c>
      <c r="O5948" s="3" t="str">
        <f>IF(VLOOKUP(D5948,'Resources Final'!A:G,7,FALSE)=0,"",VLOOKUP(D5948,'Resources Final'!A:G,7,FALSE))</f>
        <v/>
      </c>
    </row>
    <row r="5949" spans="1:15" x14ac:dyDescent="0.2">
      <c r="A5949" s="11" t="s">
        <v>4160</v>
      </c>
      <c r="B5949" s="11" t="str">
        <f t="shared" si="107"/>
        <v>David H. Koch Charitable Foundation_Ballet Theatre Foundation198850000</v>
      </c>
      <c r="C5949" s="11" t="s">
        <v>955</v>
      </c>
      <c r="D5949" s="11" t="s">
        <v>344</v>
      </c>
      <c r="E5949" s="11" t="s">
        <v>344</v>
      </c>
      <c r="F5949" s="4">
        <v>50000</v>
      </c>
      <c r="G5949" s="3">
        <v>1988</v>
      </c>
      <c r="H5949"/>
      <c r="I5949" s="12"/>
      <c r="K5949" s="3" t="str">
        <f>IF(VLOOKUP(D5949,'Resources Final'!A:C,3,FALSE)=0,"",VLOOKUP(D5949,'Resources Final'!A:C,3,FALSE))</f>
        <v/>
      </c>
      <c r="L5949" s="3" t="str">
        <f>IF(VLOOKUP(D5949,'Resources Final'!A:D,4,FALSE)=0,"",VLOOKUP(D5949,'Resources Final'!A:D,4,FALSE))</f>
        <v/>
      </c>
      <c r="M5949" s="3" t="str">
        <f>IF(VLOOKUP(D5949,'Resources Final'!A:E,5,FALSE)=0,"",VLOOKUP(D5949,'Resources Final'!A:E,5,FALSE))</f>
        <v>N</v>
      </c>
      <c r="N5949" s="7" t="str">
        <f>IF(VLOOKUP(D5949,'Resources Final'!A:F,6,FALSE)=0,"",VLOOKUP(D5949,'Resources Final'!A:F,6,FALSE))</f>
        <v/>
      </c>
      <c r="O5949" s="3" t="str">
        <f>IF(VLOOKUP(D5949,'Resources Final'!A:G,7,FALSE)=0,"",VLOOKUP(D5949,'Resources Final'!A:G,7,FALSE))</f>
        <v/>
      </c>
    </row>
    <row r="5950" spans="1:15" x14ac:dyDescent="0.2">
      <c r="A5950" s="11" t="s">
        <v>4160</v>
      </c>
      <c r="B5950" s="11" t="str">
        <f t="shared" si="107"/>
        <v>David H. Koch Charitable Foundation_Ballet Theatre Foundation198850000</v>
      </c>
      <c r="C5950" s="11" t="s">
        <v>955</v>
      </c>
      <c r="D5950" s="11" t="s">
        <v>344</v>
      </c>
      <c r="E5950" s="11" t="s">
        <v>344</v>
      </c>
      <c r="F5950" s="4">
        <v>50000</v>
      </c>
      <c r="G5950" s="3">
        <v>1988</v>
      </c>
      <c r="H5950"/>
      <c r="I5950" s="12"/>
      <c r="K5950" s="3" t="str">
        <f>IF(VLOOKUP(D5950,'Resources Final'!A:C,3,FALSE)=0,"",VLOOKUP(D5950,'Resources Final'!A:C,3,FALSE))</f>
        <v/>
      </c>
      <c r="L5950" s="3" t="str">
        <f>IF(VLOOKUP(D5950,'Resources Final'!A:D,4,FALSE)=0,"",VLOOKUP(D5950,'Resources Final'!A:D,4,FALSE))</f>
        <v/>
      </c>
      <c r="M5950" s="3" t="str">
        <f>IF(VLOOKUP(D5950,'Resources Final'!A:E,5,FALSE)=0,"",VLOOKUP(D5950,'Resources Final'!A:E,5,FALSE))</f>
        <v>N</v>
      </c>
      <c r="N5950" s="7" t="str">
        <f>IF(VLOOKUP(D5950,'Resources Final'!A:F,6,FALSE)=0,"",VLOOKUP(D5950,'Resources Final'!A:F,6,FALSE))</f>
        <v/>
      </c>
      <c r="O5950" s="3" t="str">
        <f>IF(VLOOKUP(D5950,'Resources Final'!A:G,7,FALSE)=0,"",VLOOKUP(D5950,'Resources Final'!A:G,7,FALSE))</f>
        <v/>
      </c>
    </row>
    <row r="5951" spans="1:15" x14ac:dyDescent="0.2">
      <c r="A5951" s="11" t="s">
        <v>4160</v>
      </c>
      <c r="B5951" s="11" t="str">
        <f t="shared" si="107"/>
        <v>David H. Koch Charitable Foundation_Business Executives for National Security19881000</v>
      </c>
      <c r="C5951" s="11" t="s">
        <v>955</v>
      </c>
      <c r="D5951" s="11" t="s">
        <v>531</v>
      </c>
      <c r="E5951" s="11" t="s">
        <v>531</v>
      </c>
      <c r="F5951" s="4">
        <v>1000</v>
      </c>
      <c r="G5951" s="3">
        <v>1988</v>
      </c>
      <c r="H5951"/>
      <c r="I5951" s="12"/>
      <c r="K5951" s="3" t="str">
        <f>IF(VLOOKUP(D5951,'Resources Final'!A:C,3,FALSE)=0,"",VLOOKUP(D5951,'Resources Final'!A:C,3,FALSE))</f>
        <v/>
      </c>
      <c r="L5951" s="3" t="str">
        <f>IF(VLOOKUP(D5951,'Resources Final'!A:D,4,FALSE)=0,"",VLOOKUP(D5951,'Resources Final'!A:D,4,FALSE))</f>
        <v/>
      </c>
      <c r="M5951" s="3" t="str">
        <f>IF(VLOOKUP(D5951,'Resources Final'!A:E,5,FALSE)=0,"",VLOOKUP(D5951,'Resources Final'!A:E,5,FALSE))</f>
        <v/>
      </c>
      <c r="N5951" s="7" t="str">
        <f>IF(VLOOKUP(D5951,'Resources Final'!A:F,6,FALSE)=0,"",VLOOKUP(D5951,'Resources Final'!A:F,6,FALSE))</f>
        <v>https://www.sourcewatch.org/index.php/Business_Executives_for_National_Security</v>
      </c>
      <c r="O5951" s="3" t="str">
        <f>IF(VLOOKUP(D5951,'Resources Final'!A:G,7,FALSE)=0,"",VLOOKUP(D5951,'Resources Final'!A:G,7,FALSE))</f>
        <v>Sourcewatch</v>
      </c>
    </row>
    <row r="5952" spans="1:15" x14ac:dyDescent="0.2">
      <c r="A5952" s="11" t="s">
        <v>4160</v>
      </c>
      <c r="B5952" s="11" t="str">
        <f t="shared" si="107"/>
        <v>David H. Koch Charitable Foundation_Cambridge College198810000</v>
      </c>
      <c r="C5952" s="11" t="s">
        <v>955</v>
      </c>
      <c r="D5952" s="11" t="s">
        <v>587</v>
      </c>
      <c r="E5952" s="11" t="s">
        <v>587</v>
      </c>
      <c r="F5952" s="4">
        <v>10000</v>
      </c>
      <c r="G5952" s="3">
        <v>1988</v>
      </c>
      <c r="H5952"/>
      <c r="I5952" s="12"/>
      <c r="K5952" s="3" t="str">
        <f>IF(VLOOKUP(D5952,'Resources Final'!A:C,3,FALSE)=0,"",VLOOKUP(D5952,'Resources Final'!A:C,3,FALSE))</f>
        <v/>
      </c>
      <c r="L5952" s="3" t="str">
        <f>IF(VLOOKUP(D5952,'Resources Final'!A:D,4,FALSE)=0,"",VLOOKUP(D5952,'Resources Final'!A:D,4,FALSE))</f>
        <v>Y</v>
      </c>
      <c r="M5952" s="3" t="str">
        <f>IF(VLOOKUP(D5952,'Resources Final'!A:E,5,FALSE)=0,"",VLOOKUP(D5952,'Resources Final'!A:E,5,FALSE))</f>
        <v/>
      </c>
      <c r="N5952" s="7" t="str">
        <f>IF(VLOOKUP(D5952,'Resources Final'!A:F,6,FALSE)=0,"",VLOOKUP(D5952,'Resources Final'!A:F,6,FALSE))</f>
        <v/>
      </c>
      <c r="O5952" s="3" t="str">
        <f>IF(VLOOKUP(D5952,'Resources Final'!A:G,7,FALSE)=0,"",VLOOKUP(D5952,'Resources Final'!A:G,7,FALSE))</f>
        <v/>
      </c>
    </row>
    <row r="5953" spans="1:15" x14ac:dyDescent="0.2">
      <c r="A5953" s="11" t="s">
        <v>4160</v>
      </c>
      <c r="B5953" s="11" t="str">
        <f t="shared" si="107"/>
        <v>David H. Koch Charitable Foundation_Cato Institute1988250000</v>
      </c>
      <c r="C5953" s="11" t="s">
        <v>955</v>
      </c>
      <c r="D5953" s="11" t="s">
        <v>636</v>
      </c>
      <c r="E5953" s="11" t="s">
        <v>636</v>
      </c>
      <c r="F5953" s="4">
        <v>250000</v>
      </c>
      <c r="G5953" s="3">
        <v>1988</v>
      </c>
      <c r="H5953"/>
      <c r="I5953" s="12"/>
      <c r="K5953" s="3" t="str">
        <f>IF(VLOOKUP(D5953,'Resources Final'!A:C,3,FALSE)=0,"",VLOOKUP(D5953,'Resources Final'!A:C,3,FALSE))</f>
        <v/>
      </c>
      <c r="L5953" s="3" t="str">
        <f>IF(VLOOKUP(D5953,'Resources Final'!A:D,4,FALSE)=0,"",VLOOKUP(D5953,'Resources Final'!A:D,4,FALSE))</f>
        <v/>
      </c>
      <c r="M5953" s="3" t="str">
        <f>IF(VLOOKUP(D5953,'Resources Final'!A:E,5,FALSE)=0,"",VLOOKUP(D5953,'Resources Final'!A:E,5,FALSE))</f>
        <v/>
      </c>
      <c r="N5953" s="7" t="str">
        <f>IF(VLOOKUP(D5953,'Resources Final'!A:F,6,FALSE)=0,"",VLOOKUP(D5953,'Resources Final'!A:F,6,FALSE))</f>
        <v>https://www.desmogblog.com/cato-institute</v>
      </c>
      <c r="O5953" s="3" t="str">
        <f>IF(VLOOKUP(D5953,'Resources Final'!A:G,7,FALSE)=0,"",VLOOKUP(D5953,'Resources Final'!A:G,7,FALSE))</f>
        <v>Desmog</v>
      </c>
    </row>
    <row r="5954" spans="1:15" x14ac:dyDescent="0.2">
      <c r="A5954" s="11" t="s">
        <v>4160</v>
      </c>
      <c r="B5954" s="11" t="str">
        <f t="shared" ref="B5954:B6017" si="108">C5954&amp;"_"&amp;D5954&amp;G5954&amp;F5954</f>
        <v>David H. Koch Charitable Foundation_Citizens for a Sound Economy (CSE)1988250000</v>
      </c>
      <c r="C5954" s="11" t="s">
        <v>955</v>
      </c>
      <c r="D5954" s="11" t="s">
        <v>730</v>
      </c>
      <c r="E5954" s="11" t="s">
        <v>730</v>
      </c>
      <c r="F5954" s="4">
        <v>250000</v>
      </c>
      <c r="G5954" s="3">
        <v>1988</v>
      </c>
      <c r="H5954"/>
      <c r="I5954" s="12"/>
      <c r="K5954" s="3" t="str">
        <f>IF(VLOOKUP(D5954,'Resources Final'!A:C,3,FALSE)=0,"",VLOOKUP(D5954,'Resources Final'!A:C,3,FALSE))</f>
        <v/>
      </c>
      <c r="L5954" s="3" t="str">
        <f>IF(VLOOKUP(D5954,'Resources Final'!A:D,4,FALSE)=0,"",VLOOKUP(D5954,'Resources Final'!A:D,4,FALSE))</f>
        <v/>
      </c>
      <c r="M5954" s="3" t="str">
        <f>IF(VLOOKUP(D5954,'Resources Final'!A:E,5,FALSE)=0,"",VLOOKUP(D5954,'Resources Final'!A:E,5,FALSE))</f>
        <v/>
      </c>
      <c r="N5954" s="7" t="str">
        <f>IF(VLOOKUP(D5954,'Resources Final'!A:F,6,FALSE)=0,"",VLOOKUP(D5954,'Resources Final'!A:F,6,FALSE))</f>
        <v>https://www.desmogblog.com/freedomworks</v>
      </c>
      <c r="O5954" s="3" t="str">
        <f>IF(VLOOKUP(D5954,'Resources Final'!A:G,7,FALSE)=0,"",VLOOKUP(D5954,'Resources Final'!A:G,7,FALSE))</f>
        <v>Desmog</v>
      </c>
    </row>
    <row r="5955" spans="1:15" x14ac:dyDescent="0.2">
      <c r="A5955" s="11" t="s">
        <v>4160</v>
      </c>
      <c r="B5955" s="11" t="str">
        <f t="shared" si="108"/>
        <v>David H. Koch Charitable Foundation_Citizens for a Sound Economy (CSE)1988250000</v>
      </c>
      <c r="C5955" s="11" t="s">
        <v>955</v>
      </c>
      <c r="D5955" s="11" t="s">
        <v>730</v>
      </c>
      <c r="E5955" s="11" t="s">
        <v>730</v>
      </c>
      <c r="F5955" s="4">
        <v>250000</v>
      </c>
      <c r="G5955" s="3">
        <v>1988</v>
      </c>
      <c r="H5955"/>
      <c r="I5955" s="12"/>
      <c r="K5955" s="3" t="str">
        <f>IF(VLOOKUP(D5955,'Resources Final'!A:C,3,FALSE)=0,"",VLOOKUP(D5955,'Resources Final'!A:C,3,FALSE))</f>
        <v/>
      </c>
      <c r="L5955" s="3" t="str">
        <f>IF(VLOOKUP(D5955,'Resources Final'!A:D,4,FALSE)=0,"",VLOOKUP(D5955,'Resources Final'!A:D,4,FALSE))</f>
        <v/>
      </c>
      <c r="M5955" s="3" t="str">
        <f>IF(VLOOKUP(D5955,'Resources Final'!A:E,5,FALSE)=0,"",VLOOKUP(D5955,'Resources Final'!A:E,5,FALSE))</f>
        <v/>
      </c>
      <c r="N5955" s="7" t="str">
        <f>IF(VLOOKUP(D5955,'Resources Final'!A:F,6,FALSE)=0,"",VLOOKUP(D5955,'Resources Final'!A:F,6,FALSE))</f>
        <v>https://www.desmogblog.com/freedomworks</v>
      </c>
      <c r="O5955" s="3" t="str">
        <f>IF(VLOOKUP(D5955,'Resources Final'!A:G,7,FALSE)=0,"",VLOOKUP(D5955,'Resources Final'!A:G,7,FALSE))</f>
        <v>Desmog</v>
      </c>
    </row>
    <row r="5956" spans="1:15" x14ac:dyDescent="0.2">
      <c r="A5956" s="11" t="s">
        <v>4160</v>
      </c>
      <c r="B5956" s="11" t="str">
        <f t="shared" si="108"/>
        <v>David H. Koch Charitable Foundation_Citizens for a Sound Economy (CSE)1988125000</v>
      </c>
      <c r="C5956" s="11" t="s">
        <v>955</v>
      </c>
      <c r="D5956" s="11" t="s">
        <v>730</v>
      </c>
      <c r="E5956" s="11" t="s">
        <v>730</v>
      </c>
      <c r="F5956" s="4">
        <v>125000</v>
      </c>
      <c r="G5956" s="3">
        <v>1988</v>
      </c>
      <c r="H5956"/>
      <c r="I5956" s="12"/>
      <c r="K5956" s="3" t="str">
        <f>IF(VLOOKUP(D5956,'Resources Final'!A:C,3,FALSE)=0,"",VLOOKUP(D5956,'Resources Final'!A:C,3,FALSE))</f>
        <v/>
      </c>
      <c r="L5956" s="3" t="str">
        <f>IF(VLOOKUP(D5956,'Resources Final'!A:D,4,FALSE)=0,"",VLOOKUP(D5956,'Resources Final'!A:D,4,FALSE))</f>
        <v/>
      </c>
      <c r="M5956" s="3" t="str">
        <f>IF(VLOOKUP(D5956,'Resources Final'!A:E,5,FALSE)=0,"",VLOOKUP(D5956,'Resources Final'!A:E,5,FALSE))</f>
        <v/>
      </c>
      <c r="N5956" s="7" t="str">
        <f>IF(VLOOKUP(D5956,'Resources Final'!A:F,6,FALSE)=0,"",VLOOKUP(D5956,'Resources Final'!A:F,6,FALSE))</f>
        <v>https://www.desmogblog.com/freedomworks</v>
      </c>
      <c r="O5956" s="3" t="str">
        <f>IF(VLOOKUP(D5956,'Resources Final'!A:G,7,FALSE)=0,"",VLOOKUP(D5956,'Resources Final'!A:G,7,FALSE))</f>
        <v>Desmog</v>
      </c>
    </row>
    <row r="5957" spans="1:15" x14ac:dyDescent="0.2">
      <c r="A5957" s="11" t="s">
        <v>4160</v>
      </c>
      <c r="B5957" s="11" t="str">
        <f t="shared" si="108"/>
        <v>David H. Koch Charitable Foundation_Community Service Society of NY19881000</v>
      </c>
      <c r="C5957" s="11" t="s">
        <v>955</v>
      </c>
      <c r="D5957" s="11" t="s">
        <v>813</v>
      </c>
      <c r="E5957" s="11" t="s">
        <v>813</v>
      </c>
      <c r="F5957" s="4">
        <v>1000</v>
      </c>
      <c r="G5957" s="3">
        <v>1988</v>
      </c>
      <c r="H5957"/>
      <c r="I5957" s="12"/>
      <c r="K5957" s="3" t="str">
        <f>IF(VLOOKUP(D5957,'Resources Final'!A:C,3,FALSE)=0,"",VLOOKUP(D5957,'Resources Final'!A:C,3,FALSE))</f>
        <v/>
      </c>
      <c r="L5957" s="3" t="str">
        <f>IF(VLOOKUP(D5957,'Resources Final'!A:D,4,FALSE)=0,"",VLOOKUP(D5957,'Resources Final'!A:D,4,FALSE))</f>
        <v/>
      </c>
      <c r="M5957" s="3" t="str">
        <f>IF(VLOOKUP(D5957,'Resources Final'!A:E,5,FALSE)=0,"",VLOOKUP(D5957,'Resources Final'!A:E,5,FALSE))</f>
        <v>N</v>
      </c>
      <c r="N5957" s="7" t="str">
        <f>IF(VLOOKUP(D5957,'Resources Final'!A:F,6,FALSE)=0,"",VLOOKUP(D5957,'Resources Final'!A:F,6,FALSE))</f>
        <v/>
      </c>
      <c r="O5957" s="3" t="str">
        <f>IF(VLOOKUP(D5957,'Resources Final'!A:G,7,FALSE)=0,"",VLOOKUP(D5957,'Resources Final'!A:G,7,FALSE))</f>
        <v/>
      </c>
    </row>
    <row r="5958" spans="1:15" x14ac:dyDescent="0.2">
      <c r="A5958" s="11" t="s">
        <v>4160</v>
      </c>
      <c r="B5958" s="11" t="str">
        <f t="shared" si="108"/>
        <v>David H. Koch Charitable Foundation_Competitive Enterprise Institute198810000</v>
      </c>
      <c r="C5958" s="11" t="s">
        <v>955</v>
      </c>
      <c r="D5958" s="11" t="s">
        <v>816</v>
      </c>
      <c r="E5958" s="11" t="s">
        <v>816</v>
      </c>
      <c r="F5958" s="4">
        <v>10000</v>
      </c>
      <c r="G5958" s="3">
        <v>1988</v>
      </c>
      <c r="H5958"/>
      <c r="I5958" s="12"/>
      <c r="K5958" s="3" t="str">
        <f>IF(VLOOKUP(D5958,'Resources Final'!A:C,3,FALSE)=0,"",VLOOKUP(D5958,'Resources Final'!A:C,3,FALSE))</f>
        <v/>
      </c>
      <c r="L5958" s="3" t="str">
        <f>IF(VLOOKUP(D5958,'Resources Final'!A:D,4,FALSE)=0,"",VLOOKUP(D5958,'Resources Final'!A:D,4,FALSE))</f>
        <v/>
      </c>
      <c r="M5958" s="3" t="str">
        <f>IF(VLOOKUP(D5958,'Resources Final'!A:E,5,FALSE)=0,"",VLOOKUP(D5958,'Resources Final'!A:E,5,FALSE))</f>
        <v/>
      </c>
      <c r="N5958" s="7" t="str">
        <f>IF(VLOOKUP(D5958,'Resources Final'!A:F,6,FALSE)=0,"",VLOOKUP(D5958,'Resources Final'!A:F,6,FALSE))</f>
        <v>https://www.desmogblog.com/competitive-enterprise-institute</v>
      </c>
      <c r="O5958" s="3" t="str">
        <f>IF(VLOOKUP(D5958,'Resources Final'!A:G,7,FALSE)=0,"",VLOOKUP(D5958,'Resources Final'!A:G,7,FALSE))</f>
        <v>Desmog</v>
      </c>
    </row>
    <row r="5959" spans="1:15" x14ac:dyDescent="0.2">
      <c r="A5959" s="11" t="s">
        <v>4160</v>
      </c>
      <c r="B5959" s="11" t="str">
        <f t="shared" si="108"/>
        <v>David H. Koch Charitable Foundation_Dance Theatre of Harlem198810000</v>
      </c>
      <c r="C5959" s="11" t="s">
        <v>955</v>
      </c>
      <c r="D5959" s="11" t="s">
        <v>933</v>
      </c>
      <c r="E5959" s="11" t="s">
        <v>933</v>
      </c>
      <c r="F5959" s="4">
        <v>10000</v>
      </c>
      <c r="G5959" s="3">
        <v>1988</v>
      </c>
      <c r="H5959"/>
      <c r="I5959" s="12"/>
      <c r="K5959" s="3" t="str">
        <f>IF(VLOOKUP(D5959,'Resources Final'!A:C,3,FALSE)=0,"",VLOOKUP(D5959,'Resources Final'!A:C,3,FALSE))</f>
        <v/>
      </c>
      <c r="L5959" s="3" t="str">
        <f>IF(VLOOKUP(D5959,'Resources Final'!A:D,4,FALSE)=0,"",VLOOKUP(D5959,'Resources Final'!A:D,4,FALSE))</f>
        <v/>
      </c>
      <c r="M5959" s="3" t="str">
        <f>IF(VLOOKUP(D5959,'Resources Final'!A:E,5,FALSE)=0,"",VLOOKUP(D5959,'Resources Final'!A:E,5,FALSE))</f>
        <v>N</v>
      </c>
      <c r="N5959" s="7" t="str">
        <f>IF(VLOOKUP(D5959,'Resources Final'!A:F,6,FALSE)=0,"",VLOOKUP(D5959,'Resources Final'!A:F,6,FALSE))</f>
        <v/>
      </c>
      <c r="O5959" s="3" t="str">
        <f>IF(VLOOKUP(D5959,'Resources Final'!A:G,7,FALSE)=0,"",VLOOKUP(D5959,'Resources Final'!A:G,7,FALSE))</f>
        <v/>
      </c>
    </row>
    <row r="5960" spans="1:15" x14ac:dyDescent="0.2">
      <c r="A5960" s="11" t="s">
        <v>4160</v>
      </c>
      <c r="B5960" s="11" t="str">
        <f t="shared" si="108"/>
        <v>David H. Koch Charitable Foundation_Deerfield Academy1988500000</v>
      </c>
      <c r="C5960" s="11" t="s">
        <v>955</v>
      </c>
      <c r="D5960" s="11" t="s">
        <v>965</v>
      </c>
      <c r="E5960" s="11" t="s">
        <v>965</v>
      </c>
      <c r="F5960" s="4">
        <v>500000</v>
      </c>
      <c r="G5960" s="3">
        <v>1988</v>
      </c>
      <c r="H5960"/>
      <c r="I5960" s="12"/>
      <c r="K5960" s="3" t="str">
        <f>IF(VLOOKUP(D5960,'Resources Final'!A:C,3,FALSE)=0,"",VLOOKUP(D5960,'Resources Final'!A:C,3,FALSE))</f>
        <v/>
      </c>
      <c r="L5960" s="3" t="str">
        <f>IF(VLOOKUP(D5960,'Resources Final'!A:D,4,FALSE)=0,"",VLOOKUP(D5960,'Resources Final'!A:D,4,FALSE))</f>
        <v>Y</v>
      </c>
      <c r="M5960" s="3" t="str">
        <f>IF(VLOOKUP(D5960,'Resources Final'!A:E,5,FALSE)=0,"",VLOOKUP(D5960,'Resources Final'!A:E,5,FALSE))</f>
        <v/>
      </c>
      <c r="N5960" s="7" t="str">
        <f>IF(VLOOKUP(D5960,'Resources Final'!A:F,6,FALSE)=0,"",VLOOKUP(D5960,'Resources Final'!A:F,6,FALSE))</f>
        <v/>
      </c>
      <c r="O5960" s="3" t="str">
        <f>IF(VLOOKUP(D5960,'Resources Final'!A:G,7,FALSE)=0,"",VLOOKUP(D5960,'Resources Final'!A:G,7,FALSE))</f>
        <v/>
      </c>
    </row>
    <row r="5961" spans="1:15" x14ac:dyDescent="0.2">
      <c r="A5961" s="11" t="s">
        <v>4160</v>
      </c>
      <c r="B5961" s="11" t="str">
        <f t="shared" si="108"/>
        <v>David H. Koch Charitable Foundation_Deerfield Academy198850000</v>
      </c>
      <c r="C5961" s="11" t="s">
        <v>955</v>
      </c>
      <c r="D5961" s="11" t="s">
        <v>965</v>
      </c>
      <c r="E5961" s="11" t="s">
        <v>965</v>
      </c>
      <c r="F5961" s="4">
        <v>50000</v>
      </c>
      <c r="G5961" s="3">
        <v>1988</v>
      </c>
      <c r="H5961"/>
      <c r="I5961" s="12"/>
      <c r="K5961" s="3" t="str">
        <f>IF(VLOOKUP(D5961,'Resources Final'!A:C,3,FALSE)=0,"",VLOOKUP(D5961,'Resources Final'!A:C,3,FALSE))</f>
        <v/>
      </c>
      <c r="L5961" s="3" t="str">
        <f>IF(VLOOKUP(D5961,'Resources Final'!A:D,4,FALSE)=0,"",VLOOKUP(D5961,'Resources Final'!A:D,4,FALSE))</f>
        <v>Y</v>
      </c>
      <c r="M5961" s="3" t="str">
        <f>IF(VLOOKUP(D5961,'Resources Final'!A:E,5,FALSE)=0,"",VLOOKUP(D5961,'Resources Final'!A:E,5,FALSE))</f>
        <v/>
      </c>
      <c r="N5961" s="7" t="str">
        <f>IF(VLOOKUP(D5961,'Resources Final'!A:F,6,FALSE)=0,"",VLOOKUP(D5961,'Resources Final'!A:F,6,FALSE))</f>
        <v/>
      </c>
      <c r="O5961" s="3" t="str">
        <f>IF(VLOOKUP(D5961,'Resources Final'!A:G,7,FALSE)=0,"",VLOOKUP(D5961,'Resources Final'!A:G,7,FALSE))</f>
        <v/>
      </c>
    </row>
    <row r="5962" spans="1:15" x14ac:dyDescent="0.2">
      <c r="A5962" s="11" t="s">
        <v>4160</v>
      </c>
      <c r="B5962" s="11" t="str">
        <f t="shared" si="108"/>
        <v>David H. Koch Charitable Foundation_Deerfield Academy198819941</v>
      </c>
      <c r="C5962" s="11" t="s">
        <v>955</v>
      </c>
      <c r="D5962" s="11" t="s">
        <v>965</v>
      </c>
      <c r="E5962" s="11" t="s">
        <v>965</v>
      </c>
      <c r="F5962" s="4">
        <v>19941</v>
      </c>
      <c r="G5962" s="3">
        <v>1988</v>
      </c>
      <c r="H5962"/>
      <c r="I5962" s="12"/>
      <c r="K5962" s="3" t="str">
        <f>IF(VLOOKUP(D5962,'Resources Final'!A:C,3,FALSE)=0,"",VLOOKUP(D5962,'Resources Final'!A:C,3,FALSE))</f>
        <v/>
      </c>
      <c r="L5962" s="3" t="str">
        <f>IF(VLOOKUP(D5962,'Resources Final'!A:D,4,FALSE)=0,"",VLOOKUP(D5962,'Resources Final'!A:D,4,FALSE))</f>
        <v>Y</v>
      </c>
      <c r="M5962" s="3" t="str">
        <f>IF(VLOOKUP(D5962,'Resources Final'!A:E,5,FALSE)=0,"",VLOOKUP(D5962,'Resources Final'!A:E,5,FALSE))</f>
        <v/>
      </c>
      <c r="N5962" s="7" t="str">
        <f>IF(VLOOKUP(D5962,'Resources Final'!A:F,6,FALSE)=0,"",VLOOKUP(D5962,'Resources Final'!A:F,6,FALSE))</f>
        <v/>
      </c>
      <c r="O5962" s="3" t="str">
        <f>IF(VLOOKUP(D5962,'Resources Final'!A:G,7,FALSE)=0,"",VLOOKUP(D5962,'Resources Final'!A:G,7,FALSE))</f>
        <v/>
      </c>
    </row>
    <row r="5963" spans="1:15" x14ac:dyDescent="0.2">
      <c r="A5963" s="11" t="s">
        <v>4160</v>
      </c>
      <c r="B5963" s="11" t="str">
        <f t="shared" si="108"/>
        <v>David H. Koch Charitable Foundation_George Mason University1988250000</v>
      </c>
      <c r="C5963" s="11" t="s">
        <v>955</v>
      </c>
      <c r="D5963" s="11" t="s">
        <v>678</v>
      </c>
      <c r="E5963" s="11" t="s">
        <v>678</v>
      </c>
      <c r="F5963" s="4">
        <v>250000</v>
      </c>
      <c r="G5963" s="3">
        <v>1988</v>
      </c>
      <c r="H5963"/>
      <c r="I5963" s="12"/>
      <c r="K5963" s="3" t="str">
        <f>IF(VLOOKUP(D5963,'Resources Final'!A:C,3,FALSE)=0,"",VLOOKUP(D5963,'Resources Final'!A:C,3,FALSE))</f>
        <v/>
      </c>
      <c r="L5963" s="3" t="str">
        <f>IF(VLOOKUP(D5963,'Resources Final'!A:D,4,FALSE)=0,"",VLOOKUP(D5963,'Resources Final'!A:D,4,FALSE))</f>
        <v>Y</v>
      </c>
      <c r="M5963" s="3" t="str">
        <f>IF(VLOOKUP(D5963,'Resources Final'!A:E,5,FALSE)=0,"",VLOOKUP(D5963,'Resources Final'!A:E,5,FALSE))</f>
        <v/>
      </c>
      <c r="N5963" s="7" t="str">
        <f>IF(VLOOKUP(D5963,'Resources Final'!A:F,6,FALSE)=0,"",VLOOKUP(D5963,'Resources Final'!A:F,6,FALSE))</f>
        <v/>
      </c>
      <c r="O5963" s="3" t="str">
        <f>IF(VLOOKUP(D5963,'Resources Final'!A:G,7,FALSE)=0,"",VLOOKUP(D5963,'Resources Final'!A:G,7,FALSE))</f>
        <v/>
      </c>
    </row>
    <row r="5964" spans="1:15" x14ac:dyDescent="0.2">
      <c r="A5964" s="11" t="s">
        <v>4160</v>
      </c>
      <c r="B5964" s="11" t="str">
        <f t="shared" si="108"/>
        <v>David H. Koch Charitable Foundation_George Mason University1988100000</v>
      </c>
      <c r="C5964" s="11" t="s">
        <v>955</v>
      </c>
      <c r="D5964" s="11" t="s">
        <v>678</v>
      </c>
      <c r="E5964" s="11" t="s">
        <v>678</v>
      </c>
      <c r="F5964" s="4">
        <v>100000</v>
      </c>
      <c r="G5964" s="3">
        <v>1988</v>
      </c>
      <c r="H5964"/>
      <c r="I5964" s="12"/>
      <c r="K5964" s="3" t="str">
        <f>IF(VLOOKUP(D5964,'Resources Final'!A:C,3,FALSE)=0,"",VLOOKUP(D5964,'Resources Final'!A:C,3,FALSE))</f>
        <v/>
      </c>
      <c r="L5964" s="3" t="str">
        <f>IF(VLOOKUP(D5964,'Resources Final'!A:D,4,FALSE)=0,"",VLOOKUP(D5964,'Resources Final'!A:D,4,FALSE))</f>
        <v>Y</v>
      </c>
      <c r="M5964" s="3" t="str">
        <f>IF(VLOOKUP(D5964,'Resources Final'!A:E,5,FALSE)=0,"",VLOOKUP(D5964,'Resources Final'!A:E,5,FALSE))</f>
        <v/>
      </c>
      <c r="N5964" s="7" t="str">
        <f>IF(VLOOKUP(D5964,'Resources Final'!A:F,6,FALSE)=0,"",VLOOKUP(D5964,'Resources Final'!A:F,6,FALSE))</f>
        <v/>
      </c>
      <c r="O5964" s="3" t="str">
        <f>IF(VLOOKUP(D5964,'Resources Final'!A:G,7,FALSE)=0,"",VLOOKUP(D5964,'Resources Final'!A:G,7,FALSE))</f>
        <v/>
      </c>
    </row>
    <row r="5965" spans="1:15" x14ac:dyDescent="0.2">
      <c r="A5965" s="11" t="s">
        <v>4160</v>
      </c>
      <c r="B5965" s="11" t="str">
        <f t="shared" si="108"/>
        <v>David H. Koch Charitable Foundation_George Mason University198815000</v>
      </c>
      <c r="C5965" s="11" t="s">
        <v>955</v>
      </c>
      <c r="D5965" s="11" t="s">
        <v>678</v>
      </c>
      <c r="E5965" s="11" t="s">
        <v>678</v>
      </c>
      <c r="F5965" s="4">
        <v>15000</v>
      </c>
      <c r="G5965" s="3">
        <v>1988</v>
      </c>
      <c r="H5965"/>
      <c r="I5965" s="12"/>
      <c r="K5965" s="3" t="str">
        <f>IF(VLOOKUP(D5965,'Resources Final'!A:C,3,FALSE)=0,"",VLOOKUP(D5965,'Resources Final'!A:C,3,FALSE))</f>
        <v/>
      </c>
      <c r="L5965" s="3" t="str">
        <f>IF(VLOOKUP(D5965,'Resources Final'!A:D,4,FALSE)=0,"",VLOOKUP(D5965,'Resources Final'!A:D,4,FALSE))</f>
        <v>Y</v>
      </c>
      <c r="M5965" s="3" t="str">
        <f>IF(VLOOKUP(D5965,'Resources Final'!A:E,5,FALSE)=0,"",VLOOKUP(D5965,'Resources Final'!A:E,5,FALSE))</f>
        <v/>
      </c>
      <c r="N5965" s="7" t="str">
        <f>IF(VLOOKUP(D5965,'Resources Final'!A:F,6,FALSE)=0,"",VLOOKUP(D5965,'Resources Final'!A:F,6,FALSE))</f>
        <v/>
      </c>
      <c r="O5965" s="3" t="str">
        <f>IF(VLOOKUP(D5965,'Resources Final'!A:G,7,FALSE)=0,"",VLOOKUP(D5965,'Resources Final'!A:G,7,FALSE))</f>
        <v/>
      </c>
    </row>
    <row r="5966" spans="1:15" x14ac:dyDescent="0.2">
      <c r="A5966" s="11" t="s">
        <v>4160</v>
      </c>
      <c r="B5966" s="11" t="str">
        <f t="shared" si="108"/>
        <v>David H. Koch Charitable Foundation_George Mason University198815000</v>
      </c>
      <c r="C5966" s="11" t="s">
        <v>955</v>
      </c>
      <c r="D5966" s="11" t="s">
        <v>678</v>
      </c>
      <c r="E5966" s="11" t="s">
        <v>678</v>
      </c>
      <c r="F5966" s="4">
        <v>15000</v>
      </c>
      <c r="G5966" s="3">
        <v>1988</v>
      </c>
      <c r="H5966"/>
      <c r="I5966" s="12"/>
      <c r="K5966" s="3" t="str">
        <f>IF(VLOOKUP(D5966,'Resources Final'!A:C,3,FALSE)=0,"",VLOOKUP(D5966,'Resources Final'!A:C,3,FALSE))</f>
        <v/>
      </c>
      <c r="L5966" s="3" t="str">
        <f>IF(VLOOKUP(D5966,'Resources Final'!A:D,4,FALSE)=0,"",VLOOKUP(D5966,'Resources Final'!A:D,4,FALSE))</f>
        <v>Y</v>
      </c>
      <c r="M5966" s="3" t="str">
        <f>IF(VLOOKUP(D5966,'Resources Final'!A:E,5,FALSE)=0,"",VLOOKUP(D5966,'Resources Final'!A:E,5,FALSE))</f>
        <v/>
      </c>
      <c r="N5966" s="7" t="str">
        <f>IF(VLOOKUP(D5966,'Resources Final'!A:F,6,FALSE)=0,"",VLOOKUP(D5966,'Resources Final'!A:F,6,FALSE))</f>
        <v/>
      </c>
      <c r="O5966" s="3" t="str">
        <f>IF(VLOOKUP(D5966,'Resources Final'!A:G,7,FALSE)=0,"",VLOOKUP(D5966,'Resources Final'!A:G,7,FALSE))</f>
        <v/>
      </c>
    </row>
    <row r="5967" spans="1:15" x14ac:dyDescent="0.2">
      <c r="A5967" s="11" t="s">
        <v>4160</v>
      </c>
      <c r="B5967" s="11" t="str">
        <f t="shared" si="108"/>
        <v>David H. Koch Charitable Foundation_George Mason University198815000</v>
      </c>
      <c r="C5967" s="11" t="s">
        <v>955</v>
      </c>
      <c r="D5967" s="11" t="s">
        <v>678</v>
      </c>
      <c r="E5967" s="11" t="s">
        <v>678</v>
      </c>
      <c r="F5967" s="4">
        <v>15000</v>
      </c>
      <c r="G5967" s="3">
        <v>1988</v>
      </c>
      <c r="H5967"/>
      <c r="I5967" s="12"/>
      <c r="K5967" s="3" t="str">
        <f>IF(VLOOKUP(D5967,'Resources Final'!A:C,3,FALSE)=0,"",VLOOKUP(D5967,'Resources Final'!A:C,3,FALSE))</f>
        <v/>
      </c>
      <c r="L5967" s="3" t="str">
        <f>IF(VLOOKUP(D5967,'Resources Final'!A:D,4,FALSE)=0,"",VLOOKUP(D5967,'Resources Final'!A:D,4,FALSE))</f>
        <v>Y</v>
      </c>
      <c r="M5967" s="3" t="str">
        <f>IF(VLOOKUP(D5967,'Resources Final'!A:E,5,FALSE)=0,"",VLOOKUP(D5967,'Resources Final'!A:E,5,FALSE))</f>
        <v/>
      </c>
      <c r="N5967" s="7" t="str">
        <f>IF(VLOOKUP(D5967,'Resources Final'!A:F,6,FALSE)=0,"",VLOOKUP(D5967,'Resources Final'!A:F,6,FALSE))</f>
        <v/>
      </c>
      <c r="O5967" s="3" t="str">
        <f>IF(VLOOKUP(D5967,'Resources Final'!A:G,7,FALSE)=0,"",VLOOKUP(D5967,'Resources Final'!A:G,7,FALSE))</f>
        <v/>
      </c>
    </row>
    <row r="5968" spans="1:15" x14ac:dyDescent="0.2">
      <c r="A5968" s="11" t="s">
        <v>4156</v>
      </c>
      <c r="B5968" s="11" t="str">
        <f t="shared" si="108"/>
        <v>David H. Koch Charitable Foundation_Center for the Study of Market Processes (precursor to Mercatus)198845000</v>
      </c>
      <c r="C5968" s="11" t="s">
        <v>955</v>
      </c>
      <c r="D5968" s="11" t="s">
        <v>677</v>
      </c>
      <c r="E5968" s="11" t="s">
        <v>678</v>
      </c>
      <c r="F5968" s="4">
        <v>45000</v>
      </c>
      <c r="G5968" s="3">
        <v>1988</v>
      </c>
      <c r="H5968"/>
      <c r="I5968" s="12"/>
      <c r="K5968" s="3" t="str">
        <f>IF(VLOOKUP(D5968,'Resources Final'!A:C,3,FALSE)=0,"",VLOOKUP(D5968,'Resources Final'!A:C,3,FALSE))</f>
        <v/>
      </c>
      <c r="L5968" s="3" t="str">
        <f>IF(VLOOKUP(D5968,'Resources Final'!A:D,4,FALSE)=0,"",VLOOKUP(D5968,'Resources Final'!A:D,4,FALSE))</f>
        <v>Y</v>
      </c>
      <c r="M5968" s="3" t="str">
        <f>IF(VLOOKUP(D5968,'Resources Final'!A:E,5,FALSE)=0,"",VLOOKUP(D5968,'Resources Final'!A:E,5,FALSE))</f>
        <v/>
      </c>
      <c r="N5968" s="7" t="str">
        <f>IF(VLOOKUP(D5968,'Resources Final'!A:F,6,FALSE)=0,"",VLOOKUP(D5968,'Resources Final'!A:F,6,FALSE))</f>
        <v/>
      </c>
      <c r="O5968" s="3" t="str">
        <f>IF(VLOOKUP(D5968,'Resources Final'!A:G,7,FALSE)=0,"",VLOOKUP(D5968,'Resources Final'!A:G,7,FALSE))</f>
        <v/>
      </c>
    </row>
    <row r="5969" spans="1:15" x14ac:dyDescent="0.2">
      <c r="A5969" s="11" t="s">
        <v>4156</v>
      </c>
      <c r="B5969" s="11" t="str">
        <f t="shared" si="108"/>
        <v>David H. Koch Charitable Foundation_Institute for Humane Studies at George Mason University1988250000</v>
      </c>
      <c r="C5969" s="11" t="s">
        <v>955</v>
      </c>
      <c r="D5969" s="11" t="s">
        <v>1680</v>
      </c>
      <c r="E5969" s="11" t="s">
        <v>4261</v>
      </c>
      <c r="F5969" s="4">
        <v>250000</v>
      </c>
      <c r="G5969" s="3">
        <v>1988</v>
      </c>
      <c r="H5969"/>
      <c r="I5969" s="12"/>
      <c r="K5969" s="3" t="str">
        <f>IF(VLOOKUP(D5969,'Resources Final'!A:C,3,FALSE)=0,"",VLOOKUP(D5969,'Resources Final'!A:C,3,FALSE))</f>
        <v/>
      </c>
      <c r="L5969" s="3" t="str">
        <f>IF(VLOOKUP(D5969,'Resources Final'!A:D,4,FALSE)=0,"",VLOOKUP(D5969,'Resources Final'!A:D,4,FALSE))</f>
        <v>Y</v>
      </c>
      <c r="M5969" s="3" t="str">
        <f>IF(VLOOKUP(D5969,'Resources Final'!A:E,5,FALSE)=0,"",VLOOKUP(D5969,'Resources Final'!A:E,5,FALSE))</f>
        <v/>
      </c>
      <c r="N5969" s="7" t="str">
        <f>IF(VLOOKUP(D5969,'Resources Final'!A:F,6,FALSE)=0,"",VLOOKUP(D5969,'Resources Final'!A:F,6,FALSE))</f>
        <v>https://www.desmogblog.com/institute-humane-studies-george-mason-university</v>
      </c>
      <c r="O5969" s="3" t="str">
        <f>IF(VLOOKUP(D5969,'Resources Final'!A:G,7,FALSE)=0,"",VLOOKUP(D5969,'Resources Final'!A:G,7,FALSE))</f>
        <v>Desmog</v>
      </c>
    </row>
    <row r="5970" spans="1:15" x14ac:dyDescent="0.2">
      <c r="A5970" s="11" t="s">
        <v>4160</v>
      </c>
      <c r="B5970" s="11" t="str">
        <f t="shared" si="108"/>
        <v>David H. Koch Charitable Foundation_Globe Missionary Evangelism19881000</v>
      </c>
      <c r="C5970" s="11" t="s">
        <v>955</v>
      </c>
      <c r="D5970" s="11" t="s">
        <v>1408</v>
      </c>
      <c r="E5970" s="11" t="s">
        <v>1408</v>
      </c>
      <c r="F5970" s="4">
        <v>1000</v>
      </c>
      <c r="G5970" s="3">
        <v>1988</v>
      </c>
      <c r="H5970"/>
      <c r="I5970" s="12"/>
      <c r="K5970" s="3" t="str">
        <f>IF(VLOOKUP(D5970,'Resources Final'!A:C,3,FALSE)=0,"",VLOOKUP(D5970,'Resources Final'!A:C,3,FALSE))</f>
        <v/>
      </c>
      <c r="L5970" s="3" t="str">
        <f>IF(VLOOKUP(D5970,'Resources Final'!A:D,4,FALSE)=0,"",VLOOKUP(D5970,'Resources Final'!A:D,4,FALSE))</f>
        <v/>
      </c>
      <c r="M5970" s="3" t="str">
        <f>IF(VLOOKUP(D5970,'Resources Final'!A:E,5,FALSE)=0,"",VLOOKUP(D5970,'Resources Final'!A:E,5,FALSE))</f>
        <v/>
      </c>
      <c r="N5970" s="7" t="str">
        <f>IF(VLOOKUP(D5970,'Resources Final'!A:F,6,FALSE)=0,"",VLOOKUP(D5970,'Resources Final'!A:F,6,FALSE))</f>
        <v/>
      </c>
      <c r="O5970" s="3" t="str">
        <f>IF(VLOOKUP(D5970,'Resources Final'!A:G,7,FALSE)=0,"",VLOOKUP(D5970,'Resources Final'!A:G,7,FALSE))</f>
        <v/>
      </c>
    </row>
    <row r="5971" spans="1:15" x14ac:dyDescent="0.2">
      <c r="A5971" s="11" t="s">
        <v>4160</v>
      </c>
      <c r="B5971" s="11" t="str">
        <f t="shared" si="108"/>
        <v>David H. Koch Charitable Foundation_Harvard University19881000</v>
      </c>
      <c r="C5971" s="11" t="s">
        <v>955</v>
      </c>
      <c r="D5971" s="11" t="s">
        <v>1540</v>
      </c>
      <c r="E5971" s="11" t="s">
        <v>1540</v>
      </c>
      <c r="F5971" s="4">
        <v>1000</v>
      </c>
      <c r="G5971" s="3">
        <v>1988</v>
      </c>
      <c r="H5971"/>
      <c r="I5971" s="12"/>
      <c r="K5971" s="3" t="str">
        <f>IF(VLOOKUP(D5971,'Resources Final'!A:C,3,FALSE)=0,"",VLOOKUP(D5971,'Resources Final'!A:C,3,FALSE))</f>
        <v/>
      </c>
      <c r="L5971" s="3" t="str">
        <f>IF(VLOOKUP(D5971,'Resources Final'!A:D,4,FALSE)=0,"",VLOOKUP(D5971,'Resources Final'!A:D,4,FALSE))</f>
        <v>Y</v>
      </c>
      <c r="M5971" s="3" t="str">
        <f>IF(VLOOKUP(D5971,'Resources Final'!A:E,5,FALSE)=0,"",VLOOKUP(D5971,'Resources Final'!A:E,5,FALSE))</f>
        <v/>
      </c>
      <c r="N5971" s="7" t="str">
        <f>IF(VLOOKUP(D5971,'Resources Final'!A:F,6,FALSE)=0,"",VLOOKUP(D5971,'Resources Final'!A:F,6,FALSE))</f>
        <v/>
      </c>
      <c r="O5971" s="3" t="str">
        <f>IF(VLOOKUP(D5971,'Resources Final'!A:G,7,FALSE)=0,"",VLOOKUP(D5971,'Resources Final'!A:G,7,FALSE))</f>
        <v/>
      </c>
    </row>
    <row r="5972" spans="1:15" x14ac:dyDescent="0.2">
      <c r="A5972" s="11" t="s">
        <v>4160</v>
      </c>
      <c r="B5972" s="11" t="str">
        <f t="shared" si="108"/>
        <v>David H. Koch Charitable Foundation_House Ear Institute198850000</v>
      </c>
      <c r="C5972" s="11" t="s">
        <v>955</v>
      </c>
      <c r="D5972" s="11" t="s">
        <v>1621</v>
      </c>
      <c r="E5972" s="11" t="s">
        <v>1621</v>
      </c>
      <c r="F5972" s="4">
        <v>50000</v>
      </c>
      <c r="G5972" s="3">
        <v>1988</v>
      </c>
      <c r="H5972"/>
      <c r="I5972" s="12"/>
      <c r="K5972" s="3" t="str">
        <f>IF(VLOOKUP(D5972,'Resources Final'!A:C,3,FALSE)=0,"",VLOOKUP(D5972,'Resources Final'!A:C,3,FALSE))</f>
        <v/>
      </c>
      <c r="L5972" s="3" t="str">
        <f>IF(VLOOKUP(D5972,'Resources Final'!A:D,4,FALSE)=0,"",VLOOKUP(D5972,'Resources Final'!A:D,4,FALSE))</f>
        <v/>
      </c>
      <c r="M5972" s="3" t="str">
        <f>IF(VLOOKUP(D5972,'Resources Final'!A:E,5,FALSE)=0,"",VLOOKUP(D5972,'Resources Final'!A:E,5,FALSE))</f>
        <v>N</v>
      </c>
      <c r="N5972" s="7" t="str">
        <f>IF(VLOOKUP(D5972,'Resources Final'!A:F,6,FALSE)=0,"",VLOOKUP(D5972,'Resources Final'!A:F,6,FALSE))</f>
        <v/>
      </c>
      <c r="O5972" s="3" t="str">
        <f>IF(VLOOKUP(D5972,'Resources Final'!A:G,7,FALSE)=0,"",VLOOKUP(D5972,'Resources Final'!A:G,7,FALSE))</f>
        <v/>
      </c>
    </row>
    <row r="5973" spans="1:15" x14ac:dyDescent="0.2">
      <c r="A5973" s="11" t="s">
        <v>4156</v>
      </c>
      <c r="B5973" s="11" t="str">
        <f t="shared" si="108"/>
        <v>David H. Koch Charitable Foundation_Humane Studies Foundation1988100000</v>
      </c>
      <c r="C5973" s="11" t="s">
        <v>955</v>
      </c>
      <c r="D5973" s="11" t="s">
        <v>1645</v>
      </c>
      <c r="E5973" s="11" t="s">
        <v>1645</v>
      </c>
      <c r="F5973" s="4">
        <v>100000</v>
      </c>
      <c r="G5973" s="3">
        <v>1988</v>
      </c>
      <c r="H5973"/>
      <c r="I5973" s="12"/>
      <c r="K5973" s="3" t="str">
        <f>IF(VLOOKUP(D5973,'Resources Final'!A:C,3,FALSE)=0,"",VLOOKUP(D5973,'Resources Final'!A:C,3,FALSE))</f>
        <v/>
      </c>
      <c r="L5973" s="3" t="str">
        <f>IF(VLOOKUP(D5973,'Resources Final'!A:D,4,FALSE)=0,"",VLOOKUP(D5973,'Resources Final'!A:D,4,FALSE))</f>
        <v/>
      </c>
      <c r="M5973" s="3" t="str">
        <f>IF(VLOOKUP(D5973,'Resources Final'!A:E,5,FALSE)=0,"",VLOOKUP(D5973,'Resources Final'!A:E,5,FALSE))</f>
        <v/>
      </c>
      <c r="N5973" s="7" t="str">
        <f>IF(VLOOKUP(D5973,'Resources Final'!A:F,6,FALSE)=0,"",VLOOKUP(D5973,'Resources Final'!A:F,6,FALSE))</f>
        <v/>
      </c>
      <c r="O5973" s="3" t="str">
        <f>IF(VLOOKUP(D5973,'Resources Final'!A:G,7,FALSE)=0,"",VLOOKUP(D5973,'Resources Final'!A:G,7,FALSE))</f>
        <v/>
      </c>
    </row>
    <row r="5974" spans="1:15" x14ac:dyDescent="0.2">
      <c r="A5974" s="11" t="s">
        <v>4160</v>
      </c>
      <c r="B5974" s="11" t="str">
        <f t="shared" si="108"/>
        <v>David H. Koch Charitable Foundation_Institute for the Study of Human Origins1988150000</v>
      </c>
      <c r="C5974" s="11" t="s">
        <v>955</v>
      </c>
      <c r="D5974" s="11" t="s">
        <v>1693</v>
      </c>
      <c r="E5974" s="11" t="s">
        <v>1693</v>
      </c>
      <c r="F5974" s="4">
        <v>150000</v>
      </c>
      <c r="G5974" s="3">
        <v>1988</v>
      </c>
      <c r="H5974"/>
      <c r="I5974" s="12"/>
      <c r="K5974" s="3" t="str">
        <f>IF(VLOOKUP(D5974,'Resources Final'!A:C,3,FALSE)=0,"",VLOOKUP(D5974,'Resources Final'!A:C,3,FALSE))</f>
        <v/>
      </c>
      <c r="L5974" s="3" t="str">
        <f>IF(VLOOKUP(D5974,'Resources Final'!A:D,4,FALSE)=0,"",VLOOKUP(D5974,'Resources Final'!A:D,4,FALSE))</f>
        <v/>
      </c>
      <c r="M5974" s="3" t="str">
        <f>IF(VLOOKUP(D5974,'Resources Final'!A:E,5,FALSE)=0,"",VLOOKUP(D5974,'Resources Final'!A:E,5,FALSE))</f>
        <v/>
      </c>
      <c r="N5974" s="7" t="str">
        <f>IF(VLOOKUP(D5974,'Resources Final'!A:F,6,FALSE)=0,"",VLOOKUP(D5974,'Resources Final'!A:F,6,FALSE))</f>
        <v/>
      </c>
      <c r="O5974" s="3" t="str">
        <f>IF(VLOOKUP(D5974,'Resources Final'!A:G,7,FALSE)=0,"",VLOOKUP(D5974,'Resources Final'!A:G,7,FALSE))</f>
        <v/>
      </c>
    </row>
    <row r="5975" spans="1:15" x14ac:dyDescent="0.2">
      <c r="A5975" s="11" t="s">
        <v>4160</v>
      </c>
      <c r="B5975" s="11" t="str">
        <f t="shared" si="108"/>
        <v>David H. Koch Charitable Foundation_Institute for the Study of Human Origins198850000</v>
      </c>
      <c r="C5975" s="11" t="s">
        <v>955</v>
      </c>
      <c r="D5975" s="11" t="s">
        <v>1693</v>
      </c>
      <c r="E5975" s="11" t="s">
        <v>1693</v>
      </c>
      <c r="F5975" s="4">
        <v>50000</v>
      </c>
      <c r="G5975" s="3">
        <v>1988</v>
      </c>
      <c r="H5975"/>
      <c r="I5975" s="12"/>
      <c r="K5975" s="3" t="str">
        <f>IF(VLOOKUP(D5975,'Resources Final'!A:C,3,FALSE)=0,"",VLOOKUP(D5975,'Resources Final'!A:C,3,FALSE))</f>
        <v/>
      </c>
      <c r="L5975" s="3" t="str">
        <f>IF(VLOOKUP(D5975,'Resources Final'!A:D,4,FALSE)=0,"",VLOOKUP(D5975,'Resources Final'!A:D,4,FALSE))</f>
        <v/>
      </c>
      <c r="M5975" s="3" t="str">
        <f>IF(VLOOKUP(D5975,'Resources Final'!A:E,5,FALSE)=0,"",VLOOKUP(D5975,'Resources Final'!A:E,5,FALSE))</f>
        <v/>
      </c>
      <c r="N5975" s="7" t="str">
        <f>IF(VLOOKUP(D5975,'Resources Final'!A:F,6,FALSE)=0,"",VLOOKUP(D5975,'Resources Final'!A:F,6,FALSE))</f>
        <v/>
      </c>
      <c r="O5975" s="3" t="str">
        <f>IF(VLOOKUP(D5975,'Resources Final'!A:G,7,FALSE)=0,"",VLOOKUP(D5975,'Resources Final'!A:G,7,FALSE))</f>
        <v/>
      </c>
    </row>
    <row r="5976" spans="1:15" x14ac:dyDescent="0.2">
      <c r="A5976" s="11" t="s">
        <v>4160</v>
      </c>
      <c r="B5976" s="11" t="str">
        <f t="shared" si="108"/>
        <v>David H. Koch Charitable Foundation_Institute for the Study of Human Origins198850000</v>
      </c>
      <c r="C5976" s="11" t="s">
        <v>955</v>
      </c>
      <c r="D5976" s="11" t="s">
        <v>1693</v>
      </c>
      <c r="E5976" s="11" t="s">
        <v>1693</v>
      </c>
      <c r="F5976" s="4">
        <v>50000</v>
      </c>
      <c r="G5976" s="3">
        <v>1988</v>
      </c>
      <c r="H5976"/>
      <c r="I5976" s="12"/>
      <c r="K5976" s="3" t="str">
        <f>IF(VLOOKUP(D5976,'Resources Final'!A:C,3,FALSE)=0,"",VLOOKUP(D5976,'Resources Final'!A:C,3,FALSE))</f>
        <v/>
      </c>
      <c r="L5976" s="3" t="str">
        <f>IF(VLOOKUP(D5976,'Resources Final'!A:D,4,FALSE)=0,"",VLOOKUP(D5976,'Resources Final'!A:D,4,FALSE))</f>
        <v/>
      </c>
      <c r="M5976" s="3" t="str">
        <f>IF(VLOOKUP(D5976,'Resources Final'!A:E,5,FALSE)=0,"",VLOOKUP(D5976,'Resources Final'!A:E,5,FALSE))</f>
        <v/>
      </c>
      <c r="N5976" s="7" t="str">
        <f>IF(VLOOKUP(D5976,'Resources Final'!A:F,6,FALSE)=0,"",VLOOKUP(D5976,'Resources Final'!A:F,6,FALSE))</f>
        <v/>
      </c>
      <c r="O5976" s="3" t="str">
        <f>IF(VLOOKUP(D5976,'Resources Final'!A:G,7,FALSE)=0,"",VLOOKUP(D5976,'Resources Final'!A:G,7,FALSE))</f>
        <v/>
      </c>
    </row>
    <row r="5977" spans="1:15" x14ac:dyDescent="0.2">
      <c r="A5977" s="11" t="s">
        <v>4160</v>
      </c>
      <c r="B5977" s="11" t="str">
        <f t="shared" si="108"/>
        <v>David H. Koch Charitable Foundation_Institute for the Study of Human Origins19883977</v>
      </c>
      <c r="C5977" s="11" t="s">
        <v>955</v>
      </c>
      <c r="D5977" s="11" t="s">
        <v>1693</v>
      </c>
      <c r="E5977" s="11" t="s">
        <v>1693</v>
      </c>
      <c r="F5977" s="4">
        <v>3977</v>
      </c>
      <c r="G5977" s="3">
        <v>1988</v>
      </c>
      <c r="H5977"/>
      <c r="I5977" s="12"/>
      <c r="K5977" s="3" t="str">
        <f>IF(VLOOKUP(D5977,'Resources Final'!A:C,3,FALSE)=0,"",VLOOKUP(D5977,'Resources Final'!A:C,3,FALSE))</f>
        <v/>
      </c>
      <c r="L5977" s="3" t="str">
        <f>IF(VLOOKUP(D5977,'Resources Final'!A:D,4,FALSE)=0,"",VLOOKUP(D5977,'Resources Final'!A:D,4,FALSE))</f>
        <v/>
      </c>
      <c r="M5977" s="3" t="str">
        <f>IF(VLOOKUP(D5977,'Resources Final'!A:E,5,FALSE)=0,"",VLOOKUP(D5977,'Resources Final'!A:E,5,FALSE))</f>
        <v/>
      </c>
      <c r="N5977" s="7" t="str">
        <f>IF(VLOOKUP(D5977,'Resources Final'!A:F,6,FALSE)=0,"",VLOOKUP(D5977,'Resources Final'!A:F,6,FALSE))</f>
        <v/>
      </c>
      <c r="O5977" s="3" t="str">
        <f>IF(VLOOKUP(D5977,'Resources Final'!A:G,7,FALSE)=0,"",VLOOKUP(D5977,'Resources Final'!A:G,7,FALSE))</f>
        <v/>
      </c>
    </row>
    <row r="5978" spans="1:15" x14ac:dyDescent="0.2">
      <c r="A5978" s="11" t="s">
        <v>4160</v>
      </c>
      <c r="B5978" s="11" t="str">
        <f t="shared" si="108"/>
        <v>David H. Koch Charitable Foundation_Libertarian Review Foundation198810000</v>
      </c>
      <c r="C5978" s="11" t="s">
        <v>955</v>
      </c>
      <c r="D5978" s="11" t="s">
        <v>2156</v>
      </c>
      <c r="E5978" s="11" t="s">
        <v>2156</v>
      </c>
      <c r="F5978" s="4">
        <v>10000</v>
      </c>
      <c r="G5978" s="3">
        <v>1988</v>
      </c>
      <c r="H5978"/>
      <c r="I5978" s="12"/>
      <c r="K5978" s="3" t="str">
        <f>IF(VLOOKUP(D5978,'Resources Final'!A:C,3,FALSE)=0,"",VLOOKUP(D5978,'Resources Final'!A:C,3,FALSE))</f>
        <v/>
      </c>
      <c r="L5978" s="3" t="str">
        <f>IF(VLOOKUP(D5978,'Resources Final'!A:D,4,FALSE)=0,"",VLOOKUP(D5978,'Resources Final'!A:D,4,FALSE))</f>
        <v/>
      </c>
      <c r="M5978" s="3" t="str">
        <f>IF(VLOOKUP(D5978,'Resources Final'!A:E,5,FALSE)=0,"",VLOOKUP(D5978,'Resources Final'!A:E,5,FALSE))</f>
        <v/>
      </c>
      <c r="N5978" s="7" t="str">
        <f>IF(VLOOKUP(D5978,'Resources Final'!A:F,6,FALSE)=0,"",VLOOKUP(D5978,'Resources Final'!A:F,6,FALSE))</f>
        <v/>
      </c>
      <c r="O5978" s="3" t="str">
        <f>IF(VLOOKUP(D5978,'Resources Final'!A:G,7,FALSE)=0,"",VLOOKUP(D5978,'Resources Final'!A:G,7,FALSE))</f>
        <v/>
      </c>
    </row>
    <row r="5979" spans="1:15" x14ac:dyDescent="0.2">
      <c r="A5979" s="11" t="s">
        <v>4160</v>
      </c>
      <c r="B5979" s="11" t="str">
        <f t="shared" si="108"/>
        <v>David H. Koch Charitable Foundation_LSB Leakey Foundation for Research Related to Man's Origin19885000</v>
      </c>
      <c r="C5979" s="11" t="s">
        <v>955</v>
      </c>
      <c r="D5979" s="11" t="s">
        <v>2217</v>
      </c>
      <c r="E5979" s="11" t="s">
        <v>2217</v>
      </c>
      <c r="F5979" s="4">
        <v>5000</v>
      </c>
      <c r="G5979" s="3">
        <v>1988</v>
      </c>
      <c r="H5979"/>
      <c r="I5979" s="12"/>
      <c r="K5979" s="3" t="str">
        <f>IF(VLOOKUP(D5979,'Resources Final'!A:C,3,FALSE)=0,"",VLOOKUP(D5979,'Resources Final'!A:C,3,FALSE))</f>
        <v/>
      </c>
      <c r="L5979" s="3" t="str">
        <f>IF(VLOOKUP(D5979,'Resources Final'!A:D,4,FALSE)=0,"",VLOOKUP(D5979,'Resources Final'!A:D,4,FALSE))</f>
        <v/>
      </c>
      <c r="M5979" s="3" t="str">
        <f>IF(VLOOKUP(D5979,'Resources Final'!A:E,5,FALSE)=0,"",VLOOKUP(D5979,'Resources Final'!A:E,5,FALSE))</f>
        <v/>
      </c>
      <c r="N5979" s="7" t="str">
        <f>IF(VLOOKUP(D5979,'Resources Final'!A:F,6,FALSE)=0,"",VLOOKUP(D5979,'Resources Final'!A:F,6,FALSE))</f>
        <v/>
      </c>
      <c r="O5979" s="3" t="str">
        <f>IF(VLOOKUP(D5979,'Resources Final'!A:G,7,FALSE)=0,"",VLOOKUP(D5979,'Resources Final'!A:G,7,FALSE))</f>
        <v/>
      </c>
    </row>
    <row r="5980" spans="1:15" x14ac:dyDescent="0.2">
      <c r="A5980" s="11" t="s">
        <v>4160</v>
      </c>
      <c r="B5980" s="11" t="str">
        <f t="shared" si="108"/>
        <v>David H. Koch Charitable Foundation_Massachusetts Institute of Technology1988500000</v>
      </c>
      <c r="C5980" s="11" t="s">
        <v>955</v>
      </c>
      <c r="D5980" s="11" t="s">
        <v>2351</v>
      </c>
      <c r="E5980" s="11" t="s">
        <v>2351</v>
      </c>
      <c r="F5980" s="4">
        <v>500000</v>
      </c>
      <c r="G5980" s="3">
        <v>1988</v>
      </c>
      <c r="H5980"/>
      <c r="I5980" s="12"/>
      <c r="K5980" s="3" t="str">
        <f>IF(VLOOKUP(D5980,'Resources Final'!A:C,3,FALSE)=0,"",VLOOKUP(D5980,'Resources Final'!A:C,3,FALSE))</f>
        <v/>
      </c>
      <c r="L5980" s="3" t="str">
        <f>IF(VLOOKUP(D5980,'Resources Final'!A:D,4,FALSE)=0,"",VLOOKUP(D5980,'Resources Final'!A:D,4,FALSE))</f>
        <v>Y</v>
      </c>
      <c r="M5980" s="3" t="str">
        <f>IF(VLOOKUP(D5980,'Resources Final'!A:E,5,FALSE)=0,"",VLOOKUP(D5980,'Resources Final'!A:E,5,FALSE))</f>
        <v/>
      </c>
      <c r="N5980" s="7" t="str">
        <f>IF(VLOOKUP(D5980,'Resources Final'!A:F,6,FALSE)=0,"",VLOOKUP(D5980,'Resources Final'!A:F,6,FALSE))</f>
        <v/>
      </c>
      <c r="O5980" s="3" t="str">
        <f>IF(VLOOKUP(D5980,'Resources Final'!A:G,7,FALSE)=0,"",VLOOKUP(D5980,'Resources Final'!A:G,7,FALSE))</f>
        <v/>
      </c>
    </row>
    <row r="5981" spans="1:15" x14ac:dyDescent="0.2">
      <c r="A5981" s="11" t="s">
        <v>4160</v>
      </c>
      <c r="B5981" s="11" t="str">
        <f t="shared" si="108"/>
        <v>David H. Koch Charitable Foundation_Massachusetts Institute of Technology198825000</v>
      </c>
      <c r="C5981" s="11" t="s">
        <v>955</v>
      </c>
      <c r="D5981" s="11" t="s">
        <v>2351</v>
      </c>
      <c r="E5981" s="11" t="s">
        <v>2351</v>
      </c>
      <c r="F5981" s="4">
        <v>25000</v>
      </c>
      <c r="G5981" s="3">
        <v>1988</v>
      </c>
      <c r="H5981"/>
      <c r="I5981" s="12"/>
      <c r="K5981" s="3" t="str">
        <f>IF(VLOOKUP(D5981,'Resources Final'!A:C,3,FALSE)=0,"",VLOOKUP(D5981,'Resources Final'!A:C,3,FALSE))</f>
        <v/>
      </c>
      <c r="L5981" s="3" t="str">
        <f>IF(VLOOKUP(D5981,'Resources Final'!A:D,4,FALSE)=0,"",VLOOKUP(D5981,'Resources Final'!A:D,4,FALSE))</f>
        <v>Y</v>
      </c>
      <c r="M5981" s="3" t="str">
        <f>IF(VLOOKUP(D5981,'Resources Final'!A:E,5,FALSE)=0,"",VLOOKUP(D5981,'Resources Final'!A:E,5,FALSE))</f>
        <v/>
      </c>
      <c r="N5981" s="7" t="str">
        <f>IF(VLOOKUP(D5981,'Resources Final'!A:F,6,FALSE)=0,"",VLOOKUP(D5981,'Resources Final'!A:F,6,FALSE))</f>
        <v/>
      </c>
      <c r="O5981" s="3" t="str">
        <f>IF(VLOOKUP(D5981,'Resources Final'!A:G,7,FALSE)=0,"",VLOOKUP(D5981,'Resources Final'!A:G,7,FALSE))</f>
        <v/>
      </c>
    </row>
    <row r="5982" spans="1:15" x14ac:dyDescent="0.2">
      <c r="A5982" s="11" t="s">
        <v>4160</v>
      </c>
      <c r="B5982" s="11" t="str">
        <f t="shared" si="108"/>
        <v>David H. Koch Charitable Foundation_New York City Ballet198825000</v>
      </c>
      <c r="C5982" s="11" t="s">
        <v>955</v>
      </c>
      <c r="D5982" s="11" t="s">
        <v>2655</v>
      </c>
      <c r="E5982" s="11" t="s">
        <v>2655</v>
      </c>
      <c r="F5982" s="4">
        <v>25000</v>
      </c>
      <c r="G5982" s="3">
        <v>1988</v>
      </c>
      <c r="H5982"/>
      <c r="I5982" s="12"/>
      <c r="K5982" s="3" t="str">
        <f>IF(VLOOKUP(D5982,'Resources Final'!A:C,3,FALSE)=0,"",VLOOKUP(D5982,'Resources Final'!A:C,3,FALSE))</f>
        <v/>
      </c>
      <c r="L5982" s="3" t="str">
        <f>IF(VLOOKUP(D5982,'Resources Final'!A:D,4,FALSE)=0,"",VLOOKUP(D5982,'Resources Final'!A:D,4,FALSE))</f>
        <v/>
      </c>
      <c r="M5982" s="3" t="str">
        <f>IF(VLOOKUP(D5982,'Resources Final'!A:E,5,FALSE)=0,"",VLOOKUP(D5982,'Resources Final'!A:E,5,FALSE))</f>
        <v>N</v>
      </c>
      <c r="N5982" s="7" t="str">
        <f>IF(VLOOKUP(D5982,'Resources Final'!A:F,6,FALSE)=0,"",VLOOKUP(D5982,'Resources Final'!A:F,6,FALSE))</f>
        <v/>
      </c>
      <c r="O5982" s="3" t="str">
        <f>IF(VLOOKUP(D5982,'Resources Final'!A:G,7,FALSE)=0,"",VLOOKUP(D5982,'Resources Final'!A:G,7,FALSE))</f>
        <v/>
      </c>
    </row>
    <row r="5983" spans="1:15" x14ac:dyDescent="0.2">
      <c r="A5983" s="11" t="s">
        <v>4160</v>
      </c>
      <c r="B5983" s="11" t="str">
        <f t="shared" si="108"/>
        <v>David H. Koch Charitable Foundation_New York City Mission Society19885000</v>
      </c>
      <c r="C5983" s="11" t="s">
        <v>955</v>
      </c>
      <c r="D5983" s="11" t="s">
        <v>2656</v>
      </c>
      <c r="E5983" s="11" t="s">
        <v>2656</v>
      </c>
      <c r="F5983" s="4">
        <v>5000</v>
      </c>
      <c r="G5983" s="3">
        <v>1988</v>
      </c>
      <c r="H5983"/>
      <c r="I5983" s="12"/>
      <c r="K5983" s="3" t="str">
        <f>IF(VLOOKUP(D5983,'Resources Final'!A:C,3,FALSE)=0,"",VLOOKUP(D5983,'Resources Final'!A:C,3,FALSE))</f>
        <v/>
      </c>
      <c r="L5983" s="3" t="str">
        <f>IF(VLOOKUP(D5983,'Resources Final'!A:D,4,FALSE)=0,"",VLOOKUP(D5983,'Resources Final'!A:D,4,FALSE))</f>
        <v/>
      </c>
      <c r="M5983" s="3" t="str">
        <f>IF(VLOOKUP(D5983,'Resources Final'!A:E,5,FALSE)=0,"",VLOOKUP(D5983,'Resources Final'!A:E,5,FALSE))</f>
        <v/>
      </c>
      <c r="N5983" s="7" t="str">
        <f>IF(VLOOKUP(D5983,'Resources Final'!A:F,6,FALSE)=0,"",VLOOKUP(D5983,'Resources Final'!A:F,6,FALSE))</f>
        <v/>
      </c>
      <c r="O5983" s="3" t="str">
        <f>IF(VLOOKUP(D5983,'Resources Final'!A:G,7,FALSE)=0,"",VLOOKUP(D5983,'Resources Final'!A:G,7,FALSE))</f>
        <v/>
      </c>
    </row>
    <row r="5984" spans="1:15" x14ac:dyDescent="0.2">
      <c r="A5984" s="11" t="s">
        <v>4160</v>
      </c>
      <c r="B5984" s="11" t="str">
        <f t="shared" si="108"/>
        <v>David H. Koch Charitable Foundation_New York City Mission Society19881000</v>
      </c>
      <c r="C5984" s="11" t="s">
        <v>955</v>
      </c>
      <c r="D5984" s="11" t="s">
        <v>2656</v>
      </c>
      <c r="E5984" s="11" t="s">
        <v>2656</v>
      </c>
      <c r="F5984" s="4">
        <v>1000</v>
      </c>
      <c r="G5984" s="3">
        <v>1988</v>
      </c>
      <c r="H5984"/>
      <c r="I5984" s="12"/>
      <c r="K5984" s="3" t="str">
        <f>IF(VLOOKUP(D5984,'Resources Final'!A:C,3,FALSE)=0,"",VLOOKUP(D5984,'Resources Final'!A:C,3,FALSE))</f>
        <v/>
      </c>
      <c r="L5984" s="3" t="str">
        <f>IF(VLOOKUP(D5984,'Resources Final'!A:D,4,FALSE)=0,"",VLOOKUP(D5984,'Resources Final'!A:D,4,FALSE))</f>
        <v/>
      </c>
      <c r="M5984" s="3" t="str">
        <f>IF(VLOOKUP(D5984,'Resources Final'!A:E,5,FALSE)=0,"",VLOOKUP(D5984,'Resources Final'!A:E,5,FALSE))</f>
        <v/>
      </c>
      <c r="N5984" s="7" t="str">
        <f>IF(VLOOKUP(D5984,'Resources Final'!A:F,6,FALSE)=0,"",VLOOKUP(D5984,'Resources Final'!A:F,6,FALSE))</f>
        <v/>
      </c>
      <c r="O5984" s="3" t="str">
        <f>IF(VLOOKUP(D5984,'Resources Final'!A:G,7,FALSE)=0,"",VLOOKUP(D5984,'Resources Final'!A:G,7,FALSE))</f>
        <v/>
      </c>
    </row>
    <row r="5985" spans="1:15" x14ac:dyDescent="0.2">
      <c r="A5985" s="11" t="s">
        <v>4160</v>
      </c>
      <c r="B5985" s="11" t="str">
        <f t="shared" si="108"/>
        <v>David H. Koch Charitable Foundation_New York Public Library198810000</v>
      </c>
      <c r="C5985" s="11" t="s">
        <v>955</v>
      </c>
      <c r="D5985" s="11" t="s">
        <v>2659</v>
      </c>
      <c r="E5985" s="11" t="s">
        <v>2659</v>
      </c>
      <c r="F5985" s="4">
        <v>10000</v>
      </c>
      <c r="G5985" s="3">
        <v>1988</v>
      </c>
      <c r="H5985"/>
      <c r="I5985" s="12"/>
      <c r="K5985" s="3" t="str">
        <f>IF(VLOOKUP(D5985,'Resources Final'!A:C,3,FALSE)=0,"",VLOOKUP(D5985,'Resources Final'!A:C,3,FALSE))</f>
        <v/>
      </c>
      <c r="L5985" s="3" t="str">
        <f>IF(VLOOKUP(D5985,'Resources Final'!A:D,4,FALSE)=0,"",VLOOKUP(D5985,'Resources Final'!A:D,4,FALSE))</f>
        <v/>
      </c>
      <c r="M5985" s="3" t="str">
        <f>IF(VLOOKUP(D5985,'Resources Final'!A:E,5,FALSE)=0,"",VLOOKUP(D5985,'Resources Final'!A:E,5,FALSE))</f>
        <v>N</v>
      </c>
      <c r="N5985" s="7" t="str">
        <f>IF(VLOOKUP(D5985,'Resources Final'!A:F,6,FALSE)=0,"",VLOOKUP(D5985,'Resources Final'!A:F,6,FALSE))</f>
        <v/>
      </c>
      <c r="O5985" s="3" t="str">
        <f>IF(VLOOKUP(D5985,'Resources Final'!A:G,7,FALSE)=0,"",VLOOKUP(D5985,'Resources Final'!A:G,7,FALSE))</f>
        <v/>
      </c>
    </row>
    <row r="5986" spans="1:15" x14ac:dyDescent="0.2">
      <c r="A5986" s="11" t="s">
        <v>4160</v>
      </c>
      <c r="B5986" s="11" t="str">
        <f t="shared" si="108"/>
        <v>David H. Koch Charitable Foundation_New York School for Circus Arts/Big Apple Circus19881000</v>
      </c>
      <c r="C5986" s="11" t="s">
        <v>955</v>
      </c>
      <c r="D5986" s="11" t="s">
        <v>2660</v>
      </c>
      <c r="E5986" s="11" t="s">
        <v>2660</v>
      </c>
      <c r="F5986" s="4">
        <v>1000</v>
      </c>
      <c r="G5986" s="3">
        <v>1988</v>
      </c>
      <c r="H5986"/>
      <c r="I5986" s="12"/>
      <c r="K5986" s="3" t="str">
        <f>IF(VLOOKUP(D5986,'Resources Final'!A:C,3,FALSE)=0,"",VLOOKUP(D5986,'Resources Final'!A:C,3,FALSE))</f>
        <v/>
      </c>
      <c r="L5986" s="3" t="str">
        <f>IF(VLOOKUP(D5986,'Resources Final'!A:D,4,FALSE)=0,"",VLOOKUP(D5986,'Resources Final'!A:D,4,FALSE))</f>
        <v>Y</v>
      </c>
      <c r="M5986" s="3" t="str">
        <f>IF(VLOOKUP(D5986,'Resources Final'!A:E,5,FALSE)=0,"",VLOOKUP(D5986,'Resources Final'!A:E,5,FALSE))</f>
        <v/>
      </c>
      <c r="N5986" s="7" t="str">
        <f>IF(VLOOKUP(D5986,'Resources Final'!A:F,6,FALSE)=0,"",VLOOKUP(D5986,'Resources Final'!A:F,6,FALSE))</f>
        <v/>
      </c>
      <c r="O5986" s="3" t="str">
        <f>IF(VLOOKUP(D5986,'Resources Final'!A:G,7,FALSE)=0,"",VLOOKUP(D5986,'Resources Final'!A:G,7,FALSE))</f>
        <v/>
      </c>
    </row>
    <row r="5987" spans="1:15" x14ac:dyDescent="0.2">
      <c r="A5987" s="11" t="s">
        <v>4160</v>
      </c>
      <c r="B5987" s="11" t="str">
        <f t="shared" si="108"/>
        <v>David H. Koch Charitable Foundation_New York University198825000</v>
      </c>
      <c r="C5987" s="11" t="s">
        <v>955</v>
      </c>
      <c r="D5987" s="11" t="s">
        <v>2662</v>
      </c>
      <c r="E5987" s="11" t="s">
        <v>2662</v>
      </c>
      <c r="F5987" s="4">
        <v>25000</v>
      </c>
      <c r="G5987" s="3">
        <v>1988</v>
      </c>
      <c r="H5987"/>
      <c r="I5987" s="12"/>
      <c r="K5987" s="3" t="str">
        <f>IF(VLOOKUP(D5987,'Resources Final'!A:C,3,FALSE)=0,"",VLOOKUP(D5987,'Resources Final'!A:C,3,FALSE))</f>
        <v/>
      </c>
      <c r="L5987" s="3" t="str">
        <f>IF(VLOOKUP(D5987,'Resources Final'!A:D,4,FALSE)=0,"",VLOOKUP(D5987,'Resources Final'!A:D,4,FALSE))</f>
        <v>Y</v>
      </c>
      <c r="M5987" s="3" t="str">
        <f>IF(VLOOKUP(D5987,'Resources Final'!A:E,5,FALSE)=0,"",VLOOKUP(D5987,'Resources Final'!A:E,5,FALSE))</f>
        <v/>
      </c>
      <c r="N5987" s="7" t="str">
        <f>IF(VLOOKUP(D5987,'Resources Final'!A:F,6,FALSE)=0,"",VLOOKUP(D5987,'Resources Final'!A:F,6,FALSE))</f>
        <v/>
      </c>
      <c r="O5987" s="3" t="str">
        <f>IF(VLOOKUP(D5987,'Resources Final'!A:G,7,FALSE)=0,"",VLOOKUP(D5987,'Resources Final'!A:G,7,FALSE))</f>
        <v/>
      </c>
    </row>
    <row r="5988" spans="1:15" x14ac:dyDescent="0.2">
      <c r="A5988" s="11" t="s">
        <v>4160</v>
      </c>
      <c r="B5988" s="11" t="str">
        <f t="shared" si="108"/>
        <v>David H. Koch Charitable Foundation_Pacific Research Institute for Public Policy198825000</v>
      </c>
      <c r="C5988" s="11" t="s">
        <v>955</v>
      </c>
      <c r="D5988" s="11" t="s">
        <v>2786</v>
      </c>
      <c r="E5988" s="11" t="s">
        <v>2786</v>
      </c>
      <c r="F5988" s="4">
        <v>25000</v>
      </c>
      <c r="G5988" s="3">
        <v>1988</v>
      </c>
      <c r="H5988"/>
      <c r="I5988" s="12"/>
      <c r="K5988" s="3" t="str">
        <f>IF(VLOOKUP(D5988,'Resources Final'!A:C,3,FALSE)=0,"",VLOOKUP(D5988,'Resources Final'!A:C,3,FALSE))</f>
        <v/>
      </c>
      <c r="L5988" s="3" t="str">
        <f>IF(VLOOKUP(D5988,'Resources Final'!A:D,4,FALSE)=0,"",VLOOKUP(D5988,'Resources Final'!A:D,4,FALSE))</f>
        <v/>
      </c>
      <c r="M5988" s="3" t="str">
        <f>IF(VLOOKUP(D5988,'Resources Final'!A:E,5,FALSE)=0,"",VLOOKUP(D5988,'Resources Final'!A:E,5,FALSE))</f>
        <v/>
      </c>
      <c r="N5988" s="7" t="str">
        <f>IF(VLOOKUP(D5988,'Resources Final'!A:F,6,FALSE)=0,"",VLOOKUP(D5988,'Resources Final'!A:F,6,FALSE))</f>
        <v>https://www.desmogblog.com/pacific-research-institute</v>
      </c>
      <c r="O5988" s="3" t="str">
        <f>IF(VLOOKUP(D5988,'Resources Final'!A:G,7,FALSE)=0,"",VLOOKUP(D5988,'Resources Final'!A:G,7,FALSE))</f>
        <v>Desmog</v>
      </c>
    </row>
    <row r="5989" spans="1:15" x14ac:dyDescent="0.2">
      <c r="A5989" s="11" t="s">
        <v>4160</v>
      </c>
      <c r="B5989" s="11" t="str">
        <f t="shared" si="108"/>
        <v>David H. Koch Charitable Foundation_Reason Foundation198850000</v>
      </c>
      <c r="C5989" s="11" t="s">
        <v>955</v>
      </c>
      <c r="D5989" s="11" t="s">
        <v>3001</v>
      </c>
      <c r="E5989" s="11" t="s">
        <v>3001</v>
      </c>
      <c r="F5989" s="4">
        <v>50000</v>
      </c>
      <c r="G5989" s="3">
        <v>1988</v>
      </c>
      <c r="H5989"/>
      <c r="I5989" s="12"/>
      <c r="K5989" s="3" t="str">
        <f>IF(VLOOKUP(D5989,'Resources Final'!A:C,3,FALSE)=0,"",VLOOKUP(D5989,'Resources Final'!A:C,3,FALSE))</f>
        <v/>
      </c>
      <c r="L5989" s="3" t="str">
        <f>IF(VLOOKUP(D5989,'Resources Final'!A:D,4,FALSE)=0,"",VLOOKUP(D5989,'Resources Final'!A:D,4,FALSE))</f>
        <v/>
      </c>
      <c r="M5989" s="3" t="str">
        <f>IF(VLOOKUP(D5989,'Resources Final'!A:E,5,FALSE)=0,"",VLOOKUP(D5989,'Resources Final'!A:E,5,FALSE))</f>
        <v/>
      </c>
      <c r="N5989" s="7" t="str">
        <f>IF(VLOOKUP(D5989,'Resources Final'!A:F,6,FALSE)=0,"",VLOOKUP(D5989,'Resources Final'!A:F,6,FALSE))</f>
        <v>https://www.desmogblog.com/reason-foundation</v>
      </c>
      <c r="O5989" s="3" t="str">
        <f>IF(VLOOKUP(D5989,'Resources Final'!A:G,7,FALSE)=0,"",VLOOKUP(D5989,'Resources Final'!A:G,7,FALSE))</f>
        <v>Desmog</v>
      </c>
    </row>
    <row r="5990" spans="1:15" x14ac:dyDescent="0.2">
      <c r="A5990" s="11" t="s">
        <v>4160</v>
      </c>
      <c r="B5990" s="11" t="str">
        <f t="shared" si="108"/>
        <v>David H. Koch Charitable Foundation_Reason Foundation198850000</v>
      </c>
      <c r="C5990" s="11" t="s">
        <v>955</v>
      </c>
      <c r="D5990" s="11" t="s">
        <v>3001</v>
      </c>
      <c r="E5990" s="11" t="s">
        <v>3001</v>
      </c>
      <c r="F5990" s="4">
        <v>50000</v>
      </c>
      <c r="G5990" s="3">
        <v>1988</v>
      </c>
      <c r="H5990"/>
      <c r="I5990" s="12"/>
      <c r="K5990" s="3" t="str">
        <f>IF(VLOOKUP(D5990,'Resources Final'!A:C,3,FALSE)=0,"",VLOOKUP(D5990,'Resources Final'!A:C,3,FALSE))</f>
        <v/>
      </c>
      <c r="L5990" s="3" t="str">
        <f>IF(VLOOKUP(D5990,'Resources Final'!A:D,4,FALSE)=0,"",VLOOKUP(D5990,'Resources Final'!A:D,4,FALSE))</f>
        <v/>
      </c>
      <c r="M5990" s="3" t="str">
        <f>IF(VLOOKUP(D5990,'Resources Final'!A:E,5,FALSE)=0,"",VLOOKUP(D5990,'Resources Final'!A:E,5,FALSE))</f>
        <v/>
      </c>
      <c r="N5990" s="7" t="str">
        <f>IF(VLOOKUP(D5990,'Resources Final'!A:F,6,FALSE)=0,"",VLOOKUP(D5990,'Resources Final'!A:F,6,FALSE))</f>
        <v>https://www.desmogblog.com/reason-foundation</v>
      </c>
      <c r="O5990" s="3" t="str">
        <f>IF(VLOOKUP(D5990,'Resources Final'!A:G,7,FALSE)=0,"",VLOOKUP(D5990,'Resources Final'!A:G,7,FALSE))</f>
        <v>Desmog</v>
      </c>
    </row>
    <row r="5991" spans="1:15" x14ac:dyDescent="0.2">
      <c r="A5991" s="11" t="s">
        <v>4160</v>
      </c>
      <c r="B5991" s="11" t="str">
        <f t="shared" si="108"/>
        <v>David H. Koch Charitable Foundation_Reason Foundation198850000</v>
      </c>
      <c r="C5991" s="11" t="s">
        <v>955</v>
      </c>
      <c r="D5991" s="11" t="s">
        <v>3001</v>
      </c>
      <c r="E5991" s="11" t="s">
        <v>3001</v>
      </c>
      <c r="F5991" s="4">
        <v>50000</v>
      </c>
      <c r="G5991" s="3">
        <v>1988</v>
      </c>
      <c r="H5991"/>
      <c r="I5991" s="12"/>
      <c r="K5991" s="3" t="str">
        <f>IF(VLOOKUP(D5991,'Resources Final'!A:C,3,FALSE)=0,"",VLOOKUP(D5991,'Resources Final'!A:C,3,FALSE))</f>
        <v/>
      </c>
      <c r="L5991" s="3" t="str">
        <f>IF(VLOOKUP(D5991,'Resources Final'!A:D,4,FALSE)=0,"",VLOOKUP(D5991,'Resources Final'!A:D,4,FALSE))</f>
        <v/>
      </c>
      <c r="M5991" s="3" t="str">
        <f>IF(VLOOKUP(D5991,'Resources Final'!A:E,5,FALSE)=0,"",VLOOKUP(D5991,'Resources Final'!A:E,5,FALSE))</f>
        <v/>
      </c>
      <c r="N5991" s="7" t="str">
        <f>IF(VLOOKUP(D5991,'Resources Final'!A:F,6,FALSE)=0,"",VLOOKUP(D5991,'Resources Final'!A:F,6,FALSE))</f>
        <v>https://www.desmogblog.com/reason-foundation</v>
      </c>
      <c r="O5991" s="3" t="str">
        <f>IF(VLOOKUP(D5991,'Resources Final'!A:G,7,FALSE)=0,"",VLOOKUP(D5991,'Resources Final'!A:G,7,FALSE))</f>
        <v>Desmog</v>
      </c>
    </row>
    <row r="5992" spans="1:15" x14ac:dyDescent="0.2">
      <c r="A5992" s="11" t="s">
        <v>4160</v>
      </c>
      <c r="B5992" s="11" t="str">
        <f t="shared" si="108"/>
        <v>David H. Koch Charitable Foundation_Reason Foundation198825000</v>
      </c>
      <c r="C5992" s="11" t="s">
        <v>955</v>
      </c>
      <c r="D5992" s="11" t="s">
        <v>3001</v>
      </c>
      <c r="E5992" s="11" t="s">
        <v>3001</v>
      </c>
      <c r="F5992" s="4">
        <v>25000</v>
      </c>
      <c r="G5992" s="3">
        <v>1988</v>
      </c>
      <c r="H5992"/>
      <c r="I5992" s="12"/>
      <c r="K5992" s="3" t="str">
        <f>IF(VLOOKUP(D5992,'Resources Final'!A:C,3,FALSE)=0,"",VLOOKUP(D5992,'Resources Final'!A:C,3,FALSE))</f>
        <v/>
      </c>
      <c r="L5992" s="3" t="str">
        <f>IF(VLOOKUP(D5992,'Resources Final'!A:D,4,FALSE)=0,"",VLOOKUP(D5992,'Resources Final'!A:D,4,FALSE))</f>
        <v/>
      </c>
      <c r="M5992" s="3" t="str">
        <f>IF(VLOOKUP(D5992,'Resources Final'!A:E,5,FALSE)=0,"",VLOOKUP(D5992,'Resources Final'!A:E,5,FALSE))</f>
        <v/>
      </c>
      <c r="N5992" s="7" t="str">
        <f>IF(VLOOKUP(D5992,'Resources Final'!A:F,6,FALSE)=0,"",VLOOKUP(D5992,'Resources Final'!A:F,6,FALSE))</f>
        <v>https://www.desmogblog.com/reason-foundation</v>
      </c>
      <c r="O5992" s="3" t="str">
        <f>IF(VLOOKUP(D5992,'Resources Final'!A:G,7,FALSE)=0,"",VLOOKUP(D5992,'Resources Final'!A:G,7,FALSE))</f>
        <v>Desmog</v>
      </c>
    </row>
    <row r="5993" spans="1:15" x14ac:dyDescent="0.2">
      <c r="A5993" s="11" t="s">
        <v>4160</v>
      </c>
      <c r="B5993" s="11" t="str">
        <f t="shared" si="108"/>
        <v>David H. Koch Charitable Foundation_Reason Foundation198810000</v>
      </c>
      <c r="C5993" s="11" t="s">
        <v>955</v>
      </c>
      <c r="D5993" s="11" t="s">
        <v>3001</v>
      </c>
      <c r="E5993" s="11" t="s">
        <v>3001</v>
      </c>
      <c r="F5993" s="4">
        <v>10000</v>
      </c>
      <c r="G5993" s="3">
        <v>1988</v>
      </c>
      <c r="H5993"/>
      <c r="I5993" s="12"/>
      <c r="K5993" s="3" t="str">
        <f>IF(VLOOKUP(D5993,'Resources Final'!A:C,3,FALSE)=0,"",VLOOKUP(D5993,'Resources Final'!A:C,3,FALSE))</f>
        <v/>
      </c>
      <c r="L5993" s="3" t="str">
        <f>IF(VLOOKUP(D5993,'Resources Final'!A:D,4,FALSE)=0,"",VLOOKUP(D5993,'Resources Final'!A:D,4,FALSE))</f>
        <v/>
      </c>
      <c r="M5993" s="3" t="str">
        <f>IF(VLOOKUP(D5993,'Resources Final'!A:E,5,FALSE)=0,"",VLOOKUP(D5993,'Resources Final'!A:E,5,FALSE))</f>
        <v/>
      </c>
      <c r="N5993" s="7" t="str">
        <f>IF(VLOOKUP(D5993,'Resources Final'!A:F,6,FALSE)=0,"",VLOOKUP(D5993,'Resources Final'!A:F,6,FALSE))</f>
        <v>https://www.desmogblog.com/reason-foundation</v>
      </c>
      <c r="O5993" s="3" t="str">
        <f>IF(VLOOKUP(D5993,'Resources Final'!A:G,7,FALSE)=0,"",VLOOKUP(D5993,'Resources Final'!A:G,7,FALSE))</f>
        <v>Desmog</v>
      </c>
    </row>
    <row r="5994" spans="1:15" x14ac:dyDescent="0.2">
      <c r="A5994" s="11" t="s">
        <v>4160</v>
      </c>
      <c r="B5994" s="11" t="str">
        <f t="shared" si="108"/>
        <v>David H. Koch Charitable Foundation_Rockefeller University198810000</v>
      </c>
      <c r="C5994" s="11" t="s">
        <v>955</v>
      </c>
      <c r="D5994" s="11" t="s">
        <v>3092</v>
      </c>
      <c r="E5994" s="11" t="s">
        <v>3092</v>
      </c>
      <c r="F5994" s="4">
        <v>10000</v>
      </c>
      <c r="G5994" s="3">
        <v>1988</v>
      </c>
      <c r="H5994"/>
      <c r="I5994" s="12"/>
      <c r="K5994" s="3" t="str">
        <f>IF(VLOOKUP(D5994,'Resources Final'!A:C,3,FALSE)=0,"",VLOOKUP(D5994,'Resources Final'!A:C,3,FALSE))</f>
        <v/>
      </c>
      <c r="L5994" s="3" t="str">
        <f>IF(VLOOKUP(D5994,'Resources Final'!A:D,4,FALSE)=0,"",VLOOKUP(D5994,'Resources Final'!A:D,4,FALSE))</f>
        <v>Y</v>
      </c>
      <c r="M5994" s="3" t="str">
        <f>IF(VLOOKUP(D5994,'Resources Final'!A:E,5,FALSE)=0,"",VLOOKUP(D5994,'Resources Final'!A:E,5,FALSE))</f>
        <v/>
      </c>
      <c r="N5994" s="7" t="str">
        <f>IF(VLOOKUP(D5994,'Resources Final'!A:F,6,FALSE)=0,"",VLOOKUP(D5994,'Resources Final'!A:F,6,FALSE))</f>
        <v/>
      </c>
      <c r="O5994" s="3" t="str">
        <f>IF(VLOOKUP(D5994,'Resources Final'!A:G,7,FALSE)=0,"",VLOOKUP(D5994,'Resources Final'!A:G,7,FALSE))</f>
        <v/>
      </c>
    </row>
    <row r="5995" spans="1:15" x14ac:dyDescent="0.2">
      <c r="A5995" s="11" t="s">
        <v>4160</v>
      </c>
      <c r="B5995" s="11" t="str">
        <f t="shared" si="108"/>
        <v>David H. Koch Charitable Foundation_Sail America Foundation for International Understanding1988100000</v>
      </c>
      <c r="C5995" s="11" t="s">
        <v>955</v>
      </c>
      <c r="D5995" s="11" t="s">
        <v>3201</v>
      </c>
      <c r="E5995" s="11" t="s">
        <v>3201</v>
      </c>
      <c r="F5995" s="4">
        <v>100000</v>
      </c>
      <c r="G5995" s="3">
        <v>1988</v>
      </c>
      <c r="H5995"/>
      <c r="I5995" s="12"/>
      <c r="K5995" s="3" t="str">
        <f>IF(VLOOKUP(D5995,'Resources Final'!A:C,3,FALSE)=0,"",VLOOKUP(D5995,'Resources Final'!A:C,3,FALSE))</f>
        <v/>
      </c>
      <c r="L5995" s="3" t="str">
        <f>IF(VLOOKUP(D5995,'Resources Final'!A:D,4,FALSE)=0,"",VLOOKUP(D5995,'Resources Final'!A:D,4,FALSE))</f>
        <v/>
      </c>
      <c r="M5995" s="3" t="str">
        <f>IF(VLOOKUP(D5995,'Resources Final'!A:E,5,FALSE)=0,"",VLOOKUP(D5995,'Resources Final'!A:E,5,FALSE))</f>
        <v/>
      </c>
      <c r="N5995" s="7" t="str">
        <f>IF(VLOOKUP(D5995,'Resources Final'!A:F,6,FALSE)=0,"",VLOOKUP(D5995,'Resources Final'!A:F,6,FALSE))</f>
        <v/>
      </c>
      <c r="O5995" s="3" t="str">
        <f>IF(VLOOKUP(D5995,'Resources Final'!A:G,7,FALSE)=0,"",VLOOKUP(D5995,'Resources Final'!A:G,7,FALSE))</f>
        <v/>
      </c>
    </row>
    <row r="5996" spans="1:15" x14ac:dyDescent="0.2">
      <c r="A5996" s="11" t="s">
        <v>4160</v>
      </c>
      <c r="B5996" s="11" t="str">
        <f t="shared" si="108"/>
        <v>David H. Koch Charitable Foundation_Society of the New York Hospital Fund1988100000</v>
      </c>
      <c r="C5996" s="11" t="s">
        <v>955</v>
      </c>
      <c r="D5996" s="11" t="s">
        <v>3351</v>
      </c>
      <c r="E5996" s="11" t="s">
        <v>3351</v>
      </c>
      <c r="F5996" s="4">
        <v>100000</v>
      </c>
      <c r="G5996" s="3">
        <v>1988</v>
      </c>
      <c r="H5996"/>
      <c r="I5996" s="12"/>
      <c r="K5996" s="3" t="str">
        <f>IF(VLOOKUP(D5996,'Resources Final'!A:C,3,FALSE)=0,"",VLOOKUP(D5996,'Resources Final'!A:C,3,FALSE))</f>
        <v/>
      </c>
      <c r="L5996" s="3" t="str">
        <f>IF(VLOOKUP(D5996,'Resources Final'!A:D,4,FALSE)=0,"",VLOOKUP(D5996,'Resources Final'!A:D,4,FALSE))</f>
        <v/>
      </c>
      <c r="M5996" s="3" t="str">
        <f>IF(VLOOKUP(D5996,'Resources Final'!A:E,5,FALSE)=0,"",VLOOKUP(D5996,'Resources Final'!A:E,5,FALSE))</f>
        <v>N</v>
      </c>
      <c r="N5996" s="7" t="str">
        <f>IF(VLOOKUP(D5996,'Resources Final'!A:F,6,FALSE)=0,"",VLOOKUP(D5996,'Resources Final'!A:F,6,FALSE))</f>
        <v/>
      </c>
      <c r="O5996" s="3" t="str">
        <f>IF(VLOOKUP(D5996,'Resources Final'!A:G,7,FALSE)=0,"",VLOOKUP(D5996,'Resources Final'!A:G,7,FALSE))</f>
        <v/>
      </c>
    </row>
    <row r="5997" spans="1:15" x14ac:dyDescent="0.2">
      <c r="A5997" s="11" t="s">
        <v>4160</v>
      </c>
      <c r="B5997" s="11" t="str">
        <f t="shared" si="108"/>
        <v>David H. Koch Charitable Foundation_Society of the New York Hospital Fund198815000</v>
      </c>
      <c r="C5997" s="11" t="s">
        <v>955</v>
      </c>
      <c r="D5997" s="11" t="s">
        <v>3351</v>
      </c>
      <c r="E5997" s="11" t="s">
        <v>3351</v>
      </c>
      <c r="F5997" s="4">
        <v>15000</v>
      </c>
      <c r="G5997" s="3">
        <v>1988</v>
      </c>
      <c r="H5997"/>
      <c r="I5997" s="12"/>
      <c r="K5997" s="3" t="str">
        <f>IF(VLOOKUP(D5997,'Resources Final'!A:C,3,FALSE)=0,"",VLOOKUP(D5997,'Resources Final'!A:C,3,FALSE))</f>
        <v/>
      </c>
      <c r="L5997" s="3" t="str">
        <f>IF(VLOOKUP(D5997,'Resources Final'!A:D,4,FALSE)=0,"",VLOOKUP(D5997,'Resources Final'!A:D,4,FALSE))</f>
        <v/>
      </c>
      <c r="M5997" s="3" t="str">
        <f>IF(VLOOKUP(D5997,'Resources Final'!A:E,5,FALSE)=0,"",VLOOKUP(D5997,'Resources Final'!A:E,5,FALSE))</f>
        <v>N</v>
      </c>
      <c r="N5997" s="7" t="str">
        <f>IF(VLOOKUP(D5997,'Resources Final'!A:F,6,FALSE)=0,"",VLOOKUP(D5997,'Resources Final'!A:F,6,FALSE))</f>
        <v/>
      </c>
      <c r="O5997" s="3" t="str">
        <f>IF(VLOOKUP(D5997,'Resources Final'!A:G,7,FALSE)=0,"",VLOOKUP(D5997,'Resources Final'!A:G,7,FALSE))</f>
        <v/>
      </c>
    </row>
    <row r="5998" spans="1:15" x14ac:dyDescent="0.2">
      <c r="A5998" s="11" t="s">
        <v>4160</v>
      </c>
      <c r="B5998" s="11" t="str">
        <f t="shared" si="108"/>
        <v>David H. Koch Charitable Foundation_The Armitage Foundation198810000</v>
      </c>
      <c r="C5998" s="11" t="s">
        <v>955</v>
      </c>
      <c r="D5998" s="11" t="s">
        <v>3564</v>
      </c>
      <c r="E5998" s="11" t="s">
        <v>3564</v>
      </c>
      <c r="F5998" s="4">
        <v>10000</v>
      </c>
      <c r="G5998" s="3">
        <v>1988</v>
      </c>
      <c r="H5998"/>
      <c r="I5998" s="12"/>
      <c r="K5998" s="3" t="str">
        <f>IF(VLOOKUP(D5998,'Resources Final'!A:C,3,FALSE)=0,"",VLOOKUP(D5998,'Resources Final'!A:C,3,FALSE))</f>
        <v/>
      </c>
      <c r="L5998" s="3" t="str">
        <f>IF(VLOOKUP(D5998,'Resources Final'!A:D,4,FALSE)=0,"",VLOOKUP(D5998,'Resources Final'!A:D,4,FALSE))</f>
        <v/>
      </c>
      <c r="M5998" s="3" t="str">
        <f>IF(VLOOKUP(D5998,'Resources Final'!A:E,5,FALSE)=0,"",VLOOKUP(D5998,'Resources Final'!A:E,5,FALSE))</f>
        <v/>
      </c>
      <c r="N5998" s="7" t="str">
        <f>IF(VLOOKUP(D5998,'Resources Final'!A:F,6,FALSE)=0,"",VLOOKUP(D5998,'Resources Final'!A:F,6,FALSE))</f>
        <v/>
      </c>
      <c r="O5998" s="3" t="str">
        <f>IF(VLOOKUP(D5998,'Resources Final'!A:G,7,FALSE)=0,"",VLOOKUP(D5998,'Resources Final'!A:G,7,FALSE))</f>
        <v/>
      </c>
    </row>
    <row r="5999" spans="1:15" x14ac:dyDescent="0.2">
      <c r="A5999" s="11" t="s">
        <v>4160</v>
      </c>
      <c r="B5999" s="11" t="str">
        <f t="shared" si="108"/>
        <v>David H. Koch Charitable Foundation_The Metropolitan Museum of Art1988100000</v>
      </c>
      <c r="C5999" s="11" t="s">
        <v>955</v>
      </c>
      <c r="D5999" s="11" t="s">
        <v>3593</v>
      </c>
      <c r="E5999" s="11" t="s">
        <v>3593</v>
      </c>
      <c r="F5999" s="4">
        <v>100000</v>
      </c>
      <c r="G5999" s="3">
        <v>1988</v>
      </c>
      <c r="H5999"/>
      <c r="I5999" s="12"/>
      <c r="K5999" s="3" t="str">
        <f>IF(VLOOKUP(D5999,'Resources Final'!A:C,3,FALSE)=0,"",VLOOKUP(D5999,'Resources Final'!A:C,3,FALSE))</f>
        <v/>
      </c>
      <c r="L5999" s="3" t="str">
        <f>IF(VLOOKUP(D5999,'Resources Final'!A:D,4,FALSE)=0,"",VLOOKUP(D5999,'Resources Final'!A:D,4,FALSE))</f>
        <v/>
      </c>
      <c r="M5999" s="3" t="str">
        <f>IF(VLOOKUP(D5999,'Resources Final'!A:E,5,FALSE)=0,"",VLOOKUP(D5999,'Resources Final'!A:E,5,FALSE))</f>
        <v>N</v>
      </c>
      <c r="N5999" s="7" t="str">
        <f>IF(VLOOKUP(D5999,'Resources Final'!A:F,6,FALSE)=0,"",VLOOKUP(D5999,'Resources Final'!A:F,6,FALSE))</f>
        <v/>
      </c>
      <c r="O5999" s="3" t="str">
        <f>IF(VLOOKUP(D5999,'Resources Final'!A:G,7,FALSE)=0,"",VLOOKUP(D5999,'Resources Final'!A:G,7,FALSE))</f>
        <v/>
      </c>
    </row>
    <row r="6000" spans="1:15" x14ac:dyDescent="0.2">
      <c r="A6000" s="11" t="s">
        <v>4160</v>
      </c>
      <c r="B6000" s="11" t="str">
        <f t="shared" si="108"/>
        <v>David H. Koch Charitable Foundation_U.S. Rugby Football Foundation19885000</v>
      </c>
      <c r="C6000" s="11" t="s">
        <v>955</v>
      </c>
      <c r="D6000" s="11" t="s">
        <v>3704</v>
      </c>
      <c r="E6000" s="11" t="s">
        <v>3704</v>
      </c>
      <c r="F6000" s="4">
        <v>5000</v>
      </c>
      <c r="G6000" s="3">
        <v>1988</v>
      </c>
      <c r="H6000"/>
      <c r="I6000" s="12"/>
      <c r="K6000" s="3" t="str">
        <f>IF(VLOOKUP(D6000,'Resources Final'!A:C,3,FALSE)=0,"",VLOOKUP(D6000,'Resources Final'!A:C,3,FALSE))</f>
        <v/>
      </c>
      <c r="L6000" s="3" t="str">
        <f>IF(VLOOKUP(D6000,'Resources Final'!A:D,4,FALSE)=0,"",VLOOKUP(D6000,'Resources Final'!A:D,4,FALSE))</f>
        <v/>
      </c>
      <c r="M6000" s="3" t="str">
        <f>IF(VLOOKUP(D6000,'Resources Final'!A:E,5,FALSE)=0,"",VLOOKUP(D6000,'Resources Final'!A:E,5,FALSE))</f>
        <v>N</v>
      </c>
      <c r="N6000" s="7" t="str">
        <f>IF(VLOOKUP(D6000,'Resources Final'!A:F,6,FALSE)=0,"",VLOOKUP(D6000,'Resources Final'!A:F,6,FALSE))</f>
        <v/>
      </c>
      <c r="O6000" s="3" t="str">
        <f>IF(VLOOKUP(D6000,'Resources Final'!A:G,7,FALSE)=0,"",VLOOKUP(D6000,'Resources Final'!A:G,7,FALSE))</f>
        <v/>
      </c>
    </row>
    <row r="6001" spans="1:15" x14ac:dyDescent="0.2">
      <c r="A6001" s="11" t="s">
        <v>4160</v>
      </c>
      <c r="B6001" s="11" t="str">
        <f t="shared" si="108"/>
        <v>David H. Koch Charitable Foundation_WGBH Educational Foundation198810000</v>
      </c>
      <c r="C6001" s="11" t="s">
        <v>955</v>
      </c>
      <c r="D6001" s="11" t="s">
        <v>3993</v>
      </c>
      <c r="E6001" s="11" t="s">
        <v>3993</v>
      </c>
      <c r="F6001" s="4">
        <v>10000</v>
      </c>
      <c r="G6001" s="3">
        <v>1988</v>
      </c>
      <c r="H6001"/>
      <c r="I6001" s="12"/>
      <c r="K6001" s="3" t="str">
        <f>IF(VLOOKUP(D6001,'Resources Final'!A:C,3,FALSE)=0,"",VLOOKUP(D6001,'Resources Final'!A:C,3,FALSE))</f>
        <v/>
      </c>
      <c r="L6001" s="3" t="str">
        <f>IF(VLOOKUP(D6001,'Resources Final'!A:D,4,FALSE)=0,"",VLOOKUP(D6001,'Resources Final'!A:D,4,FALSE))</f>
        <v/>
      </c>
      <c r="M6001" s="3" t="str">
        <f>IF(VLOOKUP(D6001,'Resources Final'!A:E,5,FALSE)=0,"",VLOOKUP(D6001,'Resources Final'!A:E,5,FALSE))</f>
        <v/>
      </c>
      <c r="N6001" s="7" t="str">
        <f>IF(VLOOKUP(D6001,'Resources Final'!A:F,6,FALSE)=0,"",VLOOKUP(D6001,'Resources Final'!A:F,6,FALSE))</f>
        <v/>
      </c>
      <c r="O6001" s="3" t="str">
        <f>IF(VLOOKUP(D6001,'Resources Final'!A:G,7,FALSE)=0,"",VLOOKUP(D6001,'Resources Final'!A:G,7,FALSE))</f>
        <v/>
      </c>
    </row>
    <row r="6002" spans="1:15" x14ac:dyDescent="0.2">
      <c r="A6002" s="11" t="s">
        <v>4160</v>
      </c>
      <c r="B6002" s="11" t="str">
        <f t="shared" si="108"/>
        <v>David H. Koch Charitable Foundation_WNET/Thirteen Educational Broadcasting Network198810000</v>
      </c>
      <c r="C6002" s="11" t="s">
        <v>955</v>
      </c>
      <c r="D6002" s="11" t="s">
        <v>4073</v>
      </c>
      <c r="E6002" s="11" t="s">
        <v>4073</v>
      </c>
      <c r="F6002" s="4">
        <v>10000</v>
      </c>
      <c r="G6002" s="3">
        <v>1988</v>
      </c>
      <c r="H6002"/>
      <c r="I6002" s="12"/>
      <c r="K6002" s="3" t="str">
        <f>IF(VLOOKUP(D6002,'Resources Final'!A:C,3,FALSE)=0,"",VLOOKUP(D6002,'Resources Final'!A:C,3,FALSE))</f>
        <v/>
      </c>
      <c r="L6002" s="3" t="str">
        <f>IF(VLOOKUP(D6002,'Resources Final'!A:D,4,FALSE)=0,"",VLOOKUP(D6002,'Resources Final'!A:D,4,FALSE))</f>
        <v/>
      </c>
      <c r="M6002" s="3" t="str">
        <f>IF(VLOOKUP(D6002,'Resources Final'!A:E,5,FALSE)=0,"",VLOOKUP(D6002,'Resources Final'!A:E,5,FALSE))</f>
        <v/>
      </c>
      <c r="N6002" s="7" t="str">
        <f>IF(VLOOKUP(D6002,'Resources Final'!A:F,6,FALSE)=0,"",VLOOKUP(D6002,'Resources Final'!A:F,6,FALSE))</f>
        <v/>
      </c>
      <c r="O6002" s="3" t="str">
        <f>IF(VLOOKUP(D6002,'Resources Final'!A:G,7,FALSE)=0,"",VLOOKUP(D6002,'Resources Final'!A:G,7,FALSE))</f>
        <v/>
      </c>
    </row>
    <row r="6003" spans="1:15" x14ac:dyDescent="0.2">
      <c r="A6003" s="11" t="s">
        <v>4160</v>
      </c>
      <c r="B6003" s="11" t="str">
        <f t="shared" si="108"/>
        <v>David H. Koch Charitable Foundation_African Wildlife Foundation198910000</v>
      </c>
      <c r="C6003" s="11" t="s">
        <v>955</v>
      </c>
      <c r="D6003" s="11" t="s">
        <v>126</v>
      </c>
      <c r="E6003" s="11" t="s">
        <v>126</v>
      </c>
      <c r="F6003" s="4">
        <v>10000</v>
      </c>
      <c r="G6003" s="3">
        <v>1989</v>
      </c>
      <c r="H6003"/>
      <c r="I6003" s="12"/>
      <c r="K6003" s="3" t="str">
        <f>IF(VLOOKUP(D6003,'Resources Final'!A:C,3,FALSE)=0,"",VLOOKUP(D6003,'Resources Final'!A:C,3,FALSE))</f>
        <v/>
      </c>
      <c r="L6003" s="3" t="str">
        <f>IF(VLOOKUP(D6003,'Resources Final'!A:D,4,FALSE)=0,"",VLOOKUP(D6003,'Resources Final'!A:D,4,FALSE))</f>
        <v/>
      </c>
      <c r="M6003" s="3" t="str">
        <f>IF(VLOOKUP(D6003,'Resources Final'!A:E,5,FALSE)=0,"",VLOOKUP(D6003,'Resources Final'!A:E,5,FALSE))</f>
        <v>N</v>
      </c>
      <c r="N6003" s="7" t="str">
        <f>IF(VLOOKUP(D6003,'Resources Final'!A:F,6,FALSE)=0,"",VLOOKUP(D6003,'Resources Final'!A:F,6,FALSE))</f>
        <v/>
      </c>
      <c r="O6003" s="3" t="str">
        <f>IF(VLOOKUP(D6003,'Resources Final'!A:G,7,FALSE)=0,"",VLOOKUP(D6003,'Resources Final'!A:G,7,FALSE))</f>
        <v/>
      </c>
    </row>
    <row r="6004" spans="1:15" x14ac:dyDescent="0.2">
      <c r="A6004" s="11" t="s">
        <v>4160</v>
      </c>
      <c r="B6004" s="11" t="str">
        <f t="shared" si="108"/>
        <v>David H. Koch Charitable Foundation_Ballet Theatre Foundation1989100000</v>
      </c>
      <c r="C6004" s="11" t="s">
        <v>955</v>
      </c>
      <c r="D6004" s="11" t="s">
        <v>344</v>
      </c>
      <c r="E6004" s="11" t="s">
        <v>344</v>
      </c>
      <c r="F6004" s="4">
        <v>100000</v>
      </c>
      <c r="G6004" s="3">
        <v>1989</v>
      </c>
      <c r="H6004"/>
      <c r="I6004" s="12"/>
      <c r="K6004" s="3" t="str">
        <f>IF(VLOOKUP(D6004,'Resources Final'!A:C,3,FALSE)=0,"",VLOOKUP(D6004,'Resources Final'!A:C,3,FALSE))</f>
        <v/>
      </c>
      <c r="L6004" s="3" t="str">
        <f>IF(VLOOKUP(D6004,'Resources Final'!A:D,4,FALSE)=0,"",VLOOKUP(D6004,'Resources Final'!A:D,4,FALSE))</f>
        <v/>
      </c>
      <c r="M6004" s="3" t="str">
        <f>IF(VLOOKUP(D6004,'Resources Final'!A:E,5,FALSE)=0,"",VLOOKUP(D6004,'Resources Final'!A:E,5,FALSE))</f>
        <v>N</v>
      </c>
      <c r="N6004" s="7" t="str">
        <f>IF(VLOOKUP(D6004,'Resources Final'!A:F,6,FALSE)=0,"",VLOOKUP(D6004,'Resources Final'!A:F,6,FALSE))</f>
        <v/>
      </c>
      <c r="O6004" s="3" t="str">
        <f>IF(VLOOKUP(D6004,'Resources Final'!A:G,7,FALSE)=0,"",VLOOKUP(D6004,'Resources Final'!A:G,7,FALSE))</f>
        <v/>
      </c>
    </row>
    <row r="6005" spans="1:15" x14ac:dyDescent="0.2">
      <c r="A6005" s="11" t="s">
        <v>4160</v>
      </c>
      <c r="B6005" s="11" t="str">
        <f t="shared" si="108"/>
        <v>David H. Koch Charitable Foundation_Business Executives for National Security19891000</v>
      </c>
      <c r="C6005" s="11" t="s">
        <v>955</v>
      </c>
      <c r="D6005" s="11" t="s">
        <v>531</v>
      </c>
      <c r="E6005" s="11" t="s">
        <v>531</v>
      </c>
      <c r="F6005" s="4">
        <v>1000</v>
      </c>
      <c r="G6005" s="3">
        <v>1989</v>
      </c>
      <c r="H6005"/>
      <c r="I6005" s="12"/>
      <c r="K6005" s="3" t="str">
        <f>IF(VLOOKUP(D6005,'Resources Final'!A:C,3,FALSE)=0,"",VLOOKUP(D6005,'Resources Final'!A:C,3,FALSE))</f>
        <v/>
      </c>
      <c r="L6005" s="3" t="str">
        <f>IF(VLOOKUP(D6005,'Resources Final'!A:D,4,FALSE)=0,"",VLOOKUP(D6005,'Resources Final'!A:D,4,FALSE))</f>
        <v/>
      </c>
      <c r="M6005" s="3" t="str">
        <f>IF(VLOOKUP(D6005,'Resources Final'!A:E,5,FALSE)=0,"",VLOOKUP(D6005,'Resources Final'!A:E,5,FALSE))</f>
        <v/>
      </c>
      <c r="N6005" s="7" t="str">
        <f>IF(VLOOKUP(D6005,'Resources Final'!A:F,6,FALSE)=0,"",VLOOKUP(D6005,'Resources Final'!A:F,6,FALSE))</f>
        <v>https://www.sourcewatch.org/index.php/Business_Executives_for_National_Security</v>
      </c>
      <c r="O6005" s="3" t="str">
        <f>IF(VLOOKUP(D6005,'Resources Final'!A:G,7,FALSE)=0,"",VLOOKUP(D6005,'Resources Final'!A:G,7,FALSE))</f>
        <v>Sourcewatch</v>
      </c>
    </row>
    <row r="6006" spans="1:15" x14ac:dyDescent="0.2">
      <c r="A6006" s="11" t="s">
        <v>4160</v>
      </c>
      <c r="B6006" s="11" t="str">
        <f t="shared" si="108"/>
        <v>David H. Koch Charitable Foundation_Cambridge College198925000</v>
      </c>
      <c r="C6006" s="11" t="s">
        <v>955</v>
      </c>
      <c r="D6006" s="11" t="s">
        <v>587</v>
      </c>
      <c r="E6006" s="11" t="s">
        <v>587</v>
      </c>
      <c r="F6006" s="4">
        <v>25000</v>
      </c>
      <c r="G6006" s="3">
        <v>1989</v>
      </c>
      <c r="H6006"/>
      <c r="I6006" s="12"/>
      <c r="K6006" s="3" t="str">
        <f>IF(VLOOKUP(D6006,'Resources Final'!A:C,3,FALSE)=0,"",VLOOKUP(D6006,'Resources Final'!A:C,3,FALSE))</f>
        <v/>
      </c>
      <c r="L6006" s="3" t="str">
        <f>IF(VLOOKUP(D6006,'Resources Final'!A:D,4,FALSE)=0,"",VLOOKUP(D6006,'Resources Final'!A:D,4,FALSE))</f>
        <v>Y</v>
      </c>
      <c r="M6006" s="3" t="str">
        <f>IF(VLOOKUP(D6006,'Resources Final'!A:E,5,FALSE)=0,"",VLOOKUP(D6006,'Resources Final'!A:E,5,FALSE))</f>
        <v/>
      </c>
      <c r="N6006" s="7" t="str">
        <f>IF(VLOOKUP(D6006,'Resources Final'!A:F,6,FALSE)=0,"",VLOOKUP(D6006,'Resources Final'!A:F,6,FALSE))</f>
        <v/>
      </c>
      <c r="O6006" s="3" t="str">
        <f>IF(VLOOKUP(D6006,'Resources Final'!A:G,7,FALSE)=0,"",VLOOKUP(D6006,'Resources Final'!A:G,7,FALSE))</f>
        <v/>
      </c>
    </row>
    <row r="6007" spans="1:15" x14ac:dyDescent="0.2">
      <c r="A6007" s="11" t="s">
        <v>4160</v>
      </c>
      <c r="B6007" s="11" t="str">
        <f t="shared" si="108"/>
        <v>David H. Koch Charitable Foundation_Cato Institute1989250000</v>
      </c>
      <c r="C6007" s="11" t="s">
        <v>955</v>
      </c>
      <c r="D6007" s="11" t="s">
        <v>636</v>
      </c>
      <c r="E6007" s="11" t="s">
        <v>636</v>
      </c>
      <c r="F6007" s="4">
        <v>250000</v>
      </c>
      <c r="G6007" s="3">
        <v>1989</v>
      </c>
      <c r="H6007"/>
      <c r="I6007" s="12"/>
      <c r="K6007" s="3" t="str">
        <f>IF(VLOOKUP(D6007,'Resources Final'!A:C,3,FALSE)=0,"",VLOOKUP(D6007,'Resources Final'!A:C,3,FALSE))</f>
        <v/>
      </c>
      <c r="L6007" s="3" t="str">
        <f>IF(VLOOKUP(D6007,'Resources Final'!A:D,4,FALSE)=0,"",VLOOKUP(D6007,'Resources Final'!A:D,4,FALSE))</f>
        <v/>
      </c>
      <c r="M6007" s="3" t="str">
        <f>IF(VLOOKUP(D6007,'Resources Final'!A:E,5,FALSE)=0,"",VLOOKUP(D6007,'Resources Final'!A:E,5,FALSE))</f>
        <v/>
      </c>
      <c r="N6007" s="7" t="str">
        <f>IF(VLOOKUP(D6007,'Resources Final'!A:F,6,FALSE)=0,"",VLOOKUP(D6007,'Resources Final'!A:F,6,FALSE))</f>
        <v>https://www.desmogblog.com/cato-institute</v>
      </c>
      <c r="O6007" s="3" t="str">
        <f>IF(VLOOKUP(D6007,'Resources Final'!A:G,7,FALSE)=0,"",VLOOKUP(D6007,'Resources Final'!A:G,7,FALSE))</f>
        <v>Desmog</v>
      </c>
    </row>
    <row r="6008" spans="1:15" x14ac:dyDescent="0.2">
      <c r="A6008" s="11" t="s">
        <v>4160</v>
      </c>
      <c r="B6008" s="11" t="str">
        <f t="shared" si="108"/>
        <v>David H. Koch Charitable Foundation_Cato Institute19891740</v>
      </c>
      <c r="C6008" s="11" t="s">
        <v>955</v>
      </c>
      <c r="D6008" s="11" t="s">
        <v>636</v>
      </c>
      <c r="E6008" s="11" t="s">
        <v>636</v>
      </c>
      <c r="F6008" s="4">
        <v>1740</v>
      </c>
      <c r="G6008" s="3">
        <v>1989</v>
      </c>
      <c r="H6008"/>
      <c r="I6008" s="12"/>
      <c r="K6008" s="3" t="str">
        <f>IF(VLOOKUP(D6008,'Resources Final'!A:C,3,FALSE)=0,"",VLOOKUP(D6008,'Resources Final'!A:C,3,FALSE))</f>
        <v/>
      </c>
      <c r="L6008" s="3" t="str">
        <f>IF(VLOOKUP(D6008,'Resources Final'!A:D,4,FALSE)=0,"",VLOOKUP(D6008,'Resources Final'!A:D,4,FALSE))</f>
        <v/>
      </c>
      <c r="M6008" s="3" t="str">
        <f>IF(VLOOKUP(D6008,'Resources Final'!A:E,5,FALSE)=0,"",VLOOKUP(D6008,'Resources Final'!A:E,5,FALSE))</f>
        <v/>
      </c>
      <c r="N6008" s="7" t="str">
        <f>IF(VLOOKUP(D6008,'Resources Final'!A:F,6,FALSE)=0,"",VLOOKUP(D6008,'Resources Final'!A:F,6,FALSE))</f>
        <v>https://www.desmogblog.com/cato-institute</v>
      </c>
      <c r="O6008" s="3" t="str">
        <f>IF(VLOOKUP(D6008,'Resources Final'!A:G,7,FALSE)=0,"",VLOOKUP(D6008,'Resources Final'!A:G,7,FALSE))</f>
        <v>Desmog</v>
      </c>
    </row>
    <row r="6009" spans="1:15" x14ac:dyDescent="0.2">
      <c r="A6009" s="11" t="s">
        <v>4160</v>
      </c>
      <c r="B6009" s="11" t="str">
        <f t="shared" si="108"/>
        <v>David H. Koch Charitable Foundation_Citizens for a Sound Economy (CSE)1989250000</v>
      </c>
      <c r="C6009" s="11" t="s">
        <v>955</v>
      </c>
      <c r="D6009" s="11" t="s">
        <v>730</v>
      </c>
      <c r="E6009" s="11" t="s">
        <v>730</v>
      </c>
      <c r="F6009" s="4">
        <v>250000</v>
      </c>
      <c r="G6009" s="3">
        <v>1989</v>
      </c>
      <c r="H6009"/>
      <c r="I6009" s="12"/>
      <c r="K6009" s="3" t="str">
        <f>IF(VLOOKUP(D6009,'Resources Final'!A:C,3,FALSE)=0,"",VLOOKUP(D6009,'Resources Final'!A:C,3,FALSE))</f>
        <v/>
      </c>
      <c r="L6009" s="3" t="str">
        <f>IF(VLOOKUP(D6009,'Resources Final'!A:D,4,FALSE)=0,"",VLOOKUP(D6009,'Resources Final'!A:D,4,FALSE))</f>
        <v/>
      </c>
      <c r="M6009" s="3" t="str">
        <f>IF(VLOOKUP(D6009,'Resources Final'!A:E,5,FALSE)=0,"",VLOOKUP(D6009,'Resources Final'!A:E,5,FALSE))</f>
        <v/>
      </c>
      <c r="N6009" s="7" t="str">
        <f>IF(VLOOKUP(D6009,'Resources Final'!A:F,6,FALSE)=0,"",VLOOKUP(D6009,'Resources Final'!A:F,6,FALSE))</f>
        <v>https://www.desmogblog.com/freedomworks</v>
      </c>
      <c r="O6009" s="3" t="str">
        <f>IF(VLOOKUP(D6009,'Resources Final'!A:G,7,FALSE)=0,"",VLOOKUP(D6009,'Resources Final'!A:G,7,FALSE))</f>
        <v>Desmog</v>
      </c>
    </row>
    <row r="6010" spans="1:15" x14ac:dyDescent="0.2">
      <c r="A6010" s="11" t="s">
        <v>4160</v>
      </c>
      <c r="B6010" s="11" t="str">
        <f t="shared" si="108"/>
        <v>David H. Koch Charitable Foundation_Citizens for a Sound Economy (CSE)1989250000</v>
      </c>
      <c r="C6010" s="11" t="s">
        <v>955</v>
      </c>
      <c r="D6010" s="11" t="s">
        <v>730</v>
      </c>
      <c r="E6010" s="11" t="s">
        <v>730</v>
      </c>
      <c r="F6010" s="4">
        <v>250000</v>
      </c>
      <c r="G6010" s="3">
        <v>1989</v>
      </c>
      <c r="H6010"/>
      <c r="I6010" s="12"/>
      <c r="K6010" s="3" t="str">
        <f>IF(VLOOKUP(D6010,'Resources Final'!A:C,3,FALSE)=0,"",VLOOKUP(D6010,'Resources Final'!A:C,3,FALSE))</f>
        <v/>
      </c>
      <c r="L6010" s="3" t="str">
        <f>IF(VLOOKUP(D6010,'Resources Final'!A:D,4,FALSE)=0,"",VLOOKUP(D6010,'Resources Final'!A:D,4,FALSE))</f>
        <v/>
      </c>
      <c r="M6010" s="3" t="str">
        <f>IF(VLOOKUP(D6010,'Resources Final'!A:E,5,FALSE)=0,"",VLOOKUP(D6010,'Resources Final'!A:E,5,FALSE))</f>
        <v/>
      </c>
      <c r="N6010" s="7" t="str">
        <f>IF(VLOOKUP(D6010,'Resources Final'!A:F,6,FALSE)=0,"",VLOOKUP(D6010,'Resources Final'!A:F,6,FALSE))</f>
        <v>https://www.desmogblog.com/freedomworks</v>
      </c>
      <c r="O6010" s="3" t="str">
        <f>IF(VLOOKUP(D6010,'Resources Final'!A:G,7,FALSE)=0,"",VLOOKUP(D6010,'Resources Final'!A:G,7,FALSE))</f>
        <v>Desmog</v>
      </c>
    </row>
    <row r="6011" spans="1:15" x14ac:dyDescent="0.2">
      <c r="A6011" s="11" t="s">
        <v>4160</v>
      </c>
      <c r="B6011" s="11" t="str">
        <f t="shared" si="108"/>
        <v>David H. Koch Charitable Foundation_Citizens for a Sound Economy (CSE)1989250000</v>
      </c>
      <c r="C6011" s="11" t="s">
        <v>955</v>
      </c>
      <c r="D6011" s="11" t="s">
        <v>730</v>
      </c>
      <c r="E6011" s="11" t="s">
        <v>730</v>
      </c>
      <c r="F6011" s="4">
        <v>250000</v>
      </c>
      <c r="G6011" s="3">
        <v>1989</v>
      </c>
      <c r="H6011"/>
      <c r="I6011" s="12"/>
      <c r="K6011" s="3" t="str">
        <f>IF(VLOOKUP(D6011,'Resources Final'!A:C,3,FALSE)=0,"",VLOOKUP(D6011,'Resources Final'!A:C,3,FALSE))</f>
        <v/>
      </c>
      <c r="L6011" s="3" t="str">
        <f>IF(VLOOKUP(D6011,'Resources Final'!A:D,4,FALSE)=0,"",VLOOKUP(D6011,'Resources Final'!A:D,4,FALSE))</f>
        <v/>
      </c>
      <c r="M6011" s="3" t="str">
        <f>IF(VLOOKUP(D6011,'Resources Final'!A:E,5,FALSE)=0,"",VLOOKUP(D6011,'Resources Final'!A:E,5,FALSE))</f>
        <v/>
      </c>
      <c r="N6011" s="7" t="str">
        <f>IF(VLOOKUP(D6011,'Resources Final'!A:F,6,FALSE)=0,"",VLOOKUP(D6011,'Resources Final'!A:F,6,FALSE))</f>
        <v>https://www.desmogblog.com/freedomworks</v>
      </c>
      <c r="O6011" s="3" t="str">
        <f>IF(VLOOKUP(D6011,'Resources Final'!A:G,7,FALSE)=0,"",VLOOKUP(D6011,'Resources Final'!A:G,7,FALSE))</f>
        <v>Desmog</v>
      </c>
    </row>
    <row r="6012" spans="1:15" x14ac:dyDescent="0.2">
      <c r="A6012" s="11" t="s">
        <v>4160</v>
      </c>
      <c r="B6012" s="11" t="str">
        <f t="shared" si="108"/>
        <v>David H. Koch Charitable Foundation_Citizens for a Sound Economy (CSE)1989150000</v>
      </c>
      <c r="C6012" s="11" t="s">
        <v>955</v>
      </c>
      <c r="D6012" s="11" t="s">
        <v>730</v>
      </c>
      <c r="E6012" s="11" t="s">
        <v>730</v>
      </c>
      <c r="F6012" s="4">
        <v>150000</v>
      </c>
      <c r="G6012" s="3">
        <v>1989</v>
      </c>
      <c r="H6012"/>
      <c r="I6012" s="12"/>
      <c r="K6012" s="3" t="str">
        <f>IF(VLOOKUP(D6012,'Resources Final'!A:C,3,FALSE)=0,"",VLOOKUP(D6012,'Resources Final'!A:C,3,FALSE))</f>
        <v/>
      </c>
      <c r="L6012" s="3" t="str">
        <f>IF(VLOOKUP(D6012,'Resources Final'!A:D,4,FALSE)=0,"",VLOOKUP(D6012,'Resources Final'!A:D,4,FALSE))</f>
        <v/>
      </c>
      <c r="M6012" s="3" t="str">
        <f>IF(VLOOKUP(D6012,'Resources Final'!A:E,5,FALSE)=0,"",VLOOKUP(D6012,'Resources Final'!A:E,5,FALSE))</f>
        <v/>
      </c>
      <c r="N6012" s="7" t="str">
        <f>IF(VLOOKUP(D6012,'Resources Final'!A:F,6,FALSE)=0,"",VLOOKUP(D6012,'Resources Final'!A:F,6,FALSE))</f>
        <v>https://www.desmogblog.com/freedomworks</v>
      </c>
      <c r="O6012" s="3" t="str">
        <f>IF(VLOOKUP(D6012,'Resources Final'!A:G,7,FALSE)=0,"",VLOOKUP(D6012,'Resources Final'!A:G,7,FALSE))</f>
        <v>Desmog</v>
      </c>
    </row>
    <row r="6013" spans="1:15" x14ac:dyDescent="0.2">
      <c r="A6013" s="11" t="s">
        <v>4160</v>
      </c>
      <c r="B6013" s="11" t="str">
        <f t="shared" si="108"/>
        <v>David H. Koch Charitable Foundation_Citizens for a Sound Economy (CSE)1989125000</v>
      </c>
      <c r="C6013" s="11" t="s">
        <v>955</v>
      </c>
      <c r="D6013" s="11" t="s">
        <v>730</v>
      </c>
      <c r="E6013" s="11" t="s">
        <v>730</v>
      </c>
      <c r="F6013" s="4">
        <v>125000</v>
      </c>
      <c r="G6013" s="3">
        <v>1989</v>
      </c>
      <c r="H6013"/>
      <c r="I6013" s="12"/>
      <c r="K6013" s="3" t="str">
        <f>IF(VLOOKUP(D6013,'Resources Final'!A:C,3,FALSE)=0,"",VLOOKUP(D6013,'Resources Final'!A:C,3,FALSE))</f>
        <v/>
      </c>
      <c r="L6013" s="3" t="str">
        <f>IF(VLOOKUP(D6013,'Resources Final'!A:D,4,FALSE)=0,"",VLOOKUP(D6013,'Resources Final'!A:D,4,FALSE))</f>
        <v/>
      </c>
      <c r="M6013" s="3" t="str">
        <f>IF(VLOOKUP(D6013,'Resources Final'!A:E,5,FALSE)=0,"",VLOOKUP(D6013,'Resources Final'!A:E,5,FALSE))</f>
        <v/>
      </c>
      <c r="N6013" s="7" t="str">
        <f>IF(VLOOKUP(D6013,'Resources Final'!A:F,6,FALSE)=0,"",VLOOKUP(D6013,'Resources Final'!A:F,6,FALSE))</f>
        <v>https://www.desmogblog.com/freedomworks</v>
      </c>
      <c r="O6013" s="3" t="str">
        <f>IF(VLOOKUP(D6013,'Resources Final'!A:G,7,FALSE)=0,"",VLOOKUP(D6013,'Resources Final'!A:G,7,FALSE))</f>
        <v>Desmog</v>
      </c>
    </row>
    <row r="6014" spans="1:15" x14ac:dyDescent="0.2">
      <c r="A6014" s="11" t="s">
        <v>4160</v>
      </c>
      <c r="B6014" s="11" t="str">
        <f t="shared" si="108"/>
        <v>David H. Koch Charitable Foundation_Citizens for a Sound Economy (CSE)19891853</v>
      </c>
      <c r="C6014" s="11" t="s">
        <v>955</v>
      </c>
      <c r="D6014" s="11" t="s">
        <v>730</v>
      </c>
      <c r="E6014" s="11" t="s">
        <v>730</v>
      </c>
      <c r="F6014" s="4">
        <v>1853</v>
      </c>
      <c r="G6014" s="3">
        <v>1989</v>
      </c>
      <c r="H6014"/>
      <c r="I6014" s="12"/>
      <c r="K6014" s="3" t="str">
        <f>IF(VLOOKUP(D6014,'Resources Final'!A:C,3,FALSE)=0,"",VLOOKUP(D6014,'Resources Final'!A:C,3,FALSE))</f>
        <v/>
      </c>
      <c r="L6014" s="3" t="str">
        <f>IF(VLOOKUP(D6014,'Resources Final'!A:D,4,FALSE)=0,"",VLOOKUP(D6014,'Resources Final'!A:D,4,FALSE))</f>
        <v/>
      </c>
      <c r="M6014" s="3" t="str">
        <f>IF(VLOOKUP(D6014,'Resources Final'!A:E,5,FALSE)=0,"",VLOOKUP(D6014,'Resources Final'!A:E,5,FALSE))</f>
        <v/>
      </c>
      <c r="N6014" s="7" t="str">
        <f>IF(VLOOKUP(D6014,'Resources Final'!A:F,6,FALSE)=0,"",VLOOKUP(D6014,'Resources Final'!A:F,6,FALSE))</f>
        <v>https://www.desmogblog.com/freedomworks</v>
      </c>
      <c r="O6014" s="3" t="str">
        <f>IF(VLOOKUP(D6014,'Resources Final'!A:G,7,FALSE)=0,"",VLOOKUP(D6014,'Resources Final'!A:G,7,FALSE))</f>
        <v>Desmog</v>
      </c>
    </row>
    <row r="6015" spans="1:15" x14ac:dyDescent="0.2">
      <c r="A6015" s="11" t="s">
        <v>4160</v>
      </c>
      <c r="B6015" s="11" t="str">
        <f t="shared" si="108"/>
        <v>David H. Koch Charitable Foundation_Competitive Enterprise Institute198910000</v>
      </c>
      <c r="C6015" s="11" t="s">
        <v>955</v>
      </c>
      <c r="D6015" s="11" t="s">
        <v>816</v>
      </c>
      <c r="E6015" s="11" t="s">
        <v>816</v>
      </c>
      <c r="F6015" s="4">
        <v>10000</v>
      </c>
      <c r="G6015" s="3">
        <v>1989</v>
      </c>
      <c r="H6015"/>
      <c r="I6015" s="12"/>
      <c r="K6015" s="3" t="str">
        <f>IF(VLOOKUP(D6015,'Resources Final'!A:C,3,FALSE)=0,"",VLOOKUP(D6015,'Resources Final'!A:C,3,FALSE))</f>
        <v/>
      </c>
      <c r="L6015" s="3" t="str">
        <f>IF(VLOOKUP(D6015,'Resources Final'!A:D,4,FALSE)=0,"",VLOOKUP(D6015,'Resources Final'!A:D,4,FALSE))</f>
        <v/>
      </c>
      <c r="M6015" s="3" t="str">
        <f>IF(VLOOKUP(D6015,'Resources Final'!A:E,5,FALSE)=0,"",VLOOKUP(D6015,'Resources Final'!A:E,5,FALSE))</f>
        <v/>
      </c>
      <c r="N6015" s="7" t="str">
        <f>IF(VLOOKUP(D6015,'Resources Final'!A:F,6,FALSE)=0,"",VLOOKUP(D6015,'Resources Final'!A:F,6,FALSE))</f>
        <v>https://www.desmogblog.com/competitive-enterprise-institute</v>
      </c>
      <c r="O6015" s="3" t="str">
        <f>IF(VLOOKUP(D6015,'Resources Final'!A:G,7,FALSE)=0,"",VLOOKUP(D6015,'Resources Final'!A:G,7,FALSE))</f>
        <v>Desmog</v>
      </c>
    </row>
    <row r="6016" spans="1:15" x14ac:dyDescent="0.2">
      <c r="A6016" s="11" t="s">
        <v>4160</v>
      </c>
      <c r="B6016" s="11" t="str">
        <f t="shared" si="108"/>
        <v>David H. Koch Charitable Foundation_Dance Theatre of Harlem198910000</v>
      </c>
      <c r="C6016" s="11" t="s">
        <v>955</v>
      </c>
      <c r="D6016" s="11" t="s">
        <v>933</v>
      </c>
      <c r="E6016" s="11" t="s">
        <v>933</v>
      </c>
      <c r="F6016" s="4">
        <v>10000</v>
      </c>
      <c r="G6016" s="3">
        <v>1989</v>
      </c>
      <c r="H6016"/>
      <c r="I6016" s="12"/>
      <c r="K6016" s="3" t="str">
        <f>IF(VLOOKUP(D6016,'Resources Final'!A:C,3,FALSE)=0,"",VLOOKUP(D6016,'Resources Final'!A:C,3,FALSE))</f>
        <v/>
      </c>
      <c r="L6016" s="3" t="str">
        <f>IF(VLOOKUP(D6016,'Resources Final'!A:D,4,FALSE)=0,"",VLOOKUP(D6016,'Resources Final'!A:D,4,FALSE))</f>
        <v/>
      </c>
      <c r="M6016" s="3" t="str">
        <f>IF(VLOOKUP(D6016,'Resources Final'!A:E,5,FALSE)=0,"",VLOOKUP(D6016,'Resources Final'!A:E,5,FALSE))</f>
        <v>N</v>
      </c>
      <c r="N6016" s="7" t="str">
        <f>IF(VLOOKUP(D6016,'Resources Final'!A:F,6,FALSE)=0,"",VLOOKUP(D6016,'Resources Final'!A:F,6,FALSE))</f>
        <v/>
      </c>
      <c r="O6016" s="3" t="str">
        <f>IF(VLOOKUP(D6016,'Resources Final'!A:G,7,FALSE)=0,"",VLOOKUP(D6016,'Resources Final'!A:G,7,FALSE))</f>
        <v/>
      </c>
    </row>
    <row r="6017" spans="1:15" x14ac:dyDescent="0.2">
      <c r="A6017" s="11" t="s">
        <v>4160</v>
      </c>
      <c r="B6017" s="11" t="str">
        <f t="shared" si="108"/>
        <v>David H. Koch Charitable Foundation_Deerfield Academy198950000</v>
      </c>
      <c r="C6017" s="11" t="s">
        <v>955</v>
      </c>
      <c r="D6017" s="11" t="s">
        <v>965</v>
      </c>
      <c r="E6017" s="11" t="s">
        <v>965</v>
      </c>
      <c r="F6017" s="4">
        <v>50000</v>
      </c>
      <c r="G6017" s="3">
        <v>1989</v>
      </c>
      <c r="H6017"/>
      <c r="I6017" s="12"/>
      <c r="K6017" s="3" t="str">
        <f>IF(VLOOKUP(D6017,'Resources Final'!A:C,3,FALSE)=0,"",VLOOKUP(D6017,'Resources Final'!A:C,3,FALSE))</f>
        <v/>
      </c>
      <c r="L6017" s="3" t="str">
        <f>IF(VLOOKUP(D6017,'Resources Final'!A:D,4,FALSE)=0,"",VLOOKUP(D6017,'Resources Final'!A:D,4,FALSE))</f>
        <v>Y</v>
      </c>
      <c r="M6017" s="3" t="str">
        <f>IF(VLOOKUP(D6017,'Resources Final'!A:E,5,FALSE)=0,"",VLOOKUP(D6017,'Resources Final'!A:E,5,FALSE))</f>
        <v/>
      </c>
      <c r="N6017" s="7" t="str">
        <f>IF(VLOOKUP(D6017,'Resources Final'!A:F,6,FALSE)=0,"",VLOOKUP(D6017,'Resources Final'!A:F,6,FALSE))</f>
        <v/>
      </c>
      <c r="O6017" s="3" t="str">
        <f>IF(VLOOKUP(D6017,'Resources Final'!A:G,7,FALSE)=0,"",VLOOKUP(D6017,'Resources Final'!A:G,7,FALSE))</f>
        <v/>
      </c>
    </row>
    <row r="6018" spans="1:15" x14ac:dyDescent="0.2">
      <c r="A6018" s="11" t="s">
        <v>4160</v>
      </c>
      <c r="B6018" s="11" t="str">
        <f t="shared" ref="B6018:B6081" si="109">C6018&amp;"_"&amp;D6018&amp;G6018&amp;F6018</f>
        <v>David H. Koch Charitable Foundation_Earthwatch Expeditions1989100000</v>
      </c>
      <c r="C6018" s="11" t="s">
        <v>955</v>
      </c>
      <c r="D6018" s="11" t="s">
        <v>1093</v>
      </c>
      <c r="E6018" s="11" t="s">
        <v>1093</v>
      </c>
      <c r="F6018" s="4">
        <v>100000</v>
      </c>
      <c r="G6018" s="3">
        <v>1989</v>
      </c>
      <c r="H6018"/>
      <c r="I6018" s="12"/>
      <c r="K6018" s="3" t="str">
        <f>IF(VLOOKUP(D6018,'Resources Final'!A:C,3,FALSE)=0,"",VLOOKUP(D6018,'Resources Final'!A:C,3,FALSE))</f>
        <v/>
      </c>
      <c r="L6018" s="3" t="str">
        <f>IF(VLOOKUP(D6018,'Resources Final'!A:D,4,FALSE)=0,"",VLOOKUP(D6018,'Resources Final'!A:D,4,FALSE))</f>
        <v/>
      </c>
      <c r="M6018" s="3" t="str">
        <f>IF(VLOOKUP(D6018,'Resources Final'!A:E,5,FALSE)=0,"",VLOOKUP(D6018,'Resources Final'!A:E,5,FALSE))</f>
        <v/>
      </c>
      <c r="N6018" s="7" t="str">
        <f>IF(VLOOKUP(D6018,'Resources Final'!A:F,6,FALSE)=0,"",VLOOKUP(D6018,'Resources Final'!A:F,6,FALSE))</f>
        <v/>
      </c>
      <c r="O6018" s="3" t="str">
        <f>IF(VLOOKUP(D6018,'Resources Final'!A:G,7,FALSE)=0,"",VLOOKUP(D6018,'Resources Final'!A:G,7,FALSE))</f>
        <v/>
      </c>
    </row>
    <row r="6019" spans="1:15" x14ac:dyDescent="0.2">
      <c r="A6019" s="11" t="s">
        <v>4160</v>
      </c>
      <c r="B6019" s="11" t="str">
        <f t="shared" si="109"/>
        <v>David H. Koch Charitable Foundation_George Mason University1989250000</v>
      </c>
      <c r="C6019" s="11" t="s">
        <v>955</v>
      </c>
      <c r="D6019" s="11" t="s">
        <v>678</v>
      </c>
      <c r="E6019" s="11" t="s">
        <v>678</v>
      </c>
      <c r="F6019" s="4">
        <v>250000</v>
      </c>
      <c r="G6019" s="3">
        <v>1989</v>
      </c>
      <c r="H6019"/>
      <c r="I6019" s="12"/>
      <c r="K6019" s="3" t="str">
        <f>IF(VLOOKUP(D6019,'Resources Final'!A:C,3,FALSE)=0,"",VLOOKUP(D6019,'Resources Final'!A:C,3,FALSE))</f>
        <v/>
      </c>
      <c r="L6019" s="3" t="str">
        <f>IF(VLOOKUP(D6019,'Resources Final'!A:D,4,FALSE)=0,"",VLOOKUP(D6019,'Resources Final'!A:D,4,FALSE))</f>
        <v>Y</v>
      </c>
      <c r="M6019" s="3" t="str">
        <f>IF(VLOOKUP(D6019,'Resources Final'!A:E,5,FALSE)=0,"",VLOOKUP(D6019,'Resources Final'!A:E,5,FALSE))</f>
        <v/>
      </c>
      <c r="N6019" s="7" t="str">
        <f>IF(VLOOKUP(D6019,'Resources Final'!A:F,6,FALSE)=0,"",VLOOKUP(D6019,'Resources Final'!A:F,6,FALSE))</f>
        <v/>
      </c>
      <c r="O6019" s="3" t="str">
        <f>IF(VLOOKUP(D6019,'Resources Final'!A:G,7,FALSE)=0,"",VLOOKUP(D6019,'Resources Final'!A:G,7,FALSE))</f>
        <v/>
      </c>
    </row>
    <row r="6020" spans="1:15" x14ac:dyDescent="0.2">
      <c r="A6020" s="11" t="s">
        <v>4160</v>
      </c>
      <c r="B6020" s="11" t="str">
        <f t="shared" si="109"/>
        <v>David H. Koch Charitable Foundation_George Mason University1989100000</v>
      </c>
      <c r="C6020" s="11" t="s">
        <v>955</v>
      </c>
      <c r="D6020" s="11" t="s">
        <v>678</v>
      </c>
      <c r="E6020" s="11" t="s">
        <v>678</v>
      </c>
      <c r="F6020" s="4">
        <v>100000</v>
      </c>
      <c r="G6020" s="3">
        <v>1989</v>
      </c>
      <c r="H6020"/>
      <c r="I6020" s="12"/>
      <c r="K6020" s="3" t="str">
        <f>IF(VLOOKUP(D6020,'Resources Final'!A:C,3,FALSE)=0,"",VLOOKUP(D6020,'Resources Final'!A:C,3,FALSE))</f>
        <v/>
      </c>
      <c r="L6020" s="3" t="str">
        <f>IF(VLOOKUP(D6020,'Resources Final'!A:D,4,FALSE)=0,"",VLOOKUP(D6020,'Resources Final'!A:D,4,FALSE))</f>
        <v>Y</v>
      </c>
      <c r="M6020" s="3" t="str">
        <f>IF(VLOOKUP(D6020,'Resources Final'!A:E,5,FALSE)=0,"",VLOOKUP(D6020,'Resources Final'!A:E,5,FALSE))</f>
        <v/>
      </c>
      <c r="N6020" s="7" t="str">
        <f>IF(VLOOKUP(D6020,'Resources Final'!A:F,6,FALSE)=0,"",VLOOKUP(D6020,'Resources Final'!A:F,6,FALSE))</f>
        <v/>
      </c>
      <c r="O6020" s="3" t="str">
        <f>IF(VLOOKUP(D6020,'Resources Final'!A:G,7,FALSE)=0,"",VLOOKUP(D6020,'Resources Final'!A:G,7,FALSE))</f>
        <v/>
      </c>
    </row>
    <row r="6021" spans="1:15" x14ac:dyDescent="0.2">
      <c r="A6021" s="11" t="s">
        <v>4160</v>
      </c>
      <c r="B6021" s="11" t="str">
        <f t="shared" si="109"/>
        <v>David H. Koch Charitable Foundation_George Mason University198925000</v>
      </c>
      <c r="C6021" s="11" t="s">
        <v>955</v>
      </c>
      <c r="D6021" s="11" t="s">
        <v>678</v>
      </c>
      <c r="E6021" s="11" t="s">
        <v>678</v>
      </c>
      <c r="F6021" s="4">
        <v>25000</v>
      </c>
      <c r="G6021" s="3">
        <v>1989</v>
      </c>
      <c r="H6021"/>
      <c r="I6021" s="12"/>
      <c r="K6021" s="3" t="str">
        <f>IF(VLOOKUP(D6021,'Resources Final'!A:C,3,FALSE)=0,"",VLOOKUP(D6021,'Resources Final'!A:C,3,FALSE))</f>
        <v/>
      </c>
      <c r="L6021" s="3" t="str">
        <f>IF(VLOOKUP(D6021,'Resources Final'!A:D,4,FALSE)=0,"",VLOOKUP(D6021,'Resources Final'!A:D,4,FALSE))</f>
        <v>Y</v>
      </c>
      <c r="M6021" s="3" t="str">
        <f>IF(VLOOKUP(D6021,'Resources Final'!A:E,5,FALSE)=0,"",VLOOKUP(D6021,'Resources Final'!A:E,5,FALSE))</f>
        <v/>
      </c>
      <c r="N6021" s="7" t="str">
        <f>IF(VLOOKUP(D6021,'Resources Final'!A:F,6,FALSE)=0,"",VLOOKUP(D6021,'Resources Final'!A:F,6,FALSE))</f>
        <v/>
      </c>
      <c r="O6021" s="3" t="str">
        <f>IF(VLOOKUP(D6021,'Resources Final'!A:G,7,FALSE)=0,"",VLOOKUP(D6021,'Resources Final'!A:G,7,FALSE))</f>
        <v/>
      </c>
    </row>
    <row r="6022" spans="1:15" x14ac:dyDescent="0.2">
      <c r="A6022" s="11" t="s">
        <v>4160</v>
      </c>
      <c r="B6022" s="11" t="str">
        <f t="shared" si="109"/>
        <v>David H. Koch Charitable Foundation_George Mason University198910000</v>
      </c>
      <c r="C6022" s="11" t="s">
        <v>955</v>
      </c>
      <c r="D6022" s="11" t="s">
        <v>678</v>
      </c>
      <c r="E6022" s="11" t="s">
        <v>678</v>
      </c>
      <c r="F6022" s="4">
        <v>10000</v>
      </c>
      <c r="G6022" s="3">
        <v>1989</v>
      </c>
      <c r="H6022"/>
      <c r="I6022" s="12"/>
      <c r="K6022" s="3" t="str">
        <f>IF(VLOOKUP(D6022,'Resources Final'!A:C,3,FALSE)=0,"",VLOOKUP(D6022,'Resources Final'!A:C,3,FALSE))</f>
        <v/>
      </c>
      <c r="L6022" s="3" t="str">
        <f>IF(VLOOKUP(D6022,'Resources Final'!A:D,4,FALSE)=0,"",VLOOKUP(D6022,'Resources Final'!A:D,4,FALSE))</f>
        <v>Y</v>
      </c>
      <c r="M6022" s="3" t="str">
        <f>IF(VLOOKUP(D6022,'Resources Final'!A:E,5,FALSE)=0,"",VLOOKUP(D6022,'Resources Final'!A:E,5,FALSE))</f>
        <v/>
      </c>
      <c r="N6022" s="7" t="str">
        <f>IF(VLOOKUP(D6022,'Resources Final'!A:F,6,FALSE)=0,"",VLOOKUP(D6022,'Resources Final'!A:F,6,FALSE))</f>
        <v/>
      </c>
      <c r="O6022" s="3" t="str">
        <f>IF(VLOOKUP(D6022,'Resources Final'!A:G,7,FALSE)=0,"",VLOOKUP(D6022,'Resources Final'!A:G,7,FALSE))</f>
        <v/>
      </c>
    </row>
    <row r="6023" spans="1:15" x14ac:dyDescent="0.2">
      <c r="A6023" s="11" t="s">
        <v>4156</v>
      </c>
      <c r="B6023" s="11" t="str">
        <f t="shared" si="109"/>
        <v>David H. Koch Charitable Foundation_Center for the Study of Market Processes (precursor to Mercatus)198935000</v>
      </c>
      <c r="C6023" s="11" t="s">
        <v>955</v>
      </c>
      <c r="D6023" s="11" t="s">
        <v>677</v>
      </c>
      <c r="E6023" s="11" t="s">
        <v>678</v>
      </c>
      <c r="F6023" s="4">
        <v>35000</v>
      </c>
      <c r="G6023" s="3">
        <v>1989</v>
      </c>
      <c r="H6023"/>
      <c r="I6023" s="12"/>
      <c r="K6023" s="3" t="str">
        <f>IF(VLOOKUP(D6023,'Resources Final'!A:C,3,FALSE)=0,"",VLOOKUP(D6023,'Resources Final'!A:C,3,FALSE))</f>
        <v/>
      </c>
      <c r="L6023" s="3" t="str">
        <f>IF(VLOOKUP(D6023,'Resources Final'!A:D,4,FALSE)=0,"",VLOOKUP(D6023,'Resources Final'!A:D,4,FALSE))</f>
        <v>Y</v>
      </c>
      <c r="M6023" s="3" t="str">
        <f>IF(VLOOKUP(D6023,'Resources Final'!A:E,5,FALSE)=0,"",VLOOKUP(D6023,'Resources Final'!A:E,5,FALSE))</f>
        <v/>
      </c>
      <c r="N6023" s="7" t="str">
        <f>IF(VLOOKUP(D6023,'Resources Final'!A:F,6,FALSE)=0,"",VLOOKUP(D6023,'Resources Final'!A:F,6,FALSE))</f>
        <v/>
      </c>
      <c r="O6023" s="3" t="str">
        <f>IF(VLOOKUP(D6023,'Resources Final'!A:G,7,FALSE)=0,"",VLOOKUP(D6023,'Resources Final'!A:G,7,FALSE))</f>
        <v/>
      </c>
    </row>
    <row r="6024" spans="1:15" x14ac:dyDescent="0.2">
      <c r="A6024" s="11" t="s">
        <v>4156</v>
      </c>
      <c r="B6024" s="11" t="str">
        <f t="shared" si="109"/>
        <v>David H. Koch Charitable Foundation_Institute for Humane Studies at George Mason University1989250000</v>
      </c>
      <c r="C6024" s="11" t="s">
        <v>955</v>
      </c>
      <c r="D6024" s="11" t="s">
        <v>1680</v>
      </c>
      <c r="E6024" s="11" t="s">
        <v>4261</v>
      </c>
      <c r="F6024" s="4">
        <v>250000</v>
      </c>
      <c r="G6024" s="3">
        <v>1989</v>
      </c>
      <c r="H6024"/>
      <c r="I6024" s="12"/>
      <c r="K6024" s="3" t="str">
        <f>IF(VLOOKUP(D6024,'Resources Final'!A:C,3,FALSE)=0,"",VLOOKUP(D6024,'Resources Final'!A:C,3,FALSE))</f>
        <v/>
      </c>
      <c r="L6024" s="3" t="str">
        <f>IF(VLOOKUP(D6024,'Resources Final'!A:D,4,FALSE)=0,"",VLOOKUP(D6024,'Resources Final'!A:D,4,FALSE))</f>
        <v>Y</v>
      </c>
      <c r="M6024" s="3" t="str">
        <f>IF(VLOOKUP(D6024,'Resources Final'!A:E,5,FALSE)=0,"",VLOOKUP(D6024,'Resources Final'!A:E,5,FALSE))</f>
        <v/>
      </c>
      <c r="N6024" s="7" t="str">
        <f>IF(VLOOKUP(D6024,'Resources Final'!A:F,6,FALSE)=0,"",VLOOKUP(D6024,'Resources Final'!A:F,6,FALSE))</f>
        <v>https://www.desmogblog.com/institute-humane-studies-george-mason-university</v>
      </c>
      <c r="O6024" s="3" t="str">
        <f>IF(VLOOKUP(D6024,'Resources Final'!A:G,7,FALSE)=0,"",VLOOKUP(D6024,'Resources Final'!A:G,7,FALSE))</f>
        <v>Desmog</v>
      </c>
    </row>
    <row r="6025" spans="1:15" x14ac:dyDescent="0.2">
      <c r="A6025" s="11" t="s">
        <v>4160</v>
      </c>
      <c r="B6025" s="11" t="str">
        <f t="shared" si="109"/>
        <v>David H. Koch Charitable Foundation_Graham-Windham198910000</v>
      </c>
      <c r="C6025" s="11" t="s">
        <v>955</v>
      </c>
      <c r="D6025" s="11" t="s">
        <v>1438</v>
      </c>
      <c r="E6025" s="11" t="s">
        <v>1438</v>
      </c>
      <c r="F6025" s="4">
        <v>10000</v>
      </c>
      <c r="G6025" s="3">
        <v>1989</v>
      </c>
      <c r="H6025"/>
      <c r="I6025" s="12"/>
      <c r="K6025" s="3" t="str">
        <f>IF(VLOOKUP(D6025,'Resources Final'!A:C,3,FALSE)=0,"",VLOOKUP(D6025,'Resources Final'!A:C,3,FALSE))</f>
        <v/>
      </c>
      <c r="L6025" s="3" t="str">
        <f>IF(VLOOKUP(D6025,'Resources Final'!A:D,4,FALSE)=0,"",VLOOKUP(D6025,'Resources Final'!A:D,4,FALSE))</f>
        <v/>
      </c>
      <c r="M6025" s="3" t="str">
        <f>IF(VLOOKUP(D6025,'Resources Final'!A:E,5,FALSE)=0,"",VLOOKUP(D6025,'Resources Final'!A:E,5,FALSE))</f>
        <v/>
      </c>
      <c r="N6025" s="7" t="str">
        <f>IF(VLOOKUP(D6025,'Resources Final'!A:F,6,FALSE)=0,"",VLOOKUP(D6025,'Resources Final'!A:F,6,FALSE))</f>
        <v/>
      </c>
      <c r="O6025" s="3" t="str">
        <f>IF(VLOOKUP(D6025,'Resources Final'!A:G,7,FALSE)=0,"",VLOOKUP(D6025,'Resources Final'!A:G,7,FALSE))</f>
        <v/>
      </c>
    </row>
    <row r="6026" spans="1:15" x14ac:dyDescent="0.2">
      <c r="A6026" s="11" t="s">
        <v>4160</v>
      </c>
      <c r="B6026" s="11" t="str">
        <f t="shared" si="109"/>
        <v>David H. Koch Charitable Foundation_House Ear Institute198950000</v>
      </c>
      <c r="C6026" s="11" t="s">
        <v>955</v>
      </c>
      <c r="D6026" s="11" t="s">
        <v>1621</v>
      </c>
      <c r="E6026" s="11" t="s">
        <v>1621</v>
      </c>
      <c r="F6026" s="4">
        <v>50000</v>
      </c>
      <c r="G6026" s="3">
        <v>1989</v>
      </c>
      <c r="H6026"/>
      <c r="I6026" s="12"/>
      <c r="K6026" s="3" t="str">
        <f>IF(VLOOKUP(D6026,'Resources Final'!A:C,3,FALSE)=0,"",VLOOKUP(D6026,'Resources Final'!A:C,3,FALSE))</f>
        <v/>
      </c>
      <c r="L6026" s="3" t="str">
        <f>IF(VLOOKUP(D6026,'Resources Final'!A:D,4,FALSE)=0,"",VLOOKUP(D6026,'Resources Final'!A:D,4,FALSE))</f>
        <v/>
      </c>
      <c r="M6026" s="3" t="str">
        <f>IF(VLOOKUP(D6026,'Resources Final'!A:E,5,FALSE)=0,"",VLOOKUP(D6026,'Resources Final'!A:E,5,FALSE))</f>
        <v>N</v>
      </c>
      <c r="N6026" s="7" t="str">
        <f>IF(VLOOKUP(D6026,'Resources Final'!A:F,6,FALSE)=0,"",VLOOKUP(D6026,'Resources Final'!A:F,6,FALSE))</f>
        <v/>
      </c>
      <c r="O6026" s="3" t="str">
        <f>IF(VLOOKUP(D6026,'Resources Final'!A:G,7,FALSE)=0,"",VLOOKUP(D6026,'Resources Final'!A:G,7,FALSE))</f>
        <v/>
      </c>
    </row>
    <row r="6027" spans="1:15" x14ac:dyDescent="0.2">
      <c r="A6027" s="11" t="s">
        <v>4156</v>
      </c>
      <c r="B6027" s="11" t="str">
        <f t="shared" si="109"/>
        <v>David H. Koch Charitable Foundation_Humane Studies Foundation1989100000</v>
      </c>
      <c r="C6027" s="11" t="s">
        <v>955</v>
      </c>
      <c r="D6027" s="11" t="s">
        <v>1645</v>
      </c>
      <c r="E6027" s="11" t="s">
        <v>1645</v>
      </c>
      <c r="F6027" s="4">
        <v>100000</v>
      </c>
      <c r="G6027" s="3">
        <v>1989</v>
      </c>
      <c r="H6027"/>
      <c r="I6027" s="12"/>
      <c r="K6027" s="3" t="str">
        <f>IF(VLOOKUP(D6027,'Resources Final'!A:C,3,FALSE)=0,"",VLOOKUP(D6027,'Resources Final'!A:C,3,FALSE))</f>
        <v/>
      </c>
      <c r="L6027" s="3" t="str">
        <f>IF(VLOOKUP(D6027,'Resources Final'!A:D,4,FALSE)=0,"",VLOOKUP(D6027,'Resources Final'!A:D,4,FALSE))</f>
        <v/>
      </c>
      <c r="M6027" s="3" t="str">
        <f>IF(VLOOKUP(D6027,'Resources Final'!A:E,5,FALSE)=0,"",VLOOKUP(D6027,'Resources Final'!A:E,5,FALSE))</f>
        <v/>
      </c>
      <c r="N6027" s="7" t="str">
        <f>IF(VLOOKUP(D6027,'Resources Final'!A:F,6,FALSE)=0,"",VLOOKUP(D6027,'Resources Final'!A:F,6,FALSE))</f>
        <v/>
      </c>
      <c r="O6027" s="3" t="str">
        <f>IF(VLOOKUP(D6027,'Resources Final'!A:G,7,FALSE)=0,"",VLOOKUP(D6027,'Resources Final'!A:G,7,FALSE))</f>
        <v/>
      </c>
    </row>
    <row r="6028" spans="1:15" x14ac:dyDescent="0.2">
      <c r="A6028" s="11" t="s">
        <v>4160</v>
      </c>
      <c r="B6028" s="11" t="str">
        <f t="shared" si="109"/>
        <v>David H. Koch Charitable Foundation_Institute for the Study of Human Origins1989100000</v>
      </c>
      <c r="C6028" s="11" t="s">
        <v>955</v>
      </c>
      <c r="D6028" s="11" t="s">
        <v>1693</v>
      </c>
      <c r="E6028" s="11" t="s">
        <v>1693</v>
      </c>
      <c r="F6028" s="4">
        <v>100000</v>
      </c>
      <c r="G6028" s="3">
        <v>1989</v>
      </c>
      <c r="H6028"/>
      <c r="I6028" s="12"/>
      <c r="K6028" s="3" t="str">
        <f>IF(VLOOKUP(D6028,'Resources Final'!A:C,3,FALSE)=0,"",VLOOKUP(D6028,'Resources Final'!A:C,3,FALSE))</f>
        <v/>
      </c>
      <c r="L6028" s="3" t="str">
        <f>IF(VLOOKUP(D6028,'Resources Final'!A:D,4,FALSE)=0,"",VLOOKUP(D6028,'Resources Final'!A:D,4,FALSE))</f>
        <v/>
      </c>
      <c r="M6028" s="3" t="str">
        <f>IF(VLOOKUP(D6028,'Resources Final'!A:E,5,FALSE)=0,"",VLOOKUP(D6028,'Resources Final'!A:E,5,FALSE))</f>
        <v/>
      </c>
      <c r="N6028" s="7" t="str">
        <f>IF(VLOOKUP(D6028,'Resources Final'!A:F,6,FALSE)=0,"",VLOOKUP(D6028,'Resources Final'!A:F,6,FALSE))</f>
        <v/>
      </c>
      <c r="O6028" s="3" t="str">
        <f>IF(VLOOKUP(D6028,'Resources Final'!A:G,7,FALSE)=0,"",VLOOKUP(D6028,'Resources Final'!A:G,7,FALSE))</f>
        <v/>
      </c>
    </row>
    <row r="6029" spans="1:15" x14ac:dyDescent="0.2">
      <c r="A6029" s="11" t="s">
        <v>4160</v>
      </c>
      <c r="B6029" s="11" t="str">
        <f t="shared" si="109"/>
        <v>David H. Koch Charitable Foundation_Institute for the Study of Human Origins1989100000</v>
      </c>
      <c r="C6029" s="11" t="s">
        <v>955</v>
      </c>
      <c r="D6029" s="11" t="s">
        <v>1693</v>
      </c>
      <c r="E6029" s="11" t="s">
        <v>1693</v>
      </c>
      <c r="F6029" s="4">
        <v>100000</v>
      </c>
      <c r="G6029" s="3">
        <v>1989</v>
      </c>
      <c r="H6029"/>
      <c r="I6029" s="12"/>
      <c r="K6029" s="3" t="str">
        <f>IF(VLOOKUP(D6029,'Resources Final'!A:C,3,FALSE)=0,"",VLOOKUP(D6029,'Resources Final'!A:C,3,FALSE))</f>
        <v/>
      </c>
      <c r="L6029" s="3" t="str">
        <f>IF(VLOOKUP(D6029,'Resources Final'!A:D,4,FALSE)=0,"",VLOOKUP(D6029,'Resources Final'!A:D,4,FALSE))</f>
        <v/>
      </c>
      <c r="M6029" s="3" t="str">
        <f>IF(VLOOKUP(D6029,'Resources Final'!A:E,5,FALSE)=0,"",VLOOKUP(D6029,'Resources Final'!A:E,5,FALSE))</f>
        <v/>
      </c>
      <c r="N6029" s="7" t="str">
        <f>IF(VLOOKUP(D6029,'Resources Final'!A:F,6,FALSE)=0,"",VLOOKUP(D6029,'Resources Final'!A:F,6,FALSE))</f>
        <v/>
      </c>
      <c r="O6029" s="3" t="str">
        <f>IF(VLOOKUP(D6029,'Resources Final'!A:G,7,FALSE)=0,"",VLOOKUP(D6029,'Resources Final'!A:G,7,FALSE))</f>
        <v/>
      </c>
    </row>
    <row r="6030" spans="1:15" x14ac:dyDescent="0.2">
      <c r="A6030" s="11" t="s">
        <v>4160</v>
      </c>
      <c r="B6030" s="11" t="str">
        <f t="shared" si="109"/>
        <v>David H. Koch Charitable Foundation_Massachusetts Institute of Technology198925000</v>
      </c>
      <c r="C6030" s="11" t="s">
        <v>955</v>
      </c>
      <c r="D6030" s="11" t="s">
        <v>2351</v>
      </c>
      <c r="E6030" s="11" t="s">
        <v>2351</v>
      </c>
      <c r="F6030" s="4">
        <v>25000</v>
      </c>
      <c r="G6030" s="3">
        <v>1989</v>
      </c>
      <c r="H6030"/>
      <c r="I6030" s="12"/>
      <c r="K6030" s="3" t="str">
        <f>IF(VLOOKUP(D6030,'Resources Final'!A:C,3,FALSE)=0,"",VLOOKUP(D6030,'Resources Final'!A:C,3,FALSE))</f>
        <v/>
      </c>
      <c r="L6030" s="3" t="str">
        <f>IF(VLOOKUP(D6030,'Resources Final'!A:D,4,FALSE)=0,"",VLOOKUP(D6030,'Resources Final'!A:D,4,FALSE))</f>
        <v>Y</v>
      </c>
      <c r="M6030" s="3" t="str">
        <f>IF(VLOOKUP(D6030,'Resources Final'!A:E,5,FALSE)=0,"",VLOOKUP(D6030,'Resources Final'!A:E,5,FALSE))</f>
        <v/>
      </c>
      <c r="N6030" s="7" t="str">
        <f>IF(VLOOKUP(D6030,'Resources Final'!A:F,6,FALSE)=0,"",VLOOKUP(D6030,'Resources Final'!A:F,6,FALSE))</f>
        <v/>
      </c>
      <c r="O6030" s="3" t="str">
        <f>IF(VLOOKUP(D6030,'Resources Final'!A:G,7,FALSE)=0,"",VLOOKUP(D6030,'Resources Final'!A:G,7,FALSE))</f>
        <v/>
      </c>
    </row>
    <row r="6031" spans="1:15" x14ac:dyDescent="0.2">
      <c r="A6031" s="11" t="s">
        <v>4160</v>
      </c>
      <c r="B6031" s="11" t="str">
        <f t="shared" si="109"/>
        <v>David H. Koch Charitable Foundation_Memorial Sloan-Kettering Cancer Center1989100000</v>
      </c>
      <c r="C6031" s="11" t="s">
        <v>955</v>
      </c>
      <c r="D6031" s="11" t="s">
        <v>2423</v>
      </c>
      <c r="E6031" s="11" t="s">
        <v>2423</v>
      </c>
      <c r="F6031" s="4">
        <v>100000</v>
      </c>
      <c r="G6031" s="3">
        <v>1989</v>
      </c>
      <c r="H6031"/>
      <c r="I6031" s="12"/>
      <c r="K6031" s="3" t="str">
        <f>IF(VLOOKUP(D6031,'Resources Final'!A:C,3,FALSE)=0,"",VLOOKUP(D6031,'Resources Final'!A:C,3,FALSE))</f>
        <v/>
      </c>
      <c r="L6031" s="3" t="str">
        <f>IF(VLOOKUP(D6031,'Resources Final'!A:D,4,FALSE)=0,"",VLOOKUP(D6031,'Resources Final'!A:D,4,FALSE))</f>
        <v/>
      </c>
      <c r="M6031" s="3" t="str">
        <f>IF(VLOOKUP(D6031,'Resources Final'!A:E,5,FALSE)=0,"",VLOOKUP(D6031,'Resources Final'!A:E,5,FALSE))</f>
        <v>N</v>
      </c>
      <c r="N6031" s="7" t="str">
        <f>IF(VLOOKUP(D6031,'Resources Final'!A:F,6,FALSE)=0,"",VLOOKUP(D6031,'Resources Final'!A:F,6,FALSE))</f>
        <v/>
      </c>
      <c r="O6031" s="3" t="str">
        <f>IF(VLOOKUP(D6031,'Resources Final'!A:G,7,FALSE)=0,"",VLOOKUP(D6031,'Resources Final'!A:G,7,FALSE))</f>
        <v/>
      </c>
    </row>
    <row r="6032" spans="1:15" x14ac:dyDescent="0.2">
      <c r="A6032" s="11" t="s">
        <v>4160</v>
      </c>
      <c r="B6032" s="11" t="str">
        <f t="shared" si="109"/>
        <v>David H. Koch Charitable Foundation_New York City Ballet198925000</v>
      </c>
      <c r="C6032" s="11" t="s">
        <v>955</v>
      </c>
      <c r="D6032" s="11" t="s">
        <v>2655</v>
      </c>
      <c r="E6032" s="11" t="s">
        <v>2655</v>
      </c>
      <c r="F6032" s="4">
        <v>25000</v>
      </c>
      <c r="G6032" s="3">
        <v>1989</v>
      </c>
      <c r="H6032"/>
      <c r="I6032" s="12"/>
      <c r="K6032" s="3" t="str">
        <f>IF(VLOOKUP(D6032,'Resources Final'!A:C,3,FALSE)=0,"",VLOOKUP(D6032,'Resources Final'!A:C,3,FALSE))</f>
        <v/>
      </c>
      <c r="L6032" s="3" t="str">
        <f>IF(VLOOKUP(D6032,'Resources Final'!A:D,4,FALSE)=0,"",VLOOKUP(D6032,'Resources Final'!A:D,4,FALSE))</f>
        <v/>
      </c>
      <c r="M6032" s="3" t="str">
        <f>IF(VLOOKUP(D6032,'Resources Final'!A:E,5,FALSE)=0,"",VLOOKUP(D6032,'Resources Final'!A:E,5,FALSE))</f>
        <v>N</v>
      </c>
      <c r="N6032" s="7" t="str">
        <f>IF(VLOOKUP(D6032,'Resources Final'!A:F,6,FALSE)=0,"",VLOOKUP(D6032,'Resources Final'!A:F,6,FALSE))</f>
        <v/>
      </c>
      <c r="O6032" s="3" t="str">
        <f>IF(VLOOKUP(D6032,'Resources Final'!A:G,7,FALSE)=0,"",VLOOKUP(D6032,'Resources Final'!A:G,7,FALSE))</f>
        <v/>
      </c>
    </row>
    <row r="6033" spans="1:15" x14ac:dyDescent="0.2">
      <c r="A6033" s="11" t="s">
        <v>4160</v>
      </c>
      <c r="B6033" s="11" t="str">
        <f t="shared" si="109"/>
        <v>David H. Koch Charitable Foundation_New York School for Circus Arts/Big Apple Circus19891000</v>
      </c>
      <c r="C6033" s="11" t="s">
        <v>955</v>
      </c>
      <c r="D6033" s="11" t="s">
        <v>2660</v>
      </c>
      <c r="E6033" s="11" t="s">
        <v>2660</v>
      </c>
      <c r="F6033" s="4">
        <v>1000</v>
      </c>
      <c r="G6033" s="3">
        <v>1989</v>
      </c>
      <c r="H6033"/>
      <c r="I6033" s="12"/>
      <c r="K6033" s="3" t="str">
        <f>IF(VLOOKUP(D6033,'Resources Final'!A:C,3,FALSE)=0,"",VLOOKUP(D6033,'Resources Final'!A:C,3,FALSE))</f>
        <v/>
      </c>
      <c r="L6033" s="3" t="str">
        <f>IF(VLOOKUP(D6033,'Resources Final'!A:D,4,FALSE)=0,"",VLOOKUP(D6033,'Resources Final'!A:D,4,FALSE))</f>
        <v>Y</v>
      </c>
      <c r="M6033" s="3" t="str">
        <f>IF(VLOOKUP(D6033,'Resources Final'!A:E,5,FALSE)=0,"",VLOOKUP(D6033,'Resources Final'!A:E,5,FALSE))</f>
        <v/>
      </c>
      <c r="N6033" s="7" t="str">
        <f>IF(VLOOKUP(D6033,'Resources Final'!A:F,6,FALSE)=0,"",VLOOKUP(D6033,'Resources Final'!A:F,6,FALSE))</f>
        <v/>
      </c>
      <c r="O6033" s="3" t="str">
        <f>IF(VLOOKUP(D6033,'Resources Final'!A:G,7,FALSE)=0,"",VLOOKUP(D6033,'Resources Final'!A:G,7,FALSE))</f>
        <v/>
      </c>
    </row>
    <row r="6034" spans="1:15" x14ac:dyDescent="0.2">
      <c r="A6034" s="11" t="s">
        <v>4160</v>
      </c>
      <c r="B6034" s="11" t="str">
        <f t="shared" si="109"/>
        <v>David H. Koch Charitable Foundation_New York University198925000</v>
      </c>
      <c r="C6034" s="11" t="s">
        <v>955</v>
      </c>
      <c r="D6034" s="11" t="s">
        <v>2662</v>
      </c>
      <c r="E6034" s="11" t="s">
        <v>2662</v>
      </c>
      <c r="F6034" s="4">
        <v>25000</v>
      </c>
      <c r="G6034" s="3">
        <v>1989</v>
      </c>
      <c r="H6034"/>
      <c r="I6034" s="12"/>
      <c r="K6034" s="3" t="str">
        <f>IF(VLOOKUP(D6034,'Resources Final'!A:C,3,FALSE)=0,"",VLOOKUP(D6034,'Resources Final'!A:C,3,FALSE))</f>
        <v/>
      </c>
      <c r="L6034" s="3" t="str">
        <f>IF(VLOOKUP(D6034,'Resources Final'!A:D,4,FALSE)=0,"",VLOOKUP(D6034,'Resources Final'!A:D,4,FALSE))</f>
        <v>Y</v>
      </c>
      <c r="M6034" s="3" t="str">
        <f>IF(VLOOKUP(D6034,'Resources Final'!A:E,5,FALSE)=0,"",VLOOKUP(D6034,'Resources Final'!A:E,5,FALSE))</f>
        <v/>
      </c>
      <c r="N6034" s="7" t="str">
        <f>IF(VLOOKUP(D6034,'Resources Final'!A:F,6,FALSE)=0,"",VLOOKUP(D6034,'Resources Final'!A:F,6,FALSE))</f>
        <v/>
      </c>
      <c r="O6034" s="3" t="str">
        <f>IF(VLOOKUP(D6034,'Resources Final'!A:G,7,FALSE)=0,"",VLOOKUP(D6034,'Resources Final'!A:G,7,FALSE))</f>
        <v/>
      </c>
    </row>
    <row r="6035" spans="1:15" x14ac:dyDescent="0.2">
      <c r="A6035" s="11" t="s">
        <v>4160</v>
      </c>
      <c r="B6035" s="11" t="str">
        <f t="shared" si="109"/>
        <v>David H. Koch Charitable Foundation_Pacific Research Institute for Public Policy198925000</v>
      </c>
      <c r="C6035" s="11" t="s">
        <v>955</v>
      </c>
      <c r="D6035" s="11" t="s">
        <v>2786</v>
      </c>
      <c r="E6035" s="11" t="s">
        <v>2786</v>
      </c>
      <c r="F6035" s="4">
        <v>25000</v>
      </c>
      <c r="G6035" s="3">
        <v>1989</v>
      </c>
      <c r="H6035"/>
      <c r="I6035" s="12"/>
      <c r="K6035" s="3" t="str">
        <f>IF(VLOOKUP(D6035,'Resources Final'!A:C,3,FALSE)=0,"",VLOOKUP(D6035,'Resources Final'!A:C,3,FALSE))</f>
        <v/>
      </c>
      <c r="L6035" s="3" t="str">
        <f>IF(VLOOKUP(D6035,'Resources Final'!A:D,4,FALSE)=0,"",VLOOKUP(D6035,'Resources Final'!A:D,4,FALSE))</f>
        <v/>
      </c>
      <c r="M6035" s="3" t="str">
        <f>IF(VLOOKUP(D6035,'Resources Final'!A:E,5,FALSE)=0,"",VLOOKUP(D6035,'Resources Final'!A:E,5,FALSE))</f>
        <v/>
      </c>
      <c r="N6035" s="7" t="str">
        <f>IF(VLOOKUP(D6035,'Resources Final'!A:F,6,FALSE)=0,"",VLOOKUP(D6035,'Resources Final'!A:F,6,FALSE))</f>
        <v>https://www.desmogblog.com/pacific-research-institute</v>
      </c>
      <c r="O6035" s="3" t="str">
        <f>IF(VLOOKUP(D6035,'Resources Final'!A:G,7,FALSE)=0,"",VLOOKUP(D6035,'Resources Final'!A:G,7,FALSE))</f>
        <v>Desmog</v>
      </c>
    </row>
    <row r="6036" spans="1:15" x14ac:dyDescent="0.2">
      <c r="A6036" s="11" t="s">
        <v>4160</v>
      </c>
      <c r="B6036" s="11" t="str">
        <f t="shared" si="109"/>
        <v>David H. Koch Charitable Foundation_Reason Foundation198950000</v>
      </c>
      <c r="C6036" s="11" t="s">
        <v>955</v>
      </c>
      <c r="D6036" s="11" t="s">
        <v>3001</v>
      </c>
      <c r="E6036" s="11" t="s">
        <v>3001</v>
      </c>
      <c r="F6036" s="4">
        <v>50000</v>
      </c>
      <c r="G6036" s="3">
        <v>1989</v>
      </c>
      <c r="H6036"/>
      <c r="I6036" s="12"/>
      <c r="K6036" s="3" t="str">
        <f>IF(VLOOKUP(D6036,'Resources Final'!A:C,3,FALSE)=0,"",VLOOKUP(D6036,'Resources Final'!A:C,3,FALSE))</f>
        <v/>
      </c>
      <c r="L6036" s="3" t="str">
        <f>IF(VLOOKUP(D6036,'Resources Final'!A:D,4,FALSE)=0,"",VLOOKUP(D6036,'Resources Final'!A:D,4,FALSE))</f>
        <v/>
      </c>
      <c r="M6036" s="3" t="str">
        <f>IF(VLOOKUP(D6036,'Resources Final'!A:E,5,FALSE)=0,"",VLOOKUP(D6036,'Resources Final'!A:E,5,FALSE))</f>
        <v/>
      </c>
      <c r="N6036" s="7" t="str">
        <f>IF(VLOOKUP(D6036,'Resources Final'!A:F,6,FALSE)=0,"",VLOOKUP(D6036,'Resources Final'!A:F,6,FALSE))</f>
        <v>https://www.desmogblog.com/reason-foundation</v>
      </c>
      <c r="O6036" s="3" t="str">
        <f>IF(VLOOKUP(D6036,'Resources Final'!A:G,7,FALSE)=0,"",VLOOKUP(D6036,'Resources Final'!A:G,7,FALSE))</f>
        <v>Desmog</v>
      </c>
    </row>
    <row r="6037" spans="1:15" x14ac:dyDescent="0.2">
      <c r="A6037" s="11" t="s">
        <v>4160</v>
      </c>
      <c r="B6037" s="11" t="str">
        <f t="shared" si="109"/>
        <v>David H. Koch Charitable Foundation_Rockefeller University198910000</v>
      </c>
      <c r="C6037" s="11" t="s">
        <v>955</v>
      </c>
      <c r="D6037" s="11" t="s">
        <v>3092</v>
      </c>
      <c r="E6037" s="11" t="s">
        <v>3092</v>
      </c>
      <c r="F6037" s="4">
        <v>10000</v>
      </c>
      <c r="G6037" s="3">
        <v>1989</v>
      </c>
      <c r="H6037"/>
      <c r="I6037" s="12"/>
      <c r="K6037" s="3" t="str">
        <f>IF(VLOOKUP(D6037,'Resources Final'!A:C,3,FALSE)=0,"",VLOOKUP(D6037,'Resources Final'!A:C,3,FALSE))</f>
        <v/>
      </c>
      <c r="L6037" s="3" t="str">
        <f>IF(VLOOKUP(D6037,'Resources Final'!A:D,4,FALSE)=0,"",VLOOKUP(D6037,'Resources Final'!A:D,4,FALSE))</f>
        <v>Y</v>
      </c>
      <c r="M6037" s="3" t="str">
        <f>IF(VLOOKUP(D6037,'Resources Final'!A:E,5,FALSE)=0,"",VLOOKUP(D6037,'Resources Final'!A:E,5,FALSE))</f>
        <v/>
      </c>
      <c r="N6037" s="7" t="str">
        <f>IF(VLOOKUP(D6037,'Resources Final'!A:F,6,FALSE)=0,"",VLOOKUP(D6037,'Resources Final'!A:F,6,FALSE))</f>
        <v/>
      </c>
      <c r="O6037" s="3" t="str">
        <f>IF(VLOOKUP(D6037,'Resources Final'!A:G,7,FALSE)=0,"",VLOOKUP(D6037,'Resources Final'!A:G,7,FALSE))</f>
        <v/>
      </c>
    </row>
    <row r="6038" spans="1:15" x14ac:dyDescent="0.2">
      <c r="A6038" s="11" t="s">
        <v>4160</v>
      </c>
      <c r="B6038" s="11" t="str">
        <f t="shared" si="109"/>
        <v>David H. Koch Charitable Foundation_Smithsonian Institution19891000</v>
      </c>
      <c r="C6038" s="11" t="s">
        <v>955</v>
      </c>
      <c r="D6038" s="11" t="s">
        <v>3344</v>
      </c>
      <c r="E6038" s="11" t="s">
        <v>3344</v>
      </c>
      <c r="F6038" s="4">
        <v>1000</v>
      </c>
      <c r="G6038" s="3">
        <v>1989</v>
      </c>
      <c r="H6038"/>
      <c r="I6038" s="12"/>
      <c r="K6038" s="3" t="str">
        <f>IF(VLOOKUP(D6038,'Resources Final'!A:C,3,FALSE)=0,"",VLOOKUP(D6038,'Resources Final'!A:C,3,FALSE))</f>
        <v/>
      </c>
      <c r="L6038" s="3" t="str">
        <f>IF(VLOOKUP(D6038,'Resources Final'!A:D,4,FALSE)=0,"",VLOOKUP(D6038,'Resources Final'!A:D,4,FALSE))</f>
        <v>Y</v>
      </c>
      <c r="M6038" s="3" t="str">
        <f>IF(VLOOKUP(D6038,'Resources Final'!A:E,5,FALSE)=0,"",VLOOKUP(D6038,'Resources Final'!A:E,5,FALSE))</f>
        <v/>
      </c>
      <c r="N6038" s="7" t="str">
        <f>IF(VLOOKUP(D6038,'Resources Final'!A:F,6,FALSE)=0,"",VLOOKUP(D6038,'Resources Final'!A:F,6,FALSE))</f>
        <v/>
      </c>
      <c r="O6038" s="3" t="str">
        <f>IF(VLOOKUP(D6038,'Resources Final'!A:G,7,FALSE)=0,"",VLOOKUP(D6038,'Resources Final'!A:G,7,FALSE))</f>
        <v/>
      </c>
    </row>
    <row r="6039" spans="1:15" x14ac:dyDescent="0.2">
      <c r="A6039" s="11" t="s">
        <v>4160</v>
      </c>
      <c r="B6039" s="11" t="str">
        <f t="shared" si="109"/>
        <v>David H. Koch Charitable Foundation_Social Philosophy and Policy Foundation198910000</v>
      </c>
      <c r="C6039" s="11" t="s">
        <v>955</v>
      </c>
      <c r="D6039" s="11" t="s">
        <v>3349</v>
      </c>
      <c r="E6039" s="11" t="s">
        <v>3349</v>
      </c>
      <c r="F6039" s="4">
        <v>10000</v>
      </c>
      <c r="G6039" s="3">
        <v>1989</v>
      </c>
      <c r="H6039"/>
      <c r="I6039" s="12"/>
      <c r="K6039" s="3" t="str">
        <f>IF(VLOOKUP(D6039,'Resources Final'!A:C,3,FALSE)=0,"",VLOOKUP(D6039,'Resources Final'!A:C,3,FALSE))</f>
        <v/>
      </c>
      <c r="L6039" s="3" t="str">
        <f>IF(VLOOKUP(D6039,'Resources Final'!A:D,4,FALSE)=0,"",VLOOKUP(D6039,'Resources Final'!A:D,4,FALSE))</f>
        <v/>
      </c>
      <c r="M6039" s="3" t="str">
        <f>IF(VLOOKUP(D6039,'Resources Final'!A:E,5,FALSE)=0,"",VLOOKUP(D6039,'Resources Final'!A:E,5,FALSE))</f>
        <v/>
      </c>
      <c r="N6039" s="7" t="str">
        <f>IF(VLOOKUP(D6039,'Resources Final'!A:F,6,FALSE)=0,"",VLOOKUP(D6039,'Resources Final'!A:F,6,FALSE))</f>
        <v/>
      </c>
      <c r="O6039" s="3" t="str">
        <f>IF(VLOOKUP(D6039,'Resources Final'!A:G,7,FALSE)=0,"",VLOOKUP(D6039,'Resources Final'!A:G,7,FALSE))</f>
        <v/>
      </c>
    </row>
    <row r="6040" spans="1:15" x14ac:dyDescent="0.2">
      <c r="A6040" s="11" t="s">
        <v>4160</v>
      </c>
      <c r="B6040" s="11" t="str">
        <f t="shared" si="109"/>
        <v>David H. Koch Charitable Foundation_Society of the New York Hospital Fund1989100000</v>
      </c>
      <c r="C6040" s="11" t="s">
        <v>955</v>
      </c>
      <c r="D6040" s="11" t="s">
        <v>3351</v>
      </c>
      <c r="E6040" s="11" t="s">
        <v>3351</v>
      </c>
      <c r="F6040" s="4">
        <v>100000</v>
      </c>
      <c r="G6040" s="3">
        <v>1989</v>
      </c>
      <c r="H6040"/>
      <c r="I6040" s="12"/>
      <c r="K6040" s="3" t="str">
        <f>IF(VLOOKUP(D6040,'Resources Final'!A:C,3,FALSE)=0,"",VLOOKUP(D6040,'Resources Final'!A:C,3,FALSE))</f>
        <v/>
      </c>
      <c r="L6040" s="3" t="str">
        <f>IF(VLOOKUP(D6040,'Resources Final'!A:D,4,FALSE)=0,"",VLOOKUP(D6040,'Resources Final'!A:D,4,FALSE))</f>
        <v/>
      </c>
      <c r="M6040" s="3" t="str">
        <f>IF(VLOOKUP(D6040,'Resources Final'!A:E,5,FALSE)=0,"",VLOOKUP(D6040,'Resources Final'!A:E,5,FALSE))</f>
        <v>N</v>
      </c>
      <c r="N6040" s="7" t="str">
        <f>IF(VLOOKUP(D6040,'Resources Final'!A:F,6,FALSE)=0,"",VLOOKUP(D6040,'Resources Final'!A:F,6,FALSE))</f>
        <v/>
      </c>
      <c r="O6040" s="3" t="str">
        <f>IF(VLOOKUP(D6040,'Resources Final'!A:G,7,FALSE)=0,"",VLOOKUP(D6040,'Resources Final'!A:G,7,FALSE))</f>
        <v/>
      </c>
    </row>
    <row r="6041" spans="1:15" x14ac:dyDescent="0.2">
      <c r="A6041" s="11" t="s">
        <v>4160</v>
      </c>
      <c r="B6041" s="11" t="str">
        <f t="shared" si="109"/>
        <v>David H. Koch Charitable Foundation_Stanford University198910000</v>
      </c>
      <c r="C6041" s="11" t="s">
        <v>955</v>
      </c>
      <c r="D6041" s="11" t="s">
        <v>3416</v>
      </c>
      <c r="E6041" s="11" t="s">
        <v>3416</v>
      </c>
      <c r="F6041" s="4">
        <v>10000</v>
      </c>
      <c r="G6041" s="3">
        <v>1989</v>
      </c>
      <c r="H6041"/>
      <c r="I6041" s="12"/>
      <c r="K6041" s="3" t="str">
        <f>IF(VLOOKUP(D6041,'Resources Final'!A:C,3,FALSE)=0,"",VLOOKUP(D6041,'Resources Final'!A:C,3,FALSE))</f>
        <v/>
      </c>
      <c r="L6041" s="3" t="str">
        <f>IF(VLOOKUP(D6041,'Resources Final'!A:D,4,FALSE)=0,"",VLOOKUP(D6041,'Resources Final'!A:D,4,FALSE))</f>
        <v>Y</v>
      </c>
      <c r="M6041" s="3" t="str">
        <f>IF(VLOOKUP(D6041,'Resources Final'!A:E,5,FALSE)=0,"",VLOOKUP(D6041,'Resources Final'!A:E,5,FALSE))</f>
        <v/>
      </c>
      <c r="N6041" s="7" t="str">
        <f>IF(VLOOKUP(D6041,'Resources Final'!A:F,6,FALSE)=0,"",VLOOKUP(D6041,'Resources Final'!A:F,6,FALSE))</f>
        <v/>
      </c>
      <c r="O6041" s="3" t="str">
        <f>IF(VLOOKUP(D6041,'Resources Final'!A:G,7,FALSE)=0,"",VLOOKUP(D6041,'Resources Final'!A:G,7,FALSE))</f>
        <v/>
      </c>
    </row>
    <row r="6042" spans="1:15" x14ac:dyDescent="0.2">
      <c r="A6042" s="11" t="s">
        <v>4160</v>
      </c>
      <c r="B6042" s="11" t="str">
        <f t="shared" si="109"/>
        <v>David H. Koch Charitable Foundation_The Armitage Foundation198910000</v>
      </c>
      <c r="C6042" s="11" t="s">
        <v>955</v>
      </c>
      <c r="D6042" s="11" t="s">
        <v>3564</v>
      </c>
      <c r="E6042" s="11" t="s">
        <v>3564</v>
      </c>
      <c r="F6042" s="4">
        <v>10000</v>
      </c>
      <c r="G6042" s="3">
        <v>1989</v>
      </c>
      <c r="H6042"/>
      <c r="I6042" s="12"/>
      <c r="K6042" s="3" t="str">
        <f>IF(VLOOKUP(D6042,'Resources Final'!A:C,3,FALSE)=0,"",VLOOKUP(D6042,'Resources Final'!A:C,3,FALSE))</f>
        <v/>
      </c>
      <c r="L6042" s="3" t="str">
        <f>IF(VLOOKUP(D6042,'Resources Final'!A:D,4,FALSE)=0,"",VLOOKUP(D6042,'Resources Final'!A:D,4,FALSE))</f>
        <v/>
      </c>
      <c r="M6042" s="3" t="str">
        <f>IF(VLOOKUP(D6042,'Resources Final'!A:E,5,FALSE)=0,"",VLOOKUP(D6042,'Resources Final'!A:E,5,FALSE))</f>
        <v/>
      </c>
      <c r="N6042" s="7" t="str">
        <f>IF(VLOOKUP(D6042,'Resources Final'!A:F,6,FALSE)=0,"",VLOOKUP(D6042,'Resources Final'!A:F,6,FALSE))</f>
        <v/>
      </c>
      <c r="O6042" s="3" t="str">
        <f>IF(VLOOKUP(D6042,'Resources Final'!A:G,7,FALSE)=0,"",VLOOKUP(D6042,'Resources Final'!A:G,7,FALSE))</f>
        <v/>
      </c>
    </row>
    <row r="6043" spans="1:15" x14ac:dyDescent="0.2">
      <c r="A6043" s="11" t="s">
        <v>4160</v>
      </c>
      <c r="B6043" s="11" t="str">
        <f t="shared" si="109"/>
        <v>David H. Koch Charitable Foundation_The Explorers Club198975000</v>
      </c>
      <c r="C6043" s="11" t="s">
        <v>955</v>
      </c>
      <c r="D6043" s="11" t="s">
        <v>3582</v>
      </c>
      <c r="E6043" s="11" t="s">
        <v>3582</v>
      </c>
      <c r="F6043" s="4">
        <v>75000</v>
      </c>
      <c r="G6043" s="3">
        <v>1989</v>
      </c>
      <c r="H6043"/>
      <c r="I6043" s="12"/>
      <c r="K6043" s="3" t="str">
        <f>IF(VLOOKUP(D6043,'Resources Final'!A:C,3,FALSE)=0,"",VLOOKUP(D6043,'Resources Final'!A:C,3,FALSE))</f>
        <v/>
      </c>
      <c r="L6043" s="3" t="str">
        <f>IF(VLOOKUP(D6043,'Resources Final'!A:D,4,FALSE)=0,"",VLOOKUP(D6043,'Resources Final'!A:D,4,FALSE))</f>
        <v/>
      </c>
      <c r="M6043" s="3" t="str">
        <f>IF(VLOOKUP(D6043,'Resources Final'!A:E,5,FALSE)=0,"",VLOOKUP(D6043,'Resources Final'!A:E,5,FALSE))</f>
        <v/>
      </c>
      <c r="N6043" s="7" t="str">
        <f>IF(VLOOKUP(D6043,'Resources Final'!A:F,6,FALSE)=0,"",VLOOKUP(D6043,'Resources Final'!A:F,6,FALSE))</f>
        <v/>
      </c>
      <c r="O6043" s="3" t="str">
        <f>IF(VLOOKUP(D6043,'Resources Final'!A:G,7,FALSE)=0,"",VLOOKUP(D6043,'Resources Final'!A:G,7,FALSE))</f>
        <v/>
      </c>
    </row>
    <row r="6044" spans="1:15" x14ac:dyDescent="0.2">
      <c r="A6044" s="11" t="s">
        <v>4160</v>
      </c>
      <c r="B6044" s="11" t="str">
        <f t="shared" si="109"/>
        <v>David H. Koch Charitable Foundation_The Metropolitan Museum of Art1989100000</v>
      </c>
      <c r="C6044" s="11" t="s">
        <v>955</v>
      </c>
      <c r="D6044" s="11" t="s">
        <v>3593</v>
      </c>
      <c r="E6044" s="11" t="s">
        <v>3593</v>
      </c>
      <c r="F6044" s="4">
        <v>100000</v>
      </c>
      <c r="G6044" s="3">
        <v>1989</v>
      </c>
      <c r="H6044"/>
      <c r="I6044" s="12"/>
      <c r="K6044" s="3" t="str">
        <f>IF(VLOOKUP(D6044,'Resources Final'!A:C,3,FALSE)=0,"",VLOOKUP(D6044,'Resources Final'!A:C,3,FALSE))</f>
        <v/>
      </c>
      <c r="L6044" s="3" t="str">
        <f>IF(VLOOKUP(D6044,'Resources Final'!A:D,4,FALSE)=0,"",VLOOKUP(D6044,'Resources Final'!A:D,4,FALSE))</f>
        <v/>
      </c>
      <c r="M6044" s="3" t="str">
        <f>IF(VLOOKUP(D6044,'Resources Final'!A:E,5,FALSE)=0,"",VLOOKUP(D6044,'Resources Final'!A:E,5,FALSE))</f>
        <v>N</v>
      </c>
      <c r="N6044" s="7" t="str">
        <f>IF(VLOOKUP(D6044,'Resources Final'!A:F,6,FALSE)=0,"",VLOOKUP(D6044,'Resources Final'!A:F,6,FALSE))</f>
        <v/>
      </c>
      <c r="O6044" s="3" t="str">
        <f>IF(VLOOKUP(D6044,'Resources Final'!A:G,7,FALSE)=0,"",VLOOKUP(D6044,'Resources Final'!A:G,7,FALSE))</f>
        <v/>
      </c>
    </row>
    <row r="6045" spans="1:15" x14ac:dyDescent="0.2">
      <c r="A6045" s="11" t="s">
        <v>4160</v>
      </c>
      <c r="B6045" s="11" t="str">
        <f t="shared" si="109"/>
        <v>David H. Koch Charitable Foundation_University of California Berkeley19891000</v>
      </c>
      <c r="C6045" s="11" t="s">
        <v>955</v>
      </c>
      <c r="D6045" s="11" t="s">
        <v>3741</v>
      </c>
      <c r="E6045" s="11" t="s">
        <v>3021</v>
      </c>
      <c r="F6045" s="4">
        <v>1000</v>
      </c>
      <c r="G6045" s="3">
        <v>1989</v>
      </c>
      <c r="H6045"/>
      <c r="I6045" s="12"/>
      <c r="K6045" s="3" t="str">
        <f>IF(VLOOKUP(D6045,'Resources Final'!A:C,3,FALSE)=0,"",VLOOKUP(D6045,'Resources Final'!A:C,3,FALSE))</f>
        <v/>
      </c>
      <c r="L6045" s="3" t="str">
        <f>IF(VLOOKUP(D6045,'Resources Final'!A:D,4,FALSE)=0,"",VLOOKUP(D6045,'Resources Final'!A:D,4,FALSE))</f>
        <v>Y</v>
      </c>
      <c r="M6045" s="3" t="str">
        <f>IF(VLOOKUP(D6045,'Resources Final'!A:E,5,FALSE)=0,"",VLOOKUP(D6045,'Resources Final'!A:E,5,FALSE))</f>
        <v/>
      </c>
      <c r="N6045" s="7" t="str">
        <f>IF(VLOOKUP(D6045,'Resources Final'!A:F,6,FALSE)=0,"",VLOOKUP(D6045,'Resources Final'!A:F,6,FALSE))</f>
        <v/>
      </c>
      <c r="O6045" s="3" t="str">
        <f>IF(VLOOKUP(D6045,'Resources Final'!A:G,7,FALSE)=0,"",VLOOKUP(D6045,'Resources Final'!A:G,7,FALSE))</f>
        <v/>
      </c>
    </row>
    <row r="6046" spans="1:15" x14ac:dyDescent="0.2">
      <c r="A6046" s="11" t="s">
        <v>4160</v>
      </c>
      <c r="B6046" s="11" t="str">
        <f t="shared" si="109"/>
        <v>David H. Koch Charitable Foundation_WGBH Educational Foundation198910000</v>
      </c>
      <c r="C6046" s="11" t="s">
        <v>955</v>
      </c>
      <c r="D6046" s="11" t="s">
        <v>3993</v>
      </c>
      <c r="E6046" s="11" t="s">
        <v>3993</v>
      </c>
      <c r="F6046" s="4">
        <v>10000</v>
      </c>
      <c r="G6046" s="3">
        <v>1989</v>
      </c>
      <c r="H6046"/>
      <c r="I6046" s="12"/>
      <c r="K6046" s="3" t="str">
        <f>IF(VLOOKUP(D6046,'Resources Final'!A:C,3,FALSE)=0,"",VLOOKUP(D6046,'Resources Final'!A:C,3,FALSE))</f>
        <v/>
      </c>
      <c r="L6046" s="3" t="str">
        <f>IF(VLOOKUP(D6046,'Resources Final'!A:D,4,FALSE)=0,"",VLOOKUP(D6046,'Resources Final'!A:D,4,FALSE))</f>
        <v/>
      </c>
      <c r="M6046" s="3" t="str">
        <f>IF(VLOOKUP(D6046,'Resources Final'!A:E,5,FALSE)=0,"",VLOOKUP(D6046,'Resources Final'!A:E,5,FALSE))</f>
        <v/>
      </c>
      <c r="N6046" s="7" t="str">
        <f>IF(VLOOKUP(D6046,'Resources Final'!A:F,6,FALSE)=0,"",VLOOKUP(D6046,'Resources Final'!A:F,6,FALSE))</f>
        <v/>
      </c>
      <c r="O6046" s="3" t="str">
        <f>IF(VLOOKUP(D6046,'Resources Final'!A:G,7,FALSE)=0,"",VLOOKUP(D6046,'Resources Final'!A:G,7,FALSE))</f>
        <v/>
      </c>
    </row>
    <row r="6047" spans="1:15" x14ac:dyDescent="0.2">
      <c r="A6047" s="11" t="s">
        <v>4160</v>
      </c>
      <c r="B6047" s="11" t="str">
        <f t="shared" si="109"/>
        <v>David H. Koch Charitable Foundation_WNET/Thirteen Educational Broadcasting Network198910000</v>
      </c>
      <c r="C6047" s="11" t="s">
        <v>955</v>
      </c>
      <c r="D6047" s="11" t="s">
        <v>4073</v>
      </c>
      <c r="E6047" s="11" t="s">
        <v>4073</v>
      </c>
      <c r="F6047" s="4">
        <v>10000</v>
      </c>
      <c r="G6047" s="3">
        <v>1989</v>
      </c>
      <c r="H6047"/>
      <c r="I6047" s="12"/>
      <c r="K6047" s="3" t="str">
        <f>IF(VLOOKUP(D6047,'Resources Final'!A:C,3,FALSE)=0,"",VLOOKUP(D6047,'Resources Final'!A:C,3,FALSE))</f>
        <v/>
      </c>
      <c r="L6047" s="3" t="str">
        <f>IF(VLOOKUP(D6047,'Resources Final'!A:D,4,FALSE)=0,"",VLOOKUP(D6047,'Resources Final'!A:D,4,FALSE))</f>
        <v/>
      </c>
      <c r="M6047" s="3" t="str">
        <f>IF(VLOOKUP(D6047,'Resources Final'!A:E,5,FALSE)=0,"",VLOOKUP(D6047,'Resources Final'!A:E,5,FALSE))</f>
        <v/>
      </c>
      <c r="N6047" s="7" t="str">
        <f>IF(VLOOKUP(D6047,'Resources Final'!A:F,6,FALSE)=0,"",VLOOKUP(D6047,'Resources Final'!A:F,6,FALSE))</f>
        <v/>
      </c>
      <c r="O6047" s="3" t="str">
        <f>IF(VLOOKUP(D6047,'Resources Final'!A:G,7,FALSE)=0,"",VLOOKUP(D6047,'Resources Final'!A:G,7,FALSE))</f>
        <v/>
      </c>
    </row>
    <row r="6048" spans="1:15" x14ac:dyDescent="0.2">
      <c r="A6048" s="11" t="s">
        <v>4160</v>
      </c>
      <c r="B6048" s="11" t="str">
        <f t="shared" si="109"/>
        <v>David H. Koch Charitable Foundation_Alzheimer's Association199510000</v>
      </c>
      <c r="C6048" s="11" t="s">
        <v>955</v>
      </c>
      <c r="D6048" s="11" t="s">
        <v>173</v>
      </c>
      <c r="E6048" s="11" t="s">
        <v>173</v>
      </c>
      <c r="F6048" s="4">
        <v>10000</v>
      </c>
      <c r="G6048" s="3">
        <v>1995</v>
      </c>
      <c r="H6048"/>
      <c r="I6048" s="12"/>
      <c r="K6048" s="3" t="str">
        <f>IF(VLOOKUP(D6048,'Resources Final'!A:C,3,FALSE)=0,"",VLOOKUP(D6048,'Resources Final'!A:C,3,FALSE))</f>
        <v/>
      </c>
      <c r="L6048" s="3" t="str">
        <f>IF(VLOOKUP(D6048,'Resources Final'!A:D,4,FALSE)=0,"",VLOOKUP(D6048,'Resources Final'!A:D,4,FALSE))</f>
        <v/>
      </c>
      <c r="M6048" s="3" t="str">
        <f>IF(VLOOKUP(D6048,'Resources Final'!A:E,5,FALSE)=0,"",VLOOKUP(D6048,'Resources Final'!A:E,5,FALSE))</f>
        <v>N</v>
      </c>
      <c r="N6048" s="7" t="str">
        <f>IF(VLOOKUP(D6048,'Resources Final'!A:F,6,FALSE)=0,"",VLOOKUP(D6048,'Resources Final'!A:F,6,FALSE))</f>
        <v/>
      </c>
      <c r="O6048" s="3" t="str">
        <f>IF(VLOOKUP(D6048,'Resources Final'!A:G,7,FALSE)=0,"",VLOOKUP(D6048,'Resources Final'!A:G,7,FALSE))</f>
        <v/>
      </c>
    </row>
    <row r="6049" spans="1:15" x14ac:dyDescent="0.2">
      <c r="A6049" s="11" t="s">
        <v>4160</v>
      </c>
      <c r="B6049" s="11" t="str">
        <f t="shared" si="109"/>
        <v>David H. Koch Charitable Foundation_American Museum of Natural History199525000</v>
      </c>
      <c r="C6049" s="11" t="s">
        <v>955</v>
      </c>
      <c r="D6049" s="11" t="s">
        <v>197</v>
      </c>
      <c r="E6049" s="11" t="s">
        <v>197</v>
      </c>
      <c r="F6049" s="4">
        <v>25000</v>
      </c>
      <c r="G6049" s="3">
        <v>1995</v>
      </c>
      <c r="H6049"/>
      <c r="I6049" s="12"/>
      <c r="K6049" s="3" t="str">
        <f>IF(VLOOKUP(D6049,'Resources Final'!A:C,3,FALSE)=0,"",VLOOKUP(D6049,'Resources Final'!A:C,3,FALSE))</f>
        <v/>
      </c>
      <c r="L6049" s="3" t="str">
        <f>IF(VLOOKUP(D6049,'Resources Final'!A:D,4,FALSE)=0,"",VLOOKUP(D6049,'Resources Final'!A:D,4,FALSE))</f>
        <v/>
      </c>
      <c r="M6049" s="3" t="str">
        <f>IF(VLOOKUP(D6049,'Resources Final'!A:E,5,FALSE)=0,"",VLOOKUP(D6049,'Resources Final'!A:E,5,FALSE))</f>
        <v/>
      </c>
      <c r="N6049" s="7" t="str">
        <f>IF(VLOOKUP(D6049,'Resources Final'!A:F,6,FALSE)=0,"",VLOOKUP(D6049,'Resources Final'!A:F,6,FALSE))</f>
        <v/>
      </c>
      <c r="O6049" s="3" t="str">
        <f>IF(VLOOKUP(D6049,'Resources Final'!A:G,7,FALSE)=0,"",VLOOKUP(D6049,'Resources Final'!A:G,7,FALSE))</f>
        <v/>
      </c>
    </row>
    <row r="6050" spans="1:15" x14ac:dyDescent="0.2">
      <c r="A6050" s="11" t="s">
        <v>4160</v>
      </c>
      <c r="B6050" s="11" t="str">
        <f t="shared" si="109"/>
        <v>David H. Koch Charitable Foundation_Aspen Institute1995250000</v>
      </c>
      <c r="C6050" s="11" t="s">
        <v>955</v>
      </c>
      <c r="D6050" s="11" t="s">
        <v>275</v>
      </c>
      <c r="E6050" s="11" t="s">
        <v>275</v>
      </c>
      <c r="F6050" s="4">
        <v>250000</v>
      </c>
      <c r="G6050" s="3">
        <v>1995</v>
      </c>
      <c r="H6050"/>
      <c r="I6050" s="12"/>
      <c r="K6050" s="3" t="str">
        <f>IF(VLOOKUP(D6050,'Resources Final'!A:C,3,FALSE)=0,"",VLOOKUP(D6050,'Resources Final'!A:C,3,FALSE))</f>
        <v/>
      </c>
      <c r="L6050" s="3" t="str">
        <f>IF(VLOOKUP(D6050,'Resources Final'!A:D,4,FALSE)=0,"",VLOOKUP(D6050,'Resources Final'!A:D,4,FALSE))</f>
        <v/>
      </c>
      <c r="M6050" s="3" t="str">
        <f>IF(VLOOKUP(D6050,'Resources Final'!A:E,5,FALSE)=0,"",VLOOKUP(D6050,'Resources Final'!A:E,5,FALSE))</f>
        <v/>
      </c>
      <c r="N6050" s="7" t="str">
        <f>IF(VLOOKUP(D6050,'Resources Final'!A:F,6,FALSE)=0,"",VLOOKUP(D6050,'Resources Final'!A:F,6,FALSE))</f>
        <v>https://www.sourcewatch.org/index.php/Aspen_Institute_for_Humanistic_Studies</v>
      </c>
      <c r="O6050" s="3" t="str">
        <f>IF(VLOOKUP(D6050,'Resources Final'!A:G,7,FALSE)=0,"",VLOOKUP(D6050,'Resources Final'!A:G,7,FALSE))</f>
        <v>Sourcewatch</v>
      </c>
    </row>
    <row r="6051" spans="1:15" x14ac:dyDescent="0.2">
      <c r="A6051" s="11" t="s">
        <v>4160</v>
      </c>
      <c r="B6051" s="11" t="str">
        <f t="shared" si="109"/>
        <v>David H. Koch Charitable Foundation_Aspen Institute199515000</v>
      </c>
      <c r="C6051" s="11" t="s">
        <v>955</v>
      </c>
      <c r="D6051" s="11" t="s">
        <v>275</v>
      </c>
      <c r="E6051" s="11" t="s">
        <v>275</v>
      </c>
      <c r="F6051" s="4">
        <v>15000</v>
      </c>
      <c r="G6051" s="3">
        <v>1995</v>
      </c>
      <c r="H6051"/>
      <c r="I6051" s="12"/>
      <c r="K6051" s="3" t="str">
        <f>IF(VLOOKUP(D6051,'Resources Final'!A:C,3,FALSE)=0,"",VLOOKUP(D6051,'Resources Final'!A:C,3,FALSE))</f>
        <v/>
      </c>
      <c r="L6051" s="3" t="str">
        <f>IF(VLOOKUP(D6051,'Resources Final'!A:D,4,FALSE)=0,"",VLOOKUP(D6051,'Resources Final'!A:D,4,FALSE))</f>
        <v/>
      </c>
      <c r="M6051" s="3" t="str">
        <f>IF(VLOOKUP(D6051,'Resources Final'!A:E,5,FALSE)=0,"",VLOOKUP(D6051,'Resources Final'!A:E,5,FALSE))</f>
        <v/>
      </c>
      <c r="N6051" s="7" t="str">
        <f>IF(VLOOKUP(D6051,'Resources Final'!A:F,6,FALSE)=0,"",VLOOKUP(D6051,'Resources Final'!A:F,6,FALSE))</f>
        <v>https://www.sourcewatch.org/index.php/Aspen_Institute_for_Humanistic_Studies</v>
      </c>
      <c r="O6051" s="3" t="str">
        <f>IF(VLOOKUP(D6051,'Resources Final'!A:G,7,FALSE)=0,"",VLOOKUP(D6051,'Resources Final'!A:G,7,FALSE))</f>
        <v>Sourcewatch</v>
      </c>
    </row>
    <row r="6052" spans="1:15" x14ac:dyDescent="0.2">
      <c r="A6052" s="11" t="s">
        <v>4160</v>
      </c>
      <c r="B6052" s="11" t="str">
        <f t="shared" si="109"/>
        <v>David H. Koch Charitable Foundation_Aspen Valley Medical Foundation19951000</v>
      </c>
      <c r="C6052" s="11" t="s">
        <v>955</v>
      </c>
      <c r="D6052" s="11" t="s">
        <v>277</v>
      </c>
      <c r="E6052" s="11" t="s">
        <v>277</v>
      </c>
      <c r="F6052" s="4">
        <v>1000</v>
      </c>
      <c r="G6052" s="3">
        <v>1995</v>
      </c>
      <c r="H6052"/>
      <c r="I6052" s="12"/>
      <c r="K6052" s="3" t="str">
        <f>IF(VLOOKUP(D6052,'Resources Final'!A:C,3,FALSE)=0,"",VLOOKUP(D6052,'Resources Final'!A:C,3,FALSE))</f>
        <v/>
      </c>
      <c r="L6052" s="3" t="str">
        <f>IF(VLOOKUP(D6052,'Resources Final'!A:D,4,FALSE)=0,"",VLOOKUP(D6052,'Resources Final'!A:D,4,FALSE))</f>
        <v/>
      </c>
      <c r="M6052" s="3" t="str">
        <f>IF(VLOOKUP(D6052,'Resources Final'!A:E,5,FALSE)=0,"",VLOOKUP(D6052,'Resources Final'!A:E,5,FALSE))</f>
        <v>N</v>
      </c>
      <c r="N6052" s="7" t="str">
        <f>IF(VLOOKUP(D6052,'Resources Final'!A:F,6,FALSE)=0,"",VLOOKUP(D6052,'Resources Final'!A:F,6,FALSE))</f>
        <v/>
      </c>
      <c r="O6052" s="3" t="str">
        <f>IF(VLOOKUP(D6052,'Resources Final'!A:G,7,FALSE)=0,"",VLOOKUP(D6052,'Resources Final'!A:G,7,FALSE))</f>
        <v/>
      </c>
    </row>
    <row r="6053" spans="1:15" x14ac:dyDescent="0.2">
      <c r="A6053" s="11" t="s">
        <v>4160</v>
      </c>
      <c r="B6053" s="11" t="str">
        <f t="shared" si="109"/>
        <v>David H. Koch Charitable Foundation_Ballet Theatre Foundation1995250000</v>
      </c>
      <c r="C6053" s="11" t="s">
        <v>955</v>
      </c>
      <c r="D6053" s="11" t="s">
        <v>344</v>
      </c>
      <c r="E6053" s="11" t="s">
        <v>344</v>
      </c>
      <c r="F6053" s="4">
        <v>250000</v>
      </c>
      <c r="G6053" s="3">
        <v>1995</v>
      </c>
      <c r="H6053"/>
      <c r="I6053" s="12"/>
      <c r="K6053" s="3" t="str">
        <f>IF(VLOOKUP(D6053,'Resources Final'!A:C,3,FALSE)=0,"",VLOOKUP(D6053,'Resources Final'!A:C,3,FALSE))</f>
        <v/>
      </c>
      <c r="L6053" s="3" t="str">
        <f>IF(VLOOKUP(D6053,'Resources Final'!A:D,4,FALSE)=0,"",VLOOKUP(D6053,'Resources Final'!A:D,4,FALSE))</f>
        <v/>
      </c>
      <c r="M6053" s="3" t="str">
        <f>IF(VLOOKUP(D6053,'Resources Final'!A:E,5,FALSE)=0,"",VLOOKUP(D6053,'Resources Final'!A:E,5,FALSE))</f>
        <v>N</v>
      </c>
      <c r="N6053" s="7" t="str">
        <f>IF(VLOOKUP(D6053,'Resources Final'!A:F,6,FALSE)=0,"",VLOOKUP(D6053,'Resources Final'!A:F,6,FALSE))</f>
        <v/>
      </c>
      <c r="O6053" s="3" t="str">
        <f>IF(VLOOKUP(D6053,'Resources Final'!A:G,7,FALSE)=0,"",VLOOKUP(D6053,'Resources Final'!A:G,7,FALSE))</f>
        <v/>
      </c>
    </row>
    <row r="6054" spans="1:15" x14ac:dyDescent="0.2">
      <c r="A6054" s="11" t="s">
        <v>4160</v>
      </c>
      <c r="B6054" s="11" t="str">
        <f t="shared" si="109"/>
        <v>David H. Koch Charitable Foundation_Ballet Theatre Foundation1995250000</v>
      </c>
      <c r="C6054" s="11" t="s">
        <v>955</v>
      </c>
      <c r="D6054" s="11" t="s">
        <v>344</v>
      </c>
      <c r="E6054" s="11" t="s">
        <v>344</v>
      </c>
      <c r="F6054" s="4">
        <v>250000</v>
      </c>
      <c r="G6054" s="3">
        <v>1995</v>
      </c>
      <c r="H6054"/>
      <c r="I6054" s="12"/>
      <c r="K6054" s="3" t="str">
        <f>IF(VLOOKUP(D6054,'Resources Final'!A:C,3,FALSE)=0,"",VLOOKUP(D6054,'Resources Final'!A:C,3,FALSE))</f>
        <v/>
      </c>
      <c r="L6054" s="3" t="str">
        <f>IF(VLOOKUP(D6054,'Resources Final'!A:D,4,FALSE)=0,"",VLOOKUP(D6054,'Resources Final'!A:D,4,FALSE))</f>
        <v/>
      </c>
      <c r="M6054" s="3" t="str">
        <f>IF(VLOOKUP(D6054,'Resources Final'!A:E,5,FALSE)=0,"",VLOOKUP(D6054,'Resources Final'!A:E,5,FALSE))</f>
        <v>N</v>
      </c>
      <c r="N6054" s="7" t="str">
        <f>IF(VLOOKUP(D6054,'Resources Final'!A:F,6,FALSE)=0,"",VLOOKUP(D6054,'Resources Final'!A:F,6,FALSE))</f>
        <v/>
      </c>
      <c r="O6054" s="3" t="str">
        <f>IF(VLOOKUP(D6054,'Resources Final'!A:G,7,FALSE)=0,"",VLOOKUP(D6054,'Resources Final'!A:G,7,FALSE))</f>
        <v/>
      </c>
    </row>
    <row r="6055" spans="1:15" x14ac:dyDescent="0.2">
      <c r="A6055" s="11" t="s">
        <v>4160</v>
      </c>
      <c r="B6055" s="11" t="str">
        <f t="shared" si="109"/>
        <v>David H. Koch Charitable Foundation_Brooklyn Academy of Music19955000</v>
      </c>
      <c r="C6055" s="11" t="s">
        <v>955</v>
      </c>
      <c r="D6055" s="11" t="s">
        <v>508</v>
      </c>
      <c r="E6055" s="11" t="s">
        <v>508</v>
      </c>
      <c r="F6055" s="4">
        <v>5000</v>
      </c>
      <c r="G6055" s="3">
        <v>1995</v>
      </c>
      <c r="H6055"/>
      <c r="I6055" s="12"/>
      <c r="K6055" s="3" t="str">
        <f>IF(VLOOKUP(D6055,'Resources Final'!A:C,3,FALSE)=0,"",VLOOKUP(D6055,'Resources Final'!A:C,3,FALSE))</f>
        <v/>
      </c>
      <c r="L6055" s="3" t="str">
        <f>IF(VLOOKUP(D6055,'Resources Final'!A:D,4,FALSE)=0,"",VLOOKUP(D6055,'Resources Final'!A:D,4,FALSE))</f>
        <v>Y</v>
      </c>
      <c r="M6055" s="3" t="str">
        <f>IF(VLOOKUP(D6055,'Resources Final'!A:E,5,FALSE)=0,"",VLOOKUP(D6055,'Resources Final'!A:E,5,FALSE))</f>
        <v/>
      </c>
      <c r="N6055" s="7" t="str">
        <f>IF(VLOOKUP(D6055,'Resources Final'!A:F,6,FALSE)=0,"",VLOOKUP(D6055,'Resources Final'!A:F,6,FALSE))</f>
        <v/>
      </c>
      <c r="O6055" s="3" t="str">
        <f>IF(VLOOKUP(D6055,'Resources Final'!A:G,7,FALSE)=0,"",VLOOKUP(D6055,'Resources Final'!A:G,7,FALSE))</f>
        <v/>
      </c>
    </row>
    <row r="6056" spans="1:15" x14ac:dyDescent="0.2">
      <c r="A6056" s="11" t="s">
        <v>4160</v>
      </c>
      <c r="B6056" s="11" t="str">
        <f t="shared" si="109"/>
        <v>David H. Koch Charitable Foundation_Business Executives for National Security19955000</v>
      </c>
      <c r="C6056" s="11" t="s">
        <v>955</v>
      </c>
      <c r="D6056" s="11" t="s">
        <v>531</v>
      </c>
      <c r="E6056" s="11" t="s">
        <v>531</v>
      </c>
      <c r="F6056" s="4">
        <v>5000</v>
      </c>
      <c r="G6056" s="3">
        <v>1995</v>
      </c>
      <c r="H6056"/>
      <c r="I6056" s="12"/>
      <c r="K6056" s="3" t="str">
        <f>IF(VLOOKUP(D6056,'Resources Final'!A:C,3,FALSE)=0,"",VLOOKUP(D6056,'Resources Final'!A:C,3,FALSE))</f>
        <v/>
      </c>
      <c r="L6056" s="3" t="str">
        <f>IF(VLOOKUP(D6056,'Resources Final'!A:D,4,FALSE)=0,"",VLOOKUP(D6056,'Resources Final'!A:D,4,FALSE))</f>
        <v/>
      </c>
      <c r="M6056" s="3" t="str">
        <f>IF(VLOOKUP(D6056,'Resources Final'!A:E,5,FALSE)=0,"",VLOOKUP(D6056,'Resources Final'!A:E,5,FALSE))</f>
        <v/>
      </c>
      <c r="N6056" s="7" t="str">
        <f>IF(VLOOKUP(D6056,'Resources Final'!A:F,6,FALSE)=0,"",VLOOKUP(D6056,'Resources Final'!A:F,6,FALSE))</f>
        <v>https://www.sourcewatch.org/index.php/Business_Executives_for_National_Security</v>
      </c>
      <c r="O6056" s="3" t="str">
        <f>IF(VLOOKUP(D6056,'Resources Final'!A:G,7,FALSE)=0,"",VLOOKUP(D6056,'Resources Final'!A:G,7,FALSE))</f>
        <v>Sourcewatch</v>
      </c>
    </row>
    <row r="6057" spans="1:15" x14ac:dyDescent="0.2">
      <c r="A6057" s="11" t="s">
        <v>4160</v>
      </c>
      <c r="B6057" s="11" t="str">
        <f t="shared" si="109"/>
        <v>David H. Koch Charitable Foundation_Cambridge College199525000</v>
      </c>
      <c r="C6057" s="11" t="s">
        <v>955</v>
      </c>
      <c r="D6057" s="11" t="s">
        <v>587</v>
      </c>
      <c r="E6057" s="11" t="s">
        <v>587</v>
      </c>
      <c r="F6057" s="4">
        <v>25000</v>
      </c>
      <c r="G6057" s="3">
        <v>1995</v>
      </c>
      <c r="H6057"/>
      <c r="I6057" s="12"/>
      <c r="K6057" s="3" t="str">
        <f>IF(VLOOKUP(D6057,'Resources Final'!A:C,3,FALSE)=0,"",VLOOKUP(D6057,'Resources Final'!A:C,3,FALSE))</f>
        <v/>
      </c>
      <c r="L6057" s="3" t="str">
        <f>IF(VLOOKUP(D6057,'Resources Final'!A:D,4,FALSE)=0,"",VLOOKUP(D6057,'Resources Final'!A:D,4,FALSE))</f>
        <v>Y</v>
      </c>
      <c r="M6057" s="3" t="str">
        <f>IF(VLOOKUP(D6057,'Resources Final'!A:E,5,FALSE)=0,"",VLOOKUP(D6057,'Resources Final'!A:E,5,FALSE))</f>
        <v/>
      </c>
      <c r="N6057" s="7" t="str">
        <f>IF(VLOOKUP(D6057,'Resources Final'!A:F,6,FALSE)=0,"",VLOOKUP(D6057,'Resources Final'!A:F,6,FALSE))</f>
        <v/>
      </c>
      <c r="O6057" s="3" t="str">
        <f>IF(VLOOKUP(D6057,'Resources Final'!A:G,7,FALSE)=0,"",VLOOKUP(D6057,'Resources Final'!A:G,7,FALSE))</f>
        <v/>
      </c>
    </row>
    <row r="6058" spans="1:15" x14ac:dyDescent="0.2">
      <c r="A6058" s="11" t="s">
        <v>4160</v>
      </c>
      <c r="B6058" s="11" t="str">
        <f t="shared" si="109"/>
        <v>David H. Koch Charitable Foundation_CaP CURE1995500000</v>
      </c>
      <c r="C6058" s="11" t="s">
        <v>955</v>
      </c>
      <c r="D6058" s="11" t="s">
        <v>602</v>
      </c>
      <c r="E6058" s="11" t="s">
        <v>602</v>
      </c>
      <c r="F6058" s="4">
        <v>500000</v>
      </c>
      <c r="G6058" s="3">
        <v>1995</v>
      </c>
      <c r="H6058"/>
      <c r="I6058" s="12"/>
      <c r="K6058" s="3" t="str">
        <f>IF(VLOOKUP(D6058,'Resources Final'!A:C,3,FALSE)=0,"",VLOOKUP(D6058,'Resources Final'!A:C,3,FALSE))</f>
        <v/>
      </c>
      <c r="L6058" s="3" t="str">
        <f>IF(VLOOKUP(D6058,'Resources Final'!A:D,4,FALSE)=0,"",VLOOKUP(D6058,'Resources Final'!A:D,4,FALSE))</f>
        <v/>
      </c>
      <c r="M6058" s="3" t="str">
        <f>IF(VLOOKUP(D6058,'Resources Final'!A:E,5,FALSE)=0,"",VLOOKUP(D6058,'Resources Final'!A:E,5,FALSE))</f>
        <v>N</v>
      </c>
      <c r="N6058" s="7" t="str">
        <f>IF(VLOOKUP(D6058,'Resources Final'!A:F,6,FALSE)=0,"",VLOOKUP(D6058,'Resources Final'!A:F,6,FALSE))</f>
        <v/>
      </c>
      <c r="O6058" s="3" t="str">
        <f>IF(VLOOKUP(D6058,'Resources Final'!A:G,7,FALSE)=0,"",VLOOKUP(D6058,'Resources Final'!A:G,7,FALSE))</f>
        <v/>
      </c>
    </row>
    <row r="6059" spans="1:15" x14ac:dyDescent="0.2">
      <c r="A6059" s="11" t="s">
        <v>4160</v>
      </c>
      <c r="B6059" s="11" t="str">
        <f t="shared" si="109"/>
        <v>David H. Koch Charitable Foundation_CaP CURE1995333000</v>
      </c>
      <c r="C6059" s="11" t="s">
        <v>955</v>
      </c>
      <c r="D6059" s="11" t="s">
        <v>602</v>
      </c>
      <c r="E6059" s="11" t="s">
        <v>602</v>
      </c>
      <c r="F6059" s="4">
        <v>333000</v>
      </c>
      <c r="G6059" s="3">
        <v>1995</v>
      </c>
      <c r="H6059"/>
      <c r="I6059" s="12"/>
      <c r="K6059" s="3" t="str">
        <f>IF(VLOOKUP(D6059,'Resources Final'!A:C,3,FALSE)=0,"",VLOOKUP(D6059,'Resources Final'!A:C,3,FALSE))</f>
        <v/>
      </c>
      <c r="L6059" s="3" t="str">
        <f>IF(VLOOKUP(D6059,'Resources Final'!A:D,4,FALSE)=0,"",VLOOKUP(D6059,'Resources Final'!A:D,4,FALSE))</f>
        <v/>
      </c>
      <c r="M6059" s="3" t="str">
        <f>IF(VLOOKUP(D6059,'Resources Final'!A:E,5,FALSE)=0,"",VLOOKUP(D6059,'Resources Final'!A:E,5,FALSE))</f>
        <v>N</v>
      </c>
      <c r="N6059" s="7" t="str">
        <f>IF(VLOOKUP(D6059,'Resources Final'!A:F,6,FALSE)=0,"",VLOOKUP(D6059,'Resources Final'!A:F,6,FALSE))</f>
        <v/>
      </c>
      <c r="O6059" s="3" t="str">
        <f>IF(VLOOKUP(D6059,'Resources Final'!A:G,7,FALSE)=0,"",VLOOKUP(D6059,'Resources Final'!A:G,7,FALSE))</f>
        <v/>
      </c>
    </row>
    <row r="6060" spans="1:15" x14ac:dyDescent="0.2">
      <c r="A6060" s="11" t="s">
        <v>4160</v>
      </c>
      <c r="B6060" s="11" t="str">
        <f t="shared" si="109"/>
        <v>David H. Koch Charitable Foundation_Cathedral of St. John the Divine199510000</v>
      </c>
      <c r="C6060" s="11" t="s">
        <v>955</v>
      </c>
      <c r="D6060" s="11" t="s">
        <v>633</v>
      </c>
      <c r="E6060" s="11" t="s">
        <v>633</v>
      </c>
      <c r="F6060" s="4">
        <v>10000</v>
      </c>
      <c r="G6060" s="3">
        <v>1995</v>
      </c>
      <c r="H6060"/>
      <c r="I6060" s="12"/>
      <c r="K6060" s="3" t="str">
        <f>IF(VLOOKUP(D6060,'Resources Final'!A:C,3,FALSE)=0,"",VLOOKUP(D6060,'Resources Final'!A:C,3,FALSE))</f>
        <v/>
      </c>
      <c r="L6060" s="3" t="str">
        <f>IF(VLOOKUP(D6060,'Resources Final'!A:D,4,FALSE)=0,"",VLOOKUP(D6060,'Resources Final'!A:D,4,FALSE))</f>
        <v/>
      </c>
      <c r="M6060" s="3" t="str">
        <f>IF(VLOOKUP(D6060,'Resources Final'!A:E,5,FALSE)=0,"",VLOOKUP(D6060,'Resources Final'!A:E,5,FALSE))</f>
        <v/>
      </c>
      <c r="N6060" s="7" t="str">
        <f>IF(VLOOKUP(D6060,'Resources Final'!A:F,6,FALSE)=0,"",VLOOKUP(D6060,'Resources Final'!A:F,6,FALSE))</f>
        <v/>
      </c>
      <c r="O6060" s="3" t="str">
        <f>IF(VLOOKUP(D6060,'Resources Final'!A:G,7,FALSE)=0,"",VLOOKUP(D6060,'Resources Final'!A:G,7,FALSE))</f>
        <v/>
      </c>
    </row>
    <row r="6061" spans="1:15" x14ac:dyDescent="0.2">
      <c r="A6061" s="11" t="s">
        <v>4160</v>
      </c>
      <c r="B6061" s="11" t="str">
        <f t="shared" si="109"/>
        <v>David H. Koch Charitable Foundation_Cato Institute1995500000</v>
      </c>
      <c r="C6061" s="11" t="s">
        <v>955</v>
      </c>
      <c r="D6061" s="11" t="s">
        <v>636</v>
      </c>
      <c r="E6061" s="11" t="s">
        <v>636</v>
      </c>
      <c r="F6061" s="4">
        <v>500000</v>
      </c>
      <c r="G6061" s="3">
        <v>1995</v>
      </c>
      <c r="H6061"/>
      <c r="I6061" s="12"/>
      <c r="K6061" s="3" t="str">
        <f>IF(VLOOKUP(D6061,'Resources Final'!A:C,3,FALSE)=0,"",VLOOKUP(D6061,'Resources Final'!A:C,3,FALSE))</f>
        <v/>
      </c>
      <c r="L6061" s="3" t="str">
        <f>IF(VLOOKUP(D6061,'Resources Final'!A:D,4,FALSE)=0,"",VLOOKUP(D6061,'Resources Final'!A:D,4,FALSE))</f>
        <v/>
      </c>
      <c r="M6061" s="3" t="str">
        <f>IF(VLOOKUP(D6061,'Resources Final'!A:E,5,FALSE)=0,"",VLOOKUP(D6061,'Resources Final'!A:E,5,FALSE))</f>
        <v/>
      </c>
      <c r="N6061" s="7" t="str">
        <f>IF(VLOOKUP(D6061,'Resources Final'!A:F,6,FALSE)=0,"",VLOOKUP(D6061,'Resources Final'!A:F,6,FALSE))</f>
        <v>https://www.desmogblog.com/cato-institute</v>
      </c>
      <c r="O6061" s="3" t="str">
        <f>IF(VLOOKUP(D6061,'Resources Final'!A:G,7,FALSE)=0,"",VLOOKUP(D6061,'Resources Final'!A:G,7,FALSE))</f>
        <v>Desmog</v>
      </c>
    </row>
    <row r="6062" spans="1:15" x14ac:dyDescent="0.2">
      <c r="A6062" s="11" t="s">
        <v>4160</v>
      </c>
      <c r="B6062" s="11" t="str">
        <f t="shared" si="109"/>
        <v>David H. Koch Charitable Foundation_Children's Advocacy Center of Manhattan19951000</v>
      </c>
      <c r="C6062" s="11" t="s">
        <v>955</v>
      </c>
      <c r="D6062" s="11" t="s">
        <v>712</v>
      </c>
      <c r="E6062" s="11" t="s">
        <v>712</v>
      </c>
      <c r="F6062" s="4">
        <v>1000</v>
      </c>
      <c r="G6062" s="3">
        <v>1995</v>
      </c>
      <c r="H6062"/>
      <c r="I6062" s="12"/>
      <c r="K6062" s="3" t="str">
        <f>IF(VLOOKUP(D6062,'Resources Final'!A:C,3,FALSE)=0,"",VLOOKUP(D6062,'Resources Final'!A:C,3,FALSE))</f>
        <v/>
      </c>
      <c r="L6062" s="3" t="str">
        <f>IF(VLOOKUP(D6062,'Resources Final'!A:D,4,FALSE)=0,"",VLOOKUP(D6062,'Resources Final'!A:D,4,FALSE))</f>
        <v/>
      </c>
      <c r="M6062" s="3" t="str">
        <f>IF(VLOOKUP(D6062,'Resources Final'!A:E,5,FALSE)=0,"",VLOOKUP(D6062,'Resources Final'!A:E,5,FALSE))</f>
        <v>N</v>
      </c>
      <c r="N6062" s="7" t="str">
        <f>IF(VLOOKUP(D6062,'Resources Final'!A:F,6,FALSE)=0,"",VLOOKUP(D6062,'Resources Final'!A:F,6,FALSE))</f>
        <v/>
      </c>
      <c r="O6062" s="3" t="str">
        <f>IF(VLOOKUP(D6062,'Resources Final'!A:G,7,FALSE)=0,"",VLOOKUP(D6062,'Resources Final'!A:G,7,FALSE))</f>
        <v/>
      </c>
    </row>
    <row r="6063" spans="1:15" x14ac:dyDescent="0.2">
      <c r="A6063" s="11" t="s">
        <v>4160</v>
      </c>
      <c r="B6063" s="11" t="str">
        <f t="shared" si="109"/>
        <v>David H. Koch Charitable Foundation_Citizens for a Sound Economy (CSE)1995600000</v>
      </c>
      <c r="C6063" s="11" t="s">
        <v>955</v>
      </c>
      <c r="D6063" s="11" t="s">
        <v>730</v>
      </c>
      <c r="E6063" s="11" t="s">
        <v>730</v>
      </c>
      <c r="F6063" s="4">
        <v>600000</v>
      </c>
      <c r="G6063" s="3">
        <v>1995</v>
      </c>
      <c r="H6063"/>
      <c r="I6063" s="12"/>
      <c r="K6063" s="3" t="str">
        <f>IF(VLOOKUP(D6063,'Resources Final'!A:C,3,FALSE)=0,"",VLOOKUP(D6063,'Resources Final'!A:C,3,FALSE))</f>
        <v/>
      </c>
      <c r="L6063" s="3" t="str">
        <f>IF(VLOOKUP(D6063,'Resources Final'!A:D,4,FALSE)=0,"",VLOOKUP(D6063,'Resources Final'!A:D,4,FALSE))</f>
        <v/>
      </c>
      <c r="M6063" s="3" t="str">
        <f>IF(VLOOKUP(D6063,'Resources Final'!A:E,5,FALSE)=0,"",VLOOKUP(D6063,'Resources Final'!A:E,5,FALSE))</f>
        <v/>
      </c>
      <c r="N6063" s="7" t="str">
        <f>IF(VLOOKUP(D6063,'Resources Final'!A:F,6,FALSE)=0,"",VLOOKUP(D6063,'Resources Final'!A:F,6,FALSE))</f>
        <v>https://www.desmogblog.com/freedomworks</v>
      </c>
      <c r="O6063" s="3" t="str">
        <f>IF(VLOOKUP(D6063,'Resources Final'!A:G,7,FALSE)=0,"",VLOOKUP(D6063,'Resources Final'!A:G,7,FALSE))</f>
        <v>Desmog</v>
      </c>
    </row>
    <row r="6064" spans="1:15" x14ac:dyDescent="0.2">
      <c r="A6064" s="11" t="s">
        <v>4160</v>
      </c>
      <c r="B6064" s="11" t="str">
        <f t="shared" si="109"/>
        <v>David H. Koch Charitable Foundation_Competitive Enterprise Institute199525000</v>
      </c>
      <c r="C6064" s="11" t="s">
        <v>955</v>
      </c>
      <c r="D6064" s="11" t="s">
        <v>816</v>
      </c>
      <c r="E6064" s="11" t="s">
        <v>816</v>
      </c>
      <c r="F6064" s="4">
        <v>25000</v>
      </c>
      <c r="G6064" s="3">
        <v>1995</v>
      </c>
      <c r="H6064"/>
      <c r="I6064" s="12"/>
      <c r="K6064" s="3" t="str">
        <f>IF(VLOOKUP(D6064,'Resources Final'!A:C,3,FALSE)=0,"",VLOOKUP(D6064,'Resources Final'!A:C,3,FALSE))</f>
        <v/>
      </c>
      <c r="L6064" s="3" t="str">
        <f>IF(VLOOKUP(D6064,'Resources Final'!A:D,4,FALSE)=0,"",VLOOKUP(D6064,'Resources Final'!A:D,4,FALSE))</f>
        <v/>
      </c>
      <c r="M6064" s="3" t="str">
        <f>IF(VLOOKUP(D6064,'Resources Final'!A:E,5,FALSE)=0,"",VLOOKUP(D6064,'Resources Final'!A:E,5,FALSE))</f>
        <v/>
      </c>
      <c r="N6064" s="7" t="str">
        <f>IF(VLOOKUP(D6064,'Resources Final'!A:F,6,FALSE)=0,"",VLOOKUP(D6064,'Resources Final'!A:F,6,FALSE))</f>
        <v>https://www.desmogblog.com/competitive-enterprise-institute</v>
      </c>
      <c r="O6064" s="3" t="str">
        <f>IF(VLOOKUP(D6064,'Resources Final'!A:G,7,FALSE)=0,"",VLOOKUP(D6064,'Resources Final'!A:G,7,FALSE))</f>
        <v>Desmog</v>
      </c>
    </row>
    <row r="6065" spans="1:15" x14ac:dyDescent="0.2">
      <c r="A6065" s="11" t="s">
        <v>4160</v>
      </c>
      <c r="B6065" s="11" t="str">
        <f t="shared" si="109"/>
        <v>David H. Koch Charitable Foundation_Dance Theatre of Harlem199510000</v>
      </c>
      <c r="C6065" s="11" t="s">
        <v>955</v>
      </c>
      <c r="D6065" s="11" t="s">
        <v>933</v>
      </c>
      <c r="E6065" s="11" t="s">
        <v>933</v>
      </c>
      <c r="F6065" s="4">
        <v>10000</v>
      </c>
      <c r="G6065" s="3">
        <v>1995</v>
      </c>
      <c r="H6065"/>
      <c r="I6065" s="12"/>
      <c r="K6065" s="3" t="str">
        <f>IF(VLOOKUP(D6065,'Resources Final'!A:C,3,FALSE)=0,"",VLOOKUP(D6065,'Resources Final'!A:C,3,FALSE))</f>
        <v/>
      </c>
      <c r="L6065" s="3" t="str">
        <f>IF(VLOOKUP(D6065,'Resources Final'!A:D,4,FALSE)=0,"",VLOOKUP(D6065,'Resources Final'!A:D,4,FALSE))</f>
        <v/>
      </c>
      <c r="M6065" s="3" t="str">
        <f>IF(VLOOKUP(D6065,'Resources Final'!A:E,5,FALSE)=0,"",VLOOKUP(D6065,'Resources Final'!A:E,5,FALSE))</f>
        <v>N</v>
      </c>
      <c r="N6065" s="7" t="str">
        <f>IF(VLOOKUP(D6065,'Resources Final'!A:F,6,FALSE)=0,"",VLOOKUP(D6065,'Resources Final'!A:F,6,FALSE))</f>
        <v/>
      </c>
      <c r="O6065" s="3" t="str">
        <f>IF(VLOOKUP(D6065,'Resources Final'!A:G,7,FALSE)=0,"",VLOOKUP(D6065,'Resources Final'!A:G,7,FALSE))</f>
        <v/>
      </c>
    </row>
    <row r="6066" spans="1:15" x14ac:dyDescent="0.2">
      <c r="A6066" s="11" t="s">
        <v>4160</v>
      </c>
      <c r="B6066" s="11" t="str">
        <f t="shared" si="109"/>
        <v>David H. Koch Charitable Foundation_Deerfield Academy19951000000</v>
      </c>
      <c r="C6066" s="11" t="s">
        <v>955</v>
      </c>
      <c r="D6066" s="11" t="s">
        <v>965</v>
      </c>
      <c r="E6066" s="11" t="s">
        <v>965</v>
      </c>
      <c r="F6066" s="4">
        <v>1000000</v>
      </c>
      <c r="G6066" s="3">
        <v>1995</v>
      </c>
      <c r="H6066"/>
      <c r="I6066" s="12"/>
      <c r="K6066" s="3" t="str">
        <f>IF(VLOOKUP(D6066,'Resources Final'!A:C,3,FALSE)=0,"",VLOOKUP(D6066,'Resources Final'!A:C,3,FALSE))</f>
        <v/>
      </c>
      <c r="L6066" s="3" t="str">
        <f>IF(VLOOKUP(D6066,'Resources Final'!A:D,4,FALSE)=0,"",VLOOKUP(D6066,'Resources Final'!A:D,4,FALSE))</f>
        <v>Y</v>
      </c>
      <c r="M6066" s="3" t="str">
        <f>IF(VLOOKUP(D6066,'Resources Final'!A:E,5,FALSE)=0,"",VLOOKUP(D6066,'Resources Final'!A:E,5,FALSE))</f>
        <v/>
      </c>
      <c r="N6066" s="7" t="str">
        <f>IF(VLOOKUP(D6066,'Resources Final'!A:F,6,FALSE)=0,"",VLOOKUP(D6066,'Resources Final'!A:F,6,FALSE))</f>
        <v/>
      </c>
      <c r="O6066" s="3" t="str">
        <f>IF(VLOOKUP(D6066,'Resources Final'!A:G,7,FALSE)=0,"",VLOOKUP(D6066,'Resources Final'!A:G,7,FALSE))</f>
        <v/>
      </c>
    </row>
    <row r="6067" spans="1:15" x14ac:dyDescent="0.2">
      <c r="A6067" s="11" t="s">
        <v>4160</v>
      </c>
      <c r="B6067" s="11" t="str">
        <f t="shared" si="109"/>
        <v>David H. Koch Charitable Foundation_Earthwatch Expeditions1995100000</v>
      </c>
      <c r="C6067" s="11" t="s">
        <v>955</v>
      </c>
      <c r="D6067" s="11" t="s">
        <v>1093</v>
      </c>
      <c r="E6067" s="11" t="s">
        <v>1093</v>
      </c>
      <c r="F6067" s="4">
        <v>100000</v>
      </c>
      <c r="G6067" s="3">
        <v>1995</v>
      </c>
      <c r="H6067"/>
      <c r="I6067" s="12"/>
      <c r="K6067" s="3" t="str">
        <f>IF(VLOOKUP(D6067,'Resources Final'!A:C,3,FALSE)=0,"",VLOOKUP(D6067,'Resources Final'!A:C,3,FALSE))</f>
        <v/>
      </c>
      <c r="L6067" s="3" t="str">
        <f>IF(VLOOKUP(D6067,'Resources Final'!A:D,4,FALSE)=0,"",VLOOKUP(D6067,'Resources Final'!A:D,4,FALSE))</f>
        <v/>
      </c>
      <c r="M6067" s="3" t="str">
        <f>IF(VLOOKUP(D6067,'Resources Final'!A:E,5,FALSE)=0,"",VLOOKUP(D6067,'Resources Final'!A:E,5,FALSE))</f>
        <v/>
      </c>
      <c r="N6067" s="7" t="str">
        <f>IF(VLOOKUP(D6067,'Resources Final'!A:F,6,FALSE)=0,"",VLOOKUP(D6067,'Resources Final'!A:F,6,FALSE))</f>
        <v/>
      </c>
      <c r="O6067" s="3" t="str">
        <f>IF(VLOOKUP(D6067,'Resources Final'!A:G,7,FALSE)=0,"",VLOOKUP(D6067,'Resources Final'!A:G,7,FALSE))</f>
        <v/>
      </c>
    </row>
    <row r="6068" spans="1:15" x14ac:dyDescent="0.2">
      <c r="A6068" s="11" t="s">
        <v>4160</v>
      </c>
      <c r="B6068" s="11" t="str">
        <f t="shared" si="109"/>
        <v>David H. Koch Charitable Foundation_Earthwatch Expeditions1995100000</v>
      </c>
      <c r="C6068" s="11" t="s">
        <v>955</v>
      </c>
      <c r="D6068" s="11" t="s">
        <v>1093</v>
      </c>
      <c r="E6068" s="11" t="s">
        <v>1093</v>
      </c>
      <c r="F6068" s="4">
        <v>100000</v>
      </c>
      <c r="G6068" s="3">
        <v>1995</v>
      </c>
      <c r="H6068"/>
      <c r="I6068" s="12"/>
      <c r="K6068" s="3" t="str">
        <f>IF(VLOOKUP(D6068,'Resources Final'!A:C,3,FALSE)=0,"",VLOOKUP(D6068,'Resources Final'!A:C,3,FALSE))</f>
        <v/>
      </c>
      <c r="L6068" s="3" t="str">
        <f>IF(VLOOKUP(D6068,'Resources Final'!A:D,4,FALSE)=0,"",VLOOKUP(D6068,'Resources Final'!A:D,4,FALSE))</f>
        <v/>
      </c>
      <c r="M6068" s="3" t="str">
        <f>IF(VLOOKUP(D6068,'Resources Final'!A:E,5,FALSE)=0,"",VLOOKUP(D6068,'Resources Final'!A:E,5,FALSE))</f>
        <v/>
      </c>
      <c r="N6068" s="7" t="str">
        <f>IF(VLOOKUP(D6068,'Resources Final'!A:F,6,FALSE)=0,"",VLOOKUP(D6068,'Resources Final'!A:F,6,FALSE))</f>
        <v/>
      </c>
      <c r="O6068" s="3" t="str">
        <f>IF(VLOOKUP(D6068,'Resources Final'!A:G,7,FALSE)=0,"",VLOOKUP(D6068,'Resources Final'!A:G,7,FALSE))</f>
        <v/>
      </c>
    </row>
    <row r="6069" spans="1:15" x14ac:dyDescent="0.2">
      <c r="A6069" s="11" t="s">
        <v>4160</v>
      </c>
      <c r="B6069" s="11" t="str">
        <f t="shared" si="109"/>
        <v>David H. Koch Charitable Foundation_Families Against Mandatory Minimums19951000</v>
      </c>
      <c r="C6069" s="11" t="s">
        <v>955</v>
      </c>
      <c r="D6069" s="11" t="s">
        <v>1188</v>
      </c>
      <c r="E6069" s="11" t="s">
        <v>1188</v>
      </c>
      <c r="F6069" s="4">
        <v>1000</v>
      </c>
      <c r="G6069" s="3">
        <v>1995</v>
      </c>
      <c r="H6069"/>
      <c r="I6069" s="12"/>
      <c r="K6069" s="3" t="str">
        <f>IF(VLOOKUP(D6069,'Resources Final'!A:C,3,FALSE)=0,"",VLOOKUP(D6069,'Resources Final'!A:C,3,FALSE))</f>
        <v/>
      </c>
      <c r="L6069" s="3" t="str">
        <f>IF(VLOOKUP(D6069,'Resources Final'!A:D,4,FALSE)=0,"",VLOOKUP(D6069,'Resources Final'!A:D,4,FALSE))</f>
        <v/>
      </c>
      <c r="M6069" s="3" t="str">
        <f>IF(VLOOKUP(D6069,'Resources Final'!A:E,5,FALSE)=0,"",VLOOKUP(D6069,'Resources Final'!A:E,5,FALSE))</f>
        <v/>
      </c>
      <c r="N6069" s="7" t="str">
        <f>IF(VLOOKUP(D6069,'Resources Final'!A:F,6,FALSE)=0,"",VLOOKUP(D6069,'Resources Final'!A:F,6,FALSE))</f>
        <v>https://www.sourcewatch.org/index.php/Families_Against_Mandatory_Minimums</v>
      </c>
      <c r="O6069" s="3" t="str">
        <f>IF(VLOOKUP(D6069,'Resources Final'!A:G,7,FALSE)=0,"",VLOOKUP(D6069,'Resources Final'!A:G,7,FALSE))</f>
        <v>Sourcewatch</v>
      </c>
    </row>
    <row r="6070" spans="1:15" x14ac:dyDescent="0.2">
      <c r="A6070" s="11" t="s">
        <v>4160</v>
      </c>
      <c r="B6070" s="11" t="str">
        <f t="shared" si="109"/>
        <v>David H. Koch Charitable Foundation_Family of Believers Church19951000</v>
      </c>
      <c r="C6070" s="11" t="s">
        <v>955</v>
      </c>
      <c r="D6070" s="11" t="s">
        <v>1190</v>
      </c>
      <c r="E6070" s="11" t="s">
        <v>1190</v>
      </c>
      <c r="F6070" s="4">
        <v>1000</v>
      </c>
      <c r="G6070" s="3">
        <v>1995</v>
      </c>
      <c r="H6070"/>
      <c r="I6070" s="12"/>
      <c r="K6070" s="3" t="str">
        <f>IF(VLOOKUP(D6070,'Resources Final'!A:C,3,FALSE)=0,"",VLOOKUP(D6070,'Resources Final'!A:C,3,FALSE))</f>
        <v/>
      </c>
      <c r="L6070" s="3" t="str">
        <f>IF(VLOOKUP(D6070,'Resources Final'!A:D,4,FALSE)=0,"",VLOOKUP(D6070,'Resources Final'!A:D,4,FALSE))</f>
        <v/>
      </c>
      <c r="M6070" s="3" t="str">
        <f>IF(VLOOKUP(D6070,'Resources Final'!A:E,5,FALSE)=0,"",VLOOKUP(D6070,'Resources Final'!A:E,5,FALSE))</f>
        <v/>
      </c>
      <c r="N6070" s="7" t="str">
        <f>IF(VLOOKUP(D6070,'Resources Final'!A:F,6,FALSE)=0,"",VLOOKUP(D6070,'Resources Final'!A:F,6,FALSE))</f>
        <v/>
      </c>
      <c r="O6070" s="3" t="str">
        <f>IF(VLOOKUP(D6070,'Resources Final'!A:G,7,FALSE)=0,"",VLOOKUP(D6070,'Resources Final'!A:G,7,FALSE))</f>
        <v/>
      </c>
    </row>
    <row r="6071" spans="1:15" x14ac:dyDescent="0.2">
      <c r="A6071" s="11" t="s">
        <v>4160</v>
      </c>
      <c r="B6071" s="11" t="str">
        <f t="shared" si="109"/>
        <v>David H. Koch Charitable Foundation_George Mason University199550000</v>
      </c>
      <c r="C6071" s="11" t="s">
        <v>955</v>
      </c>
      <c r="D6071" s="11" t="s">
        <v>678</v>
      </c>
      <c r="E6071" s="11" t="s">
        <v>678</v>
      </c>
      <c r="F6071" s="4">
        <v>50000</v>
      </c>
      <c r="G6071" s="3">
        <v>1995</v>
      </c>
      <c r="H6071"/>
      <c r="I6071" s="12"/>
      <c r="K6071" s="3" t="str">
        <f>IF(VLOOKUP(D6071,'Resources Final'!A:C,3,FALSE)=0,"",VLOOKUP(D6071,'Resources Final'!A:C,3,FALSE))</f>
        <v/>
      </c>
      <c r="L6071" s="3" t="str">
        <f>IF(VLOOKUP(D6071,'Resources Final'!A:D,4,FALSE)=0,"",VLOOKUP(D6071,'Resources Final'!A:D,4,FALSE))</f>
        <v>Y</v>
      </c>
      <c r="M6071" s="3" t="str">
        <f>IF(VLOOKUP(D6071,'Resources Final'!A:E,5,FALSE)=0,"",VLOOKUP(D6071,'Resources Final'!A:E,5,FALSE))</f>
        <v/>
      </c>
      <c r="N6071" s="7" t="str">
        <f>IF(VLOOKUP(D6071,'Resources Final'!A:F,6,FALSE)=0,"",VLOOKUP(D6071,'Resources Final'!A:F,6,FALSE))</f>
        <v/>
      </c>
      <c r="O6071" s="3" t="str">
        <f>IF(VLOOKUP(D6071,'Resources Final'!A:G,7,FALSE)=0,"",VLOOKUP(D6071,'Resources Final'!A:G,7,FALSE))</f>
        <v/>
      </c>
    </row>
    <row r="6072" spans="1:15" x14ac:dyDescent="0.2">
      <c r="A6072" s="11" t="s">
        <v>4160</v>
      </c>
      <c r="B6072" s="11" t="str">
        <f t="shared" si="109"/>
        <v>David H. Koch Charitable Foundation_Institute for Humane Studies at George Mason University1995250000</v>
      </c>
      <c r="C6072" s="11" t="s">
        <v>955</v>
      </c>
      <c r="D6072" s="11" t="s">
        <v>1680</v>
      </c>
      <c r="E6072" s="11" t="s">
        <v>4261</v>
      </c>
      <c r="F6072" s="4">
        <v>250000</v>
      </c>
      <c r="G6072" s="3">
        <v>1995</v>
      </c>
      <c r="H6072"/>
      <c r="I6072" s="12"/>
      <c r="K6072" s="3" t="str">
        <f>IF(VLOOKUP(D6072,'Resources Final'!A:C,3,FALSE)=0,"",VLOOKUP(D6072,'Resources Final'!A:C,3,FALSE))</f>
        <v/>
      </c>
      <c r="L6072" s="3" t="str">
        <f>IF(VLOOKUP(D6072,'Resources Final'!A:D,4,FALSE)=0,"",VLOOKUP(D6072,'Resources Final'!A:D,4,FALSE))</f>
        <v>Y</v>
      </c>
      <c r="M6072" s="3" t="str">
        <f>IF(VLOOKUP(D6072,'Resources Final'!A:E,5,FALSE)=0,"",VLOOKUP(D6072,'Resources Final'!A:E,5,FALSE))</f>
        <v/>
      </c>
      <c r="N6072" s="7" t="str">
        <f>IF(VLOOKUP(D6072,'Resources Final'!A:F,6,FALSE)=0,"",VLOOKUP(D6072,'Resources Final'!A:F,6,FALSE))</f>
        <v>https://www.desmogblog.com/institute-humane-studies-george-mason-university</v>
      </c>
      <c r="O6072" s="3" t="str">
        <f>IF(VLOOKUP(D6072,'Resources Final'!A:G,7,FALSE)=0,"",VLOOKUP(D6072,'Resources Final'!A:G,7,FALSE))</f>
        <v>Desmog</v>
      </c>
    </row>
    <row r="6073" spans="1:15" x14ac:dyDescent="0.2">
      <c r="A6073" s="11" t="s">
        <v>4160</v>
      </c>
      <c r="B6073" s="11" t="str">
        <f t="shared" si="109"/>
        <v>David H. Koch Charitable Foundation_Institute for Humane Studies at George Mason University1995100000</v>
      </c>
      <c r="C6073" s="11" t="s">
        <v>955</v>
      </c>
      <c r="D6073" s="11" t="s">
        <v>1680</v>
      </c>
      <c r="E6073" s="11" t="s">
        <v>4261</v>
      </c>
      <c r="F6073" s="4">
        <v>100000</v>
      </c>
      <c r="G6073" s="3">
        <v>1995</v>
      </c>
      <c r="H6073"/>
      <c r="I6073" s="12"/>
      <c r="K6073" s="3" t="str">
        <f>IF(VLOOKUP(D6073,'Resources Final'!A:C,3,FALSE)=0,"",VLOOKUP(D6073,'Resources Final'!A:C,3,FALSE))</f>
        <v/>
      </c>
      <c r="L6073" s="3" t="str">
        <f>IF(VLOOKUP(D6073,'Resources Final'!A:D,4,FALSE)=0,"",VLOOKUP(D6073,'Resources Final'!A:D,4,FALSE))</f>
        <v>Y</v>
      </c>
      <c r="M6073" s="3" t="str">
        <f>IF(VLOOKUP(D6073,'Resources Final'!A:E,5,FALSE)=0,"",VLOOKUP(D6073,'Resources Final'!A:E,5,FALSE))</f>
        <v/>
      </c>
      <c r="N6073" s="7" t="str">
        <f>IF(VLOOKUP(D6073,'Resources Final'!A:F,6,FALSE)=0,"",VLOOKUP(D6073,'Resources Final'!A:F,6,FALSE))</f>
        <v>https://www.desmogblog.com/institute-humane-studies-george-mason-university</v>
      </c>
      <c r="O6073" s="3" t="str">
        <f>IF(VLOOKUP(D6073,'Resources Final'!A:G,7,FALSE)=0,"",VLOOKUP(D6073,'Resources Final'!A:G,7,FALSE))</f>
        <v>Desmog</v>
      </c>
    </row>
    <row r="6074" spans="1:15" x14ac:dyDescent="0.2">
      <c r="A6074" s="11" t="s">
        <v>4156</v>
      </c>
      <c r="B6074" s="11" t="str">
        <f t="shared" si="109"/>
        <v>David H. Koch Charitable Foundation_Center for the Study of Market Processes (precursor to Mercatus)199550000</v>
      </c>
      <c r="C6074" s="11" t="s">
        <v>955</v>
      </c>
      <c r="D6074" s="11" t="s">
        <v>677</v>
      </c>
      <c r="E6074" s="11" t="s">
        <v>678</v>
      </c>
      <c r="F6074" s="4">
        <v>50000</v>
      </c>
      <c r="G6074" s="3">
        <v>1995</v>
      </c>
      <c r="H6074"/>
      <c r="I6074" s="12"/>
      <c r="K6074" s="3" t="str">
        <f>IF(VLOOKUP(D6074,'Resources Final'!A:C,3,FALSE)=0,"",VLOOKUP(D6074,'Resources Final'!A:C,3,FALSE))</f>
        <v/>
      </c>
      <c r="L6074" s="3" t="str">
        <f>IF(VLOOKUP(D6074,'Resources Final'!A:D,4,FALSE)=0,"",VLOOKUP(D6074,'Resources Final'!A:D,4,FALSE))</f>
        <v>Y</v>
      </c>
      <c r="M6074" s="3" t="str">
        <f>IF(VLOOKUP(D6074,'Resources Final'!A:E,5,FALSE)=0,"",VLOOKUP(D6074,'Resources Final'!A:E,5,FALSE))</f>
        <v/>
      </c>
      <c r="N6074" s="7" t="str">
        <f>IF(VLOOKUP(D6074,'Resources Final'!A:F,6,FALSE)=0,"",VLOOKUP(D6074,'Resources Final'!A:F,6,FALSE))</f>
        <v/>
      </c>
      <c r="O6074" s="3" t="str">
        <f>IF(VLOOKUP(D6074,'Resources Final'!A:G,7,FALSE)=0,"",VLOOKUP(D6074,'Resources Final'!A:G,7,FALSE))</f>
        <v/>
      </c>
    </row>
    <row r="6075" spans="1:15" x14ac:dyDescent="0.2">
      <c r="A6075" s="11" t="s">
        <v>4160</v>
      </c>
      <c r="B6075" s="11" t="str">
        <f t="shared" si="109"/>
        <v>David H. Koch Charitable Foundation_Hospital for Special Surgery199510000</v>
      </c>
      <c r="C6075" s="11" t="s">
        <v>955</v>
      </c>
      <c r="D6075" s="11" t="s">
        <v>1619</v>
      </c>
      <c r="E6075" s="11" t="s">
        <v>1619</v>
      </c>
      <c r="F6075" s="4">
        <v>10000</v>
      </c>
      <c r="G6075" s="3">
        <v>1995</v>
      </c>
      <c r="H6075"/>
      <c r="I6075" s="12"/>
      <c r="K6075" s="3" t="str">
        <f>IF(VLOOKUP(D6075,'Resources Final'!A:C,3,FALSE)=0,"",VLOOKUP(D6075,'Resources Final'!A:C,3,FALSE))</f>
        <v/>
      </c>
      <c r="L6075" s="3" t="str">
        <f>IF(VLOOKUP(D6075,'Resources Final'!A:D,4,FALSE)=0,"",VLOOKUP(D6075,'Resources Final'!A:D,4,FALSE))</f>
        <v/>
      </c>
      <c r="M6075" s="3" t="str">
        <f>IF(VLOOKUP(D6075,'Resources Final'!A:E,5,FALSE)=0,"",VLOOKUP(D6075,'Resources Final'!A:E,5,FALSE))</f>
        <v>N</v>
      </c>
      <c r="N6075" s="7" t="str">
        <f>IF(VLOOKUP(D6075,'Resources Final'!A:F,6,FALSE)=0,"",VLOOKUP(D6075,'Resources Final'!A:F,6,FALSE))</f>
        <v/>
      </c>
      <c r="O6075" s="3" t="str">
        <f>IF(VLOOKUP(D6075,'Resources Final'!A:G,7,FALSE)=0,"",VLOOKUP(D6075,'Resources Final'!A:G,7,FALSE))</f>
        <v/>
      </c>
    </row>
    <row r="6076" spans="1:15" x14ac:dyDescent="0.2">
      <c r="A6076" s="11" t="s">
        <v>4160</v>
      </c>
      <c r="B6076" s="11" t="str">
        <f t="shared" si="109"/>
        <v>David H. Koch Charitable Foundation_House Ear Institute1995250000</v>
      </c>
      <c r="C6076" s="11" t="s">
        <v>955</v>
      </c>
      <c r="D6076" s="11" t="s">
        <v>1621</v>
      </c>
      <c r="E6076" s="11" t="s">
        <v>1621</v>
      </c>
      <c r="F6076" s="4">
        <v>250000</v>
      </c>
      <c r="G6076" s="3">
        <v>1995</v>
      </c>
      <c r="H6076"/>
      <c r="I6076" s="12"/>
      <c r="K6076" s="3" t="str">
        <f>IF(VLOOKUP(D6076,'Resources Final'!A:C,3,FALSE)=0,"",VLOOKUP(D6076,'Resources Final'!A:C,3,FALSE))</f>
        <v/>
      </c>
      <c r="L6076" s="3" t="str">
        <f>IF(VLOOKUP(D6076,'Resources Final'!A:D,4,FALSE)=0,"",VLOOKUP(D6076,'Resources Final'!A:D,4,FALSE))</f>
        <v/>
      </c>
      <c r="M6076" s="3" t="str">
        <f>IF(VLOOKUP(D6076,'Resources Final'!A:E,5,FALSE)=0,"",VLOOKUP(D6076,'Resources Final'!A:E,5,FALSE))</f>
        <v>N</v>
      </c>
      <c r="N6076" s="7" t="str">
        <f>IF(VLOOKUP(D6076,'Resources Final'!A:F,6,FALSE)=0,"",VLOOKUP(D6076,'Resources Final'!A:F,6,FALSE))</f>
        <v/>
      </c>
      <c r="O6076" s="3" t="str">
        <f>IF(VLOOKUP(D6076,'Resources Final'!A:G,7,FALSE)=0,"",VLOOKUP(D6076,'Resources Final'!A:G,7,FALSE))</f>
        <v/>
      </c>
    </row>
    <row r="6077" spans="1:15" x14ac:dyDescent="0.2">
      <c r="A6077" s="11" t="s">
        <v>4160</v>
      </c>
      <c r="B6077" s="11" t="str">
        <f t="shared" si="109"/>
        <v>David H. Koch Charitable Foundation_Independent Institute199510000</v>
      </c>
      <c r="C6077" s="11" t="s">
        <v>955</v>
      </c>
      <c r="D6077" s="11" t="s">
        <v>1667</v>
      </c>
      <c r="E6077" s="11" t="s">
        <v>1667</v>
      </c>
      <c r="F6077" s="4">
        <v>10000</v>
      </c>
      <c r="G6077" s="3">
        <v>1995</v>
      </c>
      <c r="H6077"/>
      <c r="I6077" s="12"/>
      <c r="K6077" s="3" t="str">
        <f>IF(VLOOKUP(D6077,'Resources Final'!A:C,3,FALSE)=0,"",VLOOKUP(D6077,'Resources Final'!A:C,3,FALSE))</f>
        <v/>
      </c>
      <c r="L6077" s="3" t="str">
        <f>IF(VLOOKUP(D6077,'Resources Final'!A:D,4,FALSE)=0,"",VLOOKUP(D6077,'Resources Final'!A:D,4,FALSE))</f>
        <v/>
      </c>
      <c r="M6077" s="3" t="str">
        <f>IF(VLOOKUP(D6077,'Resources Final'!A:E,5,FALSE)=0,"",VLOOKUP(D6077,'Resources Final'!A:E,5,FALSE))</f>
        <v/>
      </c>
      <c r="N6077" s="7" t="str">
        <f>IF(VLOOKUP(D6077,'Resources Final'!A:F,6,FALSE)=0,"",VLOOKUP(D6077,'Resources Final'!A:F,6,FALSE))</f>
        <v>https://www.desmogblog.com/independent-institute</v>
      </c>
      <c r="O6077" s="3" t="str">
        <f>IF(VLOOKUP(D6077,'Resources Final'!A:G,7,FALSE)=0,"",VLOOKUP(D6077,'Resources Final'!A:G,7,FALSE))</f>
        <v>Desmog</v>
      </c>
    </row>
    <row r="6078" spans="1:15" x14ac:dyDescent="0.2">
      <c r="A6078" s="11" t="s">
        <v>4160</v>
      </c>
      <c r="B6078" s="11" t="str">
        <f t="shared" si="109"/>
        <v>David H. Koch Charitable Foundation_Institute for Justice1995250000</v>
      </c>
      <c r="C6078" s="11" t="s">
        <v>955</v>
      </c>
      <c r="D6078" s="11" t="s">
        <v>1682</v>
      </c>
      <c r="E6078" s="11" t="s">
        <v>1682</v>
      </c>
      <c r="F6078" s="4">
        <v>250000</v>
      </c>
      <c r="G6078" s="3">
        <v>1995</v>
      </c>
      <c r="H6078"/>
      <c r="I6078" s="12"/>
      <c r="K6078" s="3" t="str">
        <f>IF(VLOOKUP(D6078,'Resources Final'!A:C,3,FALSE)=0,"",VLOOKUP(D6078,'Resources Final'!A:C,3,FALSE))</f>
        <v/>
      </c>
      <c r="L6078" s="3" t="str">
        <f>IF(VLOOKUP(D6078,'Resources Final'!A:D,4,FALSE)=0,"",VLOOKUP(D6078,'Resources Final'!A:D,4,FALSE))</f>
        <v/>
      </c>
      <c r="M6078" s="3" t="str">
        <f>IF(VLOOKUP(D6078,'Resources Final'!A:E,5,FALSE)=0,"",VLOOKUP(D6078,'Resources Final'!A:E,5,FALSE))</f>
        <v/>
      </c>
      <c r="N6078" s="7" t="str">
        <f>IF(VLOOKUP(D6078,'Resources Final'!A:F,6,FALSE)=0,"",VLOOKUP(D6078,'Resources Final'!A:F,6,FALSE))</f>
        <v>https://www.sourcewatch.org/index.php/Institute_for_Justice</v>
      </c>
      <c r="O6078" s="3" t="str">
        <f>IF(VLOOKUP(D6078,'Resources Final'!A:G,7,FALSE)=0,"",VLOOKUP(D6078,'Resources Final'!A:G,7,FALSE))</f>
        <v>Sourcewatch</v>
      </c>
    </row>
    <row r="6079" spans="1:15" x14ac:dyDescent="0.2">
      <c r="A6079" s="11" t="s">
        <v>4160</v>
      </c>
      <c r="B6079" s="11" t="str">
        <f t="shared" si="109"/>
        <v>David H. Koch Charitable Foundation_Institute for the Study of Human Origins1995150000</v>
      </c>
      <c r="C6079" s="11" t="s">
        <v>955</v>
      </c>
      <c r="D6079" s="11" t="s">
        <v>1693</v>
      </c>
      <c r="E6079" s="11" t="s">
        <v>1693</v>
      </c>
      <c r="F6079" s="4">
        <v>150000</v>
      </c>
      <c r="G6079" s="3">
        <v>1995</v>
      </c>
      <c r="H6079"/>
      <c r="I6079" s="12"/>
      <c r="K6079" s="3" t="str">
        <f>IF(VLOOKUP(D6079,'Resources Final'!A:C,3,FALSE)=0,"",VLOOKUP(D6079,'Resources Final'!A:C,3,FALSE))</f>
        <v/>
      </c>
      <c r="L6079" s="3" t="str">
        <f>IF(VLOOKUP(D6079,'Resources Final'!A:D,4,FALSE)=0,"",VLOOKUP(D6079,'Resources Final'!A:D,4,FALSE))</f>
        <v/>
      </c>
      <c r="M6079" s="3" t="str">
        <f>IF(VLOOKUP(D6079,'Resources Final'!A:E,5,FALSE)=0,"",VLOOKUP(D6079,'Resources Final'!A:E,5,FALSE))</f>
        <v/>
      </c>
      <c r="N6079" s="7" t="str">
        <f>IF(VLOOKUP(D6079,'Resources Final'!A:F,6,FALSE)=0,"",VLOOKUP(D6079,'Resources Final'!A:F,6,FALSE))</f>
        <v/>
      </c>
      <c r="O6079" s="3" t="str">
        <f>IF(VLOOKUP(D6079,'Resources Final'!A:G,7,FALSE)=0,"",VLOOKUP(D6079,'Resources Final'!A:G,7,FALSE))</f>
        <v/>
      </c>
    </row>
    <row r="6080" spans="1:15" x14ac:dyDescent="0.2">
      <c r="A6080" s="11" t="s">
        <v>4160</v>
      </c>
      <c r="B6080" s="11" t="str">
        <f t="shared" si="109"/>
        <v>David H. Koch Charitable Foundation_Institute for the Study of Human Origins199545750</v>
      </c>
      <c r="C6080" s="11" t="s">
        <v>955</v>
      </c>
      <c r="D6080" s="11" t="s">
        <v>1693</v>
      </c>
      <c r="E6080" s="11" t="s">
        <v>1693</v>
      </c>
      <c r="F6080" s="4">
        <v>45750</v>
      </c>
      <c r="G6080" s="3">
        <v>1995</v>
      </c>
      <c r="H6080"/>
      <c r="I6080" s="12"/>
      <c r="K6080" s="3" t="str">
        <f>IF(VLOOKUP(D6080,'Resources Final'!A:C,3,FALSE)=0,"",VLOOKUP(D6080,'Resources Final'!A:C,3,FALSE))</f>
        <v/>
      </c>
      <c r="L6080" s="3" t="str">
        <f>IF(VLOOKUP(D6080,'Resources Final'!A:D,4,FALSE)=0,"",VLOOKUP(D6080,'Resources Final'!A:D,4,FALSE))</f>
        <v/>
      </c>
      <c r="M6080" s="3" t="str">
        <f>IF(VLOOKUP(D6080,'Resources Final'!A:E,5,FALSE)=0,"",VLOOKUP(D6080,'Resources Final'!A:E,5,FALSE))</f>
        <v/>
      </c>
      <c r="N6080" s="7" t="str">
        <f>IF(VLOOKUP(D6080,'Resources Final'!A:F,6,FALSE)=0,"",VLOOKUP(D6080,'Resources Final'!A:F,6,FALSE))</f>
        <v/>
      </c>
      <c r="O6080" s="3" t="str">
        <f>IF(VLOOKUP(D6080,'Resources Final'!A:G,7,FALSE)=0,"",VLOOKUP(D6080,'Resources Final'!A:G,7,FALSE))</f>
        <v/>
      </c>
    </row>
    <row r="6081" spans="1:15" x14ac:dyDescent="0.2">
      <c r="A6081" s="11" t="s">
        <v>4160</v>
      </c>
      <c r="B6081" s="11" t="str">
        <f t="shared" si="109"/>
        <v>David H. Koch Charitable Foundation_Institute for the Study of Human Origins199535250</v>
      </c>
      <c r="C6081" s="11" t="s">
        <v>955</v>
      </c>
      <c r="D6081" s="11" t="s">
        <v>1693</v>
      </c>
      <c r="E6081" s="11" t="s">
        <v>1693</v>
      </c>
      <c r="F6081" s="4">
        <v>35250</v>
      </c>
      <c r="G6081" s="3">
        <v>1995</v>
      </c>
      <c r="H6081"/>
      <c r="I6081" s="12"/>
      <c r="K6081" s="3" t="str">
        <f>IF(VLOOKUP(D6081,'Resources Final'!A:C,3,FALSE)=0,"",VLOOKUP(D6081,'Resources Final'!A:C,3,FALSE))</f>
        <v/>
      </c>
      <c r="L6081" s="3" t="str">
        <f>IF(VLOOKUP(D6081,'Resources Final'!A:D,4,FALSE)=0,"",VLOOKUP(D6081,'Resources Final'!A:D,4,FALSE))</f>
        <v/>
      </c>
      <c r="M6081" s="3" t="str">
        <f>IF(VLOOKUP(D6081,'Resources Final'!A:E,5,FALSE)=0,"",VLOOKUP(D6081,'Resources Final'!A:E,5,FALSE))</f>
        <v/>
      </c>
      <c r="N6081" s="7" t="str">
        <f>IF(VLOOKUP(D6081,'Resources Final'!A:F,6,FALSE)=0,"",VLOOKUP(D6081,'Resources Final'!A:F,6,FALSE))</f>
        <v/>
      </c>
      <c r="O6081" s="3" t="str">
        <f>IF(VLOOKUP(D6081,'Resources Final'!A:G,7,FALSE)=0,"",VLOOKUP(D6081,'Resources Final'!A:G,7,FALSE))</f>
        <v/>
      </c>
    </row>
    <row r="6082" spans="1:15" x14ac:dyDescent="0.2">
      <c r="A6082" s="11" t="s">
        <v>4160</v>
      </c>
      <c r="B6082" s="11" t="str">
        <f t="shared" ref="B6082:B6145" si="110">C6082&amp;"_"&amp;D6082&amp;G6082&amp;F6082</f>
        <v>David H. Koch Charitable Foundation_Institute for the Study of Human Origins199532760</v>
      </c>
      <c r="C6082" s="11" t="s">
        <v>955</v>
      </c>
      <c r="D6082" s="11" t="s">
        <v>1693</v>
      </c>
      <c r="E6082" s="11" t="s">
        <v>1693</v>
      </c>
      <c r="F6082" s="4">
        <v>32760</v>
      </c>
      <c r="G6082" s="3">
        <v>1995</v>
      </c>
      <c r="H6082"/>
      <c r="I6082" s="12"/>
      <c r="K6082" s="3" t="str">
        <f>IF(VLOOKUP(D6082,'Resources Final'!A:C,3,FALSE)=0,"",VLOOKUP(D6082,'Resources Final'!A:C,3,FALSE))</f>
        <v/>
      </c>
      <c r="L6082" s="3" t="str">
        <f>IF(VLOOKUP(D6082,'Resources Final'!A:D,4,FALSE)=0,"",VLOOKUP(D6082,'Resources Final'!A:D,4,FALSE))</f>
        <v/>
      </c>
      <c r="M6082" s="3" t="str">
        <f>IF(VLOOKUP(D6082,'Resources Final'!A:E,5,FALSE)=0,"",VLOOKUP(D6082,'Resources Final'!A:E,5,FALSE))</f>
        <v/>
      </c>
      <c r="N6082" s="7" t="str">
        <f>IF(VLOOKUP(D6082,'Resources Final'!A:F,6,FALSE)=0,"",VLOOKUP(D6082,'Resources Final'!A:F,6,FALSE))</f>
        <v/>
      </c>
      <c r="O6082" s="3" t="str">
        <f>IF(VLOOKUP(D6082,'Resources Final'!A:G,7,FALSE)=0,"",VLOOKUP(D6082,'Resources Final'!A:G,7,FALSE))</f>
        <v/>
      </c>
    </row>
    <row r="6083" spans="1:15" x14ac:dyDescent="0.2">
      <c r="A6083" s="11" t="s">
        <v>4160</v>
      </c>
      <c r="B6083" s="11" t="str">
        <f t="shared" si="110"/>
        <v>David H. Koch Charitable Foundation_Library of Congress199510000</v>
      </c>
      <c r="C6083" s="11" t="s">
        <v>955</v>
      </c>
      <c r="D6083" s="11" t="s">
        <v>2164</v>
      </c>
      <c r="E6083" s="11" t="s">
        <v>2164</v>
      </c>
      <c r="F6083" s="4">
        <v>10000</v>
      </c>
      <c r="G6083" s="3">
        <v>1995</v>
      </c>
      <c r="H6083"/>
      <c r="I6083" s="12"/>
      <c r="K6083" s="3" t="str">
        <f>IF(VLOOKUP(D6083,'Resources Final'!A:C,3,FALSE)=0,"",VLOOKUP(D6083,'Resources Final'!A:C,3,FALSE))</f>
        <v/>
      </c>
      <c r="L6083" s="3" t="str">
        <f>IF(VLOOKUP(D6083,'Resources Final'!A:D,4,FALSE)=0,"",VLOOKUP(D6083,'Resources Final'!A:D,4,FALSE))</f>
        <v/>
      </c>
      <c r="M6083" s="3" t="str">
        <f>IF(VLOOKUP(D6083,'Resources Final'!A:E,5,FALSE)=0,"",VLOOKUP(D6083,'Resources Final'!A:E,5,FALSE))</f>
        <v/>
      </c>
      <c r="N6083" s="7" t="str">
        <f>IF(VLOOKUP(D6083,'Resources Final'!A:F,6,FALSE)=0,"",VLOOKUP(D6083,'Resources Final'!A:F,6,FALSE))</f>
        <v/>
      </c>
      <c r="O6083" s="3" t="str">
        <f>IF(VLOOKUP(D6083,'Resources Final'!A:G,7,FALSE)=0,"",VLOOKUP(D6083,'Resources Final'!A:G,7,FALSE))</f>
        <v/>
      </c>
    </row>
    <row r="6084" spans="1:15" x14ac:dyDescent="0.2">
      <c r="A6084" s="11" t="s">
        <v>4160</v>
      </c>
      <c r="B6084" s="11" t="str">
        <f t="shared" si="110"/>
        <v>David H. Koch Charitable Foundation_Massachusetts Institute of Technology199525000</v>
      </c>
      <c r="C6084" s="11" t="s">
        <v>955</v>
      </c>
      <c r="D6084" s="11" t="s">
        <v>2351</v>
      </c>
      <c r="E6084" s="11" t="s">
        <v>2351</v>
      </c>
      <c r="F6084" s="4">
        <v>25000</v>
      </c>
      <c r="G6084" s="3">
        <v>1995</v>
      </c>
      <c r="H6084"/>
      <c r="I6084" s="12"/>
      <c r="K6084" s="3" t="str">
        <f>IF(VLOOKUP(D6084,'Resources Final'!A:C,3,FALSE)=0,"",VLOOKUP(D6084,'Resources Final'!A:C,3,FALSE))</f>
        <v/>
      </c>
      <c r="L6084" s="3" t="str">
        <f>IF(VLOOKUP(D6084,'Resources Final'!A:D,4,FALSE)=0,"",VLOOKUP(D6084,'Resources Final'!A:D,4,FALSE))</f>
        <v>Y</v>
      </c>
      <c r="M6084" s="3" t="str">
        <f>IF(VLOOKUP(D6084,'Resources Final'!A:E,5,FALSE)=0,"",VLOOKUP(D6084,'Resources Final'!A:E,5,FALSE))</f>
        <v/>
      </c>
      <c r="N6084" s="7" t="str">
        <f>IF(VLOOKUP(D6084,'Resources Final'!A:F,6,FALSE)=0,"",VLOOKUP(D6084,'Resources Final'!A:F,6,FALSE))</f>
        <v/>
      </c>
      <c r="O6084" s="3" t="str">
        <f>IF(VLOOKUP(D6084,'Resources Final'!A:G,7,FALSE)=0,"",VLOOKUP(D6084,'Resources Final'!A:G,7,FALSE))</f>
        <v/>
      </c>
    </row>
    <row r="6085" spans="1:15" x14ac:dyDescent="0.2">
      <c r="A6085" s="11" t="s">
        <v>4160</v>
      </c>
      <c r="B6085" s="11" t="str">
        <f t="shared" si="110"/>
        <v>David H. Koch Charitable Foundation_Memorial Sloan-Kettering Cancer Center19951000000</v>
      </c>
      <c r="C6085" s="11" t="s">
        <v>955</v>
      </c>
      <c r="D6085" s="11" t="s">
        <v>2423</v>
      </c>
      <c r="E6085" s="11" t="s">
        <v>2423</v>
      </c>
      <c r="F6085" s="4">
        <v>1000000</v>
      </c>
      <c r="G6085" s="3">
        <v>1995</v>
      </c>
      <c r="H6085"/>
      <c r="I6085" s="12"/>
      <c r="K6085" s="3" t="str">
        <f>IF(VLOOKUP(D6085,'Resources Final'!A:C,3,FALSE)=0,"",VLOOKUP(D6085,'Resources Final'!A:C,3,FALSE))</f>
        <v/>
      </c>
      <c r="L6085" s="3" t="str">
        <f>IF(VLOOKUP(D6085,'Resources Final'!A:D,4,FALSE)=0,"",VLOOKUP(D6085,'Resources Final'!A:D,4,FALSE))</f>
        <v/>
      </c>
      <c r="M6085" s="3" t="str">
        <f>IF(VLOOKUP(D6085,'Resources Final'!A:E,5,FALSE)=0,"",VLOOKUP(D6085,'Resources Final'!A:E,5,FALSE))</f>
        <v>N</v>
      </c>
      <c r="N6085" s="7" t="str">
        <f>IF(VLOOKUP(D6085,'Resources Final'!A:F,6,FALSE)=0,"",VLOOKUP(D6085,'Resources Final'!A:F,6,FALSE))</f>
        <v/>
      </c>
      <c r="O6085" s="3" t="str">
        <f>IF(VLOOKUP(D6085,'Resources Final'!A:G,7,FALSE)=0,"",VLOOKUP(D6085,'Resources Final'!A:G,7,FALSE))</f>
        <v/>
      </c>
    </row>
    <row r="6086" spans="1:15" x14ac:dyDescent="0.2">
      <c r="A6086" s="11" t="s">
        <v>4160</v>
      </c>
      <c r="B6086" s="11" t="str">
        <f t="shared" si="110"/>
        <v>David H. Koch Charitable Foundation_Memorial Sloan-Kettering Cancer Center199525000</v>
      </c>
      <c r="C6086" s="11" t="s">
        <v>955</v>
      </c>
      <c r="D6086" s="11" t="s">
        <v>2423</v>
      </c>
      <c r="E6086" s="11" t="s">
        <v>2423</v>
      </c>
      <c r="F6086" s="4">
        <v>25000</v>
      </c>
      <c r="G6086" s="3">
        <v>1995</v>
      </c>
      <c r="H6086"/>
      <c r="I6086" s="12"/>
      <c r="K6086" s="3" t="str">
        <f>IF(VLOOKUP(D6086,'Resources Final'!A:C,3,FALSE)=0,"",VLOOKUP(D6086,'Resources Final'!A:C,3,FALSE))</f>
        <v/>
      </c>
      <c r="L6086" s="3" t="str">
        <f>IF(VLOOKUP(D6086,'Resources Final'!A:D,4,FALSE)=0,"",VLOOKUP(D6086,'Resources Final'!A:D,4,FALSE))</f>
        <v/>
      </c>
      <c r="M6086" s="3" t="str">
        <f>IF(VLOOKUP(D6086,'Resources Final'!A:E,5,FALSE)=0,"",VLOOKUP(D6086,'Resources Final'!A:E,5,FALSE))</f>
        <v>N</v>
      </c>
      <c r="N6086" s="7" t="str">
        <f>IF(VLOOKUP(D6086,'Resources Final'!A:F,6,FALSE)=0,"",VLOOKUP(D6086,'Resources Final'!A:F,6,FALSE))</f>
        <v/>
      </c>
      <c r="O6086" s="3" t="str">
        <f>IF(VLOOKUP(D6086,'Resources Final'!A:G,7,FALSE)=0,"",VLOOKUP(D6086,'Resources Final'!A:G,7,FALSE))</f>
        <v/>
      </c>
    </row>
    <row r="6087" spans="1:15" x14ac:dyDescent="0.2">
      <c r="A6087" s="11" t="s">
        <v>4160</v>
      </c>
      <c r="B6087" s="11" t="str">
        <f t="shared" si="110"/>
        <v>David H. Koch Charitable Foundation_National Center for Policy Analysis199510000</v>
      </c>
      <c r="C6087" s="11" t="s">
        <v>955</v>
      </c>
      <c r="D6087" s="11" t="s">
        <v>2601</v>
      </c>
      <c r="E6087" s="11" t="s">
        <v>2601</v>
      </c>
      <c r="F6087" s="4">
        <v>10000</v>
      </c>
      <c r="G6087" s="3">
        <v>1995</v>
      </c>
      <c r="H6087"/>
      <c r="I6087" s="12"/>
      <c r="K6087" s="3" t="str">
        <f>IF(VLOOKUP(D6087,'Resources Final'!A:C,3,FALSE)=0,"",VLOOKUP(D6087,'Resources Final'!A:C,3,FALSE))</f>
        <v/>
      </c>
      <c r="L6087" s="3" t="str">
        <f>IF(VLOOKUP(D6087,'Resources Final'!A:D,4,FALSE)=0,"",VLOOKUP(D6087,'Resources Final'!A:D,4,FALSE))</f>
        <v/>
      </c>
      <c r="M6087" s="3" t="str">
        <f>IF(VLOOKUP(D6087,'Resources Final'!A:E,5,FALSE)=0,"",VLOOKUP(D6087,'Resources Final'!A:E,5,FALSE))</f>
        <v/>
      </c>
      <c r="N6087" s="7" t="str">
        <f>IF(VLOOKUP(D6087,'Resources Final'!A:F,6,FALSE)=0,"",VLOOKUP(D6087,'Resources Final'!A:F,6,FALSE))</f>
        <v>https://www.desmogblog.com/national-center-policy-analysis</v>
      </c>
      <c r="O6087" s="3" t="str">
        <f>IF(VLOOKUP(D6087,'Resources Final'!A:G,7,FALSE)=0,"",VLOOKUP(D6087,'Resources Final'!A:G,7,FALSE))</f>
        <v>Desmog</v>
      </c>
    </row>
    <row r="6088" spans="1:15" x14ac:dyDescent="0.2">
      <c r="A6088" s="11" t="s">
        <v>4160</v>
      </c>
      <c r="B6088" s="11" t="str">
        <f t="shared" si="110"/>
        <v>David H. Koch Charitable Foundation_Network for Teaching Entrepreneurship1995500000</v>
      </c>
      <c r="C6088" s="11" t="s">
        <v>955</v>
      </c>
      <c r="D6088" s="11" t="s">
        <v>2641</v>
      </c>
      <c r="E6088" s="11" t="s">
        <v>2641</v>
      </c>
      <c r="F6088" s="4">
        <v>500000</v>
      </c>
      <c r="G6088" s="3">
        <v>1995</v>
      </c>
      <c r="H6088"/>
      <c r="I6088" s="12"/>
      <c r="K6088" s="3" t="str">
        <f>IF(VLOOKUP(D6088,'Resources Final'!A:C,3,FALSE)=0,"",VLOOKUP(D6088,'Resources Final'!A:C,3,FALSE))</f>
        <v/>
      </c>
      <c r="L6088" s="3" t="str">
        <f>IF(VLOOKUP(D6088,'Resources Final'!A:D,4,FALSE)=0,"",VLOOKUP(D6088,'Resources Final'!A:D,4,FALSE))</f>
        <v/>
      </c>
      <c r="M6088" s="3" t="str">
        <f>IF(VLOOKUP(D6088,'Resources Final'!A:E,5,FALSE)=0,"",VLOOKUP(D6088,'Resources Final'!A:E,5,FALSE))</f>
        <v/>
      </c>
      <c r="N6088" s="7" t="str">
        <f>IF(VLOOKUP(D6088,'Resources Final'!A:F,6,FALSE)=0,"",VLOOKUP(D6088,'Resources Final'!A:F,6,FALSE))</f>
        <v/>
      </c>
      <c r="O6088" s="3" t="str">
        <f>IF(VLOOKUP(D6088,'Resources Final'!A:G,7,FALSE)=0,"",VLOOKUP(D6088,'Resources Final'!A:G,7,FALSE))</f>
        <v/>
      </c>
    </row>
    <row r="6089" spans="1:15" x14ac:dyDescent="0.2">
      <c r="A6089" s="11" t="s">
        <v>4160</v>
      </c>
      <c r="B6089" s="11" t="str">
        <f t="shared" si="110"/>
        <v>David H. Koch Charitable Foundation_New York City Ballet199510000</v>
      </c>
      <c r="C6089" s="11" t="s">
        <v>955</v>
      </c>
      <c r="D6089" s="11" t="s">
        <v>2655</v>
      </c>
      <c r="E6089" s="11" t="s">
        <v>2655</v>
      </c>
      <c r="F6089" s="4">
        <v>10000</v>
      </c>
      <c r="G6089" s="3">
        <v>1995</v>
      </c>
      <c r="H6089"/>
      <c r="I6089" s="12"/>
      <c r="K6089" s="3" t="str">
        <f>IF(VLOOKUP(D6089,'Resources Final'!A:C,3,FALSE)=0,"",VLOOKUP(D6089,'Resources Final'!A:C,3,FALSE))</f>
        <v/>
      </c>
      <c r="L6089" s="3" t="str">
        <f>IF(VLOOKUP(D6089,'Resources Final'!A:D,4,FALSE)=0,"",VLOOKUP(D6089,'Resources Final'!A:D,4,FALSE))</f>
        <v/>
      </c>
      <c r="M6089" s="3" t="str">
        <f>IF(VLOOKUP(D6089,'Resources Final'!A:E,5,FALSE)=0,"",VLOOKUP(D6089,'Resources Final'!A:E,5,FALSE))</f>
        <v>N</v>
      </c>
      <c r="N6089" s="7" t="str">
        <f>IF(VLOOKUP(D6089,'Resources Final'!A:F,6,FALSE)=0,"",VLOOKUP(D6089,'Resources Final'!A:F,6,FALSE))</f>
        <v/>
      </c>
      <c r="O6089" s="3" t="str">
        <f>IF(VLOOKUP(D6089,'Resources Final'!A:G,7,FALSE)=0,"",VLOOKUP(D6089,'Resources Final'!A:G,7,FALSE))</f>
        <v/>
      </c>
    </row>
    <row r="6090" spans="1:15" x14ac:dyDescent="0.2">
      <c r="A6090" s="11" t="s">
        <v>4160</v>
      </c>
      <c r="B6090" s="11" t="str">
        <f t="shared" si="110"/>
        <v>David H. Koch Charitable Foundation_New York Hospital1995500000</v>
      </c>
      <c r="C6090" s="11" t="s">
        <v>955</v>
      </c>
      <c r="D6090" s="11" t="s">
        <v>2658</v>
      </c>
      <c r="E6090" s="11" t="s">
        <v>2658</v>
      </c>
      <c r="F6090" s="4">
        <v>500000</v>
      </c>
      <c r="G6090" s="3">
        <v>1995</v>
      </c>
      <c r="H6090"/>
      <c r="I6090" s="12"/>
      <c r="K6090" s="3" t="str">
        <f>IF(VLOOKUP(D6090,'Resources Final'!A:C,3,FALSE)=0,"",VLOOKUP(D6090,'Resources Final'!A:C,3,FALSE))</f>
        <v/>
      </c>
      <c r="L6090" s="3" t="str">
        <f>IF(VLOOKUP(D6090,'Resources Final'!A:D,4,FALSE)=0,"",VLOOKUP(D6090,'Resources Final'!A:D,4,FALSE))</f>
        <v/>
      </c>
      <c r="M6090" s="3" t="str">
        <f>IF(VLOOKUP(D6090,'Resources Final'!A:E,5,FALSE)=0,"",VLOOKUP(D6090,'Resources Final'!A:E,5,FALSE))</f>
        <v>N</v>
      </c>
      <c r="N6090" s="7" t="str">
        <f>IF(VLOOKUP(D6090,'Resources Final'!A:F,6,FALSE)=0,"",VLOOKUP(D6090,'Resources Final'!A:F,6,FALSE))</f>
        <v/>
      </c>
      <c r="O6090" s="3" t="str">
        <f>IF(VLOOKUP(D6090,'Resources Final'!A:G,7,FALSE)=0,"",VLOOKUP(D6090,'Resources Final'!A:G,7,FALSE))</f>
        <v/>
      </c>
    </row>
    <row r="6091" spans="1:15" x14ac:dyDescent="0.2">
      <c r="A6091" s="11" t="s">
        <v>4160</v>
      </c>
      <c r="B6091" s="11" t="str">
        <f t="shared" si="110"/>
        <v>David H. Koch Charitable Foundation_New York Hospital19955000</v>
      </c>
      <c r="C6091" s="11" t="s">
        <v>955</v>
      </c>
      <c r="D6091" s="11" t="s">
        <v>2658</v>
      </c>
      <c r="E6091" s="11" t="s">
        <v>2658</v>
      </c>
      <c r="F6091" s="4">
        <v>5000</v>
      </c>
      <c r="G6091" s="3">
        <v>1995</v>
      </c>
      <c r="H6091"/>
      <c r="I6091" s="12"/>
      <c r="K6091" s="3" t="str">
        <f>IF(VLOOKUP(D6091,'Resources Final'!A:C,3,FALSE)=0,"",VLOOKUP(D6091,'Resources Final'!A:C,3,FALSE))</f>
        <v/>
      </c>
      <c r="L6091" s="3" t="str">
        <f>IF(VLOOKUP(D6091,'Resources Final'!A:D,4,FALSE)=0,"",VLOOKUP(D6091,'Resources Final'!A:D,4,FALSE))</f>
        <v/>
      </c>
      <c r="M6091" s="3" t="str">
        <f>IF(VLOOKUP(D6091,'Resources Final'!A:E,5,FALSE)=0,"",VLOOKUP(D6091,'Resources Final'!A:E,5,FALSE))</f>
        <v>N</v>
      </c>
      <c r="N6091" s="7" t="str">
        <f>IF(VLOOKUP(D6091,'Resources Final'!A:F,6,FALSE)=0,"",VLOOKUP(D6091,'Resources Final'!A:F,6,FALSE))</f>
        <v/>
      </c>
      <c r="O6091" s="3" t="str">
        <f>IF(VLOOKUP(D6091,'Resources Final'!A:G,7,FALSE)=0,"",VLOOKUP(D6091,'Resources Final'!A:G,7,FALSE))</f>
        <v/>
      </c>
    </row>
    <row r="6092" spans="1:15" x14ac:dyDescent="0.2">
      <c r="A6092" s="11" t="s">
        <v>4160</v>
      </c>
      <c r="B6092" s="11" t="str">
        <f t="shared" si="110"/>
        <v>David H. Koch Charitable Foundation_Pacific Research Institute for Public Policy199550000</v>
      </c>
      <c r="C6092" s="11" t="s">
        <v>955</v>
      </c>
      <c r="D6092" s="11" t="s">
        <v>2786</v>
      </c>
      <c r="E6092" s="11" t="s">
        <v>2786</v>
      </c>
      <c r="F6092" s="4">
        <v>50000</v>
      </c>
      <c r="G6092" s="3">
        <v>1995</v>
      </c>
      <c r="H6092"/>
      <c r="I6092" s="12"/>
      <c r="K6092" s="3" t="str">
        <f>IF(VLOOKUP(D6092,'Resources Final'!A:C,3,FALSE)=0,"",VLOOKUP(D6092,'Resources Final'!A:C,3,FALSE))</f>
        <v/>
      </c>
      <c r="L6092" s="3" t="str">
        <f>IF(VLOOKUP(D6092,'Resources Final'!A:D,4,FALSE)=0,"",VLOOKUP(D6092,'Resources Final'!A:D,4,FALSE))</f>
        <v/>
      </c>
      <c r="M6092" s="3" t="str">
        <f>IF(VLOOKUP(D6092,'Resources Final'!A:E,5,FALSE)=0,"",VLOOKUP(D6092,'Resources Final'!A:E,5,FALSE))</f>
        <v/>
      </c>
      <c r="N6092" s="7" t="str">
        <f>IF(VLOOKUP(D6092,'Resources Final'!A:F,6,FALSE)=0,"",VLOOKUP(D6092,'Resources Final'!A:F,6,FALSE))</f>
        <v>https://www.desmogblog.com/pacific-research-institute</v>
      </c>
      <c r="O6092" s="3" t="str">
        <f>IF(VLOOKUP(D6092,'Resources Final'!A:G,7,FALSE)=0,"",VLOOKUP(D6092,'Resources Final'!A:G,7,FALSE))</f>
        <v>Desmog</v>
      </c>
    </row>
    <row r="6093" spans="1:15" x14ac:dyDescent="0.2">
      <c r="A6093" s="11" t="s">
        <v>4160</v>
      </c>
      <c r="B6093" s="11" t="str">
        <f t="shared" si="110"/>
        <v>David H. Koch Charitable Foundation_Parrish Art Museum19951000</v>
      </c>
      <c r="C6093" s="11" t="s">
        <v>955</v>
      </c>
      <c r="D6093" s="11" t="s">
        <v>2804</v>
      </c>
      <c r="E6093" s="11" t="s">
        <v>2804</v>
      </c>
      <c r="F6093" s="4">
        <v>1000</v>
      </c>
      <c r="G6093" s="3">
        <v>1995</v>
      </c>
      <c r="H6093"/>
      <c r="I6093" s="12"/>
      <c r="K6093" s="3" t="str">
        <f>IF(VLOOKUP(D6093,'Resources Final'!A:C,3,FALSE)=0,"",VLOOKUP(D6093,'Resources Final'!A:C,3,FALSE))</f>
        <v/>
      </c>
      <c r="L6093" s="3" t="str">
        <f>IF(VLOOKUP(D6093,'Resources Final'!A:D,4,FALSE)=0,"",VLOOKUP(D6093,'Resources Final'!A:D,4,FALSE))</f>
        <v/>
      </c>
      <c r="M6093" s="3" t="str">
        <f>IF(VLOOKUP(D6093,'Resources Final'!A:E,5,FALSE)=0,"",VLOOKUP(D6093,'Resources Final'!A:E,5,FALSE))</f>
        <v>N</v>
      </c>
      <c r="N6093" s="7" t="str">
        <f>IF(VLOOKUP(D6093,'Resources Final'!A:F,6,FALSE)=0,"",VLOOKUP(D6093,'Resources Final'!A:F,6,FALSE))</f>
        <v/>
      </c>
      <c r="O6093" s="3" t="str">
        <f>IF(VLOOKUP(D6093,'Resources Final'!A:G,7,FALSE)=0,"",VLOOKUP(D6093,'Resources Final'!A:G,7,FALSE))</f>
        <v/>
      </c>
    </row>
    <row r="6094" spans="1:15" x14ac:dyDescent="0.2">
      <c r="A6094" s="11" t="s">
        <v>4160</v>
      </c>
      <c r="B6094" s="11" t="str">
        <f t="shared" si="110"/>
        <v>David H. Koch Charitable Foundation_Pioneer Institute for Public Policy Research199550000</v>
      </c>
      <c r="C6094" s="11" t="s">
        <v>955</v>
      </c>
      <c r="D6094" s="11" t="s">
        <v>2862</v>
      </c>
      <c r="E6094" s="11" t="s">
        <v>2862</v>
      </c>
      <c r="F6094" s="4">
        <v>50000</v>
      </c>
      <c r="G6094" s="3">
        <v>1995</v>
      </c>
      <c r="H6094"/>
      <c r="I6094" s="12"/>
      <c r="K6094" s="3" t="str">
        <f>IF(VLOOKUP(D6094,'Resources Final'!A:C,3,FALSE)=0,"",VLOOKUP(D6094,'Resources Final'!A:C,3,FALSE))</f>
        <v/>
      </c>
      <c r="L6094" s="3" t="str">
        <f>IF(VLOOKUP(D6094,'Resources Final'!A:D,4,FALSE)=0,"",VLOOKUP(D6094,'Resources Final'!A:D,4,FALSE))</f>
        <v/>
      </c>
      <c r="M6094" s="3" t="str">
        <f>IF(VLOOKUP(D6094,'Resources Final'!A:E,5,FALSE)=0,"",VLOOKUP(D6094,'Resources Final'!A:E,5,FALSE))</f>
        <v/>
      </c>
      <c r="N6094" s="7" t="str">
        <f>IF(VLOOKUP(D6094,'Resources Final'!A:F,6,FALSE)=0,"",VLOOKUP(D6094,'Resources Final'!A:F,6,FALSE))</f>
        <v>https://www.sourcewatch.org/index.php/Pioneer_Institute_for_Public_Policy_Research</v>
      </c>
      <c r="O6094" s="3" t="str">
        <f>IF(VLOOKUP(D6094,'Resources Final'!A:G,7,FALSE)=0,"",VLOOKUP(D6094,'Resources Final'!A:G,7,FALSE))</f>
        <v>Sourcewatch</v>
      </c>
    </row>
    <row r="6095" spans="1:15" x14ac:dyDescent="0.2">
      <c r="A6095" s="11" t="s">
        <v>4160</v>
      </c>
      <c r="B6095" s="11" t="str">
        <f t="shared" si="110"/>
        <v>David H. Koch Charitable Foundation_Reason Foundation1995100000</v>
      </c>
      <c r="C6095" s="11" t="s">
        <v>955</v>
      </c>
      <c r="D6095" s="11" t="s">
        <v>3001</v>
      </c>
      <c r="E6095" s="11" t="s">
        <v>3001</v>
      </c>
      <c r="F6095" s="4">
        <v>100000</v>
      </c>
      <c r="G6095" s="3">
        <v>1995</v>
      </c>
      <c r="H6095"/>
      <c r="I6095" s="12"/>
      <c r="K6095" s="3" t="str">
        <f>IF(VLOOKUP(D6095,'Resources Final'!A:C,3,FALSE)=0,"",VLOOKUP(D6095,'Resources Final'!A:C,3,FALSE))</f>
        <v/>
      </c>
      <c r="L6095" s="3" t="str">
        <f>IF(VLOOKUP(D6095,'Resources Final'!A:D,4,FALSE)=0,"",VLOOKUP(D6095,'Resources Final'!A:D,4,FALSE))</f>
        <v/>
      </c>
      <c r="M6095" s="3" t="str">
        <f>IF(VLOOKUP(D6095,'Resources Final'!A:E,5,FALSE)=0,"",VLOOKUP(D6095,'Resources Final'!A:E,5,FALSE))</f>
        <v/>
      </c>
      <c r="N6095" s="7" t="str">
        <f>IF(VLOOKUP(D6095,'Resources Final'!A:F,6,FALSE)=0,"",VLOOKUP(D6095,'Resources Final'!A:F,6,FALSE))</f>
        <v>https://www.desmogblog.com/reason-foundation</v>
      </c>
      <c r="O6095" s="3" t="str">
        <f>IF(VLOOKUP(D6095,'Resources Final'!A:G,7,FALSE)=0,"",VLOOKUP(D6095,'Resources Final'!A:G,7,FALSE))</f>
        <v>Desmog</v>
      </c>
    </row>
    <row r="6096" spans="1:15" x14ac:dyDescent="0.2">
      <c r="A6096" s="11" t="s">
        <v>4160</v>
      </c>
      <c r="B6096" s="11" t="str">
        <f t="shared" si="110"/>
        <v>David H. Koch Charitable Foundation_Rockefeller University199510000</v>
      </c>
      <c r="C6096" s="11" t="s">
        <v>955</v>
      </c>
      <c r="D6096" s="11" t="s">
        <v>3092</v>
      </c>
      <c r="E6096" s="11" t="s">
        <v>3092</v>
      </c>
      <c r="F6096" s="4">
        <v>10000</v>
      </c>
      <c r="G6096" s="3">
        <v>1995</v>
      </c>
      <c r="H6096"/>
      <c r="I6096" s="12"/>
      <c r="K6096" s="3" t="str">
        <f>IF(VLOOKUP(D6096,'Resources Final'!A:C,3,FALSE)=0,"",VLOOKUP(D6096,'Resources Final'!A:C,3,FALSE))</f>
        <v/>
      </c>
      <c r="L6096" s="3" t="str">
        <f>IF(VLOOKUP(D6096,'Resources Final'!A:D,4,FALSE)=0,"",VLOOKUP(D6096,'Resources Final'!A:D,4,FALSE))</f>
        <v>Y</v>
      </c>
      <c r="M6096" s="3" t="str">
        <f>IF(VLOOKUP(D6096,'Resources Final'!A:E,5,FALSE)=0,"",VLOOKUP(D6096,'Resources Final'!A:E,5,FALSE))</f>
        <v/>
      </c>
      <c r="N6096" s="7" t="str">
        <f>IF(VLOOKUP(D6096,'Resources Final'!A:F,6,FALSE)=0,"",VLOOKUP(D6096,'Resources Final'!A:F,6,FALSE))</f>
        <v/>
      </c>
      <c r="O6096" s="3" t="str">
        <f>IF(VLOOKUP(D6096,'Resources Final'!A:G,7,FALSE)=0,"",VLOOKUP(D6096,'Resources Final'!A:G,7,FALSE))</f>
        <v/>
      </c>
    </row>
    <row r="6097" spans="1:15" x14ac:dyDescent="0.2">
      <c r="A6097" s="11" t="s">
        <v>4160</v>
      </c>
      <c r="B6097" s="11" t="str">
        <f t="shared" si="110"/>
        <v>David H. Koch Charitable Foundation_The Metropolitan Museum of Art1995500000</v>
      </c>
      <c r="C6097" s="11" t="s">
        <v>955</v>
      </c>
      <c r="D6097" s="11" t="s">
        <v>3593</v>
      </c>
      <c r="E6097" s="11" t="s">
        <v>3593</v>
      </c>
      <c r="F6097" s="4">
        <v>500000</v>
      </c>
      <c r="G6097" s="3">
        <v>1995</v>
      </c>
      <c r="H6097"/>
      <c r="I6097" s="12"/>
      <c r="K6097" s="3" t="str">
        <f>IF(VLOOKUP(D6097,'Resources Final'!A:C,3,FALSE)=0,"",VLOOKUP(D6097,'Resources Final'!A:C,3,FALSE))</f>
        <v/>
      </c>
      <c r="L6097" s="3" t="str">
        <f>IF(VLOOKUP(D6097,'Resources Final'!A:D,4,FALSE)=0,"",VLOOKUP(D6097,'Resources Final'!A:D,4,FALSE))</f>
        <v/>
      </c>
      <c r="M6097" s="3" t="str">
        <f>IF(VLOOKUP(D6097,'Resources Final'!A:E,5,FALSE)=0,"",VLOOKUP(D6097,'Resources Final'!A:E,5,FALSE))</f>
        <v>N</v>
      </c>
      <c r="N6097" s="7" t="str">
        <f>IF(VLOOKUP(D6097,'Resources Final'!A:F,6,FALSE)=0,"",VLOOKUP(D6097,'Resources Final'!A:F,6,FALSE))</f>
        <v/>
      </c>
      <c r="O6097" s="3" t="str">
        <f>IF(VLOOKUP(D6097,'Resources Final'!A:G,7,FALSE)=0,"",VLOOKUP(D6097,'Resources Final'!A:G,7,FALSE))</f>
        <v/>
      </c>
    </row>
    <row r="6098" spans="1:15" x14ac:dyDescent="0.2">
      <c r="A6098" s="11" t="s">
        <v>4160</v>
      </c>
      <c r="B6098" s="11" t="str">
        <f t="shared" si="110"/>
        <v>David H. Koch Charitable Foundation_WNET/Thirteen Educational Broadcasting Network199510000</v>
      </c>
      <c r="C6098" s="11" t="s">
        <v>955</v>
      </c>
      <c r="D6098" s="11" t="s">
        <v>4073</v>
      </c>
      <c r="E6098" s="11" t="s">
        <v>4073</v>
      </c>
      <c r="F6098" s="4">
        <v>10000</v>
      </c>
      <c r="G6098" s="3">
        <v>1995</v>
      </c>
      <c r="H6098"/>
      <c r="I6098" s="12"/>
      <c r="K6098" s="3" t="str">
        <f>IF(VLOOKUP(D6098,'Resources Final'!A:C,3,FALSE)=0,"",VLOOKUP(D6098,'Resources Final'!A:C,3,FALSE))</f>
        <v/>
      </c>
      <c r="L6098" s="3" t="str">
        <f>IF(VLOOKUP(D6098,'Resources Final'!A:D,4,FALSE)=0,"",VLOOKUP(D6098,'Resources Final'!A:D,4,FALSE))</f>
        <v/>
      </c>
      <c r="M6098" s="3" t="str">
        <f>IF(VLOOKUP(D6098,'Resources Final'!A:E,5,FALSE)=0,"",VLOOKUP(D6098,'Resources Final'!A:E,5,FALSE))</f>
        <v/>
      </c>
      <c r="N6098" s="7" t="str">
        <f>IF(VLOOKUP(D6098,'Resources Final'!A:F,6,FALSE)=0,"",VLOOKUP(D6098,'Resources Final'!A:F,6,FALSE))</f>
        <v/>
      </c>
      <c r="O6098" s="3" t="str">
        <f>IF(VLOOKUP(D6098,'Resources Final'!A:G,7,FALSE)=0,"",VLOOKUP(D6098,'Resources Final'!A:G,7,FALSE))</f>
        <v/>
      </c>
    </row>
    <row r="6099" spans="1:15" x14ac:dyDescent="0.2">
      <c r="A6099" s="11" t="s">
        <v>4160</v>
      </c>
      <c r="B6099" s="11" t="str">
        <f t="shared" si="110"/>
        <v>David H. Koch Charitable Foundation_African Wildlife Foundation19961000</v>
      </c>
      <c r="C6099" s="11" t="s">
        <v>955</v>
      </c>
      <c r="D6099" s="11" t="s">
        <v>126</v>
      </c>
      <c r="E6099" s="11" t="s">
        <v>126</v>
      </c>
      <c r="F6099" s="4">
        <v>1000</v>
      </c>
      <c r="G6099" s="3">
        <v>1996</v>
      </c>
      <c r="H6099"/>
      <c r="I6099" s="12"/>
      <c r="K6099" s="3" t="str">
        <f>IF(VLOOKUP(D6099,'Resources Final'!A:C,3,FALSE)=0,"",VLOOKUP(D6099,'Resources Final'!A:C,3,FALSE))</f>
        <v/>
      </c>
      <c r="L6099" s="3" t="str">
        <f>IF(VLOOKUP(D6099,'Resources Final'!A:D,4,FALSE)=0,"",VLOOKUP(D6099,'Resources Final'!A:D,4,FALSE))</f>
        <v/>
      </c>
      <c r="M6099" s="3" t="str">
        <f>IF(VLOOKUP(D6099,'Resources Final'!A:E,5,FALSE)=0,"",VLOOKUP(D6099,'Resources Final'!A:E,5,FALSE))</f>
        <v>N</v>
      </c>
      <c r="N6099" s="7" t="str">
        <f>IF(VLOOKUP(D6099,'Resources Final'!A:F,6,FALSE)=0,"",VLOOKUP(D6099,'Resources Final'!A:F,6,FALSE))</f>
        <v/>
      </c>
      <c r="O6099" s="3" t="str">
        <f>IF(VLOOKUP(D6099,'Resources Final'!A:G,7,FALSE)=0,"",VLOOKUP(D6099,'Resources Final'!A:G,7,FALSE))</f>
        <v/>
      </c>
    </row>
    <row r="6100" spans="1:15" x14ac:dyDescent="0.2">
      <c r="A6100" s="11" t="s">
        <v>4160</v>
      </c>
      <c r="B6100" s="11" t="str">
        <f t="shared" si="110"/>
        <v>David H. Koch Charitable Foundation_American Cancer Society19965000</v>
      </c>
      <c r="C6100" s="11" t="s">
        <v>955</v>
      </c>
      <c r="D6100" s="11" t="s">
        <v>179</v>
      </c>
      <c r="E6100" s="11" t="s">
        <v>179</v>
      </c>
      <c r="F6100" s="4">
        <v>5000</v>
      </c>
      <c r="G6100" s="3">
        <v>1996</v>
      </c>
      <c r="H6100"/>
      <c r="I6100" s="12"/>
      <c r="K6100" s="3" t="str">
        <f>IF(VLOOKUP(D6100,'Resources Final'!A:C,3,FALSE)=0,"",VLOOKUP(D6100,'Resources Final'!A:C,3,FALSE))</f>
        <v/>
      </c>
      <c r="L6100" s="3" t="str">
        <f>IF(VLOOKUP(D6100,'Resources Final'!A:D,4,FALSE)=0,"",VLOOKUP(D6100,'Resources Final'!A:D,4,FALSE))</f>
        <v/>
      </c>
      <c r="M6100" s="3" t="str">
        <f>IF(VLOOKUP(D6100,'Resources Final'!A:E,5,FALSE)=0,"",VLOOKUP(D6100,'Resources Final'!A:E,5,FALSE))</f>
        <v>N</v>
      </c>
      <c r="N6100" s="7" t="str">
        <f>IF(VLOOKUP(D6100,'Resources Final'!A:F,6,FALSE)=0,"",VLOOKUP(D6100,'Resources Final'!A:F,6,FALSE))</f>
        <v/>
      </c>
      <c r="O6100" s="3" t="str">
        <f>IF(VLOOKUP(D6100,'Resources Final'!A:G,7,FALSE)=0,"",VLOOKUP(D6100,'Resources Final'!A:G,7,FALSE))</f>
        <v/>
      </c>
    </row>
    <row r="6101" spans="1:15" x14ac:dyDescent="0.2">
      <c r="A6101" s="11" t="s">
        <v>4160</v>
      </c>
      <c r="B6101" s="11" t="str">
        <f t="shared" si="110"/>
        <v>David H. Koch Charitable Foundation_American Museum of Natural History199625000</v>
      </c>
      <c r="C6101" s="11" t="s">
        <v>955</v>
      </c>
      <c r="D6101" s="11" t="s">
        <v>197</v>
      </c>
      <c r="E6101" s="11" t="s">
        <v>197</v>
      </c>
      <c r="F6101" s="4">
        <v>25000</v>
      </c>
      <c r="G6101" s="3">
        <v>1996</v>
      </c>
      <c r="H6101"/>
      <c r="I6101" s="12"/>
      <c r="K6101" s="3" t="str">
        <f>IF(VLOOKUP(D6101,'Resources Final'!A:C,3,FALSE)=0,"",VLOOKUP(D6101,'Resources Final'!A:C,3,FALSE))</f>
        <v/>
      </c>
      <c r="L6101" s="3" t="str">
        <f>IF(VLOOKUP(D6101,'Resources Final'!A:D,4,FALSE)=0,"",VLOOKUP(D6101,'Resources Final'!A:D,4,FALSE))</f>
        <v/>
      </c>
      <c r="M6101" s="3" t="str">
        <f>IF(VLOOKUP(D6101,'Resources Final'!A:E,5,FALSE)=0,"",VLOOKUP(D6101,'Resources Final'!A:E,5,FALSE))</f>
        <v/>
      </c>
      <c r="N6101" s="7" t="str">
        <f>IF(VLOOKUP(D6101,'Resources Final'!A:F,6,FALSE)=0,"",VLOOKUP(D6101,'Resources Final'!A:F,6,FALSE))</f>
        <v/>
      </c>
      <c r="O6101" s="3" t="str">
        <f>IF(VLOOKUP(D6101,'Resources Final'!A:G,7,FALSE)=0,"",VLOOKUP(D6101,'Resources Final'!A:G,7,FALSE))</f>
        <v/>
      </c>
    </row>
    <row r="6102" spans="1:15" x14ac:dyDescent="0.2">
      <c r="A6102" s="11" t="s">
        <v>4160</v>
      </c>
      <c r="B6102" s="11" t="str">
        <f t="shared" si="110"/>
        <v>David H. Koch Charitable Foundation_Ancient Egypt Research Associates1996100000</v>
      </c>
      <c r="C6102" s="11" t="s">
        <v>955</v>
      </c>
      <c r="D6102" s="11" t="s">
        <v>220</v>
      </c>
      <c r="E6102" s="11" t="s">
        <v>220</v>
      </c>
      <c r="F6102" s="4">
        <v>100000</v>
      </c>
      <c r="G6102" s="3">
        <v>1996</v>
      </c>
      <c r="H6102"/>
      <c r="I6102" s="12"/>
      <c r="K6102" s="3" t="str">
        <f>IF(VLOOKUP(D6102,'Resources Final'!A:C,3,FALSE)=0,"",VLOOKUP(D6102,'Resources Final'!A:C,3,FALSE))</f>
        <v/>
      </c>
      <c r="L6102" s="3" t="str">
        <f>IF(VLOOKUP(D6102,'Resources Final'!A:D,4,FALSE)=0,"",VLOOKUP(D6102,'Resources Final'!A:D,4,FALSE))</f>
        <v/>
      </c>
      <c r="M6102" s="3" t="str">
        <f>IF(VLOOKUP(D6102,'Resources Final'!A:E,5,FALSE)=0,"",VLOOKUP(D6102,'Resources Final'!A:E,5,FALSE))</f>
        <v>N</v>
      </c>
      <c r="N6102" s="7" t="str">
        <f>IF(VLOOKUP(D6102,'Resources Final'!A:F,6,FALSE)=0,"",VLOOKUP(D6102,'Resources Final'!A:F,6,FALSE))</f>
        <v/>
      </c>
      <c r="O6102" s="3" t="str">
        <f>IF(VLOOKUP(D6102,'Resources Final'!A:G,7,FALSE)=0,"",VLOOKUP(D6102,'Resources Final'!A:G,7,FALSE))</f>
        <v/>
      </c>
    </row>
    <row r="6103" spans="1:15" x14ac:dyDescent="0.2">
      <c r="A6103" s="11" t="s">
        <v>4160</v>
      </c>
      <c r="B6103" s="11" t="str">
        <f t="shared" si="110"/>
        <v>David H. Koch Charitable Foundation_Aspen Institute1996250000</v>
      </c>
      <c r="C6103" s="11" t="s">
        <v>955</v>
      </c>
      <c r="D6103" s="11" t="s">
        <v>275</v>
      </c>
      <c r="E6103" s="11" t="s">
        <v>275</v>
      </c>
      <c r="F6103" s="4">
        <v>250000</v>
      </c>
      <c r="G6103" s="3">
        <v>1996</v>
      </c>
      <c r="H6103"/>
      <c r="I6103" s="12"/>
      <c r="K6103" s="3" t="str">
        <f>IF(VLOOKUP(D6103,'Resources Final'!A:C,3,FALSE)=0,"",VLOOKUP(D6103,'Resources Final'!A:C,3,FALSE))</f>
        <v/>
      </c>
      <c r="L6103" s="3" t="str">
        <f>IF(VLOOKUP(D6103,'Resources Final'!A:D,4,FALSE)=0,"",VLOOKUP(D6103,'Resources Final'!A:D,4,FALSE))</f>
        <v/>
      </c>
      <c r="M6103" s="3" t="str">
        <f>IF(VLOOKUP(D6103,'Resources Final'!A:E,5,FALSE)=0,"",VLOOKUP(D6103,'Resources Final'!A:E,5,FALSE))</f>
        <v/>
      </c>
      <c r="N6103" s="7" t="str">
        <f>IF(VLOOKUP(D6103,'Resources Final'!A:F,6,FALSE)=0,"",VLOOKUP(D6103,'Resources Final'!A:F,6,FALSE))</f>
        <v>https://www.sourcewatch.org/index.php/Aspen_Institute_for_Humanistic_Studies</v>
      </c>
      <c r="O6103" s="3" t="str">
        <f>IF(VLOOKUP(D6103,'Resources Final'!A:G,7,FALSE)=0,"",VLOOKUP(D6103,'Resources Final'!A:G,7,FALSE))</f>
        <v>Sourcewatch</v>
      </c>
    </row>
    <row r="6104" spans="1:15" x14ac:dyDescent="0.2">
      <c r="A6104" s="11" t="s">
        <v>4160</v>
      </c>
      <c r="B6104" s="11" t="str">
        <f t="shared" si="110"/>
        <v>David H. Koch Charitable Foundation_Ballet Theatre Foundation1996250000</v>
      </c>
      <c r="C6104" s="11" t="s">
        <v>955</v>
      </c>
      <c r="D6104" s="11" t="s">
        <v>344</v>
      </c>
      <c r="E6104" s="11" t="s">
        <v>344</v>
      </c>
      <c r="F6104" s="4">
        <v>250000</v>
      </c>
      <c r="G6104" s="3">
        <v>1996</v>
      </c>
      <c r="H6104"/>
      <c r="I6104" s="12"/>
      <c r="K6104" s="3" t="str">
        <f>IF(VLOOKUP(D6104,'Resources Final'!A:C,3,FALSE)=0,"",VLOOKUP(D6104,'Resources Final'!A:C,3,FALSE))</f>
        <v/>
      </c>
      <c r="L6104" s="3" t="str">
        <f>IF(VLOOKUP(D6104,'Resources Final'!A:D,4,FALSE)=0,"",VLOOKUP(D6104,'Resources Final'!A:D,4,FALSE))</f>
        <v/>
      </c>
      <c r="M6104" s="3" t="str">
        <f>IF(VLOOKUP(D6104,'Resources Final'!A:E,5,FALSE)=0,"",VLOOKUP(D6104,'Resources Final'!A:E,5,FALSE))</f>
        <v>N</v>
      </c>
      <c r="N6104" s="7" t="str">
        <f>IF(VLOOKUP(D6104,'Resources Final'!A:F,6,FALSE)=0,"",VLOOKUP(D6104,'Resources Final'!A:F,6,FALSE))</f>
        <v/>
      </c>
      <c r="O6104" s="3" t="str">
        <f>IF(VLOOKUP(D6104,'Resources Final'!A:G,7,FALSE)=0,"",VLOOKUP(D6104,'Resources Final'!A:G,7,FALSE))</f>
        <v/>
      </c>
    </row>
    <row r="6105" spans="1:15" x14ac:dyDescent="0.2">
      <c r="A6105" s="11" t="s">
        <v>4160</v>
      </c>
      <c r="B6105" s="11" t="str">
        <f t="shared" si="110"/>
        <v>David H. Koch Charitable Foundation_Brooklyn Museum199625000</v>
      </c>
      <c r="C6105" s="11" t="s">
        <v>955</v>
      </c>
      <c r="D6105" s="11" t="s">
        <v>512</v>
      </c>
      <c r="E6105" s="11" t="s">
        <v>512</v>
      </c>
      <c r="F6105" s="4">
        <v>25000</v>
      </c>
      <c r="G6105" s="3">
        <v>1996</v>
      </c>
      <c r="H6105"/>
      <c r="I6105" s="12"/>
      <c r="K6105" s="3" t="str">
        <f>IF(VLOOKUP(D6105,'Resources Final'!A:C,3,FALSE)=0,"",VLOOKUP(D6105,'Resources Final'!A:C,3,FALSE))</f>
        <v/>
      </c>
      <c r="L6105" s="3" t="str">
        <f>IF(VLOOKUP(D6105,'Resources Final'!A:D,4,FALSE)=0,"",VLOOKUP(D6105,'Resources Final'!A:D,4,FALSE))</f>
        <v/>
      </c>
      <c r="M6105" s="3" t="str">
        <f>IF(VLOOKUP(D6105,'Resources Final'!A:E,5,FALSE)=0,"",VLOOKUP(D6105,'Resources Final'!A:E,5,FALSE))</f>
        <v>N</v>
      </c>
      <c r="N6105" s="7" t="str">
        <f>IF(VLOOKUP(D6105,'Resources Final'!A:F,6,FALSE)=0,"",VLOOKUP(D6105,'Resources Final'!A:F,6,FALSE))</f>
        <v/>
      </c>
      <c r="O6105" s="3" t="str">
        <f>IF(VLOOKUP(D6105,'Resources Final'!A:G,7,FALSE)=0,"",VLOOKUP(D6105,'Resources Final'!A:G,7,FALSE))</f>
        <v/>
      </c>
    </row>
    <row r="6106" spans="1:15" x14ac:dyDescent="0.2">
      <c r="A6106" s="11" t="s">
        <v>4160</v>
      </c>
      <c r="B6106" s="11" t="str">
        <f t="shared" si="110"/>
        <v>David H. Koch Charitable Foundation_Cambridge College199625000</v>
      </c>
      <c r="C6106" s="11" t="s">
        <v>955</v>
      </c>
      <c r="D6106" s="11" t="s">
        <v>587</v>
      </c>
      <c r="E6106" s="11" t="s">
        <v>587</v>
      </c>
      <c r="F6106" s="4">
        <v>25000</v>
      </c>
      <c r="G6106" s="3">
        <v>1996</v>
      </c>
      <c r="H6106"/>
      <c r="I6106" s="12"/>
      <c r="K6106" s="3" t="str">
        <f>IF(VLOOKUP(D6106,'Resources Final'!A:C,3,FALSE)=0,"",VLOOKUP(D6106,'Resources Final'!A:C,3,FALSE))</f>
        <v/>
      </c>
      <c r="L6106" s="3" t="str">
        <f>IF(VLOOKUP(D6106,'Resources Final'!A:D,4,FALSE)=0,"",VLOOKUP(D6106,'Resources Final'!A:D,4,FALSE))</f>
        <v>Y</v>
      </c>
      <c r="M6106" s="3" t="str">
        <f>IF(VLOOKUP(D6106,'Resources Final'!A:E,5,FALSE)=0,"",VLOOKUP(D6106,'Resources Final'!A:E,5,FALSE))</f>
        <v/>
      </c>
      <c r="N6106" s="7" t="str">
        <f>IF(VLOOKUP(D6106,'Resources Final'!A:F,6,FALSE)=0,"",VLOOKUP(D6106,'Resources Final'!A:F,6,FALSE))</f>
        <v/>
      </c>
      <c r="O6106" s="3" t="str">
        <f>IF(VLOOKUP(D6106,'Resources Final'!A:G,7,FALSE)=0,"",VLOOKUP(D6106,'Resources Final'!A:G,7,FALSE))</f>
        <v/>
      </c>
    </row>
    <row r="6107" spans="1:15" x14ac:dyDescent="0.2">
      <c r="A6107" s="11" t="s">
        <v>4160</v>
      </c>
      <c r="B6107" s="11" t="str">
        <f t="shared" si="110"/>
        <v>David H. Koch Charitable Foundation_CaP CURE19961934000</v>
      </c>
      <c r="C6107" s="11" t="s">
        <v>955</v>
      </c>
      <c r="D6107" s="11" t="s">
        <v>602</v>
      </c>
      <c r="E6107" s="11" t="s">
        <v>602</v>
      </c>
      <c r="F6107" s="4">
        <v>1934000</v>
      </c>
      <c r="G6107" s="3">
        <v>1996</v>
      </c>
      <c r="H6107"/>
      <c r="I6107" s="12"/>
      <c r="K6107" s="3" t="str">
        <f>IF(VLOOKUP(D6107,'Resources Final'!A:C,3,FALSE)=0,"",VLOOKUP(D6107,'Resources Final'!A:C,3,FALSE))</f>
        <v/>
      </c>
      <c r="L6107" s="3" t="str">
        <f>IF(VLOOKUP(D6107,'Resources Final'!A:D,4,FALSE)=0,"",VLOOKUP(D6107,'Resources Final'!A:D,4,FALSE))</f>
        <v/>
      </c>
      <c r="M6107" s="3" t="str">
        <f>IF(VLOOKUP(D6107,'Resources Final'!A:E,5,FALSE)=0,"",VLOOKUP(D6107,'Resources Final'!A:E,5,FALSE))</f>
        <v>N</v>
      </c>
      <c r="N6107" s="7" t="str">
        <f>IF(VLOOKUP(D6107,'Resources Final'!A:F,6,FALSE)=0,"",VLOOKUP(D6107,'Resources Final'!A:F,6,FALSE))</f>
        <v/>
      </c>
      <c r="O6107" s="3" t="str">
        <f>IF(VLOOKUP(D6107,'Resources Final'!A:G,7,FALSE)=0,"",VLOOKUP(D6107,'Resources Final'!A:G,7,FALSE))</f>
        <v/>
      </c>
    </row>
    <row r="6108" spans="1:15" x14ac:dyDescent="0.2">
      <c r="A6108" s="11" t="s">
        <v>4160</v>
      </c>
      <c r="B6108" s="11" t="str">
        <f t="shared" si="110"/>
        <v>David H. Koch Charitable Foundation_Cato Institute1996507500</v>
      </c>
      <c r="C6108" s="11" t="s">
        <v>955</v>
      </c>
      <c r="D6108" s="11" t="s">
        <v>636</v>
      </c>
      <c r="E6108" s="11" t="s">
        <v>636</v>
      </c>
      <c r="F6108" s="4">
        <v>507500</v>
      </c>
      <c r="G6108" s="3">
        <v>1996</v>
      </c>
      <c r="H6108"/>
      <c r="I6108" s="12"/>
      <c r="K6108" s="3" t="str">
        <f>IF(VLOOKUP(D6108,'Resources Final'!A:C,3,FALSE)=0,"",VLOOKUP(D6108,'Resources Final'!A:C,3,FALSE))</f>
        <v/>
      </c>
      <c r="L6108" s="3" t="str">
        <f>IF(VLOOKUP(D6108,'Resources Final'!A:D,4,FALSE)=0,"",VLOOKUP(D6108,'Resources Final'!A:D,4,FALSE))</f>
        <v/>
      </c>
      <c r="M6108" s="3" t="str">
        <f>IF(VLOOKUP(D6108,'Resources Final'!A:E,5,FALSE)=0,"",VLOOKUP(D6108,'Resources Final'!A:E,5,FALSE))</f>
        <v/>
      </c>
      <c r="N6108" s="7" t="str">
        <f>IF(VLOOKUP(D6108,'Resources Final'!A:F,6,FALSE)=0,"",VLOOKUP(D6108,'Resources Final'!A:F,6,FALSE))</f>
        <v>https://www.desmogblog.com/cato-institute</v>
      </c>
      <c r="O6108" s="3" t="str">
        <f>IF(VLOOKUP(D6108,'Resources Final'!A:G,7,FALSE)=0,"",VLOOKUP(D6108,'Resources Final'!A:G,7,FALSE))</f>
        <v>Desmog</v>
      </c>
    </row>
    <row r="6109" spans="1:15" x14ac:dyDescent="0.2">
      <c r="A6109" s="11" t="s">
        <v>4160</v>
      </c>
      <c r="B6109" s="11" t="str">
        <f t="shared" si="110"/>
        <v>David H. Koch Charitable Foundation_Citizens for a Sound Economy (CSE)1996500000</v>
      </c>
      <c r="C6109" s="11" t="s">
        <v>955</v>
      </c>
      <c r="D6109" s="11" t="s">
        <v>730</v>
      </c>
      <c r="E6109" s="11" t="s">
        <v>730</v>
      </c>
      <c r="F6109" s="4">
        <v>500000</v>
      </c>
      <c r="G6109" s="3">
        <v>1996</v>
      </c>
      <c r="H6109"/>
      <c r="I6109" s="12"/>
      <c r="K6109" s="3" t="str">
        <f>IF(VLOOKUP(D6109,'Resources Final'!A:C,3,FALSE)=0,"",VLOOKUP(D6109,'Resources Final'!A:C,3,FALSE))</f>
        <v/>
      </c>
      <c r="L6109" s="3" t="str">
        <f>IF(VLOOKUP(D6109,'Resources Final'!A:D,4,FALSE)=0,"",VLOOKUP(D6109,'Resources Final'!A:D,4,FALSE))</f>
        <v/>
      </c>
      <c r="M6109" s="3" t="str">
        <f>IF(VLOOKUP(D6109,'Resources Final'!A:E,5,FALSE)=0,"",VLOOKUP(D6109,'Resources Final'!A:E,5,FALSE))</f>
        <v/>
      </c>
      <c r="N6109" s="7" t="str">
        <f>IF(VLOOKUP(D6109,'Resources Final'!A:F,6,FALSE)=0,"",VLOOKUP(D6109,'Resources Final'!A:F,6,FALSE))</f>
        <v>https://www.desmogblog.com/freedomworks</v>
      </c>
      <c r="O6109" s="3" t="str">
        <f>IF(VLOOKUP(D6109,'Resources Final'!A:G,7,FALSE)=0,"",VLOOKUP(D6109,'Resources Final'!A:G,7,FALSE))</f>
        <v>Desmog</v>
      </c>
    </row>
    <row r="6110" spans="1:15" x14ac:dyDescent="0.2">
      <c r="A6110" s="11" t="s">
        <v>4160</v>
      </c>
      <c r="B6110" s="11" t="str">
        <f t="shared" si="110"/>
        <v>David H. Koch Charitable Foundation_Cold Spring Harbor Laboratory199625000</v>
      </c>
      <c r="C6110" s="11" t="s">
        <v>955</v>
      </c>
      <c r="D6110" s="11" t="s">
        <v>772</v>
      </c>
      <c r="E6110" s="11" t="s">
        <v>772</v>
      </c>
      <c r="F6110" s="4">
        <v>25000</v>
      </c>
      <c r="G6110" s="3">
        <v>1996</v>
      </c>
      <c r="H6110"/>
      <c r="I6110" s="12"/>
      <c r="K6110" s="3" t="str">
        <f>IF(VLOOKUP(D6110,'Resources Final'!A:C,3,FALSE)=0,"",VLOOKUP(D6110,'Resources Final'!A:C,3,FALSE))</f>
        <v/>
      </c>
      <c r="L6110" s="3" t="str">
        <f>IF(VLOOKUP(D6110,'Resources Final'!A:D,4,FALSE)=0,"",VLOOKUP(D6110,'Resources Final'!A:D,4,FALSE))</f>
        <v/>
      </c>
      <c r="M6110" s="3" t="str">
        <f>IF(VLOOKUP(D6110,'Resources Final'!A:E,5,FALSE)=0,"",VLOOKUP(D6110,'Resources Final'!A:E,5,FALSE))</f>
        <v/>
      </c>
      <c r="N6110" s="7" t="str">
        <f>IF(VLOOKUP(D6110,'Resources Final'!A:F,6,FALSE)=0,"",VLOOKUP(D6110,'Resources Final'!A:F,6,FALSE))</f>
        <v/>
      </c>
      <c r="O6110" s="3" t="str">
        <f>IF(VLOOKUP(D6110,'Resources Final'!A:G,7,FALSE)=0,"",VLOOKUP(D6110,'Resources Final'!A:G,7,FALSE))</f>
        <v/>
      </c>
    </row>
    <row r="6111" spans="1:15" x14ac:dyDescent="0.2">
      <c r="A6111" s="11" t="s">
        <v>4160</v>
      </c>
      <c r="B6111" s="11" t="str">
        <f t="shared" si="110"/>
        <v>David H. Koch Charitable Foundation_Competitive Enterprise Institute199650000</v>
      </c>
      <c r="C6111" s="11" t="s">
        <v>955</v>
      </c>
      <c r="D6111" s="11" t="s">
        <v>816</v>
      </c>
      <c r="E6111" s="11" t="s">
        <v>816</v>
      </c>
      <c r="F6111" s="4">
        <v>50000</v>
      </c>
      <c r="G6111" s="3">
        <v>1996</v>
      </c>
      <c r="H6111"/>
      <c r="I6111" s="12"/>
      <c r="K6111" s="3" t="str">
        <f>IF(VLOOKUP(D6111,'Resources Final'!A:C,3,FALSE)=0,"",VLOOKUP(D6111,'Resources Final'!A:C,3,FALSE))</f>
        <v/>
      </c>
      <c r="L6111" s="3" t="str">
        <f>IF(VLOOKUP(D6111,'Resources Final'!A:D,4,FALSE)=0,"",VLOOKUP(D6111,'Resources Final'!A:D,4,FALSE))</f>
        <v/>
      </c>
      <c r="M6111" s="3" t="str">
        <f>IF(VLOOKUP(D6111,'Resources Final'!A:E,5,FALSE)=0,"",VLOOKUP(D6111,'Resources Final'!A:E,5,FALSE))</f>
        <v/>
      </c>
      <c r="N6111" s="7" t="str">
        <f>IF(VLOOKUP(D6111,'Resources Final'!A:F,6,FALSE)=0,"",VLOOKUP(D6111,'Resources Final'!A:F,6,FALSE))</f>
        <v>https://www.desmogblog.com/competitive-enterprise-institute</v>
      </c>
      <c r="O6111" s="3" t="str">
        <f>IF(VLOOKUP(D6111,'Resources Final'!A:G,7,FALSE)=0,"",VLOOKUP(D6111,'Resources Final'!A:G,7,FALSE))</f>
        <v>Desmog</v>
      </c>
    </row>
    <row r="6112" spans="1:15" x14ac:dyDescent="0.2">
      <c r="A6112" s="11" t="s">
        <v>4160</v>
      </c>
      <c r="B6112" s="11" t="str">
        <f t="shared" si="110"/>
        <v>David H. Koch Charitable Foundation_George Mason University199650000</v>
      </c>
      <c r="C6112" s="11" t="s">
        <v>955</v>
      </c>
      <c r="D6112" s="11" t="s">
        <v>678</v>
      </c>
      <c r="E6112" s="11" t="s">
        <v>678</v>
      </c>
      <c r="F6112" s="4">
        <v>50000</v>
      </c>
      <c r="G6112" s="3">
        <v>1996</v>
      </c>
      <c r="H6112"/>
      <c r="I6112" s="12"/>
      <c r="K6112" s="3" t="str">
        <f>IF(VLOOKUP(D6112,'Resources Final'!A:C,3,FALSE)=0,"",VLOOKUP(D6112,'Resources Final'!A:C,3,FALSE))</f>
        <v/>
      </c>
      <c r="L6112" s="3" t="str">
        <f>IF(VLOOKUP(D6112,'Resources Final'!A:D,4,FALSE)=0,"",VLOOKUP(D6112,'Resources Final'!A:D,4,FALSE))</f>
        <v>Y</v>
      </c>
      <c r="M6112" s="3" t="str">
        <f>IF(VLOOKUP(D6112,'Resources Final'!A:E,5,FALSE)=0,"",VLOOKUP(D6112,'Resources Final'!A:E,5,FALSE))</f>
        <v/>
      </c>
      <c r="N6112" s="7" t="str">
        <f>IF(VLOOKUP(D6112,'Resources Final'!A:F,6,FALSE)=0,"",VLOOKUP(D6112,'Resources Final'!A:F,6,FALSE))</f>
        <v/>
      </c>
      <c r="O6112" s="3" t="str">
        <f>IF(VLOOKUP(D6112,'Resources Final'!A:G,7,FALSE)=0,"",VLOOKUP(D6112,'Resources Final'!A:G,7,FALSE))</f>
        <v/>
      </c>
    </row>
    <row r="6113" spans="1:15" x14ac:dyDescent="0.2">
      <c r="A6113" s="11" t="s">
        <v>4160</v>
      </c>
      <c r="B6113" s="11" t="str">
        <f t="shared" si="110"/>
        <v>David H. Koch Charitable Foundation_Institute for Humane Studies at George Mason University1996250000</v>
      </c>
      <c r="C6113" s="11" t="s">
        <v>955</v>
      </c>
      <c r="D6113" s="11" t="s">
        <v>1680</v>
      </c>
      <c r="E6113" s="11" t="s">
        <v>4261</v>
      </c>
      <c r="F6113" s="4">
        <v>250000</v>
      </c>
      <c r="G6113" s="3">
        <v>1996</v>
      </c>
      <c r="H6113"/>
      <c r="I6113" s="12"/>
      <c r="K6113" s="3" t="str">
        <f>IF(VLOOKUP(D6113,'Resources Final'!A:C,3,FALSE)=0,"",VLOOKUP(D6113,'Resources Final'!A:C,3,FALSE))</f>
        <v/>
      </c>
      <c r="L6113" s="3" t="str">
        <f>IF(VLOOKUP(D6113,'Resources Final'!A:D,4,FALSE)=0,"",VLOOKUP(D6113,'Resources Final'!A:D,4,FALSE))</f>
        <v>Y</v>
      </c>
      <c r="M6113" s="3" t="str">
        <f>IF(VLOOKUP(D6113,'Resources Final'!A:E,5,FALSE)=0,"",VLOOKUP(D6113,'Resources Final'!A:E,5,FALSE))</f>
        <v/>
      </c>
      <c r="N6113" s="7" t="str">
        <f>IF(VLOOKUP(D6113,'Resources Final'!A:F,6,FALSE)=0,"",VLOOKUP(D6113,'Resources Final'!A:F,6,FALSE))</f>
        <v>https://www.desmogblog.com/institute-humane-studies-george-mason-university</v>
      </c>
      <c r="O6113" s="3" t="str">
        <f>IF(VLOOKUP(D6113,'Resources Final'!A:G,7,FALSE)=0,"",VLOOKUP(D6113,'Resources Final'!A:G,7,FALSE))</f>
        <v>Desmog</v>
      </c>
    </row>
    <row r="6114" spans="1:15" x14ac:dyDescent="0.2">
      <c r="A6114" s="11" t="s">
        <v>4160</v>
      </c>
      <c r="B6114" s="11" t="str">
        <f t="shared" si="110"/>
        <v>David H. Koch Charitable Foundation_Institute for Humane Studies at George Mason University1996100000</v>
      </c>
      <c r="C6114" s="11" t="s">
        <v>955</v>
      </c>
      <c r="D6114" s="11" t="s">
        <v>1680</v>
      </c>
      <c r="E6114" s="11" t="s">
        <v>4261</v>
      </c>
      <c r="F6114" s="4">
        <v>100000</v>
      </c>
      <c r="G6114" s="3">
        <v>1996</v>
      </c>
      <c r="H6114"/>
      <c r="I6114" s="12"/>
      <c r="K6114" s="3" t="str">
        <f>IF(VLOOKUP(D6114,'Resources Final'!A:C,3,FALSE)=0,"",VLOOKUP(D6114,'Resources Final'!A:C,3,FALSE))</f>
        <v/>
      </c>
      <c r="L6114" s="3" t="str">
        <f>IF(VLOOKUP(D6114,'Resources Final'!A:D,4,FALSE)=0,"",VLOOKUP(D6114,'Resources Final'!A:D,4,FALSE))</f>
        <v>Y</v>
      </c>
      <c r="M6114" s="3" t="str">
        <f>IF(VLOOKUP(D6114,'Resources Final'!A:E,5,FALSE)=0,"",VLOOKUP(D6114,'Resources Final'!A:E,5,FALSE))</f>
        <v/>
      </c>
      <c r="N6114" s="7" t="str">
        <f>IF(VLOOKUP(D6114,'Resources Final'!A:F,6,FALSE)=0,"",VLOOKUP(D6114,'Resources Final'!A:F,6,FALSE))</f>
        <v>https://www.desmogblog.com/institute-humane-studies-george-mason-university</v>
      </c>
      <c r="O6114" s="3" t="str">
        <f>IF(VLOOKUP(D6114,'Resources Final'!A:G,7,FALSE)=0,"",VLOOKUP(D6114,'Resources Final'!A:G,7,FALSE))</f>
        <v>Desmog</v>
      </c>
    </row>
    <row r="6115" spans="1:15" x14ac:dyDescent="0.2">
      <c r="A6115" s="11" t="s">
        <v>4156</v>
      </c>
      <c r="B6115" s="11" t="str">
        <f t="shared" si="110"/>
        <v>David H. Koch Charitable Foundation_Center for the Study of Market Processes (precursor to Mercatus)199650000</v>
      </c>
      <c r="C6115" s="11" t="s">
        <v>955</v>
      </c>
      <c r="D6115" s="11" t="s">
        <v>677</v>
      </c>
      <c r="E6115" s="11" t="s">
        <v>678</v>
      </c>
      <c r="F6115" s="4">
        <v>50000</v>
      </c>
      <c r="G6115" s="3">
        <v>1996</v>
      </c>
      <c r="H6115"/>
      <c r="I6115" s="12"/>
      <c r="K6115" s="3" t="str">
        <f>IF(VLOOKUP(D6115,'Resources Final'!A:C,3,FALSE)=0,"",VLOOKUP(D6115,'Resources Final'!A:C,3,FALSE))</f>
        <v/>
      </c>
      <c r="L6115" s="3" t="str">
        <f>IF(VLOOKUP(D6115,'Resources Final'!A:D,4,FALSE)=0,"",VLOOKUP(D6115,'Resources Final'!A:D,4,FALSE))</f>
        <v>Y</v>
      </c>
      <c r="M6115" s="3" t="str">
        <f>IF(VLOOKUP(D6115,'Resources Final'!A:E,5,FALSE)=0,"",VLOOKUP(D6115,'Resources Final'!A:E,5,FALSE))</f>
        <v/>
      </c>
      <c r="N6115" s="7" t="str">
        <f>IF(VLOOKUP(D6115,'Resources Final'!A:F,6,FALSE)=0,"",VLOOKUP(D6115,'Resources Final'!A:F,6,FALSE))</f>
        <v/>
      </c>
      <c r="O6115" s="3" t="str">
        <f>IF(VLOOKUP(D6115,'Resources Final'!A:G,7,FALSE)=0,"",VLOOKUP(D6115,'Resources Final'!A:G,7,FALSE))</f>
        <v/>
      </c>
    </row>
    <row r="6116" spans="1:15" x14ac:dyDescent="0.2">
      <c r="A6116" s="11" t="s">
        <v>4160</v>
      </c>
      <c r="B6116" s="11" t="str">
        <f t="shared" si="110"/>
        <v>David H. Koch Charitable Foundation_God's Love We Deliver199610000</v>
      </c>
      <c r="C6116" s="11" t="s">
        <v>955</v>
      </c>
      <c r="D6116" s="11" t="s">
        <v>1416</v>
      </c>
      <c r="E6116" s="11" t="s">
        <v>1416</v>
      </c>
      <c r="F6116" s="4">
        <v>10000</v>
      </c>
      <c r="G6116" s="3">
        <v>1996</v>
      </c>
      <c r="H6116"/>
      <c r="I6116" s="12"/>
      <c r="K6116" s="3" t="str">
        <f>IF(VLOOKUP(D6116,'Resources Final'!A:C,3,FALSE)=0,"",VLOOKUP(D6116,'Resources Final'!A:C,3,FALSE))</f>
        <v/>
      </c>
      <c r="L6116" s="3" t="str">
        <f>IF(VLOOKUP(D6116,'Resources Final'!A:D,4,FALSE)=0,"",VLOOKUP(D6116,'Resources Final'!A:D,4,FALSE))</f>
        <v/>
      </c>
      <c r="M6116" s="3" t="str">
        <f>IF(VLOOKUP(D6116,'Resources Final'!A:E,5,FALSE)=0,"",VLOOKUP(D6116,'Resources Final'!A:E,5,FALSE))</f>
        <v>N</v>
      </c>
      <c r="N6116" s="7" t="str">
        <f>IF(VLOOKUP(D6116,'Resources Final'!A:F,6,FALSE)=0,"",VLOOKUP(D6116,'Resources Final'!A:F,6,FALSE))</f>
        <v/>
      </c>
      <c r="O6116" s="3" t="str">
        <f>IF(VLOOKUP(D6116,'Resources Final'!A:G,7,FALSE)=0,"",VLOOKUP(D6116,'Resources Final'!A:G,7,FALSE))</f>
        <v/>
      </c>
    </row>
    <row r="6117" spans="1:15" x14ac:dyDescent="0.2">
      <c r="A6117" s="11" t="s">
        <v>4160</v>
      </c>
      <c r="B6117" s="11" t="str">
        <f t="shared" si="110"/>
        <v>David H. Koch Charitable Foundation_Henry Street Settlement199610000</v>
      </c>
      <c r="C6117" s="11" t="s">
        <v>955</v>
      </c>
      <c r="D6117" s="11" t="s">
        <v>1567</v>
      </c>
      <c r="E6117" s="11" t="s">
        <v>1567</v>
      </c>
      <c r="F6117" s="4">
        <v>10000</v>
      </c>
      <c r="G6117" s="3">
        <v>1996</v>
      </c>
      <c r="H6117"/>
      <c r="I6117" s="12"/>
      <c r="K6117" s="3" t="str">
        <f>IF(VLOOKUP(D6117,'Resources Final'!A:C,3,FALSE)=0,"",VLOOKUP(D6117,'Resources Final'!A:C,3,FALSE))</f>
        <v/>
      </c>
      <c r="L6117" s="3" t="str">
        <f>IF(VLOOKUP(D6117,'Resources Final'!A:D,4,FALSE)=0,"",VLOOKUP(D6117,'Resources Final'!A:D,4,FALSE))</f>
        <v/>
      </c>
      <c r="M6117" s="3" t="str">
        <f>IF(VLOOKUP(D6117,'Resources Final'!A:E,5,FALSE)=0,"",VLOOKUP(D6117,'Resources Final'!A:E,5,FALSE))</f>
        <v>N</v>
      </c>
      <c r="N6117" s="7" t="str">
        <f>IF(VLOOKUP(D6117,'Resources Final'!A:F,6,FALSE)=0,"",VLOOKUP(D6117,'Resources Final'!A:F,6,FALSE))</f>
        <v/>
      </c>
      <c r="O6117" s="3" t="str">
        <f>IF(VLOOKUP(D6117,'Resources Final'!A:G,7,FALSE)=0,"",VLOOKUP(D6117,'Resources Final'!A:G,7,FALSE))</f>
        <v/>
      </c>
    </row>
    <row r="6118" spans="1:15" x14ac:dyDescent="0.2">
      <c r="A6118" s="11" t="s">
        <v>4160</v>
      </c>
      <c r="B6118" s="11" t="str">
        <f t="shared" si="110"/>
        <v>David H. Koch Charitable Foundation_Institute for Justice1996100000</v>
      </c>
      <c r="C6118" s="11" t="s">
        <v>955</v>
      </c>
      <c r="D6118" s="11" t="s">
        <v>1682</v>
      </c>
      <c r="E6118" s="11" t="s">
        <v>1682</v>
      </c>
      <c r="F6118" s="4">
        <v>100000</v>
      </c>
      <c r="G6118" s="3">
        <v>1996</v>
      </c>
      <c r="H6118"/>
      <c r="I6118" s="12"/>
      <c r="K6118" s="3" t="str">
        <f>IF(VLOOKUP(D6118,'Resources Final'!A:C,3,FALSE)=0,"",VLOOKUP(D6118,'Resources Final'!A:C,3,FALSE))</f>
        <v/>
      </c>
      <c r="L6118" s="3" t="str">
        <f>IF(VLOOKUP(D6118,'Resources Final'!A:D,4,FALSE)=0,"",VLOOKUP(D6118,'Resources Final'!A:D,4,FALSE))</f>
        <v/>
      </c>
      <c r="M6118" s="3" t="str">
        <f>IF(VLOOKUP(D6118,'Resources Final'!A:E,5,FALSE)=0,"",VLOOKUP(D6118,'Resources Final'!A:E,5,FALSE))</f>
        <v/>
      </c>
      <c r="N6118" s="7" t="str">
        <f>IF(VLOOKUP(D6118,'Resources Final'!A:F,6,FALSE)=0,"",VLOOKUP(D6118,'Resources Final'!A:F,6,FALSE))</f>
        <v>https://www.sourcewatch.org/index.php/Institute_for_Justice</v>
      </c>
      <c r="O6118" s="3" t="str">
        <f>IF(VLOOKUP(D6118,'Resources Final'!A:G,7,FALSE)=0,"",VLOOKUP(D6118,'Resources Final'!A:G,7,FALSE))</f>
        <v>Sourcewatch</v>
      </c>
    </row>
    <row r="6119" spans="1:15" x14ac:dyDescent="0.2">
      <c r="A6119" s="11" t="s">
        <v>4160</v>
      </c>
      <c r="B6119" s="11" t="str">
        <f t="shared" si="110"/>
        <v>David H. Koch Charitable Foundation_Institute for the Study of Human Origins1996300000</v>
      </c>
      <c r="C6119" s="11" t="s">
        <v>955</v>
      </c>
      <c r="D6119" s="11" t="s">
        <v>1693</v>
      </c>
      <c r="E6119" s="11" t="s">
        <v>1693</v>
      </c>
      <c r="F6119" s="4">
        <v>300000</v>
      </c>
      <c r="G6119" s="3">
        <v>1996</v>
      </c>
      <c r="H6119"/>
      <c r="I6119" s="12"/>
      <c r="K6119" s="3" t="str">
        <f>IF(VLOOKUP(D6119,'Resources Final'!A:C,3,FALSE)=0,"",VLOOKUP(D6119,'Resources Final'!A:C,3,FALSE))</f>
        <v/>
      </c>
      <c r="L6119" s="3" t="str">
        <f>IF(VLOOKUP(D6119,'Resources Final'!A:D,4,FALSE)=0,"",VLOOKUP(D6119,'Resources Final'!A:D,4,FALSE))</f>
        <v/>
      </c>
      <c r="M6119" s="3" t="str">
        <f>IF(VLOOKUP(D6119,'Resources Final'!A:E,5,FALSE)=0,"",VLOOKUP(D6119,'Resources Final'!A:E,5,FALSE))</f>
        <v/>
      </c>
      <c r="N6119" s="7" t="str">
        <f>IF(VLOOKUP(D6119,'Resources Final'!A:F,6,FALSE)=0,"",VLOOKUP(D6119,'Resources Final'!A:F,6,FALSE))</f>
        <v/>
      </c>
      <c r="O6119" s="3" t="str">
        <f>IF(VLOOKUP(D6119,'Resources Final'!A:G,7,FALSE)=0,"",VLOOKUP(D6119,'Resources Final'!A:G,7,FALSE))</f>
        <v/>
      </c>
    </row>
    <row r="6120" spans="1:15" x14ac:dyDescent="0.2">
      <c r="A6120" s="11" t="s">
        <v>4160</v>
      </c>
      <c r="B6120" s="11" t="str">
        <f t="shared" si="110"/>
        <v>David H. Koch Charitable Foundation_Institute for the Study of Human Origins199657175</v>
      </c>
      <c r="C6120" s="11" t="s">
        <v>955</v>
      </c>
      <c r="D6120" s="11" t="s">
        <v>1693</v>
      </c>
      <c r="E6120" s="11" t="s">
        <v>1693</v>
      </c>
      <c r="F6120" s="4">
        <v>57175</v>
      </c>
      <c r="G6120" s="3">
        <v>1996</v>
      </c>
      <c r="H6120"/>
      <c r="I6120" s="12"/>
      <c r="K6120" s="3" t="str">
        <f>IF(VLOOKUP(D6120,'Resources Final'!A:C,3,FALSE)=0,"",VLOOKUP(D6120,'Resources Final'!A:C,3,FALSE))</f>
        <v/>
      </c>
      <c r="L6120" s="3" t="str">
        <f>IF(VLOOKUP(D6120,'Resources Final'!A:D,4,FALSE)=0,"",VLOOKUP(D6120,'Resources Final'!A:D,4,FALSE))</f>
        <v/>
      </c>
      <c r="M6120" s="3" t="str">
        <f>IF(VLOOKUP(D6120,'Resources Final'!A:E,5,FALSE)=0,"",VLOOKUP(D6120,'Resources Final'!A:E,5,FALSE))</f>
        <v/>
      </c>
      <c r="N6120" s="7" t="str">
        <f>IF(VLOOKUP(D6120,'Resources Final'!A:F,6,FALSE)=0,"",VLOOKUP(D6120,'Resources Final'!A:F,6,FALSE))</f>
        <v/>
      </c>
      <c r="O6120" s="3" t="str">
        <f>IF(VLOOKUP(D6120,'Resources Final'!A:G,7,FALSE)=0,"",VLOOKUP(D6120,'Resources Final'!A:G,7,FALSE))</f>
        <v/>
      </c>
    </row>
    <row r="6121" spans="1:15" x14ac:dyDescent="0.2">
      <c r="A6121" s="11" t="s">
        <v>4160</v>
      </c>
      <c r="B6121" s="11" t="str">
        <f t="shared" si="110"/>
        <v>David H. Koch Charitable Foundation_Library of Congress1996500000</v>
      </c>
      <c r="C6121" s="11" t="s">
        <v>955</v>
      </c>
      <c r="D6121" s="11" t="s">
        <v>2164</v>
      </c>
      <c r="E6121" s="11" t="s">
        <v>2164</v>
      </c>
      <c r="F6121" s="4">
        <v>500000</v>
      </c>
      <c r="G6121" s="3">
        <v>1996</v>
      </c>
      <c r="H6121"/>
      <c r="I6121" s="12"/>
      <c r="K6121" s="3" t="str">
        <f>IF(VLOOKUP(D6121,'Resources Final'!A:C,3,FALSE)=0,"",VLOOKUP(D6121,'Resources Final'!A:C,3,FALSE))</f>
        <v/>
      </c>
      <c r="L6121" s="3" t="str">
        <f>IF(VLOOKUP(D6121,'Resources Final'!A:D,4,FALSE)=0,"",VLOOKUP(D6121,'Resources Final'!A:D,4,FALSE))</f>
        <v/>
      </c>
      <c r="M6121" s="3" t="str">
        <f>IF(VLOOKUP(D6121,'Resources Final'!A:E,5,FALSE)=0,"",VLOOKUP(D6121,'Resources Final'!A:E,5,FALSE))</f>
        <v/>
      </c>
      <c r="N6121" s="7" t="str">
        <f>IF(VLOOKUP(D6121,'Resources Final'!A:F,6,FALSE)=0,"",VLOOKUP(D6121,'Resources Final'!A:F,6,FALSE))</f>
        <v/>
      </c>
      <c r="O6121" s="3" t="str">
        <f>IF(VLOOKUP(D6121,'Resources Final'!A:G,7,FALSE)=0,"",VLOOKUP(D6121,'Resources Final'!A:G,7,FALSE))</f>
        <v/>
      </c>
    </row>
    <row r="6122" spans="1:15" x14ac:dyDescent="0.2">
      <c r="A6122" s="11" t="s">
        <v>4160</v>
      </c>
      <c r="B6122" s="11" t="str">
        <f t="shared" si="110"/>
        <v>David H. Koch Charitable Foundation_Massachusetts Institute of Technology199625000</v>
      </c>
      <c r="C6122" s="11" t="s">
        <v>955</v>
      </c>
      <c r="D6122" s="11" t="s">
        <v>2351</v>
      </c>
      <c r="E6122" s="11" t="s">
        <v>2351</v>
      </c>
      <c r="F6122" s="4">
        <v>25000</v>
      </c>
      <c r="G6122" s="3">
        <v>1996</v>
      </c>
      <c r="H6122"/>
      <c r="I6122" s="12"/>
      <c r="K6122" s="3" t="str">
        <f>IF(VLOOKUP(D6122,'Resources Final'!A:C,3,FALSE)=0,"",VLOOKUP(D6122,'Resources Final'!A:C,3,FALSE))</f>
        <v/>
      </c>
      <c r="L6122" s="3" t="str">
        <f>IF(VLOOKUP(D6122,'Resources Final'!A:D,4,FALSE)=0,"",VLOOKUP(D6122,'Resources Final'!A:D,4,FALSE))</f>
        <v>Y</v>
      </c>
      <c r="M6122" s="3" t="str">
        <f>IF(VLOOKUP(D6122,'Resources Final'!A:E,5,FALSE)=0,"",VLOOKUP(D6122,'Resources Final'!A:E,5,FALSE))</f>
        <v/>
      </c>
      <c r="N6122" s="7" t="str">
        <f>IF(VLOOKUP(D6122,'Resources Final'!A:F,6,FALSE)=0,"",VLOOKUP(D6122,'Resources Final'!A:F,6,FALSE))</f>
        <v/>
      </c>
      <c r="O6122" s="3" t="str">
        <f>IF(VLOOKUP(D6122,'Resources Final'!A:G,7,FALSE)=0,"",VLOOKUP(D6122,'Resources Final'!A:G,7,FALSE))</f>
        <v/>
      </c>
    </row>
    <row r="6123" spans="1:15" x14ac:dyDescent="0.2">
      <c r="A6123" s="11" t="s">
        <v>4160</v>
      </c>
      <c r="B6123" s="11" t="str">
        <f t="shared" si="110"/>
        <v>David H. Koch Charitable Foundation_Memorial Sloan-Kettering Cancer Center199610000</v>
      </c>
      <c r="C6123" s="11" t="s">
        <v>955</v>
      </c>
      <c r="D6123" s="11" t="s">
        <v>2423</v>
      </c>
      <c r="E6123" s="11" t="s">
        <v>2423</v>
      </c>
      <c r="F6123" s="4">
        <v>10000</v>
      </c>
      <c r="G6123" s="3">
        <v>1996</v>
      </c>
      <c r="H6123"/>
      <c r="I6123" s="12"/>
      <c r="K6123" s="3" t="str">
        <f>IF(VLOOKUP(D6123,'Resources Final'!A:C,3,FALSE)=0,"",VLOOKUP(D6123,'Resources Final'!A:C,3,FALSE))</f>
        <v/>
      </c>
      <c r="L6123" s="3" t="str">
        <f>IF(VLOOKUP(D6123,'Resources Final'!A:D,4,FALSE)=0,"",VLOOKUP(D6123,'Resources Final'!A:D,4,FALSE))</f>
        <v/>
      </c>
      <c r="M6123" s="3" t="str">
        <f>IF(VLOOKUP(D6123,'Resources Final'!A:E,5,FALSE)=0,"",VLOOKUP(D6123,'Resources Final'!A:E,5,FALSE))</f>
        <v>N</v>
      </c>
      <c r="N6123" s="7" t="str">
        <f>IF(VLOOKUP(D6123,'Resources Final'!A:F,6,FALSE)=0,"",VLOOKUP(D6123,'Resources Final'!A:F,6,FALSE))</f>
        <v/>
      </c>
      <c r="O6123" s="3" t="str">
        <f>IF(VLOOKUP(D6123,'Resources Final'!A:G,7,FALSE)=0,"",VLOOKUP(D6123,'Resources Final'!A:G,7,FALSE))</f>
        <v/>
      </c>
    </row>
    <row r="6124" spans="1:15" x14ac:dyDescent="0.2">
      <c r="A6124" s="11" t="s">
        <v>4160</v>
      </c>
      <c r="B6124" s="11" t="str">
        <f t="shared" si="110"/>
        <v>David H. Koch Charitable Foundation_National Center for Policy Analysis199650000</v>
      </c>
      <c r="C6124" s="11" t="s">
        <v>955</v>
      </c>
      <c r="D6124" s="11" t="s">
        <v>2601</v>
      </c>
      <c r="E6124" s="11" t="s">
        <v>2601</v>
      </c>
      <c r="F6124" s="4">
        <v>50000</v>
      </c>
      <c r="G6124" s="3">
        <v>1996</v>
      </c>
      <c r="H6124"/>
      <c r="I6124" s="12"/>
      <c r="K6124" s="3" t="str">
        <f>IF(VLOOKUP(D6124,'Resources Final'!A:C,3,FALSE)=0,"",VLOOKUP(D6124,'Resources Final'!A:C,3,FALSE))</f>
        <v/>
      </c>
      <c r="L6124" s="3" t="str">
        <f>IF(VLOOKUP(D6124,'Resources Final'!A:D,4,FALSE)=0,"",VLOOKUP(D6124,'Resources Final'!A:D,4,FALSE))</f>
        <v/>
      </c>
      <c r="M6124" s="3" t="str">
        <f>IF(VLOOKUP(D6124,'Resources Final'!A:E,5,FALSE)=0,"",VLOOKUP(D6124,'Resources Final'!A:E,5,FALSE))</f>
        <v/>
      </c>
      <c r="N6124" s="7" t="str">
        <f>IF(VLOOKUP(D6124,'Resources Final'!A:F,6,FALSE)=0,"",VLOOKUP(D6124,'Resources Final'!A:F,6,FALSE))</f>
        <v>https://www.desmogblog.com/national-center-policy-analysis</v>
      </c>
      <c r="O6124" s="3" t="str">
        <f>IF(VLOOKUP(D6124,'Resources Final'!A:G,7,FALSE)=0,"",VLOOKUP(D6124,'Resources Final'!A:G,7,FALSE))</f>
        <v>Desmog</v>
      </c>
    </row>
    <row r="6125" spans="1:15" x14ac:dyDescent="0.2">
      <c r="A6125" s="11" t="s">
        <v>4160</v>
      </c>
      <c r="B6125" s="11" t="str">
        <f t="shared" si="110"/>
        <v>David H. Koch Charitable Foundation_Network for Teaching Entrepreneurship1996195000</v>
      </c>
      <c r="C6125" s="11" t="s">
        <v>955</v>
      </c>
      <c r="D6125" s="11" t="s">
        <v>2641</v>
      </c>
      <c r="E6125" s="11" t="s">
        <v>2641</v>
      </c>
      <c r="F6125" s="4">
        <v>195000</v>
      </c>
      <c r="G6125" s="3">
        <v>1996</v>
      </c>
      <c r="H6125"/>
      <c r="I6125" s="12"/>
      <c r="K6125" s="3" t="str">
        <f>IF(VLOOKUP(D6125,'Resources Final'!A:C,3,FALSE)=0,"",VLOOKUP(D6125,'Resources Final'!A:C,3,FALSE))</f>
        <v/>
      </c>
      <c r="L6125" s="3" t="str">
        <f>IF(VLOOKUP(D6125,'Resources Final'!A:D,4,FALSE)=0,"",VLOOKUP(D6125,'Resources Final'!A:D,4,FALSE))</f>
        <v/>
      </c>
      <c r="M6125" s="3" t="str">
        <f>IF(VLOOKUP(D6125,'Resources Final'!A:E,5,FALSE)=0,"",VLOOKUP(D6125,'Resources Final'!A:E,5,FALSE))</f>
        <v/>
      </c>
      <c r="N6125" s="7" t="str">
        <f>IF(VLOOKUP(D6125,'Resources Final'!A:F,6,FALSE)=0,"",VLOOKUP(D6125,'Resources Final'!A:F,6,FALSE))</f>
        <v/>
      </c>
      <c r="O6125" s="3" t="str">
        <f>IF(VLOOKUP(D6125,'Resources Final'!A:G,7,FALSE)=0,"",VLOOKUP(D6125,'Resources Final'!A:G,7,FALSE))</f>
        <v/>
      </c>
    </row>
    <row r="6126" spans="1:15" x14ac:dyDescent="0.2">
      <c r="A6126" s="11" t="s">
        <v>4160</v>
      </c>
      <c r="B6126" s="11" t="str">
        <f t="shared" si="110"/>
        <v>David H. Koch Charitable Foundation_Network for Teaching Entrepreneurship199670200</v>
      </c>
      <c r="C6126" s="11" t="s">
        <v>955</v>
      </c>
      <c r="D6126" s="11" t="s">
        <v>2641</v>
      </c>
      <c r="E6126" s="11" t="s">
        <v>2641</v>
      </c>
      <c r="F6126" s="4">
        <v>70200</v>
      </c>
      <c r="G6126" s="3">
        <v>1996</v>
      </c>
      <c r="H6126"/>
      <c r="I6126" s="12"/>
      <c r="K6126" s="3" t="str">
        <f>IF(VLOOKUP(D6126,'Resources Final'!A:C,3,FALSE)=0,"",VLOOKUP(D6126,'Resources Final'!A:C,3,FALSE))</f>
        <v/>
      </c>
      <c r="L6126" s="3" t="str">
        <f>IF(VLOOKUP(D6126,'Resources Final'!A:D,4,FALSE)=0,"",VLOOKUP(D6126,'Resources Final'!A:D,4,FALSE))</f>
        <v/>
      </c>
      <c r="M6126" s="3" t="str">
        <f>IF(VLOOKUP(D6126,'Resources Final'!A:E,5,FALSE)=0,"",VLOOKUP(D6126,'Resources Final'!A:E,5,FALSE))</f>
        <v/>
      </c>
      <c r="N6126" s="7" t="str">
        <f>IF(VLOOKUP(D6126,'Resources Final'!A:F,6,FALSE)=0,"",VLOOKUP(D6126,'Resources Final'!A:F,6,FALSE))</f>
        <v/>
      </c>
      <c r="O6126" s="3" t="str">
        <f>IF(VLOOKUP(D6126,'Resources Final'!A:G,7,FALSE)=0,"",VLOOKUP(D6126,'Resources Final'!A:G,7,FALSE))</f>
        <v/>
      </c>
    </row>
    <row r="6127" spans="1:15" x14ac:dyDescent="0.2">
      <c r="A6127" s="11" t="s">
        <v>4160</v>
      </c>
      <c r="B6127" s="11" t="str">
        <f t="shared" si="110"/>
        <v>David H. Koch Charitable Foundation_New York City Ballet199610000</v>
      </c>
      <c r="C6127" s="11" t="s">
        <v>955</v>
      </c>
      <c r="D6127" s="11" t="s">
        <v>2655</v>
      </c>
      <c r="E6127" s="11" t="s">
        <v>2655</v>
      </c>
      <c r="F6127" s="4">
        <v>10000</v>
      </c>
      <c r="G6127" s="3">
        <v>1996</v>
      </c>
      <c r="H6127"/>
      <c r="I6127" s="12"/>
      <c r="K6127" s="3" t="str">
        <f>IF(VLOOKUP(D6127,'Resources Final'!A:C,3,FALSE)=0,"",VLOOKUP(D6127,'Resources Final'!A:C,3,FALSE))</f>
        <v/>
      </c>
      <c r="L6127" s="3" t="str">
        <f>IF(VLOOKUP(D6127,'Resources Final'!A:D,4,FALSE)=0,"",VLOOKUP(D6127,'Resources Final'!A:D,4,FALSE))</f>
        <v/>
      </c>
      <c r="M6127" s="3" t="str">
        <f>IF(VLOOKUP(D6127,'Resources Final'!A:E,5,FALSE)=0,"",VLOOKUP(D6127,'Resources Final'!A:E,5,FALSE))</f>
        <v>N</v>
      </c>
      <c r="N6127" s="7" t="str">
        <f>IF(VLOOKUP(D6127,'Resources Final'!A:F,6,FALSE)=0,"",VLOOKUP(D6127,'Resources Final'!A:F,6,FALSE))</f>
        <v/>
      </c>
      <c r="O6127" s="3" t="str">
        <f>IF(VLOOKUP(D6127,'Resources Final'!A:G,7,FALSE)=0,"",VLOOKUP(D6127,'Resources Final'!A:G,7,FALSE))</f>
        <v/>
      </c>
    </row>
    <row r="6128" spans="1:15" x14ac:dyDescent="0.2">
      <c r="A6128" s="11" t="s">
        <v>4160</v>
      </c>
      <c r="B6128" s="11" t="str">
        <f t="shared" si="110"/>
        <v>David H. Koch Charitable Foundation_New York Hospital1996500000</v>
      </c>
      <c r="C6128" s="11" t="s">
        <v>955</v>
      </c>
      <c r="D6128" s="11" t="s">
        <v>2658</v>
      </c>
      <c r="E6128" s="11" t="s">
        <v>2658</v>
      </c>
      <c r="F6128" s="4">
        <v>500000</v>
      </c>
      <c r="G6128" s="3">
        <v>1996</v>
      </c>
      <c r="H6128"/>
      <c r="I6128" s="12"/>
      <c r="K6128" s="3" t="str">
        <f>IF(VLOOKUP(D6128,'Resources Final'!A:C,3,FALSE)=0,"",VLOOKUP(D6128,'Resources Final'!A:C,3,FALSE))</f>
        <v/>
      </c>
      <c r="L6128" s="3" t="str">
        <f>IF(VLOOKUP(D6128,'Resources Final'!A:D,4,FALSE)=0,"",VLOOKUP(D6128,'Resources Final'!A:D,4,FALSE))</f>
        <v/>
      </c>
      <c r="M6128" s="3" t="str">
        <f>IF(VLOOKUP(D6128,'Resources Final'!A:E,5,FALSE)=0,"",VLOOKUP(D6128,'Resources Final'!A:E,5,FALSE))</f>
        <v>N</v>
      </c>
      <c r="N6128" s="7" t="str">
        <f>IF(VLOOKUP(D6128,'Resources Final'!A:F,6,FALSE)=0,"",VLOOKUP(D6128,'Resources Final'!A:F,6,FALSE))</f>
        <v/>
      </c>
      <c r="O6128" s="3" t="str">
        <f>IF(VLOOKUP(D6128,'Resources Final'!A:G,7,FALSE)=0,"",VLOOKUP(D6128,'Resources Final'!A:G,7,FALSE))</f>
        <v/>
      </c>
    </row>
    <row r="6129" spans="1:15" x14ac:dyDescent="0.2">
      <c r="A6129" s="11" t="s">
        <v>4160</v>
      </c>
      <c r="B6129" s="11" t="str">
        <f t="shared" si="110"/>
        <v>David H. Koch Charitable Foundation_Pacific Research Institute for Public Policy199650000</v>
      </c>
      <c r="C6129" s="11" t="s">
        <v>955</v>
      </c>
      <c r="D6129" s="11" t="s">
        <v>2786</v>
      </c>
      <c r="E6129" s="11" t="s">
        <v>2786</v>
      </c>
      <c r="F6129" s="4">
        <v>50000</v>
      </c>
      <c r="G6129" s="3">
        <v>1996</v>
      </c>
      <c r="H6129"/>
      <c r="I6129" s="12"/>
      <c r="K6129" s="3" t="str">
        <f>IF(VLOOKUP(D6129,'Resources Final'!A:C,3,FALSE)=0,"",VLOOKUP(D6129,'Resources Final'!A:C,3,FALSE))</f>
        <v/>
      </c>
      <c r="L6129" s="3" t="str">
        <f>IF(VLOOKUP(D6129,'Resources Final'!A:D,4,FALSE)=0,"",VLOOKUP(D6129,'Resources Final'!A:D,4,FALSE))</f>
        <v/>
      </c>
      <c r="M6129" s="3" t="str">
        <f>IF(VLOOKUP(D6129,'Resources Final'!A:E,5,FALSE)=0,"",VLOOKUP(D6129,'Resources Final'!A:E,5,FALSE))</f>
        <v/>
      </c>
      <c r="N6129" s="7" t="str">
        <f>IF(VLOOKUP(D6129,'Resources Final'!A:F,6,FALSE)=0,"",VLOOKUP(D6129,'Resources Final'!A:F,6,FALSE))</f>
        <v>https://www.desmogblog.com/pacific-research-institute</v>
      </c>
      <c r="O6129" s="3" t="str">
        <f>IF(VLOOKUP(D6129,'Resources Final'!A:G,7,FALSE)=0,"",VLOOKUP(D6129,'Resources Final'!A:G,7,FALSE))</f>
        <v>Desmog</v>
      </c>
    </row>
    <row r="6130" spans="1:15" x14ac:dyDescent="0.2">
      <c r="A6130" s="11" t="s">
        <v>4160</v>
      </c>
      <c r="B6130" s="11" t="str">
        <f t="shared" si="110"/>
        <v>David H. Koch Charitable Foundation_Pioneer Institute for Public Policy Research199650000</v>
      </c>
      <c r="C6130" s="11" t="s">
        <v>955</v>
      </c>
      <c r="D6130" s="11" t="s">
        <v>2862</v>
      </c>
      <c r="E6130" s="11" t="s">
        <v>2862</v>
      </c>
      <c r="F6130" s="4">
        <v>50000</v>
      </c>
      <c r="G6130" s="3">
        <v>1996</v>
      </c>
      <c r="H6130"/>
      <c r="I6130" s="12"/>
      <c r="K6130" s="3" t="str">
        <f>IF(VLOOKUP(D6130,'Resources Final'!A:C,3,FALSE)=0,"",VLOOKUP(D6130,'Resources Final'!A:C,3,FALSE))</f>
        <v/>
      </c>
      <c r="L6130" s="3" t="str">
        <f>IF(VLOOKUP(D6130,'Resources Final'!A:D,4,FALSE)=0,"",VLOOKUP(D6130,'Resources Final'!A:D,4,FALSE))</f>
        <v/>
      </c>
      <c r="M6130" s="3" t="str">
        <f>IF(VLOOKUP(D6130,'Resources Final'!A:E,5,FALSE)=0,"",VLOOKUP(D6130,'Resources Final'!A:E,5,FALSE))</f>
        <v/>
      </c>
      <c r="N6130" s="7" t="str">
        <f>IF(VLOOKUP(D6130,'Resources Final'!A:F,6,FALSE)=0,"",VLOOKUP(D6130,'Resources Final'!A:F,6,FALSE))</f>
        <v>https://www.sourcewatch.org/index.php/Pioneer_Institute_for_Public_Policy_Research</v>
      </c>
      <c r="O6130" s="3" t="str">
        <f>IF(VLOOKUP(D6130,'Resources Final'!A:G,7,FALSE)=0,"",VLOOKUP(D6130,'Resources Final'!A:G,7,FALSE))</f>
        <v>Sourcewatch</v>
      </c>
    </row>
    <row r="6131" spans="1:15" x14ac:dyDescent="0.2">
      <c r="A6131" s="11" t="s">
        <v>4160</v>
      </c>
      <c r="B6131" s="11" t="str">
        <f t="shared" si="110"/>
        <v>David H. Koch Charitable Foundation_Reason Foundation1996100000</v>
      </c>
      <c r="C6131" s="11" t="s">
        <v>955</v>
      </c>
      <c r="D6131" s="11" t="s">
        <v>3001</v>
      </c>
      <c r="E6131" s="11" t="s">
        <v>3001</v>
      </c>
      <c r="F6131" s="4">
        <v>100000</v>
      </c>
      <c r="G6131" s="3">
        <v>1996</v>
      </c>
      <c r="H6131"/>
      <c r="I6131" s="12"/>
      <c r="K6131" s="3" t="str">
        <f>IF(VLOOKUP(D6131,'Resources Final'!A:C,3,FALSE)=0,"",VLOOKUP(D6131,'Resources Final'!A:C,3,FALSE))</f>
        <v/>
      </c>
      <c r="L6131" s="3" t="str">
        <f>IF(VLOOKUP(D6131,'Resources Final'!A:D,4,FALSE)=0,"",VLOOKUP(D6131,'Resources Final'!A:D,4,FALSE))</f>
        <v/>
      </c>
      <c r="M6131" s="3" t="str">
        <f>IF(VLOOKUP(D6131,'Resources Final'!A:E,5,FALSE)=0,"",VLOOKUP(D6131,'Resources Final'!A:E,5,FALSE))</f>
        <v/>
      </c>
      <c r="N6131" s="7" t="str">
        <f>IF(VLOOKUP(D6131,'Resources Final'!A:F,6,FALSE)=0,"",VLOOKUP(D6131,'Resources Final'!A:F,6,FALSE))</f>
        <v>https://www.desmogblog.com/reason-foundation</v>
      </c>
      <c r="O6131" s="3" t="str">
        <f>IF(VLOOKUP(D6131,'Resources Final'!A:G,7,FALSE)=0,"",VLOOKUP(D6131,'Resources Final'!A:G,7,FALSE))</f>
        <v>Desmog</v>
      </c>
    </row>
    <row r="6132" spans="1:15" x14ac:dyDescent="0.2">
      <c r="A6132" s="11" t="s">
        <v>4160</v>
      </c>
      <c r="B6132" s="11" t="str">
        <f t="shared" si="110"/>
        <v>David H. Koch Charitable Foundation_Rockefeller University199625000</v>
      </c>
      <c r="C6132" s="11" t="s">
        <v>955</v>
      </c>
      <c r="D6132" s="11" t="s">
        <v>3092</v>
      </c>
      <c r="E6132" s="11" t="s">
        <v>3092</v>
      </c>
      <c r="F6132" s="4">
        <v>25000</v>
      </c>
      <c r="G6132" s="3">
        <v>1996</v>
      </c>
      <c r="H6132"/>
      <c r="I6132" s="12"/>
      <c r="K6132" s="3" t="str">
        <f>IF(VLOOKUP(D6132,'Resources Final'!A:C,3,FALSE)=0,"",VLOOKUP(D6132,'Resources Final'!A:C,3,FALSE))</f>
        <v/>
      </c>
      <c r="L6132" s="3" t="str">
        <f>IF(VLOOKUP(D6132,'Resources Final'!A:D,4,FALSE)=0,"",VLOOKUP(D6132,'Resources Final'!A:D,4,FALSE))</f>
        <v>Y</v>
      </c>
      <c r="M6132" s="3" t="str">
        <f>IF(VLOOKUP(D6132,'Resources Final'!A:E,5,FALSE)=0,"",VLOOKUP(D6132,'Resources Final'!A:E,5,FALSE))</f>
        <v/>
      </c>
      <c r="N6132" s="7" t="str">
        <f>IF(VLOOKUP(D6132,'Resources Final'!A:F,6,FALSE)=0,"",VLOOKUP(D6132,'Resources Final'!A:F,6,FALSE))</f>
        <v/>
      </c>
      <c r="O6132" s="3" t="str">
        <f>IF(VLOOKUP(D6132,'Resources Final'!A:G,7,FALSE)=0,"",VLOOKUP(D6132,'Resources Final'!A:G,7,FALSE))</f>
        <v/>
      </c>
    </row>
    <row r="6133" spans="1:15" x14ac:dyDescent="0.2">
      <c r="A6133" s="11" t="s">
        <v>4160</v>
      </c>
      <c r="B6133" s="11" t="str">
        <f t="shared" si="110"/>
        <v>David H. Koch Charitable Foundation_Shelburne Children's Center19961000</v>
      </c>
      <c r="C6133" s="11" t="s">
        <v>955</v>
      </c>
      <c r="D6133" s="11" t="s">
        <v>3302</v>
      </c>
      <c r="E6133" s="11" t="s">
        <v>3302</v>
      </c>
      <c r="F6133" s="4">
        <v>1000</v>
      </c>
      <c r="G6133" s="3">
        <v>1996</v>
      </c>
      <c r="H6133"/>
      <c r="I6133" s="12"/>
      <c r="K6133" s="3" t="str">
        <f>IF(VLOOKUP(D6133,'Resources Final'!A:C,3,FALSE)=0,"",VLOOKUP(D6133,'Resources Final'!A:C,3,FALSE))</f>
        <v/>
      </c>
      <c r="L6133" s="3" t="str">
        <f>IF(VLOOKUP(D6133,'Resources Final'!A:D,4,FALSE)=0,"",VLOOKUP(D6133,'Resources Final'!A:D,4,FALSE))</f>
        <v/>
      </c>
      <c r="M6133" s="3" t="str">
        <f>IF(VLOOKUP(D6133,'Resources Final'!A:E,5,FALSE)=0,"",VLOOKUP(D6133,'Resources Final'!A:E,5,FALSE))</f>
        <v>N</v>
      </c>
      <c r="N6133" s="7" t="str">
        <f>IF(VLOOKUP(D6133,'Resources Final'!A:F,6,FALSE)=0,"",VLOOKUP(D6133,'Resources Final'!A:F,6,FALSE))</f>
        <v/>
      </c>
      <c r="O6133" s="3" t="str">
        <f>IF(VLOOKUP(D6133,'Resources Final'!A:G,7,FALSE)=0,"",VLOOKUP(D6133,'Resources Final'!A:G,7,FALSE))</f>
        <v/>
      </c>
    </row>
    <row r="6134" spans="1:15" x14ac:dyDescent="0.2">
      <c r="A6134" s="11" t="s">
        <v>4160</v>
      </c>
      <c r="B6134" s="11" t="str">
        <f t="shared" si="110"/>
        <v>David H. Koch Charitable Foundation_Southampton Hospital199620000</v>
      </c>
      <c r="C6134" s="11" t="s">
        <v>955</v>
      </c>
      <c r="D6134" s="11" t="s">
        <v>3363</v>
      </c>
      <c r="E6134" s="11" t="s">
        <v>3363</v>
      </c>
      <c r="F6134" s="4">
        <v>20000</v>
      </c>
      <c r="G6134" s="3">
        <v>1996</v>
      </c>
      <c r="H6134"/>
      <c r="I6134" s="12"/>
      <c r="K6134" s="3" t="str">
        <f>IF(VLOOKUP(D6134,'Resources Final'!A:C,3,FALSE)=0,"",VLOOKUP(D6134,'Resources Final'!A:C,3,FALSE))</f>
        <v/>
      </c>
      <c r="L6134" s="3" t="str">
        <f>IF(VLOOKUP(D6134,'Resources Final'!A:D,4,FALSE)=0,"",VLOOKUP(D6134,'Resources Final'!A:D,4,FALSE))</f>
        <v/>
      </c>
      <c r="M6134" s="3" t="str">
        <f>IF(VLOOKUP(D6134,'Resources Final'!A:E,5,FALSE)=0,"",VLOOKUP(D6134,'Resources Final'!A:E,5,FALSE))</f>
        <v>N</v>
      </c>
      <c r="N6134" s="7" t="str">
        <f>IF(VLOOKUP(D6134,'Resources Final'!A:F,6,FALSE)=0,"",VLOOKUP(D6134,'Resources Final'!A:F,6,FALSE))</f>
        <v/>
      </c>
      <c r="O6134" s="3" t="str">
        <f>IF(VLOOKUP(D6134,'Resources Final'!A:G,7,FALSE)=0,"",VLOOKUP(D6134,'Resources Final'!A:G,7,FALSE))</f>
        <v/>
      </c>
    </row>
    <row r="6135" spans="1:15" x14ac:dyDescent="0.2">
      <c r="A6135" s="11" t="s">
        <v>4160</v>
      </c>
      <c r="B6135" s="11" t="str">
        <f t="shared" si="110"/>
        <v>David H. Koch Charitable Foundation_The Explorers Club19961000</v>
      </c>
      <c r="C6135" s="11" t="s">
        <v>955</v>
      </c>
      <c r="D6135" s="11" t="s">
        <v>3582</v>
      </c>
      <c r="E6135" s="11" t="s">
        <v>3582</v>
      </c>
      <c r="F6135" s="4">
        <v>1000</v>
      </c>
      <c r="G6135" s="3">
        <v>1996</v>
      </c>
      <c r="H6135"/>
      <c r="I6135" s="12"/>
      <c r="K6135" s="3" t="str">
        <f>IF(VLOOKUP(D6135,'Resources Final'!A:C,3,FALSE)=0,"",VLOOKUP(D6135,'Resources Final'!A:C,3,FALSE))</f>
        <v/>
      </c>
      <c r="L6135" s="3" t="str">
        <f>IF(VLOOKUP(D6135,'Resources Final'!A:D,4,FALSE)=0,"",VLOOKUP(D6135,'Resources Final'!A:D,4,FALSE))</f>
        <v/>
      </c>
      <c r="M6135" s="3" t="str">
        <f>IF(VLOOKUP(D6135,'Resources Final'!A:E,5,FALSE)=0,"",VLOOKUP(D6135,'Resources Final'!A:E,5,FALSE))</f>
        <v/>
      </c>
      <c r="N6135" s="7" t="str">
        <f>IF(VLOOKUP(D6135,'Resources Final'!A:F,6,FALSE)=0,"",VLOOKUP(D6135,'Resources Final'!A:F,6,FALSE))</f>
        <v/>
      </c>
      <c r="O6135" s="3" t="str">
        <f>IF(VLOOKUP(D6135,'Resources Final'!A:G,7,FALSE)=0,"",VLOOKUP(D6135,'Resources Final'!A:G,7,FALSE))</f>
        <v/>
      </c>
    </row>
    <row r="6136" spans="1:15" x14ac:dyDescent="0.2">
      <c r="A6136" s="11" t="s">
        <v>4160</v>
      </c>
      <c r="B6136" s="11" t="str">
        <f t="shared" si="110"/>
        <v>David H. Koch Charitable Foundation_The Metropolitan Museum of Art1996500000</v>
      </c>
      <c r="C6136" s="11" t="s">
        <v>955</v>
      </c>
      <c r="D6136" s="11" t="s">
        <v>3593</v>
      </c>
      <c r="E6136" s="11" t="s">
        <v>3593</v>
      </c>
      <c r="F6136" s="4">
        <v>500000</v>
      </c>
      <c r="G6136" s="3">
        <v>1996</v>
      </c>
      <c r="H6136"/>
      <c r="I6136" s="12"/>
      <c r="K6136" s="3" t="str">
        <f>IF(VLOOKUP(D6136,'Resources Final'!A:C,3,FALSE)=0,"",VLOOKUP(D6136,'Resources Final'!A:C,3,FALSE))</f>
        <v/>
      </c>
      <c r="L6136" s="3" t="str">
        <f>IF(VLOOKUP(D6136,'Resources Final'!A:D,4,FALSE)=0,"",VLOOKUP(D6136,'Resources Final'!A:D,4,FALSE))</f>
        <v/>
      </c>
      <c r="M6136" s="3" t="str">
        <f>IF(VLOOKUP(D6136,'Resources Final'!A:E,5,FALSE)=0,"",VLOOKUP(D6136,'Resources Final'!A:E,5,FALSE))</f>
        <v>N</v>
      </c>
      <c r="N6136" s="7" t="str">
        <f>IF(VLOOKUP(D6136,'Resources Final'!A:F,6,FALSE)=0,"",VLOOKUP(D6136,'Resources Final'!A:F,6,FALSE))</f>
        <v/>
      </c>
      <c r="O6136" s="3" t="str">
        <f>IF(VLOOKUP(D6136,'Resources Final'!A:G,7,FALSE)=0,"",VLOOKUP(D6136,'Resources Final'!A:G,7,FALSE))</f>
        <v/>
      </c>
    </row>
    <row r="6137" spans="1:15" x14ac:dyDescent="0.2">
      <c r="A6137" s="11" t="s">
        <v>4160</v>
      </c>
      <c r="B6137" s="11" t="str">
        <f t="shared" si="110"/>
        <v>David H. Koch Charitable Foundation_WGBH Educational Foundation1996100000</v>
      </c>
      <c r="C6137" s="11" t="s">
        <v>955</v>
      </c>
      <c r="D6137" s="11" t="s">
        <v>3993</v>
      </c>
      <c r="E6137" s="11" t="s">
        <v>3993</v>
      </c>
      <c r="F6137" s="4">
        <v>100000</v>
      </c>
      <c r="G6137" s="3">
        <v>1996</v>
      </c>
      <c r="H6137"/>
      <c r="I6137" s="12"/>
      <c r="K6137" s="3" t="str">
        <f>IF(VLOOKUP(D6137,'Resources Final'!A:C,3,FALSE)=0,"",VLOOKUP(D6137,'Resources Final'!A:C,3,FALSE))</f>
        <v/>
      </c>
      <c r="L6137" s="3" t="str">
        <f>IF(VLOOKUP(D6137,'Resources Final'!A:D,4,FALSE)=0,"",VLOOKUP(D6137,'Resources Final'!A:D,4,FALSE))</f>
        <v/>
      </c>
      <c r="M6137" s="3" t="str">
        <f>IF(VLOOKUP(D6137,'Resources Final'!A:E,5,FALSE)=0,"",VLOOKUP(D6137,'Resources Final'!A:E,5,FALSE))</f>
        <v/>
      </c>
      <c r="N6137" s="7" t="str">
        <f>IF(VLOOKUP(D6137,'Resources Final'!A:F,6,FALSE)=0,"",VLOOKUP(D6137,'Resources Final'!A:F,6,FALSE))</f>
        <v/>
      </c>
      <c r="O6137" s="3" t="str">
        <f>IF(VLOOKUP(D6137,'Resources Final'!A:G,7,FALSE)=0,"",VLOOKUP(D6137,'Resources Final'!A:G,7,FALSE))</f>
        <v/>
      </c>
    </row>
    <row r="6138" spans="1:15" x14ac:dyDescent="0.2">
      <c r="A6138" s="11" t="s">
        <v>4160</v>
      </c>
      <c r="B6138" s="11" t="str">
        <f t="shared" si="110"/>
        <v>David H. Koch Charitable Foundation_WNET/Thirteen Educational Broadcasting Network199610000</v>
      </c>
      <c r="C6138" s="11" t="s">
        <v>955</v>
      </c>
      <c r="D6138" s="11" t="s">
        <v>4073</v>
      </c>
      <c r="E6138" s="11" t="s">
        <v>4073</v>
      </c>
      <c r="F6138" s="4">
        <v>10000</v>
      </c>
      <c r="G6138" s="3">
        <v>1996</v>
      </c>
      <c r="H6138"/>
      <c r="I6138" s="12"/>
      <c r="K6138" s="3" t="str">
        <f>IF(VLOOKUP(D6138,'Resources Final'!A:C,3,FALSE)=0,"",VLOOKUP(D6138,'Resources Final'!A:C,3,FALSE))</f>
        <v/>
      </c>
      <c r="L6138" s="3" t="str">
        <f>IF(VLOOKUP(D6138,'Resources Final'!A:D,4,FALSE)=0,"",VLOOKUP(D6138,'Resources Final'!A:D,4,FALSE))</f>
        <v/>
      </c>
      <c r="M6138" s="3" t="str">
        <f>IF(VLOOKUP(D6138,'Resources Final'!A:E,5,FALSE)=0,"",VLOOKUP(D6138,'Resources Final'!A:E,5,FALSE))</f>
        <v/>
      </c>
      <c r="N6138" s="7" t="str">
        <f>IF(VLOOKUP(D6138,'Resources Final'!A:F,6,FALSE)=0,"",VLOOKUP(D6138,'Resources Final'!A:F,6,FALSE))</f>
        <v/>
      </c>
      <c r="O6138" s="3" t="str">
        <f>IF(VLOOKUP(D6138,'Resources Final'!A:G,7,FALSE)=0,"",VLOOKUP(D6138,'Resources Final'!A:G,7,FALSE))</f>
        <v/>
      </c>
    </row>
    <row r="6139" spans="1:15" x14ac:dyDescent="0.2">
      <c r="A6139" s="11" t="s">
        <v>4160</v>
      </c>
      <c r="B6139" s="11" t="str">
        <f t="shared" si="110"/>
        <v>David H. Koch Charitable Foundation_African Wildlife Foundation199750000</v>
      </c>
      <c r="C6139" s="11" t="s">
        <v>955</v>
      </c>
      <c r="D6139" s="11" t="s">
        <v>126</v>
      </c>
      <c r="E6139" s="11" t="s">
        <v>126</v>
      </c>
      <c r="F6139" s="4">
        <v>50000</v>
      </c>
      <c r="G6139" s="3">
        <v>1997</v>
      </c>
      <c r="H6139"/>
      <c r="I6139" s="12"/>
      <c r="K6139" s="3" t="str">
        <f>IF(VLOOKUP(D6139,'Resources Final'!A:C,3,FALSE)=0,"",VLOOKUP(D6139,'Resources Final'!A:C,3,FALSE))</f>
        <v/>
      </c>
      <c r="L6139" s="3" t="str">
        <f>IF(VLOOKUP(D6139,'Resources Final'!A:D,4,FALSE)=0,"",VLOOKUP(D6139,'Resources Final'!A:D,4,FALSE))</f>
        <v/>
      </c>
      <c r="M6139" s="3" t="str">
        <f>IF(VLOOKUP(D6139,'Resources Final'!A:E,5,FALSE)=0,"",VLOOKUP(D6139,'Resources Final'!A:E,5,FALSE))</f>
        <v>N</v>
      </c>
      <c r="N6139" s="7" t="str">
        <f>IF(VLOOKUP(D6139,'Resources Final'!A:F,6,FALSE)=0,"",VLOOKUP(D6139,'Resources Final'!A:F,6,FALSE))</f>
        <v/>
      </c>
      <c r="O6139" s="3" t="str">
        <f>IF(VLOOKUP(D6139,'Resources Final'!A:G,7,FALSE)=0,"",VLOOKUP(D6139,'Resources Final'!A:G,7,FALSE))</f>
        <v/>
      </c>
    </row>
    <row r="6140" spans="1:15" x14ac:dyDescent="0.2">
      <c r="A6140" s="11" t="s">
        <v>4160</v>
      </c>
      <c r="B6140" s="11" t="str">
        <f t="shared" si="110"/>
        <v>David H. Koch Charitable Foundation_Alzheimer's Association199710000</v>
      </c>
      <c r="C6140" s="11" t="s">
        <v>955</v>
      </c>
      <c r="D6140" s="11" t="s">
        <v>173</v>
      </c>
      <c r="E6140" s="11" t="s">
        <v>173</v>
      </c>
      <c r="F6140" s="4">
        <v>10000</v>
      </c>
      <c r="G6140" s="3">
        <v>1997</v>
      </c>
      <c r="H6140"/>
      <c r="I6140" s="12"/>
      <c r="K6140" s="3" t="str">
        <f>IF(VLOOKUP(D6140,'Resources Final'!A:C,3,FALSE)=0,"",VLOOKUP(D6140,'Resources Final'!A:C,3,FALSE))</f>
        <v/>
      </c>
      <c r="L6140" s="3" t="str">
        <f>IF(VLOOKUP(D6140,'Resources Final'!A:D,4,FALSE)=0,"",VLOOKUP(D6140,'Resources Final'!A:D,4,FALSE))</f>
        <v/>
      </c>
      <c r="M6140" s="3" t="str">
        <f>IF(VLOOKUP(D6140,'Resources Final'!A:E,5,FALSE)=0,"",VLOOKUP(D6140,'Resources Final'!A:E,5,FALSE))</f>
        <v>N</v>
      </c>
      <c r="N6140" s="7" t="str">
        <f>IF(VLOOKUP(D6140,'Resources Final'!A:F,6,FALSE)=0,"",VLOOKUP(D6140,'Resources Final'!A:F,6,FALSE))</f>
        <v/>
      </c>
      <c r="O6140" s="3" t="str">
        <f>IF(VLOOKUP(D6140,'Resources Final'!A:G,7,FALSE)=0,"",VLOOKUP(D6140,'Resources Final'!A:G,7,FALSE))</f>
        <v/>
      </c>
    </row>
    <row r="6141" spans="1:15" x14ac:dyDescent="0.2">
      <c r="A6141" s="11" t="s">
        <v>4160</v>
      </c>
      <c r="B6141" s="11" t="str">
        <f t="shared" si="110"/>
        <v>David H. Koch Charitable Foundation_American Museum of Natural History1997250000</v>
      </c>
      <c r="C6141" s="11" t="s">
        <v>955</v>
      </c>
      <c r="D6141" s="11" t="s">
        <v>197</v>
      </c>
      <c r="E6141" s="11" t="s">
        <v>197</v>
      </c>
      <c r="F6141" s="4">
        <v>250000</v>
      </c>
      <c r="G6141" s="3">
        <v>1997</v>
      </c>
      <c r="H6141"/>
      <c r="I6141" s="12"/>
      <c r="K6141" s="3" t="str">
        <f>IF(VLOOKUP(D6141,'Resources Final'!A:C,3,FALSE)=0,"",VLOOKUP(D6141,'Resources Final'!A:C,3,FALSE))</f>
        <v/>
      </c>
      <c r="L6141" s="3" t="str">
        <f>IF(VLOOKUP(D6141,'Resources Final'!A:D,4,FALSE)=0,"",VLOOKUP(D6141,'Resources Final'!A:D,4,FALSE))</f>
        <v/>
      </c>
      <c r="M6141" s="3" t="str">
        <f>IF(VLOOKUP(D6141,'Resources Final'!A:E,5,FALSE)=0,"",VLOOKUP(D6141,'Resources Final'!A:E,5,FALSE))</f>
        <v/>
      </c>
      <c r="N6141" s="7" t="str">
        <f>IF(VLOOKUP(D6141,'Resources Final'!A:F,6,FALSE)=0,"",VLOOKUP(D6141,'Resources Final'!A:F,6,FALSE))</f>
        <v/>
      </c>
      <c r="O6141" s="3" t="str">
        <f>IF(VLOOKUP(D6141,'Resources Final'!A:G,7,FALSE)=0,"",VLOOKUP(D6141,'Resources Final'!A:G,7,FALSE))</f>
        <v/>
      </c>
    </row>
    <row r="6142" spans="1:15" x14ac:dyDescent="0.2">
      <c r="A6142" s="11" t="s">
        <v>4160</v>
      </c>
      <c r="B6142" s="11" t="str">
        <f t="shared" si="110"/>
        <v>David H. Koch Charitable Foundation_Ancient Egypt Research Associates1997100000</v>
      </c>
      <c r="C6142" s="11" t="s">
        <v>955</v>
      </c>
      <c r="D6142" s="11" t="s">
        <v>220</v>
      </c>
      <c r="E6142" s="11" t="s">
        <v>220</v>
      </c>
      <c r="F6142" s="4">
        <v>100000</v>
      </c>
      <c r="G6142" s="3">
        <v>1997</v>
      </c>
      <c r="H6142"/>
      <c r="I6142" s="12"/>
      <c r="K6142" s="3" t="str">
        <f>IF(VLOOKUP(D6142,'Resources Final'!A:C,3,FALSE)=0,"",VLOOKUP(D6142,'Resources Final'!A:C,3,FALSE))</f>
        <v/>
      </c>
      <c r="L6142" s="3" t="str">
        <f>IF(VLOOKUP(D6142,'Resources Final'!A:D,4,FALSE)=0,"",VLOOKUP(D6142,'Resources Final'!A:D,4,FALSE))</f>
        <v/>
      </c>
      <c r="M6142" s="3" t="str">
        <f>IF(VLOOKUP(D6142,'Resources Final'!A:E,5,FALSE)=0,"",VLOOKUP(D6142,'Resources Final'!A:E,5,FALSE))</f>
        <v>N</v>
      </c>
      <c r="N6142" s="7" t="str">
        <f>IF(VLOOKUP(D6142,'Resources Final'!A:F,6,FALSE)=0,"",VLOOKUP(D6142,'Resources Final'!A:F,6,FALSE))</f>
        <v/>
      </c>
      <c r="O6142" s="3" t="str">
        <f>IF(VLOOKUP(D6142,'Resources Final'!A:G,7,FALSE)=0,"",VLOOKUP(D6142,'Resources Final'!A:G,7,FALSE))</f>
        <v/>
      </c>
    </row>
    <row r="6143" spans="1:15" x14ac:dyDescent="0.2">
      <c r="A6143" s="11" t="s">
        <v>4160</v>
      </c>
      <c r="B6143" s="11" t="str">
        <f t="shared" si="110"/>
        <v>David H. Koch Charitable Foundation_Aspen Institute1997250000</v>
      </c>
      <c r="C6143" s="11" t="s">
        <v>955</v>
      </c>
      <c r="D6143" s="11" t="s">
        <v>275</v>
      </c>
      <c r="E6143" s="11" t="s">
        <v>275</v>
      </c>
      <c r="F6143" s="4">
        <v>250000</v>
      </c>
      <c r="G6143" s="3">
        <v>1997</v>
      </c>
      <c r="H6143"/>
      <c r="I6143" s="12"/>
      <c r="K6143" s="3" t="str">
        <f>IF(VLOOKUP(D6143,'Resources Final'!A:C,3,FALSE)=0,"",VLOOKUP(D6143,'Resources Final'!A:C,3,FALSE))</f>
        <v/>
      </c>
      <c r="L6143" s="3" t="str">
        <f>IF(VLOOKUP(D6143,'Resources Final'!A:D,4,FALSE)=0,"",VLOOKUP(D6143,'Resources Final'!A:D,4,FALSE))</f>
        <v/>
      </c>
      <c r="M6143" s="3" t="str">
        <f>IF(VLOOKUP(D6143,'Resources Final'!A:E,5,FALSE)=0,"",VLOOKUP(D6143,'Resources Final'!A:E,5,FALSE))</f>
        <v/>
      </c>
      <c r="N6143" s="7" t="str">
        <f>IF(VLOOKUP(D6143,'Resources Final'!A:F,6,FALSE)=0,"",VLOOKUP(D6143,'Resources Final'!A:F,6,FALSE))</f>
        <v>https://www.sourcewatch.org/index.php/Aspen_Institute_for_Humanistic_Studies</v>
      </c>
      <c r="O6143" s="3" t="str">
        <f>IF(VLOOKUP(D6143,'Resources Final'!A:G,7,FALSE)=0,"",VLOOKUP(D6143,'Resources Final'!A:G,7,FALSE))</f>
        <v>Sourcewatch</v>
      </c>
    </row>
    <row r="6144" spans="1:15" x14ac:dyDescent="0.2">
      <c r="A6144" s="11" t="s">
        <v>4160</v>
      </c>
      <c r="B6144" s="11" t="str">
        <f t="shared" si="110"/>
        <v>David H. Koch Charitable Foundation_Ballet Theatre Foundation1997500000</v>
      </c>
      <c r="C6144" s="11" t="s">
        <v>955</v>
      </c>
      <c r="D6144" s="11" t="s">
        <v>344</v>
      </c>
      <c r="E6144" s="11" t="s">
        <v>344</v>
      </c>
      <c r="F6144" s="4">
        <v>500000</v>
      </c>
      <c r="G6144" s="3">
        <v>1997</v>
      </c>
      <c r="H6144"/>
      <c r="I6144" s="12"/>
      <c r="K6144" s="3" t="str">
        <f>IF(VLOOKUP(D6144,'Resources Final'!A:C,3,FALSE)=0,"",VLOOKUP(D6144,'Resources Final'!A:C,3,FALSE))</f>
        <v/>
      </c>
      <c r="L6144" s="3" t="str">
        <f>IF(VLOOKUP(D6144,'Resources Final'!A:D,4,FALSE)=0,"",VLOOKUP(D6144,'Resources Final'!A:D,4,FALSE))</f>
        <v/>
      </c>
      <c r="M6144" s="3" t="str">
        <f>IF(VLOOKUP(D6144,'Resources Final'!A:E,5,FALSE)=0,"",VLOOKUP(D6144,'Resources Final'!A:E,5,FALSE))</f>
        <v>N</v>
      </c>
      <c r="N6144" s="7" t="str">
        <f>IF(VLOOKUP(D6144,'Resources Final'!A:F,6,FALSE)=0,"",VLOOKUP(D6144,'Resources Final'!A:F,6,FALSE))</f>
        <v/>
      </c>
      <c r="O6144" s="3" t="str">
        <f>IF(VLOOKUP(D6144,'Resources Final'!A:G,7,FALSE)=0,"",VLOOKUP(D6144,'Resources Final'!A:G,7,FALSE))</f>
        <v/>
      </c>
    </row>
    <row r="6145" spans="1:15" x14ac:dyDescent="0.2">
      <c r="A6145" s="11" t="s">
        <v>4160</v>
      </c>
      <c r="B6145" s="11" t="str">
        <f t="shared" si="110"/>
        <v>David H. Koch Charitable Foundation_Brooklyn Museum199725000</v>
      </c>
      <c r="C6145" s="11" t="s">
        <v>955</v>
      </c>
      <c r="D6145" s="11" t="s">
        <v>512</v>
      </c>
      <c r="E6145" s="11" t="s">
        <v>512</v>
      </c>
      <c r="F6145" s="4">
        <v>25000</v>
      </c>
      <c r="G6145" s="3">
        <v>1997</v>
      </c>
      <c r="H6145"/>
      <c r="I6145" s="12"/>
      <c r="K6145" s="3" t="str">
        <f>IF(VLOOKUP(D6145,'Resources Final'!A:C,3,FALSE)=0,"",VLOOKUP(D6145,'Resources Final'!A:C,3,FALSE))</f>
        <v/>
      </c>
      <c r="L6145" s="3" t="str">
        <f>IF(VLOOKUP(D6145,'Resources Final'!A:D,4,FALSE)=0,"",VLOOKUP(D6145,'Resources Final'!A:D,4,FALSE))</f>
        <v/>
      </c>
      <c r="M6145" s="3" t="str">
        <f>IF(VLOOKUP(D6145,'Resources Final'!A:E,5,FALSE)=0,"",VLOOKUP(D6145,'Resources Final'!A:E,5,FALSE))</f>
        <v>N</v>
      </c>
      <c r="N6145" s="7" t="str">
        <f>IF(VLOOKUP(D6145,'Resources Final'!A:F,6,FALSE)=0,"",VLOOKUP(D6145,'Resources Final'!A:F,6,FALSE))</f>
        <v/>
      </c>
      <c r="O6145" s="3" t="str">
        <f>IF(VLOOKUP(D6145,'Resources Final'!A:G,7,FALSE)=0,"",VLOOKUP(D6145,'Resources Final'!A:G,7,FALSE))</f>
        <v/>
      </c>
    </row>
    <row r="6146" spans="1:15" x14ac:dyDescent="0.2">
      <c r="A6146" s="11" t="s">
        <v>4160</v>
      </c>
      <c r="B6146" s="11" t="str">
        <f t="shared" ref="B6146:B6209" si="111">C6146&amp;"_"&amp;D6146&amp;G6146&amp;F6146</f>
        <v>David H. Koch Charitable Foundation_Business Executives for National Security199725000</v>
      </c>
      <c r="C6146" s="11" t="s">
        <v>955</v>
      </c>
      <c r="D6146" s="11" t="s">
        <v>531</v>
      </c>
      <c r="E6146" s="11" t="s">
        <v>531</v>
      </c>
      <c r="F6146" s="4">
        <v>25000</v>
      </c>
      <c r="G6146" s="3">
        <v>1997</v>
      </c>
      <c r="H6146"/>
      <c r="I6146" s="12"/>
      <c r="K6146" s="3" t="str">
        <f>IF(VLOOKUP(D6146,'Resources Final'!A:C,3,FALSE)=0,"",VLOOKUP(D6146,'Resources Final'!A:C,3,FALSE))</f>
        <v/>
      </c>
      <c r="L6146" s="3" t="str">
        <f>IF(VLOOKUP(D6146,'Resources Final'!A:D,4,FALSE)=0,"",VLOOKUP(D6146,'Resources Final'!A:D,4,FALSE))</f>
        <v/>
      </c>
      <c r="M6146" s="3" t="str">
        <f>IF(VLOOKUP(D6146,'Resources Final'!A:E,5,FALSE)=0,"",VLOOKUP(D6146,'Resources Final'!A:E,5,FALSE))</f>
        <v/>
      </c>
      <c r="N6146" s="7" t="str">
        <f>IF(VLOOKUP(D6146,'Resources Final'!A:F,6,FALSE)=0,"",VLOOKUP(D6146,'Resources Final'!A:F,6,FALSE))</f>
        <v>https://www.sourcewatch.org/index.php/Business_Executives_for_National_Security</v>
      </c>
      <c r="O6146" s="3" t="str">
        <f>IF(VLOOKUP(D6146,'Resources Final'!A:G,7,FALSE)=0,"",VLOOKUP(D6146,'Resources Final'!A:G,7,FALSE))</f>
        <v>Sourcewatch</v>
      </c>
    </row>
    <row r="6147" spans="1:15" x14ac:dyDescent="0.2">
      <c r="A6147" s="11" t="s">
        <v>4160</v>
      </c>
      <c r="B6147" s="11" t="str">
        <f t="shared" si="111"/>
        <v>David H. Koch Charitable Foundation_Cambridge College199725000</v>
      </c>
      <c r="C6147" s="11" t="s">
        <v>955</v>
      </c>
      <c r="D6147" s="11" t="s">
        <v>587</v>
      </c>
      <c r="E6147" s="11" t="s">
        <v>587</v>
      </c>
      <c r="F6147" s="4">
        <v>25000</v>
      </c>
      <c r="G6147" s="3">
        <v>1997</v>
      </c>
      <c r="H6147"/>
      <c r="I6147" s="12"/>
      <c r="K6147" s="3" t="str">
        <f>IF(VLOOKUP(D6147,'Resources Final'!A:C,3,FALSE)=0,"",VLOOKUP(D6147,'Resources Final'!A:C,3,FALSE))</f>
        <v/>
      </c>
      <c r="L6147" s="3" t="str">
        <f>IF(VLOOKUP(D6147,'Resources Final'!A:D,4,FALSE)=0,"",VLOOKUP(D6147,'Resources Final'!A:D,4,FALSE))</f>
        <v>Y</v>
      </c>
      <c r="M6147" s="3" t="str">
        <f>IF(VLOOKUP(D6147,'Resources Final'!A:E,5,FALSE)=0,"",VLOOKUP(D6147,'Resources Final'!A:E,5,FALSE))</f>
        <v/>
      </c>
      <c r="N6147" s="7" t="str">
        <f>IF(VLOOKUP(D6147,'Resources Final'!A:F,6,FALSE)=0,"",VLOOKUP(D6147,'Resources Final'!A:F,6,FALSE))</f>
        <v/>
      </c>
      <c r="O6147" s="3" t="str">
        <f>IF(VLOOKUP(D6147,'Resources Final'!A:G,7,FALSE)=0,"",VLOOKUP(D6147,'Resources Final'!A:G,7,FALSE))</f>
        <v/>
      </c>
    </row>
    <row r="6148" spans="1:15" x14ac:dyDescent="0.2">
      <c r="A6148" s="11" t="s">
        <v>4160</v>
      </c>
      <c r="B6148" s="11" t="str">
        <f t="shared" si="111"/>
        <v>David H. Koch Charitable Foundation_CaP CURE19973450000</v>
      </c>
      <c r="C6148" s="11" t="s">
        <v>955</v>
      </c>
      <c r="D6148" s="11" t="s">
        <v>602</v>
      </c>
      <c r="E6148" s="11" t="s">
        <v>602</v>
      </c>
      <c r="F6148" s="4">
        <v>3450000</v>
      </c>
      <c r="G6148" s="3">
        <v>1997</v>
      </c>
      <c r="H6148"/>
      <c r="I6148" s="12"/>
      <c r="K6148" s="3" t="str">
        <f>IF(VLOOKUP(D6148,'Resources Final'!A:C,3,FALSE)=0,"",VLOOKUP(D6148,'Resources Final'!A:C,3,FALSE))</f>
        <v/>
      </c>
      <c r="L6148" s="3" t="str">
        <f>IF(VLOOKUP(D6148,'Resources Final'!A:D,4,FALSE)=0,"",VLOOKUP(D6148,'Resources Final'!A:D,4,FALSE))</f>
        <v/>
      </c>
      <c r="M6148" s="3" t="str">
        <f>IF(VLOOKUP(D6148,'Resources Final'!A:E,5,FALSE)=0,"",VLOOKUP(D6148,'Resources Final'!A:E,5,FALSE))</f>
        <v>N</v>
      </c>
      <c r="N6148" s="7" t="str">
        <f>IF(VLOOKUP(D6148,'Resources Final'!A:F,6,FALSE)=0,"",VLOOKUP(D6148,'Resources Final'!A:F,6,FALSE))</f>
        <v/>
      </c>
      <c r="O6148" s="3" t="str">
        <f>IF(VLOOKUP(D6148,'Resources Final'!A:G,7,FALSE)=0,"",VLOOKUP(D6148,'Resources Final'!A:G,7,FALSE))</f>
        <v/>
      </c>
    </row>
    <row r="6149" spans="1:15" x14ac:dyDescent="0.2">
      <c r="A6149" s="11" t="s">
        <v>4160</v>
      </c>
      <c r="B6149" s="11" t="str">
        <f t="shared" si="111"/>
        <v>David H. Koch Charitable Foundation_Cato Institute1997500000</v>
      </c>
      <c r="C6149" s="11" t="s">
        <v>955</v>
      </c>
      <c r="D6149" s="11" t="s">
        <v>636</v>
      </c>
      <c r="E6149" s="11" t="s">
        <v>636</v>
      </c>
      <c r="F6149" s="4">
        <v>500000</v>
      </c>
      <c r="G6149" s="3">
        <v>1997</v>
      </c>
      <c r="H6149"/>
      <c r="I6149" s="12"/>
      <c r="K6149" s="3" t="str">
        <f>IF(VLOOKUP(D6149,'Resources Final'!A:C,3,FALSE)=0,"",VLOOKUP(D6149,'Resources Final'!A:C,3,FALSE))</f>
        <v/>
      </c>
      <c r="L6149" s="3" t="str">
        <f>IF(VLOOKUP(D6149,'Resources Final'!A:D,4,FALSE)=0,"",VLOOKUP(D6149,'Resources Final'!A:D,4,FALSE))</f>
        <v/>
      </c>
      <c r="M6149" s="3" t="str">
        <f>IF(VLOOKUP(D6149,'Resources Final'!A:E,5,FALSE)=0,"",VLOOKUP(D6149,'Resources Final'!A:E,5,FALSE))</f>
        <v/>
      </c>
      <c r="N6149" s="7" t="str">
        <f>IF(VLOOKUP(D6149,'Resources Final'!A:F,6,FALSE)=0,"",VLOOKUP(D6149,'Resources Final'!A:F,6,FALSE))</f>
        <v>https://www.desmogblog.com/cato-institute</v>
      </c>
      <c r="O6149" s="3" t="str">
        <f>IF(VLOOKUP(D6149,'Resources Final'!A:G,7,FALSE)=0,"",VLOOKUP(D6149,'Resources Final'!A:G,7,FALSE))</f>
        <v>Desmog</v>
      </c>
    </row>
    <row r="6150" spans="1:15" x14ac:dyDescent="0.2">
      <c r="A6150" s="11" t="s">
        <v>4160</v>
      </c>
      <c r="B6150" s="11" t="str">
        <f t="shared" si="111"/>
        <v>David H. Koch Charitable Foundation_Citizens for a Sound Economy (CSE)1997750000</v>
      </c>
      <c r="C6150" s="11" t="s">
        <v>955</v>
      </c>
      <c r="D6150" s="11" t="s">
        <v>730</v>
      </c>
      <c r="E6150" s="11" t="s">
        <v>730</v>
      </c>
      <c r="F6150" s="4">
        <v>750000</v>
      </c>
      <c r="G6150" s="3">
        <v>1997</v>
      </c>
      <c r="H6150"/>
      <c r="I6150" s="12"/>
      <c r="K6150" s="3" t="str">
        <f>IF(VLOOKUP(D6150,'Resources Final'!A:C,3,FALSE)=0,"",VLOOKUP(D6150,'Resources Final'!A:C,3,FALSE))</f>
        <v/>
      </c>
      <c r="L6150" s="3" t="str">
        <f>IF(VLOOKUP(D6150,'Resources Final'!A:D,4,FALSE)=0,"",VLOOKUP(D6150,'Resources Final'!A:D,4,FALSE))</f>
        <v/>
      </c>
      <c r="M6150" s="3" t="str">
        <f>IF(VLOOKUP(D6150,'Resources Final'!A:E,5,FALSE)=0,"",VLOOKUP(D6150,'Resources Final'!A:E,5,FALSE))</f>
        <v/>
      </c>
      <c r="N6150" s="7" t="str">
        <f>IF(VLOOKUP(D6150,'Resources Final'!A:F,6,FALSE)=0,"",VLOOKUP(D6150,'Resources Final'!A:F,6,FALSE))</f>
        <v>https://www.desmogblog.com/freedomworks</v>
      </c>
      <c r="O6150" s="3" t="str">
        <f>IF(VLOOKUP(D6150,'Resources Final'!A:G,7,FALSE)=0,"",VLOOKUP(D6150,'Resources Final'!A:G,7,FALSE))</f>
        <v>Desmog</v>
      </c>
    </row>
    <row r="6151" spans="1:15" x14ac:dyDescent="0.2">
      <c r="A6151" s="11" t="s">
        <v>4160</v>
      </c>
      <c r="B6151" s="11" t="str">
        <f t="shared" si="111"/>
        <v>David H. Koch Charitable Foundation_Cold Spring Harbor Laboratory199725000</v>
      </c>
      <c r="C6151" s="11" t="s">
        <v>955</v>
      </c>
      <c r="D6151" s="11" t="s">
        <v>772</v>
      </c>
      <c r="E6151" s="11" t="s">
        <v>772</v>
      </c>
      <c r="F6151" s="4">
        <v>25000</v>
      </c>
      <c r="G6151" s="3">
        <v>1997</v>
      </c>
      <c r="H6151"/>
      <c r="I6151" s="12"/>
      <c r="K6151" s="3" t="str">
        <f>IF(VLOOKUP(D6151,'Resources Final'!A:C,3,FALSE)=0,"",VLOOKUP(D6151,'Resources Final'!A:C,3,FALSE))</f>
        <v/>
      </c>
      <c r="L6151" s="3" t="str">
        <f>IF(VLOOKUP(D6151,'Resources Final'!A:D,4,FALSE)=0,"",VLOOKUP(D6151,'Resources Final'!A:D,4,FALSE))</f>
        <v/>
      </c>
      <c r="M6151" s="3" t="str">
        <f>IF(VLOOKUP(D6151,'Resources Final'!A:E,5,FALSE)=0,"",VLOOKUP(D6151,'Resources Final'!A:E,5,FALSE))</f>
        <v/>
      </c>
      <c r="N6151" s="7" t="str">
        <f>IF(VLOOKUP(D6151,'Resources Final'!A:F,6,FALSE)=0,"",VLOOKUP(D6151,'Resources Final'!A:F,6,FALSE))</f>
        <v/>
      </c>
      <c r="O6151" s="3" t="str">
        <f>IF(VLOOKUP(D6151,'Resources Final'!A:G,7,FALSE)=0,"",VLOOKUP(D6151,'Resources Final'!A:G,7,FALSE))</f>
        <v/>
      </c>
    </row>
    <row r="6152" spans="1:15" x14ac:dyDescent="0.2">
      <c r="A6152" s="11" t="s">
        <v>4160</v>
      </c>
      <c r="B6152" s="11" t="str">
        <f t="shared" si="111"/>
        <v>David H. Koch Charitable Foundation_Competitive Enterprise Institute199750000</v>
      </c>
      <c r="C6152" s="11" t="s">
        <v>955</v>
      </c>
      <c r="D6152" s="11" t="s">
        <v>816</v>
      </c>
      <c r="E6152" s="11" t="s">
        <v>816</v>
      </c>
      <c r="F6152" s="4">
        <v>50000</v>
      </c>
      <c r="G6152" s="3">
        <v>1997</v>
      </c>
      <c r="H6152"/>
      <c r="I6152" s="12"/>
      <c r="K6152" s="3" t="str">
        <f>IF(VLOOKUP(D6152,'Resources Final'!A:C,3,FALSE)=0,"",VLOOKUP(D6152,'Resources Final'!A:C,3,FALSE))</f>
        <v/>
      </c>
      <c r="L6152" s="3" t="str">
        <f>IF(VLOOKUP(D6152,'Resources Final'!A:D,4,FALSE)=0,"",VLOOKUP(D6152,'Resources Final'!A:D,4,FALSE))</f>
        <v/>
      </c>
      <c r="M6152" s="3" t="str">
        <f>IF(VLOOKUP(D6152,'Resources Final'!A:E,5,FALSE)=0,"",VLOOKUP(D6152,'Resources Final'!A:E,5,FALSE))</f>
        <v/>
      </c>
      <c r="N6152" s="7" t="str">
        <f>IF(VLOOKUP(D6152,'Resources Final'!A:F,6,FALSE)=0,"",VLOOKUP(D6152,'Resources Final'!A:F,6,FALSE))</f>
        <v>https://www.desmogblog.com/competitive-enterprise-institute</v>
      </c>
      <c r="O6152" s="3" t="str">
        <f>IF(VLOOKUP(D6152,'Resources Final'!A:G,7,FALSE)=0,"",VLOOKUP(D6152,'Resources Final'!A:G,7,FALSE))</f>
        <v>Desmog</v>
      </c>
    </row>
    <row r="6153" spans="1:15" x14ac:dyDescent="0.2">
      <c r="A6153" s="11" t="s">
        <v>4160</v>
      </c>
      <c r="B6153" s="11" t="str">
        <f t="shared" si="111"/>
        <v>David H. Koch Charitable Foundation_Deerfield Academy199750000</v>
      </c>
      <c r="C6153" s="11" t="s">
        <v>955</v>
      </c>
      <c r="D6153" s="11" t="s">
        <v>965</v>
      </c>
      <c r="E6153" s="11" t="s">
        <v>965</v>
      </c>
      <c r="F6153" s="4">
        <v>50000</v>
      </c>
      <c r="G6153" s="3">
        <v>1997</v>
      </c>
      <c r="H6153"/>
      <c r="I6153" s="12"/>
      <c r="K6153" s="3" t="str">
        <f>IF(VLOOKUP(D6153,'Resources Final'!A:C,3,FALSE)=0,"",VLOOKUP(D6153,'Resources Final'!A:C,3,FALSE))</f>
        <v/>
      </c>
      <c r="L6153" s="3" t="str">
        <f>IF(VLOOKUP(D6153,'Resources Final'!A:D,4,FALSE)=0,"",VLOOKUP(D6153,'Resources Final'!A:D,4,FALSE))</f>
        <v>Y</v>
      </c>
      <c r="M6153" s="3" t="str">
        <f>IF(VLOOKUP(D6153,'Resources Final'!A:E,5,FALSE)=0,"",VLOOKUP(D6153,'Resources Final'!A:E,5,FALSE))</f>
        <v/>
      </c>
      <c r="N6153" s="7" t="str">
        <f>IF(VLOOKUP(D6153,'Resources Final'!A:F,6,FALSE)=0,"",VLOOKUP(D6153,'Resources Final'!A:F,6,FALSE))</f>
        <v/>
      </c>
      <c r="O6153" s="3" t="str">
        <f>IF(VLOOKUP(D6153,'Resources Final'!A:G,7,FALSE)=0,"",VLOOKUP(D6153,'Resources Final'!A:G,7,FALSE))</f>
        <v/>
      </c>
    </row>
    <row r="6154" spans="1:15" x14ac:dyDescent="0.2">
      <c r="A6154" s="11" t="s">
        <v>4160</v>
      </c>
      <c r="B6154" s="11" t="str">
        <f t="shared" si="111"/>
        <v>David H. Koch Charitable Foundation_George Mason University199750000</v>
      </c>
      <c r="C6154" s="11" t="s">
        <v>955</v>
      </c>
      <c r="D6154" s="11" t="s">
        <v>678</v>
      </c>
      <c r="E6154" s="11" t="s">
        <v>678</v>
      </c>
      <c r="F6154" s="4">
        <v>50000</v>
      </c>
      <c r="G6154" s="3">
        <v>1997</v>
      </c>
      <c r="H6154"/>
      <c r="I6154" s="12"/>
      <c r="K6154" s="3" t="str">
        <f>IF(VLOOKUP(D6154,'Resources Final'!A:C,3,FALSE)=0,"",VLOOKUP(D6154,'Resources Final'!A:C,3,FALSE))</f>
        <v/>
      </c>
      <c r="L6154" s="3" t="str">
        <f>IF(VLOOKUP(D6154,'Resources Final'!A:D,4,FALSE)=0,"",VLOOKUP(D6154,'Resources Final'!A:D,4,FALSE))</f>
        <v>Y</v>
      </c>
      <c r="M6154" s="3" t="str">
        <f>IF(VLOOKUP(D6154,'Resources Final'!A:E,5,FALSE)=0,"",VLOOKUP(D6154,'Resources Final'!A:E,5,FALSE))</f>
        <v/>
      </c>
      <c r="N6154" s="7" t="str">
        <f>IF(VLOOKUP(D6154,'Resources Final'!A:F,6,FALSE)=0,"",VLOOKUP(D6154,'Resources Final'!A:F,6,FALSE))</f>
        <v/>
      </c>
      <c r="O6154" s="3" t="str">
        <f>IF(VLOOKUP(D6154,'Resources Final'!A:G,7,FALSE)=0,"",VLOOKUP(D6154,'Resources Final'!A:G,7,FALSE))</f>
        <v/>
      </c>
    </row>
    <row r="6155" spans="1:15" x14ac:dyDescent="0.2">
      <c r="A6155" s="11" t="s">
        <v>4160</v>
      </c>
      <c r="B6155" s="11" t="str">
        <f t="shared" si="111"/>
        <v>David H. Koch Charitable Foundation_Institute for Humane Studies at George Mason University1997250000</v>
      </c>
      <c r="C6155" s="11" t="s">
        <v>955</v>
      </c>
      <c r="D6155" s="11" t="s">
        <v>1680</v>
      </c>
      <c r="E6155" s="11" t="s">
        <v>4261</v>
      </c>
      <c r="F6155" s="4">
        <v>250000</v>
      </c>
      <c r="G6155" s="3">
        <v>1997</v>
      </c>
      <c r="H6155"/>
      <c r="I6155" s="12"/>
      <c r="K6155" s="3" t="str">
        <f>IF(VLOOKUP(D6155,'Resources Final'!A:C,3,FALSE)=0,"",VLOOKUP(D6155,'Resources Final'!A:C,3,FALSE))</f>
        <v/>
      </c>
      <c r="L6155" s="3" t="str">
        <f>IF(VLOOKUP(D6155,'Resources Final'!A:D,4,FALSE)=0,"",VLOOKUP(D6155,'Resources Final'!A:D,4,FALSE))</f>
        <v>Y</v>
      </c>
      <c r="M6155" s="3" t="str">
        <f>IF(VLOOKUP(D6155,'Resources Final'!A:E,5,FALSE)=0,"",VLOOKUP(D6155,'Resources Final'!A:E,5,FALSE))</f>
        <v/>
      </c>
      <c r="N6155" s="7" t="str">
        <f>IF(VLOOKUP(D6155,'Resources Final'!A:F,6,FALSE)=0,"",VLOOKUP(D6155,'Resources Final'!A:F,6,FALSE))</f>
        <v>https://www.desmogblog.com/institute-humane-studies-george-mason-university</v>
      </c>
      <c r="O6155" s="3" t="str">
        <f>IF(VLOOKUP(D6155,'Resources Final'!A:G,7,FALSE)=0,"",VLOOKUP(D6155,'Resources Final'!A:G,7,FALSE))</f>
        <v>Desmog</v>
      </c>
    </row>
    <row r="6156" spans="1:15" x14ac:dyDescent="0.2">
      <c r="A6156" s="11" t="s">
        <v>4160</v>
      </c>
      <c r="B6156" s="11" t="str">
        <f t="shared" si="111"/>
        <v>David H. Koch Charitable Foundation_Institute for Humane Studies at George Mason University1997100000</v>
      </c>
      <c r="C6156" s="11" t="s">
        <v>955</v>
      </c>
      <c r="D6156" s="11" t="s">
        <v>1680</v>
      </c>
      <c r="E6156" s="11" t="s">
        <v>4261</v>
      </c>
      <c r="F6156" s="4">
        <v>100000</v>
      </c>
      <c r="G6156" s="3">
        <v>1997</v>
      </c>
      <c r="H6156"/>
      <c r="I6156" s="12"/>
      <c r="K6156" s="3" t="str">
        <f>IF(VLOOKUP(D6156,'Resources Final'!A:C,3,FALSE)=0,"",VLOOKUP(D6156,'Resources Final'!A:C,3,FALSE))</f>
        <v/>
      </c>
      <c r="L6156" s="3" t="str">
        <f>IF(VLOOKUP(D6156,'Resources Final'!A:D,4,FALSE)=0,"",VLOOKUP(D6156,'Resources Final'!A:D,4,FALSE))</f>
        <v>Y</v>
      </c>
      <c r="M6156" s="3" t="str">
        <f>IF(VLOOKUP(D6156,'Resources Final'!A:E,5,FALSE)=0,"",VLOOKUP(D6156,'Resources Final'!A:E,5,FALSE))</f>
        <v/>
      </c>
      <c r="N6156" s="7" t="str">
        <f>IF(VLOOKUP(D6156,'Resources Final'!A:F,6,FALSE)=0,"",VLOOKUP(D6156,'Resources Final'!A:F,6,FALSE))</f>
        <v>https://www.desmogblog.com/institute-humane-studies-george-mason-university</v>
      </c>
      <c r="O6156" s="3" t="str">
        <f>IF(VLOOKUP(D6156,'Resources Final'!A:G,7,FALSE)=0,"",VLOOKUP(D6156,'Resources Final'!A:G,7,FALSE))</f>
        <v>Desmog</v>
      </c>
    </row>
    <row r="6157" spans="1:15" x14ac:dyDescent="0.2">
      <c r="A6157" s="11" t="s">
        <v>4156</v>
      </c>
      <c r="B6157" s="11" t="str">
        <f t="shared" si="111"/>
        <v>David H. Koch Charitable Foundation_Center for the Study of Market Processes (precursor to Mercatus)199750000</v>
      </c>
      <c r="C6157" s="11" t="s">
        <v>955</v>
      </c>
      <c r="D6157" s="11" t="s">
        <v>677</v>
      </c>
      <c r="E6157" s="11" t="s">
        <v>678</v>
      </c>
      <c r="F6157" s="4">
        <v>50000</v>
      </c>
      <c r="G6157" s="3">
        <v>1997</v>
      </c>
      <c r="H6157"/>
      <c r="I6157" s="12"/>
      <c r="K6157" s="3" t="str">
        <f>IF(VLOOKUP(D6157,'Resources Final'!A:C,3,FALSE)=0,"",VLOOKUP(D6157,'Resources Final'!A:C,3,FALSE))</f>
        <v/>
      </c>
      <c r="L6157" s="3" t="str">
        <f>IF(VLOOKUP(D6157,'Resources Final'!A:D,4,FALSE)=0,"",VLOOKUP(D6157,'Resources Final'!A:D,4,FALSE))</f>
        <v>Y</v>
      </c>
      <c r="M6157" s="3" t="str">
        <f>IF(VLOOKUP(D6157,'Resources Final'!A:E,5,FALSE)=0,"",VLOOKUP(D6157,'Resources Final'!A:E,5,FALSE))</f>
        <v/>
      </c>
      <c r="N6157" s="7" t="str">
        <f>IF(VLOOKUP(D6157,'Resources Final'!A:F,6,FALSE)=0,"",VLOOKUP(D6157,'Resources Final'!A:F,6,FALSE))</f>
        <v/>
      </c>
      <c r="O6157" s="3" t="str">
        <f>IF(VLOOKUP(D6157,'Resources Final'!A:G,7,FALSE)=0,"",VLOOKUP(D6157,'Resources Final'!A:G,7,FALSE))</f>
        <v/>
      </c>
    </row>
    <row r="6158" spans="1:15" x14ac:dyDescent="0.2">
      <c r="A6158" s="11" t="s">
        <v>4160</v>
      </c>
      <c r="B6158" s="11" t="str">
        <f t="shared" si="111"/>
        <v>David H. Koch Charitable Foundation_House Ear Institute199750000</v>
      </c>
      <c r="C6158" s="11" t="s">
        <v>955</v>
      </c>
      <c r="D6158" s="11" t="s">
        <v>1621</v>
      </c>
      <c r="E6158" s="11" t="s">
        <v>1621</v>
      </c>
      <c r="F6158" s="4">
        <v>50000</v>
      </c>
      <c r="G6158" s="3">
        <v>1997</v>
      </c>
      <c r="H6158"/>
      <c r="I6158" s="12"/>
      <c r="K6158" s="3" t="str">
        <f>IF(VLOOKUP(D6158,'Resources Final'!A:C,3,FALSE)=0,"",VLOOKUP(D6158,'Resources Final'!A:C,3,FALSE))</f>
        <v/>
      </c>
      <c r="L6158" s="3" t="str">
        <f>IF(VLOOKUP(D6158,'Resources Final'!A:D,4,FALSE)=0,"",VLOOKUP(D6158,'Resources Final'!A:D,4,FALSE))</f>
        <v/>
      </c>
      <c r="M6158" s="3" t="str">
        <f>IF(VLOOKUP(D6158,'Resources Final'!A:E,5,FALSE)=0,"",VLOOKUP(D6158,'Resources Final'!A:E,5,FALSE))</f>
        <v>N</v>
      </c>
      <c r="N6158" s="7" t="str">
        <f>IF(VLOOKUP(D6158,'Resources Final'!A:F,6,FALSE)=0,"",VLOOKUP(D6158,'Resources Final'!A:F,6,FALSE))</f>
        <v/>
      </c>
      <c r="O6158" s="3" t="str">
        <f>IF(VLOOKUP(D6158,'Resources Final'!A:G,7,FALSE)=0,"",VLOOKUP(D6158,'Resources Final'!A:G,7,FALSE))</f>
        <v/>
      </c>
    </row>
    <row r="6159" spans="1:15" x14ac:dyDescent="0.2">
      <c r="A6159" s="11" t="s">
        <v>4160</v>
      </c>
      <c r="B6159" s="11" t="str">
        <f t="shared" si="111"/>
        <v>David H. Koch Charitable Foundation_Independent Institute199750000</v>
      </c>
      <c r="C6159" s="11" t="s">
        <v>955</v>
      </c>
      <c r="D6159" s="11" t="s">
        <v>1667</v>
      </c>
      <c r="E6159" s="11" t="s">
        <v>1667</v>
      </c>
      <c r="F6159" s="4">
        <v>50000</v>
      </c>
      <c r="G6159" s="3">
        <v>1997</v>
      </c>
      <c r="H6159"/>
      <c r="I6159" s="12"/>
      <c r="K6159" s="3" t="str">
        <f>IF(VLOOKUP(D6159,'Resources Final'!A:C,3,FALSE)=0,"",VLOOKUP(D6159,'Resources Final'!A:C,3,FALSE))</f>
        <v/>
      </c>
      <c r="L6159" s="3" t="str">
        <f>IF(VLOOKUP(D6159,'Resources Final'!A:D,4,FALSE)=0,"",VLOOKUP(D6159,'Resources Final'!A:D,4,FALSE))</f>
        <v/>
      </c>
      <c r="M6159" s="3" t="str">
        <f>IF(VLOOKUP(D6159,'Resources Final'!A:E,5,FALSE)=0,"",VLOOKUP(D6159,'Resources Final'!A:E,5,FALSE))</f>
        <v/>
      </c>
      <c r="N6159" s="7" t="str">
        <f>IF(VLOOKUP(D6159,'Resources Final'!A:F,6,FALSE)=0,"",VLOOKUP(D6159,'Resources Final'!A:F,6,FALSE))</f>
        <v>https://www.desmogblog.com/independent-institute</v>
      </c>
      <c r="O6159" s="3" t="str">
        <f>IF(VLOOKUP(D6159,'Resources Final'!A:G,7,FALSE)=0,"",VLOOKUP(D6159,'Resources Final'!A:G,7,FALSE))</f>
        <v>Desmog</v>
      </c>
    </row>
    <row r="6160" spans="1:15" x14ac:dyDescent="0.2">
      <c r="A6160" s="11" t="s">
        <v>4160</v>
      </c>
      <c r="B6160" s="11" t="str">
        <f t="shared" si="111"/>
        <v>David H. Koch Charitable Foundation_Institute for Justice1997250000</v>
      </c>
      <c r="C6160" s="11" t="s">
        <v>955</v>
      </c>
      <c r="D6160" s="11" t="s">
        <v>1682</v>
      </c>
      <c r="E6160" s="11" t="s">
        <v>1682</v>
      </c>
      <c r="F6160" s="4">
        <v>250000</v>
      </c>
      <c r="G6160" s="3">
        <v>1997</v>
      </c>
      <c r="H6160"/>
      <c r="I6160" s="12"/>
      <c r="K6160" s="3" t="str">
        <f>IF(VLOOKUP(D6160,'Resources Final'!A:C,3,FALSE)=0,"",VLOOKUP(D6160,'Resources Final'!A:C,3,FALSE))</f>
        <v/>
      </c>
      <c r="L6160" s="3" t="str">
        <f>IF(VLOOKUP(D6160,'Resources Final'!A:D,4,FALSE)=0,"",VLOOKUP(D6160,'Resources Final'!A:D,4,FALSE))</f>
        <v/>
      </c>
      <c r="M6160" s="3" t="str">
        <f>IF(VLOOKUP(D6160,'Resources Final'!A:E,5,FALSE)=0,"",VLOOKUP(D6160,'Resources Final'!A:E,5,FALSE))</f>
        <v/>
      </c>
      <c r="N6160" s="7" t="str">
        <f>IF(VLOOKUP(D6160,'Resources Final'!A:F,6,FALSE)=0,"",VLOOKUP(D6160,'Resources Final'!A:F,6,FALSE))</f>
        <v>https://www.sourcewatch.org/index.php/Institute_for_Justice</v>
      </c>
      <c r="O6160" s="3" t="str">
        <f>IF(VLOOKUP(D6160,'Resources Final'!A:G,7,FALSE)=0,"",VLOOKUP(D6160,'Resources Final'!A:G,7,FALSE))</f>
        <v>Sourcewatch</v>
      </c>
    </row>
    <row r="6161" spans="1:15" x14ac:dyDescent="0.2">
      <c r="A6161" s="11" t="s">
        <v>4160</v>
      </c>
      <c r="B6161" s="11" t="str">
        <f t="shared" si="111"/>
        <v>David H. Koch Charitable Foundation_Institute for the Study of Human Origins1997300000</v>
      </c>
      <c r="C6161" s="11" t="s">
        <v>955</v>
      </c>
      <c r="D6161" s="11" t="s">
        <v>1693</v>
      </c>
      <c r="E6161" s="11" t="s">
        <v>1693</v>
      </c>
      <c r="F6161" s="4">
        <v>300000</v>
      </c>
      <c r="G6161" s="3">
        <v>1997</v>
      </c>
      <c r="H6161"/>
      <c r="I6161" s="12"/>
      <c r="K6161" s="3" t="str">
        <f>IF(VLOOKUP(D6161,'Resources Final'!A:C,3,FALSE)=0,"",VLOOKUP(D6161,'Resources Final'!A:C,3,FALSE))</f>
        <v/>
      </c>
      <c r="L6161" s="3" t="str">
        <f>IF(VLOOKUP(D6161,'Resources Final'!A:D,4,FALSE)=0,"",VLOOKUP(D6161,'Resources Final'!A:D,4,FALSE))</f>
        <v/>
      </c>
      <c r="M6161" s="3" t="str">
        <f>IF(VLOOKUP(D6161,'Resources Final'!A:E,5,FALSE)=0,"",VLOOKUP(D6161,'Resources Final'!A:E,5,FALSE))</f>
        <v/>
      </c>
      <c r="N6161" s="7" t="str">
        <f>IF(VLOOKUP(D6161,'Resources Final'!A:F,6,FALSE)=0,"",VLOOKUP(D6161,'Resources Final'!A:F,6,FALSE))</f>
        <v/>
      </c>
      <c r="O6161" s="3" t="str">
        <f>IF(VLOOKUP(D6161,'Resources Final'!A:G,7,FALSE)=0,"",VLOOKUP(D6161,'Resources Final'!A:G,7,FALSE))</f>
        <v/>
      </c>
    </row>
    <row r="6162" spans="1:15" x14ac:dyDescent="0.2">
      <c r="A6162" s="11" t="s">
        <v>4160</v>
      </c>
      <c r="B6162" s="11" t="str">
        <f t="shared" si="111"/>
        <v>David H. Koch Charitable Foundation_Interfaith Center of New York199710000</v>
      </c>
      <c r="C6162" s="11" t="s">
        <v>955</v>
      </c>
      <c r="D6162" s="11" t="s">
        <v>1703</v>
      </c>
      <c r="E6162" s="11" t="s">
        <v>1703</v>
      </c>
      <c r="F6162" s="4">
        <v>10000</v>
      </c>
      <c r="G6162" s="3">
        <v>1997</v>
      </c>
      <c r="H6162"/>
      <c r="I6162" s="12"/>
      <c r="K6162" s="3" t="str">
        <f>IF(VLOOKUP(D6162,'Resources Final'!A:C,3,FALSE)=0,"",VLOOKUP(D6162,'Resources Final'!A:C,3,FALSE))</f>
        <v/>
      </c>
      <c r="L6162" s="3" t="str">
        <f>IF(VLOOKUP(D6162,'Resources Final'!A:D,4,FALSE)=0,"",VLOOKUP(D6162,'Resources Final'!A:D,4,FALSE))</f>
        <v/>
      </c>
      <c r="M6162" s="3" t="str">
        <f>IF(VLOOKUP(D6162,'Resources Final'!A:E,5,FALSE)=0,"",VLOOKUP(D6162,'Resources Final'!A:E,5,FALSE))</f>
        <v/>
      </c>
      <c r="N6162" s="7" t="str">
        <f>IF(VLOOKUP(D6162,'Resources Final'!A:F,6,FALSE)=0,"",VLOOKUP(D6162,'Resources Final'!A:F,6,FALSE))</f>
        <v>https://www.sourcewatch.org/index.php/Interfaith_Center_of_New_York</v>
      </c>
      <c r="O6162" s="3" t="str">
        <f>IF(VLOOKUP(D6162,'Resources Final'!A:G,7,FALSE)=0,"",VLOOKUP(D6162,'Resources Final'!A:G,7,FALSE))</f>
        <v>Sourcewatch</v>
      </c>
    </row>
    <row r="6163" spans="1:15" x14ac:dyDescent="0.2">
      <c r="A6163" s="11" t="s">
        <v>4160</v>
      </c>
      <c r="B6163" s="11" t="str">
        <f t="shared" si="111"/>
        <v>David H. Koch Charitable Foundation_Kids Stuff Foundation1997100000</v>
      </c>
      <c r="C6163" s="11" t="s">
        <v>955</v>
      </c>
      <c r="D6163" s="11" t="s">
        <v>1991</v>
      </c>
      <c r="E6163" s="11" t="s">
        <v>1991</v>
      </c>
      <c r="F6163" s="4">
        <v>100000</v>
      </c>
      <c r="G6163" s="3">
        <v>1997</v>
      </c>
      <c r="H6163"/>
      <c r="I6163" s="12"/>
      <c r="K6163" s="3" t="str">
        <f>IF(VLOOKUP(D6163,'Resources Final'!A:C,3,FALSE)=0,"",VLOOKUP(D6163,'Resources Final'!A:C,3,FALSE))</f>
        <v/>
      </c>
      <c r="L6163" s="3" t="str">
        <f>IF(VLOOKUP(D6163,'Resources Final'!A:D,4,FALSE)=0,"",VLOOKUP(D6163,'Resources Final'!A:D,4,FALSE))</f>
        <v/>
      </c>
      <c r="M6163" s="3" t="str">
        <f>IF(VLOOKUP(D6163,'Resources Final'!A:E,5,FALSE)=0,"",VLOOKUP(D6163,'Resources Final'!A:E,5,FALSE))</f>
        <v>N</v>
      </c>
      <c r="N6163" s="7" t="str">
        <f>IF(VLOOKUP(D6163,'Resources Final'!A:F,6,FALSE)=0,"",VLOOKUP(D6163,'Resources Final'!A:F,6,FALSE))</f>
        <v/>
      </c>
      <c r="O6163" s="3" t="str">
        <f>IF(VLOOKUP(D6163,'Resources Final'!A:G,7,FALSE)=0,"",VLOOKUP(D6163,'Resources Final'!A:G,7,FALSE))</f>
        <v/>
      </c>
    </row>
    <row r="6164" spans="1:15" x14ac:dyDescent="0.2">
      <c r="A6164" s="11" t="s">
        <v>4160</v>
      </c>
      <c r="B6164" s="11" t="str">
        <f t="shared" si="111"/>
        <v>David H. Koch Charitable Foundation_Library of Congress1997100000</v>
      </c>
      <c r="C6164" s="11" t="s">
        <v>955</v>
      </c>
      <c r="D6164" s="11" t="s">
        <v>2164</v>
      </c>
      <c r="E6164" s="11" t="s">
        <v>2164</v>
      </c>
      <c r="F6164" s="4">
        <v>100000</v>
      </c>
      <c r="G6164" s="3">
        <v>1997</v>
      </c>
      <c r="H6164"/>
      <c r="I6164" s="12"/>
      <c r="K6164" s="3" t="str">
        <f>IF(VLOOKUP(D6164,'Resources Final'!A:C,3,FALSE)=0,"",VLOOKUP(D6164,'Resources Final'!A:C,3,FALSE))</f>
        <v/>
      </c>
      <c r="L6164" s="3" t="str">
        <f>IF(VLOOKUP(D6164,'Resources Final'!A:D,4,FALSE)=0,"",VLOOKUP(D6164,'Resources Final'!A:D,4,FALSE))</f>
        <v/>
      </c>
      <c r="M6164" s="3" t="str">
        <f>IF(VLOOKUP(D6164,'Resources Final'!A:E,5,FALSE)=0,"",VLOOKUP(D6164,'Resources Final'!A:E,5,FALSE))</f>
        <v/>
      </c>
      <c r="N6164" s="7" t="str">
        <f>IF(VLOOKUP(D6164,'Resources Final'!A:F,6,FALSE)=0,"",VLOOKUP(D6164,'Resources Final'!A:F,6,FALSE))</f>
        <v/>
      </c>
      <c r="O6164" s="3" t="str">
        <f>IF(VLOOKUP(D6164,'Resources Final'!A:G,7,FALSE)=0,"",VLOOKUP(D6164,'Resources Final'!A:G,7,FALSE))</f>
        <v/>
      </c>
    </row>
    <row r="6165" spans="1:15" x14ac:dyDescent="0.2">
      <c r="A6165" s="11" t="s">
        <v>4160</v>
      </c>
      <c r="B6165" s="11" t="str">
        <f t="shared" si="111"/>
        <v>David H. Koch Charitable Foundation_Massachusetts Institute of Technology199750000</v>
      </c>
      <c r="C6165" s="11" t="s">
        <v>955</v>
      </c>
      <c r="D6165" s="11" t="s">
        <v>2351</v>
      </c>
      <c r="E6165" s="11" t="s">
        <v>2351</v>
      </c>
      <c r="F6165" s="4">
        <v>50000</v>
      </c>
      <c r="G6165" s="3">
        <v>1997</v>
      </c>
      <c r="H6165"/>
      <c r="I6165" s="12"/>
      <c r="K6165" s="3" t="str">
        <f>IF(VLOOKUP(D6165,'Resources Final'!A:C,3,FALSE)=0,"",VLOOKUP(D6165,'Resources Final'!A:C,3,FALSE))</f>
        <v/>
      </c>
      <c r="L6165" s="3" t="str">
        <f>IF(VLOOKUP(D6165,'Resources Final'!A:D,4,FALSE)=0,"",VLOOKUP(D6165,'Resources Final'!A:D,4,FALSE))</f>
        <v>Y</v>
      </c>
      <c r="M6165" s="3" t="str">
        <f>IF(VLOOKUP(D6165,'Resources Final'!A:E,5,FALSE)=0,"",VLOOKUP(D6165,'Resources Final'!A:E,5,FALSE))</f>
        <v/>
      </c>
      <c r="N6165" s="7" t="str">
        <f>IF(VLOOKUP(D6165,'Resources Final'!A:F,6,FALSE)=0,"",VLOOKUP(D6165,'Resources Final'!A:F,6,FALSE))</f>
        <v/>
      </c>
      <c r="O6165" s="3" t="str">
        <f>IF(VLOOKUP(D6165,'Resources Final'!A:G,7,FALSE)=0,"",VLOOKUP(D6165,'Resources Final'!A:G,7,FALSE))</f>
        <v/>
      </c>
    </row>
    <row r="6166" spans="1:15" x14ac:dyDescent="0.2">
      <c r="A6166" s="11" t="s">
        <v>4160</v>
      </c>
      <c r="B6166" s="11" t="str">
        <f t="shared" si="111"/>
        <v>David H. Koch Charitable Foundation_Nantucket Maria Mitchell Association19975000</v>
      </c>
      <c r="C6166" s="11" t="s">
        <v>955</v>
      </c>
      <c r="D6166" s="11" t="s">
        <v>2593</v>
      </c>
      <c r="E6166" s="11" t="s">
        <v>2593</v>
      </c>
      <c r="F6166" s="4">
        <v>5000</v>
      </c>
      <c r="G6166" s="3">
        <v>1997</v>
      </c>
      <c r="H6166"/>
      <c r="I6166" s="12"/>
      <c r="K6166" s="3" t="str">
        <f>IF(VLOOKUP(D6166,'Resources Final'!A:C,3,FALSE)=0,"",VLOOKUP(D6166,'Resources Final'!A:C,3,FALSE))</f>
        <v/>
      </c>
      <c r="L6166" s="3" t="str">
        <f>IF(VLOOKUP(D6166,'Resources Final'!A:D,4,FALSE)=0,"",VLOOKUP(D6166,'Resources Final'!A:D,4,FALSE))</f>
        <v/>
      </c>
      <c r="M6166" s="3" t="str">
        <f>IF(VLOOKUP(D6166,'Resources Final'!A:E,5,FALSE)=0,"",VLOOKUP(D6166,'Resources Final'!A:E,5,FALSE))</f>
        <v/>
      </c>
      <c r="N6166" s="7" t="str">
        <f>IF(VLOOKUP(D6166,'Resources Final'!A:F,6,FALSE)=0,"",VLOOKUP(D6166,'Resources Final'!A:F,6,FALSE))</f>
        <v/>
      </c>
      <c r="O6166" s="3" t="str">
        <f>IF(VLOOKUP(D6166,'Resources Final'!A:G,7,FALSE)=0,"",VLOOKUP(D6166,'Resources Final'!A:G,7,FALSE))</f>
        <v/>
      </c>
    </row>
    <row r="6167" spans="1:15" x14ac:dyDescent="0.2">
      <c r="A6167" s="11" t="s">
        <v>4160</v>
      </c>
      <c r="B6167" s="11" t="str">
        <f t="shared" si="111"/>
        <v>David H. Koch Charitable Foundation_National Center for Policy Analysis199750000</v>
      </c>
      <c r="C6167" s="11" t="s">
        <v>955</v>
      </c>
      <c r="D6167" s="11" t="s">
        <v>2601</v>
      </c>
      <c r="E6167" s="11" t="s">
        <v>2601</v>
      </c>
      <c r="F6167" s="4">
        <v>50000</v>
      </c>
      <c r="G6167" s="3">
        <v>1997</v>
      </c>
      <c r="H6167"/>
      <c r="I6167" s="12"/>
      <c r="K6167" s="3" t="str">
        <f>IF(VLOOKUP(D6167,'Resources Final'!A:C,3,FALSE)=0,"",VLOOKUP(D6167,'Resources Final'!A:C,3,FALSE))</f>
        <v/>
      </c>
      <c r="L6167" s="3" t="str">
        <f>IF(VLOOKUP(D6167,'Resources Final'!A:D,4,FALSE)=0,"",VLOOKUP(D6167,'Resources Final'!A:D,4,FALSE))</f>
        <v/>
      </c>
      <c r="M6167" s="3" t="str">
        <f>IF(VLOOKUP(D6167,'Resources Final'!A:E,5,FALSE)=0,"",VLOOKUP(D6167,'Resources Final'!A:E,5,FALSE))</f>
        <v/>
      </c>
      <c r="N6167" s="7" t="str">
        <f>IF(VLOOKUP(D6167,'Resources Final'!A:F,6,FALSE)=0,"",VLOOKUP(D6167,'Resources Final'!A:F,6,FALSE))</f>
        <v>https://www.desmogblog.com/national-center-policy-analysis</v>
      </c>
      <c r="O6167" s="3" t="str">
        <f>IF(VLOOKUP(D6167,'Resources Final'!A:G,7,FALSE)=0,"",VLOOKUP(D6167,'Resources Final'!A:G,7,FALSE))</f>
        <v>Desmog</v>
      </c>
    </row>
    <row r="6168" spans="1:15" x14ac:dyDescent="0.2">
      <c r="A6168" s="11" t="s">
        <v>4160</v>
      </c>
      <c r="B6168" s="11" t="str">
        <f t="shared" si="111"/>
        <v>David H. Koch Charitable Foundation_Network for Teaching Entrepreneurship1997145200</v>
      </c>
      <c r="C6168" s="11" t="s">
        <v>955</v>
      </c>
      <c r="D6168" s="11" t="s">
        <v>2641</v>
      </c>
      <c r="E6168" s="11" t="s">
        <v>2641</v>
      </c>
      <c r="F6168" s="4">
        <v>145200</v>
      </c>
      <c r="G6168" s="3">
        <v>1997</v>
      </c>
      <c r="H6168"/>
      <c r="I6168" s="12"/>
      <c r="K6168" s="3" t="str">
        <f>IF(VLOOKUP(D6168,'Resources Final'!A:C,3,FALSE)=0,"",VLOOKUP(D6168,'Resources Final'!A:C,3,FALSE))</f>
        <v/>
      </c>
      <c r="L6168" s="3" t="str">
        <f>IF(VLOOKUP(D6168,'Resources Final'!A:D,4,FALSE)=0,"",VLOOKUP(D6168,'Resources Final'!A:D,4,FALSE))</f>
        <v/>
      </c>
      <c r="M6168" s="3" t="str">
        <f>IF(VLOOKUP(D6168,'Resources Final'!A:E,5,FALSE)=0,"",VLOOKUP(D6168,'Resources Final'!A:E,5,FALSE))</f>
        <v/>
      </c>
      <c r="N6168" s="7" t="str">
        <f>IF(VLOOKUP(D6168,'Resources Final'!A:F,6,FALSE)=0,"",VLOOKUP(D6168,'Resources Final'!A:F,6,FALSE))</f>
        <v/>
      </c>
      <c r="O6168" s="3" t="str">
        <f>IF(VLOOKUP(D6168,'Resources Final'!A:G,7,FALSE)=0,"",VLOOKUP(D6168,'Resources Final'!A:G,7,FALSE))</f>
        <v/>
      </c>
    </row>
    <row r="6169" spans="1:15" x14ac:dyDescent="0.2">
      <c r="A6169" s="11" t="s">
        <v>4160</v>
      </c>
      <c r="B6169" s="11" t="str">
        <f t="shared" si="111"/>
        <v>David H. Koch Charitable Foundation_New York City Ballet199710000</v>
      </c>
      <c r="C6169" s="11" t="s">
        <v>955</v>
      </c>
      <c r="D6169" s="11" t="s">
        <v>2655</v>
      </c>
      <c r="E6169" s="11" t="s">
        <v>2655</v>
      </c>
      <c r="F6169" s="4">
        <v>10000</v>
      </c>
      <c r="G6169" s="3">
        <v>1997</v>
      </c>
      <c r="H6169"/>
      <c r="I6169" s="12"/>
      <c r="K6169" s="3" t="str">
        <f>IF(VLOOKUP(D6169,'Resources Final'!A:C,3,FALSE)=0,"",VLOOKUP(D6169,'Resources Final'!A:C,3,FALSE))</f>
        <v/>
      </c>
      <c r="L6169" s="3" t="str">
        <f>IF(VLOOKUP(D6169,'Resources Final'!A:D,4,FALSE)=0,"",VLOOKUP(D6169,'Resources Final'!A:D,4,FALSE))</f>
        <v/>
      </c>
      <c r="M6169" s="3" t="str">
        <f>IF(VLOOKUP(D6169,'Resources Final'!A:E,5,FALSE)=0,"",VLOOKUP(D6169,'Resources Final'!A:E,5,FALSE))</f>
        <v>N</v>
      </c>
      <c r="N6169" s="7" t="str">
        <f>IF(VLOOKUP(D6169,'Resources Final'!A:F,6,FALSE)=0,"",VLOOKUP(D6169,'Resources Final'!A:F,6,FALSE))</f>
        <v/>
      </c>
      <c r="O6169" s="3" t="str">
        <f>IF(VLOOKUP(D6169,'Resources Final'!A:G,7,FALSE)=0,"",VLOOKUP(D6169,'Resources Final'!A:G,7,FALSE))</f>
        <v/>
      </c>
    </row>
    <row r="6170" spans="1:15" x14ac:dyDescent="0.2">
      <c r="A6170" s="11" t="s">
        <v>4160</v>
      </c>
      <c r="B6170" s="11" t="str">
        <f t="shared" si="111"/>
        <v>David H. Koch Charitable Foundation_Orangutan Foundation International199710000</v>
      </c>
      <c r="C6170" s="11" t="s">
        <v>955</v>
      </c>
      <c r="D6170" s="11" t="s">
        <v>2751</v>
      </c>
      <c r="E6170" s="11" t="s">
        <v>2751</v>
      </c>
      <c r="F6170" s="4">
        <v>10000</v>
      </c>
      <c r="G6170" s="3">
        <v>1997</v>
      </c>
      <c r="H6170"/>
      <c r="I6170" s="12"/>
      <c r="K6170" s="3" t="str">
        <f>IF(VLOOKUP(D6170,'Resources Final'!A:C,3,FALSE)=0,"",VLOOKUP(D6170,'Resources Final'!A:C,3,FALSE))</f>
        <v/>
      </c>
      <c r="L6170" s="3" t="str">
        <f>IF(VLOOKUP(D6170,'Resources Final'!A:D,4,FALSE)=0,"",VLOOKUP(D6170,'Resources Final'!A:D,4,FALSE))</f>
        <v/>
      </c>
      <c r="M6170" s="3" t="str">
        <f>IF(VLOOKUP(D6170,'Resources Final'!A:E,5,FALSE)=0,"",VLOOKUP(D6170,'Resources Final'!A:E,5,FALSE))</f>
        <v>N</v>
      </c>
      <c r="N6170" s="7" t="str">
        <f>IF(VLOOKUP(D6170,'Resources Final'!A:F,6,FALSE)=0,"",VLOOKUP(D6170,'Resources Final'!A:F,6,FALSE))</f>
        <v/>
      </c>
      <c r="O6170" s="3" t="str">
        <f>IF(VLOOKUP(D6170,'Resources Final'!A:G,7,FALSE)=0,"",VLOOKUP(D6170,'Resources Final'!A:G,7,FALSE))</f>
        <v/>
      </c>
    </row>
    <row r="6171" spans="1:15" x14ac:dyDescent="0.2">
      <c r="A6171" s="11" t="s">
        <v>4160</v>
      </c>
      <c r="B6171" s="11" t="str">
        <f t="shared" si="111"/>
        <v>David H. Koch Charitable Foundation_Pacific Research Institute for Public Policy199750000</v>
      </c>
      <c r="C6171" s="11" t="s">
        <v>955</v>
      </c>
      <c r="D6171" s="11" t="s">
        <v>2786</v>
      </c>
      <c r="E6171" s="11" t="s">
        <v>2786</v>
      </c>
      <c r="F6171" s="4">
        <v>50000</v>
      </c>
      <c r="G6171" s="3">
        <v>1997</v>
      </c>
      <c r="H6171"/>
      <c r="I6171" s="12"/>
      <c r="K6171" s="3" t="str">
        <f>IF(VLOOKUP(D6171,'Resources Final'!A:C,3,FALSE)=0,"",VLOOKUP(D6171,'Resources Final'!A:C,3,FALSE))</f>
        <v/>
      </c>
      <c r="L6171" s="3" t="str">
        <f>IF(VLOOKUP(D6171,'Resources Final'!A:D,4,FALSE)=0,"",VLOOKUP(D6171,'Resources Final'!A:D,4,FALSE))</f>
        <v/>
      </c>
      <c r="M6171" s="3" t="str">
        <f>IF(VLOOKUP(D6171,'Resources Final'!A:E,5,FALSE)=0,"",VLOOKUP(D6171,'Resources Final'!A:E,5,FALSE))</f>
        <v/>
      </c>
      <c r="N6171" s="7" t="str">
        <f>IF(VLOOKUP(D6171,'Resources Final'!A:F,6,FALSE)=0,"",VLOOKUP(D6171,'Resources Final'!A:F,6,FALSE))</f>
        <v>https://www.desmogblog.com/pacific-research-institute</v>
      </c>
      <c r="O6171" s="3" t="str">
        <f>IF(VLOOKUP(D6171,'Resources Final'!A:G,7,FALSE)=0,"",VLOOKUP(D6171,'Resources Final'!A:G,7,FALSE))</f>
        <v>Desmog</v>
      </c>
    </row>
    <row r="6172" spans="1:15" x14ac:dyDescent="0.2">
      <c r="A6172" s="11" t="s">
        <v>4160</v>
      </c>
      <c r="B6172" s="11" t="str">
        <f t="shared" si="111"/>
        <v>David H. Koch Charitable Foundation_Partnership for America's Cup Technology Foundation1997100000</v>
      </c>
      <c r="C6172" s="11" t="s">
        <v>955</v>
      </c>
      <c r="D6172" s="11" t="s">
        <v>2809</v>
      </c>
      <c r="E6172" s="11" t="s">
        <v>2809</v>
      </c>
      <c r="F6172" s="4">
        <v>100000</v>
      </c>
      <c r="G6172" s="3">
        <v>1997</v>
      </c>
      <c r="H6172"/>
      <c r="I6172" s="12"/>
      <c r="K6172" s="3" t="str">
        <f>IF(VLOOKUP(D6172,'Resources Final'!A:C,3,FALSE)=0,"",VLOOKUP(D6172,'Resources Final'!A:C,3,FALSE))</f>
        <v/>
      </c>
      <c r="L6172" s="3" t="str">
        <f>IF(VLOOKUP(D6172,'Resources Final'!A:D,4,FALSE)=0,"",VLOOKUP(D6172,'Resources Final'!A:D,4,FALSE))</f>
        <v/>
      </c>
      <c r="M6172" s="3" t="str">
        <f>IF(VLOOKUP(D6172,'Resources Final'!A:E,5,FALSE)=0,"",VLOOKUP(D6172,'Resources Final'!A:E,5,FALSE))</f>
        <v>N</v>
      </c>
      <c r="N6172" s="7" t="str">
        <f>IF(VLOOKUP(D6172,'Resources Final'!A:F,6,FALSE)=0,"",VLOOKUP(D6172,'Resources Final'!A:F,6,FALSE))</f>
        <v/>
      </c>
      <c r="O6172" s="3" t="str">
        <f>IF(VLOOKUP(D6172,'Resources Final'!A:G,7,FALSE)=0,"",VLOOKUP(D6172,'Resources Final'!A:G,7,FALSE))</f>
        <v/>
      </c>
    </row>
    <row r="6173" spans="1:15" x14ac:dyDescent="0.2">
      <c r="A6173" s="11" t="s">
        <v>4160</v>
      </c>
      <c r="B6173" s="11" t="str">
        <f t="shared" si="111"/>
        <v>David H. Koch Charitable Foundation_Pioneer Institute for Public Policy Research199750000</v>
      </c>
      <c r="C6173" s="11" t="s">
        <v>955</v>
      </c>
      <c r="D6173" s="11" t="s">
        <v>2862</v>
      </c>
      <c r="E6173" s="11" t="s">
        <v>2862</v>
      </c>
      <c r="F6173" s="4">
        <v>50000</v>
      </c>
      <c r="G6173" s="3">
        <v>1997</v>
      </c>
      <c r="H6173"/>
      <c r="I6173" s="12"/>
      <c r="K6173" s="3" t="str">
        <f>IF(VLOOKUP(D6173,'Resources Final'!A:C,3,FALSE)=0,"",VLOOKUP(D6173,'Resources Final'!A:C,3,FALSE))</f>
        <v/>
      </c>
      <c r="L6173" s="3" t="str">
        <f>IF(VLOOKUP(D6173,'Resources Final'!A:D,4,FALSE)=0,"",VLOOKUP(D6173,'Resources Final'!A:D,4,FALSE))</f>
        <v/>
      </c>
      <c r="M6173" s="3" t="str">
        <f>IF(VLOOKUP(D6173,'Resources Final'!A:E,5,FALSE)=0,"",VLOOKUP(D6173,'Resources Final'!A:E,5,FALSE))</f>
        <v/>
      </c>
      <c r="N6173" s="7" t="str">
        <f>IF(VLOOKUP(D6173,'Resources Final'!A:F,6,FALSE)=0,"",VLOOKUP(D6173,'Resources Final'!A:F,6,FALSE))</f>
        <v>https://www.sourcewatch.org/index.php/Pioneer_Institute_for_Public_Policy_Research</v>
      </c>
      <c r="O6173" s="3" t="str">
        <f>IF(VLOOKUP(D6173,'Resources Final'!A:G,7,FALSE)=0,"",VLOOKUP(D6173,'Resources Final'!A:G,7,FALSE))</f>
        <v>Sourcewatch</v>
      </c>
    </row>
    <row r="6174" spans="1:15" x14ac:dyDescent="0.2">
      <c r="A6174" s="11" t="s">
        <v>4160</v>
      </c>
      <c r="B6174" s="11" t="str">
        <f t="shared" si="111"/>
        <v>David H. Koch Charitable Foundation_Reason Foundation1997150000</v>
      </c>
      <c r="C6174" s="11" t="s">
        <v>955</v>
      </c>
      <c r="D6174" s="11" t="s">
        <v>3001</v>
      </c>
      <c r="E6174" s="11" t="s">
        <v>3001</v>
      </c>
      <c r="F6174" s="4">
        <v>150000</v>
      </c>
      <c r="G6174" s="3">
        <v>1997</v>
      </c>
      <c r="H6174"/>
      <c r="I6174" s="12"/>
      <c r="K6174" s="3" t="str">
        <f>IF(VLOOKUP(D6174,'Resources Final'!A:C,3,FALSE)=0,"",VLOOKUP(D6174,'Resources Final'!A:C,3,FALSE))</f>
        <v/>
      </c>
      <c r="L6174" s="3" t="str">
        <f>IF(VLOOKUP(D6174,'Resources Final'!A:D,4,FALSE)=0,"",VLOOKUP(D6174,'Resources Final'!A:D,4,FALSE))</f>
        <v/>
      </c>
      <c r="M6174" s="3" t="str">
        <f>IF(VLOOKUP(D6174,'Resources Final'!A:E,5,FALSE)=0,"",VLOOKUP(D6174,'Resources Final'!A:E,5,FALSE))</f>
        <v/>
      </c>
      <c r="N6174" s="7" t="str">
        <f>IF(VLOOKUP(D6174,'Resources Final'!A:F,6,FALSE)=0,"",VLOOKUP(D6174,'Resources Final'!A:F,6,FALSE))</f>
        <v>https://www.desmogblog.com/reason-foundation</v>
      </c>
      <c r="O6174" s="3" t="str">
        <f>IF(VLOOKUP(D6174,'Resources Final'!A:G,7,FALSE)=0,"",VLOOKUP(D6174,'Resources Final'!A:G,7,FALSE))</f>
        <v>Desmog</v>
      </c>
    </row>
    <row r="6175" spans="1:15" x14ac:dyDescent="0.2">
      <c r="A6175" s="11" t="s">
        <v>4160</v>
      </c>
      <c r="B6175" s="11" t="str">
        <f t="shared" si="111"/>
        <v>David H. Koch Charitable Foundation_Reason Foundation1997101700</v>
      </c>
      <c r="C6175" s="11" t="s">
        <v>955</v>
      </c>
      <c r="D6175" s="11" t="s">
        <v>3001</v>
      </c>
      <c r="E6175" s="11" t="s">
        <v>3001</v>
      </c>
      <c r="F6175" s="4">
        <v>101700</v>
      </c>
      <c r="G6175" s="3">
        <v>1997</v>
      </c>
      <c r="H6175"/>
      <c r="I6175" s="12"/>
      <c r="K6175" s="3" t="str">
        <f>IF(VLOOKUP(D6175,'Resources Final'!A:C,3,FALSE)=0,"",VLOOKUP(D6175,'Resources Final'!A:C,3,FALSE))</f>
        <v/>
      </c>
      <c r="L6175" s="3" t="str">
        <f>IF(VLOOKUP(D6175,'Resources Final'!A:D,4,FALSE)=0,"",VLOOKUP(D6175,'Resources Final'!A:D,4,FALSE))</f>
        <v/>
      </c>
      <c r="M6175" s="3" t="str">
        <f>IF(VLOOKUP(D6175,'Resources Final'!A:E,5,FALSE)=0,"",VLOOKUP(D6175,'Resources Final'!A:E,5,FALSE))</f>
        <v/>
      </c>
      <c r="N6175" s="7" t="str">
        <f>IF(VLOOKUP(D6175,'Resources Final'!A:F,6,FALSE)=0,"",VLOOKUP(D6175,'Resources Final'!A:F,6,FALSE))</f>
        <v>https://www.desmogblog.com/reason-foundation</v>
      </c>
      <c r="O6175" s="3" t="str">
        <f>IF(VLOOKUP(D6175,'Resources Final'!A:G,7,FALSE)=0,"",VLOOKUP(D6175,'Resources Final'!A:G,7,FALSE))</f>
        <v>Desmog</v>
      </c>
    </row>
    <row r="6176" spans="1:15" x14ac:dyDescent="0.2">
      <c r="A6176" s="11" t="s">
        <v>4160</v>
      </c>
      <c r="B6176" s="11" t="str">
        <f t="shared" si="111"/>
        <v>David H. Koch Charitable Foundation_Rockefeller University1997250000</v>
      </c>
      <c r="C6176" s="11" t="s">
        <v>955</v>
      </c>
      <c r="D6176" s="11" t="s">
        <v>3092</v>
      </c>
      <c r="E6176" s="11" t="s">
        <v>3092</v>
      </c>
      <c r="F6176" s="4">
        <v>250000</v>
      </c>
      <c r="G6176" s="3">
        <v>1997</v>
      </c>
      <c r="H6176"/>
      <c r="I6176" s="12"/>
      <c r="K6176" s="3" t="str">
        <f>IF(VLOOKUP(D6176,'Resources Final'!A:C,3,FALSE)=0,"",VLOOKUP(D6176,'Resources Final'!A:C,3,FALSE))</f>
        <v/>
      </c>
      <c r="L6176" s="3" t="str">
        <f>IF(VLOOKUP(D6176,'Resources Final'!A:D,4,FALSE)=0,"",VLOOKUP(D6176,'Resources Final'!A:D,4,FALSE))</f>
        <v>Y</v>
      </c>
      <c r="M6176" s="3" t="str">
        <f>IF(VLOOKUP(D6176,'Resources Final'!A:E,5,FALSE)=0,"",VLOOKUP(D6176,'Resources Final'!A:E,5,FALSE))</f>
        <v/>
      </c>
      <c r="N6176" s="7" t="str">
        <f>IF(VLOOKUP(D6176,'Resources Final'!A:F,6,FALSE)=0,"",VLOOKUP(D6176,'Resources Final'!A:F,6,FALSE))</f>
        <v/>
      </c>
      <c r="O6176" s="3" t="str">
        <f>IF(VLOOKUP(D6176,'Resources Final'!A:G,7,FALSE)=0,"",VLOOKUP(D6176,'Resources Final'!A:G,7,FALSE))</f>
        <v/>
      </c>
    </row>
    <row r="6177" spans="1:15" x14ac:dyDescent="0.2">
      <c r="A6177" s="11" t="s">
        <v>4160</v>
      </c>
      <c r="B6177" s="11" t="str">
        <f t="shared" si="111"/>
        <v>David H. Koch Charitable Foundation_The Metropolitan Museum of Art1997500000</v>
      </c>
      <c r="C6177" s="11" t="s">
        <v>955</v>
      </c>
      <c r="D6177" s="11" t="s">
        <v>3593</v>
      </c>
      <c r="E6177" s="11" t="s">
        <v>3593</v>
      </c>
      <c r="F6177" s="4">
        <v>500000</v>
      </c>
      <c r="G6177" s="3">
        <v>1997</v>
      </c>
      <c r="H6177"/>
      <c r="I6177" s="12"/>
      <c r="K6177" s="3" t="str">
        <f>IF(VLOOKUP(D6177,'Resources Final'!A:C,3,FALSE)=0,"",VLOOKUP(D6177,'Resources Final'!A:C,3,FALSE))</f>
        <v/>
      </c>
      <c r="L6177" s="3" t="str">
        <f>IF(VLOOKUP(D6177,'Resources Final'!A:D,4,FALSE)=0,"",VLOOKUP(D6177,'Resources Final'!A:D,4,FALSE))</f>
        <v/>
      </c>
      <c r="M6177" s="3" t="str">
        <f>IF(VLOOKUP(D6177,'Resources Final'!A:E,5,FALSE)=0,"",VLOOKUP(D6177,'Resources Final'!A:E,5,FALSE))</f>
        <v>N</v>
      </c>
      <c r="N6177" s="7" t="str">
        <f>IF(VLOOKUP(D6177,'Resources Final'!A:F,6,FALSE)=0,"",VLOOKUP(D6177,'Resources Final'!A:F,6,FALSE))</f>
        <v/>
      </c>
      <c r="O6177" s="3" t="str">
        <f>IF(VLOOKUP(D6177,'Resources Final'!A:G,7,FALSE)=0,"",VLOOKUP(D6177,'Resources Final'!A:G,7,FALSE))</f>
        <v/>
      </c>
    </row>
    <row r="6178" spans="1:15" x14ac:dyDescent="0.2">
      <c r="A6178" s="11" t="s">
        <v>4160</v>
      </c>
      <c r="B6178" s="11" t="str">
        <f t="shared" si="111"/>
        <v>David H. Koch Charitable Foundation_The Metropolitan Museum of Art1997150000</v>
      </c>
      <c r="C6178" s="11" t="s">
        <v>955</v>
      </c>
      <c r="D6178" s="11" t="s">
        <v>3593</v>
      </c>
      <c r="E6178" s="11" t="s">
        <v>3593</v>
      </c>
      <c r="F6178" s="4">
        <v>150000</v>
      </c>
      <c r="G6178" s="3">
        <v>1997</v>
      </c>
      <c r="H6178"/>
      <c r="I6178" s="12"/>
      <c r="K6178" s="3" t="str">
        <f>IF(VLOOKUP(D6178,'Resources Final'!A:C,3,FALSE)=0,"",VLOOKUP(D6178,'Resources Final'!A:C,3,FALSE))</f>
        <v/>
      </c>
      <c r="L6178" s="3" t="str">
        <f>IF(VLOOKUP(D6178,'Resources Final'!A:D,4,FALSE)=0,"",VLOOKUP(D6178,'Resources Final'!A:D,4,FALSE))</f>
        <v/>
      </c>
      <c r="M6178" s="3" t="str">
        <f>IF(VLOOKUP(D6178,'Resources Final'!A:E,5,FALSE)=0,"",VLOOKUP(D6178,'Resources Final'!A:E,5,FALSE))</f>
        <v>N</v>
      </c>
      <c r="N6178" s="7" t="str">
        <f>IF(VLOOKUP(D6178,'Resources Final'!A:F,6,FALSE)=0,"",VLOOKUP(D6178,'Resources Final'!A:F,6,FALSE))</f>
        <v/>
      </c>
      <c r="O6178" s="3" t="str">
        <f>IF(VLOOKUP(D6178,'Resources Final'!A:G,7,FALSE)=0,"",VLOOKUP(D6178,'Resources Final'!A:G,7,FALSE))</f>
        <v/>
      </c>
    </row>
    <row r="6179" spans="1:15" x14ac:dyDescent="0.2">
      <c r="A6179" s="11" t="s">
        <v>4160</v>
      </c>
      <c r="B6179" s="11" t="str">
        <f t="shared" si="111"/>
        <v>David H. Koch Charitable Foundation_WGBH Educational Foundation1997100000</v>
      </c>
      <c r="C6179" s="11" t="s">
        <v>955</v>
      </c>
      <c r="D6179" s="11" t="s">
        <v>3993</v>
      </c>
      <c r="E6179" s="11" t="s">
        <v>3993</v>
      </c>
      <c r="F6179" s="4">
        <v>100000</v>
      </c>
      <c r="G6179" s="3">
        <v>1997</v>
      </c>
      <c r="H6179"/>
      <c r="I6179" s="12"/>
      <c r="K6179" s="3" t="str">
        <f>IF(VLOOKUP(D6179,'Resources Final'!A:C,3,FALSE)=0,"",VLOOKUP(D6179,'Resources Final'!A:C,3,FALSE))</f>
        <v/>
      </c>
      <c r="L6179" s="3" t="str">
        <f>IF(VLOOKUP(D6179,'Resources Final'!A:D,4,FALSE)=0,"",VLOOKUP(D6179,'Resources Final'!A:D,4,FALSE))</f>
        <v/>
      </c>
      <c r="M6179" s="3" t="str">
        <f>IF(VLOOKUP(D6179,'Resources Final'!A:E,5,FALSE)=0,"",VLOOKUP(D6179,'Resources Final'!A:E,5,FALSE))</f>
        <v/>
      </c>
      <c r="N6179" s="7" t="str">
        <f>IF(VLOOKUP(D6179,'Resources Final'!A:F,6,FALSE)=0,"",VLOOKUP(D6179,'Resources Final'!A:F,6,FALSE))</f>
        <v/>
      </c>
      <c r="O6179" s="3" t="str">
        <f>IF(VLOOKUP(D6179,'Resources Final'!A:G,7,FALSE)=0,"",VLOOKUP(D6179,'Resources Final'!A:G,7,FALSE))</f>
        <v/>
      </c>
    </row>
    <row r="6180" spans="1:15" x14ac:dyDescent="0.2">
      <c r="A6180" s="11" t="s">
        <v>4160</v>
      </c>
      <c r="B6180" s="11" t="str">
        <f t="shared" si="111"/>
        <v>David H. Koch Charitable Foundation_WNET/Thirteen Educational Broadcasting Network199760000</v>
      </c>
      <c r="C6180" s="11" t="s">
        <v>955</v>
      </c>
      <c r="D6180" s="11" t="s">
        <v>4073</v>
      </c>
      <c r="E6180" s="11" t="s">
        <v>4073</v>
      </c>
      <c r="F6180" s="4">
        <v>60000</v>
      </c>
      <c r="G6180" s="3">
        <v>1997</v>
      </c>
      <c r="H6180"/>
      <c r="I6180" s="12"/>
      <c r="K6180" s="3" t="str">
        <f>IF(VLOOKUP(D6180,'Resources Final'!A:C,3,FALSE)=0,"",VLOOKUP(D6180,'Resources Final'!A:C,3,FALSE))</f>
        <v/>
      </c>
      <c r="L6180" s="3" t="str">
        <f>IF(VLOOKUP(D6180,'Resources Final'!A:D,4,FALSE)=0,"",VLOOKUP(D6180,'Resources Final'!A:D,4,FALSE))</f>
        <v/>
      </c>
      <c r="M6180" s="3" t="str">
        <f>IF(VLOOKUP(D6180,'Resources Final'!A:E,5,FALSE)=0,"",VLOOKUP(D6180,'Resources Final'!A:E,5,FALSE))</f>
        <v/>
      </c>
      <c r="N6180" s="7" t="str">
        <f>IF(VLOOKUP(D6180,'Resources Final'!A:F,6,FALSE)=0,"",VLOOKUP(D6180,'Resources Final'!A:F,6,FALSE))</f>
        <v/>
      </c>
      <c r="O6180" s="3" t="str">
        <f>IF(VLOOKUP(D6180,'Resources Final'!A:G,7,FALSE)=0,"",VLOOKUP(D6180,'Resources Final'!A:G,7,FALSE))</f>
        <v/>
      </c>
    </row>
    <row r="6181" spans="1:15" x14ac:dyDescent="0.2">
      <c r="A6181" s="11" t="s">
        <v>4160</v>
      </c>
      <c r="B6181" s="11" t="str">
        <f t="shared" si="111"/>
        <v>David H. Koch Charitable Foundation_American Museum of Natural History1998250000</v>
      </c>
      <c r="C6181" s="11" t="s">
        <v>955</v>
      </c>
      <c r="D6181" s="11" t="s">
        <v>197</v>
      </c>
      <c r="E6181" s="11" t="s">
        <v>197</v>
      </c>
      <c r="F6181" s="4">
        <v>250000</v>
      </c>
      <c r="G6181" s="3">
        <v>1998</v>
      </c>
      <c r="H6181"/>
      <c r="I6181" s="12"/>
      <c r="K6181" s="3" t="str">
        <f>IF(VLOOKUP(D6181,'Resources Final'!A:C,3,FALSE)=0,"",VLOOKUP(D6181,'Resources Final'!A:C,3,FALSE))</f>
        <v/>
      </c>
      <c r="L6181" s="3" t="str">
        <f>IF(VLOOKUP(D6181,'Resources Final'!A:D,4,FALSE)=0,"",VLOOKUP(D6181,'Resources Final'!A:D,4,FALSE))</f>
        <v/>
      </c>
      <c r="M6181" s="3" t="str">
        <f>IF(VLOOKUP(D6181,'Resources Final'!A:E,5,FALSE)=0,"",VLOOKUP(D6181,'Resources Final'!A:E,5,FALSE))</f>
        <v/>
      </c>
      <c r="N6181" s="7" t="str">
        <f>IF(VLOOKUP(D6181,'Resources Final'!A:F,6,FALSE)=0,"",VLOOKUP(D6181,'Resources Final'!A:F,6,FALSE))</f>
        <v/>
      </c>
      <c r="O6181" s="3" t="str">
        <f>IF(VLOOKUP(D6181,'Resources Final'!A:G,7,FALSE)=0,"",VLOOKUP(D6181,'Resources Final'!A:G,7,FALSE))</f>
        <v/>
      </c>
    </row>
    <row r="6182" spans="1:15" x14ac:dyDescent="0.2">
      <c r="A6182" s="11" t="s">
        <v>4160</v>
      </c>
      <c r="B6182" s="11" t="str">
        <f t="shared" si="111"/>
        <v>David H. Koch Charitable Foundation_Aspen Institute1998250000</v>
      </c>
      <c r="C6182" s="11" t="s">
        <v>955</v>
      </c>
      <c r="D6182" s="11" t="s">
        <v>275</v>
      </c>
      <c r="E6182" s="11" t="s">
        <v>275</v>
      </c>
      <c r="F6182" s="4">
        <v>250000</v>
      </c>
      <c r="G6182" s="3">
        <v>1998</v>
      </c>
      <c r="H6182"/>
      <c r="I6182" s="12"/>
      <c r="K6182" s="3" t="str">
        <f>IF(VLOOKUP(D6182,'Resources Final'!A:C,3,FALSE)=0,"",VLOOKUP(D6182,'Resources Final'!A:C,3,FALSE))</f>
        <v/>
      </c>
      <c r="L6182" s="3" t="str">
        <f>IF(VLOOKUP(D6182,'Resources Final'!A:D,4,FALSE)=0,"",VLOOKUP(D6182,'Resources Final'!A:D,4,FALSE))</f>
        <v/>
      </c>
      <c r="M6182" s="3" t="str">
        <f>IF(VLOOKUP(D6182,'Resources Final'!A:E,5,FALSE)=0,"",VLOOKUP(D6182,'Resources Final'!A:E,5,FALSE))</f>
        <v/>
      </c>
      <c r="N6182" s="7" t="str">
        <f>IF(VLOOKUP(D6182,'Resources Final'!A:F,6,FALSE)=0,"",VLOOKUP(D6182,'Resources Final'!A:F,6,FALSE))</f>
        <v>https://www.sourcewatch.org/index.php/Aspen_Institute_for_Humanistic_Studies</v>
      </c>
      <c r="O6182" s="3" t="str">
        <f>IF(VLOOKUP(D6182,'Resources Final'!A:G,7,FALSE)=0,"",VLOOKUP(D6182,'Resources Final'!A:G,7,FALSE))</f>
        <v>Sourcewatch</v>
      </c>
    </row>
    <row r="6183" spans="1:15" x14ac:dyDescent="0.2">
      <c r="A6183" s="11" t="s">
        <v>4160</v>
      </c>
      <c r="B6183" s="11" t="str">
        <f t="shared" si="111"/>
        <v>David H. Koch Charitable Foundation_Ballet Theatre Foundation1998250000</v>
      </c>
      <c r="C6183" s="11" t="s">
        <v>955</v>
      </c>
      <c r="D6183" s="11" t="s">
        <v>344</v>
      </c>
      <c r="E6183" s="11" t="s">
        <v>344</v>
      </c>
      <c r="F6183" s="4">
        <v>250000</v>
      </c>
      <c r="G6183" s="3">
        <v>1998</v>
      </c>
      <c r="H6183"/>
      <c r="I6183" s="12"/>
      <c r="K6183" s="3" t="str">
        <f>IF(VLOOKUP(D6183,'Resources Final'!A:C,3,FALSE)=0,"",VLOOKUP(D6183,'Resources Final'!A:C,3,FALSE))</f>
        <v/>
      </c>
      <c r="L6183" s="3" t="str">
        <f>IF(VLOOKUP(D6183,'Resources Final'!A:D,4,FALSE)=0,"",VLOOKUP(D6183,'Resources Final'!A:D,4,FALSE))</f>
        <v/>
      </c>
      <c r="M6183" s="3" t="str">
        <f>IF(VLOOKUP(D6183,'Resources Final'!A:E,5,FALSE)=0,"",VLOOKUP(D6183,'Resources Final'!A:E,5,FALSE))</f>
        <v>N</v>
      </c>
      <c r="N6183" s="7" t="str">
        <f>IF(VLOOKUP(D6183,'Resources Final'!A:F,6,FALSE)=0,"",VLOOKUP(D6183,'Resources Final'!A:F,6,FALSE))</f>
        <v/>
      </c>
      <c r="O6183" s="3" t="str">
        <f>IF(VLOOKUP(D6183,'Resources Final'!A:G,7,FALSE)=0,"",VLOOKUP(D6183,'Resources Final'!A:G,7,FALSE))</f>
        <v/>
      </c>
    </row>
    <row r="6184" spans="1:15" x14ac:dyDescent="0.2">
      <c r="A6184" s="11" t="s">
        <v>4160</v>
      </c>
      <c r="B6184" s="11" t="str">
        <f t="shared" si="111"/>
        <v>David H. Koch Charitable Foundation_CaP CURE1998300000</v>
      </c>
      <c r="C6184" s="11" t="s">
        <v>955</v>
      </c>
      <c r="D6184" s="11" t="s">
        <v>602</v>
      </c>
      <c r="E6184" s="11" t="s">
        <v>602</v>
      </c>
      <c r="F6184" s="4">
        <v>300000</v>
      </c>
      <c r="G6184" s="3">
        <v>1998</v>
      </c>
      <c r="H6184"/>
      <c r="I6184" s="12"/>
      <c r="K6184" s="3" t="str">
        <f>IF(VLOOKUP(D6184,'Resources Final'!A:C,3,FALSE)=0,"",VLOOKUP(D6184,'Resources Final'!A:C,3,FALSE))</f>
        <v/>
      </c>
      <c r="L6184" s="3" t="str">
        <f>IF(VLOOKUP(D6184,'Resources Final'!A:D,4,FALSE)=0,"",VLOOKUP(D6184,'Resources Final'!A:D,4,FALSE))</f>
        <v/>
      </c>
      <c r="M6184" s="3" t="str">
        <f>IF(VLOOKUP(D6184,'Resources Final'!A:E,5,FALSE)=0,"",VLOOKUP(D6184,'Resources Final'!A:E,5,FALSE))</f>
        <v>N</v>
      </c>
      <c r="N6184" s="7" t="str">
        <f>IF(VLOOKUP(D6184,'Resources Final'!A:F,6,FALSE)=0,"",VLOOKUP(D6184,'Resources Final'!A:F,6,FALSE))</f>
        <v/>
      </c>
      <c r="O6184" s="3" t="str">
        <f>IF(VLOOKUP(D6184,'Resources Final'!A:G,7,FALSE)=0,"",VLOOKUP(D6184,'Resources Final'!A:G,7,FALSE))</f>
        <v/>
      </c>
    </row>
    <row r="6185" spans="1:15" x14ac:dyDescent="0.2">
      <c r="A6185" s="11" t="s">
        <v>4160</v>
      </c>
      <c r="B6185" s="11" t="str">
        <f t="shared" si="111"/>
        <v>David H. Koch Charitable Foundation_Daring Project19981000</v>
      </c>
      <c r="C6185" s="11" t="s">
        <v>955</v>
      </c>
      <c r="D6185" s="11" t="s">
        <v>946</v>
      </c>
      <c r="E6185" s="11" t="s">
        <v>946</v>
      </c>
      <c r="F6185" s="4">
        <v>1000</v>
      </c>
      <c r="G6185" s="3">
        <v>1998</v>
      </c>
      <c r="H6185"/>
      <c r="I6185" s="12"/>
      <c r="K6185" s="3" t="str">
        <f>IF(VLOOKUP(D6185,'Resources Final'!A:C,3,FALSE)=0,"",VLOOKUP(D6185,'Resources Final'!A:C,3,FALSE))</f>
        <v/>
      </c>
      <c r="L6185" s="3" t="str">
        <f>IF(VLOOKUP(D6185,'Resources Final'!A:D,4,FALSE)=0,"",VLOOKUP(D6185,'Resources Final'!A:D,4,FALSE))</f>
        <v/>
      </c>
      <c r="M6185" s="3" t="str">
        <f>IF(VLOOKUP(D6185,'Resources Final'!A:E,5,FALSE)=0,"",VLOOKUP(D6185,'Resources Final'!A:E,5,FALSE))</f>
        <v>N</v>
      </c>
      <c r="N6185" s="7" t="str">
        <f>IF(VLOOKUP(D6185,'Resources Final'!A:F,6,FALSE)=0,"",VLOOKUP(D6185,'Resources Final'!A:F,6,FALSE))</f>
        <v/>
      </c>
      <c r="O6185" s="3" t="str">
        <f>IF(VLOOKUP(D6185,'Resources Final'!A:G,7,FALSE)=0,"",VLOOKUP(D6185,'Resources Final'!A:G,7,FALSE))</f>
        <v/>
      </c>
    </row>
    <row r="6186" spans="1:15" x14ac:dyDescent="0.2">
      <c r="A6186" s="11" t="s">
        <v>4160</v>
      </c>
      <c r="B6186" s="11" t="str">
        <f t="shared" si="111"/>
        <v>David H. Koch Charitable Foundation_Deerfield Academy199856000</v>
      </c>
      <c r="C6186" s="11" t="s">
        <v>955</v>
      </c>
      <c r="D6186" s="11" t="s">
        <v>965</v>
      </c>
      <c r="E6186" s="11" t="s">
        <v>965</v>
      </c>
      <c r="F6186" s="4">
        <v>56000</v>
      </c>
      <c r="G6186" s="3">
        <v>1998</v>
      </c>
      <c r="H6186"/>
      <c r="I6186" s="12"/>
      <c r="K6186" s="3" t="str">
        <f>IF(VLOOKUP(D6186,'Resources Final'!A:C,3,FALSE)=0,"",VLOOKUP(D6186,'Resources Final'!A:C,3,FALSE))</f>
        <v/>
      </c>
      <c r="L6186" s="3" t="str">
        <f>IF(VLOOKUP(D6186,'Resources Final'!A:D,4,FALSE)=0,"",VLOOKUP(D6186,'Resources Final'!A:D,4,FALSE))</f>
        <v>Y</v>
      </c>
      <c r="M6186" s="3" t="str">
        <f>IF(VLOOKUP(D6186,'Resources Final'!A:E,5,FALSE)=0,"",VLOOKUP(D6186,'Resources Final'!A:E,5,FALSE))</f>
        <v/>
      </c>
      <c r="N6186" s="7" t="str">
        <f>IF(VLOOKUP(D6186,'Resources Final'!A:F,6,FALSE)=0,"",VLOOKUP(D6186,'Resources Final'!A:F,6,FALSE))</f>
        <v/>
      </c>
      <c r="O6186" s="3" t="str">
        <f>IF(VLOOKUP(D6186,'Resources Final'!A:G,7,FALSE)=0,"",VLOOKUP(D6186,'Resources Final'!A:G,7,FALSE))</f>
        <v/>
      </c>
    </row>
    <row r="6187" spans="1:15" x14ac:dyDescent="0.2">
      <c r="A6187" s="11" t="s">
        <v>4160</v>
      </c>
      <c r="B6187" s="11" t="str">
        <f t="shared" si="111"/>
        <v>David H. Koch Charitable Foundation_Institute for the Study of Human Origins1998150000</v>
      </c>
      <c r="C6187" s="11" t="s">
        <v>955</v>
      </c>
      <c r="D6187" s="11" t="s">
        <v>1693</v>
      </c>
      <c r="E6187" s="11" t="s">
        <v>1693</v>
      </c>
      <c r="F6187" s="4">
        <v>150000</v>
      </c>
      <c r="G6187" s="3">
        <v>1998</v>
      </c>
      <c r="H6187"/>
      <c r="I6187" s="12"/>
      <c r="K6187" s="3" t="str">
        <f>IF(VLOOKUP(D6187,'Resources Final'!A:C,3,FALSE)=0,"",VLOOKUP(D6187,'Resources Final'!A:C,3,FALSE))</f>
        <v/>
      </c>
      <c r="L6187" s="3" t="str">
        <f>IF(VLOOKUP(D6187,'Resources Final'!A:D,4,FALSE)=0,"",VLOOKUP(D6187,'Resources Final'!A:D,4,FALSE))</f>
        <v/>
      </c>
      <c r="M6187" s="3" t="str">
        <f>IF(VLOOKUP(D6187,'Resources Final'!A:E,5,FALSE)=0,"",VLOOKUP(D6187,'Resources Final'!A:E,5,FALSE))</f>
        <v/>
      </c>
      <c r="N6187" s="7" t="str">
        <f>IF(VLOOKUP(D6187,'Resources Final'!A:F,6,FALSE)=0,"",VLOOKUP(D6187,'Resources Final'!A:F,6,FALSE))</f>
        <v/>
      </c>
      <c r="O6187" s="3" t="str">
        <f>IF(VLOOKUP(D6187,'Resources Final'!A:G,7,FALSE)=0,"",VLOOKUP(D6187,'Resources Final'!A:G,7,FALSE))</f>
        <v/>
      </c>
    </row>
    <row r="6188" spans="1:15" x14ac:dyDescent="0.2">
      <c r="A6188" s="11" t="s">
        <v>4160</v>
      </c>
      <c r="B6188" s="11" t="str">
        <f t="shared" si="111"/>
        <v>David H. Koch Charitable Foundation_Institute for the Study of Human Origins199850000</v>
      </c>
      <c r="C6188" s="11" t="s">
        <v>955</v>
      </c>
      <c r="D6188" s="11" t="s">
        <v>1693</v>
      </c>
      <c r="E6188" s="11" t="s">
        <v>1693</v>
      </c>
      <c r="F6188" s="4">
        <v>50000</v>
      </c>
      <c r="G6188" s="3">
        <v>1998</v>
      </c>
      <c r="H6188"/>
      <c r="I6188" s="12"/>
      <c r="K6188" s="3" t="str">
        <f>IF(VLOOKUP(D6188,'Resources Final'!A:C,3,FALSE)=0,"",VLOOKUP(D6188,'Resources Final'!A:C,3,FALSE))</f>
        <v/>
      </c>
      <c r="L6188" s="3" t="str">
        <f>IF(VLOOKUP(D6188,'Resources Final'!A:D,4,FALSE)=0,"",VLOOKUP(D6188,'Resources Final'!A:D,4,FALSE))</f>
        <v/>
      </c>
      <c r="M6188" s="3" t="str">
        <f>IF(VLOOKUP(D6188,'Resources Final'!A:E,5,FALSE)=0,"",VLOOKUP(D6188,'Resources Final'!A:E,5,FALSE))</f>
        <v/>
      </c>
      <c r="N6188" s="7" t="str">
        <f>IF(VLOOKUP(D6188,'Resources Final'!A:F,6,FALSE)=0,"",VLOOKUP(D6188,'Resources Final'!A:F,6,FALSE))</f>
        <v/>
      </c>
      <c r="O6188" s="3" t="str">
        <f>IF(VLOOKUP(D6188,'Resources Final'!A:G,7,FALSE)=0,"",VLOOKUP(D6188,'Resources Final'!A:G,7,FALSE))</f>
        <v/>
      </c>
    </row>
    <row r="6189" spans="1:15" x14ac:dyDescent="0.2">
      <c r="A6189" s="11" t="s">
        <v>4160</v>
      </c>
      <c r="B6189" s="11" t="str">
        <f t="shared" si="111"/>
        <v>David H. Koch Charitable Foundation_Institute for Visual Services19981000</v>
      </c>
      <c r="C6189" s="11" t="s">
        <v>955</v>
      </c>
      <c r="D6189" s="11" t="s">
        <v>1696</v>
      </c>
      <c r="E6189" s="11" t="s">
        <v>1696</v>
      </c>
      <c r="F6189" s="4">
        <v>1000</v>
      </c>
      <c r="G6189" s="3">
        <v>1998</v>
      </c>
      <c r="H6189"/>
      <c r="I6189" s="12"/>
      <c r="K6189" s="3" t="str">
        <f>IF(VLOOKUP(D6189,'Resources Final'!A:C,3,FALSE)=0,"",VLOOKUP(D6189,'Resources Final'!A:C,3,FALSE))</f>
        <v/>
      </c>
      <c r="L6189" s="3" t="str">
        <f>IF(VLOOKUP(D6189,'Resources Final'!A:D,4,FALSE)=0,"",VLOOKUP(D6189,'Resources Final'!A:D,4,FALSE))</f>
        <v/>
      </c>
      <c r="M6189" s="3" t="str">
        <f>IF(VLOOKUP(D6189,'Resources Final'!A:E,5,FALSE)=0,"",VLOOKUP(D6189,'Resources Final'!A:E,5,FALSE))</f>
        <v/>
      </c>
      <c r="N6189" s="7" t="str">
        <f>IF(VLOOKUP(D6189,'Resources Final'!A:F,6,FALSE)=0,"",VLOOKUP(D6189,'Resources Final'!A:F,6,FALSE))</f>
        <v/>
      </c>
      <c r="O6189" s="3" t="str">
        <f>IF(VLOOKUP(D6189,'Resources Final'!A:G,7,FALSE)=0,"",VLOOKUP(D6189,'Resources Final'!A:G,7,FALSE))</f>
        <v/>
      </c>
    </row>
    <row r="6190" spans="1:15" x14ac:dyDescent="0.2">
      <c r="A6190" s="11" t="s">
        <v>4160</v>
      </c>
      <c r="B6190" s="11" t="str">
        <f t="shared" si="111"/>
        <v>David H. Koch Charitable Foundation_Kaatsbaan International Dance Center199810000</v>
      </c>
      <c r="C6190" s="11" t="s">
        <v>955</v>
      </c>
      <c r="D6190" s="11" t="s">
        <v>1936</v>
      </c>
      <c r="E6190" s="11" t="s">
        <v>1936</v>
      </c>
      <c r="F6190" s="4">
        <v>10000</v>
      </c>
      <c r="G6190" s="3">
        <v>1998</v>
      </c>
      <c r="H6190"/>
      <c r="I6190" s="12"/>
      <c r="K6190" s="3" t="str">
        <f>IF(VLOOKUP(D6190,'Resources Final'!A:C,3,FALSE)=0,"",VLOOKUP(D6190,'Resources Final'!A:C,3,FALSE))</f>
        <v/>
      </c>
      <c r="L6190" s="3" t="str">
        <f>IF(VLOOKUP(D6190,'Resources Final'!A:D,4,FALSE)=0,"",VLOOKUP(D6190,'Resources Final'!A:D,4,FALSE))</f>
        <v/>
      </c>
      <c r="M6190" s="3" t="str">
        <f>IF(VLOOKUP(D6190,'Resources Final'!A:E,5,FALSE)=0,"",VLOOKUP(D6190,'Resources Final'!A:E,5,FALSE))</f>
        <v>N</v>
      </c>
      <c r="N6190" s="7" t="str">
        <f>IF(VLOOKUP(D6190,'Resources Final'!A:F,6,FALSE)=0,"",VLOOKUP(D6190,'Resources Final'!A:F,6,FALSE))</f>
        <v/>
      </c>
      <c r="O6190" s="3" t="str">
        <f>IF(VLOOKUP(D6190,'Resources Final'!A:G,7,FALSE)=0,"",VLOOKUP(D6190,'Resources Final'!A:G,7,FALSE))</f>
        <v/>
      </c>
    </row>
    <row r="6191" spans="1:15" x14ac:dyDescent="0.2">
      <c r="A6191" s="11" t="s">
        <v>4160</v>
      </c>
      <c r="B6191" s="11" t="str">
        <f t="shared" si="111"/>
        <v>David H. Koch Charitable Foundation_Manhattan Eye Ear and Throat Hospital1998100000</v>
      </c>
      <c r="C6191" s="11" t="s">
        <v>955</v>
      </c>
      <c r="D6191" s="11" t="s">
        <v>2311</v>
      </c>
      <c r="E6191" s="11" t="s">
        <v>2311</v>
      </c>
      <c r="F6191" s="4">
        <v>100000</v>
      </c>
      <c r="G6191" s="3">
        <v>1998</v>
      </c>
      <c r="H6191"/>
      <c r="I6191" s="12"/>
      <c r="K6191" s="3" t="str">
        <f>IF(VLOOKUP(D6191,'Resources Final'!A:C,3,FALSE)=0,"",VLOOKUP(D6191,'Resources Final'!A:C,3,FALSE))</f>
        <v/>
      </c>
      <c r="L6191" s="3" t="str">
        <f>IF(VLOOKUP(D6191,'Resources Final'!A:D,4,FALSE)=0,"",VLOOKUP(D6191,'Resources Final'!A:D,4,FALSE))</f>
        <v/>
      </c>
      <c r="M6191" s="3" t="str">
        <f>IF(VLOOKUP(D6191,'Resources Final'!A:E,5,FALSE)=0,"",VLOOKUP(D6191,'Resources Final'!A:E,5,FALSE))</f>
        <v/>
      </c>
      <c r="N6191" s="7" t="str">
        <f>IF(VLOOKUP(D6191,'Resources Final'!A:F,6,FALSE)=0,"",VLOOKUP(D6191,'Resources Final'!A:F,6,FALSE))</f>
        <v/>
      </c>
      <c r="O6191" s="3" t="str">
        <f>IF(VLOOKUP(D6191,'Resources Final'!A:G,7,FALSE)=0,"",VLOOKUP(D6191,'Resources Final'!A:G,7,FALSE))</f>
        <v/>
      </c>
    </row>
    <row r="6192" spans="1:15" x14ac:dyDescent="0.2">
      <c r="A6192" s="11" t="s">
        <v>4160</v>
      </c>
      <c r="B6192" s="11" t="str">
        <f t="shared" si="111"/>
        <v>David H. Koch Charitable Foundation_Museum of Television and Radio19981000</v>
      </c>
      <c r="C6192" s="11" t="s">
        <v>955</v>
      </c>
      <c r="D6192" s="11" t="s">
        <v>2569</v>
      </c>
      <c r="E6192" s="11" t="s">
        <v>2569</v>
      </c>
      <c r="F6192" s="4">
        <v>1000</v>
      </c>
      <c r="G6192" s="3">
        <v>1998</v>
      </c>
      <c r="H6192"/>
      <c r="I6192" s="12"/>
      <c r="K6192" s="3" t="str">
        <f>IF(VLOOKUP(D6192,'Resources Final'!A:C,3,FALSE)=0,"",VLOOKUP(D6192,'Resources Final'!A:C,3,FALSE))</f>
        <v/>
      </c>
      <c r="L6192" s="3" t="str">
        <f>IF(VLOOKUP(D6192,'Resources Final'!A:D,4,FALSE)=0,"",VLOOKUP(D6192,'Resources Final'!A:D,4,FALSE))</f>
        <v/>
      </c>
      <c r="M6192" s="3" t="str">
        <f>IF(VLOOKUP(D6192,'Resources Final'!A:E,5,FALSE)=0,"",VLOOKUP(D6192,'Resources Final'!A:E,5,FALSE))</f>
        <v>N</v>
      </c>
      <c r="N6192" s="7" t="str">
        <f>IF(VLOOKUP(D6192,'Resources Final'!A:F,6,FALSE)=0,"",VLOOKUP(D6192,'Resources Final'!A:F,6,FALSE))</f>
        <v/>
      </c>
      <c r="O6192" s="3" t="str">
        <f>IF(VLOOKUP(D6192,'Resources Final'!A:G,7,FALSE)=0,"",VLOOKUP(D6192,'Resources Final'!A:G,7,FALSE))</f>
        <v/>
      </c>
    </row>
    <row r="6193" spans="1:15" x14ac:dyDescent="0.2">
      <c r="A6193" s="11" t="s">
        <v>4160</v>
      </c>
      <c r="B6193" s="11" t="str">
        <f t="shared" si="111"/>
        <v>David H. Koch Charitable Foundation_Nancy Davis Foundation for Multiple Sclerosis199810000</v>
      </c>
      <c r="C6193" s="11" t="s">
        <v>955</v>
      </c>
      <c r="D6193" s="11" t="s">
        <v>2592</v>
      </c>
      <c r="E6193" s="11" t="s">
        <v>2592</v>
      </c>
      <c r="F6193" s="4">
        <v>10000</v>
      </c>
      <c r="G6193" s="3">
        <v>1998</v>
      </c>
      <c r="H6193"/>
      <c r="I6193" s="12"/>
      <c r="K6193" s="3" t="str">
        <f>IF(VLOOKUP(D6193,'Resources Final'!A:C,3,FALSE)=0,"",VLOOKUP(D6193,'Resources Final'!A:C,3,FALSE))</f>
        <v/>
      </c>
      <c r="L6193" s="3" t="str">
        <f>IF(VLOOKUP(D6193,'Resources Final'!A:D,4,FALSE)=0,"",VLOOKUP(D6193,'Resources Final'!A:D,4,FALSE))</f>
        <v/>
      </c>
      <c r="M6193" s="3" t="str">
        <f>IF(VLOOKUP(D6193,'Resources Final'!A:E,5,FALSE)=0,"",VLOOKUP(D6193,'Resources Final'!A:E,5,FALSE))</f>
        <v>N</v>
      </c>
      <c r="N6193" s="7" t="str">
        <f>IF(VLOOKUP(D6193,'Resources Final'!A:F,6,FALSE)=0,"",VLOOKUP(D6193,'Resources Final'!A:F,6,FALSE))</f>
        <v/>
      </c>
      <c r="O6193" s="3" t="str">
        <f>IF(VLOOKUP(D6193,'Resources Final'!A:G,7,FALSE)=0,"",VLOOKUP(D6193,'Resources Final'!A:G,7,FALSE))</f>
        <v/>
      </c>
    </row>
    <row r="6194" spans="1:15" x14ac:dyDescent="0.2">
      <c r="A6194" s="11" t="s">
        <v>4160</v>
      </c>
      <c r="B6194" s="11" t="str">
        <f t="shared" si="111"/>
        <v>David H. Koch Charitable Foundation_Network for Teaching Entrepreneurship199870000</v>
      </c>
      <c r="C6194" s="11" t="s">
        <v>955</v>
      </c>
      <c r="D6194" s="11" t="s">
        <v>2641</v>
      </c>
      <c r="E6194" s="11" t="s">
        <v>2641</v>
      </c>
      <c r="F6194" s="4">
        <v>70000</v>
      </c>
      <c r="G6194" s="3">
        <v>1998</v>
      </c>
      <c r="H6194"/>
      <c r="I6194" s="12"/>
      <c r="K6194" s="3" t="str">
        <f>IF(VLOOKUP(D6194,'Resources Final'!A:C,3,FALSE)=0,"",VLOOKUP(D6194,'Resources Final'!A:C,3,FALSE))</f>
        <v/>
      </c>
      <c r="L6194" s="3" t="str">
        <f>IF(VLOOKUP(D6194,'Resources Final'!A:D,4,FALSE)=0,"",VLOOKUP(D6194,'Resources Final'!A:D,4,FALSE))</f>
        <v/>
      </c>
      <c r="M6194" s="3" t="str">
        <f>IF(VLOOKUP(D6194,'Resources Final'!A:E,5,FALSE)=0,"",VLOOKUP(D6194,'Resources Final'!A:E,5,FALSE))</f>
        <v/>
      </c>
      <c r="N6194" s="7" t="str">
        <f>IF(VLOOKUP(D6194,'Resources Final'!A:F,6,FALSE)=0,"",VLOOKUP(D6194,'Resources Final'!A:F,6,FALSE))</f>
        <v/>
      </c>
      <c r="O6194" s="3" t="str">
        <f>IF(VLOOKUP(D6194,'Resources Final'!A:G,7,FALSE)=0,"",VLOOKUP(D6194,'Resources Final'!A:G,7,FALSE))</f>
        <v/>
      </c>
    </row>
    <row r="6195" spans="1:15" x14ac:dyDescent="0.2">
      <c r="A6195" s="11" t="s">
        <v>4160</v>
      </c>
      <c r="B6195" s="11" t="str">
        <f t="shared" si="111"/>
        <v>David H. Koch Charitable Foundation_Prevent Blindness America - NYC Division199810000</v>
      </c>
      <c r="C6195" s="11" t="s">
        <v>955</v>
      </c>
      <c r="D6195" s="11" t="s">
        <v>2901</v>
      </c>
      <c r="E6195" s="11" t="s">
        <v>2901</v>
      </c>
      <c r="F6195" s="4">
        <v>10000</v>
      </c>
      <c r="G6195" s="3">
        <v>1998</v>
      </c>
      <c r="H6195"/>
      <c r="I6195" s="12"/>
      <c r="K6195" s="3" t="str">
        <f>IF(VLOOKUP(D6195,'Resources Final'!A:C,3,FALSE)=0,"",VLOOKUP(D6195,'Resources Final'!A:C,3,FALSE))</f>
        <v/>
      </c>
      <c r="L6195" s="3" t="str">
        <f>IF(VLOOKUP(D6195,'Resources Final'!A:D,4,FALSE)=0,"",VLOOKUP(D6195,'Resources Final'!A:D,4,FALSE))</f>
        <v/>
      </c>
      <c r="M6195" s="3" t="str">
        <f>IF(VLOOKUP(D6195,'Resources Final'!A:E,5,FALSE)=0,"",VLOOKUP(D6195,'Resources Final'!A:E,5,FALSE))</f>
        <v>N</v>
      </c>
      <c r="N6195" s="7" t="str">
        <f>IF(VLOOKUP(D6195,'Resources Final'!A:F,6,FALSE)=0,"",VLOOKUP(D6195,'Resources Final'!A:F,6,FALSE))</f>
        <v/>
      </c>
      <c r="O6195" s="3" t="str">
        <f>IF(VLOOKUP(D6195,'Resources Final'!A:G,7,FALSE)=0,"",VLOOKUP(D6195,'Resources Final'!A:G,7,FALSE))</f>
        <v/>
      </c>
    </row>
    <row r="6196" spans="1:15" x14ac:dyDescent="0.2">
      <c r="A6196" s="11" t="s">
        <v>4160</v>
      </c>
      <c r="B6196" s="11" t="str">
        <f t="shared" si="111"/>
        <v>David H. Koch Charitable Foundation_Reason Foundation1998100000</v>
      </c>
      <c r="C6196" s="11" t="s">
        <v>955</v>
      </c>
      <c r="D6196" s="11" t="s">
        <v>3001</v>
      </c>
      <c r="E6196" s="11" t="s">
        <v>3001</v>
      </c>
      <c r="F6196" s="4">
        <v>100000</v>
      </c>
      <c r="G6196" s="3">
        <v>1998</v>
      </c>
      <c r="H6196"/>
      <c r="I6196" s="12"/>
      <c r="K6196" s="3" t="str">
        <f>IF(VLOOKUP(D6196,'Resources Final'!A:C,3,FALSE)=0,"",VLOOKUP(D6196,'Resources Final'!A:C,3,FALSE))</f>
        <v/>
      </c>
      <c r="L6196" s="3" t="str">
        <f>IF(VLOOKUP(D6196,'Resources Final'!A:D,4,FALSE)=0,"",VLOOKUP(D6196,'Resources Final'!A:D,4,FALSE))</f>
        <v/>
      </c>
      <c r="M6196" s="3" t="str">
        <f>IF(VLOOKUP(D6196,'Resources Final'!A:E,5,FALSE)=0,"",VLOOKUP(D6196,'Resources Final'!A:E,5,FALSE))</f>
        <v/>
      </c>
      <c r="N6196" s="7" t="str">
        <f>IF(VLOOKUP(D6196,'Resources Final'!A:F,6,FALSE)=0,"",VLOOKUP(D6196,'Resources Final'!A:F,6,FALSE))</f>
        <v>https://www.desmogblog.com/reason-foundation</v>
      </c>
      <c r="O6196" s="3" t="str">
        <f>IF(VLOOKUP(D6196,'Resources Final'!A:G,7,FALSE)=0,"",VLOOKUP(D6196,'Resources Final'!A:G,7,FALSE))</f>
        <v>Desmog</v>
      </c>
    </row>
    <row r="6197" spans="1:15" x14ac:dyDescent="0.2">
      <c r="A6197" s="11" t="s">
        <v>4160</v>
      </c>
      <c r="B6197" s="11" t="str">
        <f t="shared" si="111"/>
        <v>David H. Koch Charitable Foundation_Rockefeller University1998250000</v>
      </c>
      <c r="C6197" s="11" t="s">
        <v>955</v>
      </c>
      <c r="D6197" s="11" t="s">
        <v>3092</v>
      </c>
      <c r="E6197" s="11" t="s">
        <v>3092</v>
      </c>
      <c r="F6197" s="4">
        <v>250000</v>
      </c>
      <c r="G6197" s="3">
        <v>1998</v>
      </c>
      <c r="H6197"/>
      <c r="I6197" s="12"/>
      <c r="K6197" s="3" t="str">
        <f>IF(VLOOKUP(D6197,'Resources Final'!A:C,3,FALSE)=0,"",VLOOKUP(D6197,'Resources Final'!A:C,3,FALSE))</f>
        <v/>
      </c>
      <c r="L6197" s="3" t="str">
        <f>IF(VLOOKUP(D6197,'Resources Final'!A:D,4,FALSE)=0,"",VLOOKUP(D6197,'Resources Final'!A:D,4,FALSE))</f>
        <v>Y</v>
      </c>
      <c r="M6197" s="3" t="str">
        <f>IF(VLOOKUP(D6197,'Resources Final'!A:E,5,FALSE)=0,"",VLOOKUP(D6197,'Resources Final'!A:E,5,FALSE))</f>
        <v/>
      </c>
      <c r="N6197" s="7" t="str">
        <f>IF(VLOOKUP(D6197,'Resources Final'!A:F,6,FALSE)=0,"",VLOOKUP(D6197,'Resources Final'!A:F,6,FALSE))</f>
        <v/>
      </c>
      <c r="O6197" s="3" t="str">
        <f>IF(VLOOKUP(D6197,'Resources Final'!A:G,7,FALSE)=0,"",VLOOKUP(D6197,'Resources Final'!A:G,7,FALSE))</f>
        <v/>
      </c>
    </row>
    <row r="6198" spans="1:15" x14ac:dyDescent="0.2">
      <c r="A6198" s="11" t="s">
        <v>4160</v>
      </c>
      <c r="B6198" s="11" t="str">
        <f t="shared" si="111"/>
        <v>David H. Koch Charitable Foundation_Rockefeller University1998100000</v>
      </c>
      <c r="C6198" s="11" t="s">
        <v>955</v>
      </c>
      <c r="D6198" s="11" t="s">
        <v>3092</v>
      </c>
      <c r="E6198" s="11" t="s">
        <v>3092</v>
      </c>
      <c r="F6198" s="4">
        <v>100000</v>
      </c>
      <c r="G6198" s="3">
        <v>1998</v>
      </c>
      <c r="H6198"/>
      <c r="I6198" s="12"/>
      <c r="K6198" s="3" t="str">
        <f>IF(VLOOKUP(D6198,'Resources Final'!A:C,3,FALSE)=0,"",VLOOKUP(D6198,'Resources Final'!A:C,3,FALSE))</f>
        <v/>
      </c>
      <c r="L6198" s="3" t="str">
        <f>IF(VLOOKUP(D6198,'Resources Final'!A:D,4,FALSE)=0,"",VLOOKUP(D6198,'Resources Final'!A:D,4,FALSE))</f>
        <v>Y</v>
      </c>
      <c r="M6198" s="3" t="str">
        <f>IF(VLOOKUP(D6198,'Resources Final'!A:E,5,FALSE)=0,"",VLOOKUP(D6198,'Resources Final'!A:E,5,FALSE))</f>
        <v/>
      </c>
      <c r="N6198" s="7" t="str">
        <f>IF(VLOOKUP(D6198,'Resources Final'!A:F,6,FALSE)=0,"",VLOOKUP(D6198,'Resources Final'!A:F,6,FALSE))</f>
        <v/>
      </c>
      <c r="O6198" s="3" t="str">
        <f>IF(VLOOKUP(D6198,'Resources Final'!A:G,7,FALSE)=0,"",VLOOKUP(D6198,'Resources Final'!A:G,7,FALSE))</f>
        <v/>
      </c>
    </row>
    <row r="6199" spans="1:15" x14ac:dyDescent="0.2">
      <c r="A6199" s="11" t="s">
        <v>4160</v>
      </c>
      <c r="B6199" s="11" t="str">
        <f t="shared" si="111"/>
        <v>David H. Koch Charitable Foundation_Rockefeller University199825000</v>
      </c>
      <c r="C6199" s="11" t="s">
        <v>955</v>
      </c>
      <c r="D6199" s="11" t="s">
        <v>3092</v>
      </c>
      <c r="E6199" s="11" t="s">
        <v>3092</v>
      </c>
      <c r="F6199" s="4">
        <v>25000</v>
      </c>
      <c r="G6199" s="3">
        <v>1998</v>
      </c>
      <c r="H6199"/>
      <c r="I6199" s="12"/>
      <c r="K6199" s="3" t="str">
        <f>IF(VLOOKUP(D6199,'Resources Final'!A:C,3,FALSE)=0,"",VLOOKUP(D6199,'Resources Final'!A:C,3,FALSE))</f>
        <v/>
      </c>
      <c r="L6199" s="3" t="str">
        <f>IF(VLOOKUP(D6199,'Resources Final'!A:D,4,FALSE)=0,"",VLOOKUP(D6199,'Resources Final'!A:D,4,FALSE))</f>
        <v>Y</v>
      </c>
      <c r="M6199" s="3" t="str">
        <f>IF(VLOOKUP(D6199,'Resources Final'!A:E,5,FALSE)=0,"",VLOOKUP(D6199,'Resources Final'!A:E,5,FALSE))</f>
        <v/>
      </c>
      <c r="N6199" s="7" t="str">
        <f>IF(VLOOKUP(D6199,'Resources Final'!A:F,6,FALSE)=0,"",VLOOKUP(D6199,'Resources Final'!A:F,6,FALSE))</f>
        <v/>
      </c>
      <c r="O6199" s="3" t="str">
        <f>IF(VLOOKUP(D6199,'Resources Final'!A:G,7,FALSE)=0,"",VLOOKUP(D6199,'Resources Final'!A:G,7,FALSE))</f>
        <v/>
      </c>
    </row>
    <row r="6200" spans="1:15" x14ac:dyDescent="0.2">
      <c r="A6200" s="11" t="s">
        <v>4160</v>
      </c>
      <c r="B6200" s="11" t="str">
        <f t="shared" si="111"/>
        <v>David H. Koch Charitable Foundation_Solomon R. Guggenheim Foundation1998100000</v>
      </c>
      <c r="C6200" s="11" t="s">
        <v>955</v>
      </c>
      <c r="D6200" s="11" t="s">
        <v>3354</v>
      </c>
      <c r="E6200" s="11" t="s">
        <v>3354</v>
      </c>
      <c r="F6200" s="4">
        <v>100000</v>
      </c>
      <c r="G6200" s="3">
        <v>1998</v>
      </c>
      <c r="H6200"/>
      <c r="I6200" s="12"/>
      <c r="K6200" s="3" t="str">
        <f>IF(VLOOKUP(D6200,'Resources Final'!A:C,3,FALSE)=0,"",VLOOKUP(D6200,'Resources Final'!A:C,3,FALSE))</f>
        <v/>
      </c>
      <c r="L6200" s="3" t="str">
        <f>IF(VLOOKUP(D6200,'Resources Final'!A:D,4,FALSE)=0,"",VLOOKUP(D6200,'Resources Final'!A:D,4,FALSE))</f>
        <v/>
      </c>
      <c r="M6200" s="3" t="str">
        <f>IF(VLOOKUP(D6200,'Resources Final'!A:E,5,FALSE)=0,"",VLOOKUP(D6200,'Resources Final'!A:E,5,FALSE))</f>
        <v>N</v>
      </c>
      <c r="N6200" s="7" t="str">
        <f>IF(VLOOKUP(D6200,'Resources Final'!A:F,6,FALSE)=0,"",VLOOKUP(D6200,'Resources Final'!A:F,6,FALSE))</f>
        <v/>
      </c>
      <c r="O6200" s="3" t="str">
        <f>IF(VLOOKUP(D6200,'Resources Final'!A:G,7,FALSE)=0,"",VLOOKUP(D6200,'Resources Final'!A:G,7,FALSE))</f>
        <v/>
      </c>
    </row>
    <row r="6201" spans="1:15" x14ac:dyDescent="0.2">
      <c r="A6201" s="11" t="s">
        <v>4160</v>
      </c>
      <c r="B6201" s="11" t="str">
        <f t="shared" si="111"/>
        <v>David H. Koch Charitable Foundation_The Boys' Club of New York199810000</v>
      </c>
      <c r="C6201" s="11" t="s">
        <v>955</v>
      </c>
      <c r="D6201" s="11" t="s">
        <v>3572</v>
      </c>
      <c r="E6201" s="11" t="s">
        <v>3572</v>
      </c>
      <c r="F6201" s="4">
        <v>10000</v>
      </c>
      <c r="G6201" s="3">
        <v>1998</v>
      </c>
      <c r="H6201"/>
      <c r="I6201" s="12"/>
      <c r="K6201" s="3" t="str">
        <f>IF(VLOOKUP(D6201,'Resources Final'!A:C,3,FALSE)=0,"",VLOOKUP(D6201,'Resources Final'!A:C,3,FALSE))</f>
        <v/>
      </c>
      <c r="L6201" s="3" t="str">
        <f>IF(VLOOKUP(D6201,'Resources Final'!A:D,4,FALSE)=0,"",VLOOKUP(D6201,'Resources Final'!A:D,4,FALSE))</f>
        <v/>
      </c>
      <c r="M6201" s="3" t="str">
        <f>IF(VLOOKUP(D6201,'Resources Final'!A:E,5,FALSE)=0,"",VLOOKUP(D6201,'Resources Final'!A:E,5,FALSE))</f>
        <v>N</v>
      </c>
      <c r="N6201" s="7" t="str">
        <f>IF(VLOOKUP(D6201,'Resources Final'!A:F,6,FALSE)=0,"",VLOOKUP(D6201,'Resources Final'!A:F,6,FALSE))</f>
        <v/>
      </c>
      <c r="O6201" s="3" t="str">
        <f>IF(VLOOKUP(D6201,'Resources Final'!A:G,7,FALSE)=0,"",VLOOKUP(D6201,'Resources Final'!A:G,7,FALSE))</f>
        <v/>
      </c>
    </row>
    <row r="6202" spans="1:15" x14ac:dyDescent="0.2">
      <c r="A6202" s="11" t="s">
        <v>4160</v>
      </c>
      <c r="B6202" s="11" t="str">
        <f t="shared" si="111"/>
        <v>David H. Koch Charitable Foundation_The Metropolitan Museum of Art1998500000</v>
      </c>
      <c r="C6202" s="11" t="s">
        <v>955</v>
      </c>
      <c r="D6202" s="11" t="s">
        <v>3593</v>
      </c>
      <c r="E6202" s="11" t="s">
        <v>3593</v>
      </c>
      <c r="F6202" s="4">
        <v>500000</v>
      </c>
      <c r="G6202" s="3">
        <v>1998</v>
      </c>
      <c r="H6202"/>
      <c r="I6202" s="12"/>
      <c r="K6202" s="3" t="str">
        <f>IF(VLOOKUP(D6202,'Resources Final'!A:C,3,FALSE)=0,"",VLOOKUP(D6202,'Resources Final'!A:C,3,FALSE))</f>
        <v/>
      </c>
      <c r="L6202" s="3" t="str">
        <f>IF(VLOOKUP(D6202,'Resources Final'!A:D,4,FALSE)=0,"",VLOOKUP(D6202,'Resources Final'!A:D,4,FALSE))</f>
        <v/>
      </c>
      <c r="M6202" s="3" t="str">
        <f>IF(VLOOKUP(D6202,'Resources Final'!A:E,5,FALSE)=0,"",VLOOKUP(D6202,'Resources Final'!A:E,5,FALSE))</f>
        <v>N</v>
      </c>
      <c r="N6202" s="7" t="str">
        <f>IF(VLOOKUP(D6202,'Resources Final'!A:F,6,FALSE)=0,"",VLOOKUP(D6202,'Resources Final'!A:F,6,FALSE))</f>
        <v/>
      </c>
      <c r="O6202" s="3" t="str">
        <f>IF(VLOOKUP(D6202,'Resources Final'!A:G,7,FALSE)=0,"",VLOOKUP(D6202,'Resources Final'!A:G,7,FALSE))</f>
        <v/>
      </c>
    </row>
    <row r="6203" spans="1:15" x14ac:dyDescent="0.2">
      <c r="A6203" s="11" t="s">
        <v>4160</v>
      </c>
      <c r="B6203" s="11" t="str">
        <f t="shared" si="111"/>
        <v>David H. Koch Charitable Foundation_The Metropolitan Museum of Art1998150000</v>
      </c>
      <c r="C6203" s="11" t="s">
        <v>955</v>
      </c>
      <c r="D6203" s="11" t="s">
        <v>3593</v>
      </c>
      <c r="E6203" s="11" t="s">
        <v>3593</v>
      </c>
      <c r="F6203" s="4">
        <v>150000</v>
      </c>
      <c r="G6203" s="3">
        <v>1998</v>
      </c>
      <c r="H6203"/>
      <c r="I6203" s="12"/>
      <c r="K6203" s="3" t="str">
        <f>IF(VLOOKUP(D6203,'Resources Final'!A:C,3,FALSE)=0,"",VLOOKUP(D6203,'Resources Final'!A:C,3,FALSE))</f>
        <v/>
      </c>
      <c r="L6203" s="3" t="str">
        <f>IF(VLOOKUP(D6203,'Resources Final'!A:D,4,FALSE)=0,"",VLOOKUP(D6203,'Resources Final'!A:D,4,FALSE))</f>
        <v/>
      </c>
      <c r="M6203" s="3" t="str">
        <f>IF(VLOOKUP(D6203,'Resources Final'!A:E,5,FALSE)=0,"",VLOOKUP(D6203,'Resources Final'!A:E,5,FALSE))</f>
        <v>N</v>
      </c>
      <c r="N6203" s="7" t="str">
        <f>IF(VLOOKUP(D6203,'Resources Final'!A:F,6,FALSE)=0,"",VLOOKUP(D6203,'Resources Final'!A:F,6,FALSE))</f>
        <v/>
      </c>
      <c r="O6203" s="3" t="str">
        <f>IF(VLOOKUP(D6203,'Resources Final'!A:G,7,FALSE)=0,"",VLOOKUP(D6203,'Resources Final'!A:G,7,FALSE))</f>
        <v/>
      </c>
    </row>
    <row r="6204" spans="1:15" x14ac:dyDescent="0.2">
      <c r="A6204" s="11" t="s">
        <v>4160</v>
      </c>
      <c r="B6204" s="11" t="str">
        <f t="shared" si="111"/>
        <v>David H. Koch Charitable Foundation_United States Biathlon Association19981000</v>
      </c>
      <c r="C6204" s="11" t="s">
        <v>955</v>
      </c>
      <c r="D6204" s="11" t="s">
        <v>3714</v>
      </c>
      <c r="E6204" s="11" t="s">
        <v>3714</v>
      </c>
      <c r="F6204" s="4">
        <v>1000</v>
      </c>
      <c r="G6204" s="3">
        <v>1998</v>
      </c>
      <c r="H6204"/>
      <c r="I6204" s="12"/>
      <c r="K6204" s="3" t="str">
        <f>IF(VLOOKUP(D6204,'Resources Final'!A:C,3,FALSE)=0,"",VLOOKUP(D6204,'Resources Final'!A:C,3,FALSE))</f>
        <v/>
      </c>
      <c r="L6204" s="3" t="str">
        <f>IF(VLOOKUP(D6204,'Resources Final'!A:D,4,FALSE)=0,"",VLOOKUP(D6204,'Resources Final'!A:D,4,FALSE))</f>
        <v/>
      </c>
      <c r="M6204" s="3" t="str">
        <f>IF(VLOOKUP(D6204,'Resources Final'!A:E,5,FALSE)=0,"",VLOOKUP(D6204,'Resources Final'!A:E,5,FALSE))</f>
        <v>N</v>
      </c>
      <c r="N6204" s="7" t="str">
        <f>IF(VLOOKUP(D6204,'Resources Final'!A:F,6,FALSE)=0,"",VLOOKUP(D6204,'Resources Final'!A:F,6,FALSE))</f>
        <v/>
      </c>
      <c r="O6204" s="3" t="str">
        <f>IF(VLOOKUP(D6204,'Resources Final'!A:G,7,FALSE)=0,"",VLOOKUP(D6204,'Resources Final'!A:G,7,FALSE))</f>
        <v/>
      </c>
    </row>
    <row r="6205" spans="1:15" x14ac:dyDescent="0.2">
      <c r="A6205" s="11" t="s">
        <v>4160</v>
      </c>
      <c r="B6205" s="11" t="str">
        <f t="shared" si="111"/>
        <v>David H. Koch Charitable Foundation_WGBH Educational Foundation1998100000</v>
      </c>
      <c r="C6205" s="11" t="s">
        <v>955</v>
      </c>
      <c r="D6205" s="11" t="s">
        <v>3993</v>
      </c>
      <c r="E6205" s="11" t="s">
        <v>3993</v>
      </c>
      <c r="F6205" s="4">
        <v>100000</v>
      </c>
      <c r="G6205" s="3">
        <v>1998</v>
      </c>
      <c r="H6205"/>
      <c r="I6205" s="12"/>
      <c r="K6205" s="3" t="str">
        <f>IF(VLOOKUP(D6205,'Resources Final'!A:C,3,FALSE)=0,"",VLOOKUP(D6205,'Resources Final'!A:C,3,FALSE))</f>
        <v/>
      </c>
      <c r="L6205" s="3" t="str">
        <f>IF(VLOOKUP(D6205,'Resources Final'!A:D,4,FALSE)=0,"",VLOOKUP(D6205,'Resources Final'!A:D,4,FALSE))</f>
        <v/>
      </c>
      <c r="M6205" s="3" t="str">
        <f>IF(VLOOKUP(D6205,'Resources Final'!A:E,5,FALSE)=0,"",VLOOKUP(D6205,'Resources Final'!A:E,5,FALSE))</f>
        <v/>
      </c>
      <c r="N6205" s="7" t="str">
        <f>IF(VLOOKUP(D6205,'Resources Final'!A:F,6,FALSE)=0,"",VLOOKUP(D6205,'Resources Final'!A:F,6,FALSE))</f>
        <v/>
      </c>
      <c r="O6205" s="3" t="str">
        <f>IF(VLOOKUP(D6205,'Resources Final'!A:G,7,FALSE)=0,"",VLOOKUP(D6205,'Resources Final'!A:G,7,FALSE))</f>
        <v/>
      </c>
    </row>
    <row r="6206" spans="1:15" x14ac:dyDescent="0.2">
      <c r="A6206" s="11" t="s">
        <v>4160</v>
      </c>
      <c r="B6206" s="11" t="str">
        <f t="shared" si="111"/>
        <v>David H. Koch Charitable Foundation_African Wildlife Foundation1999100000</v>
      </c>
      <c r="C6206" s="11" t="s">
        <v>955</v>
      </c>
      <c r="D6206" s="11" t="s">
        <v>126</v>
      </c>
      <c r="E6206" s="11" t="s">
        <v>126</v>
      </c>
      <c r="F6206" s="4">
        <v>100000</v>
      </c>
      <c r="G6206" s="3">
        <v>1999</v>
      </c>
      <c r="H6206"/>
      <c r="I6206" s="12"/>
      <c r="K6206" s="3" t="str">
        <f>IF(VLOOKUP(D6206,'Resources Final'!A:C,3,FALSE)=0,"",VLOOKUP(D6206,'Resources Final'!A:C,3,FALSE))</f>
        <v/>
      </c>
      <c r="L6206" s="3" t="str">
        <f>IF(VLOOKUP(D6206,'Resources Final'!A:D,4,FALSE)=0,"",VLOOKUP(D6206,'Resources Final'!A:D,4,FALSE))</f>
        <v/>
      </c>
      <c r="M6206" s="3" t="str">
        <f>IF(VLOOKUP(D6206,'Resources Final'!A:E,5,FALSE)=0,"",VLOOKUP(D6206,'Resources Final'!A:E,5,FALSE))</f>
        <v>N</v>
      </c>
      <c r="N6206" s="7" t="str">
        <f>IF(VLOOKUP(D6206,'Resources Final'!A:F,6,FALSE)=0,"",VLOOKUP(D6206,'Resources Final'!A:F,6,FALSE))</f>
        <v/>
      </c>
      <c r="O6206" s="3" t="str">
        <f>IF(VLOOKUP(D6206,'Resources Final'!A:G,7,FALSE)=0,"",VLOOKUP(D6206,'Resources Final'!A:G,7,FALSE))</f>
        <v/>
      </c>
    </row>
    <row r="6207" spans="1:15" x14ac:dyDescent="0.2">
      <c r="A6207" s="11" t="s">
        <v>4160</v>
      </c>
      <c r="B6207" s="11" t="str">
        <f t="shared" si="111"/>
        <v>David H. Koch Charitable Foundation_Alzheimer's Association199910000</v>
      </c>
      <c r="C6207" s="11" t="s">
        <v>955</v>
      </c>
      <c r="D6207" s="11" t="s">
        <v>173</v>
      </c>
      <c r="E6207" s="11" t="s">
        <v>173</v>
      </c>
      <c r="F6207" s="4">
        <v>10000</v>
      </c>
      <c r="G6207" s="3">
        <v>1999</v>
      </c>
      <c r="H6207"/>
      <c r="I6207" s="12"/>
      <c r="K6207" s="3" t="str">
        <f>IF(VLOOKUP(D6207,'Resources Final'!A:C,3,FALSE)=0,"",VLOOKUP(D6207,'Resources Final'!A:C,3,FALSE))</f>
        <v/>
      </c>
      <c r="L6207" s="3" t="str">
        <f>IF(VLOOKUP(D6207,'Resources Final'!A:D,4,FALSE)=0,"",VLOOKUP(D6207,'Resources Final'!A:D,4,FALSE))</f>
        <v/>
      </c>
      <c r="M6207" s="3" t="str">
        <f>IF(VLOOKUP(D6207,'Resources Final'!A:E,5,FALSE)=0,"",VLOOKUP(D6207,'Resources Final'!A:E,5,FALSE))</f>
        <v>N</v>
      </c>
      <c r="N6207" s="7" t="str">
        <f>IF(VLOOKUP(D6207,'Resources Final'!A:F,6,FALSE)=0,"",VLOOKUP(D6207,'Resources Final'!A:F,6,FALSE))</f>
        <v/>
      </c>
      <c r="O6207" s="3" t="str">
        <f>IF(VLOOKUP(D6207,'Resources Final'!A:G,7,FALSE)=0,"",VLOOKUP(D6207,'Resources Final'!A:G,7,FALSE))</f>
        <v/>
      </c>
    </row>
    <row r="6208" spans="1:15" x14ac:dyDescent="0.2">
      <c r="A6208" s="11" t="s">
        <v>4160</v>
      </c>
      <c r="B6208" s="11" t="str">
        <f t="shared" si="111"/>
        <v>David H. Koch Charitable Foundation_American Museum of Natural History1999250000</v>
      </c>
      <c r="C6208" s="11" t="s">
        <v>955</v>
      </c>
      <c r="D6208" s="11" t="s">
        <v>197</v>
      </c>
      <c r="E6208" s="11" t="s">
        <v>197</v>
      </c>
      <c r="F6208" s="4">
        <v>250000</v>
      </c>
      <c r="G6208" s="3">
        <v>1999</v>
      </c>
      <c r="H6208"/>
      <c r="I6208" s="12"/>
      <c r="K6208" s="3" t="str">
        <f>IF(VLOOKUP(D6208,'Resources Final'!A:C,3,FALSE)=0,"",VLOOKUP(D6208,'Resources Final'!A:C,3,FALSE))</f>
        <v/>
      </c>
      <c r="L6208" s="3" t="str">
        <f>IF(VLOOKUP(D6208,'Resources Final'!A:D,4,FALSE)=0,"",VLOOKUP(D6208,'Resources Final'!A:D,4,FALSE))</f>
        <v/>
      </c>
      <c r="M6208" s="3" t="str">
        <f>IF(VLOOKUP(D6208,'Resources Final'!A:E,5,FALSE)=0,"",VLOOKUP(D6208,'Resources Final'!A:E,5,FALSE))</f>
        <v/>
      </c>
      <c r="N6208" s="7" t="str">
        <f>IF(VLOOKUP(D6208,'Resources Final'!A:F,6,FALSE)=0,"",VLOOKUP(D6208,'Resources Final'!A:F,6,FALSE))</f>
        <v/>
      </c>
      <c r="O6208" s="3" t="str">
        <f>IF(VLOOKUP(D6208,'Resources Final'!A:G,7,FALSE)=0,"",VLOOKUP(D6208,'Resources Final'!A:G,7,FALSE))</f>
        <v/>
      </c>
    </row>
    <row r="6209" spans="1:15" x14ac:dyDescent="0.2">
      <c r="A6209" s="11" t="s">
        <v>4160</v>
      </c>
      <c r="B6209" s="11" t="str">
        <f t="shared" si="111"/>
        <v>David H. Koch Charitable Foundation_Ancient Egypt Research Associates1999100000</v>
      </c>
      <c r="C6209" s="11" t="s">
        <v>955</v>
      </c>
      <c r="D6209" s="11" t="s">
        <v>220</v>
      </c>
      <c r="E6209" s="11" t="s">
        <v>220</v>
      </c>
      <c r="F6209" s="4">
        <v>100000</v>
      </c>
      <c r="G6209" s="3">
        <v>1999</v>
      </c>
      <c r="H6209"/>
      <c r="I6209" s="12"/>
      <c r="K6209" s="3" t="str">
        <f>IF(VLOOKUP(D6209,'Resources Final'!A:C,3,FALSE)=0,"",VLOOKUP(D6209,'Resources Final'!A:C,3,FALSE))</f>
        <v/>
      </c>
      <c r="L6209" s="3" t="str">
        <f>IF(VLOOKUP(D6209,'Resources Final'!A:D,4,FALSE)=0,"",VLOOKUP(D6209,'Resources Final'!A:D,4,FALSE))</f>
        <v/>
      </c>
      <c r="M6209" s="3" t="str">
        <f>IF(VLOOKUP(D6209,'Resources Final'!A:E,5,FALSE)=0,"",VLOOKUP(D6209,'Resources Final'!A:E,5,FALSE))</f>
        <v>N</v>
      </c>
      <c r="N6209" s="7" t="str">
        <f>IF(VLOOKUP(D6209,'Resources Final'!A:F,6,FALSE)=0,"",VLOOKUP(D6209,'Resources Final'!A:F,6,FALSE))</f>
        <v/>
      </c>
      <c r="O6209" s="3" t="str">
        <f>IF(VLOOKUP(D6209,'Resources Final'!A:G,7,FALSE)=0,"",VLOOKUP(D6209,'Resources Final'!A:G,7,FALSE))</f>
        <v/>
      </c>
    </row>
    <row r="6210" spans="1:15" x14ac:dyDescent="0.2">
      <c r="A6210" s="11" t="s">
        <v>4160</v>
      </c>
      <c r="B6210" s="11" t="str">
        <f t="shared" ref="B6210:B6273" si="112">C6210&amp;"_"&amp;D6210&amp;G6210&amp;F6210</f>
        <v>David H. Koch Charitable Foundation_Aspen Valley Medical Foundation199910000</v>
      </c>
      <c r="C6210" s="11" t="s">
        <v>955</v>
      </c>
      <c r="D6210" s="11" t="s">
        <v>277</v>
      </c>
      <c r="E6210" s="11" t="s">
        <v>277</v>
      </c>
      <c r="F6210" s="4">
        <v>10000</v>
      </c>
      <c r="G6210" s="3">
        <v>1999</v>
      </c>
      <c r="H6210"/>
      <c r="I6210" s="12"/>
      <c r="K6210" s="3" t="str">
        <f>IF(VLOOKUP(D6210,'Resources Final'!A:C,3,FALSE)=0,"",VLOOKUP(D6210,'Resources Final'!A:C,3,FALSE))</f>
        <v/>
      </c>
      <c r="L6210" s="3" t="str">
        <f>IF(VLOOKUP(D6210,'Resources Final'!A:D,4,FALSE)=0,"",VLOOKUP(D6210,'Resources Final'!A:D,4,FALSE))</f>
        <v/>
      </c>
      <c r="M6210" s="3" t="str">
        <f>IF(VLOOKUP(D6210,'Resources Final'!A:E,5,FALSE)=0,"",VLOOKUP(D6210,'Resources Final'!A:E,5,FALSE))</f>
        <v>N</v>
      </c>
      <c r="N6210" s="7" t="str">
        <f>IF(VLOOKUP(D6210,'Resources Final'!A:F,6,FALSE)=0,"",VLOOKUP(D6210,'Resources Final'!A:F,6,FALSE))</f>
        <v/>
      </c>
      <c r="O6210" s="3" t="str">
        <f>IF(VLOOKUP(D6210,'Resources Final'!A:G,7,FALSE)=0,"",VLOOKUP(D6210,'Resources Final'!A:G,7,FALSE))</f>
        <v/>
      </c>
    </row>
    <row r="6211" spans="1:15" x14ac:dyDescent="0.2">
      <c r="A6211" s="11" t="s">
        <v>4160</v>
      </c>
      <c r="B6211" s="11" t="str">
        <f t="shared" si="112"/>
        <v>David H. Koch Charitable Foundation_Ballet Theatre Foundation1999250000</v>
      </c>
      <c r="C6211" s="11" t="s">
        <v>955</v>
      </c>
      <c r="D6211" s="11" t="s">
        <v>344</v>
      </c>
      <c r="E6211" s="11" t="s">
        <v>344</v>
      </c>
      <c r="F6211" s="4">
        <v>250000</v>
      </c>
      <c r="G6211" s="3">
        <v>1999</v>
      </c>
      <c r="H6211"/>
      <c r="I6211" s="12"/>
      <c r="K6211" s="3" t="str">
        <f>IF(VLOOKUP(D6211,'Resources Final'!A:C,3,FALSE)=0,"",VLOOKUP(D6211,'Resources Final'!A:C,3,FALSE))</f>
        <v/>
      </c>
      <c r="L6211" s="3" t="str">
        <f>IF(VLOOKUP(D6211,'Resources Final'!A:D,4,FALSE)=0,"",VLOOKUP(D6211,'Resources Final'!A:D,4,FALSE))</f>
        <v/>
      </c>
      <c r="M6211" s="3" t="str">
        <f>IF(VLOOKUP(D6211,'Resources Final'!A:E,5,FALSE)=0,"",VLOOKUP(D6211,'Resources Final'!A:E,5,FALSE))</f>
        <v>N</v>
      </c>
      <c r="N6211" s="7" t="str">
        <f>IF(VLOOKUP(D6211,'Resources Final'!A:F,6,FALSE)=0,"",VLOOKUP(D6211,'Resources Final'!A:F,6,FALSE))</f>
        <v/>
      </c>
      <c r="O6211" s="3" t="str">
        <f>IF(VLOOKUP(D6211,'Resources Final'!A:G,7,FALSE)=0,"",VLOOKUP(D6211,'Resources Final'!A:G,7,FALSE))</f>
        <v/>
      </c>
    </row>
    <row r="6212" spans="1:15" x14ac:dyDescent="0.2">
      <c r="A6212" s="11" t="s">
        <v>4160</v>
      </c>
      <c r="B6212" s="11" t="str">
        <f t="shared" si="112"/>
        <v>David H. Koch Charitable Foundation_Business Executives for National Security199925000</v>
      </c>
      <c r="C6212" s="11" t="s">
        <v>955</v>
      </c>
      <c r="D6212" s="11" t="s">
        <v>531</v>
      </c>
      <c r="E6212" s="11" t="s">
        <v>531</v>
      </c>
      <c r="F6212" s="4">
        <v>25000</v>
      </c>
      <c r="G6212" s="3">
        <v>1999</v>
      </c>
      <c r="H6212"/>
      <c r="I6212" s="12"/>
      <c r="K6212" s="3" t="str">
        <f>IF(VLOOKUP(D6212,'Resources Final'!A:C,3,FALSE)=0,"",VLOOKUP(D6212,'Resources Final'!A:C,3,FALSE))</f>
        <v/>
      </c>
      <c r="L6212" s="3" t="str">
        <f>IF(VLOOKUP(D6212,'Resources Final'!A:D,4,FALSE)=0,"",VLOOKUP(D6212,'Resources Final'!A:D,4,FALSE))</f>
        <v/>
      </c>
      <c r="M6212" s="3" t="str">
        <f>IF(VLOOKUP(D6212,'Resources Final'!A:E,5,FALSE)=0,"",VLOOKUP(D6212,'Resources Final'!A:E,5,FALSE))</f>
        <v/>
      </c>
      <c r="N6212" s="7" t="str">
        <f>IF(VLOOKUP(D6212,'Resources Final'!A:F,6,FALSE)=0,"",VLOOKUP(D6212,'Resources Final'!A:F,6,FALSE))</f>
        <v>https://www.sourcewatch.org/index.php/Business_Executives_for_National_Security</v>
      </c>
      <c r="O6212" s="3" t="str">
        <f>IF(VLOOKUP(D6212,'Resources Final'!A:G,7,FALSE)=0,"",VLOOKUP(D6212,'Resources Final'!A:G,7,FALSE))</f>
        <v>Sourcewatch</v>
      </c>
    </row>
    <row r="6213" spans="1:15" x14ac:dyDescent="0.2">
      <c r="A6213" s="11" t="s">
        <v>4160</v>
      </c>
      <c r="B6213" s="11" t="str">
        <f t="shared" si="112"/>
        <v>David H. Koch Charitable Foundation_Cambridge College199925000</v>
      </c>
      <c r="C6213" s="11" t="s">
        <v>955</v>
      </c>
      <c r="D6213" s="11" t="s">
        <v>587</v>
      </c>
      <c r="E6213" s="11" t="s">
        <v>587</v>
      </c>
      <c r="F6213" s="4">
        <v>25000</v>
      </c>
      <c r="G6213" s="3">
        <v>1999</v>
      </c>
      <c r="H6213"/>
      <c r="I6213" s="12"/>
      <c r="K6213" s="3" t="str">
        <f>IF(VLOOKUP(D6213,'Resources Final'!A:C,3,FALSE)=0,"",VLOOKUP(D6213,'Resources Final'!A:C,3,FALSE))</f>
        <v/>
      </c>
      <c r="L6213" s="3" t="str">
        <f>IF(VLOOKUP(D6213,'Resources Final'!A:D,4,FALSE)=0,"",VLOOKUP(D6213,'Resources Final'!A:D,4,FALSE))</f>
        <v>Y</v>
      </c>
      <c r="M6213" s="3" t="str">
        <f>IF(VLOOKUP(D6213,'Resources Final'!A:E,5,FALSE)=0,"",VLOOKUP(D6213,'Resources Final'!A:E,5,FALSE))</f>
        <v/>
      </c>
      <c r="N6213" s="7" t="str">
        <f>IF(VLOOKUP(D6213,'Resources Final'!A:F,6,FALSE)=0,"",VLOOKUP(D6213,'Resources Final'!A:F,6,FALSE))</f>
        <v/>
      </c>
      <c r="O6213" s="3" t="str">
        <f>IF(VLOOKUP(D6213,'Resources Final'!A:G,7,FALSE)=0,"",VLOOKUP(D6213,'Resources Final'!A:G,7,FALSE))</f>
        <v/>
      </c>
    </row>
    <row r="6214" spans="1:15" x14ac:dyDescent="0.2">
      <c r="A6214" s="11" t="s">
        <v>4160</v>
      </c>
      <c r="B6214" s="11" t="str">
        <f t="shared" si="112"/>
        <v>David H. Koch Charitable Foundation_CaP CURE1999350000</v>
      </c>
      <c r="C6214" s="11" t="s">
        <v>955</v>
      </c>
      <c r="D6214" s="11" t="s">
        <v>602</v>
      </c>
      <c r="E6214" s="11" t="s">
        <v>602</v>
      </c>
      <c r="F6214" s="4">
        <v>350000</v>
      </c>
      <c r="G6214" s="3">
        <v>1999</v>
      </c>
      <c r="H6214"/>
      <c r="I6214" s="12"/>
      <c r="K6214" s="3" t="str">
        <f>IF(VLOOKUP(D6214,'Resources Final'!A:C,3,FALSE)=0,"",VLOOKUP(D6214,'Resources Final'!A:C,3,FALSE))</f>
        <v/>
      </c>
      <c r="L6214" s="3" t="str">
        <f>IF(VLOOKUP(D6214,'Resources Final'!A:D,4,FALSE)=0,"",VLOOKUP(D6214,'Resources Final'!A:D,4,FALSE))</f>
        <v/>
      </c>
      <c r="M6214" s="3" t="str">
        <f>IF(VLOOKUP(D6214,'Resources Final'!A:E,5,FALSE)=0,"",VLOOKUP(D6214,'Resources Final'!A:E,5,FALSE))</f>
        <v>N</v>
      </c>
      <c r="N6214" s="7" t="str">
        <f>IF(VLOOKUP(D6214,'Resources Final'!A:F,6,FALSE)=0,"",VLOOKUP(D6214,'Resources Final'!A:F,6,FALSE))</f>
        <v/>
      </c>
      <c r="O6214" s="3" t="str">
        <f>IF(VLOOKUP(D6214,'Resources Final'!A:G,7,FALSE)=0,"",VLOOKUP(D6214,'Resources Final'!A:G,7,FALSE))</f>
        <v/>
      </c>
    </row>
    <row r="6215" spans="1:15" x14ac:dyDescent="0.2">
      <c r="A6215" s="11" t="s">
        <v>4160</v>
      </c>
      <c r="B6215" s="11" t="str">
        <f t="shared" si="112"/>
        <v>David H. Koch Charitable Foundation_Cato Institute1999500000</v>
      </c>
      <c r="C6215" s="11" t="s">
        <v>955</v>
      </c>
      <c r="D6215" s="11" t="s">
        <v>636</v>
      </c>
      <c r="E6215" s="11" t="s">
        <v>636</v>
      </c>
      <c r="F6215" s="4">
        <v>500000</v>
      </c>
      <c r="G6215" s="3">
        <v>1999</v>
      </c>
      <c r="H6215"/>
      <c r="I6215" s="12"/>
      <c r="K6215" s="3" t="str">
        <f>IF(VLOOKUP(D6215,'Resources Final'!A:C,3,FALSE)=0,"",VLOOKUP(D6215,'Resources Final'!A:C,3,FALSE))</f>
        <v/>
      </c>
      <c r="L6215" s="3" t="str">
        <f>IF(VLOOKUP(D6215,'Resources Final'!A:D,4,FALSE)=0,"",VLOOKUP(D6215,'Resources Final'!A:D,4,FALSE))</f>
        <v/>
      </c>
      <c r="M6215" s="3" t="str">
        <f>IF(VLOOKUP(D6215,'Resources Final'!A:E,5,FALSE)=0,"",VLOOKUP(D6215,'Resources Final'!A:E,5,FALSE))</f>
        <v/>
      </c>
      <c r="N6215" s="7" t="str">
        <f>IF(VLOOKUP(D6215,'Resources Final'!A:F,6,FALSE)=0,"",VLOOKUP(D6215,'Resources Final'!A:F,6,FALSE))</f>
        <v>https://www.desmogblog.com/cato-institute</v>
      </c>
      <c r="O6215" s="3" t="str">
        <f>IF(VLOOKUP(D6215,'Resources Final'!A:G,7,FALSE)=0,"",VLOOKUP(D6215,'Resources Final'!A:G,7,FALSE))</f>
        <v>Desmog</v>
      </c>
    </row>
    <row r="6216" spans="1:15" x14ac:dyDescent="0.2">
      <c r="A6216" s="11" t="s">
        <v>4160</v>
      </c>
      <c r="B6216" s="11" t="str">
        <f t="shared" si="112"/>
        <v>David H. Koch Charitable Foundation_Citizens for a Sound Economy (CSE)19991000000</v>
      </c>
      <c r="C6216" s="11" t="s">
        <v>955</v>
      </c>
      <c r="D6216" s="11" t="s">
        <v>730</v>
      </c>
      <c r="E6216" s="11" t="s">
        <v>730</v>
      </c>
      <c r="F6216" s="4">
        <v>1000000</v>
      </c>
      <c r="G6216" s="3">
        <v>1999</v>
      </c>
      <c r="H6216"/>
      <c r="I6216" s="12"/>
      <c r="K6216" s="3" t="str">
        <f>IF(VLOOKUP(D6216,'Resources Final'!A:C,3,FALSE)=0,"",VLOOKUP(D6216,'Resources Final'!A:C,3,FALSE))</f>
        <v/>
      </c>
      <c r="L6216" s="3" t="str">
        <f>IF(VLOOKUP(D6216,'Resources Final'!A:D,4,FALSE)=0,"",VLOOKUP(D6216,'Resources Final'!A:D,4,FALSE))</f>
        <v/>
      </c>
      <c r="M6216" s="3" t="str">
        <f>IF(VLOOKUP(D6216,'Resources Final'!A:E,5,FALSE)=0,"",VLOOKUP(D6216,'Resources Final'!A:E,5,FALSE))</f>
        <v/>
      </c>
      <c r="N6216" s="7" t="str">
        <f>IF(VLOOKUP(D6216,'Resources Final'!A:F,6,FALSE)=0,"",VLOOKUP(D6216,'Resources Final'!A:F,6,FALSE))</f>
        <v>https://www.desmogblog.com/freedomworks</v>
      </c>
      <c r="O6216" s="3" t="str">
        <f>IF(VLOOKUP(D6216,'Resources Final'!A:G,7,FALSE)=0,"",VLOOKUP(D6216,'Resources Final'!A:G,7,FALSE))</f>
        <v>Desmog</v>
      </c>
    </row>
    <row r="6217" spans="1:15" x14ac:dyDescent="0.2">
      <c r="A6217" s="11" t="s">
        <v>4160</v>
      </c>
      <c r="B6217" s="11" t="str">
        <f t="shared" si="112"/>
        <v>David H. Koch Charitable Foundation_Cold Spring Harbor Laboratory1999200000</v>
      </c>
      <c r="C6217" s="11" t="s">
        <v>955</v>
      </c>
      <c r="D6217" s="11" t="s">
        <v>772</v>
      </c>
      <c r="E6217" s="11" t="s">
        <v>772</v>
      </c>
      <c r="F6217" s="4">
        <v>200000</v>
      </c>
      <c r="G6217" s="3">
        <v>1999</v>
      </c>
      <c r="H6217"/>
      <c r="I6217" s="12"/>
      <c r="K6217" s="3" t="str">
        <f>IF(VLOOKUP(D6217,'Resources Final'!A:C,3,FALSE)=0,"",VLOOKUP(D6217,'Resources Final'!A:C,3,FALSE))</f>
        <v/>
      </c>
      <c r="L6217" s="3" t="str">
        <f>IF(VLOOKUP(D6217,'Resources Final'!A:D,4,FALSE)=0,"",VLOOKUP(D6217,'Resources Final'!A:D,4,FALSE))</f>
        <v/>
      </c>
      <c r="M6217" s="3" t="str">
        <f>IF(VLOOKUP(D6217,'Resources Final'!A:E,5,FALSE)=0,"",VLOOKUP(D6217,'Resources Final'!A:E,5,FALSE))</f>
        <v/>
      </c>
      <c r="N6217" s="7" t="str">
        <f>IF(VLOOKUP(D6217,'Resources Final'!A:F,6,FALSE)=0,"",VLOOKUP(D6217,'Resources Final'!A:F,6,FALSE))</f>
        <v/>
      </c>
      <c r="O6217" s="3" t="str">
        <f>IF(VLOOKUP(D6217,'Resources Final'!A:G,7,FALSE)=0,"",VLOOKUP(D6217,'Resources Final'!A:G,7,FALSE))</f>
        <v/>
      </c>
    </row>
    <row r="6218" spans="1:15" x14ac:dyDescent="0.2">
      <c r="A6218" s="11" t="s">
        <v>4160</v>
      </c>
      <c r="B6218" s="11" t="str">
        <f t="shared" si="112"/>
        <v>David H. Koch Charitable Foundation_Competitive Enterprise Institute199950000</v>
      </c>
      <c r="C6218" s="11" t="s">
        <v>955</v>
      </c>
      <c r="D6218" s="11" t="s">
        <v>816</v>
      </c>
      <c r="E6218" s="11" t="s">
        <v>816</v>
      </c>
      <c r="F6218" s="4">
        <v>50000</v>
      </c>
      <c r="G6218" s="3">
        <v>1999</v>
      </c>
      <c r="H6218"/>
      <c r="I6218" s="12"/>
      <c r="K6218" s="3" t="str">
        <f>IF(VLOOKUP(D6218,'Resources Final'!A:C,3,FALSE)=0,"",VLOOKUP(D6218,'Resources Final'!A:C,3,FALSE))</f>
        <v/>
      </c>
      <c r="L6218" s="3" t="str">
        <f>IF(VLOOKUP(D6218,'Resources Final'!A:D,4,FALSE)=0,"",VLOOKUP(D6218,'Resources Final'!A:D,4,FALSE))</f>
        <v/>
      </c>
      <c r="M6218" s="3" t="str">
        <f>IF(VLOOKUP(D6218,'Resources Final'!A:E,5,FALSE)=0,"",VLOOKUP(D6218,'Resources Final'!A:E,5,FALSE))</f>
        <v/>
      </c>
      <c r="N6218" s="7" t="str">
        <f>IF(VLOOKUP(D6218,'Resources Final'!A:F,6,FALSE)=0,"",VLOOKUP(D6218,'Resources Final'!A:F,6,FALSE))</f>
        <v>https://www.desmogblog.com/competitive-enterprise-institute</v>
      </c>
      <c r="O6218" s="3" t="str">
        <f>IF(VLOOKUP(D6218,'Resources Final'!A:G,7,FALSE)=0,"",VLOOKUP(D6218,'Resources Final'!A:G,7,FALSE))</f>
        <v>Desmog</v>
      </c>
    </row>
    <row r="6219" spans="1:15" x14ac:dyDescent="0.2">
      <c r="A6219" s="11" t="s">
        <v>4160</v>
      </c>
      <c r="B6219" s="11" t="str">
        <f t="shared" si="112"/>
        <v>David H. Koch Charitable Foundation_Deerfield Academy199950000</v>
      </c>
      <c r="C6219" s="11" t="s">
        <v>955</v>
      </c>
      <c r="D6219" s="11" t="s">
        <v>965</v>
      </c>
      <c r="E6219" s="11" t="s">
        <v>965</v>
      </c>
      <c r="F6219" s="4">
        <v>50000</v>
      </c>
      <c r="G6219" s="3">
        <v>1999</v>
      </c>
      <c r="H6219"/>
      <c r="I6219" s="12"/>
      <c r="K6219" s="3" t="str">
        <f>IF(VLOOKUP(D6219,'Resources Final'!A:C,3,FALSE)=0,"",VLOOKUP(D6219,'Resources Final'!A:C,3,FALSE))</f>
        <v/>
      </c>
      <c r="L6219" s="3" t="str">
        <f>IF(VLOOKUP(D6219,'Resources Final'!A:D,4,FALSE)=0,"",VLOOKUP(D6219,'Resources Final'!A:D,4,FALSE))</f>
        <v>Y</v>
      </c>
      <c r="M6219" s="3" t="str">
        <f>IF(VLOOKUP(D6219,'Resources Final'!A:E,5,FALSE)=0,"",VLOOKUP(D6219,'Resources Final'!A:E,5,FALSE))</f>
        <v/>
      </c>
      <c r="N6219" s="7" t="str">
        <f>IF(VLOOKUP(D6219,'Resources Final'!A:F,6,FALSE)=0,"",VLOOKUP(D6219,'Resources Final'!A:F,6,FALSE))</f>
        <v/>
      </c>
      <c r="O6219" s="3" t="str">
        <f>IF(VLOOKUP(D6219,'Resources Final'!A:G,7,FALSE)=0,"",VLOOKUP(D6219,'Resources Final'!A:G,7,FALSE))</f>
        <v/>
      </c>
    </row>
    <row r="6220" spans="1:15" x14ac:dyDescent="0.2">
      <c r="A6220" s="11" t="s">
        <v>4160</v>
      </c>
      <c r="B6220" s="11" t="str">
        <f t="shared" si="112"/>
        <v>David H. Koch Charitable Foundation_Families Against Mandatory Minimums199910000</v>
      </c>
      <c r="C6220" s="11" t="s">
        <v>955</v>
      </c>
      <c r="D6220" s="11" t="s">
        <v>1188</v>
      </c>
      <c r="E6220" s="11" t="s">
        <v>1188</v>
      </c>
      <c r="F6220" s="4">
        <v>10000</v>
      </c>
      <c r="G6220" s="3">
        <v>1999</v>
      </c>
      <c r="H6220"/>
      <c r="I6220" s="12"/>
      <c r="K6220" s="3" t="str">
        <f>IF(VLOOKUP(D6220,'Resources Final'!A:C,3,FALSE)=0,"",VLOOKUP(D6220,'Resources Final'!A:C,3,FALSE))</f>
        <v/>
      </c>
      <c r="L6220" s="3" t="str">
        <f>IF(VLOOKUP(D6220,'Resources Final'!A:D,4,FALSE)=0,"",VLOOKUP(D6220,'Resources Final'!A:D,4,FALSE))</f>
        <v/>
      </c>
      <c r="M6220" s="3" t="str">
        <f>IF(VLOOKUP(D6220,'Resources Final'!A:E,5,FALSE)=0,"",VLOOKUP(D6220,'Resources Final'!A:E,5,FALSE))</f>
        <v/>
      </c>
      <c r="N6220" s="7" t="str">
        <f>IF(VLOOKUP(D6220,'Resources Final'!A:F,6,FALSE)=0,"",VLOOKUP(D6220,'Resources Final'!A:F,6,FALSE))</f>
        <v>https://www.sourcewatch.org/index.php/Families_Against_Mandatory_Minimums</v>
      </c>
      <c r="O6220" s="3" t="str">
        <f>IF(VLOOKUP(D6220,'Resources Final'!A:G,7,FALSE)=0,"",VLOOKUP(D6220,'Resources Final'!A:G,7,FALSE))</f>
        <v>Sourcewatch</v>
      </c>
    </row>
    <row r="6221" spans="1:15" x14ac:dyDescent="0.2">
      <c r="A6221" s="11" t="s">
        <v>4160</v>
      </c>
      <c r="B6221" s="11" t="str">
        <f t="shared" si="112"/>
        <v>David H. Koch Charitable Foundation_Institute for Humane Studies at George Mason University1999250000</v>
      </c>
      <c r="C6221" s="11" t="s">
        <v>955</v>
      </c>
      <c r="D6221" s="11" t="s">
        <v>1680</v>
      </c>
      <c r="E6221" s="11" t="s">
        <v>4261</v>
      </c>
      <c r="F6221" s="4">
        <v>250000</v>
      </c>
      <c r="G6221" s="3">
        <v>1999</v>
      </c>
      <c r="H6221"/>
      <c r="I6221" s="12"/>
      <c r="K6221" s="3" t="str">
        <f>IF(VLOOKUP(D6221,'Resources Final'!A:C,3,FALSE)=0,"",VLOOKUP(D6221,'Resources Final'!A:C,3,FALSE))</f>
        <v/>
      </c>
      <c r="L6221" s="3" t="str">
        <f>IF(VLOOKUP(D6221,'Resources Final'!A:D,4,FALSE)=0,"",VLOOKUP(D6221,'Resources Final'!A:D,4,FALSE))</f>
        <v>Y</v>
      </c>
      <c r="M6221" s="3" t="str">
        <f>IF(VLOOKUP(D6221,'Resources Final'!A:E,5,FALSE)=0,"",VLOOKUP(D6221,'Resources Final'!A:E,5,FALSE))</f>
        <v/>
      </c>
      <c r="N6221" s="7" t="str">
        <f>IF(VLOOKUP(D6221,'Resources Final'!A:F,6,FALSE)=0,"",VLOOKUP(D6221,'Resources Final'!A:F,6,FALSE))</f>
        <v>https://www.desmogblog.com/institute-humane-studies-george-mason-university</v>
      </c>
      <c r="O6221" s="3" t="str">
        <f>IF(VLOOKUP(D6221,'Resources Final'!A:G,7,FALSE)=0,"",VLOOKUP(D6221,'Resources Final'!A:G,7,FALSE))</f>
        <v>Desmog</v>
      </c>
    </row>
    <row r="6222" spans="1:15" x14ac:dyDescent="0.2">
      <c r="A6222" s="11" t="s">
        <v>4160</v>
      </c>
      <c r="B6222" s="11" t="str">
        <f t="shared" si="112"/>
        <v>David H. Koch Charitable Foundation_House Ear Institute199950000</v>
      </c>
      <c r="C6222" s="11" t="s">
        <v>955</v>
      </c>
      <c r="D6222" s="11" t="s">
        <v>1621</v>
      </c>
      <c r="E6222" s="11" t="s">
        <v>1621</v>
      </c>
      <c r="F6222" s="4">
        <v>50000</v>
      </c>
      <c r="G6222" s="3">
        <v>1999</v>
      </c>
      <c r="H6222"/>
      <c r="I6222" s="12"/>
      <c r="K6222" s="3" t="str">
        <f>IF(VLOOKUP(D6222,'Resources Final'!A:C,3,FALSE)=0,"",VLOOKUP(D6222,'Resources Final'!A:C,3,FALSE))</f>
        <v/>
      </c>
      <c r="L6222" s="3" t="str">
        <f>IF(VLOOKUP(D6222,'Resources Final'!A:D,4,FALSE)=0,"",VLOOKUP(D6222,'Resources Final'!A:D,4,FALSE))</f>
        <v/>
      </c>
      <c r="M6222" s="3" t="str">
        <f>IF(VLOOKUP(D6222,'Resources Final'!A:E,5,FALSE)=0,"",VLOOKUP(D6222,'Resources Final'!A:E,5,FALSE))</f>
        <v>N</v>
      </c>
      <c r="N6222" s="7" t="str">
        <f>IF(VLOOKUP(D6222,'Resources Final'!A:F,6,FALSE)=0,"",VLOOKUP(D6222,'Resources Final'!A:F,6,FALSE))</f>
        <v/>
      </c>
      <c r="O6222" s="3" t="str">
        <f>IF(VLOOKUP(D6222,'Resources Final'!A:G,7,FALSE)=0,"",VLOOKUP(D6222,'Resources Final'!A:G,7,FALSE))</f>
        <v/>
      </c>
    </row>
    <row r="6223" spans="1:15" x14ac:dyDescent="0.2">
      <c r="A6223" s="11" t="s">
        <v>4160</v>
      </c>
      <c r="B6223" s="11" t="str">
        <f t="shared" si="112"/>
        <v>David H. Koch Charitable Foundation_Independent Institute199950000</v>
      </c>
      <c r="C6223" s="11" t="s">
        <v>955</v>
      </c>
      <c r="D6223" s="11" t="s">
        <v>1667</v>
      </c>
      <c r="E6223" s="11" t="s">
        <v>1667</v>
      </c>
      <c r="F6223" s="4">
        <v>50000</v>
      </c>
      <c r="G6223" s="3">
        <v>1999</v>
      </c>
      <c r="H6223"/>
      <c r="I6223" s="12"/>
      <c r="K6223" s="3" t="str">
        <f>IF(VLOOKUP(D6223,'Resources Final'!A:C,3,FALSE)=0,"",VLOOKUP(D6223,'Resources Final'!A:C,3,FALSE))</f>
        <v/>
      </c>
      <c r="L6223" s="3" t="str">
        <f>IF(VLOOKUP(D6223,'Resources Final'!A:D,4,FALSE)=0,"",VLOOKUP(D6223,'Resources Final'!A:D,4,FALSE))</f>
        <v/>
      </c>
      <c r="M6223" s="3" t="str">
        <f>IF(VLOOKUP(D6223,'Resources Final'!A:E,5,FALSE)=0,"",VLOOKUP(D6223,'Resources Final'!A:E,5,FALSE))</f>
        <v/>
      </c>
      <c r="N6223" s="7" t="str">
        <f>IF(VLOOKUP(D6223,'Resources Final'!A:F,6,FALSE)=0,"",VLOOKUP(D6223,'Resources Final'!A:F,6,FALSE))</f>
        <v>https://www.desmogblog.com/independent-institute</v>
      </c>
      <c r="O6223" s="3" t="str">
        <f>IF(VLOOKUP(D6223,'Resources Final'!A:G,7,FALSE)=0,"",VLOOKUP(D6223,'Resources Final'!A:G,7,FALSE))</f>
        <v>Desmog</v>
      </c>
    </row>
    <row r="6224" spans="1:15" x14ac:dyDescent="0.2">
      <c r="A6224" s="11" t="s">
        <v>4160</v>
      </c>
      <c r="B6224" s="11" t="str">
        <f t="shared" si="112"/>
        <v>David H. Koch Charitable Foundation_Institute for Justice1999250000</v>
      </c>
      <c r="C6224" s="11" t="s">
        <v>955</v>
      </c>
      <c r="D6224" s="11" t="s">
        <v>1682</v>
      </c>
      <c r="E6224" s="11" t="s">
        <v>1682</v>
      </c>
      <c r="F6224" s="4">
        <v>250000</v>
      </c>
      <c r="G6224" s="3">
        <v>1999</v>
      </c>
      <c r="H6224"/>
      <c r="I6224" s="12"/>
      <c r="K6224" s="3" t="str">
        <f>IF(VLOOKUP(D6224,'Resources Final'!A:C,3,FALSE)=0,"",VLOOKUP(D6224,'Resources Final'!A:C,3,FALSE))</f>
        <v/>
      </c>
      <c r="L6224" s="3" t="str">
        <f>IF(VLOOKUP(D6224,'Resources Final'!A:D,4,FALSE)=0,"",VLOOKUP(D6224,'Resources Final'!A:D,4,FALSE))</f>
        <v/>
      </c>
      <c r="M6224" s="3" t="str">
        <f>IF(VLOOKUP(D6224,'Resources Final'!A:E,5,FALSE)=0,"",VLOOKUP(D6224,'Resources Final'!A:E,5,FALSE))</f>
        <v/>
      </c>
      <c r="N6224" s="7" t="str">
        <f>IF(VLOOKUP(D6224,'Resources Final'!A:F,6,FALSE)=0,"",VLOOKUP(D6224,'Resources Final'!A:F,6,FALSE))</f>
        <v>https://www.sourcewatch.org/index.php/Institute_for_Justice</v>
      </c>
      <c r="O6224" s="3" t="str">
        <f>IF(VLOOKUP(D6224,'Resources Final'!A:G,7,FALSE)=0,"",VLOOKUP(D6224,'Resources Final'!A:G,7,FALSE))</f>
        <v>Sourcewatch</v>
      </c>
    </row>
    <row r="6225" spans="1:15" x14ac:dyDescent="0.2">
      <c r="A6225" s="11" t="s">
        <v>4160</v>
      </c>
      <c r="B6225" s="11" t="str">
        <f t="shared" si="112"/>
        <v>David H. Koch Charitable Foundation_Institute for the Study of Human Origins1999150000</v>
      </c>
      <c r="C6225" s="11" t="s">
        <v>955</v>
      </c>
      <c r="D6225" s="11" t="s">
        <v>1693</v>
      </c>
      <c r="E6225" s="11" t="s">
        <v>1693</v>
      </c>
      <c r="F6225" s="4">
        <v>150000</v>
      </c>
      <c r="G6225" s="3">
        <v>1999</v>
      </c>
      <c r="H6225"/>
      <c r="I6225" s="12"/>
      <c r="K6225" s="3" t="str">
        <f>IF(VLOOKUP(D6225,'Resources Final'!A:C,3,FALSE)=0,"",VLOOKUP(D6225,'Resources Final'!A:C,3,FALSE))</f>
        <v/>
      </c>
      <c r="L6225" s="3" t="str">
        <f>IF(VLOOKUP(D6225,'Resources Final'!A:D,4,FALSE)=0,"",VLOOKUP(D6225,'Resources Final'!A:D,4,FALSE))</f>
        <v/>
      </c>
      <c r="M6225" s="3" t="str">
        <f>IF(VLOOKUP(D6225,'Resources Final'!A:E,5,FALSE)=0,"",VLOOKUP(D6225,'Resources Final'!A:E,5,FALSE))</f>
        <v/>
      </c>
      <c r="N6225" s="7" t="str">
        <f>IF(VLOOKUP(D6225,'Resources Final'!A:F,6,FALSE)=0,"",VLOOKUP(D6225,'Resources Final'!A:F,6,FALSE))</f>
        <v/>
      </c>
      <c r="O6225" s="3" t="str">
        <f>IF(VLOOKUP(D6225,'Resources Final'!A:G,7,FALSE)=0,"",VLOOKUP(D6225,'Resources Final'!A:G,7,FALSE))</f>
        <v/>
      </c>
    </row>
    <row r="6226" spans="1:15" x14ac:dyDescent="0.2">
      <c r="A6226" s="11" t="s">
        <v>4160</v>
      </c>
      <c r="B6226" s="11" t="str">
        <f t="shared" si="112"/>
        <v>David H. Koch Charitable Foundation_Library of Congress199915000</v>
      </c>
      <c r="C6226" s="11" t="s">
        <v>955</v>
      </c>
      <c r="D6226" s="11" t="s">
        <v>2164</v>
      </c>
      <c r="E6226" s="11" t="s">
        <v>2164</v>
      </c>
      <c r="F6226" s="4">
        <v>15000</v>
      </c>
      <c r="G6226" s="3">
        <v>1999</v>
      </c>
      <c r="H6226"/>
      <c r="I6226" s="12"/>
      <c r="K6226" s="3" t="str">
        <f>IF(VLOOKUP(D6226,'Resources Final'!A:C,3,FALSE)=0,"",VLOOKUP(D6226,'Resources Final'!A:C,3,FALSE))</f>
        <v/>
      </c>
      <c r="L6226" s="3" t="str">
        <f>IF(VLOOKUP(D6226,'Resources Final'!A:D,4,FALSE)=0,"",VLOOKUP(D6226,'Resources Final'!A:D,4,FALSE))</f>
        <v/>
      </c>
      <c r="M6226" s="3" t="str">
        <f>IF(VLOOKUP(D6226,'Resources Final'!A:E,5,FALSE)=0,"",VLOOKUP(D6226,'Resources Final'!A:E,5,FALSE))</f>
        <v/>
      </c>
      <c r="N6226" s="7" t="str">
        <f>IF(VLOOKUP(D6226,'Resources Final'!A:F,6,FALSE)=0,"",VLOOKUP(D6226,'Resources Final'!A:F,6,FALSE))</f>
        <v/>
      </c>
      <c r="O6226" s="3" t="str">
        <f>IF(VLOOKUP(D6226,'Resources Final'!A:G,7,FALSE)=0,"",VLOOKUP(D6226,'Resources Final'!A:G,7,FALSE))</f>
        <v/>
      </c>
    </row>
    <row r="6227" spans="1:15" x14ac:dyDescent="0.2">
      <c r="A6227" s="11" t="s">
        <v>4160</v>
      </c>
      <c r="B6227" s="11" t="str">
        <f t="shared" si="112"/>
        <v>David H. Koch Charitable Foundation_Little Star199910000</v>
      </c>
      <c r="C6227" s="11" t="s">
        <v>955</v>
      </c>
      <c r="D6227" s="11" t="s">
        <v>2187</v>
      </c>
      <c r="E6227" s="11" t="s">
        <v>2187</v>
      </c>
      <c r="F6227" s="4">
        <v>10000</v>
      </c>
      <c r="G6227" s="3">
        <v>1999</v>
      </c>
      <c r="H6227"/>
      <c r="I6227" s="12"/>
      <c r="K6227" s="3" t="str">
        <f>IF(VLOOKUP(D6227,'Resources Final'!A:C,3,FALSE)=0,"",VLOOKUP(D6227,'Resources Final'!A:C,3,FALSE))</f>
        <v/>
      </c>
      <c r="L6227" s="3" t="str">
        <f>IF(VLOOKUP(D6227,'Resources Final'!A:D,4,FALSE)=0,"",VLOOKUP(D6227,'Resources Final'!A:D,4,FALSE))</f>
        <v/>
      </c>
      <c r="M6227" s="3" t="str">
        <f>IF(VLOOKUP(D6227,'Resources Final'!A:E,5,FALSE)=0,"",VLOOKUP(D6227,'Resources Final'!A:E,5,FALSE))</f>
        <v>N</v>
      </c>
      <c r="N6227" s="7" t="str">
        <f>IF(VLOOKUP(D6227,'Resources Final'!A:F,6,FALSE)=0,"",VLOOKUP(D6227,'Resources Final'!A:F,6,FALSE))</f>
        <v/>
      </c>
      <c r="O6227" s="3" t="str">
        <f>IF(VLOOKUP(D6227,'Resources Final'!A:G,7,FALSE)=0,"",VLOOKUP(D6227,'Resources Final'!A:G,7,FALSE))</f>
        <v/>
      </c>
    </row>
    <row r="6228" spans="1:15" x14ac:dyDescent="0.2">
      <c r="A6228" s="11" t="s">
        <v>4160</v>
      </c>
      <c r="B6228" s="11" t="str">
        <f t="shared" si="112"/>
        <v>David H. Koch Charitable Foundation_Massachusetts Institute of Technology199950000</v>
      </c>
      <c r="C6228" s="11" t="s">
        <v>955</v>
      </c>
      <c r="D6228" s="11" t="s">
        <v>2351</v>
      </c>
      <c r="E6228" s="11" t="s">
        <v>2351</v>
      </c>
      <c r="F6228" s="4">
        <v>50000</v>
      </c>
      <c r="G6228" s="3">
        <v>1999</v>
      </c>
      <c r="H6228"/>
      <c r="I6228" s="12"/>
      <c r="K6228" s="3" t="str">
        <f>IF(VLOOKUP(D6228,'Resources Final'!A:C,3,FALSE)=0,"",VLOOKUP(D6228,'Resources Final'!A:C,3,FALSE))</f>
        <v/>
      </c>
      <c r="L6228" s="3" t="str">
        <f>IF(VLOOKUP(D6228,'Resources Final'!A:D,4,FALSE)=0,"",VLOOKUP(D6228,'Resources Final'!A:D,4,FALSE))</f>
        <v>Y</v>
      </c>
      <c r="M6228" s="3" t="str">
        <f>IF(VLOOKUP(D6228,'Resources Final'!A:E,5,FALSE)=0,"",VLOOKUP(D6228,'Resources Final'!A:E,5,FALSE))</f>
        <v/>
      </c>
      <c r="N6228" s="7" t="str">
        <f>IF(VLOOKUP(D6228,'Resources Final'!A:F,6,FALSE)=0,"",VLOOKUP(D6228,'Resources Final'!A:F,6,FALSE))</f>
        <v/>
      </c>
      <c r="O6228" s="3" t="str">
        <f>IF(VLOOKUP(D6228,'Resources Final'!A:G,7,FALSE)=0,"",VLOOKUP(D6228,'Resources Final'!A:G,7,FALSE))</f>
        <v/>
      </c>
    </row>
    <row r="6229" spans="1:15" x14ac:dyDescent="0.2">
      <c r="A6229" s="11" t="s">
        <v>4160</v>
      </c>
      <c r="B6229" s="11" t="str">
        <f t="shared" si="112"/>
        <v>David H. Koch Charitable Foundation_Mercatus Center, George Mason University199950000</v>
      </c>
      <c r="C6229" s="11" t="s">
        <v>955</v>
      </c>
      <c r="D6229" s="11" t="s">
        <v>2432</v>
      </c>
      <c r="E6229" s="11" t="s">
        <v>2432</v>
      </c>
      <c r="F6229" s="4">
        <v>50000</v>
      </c>
      <c r="G6229" s="3">
        <v>1999</v>
      </c>
      <c r="H6229"/>
      <c r="I6229" s="12" t="s">
        <v>4266</v>
      </c>
      <c r="K6229" s="3" t="str">
        <f>IF(VLOOKUP(D6229,'Resources Final'!A:C,3,FALSE)=0,"",VLOOKUP(D6229,'Resources Final'!A:C,3,FALSE))</f>
        <v/>
      </c>
      <c r="L6229" s="3" t="str">
        <f>IF(VLOOKUP(D6229,'Resources Final'!A:D,4,FALSE)=0,"",VLOOKUP(D6229,'Resources Final'!A:D,4,FALSE))</f>
        <v>Y</v>
      </c>
      <c r="M6229" s="3" t="str">
        <f>IF(VLOOKUP(D6229,'Resources Final'!A:E,5,FALSE)=0,"",VLOOKUP(D6229,'Resources Final'!A:E,5,FALSE))</f>
        <v/>
      </c>
      <c r="N6229" s="7" t="str">
        <f>IF(VLOOKUP(D6229,'Resources Final'!A:F,6,FALSE)=0,"",VLOOKUP(D6229,'Resources Final'!A:F,6,FALSE))</f>
        <v/>
      </c>
      <c r="O6229" s="3" t="str">
        <f>IF(VLOOKUP(D6229,'Resources Final'!A:G,7,FALSE)=0,"",VLOOKUP(D6229,'Resources Final'!A:G,7,FALSE))</f>
        <v/>
      </c>
    </row>
    <row r="6230" spans="1:15" x14ac:dyDescent="0.2">
      <c r="A6230" s="11" t="s">
        <v>4160</v>
      </c>
      <c r="B6230" s="11" t="str">
        <f t="shared" si="112"/>
        <v>David H. Koch Charitable Foundation_National Center for Policy Analysis199950000</v>
      </c>
      <c r="C6230" s="11" t="s">
        <v>955</v>
      </c>
      <c r="D6230" s="11" t="s">
        <v>2601</v>
      </c>
      <c r="E6230" s="11" t="s">
        <v>2601</v>
      </c>
      <c r="F6230" s="4">
        <v>50000</v>
      </c>
      <c r="G6230" s="3">
        <v>1999</v>
      </c>
      <c r="H6230"/>
      <c r="I6230" s="12"/>
      <c r="K6230" s="3" t="str">
        <f>IF(VLOOKUP(D6230,'Resources Final'!A:C,3,FALSE)=0,"",VLOOKUP(D6230,'Resources Final'!A:C,3,FALSE))</f>
        <v/>
      </c>
      <c r="L6230" s="3" t="str">
        <f>IF(VLOOKUP(D6230,'Resources Final'!A:D,4,FALSE)=0,"",VLOOKUP(D6230,'Resources Final'!A:D,4,FALSE))</f>
        <v/>
      </c>
      <c r="M6230" s="3" t="str">
        <f>IF(VLOOKUP(D6230,'Resources Final'!A:E,5,FALSE)=0,"",VLOOKUP(D6230,'Resources Final'!A:E,5,FALSE))</f>
        <v/>
      </c>
      <c r="N6230" s="7" t="str">
        <f>IF(VLOOKUP(D6230,'Resources Final'!A:F,6,FALSE)=0,"",VLOOKUP(D6230,'Resources Final'!A:F,6,FALSE))</f>
        <v>https://www.desmogblog.com/national-center-policy-analysis</v>
      </c>
      <c r="O6230" s="3" t="str">
        <f>IF(VLOOKUP(D6230,'Resources Final'!A:G,7,FALSE)=0,"",VLOOKUP(D6230,'Resources Final'!A:G,7,FALSE))</f>
        <v>Desmog</v>
      </c>
    </row>
    <row r="6231" spans="1:15" x14ac:dyDescent="0.2">
      <c r="A6231" s="11" t="s">
        <v>4160</v>
      </c>
      <c r="B6231" s="11" t="str">
        <f t="shared" si="112"/>
        <v>David H. Koch Charitable Foundation_National Prostate Cancer Coalition199950000</v>
      </c>
      <c r="C6231" s="11" t="s">
        <v>955</v>
      </c>
      <c r="D6231" s="11" t="s">
        <v>2617</v>
      </c>
      <c r="E6231" s="11" t="s">
        <v>2617</v>
      </c>
      <c r="F6231" s="4">
        <v>50000</v>
      </c>
      <c r="G6231" s="3">
        <v>1999</v>
      </c>
      <c r="H6231"/>
      <c r="I6231" s="12"/>
      <c r="K6231" s="3" t="str">
        <f>IF(VLOOKUP(D6231,'Resources Final'!A:C,3,FALSE)=0,"",VLOOKUP(D6231,'Resources Final'!A:C,3,FALSE))</f>
        <v/>
      </c>
      <c r="L6231" s="3" t="str">
        <f>IF(VLOOKUP(D6231,'Resources Final'!A:D,4,FALSE)=0,"",VLOOKUP(D6231,'Resources Final'!A:D,4,FALSE))</f>
        <v/>
      </c>
      <c r="M6231" s="3" t="str">
        <f>IF(VLOOKUP(D6231,'Resources Final'!A:E,5,FALSE)=0,"",VLOOKUP(D6231,'Resources Final'!A:E,5,FALSE))</f>
        <v>N</v>
      </c>
      <c r="N6231" s="7" t="str">
        <f>IF(VLOOKUP(D6231,'Resources Final'!A:F,6,FALSE)=0,"",VLOOKUP(D6231,'Resources Final'!A:F,6,FALSE))</f>
        <v/>
      </c>
      <c r="O6231" s="3" t="str">
        <f>IF(VLOOKUP(D6231,'Resources Final'!A:G,7,FALSE)=0,"",VLOOKUP(D6231,'Resources Final'!A:G,7,FALSE))</f>
        <v/>
      </c>
    </row>
    <row r="6232" spans="1:15" x14ac:dyDescent="0.2">
      <c r="A6232" s="11" t="s">
        <v>4160</v>
      </c>
      <c r="B6232" s="11" t="str">
        <f t="shared" si="112"/>
        <v>David H. Koch Charitable Foundation_Network for Teaching Entrepreneurship1999100000</v>
      </c>
      <c r="C6232" s="11" t="s">
        <v>955</v>
      </c>
      <c r="D6232" s="11" t="s">
        <v>2641</v>
      </c>
      <c r="E6232" s="11" t="s">
        <v>2641</v>
      </c>
      <c r="F6232" s="4">
        <v>100000</v>
      </c>
      <c r="G6232" s="3">
        <v>1999</v>
      </c>
      <c r="H6232"/>
      <c r="I6232" s="12"/>
      <c r="K6232" s="3" t="str">
        <f>IF(VLOOKUP(D6232,'Resources Final'!A:C,3,FALSE)=0,"",VLOOKUP(D6232,'Resources Final'!A:C,3,FALSE))</f>
        <v/>
      </c>
      <c r="L6232" s="3" t="str">
        <f>IF(VLOOKUP(D6232,'Resources Final'!A:D,4,FALSE)=0,"",VLOOKUP(D6232,'Resources Final'!A:D,4,FALSE))</f>
        <v/>
      </c>
      <c r="M6232" s="3" t="str">
        <f>IF(VLOOKUP(D6232,'Resources Final'!A:E,5,FALSE)=0,"",VLOOKUP(D6232,'Resources Final'!A:E,5,FALSE))</f>
        <v/>
      </c>
      <c r="N6232" s="7" t="str">
        <f>IF(VLOOKUP(D6232,'Resources Final'!A:F,6,FALSE)=0,"",VLOOKUP(D6232,'Resources Final'!A:F,6,FALSE))</f>
        <v/>
      </c>
      <c r="O6232" s="3" t="str">
        <f>IF(VLOOKUP(D6232,'Resources Final'!A:G,7,FALSE)=0,"",VLOOKUP(D6232,'Resources Final'!A:G,7,FALSE))</f>
        <v/>
      </c>
    </row>
    <row r="6233" spans="1:15" x14ac:dyDescent="0.2">
      <c r="A6233" s="11" t="s">
        <v>4160</v>
      </c>
      <c r="B6233" s="11" t="str">
        <f t="shared" si="112"/>
        <v>David H. Koch Charitable Foundation_New York City Ballet199910000</v>
      </c>
      <c r="C6233" s="11" t="s">
        <v>955</v>
      </c>
      <c r="D6233" s="11" t="s">
        <v>2655</v>
      </c>
      <c r="E6233" s="11" t="s">
        <v>2655</v>
      </c>
      <c r="F6233" s="4">
        <v>10000</v>
      </c>
      <c r="G6233" s="3">
        <v>1999</v>
      </c>
      <c r="H6233"/>
      <c r="I6233" s="12"/>
      <c r="K6233" s="3" t="str">
        <f>IF(VLOOKUP(D6233,'Resources Final'!A:C,3,FALSE)=0,"",VLOOKUP(D6233,'Resources Final'!A:C,3,FALSE))</f>
        <v/>
      </c>
      <c r="L6233" s="3" t="str">
        <f>IF(VLOOKUP(D6233,'Resources Final'!A:D,4,FALSE)=0,"",VLOOKUP(D6233,'Resources Final'!A:D,4,FALSE))</f>
        <v/>
      </c>
      <c r="M6233" s="3" t="str">
        <f>IF(VLOOKUP(D6233,'Resources Final'!A:E,5,FALSE)=0,"",VLOOKUP(D6233,'Resources Final'!A:E,5,FALSE))</f>
        <v>N</v>
      </c>
      <c r="N6233" s="7" t="str">
        <f>IF(VLOOKUP(D6233,'Resources Final'!A:F,6,FALSE)=0,"",VLOOKUP(D6233,'Resources Final'!A:F,6,FALSE))</f>
        <v/>
      </c>
      <c r="O6233" s="3" t="str">
        <f>IF(VLOOKUP(D6233,'Resources Final'!A:G,7,FALSE)=0,"",VLOOKUP(D6233,'Resources Final'!A:G,7,FALSE))</f>
        <v/>
      </c>
    </row>
    <row r="6234" spans="1:15" x14ac:dyDescent="0.2">
      <c r="A6234" s="11" t="s">
        <v>4160</v>
      </c>
      <c r="B6234" s="11" t="str">
        <f t="shared" si="112"/>
        <v>David H. Koch Charitable Foundation_New York University199950000</v>
      </c>
      <c r="C6234" s="11" t="s">
        <v>955</v>
      </c>
      <c r="D6234" s="11" t="s">
        <v>2662</v>
      </c>
      <c r="E6234" s="11" t="s">
        <v>2662</v>
      </c>
      <c r="F6234" s="4">
        <v>50000</v>
      </c>
      <c r="G6234" s="3">
        <v>1999</v>
      </c>
      <c r="H6234"/>
      <c r="I6234" s="12"/>
      <c r="K6234" s="3" t="str">
        <f>IF(VLOOKUP(D6234,'Resources Final'!A:C,3,FALSE)=0,"",VLOOKUP(D6234,'Resources Final'!A:C,3,FALSE))</f>
        <v/>
      </c>
      <c r="L6234" s="3" t="str">
        <f>IF(VLOOKUP(D6234,'Resources Final'!A:D,4,FALSE)=0,"",VLOOKUP(D6234,'Resources Final'!A:D,4,FALSE))</f>
        <v>Y</v>
      </c>
      <c r="M6234" s="3" t="str">
        <f>IF(VLOOKUP(D6234,'Resources Final'!A:E,5,FALSE)=0,"",VLOOKUP(D6234,'Resources Final'!A:E,5,FALSE))</f>
        <v/>
      </c>
      <c r="N6234" s="7" t="str">
        <f>IF(VLOOKUP(D6234,'Resources Final'!A:F,6,FALSE)=0,"",VLOOKUP(D6234,'Resources Final'!A:F,6,FALSE))</f>
        <v/>
      </c>
      <c r="O6234" s="3" t="str">
        <f>IF(VLOOKUP(D6234,'Resources Final'!A:G,7,FALSE)=0,"",VLOOKUP(D6234,'Resources Final'!A:G,7,FALSE))</f>
        <v/>
      </c>
    </row>
    <row r="6235" spans="1:15" x14ac:dyDescent="0.2">
      <c r="A6235" s="11" t="s">
        <v>4160</v>
      </c>
      <c r="B6235" s="11" t="str">
        <f t="shared" si="112"/>
        <v>David H. Koch Charitable Foundation_Pacific Research Institute for Public Policy199950000</v>
      </c>
      <c r="C6235" s="11" t="s">
        <v>955</v>
      </c>
      <c r="D6235" s="11" t="s">
        <v>2786</v>
      </c>
      <c r="E6235" s="11" t="s">
        <v>2786</v>
      </c>
      <c r="F6235" s="4">
        <v>50000</v>
      </c>
      <c r="G6235" s="3">
        <v>1999</v>
      </c>
      <c r="H6235"/>
      <c r="I6235" s="12"/>
      <c r="K6235" s="3" t="str">
        <f>IF(VLOOKUP(D6235,'Resources Final'!A:C,3,FALSE)=0,"",VLOOKUP(D6235,'Resources Final'!A:C,3,FALSE))</f>
        <v/>
      </c>
      <c r="L6235" s="3" t="str">
        <f>IF(VLOOKUP(D6235,'Resources Final'!A:D,4,FALSE)=0,"",VLOOKUP(D6235,'Resources Final'!A:D,4,FALSE))</f>
        <v/>
      </c>
      <c r="M6235" s="3" t="str">
        <f>IF(VLOOKUP(D6235,'Resources Final'!A:E,5,FALSE)=0,"",VLOOKUP(D6235,'Resources Final'!A:E,5,FALSE))</f>
        <v/>
      </c>
      <c r="N6235" s="7" t="str">
        <f>IF(VLOOKUP(D6235,'Resources Final'!A:F,6,FALSE)=0,"",VLOOKUP(D6235,'Resources Final'!A:F,6,FALSE))</f>
        <v>https://www.desmogblog.com/pacific-research-institute</v>
      </c>
      <c r="O6235" s="3" t="str">
        <f>IF(VLOOKUP(D6235,'Resources Final'!A:G,7,FALSE)=0,"",VLOOKUP(D6235,'Resources Final'!A:G,7,FALSE))</f>
        <v>Desmog</v>
      </c>
    </row>
    <row r="6236" spans="1:15" x14ac:dyDescent="0.2">
      <c r="A6236" s="11" t="s">
        <v>4160</v>
      </c>
      <c r="B6236" s="11" t="str">
        <f t="shared" si="112"/>
        <v>David H. Koch Charitable Foundation_Pioneer Institute for Public Policy Research199950000</v>
      </c>
      <c r="C6236" s="11" t="s">
        <v>955</v>
      </c>
      <c r="D6236" s="11" t="s">
        <v>2862</v>
      </c>
      <c r="E6236" s="11" t="s">
        <v>2862</v>
      </c>
      <c r="F6236" s="4">
        <v>50000</v>
      </c>
      <c r="G6236" s="3">
        <v>1999</v>
      </c>
      <c r="H6236"/>
      <c r="I6236" s="12"/>
      <c r="K6236" s="3" t="str">
        <f>IF(VLOOKUP(D6236,'Resources Final'!A:C,3,FALSE)=0,"",VLOOKUP(D6236,'Resources Final'!A:C,3,FALSE))</f>
        <v/>
      </c>
      <c r="L6236" s="3" t="str">
        <f>IF(VLOOKUP(D6236,'Resources Final'!A:D,4,FALSE)=0,"",VLOOKUP(D6236,'Resources Final'!A:D,4,FALSE))</f>
        <v/>
      </c>
      <c r="M6236" s="3" t="str">
        <f>IF(VLOOKUP(D6236,'Resources Final'!A:E,5,FALSE)=0,"",VLOOKUP(D6236,'Resources Final'!A:E,5,FALSE))</f>
        <v/>
      </c>
      <c r="N6236" s="7" t="str">
        <f>IF(VLOOKUP(D6236,'Resources Final'!A:F,6,FALSE)=0,"",VLOOKUP(D6236,'Resources Final'!A:F,6,FALSE))</f>
        <v>https://www.sourcewatch.org/index.php/Pioneer_Institute_for_Public_Policy_Research</v>
      </c>
      <c r="O6236" s="3" t="str">
        <f>IF(VLOOKUP(D6236,'Resources Final'!A:G,7,FALSE)=0,"",VLOOKUP(D6236,'Resources Final'!A:G,7,FALSE))</f>
        <v>Sourcewatch</v>
      </c>
    </row>
    <row r="6237" spans="1:15" x14ac:dyDescent="0.2">
      <c r="A6237" s="11" t="s">
        <v>4160</v>
      </c>
      <c r="B6237" s="11" t="str">
        <f t="shared" si="112"/>
        <v>David H. Koch Charitable Foundation_Reason Foundation1999100000</v>
      </c>
      <c r="C6237" s="11" t="s">
        <v>955</v>
      </c>
      <c r="D6237" s="11" t="s">
        <v>3001</v>
      </c>
      <c r="E6237" s="11" t="s">
        <v>3001</v>
      </c>
      <c r="F6237" s="4">
        <v>100000</v>
      </c>
      <c r="G6237" s="3">
        <v>1999</v>
      </c>
      <c r="H6237"/>
      <c r="I6237" s="12"/>
      <c r="K6237" s="3" t="str">
        <f>IF(VLOOKUP(D6237,'Resources Final'!A:C,3,FALSE)=0,"",VLOOKUP(D6237,'Resources Final'!A:C,3,FALSE))</f>
        <v/>
      </c>
      <c r="L6237" s="3" t="str">
        <f>IF(VLOOKUP(D6237,'Resources Final'!A:D,4,FALSE)=0,"",VLOOKUP(D6237,'Resources Final'!A:D,4,FALSE))</f>
        <v/>
      </c>
      <c r="M6237" s="3" t="str">
        <f>IF(VLOOKUP(D6237,'Resources Final'!A:E,5,FALSE)=0,"",VLOOKUP(D6237,'Resources Final'!A:E,5,FALSE))</f>
        <v/>
      </c>
      <c r="N6237" s="7" t="str">
        <f>IF(VLOOKUP(D6237,'Resources Final'!A:F,6,FALSE)=0,"",VLOOKUP(D6237,'Resources Final'!A:F,6,FALSE))</f>
        <v>https://www.desmogblog.com/reason-foundation</v>
      </c>
      <c r="O6237" s="3" t="str">
        <f>IF(VLOOKUP(D6237,'Resources Final'!A:G,7,FALSE)=0,"",VLOOKUP(D6237,'Resources Final'!A:G,7,FALSE))</f>
        <v>Desmog</v>
      </c>
    </row>
    <row r="6238" spans="1:15" x14ac:dyDescent="0.2">
      <c r="A6238" s="11" t="s">
        <v>4160</v>
      </c>
      <c r="B6238" s="11" t="str">
        <f t="shared" si="112"/>
        <v>David H. Koch Charitable Foundation_Rockefeller University199925000</v>
      </c>
      <c r="C6238" s="11" t="s">
        <v>955</v>
      </c>
      <c r="D6238" s="11" t="s">
        <v>3092</v>
      </c>
      <c r="E6238" s="11" t="s">
        <v>3092</v>
      </c>
      <c r="F6238" s="4">
        <v>25000</v>
      </c>
      <c r="G6238" s="3">
        <v>1999</v>
      </c>
      <c r="H6238"/>
      <c r="I6238" s="12"/>
      <c r="K6238" s="3" t="str">
        <f>IF(VLOOKUP(D6238,'Resources Final'!A:C,3,FALSE)=0,"",VLOOKUP(D6238,'Resources Final'!A:C,3,FALSE))</f>
        <v/>
      </c>
      <c r="L6238" s="3" t="str">
        <f>IF(VLOOKUP(D6238,'Resources Final'!A:D,4,FALSE)=0,"",VLOOKUP(D6238,'Resources Final'!A:D,4,FALSE))</f>
        <v>Y</v>
      </c>
      <c r="M6238" s="3" t="str">
        <f>IF(VLOOKUP(D6238,'Resources Final'!A:E,5,FALSE)=0,"",VLOOKUP(D6238,'Resources Final'!A:E,5,FALSE))</f>
        <v/>
      </c>
      <c r="N6238" s="7" t="str">
        <f>IF(VLOOKUP(D6238,'Resources Final'!A:F,6,FALSE)=0,"",VLOOKUP(D6238,'Resources Final'!A:F,6,FALSE))</f>
        <v/>
      </c>
      <c r="O6238" s="3" t="str">
        <f>IF(VLOOKUP(D6238,'Resources Final'!A:G,7,FALSE)=0,"",VLOOKUP(D6238,'Resources Final'!A:G,7,FALSE))</f>
        <v/>
      </c>
    </row>
    <row r="6239" spans="1:15" x14ac:dyDescent="0.2">
      <c r="A6239" s="11" t="s">
        <v>4160</v>
      </c>
      <c r="B6239" s="11" t="str">
        <f t="shared" si="112"/>
        <v>David H. Koch Charitable Foundation_Rockefeller University1999250000</v>
      </c>
      <c r="C6239" s="11" t="s">
        <v>955</v>
      </c>
      <c r="D6239" s="11" t="s">
        <v>3092</v>
      </c>
      <c r="E6239" s="11" t="s">
        <v>3092</v>
      </c>
      <c r="F6239" s="4">
        <v>250000</v>
      </c>
      <c r="G6239" s="3">
        <v>1999</v>
      </c>
      <c r="H6239"/>
      <c r="I6239" s="12"/>
      <c r="K6239" s="3" t="str">
        <f>IF(VLOOKUP(D6239,'Resources Final'!A:C,3,FALSE)=0,"",VLOOKUP(D6239,'Resources Final'!A:C,3,FALSE))</f>
        <v/>
      </c>
      <c r="L6239" s="3" t="str">
        <f>IF(VLOOKUP(D6239,'Resources Final'!A:D,4,FALSE)=0,"",VLOOKUP(D6239,'Resources Final'!A:D,4,FALSE))</f>
        <v>Y</v>
      </c>
      <c r="M6239" s="3" t="str">
        <f>IF(VLOOKUP(D6239,'Resources Final'!A:E,5,FALSE)=0,"",VLOOKUP(D6239,'Resources Final'!A:E,5,FALSE))</f>
        <v/>
      </c>
      <c r="N6239" s="7" t="str">
        <f>IF(VLOOKUP(D6239,'Resources Final'!A:F,6,FALSE)=0,"",VLOOKUP(D6239,'Resources Final'!A:F,6,FALSE))</f>
        <v/>
      </c>
      <c r="O6239" s="3" t="str">
        <f>IF(VLOOKUP(D6239,'Resources Final'!A:G,7,FALSE)=0,"",VLOOKUP(D6239,'Resources Final'!A:G,7,FALSE))</f>
        <v/>
      </c>
    </row>
    <row r="6240" spans="1:15" x14ac:dyDescent="0.2">
      <c r="A6240" s="11" t="s">
        <v>4160</v>
      </c>
      <c r="B6240" s="11" t="str">
        <f t="shared" si="112"/>
        <v>David H. Koch Charitable Foundation_Salk Institute for Biological Studies199910000</v>
      </c>
      <c r="C6240" s="11" t="s">
        <v>955</v>
      </c>
      <c r="D6240" s="11" t="s">
        <v>3213</v>
      </c>
      <c r="E6240" s="11" t="s">
        <v>3213</v>
      </c>
      <c r="F6240" s="4">
        <v>10000</v>
      </c>
      <c r="G6240" s="3">
        <v>1999</v>
      </c>
      <c r="H6240"/>
      <c r="I6240" s="12"/>
      <c r="K6240" s="3" t="str">
        <f>IF(VLOOKUP(D6240,'Resources Final'!A:C,3,FALSE)=0,"",VLOOKUP(D6240,'Resources Final'!A:C,3,FALSE))</f>
        <v/>
      </c>
      <c r="L6240" s="3" t="str">
        <f>IF(VLOOKUP(D6240,'Resources Final'!A:D,4,FALSE)=0,"",VLOOKUP(D6240,'Resources Final'!A:D,4,FALSE))</f>
        <v/>
      </c>
      <c r="M6240" s="3" t="str">
        <f>IF(VLOOKUP(D6240,'Resources Final'!A:E,5,FALSE)=0,"",VLOOKUP(D6240,'Resources Final'!A:E,5,FALSE))</f>
        <v>N</v>
      </c>
      <c r="N6240" s="7" t="str">
        <f>IF(VLOOKUP(D6240,'Resources Final'!A:F,6,FALSE)=0,"",VLOOKUP(D6240,'Resources Final'!A:F,6,FALSE))</f>
        <v/>
      </c>
      <c r="O6240" s="3" t="str">
        <f>IF(VLOOKUP(D6240,'Resources Final'!A:G,7,FALSE)=0,"",VLOOKUP(D6240,'Resources Final'!A:G,7,FALSE))</f>
        <v/>
      </c>
    </row>
    <row r="6241" spans="1:15" x14ac:dyDescent="0.2">
      <c r="A6241" s="11" t="s">
        <v>4160</v>
      </c>
      <c r="B6241" s="11" t="str">
        <f t="shared" si="112"/>
        <v>David H. Koch Charitable Foundation_Solomon R. Guggenheim Foundation199950000</v>
      </c>
      <c r="C6241" s="11" t="s">
        <v>955</v>
      </c>
      <c r="D6241" s="11" t="s">
        <v>3354</v>
      </c>
      <c r="E6241" s="11" t="s">
        <v>3354</v>
      </c>
      <c r="F6241" s="4">
        <v>50000</v>
      </c>
      <c r="G6241" s="3">
        <v>1999</v>
      </c>
      <c r="H6241"/>
      <c r="I6241" s="12"/>
      <c r="K6241" s="3" t="str">
        <f>IF(VLOOKUP(D6241,'Resources Final'!A:C,3,FALSE)=0,"",VLOOKUP(D6241,'Resources Final'!A:C,3,FALSE))</f>
        <v/>
      </c>
      <c r="L6241" s="3" t="str">
        <f>IF(VLOOKUP(D6241,'Resources Final'!A:D,4,FALSE)=0,"",VLOOKUP(D6241,'Resources Final'!A:D,4,FALSE))</f>
        <v/>
      </c>
      <c r="M6241" s="3" t="str">
        <f>IF(VLOOKUP(D6241,'Resources Final'!A:E,5,FALSE)=0,"",VLOOKUP(D6241,'Resources Final'!A:E,5,FALSE))</f>
        <v>N</v>
      </c>
      <c r="N6241" s="7" t="str">
        <f>IF(VLOOKUP(D6241,'Resources Final'!A:F,6,FALSE)=0,"",VLOOKUP(D6241,'Resources Final'!A:F,6,FALSE))</f>
        <v/>
      </c>
      <c r="O6241" s="3" t="str">
        <f>IF(VLOOKUP(D6241,'Resources Final'!A:G,7,FALSE)=0,"",VLOOKUP(D6241,'Resources Final'!A:G,7,FALSE))</f>
        <v/>
      </c>
    </row>
    <row r="6242" spans="1:15" x14ac:dyDescent="0.2">
      <c r="A6242" s="11" t="s">
        <v>4160</v>
      </c>
      <c r="B6242" s="11" t="str">
        <f t="shared" si="112"/>
        <v>David H. Koch Charitable Foundation_Southampton Hospital199910000</v>
      </c>
      <c r="C6242" s="11" t="s">
        <v>955</v>
      </c>
      <c r="D6242" s="11" t="s">
        <v>3363</v>
      </c>
      <c r="E6242" s="11" t="s">
        <v>3363</v>
      </c>
      <c r="F6242" s="4">
        <v>10000</v>
      </c>
      <c r="G6242" s="3">
        <v>1999</v>
      </c>
      <c r="H6242"/>
      <c r="I6242" s="12"/>
      <c r="K6242" s="3" t="str">
        <f>IF(VLOOKUP(D6242,'Resources Final'!A:C,3,FALSE)=0,"",VLOOKUP(D6242,'Resources Final'!A:C,3,FALSE))</f>
        <v/>
      </c>
      <c r="L6242" s="3" t="str">
        <f>IF(VLOOKUP(D6242,'Resources Final'!A:D,4,FALSE)=0,"",VLOOKUP(D6242,'Resources Final'!A:D,4,FALSE))</f>
        <v/>
      </c>
      <c r="M6242" s="3" t="str">
        <f>IF(VLOOKUP(D6242,'Resources Final'!A:E,5,FALSE)=0,"",VLOOKUP(D6242,'Resources Final'!A:E,5,FALSE))</f>
        <v>N</v>
      </c>
      <c r="N6242" s="7" t="str">
        <f>IF(VLOOKUP(D6242,'Resources Final'!A:F,6,FALSE)=0,"",VLOOKUP(D6242,'Resources Final'!A:F,6,FALSE))</f>
        <v/>
      </c>
      <c r="O6242" s="3" t="str">
        <f>IF(VLOOKUP(D6242,'Resources Final'!A:G,7,FALSE)=0,"",VLOOKUP(D6242,'Resources Final'!A:G,7,FALSE))</f>
        <v/>
      </c>
    </row>
    <row r="6243" spans="1:15" x14ac:dyDescent="0.2">
      <c r="A6243" s="11" t="s">
        <v>4160</v>
      </c>
      <c r="B6243" s="11" t="str">
        <f t="shared" si="112"/>
        <v>David H. Koch Charitable Foundation_WGBH Educational Foundation1999100000</v>
      </c>
      <c r="C6243" s="11" t="s">
        <v>955</v>
      </c>
      <c r="D6243" s="11" t="s">
        <v>3993</v>
      </c>
      <c r="E6243" s="11" t="s">
        <v>3993</v>
      </c>
      <c r="F6243" s="4">
        <v>100000</v>
      </c>
      <c r="G6243" s="3">
        <v>1999</v>
      </c>
      <c r="H6243"/>
      <c r="I6243" s="12"/>
      <c r="K6243" s="3" t="str">
        <f>IF(VLOOKUP(D6243,'Resources Final'!A:C,3,FALSE)=0,"",VLOOKUP(D6243,'Resources Final'!A:C,3,FALSE))</f>
        <v/>
      </c>
      <c r="L6243" s="3" t="str">
        <f>IF(VLOOKUP(D6243,'Resources Final'!A:D,4,FALSE)=0,"",VLOOKUP(D6243,'Resources Final'!A:D,4,FALSE))</f>
        <v/>
      </c>
      <c r="M6243" s="3" t="str">
        <f>IF(VLOOKUP(D6243,'Resources Final'!A:E,5,FALSE)=0,"",VLOOKUP(D6243,'Resources Final'!A:E,5,FALSE))</f>
        <v/>
      </c>
      <c r="N6243" s="7" t="str">
        <f>IF(VLOOKUP(D6243,'Resources Final'!A:F,6,FALSE)=0,"",VLOOKUP(D6243,'Resources Final'!A:F,6,FALSE))</f>
        <v/>
      </c>
      <c r="O6243" s="3" t="str">
        <f>IF(VLOOKUP(D6243,'Resources Final'!A:G,7,FALSE)=0,"",VLOOKUP(D6243,'Resources Final'!A:G,7,FALSE))</f>
        <v/>
      </c>
    </row>
    <row r="6244" spans="1:15" x14ac:dyDescent="0.2">
      <c r="A6244" s="11" t="s">
        <v>4160</v>
      </c>
      <c r="B6244" s="11" t="str">
        <f t="shared" si="112"/>
        <v>David H. Koch Charitable Foundation_Whitehead Institute199950000</v>
      </c>
      <c r="C6244" s="11" t="s">
        <v>955</v>
      </c>
      <c r="D6244" s="11" t="s">
        <v>4002</v>
      </c>
      <c r="E6244" s="11" t="s">
        <v>4002</v>
      </c>
      <c r="F6244" s="4">
        <v>50000</v>
      </c>
      <c r="G6244" s="3">
        <v>1999</v>
      </c>
      <c r="H6244"/>
      <c r="I6244" s="12"/>
      <c r="K6244" s="3" t="str">
        <f>IF(VLOOKUP(D6244,'Resources Final'!A:C,3,FALSE)=0,"",VLOOKUP(D6244,'Resources Final'!A:C,3,FALSE))</f>
        <v/>
      </c>
      <c r="L6244" s="3" t="str">
        <f>IF(VLOOKUP(D6244,'Resources Final'!A:D,4,FALSE)=0,"",VLOOKUP(D6244,'Resources Final'!A:D,4,FALSE))</f>
        <v/>
      </c>
      <c r="M6244" s="3" t="str">
        <f>IF(VLOOKUP(D6244,'Resources Final'!A:E,5,FALSE)=0,"",VLOOKUP(D6244,'Resources Final'!A:E,5,FALSE))</f>
        <v/>
      </c>
      <c r="N6244" s="7" t="str">
        <f>IF(VLOOKUP(D6244,'Resources Final'!A:F,6,FALSE)=0,"",VLOOKUP(D6244,'Resources Final'!A:F,6,FALSE))</f>
        <v/>
      </c>
      <c r="O6244" s="3" t="str">
        <f>IF(VLOOKUP(D6244,'Resources Final'!A:G,7,FALSE)=0,"",VLOOKUP(D6244,'Resources Final'!A:G,7,FALSE))</f>
        <v/>
      </c>
    </row>
    <row r="6245" spans="1:15" x14ac:dyDescent="0.2">
      <c r="A6245" s="11" t="s">
        <v>4160</v>
      </c>
      <c r="B6245" s="11" t="str">
        <f t="shared" si="112"/>
        <v>David H. Koch Charitable Foundation_WNET/Thirteen Educational Broadcasting Network199910000</v>
      </c>
      <c r="C6245" s="11" t="s">
        <v>955</v>
      </c>
      <c r="D6245" s="11" t="s">
        <v>4073</v>
      </c>
      <c r="E6245" s="11" t="s">
        <v>4073</v>
      </c>
      <c r="F6245" s="4">
        <v>10000</v>
      </c>
      <c r="G6245" s="3">
        <v>1999</v>
      </c>
      <c r="H6245"/>
      <c r="I6245" s="12"/>
      <c r="K6245" s="3" t="str">
        <f>IF(VLOOKUP(D6245,'Resources Final'!A:C,3,FALSE)=0,"",VLOOKUP(D6245,'Resources Final'!A:C,3,FALSE))</f>
        <v/>
      </c>
      <c r="L6245" s="3" t="str">
        <f>IF(VLOOKUP(D6245,'Resources Final'!A:D,4,FALSE)=0,"",VLOOKUP(D6245,'Resources Final'!A:D,4,FALSE))</f>
        <v/>
      </c>
      <c r="M6245" s="3" t="str">
        <f>IF(VLOOKUP(D6245,'Resources Final'!A:E,5,FALSE)=0,"",VLOOKUP(D6245,'Resources Final'!A:E,5,FALSE))</f>
        <v/>
      </c>
      <c r="N6245" s="7" t="str">
        <f>IF(VLOOKUP(D6245,'Resources Final'!A:F,6,FALSE)=0,"",VLOOKUP(D6245,'Resources Final'!A:F,6,FALSE))</f>
        <v/>
      </c>
      <c r="O6245" s="3" t="str">
        <f>IF(VLOOKUP(D6245,'Resources Final'!A:G,7,FALSE)=0,"",VLOOKUP(D6245,'Resources Final'!A:G,7,FALSE))</f>
        <v/>
      </c>
    </row>
    <row r="6246" spans="1:15" x14ac:dyDescent="0.2">
      <c r="A6246" s="11" t="s">
        <v>4160</v>
      </c>
      <c r="B6246" s="11" t="str">
        <f t="shared" si="112"/>
        <v>David H. Koch Charitable Foundation_Young America's Foundation199950000</v>
      </c>
      <c r="C6246" s="11" t="s">
        <v>955</v>
      </c>
      <c r="D6246" s="11" t="s">
        <v>4122</v>
      </c>
      <c r="E6246" s="11" t="s">
        <v>4122</v>
      </c>
      <c r="F6246" s="4">
        <v>50000</v>
      </c>
      <c r="G6246" s="3">
        <v>1999</v>
      </c>
      <c r="H6246"/>
      <c r="I6246" s="12"/>
      <c r="K6246" s="3" t="str">
        <f>IF(VLOOKUP(D6246,'Resources Final'!A:C,3,FALSE)=0,"",VLOOKUP(D6246,'Resources Final'!A:C,3,FALSE))</f>
        <v/>
      </c>
      <c r="L6246" s="3" t="str">
        <f>IF(VLOOKUP(D6246,'Resources Final'!A:D,4,FALSE)=0,"",VLOOKUP(D6246,'Resources Final'!A:D,4,FALSE))</f>
        <v/>
      </c>
      <c r="M6246" s="3" t="str">
        <f>IF(VLOOKUP(D6246,'Resources Final'!A:E,5,FALSE)=0,"",VLOOKUP(D6246,'Resources Final'!A:E,5,FALSE))</f>
        <v/>
      </c>
      <c r="N6246" s="7" t="str">
        <f>IF(VLOOKUP(D6246,'Resources Final'!A:F,6,FALSE)=0,"",VLOOKUP(D6246,'Resources Final'!A:F,6,FALSE))</f>
        <v>https://www.sourcewatch.org/index.php/Young_America's_Foundation</v>
      </c>
      <c r="O6246" s="3" t="str">
        <f>IF(VLOOKUP(D6246,'Resources Final'!A:G,7,FALSE)=0,"",VLOOKUP(D6246,'Resources Final'!A:G,7,FALSE))</f>
        <v>Sourcewatch</v>
      </c>
    </row>
    <row r="6247" spans="1:15" x14ac:dyDescent="0.2">
      <c r="A6247" s="11" t="s">
        <v>4160</v>
      </c>
      <c r="B6247" s="11" t="str">
        <f t="shared" si="112"/>
        <v>David H. Koch Charitable Foundation_African Wildlife Foundation2000100000</v>
      </c>
      <c r="C6247" s="11" t="s">
        <v>955</v>
      </c>
      <c r="D6247" s="11" t="s">
        <v>126</v>
      </c>
      <c r="E6247" s="11" t="s">
        <v>126</v>
      </c>
      <c r="F6247" s="4">
        <v>100000</v>
      </c>
      <c r="G6247" s="3">
        <v>2000</v>
      </c>
      <c r="H6247"/>
      <c r="I6247" s="12"/>
      <c r="K6247" s="3" t="str">
        <f>IF(VLOOKUP(D6247,'Resources Final'!A:C,3,FALSE)=0,"",VLOOKUP(D6247,'Resources Final'!A:C,3,FALSE))</f>
        <v/>
      </c>
      <c r="L6247" s="3" t="str">
        <f>IF(VLOOKUP(D6247,'Resources Final'!A:D,4,FALSE)=0,"",VLOOKUP(D6247,'Resources Final'!A:D,4,FALSE))</f>
        <v/>
      </c>
      <c r="M6247" s="3" t="str">
        <f>IF(VLOOKUP(D6247,'Resources Final'!A:E,5,FALSE)=0,"",VLOOKUP(D6247,'Resources Final'!A:E,5,FALSE))</f>
        <v>N</v>
      </c>
      <c r="N6247" s="7" t="str">
        <f>IF(VLOOKUP(D6247,'Resources Final'!A:F,6,FALSE)=0,"",VLOOKUP(D6247,'Resources Final'!A:F,6,FALSE))</f>
        <v/>
      </c>
      <c r="O6247" s="3" t="str">
        <f>IF(VLOOKUP(D6247,'Resources Final'!A:G,7,FALSE)=0,"",VLOOKUP(D6247,'Resources Final'!A:G,7,FALSE))</f>
        <v/>
      </c>
    </row>
    <row r="6248" spans="1:15" x14ac:dyDescent="0.2">
      <c r="A6248" s="11" t="s">
        <v>4160</v>
      </c>
      <c r="B6248" s="11" t="str">
        <f t="shared" si="112"/>
        <v>David H. Koch Charitable Foundation_American Museum of Natural History2000250000</v>
      </c>
      <c r="C6248" s="11" t="s">
        <v>955</v>
      </c>
      <c r="D6248" s="11" t="s">
        <v>197</v>
      </c>
      <c r="E6248" s="11" t="s">
        <v>197</v>
      </c>
      <c r="F6248" s="4">
        <v>250000</v>
      </c>
      <c r="G6248" s="3">
        <v>2000</v>
      </c>
      <c r="H6248"/>
      <c r="I6248" s="12"/>
      <c r="K6248" s="3" t="str">
        <f>IF(VLOOKUP(D6248,'Resources Final'!A:C,3,FALSE)=0,"",VLOOKUP(D6248,'Resources Final'!A:C,3,FALSE))</f>
        <v/>
      </c>
      <c r="L6248" s="3" t="str">
        <f>IF(VLOOKUP(D6248,'Resources Final'!A:D,4,FALSE)=0,"",VLOOKUP(D6248,'Resources Final'!A:D,4,FALSE))</f>
        <v/>
      </c>
      <c r="M6248" s="3" t="str">
        <f>IF(VLOOKUP(D6248,'Resources Final'!A:E,5,FALSE)=0,"",VLOOKUP(D6248,'Resources Final'!A:E,5,FALSE))</f>
        <v/>
      </c>
      <c r="N6248" s="7" t="str">
        <f>IF(VLOOKUP(D6248,'Resources Final'!A:F,6,FALSE)=0,"",VLOOKUP(D6248,'Resources Final'!A:F,6,FALSE))</f>
        <v/>
      </c>
      <c r="O6248" s="3" t="str">
        <f>IF(VLOOKUP(D6248,'Resources Final'!A:G,7,FALSE)=0,"",VLOOKUP(D6248,'Resources Final'!A:G,7,FALSE))</f>
        <v/>
      </c>
    </row>
    <row r="6249" spans="1:15" x14ac:dyDescent="0.2">
      <c r="A6249" s="11" t="s">
        <v>4160</v>
      </c>
      <c r="B6249" s="11" t="str">
        <f t="shared" si="112"/>
        <v>David H. Koch Charitable Foundation_American Repertory Ballet20005000</v>
      </c>
      <c r="C6249" s="11" t="s">
        <v>955</v>
      </c>
      <c r="D6249" s="11" t="s">
        <v>200</v>
      </c>
      <c r="E6249" s="11" t="s">
        <v>200</v>
      </c>
      <c r="F6249" s="4">
        <v>5000</v>
      </c>
      <c r="G6249" s="3">
        <v>2000</v>
      </c>
      <c r="H6249"/>
      <c r="I6249" s="12"/>
      <c r="K6249" s="3" t="str">
        <f>IF(VLOOKUP(D6249,'Resources Final'!A:C,3,FALSE)=0,"",VLOOKUP(D6249,'Resources Final'!A:C,3,FALSE))</f>
        <v/>
      </c>
      <c r="L6249" s="3" t="str">
        <f>IF(VLOOKUP(D6249,'Resources Final'!A:D,4,FALSE)=0,"",VLOOKUP(D6249,'Resources Final'!A:D,4,FALSE))</f>
        <v/>
      </c>
      <c r="M6249" s="3" t="str">
        <f>IF(VLOOKUP(D6249,'Resources Final'!A:E,5,FALSE)=0,"",VLOOKUP(D6249,'Resources Final'!A:E,5,FALSE))</f>
        <v>N</v>
      </c>
      <c r="N6249" s="7" t="str">
        <f>IF(VLOOKUP(D6249,'Resources Final'!A:F,6,FALSE)=0,"",VLOOKUP(D6249,'Resources Final'!A:F,6,FALSE))</f>
        <v/>
      </c>
      <c r="O6249" s="3" t="str">
        <f>IF(VLOOKUP(D6249,'Resources Final'!A:G,7,FALSE)=0,"",VLOOKUP(D6249,'Resources Final'!A:G,7,FALSE))</f>
        <v/>
      </c>
    </row>
    <row r="6250" spans="1:15" x14ac:dyDescent="0.2">
      <c r="A6250" s="11" t="s">
        <v>4160</v>
      </c>
      <c r="B6250" s="11" t="str">
        <f t="shared" si="112"/>
        <v>David H. Koch Charitable Foundation_Ancient Egypt Research Associates2000100000</v>
      </c>
      <c r="C6250" s="11" t="s">
        <v>955</v>
      </c>
      <c r="D6250" s="11" t="s">
        <v>220</v>
      </c>
      <c r="E6250" s="11" t="s">
        <v>220</v>
      </c>
      <c r="F6250" s="4">
        <v>100000</v>
      </c>
      <c r="G6250" s="3">
        <v>2000</v>
      </c>
      <c r="H6250"/>
      <c r="I6250" s="12"/>
      <c r="K6250" s="3" t="str">
        <f>IF(VLOOKUP(D6250,'Resources Final'!A:C,3,FALSE)=0,"",VLOOKUP(D6250,'Resources Final'!A:C,3,FALSE))</f>
        <v/>
      </c>
      <c r="L6250" s="3" t="str">
        <f>IF(VLOOKUP(D6250,'Resources Final'!A:D,4,FALSE)=0,"",VLOOKUP(D6250,'Resources Final'!A:D,4,FALSE))</f>
        <v/>
      </c>
      <c r="M6250" s="3" t="str">
        <f>IF(VLOOKUP(D6250,'Resources Final'!A:E,5,FALSE)=0,"",VLOOKUP(D6250,'Resources Final'!A:E,5,FALSE))</f>
        <v>N</v>
      </c>
      <c r="N6250" s="7" t="str">
        <f>IF(VLOOKUP(D6250,'Resources Final'!A:F,6,FALSE)=0,"",VLOOKUP(D6250,'Resources Final'!A:F,6,FALSE))</f>
        <v/>
      </c>
      <c r="O6250" s="3" t="str">
        <f>IF(VLOOKUP(D6250,'Resources Final'!A:G,7,FALSE)=0,"",VLOOKUP(D6250,'Resources Final'!A:G,7,FALSE))</f>
        <v/>
      </c>
    </row>
    <row r="6251" spans="1:15" x14ac:dyDescent="0.2">
      <c r="A6251" s="11" t="s">
        <v>4160</v>
      </c>
      <c r="B6251" s="11" t="str">
        <f t="shared" si="112"/>
        <v>David H. Koch Charitable Foundation_Aspen Institute200050000</v>
      </c>
      <c r="C6251" s="11" t="s">
        <v>955</v>
      </c>
      <c r="D6251" s="11" t="s">
        <v>275</v>
      </c>
      <c r="E6251" s="11" t="s">
        <v>275</v>
      </c>
      <c r="F6251" s="4">
        <v>50000</v>
      </c>
      <c r="G6251" s="3">
        <v>2000</v>
      </c>
      <c r="H6251"/>
      <c r="I6251" s="12"/>
      <c r="K6251" s="3" t="str">
        <f>IF(VLOOKUP(D6251,'Resources Final'!A:C,3,FALSE)=0,"",VLOOKUP(D6251,'Resources Final'!A:C,3,FALSE))</f>
        <v/>
      </c>
      <c r="L6251" s="3" t="str">
        <f>IF(VLOOKUP(D6251,'Resources Final'!A:D,4,FALSE)=0,"",VLOOKUP(D6251,'Resources Final'!A:D,4,FALSE))</f>
        <v/>
      </c>
      <c r="M6251" s="3" t="str">
        <f>IF(VLOOKUP(D6251,'Resources Final'!A:E,5,FALSE)=0,"",VLOOKUP(D6251,'Resources Final'!A:E,5,FALSE))</f>
        <v/>
      </c>
      <c r="N6251" s="7" t="str">
        <f>IF(VLOOKUP(D6251,'Resources Final'!A:F,6,FALSE)=0,"",VLOOKUP(D6251,'Resources Final'!A:F,6,FALSE))</f>
        <v>https://www.sourcewatch.org/index.php/Aspen_Institute_for_Humanistic_Studies</v>
      </c>
      <c r="O6251" s="3" t="str">
        <f>IF(VLOOKUP(D6251,'Resources Final'!A:G,7,FALSE)=0,"",VLOOKUP(D6251,'Resources Final'!A:G,7,FALSE))</f>
        <v>Sourcewatch</v>
      </c>
    </row>
    <row r="6252" spans="1:15" x14ac:dyDescent="0.2">
      <c r="A6252" s="11" t="s">
        <v>4160</v>
      </c>
      <c r="B6252" s="11" t="str">
        <f t="shared" si="112"/>
        <v>David H. Koch Charitable Foundation_Aspen Valley Medical Foundation200010000</v>
      </c>
      <c r="C6252" s="11" t="s">
        <v>955</v>
      </c>
      <c r="D6252" s="11" t="s">
        <v>277</v>
      </c>
      <c r="E6252" s="11" t="s">
        <v>277</v>
      </c>
      <c r="F6252" s="4">
        <v>10000</v>
      </c>
      <c r="G6252" s="3">
        <v>2000</v>
      </c>
      <c r="H6252"/>
      <c r="I6252" s="12"/>
      <c r="K6252" s="3" t="str">
        <f>IF(VLOOKUP(D6252,'Resources Final'!A:C,3,FALSE)=0,"",VLOOKUP(D6252,'Resources Final'!A:C,3,FALSE))</f>
        <v/>
      </c>
      <c r="L6252" s="3" t="str">
        <f>IF(VLOOKUP(D6252,'Resources Final'!A:D,4,FALSE)=0,"",VLOOKUP(D6252,'Resources Final'!A:D,4,FALSE))</f>
        <v/>
      </c>
      <c r="M6252" s="3" t="str">
        <f>IF(VLOOKUP(D6252,'Resources Final'!A:E,5,FALSE)=0,"",VLOOKUP(D6252,'Resources Final'!A:E,5,FALSE))</f>
        <v>N</v>
      </c>
      <c r="N6252" s="7" t="str">
        <f>IF(VLOOKUP(D6252,'Resources Final'!A:F,6,FALSE)=0,"",VLOOKUP(D6252,'Resources Final'!A:F,6,FALSE))</f>
        <v/>
      </c>
      <c r="O6252" s="3" t="str">
        <f>IF(VLOOKUP(D6252,'Resources Final'!A:G,7,FALSE)=0,"",VLOOKUP(D6252,'Resources Final'!A:G,7,FALSE))</f>
        <v/>
      </c>
    </row>
    <row r="6253" spans="1:15" x14ac:dyDescent="0.2">
      <c r="A6253" s="11" t="s">
        <v>4160</v>
      </c>
      <c r="B6253" s="11" t="str">
        <f t="shared" si="112"/>
        <v>David H. Koch Charitable Foundation_Ballet Theatre Foundation2000250000</v>
      </c>
      <c r="C6253" s="11" t="s">
        <v>955</v>
      </c>
      <c r="D6253" s="11" t="s">
        <v>344</v>
      </c>
      <c r="E6253" s="11" t="s">
        <v>344</v>
      </c>
      <c r="F6253" s="4">
        <v>250000</v>
      </c>
      <c r="G6253" s="3">
        <v>2000</v>
      </c>
      <c r="H6253"/>
      <c r="I6253" s="12"/>
      <c r="K6253" s="3" t="str">
        <f>IF(VLOOKUP(D6253,'Resources Final'!A:C,3,FALSE)=0,"",VLOOKUP(D6253,'Resources Final'!A:C,3,FALSE))</f>
        <v/>
      </c>
      <c r="L6253" s="3" t="str">
        <f>IF(VLOOKUP(D6253,'Resources Final'!A:D,4,FALSE)=0,"",VLOOKUP(D6253,'Resources Final'!A:D,4,FALSE))</f>
        <v/>
      </c>
      <c r="M6253" s="3" t="str">
        <f>IF(VLOOKUP(D6253,'Resources Final'!A:E,5,FALSE)=0,"",VLOOKUP(D6253,'Resources Final'!A:E,5,FALSE))</f>
        <v>N</v>
      </c>
      <c r="N6253" s="7" t="str">
        <f>IF(VLOOKUP(D6253,'Resources Final'!A:F,6,FALSE)=0,"",VLOOKUP(D6253,'Resources Final'!A:F,6,FALSE))</f>
        <v/>
      </c>
      <c r="O6253" s="3" t="str">
        <f>IF(VLOOKUP(D6253,'Resources Final'!A:G,7,FALSE)=0,"",VLOOKUP(D6253,'Resources Final'!A:G,7,FALSE))</f>
        <v/>
      </c>
    </row>
    <row r="6254" spans="1:15" x14ac:dyDescent="0.2">
      <c r="A6254" s="11" t="s">
        <v>4160</v>
      </c>
      <c r="B6254" s="11" t="str">
        <f t="shared" si="112"/>
        <v>David H. Koch Charitable Foundation_Ballet Theatre Foundation2000250000</v>
      </c>
      <c r="C6254" s="11" t="s">
        <v>955</v>
      </c>
      <c r="D6254" s="11" t="s">
        <v>344</v>
      </c>
      <c r="E6254" s="11" t="s">
        <v>344</v>
      </c>
      <c r="F6254" s="4">
        <v>250000</v>
      </c>
      <c r="G6254" s="3">
        <v>2000</v>
      </c>
      <c r="H6254"/>
      <c r="I6254" s="12"/>
      <c r="K6254" s="3" t="str">
        <f>IF(VLOOKUP(D6254,'Resources Final'!A:C,3,FALSE)=0,"",VLOOKUP(D6254,'Resources Final'!A:C,3,FALSE))</f>
        <v/>
      </c>
      <c r="L6254" s="3" t="str">
        <f>IF(VLOOKUP(D6254,'Resources Final'!A:D,4,FALSE)=0,"",VLOOKUP(D6254,'Resources Final'!A:D,4,FALSE))</f>
        <v/>
      </c>
      <c r="M6254" s="3" t="str">
        <f>IF(VLOOKUP(D6254,'Resources Final'!A:E,5,FALSE)=0,"",VLOOKUP(D6254,'Resources Final'!A:E,5,FALSE))</f>
        <v>N</v>
      </c>
      <c r="N6254" s="7" t="str">
        <f>IF(VLOOKUP(D6254,'Resources Final'!A:F,6,FALSE)=0,"",VLOOKUP(D6254,'Resources Final'!A:F,6,FALSE))</f>
        <v/>
      </c>
      <c r="O6254" s="3" t="str">
        <f>IF(VLOOKUP(D6254,'Resources Final'!A:G,7,FALSE)=0,"",VLOOKUP(D6254,'Resources Final'!A:G,7,FALSE))</f>
        <v/>
      </c>
    </row>
    <row r="6255" spans="1:15" x14ac:dyDescent="0.2">
      <c r="A6255" s="11" t="s">
        <v>4160</v>
      </c>
      <c r="B6255" s="11" t="str">
        <f t="shared" si="112"/>
        <v>David H. Koch Charitable Foundation_Bill of Rights Institute200050000</v>
      </c>
      <c r="C6255" s="11" t="s">
        <v>955</v>
      </c>
      <c r="D6255" s="11" t="s">
        <v>428</v>
      </c>
      <c r="E6255" s="11" t="s">
        <v>428</v>
      </c>
      <c r="F6255" s="4">
        <v>50000</v>
      </c>
      <c r="G6255" s="3">
        <v>2000</v>
      </c>
      <c r="H6255"/>
      <c r="I6255" s="12"/>
      <c r="K6255" s="3" t="str">
        <f>IF(VLOOKUP(D6255,'Resources Final'!A:C,3,FALSE)=0,"",VLOOKUP(D6255,'Resources Final'!A:C,3,FALSE))</f>
        <v/>
      </c>
      <c r="L6255" s="3" t="str">
        <f>IF(VLOOKUP(D6255,'Resources Final'!A:D,4,FALSE)=0,"",VLOOKUP(D6255,'Resources Final'!A:D,4,FALSE))</f>
        <v/>
      </c>
      <c r="M6255" s="3" t="str">
        <f>IF(VLOOKUP(D6255,'Resources Final'!A:E,5,FALSE)=0,"",VLOOKUP(D6255,'Resources Final'!A:E,5,FALSE))</f>
        <v/>
      </c>
      <c r="N6255" s="7" t="str">
        <f>IF(VLOOKUP(D6255,'Resources Final'!A:F,6,FALSE)=0,"",VLOOKUP(D6255,'Resources Final'!A:F,6,FALSE))</f>
        <v>https://www.sourcewatch.org/index.php/Bill_of_Rights_Institute</v>
      </c>
      <c r="O6255" s="3" t="str">
        <f>IF(VLOOKUP(D6255,'Resources Final'!A:G,7,FALSE)=0,"",VLOOKUP(D6255,'Resources Final'!A:G,7,FALSE))</f>
        <v>Sourcewatch</v>
      </c>
    </row>
    <row r="6256" spans="1:15" x14ac:dyDescent="0.2">
      <c r="A6256" s="11" t="s">
        <v>4160</v>
      </c>
      <c r="B6256" s="11" t="str">
        <f t="shared" si="112"/>
        <v>David H. Koch Charitable Foundation_Business Executives for National Security200025000</v>
      </c>
      <c r="C6256" s="11" t="s">
        <v>955</v>
      </c>
      <c r="D6256" s="11" t="s">
        <v>531</v>
      </c>
      <c r="E6256" s="11" t="s">
        <v>531</v>
      </c>
      <c r="F6256" s="4">
        <v>25000</v>
      </c>
      <c r="G6256" s="3">
        <v>2000</v>
      </c>
      <c r="H6256"/>
      <c r="I6256" s="12"/>
      <c r="K6256" s="3" t="str">
        <f>IF(VLOOKUP(D6256,'Resources Final'!A:C,3,FALSE)=0,"",VLOOKUP(D6256,'Resources Final'!A:C,3,FALSE))</f>
        <v/>
      </c>
      <c r="L6256" s="3" t="str">
        <f>IF(VLOOKUP(D6256,'Resources Final'!A:D,4,FALSE)=0,"",VLOOKUP(D6256,'Resources Final'!A:D,4,FALSE))</f>
        <v/>
      </c>
      <c r="M6256" s="3" t="str">
        <f>IF(VLOOKUP(D6256,'Resources Final'!A:E,5,FALSE)=0,"",VLOOKUP(D6256,'Resources Final'!A:E,5,FALSE))</f>
        <v/>
      </c>
      <c r="N6256" s="7" t="str">
        <f>IF(VLOOKUP(D6256,'Resources Final'!A:F,6,FALSE)=0,"",VLOOKUP(D6256,'Resources Final'!A:F,6,FALSE))</f>
        <v>https://www.sourcewatch.org/index.php/Business_Executives_for_National_Security</v>
      </c>
      <c r="O6256" s="3" t="str">
        <f>IF(VLOOKUP(D6256,'Resources Final'!A:G,7,FALSE)=0,"",VLOOKUP(D6256,'Resources Final'!A:G,7,FALSE))</f>
        <v>Sourcewatch</v>
      </c>
    </row>
    <row r="6257" spans="1:15" x14ac:dyDescent="0.2">
      <c r="A6257" s="11" t="s">
        <v>4160</v>
      </c>
      <c r="B6257" s="11" t="str">
        <f t="shared" si="112"/>
        <v>David H. Koch Charitable Foundation_Cato Institute2000750000</v>
      </c>
      <c r="C6257" s="11" t="s">
        <v>955</v>
      </c>
      <c r="D6257" s="11" t="s">
        <v>636</v>
      </c>
      <c r="E6257" s="11" t="s">
        <v>636</v>
      </c>
      <c r="F6257" s="4">
        <v>750000</v>
      </c>
      <c r="G6257" s="3">
        <v>2000</v>
      </c>
      <c r="H6257"/>
      <c r="I6257" s="12"/>
      <c r="K6257" s="3" t="str">
        <f>IF(VLOOKUP(D6257,'Resources Final'!A:C,3,FALSE)=0,"",VLOOKUP(D6257,'Resources Final'!A:C,3,FALSE))</f>
        <v/>
      </c>
      <c r="L6257" s="3" t="str">
        <f>IF(VLOOKUP(D6257,'Resources Final'!A:D,4,FALSE)=0,"",VLOOKUP(D6257,'Resources Final'!A:D,4,FALSE))</f>
        <v/>
      </c>
      <c r="M6257" s="3" t="str">
        <f>IF(VLOOKUP(D6257,'Resources Final'!A:E,5,FALSE)=0,"",VLOOKUP(D6257,'Resources Final'!A:E,5,FALSE))</f>
        <v/>
      </c>
      <c r="N6257" s="7" t="str">
        <f>IF(VLOOKUP(D6257,'Resources Final'!A:F,6,FALSE)=0,"",VLOOKUP(D6257,'Resources Final'!A:F,6,FALSE))</f>
        <v>https://www.desmogblog.com/cato-institute</v>
      </c>
      <c r="O6257" s="3" t="str">
        <f>IF(VLOOKUP(D6257,'Resources Final'!A:G,7,FALSE)=0,"",VLOOKUP(D6257,'Resources Final'!A:G,7,FALSE))</f>
        <v>Desmog</v>
      </c>
    </row>
    <row r="6258" spans="1:15" x14ac:dyDescent="0.2">
      <c r="A6258" s="11" t="s">
        <v>4160</v>
      </c>
      <c r="B6258" s="11" t="str">
        <f t="shared" si="112"/>
        <v>David H. Koch Charitable Foundation_Children's Advocacy Center of Manhattan20005000</v>
      </c>
      <c r="C6258" s="11" t="s">
        <v>955</v>
      </c>
      <c r="D6258" s="11" t="s">
        <v>712</v>
      </c>
      <c r="E6258" s="11" t="s">
        <v>712</v>
      </c>
      <c r="F6258" s="4">
        <v>5000</v>
      </c>
      <c r="G6258" s="3">
        <v>2000</v>
      </c>
      <c r="H6258"/>
      <c r="I6258" s="12"/>
      <c r="K6258" s="3" t="str">
        <f>IF(VLOOKUP(D6258,'Resources Final'!A:C,3,FALSE)=0,"",VLOOKUP(D6258,'Resources Final'!A:C,3,FALSE))</f>
        <v/>
      </c>
      <c r="L6258" s="3" t="str">
        <f>IF(VLOOKUP(D6258,'Resources Final'!A:D,4,FALSE)=0,"",VLOOKUP(D6258,'Resources Final'!A:D,4,FALSE))</f>
        <v/>
      </c>
      <c r="M6258" s="3" t="str">
        <f>IF(VLOOKUP(D6258,'Resources Final'!A:E,5,FALSE)=0,"",VLOOKUP(D6258,'Resources Final'!A:E,5,FALSE))</f>
        <v>N</v>
      </c>
      <c r="N6258" s="7" t="str">
        <f>IF(VLOOKUP(D6258,'Resources Final'!A:F,6,FALSE)=0,"",VLOOKUP(D6258,'Resources Final'!A:F,6,FALSE))</f>
        <v/>
      </c>
      <c r="O6258" s="3" t="str">
        <f>IF(VLOOKUP(D6258,'Resources Final'!A:G,7,FALSE)=0,"",VLOOKUP(D6258,'Resources Final'!A:G,7,FALSE))</f>
        <v/>
      </c>
    </row>
    <row r="6259" spans="1:15" x14ac:dyDescent="0.2">
      <c r="A6259" s="11" t="s">
        <v>4160</v>
      </c>
      <c r="B6259" s="11" t="str">
        <f t="shared" si="112"/>
        <v>David H. Koch Charitable Foundation_Citizens for a Sound Economy (CSE)2000750000</v>
      </c>
      <c r="C6259" s="11" t="s">
        <v>955</v>
      </c>
      <c r="D6259" s="11" t="s">
        <v>730</v>
      </c>
      <c r="E6259" s="11" t="s">
        <v>730</v>
      </c>
      <c r="F6259" s="4">
        <v>750000</v>
      </c>
      <c r="G6259" s="3">
        <v>2000</v>
      </c>
      <c r="H6259"/>
      <c r="I6259" s="12"/>
      <c r="K6259" s="3" t="str">
        <f>IF(VLOOKUP(D6259,'Resources Final'!A:C,3,FALSE)=0,"",VLOOKUP(D6259,'Resources Final'!A:C,3,FALSE))</f>
        <v/>
      </c>
      <c r="L6259" s="3" t="str">
        <f>IF(VLOOKUP(D6259,'Resources Final'!A:D,4,FALSE)=0,"",VLOOKUP(D6259,'Resources Final'!A:D,4,FALSE))</f>
        <v/>
      </c>
      <c r="M6259" s="3" t="str">
        <f>IF(VLOOKUP(D6259,'Resources Final'!A:E,5,FALSE)=0,"",VLOOKUP(D6259,'Resources Final'!A:E,5,FALSE))</f>
        <v/>
      </c>
      <c r="N6259" s="7" t="str">
        <f>IF(VLOOKUP(D6259,'Resources Final'!A:F,6,FALSE)=0,"",VLOOKUP(D6259,'Resources Final'!A:F,6,FALSE))</f>
        <v>https://www.desmogblog.com/freedomworks</v>
      </c>
      <c r="O6259" s="3" t="str">
        <f>IF(VLOOKUP(D6259,'Resources Final'!A:G,7,FALSE)=0,"",VLOOKUP(D6259,'Resources Final'!A:G,7,FALSE))</f>
        <v>Desmog</v>
      </c>
    </row>
    <row r="6260" spans="1:15" x14ac:dyDescent="0.2">
      <c r="A6260" s="11" t="s">
        <v>4160</v>
      </c>
      <c r="B6260" s="11" t="str">
        <f t="shared" si="112"/>
        <v>David H. Koch Charitable Foundation_Cold Spring Harbor Laboratory2000200000</v>
      </c>
      <c r="C6260" s="11" t="s">
        <v>955</v>
      </c>
      <c r="D6260" s="11" t="s">
        <v>772</v>
      </c>
      <c r="E6260" s="11" t="s">
        <v>772</v>
      </c>
      <c r="F6260" s="4">
        <v>200000</v>
      </c>
      <c r="G6260" s="3">
        <v>2000</v>
      </c>
      <c r="H6260"/>
      <c r="I6260" s="12"/>
      <c r="K6260" s="3" t="str">
        <f>IF(VLOOKUP(D6260,'Resources Final'!A:C,3,FALSE)=0,"",VLOOKUP(D6260,'Resources Final'!A:C,3,FALSE))</f>
        <v/>
      </c>
      <c r="L6260" s="3" t="str">
        <f>IF(VLOOKUP(D6260,'Resources Final'!A:D,4,FALSE)=0,"",VLOOKUP(D6260,'Resources Final'!A:D,4,FALSE))</f>
        <v/>
      </c>
      <c r="M6260" s="3" t="str">
        <f>IF(VLOOKUP(D6260,'Resources Final'!A:E,5,FALSE)=0,"",VLOOKUP(D6260,'Resources Final'!A:E,5,FALSE))</f>
        <v/>
      </c>
      <c r="N6260" s="7" t="str">
        <f>IF(VLOOKUP(D6260,'Resources Final'!A:F,6,FALSE)=0,"",VLOOKUP(D6260,'Resources Final'!A:F,6,FALSE))</f>
        <v/>
      </c>
      <c r="O6260" s="3" t="str">
        <f>IF(VLOOKUP(D6260,'Resources Final'!A:G,7,FALSE)=0,"",VLOOKUP(D6260,'Resources Final'!A:G,7,FALSE))</f>
        <v/>
      </c>
    </row>
    <row r="6261" spans="1:15" x14ac:dyDescent="0.2">
      <c r="A6261" s="11" t="s">
        <v>4160</v>
      </c>
      <c r="B6261" s="11" t="str">
        <f t="shared" si="112"/>
        <v>David H. Koch Charitable Foundation_Competitive Enterprise Institute2000100000</v>
      </c>
      <c r="C6261" s="11" t="s">
        <v>955</v>
      </c>
      <c r="D6261" s="11" t="s">
        <v>816</v>
      </c>
      <c r="E6261" s="11" t="s">
        <v>816</v>
      </c>
      <c r="F6261" s="4">
        <v>100000</v>
      </c>
      <c r="G6261" s="3">
        <v>2000</v>
      </c>
      <c r="H6261"/>
      <c r="I6261" s="12"/>
      <c r="K6261" s="3" t="str">
        <f>IF(VLOOKUP(D6261,'Resources Final'!A:C,3,FALSE)=0,"",VLOOKUP(D6261,'Resources Final'!A:C,3,FALSE))</f>
        <v/>
      </c>
      <c r="L6261" s="3" t="str">
        <f>IF(VLOOKUP(D6261,'Resources Final'!A:D,4,FALSE)=0,"",VLOOKUP(D6261,'Resources Final'!A:D,4,FALSE))</f>
        <v/>
      </c>
      <c r="M6261" s="3" t="str">
        <f>IF(VLOOKUP(D6261,'Resources Final'!A:E,5,FALSE)=0,"",VLOOKUP(D6261,'Resources Final'!A:E,5,FALSE))</f>
        <v/>
      </c>
      <c r="N6261" s="7" t="str">
        <f>IF(VLOOKUP(D6261,'Resources Final'!A:F,6,FALSE)=0,"",VLOOKUP(D6261,'Resources Final'!A:F,6,FALSE))</f>
        <v>https://www.desmogblog.com/competitive-enterprise-institute</v>
      </c>
      <c r="O6261" s="3" t="str">
        <f>IF(VLOOKUP(D6261,'Resources Final'!A:G,7,FALSE)=0,"",VLOOKUP(D6261,'Resources Final'!A:G,7,FALSE))</f>
        <v>Desmog</v>
      </c>
    </row>
    <row r="6262" spans="1:15" x14ac:dyDescent="0.2">
      <c r="A6262" s="11" t="s">
        <v>4160</v>
      </c>
      <c r="B6262" s="11" t="str">
        <f t="shared" si="112"/>
        <v>David H. Koch Charitable Foundation_Deerfield Academy200050000</v>
      </c>
      <c r="C6262" s="11" t="s">
        <v>955</v>
      </c>
      <c r="D6262" s="11" t="s">
        <v>965</v>
      </c>
      <c r="E6262" s="11" t="s">
        <v>965</v>
      </c>
      <c r="F6262" s="4">
        <v>50000</v>
      </c>
      <c r="G6262" s="3">
        <v>2000</v>
      </c>
      <c r="H6262"/>
      <c r="I6262" s="12"/>
      <c r="K6262" s="3" t="str">
        <f>IF(VLOOKUP(D6262,'Resources Final'!A:C,3,FALSE)=0,"",VLOOKUP(D6262,'Resources Final'!A:C,3,FALSE))</f>
        <v/>
      </c>
      <c r="L6262" s="3" t="str">
        <f>IF(VLOOKUP(D6262,'Resources Final'!A:D,4,FALSE)=0,"",VLOOKUP(D6262,'Resources Final'!A:D,4,FALSE))</f>
        <v>Y</v>
      </c>
      <c r="M6262" s="3" t="str">
        <f>IF(VLOOKUP(D6262,'Resources Final'!A:E,5,FALSE)=0,"",VLOOKUP(D6262,'Resources Final'!A:E,5,FALSE))</f>
        <v/>
      </c>
      <c r="N6262" s="7" t="str">
        <f>IF(VLOOKUP(D6262,'Resources Final'!A:F,6,FALSE)=0,"",VLOOKUP(D6262,'Resources Final'!A:F,6,FALSE))</f>
        <v/>
      </c>
      <c r="O6262" s="3" t="str">
        <f>IF(VLOOKUP(D6262,'Resources Final'!A:G,7,FALSE)=0,"",VLOOKUP(D6262,'Resources Final'!A:G,7,FALSE))</f>
        <v/>
      </c>
    </row>
    <row r="6263" spans="1:15" x14ac:dyDescent="0.2">
      <c r="A6263" s="11" t="s">
        <v>4160</v>
      </c>
      <c r="B6263" s="11" t="str">
        <f t="shared" si="112"/>
        <v>David H. Koch Charitable Foundation_Economic Security 2000200025000</v>
      </c>
      <c r="C6263" s="11" t="s">
        <v>955</v>
      </c>
      <c r="D6263" s="11" t="s">
        <v>1102</v>
      </c>
      <c r="E6263" s="11" t="s">
        <v>1102</v>
      </c>
      <c r="F6263" s="4">
        <v>25000</v>
      </c>
      <c r="G6263" s="3">
        <v>2000</v>
      </c>
      <c r="H6263"/>
      <c r="I6263" s="12"/>
      <c r="K6263" s="3" t="str">
        <f>IF(VLOOKUP(D6263,'Resources Final'!A:C,3,FALSE)=0,"",VLOOKUP(D6263,'Resources Final'!A:C,3,FALSE))</f>
        <v/>
      </c>
      <c r="L6263" s="3" t="str">
        <f>IF(VLOOKUP(D6263,'Resources Final'!A:D,4,FALSE)=0,"",VLOOKUP(D6263,'Resources Final'!A:D,4,FALSE))</f>
        <v/>
      </c>
      <c r="M6263" s="3" t="str">
        <f>IF(VLOOKUP(D6263,'Resources Final'!A:E,5,FALSE)=0,"",VLOOKUP(D6263,'Resources Final'!A:E,5,FALSE))</f>
        <v/>
      </c>
      <c r="N6263" s="7" t="str">
        <f>IF(VLOOKUP(D6263,'Resources Final'!A:F,6,FALSE)=0,"",VLOOKUP(D6263,'Resources Final'!A:F,6,FALSE))</f>
        <v/>
      </c>
      <c r="O6263" s="3" t="str">
        <f>IF(VLOOKUP(D6263,'Resources Final'!A:G,7,FALSE)=0,"",VLOOKUP(D6263,'Resources Final'!A:G,7,FALSE))</f>
        <v/>
      </c>
    </row>
    <row r="6264" spans="1:15" x14ac:dyDescent="0.2">
      <c r="A6264" s="11" t="s">
        <v>4160</v>
      </c>
      <c r="B6264" s="11" t="str">
        <f t="shared" si="112"/>
        <v>David H. Koch Charitable Foundation_Families Against Mandatory Minimums200010000</v>
      </c>
      <c r="C6264" s="11" t="s">
        <v>955</v>
      </c>
      <c r="D6264" s="11" t="s">
        <v>1188</v>
      </c>
      <c r="E6264" s="11" t="s">
        <v>1188</v>
      </c>
      <c r="F6264" s="4">
        <v>10000</v>
      </c>
      <c r="G6264" s="3">
        <v>2000</v>
      </c>
      <c r="H6264"/>
      <c r="I6264" s="12"/>
      <c r="K6264" s="3" t="str">
        <f>IF(VLOOKUP(D6264,'Resources Final'!A:C,3,FALSE)=0,"",VLOOKUP(D6264,'Resources Final'!A:C,3,FALSE))</f>
        <v/>
      </c>
      <c r="L6264" s="3" t="str">
        <f>IF(VLOOKUP(D6264,'Resources Final'!A:D,4,FALSE)=0,"",VLOOKUP(D6264,'Resources Final'!A:D,4,FALSE))</f>
        <v/>
      </c>
      <c r="M6264" s="3" t="str">
        <f>IF(VLOOKUP(D6264,'Resources Final'!A:E,5,FALSE)=0,"",VLOOKUP(D6264,'Resources Final'!A:E,5,FALSE))</f>
        <v/>
      </c>
      <c r="N6264" s="7" t="str">
        <f>IF(VLOOKUP(D6264,'Resources Final'!A:F,6,FALSE)=0,"",VLOOKUP(D6264,'Resources Final'!A:F,6,FALSE))</f>
        <v>https://www.sourcewatch.org/index.php/Families_Against_Mandatory_Minimums</v>
      </c>
      <c r="O6264" s="3" t="str">
        <f>IF(VLOOKUP(D6264,'Resources Final'!A:G,7,FALSE)=0,"",VLOOKUP(D6264,'Resources Final'!A:G,7,FALSE))</f>
        <v>Sourcewatch</v>
      </c>
    </row>
    <row r="6265" spans="1:15" x14ac:dyDescent="0.2">
      <c r="A6265" s="11" t="s">
        <v>4160</v>
      </c>
      <c r="B6265" s="11" t="str">
        <f t="shared" si="112"/>
        <v>David H. Koch Charitable Foundation_Institute for Humane Studies at George Mason University2000200000</v>
      </c>
      <c r="C6265" s="11" t="s">
        <v>955</v>
      </c>
      <c r="D6265" s="11" t="s">
        <v>1680</v>
      </c>
      <c r="E6265" s="11" t="s">
        <v>4261</v>
      </c>
      <c r="F6265" s="4">
        <v>200000</v>
      </c>
      <c r="G6265" s="3">
        <v>2000</v>
      </c>
      <c r="H6265"/>
      <c r="I6265" s="12"/>
      <c r="K6265" s="3" t="str">
        <f>IF(VLOOKUP(D6265,'Resources Final'!A:C,3,FALSE)=0,"",VLOOKUP(D6265,'Resources Final'!A:C,3,FALSE))</f>
        <v/>
      </c>
      <c r="L6265" s="3" t="str">
        <f>IF(VLOOKUP(D6265,'Resources Final'!A:D,4,FALSE)=0,"",VLOOKUP(D6265,'Resources Final'!A:D,4,FALSE))</f>
        <v>Y</v>
      </c>
      <c r="M6265" s="3" t="str">
        <f>IF(VLOOKUP(D6265,'Resources Final'!A:E,5,FALSE)=0,"",VLOOKUP(D6265,'Resources Final'!A:E,5,FALSE))</f>
        <v/>
      </c>
      <c r="N6265" s="7" t="str">
        <f>IF(VLOOKUP(D6265,'Resources Final'!A:F,6,FALSE)=0,"",VLOOKUP(D6265,'Resources Final'!A:F,6,FALSE))</f>
        <v>https://www.desmogblog.com/institute-humane-studies-george-mason-university</v>
      </c>
      <c r="O6265" s="3" t="str">
        <f>IF(VLOOKUP(D6265,'Resources Final'!A:G,7,FALSE)=0,"",VLOOKUP(D6265,'Resources Final'!A:G,7,FALSE))</f>
        <v>Desmog</v>
      </c>
    </row>
    <row r="6266" spans="1:15" x14ac:dyDescent="0.2">
      <c r="A6266" s="11" t="s">
        <v>4160</v>
      </c>
      <c r="B6266" s="11" t="str">
        <f t="shared" si="112"/>
        <v>David H. Koch Charitable Foundation_House Ear Institute2000100000</v>
      </c>
      <c r="C6266" s="11" t="s">
        <v>955</v>
      </c>
      <c r="D6266" s="11" t="s">
        <v>1621</v>
      </c>
      <c r="E6266" s="11" t="s">
        <v>1621</v>
      </c>
      <c r="F6266" s="4">
        <v>100000</v>
      </c>
      <c r="G6266" s="3">
        <v>2000</v>
      </c>
      <c r="H6266"/>
      <c r="I6266" s="12"/>
      <c r="K6266" s="3" t="str">
        <f>IF(VLOOKUP(D6266,'Resources Final'!A:C,3,FALSE)=0,"",VLOOKUP(D6266,'Resources Final'!A:C,3,FALSE))</f>
        <v/>
      </c>
      <c r="L6266" s="3" t="str">
        <f>IF(VLOOKUP(D6266,'Resources Final'!A:D,4,FALSE)=0,"",VLOOKUP(D6266,'Resources Final'!A:D,4,FALSE))</f>
        <v/>
      </c>
      <c r="M6266" s="3" t="str">
        <f>IF(VLOOKUP(D6266,'Resources Final'!A:E,5,FALSE)=0,"",VLOOKUP(D6266,'Resources Final'!A:E,5,FALSE))</f>
        <v>N</v>
      </c>
      <c r="N6266" s="7" t="str">
        <f>IF(VLOOKUP(D6266,'Resources Final'!A:F,6,FALSE)=0,"",VLOOKUP(D6266,'Resources Final'!A:F,6,FALSE))</f>
        <v/>
      </c>
      <c r="O6266" s="3" t="str">
        <f>IF(VLOOKUP(D6266,'Resources Final'!A:G,7,FALSE)=0,"",VLOOKUP(D6266,'Resources Final'!A:G,7,FALSE))</f>
        <v/>
      </c>
    </row>
    <row r="6267" spans="1:15" x14ac:dyDescent="0.2">
      <c r="A6267" s="11" t="s">
        <v>4160</v>
      </c>
      <c r="B6267" s="11" t="str">
        <f t="shared" si="112"/>
        <v>David H. Koch Charitable Foundation_Hudson Institute200010000</v>
      </c>
      <c r="C6267" s="11" t="s">
        <v>955</v>
      </c>
      <c r="D6267" s="11" t="s">
        <v>1637</v>
      </c>
      <c r="E6267" s="11" t="s">
        <v>1637</v>
      </c>
      <c r="F6267" s="4">
        <v>10000</v>
      </c>
      <c r="G6267" s="3">
        <v>2000</v>
      </c>
      <c r="H6267"/>
      <c r="I6267" s="12"/>
      <c r="K6267" s="3" t="str">
        <f>IF(VLOOKUP(D6267,'Resources Final'!A:C,3,FALSE)=0,"",VLOOKUP(D6267,'Resources Final'!A:C,3,FALSE))</f>
        <v/>
      </c>
      <c r="L6267" s="3" t="str">
        <f>IF(VLOOKUP(D6267,'Resources Final'!A:D,4,FALSE)=0,"",VLOOKUP(D6267,'Resources Final'!A:D,4,FALSE))</f>
        <v/>
      </c>
      <c r="M6267" s="3" t="str">
        <f>IF(VLOOKUP(D6267,'Resources Final'!A:E,5,FALSE)=0,"",VLOOKUP(D6267,'Resources Final'!A:E,5,FALSE))</f>
        <v/>
      </c>
      <c r="N6267" s="7" t="str">
        <f>IF(VLOOKUP(D6267,'Resources Final'!A:F,6,FALSE)=0,"",VLOOKUP(D6267,'Resources Final'!A:F,6,FALSE))</f>
        <v>https://www.desmogblog.com/hudson-institute</v>
      </c>
      <c r="O6267" s="3" t="str">
        <f>IF(VLOOKUP(D6267,'Resources Final'!A:G,7,FALSE)=0,"",VLOOKUP(D6267,'Resources Final'!A:G,7,FALSE))</f>
        <v>Desmog</v>
      </c>
    </row>
    <row r="6268" spans="1:15" x14ac:dyDescent="0.2">
      <c r="A6268" s="11" t="s">
        <v>4160</v>
      </c>
      <c r="B6268" s="11" t="str">
        <f t="shared" si="112"/>
        <v>David H. Koch Charitable Foundation_Independence Institute200050000</v>
      </c>
      <c r="C6268" s="11" t="s">
        <v>955</v>
      </c>
      <c r="D6268" s="11" t="s">
        <v>1666</v>
      </c>
      <c r="E6268" s="11" t="s">
        <v>1666</v>
      </c>
      <c r="F6268" s="4">
        <v>50000</v>
      </c>
      <c r="G6268" s="3">
        <v>2000</v>
      </c>
      <c r="H6268"/>
      <c r="I6268" s="12"/>
      <c r="K6268" s="3" t="str">
        <f>IF(VLOOKUP(D6268,'Resources Final'!A:C,3,FALSE)=0,"",VLOOKUP(D6268,'Resources Final'!A:C,3,FALSE))</f>
        <v/>
      </c>
      <c r="L6268" s="3" t="str">
        <f>IF(VLOOKUP(D6268,'Resources Final'!A:D,4,FALSE)=0,"",VLOOKUP(D6268,'Resources Final'!A:D,4,FALSE))</f>
        <v/>
      </c>
      <c r="M6268" s="3" t="str">
        <f>IF(VLOOKUP(D6268,'Resources Final'!A:E,5,FALSE)=0,"",VLOOKUP(D6268,'Resources Final'!A:E,5,FALSE))</f>
        <v/>
      </c>
      <c r="N6268" s="7" t="str">
        <f>IF(VLOOKUP(D6268,'Resources Final'!A:F,6,FALSE)=0,"",VLOOKUP(D6268,'Resources Final'!A:F,6,FALSE))</f>
        <v>https://www.desmogblog.com/independence-institute</v>
      </c>
      <c r="O6268" s="3" t="str">
        <f>IF(VLOOKUP(D6268,'Resources Final'!A:G,7,FALSE)=0,"",VLOOKUP(D6268,'Resources Final'!A:G,7,FALSE))</f>
        <v>Desmog</v>
      </c>
    </row>
    <row r="6269" spans="1:15" x14ac:dyDescent="0.2">
      <c r="A6269" s="11" t="s">
        <v>4160</v>
      </c>
      <c r="B6269" s="11" t="str">
        <f t="shared" si="112"/>
        <v>David H. Koch Charitable Foundation_Institute for Justice2000250000</v>
      </c>
      <c r="C6269" s="11" t="s">
        <v>955</v>
      </c>
      <c r="D6269" s="11" t="s">
        <v>1682</v>
      </c>
      <c r="E6269" s="11" t="s">
        <v>1682</v>
      </c>
      <c r="F6269" s="4">
        <v>250000</v>
      </c>
      <c r="G6269" s="3">
        <v>2000</v>
      </c>
      <c r="H6269"/>
      <c r="I6269" s="12"/>
      <c r="K6269" s="3" t="str">
        <f>IF(VLOOKUP(D6269,'Resources Final'!A:C,3,FALSE)=0,"",VLOOKUP(D6269,'Resources Final'!A:C,3,FALSE))</f>
        <v/>
      </c>
      <c r="L6269" s="3" t="str">
        <f>IF(VLOOKUP(D6269,'Resources Final'!A:D,4,FALSE)=0,"",VLOOKUP(D6269,'Resources Final'!A:D,4,FALSE))</f>
        <v/>
      </c>
      <c r="M6269" s="3" t="str">
        <f>IF(VLOOKUP(D6269,'Resources Final'!A:E,5,FALSE)=0,"",VLOOKUP(D6269,'Resources Final'!A:E,5,FALSE))</f>
        <v/>
      </c>
      <c r="N6269" s="7" t="str">
        <f>IF(VLOOKUP(D6269,'Resources Final'!A:F,6,FALSE)=0,"",VLOOKUP(D6269,'Resources Final'!A:F,6,FALSE))</f>
        <v>https://www.sourcewatch.org/index.php/Institute_for_Justice</v>
      </c>
      <c r="O6269" s="3" t="str">
        <f>IF(VLOOKUP(D6269,'Resources Final'!A:G,7,FALSE)=0,"",VLOOKUP(D6269,'Resources Final'!A:G,7,FALSE))</f>
        <v>Sourcewatch</v>
      </c>
    </row>
    <row r="6270" spans="1:15" x14ac:dyDescent="0.2">
      <c r="A6270" s="11" t="s">
        <v>4160</v>
      </c>
      <c r="B6270" s="11" t="str">
        <f t="shared" si="112"/>
        <v>David H. Koch Charitable Foundation_Institute for the Study of Human Origins2000100000</v>
      </c>
      <c r="C6270" s="11" t="s">
        <v>955</v>
      </c>
      <c r="D6270" s="11" t="s">
        <v>1693</v>
      </c>
      <c r="E6270" s="11" t="s">
        <v>1693</v>
      </c>
      <c r="F6270" s="4">
        <v>100000</v>
      </c>
      <c r="G6270" s="3">
        <v>2000</v>
      </c>
      <c r="H6270"/>
      <c r="I6270" s="12"/>
      <c r="K6270" s="3" t="str">
        <f>IF(VLOOKUP(D6270,'Resources Final'!A:C,3,FALSE)=0,"",VLOOKUP(D6270,'Resources Final'!A:C,3,FALSE))</f>
        <v/>
      </c>
      <c r="L6270" s="3" t="str">
        <f>IF(VLOOKUP(D6270,'Resources Final'!A:D,4,FALSE)=0,"",VLOOKUP(D6270,'Resources Final'!A:D,4,FALSE))</f>
        <v/>
      </c>
      <c r="M6270" s="3" t="str">
        <f>IF(VLOOKUP(D6270,'Resources Final'!A:E,5,FALSE)=0,"",VLOOKUP(D6270,'Resources Final'!A:E,5,FALSE))</f>
        <v/>
      </c>
      <c r="N6270" s="7" t="str">
        <f>IF(VLOOKUP(D6270,'Resources Final'!A:F,6,FALSE)=0,"",VLOOKUP(D6270,'Resources Final'!A:F,6,FALSE))</f>
        <v/>
      </c>
      <c r="O6270" s="3" t="str">
        <f>IF(VLOOKUP(D6270,'Resources Final'!A:G,7,FALSE)=0,"",VLOOKUP(D6270,'Resources Final'!A:G,7,FALSE))</f>
        <v/>
      </c>
    </row>
    <row r="6271" spans="1:15" x14ac:dyDescent="0.2">
      <c r="A6271" s="11" t="s">
        <v>4160</v>
      </c>
      <c r="B6271" s="11" t="str">
        <f t="shared" si="112"/>
        <v>David H. Koch Charitable Foundation_Kaatsbaan International Dance Center200010000</v>
      </c>
      <c r="C6271" s="11" t="s">
        <v>955</v>
      </c>
      <c r="D6271" s="11" t="s">
        <v>1936</v>
      </c>
      <c r="E6271" s="11" t="s">
        <v>1936</v>
      </c>
      <c r="F6271" s="4">
        <v>10000</v>
      </c>
      <c r="G6271" s="3">
        <v>2000</v>
      </c>
      <c r="H6271"/>
      <c r="I6271" s="12"/>
      <c r="K6271" s="3" t="str">
        <f>IF(VLOOKUP(D6271,'Resources Final'!A:C,3,FALSE)=0,"",VLOOKUP(D6271,'Resources Final'!A:C,3,FALSE))</f>
        <v/>
      </c>
      <c r="L6271" s="3" t="str">
        <f>IF(VLOOKUP(D6271,'Resources Final'!A:D,4,FALSE)=0,"",VLOOKUP(D6271,'Resources Final'!A:D,4,FALSE))</f>
        <v/>
      </c>
      <c r="M6271" s="3" t="str">
        <f>IF(VLOOKUP(D6271,'Resources Final'!A:E,5,FALSE)=0,"",VLOOKUP(D6271,'Resources Final'!A:E,5,FALSE))</f>
        <v>N</v>
      </c>
      <c r="N6271" s="7" t="str">
        <f>IF(VLOOKUP(D6271,'Resources Final'!A:F,6,FALSE)=0,"",VLOOKUP(D6271,'Resources Final'!A:F,6,FALSE))</f>
        <v/>
      </c>
      <c r="O6271" s="3" t="str">
        <f>IF(VLOOKUP(D6271,'Resources Final'!A:G,7,FALSE)=0,"",VLOOKUP(D6271,'Resources Final'!A:G,7,FALSE))</f>
        <v/>
      </c>
    </row>
    <row r="6272" spans="1:15" x14ac:dyDescent="0.2">
      <c r="A6272" s="11" t="s">
        <v>4160</v>
      </c>
      <c r="B6272" s="11" t="str">
        <f t="shared" si="112"/>
        <v>David H. Koch Charitable Foundation_Library of Congress200015000</v>
      </c>
      <c r="C6272" s="11" t="s">
        <v>955</v>
      </c>
      <c r="D6272" s="11" t="s">
        <v>2164</v>
      </c>
      <c r="E6272" s="11" t="s">
        <v>2164</v>
      </c>
      <c r="F6272" s="4">
        <v>15000</v>
      </c>
      <c r="G6272" s="3">
        <v>2000</v>
      </c>
      <c r="H6272"/>
      <c r="I6272" s="12"/>
      <c r="K6272" s="3" t="str">
        <f>IF(VLOOKUP(D6272,'Resources Final'!A:C,3,FALSE)=0,"",VLOOKUP(D6272,'Resources Final'!A:C,3,FALSE))</f>
        <v/>
      </c>
      <c r="L6272" s="3" t="str">
        <f>IF(VLOOKUP(D6272,'Resources Final'!A:D,4,FALSE)=0,"",VLOOKUP(D6272,'Resources Final'!A:D,4,FALSE))</f>
        <v/>
      </c>
      <c r="M6272" s="3" t="str">
        <f>IF(VLOOKUP(D6272,'Resources Final'!A:E,5,FALSE)=0,"",VLOOKUP(D6272,'Resources Final'!A:E,5,FALSE))</f>
        <v/>
      </c>
      <c r="N6272" s="7" t="str">
        <f>IF(VLOOKUP(D6272,'Resources Final'!A:F,6,FALSE)=0,"",VLOOKUP(D6272,'Resources Final'!A:F,6,FALSE))</f>
        <v/>
      </c>
      <c r="O6272" s="3" t="str">
        <f>IF(VLOOKUP(D6272,'Resources Final'!A:G,7,FALSE)=0,"",VLOOKUP(D6272,'Resources Final'!A:G,7,FALSE))</f>
        <v/>
      </c>
    </row>
    <row r="6273" spans="1:15" x14ac:dyDescent="0.2">
      <c r="A6273" s="11" t="s">
        <v>4160</v>
      </c>
      <c r="B6273" s="11" t="str">
        <f t="shared" si="112"/>
        <v>David H. Koch Charitable Foundation_Little Star200025000</v>
      </c>
      <c r="C6273" s="11" t="s">
        <v>955</v>
      </c>
      <c r="D6273" s="11" t="s">
        <v>2187</v>
      </c>
      <c r="E6273" s="11" t="s">
        <v>2187</v>
      </c>
      <c r="F6273" s="4">
        <v>25000</v>
      </c>
      <c r="G6273" s="3">
        <v>2000</v>
      </c>
      <c r="H6273"/>
      <c r="I6273" s="12"/>
      <c r="K6273" s="3" t="str">
        <f>IF(VLOOKUP(D6273,'Resources Final'!A:C,3,FALSE)=0,"",VLOOKUP(D6273,'Resources Final'!A:C,3,FALSE))</f>
        <v/>
      </c>
      <c r="L6273" s="3" t="str">
        <f>IF(VLOOKUP(D6273,'Resources Final'!A:D,4,FALSE)=0,"",VLOOKUP(D6273,'Resources Final'!A:D,4,FALSE))</f>
        <v/>
      </c>
      <c r="M6273" s="3" t="str">
        <f>IF(VLOOKUP(D6273,'Resources Final'!A:E,5,FALSE)=0,"",VLOOKUP(D6273,'Resources Final'!A:E,5,FALSE))</f>
        <v>N</v>
      </c>
      <c r="N6273" s="7" t="str">
        <f>IF(VLOOKUP(D6273,'Resources Final'!A:F,6,FALSE)=0,"",VLOOKUP(D6273,'Resources Final'!A:F,6,FALSE))</f>
        <v/>
      </c>
      <c r="O6273" s="3" t="str">
        <f>IF(VLOOKUP(D6273,'Resources Final'!A:G,7,FALSE)=0,"",VLOOKUP(D6273,'Resources Final'!A:G,7,FALSE))</f>
        <v/>
      </c>
    </row>
    <row r="6274" spans="1:15" x14ac:dyDescent="0.2">
      <c r="A6274" s="11" t="s">
        <v>4160</v>
      </c>
      <c r="B6274" s="11" t="str">
        <f t="shared" ref="B6274:B6337" si="113">C6274&amp;"_"&amp;D6274&amp;G6274&amp;F6274</f>
        <v>David H. Koch Charitable Foundation_Mercatus Center, George Mason University2000100000</v>
      </c>
      <c r="C6274" s="11" t="s">
        <v>955</v>
      </c>
      <c r="D6274" s="11" t="s">
        <v>2432</v>
      </c>
      <c r="E6274" s="11" t="s">
        <v>2432</v>
      </c>
      <c r="F6274" s="4">
        <v>100000</v>
      </c>
      <c r="G6274" s="3">
        <v>2000</v>
      </c>
      <c r="H6274"/>
      <c r="I6274" s="12" t="s">
        <v>4266</v>
      </c>
      <c r="K6274" s="3" t="str">
        <f>IF(VLOOKUP(D6274,'Resources Final'!A:C,3,FALSE)=0,"",VLOOKUP(D6274,'Resources Final'!A:C,3,FALSE))</f>
        <v/>
      </c>
      <c r="L6274" s="3" t="str">
        <f>IF(VLOOKUP(D6274,'Resources Final'!A:D,4,FALSE)=0,"",VLOOKUP(D6274,'Resources Final'!A:D,4,FALSE))</f>
        <v>Y</v>
      </c>
      <c r="M6274" s="3" t="str">
        <f>IF(VLOOKUP(D6274,'Resources Final'!A:E,5,FALSE)=0,"",VLOOKUP(D6274,'Resources Final'!A:E,5,FALSE))</f>
        <v/>
      </c>
      <c r="N6274" s="7" t="str">
        <f>IF(VLOOKUP(D6274,'Resources Final'!A:F,6,FALSE)=0,"",VLOOKUP(D6274,'Resources Final'!A:F,6,FALSE))</f>
        <v/>
      </c>
      <c r="O6274" s="3" t="str">
        <f>IF(VLOOKUP(D6274,'Resources Final'!A:G,7,FALSE)=0,"",VLOOKUP(D6274,'Resources Final'!A:G,7,FALSE))</f>
        <v/>
      </c>
    </row>
    <row r="6275" spans="1:15" x14ac:dyDescent="0.2">
      <c r="A6275" s="11" t="s">
        <v>4160</v>
      </c>
      <c r="B6275" s="11" t="str">
        <f t="shared" si="113"/>
        <v>David H. Koch Charitable Foundation_National Center for Policy Analysis200050000</v>
      </c>
      <c r="C6275" s="11" t="s">
        <v>955</v>
      </c>
      <c r="D6275" s="11" t="s">
        <v>2601</v>
      </c>
      <c r="E6275" s="11" t="s">
        <v>2601</v>
      </c>
      <c r="F6275" s="4">
        <v>50000</v>
      </c>
      <c r="G6275" s="3">
        <v>2000</v>
      </c>
      <c r="H6275"/>
      <c r="I6275" s="12"/>
      <c r="K6275" s="3" t="str">
        <f>IF(VLOOKUP(D6275,'Resources Final'!A:C,3,FALSE)=0,"",VLOOKUP(D6275,'Resources Final'!A:C,3,FALSE))</f>
        <v/>
      </c>
      <c r="L6275" s="3" t="str">
        <f>IF(VLOOKUP(D6275,'Resources Final'!A:D,4,FALSE)=0,"",VLOOKUP(D6275,'Resources Final'!A:D,4,FALSE))</f>
        <v/>
      </c>
      <c r="M6275" s="3" t="str">
        <f>IF(VLOOKUP(D6275,'Resources Final'!A:E,5,FALSE)=0,"",VLOOKUP(D6275,'Resources Final'!A:E,5,FALSE))</f>
        <v/>
      </c>
      <c r="N6275" s="7" t="str">
        <f>IF(VLOOKUP(D6275,'Resources Final'!A:F,6,FALSE)=0,"",VLOOKUP(D6275,'Resources Final'!A:F,6,FALSE))</f>
        <v>https://www.desmogblog.com/national-center-policy-analysis</v>
      </c>
      <c r="O6275" s="3" t="str">
        <f>IF(VLOOKUP(D6275,'Resources Final'!A:G,7,FALSE)=0,"",VLOOKUP(D6275,'Resources Final'!A:G,7,FALSE))</f>
        <v>Desmog</v>
      </c>
    </row>
    <row r="6276" spans="1:15" x14ac:dyDescent="0.2">
      <c r="A6276" s="11" t="s">
        <v>4160</v>
      </c>
      <c r="B6276" s="11" t="str">
        <f t="shared" si="113"/>
        <v>David H. Koch Charitable Foundation_National Prostate Cancer Coalition200050000</v>
      </c>
      <c r="C6276" s="11" t="s">
        <v>955</v>
      </c>
      <c r="D6276" s="11" t="s">
        <v>2617</v>
      </c>
      <c r="E6276" s="11" t="s">
        <v>2617</v>
      </c>
      <c r="F6276" s="4">
        <v>50000</v>
      </c>
      <c r="G6276" s="3">
        <v>2000</v>
      </c>
      <c r="H6276"/>
      <c r="I6276" s="12"/>
      <c r="K6276" s="3" t="str">
        <f>IF(VLOOKUP(D6276,'Resources Final'!A:C,3,FALSE)=0,"",VLOOKUP(D6276,'Resources Final'!A:C,3,FALSE))</f>
        <v/>
      </c>
      <c r="L6276" s="3" t="str">
        <f>IF(VLOOKUP(D6276,'Resources Final'!A:D,4,FALSE)=0,"",VLOOKUP(D6276,'Resources Final'!A:D,4,FALSE))</f>
        <v/>
      </c>
      <c r="M6276" s="3" t="str">
        <f>IF(VLOOKUP(D6276,'Resources Final'!A:E,5,FALSE)=0,"",VLOOKUP(D6276,'Resources Final'!A:E,5,FALSE))</f>
        <v>N</v>
      </c>
      <c r="N6276" s="7" t="str">
        <f>IF(VLOOKUP(D6276,'Resources Final'!A:F,6,FALSE)=0,"",VLOOKUP(D6276,'Resources Final'!A:F,6,FALSE))</f>
        <v/>
      </c>
      <c r="O6276" s="3" t="str">
        <f>IF(VLOOKUP(D6276,'Resources Final'!A:G,7,FALSE)=0,"",VLOOKUP(D6276,'Resources Final'!A:G,7,FALSE))</f>
        <v/>
      </c>
    </row>
    <row r="6277" spans="1:15" x14ac:dyDescent="0.2">
      <c r="A6277" s="11" t="s">
        <v>4160</v>
      </c>
      <c r="B6277" s="11" t="str">
        <f t="shared" si="113"/>
        <v>David H. Koch Charitable Foundation_New York City Ballet200010000</v>
      </c>
      <c r="C6277" s="11" t="s">
        <v>955</v>
      </c>
      <c r="D6277" s="11" t="s">
        <v>2655</v>
      </c>
      <c r="E6277" s="11" t="s">
        <v>2655</v>
      </c>
      <c r="F6277" s="4">
        <v>10000</v>
      </c>
      <c r="G6277" s="3">
        <v>2000</v>
      </c>
      <c r="H6277"/>
      <c r="I6277" s="12"/>
      <c r="K6277" s="3" t="str">
        <f>IF(VLOOKUP(D6277,'Resources Final'!A:C,3,FALSE)=0,"",VLOOKUP(D6277,'Resources Final'!A:C,3,FALSE))</f>
        <v/>
      </c>
      <c r="L6277" s="3" t="str">
        <f>IF(VLOOKUP(D6277,'Resources Final'!A:D,4,FALSE)=0,"",VLOOKUP(D6277,'Resources Final'!A:D,4,FALSE))</f>
        <v/>
      </c>
      <c r="M6277" s="3" t="str">
        <f>IF(VLOOKUP(D6277,'Resources Final'!A:E,5,FALSE)=0,"",VLOOKUP(D6277,'Resources Final'!A:E,5,FALSE))</f>
        <v>N</v>
      </c>
      <c r="N6277" s="7" t="str">
        <f>IF(VLOOKUP(D6277,'Resources Final'!A:F,6,FALSE)=0,"",VLOOKUP(D6277,'Resources Final'!A:F,6,FALSE))</f>
        <v/>
      </c>
      <c r="O6277" s="3" t="str">
        <f>IF(VLOOKUP(D6277,'Resources Final'!A:G,7,FALSE)=0,"",VLOOKUP(D6277,'Resources Final'!A:G,7,FALSE))</f>
        <v/>
      </c>
    </row>
    <row r="6278" spans="1:15" x14ac:dyDescent="0.2">
      <c r="A6278" s="11" t="s">
        <v>4160</v>
      </c>
      <c r="B6278" s="11" t="str">
        <f t="shared" si="113"/>
        <v>David H. Koch Charitable Foundation_New York Hospital200025000</v>
      </c>
      <c r="C6278" s="11" t="s">
        <v>955</v>
      </c>
      <c r="D6278" s="11" t="s">
        <v>2658</v>
      </c>
      <c r="E6278" s="11" t="s">
        <v>2658</v>
      </c>
      <c r="F6278" s="4">
        <v>25000</v>
      </c>
      <c r="G6278" s="3">
        <v>2000</v>
      </c>
      <c r="H6278"/>
      <c r="I6278" s="12"/>
      <c r="K6278" s="3" t="str">
        <f>IF(VLOOKUP(D6278,'Resources Final'!A:C,3,FALSE)=0,"",VLOOKUP(D6278,'Resources Final'!A:C,3,FALSE))</f>
        <v/>
      </c>
      <c r="L6278" s="3" t="str">
        <f>IF(VLOOKUP(D6278,'Resources Final'!A:D,4,FALSE)=0,"",VLOOKUP(D6278,'Resources Final'!A:D,4,FALSE))</f>
        <v/>
      </c>
      <c r="M6278" s="3" t="str">
        <f>IF(VLOOKUP(D6278,'Resources Final'!A:E,5,FALSE)=0,"",VLOOKUP(D6278,'Resources Final'!A:E,5,FALSE))</f>
        <v>N</v>
      </c>
      <c r="N6278" s="7" t="str">
        <f>IF(VLOOKUP(D6278,'Resources Final'!A:F,6,FALSE)=0,"",VLOOKUP(D6278,'Resources Final'!A:F,6,FALSE))</f>
        <v/>
      </c>
      <c r="O6278" s="3" t="str">
        <f>IF(VLOOKUP(D6278,'Resources Final'!A:G,7,FALSE)=0,"",VLOOKUP(D6278,'Resources Final'!A:G,7,FALSE))</f>
        <v/>
      </c>
    </row>
    <row r="6279" spans="1:15" x14ac:dyDescent="0.2">
      <c r="A6279" s="11" t="s">
        <v>4160</v>
      </c>
      <c r="B6279" s="11" t="str">
        <f t="shared" si="113"/>
        <v>David H. Koch Charitable Foundation_Pacific Research Institute for Public Policy200050000</v>
      </c>
      <c r="C6279" s="11" t="s">
        <v>955</v>
      </c>
      <c r="D6279" s="11" t="s">
        <v>2786</v>
      </c>
      <c r="E6279" s="11" t="s">
        <v>2786</v>
      </c>
      <c r="F6279" s="4">
        <v>50000</v>
      </c>
      <c r="G6279" s="3">
        <v>2000</v>
      </c>
      <c r="H6279"/>
      <c r="I6279" s="12"/>
      <c r="K6279" s="3" t="str">
        <f>IF(VLOOKUP(D6279,'Resources Final'!A:C,3,FALSE)=0,"",VLOOKUP(D6279,'Resources Final'!A:C,3,FALSE))</f>
        <v/>
      </c>
      <c r="L6279" s="3" t="str">
        <f>IF(VLOOKUP(D6279,'Resources Final'!A:D,4,FALSE)=0,"",VLOOKUP(D6279,'Resources Final'!A:D,4,FALSE))</f>
        <v/>
      </c>
      <c r="M6279" s="3" t="str">
        <f>IF(VLOOKUP(D6279,'Resources Final'!A:E,5,FALSE)=0,"",VLOOKUP(D6279,'Resources Final'!A:E,5,FALSE))</f>
        <v/>
      </c>
      <c r="N6279" s="7" t="str">
        <f>IF(VLOOKUP(D6279,'Resources Final'!A:F,6,FALSE)=0,"",VLOOKUP(D6279,'Resources Final'!A:F,6,FALSE))</f>
        <v>https://www.desmogblog.com/pacific-research-institute</v>
      </c>
      <c r="O6279" s="3" t="str">
        <f>IF(VLOOKUP(D6279,'Resources Final'!A:G,7,FALSE)=0,"",VLOOKUP(D6279,'Resources Final'!A:G,7,FALSE))</f>
        <v>Desmog</v>
      </c>
    </row>
    <row r="6280" spans="1:15" x14ac:dyDescent="0.2">
      <c r="A6280" s="11" t="s">
        <v>4160</v>
      </c>
      <c r="B6280" s="11" t="str">
        <f t="shared" si="113"/>
        <v>David H. Koch Charitable Foundation_Pioneer Institute for Public Policy Research200050000</v>
      </c>
      <c r="C6280" s="11" t="s">
        <v>955</v>
      </c>
      <c r="D6280" s="11" t="s">
        <v>2862</v>
      </c>
      <c r="E6280" s="11" t="s">
        <v>2862</v>
      </c>
      <c r="F6280" s="4">
        <v>50000</v>
      </c>
      <c r="G6280" s="3">
        <v>2000</v>
      </c>
      <c r="H6280"/>
      <c r="I6280" s="12"/>
      <c r="K6280" s="3" t="str">
        <f>IF(VLOOKUP(D6280,'Resources Final'!A:C,3,FALSE)=0,"",VLOOKUP(D6280,'Resources Final'!A:C,3,FALSE))</f>
        <v/>
      </c>
      <c r="L6280" s="3" t="str">
        <f>IF(VLOOKUP(D6280,'Resources Final'!A:D,4,FALSE)=0,"",VLOOKUP(D6280,'Resources Final'!A:D,4,FALSE))</f>
        <v/>
      </c>
      <c r="M6280" s="3" t="str">
        <f>IF(VLOOKUP(D6280,'Resources Final'!A:E,5,FALSE)=0,"",VLOOKUP(D6280,'Resources Final'!A:E,5,FALSE))</f>
        <v/>
      </c>
      <c r="N6280" s="7" t="str">
        <f>IF(VLOOKUP(D6280,'Resources Final'!A:F,6,FALSE)=0,"",VLOOKUP(D6280,'Resources Final'!A:F,6,FALSE))</f>
        <v>https://www.sourcewatch.org/index.php/Pioneer_Institute_for_Public_Policy_Research</v>
      </c>
      <c r="O6280" s="3" t="str">
        <f>IF(VLOOKUP(D6280,'Resources Final'!A:G,7,FALSE)=0,"",VLOOKUP(D6280,'Resources Final'!A:G,7,FALSE))</f>
        <v>Sourcewatch</v>
      </c>
    </row>
    <row r="6281" spans="1:15" x14ac:dyDescent="0.2">
      <c r="A6281" s="11" t="s">
        <v>4160</v>
      </c>
      <c r="B6281" s="11" t="str">
        <f t="shared" si="113"/>
        <v>David H. Koch Charitable Foundation_Reason Foundation2000100000</v>
      </c>
      <c r="C6281" s="11" t="s">
        <v>955</v>
      </c>
      <c r="D6281" s="11" t="s">
        <v>3001</v>
      </c>
      <c r="E6281" s="11" t="s">
        <v>3001</v>
      </c>
      <c r="F6281" s="4">
        <v>100000</v>
      </c>
      <c r="G6281" s="3">
        <v>2000</v>
      </c>
      <c r="H6281"/>
      <c r="I6281" s="12"/>
      <c r="K6281" s="3" t="str">
        <f>IF(VLOOKUP(D6281,'Resources Final'!A:C,3,FALSE)=0,"",VLOOKUP(D6281,'Resources Final'!A:C,3,FALSE))</f>
        <v/>
      </c>
      <c r="L6281" s="3" t="str">
        <f>IF(VLOOKUP(D6281,'Resources Final'!A:D,4,FALSE)=0,"",VLOOKUP(D6281,'Resources Final'!A:D,4,FALSE))</f>
        <v/>
      </c>
      <c r="M6281" s="3" t="str">
        <f>IF(VLOOKUP(D6281,'Resources Final'!A:E,5,FALSE)=0,"",VLOOKUP(D6281,'Resources Final'!A:E,5,FALSE))</f>
        <v/>
      </c>
      <c r="N6281" s="7" t="str">
        <f>IF(VLOOKUP(D6281,'Resources Final'!A:F,6,FALSE)=0,"",VLOOKUP(D6281,'Resources Final'!A:F,6,FALSE))</f>
        <v>https://www.desmogblog.com/reason-foundation</v>
      </c>
      <c r="O6281" s="3" t="str">
        <f>IF(VLOOKUP(D6281,'Resources Final'!A:G,7,FALSE)=0,"",VLOOKUP(D6281,'Resources Final'!A:G,7,FALSE))</f>
        <v>Desmog</v>
      </c>
    </row>
    <row r="6282" spans="1:15" x14ac:dyDescent="0.2">
      <c r="A6282" s="11" t="s">
        <v>4160</v>
      </c>
      <c r="B6282" s="11" t="str">
        <f t="shared" si="113"/>
        <v>David H. Koch Charitable Foundation_Reason Foundation200050000</v>
      </c>
      <c r="C6282" s="11" t="s">
        <v>955</v>
      </c>
      <c r="D6282" s="11" t="s">
        <v>3001</v>
      </c>
      <c r="E6282" s="11" t="s">
        <v>3001</v>
      </c>
      <c r="F6282" s="4">
        <v>50000</v>
      </c>
      <c r="G6282" s="3">
        <v>2000</v>
      </c>
      <c r="H6282"/>
      <c r="I6282" s="12"/>
      <c r="K6282" s="3" t="str">
        <f>IF(VLOOKUP(D6282,'Resources Final'!A:C,3,FALSE)=0,"",VLOOKUP(D6282,'Resources Final'!A:C,3,FALSE))</f>
        <v/>
      </c>
      <c r="L6282" s="3" t="str">
        <f>IF(VLOOKUP(D6282,'Resources Final'!A:D,4,FALSE)=0,"",VLOOKUP(D6282,'Resources Final'!A:D,4,FALSE))</f>
        <v/>
      </c>
      <c r="M6282" s="3" t="str">
        <f>IF(VLOOKUP(D6282,'Resources Final'!A:E,5,FALSE)=0,"",VLOOKUP(D6282,'Resources Final'!A:E,5,FALSE))</f>
        <v/>
      </c>
      <c r="N6282" s="7" t="str">
        <f>IF(VLOOKUP(D6282,'Resources Final'!A:F,6,FALSE)=0,"",VLOOKUP(D6282,'Resources Final'!A:F,6,FALSE))</f>
        <v>https://www.desmogblog.com/reason-foundation</v>
      </c>
      <c r="O6282" s="3" t="str">
        <f>IF(VLOOKUP(D6282,'Resources Final'!A:G,7,FALSE)=0,"",VLOOKUP(D6282,'Resources Final'!A:G,7,FALSE))</f>
        <v>Desmog</v>
      </c>
    </row>
    <row r="6283" spans="1:15" x14ac:dyDescent="0.2">
      <c r="A6283" s="11" t="s">
        <v>4160</v>
      </c>
      <c r="B6283" s="11" t="str">
        <f t="shared" si="113"/>
        <v>David H. Koch Charitable Foundation_Rockefeller University2000250000</v>
      </c>
      <c r="C6283" s="11" t="s">
        <v>955</v>
      </c>
      <c r="D6283" s="11" t="s">
        <v>3092</v>
      </c>
      <c r="E6283" s="11" t="s">
        <v>3092</v>
      </c>
      <c r="F6283" s="4">
        <v>250000</v>
      </c>
      <c r="G6283" s="3">
        <v>2000</v>
      </c>
      <c r="H6283"/>
      <c r="I6283" s="12"/>
      <c r="K6283" s="3" t="str">
        <f>IF(VLOOKUP(D6283,'Resources Final'!A:C,3,FALSE)=0,"",VLOOKUP(D6283,'Resources Final'!A:C,3,FALSE))</f>
        <v/>
      </c>
      <c r="L6283" s="3" t="str">
        <f>IF(VLOOKUP(D6283,'Resources Final'!A:D,4,FALSE)=0,"",VLOOKUP(D6283,'Resources Final'!A:D,4,FALSE))</f>
        <v>Y</v>
      </c>
      <c r="M6283" s="3" t="str">
        <f>IF(VLOOKUP(D6283,'Resources Final'!A:E,5,FALSE)=0,"",VLOOKUP(D6283,'Resources Final'!A:E,5,FALSE))</f>
        <v/>
      </c>
      <c r="N6283" s="7" t="str">
        <f>IF(VLOOKUP(D6283,'Resources Final'!A:F,6,FALSE)=0,"",VLOOKUP(D6283,'Resources Final'!A:F,6,FALSE))</f>
        <v/>
      </c>
      <c r="O6283" s="3" t="str">
        <f>IF(VLOOKUP(D6283,'Resources Final'!A:G,7,FALSE)=0,"",VLOOKUP(D6283,'Resources Final'!A:G,7,FALSE))</f>
        <v/>
      </c>
    </row>
    <row r="6284" spans="1:15" x14ac:dyDescent="0.2">
      <c r="A6284" s="11" t="s">
        <v>4160</v>
      </c>
      <c r="B6284" s="11" t="str">
        <f t="shared" si="113"/>
        <v>David H. Koch Charitable Foundation_Solomon R. Guggenheim Foundation200050000</v>
      </c>
      <c r="C6284" s="11" t="s">
        <v>955</v>
      </c>
      <c r="D6284" s="11" t="s">
        <v>3354</v>
      </c>
      <c r="E6284" s="11" t="s">
        <v>3354</v>
      </c>
      <c r="F6284" s="4">
        <v>50000</v>
      </c>
      <c r="G6284" s="3">
        <v>2000</v>
      </c>
      <c r="H6284"/>
      <c r="I6284" s="12"/>
      <c r="K6284" s="3" t="str">
        <f>IF(VLOOKUP(D6284,'Resources Final'!A:C,3,FALSE)=0,"",VLOOKUP(D6284,'Resources Final'!A:C,3,FALSE))</f>
        <v/>
      </c>
      <c r="L6284" s="3" t="str">
        <f>IF(VLOOKUP(D6284,'Resources Final'!A:D,4,FALSE)=0,"",VLOOKUP(D6284,'Resources Final'!A:D,4,FALSE))</f>
        <v/>
      </c>
      <c r="M6284" s="3" t="str">
        <f>IF(VLOOKUP(D6284,'Resources Final'!A:E,5,FALSE)=0,"",VLOOKUP(D6284,'Resources Final'!A:E,5,FALSE))</f>
        <v>N</v>
      </c>
      <c r="N6284" s="7" t="str">
        <f>IF(VLOOKUP(D6284,'Resources Final'!A:F,6,FALSE)=0,"",VLOOKUP(D6284,'Resources Final'!A:F,6,FALSE))</f>
        <v/>
      </c>
      <c r="O6284" s="3" t="str">
        <f>IF(VLOOKUP(D6284,'Resources Final'!A:G,7,FALSE)=0,"",VLOOKUP(D6284,'Resources Final'!A:G,7,FALSE))</f>
        <v/>
      </c>
    </row>
    <row r="6285" spans="1:15" x14ac:dyDescent="0.2">
      <c r="A6285" s="11" t="s">
        <v>4160</v>
      </c>
      <c r="B6285" s="11" t="str">
        <f t="shared" si="113"/>
        <v>David H. Koch Charitable Foundation_Southampton Hospital200010000</v>
      </c>
      <c r="C6285" s="11" t="s">
        <v>955</v>
      </c>
      <c r="D6285" s="11" t="s">
        <v>3363</v>
      </c>
      <c r="E6285" s="11" t="s">
        <v>3363</v>
      </c>
      <c r="F6285" s="4">
        <v>10000</v>
      </c>
      <c r="G6285" s="3">
        <v>2000</v>
      </c>
      <c r="H6285"/>
      <c r="I6285" s="12"/>
      <c r="K6285" s="3" t="str">
        <f>IF(VLOOKUP(D6285,'Resources Final'!A:C,3,FALSE)=0,"",VLOOKUP(D6285,'Resources Final'!A:C,3,FALSE))</f>
        <v/>
      </c>
      <c r="L6285" s="3" t="str">
        <f>IF(VLOOKUP(D6285,'Resources Final'!A:D,4,FALSE)=0,"",VLOOKUP(D6285,'Resources Final'!A:D,4,FALSE))</f>
        <v/>
      </c>
      <c r="M6285" s="3" t="str">
        <f>IF(VLOOKUP(D6285,'Resources Final'!A:E,5,FALSE)=0,"",VLOOKUP(D6285,'Resources Final'!A:E,5,FALSE))</f>
        <v>N</v>
      </c>
      <c r="N6285" s="7" t="str">
        <f>IF(VLOOKUP(D6285,'Resources Final'!A:F,6,FALSE)=0,"",VLOOKUP(D6285,'Resources Final'!A:F,6,FALSE))</f>
        <v/>
      </c>
      <c r="O6285" s="3" t="str">
        <f>IF(VLOOKUP(D6285,'Resources Final'!A:G,7,FALSE)=0,"",VLOOKUP(D6285,'Resources Final'!A:G,7,FALSE))</f>
        <v/>
      </c>
    </row>
    <row r="6286" spans="1:15" x14ac:dyDescent="0.2">
      <c r="A6286" s="11" t="s">
        <v>4160</v>
      </c>
      <c r="B6286" s="11" t="str">
        <f t="shared" si="113"/>
        <v>David H. Koch Charitable Foundation_The Armitage Foundation20005000</v>
      </c>
      <c r="C6286" s="11" t="s">
        <v>955</v>
      </c>
      <c r="D6286" s="11" t="s">
        <v>3564</v>
      </c>
      <c r="E6286" s="11" t="s">
        <v>3564</v>
      </c>
      <c r="F6286" s="4">
        <v>5000</v>
      </c>
      <c r="G6286" s="3">
        <v>2000</v>
      </c>
      <c r="H6286"/>
      <c r="I6286" s="12"/>
      <c r="K6286" s="3" t="str">
        <f>IF(VLOOKUP(D6286,'Resources Final'!A:C,3,FALSE)=0,"",VLOOKUP(D6286,'Resources Final'!A:C,3,FALSE))</f>
        <v/>
      </c>
      <c r="L6286" s="3" t="str">
        <f>IF(VLOOKUP(D6286,'Resources Final'!A:D,4,FALSE)=0,"",VLOOKUP(D6286,'Resources Final'!A:D,4,FALSE))</f>
        <v/>
      </c>
      <c r="M6286" s="3" t="str">
        <f>IF(VLOOKUP(D6286,'Resources Final'!A:E,5,FALSE)=0,"",VLOOKUP(D6286,'Resources Final'!A:E,5,FALSE))</f>
        <v/>
      </c>
      <c r="N6286" s="7" t="str">
        <f>IF(VLOOKUP(D6286,'Resources Final'!A:F,6,FALSE)=0,"",VLOOKUP(D6286,'Resources Final'!A:F,6,FALSE))</f>
        <v/>
      </c>
      <c r="O6286" s="3" t="str">
        <f>IF(VLOOKUP(D6286,'Resources Final'!A:G,7,FALSE)=0,"",VLOOKUP(D6286,'Resources Final'!A:G,7,FALSE))</f>
        <v/>
      </c>
    </row>
    <row r="6287" spans="1:15" x14ac:dyDescent="0.2">
      <c r="A6287" s="11" t="s">
        <v>4160</v>
      </c>
      <c r="B6287" s="11" t="str">
        <f t="shared" si="113"/>
        <v>David H. Koch Charitable Foundation_WGBH Educational Foundation2000250000</v>
      </c>
      <c r="C6287" s="11" t="s">
        <v>955</v>
      </c>
      <c r="D6287" s="11" t="s">
        <v>3993</v>
      </c>
      <c r="E6287" s="11" t="s">
        <v>3993</v>
      </c>
      <c r="F6287" s="4">
        <v>250000</v>
      </c>
      <c r="G6287" s="3">
        <v>2000</v>
      </c>
      <c r="H6287"/>
      <c r="I6287" s="12"/>
      <c r="K6287" s="3" t="str">
        <f>IF(VLOOKUP(D6287,'Resources Final'!A:C,3,FALSE)=0,"",VLOOKUP(D6287,'Resources Final'!A:C,3,FALSE))</f>
        <v/>
      </c>
      <c r="L6287" s="3" t="str">
        <f>IF(VLOOKUP(D6287,'Resources Final'!A:D,4,FALSE)=0,"",VLOOKUP(D6287,'Resources Final'!A:D,4,FALSE))</f>
        <v/>
      </c>
      <c r="M6287" s="3" t="str">
        <f>IF(VLOOKUP(D6287,'Resources Final'!A:E,5,FALSE)=0,"",VLOOKUP(D6287,'Resources Final'!A:E,5,FALSE))</f>
        <v/>
      </c>
      <c r="N6287" s="7" t="str">
        <f>IF(VLOOKUP(D6287,'Resources Final'!A:F,6,FALSE)=0,"",VLOOKUP(D6287,'Resources Final'!A:F,6,FALSE))</f>
        <v/>
      </c>
      <c r="O6287" s="3" t="str">
        <f>IF(VLOOKUP(D6287,'Resources Final'!A:G,7,FALSE)=0,"",VLOOKUP(D6287,'Resources Final'!A:G,7,FALSE))</f>
        <v/>
      </c>
    </row>
    <row r="6288" spans="1:15" x14ac:dyDescent="0.2">
      <c r="A6288" s="11" t="s">
        <v>4160</v>
      </c>
      <c r="B6288" s="11" t="str">
        <f t="shared" si="113"/>
        <v>David H. Koch Charitable Foundation_Whitehead Institute200050000</v>
      </c>
      <c r="C6288" s="11" t="s">
        <v>955</v>
      </c>
      <c r="D6288" s="11" t="s">
        <v>4002</v>
      </c>
      <c r="E6288" s="11" t="s">
        <v>4002</v>
      </c>
      <c r="F6288" s="4">
        <v>50000</v>
      </c>
      <c r="G6288" s="3">
        <v>2000</v>
      </c>
      <c r="H6288"/>
      <c r="I6288" s="12"/>
      <c r="K6288" s="3" t="str">
        <f>IF(VLOOKUP(D6288,'Resources Final'!A:C,3,FALSE)=0,"",VLOOKUP(D6288,'Resources Final'!A:C,3,FALSE))</f>
        <v/>
      </c>
      <c r="L6288" s="3" t="str">
        <f>IF(VLOOKUP(D6288,'Resources Final'!A:D,4,FALSE)=0,"",VLOOKUP(D6288,'Resources Final'!A:D,4,FALSE))</f>
        <v/>
      </c>
      <c r="M6288" s="3" t="str">
        <f>IF(VLOOKUP(D6288,'Resources Final'!A:E,5,FALSE)=0,"",VLOOKUP(D6288,'Resources Final'!A:E,5,FALSE))</f>
        <v/>
      </c>
      <c r="N6288" s="7" t="str">
        <f>IF(VLOOKUP(D6288,'Resources Final'!A:F,6,FALSE)=0,"",VLOOKUP(D6288,'Resources Final'!A:F,6,FALSE))</f>
        <v/>
      </c>
      <c r="O6288" s="3" t="str">
        <f>IF(VLOOKUP(D6288,'Resources Final'!A:G,7,FALSE)=0,"",VLOOKUP(D6288,'Resources Final'!A:G,7,FALSE))</f>
        <v/>
      </c>
    </row>
    <row r="6289" spans="1:15" x14ac:dyDescent="0.2">
      <c r="A6289" s="11" t="s">
        <v>4160</v>
      </c>
      <c r="B6289" s="11" t="str">
        <f t="shared" si="113"/>
        <v>David H. Koch Charitable Foundation_WNET/Thirteen Educational Broadcasting Network200010000</v>
      </c>
      <c r="C6289" s="11" t="s">
        <v>955</v>
      </c>
      <c r="D6289" s="11" t="s">
        <v>4073</v>
      </c>
      <c r="E6289" s="11" t="s">
        <v>4073</v>
      </c>
      <c r="F6289" s="4">
        <v>10000</v>
      </c>
      <c r="G6289" s="3">
        <v>2000</v>
      </c>
      <c r="H6289"/>
      <c r="I6289" s="12"/>
      <c r="K6289" s="3" t="str">
        <f>IF(VLOOKUP(D6289,'Resources Final'!A:C,3,FALSE)=0,"",VLOOKUP(D6289,'Resources Final'!A:C,3,FALSE))</f>
        <v/>
      </c>
      <c r="L6289" s="3" t="str">
        <f>IF(VLOOKUP(D6289,'Resources Final'!A:D,4,FALSE)=0,"",VLOOKUP(D6289,'Resources Final'!A:D,4,FALSE))</f>
        <v/>
      </c>
      <c r="M6289" s="3" t="str">
        <f>IF(VLOOKUP(D6289,'Resources Final'!A:E,5,FALSE)=0,"",VLOOKUP(D6289,'Resources Final'!A:E,5,FALSE))</f>
        <v/>
      </c>
      <c r="N6289" s="7" t="str">
        <f>IF(VLOOKUP(D6289,'Resources Final'!A:F,6,FALSE)=0,"",VLOOKUP(D6289,'Resources Final'!A:F,6,FALSE))</f>
        <v/>
      </c>
      <c r="O6289" s="3" t="str">
        <f>IF(VLOOKUP(D6289,'Resources Final'!A:G,7,FALSE)=0,"",VLOOKUP(D6289,'Resources Final'!A:G,7,FALSE))</f>
        <v/>
      </c>
    </row>
    <row r="6290" spans="1:15" x14ac:dyDescent="0.2">
      <c r="A6290" s="11" t="s">
        <v>4160</v>
      </c>
      <c r="B6290" s="11" t="str">
        <f t="shared" si="113"/>
        <v>David H. Koch Charitable Foundation_Ancient Egypt Research Associates2001129000</v>
      </c>
      <c r="C6290" s="11" t="s">
        <v>955</v>
      </c>
      <c r="D6290" s="11" t="s">
        <v>220</v>
      </c>
      <c r="E6290" s="11" t="s">
        <v>220</v>
      </c>
      <c r="F6290" s="4">
        <v>129000</v>
      </c>
      <c r="G6290" s="3">
        <v>2001</v>
      </c>
      <c r="H6290"/>
      <c r="I6290" s="12"/>
      <c r="K6290" s="3" t="str">
        <f>IF(VLOOKUP(D6290,'Resources Final'!A:C,3,FALSE)=0,"",VLOOKUP(D6290,'Resources Final'!A:C,3,FALSE))</f>
        <v/>
      </c>
      <c r="L6290" s="3" t="str">
        <f>IF(VLOOKUP(D6290,'Resources Final'!A:D,4,FALSE)=0,"",VLOOKUP(D6290,'Resources Final'!A:D,4,FALSE))</f>
        <v/>
      </c>
      <c r="M6290" s="3" t="str">
        <f>IF(VLOOKUP(D6290,'Resources Final'!A:E,5,FALSE)=0,"",VLOOKUP(D6290,'Resources Final'!A:E,5,FALSE))</f>
        <v>N</v>
      </c>
      <c r="N6290" s="7" t="str">
        <f>IF(VLOOKUP(D6290,'Resources Final'!A:F,6,FALSE)=0,"",VLOOKUP(D6290,'Resources Final'!A:F,6,FALSE))</f>
        <v/>
      </c>
      <c r="O6290" s="3" t="str">
        <f>IF(VLOOKUP(D6290,'Resources Final'!A:G,7,FALSE)=0,"",VLOOKUP(D6290,'Resources Final'!A:G,7,FALSE))</f>
        <v/>
      </c>
    </row>
    <row r="6291" spans="1:15" x14ac:dyDescent="0.2">
      <c r="A6291" s="11" t="s">
        <v>4160</v>
      </c>
      <c r="B6291" s="11" t="str">
        <f t="shared" si="113"/>
        <v>David H. Koch Charitable Foundation_Aspen Institute200150000</v>
      </c>
      <c r="C6291" s="11" t="s">
        <v>955</v>
      </c>
      <c r="D6291" s="11" t="s">
        <v>275</v>
      </c>
      <c r="E6291" s="11" t="s">
        <v>275</v>
      </c>
      <c r="F6291" s="4">
        <v>50000</v>
      </c>
      <c r="G6291" s="3">
        <v>2001</v>
      </c>
      <c r="H6291"/>
      <c r="I6291" s="12"/>
      <c r="K6291" s="3" t="str">
        <f>IF(VLOOKUP(D6291,'Resources Final'!A:C,3,FALSE)=0,"",VLOOKUP(D6291,'Resources Final'!A:C,3,FALSE))</f>
        <v/>
      </c>
      <c r="L6291" s="3" t="str">
        <f>IF(VLOOKUP(D6291,'Resources Final'!A:D,4,FALSE)=0,"",VLOOKUP(D6291,'Resources Final'!A:D,4,FALSE))</f>
        <v/>
      </c>
      <c r="M6291" s="3" t="str">
        <f>IF(VLOOKUP(D6291,'Resources Final'!A:E,5,FALSE)=0,"",VLOOKUP(D6291,'Resources Final'!A:E,5,FALSE))</f>
        <v/>
      </c>
      <c r="N6291" s="7" t="str">
        <f>IF(VLOOKUP(D6291,'Resources Final'!A:F,6,FALSE)=0,"",VLOOKUP(D6291,'Resources Final'!A:F,6,FALSE))</f>
        <v>https://www.sourcewatch.org/index.php/Aspen_Institute_for_Humanistic_Studies</v>
      </c>
      <c r="O6291" s="3" t="str">
        <f>IF(VLOOKUP(D6291,'Resources Final'!A:G,7,FALSE)=0,"",VLOOKUP(D6291,'Resources Final'!A:G,7,FALSE))</f>
        <v>Sourcewatch</v>
      </c>
    </row>
    <row r="6292" spans="1:15" x14ac:dyDescent="0.2">
      <c r="A6292" s="11" t="s">
        <v>4160</v>
      </c>
      <c r="B6292" s="11" t="str">
        <f t="shared" si="113"/>
        <v>David H. Koch Charitable Foundation_Ballet Theatre Foundation2001250000</v>
      </c>
      <c r="C6292" s="11" t="s">
        <v>955</v>
      </c>
      <c r="D6292" s="11" t="s">
        <v>344</v>
      </c>
      <c r="E6292" s="11" t="s">
        <v>344</v>
      </c>
      <c r="F6292" s="4">
        <v>250000</v>
      </c>
      <c r="G6292" s="3">
        <v>2001</v>
      </c>
      <c r="H6292"/>
      <c r="I6292" s="12"/>
      <c r="K6292" s="3" t="str">
        <f>IF(VLOOKUP(D6292,'Resources Final'!A:C,3,FALSE)=0,"",VLOOKUP(D6292,'Resources Final'!A:C,3,FALSE))</f>
        <v/>
      </c>
      <c r="L6292" s="3" t="str">
        <f>IF(VLOOKUP(D6292,'Resources Final'!A:D,4,FALSE)=0,"",VLOOKUP(D6292,'Resources Final'!A:D,4,FALSE))</f>
        <v/>
      </c>
      <c r="M6292" s="3" t="str">
        <f>IF(VLOOKUP(D6292,'Resources Final'!A:E,5,FALSE)=0,"",VLOOKUP(D6292,'Resources Final'!A:E,5,FALSE))</f>
        <v>N</v>
      </c>
      <c r="N6292" s="7" t="str">
        <f>IF(VLOOKUP(D6292,'Resources Final'!A:F,6,FALSE)=0,"",VLOOKUP(D6292,'Resources Final'!A:F,6,FALSE))</f>
        <v/>
      </c>
      <c r="O6292" s="3" t="str">
        <f>IF(VLOOKUP(D6292,'Resources Final'!A:G,7,FALSE)=0,"",VLOOKUP(D6292,'Resources Final'!A:G,7,FALSE))</f>
        <v/>
      </c>
    </row>
    <row r="6293" spans="1:15" x14ac:dyDescent="0.2">
      <c r="A6293" s="11" t="s">
        <v>4160</v>
      </c>
      <c r="B6293" s="11" t="str">
        <f t="shared" si="113"/>
        <v>David H. Koch Charitable Foundation_Ballet Theatre Foundation2001250000</v>
      </c>
      <c r="C6293" s="11" t="s">
        <v>955</v>
      </c>
      <c r="D6293" s="11" t="s">
        <v>344</v>
      </c>
      <c r="E6293" s="11" t="s">
        <v>344</v>
      </c>
      <c r="F6293" s="4">
        <v>250000</v>
      </c>
      <c r="G6293" s="3">
        <v>2001</v>
      </c>
      <c r="H6293"/>
      <c r="I6293" s="12"/>
      <c r="K6293" s="3" t="str">
        <f>IF(VLOOKUP(D6293,'Resources Final'!A:C,3,FALSE)=0,"",VLOOKUP(D6293,'Resources Final'!A:C,3,FALSE))</f>
        <v/>
      </c>
      <c r="L6293" s="3" t="str">
        <f>IF(VLOOKUP(D6293,'Resources Final'!A:D,4,FALSE)=0,"",VLOOKUP(D6293,'Resources Final'!A:D,4,FALSE))</f>
        <v/>
      </c>
      <c r="M6293" s="3" t="str">
        <f>IF(VLOOKUP(D6293,'Resources Final'!A:E,5,FALSE)=0,"",VLOOKUP(D6293,'Resources Final'!A:E,5,FALSE))</f>
        <v>N</v>
      </c>
      <c r="N6293" s="7" t="str">
        <f>IF(VLOOKUP(D6293,'Resources Final'!A:F,6,FALSE)=0,"",VLOOKUP(D6293,'Resources Final'!A:F,6,FALSE))</f>
        <v/>
      </c>
      <c r="O6293" s="3" t="str">
        <f>IF(VLOOKUP(D6293,'Resources Final'!A:G,7,FALSE)=0,"",VLOOKUP(D6293,'Resources Final'!A:G,7,FALSE))</f>
        <v/>
      </c>
    </row>
    <row r="6294" spans="1:15" x14ac:dyDescent="0.2">
      <c r="A6294" s="11" t="s">
        <v>4160</v>
      </c>
      <c r="B6294" s="11" t="str">
        <f t="shared" si="113"/>
        <v>David H. Koch Charitable Foundation_Bill of Rights Institute200150000</v>
      </c>
      <c r="C6294" s="11" t="s">
        <v>955</v>
      </c>
      <c r="D6294" s="11" t="s">
        <v>428</v>
      </c>
      <c r="E6294" s="11" t="s">
        <v>428</v>
      </c>
      <c r="F6294" s="4">
        <v>50000</v>
      </c>
      <c r="G6294" s="3">
        <v>2001</v>
      </c>
      <c r="H6294"/>
      <c r="I6294" s="12"/>
      <c r="K6294" s="3" t="str">
        <f>IF(VLOOKUP(D6294,'Resources Final'!A:C,3,FALSE)=0,"",VLOOKUP(D6294,'Resources Final'!A:C,3,FALSE))</f>
        <v/>
      </c>
      <c r="L6294" s="3" t="str">
        <f>IF(VLOOKUP(D6294,'Resources Final'!A:D,4,FALSE)=0,"",VLOOKUP(D6294,'Resources Final'!A:D,4,FALSE))</f>
        <v/>
      </c>
      <c r="M6294" s="3" t="str">
        <f>IF(VLOOKUP(D6294,'Resources Final'!A:E,5,FALSE)=0,"",VLOOKUP(D6294,'Resources Final'!A:E,5,FALSE))</f>
        <v/>
      </c>
      <c r="N6294" s="7" t="str">
        <f>IF(VLOOKUP(D6294,'Resources Final'!A:F,6,FALSE)=0,"",VLOOKUP(D6294,'Resources Final'!A:F,6,FALSE))</f>
        <v>https://www.sourcewatch.org/index.php/Bill_of_Rights_Institute</v>
      </c>
      <c r="O6294" s="3" t="str">
        <f>IF(VLOOKUP(D6294,'Resources Final'!A:G,7,FALSE)=0,"",VLOOKUP(D6294,'Resources Final'!A:G,7,FALSE))</f>
        <v>Sourcewatch</v>
      </c>
    </row>
    <row r="6295" spans="1:15" x14ac:dyDescent="0.2">
      <c r="A6295" s="11" t="s">
        <v>4160</v>
      </c>
      <c r="B6295" s="11" t="str">
        <f t="shared" si="113"/>
        <v>David H. Koch Charitable Foundation_Business Executives for National Security200125000</v>
      </c>
      <c r="C6295" s="11" t="s">
        <v>955</v>
      </c>
      <c r="D6295" s="11" t="s">
        <v>531</v>
      </c>
      <c r="E6295" s="11" t="s">
        <v>531</v>
      </c>
      <c r="F6295" s="4">
        <v>25000</v>
      </c>
      <c r="G6295" s="3">
        <v>2001</v>
      </c>
      <c r="H6295"/>
      <c r="I6295" s="12"/>
      <c r="K6295" s="3" t="str">
        <f>IF(VLOOKUP(D6295,'Resources Final'!A:C,3,FALSE)=0,"",VLOOKUP(D6295,'Resources Final'!A:C,3,FALSE))</f>
        <v/>
      </c>
      <c r="L6295" s="3" t="str">
        <f>IF(VLOOKUP(D6295,'Resources Final'!A:D,4,FALSE)=0,"",VLOOKUP(D6295,'Resources Final'!A:D,4,FALSE))</f>
        <v/>
      </c>
      <c r="M6295" s="3" t="str">
        <f>IF(VLOOKUP(D6295,'Resources Final'!A:E,5,FALSE)=0,"",VLOOKUP(D6295,'Resources Final'!A:E,5,FALSE))</f>
        <v/>
      </c>
      <c r="N6295" s="7" t="str">
        <f>IF(VLOOKUP(D6295,'Resources Final'!A:F,6,FALSE)=0,"",VLOOKUP(D6295,'Resources Final'!A:F,6,FALSE))</f>
        <v>https://www.sourcewatch.org/index.php/Business_Executives_for_National_Security</v>
      </c>
      <c r="O6295" s="3" t="str">
        <f>IF(VLOOKUP(D6295,'Resources Final'!A:G,7,FALSE)=0,"",VLOOKUP(D6295,'Resources Final'!A:G,7,FALSE))</f>
        <v>Sourcewatch</v>
      </c>
    </row>
    <row r="6296" spans="1:15" x14ac:dyDescent="0.2">
      <c r="A6296" s="11" t="s">
        <v>4160</v>
      </c>
      <c r="B6296" s="11" t="str">
        <f t="shared" si="113"/>
        <v>David H. Koch Charitable Foundation_Cambridge College200125000</v>
      </c>
      <c r="C6296" s="11" t="s">
        <v>955</v>
      </c>
      <c r="D6296" s="11" t="s">
        <v>587</v>
      </c>
      <c r="E6296" s="11" t="s">
        <v>587</v>
      </c>
      <c r="F6296" s="4">
        <v>25000</v>
      </c>
      <c r="G6296" s="3">
        <v>2001</v>
      </c>
      <c r="H6296"/>
      <c r="I6296" s="12"/>
      <c r="K6296" s="3" t="str">
        <f>IF(VLOOKUP(D6296,'Resources Final'!A:C,3,FALSE)=0,"",VLOOKUP(D6296,'Resources Final'!A:C,3,FALSE))</f>
        <v/>
      </c>
      <c r="L6296" s="3" t="str">
        <f>IF(VLOOKUP(D6296,'Resources Final'!A:D,4,FALSE)=0,"",VLOOKUP(D6296,'Resources Final'!A:D,4,FALSE))</f>
        <v>Y</v>
      </c>
      <c r="M6296" s="3" t="str">
        <f>IF(VLOOKUP(D6296,'Resources Final'!A:E,5,FALSE)=0,"",VLOOKUP(D6296,'Resources Final'!A:E,5,FALSE))</f>
        <v/>
      </c>
      <c r="N6296" s="7" t="str">
        <f>IF(VLOOKUP(D6296,'Resources Final'!A:F,6,FALSE)=0,"",VLOOKUP(D6296,'Resources Final'!A:F,6,FALSE))</f>
        <v/>
      </c>
      <c r="O6296" s="3" t="str">
        <f>IF(VLOOKUP(D6296,'Resources Final'!A:G,7,FALSE)=0,"",VLOOKUP(D6296,'Resources Final'!A:G,7,FALSE))</f>
        <v/>
      </c>
    </row>
    <row r="6297" spans="1:15" x14ac:dyDescent="0.2">
      <c r="A6297" s="11" t="s">
        <v>4160</v>
      </c>
      <c r="B6297" s="11" t="str">
        <f t="shared" si="113"/>
        <v>David H. Koch Charitable Foundation_Cancer Research Institute200110000</v>
      </c>
      <c r="C6297" s="11" t="s">
        <v>955</v>
      </c>
      <c r="D6297" s="11" t="s">
        <v>599</v>
      </c>
      <c r="E6297" s="11" t="s">
        <v>599</v>
      </c>
      <c r="F6297" s="4">
        <v>10000</v>
      </c>
      <c r="G6297" s="3">
        <v>2001</v>
      </c>
      <c r="H6297"/>
      <c r="I6297" s="12"/>
      <c r="K6297" s="3" t="str">
        <f>IF(VLOOKUP(D6297,'Resources Final'!A:C,3,FALSE)=0,"",VLOOKUP(D6297,'Resources Final'!A:C,3,FALSE))</f>
        <v/>
      </c>
      <c r="L6297" s="3" t="str">
        <f>IF(VLOOKUP(D6297,'Resources Final'!A:D,4,FALSE)=0,"",VLOOKUP(D6297,'Resources Final'!A:D,4,FALSE))</f>
        <v/>
      </c>
      <c r="M6297" s="3" t="str">
        <f>IF(VLOOKUP(D6297,'Resources Final'!A:E,5,FALSE)=0,"",VLOOKUP(D6297,'Resources Final'!A:E,5,FALSE))</f>
        <v>N</v>
      </c>
      <c r="N6297" s="7" t="str">
        <f>IF(VLOOKUP(D6297,'Resources Final'!A:F,6,FALSE)=0,"",VLOOKUP(D6297,'Resources Final'!A:F,6,FALSE))</f>
        <v/>
      </c>
      <c r="O6297" s="3" t="str">
        <f>IF(VLOOKUP(D6297,'Resources Final'!A:G,7,FALSE)=0,"",VLOOKUP(D6297,'Resources Final'!A:G,7,FALSE))</f>
        <v/>
      </c>
    </row>
    <row r="6298" spans="1:15" x14ac:dyDescent="0.2">
      <c r="A6298" s="11" t="s">
        <v>4160</v>
      </c>
      <c r="B6298" s="11" t="str">
        <f t="shared" si="113"/>
        <v>David H. Koch Charitable Foundation_Cato Institute2001500000</v>
      </c>
      <c r="C6298" s="11" t="s">
        <v>955</v>
      </c>
      <c r="D6298" s="11" t="s">
        <v>636</v>
      </c>
      <c r="E6298" s="11" t="s">
        <v>636</v>
      </c>
      <c r="F6298" s="4">
        <v>500000</v>
      </c>
      <c r="G6298" s="3">
        <v>2001</v>
      </c>
      <c r="H6298"/>
      <c r="I6298" s="12"/>
      <c r="K6298" s="3" t="str">
        <f>IF(VLOOKUP(D6298,'Resources Final'!A:C,3,FALSE)=0,"",VLOOKUP(D6298,'Resources Final'!A:C,3,FALSE))</f>
        <v/>
      </c>
      <c r="L6298" s="3" t="str">
        <f>IF(VLOOKUP(D6298,'Resources Final'!A:D,4,FALSE)=0,"",VLOOKUP(D6298,'Resources Final'!A:D,4,FALSE))</f>
        <v/>
      </c>
      <c r="M6298" s="3" t="str">
        <f>IF(VLOOKUP(D6298,'Resources Final'!A:E,5,FALSE)=0,"",VLOOKUP(D6298,'Resources Final'!A:E,5,FALSE))</f>
        <v/>
      </c>
      <c r="N6298" s="7" t="str">
        <f>IF(VLOOKUP(D6298,'Resources Final'!A:F,6,FALSE)=0,"",VLOOKUP(D6298,'Resources Final'!A:F,6,FALSE))</f>
        <v>https://www.desmogblog.com/cato-institute</v>
      </c>
      <c r="O6298" s="3" t="str">
        <f>IF(VLOOKUP(D6298,'Resources Final'!A:G,7,FALSE)=0,"",VLOOKUP(D6298,'Resources Final'!A:G,7,FALSE))</f>
        <v>Desmog</v>
      </c>
    </row>
    <row r="6299" spans="1:15" x14ac:dyDescent="0.2">
      <c r="A6299" s="11" t="s">
        <v>4160</v>
      </c>
      <c r="B6299" s="11" t="str">
        <f t="shared" si="113"/>
        <v>David H. Koch Charitable Foundation_Families Against Mandatory Minimums200110000</v>
      </c>
      <c r="C6299" s="11" t="s">
        <v>955</v>
      </c>
      <c r="D6299" s="11" t="s">
        <v>1188</v>
      </c>
      <c r="E6299" s="11" t="s">
        <v>1188</v>
      </c>
      <c r="F6299" s="4">
        <v>10000</v>
      </c>
      <c r="G6299" s="3">
        <v>2001</v>
      </c>
      <c r="H6299"/>
      <c r="I6299" s="12"/>
      <c r="K6299" s="3" t="str">
        <f>IF(VLOOKUP(D6299,'Resources Final'!A:C,3,FALSE)=0,"",VLOOKUP(D6299,'Resources Final'!A:C,3,FALSE))</f>
        <v/>
      </c>
      <c r="L6299" s="3" t="str">
        <f>IF(VLOOKUP(D6299,'Resources Final'!A:D,4,FALSE)=0,"",VLOOKUP(D6299,'Resources Final'!A:D,4,FALSE))</f>
        <v/>
      </c>
      <c r="M6299" s="3" t="str">
        <f>IF(VLOOKUP(D6299,'Resources Final'!A:E,5,FALSE)=0,"",VLOOKUP(D6299,'Resources Final'!A:E,5,FALSE))</f>
        <v/>
      </c>
      <c r="N6299" s="7" t="str">
        <f>IF(VLOOKUP(D6299,'Resources Final'!A:F,6,FALSE)=0,"",VLOOKUP(D6299,'Resources Final'!A:F,6,FALSE))</f>
        <v>https://www.sourcewatch.org/index.php/Families_Against_Mandatory_Minimums</v>
      </c>
      <c r="O6299" s="3" t="str">
        <f>IF(VLOOKUP(D6299,'Resources Final'!A:G,7,FALSE)=0,"",VLOOKUP(D6299,'Resources Final'!A:G,7,FALSE))</f>
        <v>Sourcewatch</v>
      </c>
    </row>
    <row r="6300" spans="1:15" x14ac:dyDescent="0.2">
      <c r="A6300" s="11" t="s">
        <v>4160</v>
      </c>
      <c r="B6300" s="11" t="str">
        <f t="shared" si="113"/>
        <v>David H. Koch Charitable Foundation_Institute for Humane Studies at George Mason University2001600000</v>
      </c>
      <c r="C6300" s="11" t="s">
        <v>955</v>
      </c>
      <c r="D6300" s="11" t="s">
        <v>1680</v>
      </c>
      <c r="E6300" s="11" t="s">
        <v>4261</v>
      </c>
      <c r="F6300" s="4">
        <v>600000</v>
      </c>
      <c r="G6300" s="3">
        <v>2001</v>
      </c>
      <c r="H6300"/>
      <c r="I6300" s="12"/>
      <c r="K6300" s="3" t="str">
        <f>IF(VLOOKUP(D6300,'Resources Final'!A:C,3,FALSE)=0,"",VLOOKUP(D6300,'Resources Final'!A:C,3,FALSE))</f>
        <v/>
      </c>
      <c r="L6300" s="3" t="str">
        <f>IF(VLOOKUP(D6300,'Resources Final'!A:D,4,FALSE)=0,"",VLOOKUP(D6300,'Resources Final'!A:D,4,FALSE))</f>
        <v>Y</v>
      </c>
      <c r="M6300" s="3" t="str">
        <f>IF(VLOOKUP(D6300,'Resources Final'!A:E,5,FALSE)=0,"",VLOOKUP(D6300,'Resources Final'!A:E,5,FALSE))</f>
        <v/>
      </c>
      <c r="N6300" s="7" t="str">
        <f>IF(VLOOKUP(D6300,'Resources Final'!A:F,6,FALSE)=0,"",VLOOKUP(D6300,'Resources Final'!A:F,6,FALSE))</f>
        <v>https://www.desmogblog.com/institute-humane-studies-george-mason-university</v>
      </c>
      <c r="O6300" s="3" t="str">
        <f>IF(VLOOKUP(D6300,'Resources Final'!A:G,7,FALSE)=0,"",VLOOKUP(D6300,'Resources Final'!A:G,7,FALSE))</f>
        <v>Desmog</v>
      </c>
    </row>
    <row r="6301" spans="1:15" x14ac:dyDescent="0.2">
      <c r="A6301" s="11" t="s">
        <v>4160</v>
      </c>
      <c r="B6301" s="11" t="str">
        <f t="shared" si="113"/>
        <v>David H. Koch Charitable Foundation_Hudson Institute200110000</v>
      </c>
      <c r="C6301" s="11" t="s">
        <v>955</v>
      </c>
      <c r="D6301" s="11" t="s">
        <v>1637</v>
      </c>
      <c r="E6301" s="11" t="s">
        <v>1637</v>
      </c>
      <c r="F6301" s="4">
        <v>10000</v>
      </c>
      <c r="G6301" s="3">
        <v>2001</v>
      </c>
      <c r="H6301"/>
      <c r="I6301" s="12"/>
      <c r="K6301" s="3" t="str">
        <f>IF(VLOOKUP(D6301,'Resources Final'!A:C,3,FALSE)=0,"",VLOOKUP(D6301,'Resources Final'!A:C,3,FALSE))</f>
        <v/>
      </c>
      <c r="L6301" s="3" t="str">
        <f>IF(VLOOKUP(D6301,'Resources Final'!A:D,4,FALSE)=0,"",VLOOKUP(D6301,'Resources Final'!A:D,4,FALSE))</f>
        <v/>
      </c>
      <c r="M6301" s="3" t="str">
        <f>IF(VLOOKUP(D6301,'Resources Final'!A:E,5,FALSE)=0,"",VLOOKUP(D6301,'Resources Final'!A:E,5,FALSE))</f>
        <v/>
      </c>
      <c r="N6301" s="7" t="str">
        <f>IF(VLOOKUP(D6301,'Resources Final'!A:F,6,FALSE)=0,"",VLOOKUP(D6301,'Resources Final'!A:F,6,FALSE))</f>
        <v>https://www.desmogblog.com/hudson-institute</v>
      </c>
      <c r="O6301" s="3" t="str">
        <f>IF(VLOOKUP(D6301,'Resources Final'!A:G,7,FALSE)=0,"",VLOOKUP(D6301,'Resources Final'!A:G,7,FALSE))</f>
        <v>Desmog</v>
      </c>
    </row>
    <row r="6302" spans="1:15" x14ac:dyDescent="0.2">
      <c r="A6302" s="11" t="s">
        <v>4160</v>
      </c>
      <c r="B6302" s="11" t="str">
        <f t="shared" si="113"/>
        <v>David H. Koch Charitable Foundation_Independent Institute200150000</v>
      </c>
      <c r="C6302" s="11" t="s">
        <v>955</v>
      </c>
      <c r="D6302" s="11" t="s">
        <v>1667</v>
      </c>
      <c r="E6302" s="11" t="s">
        <v>1667</v>
      </c>
      <c r="F6302" s="4">
        <v>50000</v>
      </c>
      <c r="G6302" s="3">
        <v>2001</v>
      </c>
      <c r="H6302"/>
      <c r="I6302" s="12"/>
      <c r="K6302" s="3" t="str">
        <f>IF(VLOOKUP(D6302,'Resources Final'!A:C,3,FALSE)=0,"",VLOOKUP(D6302,'Resources Final'!A:C,3,FALSE))</f>
        <v/>
      </c>
      <c r="L6302" s="3" t="str">
        <f>IF(VLOOKUP(D6302,'Resources Final'!A:D,4,FALSE)=0,"",VLOOKUP(D6302,'Resources Final'!A:D,4,FALSE))</f>
        <v/>
      </c>
      <c r="M6302" s="3" t="str">
        <f>IF(VLOOKUP(D6302,'Resources Final'!A:E,5,FALSE)=0,"",VLOOKUP(D6302,'Resources Final'!A:E,5,FALSE))</f>
        <v/>
      </c>
      <c r="N6302" s="7" t="str">
        <f>IF(VLOOKUP(D6302,'Resources Final'!A:F,6,FALSE)=0,"",VLOOKUP(D6302,'Resources Final'!A:F,6,FALSE))</f>
        <v>https://www.desmogblog.com/independent-institute</v>
      </c>
      <c r="O6302" s="3" t="str">
        <f>IF(VLOOKUP(D6302,'Resources Final'!A:G,7,FALSE)=0,"",VLOOKUP(D6302,'Resources Final'!A:G,7,FALSE))</f>
        <v>Desmog</v>
      </c>
    </row>
    <row r="6303" spans="1:15" x14ac:dyDescent="0.2">
      <c r="A6303" s="11" t="s">
        <v>4160</v>
      </c>
      <c r="B6303" s="11" t="str">
        <f t="shared" si="113"/>
        <v>David H. Koch Charitable Foundation_Institute for Justice2001250000</v>
      </c>
      <c r="C6303" s="11" t="s">
        <v>955</v>
      </c>
      <c r="D6303" s="11" t="s">
        <v>1682</v>
      </c>
      <c r="E6303" s="11" t="s">
        <v>1682</v>
      </c>
      <c r="F6303" s="4">
        <v>250000</v>
      </c>
      <c r="G6303" s="3">
        <v>2001</v>
      </c>
      <c r="H6303"/>
      <c r="I6303" s="12"/>
      <c r="K6303" s="3" t="str">
        <f>IF(VLOOKUP(D6303,'Resources Final'!A:C,3,FALSE)=0,"",VLOOKUP(D6303,'Resources Final'!A:C,3,FALSE))</f>
        <v/>
      </c>
      <c r="L6303" s="3" t="str">
        <f>IF(VLOOKUP(D6303,'Resources Final'!A:D,4,FALSE)=0,"",VLOOKUP(D6303,'Resources Final'!A:D,4,FALSE))</f>
        <v/>
      </c>
      <c r="M6303" s="3" t="str">
        <f>IF(VLOOKUP(D6303,'Resources Final'!A:E,5,FALSE)=0,"",VLOOKUP(D6303,'Resources Final'!A:E,5,FALSE))</f>
        <v/>
      </c>
      <c r="N6303" s="7" t="str">
        <f>IF(VLOOKUP(D6303,'Resources Final'!A:F,6,FALSE)=0,"",VLOOKUP(D6303,'Resources Final'!A:F,6,FALSE))</f>
        <v>https://www.sourcewatch.org/index.php/Institute_for_Justice</v>
      </c>
      <c r="O6303" s="3" t="str">
        <f>IF(VLOOKUP(D6303,'Resources Final'!A:G,7,FALSE)=0,"",VLOOKUP(D6303,'Resources Final'!A:G,7,FALSE))</f>
        <v>Sourcewatch</v>
      </c>
    </row>
    <row r="6304" spans="1:15" x14ac:dyDescent="0.2">
      <c r="A6304" s="11" t="s">
        <v>4160</v>
      </c>
      <c r="B6304" s="11" t="str">
        <f t="shared" si="113"/>
        <v>David H. Koch Charitable Foundation_Interfaith Center of New York200125000</v>
      </c>
      <c r="C6304" s="11" t="s">
        <v>955</v>
      </c>
      <c r="D6304" s="11" t="s">
        <v>1703</v>
      </c>
      <c r="E6304" s="11" t="s">
        <v>1703</v>
      </c>
      <c r="F6304" s="4">
        <v>25000</v>
      </c>
      <c r="G6304" s="3">
        <v>2001</v>
      </c>
      <c r="H6304"/>
      <c r="I6304" s="12"/>
      <c r="K6304" s="3" t="str">
        <f>IF(VLOOKUP(D6304,'Resources Final'!A:C,3,FALSE)=0,"",VLOOKUP(D6304,'Resources Final'!A:C,3,FALSE))</f>
        <v/>
      </c>
      <c r="L6304" s="3" t="str">
        <f>IF(VLOOKUP(D6304,'Resources Final'!A:D,4,FALSE)=0,"",VLOOKUP(D6304,'Resources Final'!A:D,4,FALSE))</f>
        <v/>
      </c>
      <c r="M6304" s="3" t="str">
        <f>IF(VLOOKUP(D6304,'Resources Final'!A:E,5,FALSE)=0,"",VLOOKUP(D6304,'Resources Final'!A:E,5,FALSE))</f>
        <v/>
      </c>
      <c r="N6304" s="7" t="str">
        <f>IF(VLOOKUP(D6304,'Resources Final'!A:F,6,FALSE)=0,"",VLOOKUP(D6304,'Resources Final'!A:F,6,FALSE))</f>
        <v>https://www.sourcewatch.org/index.php/Interfaith_Center_of_New_York</v>
      </c>
      <c r="O6304" s="3" t="str">
        <f>IF(VLOOKUP(D6304,'Resources Final'!A:G,7,FALSE)=0,"",VLOOKUP(D6304,'Resources Final'!A:G,7,FALSE))</f>
        <v>Sourcewatch</v>
      </c>
    </row>
    <row r="6305" spans="1:15" x14ac:dyDescent="0.2">
      <c r="A6305" s="11" t="s">
        <v>4160</v>
      </c>
      <c r="B6305" s="11" t="str">
        <f t="shared" si="113"/>
        <v>David H. Koch Charitable Foundation_Mercatus Center, George Mason University200150000</v>
      </c>
      <c r="C6305" s="11" t="s">
        <v>955</v>
      </c>
      <c r="D6305" s="11" t="s">
        <v>2432</v>
      </c>
      <c r="E6305" s="11" t="s">
        <v>2432</v>
      </c>
      <c r="F6305" s="4">
        <v>50000</v>
      </c>
      <c r="G6305" s="3">
        <v>2001</v>
      </c>
      <c r="H6305"/>
      <c r="I6305" s="12" t="s">
        <v>4266</v>
      </c>
      <c r="K6305" s="3" t="str">
        <f>IF(VLOOKUP(D6305,'Resources Final'!A:C,3,FALSE)=0,"",VLOOKUP(D6305,'Resources Final'!A:C,3,FALSE))</f>
        <v/>
      </c>
      <c r="L6305" s="3" t="str">
        <f>IF(VLOOKUP(D6305,'Resources Final'!A:D,4,FALSE)=0,"",VLOOKUP(D6305,'Resources Final'!A:D,4,FALSE))</f>
        <v>Y</v>
      </c>
      <c r="M6305" s="3" t="str">
        <f>IF(VLOOKUP(D6305,'Resources Final'!A:E,5,FALSE)=0,"",VLOOKUP(D6305,'Resources Final'!A:E,5,FALSE))</f>
        <v/>
      </c>
      <c r="N6305" s="7" t="str">
        <f>IF(VLOOKUP(D6305,'Resources Final'!A:F,6,FALSE)=0,"",VLOOKUP(D6305,'Resources Final'!A:F,6,FALSE))</f>
        <v/>
      </c>
      <c r="O6305" s="3" t="str">
        <f>IF(VLOOKUP(D6305,'Resources Final'!A:G,7,FALSE)=0,"",VLOOKUP(D6305,'Resources Final'!A:G,7,FALSE))</f>
        <v/>
      </c>
    </row>
    <row r="6306" spans="1:15" x14ac:dyDescent="0.2">
      <c r="A6306" s="11" t="s">
        <v>4160</v>
      </c>
      <c r="B6306" s="11" t="str">
        <f t="shared" si="113"/>
        <v>David H. Koch Charitable Foundation_National Center for Policy Analysis200150000</v>
      </c>
      <c r="C6306" s="11" t="s">
        <v>955</v>
      </c>
      <c r="D6306" s="11" t="s">
        <v>2601</v>
      </c>
      <c r="E6306" s="11" t="s">
        <v>2601</v>
      </c>
      <c r="F6306" s="4">
        <v>50000</v>
      </c>
      <c r="G6306" s="3">
        <v>2001</v>
      </c>
      <c r="H6306"/>
      <c r="I6306" s="12"/>
      <c r="K6306" s="3" t="str">
        <f>IF(VLOOKUP(D6306,'Resources Final'!A:C,3,FALSE)=0,"",VLOOKUP(D6306,'Resources Final'!A:C,3,FALSE))</f>
        <v/>
      </c>
      <c r="L6306" s="3" t="str">
        <f>IF(VLOOKUP(D6306,'Resources Final'!A:D,4,FALSE)=0,"",VLOOKUP(D6306,'Resources Final'!A:D,4,FALSE))</f>
        <v/>
      </c>
      <c r="M6306" s="3" t="str">
        <f>IF(VLOOKUP(D6306,'Resources Final'!A:E,5,FALSE)=0,"",VLOOKUP(D6306,'Resources Final'!A:E,5,FALSE))</f>
        <v/>
      </c>
      <c r="N6306" s="7" t="str">
        <f>IF(VLOOKUP(D6306,'Resources Final'!A:F,6,FALSE)=0,"",VLOOKUP(D6306,'Resources Final'!A:F,6,FALSE))</f>
        <v>https://www.desmogblog.com/national-center-policy-analysis</v>
      </c>
      <c r="O6306" s="3" t="str">
        <f>IF(VLOOKUP(D6306,'Resources Final'!A:G,7,FALSE)=0,"",VLOOKUP(D6306,'Resources Final'!A:G,7,FALSE))</f>
        <v>Desmog</v>
      </c>
    </row>
    <row r="6307" spans="1:15" x14ac:dyDescent="0.2">
      <c r="A6307" s="11" t="s">
        <v>4160</v>
      </c>
      <c r="B6307" s="11" t="str">
        <f t="shared" si="113"/>
        <v>David H. Koch Charitable Foundation_Pacific Research Institute for Public Policy200150000</v>
      </c>
      <c r="C6307" s="11" t="s">
        <v>955</v>
      </c>
      <c r="D6307" s="11" t="s">
        <v>2786</v>
      </c>
      <c r="E6307" s="11" t="s">
        <v>2786</v>
      </c>
      <c r="F6307" s="4">
        <v>50000</v>
      </c>
      <c r="G6307" s="3">
        <v>2001</v>
      </c>
      <c r="H6307"/>
      <c r="I6307" s="12"/>
      <c r="K6307" s="3" t="str">
        <f>IF(VLOOKUP(D6307,'Resources Final'!A:C,3,FALSE)=0,"",VLOOKUP(D6307,'Resources Final'!A:C,3,FALSE))</f>
        <v/>
      </c>
      <c r="L6307" s="3" t="str">
        <f>IF(VLOOKUP(D6307,'Resources Final'!A:D,4,FALSE)=0,"",VLOOKUP(D6307,'Resources Final'!A:D,4,FALSE))</f>
        <v/>
      </c>
      <c r="M6307" s="3" t="str">
        <f>IF(VLOOKUP(D6307,'Resources Final'!A:E,5,FALSE)=0,"",VLOOKUP(D6307,'Resources Final'!A:E,5,FALSE))</f>
        <v/>
      </c>
      <c r="N6307" s="7" t="str">
        <f>IF(VLOOKUP(D6307,'Resources Final'!A:F,6,FALSE)=0,"",VLOOKUP(D6307,'Resources Final'!A:F,6,FALSE))</f>
        <v>https://www.desmogblog.com/pacific-research-institute</v>
      </c>
      <c r="O6307" s="3" t="str">
        <f>IF(VLOOKUP(D6307,'Resources Final'!A:G,7,FALSE)=0,"",VLOOKUP(D6307,'Resources Final'!A:G,7,FALSE))</f>
        <v>Desmog</v>
      </c>
    </row>
    <row r="6308" spans="1:15" x14ac:dyDescent="0.2">
      <c r="A6308" s="11" t="s">
        <v>4160</v>
      </c>
      <c r="B6308" s="11" t="str">
        <f t="shared" si="113"/>
        <v>David H. Koch Charitable Foundation_Pioneer Institute for Public Policy Research200150000</v>
      </c>
      <c r="C6308" s="11" t="s">
        <v>955</v>
      </c>
      <c r="D6308" s="11" t="s">
        <v>2862</v>
      </c>
      <c r="E6308" s="11" t="s">
        <v>2862</v>
      </c>
      <c r="F6308" s="4">
        <v>50000</v>
      </c>
      <c r="G6308" s="3">
        <v>2001</v>
      </c>
      <c r="H6308"/>
      <c r="I6308" s="12"/>
      <c r="K6308" s="3" t="str">
        <f>IF(VLOOKUP(D6308,'Resources Final'!A:C,3,FALSE)=0,"",VLOOKUP(D6308,'Resources Final'!A:C,3,FALSE))</f>
        <v/>
      </c>
      <c r="L6308" s="3" t="str">
        <f>IF(VLOOKUP(D6308,'Resources Final'!A:D,4,FALSE)=0,"",VLOOKUP(D6308,'Resources Final'!A:D,4,FALSE))</f>
        <v/>
      </c>
      <c r="M6308" s="3" t="str">
        <f>IF(VLOOKUP(D6308,'Resources Final'!A:E,5,FALSE)=0,"",VLOOKUP(D6308,'Resources Final'!A:E,5,FALSE))</f>
        <v/>
      </c>
      <c r="N6308" s="7" t="str">
        <f>IF(VLOOKUP(D6308,'Resources Final'!A:F,6,FALSE)=0,"",VLOOKUP(D6308,'Resources Final'!A:F,6,FALSE))</f>
        <v>https://www.sourcewatch.org/index.php/Pioneer_Institute_for_Public_Policy_Research</v>
      </c>
      <c r="O6308" s="3" t="str">
        <f>IF(VLOOKUP(D6308,'Resources Final'!A:G,7,FALSE)=0,"",VLOOKUP(D6308,'Resources Final'!A:G,7,FALSE))</f>
        <v>Sourcewatch</v>
      </c>
    </row>
    <row r="6309" spans="1:15" x14ac:dyDescent="0.2">
      <c r="A6309" s="11" t="s">
        <v>4160</v>
      </c>
      <c r="B6309" s="11" t="str">
        <f t="shared" si="113"/>
        <v>David H. Koch Charitable Foundation_Reason Foundation2001150000</v>
      </c>
      <c r="C6309" s="11" t="s">
        <v>955</v>
      </c>
      <c r="D6309" s="11" t="s">
        <v>3001</v>
      </c>
      <c r="E6309" s="11" t="s">
        <v>3001</v>
      </c>
      <c r="F6309" s="4">
        <v>150000</v>
      </c>
      <c r="G6309" s="3">
        <v>2001</v>
      </c>
      <c r="H6309"/>
      <c r="I6309" s="12"/>
      <c r="K6309" s="3" t="str">
        <f>IF(VLOOKUP(D6309,'Resources Final'!A:C,3,FALSE)=0,"",VLOOKUP(D6309,'Resources Final'!A:C,3,FALSE))</f>
        <v/>
      </c>
      <c r="L6309" s="3" t="str">
        <f>IF(VLOOKUP(D6309,'Resources Final'!A:D,4,FALSE)=0,"",VLOOKUP(D6309,'Resources Final'!A:D,4,FALSE))</f>
        <v/>
      </c>
      <c r="M6309" s="3" t="str">
        <f>IF(VLOOKUP(D6309,'Resources Final'!A:E,5,FALSE)=0,"",VLOOKUP(D6309,'Resources Final'!A:E,5,FALSE))</f>
        <v/>
      </c>
      <c r="N6309" s="7" t="str">
        <f>IF(VLOOKUP(D6309,'Resources Final'!A:F,6,FALSE)=0,"",VLOOKUP(D6309,'Resources Final'!A:F,6,FALSE))</f>
        <v>https://www.desmogblog.com/reason-foundation</v>
      </c>
      <c r="O6309" s="3" t="str">
        <f>IF(VLOOKUP(D6309,'Resources Final'!A:G,7,FALSE)=0,"",VLOOKUP(D6309,'Resources Final'!A:G,7,FALSE))</f>
        <v>Desmog</v>
      </c>
    </row>
    <row r="6310" spans="1:15" x14ac:dyDescent="0.2">
      <c r="A6310" s="11" t="s">
        <v>4160</v>
      </c>
      <c r="B6310" s="11" t="str">
        <f t="shared" si="113"/>
        <v>David H. Koch Charitable Foundation_Reason Foundation2001100000</v>
      </c>
      <c r="C6310" s="11" t="s">
        <v>955</v>
      </c>
      <c r="D6310" s="11" t="s">
        <v>3001</v>
      </c>
      <c r="E6310" s="11" t="s">
        <v>3001</v>
      </c>
      <c r="F6310" s="4">
        <v>100000</v>
      </c>
      <c r="G6310" s="3">
        <v>2001</v>
      </c>
      <c r="H6310"/>
      <c r="I6310" s="12"/>
      <c r="K6310" s="3" t="str">
        <f>IF(VLOOKUP(D6310,'Resources Final'!A:C,3,FALSE)=0,"",VLOOKUP(D6310,'Resources Final'!A:C,3,FALSE))</f>
        <v/>
      </c>
      <c r="L6310" s="3" t="str">
        <f>IF(VLOOKUP(D6310,'Resources Final'!A:D,4,FALSE)=0,"",VLOOKUP(D6310,'Resources Final'!A:D,4,FALSE))</f>
        <v/>
      </c>
      <c r="M6310" s="3" t="str">
        <f>IF(VLOOKUP(D6310,'Resources Final'!A:E,5,FALSE)=0,"",VLOOKUP(D6310,'Resources Final'!A:E,5,FALSE))</f>
        <v/>
      </c>
      <c r="N6310" s="7" t="str">
        <f>IF(VLOOKUP(D6310,'Resources Final'!A:F,6,FALSE)=0,"",VLOOKUP(D6310,'Resources Final'!A:F,6,FALSE))</f>
        <v>https://www.desmogblog.com/reason-foundation</v>
      </c>
      <c r="O6310" s="3" t="str">
        <f>IF(VLOOKUP(D6310,'Resources Final'!A:G,7,FALSE)=0,"",VLOOKUP(D6310,'Resources Final'!A:G,7,FALSE))</f>
        <v>Desmog</v>
      </c>
    </row>
    <row r="6311" spans="1:15" x14ac:dyDescent="0.2">
      <c r="A6311" s="11" t="s">
        <v>4160</v>
      </c>
      <c r="B6311" s="11" t="str">
        <f t="shared" si="113"/>
        <v>David H. Koch Charitable Foundation_Southampton Hospital200125000</v>
      </c>
      <c r="C6311" s="11" t="s">
        <v>955</v>
      </c>
      <c r="D6311" s="11" t="s">
        <v>3363</v>
      </c>
      <c r="E6311" s="11" t="s">
        <v>3363</v>
      </c>
      <c r="F6311" s="4">
        <v>25000</v>
      </c>
      <c r="G6311" s="3">
        <v>2001</v>
      </c>
      <c r="H6311"/>
      <c r="I6311" s="12"/>
      <c r="K6311" s="3" t="str">
        <f>IF(VLOOKUP(D6311,'Resources Final'!A:C,3,FALSE)=0,"",VLOOKUP(D6311,'Resources Final'!A:C,3,FALSE))</f>
        <v/>
      </c>
      <c r="L6311" s="3" t="str">
        <f>IF(VLOOKUP(D6311,'Resources Final'!A:D,4,FALSE)=0,"",VLOOKUP(D6311,'Resources Final'!A:D,4,FALSE))</f>
        <v/>
      </c>
      <c r="M6311" s="3" t="str">
        <f>IF(VLOOKUP(D6311,'Resources Final'!A:E,5,FALSE)=0,"",VLOOKUP(D6311,'Resources Final'!A:E,5,FALSE))</f>
        <v>N</v>
      </c>
      <c r="N6311" s="7" t="str">
        <f>IF(VLOOKUP(D6311,'Resources Final'!A:F,6,FALSE)=0,"",VLOOKUP(D6311,'Resources Final'!A:F,6,FALSE))</f>
        <v/>
      </c>
      <c r="O6311" s="3" t="str">
        <f>IF(VLOOKUP(D6311,'Resources Final'!A:G,7,FALSE)=0,"",VLOOKUP(D6311,'Resources Final'!A:G,7,FALSE))</f>
        <v/>
      </c>
    </row>
    <row r="6312" spans="1:15" x14ac:dyDescent="0.2">
      <c r="A6312" s="11" t="s">
        <v>4160</v>
      </c>
      <c r="B6312" s="11" t="str">
        <f t="shared" si="113"/>
        <v>David H. Koch Charitable Foundation_WGBH Educational Foundation2001112022</v>
      </c>
      <c r="C6312" s="11" t="s">
        <v>955</v>
      </c>
      <c r="D6312" s="11" t="s">
        <v>3993</v>
      </c>
      <c r="E6312" s="11" t="s">
        <v>3993</v>
      </c>
      <c r="F6312" s="4">
        <v>112022</v>
      </c>
      <c r="G6312" s="3">
        <v>2001</v>
      </c>
      <c r="H6312"/>
      <c r="I6312" s="12"/>
      <c r="K6312" s="3" t="str">
        <f>IF(VLOOKUP(D6312,'Resources Final'!A:C,3,FALSE)=0,"",VLOOKUP(D6312,'Resources Final'!A:C,3,FALSE))</f>
        <v/>
      </c>
      <c r="L6312" s="3" t="str">
        <f>IF(VLOOKUP(D6312,'Resources Final'!A:D,4,FALSE)=0,"",VLOOKUP(D6312,'Resources Final'!A:D,4,FALSE))</f>
        <v/>
      </c>
      <c r="M6312" s="3" t="str">
        <f>IF(VLOOKUP(D6312,'Resources Final'!A:E,5,FALSE)=0,"",VLOOKUP(D6312,'Resources Final'!A:E,5,FALSE))</f>
        <v/>
      </c>
      <c r="N6312" s="7" t="str">
        <f>IF(VLOOKUP(D6312,'Resources Final'!A:F,6,FALSE)=0,"",VLOOKUP(D6312,'Resources Final'!A:F,6,FALSE))</f>
        <v/>
      </c>
      <c r="O6312" s="3" t="str">
        <f>IF(VLOOKUP(D6312,'Resources Final'!A:G,7,FALSE)=0,"",VLOOKUP(D6312,'Resources Final'!A:G,7,FALSE))</f>
        <v/>
      </c>
    </row>
    <row r="6313" spans="1:15" x14ac:dyDescent="0.2">
      <c r="A6313" s="11">
        <v>990</v>
      </c>
      <c r="B6313" s="11" t="str">
        <f t="shared" si="113"/>
        <v>David H. Koch Charitable Foundation_Rockefeller University20061000000</v>
      </c>
      <c r="C6313" s="11" t="s">
        <v>955</v>
      </c>
      <c r="D6313" s="11" t="s">
        <v>3092</v>
      </c>
      <c r="E6313" s="11" t="s">
        <v>3092</v>
      </c>
      <c r="F6313" s="4">
        <v>1000000</v>
      </c>
      <c r="G6313" s="3">
        <v>2006</v>
      </c>
      <c r="H6313" s="3" t="s">
        <v>21</v>
      </c>
      <c r="I6313" s="12" t="s">
        <v>4158</v>
      </c>
      <c r="J6313" s="3">
        <v>1</v>
      </c>
      <c r="K6313" s="3" t="str">
        <f>IF(VLOOKUP(D6313,'Resources Final'!A:C,3,FALSE)=0,"",VLOOKUP(D6313,'Resources Final'!A:C,3,FALSE))</f>
        <v/>
      </c>
      <c r="L6313" s="3" t="str">
        <f>IF(VLOOKUP(D6313,'Resources Final'!A:D,4,FALSE)=0,"",VLOOKUP(D6313,'Resources Final'!A:D,4,FALSE))</f>
        <v>Y</v>
      </c>
      <c r="M6313" s="3" t="str">
        <f>IF(VLOOKUP(D6313,'Resources Final'!A:E,5,FALSE)=0,"",VLOOKUP(D6313,'Resources Final'!A:E,5,FALSE))</f>
        <v/>
      </c>
      <c r="N6313" s="7" t="str">
        <f>IF(VLOOKUP(D6313,'Resources Final'!A:F,6,FALSE)=0,"",VLOOKUP(D6313,'Resources Final'!A:F,6,FALSE))</f>
        <v/>
      </c>
      <c r="O6313" s="3" t="str">
        <f>IF(VLOOKUP(D6313,'Resources Final'!A:G,7,FALSE)=0,"",VLOOKUP(D6313,'Resources Final'!A:G,7,FALSE))</f>
        <v/>
      </c>
    </row>
    <row r="6314" spans="1:15" x14ac:dyDescent="0.2">
      <c r="A6314" s="11">
        <v>990</v>
      </c>
      <c r="B6314" s="11" t="str">
        <f t="shared" si="113"/>
        <v>David H. Koch Charitable Foundation_Memorial Sloan-Kettering Cancer Center2006790000</v>
      </c>
      <c r="C6314" s="11" t="s">
        <v>955</v>
      </c>
      <c r="D6314" s="11" t="s">
        <v>2423</v>
      </c>
      <c r="E6314" s="11" t="s">
        <v>2423</v>
      </c>
      <c r="F6314" s="4">
        <v>790000</v>
      </c>
      <c r="G6314" s="3">
        <v>2006</v>
      </c>
      <c r="H6314" s="3" t="s">
        <v>21</v>
      </c>
      <c r="I6314" s="12"/>
      <c r="J6314" s="3">
        <v>2</v>
      </c>
      <c r="K6314" s="3" t="str">
        <f>IF(VLOOKUP(D6314,'Resources Final'!A:C,3,FALSE)=0,"",VLOOKUP(D6314,'Resources Final'!A:C,3,FALSE))</f>
        <v/>
      </c>
      <c r="L6314" s="3" t="str">
        <f>IF(VLOOKUP(D6314,'Resources Final'!A:D,4,FALSE)=0,"",VLOOKUP(D6314,'Resources Final'!A:D,4,FALSE))</f>
        <v/>
      </c>
      <c r="M6314" s="3" t="str">
        <f>IF(VLOOKUP(D6314,'Resources Final'!A:E,5,FALSE)=0,"",VLOOKUP(D6314,'Resources Final'!A:E,5,FALSE))</f>
        <v>N</v>
      </c>
      <c r="N6314" s="7" t="str">
        <f>IF(VLOOKUP(D6314,'Resources Final'!A:F,6,FALSE)=0,"",VLOOKUP(D6314,'Resources Final'!A:F,6,FALSE))</f>
        <v/>
      </c>
      <c r="O6314" s="3" t="str">
        <f>IF(VLOOKUP(D6314,'Resources Final'!A:G,7,FALSE)=0,"",VLOOKUP(D6314,'Resources Final'!A:G,7,FALSE))</f>
        <v/>
      </c>
    </row>
    <row r="6315" spans="1:15" x14ac:dyDescent="0.2">
      <c r="A6315" s="11">
        <v>990</v>
      </c>
      <c r="B6315" s="11" t="str">
        <f t="shared" si="113"/>
        <v>David H. Koch Charitable Foundation_MIT Athletic Department200650000</v>
      </c>
      <c r="C6315" s="11" t="s">
        <v>955</v>
      </c>
      <c r="D6315" s="11" t="s">
        <v>2492</v>
      </c>
      <c r="E6315" s="11" t="s">
        <v>2351</v>
      </c>
      <c r="F6315" s="4">
        <v>50000</v>
      </c>
      <c r="G6315" s="3">
        <v>2006</v>
      </c>
      <c r="H6315" s="3" t="s">
        <v>21</v>
      </c>
      <c r="I6315" s="12"/>
      <c r="J6315" s="3">
        <v>3</v>
      </c>
      <c r="K6315" s="3" t="str">
        <f>IF(VLOOKUP(D6315,'Resources Final'!A:C,3,FALSE)=0,"",VLOOKUP(D6315,'Resources Final'!A:C,3,FALSE))</f>
        <v/>
      </c>
      <c r="L6315" s="3" t="str">
        <f>IF(VLOOKUP(D6315,'Resources Final'!A:D,4,FALSE)=0,"",VLOOKUP(D6315,'Resources Final'!A:D,4,FALSE))</f>
        <v>Y</v>
      </c>
      <c r="M6315" s="3" t="str">
        <f>IF(VLOOKUP(D6315,'Resources Final'!A:E,5,FALSE)=0,"",VLOOKUP(D6315,'Resources Final'!A:E,5,FALSE))</f>
        <v/>
      </c>
      <c r="N6315" s="7" t="str">
        <f>IF(VLOOKUP(D6315,'Resources Final'!A:F,6,FALSE)=0,"",VLOOKUP(D6315,'Resources Final'!A:F,6,FALSE))</f>
        <v/>
      </c>
      <c r="O6315" s="3" t="str">
        <f>IF(VLOOKUP(D6315,'Resources Final'!A:G,7,FALSE)=0,"",VLOOKUP(D6315,'Resources Final'!A:G,7,FALSE))</f>
        <v/>
      </c>
    </row>
    <row r="6316" spans="1:15" x14ac:dyDescent="0.2">
      <c r="A6316" s="11">
        <v>990</v>
      </c>
      <c r="B6316" s="11" t="str">
        <f t="shared" si="113"/>
        <v>David H. Koch Charitable Foundation_Children's Hospital Boston2006500000</v>
      </c>
      <c r="C6316" s="11" t="s">
        <v>955</v>
      </c>
      <c r="D6316" s="11" t="s">
        <v>713</v>
      </c>
      <c r="E6316" s="11" t="s">
        <v>713</v>
      </c>
      <c r="F6316" s="4">
        <v>500000</v>
      </c>
      <c r="G6316" s="3">
        <v>2006</v>
      </c>
      <c r="H6316" s="3" t="s">
        <v>21</v>
      </c>
      <c r="I6316" s="12"/>
      <c r="J6316" s="3">
        <v>4</v>
      </c>
      <c r="K6316" s="3" t="str">
        <f>IF(VLOOKUP(D6316,'Resources Final'!A:C,3,FALSE)=0,"",VLOOKUP(D6316,'Resources Final'!A:C,3,FALSE))</f>
        <v/>
      </c>
      <c r="L6316" s="3" t="str">
        <f>IF(VLOOKUP(D6316,'Resources Final'!A:D,4,FALSE)=0,"",VLOOKUP(D6316,'Resources Final'!A:D,4,FALSE))</f>
        <v/>
      </c>
      <c r="M6316" s="3" t="str">
        <f>IF(VLOOKUP(D6316,'Resources Final'!A:E,5,FALSE)=0,"",VLOOKUP(D6316,'Resources Final'!A:E,5,FALSE))</f>
        <v>N</v>
      </c>
      <c r="N6316" s="7" t="str">
        <f>IF(VLOOKUP(D6316,'Resources Final'!A:F,6,FALSE)=0,"",VLOOKUP(D6316,'Resources Final'!A:F,6,FALSE))</f>
        <v/>
      </c>
      <c r="O6316" s="3" t="str">
        <f>IF(VLOOKUP(D6316,'Resources Final'!A:G,7,FALSE)=0,"",VLOOKUP(D6316,'Resources Final'!A:G,7,FALSE))</f>
        <v/>
      </c>
    </row>
    <row r="6317" spans="1:15" x14ac:dyDescent="0.2">
      <c r="A6317" s="11">
        <v>990</v>
      </c>
      <c r="B6317" s="11" t="str">
        <f t="shared" si="113"/>
        <v>David H. Koch Charitable Foundation_American Museum of Natural History20062000000</v>
      </c>
      <c r="C6317" s="11" t="s">
        <v>955</v>
      </c>
      <c r="D6317" s="11" t="s">
        <v>197</v>
      </c>
      <c r="E6317" s="11" t="s">
        <v>197</v>
      </c>
      <c r="F6317" s="4">
        <v>2000000</v>
      </c>
      <c r="G6317" s="3">
        <v>2006</v>
      </c>
      <c r="H6317" s="3" t="s">
        <v>21</v>
      </c>
      <c r="I6317" s="12"/>
      <c r="J6317" s="3">
        <v>5</v>
      </c>
      <c r="K6317" s="3" t="str">
        <f>IF(VLOOKUP(D6317,'Resources Final'!A:C,3,FALSE)=0,"",VLOOKUP(D6317,'Resources Final'!A:C,3,FALSE))</f>
        <v/>
      </c>
      <c r="L6317" s="3" t="str">
        <f>IF(VLOOKUP(D6317,'Resources Final'!A:D,4,FALSE)=0,"",VLOOKUP(D6317,'Resources Final'!A:D,4,FALSE))</f>
        <v/>
      </c>
      <c r="M6317" s="3" t="str">
        <f>IF(VLOOKUP(D6317,'Resources Final'!A:E,5,FALSE)=0,"",VLOOKUP(D6317,'Resources Final'!A:E,5,FALSE))</f>
        <v/>
      </c>
      <c r="N6317" s="7" t="str">
        <f>IF(VLOOKUP(D6317,'Resources Final'!A:F,6,FALSE)=0,"",VLOOKUP(D6317,'Resources Final'!A:F,6,FALSE))</f>
        <v/>
      </c>
      <c r="O6317" s="3" t="str">
        <f>IF(VLOOKUP(D6317,'Resources Final'!A:G,7,FALSE)=0,"",VLOOKUP(D6317,'Resources Final'!A:G,7,FALSE))</f>
        <v/>
      </c>
    </row>
    <row r="6318" spans="1:15" x14ac:dyDescent="0.2">
      <c r="A6318" s="11">
        <v>990</v>
      </c>
      <c r="B6318" s="11" t="str">
        <f t="shared" si="113"/>
        <v>David H. Koch Charitable Foundation_Americans for Prosperity Foundation (formerly CSE Foundation)20081000000</v>
      </c>
      <c r="C6318" s="11" t="s">
        <v>955</v>
      </c>
      <c r="D6318" s="11" t="s">
        <v>215</v>
      </c>
      <c r="E6318" s="11" t="s">
        <v>213</v>
      </c>
      <c r="F6318" s="4">
        <v>1000000</v>
      </c>
      <c r="G6318" s="3">
        <v>2008</v>
      </c>
      <c r="H6318" s="3" t="s">
        <v>21</v>
      </c>
      <c r="I6318" s="12"/>
      <c r="J6318" s="3">
        <v>1</v>
      </c>
      <c r="K6318" s="3" t="str">
        <f>IF(VLOOKUP(D6318,'Resources Final'!A:C,3,FALSE)=0,"",VLOOKUP(D6318,'Resources Final'!A:C,3,FALSE))</f>
        <v/>
      </c>
      <c r="L6318" s="3" t="str">
        <f>IF(VLOOKUP(D6318,'Resources Final'!A:D,4,FALSE)=0,"",VLOOKUP(D6318,'Resources Final'!A:D,4,FALSE))</f>
        <v/>
      </c>
      <c r="M6318" s="3" t="str">
        <f>IF(VLOOKUP(D6318,'Resources Final'!A:E,5,FALSE)=0,"",VLOOKUP(D6318,'Resources Final'!A:E,5,FALSE))</f>
        <v/>
      </c>
      <c r="N6318" s="7" t="str">
        <f>IF(VLOOKUP(D6318,'Resources Final'!A:F,6,FALSE)=0,"",VLOOKUP(D6318,'Resources Final'!A:F,6,FALSE))</f>
        <v>https://www.desmogblog.com/americans-for-prosperity</v>
      </c>
      <c r="O6318" s="3" t="str">
        <f>IF(VLOOKUP(D6318,'Resources Final'!A:G,7,FALSE)=0,"",VLOOKUP(D6318,'Resources Final'!A:G,7,FALSE))</f>
        <v>Desmog</v>
      </c>
    </row>
    <row r="6319" spans="1:15" x14ac:dyDescent="0.2">
      <c r="A6319" s="11">
        <v>990</v>
      </c>
      <c r="B6319" s="11" t="str">
        <f t="shared" si="113"/>
        <v>David H. Koch Charitable Foundation_City Center of Music &amp; Drama200815000000</v>
      </c>
      <c r="C6319" s="11" t="s">
        <v>955</v>
      </c>
      <c r="D6319" s="11" t="s">
        <v>734</v>
      </c>
      <c r="E6319" s="11" t="s">
        <v>734</v>
      </c>
      <c r="F6319" s="4">
        <v>15000000</v>
      </c>
      <c r="G6319" s="3">
        <v>2008</v>
      </c>
      <c r="H6319" s="3" t="s">
        <v>21</v>
      </c>
      <c r="I6319" s="12"/>
      <c r="J6319" s="3">
        <v>2</v>
      </c>
      <c r="K6319" s="3" t="str">
        <f>IF(VLOOKUP(D6319,'Resources Final'!A:C,3,FALSE)=0,"",VLOOKUP(D6319,'Resources Final'!A:C,3,FALSE))</f>
        <v/>
      </c>
      <c r="L6319" s="3" t="str">
        <f>IF(VLOOKUP(D6319,'Resources Final'!A:D,4,FALSE)=0,"",VLOOKUP(D6319,'Resources Final'!A:D,4,FALSE))</f>
        <v/>
      </c>
      <c r="M6319" s="3" t="str">
        <f>IF(VLOOKUP(D6319,'Resources Final'!A:E,5,FALSE)=0,"",VLOOKUP(D6319,'Resources Final'!A:E,5,FALSE))</f>
        <v>N</v>
      </c>
      <c r="N6319" s="7" t="str">
        <f>IF(VLOOKUP(D6319,'Resources Final'!A:F,6,FALSE)=0,"",VLOOKUP(D6319,'Resources Final'!A:F,6,FALSE))</f>
        <v/>
      </c>
      <c r="O6319" s="3" t="str">
        <f>IF(VLOOKUP(D6319,'Resources Final'!A:G,7,FALSE)=0,"",VLOOKUP(D6319,'Resources Final'!A:G,7,FALSE))</f>
        <v/>
      </c>
    </row>
    <row r="6320" spans="1:15" x14ac:dyDescent="0.2">
      <c r="A6320" s="11">
        <v>990</v>
      </c>
      <c r="B6320" s="11" t="str">
        <f t="shared" si="113"/>
        <v>David H. Koch Charitable Foundation_New York - Presbyterian Hospital20081000000</v>
      </c>
      <c r="C6320" s="11" t="s">
        <v>955</v>
      </c>
      <c r="D6320" s="11" t="s">
        <v>2654</v>
      </c>
      <c r="E6320" s="11" t="s">
        <v>2654</v>
      </c>
      <c r="F6320" s="4">
        <v>1000000</v>
      </c>
      <c r="G6320" s="3">
        <v>2008</v>
      </c>
      <c r="H6320" s="3" t="s">
        <v>21</v>
      </c>
      <c r="I6320" s="12"/>
      <c r="J6320" s="3">
        <v>3</v>
      </c>
      <c r="K6320" s="3" t="str">
        <f>IF(VLOOKUP(D6320,'Resources Final'!A:C,3,FALSE)=0,"",VLOOKUP(D6320,'Resources Final'!A:C,3,FALSE))</f>
        <v/>
      </c>
      <c r="L6320" s="3" t="str">
        <f>IF(VLOOKUP(D6320,'Resources Final'!A:D,4,FALSE)=0,"",VLOOKUP(D6320,'Resources Final'!A:D,4,FALSE))</f>
        <v/>
      </c>
      <c r="M6320" s="3" t="str">
        <f>IF(VLOOKUP(D6320,'Resources Final'!A:E,5,FALSE)=0,"",VLOOKUP(D6320,'Resources Final'!A:E,5,FALSE))</f>
        <v>N</v>
      </c>
      <c r="N6320" s="7" t="str">
        <f>IF(VLOOKUP(D6320,'Resources Final'!A:F,6,FALSE)=0,"",VLOOKUP(D6320,'Resources Final'!A:F,6,FALSE))</f>
        <v/>
      </c>
      <c r="O6320" s="3" t="str">
        <f>IF(VLOOKUP(D6320,'Resources Final'!A:G,7,FALSE)=0,"",VLOOKUP(D6320,'Resources Final'!A:G,7,FALSE))</f>
        <v/>
      </c>
    </row>
    <row r="6321" spans="1:15" x14ac:dyDescent="0.2">
      <c r="A6321" s="11">
        <v>990</v>
      </c>
      <c r="B6321" s="11" t="str">
        <f t="shared" si="113"/>
        <v>David H. Koch Charitable Foundation_Prostate Cancer Foundation20081650000</v>
      </c>
      <c r="C6321" s="11" t="s">
        <v>955</v>
      </c>
      <c r="D6321" s="11" t="s">
        <v>2916</v>
      </c>
      <c r="E6321" s="11" t="s">
        <v>2916</v>
      </c>
      <c r="F6321" s="4">
        <v>1650000</v>
      </c>
      <c r="G6321" s="3">
        <v>2008</v>
      </c>
      <c r="H6321" s="3" t="s">
        <v>21</v>
      </c>
      <c r="I6321" s="12"/>
      <c r="J6321" s="3">
        <v>4</v>
      </c>
      <c r="K6321" s="3" t="str">
        <f>IF(VLOOKUP(D6321,'Resources Final'!A:C,3,FALSE)=0,"",VLOOKUP(D6321,'Resources Final'!A:C,3,FALSE))</f>
        <v/>
      </c>
      <c r="L6321" s="3" t="str">
        <f>IF(VLOOKUP(D6321,'Resources Final'!A:D,4,FALSE)=0,"",VLOOKUP(D6321,'Resources Final'!A:D,4,FALSE))</f>
        <v/>
      </c>
      <c r="M6321" s="3" t="str">
        <f>IF(VLOOKUP(D6321,'Resources Final'!A:E,5,FALSE)=0,"",VLOOKUP(D6321,'Resources Final'!A:E,5,FALSE))</f>
        <v>N</v>
      </c>
      <c r="N6321" s="7" t="str">
        <f>IF(VLOOKUP(D6321,'Resources Final'!A:F,6,FALSE)=0,"",VLOOKUP(D6321,'Resources Final'!A:F,6,FALSE))</f>
        <v/>
      </c>
      <c r="O6321" s="3" t="str">
        <f>IF(VLOOKUP(D6321,'Resources Final'!A:G,7,FALSE)=0,"",VLOOKUP(D6321,'Resources Final'!A:G,7,FALSE))</f>
        <v/>
      </c>
    </row>
    <row r="6322" spans="1:15" x14ac:dyDescent="0.2">
      <c r="A6322" s="11">
        <v>990</v>
      </c>
      <c r="B6322" s="11" t="str">
        <f t="shared" si="113"/>
        <v>David H. Koch Charitable Foundation_Ballet Theatre Foundation20102500000</v>
      </c>
      <c r="C6322" s="11" t="s">
        <v>955</v>
      </c>
      <c r="D6322" s="11" t="s">
        <v>344</v>
      </c>
      <c r="E6322" s="11" t="s">
        <v>344</v>
      </c>
      <c r="F6322" s="4">
        <v>2500000</v>
      </c>
      <c r="G6322" s="3">
        <v>2010</v>
      </c>
      <c r="H6322" s="3" t="s">
        <v>21</v>
      </c>
      <c r="I6322" s="12"/>
      <c r="J6322" s="3">
        <v>1</v>
      </c>
      <c r="K6322" s="3" t="str">
        <f>IF(VLOOKUP(D6322,'Resources Final'!A:C,3,FALSE)=0,"",VLOOKUP(D6322,'Resources Final'!A:C,3,FALSE))</f>
        <v/>
      </c>
      <c r="L6322" s="3" t="str">
        <f>IF(VLOOKUP(D6322,'Resources Final'!A:D,4,FALSE)=0,"",VLOOKUP(D6322,'Resources Final'!A:D,4,FALSE))</f>
        <v/>
      </c>
      <c r="M6322" s="3" t="str">
        <f>IF(VLOOKUP(D6322,'Resources Final'!A:E,5,FALSE)=0,"",VLOOKUP(D6322,'Resources Final'!A:E,5,FALSE))</f>
        <v>N</v>
      </c>
      <c r="N6322" s="7" t="str">
        <f>IF(VLOOKUP(D6322,'Resources Final'!A:F,6,FALSE)=0,"",VLOOKUP(D6322,'Resources Final'!A:F,6,FALSE))</f>
        <v/>
      </c>
      <c r="O6322" s="3" t="str">
        <f>IF(VLOOKUP(D6322,'Resources Final'!A:G,7,FALSE)=0,"",VLOOKUP(D6322,'Resources Final'!A:G,7,FALSE))</f>
        <v/>
      </c>
    </row>
    <row r="6323" spans="1:15" x14ac:dyDescent="0.2">
      <c r="A6323" s="11">
        <v>990</v>
      </c>
      <c r="B6323" s="11" t="str">
        <f t="shared" si="113"/>
        <v>David H. Koch Charitable Foundation_Educational Broadcasting Corporation201050000</v>
      </c>
      <c r="C6323" s="11" t="s">
        <v>955</v>
      </c>
      <c r="D6323" s="11" t="s">
        <v>1110</v>
      </c>
      <c r="E6323" s="11" t="s">
        <v>1110</v>
      </c>
      <c r="F6323" s="4">
        <v>50000</v>
      </c>
      <c r="G6323" s="3">
        <v>2010</v>
      </c>
      <c r="H6323" s="3" t="s">
        <v>21</v>
      </c>
      <c r="I6323" s="12"/>
      <c r="J6323" s="3">
        <v>2</v>
      </c>
      <c r="K6323" s="3" t="str">
        <f>IF(VLOOKUP(D6323,'Resources Final'!A:C,3,FALSE)=0,"",VLOOKUP(D6323,'Resources Final'!A:C,3,FALSE))</f>
        <v/>
      </c>
      <c r="L6323" s="3" t="str">
        <f>IF(VLOOKUP(D6323,'Resources Final'!A:D,4,FALSE)=0,"",VLOOKUP(D6323,'Resources Final'!A:D,4,FALSE))</f>
        <v/>
      </c>
      <c r="M6323" s="3" t="str">
        <f>IF(VLOOKUP(D6323,'Resources Final'!A:E,5,FALSE)=0,"",VLOOKUP(D6323,'Resources Final'!A:E,5,FALSE))</f>
        <v/>
      </c>
      <c r="N6323" s="7" t="str">
        <f>IF(VLOOKUP(D6323,'Resources Final'!A:F,6,FALSE)=0,"",VLOOKUP(D6323,'Resources Final'!A:F,6,FALSE))</f>
        <v/>
      </c>
      <c r="O6323" s="3" t="str">
        <f>IF(VLOOKUP(D6323,'Resources Final'!A:G,7,FALSE)=0,"",VLOOKUP(D6323,'Resources Final'!A:G,7,FALSE))</f>
        <v/>
      </c>
    </row>
    <row r="6324" spans="1:15" x14ac:dyDescent="0.2">
      <c r="A6324" s="11">
        <v>990</v>
      </c>
      <c r="B6324" s="11" t="str">
        <f t="shared" si="113"/>
        <v>David H. Koch Charitable Foundation_National Chamber Foundation2010100000</v>
      </c>
      <c r="C6324" s="11" t="s">
        <v>955</v>
      </c>
      <c r="D6324" s="11" t="s">
        <v>2604</v>
      </c>
      <c r="E6324" s="11" t="s">
        <v>2604</v>
      </c>
      <c r="F6324" s="4">
        <v>100000</v>
      </c>
      <c r="G6324" s="3">
        <v>2010</v>
      </c>
      <c r="H6324" s="3" t="s">
        <v>21</v>
      </c>
      <c r="I6324" s="12" t="s">
        <v>4159</v>
      </c>
      <c r="J6324" s="3">
        <v>3</v>
      </c>
      <c r="K6324" s="3" t="str">
        <f>IF(VLOOKUP(D6324,'Resources Final'!A:C,3,FALSE)=0,"",VLOOKUP(D6324,'Resources Final'!A:C,3,FALSE))</f>
        <v/>
      </c>
      <c r="L6324" s="3" t="str">
        <f>IF(VLOOKUP(D6324,'Resources Final'!A:D,4,FALSE)=0,"",VLOOKUP(D6324,'Resources Final'!A:D,4,FALSE))</f>
        <v/>
      </c>
      <c r="M6324" s="3" t="str">
        <f>IF(VLOOKUP(D6324,'Resources Final'!A:E,5,FALSE)=0,"",VLOOKUP(D6324,'Resources Final'!A:E,5,FALSE))</f>
        <v/>
      </c>
      <c r="N6324" s="7" t="str">
        <f>IF(VLOOKUP(D6324,'Resources Final'!A:F,6,FALSE)=0,"",VLOOKUP(D6324,'Resources Final'!A:F,6,FALSE))</f>
        <v/>
      </c>
      <c r="O6324" s="3" t="str">
        <f>IF(VLOOKUP(D6324,'Resources Final'!A:G,7,FALSE)=0,"",VLOOKUP(D6324,'Resources Final'!A:G,7,FALSE))</f>
        <v/>
      </c>
    </row>
    <row r="6325" spans="1:15" x14ac:dyDescent="0.2">
      <c r="A6325" s="11">
        <v>990</v>
      </c>
      <c r="B6325" s="11" t="str">
        <f t="shared" si="113"/>
        <v>David H. Koch Charitable Foundation_City Center of Music &amp; Drama201010000000</v>
      </c>
      <c r="C6325" s="11" t="s">
        <v>955</v>
      </c>
      <c r="D6325" s="11" t="s">
        <v>734</v>
      </c>
      <c r="E6325" s="11" t="s">
        <v>734</v>
      </c>
      <c r="F6325" s="4">
        <v>10000000</v>
      </c>
      <c r="G6325" s="3">
        <v>2010</v>
      </c>
      <c r="H6325" s="3" t="s">
        <v>21</v>
      </c>
      <c r="I6325" s="12"/>
      <c r="J6325" s="3">
        <v>4</v>
      </c>
      <c r="K6325" s="3" t="str">
        <f>IF(VLOOKUP(D6325,'Resources Final'!A:C,3,FALSE)=0,"",VLOOKUP(D6325,'Resources Final'!A:C,3,FALSE))</f>
        <v/>
      </c>
      <c r="L6325" s="3" t="str">
        <f>IF(VLOOKUP(D6325,'Resources Final'!A:D,4,FALSE)=0,"",VLOOKUP(D6325,'Resources Final'!A:D,4,FALSE))</f>
        <v/>
      </c>
      <c r="M6325" s="3" t="str">
        <f>IF(VLOOKUP(D6325,'Resources Final'!A:E,5,FALSE)=0,"",VLOOKUP(D6325,'Resources Final'!A:E,5,FALSE))</f>
        <v>N</v>
      </c>
      <c r="N6325" s="7" t="str">
        <f>IF(VLOOKUP(D6325,'Resources Final'!A:F,6,FALSE)=0,"",VLOOKUP(D6325,'Resources Final'!A:F,6,FALSE))</f>
        <v/>
      </c>
      <c r="O6325" s="3" t="str">
        <f>IF(VLOOKUP(D6325,'Resources Final'!A:G,7,FALSE)=0,"",VLOOKUP(D6325,'Resources Final'!A:G,7,FALSE))</f>
        <v/>
      </c>
    </row>
    <row r="6326" spans="1:15" x14ac:dyDescent="0.2">
      <c r="A6326" s="11">
        <v>990</v>
      </c>
      <c r="B6326" s="11" t="str">
        <f t="shared" si="113"/>
        <v>David H. Koch Charitable Foundation_City Center of Music &amp; Drama201110000000</v>
      </c>
      <c r="C6326" s="11" t="s">
        <v>955</v>
      </c>
      <c r="D6326" s="11" t="s">
        <v>734</v>
      </c>
      <c r="E6326" s="11" t="s">
        <v>734</v>
      </c>
      <c r="F6326" s="4">
        <v>10000000</v>
      </c>
      <c r="G6326" s="3">
        <v>2011</v>
      </c>
      <c r="H6326" s="3" t="s">
        <v>21</v>
      </c>
      <c r="I6326" s="12"/>
      <c r="J6326" s="3">
        <v>1</v>
      </c>
      <c r="K6326" s="3" t="str">
        <f>IF(VLOOKUP(D6326,'Resources Final'!A:C,3,FALSE)=0,"",VLOOKUP(D6326,'Resources Final'!A:C,3,FALSE))</f>
        <v/>
      </c>
      <c r="L6326" s="3" t="str">
        <f>IF(VLOOKUP(D6326,'Resources Final'!A:D,4,FALSE)=0,"",VLOOKUP(D6326,'Resources Final'!A:D,4,FALSE))</f>
        <v/>
      </c>
      <c r="M6326" s="3" t="str">
        <f>IF(VLOOKUP(D6326,'Resources Final'!A:E,5,FALSE)=0,"",VLOOKUP(D6326,'Resources Final'!A:E,5,FALSE))</f>
        <v>N</v>
      </c>
      <c r="N6326" s="7" t="str">
        <f>IF(VLOOKUP(D6326,'Resources Final'!A:F,6,FALSE)=0,"",VLOOKUP(D6326,'Resources Final'!A:F,6,FALSE))</f>
        <v/>
      </c>
      <c r="O6326" s="3" t="str">
        <f>IF(VLOOKUP(D6326,'Resources Final'!A:G,7,FALSE)=0,"",VLOOKUP(D6326,'Resources Final'!A:G,7,FALSE))</f>
        <v/>
      </c>
    </row>
    <row r="6327" spans="1:15" x14ac:dyDescent="0.2">
      <c r="A6327" s="11">
        <v>990</v>
      </c>
      <c r="B6327" s="11" t="str">
        <f t="shared" si="113"/>
        <v>David H. Koch Charitable Foundation_City Center of Music &amp; Drama201210000000</v>
      </c>
      <c r="C6327" s="11" t="s">
        <v>955</v>
      </c>
      <c r="D6327" s="11" t="s">
        <v>734</v>
      </c>
      <c r="E6327" s="11" t="s">
        <v>734</v>
      </c>
      <c r="F6327" s="4">
        <v>10000000</v>
      </c>
      <c r="G6327" s="3">
        <v>2012</v>
      </c>
      <c r="H6327" s="3" t="s">
        <v>21</v>
      </c>
      <c r="I6327" s="12"/>
      <c r="J6327" s="3">
        <v>1</v>
      </c>
      <c r="K6327" s="3" t="str">
        <f>IF(VLOOKUP(D6327,'Resources Final'!A:C,3,FALSE)=0,"",VLOOKUP(D6327,'Resources Final'!A:C,3,FALSE))</f>
        <v/>
      </c>
      <c r="L6327" s="3" t="str">
        <f>IF(VLOOKUP(D6327,'Resources Final'!A:D,4,FALSE)=0,"",VLOOKUP(D6327,'Resources Final'!A:D,4,FALSE))</f>
        <v/>
      </c>
      <c r="M6327" s="3" t="str">
        <f>IF(VLOOKUP(D6327,'Resources Final'!A:E,5,FALSE)=0,"",VLOOKUP(D6327,'Resources Final'!A:E,5,FALSE))</f>
        <v>N</v>
      </c>
      <c r="N6327" s="7" t="str">
        <f>IF(VLOOKUP(D6327,'Resources Final'!A:F,6,FALSE)=0,"",VLOOKUP(D6327,'Resources Final'!A:F,6,FALSE))</f>
        <v/>
      </c>
      <c r="O6327" s="3" t="str">
        <f>IF(VLOOKUP(D6327,'Resources Final'!A:G,7,FALSE)=0,"",VLOOKUP(D6327,'Resources Final'!A:G,7,FALSE))</f>
        <v/>
      </c>
    </row>
    <row r="6328" spans="1:15" x14ac:dyDescent="0.2">
      <c r="A6328" s="11">
        <v>990</v>
      </c>
      <c r="B6328" s="11" t="str">
        <f t="shared" si="113"/>
        <v>David H. Koch Charitable Foundation_New York City Opera2012500000</v>
      </c>
      <c r="C6328" s="11" t="s">
        <v>955</v>
      </c>
      <c r="D6328" s="11" t="s">
        <v>2657</v>
      </c>
      <c r="E6328" s="11" t="s">
        <v>2657</v>
      </c>
      <c r="F6328" s="4">
        <v>500000</v>
      </c>
      <c r="G6328" s="3">
        <v>2012</v>
      </c>
      <c r="H6328" s="3" t="s">
        <v>21</v>
      </c>
      <c r="I6328" s="12"/>
      <c r="J6328" s="3">
        <v>2</v>
      </c>
      <c r="K6328" s="3" t="str">
        <f>IF(VLOOKUP(D6328,'Resources Final'!A:C,3,FALSE)=0,"",VLOOKUP(D6328,'Resources Final'!A:C,3,FALSE))</f>
        <v/>
      </c>
      <c r="L6328" s="3" t="str">
        <f>IF(VLOOKUP(D6328,'Resources Final'!A:D,4,FALSE)=0,"",VLOOKUP(D6328,'Resources Final'!A:D,4,FALSE))</f>
        <v/>
      </c>
      <c r="M6328" s="3" t="str">
        <f>IF(VLOOKUP(D6328,'Resources Final'!A:E,5,FALSE)=0,"",VLOOKUP(D6328,'Resources Final'!A:E,5,FALSE))</f>
        <v>N</v>
      </c>
      <c r="N6328" s="7" t="str">
        <f>IF(VLOOKUP(D6328,'Resources Final'!A:F,6,FALSE)=0,"",VLOOKUP(D6328,'Resources Final'!A:F,6,FALSE))</f>
        <v/>
      </c>
      <c r="O6328" s="3" t="str">
        <f>IF(VLOOKUP(D6328,'Resources Final'!A:G,7,FALSE)=0,"",VLOOKUP(D6328,'Resources Final'!A:G,7,FALSE))</f>
        <v/>
      </c>
    </row>
    <row r="6329" spans="1:15" x14ac:dyDescent="0.2">
      <c r="A6329" s="11">
        <v>990</v>
      </c>
      <c r="B6329" s="11" t="str">
        <f t="shared" si="113"/>
        <v>David H. Koch Charitable Foundation_City Center of Music &amp; Drama201310000000</v>
      </c>
      <c r="C6329" s="11" t="s">
        <v>955</v>
      </c>
      <c r="D6329" s="11" t="s">
        <v>734</v>
      </c>
      <c r="E6329" s="11" t="s">
        <v>734</v>
      </c>
      <c r="F6329" s="4">
        <v>10000000</v>
      </c>
      <c r="G6329" s="3">
        <v>2013</v>
      </c>
      <c r="H6329" s="3" t="s">
        <v>21</v>
      </c>
      <c r="I6329" s="12"/>
      <c r="J6329" s="3">
        <v>1</v>
      </c>
      <c r="K6329" s="3" t="str">
        <f>IF(VLOOKUP(D6329,'Resources Final'!A:C,3,FALSE)=0,"",VLOOKUP(D6329,'Resources Final'!A:C,3,FALSE))</f>
        <v/>
      </c>
      <c r="L6329" s="3" t="str">
        <f>IF(VLOOKUP(D6329,'Resources Final'!A:D,4,FALSE)=0,"",VLOOKUP(D6329,'Resources Final'!A:D,4,FALSE))</f>
        <v/>
      </c>
      <c r="M6329" s="3" t="str">
        <f>IF(VLOOKUP(D6329,'Resources Final'!A:E,5,FALSE)=0,"",VLOOKUP(D6329,'Resources Final'!A:E,5,FALSE))</f>
        <v>N</v>
      </c>
      <c r="N6329" s="7" t="str">
        <f>IF(VLOOKUP(D6329,'Resources Final'!A:F,6,FALSE)=0,"",VLOOKUP(D6329,'Resources Final'!A:F,6,FALSE))</f>
        <v/>
      </c>
      <c r="O6329" s="3" t="str">
        <f>IF(VLOOKUP(D6329,'Resources Final'!A:G,7,FALSE)=0,"",VLOOKUP(D6329,'Resources Final'!A:G,7,FALSE))</f>
        <v/>
      </c>
    </row>
    <row r="6330" spans="1:15" x14ac:dyDescent="0.2">
      <c r="A6330" s="11">
        <v>990</v>
      </c>
      <c r="B6330" s="11" t="str">
        <f t="shared" si="113"/>
        <v>David H. Koch Charitable Foundation_City Center of Music &amp; Drama201410000000</v>
      </c>
      <c r="C6330" s="11" t="s">
        <v>955</v>
      </c>
      <c r="D6330" s="11" t="s">
        <v>734</v>
      </c>
      <c r="E6330" s="11" t="s">
        <v>734</v>
      </c>
      <c r="F6330" s="4">
        <v>10000000</v>
      </c>
      <c r="G6330" s="3">
        <v>2014</v>
      </c>
      <c r="H6330" s="3" t="s">
        <v>21</v>
      </c>
      <c r="I6330" s="12"/>
      <c r="J6330" s="3">
        <v>1</v>
      </c>
      <c r="K6330" s="3" t="str">
        <f>IF(VLOOKUP(D6330,'Resources Final'!A:C,3,FALSE)=0,"",VLOOKUP(D6330,'Resources Final'!A:C,3,FALSE))</f>
        <v/>
      </c>
      <c r="L6330" s="3" t="str">
        <f>IF(VLOOKUP(D6330,'Resources Final'!A:D,4,FALSE)=0,"",VLOOKUP(D6330,'Resources Final'!A:D,4,FALSE))</f>
        <v/>
      </c>
      <c r="M6330" s="3" t="str">
        <f>IF(VLOOKUP(D6330,'Resources Final'!A:E,5,FALSE)=0,"",VLOOKUP(D6330,'Resources Final'!A:E,5,FALSE))</f>
        <v>N</v>
      </c>
      <c r="N6330" s="7" t="str">
        <f>IF(VLOOKUP(D6330,'Resources Final'!A:F,6,FALSE)=0,"",VLOOKUP(D6330,'Resources Final'!A:F,6,FALSE))</f>
        <v/>
      </c>
      <c r="O6330" s="3" t="str">
        <f>IF(VLOOKUP(D6330,'Resources Final'!A:G,7,FALSE)=0,"",VLOOKUP(D6330,'Resources Final'!A:G,7,FALSE))</f>
        <v/>
      </c>
    </row>
    <row r="6331" spans="1:15" x14ac:dyDescent="0.2">
      <c r="A6331" s="11">
        <v>990</v>
      </c>
      <c r="B6331" s="11" t="str">
        <f t="shared" si="113"/>
        <v>David H. Koch Charitable Foundation_City Center of Music &amp; Drama201510000000</v>
      </c>
      <c r="C6331" s="11" t="s">
        <v>955</v>
      </c>
      <c r="D6331" s="11" t="s">
        <v>734</v>
      </c>
      <c r="E6331" s="11" t="s">
        <v>734</v>
      </c>
      <c r="F6331" s="4">
        <v>10000000</v>
      </c>
      <c r="G6331" s="3">
        <v>2015</v>
      </c>
      <c r="H6331" s="3" t="s">
        <v>21</v>
      </c>
      <c r="I6331" s="12"/>
      <c r="J6331" s="3">
        <v>1</v>
      </c>
      <c r="K6331" s="3" t="str">
        <f>IF(VLOOKUP(D6331,'Resources Final'!A:C,3,FALSE)=0,"",VLOOKUP(D6331,'Resources Final'!A:C,3,FALSE))</f>
        <v/>
      </c>
      <c r="L6331" s="3" t="str">
        <f>IF(VLOOKUP(D6331,'Resources Final'!A:D,4,FALSE)=0,"",VLOOKUP(D6331,'Resources Final'!A:D,4,FALSE))</f>
        <v/>
      </c>
      <c r="M6331" s="3" t="str">
        <f>IF(VLOOKUP(D6331,'Resources Final'!A:E,5,FALSE)=0,"",VLOOKUP(D6331,'Resources Final'!A:E,5,FALSE))</f>
        <v>N</v>
      </c>
      <c r="N6331" s="7" t="str">
        <f>IF(VLOOKUP(D6331,'Resources Final'!A:F,6,FALSE)=0,"",VLOOKUP(D6331,'Resources Final'!A:F,6,FALSE))</f>
        <v/>
      </c>
      <c r="O6331" s="3" t="str">
        <f>IF(VLOOKUP(D6331,'Resources Final'!A:G,7,FALSE)=0,"",VLOOKUP(D6331,'Resources Final'!A:G,7,FALSE))</f>
        <v/>
      </c>
    </row>
    <row r="6332" spans="1:15" x14ac:dyDescent="0.2">
      <c r="A6332" s="11">
        <v>990</v>
      </c>
      <c r="B6332" s="11" t="str">
        <f t="shared" si="113"/>
        <v>David H. Koch Charitable Foundation_City Center of Music &amp; Drama201610000000</v>
      </c>
      <c r="C6332" s="11" t="s">
        <v>955</v>
      </c>
      <c r="D6332" s="11" t="s">
        <v>734</v>
      </c>
      <c r="E6332" s="11" t="s">
        <v>734</v>
      </c>
      <c r="F6332" s="4">
        <v>10000000</v>
      </c>
      <c r="G6332" s="3">
        <v>2016</v>
      </c>
      <c r="H6332" s="3" t="s">
        <v>21</v>
      </c>
      <c r="I6332" s="12"/>
      <c r="J6332" s="3">
        <v>1</v>
      </c>
      <c r="K6332" s="3" t="str">
        <f>IF(VLOOKUP(D6332,'Resources Final'!A:C,3,FALSE)=0,"",VLOOKUP(D6332,'Resources Final'!A:C,3,FALSE))</f>
        <v/>
      </c>
      <c r="L6332" s="3" t="str">
        <f>IF(VLOOKUP(D6332,'Resources Final'!A:D,4,FALSE)=0,"",VLOOKUP(D6332,'Resources Final'!A:D,4,FALSE))</f>
        <v/>
      </c>
      <c r="M6332" s="3" t="str">
        <f>IF(VLOOKUP(D6332,'Resources Final'!A:E,5,FALSE)=0,"",VLOOKUP(D6332,'Resources Final'!A:E,5,FALSE))</f>
        <v>N</v>
      </c>
      <c r="N6332" s="7" t="str">
        <f>IF(VLOOKUP(D6332,'Resources Final'!A:F,6,FALSE)=0,"",VLOOKUP(D6332,'Resources Final'!A:F,6,FALSE))</f>
        <v/>
      </c>
      <c r="O6332" s="3" t="str">
        <f>IF(VLOOKUP(D6332,'Resources Final'!A:G,7,FALSE)=0,"",VLOOKUP(D6332,'Resources Final'!A:G,7,FALSE))</f>
        <v/>
      </c>
    </row>
    <row r="6333" spans="1:15" x14ac:dyDescent="0.2">
      <c r="A6333" s="11">
        <v>990</v>
      </c>
      <c r="B6333" s="11" t="str">
        <f t="shared" si="113"/>
        <v>David H. Koch Charitable Foundation_City Center of Music &amp; Drama201715000000</v>
      </c>
      <c r="C6333" s="11" t="s">
        <v>955</v>
      </c>
      <c r="D6333" s="11" t="s">
        <v>734</v>
      </c>
      <c r="E6333" s="11" t="s">
        <v>734</v>
      </c>
      <c r="F6333" s="4">
        <v>15000000</v>
      </c>
      <c r="G6333" s="3">
        <v>2017</v>
      </c>
      <c r="H6333" s="3" t="s">
        <v>21</v>
      </c>
      <c r="I6333" s="12"/>
      <c r="J6333" s="3">
        <v>1</v>
      </c>
      <c r="K6333" s="3" t="str">
        <f>IF(VLOOKUP(D6333,'Resources Final'!A:C,3,FALSE)=0,"",VLOOKUP(D6333,'Resources Final'!A:C,3,FALSE))</f>
        <v/>
      </c>
      <c r="L6333" s="3" t="str">
        <f>IF(VLOOKUP(D6333,'Resources Final'!A:D,4,FALSE)=0,"",VLOOKUP(D6333,'Resources Final'!A:D,4,FALSE))</f>
        <v/>
      </c>
      <c r="M6333" s="3" t="str">
        <f>IF(VLOOKUP(D6333,'Resources Final'!A:E,5,FALSE)=0,"",VLOOKUP(D6333,'Resources Final'!A:E,5,FALSE))</f>
        <v>N</v>
      </c>
      <c r="N6333" s="7" t="str">
        <f>IF(VLOOKUP(D6333,'Resources Final'!A:F,6,FALSE)=0,"",VLOOKUP(D6333,'Resources Final'!A:F,6,FALSE))</f>
        <v/>
      </c>
      <c r="O6333" s="3" t="str">
        <f>IF(VLOOKUP(D6333,'Resources Final'!A:G,7,FALSE)=0,"",VLOOKUP(D6333,'Resources Final'!A:G,7,FALSE))</f>
        <v/>
      </c>
    </row>
    <row r="6334" spans="1:15" x14ac:dyDescent="0.2">
      <c r="A6334" s="11">
        <v>990</v>
      </c>
      <c r="B6334" s="11" t="str">
        <f t="shared" si="113"/>
        <v>David H. Koch Charitable Foundation_African Ceremonies2017295000</v>
      </c>
      <c r="C6334" s="11" t="s">
        <v>955</v>
      </c>
      <c r="D6334" s="11" t="s">
        <v>125</v>
      </c>
      <c r="E6334" s="11" t="s">
        <v>125</v>
      </c>
      <c r="F6334" s="4">
        <v>295000</v>
      </c>
      <c r="G6334" s="3">
        <v>2017</v>
      </c>
      <c r="H6334" s="3" t="s">
        <v>21</v>
      </c>
      <c r="I6334" s="12"/>
      <c r="J6334" s="3">
        <v>2</v>
      </c>
      <c r="K6334" s="3" t="str">
        <f>IF(VLOOKUP(D6334,'Resources Final'!A:C,3,FALSE)=0,"",VLOOKUP(D6334,'Resources Final'!A:C,3,FALSE))</f>
        <v/>
      </c>
      <c r="L6334" s="3" t="str">
        <f>IF(VLOOKUP(D6334,'Resources Final'!A:D,4,FALSE)=0,"",VLOOKUP(D6334,'Resources Final'!A:D,4,FALSE))</f>
        <v/>
      </c>
      <c r="M6334" s="3" t="str">
        <f>IF(VLOOKUP(D6334,'Resources Final'!A:E,5,FALSE)=0,"",VLOOKUP(D6334,'Resources Final'!A:E,5,FALSE))</f>
        <v>N</v>
      </c>
      <c r="N6334" s="7" t="str">
        <f>IF(VLOOKUP(D6334,'Resources Final'!A:F,6,FALSE)=0,"",VLOOKUP(D6334,'Resources Final'!A:F,6,FALSE))</f>
        <v/>
      </c>
      <c r="O6334" s="3" t="str">
        <f>IF(VLOOKUP(D6334,'Resources Final'!A:G,7,FALSE)=0,"",VLOOKUP(D6334,'Resources Final'!A:G,7,FALSE))</f>
        <v/>
      </c>
    </row>
    <row r="6335" spans="1:15" x14ac:dyDescent="0.2">
      <c r="A6335" s="11">
        <v>990</v>
      </c>
      <c r="B6335" s="11" t="str">
        <f t="shared" si="113"/>
        <v>David H. Koch Charitable Foundation_Ancient Egypt Research Associates2017250000</v>
      </c>
      <c r="C6335" s="11" t="s">
        <v>955</v>
      </c>
      <c r="D6335" s="11" t="s">
        <v>220</v>
      </c>
      <c r="E6335" s="11" t="s">
        <v>220</v>
      </c>
      <c r="F6335" s="4">
        <v>250000</v>
      </c>
      <c r="G6335" s="3">
        <v>2017</v>
      </c>
      <c r="H6335" s="3" t="s">
        <v>21</v>
      </c>
      <c r="I6335" s="12"/>
      <c r="J6335" s="3">
        <v>3</v>
      </c>
      <c r="K6335" s="3" t="str">
        <f>IF(VLOOKUP(D6335,'Resources Final'!A:C,3,FALSE)=0,"",VLOOKUP(D6335,'Resources Final'!A:C,3,FALSE))</f>
        <v/>
      </c>
      <c r="L6335" s="3" t="str">
        <f>IF(VLOOKUP(D6335,'Resources Final'!A:D,4,FALSE)=0,"",VLOOKUP(D6335,'Resources Final'!A:D,4,FALSE))</f>
        <v/>
      </c>
      <c r="M6335" s="3" t="str">
        <f>IF(VLOOKUP(D6335,'Resources Final'!A:E,5,FALSE)=0,"",VLOOKUP(D6335,'Resources Final'!A:E,5,FALSE))</f>
        <v>N</v>
      </c>
      <c r="N6335" s="7" t="str">
        <f>IF(VLOOKUP(D6335,'Resources Final'!A:F,6,FALSE)=0,"",VLOOKUP(D6335,'Resources Final'!A:F,6,FALSE))</f>
        <v/>
      </c>
      <c r="O6335" s="3" t="str">
        <f>IF(VLOOKUP(D6335,'Resources Final'!A:G,7,FALSE)=0,"",VLOOKUP(D6335,'Resources Final'!A:G,7,FALSE))</f>
        <v/>
      </c>
    </row>
    <row r="6336" spans="1:15" x14ac:dyDescent="0.2">
      <c r="A6336" s="11">
        <v>990</v>
      </c>
      <c r="B6336" s="11" t="str">
        <f t="shared" si="113"/>
        <v>David H. Koch Charitable Foundation_Federalist Society for Law and Public Policy Studies2017200000</v>
      </c>
      <c r="C6336" s="11" t="s">
        <v>955</v>
      </c>
      <c r="D6336" s="11" t="s">
        <v>1199</v>
      </c>
      <c r="E6336" s="11" t="s">
        <v>1199</v>
      </c>
      <c r="F6336" s="4">
        <v>200000</v>
      </c>
      <c r="G6336" s="3">
        <v>2017</v>
      </c>
      <c r="H6336" s="3" t="s">
        <v>21</v>
      </c>
      <c r="I6336" s="12"/>
      <c r="J6336" s="3">
        <v>4</v>
      </c>
      <c r="K6336" s="3" t="str">
        <f>IF(VLOOKUP(D6336,'Resources Final'!A:C,3,FALSE)=0,"",VLOOKUP(D6336,'Resources Final'!A:C,3,FALSE))</f>
        <v/>
      </c>
      <c r="L6336" s="3" t="str">
        <f>IF(VLOOKUP(D6336,'Resources Final'!A:D,4,FALSE)=0,"",VLOOKUP(D6336,'Resources Final'!A:D,4,FALSE))</f>
        <v/>
      </c>
      <c r="M6336" s="3" t="str">
        <f>IF(VLOOKUP(D6336,'Resources Final'!A:E,5,FALSE)=0,"",VLOOKUP(D6336,'Resources Final'!A:E,5,FALSE))</f>
        <v/>
      </c>
      <c r="N6336" s="7" t="str">
        <f>IF(VLOOKUP(D6336,'Resources Final'!A:F,6,FALSE)=0,"",VLOOKUP(D6336,'Resources Final'!A:F,6,FALSE))</f>
        <v>http://www.sourcewatch.org/index.php/Federalist_Society_for_Law_and_Public_Policy_Studies</v>
      </c>
      <c r="O6336" s="3" t="str">
        <f>IF(VLOOKUP(D6336,'Resources Final'!A:G,7,FALSE)=0,"",VLOOKUP(D6336,'Resources Final'!A:G,7,FALSE))</f>
        <v>Sourcewatch</v>
      </c>
    </row>
    <row r="6337" spans="1:15" x14ac:dyDescent="0.2">
      <c r="A6337" s="11">
        <v>990</v>
      </c>
      <c r="B6337" s="11" t="str">
        <f t="shared" si="113"/>
        <v>David H. Koch Charitable Foundation_Cold Spring Harbor Laboratory20171000000</v>
      </c>
      <c r="C6337" s="11" t="s">
        <v>955</v>
      </c>
      <c r="D6337" s="11" t="s">
        <v>772</v>
      </c>
      <c r="E6337" s="11" t="s">
        <v>772</v>
      </c>
      <c r="F6337" s="4">
        <v>1000000</v>
      </c>
      <c r="G6337" s="3">
        <v>2017</v>
      </c>
      <c r="H6337" s="3" t="s">
        <v>21</v>
      </c>
      <c r="I6337" s="12"/>
      <c r="J6337" s="3">
        <v>5</v>
      </c>
      <c r="K6337" s="3" t="str">
        <f>IF(VLOOKUP(D6337,'Resources Final'!A:C,3,FALSE)=0,"",VLOOKUP(D6337,'Resources Final'!A:C,3,FALSE))</f>
        <v/>
      </c>
      <c r="L6337" s="3" t="str">
        <f>IF(VLOOKUP(D6337,'Resources Final'!A:D,4,FALSE)=0,"",VLOOKUP(D6337,'Resources Final'!A:D,4,FALSE))</f>
        <v/>
      </c>
      <c r="M6337" s="3" t="str">
        <f>IF(VLOOKUP(D6337,'Resources Final'!A:E,5,FALSE)=0,"",VLOOKUP(D6337,'Resources Final'!A:E,5,FALSE))</f>
        <v/>
      </c>
      <c r="N6337" s="7" t="str">
        <f>IF(VLOOKUP(D6337,'Resources Final'!A:F,6,FALSE)=0,"",VLOOKUP(D6337,'Resources Final'!A:F,6,FALSE))</f>
        <v/>
      </c>
      <c r="O6337" s="3" t="str">
        <f>IF(VLOOKUP(D6337,'Resources Final'!A:G,7,FALSE)=0,"",VLOOKUP(D6337,'Resources Final'!A:G,7,FALSE))</f>
        <v/>
      </c>
    </row>
    <row r="6338" spans="1:15" x14ac:dyDescent="0.2">
      <c r="A6338" s="11">
        <v>990</v>
      </c>
      <c r="B6338" s="11" t="str">
        <f t="shared" ref="B6338:B6401" si="114">C6338&amp;"_"&amp;D6338&amp;G6338&amp;F6338</f>
        <v>David H. Koch Charitable Foundation_Dikembe Mutombo Foundation2017100500</v>
      </c>
      <c r="C6338" s="11" t="s">
        <v>955</v>
      </c>
      <c r="D6338" s="11" t="s">
        <v>993</v>
      </c>
      <c r="E6338" s="11" t="s">
        <v>993</v>
      </c>
      <c r="F6338" s="4">
        <v>100500</v>
      </c>
      <c r="G6338" s="3">
        <v>2017</v>
      </c>
      <c r="H6338" s="3" t="s">
        <v>21</v>
      </c>
      <c r="I6338" s="12"/>
      <c r="J6338" s="3">
        <v>6</v>
      </c>
      <c r="K6338" s="3" t="str">
        <f>IF(VLOOKUP(D6338,'Resources Final'!A:C,3,FALSE)=0,"",VLOOKUP(D6338,'Resources Final'!A:C,3,FALSE))</f>
        <v/>
      </c>
      <c r="L6338" s="3" t="str">
        <f>IF(VLOOKUP(D6338,'Resources Final'!A:D,4,FALSE)=0,"",VLOOKUP(D6338,'Resources Final'!A:D,4,FALSE))</f>
        <v/>
      </c>
      <c r="M6338" s="3" t="str">
        <f>IF(VLOOKUP(D6338,'Resources Final'!A:E,5,FALSE)=0,"",VLOOKUP(D6338,'Resources Final'!A:E,5,FALSE))</f>
        <v>N</v>
      </c>
      <c r="N6338" s="7" t="str">
        <f>IF(VLOOKUP(D6338,'Resources Final'!A:F,6,FALSE)=0,"",VLOOKUP(D6338,'Resources Final'!A:F,6,FALSE))</f>
        <v/>
      </c>
      <c r="O6338" s="3" t="str">
        <f>IF(VLOOKUP(D6338,'Resources Final'!A:G,7,FALSE)=0,"",VLOOKUP(D6338,'Resources Final'!A:G,7,FALSE))</f>
        <v/>
      </c>
    </row>
    <row r="6339" spans="1:15" x14ac:dyDescent="0.2">
      <c r="A6339" s="11">
        <v>990</v>
      </c>
      <c r="B6339" s="11" t="str">
        <f t="shared" si="114"/>
        <v>David H. Koch Charitable Foundation_Bill of Rights Institute2017200000</v>
      </c>
      <c r="C6339" s="11" t="s">
        <v>955</v>
      </c>
      <c r="D6339" s="11" t="s">
        <v>428</v>
      </c>
      <c r="E6339" s="11" t="s">
        <v>428</v>
      </c>
      <c r="F6339" s="4">
        <v>200000</v>
      </c>
      <c r="G6339" s="3">
        <v>2017</v>
      </c>
      <c r="H6339" s="3" t="s">
        <v>21</v>
      </c>
      <c r="I6339" s="12"/>
      <c r="J6339" s="3">
        <v>7</v>
      </c>
      <c r="K6339" s="3" t="str">
        <f>IF(VLOOKUP(D6339,'Resources Final'!A:C,3,FALSE)=0,"",VLOOKUP(D6339,'Resources Final'!A:C,3,FALSE))</f>
        <v/>
      </c>
      <c r="L6339" s="3" t="str">
        <f>IF(VLOOKUP(D6339,'Resources Final'!A:D,4,FALSE)=0,"",VLOOKUP(D6339,'Resources Final'!A:D,4,FALSE))</f>
        <v/>
      </c>
      <c r="M6339" s="3" t="str">
        <f>IF(VLOOKUP(D6339,'Resources Final'!A:E,5,FALSE)=0,"",VLOOKUP(D6339,'Resources Final'!A:E,5,FALSE))</f>
        <v/>
      </c>
      <c r="N6339" s="7" t="str">
        <f>IF(VLOOKUP(D6339,'Resources Final'!A:F,6,FALSE)=0,"",VLOOKUP(D6339,'Resources Final'!A:F,6,FALSE))</f>
        <v>https://www.sourcewatch.org/index.php/Bill_of_Rights_Institute</v>
      </c>
      <c r="O6339" s="3" t="str">
        <f>IF(VLOOKUP(D6339,'Resources Final'!A:G,7,FALSE)=0,"",VLOOKUP(D6339,'Resources Final'!A:G,7,FALSE))</f>
        <v>Sourcewatch</v>
      </c>
    </row>
    <row r="6340" spans="1:15" x14ac:dyDescent="0.2">
      <c r="A6340" s="11">
        <v>990</v>
      </c>
      <c r="B6340" s="11" t="str">
        <f t="shared" si="114"/>
        <v>David H. Koch Charitable Foundation_Institute for Humane Studies at George Mason University2017400000</v>
      </c>
      <c r="C6340" s="11" t="s">
        <v>955</v>
      </c>
      <c r="D6340" s="11" t="s">
        <v>1680</v>
      </c>
      <c r="E6340" s="11" t="s">
        <v>4261</v>
      </c>
      <c r="F6340" s="4">
        <v>400000</v>
      </c>
      <c r="G6340" s="3">
        <v>2017</v>
      </c>
      <c r="H6340" s="3" t="s">
        <v>21</v>
      </c>
      <c r="I6340" s="12"/>
      <c r="J6340" s="3">
        <v>8</v>
      </c>
      <c r="K6340" s="3" t="str">
        <f>IF(VLOOKUP(D6340,'Resources Final'!A:C,3,FALSE)=0,"",VLOOKUP(D6340,'Resources Final'!A:C,3,FALSE))</f>
        <v/>
      </c>
      <c r="L6340" s="3" t="str">
        <f>IF(VLOOKUP(D6340,'Resources Final'!A:D,4,FALSE)=0,"",VLOOKUP(D6340,'Resources Final'!A:D,4,FALSE))</f>
        <v>Y</v>
      </c>
      <c r="M6340" s="3" t="str">
        <f>IF(VLOOKUP(D6340,'Resources Final'!A:E,5,FALSE)=0,"",VLOOKUP(D6340,'Resources Final'!A:E,5,FALSE))</f>
        <v/>
      </c>
      <c r="N6340" s="7" t="str">
        <f>IF(VLOOKUP(D6340,'Resources Final'!A:F,6,FALSE)=0,"",VLOOKUP(D6340,'Resources Final'!A:F,6,FALSE))</f>
        <v>https://www.desmogblog.com/institute-humane-studies-george-mason-university</v>
      </c>
      <c r="O6340" s="3" t="str">
        <f>IF(VLOOKUP(D6340,'Resources Final'!A:G,7,FALSE)=0,"",VLOOKUP(D6340,'Resources Final'!A:G,7,FALSE))</f>
        <v>Desmog</v>
      </c>
    </row>
    <row r="6341" spans="1:15" x14ac:dyDescent="0.2">
      <c r="A6341" s="11">
        <v>990</v>
      </c>
      <c r="B6341" s="11" t="str">
        <f t="shared" si="114"/>
        <v>David H. Koch Charitable Foundation_Pacific Research Institute for Public Policy2017150000</v>
      </c>
      <c r="C6341" s="11" t="s">
        <v>955</v>
      </c>
      <c r="D6341" s="11" t="s">
        <v>2786</v>
      </c>
      <c r="E6341" s="11" t="s">
        <v>2786</v>
      </c>
      <c r="F6341" s="4">
        <v>150000</v>
      </c>
      <c r="G6341" s="3">
        <v>2017</v>
      </c>
      <c r="H6341" s="3" t="s">
        <v>21</v>
      </c>
      <c r="I6341" s="12"/>
      <c r="J6341" s="3">
        <v>9</v>
      </c>
      <c r="K6341" s="3" t="str">
        <f>IF(VLOOKUP(D6341,'Resources Final'!A:C,3,FALSE)=0,"",VLOOKUP(D6341,'Resources Final'!A:C,3,FALSE))</f>
        <v/>
      </c>
      <c r="L6341" s="3" t="str">
        <f>IF(VLOOKUP(D6341,'Resources Final'!A:D,4,FALSE)=0,"",VLOOKUP(D6341,'Resources Final'!A:D,4,FALSE))</f>
        <v/>
      </c>
      <c r="M6341" s="3" t="str">
        <f>IF(VLOOKUP(D6341,'Resources Final'!A:E,5,FALSE)=0,"",VLOOKUP(D6341,'Resources Final'!A:E,5,FALSE))</f>
        <v/>
      </c>
      <c r="N6341" s="7" t="str">
        <f>IF(VLOOKUP(D6341,'Resources Final'!A:F,6,FALSE)=0,"",VLOOKUP(D6341,'Resources Final'!A:F,6,FALSE))</f>
        <v>https://www.desmogblog.com/pacific-research-institute</v>
      </c>
      <c r="O6341" s="3" t="str">
        <f>IF(VLOOKUP(D6341,'Resources Final'!A:G,7,FALSE)=0,"",VLOOKUP(D6341,'Resources Final'!A:G,7,FALSE))</f>
        <v>Desmog</v>
      </c>
    </row>
    <row r="6342" spans="1:15" x14ac:dyDescent="0.2">
      <c r="A6342" s="11">
        <v>990</v>
      </c>
      <c r="B6342" s="11" t="str">
        <f t="shared" si="114"/>
        <v>David H. Koch Charitable Foundation_United States Olympic &amp; Paralympic Foundation2017100000</v>
      </c>
      <c r="C6342" s="11" t="s">
        <v>955</v>
      </c>
      <c r="D6342" s="11" t="s">
        <v>3715</v>
      </c>
      <c r="E6342" s="11" t="s">
        <v>3715</v>
      </c>
      <c r="F6342" s="4">
        <v>100000</v>
      </c>
      <c r="G6342" s="3">
        <v>2017</v>
      </c>
      <c r="H6342" s="3" t="s">
        <v>21</v>
      </c>
      <c r="I6342" s="12"/>
      <c r="J6342" s="3">
        <v>10</v>
      </c>
      <c r="K6342" s="3" t="str">
        <f>IF(VLOOKUP(D6342,'Resources Final'!A:C,3,FALSE)=0,"",VLOOKUP(D6342,'Resources Final'!A:C,3,FALSE))</f>
        <v/>
      </c>
      <c r="L6342" s="3" t="str">
        <f>IF(VLOOKUP(D6342,'Resources Final'!A:D,4,FALSE)=0,"",VLOOKUP(D6342,'Resources Final'!A:D,4,FALSE))</f>
        <v/>
      </c>
      <c r="M6342" s="3" t="str">
        <f>IF(VLOOKUP(D6342,'Resources Final'!A:E,5,FALSE)=0,"",VLOOKUP(D6342,'Resources Final'!A:E,5,FALSE))</f>
        <v>N</v>
      </c>
      <c r="N6342" s="7" t="str">
        <f>IF(VLOOKUP(D6342,'Resources Final'!A:F,6,FALSE)=0,"",VLOOKUP(D6342,'Resources Final'!A:F,6,FALSE))</f>
        <v/>
      </c>
      <c r="O6342" s="3" t="str">
        <f>IF(VLOOKUP(D6342,'Resources Final'!A:G,7,FALSE)=0,"",VLOOKUP(D6342,'Resources Final'!A:G,7,FALSE))</f>
        <v/>
      </c>
    </row>
    <row r="6343" spans="1:15" x14ac:dyDescent="0.2">
      <c r="A6343" s="11">
        <v>990</v>
      </c>
      <c r="B6343" s="11" t="str">
        <f t="shared" si="114"/>
        <v>Fred C. and Mary R. Koch Foundation_Big Brothers Big Sisters of Sedgwick County2001100000</v>
      </c>
      <c r="C6343" s="11" t="s">
        <v>4161</v>
      </c>
      <c r="D6343" s="11" t="s">
        <v>426</v>
      </c>
      <c r="E6343" s="11" t="s">
        <v>426</v>
      </c>
      <c r="F6343" s="4">
        <v>100000</v>
      </c>
      <c r="G6343" s="3">
        <v>2001</v>
      </c>
      <c r="H6343" s="3" t="s">
        <v>21</v>
      </c>
      <c r="I6343" s="12"/>
      <c r="J6343" s="3">
        <v>1</v>
      </c>
      <c r="K6343" s="3" t="str">
        <f>IF(VLOOKUP(D6343,'Resources Final'!A:C,3,FALSE)=0,"",VLOOKUP(D6343,'Resources Final'!A:C,3,FALSE))</f>
        <v/>
      </c>
      <c r="L6343" s="3" t="str">
        <f>IF(VLOOKUP(D6343,'Resources Final'!A:D,4,FALSE)=0,"",VLOOKUP(D6343,'Resources Final'!A:D,4,FALSE))</f>
        <v/>
      </c>
      <c r="M6343" s="3" t="str">
        <f>IF(VLOOKUP(D6343,'Resources Final'!A:E,5,FALSE)=0,"",VLOOKUP(D6343,'Resources Final'!A:E,5,FALSE))</f>
        <v>N</v>
      </c>
      <c r="N6343" s="7" t="str">
        <f>IF(VLOOKUP(D6343,'Resources Final'!A:F,6,FALSE)=0,"",VLOOKUP(D6343,'Resources Final'!A:F,6,FALSE))</f>
        <v/>
      </c>
      <c r="O6343" s="3" t="str">
        <f>IF(VLOOKUP(D6343,'Resources Final'!A:G,7,FALSE)=0,"",VLOOKUP(D6343,'Resources Final'!A:G,7,FALSE))</f>
        <v/>
      </c>
    </row>
    <row r="6344" spans="1:15" x14ac:dyDescent="0.2">
      <c r="A6344" s="11">
        <v>990</v>
      </c>
      <c r="B6344" s="11" t="str">
        <f t="shared" si="114"/>
        <v>Fred C. and Mary R. Koch Foundation_Center for Health &amp; Wellness200115000</v>
      </c>
      <c r="C6344" s="11" t="s">
        <v>4161</v>
      </c>
      <c r="D6344" s="11" t="s">
        <v>659</v>
      </c>
      <c r="E6344" s="11" t="s">
        <v>659</v>
      </c>
      <c r="F6344" s="4">
        <v>15000</v>
      </c>
      <c r="G6344" s="3">
        <v>2001</v>
      </c>
      <c r="H6344" s="3" t="s">
        <v>21</v>
      </c>
      <c r="I6344" s="12"/>
      <c r="J6344" s="3">
        <v>2</v>
      </c>
      <c r="K6344" s="3" t="str">
        <f>IF(VLOOKUP(D6344,'Resources Final'!A:C,3,FALSE)=0,"",VLOOKUP(D6344,'Resources Final'!A:C,3,FALSE))</f>
        <v/>
      </c>
      <c r="L6344" s="3" t="str">
        <f>IF(VLOOKUP(D6344,'Resources Final'!A:D,4,FALSE)=0,"",VLOOKUP(D6344,'Resources Final'!A:D,4,FALSE))</f>
        <v/>
      </c>
      <c r="M6344" s="3" t="str">
        <f>IF(VLOOKUP(D6344,'Resources Final'!A:E,5,FALSE)=0,"",VLOOKUP(D6344,'Resources Final'!A:E,5,FALSE))</f>
        <v/>
      </c>
      <c r="N6344" s="7" t="str">
        <f>IF(VLOOKUP(D6344,'Resources Final'!A:F,6,FALSE)=0,"",VLOOKUP(D6344,'Resources Final'!A:F,6,FALSE))</f>
        <v/>
      </c>
      <c r="O6344" s="3" t="str">
        <f>IF(VLOOKUP(D6344,'Resources Final'!A:G,7,FALSE)=0,"",VLOOKUP(D6344,'Resources Final'!A:G,7,FALSE))</f>
        <v/>
      </c>
    </row>
    <row r="6345" spans="1:15" x14ac:dyDescent="0.2">
      <c r="A6345" s="11">
        <v>990</v>
      </c>
      <c r="B6345" s="11" t="str">
        <f t="shared" si="114"/>
        <v>Fred C. and Mary R. Koch Foundation_Chamber Music at the Barn20015000</v>
      </c>
      <c r="C6345" s="11" t="s">
        <v>4161</v>
      </c>
      <c r="D6345" s="11" t="s">
        <v>689</v>
      </c>
      <c r="E6345" s="11" t="s">
        <v>689</v>
      </c>
      <c r="F6345" s="4">
        <v>5000</v>
      </c>
      <c r="G6345" s="3">
        <v>2001</v>
      </c>
      <c r="H6345" s="3" t="s">
        <v>21</v>
      </c>
      <c r="I6345" s="12"/>
      <c r="J6345" s="3">
        <v>3</v>
      </c>
      <c r="K6345" s="3" t="str">
        <f>IF(VLOOKUP(D6345,'Resources Final'!A:C,3,FALSE)=0,"",VLOOKUP(D6345,'Resources Final'!A:C,3,FALSE))</f>
        <v/>
      </c>
      <c r="L6345" s="3" t="str">
        <f>IF(VLOOKUP(D6345,'Resources Final'!A:D,4,FALSE)=0,"",VLOOKUP(D6345,'Resources Final'!A:D,4,FALSE))</f>
        <v/>
      </c>
      <c r="M6345" s="3" t="str">
        <f>IF(VLOOKUP(D6345,'Resources Final'!A:E,5,FALSE)=0,"",VLOOKUP(D6345,'Resources Final'!A:E,5,FALSE))</f>
        <v>N</v>
      </c>
      <c r="N6345" s="7" t="str">
        <f>IF(VLOOKUP(D6345,'Resources Final'!A:F,6,FALSE)=0,"",VLOOKUP(D6345,'Resources Final'!A:F,6,FALSE))</f>
        <v/>
      </c>
      <c r="O6345" s="3" t="str">
        <f>IF(VLOOKUP(D6345,'Resources Final'!A:G,7,FALSE)=0,"",VLOOKUP(D6345,'Resources Final'!A:G,7,FALSE))</f>
        <v/>
      </c>
    </row>
    <row r="6346" spans="1:15" x14ac:dyDescent="0.2">
      <c r="A6346" s="11">
        <v>990</v>
      </c>
      <c r="B6346" s="11" t="str">
        <f t="shared" si="114"/>
        <v>Fred C. and Mary R. Koch Foundation_Communities in Schools200110000</v>
      </c>
      <c r="C6346" s="11" t="s">
        <v>4161</v>
      </c>
      <c r="D6346" s="11" t="s">
        <v>811</v>
      </c>
      <c r="E6346" s="11" t="s">
        <v>811</v>
      </c>
      <c r="F6346" s="4">
        <v>10000</v>
      </c>
      <c r="G6346" s="3">
        <v>2001</v>
      </c>
      <c r="H6346" s="3" t="s">
        <v>21</v>
      </c>
      <c r="I6346" s="12"/>
      <c r="J6346" s="3">
        <v>4</v>
      </c>
      <c r="K6346" s="3" t="str">
        <f>IF(VLOOKUP(D6346,'Resources Final'!A:C,3,FALSE)=0,"",VLOOKUP(D6346,'Resources Final'!A:C,3,FALSE))</f>
        <v/>
      </c>
      <c r="L6346" s="3" t="str">
        <f>IF(VLOOKUP(D6346,'Resources Final'!A:D,4,FALSE)=0,"",VLOOKUP(D6346,'Resources Final'!A:D,4,FALSE))</f>
        <v>Y</v>
      </c>
      <c r="M6346" s="3" t="str">
        <f>IF(VLOOKUP(D6346,'Resources Final'!A:E,5,FALSE)=0,"",VLOOKUP(D6346,'Resources Final'!A:E,5,FALSE))</f>
        <v/>
      </c>
      <c r="N6346" s="7" t="str">
        <f>IF(VLOOKUP(D6346,'Resources Final'!A:F,6,FALSE)=0,"",VLOOKUP(D6346,'Resources Final'!A:F,6,FALSE))</f>
        <v/>
      </c>
      <c r="O6346" s="3" t="str">
        <f>IF(VLOOKUP(D6346,'Resources Final'!A:G,7,FALSE)=0,"",VLOOKUP(D6346,'Resources Final'!A:G,7,FALSE))</f>
        <v/>
      </c>
    </row>
    <row r="6347" spans="1:15" x14ac:dyDescent="0.2">
      <c r="A6347" s="11">
        <v>990</v>
      </c>
      <c r="B6347" s="11" t="str">
        <f t="shared" si="114"/>
        <v>Fred C. and Mary R. Koch Foundation_Friends of the Wichita Art Museum200110000</v>
      </c>
      <c r="C6347" s="11" t="s">
        <v>4161</v>
      </c>
      <c r="D6347" s="11" t="s">
        <v>1305</v>
      </c>
      <c r="E6347" s="11" t="s">
        <v>1305</v>
      </c>
      <c r="F6347" s="4">
        <v>10000</v>
      </c>
      <c r="G6347" s="3">
        <v>2001</v>
      </c>
      <c r="H6347" s="3" t="s">
        <v>21</v>
      </c>
      <c r="I6347" s="12"/>
      <c r="J6347" s="3">
        <v>5</v>
      </c>
      <c r="K6347" s="3" t="str">
        <f>IF(VLOOKUP(D6347,'Resources Final'!A:C,3,FALSE)=0,"",VLOOKUP(D6347,'Resources Final'!A:C,3,FALSE))</f>
        <v/>
      </c>
      <c r="L6347" s="3" t="str">
        <f>IF(VLOOKUP(D6347,'Resources Final'!A:D,4,FALSE)=0,"",VLOOKUP(D6347,'Resources Final'!A:D,4,FALSE))</f>
        <v/>
      </c>
      <c r="M6347" s="3" t="str">
        <f>IF(VLOOKUP(D6347,'Resources Final'!A:E,5,FALSE)=0,"",VLOOKUP(D6347,'Resources Final'!A:E,5,FALSE))</f>
        <v>N</v>
      </c>
      <c r="N6347" s="7" t="str">
        <f>IF(VLOOKUP(D6347,'Resources Final'!A:F,6,FALSE)=0,"",VLOOKUP(D6347,'Resources Final'!A:F,6,FALSE))</f>
        <v/>
      </c>
      <c r="O6347" s="3" t="str">
        <f>IF(VLOOKUP(D6347,'Resources Final'!A:G,7,FALSE)=0,"",VLOOKUP(D6347,'Resources Final'!A:G,7,FALSE))</f>
        <v/>
      </c>
    </row>
    <row r="6348" spans="1:15" x14ac:dyDescent="0.2">
      <c r="A6348" s="11">
        <v>990</v>
      </c>
      <c r="B6348" s="11" t="str">
        <f t="shared" si="114"/>
        <v>Fred C. and Mary R. Koch Foundation_Friends University200117500</v>
      </c>
      <c r="C6348" s="11" t="s">
        <v>4161</v>
      </c>
      <c r="D6348" s="11" t="s">
        <v>1306</v>
      </c>
      <c r="E6348" s="11" t="s">
        <v>1306</v>
      </c>
      <c r="F6348" s="4">
        <v>17500</v>
      </c>
      <c r="G6348" s="3">
        <v>2001</v>
      </c>
      <c r="H6348" s="3" t="s">
        <v>21</v>
      </c>
      <c r="I6348" s="12"/>
      <c r="J6348" s="3">
        <v>6</v>
      </c>
      <c r="K6348" s="3" t="str">
        <f>IF(VLOOKUP(D6348,'Resources Final'!A:C,3,FALSE)=0,"",VLOOKUP(D6348,'Resources Final'!A:C,3,FALSE))</f>
        <v/>
      </c>
      <c r="L6348" s="3" t="str">
        <f>IF(VLOOKUP(D6348,'Resources Final'!A:D,4,FALSE)=0,"",VLOOKUP(D6348,'Resources Final'!A:D,4,FALSE))</f>
        <v>Y</v>
      </c>
      <c r="M6348" s="3" t="str">
        <f>IF(VLOOKUP(D6348,'Resources Final'!A:E,5,FALSE)=0,"",VLOOKUP(D6348,'Resources Final'!A:E,5,FALSE))</f>
        <v/>
      </c>
      <c r="N6348" s="7" t="str">
        <f>IF(VLOOKUP(D6348,'Resources Final'!A:F,6,FALSE)=0,"",VLOOKUP(D6348,'Resources Final'!A:F,6,FALSE))</f>
        <v/>
      </c>
      <c r="O6348" s="3" t="str">
        <f>IF(VLOOKUP(D6348,'Resources Final'!A:G,7,FALSE)=0,"",VLOOKUP(D6348,'Resources Final'!A:G,7,FALSE))</f>
        <v/>
      </c>
    </row>
    <row r="6349" spans="1:15" x14ac:dyDescent="0.2">
      <c r="A6349" s="11">
        <v>990</v>
      </c>
      <c r="B6349" s="11" t="str">
        <f t="shared" si="114"/>
        <v>Fred C. and Mary R. Koch Foundation_Friends University200110000</v>
      </c>
      <c r="C6349" s="11" t="s">
        <v>4161</v>
      </c>
      <c r="D6349" s="11" t="s">
        <v>1306</v>
      </c>
      <c r="E6349" s="11" t="s">
        <v>1306</v>
      </c>
      <c r="F6349" s="4">
        <v>10000</v>
      </c>
      <c r="G6349" s="3">
        <v>2001</v>
      </c>
      <c r="H6349" s="3" t="s">
        <v>21</v>
      </c>
      <c r="I6349" s="12"/>
      <c r="J6349" s="3">
        <v>7</v>
      </c>
      <c r="K6349" s="3" t="str">
        <f>IF(VLOOKUP(D6349,'Resources Final'!A:C,3,FALSE)=0,"",VLOOKUP(D6349,'Resources Final'!A:C,3,FALSE))</f>
        <v/>
      </c>
      <c r="L6349" s="3" t="str">
        <f>IF(VLOOKUP(D6349,'Resources Final'!A:D,4,FALSE)=0,"",VLOOKUP(D6349,'Resources Final'!A:D,4,FALSE))</f>
        <v>Y</v>
      </c>
      <c r="M6349" s="3" t="str">
        <f>IF(VLOOKUP(D6349,'Resources Final'!A:E,5,FALSE)=0,"",VLOOKUP(D6349,'Resources Final'!A:E,5,FALSE))</f>
        <v/>
      </c>
      <c r="N6349" s="7" t="str">
        <f>IF(VLOOKUP(D6349,'Resources Final'!A:F,6,FALSE)=0,"",VLOOKUP(D6349,'Resources Final'!A:F,6,FALSE))</f>
        <v/>
      </c>
      <c r="O6349" s="3" t="str">
        <f>IF(VLOOKUP(D6349,'Resources Final'!A:G,7,FALSE)=0,"",VLOOKUP(D6349,'Resources Final'!A:G,7,FALSE))</f>
        <v/>
      </c>
    </row>
    <row r="6350" spans="1:15" x14ac:dyDescent="0.2">
      <c r="A6350" s="11">
        <v>990</v>
      </c>
      <c r="B6350" s="11" t="str">
        <f t="shared" si="114"/>
        <v>Fred C. and Mary R. Koch Foundation_Fundamental Learning Center20012500</v>
      </c>
      <c r="C6350" s="11" t="s">
        <v>4161</v>
      </c>
      <c r="D6350" s="11" t="s">
        <v>1320</v>
      </c>
      <c r="E6350" s="11" t="s">
        <v>1320</v>
      </c>
      <c r="F6350" s="4">
        <v>2500</v>
      </c>
      <c r="G6350" s="3">
        <v>2001</v>
      </c>
      <c r="H6350" s="3" t="s">
        <v>21</v>
      </c>
      <c r="I6350" s="12"/>
      <c r="J6350" s="3">
        <v>8</v>
      </c>
      <c r="K6350" s="3" t="str">
        <f>IF(VLOOKUP(D6350,'Resources Final'!A:C,3,FALSE)=0,"",VLOOKUP(D6350,'Resources Final'!A:C,3,FALSE))</f>
        <v/>
      </c>
      <c r="L6350" s="3" t="str">
        <f>IF(VLOOKUP(D6350,'Resources Final'!A:D,4,FALSE)=0,"",VLOOKUP(D6350,'Resources Final'!A:D,4,FALSE))</f>
        <v/>
      </c>
      <c r="M6350" s="3" t="str">
        <f>IF(VLOOKUP(D6350,'Resources Final'!A:E,5,FALSE)=0,"",VLOOKUP(D6350,'Resources Final'!A:E,5,FALSE))</f>
        <v>N</v>
      </c>
      <c r="N6350" s="7" t="str">
        <f>IF(VLOOKUP(D6350,'Resources Final'!A:F,6,FALSE)=0,"",VLOOKUP(D6350,'Resources Final'!A:F,6,FALSE))</f>
        <v/>
      </c>
      <c r="O6350" s="3" t="str">
        <f>IF(VLOOKUP(D6350,'Resources Final'!A:G,7,FALSE)=0,"",VLOOKUP(D6350,'Resources Final'!A:G,7,FALSE))</f>
        <v/>
      </c>
    </row>
    <row r="6351" spans="1:15" x14ac:dyDescent="0.2">
      <c r="A6351" s="11">
        <v>990</v>
      </c>
      <c r="B6351" s="11" t="str">
        <f t="shared" si="114"/>
        <v>Fred C. and Mary R. Koch Foundation_Kansas Agricultural Rural Leadership20011000</v>
      </c>
      <c r="C6351" s="11" t="s">
        <v>4161</v>
      </c>
      <c r="D6351" s="11" t="s">
        <v>1946</v>
      </c>
      <c r="E6351" s="11" t="s">
        <v>1946</v>
      </c>
      <c r="F6351" s="4">
        <v>1000</v>
      </c>
      <c r="G6351" s="3">
        <v>2001</v>
      </c>
      <c r="H6351" s="3" t="s">
        <v>21</v>
      </c>
      <c r="I6351" s="12"/>
      <c r="J6351" s="3">
        <v>9</v>
      </c>
      <c r="K6351" s="3" t="str">
        <f>IF(VLOOKUP(D6351,'Resources Final'!A:C,3,FALSE)=0,"",VLOOKUP(D6351,'Resources Final'!A:C,3,FALSE))</f>
        <v/>
      </c>
      <c r="L6351" s="3" t="str">
        <f>IF(VLOOKUP(D6351,'Resources Final'!A:D,4,FALSE)=0,"",VLOOKUP(D6351,'Resources Final'!A:D,4,FALSE))</f>
        <v>Y</v>
      </c>
      <c r="M6351" s="3" t="str">
        <f>IF(VLOOKUP(D6351,'Resources Final'!A:E,5,FALSE)=0,"",VLOOKUP(D6351,'Resources Final'!A:E,5,FALSE))</f>
        <v/>
      </c>
      <c r="N6351" s="7" t="str">
        <f>IF(VLOOKUP(D6351,'Resources Final'!A:F,6,FALSE)=0,"",VLOOKUP(D6351,'Resources Final'!A:F,6,FALSE))</f>
        <v/>
      </c>
      <c r="O6351" s="3" t="str">
        <f>IF(VLOOKUP(D6351,'Resources Final'!A:G,7,FALSE)=0,"",VLOOKUP(D6351,'Resources Final'!A:G,7,FALSE))</f>
        <v/>
      </c>
    </row>
    <row r="6352" spans="1:15" x14ac:dyDescent="0.2">
      <c r="A6352" s="11">
        <v>990</v>
      </c>
      <c r="B6352" s="11" t="str">
        <f t="shared" si="114"/>
        <v>Fred C. and Mary R. Koch Foundation_Newman University200110000</v>
      </c>
      <c r="C6352" s="11" t="s">
        <v>4161</v>
      </c>
      <c r="D6352" s="11" t="s">
        <v>2664</v>
      </c>
      <c r="E6352" s="11" t="s">
        <v>2664</v>
      </c>
      <c r="F6352" s="4">
        <v>10000</v>
      </c>
      <c r="G6352" s="3">
        <v>2001</v>
      </c>
      <c r="H6352" s="3" t="s">
        <v>21</v>
      </c>
      <c r="I6352" s="12"/>
      <c r="J6352" s="3">
        <v>10</v>
      </c>
      <c r="K6352" s="3" t="str">
        <f>IF(VLOOKUP(D6352,'Resources Final'!A:C,3,FALSE)=0,"",VLOOKUP(D6352,'Resources Final'!A:C,3,FALSE))</f>
        <v/>
      </c>
      <c r="L6352" s="3" t="str">
        <f>IF(VLOOKUP(D6352,'Resources Final'!A:D,4,FALSE)=0,"",VLOOKUP(D6352,'Resources Final'!A:D,4,FALSE))</f>
        <v>Y</v>
      </c>
      <c r="M6352" s="3" t="str">
        <f>IF(VLOOKUP(D6352,'Resources Final'!A:E,5,FALSE)=0,"",VLOOKUP(D6352,'Resources Final'!A:E,5,FALSE))</f>
        <v/>
      </c>
      <c r="N6352" s="7" t="str">
        <f>IF(VLOOKUP(D6352,'Resources Final'!A:F,6,FALSE)=0,"",VLOOKUP(D6352,'Resources Final'!A:F,6,FALSE))</f>
        <v/>
      </c>
      <c r="O6352" s="3" t="str">
        <f>IF(VLOOKUP(D6352,'Resources Final'!A:G,7,FALSE)=0,"",VLOOKUP(D6352,'Resources Final'!A:G,7,FALSE))</f>
        <v/>
      </c>
    </row>
    <row r="6353" spans="1:15" x14ac:dyDescent="0.2">
      <c r="A6353" s="11">
        <v>990</v>
      </c>
      <c r="B6353" s="11" t="str">
        <f t="shared" si="114"/>
        <v>Fred C. and Mary R. Koch Foundation_Newman University200110000</v>
      </c>
      <c r="C6353" s="11" t="s">
        <v>4161</v>
      </c>
      <c r="D6353" s="11" t="s">
        <v>2664</v>
      </c>
      <c r="E6353" s="11" t="s">
        <v>2664</v>
      </c>
      <c r="F6353" s="4">
        <v>10000</v>
      </c>
      <c r="G6353" s="3">
        <v>2001</v>
      </c>
      <c r="H6353" s="3" t="s">
        <v>21</v>
      </c>
      <c r="I6353" s="12"/>
      <c r="J6353" s="3">
        <v>11</v>
      </c>
      <c r="K6353" s="3" t="str">
        <f>IF(VLOOKUP(D6353,'Resources Final'!A:C,3,FALSE)=0,"",VLOOKUP(D6353,'Resources Final'!A:C,3,FALSE))</f>
        <v/>
      </c>
      <c r="L6353" s="3" t="str">
        <f>IF(VLOOKUP(D6353,'Resources Final'!A:D,4,FALSE)=0,"",VLOOKUP(D6353,'Resources Final'!A:D,4,FALSE))</f>
        <v>Y</v>
      </c>
      <c r="M6353" s="3" t="str">
        <f>IF(VLOOKUP(D6353,'Resources Final'!A:E,5,FALSE)=0,"",VLOOKUP(D6353,'Resources Final'!A:E,5,FALSE))</f>
        <v/>
      </c>
      <c r="N6353" s="7" t="str">
        <f>IF(VLOOKUP(D6353,'Resources Final'!A:F,6,FALSE)=0,"",VLOOKUP(D6353,'Resources Final'!A:F,6,FALSE))</f>
        <v/>
      </c>
      <c r="O6353" s="3" t="str">
        <f>IF(VLOOKUP(D6353,'Resources Final'!A:G,7,FALSE)=0,"",VLOOKUP(D6353,'Resources Final'!A:G,7,FALSE))</f>
        <v/>
      </c>
    </row>
    <row r="6354" spans="1:15" x14ac:dyDescent="0.2">
      <c r="A6354" s="11">
        <v>990</v>
      </c>
      <c r="B6354" s="11" t="str">
        <f t="shared" si="114"/>
        <v>Fred C. and Mary R. Koch Foundation_Opera Kansas20017000</v>
      </c>
      <c r="C6354" s="11" t="s">
        <v>4161</v>
      </c>
      <c r="D6354" s="11" t="s">
        <v>2748</v>
      </c>
      <c r="E6354" s="11" t="s">
        <v>2748</v>
      </c>
      <c r="F6354" s="4">
        <v>7000</v>
      </c>
      <c r="G6354" s="3">
        <v>2001</v>
      </c>
      <c r="H6354" s="3" t="s">
        <v>21</v>
      </c>
      <c r="I6354" s="12"/>
      <c r="J6354" s="3">
        <v>12</v>
      </c>
      <c r="K6354" s="3" t="str">
        <f>IF(VLOOKUP(D6354,'Resources Final'!A:C,3,FALSE)=0,"",VLOOKUP(D6354,'Resources Final'!A:C,3,FALSE))</f>
        <v/>
      </c>
      <c r="L6354" s="3" t="str">
        <f>IF(VLOOKUP(D6354,'Resources Final'!A:D,4,FALSE)=0,"",VLOOKUP(D6354,'Resources Final'!A:D,4,FALSE))</f>
        <v/>
      </c>
      <c r="M6354" s="3" t="str">
        <f>IF(VLOOKUP(D6354,'Resources Final'!A:E,5,FALSE)=0,"",VLOOKUP(D6354,'Resources Final'!A:E,5,FALSE))</f>
        <v>N</v>
      </c>
      <c r="N6354" s="7" t="str">
        <f>IF(VLOOKUP(D6354,'Resources Final'!A:F,6,FALSE)=0,"",VLOOKUP(D6354,'Resources Final'!A:F,6,FALSE))</f>
        <v/>
      </c>
      <c r="O6354" s="3" t="str">
        <f>IF(VLOOKUP(D6354,'Resources Final'!A:G,7,FALSE)=0,"",VLOOKUP(D6354,'Resources Final'!A:G,7,FALSE))</f>
        <v/>
      </c>
    </row>
    <row r="6355" spans="1:15" x14ac:dyDescent="0.2">
      <c r="A6355" s="11">
        <v>990</v>
      </c>
      <c r="B6355" s="11" t="str">
        <f t="shared" si="114"/>
        <v>Fred C. and Mary R. Koch Foundation_Opera Kansas20014000</v>
      </c>
      <c r="C6355" s="11" t="s">
        <v>4161</v>
      </c>
      <c r="D6355" s="11" t="s">
        <v>2748</v>
      </c>
      <c r="E6355" s="11" t="s">
        <v>2748</v>
      </c>
      <c r="F6355" s="4">
        <v>4000</v>
      </c>
      <c r="G6355" s="3">
        <v>2001</v>
      </c>
      <c r="H6355" s="3" t="s">
        <v>21</v>
      </c>
      <c r="I6355" s="12"/>
      <c r="J6355" s="3">
        <v>13</v>
      </c>
      <c r="K6355" s="3" t="str">
        <f>IF(VLOOKUP(D6355,'Resources Final'!A:C,3,FALSE)=0,"",VLOOKUP(D6355,'Resources Final'!A:C,3,FALSE))</f>
        <v/>
      </c>
      <c r="L6355" s="3" t="str">
        <f>IF(VLOOKUP(D6355,'Resources Final'!A:D,4,FALSE)=0,"",VLOOKUP(D6355,'Resources Final'!A:D,4,FALSE))</f>
        <v/>
      </c>
      <c r="M6355" s="3" t="str">
        <f>IF(VLOOKUP(D6355,'Resources Final'!A:E,5,FALSE)=0,"",VLOOKUP(D6355,'Resources Final'!A:E,5,FALSE))</f>
        <v>N</v>
      </c>
      <c r="N6355" s="7" t="str">
        <f>IF(VLOOKUP(D6355,'Resources Final'!A:F,6,FALSE)=0,"",VLOOKUP(D6355,'Resources Final'!A:F,6,FALSE))</f>
        <v/>
      </c>
      <c r="O6355" s="3" t="str">
        <f>IF(VLOOKUP(D6355,'Resources Final'!A:G,7,FALSE)=0,"",VLOOKUP(D6355,'Resources Final'!A:G,7,FALSE))</f>
        <v/>
      </c>
    </row>
    <row r="6356" spans="1:15" x14ac:dyDescent="0.2">
      <c r="A6356" s="11">
        <v>990</v>
      </c>
      <c r="B6356" s="11" t="str">
        <f t="shared" si="114"/>
        <v>Fred C. and Mary R. Koch Foundation_Rainbows United200120000</v>
      </c>
      <c r="C6356" s="11" t="s">
        <v>4161</v>
      </c>
      <c r="D6356" s="11" t="s">
        <v>2975</v>
      </c>
      <c r="E6356" s="11" t="s">
        <v>2975</v>
      </c>
      <c r="F6356" s="4">
        <v>20000</v>
      </c>
      <c r="G6356" s="3">
        <v>2001</v>
      </c>
      <c r="H6356" s="3" t="s">
        <v>21</v>
      </c>
      <c r="I6356" s="12"/>
      <c r="J6356" s="3">
        <v>14</v>
      </c>
      <c r="K6356" s="3" t="str">
        <f>IF(VLOOKUP(D6356,'Resources Final'!A:C,3,FALSE)=0,"",VLOOKUP(D6356,'Resources Final'!A:C,3,FALSE))</f>
        <v/>
      </c>
      <c r="L6356" s="3" t="str">
        <f>IF(VLOOKUP(D6356,'Resources Final'!A:D,4,FALSE)=0,"",VLOOKUP(D6356,'Resources Final'!A:D,4,FALSE))</f>
        <v/>
      </c>
      <c r="M6356" s="3" t="str">
        <f>IF(VLOOKUP(D6356,'Resources Final'!A:E,5,FALSE)=0,"",VLOOKUP(D6356,'Resources Final'!A:E,5,FALSE))</f>
        <v>N</v>
      </c>
      <c r="N6356" s="7" t="str">
        <f>IF(VLOOKUP(D6356,'Resources Final'!A:F,6,FALSE)=0,"",VLOOKUP(D6356,'Resources Final'!A:F,6,FALSE))</f>
        <v/>
      </c>
      <c r="O6356" s="3" t="str">
        <f>IF(VLOOKUP(D6356,'Resources Final'!A:G,7,FALSE)=0,"",VLOOKUP(D6356,'Resources Final'!A:G,7,FALSE))</f>
        <v/>
      </c>
    </row>
    <row r="6357" spans="1:15" x14ac:dyDescent="0.2">
      <c r="A6357" s="11">
        <v>990</v>
      </c>
      <c r="B6357" s="11" t="str">
        <f t="shared" si="114"/>
        <v>Fred C. and Mary R. Koch Foundation_Stage One200110000</v>
      </c>
      <c r="C6357" s="11" t="s">
        <v>4161</v>
      </c>
      <c r="D6357" s="11" t="s">
        <v>3410</v>
      </c>
      <c r="E6357" s="11" t="s">
        <v>3410</v>
      </c>
      <c r="F6357" s="4">
        <v>10000</v>
      </c>
      <c r="G6357" s="3">
        <v>2001</v>
      </c>
      <c r="H6357" s="3" t="s">
        <v>21</v>
      </c>
      <c r="I6357" s="12"/>
      <c r="J6357" s="3">
        <v>15</v>
      </c>
      <c r="K6357" s="3" t="str">
        <f>IF(VLOOKUP(D6357,'Resources Final'!A:C,3,FALSE)=0,"",VLOOKUP(D6357,'Resources Final'!A:C,3,FALSE))</f>
        <v/>
      </c>
      <c r="L6357" s="3" t="str">
        <f>IF(VLOOKUP(D6357,'Resources Final'!A:D,4,FALSE)=0,"",VLOOKUP(D6357,'Resources Final'!A:D,4,FALSE))</f>
        <v/>
      </c>
      <c r="M6357" s="3" t="str">
        <f>IF(VLOOKUP(D6357,'Resources Final'!A:E,5,FALSE)=0,"",VLOOKUP(D6357,'Resources Final'!A:E,5,FALSE))</f>
        <v/>
      </c>
      <c r="N6357" s="7" t="str">
        <f>IF(VLOOKUP(D6357,'Resources Final'!A:F,6,FALSE)=0,"",VLOOKUP(D6357,'Resources Final'!A:F,6,FALSE))</f>
        <v/>
      </c>
      <c r="O6357" s="3" t="str">
        <f>IF(VLOOKUP(D6357,'Resources Final'!A:G,7,FALSE)=0,"",VLOOKUP(D6357,'Resources Final'!A:G,7,FALSE))</f>
        <v/>
      </c>
    </row>
    <row r="6358" spans="1:15" x14ac:dyDescent="0.2">
      <c r="A6358" s="11">
        <v>990</v>
      </c>
      <c r="B6358" s="11" t="str">
        <f t="shared" si="114"/>
        <v>Fred C. and Mary R. Koch Foundation_University of Kansas Endowment Association200197000</v>
      </c>
      <c r="C6358" s="11" t="s">
        <v>4161</v>
      </c>
      <c r="D6358" s="11" t="s">
        <v>3764</v>
      </c>
      <c r="E6358" s="11" t="s">
        <v>645</v>
      </c>
      <c r="F6358" s="4">
        <v>97000</v>
      </c>
      <c r="G6358" s="3">
        <v>2001</v>
      </c>
      <c r="H6358" s="3" t="s">
        <v>21</v>
      </c>
      <c r="I6358" s="12"/>
      <c r="J6358" s="3">
        <v>16</v>
      </c>
      <c r="K6358" s="3" t="str">
        <f>IF(VLOOKUP(D6358,'Resources Final'!A:C,3,FALSE)=0,"",VLOOKUP(D6358,'Resources Final'!A:C,3,FALSE))</f>
        <v/>
      </c>
      <c r="L6358" s="3" t="str">
        <f>IF(VLOOKUP(D6358,'Resources Final'!A:D,4,FALSE)=0,"",VLOOKUP(D6358,'Resources Final'!A:D,4,FALSE))</f>
        <v>Y</v>
      </c>
      <c r="M6358" s="3" t="str">
        <f>IF(VLOOKUP(D6358,'Resources Final'!A:E,5,FALSE)=0,"",VLOOKUP(D6358,'Resources Final'!A:E,5,FALSE))</f>
        <v/>
      </c>
      <c r="N6358" s="7" t="str">
        <f>IF(VLOOKUP(D6358,'Resources Final'!A:F,6,FALSE)=0,"",VLOOKUP(D6358,'Resources Final'!A:F,6,FALSE))</f>
        <v/>
      </c>
      <c r="O6358" s="3" t="str">
        <f>IF(VLOOKUP(D6358,'Resources Final'!A:G,7,FALSE)=0,"",VLOOKUP(D6358,'Resources Final'!A:G,7,FALSE))</f>
        <v/>
      </c>
    </row>
    <row r="6359" spans="1:15" x14ac:dyDescent="0.2">
      <c r="A6359" s="11">
        <v>990</v>
      </c>
      <c r="B6359" s="11" t="str">
        <f t="shared" si="114"/>
        <v>Fred C. and Mary R. Koch Foundation_Washburn University200115000</v>
      </c>
      <c r="C6359" s="11" t="s">
        <v>4161</v>
      </c>
      <c r="D6359" s="11" t="s">
        <v>3938</v>
      </c>
      <c r="E6359" s="11" t="s">
        <v>3938</v>
      </c>
      <c r="F6359" s="4">
        <v>15000</v>
      </c>
      <c r="G6359" s="3">
        <v>2001</v>
      </c>
      <c r="H6359" s="3" t="s">
        <v>21</v>
      </c>
      <c r="I6359" s="12"/>
      <c r="J6359" s="3">
        <v>17</v>
      </c>
      <c r="K6359" s="3" t="str">
        <f>IF(VLOOKUP(D6359,'Resources Final'!A:C,3,FALSE)=0,"",VLOOKUP(D6359,'Resources Final'!A:C,3,FALSE))</f>
        <v/>
      </c>
      <c r="L6359" s="3" t="str">
        <f>IF(VLOOKUP(D6359,'Resources Final'!A:D,4,FALSE)=0,"",VLOOKUP(D6359,'Resources Final'!A:D,4,FALSE))</f>
        <v>Y</v>
      </c>
      <c r="M6359" s="3" t="str">
        <f>IF(VLOOKUP(D6359,'Resources Final'!A:E,5,FALSE)=0,"",VLOOKUP(D6359,'Resources Final'!A:E,5,FALSE))</f>
        <v/>
      </c>
      <c r="N6359" s="7" t="str">
        <f>IF(VLOOKUP(D6359,'Resources Final'!A:F,6,FALSE)=0,"",VLOOKUP(D6359,'Resources Final'!A:F,6,FALSE))</f>
        <v/>
      </c>
      <c r="O6359" s="3" t="str">
        <f>IF(VLOOKUP(D6359,'Resources Final'!A:G,7,FALSE)=0,"",VLOOKUP(D6359,'Resources Final'!A:G,7,FALSE))</f>
        <v/>
      </c>
    </row>
    <row r="6360" spans="1:15" x14ac:dyDescent="0.2">
      <c r="A6360" s="11">
        <v>990</v>
      </c>
      <c r="B6360" s="11" t="str">
        <f t="shared" si="114"/>
        <v>Fred C. and Mary R. Koch Foundation_Wichita Center for the Arts200137000</v>
      </c>
      <c r="C6360" s="11" t="s">
        <v>4161</v>
      </c>
      <c r="D6360" s="11" t="s">
        <v>4009</v>
      </c>
      <c r="E6360" s="11" t="s">
        <v>4009</v>
      </c>
      <c r="F6360" s="4">
        <v>37000</v>
      </c>
      <c r="G6360" s="3">
        <v>2001</v>
      </c>
      <c r="H6360" s="3" t="s">
        <v>21</v>
      </c>
      <c r="I6360" s="12"/>
      <c r="J6360" s="3">
        <v>18</v>
      </c>
      <c r="K6360" s="3" t="str">
        <f>IF(VLOOKUP(D6360,'Resources Final'!A:C,3,FALSE)=0,"",VLOOKUP(D6360,'Resources Final'!A:C,3,FALSE))</f>
        <v/>
      </c>
      <c r="L6360" s="3" t="str">
        <f>IF(VLOOKUP(D6360,'Resources Final'!A:D,4,FALSE)=0,"",VLOOKUP(D6360,'Resources Final'!A:D,4,FALSE))</f>
        <v/>
      </c>
      <c r="M6360" s="3" t="str">
        <f>IF(VLOOKUP(D6360,'Resources Final'!A:E,5,FALSE)=0,"",VLOOKUP(D6360,'Resources Final'!A:E,5,FALSE))</f>
        <v>N</v>
      </c>
      <c r="N6360" s="7" t="str">
        <f>IF(VLOOKUP(D6360,'Resources Final'!A:F,6,FALSE)=0,"",VLOOKUP(D6360,'Resources Final'!A:F,6,FALSE))</f>
        <v/>
      </c>
      <c r="O6360" s="3" t="str">
        <f>IF(VLOOKUP(D6360,'Resources Final'!A:G,7,FALSE)=0,"",VLOOKUP(D6360,'Resources Final'!A:G,7,FALSE))</f>
        <v/>
      </c>
    </row>
    <row r="6361" spans="1:15" x14ac:dyDescent="0.2">
      <c r="A6361" s="11">
        <v>990</v>
      </c>
      <c r="B6361" s="11" t="str">
        <f t="shared" si="114"/>
        <v>Fred C. and Mary R. Koch Foundation_Wichita State University200110000</v>
      </c>
      <c r="C6361" s="11" t="s">
        <v>4161</v>
      </c>
      <c r="D6361" s="11" t="s">
        <v>4019</v>
      </c>
      <c r="E6361" s="11" t="s">
        <v>4019</v>
      </c>
      <c r="F6361" s="4">
        <v>10000</v>
      </c>
      <c r="G6361" s="3">
        <v>2001</v>
      </c>
      <c r="H6361" s="3" t="s">
        <v>21</v>
      </c>
      <c r="I6361" s="12"/>
      <c r="J6361" s="3">
        <v>19</v>
      </c>
      <c r="K6361" s="3" t="str">
        <f>IF(VLOOKUP(D6361,'Resources Final'!A:C,3,FALSE)=0,"",VLOOKUP(D6361,'Resources Final'!A:C,3,FALSE))</f>
        <v/>
      </c>
      <c r="L6361" s="3" t="str">
        <f>IF(VLOOKUP(D6361,'Resources Final'!A:D,4,FALSE)=0,"",VLOOKUP(D6361,'Resources Final'!A:D,4,FALSE))</f>
        <v>Y</v>
      </c>
      <c r="M6361" s="3" t="str">
        <f>IF(VLOOKUP(D6361,'Resources Final'!A:E,5,FALSE)=0,"",VLOOKUP(D6361,'Resources Final'!A:E,5,FALSE))</f>
        <v/>
      </c>
      <c r="N6361" s="7" t="str">
        <f>IF(VLOOKUP(D6361,'Resources Final'!A:F,6,FALSE)=0,"",VLOOKUP(D6361,'Resources Final'!A:F,6,FALSE))</f>
        <v/>
      </c>
      <c r="O6361" s="3" t="str">
        <f>IF(VLOOKUP(D6361,'Resources Final'!A:G,7,FALSE)=0,"",VLOOKUP(D6361,'Resources Final'!A:G,7,FALSE))</f>
        <v/>
      </c>
    </row>
    <row r="6362" spans="1:15" x14ac:dyDescent="0.2">
      <c r="A6362" s="11">
        <v>990</v>
      </c>
      <c r="B6362" s="11" t="str">
        <f t="shared" si="114"/>
        <v>Fred C. and Mary R. Koch Foundation_Wichita State University Endowment Association20012500</v>
      </c>
      <c r="C6362" s="11" t="s">
        <v>4161</v>
      </c>
      <c r="D6362" s="11" t="s">
        <v>4020</v>
      </c>
      <c r="E6362" s="11" t="s">
        <v>4019</v>
      </c>
      <c r="F6362" s="4">
        <v>2500</v>
      </c>
      <c r="G6362" s="3">
        <v>2001</v>
      </c>
      <c r="H6362" s="3" t="s">
        <v>21</v>
      </c>
      <c r="I6362" s="12"/>
      <c r="J6362" s="3">
        <v>20</v>
      </c>
      <c r="K6362" s="3" t="str">
        <f>IF(VLOOKUP(D6362,'Resources Final'!A:C,3,FALSE)=0,"",VLOOKUP(D6362,'Resources Final'!A:C,3,FALSE))</f>
        <v/>
      </c>
      <c r="L6362" s="3" t="str">
        <f>IF(VLOOKUP(D6362,'Resources Final'!A:D,4,FALSE)=0,"",VLOOKUP(D6362,'Resources Final'!A:D,4,FALSE))</f>
        <v>Y</v>
      </c>
      <c r="M6362" s="3" t="str">
        <f>IF(VLOOKUP(D6362,'Resources Final'!A:E,5,FALSE)=0,"",VLOOKUP(D6362,'Resources Final'!A:E,5,FALSE))</f>
        <v/>
      </c>
      <c r="N6362" s="7" t="str">
        <f>IF(VLOOKUP(D6362,'Resources Final'!A:F,6,FALSE)=0,"",VLOOKUP(D6362,'Resources Final'!A:F,6,FALSE))</f>
        <v/>
      </c>
      <c r="O6362" s="3" t="str">
        <f>IF(VLOOKUP(D6362,'Resources Final'!A:G,7,FALSE)=0,"",VLOOKUP(D6362,'Resources Final'!A:G,7,FALSE))</f>
        <v/>
      </c>
    </row>
    <row r="6363" spans="1:15" x14ac:dyDescent="0.2">
      <c r="A6363" s="11">
        <v>990</v>
      </c>
      <c r="B6363" s="11" t="str">
        <f t="shared" si="114"/>
        <v>Fred C. and Mary R. Koch Foundation_Wichita Symphony Society200110000</v>
      </c>
      <c r="C6363" s="11" t="s">
        <v>4161</v>
      </c>
      <c r="D6363" s="11" t="s">
        <v>4023</v>
      </c>
      <c r="E6363" s="11" t="s">
        <v>4022</v>
      </c>
      <c r="F6363" s="4">
        <v>10000</v>
      </c>
      <c r="G6363" s="3">
        <v>2001</v>
      </c>
      <c r="H6363" s="3" t="s">
        <v>21</v>
      </c>
      <c r="I6363" s="12"/>
      <c r="J6363" s="3">
        <v>21</v>
      </c>
      <c r="K6363" s="3" t="str">
        <f>IF(VLOOKUP(D6363,'Resources Final'!A:C,3,FALSE)=0,"",VLOOKUP(D6363,'Resources Final'!A:C,3,FALSE))</f>
        <v/>
      </c>
      <c r="L6363" s="3" t="str">
        <f>IF(VLOOKUP(D6363,'Resources Final'!A:D,4,FALSE)=0,"",VLOOKUP(D6363,'Resources Final'!A:D,4,FALSE))</f>
        <v/>
      </c>
      <c r="M6363" s="3" t="str">
        <f>IF(VLOOKUP(D6363,'Resources Final'!A:E,5,FALSE)=0,"",VLOOKUP(D6363,'Resources Final'!A:E,5,FALSE))</f>
        <v>N</v>
      </c>
      <c r="N6363" s="7" t="str">
        <f>IF(VLOOKUP(D6363,'Resources Final'!A:F,6,FALSE)=0,"",VLOOKUP(D6363,'Resources Final'!A:F,6,FALSE))</f>
        <v/>
      </c>
      <c r="O6363" s="3" t="str">
        <f>IF(VLOOKUP(D6363,'Resources Final'!A:G,7,FALSE)=0,"",VLOOKUP(D6363,'Resources Final'!A:G,7,FALSE))</f>
        <v/>
      </c>
    </row>
    <row r="6364" spans="1:15" x14ac:dyDescent="0.2">
      <c r="A6364" s="11">
        <v>990</v>
      </c>
      <c r="B6364" s="11" t="str">
        <f t="shared" si="114"/>
        <v>Fred C. and Mary R. Koch Foundation_YMCA2001100000</v>
      </c>
      <c r="C6364" s="11" t="s">
        <v>4161</v>
      </c>
      <c r="D6364" s="11" t="s">
        <v>589</v>
      </c>
      <c r="E6364" s="11" t="s">
        <v>589</v>
      </c>
      <c r="F6364" s="4">
        <v>100000</v>
      </c>
      <c r="G6364" s="3">
        <v>2001</v>
      </c>
      <c r="H6364" s="3" t="s">
        <v>21</v>
      </c>
      <c r="I6364" s="12"/>
      <c r="J6364" s="3">
        <v>22</v>
      </c>
      <c r="K6364" s="3" t="str">
        <f>IF(VLOOKUP(D6364,'Resources Final'!A:C,3,FALSE)=0,"",VLOOKUP(D6364,'Resources Final'!A:C,3,FALSE))</f>
        <v/>
      </c>
      <c r="L6364" s="3" t="str">
        <f>IF(VLOOKUP(D6364,'Resources Final'!A:D,4,FALSE)=0,"",VLOOKUP(D6364,'Resources Final'!A:D,4,FALSE))</f>
        <v/>
      </c>
      <c r="M6364" s="3" t="str">
        <f>IF(VLOOKUP(D6364,'Resources Final'!A:E,5,FALSE)=0,"",VLOOKUP(D6364,'Resources Final'!A:E,5,FALSE))</f>
        <v>N</v>
      </c>
      <c r="N6364" s="7" t="str">
        <f>IF(VLOOKUP(D6364,'Resources Final'!A:F,6,FALSE)=0,"",VLOOKUP(D6364,'Resources Final'!A:F,6,FALSE))</f>
        <v/>
      </c>
      <c r="O6364" s="3" t="str">
        <f>IF(VLOOKUP(D6364,'Resources Final'!A:G,7,FALSE)=0,"",VLOOKUP(D6364,'Resources Final'!A:G,7,FALSE))</f>
        <v/>
      </c>
    </row>
    <row r="6365" spans="1:15" x14ac:dyDescent="0.2">
      <c r="A6365" s="11">
        <v>990</v>
      </c>
      <c r="B6365" s="11" t="str">
        <f t="shared" si="114"/>
        <v>Fred C. and Mary R. Koch Foundation_Youth Entrepreneurs of Kansas2001300000</v>
      </c>
      <c r="C6365" s="11" t="s">
        <v>4161</v>
      </c>
      <c r="D6365" s="11" t="s">
        <v>4134</v>
      </c>
      <c r="E6365" s="11" t="s">
        <v>4134</v>
      </c>
      <c r="F6365" s="4">
        <v>300000</v>
      </c>
      <c r="G6365" s="3">
        <v>2001</v>
      </c>
      <c r="H6365" s="3" t="s">
        <v>21</v>
      </c>
      <c r="I6365" s="12"/>
      <c r="J6365" s="3">
        <v>23</v>
      </c>
      <c r="K6365" s="3" t="str">
        <f>IF(VLOOKUP(D6365,'Resources Final'!A:C,3,FALSE)=0,"",VLOOKUP(D6365,'Resources Final'!A:C,3,FALSE))</f>
        <v/>
      </c>
      <c r="L6365" s="3" t="str">
        <f>IF(VLOOKUP(D6365,'Resources Final'!A:D,4,FALSE)=0,"",VLOOKUP(D6365,'Resources Final'!A:D,4,FALSE))</f>
        <v/>
      </c>
      <c r="M6365" s="3" t="str">
        <f>IF(VLOOKUP(D6365,'Resources Final'!A:E,5,FALSE)=0,"",VLOOKUP(D6365,'Resources Final'!A:E,5,FALSE))</f>
        <v/>
      </c>
      <c r="N6365" s="7" t="str">
        <f>IF(VLOOKUP(D6365,'Resources Final'!A:F,6,FALSE)=0,"",VLOOKUP(D6365,'Resources Final'!A:F,6,FALSE))</f>
        <v/>
      </c>
      <c r="O6365" s="3" t="str">
        <f>IF(VLOOKUP(D6365,'Resources Final'!A:G,7,FALSE)=0,"",VLOOKUP(D6365,'Resources Final'!A:G,7,FALSE))</f>
        <v/>
      </c>
    </row>
    <row r="6366" spans="1:15" x14ac:dyDescent="0.2">
      <c r="A6366" s="11">
        <v>990</v>
      </c>
      <c r="B6366" s="11" t="str">
        <f t="shared" si="114"/>
        <v>Fred C. and Mary R. Koch Foundation_Anderson, Melissa20011000</v>
      </c>
      <c r="C6366" s="11" t="s">
        <v>4161</v>
      </c>
      <c r="D6366" s="11" t="s">
        <v>228</v>
      </c>
      <c r="E6366" s="11" t="s">
        <v>228</v>
      </c>
      <c r="F6366" s="4">
        <v>1000</v>
      </c>
      <c r="G6366" s="3">
        <v>2001</v>
      </c>
      <c r="H6366" s="3" t="s">
        <v>21</v>
      </c>
      <c r="I6366" s="12" t="s">
        <v>4162</v>
      </c>
      <c r="J6366" s="3">
        <v>24</v>
      </c>
      <c r="K6366" s="3" t="str">
        <f>IF(VLOOKUP(D6366,'Resources Final'!A:C,3,FALSE)=0,"",VLOOKUP(D6366,'Resources Final'!A:C,3,FALSE))</f>
        <v>Y</v>
      </c>
      <c r="L6366" s="3" t="str">
        <f>IF(VLOOKUP(D6366,'Resources Final'!A:D,4,FALSE)=0,"",VLOOKUP(D6366,'Resources Final'!A:D,4,FALSE))</f>
        <v/>
      </c>
      <c r="M6366" s="3" t="str">
        <f>IF(VLOOKUP(D6366,'Resources Final'!A:E,5,FALSE)=0,"",VLOOKUP(D6366,'Resources Final'!A:E,5,FALSE))</f>
        <v/>
      </c>
      <c r="N6366" s="7" t="str">
        <f>IF(VLOOKUP(D6366,'Resources Final'!A:F,6,FALSE)=0,"",VLOOKUP(D6366,'Resources Final'!A:F,6,FALSE))</f>
        <v/>
      </c>
      <c r="O6366" s="3" t="str">
        <f>IF(VLOOKUP(D6366,'Resources Final'!A:G,7,FALSE)=0,"",VLOOKUP(D6366,'Resources Final'!A:G,7,FALSE))</f>
        <v/>
      </c>
    </row>
    <row r="6367" spans="1:15" x14ac:dyDescent="0.2">
      <c r="A6367" s="11">
        <v>990</v>
      </c>
      <c r="B6367" s="11" t="str">
        <f t="shared" si="114"/>
        <v>Fred C. and Mary R. Koch Foundation_Andrew, Heidi20011000</v>
      </c>
      <c r="C6367" s="11" t="s">
        <v>4161</v>
      </c>
      <c r="D6367" s="11" t="s">
        <v>232</v>
      </c>
      <c r="E6367" s="11" t="s">
        <v>232</v>
      </c>
      <c r="F6367" s="4">
        <v>1000</v>
      </c>
      <c r="G6367" s="3">
        <v>2001</v>
      </c>
      <c r="H6367" s="3" t="s">
        <v>21</v>
      </c>
      <c r="I6367" s="12" t="s">
        <v>4162</v>
      </c>
      <c r="J6367" s="3">
        <v>25</v>
      </c>
      <c r="K6367" s="3" t="str">
        <f>IF(VLOOKUP(D6367,'Resources Final'!A:C,3,FALSE)=0,"",VLOOKUP(D6367,'Resources Final'!A:C,3,FALSE))</f>
        <v>Y</v>
      </c>
      <c r="L6367" s="3" t="str">
        <f>IF(VLOOKUP(D6367,'Resources Final'!A:D,4,FALSE)=0,"",VLOOKUP(D6367,'Resources Final'!A:D,4,FALSE))</f>
        <v/>
      </c>
      <c r="M6367" s="3" t="str">
        <f>IF(VLOOKUP(D6367,'Resources Final'!A:E,5,FALSE)=0,"",VLOOKUP(D6367,'Resources Final'!A:E,5,FALSE))</f>
        <v/>
      </c>
      <c r="N6367" s="7" t="str">
        <f>IF(VLOOKUP(D6367,'Resources Final'!A:F,6,FALSE)=0,"",VLOOKUP(D6367,'Resources Final'!A:F,6,FALSE))</f>
        <v/>
      </c>
      <c r="O6367" s="3" t="str">
        <f>IF(VLOOKUP(D6367,'Resources Final'!A:G,7,FALSE)=0,"",VLOOKUP(D6367,'Resources Final'!A:G,7,FALSE))</f>
        <v/>
      </c>
    </row>
    <row r="6368" spans="1:15" x14ac:dyDescent="0.2">
      <c r="A6368" s="11">
        <v>990</v>
      </c>
      <c r="B6368" s="11" t="str">
        <f t="shared" si="114"/>
        <v>Fred C. and Mary R. Koch Foundation_Andrew, Lisa20011000</v>
      </c>
      <c r="C6368" s="11" t="s">
        <v>4161</v>
      </c>
      <c r="D6368" s="11" t="s">
        <v>234</v>
      </c>
      <c r="E6368" s="11" t="s">
        <v>234</v>
      </c>
      <c r="F6368" s="4">
        <v>1000</v>
      </c>
      <c r="G6368" s="3">
        <v>2001</v>
      </c>
      <c r="H6368" s="3" t="s">
        <v>21</v>
      </c>
      <c r="I6368" s="12" t="s">
        <v>4162</v>
      </c>
      <c r="J6368" s="3">
        <v>26</v>
      </c>
      <c r="K6368" s="3" t="str">
        <f>IF(VLOOKUP(D6368,'Resources Final'!A:C,3,FALSE)=0,"",VLOOKUP(D6368,'Resources Final'!A:C,3,FALSE))</f>
        <v>Y</v>
      </c>
      <c r="L6368" s="3" t="str">
        <f>IF(VLOOKUP(D6368,'Resources Final'!A:D,4,FALSE)=0,"",VLOOKUP(D6368,'Resources Final'!A:D,4,FALSE))</f>
        <v/>
      </c>
      <c r="M6368" s="3" t="str">
        <f>IF(VLOOKUP(D6368,'Resources Final'!A:E,5,FALSE)=0,"",VLOOKUP(D6368,'Resources Final'!A:E,5,FALSE))</f>
        <v/>
      </c>
      <c r="N6368" s="7" t="str">
        <f>IF(VLOOKUP(D6368,'Resources Final'!A:F,6,FALSE)=0,"",VLOOKUP(D6368,'Resources Final'!A:F,6,FALSE))</f>
        <v/>
      </c>
      <c r="O6368" s="3" t="str">
        <f>IF(VLOOKUP(D6368,'Resources Final'!A:G,7,FALSE)=0,"",VLOOKUP(D6368,'Resources Final'!A:G,7,FALSE))</f>
        <v/>
      </c>
    </row>
    <row r="6369" spans="1:15" x14ac:dyDescent="0.2">
      <c r="A6369" s="11">
        <v>990</v>
      </c>
      <c r="B6369" s="11" t="str">
        <f t="shared" si="114"/>
        <v>Fred C. and Mary R. Koch Foundation_Baher, Julie20011000</v>
      </c>
      <c r="C6369" s="11" t="s">
        <v>4161</v>
      </c>
      <c r="D6369" s="11" t="s">
        <v>332</v>
      </c>
      <c r="E6369" s="11" t="s">
        <v>332</v>
      </c>
      <c r="F6369" s="4">
        <v>1000</v>
      </c>
      <c r="G6369" s="3">
        <v>2001</v>
      </c>
      <c r="H6369" s="3" t="s">
        <v>21</v>
      </c>
      <c r="I6369" s="12" t="s">
        <v>4162</v>
      </c>
      <c r="J6369" s="3">
        <v>27</v>
      </c>
      <c r="K6369" s="3" t="str">
        <f>IF(VLOOKUP(D6369,'Resources Final'!A:C,3,FALSE)=0,"",VLOOKUP(D6369,'Resources Final'!A:C,3,FALSE))</f>
        <v>Y</v>
      </c>
      <c r="L6369" s="3" t="str">
        <f>IF(VLOOKUP(D6369,'Resources Final'!A:D,4,FALSE)=0,"",VLOOKUP(D6369,'Resources Final'!A:D,4,FALSE))</f>
        <v/>
      </c>
      <c r="M6369" s="3" t="str">
        <f>IF(VLOOKUP(D6369,'Resources Final'!A:E,5,FALSE)=0,"",VLOOKUP(D6369,'Resources Final'!A:E,5,FALSE))</f>
        <v/>
      </c>
      <c r="N6369" s="7" t="str">
        <f>IF(VLOOKUP(D6369,'Resources Final'!A:F,6,FALSE)=0,"",VLOOKUP(D6369,'Resources Final'!A:F,6,FALSE))</f>
        <v/>
      </c>
      <c r="O6369" s="3" t="str">
        <f>IF(VLOOKUP(D6369,'Resources Final'!A:G,7,FALSE)=0,"",VLOOKUP(D6369,'Resources Final'!A:G,7,FALSE))</f>
        <v/>
      </c>
    </row>
    <row r="6370" spans="1:15" x14ac:dyDescent="0.2">
      <c r="A6370" s="11">
        <v>990</v>
      </c>
      <c r="B6370" s="11" t="str">
        <f t="shared" si="114"/>
        <v>Fred C. and Mary R. Koch Foundation_Bales, Amanda20011000</v>
      </c>
      <c r="C6370" s="11" t="s">
        <v>4161</v>
      </c>
      <c r="D6370" s="11" t="s">
        <v>341</v>
      </c>
      <c r="E6370" s="11" t="s">
        <v>341</v>
      </c>
      <c r="F6370" s="4">
        <v>1000</v>
      </c>
      <c r="G6370" s="3">
        <v>2001</v>
      </c>
      <c r="H6370" s="3" t="s">
        <v>21</v>
      </c>
      <c r="I6370" s="12" t="s">
        <v>4162</v>
      </c>
      <c r="J6370" s="3">
        <v>28</v>
      </c>
      <c r="K6370" s="3" t="str">
        <f>IF(VLOOKUP(D6370,'Resources Final'!A:C,3,FALSE)=0,"",VLOOKUP(D6370,'Resources Final'!A:C,3,FALSE))</f>
        <v>Y</v>
      </c>
      <c r="L6370" s="3" t="str">
        <f>IF(VLOOKUP(D6370,'Resources Final'!A:D,4,FALSE)=0,"",VLOOKUP(D6370,'Resources Final'!A:D,4,FALSE))</f>
        <v/>
      </c>
      <c r="M6370" s="3" t="str">
        <f>IF(VLOOKUP(D6370,'Resources Final'!A:E,5,FALSE)=0,"",VLOOKUP(D6370,'Resources Final'!A:E,5,FALSE))</f>
        <v/>
      </c>
      <c r="N6370" s="7" t="str">
        <f>IF(VLOOKUP(D6370,'Resources Final'!A:F,6,FALSE)=0,"",VLOOKUP(D6370,'Resources Final'!A:F,6,FALSE))</f>
        <v/>
      </c>
      <c r="O6370" s="3" t="str">
        <f>IF(VLOOKUP(D6370,'Resources Final'!A:G,7,FALSE)=0,"",VLOOKUP(D6370,'Resources Final'!A:G,7,FALSE))</f>
        <v/>
      </c>
    </row>
    <row r="6371" spans="1:15" x14ac:dyDescent="0.2">
      <c r="A6371" s="11">
        <v>990</v>
      </c>
      <c r="B6371" s="11" t="str">
        <f t="shared" si="114"/>
        <v>Fred C. and Mary R. Koch Foundation_Behl, Ankur20011000</v>
      </c>
      <c r="C6371" s="11" t="s">
        <v>4161</v>
      </c>
      <c r="D6371" s="11" t="s">
        <v>385</v>
      </c>
      <c r="E6371" s="11" t="s">
        <v>385</v>
      </c>
      <c r="F6371" s="4">
        <v>1000</v>
      </c>
      <c r="G6371" s="3">
        <v>2001</v>
      </c>
      <c r="H6371" s="3" t="s">
        <v>21</v>
      </c>
      <c r="I6371" s="12" t="s">
        <v>4162</v>
      </c>
      <c r="J6371" s="3">
        <v>29</v>
      </c>
      <c r="K6371" s="3" t="str">
        <f>IF(VLOOKUP(D6371,'Resources Final'!A:C,3,FALSE)=0,"",VLOOKUP(D6371,'Resources Final'!A:C,3,FALSE))</f>
        <v>Y</v>
      </c>
      <c r="L6371" s="3" t="str">
        <f>IF(VLOOKUP(D6371,'Resources Final'!A:D,4,FALSE)=0,"",VLOOKUP(D6371,'Resources Final'!A:D,4,FALSE))</f>
        <v/>
      </c>
      <c r="M6371" s="3" t="str">
        <f>IF(VLOOKUP(D6371,'Resources Final'!A:E,5,FALSE)=0,"",VLOOKUP(D6371,'Resources Final'!A:E,5,FALSE))</f>
        <v/>
      </c>
      <c r="N6371" s="7" t="str">
        <f>IF(VLOOKUP(D6371,'Resources Final'!A:F,6,FALSE)=0,"",VLOOKUP(D6371,'Resources Final'!A:F,6,FALSE))</f>
        <v/>
      </c>
      <c r="O6371" s="3" t="str">
        <f>IF(VLOOKUP(D6371,'Resources Final'!A:G,7,FALSE)=0,"",VLOOKUP(D6371,'Resources Final'!A:G,7,FALSE))</f>
        <v/>
      </c>
    </row>
    <row r="6372" spans="1:15" x14ac:dyDescent="0.2">
      <c r="A6372" s="11">
        <v>990</v>
      </c>
      <c r="B6372" s="11" t="str">
        <f t="shared" si="114"/>
        <v>Fred C. and Mary R. Koch Foundation_Bock, Crystal20011000</v>
      </c>
      <c r="C6372" s="11" t="s">
        <v>4161</v>
      </c>
      <c r="D6372" s="11" t="s">
        <v>458</v>
      </c>
      <c r="E6372" s="11" t="s">
        <v>458</v>
      </c>
      <c r="F6372" s="4">
        <v>1000</v>
      </c>
      <c r="G6372" s="3">
        <v>2001</v>
      </c>
      <c r="H6372" s="3" t="s">
        <v>21</v>
      </c>
      <c r="I6372" s="12" t="s">
        <v>4162</v>
      </c>
      <c r="J6372" s="3">
        <v>30</v>
      </c>
      <c r="K6372" s="3" t="str">
        <f>IF(VLOOKUP(D6372,'Resources Final'!A:C,3,FALSE)=0,"",VLOOKUP(D6372,'Resources Final'!A:C,3,FALSE))</f>
        <v>Y</v>
      </c>
      <c r="L6372" s="3" t="str">
        <f>IF(VLOOKUP(D6372,'Resources Final'!A:D,4,FALSE)=0,"",VLOOKUP(D6372,'Resources Final'!A:D,4,FALSE))</f>
        <v/>
      </c>
      <c r="M6372" s="3" t="str">
        <f>IF(VLOOKUP(D6372,'Resources Final'!A:E,5,FALSE)=0,"",VLOOKUP(D6372,'Resources Final'!A:E,5,FALSE))</f>
        <v/>
      </c>
      <c r="N6372" s="7" t="str">
        <f>IF(VLOOKUP(D6372,'Resources Final'!A:F,6,FALSE)=0,"",VLOOKUP(D6372,'Resources Final'!A:F,6,FALSE))</f>
        <v/>
      </c>
      <c r="O6372" s="3" t="str">
        <f>IF(VLOOKUP(D6372,'Resources Final'!A:G,7,FALSE)=0,"",VLOOKUP(D6372,'Resources Final'!A:G,7,FALSE))</f>
        <v/>
      </c>
    </row>
    <row r="6373" spans="1:15" x14ac:dyDescent="0.2">
      <c r="A6373" s="11">
        <v>990</v>
      </c>
      <c r="B6373" s="11" t="str">
        <f t="shared" si="114"/>
        <v>Fred C. and Mary R. Koch Foundation_Bonner, Bo20011000</v>
      </c>
      <c r="C6373" s="11" t="s">
        <v>4161</v>
      </c>
      <c r="D6373" s="11" t="s">
        <v>466</v>
      </c>
      <c r="E6373" s="11" t="s">
        <v>466</v>
      </c>
      <c r="F6373" s="4">
        <v>1000</v>
      </c>
      <c r="G6373" s="3">
        <v>2001</v>
      </c>
      <c r="H6373" s="3" t="s">
        <v>21</v>
      </c>
      <c r="I6373" s="12" t="s">
        <v>4162</v>
      </c>
      <c r="J6373" s="3">
        <v>31</v>
      </c>
      <c r="K6373" s="3" t="str">
        <f>IF(VLOOKUP(D6373,'Resources Final'!A:C,3,FALSE)=0,"",VLOOKUP(D6373,'Resources Final'!A:C,3,FALSE))</f>
        <v>Y</v>
      </c>
      <c r="L6373" s="3" t="str">
        <f>IF(VLOOKUP(D6373,'Resources Final'!A:D,4,FALSE)=0,"",VLOOKUP(D6373,'Resources Final'!A:D,4,FALSE))</f>
        <v/>
      </c>
      <c r="M6373" s="3" t="str">
        <f>IF(VLOOKUP(D6373,'Resources Final'!A:E,5,FALSE)=0,"",VLOOKUP(D6373,'Resources Final'!A:E,5,FALSE))</f>
        <v/>
      </c>
      <c r="N6373" s="7" t="str">
        <f>IF(VLOOKUP(D6373,'Resources Final'!A:F,6,FALSE)=0,"",VLOOKUP(D6373,'Resources Final'!A:F,6,FALSE))</f>
        <v/>
      </c>
      <c r="O6373" s="3" t="str">
        <f>IF(VLOOKUP(D6373,'Resources Final'!A:G,7,FALSE)=0,"",VLOOKUP(D6373,'Resources Final'!A:G,7,FALSE))</f>
        <v/>
      </c>
    </row>
    <row r="6374" spans="1:15" x14ac:dyDescent="0.2">
      <c r="A6374" s="11">
        <v>990</v>
      </c>
      <c r="B6374" s="11" t="str">
        <f t="shared" si="114"/>
        <v>Fred C. and Mary R. Koch Foundation_Boyd, Lindsey20011000</v>
      </c>
      <c r="C6374" s="11" t="s">
        <v>4161</v>
      </c>
      <c r="D6374" s="11" t="s">
        <v>485</v>
      </c>
      <c r="E6374" s="11" t="s">
        <v>485</v>
      </c>
      <c r="F6374" s="4">
        <v>1000</v>
      </c>
      <c r="G6374" s="3">
        <v>2001</v>
      </c>
      <c r="H6374" s="3" t="s">
        <v>21</v>
      </c>
      <c r="I6374" s="12" t="s">
        <v>4162</v>
      </c>
      <c r="J6374" s="3">
        <v>32</v>
      </c>
      <c r="K6374" s="3" t="str">
        <f>IF(VLOOKUP(D6374,'Resources Final'!A:C,3,FALSE)=0,"",VLOOKUP(D6374,'Resources Final'!A:C,3,FALSE))</f>
        <v>Y</v>
      </c>
      <c r="L6374" s="3" t="str">
        <f>IF(VLOOKUP(D6374,'Resources Final'!A:D,4,FALSE)=0,"",VLOOKUP(D6374,'Resources Final'!A:D,4,FALSE))</f>
        <v/>
      </c>
      <c r="M6374" s="3" t="str">
        <f>IF(VLOOKUP(D6374,'Resources Final'!A:E,5,FALSE)=0,"",VLOOKUP(D6374,'Resources Final'!A:E,5,FALSE))</f>
        <v/>
      </c>
      <c r="N6374" s="7" t="str">
        <f>IF(VLOOKUP(D6374,'Resources Final'!A:F,6,FALSE)=0,"",VLOOKUP(D6374,'Resources Final'!A:F,6,FALSE))</f>
        <v/>
      </c>
      <c r="O6374" s="3" t="str">
        <f>IF(VLOOKUP(D6374,'Resources Final'!A:G,7,FALSE)=0,"",VLOOKUP(D6374,'Resources Final'!A:G,7,FALSE))</f>
        <v/>
      </c>
    </row>
    <row r="6375" spans="1:15" x14ac:dyDescent="0.2">
      <c r="A6375" s="11">
        <v>990</v>
      </c>
      <c r="B6375" s="11" t="str">
        <f t="shared" si="114"/>
        <v>Fred C. and Mary R. Koch Foundation_Burton, Brandi20011000</v>
      </c>
      <c r="C6375" s="11" t="s">
        <v>4161</v>
      </c>
      <c r="D6375" s="11" t="s">
        <v>529</v>
      </c>
      <c r="E6375" s="11" t="s">
        <v>529</v>
      </c>
      <c r="F6375" s="4">
        <v>1000</v>
      </c>
      <c r="G6375" s="3">
        <v>2001</v>
      </c>
      <c r="H6375" s="3" t="s">
        <v>21</v>
      </c>
      <c r="I6375" s="12" t="s">
        <v>4162</v>
      </c>
      <c r="J6375" s="3">
        <v>33</v>
      </c>
      <c r="K6375" s="3" t="str">
        <f>IF(VLOOKUP(D6375,'Resources Final'!A:C,3,FALSE)=0,"",VLOOKUP(D6375,'Resources Final'!A:C,3,FALSE))</f>
        <v>Y</v>
      </c>
      <c r="L6375" s="3" t="str">
        <f>IF(VLOOKUP(D6375,'Resources Final'!A:D,4,FALSE)=0,"",VLOOKUP(D6375,'Resources Final'!A:D,4,FALSE))</f>
        <v/>
      </c>
      <c r="M6375" s="3" t="str">
        <f>IF(VLOOKUP(D6375,'Resources Final'!A:E,5,FALSE)=0,"",VLOOKUP(D6375,'Resources Final'!A:E,5,FALSE))</f>
        <v/>
      </c>
      <c r="N6375" s="7" t="str">
        <f>IF(VLOOKUP(D6375,'Resources Final'!A:F,6,FALSE)=0,"",VLOOKUP(D6375,'Resources Final'!A:F,6,FALSE))</f>
        <v/>
      </c>
      <c r="O6375" s="3" t="str">
        <f>IF(VLOOKUP(D6375,'Resources Final'!A:G,7,FALSE)=0,"",VLOOKUP(D6375,'Resources Final'!A:G,7,FALSE))</f>
        <v/>
      </c>
    </row>
    <row r="6376" spans="1:15" x14ac:dyDescent="0.2">
      <c r="A6376" s="11">
        <v>990</v>
      </c>
      <c r="B6376" s="11" t="str">
        <f t="shared" si="114"/>
        <v>Fred C. and Mary R. Koch Foundation_Carr, Douglas20011000</v>
      </c>
      <c r="C6376" s="11" t="s">
        <v>4161</v>
      </c>
      <c r="D6376" s="11" t="s">
        <v>614</v>
      </c>
      <c r="E6376" s="11" t="s">
        <v>614</v>
      </c>
      <c r="F6376" s="4">
        <v>1000</v>
      </c>
      <c r="G6376" s="3">
        <v>2001</v>
      </c>
      <c r="H6376" s="3" t="s">
        <v>21</v>
      </c>
      <c r="I6376" s="12" t="s">
        <v>4162</v>
      </c>
      <c r="J6376" s="3">
        <v>34</v>
      </c>
      <c r="K6376" s="3" t="str">
        <f>IF(VLOOKUP(D6376,'Resources Final'!A:C,3,FALSE)=0,"",VLOOKUP(D6376,'Resources Final'!A:C,3,FALSE))</f>
        <v>Y</v>
      </c>
      <c r="L6376" s="3" t="str">
        <f>IF(VLOOKUP(D6376,'Resources Final'!A:D,4,FALSE)=0,"",VLOOKUP(D6376,'Resources Final'!A:D,4,FALSE))</f>
        <v/>
      </c>
      <c r="M6376" s="3" t="str">
        <f>IF(VLOOKUP(D6376,'Resources Final'!A:E,5,FALSE)=0,"",VLOOKUP(D6376,'Resources Final'!A:E,5,FALSE))</f>
        <v/>
      </c>
      <c r="N6376" s="7" t="str">
        <f>IF(VLOOKUP(D6376,'Resources Final'!A:F,6,FALSE)=0,"",VLOOKUP(D6376,'Resources Final'!A:F,6,FALSE))</f>
        <v/>
      </c>
      <c r="O6376" s="3" t="str">
        <f>IF(VLOOKUP(D6376,'Resources Final'!A:G,7,FALSE)=0,"",VLOOKUP(D6376,'Resources Final'!A:G,7,FALSE))</f>
        <v/>
      </c>
    </row>
    <row r="6377" spans="1:15" x14ac:dyDescent="0.2">
      <c r="A6377" s="11">
        <v>990</v>
      </c>
      <c r="B6377" s="11" t="str">
        <f t="shared" si="114"/>
        <v>Fred C. and Mary R. Koch Foundation_Casemore, Abby20011000</v>
      </c>
      <c r="C6377" s="11" t="s">
        <v>4161</v>
      </c>
      <c r="D6377" s="11" t="s">
        <v>626</v>
      </c>
      <c r="E6377" s="11" t="s">
        <v>626</v>
      </c>
      <c r="F6377" s="4">
        <v>1000</v>
      </c>
      <c r="G6377" s="3">
        <v>2001</v>
      </c>
      <c r="H6377" s="3" t="s">
        <v>21</v>
      </c>
      <c r="I6377" s="12" t="s">
        <v>4162</v>
      </c>
      <c r="J6377" s="3">
        <v>35</v>
      </c>
      <c r="K6377" s="3" t="str">
        <f>IF(VLOOKUP(D6377,'Resources Final'!A:C,3,FALSE)=0,"",VLOOKUP(D6377,'Resources Final'!A:C,3,FALSE))</f>
        <v>Y</v>
      </c>
      <c r="L6377" s="3" t="str">
        <f>IF(VLOOKUP(D6377,'Resources Final'!A:D,4,FALSE)=0,"",VLOOKUP(D6377,'Resources Final'!A:D,4,FALSE))</f>
        <v/>
      </c>
      <c r="M6377" s="3" t="str">
        <f>IF(VLOOKUP(D6377,'Resources Final'!A:E,5,FALSE)=0,"",VLOOKUP(D6377,'Resources Final'!A:E,5,FALSE))</f>
        <v/>
      </c>
      <c r="N6377" s="7" t="str">
        <f>IF(VLOOKUP(D6377,'Resources Final'!A:F,6,FALSE)=0,"",VLOOKUP(D6377,'Resources Final'!A:F,6,FALSE))</f>
        <v/>
      </c>
      <c r="O6377" s="3" t="str">
        <f>IF(VLOOKUP(D6377,'Resources Final'!A:G,7,FALSE)=0,"",VLOOKUP(D6377,'Resources Final'!A:G,7,FALSE))</f>
        <v/>
      </c>
    </row>
    <row r="6378" spans="1:15" x14ac:dyDescent="0.2">
      <c r="A6378" s="11">
        <v>990</v>
      </c>
      <c r="B6378" s="11" t="str">
        <f t="shared" si="114"/>
        <v>Fred C. and Mary R. Koch Foundation_Cheney, Chris20011000</v>
      </c>
      <c r="C6378" s="11" t="s">
        <v>4161</v>
      </c>
      <c r="D6378" s="11" t="s">
        <v>706</v>
      </c>
      <c r="E6378" s="11" t="s">
        <v>706</v>
      </c>
      <c r="F6378" s="4">
        <v>1000</v>
      </c>
      <c r="G6378" s="3">
        <v>2001</v>
      </c>
      <c r="H6378" s="3" t="s">
        <v>21</v>
      </c>
      <c r="I6378" s="12" t="s">
        <v>4162</v>
      </c>
      <c r="J6378" s="3">
        <v>36</v>
      </c>
      <c r="K6378" s="3" t="str">
        <f>IF(VLOOKUP(D6378,'Resources Final'!A:C,3,FALSE)=0,"",VLOOKUP(D6378,'Resources Final'!A:C,3,FALSE))</f>
        <v>Y</v>
      </c>
      <c r="L6378" s="3" t="str">
        <f>IF(VLOOKUP(D6378,'Resources Final'!A:D,4,FALSE)=0,"",VLOOKUP(D6378,'Resources Final'!A:D,4,FALSE))</f>
        <v/>
      </c>
      <c r="M6378" s="3" t="str">
        <f>IF(VLOOKUP(D6378,'Resources Final'!A:E,5,FALSE)=0,"",VLOOKUP(D6378,'Resources Final'!A:E,5,FALSE))</f>
        <v/>
      </c>
      <c r="N6378" s="7" t="str">
        <f>IF(VLOOKUP(D6378,'Resources Final'!A:F,6,FALSE)=0,"",VLOOKUP(D6378,'Resources Final'!A:F,6,FALSE))</f>
        <v/>
      </c>
      <c r="O6378" s="3" t="str">
        <f>IF(VLOOKUP(D6378,'Resources Final'!A:G,7,FALSE)=0,"",VLOOKUP(D6378,'Resources Final'!A:G,7,FALSE))</f>
        <v/>
      </c>
    </row>
    <row r="6379" spans="1:15" x14ac:dyDescent="0.2">
      <c r="A6379" s="11">
        <v>990</v>
      </c>
      <c r="B6379" s="11" t="str">
        <f t="shared" si="114"/>
        <v>Fred C. and Mary R. Koch Foundation_Covey, Brett20011000</v>
      </c>
      <c r="C6379" s="11" t="s">
        <v>4161</v>
      </c>
      <c r="D6379" s="11" t="s">
        <v>859</v>
      </c>
      <c r="E6379" s="11" t="s">
        <v>859</v>
      </c>
      <c r="F6379" s="4">
        <v>1000</v>
      </c>
      <c r="G6379" s="3">
        <v>2001</v>
      </c>
      <c r="H6379" s="3" t="s">
        <v>21</v>
      </c>
      <c r="I6379" s="12" t="s">
        <v>4162</v>
      </c>
      <c r="J6379" s="3">
        <v>37</v>
      </c>
      <c r="K6379" s="3" t="str">
        <f>IF(VLOOKUP(D6379,'Resources Final'!A:C,3,FALSE)=0,"",VLOOKUP(D6379,'Resources Final'!A:C,3,FALSE))</f>
        <v>Y</v>
      </c>
      <c r="L6379" s="3" t="str">
        <f>IF(VLOOKUP(D6379,'Resources Final'!A:D,4,FALSE)=0,"",VLOOKUP(D6379,'Resources Final'!A:D,4,FALSE))</f>
        <v/>
      </c>
      <c r="M6379" s="3" t="str">
        <f>IF(VLOOKUP(D6379,'Resources Final'!A:E,5,FALSE)=0,"",VLOOKUP(D6379,'Resources Final'!A:E,5,FALSE))</f>
        <v/>
      </c>
      <c r="N6379" s="7" t="str">
        <f>IF(VLOOKUP(D6379,'Resources Final'!A:F,6,FALSE)=0,"",VLOOKUP(D6379,'Resources Final'!A:F,6,FALSE))</f>
        <v/>
      </c>
      <c r="O6379" s="3" t="str">
        <f>IF(VLOOKUP(D6379,'Resources Final'!A:G,7,FALSE)=0,"",VLOOKUP(D6379,'Resources Final'!A:G,7,FALSE))</f>
        <v/>
      </c>
    </row>
    <row r="6380" spans="1:15" x14ac:dyDescent="0.2">
      <c r="A6380" s="11">
        <v>990</v>
      </c>
      <c r="B6380" s="11" t="str">
        <f t="shared" si="114"/>
        <v>Fred C. and Mary R. Koch Foundation_Cracraft, Meredith20011000</v>
      </c>
      <c r="C6380" s="11" t="s">
        <v>4161</v>
      </c>
      <c r="D6380" s="11" t="s">
        <v>864</v>
      </c>
      <c r="E6380" s="11" t="s">
        <v>864</v>
      </c>
      <c r="F6380" s="4">
        <v>1000</v>
      </c>
      <c r="G6380" s="3">
        <v>2001</v>
      </c>
      <c r="H6380" s="3" t="s">
        <v>21</v>
      </c>
      <c r="I6380" s="12" t="s">
        <v>4162</v>
      </c>
      <c r="J6380" s="3">
        <v>38</v>
      </c>
      <c r="K6380" s="3" t="str">
        <f>IF(VLOOKUP(D6380,'Resources Final'!A:C,3,FALSE)=0,"",VLOOKUP(D6380,'Resources Final'!A:C,3,FALSE))</f>
        <v>Y</v>
      </c>
      <c r="L6380" s="3" t="str">
        <f>IF(VLOOKUP(D6380,'Resources Final'!A:D,4,FALSE)=0,"",VLOOKUP(D6380,'Resources Final'!A:D,4,FALSE))</f>
        <v/>
      </c>
      <c r="M6380" s="3" t="str">
        <f>IF(VLOOKUP(D6380,'Resources Final'!A:E,5,FALSE)=0,"",VLOOKUP(D6380,'Resources Final'!A:E,5,FALSE))</f>
        <v/>
      </c>
      <c r="N6380" s="7" t="str">
        <f>IF(VLOOKUP(D6380,'Resources Final'!A:F,6,FALSE)=0,"",VLOOKUP(D6380,'Resources Final'!A:F,6,FALSE))</f>
        <v/>
      </c>
      <c r="O6380" s="3" t="str">
        <f>IF(VLOOKUP(D6380,'Resources Final'!A:G,7,FALSE)=0,"",VLOOKUP(D6380,'Resources Final'!A:G,7,FALSE))</f>
        <v/>
      </c>
    </row>
    <row r="6381" spans="1:15" x14ac:dyDescent="0.2">
      <c r="A6381" s="11">
        <v>990</v>
      </c>
      <c r="B6381" s="11" t="str">
        <f t="shared" si="114"/>
        <v>Fred C. and Mary R. Koch Foundation_Dark, Jessica20011000</v>
      </c>
      <c r="C6381" s="11" t="s">
        <v>4161</v>
      </c>
      <c r="D6381" s="11" t="s">
        <v>947</v>
      </c>
      <c r="E6381" s="11" t="s">
        <v>947</v>
      </c>
      <c r="F6381" s="4">
        <v>1000</v>
      </c>
      <c r="G6381" s="3">
        <v>2001</v>
      </c>
      <c r="H6381" s="3" t="s">
        <v>21</v>
      </c>
      <c r="I6381" s="12" t="s">
        <v>4162</v>
      </c>
      <c r="J6381" s="3">
        <v>39</v>
      </c>
      <c r="K6381" s="3" t="str">
        <f>IF(VLOOKUP(D6381,'Resources Final'!A:C,3,FALSE)=0,"",VLOOKUP(D6381,'Resources Final'!A:C,3,FALSE))</f>
        <v>Y</v>
      </c>
      <c r="L6381" s="3" t="str">
        <f>IF(VLOOKUP(D6381,'Resources Final'!A:D,4,FALSE)=0,"",VLOOKUP(D6381,'Resources Final'!A:D,4,FALSE))</f>
        <v/>
      </c>
      <c r="M6381" s="3" t="str">
        <f>IF(VLOOKUP(D6381,'Resources Final'!A:E,5,FALSE)=0,"",VLOOKUP(D6381,'Resources Final'!A:E,5,FALSE))</f>
        <v/>
      </c>
      <c r="N6381" s="7" t="str">
        <f>IF(VLOOKUP(D6381,'Resources Final'!A:F,6,FALSE)=0,"",VLOOKUP(D6381,'Resources Final'!A:F,6,FALSE))</f>
        <v/>
      </c>
      <c r="O6381" s="3" t="str">
        <f>IF(VLOOKUP(D6381,'Resources Final'!A:G,7,FALSE)=0,"",VLOOKUP(D6381,'Resources Final'!A:G,7,FALSE))</f>
        <v/>
      </c>
    </row>
    <row r="6382" spans="1:15" x14ac:dyDescent="0.2">
      <c r="A6382" s="11">
        <v>990</v>
      </c>
      <c r="B6382" s="11" t="str">
        <f t="shared" si="114"/>
        <v>Fred C. and Mary R. Koch Foundation_Dishon, Stephanie20011000</v>
      </c>
      <c r="C6382" s="11" t="s">
        <v>4161</v>
      </c>
      <c r="D6382" s="11" t="s">
        <v>1001</v>
      </c>
      <c r="E6382" s="11" t="s">
        <v>1001</v>
      </c>
      <c r="F6382" s="4">
        <v>1000</v>
      </c>
      <c r="G6382" s="3">
        <v>2001</v>
      </c>
      <c r="H6382" s="3" t="s">
        <v>21</v>
      </c>
      <c r="I6382" s="12" t="s">
        <v>4162</v>
      </c>
      <c r="J6382" s="3">
        <v>40</v>
      </c>
      <c r="K6382" s="3" t="str">
        <f>IF(VLOOKUP(D6382,'Resources Final'!A:C,3,FALSE)=0,"",VLOOKUP(D6382,'Resources Final'!A:C,3,FALSE))</f>
        <v>Y</v>
      </c>
      <c r="L6382" s="3" t="str">
        <f>IF(VLOOKUP(D6382,'Resources Final'!A:D,4,FALSE)=0,"",VLOOKUP(D6382,'Resources Final'!A:D,4,FALSE))</f>
        <v/>
      </c>
      <c r="M6382" s="3" t="str">
        <f>IF(VLOOKUP(D6382,'Resources Final'!A:E,5,FALSE)=0,"",VLOOKUP(D6382,'Resources Final'!A:E,5,FALSE))</f>
        <v/>
      </c>
      <c r="N6382" s="7" t="str">
        <f>IF(VLOOKUP(D6382,'Resources Final'!A:F,6,FALSE)=0,"",VLOOKUP(D6382,'Resources Final'!A:F,6,FALSE))</f>
        <v/>
      </c>
      <c r="O6382" s="3" t="str">
        <f>IF(VLOOKUP(D6382,'Resources Final'!A:G,7,FALSE)=0,"",VLOOKUP(D6382,'Resources Final'!A:G,7,FALSE))</f>
        <v/>
      </c>
    </row>
    <row r="6383" spans="1:15" x14ac:dyDescent="0.2">
      <c r="A6383" s="11">
        <v>990</v>
      </c>
      <c r="B6383" s="11" t="str">
        <f t="shared" si="114"/>
        <v>Fred C. and Mary R. Koch Foundation_Doyle, Jacob20011000</v>
      </c>
      <c r="C6383" s="11" t="s">
        <v>4161</v>
      </c>
      <c r="D6383" s="11" t="s">
        <v>1028</v>
      </c>
      <c r="E6383" s="11" t="s">
        <v>1028</v>
      </c>
      <c r="F6383" s="4">
        <v>1000</v>
      </c>
      <c r="G6383" s="3">
        <v>2001</v>
      </c>
      <c r="H6383" s="3" t="s">
        <v>21</v>
      </c>
      <c r="I6383" s="12" t="s">
        <v>4162</v>
      </c>
      <c r="J6383" s="3">
        <v>41</v>
      </c>
      <c r="K6383" s="3" t="str">
        <f>IF(VLOOKUP(D6383,'Resources Final'!A:C,3,FALSE)=0,"",VLOOKUP(D6383,'Resources Final'!A:C,3,FALSE))</f>
        <v>Y</v>
      </c>
      <c r="L6383" s="3" t="str">
        <f>IF(VLOOKUP(D6383,'Resources Final'!A:D,4,FALSE)=0,"",VLOOKUP(D6383,'Resources Final'!A:D,4,FALSE))</f>
        <v/>
      </c>
      <c r="M6383" s="3" t="str">
        <f>IF(VLOOKUP(D6383,'Resources Final'!A:E,5,FALSE)=0,"",VLOOKUP(D6383,'Resources Final'!A:E,5,FALSE))</f>
        <v/>
      </c>
      <c r="N6383" s="7" t="str">
        <f>IF(VLOOKUP(D6383,'Resources Final'!A:F,6,FALSE)=0,"",VLOOKUP(D6383,'Resources Final'!A:F,6,FALSE))</f>
        <v/>
      </c>
      <c r="O6383" s="3" t="str">
        <f>IF(VLOOKUP(D6383,'Resources Final'!A:G,7,FALSE)=0,"",VLOOKUP(D6383,'Resources Final'!A:G,7,FALSE))</f>
        <v/>
      </c>
    </row>
    <row r="6384" spans="1:15" x14ac:dyDescent="0.2">
      <c r="A6384" s="11">
        <v>990</v>
      </c>
      <c r="B6384" s="11" t="str">
        <f t="shared" si="114"/>
        <v>Fred C. and Mary R. Koch Foundation_Dudley, John20011000</v>
      </c>
      <c r="C6384" s="11" t="s">
        <v>4161</v>
      </c>
      <c r="D6384" s="11" t="s">
        <v>1034</v>
      </c>
      <c r="E6384" s="11" t="s">
        <v>1034</v>
      </c>
      <c r="F6384" s="4">
        <v>1000</v>
      </c>
      <c r="G6384" s="3">
        <v>2001</v>
      </c>
      <c r="H6384" s="3" t="s">
        <v>21</v>
      </c>
      <c r="I6384" s="12" t="s">
        <v>4162</v>
      </c>
      <c r="J6384" s="3">
        <v>42</v>
      </c>
      <c r="K6384" s="3" t="str">
        <f>IF(VLOOKUP(D6384,'Resources Final'!A:C,3,FALSE)=0,"",VLOOKUP(D6384,'Resources Final'!A:C,3,FALSE))</f>
        <v>Y</v>
      </c>
      <c r="L6384" s="3" t="str">
        <f>IF(VLOOKUP(D6384,'Resources Final'!A:D,4,FALSE)=0,"",VLOOKUP(D6384,'Resources Final'!A:D,4,FALSE))</f>
        <v/>
      </c>
      <c r="M6384" s="3" t="str">
        <f>IF(VLOOKUP(D6384,'Resources Final'!A:E,5,FALSE)=0,"",VLOOKUP(D6384,'Resources Final'!A:E,5,FALSE))</f>
        <v/>
      </c>
      <c r="N6384" s="7" t="str">
        <f>IF(VLOOKUP(D6384,'Resources Final'!A:F,6,FALSE)=0,"",VLOOKUP(D6384,'Resources Final'!A:F,6,FALSE))</f>
        <v/>
      </c>
      <c r="O6384" s="3" t="str">
        <f>IF(VLOOKUP(D6384,'Resources Final'!A:G,7,FALSE)=0,"",VLOOKUP(D6384,'Resources Final'!A:G,7,FALSE))</f>
        <v/>
      </c>
    </row>
    <row r="6385" spans="1:15" x14ac:dyDescent="0.2">
      <c r="A6385" s="11">
        <v>990</v>
      </c>
      <c r="B6385" s="11" t="str">
        <f t="shared" si="114"/>
        <v>Fred C. and Mary R. Koch Foundation_Dunn, Blake20011000</v>
      </c>
      <c r="C6385" s="11" t="s">
        <v>4161</v>
      </c>
      <c r="D6385" s="11" t="s">
        <v>1045</v>
      </c>
      <c r="E6385" s="11" t="s">
        <v>1045</v>
      </c>
      <c r="F6385" s="4">
        <v>1000</v>
      </c>
      <c r="G6385" s="3">
        <v>2001</v>
      </c>
      <c r="H6385" s="3" t="s">
        <v>21</v>
      </c>
      <c r="I6385" s="12" t="s">
        <v>4162</v>
      </c>
      <c r="J6385" s="3">
        <v>43</v>
      </c>
      <c r="K6385" s="3" t="str">
        <f>IF(VLOOKUP(D6385,'Resources Final'!A:C,3,FALSE)=0,"",VLOOKUP(D6385,'Resources Final'!A:C,3,FALSE))</f>
        <v>Y</v>
      </c>
      <c r="L6385" s="3" t="str">
        <f>IF(VLOOKUP(D6385,'Resources Final'!A:D,4,FALSE)=0,"",VLOOKUP(D6385,'Resources Final'!A:D,4,FALSE))</f>
        <v/>
      </c>
      <c r="M6385" s="3" t="str">
        <f>IF(VLOOKUP(D6385,'Resources Final'!A:E,5,FALSE)=0,"",VLOOKUP(D6385,'Resources Final'!A:E,5,FALSE))</f>
        <v/>
      </c>
      <c r="N6385" s="7" t="str">
        <f>IF(VLOOKUP(D6385,'Resources Final'!A:F,6,FALSE)=0,"",VLOOKUP(D6385,'Resources Final'!A:F,6,FALSE))</f>
        <v/>
      </c>
      <c r="O6385" s="3" t="str">
        <f>IF(VLOOKUP(D6385,'Resources Final'!A:G,7,FALSE)=0,"",VLOOKUP(D6385,'Resources Final'!A:G,7,FALSE))</f>
        <v/>
      </c>
    </row>
    <row r="6386" spans="1:15" x14ac:dyDescent="0.2">
      <c r="A6386" s="11">
        <v>990</v>
      </c>
      <c r="B6386" s="11" t="str">
        <f t="shared" si="114"/>
        <v>Fred C. and Mary R. Koch Foundation_Durkin, Brendon20011000</v>
      </c>
      <c r="C6386" s="11" t="s">
        <v>4161</v>
      </c>
      <c r="D6386" s="11" t="s">
        <v>1049</v>
      </c>
      <c r="E6386" s="11" t="s">
        <v>1049</v>
      </c>
      <c r="F6386" s="4">
        <v>1000</v>
      </c>
      <c r="G6386" s="3">
        <v>2001</v>
      </c>
      <c r="H6386" s="3" t="s">
        <v>21</v>
      </c>
      <c r="I6386" s="12" t="s">
        <v>4162</v>
      </c>
      <c r="J6386" s="3">
        <v>44</v>
      </c>
      <c r="K6386" s="3" t="str">
        <f>IF(VLOOKUP(D6386,'Resources Final'!A:C,3,FALSE)=0,"",VLOOKUP(D6386,'Resources Final'!A:C,3,FALSE))</f>
        <v>Y</v>
      </c>
      <c r="L6386" s="3" t="str">
        <f>IF(VLOOKUP(D6386,'Resources Final'!A:D,4,FALSE)=0,"",VLOOKUP(D6386,'Resources Final'!A:D,4,FALSE))</f>
        <v/>
      </c>
      <c r="M6386" s="3" t="str">
        <f>IF(VLOOKUP(D6386,'Resources Final'!A:E,5,FALSE)=0,"",VLOOKUP(D6386,'Resources Final'!A:E,5,FALSE))</f>
        <v/>
      </c>
      <c r="N6386" s="7" t="str">
        <f>IF(VLOOKUP(D6386,'Resources Final'!A:F,6,FALSE)=0,"",VLOOKUP(D6386,'Resources Final'!A:F,6,FALSE))</f>
        <v/>
      </c>
      <c r="O6386" s="3" t="str">
        <f>IF(VLOOKUP(D6386,'Resources Final'!A:G,7,FALSE)=0,"",VLOOKUP(D6386,'Resources Final'!A:G,7,FALSE))</f>
        <v/>
      </c>
    </row>
    <row r="6387" spans="1:15" x14ac:dyDescent="0.2">
      <c r="A6387" s="11">
        <v>990</v>
      </c>
      <c r="B6387" s="11" t="str">
        <f t="shared" si="114"/>
        <v>Fred C. and Mary R. Koch Foundation_Edgington, Lanette20011000</v>
      </c>
      <c r="C6387" s="11" t="s">
        <v>4161</v>
      </c>
      <c r="D6387" s="11" t="s">
        <v>1106</v>
      </c>
      <c r="E6387" s="11" t="s">
        <v>1106</v>
      </c>
      <c r="F6387" s="4">
        <v>1000</v>
      </c>
      <c r="G6387" s="3">
        <v>2001</v>
      </c>
      <c r="H6387" s="3" t="s">
        <v>21</v>
      </c>
      <c r="I6387" s="12" t="s">
        <v>4162</v>
      </c>
      <c r="J6387" s="3">
        <v>45</v>
      </c>
      <c r="K6387" s="3" t="str">
        <f>IF(VLOOKUP(D6387,'Resources Final'!A:C,3,FALSE)=0,"",VLOOKUP(D6387,'Resources Final'!A:C,3,FALSE))</f>
        <v>Y</v>
      </c>
      <c r="L6387" s="3" t="str">
        <f>IF(VLOOKUP(D6387,'Resources Final'!A:D,4,FALSE)=0,"",VLOOKUP(D6387,'Resources Final'!A:D,4,FALSE))</f>
        <v/>
      </c>
      <c r="M6387" s="3" t="str">
        <f>IF(VLOOKUP(D6387,'Resources Final'!A:E,5,FALSE)=0,"",VLOOKUP(D6387,'Resources Final'!A:E,5,FALSE))</f>
        <v/>
      </c>
      <c r="N6387" s="7" t="str">
        <f>IF(VLOOKUP(D6387,'Resources Final'!A:F,6,FALSE)=0,"",VLOOKUP(D6387,'Resources Final'!A:F,6,FALSE))</f>
        <v/>
      </c>
      <c r="O6387" s="3" t="str">
        <f>IF(VLOOKUP(D6387,'Resources Final'!A:G,7,FALSE)=0,"",VLOOKUP(D6387,'Resources Final'!A:G,7,FALSE))</f>
        <v/>
      </c>
    </row>
    <row r="6388" spans="1:15" x14ac:dyDescent="0.2">
      <c r="A6388" s="11">
        <v>990</v>
      </c>
      <c r="B6388" s="11" t="str">
        <f t="shared" si="114"/>
        <v>Fred C. and Mary R. Koch Foundation_Ellsworth, Elizabeth20011000</v>
      </c>
      <c r="C6388" s="11" t="s">
        <v>4161</v>
      </c>
      <c r="D6388" s="11" t="s">
        <v>1125</v>
      </c>
      <c r="E6388" s="11" t="s">
        <v>1125</v>
      </c>
      <c r="F6388" s="4">
        <v>1000</v>
      </c>
      <c r="G6388" s="3">
        <v>2001</v>
      </c>
      <c r="H6388" s="3" t="s">
        <v>21</v>
      </c>
      <c r="I6388" s="12" t="s">
        <v>4162</v>
      </c>
      <c r="J6388" s="3">
        <v>46</v>
      </c>
      <c r="K6388" s="3" t="str">
        <f>IF(VLOOKUP(D6388,'Resources Final'!A:C,3,FALSE)=0,"",VLOOKUP(D6388,'Resources Final'!A:C,3,FALSE))</f>
        <v>Y</v>
      </c>
      <c r="L6388" s="3" t="str">
        <f>IF(VLOOKUP(D6388,'Resources Final'!A:D,4,FALSE)=0,"",VLOOKUP(D6388,'Resources Final'!A:D,4,FALSE))</f>
        <v/>
      </c>
      <c r="M6388" s="3" t="str">
        <f>IF(VLOOKUP(D6388,'Resources Final'!A:E,5,FALSE)=0,"",VLOOKUP(D6388,'Resources Final'!A:E,5,FALSE))</f>
        <v/>
      </c>
      <c r="N6388" s="7" t="str">
        <f>IF(VLOOKUP(D6388,'Resources Final'!A:F,6,FALSE)=0,"",VLOOKUP(D6388,'Resources Final'!A:F,6,FALSE))</f>
        <v/>
      </c>
      <c r="O6388" s="3" t="str">
        <f>IF(VLOOKUP(D6388,'Resources Final'!A:G,7,FALSE)=0,"",VLOOKUP(D6388,'Resources Final'!A:G,7,FALSE))</f>
        <v/>
      </c>
    </row>
    <row r="6389" spans="1:15" x14ac:dyDescent="0.2">
      <c r="A6389" s="11">
        <v>990</v>
      </c>
      <c r="B6389" s="11" t="str">
        <f t="shared" si="114"/>
        <v>Fred C. and Mary R. Koch Foundation_Finney, Erica20011000</v>
      </c>
      <c r="C6389" s="11" t="s">
        <v>4161</v>
      </c>
      <c r="D6389" s="11" t="s">
        <v>1211</v>
      </c>
      <c r="E6389" s="11" t="s">
        <v>1211</v>
      </c>
      <c r="F6389" s="4">
        <v>1000</v>
      </c>
      <c r="G6389" s="3">
        <v>2001</v>
      </c>
      <c r="H6389" s="3" t="s">
        <v>21</v>
      </c>
      <c r="I6389" s="12" t="s">
        <v>4162</v>
      </c>
      <c r="J6389" s="3">
        <v>47</v>
      </c>
      <c r="K6389" s="3" t="str">
        <f>IF(VLOOKUP(D6389,'Resources Final'!A:C,3,FALSE)=0,"",VLOOKUP(D6389,'Resources Final'!A:C,3,FALSE))</f>
        <v>Y</v>
      </c>
      <c r="L6389" s="3" t="str">
        <f>IF(VLOOKUP(D6389,'Resources Final'!A:D,4,FALSE)=0,"",VLOOKUP(D6389,'Resources Final'!A:D,4,FALSE))</f>
        <v/>
      </c>
      <c r="M6389" s="3" t="str">
        <f>IF(VLOOKUP(D6389,'Resources Final'!A:E,5,FALSE)=0,"",VLOOKUP(D6389,'Resources Final'!A:E,5,FALSE))</f>
        <v/>
      </c>
      <c r="N6389" s="7" t="str">
        <f>IF(VLOOKUP(D6389,'Resources Final'!A:F,6,FALSE)=0,"",VLOOKUP(D6389,'Resources Final'!A:F,6,FALSE))</f>
        <v/>
      </c>
      <c r="O6389" s="3" t="str">
        <f>IF(VLOOKUP(D6389,'Resources Final'!A:G,7,FALSE)=0,"",VLOOKUP(D6389,'Resources Final'!A:G,7,FALSE))</f>
        <v/>
      </c>
    </row>
    <row r="6390" spans="1:15" x14ac:dyDescent="0.2">
      <c r="A6390" s="11">
        <v>990</v>
      </c>
      <c r="B6390" s="11" t="str">
        <f t="shared" si="114"/>
        <v>Fred C. and Mary R. Koch Foundation_Franklin, Katie20011000</v>
      </c>
      <c r="C6390" s="11" t="s">
        <v>4161</v>
      </c>
      <c r="D6390" s="11" t="s">
        <v>1273</v>
      </c>
      <c r="E6390" s="11" t="s">
        <v>1273</v>
      </c>
      <c r="F6390" s="4">
        <v>1000</v>
      </c>
      <c r="G6390" s="3">
        <v>2001</v>
      </c>
      <c r="H6390" s="3" t="s">
        <v>21</v>
      </c>
      <c r="I6390" s="12" t="s">
        <v>4162</v>
      </c>
      <c r="J6390" s="3">
        <v>48</v>
      </c>
      <c r="K6390" s="3" t="str">
        <f>IF(VLOOKUP(D6390,'Resources Final'!A:C,3,FALSE)=0,"",VLOOKUP(D6390,'Resources Final'!A:C,3,FALSE))</f>
        <v>Y</v>
      </c>
      <c r="L6390" s="3" t="str">
        <f>IF(VLOOKUP(D6390,'Resources Final'!A:D,4,FALSE)=0,"",VLOOKUP(D6390,'Resources Final'!A:D,4,FALSE))</f>
        <v/>
      </c>
      <c r="M6390" s="3" t="str">
        <f>IF(VLOOKUP(D6390,'Resources Final'!A:E,5,FALSE)=0,"",VLOOKUP(D6390,'Resources Final'!A:E,5,FALSE))</f>
        <v/>
      </c>
      <c r="N6390" s="7" t="str">
        <f>IF(VLOOKUP(D6390,'Resources Final'!A:F,6,FALSE)=0,"",VLOOKUP(D6390,'Resources Final'!A:F,6,FALSE))</f>
        <v/>
      </c>
      <c r="O6390" s="3" t="str">
        <f>IF(VLOOKUP(D6390,'Resources Final'!A:G,7,FALSE)=0,"",VLOOKUP(D6390,'Resources Final'!A:G,7,FALSE))</f>
        <v/>
      </c>
    </row>
    <row r="6391" spans="1:15" x14ac:dyDescent="0.2">
      <c r="A6391" s="11">
        <v>990</v>
      </c>
      <c r="B6391" s="11" t="str">
        <f t="shared" si="114"/>
        <v>Fred C. and Mary R. Koch Foundation_Gibbens, Jennifer20011000</v>
      </c>
      <c r="C6391" s="11" t="s">
        <v>4161</v>
      </c>
      <c r="D6391" s="11" t="s">
        <v>1394</v>
      </c>
      <c r="E6391" s="11" t="s">
        <v>1394</v>
      </c>
      <c r="F6391" s="4">
        <v>1000</v>
      </c>
      <c r="G6391" s="3">
        <v>2001</v>
      </c>
      <c r="H6391" s="3" t="s">
        <v>21</v>
      </c>
      <c r="I6391" s="12" t="s">
        <v>4162</v>
      </c>
      <c r="J6391" s="3">
        <v>49</v>
      </c>
      <c r="K6391" s="3" t="str">
        <f>IF(VLOOKUP(D6391,'Resources Final'!A:C,3,FALSE)=0,"",VLOOKUP(D6391,'Resources Final'!A:C,3,FALSE))</f>
        <v>Y</v>
      </c>
      <c r="L6391" s="3" t="str">
        <f>IF(VLOOKUP(D6391,'Resources Final'!A:D,4,FALSE)=0,"",VLOOKUP(D6391,'Resources Final'!A:D,4,FALSE))</f>
        <v/>
      </c>
      <c r="M6391" s="3" t="str">
        <f>IF(VLOOKUP(D6391,'Resources Final'!A:E,5,FALSE)=0,"",VLOOKUP(D6391,'Resources Final'!A:E,5,FALSE))</f>
        <v/>
      </c>
      <c r="N6391" s="7" t="str">
        <f>IF(VLOOKUP(D6391,'Resources Final'!A:F,6,FALSE)=0,"",VLOOKUP(D6391,'Resources Final'!A:F,6,FALSE))</f>
        <v/>
      </c>
      <c r="O6391" s="3" t="str">
        <f>IF(VLOOKUP(D6391,'Resources Final'!A:G,7,FALSE)=0,"",VLOOKUP(D6391,'Resources Final'!A:G,7,FALSE))</f>
        <v/>
      </c>
    </row>
    <row r="6392" spans="1:15" x14ac:dyDescent="0.2">
      <c r="A6392" s="11">
        <v>990</v>
      </c>
      <c r="B6392" s="11" t="str">
        <f t="shared" si="114"/>
        <v>Fred C. and Mary R. Koch Foundation_Gonzales, Michael20011000</v>
      </c>
      <c r="C6392" s="11" t="s">
        <v>4161</v>
      </c>
      <c r="D6392" s="11" t="s">
        <v>1425</v>
      </c>
      <c r="E6392" s="11" t="s">
        <v>1425</v>
      </c>
      <c r="F6392" s="4">
        <v>1000</v>
      </c>
      <c r="G6392" s="3">
        <v>2001</v>
      </c>
      <c r="H6392" s="3" t="s">
        <v>21</v>
      </c>
      <c r="I6392" s="12" t="s">
        <v>4162</v>
      </c>
      <c r="J6392" s="3">
        <v>50</v>
      </c>
      <c r="K6392" s="3" t="str">
        <f>IF(VLOOKUP(D6392,'Resources Final'!A:C,3,FALSE)=0,"",VLOOKUP(D6392,'Resources Final'!A:C,3,FALSE))</f>
        <v>Y</v>
      </c>
      <c r="L6392" s="3" t="str">
        <f>IF(VLOOKUP(D6392,'Resources Final'!A:D,4,FALSE)=0,"",VLOOKUP(D6392,'Resources Final'!A:D,4,FALSE))</f>
        <v/>
      </c>
      <c r="M6392" s="3" t="str">
        <f>IF(VLOOKUP(D6392,'Resources Final'!A:E,5,FALSE)=0,"",VLOOKUP(D6392,'Resources Final'!A:E,5,FALSE))</f>
        <v/>
      </c>
      <c r="N6392" s="7" t="str">
        <f>IF(VLOOKUP(D6392,'Resources Final'!A:F,6,FALSE)=0,"",VLOOKUP(D6392,'Resources Final'!A:F,6,FALSE))</f>
        <v/>
      </c>
      <c r="O6392" s="3" t="str">
        <f>IF(VLOOKUP(D6392,'Resources Final'!A:G,7,FALSE)=0,"",VLOOKUP(D6392,'Resources Final'!A:G,7,FALSE))</f>
        <v/>
      </c>
    </row>
    <row r="6393" spans="1:15" x14ac:dyDescent="0.2">
      <c r="A6393" s="11">
        <v>990</v>
      </c>
      <c r="B6393" s="11" t="str">
        <f t="shared" si="114"/>
        <v>Fred C. and Mary R. Koch Foundation_Grant, Laura Beth20011000</v>
      </c>
      <c r="C6393" s="11" t="s">
        <v>4161</v>
      </c>
      <c r="D6393" s="11" t="s">
        <v>1441</v>
      </c>
      <c r="E6393" s="11" t="s">
        <v>1441</v>
      </c>
      <c r="F6393" s="4">
        <v>1000</v>
      </c>
      <c r="G6393" s="3">
        <v>2001</v>
      </c>
      <c r="H6393" s="3" t="s">
        <v>21</v>
      </c>
      <c r="I6393" s="12" t="s">
        <v>4162</v>
      </c>
      <c r="J6393" s="3">
        <v>51</v>
      </c>
      <c r="K6393" s="3" t="str">
        <f>IF(VLOOKUP(D6393,'Resources Final'!A:C,3,FALSE)=0,"",VLOOKUP(D6393,'Resources Final'!A:C,3,FALSE))</f>
        <v>Y</v>
      </c>
      <c r="L6393" s="3" t="str">
        <f>IF(VLOOKUP(D6393,'Resources Final'!A:D,4,FALSE)=0,"",VLOOKUP(D6393,'Resources Final'!A:D,4,FALSE))</f>
        <v/>
      </c>
      <c r="M6393" s="3" t="str">
        <f>IF(VLOOKUP(D6393,'Resources Final'!A:E,5,FALSE)=0,"",VLOOKUP(D6393,'Resources Final'!A:E,5,FALSE))</f>
        <v/>
      </c>
      <c r="N6393" s="7" t="str">
        <f>IF(VLOOKUP(D6393,'Resources Final'!A:F,6,FALSE)=0,"",VLOOKUP(D6393,'Resources Final'!A:F,6,FALSE))</f>
        <v/>
      </c>
      <c r="O6393" s="3" t="str">
        <f>IF(VLOOKUP(D6393,'Resources Final'!A:G,7,FALSE)=0,"",VLOOKUP(D6393,'Resources Final'!A:G,7,FALSE))</f>
        <v/>
      </c>
    </row>
    <row r="6394" spans="1:15" x14ac:dyDescent="0.2">
      <c r="A6394" s="11">
        <v>990</v>
      </c>
      <c r="B6394" s="11" t="str">
        <f t="shared" si="114"/>
        <v>Fred C. and Mary R. Koch Foundation_Greene, Cindi20011000</v>
      </c>
      <c r="C6394" s="11" t="s">
        <v>4161</v>
      </c>
      <c r="D6394" s="11" t="s">
        <v>1458</v>
      </c>
      <c r="E6394" s="11" t="s">
        <v>1458</v>
      </c>
      <c r="F6394" s="4">
        <v>1000</v>
      </c>
      <c r="G6394" s="3">
        <v>2001</v>
      </c>
      <c r="H6394" s="3" t="s">
        <v>21</v>
      </c>
      <c r="I6394" s="12" t="s">
        <v>4162</v>
      </c>
      <c r="J6394" s="3">
        <v>52</v>
      </c>
      <c r="K6394" s="3" t="str">
        <f>IF(VLOOKUP(D6394,'Resources Final'!A:C,3,FALSE)=0,"",VLOOKUP(D6394,'Resources Final'!A:C,3,FALSE))</f>
        <v>Y</v>
      </c>
      <c r="L6394" s="3" t="str">
        <f>IF(VLOOKUP(D6394,'Resources Final'!A:D,4,FALSE)=0,"",VLOOKUP(D6394,'Resources Final'!A:D,4,FALSE))</f>
        <v/>
      </c>
      <c r="M6394" s="3" t="str">
        <f>IF(VLOOKUP(D6394,'Resources Final'!A:E,5,FALSE)=0,"",VLOOKUP(D6394,'Resources Final'!A:E,5,FALSE))</f>
        <v/>
      </c>
      <c r="N6394" s="7" t="str">
        <f>IF(VLOOKUP(D6394,'Resources Final'!A:F,6,FALSE)=0,"",VLOOKUP(D6394,'Resources Final'!A:F,6,FALSE))</f>
        <v/>
      </c>
      <c r="O6394" s="3" t="str">
        <f>IF(VLOOKUP(D6394,'Resources Final'!A:G,7,FALSE)=0,"",VLOOKUP(D6394,'Resources Final'!A:G,7,FALSE))</f>
        <v/>
      </c>
    </row>
    <row r="6395" spans="1:15" x14ac:dyDescent="0.2">
      <c r="A6395" s="11">
        <v>990</v>
      </c>
      <c r="B6395" s="11" t="str">
        <f t="shared" si="114"/>
        <v>Fred C. and Mary R. Koch Foundation_Helmer, Jennifer20011000</v>
      </c>
      <c r="C6395" s="11" t="s">
        <v>4161</v>
      </c>
      <c r="D6395" s="11" t="s">
        <v>1561</v>
      </c>
      <c r="E6395" s="11" t="s">
        <v>1561</v>
      </c>
      <c r="F6395" s="4">
        <v>1000</v>
      </c>
      <c r="G6395" s="3">
        <v>2001</v>
      </c>
      <c r="H6395" s="3" t="s">
        <v>21</v>
      </c>
      <c r="I6395" s="12" t="s">
        <v>4162</v>
      </c>
      <c r="J6395" s="3">
        <v>53</v>
      </c>
      <c r="K6395" s="3" t="str">
        <f>IF(VLOOKUP(D6395,'Resources Final'!A:C,3,FALSE)=0,"",VLOOKUP(D6395,'Resources Final'!A:C,3,FALSE))</f>
        <v>Y</v>
      </c>
      <c r="L6395" s="3" t="str">
        <f>IF(VLOOKUP(D6395,'Resources Final'!A:D,4,FALSE)=0,"",VLOOKUP(D6395,'Resources Final'!A:D,4,FALSE))</f>
        <v/>
      </c>
      <c r="M6395" s="3" t="str">
        <f>IF(VLOOKUP(D6395,'Resources Final'!A:E,5,FALSE)=0,"",VLOOKUP(D6395,'Resources Final'!A:E,5,FALSE))</f>
        <v/>
      </c>
      <c r="N6395" s="7" t="str">
        <f>IF(VLOOKUP(D6395,'Resources Final'!A:F,6,FALSE)=0,"",VLOOKUP(D6395,'Resources Final'!A:F,6,FALSE))</f>
        <v/>
      </c>
      <c r="O6395" s="3" t="str">
        <f>IF(VLOOKUP(D6395,'Resources Final'!A:G,7,FALSE)=0,"",VLOOKUP(D6395,'Resources Final'!A:G,7,FALSE))</f>
        <v/>
      </c>
    </row>
    <row r="6396" spans="1:15" x14ac:dyDescent="0.2">
      <c r="A6396" s="11">
        <v>990</v>
      </c>
      <c r="B6396" s="11" t="str">
        <f t="shared" si="114"/>
        <v>Fred C. and Mary R. Koch Foundation_Howden, Sally20011000</v>
      </c>
      <c r="C6396" s="11" t="s">
        <v>4161</v>
      </c>
      <c r="D6396" s="11" t="s">
        <v>1627</v>
      </c>
      <c r="E6396" s="11" t="s">
        <v>1627</v>
      </c>
      <c r="F6396" s="4">
        <v>1000</v>
      </c>
      <c r="G6396" s="3">
        <v>2001</v>
      </c>
      <c r="H6396" s="3" t="s">
        <v>21</v>
      </c>
      <c r="I6396" s="12" t="s">
        <v>4162</v>
      </c>
      <c r="J6396" s="3">
        <v>54</v>
      </c>
      <c r="K6396" s="3" t="str">
        <f>IF(VLOOKUP(D6396,'Resources Final'!A:C,3,FALSE)=0,"",VLOOKUP(D6396,'Resources Final'!A:C,3,FALSE))</f>
        <v>Y</v>
      </c>
      <c r="L6396" s="3" t="str">
        <f>IF(VLOOKUP(D6396,'Resources Final'!A:D,4,FALSE)=0,"",VLOOKUP(D6396,'Resources Final'!A:D,4,FALSE))</f>
        <v/>
      </c>
      <c r="M6396" s="3" t="str">
        <f>IF(VLOOKUP(D6396,'Resources Final'!A:E,5,FALSE)=0,"",VLOOKUP(D6396,'Resources Final'!A:E,5,FALSE))</f>
        <v/>
      </c>
      <c r="N6396" s="7" t="str">
        <f>IF(VLOOKUP(D6396,'Resources Final'!A:F,6,FALSE)=0,"",VLOOKUP(D6396,'Resources Final'!A:F,6,FALSE))</f>
        <v/>
      </c>
      <c r="O6396" s="3" t="str">
        <f>IF(VLOOKUP(D6396,'Resources Final'!A:G,7,FALSE)=0,"",VLOOKUP(D6396,'Resources Final'!A:G,7,FALSE))</f>
        <v/>
      </c>
    </row>
    <row r="6397" spans="1:15" x14ac:dyDescent="0.2">
      <c r="A6397" s="11">
        <v>990</v>
      </c>
      <c r="B6397" s="11" t="str">
        <f t="shared" si="114"/>
        <v>Fred C. and Mary R. Koch Foundation_Hsu, Yung-Hsiang20011000</v>
      </c>
      <c r="C6397" s="11" t="s">
        <v>4161</v>
      </c>
      <c r="D6397" s="11" t="s">
        <v>1631</v>
      </c>
      <c r="E6397" s="11" t="s">
        <v>1631</v>
      </c>
      <c r="F6397" s="4">
        <v>1000</v>
      </c>
      <c r="G6397" s="3">
        <v>2001</v>
      </c>
      <c r="H6397" s="3" t="s">
        <v>21</v>
      </c>
      <c r="I6397" s="12" t="s">
        <v>4162</v>
      </c>
      <c r="J6397" s="3">
        <v>55</v>
      </c>
      <c r="K6397" s="3" t="str">
        <f>IF(VLOOKUP(D6397,'Resources Final'!A:C,3,FALSE)=0,"",VLOOKUP(D6397,'Resources Final'!A:C,3,FALSE))</f>
        <v>Y</v>
      </c>
      <c r="L6397" s="3" t="str">
        <f>IF(VLOOKUP(D6397,'Resources Final'!A:D,4,FALSE)=0,"",VLOOKUP(D6397,'Resources Final'!A:D,4,FALSE))</f>
        <v/>
      </c>
      <c r="M6397" s="3" t="str">
        <f>IF(VLOOKUP(D6397,'Resources Final'!A:E,5,FALSE)=0,"",VLOOKUP(D6397,'Resources Final'!A:E,5,FALSE))</f>
        <v/>
      </c>
      <c r="N6397" s="7" t="str">
        <f>IF(VLOOKUP(D6397,'Resources Final'!A:F,6,FALSE)=0,"",VLOOKUP(D6397,'Resources Final'!A:F,6,FALSE))</f>
        <v/>
      </c>
      <c r="O6397" s="3" t="str">
        <f>IF(VLOOKUP(D6397,'Resources Final'!A:G,7,FALSE)=0,"",VLOOKUP(D6397,'Resources Final'!A:G,7,FALSE))</f>
        <v/>
      </c>
    </row>
    <row r="6398" spans="1:15" x14ac:dyDescent="0.2">
      <c r="A6398" s="11">
        <v>990</v>
      </c>
      <c r="B6398" s="11" t="str">
        <f t="shared" si="114"/>
        <v>Fred C. and Mary R. Koch Foundation_Irwin, Kendall20011000</v>
      </c>
      <c r="C6398" s="11" t="s">
        <v>4161</v>
      </c>
      <c r="D6398" s="11" t="s">
        <v>1714</v>
      </c>
      <c r="E6398" s="11" t="s">
        <v>1714</v>
      </c>
      <c r="F6398" s="4">
        <v>1000</v>
      </c>
      <c r="G6398" s="3">
        <v>2001</v>
      </c>
      <c r="H6398" s="3" t="s">
        <v>21</v>
      </c>
      <c r="I6398" s="12" t="s">
        <v>4162</v>
      </c>
      <c r="J6398" s="3">
        <v>56</v>
      </c>
      <c r="K6398" s="3" t="str">
        <f>IF(VLOOKUP(D6398,'Resources Final'!A:C,3,FALSE)=0,"",VLOOKUP(D6398,'Resources Final'!A:C,3,FALSE))</f>
        <v>Y</v>
      </c>
      <c r="L6398" s="3" t="str">
        <f>IF(VLOOKUP(D6398,'Resources Final'!A:D,4,FALSE)=0,"",VLOOKUP(D6398,'Resources Final'!A:D,4,FALSE))</f>
        <v/>
      </c>
      <c r="M6398" s="3" t="str">
        <f>IF(VLOOKUP(D6398,'Resources Final'!A:E,5,FALSE)=0,"",VLOOKUP(D6398,'Resources Final'!A:E,5,FALSE))</f>
        <v/>
      </c>
      <c r="N6398" s="7" t="str">
        <f>IF(VLOOKUP(D6398,'Resources Final'!A:F,6,FALSE)=0,"",VLOOKUP(D6398,'Resources Final'!A:F,6,FALSE))</f>
        <v/>
      </c>
      <c r="O6398" s="3" t="str">
        <f>IF(VLOOKUP(D6398,'Resources Final'!A:G,7,FALSE)=0,"",VLOOKUP(D6398,'Resources Final'!A:G,7,FALSE))</f>
        <v/>
      </c>
    </row>
    <row r="6399" spans="1:15" x14ac:dyDescent="0.2">
      <c r="A6399" s="11">
        <v>990</v>
      </c>
      <c r="B6399" s="11" t="str">
        <f t="shared" si="114"/>
        <v>Fred C. and Mary R. Koch Foundation_Ison, Ian20011000</v>
      </c>
      <c r="C6399" s="11" t="s">
        <v>4161</v>
      </c>
      <c r="D6399" s="11" t="s">
        <v>1720</v>
      </c>
      <c r="E6399" s="11" t="s">
        <v>1720</v>
      </c>
      <c r="F6399" s="4">
        <v>1000</v>
      </c>
      <c r="G6399" s="3">
        <v>2001</v>
      </c>
      <c r="H6399" s="3" t="s">
        <v>21</v>
      </c>
      <c r="I6399" s="12" t="s">
        <v>4162</v>
      </c>
      <c r="J6399" s="3">
        <v>57</v>
      </c>
      <c r="K6399" s="3" t="str">
        <f>IF(VLOOKUP(D6399,'Resources Final'!A:C,3,FALSE)=0,"",VLOOKUP(D6399,'Resources Final'!A:C,3,FALSE))</f>
        <v>Y</v>
      </c>
      <c r="L6399" s="3" t="str">
        <f>IF(VLOOKUP(D6399,'Resources Final'!A:D,4,FALSE)=0,"",VLOOKUP(D6399,'Resources Final'!A:D,4,FALSE))</f>
        <v/>
      </c>
      <c r="M6399" s="3" t="str">
        <f>IF(VLOOKUP(D6399,'Resources Final'!A:E,5,FALSE)=0,"",VLOOKUP(D6399,'Resources Final'!A:E,5,FALSE))</f>
        <v/>
      </c>
      <c r="N6399" s="7" t="str">
        <f>IF(VLOOKUP(D6399,'Resources Final'!A:F,6,FALSE)=0,"",VLOOKUP(D6399,'Resources Final'!A:F,6,FALSE))</f>
        <v/>
      </c>
      <c r="O6399" s="3" t="str">
        <f>IF(VLOOKUP(D6399,'Resources Final'!A:G,7,FALSE)=0,"",VLOOKUP(D6399,'Resources Final'!A:G,7,FALSE))</f>
        <v/>
      </c>
    </row>
    <row r="6400" spans="1:15" x14ac:dyDescent="0.2">
      <c r="A6400" s="11">
        <v>990</v>
      </c>
      <c r="B6400" s="11" t="str">
        <f t="shared" si="114"/>
        <v>Fred C. and Mary R. Koch Foundation_Jones, Chrysandra20011000</v>
      </c>
      <c r="C6400" s="11" t="s">
        <v>4161</v>
      </c>
      <c r="D6400" s="11" t="s">
        <v>1873</v>
      </c>
      <c r="E6400" s="11" t="s">
        <v>1873</v>
      </c>
      <c r="F6400" s="4">
        <v>1000</v>
      </c>
      <c r="G6400" s="3">
        <v>2001</v>
      </c>
      <c r="H6400" s="3" t="s">
        <v>21</v>
      </c>
      <c r="I6400" s="12" t="s">
        <v>4162</v>
      </c>
      <c r="J6400" s="3">
        <v>58</v>
      </c>
      <c r="K6400" s="3" t="str">
        <f>IF(VLOOKUP(D6400,'Resources Final'!A:C,3,FALSE)=0,"",VLOOKUP(D6400,'Resources Final'!A:C,3,FALSE))</f>
        <v>Y</v>
      </c>
      <c r="L6400" s="3" t="str">
        <f>IF(VLOOKUP(D6400,'Resources Final'!A:D,4,FALSE)=0,"",VLOOKUP(D6400,'Resources Final'!A:D,4,FALSE))</f>
        <v/>
      </c>
      <c r="M6400" s="3" t="str">
        <f>IF(VLOOKUP(D6400,'Resources Final'!A:E,5,FALSE)=0,"",VLOOKUP(D6400,'Resources Final'!A:E,5,FALSE))</f>
        <v/>
      </c>
      <c r="N6400" s="7" t="str">
        <f>IF(VLOOKUP(D6400,'Resources Final'!A:F,6,FALSE)=0,"",VLOOKUP(D6400,'Resources Final'!A:F,6,FALSE))</f>
        <v/>
      </c>
      <c r="O6400" s="3" t="str">
        <f>IF(VLOOKUP(D6400,'Resources Final'!A:G,7,FALSE)=0,"",VLOOKUP(D6400,'Resources Final'!A:G,7,FALSE))</f>
        <v/>
      </c>
    </row>
    <row r="6401" spans="1:15" x14ac:dyDescent="0.2">
      <c r="A6401" s="11">
        <v>990</v>
      </c>
      <c r="B6401" s="11" t="str">
        <f t="shared" si="114"/>
        <v>Fred C. and Mary R. Koch Foundation_Kailo, Jr, Bennett20011000</v>
      </c>
      <c r="C6401" s="11" t="s">
        <v>4161</v>
      </c>
      <c r="D6401" s="11" t="s">
        <v>1939</v>
      </c>
      <c r="E6401" s="11" t="s">
        <v>1939</v>
      </c>
      <c r="F6401" s="4">
        <v>1000</v>
      </c>
      <c r="G6401" s="3">
        <v>2001</v>
      </c>
      <c r="H6401" s="3" t="s">
        <v>21</v>
      </c>
      <c r="I6401" s="12" t="s">
        <v>4162</v>
      </c>
      <c r="J6401" s="3">
        <v>59</v>
      </c>
      <c r="K6401" s="3" t="str">
        <f>IF(VLOOKUP(D6401,'Resources Final'!A:C,3,FALSE)=0,"",VLOOKUP(D6401,'Resources Final'!A:C,3,FALSE))</f>
        <v>Y</v>
      </c>
      <c r="L6401" s="3" t="str">
        <f>IF(VLOOKUP(D6401,'Resources Final'!A:D,4,FALSE)=0,"",VLOOKUP(D6401,'Resources Final'!A:D,4,FALSE))</f>
        <v/>
      </c>
      <c r="M6401" s="3" t="str">
        <f>IF(VLOOKUP(D6401,'Resources Final'!A:E,5,FALSE)=0,"",VLOOKUP(D6401,'Resources Final'!A:E,5,FALSE))</f>
        <v/>
      </c>
      <c r="N6401" s="7" t="str">
        <f>IF(VLOOKUP(D6401,'Resources Final'!A:F,6,FALSE)=0,"",VLOOKUP(D6401,'Resources Final'!A:F,6,FALSE))</f>
        <v/>
      </c>
      <c r="O6401" s="3" t="str">
        <f>IF(VLOOKUP(D6401,'Resources Final'!A:G,7,FALSE)=0,"",VLOOKUP(D6401,'Resources Final'!A:G,7,FALSE))</f>
        <v/>
      </c>
    </row>
    <row r="6402" spans="1:15" x14ac:dyDescent="0.2">
      <c r="A6402" s="11">
        <v>990</v>
      </c>
      <c r="B6402" s="11" t="str">
        <f t="shared" ref="B6402:B6465" si="115">C6402&amp;"_"&amp;D6402&amp;G6402&amp;F6402</f>
        <v>Fred C. and Mary R. Koch Foundation_Kauk, Kyle20011000</v>
      </c>
      <c r="C6402" s="11" t="s">
        <v>4161</v>
      </c>
      <c r="D6402" s="11" t="s">
        <v>1967</v>
      </c>
      <c r="E6402" s="11" t="s">
        <v>1967</v>
      </c>
      <c r="F6402" s="4">
        <v>1000</v>
      </c>
      <c r="G6402" s="3">
        <v>2001</v>
      </c>
      <c r="H6402" s="3" t="s">
        <v>21</v>
      </c>
      <c r="I6402" s="12" t="s">
        <v>4162</v>
      </c>
      <c r="J6402" s="3">
        <v>60</v>
      </c>
      <c r="K6402" s="3" t="str">
        <f>IF(VLOOKUP(D6402,'Resources Final'!A:C,3,FALSE)=0,"",VLOOKUP(D6402,'Resources Final'!A:C,3,FALSE))</f>
        <v>Y</v>
      </c>
      <c r="L6402" s="3" t="str">
        <f>IF(VLOOKUP(D6402,'Resources Final'!A:D,4,FALSE)=0,"",VLOOKUP(D6402,'Resources Final'!A:D,4,FALSE))</f>
        <v/>
      </c>
      <c r="M6402" s="3" t="str">
        <f>IF(VLOOKUP(D6402,'Resources Final'!A:E,5,FALSE)=0,"",VLOOKUP(D6402,'Resources Final'!A:E,5,FALSE))</f>
        <v/>
      </c>
      <c r="N6402" s="7" t="str">
        <f>IF(VLOOKUP(D6402,'Resources Final'!A:F,6,FALSE)=0,"",VLOOKUP(D6402,'Resources Final'!A:F,6,FALSE))</f>
        <v/>
      </c>
      <c r="O6402" s="3" t="str">
        <f>IF(VLOOKUP(D6402,'Resources Final'!A:G,7,FALSE)=0,"",VLOOKUP(D6402,'Resources Final'!A:G,7,FALSE))</f>
        <v/>
      </c>
    </row>
    <row r="6403" spans="1:15" x14ac:dyDescent="0.2">
      <c r="A6403" s="11">
        <v>990</v>
      </c>
      <c r="B6403" s="11" t="str">
        <f t="shared" si="115"/>
        <v>Fred C. and Mary R. Koch Foundation_Kidd, Laura20011000</v>
      </c>
      <c r="C6403" s="11" t="s">
        <v>4161</v>
      </c>
      <c r="D6403" s="11" t="s">
        <v>1989</v>
      </c>
      <c r="E6403" s="11" t="s">
        <v>1989</v>
      </c>
      <c r="F6403" s="4">
        <v>1000</v>
      </c>
      <c r="G6403" s="3">
        <v>2001</v>
      </c>
      <c r="H6403" s="3" t="s">
        <v>21</v>
      </c>
      <c r="I6403" s="12" t="s">
        <v>4162</v>
      </c>
      <c r="J6403" s="3">
        <v>61</v>
      </c>
      <c r="K6403" s="3" t="str">
        <f>IF(VLOOKUP(D6403,'Resources Final'!A:C,3,FALSE)=0,"",VLOOKUP(D6403,'Resources Final'!A:C,3,FALSE))</f>
        <v>Y</v>
      </c>
      <c r="L6403" s="3" t="str">
        <f>IF(VLOOKUP(D6403,'Resources Final'!A:D,4,FALSE)=0,"",VLOOKUP(D6403,'Resources Final'!A:D,4,FALSE))</f>
        <v/>
      </c>
      <c r="M6403" s="3" t="str">
        <f>IF(VLOOKUP(D6403,'Resources Final'!A:E,5,FALSE)=0,"",VLOOKUP(D6403,'Resources Final'!A:E,5,FALSE))</f>
        <v/>
      </c>
      <c r="N6403" s="7" t="str">
        <f>IF(VLOOKUP(D6403,'Resources Final'!A:F,6,FALSE)=0,"",VLOOKUP(D6403,'Resources Final'!A:F,6,FALSE))</f>
        <v/>
      </c>
      <c r="O6403" s="3" t="str">
        <f>IF(VLOOKUP(D6403,'Resources Final'!A:G,7,FALSE)=0,"",VLOOKUP(D6403,'Resources Final'!A:G,7,FALSE))</f>
        <v/>
      </c>
    </row>
    <row r="6404" spans="1:15" x14ac:dyDescent="0.2">
      <c r="A6404" s="11">
        <v>990</v>
      </c>
      <c r="B6404" s="11" t="str">
        <f t="shared" si="115"/>
        <v>Fred C. and Mary R. Koch Foundation_Krysiak, Holly Beth20011000</v>
      </c>
      <c r="C6404" s="11" t="s">
        <v>4161</v>
      </c>
      <c r="D6404" s="11" t="s">
        <v>2046</v>
      </c>
      <c r="E6404" s="11" t="s">
        <v>2046</v>
      </c>
      <c r="F6404" s="4">
        <v>1000</v>
      </c>
      <c r="G6404" s="3">
        <v>2001</v>
      </c>
      <c r="H6404" s="3" t="s">
        <v>21</v>
      </c>
      <c r="I6404" s="12" t="s">
        <v>4162</v>
      </c>
      <c r="J6404" s="3">
        <v>62</v>
      </c>
      <c r="K6404" s="3" t="str">
        <f>IF(VLOOKUP(D6404,'Resources Final'!A:C,3,FALSE)=0,"",VLOOKUP(D6404,'Resources Final'!A:C,3,FALSE))</f>
        <v>Y</v>
      </c>
      <c r="L6404" s="3" t="str">
        <f>IF(VLOOKUP(D6404,'Resources Final'!A:D,4,FALSE)=0,"",VLOOKUP(D6404,'Resources Final'!A:D,4,FALSE))</f>
        <v/>
      </c>
      <c r="M6404" s="3" t="str">
        <f>IF(VLOOKUP(D6404,'Resources Final'!A:E,5,FALSE)=0,"",VLOOKUP(D6404,'Resources Final'!A:E,5,FALSE))</f>
        <v/>
      </c>
      <c r="N6404" s="7" t="str">
        <f>IF(VLOOKUP(D6404,'Resources Final'!A:F,6,FALSE)=0,"",VLOOKUP(D6404,'Resources Final'!A:F,6,FALSE))</f>
        <v/>
      </c>
      <c r="O6404" s="3" t="str">
        <f>IF(VLOOKUP(D6404,'Resources Final'!A:G,7,FALSE)=0,"",VLOOKUP(D6404,'Resources Final'!A:G,7,FALSE))</f>
        <v/>
      </c>
    </row>
    <row r="6405" spans="1:15" x14ac:dyDescent="0.2">
      <c r="A6405" s="11">
        <v>990</v>
      </c>
      <c r="B6405" s="11" t="str">
        <f t="shared" si="115"/>
        <v>Fred C. and Mary R. Koch Foundation_Kumar, Sanjeev V20011000</v>
      </c>
      <c r="C6405" s="11" t="s">
        <v>4161</v>
      </c>
      <c r="D6405" s="11" t="s">
        <v>2053</v>
      </c>
      <c r="E6405" s="11" t="s">
        <v>2053</v>
      </c>
      <c r="F6405" s="4">
        <v>1000</v>
      </c>
      <c r="G6405" s="3">
        <v>2001</v>
      </c>
      <c r="H6405" s="3" t="s">
        <v>21</v>
      </c>
      <c r="I6405" s="12" t="s">
        <v>4162</v>
      </c>
      <c r="J6405" s="3">
        <v>63</v>
      </c>
      <c r="K6405" s="3" t="str">
        <f>IF(VLOOKUP(D6405,'Resources Final'!A:C,3,FALSE)=0,"",VLOOKUP(D6405,'Resources Final'!A:C,3,FALSE))</f>
        <v>Y</v>
      </c>
      <c r="L6405" s="3" t="str">
        <f>IF(VLOOKUP(D6405,'Resources Final'!A:D,4,FALSE)=0,"",VLOOKUP(D6405,'Resources Final'!A:D,4,FALSE))</f>
        <v/>
      </c>
      <c r="M6405" s="3" t="str">
        <f>IF(VLOOKUP(D6405,'Resources Final'!A:E,5,FALSE)=0,"",VLOOKUP(D6405,'Resources Final'!A:E,5,FALSE))</f>
        <v/>
      </c>
      <c r="N6405" s="7" t="str">
        <f>IF(VLOOKUP(D6405,'Resources Final'!A:F,6,FALSE)=0,"",VLOOKUP(D6405,'Resources Final'!A:F,6,FALSE))</f>
        <v/>
      </c>
      <c r="O6405" s="3" t="str">
        <f>IF(VLOOKUP(D6405,'Resources Final'!A:G,7,FALSE)=0,"",VLOOKUP(D6405,'Resources Final'!A:G,7,FALSE))</f>
        <v/>
      </c>
    </row>
    <row r="6406" spans="1:15" x14ac:dyDescent="0.2">
      <c r="A6406" s="11">
        <v>990</v>
      </c>
      <c r="B6406" s="11" t="str">
        <f t="shared" si="115"/>
        <v>Fred C. and Mary R. Koch Foundation_Lee, Cerin20011000</v>
      </c>
      <c r="C6406" s="11" t="s">
        <v>4161</v>
      </c>
      <c r="D6406" s="11" t="s">
        <v>2129</v>
      </c>
      <c r="E6406" s="11" t="s">
        <v>2129</v>
      </c>
      <c r="F6406" s="4">
        <v>1000</v>
      </c>
      <c r="G6406" s="3">
        <v>2001</v>
      </c>
      <c r="H6406" s="3" t="s">
        <v>21</v>
      </c>
      <c r="I6406" s="12" t="s">
        <v>4162</v>
      </c>
      <c r="J6406" s="3">
        <v>64</v>
      </c>
      <c r="K6406" s="3" t="str">
        <f>IF(VLOOKUP(D6406,'Resources Final'!A:C,3,FALSE)=0,"",VLOOKUP(D6406,'Resources Final'!A:C,3,FALSE))</f>
        <v>Y</v>
      </c>
      <c r="L6406" s="3" t="str">
        <f>IF(VLOOKUP(D6406,'Resources Final'!A:D,4,FALSE)=0,"",VLOOKUP(D6406,'Resources Final'!A:D,4,FALSE))</f>
        <v/>
      </c>
      <c r="M6406" s="3" t="str">
        <f>IF(VLOOKUP(D6406,'Resources Final'!A:E,5,FALSE)=0,"",VLOOKUP(D6406,'Resources Final'!A:E,5,FALSE))</f>
        <v/>
      </c>
      <c r="N6406" s="7" t="str">
        <f>IF(VLOOKUP(D6406,'Resources Final'!A:F,6,FALSE)=0,"",VLOOKUP(D6406,'Resources Final'!A:F,6,FALSE))</f>
        <v/>
      </c>
      <c r="O6406" s="3" t="str">
        <f>IF(VLOOKUP(D6406,'Resources Final'!A:G,7,FALSE)=0,"",VLOOKUP(D6406,'Resources Final'!A:G,7,FALSE))</f>
        <v/>
      </c>
    </row>
    <row r="6407" spans="1:15" x14ac:dyDescent="0.2">
      <c r="A6407" s="11">
        <v>990</v>
      </c>
      <c r="B6407" s="11" t="str">
        <f t="shared" si="115"/>
        <v>Fred C. and Mary R. Koch Foundation_Lewis, Misty20011000</v>
      </c>
      <c r="C6407" s="11" t="s">
        <v>4161</v>
      </c>
      <c r="D6407" s="11" t="s">
        <v>2151</v>
      </c>
      <c r="E6407" s="11" t="s">
        <v>2151</v>
      </c>
      <c r="F6407" s="4">
        <v>1000</v>
      </c>
      <c r="G6407" s="3">
        <v>2001</v>
      </c>
      <c r="H6407" s="3" t="s">
        <v>21</v>
      </c>
      <c r="I6407" s="12" t="s">
        <v>4162</v>
      </c>
      <c r="J6407" s="3">
        <v>65</v>
      </c>
      <c r="K6407" s="3" t="str">
        <f>IF(VLOOKUP(D6407,'Resources Final'!A:C,3,FALSE)=0,"",VLOOKUP(D6407,'Resources Final'!A:C,3,FALSE))</f>
        <v>Y</v>
      </c>
      <c r="L6407" s="3" t="str">
        <f>IF(VLOOKUP(D6407,'Resources Final'!A:D,4,FALSE)=0,"",VLOOKUP(D6407,'Resources Final'!A:D,4,FALSE))</f>
        <v/>
      </c>
      <c r="M6407" s="3" t="str">
        <f>IF(VLOOKUP(D6407,'Resources Final'!A:E,5,FALSE)=0,"",VLOOKUP(D6407,'Resources Final'!A:E,5,FALSE))</f>
        <v/>
      </c>
      <c r="N6407" s="7" t="str">
        <f>IF(VLOOKUP(D6407,'Resources Final'!A:F,6,FALSE)=0,"",VLOOKUP(D6407,'Resources Final'!A:F,6,FALSE))</f>
        <v/>
      </c>
      <c r="O6407" s="3" t="str">
        <f>IF(VLOOKUP(D6407,'Resources Final'!A:G,7,FALSE)=0,"",VLOOKUP(D6407,'Resources Final'!A:G,7,FALSE))</f>
        <v/>
      </c>
    </row>
    <row r="6408" spans="1:15" x14ac:dyDescent="0.2">
      <c r="A6408" s="11">
        <v>990</v>
      </c>
      <c r="B6408" s="11" t="str">
        <f t="shared" si="115"/>
        <v>Fred C. and Mary R. Koch Foundation_Linton, April20011000</v>
      </c>
      <c r="C6408" s="11" t="s">
        <v>4161</v>
      </c>
      <c r="D6408" s="11" t="s">
        <v>2183</v>
      </c>
      <c r="E6408" s="11" t="s">
        <v>2183</v>
      </c>
      <c r="F6408" s="4">
        <v>1000</v>
      </c>
      <c r="G6408" s="3">
        <v>2001</v>
      </c>
      <c r="H6408" s="3" t="s">
        <v>21</v>
      </c>
      <c r="I6408" s="12" t="s">
        <v>4162</v>
      </c>
      <c r="J6408" s="3">
        <v>66</v>
      </c>
      <c r="K6408" s="3" t="str">
        <f>IF(VLOOKUP(D6408,'Resources Final'!A:C,3,FALSE)=0,"",VLOOKUP(D6408,'Resources Final'!A:C,3,FALSE))</f>
        <v>Y</v>
      </c>
      <c r="L6408" s="3" t="str">
        <f>IF(VLOOKUP(D6408,'Resources Final'!A:D,4,FALSE)=0,"",VLOOKUP(D6408,'Resources Final'!A:D,4,FALSE))</f>
        <v/>
      </c>
      <c r="M6408" s="3" t="str">
        <f>IF(VLOOKUP(D6408,'Resources Final'!A:E,5,FALSE)=0,"",VLOOKUP(D6408,'Resources Final'!A:E,5,FALSE))</f>
        <v/>
      </c>
      <c r="N6408" s="7" t="str">
        <f>IF(VLOOKUP(D6408,'Resources Final'!A:F,6,FALSE)=0,"",VLOOKUP(D6408,'Resources Final'!A:F,6,FALSE))</f>
        <v/>
      </c>
      <c r="O6408" s="3" t="str">
        <f>IF(VLOOKUP(D6408,'Resources Final'!A:G,7,FALSE)=0,"",VLOOKUP(D6408,'Resources Final'!A:G,7,FALSE))</f>
        <v/>
      </c>
    </row>
    <row r="6409" spans="1:15" x14ac:dyDescent="0.2">
      <c r="A6409" s="11">
        <v>990</v>
      </c>
      <c r="B6409" s="11" t="str">
        <f t="shared" si="115"/>
        <v>Fred C. and Mary R. Koch Foundation_Ly, Stephen20011000</v>
      </c>
      <c r="C6409" s="11" t="s">
        <v>4161</v>
      </c>
      <c r="D6409" s="11" t="s">
        <v>2232</v>
      </c>
      <c r="E6409" s="11" t="s">
        <v>2232</v>
      </c>
      <c r="F6409" s="4">
        <v>1000</v>
      </c>
      <c r="G6409" s="3">
        <v>2001</v>
      </c>
      <c r="H6409" s="3" t="s">
        <v>21</v>
      </c>
      <c r="I6409" s="12" t="s">
        <v>4162</v>
      </c>
      <c r="J6409" s="3">
        <v>67</v>
      </c>
      <c r="K6409" s="3" t="str">
        <f>IF(VLOOKUP(D6409,'Resources Final'!A:C,3,FALSE)=0,"",VLOOKUP(D6409,'Resources Final'!A:C,3,FALSE))</f>
        <v>Y</v>
      </c>
      <c r="L6409" s="3" t="str">
        <f>IF(VLOOKUP(D6409,'Resources Final'!A:D,4,FALSE)=0,"",VLOOKUP(D6409,'Resources Final'!A:D,4,FALSE))</f>
        <v/>
      </c>
      <c r="M6409" s="3" t="str">
        <f>IF(VLOOKUP(D6409,'Resources Final'!A:E,5,FALSE)=0,"",VLOOKUP(D6409,'Resources Final'!A:E,5,FALSE))</f>
        <v/>
      </c>
      <c r="N6409" s="7" t="str">
        <f>IF(VLOOKUP(D6409,'Resources Final'!A:F,6,FALSE)=0,"",VLOOKUP(D6409,'Resources Final'!A:F,6,FALSE))</f>
        <v/>
      </c>
      <c r="O6409" s="3" t="str">
        <f>IF(VLOOKUP(D6409,'Resources Final'!A:G,7,FALSE)=0,"",VLOOKUP(D6409,'Resources Final'!A:G,7,FALSE))</f>
        <v/>
      </c>
    </row>
    <row r="6410" spans="1:15" x14ac:dyDescent="0.2">
      <c r="A6410" s="11">
        <v>990</v>
      </c>
      <c r="B6410" s="11" t="str">
        <f t="shared" si="115"/>
        <v>Fred C. and Mary R. Koch Foundation_Marcotte, Jarod20011000</v>
      </c>
      <c r="C6410" s="11" t="s">
        <v>4161</v>
      </c>
      <c r="D6410" s="11" t="s">
        <v>2319</v>
      </c>
      <c r="E6410" s="11" t="s">
        <v>2319</v>
      </c>
      <c r="F6410" s="4">
        <v>1000</v>
      </c>
      <c r="G6410" s="3">
        <v>2001</v>
      </c>
      <c r="H6410" s="3" t="s">
        <v>21</v>
      </c>
      <c r="I6410" s="12" t="s">
        <v>4162</v>
      </c>
      <c r="J6410" s="3">
        <v>68</v>
      </c>
      <c r="K6410" s="3" t="str">
        <f>IF(VLOOKUP(D6410,'Resources Final'!A:C,3,FALSE)=0,"",VLOOKUP(D6410,'Resources Final'!A:C,3,FALSE))</f>
        <v>Y</v>
      </c>
      <c r="L6410" s="3" t="str">
        <f>IF(VLOOKUP(D6410,'Resources Final'!A:D,4,FALSE)=0,"",VLOOKUP(D6410,'Resources Final'!A:D,4,FALSE))</f>
        <v/>
      </c>
      <c r="M6410" s="3" t="str">
        <f>IF(VLOOKUP(D6410,'Resources Final'!A:E,5,FALSE)=0,"",VLOOKUP(D6410,'Resources Final'!A:E,5,FALSE))</f>
        <v/>
      </c>
      <c r="N6410" s="7" t="str">
        <f>IF(VLOOKUP(D6410,'Resources Final'!A:F,6,FALSE)=0,"",VLOOKUP(D6410,'Resources Final'!A:F,6,FALSE))</f>
        <v/>
      </c>
      <c r="O6410" s="3" t="str">
        <f>IF(VLOOKUP(D6410,'Resources Final'!A:G,7,FALSE)=0,"",VLOOKUP(D6410,'Resources Final'!A:G,7,FALSE))</f>
        <v/>
      </c>
    </row>
    <row r="6411" spans="1:15" x14ac:dyDescent="0.2">
      <c r="A6411" s="11">
        <v>990</v>
      </c>
      <c r="B6411" s="11" t="str">
        <f t="shared" si="115"/>
        <v>Fred C. and Mary R. Koch Foundation_Marion, Angela20011000</v>
      </c>
      <c r="C6411" s="11" t="s">
        <v>4161</v>
      </c>
      <c r="D6411" s="11" t="s">
        <v>2327</v>
      </c>
      <c r="E6411" s="11" t="s">
        <v>2327</v>
      </c>
      <c r="F6411" s="4">
        <v>1000</v>
      </c>
      <c r="G6411" s="3">
        <v>2001</v>
      </c>
      <c r="H6411" s="3" t="s">
        <v>21</v>
      </c>
      <c r="I6411" s="12" t="s">
        <v>4162</v>
      </c>
      <c r="J6411" s="3">
        <v>69</v>
      </c>
      <c r="K6411" s="3" t="str">
        <f>IF(VLOOKUP(D6411,'Resources Final'!A:C,3,FALSE)=0,"",VLOOKUP(D6411,'Resources Final'!A:C,3,FALSE))</f>
        <v>Y</v>
      </c>
      <c r="L6411" s="3" t="str">
        <f>IF(VLOOKUP(D6411,'Resources Final'!A:D,4,FALSE)=0,"",VLOOKUP(D6411,'Resources Final'!A:D,4,FALSE))</f>
        <v/>
      </c>
      <c r="M6411" s="3" t="str">
        <f>IF(VLOOKUP(D6411,'Resources Final'!A:E,5,FALSE)=0,"",VLOOKUP(D6411,'Resources Final'!A:E,5,FALSE))</f>
        <v/>
      </c>
      <c r="N6411" s="7" t="str">
        <f>IF(VLOOKUP(D6411,'Resources Final'!A:F,6,FALSE)=0,"",VLOOKUP(D6411,'Resources Final'!A:F,6,FALSE))</f>
        <v/>
      </c>
      <c r="O6411" s="3" t="str">
        <f>IF(VLOOKUP(D6411,'Resources Final'!A:G,7,FALSE)=0,"",VLOOKUP(D6411,'Resources Final'!A:G,7,FALSE))</f>
        <v/>
      </c>
    </row>
    <row r="6412" spans="1:15" x14ac:dyDescent="0.2">
      <c r="A6412" s="11">
        <v>990</v>
      </c>
      <c r="B6412" s="11" t="str">
        <f t="shared" si="115"/>
        <v>Fred C. and Mary R. Koch Foundation_Marko, Scott20011000</v>
      </c>
      <c r="C6412" s="11" t="s">
        <v>4161</v>
      </c>
      <c r="D6412" s="11" t="s">
        <v>2330</v>
      </c>
      <c r="E6412" s="11" t="s">
        <v>2330</v>
      </c>
      <c r="F6412" s="4">
        <v>1000</v>
      </c>
      <c r="G6412" s="3">
        <v>2001</v>
      </c>
      <c r="H6412" s="3" t="s">
        <v>21</v>
      </c>
      <c r="I6412" s="12" t="s">
        <v>4162</v>
      </c>
      <c r="J6412" s="3">
        <v>70</v>
      </c>
      <c r="K6412" s="3" t="str">
        <f>IF(VLOOKUP(D6412,'Resources Final'!A:C,3,FALSE)=0,"",VLOOKUP(D6412,'Resources Final'!A:C,3,FALSE))</f>
        <v>Y</v>
      </c>
      <c r="L6412" s="3" t="str">
        <f>IF(VLOOKUP(D6412,'Resources Final'!A:D,4,FALSE)=0,"",VLOOKUP(D6412,'Resources Final'!A:D,4,FALSE))</f>
        <v/>
      </c>
      <c r="M6412" s="3" t="str">
        <f>IF(VLOOKUP(D6412,'Resources Final'!A:E,5,FALSE)=0,"",VLOOKUP(D6412,'Resources Final'!A:E,5,FALSE))</f>
        <v/>
      </c>
      <c r="N6412" s="7" t="str">
        <f>IF(VLOOKUP(D6412,'Resources Final'!A:F,6,FALSE)=0,"",VLOOKUP(D6412,'Resources Final'!A:F,6,FALSE))</f>
        <v/>
      </c>
      <c r="O6412" s="3" t="str">
        <f>IF(VLOOKUP(D6412,'Resources Final'!A:G,7,FALSE)=0,"",VLOOKUP(D6412,'Resources Final'!A:G,7,FALSE))</f>
        <v/>
      </c>
    </row>
    <row r="6413" spans="1:15" x14ac:dyDescent="0.2">
      <c r="A6413" s="11">
        <v>990</v>
      </c>
      <c r="B6413" s="11" t="str">
        <f t="shared" si="115"/>
        <v>Fred C. and Mary R. Koch Foundation_Martin, Amy20011000</v>
      </c>
      <c r="C6413" s="11" t="s">
        <v>4161</v>
      </c>
      <c r="D6413" s="11" t="s">
        <v>2341</v>
      </c>
      <c r="E6413" s="11" t="s">
        <v>2341</v>
      </c>
      <c r="F6413" s="4">
        <v>1000</v>
      </c>
      <c r="G6413" s="3">
        <v>2001</v>
      </c>
      <c r="H6413" s="3" t="s">
        <v>21</v>
      </c>
      <c r="I6413" s="12" t="s">
        <v>4162</v>
      </c>
      <c r="J6413" s="3">
        <v>71</v>
      </c>
      <c r="K6413" s="3" t="str">
        <f>IF(VLOOKUP(D6413,'Resources Final'!A:C,3,FALSE)=0,"",VLOOKUP(D6413,'Resources Final'!A:C,3,FALSE))</f>
        <v>Y</v>
      </c>
      <c r="L6413" s="3" t="str">
        <f>IF(VLOOKUP(D6413,'Resources Final'!A:D,4,FALSE)=0,"",VLOOKUP(D6413,'Resources Final'!A:D,4,FALSE))</f>
        <v/>
      </c>
      <c r="M6413" s="3" t="str">
        <f>IF(VLOOKUP(D6413,'Resources Final'!A:E,5,FALSE)=0,"",VLOOKUP(D6413,'Resources Final'!A:E,5,FALSE))</f>
        <v/>
      </c>
      <c r="N6413" s="7" t="str">
        <f>IF(VLOOKUP(D6413,'Resources Final'!A:F,6,FALSE)=0,"",VLOOKUP(D6413,'Resources Final'!A:F,6,FALSE))</f>
        <v/>
      </c>
      <c r="O6413" s="3" t="str">
        <f>IF(VLOOKUP(D6413,'Resources Final'!A:G,7,FALSE)=0,"",VLOOKUP(D6413,'Resources Final'!A:G,7,FALSE))</f>
        <v/>
      </c>
    </row>
    <row r="6414" spans="1:15" x14ac:dyDescent="0.2">
      <c r="A6414" s="11">
        <v>990</v>
      </c>
      <c r="B6414" s="11" t="str">
        <f t="shared" si="115"/>
        <v>Fred C. and Mary R. Koch Foundation_May, Ryan20011000</v>
      </c>
      <c r="C6414" s="11" t="s">
        <v>4161</v>
      </c>
      <c r="D6414" s="11" t="s">
        <v>2366</v>
      </c>
      <c r="E6414" s="11" t="s">
        <v>2366</v>
      </c>
      <c r="F6414" s="4">
        <v>1000</v>
      </c>
      <c r="G6414" s="3">
        <v>2001</v>
      </c>
      <c r="H6414" s="3" t="s">
        <v>21</v>
      </c>
      <c r="I6414" s="12" t="s">
        <v>4162</v>
      </c>
      <c r="J6414" s="3">
        <v>72</v>
      </c>
      <c r="K6414" s="3" t="str">
        <f>IF(VLOOKUP(D6414,'Resources Final'!A:C,3,FALSE)=0,"",VLOOKUP(D6414,'Resources Final'!A:C,3,FALSE))</f>
        <v>Y</v>
      </c>
      <c r="L6414" s="3" t="str">
        <f>IF(VLOOKUP(D6414,'Resources Final'!A:D,4,FALSE)=0,"",VLOOKUP(D6414,'Resources Final'!A:D,4,FALSE))</f>
        <v/>
      </c>
      <c r="M6414" s="3" t="str">
        <f>IF(VLOOKUP(D6414,'Resources Final'!A:E,5,FALSE)=0,"",VLOOKUP(D6414,'Resources Final'!A:E,5,FALSE))</f>
        <v/>
      </c>
      <c r="N6414" s="7" t="str">
        <f>IF(VLOOKUP(D6414,'Resources Final'!A:F,6,FALSE)=0,"",VLOOKUP(D6414,'Resources Final'!A:F,6,FALSE))</f>
        <v/>
      </c>
      <c r="O6414" s="3" t="str">
        <f>IF(VLOOKUP(D6414,'Resources Final'!A:G,7,FALSE)=0,"",VLOOKUP(D6414,'Resources Final'!A:G,7,FALSE))</f>
        <v/>
      </c>
    </row>
    <row r="6415" spans="1:15" x14ac:dyDescent="0.2">
      <c r="A6415" s="11">
        <v>990</v>
      </c>
      <c r="B6415" s="11" t="str">
        <f t="shared" si="115"/>
        <v>Fred C. and Mary R. Koch Foundation_McClung, Amanda20011000</v>
      </c>
      <c r="C6415" s="11" t="s">
        <v>4161</v>
      </c>
      <c r="D6415" s="11" t="s">
        <v>2372</v>
      </c>
      <c r="E6415" s="11" t="s">
        <v>2372</v>
      </c>
      <c r="F6415" s="4">
        <v>1000</v>
      </c>
      <c r="G6415" s="3">
        <v>2001</v>
      </c>
      <c r="H6415" s="3" t="s">
        <v>21</v>
      </c>
      <c r="I6415" s="12" t="s">
        <v>4162</v>
      </c>
      <c r="J6415" s="3">
        <v>73</v>
      </c>
      <c r="K6415" s="3" t="str">
        <f>IF(VLOOKUP(D6415,'Resources Final'!A:C,3,FALSE)=0,"",VLOOKUP(D6415,'Resources Final'!A:C,3,FALSE))</f>
        <v>Y</v>
      </c>
      <c r="L6415" s="3" t="str">
        <f>IF(VLOOKUP(D6415,'Resources Final'!A:D,4,FALSE)=0,"",VLOOKUP(D6415,'Resources Final'!A:D,4,FALSE))</f>
        <v/>
      </c>
      <c r="M6415" s="3" t="str">
        <f>IF(VLOOKUP(D6415,'Resources Final'!A:E,5,FALSE)=0,"",VLOOKUP(D6415,'Resources Final'!A:E,5,FALSE))</f>
        <v/>
      </c>
      <c r="N6415" s="7" t="str">
        <f>IF(VLOOKUP(D6415,'Resources Final'!A:F,6,FALSE)=0,"",VLOOKUP(D6415,'Resources Final'!A:F,6,FALSE))</f>
        <v/>
      </c>
      <c r="O6415" s="3" t="str">
        <f>IF(VLOOKUP(D6415,'Resources Final'!A:G,7,FALSE)=0,"",VLOOKUP(D6415,'Resources Final'!A:G,7,FALSE))</f>
        <v/>
      </c>
    </row>
    <row r="6416" spans="1:15" x14ac:dyDescent="0.2">
      <c r="A6416" s="11">
        <v>990</v>
      </c>
      <c r="B6416" s="11" t="str">
        <f t="shared" si="115"/>
        <v>Fred C. and Mary R. Koch Foundation_McClung, Matthew20011000</v>
      </c>
      <c r="C6416" s="11" t="s">
        <v>4161</v>
      </c>
      <c r="D6416" s="11" t="s">
        <v>2373</v>
      </c>
      <c r="E6416" s="11" t="s">
        <v>2373</v>
      </c>
      <c r="F6416" s="4">
        <v>1000</v>
      </c>
      <c r="G6416" s="3">
        <v>2001</v>
      </c>
      <c r="H6416" s="3" t="s">
        <v>21</v>
      </c>
      <c r="I6416" s="12" t="s">
        <v>4162</v>
      </c>
      <c r="J6416" s="3">
        <v>74</v>
      </c>
      <c r="K6416" s="3" t="str">
        <f>IF(VLOOKUP(D6416,'Resources Final'!A:C,3,FALSE)=0,"",VLOOKUP(D6416,'Resources Final'!A:C,3,FALSE))</f>
        <v>Y</v>
      </c>
      <c r="L6416" s="3" t="str">
        <f>IF(VLOOKUP(D6416,'Resources Final'!A:D,4,FALSE)=0,"",VLOOKUP(D6416,'Resources Final'!A:D,4,FALSE))</f>
        <v/>
      </c>
      <c r="M6416" s="3" t="str">
        <f>IF(VLOOKUP(D6416,'Resources Final'!A:E,5,FALSE)=0,"",VLOOKUP(D6416,'Resources Final'!A:E,5,FALSE))</f>
        <v/>
      </c>
      <c r="N6416" s="7" t="str">
        <f>IF(VLOOKUP(D6416,'Resources Final'!A:F,6,FALSE)=0,"",VLOOKUP(D6416,'Resources Final'!A:F,6,FALSE))</f>
        <v/>
      </c>
      <c r="O6416" s="3" t="str">
        <f>IF(VLOOKUP(D6416,'Resources Final'!A:G,7,FALSE)=0,"",VLOOKUP(D6416,'Resources Final'!A:G,7,FALSE))</f>
        <v/>
      </c>
    </row>
    <row r="6417" spans="1:15" x14ac:dyDescent="0.2">
      <c r="A6417" s="11">
        <v>990</v>
      </c>
      <c r="B6417" s="11" t="str">
        <f t="shared" si="115"/>
        <v>Fred C. and Mary R. Koch Foundation_McDaniel, Christopher20011000</v>
      </c>
      <c r="C6417" s="11" t="s">
        <v>4161</v>
      </c>
      <c r="D6417" s="11" t="s">
        <v>2377</v>
      </c>
      <c r="E6417" s="11" t="s">
        <v>2377</v>
      </c>
      <c r="F6417" s="4">
        <v>1000</v>
      </c>
      <c r="G6417" s="3">
        <v>2001</v>
      </c>
      <c r="H6417" s="3" t="s">
        <v>21</v>
      </c>
      <c r="I6417" s="12" t="s">
        <v>4162</v>
      </c>
      <c r="J6417" s="3">
        <v>75</v>
      </c>
      <c r="K6417" s="3" t="str">
        <f>IF(VLOOKUP(D6417,'Resources Final'!A:C,3,FALSE)=0,"",VLOOKUP(D6417,'Resources Final'!A:C,3,FALSE))</f>
        <v>Y</v>
      </c>
      <c r="L6417" s="3" t="str">
        <f>IF(VLOOKUP(D6417,'Resources Final'!A:D,4,FALSE)=0,"",VLOOKUP(D6417,'Resources Final'!A:D,4,FALSE))</f>
        <v/>
      </c>
      <c r="M6417" s="3" t="str">
        <f>IF(VLOOKUP(D6417,'Resources Final'!A:E,5,FALSE)=0,"",VLOOKUP(D6417,'Resources Final'!A:E,5,FALSE))</f>
        <v/>
      </c>
      <c r="N6417" s="7" t="str">
        <f>IF(VLOOKUP(D6417,'Resources Final'!A:F,6,FALSE)=0,"",VLOOKUP(D6417,'Resources Final'!A:F,6,FALSE))</f>
        <v/>
      </c>
      <c r="O6417" s="3" t="str">
        <f>IF(VLOOKUP(D6417,'Resources Final'!A:G,7,FALSE)=0,"",VLOOKUP(D6417,'Resources Final'!A:G,7,FALSE))</f>
        <v/>
      </c>
    </row>
    <row r="6418" spans="1:15" x14ac:dyDescent="0.2">
      <c r="A6418" s="11">
        <v>990</v>
      </c>
      <c r="B6418" s="11" t="str">
        <f t="shared" si="115"/>
        <v>Fred C. and Mary R. Koch Foundation_Mitchell, Andrew J20011000</v>
      </c>
      <c r="C6418" s="11" t="s">
        <v>4161</v>
      </c>
      <c r="D6418" s="11" t="s">
        <v>2494</v>
      </c>
      <c r="E6418" s="11" t="s">
        <v>2494</v>
      </c>
      <c r="F6418" s="4">
        <v>1000</v>
      </c>
      <c r="G6418" s="3">
        <v>2001</v>
      </c>
      <c r="H6418" s="3" t="s">
        <v>21</v>
      </c>
      <c r="I6418" s="12" t="s">
        <v>4162</v>
      </c>
      <c r="J6418" s="3">
        <v>76</v>
      </c>
      <c r="K6418" s="3" t="str">
        <f>IF(VLOOKUP(D6418,'Resources Final'!A:C,3,FALSE)=0,"",VLOOKUP(D6418,'Resources Final'!A:C,3,FALSE))</f>
        <v>Y</v>
      </c>
      <c r="L6418" s="3" t="str">
        <f>IF(VLOOKUP(D6418,'Resources Final'!A:D,4,FALSE)=0,"",VLOOKUP(D6418,'Resources Final'!A:D,4,FALSE))</f>
        <v/>
      </c>
      <c r="M6418" s="3" t="str">
        <f>IF(VLOOKUP(D6418,'Resources Final'!A:E,5,FALSE)=0,"",VLOOKUP(D6418,'Resources Final'!A:E,5,FALSE))</f>
        <v/>
      </c>
      <c r="N6418" s="7" t="str">
        <f>IF(VLOOKUP(D6418,'Resources Final'!A:F,6,FALSE)=0,"",VLOOKUP(D6418,'Resources Final'!A:F,6,FALSE))</f>
        <v/>
      </c>
      <c r="O6418" s="3" t="str">
        <f>IF(VLOOKUP(D6418,'Resources Final'!A:G,7,FALSE)=0,"",VLOOKUP(D6418,'Resources Final'!A:G,7,FALSE))</f>
        <v/>
      </c>
    </row>
    <row r="6419" spans="1:15" x14ac:dyDescent="0.2">
      <c r="A6419" s="11">
        <v>990</v>
      </c>
      <c r="B6419" s="11" t="str">
        <f t="shared" si="115"/>
        <v>Fred C. and Mary R. Koch Foundation_Moretich, James20011000</v>
      </c>
      <c r="C6419" s="11" t="s">
        <v>4161</v>
      </c>
      <c r="D6419" s="11" t="s">
        <v>2530</v>
      </c>
      <c r="E6419" s="11" t="s">
        <v>2530</v>
      </c>
      <c r="F6419" s="4">
        <v>1000</v>
      </c>
      <c r="G6419" s="3">
        <v>2001</v>
      </c>
      <c r="H6419" s="3" t="s">
        <v>21</v>
      </c>
      <c r="I6419" s="12" t="s">
        <v>4162</v>
      </c>
      <c r="J6419" s="3">
        <v>77</v>
      </c>
      <c r="K6419" s="3" t="str">
        <f>IF(VLOOKUP(D6419,'Resources Final'!A:C,3,FALSE)=0,"",VLOOKUP(D6419,'Resources Final'!A:C,3,FALSE))</f>
        <v>Y</v>
      </c>
      <c r="L6419" s="3" t="str">
        <f>IF(VLOOKUP(D6419,'Resources Final'!A:D,4,FALSE)=0,"",VLOOKUP(D6419,'Resources Final'!A:D,4,FALSE))</f>
        <v/>
      </c>
      <c r="M6419" s="3" t="str">
        <f>IF(VLOOKUP(D6419,'Resources Final'!A:E,5,FALSE)=0,"",VLOOKUP(D6419,'Resources Final'!A:E,5,FALSE))</f>
        <v/>
      </c>
      <c r="N6419" s="7" t="str">
        <f>IF(VLOOKUP(D6419,'Resources Final'!A:F,6,FALSE)=0,"",VLOOKUP(D6419,'Resources Final'!A:F,6,FALSE))</f>
        <v/>
      </c>
      <c r="O6419" s="3" t="str">
        <f>IF(VLOOKUP(D6419,'Resources Final'!A:G,7,FALSE)=0,"",VLOOKUP(D6419,'Resources Final'!A:G,7,FALSE))</f>
        <v/>
      </c>
    </row>
    <row r="6420" spans="1:15" x14ac:dyDescent="0.2">
      <c r="A6420" s="11">
        <v>990</v>
      </c>
      <c r="B6420" s="11" t="str">
        <f t="shared" si="115"/>
        <v>Fred C. and Mary R. Koch Foundation_Morgan, Rachelle20011000</v>
      </c>
      <c r="C6420" s="11" t="s">
        <v>4161</v>
      </c>
      <c r="D6420" s="11" t="s">
        <v>2531</v>
      </c>
      <c r="E6420" s="11" t="s">
        <v>2531</v>
      </c>
      <c r="F6420" s="4">
        <v>1000</v>
      </c>
      <c r="G6420" s="3">
        <v>2001</v>
      </c>
      <c r="H6420" s="3" t="s">
        <v>21</v>
      </c>
      <c r="I6420" s="12" t="s">
        <v>4162</v>
      </c>
      <c r="J6420" s="3">
        <v>78</v>
      </c>
      <c r="K6420" s="3" t="str">
        <f>IF(VLOOKUP(D6420,'Resources Final'!A:C,3,FALSE)=0,"",VLOOKUP(D6420,'Resources Final'!A:C,3,FALSE))</f>
        <v>Y</v>
      </c>
      <c r="L6420" s="3" t="str">
        <f>IF(VLOOKUP(D6420,'Resources Final'!A:D,4,FALSE)=0,"",VLOOKUP(D6420,'Resources Final'!A:D,4,FALSE))</f>
        <v/>
      </c>
      <c r="M6420" s="3" t="str">
        <f>IF(VLOOKUP(D6420,'Resources Final'!A:E,5,FALSE)=0,"",VLOOKUP(D6420,'Resources Final'!A:E,5,FALSE))</f>
        <v/>
      </c>
      <c r="N6420" s="7" t="str">
        <f>IF(VLOOKUP(D6420,'Resources Final'!A:F,6,FALSE)=0,"",VLOOKUP(D6420,'Resources Final'!A:F,6,FALSE))</f>
        <v/>
      </c>
      <c r="O6420" s="3" t="str">
        <f>IF(VLOOKUP(D6420,'Resources Final'!A:G,7,FALSE)=0,"",VLOOKUP(D6420,'Resources Final'!A:G,7,FALSE))</f>
        <v/>
      </c>
    </row>
    <row r="6421" spans="1:15" x14ac:dyDescent="0.2">
      <c r="A6421" s="11">
        <v>990</v>
      </c>
      <c r="B6421" s="11" t="str">
        <f t="shared" si="115"/>
        <v>Fred C. and Mary R. Koch Foundation_Muir, Melissa20011000</v>
      </c>
      <c r="C6421" s="11" t="s">
        <v>4161</v>
      </c>
      <c r="D6421" s="11" t="s">
        <v>2555</v>
      </c>
      <c r="E6421" s="11" t="s">
        <v>2555</v>
      </c>
      <c r="F6421" s="4">
        <v>1000</v>
      </c>
      <c r="G6421" s="3">
        <v>2001</v>
      </c>
      <c r="H6421" s="3" t="s">
        <v>21</v>
      </c>
      <c r="I6421" s="12" t="s">
        <v>4162</v>
      </c>
      <c r="J6421" s="3">
        <v>79</v>
      </c>
      <c r="K6421" s="3" t="str">
        <f>IF(VLOOKUP(D6421,'Resources Final'!A:C,3,FALSE)=0,"",VLOOKUP(D6421,'Resources Final'!A:C,3,FALSE))</f>
        <v>Y</v>
      </c>
      <c r="L6421" s="3" t="str">
        <f>IF(VLOOKUP(D6421,'Resources Final'!A:D,4,FALSE)=0,"",VLOOKUP(D6421,'Resources Final'!A:D,4,FALSE))</f>
        <v/>
      </c>
      <c r="M6421" s="3" t="str">
        <f>IF(VLOOKUP(D6421,'Resources Final'!A:E,5,FALSE)=0,"",VLOOKUP(D6421,'Resources Final'!A:E,5,FALSE))</f>
        <v/>
      </c>
      <c r="N6421" s="7" t="str">
        <f>IF(VLOOKUP(D6421,'Resources Final'!A:F,6,FALSE)=0,"",VLOOKUP(D6421,'Resources Final'!A:F,6,FALSE))</f>
        <v/>
      </c>
      <c r="O6421" s="3" t="str">
        <f>IF(VLOOKUP(D6421,'Resources Final'!A:G,7,FALSE)=0,"",VLOOKUP(D6421,'Resources Final'!A:G,7,FALSE))</f>
        <v/>
      </c>
    </row>
    <row r="6422" spans="1:15" x14ac:dyDescent="0.2">
      <c r="A6422" s="11">
        <v>990</v>
      </c>
      <c r="B6422" s="11" t="str">
        <f t="shared" si="115"/>
        <v>Fred C. and Mary R. Koch Foundation_Murray, Lindsay20011000</v>
      </c>
      <c r="C6422" s="11" t="s">
        <v>4161</v>
      </c>
      <c r="D6422" s="11" t="s">
        <v>2566</v>
      </c>
      <c r="E6422" s="11" t="s">
        <v>2566</v>
      </c>
      <c r="F6422" s="4">
        <v>1000</v>
      </c>
      <c r="G6422" s="3">
        <v>2001</v>
      </c>
      <c r="H6422" s="3" t="s">
        <v>21</v>
      </c>
      <c r="I6422" s="12" t="s">
        <v>4162</v>
      </c>
      <c r="J6422" s="3">
        <v>80</v>
      </c>
      <c r="K6422" s="3" t="str">
        <f>IF(VLOOKUP(D6422,'Resources Final'!A:C,3,FALSE)=0,"",VLOOKUP(D6422,'Resources Final'!A:C,3,FALSE))</f>
        <v>Y</v>
      </c>
      <c r="L6422" s="3" t="str">
        <f>IF(VLOOKUP(D6422,'Resources Final'!A:D,4,FALSE)=0,"",VLOOKUP(D6422,'Resources Final'!A:D,4,FALSE))</f>
        <v/>
      </c>
      <c r="M6422" s="3" t="str">
        <f>IF(VLOOKUP(D6422,'Resources Final'!A:E,5,FALSE)=0,"",VLOOKUP(D6422,'Resources Final'!A:E,5,FALSE))</f>
        <v/>
      </c>
      <c r="N6422" s="7" t="str">
        <f>IF(VLOOKUP(D6422,'Resources Final'!A:F,6,FALSE)=0,"",VLOOKUP(D6422,'Resources Final'!A:F,6,FALSE))</f>
        <v/>
      </c>
      <c r="O6422" s="3" t="str">
        <f>IF(VLOOKUP(D6422,'Resources Final'!A:G,7,FALSE)=0,"",VLOOKUP(D6422,'Resources Final'!A:G,7,FALSE))</f>
        <v/>
      </c>
    </row>
    <row r="6423" spans="1:15" x14ac:dyDescent="0.2">
      <c r="A6423" s="11">
        <v>990</v>
      </c>
      <c r="B6423" s="11" t="str">
        <f t="shared" si="115"/>
        <v>Fred C. and Mary R. Koch Foundation_Nesbitt, Amanda20011000</v>
      </c>
      <c r="C6423" s="11" t="s">
        <v>4161</v>
      </c>
      <c r="D6423" s="11" t="s">
        <v>2639</v>
      </c>
      <c r="E6423" s="11" t="s">
        <v>2639</v>
      </c>
      <c r="F6423" s="4">
        <v>1000</v>
      </c>
      <c r="G6423" s="3">
        <v>2001</v>
      </c>
      <c r="H6423" s="3" t="s">
        <v>21</v>
      </c>
      <c r="I6423" s="12" t="s">
        <v>4162</v>
      </c>
      <c r="J6423" s="3">
        <v>81</v>
      </c>
      <c r="K6423" s="3" t="str">
        <f>IF(VLOOKUP(D6423,'Resources Final'!A:C,3,FALSE)=0,"",VLOOKUP(D6423,'Resources Final'!A:C,3,FALSE))</f>
        <v>Y</v>
      </c>
      <c r="L6423" s="3" t="str">
        <f>IF(VLOOKUP(D6423,'Resources Final'!A:D,4,FALSE)=0,"",VLOOKUP(D6423,'Resources Final'!A:D,4,FALSE))</f>
        <v/>
      </c>
      <c r="M6423" s="3" t="str">
        <f>IF(VLOOKUP(D6423,'Resources Final'!A:E,5,FALSE)=0,"",VLOOKUP(D6423,'Resources Final'!A:E,5,FALSE))</f>
        <v/>
      </c>
      <c r="N6423" s="7" t="str">
        <f>IF(VLOOKUP(D6423,'Resources Final'!A:F,6,FALSE)=0,"",VLOOKUP(D6423,'Resources Final'!A:F,6,FALSE))</f>
        <v/>
      </c>
      <c r="O6423" s="3" t="str">
        <f>IF(VLOOKUP(D6423,'Resources Final'!A:G,7,FALSE)=0,"",VLOOKUP(D6423,'Resources Final'!A:G,7,FALSE))</f>
        <v/>
      </c>
    </row>
    <row r="6424" spans="1:15" x14ac:dyDescent="0.2">
      <c r="A6424" s="11">
        <v>990</v>
      </c>
      <c r="B6424" s="11" t="str">
        <f t="shared" si="115"/>
        <v>Fred C. and Mary R. Koch Foundation_Nguyen, Jim20011000</v>
      </c>
      <c r="C6424" s="11" t="s">
        <v>4161</v>
      </c>
      <c r="D6424" s="11" t="s">
        <v>2670</v>
      </c>
      <c r="E6424" s="11" t="s">
        <v>2670</v>
      </c>
      <c r="F6424" s="4">
        <v>1000</v>
      </c>
      <c r="G6424" s="3">
        <v>2001</v>
      </c>
      <c r="H6424" s="3" t="s">
        <v>21</v>
      </c>
      <c r="I6424" s="12" t="s">
        <v>4162</v>
      </c>
      <c r="J6424" s="3">
        <v>82</v>
      </c>
      <c r="K6424" s="3" t="str">
        <f>IF(VLOOKUP(D6424,'Resources Final'!A:C,3,FALSE)=0,"",VLOOKUP(D6424,'Resources Final'!A:C,3,FALSE))</f>
        <v>Y</v>
      </c>
      <c r="L6424" s="3" t="str">
        <f>IF(VLOOKUP(D6424,'Resources Final'!A:D,4,FALSE)=0,"",VLOOKUP(D6424,'Resources Final'!A:D,4,FALSE))</f>
        <v/>
      </c>
      <c r="M6424" s="3" t="str">
        <f>IF(VLOOKUP(D6424,'Resources Final'!A:E,5,FALSE)=0,"",VLOOKUP(D6424,'Resources Final'!A:E,5,FALSE))</f>
        <v/>
      </c>
      <c r="N6424" s="7" t="str">
        <f>IF(VLOOKUP(D6424,'Resources Final'!A:F,6,FALSE)=0,"",VLOOKUP(D6424,'Resources Final'!A:F,6,FALSE))</f>
        <v/>
      </c>
      <c r="O6424" s="3" t="str">
        <f>IF(VLOOKUP(D6424,'Resources Final'!A:G,7,FALSE)=0,"",VLOOKUP(D6424,'Resources Final'!A:G,7,FALSE))</f>
        <v/>
      </c>
    </row>
    <row r="6425" spans="1:15" x14ac:dyDescent="0.2">
      <c r="A6425" s="11">
        <v>990</v>
      </c>
      <c r="B6425" s="11" t="str">
        <f t="shared" si="115"/>
        <v>Fred C. and Mary R. Koch Foundation_Patel, Nimit20011000</v>
      </c>
      <c r="C6425" s="11" t="s">
        <v>4161</v>
      </c>
      <c r="D6425" s="11" t="s">
        <v>2813</v>
      </c>
      <c r="E6425" s="11" t="s">
        <v>2813</v>
      </c>
      <c r="F6425" s="4">
        <v>1000</v>
      </c>
      <c r="G6425" s="3">
        <v>2001</v>
      </c>
      <c r="H6425" s="3" t="s">
        <v>21</v>
      </c>
      <c r="I6425" s="12" t="s">
        <v>4162</v>
      </c>
      <c r="J6425" s="3">
        <v>83</v>
      </c>
      <c r="K6425" s="3" t="str">
        <f>IF(VLOOKUP(D6425,'Resources Final'!A:C,3,FALSE)=0,"",VLOOKUP(D6425,'Resources Final'!A:C,3,FALSE))</f>
        <v>Y</v>
      </c>
      <c r="L6425" s="3" t="str">
        <f>IF(VLOOKUP(D6425,'Resources Final'!A:D,4,FALSE)=0,"",VLOOKUP(D6425,'Resources Final'!A:D,4,FALSE))</f>
        <v/>
      </c>
      <c r="M6425" s="3" t="str">
        <f>IF(VLOOKUP(D6425,'Resources Final'!A:E,5,FALSE)=0,"",VLOOKUP(D6425,'Resources Final'!A:E,5,FALSE))</f>
        <v/>
      </c>
      <c r="N6425" s="7" t="str">
        <f>IF(VLOOKUP(D6425,'Resources Final'!A:F,6,FALSE)=0,"",VLOOKUP(D6425,'Resources Final'!A:F,6,FALSE))</f>
        <v/>
      </c>
      <c r="O6425" s="3" t="str">
        <f>IF(VLOOKUP(D6425,'Resources Final'!A:G,7,FALSE)=0,"",VLOOKUP(D6425,'Resources Final'!A:G,7,FALSE))</f>
        <v/>
      </c>
    </row>
    <row r="6426" spans="1:15" x14ac:dyDescent="0.2">
      <c r="A6426" s="11">
        <v>990</v>
      </c>
      <c r="B6426" s="11" t="str">
        <f t="shared" si="115"/>
        <v>Fred C. and Mary R. Koch Foundation_Pechin, Pauline20011000</v>
      </c>
      <c r="C6426" s="11" t="s">
        <v>4161</v>
      </c>
      <c r="D6426" s="11" t="s">
        <v>2824</v>
      </c>
      <c r="E6426" s="11" t="s">
        <v>2824</v>
      </c>
      <c r="F6426" s="4">
        <v>1000</v>
      </c>
      <c r="G6426" s="3">
        <v>2001</v>
      </c>
      <c r="H6426" s="3" t="s">
        <v>21</v>
      </c>
      <c r="I6426" s="12" t="s">
        <v>4162</v>
      </c>
      <c r="J6426" s="3">
        <v>84</v>
      </c>
      <c r="K6426" s="3" t="str">
        <f>IF(VLOOKUP(D6426,'Resources Final'!A:C,3,FALSE)=0,"",VLOOKUP(D6426,'Resources Final'!A:C,3,FALSE))</f>
        <v>Y</v>
      </c>
      <c r="L6426" s="3" t="str">
        <f>IF(VLOOKUP(D6426,'Resources Final'!A:D,4,FALSE)=0,"",VLOOKUP(D6426,'Resources Final'!A:D,4,FALSE))</f>
        <v/>
      </c>
      <c r="M6426" s="3" t="str">
        <f>IF(VLOOKUP(D6426,'Resources Final'!A:E,5,FALSE)=0,"",VLOOKUP(D6426,'Resources Final'!A:E,5,FALSE))</f>
        <v/>
      </c>
      <c r="N6426" s="7" t="str">
        <f>IF(VLOOKUP(D6426,'Resources Final'!A:F,6,FALSE)=0,"",VLOOKUP(D6426,'Resources Final'!A:F,6,FALSE))</f>
        <v/>
      </c>
      <c r="O6426" s="3" t="str">
        <f>IF(VLOOKUP(D6426,'Resources Final'!A:G,7,FALSE)=0,"",VLOOKUP(D6426,'Resources Final'!A:G,7,FALSE))</f>
        <v/>
      </c>
    </row>
    <row r="6427" spans="1:15" x14ac:dyDescent="0.2">
      <c r="A6427" s="11">
        <v>990</v>
      </c>
      <c r="B6427" s="11" t="str">
        <f t="shared" si="115"/>
        <v>Fred C. and Mary R. Koch Foundation_Perser, Jana20011000</v>
      </c>
      <c r="C6427" s="11" t="s">
        <v>4161</v>
      </c>
      <c r="D6427" s="11" t="s">
        <v>2842</v>
      </c>
      <c r="E6427" s="11" t="s">
        <v>2842</v>
      </c>
      <c r="F6427" s="4">
        <v>1000</v>
      </c>
      <c r="G6427" s="3">
        <v>2001</v>
      </c>
      <c r="H6427" s="3" t="s">
        <v>21</v>
      </c>
      <c r="I6427" s="12" t="s">
        <v>4162</v>
      </c>
      <c r="J6427" s="3">
        <v>85</v>
      </c>
      <c r="K6427" s="3" t="str">
        <f>IF(VLOOKUP(D6427,'Resources Final'!A:C,3,FALSE)=0,"",VLOOKUP(D6427,'Resources Final'!A:C,3,FALSE))</f>
        <v>Y</v>
      </c>
      <c r="L6427" s="3" t="str">
        <f>IF(VLOOKUP(D6427,'Resources Final'!A:D,4,FALSE)=0,"",VLOOKUP(D6427,'Resources Final'!A:D,4,FALSE))</f>
        <v/>
      </c>
      <c r="M6427" s="3" t="str">
        <f>IF(VLOOKUP(D6427,'Resources Final'!A:E,5,FALSE)=0,"",VLOOKUP(D6427,'Resources Final'!A:E,5,FALSE))</f>
        <v/>
      </c>
      <c r="N6427" s="7" t="str">
        <f>IF(VLOOKUP(D6427,'Resources Final'!A:F,6,FALSE)=0,"",VLOOKUP(D6427,'Resources Final'!A:F,6,FALSE))</f>
        <v/>
      </c>
      <c r="O6427" s="3" t="str">
        <f>IF(VLOOKUP(D6427,'Resources Final'!A:G,7,FALSE)=0,"",VLOOKUP(D6427,'Resources Final'!A:G,7,FALSE))</f>
        <v/>
      </c>
    </row>
    <row r="6428" spans="1:15" x14ac:dyDescent="0.2">
      <c r="A6428" s="11">
        <v>990</v>
      </c>
      <c r="B6428" s="11" t="str">
        <f t="shared" si="115"/>
        <v>Fred C. and Mary R. Koch Foundation_Price, Abbie20011000</v>
      </c>
      <c r="C6428" s="11" t="s">
        <v>4161</v>
      </c>
      <c r="D6428" s="11" t="s">
        <v>2902</v>
      </c>
      <c r="E6428" s="11" t="s">
        <v>2902</v>
      </c>
      <c r="F6428" s="4">
        <v>1000</v>
      </c>
      <c r="G6428" s="3">
        <v>2001</v>
      </c>
      <c r="H6428" s="3" t="s">
        <v>21</v>
      </c>
      <c r="I6428" s="12" t="s">
        <v>4162</v>
      </c>
      <c r="J6428" s="3">
        <v>86</v>
      </c>
      <c r="K6428" s="3" t="str">
        <f>IF(VLOOKUP(D6428,'Resources Final'!A:C,3,FALSE)=0,"",VLOOKUP(D6428,'Resources Final'!A:C,3,FALSE))</f>
        <v>Y</v>
      </c>
      <c r="L6428" s="3" t="str">
        <f>IF(VLOOKUP(D6428,'Resources Final'!A:D,4,FALSE)=0,"",VLOOKUP(D6428,'Resources Final'!A:D,4,FALSE))</f>
        <v/>
      </c>
      <c r="M6428" s="3" t="str">
        <f>IF(VLOOKUP(D6428,'Resources Final'!A:E,5,FALSE)=0,"",VLOOKUP(D6428,'Resources Final'!A:E,5,FALSE))</f>
        <v/>
      </c>
      <c r="N6428" s="7" t="str">
        <f>IF(VLOOKUP(D6428,'Resources Final'!A:F,6,FALSE)=0,"",VLOOKUP(D6428,'Resources Final'!A:F,6,FALSE))</f>
        <v/>
      </c>
      <c r="O6428" s="3" t="str">
        <f>IF(VLOOKUP(D6428,'Resources Final'!A:G,7,FALSE)=0,"",VLOOKUP(D6428,'Resources Final'!A:G,7,FALSE))</f>
        <v/>
      </c>
    </row>
    <row r="6429" spans="1:15" x14ac:dyDescent="0.2">
      <c r="A6429" s="11">
        <v>990</v>
      </c>
      <c r="B6429" s="11" t="str">
        <f t="shared" si="115"/>
        <v>Fred C. and Mary R. Koch Foundation_Profit, Tiffany20011000</v>
      </c>
      <c r="C6429" s="11" t="s">
        <v>4161</v>
      </c>
      <c r="D6429" s="11" t="s">
        <v>2912</v>
      </c>
      <c r="E6429" s="11" t="s">
        <v>2912</v>
      </c>
      <c r="F6429" s="4">
        <v>1000</v>
      </c>
      <c r="G6429" s="3">
        <v>2001</v>
      </c>
      <c r="H6429" s="3" t="s">
        <v>21</v>
      </c>
      <c r="I6429" s="12" t="s">
        <v>4162</v>
      </c>
      <c r="J6429" s="3">
        <v>87</v>
      </c>
      <c r="K6429" s="3" t="str">
        <f>IF(VLOOKUP(D6429,'Resources Final'!A:C,3,FALSE)=0,"",VLOOKUP(D6429,'Resources Final'!A:C,3,FALSE))</f>
        <v>Y</v>
      </c>
      <c r="L6429" s="3" t="str">
        <f>IF(VLOOKUP(D6429,'Resources Final'!A:D,4,FALSE)=0,"",VLOOKUP(D6429,'Resources Final'!A:D,4,FALSE))</f>
        <v/>
      </c>
      <c r="M6429" s="3" t="str">
        <f>IF(VLOOKUP(D6429,'Resources Final'!A:E,5,FALSE)=0,"",VLOOKUP(D6429,'Resources Final'!A:E,5,FALSE))</f>
        <v/>
      </c>
      <c r="N6429" s="7" t="str">
        <f>IF(VLOOKUP(D6429,'Resources Final'!A:F,6,FALSE)=0,"",VLOOKUP(D6429,'Resources Final'!A:F,6,FALSE))</f>
        <v/>
      </c>
      <c r="O6429" s="3" t="str">
        <f>IF(VLOOKUP(D6429,'Resources Final'!A:G,7,FALSE)=0,"",VLOOKUP(D6429,'Resources Final'!A:G,7,FALSE))</f>
        <v/>
      </c>
    </row>
    <row r="6430" spans="1:15" x14ac:dyDescent="0.2">
      <c r="A6430" s="11">
        <v>990</v>
      </c>
      <c r="B6430" s="11" t="str">
        <f t="shared" si="115"/>
        <v>Fred C. and Mary R. Koch Foundation_Roddy, Michelle20011000</v>
      </c>
      <c r="C6430" s="11" t="s">
        <v>4161</v>
      </c>
      <c r="D6430" s="11" t="s">
        <v>3096</v>
      </c>
      <c r="E6430" s="11" t="s">
        <v>3096</v>
      </c>
      <c r="F6430" s="4">
        <v>1000</v>
      </c>
      <c r="G6430" s="3">
        <v>2001</v>
      </c>
      <c r="H6430" s="3" t="s">
        <v>21</v>
      </c>
      <c r="I6430" s="12" t="s">
        <v>4162</v>
      </c>
      <c r="J6430" s="3">
        <v>88</v>
      </c>
      <c r="K6430" s="3" t="str">
        <f>IF(VLOOKUP(D6430,'Resources Final'!A:C,3,FALSE)=0,"",VLOOKUP(D6430,'Resources Final'!A:C,3,FALSE))</f>
        <v>Y</v>
      </c>
      <c r="L6430" s="3" t="str">
        <f>IF(VLOOKUP(D6430,'Resources Final'!A:D,4,FALSE)=0,"",VLOOKUP(D6430,'Resources Final'!A:D,4,FALSE))</f>
        <v/>
      </c>
      <c r="M6430" s="3" t="str">
        <f>IF(VLOOKUP(D6430,'Resources Final'!A:E,5,FALSE)=0,"",VLOOKUP(D6430,'Resources Final'!A:E,5,FALSE))</f>
        <v/>
      </c>
      <c r="N6430" s="7" t="str">
        <f>IF(VLOOKUP(D6430,'Resources Final'!A:F,6,FALSE)=0,"",VLOOKUP(D6430,'Resources Final'!A:F,6,FALSE))</f>
        <v/>
      </c>
      <c r="O6430" s="3" t="str">
        <f>IF(VLOOKUP(D6430,'Resources Final'!A:G,7,FALSE)=0,"",VLOOKUP(D6430,'Resources Final'!A:G,7,FALSE))</f>
        <v/>
      </c>
    </row>
    <row r="6431" spans="1:15" x14ac:dyDescent="0.2">
      <c r="A6431" s="11">
        <v>990</v>
      </c>
      <c r="B6431" s="11" t="str">
        <f t="shared" si="115"/>
        <v>Fred C. and Mary R. Koch Foundation_Sanfilippo, Toni Marie20011000</v>
      </c>
      <c r="C6431" s="11" t="s">
        <v>4161</v>
      </c>
      <c r="D6431" s="11" t="s">
        <v>3228</v>
      </c>
      <c r="E6431" s="11" t="s">
        <v>3228</v>
      </c>
      <c r="F6431" s="4">
        <v>1000</v>
      </c>
      <c r="G6431" s="3">
        <v>2001</v>
      </c>
      <c r="H6431" s="3" t="s">
        <v>21</v>
      </c>
      <c r="I6431" s="12" t="s">
        <v>4162</v>
      </c>
      <c r="J6431" s="3">
        <v>89</v>
      </c>
      <c r="K6431" s="3" t="str">
        <f>IF(VLOOKUP(D6431,'Resources Final'!A:C,3,FALSE)=0,"",VLOOKUP(D6431,'Resources Final'!A:C,3,FALSE))</f>
        <v>Y</v>
      </c>
      <c r="L6431" s="3" t="str">
        <f>IF(VLOOKUP(D6431,'Resources Final'!A:D,4,FALSE)=0,"",VLOOKUP(D6431,'Resources Final'!A:D,4,FALSE))</f>
        <v/>
      </c>
      <c r="M6431" s="3" t="str">
        <f>IF(VLOOKUP(D6431,'Resources Final'!A:E,5,FALSE)=0,"",VLOOKUP(D6431,'Resources Final'!A:E,5,FALSE))</f>
        <v/>
      </c>
      <c r="N6431" s="7" t="str">
        <f>IF(VLOOKUP(D6431,'Resources Final'!A:F,6,FALSE)=0,"",VLOOKUP(D6431,'Resources Final'!A:F,6,FALSE))</f>
        <v/>
      </c>
      <c r="O6431" s="3" t="str">
        <f>IF(VLOOKUP(D6431,'Resources Final'!A:G,7,FALSE)=0,"",VLOOKUP(D6431,'Resources Final'!A:G,7,FALSE))</f>
        <v/>
      </c>
    </row>
    <row r="6432" spans="1:15" x14ac:dyDescent="0.2">
      <c r="A6432" s="11">
        <v>990</v>
      </c>
      <c r="B6432" s="11" t="str">
        <f t="shared" si="115"/>
        <v>Fred C. and Mary R. Koch Foundation_Schuckman, Carissa20011000</v>
      </c>
      <c r="C6432" s="11" t="s">
        <v>4161</v>
      </c>
      <c r="D6432" s="11" t="s">
        <v>3253</v>
      </c>
      <c r="E6432" s="11" t="s">
        <v>3253</v>
      </c>
      <c r="F6432" s="4">
        <v>1000</v>
      </c>
      <c r="G6432" s="3">
        <v>2001</v>
      </c>
      <c r="H6432" s="3" t="s">
        <v>21</v>
      </c>
      <c r="I6432" s="12" t="s">
        <v>4162</v>
      </c>
      <c r="J6432" s="3">
        <v>90</v>
      </c>
      <c r="K6432" s="3" t="str">
        <f>IF(VLOOKUP(D6432,'Resources Final'!A:C,3,FALSE)=0,"",VLOOKUP(D6432,'Resources Final'!A:C,3,FALSE))</f>
        <v>Y</v>
      </c>
      <c r="L6432" s="3" t="str">
        <f>IF(VLOOKUP(D6432,'Resources Final'!A:D,4,FALSE)=0,"",VLOOKUP(D6432,'Resources Final'!A:D,4,FALSE))</f>
        <v/>
      </c>
      <c r="M6432" s="3" t="str">
        <f>IF(VLOOKUP(D6432,'Resources Final'!A:E,5,FALSE)=0,"",VLOOKUP(D6432,'Resources Final'!A:E,5,FALSE))</f>
        <v/>
      </c>
      <c r="N6432" s="7" t="str">
        <f>IF(VLOOKUP(D6432,'Resources Final'!A:F,6,FALSE)=0,"",VLOOKUP(D6432,'Resources Final'!A:F,6,FALSE))</f>
        <v/>
      </c>
      <c r="O6432" s="3" t="str">
        <f>IF(VLOOKUP(D6432,'Resources Final'!A:G,7,FALSE)=0,"",VLOOKUP(D6432,'Resources Final'!A:G,7,FALSE))</f>
        <v/>
      </c>
    </row>
    <row r="6433" spans="1:15" x14ac:dyDescent="0.2">
      <c r="A6433" s="11">
        <v>990</v>
      </c>
      <c r="B6433" s="11" t="str">
        <f t="shared" si="115"/>
        <v>Fred C. and Mary R. Koch Foundation_Scott, Megan20011000</v>
      </c>
      <c r="C6433" s="11" t="s">
        <v>4161</v>
      </c>
      <c r="D6433" s="11" t="s">
        <v>3267</v>
      </c>
      <c r="E6433" s="11" t="s">
        <v>3267</v>
      </c>
      <c r="F6433" s="4">
        <v>1000</v>
      </c>
      <c r="G6433" s="3">
        <v>2001</v>
      </c>
      <c r="H6433" s="3" t="s">
        <v>21</v>
      </c>
      <c r="I6433" s="12" t="s">
        <v>4162</v>
      </c>
      <c r="J6433" s="3">
        <v>91</v>
      </c>
      <c r="K6433" s="3" t="str">
        <f>IF(VLOOKUP(D6433,'Resources Final'!A:C,3,FALSE)=0,"",VLOOKUP(D6433,'Resources Final'!A:C,3,FALSE))</f>
        <v>Y</v>
      </c>
      <c r="L6433" s="3" t="str">
        <f>IF(VLOOKUP(D6433,'Resources Final'!A:D,4,FALSE)=0,"",VLOOKUP(D6433,'Resources Final'!A:D,4,FALSE))</f>
        <v/>
      </c>
      <c r="M6433" s="3" t="str">
        <f>IF(VLOOKUP(D6433,'Resources Final'!A:E,5,FALSE)=0,"",VLOOKUP(D6433,'Resources Final'!A:E,5,FALSE))</f>
        <v/>
      </c>
      <c r="N6433" s="7" t="str">
        <f>IF(VLOOKUP(D6433,'Resources Final'!A:F,6,FALSE)=0,"",VLOOKUP(D6433,'Resources Final'!A:F,6,FALSE))</f>
        <v/>
      </c>
      <c r="O6433" s="3" t="str">
        <f>IF(VLOOKUP(D6433,'Resources Final'!A:G,7,FALSE)=0,"",VLOOKUP(D6433,'Resources Final'!A:G,7,FALSE))</f>
        <v/>
      </c>
    </row>
    <row r="6434" spans="1:15" x14ac:dyDescent="0.2">
      <c r="A6434" s="11">
        <v>990</v>
      </c>
      <c r="B6434" s="11" t="str">
        <f t="shared" si="115"/>
        <v>Fred C. and Mary R. Koch Foundation_Selter, Emely20011000</v>
      </c>
      <c r="C6434" s="11" t="s">
        <v>4161</v>
      </c>
      <c r="D6434" s="11" t="s">
        <v>3281</v>
      </c>
      <c r="E6434" s="11" t="s">
        <v>3281</v>
      </c>
      <c r="F6434" s="4">
        <v>1000</v>
      </c>
      <c r="G6434" s="3">
        <v>2001</v>
      </c>
      <c r="H6434" s="3" t="s">
        <v>21</v>
      </c>
      <c r="I6434" s="12" t="s">
        <v>4162</v>
      </c>
      <c r="J6434" s="3">
        <v>92</v>
      </c>
      <c r="K6434" s="3" t="str">
        <f>IF(VLOOKUP(D6434,'Resources Final'!A:C,3,FALSE)=0,"",VLOOKUP(D6434,'Resources Final'!A:C,3,FALSE))</f>
        <v>Y</v>
      </c>
      <c r="L6434" s="3" t="str">
        <f>IF(VLOOKUP(D6434,'Resources Final'!A:D,4,FALSE)=0,"",VLOOKUP(D6434,'Resources Final'!A:D,4,FALSE))</f>
        <v/>
      </c>
      <c r="M6434" s="3" t="str">
        <f>IF(VLOOKUP(D6434,'Resources Final'!A:E,5,FALSE)=0,"",VLOOKUP(D6434,'Resources Final'!A:E,5,FALSE))</f>
        <v/>
      </c>
      <c r="N6434" s="7" t="str">
        <f>IF(VLOOKUP(D6434,'Resources Final'!A:F,6,FALSE)=0,"",VLOOKUP(D6434,'Resources Final'!A:F,6,FALSE))</f>
        <v/>
      </c>
      <c r="O6434" s="3" t="str">
        <f>IF(VLOOKUP(D6434,'Resources Final'!A:G,7,FALSE)=0,"",VLOOKUP(D6434,'Resources Final'!A:G,7,FALSE))</f>
        <v/>
      </c>
    </row>
    <row r="6435" spans="1:15" x14ac:dyDescent="0.2">
      <c r="A6435" s="11">
        <v>990</v>
      </c>
      <c r="B6435" s="11" t="str">
        <f t="shared" si="115"/>
        <v>Fred C. and Mary R. Koch Foundation_Scheck, Larissa20011000</v>
      </c>
      <c r="C6435" s="11" t="s">
        <v>4161</v>
      </c>
      <c r="D6435" s="11" t="s">
        <v>3237</v>
      </c>
      <c r="E6435" s="11" t="s">
        <v>3237</v>
      </c>
      <c r="F6435" s="4">
        <v>1000</v>
      </c>
      <c r="G6435" s="3">
        <v>2001</v>
      </c>
      <c r="H6435" s="3" t="s">
        <v>21</v>
      </c>
      <c r="I6435" s="12" t="s">
        <v>4162</v>
      </c>
      <c r="J6435" s="3">
        <v>93</v>
      </c>
      <c r="K6435" s="3" t="str">
        <f>IF(VLOOKUP(D6435,'Resources Final'!A:C,3,FALSE)=0,"",VLOOKUP(D6435,'Resources Final'!A:C,3,FALSE))</f>
        <v>Y</v>
      </c>
      <c r="L6435" s="3" t="str">
        <f>IF(VLOOKUP(D6435,'Resources Final'!A:D,4,FALSE)=0,"",VLOOKUP(D6435,'Resources Final'!A:D,4,FALSE))</f>
        <v/>
      </c>
      <c r="M6435" s="3" t="str">
        <f>IF(VLOOKUP(D6435,'Resources Final'!A:E,5,FALSE)=0,"",VLOOKUP(D6435,'Resources Final'!A:E,5,FALSE))</f>
        <v/>
      </c>
      <c r="N6435" s="7" t="str">
        <f>IF(VLOOKUP(D6435,'Resources Final'!A:F,6,FALSE)=0,"",VLOOKUP(D6435,'Resources Final'!A:F,6,FALSE))</f>
        <v/>
      </c>
      <c r="O6435" s="3" t="str">
        <f>IF(VLOOKUP(D6435,'Resources Final'!A:G,7,FALSE)=0,"",VLOOKUP(D6435,'Resources Final'!A:G,7,FALSE))</f>
        <v/>
      </c>
    </row>
    <row r="6436" spans="1:15" x14ac:dyDescent="0.2">
      <c r="A6436" s="11">
        <v>990</v>
      </c>
      <c r="B6436" s="11" t="str">
        <f t="shared" si="115"/>
        <v>Fred C. and Mary R. Koch Foundation_Sills, James D20011000</v>
      </c>
      <c r="C6436" s="11" t="s">
        <v>4161</v>
      </c>
      <c r="D6436" s="11" t="s">
        <v>3320</v>
      </c>
      <c r="E6436" s="11" t="s">
        <v>3320</v>
      </c>
      <c r="F6436" s="4">
        <v>1000</v>
      </c>
      <c r="G6436" s="3">
        <v>2001</v>
      </c>
      <c r="H6436" s="3" t="s">
        <v>21</v>
      </c>
      <c r="I6436" s="12" t="s">
        <v>4162</v>
      </c>
      <c r="J6436" s="3">
        <v>94</v>
      </c>
      <c r="K6436" s="3" t="str">
        <f>IF(VLOOKUP(D6436,'Resources Final'!A:C,3,FALSE)=0,"",VLOOKUP(D6436,'Resources Final'!A:C,3,FALSE))</f>
        <v>Y</v>
      </c>
      <c r="L6436" s="3" t="str">
        <f>IF(VLOOKUP(D6436,'Resources Final'!A:D,4,FALSE)=0,"",VLOOKUP(D6436,'Resources Final'!A:D,4,FALSE))</f>
        <v/>
      </c>
      <c r="M6436" s="3" t="str">
        <f>IF(VLOOKUP(D6436,'Resources Final'!A:E,5,FALSE)=0,"",VLOOKUP(D6436,'Resources Final'!A:E,5,FALSE))</f>
        <v/>
      </c>
      <c r="N6436" s="7" t="str">
        <f>IF(VLOOKUP(D6436,'Resources Final'!A:F,6,FALSE)=0,"",VLOOKUP(D6436,'Resources Final'!A:F,6,FALSE))</f>
        <v/>
      </c>
      <c r="O6436" s="3" t="str">
        <f>IF(VLOOKUP(D6436,'Resources Final'!A:G,7,FALSE)=0,"",VLOOKUP(D6436,'Resources Final'!A:G,7,FALSE))</f>
        <v/>
      </c>
    </row>
    <row r="6437" spans="1:15" x14ac:dyDescent="0.2">
      <c r="A6437" s="11">
        <v>990</v>
      </c>
      <c r="B6437" s="11" t="str">
        <f t="shared" si="115"/>
        <v>Fred C. and Mary R. Koch Foundation_Smith, Dana20011000</v>
      </c>
      <c r="C6437" s="11" t="s">
        <v>4161</v>
      </c>
      <c r="D6437" s="11" t="s">
        <v>3337</v>
      </c>
      <c r="E6437" s="11" t="s">
        <v>3337</v>
      </c>
      <c r="F6437" s="4">
        <v>1000</v>
      </c>
      <c r="G6437" s="3">
        <v>2001</v>
      </c>
      <c r="H6437" s="3" t="s">
        <v>21</v>
      </c>
      <c r="I6437" s="12" t="s">
        <v>4162</v>
      </c>
      <c r="J6437" s="3">
        <v>95</v>
      </c>
      <c r="K6437" s="3" t="str">
        <f>IF(VLOOKUP(D6437,'Resources Final'!A:C,3,FALSE)=0,"",VLOOKUP(D6437,'Resources Final'!A:C,3,FALSE))</f>
        <v>Y</v>
      </c>
      <c r="L6437" s="3" t="str">
        <f>IF(VLOOKUP(D6437,'Resources Final'!A:D,4,FALSE)=0,"",VLOOKUP(D6437,'Resources Final'!A:D,4,FALSE))</f>
        <v/>
      </c>
      <c r="M6437" s="3" t="str">
        <f>IF(VLOOKUP(D6437,'Resources Final'!A:E,5,FALSE)=0,"",VLOOKUP(D6437,'Resources Final'!A:E,5,FALSE))</f>
        <v/>
      </c>
      <c r="N6437" s="7" t="str">
        <f>IF(VLOOKUP(D6437,'Resources Final'!A:F,6,FALSE)=0,"",VLOOKUP(D6437,'Resources Final'!A:F,6,FALSE))</f>
        <v/>
      </c>
      <c r="O6437" s="3" t="str">
        <f>IF(VLOOKUP(D6437,'Resources Final'!A:G,7,FALSE)=0,"",VLOOKUP(D6437,'Resources Final'!A:G,7,FALSE))</f>
        <v/>
      </c>
    </row>
    <row r="6438" spans="1:15" x14ac:dyDescent="0.2">
      <c r="A6438" s="11">
        <v>990</v>
      </c>
      <c r="B6438" s="11" t="str">
        <f t="shared" si="115"/>
        <v>Fred C. and Mary R. Koch Foundation_Smith, Matthew20011000</v>
      </c>
      <c r="C6438" s="11" t="s">
        <v>4161</v>
      </c>
      <c r="D6438" s="11" t="s">
        <v>3341</v>
      </c>
      <c r="E6438" s="11" t="s">
        <v>3341</v>
      </c>
      <c r="F6438" s="4">
        <v>1000</v>
      </c>
      <c r="G6438" s="3">
        <v>2001</v>
      </c>
      <c r="H6438" s="3" t="s">
        <v>21</v>
      </c>
      <c r="I6438" s="12" t="s">
        <v>4162</v>
      </c>
      <c r="J6438" s="3">
        <v>96</v>
      </c>
      <c r="K6438" s="3" t="str">
        <f>IF(VLOOKUP(D6438,'Resources Final'!A:C,3,FALSE)=0,"",VLOOKUP(D6438,'Resources Final'!A:C,3,FALSE))</f>
        <v>Y</v>
      </c>
      <c r="L6438" s="3" t="str">
        <f>IF(VLOOKUP(D6438,'Resources Final'!A:D,4,FALSE)=0,"",VLOOKUP(D6438,'Resources Final'!A:D,4,FALSE))</f>
        <v/>
      </c>
      <c r="M6438" s="3" t="str">
        <f>IF(VLOOKUP(D6438,'Resources Final'!A:E,5,FALSE)=0,"",VLOOKUP(D6438,'Resources Final'!A:E,5,FALSE))</f>
        <v/>
      </c>
      <c r="N6438" s="7" t="str">
        <f>IF(VLOOKUP(D6438,'Resources Final'!A:F,6,FALSE)=0,"",VLOOKUP(D6438,'Resources Final'!A:F,6,FALSE))</f>
        <v/>
      </c>
      <c r="O6438" s="3" t="str">
        <f>IF(VLOOKUP(D6438,'Resources Final'!A:G,7,FALSE)=0,"",VLOOKUP(D6438,'Resources Final'!A:G,7,FALSE))</f>
        <v/>
      </c>
    </row>
    <row r="6439" spans="1:15" x14ac:dyDescent="0.2">
      <c r="A6439" s="11">
        <v>990</v>
      </c>
      <c r="B6439" s="11" t="str">
        <f t="shared" si="115"/>
        <v>Fred C. and Mary R. Koch Foundation_Spittler, Brooke20011000</v>
      </c>
      <c r="C6439" s="11" t="s">
        <v>4161</v>
      </c>
      <c r="D6439" s="11" t="s">
        <v>3386</v>
      </c>
      <c r="E6439" s="11" t="s">
        <v>3386</v>
      </c>
      <c r="F6439" s="4">
        <v>1000</v>
      </c>
      <c r="G6439" s="3">
        <v>2001</v>
      </c>
      <c r="H6439" s="3" t="s">
        <v>21</v>
      </c>
      <c r="I6439" s="12" t="s">
        <v>4162</v>
      </c>
      <c r="J6439" s="3">
        <v>97</v>
      </c>
      <c r="K6439" s="3" t="str">
        <f>IF(VLOOKUP(D6439,'Resources Final'!A:C,3,FALSE)=0,"",VLOOKUP(D6439,'Resources Final'!A:C,3,FALSE))</f>
        <v>Y</v>
      </c>
      <c r="L6439" s="3" t="str">
        <f>IF(VLOOKUP(D6439,'Resources Final'!A:D,4,FALSE)=0,"",VLOOKUP(D6439,'Resources Final'!A:D,4,FALSE))</f>
        <v/>
      </c>
      <c r="M6439" s="3" t="str">
        <f>IF(VLOOKUP(D6439,'Resources Final'!A:E,5,FALSE)=0,"",VLOOKUP(D6439,'Resources Final'!A:E,5,FALSE))</f>
        <v/>
      </c>
      <c r="N6439" s="7" t="str">
        <f>IF(VLOOKUP(D6439,'Resources Final'!A:F,6,FALSE)=0,"",VLOOKUP(D6439,'Resources Final'!A:F,6,FALSE))</f>
        <v/>
      </c>
      <c r="O6439" s="3" t="str">
        <f>IF(VLOOKUP(D6439,'Resources Final'!A:G,7,FALSE)=0,"",VLOOKUP(D6439,'Resources Final'!A:G,7,FALSE))</f>
        <v/>
      </c>
    </row>
    <row r="6440" spans="1:15" x14ac:dyDescent="0.2">
      <c r="A6440" s="11">
        <v>990</v>
      </c>
      <c r="B6440" s="11" t="str">
        <f t="shared" si="115"/>
        <v>Fred C. and Mary R. Koch Foundation_Sutandar, Marilyn20011000</v>
      </c>
      <c r="C6440" s="11" t="s">
        <v>4161</v>
      </c>
      <c r="D6440" s="11" t="s">
        <v>3486</v>
      </c>
      <c r="E6440" s="11" t="s">
        <v>3486</v>
      </c>
      <c r="F6440" s="4">
        <v>1000</v>
      </c>
      <c r="G6440" s="3">
        <v>2001</v>
      </c>
      <c r="H6440" s="3" t="s">
        <v>21</v>
      </c>
      <c r="I6440" s="12" t="s">
        <v>4162</v>
      </c>
      <c r="J6440" s="3">
        <v>98</v>
      </c>
      <c r="K6440" s="3" t="str">
        <f>IF(VLOOKUP(D6440,'Resources Final'!A:C,3,FALSE)=0,"",VLOOKUP(D6440,'Resources Final'!A:C,3,FALSE))</f>
        <v>Y</v>
      </c>
      <c r="L6440" s="3" t="str">
        <f>IF(VLOOKUP(D6440,'Resources Final'!A:D,4,FALSE)=0,"",VLOOKUP(D6440,'Resources Final'!A:D,4,FALSE))</f>
        <v/>
      </c>
      <c r="M6440" s="3" t="str">
        <f>IF(VLOOKUP(D6440,'Resources Final'!A:E,5,FALSE)=0,"",VLOOKUP(D6440,'Resources Final'!A:E,5,FALSE))</f>
        <v/>
      </c>
      <c r="N6440" s="7" t="str">
        <f>IF(VLOOKUP(D6440,'Resources Final'!A:F,6,FALSE)=0,"",VLOOKUP(D6440,'Resources Final'!A:F,6,FALSE))</f>
        <v/>
      </c>
      <c r="O6440" s="3" t="str">
        <f>IF(VLOOKUP(D6440,'Resources Final'!A:G,7,FALSE)=0,"",VLOOKUP(D6440,'Resources Final'!A:G,7,FALSE))</f>
        <v/>
      </c>
    </row>
    <row r="6441" spans="1:15" x14ac:dyDescent="0.2">
      <c r="A6441" s="11">
        <v>990</v>
      </c>
      <c r="B6441" s="11" t="str">
        <f t="shared" si="115"/>
        <v>Fred C. and Mary R. Koch Foundation_Tran, Tony20011000</v>
      </c>
      <c r="C6441" s="11" t="s">
        <v>4161</v>
      </c>
      <c r="D6441" s="11" t="s">
        <v>3673</v>
      </c>
      <c r="E6441" s="11" t="s">
        <v>3673</v>
      </c>
      <c r="F6441" s="4">
        <v>1000</v>
      </c>
      <c r="G6441" s="3">
        <v>2001</v>
      </c>
      <c r="H6441" s="3" t="s">
        <v>21</v>
      </c>
      <c r="I6441" s="12" t="s">
        <v>4162</v>
      </c>
      <c r="J6441" s="3">
        <v>99</v>
      </c>
      <c r="K6441" s="3" t="str">
        <f>IF(VLOOKUP(D6441,'Resources Final'!A:C,3,FALSE)=0,"",VLOOKUP(D6441,'Resources Final'!A:C,3,FALSE))</f>
        <v>Y</v>
      </c>
      <c r="L6441" s="3" t="str">
        <f>IF(VLOOKUP(D6441,'Resources Final'!A:D,4,FALSE)=0,"",VLOOKUP(D6441,'Resources Final'!A:D,4,FALSE))</f>
        <v/>
      </c>
      <c r="M6441" s="3" t="str">
        <f>IF(VLOOKUP(D6441,'Resources Final'!A:E,5,FALSE)=0,"",VLOOKUP(D6441,'Resources Final'!A:E,5,FALSE))</f>
        <v/>
      </c>
      <c r="N6441" s="7" t="str">
        <f>IF(VLOOKUP(D6441,'Resources Final'!A:F,6,FALSE)=0,"",VLOOKUP(D6441,'Resources Final'!A:F,6,FALSE))</f>
        <v/>
      </c>
      <c r="O6441" s="3" t="str">
        <f>IF(VLOOKUP(D6441,'Resources Final'!A:G,7,FALSE)=0,"",VLOOKUP(D6441,'Resources Final'!A:G,7,FALSE))</f>
        <v/>
      </c>
    </row>
    <row r="6442" spans="1:15" x14ac:dyDescent="0.2">
      <c r="A6442" s="11">
        <v>990</v>
      </c>
      <c r="B6442" s="11" t="str">
        <f t="shared" si="115"/>
        <v>Fred C. and Mary R. Koch Foundation_Volk, Matthew20011000</v>
      </c>
      <c r="C6442" s="11" t="s">
        <v>4161</v>
      </c>
      <c r="D6442" s="11" t="s">
        <v>3907</v>
      </c>
      <c r="E6442" s="11" t="s">
        <v>3907</v>
      </c>
      <c r="F6442" s="4">
        <v>1000</v>
      </c>
      <c r="G6442" s="3">
        <v>2001</v>
      </c>
      <c r="H6442" s="3" t="s">
        <v>21</v>
      </c>
      <c r="I6442" s="12" t="s">
        <v>4162</v>
      </c>
      <c r="J6442" s="3">
        <v>100</v>
      </c>
      <c r="K6442" s="3" t="str">
        <f>IF(VLOOKUP(D6442,'Resources Final'!A:C,3,FALSE)=0,"",VLOOKUP(D6442,'Resources Final'!A:C,3,FALSE))</f>
        <v>Y</v>
      </c>
      <c r="L6442" s="3" t="str">
        <f>IF(VLOOKUP(D6442,'Resources Final'!A:D,4,FALSE)=0,"",VLOOKUP(D6442,'Resources Final'!A:D,4,FALSE))</f>
        <v/>
      </c>
      <c r="M6442" s="3" t="str">
        <f>IF(VLOOKUP(D6442,'Resources Final'!A:E,5,FALSE)=0,"",VLOOKUP(D6442,'Resources Final'!A:E,5,FALSE))</f>
        <v/>
      </c>
      <c r="N6442" s="7" t="str">
        <f>IF(VLOOKUP(D6442,'Resources Final'!A:F,6,FALSE)=0,"",VLOOKUP(D6442,'Resources Final'!A:F,6,FALSE))</f>
        <v/>
      </c>
      <c r="O6442" s="3" t="str">
        <f>IF(VLOOKUP(D6442,'Resources Final'!A:G,7,FALSE)=0,"",VLOOKUP(D6442,'Resources Final'!A:G,7,FALSE))</f>
        <v/>
      </c>
    </row>
    <row r="6443" spans="1:15" x14ac:dyDescent="0.2">
      <c r="A6443" s="11">
        <v>990</v>
      </c>
      <c r="B6443" s="11" t="str">
        <f t="shared" si="115"/>
        <v>Fred C. and Mary R. Koch Foundation_Walker, Shanda20011000</v>
      </c>
      <c r="C6443" s="11" t="s">
        <v>4161</v>
      </c>
      <c r="D6443" s="11" t="s">
        <v>3929</v>
      </c>
      <c r="E6443" s="11" t="s">
        <v>3929</v>
      </c>
      <c r="F6443" s="4">
        <v>1000</v>
      </c>
      <c r="G6443" s="3">
        <v>2001</v>
      </c>
      <c r="H6443" s="3" t="s">
        <v>21</v>
      </c>
      <c r="I6443" s="12" t="s">
        <v>4162</v>
      </c>
      <c r="J6443" s="3">
        <v>101</v>
      </c>
      <c r="K6443" s="3" t="str">
        <f>IF(VLOOKUP(D6443,'Resources Final'!A:C,3,FALSE)=0,"",VLOOKUP(D6443,'Resources Final'!A:C,3,FALSE))</f>
        <v>Y</v>
      </c>
      <c r="L6443" s="3" t="str">
        <f>IF(VLOOKUP(D6443,'Resources Final'!A:D,4,FALSE)=0,"",VLOOKUP(D6443,'Resources Final'!A:D,4,FALSE))</f>
        <v/>
      </c>
      <c r="M6443" s="3" t="str">
        <f>IF(VLOOKUP(D6443,'Resources Final'!A:E,5,FALSE)=0,"",VLOOKUP(D6443,'Resources Final'!A:E,5,FALSE))</f>
        <v/>
      </c>
      <c r="N6443" s="7" t="str">
        <f>IF(VLOOKUP(D6443,'Resources Final'!A:F,6,FALSE)=0,"",VLOOKUP(D6443,'Resources Final'!A:F,6,FALSE))</f>
        <v/>
      </c>
      <c r="O6443" s="3" t="str">
        <f>IF(VLOOKUP(D6443,'Resources Final'!A:G,7,FALSE)=0,"",VLOOKUP(D6443,'Resources Final'!A:G,7,FALSE))</f>
        <v/>
      </c>
    </row>
    <row r="6444" spans="1:15" x14ac:dyDescent="0.2">
      <c r="A6444" s="11">
        <v>990</v>
      </c>
      <c r="B6444" s="11" t="str">
        <f t="shared" si="115"/>
        <v>Fred C. and Mary R. Koch Foundation_Wilson, Melissa20011000</v>
      </c>
      <c r="C6444" s="11" t="s">
        <v>4161</v>
      </c>
      <c r="D6444" s="11" t="s">
        <v>4056</v>
      </c>
      <c r="E6444" s="11" t="s">
        <v>4056</v>
      </c>
      <c r="F6444" s="4">
        <v>1000</v>
      </c>
      <c r="G6444" s="3">
        <v>2001</v>
      </c>
      <c r="H6444" s="3" t="s">
        <v>21</v>
      </c>
      <c r="I6444" s="12" t="s">
        <v>4162</v>
      </c>
      <c r="J6444" s="3">
        <v>102</v>
      </c>
      <c r="K6444" s="3" t="str">
        <f>IF(VLOOKUP(D6444,'Resources Final'!A:C,3,FALSE)=0,"",VLOOKUP(D6444,'Resources Final'!A:C,3,FALSE))</f>
        <v>Y</v>
      </c>
      <c r="L6444" s="3" t="str">
        <f>IF(VLOOKUP(D6444,'Resources Final'!A:D,4,FALSE)=0,"",VLOOKUP(D6444,'Resources Final'!A:D,4,FALSE))</f>
        <v/>
      </c>
      <c r="M6444" s="3" t="str">
        <f>IF(VLOOKUP(D6444,'Resources Final'!A:E,5,FALSE)=0,"",VLOOKUP(D6444,'Resources Final'!A:E,5,FALSE))</f>
        <v/>
      </c>
      <c r="N6444" s="7" t="str">
        <f>IF(VLOOKUP(D6444,'Resources Final'!A:F,6,FALSE)=0,"",VLOOKUP(D6444,'Resources Final'!A:F,6,FALSE))</f>
        <v/>
      </c>
      <c r="O6444" s="3" t="str">
        <f>IF(VLOOKUP(D6444,'Resources Final'!A:G,7,FALSE)=0,"",VLOOKUP(D6444,'Resources Final'!A:G,7,FALSE))</f>
        <v/>
      </c>
    </row>
    <row r="6445" spans="1:15" x14ac:dyDescent="0.2">
      <c r="A6445" s="11">
        <v>990</v>
      </c>
      <c r="B6445" s="11" t="str">
        <f t="shared" si="115"/>
        <v>Fred C. and Mary R. Koch Foundation_Wolff, Jamie20011000</v>
      </c>
      <c r="C6445" s="11" t="s">
        <v>4161</v>
      </c>
      <c r="D6445" s="11" t="s">
        <v>4078</v>
      </c>
      <c r="E6445" s="11" t="s">
        <v>4078</v>
      </c>
      <c r="F6445" s="4">
        <v>1000</v>
      </c>
      <c r="G6445" s="3">
        <v>2001</v>
      </c>
      <c r="H6445" s="3" t="s">
        <v>21</v>
      </c>
      <c r="I6445" s="12" t="s">
        <v>4162</v>
      </c>
      <c r="J6445" s="3">
        <v>103</v>
      </c>
      <c r="K6445" s="3" t="str">
        <f>IF(VLOOKUP(D6445,'Resources Final'!A:C,3,FALSE)=0,"",VLOOKUP(D6445,'Resources Final'!A:C,3,FALSE))</f>
        <v>Y</v>
      </c>
      <c r="L6445" s="3" t="str">
        <f>IF(VLOOKUP(D6445,'Resources Final'!A:D,4,FALSE)=0,"",VLOOKUP(D6445,'Resources Final'!A:D,4,FALSE))</f>
        <v/>
      </c>
      <c r="M6445" s="3" t="str">
        <f>IF(VLOOKUP(D6445,'Resources Final'!A:E,5,FALSE)=0,"",VLOOKUP(D6445,'Resources Final'!A:E,5,FALSE))</f>
        <v/>
      </c>
      <c r="N6445" s="7" t="str">
        <f>IF(VLOOKUP(D6445,'Resources Final'!A:F,6,FALSE)=0,"",VLOOKUP(D6445,'Resources Final'!A:F,6,FALSE))</f>
        <v/>
      </c>
      <c r="O6445" s="3" t="str">
        <f>IF(VLOOKUP(D6445,'Resources Final'!A:G,7,FALSE)=0,"",VLOOKUP(D6445,'Resources Final'!A:G,7,FALSE))</f>
        <v/>
      </c>
    </row>
    <row r="6446" spans="1:15" x14ac:dyDescent="0.2">
      <c r="A6446" s="11">
        <v>990</v>
      </c>
      <c r="B6446" s="11" t="str">
        <f t="shared" si="115"/>
        <v>Fred C. and Mary R. Koch Foundation_Woodard, Christina20011000</v>
      </c>
      <c r="C6446" s="11" t="s">
        <v>4161</v>
      </c>
      <c r="D6446" s="11" t="s">
        <v>4083</v>
      </c>
      <c r="E6446" s="11" t="s">
        <v>4083</v>
      </c>
      <c r="F6446" s="4">
        <v>1000</v>
      </c>
      <c r="G6446" s="3">
        <v>2001</v>
      </c>
      <c r="H6446" s="3" t="s">
        <v>21</v>
      </c>
      <c r="I6446" s="12" t="s">
        <v>4162</v>
      </c>
      <c r="J6446" s="3">
        <v>104</v>
      </c>
      <c r="K6446" s="3" t="str">
        <f>IF(VLOOKUP(D6446,'Resources Final'!A:C,3,FALSE)=0,"",VLOOKUP(D6446,'Resources Final'!A:C,3,FALSE))</f>
        <v>Y</v>
      </c>
      <c r="L6446" s="3" t="str">
        <f>IF(VLOOKUP(D6446,'Resources Final'!A:D,4,FALSE)=0,"",VLOOKUP(D6446,'Resources Final'!A:D,4,FALSE))</f>
        <v/>
      </c>
      <c r="M6446" s="3" t="str">
        <f>IF(VLOOKUP(D6446,'Resources Final'!A:E,5,FALSE)=0,"",VLOOKUP(D6446,'Resources Final'!A:E,5,FALSE))</f>
        <v/>
      </c>
      <c r="N6446" s="7" t="str">
        <f>IF(VLOOKUP(D6446,'Resources Final'!A:F,6,FALSE)=0,"",VLOOKUP(D6446,'Resources Final'!A:F,6,FALSE))</f>
        <v/>
      </c>
      <c r="O6446" s="3" t="str">
        <f>IF(VLOOKUP(D6446,'Resources Final'!A:G,7,FALSE)=0,"",VLOOKUP(D6446,'Resources Final'!A:G,7,FALSE))</f>
        <v/>
      </c>
    </row>
    <row r="6447" spans="1:15" x14ac:dyDescent="0.2">
      <c r="A6447" s="11">
        <v>990</v>
      </c>
      <c r="B6447" s="11" t="str">
        <f t="shared" si="115"/>
        <v>Fred C. and Mary R. Koch Foundation_Woodard, Sarah20011000</v>
      </c>
      <c r="C6447" s="11" t="s">
        <v>4161</v>
      </c>
      <c r="D6447" s="11" t="s">
        <v>4084</v>
      </c>
      <c r="E6447" s="11" t="s">
        <v>4084</v>
      </c>
      <c r="F6447" s="4">
        <v>1000</v>
      </c>
      <c r="G6447" s="3">
        <v>2001</v>
      </c>
      <c r="H6447" s="3" t="s">
        <v>21</v>
      </c>
      <c r="I6447" s="12" t="s">
        <v>4162</v>
      </c>
      <c r="J6447" s="3">
        <v>105</v>
      </c>
      <c r="K6447" s="3" t="str">
        <f>IF(VLOOKUP(D6447,'Resources Final'!A:C,3,FALSE)=0,"",VLOOKUP(D6447,'Resources Final'!A:C,3,FALSE))</f>
        <v>Y</v>
      </c>
      <c r="L6447" s="3" t="str">
        <f>IF(VLOOKUP(D6447,'Resources Final'!A:D,4,FALSE)=0,"",VLOOKUP(D6447,'Resources Final'!A:D,4,FALSE))</f>
        <v/>
      </c>
      <c r="M6447" s="3" t="str">
        <f>IF(VLOOKUP(D6447,'Resources Final'!A:E,5,FALSE)=0,"",VLOOKUP(D6447,'Resources Final'!A:E,5,FALSE))</f>
        <v/>
      </c>
      <c r="N6447" s="7" t="str">
        <f>IF(VLOOKUP(D6447,'Resources Final'!A:F,6,FALSE)=0,"",VLOOKUP(D6447,'Resources Final'!A:F,6,FALSE))</f>
        <v/>
      </c>
      <c r="O6447" s="3" t="str">
        <f>IF(VLOOKUP(D6447,'Resources Final'!A:G,7,FALSE)=0,"",VLOOKUP(D6447,'Resources Final'!A:G,7,FALSE))</f>
        <v/>
      </c>
    </row>
    <row r="6448" spans="1:15" x14ac:dyDescent="0.2">
      <c r="A6448" s="11">
        <v>990</v>
      </c>
      <c r="B6448" s="11" t="str">
        <f t="shared" si="115"/>
        <v>Fred C. and Mary R. Koch Foundation_Woodman, Beth20011000</v>
      </c>
      <c r="C6448" s="11" t="s">
        <v>4161</v>
      </c>
      <c r="D6448" s="11" t="s">
        <v>4085</v>
      </c>
      <c r="E6448" s="11" t="s">
        <v>4085</v>
      </c>
      <c r="F6448" s="4">
        <v>1000</v>
      </c>
      <c r="G6448" s="3">
        <v>2001</v>
      </c>
      <c r="H6448" s="3" t="s">
        <v>21</v>
      </c>
      <c r="I6448" s="12" t="s">
        <v>4162</v>
      </c>
      <c r="J6448" s="3">
        <v>106</v>
      </c>
      <c r="K6448" s="3" t="str">
        <f>IF(VLOOKUP(D6448,'Resources Final'!A:C,3,FALSE)=0,"",VLOOKUP(D6448,'Resources Final'!A:C,3,FALSE))</f>
        <v>Y</v>
      </c>
      <c r="L6448" s="3" t="str">
        <f>IF(VLOOKUP(D6448,'Resources Final'!A:D,4,FALSE)=0,"",VLOOKUP(D6448,'Resources Final'!A:D,4,FALSE))</f>
        <v/>
      </c>
      <c r="M6448" s="3" t="str">
        <f>IF(VLOOKUP(D6448,'Resources Final'!A:E,5,FALSE)=0,"",VLOOKUP(D6448,'Resources Final'!A:E,5,FALSE))</f>
        <v/>
      </c>
      <c r="N6448" s="7" t="str">
        <f>IF(VLOOKUP(D6448,'Resources Final'!A:F,6,FALSE)=0,"",VLOOKUP(D6448,'Resources Final'!A:F,6,FALSE))</f>
        <v/>
      </c>
      <c r="O6448" s="3" t="str">
        <f>IF(VLOOKUP(D6448,'Resources Final'!A:G,7,FALSE)=0,"",VLOOKUP(D6448,'Resources Final'!A:G,7,FALSE))</f>
        <v/>
      </c>
    </row>
    <row r="6449" spans="1:15" x14ac:dyDescent="0.2">
      <c r="A6449" s="11">
        <v>990</v>
      </c>
      <c r="B6449" s="11" t="str">
        <f t="shared" si="115"/>
        <v>Fred C. and Mary R. Koch Foundation_Young, Jackie20011000</v>
      </c>
      <c r="C6449" s="11" t="s">
        <v>4161</v>
      </c>
      <c r="D6449" s="11" t="s">
        <v>4129</v>
      </c>
      <c r="E6449" s="11" t="s">
        <v>4129</v>
      </c>
      <c r="F6449" s="4">
        <v>1000</v>
      </c>
      <c r="G6449" s="3">
        <v>2001</v>
      </c>
      <c r="H6449" s="3" t="s">
        <v>21</v>
      </c>
      <c r="I6449" s="12" t="s">
        <v>4162</v>
      </c>
      <c r="J6449" s="3">
        <v>107</v>
      </c>
      <c r="K6449" s="3" t="str">
        <f>IF(VLOOKUP(D6449,'Resources Final'!A:C,3,FALSE)=0,"",VLOOKUP(D6449,'Resources Final'!A:C,3,FALSE))</f>
        <v>Y</v>
      </c>
      <c r="L6449" s="3" t="str">
        <f>IF(VLOOKUP(D6449,'Resources Final'!A:D,4,FALSE)=0,"",VLOOKUP(D6449,'Resources Final'!A:D,4,FALSE))</f>
        <v/>
      </c>
      <c r="M6449" s="3" t="str">
        <f>IF(VLOOKUP(D6449,'Resources Final'!A:E,5,FALSE)=0,"",VLOOKUP(D6449,'Resources Final'!A:E,5,FALSE))</f>
        <v/>
      </c>
      <c r="N6449" s="7" t="str">
        <f>IF(VLOOKUP(D6449,'Resources Final'!A:F,6,FALSE)=0,"",VLOOKUP(D6449,'Resources Final'!A:F,6,FALSE))</f>
        <v/>
      </c>
      <c r="O6449" s="3" t="str">
        <f>IF(VLOOKUP(D6449,'Resources Final'!A:G,7,FALSE)=0,"",VLOOKUP(D6449,'Resources Final'!A:G,7,FALSE))</f>
        <v/>
      </c>
    </row>
    <row r="6450" spans="1:15" x14ac:dyDescent="0.2">
      <c r="A6450" s="11">
        <v>990</v>
      </c>
      <c r="B6450" s="11" t="str">
        <f t="shared" si="115"/>
        <v>Fred C. and Mary R. Koch Foundation_Art Partners20025000</v>
      </c>
      <c r="C6450" s="11" t="s">
        <v>4161</v>
      </c>
      <c r="D6450" s="11" t="s">
        <v>267</v>
      </c>
      <c r="E6450" s="11" t="s">
        <v>267</v>
      </c>
      <c r="F6450" s="4">
        <v>5000</v>
      </c>
      <c r="G6450" s="3">
        <v>2002</v>
      </c>
      <c r="H6450" s="3" t="s">
        <v>21</v>
      </c>
      <c r="I6450" s="12"/>
      <c r="J6450" s="3">
        <v>1</v>
      </c>
      <c r="K6450" s="3" t="str">
        <f>IF(VLOOKUP(D6450,'Resources Final'!A:C,3,FALSE)=0,"",VLOOKUP(D6450,'Resources Final'!A:C,3,FALSE))</f>
        <v/>
      </c>
      <c r="L6450" s="3" t="str">
        <f>IF(VLOOKUP(D6450,'Resources Final'!A:D,4,FALSE)=0,"",VLOOKUP(D6450,'Resources Final'!A:D,4,FALSE))</f>
        <v/>
      </c>
      <c r="M6450" s="3" t="str">
        <f>IF(VLOOKUP(D6450,'Resources Final'!A:E,5,FALSE)=0,"",VLOOKUP(D6450,'Resources Final'!A:E,5,FALSE))</f>
        <v>N</v>
      </c>
      <c r="N6450" s="7" t="str">
        <f>IF(VLOOKUP(D6450,'Resources Final'!A:F,6,FALSE)=0,"",VLOOKUP(D6450,'Resources Final'!A:F,6,FALSE))</f>
        <v/>
      </c>
      <c r="O6450" s="3" t="str">
        <f>IF(VLOOKUP(D6450,'Resources Final'!A:G,7,FALSE)=0,"",VLOOKUP(D6450,'Resources Final'!A:G,7,FALSE))</f>
        <v/>
      </c>
    </row>
    <row r="6451" spans="1:15" x14ac:dyDescent="0.2">
      <c r="A6451" s="11">
        <v>990</v>
      </c>
      <c r="B6451" s="11" t="str">
        <f t="shared" si="115"/>
        <v>Fred C. and Mary R. Koch Foundation_Big Brothers Big Sisters of Sedgwick County2002100000</v>
      </c>
      <c r="C6451" s="11" t="s">
        <v>4161</v>
      </c>
      <c r="D6451" s="11" t="s">
        <v>426</v>
      </c>
      <c r="E6451" s="11" t="s">
        <v>426</v>
      </c>
      <c r="F6451" s="4">
        <v>100000</v>
      </c>
      <c r="G6451" s="3">
        <v>2002</v>
      </c>
      <c r="H6451" s="3" t="s">
        <v>21</v>
      </c>
      <c r="I6451" s="12"/>
      <c r="J6451" s="3">
        <v>2</v>
      </c>
      <c r="K6451" s="3" t="str">
        <f>IF(VLOOKUP(D6451,'Resources Final'!A:C,3,FALSE)=0,"",VLOOKUP(D6451,'Resources Final'!A:C,3,FALSE))</f>
        <v/>
      </c>
      <c r="L6451" s="3" t="str">
        <f>IF(VLOOKUP(D6451,'Resources Final'!A:D,4,FALSE)=0,"",VLOOKUP(D6451,'Resources Final'!A:D,4,FALSE))</f>
        <v/>
      </c>
      <c r="M6451" s="3" t="str">
        <f>IF(VLOOKUP(D6451,'Resources Final'!A:E,5,FALSE)=0,"",VLOOKUP(D6451,'Resources Final'!A:E,5,FALSE))</f>
        <v>N</v>
      </c>
      <c r="N6451" s="7" t="str">
        <f>IF(VLOOKUP(D6451,'Resources Final'!A:F,6,FALSE)=0,"",VLOOKUP(D6451,'Resources Final'!A:F,6,FALSE))</f>
        <v/>
      </c>
      <c r="O6451" s="3" t="str">
        <f>IF(VLOOKUP(D6451,'Resources Final'!A:G,7,FALSE)=0,"",VLOOKUP(D6451,'Resources Final'!A:G,7,FALSE))</f>
        <v/>
      </c>
    </row>
    <row r="6452" spans="1:15" x14ac:dyDescent="0.2">
      <c r="A6452" s="11">
        <v>990</v>
      </c>
      <c r="B6452" s="11" t="str">
        <f t="shared" si="115"/>
        <v>Fred C. and Mary R. Koch Foundation_Center for Health &amp; Wellness200215000</v>
      </c>
      <c r="C6452" s="11" t="s">
        <v>4161</v>
      </c>
      <c r="D6452" s="11" t="s">
        <v>659</v>
      </c>
      <c r="E6452" s="11" t="s">
        <v>659</v>
      </c>
      <c r="F6452" s="4">
        <v>15000</v>
      </c>
      <c r="G6452" s="3">
        <v>2002</v>
      </c>
      <c r="H6452" s="3" t="s">
        <v>21</v>
      </c>
      <c r="I6452" s="12"/>
      <c r="J6452" s="3">
        <v>3</v>
      </c>
      <c r="K6452" s="3" t="str">
        <f>IF(VLOOKUP(D6452,'Resources Final'!A:C,3,FALSE)=0,"",VLOOKUP(D6452,'Resources Final'!A:C,3,FALSE))</f>
        <v/>
      </c>
      <c r="L6452" s="3" t="str">
        <f>IF(VLOOKUP(D6452,'Resources Final'!A:D,4,FALSE)=0,"",VLOOKUP(D6452,'Resources Final'!A:D,4,FALSE))</f>
        <v/>
      </c>
      <c r="M6452" s="3" t="str">
        <f>IF(VLOOKUP(D6452,'Resources Final'!A:E,5,FALSE)=0,"",VLOOKUP(D6452,'Resources Final'!A:E,5,FALSE))</f>
        <v/>
      </c>
      <c r="N6452" s="7" t="str">
        <f>IF(VLOOKUP(D6452,'Resources Final'!A:F,6,FALSE)=0,"",VLOOKUP(D6452,'Resources Final'!A:F,6,FALSE))</f>
        <v/>
      </c>
      <c r="O6452" s="3" t="str">
        <f>IF(VLOOKUP(D6452,'Resources Final'!A:G,7,FALSE)=0,"",VLOOKUP(D6452,'Resources Final'!A:G,7,FALSE))</f>
        <v/>
      </c>
    </row>
    <row r="6453" spans="1:15" x14ac:dyDescent="0.2">
      <c r="A6453" s="11">
        <v>990</v>
      </c>
      <c r="B6453" s="11" t="str">
        <f t="shared" si="115"/>
        <v>Fred C. and Mary R. Koch Foundation_Chamber Music at the Barn20022500</v>
      </c>
      <c r="C6453" s="11" t="s">
        <v>4161</v>
      </c>
      <c r="D6453" s="11" t="s">
        <v>689</v>
      </c>
      <c r="E6453" s="11" t="s">
        <v>689</v>
      </c>
      <c r="F6453" s="4">
        <v>2500</v>
      </c>
      <c r="G6453" s="3">
        <v>2002</v>
      </c>
      <c r="H6453" s="3" t="s">
        <v>21</v>
      </c>
      <c r="I6453" s="12"/>
      <c r="J6453" s="3">
        <v>4</v>
      </c>
      <c r="K6453" s="3" t="str">
        <f>IF(VLOOKUP(D6453,'Resources Final'!A:C,3,FALSE)=0,"",VLOOKUP(D6453,'Resources Final'!A:C,3,FALSE))</f>
        <v/>
      </c>
      <c r="L6453" s="3" t="str">
        <f>IF(VLOOKUP(D6453,'Resources Final'!A:D,4,FALSE)=0,"",VLOOKUP(D6453,'Resources Final'!A:D,4,FALSE))</f>
        <v/>
      </c>
      <c r="M6453" s="3" t="str">
        <f>IF(VLOOKUP(D6453,'Resources Final'!A:E,5,FALSE)=0,"",VLOOKUP(D6453,'Resources Final'!A:E,5,FALSE))</f>
        <v>N</v>
      </c>
      <c r="N6453" s="7" t="str">
        <f>IF(VLOOKUP(D6453,'Resources Final'!A:F,6,FALSE)=0,"",VLOOKUP(D6453,'Resources Final'!A:F,6,FALSE))</f>
        <v/>
      </c>
      <c r="O6453" s="3" t="str">
        <f>IF(VLOOKUP(D6453,'Resources Final'!A:G,7,FALSE)=0,"",VLOOKUP(D6453,'Resources Final'!A:G,7,FALSE))</f>
        <v/>
      </c>
    </row>
    <row r="6454" spans="1:15" x14ac:dyDescent="0.2">
      <c r="A6454" s="11">
        <v>990</v>
      </c>
      <c r="B6454" s="11" t="str">
        <f t="shared" si="115"/>
        <v>Fred C. and Mary R. Koch Foundation_Communities in Schools200210000</v>
      </c>
      <c r="C6454" s="11" t="s">
        <v>4161</v>
      </c>
      <c r="D6454" s="11" t="s">
        <v>811</v>
      </c>
      <c r="E6454" s="11" t="s">
        <v>811</v>
      </c>
      <c r="F6454" s="4">
        <v>10000</v>
      </c>
      <c r="G6454" s="3">
        <v>2002</v>
      </c>
      <c r="H6454" s="3" t="s">
        <v>21</v>
      </c>
      <c r="I6454" s="12"/>
      <c r="J6454" s="3">
        <v>5</v>
      </c>
      <c r="K6454" s="3" t="str">
        <f>IF(VLOOKUP(D6454,'Resources Final'!A:C,3,FALSE)=0,"",VLOOKUP(D6454,'Resources Final'!A:C,3,FALSE))</f>
        <v/>
      </c>
      <c r="L6454" s="3" t="str">
        <f>IF(VLOOKUP(D6454,'Resources Final'!A:D,4,FALSE)=0,"",VLOOKUP(D6454,'Resources Final'!A:D,4,FALSE))</f>
        <v>Y</v>
      </c>
      <c r="M6454" s="3" t="str">
        <f>IF(VLOOKUP(D6454,'Resources Final'!A:E,5,FALSE)=0,"",VLOOKUP(D6454,'Resources Final'!A:E,5,FALSE))</f>
        <v/>
      </c>
      <c r="N6454" s="7" t="str">
        <f>IF(VLOOKUP(D6454,'Resources Final'!A:F,6,FALSE)=0,"",VLOOKUP(D6454,'Resources Final'!A:F,6,FALSE))</f>
        <v/>
      </c>
      <c r="O6454" s="3" t="str">
        <f>IF(VLOOKUP(D6454,'Resources Final'!A:G,7,FALSE)=0,"",VLOOKUP(D6454,'Resources Final'!A:G,7,FALSE))</f>
        <v/>
      </c>
    </row>
    <row r="6455" spans="1:15" x14ac:dyDescent="0.2">
      <c r="A6455" s="11">
        <v>990</v>
      </c>
      <c r="B6455" s="11" t="str">
        <f t="shared" si="115"/>
        <v>Fred C. and Mary R. Koch Foundation_Friends University200217500</v>
      </c>
      <c r="C6455" s="11" t="s">
        <v>4161</v>
      </c>
      <c r="D6455" s="11" t="s">
        <v>1306</v>
      </c>
      <c r="E6455" s="11" t="s">
        <v>1306</v>
      </c>
      <c r="F6455" s="4">
        <v>17500</v>
      </c>
      <c r="G6455" s="3">
        <v>2002</v>
      </c>
      <c r="H6455" s="3" t="s">
        <v>21</v>
      </c>
      <c r="I6455" s="12"/>
      <c r="J6455" s="3">
        <v>6</v>
      </c>
      <c r="K6455" s="3" t="str">
        <f>IF(VLOOKUP(D6455,'Resources Final'!A:C,3,FALSE)=0,"",VLOOKUP(D6455,'Resources Final'!A:C,3,FALSE))</f>
        <v/>
      </c>
      <c r="L6455" s="3" t="str">
        <f>IF(VLOOKUP(D6455,'Resources Final'!A:D,4,FALSE)=0,"",VLOOKUP(D6455,'Resources Final'!A:D,4,FALSE))</f>
        <v>Y</v>
      </c>
      <c r="M6455" s="3" t="str">
        <f>IF(VLOOKUP(D6455,'Resources Final'!A:E,5,FALSE)=0,"",VLOOKUP(D6455,'Resources Final'!A:E,5,FALSE))</f>
        <v/>
      </c>
      <c r="N6455" s="7" t="str">
        <f>IF(VLOOKUP(D6455,'Resources Final'!A:F,6,FALSE)=0,"",VLOOKUP(D6455,'Resources Final'!A:F,6,FALSE))</f>
        <v/>
      </c>
      <c r="O6455" s="3" t="str">
        <f>IF(VLOOKUP(D6455,'Resources Final'!A:G,7,FALSE)=0,"",VLOOKUP(D6455,'Resources Final'!A:G,7,FALSE))</f>
        <v/>
      </c>
    </row>
    <row r="6456" spans="1:15" x14ac:dyDescent="0.2">
      <c r="A6456" s="11">
        <v>990</v>
      </c>
      <c r="B6456" s="11" t="str">
        <f t="shared" si="115"/>
        <v>Fred C. and Mary R. Koch Foundation_Friends University200210000</v>
      </c>
      <c r="C6456" s="11" t="s">
        <v>4161</v>
      </c>
      <c r="D6456" s="11" t="s">
        <v>1306</v>
      </c>
      <c r="E6456" s="11" t="s">
        <v>1306</v>
      </c>
      <c r="F6456" s="4">
        <v>10000</v>
      </c>
      <c r="G6456" s="3">
        <v>2002</v>
      </c>
      <c r="H6456" s="3" t="s">
        <v>21</v>
      </c>
      <c r="I6456" s="12"/>
      <c r="J6456" s="3">
        <v>7</v>
      </c>
      <c r="K6456" s="3" t="str">
        <f>IF(VLOOKUP(D6456,'Resources Final'!A:C,3,FALSE)=0,"",VLOOKUP(D6456,'Resources Final'!A:C,3,FALSE))</f>
        <v/>
      </c>
      <c r="L6456" s="3" t="str">
        <f>IF(VLOOKUP(D6456,'Resources Final'!A:D,4,FALSE)=0,"",VLOOKUP(D6456,'Resources Final'!A:D,4,FALSE))</f>
        <v>Y</v>
      </c>
      <c r="M6456" s="3" t="str">
        <f>IF(VLOOKUP(D6456,'Resources Final'!A:E,5,FALSE)=0,"",VLOOKUP(D6456,'Resources Final'!A:E,5,FALSE))</f>
        <v/>
      </c>
      <c r="N6456" s="7" t="str">
        <f>IF(VLOOKUP(D6456,'Resources Final'!A:F,6,FALSE)=0,"",VLOOKUP(D6456,'Resources Final'!A:F,6,FALSE))</f>
        <v/>
      </c>
      <c r="O6456" s="3" t="str">
        <f>IF(VLOOKUP(D6456,'Resources Final'!A:G,7,FALSE)=0,"",VLOOKUP(D6456,'Resources Final'!A:G,7,FALSE))</f>
        <v/>
      </c>
    </row>
    <row r="6457" spans="1:15" x14ac:dyDescent="0.2">
      <c r="A6457" s="11">
        <v>990</v>
      </c>
      <c r="B6457" s="11" t="str">
        <f t="shared" si="115"/>
        <v>Fred C. and Mary R. Koch Foundation_Immanuel Outreach Centre200210000</v>
      </c>
      <c r="C6457" s="11" t="s">
        <v>4161</v>
      </c>
      <c r="D6457" s="11" t="s">
        <v>1665</v>
      </c>
      <c r="E6457" s="11" t="s">
        <v>1665</v>
      </c>
      <c r="F6457" s="4">
        <v>10000</v>
      </c>
      <c r="G6457" s="3">
        <v>2002</v>
      </c>
      <c r="H6457" s="3" t="s">
        <v>21</v>
      </c>
      <c r="I6457" s="12"/>
      <c r="J6457" s="3">
        <v>8</v>
      </c>
      <c r="K6457" s="3" t="str">
        <f>IF(VLOOKUP(D6457,'Resources Final'!A:C,3,FALSE)=0,"",VLOOKUP(D6457,'Resources Final'!A:C,3,FALSE))</f>
        <v/>
      </c>
      <c r="L6457" s="3" t="str">
        <f>IF(VLOOKUP(D6457,'Resources Final'!A:D,4,FALSE)=0,"",VLOOKUP(D6457,'Resources Final'!A:D,4,FALSE))</f>
        <v/>
      </c>
      <c r="M6457" s="3" t="str">
        <f>IF(VLOOKUP(D6457,'Resources Final'!A:E,5,FALSE)=0,"",VLOOKUP(D6457,'Resources Final'!A:E,5,FALSE))</f>
        <v/>
      </c>
      <c r="N6457" s="7" t="str">
        <f>IF(VLOOKUP(D6457,'Resources Final'!A:F,6,FALSE)=0,"",VLOOKUP(D6457,'Resources Final'!A:F,6,FALSE))</f>
        <v/>
      </c>
      <c r="O6457" s="3" t="str">
        <f>IF(VLOOKUP(D6457,'Resources Final'!A:G,7,FALSE)=0,"",VLOOKUP(D6457,'Resources Final'!A:G,7,FALSE))</f>
        <v/>
      </c>
    </row>
    <row r="6458" spans="1:15" x14ac:dyDescent="0.2">
      <c r="A6458" s="11">
        <v>990</v>
      </c>
      <c r="B6458" s="11" t="str">
        <f t="shared" si="115"/>
        <v>Fred C. and Mary R. Koch Foundation_Kansas Foodbank Warehouse200225000</v>
      </c>
      <c r="C6458" s="11" t="s">
        <v>4161</v>
      </c>
      <c r="D6458" s="11" t="s">
        <v>1951</v>
      </c>
      <c r="E6458" s="11" t="s">
        <v>1951</v>
      </c>
      <c r="F6458" s="4">
        <v>25000</v>
      </c>
      <c r="G6458" s="3">
        <v>2002</v>
      </c>
      <c r="H6458" s="3" t="s">
        <v>21</v>
      </c>
      <c r="I6458" s="12"/>
      <c r="J6458" s="3">
        <v>9</v>
      </c>
      <c r="K6458" s="3" t="str">
        <f>IF(VLOOKUP(D6458,'Resources Final'!A:C,3,FALSE)=0,"",VLOOKUP(D6458,'Resources Final'!A:C,3,FALSE))</f>
        <v/>
      </c>
      <c r="L6458" s="3" t="str">
        <f>IF(VLOOKUP(D6458,'Resources Final'!A:D,4,FALSE)=0,"",VLOOKUP(D6458,'Resources Final'!A:D,4,FALSE))</f>
        <v/>
      </c>
      <c r="M6458" s="3" t="str">
        <f>IF(VLOOKUP(D6458,'Resources Final'!A:E,5,FALSE)=0,"",VLOOKUP(D6458,'Resources Final'!A:E,5,FALSE))</f>
        <v>N</v>
      </c>
      <c r="N6458" s="7" t="str">
        <f>IF(VLOOKUP(D6458,'Resources Final'!A:F,6,FALSE)=0,"",VLOOKUP(D6458,'Resources Final'!A:F,6,FALSE))</f>
        <v/>
      </c>
      <c r="O6458" s="3" t="str">
        <f>IF(VLOOKUP(D6458,'Resources Final'!A:G,7,FALSE)=0,"",VLOOKUP(D6458,'Resources Final'!A:G,7,FALSE))</f>
        <v/>
      </c>
    </row>
    <row r="6459" spans="1:15" x14ac:dyDescent="0.2">
      <c r="A6459" s="11">
        <v>990</v>
      </c>
      <c r="B6459" s="11" t="str">
        <f t="shared" si="115"/>
        <v>Fred C. and Mary R. Koch Foundation_Music Theatre of Wichita200212000</v>
      </c>
      <c r="C6459" s="11" t="s">
        <v>4161</v>
      </c>
      <c r="D6459" s="11" t="s">
        <v>2571</v>
      </c>
      <c r="E6459" s="11" t="s">
        <v>2571</v>
      </c>
      <c r="F6459" s="4">
        <v>12000</v>
      </c>
      <c r="G6459" s="3">
        <v>2002</v>
      </c>
      <c r="H6459" s="3" t="s">
        <v>21</v>
      </c>
      <c r="I6459" s="12"/>
      <c r="J6459" s="3">
        <v>10</v>
      </c>
      <c r="K6459" s="3" t="str">
        <f>IF(VLOOKUP(D6459,'Resources Final'!A:C,3,FALSE)=0,"",VLOOKUP(D6459,'Resources Final'!A:C,3,FALSE))</f>
        <v/>
      </c>
      <c r="L6459" s="3" t="str">
        <f>IF(VLOOKUP(D6459,'Resources Final'!A:D,4,FALSE)=0,"",VLOOKUP(D6459,'Resources Final'!A:D,4,FALSE))</f>
        <v/>
      </c>
      <c r="M6459" s="3" t="str">
        <f>IF(VLOOKUP(D6459,'Resources Final'!A:E,5,FALSE)=0,"",VLOOKUP(D6459,'Resources Final'!A:E,5,FALSE))</f>
        <v>N</v>
      </c>
      <c r="N6459" s="7" t="str">
        <f>IF(VLOOKUP(D6459,'Resources Final'!A:F,6,FALSE)=0,"",VLOOKUP(D6459,'Resources Final'!A:F,6,FALSE))</f>
        <v/>
      </c>
      <c r="O6459" s="3" t="str">
        <f>IF(VLOOKUP(D6459,'Resources Final'!A:G,7,FALSE)=0,"",VLOOKUP(D6459,'Resources Final'!A:G,7,FALSE))</f>
        <v/>
      </c>
    </row>
    <row r="6460" spans="1:15" x14ac:dyDescent="0.2">
      <c r="A6460" s="11">
        <v>990</v>
      </c>
      <c r="B6460" s="11" t="str">
        <f t="shared" si="115"/>
        <v>Fred C. and Mary R. Koch Foundation_Newman University200210000</v>
      </c>
      <c r="C6460" s="11" t="s">
        <v>4161</v>
      </c>
      <c r="D6460" s="11" t="s">
        <v>2664</v>
      </c>
      <c r="E6460" s="11" t="s">
        <v>2664</v>
      </c>
      <c r="F6460" s="4">
        <v>10000</v>
      </c>
      <c r="G6460" s="3">
        <v>2002</v>
      </c>
      <c r="H6460" s="3" t="s">
        <v>21</v>
      </c>
      <c r="I6460" s="12" t="s">
        <v>4163</v>
      </c>
      <c r="J6460" s="3">
        <v>11</v>
      </c>
      <c r="K6460" s="3" t="str">
        <f>IF(VLOOKUP(D6460,'Resources Final'!A:C,3,FALSE)=0,"",VLOOKUP(D6460,'Resources Final'!A:C,3,FALSE))</f>
        <v/>
      </c>
      <c r="L6460" s="3" t="str">
        <f>IF(VLOOKUP(D6460,'Resources Final'!A:D,4,FALSE)=0,"",VLOOKUP(D6460,'Resources Final'!A:D,4,FALSE))</f>
        <v>Y</v>
      </c>
      <c r="M6460" s="3" t="str">
        <f>IF(VLOOKUP(D6460,'Resources Final'!A:E,5,FALSE)=0,"",VLOOKUP(D6460,'Resources Final'!A:E,5,FALSE))</f>
        <v/>
      </c>
      <c r="N6460" s="7" t="str">
        <f>IF(VLOOKUP(D6460,'Resources Final'!A:F,6,FALSE)=0,"",VLOOKUP(D6460,'Resources Final'!A:F,6,FALSE))</f>
        <v/>
      </c>
      <c r="O6460" s="3" t="str">
        <f>IF(VLOOKUP(D6460,'Resources Final'!A:G,7,FALSE)=0,"",VLOOKUP(D6460,'Resources Final'!A:G,7,FALSE))</f>
        <v/>
      </c>
    </row>
    <row r="6461" spans="1:15" x14ac:dyDescent="0.2">
      <c r="A6461" s="11">
        <v>990</v>
      </c>
      <c r="B6461" s="11" t="str">
        <f t="shared" si="115"/>
        <v>Fred C. and Mary R. Koch Foundation_Newman University200210000</v>
      </c>
      <c r="C6461" s="11" t="s">
        <v>4161</v>
      </c>
      <c r="D6461" s="11" t="s">
        <v>2664</v>
      </c>
      <c r="E6461" s="11" t="s">
        <v>2664</v>
      </c>
      <c r="F6461" s="4">
        <v>10000</v>
      </c>
      <c r="G6461" s="3">
        <v>2002</v>
      </c>
      <c r="H6461" s="3" t="s">
        <v>21</v>
      </c>
      <c r="I6461" s="12" t="s">
        <v>4164</v>
      </c>
      <c r="J6461" s="3">
        <v>12</v>
      </c>
      <c r="K6461" s="3" t="str">
        <f>IF(VLOOKUP(D6461,'Resources Final'!A:C,3,FALSE)=0,"",VLOOKUP(D6461,'Resources Final'!A:C,3,FALSE))</f>
        <v/>
      </c>
      <c r="L6461" s="3" t="str">
        <f>IF(VLOOKUP(D6461,'Resources Final'!A:D,4,FALSE)=0,"",VLOOKUP(D6461,'Resources Final'!A:D,4,FALSE))</f>
        <v>Y</v>
      </c>
      <c r="M6461" s="3" t="str">
        <f>IF(VLOOKUP(D6461,'Resources Final'!A:E,5,FALSE)=0,"",VLOOKUP(D6461,'Resources Final'!A:E,5,FALSE))</f>
        <v/>
      </c>
      <c r="N6461" s="7" t="str">
        <f>IF(VLOOKUP(D6461,'Resources Final'!A:F,6,FALSE)=0,"",VLOOKUP(D6461,'Resources Final'!A:F,6,FALSE))</f>
        <v/>
      </c>
      <c r="O6461" s="3" t="str">
        <f>IF(VLOOKUP(D6461,'Resources Final'!A:G,7,FALSE)=0,"",VLOOKUP(D6461,'Resources Final'!A:G,7,FALSE))</f>
        <v/>
      </c>
    </row>
    <row r="6462" spans="1:15" x14ac:dyDescent="0.2">
      <c r="A6462" s="11">
        <v>990</v>
      </c>
      <c r="B6462" s="11" t="str">
        <f t="shared" si="115"/>
        <v>Fred C. and Mary R. Koch Foundation_Salvation Army20025000</v>
      </c>
      <c r="C6462" s="11" t="s">
        <v>4161</v>
      </c>
      <c r="D6462" s="11" t="s">
        <v>2624</v>
      </c>
      <c r="E6462" s="11" t="s">
        <v>2624</v>
      </c>
      <c r="F6462" s="4">
        <v>5000</v>
      </c>
      <c r="G6462" s="3">
        <v>2002</v>
      </c>
      <c r="H6462" s="3" t="s">
        <v>21</v>
      </c>
      <c r="I6462" s="12"/>
      <c r="J6462" s="3">
        <v>13</v>
      </c>
      <c r="K6462" s="3" t="str">
        <f>IF(VLOOKUP(D6462,'Resources Final'!A:C,3,FALSE)=0,"",VLOOKUP(D6462,'Resources Final'!A:C,3,FALSE))</f>
        <v/>
      </c>
      <c r="L6462" s="3" t="str">
        <f>IF(VLOOKUP(D6462,'Resources Final'!A:D,4,FALSE)=0,"",VLOOKUP(D6462,'Resources Final'!A:D,4,FALSE))</f>
        <v/>
      </c>
      <c r="M6462" s="3" t="str">
        <f>IF(VLOOKUP(D6462,'Resources Final'!A:E,5,FALSE)=0,"",VLOOKUP(D6462,'Resources Final'!A:E,5,FALSE))</f>
        <v>N</v>
      </c>
      <c r="N6462" s="7" t="str">
        <f>IF(VLOOKUP(D6462,'Resources Final'!A:F,6,FALSE)=0,"",VLOOKUP(D6462,'Resources Final'!A:F,6,FALSE))</f>
        <v/>
      </c>
      <c r="O6462" s="3" t="str">
        <f>IF(VLOOKUP(D6462,'Resources Final'!A:G,7,FALSE)=0,"",VLOOKUP(D6462,'Resources Final'!A:G,7,FALSE))</f>
        <v/>
      </c>
    </row>
    <row r="6463" spans="1:15" x14ac:dyDescent="0.2">
      <c r="A6463" s="11">
        <v>990</v>
      </c>
      <c r="B6463" s="11" t="str">
        <f t="shared" si="115"/>
        <v>Fred C. and Mary R. Koch Foundation_University of Kansas Endowment Association2002323750</v>
      </c>
      <c r="C6463" s="11" t="s">
        <v>4161</v>
      </c>
      <c r="D6463" s="11" t="s">
        <v>3764</v>
      </c>
      <c r="E6463" s="11" t="s">
        <v>645</v>
      </c>
      <c r="F6463" s="4">
        <v>323750</v>
      </c>
      <c r="G6463" s="3">
        <v>2002</v>
      </c>
      <c r="H6463" s="3" t="s">
        <v>21</v>
      </c>
      <c r="I6463" s="12"/>
      <c r="J6463" s="3">
        <v>14</v>
      </c>
      <c r="K6463" s="3" t="str">
        <f>IF(VLOOKUP(D6463,'Resources Final'!A:C,3,FALSE)=0,"",VLOOKUP(D6463,'Resources Final'!A:C,3,FALSE))</f>
        <v/>
      </c>
      <c r="L6463" s="3" t="str">
        <f>IF(VLOOKUP(D6463,'Resources Final'!A:D,4,FALSE)=0,"",VLOOKUP(D6463,'Resources Final'!A:D,4,FALSE))</f>
        <v>Y</v>
      </c>
      <c r="M6463" s="3" t="str">
        <f>IF(VLOOKUP(D6463,'Resources Final'!A:E,5,FALSE)=0,"",VLOOKUP(D6463,'Resources Final'!A:E,5,FALSE))</f>
        <v/>
      </c>
      <c r="N6463" s="7" t="str">
        <f>IF(VLOOKUP(D6463,'Resources Final'!A:F,6,FALSE)=0,"",VLOOKUP(D6463,'Resources Final'!A:F,6,FALSE))</f>
        <v/>
      </c>
      <c r="O6463" s="3" t="str">
        <f>IF(VLOOKUP(D6463,'Resources Final'!A:G,7,FALSE)=0,"",VLOOKUP(D6463,'Resources Final'!A:G,7,FALSE))</f>
        <v/>
      </c>
    </row>
    <row r="6464" spans="1:15" x14ac:dyDescent="0.2">
      <c r="A6464" s="11">
        <v>990</v>
      </c>
      <c r="B6464" s="11" t="str">
        <f t="shared" si="115"/>
        <v>Fred C. and Mary R. Koch Foundation_Washburn University200215000</v>
      </c>
      <c r="C6464" s="11" t="s">
        <v>4161</v>
      </c>
      <c r="D6464" s="11" t="s">
        <v>3938</v>
      </c>
      <c r="E6464" s="11" t="s">
        <v>3938</v>
      </c>
      <c r="F6464" s="4">
        <v>15000</v>
      </c>
      <c r="G6464" s="3">
        <v>2002</v>
      </c>
      <c r="H6464" s="3" t="s">
        <v>21</v>
      </c>
      <c r="I6464" s="12"/>
      <c r="J6464" s="3">
        <v>15</v>
      </c>
      <c r="K6464" s="3" t="str">
        <f>IF(VLOOKUP(D6464,'Resources Final'!A:C,3,FALSE)=0,"",VLOOKUP(D6464,'Resources Final'!A:C,3,FALSE))</f>
        <v/>
      </c>
      <c r="L6464" s="3" t="str">
        <f>IF(VLOOKUP(D6464,'Resources Final'!A:D,4,FALSE)=0,"",VLOOKUP(D6464,'Resources Final'!A:D,4,FALSE))</f>
        <v>Y</v>
      </c>
      <c r="M6464" s="3" t="str">
        <f>IF(VLOOKUP(D6464,'Resources Final'!A:E,5,FALSE)=0,"",VLOOKUP(D6464,'Resources Final'!A:E,5,FALSE))</f>
        <v/>
      </c>
      <c r="N6464" s="7" t="str">
        <f>IF(VLOOKUP(D6464,'Resources Final'!A:F,6,FALSE)=0,"",VLOOKUP(D6464,'Resources Final'!A:F,6,FALSE))</f>
        <v/>
      </c>
      <c r="O6464" s="3" t="str">
        <f>IF(VLOOKUP(D6464,'Resources Final'!A:G,7,FALSE)=0,"",VLOOKUP(D6464,'Resources Final'!A:G,7,FALSE))</f>
        <v/>
      </c>
    </row>
    <row r="6465" spans="1:15" x14ac:dyDescent="0.2">
      <c r="A6465" s="11">
        <v>990</v>
      </c>
      <c r="B6465" s="11" t="str">
        <f t="shared" si="115"/>
        <v>Fred C. and Mary R. Koch Foundation_Wichita Center for the Arts200219700</v>
      </c>
      <c r="C6465" s="11" t="s">
        <v>4161</v>
      </c>
      <c r="D6465" s="11" t="s">
        <v>4009</v>
      </c>
      <c r="E6465" s="11" t="s">
        <v>4009</v>
      </c>
      <c r="F6465" s="4">
        <v>19700</v>
      </c>
      <c r="G6465" s="3">
        <v>2002</v>
      </c>
      <c r="H6465" s="3" t="s">
        <v>21</v>
      </c>
      <c r="I6465" s="12"/>
      <c r="J6465" s="3">
        <v>16</v>
      </c>
      <c r="K6465" s="3" t="str">
        <f>IF(VLOOKUP(D6465,'Resources Final'!A:C,3,FALSE)=0,"",VLOOKUP(D6465,'Resources Final'!A:C,3,FALSE))</f>
        <v/>
      </c>
      <c r="L6465" s="3" t="str">
        <f>IF(VLOOKUP(D6465,'Resources Final'!A:D,4,FALSE)=0,"",VLOOKUP(D6465,'Resources Final'!A:D,4,FALSE))</f>
        <v/>
      </c>
      <c r="M6465" s="3" t="str">
        <f>IF(VLOOKUP(D6465,'Resources Final'!A:E,5,FALSE)=0,"",VLOOKUP(D6465,'Resources Final'!A:E,5,FALSE))</f>
        <v>N</v>
      </c>
      <c r="N6465" s="7" t="str">
        <f>IF(VLOOKUP(D6465,'Resources Final'!A:F,6,FALSE)=0,"",VLOOKUP(D6465,'Resources Final'!A:F,6,FALSE))</f>
        <v/>
      </c>
      <c r="O6465" s="3" t="str">
        <f>IF(VLOOKUP(D6465,'Resources Final'!A:G,7,FALSE)=0,"",VLOOKUP(D6465,'Resources Final'!A:G,7,FALSE))</f>
        <v/>
      </c>
    </row>
    <row r="6466" spans="1:15" x14ac:dyDescent="0.2">
      <c r="A6466" s="11">
        <v>990</v>
      </c>
      <c r="B6466" s="11" t="str">
        <f t="shared" ref="B6466:B6529" si="116">C6466&amp;"_"&amp;D6466&amp;G6466&amp;F6466</f>
        <v>Fred C. and Mary R. Koch Foundation_Wichita Center for the Arts20027500</v>
      </c>
      <c r="C6466" s="11" t="s">
        <v>4161</v>
      </c>
      <c r="D6466" s="11" t="s">
        <v>4009</v>
      </c>
      <c r="E6466" s="11" t="s">
        <v>4009</v>
      </c>
      <c r="F6466" s="4">
        <v>7500</v>
      </c>
      <c r="G6466" s="3">
        <v>2002</v>
      </c>
      <c r="H6466" s="3" t="s">
        <v>21</v>
      </c>
      <c r="I6466" s="12"/>
      <c r="J6466" s="3">
        <v>17</v>
      </c>
      <c r="K6466" s="3" t="str">
        <f>IF(VLOOKUP(D6466,'Resources Final'!A:C,3,FALSE)=0,"",VLOOKUP(D6466,'Resources Final'!A:C,3,FALSE))</f>
        <v/>
      </c>
      <c r="L6466" s="3" t="str">
        <f>IF(VLOOKUP(D6466,'Resources Final'!A:D,4,FALSE)=0,"",VLOOKUP(D6466,'Resources Final'!A:D,4,FALSE))</f>
        <v/>
      </c>
      <c r="M6466" s="3" t="str">
        <f>IF(VLOOKUP(D6466,'Resources Final'!A:E,5,FALSE)=0,"",VLOOKUP(D6466,'Resources Final'!A:E,5,FALSE))</f>
        <v>N</v>
      </c>
      <c r="N6466" s="7" t="str">
        <f>IF(VLOOKUP(D6466,'Resources Final'!A:F,6,FALSE)=0,"",VLOOKUP(D6466,'Resources Final'!A:F,6,FALSE))</f>
        <v/>
      </c>
      <c r="O6466" s="3" t="str">
        <f>IF(VLOOKUP(D6466,'Resources Final'!A:G,7,FALSE)=0,"",VLOOKUP(D6466,'Resources Final'!A:G,7,FALSE))</f>
        <v/>
      </c>
    </row>
    <row r="6467" spans="1:15" x14ac:dyDescent="0.2">
      <c r="A6467" s="11">
        <v>990</v>
      </c>
      <c r="B6467" s="11" t="str">
        <f t="shared" si="116"/>
        <v>Fred C. and Mary R. Koch Foundation_Wichita Center for the Arts200210600</v>
      </c>
      <c r="C6467" s="11" t="s">
        <v>4161</v>
      </c>
      <c r="D6467" s="11" t="s">
        <v>4009</v>
      </c>
      <c r="E6467" s="11" t="s">
        <v>4009</v>
      </c>
      <c r="F6467" s="4">
        <v>10600</v>
      </c>
      <c r="G6467" s="3">
        <v>2002</v>
      </c>
      <c r="H6467" s="3" t="s">
        <v>21</v>
      </c>
      <c r="I6467" s="12"/>
      <c r="J6467" s="3">
        <v>18</v>
      </c>
      <c r="K6467" s="3" t="str">
        <f>IF(VLOOKUP(D6467,'Resources Final'!A:C,3,FALSE)=0,"",VLOOKUP(D6467,'Resources Final'!A:C,3,FALSE))</f>
        <v/>
      </c>
      <c r="L6467" s="3" t="str">
        <f>IF(VLOOKUP(D6467,'Resources Final'!A:D,4,FALSE)=0,"",VLOOKUP(D6467,'Resources Final'!A:D,4,FALSE))</f>
        <v/>
      </c>
      <c r="M6467" s="3" t="str">
        <f>IF(VLOOKUP(D6467,'Resources Final'!A:E,5,FALSE)=0,"",VLOOKUP(D6467,'Resources Final'!A:E,5,FALSE))</f>
        <v>N</v>
      </c>
      <c r="N6467" s="7" t="str">
        <f>IF(VLOOKUP(D6467,'Resources Final'!A:F,6,FALSE)=0,"",VLOOKUP(D6467,'Resources Final'!A:F,6,FALSE))</f>
        <v/>
      </c>
      <c r="O6467" s="3" t="str">
        <f>IF(VLOOKUP(D6467,'Resources Final'!A:G,7,FALSE)=0,"",VLOOKUP(D6467,'Resources Final'!A:G,7,FALSE))</f>
        <v/>
      </c>
    </row>
    <row r="6468" spans="1:15" x14ac:dyDescent="0.2">
      <c r="A6468" s="11">
        <v>990</v>
      </c>
      <c r="B6468" s="11" t="str">
        <f t="shared" si="116"/>
        <v>Fred C. and Mary R. Koch Foundation_Wichita Children's Threatre &amp; Dance Center200250000</v>
      </c>
      <c r="C6468" s="11" t="s">
        <v>4161</v>
      </c>
      <c r="D6468" s="11" t="s">
        <v>4011</v>
      </c>
      <c r="E6468" s="11" t="s">
        <v>4011</v>
      </c>
      <c r="F6468" s="4">
        <v>50000</v>
      </c>
      <c r="G6468" s="3">
        <v>2002</v>
      </c>
      <c r="H6468" s="3" t="s">
        <v>21</v>
      </c>
      <c r="I6468" s="12"/>
      <c r="J6468" s="3">
        <v>19</v>
      </c>
      <c r="K6468" s="3" t="str">
        <f>IF(VLOOKUP(D6468,'Resources Final'!A:C,3,FALSE)=0,"",VLOOKUP(D6468,'Resources Final'!A:C,3,FALSE))</f>
        <v/>
      </c>
      <c r="L6468" s="3" t="str">
        <f>IF(VLOOKUP(D6468,'Resources Final'!A:D,4,FALSE)=0,"",VLOOKUP(D6468,'Resources Final'!A:D,4,FALSE))</f>
        <v/>
      </c>
      <c r="M6468" s="3" t="str">
        <f>IF(VLOOKUP(D6468,'Resources Final'!A:E,5,FALSE)=0,"",VLOOKUP(D6468,'Resources Final'!A:E,5,FALSE))</f>
        <v>N</v>
      </c>
      <c r="N6468" s="7" t="str">
        <f>IF(VLOOKUP(D6468,'Resources Final'!A:F,6,FALSE)=0,"",VLOOKUP(D6468,'Resources Final'!A:F,6,FALSE))</f>
        <v/>
      </c>
      <c r="O6468" s="3" t="str">
        <f>IF(VLOOKUP(D6468,'Resources Final'!A:G,7,FALSE)=0,"",VLOOKUP(D6468,'Resources Final'!A:G,7,FALSE))</f>
        <v/>
      </c>
    </row>
    <row r="6469" spans="1:15" x14ac:dyDescent="0.2">
      <c r="A6469" s="11">
        <v>990</v>
      </c>
      <c r="B6469" s="11" t="str">
        <f t="shared" si="116"/>
        <v>Fred C. and Mary R. Koch Foundation_Wichita Educational Foundation20025000</v>
      </c>
      <c r="C6469" s="11" t="s">
        <v>4161</v>
      </c>
      <c r="D6469" s="11" t="s">
        <v>4014</v>
      </c>
      <c r="E6469" s="11" t="s">
        <v>4014</v>
      </c>
      <c r="F6469" s="4">
        <v>5000</v>
      </c>
      <c r="G6469" s="3">
        <v>2002</v>
      </c>
      <c r="H6469" s="3" t="s">
        <v>21</v>
      </c>
      <c r="I6469" s="12"/>
      <c r="J6469" s="3">
        <v>20</v>
      </c>
      <c r="K6469" s="3" t="str">
        <f>IF(VLOOKUP(D6469,'Resources Final'!A:C,3,FALSE)=0,"",VLOOKUP(D6469,'Resources Final'!A:C,3,FALSE))</f>
        <v/>
      </c>
      <c r="L6469" s="3" t="str">
        <f>IF(VLOOKUP(D6469,'Resources Final'!A:D,4,FALSE)=0,"",VLOOKUP(D6469,'Resources Final'!A:D,4,FALSE))</f>
        <v/>
      </c>
      <c r="M6469" s="3" t="str">
        <f>IF(VLOOKUP(D6469,'Resources Final'!A:E,5,FALSE)=0,"",VLOOKUP(D6469,'Resources Final'!A:E,5,FALSE))</f>
        <v/>
      </c>
      <c r="N6469" s="7" t="str">
        <f>IF(VLOOKUP(D6469,'Resources Final'!A:F,6,FALSE)=0,"",VLOOKUP(D6469,'Resources Final'!A:F,6,FALSE))</f>
        <v/>
      </c>
      <c r="O6469" s="3" t="str">
        <f>IF(VLOOKUP(D6469,'Resources Final'!A:G,7,FALSE)=0,"",VLOOKUP(D6469,'Resources Final'!A:G,7,FALSE))</f>
        <v/>
      </c>
    </row>
    <row r="6470" spans="1:15" x14ac:dyDescent="0.2">
      <c r="A6470" s="11">
        <v>990</v>
      </c>
      <c r="B6470" s="11" t="str">
        <f t="shared" si="116"/>
        <v>Fred C. and Mary R. Koch Foundation_Wichita State University200210000</v>
      </c>
      <c r="C6470" s="11" t="s">
        <v>4161</v>
      </c>
      <c r="D6470" s="11" t="s">
        <v>4019</v>
      </c>
      <c r="E6470" s="11" t="s">
        <v>4019</v>
      </c>
      <c r="F6470" s="4">
        <v>10000</v>
      </c>
      <c r="G6470" s="3">
        <v>2002</v>
      </c>
      <c r="H6470" s="3" t="s">
        <v>21</v>
      </c>
      <c r="I6470" s="12"/>
      <c r="J6470" s="3">
        <v>21</v>
      </c>
      <c r="K6470" s="3" t="str">
        <f>IF(VLOOKUP(D6470,'Resources Final'!A:C,3,FALSE)=0,"",VLOOKUP(D6470,'Resources Final'!A:C,3,FALSE))</f>
        <v/>
      </c>
      <c r="L6470" s="3" t="str">
        <f>IF(VLOOKUP(D6470,'Resources Final'!A:D,4,FALSE)=0,"",VLOOKUP(D6470,'Resources Final'!A:D,4,FALSE))</f>
        <v>Y</v>
      </c>
      <c r="M6470" s="3" t="str">
        <f>IF(VLOOKUP(D6470,'Resources Final'!A:E,5,FALSE)=0,"",VLOOKUP(D6470,'Resources Final'!A:E,5,FALSE))</f>
        <v/>
      </c>
      <c r="N6470" s="7" t="str">
        <f>IF(VLOOKUP(D6470,'Resources Final'!A:F,6,FALSE)=0,"",VLOOKUP(D6470,'Resources Final'!A:F,6,FALSE))</f>
        <v/>
      </c>
      <c r="O6470" s="3" t="str">
        <f>IF(VLOOKUP(D6470,'Resources Final'!A:G,7,FALSE)=0,"",VLOOKUP(D6470,'Resources Final'!A:G,7,FALSE))</f>
        <v/>
      </c>
    </row>
    <row r="6471" spans="1:15" x14ac:dyDescent="0.2">
      <c r="A6471" s="11">
        <v>990</v>
      </c>
      <c r="B6471" s="11" t="str">
        <f t="shared" si="116"/>
        <v>Fred C. and Mary R. Koch Foundation_Wichita Symphony Society200210000</v>
      </c>
      <c r="C6471" s="11" t="s">
        <v>4161</v>
      </c>
      <c r="D6471" s="11" t="s">
        <v>4023</v>
      </c>
      <c r="E6471" s="11" t="s">
        <v>4022</v>
      </c>
      <c r="F6471" s="4">
        <v>10000</v>
      </c>
      <c r="G6471" s="3">
        <v>2002</v>
      </c>
      <c r="H6471" s="3" t="s">
        <v>21</v>
      </c>
      <c r="I6471" s="12"/>
      <c r="J6471" s="3">
        <v>22</v>
      </c>
      <c r="K6471" s="3" t="str">
        <f>IF(VLOOKUP(D6471,'Resources Final'!A:C,3,FALSE)=0,"",VLOOKUP(D6471,'Resources Final'!A:C,3,FALSE))</f>
        <v/>
      </c>
      <c r="L6471" s="3" t="str">
        <f>IF(VLOOKUP(D6471,'Resources Final'!A:D,4,FALSE)=0,"",VLOOKUP(D6471,'Resources Final'!A:D,4,FALSE))</f>
        <v/>
      </c>
      <c r="M6471" s="3" t="str">
        <f>IF(VLOOKUP(D6471,'Resources Final'!A:E,5,FALSE)=0,"",VLOOKUP(D6471,'Resources Final'!A:E,5,FALSE))</f>
        <v>N</v>
      </c>
      <c r="N6471" s="7" t="str">
        <f>IF(VLOOKUP(D6471,'Resources Final'!A:F,6,FALSE)=0,"",VLOOKUP(D6471,'Resources Final'!A:F,6,FALSE))</f>
        <v/>
      </c>
      <c r="O6471" s="3" t="str">
        <f>IF(VLOOKUP(D6471,'Resources Final'!A:G,7,FALSE)=0,"",VLOOKUP(D6471,'Resources Final'!A:G,7,FALSE))</f>
        <v/>
      </c>
    </row>
    <row r="6472" spans="1:15" x14ac:dyDescent="0.2">
      <c r="A6472" s="11">
        <v>990</v>
      </c>
      <c r="B6472" s="11" t="str">
        <f t="shared" si="116"/>
        <v>Fred C. and Mary R. Koch Foundation_YMCA2002100000</v>
      </c>
      <c r="C6472" s="11" t="s">
        <v>4161</v>
      </c>
      <c r="D6472" s="11" t="s">
        <v>589</v>
      </c>
      <c r="E6472" s="11" t="s">
        <v>589</v>
      </c>
      <c r="F6472" s="4">
        <v>100000</v>
      </c>
      <c r="G6472" s="3">
        <v>2002</v>
      </c>
      <c r="H6472" s="3" t="s">
        <v>21</v>
      </c>
      <c r="I6472" s="12"/>
      <c r="J6472" s="3">
        <v>23</v>
      </c>
      <c r="K6472" s="3" t="str">
        <f>IF(VLOOKUP(D6472,'Resources Final'!A:C,3,FALSE)=0,"",VLOOKUP(D6472,'Resources Final'!A:C,3,FALSE))</f>
        <v/>
      </c>
      <c r="L6472" s="3" t="str">
        <f>IF(VLOOKUP(D6472,'Resources Final'!A:D,4,FALSE)=0,"",VLOOKUP(D6472,'Resources Final'!A:D,4,FALSE))</f>
        <v/>
      </c>
      <c r="M6472" s="3" t="str">
        <f>IF(VLOOKUP(D6472,'Resources Final'!A:E,5,FALSE)=0,"",VLOOKUP(D6472,'Resources Final'!A:E,5,FALSE))</f>
        <v>N</v>
      </c>
      <c r="N6472" s="7" t="str">
        <f>IF(VLOOKUP(D6472,'Resources Final'!A:F,6,FALSE)=0,"",VLOOKUP(D6472,'Resources Final'!A:F,6,FALSE))</f>
        <v/>
      </c>
      <c r="O6472" s="3" t="str">
        <f>IF(VLOOKUP(D6472,'Resources Final'!A:G,7,FALSE)=0,"",VLOOKUP(D6472,'Resources Final'!A:G,7,FALSE))</f>
        <v/>
      </c>
    </row>
    <row r="6473" spans="1:15" x14ac:dyDescent="0.2">
      <c r="A6473" s="11">
        <v>990</v>
      </c>
      <c r="B6473" s="11" t="str">
        <f t="shared" si="116"/>
        <v>Fred C. and Mary R. Koch Foundation_Anderson, Gabrielle20021000</v>
      </c>
      <c r="C6473" s="11" t="s">
        <v>4161</v>
      </c>
      <c r="D6473" s="11" t="s">
        <v>226</v>
      </c>
      <c r="E6473" s="11" t="s">
        <v>226</v>
      </c>
      <c r="F6473" s="4">
        <v>1000</v>
      </c>
      <c r="G6473" s="3">
        <v>2002</v>
      </c>
      <c r="H6473" s="3" t="s">
        <v>21</v>
      </c>
      <c r="I6473" s="12" t="s">
        <v>4162</v>
      </c>
      <c r="J6473" s="3">
        <v>24</v>
      </c>
      <c r="K6473" s="3" t="str">
        <f>IF(VLOOKUP(D6473,'Resources Final'!A:C,3,FALSE)=0,"",VLOOKUP(D6473,'Resources Final'!A:C,3,FALSE))</f>
        <v>Y</v>
      </c>
      <c r="L6473" s="3" t="str">
        <f>IF(VLOOKUP(D6473,'Resources Final'!A:D,4,FALSE)=0,"",VLOOKUP(D6473,'Resources Final'!A:D,4,FALSE))</f>
        <v/>
      </c>
      <c r="M6473" s="3" t="str">
        <f>IF(VLOOKUP(D6473,'Resources Final'!A:E,5,FALSE)=0,"",VLOOKUP(D6473,'Resources Final'!A:E,5,FALSE))</f>
        <v/>
      </c>
      <c r="N6473" s="7" t="str">
        <f>IF(VLOOKUP(D6473,'Resources Final'!A:F,6,FALSE)=0,"",VLOOKUP(D6473,'Resources Final'!A:F,6,FALSE))</f>
        <v/>
      </c>
      <c r="O6473" s="3" t="str">
        <f>IF(VLOOKUP(D6473,'Resources Final'!A:G,7,FALSE)=0,"",VLOOKUP(D6473,'Resources Final'!A:G,7,FALSE))</f>
        <v/>
      </c>
    </row>
    <row r="6474" spans="1:15" x14ac:dyDescent="0.2">
      <c r="A6474" s="11">
        <v>990</v>
      </c>
      <c r="B6474" s="11" t="str">
        <f t="shared" si="116"/>
        <v>Fred C. and Mary R. Koch Foundation_Andrew, Heidi20021000</v>
      </c>
      <c r="C6474" s="11" t="s">
        <v>4161</v>
      </c>
      <c r="D6474" s="11" t="s">
        <v>232</v>
      </c>
      <c r="E6474" s="11" t="s">
        <v>232</v>
      </c>
      <c r="F6474" s="4">
        <v>1000</v>
      </c>
      <c r="G6474" s="3">
        <v>2002</v>
      </c>
      <c r="H6474" s="3" t="s">
        <v>21</v>
      </c>
      <c r="I6474" s="12" t="s">
        <v>4162</v>
      </c>
      <c r="J6474" s="3">
        <v>25</v>
      </c>
      <c r="K6474" s="3" t="str">
        <f>IF(VLOOKUP(D6474,'Resources Final'!A:C,3,FALSE)=0,"",VLOOKUP(D6474,'Resources Final'!A:C,3,FALSE))</f>
        <v>Y</v>
      </c>
      <c r="L6474" s="3" t="str">
        <f>IF(VLOOKUP(D6474,'Resources Final'!A:D,4,FALSE)=0,"",VLOOKUP(D6474,'Resources Final'!A:D,4,FALSE))</f>
        <v/>
      </c>
      <c r="M6474" s="3" t="str">
        <f>IF(VLOOKUP(D6474,'Resources Final'!A:E,5,FALSE)=0,"",VLOOKUP(D6474,'Resources Final'!A:E,5,FALSE))</f>
        <v/>
      </c>
      <c r="N6474" s="7" t="str">
        <f>IF(VLOOKUP(D6474,'Resources Final'!A:F,6,FALSE)=0,"",VLOOKUP(D6474,'Resources Final'!A:F,6,FALSE))</f>
        <v/>
      </c>
      <c r="O6474" s="3" t="str">
        <f>IF(VLOOKUP(D6474,'Resources Final'!A:G,7,FALSE)=0,"",VLOOKUP(D6474,'Resources Final'!A:G,7,FALSE))</f>
        <v/>
      </c>
    </row>
    <row r="6475" spans="1:15" x14ac:dyDescent="0.2">
      <c r="A6475" s="11">
        <v>990</v>
      </c>
      <c r="B6475" s="11" t="str">
        <f t="shared" si="116"/>
        <v>Fred C. and Mary R. Koch Foundation_Baher, Julie20021000</v>
      </c>
      <c r="C6475" s="11" t="s">
        <v>4161</v>
      </c>
      <c r="D6475" s="11" t="s">
        <v>332</v>
      </c>
      <c r="E6475" s="11" t="s">
        <v>332</v>
      </c>
      <c r="F6475" s="4">
        <v>1000</v>
      </c>
      <c r="G6475" s="3">
        <v>2002</v>
      </c>
      <c r="H6475" s="3" t="s">
        <v>21</v>
      </c>
      <c r="I6475" s="12" t="s">
        <v>4162</v>
      </c>
      <c r="J6475" s="3">
        <v>26</v>
      </c>
      <c r="K6475" s="3" t="str">
        <f>IF(VLOOKUP(D6475,'Resources Final'!A:C,3,FALSE)=0,"",VLOOKUP(D6475,'Resources Final'!A:C,3,FALSE))</f>
        <v>Y</v>
      </c>
      <c r="L6475" s="3" t="str">
        <f>IF(VLOOKUP(D6475,'Resources Final'!A:D,4,FALSE)=0,"",VLOOKUP(D6475,'Resources Final'!A:D,4,FALSE))</f>
        <v/>
      </c>
      <c r="M6475" s="3" t="str">
        <f>IF(VLOOKUP(D6475,'Resources Final'!A:E,5,FALSE)=0,"",VLOOKUP(D6475,'Resources Final'!A:E,5,FALSE))</f>
        <v/>
      </c>
      <c r="N6475" s="7" t="str">
        <f>IF(VLOOKUP(D6475,'Resources Final'!A:F,6,FALSE)=0,"",VLOOKUP(D6475,'Resources Final'!A:F,6,FALSE))</f>
        <v/>
      </c>
      <c r="O6475" s="3" t="str">
        <f>IF(VLOOKUP(D6475,'Resources Final'!A:G,7,FALSE)=0,"",VLOOKUP(D6475,'Resources Final'!A:G,7,FALSE))</f>
        <v/>
      </c>
    </row>
    <row r="6476" spans="1:15" x14ac:dyDescent="0.2">
      <c r="A6476" s="11">
        <v>990</v>
      </c>
      <c r="B6476" s="11" t="str">
        <f t="shared" si="116"/>
        <v>Fred C. and Mary R. Koch Foundation_Bales, Amanda20021000</v>
      </c>
      <c r="C6476" s="11" t="s">
        <v>4161</v>
      </c>
      <c r="D6476" s="11" t="s">
        <v>341</v>
      </c>
      <c r="E6476" s="11" t="s">
        <v>341</v>
      </c>
      <c r="F6476" s="4">
        <v>1000</v>
      </c>
      <c r="G6476" s="3">
        <v>2002</v>
      </c>
      <c r="H6476" s="3" t="s">
        <v>21</v>
      </c>
      <c r="I6476" s="12" t="s">
        <v>4162</v>
      </c>
      <c r="J6476" s="3">
        <v>27</v>
      </c>
      <c r="K6476" s="3" t="str">
        <f>IF(VLOOKUP(D6476,'Resources Final'!A:C,3,FALSE)=0,"",VLOOKUP(D6476,'Resources Final'!A:C,3,FALSE))</f>
        <v>Y</v>
      </c>
      <c r="L6476" s="3" t="str">
        <f>IF(VLOOKUP(D6476,'Resources Final'!A:D,4,FALSE)=0,"",VLOOKUP(D6476,'Resources Final'!A:D,4,FALSE))</f>
        <v/>
      </c>
      <c r="M6476" s="3" t="str">
        <f>IF(VLOOKUP(D6476,'Resources Final'!A:E,5,FALSE)=0,"",VLOOKUP(D6476,'Resources Final'!A:E,5,FALSE))</f>
        <v/>
      </c>
      <c r="N6476" s="7" t="str">
        <f>IF(VLOOKUP(D6476,'Resources Final'!A:F,6,FALSE)=0,"",VLOOKUP(D6476,'Resources Final'!A:F,6,FALSE))</f>
        <v/>
      </c>
      <c r="O6476" s="3" t="str">
        <f>IF(VLOOKUP(D6476,'Resources Final'!A:G,7,FALSE)=0,"",VLOOKUP(D6476,'Resources Final'!A:G,7,FALSE))</f>
        <v/>
      </c>
    </row>
    <row r="6477" spans="1:15" x14ac:dyDescent="0.2">
      <c r="A6477" s="11">
        <v>990</v>
      </c>
      <c r="B6477" s="11" t="str">
        <f t="shared" si="116"/>
        <v>Fred C. and Mary R. Koch Foundation_Barnaby, Kate20021000</v>
      </c>
      <c r="C6477" s="11" t="s">
        <v>4161</v>
      </c>
      <c r="D6477" s="11" t="s">
        <v>349</v>
      </c>
      <c r="E6477" s="11" t="s">
        <v>349</v>
      </c>
      <c r="F6477" s="4">
        <v>1000</v>
      </c>
      <c r="G6477" s="3">
        <v>2002</v>
      </c>
      <c r="H6477" s="3" t="s">
        <v>21</v>
      </c>
      <c r="I6477" s="12" t="s">
        <v>4162</v>
      </c>
      <c r="J6477" s="3">
        <v>28</v>
      </c>
      <c r="K6477" s="3" t="str">
        <f>IF(VLOOKUP(D6477,'Resources Final'!A:C,3,FALSE)=0,"",VLOOKUP(D6477,'Resources Final'!A:C,3,FALSE))</f>
        <v>Y</v>
      </c>
      <c r="L6477" s="3" t="str">
        <f>IF(VLOOKUP(D6477,'Resources Final'!A:D,4,FALSE)=0,"",VLOOKUP(D6477,'Resources Final'!A:D,4,FALSE))</f>
        <v/>
      </c>
      <c r="M6477" s="3" t="str">
        <f>IF(VLOOKUP(D6477,'Resources Final'!A:E,5,FALSE)=0,"",VLOOKUP(D6477,'Resources Final'!A:E,5,FALSE))</f>
        <v/>
      </c>
      <c r="N6477" s="7" t="str">
        <f>IF(VLOOKUP(D6477,'Resources Final'!A:F,6,FALSE)=0,"",VLOOKUP(D6477,'Resources Final'!A:F,6,FALSE))</f>
        <v/>
      </c>
      <c r="O6477" s="3" t="str">
        <f>IF(VLOOKUP(D6477,'Resources Final'!A:G,7,FALSE)=0,"",VLOOKUP(D6477,'Resources Final'!A:G,7,FALSE))</f>
        <v/>
      </c>
    </row>
    <row r="6478" spans="1:15" x14ac:dyDescent="0.2">
      <c r="A6478" s="11">
        <v>990</v>
      </c>
      <c r="B6478" s="11" t="str">
        <f t="shared" si="116"/>
        <v>Fred C. and Mary R. Koch Foundation_Behl, Ankur20021000</v>
      </c>
      <c r="C6478" s="11" t="s">
        <v>4161</v>
      </c>
      <c r="D6478" s="11" t="s">
        <v>385</v>
      </c>
      <c r="E6478" s="11" t="s">
        <v>385</v>
      </c>
      <c r="F6478" s="4">
        <v>1000</v>
      </c>
      <c r="G6478" s="3">
        <v>2002</v>
      </c>
      <c r="H6478" s="3" t="s">
        <v>21</v>
      </c>
      <c r="I6478" s="12" t="s">
        <v>4162</v>
      </c>
      <c r="J6478" s="3">
        <v>29</v>
      </c>
      <c r="K6478" s="3" t="str">
        <f>IF(VLOOKUP(D6478,'Resources Final'!A:C,3,FALSE)=0,"",VLOOKUP(D6478,'Resources Final'!A:C,3,FALSE))</f>
        <v>Y</v>
      </c>
      <c r="L6478" s="3" t="str">
        <f>IF(VLOOKUP(D6478,'Resources Final'!A:D,4,FALSE)=0,"",VLOOKUP(D6478,'Resources Final'!A:D,4,FALSE))</f>
        <v/>
      </c>
      <c r="M6478" s="3" t="str">
        <f>IF(VLOOKUP(D6478,'Resources Final'!A:E,5,FALSE)=0,"",VLOOKUP(D6478,'Resources Final'!A:E,5,FALSE))</f>
        <v/>
      </c>
      <c r="N6478" s="7" t="str">
        <f>IF(VLOOKUP(D6478,'Resources Final'!A:F,6,FALSE)=0,"",VLOOKUP(D6478,'Resources Final'!A:F,6,FALSE))</f>
        <v/>
      </c>
      <c r="O6478" s="3" t="str">
        <f>IF(VLOOKUP(D6478,'Resources Final'!A:G,7,FALSE)=0,"",VLOOKUP(D6478,'Resources Final'!A:G,7,FALSE))</f>
        <v/>
      </c>
    </row>
    <row r="6479" spans="1:15" x14ac:dyDescent="0.2">
      <c r="A6479" s="11">
        <v>990</v>
      </c>
      <c r="B6479" s="11" t="str">
        <f t="shared" si="116"/>
        <v>Fred C. and Mary R. Koch Foundation_Bock, Crystal20021000</v>
      </c>
      <c r="C6479" s="11" t="s">
        <v>4161</v>
      </c>
      <c r="D6479" s="11" t="s">
        <v>458</v>
      </c>
      <c r="E6479" s="11" t="s">
        <v>458</v>
      </c>
      <c r="F6479" s="4">
        <v>1000</v>
      </c>
      <c r="G6479" s="3">
        <v>2002</v>
      </c>
      <c r="H6479" s="3" t="s">
        <v>21</v>
      </c>
      <c r="I6479" s="12" t="s">
        <v>4162</v>
      </c>
      <c r="J6479" s="3">
        <v>30</v>
      </c>
      <c r="K6479" s="3" t="str">
        <f>IF(VLOOKUP(D6479,'Resources Final'!A:C,3,FALSE)=0,"",VLOOKUP(D6479,'Resources Final'!A:C,3,FALSE))</f>
        <v>Y</v>
      </c>
      <c r="L6479" s="3" t="str">
        <f>IF(VLOOKUP(D6479,'Resources Final'!A:D,4,FALSE)=0,"",VLOOKUP(D6479,'Resources Final'!A:D,4,FALSE))</f>
        <v/>
      </c>
      <c r="M6479" s="3" t="str">
        <f>IF(VLOOKUP(D6479,'Resources Final'!A:E,5,FALSE)=0,"",VLOOKUP(D6479,'Resources Final'!A:E,5,FALSE))</f>
        <v/>
      </c>
      <c r="N6479" s="7" t="str">
        <f>IF(VLOOKUP(D6479,'Resources Final'!A:F,6,FALSE)=0,"",VLOOKUP(D6479,'Resources Final'!A:F,6,FALSE))</f>
        <v/>
      </c>
      <c r="O6479" s="3" t="str">
        <f>IF(VLOOKUP(D6479,'Resources Final'!A:G,7,FALSE)=0,"",VLOOKUP(D6479,'Resources Final'!A:G,7,FALSE))</f>
        <v/>
      </c>
    </row>
    <row r="6480" spans="1:15" x14ac:dyDescent="0.2">
      <c r="A6480" s="11">
        <v>990</v>
      </c>
      <c r="B6480" s="11" t="str">
        <f t="shared" si="116"/>
        <v>Fred C. and Mary R. Koch Foundation_Boyd, Lindsey20021000</v>
      </c>
      <c r="C6480" s="11" t="s">
        <v>4161</v>
      </c>
      <c r="D6480" s="11" t="s">
        <v>485</v>
      </c>
      <c r="E6480" s="11" t="s">
        <v>485</v>
      </c>
      <c r="F6480" s="4">
        <v>1000</v>
      </c>
      <c r="G6480" s="3">
        <v>2002</v>
      </c>
      <c r="H6480" s="3" t="s">
        <v>21</v>
      </c>
      <c r="I6480" s="12" t="s">
        <v>4162</v>
      </c>
      <c r="J6480" s="3">
        <v>31</v>
      </c>
      <c r="K6480" s="3" t="str">
        <f>IF(VLOOKUP(D6480,'Resources Final'!A:C,3,FALSE)=0,"",VLOOKUP(D6480,'Resources Final'!A:C,3,FALSE))</f>
        <v>Y</v>
      </c>
      <c r="L6480" s="3" t="str">
        <f>IF(VLOOKUP(D6480,'Resources Final'!A:D,4,FALSE)=0,"",VLOOKUP(D6480,'Resources Final'!A:D,4,FALSE))</f>
        <v/>
      </c>
      <c r="M6480" s="3" t="str">
        <f>IF(VLOOKUP(D6480,'Resources Final'!A:E,5,FALSE)=0,"",VLOOKUP(D6480,'Resources Final'!A:E,5,FALSE))</f>
        <v/>
      </c>
      <c r="N6480" s="7" t="str">
        <f>IF(VLOOKUP(D6480,'Resources Final'!A:F,6,FALSE)=0,"",VLOOKUP(D6480,'Resources Final'!A:F,6,FALSE))</f>
        <v/>
      </c>
      <c r="O6480" s="3" t="str">
        <f>IF(VLOOKUP(D6480,'Resources Final'!A:G,7,FALSE)=0,"",VLOOKUP(D6480,'Resources Final'!A:G,7,FALSE))</f>
        <v/>
      </c>
    </row>
    <row r="6481" spans="1:15" x14ac:dyDescent="0.2">
      <c r="A6481" s="11">
        <v>990</v>
      </c>
      <c r="B6481" s="11" t="str">
        <f t="shared" si="116"/>
        <v>Fred C. and Mary R. Koch Foundation_Buhler, Cassandra20021000</v>
      </c>
      <c r="C6481" s="11" t="s">
        <v>4161</v>
      </c>
      <c r="D6481" s="11" t="s">
        <v>523</v>
      </c>
      <c r="E6481" s="11" t="s">
        <v>523</v>
      </c>
      <c r="F6481" s="4">
        <v>1000</v>
      </c>
      <c r="G6481" s="3">
        <v>2002</v>
      </c>
      <c r="H6481" s="3" t="s">
        <v>21</v>
      </c>
      <c r="I6481" s="12" t="s">
        <v>4162</v>
      </c>
      <c r="J6481" s="3">
        <v>32</v>
      </c>
      <c r="K6481" s="3" t="str">
        <f>IF(VLOOKUP(D6481,'Resources Final'!A:C,3,FALSE)=0,"",VLOOKUP(D6481,'Resources Final'!A:C,3,FALSE))</f>
        <v>Y</v>
      </c>
      <c r="L6481" s="3" t="str">
        <f>IF(VLOOKUP(D6481,'Resources Final'!A:D,4,FALSE)=0,"",VLOOKUP(D6481,'Resources Final'!A:D,4,FALSE))</f>
        <v/>
      </c>
      <c r="M6481" s="3" t="str">
        <f>IF(VLOOKUP(D6481,'Resources Final'!A:E,5,FALSE)=0,"",VLOOKUP(D6481,'Resources Final'!A:E,5,FALSE))</f>
        <v/>
      </c>
      <c r="N6481" s="7" t="str">
        <f>IF(VLOOKUP(D6481,'Resources Final'!A:F,6,FALSE)=0,"",VLOOKUP(D6481,'Resources Final'!A:F,6,FALSE))</f>
        <v/>
      </c>
      <c r="O6481" s="3" t="str">
        <f>IF(VLOOKUP(D6481,'Resources Final'!A:G,7,FALSE)=0,"",VLOOKUP(D6481,'Resources Final'!A:G,7,FALSE))</f>
        <v/>
      </c>
    </row>
    <row r="6482" spans="1:15" x14ac:dyDescent="0.2">
      <c r="A6482" s="11">
        <v>990</v>
      </c>
      <c r="B6482" s="11" t="str">
        <f t="shared" si="116"/>
        <v>Fred C. and Mary R. Koch Foundation_Carr, Douglas20021000</v>
      </c>
      <c r="C6482" s="11" t="s">
        <v>4161</v>
      </c>
      <c r="D6482" s="11" t="s">
        <v>614</v>
      </c>
      <c r="E6482" s="11" t="s">
        <v>614</v>
      </c>
      <c r="F6482" s="4">
        <v>1000</v>
      </c>
      <c r="G6482" s="3">
        <v>2002</v>
      </c>
      <c r="H6482" s="3" t="s">
        <v>21</v>
      </c>
      <c r="I6482" s="12" t="s">
        <v>4162</v>
      </c>
      <c r="J6482" s="3">
        <v>33</v>
      </c>
      <c r="K6482" s="3" t="str">
        <f>IF(VLOOKUP(D6482,'Resources Final'!A:C,3,FALSE)=0,"",VLOOKUP(D6482,'Resources Final'!A:C,3,FALSE))</f>
        <v>Y</v>
      </c>
      <c r="L6482" s="3" t="str">
        <f>IF(VLOOKUP(D6482,'Resources Final'!A:D,4,FALSE)=0,"",VLOOKUP(D6482,'Resources Final'!A:D,4,FALSE))</f>
        <v/>
      </c>
      <c r="M6482" s="3" t="str">
        <f>IF(VLOOKUP(D6482,'Resources Final'!A:E,5,FALSE)=0,"",VLOOKUP(D6482,'Resources Final'!A:E,5,FALSE))</f>
        <v/>
      </c>
      <c r="N6482" s="7" t="str">
        <f>IF(VLOOKUP(D6482,'Resources Final'!A:F,6,FALSE)=0,"",VLOOKUP(D6482,'Resources Final'!A:F,6,FALSE))</f>
        <v/>
      </c>
      <c r="O6482" s="3" t="str">
        <f>IF(VLOOKUP(D6482,'Resources Final'!A:G,7,FALSE)=0,"",VLOOKUP(D6482,'Resources Final'!A:G,7,FALSE))</f>
        <v/>
      </c>
    </row>
    <row r="6483" spans="1:15" x14ac:dyDescent="0.2">
      <c r="A6483" s="11">
        <v>990</v>
      </c>
      <c r="B6483" s="11" t="str">
        <f t="shared" si="116"/>
        <v>Fred C. and Mary R. Koch Foundation_Casemore, Abby20021000</v>
      </c>
      <c r="C6483" s="11" t="s">
        <v>4161</v>
      </c>
      <c r="D6483" s="11" t="s">
        <v>626</v>
      </c>
      <c r="E6483" s="11" t="s">
        <v>626</v>
      </c>
      <c r="F6483" s="4">
        <v>1000</v>
      </c>
      <c r="G6483" s="3">
        <v>2002</v>
      </c>
      <c r="H6483" s="3" t="s">
        <v>21</v>
      </c>
      <c r="I6483" s="12" t="s">
        <v>4162</v>
      </c>
      <c r="J6483" s="3">
        <v>34</v>
      </c>
      <c r="K6483" s="3" t="str">
        <f>IF(VLOOKUP(D6483,'Resources Final'!A:C,3,FALSE)=0,"",VLOOKUP(D6483,'Resources Final'!A:C,3,FALSE))</f>
        <v>Y</v>
      </c>
      <c r="L6483" s="3" t="str">
        <f>IF(VLOOKUP(D6483,'Resources Final'!A:D,4,FALSE)=0,"",VLOOKUP(D6483,'Resources Final'!A:D,4,FALSE))</f>
        <v/>
      </c>
      <c r="M6483" s="3" t="str">
        <f>IF(VLOOKUP(D6483,'Resources Final'!A:E,5,FALSE)=0,"",VLOOKUP(D6483,'Resources Final'!A:E,5,FALSE))</f>
        <v/>
      </c>
      <c r="N6483" s="7" t="str">
        <f>IF(VLOOKUP(D6483,'Resources Final'!A:F,6,FALSE)=0,"",VLOOKUP(D6483,'Resources Final'!A:F,6,FALSE))</f>
        <v/>
      </c>
      <c r="O6483" s="3" t="str">
        <f>IF(VLOOKUP(D6483,'Resources Final'!A:G,7,FALSE)=0,"",VLOOKUP(D6483,'Resources Final'!A:G,7,FALSE))</f>
        <v/>
      </c>
    </row>
    <row r="6484" spans="1:15" x14ac:dyDescent="0.2">
      <c r="A6484" s="11">
        <v>990</v>
      </c>
      <c r="B6484" s="11" t="str">
        <f t="shared" si="116"/>
        <v>Fred C. and Mary R. Koch Foundation_Cheney, Chris20021000</v>
      </c>
      <c r="C6484" s="11" t="s">
        <v>4161</v>
      </c>
      <c r="D6484" s="11" t="s">
        <v>706</v>
      </c>
      <c r="E6484" s="11" t="s">
        <v>706</v>
      </c>
      <c r="F6484" s="4">
        <v>1000</v>
      </c>
      <c r="G6484" s="3">
        <v>2002</v>
      </c>
      <c r="H6484" s="3" t="s">
        <v>21</v>
      </c>
      <c r="I6484" s="12" t="s">
        <v>4162</v>
      </c>
      <c r="J6484" s="3">
        <v>35</v>
      </c>
      <c r="K6484" s="3" t="str">
        <f>IF(VLOOKUP(D6484,'Resources Final'!A:C,3,FALSE)=0,"",VLOOKUP(D6484,'Resources Final'!A:C,3,FALSE))</f>
        <v>Y</v>
      </c>
      <c r="L6484" s="3" t="str">
        <f>IF(VLOOKUP(D6484,'Resources Final'!A:D,4,FALSE)=0,"",VLOOKUP(D6484,'Resources Final'!A:D,4,FALSE))</f>
        <v/>
      </c>
      <c r="M6484" s="3" t="str">
        <f>IF(VLOOKUP(D6484,'Resources Final'!A:E,5,FALSE)=0,"",VLOOKUP(D6484,'Resources Final'!A:E,5,FALSE))</f>
        <v/>
      </c>
      <c r="N6484" s="7" t="str">
        <f>IF(VLOOKUP(D6484,'Resources Final'!A:F,6,FALSE)=0,"",VLOOKUP(D6484,'Resources Final'!A:F,6,FALSE))</f>
        <v/>
      </c>
      <c r="O6484" s="3" t="str">
        <f>IF(VLOOKUP(D6484,'Resources Final'!A:G,7,FALSE)=0,"",VLOOKUP(D6484,'Resources Final'!A:G,7,FALSE))</f>
        <v/>
      </c>
    </row>
    <row r="6485" spans="1:15" x14ac:dyDescent="0.2">
      <c r="A6485" s="11">
        <v>990</v>
      </c>
      <c r="B6485" s="11" t="str">
        <f t="shared" si="116"/>
        <v>Fred C. and Mary R. Koch Foundation_Collier, Andrew20021000</v>
      </c>
      <c r="C6485" s="11" t="s">
        <v>4161</v>
      </c>
      <c r="D6485" s="11" t="s">
        <v>793</v>
      </c>
      <c r="E6485" s="11" t="s">
        <v>793</v>
      </c>
      <c r="F6485" s="4">
        <v>1000</v>
      </c>
      <c r="G6485" s="3">
        <v>2002</v>
      </c>
      <c r="H6485" s="3" t="s">
        <v>21</v>
      </c>
      <c r="I6485" s="12" t="s">
        <v>4162</v>
      </c>
      <c r="J6485" s="3">
        <v>36</v>
      </c>
      <c r="K6485" s="3" t="str">
        <f>IF(VLOOKUP(D6485,'Resources Final'!A:C,3,FALSE)=0,"",VLOOKUP(D6485,'Resources Final'!A:C,3,FALSE))</f>
        <v>Y</v>
      </c>
      <c r="L6485" s="3" t="str">
        <f>IF(VLOOKUP(D6485,'Resources Final'!A:D,4,FALSE)=0,"",VLOOKUP(D6485,'Resources Final'!A:D,4,FALSE))</f>
        <v/>
      </c>
      <c r="M6485" s="3" t="str">
        <f>IF(VLOOKUP(D6485,'Resources Final'!A:E,5,FALSE)=0,"",VLOOKUP(D6485,'Resources Final'!A:E,5,FALSE))</f>
        <v/>
      </c>
      <c r="N6485" s="7" t="str">
        <f>IF(VLOOKUP(D6485,'Resources Final'!A:F,6,FALSE)=0,"",VLOOKUP(D6485,'Resources Final'!A:F,6,FALSE))</f>
        <v/>
      </c>
      <c r="O6485" s="3" t="str">
        <f>IF(VLOOKUP(D6485,'Resources Final'!A:G,7,FALSE)=0,"",VLOOKUP(D6485,'Resources Final'!A:G,7,FALSE))</f>
        <v/>
      </c>
    </row>
    <row r="6486" spans="1:15" x14ac:dyDescent="0.2">
      <c r="A6486" s="11">
        <v>990</v>
      </c>
      <c r="B6486" s="11" t="str">
        <f t="shared" si="116"/>
        <v>Fred C. and Mary R. Koch Foundation_Covey, Brett20021000</v>
      </c>
      <c r="C6486" s="11" t="s">
        <v>4161</v>
      </c>
      <c r="D6486" s="11" t="s">
        <v>859</v>
      </c>
      <c r="E6486" s="11" t="s">
        <v>859</v>
      </c>
      <c r="F6486" s="4">
        <v>1000</v>
      </c>
      <c r="G6486" s="3">
        <v>2002</v>
      </c>
      <c r="H6486" s="3" t="s">
        <v>21</v>
      </c>
      <c r="I6486" s="12" t="s">
        <v>4162</v>
      </c>
      <c r="J6486" s="3">
        <v>37</v>
      </c>
      <c r="K6486" s="3" t="str">
        <f>IF(VLOOKUP(D6486,'Resources Final'!A:C,3,FALSE)=0,"",VLOOKUP(D6486,'Resources Final'!A:C,3,FALSE))</f>
        <v>Y</v>
      </c>
      <c r="L6486" s="3" t="str">
        <f>IF(VLOOKUP(D6486,'Resources Final'!A:D,4,FALSE)=0,"",VLOOKUP(D6486,'Resources Final'!A:D,4,FALSE))</f>
        <v/>
      </c>
      <c r="M6486" s="3" t="str">
        <f>IF(VLOOKUP(D6486,'Resources Final'!A:E,5,FALSE)=0,"",VLOOKUP(D6486,'Resources Final'!A:E,5,FALSE))</f>
        <v/>
      </c>
      <c r="N6486" s="7" t="str">
        <f>IF(VLOOKUP(D6486,'Resources Final'!A:F,6,FALSE)=0,"",VLOOKUP(D6486,'Resources Final'!A:F,6,FALSE))</f>
        <v/>
      </c>
      <c r="O6486" s="3" t="str">
        <f>IF(VLOOKUP(D6486,'Resources Final'!A:G,7,FALSE)=0,"",VLOOKUP(D6486,'Resources Final'!A:G,7,FALSE))</f>
        <v/>
      </c>
    </row>
    <row r="6487" spans="1:15" x14ac:dyDescent="0.2">
      <c r="A6487" s="11">
        <v>990</v>
      </c>
      <c r="B6487" s="11" t="str">
        <f t="shared" si="116"/>
        <v>Fred C. and Mary R. Koch Foundation_Covey, Karah20021000</v>
      </c>
      <c r="C6487" s="11" t="s">
        <v>4161</v>
      </c>
      <c r="D6487" s="11" t="s">
        <v>860</v>
      </c>
      <c r="E6487" s="11" t="s">
        <v>860</v>
      </c>
      <c r="F6487" s="4">
        <v>1000</v>
      </c>
      <c r="G6487" s="3">
        <v>2002</v>
      </c>
      <c r="H6487" s="3" t="s">
        <v>21</v>
      </c>
      <c r="I6487" s="12" t="s">
        <v>4162</v>
      </c>
      <c r="J6487" s="3">
        <v>38</v>
      </c>
      <c r="K6487" s="3" t="str">
        <f>IF(VLOOKUP(D6487,'Resources Final'!A:C,3,FALSE)=0,"",VLOOKUP(D6487,'Resources Final'!A:C,3,FALSE))</f>
        <v>Y</v>
      </c>
      <c r="L6487" s="3" t="str">
        <f>IF(VLOOKUP(D6487,'Resources Final'!A:D,4,FALSE)=0,"",VLOOKUP(D6487,'Resources Final'!A:D,4,FALSE))</f>
        <v/>
      </c>
      <c r="M6487" s="3" t="str">
        <f>IF(VLOOKUP(D6487,'Resources Final'!A:E,5,FALSE)=0,"",VLOOKUP(D6487,'Resources Final'!A:E,5,FALSE))</f>
        <v/>
      </c>
      <c r="N6487" s="7" t="str">
        <f>IF(VLOOKUP(D6487,'Resources Final'!A:F,6,FALSE)=0,"",VLOOKUP(D6487,'Resources Final'!A:F,6,FALSE))</f>
        <v/>
      </c>
      <c r="O6487" s="3" t="str">
        <f>IF(VLOOKUP(D6487,'Resources Final'!A:G,7,FALSE)=0,"",VLOOKUP(D6487,'Resources Final'!A:G,7,FALSE))</f>
        <v/>
      </c>
    </row>
    <row r="6488" spans="1:15" x14ac:dyDescent="0.2">
      <c r="A6488" s="11">
        <v>990</v>
      </c>
      <c r="B6488" s="11" t="str">
        <f t="shared" si="116"/>
        <v>Fred C. and Mary R. Koch Foundation_Day, Emily20021000</v>
      </c>
      <c r="C6488" s="11" t="s">
        <v>4161</v>
      </c>
      <c r="D6488" s="11" t="s">
        <v>963</v>
      </c>
      <c r="E6488" s="11" t="s">
        <v>963</v>
      </c>
      <c r="F6488" s="4">
        <v>1000</v>
      </c>
      <c r="G6488" s="3">
        <v>2002</v>
      </c>
      <c r="H6488" s="3" t="s">
        <v>21</v>
      </c>
      <c r="I6488" s="12" t="s">
        <v>4162</v>
      </c>
      <c r="J6488" s="3">
        <v>39</v>
      </c>
      <c r="K6488" s="3" t="str">
        <f>IF(VLOOKUP(D6488,'Resources Final'!A:C,3,FALSE)=0,"",VLOOKUP(D6488,'Resources Final'!A:C,3,FALSE))</f>
        <v>Y</v>
      </c>
      <c r="L6488" s="3" t="str">
        <f>IF(VLOOKUP(D6488,'Resources Final'!A:D,4,FALSE)=0,"",VLOOKUP(D6488,'Resources Final'!A:D,4,FALSE))</f>
        <v/>
      </c>
      <c r="M6488" s="3" t="str">
        <f>IF(VLOOKUP(D6488,'Resources Final'!A:E,5,FALSE)=0,"",VLOOKUP(D6488,'Resources Final'!A:E,5,FALSE))</f>
        <v/>
      </c>
      <c r="N6488" s="7" t="str">
        <f>IF(VLOOKUP(D6488,'Resources Final'!A:F,6,FALSE)=0,"",VLOOKUP(D6488,'Resources Final'!A:F,6,FALSE))</f>
        <v/>
      </c>
      <c r="O6488" s="3" t="str">
        <f>IF(VLOOKUP(D6488,'Resources Final'!A:G,7,FALSE)=0,"",VLOOKUP(D6488,'Resources Final'!A:G,7,FALSE))</f>
        <v/>
      </c>
    </row>
    <row r="6489" spans="1:15" x14ac:dyDescent="0.2">
      <c r="A6489" s="11">
        <v>990</v>
      </c>
      <c r="B6489" s="11" t="str">
        <f t="shared" si="116"/>
        <v>Fred C. and Mary R. Koch Foundation_Dixon, Andrew20021000</v>
      </c>
      <c r="C6489" s="11" t="s">
        <v>4161</v>
      </c>
      <c r="D6489" s="11" t="s">
        <v>1003</v>
      </c>
      <c r="E6489" s="11" t="s">
        <v>1003</v>
      </c>
      <c r="F6489" s="4">
        <v>1000</v>
      </c>
      <c r="G6489" s="3">
        <v>2002</v>
      </c>
      <c r="H6489" s="3" t="s">
        <v>21</v>
      </c>
      <c r="I6489" s="12" t="s">
        <v>4162</v>
      </c>
      <c r="J6489" s="3">
        <v>40</v>
      </c>
      <c r="K6489" s="3" t="str">
        <f>IF(VLOOKUP(D6489,'Resources Final'!A:C,3,FALSE)=0,"",VLOOKUP(D6489,'Resources Final'!A:C,3,FALSE))</f>
        <v>Y</v>
      </c>
      <c r="L6489" s="3" t="str">
        <f>IF(VLOOKUP(D6489,'Resources Final'!A:D,4,FALSE)=0,"",VLOOKUP(D6489,'Resources Final'!A:D,4,FALSE))</f>
        <v/>
      </c>
      <c r="M6489" s="3" t="str">
        <f>IF(VLOOKUP(D6489,'Resources Final'!A:E,5,FALSE)=0,"",VLOOKUP(D6489,'Resources Final'!A:E,5,FALSE))</f>
        <v/>
      </c>
      <c r="N6489" s="7" t="str">
        <f>IF(VLOOKUP(D6489,'Resources Final'!A:F,6,FALSE)=0,"",VLOOKUP(D6489,'Resources Final'!A:F,6,FALSE))</f>
        <v/>
      </c>
      <c r="O6489" s="3" t="str">
        <f>IF(VLOOKUP(D6489,'Resources Final'!A:G,7,FALSE)=0,"",VLOOKUP(D6489,'Resources Final'!A:G,7,FALSE))</f>
        <v/>
      </c>
    </row>
    <row r="6490" spans="1:15" x14ac:dyDescent="0.2">
      <c r="A6490" s="11">
        <v>990</v>
      </c>
      <c r="B6490" s="11" t="str">
        <f t="shared" si="116"/>
        <v>Fred C. and Mary R. Koch Foundation_Dolecheck, Luke20021000</v>
      </c>
      <c r="C6490" s="11" t="s">
        <v>4161</v>
      </c>
      <c r="D6490" s="11" t="s">
        <v>1010</v>
      </c>
      <c r="E6490" s="11" t="s">
        <v>1010</v>
      </c>
      <c r="F6490" s="4">
        <v>1000</v>
      </c>
      <c r="G6490" s="3">
        <v>2002</v>
      </c>
      <c r="H6490" s="3" t="s">
        <v>21</v>
      </c>
      <c r="I6490" s="12" t="s">
        <v>4162</v>
      </c>
      <c r="J6490" s="3">
        <v>41</v>
      </c>
      <c r="K6490" s="3" t="str">
        <f>IF(VLOOKUP(D6490,'Resources Final'!A:C,3,FALSE)=0,"",VLOOKUP(D6490,'Resources Final'!A:C,3,FALSE))</f>
        <v>Y</v>
      </c>
      <c r="L6490" s="3" t="str">
        <f>IF(VLOOKUP(D6490,'Resources Final'!A:D,4,FALSE)=0,"",VLOOKUP(D6490,'Resources Final'!A:D,4,FALSE))</f>
        <v/>
      </c>
      <c r="M6490" s="3" t="str">
        <f>IF(VLOOKUP(D6490,'Resources Final'!A:E,5,FALSE)=0,"",VLOOKUP(D6490,'Resources Final'!A:E,5,FALSE))</f>
        <v/>
      </c>
      <c r="N6490" s="7" t="str">
        <f>IF(VLOOKUP(D6490,'Resources Final'!A:F,6,FALSE)=0,"",VLOOKUP(D6490,'Resources Final'!A:F,6,FALSE))</f>
        <v/>
      </c>
      <c r="O6490" s="3" t="str">
        <f>IF(VLOOKUP(D6490,'Resources Final'!A:G,7,FALSE)=0,"",VLOOKUP(D6490,'Resources Final'!A:G,7,FALSE))</f>
        <v/>
      </c>
    </row>
    <row r="6491" spans="1:15" x14ac:dyDescent="0.2">
      <c r="A6491" s="11">
        <v>990</v>
      </c>
      <c r="B6491" s="11" t="str">
        <f t="shared" si="116"/>
        <v>Fred C. and Mary R. Koch Foundation_Dolecheck, Marcia20021000</v>
      </c>
      <c r="C6491" s="11" t="s">
        <v>4161</v>
      </c>
      <c r="D6491" s="11" t="s">
        <v>1011</v>
      </c>
      <c r="E6491" s="11" t="s">
        <v>1011</v>
      </c>
      <c r="F6491" s="4">
        <v>1000</v>
      </c>
      <c r="G6491" s="3">
        <v>2002</v>
      </c>
      <c r="H6491" s="3" t="s">
        <v>21</v>
      </c>
      <c r="I6491" s="12" t="s">
        <v>4162</v>
      </c>
      <c r="J6491" s="3">
        <v>42</v>
      </c>
      <c r="K6491" s="3" t="str">
        <f>IF(VLOOKUP(D6491,'Resources Final'!A:C,3,FALSE)=0,"",VLOOKUP(D6491,'Resources Final'!A:C,3,FALSE))</f>
        <v>Y</v>
      </c>
      <c r="L6491" s="3" t="str">
        <f>IF(VLOOKUP(D6491,'Resources Final'!A:D,4,FALSE)=0,"",VLOOKUP(D6491,'Resources Final'!A:D,4,FALSE))</f>
        <v/>
      </c>
      <c r="M6491" s="3" t="str">
        <f>IF(VLOOKUP(D6491,'Resources Final'!A:E,5,FALSE)=0,"",VLOOKUP(D6491,'Resources Final'!A:E,5,FALSE))</f>
        <v/>
      </c>
      <c r="N6491" s="7" t="str">
        <f>IF(VLOOKUP(D6491,'Resources Final'!A:F,6,FALSE)=0,"",VLOOKUP(D6491,'Resources Final'!A:F,6,FALSE))</f>
        <v/>
      </c>
      <c r="O6491" s="3" t="str">
        <f>IF(VLOOKUP(D6491,'Resources Final'!A:G,7,FALSE)=0,"",VLOOKUP(D6491,'Resources Final'!A:G,7,FALSE))</f>
        <v/>
      </c>
    </row>
    <row r="6492" spans="1:15" x14ac:dyDescent="0.2">
      <c r="A6492" s="11">
        <v>990</v>
      </c>
      <c r="B6492" s="11" t="str">
        <f t="shared" si="116"/>
        <v>Fred C. and Mary R. Koch Foundation_Domokos, Andrea20021000</v>
      </c>
      <c r="C6492" s="11" t="s">
        <v>4161</v>
      </c>
      <c r="D6492" s="11" t="s">
        <v>1014</v>
      </c>
      <c r="E6492" s="11" t="s">
        <v>1014</v>
      </c>
      <c r="F6492" s="4">
        <v>1000</v>
      </c>
      <c r="G6492" s="3">
        <v>2002</v>
      </c>
      <c r="H6492" s="3" t="s">
        <v>21</v>
      </c>
      <c r="I6492" s="12" t="s">
        <v>4162</v>
      </c>
      <c r="J6492" s="3">
        <v>43</v>
      </c>
      <c r="K6492" s="3" t="str">
        <f>IF(VLOOKUP(D6492,'Resources Final'!A:C,3,FALSE)=0,"",VLOOKUP(D6492,'Resources Final'!A:C,3,FALSE))</f>
        <v>Y</v>
      </c>
      <c r="L6492" s="3" t="str">
        <f>IF(VLOOKUP(D6492,'Resources Final'!A:D,4,FALSE)=0,"",VLOOKUP(D6492,'Resources Final'!A:D,4,FALSE))</f>
        <v/>
      </c>
      <c r="M6492" s="3" t="str">
        <f>IF(VLOOKUP(D6492,'Resources Final'!A:E,5,FALSE)=0,"",VLOOKUP(D6492,'Resources Final'!A:E,5,FALSE))</f>
        <v/>
      </c>
      <c r="N6492" s="7" t="str">
        <f>IF(VLOOKUP(D6492,'Resources Final'!A:F,6,FALSE)=0,"",VLOOKUP(D6492,'Resources Final'!A:F,6,FALSE))</f>
        <v/>
      </c>
      <c r="O6492" s="3" t="str">
        <f>IF(VLOOKUP(D6492,'Resources Final'!A:G,7,FALSE)=0,"",VLOOKUP(D6492,'Resources Final'!A:G,7,FALSE))</f>
        <v/>
      </c>
    </row>
    <row r="6493" spans="1:15" x14ac:dyDescent="0.2">
      <c r="A6493" s="11">
        <v>990</v>
      </c>
      <c r="B6493" s="11" t="str">
        <f t="shared" si="116"/>
        <v>Fred C. and Mary R. Koch Foundation_DuBose, JoAnna20021000</v>
      </c>
      <c r="C6493" s="11" t="s">
        <v>4161</v>
      </c>
      <c r="D6493" s="11" t="s">
        <v>1033</v>
      </c>
      <c r="E6493" s="11" t="s">
        <v>1033</v>
      </c>
      <c r="F6493" s="4">
        <v>1000</v>
      </c>
      <c r="G6493" s="3">
        <v>2002</v>
      </c>
      <c r="H6493" s="3" t="s">
        <v>21</v>
      </c>
      <c r="I6493" s="12" t="s">
        <v>4162</v>
      </c>
      <c r="J6493" s="3">
        <v>44</v>
      </c>
      <c r="K6493" s="3" t="str">
        <f>IF(VLOOKUP(D6493,'Resources Final'!A:C,3,FALSE)=0,"",VLOOKUP(D6493,'Resources Final'!A:C,3,FALSE))</f>
        <v>Y</v>
      </c>
      <c r="L6493" s="3" t="str">
        <f>IF(VLOOKUP(D6493,'Resources Final'!A:D,4,FALSE)=0,"",VLOOKUP(D6493,'Resources Final'!A:D,4,FALSE))</f>
        <v/>
      </c>
      <c r="M6493" s="3" t="str">
        <f>IF(VLOOKUP(D6493,'Resources Final'!A:E,5,FALSE)=0,"",VLOOKUP(D6493,'Resources Final'!A:E,5,FALSE))</f>
        <v/>
      </c>
      <c r="N6493" s="7" t="str">
        <f>IF(VLOOKUP(D6493,'Resources Final'!A:F,6,FALSE)=0,"",VLOOKUP(D6493,'Resources Final'!A:F,6,FALSE))</f>
        <v/>
      </c>
      <c r="O6493" s="3" t="str">
        <f>IF(VLOOKUP(D6493,'Resources Final'!A:G,7,FALSE)=0,"",VLOOKUP(D6493,'Resources Final'!A:G,7,FALSE))</f>
        <v/>
      </c>
    </row>
    <row r="6494" spans="1:15" x14ac:dyDescent="0.2">
      <c r="A6494" s="11">
        <v>990</v>
      </c>
      <c r="B6494" s="11" t="str">
        <f t="shared" si="116"/>
        <v>Fred C. and Mary R. Koch Foundation_Dudley, John20021000</v>
      </c>
      <c r="C6494" s="11" t="s">
        <v>4161</v>
      </c>
      <c r="D6494" s="11" t="s">
        <v>1034</v>
      </c>
      <c r="E6494" s="11" t="s">
        <v>1034</v>
      </c>
      <c r="F6494" s="4">
        <v>1000</v>
      </c>
      <c r="G6494" s="3">
        <v>2002</v>
      </c>
      <c r="H6494" s="3" t="s">
        <v>21</v>
      </c>
      <c r="I6494" s="12" t="s">
        <v>4162</v>
      </c>
      <c r="J6494" s="3">
        <v>45</v>
      </c>
      <c r="K6494" s="3" t="str">
        <f>IF(VLOOKUP(D6494,'Resources Final'!A:C,3,FALSE)=0,"",VLOOKUP(D6494,'Resources Final'!A:C,3,FALSE))</f>
        <v>Y</v>
      </c>
      <c r="L6494" s="3" t="str">
        <f>IF(VLOOKUP(D6494,'Resources Final'!A:D,4,FALSE)=0,"",VLOOKUP(D6494,'Resources Final'!A:D,4,FALSE))</f>
        <v/>
      </c>
      <c r="M6494" s="3" t="str">
        <f>IF(VLOOKUP(D6494,'Resources Final'!A:E,5,FALSE)=0,"",VLOOKUP(D6494,'Resources Final'!A:E,5,FALSE))</f>
        <v/>
      </c>
      <c r="N6494" s="7" t="str">
        <f>IF(VLOOKUP(D6494,'Resources Final'!A:F,6,FALSE)=0,"",VLOOKUP(D6494,'Resources Final'!A:F,6,FALSE))</f>
        <v/>
      </c>
      <c r="O6494" s="3" t="str">
        <f>IF(VLOOKUP(D6494,'Resources Final'!A:G,7,FALSE)=0,"",VLOOKUP(D6494,'Resources Final'!A:G,7,FALSE))</f>
        <v/>
      </c>
    </row>
    <row r="6495" spans="1:15" x14ac:dyDescent="0.2">
      <c r="A6495" s="11">
        <v>990</v>
      </c>
      <c r="B6495" s="11" t="str">
        <f t="shared" si="116"/>
        <v>Fred C. and Mary R. Koch Foundation_Durkin, Brendon20021000</v>
      </c>
      <c r="C6495" s="11" t="s">
        <v>4161</v>
      </c>
      <c r="D6495" s="11" t="s">
        <v>1049</v>
      </c>
      <c r="E6495" s="11" t="s">
        <v>1049</v>
      </c>
      <c r="F6495" s="4">
        <v>1000</v>
      </c>
      <c r="G6495" s="3">
        <v>2002</v>
      </c>
      <c r="H6495" s="3" t="s">
        <v>21</v>
      </c>
      <c r="I6495" s="12" t="s">
        <v>4162</v>
      </c>
      <c r="J6495" s="3">
        <v>46</v>
      </c>
      <c r="K6495" s="3" t="str">
        <f>IF(VLOOKUP(D6495,'Resources Final'!A:C,3,FALSE)=0,"",VLOOKUP(D6495,'Resources Final'!A:C,3,FALSE))</f>
        <v>Y</v>
      </c>
      <c r="L6495" s="3" t="str">
        <f>IF(VLOOKUP(D6495,'Resources Final'!A:D,4,FALSE)=0,"",VLOOKUP(D6495,'Resources Final'!A:D,4,FALSE))</f>
        <v/>
      </c>
      <c r="M6495" s="3" t="str">
        <f>IF(VLOOKUP(D6495,'Resources Final'!A:E,5,FALSE)=0,"",VLOOKUP(D6495,'Resources Final'!A:E,5,FALSE))</f>
        <v/>
      </c>
      <c r="N6495" s="7" t="str">
        <f>IF(VLOOKUP(D6495,'Resources Final'!A:F,6,FALSE)=0,"",VLOOKUP(D6495,'Resources Final'!A:F,6,FALSE))</f>
        <v/>
      </c>
      <c r="O6495" s="3" t="str">
        <f>IF(VLOOKUP(D6495,'Resources Final'!A:G,7,FALSE)=0,"",VLOOKUP(D6495,'Resources Final'!A:G,7,FALSE))</f>
        <v/>
      </c>
    </row>
    <row r="6496" spans="1:15" x14ac:dyDescent="0.2">
      <c r="A6496" s="11">
        <v>990</v>
      </c>
      <c r="B6496" s="11" t="str">
        <f t="shared" si="116"/>
        <v>Fred C. and Mary R. Koch Foundation_Dysle, Rahamiah20021000</v>
      </c>
      <c r="C6496" s="11" t="s">
        <v>4161</v>
      </c>
      <c r="D6496" s="11" t="s">
        <v>1057</v>
      </c>
      <c r="E6496" s="11" t="s">
        <v>1057</v>
      </c>
      <c r="F6496" s="4">
        <v>1000</v>
      </c>
      <c r="G6496" s="3">
        <v>2002</v>
      </c>
      <c r="H6496" s="3" t="s">
        <v>21</v>
      </c>
      <c r="I6496" s="12" t="s">
        <v>4162</v>
      </c>
      <c r="J6496" s="3">
        <v>47</v>
      </c>
      <c r="K6496" s="3" t="str">
        <f>IF(VLOOKUP(D6496,'Resources Final'!A:C,3,FALSE)=0,"",VLOOKUP(D6496,'Resources Final'!A:C,3,FALSE))</f>
        <v>Y</v>
      </c>
      <c r="L6496" s="3" t="str">
        <f>IF(VLOOKUP(D6496,'Resources Final'!A:D,4,FALSE)=0,"",VLOOKUP(D6496,'Resources Final'!A:D,4,FALSE))</f>
        <v/>
      </c>
      <c r="M6496" s="3" t="str">
        <f>IF(VLOOKUP(D6496,'Resources Final'!A:E,5,FALSE)=0,"",VLOOKUP(D6496,'Resources Final'!A:E,5,FALSE))</f>
        <v/>
      </c>
      <c r="N6496" s="7" t="str">
        <f>IF(VLOOKUP(D6496,'Resources Final'!A:F,6,FALSE)=0,"",VLOOKUP(D6496,'Resources Final'!A:F,6,FALSE))</f>
        <v/>
      </c>
      <c r="O6496" s="3" t="str">
        <f>IF(VLOOKUP(D6496,'Resources Final'!A:G,7,FALSE)=0,"",VLOOKUP(D6496,'Resources Final'!A:G,7,FALSE))</f>
        <v/>
      </c>
    </row>
    <row r="6497" spans="1:15" x14ac:dyDescent="0.2">
      <c r="A6497" s="11">
        <v>990</v>
      </c>
      <c r="B6497" s="11" t="str">
        <f t="shared" si="116"/>
        <v>Fred C. and Mary R. Koch Foundation_Edgington, Lanette20021000</v>
      </c>
      <c r="C6497" s="11" t="s">
        <v>4161</v>
      </c>
      <c r="D6497" s="11" t="s">
        <v>1106</v>
      </c>
      <c r="E6497" s="11" t="s">
        <v>1106</v>
      </c>
      <c r="F6497" s="4">
        <v>1000</v>
      </c>
      <c r="G6497" s="3">
        <v>2002</v>
      </c>
      <c r="H6497" s="3" t="s">
        <v>21</v>
      </c>
      <c r="I6497" s="12" t="s">
        <v>4162</v>
      </c>
      <c r="J6497" s="3">
        <v>48</v>
      </c>
      <c r="K6497" s="3" t="str">
        <f>IF(VLOOKUP(D6497,'Resources Final'!A:C,3,FALSE)=0,"",VLOOKUP(D6497,'Resources Final'!A:C,3,FALSE))</f>
        <v>Y</v>
      </c>
      <c r="L6497" s="3" t="str">
        <f>IF(VLOOKUP(D6497,'Resources Final'!A:D,4,FALSE)=0,"",VLOOKUP(D6497,'Resources Final'!A:D,4,FALSE))</f>
        <v/>
      </c>
      <c r="M6497" s="3" t="str">
        <f>IF(VLOOKUP(D6497,'Resources Final'!A:E,5,FALSE)=0,"",VLOOKUP(D6497,'Resources Final'!A:E,5,FALSE))</f>
        <v/>
      </c>
      <c r="N6497" s="7" t="str">
        <f>IF(VLOOKUP(D6497,'Resources Final'!A:F,6,FALSE)=0,"",VLOOKUP(D6497,'Resources Final'!A:F,6,FALSE))</f>
        <v/>
      </c>
      <c r="O6497" s="3" t="str">
        <f>IF(VLOOKUP(D6497,'Resources Final'!A:G,7,FALSE)=0,"",VLOOKUP(D6497,'Resources Final'!A:G,7,FALSE))</f>
        <v/>
      </c>
    </row>
    <row r="6498" spans="1:15" x14ac:dyDescent="0.2">
      <c r="A6498" s="11">
        <v>990</v>
      </c>
      <c r="B6498" s="11" t="str">
        <f t="shared" si="116"/>
        <v>Fred C. and Mary R. Koch Foundation_Ellsworth, Elizabeth20021000</v>
      </c>
      <c r="C6498" s="11" t="s">
        <v>4161</v>
      </c>
      <c r="D6498" s="11" t="s">
        <v>1125</v>
      </c>
      <c r="E6498" s="11" t="s">
        <v>1125</v>
      </c>
      <c r="F6498" s="4">
        <v>1000</v>
      </c>
      <c r="G6498" s="3">
        <v>2002</v>
      </c>
      <c r="H6498" s="3" t="s">
        <v>21</v>
      </c>
      <c r="I6498" s="12" t="s">
        <v>4162</v>
      </c>
      <c r="J6498" s="3">
        <v>49</v>
      </c>
      <c r="K6498" s="3" t="str">
        <f>IF(VLOOKUP(D6498,'Resources Final'!A:C,3,FALSE)=0,"",VLOOKUP(D6498,'Resources Final'!A:C,3,FALSE))</f>
        <v>Y</v>
      </c>
      <c r="L6498" s="3" t="str">
        <f>IF(VLOOKUP(D6498,'Resources Final'!A:D,4,FALSE)=0,"",VLOOKUP(D6498,'Resources Final'!A:D,4,FALSE))</f>
        <v/>
      </c>
      <c r="M6498" s="3" t="str">
        <f>IF(VLOOKUP(D6498,'Resources Final'!A:E,5,FALSE)=0,"",VLOOKUP(D6498,'Resources Final'!A:E,5,FALSE))</f>
        <v/>
      </c>
      <c r="N6498" s="7" t="str">
        <f>IF(VLOOKUP(D6498,'Resources Final'!A:F,6,FALSE)=0,"",VLOOKUP(D6498,'Resources Final'!A:F,6,FALSE))</f>
        <v/>
      </c>
      <c r="O6498" s="3" t="str">
        <f>IF(VLOOKUP(D6498,'Resources Final'!A:G,7,FALSE)=0,"",VLOOKUP(D6498,'Resources Final'!A:G,7,FALSE))</f>
        <v/>
      </c>
    </row>
    <row r="6499" spans="1:15" x14ac:dyDescent="0.2">
      <c r="A6499" s="11">
        <v>990</v>
      </c>
      <c r="B6499" s="11" t="str">
        <f t="shared" si="116"/>
        <v>Fred C. and Mary R. Koch Foundation_Escobedo, David20021000</v>
      </c>
      <c r="C6499" s="11" t="s">
        <v>4161</v>
      </c>
      <c r="D6499" s="11" t="s">
        <v>1153</v>
      </c>
      <c r="E6499" s="11" t="s">
        <v>1153</v>
      </c>
      <c r="F6499" s="4">
        <v>1000</v>
      </c>
      <c r="G6499" s="3">
        <v>2002</v>
      </c>
      <c r="H6499" s="3" t="s">
        <v>21</v>
      </c>
      <c r="I6499" s="12" t="s">
        <v>4162</v>
      </c>
      <c r="J6499" s="3">
        <v>50</v>
      </c>
      <c r="K6499" s="3" t="str">
        <f>IF(VLOOKUP(D6499,'Resources Final'!A:C,3,FALSE)=0,"",VLOOKUP(D6499,'Resources Final'!A:C,3,FALSE))</f>
        <v>Y</v>
      </c>
      <c r="L6499" s="3" t="str">
        <f>IF(VLOOKUP(D6499,'Resources Final'!A:D,4,FALSE)=0,"",VLOOKUP(D6499,'Resources Final'!A:D,4,FALSE))</f>
        <v/>
      </c>
      <c r="M6499" s="3" t="str">
        <f>IF(VLOOKUP(D6499,'Resources Final'!A:E,5,FALSE)=0,"",VLOOKUP(D6499,'Resources Final'!A:E,5,FALSE))</f>
        <v/>
      </c>
      <c r="N6499" s="7" t="str">
        <f>IF(VLOOKUP(D6499,'Resources Final'!A:F,6,FALSE)=0,"",VLOOKUP(D6499,'Resources Final'!A:F,6,FALSE))</f>
        <v/>
      </c>
      <c r="O6499" s="3" t="str">
        <f>IF(VLOOKUP(D6499,'Resources Final'!A:G,7,FALSE)=0,"",VLOOKUP(D6499,'Resources Final'!A:G,7,FALSE))</f>
        <v/>
      </c>
    </row>
    <row r="6500" spans="1:15" x14ac:dyDescent="0.2">
      <c r="A6500" s="11">
        <v>990</v>
      </c>
      <c r="B6500" s="11" t="str">
        <f t="shared" si="116"/>
        <v>Fred C. and Mary R. Koch Foundation_Flohr, Nicole20021000</v>
      </c>
      <c r="C6500" s="11" t="s">
        <v>4161</v>
      </c>
      <c r="D6500" s="11" t="s">
        <v>1228</v>
      </c>
      <c r="E6500" s="11" t="s">
        <v>1228</v>
      </c>
      <c r="F6500" s="4">
        <v>1000</v>
      </c>
      <c r="G6500" s="3">
        <v>2002</v>
      </c>
      <c r="H6500" s="3" t="s">
        <v>21</v>
      </c>
      <c r="I6500" s="12" t="s">
        <v>4162</v>
      </c>
      <c r="J6500" s="3">
        <v>51</v>
      </c>
      <c r="K6500" s="3" t="str">
        <f>IF(VLOOKUP(D6500,'Resources Final'!A:C,3,FALSE)=0,"",VLOOKUP(D6500,'Resources Final'!A:C,3,FALSE))</f>
        <v>Y</v>
      </c>
      <c r="L6500" s="3" t="str">
        <f>IF(VLOOKUP(D6500,'Resources Final'!A:D,4,FALSE)=0,"",VLOOKUP(D6500,'Resources Final'!A:D,4,FALSE))</f>
        <v/>
      </c>
      <c r="M6500" s="3" t="str">
        <f>IF(VLOOKUP(D6500,'Resources Final'!A:E,5,FALSE)=0,"",VLOOKUP(D6500,'Resources Final'!A:E,5,FALSE))</f>
        <v/>
      </c>
      <c r="N6500" s="7" t="str">
        <f>IF(VLOOKUP(D6500,'Resources Final'!A:F,6,FALSE)=0,"",VLOOKUP(D6500,'Resources Final'!A:F,6,FALSE))</f>
        <v/>
      </c>
      <c r="O6500" s="3" t="str">
        <f>IF(VLOOKUP(D6500,'Resources Final'!A:G,7,FALSE)=0,"",VLOOKUP(D6500,'Resources Final'!A:G,7,FALSE))</f>
        <v/>
      </c>
    </row>
    <row r="6501" spans="1:15" x14ac:dyDescent="0.2">
      <c r="A6501" s="11">
        <v>990</v>
      </c>
      <c r="B6501" s="11" t="str">
        <f t="shared" si="116"/>
        <v>Fred C. and Mary R. Koch Foundation_Foss, Chris20021000</v>
      </c>
      <c r="C6501" s="11" t="s">
        <v>4161</v>
      </c>
      <c r="D6501" s="11" t="s">
        <v>1246</v>
      </c>
      <c r="E6501" s="11" t="s">
        <v>1246</v>
      </c>
      <c r="F6501" s="4">
        <v>1000</v>
      </c>
      <c r="G6501" s="3">
        <v>2002</v>
      </c>
      <c r="H6501" s="3" t="s">
        <v>21</v>
      </c>
      <c r="I6501" s="12" t="s">
        <v>4162</v>
      </c>
      <c r="J6501" s="3">
        <v>52</v>
      </c>
      <c r="K6501" s="3" t="str">
        <f>IF(VLOOKUP(D6501,'Resources Final'!A:C,3,FALSE)=0,"",VLOOKUP(D6501,'Resources Final'!A:C,3,FALSE))</f>
        <v>Y</v>
      </c>
      <c r="L6501" s="3" t="str">
        <f>IF(VLOOKUP(D6501,'Resources Final'!A:D,4,FALSE)=0,"",VLOOKUP(D6501,'Resources Final'!A:D,4,FALSE))</f>
        <v/>
      </c>
      <c r="M6501" s="3" t="str">
        <f>IF(VLOOKUP(D6501,'Resources Final'!A:E,5,FALSE)=0,"",VLOOKUP(D6501,'Resources Final'!A:E,5,FALSE))</f>
        <v/>
      </c>
      <c r="N6501" s="7" t="str">
        <f>IF(VLOOKUP(D6501,'Resources Final'!A:F,6,FALSE)=0,"",VLOOKUP(D6501,'Resources Final'!A:F,6,FALSE))</f>
        <v/>
      </c>
      <c r="O6501" s="3" t="str">
        <f>IF(VLOOKUP(D6501,'Resources Final'!A:G,7,FALSE)=0,"",VLOOKUP(D6501,'Resources Final'!A:G,7,FALSE))</f>
        <v/>
      </c>
    </row>
    <row r="6502" spans="1:15" x14ac:dyDescent="0.2">
      <c r="A6502" s="11">
        <v>990</v>
      </c>
      <c r="B6502" s="11" t="str">
        <f t="shared" si="116"/>
        <v>Fred C. and Mary R. Koch Foundation_Friend, Erin20021000</v>
      </c>
      <c r="C6502" s="11" t="s">
        <v>4161</v>
      </c>
      <c r="D6502" s="11" t="s">
        <v>1303</v>
      </c>
      <c r="E6502" s="11" t="s">
        <v>1303</v>
      </c>
      <c r="F6502" s="4">
        <v>1000</v>
      </c>
      <c r="G6502" s="3">
        <v>2002</v>
      </c>
      <c r="H6502" s="3" t="s">
        <v>21</v>
      </c>
      <c r="I6502" s="12" t="s">
        <v>4162</v>
      </c>
      <c r="J6502" s="3">
        <v>53</v>
      </c>
      <c r="K6502" s="3" t="str">
        <f>IF(VLOOKUP(D6502,'Resources Final'!A:C,3,FALSE)=0,"",VLOOKUP(D6502,'Resources Final'!A:C,3,FALSE))</f>
        <v>Y</v>
      </c>
      <c r="L6502" s="3" t="str">
        <f>IF(VLOOKUP(D6502,'Resources Final'!A:D,4,FALSE)=0,"",VLOOKUP(D6502,'Resources Final'!A:D,4,FALSE))</f>
        <v/>
      </c>
      <c r="M6502" s="3" t="str">
        <f>IF(VLOOKUP(D6502,'Resources Final'!A:E,5,FALSE)=0,"",VLOOKUP(D6502,'Resources Final'!A:E,5,FALSE))</f>
        <v/>
      </c>
      <c r="N6502" s="7" t="str">
        <f>IF(VLOOKUP(D6502,'Resources Final'!A:F,6,FALSE)=0,"",VLOOKUP(D6502,'Resources Final'!A:F,6,FALSE))</f>
        <v/>
      </c>
      <c r="O6502" s="3" t="str">
        <f>IF(VLOOKUP(D6502,'Resources Final'!A:G,7,FALSE)=0,"",VLOOKUP(D6502,'Resources Final'!A:G,7,FALSE))</f>
        <v/>
      </c>
    </row>
    <row r="6503" spans="1:15" x14ac:dyDescent="0.2">
      <c r="A6503" s="11">
        <v>990</v>
      </c>
      <c r="B6503" s="11" t="str">
        <f t="shared" si="116"/>
        <v>Fred C. and Mary R. Koch Foundation_Gartner, Benjamin20021000</v>
      </c>
      <c r="C6503" s="11" t="s">
        <v>4161</v>
      </c>
      <c r="D6503" s="11" t="s">
        <v>1350</v>
      </c>
      <c r="E6503" s="11" t="s">
        <v>1350</v>
      </c>
      <c r="F6503" s="4">
        <v>1000</v>
      </c>
      <c r="G6503" s="3">
        <v>2002</v>
      </c>
      <c r="H6503" s="3" t="s">
        <v>21</v>
      </c>
      <c r="I6503" s="12" t="s">
        <v>4162</v>
      </c>
      <c r="J6503" s="3">
        <v>54</v>
      </c>
      <c r="K6503" s="3" t="str">
        <f>IF(VLOOKUP(D6503,'Resources Final'!A:C,3,FALSE)=0,"",VLOOKUP(D6503,'Resources Final'!A:C,3,FALSE))</f>
        <v>Y</v>
      </c>
      <c r="L6503" s="3" t="str">
        <f>IF(VLOOKUP(D6503,'Resources Final'!A:D,4,FALSE)=0,"",VLOOKUP(D6503,'Resources Final'!A:D,4,FALSE))</f>
        <v/>
      </c>
      <c r="M6503" s="3" t="str">
        <f>IF(VLOOKUP(D6503,'Resources Final'!A:E,5,FALSE)=0,"",VLOOKUP(D6503,'Resources Final'!A:E,5,FALSE))</f>
        <v/>
      </c>
      <c r="N6503" s="7" t="str">
        <f>IF(VLOOKUP(D6503,'Resources Final'!A:F,6,FALSE)=0,"",VLOOKUP(D6503,'Resources Final'!A:F,6,FALSE))</f>
        <v/>
      </c>
      <c r="O6503" s="3" t="str">
        <f>IF(VLOOKUP(D6503,'Resources Final'!A:G,7,FALSE)=0,"",VLOOKUP(D6503,'Resources Final'!A:G,7,FALSE))</f>
        <v/>
      </c>
    </row>
    <row r="6504" spans="1:15" x14ac:dyDescent="0.2">
      <c r="A6504" s="11">
        <v>990</v>
      </c>
      <c r="B6504" s="11" t="str">
        <f t="shared" si="116"/>
        <v>Fred C. and Mary R. Koch Foundation_Garwood, Kyle20021000</v>
      </c>
      <c r="C6504" s="11" t="s">
        <v>4161</v>
      </c>
      <c r="D6504" s="11" t="s">
        <v>1354</v>
      </c>
      <c r="E6504" s="11" t="s">
        <v>1354</v>
      </c>
      <c r="F6504" s="4">
        <v>1000</v>
      </c>
      <c r="G6504" s="3">
        <v>2002</v>
      </c>
      <c r="H6504" s="3" t="s">
        <v>21</v>
      </c>
      <c r="I6504" s="12" t="s">
        <v>4162</v>
      </c>
      <c r="J6504" s="3">
        <v>55</v>
      </c>
      <c r="K6504" s="3" t="str">
        <f>IF(VLOOKUP(D6504,'Resources Final'!A:C,3,FALSE)=0,"",VLOOKUP(D6504,'Resources Final'!A:C,3,FALSE))</f>
        <v>Y</v>
      </c>
      <c r="L6504" s="3" t="str">
        <f>IF(VLOOKUP(D6504,'Resources Final'!A:D,4,FALSE)=0,"",VLOOKUP(D6504,'Resources Final'!A:D,4,FALSE))</f>
        <v/>
      </c>
      <c r="M6504" s="3" t="str">
        <f>IF(VLOOKUP(D6504,'Resources Final'!A:E,5,FALSE)=0,"",VLOOKUP(D6504,'Resources Final'!A:E,5,FALSE))</f>
        <v/>
      </c>
      <c r="N6504" s="7" t="str">
        <f>IF(VLOOKUP(D6504,'Resources Final'!A:F,6,FALSE)=0,"",VLOOKUP(D6504,'Resources Final'!A:F,6,FALSE))</f>
        <v/>
      </c>
      <c r="O6504" s="3" t="str">
        <f>IF(VLOOKUP(D6504,'Resources Final'!A:G,7,FALSE)=0,"",VLOOKUP(D6504,'Resources Final'!A:G,7,FALSE))</f>
        <v/>
      </c>
    </row>
    <row r="6505" spans="1:15" x14ac:dyDescent="0.2">
      <c r="A6505" s="11">
        <v>990</v>
      </c>
      <c r="B6505" s="11" t="str">
        <f t="shared" si="116"/>
        <v>Fred C. and Mary R. Koch Foundation_Gerrior, Devin20021000</v>
      </c>
      <c r="C6505" s="11" t="s">
        <v>4161</v>
      </c>
      <c r="D6505" s="11" t="s">
        <v>1390</v>
      </c>
      <c r="E6505" s="11" t="s">
        <v>1390</v>
      </c>
      <c r="F6505" s="4">
        <v>1000</v>
      </c>
      <c r="G6505" s="3">
        <v>2002</v>
      </c>
      <c r="H6505" s="3" t="s">
        <v>21</v>
      </c>
      <c r="I6505" s="12" t="s">
        <v>4162</v>
      </c>
      <c r="J6505" s="3">
        <v>56</v>
      </c>
      <c r="K6505" s="3" t="str">
        <f>IF(VLOOKUP(D6505,'Resources Final'!A:C,3,FALSE)=0,"",VLOOKUP(D6505,'Resources Final'!A:C,3,FALSE))</f>
        <v>Y</v>
      </c>
      <c r="L6505" s="3" t="str">
        <f>IF(VLOOKUP(D6505,'Resources Final'!A:D,4,FALSE)=0,"",VLOOKUP(D6505,'Resources Final'!A:D,4,FALSE))</f>
        <v/>
      </c>
      <c r="M6505" s="3" t="str">
        <f>IF(VLOOKUP(D6505,'Resources Final'!A:E,5,FALSE)=0,"",VLOOKUP(D6505,'Resources Final'!A:E,5,FALSE))</f>
        <v/>
      </c>
      <c r="N6505" s="7" t="str">
        <f>IF(VLOOKUP(D6505,'Resources Final'!A:F,6,FALSE)=0,"",VLOOKUP(D6505,'Resources Final'!A:F,6,FALSE))</f>
        <v/>
      </c>
      <c r="O6505" s="3" t="str">
        <f>IF(VLOOKUP(D6505,'Resources Final'!A:G,7,FALSE)=0,"",VLOOKUP(D6505,'Resources Final'!A:G,7,FALSE))</f>
        <v/>
      </c>
    </row>
    <row r="6506" spans="1:15" x14ac:dyDescent="0.2">
      <c r="A6506" s="11">
        <v>990</v>
      </c>
      <c r="B6506" s="11" t="str">
        <f t="shared" si="116"/>
        <v>Fred C. and Mary R. Koch Foundation_Gibbens, Jennifer20021000</v>
      </c>
      <c r="C6506" s="11" t="s">
        <v>4161</v>
      </c>
      <c r="D6506" s="11" t="s">
        <v>1394</v>
      </c>
      <c r="E6506" s="11" t="s">
        <v>1394</v>
      </c>
      <c r="F6506" s="4">
        <v>1000</v>
      </c>
      <c r="G6506" s="3">
        <v>2002</v>
      </c>
      <c r="H6506" s="3" t="s">
        <v>21</v>
      </c>
      <c r="I6506" s="12" t="s">
        <v>4162</v>
      </c>
      <c r="J6506" s="3">
        <v>57</v>
      </c>
      <c r="K6506" s="3" t="str">
        <f>IF(VLOOKUP(D6506,'Resources Final'!A:C,3,FALSE)=0,"",VLOOKUP(D6506,'Resources Final'!A:C,3,FALSE))</f>
        <v>Y</v>
      </c>
      <c r="L6506" s="3" t="str">
        <f>IF(VLOOKUP(D6506,'Resources Final'!A:D,4,FALSE)=0,"",VLOOKUP(D6506,'Resources Final'!A:D,4,FALSE))</f>
        <v/>
      </c>
      <c r="M6506" s="3" t="str">
        <f>IF(VLOOKUP(D6506,'Resources Final'!A:E,5,FALSE)=0,"",VLOOKUP(D6506,'Resources Final'!A:E,5,FALSE))</f>
        <v/>
      </c>
      <c r="N6506" s="7" t="str">
        <f>IF(VLOOKUP(D6506,'Resources Final'!A:F,6,FALSE)=0,"",VLOOKUP(D6506,'Resources Final'!A:F,6,FALSE))</f>
        <v/>
      </c>
      <c r="O6506" s="3" t="str">
        <f>IF(VLOOKUP(D6506,'Resources Final'!A:G,7,FALSE)=0,"",VLOOKUP(D6506,'Resources Final'!A:G,7,FALSE))</f>
        <v/>
      </c>
    </row>
    <row r="6507" spans="1:15" x14ac:dyDescent="0.2">
      <c r="A6507" s="11">
        <v>990</v>
      </c>
      <c r="B6507" s="11" t="str">
        <f t="shared" si="116"/>
        <v>Fred C. and Mary R. Koch Foundation_Grant, Laura Beth20021000</v>
      </c>
      <c r="C6507" s="11" t="s">
        <v>4161</v>
      </c>
      <c r="D6507" s="11" t="s">
        <v>1441</v>
      </c>
      <c r="E6507" s="11" t="s">
        <v>1441</v>
      </c>
      <c r="F6507" s="4">
        <v>1000</v>
      </c>
      <c r="G6507" s="3">
        <v>2002</v>
      </c>
      <c r="H6507" s="3" t="s">
        <v>21</v>
      </c>
      <c r="I6507" s="12" t="s">
        <v>4162</v>
      </c>
      <c r="J6507" s="3">
        <v>58</v>
      </c>
      <c r="K6507" s="3" t="str">
        <f>IF(VLOOKUP(D6507,'Resources Final'!A:C,3,FALSE)=0,"",VLOOKUP(D6507,'Resources Final'!A:C,3,FALSE))</f>
        <v>Y</v>
      </c>
      <c r="L6507" s="3" t="str">
        <f>IF(VLOOKUP(D6507,'Resources Final'!A:D,4,FALSE)=0,"",VLOOKUP(D6507,'Resources Final'!A:D,4,FALSE))</f>
        <v/>
      </c>
      <c r="M6507" s="3" t="str">
        <f>IF(VLOOKUP(D6507,'Resources Final'!A:E,5,FALSE)=0,"",VLOOKUP(D6507,'Resources Final'!A:E,5,FALSE))</f>
        <v/>
      </c>
      <c r="N6507" s="7" t="str">
        <f>IF(VLOOKUP(D6507,'Resources Final'!A:F,6,FALSE)=0,"",VLOOKUP(D6507,'Resources Final'!A:F,6,FALSE))</f>
        <v/>
      </c>
      <c r="O6507" s="3" t="str">
        <f>IF(VLOOKUP(D6507,'Resources Final'!A:G,7,FALSE)=0,"",VLOOKUP(D6507,'Resources Final'!A:G,7,FALSE))</f>
        <v/>
      </c>
    </row>
    <row r="6508" spans="1:15" x14ac:dyDescent="0.2">
      <c r="A6508" s="11">
        <v>990</v>
      </c>
      <c r="B6508" s="11" t="str">
        <f t="shared" si="116"/>
        <v>Fred C. and Mary R. Koch Foundation_Harrison, Alissa20021000</v>
      </c>
      <c r="C6508" s="11" t="s">
        <v>4161</v>
      </c>
      <c r="D6508" s="11" t="s">
        <v>1534</v>
      </c>
      <c r="E6508" s="11" t="s">
        <v>1534</v>
      </c>
      <c r="F6508" s="4">
        <v>1000</v>
      </c>
      <c r="G6508" s="3">
        <v>2002</v>
      </c>
      <c r="H6508" s="3" t="s">
        <v>21</v>
      </c>
      <c r="I6508" s="12" t="s">
        <v>4162</v>
      </c>
      <c r="J6508" s="3">
        <v>59</v>
      </c>
      <c r="K6508" s="3" t="str">
        <f>IF(VLOOKUP(D6508,'Resources Final'!A:C,3,FALSE)=0,"",VLOOKUP(D6508,'Resources Final'!A:C,3,FALSE))</f>
        <v>Y</v>
      </c>
      <c r="L6508" s="3" t="str">
        <f>IF(VLOOKUP(D6508,'Resources Final'!A:D,4,FALSE)=0,"",VLOOKUP(D6508,'Resources Final'!A:D,4,FALSE))</f>
        <v/>
      </c>
      <c r="M6508" s="3" t="str">
        <f>IF(VLOOKUP(D6508,'Resources Final'!A:E,5,FALSE)=0,"",VLOOKUP(D6508,'Resources Final'!A:E,5,FALSE))</f>
        <v/>
      </c>
      <c r="N6508" s="7" t="str">
        <f>IF(VLOOKUP(D6508,'Resources Final'!A:F,6,FALSE)=0,"",VLOOKUP(D6508,'Resources Final'!A:F,6,FALSE))</f>
        <v/>
      </c>
      <c r="O6508" s="3" t="str">
        <f>IF(VLOOKUP(D6508,'Resources Final'!A:G,7,FALSE)=0,"",VLOOKUP(D6508,'Resources Final'!A:G,7,FALSE))</f>
        <v/>
      </c>
    </row>
    <row r="6509" spans="1:15" x14ac:dyDescent="0.2">
      <c r="A6509" s="11">
        <v>990</v>
      </c>
      <c r="B6509" s="11" t="str">
        <f t="shared" si="116"/>
        <v>Fred C. and Mary R. Koch Foundation_Heinerman, Andrea20021000</v>
      </c>
      <c r="C6509" s="11" t="s">
        <v>4161</v>
      </c>
      <c r="D6509" s="11" t="s">
        <v>1556</v>
      </c>
      <c r="E6509" s="11" t="s">
        <v>1556</v>
      </c>
      <c r="F6509" s="4">
        <v>1000</v>
      </c>
      <c r="G6509" s="3">
        <v>2002</v>
      </c>
      <c r="H6509" s="3" t="s">
        <v>21</v>
      </c>
      <c r="I6509" s="12" t="s">
        <v>4162</v>
      </c>
      <c r="J6509" s="3">
        <v>60</v>
      </c>
      <c r="K6509" s="3" t="str">
        <f>IF(VLOOKUP(D6509,'Resources Final'!A:C,3,FALSE)=0,"",VLOOKUP(D6509,'Resources Final'!A:C,3,FALSE))</f>
        <v>Y</v>
      </c>
      <c r="L6509" s="3" t="str">
        <f>IF(VLOOKUP(D6509,'Resources Final'!A:D,4,FALSE)=0,"",VLOOKUP(D6509,'Resources Final'!A:D,4,FALSE))</f>
        <v/>
      </c>
      <c r="M6509" s="3" t="str">
        <f>IF(VLOOKUP(D6509,'Resources Final'!A:E,5,FALSE)=0,"",VLOOKUP(D6509,'Resources Final'!A:E,5,FALSE))</f>
        <v/>
      </c>
      <c r="N6509" s="7" t="str">
        <f>IF(VLOOKUP(D6509,'Resources Final'!A:F,6,FALSE)=0,"",VLOOKUP(D6509,'Resources Final'!A:F,6,FALSE))</f>
        <v/>
      </c>
      <c r="O6509" s="3" t="str">
        <f>IF(VLOOKUP(D6509,'Resources Final'!A:G,7,FALSE)=0,"",VLOOKUP(D6509,'Resources Final'!A:G,7,FALSE))</f>
        <v/>
      </c>
    </row>
    <row r="6510" spans="1:15" x14ac:dyDescent="0.2">
      <c r="A6510" s="11">
        <v>990</v>
      </c>
      <c r="B6510" s="11" t="str">
        <f t="shared" si="116"/>
        <v>Fred C. and Mary R. Koch Foundation_Helmer, Jennifer20021000</v>
      </c>
      <c r="C6510" s="11" t="s">
        <v>4161</v>
      </c>
      <c r="D6510" s="11" t="s">
        <v>1561</v>
      </c>
      <c r="E6510" s="11" t="s">
        <v>1561</v>
      </c>
      <c r="F6510" s="4">
        <v>1000</v>
      </c>
      <c r="G6510" s="3">
        <v>2002</v>
      </c>
      <c r="H6510" s="3" t="s">
        <v>21</v>
      </c>
      <c r="I6510" s="12" t="s">
        <v>4162</v>
      </c>
      <c r="J6510" s="3">
        <v>61</v>
      </c>
      <c r="K6510" s="3" t="str">
        <f>IF(VLOOKUP(D6510,'Resources Final'!A:C,3,FALSE)=0,"",VLOOKUP(D6510,'Resources Final'!A:C,3,FALSE))</f>
        <v>Y</v>
      </c>
      <c r="L6510" s="3" t="str">
        <f>IF(VLOOKUP(D6510,'Resources Final'!A:D,4,FALSE)=0,"",VLOOKUP(D6510,'Resources Final'!A:D,4,FALSE))</f>
        <v/>
      </c>
      <c r="M6510" s="3" t="str">
        <f>IF(VLOOKUP(D6510,'Resources Final'!A:E,5,FALSE)=0,"",VLOOKUP(D6510,'Resources Final'!A:E,5,FALSE))</f>
        <v/>
      </c>
      <c r="N6510" s="7" t="str">
        <f>IF(VLOOKUP(D6510,'Resources Final'!A:F,6,FALSE)=0,"",VLOOKUP(D6510,'Resources Final'!A:F,6,FALSE))</f>
        <v/>
      </c>
      <c r="O6510" s="3" t="str">
        <f>IF(VLOOKUP(D6510,'Resources Final'!A:G,7,FALSE)=0,"",VLOOKUP(D6510,'Resources Final'!A:G,7,FALSE))</f>
        <v/>
      </c>
    </row>
    <row r="6511" spans="1:15" x14ac:dyDescent="0.2">
      <c r="A6511" s="11">
        <v>990</v>
      </c>
      <c r="B6511" s="11" t="str">
        <f t="shared" si="116"/>
        <v>Fred C. and Mary R. Koch Foundation_Hobbs, Aaron20021000</v>
      </c>
      <c r="C6511" s="11" t="s">
        <v>4161</v>
      </c>
      <c r="D6511" s="11" t="s">
        <v>1597</v>
      </c>
      <c r="E6511" s="11" t="s">
        <v>1597</v>
      </c>
      <c r="F6511" s="4">
        <v>1000</v>
      </c>
      <c r="G6511" s="3">
        <v>2002</v>
      </c>
      <c r="H6511" s="3" t="s">
        <v>21</v>
      </c>
      <c r="I6511" s="12" t="s">
        <v>4162</v>
      </c>
      <c r="J6511" s="3">
        <v>62</v>
      </c>
      <c r="K6511" s="3" t="str">
        <f>IF(VLOOKUP(D6511,'Resources Final'!A:C,3,FALSE)=0,"",VLOOKUP(D6511,'Resources Final'!A:C,3,FALSE))</f>
        <v>Y</v>
      </c>
      <c r="L6511" s="3" t="str">
        <f>IF(VLOOKUP(D6511,'Resources Final'!A:D,4,FALSE)=0,"",VLOOKUP(D6511,'Resources Final'!A:D,4,FALSE))</f>
        <v/>
      </c>
      <c r="M6511" s="3" t="str">
        <f>IF(VLOOKUP(D6511,'Resources Final'!A:E,5,FALSE)=0,"",VLOOKUP(D6511,'Resources Final'!A:E,5,FALSE))</f>
        <v/>
      </c>
      <c r="N6511" s="7" t="str">
        <f>IF(VLOOKUP(D6511,'Resources Final'!A:F,6,FALSE)=0,"",VLOOKUP(D6511,'Resources Final'!A:F,6,FALSE))</f>
        <v/>
      </c>
      <c r="O6511" s="3" t="str">
        <f>IF(VLOOKUP(D6511,'Resources Final'!A:G,7,FALSE)=0,"",VLOOKUP(D6511,'Resources Final'!A:G,7,FALSE))</f>
        <v/>
      </c>
    </row>
    <row r="6512" spans="1:15" x14ac:dyDescent="0.2">
      <c r="A6512" s="11">
        <v>990</v>
      </c>
      <c r="B6512" s="11" t="str">
        <f t="shared" si="116"/>
        <v>Fred C. and Mary R. Koch Foundation_Hobbs, Matthew20021000</v>
      </c>
      <c r="C6512" s="11" t="s">
        <v>4161</v>
      </c>
      <c r="D6512" s="11" t="s">
        <v>1600</v>
      </c>
      <c r="E6512" s="11" t="s">
        <v>1600</v>
      </c>
      <c r="F6512" s="4">
        <v>1000</v>
      </c>
      <c r="G6512" s="3">
        <v>2002</v>
      </c>
      <c r="H6512" s="3" t="s">
        <v>21</v>
      </c>
      <c r="I6512" s="12" t="s">
        <v>4162</v>
      </c>
      <c r="J6512" s="3">
        <v>63</v>
      </c>
      <c r="K6512" s="3" t="str">
        <f>IF(VLOOKUP(D6512,'Resources Final'!A:C,3,FALSE)=0,"",VLOOKUP(D6512,'Resources Final'!A:C,3,FALSE))</f>
        <v>Y</v>
      </c>
      <c r="L6512" s="3" t="str">
        <f>IF(VLOOKUP(D6512,'Resources Final'!A:D,4,FALSE)=0,"",VLOOKUP(D6512,'Resources Final'!A:D,4,FALSE))</f>
        <v/>
      </c>
      <c r="M6512" s="3" t="str">
        <f>IF(VLOOKUP(D6512,'Resources Final'!A:E,5,FALSE)=0,"",VLOOKUP(D6512,'Resources Final'!A:E,5,FALSE))</f>
        <v/>
      </c>
      <c r="N6512" s="7" t="str">
        <f>IF(VLOOKUP(D6512,'Resources Final'!A:F,6,FALSE)=0,"",VLOOKUP(D6512,'Resources Final'!A:F,6,FALSE))</f>
        <v/>
      </c>
      <c r="O6512" s="3" t="str">
        <f>IF(VLOOKUP(D6512,'Resources Final'!A:G,7,FALSE)=0,"",VLOOKUP(D6512,'Resources Final'!A:G,7,FALSE))</f>
        <v/>
      </c>
    </row>
    <row r="6513" spans="1:15" x14ac:dyDescent="0.2">
      <c r="A6513" s="11">
        <v>990</v>
      </c>
      <c r="B6513" s="11" t="str">
        <f t="shared" si="116"/>
        <v>Fred C. and Mary R. Koch Foundation_Howden, Sally20021000</v>
      </c>
      <c r="C6513" s="11" t="s">
        <v>4161</v>
      </c>
      <c r="D6513" s="11" t="s">
        <v>1627</v>
      </c>
      <c r="E6513" s="11" t="s">
        <v>1627</v>
      </c>
      <c r="F6513" s="4">
        <v>1000</v>
      </c>
      <c r="G6513" s="3">
        <v>2002</v>
      </c>
      <c r="H6513" s="3" t="s">
        <v>21</v>
      </c>
      <c r="I6513" s="12" t="s">
        <v>4162</v>
      </c>
      <c r="J6513" s="3">
        <v>64</v>
      </c>
      <c r="K6513" s="3" t="str">
        <f>IF(VLOOKUP(D6513,'Resources Final'!A:C,3,FALSE)=0,"",VLOOKUP(D6513,'Resources Final'!A:C,3,FALSE))</f>
        <v>Y</v>
      </c>
      <c r="L6513" s="3" t="str">
        <f>IF(VLOOKUP(D6513,'Resources Final'!A:D,4,FALSE)=0,"",VLOOKUP(D6513,'Resources Final'!A:D,4,FALSE))</f>
        <v/>
      </c>
      <c r="M6513" s="3" t="str">
        <f>IF(VLOOKUP(D6513,'Resources Final'!A:E,5,FALSE)=0,"",VLOOKUP(D6513,'Resources Final'!A:E,5,FALSE))</f>
        <v/>
      </c>
      <c r="N6513" s="7" t="str">
        <f>IF(VLOOKUP(D6513,'Resources Final'!A:F,6,FALSE)=0,"",VLOOKUP(D6513,'Resources Final'!A:F,6,FALSE))</f>
        <v/>
      </c>
      <c r="O6513" s="3" t="str">
        <f>IF(VLOOKUP(D6513,'Resources Final'!A:G,7,FALSE)=0,"",VLOOKUP(D6513,'Resources Final'!A:G,7,FALSE))</f>
        <v/>
      </c>
    </row>
    <row r="6514" spans="1:15" x14ac:dyDescent="0.2">
      <c r="A6514" s="11">
        <v>990</v>
      </c>
      <c r="B6514" s="11" t="str">
        <f t="shared" si="116"/>
        <v>Fred C. and Mary R. Koch Foundation_Hsu, Yung-Hsiang20021000</v>
      </c>
      <c r="C6514" s="11" t="s">
        <v>4161</v>
      </c>
      <c r="D6514" s="11" t="s">
        <v>1631</v>
      </c>
      <c r="E6514" s="11" t="s">
        <v>1631</v>
      </c>
      <c r="F6514" s="4">
        <v>1000</v>
      </c>
      <c r="G6514" s="3">
        <v>2002</v>
      </c>
      <c r="H6514" s="3" t="s">
        <v>21</v>
      </c>
      <c r="I6514" s="12" t="s">
        <v>4162</v>
      </c>
      <c r="J6514" s="3">
        <v>65</v>
      </c>
      <c r="K6514" s="3" t="str">
        <f>IF(VLOOKUP(D6514,'Resources Final'!A:C,3,FALSE)=0,"",VLOOKUP(D6514,'Resources Final'!A:C,3,FALSE))</f>
        <v>Y</v>
      </c>
      <c r="L6514" s="3" t="str">
        <f>IF(VLOOKUP(D6514,'Resources Final'!A:D,4,FALSE)=0,"",VLOOKUP(D6514,'Resources Final'!A:D,4,FALSE))</f>
        <v/>
      </c>
      <c r="M6514" s="3" t="str">
        <f>IF(VLOOKUP(D6514,'Resources Final'!A:E,5,FALSE)=0,"",VLOOKUP(D6514,'Resources Final'!A:E,5,FALSE))</f>
        <v/>
      </c>
      <c r="N6514" s="7" t="str">
        <f>IF(VLOOKUP(D6514,'Resources Final'!A:F,6,FALSE)=0,"",VLOOKUP(D6514,'Resources Final'!A:F,6,FALSE))</f>
        <v/>
      </c>
      <c r="O6514" s="3" t="str">
        <f>IF(VLOOKUP(D6514,'Resources Final'!A:G,7,FALSE)=0,"",VLOOKUP(D6514,'Resources Final'!A:G,7,FALSE))</f>
        <v/>
      </c>
    </row>
    <row r="6515" spans="1:15" x14ac:dyDescent="0.2">
      <c r="A6515" s="11">
        <v>990</v>
      </c>
      <c r="B6515" s="11" t="str">
        <f t="shared" si="116"/>
        <v>Fred C. and Mary R. Koch Foundation_Hydrick, Kelli20021000</v>
      </c>
      <c r="C6515" s="11" t="s">
        <v>4161</v>
      </c>
      <c r="D6515" s="11" t="s">
        <v>1652</v>
      </c>
      <c r="E6515" s="11" t="s">
        <v>1652</v>
      </c>
      <c r="F6515" s="4">
        <v>1000</v>
      </c>
      <c r="G6515" s="3">
        <v>2002</v>
      </c>
      <c r="H6515" s="3" t="s">
        <v>21</v>
      </c>
      <c r="I6515" s="12" t="s">
        <v>4162</v>
      </c>
      <c r="J6515" s="3">
        <v>66</v>
      </c>
      <c r="K6515" s="3" t="str">
        <f>IF(VLOOKUP(D6515,'Resources Final'!A:C,3,FALSE)=0,"",VLOOKUP(D6515,'Resources Final'!A:C,3,FALSE))</f>
        <v>Y</v>
      </c>
      <c r="L6515" s="3" t="str">
        <f>IF(VLOOKUP(D6515,'Resources Final'!A:D,4,FALSE)=0,"",VLOOKUP(D6515,'Resources Final'!A:D,4,FALSE))</f>
        <v/>
      </c>
      <c r="M6515" s="3" t="str">
        <f>IF(VLOOKUP(D6515,'Resources Final'!A:E,5,FALSE)=0,"",VLOOKUP(D6515,'Resources Final'!A:E,5,FALSE))</f>
        <v/>
      </c>
      <c r="N6515" s="7" t="str">
        <f>IF(VLOOKUP(D6515,'Resources Final'!A:F,6,FALSE)=0,"",VLOOKUP(D6515,'Resources Final'!A:F,6,FALSE))</f>
        <v/>
      </c>
      <c r="O6515" s="3" t="str">
        <f>IF(VLOOKUP(D6515,'Resources Final'!A:G,7,FALSE)=0,"",VLOOKUP(D6515,'Resources Final'!A:G,7,FALSE))</f>
        <v/>
      </c>
    </row>
    <row r="6516" spans="1:15" x14ac:dyDescent="0.2">
      <c r="A6516" s="11">
        <v>990</v>
      </c>
      <c r="B6516" s="11" t="str">
        <f t="shared" si="116"/>
        <v>Fred C. and Mary R. Koch Foundation_Irwin, Adam20021000</v>
      </c>
      <c r="C6516" s="11" t="s">
        <v>4161</v>
      </c>
      <c r="D6516" s="11" t="s">
        <v>1713</v>
      </c>
      <c r="E6516" s="11" t="s">
        <v>1713</v>
      </c>
      <c r="F6516" s="4">
        <v>1000</v>
      </c>
      <c r="G6516" s="3">
        <v>2002</v>
      </c>
      <c r="H6516" s="3" t="s">
        <v>21</v>
      </c>
      <c r="I6516" s="12" t="s">
        <v>4162</v>
      </c>
      <c r="J6516" s="3">
        <v>67</v>
      </c>
      <c r="K6516" s="3" t="str">
        <f>IF(VLOOKUP(D6516,'Resources Final'!A:C,3,FALSE)=0,"",VLOOKUP(D6516,'Resources Final'!A:C,3,FALSE))</f>
        <v>Y</v>
      </c>
      <c r="L6516" s="3" t="str">
        <f>IF(VLOOKUP(D6516,'Resources Final'!A:D,4,FALSE)=0,"",VLOOKUP(D6516,'Resources Final'!A:D,4,FALSE))</f>
        <v/>
      </c>
      <c r="M6516" s="3" t="str">
        <f>IF(VLOOKUP(D6516,'Resources Final'!A:E,5,FALSE)=0,"",VLOOKUP(D6516,'Resources Final'!A:E,5,FALSE))</f>
        <v/>
      </c>
      <c r="N6516" s="7" t="str">
        <f>IF(VLOOKUP(D6516,'Resources Final'!A:F,6,FALSE)=0,"",VLOOKUP(D6516,'Resources Final'!A:F,6,FALSE))</f>
        <v/>
      </c>
      <c r="O6516" s="3" t="str">
        <f>IF(VLOOKUP(D6516,'Resources Final'!A:G,7,FALSE)=0,"",VLOOKUP(D6516,'Resources Final'!A:G,7,FALSE))</f>
        <v/>
      </c>
    </row>
    <row r="6517" spans="1:15" x14ac:dyDescent="0.2">
      <c r="A6517" s="11">
        <v>990</v>
      </c>
      <c r="B6517" s="11" t="str">
        <f t="shared" si="116"/>
        <v>Fred C. and Mary R. Koch Foundation_Irwin, Kendall20021000</v>
      </c>
      <c r="C6517" s="11" t="s">
        <v>4161</v>
      </c>
      <c r="D6517" s="11" t="s">
        <v>1714</v>
      </c>
      <c r="E6517" s="11" t="s">
        <v>1714</v>
      </c>
      <c r="F6517" s="4">
        <v>1000</v>
      </c>
      <c r="G6517" s="3">
        <v>2002</v>
      </c>
      <c r="H6517" s="3" t="s">
        <v>21</v>
      </c>
      <c r="I6517" s="12" t="s">
        <v>4162</v>
      </c>
      <c r="J6517" s="3">
        <v>68</v>
      </c>
      <c r="K6517" s="3" t="str">
        <f>IF(VLOOKUP(D6517,'Resources Final'!A:C,3,FALSE)=0,"",VLOOKUP(D6517,'Resources Final'!A:C,3,FALSE))</f>
        <v>Y</v>
      </c>
      <c r="L6517" s="3" t="str">
        <f>IF(VLOOKUP(D6517,'Resources Final'!A:D,4,FALSE)=0,"",VLOOKUP(D6517,'Resources Final'!A:D,4,FALSE))</f>
        <v/>
      </c>
      <c r="M6517" s="3" t="str">
        <f>IF(VLOOKUP(D6517,'Resources Final'!A:E,5,FALSE)=0,"",VLOOKUP(D6517,'Resources Final'!A:E,5,FALSE))</f>
        <v/>
      </c>
      <c r="N6517" s="7" t="str">
        <f>IF(VLOOKUP(D6517,'Resources Final'!A:F,6,FALSE)=0,"",VLOOKUP(D6517,'Resources Final'!A:F,6,FALSE))</f>
        <v/>
      </c>
      <c r="O6517" s="3" t="str">
        <f>IF(VLOOKUP(D6517,'Resources Final'!A:G,7,FALSE)=0,"",VLOOKUP(D6517,'Resources Final'!A:G,7,FALSE))</f>
        <v/>
      </c>
    </row>
    <row r="6518" spans="1:15" x14ac:dyDescent="0.2">
      <c r="A6518" s="11">
        <v>990</v>
      </c>
      <c r="B6518" s="11" t="str">
        <f t="shared" si="116"/>
        <v>Fred C. and Mary R. Koch Foundation_Ison, Ian20021000</v>
      </c>
      <c r="C6518" s="11" t="s">
        <v>4161</v>
      </c>
      <c r="D6518" s="11" t="s">
        <v>1720</v>
      </c>
      <c r="E6518" s="11" t="s">
        <v>1720</v>
      </c>
      <c r="F6518" s="4">
        <v>1000</v>
      </c>
      <c r="G6518" s="3">
        <v>2002</v>
      </c>
      <c r="H6518" s="3" t="s">
        <v>21</v>
      </c>
      <c r="I6518" s="12" t="s">
        <v>4162</v>
      </c>
      <c r="J6518" s="3">
        <v>69</v>
      </c>
      <c r="K6518" s="3" t="str">
        <f>IF(VLOOKUP(D6518,'Resources Final'!A:C,3,FALSE)=0,"",VLOOKUP(D6518,'Resources Final'!A:C,3,FALSE))</f>
        <v>Y</v>
      </c>
      <c r="L6518" s="3" t="str">
        <f>IF(VLOOKUP(D6518,'Resources Final'!A:D,4,FALSE)=0,"",VLOOKUP(D6518,'Resources Final'!A:D,4,FALSE))</f>
        <v/>
      </c>
      <c r="M6518" s="3" t="str">
        <f>IF(VLOOKUP(D6518,'Resources Final'!A:E,5,FALSE)=0,"",VLOOKUP(D6518,'Resources Final'!A:E,5,FALSE))</f>
        <v/>
      </c>
      <c r="N6518" s="7" t="str">
        <f>IF(VLOOKUP(D6518,'Resources Final'!A:F,6,FALSE)=0,"",VLOOKUP(D6518,'Resources Final'!A:F,6,FALSE))</f>
        <v/>
      </c>
      <c r="O6518" s="3" t="str">
        <f>IF(VLOOKUP(D6518,'Resources Final'!A:G,7,FALSE)=0,"",VLOOKUP(D6518,'Resources Final'!A:G,7,FALSE))</f>
        <v/>
      </c>
    </row>
    <row r="6519" spans="1:15" x14ac:dyDescent="0.2">
      <c r="A6519" s="11">
        <v>990</v>
      </c>
      <c r="B6519" s="11" t="str">
        <f t="shared" si="116"/>
        <v>Fred C. and Mary R. Koch Foundation_Kauk, Kyle20021000</v>
      </c>
      <c r="C6519" s="11" t="s">
        <v>4161</v>
      </c>
      <c r="D6519" s="11" t="s">
        <v>1967</v>
      </c>
      <c r="E6519" s="11" t="s">
        <v>1967</v>
      </c>
      <c r="F6519" s="4">
        <v>1000</v>
      </c>
      <c r="G6519" s="3">
        <v>2002</v>
      </c>
      <c r="H6519" s="3" t="s">
        <v>21</v>
      </c>
      <c r="I6519" s="12" t="s">
        <v>4162</v>
      </c>
      <c r="J6519" s="3">
        <v>70</v>
      </c>
      <c r="K6519" s="3" t="str">
        <f>IF(VLOOKUP(D6519,'Resources Final'!A:C,3,FALSE)=0,"",VLOOKUP(D6519,'Resources Final'!A:C,3,FALSE))</f>
        <v>Y</v>
      </c>
      <c r="L6519" s="3" t="str">
        <f>IF(VLOOKUP(D6519,'Resources Final'!A:D,4,FALSE)=0,"",VLOOKUP(D6519,'Resources Final'!A:D,4,FALSE))</f>
        <v/>
      </c>
      <c r="M6519" s="3" t="str">
        <f>IF(VLOOKUP(D6519,'Resources Final'!A:E,5,FALSE)=0,"",VLOOKUP(D6519,'Resources Final'!A:E,5,FALSE))</f>
        <v/>
      </c>
      <c r="N6519" s="7" t="str">
        <f>IF(VLOOKUP(D6519,'Resources Final'!A:F,6,FALSE)=0,"",VLOOKUP(D6519,'Resources Final'!A:F,6,FALSE))</f>
        <v/>
      </c>
      <c r="O6519" s="3" t="str">
        <f>IF(VLOOKUP(D6519,'Resources Final'!A:G,7,FALSE)=0,"",VLOOKUP(D6519,'Resources Final'!A:G,7,FALSE))</f>
        <v/>
      </c>
    </row>
    <row r="6520" spans="1:15" x14ac:dyDescent="0.2">
      <c r="A6520" s="11">
        <v>990</v>
      </c>
      <c r="B6520" s="11" t="str">
        <f t="shared" si="116"/>
        <v>Fred C. and Mary R. Koch Foundation_Kidd, Laura20021000</v>
      </c>
      <c r="C6520" s="11" t="s">
        <v>4161</v>
      </c>
      <c r="D6520" s="11" t="s">
        <v>1989</v>
      </c>
      <c r="E6520" s="11" t="s">
        <v>1989</v>
      </c>
      <c r="F6520" s="4">
        <v>1000</v>
      </c>
      <c r="G6520" s="3">
        <v>2002</v>
      </c>
      <c r="H6520" s="3" t="s">
        <v>21</v>
      </c>
      <c r="I6520" s="12" t="s">
        <v>4162</v>
      </c>
      <c r="J6520" s="3">
        <v>71</v>
      </c>
      <c r="K6520" s="3" t="str">
        <f>IF(VLOOKUP(D6520,'Resources Final'!A:C,3,FALSE)=0,"",VLOOKUP(D6520,'Resources Final'!A:C,3,FALSE))</f>
        <v>Y</v>
      </c>
      <c r="L6520" s="3" t="str">
        <f>IF(VLOOKUP(D6520,'Resources Final'!A:D,4,FALSE)=0,"",VLOOKUP(D6520,'Resources Final'!A:D,4,FALSE))</f>
        <v/>
      </c>
      <c r="M6520" s="3" t="str">
        <f>IF(VLOOKUP(D6520,'Resources Final'!A:E,5,FALSE)=0,"",VLOOKUP(D6520,'Resources Final'!A:E,5,FALSE))</f>
        <v/>
      </c>
      <c r="N6520" s="7" t="str">
        <f>IF(VLOOKUP(D6520,'Resources Final'!A:F,6,FALSE)=0,"",VLOOKUP(D6520,'Resources Final'!A:F,6,FALSE))</f>
        <v/>
      </c>
      <c r="O6520" s="3" t="str">
        <f>IF(VLOOKUP(D6520,'Resources Final'!A:G,7,FALSE)=0,"",VLOOKUP(D6520,'Resources Final'!A:G,7,FALSE))</f>
        <v/>
      </c>
    </row>
    <row r="6521" spans="1:15" x14ac:dyDescent="0.2">
      <c r="A6521" s="11">
        <v>990</v>
      </c>
      <c r="B6521" s="11" t="str">
        <f t="shared" si="116"/>
        <v>Fred C. and Mary R. Koch Foundation_Killian, Annie20021000</v>
      </c>
      <c r="C6521" s="11" t="s">
        <v>4161</v>
      </c>
      <c r="D6521" s="11" t="s">
        <v>1996</v>
      </c>
      <c r="E6521" s="11" t="s">
        <v>1996</v>
      </c>
      <c r="F6521" s="4">
        <v>1000</v>
      </c>
      <c r="G6521" s="3">
        <v>2002</v>
      </c>
      <c r="H6521" s="3" t="s">
        <v>21</v>
      </c>
      <c r="I6521" s="12" t="s">
        <v>4162</v>
      </c>
      <c r="J6521" s="3">
        <v>72</v>
      </c>
      <c r="K6521" s="3" t="str">
        <f>IF(VLOOKUP(D6521,'Resources Final'!A:C,3,FALSE)=0,"",VLOOKUP(D6521,'Resources Final'!A:C,3,FALSE))</f>
        <v>Y</v>
      </c>
      <c r="L6521" s="3" t="str">
        <f>IF(VLOOKUP(D6521,'Resources Final'!A:D,4,FALSE)=0,"",VLOOKUP(D6521,'Resources Final'!A:D,4,FALSE))</f>
        <v/>
      </c>
      <c r="M6521" s="3" t="str">
        <f>IF(VLOOKUP(D6521,'Resources Final'!A:E,5,FALSE)=0,"",VLOOKUP(D6521,'Resources Final'!A:E,5,FALSE))</f>
        <v/>
      </c>
      <c r="N6521" s="7" t="str">
        <f>IF(VLOOKUP(D6521,'Resources Final'!A:F,6,FALSE)=0,"",VLOOKUP(D6521,'Resources Final'!A:F,6,FALSE))</f>
        <v/>
      </c>
      <c r="O6521" s="3" t="str">
        <f>IF(VLOOKUP(D6521,'Resources Final'!A:G,7,FALSE)=0,"",VLOOKUP(D6521,'Resources Final'!A:G,7,FALSE))</f>
        <v/>
      </c>
    </row>
    <row r="6522" spans="1:15" x14ac:dyDescent="0.2">
      <c r="A6522" s="11">
        <v>990</v>
      </c>
      <c r="B6522" s="11" t="str">
        <f t="shared" si="116"/>
        <v>Fred C. and Mary R. Koch Foundation_Krysiak, Amanda20021000</v>
      </c>
      <c r="C6522" s="11" t="s">
        <v>4161</v>
      </c>
      <c r="D6522" s="11" t="s">
        <v>2045</v>
      </c>
      <c r="E6522" s="11" t="s">
        <v>2045</v>
      </c>
      <c r="F6522" s="4">
        <v>1000</v>
      </c>
      <c r="G6522" s="3">
        <v>2002</v>
      </c>
      <c r="H6522" s="3" t="s">
        <v>21</v>
      </c>
      <c r="I6522" s="12" t="s">
        <v>4162</v>
      </c>
      <c r="J6522" s="3">
        <v>73</v>
      </c>
      <c r="K6522" s="3" t="str">
        <f>IF(VLOOKUP(D6522,'Resources Final'!A:C,3,FALSE)=0,"",VLOOKUP(D6522,'Resources Final'!A:C,3,FALSE))</f>
        <v>Y</v>
      </c>
      <c r="L6522" s="3" t="str">
        <f>IF(VLOOKUP(D6522,'Resources Final'!A:D,4,FALSE)=0,"",VLOOKUP(D6522,'Resources Final'!A:D,4,FALSE))</f>
        <v/>
      </c>
      <c r="M6522" s="3" t="str">
        <f>IF(VLOOKUP(D6522,'Resources Final'!A:E,5,FALSE)=0,"",VLOOKUP(D6522,'Resources Final'!A:E,5,FALSE))</f>
        <v/>
      </c>
      <c r="N6522" s="7" t="str">
        <f>IF(VLOOKUP(D6522,'Resources Final'!A:F,6,FALSE)=0,"",VLOOKUP(D6522,'Resources Final'!A:F,6,FALSE))</f>
        <v/>
      </c>
      <c r="O6522" s="3" t="str">
        <f>IF(VLOOKUP(D6522,'Resources Final'!A:G,7,FALSE)=0,"",VLOOKUP(D6522,'Resources Final'!A:G,7,FALSE))</f>
        <v/>
      </c>
    </row>
    <row r="6523" spans="1:15" x14ac:dyDescent="0.2">
      <c r="A6523" s="11">
        <v>990</v>
      </c>
      <c r="B6523" s="11" t="str">
        <f t="shared" si="116"/>
        <v>Fred C. and Mary R. Koch Foundation_Krysiak, Holly Beth20021000</v>
      </c>
      <c r="C6523" s="11" t="s">
        <v>4161</v>
      </c>
      <c r="D6523" s="11" t="s">
        <v>2046</v>
      </c>
      <c r="E6523" s="11" t="s">
        <v>2046</v>
      </c>
      <c r="F6523" s="4">
        <v>1000</v>
      </c>
      <c r="G6523" s="3">
        <v>2002</v>
      </c>
      <c r="H6523" s="3" t="s">
        <v>21</v>
      </c>
      <c r="I6523" s="12" t="s">
        <v>4165</v>
      </c>
      <c r="J6523" s="3">
        <v>74</v>
      </c>
      <c r="K6523" s="3" t="str">
        <f>IF(VLOOKUP(D6523,'Resources Final'!A:C,3,FALSE)=0,"",VLOOKUP(D6523,'Resources Final'!A:C,3,FALSE))</f>
        <v>Y</v>
      </c>
      <c r="L6523" s="3" t="str">
        <f>IF(VLOOKUP(D6523,'Resources Final'!A:D,4,FALSE)=0,"",VLOOKUP(D6523,'Resources Final'!A:D,4,FALSE))</f>
        <v/>
      </c>
      <c r="M6523" s="3" t="str">
        <f>IF(VLOOKUP(D6523,'Resources Final'!A:E,5,FALSE)=0,"",VLOOKUP(D6523,'Resources Final'!A:E,5,FALSE))</f>
        <v/>
      </c>
      <c r="N6523" s="7" t="str">
        <f>IF(VLOOKUP(D6523,'Resources Final'!A:F,6,FALSE)=0,"",VLOOKUP(D6523,'Resources Final'!A:F,6,FALSE))</f>
        <v/>
      </c>
      <c r="O6523" s="3" t="str">
        <f>IF(VLOOKUP(D6523,'Resources Final'!A:G,7,FALSE)=0,"",VLOOKUP(D6523,'Resources Final'!A:G,7,FALSE))</f>
        <v/>
      </c>
    </row>
    <row r="6524" spans="1:15" x14ac:dyDescent="0.2">
      <c r="A6524" s="11">
        <v>990</v>
      </c>
      <c r="B6524" s="11" t="str">
        <f t="shared" si="116"/>
        <v>Fred C. and Mary R. Koch Foundation_Kuhns, William20021000</v>
      </c>
      <c r="C6524" s="11" t="s">
        <v>4161</v>
      </c>
      <c r="D6524" s="11" t="s">
        <v>2048</v>
      </c>
      <c r="E6524" s="11" t="s">
        <v>2048</v>
      </c>
      <c r="F6524" s="4">
        <v>1000</v>
      </c>
      <c r="G6524" s="3">
        <v>2002</v>
      </c>
      <c r="H6524" s="3" t="s">
        <v>21</v>
      </c>
      <c r="I6524" s="12" t="s">
        <v>4162</v>
      </c>
      <c r="J6524" s="3">
        <v>75</v>
      </c>
      <c r="K6524" s="3" t="str">
        <f>IF(VLOOKUP(D6524,'Resources Final'!A:C,3,FALSE)=0,"",VLOOKUP(D6524,'Resources Final'!A:C,3,FALSE))</f>
        <v>Y</v>
      </c>
      <c r="L6524" s="3" t="str">
        <f>IF(VLOOKUP(D6524,'Resources Final'!A:D,4,FALSE)=0,"",VLOOKUP(D6524,'Resources Final'!A:D,4,FALSE))</f>
        <v/>
      </c>
      <c r="M6524" s="3" t="str">
        <f>IF(VLOOKUP(D6524,'Resources Final'!A:E,5,FALSE)=0,"",VLOOKUP(D6524,'Resources Final'!A:E,5,FALSE))</f>
        <v/>
      </c>
      <c r="N6524" s="7" t="str">
        <f>IF(VLOOKUP(D6524,'Resources Final'!A:F,6,FALSE)=0,"",VLOOKUP(D6524,'Resources Final'!A:F,6,FALSE))</f>
        <v/>
      </c>
      <c r="O6524" s="3" t="str">
        <f>IF(VLOOKUP(D6524,'Resources Final'!A:G,7,FALSE)=0,"",VLOOKUP(D6524,'Resources Final'!A:G,7,FALSE))</f>
        <v/>
      </c>
    </row>
    <row r="6525" spans="1:15" x14ac:dyDescent="0.2">
      <c r="A6525" s="11">
        <v>990</v>
      </c>
      <c r="B6525" s="11" t="str">
        <f t="shared" si="116"/>
        <v>Fred C. and Mary R. Koch Foundation_Kumar, Sanjeev V20021000</v>
      </c>
      <c r="C6525" s="11" t="s">
        <v>4161</v>
      </c>
      <c r="D6525" s="11" t="s">
        <v>2053</v>
      </c>
      <c r="E6525" s="11" t="s">
        <v>2053</v>
      </c>
      <c r="F6525" s="4">
        <v>1000</v>
      </c>
      <c r="G6525" s="3">
        <v>2002</v>
      </c>
      <c r="H6525" s="3" t="s">
        <v>21</v>
      </c>
      <c r="I6525" s="12" t="s">
        <v>4166</v>
      </c>
      <c r="J6525" s="3">
        <v>76</v>
      </c>
      <c r="K6525" s="3" t="str">
        <f>IF(VLOOKUP(D6525,'Resources Final'!A:C,3,FALSE)=0,"",VLOOKUP(D6525,'Resources Final'!A:C,3,FALSE))</f>
        <v>Y</v>
      </c>
      <c r="L6525" s="3" t="str">
        <f>IF(VLOOKUP(D6525,'Resources Final'!A:D,4,FALSE)=0,"",VLOOKUP(D6525,'Resources Final'!A:D,4,FALSE))</f>
        <v/>
      </c>
      <c r="M6525" s="3" t="str">
        <f>IF(VLOOKUP(D6525,'Resources Final'!A:E,5,FALSE)=0,"",VLOOKUP(D6525,'Resources Final'!A:E,5,FALSE))</f>
        <v/>
      </c>
      <c r="N6525" s="7" t="str">
        <f>IF(VLOOKUP(D6525,'Resources Final'!A:F,6,FALSE)=0,"",VLOOKUP(D6525,'Resources Final'!A:F,6,FALSE))</f>
        <v/>
      </c>
      <c r="O6525" s="3" t="str">
        <f>IF(VLOOKUP(D6525,'Resources Final'!A:G,7,FALSE)=0,"",VLOOKUP(D6525,'Resources Final'!A:G,7,FALSE))</f>
        <v/>
      </c>
    </row>
    <row r="6526" spans="1:15" x14ac:dyDescent="0.2">
      <c r="A6526" s="11">
        <v>990</v>
      </c>
      <c r="B6526" s="11" t="str">
        <f t="shared" si="116"/>
        <v>Fred C. and Mary R. Koch Foundation_Lasater, Marta20021000</v>
      </c>
      <c r="C6526" s="11" t="s">
        <v>4161</v>
      </c>
      <c r="D6526" s="11" t="s">
        <v>2108</v>
      </c>
      <c r="E6526" s="11" t="s">
        <v>2108</v>
      </c>
      <c r="F6526" s="4">
        <v>1000</v>
      </c>
      <c r="G6526" s="3">
        <v>2002</v>
      </c>
      <c r="H6526" s="3" t="s">
        <v>21</v>
      </c>
      <c r="I6526" s="12" t="s">
        <v>4162</v>
      </c>
      <c r="J6526" s="3">
        <v>77</v>
      </c>
      <c r="K6526" s="3" t="str">
        <f>IF(VLOOKUP(D6526,'Resources Final'!A:C,3,FALSE)=0,"",VLOOKUP(D6526,'Resources Final'!A:C,3,FALSE))</f>
        <v>Y</v>
      </c>
      <c r="L6526" s="3" t="str">
        <f>IF(VLOOKUP(D6526,'Resources Final'!A:D,4,FALSE)=0,"",VLOOKUP(D6526,'Resources Final'!A:D,4,FALSE))</f>
        <v/>
      </c>
      <c r="M6526" s="3" t="str">
        <f>IF(VLOOKUP(D6526,'Resources Final'!A:E,5,FALSE)=0,"",VLOOKUP(D6526,'Resources Final'!A:E,5,FALSE))</f>
        <v/>
      </c>
      <c r="N6526" s="7" t="str">
        <f>IF(VLOOKUP(D6526,'Resources Final'!A:F,6,FALSE)=0,"",VLOOKUP(D6526,'Resources Final'!A:F,6,FALSE))</f>
        <v/>
      </c>
      <c r="O6526" s="3" t="str">
        <f>IF(VLOOKUP(D6526,'Resources Final'!A:G,7,FALSE)=0,"",VLOOKUP(D6526,'Resources Final'!A:G,7,FALSE))</f>
        <v/>
      </c>
    </row>
    <row r="6527" spans="1:15" x14ac:dyDescent="0.2">
      <c r="A6527" s="11">
        <v>990</v>
      </c>
      <c r="B6527" s="11" t="str">
        <f t="shared" si="116"/>
        <v>Fred C. and Mary R. Koch Foundation_Linton, April20021000</v>
      </c>
      <c r="C6527" s="11" t="s">
        <v>4161</v>
      </c>
      <c r="D6527" s="11" t="s">
        <v>2183</v>
      </c>
      <c r="E6527" s="11" t="s">
        <v>2183</v>
      </c>
      <c r="F6527" s="4">
        <v>1000</v>
      </c>
      <c r="G6527" s="3">
        <v>2002</v>
      </c>
      <c r="H6527" s="3" t="s">
        <v>21</v>
      </c>
      <c r="I6527" s="12" t="s">
        <v>4162</v>
      </c>
      <c r="J6527" s="3">
        <v>78</v>
      </c>
      <c r="K6527" s="3" t="str">
        <f>IF(VLOOKUP(D6527,'Resources Final'!A:C,3,FALSE)=0,"",VLOOKUP(D6527,'Resources Final'!A:C,3,FALSE))</f>
        <v>Y</v>
      </c>
      <c r="L6527" s="3" t="str">
        <f>IF(VLOOKUP(D6527,'Resources Final'!A:D,4,FALSE)=0,"",VLOOKUP(D6527,'Resources Final'!A:D,4,FALSE))</f>
        <v/>
      </c>
      <c r="M6527" s="3" t="str">
        <f>IF(VLOOKUP(D6527,'Resources Final'!A:E,5,FALSE)=0,"",VLOOKUP(D6527,'Resources Final'!A:E,5,FALSE))</f>
        <v/>
      </c>
      <c r="N6527" s="7" t="str">
        <f>IF(VLOOKUP(D6527,'Resources Final'!A:F,6,FALSE)=0,"",VLOOKUP(D6527,'Resources Final'!A:F,6,FALSE))</f>
        <v/>
      </c>
      <c r="O6527" s="3" t="str">
        <f>IF(VLOOKUP(D6527,'Resources Final'!A:G,7,FALSE)=0,"",VLOOKUP(D6527,'Resources Final'!A:G,7,FALSE))</f>
        <v/>
      </c>
    </row>
    <row r="6528" spans="1:15" x14ac:dyDescent="0.2">
      <c r="A6528" s="11">
        <v>990</v>
      </c>
      <c r="B6528" s="11" t="str">
        <f t="shared" si="116"/>
        <v>Fred C. and Mary R. Koch Foundation_Ly, Stephen20021000</v>
      </c>
      <c r="C6528" s="11" t="s">
        <v>4161</v>
      </c>
      <c r="D6528" s="11" t="s">
        <v>2232</v>
      </c>
      <c r="E6528" s="11" t="s">
        <v>2232</v>
      </c>
      <c r="F6528" s="4">
        <v>1000</v>
      </c>
      <c r="G6528" s="3">
        <v>2002</v>
      </c>
      <c r="H6528" s="3" t="s">
        <v>21</v>
      </c>
      <c r="I6528" s="12" t="s">
        <v>4162</v>
      </c>
      <c r="J6528" s="3">
        <v>79</v>
      </c>
      <c r="K6528" s="3" t="str">
        <f>IF(VLOOKUP(D6528,'Resources Final'!A:C,3,FALSE)=0,"",VLOOKUP(D6528,'Resources Final'!A:C,3,FALSE))</f>
        <v>Y</v>
      </c>
      <c r="L6528" s="3" t="str">
        <f>IF(VLOOKUP(D6528,'Resources Final'!A:D,4,FALSE)=0,"",VLOOKUP(D6528,'Resources Final'!A:D,4,FALSE))</f>
        <v/>
      </c>
      <c r="M6528" s="3" t="str">
        <f>IF(VLOOKUP(D6528,'Resources Final'!A:E,5,FALSE)=0,"",VLOOKUP(D6528,'Resources Final'!A:E,5,FALSE))</f>
        <v/>
      </c>
      <c r="N6528" s="7" t="str">
        <f>IF(VLOOKUP(D6528,'Resources Final'!A:F,6,FALSE)=0,"",VLOOKUP(D6528,'Resources Final'!A:F,6,FALSE))</f>
        <v/>
      </c>
      <c r="O6528" s="3" t="str">
        <f>IF(VLOOKUP(D6528,'Resources Final'!A:G,7,FALSE)=0,"",VLOOKUP(D6528,'Resources Final'!A:G,7,FALSE))</f>
        <v/>
      </c>
    </row>
    <row r="6529" spans="1:15" x14ac:dyDescent="0.2">
      <c r="A6529" s="11">
        <v>990</v>
      </c>
      <c r="B6529" s="11" t="str">
        <f t="shared" si="116"/>
        <v>Fred C. and Mary R. Koch Foundation_Marko, Scott20021000</v>
      </c>
      <c r="C6529" s="11" t="s">
        <v>4161</v>
      </c>
      <c r="D6529" s="11" t="s">
        <v>2330</v>
      </c>
      <c r="E6529" s="11" t="s">
        <v>2330</v>
      </c>
      <c r="F6529" s="4">
        <v>1000</v>
      </c>
      <c r="G6529" s="3">
        <v>2002</v>
      </c>
      <c r="H6529" s="3" t="s">
        <v>21</v>
      </c>
      <c r="I6529" s="12" t="s">
        <v>4162</v>
      </c>
      <c r="J6529" s="3">
        <v>80</v>
      </c>
      <c r="K6529" s="3" t="str">
        <f>IF(VLOOKUP(D6529,'Resources Final'!A:C,3,FALSE)=0,"",VLOOKUP(D6529,'Resources Final'!A:C,3,FALSE))</f>
        <v>Y</v>
      </c>
      <c r="L6529" s="3" t="str">
        <f>IF(VLOOKUP(D6529,'Resources Final'!A:D,4,FALSE)=0,"",VLOOKUP(D6529,'Resources Final'!A:D,4,FALSE))</f>
        <v/>
      </c>
      <c r="M6529" s="3" t="str">
        <f>IF(VLOOKUP(D6529,'Resources Final'!A:E,5,FALSE)=0,"",VLOOKUP(D6529,'Resources Final'!A:E,5,FALSE))</f>
        <v/>
      </c>
      <c r="N6529" s="7" t="str">
        <f>IF(VLOOKUP(D6529,'Resources Final'!A:F,6,FALSE)=0,"",VLOOKUP(D6529,'Resources Final'!A:F,6,FALSE))</f>
        <v/>
      </c>
      <c r="O6529" s="3" t="str">
        <f>IF(VLOOKUP(D6529,'Resources Final'!A:G,7,FALSE)=0,"",VLOOKUP(D6529,'Resources Final'!A:G,7,FALSE))</f>
        <v/>
      </c>
    </row>
    <row r="6530" spans="1:15" x14ac:dyDescent="0.2">
      <c r="A6530" s="11">
        <v>990</v>
      </c>
      <c r="B6530" s="11" t="str">
        <f t="shared" ref="B6530:B6593" si="117">C6530&amp;"_"&amp;D6530&amp;G6530&amp;F6530</f>
        <v>Fred C. and Mary R. Koch Foundation_Martin, Amy20021000</v>
      </c>
      <c r="C6530" s="11" t="s">
        <v>4161</v>
      </c>
      <c r="D6530" s="11" t="s">
        <v>2341</v>
      </c>
      <c r="E6530" s="11" t="s">
        <v>2341</v>
      </c>
      <c r="F6530" s="4">
        <v>1000</v>
      </c>
      <c r="G6530" s="3">
        <v>2002</v>
      </c>
      <c r="H6530" s="3" t="s">
        <v>21</v>
      </c>
      <c r="I6530" s="12" t="s">
        <v>4162</v>
      </c>
      <c r="J6530" s="3">
        <v>81</v>
      </c>
      <c r="K6530" s="3" t="str">
        <f>IF(VLOOKUP(D6530,'Resources Final'!A:C,3,FALSE)=0,"",VLOOKUP(D6530,'Resources Final'!A:C,3,FALSE))</f>
        <v>Y</v>
      </c>
      <c r="L6530" s="3" t="str">
        <f>IF(VLOOKUP(D6530,'Resources Final'!A:D,4,FALSE)=0,"",VLOOKUP(D6530,'Resources Final'!A:D,4,FALSE))</f>
        <v/>
      </c>
      <c r="M6530" s="3" t="str">
        <f>IF(VLOOKUP(D6530,'Resources Final'!A:E,5,FALSE)=0,"",VLOOKUP(D6530,'Resources Final'!A:E,5,FALSE))</f>
        <v/>
      </c>
      <c r="N6530" s="7" t="str">
        <f>IF(VLOOKUP(D6530,'Resources Final'!A:F,6,FALSE)=0,"",VLOOKUP(D6530,'Resources Final'!A:F,6,FALSE))</f>
        <v/>
      </c>
      <c r="O6530" s="3" t="str">
        <f>IF(VLOOKUP(D6530,'Resources Final'!A:G,7,FALSE)=0,"",VLOOKUP(D6530,'Resources Final'!A:G,7,FALSE))</f>
        <v/>
      </c>
    </row>
    <row r="6531" spans="1:15" x14ac:dyDescent="0.2">
      <c r="A6531" s="11">
        <v>990</v>
      </c>
      <c r="B6531" s="11" t="str">
        <f t="shared" si="117"/>
        <v>Fred C. and Mary R. Koch Foundation_Martin, Amy20021000</v>
      </c>
      <c r="C6531" s="11" t="s">
        <v>4161</v>
      </c>
      <c r="D6531" s="11" t="s">
        <v>2341</v>
      </c>
      <c r="E6531" s="11" t="s">
        <v>2341</v>
      </c>
      <c r="F6531" s="4">
        <v>1000</v>
      </c>
      <c r="G6531" s="3">
        <v>2002</v>
      </c>
      <c r="H6531" s="3" t="s">
        <v>21</v>
      </c>
      <c r="I6531" s="12" t="s">
        <v>4162</v>
      </c>
      <c r="J6531" s="3">
        <v>82</v>
      </c>
      <c r="K6531" s="3" t="str">
        <f>IF(VLOOKUP(D6531,'Resources Final'!A:C,3,FALSE)=0,"",VLOOKUP(D6531,'Resources Final'!A:C,3,FALSE))</f>
        <v>Y</v>
      </c>
      <c r="L6531" s="3" t="str">
        <f>IF(VLOOKUP(D6531,'Resources Final'!A:D,4,FALSE)=0,"",VLOOKUP(D6531,'Resources Final'!A:D,4,FALSE))</f>
        <v/>
      </c>
      <c r="M6531" s="3" t="str">
        <f>IF(VLOOKUP(D6531,'Resources Final'!A:E,5,FALSE)=0,"",VLOOKUP(D6531,'Resources Final'!A:E,5,FALSE))</f>
        <v/>
      </c>
      <c r="N6531" s="7" t="str">
        <f>IF(VLOOKUP(D6531,'Resources Final'!A:F,6,FALSE)=0,"",VLOOKUP(D6531,'Resources Final'!A:F,6,FALSE))</f>
        <v/>
      </c>
      <c r="O6531" s="3" t="str">
        <f>IF(VLOOKUP(D6531,'Resources Final'!A:G,7,FALSE)=0,"",VLOOKUP(D6531,'Resources Final'!A:G,7,FALSE))</f>
        <v/>
      </c>
    </row>
    <row r="6532" spans="1:15" x14ac:dyDescent="0.2">
      <c r="A6532" s="11">
        <v>990</v>
      </c>
      <c r="B6532" s="11" t="str">
        <f t="shared" si="117"/>
        <v>Fred C. and Mary R. Koch Foundation_May, Ryan20021000</v>
      </c>
      <c r="C6532" s="11" t="s">
        <v>4161</v>
      </c>
      <c r="D6532" s="11" t="s">
        <v>2366</v>
      </c>
      <c r="E6532" s="11" t="s">
        <v>2366</v>
      </c>
      <c r="F6532" s="4">
        <v>1000</v>
      </c>
      <c r="G6532" s="3">
        <v>2002</v>
      </c>
      <c r="H6532" s="3" t="s">
        <v>21</v>
      </c>
      <c r="I6532" s="12" t="s">
        <v>4162</v>
      </c>
      <c r="J6532" s="3">
        <v>83</v>
      </c>
      <c r="K6532" s="3" t="str">
        <f>IF(VLOOKUP(D6532,'Resources Final'!A:C,3,FALSE)=0,"",VLOOKUP(D6532,'Resources Final'!A:C,3,FALSE))</f>
        <v>Y</v>
      </c>
      <c r="L6532" s="3" t="str">
        <f>IF(VLOOKUP(D6532,'Resources Final'!A:D,4,FALSE)=0,"",VLOOKUP(D6532,'Resources Final'!A:D,4,FALSE))</f>
        <v/>
      </c>
      <c r="M6532" s="3" t="str">
        <f>IF(VLOOKUP(D6532,'Resources Final'!A:E,5,FALSE)=0,"",VLOOKUP(D6532,'Resources Final'!A:E,5,FALSE))</f>
        <v/>
      </c>
      <c r="N6532" s="7" t="str">
        <f>IF(VLOOKUP(D6532,'Resources Final'!A:F,6,FALSE)=0,"",VLOOKUP(D6532,'Resources Final'!A:F,6,FALSE))</f>
        <v/>
      </c>
      <c r="O6532" s="3" t="str">
        <f>IF(VLOOKUP(D6532,'Resources Final'!A:G,7,FALSE)=0,"",VLOOKUP(D6532,'Resources Final'!A:G,7,FALSE))</f>
        <v/>
      </c>
    </row>
    <row r="6533" spans="1:15" x14ac:dyDescent="0.2">
      <c r="A6533" s="11">
        <v>990</v>
      </c>
      <c r="B6533" s="11" t="str">
        <f t="shared" si="117"/>
        <v>Fred C. and Mary R. Koch Foundation_McClung, Amanda20021000</v>
      </c>
      <c r="C6533" s="11" t="s">
        <v>4161</v>
      </c>
      <c r="D6533" s="11" t="s">
        <v>2372</v>
      </c>
      <c r="E6533" s="11" t="s">
        <v>2372</v>
      </c>
      <c r="F6533" s="4">
        <v>1000</v>
      </c>
      <c r="G6533" s="3">
        <v>2002</v>
      </c>
      <c r="H6533" s="3" t="s">
        <v>21</v>
      </c>
      <c r="I6533" s="12" t="s">
        <v>4162</v>
      </c>
      <c r="J6533" s="3">
        <v>84</v>
      </c>
      <c r="K6533" s="3" t="str">
        <f>IF(VLOOKUP(D6533,'Resources Final'!A:C,3,FALSE)=0,"",VLOOKUP(D6533,'Resources Final'!A:C,3,FALSE))</f>
        <v>Y</v>
      </c>
      <c r="L6533" s="3" t="str">
        <f>IF(VLOOKUP(D6533,'Resources Final'!A:D,4,FALSE)=0,"",VLOOKUP(D6533,'Resources Final'!A:D,4,FALSE))</f>
        <v/>
      </c>
      <c r="M6533" s="3" t="str">
        <f>IF(VLOOKUP(D6533,'Resources Final'!A:E,5,FALSE)=0,"",VLOOKUP(D6533,'Resources Final'!A:E,5,FALSE))</f>
        <v/>
      </c>
      <c r="N6533" s="7" t="str">
        <f>IF(VLOOKUP(D6533,'Resources Final'!A:F,6,FALSE)=0,"",VLOOKUP(D6533,'Resources Final'!A:F,6,FALSE))</f>
        <v/>
      </c>
      <c r="O6533" s="3" t="str">
        <f>IF(VLOOKUP(D6533,'Resources Final'!A:G,7,FALSE)=0,"",VLOOKUP(D6533,'Resources Final'!A:G,7,FALSE))</f>
        <v/>
      </c>
    </row>
    <row r="6534" spans="1:15" x14ac:dyDescent="0.2">
      <c r="A6534" s="11">
        <v>990</v>
      </c>
      <c r="B6534" s="11" t="str">
        <f t="shared" si="117"/>
        <v>Fred C. and Mary R. Koch Foundation_McClung, Matthew20021000</v>
      </c>
      <c r="C6534" s="11" t="s">
        <v>4161</v>
      </c>
      <c r="D6534" s="11" t="s">
        <v>2373</v>
      </c>
      <c r="E6534" s="11" t="s">
        <v>2373</v>
      </c>
      <c r="F6534" s="4">
        <v>1000</v>
      </c>
      <c r="G6534" s="3">
        <v>2002</v>
      </c>
      <c r="H6534" s="3" t="s">
        <v>21</v>
      </c>
      <c r="I6534" s="12" t="s">
        <v>4162</v>
      </c>
      <c r="J6534" s="3">
        <v>85</v>
      </c>
      <c r="K6534" s="3" t="str">
        <f>IF(VLOOKUP(D6534,'Resources Final'!A:C,3,FALSE)=0,"",VLOOKUP(D6534,'Resources Final'!A:C,3,FALSE))</f>
        <v>Y</v>
      </c>
      <c r="L6534" s="3" t="str">
        <f>IF(VLOOKUP(D6534,'Resources Final'!A:D,4,FALSE)=0,"",VLOOKUP(D6534,'Resources Final'!A:D,4,FALSE))</f>
        <v/>
      </c>
      <c r="M6534" s="3" t="str">
        <f>IF(VLOOKUP(D6534,'Resources Final'!A:E,5,FALSE)=0,"",VLOOKUP(D6534,'Resources Final'!A:E,5,FALSE))</f>
        <v/>
      </c>
      <c r="N6534" s="7" t="str">
        <f>IF(VLOOKUP(D6534,'Resources Final'!A:F,6,FALSE)=0,"",VLOOKUP(D6534,'Resources Final'!A:F,6,FALSE))</f>
        <v/>
      </c>
      <c r="O6534" s="3" t="str">
        <f>IF(VLOOKUP(D6534,'Resources Final'!A:G,7,FALSE)=0,"",VLOOKUP(D6534,'Resources Final'!A:G,7,FALSE))</f>
        <v/>
      </c>
    </row>
    <row r="6535" spans="1:15" x14ac:dyDescent="0.2">
      <c r="A6535" s="11">
        <v>990</v>
      </c>
      <c r="B6535" s="11" t="str">
        <f t="shared" si="117"/>
        <v>Fred C. and Mary R. Koch Foundation_McDaniel, Christopher20021000</v>
      </c>
      <c r="C6535" s="11" t="s">
        <v>4161</v>
      </c>
      <c r="D6535" s="11" t="s">
        <v>2377</v>
      </c>
      <c r="E6535" s="11" t="s">
        <v>2377</v>
      </c>
      <c r="F6535" s="4">
        <v>1000</v>
      </c>
      <c r="G6535" s="3">
        <v>2002</v>
      </c>
      <c r="H6535" s="3" t="s">
        <v>21</v>
      </c>
      <c r="I6535" s="12" t="s">
        <v>4162</v>
      </c>
      <c r="J6535" s="3">
        <v>86</v>
      </c>
      <c r="K6535" s="3" t="str">
        <f>IF(VLOOKUP(D6535,'Resources Final'!A:C,3,FALSE)=0,"",VLOOKUP(D6535,'Resources Final'!A:C,3,FALSE))</f>
        <v>Y</v>
      </c>
      <c r="L6535" s="3" t="str">
        <f>IF(VLOOKUP(D6535,'Resources Final'!A:D,4,FALSE)=0,"",VLOOKUP(D6535,'Resources Final'!A:D,4,FALSE))</f>
        <v/>
      </c>
      <c r="M6535" s="3" t="str">
        <f>IF(VLOOKUP(D6535,'Resources Final'!A:E,5,FALSE)=0,"",VLOOKUP(D6535,'Resources Final'!A:E,5,FALSE))</f>
        <v/>
      </c>
      <c r="N6535" s="7" t="str">
        <f>IF(VLOOKUP(D6535,'Resources Final'!A:F,6,FALSE)=0,"",VLOOKUP(D6535,'Resources Final'!A:F,6,FALSE))</f>
        <v/>
      </c>
      <c r="O6535" s="3" t="str">
        <f>IF(VLOOKUP(D6535,'Resources Final'!A:G,7,FALSE)=0,"",VLOOKUP(D6535,'Resources Final'!A:G,7,FALSE))</f>
        <v/>
      </c>
    </row>
    <row r="6536" spans="1:15" x14ac:dyDescent="0.2">
      <c r="A6536" s="11">
        <v>990</v>
      </c>
      <c r="B6536" s="11" t="str">
        <f t="shared" si="117"/>
        <v>Fred C. and Mary R. Koch Foundation_McGreevy, Megan20021000</v>
      </c>
      <c r="C6536" s="11" t="s">
        <v>4161</v>
      </c>
      <c r="D6536" s="11" t="s">
        <v>2390</v>
      </c>
      <c r="E6536" s="11" t="s">
        <v>2390</v>
      </c>
      <c r="F6536" s="4">
        <v>1000</v>
      </c>
      <c r="G6536" s="3">
        <v>2002</v>
      </c>
      <c r="H6536" s="3" t="s">
        <v>21</v>
      </c>
      <c r="I6536" s="12" t="s">
        <v>4162</v>
      </c>
      <c r="J6536" s="3">
        <v>87</v>
      </c>
      <c r="K6536" s="3" t="str">
        <f>IF(VLOOKUP(D6536,'Resources Final'!A:C,3,FALSE)=0,"",VLOOKUP(D6536,'Resources Final'!A:C,3,FALSE))</f>
        <v>Y</v>
      </c>
      <c r="L6536" s="3" t="str">
        <f>IF(VLOOKUP(D6536,'Resources Final'!A:D,4,FALSE)=0,"",VLOOKUP(D6536,'Resources Final'!A:D,4,FALSE))</f>
        <v/>
      </c>
      <c r="M6536" s="3" t="str">
        <f>IF(VLOOKUP(D6536,'Resources Final'!A:E,5,FALSE)=0,"",VLOOKUP(D6536,'Resources Final'!A:E,5,FALSE))</f>
        <v/>
      </c>
      <c r="N6536" s="7" t="str">
        <f>IF(VLOOKUP(D6536,'Resources Final'!A:F,6,FALSE)=0,"",VLOOKUP(D6536,'Resources Final'!A:F,6,FALSE))</f>
        <v/>
      </c>
      <c r="O6536" s="3" t="str">
        <f>IF(VLOOKUP(D6536,'Resources Final'!A:G,7,FALSE)=0,"",VLOOKUP(D6536,'Resources Final'!A:G,7,FALSE))</f>
        <v/>
      </c>
    </row>
    <row r="6537" spans="1:15" x14ac:dyDescent="0.2">
      <c r="A6537" s="11">
        <v>990</v>
      </c>
      <c r="B6537" s="11" t="str">
        <f t="shared" si="117"/>
        <v>Fred C. and Mary R. Koch Foundation_Mitchell, Andrew J20021000</v>
      </c>
      <c r="C6537" s="11" t="s">
        <v>4161</v>
      </c>
      <c r="D6537" s="11" t="s">
        <v>2494</v>
      </c>
      <c r="E6537" s="11" t="s">
        <v>2494</v>
      </c>
      <c r="F6537" s="4">
        <v>1000</v>
      </c>
      <c r="G6537" s="3">
        <v>2002</v>
      </c>
      <c r="H6537" s="3" t="s">
        <v>21</v>
      </c>
      <c r="I6537" s="12" t="s">
        <v>4167</v>
      </c>
      <c r="J6537" s="3">
        <v>88</v>
      </c>
      <c r="K6537" s="3" t="str">
        <f>IF(VLOOKUP(D6537,'Resources Final'!A:C,3,FALSE)=0,"",VLOOKUP(D6537,'Resources Final'!A:C,3,FALSE))</f>
        <v>Y</v>
      </c>
      <c r="L6537" s="3" t="str">
        <f>IF(VLOOKUP(D6537,'Resources Final'!A:D,4,FALSE)=0,"",VLOOKUP(D6537,'Resources Final'!A:D,4,FALSE))</f>
        <v/>
      </c>
      <c r="M6537" s="3" t="str">
        <f>IF(VLOOKUP(D6537,'Resources Final'!A:E,5,FALSE)=0,"",VLOOKUP(D6537,'Resources Final'!A:E,5,FALSE))</f>
        <v/>
      </c>
      <c r="N6537" s="7" t="str">
        <f>IF(VLOOKUP(D6537,'Resources Final'!A:F,6,FALSE)=0,"",VLOOKUP(D6537,'Resources Final'!A:F,6,FALSE))</f>
        <v/>
      </c>
      <c r="O6537" s="3" t="str">
        <f>IF(VLOOKUP(D6537,'Resources Final'!A:G,7,FALSE)=0,"",VLOOKUP(D6537,'Resources Final'!A:G,7,FALSE))</f>
        <v/>
      </c>
    </row>
    <row r="6538" spans="1:15" x14ac:dyDescent="0.2">
      <c r="A6538" s="11">
        <v>990</v>
      </c>
      <c r="B6538" s="11" t="str">
        <f t="shared" si="117"/>
        <v>Fred C. and Mary R. Koch Foundation_Murray, Lindsay20021000</v>
      </c>
      <c r="C6538" s="11" t="s">
        <v>4161</v>
      </c>
      <c r="D6538" s="11" t="s">
        <v>2566</v>
      </c>
      <c r="E6538" s="11" t="s">
        <v>2566</v>
      </c>
      <c r="F6538" s="4">
        <v>1000</v>
      </c>
      <c r="G6538" s="3">
        <v>2002</v>
      </c>
      <c r="H6538" s="3" t="s">
        <v>21</v>
      </c>
      <c r="I6538" s="12" t="s">
        <v>4162</v>
      </c>
      <c r="J6538" s="3">
        <v>89</v>
      </c>
      <c r="K6538" s="3" t="str">
        <f>IF(VLOOKUP(D6538,'Resources Final'!A:C,3,FALSE)=0,"",VLOOKUP(D6538,'Resources Final'!A:C,3,FALSE))</f>
        <v>Y</v>
      </c>
      <c r="L6538" s="3" t="str">
        <f>IF(VLOOKUP(D6538,'Resources Final'!A:D,4,FALSE)=0,"",VLOOKUP(D6538,'Resources Final'!A:D,4,FALSE))</f>
        <v/>
      </c>
      <c r="M6538" s="3" t="str">
        <f>IF(VLOOKUP(D6538,'Resources Final'!A:E,5,FALSE)=0,"",VLOOKUP(D6538,'Resources Final'!A:E,5,FALSE))</f>
        <v/>
      </c>
      <c r="N6538" s="7" t="str">
        <f>IF(VLOOKUP(D6538,'Resources Final'!A:F,6,FALSE)=0,"",VLOOKUP(D6538,'Resources Final'!A:F,6,FALSE))</f>
        <v/>
      </c>
      <c r="O6538" s="3" t="str">
        <f>IF(VLOOKUP(D6538,'Resources Final'!A:G,7,FALSE)=0,"",VLOOKUP(D6538,'Resources Final'!A:G,7,FALSE))</f>
        <v/>
      </c>
    </row>
    <row r="6539" spans="1:15" x14ac:dyDescent="0.2">
      <c r="A6539" s="11">
        <v>990</v>
      </c>
      <c r="B6539" s="11" t="str">
        <f t="shared" si="117"/>
        <v>Fred C. and Mary R. Koch Foundation_Nash, Desiree'20021000</v>
      </c>
      <c r="C6539" s="11" t="s">
        <v>4161</v>
      </c>
      <c r="D6539" s="11" t="s">
        <v>2595</v>
      </c>
      <c r="E6539" s="11" t="s">
        <v>2595</v>
      </c>
      <c r="F6539" s="4">
        <v>1000</v>
      </c>
      <c r="G6539" s="3">
        <v>2002</v>
      </c>
      <c r="H6539" s="3" t="s">
        <v>21</v>
      </c>
      <c r="I6539" s="12" t="s">
        <v>4162</v>
      </c>
      <c r="J6539" s="3">
        <v>90</v>
      </c>
      <c r="K6539" s="3" t="str">
        <f>IF(VLOOKUP(D6539,'Resources Final'!A:C,3,FALSE)=0,"",VLOOKUP(D6539,'Resources Final'!A:C,3,FALSE))</f>
        <v>Y</v>
      </c>
      <c r="L6539" s="3" t="str">
        <f>IF(VLOOKUP(D6539,'Resources Final'!A:D,4,FALSE)=0,"",VLOOKUP(D6539,'Resources Final'!A:D,4,FALSE))</f>
        <v/>
      </c>
      <c r="M6539" s="3" t="str">
        <f>IF(VLOOKUP(D6539,'Resources Final'!A:E,5,FALSE)=0,"",VLOOKUP(D6539,'Resources Final'!A:E,5,FALSE))</f>
        <v/>
      </c>
      <c r="N6539" s="7" t="str">
        <f>IF(VLOOKUP(D6539,'Resources Final'!A:F,6,FALSE)=0,"",VLOOKUP(D6539,'Resources Final'!A:F,6,FALSE))</f>
        <v/>
      </c>
      <c r="O6539" s="3" t="str">
        <f>IF(VLOOKUP(D6539,'Resources Final'!A:G,7,FALSE)=0,"",VLOOKUP(D6539,'Resources Final'!A:G,7,FALSE))</f>
        <v/>
      </c>
    </row>
    <row r="6540" spans="1:15" x14ac:dyDescent="0.2">
      <c r="A6540" s="11">
        <v>990</v>
      </c>
      <c r="B6540" s="11" t="str">
        <f t="shared" si="117"/>
        <v>Fred C. and Mary R. Koch Foundation_Neujahr, Ashley20021000</v>
      </c>
      <c r="C6540" s="11" t="s">
        <v>4161</v>
      </c>
      <c r="D6540" s="11" t="s">
        <v>2645</v>
      </c>
      <c r="E6540" s="11" t="s">
        <v>2645</v>
      </c>
      <c r="F6540" s="4">
        <v>1000</v>
      </c>
      <c r="G6540" s="3">
        <v>2002</v>
      </c>
      <c r="H6540" s="3" t="s">
        <v>21</v>
      </c>
      <c r="I6540" s="12" t="s">
        <v>4162</v>
      </c>
      <c r="J6540" s="3">
        <v>91</v>
      </c>
      <c r="K6540" s="3" t="str">
        <f>IF(VLOOKUP(D6540,'Resources Final'!A:C,3,FALSE)=0,"",VLOOKUP(D6540,'Resources Final'!A:C,3,FALSE))</f>
        <v>Y</v>
      </c>
      <c r="L6540" s="3" t="str">
        <f>IF(VLOOKUP(D6540,'Resources Final'!A:D,4,FALSE)=0,"",VLOOKUP(D6540,'Resources Final'!A:D,4,FALSE))</f>
        <v/>
      </c>
      <c r="M6540" s="3" t="str">
        <f>IF(VLOOKUP(D6540,'Resources Final'!A:E,5,FALSE)=0,"",VLOOKUP(D6540,'Resources Final'!A:E,5,FALSE))</f>
        <v/>
      </c>
      <c r="N6540" s="7" t="str">
        <f>IF(VLOOKUP(D6540,'Resources Final'!A:F,6,FALSE)=0,"",VLOOKUP(D6540,'Resources Final'!A:F,6,FALSE))</f>
        <v/>
      </c>
      <c r="O6540" s="3" t="str">
        <f>IF(VLOOKUP(D6540,'Resources Final'!A:G,7,FALSE)=0,"",VLOOKUP(D6540,'Resources Final'!A:G,7,FALSE))</f>
        <v/>
      </c>
    </row>
    <row r="6541" spans="1:15" x14ac:dyDescent="0.2">
      <c r="A6541" s="11">
        <v>990</v>
      </c>
      <c r="B6541" s="11" t="str">
        <f t="shared" si="117"/>
        <v>Fred C. and Mary R. Koch Foundation_Osmun, Deborah20021000</v>
      </c>
      <c r="C6541" s="11" t="s">
        <v>4161</v>
      </c>
      <c r="D6541" s="11" t="s">
        <v>2755</v>
      </c>
      <c r="E6541" s="11" t="s">
        <v>2755</v>
      </c>
      <c r="F6541" s="4">
        <v>1000</v>
      </c>
      <c r="G6541" s="3">
        <v>2002</v>
      </c>
      <c r="H6541" s="3" t="s">
        <v>21</v>
      </c>
      <c r="I6541" s="12" t="s">
        <v>4162</v>
      </c>
      <c r="J6541" s="3">
        <v>92</v>
      </c>
      <c r="K6541" s="3" t="str">
        <f>IF(VLOOKUP(D6541,'Resources Final'!A:C,3,FALSE)=0,"",VLOOKUP(D6541,'Resources Final'!A:C,3,FALSE))</f>
        <v>Y</v>
      </c>
      <c r="L6541" s="3" t="str">
        <f>IF(VLOOKUP(D6541,'Resources Final'!A:D,4,FALSE)=0,"",VLOOKUP(D6541,'Resources Final'!A:D,4,FALSE))</f>
        <v/>
      </c>
      <c r="M6541" s="3" t="str">
        <f>IF(VLOOKUP(D6541,'Resources Final'!A:E,5,FALSE)=0,"",VLOOKUP(D6541,'Resources Final'!A:E,5,FALSE))</f>
        <v/>
      </c>
      <c r="N6541" s="7" t="str">
        <f>IF(VLOOKUP(D6541,'Resources Final'!A:F,6,FALSE)=0,"",VLOOKUP(D6541,'Resources Final'!A:F,6,FALSE))</f>
        <v/>
      </c>
      <c r="O6541" s="3" t="str">
        <f>IF(VLOOKUP(D6541,'Resources Final'!A:G,7,FALSE)=0,"",VLOOKUP(D6541,'Resources Final'!A:G,7,FALSE))</f>
        <v/>
      </c>
    </row>
    <row r="6542" spans="1:15" x14ac:dyDescent="0.2">
      <c r="A6542" s="11">
        <v>990</v>
      </c>
      <c r="B6542" s="11" t="str">
        <f t="shared" si="117"/>
        <v>Fred C. and Mary R. Koch Foundation_Oswald, Erich20021000</v>
      </c>
      <c r="C6542" s="11" t="s">
        <v>4161</v>
      </c>
      <c r="D6542" s="11" t="s">
        <v>2756</v>
      </c>
      <c r="E6542" s="11" t="s">
        <v>2756</v>
      </c>
      <c r="F6542" s="4">
        <v>1000</v>
      </c>
      <c r="G6542" s="3">
        <v>2002</v>
      </c>
      <c r="H6542" s="3" t="s">
        <v>21</v>
      </c>
      <c r="I6542" s="12" t="s">
        <v>4162</v>
      </c>
      <c r="J6542" s="3">
        <v>93</v>
      </c>
      <c r="K6542" s="3" t="str">
        <f>IF(VLOOKUP(D6542,'Resources Final'!A:C,3,FALSE)=0,"",VLOOKUP(D6542,'Resources Final'!A:C,3,FALSE))</f>
        <v>Y</v>
      </c>
      <c r="L6542" s="3" t="str">
        <f>IF(VLOOKUP(D6542,'Resources Final'!A:D,4,FALSE)=0,"",VLOOKUP(D6542,'Resources Final'!A:D,4,FALSE))</f>
        <v/>
      </c>
      <c r="M6542" s="3" t="str">
        <f>IF(VLOOKUP(D6542,'Resources Final'!A:E,5,FALSE)=0,"",VLOOKUP(D6542,'Resources Final'!A:E,5,FALSE))</f>
        <v/>
      </c>
      <c r="N6542" s="7" t="str">
        <f>IF(VLOOKUP(D6542,'Resources Final'!A:F,6,FALSE)=0,"",VLOOKUP(D6542,'Resources Final'!A:F,6,FALSE))</f>
        <v/>
      </c>
      <c r="O6542" s="3" t="str">
        <f>IF(VLOOKUP(D6542,'Resources Final'!A:G,7,FALSE)=0,"",VLOOKUP(D6542,'Resources Final'!A:G,7,FALSE))</f>
        <v/>
      </c>
    </row>
    <row r="6543" spans="1:15" x14ac:dyDescent="0.2">
      <c r="A6543" s="11">
        <v>990</v>
      </c>
      <c r="B6543" s="11" t="str">
        <f t="shared" si="117"/>
        <v>Fred C. and Mary R. Koch Foundation_Parson, Jerod20021000</v>
      </c>
      <c r="C6543" s="11" t="s">
        <v>4161</v>
      </c>
      <c r="D6543" s="11" t="s">
        <v>2806</v>
      </c>
      <c r="E6543" s="11" t="s">
        <v>2806</v>
      </c>
      <c r="F6543" s="4">
        <v>1000</v>
      </c>
      <c r="G6543" s="3">
        <v>2002</v>
      </c>
      <c r="H6543" s="3" t="s">
        <v>21</v>
      </c>
      <c r="I6543" s="12" t="s">
        <v>4162</v>
      </c>
      <c r="J6543" s="3">
        <v>94</v>
      </c>
      <c r="K6543" s="3" t="str">
        <f>IF(VLOOKUP(D6543,'Resources Final'!A:C,3,FALSE)=0,"",VLOOKUP(D6543,'Resources Final'!A:C,3,FALSE))</f>
        <v>Y</v>
      </c>
      <c r="L6543" s="3" t="str">
        <f>IF(VLOOKUP(D6543,'Resources Final'!A:D,4,FALSE)=0,"",VLOOKUP(D6543,'Resources Final'!A:D,4,FALSE))</f>
        <v/>
      </c>
      <c r="M6543" s="3" t="str">
        <f>IF(VLOOKUP(D6543,'Resources Final'!A:E,5,FALSE)=0,"",VLOOKUP(D6543,'Resources Final'!A:E,5,FALSE))</f>
        <v/>
      </c>
      <c r="N6543" s="7" t="str">
        <f>IF(VLOOKUP(D6543,'Resources Final'!A:F,6,FALSE)=0,"",VLOOKUP(D6543,'Resources Final'!A:F,6,FALSE))</f>
        <v/>
      </c>
      <c r="O6543" s="3" t="str">
        <f>IF(VLOOKUP(D6543,'Resources Final'!A:G,7,FALSE)=0,"",VLOOKUP(D6543,'Resources Final'!A:G,7,FALSE))</f>
        <v/>
      </c>
    </row>
    <row r="6544" spans="1:15" x14ac:dyDescent="0.2">
      <c r="A6544" s="11">
        <v>990</v>
      </c>
      <c r="B6544" s="11" t="str">
        <f t="shared" si="117"/>
        <v>Fred C. and Mary R. Koch Foundation_Patel, Nimit20021000</v>
      </c>
      <c r="C6544" s="11" t="s">
        <v>4161</v>
      </c>
      <c r="D6544" s="11" t="s">
        <v>2813</v>
      </c>
      <c r="E6544" s="11" t="s">
        <v>2813</v>
      </c>
      <c r="F6544" s="4">
        <v>1000</v>
      </c>
      <c r="G6544" s="3">
        <v>2002</v>
      </c>
      <c r="H6544" s="3" t="s">
        <v>21</v>
      </c>
      <c r="I6544" s="12" t="s">
        <v>4162</v>
      </c>
      <c r="J6544" s="3">
        <v>95</v>
      </c>
      <c r="K6544" s="3" t="str">
        <f>IF(VLOOKUP(D6544,'Resources Final'!A:C,3,FALSE)=0,"",VLOOKUP(D6544,'Resources Final'!A:C,3,FALSE))</f>
        <v>Y</v>
      </c>
      <c r="L6544" s="3" t="str">
        <f>IF(VLOOKUP(D6544,'Resources Final'!A:D,4,FALSE)=0,"",VLOOKUP(D6544,'Resources Final'!A:D,4,FALSE))</f>
        <v/>
      </c>
      <c r="M6544" s="3" t="str">
        <f>IF(VLOOKUP(D6544,'Resources Final'!A:E,5,FALSE)=0,"",VLOOKUP(D6544,'Resources Final'!A:E,5,FALSE))</f>
        <v/>
      </c>
      <c r="N6544" s="7" t="str">
        <f>IF(VLOOKUP(D6544,'Resources Final'!A:F,6,FALSE)=0,"",VLOOKUP(D6544,'Resources Final'!A:F,6,FALSE))</f>
        <v/>
      </c>
      <c r="O6544" s="3" t="str">
        <f>IF(VLOOKUP(D6544,'Resources Final'!A:G,7,FALSE)=0,"",VLOOKUP(D6544,'Resources Final'!A:G,7,FALSE))</f>
        <v/>
      </c>
    </row>
    <row r="6545" spans="1:15" x14ac:dyDescent="0.2">
      <c r="A6545" s="11">
        <v>990</v>
      </c>
      <c r="B6545" s="11" t="str">
        <f t="shared" si="117"/>
        <v>Fred C. and Mary R. Koch Foundation_Perez, Lisbet20021000</v>
      </c>
      <c r="C6545" s="11" t="s">
        <v>4161</v>
      </c>
      <c r="D6545" s="11" t="s">
        <v>2838</v>
      </c>
      <c r="E6545" s="11" t="s">
        <v>2838</v>
      </c>
      <c r="F6545" s="4">
        <v>1000</v>
      </c>
      <c r="G6545" s="3">
        <v>2002</v>
      </c>
      <c r="H6545" s="3" t="s">
        <v>21</v>
      </c>
      <c r="I6545" s="12" t="s">
        <v>4162</v>
      </c>
      <c r="J6545" s="3">
        <v>96</v>
      </c>
      <c r="K6545" s="3" t="str">
        <f>IF(VLOOKUP(D6545,'Resources Final'!A:C,3,FALSE)=0,"",VLOOKUP(D6545,'Resources Final'!A:C,3,FALSE))</f>
        <v>Y</v>
      </c>
      <c r="L6545" s="3" t="str">
        <f>IF(VLOOKUP(D6545,'Resources Final'!A:D,4,FALSE)=0,"",VLOOKUP(D6545,'Resources Final'!A:D,4,FALSE))</f>
        <v/>
      </c>
      <c r="M6545" s="3" t="str">
        <f>IF(VLOOKUP(D6545,'Resources Final'!A:E,5,FALSE)=0,"",VLOOKUP(D6545,'Resources Final'!A:E,5,FALSE))</f>
        <v/>
      </c>
      <c r="N6545" s="7" t="str">
        <f>IF(VLOOKUP(D6545,'Resources Final'!A:F,6,FALSE)=0,"",VLOOKUP(D6545,'Resources Final'!A:F,6,FALSE))</f>
        <v/>
      </c>
      <c r="O6545" s="3" t="str">
        <f>IF(VLOOKUP(D6545,'Resources Final'!A:G,7,FALSE)=0,"",VLOOKUP(D6545,'Resources Final'!A:G,7,FALSE))</f>
        <v/>
      </c>
    </row>
    <row r="6546" spans="1:15" x14ac:dyDescent="0.2">
      <c r="A6546" s="11">
        <v>990</v>
      </c>
      <c r="B6546" s="11" t="str">
        <f t="shared" si="117"/>
        <v>Fred C. and Mary R. Koch Foundation_Perser, Jana20021000</v>
      </c>
      <c r="C6546" s="11" t="s">
        <v>4161</v>
      </c>
      <c r="D6546" s="11" t="s">
        <v>2842</v>
      </c>
      <c r="E6546" s="11" t="s">
        <v>2842</v>
      </c>
      <c r="F6546" s="4">
        <v>1000</v>
      </c>
      <c r="G6546" s="3">
        <v>2002</v>
      </c>
      <c r="H6546" s="3" t="s">
        <v>21</v>
      </c>
      <c r="I6546" s="12" t="s">
        <v>4162</v>
      </c>
      <c r="J6546" s="3">
        <v>97</v>
      </c>
      <c r="K6546" s="3" t="str">
        <f>IF(VLOOKUP(D6546,'Resources Final'!A:C,3,FALSE)=0,"",VLOOKUP(D6546,'Resources Final'!A:C,3,FALSE))</f>
        <v>Y</v>
      </c>
      <c r="L6546" s="3" t="str">
        <f>IF(VLOOKUP(D6546,'Resources Final'!A:D,4,FALSE)=0,"",VLOOKUP(D6546,'Resources Final'!A:D,4,FALSE))</f>
        <v/>
      </c>
      <c r="M6546" s="3" t="str">
        <f>IF(VLOOKUP(D6546,'Resources Final'!A:E,5,FALSE)=0,"",VLOOKUP(D6546,'Resources Final'!A:E,5,FALSE))</f>
        <v/>
      </c>
      <c r="N6546" s="7" t="str">
        <f>IF(VLOOKUP(D6546,'Resources Final'!A:F,6,FALSE)=0,"",VLOOKUP(D6546,'Resources Final'!A:F,6,FALSE))</f>
        <v/>
      </c>
      <c r="O6546" s="3" t="str">
        <f>IF(VLOOKUP(D6546,'Resources Final'!A:G,7,FALSE)=0,"",VLOOKUP(D6546,'Resources Final'!A:G,7,FALSE))</f>
        <v/>
      </c>
    </row>
    <row r="6547" spans="1:15" x14ac:dyDescent="0.2">
      <c r="A6547" s="11">
        <v>990</v>
      </c>
      <c r="B6547" s="11" t="str">
        <f t="shared" si="117"/>
        <v>Fred C. and Mary R. Koch Foundation_Punneo, Ashleigh20021000</v>
      </c>
      <c r="C6547" s="11" t="s">
        <v>4161</v>
      </c>
      <c r="D6547" s="11" t="s">
        <v>2925</v>
      </c>
      <c r="E6547" s="11" t="s">
        <v>2925</v>
      </c>
      <c r="F6547" s="4">
        <v>1000</v>
      </c>
      <c r="G6547" s="3">
        <v>2002</v>
      </c>
      <c r="H6547" s="3" t="s">
        <v>21</v>
      </c>
      <c r="I6547" s="12" t="s">
        <v>4162</v>
      </c>
      <c r="J6547" s="3">
        <v>98</v>
      </c>
      <c r="K6547" s="3" t="str">
        <f>IF(VLOOKUP(D6547,'Resources Final'!A:C,3,FALSE)=0,"",VLOOKUP(D6547,'Resources Final'!A:C,3,FALSE))</f>
        <v>Y</v>
      </c>
      <c r="L6547" s="3" t="str">
        <f>IF(VLOOKUP(D6547,'Resources Final'!A:D,4,FALSE)=0,"",VLOOKUP(D6547,'Resources Final'!A:D,4,FALSE))</f>
        <v/>
      </c>
      <c r="M6547" s="3" t="str">
        <f>IF(VLOOKUP(D6547,'Resources Final'!A:E,5,FALSE)=0,"",VLOOKUP(D6547,'Resources Final'!A:E,5,FALSE))</f>
        <v/>
      </c>
      <c r="N6547" s="7" t="str">
        <f>IF(VLOOKUP(D6547,'Resources Final'!A:F,6,FALSE)=0,"",VLOOKUP(D6547,'Resources Final'!A:F,6,FALSE))</f>
        <v/>
      </c>
      <c r="O6547" s="3" t="str">
        <f>IF(VLOOKUP(D6547,'Resources Final'!A:G,7,FALSE)=0,"",VLOOKUP(D6547,'Resources Final'!A:G,7,FALSE))</f>
        <v/>
      </c>
    </row>
    <row r="6548" spans="1:15" x14ac:dyDescent="0.2">
      <c r="A6548" s="11">
        <v>990</v>
      </c>
      <c r="B6548" s="11" t="str">
        <f t="shared" si="117"/>
        <v>Fred C. and Mary R. Koch Foundation_Ratliff, Jennifer20021000</v>
      </c>
      <c r="C6548" s="11" t="s">
        <v>4161</v>
      </c>
      <c r="D6548" s="11" t="s">
        <v>2993</v>
      </c>
      <c r="E6548" s="11" t="s">
        <v>2993</v>
      </c>
      <c r="F6548" s="4">
        <v>1000</v>
      </c>
      <c r="G6548" s="3">
        <v>2002</v>
      </c>
      <c r="H6548" s="3" t="s">
        <v>21</v>
      </c>
      <c r="I6548" s="12" t="s">
        <v>4162</v>
      </c>
      <c r="J6548" s="3">
        <v>99</v>
      </c>
      <c r="K6548" s="3" t="str">
        <f>IF(VLOOKUP(D6548,'Resources Final'!A:C,3,FALSE)=0,"",VLOOKUP(D6548,'Resources Final'!A:C,3,FALSE))</f>
        <v>Y</v>
      </c>
      <c r="L6548" s="3" t="str">
        <f>IF(VLOOKUP(D6548,'Resources Final'!A:D,4,FALSE)=0,"",VLOOKUP(D6548,'Resources Final'!A:D,4,FALSE))</f>
        <v/>
      </c>
      <c r="M6548" s="3" t="str">
        <f>IF(VLOOKUP(D6548,'Resources Final'!A:E,5,FALSE)=0,"",VLOOKUP(D6548,'Resources Final'!A:E,5,FALSE))</f>
        <v/>
      </c>
      <c r="N6548" s="7" t="str">
        <f>IF(VLOOKUP(D6548,'Resources Final'!A:F,6,FALSE)=0,"",VLOOKUP(D6548,'Resources Final'!A:F,6,FALSE))</f>
        <v/>
      </c>
      <c r="O6548" s="3" t="str">
        <f>IF(VLOOKUP(D6548,'Resources Final'!A:G,7,FALSE)=0,"",VLOOKUP(D6548,'Resources Final'!A:G,7,FALSE))</f>
        <v/>
      </c>
    </row>
    <row r="6549" spans="1:15" x14ac:dyDescent="0.2">
      <c r="A6549" s="11">
        <v>990</v>
      </c>
      <c r="B6549" s="11" t="str">
        <f t="shared" si="117"/>
        <v>Fred C. and Mary R. Koch Foundation_Rogers, Brandon20021000</v>
      </c>
      <c r="C6549" s="11" t="s">
        <v>4161</v>
      </c>
      <c r="D6549" s="11" t="s">
        <v>3105</v>
      </c>
      <c r="E6549" s="11" t="s">
        <v>3105</v>
      </c>
      <c r="F6549" s="4">
        <v>1000</v>
      </c>
      <c r="G6549" s="3">
        <v>2002</v>
      </c>
      <c r="H6549" s="3" t="s">
        <v>21</v>
      </c>
      <c r="I6549" s="12" t="s">
        <v>4162</v>
      </c>
      <c r="J6549" s="3">
        <v>100</v>
      </c>
      <c r="K6549" s="3" t="str">
        <f>IF(VLOOKUP(D6549,'Resources Final'!A:C,3,FALSE)=0,"",VLOOKUP(D6549,'Resources Final'!A:C,3,FALSE))</f>
        <v>Y</v>
      </c>
      <c r="L6549" s="3" t="str">
        <f>IF(VLOOKUP(D6549,'Resources Final'!A:D,4,FALSE)=0,"",VLOOKUP(D6549,'Resources Final'!A:D,4,FALSE))</f>
        <v/>
      </c>
      <c r="M6549" s="3" t="str">
        <f>IF(VLOOKUP(D6549,'Resources Final'!A:E,5,FALSE)=0,"",VLOOKUP(D6549,'Resources Final'!A:E,5,FALSE))</f>
        <v/>
      </c>
      <c r="N6549" s="7" t="str">
        <f>IF(VLOOKUP(D6549,'Resources Final'!A:F,6,FALSE)=0,"",VLOOKUP(D6549,'Resources Final'!A:F,6,FALSE))</f>
        <v/>
      </c>
      <c r="O6549" s="3" t="str">
        <f>IF(VLOOKUP(D6549,'Resources Final'!A:G,7,FALSE)=0,"",VLOOKUP(D6549,'Resources Final'!A:G,7,FALSE))</f>
        <v/>
      </c>
    </row>
    <row r="6550" spans="1:15" x14ac:dyDescent="0.2">
      <c r="A6550" s="11">
        <v>990</v>
      </c>
      <c r="B6550" s="11" t="str">
        <f t="shared" si="117"/>
        <v>Fred C. and Mary R. Koch Foundation_Sanders, Christine20021000</v>
      </c>
      <c r="C6550" s="11" t="s">
        <v>4161</v>
      </c>
      <c r="D6550" s="11" t="s">
        <v>3227</v>
      </c>
      <c r="E6550" s="11" t="s">
        <v>3227</v>
      </c>
      <c r="F6550" s="4">
        <v>1000</v>
      </c>
      <c r="G6550" s="3">
        <v>2002</v>
      </c>
      <c r="H6550" s="3" t="s">
        <v>21</v>
      </c>
      <c r="I6550" s="12" t="s">
        <v>4162</v>
      </c>
      <c r="J6550" s="3">
        <v>101</v>
      </c>
      <c r="K6550" s="3" t="str">
        <f>IF(VLOOKUP(D6550,'Resources Final'!A:C,3,FALSE)=0,"",VLOOKUP(D6550,'Resources Final'!A:C,3,FALSE))</f>
        <v>Y</v>
      </c>
      <c r="L6550" s="3" t="str">
        <f>IF(VLOOKUP(D6550,'Resources Final'!A:D,4,FALSE)=0,"",VLOOKUP(D6550,'Resources Final'!A:D,4,FALSE))</f>
        <v/>
      </c>
      <c r="M6550" s="3" t="str">
        <f>IF(VLOOKUP(D6550,'Resources Final'!A:E,5,FALSE)=0,"",VLOOKUP(D6550,'Resources Final'!A:E,5,FALSE))</f>
        <v/>
      </c>
      <c r="N6550" s="7" t="str">
        <f>IF(VLOOKUP(D6550,'Resources Final'!A:F,6,FALSE)=0,"",VLOOKUP(D6550,'Resources Final'!A:F,6,FALSE))</f>
        <v/>
      </c>
      <c r="O6550" s="3" t="str">
        <f>IF(VLOOKUP(D6550,'Resources Final'!A:G,7,FALSE)=0,"",VLOOKUP(D6550,'Resources Final'!A:G,7,FALSE))</f>
        <v/>
      </c>
    </row>
    <row r="6551" spans="1:15" x14ac:dyDescent="0.2">
      <c r="A6551" s="11">
        <v>990</v>
      </c>
      <c r="B6551" s="11" t="str">
        <f t="shared" si="117"/>
        <v>Fred C. and Mary R. Koch Foundation_Sanfilippo, Toni Marie20021000</v>
      </c>
      <c r="C6551" s="11" t="s">
        <v>4161</v>
      </c>
      <c r="D6551" s="11" t="s">
        <v>3228</v>
      </c>
      <c r="E6551" s="11" t="s">
        <v>3228</v>
      </c>
      <c r="F6551" s="4">
        <v>1000</v>
      </c>
      <c r="G6551" s="3">
        <v>2002</v>
      </c>
      <c r="H6551" s="3" t="s">
        <v>21</v>
      </c>
      <c r="I6551" s="12" t="s">
        <v>4168</v>
      </c>
      <c r="J6551" s="3">
        <v>102</v>
      </c>
      <c r="K6551" s="3" t="str">
        <f>IF(VLOOKUP(D6551,'Resources Final'!A:C,3,FALSE)=0,"",VLOOKUP(D6551,'Resources Final'!A:C,3,FALSE))</f>
        <v>Y</v>
      </c>
      <c r="L6551" s="3" t="str">
        <f>IF(VLOOKUP(D6551,'Resources Final'!A:D,4,FALSE)=0,"",VLOOKUP(D6551,'Resources Final'!A:D,4,FALSE))</f>
        <v/>
      </c>
      <c r="M6551" s="3" t="str">
        <f>IF(VLOOKUP(D6551,'Resources Final'!A:E,5,FALSE)=0,"",VLOOKUP(D6551,'Resources Final'!A:E,5,FALSE))</f>
        <v/>
      </c>
      <c r="N6551" s="7" t="str">
        <f>IF(VLOOKUP(D6551,'Resources Final'!A:F,6,FALSE)=0,"",VLOOKUP(D6551,'Resources Final'!A:F,6,FALSE))</f>
        <v/>
      </c>
      <c r="O6551" s="3" t="str">
        <f>IF(VLOOKUP(D6551,'Resources Final'!A:G,7,FALSE)=0,"",VLOOKUP(D6551,'Resources Final'!A:G,7,FALSE))</f>
        <v/>
      </c>
    </row>
    <row r="6552" spans="1:15" x14ac:dyDescent="0.2">
      <c r="A6552" s="11">
        <v>990</v>
      </c>
      <c r="B6552" s="11" t="str">
        <f t="shared" si="117"/>
        <v>Fred C. and Mary R. Koch Foundation_Schuckman, Carissa20021000</v>
      </c>
      <c r="C6552" s="11" t="s">
        <v>4161</v>
      </c>
      <c r="D6552" s="11" t="s">
        <v>3253</v>
      </c>
      <c r="E6552" s="11" t="s">
        <v>3253</v>
      </c>
      <c r="F6552" s="4">
        <v>1000</v>
      </c>
      <c r="G6552" s="3">
        <v>2002</v>
      </c>
      <c r="H6552" s="3" t="s">
        <v>21</v>
      </c>
      <c r="I6552" s="12" t="s">
        <v>4162</v>
      </c>
      <c r="J6552" s="3">
        <v>103</v>
      </c>
      <c r="K6552" s="3" t="str">
        <f>IF(VLOOKUP(D6552,'Resources Final'!A:C,3,FALSE)=0,"",VLOOKUP(D6552,'Resources Final'!A:C,3,FALSE))</f>
        <v>Y</v>
      </c>
      <c r="L6552" s="3" t="str">
        <f>IF(VLOOKUP(D6552,'Resources Final'!A:D,4,FALSE)=0,"",VLOOKUP(D6552,'Resources Final'!A:D,4,FALSE))</f>
        <v/>
      </c>
      <c r="M6552" s="3" t="str">
        <f>IF(VLOOKUP(D6552,'Resources Final'!A:E,5,FALSE)=0,"",VLOOKUP(D6552,'Resources Final'!A:E,5,FALSE))</f>
        <v/>
      </c>
      <c r="N6552" s="7" t="str">
        <f>IF(VLOOKUP(D6552,'Resources Final'!A:F,6,FALSE)=0,"",VLOOKUP(D6552,'Resources Final'!A:F,6,FALSE))</f>
        <v/>
      </c>
      <c r="O6552" s="3" t="str">
        <f>IF(VLOOKUP(D6552,'Resources Final'!A:G,7,FALSE)=0,"",VLOOKUP(D6552,'Resources Final'!A:G,7,FALSE))</f>
        <v/>
      </c>
    </row>
    <row r="6553" spans="1:15" x14ac:dyDescent="0.2">
      <c r="A6553" s="11">
        <v>990</v>
      </c>
      <c r="B6553" s="11" t="str">
        <f t="shared" si="117"/>
        <v>Fred C. and Mary R. Koch Foundation_Sheck, Larissa20021000</v>
      </c>
      <c r="C6553" s="11" t="s">
        <v>4161</v>
      </c>
      <c r="D6553" s="11" t="s">
        <v>3298</v>
      </c>
      <c r="E6553" s="11" t="s">
        <v>3298</v>
      </c>
      <c r="F6553" s="4">
        <v>1000</v>
      </c>
      <c r="G6553" s="3">
        <v>2002</v>
      </c>
      <c r="H6553" s="3" t="s">
        <v>21</v>
      </c>
      <c r="I6553" s="12" t="s">
        <v>4162</v>
      </c>
      <c r="J6553" s="3">
        <v>104</v>
      </c>
      <c r="K6553" s="3" t="str">
        <f>IF(VLOOKUP(D6553,'Resources Final'!A:C,3,FALSE)=0,"",VLOOKUP(D6553,'Resources Final'!A:C,3,FALSE))</f>
        <v>Y</v>
      </c>
      <c r="L6553" s="3" t="str">
        <f>IF(VLOOKUP(D6553,'Resources Final'!A:D,4,FALSE)=0,"",VLOOKUP(D6553,'Resources Final'!A:D,4,FALSE))</f>
        <v/>
      </c>
      <c r="M6553" s="3" t="str">
        <f>IF(VLOOKUP(D6553,'Resources Final'!A:E,5,FALSE)=0,"",VLOOKUP(D6553,'Resources Final'!A:E,5,FALSE))</f>
        <v/>
      </c>
      <c r="N6553" s="7" t="str">
        <f>IF(VLOOKUP(D6553,'Resources Final'!A:F,6,FALSE)=0,"",VLOOKUP(D6553,'Resources Final'!A:F,6,FALSE))</f>
        <v/>
      </c>
      <c r="O6553" s="3" t="str">
        <f>IF(VLOOKUP(D6553,'Resources Final'!A:G,7,FALSE)=0,"",VLOOKUP(D6553,'Resources Final'!A:G,7,FALSE))</f>
        <v/>
      </c>
    </row>
    <row r="6554" spans="1:15" x14ac:dyDescent="0.2">
      <c r="A6554" s="11">
        <v>990</v>
      </c>
      <c r="B6554" s="11" t="str">
        <f t="shared" si="117"/>
        <v>Fred C. and Mary R. Koch Foundation_Slavik, Molly20021000</v>
      </c>
      <c r="C6554" s="11" t="s">
        <v>4161</v>
      </c>
      <c r="D6554" s="11" t="s">
        <v>3332</v>
      </c>
      <c r="E6554" s="11" t="s">
        <v>3332</v>
      </c>
      <c r="F6554" s="4">
        <v>1000</v>
      </c>
      <c r="G6554" s="3">
        <v>2002</v>
      </c>
      <c r="H6554" s="3" t="s">
        <v>21</v>
      </c>
      <c r="I6554" s="12" t="s">
        <v>4162</v>
      </c>
      <c r="J6554" s="3">
        <v>105</v>
      </c>
      <c r="K6554" s="3" t="str">
        <f>IF(VLOOKUP(D6554,'Resources Final'!A:C,3,FALSE)=0,"",VLOOKUP(D6554,'Resources Final'!A:C,3,FALSE))</f>
        <v>Y</v>
      </c>
      <c r="L6554" s="3" t="str">
        <f>IF(VLOOKUP(D6554,'Resources Final'!A:D,4,FALSE)=0,"",VLOOKUP(D6554,'Resources Final'!A:D,4,FALSE))</f>
        <v/>
      </c>
      <c r="M6554" s="3" t="str">
        <f>IF(VLOOKUP(D6554,'Resources Final'!A:E,5,FALSE)=0,"",VLOOKUP(D6554,'Resources Final'!A:E,5,FALSE))</f>
        <v/>
      </c>
      <c r="N6554" s="7" t="str">
        <f>IF(VLOOKUP(D6554,'Resources Final'!A:F,6,FALSE)=0,"",VLOOKUP(D6554,'Resources Final'!A:F,6,FALSE))</f>
        <v/>
      </c>
      <c r="O6554" s="3" t="str">
        <f>IF(VLOOKUP(D6554,'Resources Final'!A:G,7,FALSE)=0,"",VLOOKUP(D6554,'Resources Final'!A:G,7,FALSE))</f>
        <v/>
      </c>
    </row>
    <row r="6555" spans="1:15" x14ac:dyDescent="0.2">
      <c r="A6555" s="11">
        <v>990</v>
      </c>
      <c r="B6555" s="11" t="str">
        <f t="shared" si="117"/>
        <v>Fred C. and Mary R. Koch Foundation_Smith, Matthew20021000</v>
      </c>
      <c r="C6555" s="11" t="s">
        <v>4161</v>
      </c>
      <c r="D6555" s="11" t="s">
        <v>3341</v>
      </c>
      <c r="E6555" s="11" t="s">
        <v>3341</v>
      </c>
      <c r="F6555" s="4">
        <v>1000</v>
      </c>
      <c r="G6555" s="3">
        <v>2002</v>
      </c>
      <c r="H6555" s="3" t="s">
        <v>21</v>
      </c>
      <c r="I6555" s="12" t="s">
        <v>4162</v>
      </c>
      <c r="J6555" s="3">
        <v>106</v>
      </c>
      <c r="K6555" s="3" t="str">
        <f>IF(VLOOKUP(D6555,'Resources Final'!A:C,3,FALSE)=0,"",VLOOKUP(D6555,'Resources Final'!A:C,3,FALSE))</f>
        <v>Y</v>
      </c>
      <c r="L6555" s="3" t="str">
        <f>IF(VLOOKUP(D6555,'Resources Final'!A:D,4,FALSE)=0,"",VLOOKUP(D6555,'Resources Final'!A:D,4,FALSE))</f>
        <v/>
      </c>
      <c r="M6555" s="3" t="str">
        <f>IF(VLOOKUP(D6555,'Resources Final'!A:E,5,FALSE)=0,"",VLOOKUP(D6555,'Resources Final'!A:E,5,FALSE))</f>
        <v/>
      </c>
      <c r="N6555" s="7" t="str">
        <f>IF(VLOOKUP(D6555,'Resources Final'!A:F,6,FALSE)=0,"",VLOOKUP(D6555,'Resources Final'!A:F,6,FALSE))</f>
        <v/>
      </c>
      <c r="O6555" s="3" t="str">
        <f>IF(VLOOKUP(D6555,'Resources Final'!A:G,7,FALSE)=0,"",VLOOKUP(D6555,'Resources Final'!A:G,7,FALSE))</f>
        <v/>
      </c>
    </row>
    <row r="6556" spans="1:15" x14ac:dyDescent="0.2">
      <c r="A6556" s="11">
        <v>990</v>
      </c>
      <c r="B6556" s="11" t="str">
        <f t="shared" si="117"/>
        <v>Fred C. and Mary R. Koch Foundation_Spittler, Brooke20021000</v>
      </c>
      <c r="C6556" s="11" t="s">
        <v>4161</v>
      </c>
      <c r="D6556" s="11" t="s">
        <v>3386</v>
      </c>
      <c r="E6556" s="11" t="s">
        <v>3386</v>
      </c>
      <c r="F6556" s="4">
        <v>1000</v>
      </c>
      <c r="G6556" s="3">
        <v>2002</v>
      </c>
      <c r="H6556" s="3" t="s">
        <v>21</v>
      </c>
      <c r="I6556" s="12" t="s">
        <v>4162</v>
      </c>
      <c r="J6556" s="3">
        <v>107</v>
      </c>
      <c r="K6556" s="3" t="str">
        <f>IF(VLOOKUP(D6556,'Resources Final'!A:C,3,FALSE)=0,"",VLOOKUP(D6556,'Resources Final'!A:C,3,FALSE))</f>
        <v>Y</v>
      </c>
      <c r="L6556" s="3" t="str">
        <f>IF(VLOOKUP(D6556,'Resources Final'!A:D,4,FALSE)=0,"",VLOOKUP(D6556,'Resources Final'!A:D,4,FALSE))</f>
        <v/>
      </c>
      <c r="M6556" s="3" t="str">
        <f>IF(VLOOKUP(D6556,'Resources Final'!A:E,5,FALSE)=0,"",VLOOKUP(D6556,'Resources Final'!A:E,5,FALSE))</f>
        <v/>
      </c>
      <c r="N6556" s="7" t="str">
        <f>IF(VLOOKUP(D6556,'Resources Final'!A:F,6,FALSE)=0,"",VLOOKUP(D6556,'Resources Final'!A:F,6,FALSE))</f>
        <v/>
      </c>
      <c r="O6556" s="3" t="str">
        <f>IF(VLOOKUP(D6556,'Resources Final'!A:G,7,FALSE)=0,"",VLOOKUP(D6556,'Resources Final'!A:G,7,FALSE))</f>
        <v/>
      </c>
    </row>
    <row r="6557" spans="1:15" x14ac:dyDescent="0.2">
      <c r="A6557" s="11">
        <v>990</v>
      </c>
      <c r="B6557" s="11" t="str">
        <f t="shared" si="117"/>
        <v>Fred C. and Mary R. Koch Foundation_Stengl, Caroline20021000</v>
      </c>
      <c r="C6557" s="11" t="s">
        <v>4161</v>
      </c>
      <c r="D6557" s="11" t="s">
        <v>3425</v>
      </c>
      <c r="E6557" s="11" t="s">
        <v>3425</v>
      </c>
      <c r="F6557" s="4">
        <v>1000</v>
      </c>
      <c r="G6557" s="3">
        <v>2002</v>
      </c>
      <c r="H6557" s="3" t="s">
        <v>21</v>
      </c>
      <c r="I6557" s="12" t="s">
        <v>4162</v>
      </c>
      <c r="J6557" s="3">
        <v>108</v>
      </c>
      <c r="K6557" s="3" t="str">
        <f>IF(VLOOKUP(D6557,'Resources Final'!A:C,3,FALSE)=0,"",VLOOKUP(D6557,'Resources Final'!A:C,3,FALSE))</f>
        <v>Y</v>
      </c>
      <c r="L6557" s="3" t="str">
        <f>IF(VLOOKUP(D6557,'Resources Final'!A:D,4,FALSE)=0,"",VLOOKUP(D6557,'Resources Final'!A:D,4,FALSE))</f>
        <v/>
      </c>
      <c r="M6557" s="3" t="str">
        <f>IF(VLOOKUP(D6557,'Resources Final'!A:E,5,FALSE)=0,"",VLOOKUP(D6557,'Resources Final'!A:E,5,FALSE))</f>
        <v/>
      </c>
      <c r="N6557" s="7" t="str">
        <f>IF(VLOOKUP(D6557,'Resources Final'!A:F,6,FALSE)=0,"",VLOOKUP(D6557,'Resources Final'!A:F,6,FALSE))</f>
        <v/>
      </c>
      <c r="O6557" s="3" t="str">
        <f>IF(VLOOKUP(D6557,'Resources Final'!A:G,7,FALSE)=0,"",VLOOKUP(D6557,'Resources Final'!A:G,7,FALSE))</f>
        <v/>
      </c>
    </row>
    <row r="6558" spans="1:15" x14ac:dyDescent="0.2">
      <c r="A6558" s="11">
        <v>990</v>
      </c>
      <c r="B6558" s="11" t="str">
        <f t="shared" si="117"/>
        <v>Fred C. and Mary R. Koch Foundation_Strader, Lindsay20021000</v>
      </c>
      <c r="C6558" s="11" t="s">
        <v>4161</v>
      </c>
      <c r="D6558" s="11" t="s">
        <v>3458</v>
      </c>
      <c r="E6558" s="11" t="s">
        <v>3458</v>
      </c>
      <c r="F6558" s="4">
        <v>1000</v>
      </c>
      <c r="G6558" s="3">
        <v>2002</v>
      </c>
      <c r="H6558" s="3" t="s">
        <v>21</v>
      </c>
      <c r="I6558" s="12" t="s">
        <v>4162</v>
      </c>
      <c r="J6558" s="3">
        <v>109</v>
      </c>
      <c r="K6558" s="3" t="str">
        <f>IF(VLOOKUP(D6558,'Resources Final'!A:C,3,FALSE)=0,"",VLOOKUP(D6558,'Resources Final'!A:C,3,FALSE))</f>
        <v>Y</v>
      </c>
      <c r="L6558" s="3" t="str">
        <f>IF(VLOOKUP(D6558,'Resources Final'!A:D,4,FALSE)=0,"",VLOOKUP(D6558,'Resources Final'!A:D,4,FALSE))</f>
        <v/>
      </c>
      <c r="M6558" s="3" t="str">
        <f>IF(VLOOKUP(D6558,'Resources Final'!A:E,5,FALSE)=0,"",VLOOKUP(D6558,'Resources Final'!A:E,5,FALSE))</f>
        <v/>
      </c>
      <c r="N6558" s="7" t="str">
        <f>IF(VLOOKUP(D6558,'Resources Final'!A:F,6,FALSE)=0,"",VLOOKUP(D6558,'Resources Final'!A:F,6,FALSE))</f>
        <v/>
      </c>
      <c r="O6558" s="3" t="str">
        <f>IF(VLOOKUP(D6558,'Resources Final'!A:G,7,FALSE)=0,"",VLOOKUP(D6558,'Resources Final'!A:G,7,FALSE))</f>
        <v/>
      </c>
    </row>
    <row r="6559" spans="1:15" x14ac:dyDescent="0.2">
      <c r="A6559" s="11">
        <v>990</v>
      </c>
      <c r="B6559" s="11" t="str">
        <f t="shared" si="117"/>
        <v>Fred C. and Mary R. Koch Foundation_Sutandar, Marilyn20021000</v>
      </c>
      <c r="C6559" s="11" t="s">
        <v>4161</v>
      </c>
      <c r="D6559" s="11" t="s">
        <v>3486</v>
      </c>
      <c r="E6559" s="11" t="s">
        <v>3486</v>
      </c>
      <c r="F6559" s="4">
        <v>1000</v>
      </c>
      <c r="G6559" s="3">
        <v>2002</v>
      </c>
      <c r="H6559" s="3" t="s">
        <v>21</v>
      </c>
      <c r="I6559" s="12" t="s">
        <v>4162</v>
      </c>
      <c r="J6559" s="3">
        <v>110</v>
      </c>
      <c r="K6559" s="3" t="str">
        <f>IF(VLOOKUP(D6559,'Resources Final'!A:C,3,FALSE)=0,"",VLOOKUP(D6559,'Resources Final'!A:C,3,FALSE))</f>
        <v>Y</v>
      </c>
      <c r="L6559" s="3" t="str">
        <f>IF(VLOOKUP(D6559,'Resources Final'!A:D,4,FALSE)=0,"",VLOOKUP(D6559,'Resources Final'!A:D,4,FALSE))</f>
        <v/>
      </c>
      <c r="M6559" s="3" t="str">
        <f>IF(VLOOKUP(D6559,'Resources Final'!A:E,5,FALSE)=0,"",VLOOKUP(D6559,'Resources Final'!A:E,5,FALSE))</f>
        <v/>
      </c>
      <c r="N6559" s="7" t="str">
        <f>IF(VLOOKUP(D6559,'Resources Final'!A:F,6,FALSE)=0,"",VLOOKUP(D6559,'Resources Final'!A:F,6,FALSE))</f>
        <v/>
      </c>
      <c r="O6559" s="3" t="str">
        <f>IF(VLOOKUP(D6559,'Resources Final'!A:G,7,FALSE)=0,"",VLOOKUP(D6559,'Resources Final'!A:G,7,FALSE))</f>
        <v/>
      </c>
    </row>
    <row r="6560" spans="1:15" x14ac:dyDescent="0.2">
      <c r="A6560" s="11">
        <v>990</v>
      </c>
      <c r="B6560" s="11" t="str">
        <f t="shared" si="117"/>
        <v>Fred C. and Mary R. Koch Foundation_Sutton, Alyssa20021000</v>
      </c>
      <c r="C6560" s="11" t="s">
        <v>4161</v>
      </c>
      <c r="D6560" s="11" t="s">
        <v>3490</v>
      </c>
      <c r="E6560" s="11" t="s">
        <v>3490</v>
      </c>
      <c r="F6560" s="4">
        <v>1000</v>
      </c>
      <c r="G6560" s="3">
        <v>2002</v>
      </c>
      <c r="H6560" s="3" t="s">
        <v>21</v>
      </c>
      <c r="I6560" s="12" t="s">
        <v>4162</v>
      </c>
      <c r="J6560" s="3">
        <v>111</v>
      </c>
      <c r="K6560" s="3" t="str">
        <f>IF(VLOOKUP(D6560,'Resources Final'!A:C,3,FALSE)=0,"",VLOOKUP(D6560,'Resources Final'!A:C,3,FALSE))</f>
        <v>Y</v>
      </c>
      <c r="L6560" s="3" t="str">
        <f>IF(VLOOKUP(D6560,'Resources Final'!A:D,4,FALSE)=0,"",VLOOKUP(D6560,'Resources Final'!A:D,4,FALSE))</f>
        <v/>
      </c>
      <c r="M6560" s="3" t="str">
        <f>IF(VLOOKUP(D6560,'Resources Final'!A:E,5,FALSE)=0,"",VLOOKUP(D6560,'Resources Final'!A:E,5,FALSE))</f>
        <v/>
      </c>
      <c r="N6560" s="7" t="str">
        <f>IF(VLOOKUP(D6560,'Resources Final'!A:F,6,FALSE)=0,"",VLOOKUP(D6560,'Resources Final'!A:F,6,FALSE))</f>
        <v/>
      </c>
      <c r="O6560" s="3" t="str">
        <f>IF(VLOOKUP(D6560,'Resources Final'!A:G,7,FALSE)=0,"",VLOOKUP(D6560,'Resources Final'!A:G,7,FALSE))</f>
        <v/>
      </c>
    </row>
    <row r="6561" spans="1:15" x14ac:dyDescent="0.2">
      <c r="A6561" s="11">
        <v>990</v>
      </c>
      <c r="B6561" s="11" t="str">
        <f t="shared" si="117"/>
        <v>Fred C. and Mary R. Koch Foundation_Swain, Dell20021000</v>
      </c>
      <c r="C6561" s="11" t="s">
        <v>4161</v>
      </c>
      <c r="D6561" s="11" t="s">
        <v>3491</v>
      </c>
      <c r="E6561" s="11" t="s">
        <v>3491</v>
      </c>
      <c r="F6561" s="4">
        <v>1000</v>
      </c>
      <c r="G6561" s="3">
        <v>2002</v>
      </c>
      <c r="H6561" s="3" t="s">
        <v>21</v>
      </c>
      <c r="I6561" s="12" t="s">
        <v>4162</v>
      </c>
      <c r="J6561" s="3">
        <v>112</v>
      </c>
      <c r="K6561" s="3" t="str">
        <f>IF(VLOOKUP(D6561,'Resources Final'!A:C,3,FALSE)=0,"",VLOOKUP(D6561,'Resources Final'!A:C,3,FALSE))</f>
        <v>Y</v>
      </c>
      <c r="L6561" s="3" t="str">
        <f>IF(VLOOKUP(D6561,'Resources Final'!A:D,4,FALSE)=0,"",VLOOKUP(D6561,'Resources Final'!A:D,4,FALSE))</f>
        <v/>
      </c>
      <c r="M6561" s="3" t="str">
        <f>IF(VLOOKUP(D6561,'Resources Final'!A:E,5,FALSE)=0,"",VLOOKUP(D6561,'Resources Final'!A:E,5,FALSE))</f>
        <v/>
      </c>
      <c r="N6561" s="7" t="str">
        <f>IF(VLOOKUP(D6561,'Resources Final'!A:F,6,FALSE)=0,"",VLOOKUP(D6561,'Resources Final'!A:F,6,FALSE))</f>
        <v/>
      </c>
      <c r="O6561" s="3" t="str">
        <f>IF(VLOOKUP(D6561,'Resources Final'!A:G,7,FALSE)=0,"",VLOOKUP(D6561,'Resources Final'!A:G,7,FALSE))</f>
        <v/>
      </c>
    </row>
    <row r="6562" spans="1:15" x14ac:dyDescent="0.2">
      <c r="A6562" s="11">
        <v>990</v>
      </c>
      <c r="B6562" s="11" t="str">
        <f t="shared" si="117"/>
        <v>Fred C. and Mary R. Koch Foundation_Tran, Tony20021000</v>
      </c>
      <c r="C6562" s="11" t="s">
        <v>4161</v>
      </c>
      <c r="D6562" s="11" t="s">
        <v>3673</v>
      </c>
      <c r="E6562" s="11" t="s">
        <v>3673</v>
      </c>
      <c r="F6562" s="4">
        <v>1000</v>
      </c>
      <c r="G6562" s="3">
        <v>2002</v>
      </c>
      <c r="H6562" s="3" t="s">
        <v>21</v>
      </c>
      <c r="I6562" s="12" t="s">
        <v>4162</v>
      </c>
      <c r="J6562" s="3">
        <v>113</v>
      </c>
      <c r="K6562" s="3" t="str">
        <f>IF(VLOOKUP(D6562,'Resources Final'!A:C,3,FALSE)=0,"",VLOOKUP(D6562,'Resources Final'!A:C,3,FALSE))</f>
        <v>Y</v>
      </c>
      <c r="L6562" s="3" t="str">
        <f>IF(VLOOKUP(D6562,'Resources Final'!A:D,4,FALSE)=0,"",VLOOKUP(D6562,'Resources Final'!A:D,4,FALSE))</f>
        <v/>
      </c>
      <c r="M6562" s="3" t="str">
        <f>IF(VLOOKUP(D6562,'Resources Final'!A:E,5,FALSE)=0,"",VLOOKUP(D6562,'Resources Final'!A:E,5,FALSE))</f>
        <v/>
      </c>
      <c r="N6562" s="7" t="str">
        <f>IF(VLOOKUP(D6562,'Resources Final'!A:F,6,FALSE)=0,"",VLOOKUP(D6562,'Resources Final'!A:F,6,FALSE))</f>
        <v/>
      </c>
      <c r="O6562" s="3" t="str">
        <f>IF(VLOOKUP(D6562,'Resources Final'!A:G,7,FALSE)=0,"",VLOOKUP(D6562,'Resources Final'!A:G,7,FALSE))</f>
        <v/>
      </c>
    </row>
    <row r="6563" spans="1:15" x14ac:dyDescent="0.2">
      <c r="A6563" s="11">
        <v>990</v>
      </c>
      <c r="B6563" s="11" t="str">
        <f t="shared" si="117"/>
        <v>Fred C. and Mary R. Koch Foundation_Volk, Matthew20021000</v>
      </c>
      <c r="C6563" s="11" t="s">
        <v>4161</v>
      </c>
      <c r="D6563" s="11" t="s">
        <v>3907</v>
      </c>
      <c r="E6563" s="11" t="s">
        <v>3907</v>
      </c>
      <c r="F6563" s="4">
        <v>1000</v>
      </c>
      <c r="G6563" s="3">
        <v>2002</v>
      </c>
      <c r="H6563" s="3" t="s">
        <v>21</v>
      </c>
      <c r="I6563" s="12" t="s">
        <v>4162</v>
      </c>
      <c r="J6563" s="3">
        <v>114</v>
      </c>
      <c r="K6563" s="3" t="str">
        <f>IF(VLOOKUP(D6563,'Resources Final'!A:C,3,FALSE)=0,"",VLOOKUP(D6563,'Resources Final'!A:C,3,FALSE))</f>
        <v>Y</v>
      </c>
      <c r="L6563" s="3" t="str">
        <f>IF(VLOOKUP(D6563,'Resources Final'!A:D,4,FALSE)=0,"",VLOOKUP(D6563,'Resources Final'!A:D,4,FALSE))</f>
        <v/>
      </c>
      <c r="M6563" s="3" t="str">
        <f>IF(VLOOKUP(D6563,'Resources Final'!A:E,5,FALSE)=0,"",VLOOKUP(D6563,'Resources Final'!A:E,5,FALSE))</f>
        <v/>
      </c>
      <c r="N6563" s="7" t="str">
        <f>IF(VLOOKUP(D6563,'Resources Final'!A:F,6,FALSE)=0,"",VLOOKUP(D6563,'Resources Final'!A:F,6,FALSE))</f>
        <v/>
      </c>
      <c r="O6563" s="3" t="str">
        <f>IF(VLOOKUP(D6563,'Resources Final'!A:G,7,FALSE)=0,"",VLOOKUP(D6563,'Resources Final'!A:G,7,FALSE))</f>
        <v/>
      </c>
    </row>
    <row r="6564" spans="1:15" x14ac:dyDescent="0.2">
      <c r="A6564" s="11">
        <v>990</v>
      </c>
      <c r="B6564" s="11" t="str">
        <f t="shared" si="117"/>
        <v>Fred C. and Mary R. Koch Foundation_Wacheter, Heidi20021000</v>
      </c>
      <c r="C6564" s="11" t="s">
        <v>4161</v>
      </c>
      <c r="D6564" s="11" t="s">
        <v>3918</v>
      </c>
      <c r="E6564" s="11" t="s">
        <v>3918</v>
      </c>
      <c r="F6564" s="4">
        <v>1000</v>
      </c>
      <c r="G6564" s="3">
        <v>2002</v>
      </c>
      <c r="H6564" s="3" t="s">
        <v>21</v>
      </c>
      <c r="I6564" s="12" t="s">
        <v>4162</v>
      </c>
      <c r="J6564" s="3">
        <v>115</v>
      </c>
      <c r="K6564" s="3" t="str">
        <f>IF(VLOOKUP(D6564,'Resources Final'!A:C,3,FALSE)=0,"",VLOOKUP(D6564,'Resources Final'!A:C,3,FALSE))</f>
        <v>Y</v>
      </c>
      <c r="L6564" s="3" t="str">
        <f>IF(VLOOKUP(D6564,'Resources Final'!A:D,4,FALSE)=0,"",VLOOKUP(D6564,'Resources Final'!A:D,4,FALSE))</f>
        <v/>
      </c>
      <c r="M6564" s="3" t="str">
        <f>IF(VLOOKUP(D6564,'Resources Final'!A:E,5,FALSE)=0,"",VLOOKUP(D6564,'Resources Final'!A:E,5,FALSE))</f>
        <v/>
      </c>
      <c r="N6564" s="7" t="str">
        <f>IF(VLOOKUP(D6564,'Resources Final'!A:F,6,FALSE)=0,"",VLOOKUP(D6564,'Resources Final'!A:F,6,FALSE))</f>
        <v/>
      </c>
      <c r="O6564" s="3" t="str">
        <f>IF(VLOOKUP(D6564,'Resources Final'!A:G,7,FALSE)=0,"",VLOOKUP(D6564,'Resources Final'!A:G,7,FALSE))</f>
        <v/>
      </c>
    </row>
    <row r="6565" spans="1:15" x14ac:dyDescent="0.2">
      <c r="A6565" s="11">
        <v>990</v>
      </c>
      <c r="B6565" s="11" t="str">
        <f t="shared" si="117"/>
        <v>Fred C. and Mary R. Koch Foundation_Walker, Shanda20021000</v>
      </c>
      <c r="C6565" s="11" t="s">
        <v>4161</v>
      </c>
      <c r="D6565" s="11" t="s">
        <v>3929</v>
      </c>
      <c r="E6565" s="11" t="s">
        <v>3929</v>
      </c>
      <c r="F6565" s="4">
        <v>1000</v>
      </c>
      <c r="G6565" s="3">
        <v>2002</v>
      </c>
      <c r="H6565" s="3" t="s">
        <v>21</v>
      </c>
      <c r="I6565" s="12" t="s">
        <v>4162</v>
      </c>
      <c r="J6565" s="3">
        <v>116</v>
      </c>
      <c r="K6565" s="3" t="str">
        <f>IF(VLOOKUP(D6565,'Resources Final'!A:C,3,FALSE)=0,"",VLOOKUP(D6565,'Resources Final'!A:C,3,FALSE))</f>
        <v>Y</v>
      </c>
      <c r="L6565" s="3" t="str">
        <f>IF(VLOOKUP(D6565,'Resources Final'!A:D,4,FALSE)=0,"",VLOOKUP(D6565,'Resources Final'!A:D,4,FALSE))</f>
        <v/>
      </c>
      <c r="M6565" s="3" t="str">
        <f>IF(VLOOKUP(D6565,'Resources Final'!A:E,5,FALSE)=0,"",VLOOKUP(D6565,'Resources Final'!A:E,5,FALSE))</f>
        <v/>
      </c>
      <c r="N6565" s="7" t="str">
        <f>IF(VLOOKUP(D6565,'Resources Final'!A:F,6,FALSE)=0,"",VLOOKUP(D6565,'Resources Final'!A:F,6,FALSE))</f>
        <v/>
      </c>
      <c r="O6565" s="3" t="str">
        <f>IF(VLOOKUP(D6565,'Resources Final'!A:G,7,FALSE)=0,"",VLOOKUP(D6565,'Resources Final'!A:G,7,FALSE))</f>
        <v/>
      </c>
    </row>
    <row r="6566" spans="1:15" x14ac:dyDescent="0.2">
      <c r="A6566" s="11">
        <v>990</v>
      </c>
      <c r="B6566" s="11" t="str">
        <f t="shared" si="117"/>
        <v>Fred C. and Mary R. Koch Foundation_White, Kimberly20021000</v>
      </c>
      <c r="C6566" s="11" t="s">
        <v>4161</v>
      </c>
      <c r="D6566" s="11" t="s">
        <v>4001</v>
      </c>
      <c r="E6566" s="11" t="s">
        <v>4001</v>
      </c>
      <c r="F6566" s="4">
        <v>1000</v>
      </c>
      <c r="G6566" s="3">
        <v>2002</v>
      </c>
      <c r="H6566" s="3" t="s">
        <v>21</v>
      </c>
      <c r="I6566" s="12" t="s">
        <v>4162</v>
      </c>
      <c r="J6566" s="3">
        <v>117</v>
      </c>
      <c r="K6566" s="3" t="str">
        <f>IF(VLOOKUP(D6566,'Resources Final'!A:C,3,FALSE)=0,"",VLOOKUP(D6566,'Resources Final'!A:C,3,FALSE))</f>
        <v>Y</v>
      </c>
      <c r="L6566" s="3" t="str">
        <f>IF(VLOOKUP(D6566,'Resources Final'!A:D,4,FALSE)=0,"",VLOOKUP(D6566,'Resources Final'!A:D,4,FALSE))</f>
        <v/>
      </c>
      <c r="M6566" s="3" t="str">
        <f>IF(VLOOKUP(D6566,'Resources Final'!A:E,5,FALSE)=0,"",VLOOKUP(D6566,'Resources Final'!A:E,5,FALSE))</f>
        <v/>
      </c>
      <c r="N6566" s="7" t="str">
        <f>IF(VLOOKUP(D6566,'Resources Final'!A:F,6,FALSE)=0,"",VLOOKUP(D6566,'Resources Final'!A:F,6,FALSE))</f>
        <v/>
      </c>
      <c r="O6566" s="3" t="str">
        <f>IF(VLOOKUP(D6566,'Resources Final'!A:G,7,FALSE)=0,"",VLOOKUP(D6566,'Resources Final'!A:G,7,FALSE))</f>
        <v/>
      </c>
    </row>
    <row r="6567" spans="1:15" x14ac:dyDescent="0.2">
      <c r="A6567" s="11">
        <v>990</v>
      </c>
      <c r="B6567" s="11" t="str">
        <f t="shared" si="117"/>
        <v>Fred C. and Mary R. Koch Foundation_Willard, Lori20021000</v>
      </c>
      <c r="C6567" s="11" t="s">
        <v>4161</v>
      </c>
      <c r="D6567" s="11" t="s">
        <v>4036</v>
      </c>
      <c r="E6567" s="11" t="s">
        <v>4036</v>
      </c>
      <c r="F6567" s="4">
        <v>1000</v>
      </c>
      <c r="G6567" s="3">
        <v>2002</v>
      </c>
      <c r="H6567" s="3" t="s">
        <v>21</v>
      </c>
      <c r="I6567" s="12" t="s">
        <v>4162</v>
      </c>
      <c r="J6567" s="3">
        <v>118</v>
      </c>
      <c r="K6567" s="3" t="str">
        <f>IF(VLOOKUP(D6567,'Resources Final'!A:C,3,FALSE)=0,"",VLOOKUP(D6567,'Resources Final'!A:C,3,FALSE))</f>
        <v>Y</v>
      </c>
      <c r="L6567" s="3" t="str">
        <f>IF(VLOOKUP(D6567,'Resources Final'!A:D,4,FALSE)=0,"",VLOOKUP(D6567,'Resources Final'!A:D,4,FALSE))</f>
        <v/>
      </c>
      <c r="M6567" s="3" t="str">
        <f>IF(VLOOKUP(D6567,'Resources Final'!A:E,5,FALSE)=0,"",VLOOKUP(D6567,'Resources Final'!A:E,5,FALSE))</f>
        <v/>
      </c>
      <c r="N6567" s="7" t="str">
        <f>IF(VLOOKUP(D6567,'Resources Final'!A:F,6,FALSE)=0,"",VLOOKUP(D6567,'Resources Final'!A:F,6,FALSE))</f>
        <v/>
      </c>
      <c r="O6567" s="3" t="str">
        <f>IF(VLOOKUP(D6567,'Resources Final'!A:G,7,FALSE)=0,"",VLOOKUP(D6567,'Resources Final'!A:G,7,FALSE))</f>
        <v/>
      </c>
    </row>
    <row r="6568" spans="1:15" x14ac:dyDescent="0.2">
      <c r="A6568" s="11">
        <v>990</v>
      </c>
      <c r="B6568" s="11" t="str">
        <f t="shared" si="117"/>
        <v>Fred C. and Mary R. Koch Foundation_Wolff, Jamie20021000</v>
      </c>
      <c r="C6568" s="11" t="s">
        <v>4161</v>
      </c>
      <c r="D6568" s="11" t="s">
        <v>4078</v>
      </c>
      <c r="E6568" s="11" t="s">
        <v>4078</v>
      </c>
      <c r="F6568" s="4">
        <v>1000</v>
      </c>
      <c r="G6568" s="3">
        <v>2002</v>
      </c>
      <c r="H6568" s="3" t="s">
        <v>21</v>
      </c>
      <c r="I6568" s="12" t="s">
        <v>4162</v>
      </c>
      <c r="J6568" s="3">
        <v>119</v>
      </c>
      <c r="K6568" s="3" t="str">
        <f>IF(VLOOKUP(D6568,'Resources Final'!A:C,3,FALSE)=0,"",VLOOKUP(D6568,'Resources Final'!A:C,3,FALSE))</f>
        <v>Y</v>
      </c>
      <c r="L6568" s="3" t="str">
        <f>IF(VLOOKUP(D6568,'Resources Final'!A:D,4,FALSE)=0,"",VLOOKUP(D6568,'Resources Final'!A:D,4,FALSE))</f>
        <v/>
      </c>
      <c r="M6568" s="3" t="str">
        <f>IF(VLOOKUP(D6568,'Resources Final'!A:E,5,FALSE)=0,"",VLOOKUP(D6568,'Resources Final'!A:E,5,FALSE))</f>
        <v/>
      </c>
      <c r="N6568" s="7" t="str">
        <f>IF(VLOOKUP(D6568,'Resources Final'!A:F,6,FALSE)=0,"",VLOOKUP(D6568,'Resources Final'!A:F,6,FALSE))</f>
        <v/>
      </c>
      <c r="O6568" s="3" t="str">
        <f>IF(VLOOKUP(D6568,'Resources Final'!A:G,7,FALSE)=0,"",VLOOKUP(D6568,'Resources Final'!A:G,7,FALSE))</f>
        <v/>
      </c>
    </row>
    <row r="6569" spans="1:15" x14ac:dyDescent="0.2">
      <c r="A6569" s="11">
        <v>990</v>
      </c>
      <c r="B6569" s="11" t="str">
        <f t="shared" si="117"/>
        <v>Fred C. and Mary R. Koch Foundation_Woodard, Sarah20021000</v>
      </c>
      <c r="C6569" s="11" t="s">
        <v>4161</v>
      </c>
      <c r="D6569" s="11" t="s">
        <v>4084</v>
      </c>
      <c r="E6569" s="11" t="s">
        <v>4084</v>
      </c>
      <c r="F6569" s="4">
        <v>1000</v>
      </c>
      <c r="G6569" s="3">
        <v>2002</v>
      </c>
      <c r="H6569" s="3" t="s">
        <v>21</v>
      </c>
      <c r="I6569" s="12" t="s">
        <v>4162</v>
      </c>
      <c r="J6569" s="3">
        <v>120</v>
      </c>
      <c r="K6569" s="3" t="str">
        <f>IF(VLOOKUP(D6569,'Resources Final'!A:C,3,FALSE)=0,"",VLOOKUP(D6569,'Resources Final'!A:C,3,FALSE))</f>
        <v>Y</v>
      </c>
      <c r="L6569" s="3" t="str">
        <f>IF(VLOOKUP(D6569,'Resources Final'!A:D,4,FALSE)=0,"",VLOOKUP(D6569,'Resources Final'!A:D,4,FALSE))</f>
        <v/>
      </c>
      <c r="M6569" s="3" t="str">
        <f>IF(VLOOKUP(D6569,'Resources Final'!A:E,5,FALSE)=0,"",VLOOKUP(D6569,'Resources Final'!A:E,5,FALSE))</f>
        <v/>
      </c>
      <c r="N6569" s="7" t="str">
        <f>IF(VLOOKUP(D6569,'Resources Final'!A:F,6,FALSE)=0,"",VLOOKUP(D6569,'Resources Final'!A:F,6,FALSE))</f>
        <v/>
      </c>
      <c r="O6569" s="3" t="str">
        <f>IF(VLOOKUP(D6569,'Resources Final'!A:G,7,FALSE)=0,"",VLOOKUP(D6569,'Resources Final'!A:G,7,FALSE))</f>
        <v/>
      </c>
    </row>
    <row r="6570" spans="1:15" x14ac:dyDescent="0.2">
      <c r="A6570" s="11">
        <v>990</v>
      </c>
      <c r="B6570" s="11" t="str">
        <f t="shared" si="117"/>
        <v>Fred C. and Mary R. Koch Foundation_Cerebral Palsy Research Foundation200325000</v>
      </c>
      <c r="C6570" s="11" t="s">
        <v>4161</v>
      </c>
      <c r="D6570" s="11" t="s">
        <v>686</v>
      </c>
      <c r="E6570" s="11" t="s">
        <v>686</v>
      </c>
      <c r="F6570" s="4">
        <v>25000</v>
      </c>
      <c r="G6570" s="3">
        <v>2003</v>
      </c>
      <c r="H6570" s="3" t="s">
        <v>21</v>
      </c>
      <c r="I6570" s="12"/>
      <c r="J6570" s="3">
        <v>1</v>
      </c>
      <c r="K6570" s="3" t="str">
        <f>IF(VLOOKUP(D6570,'Resources Final'!A:C,3,FALSE)=0,"",VLOOKUP(D6570,'Resources Final'!A:C,3,FALSE))</f>
        <v/>
      </c>
      <c r="L6570" s="3" t="str">
        <f>IF(VLOOKUP(D6570,'Resources Final'!A:D,4,FALSE)=0,"",VLOOKUP(D6570,'Resources Final'!A:D,4,FALSE))</f>
        <v/>
      </c>
      <c r="M6570" s="3" t="str">
        <f>IF(VLOOKUP(D6570,'Resources Final'!A:E,5,FALSE)=0,"",VLOOKUP(D6570,'Resources Final'!A:E,5,FALSE))</f>
        <v>N</v>
      </c>
      <c r="N6570" s="7" t="str">
        <f>IF(VLOOKUP(D6570,'Resources Final'!A:F,6,FALSE)=0,"",VLOOKUP(D6570,'Resources Final'!A:F,6,FALSE))</f>
        <v/>
      </c>
      <c r="O6570" s="3" t="str">
        <f>IF(VLOOKUP(D6570,'Resources Final'!A:G,7,FALSE)=0,"",VLOOKUP(D6570,'Resources Final'!A:G,7,FALSE))</f>
        <v/>
      </c>
    </row>
    <row r="6571" spans="1:15" x14ac:dyDescent="0.2">
      <c r="A6571" s="11">
        <v>990</v>
      </c>
      <c r="B6571" s="11" t="str">
        <f t="shared" si="117"/>
        <v>Fred C. and Mary R. Koch Foundation_Chamber Music at the Barn20032500</v>
      </c>
      <c r="C6571" s="11" t="s">
        <v>4161</v>
      </c>
      <c r="D6571" s="11" t="s">
        <v>689</v>
      </c>
      <c r="E6571" s="11" t="s">
        <v>689</v>
      </c>
      <c r="F6571" s="4">
        <v>2500</v>
      </c>
      <c r="G6571" s="3">
        <v>2003</v>
      </c>
      <c r="H6571" s="3" t="s">
        <v>21</v>
      </c>
      <c r="I6571" s="12"/>
      <c r="J6571" s="3">
        <v>2</v>
      </c>
      <c r="K6571" s="3" t="str">
        <f>IF(VLOOKUP(D6571,'Resources Final'!A:C,3,FALSE)=0,"",VLOOKUP(D6571,'Resources Final'!A:C,3,FALSE))</f>
        <v/>
      </c>
      <c r="L6571" s="3" t="str">
        <f>IF(VLOOKUP(D6571,'Resources Final'!A:D,4,FALSE)=0,"",VLOOKUP(D6571,'Resources Final'!A:D,4,FALSE))</f>
        <v/>
      </c>
      <c r="M6571" s="3" t="str">
        <f>IF(VLOOKUP(D6571,'Resources Final'!A:E,5,FALSE)=0,"",VLOOKUP(D6571,'Resources Final'!A:E,5,FALSE))</f>
        <v>N</v>
      </c>
      <c r="N6571" s="7" t="str">
        <f>IF(VLOOKUP(D6571,'Resources Final'!A:F,6,FALSE)=0,"",VLOOKUP(D6571,'Resources Final'!A:F,6,FALSE))</f>
        <v/>
      </c>
      <c r="O6571" s="3" t="str">
        <f>IF(VLOOKUP(D6571,'Resources Final'!A:G,7,FALSE)=0,"",VLOOKUP(D6571,'Resources Final'!A:G,7,FALSE))</f>
        <v/>
      </c>
    </row>
    <row r="6572" spans="1:15" x14ac:dyDescent="0.2">
      <c r="A6572" s="11">
        <v>990</v>
      </c>
      <c r="B6572" s="11" t="str">
        <f t="shared" si="117"/>
        <v>Fred C. and Mary R. Koch Foundation_Communities in Schools200310000</v>
      </c>
      <c r="C6572" s="11" t="s">
        <v>4161</v>
      </c>
      <c r="D6572" s="11" t="s">
        <v>811</v>
      </c>
      <c r="E6572" s="11" t="s">
        <v>811</v>
      </c>
      <c r="F6572" s="4">
        <v>10000</v>
      </c>
      <c r="G6572" s="3">
        <v>2003</v>
      </c>
      <c r="H6572" s="3" t="s">
        <v>21</v>
      </c>
      <c r="I6572" s="12"/>
      <c r="J6572" s="3">
        <v>3</v>
      </c>
      <c r="K6572" s="3" t="str">
        <f>IF(VLOOKUP(D6572,'Resources Final'!A:C,3,FALSE)=0,"",VLOOKUP(D6572,'Resources Final'!A:C,3,FALSE))</f>
        <v/>
      </c>
      <c r="L6572" s="3" t="str">
        <f>IF(VLOOKUP(D6572,'Resources Final'!A:D,4,FALSE)=0,"",VLOOKUP(D6572,'Resources Final'!A:D,4,FALSE))</f>
        <v>Y</v>
      </c>
      <c r="M6572" s="3" t="str">
        <f>IF(VLOOKUP(D6572,'Resources Final'!A:E,5,FALSE)=0,"",VLOOKUP(D6572,'Resources Final'!A:E,5,FALSE))</f>
        <v/>
      </c>
      <c r="N6572" s="7" t="str">
        <f>IF(VLOOKUP(D6572,'Resources Final'!A:F,6,FALSE)=0,"",VLOOKUP(D6572,'Resources Final'!A:F,6,FALSE))</f>
        <v/>
      </c>
      <c r="O6572" s="3" t="str">
        <f>IF(VLOOKUP(D6572,'Resources Final'!A:G,7,FALSE)=0,"",VLOOKUP(D6572,'Resources Final'!A:G,7,FALSE))</f>
        <v/>
      </c>
    </row>
    <row r="6573" spans="1:15" x14ac:dyDescent="0.2">
      <c r="A6573" s="11">
        <v>990</v>
      </c>
      <c r="B6573" s="11" t="str">
        <f t="shared" si="117"/>
        <v>Fred C. and Mary R. Koch Foundation_Episcopal Social Services/Venture House200314260</v>
      </c>
      <c r="C6573" s="11" t="s">
        <v>4161</v>
      </c>
      <c r="D6573" s="11" t="s">
        <v>1147</v>
      </c>
      <c r="E6573" s="11" t="s">
        <v>1147</v>
      </c>
      <c r="F6573" s="4">
        <v>14260</v>
      </c>
      <c r="G6573" s="3">
        <v>2003</v>
      </c>
      <c r="H6573" s="3" t="s">
        <v>21</v>
      </c>
      <c r="I6573" s="12"/>
      <c r="J6573" s="3">
        <v>4</v>
      </c>
      <c r="K6573" s="3" t="str">
        <f>IF(VLOOKUP(D6573,'Resources Final'!A:C,3,FALSE)=0,"",VLOOKUP(D6573,'Resources Final'!A:C,3,FALSE))</f>
        <v/>
      </c>
      <c r="L6573" s="3" t="str">
        <f>IF(VLOOKUP(D6573,'Resources Final'!A:D,4,FALSE)=0,"",VLOOKUP(D6573,'Resources Final'!A:D,4,FALSE))</f>
        <v/>
      </c>
      <c r="M6573" s="3" t="str">
        <f>IF(VLOOKUP(D6573,'Resources Final'!A:E,5,FALSE)=0,"",VLOOKUP(D6573,'Resources Final'!A:E,5,FALSE))</f>
        <v>N</v>
      </c>
      <c r="N6573" s="7" t="str">
        <f>IF(VLOOKUP(D6573,'Resources Final'!A:F,6,FALSE)=0,"",VLOOKUP(D6573,'Resources Final'!A:F,6,FALSE))</f>
        <v/>
      </c>
      <c r="O6573" s="3" t="str">
        <f>IF(VLOOKUP(D6573,'Resources Final'!A:G,7,FALSE)=0,"",VLOOKUP(D6573,'Resources Final'!A:G,7,FALSE))</f>
        <v/>
      </c>
    </row>
    <row r="6574" spans="1:15" x14ac:dyDescent="0.2">
      <c r="A6574" s="11">
        <v>990</v>
      </c>
      <c r="B6574" s="11" t="str">
        <f t="shared" si="117"/>
        <v>Fred C. and Mary R. Koch Foundation_Friends University200310000</v>
      </c>
      <c r="C6574" s="11" t="s">
        <v>4161</v>
      </c>
      <c r="D6574" s="11" t="s">
        <v>1306</v>
      </c>
      <c r="E6574" s="11" t="s">
        <v>1306</v>
      </c>
      <c r="F6574" s="4">
        <v>10000</v>
      </c>
      <c r="G6574" s="3">
        <v>2003</v>
      </c>
      <c r="H6574" s="3" t="s">
        <v>21</v>
      </c>
      <c r="I6574" s="12"/>
      <c r="J6574" s="3">
        <v>5</v>
      </c>
      <c r="K6574" s="3" t="str">
        <f>IF(VLOOKUP(D6574,'Resources Final'!A:C,3,FALSE)=0,"",VLOOKUP(D6574,'Resources Final'!A:C,3,FALSE))</f>
        <v/>
      </c>
      <c r="L6574" s="3" t="str">
        <f>IF(VLOOKUP(D6574,'Resources Final'!A:D,4,FALSE)=0,"",VLOOKUP(D6574,'Resources Final'!A:D,4,FALSE))</f>
        <v>Y</v>
      </c>
      <c r="M6574" s="3" t="str">
        <f>IF(VLOOKUP(D6574,'Resources Final'!A:E,5,FALSE)=0,"",VLOOKUP(D6574,'Resources Final'!A:E,5,FALSE))</f>
        <v/>
      </c>
      <c r="N6574" s="7" t="str">
        <f>IF(VLOOKUP(D6574,'Resources Final'!A:F,6,FALSE)=0,"",VLOOKUP(D6574,'Resources Final'!A:F,6,FALSE))</f>
        <v/>
      </c>
      <c r="O6574" s="3" t="str">
        <f>IF(VLOOKUP(D6574,'Resources Final'!A:G,7,FALSE)=0,"",VLOOKUP(D6574,'Resources Final'!A:G,7,FALSE))</f>
        <v/>
      </c>
    </row>
    <row r="6575" spans="1:15" x14ac:dyDescent="0.2">
      <c r="A6575" s="11">
        <v>990</v>
      </c>
      <c r="B6575" s="11" t="str">
        <f t="shared" si="117"/>
        <v>Fred C. and Mary R. Koch Foundation_Friends University200317500</v>
      </c>
      <c r="C6575" s="11" t="s">
        <v>4161</v>
      </c>
      <c r="D6575" s="11" t="s">
        <v>1306</v>
      </c>
      <c r="E6575" s="11" t="s">
        <v>1306</v>
      </c>
      <c r="F6575" s="4">
        <v>17500</v>
      </c>
      <c r="G6575" s="3">
        <v>2003</v>
      </c>
      <c r="H6575" s="3" t="s">
        <v>21</v>
      </c>
      <c r="I6575" s="12"/>
      <c r="J6575" s="3">
        <v>6</v>
      </c>
      <c r="K6575" s="3" t="str">
        <f>IF(VLOOKUP(D6575,'Resources Final'!A:C,3,FALSE)=0,"",VLOOKUP(D6575,'Resources Final'!A:C,3,FALSE))</f>
        <v/>
      </c>
      <c r="L6575" s="3" t="str">
        <f>IF(VLOOKUP(D6575,'Resources Final'!A:D,4,FALSE)=0,"",VLOOKUP(D6575,'Resources Final'!A:D,4,FALSE))</f>
        <v>Y</v>
      </c>
      <c r="M6575" s="3" t="str">
        <f>IF(VLOOKUP(D6575,'Resources Final'!A:E,5,FALSE)=0,"",VLOOKUP(D6575,'Resources Final'!A:E,5,FALSE))</f>
        <v/>
      </c>
      <c r="N6575" s="7" t="str">
        <f>IF(VLOOKUP(D6575,'Resources Final'!A:F,6,FALSE)=0,"",VLOOKUP(D6575,'Resources Final'!A:F,6,FALSE))</f>
        <v/>
      </c>
      <c r="O6575" s="3" t="str">
        <f>IF(VLOOKUP(D6575,'Resources Final'!A:G,7,FALSE)=0,"",VLOOKUP(D6575,'Resources Final'!A:G,7,FALSE))</f>
        <v/>
      </c>
    </row>
    <row r="6576" spans="1:15" x14ac:dyDescent="0.2">
      <c r="A6576" s="11">
        <v>990</v>
      </c>
      <c r="B6576" s="11" t="str">
        <f t="shared" si="117"/>
        <v>Fred C. and Mary R. Koch Foundation_Fundamental Learning Center20032500</v>
      </c>
      <c r="C6576" s="11" t="s">
        <v>4161</v>
      </c>
      <c r="D6576" s="11" t="s">
        <v>1320</v>
      </c>
      <c r="E6576" s="11" t="s">
        <v>1320</v>
      </c>
      <c r="F6576" s="4">
        <v>2500</v>
      </c>
      <c r="G6576" s="3">
        <v>2003</v>
      </c>
      <c r="H6576" s="3" t="s">
        <v>21</v>
      </c>
      <c r="I6576" s="12"/>
      <c r="J6576" s="3">
        <v>7</v>
      </c>
      <c r="K6576" s="3" t="str">
        <f>IF(VLOOKUP(D6576,'Resources Final'!A:C,3,FALSE)=0,"",VLOOKUP(D6576,'Resources Final'!A:C,3,FALSE))</f>
        <v/>
      </c>
      <c r="L6576" s="3" t="str">
        <f>IF(VLOOKUP(D6576,'Resources Final'!A:D,4,FALSE)=0,"",VLOOKUP(D6576,'Resources Final'!A:D,4,FALSE))</f>
        <v/>
      </c>
      <c r="M6576" s="3" t="str">
        <f>IF(VLOOKUP(D6576,'Resources Final'!A:E,5,FALSE)=0,"",VLOOKUP(D6576,'Resources Final'!A:E,5,FALSE))</f>
        <v>N</v>
      </c>
      <c r="N6576" s="7" t="str">
        <f>IF(VLOOKUP(D6576,'Resources Final'!A:F,6,FALSE)=0,"",VLOOKUP(D6576,'Resources Final'!A:F,6,FALSE))</f>
        <v/>
      </c>
      <c r="O6576" s="3" t="str">
        <f>IF(VLOOKUP(D6576,'Resources Final'!A:G,7,FALSE)=0,"",VLOOKUP(D6576,'Resources Final'!A:G,7,FALSE))</f>
        <v/>
      </c>
    </row>
    <row r="6577" spans="1:15" x14ac:dyDescent="0.2">
      <c r="A6577" s="11">
        <v>990</v>
      </c>
      <c r="B6577" s="11" t="str">
        <f t="shared" si="117"/>
        <v>Fred C. and Mary R. Koch Foundation_Goodwill Industries200310000</v>
      </c>
      <c r="C6577" s="11" t="s">
        <v>4161</v>
      </c>
      <c r="D6577" s="11" t="s">
        <v>1428</v>
      </c>
      <c r="E6577" s="11" t="s">
        <v>1428</v>
      </c>
      <c r="F6577" s="4">
        <v>10000</v>
      </c>
      <c r="G6577" s="3">
        <v>2003</v>
      </c>
      <c r="H6577" s="3" t="s">
        <v>21</v>
      </c>
      <c r="I6577" s="12"/>
      <c r="J6577" s="3">
        <v>8</v>
      </c>
      <c r="K6577" s="3" t="str">
        <f>IF(VLOOKUP(D6577,'Resources Final'!A:C,3,FALSE)=0,"",VLOOKUP(D6577,'Resources Final'!A:C,3,FALSE))</f>
        <v/>
      </c>
      <c r="L6577" s="3" t="str">
        <f>IF(VLOOKUP(D6577,'Resources Final'!A:D,4,FALSE)=0,"",VLOOKUP(D6577,'Resources Final'!A:D,4,FALSE))</f>
        <v/>
      </c>
      <c r="M6577" s="3" t="str">
        <f>IF(VLOOKUP(D6577,'Resources Final'!A:E,5,FALSE)=0,"",VLOOKUP(D6577,'Resources Final'!A:E,5,FALSE))</f>
        <v>N</v>
      </c>
      <c r="N6577" s="7" t="str">
        <f>IF(VLOOKUP(D6577,'Resources Final'!A:F,6,FALSE)=0,"",VLOOKUP(D6577,'Resources Final'!A:F,6,FALSE))</f>
        <v/>
      </c>
      <c r="O6577" s="3" t="str">
        <f>IF(VLOOKUP(D6577,'Resources Final'!A:G,7,FALSE)=0,"",VLOOKUP(D6577,'Resources Final'!A:G,7,FALSE))</f>
        <v/>
      </c>
    </row>
    <row r="6578" spans="1:15" x14ac:dyDescent="0.2">
      <c r="A6578" s="11">
        <v>990</v>
      </c>
      <c r="B6578" s="11" t="str">
        <f t="shared" si="117"/>
        <v>Fred C. and Mary R. Koch Foundation_Kansas State University Foundation200350000</v>
      </c>
      <c r="C6578" s="11" t="s">
        <v>4161</v>
      </c>
      <c r="D6578" s="11" t="s">
        <v>1955</v>
      </c>
      <c r="E6578" s="11" t="s">
        <v>1954</v>
      </c>
      <c r="F6578" s="4">
        <v>50000</v>
      </c>
      <c r="G6578" s="3">
        <v>2003</v>
      </c>
      <c r="H6578" s="3" t="s">
        <v>21</v>
      </c>
      <c r="I6578" s="12"/>
      <c r="J6578" s="3">
        <v>9</v>
      </c>
      <c r="K6578" s="3" t="str">
        <f>IF(VLOOKUP(D6578,'Resources Final'!A:C,3,FALSE)=0,"",VLOOKUP(D6578,'Resources Final'!A:C,3,FALSE))</f>
        <v/>
      </c>
      <c r="L6578" s="3" t="str">
        <f>IF(VLOOKUP(D6578,'Resources Final'!A:D,4,FALSE)=0,"",VLOOKUP(D6578,'Resources Final'!A:D,4,FALSE))</f>
        <v>Y</v>
      </c>
      <c r="M6578" s="3" t="str">
        <f>IF(VLOOKUP(D6578,'Resources Final'!A:E,5,FALSE)=0,"",VLOOKUP(D6578,'Resources Final'!A:E,5,FALSE))</f>
        <v/>
      </c>
      <c r="N6578" s="7" t="str">
        <f>IF(VLOOKUP(D6578,'Resources Final'!A:F,6,FALSE)=0,"",VLOOKUP(D6578,'Resources Final'!A:F,6,FALSE))</f>
        <v/>
      </c>
      <c r="O6578" s="3" t="str">
        <f>IF(VLOOKUP(D6578,'Resources Final'!A:G,7,FALSE)=0,"",VLOOKUP(D6578,'Resources Final'!A:G,7,FALSE))</f>
        <v/>
      </c>
    </row>
    <row r="6579" spans="1:15" x14ac:dyDescent="0.2">
      <c r="A6579" s="11">
        <v>990</v>
      </c>
      <c r="B6579" s="11" t="str">
        <f t="shared" si="117"/>
        <v>Fred C. and Mary R. Koch Foundation_Music Theatre of Wichita20031000</v>
      </c>
      <c r="C6579" s="11" t="s">
        <v>4161</v>
      </c>
      <c r="D6579" s="11" t="s">
        <v>2571</v>
      </c>
      <c r="E6579" s="11" t="s">
        <v>2571</v>
      </c>
      <c r="F6579" s="4">
        <v>1000</v>
      </c>
      <c r="G6579" s="3">
        <v>2003</v>
      </c>
      <c r="H6579" s="3" t="s">
        <v>21</v>
      </c>
      <c r="I6579" s="12"/>
      <c r="J6579" s="3">
        <v>10</v>
      </c>
      <c r="K6579" s="3" t="str">
        <f>IF(VLOOKUP(D6579,'Resources Final'!A:C,3,FALSE)=0,"",VLOOKUP(D6579,'Resources Final'!A:C,3,FALSE))</f>
        <v/>
      </c>
      <c r="L6579" s="3" t="str">
        <f>IF(VLOOKUP(D6579,'Resources Final'!A:D,4,FALSE)=0,"",VLOOKUP(D6579,'Resources Final'!A:D,4,FALSE))</f>
        <v/>
      </c>
      <c r="M6579" s="3" t="str">
        <f>IF(VLOOKUP(D6579,'Resources Final'!A:E,5,FALSE)=0,"",VLOOKUP(D6579,'Resources Final'!A:E,5,FALSE))</f>
        <v>N</v>
      </c>
      <c r="N6579" s="7" t="str">
        <f>IF(VLOOKUP(D6579,'Resources Final'!A:F,6,FALSE)=0,"",VLOOKUP(D6579,'Resources Final'!A:F,6,FALSE))</f>
        <v/>
      </c>
      <c r="O6579" s="3" t="str">
        <f>IF(VLOOKUP(D6579,'Resources Final'!A:G,7,FALSE)=0,"",VLOOKUP(D6579,'Resources Final'!A:G,7,FALSE))</f>
        <v/>
      </c>
    </row>
    <row r="6580" spans="1:15" x14ac:dyDescent="0.2">
      <c r="A6580" s="11">
        <v>990</v>
      </c>
      <c r="B6580" s="11" t="str">
        <f t="shared" si="117"/>
        <v>Fred C. and Mary R. Koch Foundation_Newman University200310000</v>
      </c>
      <c r="C6580" s="11" t="s">
        <v>4161</v>
      </c>
      <c r="D6580" s="11" t="s">
        <v>2664</v>
      </c>
      <c r="E6580" s="11" t="s">
        <v>2664</v>
      </c>
      <c r="F6580" s="4">
        <v>10000</v>
      </c>
      <c r="G6580" s="3">
        <v>2003</v>
      </c>
      <c r="H6580" s="3" t="s">
        <v>21</v>
      </c>
      <c r="I6580" s="12"/>
      <c r="J6580" s="3">
        <v>11</v>
      </c>
      <c r="K6580" s="3" t="str">
        <f>IF(VLOOKUP(D6580,'Resources Final'!A:C,3,FALSE)=0,"",VLOOKUP(D6580,'Resources Final'!A:C,3,FALSE))</f>
        <v/>
      </c>
      <c r="L6580" s="3" t="str">
        <f>IF(VLOOKUP(D6580,'Resources Final'!A:D,4,FALSE)=0,"",VLOOKUP(D6580,'Resources Final'!A:D,4,FALSE))</f>
        <v>Y</v>
      </c>
      <c r="M6580" s="3" t="str">
        <f>IF(VLOOKUP(D6580,'Resources Final'!A:E,5,FALSE)=0,"",VLOOKUP(D6580,'Resources Final'!A:E,5,FALSE))</f>
        <v/>
      </c>
      <c r="N6580" s="7" t="str">
        <f>IF(VLOOKUP(D6580,'Resources Final'!A:F,6,FALSE)=0,"",VLOOKUP(D6580,'Resources Final'!A:F,6,FALSE))</f>
        <v/>
      </c>
      <c r="O6580" s="3" t="str">
        <f>IF(VLOOKUP(D6580,'Resources Final'!A:G,7,FALSE)=0,"",VLOOKUP(D6580,'Resources Final'!A:G,7,FALSE))</f>
        <v/>
      </c>
    </row>
    <row r="6581" spans="1:15" x14ac:dyDescent="0.2">
      <c r="A6581" s="11">
        <v>990</v>
      </c>
      <c r="B6581" s="11" t="str">
        <f t="shared" si="117"/>
        <v>Fred C. and Mary R. Koch Foundation_Newman University200310000</v>
      </c>
      <c r="C6581" s="11" t="s">
        <v>4161</v>
      </c>
      <c r="D6581" s="11" t="s">
        <v>2664</v>
      </c>
      <c r="E6581" s="11" t="s">
        <v>2664</v>
      </c>
      <c r="F6581" s="4">
        <v>10000</v>
      </c>
      <c r="G6581" s="3">
        <v>2003</v>
      </c>
      <c r="H6581" s="3" t="s">
        <v>21</v>
      </c>
      <c r="I6581" s="12"/>
      <c r="J6581" s="3">
        <v>12</v>
      </c>
      <c r="K6581" s="3" t="str">
        <f>IF(VLOOKUP(D6581,'Resources Final'!A:C,3,FALSE)=0,"",VLOOKUP(D6581,'Resources Final'!A:C,3,FALSE))</f>
        <v/>
      </c>
      <c r="L6581" s="3" t="str">
        <f>IF(VLOOKUP(D6581,'Resources Final'!A:D,4,FALSE)=0,"",VLOOKUP(D6581,'Resources Final'!A:D,4,FALSE))</f>
        <v>Y</v>
      </c>
      <c r="M6581" s="3" t="str">
        <f>IF(VLOOKUP(D6581,'Resources Final'!A:E,5,FALSE)=0,"",VLOOKUP(D6581,'Resources Final'!A:E,5,FALSE))</f>
        <v/>
      </c>
      <c r="N6581" s="7" t="str">
        <f>IF(VLOOKUP(D6581,'Resources Final'!A:F,6,FALSE)=0,"",VLOOKUP(D6581,'Resources Final'!A:F,6,FALSE))</f>
        <v/>
      </c>
      <c r="O6581" s="3" t="str">
        <f>IF(VLOOKUP(D6581,'Resources Final'!A:G,7,FALSE)=0,"",VLOOKUP(D6581,'Resources Final'!A:G,7,FALSE))</f>
        <v/>
      </c>
    </row>
    <row r="6582" spans="1:15" x14ac:dyDescent="0.2">
      <c r="A6582" s="11">
        <v>990</v>
      </c>
      <c r="B6582" s="11" t="str">
        <f t="shared" si="117"/>
        <v>Fred C. and Mary R. Koch Foundation_Opera Kansas20035000</v>
      </c>
      <c r="C6582" s="11" t="s">
        <v>4161</v>
      </c>
      <c r="D6582" s="11" t="s">
        <v>2748</v>
      </c>
      <c r="E6582" s="11" t="s">
        <v>2748</v>
      </c>
      <c r="F6582" s="4">
        <v>5000</v>
      </c>
      <c r="G6582" s="3">
        <v>2003</v>
      </c>
      <c r="H6582" s="3" t="s">
        <v>21</v>
      </c>
      <c r="I6582" s="12"/>
      <c r="J6582" s="3">
        <v>13</v>
      </c>
      <c r="K6582" s="3" t="str">
        <f>IF(VLOOKUP(D6582,'Resources Final'!A:C,3,FALSE)=0,"",VLOOKUP(D6582,'Resources Final'!A:C,3,FALSE))</f>
        <v/>
      </c>
      <c r="L6582" s="3" t="str">
        <f>IF(VLOOKUP(D6582,'Resources Final'!A:D,4,FALSE)=0,"",VLOOKUP(D6582,'Resources Final'!A:D,4,FALSE))</f>
        <v/>
      </c>
      <c r="M6582" s="3" t="str">
        <f>IF(VLOOKUP(D6582,'Resources Final'!A:E,5,FALSE)=0,"",VLOOKUP(D6582,'Resources Final'!A:E,5,FALSE))</f>
        <v>N</v>
      </c>
      <c r="N6582" s="7" t="str">
        <f>IF(VLOOKUP(D6582,'Resources Final'!A:F,6,FALSE)=0,"",VLOOKUP(D6582,'Resources Final'!A:F,6,FALSE))</f>
        <v/>
      </c>
      <c r="O6582" s="3" t="str">
        <f>IF(VLOOKUP(D6582,'Resources Final'!A:G,7,FALSE)=0,"",VLOOKUP(D6582,'Resources Final'!A:G,7,FALSE))</f>
        <v/>
      </c>
    </row>
    <row r="6583" spans="1:15" x14ac:dyDescent="0.2">
      <c r="A6583" s="11">
        <v>990</v>
      </c>
      <c r="B6583" s="11" t="str">
        <f t="shared" si="117"/>
        <v>Fred C. and Mary R. Koch Foundation_Opera Kansas20035000</v>
      </c>
      <c r="C6583" s="11" t="s">
        <v>4161</v>
      </c>
      <c r="D6583" s="11" t="s">
        <v>2748</v>
      </c>
      <c r="E6583" s="11" t="s">
        <v>2748</v>
      </c>
      <c r="F6583" s="4">
        <v>5000</v>
      </c>
      <c r="G6583" s="3">
        <v>2003</v>
      </c>
      <c r="H6583" s="3" t="s">
        <v>21</v>
      </c>
      <c r="I6583" s="12"/>
      <c r="J6583" s="3">
        <v>14</v>
      </c>
      <c r="K6583" s="3" t="str">
        <f>IF(VLOOKUP(D6583,'Resources Final'!A:C,3,FALSE)=0,"",VLOOKUP(D6583,'Resources Final'!A:C,3,FALSE))</f>
        <v/>
      </c>
      <c r="L6583" s="3" t="str">
        <f>IF(VLOOKUP(D6583,'Resources Final'!A:D,4,FALSE)=0,"",VLOOKUP(D6583,'Resources Final'!A:D,4,FALSE))</f>
        <v/>
      </c>
      <c r="M6583" s="3" t="str">
        <f>IF(VLOOKUP(D6583,'Resources Final'!A:E,5,FALSE)=0,"",VLOOKUP(D6583,'Resources Final'!A:E,5,FALSE))</f>
        <v>N</v>
      </c>
      <c r="N6583" s="7" t="str">
        <f>IF(VLOOKUP(D6583,'Resources Final'!A:F,6,FALSE)=0,"",VLOOKUP(D6583,'Resources Final'!A:F,6,FALSE))</f>
        <v/>
      </c>
      <c r="O6583" s="3" t="str">
        <f>IF(VLOOKUP(D6583,'Resources Final'!A:G,7,FALSE)=0,"",VLOOKUP(D6583,'Resources Final'!A:G,7,FALSE))</f>
        <v/>
      </c>
    </row>
    <row r="6584" spans="1:15" x14ac:dyDescent="0.2">
      <c r="A6584" s="11">
        <v>990</v>
      </c>
      <c r="B6584" s="11" t="str">
        <f t="shared" si="117"/>
        <v>Fred C. and Mary R. Koch Foundation_Salvation Army20035000</v>
      </c>
      <c r="C6584" s="11" t="s">
        <v>4161</v>
      </c>
      <c r="D6584" s="11" t="s">
        <v>2624</v>
      </c>
      <c r="E6584" s="11" t="s">
        <v>2624</v>
      </c>
      <c r="F6584" s="4">
        <v>5000</v>
      </c>
      <c r="G6584" s="3">
        <v>2003</v>
      </c>
      <c r="H6584" s="3" t="s">
        <v>21</v>
      </c>
      <c r="I6584" s="12"/>
      <c r="J6584" s="3">
        <v>15</v>
      </c>
      <c r="K6584" s="3" t="str">
        <f>IF(VLOOKUP(D6584,'Resources Final'!A:C,3,FALSE)=0,"",VLOOKUP(D6584,'Resources Final'!A:C,3,FALSE))</f>
        <v/>
      </c>
      <c r="L6584" s="3" t="str">
        <f>IF(VLOOKUP(D6584,'Resources Final'!A:D,4,FALSE)=0,"",VLOOKUP(D6584,'Resources Final'!A:D,4,FALSE))</f>
        <v/>
      </c>
      <c r="M6584" s="3" t="str">
        <f>IF(VLOOKUP(D6584,'Resources Final'!A:E,5,FALSE)=0,"",VLOOKUP(D6584,'Resources Final'!A:E,5,FALSE))</f>
        <v>N</v>
      </c>
      <c r="N6584" s="7" t="str">
        <f>IF(VLOOKUP(D6584,'Resources Final'!A:F,6,FALSE)=0,"",VLOOKUP(D6584,'Resources Final'!A:F,6,FALSE))</f>
        <v/>
      </c>
      <c r="O6584" s="3" t="str">
        <f>IF(VLOOKUP(D6584,'Resources Final'!A:G,7,FALSE)=0,"",VLOOKUP(D6584,'Resources Final'!A:G,7,FALSE))</f>
        <v/>
      </c>
    </row>
    <row r="6585" spans="1:15" x14ac:dyDescent="0.2">
      <c r="A6585" s="11">
        <v>990</v>
      </c>
      <c r="B6585" s="11" t="str">
        <f t="shared" si="117"/>
        <v>Fred C. and Mary R. Koch Foundation_Sedgwick County Zoo2003250000</v>
      </c>
      <c r="C6585" s="11" t="s">
        <v>4161</v>
      </c>
      <c r="D6585" s="11" t="s">
        <v>3276</v>
      </c>
      <c r="E6585" s="11" t="s">
        <v>3276</v>
      </c>
      <c r="F6585" s="4">
        <v>250000</v>
      </c>
      <c r="G6585" s="3">
        <v>2003</v>
      </c>
      <c r="H6585" s="3" t="s">
        <v>21</v>
      </c>
      <c r="I6585" s="12"/>
      <c r="J6585" s="3">
        <v>16</v>
      </c>
      <c r="K6585" s="3" t="str">
        <f>IF(VLOOKUP(D6585,'Resources Final'!A:C,3,FALSE)=0,"",VLOOKUP(D6585,'Resources Final'!A:C,3,FALSE))</f>
        <v/>
      </c>
      <c r="L6585" s="3" t="str">
        <f>IF(VLOOKUP(D6585,'Resources Final'!A:D,4,FALSE)=0,"",VLOOKUP(D6585,'Resources Final'!A:D,4,FALSE))</f>
        <v/>
      </c>
      <c r="M6585" s="3" t="str">
        <f>IF(VLOOKUP(D6585,'Resources Final'!A:E,5,FALSE)=0,"",VLOOKUP(D6585,'Resources Final'!A:E,5,FALSE))</f>
        <v>N</v>
      </c>
      <c r="N6585" s="7" t="str">
        <f>IF(VLOOKUP(D6585,'Resources Final'!A:F,6,FALSE)=0,"",VLOOKUP(D6585,'Resources Final'!A:F,6,FALSE))</f>
        <v/>
      </c>
      <c r="O6585" s="3" t="str">
        <f>IF(VLOOKUP(D6585,'Resources Final'!A:G,7,FALSE)=0,"",VLOOKUP(D6585,'Resources Final'!A:G,7,FALSE))</f>
        <v/>
      </c>
    </row>
    <row r="6586" spans="1:15" x14ac:dyDescent="0.2">
      <c r="A6586" s="11">
        <v>990</v>
      </c>
      <c r="B6586" s="11" t="str">
        <f t="shared" si="117"/>
        <v>Fred C. and Mary R. Koch Foundation_Senior Services of Wichita20035983</v>
      </c>
      <c r="C6586" s="11" t="s">
        <v>4161</v>
      </c>
      <c r="D6586" s="11" t="s">
        <v>3284</v>
      </c>
      <c r="E6586" s="11" t="s">
        <v>3284</v>
      </c>
      <c r="F6586" s="4">
        <v>5983</v>
      </c>
      <c r="G6586" s="3">
        <v>2003</v>
      </c>
      <c r="H6586" s="3" t="s">
        <v>21</v>
      </c>
      <c r="I6586" s="12"/>
      <c r="J6586" s="3">
        <v>17</v>
      </c>
      <c r="K6586" s="3" t="str">
        <f>IF(VLOOKUP(D6586,'Resources Final'!A:C,3,FALSE)=0,"",VLOOKUP(D6586,'Resources Final'!A:C,3,FALSE))</f>
        <v/>
      </c>
      <c r="L6586" s="3" t="str">
        <f>IF(VLOOKUP(D6586,'Resources Final'!A:D,4,FALSE)=0,"",VLOOKUP(D6586,'Resources Final'!A:D,4,FALSE))</f>
        <v/>
      </c>
      <c r="M6586" s="3" t="str">
        <f>IF(VLOOKUP(D6586,'Resources Final'!A:E,5,FALSE)=0,"",VLOOKUP(D6586,'Resources Final'!A:E,5,FALSE))</f>
        <v>N</v>
      </c>
      <c r="N6586" s="7" t="str">
        <f>IF(VLOOKUP(D6586,'Resources Final'!A:F,6,FALSE)=0,"",VLOOKUP(D6586,'Resources Final'!A:F,6,FALSE))</f>
        <v/>
      </c>
      <c r="O6586" s="3" t="str">
        <f>IF(VLOOKUP(D6586,'Resources Final'!A:G,7,FALSE)=0,"",VLOOKUP(D6586,'Resources Final'!A:G,7,FALSE))</f>
        <v/>
      </c>
    </row>
    <row r="6587" spans="1:15" x14ac:dyDescent="0.2">
      <c r="A6587" s="11">
        <v>990</v>
      </c>
      <c r="B6587" s="11" t="str">
        <f t="shared" si="117"/>
        <v>Fred C. and Mary R. Koch Foundation_Stage One200310000</v>
      </c>
      <c r="C6587" s="11" t="s">
        <v>4161</v>
      </c>
      <c r="D6587" s="11" t="s">
        <v>3410</v>
      </c>
      <c r="E6587" s="11" t="s">
        <v>3410</v>
      </c>
      <c r="F6587" s="4">
        <v>10000</v>
      </c>
      <c r="G6587" s="3">
        <v>2003</v>
      </c>
      <c r="H6587" s="3" t="s">
        <v>21</v>
      </c>
      <c r="I6587" s="12"/>
      <c r="J6587" s="3">
        <v>18</v>
      </c>
      <c r="K6587" s="3" t="str">
        <f>IF(VLOOKUP(D6587,'Resources Final'!A:C,3,FALSE)=0,"",VLOOKUP(D6587,'Resources Final'!A:C,3,FALSE))</f>
        <v/>
      </c>
      <c r="L6587" s="3" t="str">
        <f>IF(VLOOKUP(D6587,'Resources Final'!A:D,4,FALSE)=0,"",VLOOKUP(D6587,'Resources Final'!A:D,4,FALSE))</f>
        <v/>
      </c>
      <c r="M6587" s="3" t="str">
        <f>IF(VLOOKUP(D6587,'Resources Final'!A:E,5,FALSE)=0,"",VLOOKUP(D6587,'Resources Final'!A:E,5,FALSE))</f>
        <v/>
      </c>
      <c r="N6587" s="7" t="str">
        <f>IF(VLOOKUP(D6587,'Resources Final'!A:F,6,FALSE)=0,"",VLOOKUP(D6587,'Resources Final'!A:F,6,FALSE))</f>
        <v/>
      </c>
      <c r="O6587" s="3" t="str">
        <f>IF(VLOOKUP(D6587,'Resources Final'!A:G,7,FALSE)=0,"",VLOOKUP(D6587,'Resources Final'!A:G,7,FALSE))</f>
        <v/>
      </c>
    </row>
    <row r="6588" spans="1:15" x14ac:dyDescent="0.2">
      <c r="A6588" s="11">
        <v>990</v>
      </c>
      <c r="B6588" s="11" t="str">
        <f t="shared" si="117"/>
        <v>Fred C. and Mary R. Koch Foundation_Students in Free Enterprise20032500</v>
      </c>
      <c r="C6588" s="11" t="s">
        <v>4161</v>
      </c>
      <c r="D6588" s="11" t="s">
        <v>3467</v>
      </c>
      <c r="E6588" s="11" t="s">
        <v>3467</v>
      </c>
      <c r="F6588" s="4">
        <v>2500</v>
      </c>
      <c r="G6588" s="3">
        <v>2003</v>
      </c>
      <c r="H6588" s="3" t="s">
        <v>21</v>
      </c>
      <c r="I6588" s="12"/>
      <c r="J6588" s="3">
        <v>19</v>
      </c>
      <c r="K6588" s="3" t="str">
        <f>IF(VLOOKUP(D6588,'Resources Final'!A:C,3,FALSE)=0,"",VLOOKUP(D6588,'Resources Final'!A:C,3,FALSE))</f>
        <v/>
      </c>
      <c r="L6588" s="3" t="str">
        <f>IF(VLOOKUP(D6588,'Resources Final'!A:D,4,FALSE)=0,"",VLOOKUP(D6588,'Resources Final'!A:D,4,FALSE))</f>
        <v/>
      </c>
      <c r="M6588" s="3" t="str">
        <f>IF(VLOOKUP(D6588,'Resources Final'!A:E,5,FALSE)=0,"",VLOOKUP(D6588,'Resources Final'!A:E,5,FALSE))</f>
        <v/>
      </c>
      <c r="N6588" s="7" t="str">
        <f>IF(VLOOKUP(D6588,'Resources Final'!A:F,6,FALSE)=0,"",VLOOKUP(D6588,'Resources Final'!A:F,6,FALSE))</f>
        <v>https://www.sourcewatch.org/index.php/Students_in_Free_Enterprise</v>
      </c>
      <c r="O6588" s="3" t="str">
        <f>IF(VLOOKUP(D6588,'Resources Final'!A:G,7,FALSE)=0,"",VLOOKUP(D6588,'Resources Final'!A:G,7,FALSE))</f>
        <v>Sourcewatch</v>
      </c>
    </row>
    <row r="6589" spans="1:15" x14ac:dyDescent="0.2">
      <c r="A6589" s="11">
        <v>990</v>
      </c>
      <c r="B6589" s="11" t="str">
        <f t="shared" si="117"/>
        <v>Fred C. and Mary R. Koch Foundation_Washburn University200315000</v>
      </c>
      <c r="C6589" s="11" t="s">
        <v>4161</v>
      </c>
      <c r="D6589" s="11" t="s">
        <v>3938</v>
      </c>
      <c r="E6589" s="11" t="s">
        <v>3938</v>
      </c>
      <c r="F6589" s="4">
        <v>15000</v>
      </c>
      <c r="G6589" s="3">
        <v>2003</v>
      </c>
      <c r="H6589" s="3" t="s">
        <v>21</v>
      </c>
      <c r="I6589" s="12"/>
      <c r="J6589" s="3">
        <v>20</v>
      </c>
      <c r="K6589" s="3" t="str">
        <f>IF(VLOOKUP(D6589,'Resources Final'!A:C,3,FALSE)=0,"",VLOOKUP(D6589,'Resources Final'!A:C,3,FALSE))</f>
        <v/>
      </c>
      <c r="L6589" s="3" t="str">
        <f>IF(VLOOKUP(D6589,'Resources Final'!A:D,4,FALSE)=0,"",VLOOKUP(D6589,'Resources Final'!A:D,4,FALSE))</f>
        <v>Y</v>
      </c>
      <c r="M6589" s="3" t="str">
        <f>IF(VLOOKUP(D6589,'Resources Final'!A:E,5,FALSE)=0,"",VLOOKUP(D6589,'Resources Final'!A:E,5,FALSE))</f>
        <v/>
      </c>
      <c r="N6589" s="7" t="str">
        <f>IF(VLOOKUP(D6589,'Resources Final'!A:F,6,FALSE)=0,"",VLOOKUP(D6589,'Resources Final'!A:F,6,FALSE))</f>
        <v/>
      </c>
      <c r="O6589" s="3" t="str">
        <f>IF(VLOOKUP(D6589,'Resources Final'!A:G,7,FALSE)=0,"",VLOOKUP(D6589,'Resources Final'!A:G,7,FALSE))</f>
        <v/>
      </c>
    </row>
    <row r="6590" spans="1:15" x14ac:dyDescent="0.2">
      <c r="A6590" s="11">
        <v>990</v>
      </c>
      <c r="B6590" s="11" t="str">
        <f t="shared" si="117"/>
        <v>Fred C. and Mary R. Koch Foundation_Wichita Art Museum200325000</v>
      </c>
      <c r="C6590" s="11" t="s">
        <v>4161</v>
      </c>
      <c r="D6590" s="11" t="s">
        <v>4008</v>
      </c>
      <c r="E6590" s="11" t="s">
        <v>4008</v>
      </c>
      <c r="F6590" s="4">
        <v>25000</v>
      </c>
      <c r="G6590" s="3">
        <v>2003</v>
      </c>
      <c r="H6590" s="3" t="s">
        <v>21</v>
      </c>
      <c r="I6590" s="12"/>
      <c r="J6590" s="3">
        <v>21</v>
      </c>
      <c r="K6590" s="3" t="str">
        <f>IF(VLOOKUP(D6590,'Resources Final'!A:C,3,FALSE)=0,"",VLOOKUP(D6590,'Resources Final'!A:C,3,FALSE))</f>
        <v/>
      </c>
      <c r="L6590" s="3" t="str">
        <f>IF(VLOOKUP(D6590,'Resources Final'!A:D,4,FALSE)=0,"",VLOOKUP(D6590,'Resources Final'!A:D,4,FALSE))</f>
        <v/>
      </c>
      <c r="M6590" s="3" t="str">
        <f>IF(VLOOKUP(D6590,'Resources Final'!A:E,5,FALSE)=0,"",VLOOKUP(D6590,'Resources Final'!A:E,5,FALSE))</f>
        <v>N</v>
      </c>
      <c r="N6590" s="7" t="str">
        <f>IF(VLOOKUP(D6590,'Resources Final'!A:F,6,FALSE)=0,"",VLOOKUP(D6590,'Resources Final'!A:F,6,FALSE))</f>
        <v/>
      </c>
      <c r="O6590" s="3" t="str">
        <f>IF(VLOOKUP(D6590,'Resources Final'!A:G,7,FALSE)=0,"",VLOOKUP(D6590,'Resources Final'!A:G,7,FALSE))</f>
        <v/>
      </c>
    </row>
    <row r="6591" spans="1:15" x14ac:dyDescent="0.2">
      <c r="A6591" s="11">
        <v>990</v>
      </c>
      <c r="B6591" s="11" t="str">
        <f t="shared" si="117"/>
        <v>Fred C. and Mary R. Koch Foundation_Wichita Art Museum200320000</v>
      </c>
      <c r="C6591" s="11" t="s">
        <v>4161</v>
      </c>
      <c r="D6591" s="11" t="s">
        <v>4008</v>
      </c>
      <c r="E6591" s="11" t="s">
        <v>4008</v>
      </c>
      <c r="F6591" s="4">
        <v>20000</v>
      </c>
      <c r="G6591" s="3">
        <v>2003</v>
      </c>
      <c r="H6591" s="3" t="s">
        <v>21</v>
      </c>
      <c r="I6591" s="12"/>
      <c r="J6591" s="3">
        <v>22</v>
      </c>
      <c r="K6591" s="3" t="str">
        <f>IF(VLOOKUP(D6591,'Resources Final'!A:C,3,FALSE)=0,"",VLOOKUP(D6591,'Resources Final'!A:C,3,FALSE))</f>
        <v/>
      </c>
      <c r="L6591" s="3" t="str">
        <f>IF(VLOOKUP(D6591,'Resources Final'!A:D,4,FALSE)=0,"",VLOOKUP(D6591,'Resources Final'!A:D,4,FALSE))</f>
        <v/>
      </c>
      <c r="M6591" s="3" t="str">
        <f>IF(VLOOKUP(D6591,'Resources Final'!A:E,5,FALSE)=0,"",VLOOKUP(D6591,'Resources Final'!A:E,5,FALSE))</f>
        <v>N</v>
      </c>
      <c r="N6591" s="7" t="str">
        <f>IF(VLOOKUP(D6591,'Resources Final'!A:F,6,FALSE)=0,"",VLOOKUP(D6591,'Resources Final'!A:F,6,FALSE))</f>
        <v/>
      </c>
      <c r="O6591" s="3" t="str">
        <f>IF(VLOOKUP(D6591,'Resources Final'!A:G,7,FALSE)=0,"",VLOOKUP(D6591,'Resources Final'!A:G,7,FALSE))</f>
        <v/>
      </c>
    </row>
    <row r="6592" spans="1:15" x14ac:dyDescent="0.2">
      <c r="A6592" s="11">
        <v>990</v>
      </c>
      <c r="B6592" s="11" t="str">
        <f t="shared" si="117"/>
        <v>Fred C. and Mary R. Koch Foundation_Wichita Center for the Arts20033000</v>
      </c>
      <c r="C6592" s="11" t="s">
        <v>4161</v>
      </c>
      <c r="D6592" s="11" t="s">
        <v>4009</v>
      </c>
      <c r="E6592" s="11" t="s">
        <v>4009</v>
      </c>
      <c r="F6592" s="4">
        <v>3000</v>
      </c>
      <c r="G6592" s="3">
        <v>2003</v>
      </c>
      <c r="H6592" s="3" t="s">
        <v>21</v>
      </c>
      <c r="I6592" s="12"/>
      <c r="J6592" s="3">
        <v>23</v>
      </c>
      <c r="K6592" s="3" t="str">
        <f>IF(VLOOKUP(D6592,'Resources Final'!A:C,3,FALSE)=0,"",VLOOKUP(D6592,'Resources Final'!A:C,3,FALSE))</f>
        <v/>
      </c>
      <c r="L6592" s="3" t="str">
        <f>IF(VLOOKUP(D6592,'Resources Final'!A:D,4,FALSE)=0,"",VLOOKUP(D6592,'Resources Final'!A:D,4,FALSE))</f>
        <v/>
      </c>
      <c r="M6592" s="3" t="str">
        <f>IF(VLOOKUP(D6592,'Resources Final'!A:E,5,FALSE)=0,"",VLOOKUP(D6592,'Resources Final'!A:E,5,FALSE))</f>
        <v>N</v>
      </c>
      <c r="N6592" s="7" t="str">
        <f>IF(VLOOKUP(D6592,'Resources Final'!A:F,6,FALSE)=0,"",VLOOKUP(D6592,'Resources Final'!A:F,6,FALSE))</f>
        <v/>
      </c>
      <c r="O6592" s="3" t="str">
        <f>IF(VLOOKUP(D6592,'Resources Final'!A:G,7,FALSE)=0,"",VLOOKUP(D6592,'Resources Final'!A:G,7,FALSE))</f>
        <v/>
      </c>
    </row>
    <row r="6593" spans="1:15" x14ac:dyDescent="0.2">
      <c r="A6593" s="11">
        <v>990</v>
      </c>
      <c r="B6593" s="11" t="str">
        <f t="shared" si="117"/>
        <v>Fred C. and Mary R. Koch Foundation_Wichita Center for the Arts200319625</v>
      </c>
      <c r="C6593" s="11" t="s">
        <v>4161</v>
      </c>
      <c r="D6593" s="11" t="s">
        <v>4009</v>
      </c>
      <c r="E6593" s="11" t="s">
        <v>4009</v>
      </c>
      <c r="F6593" s="4">
        <v>19625</v>
      </c>
      <c r="G6593" s="3">
        <v>2003</v>
      </c>
      <c r="H6593" s="3" t="s">
        <v>21</v>
      </c>
      <c r="I6593" s="12"/>
      <c r="J6593" s="3">
        <v>24</v>
      </c>
      <c r="K6593" s="3" t="str">
        <f>IF(VLOOKUP(D6593,'Resources Final'!A:C,3,FALSE)=0,"",VLOOKUP(D6593,'Resources Final'!A:C,3,FALSE))</f>
        <v/>
      </c>
      <c r="L6593" s="3" t="str">
        <f>IF(VLOOKUP(D6593,'Resources Final'!A:D,4,FALSE)=0,"",VLOOKUP(D6593,'Resources Final'!A:D,4,FALSE))</f>
        <v/>
      </c>
      <c r="M6593" s="3" t="str">
        <f>IF(VLOOKUP(D6593,'Resources Final'!A:E,5,FALSE)=0,"",VLOOKUP(D6593,'Resources Final'!A:E,5,FALSE))</f>
        <v>N</v>
      </c>
      <c r="N6593" s="7" t="str">
        <f>IF(VLOOKUP(D6593,'Resources Final'!A:F,6,FALSE)=0,"",VLOOKUP(D6593,'Resources Final'!A:F,6,FALSE))</f>
        <v/>
      </c>
      <c r="O6593" s="3" t="str">
        <f>IF(VLOOKUP(D6593,'Resources Final'!A:G,7,FALSE)=0,"",VLOOKUP(D6593,'Resources Final'!A:G,7,FALSE))</f>
        <v/>
      </c>
    </row>
    <row r="6594" spans="1:15" x14ac:dyDescent="0.2">
      <c r="A6594" s="11">
        <v>990</v>
      </c>
      <c r="B6594" s="11" t="str">
        <f t="shared" ref="B6594:B6657" si="118">C6594&amp;"_"&amp;D6594&amp;G6594&amp;F6594</f>
        <v>Fred C. and Mary R. Koch Foundation_Wichita Center for the Arts200317375</v>
      </c>
      <c r="C6594" s="11" t="s">
        <v>4161</v>
      </c>
      <c r="D6594" s="11" t="s">
        <v>4009</v>
      </c>
      <c r="E6594" s="11" t="s">
        <v>4009</v>
      </c>
      <c r="F6594" s="4">
        <v>17375</v>
      </c>
      <c r="G6594" s="3">
        <v>2003</v>
      </c>
      <c r="H6594" s="3" t="s">
        <v>21</v>
      </c>
      <c r="I6594" s="12"/>
      <c r="J6594" s="3">
        <v>25</v>
      </c>
      <c r="K6594" s="3" t="str">
        <f>IF(VLOOKUP(D6594,'Resources Final'!A:C,3,FALSE)=0,"",VLOOKUP(D6594,'Resources Final'!A:C,3,FALSE))</f>
        <v/>
      </c>
      <c r="L6594" s="3" t="str">
        <f>IF(VLOOKUP(D6594,'Resources Final'!A:D,4,FALSE)=0,"",VLOOKUP(D6594,'Resources Final'!A:D,4,FALSE))</f>
        <v/>
      </c>
      <c r="M6594" s="3" t="str">
        <f>IF(VLOOKUP(D6594,'Resources Final'!A:E,5,FALSE)=0,"",VLOOKUP(D6594,'Resources Final'!A:E,5,FALSE))</f>
        <v>N</v>
      </c>
      <c r="N6594" s="7" t="str">
        <f>IF(VLOOKUP(D6594,'Resources Final'!A:F,6,FALSE)=0,"",VLOOKUP(D6594,'Resources Final'!A:F,6,FALSE))</f>
        <v/>
      </c>
      <c r="O6594" s="3" t="str">
        <f>IF(VLOOKUP(D6594,'Resources Final'!A:G,7,FALSE)=0,"",VLOOKUP(D6594,'Resources Final'!A:G,7,FALSE))</f>
        <v/>
      </c>
    </row>
    <row r="6595" spans="1:15" x14ac:dyDescent="0.2">
      <c r="A6595" s="11">
        <v>990</v>
      </c>
      <c r="B6595" s="11" t="str">
        <f t="shared" si="118"/>
        <v>Fred C. and Mary R. Koch Foundation_Wichita Educational Foundation20035000</v>
      </c>
      <c r="C6595" s="11" t="s">
        <v>4161</v>
      </c>
      <c r="D6595" s="11" t="s">
        <v>4014</v>
      </c>
      <c r="E6595" s="11" t="s">
        <v>4014</v>
      </c>
      <c r="F6595" s="4">
        <v>5000</v>
      </c>
      <c r="G6595" s="3">
        <v>2003</v>
      </c>
      <c r="H6595" s="3" t="s">
        <v>21</v>
      </c>
      <c r="I6595" s="12"/>
      <c r="J6595" s="3">
        <v>26</v>
      </c>
      <c r="K6595" s="3" t="str">
        <f>IF(VLOOKUP(D6595,'Resources Final'!A:C,3,FALSE)=0,"",VLOOKUP(D6595,'Resources Final'!A:C,3,FALSE))</f>
        <v/>
      </c>
      <c r="L6595" s="3" t="str">
        <f>IF(VLOOKUP(D6595,'Resources Final'!A:D,4,FALSE)=0,"",VLOOKUP(D6595,'Resources Final'!A:D,4,FALSE))</f>
        <v/>
      </c>
      <c r="M6595" s="3" t="str">
        <f>IF(VLOOKUP(D6595,'Resources Final'!A:E,5,FALSE)=0,"",VLOOKUP(D6595,'Resources Final'!A:E,5,FALSE))</f>
        <v/>
      </c>
      <c r="N6595" s="7" t="str">
        <f>IF(VLOOKUP(D6595,'Resources Final'!A:F,6,FALSE)=0,"",VLOOKUP(D6595,'Resources Final'!A:F,6,FALSE))</f>
        <v/>
      </c>
      <c r="O6595" s="3" t="str">
        <f>IF(VLOOKUP(D6595,'Resources Final'!A:G,7,FALSE)=0,"",VLOOKUP(D6595,'Resources Final'!A:G,7,FALSE))</f>
        <v/>
      </c>
    </row>
    <row r="6596" spans="1:15" x14ac:dyDescent="0.2">
      <c r="A6596" s="11">
        <v>990</v>
      </c>
      <c r="B6596" s="11" t="str">
        <f t="shared" si="118"/>
        <v>Fred C. and Mary R. Koch Foundation_Wichita State University200310000</v>
      </c>
      <c r="C6596" s="11" t="s">
        <v>4161</v>
      </c>
      <c r="D6596" s="11" t="s">
        <v>4019</v>
      </c>
      <c r="E6596" s="11" t="s">
        <v>4019</v>
      </c>
      <c r="F6596" s="4">
        <v>10000</v>
      </c>
      <c r="G6596" s="3">
        <v>2003</v>
      </c>
      <c r="H6596" s="3" t="s">
        <v>21</v>
      </c>
      <c r="I6596" s="12"/>
      <c r="J6596" s="3">
        <v>27</v>
      </c>
      <c r="K6596" s="3" t="str">
        <f>IF(VLOOKUP(D6596,'Resources Final'!A:C,3,FALSE)=0,"",VLOOKUP(D6596,'Resources Final'!A:C,3,FALSE))</f>
        <v/>
      </c>
      <c r="L6596" s="3" t="str">
        <f>IF(VLOOKUP(D6596,'Resources Final'!A:D,4,FALSE)=0,"",VLOOKUP(D6596,'Resources Final'!A:D,4,FALSE))</f>
        <v>Y</v>
      </c>
      <c r="M6596" s="3" t="str">
        <f>IF(VLOOKUP(D6596,'Resources Final'!A:E,5,FALSE)=0,"",VLOOKUP(D6596,'Resources Final'!A:E,5,FALSE))</f>
        <v/>
      </c>
      <c r="N6596" s="7" t="str">
        <f>IF(VLOOKUP(D6596,'Resources Final'!A:F,6,FALSE)=0,"",VLOOKUP(D6596,'Resources Final'!A:F,6,FALSE))</f>
        <v/>
      </c>
      <c r="O6596" s="3" t="str">
        <f>IF(VLOOKUP(D6596,'Resources Final'!A:G,7,FALSE)=0,"",VLOOKUP(D6596,'Resources Final'!A:G,7,FALSE))</f>
        <v/>
      </c>
    </row>
    <row r="6597" spans="1:15" x14ac:dyDescent="0.2">
      <c r="A6597" s="11">
        <v>990</v>
      </c>
      <c r="B6597" s="11" t="str">
        <f t="shared" si="118"/>
        <v>Fred C. and Mary R. Koch Foundation_Wichita Symphony200329560</v>
      </c>
      <c r="C6597" s="11" t="s">
        <v>4161</v>
      </c>
      <c r="D6597" s="11" t="s">
        <v>4022</v>
      </c>
      <c r="E6597" s="11" t="s">
        <v>4022</v>
      </c>
      <c r="F6597" s="4">
        <v>29560</v>
      </c>
      <c r="G6597" s="3">
        <v>2003</v>
      </c>
      <c r="H6597" s="3" t="s">
        <v>21</v>
      </c>
      <c r="I6597" s="12"/>
      <c r="J6597" s="3">
        <v>28</v>
      </c>
      <c r="K6597" s="3" t="str">
        <f>IF(VLOOKUP(D6597,'Resources Final'!A:C,3,FALSE)=0,"",VLOOKUP(D6597,'Resources Final'!A:C,3,FALSE))</f>
        <v/>
      </c>
      <c r="L6597" s="3" t="str">
        <f>IF(VLOOKUP(D6597,'Resources Final'!A:D,4,FALSE)=0,"",VLOOKUP(D6597,'Resources Final'!A:D,4,FALSE))</f>
        <v/>
      </c>
      <c r="M6597" s="3" t="str">
        <f>IF(VLOOKUP(D6597,'Resources Final'!A:E,5,FALSE)=0,"",VLOOKUP(D6597,'Resources Final'!A:E,5,FALSE))</f>
        <v>N</v>
      </c>
      <c r="N6597" s="7" t="str">
        <f>IF(VLOOKUP(D6597,'Resources Final'!A:F,6,FALSE)=0,"",VLOOKUP(D6597,'Resources Final'!A:F,6,FALSE))</f>
        <v/>
      </c>
      <c r="O6597" s="3" t="str">
        <f>IF(VLOOKUP(D6597,'Resources Final'!A:G,7,FALSE)=0,"",VLOOKUP(D6597,'Resources Final'!A:G,7,FALSE))</f>
        <v/>
      </c>
    </row>
    <row r="6598" spans="1:15" x14ac:dyDescent="0.2">
      <c r="A6598" s="11">
        <v>990</v>
      </c>
      <c r="B6598" s="11" t="str">
        <f t="shared" si="118"/>
        <v>Fred C. and Mary R. Koch Foundation_YMCA2003100000</v>
      </c>
      <c r="C6598" s="11" t="s">
        <v>4161</v>
      </c>
      <c r="D6598" s="11" t="s">
        <v>589</v>
      </c>
      <c r="E6598" s="11" t="s">
        <v>589</v>
      </c>
      <c r="F6598" s="4">
        <v>100000</v>
      </c>
      <c r="G6598" s="3">
        <v>2003</v>
      </c>
      <c r="H6598" s="3" t="s">
        <v>21</v>
      </c>
      <c r="I6598" s="12"/>
      <c r="J6598" s="3">
        <v>29</v>
      </c>
      <c r="K6598" s="3" t="str">
        <f>IF(VLOOKUP(D6598,'Resources Final'!A:C,3,FALSE)=0,"",VLOOKUP(D6598,'Resources Final'!A:C,3,FALSE))</f>
        <v/>
      </c>
      <c r="L6598" s="3" t="str">
        <f>IF(VLOOKUP(D6598,'Resources Final'!A:D,4,FALSE)=0,"",VLOOKUP(D6598,'Resources Final'!A:D,4,FALSE))</f>
        <v/>
      </c>
      <c r="M6598" s="3" t="str">
        <f>IF(VLOOKUP(D6598,'Resources Final'!A:E,5,FALSE)=0,"",VLOOKUP(D6598,'Resources Final'!A:E,5,FALSE))</f>
        <v>N</v>
      </c>
      <c r="N6598" s="7" t="str">
        <f>IF(VLOOKUP(D6598,'Resources Final'!A:F,6,FALSE)=0,"",VLOOKUP(D6598,'Resources Final'!A:F,6,FALSE))</f>
        <v/>
      </c>
      <c r="O6598" s="3" t="str">
        <f>IF(VLOOKUP(D6598,'Resources Final'!A:G,7,FALSE)=0,"",VLOOKUP(D6598,'Resources Final'!A:G,7,FALSE))</f>
        <v/>
      </c>
    </row>
    <row r="6599" spans="1:15" x14ac:dyDescent="0.2">
      <c r="A6599" s="11">
        <v>990</v>
      </c>
      <c r="B6599" s="11" t="str">
        <f t="shared" si="118"/>
        <v>Fred C. and Mary R. Koch Foundation_Youth Entrepreneurs of Kansas2003300000</v>
      </c>
      <c r="C6599" s="11" t="s">
        <v>4161</v>
      </c>
      <c r="D6599" s="11" t="s">
        <v>4134</v>
      </c>
      <c r="E6599" s="11" t="s">
        <v>4134</v>
      </c>
      <c r="F6599" s="4">
        <v>300000</v>
      </c>
      <c r="G6599" s="3">
        <v>2003</v>
      </c>
      <c r="H6599" s="3" t="s">
        <v>21</v>
      </c>
      <c r="I6599" s="12"/>
      <c r="J6599" s="3">
        <v>30</v>
      </c>
      <c r="K6599" s="3" t="str">
        <f>IF(VLOOKUP(D6599,'Resources Final'!A:C,3,FALSE)=0,"",VLOOKUP(D6599,'Resources Final'!A:C,3,FALSE))</f>
        <v/>
      </c>
      <c r="L6599" s="3" t="str">
        <f>IF(VLOOKUP(D6599,'Resources Final'!A:D,4,FALSE)=0,"",VLOOKUP(D6599,'Resources Final'!A:D,4,FALSE))</f>
        <v/>
      </c>
      <c r="M6599" s="3" t="str">
        <f>IF(VLOOKUP(D6599,'Resources Final'!A:E,5,FALSE)=0,"",VLOOKUP(D6599,'Resources Final'!A:E,5,FALSE))</f>
        <v/>
      </c>
      <c r="N6599" s="7" t="str">
        <f>IF(VLOOKUP(D6599,'Resources Final'!A:F,6,FALSE)=0,"",VLOOKUP(D6599,'Resources Final'!A:F,6,FALSE))</f>
        <v/>
      </c>
      <c r="O6599" s="3" t="str">
        <f>IF(VLOOKUP(D6599,'Resources Final'!A:G,7,FALSE)=0,"",VLOOKUP(D6599,'Resources Final'!A:G,7,FALSE))</f>
        <v/>
      </c>
    </row>
    <row r="6600" spans="1:15" x14ac:dyDescent="0.2">
      <c r="A6600" s="11">
        <v>990</v>
      </c>
      <c r="B6600" s="11" t="str">
        <f t="shared" si="118"/>
        <v>Fred C. and Mary R. Koch Foundation_Anderson, Erin20031000</v>
      </c>
      <c r="C6600" s="11" t="s">
        <v>4161</v>
      </c>
      <c r="D6600" s="11" t="s">
        <v>224</v>
      </c>
      <c r="E6600" s="11" t="s">
        <v>224</v>
      </c>
      <c r="F6600" s="4">
        <v>1000</v>
      </c>
      <c r="G6600" s="3">
        <v>2003</v>
      </c>
      <c r="H6600" s="3" t="s">
        <v>21</v>
      </c>
      <c r="I6600" s="12" t="s">
        <v>4162</v>
      </c>
      <c r="J6600" s="3">
        <v>31</v>
      </c>
      <c r="K6600" s="3" t="str">
        <f>IF(VLOOKUP(D6600,'Resources Final'!A:C,3,FALSE)=0,"",VLOOKUP(D6600,'Resources Final'!A:C,3,FALSE))</f>
        <v>Y</v>
      </c>
      <c r="L6600" s="3" t="str">
        <f>IF(VLOOKUP(D6600,'Resources Final'!A:D,4,FALSE)=0,"",VLOOKUP(D6600,'Resources Final'!A:D,4,FALSE))</f>
        <v/>
      </c>
      <c r="M6600" s="3" t="str">
        <f>IF(VLOOKUP(D6600,'Resources Final'!A:E,5,FALSE)=0,"",VLOOKUP(D6600,'Resources Final'!A:E,5,FALSE))</f>
        <v/>
      </c>
      <c r="N6600" s="7" t="str">
        <f>IF(VLOOKUP(D6600,'Resources Final'!A:F,6,FALSE)=0,"",VLOOKUP(D6600,'Resources Final'!A:F,6,FALSE))</f>
        <v/>
      </c>
      <c r="O6600" s="3" t="str">
        <f>IF(VLOOKUP(D6600,'Resources Final'!A:G,7,FALSE)=0,"",VLOOKUP(D6600,'Resources Final'!A:G,7,FALSE))</f>
        <v/>
      </c>
    </row>
    <row r="6601" spans="1:15" x14ac:dyDescent="0.2">
      <c r="A6601" s="11">
        <v>990</v>
      </c>
      <c r="B6601" s="11" t="str">
        <f t="shared" si="118"/>
        <v>Fred C. and Mary R. Koch Foundation_Anderson, Gabrielle20031000</v>
      </c>
      <c r="C6601" s="11" t="s">
        <v>4161</v>
      </c>
      <c r="D6601" s="11" t="s">
        <v>226</v>
      </c>
      <c r="E6601" s="11" t="s">
        <v>226</v>
      </c>
      <c r="F6601" s="4">
        <v>1000</v>
      </c>
      <c r="G6601" s="3">
        <v>2003</v>
      </c>
      <c r="H6601" s="3" t="s">
        <v>21</v>
      </c>
      <c r="I6601" s="12" t="s">
        <v>4162</v>
      </c>
      <c r="J6601" s="3">
        <v>32</v>
      </c>
      <c r="K6601" s="3" t="str">
        <f>IF(VLOOKUP(D6601,'Resources Final'!A:C,3,FALSE)=0,"",VLOOKUP(D6601,'Resources Final'!A:C,3,FALSE))</f>
        <v>Y</v>
      </c>
      <c r="L6601" s="3" t="str">
        <f>IF(VLOOKUP(D6601,'Resources Final'!A:D,4,FALSE)=0,"",VLOOKUP(D6601,'Resources Final'!A:D,4,FALSE))</f>
        <v/>
      </c>
      <c r="M6601" s="3" t="str">
        <f>IF(VLOOKUP(D6601,'Resources Final'!A:E,5,FALSE)=0,"",VLOOKUP(D6601,'Resources Final'!A:E,5,FALSE))</f>
        <v/>
      </c>
      <c r="N6601" s="7" t="str">
        <f>IF(VLOOKUP(D6601,'Resources Final'!A:F,6,FALSE)=0,"",VLOOKUP(D6601,'Resources Final'!A:F,6,FALSE))</f>
        <v/>
      </c>
      <c r="O6601" s="3" t="str">
        <f>IF(VLOOKUP(D6601,'Resources Final'!A:G,7,FALSE)=0,"",VLOOKUP(D6601,'Resources Final'!A:G,7,FALSE))</f>
        <v/>
      </c>
    </row>
    <row r="6602" spans="1:15" x14ac:dyDescent="0.2">
      <c r="A6602" s="11">
        <v>990</v>
      </c>
      <c r="B6602" s="11" t="str">
        <f t="shared" si="118"/>
        <v>Fred C. and Mary R. Koch Foundation_Baker, Jillian20031000</v>
      </c>
      <c r="C6602" s="11" t="s">
        <v>4161</v>
      </c>
      <c r="D6602" s="11" t="s">
        <v>336</v>
      </c>
      <c r="E6602" s="11" t="s">
        <v>336</v>
      </c>
      <c r="F6602" s="4">
        <v>1000</v>
      </c>
      <c r="G6602" s="3">
        <v>2003</v>
      </c>
      <c r="H6602" s="3" t="s">
        <v>21</v>
      </c>
      <c r="I6602" s="12" t="s">
        <v>4162</v>
      </c>
      <c r="J6602" s="3">
        <v>33</v>
      </c>
      <c r="K6602" s="3" t="str">
        <f>IF(VLOOKUP(D6602,'Resources Final'!A:C,3,FALSE)=0,"",VLOOKUP(D6602,'Resources Final'!A:C,3,FALSE))</f>
        <v>Y</v>
      </c>
      <c r="L6602" s="3" t="str">
        <f>IF(VLOOKUP(D6602,'Resources Final'!A:D,4,FALSE)=0,"",VLOOKUP(D6602,'Resources Final'!A:D,4,FALSE))</f>
        <v/>
      </c>
      <c r="M6602" s="3" t="str">
        <f>IF(VLOOKUP(D6602,'Resources Final'!A:E,5,FALSE)=0,"",VLOOKUP(D6602,'Resources Final'!A:E,5,FALSE))</f>
        <v/>
      </c>
      <c r="N6602" s="7" t="str">
        <f>IF(VLOOKUP(D6602,'Resources Final'!A:F,6,FALSE)=0,"",VLOOKUP(D6602,'Resources Final'!A:F,6,FALSE))</f>
        <v/>
      </c>
      <c r="O6602" s="3" t="str">
        <f>IF(VLOOKUP(D6602,'Resources Final'!A:G,7,FALSE)=0,"",VLOOKUP(D6602,'Resources Final'!A:G,7,FALSE))</f>
        <v/>
      </c>
    </row>
    <row r="6603" spans="1:15" x14ac:dyDescent="0.2">
      <c r="A6603" s="11">
        <v>990</v>
      </c>
      <c r="B6603" s="11" t="str">
        <f t="shared" si="118"/>
        <v>Fred C. and Mary R. Koch Foundation_Barnaby, Kate20031000</v>
      </c>
      <c r="C6603" s="11" t="s">
        <v>4161</v>
      </c>
      <c r="D6603" s="11" t="s">
        <v>349</v>
      </c>
      <c r="E6603" s="11" t="s">
        <v>349</v>
      </c>
      <c r="F6603" s="4">
        <v>1000</v>
      </c>
      <c r="G6603" s="3">
        <v>2003</v>
      </c>
      <c r="H6603" s="3" t="s">
        <v>21</v>
      </c>
      <c r="I6603" s="12" t="s">
        <v>4162</v>
      </c>
      <c r="J6603" s="3">
        <v>34</v>
      </c>
      <c r="K6603" s="3" t="str">
        <f>IF(VLOOKUP(D6603,'Resources Final'!A:C,3,FALSE)=0,"",VLOOKUP(D6603,'Resources Final'!A:C,3,FALSE))</f>
        <v>Y</v>
      </c>
      <c r="L6603" s="3" t="str">
        <f>IF(VLOOKUP(D6603,'Resources Final'!A:D,4,FALSE)=0,"",VLOOKUP(D6603,'Resources Final'!A:D,4,FALSE))</f>
        <v/>
      </c>
      <c r="M6603" s="3" t="str">
        <f>IF(VLOOKUP(D6603,'Resources Final'!A:E,5,FALSE)=0,"",VLOOKUP(D6603,'Resources Final'!A:E,5,FALSE))</f>
        <v/>
      </c>
      <c r="N6603" s="7" t="str">
        <f>IF(VLOOKUP(D6603,'Resources Final'!A:F,6,FALSE)=0,"",VLOOKUP(D6603,'Resources Final'!A:F,6,FALSE))</f>
        <v/>
      </c>
      <c r="O6603" s="3" t="str">
        <f>IF(VLOOKUP(D6603,'Resources Final'!A:G,7,FALSE)=0,"",VLOOKUP(D6603,'Resources Final'!A:G,7,FALSE))</f>
        <v/>
      </c>
    </row>
    <row r="6604" spans="1:15" x14ac:dyDescent="0.2">
      <c r="A6604" s="11">
        <v>990</v>
      </c>
      <c r="B6604" s="11" t="str">
        <f t="shared" si="118"/>
        <v>Fred C. and Mary R. Koch Foundation_Beattie, Amy20031000</v>
      </c>
      <c r="C6604" s="11" t="s">
        <v>4161</v>
      </c>
      <c r="D6604" s="11" t="s">
        <v>371</v>
      </c>
      <c r="E6604" s="11" t="s">
        <v>371</v>
      </c>
      <c r="F6604" s="4">
        <v>1000</v>
      </c>
      <c r="G6604" s="3">
        <v>2003</v>
      </c>
      <c r="H6604" s="3" t="s">
        <v>21</v>
      </c>
      <c r="I6604" s="12" t="s">
        <v>4162</v>
      </c>
      <c r="J6604" s="3">
        <v>35</v>
      </c>
      <c r="K6604" s="3" t="str">
        <f>IF(VLOOKUP(D6604,'Resources Final'!A:C,3,FALSE)=0,"",VLOOKUP(D6604,'Resources Final'!A:C,3,FALSE))</f>
        <v>Y</v>
      </c>
      <c r="L6604" s="3" t="str">
        <f>IF(VLOOKUP(D6604,'Resources Final'!A:D,4,FALSE)=0,"",VLOOKUP(D6604,'Resources Final'!A:D,4,FALSE))</f>
        <v/>
      </c>
      <c r="M6604" s="3" t="str">
        <f>IF(VLOOKUP(D6604,'Resources Final'!A:E,5,FALSE)=0,"",VLOOKUP(D6604,'Resources Final'!A:E,5,FALSE))</f>
        <v/>
      </c>
      <c r="N6604" s="7" t="str">
        <f>IF(VLOOKUP(D6604,'Resources Final'!A:F,6,FALSE)=0,"",VLOOKUP(D6604,'Resources Final'!A:F,6,FALSE))</f>
        <v/>
      </c>
      <c r="O6604" s="3" t="str">
        <f>IF(VLOOKUP(D6604,'Resources Final'!A:G,7,FALSE)=0,"",VLOOKUP(D6604,'Resources Final'!A:G,7,FALSE))</f>
        <v/>
      </c>
    </row>
    <row r="6605" spans="1:15" x14ac:dyDescent="0.2">
      <c r="A6605" s="11">
        <v>990</v>
      </c>
      <c r="B6605" s="11" t="str">
        <f t="shared" si="118"/>
        <v>Fred C. and Mary R. Koch Foundation_Bell, Katie20031000</v>
      </c>
      <c r="C6605" s="11" t="s">
        <v>4161</v>
      </c>
      <c r="D6605" s="11" t="s">
        <v>391</v>
      </c>
      <c r="E6605" s="11" t="s">
        <v>391</v>
      </c>
      <c r="F6605" s="4">
        <v>1000</v>
      </c>
      <c r="G6605" s="3">
        <v>2003</v>
      </c>
      <c r="H6605" s="3" t="s">
        <v>21</v>
      </c>
      <c r="I6605" s="12" t="s">
        <v>4162</v>
      </c>
      <c r="J6605" s="3">
        <v>36</v>
      </c>
      <c r="K6605" s="3" t="str">
        <f>IF(VLOOKUP(D6605,'Resources Final'!A:C,3,FALSE)=0,"",VLOOKUP(D6605,'Resources Final'!A:C,3,FALSE))</f>
        <v>Y</v>
      </c>
      <c r="L6605" s="3" t="str">
        <f>IF(VLOOKUP(D6605,'Resources Final'!A:D,4,FALSE)=0,"",VLOOKUP(D6605,'Resources Final'!A:D,4,FALSE))</f>
        <v/>
      </c>
      <c r="M6605" s="3" t="str">
        <f>IF(VLOOKUP(D6605,'Resources Final'!A:E,5,FALSE)=0,"",VLOOKUP(D6605,'Resources Final'!A:E,5,FALSE))</f>
        <v/>
      </c>
      <c r="N6605" s="7" t="str">
        <f>IF(VLOOKUP(D6605,'Resources Final'!A:F,6,FALSE)=0,"",VLOOKUP(D6605,'Resources Final'!A:F,6,FALSE))</f>
        <v/>
      </c>
      <c r="O6605" s="3" t="str">
        <f>IF(VLOOKUP(D6605,'Resources Final'!A:G,7,FALSE)=0,"",VLOOKUP(D6605,'Resources Final'!A:G,7,FALSE))</f>
        <v/>
      </c>
    </row>
    <row r="6606" spans="1:15" x14ac:dyDescent="0.2">
      <c r="A6606" s="11">
        <v>990</v>
      </c>
      <c r="B6606" s="11" t="str">
        <f t="shared" si="118"/>
        <v>Fred C. and Mary R. Koch Foundation_Benedict, James20031000</v>
      </c>
      <c r="C6606" s="11" t="s">
        <v>4161</v>
      </c>
      <c r="D6606" s="11" t="s">
        <v>394</v>
      </c>
      <c r="E6606" s="11" t="s">
        <v>394</v>
      </c>
      <c r="F6606" s="4">
        <v>1000</v>
      </c>
      <c r="G6606" s="3">
        <v>2003</v>
      </c>
      <c r="H6606" s="3" t="s">
        <v>21</v>
      </c>
      <c r="I6606" s="12" t="s">
        <v>4162</v>
      </c>
      <c r="J6606" s="3">
        <v>37</v>
      </c>
      <c r="K6606" s="3" t="str">
        <f>IF(VLOOKUP(D6606,'Resources Final'!A:C,3,FALSE)=0,"",VLOOKUP(D6606,'Resources Final'!A:C,3,FALSE))</f>
        <v>Y</v>
      </c>
      <c r="L6606" s="3" t="str">
        <f>IF(VLOOKUP(D6606,'Resources Final'!A:D,4,FALSE)=0,"",VLOOKUP(D6606,'Resources Final'!A:D,4,FALSE))</f>
        <v/>
      </c>
      <c r="M6606" s="3" t="str">
        <f>IF(VLOOKUP(D6606,'Resources Final'!A:E,5,FALSE)=0,"",VLOOKUP(D6606,'Resources Final'!A:E,5,FALSE))</f>
        <v/>
      </c>
      <c r="N6606" s="7" t="str">
        <f>IF(VLOOKUP(D6606,'Resources Final'!A:F,6,FALSE)=0,"",VLOOKUP(D6606,'Resources Final'!A:F,6,FALSE))</f>
        <v/>
      </c>
      <c r="O6606" s="3" t="str">
        <f>IF(VLOOKUP(D6606,'Resources Final'!A:G,7,FALSE)=0,"",VLOOKUP(D6606,'Resources Final'!A:G,7,FALSE))</f>
        <v/>
      </c>
    </row>
    <row r="6607" spans="1:15" x14ac:dyDescent="0.2">
      <c r="A6607" s="11">
        <v>990</v>
      </c>
      <c r="B6607" s="11" t="str">
        <f t="shared" si="118"/>
        <v>Fred C. and Mary R. Koch Foundation_Bever, Meagan20031000</v>
      </c>
      <c r="C6607" s="11" t="s">
        <v>4161</v>
      </c>
      <c r="D6607" s="11" t="s">
        <v>421</v>
      </c>
      <c r="E6607" s="11" t="s">
        <v>421</v>
      </c>
      <c r="F6607" s="4">
        <v>1000</v>
      </c>
      <c r="G6607" s="3">
        <v>2003</v>
      </c>
      <c r="H6607" s="3" t="s">
        <v>21</v>
      </c>
      <c r="I6607" s="12" t="s">
        <v>4162</v>
      </c>
      <c r="J6607" s="3">
        <v>38</v>
      </c>
      <c r="K6607" s="3" t="str">
        <f>IF(VLOOKUP(D6607,'Resources Final'!A:C,3,FALSE)=0,"",VLOOKUP(D6607,'Resources Final'!A:C,3,FALSE))</f>
        <v>Y</v>
      </c>
      <c r="L6607" s="3" t="str">
        <f>IF(VLOOKUP(D6607,'Resources Final'!A:D,4,FALSE)=0,"",VLOOKUP(D6607,'Resources Final'!A:D,4,FALSE))</f>
        <v/>
      </c>
      <c r="M6607" s="3" t="str">
        <f>IF(VLOOKUP(D6607,'Resources Final'!A:E,5,FALSE)=0,"",VLOOKUP(D6607,'Resources Final'!A:E,5,FALSE))</f>
        <v/>
      </c>
      <c r="N6607" s="7" t="str">
        <f>IF(VLOOKUP(D6607,'Resources Final'!A:F,6,FALSE)=0,"",VLOOKUP(D6607,'Resources Final'!A:F,6,FALSE))</f>
        <v/>
      </c>
      <c r="O6607" s="3" t="str">
        <f>IF(VLOOKUP(D6607,'Resources Final'!A:G,7,FALSE)=0,"",VLOOKUP(D6607,'Resources Final'!A:G,7,FALSE))</f>
        <v/>
      </c>
    </row>
    <row r="6608" spans="1:15" x14ac:dyDescent="0.2">
      <c r="A6608" s="11">
        <v>990</v>
      </c>
      <c r="B6608" s="11" t="str">
        <f t="shared" si="118"/>
        <v>Fred C. and Mary R. Koch Foundation_Bheda, Purvi20031000</v>
      </c>
      <c r="C6608" s="11" t="s">
        <v>4161</v>
      </c>
      <c r="D6608" s="11" t="s">
        <v>425</v>
      </c>
      <c r="E6608" s="11" t="s">
        <v>425</v>
      </c>
      <c r="F6608" s="4">
        <v>1000</v>
      </c>
      <c r="G6608" s="3">
        <v>2003</v>
      </c>
      <c r="H6608" s="3" t="s">
        <v>21</v>
      </c>
      <c r="I6608" s="12" t="s">
        <v>4162</v>
      </c>
      <c r="J6608" s="3">
        <v>39</v>
      </c>
      <c r="K6608" s="3" t="str">
        <f>IF(VLOOKUP(D6608,'Resources Final'!A:C,3,FALSE)=0,"",VLOOKUP(D6608,'Resources Final'!A:C,3,FALSE))</f>
        <v>Y</v>
      </c>
      <c r="L6608" s="3" t="str">
        <f>IF(VLOOKUP(D6608,'Resources Final'!A:D,4,FALSE)=0,"",VLOOKUP(D6608,'Resources Final'!A:D,4,FALSE))</f>
        <v/>
      </c>
      <c r="M6608" s="3" t="str">
        <f>IF(VLOOKUP(D6608,'Resources Final'!A:E,5,FALSE)=0,"",VLOOKUP(D6608,'Resources Final'!A:E,5,FALSE))</f>
        <v/>
      </c>
      <c r="N6608" s="7" t="str">
        <f>IF(VLOOKUP(D6608,'Resources Final'!A:F,6,FALSE)=0,"",VLOOKUP(D6608,'Resources Final'!A:F,6,FALSE))</f>
        <v/>
      </c>
      <c r="O6608" s="3" t="str">
        <f>IF(VLOOKUP(D6608,'Resources Final'!A:G,7,FALSE)=0,"",VLOOKUP(D6608,'Resources Final'!A:G,7,FALSE))</f>
        <v/>
      </c>
    </row>
    <row r="6609" spans="1:15" x14ac:dyDescent="0.2">
      <c r="A6609" s="11">
        <v>990</v>
      </c>
      <c r="B6609" s="11" t="str">
        <f t="shared" si="118"/>
        <v>Fred C. and Mary R. Koch Foundation_Blackwell, Kyleigh20031000</v>
      </c>
      <c r="C6609" s="11" t="s">
        <v>4161</v>
      </c>
      <c r="D6609" s="11" t="s">
        <v>442</v>
      </c>
      <c r="E6609" s="11" t="s">
        <v>442</v>
      </c>
      <c r="F6609" s="4">
        <v>1000</v>
      </c>
      <c r="G6609" s="3">
        <v>2003</v>
      </c>
      <c r="H6609" s="3" t="s">
        <v>21</v>
      </c>
      <c r="I6609" s="12" t="s">
        <v>4162</v>
      </c>
      <c r="J6609" s="3">
        <v>40</v>
      </c>
      <c r="K6609" s="3" t="str">
        <f>IF(VLOOKUP(D6609,'Resources Final'!A:C,3,FALSE)=0,"",VLOOKUP(D6609,'Resources Final'!A:C,3,FALSE))</f>
        <v>Y</v>
      </c>
      <c r="L6609" s="3" t="str">
        <f>IF(VLOOKUP(D6609,'Resources Final'!A:D,4,FALSE)=0,"",VLOOKUP(D6609,'Resources Final'!A:D,4,FALSE))</f>
        <v/>
      </c>
      <c r="M6609" s="3" t="str">
        <f>IF(VLOOKUP(D6609,'Resources Final'!A:E,5,FALSE)=0,"",VLOOKUP(D6609,'Resources Final'!A:E,5,FALSE))</f>
        <v/>
      </c>
      <c r="N6609" s="7" t="str">
        <f>IF(VLOOKUP(D6609,'Resources Final'!A:F,6,FALSE)=0,"",VLOOKUP(D6609,'Resources Final'!A:F,6,FALSE))</f>
        <v/>
      </c>
      <c r="O6609" s="3" t="str">
        <f>IF(VLOOKUP(D6609,'Resources Final'!A:G,7,FALSE)=0,"",VLOOKUP(D6609,'Resources Final'!A:G,7,FALSE))</f>
        <v/>
      </c>
    </row>
    <row r="6610" spans="1:15" x14ac:dyDescent="0.2">
      <c r="A6610" s="11">
        <v>990</v>
      </c>
      <c r="B6610" s="11" t="str">
        <f t="shared" si="118"/>
        <v>Fred C. and Mary R. Koch Foundation_Blasi, Erin20031000</v>
      </c>
      <c r="C6610" s="11" t="s">
        <v>4161</v>
      </c>
      <c r="D6610" s="11" t="s">
        <v>446</v>
      </c>
      <c r="E6610" s="11" t="s">
        <v>446</v>
      </c>
      <c r="F6610" s="4">
        <v>1000</v>
      </c>
      <c r="G6610" s="3">
        <v>2003</v>
      </c>
      <c r="H6610" s="3" t="s">
        <v>21</v>
      </c>
      <c r="I6610" s="12" t="s">
        <v>4162</v>
      </c>
      <c r="J6610" s="3">
        <v>41</v>
      </c>
      <c r="K6610" s="3" t="str">
        <f>IF(VLOOKUP(D6610,'Resources Final'!A:C,3,FALSE)=0,"",VLOOKUP(D6610,'Resources Final'!A:C,3,FALSE))</f>
        <v>Y</v>
      </c>
      <c r="L6610" s="3" t="str">
        <f>IF(VLOOKUP(D6610,'Resources Final'!A:D,4,FALSE)=0,"",VLOOKUP(D6610,'Resources Final'!A:D,4,FALSE))</f>
        <v/>
      </c>
      <c r="M6610" s="3" t="str">
        <f>IF(VLOOKUP(D6610,'Resources Final'!A:E,5,FALSE)=0,"",VLOOKUP(D6610,'Resources Final'!A:E,5,FALSE))</f>
        <v/>
      </c>
      <c r="N6610" s="7" t="str">
        <f>IF(VLOOKUP(D6610,'Resources Final'!A:F,6,FALSE)=0,"",VLOOKUP(D6610,'Resources Final'!A:F,6,FALSE))</f>
        <v/>
      </c>
      <c r="O6610" s="3" t="str">
        <f>IF(VLOOKUP(D6610,'Resources Final'!A:G,7,FALSE)=0,"",VLOOKUP(D6610,'Resources Final'!A:G,7,FALSE))</f>
        <v/>
      </c>
    </row>
    <row r="6611" spans="1:15" x14ac:dyDescent="0.2">
      <c r="A6611" s="11">
        <v>990</v>
      </c>
      <c r="B6611" s="11" t="str">
        <f t="shared" si="118"/>
        <v>Fred C. and Mary R. Koch Foundation_Bock, Crystal20031000</v>
      </c>
      <c r="C6611" s="11" t="s">
        <v>4161</v>
      </c>
      <c r="D6611" s="11" t="s">
        <v>458</v>
      </c>
      <c r="E6611" s="11" t="s">
        <v>458</v>
      </c>
      <c r="F6611" s="4">
        <v>1000</v>
      </c>
      <c r="G6611" s="3">
        <v>2003</v>
      </c>
      <c r="H6611" s="3" t="s">
        <v>21</v>
      </c>
      <c r="I6611" s="12" t="s">
        <v>4162</v>
      </c>
      <c r="J6611" s="3">
        <v>42</v>
      </c>
      <c r="K6611" s="3" t="str">
        <f>IF(VLOOKUP(D6611,'Resources Final'!A:C,3,FALSE)=0,"",VLOOKUP(D6611,'Resources Final'!A:C,3,FALSE))</f>
        <v>Y</v>
      </c>
      <c r="L6611" s="3" t="str">
        <f>IF(VLOOKUP(D6611,'Resources Final'!A:D,4,FALSE)=0,"",VLOOKUP(D6611,'Resources Final'!A:D,4,FALSE))</f>
        <v/>
      </c>
      <c r="M6611" s="3" t="str">
        <f>IF(VLOOKUP(D6611,'Resources Final'!A:E,5,FALSE)=0,"",VLOOKUP(D6611,'Resources Final'!A:E,5,FALSE))</f>
        <v/>
      </c>
      <c r="N6611" s="7" t="str">
        <f>IF(VLOOKUP(D6611,'Resources Final'!A:F,6,FALSE)=0,"",VLOOKUP(D6611,'Resources Final'!A:F,6,FALSE))</f>
        <v/>
      </c>
      <c r="O6611" s="3" t="str">
        <f>IF(VLOOKUP(D6611,'Resources Final'!A:G,7,FALSE)=0,"",VLOOKUP(D6611,'Resources Final'!A:G,7,FALSE))</f>
        <v/>
      </c>
    </row>
    <row r="6612" spans="1:15" x14ac:dyDescent="0.2">
      <c r="A6612" s="11">
        <v>990</v>
      </c>
      <c r="B6612" s="11" t="str">
        <f t="shared" si="118"/>
        <v>Fred C. and Mary R. Koch Foundation_Carr, Douglas20031000</v>
      </c>
      <c r="C6612" s="11" t="s">
        <v>4161</v>
      </c>
      <c r="D6612" s="11" t="s">
        <v>614</v>
      </c>
      <c r="E6612" s="11" t="s">
        <v>614</v>
      </c>
      <c r="F6612" s="4">
        <v>1000</v>
      </c>
      <c r="G6612" s="3">
        <v>2003</v>
      </c>
      <c r="H6612" s="3" t="s">
        <v>21</v>
      </c>
      <c r="I6612" s="12" t="s">
        <v>4162</v>
      </c>
      <c r="J6612" s="3">
        <v>43</v>
      </c>
      <c r="K6612" s="3" t="str">
        <f>IF(VLOOKUP(D6612,'Resources Final'!A:C,3,FALSE)=0,"",VLOOKUP(D6612,'Resources Final'!A:C,3,FALSE))</f>
        <v>Y</v>
      </c>
      <c r="L6612" s="3" t="str">
        <f>IF(VLOOKUP(D6612,'Resources Final'!A:D,4,FALSE)=0,"",VLOOKUP(D6612,'Resources Final'!A:D,4,FALSE))</f>
        <v/>
      </c>
      <c r="M6612" s="3" t="str">
        <f>IF(VLOOKUP(D6612,'Resources Final'!A:E,5,FALSE)=0,"",VLOOKUP(D6612,'Resources Final'!A:E,5,FALSE))</f>
        <v/>
      </c>
      <c r="N6612" s="7" t="str">
        <f>IF(VLOOKUP(D6612,'Resources Final'!A:F,6,FALSE)=0,"",VLOOKUP(D6612,'Resources Final'!A:F,6,FALSE))</f>
        <v/>
      </c>
      <c r="O6612" s="3" t="str">
        <f>IF(VLOOKUP(D6612,'Resources Final'!A:G,7,FALSE)=0,"",VLOOKUP(D6612,'Resources Final'!A:G,7,FALSE))</f>
        <v/>
      </c>
    </row>
    <row r="6613" spans="1:15" x14ac:dyDescent="0.2">
      <c r="A6613" s="11">
        <v>990</v>
      </c>
      <c r="B6613" s="11" t="str">
        <f t="shared" si="118"/>
        <v>Fred C. and Mary R. Koch Foundation_Casemore, Abby20031000</v>
      </c>
      <c r="C6613" s="11" t="s">
        <v>4161</v>
      </c>
      <c r="D6613" s="11" t="s">
        <v>626</v>
      </c>
      <c r="E6613" s="11" t="s">
        <v>626</v>
      </c>
      <c r="F6613" s="4">
        <v>1000</v>
      </c>
      <c r="G6613" s="3">
        <v>2003</v>
      </c>
      <c r="H6613" s="3" t="s">
        <v>21</v>
      </c>
      <c r="I6613" s="12" t="s">
        <v>4162</v>
      </c>
      <c r="J6613" s="3">
        <v>44</v>
      </c>
      <c r="K6613" s="3" t="str">
        <f>IF(VLOOKUP(D6613,'Resources Final'!A:C,3,FALSE)=0,"",VLOOKUP(D6613,'Resources Final'!A:C,3,FALSE))</f>
        <v>Y</v>
      </c>
      <c r="L6613" s="3" t="str">
        <f>IF(VLOOKUP(D6613,'Resources Final'!A:D,4,FALSE)=0,"",VLOOKUP(D6613,'Resources Final'!A:D,4,FALSE))</f>
        <v/>
      </c>
      <c r="M6613" s="3" t="str">
        <f>IF(VLOOKUP(D6613,'Resources Final'!A:E,5,FALSE)=0,"",VLOOKUP(D6613,'Resources Final'!A:E,5,FALSE))</f>
        <v/>
      </c>
      <c r="N6613" s="7" t="str">
        <f>IF(VLOOKUP(D6613,'Resources Final'!A:F,6,FALSE)=0,"",VLOOKUP(D6613,'Resources Final'!A:F,6,FALSE))</f>
        <v/>
      </c>
      <c r="O6613" s="3" t="str">
        <f>IF(VLOOKUP(D6613,'Resources Final'!A:G,7,FALSE)=0,"",VLOOKUP(D6613,'Resources Final'!A:G,7,FALSE))</f>
        <v/>
      </c>
    </row>
    <row r="6614" spans="1:15" x14ac:dyDescent="0.2">
      <c r="A6614" s="11">
        <v>990</v>
      </c>
      <c r="B6614" s="11" t="str">
        <f t="shared" si="118"/>
        <v>Fred C. and Mary R. Koch Foundation_Cheney, Chris20031000</v>
      </c>
      <c r="C6614" s="11" t="s">
        <v>4161</v>
      </c>
      <c r="D6614" s="11" t="s">
        <v>706</v>
      </c>
      <c r="E6614" s="11" t="s">
        <v>706</v>
      </c>
      <c r="F6614" s="4">
        <v>1000</v>
      </c>
      <c r="G6614" s="3">
        <v>2003</v>
      </c>
      <c r="H6614" s="3" t="s">
        <v>21</v>
      </c>
      <c r="I6614" s="12" t="s">
        <v>4162</v>
      </c>
      <c r="J6614" s="3">
        <v>45</v>
      </c>
      <c r="K6614" s="3" t="str">
        <f>IF(VLOOKUP(D6614,'Resources Final'!A:C,3,FALSE)=0,"",VLOOKUP(D6614,'Resources Final'!A:C,3,FALSE))</f>
        <v>Y</v>
      </c>
      <c r="L6614" s="3" t="str">
        <f>IF(VLOOKUP(D6614,'Resources Final'!A:D,4,FALSE)=0,"",VLOOKUP(D6614,'Resources Final'!A:D,4,FALSE))</f>
        <v/>
      </c>
      <c r="M6614" s="3" t="str">
        <f>IF(VLOOKUP(D6614,'Resources Final'!A:E,5,FALSE)=0,"",VLOOKUP(D6614,'Resources Final'!A:E,5,FALSE))</f>
        <v/>
      </c>
      <c r="N6614" s="7" t="str">
        <f>IF(VLOOKUP(D6614,'Resources Final'!A:F,6,FALSE)=0,"",VLOOKUP(D6614,'Resources Final'!A:F,6,FALSE))</f>
        <v/>
      </c>
      <c r="O6614" s="3" t="str">
        <f>IF(VLOOKUP(D6614,'Resources Final'!A:G,7,FALSE)=0,"",VLOOKUP(D6614,'Resources Final'!A:G,7,FALSE))</f>
        <v/>
      </c>
    </row>
    <row r="6615" spans="1:15" x14ac:dyDescent="0.2">
      <c r="A6615" s="11">
        <v>990</v>
      </c>
      <c r="B6615" s="11" t="str">
        <f t="shared" si="118"/>
        <v>Fred C. and Mary R. Koch Foundation_Cole, Ashlea20031000</v>
      </c>
      <c r="C6615" s="11" t="s">
        <v>4161</v>
      </c>
      <c r="D6615" s="11" t="s">
        <v>776</v>
      </c>
      <c r="E6615" s="11" t="s">
        <v>776</v>
      </c>
      <c r="F6615" s="4">
        <v>1000</v>
      </c>
      <c r="G6615" s="3">
        <v>2003</v>
      </c>
      <c r="H6615" s="3" t="s">
        <v>21</v>
      </c>
      <c r="I6615" s="12" t="s">
        <v>4162</v>
      </c>
      <c r="J6615" s="3">
        <v>46</v>
      </c>
      <c r="K6615" s="3" t="str">
        <f>IF(VLOOKUP(D6615,'Resources Final'!A:C,3,FALSE)=0,"",VLOOKUP(D6615,'Resources Final'!A:C,3,FALSE))</f>
        <v>Y</v>
      </c>
      <c r="L6615" s="3" t="str">
        <f>IF(VLOOKUP(D6615,'Resources Final'!A:D,4,FALSE)=0,"",VLOOKUP(D6615,'Resources Final'!A:D,4,FALSE))</f>
        <v/>
      </c>
      <c r="M6615" s="3" t="str">
        <f>IF(VLOOKUP(D6615,'Resources Final'!A:E,5,FALSE)=0,"",VLOOKUP(D6615,'Resources Final'!A:E,5,FALSE))</f>
        <v/>
      </c>
      <c r="N6615" s="7" t="str">
        <f>IF(VLOOKUP(D6615,'Resources Final'!A:F,6,FALSE)=0,"",VLOOKUP(D6615,'Resources Final'!A:F,6,FALSE))</f>
        <v/>
      </c>
      <c r="O6615" s="3" t="str">
        <f>IF(VLOOKUP(D6615,'Resources Final'!A:G,7,FALSE)=0,"",VLOOKUP(D6615,'Resources Final'!A:G,7,FALSE))</f>
        <v/>
      </c>
    </row>
    <row r="6616" spans="1:15" x14ac:dyDescent="0.2">
      <c r="A6616" s="11">
        <v>990</v>
      </c>
      <c r="B6616" s="11" t="str">
        <f t="shared" si="118"/>
        <v>Fred C. and Mary R. Koch Foundation_Collier, Andrew20031000</v>
      </c>
      <c r="C6616" s="11" t="s">
        <v>4161</v>
      </c>
      <c r="D6616" s="11" t="s">
        <v>793</v>
      </c>
      <c r="E6616" s="11" t="s">
        <v>793</v>
      </c>
      <c r="F6616" s="4">
        <v>1000</v>
      </c>
      <c r="G6616" s="3">
        <v>2003</v>
      </c>
      <c r="H6616" s="3" t="s">
        <v>21</v>
      </c>
      <c r="I6616" s="12" t="s">
        <v>4162</v>
      </c>
      <c r="J6616" s="3">
        <v>47</v>
      </c>
      <c r="K6616" s="3" t="str">
        <f>IF(VLOOKUP(D6616,'Resources Final'!A:C,3,FALSE)=0,"",VLOOKUP(D6616,'Resources Final'!A:C,3,FALSE))</f>
        <v>Y</v>
      </c>
      <c r="L6616" s="3" t="str">
        <f>IF(VLOOKUP(D6616,'Resources Final'!A:D,4,FALSE)=0,"",VLOOKUP(D6616,'Resources Final'!A:D,4,FALSE))</f>
        <v/>
      </c>
      <c r="M6616" s="3" t="str">
        <f>IF(VLOOKUP(D6616,'Resources Final'!A:E,5,FALSE)=0,"",VLOOKUP(D6616,'Resources Final'!A:E,5,FALSE))</f>
        <v/>
      </c>
      <c r="N6616" s="7" t="str">
        <f>IF(VLOOKUP(D6616,'Resources Final'!A:F,6,FALSE)=0,"",VLOOKUP(D6616,'Resources Final'!A:F,6,FALSE))</f>
        <v/>
      </c>
      <c r="O6616" s="3" t="str">
        <f>IF(VLOOKUP(D6616,'Resources Final'!A:G,7,FALSE)=0,"",VLOOKUP(D6616,'Resources Final'!A:G,7,FALSE))</f>
        <v/>
      </c>
    </row>
    <row r="6617" spans="1:15" x14ac:dyDescent="0.2">
      <c r="A6617" s="11">
        <v>990</v>
      </c>
      <c r="B6617" s="11" t="str">
        <f t="shared" si="118"/>
        <v>Fred C. and Mary R. Koch Foundation_Darden, Jamie20031000</v>
      </c>
      <c r="C6617" s="11" t="s">
        <v>4161</v>
      </c>
      <c r="D6617" s="11" t="s">
        <v>944</v>
      </c>
      <c r="E6617" s="11" t="s">
        <v>944</v>
      </c>
      <c r="F6617" s="4">
        <v>1000</v>
      </c>
      <c r="G6617" s="3">
        <v>2003</v>
      </c>
      <c r="H6617" s="3" t="s">
        <v>21</v>
      </c>
      <c r="I6617" s="12" t="s">
        <v>4162</v>
      </c>
      <c r="J6617" s="3">
        <v>48</v>
      </c>
      <c r="K6617" s="3" t="str">
        <f>IF(VLOOKUP(D6617,'Resources Final'!A:C,3,FALSE)=0,"",VLOOKUP(D6617,'Resources Final'!A:C,3,FALSE))</f>
        <v>Y</v>
      </c>
      <c r="L6617" s="3" t="str">
        <f>IF(VLOOKUP(D6617,'Resources Final'!A:D,4,FALSE)=0,"",VLOOKUP(D6617,'Resources Final'!A:D,4,FALSE))</f>
        <v/>
      </c>
      <c r="M6617" s="3" t="str">
        <f>IF(VLOOKUP(D6617,'Resources Final'!A:E,5,FALSE)=0,"",VLOOKUP(D6617,'Resources Final'!A:E,5,FALSE))</f>
        <v/>
      </c>
      <c r="N6617" s="7" t="str">
        <f>IF(VLOOKUP(D6617,'Resources Final'!A:F,6,FALSE)=0,"",VLOOKUP(D6617,'Resources Final'!A:F,6,FALSE))</f>
        <v/>
      </c>
      <c r="O6617" s="3" t="str">
        <f>IF(VLOOKUP(D6617,'Resources Final'!A:G,7,FALSE)=0,"",VLOOKUP(D6617,'Resources Final'!A:G,7,FALSE))</f>
        <v/>
      </c>
    </row>
    <row r="6618" spans="1:15" x14ac:dyDescent="0.2">
      <c r="A6618" s="11">
        <v>990</v>
      </c>
      <c r="B6618" s="11" t="str">
        <f t="shared" si="118"/>
        <v>Fred C. and Mary R. Koch Foundation_Dixon, Lindsey20031000</v>
      </c>
      <c r="C6618" s="11" t="s">
        <v>4161</v>
      </c>
      <c r="D6618" s="11" t="s">
        <v>1005</v>
      </c>
      <c r="E6618" s="11" t="s">
        <v>1005</v>
      </c>
      <c r="F6618" s="4">
        <v>1000</v>
      </c>
      <c r="G6618" s="3">
        <v>2003</v>
      </c>
      <c r="H6618" s="3" t="s">
        <v>21</v>
      </c>
      <c r="I6618" s="12" t="s">
        <v>4162</v>
      </c>
      <c r="J6618" s="3">
        <v>49</v>
      </c>
      <c r="K6618" s="3" t="str">
        <f>IF(VLOOKUP(D6618,'Resources Final'!A:C,3,FALSE)=0,"",VLOOKUP(D6618,'Resources Final'!A:C,3,FALSE))</f>
        <v>Y</v>
      </c>
      <c r="L6618" s="3" t="str">
        <f>IF(VLOOKUP(D6618,'Resources Final'!A:D,4,FALSE)=0,"",VLOOKUP(D6618,'Resources Final'!A:D,4,FALSE))</f>
        <v/>
      </c>
      <c r="M6618" s="3" t="str">
        <f>IF(VLOOKUP(D6618,'Resources Final'!A:E,5,FALSE)=0,"",VLOOKUP(D6618,'Resources Final'!A:E,5,FALSE))</f>
        <v/>
      </c>
      <c r="N6618" s="7" t="str">
        <f>IF(VLOOKUP(D6618,'Resources Final'!A:F,6,FALSE)=0,"",VLOOKUP(D6618,'Resources Final'!A:F,6,FALSE))</f>
        <v/>
      </c>
      <c r="O6618" s="3" t="str">
        <f>IF(VLOOKUP(D6618,'Resources Final'!A:G,7,FALSE)=0,"",VLOOKUP(D6618,'Resources Final'!A:G,7,FALSE))</f>
        <v/>
      </c>
    </row>
    <row r="6619" spans="1:15" x14ac:dyDescent="0.2">
      <c r="A6619" s="11">
        <v>990</v>
      </c>
      <c r="B6619" s="11" t="str">
        <f t="shared" si="118"/>
        <v>Fred C. and Mary R. Koch Foundation_Dolecheck, Luke20031000</v>
      </c>
      <c r="C6619" s="11" t="s">
        <v>4161</v>
      </c>
      <c r="D6619" s="11" t="s">
        <v>1010</v>
      </c>
      <c r="E6619" s="11" t="s">
        <v>1010</v>
      </c>
      <c r="F6619" s="4">
        <v>1000</v>
      </c>
      <c r="G6619" s="3">
        <v>2003</v>
      </c>
      <c r="H6619" s="3" t="s">
        <v>21</v>
      </c>
      <c r="I6619" s="12" t="s">
        <v>4162</v>
      </c>
      <c r="J6619" s="3">
        <v>50</v>
      </c>
      <c r="K6619" s="3" t="str">
        <f>IF(VLOOKUP(D6619,'Resources Final'!A:C,3,FALSE)=0,"",VLOOKUP(D6619,'Resources Final'!A:C,3,FALSE))</f>
        <v>Y</v>
      </c>
      <c r="L6619" s="3" t="str">
        <f>IF(VLOOKUP(D6619,'Resources Final'!A:D,4,FALSE)=0,"",VLOOKUP(D6619,'Resources Final'!A:D,4,FALSE))</f>
        <v/>
      </c>
      <c r="M6619" s="3" t="str">
        <f>IF(VLOOKUP(D6619,'Resources Final'!A:E,5,FALSE)=0,"",VLOOKUP(D6619,'Resources Final'!A:E,5,FALSE))</f>
        <v/>
      </c>
      <c r="N6619" s="7" t="str">
        <f>IF(VLOOKUP(D6619,'Resources Final'!A:F,6,FALSE)=0,"",VLOOKUP(D6619,'Resources Final'!A:F,6,FALSE))</f>
        <v/>
      </c>
      <c r="O6619" s="3" t="str">
        <f>IF(VLOOKUP(D6619,'Resources Final'!A:G,7,FALSE)=0,"",VLOOKUP(D6619,'Resources Final'!A:G,7,FALSE))</f>
        <v/>
      </c>
    </row>
    <row r="6620" spans="1:15" x14ac:dyDescent="0.2">
      <c r="A6620" s="11">
        <v>990</v>
      </c>
      <c r="B6620" s="11" t="str">
        <f t="shared" si="118"/>
        <v>Fred C. and Mary R. Koch Foundation_Dolecheck, Marcia20031000</v>
      </c>
      <c r="C6620" s="11" t="s">
        <v>4161</v>
      </c>
      <c r="D6620" s="11" t="s">
        <v>1011</v>
      </c>
      <c r="E6620" s="11" t="s">
        <v>1011</v>
      </c>
      <c r="F6620" s="4">
        <v>1000</v>
      </c>
      <c r="G6620" s="3">
        <v>2003</v>
      </c>
      <c r="H6620" s="3" t="s">
        <v>21</v>
      </c>
      <c r="I6620" s="12" t="s">
        <v>4162</v>
      </c>
      <c r="J6620" s="3">
        <v>51</v>
      </c>
      <c r="K6620" s="3" t="str">
        <f>IF(VLOOKUP(D6620,'Resources Final'!A:C,3,FALSE)=0,"",VLOOKUP(D6620,'Resources Final'!A:C,3,FALSE))</f>
        <v>Y</v>
      </c>
      <c r="L6620" s="3" t="str">
        <f>IF(VLOOKUP(D6620,'Resources Final'!A:D,4,FALSE)=0,"",VLOOKUP(D6620,'Resources Final'!A:D,4,FALSE))</f>
        <v/>
      </c>
      <c r="M6620" s="3" t="str">
        <f>IF(VLOOKUP(D6620,'Resources Final'!A:E,5,FALSE)=0,"",VLOOKUP(D6620,'Resources Final'!A:E,5,FALSE))</f>
        <v/>
      </c>
      <c r="N6620" s="7" t="str">
        <f>IF(VLOOKUP(D6620,'Resources Final'!A:F,6,FALSE)=0,"",VLOOKUP(D6620,'Resources Final'!A:F,6,FALSE))</f>
        <v/>
      </c>
      <c r="O6620" s="3" t="str">
        <f>IF(VLOOKUP(D6620,'Resources Final'!A:G,7,FALSE)=0,"",VLOOKUP(D6620,'Resources Final'!A:G,7,FALSE))</f>
        <v/>
      </c>
    </row>
    <row r="6621" spans="1:15" x14ac:dyDescent="0.2">
      <c r="A6621" s="11">
        <v>990</v>
      </c>
      <c r="B6621" s="11" t="str">
        <f t="shared" si="118"/>
        <v>Fred C. and Mary R. Koch Foundation_Domokos, Andrea20031000</v>
      </c>
      <c r="C6621" s="11" t="s">
        <v>4161</v>
      </c>
      <c r="D6621" s="11" t="s">
        <v>1014</v>
      </c>
      <c r="E6621" s="11" t="s">
        <v>1014</v>
      </c>
      <c r="F6621" s="4">
        <v>1000</v>
      </c>
      <c r="G6621" s="3">
        <v>2003</v>
      </c>
      <c r="H6621" s="3" t="s">
        <v>21</v>
      </c>
      <c r="I6621" s="12" t="s">
        <v>4162</v>
      </c>
      <c r="J6621" s="3">
        <v>52</v>
      </c>
      <c r="K6621" s="3" t="str">
        <f>IF(VLOOKUP(D6621,'Resources Final'!A:C,3,FALSE)=0,"",VLOOKUP(D6621,'Resources Final'!A:C,3,FALSE))</f>
        <v>Y</v>
      </c>
      <c r="L6621" s="3" t="str">
        <f>IF(VLOOKUP(D6621,'Resources Final'!A:D,4,FALSE)=0,"",VLOOKUP(D6621,'Resources Final'!A:D,4,FALSE))</f>
        <v/>
      </c>
      <c r="M6621" s="3" t="str">
        <f>IF(VLOOKUP(D6621,'Resources Final'!A:E,5,FALSE)=0,"",VLOOKUP(D6621,'Resources Final'!A:E,5,FALSE))</f>
        <v/>
      </c>
      <c r="N6621" s="7" t="str">
        <f>IF(VLOOKUP(D6621,'Resources Final'!A:F,6,FALSE)=0,"",VLOOKUP(D6621,'Resources Final'!A:F,6,FALSE))</f>
        <v/>
      </c>
      <c r="O6621" s="3" t="str">
        <f>IF(VLOOKUP(D6621,'Resources Final'!A:G,7,FALSE)=0,"",VLOOKUP(D6621,'Resources Final'!A:G,7,FALSE))</f>
        <v/>
      </c>
    </row>
    <row r="6622" spans="1:15" x14ac:dyDescent="0.2">
      <c r="A6622" s="11">
        <v>990</v>
      </c>
      <c r="B6622" s="11" t="str">
        <f t="shared" si="118"/>
        <v>Fred C. and Mary R. Koch Foundation_DuBose, JoAnna20031000</v>
      </c>
      <c r="C6622" s="11" t="s">
        <v>4161</v>
      </c>
      <c r="D6622" s="11" t="s">
        <v>1033</v>
      </c>
      <c r="E6622" s="11" t="s">
        <v>1033</v>
      </c>
      <c r="F6622" s="4">
        <v>1000</v>
      </c>
      <c r="G6622" s="3">
        <v>2003</v>
      </c>
      <c r="H6622" s="3" t="s">
        <v>21</v>
      </c>
      <c r="I6622" s="12" t="s">
        <v>4162</v>
      </c>
      <c r="J6622" s="3">
        <v>53</v>
      </c>
      <c r="K6622" s="3" t="str">
        <f>IF(VLOOKUP(D6622,'Resources Final'!A:C,3,FALSE)=0,"",VLOOKUP(D6622,'Resources Final'!A:C,3,FALSE))</f>
        <v>Y</v>
      </c>
      <c r="L6622" s="3" t="str">
        <f>IF(VLOOKUP(D6622,'Resources Final'!A:D,4,FALSE)=0,"",VLOOKUP(D6622,'Resources Final'!A:D,4,FALSE))</f>
        <v/>
      </c>
      <c r="M6622" s="3" t="str">
        <f>IF(VLOOKUP(D6622,'Resources Final'!A:E,5,FALSE)=0,"",VLOOKUP(D6622,'Resources Final'!A:E,5,FALSE))</f>
        <v/>
      </c>
      <c r="N6622" s="7" t="str">
        <f>IF(VLOOKUP(D6622,'Resources Final'!A:F,6,FALSE)=0,"",VLOOKUP(D6622,'Resources Final'!A:F,6,FALSE))</f>
        <v/>
      </c>
      <c r="O6622" s="3" t="str">
        <f>IF(VLOOKUP(D6622,'Resources Final'!A:G,7,FALSE)=0,"",VLOOKUP(D6622,'Resources Final'!A:G,7,FALSE))</f>
        <v/>
      </c>
    </row>
    <row r="6623" spans="1:15" x14ac:dyDescent="0.2">
      <c r="A6623" s="11">
        <v>990</v>
      </c>
      <c r="B6623" s="11" t="str">
        <f t="shared" si="118"/>
        <v>Fred C. and Mary R. Koch Foundation_Dudley, John20031000</v>
      </c>
      <c r="C6623" s="11" t="s">
        <v>4161</v>
      </c>
      <c r="D6623" s="11" t="s">
        <v>1034</v>
      </c>
      <c r="E6623" s="11" t="s">
        <v>1034</v>
      </c>
      <c r="F6623" s="4">
        <v>1000</v>
      </c>
      <c r="G6623" s="3">
        <v>2003</v>
      </c>
      <c r="H6623" s="3" t="s">
        <v>21</v>
      </c>
      <c r="I6623" s="12" t="s">
        <v>4162</v>
      </c>
      <c r="J6623" s="3">
        <v>54</v>
      </c>
      <c r="K6623" s="3" t="str">
        <f>IF(VLOOKUP(D6623,'Resources Final'!A:C,3,FALSE)=0,"",VLOOKUP(D6623,'Resources Final'!A:C,3,FALSE))</f>
        <v>Y</v>
      </c>
      <c r="L6623" s="3" t="str">
        <f>IF(VLOOKUP(D6623,'Resources Final'!A:D,4,FALSE)=0,"",VLOOKUP(D6623,'Resources Final'!A:D,4,FALSE))</f>
        <v/>
      </c>
      <c r="M6623" s="3" t="str">
        <f>IF(VLOOKUP(D6623,'Resources Final'!A:E,5,FALSE)=0,"",VLOOKUP(D6623,'Resources Final'!A:E,5,FALSE))</f>
        <v/>
      </c>
      <c r="N6623" s="7" t="str">
        <f>IF(VLOOKUP(D6623,'Resources Final'!A:F,6,FALSE)=0,"",VLOOKUP(D6623,'Resources Final'!A:F,6,FALSE))</f>
        <v/>
      </c>
      <c r="O6623" s="3" t="str">
        <f>IF(VLOOKUP(D6623,'Resources Final'!A:G,7,FALSE)=0,"",VLOOKUP(D6623,'Resources Final'!A:G,7,FALSE))</f>
        <v/>
      </c>
    </row>
    <row r="6624" spans="1:15" x14ac:dyDescent="0.2">
      <c r="A6624" s="11">
        <v>990</v>
      </c>
      <c r="B6624" s="11" t="str">
        <f t="shared" si="118"/>
        <v>Fred C. and Mary R. Koch Foundation_Durkin, Brendon20031000</v>
      </c>
      <c r="C6624" s="11" t="s">
        <v>4161</v>
      </c>
      <c r="D6624" s="11" t="s">
        <v>1049</v>
      </c>
      <c r="E6624" s="11" t="s">
        <v>1049</v>
      </c>
      <c r="F6624" s="4">
        <v>1000</v>
      </c>
      <c r="G6624" s="3">
        <v>2003</v>
      </c>
      <c r="H6624" s="3" t="s">
        <v>21</v>
      </c>
      <c r="I6624" s="12" t="s">
        <v>4162</v>
      </c>
      <c r="J6624" s="3">
        <v>55</v>
      </c>
      <c r="K6624" s="3" t="str">
        <f>IF(VLOOKUP(D6624,'Resources Final'!A:C,3,FALSE)=0,"",VLOOKUP(D6624,'Resources Final'!A:C,3,FALSE))</f>
        <v>Y</v>
      </c>
      <c r="L6624" s="3" t="str">
        <f>IF(VLOOKUP(D6624,'Resources Final'!A:D,4,FALSE)=0,"",VLOOKUP(D6624,'Resources Final'!A:D,4,FALSE))</f>
        <v/>
      </c>
      <c r="M6624" s="3" t="str">
        <f>IF(VLOOKUP(D6624,'Resources Final'!A:E,5,FALSE)=0,"",VLOOKUP(D6624,'Resources Final'!A:E,5,FALSE))</f>
        <v/>
      </c>
      <c r="N6624" s="7" t="str">
        <f>IF(VLOOKUP(D6624,'Resources Final'!A:F,6,FALSE)=0,"",VLOOKUP(D6624,'Resources Final'!A:F,6,FALSE))</f>
        <v/>
      </c>
      <c r="O6624" s="3" t="str">
        <f>IF(VLOOKUP(D6624,'Resources Final'!A:G,7,FALSE)=0,"",VLOOKUP(D6624,'Resources Final'!A:G,7,FALSE))</f>
        <v/>
      </c>
    </row>
    <row r="6625" spans="1:15" x14ac:dyDescent="0.2">
      <c r="A6625" s="11">
        <v>990</v>
      </c>
      <c r="B6625" s="11" t="str">
        <f t="shared" si="118"/>
        <v>Fred C. and Mary R. Koch Foundation_Dysle, Rahamiah20031000</v>
      </c>
      <c r="C6625" s="11" t="s">
        <v>4161</v>
      </c>
      <c r="D6625" s="11" t="s">
        <v>1057</v>
      </c>
      <c r="E6625" s="11" t="s">
        <v>1057</v>
      </c>
      <c r="F6625" s="4">
        <v>1000</v>
      </c>
      <c r="G6625" s="3">
        <v>2003</v>
      </c>
      <c r="H6625" s="3" t="s">
        <v>21</v>
      </c>
      <c r="I6625" s="12" t="s">
        <v>4162</v>
      </c>
      <c r="J6625" s="3">
        <v>56</v>
      </c>
      <c r="K6625" s="3" t="str">
        <f>IF(VLOOKUP(D6625,'Resources Final'!A:C,3,FALSE)=0,"",VLOOKUP(D6625,'Resources Final'!A:C,3,FALSE))</f>
        <v>Y</v>
      </c>
      <c r="L6625" s="3" t="str">
        <f>IF(VLOOKUP(D6625,'Resources Final'!A:D,4,FALSE)=0,"",VLOOKUP(D6625,'Resources Final'!A:D,4,FALSE))</f>
        <v/>
      </c>
      <c r="M6625" s="3" t="str">
        <f>IF(VLOOKUP(D6625,'Resources Final'!A:E,5,FALSE)=0,"",VLOOKUP(D6625,'Resources Final'!A:E,5,FALSE))</f>
        <v/>
      </c>
      <c r="N6625" s="7" t="str">
        <f>IF(VLOOKUP(D6625,'Resources Final'!A:F,6,FALSE)=0,"",VLOOKUP(D6625,'Resources Final'!A:F,6,FALSE))</f>
        <v/>
      </c>
      <c r="O6625" s="3" t="str">
        <f>IF(VLOOKUP(D6625,'Resources Final'!A:G,7,FALSE)=0,"",VLOOKUP(D6625,'Resources Final'!A:G,7,FALSE))</f>
        <v/>
      </c>
    </row>
    <row r="6626" spans="1:15" x14ac:dyDescent="0.2">
      <c r="A6626" s="11">
        <v>990</v>
      </c>
      <c r="B6626" s="11" t="str">
        <f t="shared" si="118"/>
        <v>Fred C. and Mary R. Koch Foundation_Eliason, Kara20031000</v>
      </c>
      <c r="C6626" s="11" t="s">
        <v>4161</v>
      </c>
      <c r="D6626" s="11" t="s">
        <v>1120</v>
      </c>
      <c r="E6626" s="11" t="s">
        <v>1120</v>
      </c>
      <c r="F6626" s="4">
        <v>1000</v>
      </c>
      <c r="G6626" s="3">
        <v>2003</v>
      </c>
      <c r="H6626" s="3" t="s">
        <v>21</v>
      </c>
      <c r="I6626" s="12" t="s">
        <v>4162</v>
      </c>
      <c r="J6626" s="3">
        <v>57</v>
      </c>
      <c r="K6626" s="3" t="str">
        <f>IF(VLOOKUP(D6626,'Resources Final'!A:C,3,FALSE)=0,"",VLOOKUP(D6626,'Resources Final'!A:C,3,FALSE))</f>
        <v>Y</v>
      </c>
      <c r="L6626" s="3" t="str">
        <f>IF(VLOOKUP(D6626,'Resources Final'!A:D,4,FALSE)=0,"",VLOOKUP(D6626,'Resources Final'!A:D,4,FALSE))</f>
        <v/>
      </c>
      <c r="M6626" s="3" t="str">
        <f>IF(VLOOKUP(D6626,'Resources Final'!A:E,5,FALSE)=0,"",VLOOKUP(D6626,'Resources Final'!A:E,5,FALSE))</f>
        <v/>
      </c>
      <c r="N6626" s="7" t="str">
        <f>IF(VLOOKUP(D6626,'Resources Final'!A:F,6,FALSE)=0,"",VLOOKUP(D6626,'Resources Final'!A:F,6,FALSE))</f>
        <v/>
      </c>
      <c r="O6626" s="3" t="str">
        <f>IF(VLOOKUP(D6626,'Resources Final'!A:G,7,FALSE)=0,"",VLOOKUP(D6626,'Resources Final'!A:G,7,FALSE))</f>
        <v/>
      </c>
    </row>
    <row r="6627" spans="1:15" x14ac:dyDescent="0.2">
      <c r="A6627" s="11">
        <v>990</v>
      </c>
      <c r="B6627" s="11" t="str">
        <f t="shared" si="118"/>
        <v>Fred C. and Mary R. Koch Foundation_Escobedo, David20031000</v>
      </c>
      <c r="C6627" s="11" t="s">
        <v>4161</v>
      </c>
      <c r="D6627" s="11" t="s">
        <v>1153</v>
      </c>
      <c r="E6627" s="11" t="s">
        <v>1153</v>
      </c>
      <c r="F6627" s="4">
        <v>1000</v>
      </c>
      <c r="G6627" s="3">
        <v>2003</v>
      </c>
      <c r="H6627" s="3" t="s">
        <v>21</v>
      </c>
      <c r="I6627" s="12" t="s">
        <v>4162</v>
      </c>
      <c r="J6627" s="3">
        <v>58</v>
      </c>
      <c r="K6627" s="3" t="str">
        <f>IF(VLOOKUP(D6627,'Resources Final'!A:C,3,FALSE)=0,"",VLOOKUP(D6627,'Resources Final'!A:C,3,FALSE))</f>
        <v>Y</v>
      </c>
      <c r="L6627" s="3" t="str">
        <f>IF(VLOOKUP(D6627,'Resources Final'!A:D,4,FALSE)=0,"",VLOOKUP(D6627,'Resources Final'!A:D,4,FALSE))</f>
        <v/>
      </c>
      <c r="M6627" s="3" t="str">
        <f>IF(VLOOKUP(D6627,'Resources Final'!A:E,5,FALSE)=0,"",VLOOKUP(D6627,'Resources Final'!A:E,5,FALSE))</f>
        <v/>
      </c>
      <c r="N6627" s="7" t="str">
        <f>IF(VLOOKUP(D6627,'Resources Final'!A:F,6,FALSE)=0,"",VLOOKUP(D6627,'Resources Final'!A:F,6,FALSE))</f>
        <v/>
      </c>
      <c r="O6627" s="3" t="str">
        <f>IF(VLOOKUP(D6627,'Resources Final'!A:G,7,FALSE)=0,"",VLOOKUP(D6627,'Resources Final'!A:G,7,FALSE))</f>
        <v/>
      </c>
    </row>
    <row r="6628" spans="1:15" x14ac:dyDescent="0.2">
      <c r="A6628" s="11">
        <v>990</v>
      </c>
      <c r="B6628" s="11" t="str">
        <f t="shared" si="118"/>
        <v>Fred C. and Mary R. Koch Foundation_Fiene, Blake20031000</v>
      </c>
      <c r="C6628" s="11" t="s">
        <v>4161</v>
      </c>
      <c r="D6628" s="11" t="s">
        <v>1206</v>
      </c>
      <c r="E6628" s="11" t="s">
        <v>1206</v>
      </c>
      <c r="F6628" s="4">
        <v>1000</v>
      </c>
      <c r="G6628" s="3">
        <v>2003</v>
      </c>
      <c r="H6628" s="3" t="s">
        <v>21</v>
      </c>
      <c r="I6628" s="12" t="s">
        <v>4162</v>
      </c>
      <c r="J6628" s="3">
        <v>59</v>
      </c>
      <c r="K6628" s="3" t="str">
        <f>IF(VLOOKUP(D6628,'Resources Final'!A:C,3,FALSE)=0,"",VLOOKUP(D6628,'Resources Final'!A:C,3,FALSE))</f>
        <v>Y</v>
      </c>
      <c r="L6628" s="3" t="str">
        <f>IF(VLOOKUP(D6628,'Resources Final'!A:D,4,FALSE)=0,"",VLOOKUP(D6628,'Resources Final'!A:D,4,FALSE))</f>
        <v/>
      </c>
      <c r="M6628" s="3" t="str">
        <f>IF(VLOOKUP(D6628,'Resources Final'!A:E,5,FALSE)=0,"",VLOOKUP(D6628,'Resources Final'!A:E,5,FALSE))</f>
        <v/>
      </c>
      <c r="N6628" s="7" t="str">
        <f>IF(VLOOKUP(D6628,'Resources Final'!A:F,6,FALSE)=0,"",VLOOKUP(D6628,'Resources Final'!A:F,6,FALSE))</f>
        <v/>
      </c>
      <c r="O6628" s="3" t="str">
        <f>IF(VLOOKUP(D6628,'Resources Final'!A:G,7,FALSE)=0,"",VLOOKUP(D6628,'Resources Final'!A:G,7,FALSE))</f>
        <v/>
      </c>
    </row>
    <row r="6629" spans="1:15" x14ac:dyDescent="0.2">
      <c r="A6629" s="11">
        <v>990</v>
      </c>
      <c r="B6629" s="11" t="str">
        <f t="shared" si="118"/>
        <v>Fred C. and Mary R. Koch Foundation_Flohr, Nicole20031000</v>
      </c>
      <c r="C6629" s="11" t="s">
        <v>4161</v>
      </c>
      <c r="D6629" s="11" t="s">
        <v>1228</v>
      </c>
      <c r="E6629" s="11" t="s">
        <v>1228</v>
      </c>
      <c r="F6629" s="4">
        <v>1000</v>
      </c>
      <c r="G6629" s="3">
        <v>2003</v>
      </c>
      <c r="H6629" s="3" t="s">
        <v>21</v>
      </c>
      <c r="I6629" s="12" t="s">
        <v>4162</v>
      </c>
      <c r="J6629" s="3">
        <v>60</v>
      </c>
      <c r="K6629" s="3" t="str">
        <f>IF(VLOOKUP(D6629,'Resources Final'!A:C,3,FALSE)=0,"",VLOOKUP(D6629,'Resources Final'!A:C,3,FALSE))</f>
        <v>Y</v>
      </c>
      <c r="L6629" s="3" t="str">
        <f>IF(VLOOKUP(D6629,'Resources Final'!A:D,4,FALSE)=0,"",VLOOKUP(D6629,'Resources Final'!A:D,4,FALSE))</f>
        <v/>
      </c>
      <c r="M6629" s="3" t="str">
        <f>IF(VLOOKUP(D6629,'Resources Final'!A:E,5,FALSE)=0,"",VLOOKUP(D6629,'Resources Final'!A:E,5,FALSE))</f>
        <v/>
      </c>
      <c r="N6629" s="7" t="str">
        <f>IF(VLOOKUP(D6629,'Resources Final'!A:F,6,FALSE)=0,"",VLOOKUP(D6629,'Resources Final'!A:F,6,FALSE))</f>
        <v/>
      </c>
      <c r="O6629" s="3" t="str">
        <f>IF(VLOOKUP(D6629,'Resources Final'!A:G,7,FALSE)=0,"",VLOOKUP(D6629,'Resources Final'!A:G,7,FALSE))</f>
        <v/>
      </c>
    </row>
    <row r="6630" spans="1:15" x14ac:dyDescent="0.2">
      <c r="A6630" s="11">
        <v>990</v>
      </c>
      <c r="B6630" s="11" t="str">
        <f t="shared" si="118"/>
        <v>Fred C. and Mary R. Koch Foundation_Foss, Chris20031000</v>
      </c>
      <c r="C6630" s="11" t="s">
        <v>4161</v>
      </c>
      <c r="D6630" s="11" t="s">
        <v>1246</v>
      </c>
      <c r="E6630" s="11" t="s">
        <v>1246</v>
      </c>
      <c r="F6630" s="4">
        <v>1000</v>
      </c>
      <c r="G6630" s="3">
        <v>2003</v>
      </c>
      <c r="H6630" s="3" t="s">
        <v>21</v>
      </c>
      <c r="I6630" s="12" t="s">
        <v>4162</v>
      </c>
      <c r="J6630" s="3">
        <v>61</v>
      </c>
      <c r="K6630" s="3" t="str">
        <f>IF(VLOOKUP(D6630,'Resources Final'!A:C,3,FALSE)=0,"",VLOOKUP(D6630,'Resources Final'!A:C,3,FALSE))</f>
        <v>Y</v>
      </c>
      <c r="L6630" s="3" t="str">
        <f>IF(VLOOKUP(D6630,'Resources Final'!A:D,4,FALSE)=0,"",VLOOKUP(D6630,'Resources Final'!A:D,4,FALSE))</f>
        <v/>
      </c>
      <c r="M6630" s="3" t="str">
        <f>IF(VLOOKUP(D6630,'Resources Final'!A:E,5,FALSE)=0,"",VLOOKUP(D6630,'Resources Final'!A:E,5,FALSE))</f>
        <v/>
      </c>
      <c r="N6630" s="7" t="str">
        <f>IF(VLOOKUP(D6630,'Resources Final'!A:F,6,FALSE)=0,"",VLOOKUP(D6630,'Resources Final'!A:F,6,FALSE))</f>
        <v/>
      </c>
      <c r="O6630" s="3" t="str">
        <f>IF(VLOOKUP(D6630,'Resources Final'!A:G,7,FALSE)=0,"",VLOOKUP(D6630,'Resources Final'!A:G,7,FALSE))</f>
        <v/>
      </c>
    </row>
    <row r="6631" spans="1:15" x14ac:dyDescent="0.2">
      <c r="A6631" s="11">
        <v>990</v>
      </c>
      <c r="B6631" s="11" t="str">
        <f t="shared" si="118"/>
        <v>Fred C. and Mary R. Koch Foundation_Foss, Randy20031000</v>
      </c>
      <c r="C6631" s="11" t="s">
        <v>4161</v>
      </c>
      <c r="D6631" s="11" t="s">
        <v>1247</v>
      </c>
      <c r="E6631" s="11" t="s">
        <v>1247</v>
      </c>
      <c r="F6631" s="4">
        <v>1000</v>
      </c>
      <c r="G6631" s="3">
        <v>2003</v>
      </c>
      <c r="H6631" s="3" t="s">
        <v>21</v>
      </c>
      <c r="I6631" s="12" t="s">
        <v>4162</v>
      </c>
      <c r="J6631" s="3">
        <v>62</v>
      </c>
      <c r="K6631" s="3" t="str">
        <f>IF(VLOOKUP(D6631,'Resources Final'!A:C,3,FALSE)=0,"",VLOOKUP(D6631,'Resources Final'!A:C,3,FALSE))</f>
        <v>Y</v>
      </c>
      <c r="L6631" s="3" t="str">
        <f>IF(VLOOKUP(D6631,'Resources Final'!A:D,4,FALSE)=0,"",VLOOKUP(D6631,'Resources Final'!A:D,4,FALSE))</f>
        <v/>
      </c>
      <c r="M6631" s="3" t="str">
        <f>IF(VLOOKUP(D6631,'Resources Final'!A:E,5,FALSE)=0,"",VLOOKUP(D6631,'Resources Final'!A:E,5,FALSE))</f>
        <v/>
      </c>
      <c r="N6631" s="7" t="str">
        <f>IF(VLOOKUP(D6631,'Resources Final'!A:F,6,FALSE)=0,"",VLOOKUP(D6631,'Resources Final'!A:F,6,FALSE))</f>
        <v/>
      </c>
      <c r="O6631" s="3" t="str">
        <f>IF(VLOOKUP(D6631,'Resources Final'!A:G,7,FALSE)=0,"",VLOOKUP(D6631,'Resources Final'!A:G,7,FALSE))</f>
        <v/>
      </c>
    </row>
    <row r="6632" spans="1:15" x14ac:dyDescent="0.2">
      <c r="A6632" s="11">
        <v>990</v>
      </c>
      <c r="B6632" s="11" t="str">
        <f t="shared" si="118"/>
        <v>Fred C. and Mary R. Koch Foundation_Friend, Erin20031000</v>
      </c>
      <c r="C6632" s="11" t="s">
        <v>4161</v>
      </c>
      <c r="D6632" s="11" t="s">
        <v>1303</v>
      </c>
      <c r="E6632" s="11" t="s">
        <v>1303</v>
      </c>
      <c r="F6632" s="4">
        <v>1000</v>
      </c>
      <c r="G6632" s="3">
        <v>2003</v>
      </c>
      <c r="H6632" s="3" t="s">
        <v>21</v>
      </c>
      <c r="I6632" s="12" t="s">
        <v>4162</v>
      </c>
      <c r="J6632" s="3">
        <v>63</v>
      </c>
      <c r="K6632" s="3" t="str">
        <f>IF(VLOOKUP(D6632,'Resources Final'!A:C,3,FALSE)=0,"",VLOOKUP(D6632,'Resources Final'!A:C,3,FALSE))</f>
        <v>Y</v>
      </c>
      <c r="L6632" s="3" t="str">
        <f>IF(VLOOKUP(D6632,'Resources Final'!A:D,4,FALSE)=0,"",VLOOKUP(D6632,'Resources Final'!A:D,4,FALSE))</f>
        <v/>
      </c>
      <c r="M6632" s="3" t="str">
        <f>IF(VLOOKUP(D6632,'Resources Final'!A:E,5,FALSE)=0,"",VLOOKUP(D6632,'Resources Final'!A:E,5,FALSE))</f>
        <v/>
      </c>
      <c r="N6632" s="7" t="str">
        <f>IF(VLOOKUP(D6632,'Resources Final'!A:F,6,FALSE)=0,"",VLOOKUP(D6632,'Resources Final'!A:F,6,FALSE))</f>
        <v/>
      </c>
      <c r="O6632" s="3" t="str">
        <f>IF(VLOOKUP(D6632,'Resources Final'!A:G,7,FALSE)=0,"",VLOOKUP(D6632,'Resources Final'!A:G,7,FALSE))</f>
        <v/>
      </c>
    </row>
    <row r="6633" spans="1:15" x14ac:dyDescent="0.2">
      <c r="A6633" s="11">
        <v>990</v>
      </c>
      <c r="B6633" s="11" t="str">
        <f t="shared" si="118"/>
        <v>Fred C. and Mary R. Koch Foundation_Gangemi, Diana20031000</v>
      </c>
      <c r="C6633" s="11" t="s">
        <v>4161</v>
      </c>
      <c r="D6633" s="11" t="s">
        <v>1343</v>
      </c>
      <c r="E6633" s="11" t="s">
        <v>1343</v>
      </c>
      <c r="F6633" s="4">
        <v>1000</v>
      </c>
      <c r="G6633" s="3">
        <v>2003</v>
      </c>
      <c r="H6633" s="3" t="s">
        <v>21</v>
      </c>
      <c r="I6633" s="12" t="s">
        <v>4162</v>
      </c>
      <c r="J6633" s="3">
        <v>64</v>
      </c>
      <c r="K6633" s="3" t="str">
        <f>IF(VLOOKUP(D6633,'Resources Final'!A:C,3,FALSE)=0,"",VLOOKUP(D6633,'Resources Final'!A:C,3,FALSE))</f>
        <v>Y</v>
      </c>
      <c r="L6633" s="3" t="str">
        <f>IF(VLOOKUP(D6633,'Resources Final'!A:D,4,FALSE)=0,"",VLOOKUP(D6633,'Resources Final'!A:D,4,FALSE))</f>
        <v/>
      </c>
      <c r="M6633" s="3" t="str">
        <f>IF(VLOOKUP(D6633,'Resources Final'!A:E,5,FALSE)=0,"",VLOOKUP(D6633,'Resources Final'!A:E,5,FALSE))</f>
        <v/>
      </c>
      <c r="N6633" s="7" t="str">
        <f>IF(VLOOKUP(D6633,'Resources Final'!A:F,6,FALSE)=0,"",VLOOKUP(D6633,'Resources Final'!A:F,6,FALSE))</f>
        <v/>
      </c>
      <c r="O6633" s="3" t="str">
        <f>IF(VLOOKUP(D6633,'Resources Final'!A:G,7,FALSE)=0,"",VLOOKUP(D6633,'Resources Final'!A:G,7,FALSE))</f>
        <v/>
      </c>
    </row>
    <row r="6634" spans="1:15" x14ac:dyDescent="0.2">
      <c r="A6634" s="11">
        <v>990</v>
      </c>
      <c r="B6634" s="11" t="str">
        <f t="shared" si="118"/>
        <v>Fred C. and Mary R. Koch Foundation_Gartner, Benjamin20031000</v>
      </c>
      <c r="C6634" s="11" t="s">
        <v>4161</v>
      </c>
      <c r="D6634" s="11" t="s">
        <v>1350</v>
      </c>
      <c r="E6634" s="11" t="s">
        <v>1350</v>
      </c>
      <c r="F6634" s="4">
        <v>1000</v>
      </c>
      <c r="G6634" s="3">
        <v>2003</v>
      </c>
      <c r="H6634" s="3" t="s">
        <v>21</v>
      </c>
      <c r="I6634" s="12" t="s">
        <v>4162</v>
      </c>
      <c r="J6634" s="3">
        <v>65</v>
      </c>
      <c r="K6634" s="3" t="str">
        <f>IF(VLOOKUP(D6634,'Resources Final'!A:C,3,FALSE)=0,"",VLOOKUP(D6634,'Resources Final'!A:C,3,FALSE))</f>
        <v>Y</v>
      </c>
      <c r="L6634" s="3" t="str">
        <f>IF(VLOOKUP(D6634,'Resources Final'!A:D,4,FALSE)=0,"",VLOOKUP(D6634,'Resources Final'!A:D,4,FALSE))</f>
        <v/>
      </c>
      <c r="M6634" s="3" t="str">
        <f>IF(VLOOKUP(D6634,'Resources Final'!A:E,5,FALSE)=0,"",VLOOKUP(D6634,'Resources Final'!A:E,5,FALSE))</f>
        <v/>
      </c>
      <c r="N6634" s="7" t="str">
        <f>IF(VLOOKUP(D6634,'Resources Final'!A:F,6,FALSE)=0,"",VLOOKUP(D6634,'Resources Final'!A:F,6,FALSE))</f>
        <v/>
      </c>
      <c r="O6634" s="3" t="str">
        <f>IF(VLOOKUP(D6634,'Resources Final'!A:G,7,FALSE)=0,"",VLOOKUP(D6634,'Resources Final'!A:G,7,FALSE))</f>
        <v/>
      </c>
    </row>
    <row r="6635" spans="1:15" x14ac:dyDescent="0.2">
      <c r="A6635" s="11">
        <v>990</v>
      </c>
      <c r="B6635" s="11" t="str">
        <f t="shared" si="118"/>
        <v>Fred C. and Mary R. Koch Foundation_Gerrior, Devin20031000</v>
      </c>
      <c r="C6635" s="11" t="s">
        <v>4161</v>
      </c>
      <c r="D6635" s="11" t="s">
        <v>1390</v>
      </c>
      <c r="E6635" s="11" t="s">
        <v>1390</v>
      </c>
      <c r="F6635" s="4">
        <v>1000</v>
      </c>
      <c r="G6635" s="3">
        <v>2003</v>
      </c>
      <c r="H6635" s="3" t="s">
        <v>21</v>
      </c>
      <c r="I6635" s="12" t="s">
        <v>4162</v>
      </c>
      <c r="J6635" s="3">
        <v>66</v>
      </c>
      <c r="K6635" s="3" t="str">
        <f>IF(VLOOKUP(D6635,'Resources Final'!A:C,3,FALSE)=0,"",VLOOKUP(D6635,'Resources Final'!A:C,3,FALSE))</f>
        <v>Y</v>
      </c>
      <c r="L6635" s="3" t="str">
        <f>IF(VLOOKUP(D6635,'Resources Final'!A:D,4,FALSE)=0,"",VLOOKUP(D6635,'Resources Final'!A:D,4,FALSE))</f>
        <v/>
      </c>
      <c r="M6635" s="3" t="str">
        <f>IF(VLOOKUP(D6635,'Resources Final'!A:E,5,FALSE)=0,"",VLOOKUP(D6635,'Resources Final'!A:E,5,FALSE))</f>
        <v/>
      </c>
      <c r="N6635" s="7" t="str">
        <f>IF(VLOOKUP(D6635,'Resources Final'!A:F,6,FALSE)=0,"",VLOOKUP(D6635,'Resources Final'!A:F,6,FALSE))</f>
        <v/>
      </c>
      <c r="O6635" s="3" t="str">
        <f>IF(VLOOKUP(D6635,'Resources Final'!A:G,7,FALSE)=0,"",VLOOKUP(D6635,'Resources Final'!A:G,7,FALSE))</f>
        <v/>
      </c>
    </row>
    <row r="6636" spans="1:15" x14ac:dyDescent="0.2">
      <c r="A6636" s="11">
        <v>990</v>
      </c>
      <c r="B6636" s="11" t="str">
        <f t="shared" si="118"/>
        <v>Fred C. and Mary R. Koch Foundation_Gibbens, Jennifer20031000</v>
      </c>
      <c r="C6636" s="11" t="s">
        <v>4161</v>
      </c>
      <c r="D6636" s="11" t="s">
        <v>1394</v>
      </c>
      <c r="E6636" s="11" t="s">
        <v>1394</v>
      </c>
      <c r="F6636" s="4">
        <v>1000</v>
      </c>
      <c r="G6636" s="3">
        <v>2003</v>
      </c>
      <c r="H6636" s="3" t="s">
        <v>21</v>
      </c>
      <c r="I6636" s="12" t="s">
        <v>4162</v>
      </c>
      <c r="J6636" s="3">
        <v>67</v>
      </c>
      <c r="K6636" s="3" t="str">
        <f>IF(VLOOKUP(D6636,'Resources Final'!A:C,3,FALSE)=0,"",VLOOKUP(D6636,'Resources Final'!A:C,3,FALSE))</f>
        <v>Y</v>
      </c>
      <c r="L6636" s="3" t="str">
        <f>IF(VLOOKUP(D6636,'Resources Final'!A:D,4,FALSE)=0,"",VLOOKUP(D6636,'Resources Final'!A:D,4,FALSE))</f>
        <v/>
      </c>
      <c r="M6636" s="3" t="str">
        <f>IF(VLOOKUP(D6636,'Resources Final'!A:E,5,FALSE)=0,"",VLOOKUP(D6636,'Resources Final'!A:E,5,FALSE))</f>
        <v/>
      </c>
      <c r="N6636" s="7" t="str">
        <f>IF(VLOOKUP(D6636,'Resources Final'!A:F,6,FALSE)=0,"",VLOOKUP(D6636,'Resources Final'!A:F,6,FALSE))</f>
        <v/>
      </c>
      <c r="O6636" s="3" t="str">
        <f>IF(VLOOKUP(D6636,'Resources Final'!A:G,7,FALSE)=0,"",VLOOKUP(D6636,'Resources Final'!A:G,7,FALSE))</f>
        <v/>
      </c>
    </row>
    <row r="6637" spans="1:15" x14ac:dyDescent="0.2">
      <c r="A6637" s="11">
        <v>990</v>
      </c>
      <c r="B6637" s="11" t="str">
        <f t="shared" si="118"/>
        <v>Fred C. and Mary R. Koch Foundation_Glover, Aaron20031000</v>
      </c>
      <c r="C6637" s="11" t="s">
        <v>4161</v>
      </c>
      <c r="D6637" s="11" t="s">
        <v>1410</v>
      </c>
      <c r="E6637" s="11" t="s">
        <v>1410</v>
      </c>
      <c r="F6637" s="4">
        <v>1000</v>
      </c>
      <c r="G6637" s="3">
        <v>2003</v>
      </c>
      <c r="H6637" s="3" t="s">
        <v>21</v>
      </c>
      <c r="I6637" s="12" t="s">
        <v>4162</v>
      </c>
      <c r="J6637" s="3">
        <v>68</v>
      </c>
      <c r="K6637" s="3" t="str">
        <f>IF(VLOOKUP(D6637,'Resources Final'!A:C,3,FALSE)=0,"",VLOOKUP(D6637,'Resources Final'!A:C,3,FALSE))</f>
        <v>Y</v>
      </c>
      <c r="L6637" s="3" t="str">
        <f>IF(VLOOKUP(D6637,'Resources Final'!A:D,4,FALSE)=0,"",VLOOKUP(D6637,'Resources Final'!A:D,4,FALSE))</f>
        <v/>
      </c>
      <c r="M6637" s="3" t="str">
        <f>IF(VLOOKUP(D6637,'Resources Final'!A:E,5,FALSE)=0,"",VLOOKUP(D6637,'Resources Final'!A:E,5,FALSE))</f>
        <v/>
      </c>
      <c r="N6637" s="7" t="str">
        <f>IF(VLOOKUP(D6637,'Resources Final'!A:F,6,FALSE)=0,"",VLOOKUP(D6637,'Resources Final'!A:F,6,FALSE))</f>
        <v/>
      </c>
      <c r="O6637" s="3" t="str">
        <f>IF(VLOOKUP(D6637,'Resources Final'!A:G,7,FALSE)=0,"",VLOOKUP(D6637,'Resources Final'!A:G,7,FALSE))</f>
        <v/>
      </c>
    </row>
    <row r="6638" spans="1:15" x14ac:dyDescent="0.2">
      <c r="A6638" s="11">
        <v>990</v>
      </c>
      <c r="B6638" s="11" t="str">
        <f t="shared" si="118"/>
        <v>Fred C. and Mary R. Koch Foundation_Goodpaster, Mack20031000</v>
      </c>
      <c r="C6638" s="11" t="s">
        <v>4161</v>
      </c>
      <c r="D6638" s="11" t="s">
        <v>1427</v>
      </c>
      <c r="E6638" s="11" t="s">
        <v>1427</v>
      </c>
      <c r="F6638" s="4">
        <v>1000</v>
      </c>
      <c r="G6638" s="3">
        <v>2003</v>
      </c>
      <c r="H6638" s="3" t="s">
        <v>21</v>
      </c>
      <c r="I6638" s="12" t="s">
        <v>4162</v>
      </c>
      <c r="J6638" s="3">
        <v>69</v>
      </c>
      <c r="K6638" s="3" t="str">
        <f>IF(VLOOKUP(D6638,'Resources Final'!A:C,3,FALSE)=0,"",VLOOKUP(D6638,'Resources Final'!A:C,3,FALSE))</f>
        <v>Y</v>
      </c>
      <c r="L6638" s="3" t="str">
        <f>IF(VLOOKUP(D6638,'Resources Final'!A:D,4,FALSE)=0,"",VLOOKUP(D6638,'Resources Final'!A:D,4,FALSE))</f>
        <v/>
      </c>
      <c r="M6638" s="3" t="str">
        <f>IF(VLOOKUP(D6638,'Resources Final'!A:E,5,FALSE)=0,"",VLOOKUP(D6638,'Resources Final'!A:E,5,FALSE))</f>
        <v/>
      </c>
      <c r="N6638" s="7" t="str">
        <f>IF(VLOOKUP(D6638,'Resources Final'!A:F,6,FALSE)=0,"",VLOOKUP(D6638,'Resources Final'!A:F,6,FALSE))</f>
        <v/>
      </c>
      <c r="O6638" s="3" t="str">
        <f>IF(VLOOKUP(D6638,'Resources Final'!A:G,7,FALSE)=0,"",VLOOKUP(D6638,'Resources Final'!A:G,7,FALSE))</f>
        <v/>
      </c>
    </row>
    <row r="6639" spans="1:15" x14ac:dyDescent="0.2">
      <c r="A6639" s="11">
        <v>990</v>
      </c>
      <c r="B6639" s="11" t="str">
        <f t="shared" si="118"/>
        <v>Fred C. and Mary R. Koch Foundation_Goss, Meredith20031000</v>
      </c>
      <c r="C6639" s="11" t="s">
        <v>4161</v>
      </c>
      <c r="D6639" s="11" t="s">
        <v>1433</v>
      </c>
      <c r="E6639" s="11" t="s">
        <v>1433</v>
      </c>
      <c r="F6639" s="4">
        <v>1000</v>
      </c>
      <c r="G6639" s="3">
        <v>2003</v>
      </c>
      <c r="H6639" s="3" t="s">
        <v>21</v>
      </c>
      <c r="I6639" s="12" t="s">
        <v>4162</v>
      </c>
      <c r="J6639" s="3">
        <v>70</v>
      </c>
      <c r="K6639" s="3" t="str">
        <f>IF(VLOOKUP(D6639,'Resources Final'!A:C,3,FALSE)=0,"",VLOOKUP(D6639,'Resources Final'!A:C,3,FALSE))</f>
        <v>Y</v>
      </c>
      <c r="L6639" s="3" t="str">
        <f>IF(VLOOKUP(D6639,'Resources Final'!A:D,4,FALSE)=0,"",VLOOKUP(D6639,'Resources Final'!A:D,4,FALSE))</f>
        <v/>
      </c>
      <c r="M6639" s="3" t="str">
        <f>IF(VLOOKUP(D6639,'Resources Final'!A:E,5,FALSE)=0,"",VLOOKUP(D6639,'Resources Final'!A:E,5,FALSE))</f>
        <v/>
      </c>
      <c r="N6639" s="7" t="str">
        <f>IF(VLOOKUP(D6639,'Resources Final'!A:F,6,FALSE)=0,"",VLOOKUP(D6639,'Resources Final'!A:F,6,FALSE))</f>
        <v/>
      </c>
      <c r="O6639" s="3" t="str">
        <f>IF(VLOOKUP(D6639,'Resources Final'!A:G,7,FALSE)=0,"",VLOOKUP(D6639,'Resources Final'!A:G,7,FALSE))</f>
        <v/>
      </c>
    </row>
    <row r="6640" spans="1:15" x14ac:dyDescent="0.2">
      <c r="A6640" s="11">
        <v>990</v>
      </c>
      <c r="B6640" s="11" t="str">
        <f t="shared" si="118"/>
        <v>Fred C. and Mary R. Koch Foundation_Grant, Laura Beth20031000</v>
      </c>
      <c r="C6640" s="11" t="s">
        <v>4161</v>
      </c>
      <c r="D6640" s="11" t="s">
        <v>1441</v>
      </c>
      <c r="E6640" s="11" t="s">
        <v>1441</v>
      </c>
      <c r="F6640" s="4">
        <v>1000</v>
      </c>
      <c r="G6640" s="3">
        <v>2003</v>
      </c>
      <c r="H6640" s="3" t="s">
        <v>21</v>
      </c>
      <c r="I6640" s="12" t="s">
        <v>4169</v>
      </c>
      <c r="J6640" s="3">
        <v>71</v>
      </c>
      <c r="K6640" s="3" t="str">
        <f>IF(VLOOKUP(D6640,'Resources Final'!A:C,3,FALSE)=0,"",VLOOKUP(D6640,'Resources Final'!A:C,3,FALSE))</f>
        <v>Y</v>
      </c>
      <c r="L6640" s="3" t="str">
        <f>IF(VLOOKUP(D6640,'Resources Final'!A:D,4,FALSE)=0,"",VLOOKUP(D6640,'Resources Final'!A:D,4,FALSE))</f>
        <v/>
      </c>
      <c r="M6640" s="3" t="str">
        <f>IF(VLOOKUP(D6640,'Resources Final'!A:E,5,FALSE)=0,"",VLOOKUP(D6640,'Resources Final'!A:E,5,FALSE))</f>
        <v/>
      </c>
      <c r="N6640" s="7" t="str">
        <f>IF(VLOOKUP(D6640,'Resources Final'!A:F,6,FALSE)=0,"",VLOOKUP(D6640,'Resources Final'!A:F,6,FALSE))</f>
        <v/>
      </c>
      <c r="O6640" s="3" t="str">
        <f>IF(VLOOKUP(D6640,'Resources Final'!A:G,7,FALSE)=0,"",VLOOKUP(D6640,'Resources Final'!A:G,7,FALSE))</f>
        <v/>
      </c>
    </row>
    <row r="6641" spans="1:15" x14ac:dyDescent="0.2">
      <c r="A6641" s="11">
        <v>990</v>
      </c>
      <c r="B6641" s="11" t="str">
        <f t="shared" si="118"/>
        <v>Fred C. and Mary R. Koch Foundation_Heckathorn, Rebecca20031000</v>
      </c>
      <c r="C6641" s="11" t="s">
        <v>4161</v>
      </c>
      <c r="D6641" s="11" t="s">
        <v>1555</v>
      </c>
      <c r="E6641" s="11" t="s">
        <v>1555</v>
      </c>
      <c r="F6641" s="4">
        <v>1000</v>
      </c>
      <c r="G6641" s="3">
        <v>2003</v>
      </c>
      <c r="H6641" s="3" t="s">
        <v>21</v>
      </c>
      <c r="I6641" s="12" t="s">
        <v>4162</v>
      </c>
      <c r="J6641" s="3">
        <v>72</v>
      </c>
      <c r="K6641" s="3" t="str">
        <f>IF(VLOOKUP(D6641,'Resources Final'!A:C,3,FALSE)=0,"",VLOOKUP(D6641,'Resources Final'!A:C,3,FALSE))</f>
        <v>Y</v>
      </c>
      <c r="L6641" s="3" t="str">
        <f>IF(VLOOKUP(D6641,'Resources Final'!A:D,4,FALSE)=0,"",VLOOKUP(D6641,'Resources Final'!A:D,4,FALSE))</f>
        <v/>
      </c>
      <c r="M6641" s="3" t="str">
        <f>IF(VLOOKUP(D6641,'Resources Final'!A:E,5,FALSE)=0,"",VLOOKUP(D6641,'Resources Final'!A:E,5,FALSE))</f>
        <v/>
      </c>
      <c r="N6641" s="7" t="str">
        <f>IF(VLOOKUP(D6641,'Resources Final'!A:F,6,FALSE)=0,"",VLOOKUP(D6641,'Resources Final'!A:F,6,FALSE))</f>
        <v/>
      </c>
      <c r="O6641" s="3" t="str">
        <f>IF(VLOOKUP(D6641,'Resources Final'!A:G,7,FALSE)=0,"",VLOOKUP(D6641,'Resources Final'!A:G,7,FALSE))</f>
        <v/>
      </c>
    </row>
    <row r="6642" spans="1:15" x14ac:dyDescent="0.2">
      <c r="A6642" s="11">
        <v>990</v>
      </c>
      <c r="B6642" s="11" t="str">
        <f t="shared" si="118"/>
        <v>Fred C. and Mary R. Koch Foundation_Herman, Matthew20031000</v>
      </c>
      <c r="C6642" s="11" t="s">
        <v>4161</v>
      </c>
      <c r="D6642" s="11" t="s">
        <v>1573</v>
      </c>
      <c r="E6642" s="11" t="s">
        <v>1573</v>
      </c>
      <c r="F6642" s="4">
        <v>1000</v>
      </c>
      <c r="G6642" s="3">
        <v>2003</v>
      </c>
      <c r="H6642" s="3" t="s">
        <v>21</v>
      </c>
      <c r="I6642" s="12" t="s">
        <v>4162</v>
      </c>
      <c r="J6642" s="3">
        <v>73</v>
      </c>
      <c r="K6642" s="3" t="str">
        <f>IF(VLOOKUP(D6642,'Resources Final'!A:C,3,FALSE)=0,"",VLOOKUP(D6642,'Resources Final'!A:C,3,FALSE))</f>
        <v>Y</v>
      </c>
      <c r="L6642" s="3" t="str">
        <f>IF(VLOOKUP(D6642,'Resources Final'!A:D,4,FALSE)=0,"",VLOOKUP(D6642,'Resources Final'!A:D,4,FALSE))</f>
        <v/>
      </c>
      <c r="M6642" s="3" t="str">
        <f>IF(VLOOKUP(D6642,'Resources Final'!A:E,5,FALSE)=0,"",VLOOKUP(D6642,'Resources Final'!A:E,5,FALSE))</f>
        <v/>
      </c>
      <c r="N6642" s="7" t="str">
        <f>IF(VLOOKUP(D6642,'Resources Final'!A:F,6,FALSE)=0,"",VLOOKUP(D6642,'Resources Final'!A:F,6,FALSE))</f>
        <v/>
      </c>
      <c r="O6642" s="3" t="str">
        <f>IF(VLOOKUP(D6642,'Resources Final'!A:G,7,FALSE)=0,"",VLOOKUP(D6642,'Resources Final'!A:G,7,FALSE))</f>
        <v/>
      </c>
    </row>
    <row r="6643" spans="1:15" x14ac:dyDescent="0.2">
      <c r="A6643" s="11">
        <v>990</v>
      </c>
      <c r="B6643" s="11" t="str">
        <f t="shared" si="118"/>
        <v>Fred C. and Mary R. Koch Foundation_Hermann, Gregory20031000</v>
      </c>
      <c r="C6643" s="11" t="s">
        <v>4161</v>
      </c>
      <c r="D6643" s="11" t="s">
        <v>1574</v>
      </c>
      <c r="E6643" s="11" t="s">
        <v>1574</v>
      </c>
      <c r="F6643" s="4">
        <v>1000</v>
      </c>
      <c r="G6643" s="3">
        <v>2003</v>
      </c>
      <c r="H6643" s="3" t="s">
        <v>21</v>
      </c>
      <c r="I6643" s="12" t="s">
        <v>4162</v>
      </c>
      <c r="J6643" s="3">
        <v>74</v>
      </c>
      <c r="K6643" s="3" t="str">
        <f>IF(VLOOKUP(D6643,'Resources Final'!A:C,3,FALSE)=0,"",VLOOKUP(D6643,'Resources Final'!A:C,3,FALSE))</f>
        <v>Y</v>
      </c>
      <c r="L6643" s="3" t="str">
        <f>IF(VLOOKUP(D6643,'Resources Final'!A:D,4,FALSE)=0,"",VLOOKUP(D6643,'Resources Final'!A:D,4,FALSE))</f>
        <v/>
      </c>
      <c r="M6643" s="3" t="str">
        <f>IF(VLOOKUP(D6643,'Resources Final'!A:E,5,FALSE)=0,"",VLOOKUP(D6643,'Resources Final'!A:E,5,FALSE))</f>
        <v/>
      </c>
      <c r="N6643" s="7" t="str">
        <f>IF(VLOOKUP(D6643,'Resources Final'!A:F,6,FALSE)=0,"",VLOOKUP(D6643,'Resources Final'!A:F,6,FALSE))</f>
        <v/>
      </c>
      <c r="O6643" s="3" t="str">
        <f>IF(VLOOKUP(D6643,'Resources Final'!A:G,7,FALSE)=0,"",VLOOKUP(D6643,'Resources Final'!A:G,7,FALSE))</f>
        <v/>
      </c>
    </row>
    <row r="6644" spans="1:15" x14ac:dyDescent="0.2">
      <c r="A6644" s="11">
        <v>990</v>
      </c>
      <c r="B6644" s="11" t="str">
        <f t="shared" si="118"/>
        <v>Fred C. and Mary R. Koch Foundation_Hobbs, Aaron20031000</v>
      </c>
      <c r="C6644" s="11" t="s">
        <v>4161</v>
      </c>
      <c r="D6644" s="11" t="s">
        <v>1597</v>
      </c>
      <c r="E6644" s="11" t="s">
        <v>1597</v>
      </c>
      <c r="F6644" s="4">
        <v>1000</v>
      </c>
      <c r="G6644" s="3">
        <v>2003</v>
      </c>
      <c r="H6644" s="3" t="s">
        <v>21</v>
      </c>
      <c r="I6644" s="12" t="s">
        <v>4162</v>
      </c>
      <c r="J6644" s="3">
        <v>75</v>
      </c>
      <c r="K6644" s="3" t="str">
        <f>IF(VLOOKUP(D6644,'Resources Final'!A:C,3,FALSE)=0,"",VLOOKUP(D6644,'Resources Final'!A:C,3,FALSE))</f>
        <v>Y</v>
      </c>
      <c r="L6644" s="3" t="str">
        <f>IF(VLOOKUP(D6644,'Resources Final'!A:D,4,FALSE)=0,"",VLOOKUP(D6644,'Resources Final'!A:D,4,FALSE))</f>
        <v/>
      </c>
      <c r="M6644" s="3" t="str">
        <f>IF(VLOOKUP(D6644,'Resources Final'!A:E,5,FALSE)=0,"",VLOOKUP(D6644,'Resources Final'!A:E,5,FALSE))</f>
        <v/>
      </c>
      <c r="N6644" s="7" t="str">
        <f>IF(VLOOKUP(D6644,'Resources Final'!A:F,6,FALSE)=0,"",VLOOKUP(D6644,'Resources Final'!A:F,6,FALSE))</f>
        <v/>
      </c>
      <c r="O6644" s="3" t="str">
        <f>IF(VLOOKUP(D6644,'Resources Final'!A:G,7,FALSE)=0,"",VLOOKUP(D6644,'Resources Final'!A:G,7,FALSE))</f>
        <v/>
      </c>
    </row>
    <row r="6645" spans="1:15" x14ac:dyDescent="0.2">
      <c r="A6645" s="11">
        <v>990</v>
      </c>
      <c r="B6645" s="11" t="str">
        <f t="shared" si="118"/>
        <v>Fred C. and Mary R. Koch Foundation_Hobbs, Eric20031000</v>
      </c>
      <c r="C6645" s="11" t="s">
        <v>4161</v>
      </c>
      <c r="D6645" s="11" t="s">
        <v>1598</v>
      </c>
      <c r="E6645" s="11" t="s">
        <v>1598</v>
      </c>
      <c r="F6645" s="4">
        <v>1000</v>
      </c>
      <c r="G6645" s="3">
        <v>2003</v>
      </c>
      <c r="H6645" s="3" t="s">
        <v>21</v>
      </c>
      <c r="I6645" s="12" t="s">
        <v>4162</v>
      </c>
      <c r="J6645" s="3">
        <v>76</v>
      </c>
      <c r="K6645" s="3" t="str">
        <f>IF(VLOOKUP(D6645,'Resources Final'!A:C,3,FALSE)=0,"",VLOOKUP(D6645,'Resources Final'!A:C,3,FALSE))</f>
        <v>Y</v>
      </c>
      <c r="L6645" s="3" t="str">
        <f>IF(VLOOKUP(D6645,'Resources Final'!A:D,4,FALSE)=0,"",VLOOKUP(D6645,'Resources Final'!A:D,4,FALSE))</f>
        <v/>
      </c>
      <c r="M6645" s="3" t="str">
        <f>IF(VLOOKUP(D6645,'Resources Final'!A:E,5,FALSE)=0,"",VLOOKUP(D6645,'Resources Final'!A:E,5,FALSE))</f>
        <v/>
      </c>
      <c r="N6645" s="7" t="str">
        <f>IF(VLOOKUP(D6645,'Resources Final'!A:F,6,FALSE)=0,"",VLOOKUP(D6645,'Resources Final'!A:F,6,FALSE))</f>
        <v/>
      </c>
      <c r="O6645" s="3" t="str">
        <f>IF(VLOOKUP(D6645,'Resources Final'!A:G,7,FALSE)=0,"",VLOOKUP(D6645,'Resources Final'!A:G,7,FALSE))</f>
        <v/>
      </c>
    </row>
    <row r="6646" spans="1:15" x14ac:dyDescent="0.2">
      <c r="A6646" s="11">
        <v>990</v>
      </c>
      <c r="B6646" s="11" t="str">
        <f t="shared" si="118"/>
        <v>Fred C. and Mary R. Koch Foundation_Hobbs, Matthew20031000</v>
      </c>
      <c r="C6646" s="11" t="s">
        <v>4161</v>
      </c>
      <c r="D6646" s="11" t="s">
        <v>1600</v>
      </c>
      <c r="E6646" s="11" t="s">
        <v>1600</v>
      </c>
      <c r="F6646" s="4">
        <v>1000</v>
      </c>
      <c r="G6646" s="3">
        <v>2003</v>
      </c>
      <c r="H6646" s="3" t="s">
        <v>21</v>
      </c>
      <c r="I6646" s="12" t="s">
        <v>4162</v>
      </c>
      <c r="J6646" s="3">
        <v>77</v>
      </c>
      <c r="K6646" s="3" t="str">
        <f>IF(VLOOKUP(D6646,'Resources Final'!A:C,3,FALSE)=0,"",VLOOKUP(D6646,'Resources Final'!A:C,3,FALSE))</f>
        <v>Y</v>
      </c>
      <c r="L6646" s="3" t="str">
        <f>IF(VLOOKUP(D6646,'Resources Final'!A:D,4,FALSE)=0,"",VLOOKUP(D6646,'Resources Final'!A:D,4,FALSE))</f>
        <v/>
      </c>
      <c r="M6646" s="3" t="str">
        <f>IF(VLOOKUP(D6646,'Resources Final'!A:E,5,FALSE)=0,"",VLOOKUP(D6646,'Resources Final'!A:E,5,FALSE))</f>
        <v/>
      </c>
      <c r="N6646" s="7" t="str">
        <f>IF(VLOOKUP(D6646,'Resources Final'!A:F,6,FALSE)=0,"",VLOOKUP(D6646,'Resources Final'!A:F,6,FALSE))</f>
        <v/>
      </c>
      <c r="O6646" s="3" t="str">
        <f>IF(VLOOKUP(D6646,'Resources Final'!A:G,7,FALSE)=0,"",VLOOKUP(D6646,'Resources Final'!A:G,7,FALSE))</f>
        <v/>
      </c>
    </row>
    <row r="6647" spans="1:15" x14ac:dyDescent="0.2">
      <c r="A6647" s="11">
        <v>990</v>
      </c>
      <c r="B6647" s="11" t="str">
        <f t="shared" si="118"/>
        <v>Fred C. and Mary R. Koch Foundation_Howden, Sally20031000</v>
      </c>
      <c r="C6647" s="11" t="s">
        <v>4161</v>
      </c>
      <c r="D6647" s="11" t="s">
        <v>1627</v>
      </c>
      <c r="E6647" s="11" t="s">
        <v>1627</v>
      </c>
      <c r="F6647" s="4">
        <v>1000</v>
      </c>
      <c r="G6647" s="3">
        <v>2003</v>
      </c>
      <c r="H6647" s="3" t="s">
        <v>21</v>
      </c>
      <c r="I6647" s="12" t="s">
        <v>4162</v>
      </c>
      <c r="J6647" s="3">
        <v>78</v>
      </c>
      <c r="K6647" s="3" t="str">
        <f>IF(VLOOKUP(D6647,'Resources Final'!A:C,3,FALSE)=0,"",VLOOKUP(D6647,'Resources Final'!A:C,3,FALSE))</f>
        <v>Y</v>
      </c>
      <c r="L6647" s="3" t="str">
        <f>IF(VLOOKUP(D6647,'Resources Final'!A:D,4,FALSE)=0,"",VLOOKUP(D6647,'Resources Final'!A:D,4,FALSE))</f>
        <v/>
      </c>
      <c r="M6647" s="3" t="str">
        <f>IF(VLOOKUP(D6647,'Resources Final'!A:E,5,FALSE)=0,"",VLOOKUP(D6647,'Resources Final'!A:E,5,FALSE))</f>
        <v/>
      </c>
      <c r="N6647" s="7" t="str">
        <f>IF(VLOOKUP(D6647,'Resources Final'!A:F,6,FALSE)=0,"",VLOOKUP(D6647,'Resources Final'!A:F,6,FALSE))</f>
        <v/>
      </c>
      <c r="O6647" s="3" t="str">
        <f>IF(VLOOKUP(D6647,'Resources Final'!A:G,7,FALSE)=0,"",VLOOKUP(D6647,'Resources Final'!A:G,7,FALSE))</f>
        <v/>
      </c>
    </row>
    <row r="6648" spans="1:15" x14ac:dyDescent="0.2">
      <c r="A6648" s="11">
        <v>990</v>
      </c>
      <c r="B6648" s="11" t="str">
        <f t="shared" si="118"/>
        <v>Fred C. and Mary R. Koch Foundation_Humphrey, Neal20031000</v>
      </c>
      <c r="C6648" s="11" t="s">
        <v>4161</v>
      </c>
      <c r="D6648" s="11" t="s">
        <v>1646</v>
      </c>
      <c r="E6648" s="11" t="s">
        <v>1646</v>
      </c>
      <c r="F6648" s="4">
        <v>1000</v>
      </c>
      <c r="G6648" s="3">
        <v>2003</v>
      </c>
      <c r="H6648" s="3" t="s">
        <v>21</v>
      </c>
      <c r="I6648" s="12" t="s">
        <v>4162</v>
      </c>
      <c r="J6648" s="3">
        <v>79</v>
      </c>
      <c r="K6648" s="3" t="str">
        <f>IF(VLOOKUP(D6648,'Resources Final'!A:C,3,FALSE)=0,"",VLOOKUP(D6648,'Resources Final'!A:C,3,FALSE))</f>
        <v>Y</v>
      </c>
      <c r="L6648" s="3" t="str">
        <f>IF(VLOOKUP(D6648,'Resources Final'!A:D,4,FALSE)=0,"",VLOOKUP(D6648,'Resources Final'!A:D,4,FALSE))</f>
        <v/>
      </c>
      <c r="M6648" s="3" t="str">
        <f>IF(VLOOKUP(D6648,'Resources Final'!A:E,5,FALSE)=0,"",VLOOKUP(D6648,'Resources Final'!A:E,5,FALSE))</f>
        <v/>
      </c>
      <c r="N6648" s="7" t="str">
        <f>IF(VLOOKUP(D6648,'Resources Final'!A:F,6,FALSE)=0,"",VLOOKUP(D6648,'Resources Final'!A:F,6,FALSE))</f>
        <v/>
      </c>
      <c r="O6648" s="3" t="str">
        <f>IF(VLOOKUP(D6648,'Resources Final'!A:G,7,FALSE)=0,"",VLOOKUP(D6648,'Resources Final'!A:G,7,FALSE))</f>
        <v/>
      </c>
    </row>
    <row r="6649" spans="1:15" x14ac:dyDescent="0.2">
      <c r="A6649" s="11">
        <v>990</v>
      </c>
      <c r="B6649" s="11" t="str">
        <f t="shared" si="118"/>
        <v>Fred C. and Mary R. Koch Foundation_Johnson, McKiesha20031000</v>
      </c>
      <c r="C6649" s="11" t="s">
        <v>4161</v>
      </c>
      <c r="D6649" s="11" t="s">
        <v>1866</v>
      </c>
      <c r="E6649" s="11" t="s">
        <v>1866</v>
      </c>
      <c r="F6649" s="4">
        <v>1000</v>
      </c>
      <c r="G6649" s="3">
        <v>2003</v>
      </c>
      <c r="H6649" s="3" t="s">
        <v>21</v>
      </c>
      <c r="I6649" s="12" t="s">
        <v>4162</v>
      </c>
      <c r="J6649" s="3">
        <v>80</v>
      </c>
      <c r="K6649" s="3" t="str">
        <f>IF(VLOOKUP(D6649,'Resources Final'!A:C,3,FALSE)=0,"",VLOOKUP(D6649,'Resources Final'!A:C,3,FALSE))</f>
        <v>Y</v>
      </c>
      <c r="L6649" s="3" t="str">
        <f>IF(VLOOKUP(D6649,'Resources Final'!A:D,4,FALSE)=0,"",VLOOKUP(D6649,'Resources Final'!A:D,4,FALSE))</f>
        <v/>
      </c>
      <c r="M6649" s="3" t="str">
        <f>IF(VLOOKUP(D6649,'Resources Final'!A:E,5,FALSE)=0,"",VLOOKUP(D6649,'Resources Final'!A:E,5,FALSE))</f>
        <v/>
      </c>
      <c r="N6649" s="7" t="str">
        <f>IF(VLOOKUP(D6649,'Resources Final'!A:F,6,FALSE)=0,"",VLOOKUP(D6649,'Resources Final'!A:F,6,FALSE))</f>
        <v/>
      </c>
      <c r="O6649" s="3" t="str">
        <f>IF(VLOOKUP(D6649,'Resources Final'!A:G,7,FALSE)=0,"",VLOOKUP(D6649,'Resources Final'!A:G,7,FALSE))</f>
        <v/>
      </c>
    </row>
    <row r="6650" spans="1:15" x14ac:dyDescent="0.2">
      <c r="A6650" s="11">
        <v>990</v>
      </c>
      <c r="B6650" s="11" t="str">
        <f t="shared" si="118"/>
        <v>Fred C. and Mary R. Koch Foundation_Karnick, Kristin20031000</v>
      </c>
      <c r="C6650" s="11" t="s">
        <v>4161</v>
      </c>
      <c r="D6650" s="11" t="s">
        <v>1959</v>
      </c>
      <c r="E6650" s="11" t="s">
        <v>1959</v>
      </c>
      <c r="F6650" s="4">
        <v>1000</v>
      </c>
      <c r="G6650" s="3">
        <v>2003</v>
      </c>
      <c r="H6650" s="3" t="s">
        <v>21</v>
      </c>
      <c r="I6650" s="12" t="s">
        <v>4162</v>
      </c>
      <c r="J6650" s="3">
        <v>81</v>
      </c>
      <c r="K6650" s="3" t="str">
        <f>IF(VLOOKUP(D6650,'Resources Final'!A:C,3,FALSE)=0,"",VLOOKUP(D6650,'Resources Final'!A:C,3,FALSE))</f>
        <v>Y</v>
      </c>
      <c r="L6650" s="3" t="str">
        <f>IF(VLOOKUP(D6650,'Resources Final'!A:D,4,FALSE)=0,"",VLOOKUP(D6650,'Resources Final'!A:D,4,FALSE))</f>
        <v/>
      </c>
      <c r="M6650" s="3" t="str">
        <f>IF(VLOOKUP(D6650,'Resources Final'!A:E,5,FALSE)=0,"",VLOOKUP(D6650,'Resources Final'!A:E,5,FALSE))</f>
        <v/>
      </c>
      <c r="N6650" s="7" t="str">
        <f>IF(VLOOKUP(D6650,'Resources Final'!A:F,6,FALSE)=0,"",VLOOKUP(D6650,'Resources Final'!A:F,6,FALSE))</f>
        <v/>
      </c>
      <c r="O6650" s="3" t="str">
        <f>IF(VLOOKUP(D6650,'Resources Final'!A:G,7,FALSE)=0,"",VLOOKUP(D6650,'Resources Final'!A:G,7,FALSE))</f>
        <v/>
      </c>
    </row>
    <row r="6651" spans="1:15" x14ac:dyDescent="0.2">
      <c r="A6651" s="11">
        <v>990</v>
      </c>
      <c r="B6651" s="11" t="str">
        <f t="shared" si="118"/>
        <v>Fred C. and Mary R. Koch Foundation_Lidd, Laura20031000</v>
      </c>
      <c r="C6651" s="11" t="s">
        <v>4161</v>
      </c>
      <c r="D6651" s="11" t="s">
        <v>2165</v>
      </c>
      <c r="E6651" s="11" t="s">
        <v>2165</v>
      </c>
      <c r="F6651" s="4">
        <v>1000</v>
      </c>
      <c r="G6651" s="3">
        <v>2003</v>
      </c>
      <c r="H6651" s="3" t="s">
        <v>21</v>
      </c>
      <c r="I6651" s="12" t="s">
        <v>4162</v>
      </c>
      <c r="J6651" s="3">
        <v>82</v>
      </c>
      <c r="K6651" s="3" t="str">
        <f>IF(VLOOKUP(D6651,'Resources Final'!A:C,3,FALSE)=0,"",VLOOKUP(D6651,'Resources Final'!A:C,3,FALSE))</f>
        <v>Y</v>
      </c>
      <c r="L6651" s="3" t="str">
        <f>IF(VLOOKUP(D6651,'Resources Final'!A:D,4,FALSE)=0,"",VLOOKUP(D6651,'Resources Final'!A:D,4,FALSE))</f>
        <v/>
      </c>
      <c r="M6651" s="3" t="str">
        <f>IF(VLOOKUP(D6651,'Resources Final'!A:E,5,FALSE)=0,"",VLOOKUP(D6651,'Resources Final'!A:E,5,FALSE))</f>
        <v/>
      </c>
      <c r="N6651" s="7" t="str">
        <f>IF(VLOOKUP(D6651,'Resources Final'!A:F,6,FALSE)=0,"",VLOOKUP(D6651,'Resources Final'!A:F,6,FALSE))</f>
        <v/>
      </c>
      <c r="O6651" s="3" t="str">
        <f>IF(VLOOKUP(D6651,'Resources Final'!A:G,7,FALSE)=0,"",VLOOKUP(D6651,'Resources Final'!A:G,7,FALSE))</f>
        <v/>
      </c>
    </row>
    <row r="6652" spans="1:15" x14ac:dyDescent="0.2">
      <c r="A6652" s="11">
        <v>990</v>
      </c>
      <c r="B6652" s="11" t="str">
        <f t="shared" si="118"/>
        <v>Fred C. and Mary R. Koch Foundation_Killian, Kristin20031000</v>
      </c>
      <c r="C6652" s="11" t="s">
        <v>4161</v>
      </c>
      <c r="D6652" s="11" t="s">
        <v>1997</v>
      </c>
      <c r="E6652" s="11" t="s">
        <v>1997</v>
      </c>
      <c r="F6652" s="4">
        <v>1000</v>
      </c>
      <c r="G6652" s="3">
        <v>2003</v>
      </c>
      <c r="H6652" s="3" t="s">
        <v>21</v>
      </c>
      <c r="I6652" s="12" t="s">
        <v>4162</v>
      </c>
      <c r="J6652" s="3">
        <v>83</v>
      </c>
      <c r="K6652" s="3" t="str">
        <f>IF(VLOOKUP(D6652,'Resources Final'!A:C,3,FALSE)=0,"",VLOOKUP(D6652,'Resources Final'!A:C,3,FALSE))</f>
        <v>Y</v>
      </c>
      <c r="L6652" s="3" t="str">
        <f>IF(VLOOKUP(D6652,'Resources Final'!A:D,4,FALSE)=0,"",VLOOKUP(D6652,'Resources Final'!A:D,4,FALSE))</f>
        <v/>
      </c>
      <c r="M6652" s="3" t="str">
        <f>IF(VLOOKUP(D6652,'Resources Final'!A:E,5,FALSE)=0,"",VLOOKUP(D6652,'Resources Final'!A:E,5,FALSE))</f>
        <v/>
      </c>
      <c r="N6652" s="7" t="str">
        <f>IF(VLOOKUP(D6652,'Resources Final'!A:F,6,FALSE)=0,"",VLOOKUP(D6652,'Resources Final'!A:F,6,FALSE))</f>
        <v/>
      </c>
      <c r="O6652" s="3" t="str">
        <f>IF(VLOOKUP(D6652,'Resources Final'!A:G,7,FALSE)=0,"",VLOOKUP(D6652,'Resources Final'!A:G,7,FALSE))</f>
        <v/>
      </c>
    </row>
    <row r="6653" spans="1:15" x14ac:dyDescent="0.2">
      <c r="A6653" s="11">
        <v>990</v>
      </c>
      <c r="B6653" s="11" t="str">
        <f t="shared" si="118"/>
        <v>Fred C. and Mary R. Koch Foundation_Kirkham, Amy20031000</v>
      </c>
      <c r="C6653" s="11" t="s">
        <v>4161</v>
      </c>
      <c r="D6653" s="11" t="s">
        <v>2005</v>
      </c>
      <c r="E6653" s="11" t="s">
        <v>2005</v>
      </c>
      <c r="F6653" s="4">
        <v>1000</v>
      </c>
      <c r="G6653" s="3">
        <v>2003</v>
      </c>
      <c r="H6653" s="3" t="s">
        <v>21</v>
      </c>
      <c r="I6653" s="12" t="s">
        <v>4162</v>
      </c>
      <c r="J6653" s="3">
        <v>84</v>
      </c>
      <c r="K6653" s="3" t="str">
        <f>IF(VLOOKUP(D6653,'Resources Final'!A:C,3,FALSE)=0,"",VLOOKUP(D6653,'Resources Final'!A:C,3,FALSE))</f>
        <v>Y</v>
      </c>
      <c r="L6653" s="3" t="str">
        <f>IF(VLOOKUP(D6653,'Resources Final'!A:D,4,FALSE)=0,"",VLOOKUP(D6653,'Resources Final'!A:D,4,FALSE))</f>
        <v/>
      </c>
      <c r="M6653" s="3" t="str">
        <f>IF(VLOOKUP(D6653,'Resources Final'!A:E,5,FALSE)=0,"",VLOOKUP(D6653,'Resources Final'!A:E,5,FALSE))</f>
        <v/>
      </c>
      <c r="N6653" s="7" t="str">
        <f>IF(VLOOKUP(D6653,'Resources Final'!A:F,6,FALSE)=0,"",VLOOKUP(D6653,'Resources Final'!A:F,6,FALSE))</f>
        <v/>
      </c>
      <c r="O6653" s="3" t="str">
        <f>IF(VLOOKUP(D6653,'Resources Final'!A:G,7,FALSE)=0,"",VLOOKUP(D6653,'Resources Final'!A:G,7,FALSE))</f>
        <v/>
      </c>
    </row>
    <row r="6654" spans="1:15" x14ac:dyDescent="0.2">
      <c r="A6654" s="11">
        <v>990</v>
      </c>
      <c r="B6654" s="11" t="str">
        <f t="shared" si="118"/>
        <v>Fred C. and Mary R. Koch Foundation_Koehring, Travis20031000</v>
      </c>
      <c r="C6654" s="11" t="s">
        <v>4161</v>
      </c>
      <c r="D6654" s="11" t="s">
        <v>2016</v>
      </c>
      <c r="E6654" s="11" t="s">
        <v>2016</v>
      </c>
      <c r="F6654" s="4">
        <v>1000</v>
      </c>
      <c r="G6654" s="3">
        <v>2003</v>
      </c>
      <c r="H6654" s="3" t="s">
        <v>21</v>
      </c>
      <c r="I6654" s="12" t="s">
        <v>4162</v>
      </c>
      <c r="J6654" s="3">
        <v>85</v>
      </c>
      <c r="K6654" s="3" t="str">
        <f>IF(VLOOKUP(D6654,'Resources Final'!A:C,3,FALSE)=0,"",VLOOKUP(D6654,'Resources Final'!A:C,3,FALSE))</f>
        <v>Y</v>
      </c>
      <c r="L6654" s="3" t="str">
        <f>IF(VLOOKUP(D6654,'Resources Final'!A:D,4,FALSE)=0,"",VLOOKUP(D6654,'Resources Final'!A:D,4,FALSE))</f>
        <v/>
      </c>
      <c r="M6654" s="3" t="str">
        <f>IF(VLOOKUP(D6654,'Resources Final'!A:E,5,FALSE)=0,"",VLOOKUP(D6654,'Resources Final'!A:E,5,FALSE))</f>
        <v/>
      </c>
      <c r="N6654" s="7" t="str">
        <f>IF(VLOOKUP(D6654,'Resources Final'!A:F,6,FALSE)=0,"",VLOOKUP(D6654,'Resources Final'!A:F,6,FALSE))</f>
        <v/>
      </c>
      <c r="O6654" s="3" t="str">
        <f>IF(VLOOKUP(D6654,'Resources Final'!A:G,7,FALSE)=0,"",VLOOKUP(D6654,'Resources Final'!A:G,7,FALSE))</f>
        <v/>
      </c>
    </row>
    <row r="6655" spans="1:15" x14ac:dyDescent="0.2">
      <c r="A6655" s="11">
        <v>990</v>
      </c>
      <c r="B6655" s="11" t="str">
        <f t="shared" si="118"/>
        <v>Fred C. and Mary R. Koch Foundation_Krysiak, Amanda20031000</v>
      </c>
      <c r="C6655" s="11" t="s">
        <v>4161</v>
      </c>
      <c r="D6655" s="11" t="s">
        <v>2045</v>
      </c>
      <c r="E6655" s="11" t="s">
        <v>2045</v>
      </c>
      <c r="F6655" s="4">
        <v>1000</v>
      </c>
      <c r="G6655" s="3">
        <v>2003</v>
      </c>
      <c r="H6655" s="3" t="s">
        <v>21</v>
      </c>
      <c r="I6655" s="12" t="s">
        <v>4162</v>
      </c>
      <c r="J6655" s="3">
        <v>86</v>
      </c>
      <c r="K6655" s="3" t="str">
        <f>IF(VLOOKUP(D6655,'Resources Final'!A:C,3,FALSE)=0,"",VLOOKUP(D6655,'Resources Final'!A:C,3,FALSE))</f>
        <v>Y</v>
      </c>
      <c r="L6655" s="3" t="str">
        <f>IF(VLOOKUP(D6655,'Resources Final'!A:D,4,FALSE)=0,"",VLOOKUP(D6655,'Resources Final'!A:D,4,FALSE))</f>
        <v/>
      </c>
      <c r="M6655" s="3" t="str">
        <f>IF(VLOOKUP(D6655,'Resources Final'!A:E,5,FALSE)=0,"",VLOOKUP(D6655,'Resources Final'!A:E,5,FALSE))</f>
        <v/>
      </c>
      <c r="N6655" s="7" t="str">
        <f>IF(VLOOKUP(D6655,'Resources Final'!A:F,6,FALSE)=0,"",VLOOKUP(D6655,'Resources Final'!A:F,6,FALSE))</f>
        <v/>
      </c>
      <c r="O6655" s="3" t="str">
        <f>IF(VLOOKUP(D6655,'Resources Final'!A:G,7,FALSE)=0,"",VLOOKUP(D6655,'Resources Final'!A:G,7,FALSE))</f>
        <v/>
      </c>
    </row>
    <row r="6656" spans="1:15" x14ac:dyDescent="0.2">
      <c r="A6656" s="11">
        <v>990</v>
      </c>
      <c r="B6656" s="11" t="str">
        <f t="shared" si="118"/>
        <v>Fred C. and Mary R. Koch Foundation_Krysiak, Holly Beth20031000</v>
      </c>
      <c r="C6656" s="11" t="s">
        <v>4161</v>
      </c>
      <c r="D6656" s="11" t="s">
        <v>2046</v>
      </c>
      <c r="E6656" s="11" t="s">
        <v>2046</v>
      </c>
      <c r="F6656" s="4">
        <v>1000</v>
      </c>
      <c r="G6656" s="3">
        <v>2003</v>
      </c>
      <c r="H6656" s="3" t="s">
        <v>21</v>
      </c>
      <c r="I6656" s="12" t="s">
        <v>4165</v>
      </c>
      <c r="J6656" s="3">
        <v>87</v>
      </c>
      <c r="K6656" s="3" t="str">
        <f>IF(VLOOKUP(D6656,'Resources Final'!A:C,3,FALSE)=0,"",VLOOKUP(D6656,'Resources Final'!A:C,3,FALSE))</f>
        <v>Y</v>
      </c>
      <c r="L6656" s="3" t="str">
        <f>IF(VLOOKUP(D6656,'Resources Final'!A:D,4,FALSE)=0,"",VLOOKUP(D6656,'Resources Final'!A:D,4,FALSE))</f>
        <v/>
      </c>
      <c r="M6656" s="3" t="str">
        <f>IF(VLOOKUP(D6656,'Resources Final'!A:E,5,FALSE)=0,"",VLOOKUP(D6656,'Resources Final'!A:E,5,FALSE))</f>
        <v/>
      </c>
      <c r="N6656" s="7" t="str">
        <f>IF(VLOOKUP(D6656,'Resources Final'!A:F,6,FALSE)=0,"",VLOOKUP(D6656,'Resources Final'!A:F,6,FALSE))</f>
        <v/>
      </c>
      <c r="O6656" s="3" t="str">
        <f>IF(VLOOKUP(D6656,'Resources Final'!A:G,7,FALSE)=0,"",VLOOKUP(D6656,'Resources Final'!A:G,7,FALSE))</f>
        <v/>
      </c>
    </row>
    <row r="6657" spans="1:15" x14ac:dyDescent="0.2">
      <c r="A6657" s="11">
        <v>990</v>
      </c>
      <c r="B6657" s="11" t="str">
        <f t="shared" si="118"/>
        <v>Fred C. and Mary R. Koch Foundation_Kumar, Sanjeev V20031000</v>
      </c>
      <c r="C6657" s="11" t="s">
        <v>4161</v>
      </c>
      <c r="D6657" s="11" t="s">
        <v>2053</v>
      </c>
      <c r="E6657" s="11" t="s">
        <v>2053</v>
      </c>
      <c r="F6657" s="4">
        <v>1000</v>
      </c>
      <c r="G6657" s="3">
        <v>2003</v>
      </c>
      <c r="H6657" s="3" t="s">
        <v>21</v>
      </c>
      <c r="I6657" s="12" t="s">
        <v>4166</v>
      </c>
      <c r="J6657" s="3">
        <v>88</v>
      </c>
      <c r="K6657" s="3" t="str">
        <f>IF(VLOOKUP(D6657,'Resources Final'!A:C,3,FALSE)=0,"",VLOOKUP(D6657,'Resources Final'!A:C,3,FALSE))</f>
        <v>Y</v>
      </c>
      <c r="L6657" s="3" t="str">
        <f>IF(VLOOKUP(D6657,'Resources Final'!A:D,4,FALSE)=0,"",VLOOKUP(D6657,'Resources Final'!A:D,4,FALSE))</f>
        <v/>
      </c>
      <c r="M6657" s="3" t="str">
        <f>IF(VLOOKUP(D6657,'Resources Final'!A:E,5,FALSE)=0,"",VLOOKUP(D6657,'Resources Final'!A:E,5,FALSE))</f>
        <v/>
      </c>
      <c r="N6657" s="7" t="str">
        <f>IF(VLOOKUP(D6657,'Resources Final'!A:F,6,FALSE)=0,"",VLOOKUP(D6657,'Resources Final'!A:F,6,FALSE))</f>
        <v/>
      </c>
      <c r="O6657" s="3" t="str">
        <f>IF(VLOOKUP(D6657,'Resources Final'!A:G,7,FALSE)=0,"",VLOOKUP(D6657,'Resources Final'!A:G,7,FALSE))</f>
        <v/>
      </c>
    </row>
    <row r="6658" spans="1:15" x14ac:dyDescent="0.2">
      <c r="A6658" s="11">
        <v>990</v>
      </c>
      <c r="B6658" s="11" t="str">
        <f t="shared" ref="B6658:B6721" si="119">C6658&amp;"_"&amp;D6658&amp;G6658&amp;F6658</f>
        <v>Fred C. and Mary R. Koch Foundation_Lalani, Noorez20031000</v>
      </c>
      <c r="C6658" s="11" t="s">
        <v>4161</v>
      </c>
      <c r="D6658" s="11" t="s">
        <v>2091</v>
      </c>
      <c r="E6658" s="11" t="s">
        <v>2091</v>
      </c>
      <c r="F6658" s="4">
        <v>1000</v>
      </c>
      <c r="G6658" s="3">
        <v>2003</v>
      </c>
      <c r="H6658" s="3" t="s">
        <v>21</v>
      </c>
      <c r="I6658" s="12" t="s">
        <v>4162</v>
      </c>
      <c r="J6658" s="3">
        <v>89</v>
      </c>
      <c r="K6658" s="3" t="str">
        <f>IF(VLOOKUP(D6658,'Resources Final'!A:C,3,FALSE)=0,"",VLOOKUP(D6658,'Resources Final'!A:C,3,FALSE))</f>
        <v>Y</v>
      </c>
      <c r="L6658" s="3" t="str">
        <f>IF(VLOOKUP(D6658,'Resources Final'!A:D,4,FALSE)=0,"",VLOOKUP(D6658,'Resources Final'!A:D,4,FALSE))</f>
        <v/>
      </c>
      <c r="M6658" s="3" t="str">
        <f>IF(VLOOKUP(D6658,'Resources Final'!A:E,5,FALSE)=0,"",VLOOKUP(D6658,'Resources Final'!A:E,5,FALSE))</f>
        <v/>
      </c>
      <c r="N6658" s="7" t="str">
        <f>IF(VLOOKUP(D6658,'Resources Final'!A:F,6,FALSE)=0,"",VLOOKUP(D6658,'Resources Final'!A:F,6,FALSE))</f>
        <v/>
      </c>
      <c r="O6658" s="3" t="str">
        <f>IF(VLOOKUP(D6658,'Resources Final'!A:G,7,FALSE)=0,"",VLOOKUP(D6658,'Resources Final'!A:G,7,FALSE))</f>
        <v/>
      </c>
    </row>
    <row r="6659" spans="1:15" x14ac:dyDescent="0.2">
      <c r="A6659" s="11">
        <v>990</v>
      </c>
      <c r="B6659" s="11" t="str">
        <f t="shared" si="119"/>
        <v>Fred C. and Mary R. Koch Foundation_LaRue, Gregory20031000</v>
      </c>
      <c r="C6659" s="11" t="s">
        <v>4161</v>
      </c>
      <c r="D6659" s="11" t="s">
        <v>2106</v>
      </c>
      <c r="E6659" s="11" t="s">
        <v>2106</v>
      </c>
      <c r="F6659" s="4">
        <v>1000</v>
      </c>
      <c r="G6659" s="3">
        <v>2003</v>
      </c>
      <c r="H6659" s="3" t="s">
        <v>21</v>
      </c>
      <c r="I6659" s="12" t="s">
        <v>4162</v>
      </c>
      <c r="J6659" s="3">
        <v>90</v>
      </c>
      <c r="K6659" s="3" t="str">
        <f>IF(VLOOKUP(D6659,'Resources Final'!A:C,3,FALSE)=0,"",VLOOKUP(D6659,'Resources Final'!A:C,3,FALSE))</f>
        <v>Y</v>
      </c>
      <c r="L6659" s="3" t="str">
        <f>IF(VLOOKUP(D6659,'Resources Final'!A:D,4,FALSE)=0,"",VLOOKUP(D6659,'Resources Final'!A:D,4,FALSE))</f>
        <v/>
      </c>
      <c r="M6659" s="3" t="str">
        <f>IF(VLOOKUP(D6659,'Resources Final'!A:E,5,FALSE)=0,"",VLOOKUP(D6659,'Resources Final'!A:E,5,FALSE))</f>
        <v/>
      </c>
      <c r="N6659" s="7" t="str">
        <f>IF(VLOOKUP(D6659,'Resources Final'!A:F,6,FALSE)=0,"",VLOOKUP(D6659,'Resources Final'!A:F,6,FALSE))</f>
        <v/>
      </c>
      <c r="O6659" s="3" t="str">
        <f>IF(VLOOKUP(D6659,'Resources Final'!A:G,7,FALSE)=0,"",VLOOKUP(D6659,'Resources Final'!A:G,7,FALSE))</f>
        <v/>
      </c>
    </row>
    <row r="6660" spans="1:15" x14ac:dyDescent="0.2">
      <c r="A6660" s="11">
        <v>990</v>
      </c>
      <c r="B6660" s="11" t="str">
        <f t="shared" si="119"/>
        <v>Fred C. and Mary R. Koch Foundation_Lasater, Marta20031000</v>
      </c>
      <c r="C6660" s="11" t="s">
        <v>4161</v>
      </c>
      <c r="D6660" s="11" t="s">
        <v>2108</v>
      </c>
      <c r="E6660" s="11" t="s">
        <v>2108</v>
      </c>
      <c r="F6660" s="4">
        <v>1000</v>
      </c>
      <c r="G6660" s="3">
        <v>2003</v>
      </c>
      <c r="H6660" s="3" t="s">
        <v>21</v>
      </c>
      <c r="I6660" s="12" t="s">
        <v>4162</v>
      </c>
      <c r="J6660" s="3">
        <v>91</v>
      </c>
      <c r="K6660" s="3" t="str">
        <f>IF(VLOOKUP(D6660,'Resources Final'!A:C,3,FALSE)=0,"",VLOOKUP(D6660,'Resources Final'!A:C,3,FALSE))</f>
        <v>Y</v>
      </c>
      <c r="L6660" s="3" t="str">
        <f>IF(VLOOKUP(D6660,'Resources Final'!A:D,4,FALSE)=0,"",VLOOKUP(D6660,'Resources Final'!A:D,4,FALSE))</f>
        <v/>
      </c>
      <c r="M6660" s="3" t="str">
        <f>IF(VLOOKUP(D6660,'Resources Final'!A:E,5,FALSE)=0,"",VLOOKUP(D6660,'Resources Final'!A:E,5,FALSE))</f>
        <v/>
      </c>
      <c r="N6660" s="7" t="str">
        <f>IF(VLOOKUP(D6660,'Resources Final'!A:F,6,FALSE)=0,"",VLOOKUP(D6660,'Resources Final'!A:F,6,FALSE))</f>
        <v/>
      </c>
      <c r="O6660" s="3" t="str">
        <f>IF(VLOOKUP(D6660,'Resources Final'!A:G,7,FALSE)=0,"",VLOOKUP(D6660,'Resources Final'!A:G,7,FALSE))</f>
        <v/>
      </c>
    </row>
    <row r="6661" spans="1:15" x14ac:dyDescent="0.2">
      <c r="A6661" s="11">
        <v>990</v>
      </c>
      <c r="B6661" s="11" t="str">
        <f t="shared" si="119"/>
        <v>Fred C. and Mary R. Koch Foundation_Learned, Erin20031000</v>
      </c>
      <c r="C6661" s="11" t="s">
        <v>4161</v>
      </c>
      <c r="D6661" s="11" t="s">
        <v>2124</v>
      </c>
      <c r="E6661" s="11" t="s">
        <v>2124</v>
      </c>
      <c r="F6661" s="4">
        <v>1000</v>
      </c>
      <c r="G6661" s="3">
        <v>2003</v>
      </c>
      <c r="H6661" s="3" t="s">
        <v>21</v>
      </c>
      <c r="I6661" s="12" t="s">
        <v>4162</v>
      </c>
      <c r="J6661" s="3">
        <v>92</v>
      </c>
      <c r="K6661" s="3" t="str">
        <f>IF(VLOOKUP(D6661,'Resources Final'!A:C,3,FALSE)=0,"",VLOOKUP(D6661,'Resources Final'!A:C,3,FALSE))</f>
        <v>Y</v>
      </c>
      <c r="L6661" s="3" t="str">
        <f>IF(VLOOKUP(D6661,'Resources Final'!A:D,4,FALSE)=0,"",VLOOKUP(D6661,'Resources Final'!A:D,4,FALSE))</f>
        <v/>
      </c>
      <c r="M6661" s="3" t="str">
        <f>IF(VLOOKUP(D6661,'Resources Final'!A:E,5,FALSE)=0,"",VLOOKUP(D6661,'Resources Final'!A:E,5,FALSE))</f>
        <v/>
      </c>
      <c r="N6661" s="7" t="str">
        <f>IF(VLOOKUP(D6661,'Resources Final'!A:F,6,FALSE)=0,"",VLOOKUP(D6661,'Resources Final'!A:F,6,FALSE))</f>
        <v/>
      </c>
      <c r="O6661" s="3" t="str">
        <f>IF(VLOOKUP(D6661,'Resources Final'!A:G,7,FALSE)=0,"",VLOOKUP(D6661,'Resources Final'!A:G,7,FALSE))</f>
        <v/>
      </c>
    </row>
    <row r="6662" spans="1:15" x14ac:dyDescent="0.2">
      <c r="A6662" s="11">
        <v>990</v>
      </c>
      <c r="B6662" s="11" t="str">
        <f t="shared" si="119"/>
        <v>Fred C. and Mary R. Koch Foundation_Lee, Keith20031000</v>
      </c>
      <c r="C6662" s="11" t="s">
        <v>4161</v>
      </c>
      <c r="D6662" s="11" t="s">
        <v>2133</v>
      </c>
      <c r="E6662" s="11" t="s">
        <v>2133</v>
      </c>
      <c r="F6662" s="4">
        <v>1000</v>
      </c>
      <c r="G6662" s="3">
        <v>2003</v>
      </c>
      <c r="H6662" s="3" t="s">
        <v>21</v>
      </c>
      <c r="I6662" s="12" t="s">
        <v>4162</v>
      </c>
      <c r="J6662" s="3">
        <v>93</v>
      </c>
      <c r="K6662" s="3" t="str">
        <f>IF(VLOOKUP(D6662,'Resources Final'!A:C,3,FALSE)=0,"",VLOOKUP(D6662,'Resources Final'!A:C,3,FALSE))</f>
        <v>Y</v>
      </c>
      <c r="L6662" s="3" t="str">
        <f>IF(VLOOKUP(D6662,'Resources Final'!A:D,4,FALSE)=0,"",VLOOKUP(D6662,'Resources Final'!A:D,4,FALSE))</f>
        <v/>
      </c>
      <c r="M6662" s="3" t="str">
        <f>IF(VLOOKUP(D6662,'Resources Final'!A:E,5,FALSE)=0,"",VLOOKUP(D6662,'Resources Final'!A:E,5,FALSE))</f>
        <v/>
      </c>
      <c r="N6662" s="7" t="str">
        <f>IF(VLOOKUP(D6662,'Resources Final'!A:F,6,FALSE)=0,"",VLOOKUP(D6662,'Resources Final'!A:F,6,FALSE))</f>
        <v/>
      </c>
      <c r="O6662" s="3" t="str">
        <f>IF(VLOOKUP(D6662,'Resources Final'!A:G,7,FALSE)=0,"",VLOOKUP(D6662,'Resources Final'!A:G,7,FALSE))</f>
        <v/>
      </c>
    </row>
    <row r="6663" spans="1:15" x14ac:dyDescent="0.2">
      <c r="A6663" s="11">
        <v>990</v>
      </c>
      <c r="B6663" s="11" t="str">
        <f t="shared" si="119"/>
        <v>Fred C. and Mary R. Koch Foundation_Linton, April20031000</v>
      </c>
      <c r="C6663" s="11" t="s">
        <v>4161</v>
      </c>
      <c r="D6663" s="11" t="s">
        <v>2183</v>
      </c>
      <c r="E6663" s="11" t="s">
        <v>2183</v>
      </c>
      <c r="F6663" s="4">
        <v>1000</v>
      </c>
      <c r="G6663" s="3">
        <v>2003</v>
      </c>
      <c r="H6663" s="3" t="s">
        <v>21</v>
      </c>
      <c r="I6663" s="12" t="s">
        <v>4162</v>
      </c>
      <c r="J6663" s="3">
        <v>94</v>
      </c>
      <c r="K6663" s="3" t="str">
        <f>IF(VLOOKUP(D6663,'Resources Final'!A:C,3,FALSE)=0,"",VLOOKUP(D6663,'Resources Final'!A:C,3,FALSE))</f>
        <v>Y</v>
      </c>
      <c r="L6663" s="3" t="str">
        <f>IF(VLOOKUP(D6663,'Resources Final'!A:D,4,FALSE)=0,"",VLOOKUP(D6663,'Resources Final'!A:D,4,FALSE))</f>
        <v/>
      </c>
      <c r="M6663" s="3" t="str">
        <f>IF(VLOOKUP(D6663,'Resources Final'!A:E,5,FALSE)=0,"",VLOOKUP(D6663,'Resources Final'!A:E,5,FALSE))</f>
        <v/>
      </c>
      <c r="N6663" s="7" t="str">
        <f>IF(VLOOKUP(D6663,'Resources Final'!A:F,6,FALSE)=0,"",VLOOKUP(D6663,'Resources Final'!A:F,6,FALSE))</f>
        <v/>
      </c>
      <c r="O6663" s="3" t="str">
        <f>IF(VLOOKUP(D6663,'Resources Final'!A:G,7,FALSE)=0,"",VLOOKUP(D6663,'Resources Final'!A:G,7,FALSE))</f>
        <v/>
      </c>
    </row>
    <row r="6664" spans="1:15" x14ac:dyDescent="0.2">
      <c r="A6664" s="11">
        <v>990</v>
      </c>
      <c r="B6664" s="11" t="str">
        <f t="shared" si="119"/>
        <v>Fred C. and Mary R. Koch Foundation_Lopez, Erica20031000</v>
      </c>
      <c r="C6664" s="11" t="s">
        <v>4161</v>
      </c>
      <c r="D6664" s="11" t="s">
        <v>2206</v>
      </c>
      <c r="E6664" s="11" t="s">
        <v>2206</v>
      </c>
      <c r="F6664" s="4">
        <v>1000</v>
      </c>
      <c r="G6664" s="3">
        <v>2003</v>
      </c>
      <c r="H6664" s="3" t="s">
        <v>21</v>
      </c>
      <c r="I6664" s="12" t="s">
        <v>4162</v>
      </c>
      <c r="J6664" s="3">
        <v>95</v>
      </c>
      <c r="K6664" s="3" t="str">
        <f>IF(VLOOKUP(D6664,'Resources Final'!A:C,3,FALSE)=0,"",VLOOKUP(D6664,'Resources Final'!A:C,3,FALSE))</f>
        <v>Y</v>
      </c>
      <c r="L6664" s="3" t="str">
        <f>IF(VLOOKUP(D6664,'Resources Final'!A:D,4,FALSE)=0,"",VLOOKUP(D6664,'Resources Final'!A:D,4,FALSE))</f>
        <v/>
      </c>
      <c r="M6664" s="3" t="str">
        <f>IF(VLOOKUP(D6664,'Resources Final'!A:E,5,FALSE)=0,"",VLOOKUP(D6664,'Resources Final'!A:E,5,FALSE))</f>
        <v/>
      </c>
      <c r="N6664" s="7" t="str">
        <f>IF(VLOOKUP(D6664,'Resources Final'!A:F,6,FALSE)=0,"",VLOOKUP(D6664,'Resources Final'!A:F,6,FALSE))</f>
        <v/>
      </c>
      <c r="O6664" s="3" t="str">
        <f>IF(VLOOKUP(D6664,'Resources Final'!A:G,7,FALSE)=0,"",VLOOKUP(D6664,'Resources Final'!A:G,7,FALSE))</f>
        <v/>
      </c>
    </row>
    <row r="6665" spans="1:15" x14ac:dyDescent="0.2">
      <c r="A6665" s="11">
        <v>990</v>
      </c>
      <c r="B6665" s="11" t="str">
        <f t="shared" si="119"/>
        <v>Fred C. and Mary R. Koch Foundation_Ly, Stephen20031000</v>
      </c>
      <c r="C6665" s="11" t="s">
        <v>4161</v>
      </c>
      <c r="D6665" s="11" t="s">
        <v>2232</v>
      </c>
      <c r="E6665" s="11" t="s">
        <v>2232</v>
      </c>
      <c r="F6665" s="4">
        <v>1000</v>
      </c>
      <c r="G6665" s="3">
        <v>2003</v>
      </c>
      <c r="H6665" s="3" t="s">
        <v>21</v>
      </c>
      <c r="I6665" s="12" t="s">
        <v>4162</v>
      </c>
      <c r="J6665" s="3">
        <v>96</v>
      </c>
      <c r="K6665" s="3" t="str">
        <f>IF(VLOOKUP(D6665,'Resources Final'!A:C,3,FALSE)=0,"",VLOOKUP(D6665,'Resources Final'!A:C,3,FALSE))</f>
        <v>Y</v>
      </c>
      <c r="L6665" s="3" t="str">
        <f>IF(VLOOKUP(D6665,'Resources Final'!A:D,4,FALSE)=0,"",VLOOKUP(D6665,'Resources Final'!A:D,4,FALSE))</f>
        <v/>
      </c>
      <c r="M6665" s="3" t="str">
        <f>IF(VLOOKUP(D6665,'Resources Final'!A:E,5,FALSE)=0,"",VLOOKUP(D6665,'Resources Final'!A:E,5,FALSE))</f>
        <v/>
      </c>
      <c r="N6665" s="7" t="str">
        <f>IF(VLOOKUP(D6665,'Resources Final'!A:F,6,FALSE)=0,"",VLOOKUP(D6665,'Resources Final'!A:F,6,FALSE))</f>
        <v/>
      </c>
      <c r="O6665" s="3" t="str">
        <f>IF(VLOOKUP(D6665,'Resources Final'!A:G,7,FALSE)=0,"",VLOOKUP(D6665,'Resources Final'!A:G,7,FALSE))</f>
        <v/>
      </c>
    </row>
    <row r="6666" spans="1:15" x14ac:dyDescent="0.2">
      <c r="A6666" s="11">
        <v>990</v>
      </c>
      <c r="B6666" s="11" t="str">
        <f t="shared" si="119"/>
        <v>Fred C. and Mary R. Koch Foundation_Mahoney, Daniel20031000</v>
      </c>
      <c r="C6666" s="11" t="s">
        <v>4161</v>
      </c>
      <c r="D6666" s="11" t="s">
        <v>2292</v>
      </c>
      <c r="E6666" s="11" t="s">
        <v>2292</v>
      </c>
      <c r="F6666" s="4">
        <v>1000</v>
      </c>
      <c r="G6666" s="3">
        <v>2003</v>
      </c>
      <c r="H6666" s="3" t="s">
        <v>21</v>
      </c>
      <c r="I6666" s="12" t="s">
        <v>4162</v>
      </c>
      <c r="J6666" s="3">
        <v>97</v>
      </c>
      <c r="K6666" s="3" t="str">
        <f>IF(VLOOKUP(D6666,'Resources Final'!A:C,3,FALSE)=0,"",VLOOKUP(D6666,'Resources Final'!A:C,3,FALSE))</f>
        <v>Y</v>
      </c>
      <c r="L6666" s="3" t="str">
        <f>IF(VLOOKUP(D6666,'Resources Final'!A:D,4,FALSE)=0,"",VLOOKUP(D6666,'Resources Final'!A:D,4,FALSE))</f>
        <v/>
      </c>
      <c r="M6666" s="3" t="str">
        <f>IF(VLOOKUP(D6666,'Resources Final'!A:E,5,FALSE)=0,"",VLOOKUP(D6666,'Resources Final'!A:E,5,FALSE))</f>
        <v/>
      </c>
      <c r="N6666" s="7" t="str">
        <f>IF(VLOOKUP(D6666,'Resources Final'!A:F,6,FALSE)=0,"",VLOOKUP(D6666,'Resources Final'!A:F,6,FALSE))</f>
        <v/>
      </c>
      <c r="O6666" s="3" t="str">
        <f>IF(VLOOKUP(D6666,'Resources Final'!A:G,7,FALSE)=0,"",VLOOKUP(D6666,'Resources Final'!A:G,7,FALSE))</f>
        <v/>
      </c>
    </row>
    <row r="6667" spans="1:15" x14ac:dyDescent="0.2">
      <c r="A6667" s="11">
        <v>990</v>
      </c>
      <c r="B6667" s="11" t="str">
        <f t="shared" si="119"/>
        <v>Fred C. and Mary R. Koch Foundation_Mahoney, Michael20031000</v>
      </c>
      <c r="C6667" s="11" t="s">
        <v>4161</v>
      </c>
      <c r="D6667" s="11" t="s">
        <v>2293</v>
      </c>
      <c r="E6667" s="11" t="s">
        <v>2293</v>
      </c>
      <c r="F6667" s="4">
        <v>1000</v>
      </c>
      <c r="G6667" s="3">
        <v>2003</v>
      </c>
      <c r="H6667" s="3" t="s">
        <v>21</v>
      </c>
      <c r="I6667" s="12" t="s">
        <v>4162</v>
      </c>
      <c r="J6667" s="3">
        <v>98</v>
      </c>
      <c r="K6667" s="3" t="str">
        <f>IF(VLOOKUP(D6667,'Resources Final'!A:C,3,FALSE)=0,"",VLOOKUP(D6667,'Resources Final'!A:C,3,FALSE))</f>
        <v>Y</v>
      </c>
      <c r="L6667" s="3" t="str">
        <f>IF(VLOOKUP(D6667,'Resources Final'!A:D,4,FALSE)=0,"",VLOOKUP(D6667,'Resources Final'!A:D,4,FALSE))</f>
        <v/>
      </c>
      <c r="M6667" s="3" t="str">
        <f>IF(VLOOKUP(D6667,'Resources Final'!A:E,5,FALSE)=0,"",VLOOKUP(D6667,'Resources Final'!A:E,5,FALSE))</f>
        <v/>
      </c>
      <c r="N6667" s="7" t="str">
        <f>IF(VLOOKUP(D6667,'Resources Final'!A:F,6,FALSE)=0,"",VLOOKUP(D6667,'Resources Final'!A:F,6,FALSE))</f>
        <v/>
      </c>
      <c r="O6667" s="3" t="str">
        <f>IF(VLOOKUP(D6667,'Resources Final'!A:G,7,FALSE)=0,"",VLOOKUP(D6667,'Resources Final'!A:G,7,FALSE))</f>
        <v/>
      </c>
    </row>
    <row r="6668" spans="1:15" x14ac:dyDescent="0.2">
      <c r="A6668" s="11">
        <v>990</v>
      </c>
      <c r="B6668" s="11" t="str">
        <f t="shared" si="119"/>
        <v>Fred C. and Mary R. Koch Foundation_Marrs, Cody20031000</v>
      </c>
      <c r="C6668" s="11" t="s">
        <v>4161</v>
      </c>
      <c r="D6668" s="11" t="s">
        <v>2333</v>
      </c>
      <c r="E6668" s="11" t="s">
        <v>2333</v>
      </c>
      <c r="F6668" s="4">
        <v>1000</v>
      </c>
      <c r="G6668" s="3">
        <v>2003</v>
      </c>
      <c r="H6668" s="3" t="s">
        <v>21</v>
      </c>
      <c r="I6668" s="12" t="s">
        <v>4162</v>
      </c>
      <c r="J6668" s="3">
        <v>99</v>
      </c>
      <c r="K6668" s="3" t="str">
        <f>IF(VLOOKUP(D6668,'Resources Final'!A:C,3,FALSE)=0,"",VLOOKUP(D6668,'Resources Final'!A:C,3,FALSE))</f>
        <v>Y</v>
      </c>
      <c r="L6668" s="3" t="str">
        <f>IF(VLOOKUP(D6668,'Resources Final'!A:D,4,FALSE)=0,"",VLOOKUP(D6668,'Resources Final'!A:D,4,FALSE))</f>
        <v/>
      </c>
      <c r="M6668" s="3" t="str">
        <f>IF(VLOOKUP(D6668,'Resources Final'!A:E,5,FALSE)=0,"",VLOOKUP(D6668,'Resources Final'!A:E,5,FALSE))</f>
        <v/>
      </c>
      <c r="N6668" s="7" t="str">
        <f>IF(VLOOKUP(D6668,'Resources Final'!A:F,6,FALSE)=0,"",VLOOKUP(D6668,'Resources Final'!A:F,6,FALSE))</f>
        <v/>
      </c>
      <c r="O6668" s="3" t="str">
        <f>IF(VLOOKUP(D6668,'Resources Final'!A:G,7,FALSE)=0,"",VLOOKUP(D6668,'Resources Final'!A:G,7,FALSE))</f>
        <v/>
      </c>
    </row>
    <row r="6669" spans="1:15" x14ac:dyDescent="0.2">
      <c r="A6669" s="11">
        <v>990</v>
      </c>
      <c r="B6669" s="11" t="str">
        <f t="shared" si="119"/>
        <v>Fred C. and Mary R. Koch Foundation_McGreevy, Megan20031000</v>
      </c>
      <c r="C6669" s="11" t="s">
        <v>4161</v>
      </c>
      <c r="D6669" s="11" t="s">
        <v>2390</v>
      </c>
      <c r="E6669" s="11" t="s">
        <v>2390</v>
      </c>
      <c r="F6669" s="4">
        <v>1000</v>
      </c>
      <c r="G6669" s="3">
        <v>2003</v>
      </c>
      <c r="H6669" s="3" t="s">
        <v>21</v>
      </c>
      <c r="I6669" s="12" t="s">
        <v>4162</v>
      </c>
      <c r="J6669" s="3">
        <v>100</v>
      </c>
      <c r="K6669" s="3" t="str">
        <f>IF(VLOOKUP(D6669,'Resources Final'!A:C,3,FALSE)=0,"",VLOOKUP(D6669,'Resources Final'!A:C,3,FALSE))</f>
        <v>Y</v>
      </c>
      <c r="L6669" s="3" t="str">
        <f>IF(VLOOKUP(D6669,'Resources Final'!A:D,4,FALSE)=0,"",VLOOKUP(D6669,'Resources Final'!A:D,4,FALSE))</f>
        <v/>
      </c>
      <c r="M6669" s="3" t="str">
        <f>IF(VLOOKUP(D6669,'Resources Final'!A:E,5,FALSE)=0,"",VLOOKUP(D6669,'Resources Final'!A:E,5,FALSE))</f>
        <v/>
      </c>
      <c r="N6669" s="7" t="str">
        <f>IF(VLOOKUP(D6669,'Resources Final'!A:F,6,FALSE)=0,"",VLOOKUP(D6669,'Resources Final'!A:F,6,FALSE))</f>
        <v/>
      </c>
      <c r="O6669" s="3" t="str">
        <f>IF(VLOOKUP(D6669,'Resources Final'!A:G,7,FALSE)=0,"",VLOOKUP(D6669,'Resources Final'!A:G,7,FALSE))</f>
        <v/>
      </c>
    </row>
    <row r="6670" spans="1:15" x14ac:dyDescent="0.2">
      <c r="A6670" s="11">
        <v>990</v>
      </c>
      <c r="B6670" s="11" t="str">
        <f t="shared" si="119"/>
        <v>Fred C. and Mary R. Koch Foundation_Milnes, Thomas20031000</v>
      </c>
      <c r="C6670" s="11" t="s">
        <v>4161</v>
      </c>
      <c r="D6670" s="11" t="s">
        <v>2474</v>
      </c>
      <c r="E6670" s="11" t="s">
        <v>2474</v>
      </c>
      <c r="F6670" s="4">
        <v>1000</v>
      </c>
      <c r="G6670" s="3">
        <v>2003</v>
      </c>
      <c r="H6670" s="3" t="s">
        <v>21</v>
      </c>
      <c r="I6670" s="12" t="s">
        <v>4162</v>
      </c>
      <c r="J6670" s="3">
        <v>101</v>
      </c>
      <c r="K6670" s="3" t="str">
        <f>IF(VLOOKUP(D6670,'Resources Final'!A:C,3,FALSE)=0,"",VLOOKUP(D6670,'Resources Final'!A:C,3,FALSE))</f>
        <v>Y</v>
      </c>
      <c r="L6670" s="3" t="str">
        <f>IF(VLOOKUP(D6670,'Resources Final'!A:D,4,FALSE)=0,"",VLOOKUP(D6670,'Resources Final'!A:D,4,FALSE))</f>
        <v/>
      </c>
      <c r="M6670" s="3" t="str">
        <f>IF(VLOOKUP(D6670,'Resources Final'!A:E,5,FALSE)=0,"",VLOOKUP(D6670,'Resources Final'!A:E,5,FALSE))</f>
        <v/>
      </c>
      <c r="N6670" s="7" t="str">
        <f>IF(VLOOKUP(D6670,'Resources Final'!A:F,6,FALSE)=0,"",VLOOKUP(D6670,'Resources Final'!A:F,6,FALSE))</f>
        <v/>
      </c>
      <c r="O6670" s="3" t="str">
        <f>IF(VLOOKUP(D6670,'Resources Final'!A:G,7,FALSE)=0,"",VLOOKUP(D6670,'Resources Final'!A:G,7,FALSE))</f>
        <v/>
      </c>
    </row>
    <row r="6671" spans="1:15" x14ac:dyDescent="0.2">
      <c r="A6671" s="11">
        <v>990</v>
      </c>
      <c r="B6671" s="11" t="str">
        <f t="shared" si="119"/>
        <v>Fred C. and Mary R. Koch Foundation_Mitchell, Andrew J20031000</v>
      </c>
      <c r="C6671" s="11" t="s">
        <v>4161</v>
      </c>
      <c r="D6671" s="11" t="s">
        <v>2494</v>
      </c>
      <c r="E6671" s="11" t="s">
        <v>2494</v>
      </c>
      <c r="F6671" s="4">
        <v>1000</v>
      </c>
      <c r="G6671" s="3">
        <v>2003</v>
      </c>
      <c r="H6671" s="3" t="s">
        <v>21</v>
      </c>
      <c r="I6671" s="12" t="s">
        <v>4170</v>
      </c>
      <c r="J6671" s="3">
        <v>102</v>
      </c>
      <c r="K6671" s="3" t="str">
        <f>IF(VLOOKUP(D6671,'Resources Final'!A:C,3,FALSE)=0,"",VLOOKUP(D6671,'Resources Final'!A:C,3,FALSE))</f>
        <v>Y</v>
      </c>
      <c r="L6671" s="3" t="str">
        <f>IF(VLOOKUP(D6671,'Resources Final'!A:D,4,FALSE)=0,"",VLOOKUP(D6671,'Resources Final'!A:D,4,FALSE))</f>
        <v/>
      </c>
      <c r="M6671" s="3" t="str">
        <f>IF(VLOOKUP(D6671,'Resources Final'!A:E,5,FALSE)=0,"",VLOOKUP(D6671,'Resources Final'!A:E,5,FALSE))</f>
        <v/>
      </c>
      <c r="N6671" s="7" t="str">
        <f>IF(VLOOKUP(D6671,'Resources Final'!A:F,6,FALSE)=0,"",VLOOKUP(D6671,'Resources Final'!A:F,6,FALSE))</f>
        <v/>
      </c>
      <c r="O6671" s="3" t="str">
        <f>IF(VLOOKUP(D6671,'Resources Final'!A:G,7,FALSE)=0,"",VLOOKUP(D6671,'Resources Final'!A:G,7,FALSE))</f>
        <v/>
      </c>
    </row>
    <row r="6672" spans="1:15" x14ac:dyDescent="0.2">
      <c r="A6672" s="11">
        <v>990</v>
      </c>
      <c r="B6672" s="11" t="str">
        <f t="shared" si="119"/>
        <v>Fred C. and Mary R. Koch Foundation_Neuerburg, Sarah20031000</v>
      </c>
      <c r="C6672" s="11" t="s">
        <v>4161</v>
      </c>
      <c r="D6672" s="11" t="s">
        <v>2644</v>
      </c>
      <c r="E6672" s="11" t="s">
        <v>2644</v>
      </c>
      <c r="F6672" s="4">
        <v>1000</v>
      </c>
      <c r="G6672" s="3">
        <v>2003</v>
      </c>
      <c r="H6672" s="3" t="s">
        <v>21</v>
      </c>
      <c r="I6672" s="12" t="s">
        <v>4162</v>
      </c>
      <c r="J6672" s="3">
        <v>103</v>
      </c>
      <c r="K6672" s="3" t="str">
        <f>IF(VLOOKUP(D6672,'Resources Final'!A:C,3,FALSE)=0,"",VLOOKUP(D6672,'Resources Final'!A:C,3,FALSE))</f>
        <v>Y</v>
      </c>
      <c r="L6672" s="3" t="str">
        <f>IF(VLOOKUP(D6672,'Resources Final'!A:D,4,FALSE)=0,"",VLOOKUP(D6672,'Resources Final'!A:D,4,FALSE))</f>
        <v/>
      </c>
      <c r="M6672" s="3" t="str">
        <f>IF(VLOOKUP(D6672,'Resources Final'!A:E,5,FALSE)=0,"",VLOOKUP(D6672,'Resources Final'!A:E,5,FALSE))</f>
        <v/>
      </c>
      <c r="N6672" s="7" t="str">
        <f>IF(VLOOKUP(D6672,'Resources Final'!A:F,6,FALSE)=0,"",VLOOKUP(D6672,'Resources Final'!A:F,6,FALSE))</f>
        <v/>
      </c>
      <c r="O6672" s="3" t="str">
        <f>IF(VLOOKUP(D6672,'Resources Final'!A:G,7,FALSE)=0,"",VLOOKUP(D6672,'Resources Final'!A:G,7,FALSE))</f>
        <v/>
      </c>
    </row>
    <row r="6673" spans="1:15" x14ac:dyDescent="0.2">
      <c r="A6673" s="11">
        <v>990</v>
      </c>
      <c r="B6673" s="11" t="str">
        <f t="shared" si="119"/>
        <v>Fred C. and Mary R. Koch Foundation_Neujahr, Ashley20031000</v>
      </c>
      <c r="C6673" s="11" t="s">
        <v>4161</v>
      </c>
      <c r="D6673" s="11" t="s">
        <v>2645</v>
      </c>
      <c r="E6673" s="11" t="s">
        <v>2645</v>
      </c>
      <c r="F6673" s="4">
        <v>1000</v>
      </c>
      <c r="G6673" s="3">
        <v>2003</v>
      </c>
      <c r="H6673" s="3" t="s">
        <v>21</v>
      </c>
      <c r="I6673" s="12" t="s">
        <v>4162</v>
      </c>
      <c r="J6673" s="3">
        <v>104</v>
      </c>
      <c r="K6673" s="3" t="str">
        <f>IF(VLOOKUP(D6673,'Resources Final'!A:C,3,FALSE)=0,"",VLOOKUP(D6673,'Resources Final'!A:C,3,FALSE))</f>
        <v>Y</v>
      </c>
      <c r="L6673" s="3" t="str">
        <f>IF(VLOOKUP(D6673,'Resources Final'!A:D,4,FALSE)=0,"",VLOOKUP(D6673,'Resources Final'!A:D,4,FALSE))</f>
        <v/>
      </c>
      <c r="M6673" s="3" t="str">
        <f>IF(VLOOKUP(D6673,'Resources Final'!A:E,5,FALSE)=0,"",VLOOKUP(D6673,'Resources Final'!A:E,5,FALSE))</f>
        <v/>
      </c>
      <c r="N6673" s="7" t="str">
        <f>IF(VLOOKUP(D6673,'Resources Final'!A:F,6,FALSE)=0,"",VLOOKUP(D6673,'Resources Final'!A:F,6,FALSE))</f>
        <v/>
      </c>
      <c r="O6673" s="3" t="str">
        <f>IF(VLOOKUP(D6673,'Resources Final'!A:G,7,FALSE)=0,"",VLOOKUP(D6673,'Resources Final'!A:G,7,FALSE))</f>
        <v/>
      </c>
    </row>
    <row r="6674" spans="1:15" x14ac:dyDescent="0.2">
      <c r="A6674" s="11">
        <v>990</v>
      </c>
      <c r="B6674" s="11" t="str">
        <f t="shared" si="119"/>
        <v>Fred C. and Mary R. Koch Foundation_Osman, Kristin20031000</v>
      </c>
      <c r="C6674" s="11" t="s">
        <v>4161</v>
      </c>
      <c r="D6674" s="11" t="s">
        <v>2754</v>
      </c>
      <c r="E6674" s="11" t="s">
        <v>2754</v>
      </c>
      <c r="F6674" s="4">
        <v>1000</v>
      </c>
      <c r="G6674" s="3">
        <v>2003</v>
      </c>
      <c r="H6674" s="3" t="s">
        <v>21</v>
      </c>
      <c r="I6674" s="12" t="s">
        <v>4162</v>
      </c>
      <c r="J6674" s="3">
        <v>105</v>
      </c>
      <c r="K6674" s="3" t="str">
        <f>IF(VLOOKUP(D6674,'Resources Final'!A:C,3,FALSE)=0,"",VLOOKUP(D6674,'Resources Final'!A:C,3,FALSE))</f>
        <v>Y</v>
      </c>
      <c r="L6674" s="3" t="str">
        <f>IF(VLOOKUP(D6674,'Resources Final'!A:D,4,FALSE)=0,"",VLOOKUP(D6674,'Resources Final'!A:D,4,FALSE))</f>
        <v/>
      </c>
      <c r="M6674" s="3" t="str">
        <f>IF(VLOOKUP(D6674,'Resources Final'!A:E,5,FALSE)=0,"",VLOOKUP(D6674,'Resources Final'!A:E,5,FALSE))</f>
        <v/>
      </c>
      <c r="N6674" s="7" t="str">
        <f>IF(VLOOKUP(D6674,'Resources Final'!A:F,6,FALSE)=0,"",VLOOKUP(D6674,'Resources Final'!A:F,6,FALSE))</f>
        <v/>
      </c>
      <c r="O6674" s="3" t="str">
        <f>IF(VLOOKUP(D6674,'Resources Final'!A:G,7,FALSE)=0,"",VLOOKUP(D6674,'Resources Final'!A:G,7,FALSE))</f>
        <v/>
      </c>
    </row>
    <row r="6675" spans="1:15" x14ac:dyDescent="0.2">
      <c r="A6675" s="11">
        <v>990</v>
      </c>
      <c r="B6675" s="11" t="str">
        <f t="shared" si="119"/>
        <v>Fred C. and Mary R. Koch Foundation_Oswald, Erich20031000</v>
      </c>
      <c r="C6675" s="11" t="s">
        <v>4161</v>
      </c>
      <c r="D6675" s="11" t="s">
        <v>2756</v>
      </c>
      <c r="E6675" s="11" t="s">
        <v>2756</v>
      </c>
      <c r="F6675" s="4">
        <v>1000</v>
      </c>
      <c r="G6675" s="3">
        <v>2003</v>
      </c>
      <c r="H6675" s="3" t="s">
        <v>21</v>
      </c>
      <c r="I6675" s="12" t="s">
        <v>4162</v>
      </c>
      <c r="J6675" s="3">
        <v>106</v>
      </c>
      <c r="K6675" s="3" t="str">
        <f>IF(VLOOKUP(D6675,'Resources Final'!A:C,3,FALSE)=0,"",VLOOKUP(D6675,'Resources Final'!A:C,3,FALSE))</f>
        <v>Y</v>
      </c>
      <c r="L6675" s="3" t="str">
        <f>IF(VLOOKUP(D6675,'Resources Final'!A:D,4,FALSE)=0,"",VLOOKUP(D6675,'Resources Final'!A:D,4,FALSE))</f>
        <v/>
      </c>
      <c r="M6675" s="3" t="str">
        <f>IF(VLOOKUP(D6675,'Resources Final'!A:E,5,FALSE)=0,"",VLOOKUP(D6675,'Resources Final'!A:E,5,FALSE))</f>
        <v/>
      </c>
      <c r="N6675" s="7" t="str">
        <f>IF(VLOOKUP(D6675,'Resources Final'!A:F,6,FALSE)=0,"",VLOOKUP(D6675,'Resources Final'!A:F,6,FALSE))</f>
        <v/>
      </c>
      <c r="O6675" s="3" t="str">
        <f>IF(VLOOKUP(D6675,'Resources Final'!A:G,7,FALSE)=0,"",VLOOKUP(D6675,'Resources Final'!A:G,7,FALSE))</f>
        <v/>
      </c>
    </row>
    <row r="6676" spans="1:15" x14ac:dyDescent="0.2">
      <c r="A6676" s="11">
        <v>990</v>
      </c>
      <c r="B6676" s="11" t="str">
        <f t="shared" si="119"/>
        <v>Fred C. and Mary R. Koch Foundation_Owens, Andrew20031000</v>
      </c>
      <c r="C6676" s="11" t="s">
        <v>4161</v>
      </c>
      <c r="D6676" s="11" t="s">
        <v>2765</v>
      </c>
      <c r="E6676" s="11" t="s">
        <v>2765</v>
      </c>
      <c r="F6676" s="4">
        <v>1000</v>
      </c>
      <c r="G6676" s="3">
        <v>2003</v>
      </c>
      <c r="H6676" s="3" t="s">
        <v>21</v>
      </c>
      <c r="I6676" s="12" t="s">
        <v>4162</v>
      </c>
      <c r="J6676" s="3">
        <v>107</v>
      </c>
      <c r="K6676" s="3" t="str">
        <f>IF(VLOOKUP(D6676,'Resources Final'!A:C,3,FALSE)=0,"",VLOOKUP(D6676,'Resources Final'!A:C,3,FALSE))</f>
        <v>Y</v>
      </c>
      <c r="L6676" s="3" t="str">
        <f>IF(VLOOKUP(D6676,'Resources Final'!A:D,4,FALSE)=0,"",VLOOKUP(D6676,'Resources Final'!A:D,4,FALSE))</f>
        <v/>
      </c>
      <c r="M6676" s="3" t="str">
        <f>IF(VLOOKUP(D6676,'Resources Final'!A:E,5,FALSE)=0,"",VLOOKUP(D6676,'Resources Final'!A:E,5,FALSE))</f>
        <v/>
      </c>
      <c r="N6676" s="7" t="str">
        <f>IF(VLOOKUP(D6676,'Resources Final'!A:F,6,FALSE)=0,"",VLOOKUP(D6676,'Resources Final'!A:F,6,FALSE))</f>
        <v/>
      </c>
      <c r="O6676" s="3" t="str">
        <f>IF(VLOOKUP(D6676,'Resources Final'!A:G,7,FALSE)=0,"",VLOOKUP(D6676,'Resources Final'!A:G,7,FALSE))</f>
        <v/>
      </c>
    </row>
    <row r="6677" spans="1:15" x14ac:dyDescent="0.2">
      <c r="A6677" s="11">
        <v>990</v>
      </c>
      <c r="B6677" s="11" t="str">
        <f t="shared" si="119"/>
        <v>Fred C. and Mary R. Koch Foundation_Parsons, Blake20031000</v>
      </c>
      <c r="C6677" s="11" t="s">
        <v>4161</v>
      </c>
      <c r="D6677" s="11" t="s">
        <v>2808</v>
      </c>
      <c r="E6677" s="11" t="s">
        <v>2808</v>
      </c>
      <c r="F6677" s="4">
        <v>1000</v>
      </c>
      <c r="G6677" s="3">
        <v>2003</v>
      </c>
      <c r="H6677" s="3" t="s">
        <v>21</v>
      </c>
      <c r="I6677" s="12" t="s">
        <v>4162</v>
      </c>
      <c r="J6677" s="3">
        <v>108</v>
      </c>
      <c r="K6677" s="3" t="str">
        <f>IF(VLOOKUP(D6677,'Resources Final'!A:C,3,FALSE)=0,"",VLOOKUP(D6677,'Resources Final'!A:C,3,FALSE))</f>
        <v>Y</v>
      </c>
      <c r="L6677" s="3" t="str">
        <f>IF(VLOOKUP(D6677,'Resources Final'!A:D,4,FALSE)=0,"",VLOOKUP(D6677,'Resources Final'!A:D,4,FALSE))</f>
        <v/>
      </c>
      <c r="M6677" s="3" t="str">
        <f>IF(VLOOKUP(D6677,'Resources Final'!A:E,5,FALSE)=0,"",VLOOKUP(D6677,'Resources Final'!A:E,5,FALSE))</f>
        <v/>
      </c>
      <c r="N6677" s="7" t="str">
        <f>IF(VLOOKUP(D6677,'Resources Final'!A:F,6,FALSE)=0,"",VLOOKUP(D6677,'Resources Final'!A:F,6,FALSE))</f>
        <v/>
      </c>
      <c r="O6677" s="3" t="str">
        <f>IF(VLOOKUP(D6677,'Resources Final'!A:G,7,FALSE)=0,"",VLOOKUP(D6677,'Resources Final'!A:G,7,FALSE))</f>
        <v/>
      </c>
    </row>
    <row r="6678" spans="1:15" x14ac:dyDescent="0.2">
      <c r="A6678" s="11">
        <v>990</v>
      </c>
      <c r="B6678" s="11" t="str">
        <f t="shared" si="119"/>
        <v>Fred C. and Mary R. Koch Foundation_Peltier, Kyle20031000</v>
      </c>
      <c r="C6678" s="11" t="s">
        <v>4161</v>
      </c>
      <c r="D6678" s="11" t="s">
        <v>2826</v>
      </c>
      <c r="E6678" s="11" t="s">
        <v>2826</v>
      </c>
      <c r="F6678" s="4">
        <v>1000</v>
      </c>
      <c r="G6678" s="3">
        <v>2003</v>
      </c>
      <c r="H6678" s="3" t="s">
        <v>21</v>
      </c>
      <c r="I6678" s="12" t="s">
        <v>4162</v>
      </c>
      <c r="J6678" s="3">
        <v>109</v>
      </c>
      <c r="K6678" s="3" t="str">
        <f>IF(VLOOKUP(D6678,'Resources Final'!A:C,3,FALSE)=0,"",VLOOKUP(D6678,'Resources Final'!A:C,3,FALSE))</f>
        <v>Y</v>
      </c>
      <c r="L6678" s="3" t="str">
        <f>IF(VLOOKUP(D6678,'Resources Final'!A:D,4,FALSE)=0,"",VLOOKUP(D6678,'Resources Final'!A:D,4,FALSE))</f>
        <v/>
      </c>
      <c r="M6678" s="3" t="str">
        <f>IF(VLOOKUP(D6678,'Resources Final'!A:E,5,FALSE)=0,"",VLOOKUP(D6678,'Resources Final'!A:E,5,FALSE))</f>
        <v/>
      </c>
      <c r="N6678" s="7" t="str">
        <f>IF(VLOOKUP(D6678,'Resources Final'!A:F,6,FALSE)=0,"",VLOOKUP(D6678,'Resources Final'!A:F,6,FALSE))</f>
        <v/>
      </c>
      <c r="O6678" s="3" t="str">
        <f>IF(VLOOKUP(D6678,'Resources Final'!A:G,7,FALSE)=0,"",VLOOKUP(D6678,'Resources Final'!A:G,7,FALSE))</f>
        <v/>
      </c>
    </row>
    <row r="6679" spans="1:15" x14ac:dyDescent="0.2">
      <c r="A6679" s="11">
        <v>990</v>
      </c>
      <c r="B6679" s="11" t="str">
        <f t="shared" si="119"/>
        <v>Fred C. and Mary R. Koch Foundation_Perez, Lisbet20031000</v>
      </c>
      <c r="C6679" s="11" t="s">
        <v>4161</v>
      </c>
      <c r="D6679" s="11" t="s">
        <v>2838</v>
      </c>
      <c r="E6679" s="11" t="s">
        <v>2838</v>
      </c>
      <c r="F6679" s="4">
        <v>1000</v>
      </c>
      <c r="G6679" s="3">
        <v>2003</v>
      </c>
      <c r="H6679" s="3" t="s">
        <v>21</v>
      </c>
      <c r="I6679" s="12" t="s">
        <v>4162</v>
      </c>
      <c r="J6679" s="3">
        <v>110</v>
      </c>
      <c r="K6679" s="3" t="str">
        <f>IF(VLOOKUP(D6679,'Resources Final'!A:C,3,FALSE)=0,"",VLOOKUP(D6679,'Resources Final'!A:C,3,FALSE))</f>
        <v>Y</v>
      </c>
      <c r="L6679" s="3" t="str">
        <f>IF(VLOOKUP(D6679,'Resources Final'!A:D,4,FALSE)=0,"",VLOOKUP(D6679,'Resources Final'!A:D,4,FALSE))</f>
        <v/>
      </c>
      <c r="M6679" s="3" t="str">
        <f>IF(VLOOKUP(D6679,'Resources Final'!A:E,5,FALSE)=0,"",VLOOKUP(D6679,'Resources Final'!A:E,5,FALSE))</f>
        <v/>
      </c>
      <c r="N6679" s="7" t="str">
        <f>IF(VLOOKUP(D6679,'Resources Final'!A:F,6,FALSE)=0,"",VLOOKUP(D6679,'Resources Final'!A:F,6,FALSE))</f>
        <v/>
      </c>
      <c r="O6679" s="3" t="str">
        <f>IF(VLOOKUP(D6679,'Resources Final'!A:G,7,FALSE)=0,"",VLOOKUP(D6679,'Resources Final'!A:G,7,FALSE))</f>
        <v/>
      </c>
    </row>
    <row r="6680" spans="1:15" x14ac:dyDescent="0.2">
      <c r="A6680" s="11">
        <v>990</v>
      </c>
      <c r="B6680" s="11" t="str">
        <f t="shared" si="119"/>
        <v>Fred C. and Mary R. Koch Foundation_Ratliff, Jennifer20031000</v>
      </c>
      <c r="C6680" s="11" t="s">
        <v>4161</v>
      </c>
      <c r="D6680" s="11" t="s">
        <v>2993</v>
      </c>
      <c r="E6680" s="11" t="s">
        <v>2993</v>
      </c>
      <c r="F6680" s="4">
        <v>1000</v>
      </c>
      <c r="G6680" s="3">
        <v>2003</v>
      </c>
      <c r="H6680" s="3" t="s">
        <v>21</v>
      </c>
      <c r="I6680" s="12" t="s">
        <v>4162</v>
      </c>
      <c r="J6680" s="3">
        <v>111</v>
      </c>
      <c r="K6680" s="3" t="str">
        <f>IF(VLOOKUP(D6680,'Resources Final'!A:C,3,FALSE)=0,"",VLOOKUP(D6680,'Resources Final'!A:C,3,FALSE))</f>
        <v>Y</v>
      </c>
      <c r="L6680" s="3" t="str">
        <f>IF(VLOOKUP(D6680,'Resources Final'!A:D,4,FALSE)=0,"",VLOOKUP(D6680,'Resources Final'!A:D,4,FALSE))</f>
        <v/>
      </c>
      <c r="M6680" s="3" t="str">
        <f>IF(VLOOKUP(D6680,'Resources Final'!A:E,5,FALSE)=0,"",VLOOKUP(D6680,'Resources Final'!A:E,5,FALSE))</f>
        <v/>
      </c>
      <c r="N6680" s="7" t="str">
        <f>IF(VLOOKUP(D6680,'Resources Final'!A:F,6,FALSE)=0,"",VLOOKUP(D6680,'Resources Final'!A:F,6,FALSE))</f>
        <v/>
      </c>
      <c r="O6680" s="3" t="str">
        <f>IF(VLOOKUP(D6680,'Resources Final'!A:G,7,FALSE)=0,"",VLOOKUP(D6680,'Resources Final'!A:G,7,FALSE))</f>
        <v/>
      </c>
    </row>
    <row r="6681" spans="1:15" x14ac:dyDescent="0.2">
      <c r="A6681" s="11">
        <v>990</v>
      </c>
      <c r="B6681" s="11" t="str">
        <f t="shared" si="119"/>
        <v>Fred C. and Mary R. Koch Foundation_Rethwisch, Alison20031000</v>
      </c>
      <c r="C6681" s="11" t="s">
        <v>4161</v>
      </c>
      <c r="D6681" s="11" t="s">
        <v>3046</v>
      </c>
      <c r="E6681" s="11" t="s">
        <v>3046</v>
      </c>
      <c r="F6681" s="4">
        <v>1000</v>
      </c>
      <c r="G6681" s="3">
        <v>2003</v>
      </c>
      <c r="H6681" s="3" t="s">
        <v>21</v>
      </c>
      <c r="I6681" s="12" t="s">
        <v>4162</v>
      </c>
      <c r="J6681" s="3">
        <v>112</v>
      </c>
      <c r="K6681" s="3" t="str">
        <f>IF(VLOOKUP(D6681,'Resources Final'!A:C,3,FALSE)=0,"",VLOOKUP(D6681,'Resources Final'!A:C,3,FALSE))</f>
        <v>Y</v>
      </c>
      <c r="L6681" s="3" t="str">
        <f>IF(VLOOKUP(D6681,'Resources Final'!A:D,4,FALSE)=0,"",VLOOKUP(D6681,'Resources Final'!A:D,4,FALSE))</f>
        <v/>
      </c>
      <c r="M6681" s="3" t="str">
        <f>IF(VLOOKUP(D6681,'Resources Final'!A:E,5,FALSE)=0,"",VLOOKUP(D6681,'Resources Final'!A:E,5,FALSE))</f>
        <v/>
      </c>
      <c r="N6681" s="7" t="str">
        <f>IF(VLOOKUP(D6681,'Resources Final'!A:F,6,FALSE)=0,"",VLOOKUP(D6681,'Resources Final'!A:F,6,FALSE))</f>
        <v/>
      </c>
      <c r="O6681" s="3" t="str">
        <f>IF(VLOOKUP(D6681,'Resources Final'!A:G,7,FALSE)=0,"",VLOOKUP(D6681,'Resources Final'!A:G,7,FALSE))</f>
        <v/>
      </c>
    </row>
    <row r="6682" spans="1:15" x14ac:dyDescent="0.2">
      <c r="A6682" s="11">
        <v>990</v>
      </c>
      <c r="B6682" s="11" t="str">
        <f t="shared" si="119"/>
        <v>Fred C. and Mary R. Koch Foundation_Robison, Jessica20031000</v>
      </c>
      <c r="C6682" s="11" t="s">
        <v>4161</v>
      </c>
      <c r="D6682" s="11" t="s">
        <v>3088</v>
      </c>
      <c r="E6682" s="11" t="s">
        <v>3088</v>
      </c>
      <c r="F6682" s="4">
        <v>1000</v>
      </c>
      <c r="G6682" s="3">
        <v>2003</v>
      </c>
      <c r="H6682" s="3" t="s">
        <v>21</v>
      </c>
      <c r="I6682" s="12" t="s">
        <v>4162</v>
      </c>
      <c r="J6682" s="3">
        <v>113</v>
      </c>
      <c r="K6682" s="3" t="str">
        <f>IF(VLOOKUP(D6682,'Resources Final'!A:C,3,FALSE)=0,"",VLOOKUP(D6682,'Resources Final'!A:C,3,FALSE))</f>
        <v>Y</v>
      </c>
      <c r="L6682" s="3" t="str">
        <f>IF(VLOOKUP(D6682,'Resources Final'!A:D,4,FALSE)=0,"",VLOOKUP(D6682,'Resources Final'!A:D,4,FALSE))</f>
        <v/>
      </c>
      <c r="M6682" s="3" t="str">
        <f>IF(VLOOKUP(D6682,'Resources Final'!A:E,5,FALSE)=0,"",VLOOKUP(D6682,'Resources Final'!A:E,5,FALSE))</f>
        <v/>
      </c>
      <c r="N6682" s="7" t="str">
        <f>IF(VLOOKUP(D6682,'Resources Final'!A:F,6,FALSE)=0,"",VLOOKUP(D6682,'Resources Final'!A:F,6,FALSE))</f>
        <v/>
      </c>
      <c r="O6682" s="3" t="str">
        <f>IF(VLOOKUP(D6682,'Resources Final'!A:G,7,FALSE)=0,"",VLOOKUP(D6682,'Resources Final'!A:G,7,FALSE))</f>
        <v/>
      </c>
    </row>
    <row r="6683" spans="1:15" x14ac:dyDescent="0.2">
      <c r="A6683" s="11">
        <v>990</v>
      </c>
      <c r="B6683" s="11" t="str">
        <f t="shared" si="119"/>
        <v>Fred C. and Mary R. Koch Foundation_Robles, Francisco20031000</v>
      </c>
      <c r="C6683" s="11" t="s">
        <v>4161</v>
      </c>
      <c r="D6683" s="11" t="s">
        <v>3089</v>
      </c>
      <c r="E6683" s="11" t="s">
        <v>3089</v>
      </c>
      <c r="F6683" s="4">
        <v>1000</v>
      </c>
      <c r="G6683" s="3">
        <v>2003</v>
      </c>
      <c r="H6683" s="3" t="s">
        <v>21</v>
      </c>
      <c r="I6683" s="12" t="s">
        <v>4162</v>
      </c>
      <c r="J6683" s="3">
        <v>114</v>
      </c>
      <c r="K6683" s="3" t="str">
        <f>IF(VLOOKUP(D6683,'Resources Final'!A:C,3,FALSE)=0,"",VLOOKUP(D6683,'Resources Final'!A:C,3,FALSE))</f>
        <v>Y</v>
      </c>
      <c r="L6683" s="3" t="str">
        <f>IF(VLOOKUP(D6683,'Resources Final'!A:D,4,FALSE)=0,"",VLOOKUP(D6683,'Resources Final'!A:D,4,FALSE))</f>
        <v/>
      </c>
      <c r="M6683" s="3" t="str">
        <f>IF(VLOOKUP(D6683,'Resources Final'!A:E,5,FALSE)=0,"",VLOOKUP(D6683,'Resources Final'!A:E,5,FALSE))</f>
        <v/>
      </c>
      <c r="N6683" s="7" t="str">
        <f>IF(VLOOKUP(D6683,'Resources Final'!A:F,6,FALSE)=0,"",VLOOKUP(D6683,'Resources Final'!A:F,6,FALSE))</f>
        <v/>
      </c>
      <c r="O6683" s="3" t="str">
        <f>IF(VLOOKUP(D6683,'Resources Final'!A:G,7,FALSE)=0,"",VLOOKUP(D6683,'Resources Final'!A:G,7,FALSE))</f>
        <v/>
      </c>
    </row>
    <row r="6684" spans="1:15" x14ac:dyDescent="0.2">
      <c r="A6684" s="11">
        <v>990</v>
      </c>
      <c r="B6684" s="11" t="str">
        <f t="shared" si="119"/>
        <v>Fred C. and Mary R. Koch Foundation_Rodriguez, III, Martin20031000</v>
      </c>
      <c r="C6684" s="11" t="s">
        <v>4161</v>
      </c>
      <c r="D6684" s="11" t="s">
        <v>3100</v>
      </c>
      <c r="E6684" s="11" t="s">
        <v>3100</v>
      </c>
      <c r="F6684" s="4">
        <v>1000</v>
      </c>
      <c r="G6684" s="3">
        <v>2003</v>
      </c>
      <c r="H6684" s="3" t="s">
        <v>21</v>
      </c>
      <c r="I6684" s="12" t="s">
        <v>4162</v>
      </c>
      <c r="J6684" s="3">
        <v>115</v>
      </c>
      <c r="K6684" s="3" t="str">
        <f>IF(VLOOKUP(D6684,'Resources Final'!A:C,3,FALSE)=0,"",VLOOKUP(D6684,'Resources Final'!A:C,3,FALSE))</f>
        <v>Y</v>
      </c>
      <c r="L6684" s="3" t="str">
        <f>IF(VLOOKUP(D6684,'Resources Final'!A:D,4,FALSE)=0,"",VLOOKUP(D6684,'Resources Final'!A:D,4,FALSE))</f>
        <v/>
      </c>
      <c r="M6684" s="3" t="str">
        <f>IF(VLOOKUP(D6684,'Resources Final'!A:E,5,FALSE)=0,"",VLOOKUP(D6684,'Resources Final'!A:E,5,FALSE))</f>
        <v/>
      </c>
      <c r="N6684" s="7" t="str">
        <f>IF(VLOOKUP(D6684,'Resources Final'!A:F,6,FALSE)=0,"",VLOOKUP(D6684,'Resources Final'!A:F,6,FALSE))</f>
        <v/>
      </c>
      <c r="O6684" s="3" t="str">
        <f>IF(VLOOKUP(D6684,'Resources Final'!A:G,7,FALSE)=0,"",VLOOKUP(D6684,'Resources Final'!A:G,7,FALSE))</f>
        <v/>
      </c>
    </row>
    <row r="6685" spans="1:15" x14ac:dyDescent="0.2">
      <c r="A6685" s="11">
        <v>990</v>
      </c>
      <c r="B6685" s="11" t="str">
        <f t="shared" si="119"/>
        <v>Fred C. and Mary R. Koch Foundation_Rogers, Jeremy20031000</v>
      </c>
      <c r="C6685" s="11" t="s">
        <v>4161</v>
      </c>
      <c r="D6685" s="11" t="s">
        <v>3106</v>
      </c>
      <c r="E6685" s="11" t="s">
        <v>3106</v>
      </c>
      <c r="F6685" s="4">
        <v>1000</v>
      </c>
      <c r="G6685" s="3">
        <v>2003</v>
      </c>
      <c r="H6685" s="3" t="s">
        <v>21</v>
      </c>
      <c r="I6685" s="12" t="s">
        <v>4162</v>
      </c>
      <c r="J6685" s="3">
        <v>116</v>
      </c>
      <c r="K6685" s="3" t="str">
        <f>IF(VLOOKUP(D6685,'Resources Final'!A:C,3,FALSE)=0,"",VLOOKUP(D6685,'Resources Final'!A:C,3,FALSE))</f>
        <v>Y</v>
      </c>
      <c r="L6685" s="3" t="str">
        <f>IF(VLOOKUP(D6685,'Resources Final'!A:D,4,FALSE)=0,"",VLOOKUP(D6685,'Resources Final'!A:D,4,FALSE))</f>
        <v/>
      </c>
      <c r="M6685" s="3" t="str">
        <f>IF(VLOOKUP(D6685,'Resources Final'!A:E,5,FALSE)=0,"",VLOOKUP(D6685,'Resources Final'!A:E,5,FALSE))</f>
        <v/>
      </c>
      <c r="N6685" s="7" t="str">
        <f>IF(VLOOKUP(D6685,'Resources Final'!A:F,6,FALSE)=0,"",VLOOKUP(D6685,'Resources Final'!A:F,6,FALSE))</f>
        <v/>
      </c>
      <c r="O6685" s="3" t="str">
        <f>IF(VLOOKUP(D6685,'Resources Final'!A:G,7,FALSE)=0,"",VLOOKUP(D6685,'Resources Final'!A:G,7,FALSE))</f>
        <v/>
      </c>
    </row>
    <row r="6686" spans="1:15" x14ac:dyDescent="0.2">
      <c r="A6686" s="11">
        <v>990</v>
      </c>
      <c r="B6686" s="11" t="str">
        <f t="shared" si="119"/>
        <v>Fred C. and Mary R. Koch Foundation_Ryans, Camille20031000</v>
      </c>
      <c r="C6686" s="11" t="s">
        <v>4161</v>
      </c>
      <c r="D6686" s="11" t="s">
        <v>3157</v>
      </c>
      <c r="E6686" s="11" t="s">
        <v>3157</v>
      </c>
      <c r="F6686" s="4">
        <v>1000</v>
      </c>
      <c r="G6686" s="3">
        <v>2003</v>
      </c>
      <c r="H6686" s="3" t="s">
        <v>21</v>
      </c>
      <c r="I6686" s="12" t="s">
        <v>4162</v>
      </c>
      <c r="J6686" s="3">
        <v>117</v>
      </c>
      <c r="K6686" s="3" t="str">
        <f>IF(VLOOKUP(D6686,'Resources Final'!A:C,3,FALSE)=0,"",VLOOKUP(D6686,'Resources Final'!A:C,3,FALSE))</f>
        <v>Y</v>
      </c>
      <c r="L6686" s="3" t="str">
        <f>IF(VLOOKUP(D6686,'Resources Final'!A:D,4,FALSE)=0,"",VLOOKUP(D6686,'Resources Final'!A:D,4,FALSE))</f>
        <v/>
      </c>
      <c r="M6686" s="3" t="str">
        <f>IF(VLOOKUP(D6686,'Resources Final'!A:E,5,FALSE)=0,"",VLOOKUP(D6686,'Resources Final'!A:E,5,FALSE))</f>
        <v/>
      </c>
      <c r="N6686" s="7" t="str">
        <f>IF(VLOOKUP(D6686,'Resources Final'!A:F,6,FALSE)=0,"",VLOOKUP(D6686,'Resources Final'!A:F,6,FALSE))</f>
        <v/>
      </c>
      <c r="O6686" s="3" t="str">
        <f>IF(VLOOKUP(D6686,'Resources Final'!A:G,7,FALSE)=0,"",VLOOKUP(D6686,'Resources Final'!A:G,7,FALSE))</f>
        <v/>
      </c>
    </row>
    <row r="6687" spans="1:15" x14ac:dyDescent="0.2">
      <c r="A6687" s="11">
        <v>990</v>
      </c>
      <c r="B6687" s="11" t="str">
        <f t="shared" si="119"/>
        <v>Fred C. and Mary R. Koch Foundation_Sanders, Christine20031000</v>
      </c>
      <c r="C6687" s="11" t="s">
        <v>4161</v>
      </c>
      <c r="D6687" s="11" t="s">
        <v>3227</v>
      </c>
      <c r="E6687" s="11" t="s">
        <v>3227</v>
      </c>
      <c r="F6687" s="4">
        <v>1000</v>
      </c>
      <c r="G6687" s="3">
        <v>2003</v>
      </c>
      <c r="H6687" s="3" t="s">
        <v>21</v>
      </c>
      <c r="I6687" s="12" t="s">
        <v>4162</v>
      </c>
      <c r="J6687" s="3">
        <v>118</v>
      </c>
      <c r="K6687" s="3" t="str">
        <f>IF(VLOOKUP(D6687,'Resources Final'!A:C,3,FALSE)=0,"",VLOOKUP(D6687,'Resources Final'!A:C,3,FALSE))</f>
        <v>Y</v>
      </c>
      <c r="L6687" s="3" t="str">
        <f>IF(VLOOKUP(D6687,'Resources Final'!A:D,4,FALSE)=0,"",VLOOKUP(D6687,'Resources Final'!A:D,4,FALSE))</f>
        <v/>
      </c>
      <c r="M6687" s="3" t="str">
        <f>IF(VLOOKUP(D6687,'Resources Final'!A:E,5,FALSE)=0,"",VLOOKUP(D6687,'Resources Final'!A:E,5,FALSE))</f>
        <v/>
      </c>
      <c r="N6687" s="7" t="str">
        <f>IF(VLOOKUP(D6687,'Resources Final'!A:F,6,FALSE)=0,"",VLOOKUP(D6687,'Resources Final'!A:F,6,FALSE))</f>
        <v/>
      </c>
      <c r="O6687" s="3" t="str">
        <f>IF(VLOOKUP(D6687,'Resources Final'!A:G,7,FALSE)=0,"",VLOOKUP(D6687,'Resources Final'!A:G,7,FALSE))</f>
        <v/>
      </c>
    </row>
    <row r="6688" spans="1:15" x14ac:dyDescent="0.2">
      <c r="A6688" s="11">
        <v>990</v>
      </c>
      <c r="B6688" s="11" t="str">
        <f t="shared" si="119"/>
        <v>Fred C. and Mary R. Koch Foundation_Sederstein, Brent20031000</v>
      </c>
      <c r="C6688" s="11" t="s">
        <v>4161</v>
      </c>
      <c r="D6688" s="11" t="s">
        <v>3275</v>
      </c>
      <c r="E6688" s="11" t="s">
        <v>3275</v>
      </c>
      <c r="F6688" s="4">
        <v>1000</v>
      </c>
      <c r="G6688" s="3">
        <v>2003</v>
      </c>
      <c r="H6688" s="3" t="s">
        <v>21</v>
      </c>
      <c r="I6688" s="12" t="s">
        <v>4162</v>
      </c>
      <c r="J6688" s="3">
        <v>119</v>
      </c>
      <c r="K6688" s="3" t="str">
        <f>IF(VLOOKUP(D6688,'Resources Final'!A:C,3,FALSE)=0,"",VLOOKUP(D6688,'Resources Final'!A:C,3,FALSE))</f>
        <v>Y</v>
      </c>
      <c r="L6688" s="3" t="str">
        <f>IF(VLOOKUP(D6688,'Resources Final'!A:D,4,FALSE)=0,"",VLOOKUP(D6688,'Resources Final'!A:D,4,FALSE))</f>
        <v/>
      </c>
      <c r="M6688" s="3" t="str">
        <f>IF(VLOOKUP(D6688,'Resources Final'!A:E,5,FALSE)=0,"",VLOOKUP(D6688,'Resources Final'!A:E,5,FALSE))</f>
        <v/>
      </c>
      <c r="N6688" s="7" t="str">
        <f>IF(VLOOKUP(D6688,'Resources Final'!A:F,6,FALSE)=0,"",VLOOKUP(D6688,'Resources Final'!A:F,6,FALSE))</f>
        <v/>
      </c>
      <c r="O6688" s="3" t="str">
        <f>IF(VLOOKUP(D6688,'Resources Final'!A:G,7,FALSE)=0,"",VLOOKUP(D6688,'Resources Final'!A:G,7,FALSE))</f>
        <v/>
      </c>
    </row>
    <row r="6689" spans="1:15" x14ac:dyDescent="0.2">
      <c r="A6689" s="11">
        <v>990</v>
      </c>
      <c r="B6689" s="11" t="str">
        <f t="shared" si="119"/>
        <v>Fred C. and Mary R. Koch Foundation_Shaad, Jason20031000</v>
      </c>
      <c r="C6689" s="11" t="s">
        <v>4161</v>
      </c>
      <c r="D6689" s="11" t="s">
        <v>3288</v>
      </c>
      <c r="E6689" s="11" t="s">
        <v>3288</v>
      </c>
      <c r="F6689" s="4">
        <v>1000</v>
      </c>
      <c r="G6689" s="3">
        <v>2003</v>
      </c>
      <c r="H6689" s="3" t="s">
        <v>21</v>
      </c>
      <c r="I6689" s="12" t="s">
        <v>4162</v>
      </c>
      <c r="J6689" s="3">
        <v>120</v>
      </c>
      <c r="K6689" s="3" t="str">
        <f>IF(VLOOKUP(D6689,'Resources Final'!A:C,3,FALSE)=0,"",VLOOKUP(D6689,'Resources Final'!A:C,3,FALSE))</f>
        <v>Y</v>
      </c>
      <c r="L6689" s="3" t="str">
        <f>IF(VLOOKUP(D6689,'Resources Final'!A:D,4,FALSE)=0,"",VLOOKUP(D6689,'Resources Final'!A:D,4,FALSE))</f>
        <v/>
      </c>
      <c r="M6689" s="3" t="str">
        <f>IF(VLOOKUP(D6689,'Resources Final'!A:E,5,FALSE)=0,"",VLOOKUP(D6689,'Resources Final'!A:E,5,FALSE))</f>
        <v/>
      </c>
      <c r="N6689" s="7" t="str">
        <f>IF(VLOOKUP(D6689,'Resources Final'!A:F,6,FALSE)=0,"",VLOOKUP(D6689,'Resources Final'!A:F,6,FALSE))</f>
        <v/>
      </c>
      <c r="O6689" s="3" t="str">
        <f>IF(VLOOKUP(D6689,'Resources Final'!A:G,7,FALSE)=0,"",VLOOKUP(D6689,'Resources Final'!A:G,7,FALSE))</f>
        <v/>
      </c>
    </row>
    <row r="6690" spans="1:15" x14ac:dyDescent="0.2">
      <c r="A6690" s="11">
        <v>990</v>
      </c>
      <c r="B6690" s="11" t="str">
        <f t="shared" si="119"/>
        <v>Fred C. and Mary R. Koch Foundation_Smith, Matthew20031000</v>
      </c>
      <c r="C6690" s="11" t="s">
        <v>4161</v>
      </c>
      <c r="D6690" s="11" t="s">
        <v>3341</v>
      </c>
      <c r="E6690" s="11" t="s">
        <v>3341</v>
      </c>
      <c r="F6690" s="4">
        <v>1000</v>
      </c>
      <c r="G6690" s="3">
        <v>2003</v>
      </c>
      <c r="H6690" s="3" t="s">
        <v>21</v>
      </c>
      <c r="I6690" s="12" t="s">
        <v>4162</v>
      </c>
      <c r="J6690" s="3">
        <v>121</v>
      </c>
      <c r="K6690" s="3" t="str">
        <f>IF(VLOOKUP(D6690,'Resources Final'!A:C,3,FALSE)=0,"",VLOOKUP(D6690,'Resources Final'!A:C,3,FALSE))</f>
        <v>Y</v>
      </c>
      <c r="L6690" s="3" t="str">
        <f>IF(VLOOKUP(D6690,'Resources Final'!A:D,4,FALSE)=0,"",VLOOKUP(D6690,'Resources Final'!A:D,4,FALSE))</f>
        <v/>
      </c>
      <c r="M6690" s="3" t="str">
        <f>IF(VLOOKUP(D6690,'Resources Final'!A:E,5,FALSE)=0,"",VLOOKUP(D6690,'Resources Final'!A:E,5,FALSE))</f>
        <v/>
      </c>
      <c r="N6690" s="7" t="str">
        <f>IF(VLOOKUP(D6690,'Resources Final'!A:F,6,FALSE)=0,"",VLOOKUP(D6690,'Resources Final'!A:F,6,FALSE))</f>
        <v/>
      </c>
      <c r="O6690" s="3" t="str">
        <f>IF(VLOOKUP(D6690,'Resources Final'!A:G,7,FALSE)=0,"",VLOOKUP(D6690,'Resources Final'!A:G,7,FALSE))</f>
        <v/>
      </c>
    </row>
    <row r="6691" spans="1:15" x14ac:dyDescent="0.2">
      <c r="A6691" s="11">
        <v>990</v>
      </c>
      <c r="B6691" s="11" t="str">
        <f t="shared" si="119"/>
        <v>Fred C. and Mary R. Koch Foundation_Spencer, Julia20031000</v>
      </c>
      <c r="C6691" s="11" t="s">
        <v>4161</v>
      </c>
      <c r="D6691" s="11" t="s">
        <v>3381</v>
      </c>
      <c r="E6691" s="11" t="s">
        <v>3381</v>
      </c>
      <c r="F6691" s="4">
        <v>1000</v>
      </c>
      <c r="G6691" s="3">
        <v>2003</v>
      </c>
      <c r="H6691" s="3" t="s">
        <v>21</v>
      </c>
      <c r="I6691" s="12" t="s">
        <v>4162</v>
      </c>
      <c r="J6691" s="3">
        <v>122</v>
      </c>
      <c r="K6691" s="3" t="str">
        <f>IF(VLOOKUP(D6691,'Resources Final'!A:C,3,FALSE)=0,"",VLOOKUP(D6691,'Resources Final'!A:C,3,FALSE))</f>
        <v>Y</v>
      </c>
      <c r="L6691" s="3" t="str">
        <f>IF(VLOOKUP(D6691,'Resources Final'!A:D,4,FALSE)=0,"",VLOOKUP(D6691,'Resources Final'!A:D,4,FALSE))</f>
        <v/>
      </c>
      <c r="M6691" s="3" t="str">
        <f>IF(VLOOKUP(D6691,'Resources Final'!A:E,5,FALSE)=0,"",VLOOKUP(D6691,'Resources Final'!A:E,5,FALSE))</f>
        <v/>
      </c>
      <c r="N6691" s="7" t="str">
        <f>IF(VLOOKUP(D6691,'Resources Final'!A:F,6,FALSE)=0,"",VLOOKUP(D6691,'Resources Final'!A:F,6,FALSE))</f>
        <v/>
      </c>
      <c r="O6691" s="3" t="str">
        <f>IF(VLOOKUP(D6691,'Resources Final'!A:G,7,FALSE)=0,"",VLOOKUP(D6691,'Resources Final'!A:G,7,FALSE))</f>
        <v/>
      </c>
    </row>
    <row r="6692" spans="1:15" x14ac:dyDescent="0.2">
      <c r="A6692" s="11">
        <v>990</v>
      </c>
      <c r="B6692" s="11" t="str">
        <f t="shared" si="119"/>
        <v>Fred C. and Mary R. Koch Foundation_Stach, Laurie20031000</v>
      </c>
      <c r="C6692" s="11" t="s">
        <v>4161</v>
      </c>
      <c r="D6692" s="11" t="s">
        <v>3409</v>
      </c>
      <c r="E6692" s="11" t="s">
        <v>3409</v>
      </c>
      <c r="F6692" s="4">
        <v>1000</v>
      </c>
      <c r="G6692" s="3">
        <v>2003</v>
      </c>
      <c r="H6692" s="3" t="s">
        <v>21</v>
      </c>
      <c r="I6692" s="12" t="s">
        <v>4162</v>
      </c>
      <c r="J6692" s="3">
        <v>123</v>
      </c>
      <c r="K6692" s="3" t="str">
        <f>IF(VLOOKUP(D6692,'Resources Final'!A:C,3,FALSE)=0,"",VLOOKUP(D6692,'Resources Final'!A:C,3,FALSE))</f>
        <v>Y</v>
      </c>
      <c r="L6692" s="3" t="str">
        <f>IF(VLOOKUP(D6692,'Resources Final'!A:D,4,FALSE)=0,"",VLOOKUP(D6692,'Resources Final'!A:D,4,FALSE))</f>
        <v/>
      </c>
      <c r="M6692" s="3" t="str">
        <f>IF(VLOOKUP(D6692,'Resources Final'!A:E,5,FALSE)=0,"",VLOOKUP(D6692,'Resources Final'!A:E,5,FALSE))</f>
        <v/>
      </c>
      <c r="N6692" s="7" t="str">
        <f>IF(VLOOKUP(D6692,'Resources Final'!A:F,6,FALSE)=0,"",VLOOKUP(D6692,'Resources Final'!A:F,6,FALSE))</f>
        <v/>
      </c>
      <c r="O6692" s="3" t="str">
        <f>IF(VLOOKUP(D6692,'Resources Final'!A:G,7,FALSE)=0,"",VLOOKUP(D6692,'Resources Final'!A:G,7,FALSE))</f>
        <v/>
      </c>
    </row>
    <row r="6693" spans="1:15" x14ac:dyDescent="0.2">
      <c r="A6693" s="11">
        <v>990</v>
      </c>
      <c r="B6693" s="11" t="str">
        <f t="shared" si="119"/>
        <v>Fred C. and Mary R. Koch Foundation_Strader, Lindsay20031000</v>
      </c>
      <c r="C6693" s="11" t="s">
        <v>4161</v>
      </c>
      <c r="D6693" s="11" t="s">
        <v>3458</v>
      </c>
      <c r="E6693" s="11" t="s">
        <v>3458</v>
      </c>
      <c r="F6693" s="4">
        <v>1000</v>
      </c>
      <c r="G6693" s="3">
        <v>2003</v>
      </c>
      <c r="H6693" s="3" t="s">
        <v>21</v>
      </c>
      <c r="I6693" s="12" t="s">
        <v>4162</v>
      </c>
      <c r="J6693" s="3">
        <v>124</v>
      </c>
      <c r="K6693" s="3" t="str">
        <f>IF(VLOOKUP(D6693,'Resources Final'!A:C,3,FALSE)=0,"",VLOOKUP(D6693,'Resources Final'!A:C,3,FALSE))</f>
        <v>Y</v>
      </c>
      <c r="L6693" s="3" t="str">
        <f>IF(VLOOKUP(D6693,'Resources Final'!A:D,4,FALSE)=0,"",VLOOKUP(D6693,'Resources Final'!A:D,4,FALSE))</f>
        <v/>
      </c>
      <c r="M6693" s="3" t="str">
        <f>IF(VLOOKUP(D6693,'Resources Final'!A:E,5,FALSE)=0,"",VLOOKUP(D6693,'Resources Final'!A:E,5,FALSE))</f>
        <v/>
      </c>
      <c r="N6693" s="7" t="str">
        <f>IF(VLOOKUP(D6693,'Resources Final'!A:F,6,FALSE)=0,"",VLOOKUP(D6693,'Resources Final'!A:F,6,FALSE))</f>
        <v/>
      </c>
      <c r="O6693" s="3" t="str">
        <f>IF(VLOOKUP(D6693,'Resources Final'!A:G,7,FALSE)=0,"",VLOOKUP(D6693,'Resources Final'!A:G,7,FALSE))</f>
        <v/>
      </c>
    </row>
    <row r="6694" spans="1:15" x14ac:dyDescent="0.2">
      <c r="A6694" s="11">
        <v>990</v>
      </c>
      <c r="B6694" s="11" t="str">
        <f t="shared" si="119"/>
        <v>Fred C. and Mary R. Koch Foundation_Sutandar, Hollam20031000</v>
      </c>
      <c r="C6694" s="11" t="s">
        <v>4161</v>
      </c>
      <c r="D6694" s="11" t="s">
        <v>3485</v>
      </c>
      <c r="E6694" s="11" t="s">
        <v>3485</v>
      </c>
      <c r="F6694" s="4">
        <v>1000</v>
      </c>
      <c r="G6694" s="3">
        <v>2003</v>
      </c>
      <c r="H6694" s="3" t="s">
        <v>21</v>
      </c>
      <c r="I6694" s="12" t="s">
        <v>4162</v>
      </c>
      <c r="J6694" s="3">
        <v>125</v>
      </c>
      <c r="K6694" s="3" t="str">
        <f>IF(VLOOKUP(D6694,'Resources Final'!A:C,3,FALSE)=0,"",VLOOKUP(D6694,'Resources Final'!A:C,3,FALSE))</f>
        <v>Y</v>
      </c>
      <c r="L6694" s="3" t="str">
        <f>IF(VLOOKUP(D6694,'Resources Final'!A:D,4,FALSE)=0,"",VLOOKUP(D6694,'Resources Final'!A:D,4,FALSE))</f>
        <v/>
      </c>
      <c r="M6694" s="3" t="str">
        <f>IF(VLOOKUP(D6694,'Resources Final'!A:E,5,FALSE)=0,"",VLOOKUP(D6694,'Resources Final'!A:E,5,FALSE))</f>
        <v/>
      </c>
      <c r="N6694" s="7" t="str">
        <f>IF(VLOOKUP(D6694,'Resources Final'!A:F,6,FALSE)=0,"",VLOOKUP(D6694,'Resources Final'!A:F,6,FALSE))</f>
        <v/>
      </c>
      <c r="O6694" s="3" t="str">
        <f>IF(VLOOKUP(D6694,'Resources Final'!A:G,7,FALSE)=0,"",VLOOKUP(D6694,'Resources Final'!A:G,7,FALSE))</f>
        <v/>
      </c>
    </row>
    <row r="6695" spans="1:15" x14ac:dyDescent="0.2">
      <c r="A6695" s="11">
        <v>990</v>
      </c>
      <c r="B6695" s="11" t="str">
        <f t="shared" si="119"/>
        <v>Fred C. and Mary R. Koch Foundation_Sutandar, Marilyn20031000</v>
      </c>
      <c r="C6695" s="11" t="s">
        <v>4161</v>
      </c>
      <c r="D6695" s="11" t="s">
        <v>3486</v>
      </c>
      <c r="E6695" s="11" t="s">
        <v>3486</v>
      </c>
      <c r="F6695" s="4">
        <v>1000</v>
      </c>
      <c r="G6695" s="3">
        <v>2003</v>
      </c>
      <c r="H6695" s="3" t="s">
        <v>21</v>
      </c>
      <c r="I6695" s="12" t="s">
        <v>4162</v>
      </c>
      <c r="J6695" s="3">
        <v>126</v>
      </c>
      <c r="K6695" s="3" t="str">
        <f>IF(VLOOKUP(D6695,'Resources Final'!A:C,3,FALSE)=0,"",VLOOKUP(D6695,'Resources Final'!A:C,3,FALSE))</f>
        <v>Y</v>
      </c>
      <c r="L6695" s="3" t="str">
        <f>IF(VLOOKUP(D6695,'Resources Final'!A:D,4,FALSE)=0,"",VLOOKUP(D6695,'Resources Final'!A:D,4,FALSE))</f>
        <v/>
      </c>
      <c r="M6695" s="3" t="str">
        <f>IF(VLOOKUP(D6695,'Resources Final'!A:E,5,FALSE)=0,"",VLOOKUP(D6695,'Resources Final'!A:E,5,FALSE))</f>
        <v/>
      </c>
      <c r="N6695" s="7" t="str">
        <f>IF(VLOOKUP(D6695,'Resources Final'!A:F,6,FALSE)=0,"",VLOOKUP(D6695,'Resources Final'!A:F,6,FALSE))</f>
        <v/>
      </c>
      <c r="O6695" s="3" t="str">
        <f>IF(VLOOKUP(D6695,'Resources Final'!A:G,7,FALSE)=0,"",VLOOKUP(D6695,'Resources Final'!A:G,7,FALSE))</f>
        <v/>
      </c>
    </row>
    <row r="6696" spans="1:15" x14ac:dyDescent="0.2">
      <c r="A6696" s="11">
        <v>990</v>
      </c>
      <c r="B6696" s="11" t="str">
        <f t="shared" si="119"/>
        <v>Fred C. and Mary R. Koch Foundation_Swain, Dell20031000</v>
      </c>
      <c r="C6696" s="11" t="s">
        <v>4161</v>
      </c>
      <c r="D6696" s="11" t="s">
        <v>3491</v>
      </c>
      <c r="E6696" s="11" t="s">
        <v>3491</v>
      </c>
      <c r="F6696" s="4">
        <v>1000</v>
      </c>
      <c r="G6696" s="3">
        <v>2003</v>
      </c>
      <c r="H6696" s="3" t="s">
        <v>21</v>
      </c>
      <c r="I6696" s="12" t="s">
        <v>4162</v>
      </c>
      <c r="J6696" s="3">
        <v>127</v>
      </c>
      <c r="K6696" s="3" t="str">
        <f>IF(VLOOKUP(D6696,'Resources Final'!A:C,3,FALSE)=0,"",VLOOKUP(D6696,'Resources Final'!A:C,3,FALSE))</f>
        <v>Y</v>
      </c>
      <c r="L6696" s="3" t="str">
        <f>IF(VLOOKUP(D6696,'Resources Final'!A:D,4,FALSE)=0,"",VLOOKUP(D6696,'Resources Final'!A:D,4,FALSE))</f>
        <v/>
      </c>
      <c r="M6696" s="3" t="str">
        <f>IF(VLOOKUP(D6696,'Resources Final'!A:E,5,FALSE)=0,"",VLOOKUP(D6696,'Resources Final'!A:E,5,FALSE))</f>
        <v/>
      </c>
      <c r="N6696" s="7" t="str">
        <f>IF(VLOOKUP(D6696,'Resources Final'!A:F,6,FALSE)=0,"",VLOOKUP(D6696,'Resources Final'!A:F,6,FALSE))</f>
        <v/>
      </c>
      <c r="O6696" s="3" t="str">
        <f>IF(VLOOKUP(D6696,'Resources Final'!A:G,7,FALSE)=0,"",VLOOKUP(D6696,'Resources Final'!A:G,7,FALSE))</f>
        <v/>
      </c>
    </row>
    <row r="6697" spans="1:15" x14ac:dyDescent="0.2">
      <c r="A6697" s="11">
        <v>990</v>
      </c>
      <c r="B6697" s="11" t="str">
        <f t="shared" si="119"/>
        <v>Fred C. and Mary R. Koch Foundation_Thompson, William20031000</v>
      </c>
      <c r="C6697" s="11" t="s">
        <v>4161</v>
      </c>
      <c r="D6697" s="11" t="s">
        <v>3642</v>
      </c>
      <c r="E6697" s="11" t="s">
        <v>3642</v>
      </c>
      <c r="F6697" s="4">
        <v>1000</v>
      </c>
      <c r="G6697" s="3">
        <v>2003</v>
      </c>
      <c r="H6697" s="3" t="s">
        <v>21</v>
      </c>
      <c r="I6697" s="12" t="s">
        <v>4162</v>
      </c>
      <c r="J6697" s="3">
        <v>128</v>
      </c>
      <c r="K6697" s="3" t="str">
        <f>IF(VLOOKUP(D6697,'Resources Final'!A:C,3,FALSE)=0,"",VLOOKUP(D6697,'Resources Final'!A:C,3,FALSE))</f>
        <v>Y</v>
      </c>
      <c r="L6697" s="3" t="str">
        <f>IF(VLOOKUP(D6697,'Resources Final'!A:D,4,FALSE)=0,"",VLOOKUP(D6697,'Resources Final'!A:D,4,FALSE))</f>
        <v/>
      </c>
      <c r="M6697" s="3" t="str">
        <f>IF(VLOOKUP(D6697,'Resources Final'!A:E,5,FALSE)=0,"",VLOOKUP(D6697,'Resources Final'!A:E,5,FALSE))</f>
        <v/>
      </c>
      <c r="N6697" s="7" t="str">
        <f>IF(VLOOKUP(D6697,'Resources Final'!A:F,6,FALSE)=0,"",VLOOKUP(D6697,'Resources Final'!A:F,6,FALSE))</f>
        <v/>
      </c>
      <c r="O6697" s="3" t="str">
        <f>IF(VLOOKUP(D6697,'Resources Final'!A:G,7,FALSE)=0,"",VLOOKUP(D6697,'Resources Final'!A:G,7,FALSE))</f>
        <v/>
      </c>
    </row>
    <row r="6698" spans="1:15" x14ac:dyDescent="0.2">
      <c r="A6698" s="11">
        <v>990</v>
      </c>
      <c r="B6698" s="11" t="str">
        <f t="shared" si="119"/>
        <v>Fred C. and Mary R. Koch Foundation_Thweatt, Steven20031000</v>
      </c>
      <c r="C6698" s="11" t="s">
        <v>4161</v>
      </c>
      <c r="D6698" s="11" t="s">
        <v>3650</v>
      </c>
      <c r="E6698" s="11" t="s">
        <v>3650</v>
      </c>
      <c r="F6698" s="4">
        <v>1000</v>
      </c>
      <c r="G6698" s="3">
        <v>2003</v>
      </c>
      <c r="H6698" s="3" t="s">
        <v>21</v>
      </c>
      <c r="I6698" s="12" t="s">
        <v>4162</v>
      </c>
      <c r="J6698" s="3">
        <v>129</v>
      </c>
      <c r="K6698" s="3" t="str">
        <f>IF(VLOOKUP(D6698,'Resources Final'!A:C,3,FALSE)=0,"",VLOOKUP(D6698,'Resources Final'!A:C,3,FALSE))</f>
        <v>Y</v>
      </c>
      <c r="L6698" s="3" t="str">
        <f>IF(VLOOKUP(D6698,'Resources Final'!A:D,4,FALSE)=0,"",VLOOKUP(D6698,'Resources Final'!A:D,4,FALSE))</f>
        <v/>
      </c>
      <c r="M6698" s="3" t="str">
        <f>IF(VLOOKUP(D6698,'Resources Final'!A:E,5,FALSE)=0,"",VLOOKUP(D6698,'Resources Final'!A:E,5,FALSE))</f>
        <v/>
      </c>
      <c r="N6698" s="7" t="str">
        <f>IF(VLOOKUP(D6698,'Resources Final'!A:F,6,FALSE)=0,"",VLOOKUP(D6698,'Resources Final'!A:F,6,FALSE))</f>
        <v/>
      </c>
      <c r="O6698" s="3" t="str">
        <f>IF(VLOOKUP(D6698,'Resources Final'!A:G,7,FALSE)=0,"",VLOOKUP(D6698,'Resources Final'!A:G,7,FALSE))</f>
        <v/>
      </c>
    </row>
    <row r="6699" spans="1:15" x14ac:dyDescent="0.2">
      <c r="A6699" s="11">
        <v>990</v>
      </c>
      <c r="B6699" s="11" t="str">
        <f t="shared" si="119"/>
        <v>Fred C. and Mary R. Koch Foundation_Tran, Tony20031000</v>
      </c>
      <c r="C6699" s="11" t="s">
        <v>4161</v>
      </c>
      <c r="D6699" s="11" t="s">
        <v>3673</v>
      </c>
      <c r="E6699" s="11" t="s">
        <v>3673</v>
      </c>
      <c r="F6699" s="4">
        <v>1000</v>
      </c>
      <c r="G6699" s="3">
        <v>2003</v>
      </c>
      <c r="H6699" s="3" t="s">
        <v>21</v>
      </c>
      <c r="I6699" s="12" t="s">
        <v>4162</v>
      </c>
      <c r="J6699" s="3">
        <v>130</v>
      </c>
      <c r="K6699" s="3" t="str">
        <f>IF(VLOOKUP(D6699,'Resources Final'!A:C,3,FALSE)=0,"",VLOOKUP(D6699,'Resources Final'!A:C,3,FALSE))</f>
        <v>Y</v>
      </c>
      <c r="L6699" s="3" t="str">
        <f>IF(VLOOKUP(D6699,'Resources Final'!A:D,4,FALSE)=0,"",VLOOKUP(D6699,'Resources Final'!A:D,4,FALSE))</f>
        <v/>
      </c>
      <c r="M6699" s="3" t="str">
        <f>IF(VLOOKUP(D6699,'Resources Final'!A:E,5,FALSE)=0,"",VLOOKUP(D6699,'Resources Final'!A:E,5,FALSE))</f>
        <v/>
      </c>
      <c r="N6699" s="7" t="str">
        <f>IF(VLOOKUP(D6699,'Resources Final'!A:F,6,FALSE)=0,"",VLOOKUP(D6699,'Resources Final'!A:F,6,FALSE))</f>
        <v/>
      </c>
      <c r="O6699" s="3" t="str">
        <f>IF(VLOOKUP(D6699,'Resources Final'!A:G,7,FALSE)=0,"",VLOOKUP(D6699,'Resources Final'!A:G,7,FALSE))</f>
        <v/>
      </c>
    </row>
    <row r="6700" spans="1:15" x14ac:dyDescent="0.2">
      <c r="A6700" s="11">
        <v>990</v>
      </c>
      <c r="B6700" s="11" t="str">
        <f t="shared" si="119"/>
        <v>Fred C. and Mary R. Koch Foundation_Volk, Matthew20031000</v>
      </c>
      <c r="C6700" s="11" t="s">
        <v>4161</v>
      </c>
      <c r="D6700" s="11" t="s">
        <v>3907</v>
      </c>
      <c r="E6700" s="11" t="s">
        <v>3907</v>
      </c>
      <c r="F6700" s="4">
        <v>1000</v>
      </c>
      <c r="G6700" s="3">
        <v>2003</v>
      </c>
      <c r="H6700" s="3" t="s">
        <v>21</v>
      </c>
      <c r="I6700" s="12" t="s">
        <v>4162</v>
      </c>
      <c r="J6700" s="3">
        <v>131</v>
      </c>
      <c r="K6700" s="3" t="str">
        <f>IF(VLOOKUP(D6700,'Resources Final'!A:C,3,FALSE)=0,"",VLOOKUP(D6700,'Resources Final'!A:C,3,FALSE))</f>
        <v>Y</v>
      </c>
      <c r="L6700" s="3" t="str">
        <f>IF(VLOOKUP(D6700,'Resources Final'!A:D,4,FALSE)=0,"",VLOOKUP(D6700,'Resources Final'!A:D,4,FALSE))</f>
        <v/>
      </c>
      <c r="M6700" s="3" t="str">
        <f>IF(VLOOKUP(D6700,'Resources Final'!A:E,5,FALSE)=0,"",VLOOKUP(D6700,'Resources Final'!A:E,5,FALSE))</f>
        <v/>
      </c>
      <c r="N6700" s="7" t="str">
        <f>IF(VLOOKUP(D6700,'Resources Final'!A:F,6,FALSE)=0,"",VLOOKUP(D6700,'Resources Final'!A:F,6,FALSE))</f>
        <v/>
      </c>
      <c r="O6700" s="3" t="str">
        <f>IF(VLOOKUP(D6700,'Resources Final'!A:G,7,FALSE)=0,"",VLOOKUP(D6700,'Resources Final'!A:G,7,FALSE))</f>
        <v/>
      </c>
    </row>
    <row r="6701" spans="1:15" x14ac:dyDescent="0.2">
      <c r="A6701" s="11">
        <v>990</v>
      </c>
      <c r="B6701" s="11" t="str">
        <f t="shared" si="119"/>
        <v>Fred C. and Mary R. Koch Foundation_Watkins, Jessica20031000</v>
      </c>
      <c r="C6701" s="11" t="s">
        <v>4161</v>
      </c>
      <c r="D6701" s="11" t="s">
        <v>3950</v>
      </c>
      <c r="E6701" s="11" t="s">
        <v>3950</v>
      </c>
      <c r="F6701" s="4">
        <v>1000</v>
      </c>
      <c r="G6701" s="3">
        <v>2003</v>
      </c>
      <c r="H6701" s="3" t="s">
        <v>21</v>
      </c>
      <c r="I6701" s="12" t="s">
        <v>4162</v>
      </c>
      <c r="J6701" s="3">
        <v>132</v>
      </c>
      <c r="K6701" s="3" t="str">
        <f>IF(VLOOKUP(D6701,'Resources Final'!A:C,3,FALSE)=0,"",VLOOKUP(D6701,'Resources Final'!A:C,3,FALSE))</f>
        <v>Y</v>
      </c>
      <c r="L6701" s="3" t="str">
        <f>IF(VLOOKUP(D6701,'Resources Final'!A:D,4,FALSE)=0,"",VLOOKUP(D6701,'Resources Final'!A:D,4,FALSE))</f>
        <v/>
      </c>
      <c r="M6701" s="3" t="str">
        <f>IF(VLOOKUP(D6701,'Resources Final'!A:E,5,FALSE)=0,"",VLOOKUP(D6701,'Resources Final'!A:E,5,FALSE))</f>
        <v/>
      </c>
      <c r="N6701" s="7" t="str">
        <f>IF(VLOOKUP(D6701,'Resources Final'!A:F,6,FALSE)=0,"",VLOOKUP(D6701,'Resources Final'!A:F,6,FALSE))</f>
        <v/>
      </c>
      <c r="O6701" s="3" t="str">
        <f>IF(VLOOKUP(D6701,'Resources Final'!A:G,7,FALSE)=0,"",VLOOKUP(D6701,'Resources Final'!A:G,7,FALSE))</f>
        <v/>
      </c>
    </row>
    <row r="6702" spans="1:15" x14ac:dyDescent="0.2">
      <c r="A6702" s="11">
        <v>990</v>
      </c>
      <c r="B6702" s="11" t="str">
        <f t="shared" si="119"/>
        <v>Fred C. and Mary R. Koch Foundation_Whetstone, Penny20031000</v>
      </c>
      <c r="C6702" s="11" t="s">
        <v>4161</v>
      </c>
      <c r="D6702" s="11" t="s">
        <v>3996</v>
      </c>
      <c r="E6702" s="11" t="s">
        <v>3996</v>
      </c>
      <c r="F6702" s="4">
        <v>1000</v>
      </c>
      <c r="G6702" s="3">
        <v>2003</v>
      </c>
      <c r="H6702" s="3" t="s">
        <v>21</v>
      </c>
      <c r="I6702" s="12" t="s">
        <v>4162</v>
      </c>
      <c r="J6702" s="3">
        <v>133</v>
      </c>
      <c r="K6702" s="3" t="str">
        <f>IF(VLOOKUP(D6702,'Resources Final'!A:C,3,FALSE)=0,"",VLOOKUP(D6702,'Resources Final'!A:C,3,FALSE))</f>
        <v>Y</v>
      </c>
      <c r="L6702" s="3" t="str">
        <f>IF(VLOOKUP(D6702,'Resources Final'!A:D,4,FALSE)=0,"",VLOOKUP(D6702,'Resources Final'!A:D,4,FALSE))</f>
        <v/>
      </c>
      <c r="M6702" s="3" t="str">
        <f>IF(VLOOKUP(D6702,'Resources Final'!A:E,5,FALSE)=0,"",VLOOKUP(D6702,'Resources Final'!A:E,5,FALSE))</f>
        <v/>
      </c>
      <c r="N6702" s="7" t="str">
        <f>IF(VLOOKUP(D6702,'Resources Final'!A:F,6,FALSE)=0,"",VLOOKUP(D6702,'Resources Final'!A:F,6,FALSE))</f>
        <v/>
      </c>
      <c r="O6702" s="3" t="str">
        <f>IF(VLOOKUP(D6702,'Resources Final'!A:G,7,FALSE)=0,"",VLOOKUP(D6702,'Resources Final'!A:G,7,FALSE))</f>
        <v/>
      </c>
    </row>
    <row r="6703" spans="1:15" x14ac:dyDescent="0.2">
      <c r="A6703" s="11">
        <v>990</v>
      </c>
      <c r="B6703" s="11" t="str">
        <f t="shared" si="119"/>
        <v>Fred C. and Mary R. Koch Foundation_White, Kimberly20031000</v>
      </c>
      <c r="C6703" s="11" t="s">
        <v>4161</v>
      </c>
      <c r="D6703" s="11" t="s">
        <v>4001</v>
      </c>
      <c r="E6703" s="11" t="s">
        <v>4001</v>
      </c>
      <c r="F6703" s="4">
        <v>1000</v>
      </c>
      <c r="G6703" s="3">
        <v>2003</v>
      </c>
      <c r="H6703" s="3" t="s">
        <v>21</v>
      </c>
      <c r="I6703" s="12" t="s">
        <v>4162</v>
      </c>
      <c r="J6703" s="3">
        <v>134</v>
      </c>
      <c r="K6703" s="3" t="str">
        <f>IF(VLOOKUP(D6703,'Resources Final'!A:C,3,FALSE)=0,"",VLOOKUP(D6703,'Resources Final'!A:C,3,FALSE))</f>
        <v>Y</v>
      </c>
      <c r="L6703" s="3" t="str">
        <f>IF(VLOOKUP(D6703,'Resources Final'!A:D,4,FALSE)=0,"",VLOOKUP(D6703,'Resources Final'!A:D,4,FALSE))</f>
        <v/>
      </c>
      <c r="M6703" s="3" t="str">
        <f>IF(VLOOKUP(D6703,'Resources Final'!A:E,5,FALSE)=0,"",VLOOKUP(D6703,'Resources Final'!A:E,5,FALSE))</f>
        <v/>
      </c>
      <c r="N6703" s="7" t="str">
        <f>IF(VLOOKUP(D6703,'Resources Final'!A:F,6,FALSE)=0,"",VLOOKUP(D6703,'Resources Final'!A:F,6,FALSE))</f>
        <v/>
      </c>
      <c r="O6703" s="3" t="str">
        <f>IF(VLOOKUP(D6703,'Resources Final'!A:G,7,FALSE)=0,"",VLOOKUP(D6703,'Resources Final'!A:G,7,FALSE))</f>
        <v/>
      </c>
    </row>
    <row r="6704" spans="1:15" x14ac:dyDescent="0.2">
      <c r="A6704" s="11">
        <v>990</v>
      </c>
      <c r="B6704" s="11" t="str">
        <f t="shared" si="119"/>
        <v>Fred C. and Mary R. Koch Foundation_Wilkes, Abigail20031000</v>
      </c>
      <c r="C6704" s="11" t="s">
        <v>4161</v>
      </c>
      <c r="D6704" s="11" t="s">
        <v>4031</v>
      </c>
      <c r="E6704" s="11" t="s">
        <v>4031</v>
      </c>
      <c r="F6704" s="4">
        <v>1000</v>
      </c>
      <c r="G6704" s="3">
        <v>2003</v>
      </c>
      <c r="H6704" s="3" t="s">
        <v>21</v>
      </c>
      <c r="I6704" s="12" t="s">
        <v>4162</v>
      </c>
      <c r="J6704" s="3">
        <v>135</v>
      </c>
      <c r="K6704" s="3" t="str">
        <f>IF(VLOOKUP(D6704,'Resources Final'!A:C,3,FALSE)=0,"",VLOOKUP(D6704,'Resources Final'!A:C,3,FALSE))</f>
        <v>Y</v>
      </c>
      <c r="L6704" s="3" t="str">
        <f>IF(VLOOKUP(D6704,'Resources Final'!A:D,4,FALSE)=0,"",VLOOKUP(D6704,'Resources Final'!A:D,4,FALSE))</f>
        <v/>
      </c>
      <c r="M6704" s="3" t="str">
        <f>IF(VLOOKUP(D6704,'Resources Final'!A:E,5,FALSE)=0,"",VLOOKUP(D6704,'Resources Final'!A:E,5,FALSE))</f>
        <v/>
      </c>
      <c r="N6704" s="7" t="str">
        <f>IF(VLOOKUP(D6704,'Resources Final'!A:F,6,FALSE)=0,"",VLOOKUP(D6704,'Resources Final'!A:F,6,FALSE))</f>
        <v/>
      </c>
      <c r="O6704" s="3" t="str">
        <f>IF(VLOOKUP(D6704,'Resources Final'!A:G,7,FALSE)=0,"",VLOOKUP(D6704,'Resources Final'!A:G,7,FALSE))</f>
        <v/>
      </c>
    </row>
    <row r="6705" spans="1:15" x14ac:dyDescent="0.2">
      <c r="A6705" s="11">
        <v>990</v>
      </c>
      <c r="B6705" s="11" t="str">
        <f t="shared" si="119"/>
        <v>Fred C. and Mary R. Koch Foundation_Wilkins, John20031000</v>
      </c>
      <c r="C6705" s="11" t="s">
        <v>4161</v>
      </c>
      <c r="D6705" s="11" t="s">
        <v>4035</v>
      </c>
      <c r="E6705" s="11" t="s">
        <v>4035</v>
      </c>
      <c r="F6705" s="4">
        <v>1000</v>
      </c>
      <c r="G6705" s="3">
        <v>2003</v>
      </c>
      <c r="H6705" s="3" t="s">
        <v>21</v>
      </c>
      <c r="I6705" s="12" t="s">
        <v>4162</v>
      </c>
      <c r="J6705" s="3">
        <v>136</v>
      </c>
      <c r="K6705" s="3" t="str">
        <f>IF(VLOOKUP(D6705,'Resources Final'!A:C,3,FALSE)=0,"",VLOOKUP(D6705,'Resources Final'!A:C,3,FALSE))</f>
        <v>Y</v>
      </c>
      <c r="L6705" s="3" t="str">
        <f>IF(VLOOKUP(D6705,'Resources Final'!A:D,4,FALSE)=0,"",VLOOKUP(D6705,'Resources Final'!A:D,4,FALSE))</f>
        <v/>
      </c>
      <c r="M6705" s="3" t="str">
        <f>IF(VLOOKUP(D6705,'Resources Final'!A:E,5,FALSE)=0,"",VLOOKUP(D6705,'Resources Final'!A:E,5,FALSE))</f>
        <v/>
      </c>
      <c r="N6705" s="7" t="str">
        <f>IF(VLOOKUP(D6705,'Resources Final'!A:F,6,FALSE)=0,"",VLOOKUP(D6705,'Resources Final'!A:F,6,FALSE))</f>
        <v/>
      </c>
      <c r="O6705" s="3" t="str">
        <f>IF(VLOOKUP(D6705,'Resources Final'!A:G,7,FALSE)=0,"",VLOOKUP(D6705,'Resources Final'!A:G,7,FALSE))</f>
        <v/>
      </c>
    </row>
    <row r="6706" spans="1:15" x14ac:dyDescent="0.2">
      <c r="A6706" s="11">
        <v>990</v>
      </c>
      <c r="B6706" s="11" t="str">
        <f t="shared" si="119"/>
        <v>Fred C. and Mary R. Koch Foundation_Willard, Lori20031000</v>
      </c>
      <c r="C6706" s="11" t="s">
        <v>4161</v>
      </c>
      <c r="D6706" s="11" t="s">
        <v>4036</v>
      </c>
      <c r="E6706" s="11" t="s">
        <v>4036</v>
      </c>
      <c r="F6706" s="4">
        <v>1000</v>
      </c>
      <c r="G6706" s="3">
        <v>2003</v>
      </c>
      <c r="H6706" s="3" t="s">
        <v>21</v>
      </c>
      <c r="I6706" s="12" t="s">
        <v>4162</v>
      </c>
      <c r="J6706" s="3">
        <v>137</v>
      </c>
      <c r="K6706" s="3" t="str">
        <f>IF(VLOOKUP(D6706,'Resources Final'!A:C,3,FALSE)=0,"",VLOOKUP(D6706,'Resources Final'!A:C,3,FALSE))</f>
        <v>Y</v>
      </c>
      <c r="L6706" s="3" t="str">
        <f>IF(VLOOKUP(D6706,'Resources Final'!A:D,4,FALSE)=0,"",VLOOKUP(D6706,'Resources Final'!A:D,4,FALSE))</f>
        <v/>
      </c>
      <c r="M6706" s="3" t="str">
        <f>IF(VLOOKUP(D6706,'Resources Final'!A:E,5,FALSE)=0,"",VLOOKUP(D6706,'Resources Final'!A:E,5,FALSE))</f>
        <v/>
      </c>
      <c r="N6706" s="7" t="str">
        <f>IF(VLOOKUP(D6706,'Resources Final'!A:F,6,FALSE)=0,"",VLOOKUP(D6706,'Resources Final'!A:F,6,FALSE))</f>
        <v/>
      </c>
      <c r="O6706" s="3" t="str">
        <f>IF(VLOOKUP(D6706,'Resources Final'!A:G,7,FALSE)=0,"",VLOOKUP(D6706,'Resources Final'!A:G,7,FALSE))</f>
        <v/>
      </c>
    </row>
    <row r="6707" spans="1:15" x14ac:dyDescent="0.2">
      <c r="A6707" s="11">
        <v>990</v>
      </c>
      <c r="B6707" s="11" t="str">
        <f t="shared" si="119"/>
        <v>Fred C. and Mary R. Koch Foundation_Woltemath, Bryan20031000</v>
      </c>
      <c r="C6707" s="11" t="s">
        <v>4161</v>
      </c>
      <c r="D6707" s="11" t="s">
        <v>4079</v>
      </c>
      <c r="E6707" s="11" t="s">
        <v>4079</v>
      </c>
      <c r="F6707" s="4">
        <v>1000</v>
      </c>
      <c r="G6707" s="3">
        <v>2003</v>
      </c>
      <c r="H6707" s="3" t="s">
        <v>21</v>
      </c>
      <c r="I6707" s="12" t="s">
        <v>4162</v>
      </c>
      <c r="J6707" s="3">
        <v>138</v>
      </c>
      <c r="K6707" s="3" t="str">
        <f>IF(VLOOKUP(D6707,'Resources Final'!A:C,3,FALSE)=0,"",VLOOKUP(D6707,'Resources Final'!A:C,3,FALSE))</f>
        <v>Y</v>
      </c>
      <c r="L6707" s="3" t="str">
        <f>IF(VLOOKUP(D6707,'Resources Final'!A:D,4,FALSE)=0,"",VLOOKUP(D6707,'Resources Final'!A:D,4,FALSE))</f>
        <v/>
      </c>
      <c r="M6707" s="3" t="str">
        <f>IF(VLOOKUP(D6707,'Resources Final'!A:E,5,FALSE)=0,"",VLOOKUP(D6707,'Resources Final'!A:E,5,FALSE))</f>
        <v/>
      </c>
      <c r="N6707" s="7" t="str">
        <f>IF(VLOOKUP(D6707,'Resources Final'!A:F,6,FALSE)=0,"",VLOOKUP(D6707,'Resources Final'!A:F,6,FALSE))</f>
        <v/>
      </c>
      <c r="O6707" s="3" t="str">
        <f>IF(VLOOKUP(D6707,'Resources Final'!A:G,7,FALSE)=0,"",VLOOKUP(D6707,'Resources Final'!A:G,7,FALSE))</f>
        <v/>
      </c>
    </row>
    <row r="6708" spans="1:15" x14ac:dyDescent="0.2">
      <c r="A6708" s="11">
        <v>990</v>
      </c>
      <c r="B6708" s="11" t="str">
        <f t="shared" si="119"/>
        <v>Fred C. and Mary R. Koch Foundation_Woodard, Sarah20031000</v>
      </c>
      <c r="C6708" s="11" t="s">
        <v>4161</v>
      </c>
      <c r="D6708" s="11" t="s">
        <v>4084</v>
      </c>
      <c r="E6708" s="11" t="s">
        <v>4084</v>
      </c>
      <c r="F6708" s="4">
        <v>1000</v>
      </c>
      <c r="G6708" s="3">
        <v>2003</v>
      </c>
      <c r="H6708" s="3" t="s">
        <v>21</v>
      </c>
      <c r="I6708" s="12" t="s">
        <v>4162</v>
      </c>
      <c r="J6708" s="3">
        <v>139</v>
      </c>
      <c r="K6708" s="3" t="str">
        <f>IF(VLOOKUP(D6708,'Resources Final'!A:C,3,FALSE)=0,"",VLOOKUP(D6708,'Resources Final'!A:C,3,FALSE))</f>
        <v>Y</v>
      </c>
      <c r="L6708" s="3" t="str">
        <f>IF(VLOOKUP(D6708,'Resources Final'!A:D,4,FALSE)=0,"",VLOOKUP(D6708,'Resources Final'!A:D,4,FALSE))</f>
        <v/>
      </c>
      <c r="M6708" s="3" t="str">
        <f>IF(VLOOKUP(D6708,'Resources Final'!A:E,5,FALSE)=0,"",VLOOKUP(D6708,'Resources Final'!A:E,5,FALSE))</f>
        <v/>
      </c>
      <c r="N6708" s="7" t="str">
        <f>IF(VLOOKUP(D6708,'Resources Final'!A:F,6,FALSE)=0,"",VLOOKUP(D6708,'Resources Final'!A:F,6,FALSE))</f>
        <v/>
      </c>
      <c r="O6708" s="3" t="str">
        <f>IF(VLOOKUP(D6708,'Resources Final'!A:G,7,FALSE)=0,"",VLOOKUP(D6708,'Resources Final'!A:G,7,FALSE))</f>
        <v/>
      </c>
    </row>
    <row r="6709" spans="1:15" x14ac:dyDescent="0.2">
      <c r="A6709" s="11">
        <v>990</v>
      </c>
      <c r="B6709" s="11" t="str">
        <f t="shared" si="119"/>
        <v>Fred C. and Mary R. Koch Foundation_Bill of Rights Institute2004200000</v>
      </c>
      <c r="C6709" s="11" t="s">
        <v>4161</v>
      </c>
      <c r="D6709" s="11" t="s">
        <v>428</v>
      </c>
      <c r="E6709" s="11" t="s">
        <v>428</v>
      </c>
      <c r="F6709" s="4">
        <v>200000</v>
      </c>
      <c r="G6709" s="3">
        <v>2004</v>
      </c>
      <c r="H6709" s="3" t="s">
        <v>21</v>
      </c>
      <c r="I6709" s="12"/>
      <c r="J6709" s="3">
        <v>1</v>
      </c>
      <c r="K6709" s="3" t="str">
        <f>IF(VLOOKUP(D6709,'Resources Final'!A:C,3,FALSE)=0,"",VLOOKUP(D6709,'Resources Final'!A:C,3,FALSE))</f>
        <v/>
      </c>
      <c r="L6709" s="3" t="str">
        <f>IF(VLOOKUP(D6709,'Resources Final'!A:D,4,FALSE)=0,"",VLOOKUP(D6709,'Resources Final'!A:D,4,FALSE))</f>
        <v/>
      </c>
      <c r="M6709" s="3" t="str">
        <f>IF(VLOOKUP(D6709,'Resources Final'!A:E,5,FALSE)=0,"",VLOOKUP(D6709,'Resources Final'!A:E,5,FALSE))</f>
        <v/>
      </c>
      <c r="N6709" s="7" t="str">
        <f>IF(VLOOKUP(D6709,'Resources Final'!A:F,6,FALSE)=0,"",VLOOKUP(D6709,'Resources Final'!A:F,6,FALSE))</f>
        <v>https://www.sourcewatch.org/index.php/Bill_of_Rights_Institute</v>
      </c>
      <c r="O6709" s="3" t="str">
        <f>IF(VLOOKUP(D6709,'Resources Final'!A:G,7,FALSE)=0,"",VLOOKUP(D6709,'Resources Final'!A:G,7,FALSE))</f>
        <v>Sourcewatch</v>
      </c>
    </row>
    <row r="6710" spans="1:15" x14ac:dyDescent="0.2">
      <c r="A6710" s="11">
        <v>990</v>
      </c>
      <c r="B6710" s="11" t="str">
        <f t="shared" si="119"/>
        <v>Fred C. and Mary R. Koch Foundation_Botanica20046000</v>
      </c>
      <c r="C6710" s="11" t="s">
        <v>4161</v>
      </c>
      <c r="D6710" s="11" t="s">
        <v>473</v>
      </c>
      <c r="E6710" s="11" t="s">
        <v>473</v>
      </c>
      <c r="F6710" s="4">
        <v>6000</v>
      </c>
      <c r="G6710" s="3">
        <v>2004</v>
      </c>
      <c r="H6710" s="3" t="s">
        <v>21</v>
      </c>
      <c r="I6710" s="12"/>
      <c r="J6710" s="3">
        <v>2</v>
      </c>
      <c r="K6710" s="3" t="str">
        <f>IF(VLOOKUP(D6710,'Resources Final'!A:C,3,FALSE)=0,"",VLOOKUP(D6710,'Resources Final'!A:C,3,FALSE))</f>
        <v/>
      </c>
      <c r="L6710" s="3" t="str">
        <f>IF(VLOOKUP(D6710,'Resources Final'!A:D,4,FALSE)=0,"",VLOOKUP(D6710,'Resources Final'!A:D,4,FALSE))</f>
        <v/>
      </c>
      <c r="M6710" s="3" t="str">
        <f>IF(VLOOKUP(D6710,'Resources Final'!A:E,5,FALSE)=0,"",VLOOKUP(D6710,'Resources Final'!A:E,5,FALSE))</f>
        <v/>
      </c>
      <c r="N6710" s="7" t="str">
        <f>IF(VLOOKUP(D6710,'Resources Final'!A:F,6,FALSE)=0,"",VLOOKUP(D6710,'Resources Final'!A:F,6,FALSE))</f>
        <v/>
      </c>
      <c r="O6710" s="3" t="str">
        <f>IF(VLOOKUP(D6710,'Resources Final'!A:G,7,FALSE)=0,"",VLOOKUP(D6710,'Resources Final'!A:G,7,FALSE))</f>
        <v/>
      </c>
    </row>
    <row r="6711" spans="1:15" x14ac:dyDescent="0.2">
      <c r="A6711" s="11">
        <v>990</v>
      </c>
      <c r="B6711" s="11" t="str">
        <f t="shared" si="119"/>
        <v>Fred C. and Mary R. Koch Foundation_Catholic Charities2004100000</v>
      </c>
      <c r="C6711" s="11" t="s">
        <v>4161</v>
      </c>
      <c r="D6711" s="11" t="s">
        <v>634</v>
      </c>
      <c r="E6711" s="11" t="s">
        <v>634</v>
      </c>
      <c r="F6711" s="4">
        <v>100000</v>
      </c>
      <c r="G6711" s="3">
        <v>2004</v>
      </c>
      <c r="H6711" s="3" t="s">
        <v>21</v>
      </c>
      <c r="I6711" s="12"/>
      <c r="J6711" s="3">
        <v>3</v>
      </c>
      <c r="K6711" s="3" t="str">
        <f>IF(VLOOKUP(D6711,'Resources Final'!A:C,3,FALSE)=0,"",VLOOKUP(D6711,'Resources Final'!A:C,3,FALSE))</f>
        <v/>
      </c>
      <c r="L6711" s="3" t="str">
        <f>IF(VLOOKUP(D6711,'Resources Final'!A:D,4,FALSE)=0,"",VLOOKUP(D6711,'Resources Final'!A:D,4,FALSE))</f>
        <v/>
      </c>
      <c r="M6711" s="3" t="str">
        <f>IF(VLOOKUP(D6711,'Resources Final'!A:E,5,FALSE)=0,"",VLOOKUP(D6711,'Resources Final'!A:E,5,FALSE))</f>
        <v/>
      </c>
      <c r="N6711" s="7" t="str">
        <f>IF(VLOOKUP(D6711,'Resources Final'!A:F,6,FALSE)=0,"",VLOOKUP(D6711,'Resources Final'!A:F,6,FALSE))</f>
        <v/>
      </c>
      <c r="O6711" s="3" t="str">
        <f>IF(VLOOKUP(D6711,'Resources Final'!A:G,7,FALSE)=0,"",VLOOKUP(D6711,'Resources Final'!A:G,7,FALSE))</f>
        <v/>
      </c>
    </row>
    <row r="6712" spans="1:15" x14ac:dyDescent="0.2">
      <c r="A6712" s="11">
        <v>990</v>
      </c>
      <c r="B6712" s="11" t="str">
        <f t="shared" si="119"/>
        <v>Fred C. and Mary R. Koch Foundation_Center for Applied Economics at KU2004100000</v>
      </c>
      <c r="C6712" s="11" t="s">
        <v>4161</v>
      </c>
      <c r="D6712" s="11" t="s">
        <v>644</v>
      </c>
      <c r="E6712" s="11" t="s">
        <v>645</v>
      </c>
      <c r="F6712" s="4">
        <v>100000</v>
      </c>
      <c r="G6712" s="3">
        <v>2004</v>
      </c>
      <c r="H6712" s="3" t="s">
        <v>21</v>
      </c>
      <c r="I6712" s="12"/>
      <c r="J6712" s="3">
        <v>4</v>
      </c>
      <c r="K6712" s="3" t="str">
        <f>IF(VLOOKUP(D6712,'Resources Final'!A:C,3,FALSE)=0,"",VLOOKUP(D6712,'Resources Final'!A:C,3,FALSE))</f>
        <v/>
      </c>
      <c r="L6712" s="3" t="str">
        <f>IF(VLOOKUP(D6712,'Resources Final'!A:D,4,FALSE)=0,"",VLOOKUP(D6712,'Resources Final'!A:D,4,FALSE))</f>
        <v>Y</v>
      </c>
      <c r="M6712" s="3" t="str">
        <f>IF(VLOOKUP(D6712,'Resources Final'!A:E,5,FALSE)=0,"",VLOOKUP(D6712,'Resources Final'!A:E,5,FALSE))</f>
        <v/>
      </c>
      <c r="N6712" s="7" t="str">
        <f>IF(VLOOKUP(D6712,'Resources Final'!A:F,6,FALSE)=0,"",VLOOKUP(D6712,'Resources Final'!A:F,6,FALSE))</f>
        <v/>
      </c>
      <c r="O6712" s="3" t="str">
        <f>IF(VLOOKUP(D6712,'Resources Final'!A:G,7,FALSE)=0,"",VLOOKUP(D6712,'Resources Final'!A:G,7,FALSE))</f>
        <v/>
      </c>
    </row>
    <row r="6713" spans="1:15" x14ac:dyDescent="0.2">
      <c r="A6713" s="11">
        <v>990</v>
      </c>
      <c r="B6713" s="11" t="str">
        <f t="shared" si="119"/>
        <v>Fred C. and Mary R. Koch Foundation_Chamber Music at the Barn20042500</v>
      </c>
      <c r="C6713" s="11" t="s">
        <v>4161</v>
      </c>
      <c r="D6713" s="11" t="s">
        <v>689</v>
      </c>
      <c r="E6713" s="11" t="s">
        <v>689</v>
      </c>
      <c r="F6713" s="4">
        <v>2500</v>
      </c>
      <c r="G6713" s="3">
        <v>2004</v>
      </c>
      <c r="H6713" s="3" t="s">
        <v>21</v>
      </c>
      <c r="I6713" s="12"/>
      <c r="J6713" s="3">
        <v>5</v>
      </c>
      <c r="K6713" s="3" t="str">
        <f>IF(VLOOKUP(D6713,'Resources Final'!A:C,3,FALSE)=0,"",VLOOKUP(D6713,'Resources Final'!A:C,3,FALSE))</f>
        <v/>
      </c>
      <c r="L6713" s="3" t="str">
        <f>IF(VLOOKUP(D6713,'Resources Final'!A:D,4,FALSE)=0,"",VLOOKUP(D6713,'Resources Final'!A:D,4,FALSE))</f>
        <v/>
      </c>
      <c r="M6713" s="3" t="str">
        <f>IF(VLOOKUP(D6713,'Resources Final'!A:E,5,FALSE)=0,"",VLOOKUP(D6713,'Resources Final'!A:E,5,FALSE))</f>
        <v>N</v>
      </c>
      <c r="N6713" s="7" t="str">
        <f>IF(VLOOKUP(D6713,'Resources Final'!A:F,6,FALSE)=0,"",VLOOKUP(D6713,'Resources Final'!A:F,6,FALSE))</f>
        <v/>
      </c>
      <c r="O6713" s="3" t="str">
        <f>IF(VLOOKUP(D6713,'Resources Final'!A:G,7,FALSE)=0,"",VLOOKUP(D6713,'Resources Final'!A:G,7,FALSE))</f>
        <v/>
      </c>
    </row>
    <row r="6714" spans="1:15" x14ac:dyDescent="0.2">
      <c r="A6714" s="11">
        <v>990</v>
      </c>
      <c r="B6714" s="11" t="str">
        <f t="shared" si="119"/>
        <v>Fred C. and Mary R. Koch Foundation_Children First CEO KS200410000</v>
      </c>
      <c r="C6714" s="11" t="s">
        <v>4161</v>
      </c>
      <c r="D6714" s="11" t="s">
        <v>711</v>
      </c>
      <c r="E6714" s="11" t="s">
        <v>711</v>
      </c>
      <c r="F6714" s="4">
        <v>10000</v>
      </c>
      <c r="G6714" s="3">
        <v>2004</v>
      </c>
      <c r="H6714" s="3" t="s">
        <v>21</v>
      </c>
      <c r="I6714" s="12"/>
      <c r="J6714" s="3">
        <v>6</v>
      </c>
      <c r="K6714" s="3" t="str">
        <f>IF(VLOOKUP(D6714,'Resources Final'!A:C,3,FALSE)=0,"",VLOOKUP(D6714,'Resources Final'!A:C,3,FALSE))</f>
        <v/>
      </c>
      <c r="L6714" s="3" t="str">
        <f>IF(VLOOKUP(D6714,'Resources Final'!A:D,4,FALSE)=0,"",VLOOKUP(D6714,'Resources Final'!A:D,4,FALSE))</f>
        <v/>
      </c>
      <c r="M6714" s="3" t="str">
        <f>IF(VLOOKUP(D6714,'Resources Final'!A:E,5,FALSE)=0,"",VLOOKUP(D6714,'Resources Final'!A:E,5,FALSE))</f>
        <v>N</v>
      </c>
      <c r="N6714" s="7" t="str">
        <f>IF(VLOOKUP(D6714,'Resources Final'!A:F,6,FALSE)=0,"",VLOOKUP(D6714,'Resources Final'!A:F,6,FALSE))</f>
        <v/>
      </c>
      <c r="O6714" s="3" t="str">
        <f>IF(VLOOKUP(D6714,'Resources Final'!A:G,7,FALSE)=0,"",VLOOKUP(D6714,'Resources Final'!A:G,7,FALSE))</f>
        <v/>
      </c>
    </row>
    <row r="6715" spans="1:15" x14ac:dyDescent="0.2">
      <c r="A6715" s="11">
        <v>990</v>
      </c>
      <c r="B6715" s="11" t="str">
        <f t="shared" si="119"/>
        <v>Fred C. and Mary R. Koch Foundation_Claude R. Lambe Foundation2004440000</v>
      </c>
      <c r="C6715" s="11" t="s">
        <v>4161</v>
      </c>
      <c r="D6715" s="11" t="s">
        <v>748</v>
      </c>
      <c r="E6715" s="11" t="s">
        <v>748</v>
      </c>
      <c r="F6715" s="4">
        <v>440000</v>
      </c>
      <c r="G6715" s="3">
        <v>2004</v>
      </c>
      <c r="H6715" s="3" t="s">
        <v>21</v>
      </c>
      <c r="I6715" s="12"/>
      <c r="J6715" s="3">
        <v>7</v>
      </c>
      <c r="K6715" s="3" t="str">
        <f>IF(VLOOKUP(D6715,'Resources Final'!A:C,3,FALSE)=0,"",VLOOKUP(D6715,'Resources Final'!A:C,3,FALSE))</f>
        <v/>
      </c>
      <c r="L6715" s="3" t="str">
        <f>IF(VLOOKUP(D6715,'Resources Final'!A:D,4,FALSE)=0,"",VLOOKUP(D6715,'Resources Final'!A:D,4,FALSE))</f>
        <v/>
      </c>
      <c r="M6715" s="3" t="str">
        <f>IF(VLOOKUP(D6715,'Resources Final'!A:E,5,FALSE)=0,"",VLOOKUP(D6715,'Resources Final'!A:E,5,FALSE))</f>
        <v/>
      </c>
      <c r="N6715" s="7" t="str">
        <f>IF(VLOOKUP(D6715,'Resources Final'!A:F,6,FALSE)=0,"",VLOOKUP(D6715,'Resources Final'!A:F,6,FALSE))</f>
        <v>https://www.sourcewatch.org/index.php/Koch_Family_Foundations</v>
      </c>
      <c r="O6715" s="3" t="str">
        <f>IF(VLOOKUP(D6715,'Resources Final'!A:G,7,FALSE)=0,"",VLOOKUP(D6715,'Resources Final'!A:G,7,FALSE))</f>
        <v>Sourcewatch</v>
      </c>
    </row>
    <row r="6716" spans="1:15" x14ac:dyDescent="0.2">
      <c r="A6716" s="11">
        <v>990</v>
      </c>
      <c r="B6716" s="11" t="str">
        <f t="shared" si="119"/>
        <v>Fred C. and Mary R. Koch Foundation_Communities in Schools200414750</v>
      </c>
      <c r="C6716" s="11" t="s">
        <v>4161</v>
      </c>
      <c r="D6716" s="11" t="s">
        <v>811</v>
      </c>
      <c r="E6716" s="11" t="s">
        <v>811</v>
      </c>
      <c r="F6716" s="4">
        <v>14750</v>
      </c>
      <c r="G6716" s="3">
        <v>2004</v>
      </c>
      <c r="H6716" s="3" t="s">
        <v>21</v>
      </c>
      <c r="I6716" s="12"/>
      <c r="J6716" s="3">
        <v>8</v>
      </c>
      <c r="K6716" s="3" t="str">
        <f>IF(VLOOKUP(D6716,'Resources Final'!A:C,3,FALSE)=0,"",VLOOKUP(D6716,'Resources Final'!A:C,3,FALSE))</f>
        <v/>
      </c>
      <c r="L6716" s="3" t="str">
        <f>IF(VLOOKUP(D6716,'Resources Final'!A:D,4,FALSE)=0,"",VLOOKUP(D6716,'Resources Final'!A:D,4,FALSE))</f>
        <v>Y</v>
      </c>
      <c r="M6716" s="3" t="str">
        <f>IF(VLOOKUP(D6716,'Resources Final'!A:E,5,FALSE)=0,"",VLOOKUP(D6716,'Resources Final'!A:E,5,FALSE))</f>
        <v/>
      </c>
      <c r="N6716" s="7" t="str">
        <f>IF(VLOOKUP(D6716,'Resources Final'!A:F,6,FALSE)=0,"",VLOOKUP(D6716,'Resources Final'!A:F,6,FALSE))</f>
        <v/>
      </c>
      <c r="O6716" s="3" t="str">
        <f>IF(VLOOKUP(D6716,'Resources Final'!A:G,7,FALSE)=0,"",VLOOKUP(D6716,'Resources Final'!A:G,7,FALSE))</f>
        <v/>
      </c>
    </row>
    <row r="6717" spans="1:15" x14ac:dyDescent="0.2">
      <c r="A6717" s="11">
        <v>990</v>
      </c>
      <c r="B6717" s="11" t="str">
        <f t="shared" si="119"/>
        <v>Fred C. and Mary R. Koch Foundation_Exploration Place200412000</v>
      </c>
      <c r="C6717" s="11" t="s">
        <v>4161</v>
      </c>
      <c r="D6717" s="11" t="s">
        <v>1179</v>
      </c>
      <c r="E6717" s="11" t="s">
        <v>1179</v>
      </c>
      <c r="F6717" s="4">
        <v>12000</v>
      </c>
      <c r="G6717" s="3">
        <v>2004</v>
      </c>
      <c r="H6717" s="3" t="s">
        <v>21</v>
      </c>
      <c r="I6717" s="12"/>
      <c r="J6717" s="3">
        <v>9</v>
      </c>
      <c r="K6717" s="3" t="str">
        <f>IF(VLOOKUP(D6717,'Resources Final'!A:C,3,FALSE)=0,"",VLOOKUP(D6717,'Resources Final'!A:C,3,FALSE))</f>
        <v/>
      </c>
      <c r="L6717" s="3" t="str">
        <f>IF(VLOOKUP(D6717,'Resources Final'!A:D,4,FALSE)=0,"",VLOOKUP(D6717,'Resources Final'!A:D,4,FALSE))</f>
        <v/>
      </c>
      <c r="M6717" s="3" t="str">
        <f>IF(VLOOKUP(D6717,'Resources Final'!A:E,5,FALSE)=0,"",VLOOKUP(D6717,'Resources Final'!A:E,5,FALSE))</f>
        <v>N</v>
      </c>
      <c r="N6717" s="7" t="str">
        <f>IF(VLOOKUP(D6717,'Resources Final'!A:F,6,FALSE)=0,"",VLOOKUP(D6717,'Resources Final'!A:F,6,FALSE))</f>
        <v/>
      </c>
      <c r="O6717" s="3" t="str">
        <f>IF(VLOOKUP(D6717,'Resources Final'!A:G,7,FALSE)=0,"",VLOOKUP(D6717,'Resources Final'!A:G,7,FALSE))</f>
        <v/>
      </c>
    </row>
    <row r="6718" spans="1:15" x14ac:dyDescent="0.2">
      <c r="A6718" s="11">
        <v>990</v>
      </c>
      <c r="B6718" s="11" t="str">
        <f t="shared" si="119"/>
        <v>Fred C. and Mary R. Koch Foundation_Friends University200410000</v>
      </c>
      <c r="C6718" s="11" t="s">
        <v>4161</v>
      </c>
      <c r="D6718" s="11" t="s">
        <v>1306</v>
      </c>
      <c r="E6718" s="11" t="s">
        <v>1306</v>
      </c>
      <c r="F6718" s="4">
        <v>10000</v>
      </c>
      <c r="G6718" s="3">
        <v>2004</v>
      </c>
      <c r="H6718" s="3" t="s">
        <v>21</v>
      </c>
      <c r="I6718" s="12"/>
      <c r="J6718" s="3">
        <v>10</v>
      </c>
      <c r="K6718" s="3" t="str">
        <f>IF(VLOOKUP(D6718,'Resources Final'!A:C,3,FALSE)=0,"",VLOOKUP(D6718,'Resources Final'!A:C,3,FALSE))</f>
        <v/>
      </c>
      <c r="L6718" s="3" t="str">
        <f>IF(VLOOKUP(D6718,'Resources Final'!A:D,4,FALSE)=0,"",VLOOKUP(D6718,'Resources Final'!A:D,4,FALSE))</f>
        <v>Y</v>
      </c>
      <c r="M6718" s="3" t="str">
        <f>IF(VLOOKUP(D6718,'Resources Final'!A:E,5,FALSE)=0,"",VLOOKUP(D6718,'Resources Final'!A:E,5,FALSE))</f>
        <v/>
      </c>
      <c r="N6718" s="7" t="str">
        <f>IF(VLOOKUP(D6718,'Resources Final'!A:F,6,FALSE)=0,"",VLOOKUP(D6718,'Resources Final'!A:F,6,FALSE))</f>
        <v/>
      </c>
      <c r="O6718" s="3" t="str">
        <f>IF(VLOOKUP(D6718,'Resources Final'!A:G,7,FALSE)=0,"",VLOOKUP(D6718,'Resources Final'!A:G,7,FALSE))</f>
        <v/>
      </c>
    </row>
    <row r="6719" spans="1:15" x14ac:dyDescent="0.2">
      <c r="A6719" s="11">
        <v>990</v>
      </c>
      <c r="B6719" s="11" t="str">
        <f t="shared" si="119"/>
        <v>Fred C. and Mary R. Koch Foundation_Friends University200417500</v>
      </c>
      <c r="C6719" s="11" t="s">
        <v>4161</v>
      </c>
      <c r="D6719" s="11" t="s">
        <v>1306</v>
      </c>
      <c r="E6719" s="11" t="s">
        <v>1306</v>
      </c>
      <c r="F6719" s="4">
        <v>17500</v>
      </c>
      <c r="G6719" s="3">
        <v>2004</v>
      </c>
      <c r="H6719" s="3" t="s">
        <v>21</v>
      </c>
      <c r="I6719" s="12"/>
      <c r="J6719" s="3">
        <v>11</v>
      </c>
      <c r="K6719" s="3" t="str">
        <f>IF(VLOOKUP(D6719,'Resources Final'!A:C,3,FALSE)=0,"",VLOOKUP(D6719,'Resources Final'!A:C,3,FALSE))</f>
        <v/>
      </c>
      <c r="L6719" s="3" t="str">
        <f>IF(VLOOKUP(D6719,'Resources Final'!A:D,4,FALSE)=0,"",VLOOKUP(D6719,'Resources Final'!A:D,4,FALSE))</f>
        <v>Y</v>
      </c>
      <c r="M6719" s="3" t="str">
        <f>IF(VLOOKUP(D6719,'Resources Final'!A:E,5,FALSE)=0,"",VLOOKUP(D6719,'Resources Final'!A:E,5,FALSE))</f>
        <v/>
      </c>
      <c r="N6719" s="7" t="str">
        <f>IF(VLOOKUP(D6719,'Resources Final'!A:F,6,FALSE)=0,"",VLOOKUP(D6719,'Resources Final'!A:F,6,FALSE))</f>
        <v/>
      </c>
      <c r="O6719" s="3" t="str">
        <f>IF(VLOOKUP(D6719,'Resources Final'!A:G,7,FALSE)=0,"",VLOOKUP(D6719,'Resources Final'!A:G,7,FALSE))</f>
        <v/>
      </c>
    </row>
    <row r="6720" spans="1:15" x14ac:dyDescent="0.2">
      <c r="A6720" s="11">
        <v>990</v>
      </c>
      <c r="B6720" s="11" t="str">
        <f t="shared" si="119"/>
        <v>Fred C. and Mary R. Koch Foundation_Immanuel Outreach Centre200410000</v>
      </c>
      <c r="C6720" s="11" t="s">
        <v>4161</v>
      </c>
      <c r="D6720" s="11" t="s">
        <v>1665</v>
      </c>
      <c r="E6720" s="11" t="s">
        <v>1665</v>
      </c>
      <c r="F6720" s="4">
        <v>10000</v>
      </c>
      <c r="G6720" s="3">
        <v>2004</v>
      </c>
      <c r="H6720" s="3" t="s">
        <v>21</v>
      </c>
      <c r="I6720" s="12"/>
      <c r="J6720" s="3">
        <v>12</v>
      </c>
      <c r="K6720" s="3" t="str">
        <f>IF(VLOOKUP(D6720,'Resources Final'!A:C,3,FALSE)=0,"",VLOOKUP(D6720,'Resources Final'!A:C,3,FALSE))</f>
        <v/>
      </c>
      <c r="L6720" s="3" t="str">
        <f>IF(VLOOKUP(D6720,'Resources Final'!A:D,4,FALSE)=0,"",VLOOKUP(D6720,'Resources Final'!A:D,4,FALSE))</f>
        <v/>
      </c>
      <c r="M6720" s="3" t="str">
        <f>IF(VLOOKUP(D6720,'Resources Final'!A:E,5,FALSE)=0,"",VLOOKUP(D6720,'Resources Final'!A:E,5,FALSE))</f>
        <v/>
      </c>
      <c r="N6720" s="7" t="str">
        <f>IF(VLOOKUP(D6720,'Resources Final'!A:F,6,FALSE)=0,"",VLOOKUP(D6720,'Resources Final'!A:F,6,FALSE))</f>
        <v/>
      </c>
      <c r="O6720" s="3" t="str">
        <f>IF(VLOOKUP(D6720,'Resources Final'!A:G,7,FALSE)=0,"",VLOOKUP(D6720,'Resources Final'!A:G,7,FALSE))</f>
        <v/>
      </c>
    </row>
    <row r="6721" spans="1:15" x14ac:dyDescent="0.2">
      <c r="A6721" s="11">
        <v>990</v>
      </c>
      <c r="B6721" s="11" t="str">
        <f t="shared" si="119"/>
        <v>Fred C. and Mary R. Koch Foundation_Kansas Cosmosphere &amp; Space Center200450000</v>
      </c>
      <c r="C6721" s="11" t="s">
        <v>4161</v>
      </c>
      <c r="D6721" s="11" t="s">
        <v>1948</v>
      </c>
      <c r="E6721" s="11" t="s">
        <v>1948</v>
      </c>
      <c r="F6721" s="4">
        <v>50000</v>
      </c>
      <c r="G6721" s="3">
        <v>2004</v>
      </c>
      <c r="H6721" s="3" t="s">
        <v>21</v>
      </c>
      <c r="I6721" s="12"/>
      <c r="J6721" s="3">
        <v>13</v>
      </c>
      <c r="K6721" s="3" t="str">
        <f>IF(VLOOKUP(D6721,'Resources Final'!A:C,3,FALSE)=0,"",VLOOKUP(D6721,'Resources Final'!A:C,3,FALSE))</f>
        <v/>
      </c>
      <c r="L6721" s="3" t="str">
        <f>IF(VLOOKUP(D6721,'Resources Final'!A:D,4,FALSE)=0,"",VLOOKUP(D6721,'Resources Final'!A:D,4,FALSE))</f>
        <v/>
      </c>
      <c r="M6721" s="3" t="str">
        <f>IF(VLOOKUP(D6721,'Resources Final'!A:E,5,FALSE)=0,"",VLOOKUP(D6721,'Resources Final'!A:E,5,FALSE))</f>
        <v/>
      </c>
      <c r="N6721" s="7" t="str">
        <f>IF(VLOOKUP(D6721,'Resources Final'!A:F,6,FALSE)=0,"",VLOOKUP(D6721,'Resources Final'!A:F,6,FALSE))</f>
        <v/>
      </c>
      <c r="O6721" s="3" t="str">
        <f>IF(VLOOKUP(D6721,'Resources Final'!A:G,7,FALSE)=0,"",VLOOKUP(D6721,'Resources Final'!A:G,7,FALSE))</f>
        <v/>
      </c>
    </row>
    <row r="6722" spans="1:15" x14ac:dyDescent="0.2">
      <c r="A6722" s="11">
        <v>990</v>
      </c>
      <c r="B6722" s="11" t="str">
        <f t="shared" ref="B6722:B6785" si="120">C6722&amp;"_"&amp;D6722&amp;G6722&amp;F6722</f>
        <v>Fred C. and Mary R. Koch Foundation_Kansas Council on Economic Education200420000</v>
      </c>
      <c r="C6722" s="11" t="s">
        <v>4161</v>
      </c>
      <c r="D6722" s="11" t="s">
        <v>1949</v>
      </c>
      <c r="E6722" s="11" t="s">
        <v>1949</v>
      </c>
      <c r="F6722" s="4">
        <v>20000</v>
      </c>
      <c r="G6722" s="3">
        <v>2004</v>
      </c>
      <c r="H6722" s="3" t="s">
        <v>21</v>
      </c>
      <c r="I6722" s="12"/>
      <c r="J6722" s="3">
        <v>14</v>
      </c>
      <c r="K6722" s="3" t="str">
        <f>IF(VLOOKUP(D6722,'Resources Final'!A:C,3,FALSE)=0,"",VLOOKUP(D6722,'Resources Final'!A:C,3,FALSE))</f>
        <v/>
      </c>
      <c r="L6722" s="3" t="str">
        <f>IF(VLOOKUP(D6722,'Resources Final'!A:D,4,FALSE)=0,"",VLOOKUP(D6722,'Resources Final'!A:D,4,FALSE))</f>
        <v/>
      </c>
      <c r="M6722" s="3" t="str">
        <f>IF(VLOOKUP(D6722,'Resources Final'!A:E,5,FALSE)=0,"",VLOOKUP(D6722,'Resources Final'!A:E,5,FALSE))</f>
        <v/>
      </c>
      <c r="N6722" s="7" t="str">
        <f>IF(VLOOKUP(D6722,'Resources Final'!A:F,6,FALSE)=0,"",VLOOKUP(D6722,'Resources Final'!A:F,6,FALSE))</f>
        <v/>
      </c>
      <c r="O6722" s="3" t="str">
        <f>IF(VLOOKUP(D6722,'Resources Final'!A:G,7,FALSE)=0,"",VLOOKUP(D6722,'Resources Final'!A:G,7,FALSE))</f>
        <v/>
      </c>
    </row>
    <row r="6723" spans="1:15" x14ac:dyDescent="0.2">
      <c r="A6723" s="11">
        <v>990</v>
      </c>
      <c r="B6723" s="11" t="str">
        <f t="shared" si="120"/>
        <v>Fred C. and Mary R. Koch Foundation_KPTS200411000</v>
      </c>
      <c r="C6723" s="11" t="s">
        <v>4161</v>
      </c>
      <c r="D6723" s="11" t="s">
        <v>2037</v>
      </c>
      <c r="E6723" s="11" t="s">
        <v>2037</v>
      </c>
      <c r="F6723" s="4">
        <v>11000</v>
      </c>
      <c r="G6723" s="3">
        <v>2004</v>
      </c>
      <c r="H6723" s="3" t="s">
        <v>21</v>
      </c>
      <c r="I6723" s="12"/>
      <c r="J6723" s="3">
        <v>15</v>
      </c>
      <c r="K6723" s="3" t="str">
        <f>IF(VLOOKUP(D6723,'Resources Final'!A:C,3,FALSE)=0,"",VLOOKUP(D6723,'Resources Final'!A:C,3,FALSE))</f>
        <v/>
      </c>
      <c r="L6723" s="3" t="str">
        <f>IF(VLOOKUP(D6723,'Resources Final'!A:D,4,FALSE)=0,"",VLOOKUP(D6723,'Resources Final'!A:D,4,FALSE))</f>
        <v/>
      </c>
      <c r="M6723" s="3" t="str">
        <f>IF(VLOOKUP(D6723,'Resources Final'!A:E,5,FALSE)=0,"",VLOOKUP(D6723,'Resources Final'!A:E,5,FALSE))</f>
        <v>N</v>
      </c>
      <c r="N6723" s="7" t="str">
        <f>IF(VLOOKUP(D6723,'Resources Final'!A:F,6,FALSE)=0,"",VLOOKUP(D6723,'Resources Final'!A:F,6,FALSE))</f>
        <v/>
      </c>
      <c r="O6723" s="3" t="str">
        <f>IF(VLOOKUP(D6723,'Resources Final'!A:G,7,FALSE)=0,"",VLOOKUP(D6723,'Resources Final'!A:G,7,FALSE))</f>
        <v/>
      </c>
    </row>
    <row r="6724" spans="1:15" x14ac:dyDescent="0.2">
      <c r="A6724" s="11">
        <v>990</v>
      </c>
      <c r="B6724" s="11" t="str">
        <f t="shared" si="120"/>
        <v>Fred C. and Mary R. Koch Foundation_National Foundation for Teaching Entrepreneurship200420000</v>
      </c>
      <c r="C6724" s="11" t="s">
        <v>4161</v>
      </c>
      <c r="D6724" s="11" t="s">
        <v>2612</v>
      </c>
      <c r="E6724" s="11" t="s">
        <v>2612</v>
      </c>
      <c r="F6724" s="4">
        <v>20000</v>
      </c>
      <c r="G6724" s="3">
        <v>2004</v>
      </c>
      <c r="H6724" s="3" t="s">
        <v>21</v>
      </c>
      <c r="I6724" s="12"/>
      <c r="J6724" s="3">
        <v>16</v>
      </c>
      <c r="K6724" s="3" t="str">
        <f>IF(VLOOKUP(D6724,'Resources Final'!A:C,3,FALSE)=0,"",VLOOKUP(D6724,'Resources Final'!A:C,3,FALSE))</f>
        <v/>
      </c>
      <c r="L6724" s="3" t="str">
        <f>IF(VLOOKUP(D6724,'Resources Final'!A:D,4,FALSE)=0,"",VLOOKUP(D6724,'Resources Final'!A:D,4,FALSE))</f>
        <v/>
      </c>
      <c r="M6724" s="3" t="str">
        <f>IF(VLOOKUP(D6724,'Resources Final'!A:E,5,FALSE)=0,"",VLOOKUP(D6724,'Resources Final'!A:E,5,FALSE))</f>
        <v/>
      </c>
      <c r="N6724" s="7" t="str">
        <f>IF(VLOOKUP(D6724,'Resources Final'!A:F,6,FALSE)=0,"",VLOOKUP(D6724,'Resources Final'!A:F,6,FALSE))</f>
        <v>https://www.sourcewatch.org/index.php/National_Foundation_for_Teaching_Entrepreneurship</v>
      </c>
      <c r="O6724" s="3" t="str">
        <f>IF(VLOOKUP(D6724,'Resources Final'!A:G,7,FALSE)=0,"",VLOOKUP(D6724,'Resources Final'!A:G,7,FALSE))</f>
        <v>Sourcewatch</v>
      </c>
    </row>
    <row r="6725" spans="1:15" x14ac:dyDescent="0.2">
      <c r="A6725" s="11">
        <v>990</v>
      </c>
      <c r="B6725" s="11" t="str">
        <f t="shared" si="120"/>
        <v>Fred C. and Mary R. Koch Foundation_Music Theatre of Wichita200410000</v>
      </c>
      <c r="C6725" s="11" t="s">
        <v>4161</v>
      </c>
      <c r="D6725" s="11" t="s">
        <v>2571</v>
      </c>
      <c r="E6725" s="11" t="s">
        <v>2571</v>
      </c>
      <c r="F6725" s="4">
        <v>10000</v>
      </c>
      <c r="G6725" s="3">
        <v>2004</v>
      </c>
      <c r="H6725" s="3" t="s">
        <v>21</v>
      </c>
      <c r="I6725" s="12"/>
      <c r="J6725" s="3">
        <v>17</v>
      </c>
      <c r="K6725" s="3" t="str">
        <f>IF(VLOOKUP(D6725,'Resources Final'!A:C,3,FALSE)=0,"",VLOOKUP(D6725,'Resources Final'!A:C,3,FALSE))</f>
        <v/>
      </c>
      <c r="L6725" s="3" t="str">
        <f>IF(VLOOKUP(D6725,'Resources Final'!A:D,4,FALSE)=0,"",VLOOKUP(D6725,'Resources Final'!A:D,4,FALSE))</f>
        <v/>
      </c>
      <c r="M6725" s="3" t="str">
        <f>IF(VLOOKUP(D6725,'Resources Final'!A:E,5,FALSE)=0,"",VLOOKUP(D6725,'Resources Final'!A:E,5,FALSE))</f>
        <v>N</v>
      </c>
      <c r="N6725" s="7" t="str">
        <f>IF(VLOOKUP(D6725,'Resources Final'!A:F,6,FALSE)=0,"",VLOOKUP(D6725,'Resources Final'!A:F,6,FALSE))</f>
        <v/>
      </c>
      <c r="O6725" s="3" t="str">
        <f>IF(VLOOKUP(D6725,'Resources Final'!A:G,7,FALSE)=0,"",VLOOKUP(D6725,'Resources Final'!A:G,7,FALSE))</f>
        <v/>
      </c>
    </row>
    <row r="6726" spans="1:15" x14ac:dyDescent="0.2">
      <c r="A6726" s="11">
        <v>990</v>
      </c>
      <c r="B6726" s="11" t="str">
        <f t="shared" si="120"/>
        <v>Fred C. and Mary R. Koch Foundation_Newman University200410000</v>
      </c>
      <c r="C6726" s="11" t="s">
        <v>4161</v>
      </c>
      <c r="D6726" s="11" t="s">
        <v>2664</v>
      </c>
      <c r="E6726" s="11" t="s">
        <v>2664</v>
      </c>
      <c r="F6726" s="4">
        <v>10000</v>
      </c>
      <c r="G6726" s="3">
        <v>2004</v>
      </c>
      <c r="H6726" s="3" t="s">
        <v>21</v>
      </c>
      <c r="I6726" s="12"/>
      <c r="J6726" s="3">
        <v>18</v>
      </c>
      <c r="K6726" s="3" t="str">
        <f>IF(VLOOKUP(D6726,'Resources Final'!A:C,3,FALSE)=0,"",VLOOKUP(D6726,'Resources Final'!A:C,3,FALSE))</f>
        <v/>
      </c>
      <c r="L6726" s="3" t="str">
        <f>IF(VLOOKUP(D6726,'Resources Final'!A:D,4,FALSE)=0,"",VLOOKUP(D6726,'Resources Final'!A:D,4,FALSE))</f>
        <v>Y</v>
      </c>
      <c r="M6726" s="3" t="str">
        <f>IF(VLOOKUP(D6726,'Resources Final'!A:E,5,FALSE)=0,"",VLOOKUP(D6726,'Resources Final'!A:E,5,FALSE))</f>
        <v/>
      </c>
      <c r="N6726" s="7" t="str">
        <f>IF(VLOOKUP(D6726,'Resources Final'!A:F,6,FALSE)=0,"",VLOOKUP(D6726,'Resources Final'!A:F,6,FALSE))</f>
        <v/>
      </c>
      <c r="O6726" s="3" t="str">
        <f>IF(VLOOKUP(D6726,'Resources Final'!A:G,7,FALSE)=0,"",VLOOKUP(D6726,'Resources Final'!A:G,7,FALSE))</f>
        <v/>
      </c>
    </row>
    <row r="6727" spans="1:15" x14ac:dyDescent="0.2">
      <c r="A6727" s="11">
        <v>990</v>
      </c>
      <c r="B6727" s="11" t="str">
        <f t="shared" si="120"/>
        <v>Fred C. and Mary R. Koch Foundation_Newman University200410000</v>
      </c>
      <c r="C6727" s="11" t="s">
        <v>4161</v>
      </c>
      <c r="D6727" s="11" t="s">
        <v>2664</v>
      </c>
      <c r="E6727" s="11" t="s">
        <v>2664</v>
      </c>
      <c r="F6727" s="4">
        <v>10000</v>
      </c>
      <c r="G6727" s="3">
        <v>2004</v>
      </c>
      <c r="H6727" s="3" t="s">
        <v>21</v>
      </c>
      <c r="I6727" s="12"/>
      <c r="J6727" s="3">
        <v>19</v>
      </c>
      <c r="K6727" s="3" t="str">
        <f>IF(VLOOKUP(D6727,'Resources Final'!A:C,3,FALSE)=0,"",VLOOKUP(D6727,'Resources Final'!A:C,3,FALSE))</f>
        <v/>
      </c>
      <c r="L6727" s="3" t="str">
        <f>IF(VLOOKUP(D6727,'Resources Final'!A:D,4,FALSE)=0,"",VLOOKUP(D6727,'Resources Final'!A:D,4,FALSE))</f>
        <v>Y</v>
      </c>
      <c r="M6727" s="3" t="str">
        <f>IF(VLOOKUP(D6727,'Resources Final'!A:E,5,FALSE)=0,"",VLOOKUP(D6727,'Resources Final'!A:E,5,FALSE))</f>
        <v/>
      </c>
      <c r="N6727" s="7" t="str">
        <f>IF(VLOOKUP(D6727,'Resources Final'!A:F,6,FALSE)=0,"",VLOOKUP(D6727,'Resources Final'!A:F,6,FALSE))</f>
        <v/>
      </c>
      <c r="O6727" s="3" t="str">
        <f>IF(VLOOKUP(D6727,'Resources Final'!A:G,7,FALSE)=0,"",VLOOKUP(D6727,'Resources Final'!A:G,7,FALSE))</f>
        <v/>
      </c>
    </row>
    <row r="6728" spans="1:15" x14ac:dyDescent="0.2">
      <c r="A6728" s="11">
        <v>990</v>
      </c>
      <c r="B6728" s="11" t="str">
        <f t="shared" si="120"/>
        <v>Fred C. and Mary R. Koch Foundation_Opera Kansas20045500</v>
      </c>
      <c r="C6728" s="11" t="s">
        <v>4161</v>
      </c>
      <c r="D6728" s="11" t="s">
        <v>2748</v>
      </c>
      <c r="E6728" s="11" t="s">
        <v>2748</v>
      </c>
      <c r="F6728" s="4">
        <v>5500</v>
      </c>
      <c r="G6728" s="3">
        <v>2004</v>
      </c>
      <c r="H6728" s="3" t="s">
        <v>21</v>
      </c>
      <c r="I6728" s="12"/>
      <c r="J6728" s="3">
        <v>20</v>
      </c>
      <c r="K6728" s="3" t="str">
        <f>IF(VLOOKUP(D6728,'Resources Final'!A:C,3,FALSE)=0,"",VLOOKUP(D6728,'Resources Final'!A:C,3,FALSE))</f>
        <v/>
      </c>
      <c r="L6728" s="3" t="str">
        <f>IF(VLOOKUP(D6728,'Resources Final'!A:D,4,FALSE)=0,"",VLOOKUP(D6728,'Resources Final'!A:D,4,FALSE))</f>
        <v/>
      </c>
      <c r="M6728" s="3" t="str">
        <f>IF(VLOOKUP(D6728,'Resources Final'!A:E,5,FALSE)=0,"",VLOOKUP(D6728,'Resources Final'!A:E,5,FALSE))</f>
        <v>N</v>
      </c>
      <c r="N6728" s="7" t="str">
        <f>IF(VLOOKUP(D6728,'Resources Final'!A:F,6,FALSE)=0,"",VLOOKUP(D6728,'Resources Final'!A:F,6,FALSE))</f>
        <v/>
      </c>
      <c r="O6728" s="3" t="str">
        <f>IF(VLOOKUP(D6728,'Resources Final'!A:G,7,FALSE)=0,"",VLOOKUP(D6728,'Resources Final'!A:G,7,FALSE))</f>
        <v/>
      </c>
    </row>
    <row r="6729" spans="1:15" x14ac:dyDescent="0.2">
      <c r="A6729" s="11">
        <v>990</v>
      </c>
      <c r="B6729" s="11" t="str">
        <f t="shared" si="120"/>
        <v>Fred C. and Mary R. Koch Foundation_Roots &amp; Wings200410000</v>
      </c>
      <c r="C6729" s="11" t="s">
        <v>4161</v>
      </c>
      <c r="D6729" s="11" t="s">
        <v>3118</v>
      </c>
      <c r="E6729" s="11" t="s">
        <v>3118</v>
      </c>
      <c r="F6729" s="4">
        <v>10000</v>
      </c>
      <c r="G6729" s="3">
        <v>2004</v>
      </c>
      <c r="H6729" s="3" t="s">
        <v>21</v>
      </c>
      <c r="I6729" s="12"/>
      <c r="J6729" s="3">
        <v>21</v>
      </c>
      <c r="K6729" s="3" t="str">
        <f>IF(VLOOKUP(D6729,'Resources Final'!A:C,3,FALSE)=0,"",VLOOKUP(D6729,'Resources Final'!A:C,3,FALSE))</f>
        <v/>
      </c>
      <c r="L6729" s="3" t="str">
        <f>IF(VLOOKUP(D6729,'Resources Final'!A:D,4,FALSE)=0,"",VLOOKUP(D6729,'Resources Final'!A:D,4,FALSE))</f>
        <v/>
      </c>
      <c r="M6729" s="3" t="str">
        <f>IF(VLOOKUP(D6729,'Resources Final'!A:E,5,FALSE)=0,"",VLOOKUP(D6729,'Resources Final'!A:E,5,FALSE))</f>
        <v>N</v>
      </c>
      <c r="N6729" s="7" t="str">
        <f>IF(VLOOKUP(D6729,'Resources Final'!A:F,6,FALSE)=0,"",VLOOKUP(D6729,'Resources Final'!A:F,6,FALSE))</f>
        <v/>
      </c>
      <c r="O6729" s="3" t="str">
        <f>IF(VLOOKUP(D6729,'Resources Final'!A:G,7,FALSE)=0,"",VLOOKUP(D6729,'Resources Final'!A:G,7,FALSE))</f>
        <v/>
      </c>
    </row>
    <row r="6730" spans="1:15" x14ac:dyDescent="0.2">
      <c r="A6730" s="11">
        <v>990</v>
      </c>
      <c r="B6730" s="11" t="str">
        <f t="shared" si="120"/>
        <v>Fred C. and Mary R. Koch Foundation_Salvation Army20045000</v>
      </c>
      <c r="C6730" s="11" t="s">
        <v>4161</v>
      </c>
      <c r="D6730" s="11" t="s">
        <v>2624</v>
      </c>
      <c r="E6730" s="11" t="s">
        <v>2624</v>
      </c>
      <c r="F6730" s="4">
        <v>5000</v>
      </c>
      <c r="G6730" s="3">
        <v>2004</v>
      </c>
      <c r="H6730" s="3" t="s">
        <v>21</v>
      </c>
      <c r="I6730" s="12"/>
      <c r="J6730" s="3">
        <v>22</v>
      </c>
      <c r="K6730" s="3" t="str">
        <f>IF(VLOOKUP(D6730,'Resources Final'!A:C,3,FALSE)=0,"",VLOOKUP(D6730,'Resources Final'!A:C,3,FALSE))</f>
        <v/>
      </c>
      <c r="L6730" s="3" t="str">
        <f>IF(VLOOKUP(D6730,'Resources Final'!A:D,4,FALSE)=0,"",VLOOKUP(D6730,'Resources Final'!A:D,4,FALSE))</f>
        <v/>
      </c>
      <c r="M6730" s="3" t="str">
        <f>IF(VLOOKUP(D6730,'Resources Final'!A:E,5,FALSE)=0,"",VLOOKUP(D6730,'Resources Final'!A:E,5,FALSE))</f>
        <v>N</v>
      </c>
      <c r="N6730" s="7" t="str">
        <f>IF(VLOOKUP(D6730,'Resources Final'!A:F,6,FALSE)=0,"",VLOOKUP(D6730,'Resources Final'!A:F,6,FALSE))</f>
        <v/>
      </c>
      <c r="O6730" s="3" t="str">
        <f>IF(VLOOKUP(D6730,'Resources Final'!A:G,7,FALSE)=0,"",VLOOKUP(D6730,'Resources Final'!A:G,7,FALSE))</f>
        <v/>
      </c>
    </row>
    <row r="6731" spans="1:15" x14ac:dyDescent="0.2">
      <c r="A6731" s="11">
        <v>990</v>
      </c>
      <c r="B6731" s="11" t="str">
        <f t="shared" si="120"/>
        <v>Fred C. and Mary R. Koch Foundation_Stage One200410000</v>
      </c>
      <c r="C6731" s="11" t="s">
        <v>4161</v>
      </c>
      <c r="D6731" s="11" t="s">
        <v>3410</v>
      </c>
      <c r="E6731" s="11" t="s">
        <v>3410</v>
      </c>
      <c r="F6731" s="4">
        <v>10000</v>
      </c>
      <c r="G6731" s="3">
        <v>2004</v>
      </c>
      <c r="H6731" s="3" t="s">
        <v>21</v>
      </c>
      <c r="I6731" s="12"/>
      <c r="J6731" s="3">
        <v>23</v>
      </c>
      <c r="K6731" s="3" t="str">
        <f>IF(VLOOKUP(D6731,'Resources Final'!A:C,3,FALSE)=0,"",VLOOKUP(D6731,'Resources Final'!A:C,3,FALSE))</f>
        <v/>
      </c>
      <c r="L6731" s="3" t="str">
        <f>IF(VLOOKUP(D6731,'Resources Final'!A:D,4,FALSE)=0,"",VLOOKUP(D6731,'Resources Final'!A:D,4,FALSE))</f>
        <v/>
      </c>
      <c r="M6731" s="3" t="str">
        <f>IF(VLOOKUP(D6731,'Resources Final'!A:E,5,FALSE)=0,"",VLOOKUP(D6731,'Resources Final'!A:E,5,FALSE))</f>
        <v/>
      </c>
      <c r="N6731" s="7" t="str">
        <f>IF(VLOOKUP(D6731,'Resources Final'!A:F,6,FALSE)=0,"",VLOOKUP(D6731,'Resources Final'!A:F,6,FALSE))</f>
        <v/>
      </c>
      <c r="O6731" s="3" t="str">
        <f>IF(VLOOKUP(D6731,'Resources Final'!A:G,7,FALSE)=0,"",VLOOKUP(D6731,'Resources Final'!A:G,7,FALSE))</f>
        <v/>
      </c>
    </row>
    <row r="6732" spans="1:15" x14ac:dyDescent="0.2">
      <c r="A6732" s="11">
        <v>990</v>
      </c>
      <c r="B6732" s="11" t="str">
        <f t="shared" si="120"/>
        <v>Fred C. and Mary R. Koch Foundation_Students in Free Enterprise20042500</v>
      </c>
      <c r="C6732" s="11" t="s">
        <v>4161</v>
      </c>
      <c r="D6732" s="11" t="s">
        <v>3467</v>
      </c>
      <c r="E6732" s="11" t="s">
        <v>3467</v>
      </c>
      <c r="F6732" s="4">
        <v>2500</v>
      </c>
      <c r="G6732" s="3">
        <v>2004</v>
      </c>
      <c r="H6732" s="3" t="s">
        <v>21</v>
      </c>
      <c r="I6732" s="12"/>
      <c r="J6732" s="3">
        <v>24</v>
      </c>
      <c r="K6732" s="3" t="str">
        <f>IF(VLOOKUP(D6732,'Resources Final'!A:C,3,FALSE)=0,"",VLOOKUP(D6732,'Resources Final'!A:C,3,FALSE))</f>
        <v/>
      </c>
      <c r="L6732" s="3" t="str">
        <f>IF(VLOOKUP(D6732,'Resources Final'!A:D,4,FALSE)=0,"",VLOOKUP(D6732,'Resources Final'!A:D,4,FALSE))</f>
        <v/>
      </c>
      <c r="M6732" s="3" t="str">
        <f>IF(VLOOKUP(D6732,'Resources Final'!A:E,5,FALSE)=0,"",VLOOKUP(D6732,'Resources Final'!A:E,5,FALSE))</f>
        <v/>
      </c>
      <c r="N6732" s="7" t="str">
        <f>IF(VLOOKUP(D6732,'Resources Final'!A:F,6,FALSE)=0,"",VLOOKUP(D6732,'Resources Final'!A:F,6,FALSE))</f>
        <v>https://www.sourcewatch.org/index.php/Students_in_Free_Enterprise</v>
      </c>
      <c r="O6732" s="3" t="str">
        <f>IF(VLOOKUP(D6732,'Resources Final'!A:G,7,FALSE)=0,"",VLOOKUP(D6732,'Resources Final'!A:G,7,FALSE))</f>
        <v>Sourcewatch</v>
      </c>
    </row>
    <row r="6733" spans="1:15" x14ac:dyDescent="0.2">
      <c r="A6733" s="11">
        <v>990</v>
      </c>
      <c r="B6733" s="11" t="str">
        <f t="shared" si="120"/>
        <v>Fred C. and Mary R. Koch Foundation_Wichita Art Museum200455000</v>
      </c>
      <c r="C6733" s="11" t="s">
        <v>4161</v>
      </c>
      <c r="D6733" s="11" t="s">
        <v>4008</v>
      </c>
      <c r="E6733" s="11" t="s">
        <v>4008</v>
      </c>
      <c r="F6733" s="4">
        <v>55000</v>
      </c>
      <c r="G6733" s="3">
        <v>2004</v>
      </c>
      <c r="H6733" s="3" t="s">
        <v>21</v>
      </c>
      <c r="I6733" s="12"/>
      <c r="J6733" s="3">
        <v>25</v>
      </c>
      <c r="K6733" s="3" t="str">
        <f>IF(VLOOKUP(D6733,'Resources Final'!A:C,3,FALSE)=0,"",VLOOKUP(D6733,'Resources Final'!A:C,3,FALSE))</f>
        <v/>
      </c>
      <c r="L6733" s="3" t="str">
        <f>IF(VLOOKUP(D6733,'Resources Final'!A:D,4,FALSE)=0,"",VLOOKUP(D6733,'Resources Final'!A:D,4,FALSE))</f>
        <v/>
      </c>
      <c r="M6733" s="3" t="str">
        <f>IF(VLOOKUP(D6733,'Resources Final'!A:E,5,FALSE)=0,"",VLOOKUP(D6733,'Resources Final'!A:E,5,FALSE))</f>
        <v>N</v>
      </c>
      <c r="N6733" s="7" t="str">
        <f>IF(VLOOKUP(D6733,'Resources Final'!A:F,6,FALSE)=0,"",VLOOKUP(D6733,'Resources Final'!A:F,6,FALSE))</f>
        <v/>
      </c>
      <c r="O6733" s="3" t="str">
        <f>IF(VLOOKUP(D6733,'Resources Final'!A:G,7,FALSE)=0,"",VLOOKUP(D6733,'Resources Final'!A:G,7,FALSE))</f>
        <v/>
      </c>
    </row>
    <row r="6734" spans="1:15" x14ac:dyDescent="0.2">
      <c r="A6734" s="11">
        <v>990</v>
      </c>
      <c r="B6734" s="11" t="str">
        <f t="shared" si="120"/>
        <v>Fred C. and Mary R. Koch Foundation_Wichita Center for the Arts20043000</v>
      </c>
      <c r="C6734" s="11" t="s">
        <v>4161</v>
      </c>
      <c r="D6734" s="11" t="s">
        <v>4009</v>
      </c>
      <c r="E6734" s="11" t="s">
        <v>4009</v>
      </c>
      <c r="F6734" s="4">
        <v>3000</v>
      </c>
      <c r="G6734" s="3">
        <v>2004</v>
      </c>
      <c r="H6734" s="3" t="s">
        <v>21</v>
      </c>
      <c r="I6734" s="12"/>
      <c r="J6734" s="3">
        <v>26</v>
      </c>
      <c r="K6734" s="3" t="str">
        <f>IF(VLOOKUP(D6734,'Resources Final'!A:C,3,FALSE)=0,"",VLOOKUP(D6734,'Resources Final'!A:C,3,FALSE))</f>
        <v/>
      </c>
      <c r="L6734" s="3" t="str">
        <f>IF(VLOOKUP(D6734,'Resources Final'!A:D,4,FALSE)=0,"",VLOOKUP(D6734,'Resources Final'!A:D,4,FALSE))</f>
        <v/>
      </c>
      <c r="M6734" s="3" t="str">
        <f>IF(VLOOKUP(D6734,'Resources Final'!A:E,5,FALSE)=0,"",VLOOKUP(D6734,'Resources Final'!A:E,5,FALSE))</f>
        <v>N</v>
      </c>
      <c r="N6734" s="7" t="str">
        <f>IF(VLOOKUP(D6734,'Resources Final'!A:F,6,FALSE)=0,"",VLOOKUP(D6734,'Resources Final'!A:F,6,FALSE))</f>
        <v/>
      </c>
      <c r="O6734" s="3" t="str">
        <f>IF(VLOOKUP(D6734,'Resources Final'!A:G,7,FALSE)=0,"",VLOOKUP(D6734,'Resources Final'!A:G,7,FALSE))</f>
        <v/>
      </c>
    </row>
    <row r="6735" spans="1:15" x14ac:dyDescent="0.2">
      <c r="A6735" s="11">
        <v>990</v>
      </c>
      <c r="B6735" s="11" t="str">
        <f t="shared" si="120"/>
        <v>Fred C. and Mary R. Koch Foundation_Wichita Center for the Arts200419800</v>
      </c>
      <c r="C6735" s="11" t="s">
        <v>4161</v>
      </c>
      <c r="D6735" s="11" t="s">
        <v>4009</v>
      </c>
      <c r="E6735" s="11" t="s">
        <v>4009</v>
      </c>
      <c r="F6735" s="4">
        <v>19800</v>
      </c>
      <c r="G6735" s="3">
        <v>2004</v>
      </c>
      <c r="H6735" s="3" t="s">
        <v>21</v>
      </c>
      <c r="I6735" s="12"/>
      <c r="J6735" s="3">
        <v>27</v>
      </c>
      <c r="K6735" s="3" t="str">
        <f>IF(VLOOKUP(D6735,'Resources Final'!A:C,3,FALSE)=0,"",VLOOKUP(D6735,'Resources Final'!A:C,3,FALSE))</f>
        <v/>
      </c>
      <c r="L6735" s="3" t="str">
        <f>IF(VLOOKUP(D6735,'Resources Final'!A:D,4,FALSE)=0,"",VLOOKUP(D6735,'Resources Final'!A:D,4,FALSE))</f>
        <v/>
      </c>
      <c r="M6735" s="3" t="str">
        <f>IF(VLOOKUP(D6735,'Resources Final'!A:E,5,FALSE)=0,"",VLOOKUP(D6735,'Resources Final'!A:E,5,FALSE))</f>
        <v>N</v>
      </c>
      <c r="N6735" s="7" t="str">
        <f>IF(VLOOKUP(D6735,'Resources Final'!A:F,6,FALSE)=0,"",VLOOKUP(D6735,'Resources Final'!A:F,6,FALSE))</f>
        <v/>
      </c>
      <c r="O6735" s="3" t="str">
        <f>IF(VLOOKUP(D6735,'Resources Final'!A:G,7,FALSE)=0,"",VLOOKUP(D6735,'Resources Final'!A:G,7,FALSE))</f>
        <v/>
      </c>
    </row>
    <row r="6736" spans="1:15" x14ac:dyDescent="0.2">
      <c r="A6736" s="11">
        <v>990</v>
      </c>
      <c r="B6736" s="11" t="str">
        <f t="shared" si="120"/>
        <v>Fred C. and Mary R. Koch Foundation_Wichita Center for the Arts200413000</v>
      </c>
      <c r="C6736" s="11" t="s">
        <v>4161</v>
      </c>
      <c r="D6736" s="11" t="s">
        <v>4009</v>
      </c>
      <c r="E6736" s="11" t="s">
        <v>4009</v>
      </c>
      <c r="F6736" s="4">
        <v>13000</v>
      </c>
      <c r="G6736" s="3">
        <v>2004</v>
      </c>
      <c r="H6736" s="3" t="s">
        <v>21</v>
      </c>
      <c r="I6736" s="12"/>
      <c r="J6736" s="3">
        <v>28</v>
      </c>
      <c r="K6736" s="3" t="str">
        <f>IF(VLOOKUP(D6736,'Resources Final'!A:C,3,FALSE)=0,"",VLOOKUP(D6736,'Resources Final'!A:C,3,FALSE))</f>
        <v/>
      </c>
      <c r="L6736" s="3" t="str">
        <f>IF(VLOOKUP(D6736,'Resources Final'!A:D,4,FALSE)=0,"",VLOOKUP(D6736,'Resources Final'!A:D,4,FALSE))</f>
        <v/>
      </c>
      <c r="M6736" s="3" t="str">
        <f>IF(VLOOKUP(D6736,'Resources Final'!A:E,5,FALSE)=0,"",VLOOKUP(D6736,'Resources Final'!A:E,5,FALSE))</f>
        <v>N</v>
      </c>
      <c r="N6736" s="7" t="str">
        <f>IF(VLOOKUP(D6736,'Resources Final'!A:F,6,FALSE)=0,"",VLOOKUP(D6736,'Resources Final'!A:F,6,FALSE))</f>
        <v/>
      </c>
      <c r="O6736" s="3" t="str">
        <f>IF(VLOOKUP(D6736,'Resources Final'!A:G,7,FALSE)=0,"",VLOOKUP(D6736,'Resources Final'!A:G,7,FALSE))</f>
        <v/>
      </c>
    </row>
    <row r="6737" spans="1:15" x14ac:dyDescent="0.2">
      <c r="A6737" s="11">
        <v>990</v>
      </c>
      <c r="B6737" s="11" t="str">
        <f t="shared" si="120"/>
        <v>Fred C. and Mary R. Koch Foundation_Wichita Children's Home200475000</v>
      </c>
      <c r="C6737" s="11" t="s">
        <v>4161</v>
      </c>
      <c r="D6737" s="11" t="s">
        <v>4010</v>
      </c>
      <c r="E6737" s="11" t="s">
        <v>4010</v>
      </c>
      <c r="F6737" s="4">
        <v>75000</v>
      </c>
      <c r="G6737" s="3">
        <v>2004</v>
      </c>
      <c r="H6737" s="3" t="s">
        <v>21</v>
      </c>
      <c r="I6737" s="12"/>
      <c r="J6737" s="3">
        <v>29</v>
      </c>
      <c r="K6737" s="3" t="str">
        <f>IF(VLOOKUP(D6737,'Resources Final'!A:C,3,FALSE)=0,"",VLOOKUP(D6737,'Resources Final'!A:C,3,FALSE))</f>
        <v/>
      </c>
      <c r="L6737" s="3" t="str">
        <f>IF(VLOOKUP(D6737,'Resources Final'!A:D,4,FALSE)=0,"",VLOOKUP(D6737,'Resources Final'!A:D,4,FALSE))</f>
        <v/>
      </c>
      <c r="M6737" s="3" t="str">
        <f>IF(VLOOKUP(D6737,'Resources Final'!A:E,5,FALSE)=0,"",VLOOKUP(D6737,'Resources Final'!A:E,5,FALSE))</f>
        <v>N</v>
      </c>
      <c r="N6737" s="7" t="str">
        <f>IF(VLOOKUP(D6737,'Resources Final'!A:F,6,FALSE)=0,"",VLOOKUP(D6737,'Resources Final'!A:F,6,FALSE))</f>
        <v/>
      </c>
      <c r="O6737" s="3" t="str">
        <f>IF(VLOOKUP(D6737,'Resources Final'!A:G,7,FALSE)=0,"",VLOOKUP(D6737,'Resources Final'!A:G,7,FALSE))</f>
        <v/>
      </c>
    </row>
    <row r="6738" spans="1:15" x14ac:dyDescent="0.2">
      <c r="A6738" s="11">
        <v>990</v>
      </c>
      <c r="B6738" s="11" t="str">
        <f t="shared" si="120"/>
        <v>Fred C. and Mary R. Koch Foundation_Wichita Educational Foundation20045000</v>
      </c>
      <c r="C6738" s="11" t="s">
        <v>4161</v>
      </c>
      <c r="D6738" s="11" t="s">
        <v>4014</v>
      </c>
      <c r="E6738" s="11" t="s">
        <v>4014</v>
      </c>
      <c r="F6738" s="4">
        <v>5000</v>
      </c>
      <c r="G6738" s="3">
        <v>2004</v>
      </c>
      <c r="H6738" s="3" t="s">
        <v>21</v>
      </c>
      <c r="I6738" s="12"/>
      <c r="J6738" s="3">
        <v>30</v>
      </c>
      <c r="K6738" s="3" t="str">
        <f>IF(VLOOKUP(D6738,'Resources Final'!A:C,3,FALSE)=0,"",VLOOKUP(D6738,'Resources Final'!A:C,3,FALSE))</f>
        <v/>
      </c>
      <c r="L6738" s="3" t="str">
        <f>IF(VLOOKUP(D6738,'Resources Final'!A:D,4,FALSE)=0,"",VLOOKUP(D6738,'Resources Final'!A:D,4,FALSE))</f>
        <v/>
      </c>
      <c r="M6738" s="3" t="str">
        <f>IF(VLOOKUP(D6738,'Resources Final'!A:E,5,FALSE)=0,"",VLOOKUP(D6738,'Resources Final'!A:E,5,FALSE))</f>
        <v/>
      </c>
      <c r="N6738" s="7" t="str">
        <f>IF(VLOOKUP(D6738,'Resources Final'!A:F,6,FALSE)=0,"",VLOOKUP(D6738,'Resources Final'!A:F,6,FALSE))</f>
        <v/>
      </c>
      <c r="O6738" s="3" t="str">
        <f>IF(VLOOKUP(D6738,'Resources Final'!A:G,7,FALSE)=0,"",VLOOKUP(D6738,'Resources Final'!A:G,7,FALSE))</f>
        <v/>
      </c>
    </row>
    <row r="6739" spans="1:15" x14ac:dyDescent="0.2">
      <c r="A6739" s="11">
        <v>990</v>
      </c>
      <c r="B6739" s="11" t="str">
        <f t="shared" si="120"/>
        <v>Fred C. and Mary R. Koch Foundation_Wichita Public Library20041500</v>
      </c>
      <c r="C6739" s="11" t="s">
        <v>4161</v>
      </c>
      <c r="D6739" s="11" t="s">
        <v>4018</v>
      </c>
      <c r="E6739" s="11" t="s">
        <v>4018</v>
      </c>
      <c r="F6739" s="4">
        <v>1500</v>
      </c>
      <c r="G6739" s="3">
        <v>2004</v>
      </c>
      <c r="H6739" s="3" t="s">
        <v>21</v>
      </c>
      <c r="I6739" s="12"/>
      <c r="J6739" s="3">
        <v>31</v>
      </c>
      <c r="K6739" s="3" t="str">
        <f>IF(VLOOKUP(D6739,'Resources Final'!A:C,3,FALSE)=0,"",VLOOKUP(D6739,'Resources Final'!A:C,3,FALSE))</f>
        <v/>
      </c>
      <c r="L6739" s="3" t="str">
        <f>IF(VLOOKUP(D6739,'Resources Final'!A:D,4,FALSE)=0,"",VLOOKUP(D6739,'Resources Final'!A:D,4,FALSE))</f>
        <v/>
      </c>
      <c r="M6739" s="3" t="str">
        <f>IF(VLOOKUP(D6739,'Resources Final'!A:E,5,FALSE)=0,"",VLOOKUP(D6739,'Resources Final'!A:E,5,FALSE))</f>
        <v>N</v>
      </c>
      <c r="N6739" s="7" t="str">
        <f>IF(VLOOKUP(D6739,'Resources Final'!A:F,6,FALSE)=0,"",VLOOKUP(D6739,'Resources Final'!A:F,6,FALSE))</f>
        <v/>
      </c>
      <c r="O6739" s="3" t="str">
        <f>IF(VLOOKUP(D6739,'Resources Final'!A:G,7,FALSE)=0,"",VLOOKUP(D6739,'Resources Final'!A:G,7,FALSE))</f>
        <v/>
      </c>
    </row>
    <row r="6740" spans="1:15" x14ac:dyDescent="0.2">
      <c r="A6740" s="11">
        <v>990</v>
      </c>
      <c r="B6740" s="11" t="str">
        <f t="shared" si="120"/>
        <v>Fred C. and Mary R. Koch Foundation_Wichita State University200410000</v>
      </c>
      <c r="C6740" s="11" t="s">
        <v>4161</v>
      </c>
      <c r="D6740" s="11" t="s">
        <v>4019</v>
      </c>
      <c r="E6740" s="11" t="s">
        <v>4019</v>
      </c>
      <c r="F6740" s="4">
        <v>10000</v>
      </c>
      <c r="G6740" s="3">
        <v>2004</v>
      </c>
      <c r="H6740" s="3" t="s">
        <v>21</v>
      </c>
      <c r="I6740" s="12"/>
      <c r="J6740" s="3">
        <v>32</v>
      </c>
      <c r="K6740" s="3" t="str">
        <f>IF(VLOOKUP(D6740,'Resources Final'!A:C,3,FALSE)=0,"",VLOOKUP(D6740,'Resources Final'!A:C,3,FALSE))</f>
        <v/>
      </c>
      <c r="L6740" s="3" t="str">
        <f>IF(VLOOKUP(D6740,'Resources Final'!A:D,4,FALSE)=0,"",VLOOKUP(D6740,'Resources Final'!A:D,4,FALSE))</f>
        <v>Y</v>
      </c>
      <c r="M6740" s="3" t="str">
        <f>IF(VLOOKUP(D6740,'Resources Final'!A:E,5,FALSE)=0,"",VLOOKUP(D6740,'Resources Final'!A:E,5,FALSE))</f>
        <v/>
      </c>
      <c r="N6740" s="7" t="str">
        <f>IF(VLOOKUP(D6740,'Resources Final'!A:F,6,FALSE)=0,"",VLOOKUP(D6740,'Resources Final'!A:F,6,FALSE))</f>
        <v/>
      </c>
      <c r="O6740" s="3" t="str">
        <f>IF(VLOOKUP(D6740,'Resources Final'!A:G,7,FALSE)=0,"",VLOOKUP(D6740,'Resources Final'!A:G,7,FALSE))</f>
        <v/>
      </c>
    </row>
    <row r="6741" spans="1:15" x14ac:dyDescent="0.2">
      <c r="A6741" s="11">
        <v>990</v>
      </c>
      <c r="B6741" s="11" t="str">
        <f t="shared" si="120"/>
        <v>Fred C. and Mary R. Koch Foundation_Wichita Symphony2004100000</v>
      </c>
      <c r="C6741" s="11" t="s">
        <v>4161</v>
      </c>
      <c r="D6741" s="11" t="s">
        <v>4022</v>
      </c>
      <c r="E6741" s="11" t="s">
        <v>4022</v>
      </c>
      <c r="F6741" s="4">
        <v>100000</v>
      </c>
      <c r="G6741" s="3">
        <v>2004</v>
      </c>
      <c r="H6741" s="3" t="s">
        <v>21</v>
      </c>
      <c r="I6741" s="12"/>
      <c r="J6741" s="3">
        <v>33</v>
      </c>
      <c r="K6741" s="3" t="str">
        <f>IF(VLOOKUP(D6741,'Resources Final'!A:C,3,FALSE)=0,"",VLOOKUP(D6741,'Resources Final'!A:C,3,FALSE))</f>
        <v/>
      </c>
      <c r="L6741" s="3" t="str">
        <f>IF(VLOOKUP(D6741,'Resources Final'!A:D,4,FALSE)=0,"",VLOOKUP(D6741,'Resources Final'!A:D,4,FALSE))</f>
        <v/>
      </c>
      <c r="M6741" s="3" t="str">
        <f>IF(VLOOKUP(D6741,'Resources Final'!A:E,5,FALSE)=0,"",VLOOKUP(D6741,'Resources Final'!A:E,5,FALSE))</f>
        <v>N</v>
      </c>
      <c r="N6741" s="7" t="str">
        <f>IF(VLOOKUP(D6741,'Resources Final'!A:F,6,FALSE)=0,"",VLOOKUP(D6741,'Resources Final'!A:F,6,FALSE))</f>
        <v/>
      </c>
      <c r="O6741" s="3" t="str">
        <f>IF(VLOOKUP(D6741,'Resources Final'!A:G,7,FALSE)=0,"",VLOOKUP(D6741,'Resources Final'!A:G,7,FALSE))</f>
        <v/>
      </c>
    </row>
    <row r="6742" spans="1:15" x14ac:dyDescent="0.2">
      <c r="A6742" s="11">
        <v>990</v>
      </c>
      <c r="B6742" s="11" t="str">
        <f t="shared" si="120"/>
        <v>Fred C. and Mary R. Koch Foundation_YMCA20041000</v>
      </c>
      <c r="C6742" s="11" t="s">
        <v>4161</v>
      </c>
      <c r="D6742" s="11" t="s">
        <v>589</v>
      </c>
      <c r="E6742" s="11" t="s">
        <v>589</v>
      </c>
      <c r="F6742" s="4">
        <v>1000</v>
      </c>
      <c r="G6742" s="3">
        <v>2004</v>
      </c>
      <c r="H6742" s="3" t="s">
        <v>21</v>
      </c>
      <c r="I6742" s="12"/>
      <c r="J6742" s="3">
        <v>34</v>
      </c>
      <c r="K6742" s="3" t="str">
        <f>IF(VLOOKUP(D6742,'Resources Final'!A:C,3,FALSE)=0,"",VLOOKUP(D6742,'Resources Final'!A:C,3,FALSE))</f>
        <v/>
      </c>
      <c r="L6742" s="3" t="str">
        <f>IF(VLOOKUP(D6742,'Resources Final'!A:D,4,FALSE)=0,"",VLOOKUP(D6742,'Resources Final'!A:D,4,FALSE))</f>
        <v/>
      </c>
      <c r="M6742" s="3" t="str">
        <f>IF(VLOOKUP(D6742,'Resources Final'!A:E,5,FALSE)=0,"",VLOOKUP(D6742,'Resources Final'!A:E,5,FALSE))</f>
        <v>N</v>
      </c>
      <c r="N6742" s="7" t="str">
        <f>IF(VLOOKUP(D6742,'Resources Final'!A:F,6,FALSE)=0,"",VLOOKUP(D6742,'Resources Final'!A:F,6,FALSE))</f>
        <v/>
      </c>
      <c r="O6742" s="3" t="str">
        <f>IF(VLOOKUP(D6742,'Resources Final'!A:G,7,FALSE)=0,"",VLOOKUP(D6742,'Resources Final'!A:G,7,FALSE))</f>
        <v/>
      </c>
    </row>
    <row r="6743" spans="1:15" x14ac:dyDescent="0.2">
      <c r="A6743" s="11">
        <v>990</v>
      </c>
      <c r="B6743" s="11" t="str">
        <f t="shared" si="120"/>
        <v>Fred C. and Mary R. Koch Foundation_Youth Entrepreneurs of Kansas2004300000</v>
      </c>
      <c r="C6743" s="11" t="s">
        <v>4161</v>
      </c>
      <c r="D6743" s="11" t="s">
        <v>4134</v>
      </c>
      <c r="E6743" s="11" t="s">
        <v>4134</v>
      </c>
      <c r="F6743" s="4">
        <v>300000</v>
      </c>
      <c r="G6743" s="3">
        <v>2004</v>
      </c>
      <c r="H6743" s="3" t="s">
        <v>21</v>
      </c>
      <c r="I6743" s="12"/>
      <c r="J6743" s="3">
        <v>35</v>
      </c>
      <c r="K6743" s="3" t="str">
        <f>IF(VLOOKUP(D6743,'Resources Final'!A:C,3,FALSE)=0,"",VLOOKUP(D6743,'Resources Final'!A:C,3,FALSE))</f>
        <v/>
      </c>
      <c r="L6743" s="3" t="str">
        <f>IF(VLOOKUP(D6743,'Resources Final'!A:D,4,FALSE)=0,"",VLOOKUP(D6743,'Resources Final'!A:D,4,FALSE))</f>
        <v/>
      </c>
      <c r="M6743" s="3" t="str">
        <f>IF(VLOOKUP(D6743,'Resources Final'!A:E,5,FALSE)=0,"",VLOOKUP(D6743,'Resources Final'!A:E,5,FALSE))</f>
        <v/>
      </c>
      <c r="N6743" s="7" t="str">
        <f>IF(VLOOKUP(D6743,'Resources Final'!A:F,6,FALSE)=0,"",VLOOKUP(D6743,'Resources Final'!A:F,6,FALSE))</f>
        <v/>
      </c>
      <c r="O6743" s="3" t="str">
        <f>IF(VLOOKUP(D6743,'Resources Final'!A:G,7,FALSE)=0,"",VLOOKUP(D6743,'Resources Final'!A:G,7,FALSE))</f>
        <v/>
      </c>
    </row>
    <row r="6744" spans="1:15" x14ac:dyDescent="0.2">
      <c r="A6744" s="11">
        <v>990</v>
      </c>
      <c r="B6744" s="11" t="str">
        <f t="shared" si="120"/>
        <v>Fred C. and Mary R. Koch Foundation_Alvernaz, Carly20041000</v>
      </c>
      <c r="C6744" s="11" t="s">
        <v>4161</v>
      </c>
      <c r="D6744" s="11" t="s">
        <v>169</v>
      </c>
      <c r="E6744" s="11" t="s">
        <v>169</v>
      </c>
      <c r="F6744" s="4">
        <v>1000</v>
      </c>
      <c r="G6744" s="3">
        <v>2004</v>
      </c>
      <c r="H6744" s="3" t="s">
        <v>21</v>
      </c>
      <c r="I6744" s="12" t="s">
        <v>4162</v>
      </c>
      <c r="J6744" s="3">
        <v>36</v>
      </c>
      <c r="K6744" s="3" t="str">
        <f>IF(VLOOKUP(D6744,'Resources Final'!A:C,3,FALSE)=0,"",VLOOKUP(D6744,'Resources Final'!A:C,3,FALSE))</f>
        <v>Y</v>
      </c>
      <c r="L6744" s="3" t="str">
        <f>IF(VLOOKUP(D6744,'Resources Final'!A:D,4,FALSE)=0,"",VLOOKUP(D6744,'Resources Final'!A:D,4,FALSE))</f>
        <v/>
      </c>
      <c r="M6744" s="3" t="str">
        <f>IF(VLOOKUP(D6744,'Resources Final'!A:E,5,FALSE)=0,"",VLOOKUP(D6744,'Resources Final'!A:E,5,FALSE))</f>
        <v/>
      </c>
      <c r="N6744" s="7" t="str">
        <f>IF(VLOOKUP(D6744,'Resources Final'!A:F,6,FALSE)=0,"",VLOOKUP(D6744,'Resources Final'!A:F,6,FALSE))</f>
        <v/>
      </c>
      <c r="O6744" s="3" t="str">
        <f>IF(VLOOKUP(D6744,'Resources Final'!A:G,7,FALSE)=0,"",VLOOKUP(D6744,'Resources Final'!A:G,7,FALSE))</f>
        <v/>
      </c>
    </row>
    <row r="6745" spans="1:15" x14ac:dyDescent="0.2">
      <c r="A6745" s="11">
        <v>990</v>
      </c>
      <c r="B6745" s="11" t="str">
        <f t="shared" si="120"/>
        <v>Fred C. and Mary R. Koch Foundation_Alvernaz, Linzy20041000</v>
      </c>
      <c r="C6745" s="11" t="s">
        <v>4161</v>
      </c>
      <c r="D6745" s="11" t="s">
        <v>170</v>
      </c>
      <c r="E6745" s="11" t="s">
        <v>170</v>
      </c>
      <c r="F6745" s="4">
        <v>1000</v>
      </c>
      <c r="G6745" s="3">
        <v>2004</v>
      </c>
      <c r="H6745" s="3" t="s">
        <v>21</v>
      </c>
      <c r="I6745" s="12" t="s">
        <v>4162</v>
      </c>
      <c r="J6745" s="3">
        <v>37</v>
      </c>
      <c r="K6745" s="3" t="str">
        <f>IF(VLOOKUP(D6745,'Resources Final'!A:C,3,FALSE)=0,"",VLOOKUP(D6745,'Resources Final'!A:C,3,FALSE))</f>
        <v>Y</v>
      </c>
      <c r="L6745" s="3" t="str">
        <f>IF(VLOOKUP(D6745,'Resources Final'!A:D,4,FALSE)=0,"",VLOOKUP(D6745,'Resources Final'!A:D,4,FALSE))</f>
        <v/>
      </c>
      <c r="M6745" s="3" t="str">
        <f>IF(VLOOKUP(D6745,'Resources Final'!A:E,5,FALSE)=0,"",VLOOKUP(D6745,'Resources Final'!A:E,5,FALSE))</f>
        <v/>
      </c>
      <c r="N6745" s="7" t="str">
        <f>IF(VLOOKUP(D6745,'Resources Final'!A:F,6,FALSE)=0,"",VLOOKUP(D6745,'Resources Final'!A:F,6,FALSE))</f>
        <v/>
      </c>
      <c r="O6745" s="3" t="str">
        <f>IF(VLOOKUP(D6745,'Resources Final'!A:G,7,FALSE)=0,"",VLOOKUP(D6745,'Resources Final'!A:G,7,FALSE))</f>
        <v/>
      </c>
    </row>
    <row r="6746" spans="1:15" x14ac:dyDescent="0.2">
      <c r="A6746" s="11">
        <v>990</v>
      </c>
      <c r="B6746" s="11" t="str">
        <f t="shared" si="120"/>
        <v>Fred C. and Mary R. Koch Foundation_Anderson, Erin20041000</v>
      </c>
      <c r="C6746" s="11" t="s">
        <v>4161</v>
      </c>
      <c r="D6746" s="11" t="s">
        <v>224</v>
      </c>
      <c r="E6746" s="11" t="s">
        <v>224</v>
      </c>
      <c r="F6746" s="4">
        <v>1000</v>
      </c>
      <c r="G6746" s="3">
        <v>2004</v>
      </c>
      <c r="H6746" s="3" t="s">
        <v>21</v>
      </c>
      <c r="I6746" s="12" t="s">
        <v>4162</v>
      </c>
      <c r="J6746" s="3">
        <v>38</v>
      </c>
      <c r="K6746" s="3" t="str">
        <f>IF(VLOOKUP(D6746,'Resources Final'!A:C,3,FALSE)=0,"",VLOOKUP(D6746,'Resources Final'!A:C,3,FALSE))</f>
        <v>Y</v>
      </c>
      <c r="L6746" s="3" t="str">
        <f>IF(VLOOKUP(D6746,'Resources Final'!A:D,4,FALSE)=0,"",VLOOKUP(D6746,'Resources Final'!A:D,4,FALSE))</f>
        <v/>
      </c>
      <c r="M6746" s="3" t="str">
        <f>IF(VLOOKUP(D6746,'Resources Final'!A:E,5,FALSE)=0,"",VLOOKUP(D6746,'Resources Final'!A:E,5,FALSE))</f>
        <v/>
      </c>
      <c r="N6746" s="7" t="str">
        <f>IF(VLOOKUP(D6746,'Resources Final'!A:F,6,FALSE)=0,"",VLOOKUP(D6746,'Resources Final'!A:F,6,FALSE))</f>
        <v/>
      </c>
      <c r="O6746" s="3" t="str">
        <f>IF(VLOOKUP(D6746,'Resources Final'!A:G,7,FALSE)=0,"",VLOOKUP(D6746,'Resources Final'!A:G,7,FALSE))</f>
        <v/>
      </c>
    </row>
    <row r="6747" spans="1:15" x14ac:dyDescent="0.2">
      <c r="A6747" s="11">
        <v>990</v>
      </c>
      <c r="B6747" s="11" t="str">
        <f t="shared" si="120"/>
        <v>Fred C. and Mary R. Koch Foundation_Anderson, Gabrielle20041000</v>
      </c>
      <c r="C6747" s="11" t="s">
        <v>4161</v>
      </c>
      <c r="D6747" s="11" t="s">
        <v>226</v>
      </c>
      <c r="E6747" s="11" t="s">
        <v>226</v>
      </c>
      <c r="F6747" s="4">
        <v>1000</v>
      </c>
      <c r="G6747" s="3">
        <v>2004</v>
      </c>
      <c r="H6747" s="3" t="s">
        <v>21</v>
      </c>
      <c r="I6747" s="12" t="s">
        <v>4162</v>
      </c>
      <c r="J6747" s="3">
        <v>39</v>
      </c>
      <c r="K6747" s="3" t="str">
        <f>IF(VLOOKUP(D6747,'Resources Final'!A:C,3,FALSE)=0,"",VLOOKUP(D6747,'Resources Final'!A:C,3,FALSE))</f>
        <v>Y</v>
      </c>
      <c r="L6747" s="3" t="str">
        <f>IF(VLOOKUP(D6747,'Resources Final'!A:D,4,FALSE)=0,"",VLOOKUP(D6747,'Resources Final'!A:D,4,FALSE))</f>
        <v/>
      </c>
      <c r="M6747" s="3" t="str">
        <f>IF(VLOOKUP(D6747,'Resources Final'!A:E,5,FALSE)=0,"",VLOOKUP(D6747,'Resources Final'!A:E,5,FALSE))</f>
        <v/>
      </c>
      <c r="N6747" s="7" t="str">
        <f>IF(VLOOKUP(D6747,'Resources Final'!A:F,6,FALSE)=0,"",VLOOKUP(D6747,'Resources Final'!A:F,6,FALSE))</f>
        <v/>
      </c>
      <c r="O6747" s="3" t="str">
        <f>IF(VLOOKUP(D6747,'Resources Final'!A:G,7,FALSE)=0,"",VLOOKUP(D6747,'Resources Final'!A:G,7,FALSE))</f>
        <v/>
      </c>
    </row>
    <row r="6748" spans="1:15" x14ac:dyDescent="0.2">
      <c r="A6748" s="11">
        <v>990</v>
      </c>
      <c r="B6748" s="11" t="str">
        <f t="shared" si="120"/>
        <v>Fred C. and Mary R. Koch Foundation_Balbierz, Kathryn20041000</v>
      </c>
      <c r="C6748" s="11" t="s">
        <v>4161</v>
      </c>
      <c r="D6748" s="11" t="s">
        <v>339</v>
      </c>
      <c r="E6748" s="11" t="s">
        <v>339</v>
      </c>
      <c r="F6748" s="4">
        <v>1000</v>
      </c>
      <c r="G6748" s="3">
        <v>2004</v>
      </c>
      <c r="H6748" s="3" t="s">
        <v>21</v>
      </c>
      <c r="I6748" s="12" t="s">
        <v>4162</v>
      </c>
      <c r="J6748" s="3">
        <v>40</v>
      </c>
      <c r="K6748" s="3" t="str">
        <f>IF(VLOOKUP(D6748,'Resources Final'!A:C,3,FALSE)=0,"",VLOOKUP(D6748,'Resources Final'!A:C,3,FALSE))</f>
        <v>Y</v>
      </c>
      <c r="L6748" s="3" t="str">
        <f>IF(VLOOKUP(D6748,'Resources Final'!A:D,4,FALSE)=0,"",VLOOKUP(D6748,'Resources Final'!A:D,4,FALSE))</f>
        <v/>
      </c>
      <c r="M6748" s="3" t="str">
        <f>IF(VLOOKUP(D6748,'Resources Final'!A:E,5,FALSE)=0,"",VLOOKUP(D6748,'Resources Final'!A:E,5,FALSE))</f>
        <v/>
      </c>
      <c r="N6748" s="7" t="str">
        <f>IF(VLOOKUP(D6748,'Resources Final'!A:F,6,FALSE)=0,"",VLOOKUP(D6748,'Resources Final'!A:F,6,FALSE))</f>
        <v/>
      </c>
      <c r="O6748" s="3" t="str">
        <f>IF(VLOOKUP(D6748,'Resources Final'!A:G,7,FALSE)=0,"",VLOOKUP(D6748,'Resources Final'!A:G,7,FALSE))</f>
        <v/>
      </c>
    </row>
    <row r="6749" spans="1:15" x14ac:dyDescent="0.2">
      <c r="A6749" s="11">
        <v>990</v>
      </c>
      <c r="B6749" s="11" t="str">
        <f t="shared" si="120"/>
        <v>Fred C. and Mary R. Koch Foundation_Barnaby, Kate20041000</v>
      </c>
      <c r="C6749" s="11" t="s">
        <v>4161</v>
      </c>
      <c r="D6749" s="11" t="s">
        <v>349</v>
      </c>
      <c r="E6749" s="11" t="s">
        <v>349</v>
      </c>
      <c r="F6749" s="4">
        <v>1000</v>
      </c>
      <c r="G6749" s="3">
        <v>2004</v>
      </c>
      <c r="H6749" s="3" t="s">
        <v>21</v>
      </c>
      <c r="I6749" s="12" t="s">
        <v>4162</v>
      </c>
      <c r="J6749" s="3">
        <v>41</v>
      </c>
      <c r="K6749" s="3" t="str">
        <f>IF(VLOOKUP(D6749,'Resources Final'!A:C,3,FALSE)=0,"",VLOOKUP(D6749,'Resources Final'!A:C,3,FALSE))</f>
        <v>Y</v>
      </c>
      <c r="L6749" s="3" t="str">
        <f>IF(VLOOKUP(D6749,'Resources Final'!A:D,4,FALSE)=0,"",VLOOKUP(D6749,'Resources Final'!A:D,4,FALSE))</f>
        <v/>
      </c>
      <c r="M6749" s="3" t="str">
        <f>IF(VLOOKUP(D6749,'Resources Final'!A:E,5,FALSE)=0,"",VLOOKUP(D6749,'Resources Final'!A:E,5,FALSE))</f>
        <v/>
      </c>
      <c r="N6749" s="7" t="str">
        <f>IF(VLOOKUP(D6749,'Resources Final'!A:F,6,FALSE)=0,"",VLOOKUP(D6749,'Resources Final'!A:F,6,FALSE))</f>
        <v/>
      </c>
      <c r="O6749" s="3" t="str">
        <f>IF(VLOOKUP(D6749,'Resources Final'!A:G,7,FALSE)=0,"",VLOOKUP(D6749,'Resources Final'!A:G,7,FALSE))</f>
        <v/>
      </c>
    </row>
    <row r="6750" spans="1:15" x14ac:dyDescent="0.2">
      <c r="A6750" s="11">
        <v>990</v>
      </c>
      <c r="B6750" s="11" t="str">
        <f t="shared" si="120"/>
        <v>Fred C. and Mary R. Koch Foundation_Beattie, Amy20041000</v>
      </c>
      <c r="C6750" s="11" t="s">
        <v>4161</v>
      </c>
      <c r="D6750" s="11" t="s">
        <v>371</v>
      </c>
      <c r="E6750" s="11" t="s">
        <v>371</v>
      </c>
      <c r="F6750" s="4">
        <v>1000</v>
      </c>
      <c r="G6750" s="3">
        <v>2004</v>
      </c>
      <c r="H6750" s="3" t="s">
        <v>21</v>
      </c>
      <c r="I6750" s="12" t="s">
        <v>4162</v>
      </c>
      <c r="J6750" s="3">
        <v>42</v>
      </c>
      <c r="K6750" s="3" t="str">
        <f>IF(VLOOKUP(D6750,'Resources Final'!A:C,3,FALSE)=0,"",VLOOKUP(D6750,'Resources Final'!A:C,3,FALSE))</f>
        <v>Y</v>
      </c>
      <c r="L6750" s="3" t="str">
        <f>IF(VLOOKUP(D6750,'Resources Final'!A:D,4,FALSE)=0,"",VLOOKUP(D6750,'Resources Final'!A:D,4,FALSE))</f>
        <v/>
      </c>
      <c r="M6750" s="3" t="str">
        <f>IF(VLOOKUP(D6750,'Resources Final'!A:E,5,FALSE)=0,"",VLOOKUP(D6750,'Resources Final'!A:E,5,FALSE))</f>
        <v/>
      </c>
      <c r="N6750" s="7" t="str">
        <f>IF(VLOOKUP(D6750,'Resources Final'!A:F,6,FALSE)=0,"",VLOOKUP(D6750,'Resources Final'!A:F,6,FALSE))</f>
        <v/>
      </c>
      <c r="O6750" s="3" t="str">
        <f>IF(VLOOKUP(D6750,'Resources Final'!A:G,7,FALSE)=0,"",VLOOKUP(D6750,'Resources Final'!A:G,7,FALSE))</f>
        <v/>
      </c>
    </row>
    <row r="6751" spans="1:15" x14ac:dyDescent="0.2">
      <c r="A6751" s="11">
        <v>990</v>
      </c>
      <c r="B6751" s="11" t="str">
        <f t="shared" si="120"/>
        <v>Fred C. and Mary R. Koch Foundation_Bell, Katie20041000</v>
      </c>
      <c r="C6751" s="11" t="s">
        <v>4161</v>
      </c>
      <c r="D6751" s="11" t="s">
        <v>391</v>
      </c>
      <c r="E6751" s="11" t="s">
        <v>391</v>
      </c>
      <c r="F6751" s="4">
        <v>1000</v>
      </c>
      <c r="G6751" s="3">
        <v>2004</v>
      </c>
      <c r="H6751" s="3" t="s">
        <v>21</v>
      </c>
      <c r="I6751" s="12" t="s">
        <v>4162</v>
      </c>
      <c r="J6751" s="3">
        <v>43</v>
      </c>
      <c r="K6751" s="3" t="str">
        <f>IF(VLOOKUP(D6751,'Resources Final'!A:C,3,FALSE)=0,"",VLOOKUP(D6751,'Resources Final'!A:C,3,FALSE))</f>
        <v>Y</v>
      </c>
      <c r="L6751" s="3" t="str">
        <f>IF(VLOOKUP(D6751,'Resources Final'!A:D,4,FALSE)=0,"",VLOOKUP(D6751,'Resources Final'!A:D,4,FALSE))</f>
        <v/>
      </c>
      <c r="M6751" s="3" t="str">
        <f>IF(VLOOKUP(D6751,'Resources Final'!A:E,5,FALSE)=0,"",VLOOKUP(D6751,'Resources Final'!A:E,5,FALSE))</f>
        <v/>
      </c>
      <c r="N6751" s="7" t="str">
        <f>IF(VLOOKUP(D6751,'Resources Final'!A:F,6,FALSE)=0,"",VLOOKUP(D6751,'Resources Final'!A:F,6,FALSE))</f>
        <v/>
      </c>
      <c r="O6751" s="3" t="str">
        <f>IF(VLOOKUP(D6751,'Resources Final'!A:G,7,FALSE)=0,"",VLOOKUP(D6751,'Resources Final'!A:G,7,FALSE))</f>
        <v/>
      </c>
    </row>
    <row r="6752" spans="1:15" x14ac:dyDescent="0.2">
      <c r="A6752" s="11">
        <v>990</v>
      </c>
      <c r="B6752" s="11" t="str">
        <f t="shared" si="120"/>
        <v>Fred C. and Mary R. Koch Foundation_Bever, Meagan20041000</v>
      </c>
      <c r="C6752" s="11" t="s">
        <v>4161</v>
      </c>
      <c r="D6752" s="11" t="s">
        <v>421</v>
      </c>
      <c r="E6752" s="11" t="s">
        <v>421</v>
      </c>
      <c r="F6752" s="4">
        <v>1000</v>
      </c>
      <c r="G6752" s="3">
        <v>2004</v>
      </c>
      <c r="H6752" s="3" t="s">
        <v>21</v>
      </c>
      <c r="I6752" s="12" t="s">
        <v>4162</v>
      </c>
      <c r="J6752" s="3">
        <v>44</v>
      </c>
      <c r="K6752" s="3" t="str">
        <f>IF(VLOOKUP(D6752,'Resources Final'!A:C,3,FALSE)=0,"",VLOOKUP(D6752,'Resources Final'!A:C,3,FALSE))</f>
        <v>Y</v>
      </c>
      <c r="L6752" s="3" t="str">
        <f>IF(VLOOKUP(D6752,'Resources Final'!A:D,4,FALSE)=0,"",VLOOKUP(D6752,'Resources Final'!A:D,4,FALSE))</f>
        <v/>
      </c>
      <c r="M6752" s="3" t="str">
        <f>IF(VLOOKUP(D6752,'Resources Final'!A:E,5,FALSE)=0,"",VLOOKUP(D6752,'Resources Final'!A:E,5,FALSE))</f>
        <v/>
      </c>
      <c r="N6752" s="7" t="str">
        <f>IF(VLOOKUP(D6752,'Resources Final'!A:F,6,FALSE)=0,"",VLOOKUP(D6752,'Resources Final'!A:F,6,FALSE))</f>
        <v/>
      </c>
      <c r="O6752" s="3" t="str">
        <f>IF(VLOOKUP(D6752,'Resources Final'!A:G,7,FALSE)=0,"",VLOOKUP(D6752,'Resources Final'!A:G,7,FALSE))</f>
        <v/>
      </c>
    </row>
    <row r="6753" spans="1:15" x14ac:dyDescent="0.2">
      <c r="A6753" s="11">
        <v>990</v>
      </c>
      <c r="B6753" s="11" t="str">
        <f t="shared" si="120"/>
        <v>Fred C. and Mary R. Koch Foundation_Bheda, Purvi20041000</v>
      </c>
      <c r="C6753" s="11" t="s">
        <v>4161</v>
      </c>
      <c r="D6753" s="11" t="s">
        <v>425</v>
      </c>
      <c r="E6753" s="11" t="s">
        <v>425</v>
      </c>
      <c r="F6753" s="4">
        <v>1000</v>
      </c>
      <c r="G6753" s="3">
        <v>2004</v>
      </c>
      <c r="H6753" s="3" t="s">
        <v>21</v>
      </c>
      <c r="I6753" s="12" t="s">
        <v>4162</v>
      </c>
      <c r="J6753" s="3">
        <v>45</v>
      </c>
      <c r="K6753" s="3" t="str">
        <f>IF(VLOOKUP(D6753,'Resources Final'!A:C,3,FALSE)=0,"",VLOOKUP(D6753,'Resources Final'!A:C,3,FALSE))</f>
        <v>Y</v>
      </c>
      <c r="L6753" s="3" t="str">
        <f>IF(VLOOKUP(D6753,'Resources Final'!A:D,4,FALSE)=0,"",VLOOKUP(D6753,'Resources Final'!A:D,4,FALSE))</f>
        <v/>
      </c>
      <c r="M6753" s="3" t="str">
        <f>IF(VLOOKUP(D6753,'Resources Final'!A:E,5,FALSE)=0,"",VLOOKUP(D6753,'Resources Final'!A:E,5,FALSE))</f>
        <v/>
      </c>
      <c r="N6753" s="7" t="str">
        <f>IF(VLOOKUP(D6753,'Resources Final'!A:F,6,FALSE)=0,"",VLOOKUP(D6753,'Resources Final'!A:F,6,FALSE))</f>
        <v/>
      </c>
      <c r="O6753" s="3" t="str">
        <f>IF(VLOOKUP(D6753,'Resources Final'!A:G,7,FALSE)=0,"",VLOOKUP(D6753,'Resources Final'!A:G,7,FALSE))</f>
        <v/>
      </c>
    </row>
    <row r="6754" spans="1:15" x14ac:dyDescent="0.2">
      <c r="A6754" s="11">
        <v>990</v>
      </c>
      <c r="B6754" s="11" t="str">
        <f t="shared" si="120"/>
        <v>Fred C. and Mary R. Koch Foundation_Blasi, Erin20041000</v>
      </c>
      <c r="C6754" s="11" t="s">
        <v>4161</v>
      </c>
      <c r="D6754" s="11" t="s">
        <v>446</v>
      </c>
      <c r="E6754" s="11" t="s">
        <v>446</v>
      </c>
      <c r="F6754" s="4">
        <v>1000</v>
      </c>
      <c r="G6754" s="3">
        <v>2004</v>
      </c>
      <c r="H6754" s="3" t="s">
        <v>21</v>
      </c>
      <c r="I6754" s="12" t="s">
        <v>4162</v>
      </c>
      <c r="J6754" s="3">
        <v>46</v>
      </c>
      <c r="K6754" s="3" t="str">
        <f>IF(VLOOKUP(D6754,'Resources Final'!A:C,3,FALSE)=0,"",VLOOKUP(D6754,'Resources Final'!A:C,3,FALSE))</f>
        <v>Y</v>
      </c>
      <c r="L6754" s="3" t="str">
        <f>IF(VLOOKUP(D6754,'Resources Final'!A:D,4,FALSE)=0,"",VLOOKUP(D6754,'Resources Final'!A:D,4,FALSE))</f>
        <v/>
      </c>
      <c r="M6754" s="3" t="str">
        <f>IF(VLOOKUP(D6754,'Resources Final'!A:E,5,FALSE)=0,"",VLOOKUP(D6754,'Resources Final'!A:E,5,FALSE))</f>
        <v/>
      </c>
      <c r="N6754" s="7" t="str">
        <f>IF(VLOOKUP(D6754,'Resources Final'!A:F,6,FALSE)=0,"",VLOOKUP(D6754,'Resources Final'!A:F,6,FALSE))</f>
        <v/>
      </c>
      <c r="O6754" s="3" t="str">
        <f>IF(VLOOKUP(D6754,'Resources Final'!A:G,7,FALSE)=0,"",VLOOKUP(D6754,'Resources Final'!A:G,7,FALSE))</f>
        <v/>
      </c>
    </row>
    <row r="6755" spans="1:15" x14ac:dyDescent="0.2">
      <c r="A6755" s="11">
        <v>990</v>
      </c>
      <c r="B6755" s="11" t="str">
        <f t="shared" si="120"/>
        <v>Fred C. and Mary R. Koch Foundation_Buhler, Russell20041000</v>
      </c>
      <c r="C6755" s="11" t="s">
        <v>4161</v>
      </c>
      <c r="D6755" s="11" t="s">
        <v>524</v>
      </c>
      <c r="E6755" s="11" t="s">
        <v>524</v>
      </c>
      <c r="F6755" s="4">
        <v>1000</v>
      </c>
      <c r="G6755" s="3">
        <v>2004</v>
      </c>
      <c r="H6755" s="3" t="s">
        <v>21</v>
      </c>
      <c r="I6755" s="12" t="s">
        <v>4162</v>
      </c>
      <c r="J6755" s="3">
        <v>47</v>
      </c>
      <c r="K6755" s="3" t="str">
        <f>IF(VLOOKUP(D6755,'Resources Final'!A:C,3,FALSE)=0,"",VLOOKUP(D6755,'Resources Final'!A:C,3,FALSE))</f>
        <v>Y</v>
      </c>
      <c r="L6755" s="3" t="str">
        <f>IF(VLOOKUP(D6755,'Resources Final'!A:D,4,FALSE)=0,"",VLOOKUP(D6755,'Resources Final'!A:D,4,FALSE))</f>
        <v/>
      </c>
      <c r="M6755" s="3" t="str">
        <f>IF(VLOOKUP(D6755,'Resources Final'!A:E,5,FALSE)=0,"",VLOOKUP(D6755,'Resources Final'!A:E,5,FALSE))</f>
        <v/>
      </c>
      <c r="N6755" s="7" t="str">
        <f>IF(VLOOKUP(D6755,'Resources Final'!A:F,6,FALSE)=0,"",VLOOKUP(D6755,'Resources Final'!A:F,6,FALSE))</f>
        <v/>
      </c>
      <c r="O6755" s="3" t="str">
        <f>IF(VLOOKUP(D6755,'Resources Final'!A:G,7,FALSE)=0,"",VLOOKUP(D6755,'Resources Final'!A:G,7,FALSE))</f>
        <v/>
      </c>
    </row>
    <row r="6756" spans="1:15" x14ac:dyDescent="0.2">
      <c r="A6756" s="11">
        <v>990</v>
      </c>
      <c r="B6756" s="11" t="str">
        <f t="shared" si="120"/>
        <v>Fred C. and Mary R. Koch Foundation_Bullman, Kristen20041000</v>
      </c>
      <c r="C6756" s="11" t="s">
        <v>4161</v>
      </c>
      <c r="D6756" s="11" t="s">
        <v>526</v>
      </c>
      <c r="E6756" s="11" t="s">
        <v>526</v>
      </c>
      <c r="F6756" s="4">
        <v>1000</v>
      </c>
      <c r="G6756" s="3">
        <v>2004</v>
      </c>
      <c r="H6756" s="3" t="s">
        <v>21</v>
      </c>
      <c r="I6756" s="12" t="s">
        <v>4162</v>
      </c>
      <c r="J6756" s="3">
        <v>48</v>
      </c>
      <c r="K6756" s="3" t="str">
        <f>IF(VLOOKUP(D6756,'Resources Final'!A:C,3,FALSE)=0,"",VLOOKUP(D6756,'Resources Final'!A:C,3,FALSE))</f>
        <v>Y</v>
      </c>
      <c r="L6756" s="3" t="str">
        <f>IF(VLOOKUP(D6756,'Resources Final'!A:D,4,FALSE)=0,"",VLOOKUP(D6756,'Resources Final'!A:D,4,FALSE))</f>
        <v/>
      </c>
      <c r="M6756" s="3" t="str">
        <f>IF(VLOOKUP(D6756,'Resources Final'!A:E,5,FALSE)=0,"",VLOOKUP(D6756,'Resources Final'!A:E,5,FALSE))</f>
        <v/>
      </c>
      <c r="N6756" s="7" t="str">
        <f>IF(VLOOKUP(D6756,'Resources Final'!A:F,6,FALSE)=0,"",VLOOKUP(D6756,'Resources Final'!A:F,6,FALSE))</f>
        <v/>
      </c>
      <c r="O6756" s="3" t="str">
        <f>IF(VLOOKUP(D6756,'Resources Final'!A:G,7,FALSE)=0,"",VLOOKUP(D6756,'Resources Final'!A:G,7,FALSE))</f>
        <v/>
      </c>
    </row>
    <row r="6757" spans="1:15" x14ac:dyDescent="0.2">
      <c r="A6757" s="11">
        <v>990</v>
      </c>
      <c r="B6757" s="11" t="str">
        <f t="shared" si="120"/>
        <v>Fred C. and Mary R. Koch Foundation_Butler, Margaret20041000</v>
      </c>
      <c r="C6757" s="11" t="s">
        <v>4161</v>
      </c>
      <c r="D6757" s="11" t="s">
        <v>535</v>
      </c>
      <c r="E6757" s="11" t="s">
        <v>535</v>
      </c>
      <c r="F6757" s="4">
        <v>1000</v>
      </c>
      <c r="G6757" s="3">
        <v>2004</v>
      </c>
      <c r="H6757" s="3" t="s">
        <v>21</v>
      </c>
      <c r="I6757" s="12" t="s">
        <v>4162</v>
      </c>
      <c r="J6757" s="3">
        <v>49</v>
      </c>
      <c r="K6757" s="3" t="str">
        <f>IF(VLOOKUP(D6757,'Resources Final'!A:C,3,FALSE)=0,"",VLOOKUP(D6757,'Resources Final'!A:C,3,FALSE))</f>
        <v>Y</v>
      </c>
      <c r="L6757" s="3" t="str">
        <f>IF(VLOOKUP(D6757,'Resources Final'!A:D,4,FALSE)=0,"",VLOOKUP(D6757,'Resources Final'!A:D,4,FALSE))</f>
        <v/>
      </c>
      <c r="M6757" s="3" t="str">
        <f>IF(VLOOKUP(D6757,'Resources Final'!A:E,5,FALSE)=0,"",VLOOKUP(D6757,'Resources Final'!A:E,5,FALSE))</f>
        <v/>
      </c>
      <c r="N6757" s="7" t="str">
        <f>IF(VLOOKUP(D6757,'Resources Final'!A:F,6,FALSE)=0,"",VLOOKUP(D6757,'Resources Final'!A:F,6,FALSE))</f>
        <v/>
      </c>
      <c r="O6757" s="3" t="str">
        <f>IF(VLOOKUP(D6757,'Resources Final'!A:G,7,FALSE)=0,"",VLOOKUP(D6757,'Resources Final'!A:G,7,FALSE))</f>
        <v/>
      </c>
    </row>
    <row r="6758" spans="1:15" x14ac:dyDescent="0.2">
      <c r="A6758" s="11">
        <v>990</v>
      </c>
      <c r="B6758" s="11" t="str">
        <f t="shared" si="120"/>
        <v>Fred C. and Mary R. Koch Foundation_Carlson, Amanda20041000</v>
      </c>
      <c r="C6758" s="11" t="s">
        <v>4161</v>
      </c>
      <c r="D6758" s="11" t="s">
        <v>608</v>
      </c>
      <c r="E6758" s="11" t="s">
        <v>608</v>
      </c>
      <c r="F6758" s="4">
        <v>1000</v>
      </c>
      <c r="G6758" s="3">
        <v>2004</v>
      </c>
      <c r="H6758" s="3" t="s">
        <v>21</v>
      </c>
      <c r="I6758" s="12" t="s">
        <v>4162</v>
      </c>
      <c r="J6758" s="3">
        <v>50</v>
      </c>
      <c r="K6758" s="3" t="str">
        <f>IF(VLOOKUP(D6758,'Resources Final'!A:C,3,FALSE)=0,"",VLOOKUP(D6758,'Resources Final'!A:C,3,FALSE))</f>
        <v>Y</v>
      </c>
      <c r="L6758" s="3" t="str">
        <f>IF(VLOOKUP(D6758,'Resources Final'!A:D,4,FALSE)=0,"",VLOOKUP(D6758,'Resources Final'!A:D,4,FALSE))</f>
        <v/>
      </c>
      <c r="M6758" s="3" t="str">
        <f>IF(VLOOKUP(D6758,'Resources Final'!A:E,5,FALSE)=0,"",VLOOKUP(D6758,'Resources Final'!A:E,5,FALSE))</f>
        <v/>
      </c>
      <c r="N6758" s="7" t="str">
        <f>IF(VLOOKUP(D6758,'Resources Final'!A:F,6,FALSE)=0,"",VLOOKUP(D6758,'Resources Final'!A:F,6,FALSE))</f>
        <v/>
      </c>
      <c r="O6758" s="3" t="str">
        <f>IF(VLOOKUP(D6758,'Resources Final'!A:G,7,FALSE)=0,"",VLOOKUP(D6758,'Resources Final'!A:G,7,FALSE))</f>
        <v/>
      </c>
    </row>
    <row r="6759" spans="1:15" x14ac:dyDescent="0.2">
      <c r="A6759" s="11">
        <v>990</v>
      </c>
      <c r="B6759" s="11" t="str">
        <f t="shared" si="120"/>
        <v>Fred C. and Mary R. Koch Foundation_Chambers, Ashley20041000</v>
      </c>
      <c r="C6759" s="11" t="s">
        <v>4161</v>
      </c>
      <c r="D6759" s="11" t="s">
        <v>690</v>
      </c>
      <c r="E6759" s="11" t="s">
        <v>690</v>
      </c>
      <c r="F6759" s="4">
        <v>1000</v>
      </c>
      <c r="G6759" s="3">
        <v>2004</v>
      </c>
      <c r="H6759" s="3" t="s">
        <v>21</v>
      </c>
      <c r="I6759" s="12" t="s">
        <v>4162</v>
      </c>
      <c r="J6759" s="3">
        <v>51</v>
      </c>
      <c r="K6759" s="3" t="str">
        <f>IF(VLOOKUP(D6759,'Resources Final'!A:C,3,FALSE)=0,"",VLOOKUP(D6759,'Resources Final'!A:C,3,FALSE))</f>
        <v>Y</v>
      </c>
      <c r="L6759" s="3" t="str">
        <f>IF(VLOOKUP(D6759,'Resources Final'!A:D,4,FALSE)=0,"",VLOOKUP(D6759,'Resources Final'!A:D,4,FALSE))</f>
        <v/>
      </c>
      <c r="M6759" s="3" t="str">
        <f>IF(VLOOKUP(D6759,'Resources Final'!A:E,5,FALSE)=0,"",VLOOKUP(D6759,'Resources Final'!A:E,5,FALSE))</f>
        <v/>
      </c>
      <c r="N6759" s="7" t="str">
        <f>IF(VLOOKUP(D6759,'Resources Final'!A:F,6,FALSE)=0,"",VLOOKUP(D6759,'Resources Final'!A:F,6,FALSE))</f>
        <v/>
      </c>
      <c r="O6759" s="3" t="str">
        <f>IF(VLOOKUP(D6759,'Resources Final'!A:G,7,FALSE)=0,"",VLOOKUP(D6759,'Resources Final'!A:G,7,FALSE))</f>
        <v/>
      </c>
    </row>
    <row r="6760" spans="1:15" x14ac:dyDescent="0.2">
      <c r="A6760" s="11">
        <v>990</v>
      </c>
      <c r="B6760" s="11" t="str">
        <f t="shared" si="120"/>
        <v>Fred C. and Mary R. Koch Foundation_Chandler, Justin20041000</v>
      </c>
      <c r="C6760" s="11" t="s">
        <v>4161</v>
      </c>
      <c r="D6760" s="11" t="s">
        <v>693</v>
      </c>
      <c r="E6760" s="11" t="s">
        <v>693</v>
      </c>
      <c r="F6760" s="4">
        <v>1000</v>
      </c>
      <c r="G6760" s="3">
        <v>2004</v>
      </c>
      <c r="H6760" s="3" t="s">
        <v>21</v>
      </c>
      <c r="I6760" s="12" t="s">
        <v>4162</v>
      </c>
      <c r="J6760" s="3">
        <v>52</v>
      </c>
      <c r="K6760" s="3" t="str">
        <f>IF(VLOOKUP(D6760,'Resources Final'!A:C,3,FALSE)=0,"",VLOOKUP(D6760,'Resources Final'!A:C,3,FALSE))</f>
        <v>Y</v>
      </c>
      <c r="L6760" s="3" t="str">
        <f>IF(VLOOKUP(D6760,'Resources Final'!A:D,4,FALSE)=0,"",VLOOKUP(D6760,'Resources Final'!A:D,4,FALSE))</f>
        <v/>
      </c>
      <c r="M6760" s="3" t="str">
        <f>IF(VLOOKUP(D6760,'Resources Final'!A:E,5,FALSE)=0,"",VLOOKUP(D6760,'Resources Final'!A:E,5,FALSE))</f>
        <v/>
      </c>
      <c r="N6760" s="7" t="str">
        <f>IF(VLOOKUP(D6760,'Resources Final'!A:F,6,FALSE)=0,"",VLOOKUP(D6760,'Resources Final'!A:F,6,FALSE))</f>
        <v/>
      </c>
      <c r="O6760" s="3" t="str">
        <f>IF(VLOOKUP(D6760,'Resources Final'!A:G,7,FALSE)=0,"",VLOOKUP(D6760,'Resources Final'!A:G,7,FALSE))</f>
        <v/>
      </c>
    </row>
    <row r="6761" spans="1:15" x14ac:dyDescent="0.2">
      <c r="A6761" s="11">
        <v>990</v>
      </c>
      <c r="B6761" s="11" t="str">
        <f t="shared" si="120"/>
        <v>Fred C. and Mary R. Koch Foundation_Clement, Casey20041000</v>
      </c>
      <c r="C6761" s="11" t="s">
        <v>4161</v>
      </c>
      <c r="D6761" s="11" t="s">
        <v>756</v>
      </c>
      <c r="E6761" s="11" t="s">
        <v>756</v>
      </c>
      <c r="F6761" s="4">
        <v>1000</v>
      </c>
      <c r="G6761" s="3">
        <v>2004</v>
      </c>
      <c r="H6761" s="3" t="s">
        <v>21</v>
      </c>
      <c r="I6761" s="12" t="s">
        <v>4162</v>
      </c>
      <c r="J6761" s="3">
        <v>53</v>
      </c>
      <c r="K6761" s="3" t="str">
        <f>IF(VLOOKUP(D6761,'Resources Final'!A:C,3,FALSE)=0,"",VLOOKUP(D6761,'Resources Final'!A:C,3,FALSE))</f>
        <v>Y</v>
      </c>
      <c r="L6761" s="3" t="str">
        <f>IF(VLOOKUP(D6761,'Resources Final'!A:D,4,FALSE)=0,"",VLOOKUP(D6761,'Resources Final'!A:D,4,FALSE))</f>
        <v/>
      </c>
      <c r="M6761" s="3" t="str">
        <f>IF(VLOOKUP(D6761,'Resources Final'!A:E,5,FALSE)=0,"",VLOOKUP(D6761,'Resources Final'!A:E,5,FALSE))</f>
        <v/>
      </c>
      <c r="N6761" s="7" t="str">
        <f>IF(VLOOKUP(D6761,'Resources Final'!A:F,6,FALSE)=0,"",VLOOKUP(D6761,'Resources Final'!A:F,6,FALSE))</f>
        <v/>
      </c>
      <c r="O6761" s="3" t="str">
        <f>IF(VLOOKUP(D6761,'Resources Final'!A:G,7,FALSE)=0,"",VLOOKUP(D6761,'Resources Final'!A:G,7,FALSE))</f>
        <v/>
      </c>
    </row>
    <row r="6762" spans="1:15" x14ac:dyDescent="0.2">
      <c r="A6762" s="11">
        <v>990</v>
      </c>
      <c r="B6762" s="11" t="str">
        <f t="shared" si="120"/>
        <v>Fred C. and Mary R. Koch Foundation_Collier, Andrew20041000</v>
      </c>
      <c r="C6762" s="11" t="s">
        <v>4161</v>
      </c>
      <c r="D6762" s="11" t="s">
        <v>793</v>
      </c>
      <c r="E6762" s="11" t="s">
        <v>793</v>
      </c>
      <c r="F6762" s="4">
        <v>1000</v>
      </c>
      <c r="G6762" s="3">
        <v>2004</v>
      </c>
      <c r="H6762" s="3" t="s">
        <v>21</v>
      </c>
      <c r="I6762" s="12" t="s">
        <v>4162</v>
      </c>
      <c r="J6762" s="3">
        <v>54</v>
      </c>
      <c r="K6762" s="3" t="str">
        <f>IF(VLOOKUP(D6762,'Resources Final'!A:C,3,FALSE)=0,"",VLOOKUP(D6762,'Resources Final'!A:C,3,FALSE))</f>
        <v>Y</v>
      </c>
      <c r="L6762" s="3" t="str">
        <f>IF(VLOOKUP(D6762,'Resources Final'!A:D,4,FALSE)=0,"",VLOOKUP(D6762,'Resources Final'!A:D,4,FALSE))</f>
        <v/>
      </c>
      <c r="M6762" s="3" t="str">
        <f>IF(VLOOKUP(D6762,'Resources Final'!A:E,5,FALSE)=0,"",VLOOKUP(D6762,'Resources Final'!A:E,5,FALSE))</f>
        <v/>
      </c>
      <c r="N6762" s="7" t="str">
        <f>IF(VLOOKUP(D6762,'Resources Final'!A:F,6,FALSE)=0,"",VLOOKUP(D6762,'Resources Final'!A:F,6,FALSE))</f>
        <v/>
      </c>
      <c r="O6762" s="3" t="str">
        <f>IF(VLOOKUP(D6762,'Resources Final'!A:G,7,FALSE)=0,"",VLOOKUP(D6762,'Resources Final'!A:G,7,FALSE))</f>
        <v/>
      </c>
    </row>
    <row r="6763" spans="1:15" x14ac:dyDescent="0.2">
      <c r="A6763" s="11">
        <v>990</v>
      </c>
      <c r="B6763" s="11" t="str">
        <f t="shared" si="120"/>
        <v>Fred C. and Mary R. Koch Foundation_Darden, Jamie20041000</v>
      </c>
      <c r="C6763" s="11" t="s">
        <v>4161</v>
      </c>
      <c r="D6763" s="11" t="s">
        <v>944</v>
      </c>
      <c r="E6763" s="11" t="s">
        <v>944</v>
      </c>
      <c r="F6763" s="4">
        <v>1000</v>
      </c>
      <c r="G6763" s="3">
        <v>2004</v>
      </c>
      <c r="H6763" s="3" t="s">
        <v>21</v>
      </c>
      <c r="I6763" s="12" t="s">
        <v>4162</v>
      </c>
      <c r="J6763" s="3">
        <v>55</v>
      </c>
      <c r="K6763" s="3" t="str">
        <f>IF(VLOOKUP(D6763,'Resources Final'!A:C,3,FALSE)=0,"",VLOOKUP(D6763,'Resources Final'!A:C,3,FALSE))</f>
        <v>Y</v>
      </c>
      <c r="L6763" s="3" t="str">
        <f>IF(VLOOKUP(D6763,'Resources Final'!A:D,4,FALSE)=0,"",VLOOKUP(D6763,'Resources Final'!A:D,4,FALSE))</f>
        <v/>
      </c>
      <c r="M6763" s="3" t="str">
        <f>IF(VLOOKUP(D6763,'Resources Final'!A:E,5,FALSE)=0,"",VLOOKUP(D6763,'Resources Final'!A:E,5,FALSE))</f>
        <v/>
      </c>
      <c r="N6763" s="7" t="str">
        <f>IF(VLOOKUP(D6763,'Resources Final'!A:F,6,FALSE)=0,"",VLOOKUP(D6763,'Resources Final'!A:F,6,FALSE))</f>
        <v/>
      </c>
      <c r="O6763" s="3" t="str">
        <f>IF(VLOOKUP(D6763,'Resources Final'!A:G,7,FALSE)=0,"",VLOOKUP(D6763,'Resources Final'!A:G,7,FALSE))</f>
        <v/>
      </c>
    </row>
    <row r="6764" spans="1:15" x14ac:dyDescent="0.2">
      <c r="A6764" s="11">
        <v>990</v>
      </c>
      <c r="B6764" s="11" t="str">
        <f t="shared" si="120"/>
        <v>Fred C. and Mary R. Koch Foundation_Day, Emily20041000</v>
      </c>
      <c r="C6764" s="11" t="s">
        <v>4161</v>
      </c>
      <c r="D6764" s="11" t="s">
        <v>963</v>
      </c>
      <c r="E6764" s="11" t="s">
        <v>963</v>
      </c>
      <c r="F6764" s="4">
        <v>1000</v>
      </c>
      <c r="G6764" s="3">
        <v>2004</v>
      </c>
      <c r="H6764" s="3" t="s">
        <v>21</v>
      </c>
      <c r="I6764" s="12" t="s">
        <v>4162</v>
      </c>
      <c r="J6764" s="3">
        <v>56</v>
      </c>
      <c r="K6764" s="3" t="str">
        <f>IF(VLOOKUP(D6764,'Resources Final'!A:C,3,FALSE)=0,"",VLOOKUP(D6764,'Resources Final'!A:C,3,FALSE))</f>
        <v>Y</v>
      </c>
      <c r="L6764" s="3" t="str">
        <f>IF(VLOOKUP(D6764,'Resources Final'!A:D,4,FALSE)=0,"",VLOOKUP(D6764,'Resources Final'!A:D,4,FALSE))</f>
        <v/>
      </c>
      <c r="M6764" s="3" t="str">
        <f>IF(VLOOKUP(D6764,'Resources Final'!A:E,5,FALSE)=0,"",VLOOKUP(D6764,'Resources Final'!A:E,5,FALSE))</f>
        <v/>
      </c>
      <c r="N6764" s="7" t="str">
        <f>IF(VLOOKUP(D6764,'Resources Final'!A:F,6,FALSE)=0,"",VLOOKUP(D6764,'Resources Final'!A:F,6,FALSE))</f>
        <v/>
      </c>
      <c r="O6764" s="3" t="str">
        <f>IF(VLOOKUP(D6764,'Resources Final'!A:G,7,FALSE)=0,"",VLOOKUP(D6764,'Resources Final'!A:G,7,FALSE))</f>
        <v/>
      </c>
    </row>
    <row r="6765" spans="1:15" x14ac:dyDescent="0.2">
      <c r="A6765" s="11">
        <v>990</v>
      </c>
      <c r="B6765" s="11" t="str">
        <f t="shared" si="120"/>
        <v>Fred C. and Mary R. Koch Foundation_Dishman, Kevin20041000</v>
      </c>
      <c r="C6765" s="11" t="s">
        <v>4161</v>
      </c>
      <c r="D6765" s="11" t="s">
        <v>1000</v>
      </c>
      <c r="E6765" s="11" t="s">
        <v>1000</v>
      </c>
      <c r="F6765" s="4">
        <v>1000</v>
      </c>
      <c r="G6765" s="3">
        <v>2004</v>
      </c>
      <c r="H6765" s="3" t="s">
        <v>21</v>
      </c>
      <c r="I6765" s="12" t="s">
        <v>4171</v>
      </c>
      <c r="J6765" s="3">
        <v>57</v>
      </c>
      <c r="K6765" s="3" t="str">
        <f>IF(VLOOKUP(D6765,'Resources Final'!A:C,3,FALSE)=0,"",VLOOKUP(D6765,'Resources Final'!A:C,3,FALSE))</f>
        <v>Y</v>
      </c>
      <c r="L6765" s="3" t="str">
        <f>IF(VLOOKUP(D6765,'Resources Final'!A:D,4,FALSE)=0,"",VLOOKUP(D6765,'Resources Final'!A:D,4,FALSE))</f>
        <v/>
      </c>
      <c r="M6765" s="3" t="str">
        <f>IF(VLOOKUP(D6765,'Resources Final'!A:E,5,FALSE)=0,"",VLOOKUP(D6765,'Resources Final'!A:E,5,FALSE))</f>
        <v/>
      </c>
      <c r="N6765" s="7" t="str">
        <f>IF(VLOOKUP(D6765,'Resources Final'!A:F,6,FALSE)=0,"",VLOOKUP(D6765,'Resources Final'!A:F,6,FALSE))</f>
        <v/>
      </c>
      <c r="O6765" s="3" t="str">
        <f>IF(VLOOKUP(D6765,'Resources Final'!A:G,7,FALSE)=0,"",VLOOKUP(D6765,'Resources Final'!A:G,7,FALSE))</f>
        <v/>
      </c>
    </row>
    <row r="6766" spans="1:15" x14ac:dyDescent="0.2">
      <c r="A6766" s="11">
        <v>990</v>
      </c>
      <c r="B6766" s="11" t="str">
        <f t="shared" si="120"/>
        <v>Fred C. and Mary R. Koch Foundation_Dixon, Lindsey20041000</v>
      </c>
      <c r="C6766" s="11" t="s">
        <v>4161</v>
      </c>
      <c r="D6766" s="11" t="s">
        <v>1005</v>
      </c>
      <c r="E6766" s="11" t="s">
        <v>1005</v>
      </c>
      <c r="F6766" s="4">
        <v>1000</v>
      </c>
      <c r="G6766" s="3">
        <v>2004</v>
      </c>
      <c r="H6766" s="3" t="s">
        <v>21</v>
      </c>
      <c r="I6766" s="12" t="s">
        <v>4162</v>
      </c>
      <c r="J6766" s="3">
        <v>58</v>
      </c>
      <c r="K6766" s="3" t="str">
        <f>IF(VLOOKUP(D6766,'Resources Final'!A:C,3,FALSE)=0,"",VLOOKUP(D6766,'Resources Final'!A:C,3,FALSE))</f>
        <v>Y</v>
      </c>
      <c r="L6766" s="3" t="str">
        <f>IF(VLOOKUP(D6766,'Resources Final'!A:D,4,FALSE)=0,"",VLOOKUP(D6766,'Resources Final'!A:D,4,FALSE))</f>
        <v/>
      </c>
      <c r="M6766" s="3" t="str">
        <f>IF(VLOOKUP(D6766,'Resources Final'!A:E,5,FALSE)=0,"",VLOOKUP(D6766,'Resources Final'!A:E,5,FALSE))</f>
        <v/>
      </c>
      <c r="N6766" s="7" t="str">
        <f>IF(VLOOKUP(D6766,'Resources Final'!A:F,6,FALSE)=0,"",VLOOKUP(D6766,'Resources Final'!A:F,6,FALSE))</f>
        <v/>
      </c>
      <c r="O6766" s="3" t="str">
        <f>IF(VLOOKUP(D6766,'Resources Final'!A:G,7,FALSE)=0,"",VLOOKUP(D6766,'Resources Final'!A:G,7,FALSE))</f>
        <v/>
      </c>
    </row>
    <row r="6767" spans="1:15" x14ac:dyDescent="0.2">
      <c r="A6767" s="11">
        <v>990</v>
      </c>
      <c r="B6767" s="11" t="str">
        <f t="shared" si="120"/>
        <v>Fred C. and Mary R. Koch Foundation_Dolecheck, Luke20041000</v>
      </c>
      <c r="C6767" s="11" t="s">
        <v>4161</v>
      </c>
      <c r="D6767" s="11" t="s">
        <v>1010</v>
      </c>
      <c r="E6767" s="11" t="s">
        <v>1010</v>
      </c>
      <c r="F6767" s="4">
        <v>1000</v>
      </c>
      <c r="G6767" s="3">
        <v>2004</v>
      </c>
      <c r="H6767" s="3" t="s">
        <v>21</v>
      </c>
      <c r="I6767" s="12" t="s">
        <v>4162</v>
      </c>
      <c r="J6767" s="3">
        <v>59</v>
      </c>
      <c r="K6767" s="3" t="str">
        <f>IF(VLOOKUP(D6767,'Resources Final'!A:C,3,FALSE)=0,"",VLOOKUP(D6767,'Resources Final'!A:C,3,FALSE))</f>
        <v>Y</v>
      </c>
      <c r="L6767" s="3" t="str">
        <f>IF(VLOOKUP(D6767,'Resources Final'!A:D,4,FALSE)=0,"",VLOOKUP(D6767,'Resources Final'!A:D,4,FALSE))</f>
        <v/>
      </c>
      <c r="M6767" s="3" t="str">
        <f>IF(VLOOKUP(D6767,'Resources Final'!A:E,5,FALSE)=0,"",VLOOKUP(D6767,'Resources Final'!A:E,5,FALSE))</f>
        <v/>
      </c>
      <c r="N6767" s="7" t="str">
        <f>IF(VLOOKUP(D6767,'Resources Final'!A:F,6,FALSE)=0,"",VLOOKUP(D6767,'Resources Final'!A:F,6,FALSE))</f>
        <v/>
      </c>
      <c r="O6767" s="3" t="str">
        <f>IF(VLOOKUP(D6767,'Resources Final'!A:G,7,FALSE)=0,"",VLOOKUP(D6767,'Resources Final'!A:G,7,FALSE))</f>
        <v/>
      </c>
    </row>
    <row r="6768" spans="1:15" x14ac:dyDescent="0.2">
      <c r="A6768" s="11">
        <v>990</v>
      </c>
      <c r="B6768" s="11" t="str">
        <f t="shared" si="120"/>
        <v>Fred C. and Mary R. Koch Foundation_Dolecheck, Marcia20041000</v>
      </c>
      <c r="C6768" s="11" t="s">
        <v>4161</v>
      </c>
      <c r="D6768" s="11" t="s">
        <v>1011</v>
      </c>
      <c r="E6768" s="11" t="s">
        <v>1011</v>
      </c>
      <c r="F6768" s="4">
        <v>1000</v>
      </c>
      <c r="G6768" s="3">
        <v>2004</v>
      </c>
      <c r="H6768" s="3" t="s">
        <v>21</v>
      </c>
      <c r="I6768" s="12" t="s">
        <v>4162</v>
      </c>
      <c r="J6768" s="3">
        <v>60</v>
      </c>
      <c r="K6768" s="3" t="str">
        <f>IF(VLOOKUP(D6768,'Resources Final'!A:C,3,FALSE)=0,"",VLOOKUP(D6768,'Resources Final'!A:C,3,FALSE))</f>
        <v>Y</v>
      </c>
      <c r="L6768" s="3" t="str">
        <f>IF(VLOOKUP(D6768,'Resources Final'!A:D,4,FALSE)=0,"",VLOOKUP(D6768,'Resources Final'!A:D,4,FALSE))</f>
        <v/>
      </c>
      <c r="M6768" s="3" t="str">
        <f>IF(VLOOKUP(D6768,'Resources Final'!A:E,5,FALSE)=0,"",VLOOKUP(D6768,'Resources Final'!A:E,5,FALSE))</f>
        <v/>
      </c>
      <c r="N6768" s="7" t="str">
        <f>IF(VLOOKUP(D6768,'Resources Final'!A:F,6,FALSE)=0,"",VLOOKUP(D6768,'Resources Final'!A:F,6,FALSE))</f>
        <v/>
      </c>
      <c r="O6768" s="3" t="str">
        <f>IF(VLOOKUP(D6768,'Resources Final'!A:G,7,FALSE)=0,"",VLOOKUP(D6768,'Resources Final'!A:G,7,FALSE))</f>
        <v/>
      </c>
    </row>
    <row r="6769" spans="1:15" x14ac:dyDescent="0.2">
      <c r="A6769" s="11">
        <v>990</v>
      </c>
      <c r="B6769" s="11" t="str">
        <f t="shared" si="120"/>
        <v>Fred C. and Mary R. Koch Foundation_Domokos, Andrea20041000</v>
      </c>
      <c r="C6769" s="11" t="s">
        <v>4161</v>
      </c>
      <c r="D6769" s="11" t="s">
        <v>1014</v>
      </c>
      <c r="E6769" s="11" t="s">
        <v>1014</v>
      </c>
      <c r="F6769" s="4">
        <v>1000</v>
      </c>
      <c r="G6769" s="3">
        <v>2004</v>
      </c>
      <c r="H6769" s="3" t="s">
        <v>21</v>
      </c>
      <c r="I6769" s="12" t="s">
        <v>4162</v>
      </c>
      <c r="J6769" s="3">
        <v>61</v>
      </c>
      <c r="K6769" s="3" t="str">
        <f>IF(VLOOKUP(D6769,'Resources Final'!A:C,3,FALSE)=0,"",VLOOKUP(D6769,'Resources Final'!A:C,3,FALSE))</f>
        <v>Y</v>
      </c>
      <c r="L6769" s="3" t="str">
        <f>IF(VLOOKUP(D6769,'Resources Final'!A:D,4,FALSE)=0,"",VLOOKUP(D6769,'Resources Final'!A:D,4,FALSE))</f>
        <v/>
      </c>
      <c r="M6769" s="3" t="str">
        <f>IF(VLOOKUP(D6769,'Resources Final'!A:E,5,FALSE)=0,"",VLOOKUP(D6769,'Resources Final'!A:E,5,FALSE))</f>
        <v/>
      </c>
      <c r="N6769" s="7" t="str">
        <f>IF(VLOOKUP(D6769,'Resources Final'!A:F,6,FALSE)=0,"",VLOOKUP(D6769,'Resources Final'!A:F,6,FALSE))</f>
        <v/>
      </c>
      <c r="O6769" s="3" t="str">
        <f>IF(VLOOKUP(D6769,'Resources Final'!A:G,7,FALSE)=0,"",VLOOKUP(D6769,'Resources Final'!A:G,7,FALSE))</f>
        <v/>
      </c>
    </row>
    <row r="6770" spans="1:15" x14ac:dyDescent="0.2">
      <c r="A6770" s="11">
        <v>990</v>
      </c>
      <c r="B6770" s="11" t="str">
        <f t="shared" si="120"/>
        <v>Fred C. and Mary R. Koch Foundation_Dysle, Rahamiah20041000</v>
      </c>
      <c r="C6770" s="11" t="s">
        <v>4161</v>
      </c>
      <c r="D6770" s="11" t="s">
        <v>1057</v>
      </c>
      <c r="E6770" s="11" t="s">
        <v>1057</v>
      </c>
      <c r="F6770" s="4">
        <v>1000</v>
      </c>
      <c r="G6770" s="3">
        <v>2004</v>
      </c>
      <c r="H6770" s="3" t="s">
        <v>21</v>
      </c>
      <c r="I6770" s="12" t="s">
        <v>4162</v>
      </c>
      <c r="J6770" s="3">
        <v>62</v>
      </c>
      <c r="K6770" s="3" t="str">
        <f>IF(VLOOKUP(D6770,'Resources Final'!A:C,3,FALSE)=0,"",VLOOKUP(D6770,'Resources Final'!A:C,3,FALSE))</f>
        <v>Y</v>
      </c>
      <c r="L6770" s="3" t="str">
        <f>IF(VLOOKUP(D6770,'Resources Final'!A:D,4,FALSE)=0,"",VLOOKUP(D6770,'Resources Final'!A:D,4,FALSE))</f>
        <v/>
      </c>
      <c r="M6770" s="3" t="str">
        <f>IF(VLOOKUP(D6770,'Resources Final'!A:E,5,FALSE)=0,"",VLOOKUP(D6770,'Resources Final'!A:E,5,FALSE))</f>
        <v/>
      </c>
      <c r="N6770" s="7" t="str">
        <f>IF(VLOOKUP(D6770,'Resources Final'!A:F,6,FALSE)=0,"",VLOOKUP(D6770,'Resources Final'!A:F,6,FALSE))</f>
        <v/>
      </c>
      <c r="O6770" s="3" t="str">
        <f>IF(VLOOKUP(D6770,'Resources Final'!A:G,7,FALSE)=0,"",VLOOKUP(D6770,'Resources Final'!A:G,7,FALSE))</f>
        <v/>
      </c>
    </row>
    <row r="6771" spans="1:15" x14ac:dyDescent="0.2">
      <c r="A6771" s="11">
        <v>990</v>
      </c>
      <c r="B6771" s="11" t="str">
        <f t="shared" si="120"/>
        <v>Fred C. and Mary R. Koch Foundation_Eringis, Holly20041000</v>
      </c>
      <c r="C6771" s="11" t="s">
        <v>4161</v>
      </c>
      <c r="D6771" s="11" t="s">
        <v>1151</v>
      </c>
      <c r="E6771" s="11" t="s">
        <v>1151</v>
      </c>
      <c r="F6771" s="4">
        <v>1000</v>
      </c>
      <c r="G6771" s="3">
        <v>2004</v>
      </c>
      <c r="H6771" s="3" t="s">
        <v>21</v>
      </c>
      <c r="I6771" s="12" t="s">
        <v>4162</v>
      </c>
      <c r="J6771" s="3">
        <v>63</v>
      </c>
      <c r="K6771" s="3" t="str">
        <f>IF(VLOOKUP(D6771,'Resources Final'!A:C,3,FALSE)=0,"",VLOOKUP(D6771,'Resources Final'!A:C,3,FALSE))</f>
        <v>Y</v>
      </c>
      <c r="L6771" s="3" t="str">
        <f>IF(VLOOKUP(D6771,'Resources Final'!A:D,4,FALSE)=0,"",VLOOKUP(D6771,'Resources Final'!A:D,4,FALSE))</f>
        <v/>
      </c>
      <c r="M6771" s="3" t="str">
        <f>IF(VLOOKUP(D6771,'Resources Final'!A:E,5,FALSE)=0,"",VLOOKUP(D6771,'Resources Final'!A:E,5,FALSE))</f>
        <v/>
      </c>
      <c r="N6771" s="7" t="str">
        <f>IF(VLOOKUP(D6771,'Resources Final'!A:F,6,FALSE)=0,"",VLOOKUP(D6771,'Resources Final'!A:F,6,FALSE))</f>
        <v/>
      </c>
      <c r="O6771" s="3" t="str">
        <f>IF(VLOOKUP(D6771,'Resources Final'!A:G,7,FALSE)=0,"",VLOOKUP(D6771,'Resources Final'!A:G,7,FALSE))</f>
        <v/>
      </c>
    </row>
    <row r="6772" spans="1:15" x14ac:dyDescent="0.2">
      <c r="A6772" s="11">
        <v>990</v>
      </c>
      <c r="B6772" s="11" t="str">
        <f t="shared" si="120"/>
        <v>Fred C. and Mary R. Koch Foundation_Etemadi, Mozziyar20041000</v>
      </c>
      <c r="C6772" s="11" t="s">
        <v>4161</v>
      </c>
      <c r="D6772" s="11" t="s">
        <v>1159</v>
      </c>
      <c r="E6772" s="11" t="s">
        <v>1159</v>
      </c>
      <c r="F6772" s="4">
        <v>1000</v>
      </c>
      <c r="G6772" s="3">
        <v>2004</v>
      </c>
      <c r="H6772" s="3" t="s">
        <v>21</v>
      </c>
      <c r="I6772" s="12" t="s">
        <v>4162</v>
      </c>
      <c r="J6772" s="3">
        <v>64</v>
      </c>
      <c r="K6772" s="3" t="str">
        <f>IF(VLOOKUP(D6772,'Resources Final'!A:C,3,FALSE)=0,"",VLOOKUP(D6772,'Resources Final'!A:C,3,FALSE))</f>
        <v>Y</v>
      </c>
      <c r="L6772" s="3" t="str">
        <f>IF(VLOOKUP(D6772,'Resources Final'!A:D,4,FALSE)=0,"",VLOOKUP(D6772,'Resources Final'!A:D,4,FALSE))</f>
        <v/>
      </c>
      <c r="M6772" s="3" t="str">
        <f>IF(VLOOKUP(D6772,'Resources Final'!A:E,5,FALSE)=0,"",VLOOKUP(D6772,'Resources Final'!A:E,5,FALSE))</f>
        <v/>
      </c>
      <c r="N6772" s="7" t="str">
        <f>IF(VLOOKUP(D6772,'Resources Final'!A:F,6,FALSE)=0,"",VLOOKUP(D6772,'Resources Final'!A:F,6,FALSE))</f>
        <v/>
      </c>
      <c r="O6772" s="3" t="str">
        <f>IF(VLOOKUP(D6772,'Resources Final'!A:G,7,FALSE)=0,"",VLOOKUP(D6772,'Resources Final'!A:G,7,FALSE))</f>
        <v/>
      </c>
    </row>
    <row r="6773" spans="1:15" x14ac:dyDescent="0.2">
      <c r="A6773" s="11">
        <v>990</v>
      </c>
      <c r="B6773" s="11" t="str">
        <f t="shared" si="120"/>
        <v>Fred C. and Mary R. Koch Foundation_Exline, Erin20041000</v>
      </c>
      <c r="C6773" s="11" t="s">
        <v>4161</v>
      </c>
      <c r="D6773" s="11" t="s">
        <v>1178</v>
      </c>
      <c r="E6773" s="11" t="s">
        <v>1178</v>
      </c>
      <c r="F6773" s="4">
        <v>1000</v>
      </c>
      <c r="G6773" s="3">
        <v>2004</v>
      </c>
      <c r="H6773" s="3" t="s">
        <v>21</v>
      </c>
      <c r="I6773" s="12" t="s">
        <v>4162</v>
      </c>
      <c r="J6773" s="3">
        <v>65</v>
      </c>
      <c r="K6773" s="3" t="str">
        <f>IF(VLOOKUP(D6773,'Resources Final'!A:C,3,FALSE)=0,"",VLOOKUP(D6773,'Resources Final'!A:C,3,FALSE))</f>
        <v>Y</v>
      </c>
      <c r="L6773" s="3" t="str">
        <f>IF(VLOOKUP(D6773,'Resources Final'!A:D,4,FALSE)=0,"",VLOOKUP(D6773,'Resources Final'!A:D,4,FALSE))</f>
        <v/>
      </c>
      <c r="M6773" s="3" t="str">
        <f>IF(VLOOKUP(D6773,'Resources Final'!A:E,5,FALSE)=0,"",VLOOKUP(D6773,'Resources Final'!A:E,5,FALSE))</f>
        <v/>
      </c>
      <c r="N6773" s="7" t="str">
        <f>IF(VLOOKUP(D6773,'Resources Final'!A:F,6,FALSE)=0,"",VLOOKUP(D6773,'Resources Final'!A:F,6,FALSE))</f>
        <v/>
      </c>
      <c r="O6773" s="3" t="str">
        <f>IF(VLOOKUP(D6773,'Resources Final'!A:G,7,FALSE)=0,"",VLOOKUP(D6773,'Resources Final'!A:G,7,FALSE))</f>
        <v/>
      </c>
    </row>
    <row r="6774" spans="1:15" x14ac:dyDescent="0.2">
      <c r="A6774" s="11">
        <v>990</v>
      </c>
      <c r="B6774" s="11" t="str">
        <f t="shared" si="120"/>
        <v>Fred C. and Mary R. Koch Foundation_Fiene, Blake20041000</v>
      </c>
      <c r="C6774" s="11" t="s">
        <v>4161</v>
      </c>
      <c r="D6774" s="11" t="s">
        <v>1206</v>
      </c>
      <c r="E6774" s="11" t="s">
        <v>1206</v>
      </c>
      <c r="F6774" s="4">
        <v>1000</v>
      </c>
      <c r="G6774" s="3">
        <v>2004</v>
      </c>
      <c r="H6774" s="3" t="s">
        <v>21</v>
      </c>
      <c r="I6774" s="12" t="s">
        <v>4162</v>
      </c>
      <c r="J6774" s="3">
        <v>66</v>
      </c>
      <c r="K6774" s="3" t="str">
        <f>IF(VLOOKUP(D6774,'Resources Final'!A:C,3,FALSE)=0,"",VLOOKUP(D6774,'Resources Final'!A:C,3,FALSE))</f>
        <v>Y</v>
      </c>
      <c r="L6774" s="3" t="str">
        <f>IF(VLOOKUP(D6774,'Resources Final'!A:D,4,FALSE)=0,"",VLOOKUP(D6774,'Resources Final'!A:D,4,FALSE))</f>
        <v/>
      </c>
      <c r="M6774" s="3" t="str">
        <f>IF(VLOOKUP(D6774,'Resources Final'!A:E,5,FALSE)=0,"",VLOOKUP(D6774,'Resources Final'!A:E,5,FALSE))</f>
        <v/>
      </c>
      <c r="N6774" s="7" t="str">
        <f>IF(VLOOKUP(D6774,'Resources Final'!A:F,6,FALSE)=0,"",VLOOKUP(D6774,'Resources Final'!A:F,6,FALSE))</f>
        <v/>
      </c>
      <c r="O6774" s="3" t="str">
        <f>IF(VLOOKUP(D6774,'Resources Final'!A:G,7,FALSE)=0,"",VLOOKUP(D6774,'Resources Final'!A:G,7,FALSE))</f>
        <v/>
      </c>
    </row>
    <row r="6775" spans="1:15" x14ac:dyDescent="0.2">
      <c r="A6775" s="11">
        <v>990</v>
      </c>
      <c r="B6775" s="11" t="str">
        <f t="shared" si="120"/>
        <v>Fred C. and Mary R. Koch Foundation_Fleck, Shawnell20041000</v>
      </c>
      <c r="C6775" s="11" t="s">
        <v>4161</v>
      </c>
      <c r="D6775" s="11" t="s">
        <v>1224</v>
      </c>
      <c r="E6775" s="11" t="s">
        <v>1224</v>
      </c>
      <c r="F6775" s="4">
        <v>1000</v>
      </c>
      <c r="G6775" s="3">
        <v>2004</v>
      </c>
      <c r="H6775" s="3" t="s">
        <v>21</v>
      </c>
      <c r="I6775" s="12" t="s">
        <v>4162</v>
      </c>
      <c r="J6775" s="3">
        <v>67</v>
      </c>
      <c r="K6775" s="3" t="str">
        <f>IF(VLOOKUP(D6775,'Resources Final'!A:C,3,FALSE)=0,"",VLOOKUP(D6775,'Resources Final'!A:C,3,FALSE))</f>
        <v>Y</v>
      </c>
      <c r="L6775" s="3" t="str">
        <f>IF(VLOOKUP(D6775,'Resources Final'!A:D,4,FALSE)=0,"",VLOOKUP(D6775,'Resources Final'!A:D,4,FALSE))</f>
        <v/>
      </c>
      <c r="M6775" s="3" t="str">
        <f>IF(VLOOKUP(D6775,'Resources Final'!A:E,5,FALSE)=0,"",VLOOKUP(D6775,'Resources Final'!A:E,5,FALSE))</f>
        <v/>
      </c>
      <c r="N6775" s="7" t="str">
        <f>IF(VLOOKUP(D6775,'Resources Final'!A:F,6,FALSE)=0,"",VLOOKUP(D6775,'Resources Final'!A:F,6,FALSE))</f>
        <v/>
      </c>
      <c r="O6775" s="3" t="str">
        <f>IF(VLOOKUP(D6775,'Resources Final'!A:G,7,FALSE)=0,"",VLOOKUP(D6775,'Resources Final'!A:G,7,FALSE))</f>
        <v/>
      </c>
    </row>
    <row r="6776" spans="1:15" x14ac:dyDescent="0.2">
      <c r="A6776" s="11">
        <v>990</v>
      </c>
      <c r="B6776" s="11" t="str">
        <f t="shared" si="120"/>
        <v>Fred C. and Mary R. Koch Foundation_Flohr, Nicole20041000</v>
      </c>
      <c r="C6776" s="11" t="s">
        <v>4161</v>
      </c>
      <c r="D6776" s="11" t="s">
        <v>1228</v>
      </c>
      <c r="E6776" s="11" t="s">
        <v>1228</v>
      </c>
      <c r="F6776" s="4">
        <v>1000</v>
      </c>
      <c r="G6776" s="3">
        <v>2004</v>
      </c>
      <c r="H6776" s="3" t="s">
        <v>21</v>
      </c>
      <c r="I6776" s="12" t="s">
        <v>4162</v>
      </c>
      <c r="J6776" s="3">
        <v>68</v>
      </c>
      <c r="K6776" s="3" t="str">
        <f>IF(VLOOKUP(D6776,'Resources Final'!A:C,3,FALSE)=0,"",VLOOKUP(D6776,'Resources Final'!A:C,3,FALSE))</f>
        <v>Y</v>
      </c>
      <c r="L6776" s="3" t="str">
        <f>IF(VLOOKUP(D6776,'Resources Final'!A:D,4,FALSE)=0,"",VLOOKUP(D6776,'Resources Final'!A:D,4,FALSE))</f>
        <v/>
      </c>
      <c r="M6776" s="3" t="str">
        <f>IF(VLOOKUP(D6776,'Resources Final'!A:E,5,FALSE)=0,"",VLOOKUP(D6776,'Resources Final'!A:E,5,FALSE))</f>
        <v/>
      </c>
      <c r="N6776" s="7" t="str">
        <f>IF(VLOOKUP(D6776,'Resources Final'!A:F,6,FALSE)=0,"",VLOOKUP(D6776,'Resources Final'!A:F,6,FALSE))</f>
        <v/>
      </c>
      <c r="O6776" s="3" t="str">
        <f>IF(VLOOKUP(D6776,'Resources Final'!A:G,7,FALSE)=0,"",VLOOKUP(D6776,'Resources Final'!A:G,7,FALSE))</f>
        <v/>
      </c>
    </row>
    <row r="6777" spans="1:15" x14ac:dyDescent="0.2">
      <c r="A6777" s="11">
        <v>990</v>
      </c>
      <c r="B6777" s="11" t="str">
        <f t="shared" si="120"/>
        <v>Fred C. and Mary R. Koch Foundation_Foss, Chris20041000</v>
      </c>
      <c r="C6777" s="11" t="s">
        <v>4161</v>
      </c>
      <c r="D6777" s="11" t="s">
        <v>1246</v>
      </c>
      <c r="E6777" s="11" t="s">
        <v>1246</v>
      </c>
      <c r="F6777" s="4">
        <v>1000</v>
      </c>
      <c r="G6777" s="3">
        <v>2004</v>
      </c>
      <c r="H6777" s="3" t="s">
        <v>21</v>
      </c>
      <c r="I6777" s="12" t="s">
        <v>4162</v>
      </c>
      <c r="J6777" s="3">
        <v>69</v>
      </c>
      <c r="K6777" s="3" t="str">
        <f>IF(VLOOKUP(D6777,'Resources Final'!A:C,3,FALSE)=0,"",VLOOKUP(D6777,'Resources Final'!A:C,3,FALSE))</f>
        <v>Y</v>
      </c>
      <c r="L6777" s="3" t="str">
        <f>IF(VLOOKUP(D6777,'Resources Final'!A:D,4,FALSE)=0,"",VLOOKUP(D6777,'Resources Final'!A:D,4,FALSE))</f>
        <v/>
      </c>
      <c r="M6777" s="3" t="str">
        <f>IF(VLOOKUP(D6777,'Resources Final'!A:E,5,FALSE)=0,"",VLOOKUP(D6777,'Resources Final'!A:E,5,FALSE))</f>
        <v/>
      </c>
      <c r="N6777" s="7" t="str">
        <f>IF(VLOOKUP(D6777,'Resources Final'!A:F,6,FALSE)=0,"",VLOOKUP(D6777,'Resources Final'!A:F,6,FALSE))</f>
        <v/>
      </c>
      <c r="O6777" s="3" t="str">
        <f>IF(VLOOKUP(D6777,'Resources Final'!A:G,7,FALSE)=0,"",VLOOKUP(D6777,'Resources Final'!A:G,7,FALSE))</f>
        <v/>
      </c>
    </row>
    <row r="6778" spans="1:15" x14ac:dyDescent="0.2">
      <c r="A6778" s="11">
        <v>990</v>
      </c>
      <c r="B6778" s="11" t="str">
        <f t="shared" si="120"/>
        <v>Fred C. and Mary R. Koch Foundation_Foss, Randy20041000</v>
      </c>
      <c r="C6778" s="11" t="s">
        <v>4161</v>
      </c>
      <c r="D6778" s="11" t="s">
        <v>1247</v>
      </c>
      <c r="E6778" s="11" t="s">
        <v>1247</v>
      </c>
      <c r="F6778" s="4">
        <v>1000</v>
      </c>
      <c r="G6778" s="3">
        <v>2004</v>
      </c>
      <c r="H6778" s="3" t="s">
        <v>21</v>
      </c>
      <c r="I6778" s="12" t="s">
        <v>4162</v>
      </c>
      <c r="J6778" s="3">
        <v>70</v>
      </c>
      <c r="K6778" s="3" t="str">
        <f>IF(VLOOKUP(D6778,'Resources Final'!A:C,3,FALSE)=0,"",VLOOKUP(D6778,'Resources Final'!A:C,3,FALSE))</f>
        <v>Y</v>
      </c>
      <c r="L6778" s="3" t="str">
        <f>IF(VLOOKUP(D6778,'Resources Final'!A:D,4,FALSE)=0,"",VLOOKUP(D6778,'Resources Final'!A:D,4,FALSE))</f>
        <v/>
      </c>
      <c r="M6778" s="3" t="str">
        <f>IF(VLOOKUP(D6778,'Resources Final'!A:E,5,FALSE)=0,"",VLOOKUP(D6778,'Resources Final'!A:E,5,FALSE))</f>
        <v/>
      </c>
      <c r="N6778" s="7" t="str">
        <f>IF(VLOOKUP(D6778,'Resources Final'!A:F,6,FALSE)=0,"",VLOOKUP(D6778,'Resources Final'!A:F,6,FALSE))</f>
        <v/>
      </c>
      <c r="O6778" s="3" t="str">
        <f>IF(VLOOKUP(D6778,'Resources Final'!A:G,7,FALSE)=0,"",VLOOKUP(D6778,'Resources Final'!A:G,7,FALSE))</f>
        <v/>
      </c>
    </row>
    <row r="6779" spans="1:15" x14ac:dyDescent="0.2">
      <c r="A6779" s="11">
        <v>990</v>
      </c>
      <c r="B6779" s="11" t="str">
        <f t="shared" si="120"/>
        <v>Fred C. and Mary R. Koch Foundation_Gable, Katherine20041000</v>
      </c>
      <c r="C6779" s="11" t="s">
        <v>4161</v>
      </c>
      <c r="D6779" s="11" t="s">
        <v>1336</v>
      </c>
      <c r="E6779" s="11" t="s">
        <v>1336</v>
      </c>
      <c r="F6779" s="4">
        <v>1000</v>
      </c>
      <c r="G6779" s="3">
        <v>2004</v>
      </c>
      <c r="H6779" s="3" t="s">
        <v>21</v>
      </c>
      <c r="I6779" s="12" t="s">
        <v>4162</v>
      </c>
      <c r="J6779" s="3">
        <v>71</v>
      </c>
      <c r="K6779" s="3" t="str">
        <f>IF(VLOOKUP(D6779,'Resources Final'!A:C,3,FALSE)=0,"",VLOOKUP(D6779,'Resources Final'!A:C,3,FALSE))</f>
        <v>Y</v>
      </c>
      <c r="L6779" s="3" t="str">
        <f>IF(VLOOKUP(D6779,'Resources Final'!A:D,4,FALSE)=0,"",VLOOKUP(D6779,'Resources Final'!A:D,4,FALSE))</f>
        <v/>
      </c>
      <c r="M6779" s="3" t="str">
        <f>IF(VLOOKUP(D6779,'Resources Final'!A:E,5,FALSE)=0,"",VLOOKUP(D6779,'Resources Final'!A:E,5,FALSE))</f>
        <v/>
      </c>
      <c r="N6779" s="7" t="str">
        <f>IF(VLOOKUP(D6779,'Resources Final'!A:F,6,FALSE)=0,"",VLOOKUP(D6779,'Resources Final'!A:F,6,FALSE))</f>
        <v/>
      </c>
      <c r="O6779" s="3" t="str">
        <f>IF(VLOOKUP(D6779,'Resources Final'!A:G,7,FALSE)=0,"",VLOOKUP(D6779,'Resources Final'!A:G,7,FALSE))</f>
        <v/>
      </c>
    </row>
    <row r="6780" spans="1:15" x14ac:dyDescent="0.2">
      <c r="A6780" s="11">
        <v>990</v>
      </c>
      <c r="B6780" s="11" t="str">
        <f t="shared" si="120"/>
        <v>Fred C. and Mary R. Koch Foundation_Gangemi, Diana20041000</v>
      </c>
      <c r="C6780" s="11" t="s">
        <v>4161</v>
      </c>
      <c r="D6780" s="11" t="s">
        <v>1343</v>
      </c>
      <c r="E6780" s="11" t="s">
        <v>1343</v>
      </c>
      <c r="F6780" s="4">
        <v>1000</v>
      </c>
      <c r="G6780" s="3">
        <v>2004</v>
      </c>
      <c r="H6780" s="3" t="s">
        <v>21</v>
      </c>
      <c r="I6780" s="12" t="s">
        <v>4162</v>
      </c>
      <c r="J6780" s="3">
        <v>72</v>
      </c>
      <c r="K6780" s="3" t="str">
        <f>IF(VLOOKUP(D6780,'Resources Final'!A:C,3,FALSE)=0,"",VLOOKUP(D6780,'Resources Final'!A:C,3,FALSE))</f>
        <v>Y</v>
      </c>
      <c r="L6780" s="3" t="str">
        <f>IF(VLOOKUP(D6780,'Resources Final'!A:D,4,FALSE)=0,"",VLOOKUP(D6780,'Resources Final'!A:D,4,FALSE))</f>
        <v/>
      </c>
      <c r="M6780" s="3" t="str">
        <f>IF(VLOOKUP(D6780,'Resources Final'!A:E,5,FALSE)=0,"",VLOOKUP(D6780,'Resources Final'!A:E,5,FALSE))</f>
        <v/>
      </c>
      <c r="N6780" s="7" t="str">
        <f>IF(VLOOKUP(D6780,'Resources Final'!A:F,6,FALSE)=0,"",VLOOKUP(D6780,'Resources Final'!A:F,6,FALSE))</f>
        <v/>
      </c>
      <c r="O6780" s="3" t="str">
        <f>IF(VLOOKUP(D6780,'Resources Final'!A:G,7,FALSE)=0,"",VLOOKUP(D6780,'Resources Final'!A:G,7,FALSE))</f>
        <v/>
      </c>
    </row>
    <row r="6781" spans="1:15" x14ac:dyDescent="0.2">
      <c r="A6781" s="11">
        <v>990</v>
      </c>
      <c r="B6781" s="11" t="str">
        <f t="shared" si="120"/>
        <v>Fred C. and Mary R. Koch Foundation_Gartner, Benjamin20041000</v>
      </c>
      <c r="C6781" s="11" t="s">
        <v>4161</v>
      </c>
      <c r="D6781" s="11" t="s">
        <v>1350</v>
      </c>
      <c r="E6781" s="11" t="s">
        <v>1350</v>
      </c>
      <c r="F6781" s="4">
        <v>1000</v>
      </c>
      <c r="G6781" s="3">
        <v>2004</v>
      </c>
      <c r="H6781" s="3" t="s">
        <v>21</v>
      </c>
      <c r="I6781" s="12" t="s">
        <v>4162</v>
      </c>
      <c r="J6781" s="3">
        <v>73</v>
      </c>
      <c r="K6781" s="3" t="str">
        <f>IF(VLOOKUP(D6781,'Resources Final'!A:C,3,FALSE)=0,"",VLOOKUP(D6781,'Resources Final'!A:C,3,FALSE))</f>
        <v>Y</v>
      </c>
      <c r="L6781" s="3" t="str">
        <f>IF(VLOOKUP(D6781,'Resources Final'!A:D,4,FALSE)=0,"",VLOOKUP(D6781,'Resources Final'!A:D,4,FALSE))</f>
        <v/>
      </c>
      <c r="M6781" s="3" t="str">
        <f>IF(VLOOKUP(D6781,'Resources Final'!A:E,5,FALSE)=0,"",VLOOKUP(D6781,'Resources Final'!A:E,5,FALSE))</f>
        <v/>
      </c>
      <c r="N6781" s="7" t="str">
        <f>IF(VLOOKUP(D6781,'Resources Final'!A:F,6,FALSE)=0,"",VLOOKUP(D6781,'Resources Final'!A:F,6,FALSE))</f>
        <v/>
      </c>
      <c r="O6781" s="3" t="str">
        <f>IF(VLOOKUP(D6781,'Resources Final'!A:G,7,FALSE)=0,"",VLOOKUP(D6781,'Resources Final'!A:G,7,FALSE))</f>
        <v/>
      </c>
    </row>
    <row r="6782" spans="1:15" x14ac:dyDescent="0.2">
      <c r="A6782" s="11">
        <v>990</v>
      </c>
      <c r="B6782" s="11" t="str">
        <f t="shared" si="120"/>
        <v>Fred C. and Mary R. Koch Foundation_Gartner, Deegan20041000</v>
      </c>
      <c r="C6782" s="11" t="s">
        <v>4161</v>
      </c>
      <c r="D6782" s="11" t="s">
        <v>1352</v>
      </c>
      <c r="E6782" s="11" t="s">
        <v>1352</v>
      </c>
      <c r="F6782" s="4">
        <v>1000</v>
      </c>
      <c r="G6782" s="3">
        <v>2004</v>
      </c>
      <c r="H6782" s="3" t="s">
        <v>21</v>
      </c>
      <c r="I6782" s="12" t="s">
        <v>4162</v>
      </c>
      <c r="J6782" s="3">
        <v>74</v>
      </c>
      <c r="K6782" s="3" t="str">
        <f>IF(VLOOKUP(D6782,'Resources Final'!A:C,3,FALSE)=0,"",VLOOKUP(D6782,'Resources Final'!A:C,3,FALSE))</f>
        <v>Y</v>
      </c>
      <c r="L6782" s="3" t="str">
        <f>IF(VLOOKUP(D6782,'Resources Final'!A:D,4,FALSE)=0,"",VLOOKUP(D6782,'Resources Final'!A:D,4,FALSE))</f>
        <v/>
      </c>
      <c r="M6782" s="3" t="str">
        <f>IF(VLOOKUP(D6782,'Resources Final'!A:E,5,FALSE)=0,"",VLOOKUP(D6782,'Resources Final'!A:E,5,FALSE))</f>
        <v/>
      </c>
      <c r="N6782" s="7" t="str">
        <f>IF(VLOOKUP(D6782,'Resources Final'!A:F,6,FALSE)=0,"",VLOOKUP(D6782,'Resources Final'!A:F,6,FALSE))</f>
        <v/>
      </c>
      <c r="O6782" s="3" t="str">
        <f>IF(VLOOKUP(D6782,'Resources Final'!A:G,7,FALSE)=0,"",VLOOKUP(D6782,'Resources Final'!A:G,7,FALSE))</f>
        <v/>
      </c>
    </row>
    <row r="6783" spans="1:15" x14ac:dyDescent="0.2">
      <c r="A6783" s="11">
        <v>990</v>
      </c>
      <c r="B6783" s="11" t="str">
        <f t="shared" si="120"/>
        <v>Fred C. and Mary R. Koch Foundation_Gerrior, Devin20041000</v>
      </c>
      <c r="C6783" s="11" t="s">
        <v>4161</v>
      </c>
      <c r="D6783" s="11" t="s">
        <v>1390</v>
      </c>
      <c r="E6783" s="11" t="s">
        <v>1390</v>
      </c>
      <c r="F6783" s="4">
        <v>1000</v>
      </c>
      <c r="G6783" s="3">
        <v>2004</v>
      </c>
      <c r="H6783" s="3" t="s">
        <v>21</v>
      </c>
      <c r="I6783" s="12" t="s">
        <v>4162</v>
      </c>
      <c r="J6783" s="3">
        <v>75</v>
      </c>
      <c r="K6783" s="3" t="str">
        <f>IF(VLOOKUP(D6783,'Resources Final'!A:C,3,FALSE)=0,"",VLOOKUP(D6783,'Resources Final'!A:C,3,FALSE))</f>
        <v>Y</v>
      </c>
      <c r="L6783" s="3" t="str">
        <f>IF(VLOOKUP(D6783,'Resources Final'!A:D,4,FALSE)=0,"",VLOOKUP(D6783,'Resources Final'!A:D,4,FALSE))</f>
        <v/>
      </c>
      <c r="M6783" s="3" t="str">
        <f>IF(VLOOKUP(D6783,'Resources Final'!A:E,5,FALSE)=0,"",VLOOKUP(D6783,'Resources Final'!A:E,5,FALSE))</f>
        <v/>
      </c>
      <c r="N6783" s="7" t="str">
        <f>IF(VLOOKUP(D6783,'Resources Final'!A:F,6,FALSE)=0,"",VLOOKUP(D6783,'Resources Final'!A:F,6,FALSE))</f>
        <v/>
      </c>
      <c r="O6783" s="3" t="str">
        <f>IF(VLOOKUP(D6783,'Resources Final'!A:G,7,FALSE)=0,"",VLOOKUP(D6783,'Resources Final'!A:G,7,FALSE))</f>
        <v/>
      </c>
    </row>
    <row r="6784" spans="1:15" x14ac:dyDescent="0.2">
      <c r="A6784" s="11">
        <v>990</v>
      </c>
      <c r="B6784" s="11" t="str">
        <f t="shared" si="120"/>
        <v>Fred C. and Mary R. Koch Foundation_Glover, Aaron20041000</v>
      </c>
      <c r="C6784" s="11" t="s">
        <v>4161</v>
      </c>
      <c r="D6784" s="11" t="s">
        <v>1410</v>
      </c>
      <c r="E6784" s="11" t="s">
        <v>1410</v>
      </c>
      <c r="F6784" s="4">
        <v>1000</v>
      </c>
      <c r="G6784" s="3">
        <v>2004</v>
      </c>
      <c r="H6784" s="3" t="s">
        <v>21</v>
      </c>
      <c r="I6784" s="12" t="s">
        <v>4162</v>
      </c>
      <c r="J6784" s="3">
        <v>76</v>
      </c>
      <c r="K6784" s="3" t="str">
        <f>IF(VLOOKUP(D6784,'Resources Final'!A:C,3,FALSE)=0,"",VLOOKUP(D6784,'Resources Final'!A:C,3,FALSE))</f>
        <v>Y</v>
      </c>
      <c r="L6784" s="3" t="str">
        <f>IF(VLOOKUP(D6784,'Resources Final'!A:D,4,FALSE)=0,"",VLOOKUP(D6784,'Resources Final'!A:D,4,FALSE))</f>
        <v/>
      </c>
      <c r="M6784" s="3" t="str">
        <f>IF(VLOOKUP(D6784,'Resources Final'!A:E,5,FALSE)=0,"",VLOOKUP(D6784,'Resources Final'!A:E,5,FALSE))</f>
        <v/>
      </c>
      <c r="N6784" s="7" t="str">
        <f>IF(VLOOKUP(D6784,'Resources Final'!A:F,6,FALSE)=0,"",VLOOKUP(D6784,'Resources Final'!A:F,6,FALSE))</f>
        <v/>
      </c>
      <c r="O6784" s="3" t="str">
        <f>IF(VLOOKUP(D6784,'Resources Final'!A:G,7,FALSE)=0,"",VLOOKUP(D6784,'Resources Final'!A:G,7,FALSE))</f>
        <v/>
      </c>
    </row>
    <row r="6785" spans="1:15" x14ac:dyDescent="0.2">
      <c r="A6785" s="11">
        <v>990</v>
      </c>
      <c r="B6785" s="11" t="str">
        <f t="shared" si="120"/>
        <v>Fred C. and Mary R. Koch Foundation_Gocke, Kelsey20041000</v>
      </c>
      <c r="C6785" s="11" t="s">
        <v>4161</v>
      </c>
      <c r="D6785" s="11" t="s">
        <v>1415</v>
      </c>
      <c r="E6785" s="11" t="s">
        <v>1415</v>
      </c>
      <c r="F6785" s="4">
        <v>1000</v>
      </c>
      <c r="G6785" s="3">
        <v>2004</v>
      </c>
      <c r="H6785" s="3" t="s">
        <v>21</v>
      </c>
      <c r="I6785" s="12" t="s">
        <v>4162</v>
      </c>
      <c r="J6785" s="3">
        <v>77</v>
      </c>
      <c r="K6785" s="3" t="str">
        <f>IF(VLOOKUP(D6785,'Resources Final'!A:C,3,FALSE)=0,"",VLOOKUP(D6785,'Resources Final'!A:C,3,FALSE))</f>
        <v>Y</v>
      </c>
      <c r="L6785" s="3" t="str">
        <f>IF(VLOOKUP(D6785,'Resources Final'!A:D,4,FALSE)=0,"",VLOOKUP(D6785,'Resources Final'!A:D,4,FALSE))</f>
        <v/>
      </c>
      <c r="M6785" s="3" t="str">
        <f>IF(VLOOKUP(D6785,'Resources Final'!A:E,5,FALSE)=0,"",VLOOKUP(D6785,'Resources Final'!A:E,5,FALSE))</f>
        <v/>
      </c>
      <c r="N6785" s="7" t="str">
        <f>IF(VLOOKUP(D6785,'Resources Final'!A:F,6,FALSE)=0,"",VLOOKUP(D6785,'Resources Final'!A:F,6,FALSE))</f>
        <v/>
      </c>
      <c r="O6785" s="3" t="str">
        <f>IF(VLOOKUP(D6785,'Resources Final'!A:G,7,FALSE)=0,"",VLOOKUP(D6785,'Resources Final'!A:G,7,FALSE))</f>
        <v/>
      </c>
    </row>
    <row r="6786" spans="1:15" x14ac:dyDescent="0.2">
      <c r="A6786" s="11">
        <v>990</v>
      </c>
      <c r="B6786" s="11" t="str">
        <f t="shared" ref="B6786:B6849" si="121">C6786&amp;"_"&amp;D6786&amp;G6786&amp;F6786</f>
        <v>Fred C. and Mary R. Koch Foundation_Gold, Jennifer20041000</v>
      </c>
      <c r="C6786" s="11" t="s">
        <v>4161</v>
      </c>
      <c r="D6786" s="11" t="s">
        <v>1421</v>
      </c>
      <c r="E6786" s="11" t="s">
        <v>1421</v>
      </c>
      <c r="F6786" s="4">
        <v>1000</v>
      </c>
      <c r="G6786" s="3">
        <v>2004</v>
      </c>
      <c r="H6786" s="3" t="s">
        <v>21</v>
      </c>
      <c r="I6786" s="12" t="s">
        <v>4162</v>
      </c>
      <c r="J6786" s="3">
        <v>78</v>
      </c>
      <c r="K6786" s="3" t="str">
        <f>IF(VLOOKUP(D6786,'Resources Final'!A:C,3,FALSE)=0,"",VLOOKUP(D6786,'Resources Final'!A:C,3,FALSE))</f>
        <v>Y</v>
      </c>
      <c r="L6786" s="3" t="str">
        <f>IF(VLOOKUP(D6786,'Resources Final'!A:D,4,FALSE)=0,"",VLOOKUP(D6786,'Resources Final'!A:D,4,FALSE))</f>
        <v/>
      </c>
      <c r="M6786" s="3" t="str">
        <f>IF(VLOOKUP(D6786,'Resources Final'!A:E,5,FALSE)=0,"",VLOOKUP(D6786,'Resources Final'!A:E,5,FALSE))</f>
        <v/>
      </c>
      <c r="N6786" s="7" t="str">
        <f>IF(VLOOKUP(D6786,'Resources Final'!A:F,6,FALSE)=0,"",VLOOKUP(D6786,'Resources Final'!A:F,6,FALSE))</f>
        <v/>
      </c>
      <c r="O6786" s="3" t="str">
        <f>IF(VLOOKUP(D6786,'Resources Final'!A:G,7,FALSE)=0,"",VLOOKUP(D6786,'Resources Final'!A:G,7,FALSE))</f>
        <v/>
      </c>
    </row>
    <row r="6787" spans="1:15" x14ac:dyDescent="0.2">
      <c r="A6787" s="11">
        <v>990</v>
      </c>
      <c r="B6787" s="11" t="str">
        <f t="shared" si="121"/>
        <v>Fred C. and Mary R. Koch Foundation_Gonzales, Matthew20041000</v>
      </c>
      <c r="C6787" s="11" t="s">
        <v>4161</v>
      </c>
      <c r="D6787" s="11" t="s">
        <v>1424</v>
      </c>
      <c r="E6787" s="11" t="s">
        <v>1424</v>
      </c>
      <c r="F6787" s="4">
        <v>1000</v>
      </c>
      <c r="G6787" s="3">
        <v>2004</v>
      </c>
      <c r="H6787" s="3" t="s">
        <v>21</v>
      </c>
      <c r="I6787" s="12" t="s">
        <v>4162</v>
      </c>
      <c r="J6787" s="3">
        <v>79</v>
      </c>
      <c r="K6787" s="3" t="str">
        <f>IF(VLOOKUP(D6787,'Resources Final'!A:C,3,FALSE)=0,"",VLOOKUP(D6787,'Resources Final'!A:C,3,FALSE))</f>
        <v>Y</v>
      </c>
      <c r="L6787" s="3" t="str">
        <f>IF(VLOOKUP(D6787,'Resources Final'!A:D,4,FALSE)=0,"",VLOOKUP(D6787,'Resources Final'!A:D,4,FALSE))</f>
        <v/>
      </c>
      <c r="M6787" s="3" t="str">
        <f>IF(VLOOKUP(D6787,'Resources Final'!A:E,5,FALSE)=0,"",VLOOKUP(D6787,'Resources Final'!A:E,5,FALSE))</f>
        <v/>
      </c>
      <c r="N6787" s="7" t="str">
        <f>IF(VLOOKUP(D6787,'Resources Final'!A:F,6,FALSE)=0,"",VLOOKUP(D6787,'Resources Final'!A:F,6,FALSE))</f>
        <v/>
      </c>
      <c r="O6787" s="3" t="str">
        <f>IF(VLOOKUP(D6787,'Resources Final'!A:G,7,FALSE)=0,"",VLOOKUP(D6787,'Resources Final'!A:G,7,FALSE))</f>
        <v/>
      </c>
    </row>
    <row r="6788" spans="1:15" x14ac:dyDescent="0.2">
      <c r="A6788" s="11">
        <v>990</v>
      </c>
      <c r="B6788" s="11" t="str">
        <f t="shared" si="121"/>
        <v>Fred C. and Mary R. Koch Foundation_Goodpaster, Mack20041000</v>
      </c>
      <c r="C6788" s="11" t="s">
        <v>4161</v>
      </c>
      <c r="D6788" s="11" t="s">
        <v>1427</v>
      </c>
      <c r="E6788" s="11" t="s">
        <v>1427</v>
      </c>
      <c r="F6788" s="4">
        <v>1000</v>
      </c>
      <c r="G6788" s="3">
        <v>2004</v>
      </c>
      <c r="H6788" s="3" t="s">
        <v>21</v>
      </c>
      <c r="I6788" s="12" t="s">
        <v>4162</v>
      </c>
      <c r="J6788" s="3">
        <v>80</v>
      </c>
      <c r="K6788" s="3" t="str">
        <f>IF(VLOOKUP(D6788,'Resources Final'!A:C,3,FALSE)=0,"",VLOOKUP(D6788,'Resources Final'!A:C,3,FALSE))</f>
        <v>Y</v>
      </c>
      <c r="L6788" s="3" t="str">
        <f>IF(VLOOKUP(D6788,'Resources Final'!A:D,4,FALSE)=0,"",VLOOKUP(D6788,'Resources Final'!A:D,4,FALSE))</f>
        <v/>
      </c>
      <c r="M6788" s="3" t="str">
        <f>IF(VLOOKUP(D6788,'Resources Final'!A:E,5,FALSE)=0,"",VLOOKUP(D6788,'Resources Final'!A:E,5,FALSE))</f>
        <v/>
      </c>
      <c r="N6788" s="7" t="str">
        <f>IF(VLOOKUP(D6788,'Resources Final'!A:F,6,FALSE)=0,"",VLOOKUP(D6788,'Resources Final'!A:F,6,FALSE))</f>
        <v/>
      </c>
      <c r="O6788" s="3" t="str">
        <f>IF(VLOOKUP(D6788,'Resources Final'!A:G,7,FALSE)=0,"",VLOOKUP(D6788,'Resources Final'!A:G,7,FALSE))</f>
        <v/>
      </c>
    </row>
    <row r="6789" spans="1:15" x14ac:dyDescent="0.2">
      <c r="A6789" s="11">
        <v>990</v>
      </c>
      <c r="B6789" s="11" t="str">
        <f t="shared" si="121"/>
        <v>Fred C. and Mary R. Koch Foundation_Goss, Meredith20041000</v>
      </c>
      <c r="C6789" s="11" t="s">
        <v>4161</v>
      </c>
      <c r="D6789" s="11" t="s">
        <v>1433</v>
      </c>
      <c r="E6789" s="11" t="s">
        <v>1433</v>
      </c>
      <c r="F6789" s="4">
        <v>1000</v>
      </c>
      <c r="G6789" s="3">
        <v>2004</v>
      </c>
      <c r="H6789" s="3" t="s">
        <v>21</v>
      </c>
      <c r="I6789" s="12" t="s">
        <v>4162</v>
      </c>
      <c r="J6789" s="3">
        <v>81</v>
      </c>
      <c r="K6789" s="3" t="str">
        <f>IF(VLOOKUP(D6789,'Resources Final'!A:C,3,FALSE)=0,"",VLOOKUP(D6789,'Resources Final'!A:C,3,FALSE))</f>
        <v>Y</v>
      </c>
      <c r="L6789" s="3" t="str">
        <f>IF(VLOOKUP(D6789,'Resources Final'!A:D,4,FALSE)=0,"",VLOOKUP(D6789,'Resources Final'!A:D,4,FALSE))</f>
        <v/>
      </c>
      <c r="M6789" s="3" t="str">
        <f>IF(VLOOKUP(D6789,'Resources Final'!A:E,5,FALSE)=0,"",VLOOKUP(D6789,'Resources Final'!A:E,5,FALSE))</f>
        <v/>
      </c>
      <c r="N6789" s="7" t="str">
        <f>IF(VLOOKUP(D6789,'Resources Final'!A:F,6,FALSE)=0,"",VLOOKUP(D6789,'Resources Final'!A:F,6,FALSE))</f>
        <v/>
      </c>
      <c r="O6789" s="3" t="str">
        <f>IF(VLOOKUP(D6789,'Resources Final'!A:G,7,FALSE)=0,"",VLOOKUP(D6789,'Resources Final'!A:G,7,FALSE))</f>
        <v/>
      </c>
    </row>
    <row r="6790" spans="1:15" x14ac:dyDescent="0.2">
      <c r="A6790" s="11">
        <v>990</v>
      </c>
      <c r="B6790" s="11" t="str">
        <f t="shared" si="121"/>
        <v>Fred C. and Mary R. Koch Foundation_Gregory, Emily20041000</v>
      </c>
      <c r="C6790" s="11" t="s">
        <v>4161</v>
      </c>
      <c r="D6790" s="11" t="s">
        <v>1461</v>
      </c>
      <c r="E6790" s="11" t="s">
        <v>1461</v>
      </c>
      <c r="F6790" s="4">
        <v>1000</v>
      </c>
      <c r="G6790" s="3">
        <v>2004</v>
      </c>
      <c r="H6790" s="3" t="s">
        <v>21</v>
      </c>
      <c r="I6790" s="12" t="s">
        <v>4162</v>
      </c>
      <c r="J6790" s="3">
        <v>82</v>
      </c>
      <c r="K6790" s="3" t="str">
        <f>IF(VLOOKUP(D6790,'Resources Final'!A:C,3,FALSE)=0,"",VLOOKUP(D6790,'Resources Final'!A:C,3,FALSE))</f>
        <v>Y</v>
      </c>
      <c r="L6790" s="3" t="str">
        <f>IF(VLOOKUP(D6790,'Resources Final'!A:D,4,FALSE)=0,"",VLOOKUP(D6790,'Resources Final'!A:D,4,FALSE))</f>
        <v/>
      </c>
      <c r="M6790" s="3" t="str">
        <f>IF(VLOOKUP(D6790,'Resources Final'!A:E,5,FALSE)=0,"",VLOOKUP(D6790,'Resources Final'!A:E,5,FALSE))</f>
        <v/>
      </c>
      <c r="N6790" s="7" t="str">
        <f>IF(VLOOKUP(D6790,'Resources Final'!A:F,6,FALSE)=0,"",VLOOKUP(D6790,'Resources Final'!A:F,6,FALSE))</f>
        <v/>
      </c>
      <c r="O6790" s="3" t="str">
        <f>IF(VLOOKUP(D6790,'Resources Final'!A:G,7,FALSE)=0,"",VLOOKUP(D6790,'Resources Final'!A:G,7,FALSE))</f>
        <v/>
      </c>
    </row>
    <row r="6791" spans="1:15" x14ac:dyDescent="0.2">
      <c r="A6791" s="11">
        <v>990</v>
      </c>
      <c r="B6791" s="11" t="str">
        <f t="shared" si="121"/>
        <v>Fred C. and Mary R. Koch Foundation_Harrison, Alissa20041000</v>
      </c>
      <c r="C6791" s="11" t="s">
        <v>4161</v>
      </c>
      <c r="D6791" s="11" t="s">
        <v>1534</v>
      </c>
      <c r="E6791" s="11" t="s">
        <v>1534</v>
      </c>
      <c r="F6791" s="4">
        <v>1000</v>
      </c>
      <c r="G6791" s="3">
        <v>2004</v>
      </c>
      <c r="H6791" s="3" t="s">
        <v>21</v>
      </c>
      <c r="I6791" s="12" t="s">
        <v>4162</v>
      </c>
      <c r="J6791" s="3">
        <v>83</v>
      </c>
      <c r="K6791" s="3" t="str">
        <f>IF(VLOOKUP(D6791,'Resources Final'!A:C,3,FALSE)=0,"",VLOOKUP(D6791,'Resources Final'!A:C,3,FALSE))</f>
        <v>Y</v>
      </c>
      <c r="L6791" s="3" t="str">
        <f>IF(VLOOKUP(D6791,'Resources Final'!A:D,4,FALSE)=0,"",VLOOKUP(D6791,'Resources Final'!A:D,4,FALSE))</f>
        <v/>
      </c>
      <c r="M6791" s="3" t="str">
        <f>IF(VLOOKUP(D6791,'Resources Final'!A:E,5,FALSE)=0,"",VLOOKUP(D6791,'Resources Final'!A:E,5,FALSE))</f>
        <v/>
      </c>
      <c r="N6791" s="7" t="str">
        <f>IF(VLOOKUP(D6791,'Resources Final'!A:F,6,FALSE)=0,"",VLOOKUP(D6791,'Resources Final'!A:F,6,FALSE))</f>
        <v/>
      </c>
      <c r="O6791" s="3" t="str">
        <f>IF(VLOOKUP(D6791,'Resources Final'!A:G,7,FALSE)=0,"",VLOOKUP(D6791,'Resources Final'!A:G,7,FALSE))</f>
        <v/>
      </c>
    </row>
    <row r="6792" spans="1:15" x14ac:dyDescent="0.2">
      <c r="A6792" s="11">
        <v>990</v>
      </c>
      <c r="B6792" s="11" t="str">
        <f t="shared" si="121"/>
        <v>Fred C. and Mary R. Koch Foundation_Harsha, Chancie20041000</v>
      </c>
      <c r="C6792" s="11" t="s">
        <v>4161</v>
      </c>
      <c r="D6792" s="11" t="s">
        <v>1538</v>
      </c>
      <c r="E6792" s="11" t="s">
        <v>1538</v>
      </c>
      <c r="F6792" s="4">
        <v>1000</v>
      </c>
      <c r="G6792" s="3">
        <v>2004</v>
      </c>
      <c r="H6792" s="3" t="s">
        <v>21</v>
      </c>
      <c r="I6792" s="12" t="s">
        <v>4162</v>
      </c>
      <c r="J6792" s="3">
        <v>84</v>
      </c>
      <c r="K6792" s="3" t="str">
        <f>IF(VLOOKUP(D6792,'Resources Final'!A:C,3,FALSE)=0,"",VLOOKUP(D6792,'Resources Final'!A:C,3,FALSE))</f>
        <v>Y</v>
      </c>
      <c r="L6792" s="3" t="str">
        <f>IF(VLOOKUP(D6792,'Resources Final'!A:D,4,FALSE)=0,"",VLOOKUP(D6792,'Resources Final'!A:D,4,FALSE))</f>
        <v/>
      </c>
      <c r="M6792" s="3" t="str">
        <f>IF(VLOOKUP(D6792,'Resources Final'!A:E,5,FALSE)=0,"",VLOOKUP(D6792,'Resources Final'!A:E,5,FALSE))</f>
        <v/>
      </c>
      <c r="N6792" s="7" t="str">
        <f>IF(VLOOKUP(D6792,'Resources Final'!A:F,6,FALSE)=0,"",VLOOKUP(D6792,'Resources Final'!A:F,6,FALSE))</f>
        <v/>
      </c>
      <c r="O6792" s="3" t="str">
        <f>IF(VLOOKUP(D6792,'Resources Final'!A:G,7,FALSE)=0,"",VLOOKUP(D6792,'Resources Final'!A:G,7,FALSE))</f>
        <v/>
      </c>
    </row>
    <row r="6793" spans="1:15" x14ac:dyDescent="0.2">
      <c r="A6793" s="11">
        <v>990</v>
      </c>
      <c r="B6793" s="11" t="str">
        <f t="shared" si="121"/>
        <v>Fred C. and Mary R. Koch Foundation_Heckathorn, Rebecca20041000</v>
      </c>
      <c r="C6793" s="11" t="s">
        <v>4161</v>
      </c>
      <c r="D6793" s="11" t="s">
        <v>1555</v>
      </c>
      <c r="E6793" s="11" t="s">
        <v>1555</v>
      </c>
      <c r="F6793" s="4">
        <v>1000</v>
      </c>
      <c r="G6793" s="3">
        <v>2004</v>
      </c>
      <c r="H6793" s="3" t="s">
        <v>21</v>
      </c>
      <c r="I6793" s="12" t="s">
        <v>4162</v>
      </c>
      <c r="J6793" s="3">
        <v>85</v>
      </c>
      <c r="K6793" s="3" t="str">
        <f>IF(VLOOKUP(D6793,'Resources Final'!A:C,3,FALSE)=0,"",VLOOKUP(D6793,'Resources Final'!A:C,3,FALSE))</f>
        <v>Y</v>
      </c>
      <c r="L6793" s="3" t="str">
        <f>IF(VLOOKUP(D6793,'Resources Final'!A:D,4,FALSE)=0,"",VLOOKUP(D6793,'Resources Final'!A:D,4,FALSE))</f>
        <v/>
      </c>
      <c r="M6793" s="3" t="str">
        <f>IF(VLOOKUP(D6793,'Resources Final'!A:E,5,FALSE)=0,"",VLOOKUP(D6793,'Resources Final'!A:E,5,FALSE))</f>
        <v/>
      </c>
      <c r="N6793" s="7" t="str">
        <f>IF(VLOOKUP(D6793,'Resources Final'!A:F,6,FALSE)=0,"",VLOOKUP(D6793,'Resources Final'!A:F,6,FALSE))</f>
        <v/>
      </c>
      <c r="O6793" s="3" t="str">
        <f>IF(VLOOKUP(D6793,'Resources Final'!A:G,7,FALSE)=0,"",VLOOKUP(D6793,'Resources Final'!A:G,7,FALSE))</f>
        <v/>
      </c>
    </row>
    <row r="6794" spans="1:15" x14ac:dyDescent="0.2">
      <c r="A6794" s="11">
        <v>990</v>
      </c>
      <c r="B6794" s="11" t="str">
        <f t="shared" si="121"/>
        <v>Fred C. and Mary R. Koch Foundation_Herman, Matthew20041000</v>
      </c>
      <c r="C6794" s="11" t="s">
        <v>4161</v>
      </c>
      <c r="D6794" s="11" t="s">
        <v>1573</v>
      </c>
      <c r="E6794" s="11" t="s">
        <v>1573</v>
      </c>
      <c r="F6794" s="4">
        <v>1000</v>
      </c>
      <c r="G6794" s="3">
        <v>2004</v>
      </c>
      <c r="H6794" s="3" t="s">
        <v>21</v>
      </c>
      <c r="I6794" s="12" t="s">
        <v>4162</v>
      </c>
      <c r="J6794" s="3">
        <v>86</v>
      </c>
      <c r="K6794" s="3" t="str">
        <f>IF(VLOOKUP(D6794,'Resources Final'!A:C,3,FALSE)=0,"",VLOOKUP(D6794,'Resources Final'!A:C,3,FALSE))</f>
        <v>Y</v>
      </c>
      <c r="L6794" s="3" t="str">
        <f>IF(VLOOKUP(D6794,'Resources Final'!A:D,4,FALSE)=0,"",VLOOKUP(D6794,'Resources Final'!A:D,4,FALSE))</f>
        <v/>
      </c>
      <c r="M6794" s="3" t="str">
        <f>IF(VLOOKUP(D6794,'Resources Final'!A:E,5,FALSE)=0,"",VLOOKUP(D6794,'Resources Final'!A:E,5,FALSE))</f>
        <v/>
      </c>
      <c r="N6794" s="7" t="str">
        <f>IF(VLOOKUP(D6794,'Resources Final'!A:F,6,FALSE)=0,"",VLOOKUP(D6794,'Resources Final'!A:F,6,FALSE))</f>
        <v/>
      </c>
      <c r="O6794" s="3" t="str">
        <f>IF(VLOOKUP(D6794,'Resources Final'!A:G,7,FALSE)=0,"",VLOOKUP(D6794,'Resources Final'!A:G,7,FALSE))</f>
        <v/>
      </c>
    </row>
    <row r="6795" spans="1:15" x14ac:dyDescent="0.2">
      <c r="A6795" s="11">
        <v>990</v>
      </c>
      <c r="B6795" s="11" t="str">
        <f t="shared" si="121"/>
        <v>Fred C. and Mary R. Koch Foundation_Hobbs, Matthew20041000</v>
      </c>
      <c r="C6795" s="11" t="s">
        <v>4161</v>
      </c>
      <c r="D6795" s="11" t="s">
        <v>1600</v>
      </c>
      <c r="E6795" s="11" t="s">
        <v>1600</v>
      </c>
      <c r="F6795" s="4">
        <v>1000</v>
      </c>
      <c r="G6795" s="3">
        <v>2004</v>
      </c>
      <c r="H6795" s="3" t="s">
        <v>21</v>
      </c>
      <c r="I6795" s="12" t="s">
        <v>4162</v>
      </c>
      <c r="J6795" s="3">
        <v>87</v>
      </c>
      <c r="K6795" s="3" t="str">
        <f>IF(VLOOKUP(D6795,'Resources Final'!A:C,3,FALSE)=0,"",VLOOKUP(D6795,'Resources Final'!A:C,3,FALSE))</f>
        <v>Y</v>
      </c>
      <c r="L6795" s="3" t="str">
        <f>IF(VLOOKUP(D6795,'Resources Final'!A:D,4,FALSE)=0,"",VLOOKUP(D6795,'Resources Final'!A:D,4,FALSE))</f>
        <v/>
      </c>
      <c r="M6795" s="3" t="str">
        <f>IF(VLOOKUP(D6795,'Resources Final'!A:E,5,FALSE)=0,"",VLOOKUP(D6795,'Resources Final'!A:E,5,FALSE))</f>
        <v/>
      </c>
      <c r="N6795" s="7" t="str">
        <f>IF(VLOOKUP(D6795,'Resources Final'!A:F,6,FALSE)=0,"",VLOOKUP(D6795,'Resources Final'!A:F,6,FALSE))</f>
        <v/>
      </c>
      <c r="O6795" s="3" t="str">
        <f>IF(VLOOKUP(D6795,'Resources Final'!A:G,7,FALSE)=0,"",VLOOKUP(D6795,'Resources Final'!A:G,7,FALSE))</f>
        <v/>
      </c>
    </row>
    <row r="6796" spans="1:15" x14ac:dyDescent="0.2">
      <c r="A6796" s="11">
        <v>990</v>
      </c>
      <c r="B6796" s="11" t="str">
        <f t="shared" si="121"/>
        <v>Fred C. and Mary R. Koch Foundation_Howden, Sally20041000</v>
      </c>
      <c r="C6796" s="11" t="s">
        <v>4161</v>
      </c>
      <c r="D6796" s="11" t="s">
        <v>1627</v>
      </c>
      <c r="E6796" s="11" t="s">
        <v>1627</v>
      </c>
      <c r="F6796" s="4">
        <v>1000</v>
      </c>
      <c r="G6796" s="3">
        <v>2004</v>
      </c>
      <c r="H6796" s="3" t="s">
        <v>21</v>
      </c>
      <c r="I6796" s="12" t="s">
        <v>4162</v>
      </c>
      <c r="J6796" s="3">
        <v>88</v>
      </c>
      <c r="K6796" s="3" t="str">
        <f>IF(VLOOKUP(D6796,'Resources Final'!A:C,3,FALSE)=0,"",VLOOKUP(D6796,'Resources Final'!A:C,3,FALSE))</f>
        <v>Y</v>
      </c>
      <c r="L6796" s="3" t="str">
        <f>IF(VLOOKUP(D6796,'Resources Final'!A:D,4,FALSE)=0,"",VLOOKUP(D6796,'Resources Final'!A:D,4,FALSE))</f>
        <v/>
      </c>
      <c r="M6796" s="3" t="str">
        <f>IF(VLOOKUP(D6796,'Resources Final'!A:E,5,FALSE)=0,"",VLOOKUP(D6796,'Resources Final'!A:E,5,FALSE))</f>
        <v/>
      </c>
      <c r="N6796" s="7" t="str">
        <f>IF(VLOOKUP(D6796,'Resources Final'!A:F,6,FALSE)=0,"",VLOOKUP(D6796,'Resources Final'!A:F,6,FALSE))</f>
        <v/>
      </c>
      <c r="O6796" s="3" t="str">
        <f>IF(VLOOKUP(D6796,'Resources Final'!A:G,7,FALSE)=0,"",VLOOKUP(D6796,'Resources Final'!A:G,7,FALSE))</f>
        <v/>
      </c>
    </row>
    <row r="6797" spans="1:15" x14ac:dyDescent="0.2">
      <c r="A6797" s="11">
        <v>990</v>
      </c>
      <c r="B6797" s="11" t="str">
        <f t="shared" si="121"/>
        <v>Fred C. and Mary R. Koch Foundation_Humphrey, Neal20041000</v>
      </c>
      <c r="C6797" s="11" t="s">
        <v>4161</v>
      </c>
      <c r="D6797" s="11" t="s">
        <v>1646</v>
      </c>
      <c r="E6797" s="11" t="s">
        <v>1646</v>
      </c>
      <c r="F6797" s="4">
        <v>1000</v>
      </c>
      <c r="G6797" s="3">
        <v>2004</v>
      </c>
      <c r="H6797" s="3" t="s">
        <v>21</v>
      </c>
      <c r="I6797" s="12" t="s">
        <v>4162</v>
      </c>
      <c r="J6797" s="3">
        <v>89</v>
      </c>
      <c r="K6797" s="3" t="str">
        <f>IF(VLOOKUP(D6797,'Resources Final'!A:C,3,FALSE)=0,"",VLOOKUP(D6797,'Resources Final'!A:C,3,FALSE))</f>
        <v>Y</v>
      </c>
      <c r="L6797" s="3" t="str">
        <f>IF(VLOOKUP(D6797,'Resources Final'!A:D,4,FALSE)=0,"",VLOOKUP(D6797,'Resources Final'!A:D,4,FALSE))</f>
        <v/>
      </c>
      <c r="M6797" s="3" t="str">
        <f>IF(VLOOKUP(D6797,'Resources Final'!A:E,5,FALSE)=0,"",VLOOKUP(D6797,'Resources Final'!A:E,5,FALSE))</f>
        <v/>
      </c>
      <c r="N6797" s="7" t="str">
        <f>IF(VLOOKUP(D6797,'Resources Final'!A:F,6,FALSE)=0,"",VLOOKUP(D6797,'Resources Final'!A:F,6,FALSE))</f>
        <v/>
      </c>
      <c r="O6797" s="3" t="str">
        <f>IF(VLOOKUP(D6797,'Resources Final'!A:G,7,FALSE)=0,"",VLOOKUP(D6797,'Resources Final'!A:G,7,FALSE))</f>
        <v/>
      </c>
    </row>
    <row r="6798" spans="1:15" x14ac:dyDescent="0.2">
      <c r="A6798" s="11">
        <v>990</v>
      </c>
      <c r="B6798" s="11" t="str">
        <f t="shared" si="121"/>
        <v>Fred C. and Mary R. Koch Foundation_Hutchins, Lori20041000</v>
      </c>
      <c r="C6798" s="11" t="s">
        <v>4161</v>
      </c>
      <c r="D6798" s="11" t="s">
        <v>1650</v>
      </c>
      <c r="E6798" s="11" t="s">
        <v>1650</v>
      </c>
      <c r="F6798" s="4">
        <v>1000</v>
      </c>
      <c r="G6798" s="3">
        <v>2004</v>
      </c>
      <c r="H6798" s="3" t="s">
        <v>21</v>
      </c>
      <c r="I6798" s="12" t="s">
        <v>4162</v>
      </c>
      <c r="J6798" s="3">
        <v>90</v>
      </c>
      <c r="K6798" s="3" t="str">
        <f>IF(VLOOKUP(D6798,'Resources Final'!A:C,3,FALSE)=0,"",VLOOKUP(D6798,'Resources Final'!A:C,3,FALSE))</f>
        <v>Y</v>
      </c>
      <c r="L6798" s="3" t="str">
        <f>IF(VLOOKUP(D6798,'Resources Final'!A:D,4,FALSE)=0,"",VLOOKUP(D6798,'Resources Final'!A:D,4,FALSE))</f>
        <v/>
      </c>
      <c r="M6798" s="3" t="str">
        <f>IF(VLOOKUP(D6798,'Resources Final'!A:E,5,FALSE)=0,"",VLOOKUP(D6798,'Resources Final'!A:E,5,FALSE))</f>
        <v/>
      </c>
      <c r="N6798" s="7" t="str">
        <f>IF(VLOOKUP(D6798,'Resources Final'!A:F,6,FALSE)=0,"",VLOOKUP(D6798,'Resources Final'!A:F,6,FALSE))</f>
        <v/>
      </c>
      <c r="O6798" s="3" t="str">
        <f>IF(VLOOKUP(D6798,'Resources Final'!A:G,7,FALSE)=0,"",VLOOKUP(D6798,'Resources Final'!A:G,7,FALSE))</f>
        <v/>
      </c>
    </row>
    <row r="6799" spans="1:15" x14ac:dyDescent="0.2">
      <c r="A6799" s="11">
        <v>990</v>
      </c>
      <c r="B6799" s="11" t="str">
        <f t="shared" si="121"/>
        <v>Fred C. and Mary R. Koch Foundation_Jahnke, Nathan20041000</v>
      </c>
      <c r="C6799" s="11" t="s">
        <v>4161</v>
      </c>
      <c r="D6799" s="11" t="s">
        <v>1811</v>
      </c>
      <c r="E6799" s="11" t="s">
        <v>1811</v>
      </c>
      <c r="F6799" s="4">
        <v>1000</v>
      </c>
      <c r="G6799" s="3">
        <v>2004</v>
      </c>
      <c r="H6799" s="3" t="s">
        <v>21</v>
      </c>
      <c r="I6799" s="12" t="s">
        <v>4162</v>
      </c>
      <c r="J6799" s="3">
        <v>91</v>
      </c>
      <c r="K6799" s="3" t="str">
        <f>IF(VLOOKUP(D6799,'Resources Final'!A:C,3,FALSE)=0,"",VLOOKUP(D6799,'Resources Final'!A:C,3,FALSE))</f>
        <v>Y</v>
      </c>
      <c r="L6799" s="3" t="str">
        <f>IF(VLOOKUP(D6799,'Resources Final'!A:D,4,FALSE)=0,"",VLOOKUP(D6799,'Resources Final'!A:D,4,FALSE))</f>
        <v/>
      </c>
      <c r="M6799" s="3" t="str">
        <f>IF(VLOOKUP(D6799,'Resources Final'!A:E,5,FALSE)=0,"",VLOOKUP(D6799,'Resources Final'!A:E,5,FALSE))</f>
        <v/>
      </c>
      <c r="N6799" s="7" t="str">
        <f>IF(VLOOKUP(D6799,'Resources Final'!A:F,6,FALSE)=0,"",VLOOKUP(D6799,'Resources Final'!A:F,6,FALSE))</f>
        <v/>
      </c>
      <c r="O6799" s="3" t="str">
        <f>IF(VLOOKUP(D6799,'Resources Final'!A:G,7,FALSE)=0,"",VLOOKUP(D6799,'Resources Final'!A:G,7,FALSE))</f>
        <v/>
      </c>
    </row>
    <row r="6800" spans="1:15" x14ac:dyDescent="0.2">
      <c r="A6800" s="11">
        <v>990</v>
      </c>
      <c r="B6800" s="11" t="str">
        <f t="shared" si="121"/>
        <v>Fred C. and Mary R. Koch Foundation_Johnson, McKiesha20041000</v>
      </c>
      <c r="C6800" s="11" t="s">
        <v>4161</v>
      </c>
      <c r="D6800" s="11" t="s">
        <v>1866</v>
      </c>
      <c r="E6800" s="11" t="s">
        <v>1866</v>
      </c>
      <c r="F6800" s="4">
        <v>1000</v>
      </c>
      <c r="G6800" s="3">
        <v>2004</v>
      </c>
      <c r="H6800" s="3" t="s">
        <v>21</v>
      </c>
      <c r="I6800" s="12" t="s">
        <v>4162</v>
      </c>
      <c r="J6800" s="3">
        <v>92</v>
      </c>
      <c r="K6800" s="3" t="str">
        <f>IF(VLOOKUP(D6800,'Resources Final'!A:C,3,FALSE)=0,"",VLOOKUP(D6800,'Resources Final'!A:C,3,FALSE))</f>
        <v>Y</v>
      </c>
      <c r="L6800" s="3" t="str">
        <f>IF(VLOOKUP(D6800,'Resources Final'!A:D,4,FALSE)=0,"",VLOOKUP(D6800,'Resources Final'!A:D,4,FALSE))</f>
        <v/>
      </c>
      <c r="M6800" s="3" t="str">
        <f>IF(VLOOKUP(D6800,'Resources Final'!A:E,5,FALSE)=0,"",VLOOKUP(D6800,'Resources Final'!A:E,5,FALSE))</f>
        <v/>
      </c>
      <c r="N6800" s="7" t="str">
        <f>IF(VLOOKUP(D6800,'Resources Final'!A:F,6,FALSE)=0,"",VLOOKUP(D6800,'Resources Final'!A:F,6,FALSE))</f>
        <v/>
      </c>
      <c r="O6800" s="3" t="str">
        <f>IF(VLOOKUP(D6800,'Resources Final'!A:G,7,FALSE)=0,"",VLOOKUP(D6800,'Resources Final'!A:G,7,FALSE))</f>
        <v/>
      </c>
    </row>
    <row r="6801" spans="1:15" x14ac:dyDescent="0.2">
      <c r="A6801" s="11">
        <v>990</v>
      </c>
      <c r="B6801" s="11" t="str">
        <f t="shared" si="121"/>
        <v>Fred C. and Mary R. Koch Foundation_Karnick, Kristin20041000</v>
      </c>
      <c r="C6801" s="11" t="s">
        <v>4161</v>
      </c>
      <c r="D6801" s="11" t="s">
        <v>1959</v>
      </c>
      <c r="E6801" s="11" t="s">
        <v>1959</v>
      </c>
      <c r="F6801" s="4">
        <v>1000</v>
      </c>
      <c r="G6801" s="3">
        <v>2004</v>
      </c>
      <c r="H6801" s="3" t="s">
        <v>21</v>
      </c>
      <c r="I6801" s="12" t="s">
        <v>4162</v>
      </c>
      <c r="J6801" s="3">
        <v>93</v>
      </c>
      <c r="K6801" s="3" t="str">
        <f>IF(VLOOKUP(D6801,'Resources Final'!A:C,3,FALSE)=0,"",VLOOKUP(D6801,'Resources Final'!A:C,3,FALSE))</f>
        <v>Y</v>
      </c>
      <c r="L6801" s="3" t="str">
        <f>IF(VLOOKUP(D6801,'Resources Final'!A:D,4,FALSE)=0,"",VLOOKUP(D6801,'Resources Final'!A:D,4,FALSE))</f>
        <v/>
      </c>
      <c r="M6801" s="3" t="str">
        <f>IF(VLOOKUP(D6801,'Resources Final'!A:E,5,FALSE)=0,"",VLOOKUP(D6801,'Resources Final'!A:E,5,FALSE))</f>
        <v/>
      </c>
      <c r="N6801" s="7" t="str">
        <f>IF(VLOOKUP(D6801,'Resources Final'!A:F,6,FALSE)=0,"",VLOOKUP(D6801,'Resources Final'!A:F,6,FALSE))</f>
        <v/>
      </c>
      <c r="O6801" s="3" t="str">
        <f>IF(VLOOKUP(D6801,'Resources Final'!A:G,7,FALSE)=0,"",VLOOKUP(D6801,'Resources Final'!A:G,7,FALSE))</f>
        <v/>
      </c>
    </row>
    <row r="6802" spans="1:15" x14ac:dyDescent="0.2">
      <c r="A6802" s="11">
        <v>990</v>
      </c>
      <c r="B6802" s="11" t="str">
        <f t="shared" si="121"/>
        <v>Fred C. and Mary R. Koch Foundation_Kauk, Kasey20041000</v>
      </c>
      <c r="C6802" s="11" t="s">
        <v>4161</v>
      </c>
      <c r="D6802" s="11" t="s">
        <v>1966</v>
      </c>
      <c r="E6802" s="11" t="s">
        <v>1966</v>
      </c>
      <c r="F6802" s="4">
        <v>1000</v>
      </c>
      <c r="G6802" s="3">
        <v>2004</v>
      </c>
      <c r="H6802" s="3" t="s">
        <v>21</v>
      </c>
      <c r="I6802" s="12" t="s">
        <v>4162</v>
      </c>
      <c r="J6802" s="3">
        <v>94</v>
      </c>
      <c r="K6802" s="3" t="str">
        <f>IF(VLOOKUP(D6802,'Resources Final'!A:C,3,FALSE)=0,"",VLOOKUP(D6802,'Resources Final'!A:C,3,FALSE))</f>
        <v>Y</v>
      </c>
      <c r="L6802" s="3" t="str">
        <f>IF(VLOOKUP(D6802,'Resources Final'!A:D,4,FALSE)=0,"",VLOOKUP(D6802,'Resources Final'!A:D,4,FALSE))</f>
        <v/>
      </c>
      <c r="M6802" s="3" t="str">
        <f>IF(VLOOKUP(D6802,'Resources Final'!A:E,5,FALSE)=0,"",VLOOKUP(D6802,'Resources Final'!A:E,5,FALSE))</f>
        <v/>
      </c>
      <c r="N6802" s="7" t="str">
        <f>IF(VLOOKUP(D6802,'Resources Final'!A:F,6,FALSE)=0,"",VLOOKUP(D6802,'Resources Final'!A:F,6,FALSE))</f>
        <v/>
      </c>
      <c r="O6802" s="3" t="str">
        <f>IF(VLOOKUP(D6802,'Resources Final'!A:G,7,FALSE)=0,"",VLOOKUP(D6802,'Resources Final'!A:G,7,FALSE))</f>
        <v/>
      </c>
    </row>
    <row r="6803" spans="1:15" x14ac:dyDescent="0.2">
      <c r="A6803" s="11">
        <v>990</v>
      </c>
      <c r="B6803" s="11" t="str">
        <f t="shared" si="121"/>
        <v>Fred C. and Mary R. Koch Foundation_Killian, Annie20041000</v>
      </c>
      <c r="C6803" s="11" t="s">
        <v>4161</v>
      </c>
      <c r="D6803" s="11" t="s">
        <v>1996</v>
      </c>
      <c r="E6803" s="11" t="s">
        <v>1996</v>
      </c>
      <c r="F6803" s="4">
        <v>1000</v>
      </c>
      <c r="G6803" s="3">
        <v>2004</v>
      </c>
      <c r="H6803" s="3" t="s">
        <v>21</v>
      </c>
      <c r="I6803" s="12" t="s">
        <v>4162</v>
      </c>
      <c r="J6803" s="3">
        <v>95</v>
      </c>
      <c r="K6803" s="3" t="str">
        <f>IF(VLOOKUP(D6803,'Resources Final'!A:C,3,FALSE)=0,"",VLOOKUP(D6803,'Resources Final'!A:C,3,FALSE))</f>
        <v>Y</v>
      </c>
      <c r="L6803" s="3" t="str">
        <f>IF(VLOOKUP(D6803,'Resources Final'!A:D,4,FALSE)=0,"",VLOOKUP(D6803,'Resources Final'!A:D,4,FALSE))</f>
        <v/>
      </c>
      <c r="M6803" s="3" t="str">
        <f>IF(VLOOKUP(D6803,'Resources Final'!A:E,5,FALSE)=0,"",VLOOKUP(D6803,'Resources Final'!A:E,5,FALSE))</f>
        <v/>
      </c>
      <c r="N6803" s="7" t="str">
        <f>IF(VLOOKUP(D6803,'Resources Final'!A:F,6,FALSE)=0,"",VLOOKUP(D6803,'Resources Final'!A:F,6,FALSE))</f>
        <v/>
      </c>
      <c r="O6803" s="3" t="str">
        <f>IF(VLOOKUP(D6803,'Resources Final'!A:G,7,FALSE)=0,"",VLOOKUP(D6803,'Resources Final'!A:G,7,FALSE))</f>
        <v/>
      </c>
    </row>
    <row r="6804" spans="1:15" x14ac:dyDescent="0.2">
      <c r="A6804" s="11">
        <v>990</v>
      </c>
      <c r="B6804" s="11" t="str">
        <f t="shared" si="121"/>
        <v>Fred C. and Mary R. Koch Foundation_Killian, Kristin20041000</v>
      </c>
      <c r="C6804" s="11" t="s">
        <v>4161</v>
      </c>
      <c r="D6804" s="11" t="s">
        <v>1997</v>
      </c>
      <c r="E6804" s="11" t="s">
        <v>1997</v>
      </c>
      <c r="F6804" s="4">
        <v>1000</v>
      </c>
      <c r="G6804" s="3">
        <v>2004</v>
      </c>
      <c r="H6804" s="3" t="s">
        <v>21</v>
      </c>
      <c r="I6804" s="12" t="s">
        <v>4162</v>
      </c>
      <c r="J6804" s="3">
        <v>96</v>
      </c>
      <c r="K6804" s="3" t="str">
        <f>IF(VLOOKUP(D6804,'Resources Final'!A:C,3,FALSE)=0,"",VLOOKUP(D6804,'Resources Final'!A:C,3,FALSE))</f>
        <v>Y</v>
      </c>
      <c r="L6804" s="3" t="str">
        <f>IF(VLOOKUP(D6804,'Resources Final'!A:D,4,FALSE)=0,"",VLOOKUP(D6804,'Resources Final'!A:D,4,FALSE))</f>
        <v/>
      </c>
      <c r="M6804" s="3" t="str">
        <f>IF(VLOOKUP(D6804,'Resources Final'!A:E,5,FALSE)=0,"",VLOOKUP(D6804,'Resources Final'!A:E,5,FALSE))</f>
        <v/>
      </c>
      <c r="N6804" s="7" t="str">
        <f>IF(VLOOKUP(D6804,'Resources Final'!A:F,6,FALSE)=0,"",VLOOKUP(D6804,'Resources Final'!A:F,6,FALSE))</f>
        <v/>
      </c>
      <c r="O6804" s="3" t="str">
        <f>IF(VLOOKUP(D6804,'Resources Final'!A:G,7,FALSE)=0,"",VLOOKUP(D6804,'Resources Final'!A:G,7,FALSE))</f>
        <v/>
      </c>
    </row>
    <row r="6805" spans="1:15" x14ac:dyDescent="0.2">
      <c r="A6805" s="11">
        <v>990</v>
      </c>
      <c r="B6805" s="11" t="str">
        <f t="shared" si="121"/>
        <v>Fred C. and Mary R. Koch Foundation_Kirkham, Amy20041000</v>
      </c>
      <c r="C6805" s="11" t="s">
        <v>4161</v>
      </c>
      <c r="D6805" s="11" t="s">
        <v>2005</v>
      </c>
      <c r="E6805" s="11" t="s">
        <v>2005</v>
      </c>
      <c r="F6805" s="4">
        <v>1000</v>
      </c>
      <c r="G6805" s="3">
        <v>2004</v>
      </c>
      <c r="H6805" s="3" t="s">
        <v>21</v>
      </c>
      <c r="I6805" s="12" t="s">
        <v>4162</v>
      </c>
      <c r="J6805" s="3">
        <v>97</v>
      </c>
      <c r="K6805" s="3" t="str">
        <f>IF(VLOOKUP(D6805,'Resources Final'!A:C,3,FALSE)=0,"",VLOOKUP(D6805,'Resources Final'!A:C,3,FALSE))</f>
        <v>Y</v>
      </c>
      <c r="L6805" s="3" t="str">
        <f>IF(VLOOKUP(D6805,'Resources Final'!A:D,4,FALSE)=0,"",VLOOKUP(D6805,'Resources Final'!A:D,4,FALSE))</f>
        <v/>
      </c>
      <c r="M6805" s="3" t="str">
        <f>IF(VLOOKUP(D6805,'Resources Final'!A:E,5,FALSE)=0,"",VLOOKUP(D6805,'Resources Final'!A:E,5,FALSE))</f>
        <v/>
      </c>
      <c r="N6805" s="7" t="str">
        <f>IF(VLOOKUP(D6805,'Resources Final'!A:F,6,FALSE)=0,"",VLOOKUP(D6805,'Resources Final'!A:F,6,FALSE))</f>
        <v/>
      </c>
      <c r="O6805" s="3" t="str">
        <f>IF(VLOOKUP(D6805,'Resources Final'!A:G,7,FALSE)=0,"",VLOOKUP(D6805,'Resources Final'!A:G,7,FALSE))</f>
        <v/>
      </c>
    </row>
    <row r="6806" spans="1:15" x14ac:dyDescent="0.2">
      <c r="A6806" s="11">
        <v>990</v>
      </c>
      <c r="B6806" s="11" t="str">
        <f t="shared" si="121"/>
        <v>Fred C. and Mary R. Koch Foundation_Klager, Christopher20041000</v>
      </c>
      <c r="C6806" s="11" t="s">
        <v>4161</v>
      </c>
      <c r="D6806" s="11" t="s">
        <v>2008</v>
      </c>
      <c r="E6806" s="11" t="s">
        <v>2008</v>
      </c>
      <c r="F6806" s="4">
        <v>1000</v>
      </c>
      <c r="G6806" s="3">
        <v>2004</v>
      </c>
      <c r="H6806" s="3" t="s">
        <v>21</v>
      </c>
      <c r="I6806" s="12" t="s">
        <v>4162</v>
      </c>
      <c r="J6806" s="3">
        <v>98</v>
      </c>
      <c r="K6806" s="3" t="str">
        <f>IF(VLOOKUP(D6806,'Resources Final'!A:C,3,FALSE)=0,"",VLOOKUP(D6806,'Resources Final'!A:C,3,FALSE))</f>
        <v>Y</v>
      </c>
      <c r="L6806" s="3" t="str">
        <f>IF(VLOOKUP(D6806,'Resources Final'!A:D,4,FALSE)=0,"",VLOOKUP(D6806,'Resources Final'!A:D,4,FALSE))</f>
        <v/>
      </c>
      <c r="M6806" s="3" t="str">
        <f>IF(VLOOKUP(D6806,'Resources Final'!A:E,5,FALSE)=0,"",VLOOKUP(D6806,'Resources Final'!A:E,5,FALSE))</f>
        <v/>
      </c>
      <c r="N6806" s="7" t="str">
        <f>IF(VLOOKUP(D6806,'Resources Final'!A:F,6,FALSE)=0,"",VLOOKUP(D6806,'Resources Final'!A:F,6,FALSE))</f>
        <v/>
      </c>
      <c r="O6806" s="3" t="str">
        <f>IF(VLOOKUP(D6806,'Resources Final'!A:G,7,FALSE)=0,"",VLOOKUP(D6806,'Resources Final'!A:G,7,FALSE))</f>
        <v/>
      </c>
    </row>
    <row r="6807" spans="1:15" x14ac:dyDescent="0.2">
      <c r="A6807" s="11">
        <v>990</v>
      </c>
      <c r="B6807" s="11" t="str">
        <f t="shared" si="121"/>
        <v>Fred C. and Mary R. Koch Foundation_Koehring, Travis20041000</v>
      </c>
      <c r="C6807" s="11" t="s">
        <v>4161</v>
      </c>
      <c r="D6807" s="11" t="s">
        <v>2016</v>
      </c>
      <c r="E6807" s="11" t="s">
        <v>2016</v>
      </c>
      <c r="F6807" s="4">
        <v>1000</v>
      </c>
      <c r="G6807" s="3">
        <v>2004</v>
      </c>
      <c r="H6807" s="3" t="s">
        <v>21</v>
      </c>
      <c r="I6807" s="12" t="s">
        <v>4162</v>
      </c>
      <c r="J6807" s="3">
        <v>99</v>
      </c>
      <c r="K6807" s="3" t="str">
        <f>IF(VLOOKUP(D6807,'Resources Final'!A:C,3,FALSE)=0,"",VLOOKUP(D6807,'Resources Final'!A:C,3,FALSE))</f>
        <v>Y</v>
      </c>
      <c r="L6807" s="3" t="str">
        <f>IF(VLOOKUP(D6807,'Resources Final'!A:D,4,FALSE)=0,"",VLOOKUP(D6807,'Resources Final'!A:D,4,FALSE))</f>
        <v/>
      </c>
      <c r="M6807" s="3" t="str">
        <f>IF(VLOOKUP(D6807,'Resources Final'!A:E,5,FALSE)=0,"",VLOOKUP(D6807,'Resources Final'!A:E,5,FALSE))</f>
        <v/>
      </c>
      <c r="N6807" s="7" t="str">
        <f>IF(VLOOKUP(D6807,'Resources Final'!A:F,6,FALSE)=0,"",VLOOKUP(D6807,'Resources Final'!A:F,6,FALSE))</f>
        <v/>
      </c>
      <c r="O6807" s="3" t="str">
        <f>IF(VLOOKUP(D6807,'Resources Final'!A:G,7,FALSE)=0,"",VLOOKUP(D6807,'Resources Final'!A:G,7,FALSE))</f>
        <v/>
      </c>
    </row>
    <row r="6808" spans="1:15" x14ac:dyDescent="0.2">
      <c r="A6808" s="11">
        <v>990</v>
      </c>
      <c r="B6808" s="11" t="str">
        <f t="shared" si="121"/>
        <v>Fred C. and Mary R. Koch Foundation_Krysiak, Amanda20041000</v>
      </c>
      <c r="C6808" s="11" t="s">
        <v>4161</v>
      </c>
      <c r="D6808" s="11" t="s">
        <v>2045</v>
      </c>
      <c r="E6808" s="11" t="s">
        <v>2045</v>
      </c>
      <c r="F6808" s="4">
        <v>1000</v>
      </c>
      <c r="G6808" s="3">
        <v>2004</v>
      </c>
      <c r="H6808" s="3" t="s">
        <v>21</v>
      </c>
      <c r="I6808" s="12" t="s">
        <v>4162</v>
      </c>
      <c r="J6808" s="3">
        <v>100</v>
      </c>
      <c r="K6808" s="3" t="str">
        <f>IF(VLOOKUP(D6808,'Resources Final'!A:C,3,FALSE)=0,"",VLOOKUP(D6808,'Resources Final'!A:C,3,FALSE))</f>
        <v>Y</v>
      </c>
      <c r="L6808" s="3" t="str">
        <f>IF(VLOOKUP(D6808,'Resources Final'!A:D,4,FALSE)=0,"",VLOOKUP(D6808,'Resources Final'!A:D,4,FALSE))</f>
        <v/>
      </c>
      <c r="M6808" s="3" t="str">
        <f>IF(VLOOKUP(D6808,'Resources Final'!A:E,5,FALSE)=0,"",VLOOKUP(D6808,'Resources Final'!A:E,5,FALSE))</f>
        <v/>
      </c>
      <c r="N6808" s="7" t="str">
        <f>IF(VLOOKUP(D6808,'Resources Final'!A:F,6,FALSE)=0,"",VLOOKUP(D6808,'Resources Final'!A:F,6,FALSE))</f>
        <v/>
      </c>
      <c r="O6808" s="3" t="str">
        <f>IF(VLOOKUP(D6808,'Resources Final'!A:G,7,FALSE)=0,"",VLOOKUP(D6808,'Resources Final'!A:G,7,FALSE))</f>
        <v/>
      </c>
    </row>
    <row r="6809" spans="1:15" x14ac:dyDescent="0.2">
      <c r="A6809" s="11">
        <v>990</v>
      </c>
      <c r="B6809" s="11" t="str">
        <f t="shared" si="121"/>
        <v>Fred C. and Mary R. Koch Foundation_Lalani, Noorez20041000</v>
      </c>
      <c r="C6809" s="11" t="s">
        <v>4161</v>
      </c>
      <c r="D6809" s="11" t="s">
        <v>2091</v>
      </c>
      <c r="E6809" s="11" t="s">
        <v>2091</v>
      </c>
      <c r="F6809" s="4">
        <v>1000</v>
      </c>
      <c r="G6809" s="3">
        <v>2004</v>
      </c>
      <c r="H6809" s="3" t="s">
        <v>21</v>
      </c>
      <c r="I6809" s="12" t="s">
        <v>4162</v>
      </c>
      <c r="J6809" s="3">
        <v>101</v>
      </c>
      <c r="K6809" s="3" t="str">
        <f>IF(VLOOKUP(D6809,'Resources Final'!A:C,3,FALSE)=0,"",VLOOKUP(D6809,'Resources Final'!A:C,3,FALSE))</f>
        <v>Y</v>
      </c>
      <c r="L6809" s="3" t="str">
        <f>IF(VLOOKUP(D6809,'Resources Final'!A:D,4,FALSE)=0,"",VLOOKUP(D6809,'Resources Final'!A:D,4,FALSE))</f>
        <v/>
      </c>
      <c r="M6809" s="3" t="str">
        <f>IF(VLOOKUP(D6809,'Resources Final'!A:E,5,FALSE)=0,"",VLOOKUP(D6809,'Resources Final'!A:E,5,FALSE))</f>
        <v/>
      </c>
      <c r="N6809" s="7" t="str">
        <f>IF(VLOOKUP(D6809,'Resources Final'!A:F,6,FALSE)=0,"",VLOOKUP(D6809,'Resources Final'!A:F,6,FALSE))</f>
        <v/>
      </c>
      <c r="O6809" s="3" t="str">
        <f>IF(VLOOKUP(D6809,'Resources Final'!A:G,7,FALSE)=0,"",VLOOKUP(D6809,'Resources Final'!A:G,7,FALSE))</f>
        <v/>
      </c>
    </row>
    <row r="6810" spans="1:15" x14ac:dyDescent="0.2">
      <c r="A6810" s="11">
        <v>990</v>
      </c>
      <c r="B6810" s="11" t="str">
        <f t="shared" si="121"/>
        <v>Fred C. and Mary R. Koch Foundation_Lang, Kelly20041000</v>
      </c>
      <c r="C6810" s="11" t="s">
        <v>4161</v>
      </c>
      <c r="D6810" s="11" t="s">
        <v>2100</v>
      </c>
      <c r="E6810" s="11" t="s">
        <v>2100</v>
      </c>
      <c r="F6810" s="4">
        <v>1000</v>
      </c>
      <c r="G6810" s="3">
        <v>2004</v>
      </c>
      <c r="H6810" s="3" t="s">
        <v>21</v>
      </c>
      <c r="I6810" s="12" t="s">
        <v>4162</v>
      </c>
      <c r="J6810" s="3">
        <v>102</v>
      </c>
      <c r="K6810" s="3" t="str">
        <f>IF(VLOOKUP(D6810,'Resources Final'!A:C,3,FALSE)=0,"",VLOOKUP(D6810,'Resources Final'!A:C,3,FALSE))</f>
        <v>Y</v>
      </c>
      <c r="L6810" s="3" t="str">
        <f>IF(VLOOKUP(D6810,'Resources Final'!A:D,4,FALSE)=0,"",VLOOKUP(D6810,'Resources Final'!A:D,4,FALSE))</f>
        <v/>
      </c>
      <c r="M6810" s="3" t="str">
        <f>IF(VLOOKUP(D6810,'Resources Final'!A:E,5,FALSE)=0,"",VLOOKUP(D6810,'Resources Final'!A:E,5,FALSE))</f>
        <v/>
      </c>
      <c r="N6810" s="7" t="str">
        <f>IF(VLOOKUP(D6810,'Resources Final'!A:F,6,FALSE)=0,"",VLOOKUP(D6810,'Resources Final'!A:F,6,FALSE))</f>
        <v/>
      </c>
      <c r="O6810" s="3" t="str">
        <f>IF(VLOOKUP(D6810,'Resources Final'!A:G,7,FALSE)=0,"",VLOOKUP(D6810,'Resources Final'!A:G,7,FALSE))</f>
        <v/>
      </c>
    </row>
    <row r="6811" spans="1:15" x14ac:dyDescent="0.2">
      <c r="A6811" s="11">
        <v>990</v>
      </c>
      <c r="B6811" s="11" t="str">
        <f t="shared" si="121"/>
        <v>Fred C. and Mary R. Koch Foundation_Lasater, Malinda20041000</v>
      </c>
      <c r="C6811" s="11" t="s">
        <v>4161</v>
      </c>
      <c r="D6811" s="11" t="s">
        <v>2107</v>
      </c>
      <c r="E6811" s="11" t="s">
        <v>2107</v>
      </c>
      <c r="F6811" s="4">
        <v>1000</v>
      </c>
      <c r="G6811" s="3">
        <v>2004</v>
      </c>
      <c r="H6811" s="3" t="s">
        <v>21</v>
      </c>
      <c r="I6811" s="12" t="s">
        <v>4162</v>
      </c>
      <c r="J6811" s="3">
        <v>103</v>
      </c>
      <c r="K6811" s="3" t="str">
        <f>IF(VLOOKUP(D6811,'Resources Final'!A:C,3,FALSE)=0,"",VLOOKUP(D6811,'Resources Final'!A:C,3,FALSE))</f>
        <v>Y</v>
      </c>
      <c r="L6811" s="3" t="str">
        <f>IF(VLOOKUP(D6811,'Resources Final'!A:D,4,FALSE)=0,"",VLOOKUP(D6811,'Resources Final'!A:D,4,FALSE))</f>
        <v/>
      </c>
      <c r="M6811" s="3" t="str">
        <f>IF(VLOOKUP(D6811,'Resources Final'!A:E,5,FALSE)=0,"",VLOOKUP(D6811,'Resources Final'!A:E,5,FALSE))</f>
        <v/>
      </c>
      <c r="N6811" s="7" t="str">
        <f>IF(VLOOKUP(D6811,'Resources Final'!A:F,6,FALSE)=0,"",VLOOKUP(D6811,'Resources Final'!A:F,6,FALSE))</f>
        <v/>
      </c>
      <c r="O6811" s="3" t="str">
        <f>IF(VLOOKUP(D6811,'Resources Final'!A:G,7,FALSE)=0,"",VLOOKUP(D6811,'Resources Final'!A:G,7,FALSE))</f>
        <v/>
      </c>
    </row>
    <row r="6812" spans="1:15" x14ac:dyDescent="0.2">
      <c r="A6812" s="11">
        <v>990</v>
      </c>
      <c r="B6812" s="11" t="str">
        <f t="shared" si="121"/>
        <v>Fred C. and Mary R. Koch Foundation_Lasater, Marta20041000</v>
      </c>
      <c r="C6812" s="11" t="s">
        <v>4161</v>
      </c>
      <c r="D6812" s="11" t="s">
        <v>2108</v>
      </c>
      <c r="E6812" s="11" t="s">
        <v>2108</v>
      </c>
      <c r="F6812" s="4">
        <v>1000</v>
      </c>
      <c r="G6812" s="3">
        <v>2004</v>
      </c>
      <c r="H6812" s="3" t="s">
        <v>21</v>
      </c>
      <c r="I6812" s="12" t="s">
        <v>4162</v>
      </c>
      <c r="J6812" s="3">
        <v>104</v>
      </c>
      <c r="K6812" s="3" t="str">
        <f>IF(VLOOKUP(D6812,'Resources Final'!A:C,3,FALSE)=0,"",VLOOKUP(D6812,'Resources Final'!A:C,3,FALSE))</f>
        <v>Y</v>
      </c>
      <c r="L6812" s="3" t="str">
        <f>IF(VLOOKUP(D6812,'Resources Final'!A:D,4,FALSE)=0,"",VLOOKUP(D6812,'Resources Final'!A:D,4,FALSE))</f>
        <v/>
      </c>
      <c r="M6812" s="3" t="str">
        <f>IF(VLOOKUP(D6812,'Resources Final'!A:E,5,FALSE)=0,"",VLOOKUP(D6812,'Resources Final'!A:E,5,FALSE))</f>
        <v/>
      </c>
      <c r="N6812" s="7" t="str">
        <f>IF(VLOOKUP(D6812,'Resources Final'!A:F,6,FALSE)=0,"",VLOOKUP(D6812,'Resources Final'!A:F,6,FALSE))</f>
        <v/>
      </c>
      <c r="O6812" s="3" t="str">
        <f>IF(VLOOKUP(D6812,'Resources Final'!A:G,7,FALSE)=0,"",VLOOKUP(D6812,'Resources Final'!A:G,7,FALSE))</f>
        <v/>
      </c>
    </row>
    <row r="6813" spans="1:15" x14ac:dyDescent="0.2">
      <c r="A6813" s="11">
        <v>990</v>
      </c>
      <c r="B6813" s="11" t="str">
        <f t="shared" si="121"/>
        <v>Fred C. and Mary R. Koch Foundation_Learned, Erin20041000</v>
      </c>
      <c r="C6813" s="11" t="s">
        <v>4161</v>
      </c>
      <c r="D6813" s="11" t="s">
        <v>2124</v>
      </c>
      <c r="E6813" s="11" t="s">
        <v>2124</v>
      </c>
      <c r="F6813" s="4">
        <v>1000</v>
      </c>
      <c r="G6813" s="3">
        <v>2004</v>
      </c>
      <c r="H6813" s="3" t="s">
        <v>21</v>
      </c>
      <c r="I6813" s="12" t="s">
        <v>4162</v>
      </c>
      <c r="J6813" s="3">
        <v>105</v>
      </c>
      <c r="K6813" s="3" t="str">
        <f>IF(VLOOKUP(D6813,'Resources Final'!A:C,3,FALSE)=0,"",VLOOKUP(D6813,'Resources Final'!A:C,3,FALSE))</f>
        <v>Y</v>
      </c>
      <c r="L6813" s="3" t="str">
        <f>IF(VLOOKUP(D6813,'Resources Final'!A:D,4,FALSE)=0,"",VLOOKUP(D6813,'Resources Final'!A:D,4,FALSE))</f>
        <v/>
      </c>
      <c r="M6813" s="3" t="str">
        <f>IF(VLOOKUP(D6813,'Resources Final'!A:E,5,FALSE)=0,"",VLOOKUP(D6813,'Resources Final'!A:E,5,FALSE))</f>
        <v/>
      </c>
      <c r="N6813" s="7" t="str">
        <f>IF(VLOOKUP(D6813,'Resources Final'!A:F,6,FALSE)=0,"",VLOOKUP(D6813,'Resources Final'!A:F,6,FALSE))</f>
        <v/>
      </c>
      <c r="O6813" s="3" t="str">
        <f>IF(VLOOKUP(D6813,'Resources Final'!A:G,7,FALSE)=0,"",VLOOKUP(D6813,'Resources Final'!A:G,7,FALSE))</f>
        <v/>
      </c>
    </row>
    <row r="6814" spans="1:15" x14ac:dyDescent="0.2">
      <c r="A6814" s="11">
        <v>990</v>
      </c>
      <c r="B6814" s="11" t="str">
        <f t="shared" si="121"/>
        <v>Fred C. and Mary R. Koch Foundation_Lee, Sydney20041000</v>
      </c>
      <c r="C6814" s="11" t="s">
        <v>4161</v>
      </c>
      <c r="D6814" s="11" t="s">
        <v>2134</v>
      </c>
      <c r="E6814" s="11" t="s">
        <v>2134</v>
      </c>
      <c r="F6814" s="4">
        <v>1000</v>
      </c>
      <c r="G6814" s="3">
        <v>2004</v>
      </c>
      <c r="H6814" s="3" t="s">
        <v>21</v>
      </c>
      <c r="I6814" s="12" t="s">
        <v>4162</v>
      </c>
      <c r="J6814" s="3">
        <v>106</v>
      </c>
      <c r="K6814" s="3" t="str">
        <f>IF(VLOOKUP(D6814,'Resources Final'!A:C,3,FALSE)=0,"",VLOOKUP(D6814,'Resources Final'!A:C,3,FALSE))</f>
        <v>Y</v>
      </c>
      <c r="L6814" s="3" t="str">
        <f>IF(VLOOKUP(D6814,'Resources Final'!A:D,4,FALSE)=0,"",VLOOKUP(D6814,'Resources Final'!A:D,4,FALSE))</f>
        <v/>
      </c>
      <c r="M6814" s="3" t="str">
        <f>IF(VLOOKUP(D6814,'Resources Final'!A:E,5,FALSE)=0,"",VLOOKUP(D6814,'Resources Final'!A:E,5,FALSE))</f>
        <v/>
      </c>
      <c r="N6814" s="7" t="str">
        <f>IF(VLOOKUP(D6814,'Resources Final'!A:F,6,FALSE)=0,"",VLOOKUP(D6814,'Resources Final'!A:F,6,FALSE))</f>
        <v/>
      </c>
      <c r="O6814" s="3" t="str">
        <f>IF(VLOOKUP(D6814,'Resources Final'!A:G,7,FALSE)=0,"",VLOOKUP(D6814,'Resources Final'!A:G,7,FALSE))</f>
        <v/>
      </c>
    </row>
    <row r="6815" spans="1:15" x14ac:dyDescent="0.2">
      <c r="A6815" s="11">
        <v>990</v>
      </c>
      <c r="B6815" s="11" t="str">
        <f t="shared" si="121"/>
        <v>Fred C. and Mary R. Koch Foundation_Longoria, Aissa20041000</v>
      </c>
      <c r="C6815" s="11" t="s">
        <v>4161</v>
      </c>
      <c r="D6815" s="11" t="s">
        <v>2199</v>
      </c>
      <c r="E6815" s="11" t="s">
        <v>2199</v>
      </c>
      <c r="F6815" s="4">
        <v>1000</v>
      </c>
      <c r="G6815" s="3">
        <v>2004</v>
      </c>
      <c r="H6815" s="3" t="s">
        <v>21</v>
      </c>
      <c r="I6815" s="12" t="s">
        <v>4162</v>
      </c>
      <c r="J6815" s="3">
        <v>107</v>
      </c>
      <c r="K6815" s="3" t="str">
        <f>IF(VLOOKUP(D6815,'Resources Final'!A:C,3,FALSE)=0,"",VLOOKUP(D6815,'Resources Final'!A:C,3,FALSE))</f>
        <v>Y</v>
      </c>
      <c r="L6815" s="3" t="str">
        <f>IF(VLOOKUP(D6815,'Resources Final'!A:D,4,FALSE)=0,"",VLOOKUP(D6815,'Resources Final'!A:D,4,FALSE))</f>
        <v/>
      </c>
      <c r="M6815" s="3" t="str">
        <f>IF(VLOOKUP(D6815,'Resources Final'!A:E,5,FALSE)=0,"",VLOOKUP(D6815,'Resources Final'!A:E,5,FALSE))</f>
        <v/>
      </c>
      <c r="N6815" s="7" t="str">
        <f>IF(VLOOKUP(D6815,'Resources Final'!A:F,6,FALSE)=0,"",VLOOKUP(D6815,'Resources Final'!A:F,6,FALSE))</f>
        <v/>
      </c>
      <c r="O6815" s="3" t="str">
        <f>IF(VLOOKUP(D6815,'Resources Final'!A:G,7,FALSE)=0,"",VLOOKUP(D6815,'Resources Final'!A:G,7,FALSE))</f>
        <v/>
      </c>
    </row>
    <row r="6816" spans="1:15" x14ac:dyDescent="0.2">
      <c r="A6816" s="11">
        <v>990</v>
      </c>
      <c r="B6816" s="11" t="str">
        <f t="shared" si="121"/>
        <v>Fred C. and Mary R. Koch Foundation_Mahoney, Daniel20041000</v>
      </c>
      <c r="C6816" s="11" t="s">
        <v>4161</v>
      </c>
      <c r="D6816" s="11" t="s">
        <v>2292</v>
      </c>
      <c r="E6816" s="11" t="s">
        <v>2292</v>
      </c>
      <c r="F6816" s="4">
        <v>1000</v>
      </c>
      <c r="G6816" s="3">
        <v>2004</v>
      </c>
      <c r="H6816" s="3" t="s">
        <v>21</v>
      </c>
      <c r="I6816" s="12" t="s">
        <v>4162</v>
      </c>
      <c r="J6816" s="3">
        <v>108</v>
      </c>
      <c r="K6816" s="3" t="str">
        <f>IF(VLOOKUP(D6816,'Resources Final'!A:C,3,FALSE)=0,"",VLOOKUP(D6816,'Resources Final'!A:C,3,FALSE))</f>
        <v>Y</v>
      </c>
      <c r="L6816" s="3" t="str">
        <f>IF(VLOOKUP(D6816,'Resources Final'!A:D,4,FALSE)=0,"",VLOOKUP(D6816,'Resources Final'!A:D,4,FALSE))</f>
        <v/>
      </c>
      <c r="M6816" s="3" t="str">
        <f>IF(VLOOKUP(D6816,'Resources Final'!A:E,5,FALSE)=0,"",VLOOKUP(D6816,'Resources Final'!A:E,5,FALSE))</f>
        <v/>
      </c>
      <c r="N6816" s="7" t="str">
        <f>IF(VLOOKUP(D6816,'Resources Final'!A:F,6,FALSE)=0,"",VLOOKUP(D6816,'Resources Final'!A:F,6,FALSE))</f>
        <v/>
      </c>
      <c r="O6816" s="3" t="str">
        <f>IF(VLOOKUP(D6816,'Resources Final'!A:G,7,FALSE)=0,"",VLOOKUP(D6816,'Resources Final'!A:G,7,FALSE))</f>
        <v/>
      </c>
    </row>
    <row r="6817" spans="1:15" x14ac:dyDescent="0.2">
      <c r="A6817" s="11">
        <v>990</v>
      </c>
      <c r="B6817" s="11" t="str">
        <f t="shared" si="121"/>
        <v>Fred C. and Mary R. Koch Foundation_Mahoney, Michael20041000</v>
      </c>
      <c r="C6817" s="11" t="s">
        <v>4161</v>
      </c>
      <c r="D6817" s="11" t="s">
        <v>2293</v>
      </c>
      <c r="E6817" s="11" t="s">
        <v>2293</v>
      </c>
      <c r="F6817" s="4">
        <v>1000</v>
      </c>
      <c r="G6817" s="3">
        <v>2004</v>
      </c>
      <c r="H6817" s="3" t="s">
        <v>21</v>
      </c>
      <c r="I6817" s="12" t="s">
        <v>4162</v>
      </c>
      <c r="J6817" s="3">
        <v>109</v>
      </c>
      <c r="K6817" s="3" t="str">
        <f>IF(VLOOKUP(D6817,'Resources Final'!A:C,3,FALSE)=0,"",VLOOKUP(D6817,'Resources Final'!A:C,3,FALSE))</f>
        <v>Y</v>
      </c>
      <c r="L6817" s="3" t="str">
        <f>IF(VLOOKUP(D6817,'Resources Final'!A:D,4,FALSE)=0,"",VLOOKUP(D6817,'Resources Final'!A:D,4,FALSE))</f>
        <v/>
      </c>
      <c r="M6817" s="3" t="str">
        <f>IF(VLOOKUP(D6817,'Resources Final'!A:E,5,FALSE)=0,"",VLOOKUP(D6817,'Resources Final'!A:E,5,FALSE))</f>
        <v/>
      </c>
      <c r="N6817" s="7" t="str">
        <f>IF(VLOOKUP(D6817,'Resources Final'!A:F,6,FALSE)=0,"",VLOOKUP(D6817,'Resources Final'!A:F,6,FALSE))</f>
        <v/>
      </c>
      <c r="O6817" s="3" t="str">
        <f>IF(VLOOKUP(D6817,'Resources Final'!A:G,7,FALSE)=0,"",VLOOKUP(D6817,'Resources Final'!A:G,7,FALSE))</f>
        <v/>
      </c>
    </row>
    <row r="6818" spans="1:15" x14ac:dyDescent="0.2">
      <c r="A6818" s="11">
        <v>990</v>
      </c>
      <c r="B6818" s="11" t="str">
        <f t="shared" si="121"/>
        <v>Fred C. and Mary R. Koch Foundation_Malloy, Jennifer20041000</v>
      </c>
      <c r="C6818" s="11" t="s">
        <v>4161</v>
      </c>
      <c r="D6818" s="11" t="s">
        <v>2302</v>
      </c>
      <c r="E6818" s="11" t="s">
        <v>2302</v>
      </c>
      <c r="F6818" s="4">
        <v>1000</v>
      </c>
      <c r="G6818" s="3">
        <v>2004</v>
      </c>
      <c r="H6818" s="3" t="s">
        <v>21</v>
      </c>
      <c r="I6818" s="12" t="s">
        <v>4162</v>
      </c>
      <c r="J6818" s="3">
        <v>110</v>
      </c>
      <c r="K6818" s="3" t="str">
        <f>IF(VLOOKUP(D6818,'Resources Final'!A:C,3,FALSE)=0,"",VLOOKUP(D6818,'Resources Final'!A:C,3,FALSE))</f>
        <v>Y</v>
      </c>
      <c r="L6818" s="3" t="str">
        <f>IF(VLOOKUP(D6818,'Resources Final'!A:D,4,FALSE)=0,"",VLOOKUP(D6818,'Resources Final'!A:D,4,FALSE))</f>
        <v/>
      </c>
      <c r="M6818" s="3" t="str">
        <f>IF(VLOOKUP(D6818,'Resources Final'!A:E,5,FALSE)=0,"",VLOOKUP(D6818,'Resources Final'!A:E,5,FALSE))</f>
        <v/>
      </c>
      <c r="N6818" s="7" t="str">
        <f>IF(VLOOKUP(D6818,'Resources Final'!A:F,6,FALSE)=0,"",VLOOKUP(D6818,'Resources Final'!A:F,6,FALSE))</f>
        <v/>
      </c>
      <c r="O6818" s="3" t="str">
        <f>IF(VLOOKUP(D6818,'Resources Final'!A:G,7,FALSE)=0,"",VLOOKUP(D6818,'Resources Final'!A:G,7,FALSE))</f>
        <v/>
      </c>
    </row>
    <row r="6819" spans="1:15" x14ac:dyDescent="0.2">
      <c r="A6819" s="11">
        <v>990</v>
      </c>
      <c r="B6819" s="11" t="str">
        <f t="shared" si="121"/>
        <v>Fred C. and Mary R. Koch Foundation_Martinets, Shelley20041000</v>
      </c>
      <c r="C6819" s="11" t="s">
        <v>4161</v>
      </c>
      <c r="D6819" s="11" t="s">
        <v>2343</v>
      </c>
      <c r="E6819" s="11" t="s">
        <v>2343</v>
      </c>
      <c r="F6819" s="4">
        <v>1000</v>
      </c>
      <c r="G6819" s="3">
        <v>2004</v>
      </c>
      <c r="H6819" s="3" t="s">
        <v>21</v>
      </c>
      <c r="I6819" s="12" t="s">
        <v>4162</v>
      </c>
      <c r="J6819" s="3">
        <v>111</v>
      </c>
      <c r="K6819" s="3" t="str">
        <f>IF(VLOOKUP(D6819,'Resources Final'!A:C,3,FALSE)=0,"",VLOOKUP(D6819,'Resources Final'!A:C,3,FALSE))</f>
        <v>Y</v>
      </c>
      <c r="L6819" s="3" t="str">
        <f>IF(VLOOKUP(D6819,'Resources Final'!A:D,4,FALSE)=0,"",VLOOKUP(D6819,'Resources Final'!A:D,4,FALSE))</f>
        <v/>
      </c>
      <c r="M6819" s="3" t="str">
        <f>IF(VLOOKUP(D6819,'Resources Final'!A:E,5,FALSE)=0,"",VLOOKUP(D6819,'Resources Final'!A:E,5,FALSE))</f>
        <v/>
      </c>
      <c r="N6819" s="7" t="str">
        <f>IF(VLOOKUP(D6819,'Resources Final'!A:F,6,FALSE)=0,"",VLOOKUP(D6819,'Resources Final'!A:F,6,FALSE))</f>
        <v/>
      </c>
      <c r="O6819" s="3" t="str">
        <f>IF(VLOOKUP(D6819,'Resources Final'!A:G,7,FALSE)=0,"",VLOOKUP(D6819,'Resources Final'!A:G,7,FALSE))</f>
        <v/>
      </c>
    </row>
    <row r="6820" spans="1:15" x14ac:dyDescent="0.2">
      <c r="A6820" s="11">
        <v>990</v>
      </c>
      <c r="B6820" s="11" t="str">
        <f t="shared" si="121"/>
        <v>Fred C. and Mary R. Koch Foundation_McGreevy, Megan20041000</v>
      </c>
      <c r="C6820" s="11" t="s">
        <v>4161</v>
      </c>
      <c r="D6820" s="11" t="s">
        <v>2390</v>
      </c>
      <c r="E6820" s="11" t="s">
        <v>2390</v>
      </c>
      <c r="F6820" s="4">
        <v>1000</v>
      </c>
      <c r="G6820" s="3">
        <v>2004</v>
      </c>
      <c r="H6820" s="3" t="s">
        <v>21</v>
      </c>
      <c r="I6820" s="12" t="s">
        <v>4162</v>
      </c>
      <c r="J6820" s="3">
        <v>112</v>
      </c>
      <c r="K6820" s="3" t="str">
        <f>IF(VLOOKUP(D6820,'Resources Final'!A:C,3,FALSE)=0,"",VLOOKUP(D6820,'Resources Final'!A:C,3,FALSE))</f>
        <v>Y</v>
      </c>
      <c r="L6820" s="3" t="str">
        <f>IF(VLOOKUP(D6820,'Resources Final'!A:D,4,FALSE)=0,"",VLOOKUP(D6820,'Resources Final'!A:D,4,FALSE))</f>
        <v/>
      </c>
      <c r="M6820" s="3" t="str">
        <f>IF(VLOOKUP(D6820,'Resources Final'!A:E,5,FALSE)=0,"",VLOOKUP(D6820,'Resources Final'!A:E,5,FALSE))</f>
        <v/>
      </c>
      <c r="N6820" s="7" t="str">
        <f>IF(VLOOKUP(D6820,'Resources Final'!A:F,6,FALSE)=0,"",VLOOKUP(D6820,'Resources Final'!A:F,6,FALSE))</f>
        <v/>
      </c>
      <c r="O6820" s="3" t="str">
        <f>IF(VLOOKUP(D6820,'Resources Final'!A:G,7,FALSE)=0,"",VLOOKUP(D6820,'Resources Final'!A:G,7,FALSE))</f>
        <v/>
      </c>
    </row>
    <row r="6821" spans="1:15" x14ac:dyDescent="0.2">
      <c r="A6821" s="11">
        <v>990</v>
      </c>
      <c r="B6821" s="11" t="str">
        <f t="shared" si="121"/>
        <v>Fred C. and Mary R. Koch Foundation_Mielke, Heidi20041000</v>
      </c>
      <c r="C6821" s="11" t="s">
        <v>4161</v>
      </c>
      <c r="D6821" s="11" t="s">
        <v>2458</v>
      </c>
      <c r="E6821" s="11" t="s">
        <v>2458</v>
      </c>
      <c r="F6821" s="4">
        <v>1000</v>
      </c>
      <c r="G6821" s="3">
        <v>2004</v>
      </c>
      <c r="H6821" s="3" t="s">
        <v>21</v>
      </c>
      <c r="I6821" s="12" t="s">
        <v>4162</v>
      </c>
      <c r="J6821" s="3">
        <v>113</v>
      </c>
      <c r="K6821" s="3" t="str">
        <f>IF(VLOOKUP(D6821,'Resources Final'!A:C,3,FALSE)=0,"",VLOOKUP(D6821,'Resources Final'!A:C,3,FALSE))</f>
        <v>Y</v>
      </c>
      <c r="L6821" s="3" t="str">
        <f>IF(VLOOKUP(D6821,'Resources Final'!A:D,4,FALSE)=0,"",VLOOKUP(D6821,'Resources Final'!A:D,4,FALSE))</f>
        <v/>
      </c>
      <c r="M6821" s="3" t="str">
        <f>IF(VLOOKUP(D6821,'Resources Final'!A:E,5,FALSE)=0,"",VLOOKUP(D6821,'Resources Final'!A:E,5,FALSE))</f>
        <v/>
      </c>
      <c r="N6821" s="7" t="str">
        <f>IF(VLOOKUP(D6821,'Resources Final'!A:F,6,FALSE)=0,"",VLOOKUP(D6821,'Resources Final'!A:F,6,FALSE))</f>
        <v/>
      </c>
      <c r="O6821" s="3" t="str">
        <f>IF(VLOOKUP(D6821,'Resources Final'!A:G,7,FALSE)=0,"",VLOOKUP(D6821,'Resources Final'!A:G,7,FALSE))</f>
        <v/>
      </c>
    </row>
    <row r="6822" spans="1:15" x14ac:dyDescent="0.2">
      <c r="A6822" s="11">
        <v>990</v>
      </c>
      <c r="B6822" s="11" t="str">
        <f t="shared" si="121"/>
        <v>Fred C. and Mary R. Koch Foundation_Moore, Sara20041000</v>
      </c>
      <c r="C6822" s="11" t="s">
        <v>4161</v>
      </c>
      <c r="D6822" s="11" t="s">
        <v>2521</v>
      </c>
      <c r="E6822" s="11" t="s">
        <v>2521</v>
      </c>
      <c r="F6822" s="4">
        <v>1000</v>
      </c>
      <c r="G6822" s="3">
        <v>2004</v>
      </c>
      <c r="H6822" s="3" t="s">
        <v>21</v>
      </c>
      <c r="I6822" s="12" t="s">
        <v>4162</v>
      </c>
      <c r="J6822" s="3">
        <v>114</v>
      </c>
      <c r="K6822" s="3" t="str">
        <f>IF(VLOOKUP(D6822,'Resources Final'!A:C,3,FALSE)=0,"",VLOOKUP(D6822,'Resources Final'!A:C,3,FALSE))</f>
        <v>Y</v>
      </c>
      <c r="L6822" s="3" t="str">
        <f>IF(VLOOKUP(D6822,'Resources Final'!A:D,4,FALSE)=0,"",VLOOKUP(D6822,'Resources Final'!A:D,4,FALSE))</f>
        <v/>
      </c>
      <c r="M6822" s="3" t="str">
        <f>IF(VLOOKUP(D6822,'Resources Final'!A:E,5,FALSE)=0,"",VLOOKUP(D6822,'Resources Final'!A:E,5,FALSE))</f>
        <v/>
      </c>
      <c r="N6822" s="7" t="str">
        <f>IF(VLOOKUP(D6822,'Resources Final'!A:F,6,FALSE)=0,"",VLOOKUP(D6822,'Resources Final'!A:F,6,FALSE))</f>
        <v/>
      </c>
      <c r="O6822" s="3" t="str">
        <f>IF(VLOOKUP(D6822,'Resources Final'!A:G,7,FALSE)=0,"",VLOOKUP(D6822,'Resources Final'!A:G,7,FALSE))</f>
        <v/>
      </c>
    </row>
    <row r="6823" spans="1:15" x14ac:dyDescent="0.2">
      <c r="A6823" s="11">
        <v>990</v>
      </c>
      <c r="B6823" s="11" t="str">
        <f t="shared" si="121"/>
        <v>Fred C. and Mary R. Koch Foundation_Nelson, Jessica20041000</v>
      </c>
      <c r="C6823" s="11" t="s">
        <v>4161</v>
      </c>
      <c r="D6823" s="11" t="s">
        <v>2638</v>
      </c>
      <c r="E6823" s="11" t="s">
        <v>2638</v>
      </c>
      <c r="F6823" s="4">
        <v>1000</v>
      </c>
      <c r="G6823" s="3">
        <v>2004</v>
      </c>
      <c r="H6823" s="3" t="s">
        <v>21</v>
      </c>
      <c r="I6823" s="12" t="s">
        <v>4162</v>
      </c>
      <c r="J6823" s="3">
        <v>115</v>
      </c>
      <c r="K6823" s="3" t="str">
        <f>IF(VLOOKUP(D6823,'Resources Final'!A:C,3,FALSE)=0,"",VLOOKUP(D6823,'Resources Final'!A:C,3,FALSE))</f>
        <v>Y</v>
      </c>
      <c r="L6823" s="3" t="str">
        <f>IF(VLOOKUP(D6823,'Resources Final'!A:D,4,FALSE)=0,"",VLOOKUP(D6823,'Resources Final'!A:D,4,FALSE))</f>
        <v/>
      </c>
      <c r="M6823" s="3" t="str">
        <f>IF(VLOOKUP(D6823,'Resources Final'!A:E,5,FALSE)=0,"",VLOOKUP(D6823,'Resources Final'!A:E,5,FALSE))</f>
        <v/>
      </c>
      <c r="N6823" s="7" t="str">
        <f>IF(VLOOKUP(D6823,'Resources Final'!A:F,6,FALSE)=0,"",VLOOKUP(D6823,'Resources Final'!A:F,6,FALSE))</f>
        <v/>
      </c>
      <c r="O6823" s="3" t="str">
        <f>IF(VLOOKUP(D6823,'Resources Final'!A:G,7,FALSE)=0,"",VLOOKUP(D6823,'Resources Final'!A:G,7,FALSE))</f>
        <v/>
      </c>
    </row>
    <row r="6824" spans="1:15" x14ac:dyDescent="0.2">
      <c r="A6824" s="11">
        <v>990</v>
      </c>
      <c r="B6824" s="11" t="str">
        <f t="shared" si="121"/>
        <v>Fred C. and Mary R. Koch Foundation_Neuerburg, Sarah20041000</v>
      </c>
      <c r="C6824" s="11" t="s">
        <v>4161</v>
      </c>
      <c r="D6824" s="11" t="s">
        <v>2644</v>
      </c>
      <c r="E6824" s="11" t="s">
        <v>2644</v>
      </c>
      <c r="F6824" s="4">
        <v>1000</v>
      </c>
      <c r="G6824" s="3">
        <v>2004</v>
      </c>
      <c r="H6824" s="3" t="s">
        <v>21</v>
      </c>
      <c r="I6824" s="12" t="s">
        <v>4162</v>
      </c>
      <c r="J6824" s="3">
        <v>116</v>
      </c>
      <c r="K6824" s="3" t="str">
        <f>IF(VLOOKUP(D6824,'Resources Final'!A:C,3,FALSE)=0,"",VLOOKUP(D6824,'Resources Final'!A:C,3,FALSE))</f>
        <v>Y</v>
      </c>
      <c r="L6824" s="3" t="str">
        <f>IF(VLOOKUP(D6824,'Resources Final'!A:D,4,FALSE)=0,"",VLOOKUP(D6824,'Resources Final'!A:D,4,FALSE))</f>
        <v/>
      </c>
      <c r="M6824" s="3" t="str">
        <f>IF(VLOOKUP(D6824,'Resources Final'!A:E,5,FALSE)=0,"",VLOOKUP(D6824,'Resources Final'!A:E,5,FALSE))</f>
        <v/>
      </c>
      <c r="N6824" s="7" t="str">
        <f>IF(VLOOKUP(D6824,'Resources Final'!A:F,6,FALSE)=0,"",VLOOKUP(D6824,'Resources Final'!A:F,6,FALSE))</f>
        <v/>
      </c>
      <c r="O6824" s="3" t="str">
        <f>IF(VLOOKUP(D6824,'Resources Final'!A:G,7,FALSE)=0,"",VLOOKUP(D6824,'Resources Final'!A:G,7,FALSE))</f>
        <v/>
      </c>
    </row>
    <row r="6825" spans="1:15" x14ac:dyDescent="0.2">
      <c r="A6825" s="11">
        <v>990</v>
      </c>
      <c r="B6825" s="11" t="str">
        <f t="shared" si="121"/>
        <v>Fred C. and Mary R. Koch Foundation_Neujahr, Ashley20041000</v>
      </c>
      <c r="C6825" s="11" t="s">
        <v>4161</v>
      </c>
      <c r="D6825" s="11" t="s">
        <v>2645</v>
      </c>
      <c r="E6825" s="11" t="s">
        <v>2645</v>
      </c>
      <c r="F6825" s="4">
        <v>1000</v>
      </c>
      <c r="G6825" s="3">
        <v>2004</v>
      </c>
      <c r="H6825" s="3" t="s">
        <v>21</v>
      </c>
      <c r="I6825" s="12" t="s">
        <v>4162</v>
      </c>
      <c r="J6825" s="3">
        <v>117</v>
      </c>
      <c r="K6825" s="3" t="str">
        <f>IF(VLOOKUP(D6825,'Resources Final'!A:C,3,FALSE)=0,"",VLOOKUP(D6825,'Resources Final'!A:C,3,FALSE))</f>
        <v>Y</v>
      </c>
      <c r="L6825" s="3" t="str">
        <f>IF(VLOOKUP(D6825,'Resources Final'!A:D,4,FALSE)=0,"",VLOOKUP(D6825,'Resources Final'!A:D,4,FALSE))</f>
        <v/>
      </c>
      <c r="M6825" s="3" t="str">
        <f>IF(VLOOKUP(D6825,'Resources Final'!A:E,5,FALSE)=0,"",VLOOKUP(D6825,'Resources Final'!A:E,5,FALSE))</f>
        <v/>
      </c>
      <c r="N6825" s="7" t="str">
        <f>IF(VLOOKUP(D6825,'Resources Final'!A:F,6,FALSE)=0,"",VLOOKUP(D6825,'Resources Final'!A:F,6,FALSE))</f>
        <v/>
      </c>
      <c r="O6825" s="3" t="str">
        <f>IF(VLOOKUP(D6825,'Resources Final'!A:G,7,FALSE)=0,"",VLOOKUP(D6825,'Resources Final'!A:G,7,FALSE))</f>
        <v/>
      </c>
    </row>
    <row r="6826" spans="1:15" x14ac:dyDescent="0.2">
      <c r="A6826" s="11">
        <v>990</v>
      </c>
      <c r="B6826" s="11" t="str">
        <f t="shared" si="121"/>
        <v>Fred C. and Mary R. Koch Foundation_Oswald, Erich20041000</v>
      </c>
      <c r="C6826" s="11" t="s">
        <v>4161</v>
      </c>
      <c r="D6826" s="11" t="s">
        <v>2756</v>
      </c>
      <c r="E6826" s="11" t="s">
        <v>2756</v>
      </c>
      <c r="F6826" s="4">
        <v>1000</v>
      </c>
      <c r="G6826" s="3">
        <v>2004</v>
      </c>
      <c r="H6826" s="3" t="s">
        <v>21</v>
      </c>
      <c r="I6826" s="12" t="s">
        <v>4162</v>
      </c>
      <c r="J6826" s="3">
        <v>118</v>
      </c>
      <c r="K6826" s="3" t="str">
        <f>IF(VLOOKUP(D6826,'Resources Final'!A:C,3,FALSE)=0,"",VLOOKUP(D6826,'Resources Final'!A:C,3,FALSE))</f>
        <v>Y</v>
      </c>
      <c r="L6826" s="3" t="str">
        <f>IF(VLOOKUP(D6826,'Resources Final'!A:D,4,FALSE)=0,"",VLOOKUP(D6826,'Resources Final'!A:D,4,FALSE))</f>
        <v/>
      </c>
      <c r="M6826" s="3" t="str">
        <f>IF(VLOOKUP(D6826,'Resources Final'!A:E,5,FALSE)=0,"",VLOOKUP(D6826,'Resources Final'!A:E,5,FALSE))</f>
        <v/>
      </c>
      <c r="N6826" s="7" t="str">
        <f>IF(VLOOKUP(D6826,'Resources Final'!A:F,6,FALSE)=0,"",VLOOKUP(D6826,'Resources Final'!A:F,6,FALSE))</f>
        <v/>
      </c>
      <c r="O6826" s="3" t="str">
        <f>IF(VLOOKUP(D6826,'Resources Final'!A:G,7,FALSE)=0,"",VLOOKUP(D6826,'Resources Final'!A:G,7,FALSE))</f>
        <v/>
      </c>
    </row>
    <row r="6827" spans="1:15" x14ac:dyDescent="0.2">
      <c r="A6827" s="11">
        <v>990</v>
      </c>
      <c r="B6827" s="11" t="str">
        <f t="shared" si="121"/>
        <v>Fred C. and Mary R. Koch Foundation_Oswald, Hanna20041000</v>
      </c>
      <c r="C6827" s="11" t="s">
        <v>4161</v>
      </c>
      <c r="D6827" s="11" t="s">
        <v>2757</v>
      </c>
      <c r="E6827" s="11" t="s">
        <v>2757</v>
      </c>
      <c r="F6827" s="4">
        <v>1000</v>
      </c>
      <c r="G6827" s="3">
        <v>2004</v>
      </c>
      <c r="H6827" s="3" t="s">
        <v>21</v>
      </c>
      <c r="I6827" s="12" t="s">
        <v>4162</v>
      </c>
      <c r="J6827" s="3">
        <v>119</v>
      </c>
      <c r="K6827" s="3" t="str">
        <f>IF(VLOOKUP(D6827,'Resources Final'!A:C,3,FALSE)=0,"",VLOOKUP(D6827,'Resources Final'!A:C,3,FALSE))</f>
        <v>Y</v>
      </c>
      <c r="L6827" s="3" t="str">
        <f>IF(VLOOKUP(D6827,'Resources Final'!A:D,4,FALSE)=0,"",VLOOKUP(D6827,'Resources Final'!A:D,4,FALSE))</f>
        <v/>
      </c>
      <c r="M6827" s="3" t="str">
        <f>IF(VLOOKUP(D6827,'Resources Final'!A:E,5,FALSE)=0,"",VLOOKUP(D6827,'Resources Final'!A:E,5,FALSE))</f>
        <v/>
      </c>
      <c r="N6827" s="7" t="str">
        <f>IF(VLOOKUP(D6827,'Resources Final'!A:F,6,FALSE)=0,"",VLOOKUP(D6827,'Resources Final'!A:F,6,FALSE))</f>
        <v/>
      </c>
      <c r="O6827" s="3" t="str">
        <f>IF(VLOOKUP(D6827,'Resources Final'!A:G,7,FALSE)=0,"",VLOOKUP(D6827,'Resources Final'!A:G,7,FALSE))</f>
        <v/>
      </c>
    </row>
    <row r="6828" spans="1:15" x14ac:dyDescent="0.2">
      <c r="A6828" s="11">
        <v>990</v>
      </c>
      <c r="B6828" s="11" t="str">
        <f t="shared" si="121"/>
        <v>Fred C. and Mary R. Koch Foundation_Pagaduan, Richmond20041000</v>
      </c>
      <c r="C6828" s="11" t="s">
        <v>4161</v>
      </c>
      <c r="D6828" s="11" t="s">
        <v>2788</v>
      </c>
      <c r="E6828" s="11" t="s">
        <v>2788</v>
      </c>
      <c r="F6828" s="4">
        <v>1000</v>
      </c>
      <c r="G6828" s="3">
        <v>2004</v>
      </c>
      <c r="H6828" s="3" t="s">
        <v>21</v>
      </c>
      <c r="I6828" s="12" t="s">
        <v>4162</v>
      </c>
      <c r="J6828" s="3">
        <v>120</v>
      </c>
      <c r="K6828" s="3" t="str">
        <f>IF(VLOOKUP(D6828,'Resources Final'!A:C,3,FALSE)=0,"",VLOOKUP(D6828,'Resources Final'!A:C,3,FALSE))</f>
        <v>Y</v>
      </c>
      <c r="L6828" s="3" t="str">
        <f>IF(VLOOKUP(D6828,'Resources Final'!A:D,4,FALSE)=0,"",VLOOKUP(D6828,'Resources Final'!A:D,4,FALSE))</f>
        <v/>
      </c>
      <c r="M6828" s="3" t="str">
        <f>IF(VLOOKUP(D6828,'Resources Final'!A:E,5,FALSE)=0,"",VLOOKUP(D6828,'Resources Final'!A:E,5,FALSE))</f>
        <v/>
      </c>
      <c r="N6828" s="7" t="str">
        <f>IF(VLOOKUP(D6828,'Resources Final'!A:F,6,FALSE)=0,"",VLOOKUP(D6828,'Resources Final'!A:F,6,FALSE))</f>
        <v/>
      </c>
      <c r="O6828" s="3" t="str">
        <f>IF(VLOOKUP(D6828,'Resources Final'!A:G,7,FALSE)=0,"",VLOOKUP(D6828,'Resources Final'!A:G,7,FALSE))</f>
        <v/>
      </c>
    </row>
    <row r="6829" spans="1:15" x14ac:dyDescent="0.2">
      <c r="A6829" s="11">
        <v>990</v>
      </c>
      <c r="B6829" s="11" t="str">
        <f t="shared" si="121"/>
        <v>Fred C. and Mary R. Koch Foundation_Parsons, Blake20041000</v>
      </c>
      <c r="C6829" s="11" t="s">
        <v>4161</v>
      </c>
      <c r="D6829" s="11" t="s">
        <v>2808</v>
      </c>
      <c r="E6829" s="11" t="s">
        <v>2808</v>
      </c>
      <c r="F6829" s="4">
        <v>1000</v>
      </c>
      <c r="G6829" s="3">
        <v>2004</v>
      </c>
      <c r="H6829" s="3" t="s">
        <v>21</v>
      </c>
      <c r="I6829" s="12" t="s">
        <v>4162</v>
      </c>
      <c r="J6829" s="3">
        <v>121</v>
      </c>
      <c r="K6829" s="3" t="str">
        <f>IF(VLOOKUP(D6829,'Resources Final'!A:C,3,FALSE)=0,"",VLOOKUP(D6829,'Resources Final'!A:C,3,FALSE))</f>
        <v>Y</v>
      </c>
      <c r="L6829" s="3" t="str">
        <f>IF(VLOOKUP(D6829,'Resources Final'!A:D,4,FALSE)=0,"",VLOOKUP(D6829,'Resources Final'!A:D,4,FALSE))</f>
        <v/>
      </c>
      <c r="M6829" s="3" t="str">
        <f>IF(VLOOKUP(D6829,'Resources Final'!A:E,5,FALSE)=0,"",VLOOKUP(D6829,'Resources Final'!A:E,5,FALSE))</f>
        <v/>
      </c>
      <c r="N6829" s="7" t="str">
        <f>IF(VLOOKUP(D6829,'Resources Final'!A:F,6,FALSE)=0,"",VLOOKUP(D6829,'Resources Final'!A:F,6,FALSE))</f>
        <v/>
      </c>
      <c r="O6829" s="3" t="str">
        <f>IF(VLOOKUP(D6829,'Resources Final'!A:G,7,FALSE)=0,"",VLOOKUP(D6829,'Resources Final'!A:G,7,FALSE))</f>
        <v/>
      </c>
    </row>
    <row r="6830" spans="1:15" x14ac:dyDescent="0.2">
      <c r="A6830" s="11">
        <v>990</v>
      </c>
      <c r="B6830" s="11" t="str">
        <f t="shared" si="121"/>
        <v>Fred C. and Mary R. Koch Foundation_Penciakova, Veronika20041000</v>
      </c>
      <c r="C6830" s="11" t="s">
        <v>4161</v>
      </c>
      <c r="D6830" s="11" t="s">
        <v>2830</v>
      </c>
      <c r="E6830" s="11" t="s">
        <v>2830</v>
      </c>
      <c r="F6830" s="4">
        <v>1000</v>
      </c>
      <c r="G6830" s="3">
        <v>2004</v>
      </c>
      <c r="H6830" s="3" t="s">
        <v>21</v>
      </c>
      <c r="I6830" s="12" t="s">
        <v>4162</v>
      </c>
      <c r="J6830" s="3">
        <v>122</v>
      </c>
      <c r="K6830" s="3" t="str">
        <f>IF(VLOOKUP(D6830,'Resources Final'!A:C,3,FALSE)=0,"",VLOOKUP(D6830,'Resources Final'!A:C,3,FALSE))</f>
        <v>Y</v>
      </c>
      <c r="L6830" s="3" t="str">
        <f>IF(VLOOKUP(D6830,'Resources Final'!A:D,4,FALSE)=0,"",VLOOKUP(D6830,'Resources Final'!A:D,4,FALSE))</f>
        <v/>
      </c>
      <c r="M6830" s="3" t="str">
        <f>IF(VLOOKUP(D6830,'Resources Final'!A:E,5,FALSE)=0,"",VLOOKUP(D6830,'Resources Final'!A:E,5,FALSE))</f>
        <v/>
      </c>
      <c r="N6830" s="7" t="str">
        <f>IF(VLOOKUP(D6830,'Resources Final'!A:F,6,FALSE)=0,"",VLOOKUP(D6830,'Resources Final'!A:F,6,FALSE))</f>
        <v/>
      </c>
      <c r="O6830" s="3" t="str">
        <f>IF(VLOOKUP(D6830,'Resources Final'!A:G,7,FALSE)=0,"",VLOOKUP(D6830,'Resources Final'!A:G,7,FALSE))</f>
        <v/>
      </c>
    </row>
    <row r="6831" spans="1:15" x14ac:dyDescent="0.2">
      <c r="A6831" s="11">
        <v>990</v>
      </c>
      <c r="B6831" s="11" t="str">
        <f t="shared" si="121"/>
        <v>Fred C. and Mary R. Koch Foundation_Perez, Lisbet20041000</v>
      </c>
      <c r="C6831" s="11" t="s">
        <v>4161</v>
      </c>
      <c r="D6831" s="11" t="s">
        <v>2838</v>
      </c>
      <c r="E6831" s="11" t="s">
        <v>2838</v>
      </c>
      <c r="F6831" s="4">
        <v>1000</v>
      </c>
      <c r="G6831" s="3">
        <v>2004</v>
      </c>
      <c r="H6831" s="3" t="s">
        <v>21</v>
      </c>
      <c r="I6831" s="12" t="s">
        <v>4162</v>
      </c>
      <c r="J6831" s="3">
        <v>123</v>
      </c>
      <c r="K6831" s="3" t="str">
        <f>IF(VLOOKUP(D6831,'Resources Final'!A:C,3,FALSE)=0,"",VLOOKUP(D6831,'Resources Final'!A:C,3,FALSE))</f>
        <v>Y</v>
      </c>
      <c r="L6831" s="3" t="str">
        <f>IF(VLOOKUP(D6831,'Resources Final'!A:D,4,FALSE)=0,"",VLOOKUP(D6831,'Resources Final'!A:D,4,FALSE))</f>
        <v/>
      </c>
      <c r="M6831" s="3" t="str">
        <f>IF(VLOOKUP(D6831,'Resources Final'!A:E,5,FALSE)=0,"",VLOOKUP(D6831,'Resources Final'!A:E,5,FALSE))</f>
        <v/>
      </c>
      <c r="N6831" s="7" t="str">
        <f>IF(VLOOKUP(D6831,'Resources Final'!A:F,6,FALSE)=0,"",VLOOKUP(D6831,'Resources Final'!A:F,6,FALSE))</f>
        <v/>
      </c>
      <c r="O6831" s="3" t="str">
        <f>IF(VLOOKUP(D6831,'Resources Final'!A:G,7,FALSE)=0,"",VLOOKUP(D6831,'Resources Final'!A:G,7,FALSE))</f>
        <v/>
      </c>
    </row>
    <row r="6832" spans="1:15" x14ac:dyDescent="0.2">
      <c r="A6832" s="11">
        <v>990</v>
      </c>
      <c r="B6832" s="11" t="str">
        <f t="shared" si="121"/>
        <v>Fred C. and Mary R. Koch Foundation_Pinaire, Andrew20041000</v>
      </c>
      <c r="C6832" s="11" t="s">
        <v>4161</v>
      </c>
      <c r="D6832" s="11" t="s">
        <v>2858</v>
      </c>
      <c r="E6832" s="11" t="s">
        <v>2858</v>
      </c>
      <c r="F6832" s="4">
        <v>1000</v>
      </c>
      <c r="G6832" s="3">
        <v>2004</v>
      </c>
      <c r="H6832" s="3" t="s">
        <v>21</v>
      </c>
      <c r="I6832" s="12" t="s">
        <v>4162</v>
      </c>
      <c r="J6832" s="3">
        <v>124</v>
      </c>
      <c r="K6832" s="3" t="str">
        <f>IF(VLOOKUP(D6832,'Resources Final'!A:C,3,FALSE)=0,"",VLOOKUP(D6832,'Resources Final'!A:C,3,FALSE))</f>
        <v>Y</v>
      </c>
      <c r="L6832" s="3" t="str">
        <f>IF(VLOOKUP(D6832,'Resources Final'!A:D,4,FALSE)=0,"",VLOOKUP(D6832,'Resources Final'!A:D,4,FALSE))</f>
        <v/>
      </c>
      <c r="M6832" s="3" t="str">
        <f>IF(VLOOKUP(D6832,'Resources Final'!A:E,5,FALSE)=0,"",VLOOKUP(D6832,'Resources Final'!A:E,5,FALSE))</f>
        <v/>
      </c>
      <c r="N6832" s="7" t="str">
        <f>IF(VLOOKUP(D6832,'Resources Final'!A:F,6,FALSE)=0,"",VLOOKUP(D6832,'Resources Final'!A:F,6,FALSE))</f>
        <v/>
      </c>
      <c r="O6832" s="3" t="str">
        <f>IF(VLOOKUP(D6832,'Resources Final'!A:G,7,FALSE)=0,"",VLOOKUP(D6832,'Resources Final'!A:G,7,FALSE))</f>
        <v/>
      </c>
    </row>
    <row r="6833" spans="1:15" x14ac:dyDescent="0.2">
      <c r="A6833" s="11">
        <v>990</v>
      </c>
      <c r="B6833" s="11" t="str">
        <f t="shared" si="121"/>
        <v>Fred C. and Mary R. Koch Foundation_Rader, Katie20041000</v>
      </c>
      <c r="C6833" s="11" t="s">
        <v>4161</v>
      </c>
      <c r="D6833" s="11" t="s">
        <v>2969</v>
      </c>
      <c r="E6833" s="11" t="s">
        <v>2969</v>
      </c>
      <c r="F6833" s="4">
        <v>1000</v>
      </c>
      <c r="G6833" s="3">
        <v>2004</v>
      </c>
      <c r="H6833" s="3" t="s">
        <v>21</v>
      </c>
      <c r="I6833" s="12" t="s">
        <v>4162</v>
      </c>
      <c r="J6833" s="3">
        <v>125</v>
      </c>
      <c r="K6833" s="3" t="str">
        <f>IF(VLOOKUP(D6833,'Resources Final'!A:C,3,FALSE)=0,"",VLOOKUP(D6833,'Resources Final'!A:C,3,FALSE))</f>
        <v>Y</v>
      </c>
      <c r="L6833" s="3" t="str">
        <f>IF(VLOOKUP(D6833,'Resources Final'!A:D,4,FALSE)=0,"",VLOOKUP(D6833,'Resources Final'!A:D,4,FALSE))</f>
        <v/>
      </c>
      <c r="M6833" s="3" t="str">
        <f>IF(VLOOKUP(D6833,'Resources Final'!A:E,5,FALSE)=0,"",VLOOKUP(D6833,'Resources Final'!A:E,5,FALSE))</f>
        <v/>
      </c>
      <c r="N6833" s="7" t="str">
        <f>IF(VLOOKUP(D6833,'Resources Final'!A:F,6,FALSE)=0,"",VLOOKUP(D6833,'Resources Final'!A:F,6,FALSE))</f>
        <v/>
      </c>
      <c r="O6833" s="3" t="str">
        <f>IF(VLOOKUP(D6833,'Resources Final'!A:G,7,FALSE)=0,"",VLOOKUP(D6833,'Resources Final'!A:G,7,FALSE))</f>
        <v/>
      </c>
    </row>
    <row r="6834" spans="1:15" x14ac:dyDescent="0.2">
      <c r="A6834" s="11">
        <v>990</v>
      </c>
      <c r="B6834" s="11" t="str">
        <f t="shared" si="121"/>
        <v>Fred C. and Mary R. Koch Foundation_Rethwisch, Alison20041000</v>
      </c>
      <c r="C6834" s="11" t="s">
        <v>4161</v>
      </c>
      <c r="D6834" s="11" t="s">
        <v>3046</v>
      </c>
      <c r="E6834" s="11" t="s">
        <v>3046</v>
      </c>
      <c r="F6834" s="4">
        <v>1000</v>
      </c>
      <c r="G6834" s="3">
        <v>2004</v>
      </c>
      <c r="H6834" s="3" t="s">
        <v>21</v>
      </c>
      <c r="I6834" s="12" t="s">
        <v>4162</v>
      </c>
      <c r="J6834" s="3">
        <v>126</v>
      </c>
      <c r="K6834" s="3" t="str">
        <f>IF(VLOOKUP(D6834,'Resources Final'!A:C,3,FALSE)=0,"",VLOOKUP(D6834,'Resources Final'!A:C,3,FALSE))</f>
        <v>Y</v>
      </c>
      <c r="L6834" s="3" t="str">
        <f>IF(VLOOKUP(D6834,'Resources Final'!A:D,4,FALSE)=0,"",VLOOKUP(D6834,'Resources Final'!A:D,4,FALSE))</f>
        <v/>
      </c>
      <c r="M6834" s="3" t="str">
        <f>IF(VLOOKUP(D6834,'Resources Final'!A:E,5,FALSE)=0,"",VLOOKUP(D6834,'Resources Final'!A:E,5,FALSE))</f>
        <v/>
      </c>
      <c r="N6834" s="7" t="str">
        <f>IF(VLOOKUP(D6834,'Resources Final'!A:F,6,FALSE)=0,"",VLOOKUP(D6834,'Resources Final'!A:F,6,FALSE))</f>
        <v/>
      </c>
      <c r="O6834" s="3" t="str">
        <f>IF(VLOOKUP(D6834,'Resources Final'!A:G,7,FALSE)=0,"",VLOOKUP(D6834,'Resources Final'!A:G,7,FALSE))</f>
        <v/>
      </c>
    </row>
    <row r="6835" spans="1:15" x14ac:dyDescent="0.2">
      <c r="A6835" s="11">
        <v>990</v>
      </c>
      <c r="B6835" s="11" t="str">
        <f t="shared" si="121"/>
        <v>Fred C. and Mary R. Koch Foundation_Rethwisch, Bryce20041000</v>
      </c>
      <c r="C6835" s="11" t="s">
        <v>4161</v>
      </c>
      <c r="D6835" s="11" t="s">
        <v>3047</v>
      </c>
      <c r="E6835" s="11" t="s">
        <v>3047</v>
      </c>
      <c r="F6835" s="4">
        <v>1000</v>
      </c>
      <c r="G6835" s="3">
        <v>2004</v>
      </c>
      <c r="H6835" s="3" t="s">
        <v>21</v>
      </c>
      <c r="I6835" s="12" t="s">
        <v>4162</v>
      </c>
      <c r="J6835" s="3">
        <v>127</v>
      </c>
      <c r="K6835" s="3" t="str">
        <f>IF(VLOOKUP(D6835,'Resources Final'!A:C,3,FALSE)=0,"",VLOOKUP(D6835,'Resources Final'!A:C,3,FALSE))</f>
        <v>Y</v>
      </c>
      <c r="L6835" s="3" t="str">
        <f>IF(VLOOKUP(D6835,'Resources Final'!A:D,4,FALSE)=0,"",VLOOKUP(D6835,'Resources Final'!A:D,4,FALSE))</f>
        <v/>
      </c>
      <c r="M6835" s="3" t="str">
        <f>IF(VLOOKUP(D6835,'Resources Final'!A:E,5,FALSE)=0,"",VLOOKUP(D6835,'Resources Final'!A:E,5,FALSE))</f>
        <v/>
      </c>
      <c r="N6835" s="7" t="str">
        <f>IF(VLOOKUP(D6835,'Resources Final'!A:F,6,FALSE)=0,"",VLOOKUP(D6835,'Resources Final'!A:F,6,FALSE))</f>
        <v/>
      </c>
      <c r="O6835" s="3" t="str">
        <f>IF(VLOOKUP(D6835,'Resources Final'!A:G,7,FALSE)=0,"",VLOOKUP(D6835,'Resources Final'!A:G,7,FALSE))</f>
        <v/>
      </c>
    </row>
    <row r="6836" spans="1:15" x14ac:dyDescent="0.2">
      <c r="A6836" s="11">
        <v>990</v>
      </c>
      <c r="B6836" s="11" t="str">
        <f t="shared" si="121"/>
        <v>Fred C. and Mary R. Koch Foundation_Robison, Jessica20041000</v>
      </c>
      <c r="C6836" s="11" t="s">
        <v>4161</v>
      </c>
      <c r="D6836" s="11" t="s">
        <v>3088</v>
      </c>
      <c r="E6836" s="11" t="s">
        <v>3088</v>
      </c>
      <c r="F6836" s="4">
        <v>1000</v>
      </c>
      <c r="G6836" s="3">
        <v>2004</v>
      </c>
      <c r="H6836" s="3" t="s">
        <v>21</v>
      </c>
      <c r="I6836" s="12" t="s">
        <v>4162</v>
      </c>
      <c r="J6836" s="3">
        <v>128</v>
      </c>
      <c r="K6836" s="3" t="str">
        <f>IF(VLOOKUP(D6836,'Resources Final'!A:C,3,FALSE)=0,"",VLOOKUP(D6836,'Resources Final'!A:C,3,FALSE))</f>
        <v>Y</v>
      </c>
      <c r="L6836" s="3" t="str">
        <f>IF(VLOOKUP(D6836,'Resources Final'!A:D,4,FALSE)=0,"",VLOOKUP(D6836,'Resources Final'!A:D,4,FALSE))</f>
        <v/>
      </c>
      <c r="M6836" s="3" t="str">
        <f>IF(VLOOKUP(D6836,'Resources Final'!A:E,5,FALSE)=0,"",VLOOKUP(D6836,'Resources Final'!A:E,5,FALSE))</f>
        <v/>
      </c>
      <c r="N6836" s="7" t="str">
        <f>IF(VLOOKUP(D6836,'Resources Final'!A:F,6,FALSE)=0,"",VLOOKUP(D6836,'Resources Final'!A:F,6,FALSE))</f>
        <v/>
      </c>
      <c r="O6836" s="3" t="str">
        <f>IF(VLOOKUP(D6836,'Resources Final'!A:G,7,FALSE)=0,"",VLOOKUP(D6836,'Resources Final'!A:G,7,FALSE))</f>
        <v/>
      </c>
    </row>
    <row r="6837" spans="1:15" x14ac:dyDescent="0.2">
      <c r="A6837" s="11">
        <v>990</v>
      </c>
      <c r="B6837" s="11" t="str">
        <f t="shared" si="121"/>
        <v>Fred C. and Mary R. Koch Foundation_Robles, Francisco20041000</v>
      </c>
      <c r="C6837" s="11" t="s">
        <v>4161</v>
      </c>
      <c r="D6837" s="11" t="s">
        <v>3089</v>
      </c>
      <c r="E6837" s="11" t="s">
        <v>3089</v>
      </c>
      <c r="F6837" s="4">
        <v>1000</v>
      </c>
      <c r="G6837" s="3">
        <v>2004</v>
      </c>
      <c r="H6837" s="3" t="s">
        <v>21</v>
      </c>
      <c r="I6837" s="12" t="s">
        <v>4162</v>
      </c>
      <c r="J6837" s="3">
        <v>129</v>
      </c>
      <c r="K6837" s="3" t="str">
        <f>IF(VLOOKUP(D6837,'Resources Final'!A:C,3,FALSE)=0,"",VLOOKUP(D6837,'Resources Final'!A:C,3,FALSE))</f>
        <v>Y</v>
      </c>
      <c r="L6837" s="3" t="str">
        <f>IF(VLOOKUP(D6837,'Resources Final'!A:D,4,FALSE)=0,"",VLOOKUP(D6837,'Resources Final'!A:D,4,FALSE))</f>
        <v/>
      </c>
      <c r="M6837" s="3" t="str">
        <f>IF(VLOOKUP(D6837,'Resources Final'!A:E,5,FALSE)=0,"",VLOOKUP(D6837,'Resources Final'!A:E,5,FALSE))</f>
        <v/>
      </c>
      <c r="N6837" s="7" t="str">
        <f>IF(VLOOKUP(D6837,'Resources Final'!A:F,6,FALSE)=0,"",VLOOKUP(D6837,'Resources Final'!A:F,6,FALSE))</f>
        <v/>
      </c>
      <c r="O6837" s="3" t="str">
        <f>IF(VLOOKUP(D6837,'Resources Final'!A:G,7,FALSE)=0,"",VLOOKUP(D6837,'Resources Final'!A:G,7,FALSE))</f>
        <v/>
      </c>
    </row>
    <row r="6838" spans="1:15" x14ac:dyDescent="0.2">
      <c r="A6838" s="11">
        <v>990</v>
      </c>
      <c r="B6838" s="11" t="str">
        <f t="shared" si="121"/>
        <v>Fred C. and Mary R. Koch Foundation_Rodriguez, III, Martin20041000</v>
      </c>
      <c r="C6838" s="11" t="s">
        <v>4161</v>
      </c>
      <c r="D6838" s="11" t="s">
        <v>3100</v>
      </c>
      <c r="E6838" s="11" t="s">
        <v>3100</v>
      </c>
      <c r="F6838" s="4">
        <v>1000</v>
      </c>
      <c r="G6838" s="3">
        <v>2004</v>
      </c>
      <c r="H6838" s="3" t="s">
        <v>21</v>
      </c>
      <c r="I6838" s="12" t="s">
        <v>4162</v>
      </c>
      <c r="J6838" s="3">
        <v>130</v>
      </c>
      <c r="K6838" s="3" t="str">
        <f>IF(VLOOKUP(D6838,'Resources Final'!A:C,3,FALSE)=0,"",VLOOKUP(D6838,'Resources Final'!A:C,3,FALSE))</f>
        <v>Y</v>
      </c>
      <c r="L6838" s="3" t="str">
        <f>IF(VLOOKUP(D6838,'Resources Final'!A:D,4,FALSE)=0,"",VLOOKUP(D6838,'Resources Final'!A:D,4,FALSE))</f>
        <v/>
      </c>
      <c r="M6838" s="3" t="str">
        <f>IF(VLOOKUP(D6838,'Resources Final'!A:E,5,FALSE)=0,"",VLOOKUP(D6838,'Resources Final'!A:E,5,FALSE))</f>
        <v/>
      </c>
      <c r="N6838" s="7" t="str">
        <f>IF(VLOOKUP(D6838,'Resources Final'!A:F,6,FALSE)=0,"",VLOOKUP(D6838,'Resources Final'!A:F,6,FALSE))</f>
        <v/>
      </c>
      <c r="O6838" s="3" t="str">
        <f>IF(VLOOKUP(D6838,'Resources Final'!A:G,7,FALSE)=0,"",VLOOKUP(D6838,'Resources Final'!A:G,7,FALSE))</f>
        <v/>
      </c>
    </row>
    <row r="6839" spans="1:15" x14ac:dyDescent="0.2">
      <c r="A6839" s="11">
        <v>990</v>
      </c>
      <c r="B6839" s="11" t="str">
        <f t="shared" si="121"/>
        <v>Fred C. and Mary R. Koch Foundation_Rogers, Jeremy20041000</v>
      </c>
      <c r="C6839" s="11" t="s">
        <v>4161</v>
      </c>
      <c r="D6839" s="11" t="s">
        <v>3106</v>
      </c>
      <c r="E6839" s="11" t="s">
        <v>3106</v>
      </c>
      <c r="F6839" s="4">
        <v>1000</v>
      </c>
      <c r="G6839" s="3">
        <v>2004</v>
      </c>
      <c r="H6839" s="3" t="s">
        <v>21</v>
      </c>
      <c r="I6839" s="12" t="s">
        <v>4162</v>
      </c>
      <c r="J6839" s="3">
        <v>131</v>
      </c>
      <c r="K6839" s="3" t="str">
        <f>IF(VLOOKUP(D6839,'Resources Final'!A:C,3,FALSE)=0,"",VLOOKUP(D6839,'Resources Final'!A:C,3,FALSE))</f>
        <v>Y</v>
      </c>
      <c r="L6839" s="3" t="str">
        <f>IF(VLOOKUP(D6839,'Resources Final'!A:D,4,FALSE)=0,"",VLOOKUP(D6839,'Resources Final'!A:D,4,FALSE))</f>
        <v/>
      </c>
      <c r="M6839" s="3" t="str">
        <f>IF(VLOOKUP(D6839,'Resources Final'!A:E,5,FALSE)=0,"",VLOOKUP(D6839,'Resources Final'!A:E,5,FALSE))</f>
        <v/>
      </c>
      <c r="N6839" s="7" t="str">
        <f>IF(VLOOKUP(D6839,'Resources Final'!A:F,6,FALSE)=0,"",VLOOKUP(D6839,'Resources Final'!A:F,6,FALSE))</f>
        <v/>
      </c>
      <c r="O6839" s="3" t="str">
        <f>IF(VLOOKUP(D6839,'Resources Final'!A:G,7,FALSE)=0,"",VLOOKUP(D6839,'Resources Final'!A:G,7,FALSE))</f>
        <v/>
      </c>
    </row>
    <row r="6840" spans="1:15" x14ac:dyDescent="0.2">
      <c r="A6840" s="11">
        <v>990</v>
      </c>
      <c r="B6840" s="11" t="str">
        <f t="shared" si="121"/>
        <v>Fred C. and Mary R. Koch Foundation_Rowlett, Christopher20041000</v>
      </c>
      <c r="C6840" s="11" t="s">
        <v>4161</v>
      </c>
      <c r="D6840" s="11" t="s">
        <v>3127</v>
      </c>
      <c r="E6840" s="11" t="s">
        <v>3127</v>
      </c>
      <c r="F6840" s="4">
        <v>1000</v>
      </c>
      <c r="G6840" s="3">
        <v>2004</v>
      </c>
      <c r="H6840" s="3" t="s">
        <v>21</v>
      </c>
      <c r="I6840" s="12" t="s">
        <v>4162</v>
      </c>
      <c r="J6840" s="3">
        <v>132</v>
      </c>
      <c r="K6840" s="3" t="str">
        <f>IF(VLOOKUP(D6840,'Resources Final'!A:C,3,FALSE)=0,"",VLOOKUP(D6840,'Resources Final'!A:C,3,FALSE))</f>
        <v>Y</v>
      </c>
      <c r="L6840" s="3" t="str">
        <f>IF(VLOOKUP(D6840,'Resources Final'!A:D,4,FALSE)=0,"",VLOOKUP(D6840,'Resources Final'!A:D,4,FALSE))</f>
        <v/>
      </c>
      <c r="M6840" s="3" t="str">
        <f>IF(VLOOKUP(D6840,'Resources Final'!A:E,5,FALSE)=0,"",VLOOKUP(D6840,'Resources Final'!A:E,5,FALSE))</f>
        <v/>
      </c>
      <c r="N6840" s="7" t="str">
        <f>IF(VLOOKUP(D6840,'Resources Final'!A:F,6,FALSE)=0,"",VLOOKUP(D6840,'Resources Final'!A:F,6,FALSE))</f>
        <v/>
      </c>
      <c r="O6840" s="3" t="str">
        <f>IF(VLOOKUP(D6840,'Resources Final'!A:G,7,FALSE)=0,"",VLOOKUP(D6840,'Resources Final'!A:G,7,FALSE))</f>
        <v/>
      </c>
    </row>
    <row r="6841" spans="1:15" x14ac:dyDescent="0.2">
      <c r="A6841" s="11">
        <v>990</v>
      </c>
      <c r="B6841" s="11" t="str">
        <f t="shared" si="121"/>
        <v>Fred C. and Mary R. Koch Foundation_Ryans, Camille20041000</v>
      </c>
      <c r="C6841" s="11" t="s">
        <v>4161</v>
      </c>
      <c r="D6841" s="11" t="s">
        <v>3157</v>
      </c>
      <c r="E6841" s="11" t="s">
        <v>3157</v>
      </c>
      <c r="F6841" s="4">
        <v>1000</v>
      </c>
      <c r="G6841" s="3">
        <v>2004</v>
      </c>
      <c r="H6841" s="3" t="s">
        <v>21</v>
      </c>
      <c r="I6841" s="12" t="s">
        <v>4162</v>
      </c>
      <c r="J6841" s="3">
        <v>133</v>
      </c>
      <c r="K6841" s="3" t="str">
        <f>IF(VLOOKUP(D6841,'Resources Final'!A:C,3,FALSE)=0,"",VLOOKUP(D6841,'Resources Final'!A:C,3,FALSE))</f>
        <v>Y</v>
      </c>
      <c r="L6841" s="3" t="str">
        <f>IF(VLOOKUP(D6841,'Resources Final'!A:D,4,FALSE)=0,"",VLOOKUP(D6841,'Resources Final'!A:D,4,FALSE))</f>
        <v/>
      </c>
      <c r="M6841" s="3" t="str">
        <f>IF(VLOOKUP(D6841,'Resources Final'!A:E,5,FALSE)=0,"",VLOOKUP(D6841,'Resources Final'!A:E,5,FALSE))</f>
        <v/>
      </c>
      <c r="N6841" s="7" t="str">
        <f>IF(VLOOKUP(D6841,'Resources Final'!A:F,6,FALSE)=0,"",VLOOKUP(D6841,'Resources Final'!A:F,6,FALSE))</f>
        <v/>
      </c>
      <c r="O6841" s="3" t="str">
        <f>IF(VLOOKUP(D6841,'Resources Final'!A:G,7,FALSE)=0,"",VLOOKUP(D6841,'Resources Final'!A:G,7,FALSE))</f>
        <v/>
      </c>
    </row>
    <row r="6842" spans="1:15" x14ac:dyDescent="0.2">
      <c r="A6842" s="11">
        <v>990</v>
      </c>
      <c r="B6842" s="11" t="str">
        <f t="shared" si="121"/>
        <v>Fred C. and Mary R. Koch Foundation_Sanders, Christine20041000</v>
      </c>
      <c r="C6842" s="11" t="s">
        <v>4161</v>
      </c>
      <c r="D6842" s="11" t="s">
        <v>3227</v>
      </c>
      <c r="E6842" s="11" t="s">
        <v>3227</v>
      </c>
      <c r="F6842" s="4">
        <v>1000</v>
      </c>
      <c r="G6842" s="3">
        <v>2004</v>
      </c>
      <c r="H6842" s="3" t="s">
        <v>21</v>
      </c>
      <c r="I6842" s="12" t="s">
        <v>4162</v>
      </c>
      <c r="J6842" s="3">
        <v>134</v>
      </c>
      <c r="K6842" s="3" t="str">
        <f>IF(VLOOKUP(D6842,'Resources Final'!A:C,3,FALSE)=0,"",VLOOKUP(D6842,'Resources Final'!A:C,3,FALSE))</f>
        <v>Y</v>
      </c>
      <c r="L6842" s="3" t="str">
        <f>IF(VLOOKUP(D6842,'Resources Final'!A:D,4,FALSE)=0,"",VLOOKUP(D6842,'Resources Final'!A:D,4,FALSE))</f>
        <v/>
      </c>
      <c r="M6842" s="3" t="str">
        <f>IF(VLOOKUP(D6842,'Resources Final'!A:E,5,FALSE)=0,"",VLOOKUP(D6842,'Resources Final'!A:E,5,FALSE))</f>
        <v/>
      </c>
      <c r="N6842" s="7" t="str">
        <f>IF(VLOOKUP(D6842,'Resources Final'!A:F,6,FALSE)=0,"",VLOOKUP(D6842,'Resources Final'!A:F,6,FALSE))</f>
        <v/>
      </c>
      <c r="O6842" s="3" t="str">
        <f>IF(VLOOKUP(D6842,'Resources Final'!A:G,7,FALSE)=0,"",VLOOKUP(D6842,'Resources Final'!A:G,7,FALSE))</f>
        <v/>
      </c>
    </row>
    <row r="6843" spans="1:15" x14ac:dyDescent="0.2">
      <c r="A6843" s="11">
        <v>990</v>
      </c>
      <c r="B6843" s="11" t="str">
        <f t="shared" si="121"/>
        <v>Fred C. and Mary R. Koch Foundation_Sanford, Audrey20041000</v>
      </c>
      <c r="C6843" s="11" t="s">
        <v>4161</v>
      </c>
      <c r="D6843" s="11" t="s">
        <v>3229</v>
      </c>
      <c r="E6843" s="11" t="s">
        <v>3229</v>
      </c>
      <c r="F6843" s="4">
        <v>1000</v>
      </c>
      <c r="G6843" s="3">
        <v>2004</v>
      </c>
      <c r="H6843" s="3" t="s">
        <v>21</v>
      </c>
      <c r="I6843" s="12" t="s">
        <v>4162</v>
      </c>
      <c r="J6843" s="3">
        <v>135</v>
      </c>
      <c r="K6843" s="3" t="str">
        <f>IF(VLOOKUP(D6843,'Resources Final'!A:C,3,FALSE)=0,"",VLOOKUP(D6843,'Resources Final'!A:C,3,FALSE))</f>
        <v>Y</v>
      </c>
      <c r="L6843" s="3" t="str">
        <f>IF(VLOOKUP(D6843,'Resources Final'!A:D,4,FALSE)=0,"",VLOOKUP(D6843,'Resources Final'!A:D,4,FALSE))</f>
        <v/>
      </c>
      <c r="M6843" s="3" t="str">
        <f>IF(VLOOKUP(D6843,'Resources Final'!A:E,5,FALSE)=0,"",VLOOKUP(D6843,'Resources Final'!A:E,5,FALSE))</f>
        <v/>
      </c>
      <c r="N6843" s="7" t="str">
        <f>IF(VLOOKUP(D6843,'Resources Final'!A:F,6,FALSE)=0,"",VLOOKUP(D6843,'Resources Final'!A:F,6,FALSE))</f>
        <v/>
      </c>
      <c r="O6843" s="3" t="str">
        <f>IF(VLOOKUP(D6843,'Resources Final'!A:G,7,FALSE)=0,"",VLOOKUP(D6843,'Resources Final'!A:G,7,FALSE))</f>
        <v/>
      </c>
    </row>
    <row r="6844" spans="1:15" x14ac:dyDescent="0.2">
      <c r="A6844" s="11">
        <v>990</v>
      </c>
      <c r="B6844" s="11" t="str">
        <f t="shared" si="121"/>
        <v>Fred C. and Mary R. Koch Foundation_Sederstein, Brent20041000</v>
      </c>
      <c r="C6844" s="11" t="s">
        <v>4161</v>
      </c>
      <c r="D6844" s="11" t="s">
        <v>3275</v>
      </c>
      <c r="E6844" s="11" t="s">
        <v>3275</v>
      </c>
      <c r="F6844" s="4">
        <v>1000</v>
      </c>
      <c r="G6844" s="3">
        <v>2004</v>
      </c>
      <c r="H6844" s="3" t="s">
        <v>21</v>
      </c>
      <c r="I6844" s="12" t="s">
        <v>4162</v>
      </c>
      <c r="J6844" s="3">
        <v>136</v>
      </c>
      <c r="K6844" s="3" t="str">
        <f>IF(VLOOKUP(D6844,'Resources Final'!A:C,3,FALSE)=0,"",VLOOKUP(D6844,'Resources Final'!A:C,3,FALSE))</f>
        <v>Y</v>
      </c>
      <c r="L6844" s="3" t="str">
        <f>IF(VLOOKUP(D6844,'Resources Final'!A:D,4,FALSE)=0,"",VLOOKUP(D6844,'Resources Final'!A:D,4,FALSE))</f>
        <v/>
      </c>
      <c r="M6844" s="3" t="str">
        <f>IF(VLOOKUP(D6844,'Resources Final'!A:E,5,FALSE)=0,"",VLOOKUP(D6844,'Resources Final'!A:E,5,FALSE))</f>
        <v/>
      </c>
      <c r="N6844" s="7" t="str">
        <f>IF(VLOOKUP(D6844,'Resources Final'!A:F,6,FALSE)=0,"",VLOOKUP(D6844,'Resources Final'!A:F,6,FALSE))</f>
        <v/>
      </c>
      <c r="O6844" s="3" t="str">
        <f>IF(VLOOKUP(D6844,'Resources Final'!A:G,7,FALSE)=0,"",VLOOKUP(D6844,'Resources Final'!A:G,7,FALSE))</f>
        <v/>
      </c>
    </row>
    <row r="6845" spans="1:15" x14ac:dyDescent="0.2">
      <c r="A6845" s="11">
        <v>990</v>
      </c>
      <c r="B6845" s="11" t="str">
        <f t="shared" si="121"/>
        <v>Fred C. and Mary R. Koch Foundation_Seed, Stephen20041000</v>
      </c>
      <c r="C6845" s="11" t="s">
        <v>4161</v>
      </c>
      <c r="D6845" s="11" t="s">
        <v>3277</v>
      </c>
      <c r="E6845" s="11" t="s">
        <v>3277</v>
      </c>
      <c r="F6845" s="4">
        <v>1000</v>
      </c>
      <c r="G6845" s="3">
        <v>2004</v>
      </c>
      <c r="H6845" s="3" t="s">
        <v>21</v>
      </c>
      <c r="I6845" s="12" t="s">
        <v>4162</v>
      </c>
      <c r="J6845" s="3">
        <v>137</v>
      </c>
      <c r="K6845" s="3" t="str">
        <f>IF(VLOOKUP(D6845,'Resources Final'!A:C,3,FALSE)=0,"",VLOOKUP(D6845,'Resources Final'!A:C,3,FALSE))</f>
        <v>Y</v>
      </c>
      <c r="L6845" s="3" t="str">
        <f>IF(VLOOKUP(D6845,'Resources Final'!A:D,4,FALSE)=0,"",VLOOKUP(D6845,'Resources Final'!A:D,4,FALSE))</f>
        <v/>
      </c>
      <c r="M6845" s="3" t="str">
        <f>IF(VLOOKUP(D6845,'Resources Final'!A:E,5,FALSE)=0,"",VLOOKUP(D6845,'Resources Final'!A:E,5,FALSE))</f>
        <v/>
      </c>
      <c r="N6845" s="7" t="str">
        <f>IF(VLOOKUP(D6845,'Resources Final'!A:F,6,FALSE)=0,"",VLOOKUP(D6845,'Resources Final'!A:F,6,FALSE))</f>
        <v/>
      </c>
      <c r="O6845" s="3" t="str">
        <f>IF(VLOOKUP(D6845,'Resources Final'!A:G,7,FALSE)=0,"",VLOOKUP(D6845,'Resources Final'!A:G,7,FALSE))</f>
        <v/>
      </c>
    </row>
    <row r="6846" spans="1:15" x14ac:dyDescent="0.2">
      <c r="A6846" s="11">
        <v>990</v>
      </c>
      <c r="B6846" s="11" t="str">
        <f t="shared" si="121"/>
        <v>Fred C. and Mary R. Koch Foundation_Shaad, Jason20041000</v>
      </c>
      <c r="C6846" s="11" t="s">
        <v>4161</v>
      </c>
      <c r="D6846" s="11" t="s">
        <v>3288</v>
      </c>
      <c r="E6846" s="11" t="s">
        <v>3288</v>
      </c>
      <c r="F6846" s="4">
        <v>1000</v>
      </c>
      <c r="G6846" s="3">
        <v>2004</v>
      </c>
      <c r="H6846" s="3" t="s">
        <v>21</v>
      </c>
      <c r="I6846" s="12" t="s">
        <v>4162</v>
      </c>
      <c r="J6846" s="3">
        <v>138</v>
      </c>
      <c r="K6846" s="3" t="str">
        <f>IF(VLOOKUP(D6846,'Resources Final'!A:C,3,FALSE)=0,"",VLOOKUP(D6846,'Resources Final'!A:C,3,FALSE))</f>
        <v>Y</v>
      </c>
      <c r="L6846" s="3" t="str">
        <f>IF(VLOOKUP(D6846,'Resources Final'!A:D,4,FALSE)=0,"",VLOOKUP(D6846,'Resources Final'!A:D,4,FALSE))</f>
        <v/>
      </c>
      <c r="M6846" s="3" t="str">
        <f>IF(VLOOKUP(D6846,'Resources Final'!A:E,5,FALSE)=0,"",VLOOKUP(D6846,'Resources Final'!A:E,5,FALSE))</f>
        <v/>
      </c>
      <c r="N6846" s="7" t="str">
        <f>IF(VLOOKUP(D6846,'Resources Final'!A:F,6,FALSE)=0,"",VLOOKUP(D6846,'Resources Final'!A:F,6,FALSE))</f>
        <v/>
      </c>
      <c r="O6846" s="3" t="str">
        <f>IF(VLOOKUP(D6846,'Resources Final'!A:G,7,FALSE)=0,"",VLOOKUP(D6846,'Resources Final'!A:G,7,FALSE))</f>
        <v/>
      </c>
    </row>
    <row r="6847" spans="1:15" x14ac:dyDescent="0.2">
      <c r="A6847" s="11">
        <v>990</v>
      </c>
      <c r="B6847" s="11" t="str">
        <f t="shared" si="121"/>
        <v>Fred C. and Mary R. Koch Foundation_Sheck, Karilyn20041000</v>
      </c>
      <c r="C6847" s="11" t="s">
        <v>4161</v>
      </c>
      <c r="D6847" s="11" t="s">
        <v>3297</v>
      </c>
      <c r="E6847" s="11" t="s">
        <v>3297</v>
      </c>
      <c r="F6847" s="4">
        <v>1000</v>
      </c>
      <c r="G6847" s="3">
        <v>2004</v>
      </c>
      <c r="H6847" s="3" t="s">
        <v>21</v>
      </c>
      <c r="I6847" s="12" t="s">
        <v>4162</v>
      </c>
      <c r="J6847" s="3">
        <v>139</v>
      </c>
      <c r="K6847" s="3" t="str">
        <f>IF(VLOOKUP(D6847,'Resources Final'!A:C,3,FALSE)=0,"",VLOOKUP(D6847,'Resources Final'!A:C,3,FALSE))</f>
        <v>Y</v>
      </c>
      <c r="L6847" s="3" t="str">
        <f>IF(VLOOKUP(D6847,'Resources Final'!A:D,4,FALSE)=0,"",VLOOKUP(D6847,'Resources Final'!A:D,4,FALSE))</f>
        <v/>
      </c>
      <c r="M6847" s="3" t="str">
        <f>IF(VLOOKUP(D6847,'Resources Final'!A:E,5,FALSE)=0,"",VLOOKUP(D6847,'Resources Final'!A:E,5,FALSE))</f>
        <v/>
      </c>
      <c r="N6847" s="7" t="str">
        <f>IF(VLOOKUP(D6847,'Resources Final'!A:F,6,FALSE)=0,"",VLOOKUP(D6847,'Resources Final'!A:F,6,FALSE))</f>
        <v/>
      </c>
      <c r="O6847" s="3" t="str">
        <f>IF(VLOOKUP(D6847,'Resources Final'!A:G,7,FALSE)=0,"",VLOOKUP(D6847,'Resources Final'!A:G,7,FALSE))</f>
        <v/>
      </c>
    </row>
    <row r="6848" spans="1:15" x14ac:dyDescent="0.2">
      <c r="A6848" s="11">
        <v>990</v>
      </c>
      <c r="B6848" s="11" t="str">
        <f t="shared" si="121"/>
        <v>Fred C. and Mary R. Koch Foundation_Sheperd, Sarah20041000</v>
      </c>
      <c r="C6848" s="11" t="s">
        <v>4161</v>
      </c>
      <c r="D6848" s="11" t="s">
        <v>3305</v>
      </c>
      <c r="E6848" s="11" t="s">
        <v>3305</v>
      </c>
      <c r="F6848" s="4">
        <v>1000</v>
      </c>
      <c r="G6848" s="3">
        <v>2004</v>
      </c>
      <c r="H6848" s="3" t="s">
        <v>21</v>
      </c>
      <c r="I6848" s="12" t="s">
        <v>4162</v>
      </c>
      <c r="J6848" s="3">
        <v>140</v>
      </c>
      <c r="K6848" s="3" t="str">
        <f>IF(VLOOKUP(D6848,'Resources Final'!A:C,3,FALSE)=0,"",VLOOKUP(D6848,'Resources Final'!A:C,3,FALSE))</f>
        <v>Y</v>
      </c>
      <c r="L6848" s="3" t="str">
        <f>IF(VLOOKUP(D6848,'Resources Final'!A:D,4,FALSE)=0,"",VLOOKUP(D6848,'Resources Final'!A:D,4,FALSE))</f>
        <v/>
      </c>
      <c r="M6848" s="3" t="str">
        <f>IF(VLOOKUP(D6848,'Resources Final'!A:E,5,FALSE)=0,"",VLOOKUP(D6848,'Resources Final'!A:E,5,FALSE))</f>
        <v/>
      </c>
      <c r="N6848" s="7" t="str">
        <f>IF(VLOOKUP(D6848,'Resources Final'!A:F,6,FALSE)=0,"",VLOOKUP(D6848,'Resources Final'!A:F,6,FALSE))</f>
        <v/>
      </c>
      <c r="O6848" s="3" t="str">
        <f>IF(VLOOKUP(D6848,'Resources Final'!A:G,7,FALSE)=0,"",VLOOKUP(D6848,'Resources Final'!A:G,7,FALSE))</f>
        <v/>
      </c>
    </row>
    <row r="6849" spans="1:15" x14ac:dyDescent="0.2">
      <c r="A6849" s="11">
        <v>990</v>
      </c>
      <c r="B6849" s="11" t="str">
        <f t="shared" si="121"/>
        <v>Fred C. and Mary R. Koch Foundation_Spencer, Julia20041000</v>
      </c>
      <c r="C6849" s="11" t="s">
        <v>4161</v>
      </c>
      <c r="D6849" s="11" t="s">
        <v>3381</v>
      </c>
      <c r="E6849" s="11" t="s">
        <v>3381</v>
      </c>
      <c r="F6849" s="4">
        <v>1000</v>
      </c>
      <c r="G6849" s="3">
        <v>2004</v>
      </c>
      <c r="H6849" s="3" t="s">
        <v>21</v>
      </c>
      <c r="I6849" s="12" t="s">
        <v>4162</v>
      </c>
      <c r="J6849" s="3">
        <v>141</v>
      </c>
      <c r="K6849" s="3" t="str">
        <f>IF(VLOOKUP(D6849,'Resources Final'!A:C,3,FALSE)=0,"",VLOOKUP(D6849,'Resources Final'!A:C,3,FALSE))</f>
        <v>Y</v>
      </c>
      <c r="L6849" s="3" t="str">
        <f>IF(VLOOKUP(D6849,'Resources Final'!A:D,4,FALSE)=0,"",VLOOKUP(D6849,'Resources Final'!A:D,4,FALSE))</f>
        <v/>
      </c>
      <c r="M6849" s="3" t="str">
        <f>IF(VLOOKUP(D6849,'Resources Final'!A:E,5,FALSE)=0,"",VLOOKUP(D6849,'Resources Final'!A:E,5,FALSE))</f>
        <v/>
      </c>
      <c r="N6849" s="7" t="str">
        <f>IF(VLOOKUP(D6849,'Resources Final'!A:F,6,FALSE)=0,"",VLOOKUP(D6849,'Resources Final'!A:F,6,FALSE))</f>
        <v/>
      </c>
      <c r="O6849" s="3" t="str">
        <f>IF(VLOOKUP(D6849,'Resources Final'!A:G,7,FALSE)=0,"",VLOOKUP(D6849,'Resources Final'!A:G,7,FALSE))</f>
        <v/>
      </c>
    </row>
    <row r="6850" spans="1:15" x14ac:dyDescent="0.2">
      <c r="A6850" s="11">
        <v>990</v>
      </c>
      <c r="B6850" s="11" t="str">
        <f t="shared" ref="B6850:B6913" si="122">C6850&amp;"_"&amp;D6850&amp;G6850&amp;F6850</f>
        <v>Fred C. and Mary R. Koch Foundation_Srikrishnan, Rajkumar20041000</v>
      </c>
      <c r="C6850" s="11" t="s">
        <v>4161</v>
      </c>
      <c r="D6850" s="11" t="s">
        <v>3392</v>
      </c>
      <c r="E6850" s="11" t="s">
        <v>3392</v>
      </c>
      <c r="F6850" s="4">
        <v>1000</v>
      </c>
      <c r="G6850" s="3">
        <v>2004</v>
      </c>
      <c r="H6850" s="3" t="s">
        <v>21</v>
      </c>
      <c r="I6850" s="12" t="s">
        <v>4162</v>
      </c>
      <c r="J6850" s="3">
        <v>142</v>
      </c>
      <c r="K6850" s="3" t="str">
        <f>IF(VLOOKUP(D6850,'Resources Final'!A:C,3,FALSE)=0,"",VLOOKUP(D6850,'Resources Final'!A:C,3,FALSE))</f>
        <v>Y</v>
      </c>
      <c r="L6850" s="3" t="str">
        <f>IF(VLOOKUP(D6850,'Resources Final'!A:D,4,FALSE)=0,"",VLOOKUP(D6850,'Resources Final'!A:D,4,FALSE))</f>
        <v/>
      </c>
      <c r="M6850" s="3" t="str">
        <f>IF(VLOOKUP(D6850,'Resources Final'!A:E,5,FALSE)=0,"",VLOOKUP(D6850,'Resources Final'!A:E,5,FALSE))</f>
        <v/>
      </c>
      <c r="N6850" s="7" t="str">
        <f>IF(VLOOKUP(D6850,'Resources Final'!A:F,6,FALSE)=0,"",VLOOKUP(D6850,'Resources Final'!A:F,6,FALSE))</f>
        <v/>
      </c>
      <c r="O6850" s="3" t="str">
        <f>IF(VLOOKUP(D6850,'Resources Final'!A:G,7,FALSE)=0,"",VLOOKUP(D6850,'Resources Final'!A:G,7,FALSE))</f>
        <v/>
      </c>
    </row>
    <row r="6851" spans="1:15" x14ac:dyDescent="0.2">
      <c r="A6851" s="11">
        <v>990</v>
      </c>
      <c r="B6851" s="11" t="str">
        <f t="shared" si="122"/>
        <v>Fred C. and Mary R. Koch Foundation_Stach, Laurie20041000</v>
      </c>
      <c r="C6851" s="11" t="s">
        <v>4161</v>
      </c>
      <c r="D6851" s="11" t="s">
        <v>3409</v>
      </c>
      <c r="E6851" s="11" t="s">
        <v>3409</v>
      </c>
      <c r="F6851" s="4">
        <v>1000</v>
      </c>
      <c r="G6851" s="3">
        <v>2004</v>
      </c>
      <c r="H6851" s="3" t="s">
        <v>21</v>
      </c>
      <c r="I6851" s="12" t="s">
        <v>4162</v>
      </c>
      <c r="J6851" s="3">
        <v>143</v>
      </c>
      <c r="K6851" s="3" t="str">
        <f>IF(VLOOKUP(D6851,'Resources Final'!A:C,3,FALSE)=0,"",VLOOKUP(D6851,'Resources Final'!A:C,3,FALSE))</f>
        <v>Y</v>
      </c>
      <c r="L6851" s="3" t="str">
        <f>IF(VLOOKUP(D6851,'Resources Final'!A:D,4,FALSE)=0,"",VLOOKUP(D6851,'Resources Final'!A:D,4,FALSE))</f>
        <v/>
      </c>
      <c r="M6851" s="3" t="str">
        <f>IF(VLOOKUP(D6851,'Resources Final'!A:E,5,FALSE)=0,"",VLOOKUP(D6851,'Resources Final'!A:E,5,FALSE))</f>
        <v/>
      </c>
      <c r="N6851" s="7" t="str">
        <f>IF(VLOOKUP(D6851,'Resources Final'!A:F,6,FALSE)=0,"",VLOOKUP(D6851,'Resources Final'!A:F,6,FALSE))</f>
        <v/>
      </c>
      <c r="O6851" s="3" t="str">
        <f>IF(VLOOKUP(D6851,'Resources Final'!A:G,7,FALSE)=0,"",VLOOKUP(D6851,'Resources Final'!A:G,7,FALSE))</f>
        <v/>
      </c>
    </row>
    <row r="6852" spans="1:15" x14ac:dyDescent="0.2">
      <c r="A6852" s="11">
        <v>990</v>
      </c>
      <c r="B6852" s="11" t="str">
        <f t="shared" si="122"/>
        <v>Fred C. and Mary R. Koch Foundation_Stephens, Alexander20041000</v>
      </c>
      <c r="C6852" s="11" t="s">
        <v>4161</v>
      </c>
      <c r="D6852" s="11" t="s">
        <v>3432</v>
      </c>
      <c r="E6852" s="11" t="s">
        <v>3432</v>
      </c>
      <c r="F6852" s="4">
        <v>1000</v>
      </c>
      <c r="G6852" s="3">
        <v>2004</v>
      </c>
      <c r="H6852" s="3" t="s">
        <v>21</v>
      </c>
      <c r="I6852" s="12" t="s">
        <v>4162</v>
      </c>
      <c r="J6852" s="3">
        <v>144</v>
      </c>
      <c r="K6852" s="3" t="str">
        <f>IF(VLOOKUP(D6852,'Resources Final'!A:C,3,FALSE)=0,"",VLOOKUP(D6852,'Resources Final'!A:C,3,FALSE))</f>
        <v>Y</v>
      </c>
      <c r="L6852" s="3" t="str">
        <f>IF(VLOOKUP(D6852,'Resources Final'!A:D,4,FALSE)=0,"",VLOOKUP(D6852,'Resources Final'!A:D,4,FALSE))</f>
        <v/>
      </c>
      <c r="M6852" s="3" t="str">
        <f>IF(VLOOKUP(D6852,'Resources Final'!A:E,5,FALSE)=0,"",VLOOKUP(D6852,'Resources Final'!A:E,5,FALSE))</f>
        <v/>
      </c>
      <c r="N6852" s="7" t="str">
        <f>IF(VLOOKUP(D6852,'Resources Final'!A:F,6,FALSE)=0,"",VLOOKUP(D6852,'Resources Final'!A:F,6,FALSE))</f>
        <v/>
      </c>
      <c r="O6852" s="3" t="str">
        <f>IF(VLOOKUP(D6852,'Resources Final'!A:G,7,FALSE)=0,"",VLOOKUP(D6852,'Resources Final'!A:G,7,FALSE))</f>
        <v/>
      </c>
    </row>
    <row r="6853" spans="1:15" x14ac:dyDescent="0.2">
      <c r="A6853" s="11">
        <v>990</v>
      </c>
      <c r="B6853" s="11" t="str">
        <f t="shared" si="122"/>
        <v>Fred C. and Mary R. Koch Foundation_Sutandar, Hollam20041000</v>
      </c>
      <c r="C6853" s="11" t="s">
        <v>4161</v>
      </c>
      <c r="D6853" s="11" t="s">
        <v>3485</v>
      </c>
      <c r="E6853" s="11" t="s">
        <v>3485</v>
      </c>
      <c r="F6853" s="4">
        <v>1000</v>
      </c>
      <c r="G6853" s="3">
        <v>2004</v>
      </c>
      <c r="H6853" s="3" t="s">
        <v>21</v>
      </c>
      <c r="I6853" s="12" t="s">
        <v>4162</v>
      </c>
      <c r="J6853" s="3">
        <v>145</v>
      </c>
      <c r="K6853" s="3" t="str">
        <f>IF(VLOOKUP(D6853,'Resources Final'!A:C,3,FALSE)=0,"",VLOOKUP(D6853,'Resources Final'!A:C,3,FALSE))</f>
        <v>Y</v>
      </c>
      <c r="L6853" s="3" t="str">
        <f>IF(VLOOKUP(D6853,'Resources Final'!A:D,4,FALSE)=0,"",VLOOKUP(D6853,'Resources Final'!A:D,4,FALSE))</f>
        <v/>
      </c>
      <c r="M6853" s="3" t="str">
        <f>IF(VLOOKUP(D6853,'Resources Final'!A:E,5,FALSE)=0,"",VLOOKUP(D6853,'Resources Final'!A:E,5,FALSE))</f>
        <v/>
      </c>
      <c r="N6853" s="7" t="str">
        <f>IF(VLOOKUP(D6853,'Resources Final'!A:F,6,FALSE)=0,"",VLOOKUP(D6853,'Resources Final'!A:F,6,FALSE))</f>
        <v/>
      </c>
      <c r="O6853" s="3" t="str">
        <f>IF(VLOOKUP(D6853,'Resources Final'!A:G,7,FALSE)=0,"",VLOOKUP(D6853,'Resources Final'!A:G,7,FALSE))</f>
        <v/>
      </c>
    </row>
    <row r="6854" spans="1:15" x14ac:dyDescent="0.2">
      <c r="A6854" s="11">
        <v>990</v>
      </c>
      <c r="B6854" s="11" t="str">
        <f t="shared" si="122"/>
        <v>Fred C. and Mary R. Koch Foundation_Sutandar, Marilyn20041000</v>
      </c>
      <c r="C6854" s="11" t="s">
        <v>4161</v>
      </c>
      <c r="D6854" s="11" t="s">
        <v>3486</v>
      </c>
      <c r="E6854" s="11" t="s">
        <v>3486</v>
      </c>
      <c r="F6854" s="4">
        <v>1000</v>
      </c>
      <c r="G6854" s="3">
        <v>2004</v>
      </c>
      <c r="H6854" s="3" t="s">
        <v>21</v>
      </c>
      <c r="I6854" s="12" t="s">
        <v>4162</v>
      </c>
      <c r="J6854" s="3">
        <v>146</v>
      </c>
      <c r="K6854" s="3" t="str">
        <f>IF(VLOOKUP(D6854,'Resources Final'!A:C,3,FALSE)=0,"",VLOOKUP(D6854,'Resources Final'!A:C,3,FALSE))</f>
        <v>Y</v>
      </c>
      <c r="L6854" s="3" t="str">
        <f>IF(VLOOKUP(D6854,'Resources Final'!A:D,4,FALSE)=0,"",VLOOKUP(D6854,'Resources Final'!A:D,4,FALSE))</f>
        <v/>
      </c>
      <c r="M6854" s="3" t="str">
        <f>IF(VLOOKUP(D6854,'Resources Final'!A:E,5,FALSE)=0,"",VLOOKUP(D6854,'Resources Final'!A:E,5,FALSE))</f>
        <v/>
      </c>
      <c r="N6854" s="7" t="str">
        <f>IF(VLOOKUP(D6854,'Resources Final'!A:F,6,FALSE)=0,"",VLOOKUP(D6854,'Resources Final'!A:F,6,FALSE))</f>
        <v/>
      </c>
      <c r="O6854" s="3" t="str">
        <f>IF(VLOOKUP(D6854,'Resources Final'!A:G,7,FALSE)=0,"",VLOOKUP(D6854,'Resources Final'!A:G,7,FALSE))</f>
        <v/>
      </c>
    </row>
    <row r="6855" spans="1:15" x14ac:dyDescent="0.2">
      <c r="A6855" s="11">
        <v>990</v>
      </c>
      <c r="B6855" s="11" t="str">
        <f t="shared" si="122"/>
        <v>Fred C. and Mary R. Koch Foundation_Tanem, Jill20041000</v>
      </c>
      <c r="C6855" s="11" t="s">
        <v>4161</v>
      </c>
      <c r="D6855" s="11" t="s">
        <v>3524</v>
      </c>
      <c r="E6855" s="11" t="s">
        <v>3524</v>
      </c>
      <c r="F6855" s="4">
        <v>1000</v>
      </c>
      <c r="G6855" s="3">
        <v>2004</v>
      </c>
      <c r="H6855" s="3" t="s">
        <v>21</v>
      </c>
      <c r="I6855" s="12" t="s">
        <v>4162</v>
      </c>
      <c r="J6855" s="3">
        <v>147</v>
      </c>
      <c r="K6855" s="3" t="str">
        <f>IF(VLOOKUP(D6855,'Resources Final'!A:C,3,FALSE)=0,"",VLOOKUP(D6855,'Resources Final'!A:C,3,FALSE))</f>
        <v>Y</v>
      </c>
      <c r="L6855" s="3" t="str">
        <f>IF(VLOOKUP(D6855,'Resources Final'!A:D,4,FALSE)=0,"",VLOOKUP(D6855,'Resources Final'!A:D,4,FALSE))</f>
        <v/>
      </c>
      <c r="M6855" s="3" t="str">
        <f>IF(VLOOKUP(D6855,'Resources Final'!A:E,5,FALSE)=0,"",VLOOKUP(D6855,'Resources Final'!A:E,5,FALSE))</f>
        <v/>
      </c>
      <c r="N6855" s="7" t="str">
        <f>IF(VLOOKUP(D6855,'Resources Final'!A:F,6,FALSE)=0,"",VLOOKUP(D6855,'Resources Final'!A:F,6,FALSE))</f>
        <v/>
      </c>
      <c r="O6855" s="3" t="str">
        <f>IF(VLOOKUP(D6855,'Resources Final'!A:G,7,FALSE)=0,"",VLOOKUP(D6855,'Resources Final'!A:G,7,FALSE))</f>
        <v/>
      </c>
    </row>
    <row r="6856" spans="1:15" x14ac:dyDescent="0.2">
      <c r="A6856" s="11">
        <v>990</v>
      </c>
      <c r="B6856" s="11" t="str">
        <f t="shared" si="122"/>
        <v>Fred C. and Mary R. Koch Foundation_Tanner, Robert20041000</v>
      </c>
      <c r="C6856" s="11" t="s">
        <v>4161</v>
      </c>
      <c r="D6856" s="11" t="s">
        <v>3525</v>
      </c>
      <c r="E6856" s="11" t="s">
        <v>3525</v>
      </c>
      <c r="F6856" s="4">
        <v>1000</v>
      </c>
      <c r="G6856" s="3">
        <v>2004</v>
      </c>
      <c r="H6856" s="3" t="s">
        <v>21</v>
      </c>
      <c r="I6856" s="12" t="s">
        <v>4162</v>
      </c>
      <c r="J6856" s="3">
        <v>148</v>
      </c>
      <c r="K6856" s="3" t="str">
        <f>IF(VLOOKUP(D6856,'Resources Final'!A:C,3,FALSE)=0,"",VLOOKUP(D6856,'Resources Final'!A:C,3,FALSE))</f>
        <v>Y</v>
      </c>
      <c r="L6856" s="3" t="str">
        <f>IF(VLOOKUP(D6856,'Resources Final'!A:D,4,FALSE)=0,"",VLOOKUP(D6856,'Resources Final'!A:D,4,FALSE))</f>
        <v/>
      </c>
      <c r="M6856" s="3" t="str">
        <f>IF(VLOOKUP(D6856,'Resources Final'!A:E,5,FALSE)=0,"",VLOOKUP(D6856,'Resources Final'!A:E,5,FALSE))</f>
        <v/>
      </c>
      <c r="N6856" s="7" t="str">
        <f>IF(VLOOKUP(D6856,'Resources Final'!A:F,6,FALSE)=0,"",VLOOKUP(D6856,'Resources Final'!A:F,6,FALSE))</f>
        <v/>
      </c>
      <c r="O6856" s="3" t="str">
        <f>IF(VLOOKUP(D6856,'Resources Final'!A:G,7,FALSE)=0,"",VLOOKUP(D6856,'Resources Final'!A:G,7,FALSE))</f>
        <v/>
      </c>
    </row>
    <row r="6857" spans="1:15" x14ac:dyDescent="0.2">
      <c r="A6857" s="11">
        <v>990</v>
      </c>
      <c r="B6857" s="11" t="str">
        <f t="shared" si="122"/>
        <v>Fred C. and Mary R. Koch Foundation_Thweatt, Steven20041000</v>
      </c>
      <c r="C6857" s="11" t="s">
        <v>4161</v>
      </c>
      <c r="D6857" s="11" t="s">
        <v>3650</v>
      </c>
      <c r="E6857" s="11" t="s">
        <v>3650</v>
      </c>
      <c r="F6857" s="4">
        <v>1000</v>
      </c>
      <c r="G6857" s="3">
        <v>2004</v>
      </c>
      <c r="H6857" s="3" t="s">
        <v>21</v>
      </c>
      <c r="I6857" s="12" t="s">
        <v>4162</v>
      </c>
      <c r="J6857" s="3">
        <v>149</v>
      </c>
      <c r="K6857" s="3" t="str">
        <f>IF(VLOOKUP(D6857,'Resources Final'!A:C,3,FALSE)=0,"",VLOOKUP(D6857,'Resources Final'!A:C,3,FALSE))</f>
        <v>Y</v>
      </c>
      <c r="L6857" s="3" t="str">
        <f>IF(VLOOKUP(D6857,'Resources Final'!A:D,4,FALSE)=0,"",VLOOKUP(D6857,'Resources Final'!A:D,4,FALSE))</f>
        <v/>
      </c>
      <c r="M6857" s="3" t="str">
        <f>IF(VLOOKUP(D6857,'Resources Final'!A:E,5,FALSE)=0,"",VLOOKUP(D6857,'Resources Final'!A:E,5,FALSE))</f>
        <v/>
      </c>
      <c r="N6857" s="7" t="str">
        <f>IF(VLOOKUP(D6857,'Resources Final'!A:F,6,FALSE)=0,"",VLOOKUP(D6857,'Resources Final'!A:F,6,FALSE))</f>
        <v/>
      </c>
      <c r="O6857" s="3" t="str">
        <f>IF(VLOOKUP(D6857,'Resources Final'!A:G,7,FALSE)=0,"",VLOOKUP(D6857,'Resources Final'!A:G,7,FALSE))</f>
        <v/>
      </c>
    </row>
    <row r="6858" spans="1:15" x14ac:dyDescent="0.2">
      <c r="A6858" s="11">
        <v>990</v>
      </c>
      <c r="B6858" s="11" t="str">
        <f t="shared" si="122"/>
        <v>Fred C. and Mary R. Koch Foundation_Valle, Jake20041000</v>
      </c>
      <c r="C6858" s="11" t="s">
        <v>4161</v>
      </c>
      <c r="D6858" s="11" t="s">
        <v>3870</v>
      </c>
      <c r="E6858" s="11" t="s">
        <v>3870</v>
      </c>
      <c r="F6858" s="4">
        <v>1000</v>
      </c>
      <c r="G6858" s="3">
        <v>2004</v>
      </c>
      <c r="H6858" s="3" t="s">
        <v>21</v>
      </c>
      <c r="I6858" s="12" t="s">
        <v>4162</v>
      </c>
      <c r="J6858" s="3">
        <v>150</v>
      </c>
      <c r="K6858" s="3" t="str">
        <f>IF(VLOOKUP(D6858,'Resources Final'!A:C,3,FALSE)=0,"",VLOOKUP(D6858,'Resources Final'!A:C,3,FALSE))</f>
        <v>Y</v>
      </c>
      <c r="L6858" s="3" t="str">
        <f>IF(VLOOKUP(D6858,'Resources Final'!A:D,4,FALSE)=0,"",VLOOKUP(D6858,'Resources Final'!A:D,4,FALSE))</f>
        <v/>
      </c>
      <c r="M6858" s="3" t="str">
        <f>IF(VLOOKUP(D6858,'Resources Final'!A:E,5,FALSE)=0,"",VLOOKUP(D6858,'Resources Final'!A:E,5,FALSE))</f>
        <v/>
      </c>
      <c r="N6858" s="7" t="str">
        <f>IF(VLOOKUP(D6858,'Resources Final'!A:F,6,FALSE)=0,"",VLOOKUP(D6858,'Resources Final'!A:F,6,FALSE))</f>
        <v/>
      </c>
      <c r="O6858" s="3" t="str">
        <f>IF(VLOOKUP(D6858,'Resources Final'!A:G,7,FALSE)=0,"",VLOOKUP(D6858,'Resources Final'!A:G,7,FALSE))</f>
        <v/>
      </c>
    </row>
    <row r="6859" spans="1:15" x14ac:dyDescent="0.2">
      <c r="A6859" s="11">
        <v>990</v>
      </c>
      <c r="B6859" s="11" t="str">
        <f t="shared" si="122"/>
        <v>Fred C. and Mary R. Koch Foundation_Volk, Matthew20041000</v>
      </c>
      <c r="C6859" s="11" t="s">
        <v>4161</v>
      </c>
      <c r="D6859" s="11" t="s">
        <v>3907</v>
      </c>
      <c r="E6859" s="11" t="s">
        <v>3907</v>
      </c>
      <c r="F6859" s="4">
        <v>1000</v>
      </c>
      <c r="G6859" s="3">
        <v>2004</v>
      </c>
      <c r="H6859" s="3" t="s">
        <v>21</v>
      </c>
      <c r="I6859" s="12" t="s">
        <v>4162</v>
      </c>
      <c r="J6859" s="3">
        <v>151</v>
      </c>
      <c r="K6859" s="3" t="str">
        <f>IF(VLOOKUP(D6859,'Resources Final'!A:C,3,FALSE)=0,"",VLOOKUP(D6859,'Resources Final'!A:C,3,FALSE))</f>
        <v>Y</v>
      </c>
      <c r="L6859" s="3" t="str">
        <f>IF(VLOOKUP(D6859,'Resources Final'!A:D,4,FALSE)=0,"",VLOOKUP(D6859,'Resources Final'!A:D,4,FALSE))</f>
        <v/>
      </c>
      <c r="M6859" s="3" t="str">
        <f>IF(VLOOKUP(D6859,'Resources Final'!A:E,5,FALSE)=0,"",VLOOKUP(D6859,'Resources Final'!A:E,5,FALSE))</f>
        <v/>
      </c>
      <c r="N6859" s="7" t="str">
        <f>IF(VLOOKUP(D6859,'Resources Final'!A:F,6,FALSE)=0,"",VLOOKUP(D6859,'Resources Final'!A:F,6,FALSE))</f>
        <v/>
      </c>
      <c r="O6859" s="3" t="str">
        <f>IF(VLOOKUP(D6859,'Resources Final'!A:G,7,FALSE)=0,"",VLOOKUP(D6859,'Resources Final'!A:G,7,FALSE))</f>
        <v/>
      </c>
    </row>
    <row r="6860" spans="1:15" x14ac:dyDescent="0.2">
      <c r="A6860" s="11">
        <v>990</v>
      </c>
      <c r="B6860" s="11" t="str">
        <f t="shared" si="122"/>
        <v>Fred C. and Mary R. Koch Foundation_Weathersby, Timothy20041000</v>
      </c>
      <c r="C6860" s="11" t="s">
        <v>4161</v>
      </c>
      <c r="D6860" s="11" t="s">
        <v>3956</v>
      </c>
      <c r="E6860" s="11" t="s">
        <v>3956</v>
      </c>
      <c r="F6860" s="4">
        <v>1000</v>
      </c>
      <c r="G6860" s="3">
        <v>2004</v>
      </c>
      <c r="H6860" s="3" t="s">
        <v>21</v>
      </c>
      <c r="I6860" s="12" t="s">
        <v>4162</v>
      </c>
      <c r="J6860" s="3">
        <v>152</v>
      </c>
      <c r="K6860" s="3" t="str">
        <f>IF(VLOOKUP(D6860,'Resources Final'!A:C,3,FALSE)=0,"",VLOOKUP(D6860,'Resources Final'!A:C,3,FALSE))</f>
        <v>Y</v>
      </c>
      <c r="L6860" s="3" t="str">
        <f>IF(VLOOKUP(D6860,'Resources Final'!A:D,4,FALSE)=0,"",VLOOKUP(D6860,'Resources Final'!A:D,4,FALSE))</f>
        <v/>
      </c>
      <c r="M6860" s="3" t="str">
        <f>IF(VLOOKUP(D6860,'Resources Final'!A:E,5,FALSE)=0,"",VLOOKUP(D6860,'Resources Final'!A:E,5,FALSE))</f>
        <v/>
      </c>
      <c r="N6860" s="7" t="str">
        <f>IF(VLOOKUP(D6860,'Resources Final'!A:F,6,FALSE)=0,"",VLOOKUP(D6860,'Resources Final'!A:F,6,FALSE))</f>
        <v/>
      </c>
      <c r="O6860" s="3" t="str">
        <f>IF(VLOOKUP(D6860,'Resources Final'!A:G,7,FALSE)=0,"",VLOOKUP(D6860,'Resources Final'!A:G,7,FALSE))</f>
        <v/>
      </c>
    </row>
    <row r="6861" spans="1:15" x14ac:dyDescent="0.2">
      <c r="A6861" s="11">
        <v>990</v>
      </c>
      <c r="B6861" s="11" t="str">
        <f t="shared" si="122"/>
        <v>Fred C. and Mary R. Koch Foundation_Wegman, Nakina20041000</v>
      </c>
      <c r="C6861" s="11" t="s">
        <v>4161</v>
      </c>
      <c r="D6861" s="11" t="s">
        <v>3963</v>
      </c>
      <c r="E6861" s="11" t="s">
        <v>3963</v>
      </c>
      <c r="F6861" s="4">
        <v>1000</v>
      </c>
      <c r="G6861" s="3">
        <v>2004</v>
      </c>
      <c r="H6861" s="3" t="s">
        <v>21</v>
      </c>
      <c r="I6861" s="12" t="s">
        <v>4162</v>
      </c>
      <c r="J6861" s="3">
        <v>153</v>
      </c>
      <c r="K6861" s="3" t="str">
        <f>IF(VLOOKUP(D6861,'Resources Final'!A:C,3,FALSE)=0,"",VLOOKUP(D6861,'Resources Final'!A:C,3,FALSE))</f>
        <v>Y</v>
      </c>
      <c r="L6861" s="3" t="str">
        <f>IF(VLOOKUP(D6861,'Resources Final'!A:D,4,FALSE)=0,"",VLOOKUP(D6861,'Resources Final'!A:D,4,FALSE))</f>
        <v/>
      </c>
      <c r="M6861" s="3" t="str">
        <f>IF(VLOOKUP(D6861,'Resources Final'!A:E,5,FALSE)=0,"",VLOOKUP(D6861,'Resources Final'!A:E,5,FALSE))</f>
        <v/>
      </c>
      <c r="N6861" s="7" t="str">
        <f>IF(VLOOKUP(D6861,'Resources Final'!A:F,6,FALSE)=0,"",VLOOKUP(D6861,'Resources Final'!A:F,6,FALSE))</f>
        <v/>
      </c>
      <c r="O6861" s="3" t="str">
        <f>IF(VLOOKUP(D6861,'Resources Final'!A:G,7,FALSE)=0,"",VLOOKUP(D6861,'Resources Final'!A:G,7,FALSE))</f>
        <v/>
      </c>
    </row>
    <row r="6862" spans="1:15" x14ac:dyDescent="0.2">
      <c r="A6862" s="11">
        <v>990</v>
      </c>
      <c r="B6862" s="11" t="str">
        <f t="shared" si="122"/>
        <v>Fred C. and Mary R. Koch Foundation_Whetstone, Penny20041000</v>
      </c>
      <c r="C6862" s="11" t="s">
        <v>4161</v>
      </c>
      <c r="D6862" s="11" t="s">
        <v>3996</v>
      </c>
      <c r="E6862" s="11" t="s">
        <v>3996</v>
      </c>
      <c r="F6862" s="4">
        <v>1000</v>
      </c>
      <c r="G6862" s="3">
        <v>2004</v>
      </c>
      <c r="H6862" s="3" t="s">
        <v>21</v>
      </c>
      <c r="I6862" s="12" t="s">
        <v>4162</v>
      </c>
      <c r="J6862" s="3">
        <v>154</v>
      </c>
      <c r="K6862" s="3" t="str">
        <f>IF(VLOOKUP(D6862,'Resources Final'!A:C,3,FALSE)=0,"",VLOOKUP(D6862,'Resources Final'!A:C,3,FALSE))</f>
        <v>Y</v>
      </c>
      <c r="L6862" s="3" t="str">
        <f>IF(VLOOKUP(D6862,'Resources Final'!A:D,4,FALSE)=0,"",VLOOKUP(D6862,'Resources Final'!A:D,4,FALSE))</f>
        <v/>
      </c>
      <c r="M6862" s="3" t="str">
        <f>IF(VLOOKUP(D6862,'Resources Final'!A:E,5,FALSE)=0,"",VLOOKUP(D6862,'Resources Final'!A:E,5,FALSE))</f>
        <v/>
      </c>
      <c r="N6862" s="7" t="str">
        <f>IF(VLOOKUP(D6862,'Resources Final'!A:F,6,FALSE)=0,"",VLOOKUP(D6862,'Resources Final'!A:F,6,FALSE))</f>
        <v/>
      </c>
      <c r="O6862" s="3" t="str">
        <f>IF(VLOOKUP(D6862,'Resources Final'!A:G,7,FALSE)=0,"",VLOOKUP(D6862,'Resources Final'!A:G,7,FALSE))</f>
        <v/>
      </c>
    </row>
    <row r="6863" spans="1:15" x14ac:dyDescent="0.2">
      <c r="A6863" s="11">
        <v>990</v>
      </c>
      <c r="B6863" s="11" t="str">
        <f t="shared" si="122"/>
        <v>Fred C. and Mary R. Koch Foundation_White, Kimberly20041000</v>
      </c>
      <c r="C6863" s="11" t="s">
        <v>4161</v>
      </c>
      <c r="D6863" s="11" t="s">
        <v>4001</v>
      </c>
      <c r="E6863" s="11" t="s">
        <v>4001</v>
      </c>
      <c r="F6863" s="4">
        <v>1000</v>
      </c>
      <c r="G6863" s="3">
        <v>2004</v>
      </c>
      <c r="H6863" s="3" t="s">
        <v>21</v>
      </c>
      <c r="I6863" s="12" t="s">
        <v>4162</v>
      </c>
      <c r="J6863" s="3">
        <v>155</v>
      </c>
      <c r="K6863" s="3" t="str">
        <f>IF(VLOOKUP(D6863,'Resources Final'!A:C,3,FALSE)=0,"",VLOOKUP(D6863,'Resources Final'!A:C,3,FALSE))</f>
        <v>Y</v>
      </c>
      <c r="L6863" s="3" t="str">
        <f>IF(VLOOKUP(D6863,'Resources Final'!A:D,4,FALSE)=0,"",VLOOKUP(D6863,'Resources Final'!A:D,4,FALSE))</f>
        <v/>
      </c>
      <c r="M6863" s="3" t="str">
        <f>IF(VLOOKUP(D6863,'Resources Final'!A:E,5,FALSE)=0,"",VLOOKUP(D6863,'Resources Final'!A:E,5,FALSE))</f>
        <v/>
      </c>
      <c r="N6863" s="7" t="str">
        <f>IF(VLOOKUP(D6863,'Resources Final'!A:F,6,FALSE)=0,"",VLOOKUP(D6863,'Resources Final'!A:F,6,FALSE))</f>
        <v/>
      </c>
      <c r="O6863" s="3" t="str">
        <f>IF(VLOOKUP(D6863,'Resources Final'!A:G,7,FALSE)=0,"",VLOOKUP(D6863,'Resources Final'!A:G,7,FALSE))</f>
        <v/>
      </c>
    </row>
    <row r="6864" spans="1:15" x14ac:dyDescent="0.2">
      <c r="A6864" s="11">
        <v>990</v>
      </c>
      <c r="B6864" s="11" t="str">
        <f t="shared" si="122"/>
        <v>Fred C. and Mary R. Koch Foundation_Wilkes, Abigail20041000</v>
      </c>
      <c r="C6864" s="11" t="s">
        <v>4161</v>
      </c>
      <c r="D6864" s="11" t="s">
        <v>4031</v>
      </c>
      <c r="E6864" s="11" t="s">
        <v>4031</v>
      </c>
      <c r="F6864" s="4">
        <v>1000</v>
      </c>
      <c r="G6864" s="3">
        <v>2004</v>
      </c>
      <c r="H6864" s="3" t="s">
        <v>21</v>
      </c>
      <c r="I6864" s="12" t="s">
        <v>4162</v>
      </c>
      <c r="J6864" s="3">
        <v>156</v>
      </c>
      <c r="K6864" s="3" t="str">
        <f>IF(VLOOKUP(D6864,'Resources Final'!A:C,3,FALSE)=0,"",VLOOKUP(D6864,'Resources Final'!A:C,3,FALSE))</f>
        <v>Y</v>
      </c>
      <c r="L6864" s="3" t="str">
        <f>IF(VLOOKUP(D6864,'Resources Final'!A:D,4,FALSE)=0,"",VLOOKUP(D6864,'Resources Final'!A:D,4,FALSE))</f>
        <v/>
      </c>
      <c r="M6864" s="3" t="str">
        <f>IF(VLOOKUP(D6864,'Resources Final'!A:E,5,FALSE)=0,"",VLOOKUP(D6864,'Resources Final'!A:E,5,FALSE))</f>
        <v/>
      </c>
      <c r="N6864" s="7" t="str">
        <f>IF(VLOOKUP(D6864,'Resources Final'!A:F,6,FALSE)=0,"",VLOOKUP(D6864,'Resources Final'!A:F,6,FALSE))</f>
        <v/>
      </c>
      <c r="O6864" s="3" t="str">
        <f>IF(VLOOKUP(D6864,'Resources Final'!A:G,7,FALSE)=0,"",VLOOKUP(D6864,'Resources Final'!A:G,7,FALSE))</f>
        <v/>
      </c>
    </row>
    <row r="6865" spans="1:15" x14ac:dyDescent="0.2">
      <c r="A6865" s="11">
        <v>990</v>
      </c>
      <c r="B6865" s="11" t="str">
        <f t="shared" si="122"/>
        <v>Fred C. and Mary R. Koch Foundation_Wilkins, John20041000</v>
      </c>
      <c r="C6865" s="11" t="s">
        <v>4161</v>
      </c>
      <c r="D6865" s="11" t="s">
        <v>4035</v>
      </c>
      <c r="E6865" s="11" t="s">
        <v>4035</v>
      </c>
      <c r="F6865" s="4">
        <v>1000</v>
      </c>
      <c r="G6865" s="3">
        <v>2004</v>
      </c>
      <c r="H6865" s="3" t="s">
        <v>21</v>
      </c>
      <c r="I6865" s="12" t="s">
        <v>4162</v>
      </c>
      <c r="J6865" s="3">
        <v>157</v>
      </c>
      <c r="K6865" s="3" t="str">
        <f>IF(VLOOKUP(D6865,'Resources Final'!A:C,3,FALSE)=0,"",VLOOKUP(D6865,'Resources Final'!A:C,3,FALSE))</f>
        <v>Y</v>
      </c>
      <c r="L6865" s="3" t="str">
        <f>IF(VLOOKUP(D6865,'Resources Final'!A:D,4,FALSE)=0,"",VLOOKUP(D6865,'Resources Final'!A:D,4,FALSE))</f>
        <v/>
      </c>
      <c r="M6865" s="3" t="str">
        <f>IF(VLOOKUP(D6865,'Resources Final'!A:E,5,FALSE)=0,"",VLOOKUP(D6865,'Resources Final'!A:E,5,FALSE))</f>
        <v/>
      </c>
      <c r="N6865" s="7" t="str">
        <f>IF(VLOOKUP(D6865,'Resources Final'!A:F,6,FALSE)=0,"",VLOOKUP(D6865,'Resources Final'!A:F,6,FALSE))</f>
        <v/>
      </c>
      <c r="O6865" s="3" t="str">
        <f>IF(VLOOKUP(D6865,'Resources Final'!A:G,7,FALSE)=0,"",VLOOKUP(D6865,'Resources Final'!A:G,7,FALSE))</f>
        <v/>
      </c>
    </row>
    <row r="6866" spans="1:15" x14ac:dyDescent="0.2">
      <c r="A6866" s="11">
        <v>990</v>
      </c>
      <c r="B6866" s="11" t="str">
        <f t="shared" si="122"/>
        <v>Fred C. and Mary R. Koch Foundation_Willard, Lori20041000</v>
      </c>
      <c r="C6866" s="11" t="s">
        <v>4161</v>
      </c>
      <c r="D6866" s="11" t="s">
        <v>4036</v>
      </c>
      <c r="E6866" s="11" t="s">
        <v>4036</v>
      </c>
      <c r="F6866" s="4">
        <v>1000</v>
      </c>
      <c r="G6866" s="3">
        <v>2004</v>
      </c>
      <c r="H6866" s="3" t="s">
        <v>21</v>
      </c>
      <c r="I6866" s="12" t="s">
        <v>4162</v>
      </c>
      <c r="J6866" s="3">
        <v>158</v>
      </c>
      <c r="K6866" s="3" t="str">
        <f>IF(VLOOKUP(D6866,'Resources Final'!A:C,3,FALSE)=0,"",VLOOKUP(D6866,'Resources Final'!A:C,3,FALSE))</f>
        <v>Y</v>
      </c>
      <c r="L6866" s="3" t="str">
        <f>IF(VLOOKUP(D6866,'Resources Final'!A:D,4,FALSE)=0,"",VLOOKUP(D6866,'Resources Final'!A:D,4,FALSE))</f>
        <v/>
      </c>
      <c r="M6866" s="3" t="str">
        <f>IF(VLOOKUP(D6866,'Resources Final'!A:E,5,FALSE)=0,"",VLOOKUP(D6866,'Resources Final'!A:E,5,FALSE))</f>
        <v/>
      </c>
      <c r="N6866" s="7" t="str">
        <f>IF(VLOOKUP(D6866,'Resources Final'!A:F,6,FALSE)=0,"",VLOOKUP(D6866,'Resources Final'!A:F,6,FALSE))</f>
        <v/>
      </c>
      <c r="O6866" s="3" t="str">
        <f>IF(VLOOKUP(D6866,'Resources Final'!A:G,7,FALSE)=0,"",VLOOKUP(D6866,'Resources Final'!A:G,7,FALSE))</f>
        <v/>
      </c>
    </row>
    <row r="6867" spans="1:15" x14ac:dyDescent="0.2">
      <c r="A6867" s="11">
        <v>990</v>
      </c>
      <c r="B6867" s="11" t="str">
        <f t="shared" si="122"/>
        <v>Fred C. and Mary R. Koch Foundation_Wolff, Anthony20041000</v>
      </c>
      <c r="C6867" s="11" t="s">
        <v>4161</v>
      </c>
      <c r="D6867" s="11" t="s">
        <v>4077</v>
      </c>
      <c r="E6867" s="11" t="s">
        <v>4077</v>
      </c>
      <c r="F6867" s="4">
        <v>1000</v>
      </c>
      <c r="G6867" s="3">
        <v>2004</v>
      </c>
      <c r="H6867" s="3" t="s">
        <v>21</v>
      </c>
      <c r="I6867" s="12" t="s">
        <v>4162</v>
      </c>
      <c r="J6867" s="3">
        <v>159</v>
      </c>
      <c r="K6867" s="3" t="str">
        <f>IF(VLOOKUP(D6867,'Resources Final'!A:C,3,FALSE)=0,"",VLOOKUP(D6867,'Resources Final'!A:C,3,FALSE))</f>
        <v>Y</v>
      </c>
      <c r="L6867" s="3" t="str">
        <f>IF(VLOOKUP(D6867,'Resources Final'!A:D,4,FALSE)=0,"",VLOOKUP(D6867,'Resources Final'!A:D,4,FALSE))</f>
        <v/>
      </c>
      <c r="M6867" s="3" t="str">
        <f>IF(VLOOKUP(D6867,'Resources Final'!A:E,5,FALSE)=0,"",VLOOKUP(D6867,'Resources Final'!A:E,5,FALSE))</f>
        <v/>
      </c>
      <c r="N6867" s="7" t="str">
        <f>IF(VLOOKUP(D6867,'Resources Final'!A:F,6,FALSE)=0,"",VLOOKUP(D6867,'Resources Final'!A:F,6,FALSE))</f>
        <v/>
      </c>
      <c r="O6867" s="3" t="str">
        <f>IF(VLOOKUP(D6867,'Resources Final'!A:G,7,FALSE)=0,"",VLOOKUP(D6867,'Resources Final'!A:G,7,FALSE))</f>
        <v/>
      </c>
    </row>
    <row r="6868" spans="1:15" x14ac:dyDescent="0.2">
      <c r="A6868" s="11">
        <v>990</v>
      </c>
      <c r="B6868" s="11" t="str">
        <f t="shared" si="122"/>
        <v>Fred C. and Mary R. Koch Foundation_Woodard, Sarah20041000</v>
      </c>
      <c r="C6868" s="11" t="s">
        <v>4161</v>
      </c>
      <c r="D6868" s="11" t="s">
        <v>4084</v>
      </c>
      <c r="E6868" s="11" t="s">
        <v>4084</v>
      </c>
      <c r="F6868" s="4">
        <v>1000</v>
      </c>
      <c r="G6868" s="3">
        <v>2004</v>
      </c>
      <c r="H6868" s="3" t="s">
        <v>21</v>
      </c>
      <c r="I6868" s="12" t="s">
        <v>4162</v>
      </c>
      <c r="J6868" s="3">
        <v>160</v>
      </c>
      <c r="K6868" s="3" t="str">
        <f>IF(VLOOKUP(D6868,'Resources Final'!A:C,3,FALSE)=0,"",VLOOKUP(D6868,'Resources Final'!A:C,3,FALSE))</f>
        <v>Y</v>
      </c>
      <c r="L6868" s="3" t="str">
        <f>IF(VLOOKUP(D6868,'Resources Final'!A:D,4,FALSE)=0,"",VLOOKUP(D6868,'Resources Final'!A:D,4,FALSE))</f>
        <v/>
      </c>
      <c r="M6868" s="3" t="str">
        <f>IF(VLOOKUP(D6868,'Resources Final'!A:E,5,FALSE)=0,"",VLOOKUP(D6868,'Resources Final'!A:E,5,FALSE))</f>
        <v/>
      </c>
      <c r="N6868" s="7" t="str">
        <f>IF(VLOOKUP(D6868,'Resources Final'!A:F,6,FALSE)=0,"",VLOOKUP(D6868,'Resources Final'!A:F,6,FALSE))</f>
        <v/>
      </c>
      <c r="O6868" s="3" t="str">
        <f>IF(VLOOKUP(D6868,'Resources Final'!A:G,7,FALSE)=0,"",VLOOKUP(D6868,'Resources Final'!A:G,7,FALSE))</f>
        <v/>
      </c>
    </row>
    <row r="6869" spans="1:15" x14ac:dyDescent="0.2">
      <c r="A6869" s="11">
        <v>990</v>
      </c>
      <c r="B6869" s="11" t="str">
        <f t="shared" si="122"/>
        <v>Fred C. and Mary R. Koch Foundation_Yacubowicz, Shirley20041000</v>
      </c>
      <c r="C6869" s="11" t="s">
        <v>4161</v>
      </c>
      <c r="D6869" s="11" t="s">
        <v>4100</v>
      </c>
      <c r="E6869" s="11" t="s">
        <v>4100</v>
      </c>
      <c r="F6869" s="4">
        <v>1000</v>
      </c>
      <c r="G6869" s="3">
        <v>2004</v>
      </c>
      <c r="H6869" s="3" t="s">
        <v>21</v>
      </c>
      <c r="I6869" s="12" t="s">
        <v>4162</v>
      </c>
      <c r="J6869" s="3">
        <v>161</v>
      </c>
      <c r="K6869" s="3" t="str">
        <f>IF(VLOOKUP(D6869,'Resources Final'!A:C,3,FALSE)=0,"",VLOOKUP(D6869,'Resources Final'!A:C,3,FALSE))</f>
        <v>Y</v>
      </c>
      <c r="L6869" s="3" t="str">
        <f>IF(VLOOKUP(D6869,'Resources Final'!A:D,4,FALSE)=0,"",VLOOKUP(D6869,'Resources Final'!A:D,4,FALSE))</f>
        <v/>
      </c>
      <c r="M6869" s="3" t="str">
        <f>IF(VLOOKUP(D6869,'Resources Final'!A:E,5,FALSE)=0,"",VLOOKUP(D6869,'Resources Final'!A:E,5,FALSE))</f>
        <v/>
      </c>
      <c r="N6869" s="7" t="str">
        <f>IF(VLOOKUP(D6869,'Resources Final'!A:F,6,FALSE)=0,"",VLOOKUP(D6869,'Resources Final'!A:F,6,FALSE))</f>
        <v/>
      </c>
      <c r="O6869" s="3" t="str">
        <f>IF(VLOOKUP(D6869,'Resources Final'!A:G,7,FALSE)=0,"",VLOOKUP(D6869,'Resources Final'!A:G,7,FALSE))</f>
        <v/>
      </c>
    </row>
    <row r="6870" spans="1:15" x14ac:dyDescent="0.2">
      <c r="A6870" s="11">
        <v>990</v>
      </c>
      <c r="B6870" s="11" t="str">
        <f t="shared" si="122"/>
        <v>Fred C. and Mary R. Koch Foundation_Big Brothers Big Sisters of Sedgwick County2005200000</v>
      </c>
      <c r="C6870" s="11" t="s">
        <v>4161</v>
      </c>
      <c r="D6870" s="11" t="s">
        <v>426</v>
      </c>
      <c r="E6870" s="11" t="s">
        <v>426</v>
      </c>
      <c r="F6870" s="4">
        <v>200000</v>
      </c>
      <c r="G6870" s="3">
        <v>2005</v>
      </c>
      <c r="H6870" s="3" t="s">
        <v>21</v>
      </c>
      <c r="I6870" s="12"/>
      <c r="J6870" s="3">
        <v>1</v>
      </c>
      <c r="K6870" s="3" t="str">
        <f>IF(VLOOKUP(D6870,'Resources Final'!A:C,3,FALSE)=0,"",VLOOKUP(D6870,'Resources Final'!A:C,3,FALSE))</f>
        <v/>
      </c>
      <c r="L6870" s="3" t="str">
        <f>IF(VLOOKUP(D6870,'Resources Final'!A:D,4,FALSE)=0,"",VLOOKUP(D6870,'Resources Final'!A:D,4,FALSE))</f>
        <v/>
      </c>
      <c r="M6870" s="3" t="str">
        <f>IF(VLOOKUP(D6870,'Resources Final'!A:E,5,FALSE)=0,"",VLOOKUP(D6870,'Resources Final'!A:E,5,FALSE))</f>
        <v>N</v>
      </c>
      <c r="N6870" s="7" t="str">
        <f>IF(VLOOKUP(D6870,'Resources Final'!A:F,6,FALSE)=0,"",VLOOKUP(D6870,'Resources Final'!A:F,6,FALSE))</f>
        <v/>
      </c>
      <c r="O6870" s="3" t="str">
        <f>IF(VLOOKUP(D6870,'Resources Final'!A:G,7,FALSE)=0,"",VLOOKUP(D6870,'Resources Final'!A:G,7,FALSE))</f>
        <v/>
      </c>
    </row>
    <row r="6871" spans="1:15" x14ac:dyDescent="0.2">
      <c r="A6871" s="11">
        <v>990</v>
      </c>
      <c r="B6871" s="11" t="str">
        <f t="shared" si="122"/>
        <v>Fred C. and Mary R. Koch Foundation_Bill of Rights Institute2005200000</v>
      </c>
      <c r="C6871" s="11" t="s">
        <v>4161</v>
      </c>
      <c r="D6871" s="11" t="s">
        <v>428</v>
      </c>
      <c r="E6871" s="11" t="s">
        <v>428</v>
      </c>
      <c r="F6871" s="4">
        <v>200000</v>
      </c>
      <c r="G6871" s="3">
        <v>2005</v>
      </c>
      <c r="H6871" s="3" t="s">
        <v>21</v>
      </c>
      <c r="I6871" s="12"/>
      <c r="J6871" s="3">
        <v>2</v>
      </c>
      <c r="K6871" s="3" t="str">
        <f>IF(VLOOKUP(D6871,'Resources Final'!A:C,3,FALSE)=0,"",VLOOKUP(D6871,'Resources Final'!A:C,3,FALSE))</f>
        <v/>
      </c>
      <c r="L6871" s="3" t="str">
        <f>IF(VLOOKUP(D6871,'Resources Final'!A:D,4,FALSE)=0,"",VLOOKUP(D6871,'Resources Final'!A:D,4,FALSE))</f>
        <v/>
      </c>
      <c r="M6871" s="3" t="str">
        <f>IF(VLOOKUP(D6871,'Resources Final'!A:E,5,FALSE)=0,"",VLOOKUP(D6871,'Resources Final'!A:E,5,FALSE))</f>
        <v/>
      </c>
      <c r="N6871" s="7" t="str">
        <f>IF(VLOOKUP(D6871,'Resources Final'!A:F,6,FALSE)=0,"",VLOOKUP(D6871,'Resources Final'!A:F,6,FALSE))</f>
        <v>https://www.sourcewatch.org/index.php/Bill_of_Rights_Institute</v>
      </c>
      <c r="O6871" s="3" t="str">
        <f>IF(VLOOKUP(D6871,'Resources Final'!A:G,7,FALSE)=0,"",VLOOKUP(D6871,'Resources Final'!A:G,7,FALSE))</f>
        <v>Sourcewatch</v>
      </c>
    </row>
    <row r="6872" spans="1:15" x14ac:dyDescent="0.2">
      <c r="A6872" s="11">
        <v>990</v>
      </c>
      <c r="B6872" s="11" t="str">
        <f t="shared" si="122"/>
        <v>Fred C. and Mary R. Koch Foundation_Chamber Music at the Barn20053000</v>
      </c>
      <c r="C6872" s="11" t="s">
        <v>4161</v>
      </c>
      <c r="D6872" s="11" t="s">
        <v>689</v>
      </c>
      <c r="E6872" s="11" t="s">
        <v>689</v>
      </c>
      <c r="F6872" s="4">
        <v>3000</v>
      </c>
      <c r="G6872" s="3">
        <v>2005</v>
      </c>
      <c r="H6872" s="3" t="s">
        <v>21</v>
      </c>
      <c r="I6872" s="12"/>
      <c r="J6872" s="3">
        <v>3</v>
      </c>
      <c r="K6872" s="3" t="str">
        <f>IF(VLOOKUP(D6872,'Resources Final'!A:C,3,FALSE)=0,"",VLOOKUP(D6872,'Resources Final'!A:C,3,FALSE))</f>
        <v/>
      </c>
      <c r="L6872" s="3" t="str">
        <f>IF(VLOOKUP(D6872,'Resources Final'!A:D,4,FALSE)=0,"",VLOOKUP(D6872,'Resources Final'!A:D,4,FALSE))</f>
        <v/>
      </c>
      <c r="M6872" s="3" t="str">
        <f>IF(VLOOKUP(D6872,'Resources Final'!A:E,5,FALSE)=0,"",VLOOKUP(D6872,'Resources Final'!A:E,5,FALSE))</f>
        <v>N</v>
      </c>
      <c r="N6872" s="7" t="str">
        <f>IF(VLOOKUP(D6872,'Resources Final'!A:F,6,FALSE)=0,"",VLOOKUP(D6872,'Resources Final'!A:F,6,FALSE))</f>
        <v/>
      </c>
      <c r="O6872" s="3" t="str">
        <f>IF(VLOOKUP(D6872,'Resources Final'!A:G,7,FALSE)=0,"",VLOOKUP(D6872,'Resources Final'!A:G,7,FALSE))</f>
        <v/>
      </c>
    </row>
    <row r="6873" spans="1:15" x14ac:dyDescent="0.2">
      <c r="A6873" s="11">
        <v>990</v>
      </c>
      <c r="B6873" s="11" t="str">
        <f t="shared" si="122"/>
        <v>Fred C. and Mary R. Koch Foundation_Children First CEO KS200510000</v>
      </c>
      <c r="C6873" s="11" t="s">
        <v>4161</v>
      </c>
      <c r="D6873" s="11" t="s">
        <v>711</v>
      </c>
      <c r="E6873" s="11" t="s">
        <v>711</v>
      </c>
      <c r="F6873" s="4">
        <v>10000</v>
      </c>
      <c r="G6873" s="3">
        <v>2005</v>
      </c>
      <c r="H6873" s="3" t="s">
        <v>21</v>
      </c>
      <c r="I6873" s="12"/>
      <c r="J6873" s="3">
        <v>4</v>
      </c>
      <c r="K6873" s="3" t="str">
        <f>IF(VLOOKUP(D6873,'Resources Final'!A:C,3,FALSE)=0,"",VLOOKUP(D6873,'Resources Final'!A:C,3,FALSE))</f>
        <v/>
      </c>
      <c r="L6873" s="3" t="str">
        <f>IF(VLOOKUP(D6873,'Resources Final'!A:D,4,FALSE)=0,"",VLOOKUP(D6873,'Resources Final'!A:D,4,FALSE))</f>
        <v/>
      </c>
      <c r="M6873" s="3" t="str">
        <f>IF(VLOOKUP(D6873,'Resources Final'!A:E,5,FALSE)=0,"",VLOOKUP(D6873,'Resources Final'!A:E,5,FALSE))</f>
        <v>N</v>
      </c>
      <c r="N6873" s="7" t="str">
        <f>IF(VLOOKUP(D6873,'Resources Final'!A:F,6,FALSE)=0,"",VLOOKUP(D6873,'Resources Final'!A:F,6,FALSE))</f>
        <v/>
      </c>
      <c r="O6873" s="3" t="str">
        <f>IF(VLOOKUP(D6873,'Resources Final'!A:G,7,FALSE)=0,"",VLOOKUP(D6873,'Resources Final'!A:G,7,FALSE))</f>
        <v/>
      </c>
    </row>
    <row r="6874" spans="1:15" x14ac:dyDescent="0.2">
      <c r="A6874" s="11">
        <v>990</v>
      </c>
      <c r="B6874" s="11" t="str">
        <f t="shared" si="122"/>
        <v>Fred C. and Mary R. Koch Foundation_Episcopal Social Services/Venture House200511000</v>
      </c>
      <c r="C6874" s="11" t="s">
        <v>4161</v>
      </c>
      <c r="D6874" s="11" t="s">
        <v>1147</v>
      </c>
      <c r="E6874" s="11" t="s">
        <v>1147</v>
      </c>
      <c r="F6874" s="4">
        <v>11000</v>
      </c>
      <c r="G6874" s="3">
        <v>2005</v>
      </c>
      <c r="H6874" s="3" t="s">
        <v>21</v>
      </c>
      <c r="I6874" s="12"/>
      <c r="J6874" s="3">
        <v>5</v>
      </c>
      <c r="K6874" s="3" t="str">
        <f>IF(VLOOKUP(D6874,'Resources Final'!A:C,3,FALSE)=0,"",VLOOKUP(D6874,'Resources Final'!A:C,3,FALSE))</f>
        <v/>
      </c>
      <c r="L6874" s="3" t="str">
        <f>IF(VLOOKUP(D6874,'Resources Final'!A:D,4,FALSE)=0,"",VLOOKUP(D6874,'Resources Final'!A:D,4,FALSE))</f>
        <v/>
      </c>
      <c r="M6874" s="3" t="str">
        <f>IF(VLOOKUP(D6874,'Resources Final'!A:E,5,FALSE)=0,"",VLOOKUP(D6874,'Resources Final'!A:E,5,FALSE))</f>
        <v>N</v>
      </c>
      <c r="N6874" s="7" t="str">
        <f>IF(VLOOKUP(D6874,'Resources Final'!A:F,6,FALSE)=0,"",VLOOKUP(D6874,'Resources Final'!A:F,6,FALSE))</f>
        <v/>
      </c>
      <c r="O6874" s="3" t="str">
        <f>IF(VLOOKUP(D6874,'Resources Final'!A:G,7,FALSE)=0,"",VLOOKUP(D6874,'Resources Final'!A:G,7,FALSE))</f>
        <v/>
      </c>
    </row>
    <row r="6875" spans="1:15" x14ac:dyDescent="0.2">
      <c r="A6875" s="11">
        <v>990</v>
      </c>
      <c r="B6875" s="11" t="str">
        <f t="shared" si="122"/>
        <v>Fred C. and Mary R. Koch Foundation_Friends University200510000</v>
      </c>
      <c r="C6875" s="11" t="s">
        <v>4161</v>
      </c>
      <c r="D6875" s="11" t="s">
        <v>1306</v>
      </c>
      <c r="E6875" s="11" t="s">
        <v>1306</v>
      </c>
      <c r="F6875" s="4">
        <v>10000</v>
      </c>
      <c r="G6875" s="3">
        <v>2005</v>
      </c>
      <c r="H6875" s="3" t="s">
        <v>21</v>
      </c>
      <c r="I6875" s="12"/>
      <c r="J6875" s="3">
        <v>6</v>
      </c>
      <c r="K6875" s="3" t="str">
        <f>IF(VLOOKUP(D6875,'Resources Final'!A:C,3,FALSE)=0,"",VLOOKUP(D6875,'Resources Final'!A:C,3,FALSE))</f>
        <v/>
      </c>
      <c r="L6875" s="3" t="str">
        <f>IF(VLOOKUP(D6875,'Resources Final'!A:D,4,FALSE)=0,"",VLOOKUP(D6875,'Resources Final'!A:D,4,FALSE))</f>
        <v>Y</v>
      </c>
      <c r="M6875" s="3" t="str">
        <f>IF(VLOOKUP(D6875,'Resources Final'!A:E,5,FALSE)=0,"",VLOOKUP(D6875,'Resources Final'!A:E,5,FALSE))</f>
        <v/>
      </c>
      <c r="N6875" s="7" t="str">
        <f>IF(VLOOKUP(D6875,'Resources Final'!A:F,6,FALSE)=0,"",VLOOKUP(D6875,'Resources Final'!A:F,6,FALSE))</f>
        <v/>
      </c>
      <c r="O6875" s="3" t="str">
        <f>IF(VLOOKUP(D6875,'Resources Final'!A:G,7,FALSE)=0,"",VLOOKUP(D6875,'Resources Final'!A:G,7,FALSE))</f>
        <v/>
      </c>
    </row>
    <row r="6876" spans="1:15" x14ac:dyDescent="0.2">
      <c r="A6876" s="11">
        <v>990</v>
      </c>
      <c r="B6876" s="11" t="str">
        <f t="shared" si="122"/>
        <v>Fred C. and Mary R. Koch Foundation_Friends University200517500</v>
      </c>
      <c r="C6876" s="11" t="s">
        <v>4161</v>
      </c>
      <c r="D6876" s="11" t="s">
        <v>1306</v>
      </c>
      <c r="E6876" s="11" t="s">
        <v>1306</v>
      </c>
      <c r="F6876" s="4">
        <v>17500</v>
      </c>
      <c r="G6876" s="3">
        <v>2005</v>
      </c>
      <c r="H6876" s="3" t="s">
        <v>21</v>
      </c>
      <c r="I6876" s="12"/>
      <c r="J6876" s="3">
        <v>7</v>
      </c>
      <c r="K6876" s="3" t="str">
        <f>IF(VLOOKUP(D6876,'Resources Final'!A:C,3,FALSE)=0,"",VLOOKUP(D6876,'Resources Final'!A:C,3,FALSE))</f>
        <v/>
      </c>
      <c r="L6876" s="3" t="str">
        <f>IF(VLOOKUP(D6876,'Resources Final'!A:D,4,FALSE)=0,"",VLOOKUP(D6876,'Resources Final'!A:D,4,FALSE))</f>
        <v>Y</v>
      </c>
      <c r="M6876" s="3" t="str">
        <f>IF(VLOOKUP(D6876,'Resources Final'!A:E,5,FALSE)=0,"",VLOOKUP(D6876,'Resources Final'!A:E,5,FALSE))</f>
        <v/>
      </c>
      <c r="N6876" s="7" t="str">
        <f>IF(VLOOKUP(D6876,'Resources Final'!A:F,6,FALSE)=0,"",VLOOKUP(D6876,'Resources Final'!A:F,6,FALSE))</f>
        <v/>
      </c>
      <c r="O6876" s="3" t="str">
        <f>IF(VLOOKUP(D6876,'Resources Final'!A:G,7,FALSE)=0,"",VLOOKUP(D6876,'Resources Final'!A:G,7,FALSE))</f>
        <v/>
      </c>
    </row>
    <row r="6877" spans="1:15" x14ac:dyDescent="0.2">
      <c r="A6877" s="11">
        <v>990</v>
      </c>
      <c r="B6877" s="11" t="str">
        <f t="shared" si="122"/>
        <v>Fred C. and Mary R. Koch Foundation_History Education Fund200563500</v>
      </c>
      <c r="C6877" s="11" t="s">
        <v>4161</v>
      </c>
      <c r="D6877" s="11" t="s">
        <v>1595</v>
      </c>
      <c r="E6877" s="11" t="s">
        <v>1595</v>
      </c>
      <c r="F6877" s="4">
        <v>63500</v>
      </c>
      <c r="G6877" s="3">
        <v>2005</v>
      </c>
      <c r="H6877" s="3" t="s">
        <v>21</v>
      </c>
      <c r="I6877" s="12"/>
      <c r="J6877" s="3">
        <v>8</v>
      </c>
      <c r="K6877" s="3" t="str">
        <f>IF(VLOOKUP(D6877,'Resources Final'!A:C,3,FALSE)=0,"",VLOOKUP(D6877,'Resources Final'!A:C,3,FALSE))</f>
        <v/>
      </c>
      <c r="L6877" s="3" t="str">
        <f>IF(VLOOKUP(D6877,'Resources Final'!A:D,4,FALSE)=0,"",VLOOKUP(D6877,'Resources Final'!A:D,4,FALSE))</f>
        <v/>
      </c>
      <c r="M6877" s="3" t="str">
        <f>IF(VLOOKUP(D6877,'Resources Final'!A:E,5,FALSE)=0,"",VLOOKUP(D6877,'Resources Final'!A:E,5,FALSE))</f>
        <v/>
      </c>
      <c r="N6877" s="7" t="str">
        <f>IF(VLOOKUP(D6877,'Resources Final'!A:F,6,FALSE)=0,"",VLOOKUP(D6877,'Resources Final'!A:F,6,FALSE))</f>
        <v/>
      </c>
      <c r="O6877" s="3" t="str">
        <f>IF(VLOOKUP(D6877,'Resources Final'!A:G,7,FALSE)=0,"",VLOOKUP(D6877,'Resources Final'!A:G,7,FALSE))</f>
        <v/>
      </c>
    </row>
    <row r="6878" spans="1:15" x14ac:dyDescent="0.2">
      <c r="A6878" s="11">
        <v>990</v>
      </c>
      <c r="B6878" s="11" t="str">
        <f t="shared" si="122"/>
        <v>Fred C. and Mary R. Koch Foundation_Immanuel Outreach Centre200510000</v>
      </c>
      <c r="C6878" s="11" t="s">
        <v>4161</v>
      </c>
      <c r="D6878" s="11" t="s">
        <v>1665</v>
      </c>
      <c r="E6878" s="11" t="s">
        <v>1665</v>
      </c>
      <c r="F6878" s="4">
        <v>10000</v>
      </c>
      <c r="G6878" s="3">
        <v>2005</v>
      </c>
      <c r="H6878" s="3" t="s">
        <v>21</v>
      </c>
      <c r="I6878" s="12"/>
      <c r="J6878" s="3">
        <v>9</v>
      </c>
      <c r="K6878" s="3" t="str">
        <f>IF(VLOOKUP(D6878,'Resources Final'!A:C,3,FALSE)=0,"",VLOOKUP(D6878,'Resources Final'!A:C,3,FALSE))</f>
        <v/>
      </c>
      <c r="L6878" s="3" t="str">
        <f>IF(VLOOKUP(D6878,'Resources Final'!A:D,4,FALSE)=0,"",VLOOKUP(D6878,'Resources Final'!A:D,4,FALSE))</f>
        <v/>
      </c>
      <c r="M6878" s="3" t="str">
        <f>IF(VLOOKUP(D6878,'Resources Final'!A:E,5,FALSE)=0,"",VLOOKUP(D6878,'Resources Final'!A:E,5,FALSE))</f>
        <v/>
      </c>
      <c r="N6878" s="7" t="str">
        <f>IF(VLOOKUP(D6878,'Resources Final'!A:F,6,FALSE)=0,"",VLOOKUP(D6878,'Resources Final'!A:F,6,FALSE))</f>
        <v/>
      </c>
      <c r="O6878" s="3" t="str">
        <f>IF(VLOOKUP(D6878,'Resources Final'!A:G,7,FALSE)=0,"",VLOOKUP(D6878,'Resources Final'!A:G,7,FALSE))</f>
        <v/>
      </c>
    </row>
    <row r="6879" spans="1:15" x14ac:dyDescent="0.2">
      <c r="A6879" s="11">
        <v>990</v>
      </c>
      <c r="B6879" s="11" t="str">
        <f t="shared" si="122"/>
        <v>Fred C. and Mary R. Koch Foundation_Kansas Chamber Foundation2005100000</v>
      </c>
      <c r="C6879" s="11" t="s">
        <v>4161</v>
      </c>
      <c r="D6879" s="11" t="s">
        <v>1947</v>
      </c>
      <c r="E6879" s="11" t="s">
        <v>1947</v>
      </c>
      <c r="F6879" s="4">
        <v>100000</v>
      </c>
      <c r="G6879" s="3">
        <v>2005</v>
      </c>
      <c r="H6879" s="3" t="s">
        <v>21</v>
      </c>
      <c r="I6879" s="12"/>
      <c r="J6879" s="3">
        <v>10</v>
      </c>
      <c r="K6879" s="3" t="str">
        <f>IF(VLOOKUP(D6879,'Resources Final'!A:C,3,FALSE)=0,"",VLOOKUP(D6879,'Resources Final'!A:C,3,FALSE))</f>
        <v/>
      </c>
      <c r="L6879" s="3" t="str">
        <f>IF(VLOOKUP(D6879,'Resources Final'!A:D,4,FALSE)=0,"",VLOOKUP(D6879,'Resources Final'!A:D,4,FALSE))</f>
        <v/>
      </c>
      <c r="M6879" s="3" t="str">
        <f>IF(VLOOKUP(D6879,'Resources Final'!A:E,5,FALSE)=0,"",VLOOKUP(D6879,'Resources Final'!A:E,5,FALSE))</f>
        <v/>
      </c>
      <c r="N6879" s="7" t="str">
        <f>IF(VLOOKUP(D6879,'Resources Final'!A:F,6,FALSE)=0,"",VLOOKUP(D6879,'Resources Final'!A:F,6,FALSE))</f>
        <v/>
      </c>
      <c r="O6879" s="3" t="str">
        <f>IF(VLOOKUP(D6879,'Resources Final'!A:G,7,FALSE)=0,"",VLOOKUP(D6879,'Resources Final'!A:G,7,FALSE))</f>
        <v/>
      </c>
    </row>
    <row r="6880" spans="1:15" x14ac:dyDescent="0.2">
      <c r="A6880" s="11">
        <v>990</v>
      </c>
      <c r="B6880" s="11" t="str">
        <f t="shared" si="122"/>
        <v>Fred C. and Mary R. Koch Foundation_Kansas Cultural Trust2005121890</v>
      </c>
      <c r="C6880" s="11" t="s">
        <v>4161</v>
      </c>
      <c r="D6880" s="11" t="s">
        <v>1950</v>
      </c>
      <c r="E6880" s="11" t="s">
        <v>1950</v>
      </c>
      <c r="F6880" s="4">
        <v>121890</v>
      </c>
      <c r="G6880" s="3">
        <v>2005</v>
      </c>
      <c r="H6880" s="3" t="s">
        <v>21</v>
      </c>
      <c r="I6880" s="12"/>
      <c r="J6880" s="3">
        <v>11</v>
      </c>
      <c r="K6880" s="3" t="str">
        <f>IF(VLOOKUP(D6880,'Resources Final'!A:C,3,FALSE)=0,"",VLOOKUP(D6880,'Resources Final'!A:C,3,FALSE))</f>
        <v/>
      </c>
      <c r="L6880" s="3" t="str">
        <f>IF(VLOOKUP(D6880,'Resources Final'!A:D,4,FALSE)=0,"",VLOOKUP(D6880,'Resources Final'!A:D,4,FALSE))</f>
        <v/>
      </c>
      <c r="M6880" s="3" t="str">
        <f>IF(VLOOKUP(D6880,'Resources Final'!A:E,5,FALSE)=0,"",VLOOKUP(D6880,'Resources Final'!A:E,5,FALSE))</f>
        <v/>
      </c>
      <c r="N6880" s="7" t="str">
        <f>IF(VLOOKUP(D6880,'Resources Final'!A:F,6,FALSE)=0,"",VLOOKUP(D6880,'Resources Final'!A:F,6,FALSE))</f>
        <v/>
      </c>
      <c r="O6880" s="3" t="str">
        <f>IF(VLOOKUP(D6880,'Resources Final'!A:G,7,FALSE)=0,"",VLOOKUP(D6880,'Resources Final'!A:G,7,FALSE))</f>
        <v/>
      </c>
    </row>
    <row r="6881" spans="1:15" x14ac:dyDescent="0.2">
      <c r="A6881" s="11">
        <v>990</v>
      </c>
      <c r="B6881" s="11" t="str">
        <f t="shared" si="122"/>
        <v>Fred C. and Mary R. Koch Foundation_Kansas Foodbank Warehouse200525000</v>
      </c>
      <c r="C6881" s="11" t="s">
        <v>4161</v>
      </c>
      <c r="D6881" s="11" t="s">
        <v>1951</v>
      </c>
      <c r="E6881" s="11" t="s">
        <v>1951</v>
      </c>
      <c r="F6881" s="4">
        <v>25000</v>
      </c>
      <c r="G6881" s="3">
        <v>2005</v>
      </c>
      <c r="H6881" s="3" t="s">
        <v>21</v>
      </c>
      <c r="I6881" s="12"/>
      <c r="J6881" s="3">
        <v>12</v>
      </c>
      <c r="K6881" s="3" t="str">
        <f>IF(VLOOKUP(D6881,'Resources Final'!A:C,3,FALSE)=0,"",VLOOKUP(D6881,'Resources Final'!A:C,3,FALSE))</f>
        <v/>
      </c>
      <c r="L6881" s="3" t="str">
        <f>IF(VLOOKUP(D6881,'Resources Final'!A:D,4,FALSE)=0,"",VLOOKUP(D6881,'Resources Final'!A:D,4,FALSE))</f>
        <v/>
      </c>
      <c r="M6881" s="3" t="str">
        <f>IF(VLOOKUP(D6881,'Resources Final'!A:E,5,FALSE)=0,"",VLOOKUP(D6881,'Resources Final'!A:E,5,FALSE))</f>
        <v>N</v>
      </c>
      <c r="N6881" s="7" t="str">
        <f>IF(VLOOKUP(D6881,'Resources Final'!A:F,6,FALSE)=0,"",VLOOKUP(D6881,'Resources Final'!A:F,6,FALSE))</f>
        <v/>
      </c>
      <c r="O6881" s="3" t="str">
        <f>IF(VLOOKUP(D6881,'Resources Final'!A:G,7,FALSE)=0,"",VLOOKUP(D6881,'Resources Final'!A:G,7,FALSE))</f>
        <v/>
      </c>
    </row>
    <row r="6882" spans="1:15" x14ac:dyDescent="0.2">
      <c r="A6882" s="11">
        <v>990</v>
      </c>
      <c r="B6882" s="11" t="str">
        <f t="shared" si="122"/>
        <v>Fred C. and Mary R. Koch Foundation_Newman University200510000</v>
      </c>
      <c r="C6882" s="11" t="s">
        <v>4161</v>
      </c>
      <c r="D6882" s="11" t="s">
        <v>2664</v>
      </c>
      <c r="E6882" s="11" t="s">
        <v>2664</v>
      </c>
      <c r="F6882" s="4">
        <v>10000</v>
      </c>
      <c r="G6882" s="3">
        <v>2005</v>
      </c>
      <c r="H6882" s="3" t="s">
        <v>21</v>
      </c>
      <c r="I6882" s="12"/>
      <c r="J6882" s="3">
        <v>13</v>
      </c>
      <c r="K6882" s="3" t="str">
        <f>IF(VLOOKUP(D6882,'Resources Final'!A:C,3,FALSE)=0,"",VLOOKUP(D6882,'Resources Final'!A:C,3,FALSE))</f>
        <v/>
      </c>
      <c r="L6882" s="3" t="str">
        <f>IF(VLOOKUP(D6882,'Resources Final'!A:D,4,FALSE)=0,"",VLOOKUP(D6882,'Resources Final'!A:D,4,FALSE))</f>
        <v>Y</v>
      </c>
      <c r="M6882" s="3" t="str">
        <f>IF(VLOOKUP(D6882,'Resources Final'!A:E,5,FALSE)=0,"",VLOOKUP(D6882,'Resources Final'!A:E,5,FALSE))</f>
        <v/>
      </c>
      <c r="N6882" s="7" t="str">
        <f>IF(VLOOKUP(D6882,'Resources Final'!A:F,6,FALSE)=0,"",VLOOKUP(D6882,'Resources Final'!A:F,6,FALSE))</f>
        <v/>
      </c>
      <c r="O6882" s="3" t="str">
        <f>IF(VLOOKUP(D6882,'Resources Final'!A:G,7,FALSE)=0,"",VLOOKUP(D6882,'Resources Final'!A:G,7,FALSE))</f>
        <v/>
      </c>
    </row>
    <row r="6883" spans="1:15" x14ac:dyDescent="0.2">
      <c r="A6883" s="11">
        <v>990</v>
      </c>
      <c r="B6883" s="11" t="str">
        <f t="shared" si="122"/>
        <v>Fred C. and Mary R. Koch Foundation_Newman University200510000</v>
      </c>
      <c r="C6883" s="11" t="s">
        <v>4161</v>
      </c>
      <c r="D6883" s="11" t="s">
        <v>2664</v>
      </c>
      <c r="E6883" s="11" t="s">
        <v>2664</v>
      </c>
      <c r="F6883" s="4">
        <v>10000</v>
      </c>
      <c r="G6883" s="3">
        <v>2005</v>
      </c>
      <c r="H6883" s="3" t="s">
        <v>21</v>
      </c>
      <c r="I6883" s="12"/>
      <c r="J6883" s="3">
        <v>14</v>
      </c>
      <c r="K6883" s="3" t="str">
        <f>IF(VLOOKUP(D6883,'Resources Final'!A:C,3,FALSE)=0,"",VLOOKUP(D6883,'Resources Final'!A:C,3,FALSE))</f>
        <v/>
      </c>
      <c r="L6883" s="3" t="str">
        <f>IF(VLOOKUP(D6883,'Resources Final'!A:D,4,FALSE)=0,"",VLOOKUP(D6883,'Resources Final'!A:D,4,FALSE))</f>
        <v>Y</v>
      </c>
      <c r="M6883" s="3" t="str">
        <f>IF(VLOOKUP(D6883,'Resources Final'!A:E,5,FALSE)=0,"",VLOOKUP(D6883,'Resources Final'!A:E,5,FALSE))</f>
        <v/>
      </c>
      <c r="N6883" s="7" t="str">
        <f>IF(VLOOKUP(D6883,'Resources Final'!A:F,6,FALSE)=0,"",VLOOKUP(D6883,'Resources Final'!A:F,6,FALSE))</f>
        <v/>
      </c>
      <c r="O6883" s="3" t="str">
        <f>IF(VLOOKUP(D6883,'Resources Final'!A:G,7,FALSE)=0,"",VLOOKUP(D6883,'Resources Final'!A:G,7,FALSE))</f>
        <v/>
      </c>
    </row>
    <row r="6884" spans="1:15" x14ac:dyDescent="0.2">
      <c r="A6884" s="11">
        <v>990</v>
      </c>
      <c r="B6884" s="11" t="str">
        <f t="shared" si="122"/>
        <v>Fred C. and Mary R. Koch Foundation_Salvation Army20057500</v>
      </c>
      <c r="C6884" s="11" t="s">
        <v>4161</v>
      </c>
      <c r="D6884" s="11" t="s">
        <v>2624</v>
      </c>
      <c r="E6884" s="11" t="s">
        <v>2624</v>
      </c>
      <c r="F6884" s="4">
        <v>7500</v>
      </c>
      <c r="G6884" s="3">
        <v>2005</v>
      </c>
      <c r="H6884" s="3" t="s">
        <v>21</v>
      </c>
      <c r="I6884" s="12"/>
      <c r="J6884" s="3">
        <v>15</v>
      </c>
      <c r="K6884" s="3" t="str">
        <f>IF(VLOOKUP(D6884,'Resources Final'!A:C,3,FALSE)=0,"",VLOOKUP(D6884,'Resources Final'!A:C,3,FALSE))</f>
        <v/>
      </c>
      <c r="L6884" s="3" t="str">
        <f>IF(VLOOKUP(D6884,'Resources Final'!A:D,4,FALSE)=0,"",VLOOKUP(D6884,'Resources Final'!A:D,4,FALSE))</f>
        <v/>
      </c>
      <c r="M6884" s="3" t="str">
        <f>IF(VLOOKUP(D6884,'Resources Final'!A:E,5,FALSE)=0,"",VLOOKUP(D6884,'Resources Final'!A:E,5,FALSE))</f>
        <v>N</v>
      </c>
      <c r="N6884" s="7" t="str">
        <f>IF(VLOOKUP(D6884,'Resources Final'!A:F,6,FALSE)=0,"",VLOOKUP(D6884,'Resources Final'!A:F,6,FALSE))</f>
        <v/>
      </c>
      <c r="O6884" s="3" t="str">
        <f>IF(VLOOKUP(D6884,'Resources Final'!A:G,7,FALSE)=0,"",VLOOKUP(D6884,'Resources Final'!A:G,7,FALSE))</f>
        <v/>
      </c>
    </row>
    <row r="6885" spans="1:15" x14ac:dyDescent="0.2">
      <c r="A6885" s="11">
        <v>990</v>
      </c>
      <c r="B6885" s="11" t="str">
        <f t="shared" si="122"/>
        <v>Fred C. and Mary R. Koch Foundation_Salvation Army2005100000</v>
      </c>
      <c r="C6885" s="11" t="s">
        <v>4161</v>
      </c>
      <c r="D6885" s="11" t="s">
        <v>2624</v>
      </c>
      <c r="E6885" s="11" t="s">
        <v>2624</v>
      </c>
      <c r="F6885" s="4">
        <v>100000</v>
      </c>
      <c r="G6885" s="3">
        <v>2005</v>
      </c>
      <c r="H6885" s="3" t="s">
        <v>21</v>
      </c>
      <c r="I6885" s="12"/>
      <c r="J6885" s="3">
        <v>16</v>
      </c>
      <c r="K6885" s="3" t="str">
        <f>IF(VLOOKUP(D6885,'Resources Final'!A:C,3,FALSE)=0,"",VLOOKUP(D6885,'Resources Final'!A:C,3,FALSE))</f>
        <v/>
      </c>
      <c r="L6885" s="3" t="str">
        <f>IF(VLOOKUP(D6885,'Resources Final'!A:D,4,FALSE)=0,"",VLOOKUP(D6885,'Resources Final'!A:D,4,FALSE))</f>
        <v/>
      </c>
      <c r="M6885" s="3" t="str">
        <f>IF(VLOOKUP(D6885,'Resources Final'!A:E,5,FALSE)=0,"",VLOOKUP(D6885,'Resources Final'!A:E,5,FALSE))</f>
        <v>N</v>
      </c>
      <c r="N6885" s="7" t="str">
        <f>IF(VLOOKUP(D6885,'Resources Final'!A:F,6,FALSE)=0,"",VLOOKUP(D6885,'Resources Final'!A:F,6,FALSE))</f>
        <v/>
      </c>
      <c r="O6885" s="3" t="str">
        <f>IF(VLOOKUP(D6885,'Resources Final'!A:G,7,FALSE)=0,"",VLOOKUP(D6885,'Resources Final'!A:G,7,FALSE))</f>
        <v/>
      </c>
    </row>
    <row r="6886" spans="1:15" x14ac:dyDescent="0.2">
      <c r="A6886" s="11">
        <v>990</v>
      </c>
      <c r="B6886" s="11" t="str">
        <f t="shared" si="122"/>
        <v>Fred C. and Mary R. Koch Foundation_Stage One200510000</v>
      </c>
      <c r="C6886" s="11" t="s">
        <v>4161</v>
      </c>
      <c r="D6886" s="11" t="s">
        <v>3410</v>
      </c>
      <c r="E6886" s="11" t="s">
        <v>3410</v>
      </c>
      <c r="F6886" s="4">
        <v>10000</v>
      </c>
      <c r="G6886" s="3">
        <v>2005</v>
      </c>
      <c r="H6886" s="3" t="s">
        <v>21</v>
      </c>
      <c r="I6886" s="12"/>
      <c r="J6886" s="3">
        <v>17</v>
      </c>
      <c r="K6886" s="3" t="str">
        <f>IF(VLOOKUP(D6886,'Resources Final'!A:C,3,FALSE)=0,"",VLOOKUP(D6886,'Resources Final'!A:C,3,FALSE))</f>
        <v/>
      </c>
      <c r="L6886" s="3" t="str">
        <f>IF(VLOOKUP(D6886,'Resources Final'!A:D,4,FALSE)=0,"",VLOOKUP(D6886,'Resources Final'!A:D,4,FALSE))</f>
        <v/>
      </c>
      <c r="M6886" s="3" t="str">
        <f>IF(VLOOKUP(D6886,'Resources Final'!A:E,5,FALSE)=0,"",VLOOKUP(D6886,'Resources Final'!A:E,5,FALSE))</f>
        <v/>
      </c>
      <c r="N6886" s="7" t="str">
        <f>IF(VLOOKUP(D6886,'Resources Final'!A:F,6,FALSE)=0,"",VLOOKUP(D6886,'Resources Final'!A:F,6,FALSE))</f>
        <v/>
      </c>
      <c r="O6886" s="3" t="str">
        <f>IF(VLOOKUP(D6886,'Resources Final'!A:G,7,FALSE)=0,"",VLOOKUP(D6886,'Resources Final'!A:G,7,FALSE))</f>
        <v/>
      </c>
    </row>
    <row r="6887" spans="1:15" x14ac:dyDescent="0.2">
      <c r="A6887" s="11">
        <v>990</v>
      </c>
      <c r="B6887" s="11" t="str">
        <f t="shared" si="122"/>
        <v>Fred C. and Mary R. Koch Foundation_Students in Free Enterprise20052500</v>
      </c>
      <c r="C6887" s="11" t="s">
        <v>4161</v>
      </c>
      <c r="D6887" s="11" t="s">
        <v>3467</v>
      </c>
      <c r="E6887" s="11" t="s">
        <v>3467</v>
      </c>
      <c r="F6887" s="4">
        <v>2500</v>
      </c>
      <c r="G6887" s="3">
        <v>2005</v>
      </c>
      <c r="H6887" s="3" t="s">
        <v>21</v>
      </c>
      <c r="I6887" s="12"/>
      <c r="J6887" s="3">
        <v>18</v>
      </c>
      <c r="K6887" s="3" t="str">
        <f>IF(VLOOKUP(D6887,'Resources Final'!A:C,3,FALSE)=0,"",VLOOKUP(D6887,'Resources Final'!A:C,3,FALSE))</f>
        <v/>
      </c>
      <c r="L6887" s="3" t="str">
        <f>IF(VLOOKUP(D6887,'Resources Final'!A:D,4,FALSE)=0,"",VLOOKUP(D6887,'Resources Final'!A:D,4,FALSE))</f>
        <v/>
      </c>
      <c r="M6887" s="3" t="str">
        <f>IF(VLOOKUP(D6887,'Resources Final'!A:E,5,FALSE)=0,"",VLOOKUP(D6887,'Resources Final'!A:E,5,FALSE))</f>
        <v/>
      </c>
      <c r="N6887" s="7" t="str">
        <f>IF(VLOOKUP(D6887,'Resources Final'!A:F,6,FALSE)=0,"",VLOOKUP(D6887,'Resources Final'!A:F,6,FALSE))</f>
        <v>https://www.sourcewatch.org/index.php/Students_in_Free_Enterprise</v>
      </c>
      <c r="O6887" s="3" t="str">
        <f>IF(VLOOKUP(D6887,'Resources Final'!A:G,7,FALSE)=0,"",VLOOKUP(D6887,'Resources Final'!A:G,7,FALSE))</f>
        <v>Sourcewatch</v>
      </c>
    </row>
    <row r="6888" spans="1:15" x14ac:dyDescent="0.2">
      <c r="A6888" s="11">
        <v>990</v>
      </c>
      <c r="B6888" s="11" t="str">
        <f t="shared" si="122"/>
        <v>Fred C. and Mary R. Koch Foundation_Wichita Center for the Arts20053000</v>
      </c>
      <c r="C6888" s="11" t="s">
        <v>4161</v>
      </c>
      <c r="D6888" s="11" t="s">
        <v>4009</v>
      </c>
      <c r="E6888" s="11" t="s">
        <v>4009</v>
      </c>
      <c r="F6888" s="4">
        <v>3000</v>
      </c>
      <c r="G6888" s="3">
        <v>2005</v>
      </c>
      <c r="H6888" s="3" t="s">
        <v>21</v>
      </c>
      <c r="I6888" s="12"/>
      <c r="J6888" s="3">
        <v>19</v>
      </c>
      <c r="K6888" s="3" t="str">
        <f>IF(VLOOKUP(D6888,'Resources Final'!A:C,3,FALSE)=0,"",VLOOKUP(D6888,'Resources Final'!A:C,3,FALSE))</f>
        <v/>
      </c>
      <c r="L6888" s="3" t="str">
        <f>IF(VLOOKUP(D6888,'Resources Final'!A:D,4,FALSE)=0,"",VLOOKUP(D6888,'Resources Final'!A:D,4,FALSE))</f>
        <v/>
      </c>
      <c r="M6888" s="3" t="str">
        <f>IF(VLOOKUP(D6888,'Resources Final'!A:E,5,FALSE)=0,"",VLOOKUP(D6888,'Resources Final'!A:E,5,FALSE))</f>
        <v>N</v>
      </c>
      <c r="N6888" s="7" t="str">
        <f>IF(VLOOKUP(D6888,'Resources Final'!A:F,6,FALSE)=0,"",VLOOKUP(D6888,'Resources Final'!A:F,6,FALSE))</f>
        <v/>
      </c>
      <c r="O6888" s="3" t="str">
        <f>IF(VLOOKUP(D6888,'Resources Final'!A:G,7,FALSE)=0,"",VLOOKUP(D6888,'Resources Final'!A:G,7,FALSE))</f>
        <v/>
      </c>
    </row>
    <row r="6889" spans="1:15" x14ac:dyDescent="0.2">
      <c r="A6889" s="11">
        <v>990</v>
      </c>
      <c r="B6889" s="11" t="str">
        <f t="shared" si="122"/>
        <v>Fred C. and Mary R. Koch Foundation_Wichita Center for the Arts200519800</v>
      </c>
      <c r="C6889" s="11" t="s">
        <v>4161</v>
      </c>
      <c r="D6889" s="11" t="s">
        <v>4009</v>
      </c>
      <c r="E6889" s="11" t="s">
        <v>4009</v>
      </c>
      <c r="F6889" s="4">
        <v>19800</v>
      </c>
      <c r="G6889" s="3">
        <v>2005</v>
      </c>
      <c r="H6889" s="3" t="s">
        <v>21</v>
      </c>
      <c r="I6889" s="12"/>
      <c r="J6889" s="3">
        <v>20</v>
      </c>
      <c r="K6889" s="3" t="str">
        <f>IF(VLOOKUP(D6889,'Resources Final'!A:C,3,FALSE)=0,"",VLOOKUP(D6889,'Resources Final'!A:C,3,FALSE))</f>
        <v/>
      </c>
      <c r="L6889" s="3" t="str">
        <f>IF(VLOOKUP(D6889,'Resources Final'!A:D,4,FALSE)=0,"",VLOOKUP(D6889,'Resources Final'!A:D,4,FALSE))</f>
        <v/>
      </c>
      <c r="M6889" s="3" t="str">
        <f>IF(VLOOKUP(D6889,'Resources Final'!A:E,5,FALSE)=0,"",VLOOKUP(D6889,'Resources Final'!A:E,5,FALSE))</f>
        <v>N</v>
      </c>
      <c r="N6889" s="7" t="str">
        <f>IF(VLOOKUP(D6889,'Resources Final'!A:F,6,FALSE)=0,"",VLOOKUP(D6889,'Resources Final'!A:F,6,FALSE))</f>
        <v/>
      </c>
      <c r="O6889" s="3" t="str">
        <f>IF(VLOOKUP(D6889,'Resources Final'!A:G,7,FALSE)=0,"",VLOOKUP(D6889,'Resources Final'!A:G,7,FALSE))</f>
        <v/>
      </c>
    </row>
    <row r="6890" spans="1:15" x14ac:dyDescent="0.2">
      <c r="A6890" s="11">
        <v>990</v>
      </c>
      <c r="B6890" s="11" t="str">
        <f t="shared" si="122"/>
        <v>Fred C. and Mary R. Koch Foundation_Wichita Collegiate School2005100000</v>
      </c>
      <c r="C6890" s="11" t="s">
        <v>4161</v>
      </c>
      <c r="D6890" s="11" t="s">
        <v>4012</v>
      </c>
      <c r="E6890" s="11" t="s">
        <v>4012</v>
      </c>
      <c r="F6890" s="4">
        <v>100000</v>
      </c>
      <c r="G6890" s="3">
        <v>2005</v>
      </c>
      <c r="H6890" s="3" t="s">
        <v>21</v>
      </c>
      <c r="I6890" s="12"/>
      <c r="J6890" s="3">
        <v>21</v>
      </c>
      <c r="K6890" s="3" t="str">
        <f>IF(VLOOKUP(D6890,'Resources Final'!A:C,3,FALSE)=0,"",VLOOKUP(D6890,'Resources Final'!A:C,3,FALSE))</f>
        <v/>
      </c>
      <c r="L6890" s="3" t="str">
        <f>IF(VLOOKUP(D6890,'Resources Final'!A:D,4,FALSE)=0,"",VLOOKUP(D6890,'Resources Final'!A:D,4,FALSE))</f>
        <v>Y</v>
      </c>
      <c r="M6890" s="3" t="str">
        <f>IF(VLOOKUP(D6890,'Resources Final'!A:E,5,FALSE)=0,"",VLOOKUP(D6890,'Resources Final'!A:E,5,FALSE))</f>
        <v/>
      </c>
      <c r="N6890" s="7" t="str">
        <f>IF(VLOOKUP(D6890,'Resources Final'!A:F,6,FALSE)=0,"",VLOOKUP(D6890,'Resources Final'!A:F,6,FALSE))</f>
        <v/>
      </c>
      <c r="O6890" s="3" t="str">
        <f>IF(VLOOKUP(D6890,'Resources Final'!A:G,7,FALSE)=0,"",VLOOKUP(D6890,'Resources Final'!A:G,7,FALSE))</f>
        <v/>
      </c>
    </row>
    <row r="6891" spans="1:15" x14ac:dyDescent="0.2">
      <c r="A6891" s="11">
        <v>990</v>
      </c>
      <c r="B6891" s="11" t="str">
        <f t="shared" si="122"/>
        <v>Fred C. and Mary R. Koch Foundation_Wichita Educational Foundation20055000</v>
      </c>
      <c r="C6891" s="11" t="s">
        <v>4161</v>
      </c>
      <c r="D6891" s="11" t="s">
        <v>4014</v>
      </c>
      <c r="E6891" s="11" t="s">
        <v>4014</v>
      </c>
      <c r="F6891" s="4">
        <v>5000</v>
      </c>
      <c r="G6891" s="3">
        <v>2005</v>
      </c>
      <c r="H6891" s="3" t="s">
        <v>21</v>
      </c>
      <c r="I6891" s="12"/>
      <c r="J6891" s="3">
        <v>22</v>
      </c>
      <c r="K6891" s="3" t="str">
        <f>IF(VLOOKUP(D6891,'Resources Final'!A:C,3,FALSE)=0,"",VLOOKUP(D6891,'Resources Final'!A:C,3,FALSE))</f>
        <v/>
      </c>
      <c r="L6891" s="3" t="str">
        <f>IF(VLOOKUP(D6891,'Resources Final'!A:D,4,FALSE)=0,"",VLOOKUP(D6891,'Resources Final'!A:D,4,FALSE))</f>
        <v/>
      </c>
      <c r="M6891" s="3" t="str">
        <f>IF(VLOOKUP(D6891,'Resources Final'!A:E,5,FALSE)=0,"",VLOOKUP(D6891,'Resources Final'!A:E,5,FALSE))</f>
        <v/>
      </c>
      <c r="N6891" s="7" t="str">
        <f>IF(VLOOKUP(D6891,'Resources Final'!A:F,6,FALSE)=0,"",VLOOKUP(D6891,'Resources Final'!A:F,6,FALSE))</f>
        <v/>
      </c>
      <c r="O6891" s="3" t="str">
        <f>IF(VLOOKUP(D6891,'Resources Final'!A:G,7,FALSE)=0,"",VLOOKUP(D6891,'Resources Final'!A:G,7,FALSE))</f>
        <v/>
      </c>
    </row>
    <row r="6892" spans="1:15" x14ac:dyDescent="0.2">
      <c r="A6892" s="11">
        <v>990</v>
      </c>
      <c r="B6892" s="11" t="str">
        <f t="shared" si="122"/>
        <v>Fred C. and Mary R. Koch Foundation_Wichita State University200510000</v>
      </c>
      <c r="C6892" s="11" t="s">
        <v>4161</v>
      </c>
      <c r="D6892" s="11" t="s">
        <v>4019</v>
      </c>
      <c r="E6892" s="11" t="s">
        <v>4019</v>
      </c>
      <c r="F6892" s="4">
        <v>10000</v>
      </c>
      <c r="G6892" s="3">
        <v>2005</v>
      </c>
      <c r="H6892" s="3" t="s">
        <v>21</v>
      </c>
      <c r="I6892" s="12"/>
      <c r="J6892" s="3">
        <v>23</v>
      </c>
      <c r="K6892" s="3" t="str">
        <f>IF(VLOOKUP(D6892,'Resources Final'!A:C,3,FALSE)=0,"",VLOOKUP(D6892,'Resources Final'!A:C,3,FALSE))</f>
        <v/>
      </c>
      <c r="L6892" s="3" t="str">
        <f>IF(VLOOKUP(D6892,'Resources Final'!A:D,4,FALSE)=0,"",VLOOKUP(D6892,'Resources Final'!A:D,4,FALSE))</f>
        <v>Y</v>
      </c>
      <c r="M6892" s="3" t="str">
        <f>IF(VLOOKUP(D6892,'Resources Final'!A:E,5,FALSE)=0,"",VLOOKUP(D6892,'Resources Final'!A:E,5,FALSE))</f>
        <v/>
      </c>
      <c r="N6892" s="7" t="str">
        <f>IF(VLOOKUP(D6892,'Resources Final'!A:F,6,FALSE)=0,"",VLOOKUP(D6892,'Resources Final'!A:F,6,FALSE))</f>
        <v/>
      </c>
      <c r="O6892" s="3" t="str">
        <f>IF(VLOOKUP(D6892,'Resources Final'!A:G,7,FALSE)=0,"",VLOOKUP(D6892,'Resources Final'!A:G,7,FALSE))</f>
        <v/>
      </c>
    </row>
    <row r="6893" spans="1:15" x14ac:dyDescent="0.2">
      <c r="A6893" s="11">
        <v>990</v>
      </c>
      <c r="B6893" s="11" t="str">
        <f t="shared" si="122"/>
        <v>Fred C. and Mary R. Koch Foundation_Abitz, Daniel20051500</v>
      </c>
      <c r="C6893" s="11" t="s">
        <v>4161</v>
      </c>
      <c r="D6893" s="11" t="s">
        <v>108</v>
      </c>
      <c r="E6893" s="11" t="s">
        <v>108</v>
      </c>
      <c r="F6893" s="4">
        <v>1500</v>
      </c>
      <c r="G6893" s="3">
        <v>2005</v>
      </c>
      <c r="H6893" s="3" t="s">
        <v>21</v>
      </c>
      <c r="I6893" s="12" t="s">
        <v>4162</v>
      </c>
      <c r="J6893" s="3">
        <v>24</v>
      </c>
      <c r="K6893" s="3" t="str">
        <f>IF(VLOOKUP(D6893,'Resources Final'!A:C,3,FALSE)=0,"",VLOOKUP(D6893,'Resources Final'!A:C,3,FALSE))</f>
        <v>Y</v>
      </c>
      <c r="L6893" s="3" t="str">
        <f>IF(VLOOKUP(D6893,'Resources Final'!A:D,4,FALSE)=0,"",VLOOKUP(D6893,'Resources Final'!A:D,4,FALSE))</f>
        <v/>
      </c>
      <c r="M6893" s="3" t="str">
        <f>IF(VLOOKUP(D6893,'Resources Final'!A:E,5,FALSE)=0,"",VLOOKUP(D6893,'Resources Final'!A:E,5,FALSE))</f>
        <v/>
      </c>
      <c r="N6893" s="7" t="str">
        <f>IF(VLOOKUP(D6893,'Resources Final'!A:F,6,FALSE)=0,"",VLOOKUP(D6893,'Resources Final'!A:F,6,FALSE))</f>
        <v/>
      </c>
      <c r="O6893" s="3" t="str">
        <f>IF(VLOOKUP(D6893,'Resources Final'!A:G,7,FALSE)=0,"",VLOOKUP(D6893,'Resources Final'!A:G,7,FALSE))</f>
        <v/>
      </c>
    </row>
    <row r="6894" spans="1:15" x14ac:dyDescent="0.2">
      <c r="A6894" s="11">
        <v>990</v>
      </c>
      <c r="B6894" s="11" t="str">
        <f t="shared" si="122"/>
        <v>Fred C. and Mary R. Koch Foundation_Agrawal, Amanda20051500</v>
      </c>
      <c r="C6894" s="11" t="s">
        <v>4161</v>
      </c>
      <c r="D6894" s="11" t="s">
        <v>131</v>
      </c>
      <c r="E6894" s="11" t="s">
        <v>131</v>
      </c>
      <c r="F6894" s="4">
        <v>1500</v>
      </c>
      <c r="G6894" s="3">
        <v>2005</v>
      </c>
      <c r="H6894" s="3" t="s">
        <v>21</v>
      </c>
      <c r="I6894" s="12" t="s">
        <v>4162</v>
      </c>
      <c r="J6894" s="3">
        <v>25</v>
      </c>
      <c r="K6894" s="3" t="str">
        <f>IF(VLOOKUP(D6894,'Resources Final'!A:C,3,FALSE)=0,"",VLOOKUP(D6894,'Resources Final'!A:C,3,FALSE))</f>
        <v>Y</v>
      </c>
      <c r="L6894" s="3" t="str">
        <f>IF(VLOOKUP(D6894,'Resources Final'!A:D,4,FALSE)=0,"",VLOOKUP(D6894,'Resources Final'!A:D,4,FALSE))</f>
        <v/>
      </c>
      <c r="M6894" s="3" t="str">
        <f>IF(VLOOKUP(D6894,'Resources Final'!A:E,5,FALSE)=0,"",VLOOKUP(D6894,'Resources Final'!A:E,5,FALSE))</f>
        <v/>
      </c>
      <c r="N6894" s="7" t="str">
        <f>IF(VLOOKUP(D6894,'Resources Final'!A:F,6,FALSE)=0,"",VLOOKUP(D6894,'Resources Final'!A:F,6,FALSE))</f>
        <v/>
      </c>
      <c r="O6894" s="3" t="str">
        <f>IF(VLOOKUP(D6894,'Resources Final'!A:G,7,FALSE)=0,"",VLOOKUP(D6894,'Resources Final'!A:G,7,FALSE))</f>
        <v/>
      </c>
    </row>
    <row r="6895" spans="1:15" x14ac:dyDescent="0.2">
      <c r="A6895" s="11">
        <v>990</v>
      </c>
      <c r="B6895" s="11" t="str">
        <f t="shared" si="122"/>
        <v>Fred C. and Mary R. Koch Foundation_Albert, Kristin20051500</v>
      </c>
      <c r="C6895" s="11" t="s">
        <v>4161</v>
      </c>
      <c r="D6895" s="11" t="s">
        <v>141</v>
      </c>
      <c r="E6895" s="11" t="s">
        <v>141</v>
      </c>
      <c r="F6895" s="4">
        <v>1500</v>
      </c>
      <c r="G6895" s="3">
        <v>2005</v>
      </c>
      <c r="H6895" s="3" t="s">
        <v>21</v>
      </c>
      <c r="I6895" s="12" t="s">
        <v>4162</v>
      </c>
      <c r="J6895" s="3">
        <v>26</v>
      </c>
      <c r="K6895" s="3" t="str">
        <f>IF(VLOOKUP(D6895,'Resources Final'!A:C,3,FALSE)=0,"",VLOOKUP(D6895,'Resources Final'!A:C,3,FALSE))</f>
        <v>Y</v>
      </c>
      <c r="L6895" s="3" t="str">
        <f>IF(VLOOKUP(D6895,'Resources Final'!A:D,4,FALSE)=0,"",VLOOKUP(D6895,'Resources Final'!A:D,4,FALSE))</f>
        <v/>
      </c>
      <c r="M6895" s="3" t="str">
        <f>IF(VLOOKUP(D6895,'Resources Final'!A:E,5,FALSE)=0,"",VLOOKUP(D6895,'Resources Final'!A:E,5,FALSE))</f>
        <v/>
      </c>
      <c r="N6895" s="7" t="str">
        <f>IF(VLOOKUP(D6895,'Resources Final'!A:F,6,FALSE)=0,"",VLOOKUP(D6895,'Resources Final'!A:F,6,FALSE))</f>
        <v/>
      </c>
      <c r="O6895" s="3" t="str">
        <f>IF(VLOOKUP(D6895,'Resources Final'!A:G,7,FALSE)=0,"",VLOOKUP(D6895,'Resources Final'!A:G,7,FALSE))</f>
        <v/>
      </c>
    </row>
    <row r="6896" spans="1:15" x14ac:dyDescent="0.2">
      <c r="A6896" s="11">
        <v>990</v>
      </c>
      <c r="B6896" s="11" t="str">
        <f t="shared" si="122"/>
        <v>Fred C. and Mary R. Koch Foundation_Alexander, Justin20051500</v>
      </c>
      <c r="C6896" s="11" t="s">
        <v>4161</v>
      </c>
      <c r="D6896" s="11" t="s">
        <v>146</v>
      </c>
      <c r="E6896" s="11" t="s">
        <v>146</v>
      </c>
      <c r="F6896" s="4">
        <v>1500</v>
      </c>
      <c r="G6896" s="3">
        <v>2005</v>
      </c>
      <c r="H6896" s="3" t="s">
        <v>21</v>
      </c>
      <c r="I6896" s="12" t="s">
        <v>4162</v>
      </c>
      <c r="J6896" s="3">
        <v>27</v>
      </c>
      <c r="K6896" s="3" t="str">
        <f>IF(VLOOKUP(D6896,'Resources Final'!A:C,3,FALSE)=0,"",VLOOKUP(D6896,'Resources Final'!A:C,3,FALSE))</f>
        <v>Y</v>
      </c>
      <c r="L6896" s="3" t="str">
        <f>IF(VLOOKUP(D6896,'Resources Final'!A:D,4,FALSE)=0,"",VLOOKUP(D6896,'Resources Final'!A:D,4,FALSE))</f>
        <v/>
      </c>
      <c r="M6896" s="3" t="str">
        <f>IF(VLOOKUP(D6896,'Resources Final'!A:E,5,FALSE)=0,"",VLOOKUP(D6896,'Resources Final'!A:E,5,FALSE))</f>
        <v/>
      </c>
      <c r="N6896" s="7" t="str">
        <f>IF(VLOOKUP(D6896,'Resources Final'!A:F,6,FALSE)=0,"",VLOOKUP(D6896,'Resources Final'!A:F,6,FALSE))</f>
        <v/>
      </c>
      <c r="O6896" s="3" t="str">
        <f>IF(VLOOKUP(D6896,'Resources Final'!A:G,7,FALSE)=0,"",VLOOKUP(D6896,'Resources Final'!A:G,7,FALSE))</f>
        <v/>
      </c>
    </row>
    <row r="6897" spans="1:15" x14ac:dyDescent="0.2">
      <c r="A6897" s="11">
        <v>990</v>
      </c>
      <c r="B6897" s="11" t="str">
        <f t="shared" si="122"/>
        <v>Fred C. and Mary R. Koch Foundation_Alvarnaz, Carly20051500</v>
      </c>
      <c r="C6897" s="11" t="s">
        <v>4161</v>
      </c>
      <c r="D6897" s="11" t="s">
        <v>167</v>
      </c>
      <c r="E6897" s="11" t="s">
        <v>167</v>
      </c>
      <c r="F6897" s="4">
        <v>1500</v>
      </c>
      <c r="G6897" s="3">
        <v>2005</v>
      </c>
      <c r="H6897" s="3" t="s">
        <v>21</v>
      </c>
      <c r="I6897" s="12" t="s">
        <v>4162</v>
      </c>
      <c r="J6897" s="3">
        <v>28</v>
      </c>
      <c r="K6897" s="3" t="str">
        <f>IF(VLOOKUP(D6897,'Resources Final'!A:C,3,FALSE)=0,"",VLOOKUP(D6897,'Resources Final'!A:C,3,FALSE))</f>
        <v>Y</v>
      </c>
      <c r="L6897" s="3" t="str">
        <f>IF(VLOOKUP(D6897,'Resources Final'!A:D,4,FALSE)=0,"",VLOOKUP(D6897,'Resources Final'!A:D,4,FALSE))</f>
        <v/>
      </c>
      <c r="M6897" s="3" t="str">
        <f>IF(VLOOKUP(D6897,'Resources Final'!A:E,5,FALSE)=0,"",VLOOKUP(D6897,'Resources Final'!A:E,5,FALSE))</f>
        <v/>
      </c>
      <c r="N6897" s="7" t="str">
        <f>IF(VLOOKUP(D6897,'Resources Final'!A:F,6,FALSE)=0,"",VLOOKUP(D6897,'Resources Final'!A:F,6,FALSE))</f>
        <v/>
      </c>
      <c r="O6897" s="3" t="str">
        <f>IF(VLOOKUP(D6897,'Resources Final'!A:G,7,FALSE)=0,"",VLOOKUP(D6897,'Resources Final'!A:G,7,FALSE))</f>
        <v/>
      </c>
    </row>
    <row r="6898" spans="1:15" x14ac:dyDescent="0.2">
      <c r="A6898" s="11">
        <v>990</v>
      </c>
      <c r="B6898" s="11" t="str">
        <f t="shared" si="122"/>
        <v>Fred C. and Mary R. Koch Foundation_Alvarnaz, Lindzy20051500</v>
      </c>
      <c r="C6898" s="11" t="s">
        <v>4161</v>
      </c>
      <c r="D6898" s="11" t="s">
        <v>168</v>
      </c>
      <c r="E6898" s="11" t="s">
        <v>168</v>
      </c>
      <c r="F6898" s="4">
        <v>1500</v>
      </c>
      <c r="G6898" s="3">
        <v>2005</v>
      </c>
      <c r="H6898" s="3" t="s">
        <v>21</v>
      </c>
      <c r="I6898" s="12" t="s">
        <v>4162</v>
      </c>
      <c r="J6898" s="3">
        <v>29</v>
      </c>
      <c r="K6898" s="3" t="str">
        <f>IF(VLOOKUP(D6898,'Resources Final'!A:C,3,FALSE)=0,"",VLOOKUP(D6898,'Resources Final'!A:C,3,FALSE))</f>
        <v>Y</v>
      </c>
      <c r="L6898" s="3" t="str">
        <f>IF(VLOOKUP(D6898,'Resources Final'!A:D,4,FALSE)=0,"",VLOOKUP(D6898,'Resources Final'!A:D,4,FALSE))</f>
        <v/>
      </c>
      <c r="M6898" s="3" t="str">
        <f>IF(VLOOKUP(D6898,'Resources Final'!A:E,5,FALSE)=0,"",VLOOKUP(D6898,'Resources Final'!A:E,5,FALSE))</f>
        <v/>
      </c>
      <c r="N6898" s="7" t="str">
        <f>IF(VLOOKUP(D6898,'Resources Final'!A:F,6,FALSE)=0,"",VLOOKUP(D6898,'Resources Final'!A:F,6,FALSE))</f>
        <v/>
      </c>
      <c r="O6898" s="3" t="str">
        <f>IF(VLOOKUP(D6898,'Resources Final'!A:G,7,FALSE)=0,"",VLOOKUP(D6898,'Resources Final'!A:G,7,FALSE))</f>
        <v/>
      </c>
    </row>
    <row r="6899" spans="1:15" x14ac:dyDescent="0.2">
      <c r="A6899" s="11">
        <v>990</v>
      </c>
      <c r="B6899" s="11" t="str">
        <f t="shared" si="122"/>
        <v>Fred C. and Mary R. Koch Foundation_Anderson, Gabriel20051500</v>
      </c>
      <c r="C6899" s="11" t="s">
        <v>4161</v>
      </c>
      <c r="D6899" s="11" t="s">
        <v>225</v>
      </c>
      <c r="E6899" s="11" t="s">
        <v>225</v>
      </c>
      <c r="F6899" s="4">
        <v>1500</v>
      </c>
      <c r="G6899" s="3">
        <v>2005</v>
      </c>
      <c r="H6899" s="3" t="s">
        <v>21</v>
      </c>
      <c r="I6899" s="12" t="s">
        <v>4172</v>
      </c>
      <c r="J6899" s="3">
        <v>30</v>
      </c>
      <c r="K6899" s="3" t="str">
        <f>IF(VLOOKUP(D6899,'Resources Final'!A:C,3,FALSE)=0,"",VLOOKUP(D6899,'Resources Final'!A:C,3,FALSE))</f>
        <v>Y</v>
      </c>
      <c r="L6899" s="3" t="str">
        <f>IF(VLOOKUP(D6899,'Resources Final'!A:D,4,FALSE)=0,"",VLOOKUP(D6899,'Resources Final'!A:D,4,FALSE))</f>
        <v/>
      </c>
      <c r="M6899" s="3" t="str">
        <f>IF(VLOOKUP(D6899,'Resources Final'!A:E,5,FALSE)=0,"",VLOOKUP(D6899,'Resources Final'!A:E,5,FALSE))</f>
        <v/>
      </c>
      <c r="N6899" s="7" t="str">
        <f>IF(VLOOKUP(D6899,'Resources Final'!A:F,6,FALSE)=0,"",VLOOKUP(D6899,'Resources Final'!A:F,6,FALSE))</f>
        <v/>
      </c>
      <c r="O6899" s="3" t="str">
        <f>IF(VLOOKUP(D6899,'Resources Final'!A:G,7,FALSE)=0,"",VLOOKUP(D6899,'Resources Final'!A:G,7,FALSE))</f>
        <v/>
      </c>
    </row>
    <row r="6900" spans="1:15" x14ac:dyDescent="0.2">
      <c r="A6900" s="11">
        <v>990</v>
      </c>
      <c r="B6900" s="11" t="str">
        <f t="shared" si="122"/>
        <v>Fred C. and Mary R. Koch Foundation_Andrew, Jill20051500</v>
      </c>
      <c r="C6900" s="11" t="s">
        <v>4161</v>
      </c>
      <c r="D6900" s="11" t="s">
        <v>233</v>
      </c>
      <c r="E6900" s="11" t="s">
        <v>233</v>
      </c>
      <c r="F6900" s="4">
        <v>1500</v>
      </c>
      <c r="G6900" s="3">
        <v>2005</v>
      </c>
      <c r="H6900" s="3" t="s">
        <v>21</v>
      </c>
      <c r="I6900" s="12" t="s">
        <v>4162</v>
      </c>
      <c r="J6900" s="3">
        <v>31</v>
      </c>
      <c r="K6900" s="3" t="str">
        <f>IF(VLOOKUP(D6900,'Resources Final'!A:C,3,FALSE)=0,"",VLOOKUP(D6900,'Resources Final'!A:C,3,FALSE))</f>
        <v>Y</v>
      </c>
      <c r="L6900" s="3" t="str">
        <f>IF(VLOOKUP(D6900,'Resources Final'!A:D,4,FALSE)=0,"",VLOOKUP(D6900,'Resources Final'!A:D,4,FALSE))</f>
        <v/>
      </c>
      <c r="M6900" s="3" t="str">
        <f>IF(VLOOKUP(D6900,'Resources Final'!A:E,5,FALSE)=0,"",VLOOKUP(D6900,'Resources Final'!A:E,5,FALSE))</f>
        <v/>
      </c>
      <c r="N6900" s="7" t="str">
        <f>IF(VLOOKUP(D6900,'Resources Final'!A:F,6,FALSE)=0,"",VLOOKUP(D6900,'Resources Final'!A:F,6,FALSE))</f>
        <v/>
      </c>
      <c r="O6900" s="3" t="str">
        <f>IF(VLOOKUP(D6900,'Resources Final'!A:G,7,FALSE)=0,"",VLOOKUP(D6900,'Resources Final'!A:G,7,FALSE))</f>
        <v/>
      </c>
    </row>
    <row r="6901" spans="1:15" x14ac:dyDescent="0.2">
      <c r="A6901" s="11">
        <v>990</v>
      </c>
      <c r="B6901" s="11" t="str">
        <f t="shared" si="122"/>
        <v>Fred C. and Mary R. Koch Foundation_Austria, Marites20051500</v>
      </c>
      <c r="C6901" s="11" t="s">
        <v>4161</v>
      </c>
      <c r="D6901" s="11" t="s">
        <v>296</v>
      </c>
      <c r="E6901" s="11" t="s">
        <v>296</v>
      </c>
      <c r="F6901" s="4">
        <v>1500</v>
      </c>
      <c r="G6901" s="3">
        <v>2005</v>
      </c>
      <c r="H6901" s="3" t="s">
        <v>21</v>
      </c>
      <c r="I6901" s="12" t="s">
        <v>4162</v>
      </c>
      <c r="J6901" s="3">
        <v>32</v>
      </c>
      <c r="K6901" s="3" t="str">
        <f>IF(VLOOKUP(D6901,'Resources Final'!A:C,3,FALSE)=0,"",VLOOKUP(D6901,'Resources Final'!A:C,3,FALSE))</f>
        <v>Y</v>
      </c>
      <c r="L6901" s="3" t="str">
        <f>IF(VLOOKUP(D6901,'Resources Final'!A:D,4,FALSE)=0,"",VLOOKUP(D6901,'Resources Final'!A:D,4,FALSE))</f>
        <v/>
      </c>
      <c r="M6901" s="3" t="str">
        <f>IF(VLOOKUP(D6901,'Resources Final'!A:E,5,FALSE)=0,"",VLOOKUP(D6901,'Resources Final'!A:E,5,FALSE))</f>
        <v/>
      </c>
      <c r="N6901" s="7" t="str">
        <f>IF(VLOOKUP(D6901,'Resources Final'!A:F,6,FALSE)=0,"",VLOOKUP(D6901,'Resources Final'!A:F,6,FALSE))</f>
        <v/>
      </c>
      <c r="O6901" s="3" t="str">
        <f>IF(VLOOKUP(D6901,'Resources Final'!A:G,7,FALSE)=0,"",VLOOKUP(D6901,'Resources Final'!A:G,7,FALSE))</f>
        <v/>
      </c>
    </row>
    <row r="6902" spans="1:15" x14ac:dyDescent="0.2">
      <c r="A6902" s="11">
        <v>990</v>
      </c>
      <c r="B6902" s="11" t="str">
        <f t="shared" si="122"/>
        <v>Fred C. and Mary R. Koch Foundation_Balbierz, Kathryn20051500</v>
      </c>
      <c r="C6902" s="11" t="s">
        <v>4161</v>
      </c>
      <c r="D6902" s="11" t="s">
        <v>339</v>
      </c>
      <c r="E6902" s="11" t="s">
        <v>339</v>
      </c>
      <c r="F6902" s="4">
        <v>1500</v>
      </c>
      <c r="G6902" s="3">
        <v>2005</v>
      </c>
      <c r="H6902" s="3" t="s">
        <v>21</v>
      </c>
      <c r="I6902" s="12" t="s">
        <v>4162</v>
      </c>
      <c r="J6902" s="3">
        <v>33</v>
      </c>
      <c r="K6902" s="3" t="str">
        <f>IF(VLOOKUP(D6902,'Resources Final'!A:C,3,FALSE)=0,"",VLOOKUP(D6902,'Resources Final'!A:C,3,FALSE))</f>
        <v>Y</v>
      </c>
      <c r="L6902" s="3" t="str">
        <f>IF(VLOOKUP(D6902,'Resources Final'!A:D,4,FALSE)=0,"",VLOOKUP(D6902,'Resources Final'!A:D,4,FALSE))</f>
        <v/>
      </c>
      <c r="M6902" s="3" t="str">
        <f>IF(VLOOKUP(D6902,'Resources Final'!A:E,5,FALSE)=0,"",VLOOKUP(D6902,'Resources Final'!A:E,5,FALSE))</f>
        <v/>
      </c>
      <c r="N6902" s="7" t="str">
        <f>IF(VLOOKUP(D6902,'Resources Final'!A:F,6,FALSE)=0,"",VLOOKUP(D6902,'Resources Final'!A:F,6,FALSE))</f>
        <v/>
      </c>
      <c r="O6902" s="3" t="str">
        <f>IF(VLOOKUP(D6902,'Resources Final'!A:G,7,FALSE)=0,"",VLOOKUP(D6902,'Resources Final'!A:G,7,FALSE))</f>
        <v/>
      </c>
    </row>
    <row r="6903" spans="1:15" x14ac:dyDescent="0.2">
      <c r="A6903" s="11">
        <v>990</v>
      </c>
      <c r="B6903" s="11" t="str">
        <f t="shared" si="122"/>
        <v>Fred C. and Mary R. Koch Foundation_Barger, Rachel20051500</v>
      </c>
      <c r="C6903" s="11" t="s">
        <v>4161</v>
      </c>
      <c r="D6903" s="11" t="s">
        <v>348</v>
      </c>
      <c r="E6903" s="11" t="s">
        <v>348</v>
      </c>
      <c r="F6903" s="4">
        <v>1500</v>
      </c>
      <c r="G6903" s="3">
        <v>2005</v>
      </c>
      <c r="H6903" s="3" t="s">
        <v>21</v>
      </c>
      <c r="I6903" s="12" t="s">
        <v>4162</v>
      </c>
      <c r="J6903" s="3">
        <v>34</v>
      </c>
      <c r="K6903" s="3" t="str">
        <f>IF(VLOOKUP(D6903,'Resources Final'!A:C,3,FALSE)=0,"",VLOOKUP(D6903,'Resources Final'!A:C,3,FALSE))</f>
        <v>Y</v>
      </c>
      <c r="L6903" s="3" t="str">
        <f>IF(VLOOKUP(D6903,'Resources Final'!A:D,4,FALSE)=0,"",VLOOKUP(D6903,'Resources Final'!A:D,4,FALSE))</f>
        <v/>
      </c>
      <c r="M6903" s="3" t="str">
        <f>IF(VLOOKUP(D6903,'Resources Final'!A:E,5,FALSE)=0,"",VLOOKUP(D6903,'Resources Final'!A:E,5,FALSE))</f>
        <v/>
      </c>
      <c r="N6903" s="7" t="str">
        <f>IF(VLOOKUP(D6903,'Resources Final'!A:F,6,FALSE)=0,"",VLOOKUP(D6903,'Resources Final'!A:F,6,FALSE))</f>
        <v/>
      </c>
      <c r="O6903" s="3" t="str">
        <f>IF(VLOOKUP(D6903,'Resources Final'!A:G,7,FALSE)=0,"",VLOOKUP(D6903,'Resources Final'!A:G,7,FALSE))</f>
        <v/>
      </c>
    </row>
    <row r="6904" spans="1:15" x14ac:dyDescent="0.2">
      <c r="A6904" s="11">
        <v>990</v>
      </c>
      <c r="B6904" s="11" t="str">
        <f t="shared" si="122"/>
        <v>Fred C. and Mary R. Koch Foundation_Barnaby, Kate20051500</v>
      </c>
      <c r="C6904" s="11" t="s">
        <v>4161</v>
      </c>
      <c r="D6904" s="11" t="s">
        <v>349</v>
      </c>
      <c r="E6904" s="11" t="s">
        <v>349</v>
      </c>
      <c r="F6904" s="4">
        <v>1500</v>
      </c>
      <c r="G6904" s="3">
        <v>2005</v>
      </c>
      <c r="H6904" s="3" t="s">
        <v>21</v>
      </c>
      <c r="I6904" s="12" t="s">
        <v>4162</v>
      </c>
      <c r="J6904" s="3">
        <v>35</v>
      </c>
      <c r="K6904" s="3" t="str">
        <f>IF(VLOOKUP(D6904,'Resources Final'!A:C,3,FALSE)=0,"",VLOOKUP(D6904,'Resources Final'!A:C,3,FALSE))</f>
        <v>Y</v>
      </c>
      <c r="L6904" s="3" t="str">
        <f>IF(VLOOKUP(D6904,'Resources Final'!A:D,4,FALSE)=0,"",VLOOKUP(D6904,'Resources Final'!A:D,4,FALSE))</f>
        <v/>
      </c>
      <c r="M6904" s="3" t="str">
        <f>IF(VLOOKUP(D6904,'Resources Final'!A:E,5,FALSE)=0,"",VLOOKUP(D6904,'Resources Final'!A:E,5,FALSE))</f>
        <v/>
      </c>
      <c r="N6904" s="7" t="str">
        <f>IF(VLOOKUP(D6904,'Resources Final'!A:F,6,FALSE)=0,"",VLOOKUP(D6904,'Resources Final'!A:F,6,FALSE))</f>
        <v/>
      </c>
      <c r="O6904" s="3" t="str">
        <f>IF(VLOOKUP(D6904,'Resources Final'!A:G,7,FALSE)=0,"",VLOOKUP(D6904,'Resources Final'!A:G,7,FALSE))</f>
        <v/>
      </c>
    </row>
    <row r="6905" spans="1:15" x14ac:dyDescent="0.2">
      <c r="A6905" s="11">
        <v>990</v>
      </c>
      <c r="B6905" s="11" t="str">
        <f t="shared" si="122"/>
        <v>Fred C. and Mary R. Koch Foundation_Barnes, Jennifer20051500</v>
      </c>
      <c r="C6905" s="11" t="s">
        <v>4161</v>
      </c>
      <c r="D6905" s="11" t="s">
        <v>353</v>
      </c>
      <c r="E6905" s="11" t="s">
        <v>353</v>
      </c>
      <c r="F6905" s="4">
        <v>1500</v>
      </c>
      <c r="G6905" s="3">
        <v>2005</v>
      </c>
      <c r="H6905" s="3" t="s">
        <v>21</v>
      </c>
      <c r="I6905" s="12" t="s">
        <v>4162</v>
      </c>
      <c r="J6905" s="3">
        <v>36</v>
      </c>
      <c r="K6905" s="3" t="str">
        <f>IF(VLOOKUP(D6905,'Resources Final'!A:C,3,FALSE)=0,"",VLOOKUP(D6905,'Resources Final'!A:C,3,FALSE))</f>
        <v>Y</v>
      </c>
      <c r="L6905" s="3" t="str">
        <f>IF(VLOOKUP(D6905,'Resources Final'!A:D,4,FALSE)=0,"",VLOOKUP(D6905,'Resources Final'!A:D,4,FALSE))</f>
        <v/>
      </c>
      <c r="M6905" s="3" t="str">
        <f>IF(VLOOKUP(D6905,'Resources Final'!A:E,5,FALSE)=0,"",VLOOKUP(D6905,'Resources Final'!A:E,5,FALSE))</f>
        <v/>
      </c>
      <c r="N6905" s="7" t="str">
        <f>IF(VLOOKUP(D6905,'Resources Final'!A:F,6,FALSE)=0,"",VLOOKUP(D6905,'Resources Final'!A:F,6,FALSE))</f>
        <v/>
      </c>
      <c r="O6905" s="3" t="str">
        <f>IF(VLOOKUP(D6905,'Resources Final'!A:G,7,FALSE)=0,"",VLOOKUP(D6905,'Resources Final'!A:G,7,FALSE))</f>
        <v/>
      </c>
    </row>
    <row r="6906" spans="1:15" x14ac:dyDescent="0.2">
      <c r="A6906" s="11">
        <v>990</v>
      </c>
      <c r="B6906" s="11" t="str">
        <f t="shared" si="122"/>
        <v>Fred C. and Mary R. Koch Foundation_Bechstein, Kane20051500</v>
      </c>
      <c r="C6906" s="11" t="s">
        <v>4161</v>
      </c>
      <c r="D6906" s="11" t="s">
        <v>373</v>
      </c>
      <c r="E6906" s="11" t="s">
        <v>373</v>
      </c>
      <c r="F6906" s="4">
        <v>1500</v>
      </c>
      <c r="G6906" s="3">
        <v>2005</v>
      </c>
      <c r="H6906" s="3" t="s">
        <v>21</v>
      </c>
      <c r="I6906" s="12" t="s">
        <v>4162</v>
      </c>
      <c r="J6906" s="3">
        <v>37</v>
      </c>
      <c r="K6906" s="3" t="str">
        <f>IF(VLOOKUP(D6906,'Resources Final'!A:C,3,FALSE)=0,"",VLOOKUP(D6906,'Resources Final'!A:C,3,FALSE))</f>
        <v>Y</v>
      </c>
      <c r="L6906" s="3" t="str">
        <f>IF(VLOOKUP(D6906,'Resources Final'!A:D,4,FALSE)=0,"",VLOOKUP(D6906,'Resources Final'!A:D,4,FALSE))</f>
        <v/>
      </c>
      <c r="M6906" s="3" t="str">
        <f>IF(VLOOKUP(D6906,'Resources Final'!A:E,5,FALSE)=0,"",VLOOKUP(D6906,'Resources Final'!A:E,5,FALSE))</f>
        <v/>
      </c>
      <c r="N6906" s="7" t="str">
        <f>IF(VLOOKUP(D6906,'Resources Final'!A:F,6,FALSE)=0,"",VLOOKUP(D6906,'Resources Final'!A:F,6,FALSE))</f>
        <v/>
      </c>
      <c r="O6906" s="3" t="str">
        <f>IF(VLOOKUP(D6906,'Resources Final'!A:G,7,FALSE)=0,"",VLOOKUP(D6906,'Resources Final'!A:G,7,FALSE))</f>
        <v/>
      </c>
    </row>
    <row r="6907" spans="1:15" x14ac:dyDescent="0.2">
      <c r="A6907" s="11">
        <v>990</v>
      </c>
      <c r="B6907" s="11" t="str">
        <f t="shared" si="122"/>
        <v>Fred C. and Mary R. Koch Foundation_Behl, Nikhil20051500</v>
      </c>
      <c r="C6907" s="11" t="s">
        <v>4161</v>
      </c>
      <c r="D6907" s="11" t="s">
        <v>386</v>
      </c>
      <c r="E6907" s="11" t="s">
        <v>386</v>
      </c>
      <c r="F6907" s="4">
        <v>1500</v>
      </c>
      <c r="G6907" s="3">
        <v>2005</v>
      </c>
      <c r="H6907" s="3" t="s">
        <v>21</v>
      </c>
      <c r="I6907" s="12" t="s">
        <v>4162</v>
      </c>
      <c r="J6907" s="3">
        <v>38</v>
      </c>
      <c r="K6907" s="3" t="str">
        <f>IF(VLOOKUP(D6907,'Resources Final'!A:C,3,FALSE)=0,"",VLOOKUP(D6907,'Resources Final'!A:C,3,FALSE))</f>
        <v>Y</v>
      </c>
      <c r="L6907" s="3" t="str">
        <f>IF(VLOOKUP(D6907,'Resources Final'!A:D,4,FALSE)=0,"",VLOOKUP(D6907,'Resources Final'!A:D,4,FALSE))</f>
        <v/>
      </c>
      <c r="M6907" s="3" t="str">
        <f>IF(VLOOKUP(D6907,'Resources Final'!A:E,5,FALSE)=0,"",VLOOKUP(D6907,'Resources Final'!A:E,5,FALSE))</f>
        <v/>
      </c>
      <c r="N6907" s="7" t="str">
        <f>IF(VLOOKUP(D6907,'Resources Final'!A:F,6,FALSE)=0,"",VLOOKUP(D6907,'Resources Final'!A:F,6,FALSE))</f>
        <v/>
      </c>
      <c r="O6907" s="3" t="str">
        <f>IF(VLOOKUP(D6907,'Resources Final'!A:G,7,FALSE)=0,"",VLOOKUP(D6907,'Resources Final'!A:G,7,FALSE))</f>
        <v/>
      </c>
    </row>
    <row r="6908" spans="1:15" x14ac:dyDescent="0.2">
      <c r="A6908" s="11">
        <v>990</v>
      </c>
      <c r="B6908" s="11" t="str">
        <f t="shared" si="122"/>
        <v>Fred C. and Mary R. Koch Foundation_Berry, Colleen20051500</v>
      </c>
      <c r="C6908" s="11" t="s">
        <v>4161</v>
      </c>
      <c r="D6908" s="11" t="s">
        <v>414</v>
      </c>
      <c r="E6908" s="11" t="s">
        <v>414</v>
      </c>
      <c r="F6908" s="4">
        <v>1500</v>
      </c>
      <c r="G6908" s="3">
        <v>2005</v>
      </c>
      <c r="H6908" s="3" t="s">
        <v>21</v>
      </c>
      <c r="I6908" s="12" t="s">
        <v>4162</v>
      </c>
      <c r="J6908" s="3">
        <v>39</v>
      </c>
      <c r="K6908" s="3" t="str">
        <f>IF(VLOOKUP(D6908,'Resources Final'!A:C,3,FALSE)=0,"",VLOOKUP(D6908,'Resources Final'!A:C,3,FALSE))</f>
        <v>Y</v>
      </c>
      <c r="L6908" s="3" t="str">
        <f>IF(VLOOKUP(D6908,'Resources Final'!A:D,4,FALSE)=0,"",VLOOKUP(D6908,'Resources Final'!A:D,4,FALSE))</f>
        <v/>
      </c>
      <c r="M6908" s="3" t="str">
        <f>IF(VLOOKUP(D6908,'Resources Final'!A:E,5,FALSE)=0,"",VLOOKUP(D6908,'Resources Final'!A:E,5,FALSE))</f>
        <v/>
      </c>
      <c r="N6908" s="7" t="str">
        <f>IF(VLOOKUP(D6908,'Resources Final'!A:F,6,FALSE)=0,"",VLOOKUP(D6908,'Resources Final'!A:F,6,FALSE))</f>
        <v/>
      </c>
      <c r="O6908" s="3" t="str">
        <f>IF(VLOOKUP(D6908,'Resources Final'!A:G,7,FALSE)=0,"",VLOOKUP(D6908,'Resources Final'!A:G,7,FALSE))</f>
        <v/>
      </c>
    </row>
    <row r="6909" spans="1:15" x14ac:dyDescent="0.2">
      <c r="A6909" s="11">
        <v>990</v>
      </c>
      <c r="B6909" s="11" t="str">
        <f t="shared" si="122"/>
        <v>Fred C. and Mary R. Koch Foundation_Bever, Megan20051500</v>
      </c>
      <c r="C6909" s="11" t="s">
        <v>4161</v>
      </c>
      <c r="D6909" s="11" t="s">
        <v>422</v>
      </c>
      <c r="E6909" s="11" t="s">
        <v>422</v>
      </c>
      <c r="F6909" s="4">
        <v>1500</v>
      </c>
      <c r="G6909" s="3">
        <v>2005</v>
      </c>
      <c r="H6909" s="3" t="s">
        <v>21</v>
      </c>
      <c r="I6909" s="12" t="s">
        <v>4173</v>
      </c>
      <c r="J6909" s="3">
        <v>40</v>
      </c>
      <c r="K6909" s="3" t="str">
        <f>IF(VLOOKUP(D6909,'Resources Final'!A:C,3,FALSE)=0,"",VLOOKUP(D6909,'Resources Final'!A:C,3,FALSE))</f>
        <v>Y</v>
      </c>
      <c r="L6909" s="3" t="str">
        <f>IF(VLOOKUP(D6909,'Resources Final'!A:D,4,FALSE)=0,"",VLOOKUP(D6909,'Resources Final'!A:D,4,FALSE))</f>
        <v/>
      </c>
      <c r="M6909" s="3" t="str">
        <f>IF(VLOOKUP(D6909,'Resources Final'!A:E,5,FALSE)=0,"",VLOOKUP(D6909,'Resources Final'!A:E,5,FALSE))</f>
        <v/>
      </c>
      <c r="N6909" s="7" t="str">
        <f>IF(VLOOKUP(D6909,'Resources Final'!A:F,6,FALSE)=0,"",VLOOKUP(D6909,'Resources Final'!A:F,6,FALSE))</f>
        <v/>
      </c>
      <c r="O6909" s="3" t="str">
        <f>IF(VLOOKUP(D6909,'Resources Final'!A:G,7,FALSE)=0,"",VLOOKUP(D6909,'Resources Final'!A:G,7,FALSE))</f>
        <v/>
      </c>
    </row>
    <row r="6910" spans="1:15" x14ac:dyDescent="0.2">
      <c r="A6910" s="11">
        <v>990</v>
      </c>
      <c r="B6910" s="11" t="str">
        <f t="shared" si="122"/>
        <v>Fred C. and Mary R. Koch Foundation_Bheda, Purvi20051500</v>
      </c>
      <c r="C6910" s="11" t="s">
        <v>4161</v>
      </c>
      <c r="D6910" s="11" t="s">
        <v>425</v>
      </c>
      <c r="E6910" s="11" t="s">
        <v>425</v>
      </c>
      <c r="F6910" s="4">
        <v>1500</v>
      </c>
      <c r="G6910" s="3">
        <v>2005</v>
      </c>
      <c r="H6910" s="3" t="s">
        <v>21</v>
      </c>
      <c r="I6910" s="12" t="s">
        <v>4162</v>
      </c>
      <c r="J6910" s="3">
        <v>41</v>
      </c>
      <c r="K6910" s="3" t="str">
        <f>IF(VLOOKUP(D6910,'Resources Final'!A:C,3,FALSE)=0,"",VLOOKUP(D6910,'Resources Final'!A:C,3,FALSE))</f>
        <v>Y</v>
      </c>
      <c r="L6910" s="3" t="str">
        <f>IF(VLOOKUP(D6910,'Resources Final'!A:D,4,FALSE)=0,"",VLOOKUP(D6910,'Resources Final'!A:D,4,FALSE))</f>
        <v/>
      </c>
      <c r="M6910" s="3" t="str">
        <f>IF(VLOOKUP(D6910,'Resources Final'!A:E,5,FALSE)=0,"",VLOOKUP(D6910,'Resources Final'!A:E,5,FALSE))</f>
        <v/>
      </c>
      <c r="N6910" s="7" t="str">
        <f>IF(VLOOKUP(D6910,'Resources Final'!A:F,6,FALSE)=0,"",VLOOKUP(D6910,'Resources Final'!A:F,6,FALSE))</f>
        <v/>
      </c>
      <c r="O6910" s="3" t="str">
        <f>IF(VLOOKUP(D6910,'Resources Final'!A:G,7,FALSE)=0,"",VLOOKUP(D6910,'Resources Final'!A:G,7,FALSE))</f>
        <v/>
      </c>
    </row>
    <row r="6911" spans="1:15" x14ac:dyDescent="0.2">
      <c r="A6911" s="11">
        <v>990</v>
      </c>
      <c r="B6911" s="11" t="str">
        <f t="shared" si="122"/>
        <v>Fred C. and Mary R. Koch Foundation_Blasi, Erin20051500</v>
      </c>
      <c r="C6911" s="11" t="s">
        <v>4161</v>
      </c>
      <c r="D6911" s="11" t="s">
        <v>446</v>
      </c>
      <c r="E6911" s="11" t="s">
        <v>446</v>
      </c>
      <c r="F6911" s="4">
        <v>1500</v>
      </c>
      <c r="G6911" s="3">
        <v>2005</v>
      </c>
      <c r="H6911" s="3" t="s">
        <v>21</v>
      </c>
      <c r="I6911" s="12" t="s">
        <v>4162</v>
      </c>
      <c r="J6911" s="3">
        <v>42</v>
      </c>
      <c r="K6911" s="3" t="str">
        <f>IF(VLOOKUP(D6911,'Resources Final'!A:C,3,FALSE)=0,"",VLOOKUP(D6911,'Resources Final'!A:C,3,FALSE))</f>
        <v>Y</v>
      </c>
      <c r="L6911" s="3" t="str">
        <f>IF(VLOOKUP(D6911,'Resources Final'!A:D,4,FALSE)=0,"",VLOOKUP(D6911,'Resources Final'!A:D,4,FALSE))</f>
        <v/>
      </c>
      <c r="M6911" s="3" t="str">
        <f>IF(VLOOKUP(D6911,'Resources Final'!A:E,5,FALSE)=0,"",VLOOKUP(D6911,'Resources Final'!A:E,5,FALSE))</f>
        <v/>
      </c>
      <c r="N6911" s="7" t="str">
        <f>IF(VLOOKUP(D6911,'Resources Final'!A:F,6,FALSE)=0,"",VLOOKUP(D6911,'Resources Final'!A:F,6,FALSE))</f>
        <v/>
      </c>
      <c r="O6911" s="3" t="str">
        <f>IF(VLOOKUP(D6911,'Resources Final'!A:G,7,FALSE)=0,"",VLOOKUP(D6911,'Resources Final'!A:G,7,FALSE))</f>
        <v/>
      </c>
    </row>
    <row r="6912" spans="1:15" x14ac:dyDescent="0.2">
      <c r="A6912" s="11">
        <v>990</v>
      </c>
      <c r="B6912" s="11" t="str">
        <f t="shared" si="122"/>
        <v>Fred C. and Mary R. Koch Foundation_Bolden, Brittany20051500</v>
      </c>
      <c r="C6912" s="11" t="s">
        <v>4161</v>
      </c>
      <c r="D6912" s="11" t="s">
        <v>462</v>
      </c>
      <c r="E6912" s="11" t="s">
        <v>462</v>
      </c>
      <c r="F6912" s="4">
        <v>1500</v>
      </c>
      <c r="G6912" s="3">
        <v>2005</v>
      </c>
      <c r="H6912" s="3" t="s">
        <v>21</v>
      </c>
      <c r="I6912" s="12" t="s">
        <v>4162</v>
      </c>
      <c r="J6912" s="3">
        <v>43</v>
      </c>
      <c r="K6912" s="3" t="str">
        <f>IF(VLOOKUP(D6912,'Resources Final'!A:C,3,FALSE)=0,"",VLOOKUP(D6912,'Resources Final'!A:C,3,FALSE))</f>
        <v>Y</v>
      </c>
      <c r="L6912" s="3" t="str">
        <f>IF(VLOOKUP(D6912,'Resources Final'!A:D,4,FALSE)=0,"",VLOOKUP(D6912,'Resources Final'!A:D,4,FALSE))</f>
        <v/>
      </c>
      <c r="M6912" s="3" t="str">
        <f>IF(VLOOKUP(D6912,'Resources Final'!A:E,5,FALSE)=0,"",VLOOKUP(D6912,'Resources Final'!A:E,5,FALSE))</f>
        <v/>
      </c>
      <c r="N6912" s="7" t="str">
        <f>IF(VLOOKUP(D6912,'Resources Final'!A:F,6,FALSE)=0,"",VLOOKUP(D6912,'Resources Final'!A:F,6,FALSE))</f>
        <v/>
      </c>
      <c r="O6912" s="3" t="str">
        <f>IF(VLOOKUP(D6912,'Resources Final'!A:G,7,FALSE)=0,"",VLOOKUP(D6912,'Resources Final'!A:G,7,FALSE))</f>
        <v/>
      </c>
    </row>
    <row r="6913" spans="1:15" x14ac:dyDescent="0.2">
      <c r="A6913" s="11">
        <v>990</v>
      </c>
      <c r="B6913" s="11" t="str">
        <f t="shared" si="122"/>
        <v>Fred C. and Mary R. Koch Foundation_Brock, Shelby20051500</v>
      </c>
      <c r="C6913" s="11" t="s">
        <v>4161</v>
      </c>
      <c r="D6913" s="11" t="s">
        <v>501</v>
      </c>
      <c r="E6913" s="11" t="s">
        <v>501</v>
      </c>
      <c r="F6913" s="4">
        <v>1500</v>
      </c>
      <c r="G6913" s="3">
        <v>2005</v>
      </c>
      <c r="H6913" s="3" t="s">
        <v>21</v>
      </c>
      <c r="I6913" s="12" t="s">
        <v>4162</v>
      </c>
      <c r="J6913" s="3">
        <v>44</v>
      </c>
      <c r="K6913" s="3" t="str">
        <f>IF(VLOOKUP(D6913,'Resources Final'!A:C,3,FALSE)=0,"",VLOOKUP(D6913,'Resources Final'!A:C,3,FALSE))</f>
        <v>Y</v>
      </c>
      <c r="L6913" s="3" t="str">
        <f>IF(VLOOKUP(D6913,'Resources Final'!A:D,4,FALSE)=0,"",VLOOKUP(D6913,'Resources Final'!A:D,4,FALSE))</f>
        <v/>
      </c>
      <c r="M6913" s="3" t="str">
        <f>IF(VLOOKUP(D6913,'Resources Final'!A:E,5,FALSE)=0,"",VLOOKUP(D6913,'Resources Final'!A:E,5,FALSE))</f>
        <v/>
      </c>
      <c r="N6913" s="7" t="str">
        <f>IF(VLOOKUP(D6913,'Resources Final'!A:F,6,FALSE)=0,"",VLOOKUP(D6913,'Resources Final'!A:F,6,FALSE))</f>
        <v/>
      </c>
      <c r="O6913" s="3" t="str">
        <f>IF(VLOOKUP(D6913,'Resources Final'!A:G,7,FALSE)=0,"",VLOOKUP(D6913,'Resources Final'!A:G,7,FALSE))</f>
        <v/>
      </c>
    </row>
    <row r="6914" spans="1:15" x14ac:dyDescent="0.2">
      <c r="A6914" s="11">
        <v>990</v>
      </c>
      <c r="B6914" s="11" t="str">
        <f t="shared" ref="B6914:B6977" si="123">C6914&amp;"_"&amp;D6914&amp;G6914&amp;F6914</f>
        <v>Fred C. and Mary R. Koch Foundation_Brunner, Ross20051500</v>
      </c>
      <c r="C6914" s="11" t="s">
        <v>4161</v>
      </c>
      <c r="D6914" s="11" t="s">
        <v>518</v>
      </c>
      <c r="E6914" s="11" t="s">
        <v>518</v>
      </c>
      <c r="F6914" s="4">
        <v>1500</v>
      </c>
      <c r="G6914" s="3">
        <v>2005</v>
      </c>
      <c r="H6914" s="3" t="s">
        <v>21</v>
      </c>
      <c r="I6914" s="12" t="s">
        <v>4162</v>
      </c>
      <c r="J6914" s="3">
        <v>45</v>
      </c>
      <c r="K6914" s="3" t="str">
        <f>IF(VLOOKUP(D6914,'Resources Final'!A:C,3,FALSE)=0,"",VLOOKUP(D6914,'Resources Final'!A:C,3,FALSE))</f>
        <v>Y</v>
      </c>
      <c r="L6914" s="3" t="str">
        <f>IF(VLOOKUP(D6914,'Resources Final'!A:D,4,FALSE)=0,"",VLOOKUP(D6914,'Resources Final'!A:D,4,FALSE))</f>
        <v/>
      </c>
      <c r="M6914" s="3" t="str">
        <f>IF(VLOOKUP(D6914,'Resources Final'!A:E,5,FALSE)=0,"",VLOOKUP(D6914,'Resources Final'!A:E,5,FALSE))</f>
        <v/>
      </c>
      <c r="N6914" s="7" t="str">
        <f>IF(VLOOKUP(D6914,'Resources Final'!A:F,6,FALSE)=0,"",VLOOKUP(D6914,'Resources Final'!A:F,6,FALSE))</f>
        <v/>
      </c>
      <c r="O6914" s="3" t="str">
        <f>IF(VLOOKUP(D6914,'Resources Final'!A:G,7,FALSE)=0,"",VLOOKUP(D6914,'Resources Final'!A:G,7,FALSE))</f>
        <v/>
      </c>
    </row>
    <row r="6915" spans="1:15" x14ac:dyDescent="0.2">
      <c r="A6915" s="11">
        <v>990</v>
      </c>
      <c r="B6915" s="11" t="str">
        <f t="shared" si="123"/>
        <v>Fred C. and Mary R. Koch Foundation_Buhler, Russell20051500</v>
      </c>
      <c r="C6915" s="11" t="s">
        <v>4161</v>
      </c>
      <c r="D6915" s="11" t="s">
        <v>524</v>
      </c>
      <c r="E6915" s="11" t="s">
        <v>524</v>
      </c>
      <c r="F6915" s="4">
        <v>1500</v>
      </c>
      <c r="G6915" s="3">
        <v>2005</v>
      </c>
      <c r="H6915" s="3" t="s">
        <v>21</v>
      </c>
      <c r="I6915" s="12" t="s">
        <v>4162</v>
      </c>
      <c r="J6915" s="3">
        <v>46</v>
      </c>
      <c r="K6915" s="3" t="str">
        <f>IF(VLOOKUP(D6915,'Resources Final'!A:C,3,FALSE)=0,"",VLOOKUP(D6915,'Resources Final'!A:C,3,FALSE))</f>
        <v>Y</v>
      </c>
      <c r="L6915" s="3" t="str">
        <f>IF(VLOOKUP(D6915,'Resources Final'!A:D,4,FALSE)=0,"",VLOOKUP(D6915,'Resources Final'!A:D,4,FALSE))</f>
        <v/>
      </c>
      <c r="M6915" s="3" t="str">
        <f>IF(VLOOKUP(D6915,'Resources Final'!A:E,5,FALSE)=0,"",VLOOKUP(D6915,'Resources Final'!A:E,5,FALSE))</f>
        <v/>
      </c>
      <c r="N6915" s="7" t="str">
        <f>IF(VLOOKUP(D6915,'Resources Final'!A:F,6,FALSE)=0,"",VLOOKUP(D6915,'Resources Final'!A:F,6,FALSE))</f>
        <v/>
      </c>
      <c r="O6915" s="3" t="str">
        <f>IF(VLOOKUP(D6915,'Resources Final'!A:G,7,FALSE)=0,"",VLOOKUP(D6915,'Resources Final'!A:G,7,FALSE))</f>
        <v/>
      </c>
    </row>
    <row r="6916" spans="1:15" x14ac:dyDescent="0.2">
      <c r="A6916" s="11">
        <v>990</v>
      </c>
      <c r="B6916" s="11" t="str">
        <f t="shared" si="123"/>
        <v>Fred C. and Mary R. Koch Foundation_Bullman, Kristen20051500</v>
      </c>
      <c r="C6916" s="11" t="s">
        <v>4161</v>
      </c>
      <c r="D6916" s="11" t="s">
        <v>526</v>
      </c>
      <c r="E6916" s="11" t="s">
        <v>526</v>
      </c>
      <c r="F6916" s="4">
        <v>1500</v>
      </c>
      <c r="G6916" s="3">
        <v>2005</v>
      </c>
      <c r="H6916" s="3" t="s">
        <v>21</v>
      </c>
      <c r="I6916" s="12" t="s">
        <v>4162</v>
      </c>
      <c r="J6916" s="3">
        <v>47</v>
      </c>
      <c r="K6916" s="3" t="str">
        <f>IF(VLOOKUP(D6916,'Resources Final'!A:C,3,FALSE)=0,"",VLOOKUP(D6916,'Resources Final'!A:C,3,FALSE))</f>
        <v>Y</v>
      </c>
      <c r="L6916" s="3" t="str">
        <f>IF(VLOOKUP(D6916,'Resources Final'!A:D,4,FALSE)=0,"",VLOOKUP(D6916,'Resources Final'!A:D,4,FALSE))</f>
        <v/>
      </c>
      <c r="M6916" s="3" t="str">
        <f>IF(VLOOKUP(D6916,'Resources Final'!A:E,5,FALSE)=0,"",VLOOKUP(D6916,'Resources Final'!A:E,5,FALSE))</f>
        <v/>
      </c>
      <c r="N6916" s="7" t="str">
        <f>IF(VLOOKUP(D6916,'Resources Final'!A:F,6,FALSE)=0,"",VLOOKUP(D6916,'Resources Final'!A:F,6,FALSE))</f>
        <v/>
      </c>
      <c r="O6916" s="3" t="str">
        <f>IF(VLOOKUP(D6916,'Resources Final'!A:G,7,FALSE)=0,"",VLOOKUP(D6916,'Resources Final'!A:G,7,FALSE))</f>
        <v/>
      </c>
    </row>
    <row r="6917" spans="1:15" x14ac:dyDescent="0.2">
      <c r="A6917" s="11">
        <v>990</v>
      </c>
      <c r="B6917" s="11" t="str">
        <f t="shared" si="123"/>
        <v>Fred C. and Mary R. Koch Foundation_Butler, Margaret20051500</v>
      </c>
      <c r="C6917" s="11" t="s">
        <v>4161</v>
      </c>
      <c r="D6917" s="11" t="s">
        <v>535</v>
      </c>
      <c r="E6917" s="11" t="s">
        <v>535</v>
      </c>
      <c r="F6917" s="4">
        <v>1500</v>
      </c>
      <c r="G6917" s="3">
        <v>2005</v>
      </c>
      <c r="H6917" s="3" t="s">
        <v>21</v>
      </c>
      <c r="I6917" s="12" t="s">
        <v>4162</v>
      </c>
      <c r="J6917" s="3">
        <v>48</v>
      </c>
      <c r="K6917" s="3" t="str">
        <f>IF(VLOOKUP(D6917,'Resources Final'!A:C,3,FALSE)=0,"",VLOOKUP(D6917,'Resources Final'!A:C,3,FALSE))</f>
        <v>Y</v>
      </c>
      <c r="L6917" s="3" t="str">
        <f>IF(VLOOKUP(D6917,'Resources Final'!A:D,4,FALSE)=0,"",VLOOKUP(D6917,'Resources Final'!A:D,4,FALSE))</f>
        <v/>
      </c>
      <c r="M6917" s="3" t="str">
        <f>IF(VLOOKUP(D6917,'Resources Final'!A:E,5,FALSE)=0,"",VLOOKUP(D6917,'Resources Final'!A:E,5,FALSE))</f>
        <v/>
      </c>
      <c r="N6917" s="7" t="str">
        <f>IF(VLOOKUP(D6917,'Resources Final'!A:F,6,FALSE)=0,"",VLOOKUP(D6917,'Resources Final'!A:F,6,FALSE))</f>
        <v/>
      </c>
      <c r="O6917" s="3" t="str">
        <f>IF(VLOOKUP(D6917,'Resources Final'!A:G,7,FALSE)=0,"",VLOOKUP(D6917,'Resources Final'!A:G,7,FALSE))</f>
        <v/>
      </c>
    </row>
    <row r="6918" spans="1:15" x14ac:dyDescent="0.2">
      <c r="A6918" s="11">
        <v>990</v>
      </c>
      <c r="B6918" s="11" t="str">
        <f t="shared" si="123"/>
        <v>Fred C. and Mary R. Koch Foundation_Butz, Amanda20051500</v>
      </c>
      <c r="C6918" s="11" t="s">
        <v>4161</v>
      </c>
      <c r="D6918" s="11" t="s">
        <v>536</v>
      </c>
      <c r="E6918" s="11" t="s">
        <v>536</v>
      </c>
      <c r="F6918" s="4">
        <v>1500</v>
      </c>
      <c r="G6918" s="3">
        <v>2005</v>
      </c>
      <c r="H6918" s="3" t="s">
        <v>21</v>
      </c>
      <c r="I6918" s="12" t="s">
        <v>4162</v>
      </c>
      <c r="J6918" s="3">
        <v>49</v>
      </c>
      <c r="K6918" s="3" t="str">
        <f>IF(VLOOKUP(D6918,'Resources Final'!A:C,3,FALSE)=0,"",VLOOKUP(D6918,'Resources Final'!A:C,3,FALSE))</f>
        <v>Y</v>
      </c>
      <c r="L6918" s="3" t="str">
        <f>IF(VLOOKUP(D6918,'Resources Final'!A:D,4,FALSE)=0,"",VLOOKUP(D6918,'Resources Final'!A:D,4,FALSE))</f>
        <v/>
      </c>
      <c r="M6918" s="3" t="str">
        <f>IF(VLOOKUP(D6918,'Resources Final'!A:E,5,FALSE)=0,"",VLOOKUP(D6918,'Resources Final'!A:E,5,FALSE))</f>
        <v/>
      </c>
      <c r="N6918" s="7" t="str">
        <f>IF(VLOOKUP(D6918,'Resources Final'!A:F,6,FALSE)=0,"",VLOOKUP(D6918,'Resources Final'!A:F,6,FALSE))</f>
        <v/>
      </c>
      <c r="O6918" s="3" t="str">
        <f>IF(VLOOKUP(D6918,'Resources Final'!A:G,7,FALSE)=0,"",VLOOKUP(D6918,'Resources Final'!A:G,7,FALSE))</f>
        <v/>
      </c>
    </row>
    <row r="6919" spans="1:15" x14ac:dyDescent="0.2">
      <c r="A6919" s="11">
        <v>990</v>
      </c>
      <c r="B6919" s="11" t="str">
        <f t="shared" si="123"/>
        <v>Fred C. and Mary R. Koch Foundation_Campbell, Christa20051500</v>
      </c>
      <c r="C6919" s="11" t="s">
        <v>4161</v>
      </c>
      <c r="D6919" s="11" t="s">
        <v>594</v>
      </c>
      <c r="E6919" s="11" t="s">
        <v>594</v>
      </c>
      <c r="F6919" s="4">
        <v>1500</v>
      </c>
      <c r="G6919" s="3">
        <v>2005</v>
      </c>
      <c r="H6919" s="3" t="s">
        <v>21</v>
      </c>
      <c r="I6919" s="12" t="s">
        <v>4162</v>
      </c>
      <c r="J6919" s="3">
        <v>50</v>
      </c>
      <c r="K6919" s="3" t="str">
        <f>IF(VLOOKUP(D6919,'Resources Final'!A:C,3,FALSE)=0,"",VLOOKUP(D6919,'Resources Final'!A:C,3,FALSE))</f>
        <v>Y</v>
      </c>
      <c r="L6919" s="3" t="str">
        <f>IF(VLOOKUP(D6919,'Resources Final'!A:D,4,FALSE)=0,"",VLOOKUP(D6919,'Resources Final'!A:D,4,FALSE))</f>
        <v/>
      </c>
      <c r="M6919" s="3" t="str">
        <f>IF(VLOOKUP(D6919,'Resources Final'!A:E,5,FALSE)=0,"",VLOOKUP(D6919,'Resources Final'!A:E,5,FALSE))</f>
        <v/>
      </c>
      <c r="N6919" s="7" t="str">
        <f>IF(VLOOKUP(D6919,'Resources Final'!A:F,6,FALSE)=0,"",VLOOKUP(D6919,'Resources Final'!A:F,6,FALSE))</f>
        <v/>
      </c>
      <c r="O6919" s="3" t="str">
        <f>IF(VLOOKUP(D6919,'Resources Final'!A:G,7,FALSE)=0,"",VLOOKUP(D6919,'Resources Final'!A:G,7,FALSE))</f>
        <v/>
      </c>
    </row>
    <row r="6920" spans="1:15" x14ac:dyDescent="0.2">
      <c r="A6920" s="11">
        <v>990</v>
      </c>
      <c r="B6920" s="11" t="str">
        <f t="shared" si="123"/>
        <v>Fred C. and Mary R. Koch Foundation_Campbell, Kittie20051500</v>
      </c>
      <c r="C6920" s="11" t="s">
        <v>4161</v>
      </c>
      <c r="D6920" s="11" t="s">
        <v>596</v>
      </c>
      <c r="E6920" s="11" t="s">
        <v>596</v>
      </c>
      <c r="F6920" s="4">
        <v>1500</v>
      </c>
      <c r="G6920" s="3">
        <v>2005</v>
      </c>
      <c r="H6920" s="3" t="s">
        <v>21</v>
      </c>
      <c r="I6920" s="12" t="s">
        <v>4162</v>
      </c>
      <c r="J6920" s="3">
        <v>51</v>
      </c>
      <c r="K6920" s="3" t="str">
        <f>IF(VLOOKUP(D6920,'Resources Final'!A:C,3,FALSE)=0,"",VLOOKUP(D6920,'Resources Final'!A:C,3,FALSE))</f>
        <v>Y</v>
      </c>
      <c r="L6920" s="3" t="str">
        <f>IF(VLOOKUP(D6920,'Resources Final'!A:D,4,FALSE)=0,"",VLOOKUP(D6920,'Resources Final'!A:D,4,FALSE))</f>
        <v/>
      </c>
      <c r="M6920" s="3" t="str">
        <f>IF(VLOOKUP(D6920,'Resources Final'!A:E,5,FALSE)=0,"",VLOOKUP(D6920,'Resources Final'!A:E,5,FALSE))</f>
        <v/>
      </c>
      <c r="N6920" s="7" t="str">
        <f>IF(VLOOKUP(D6920,'Resources Final'!A:F,6,FALSE)=0,"",VLOOKUP(D6920,'Resources Final'!A:F,6,FALSE))</f>
        <v/>
      </c>
      <c r="O6920" s="3" t="str">
        <f>IF(VLOOKUP(D6920,'Resources Final'!A:G,7,FALSE)=0,"",VLOOKUP(D6920,'Resources Final'!A:G,7,FALSE))</f>
        <v/>
      </c>
    </row>
    <row r="6921" spans="1:15" x14ac:dyDescent="0.2">
      <c r="A6921" s="11">
        <v>990</v>
      </c>
      <c r="B6921" s="11" t="str">
        <f t="shared" si="123"/>
        <v>Fred C. and Mary R. Koch Foundation_Carlson, Amanda20051500</v>
      </c>
      <c r="C6921" s="11" t="s">
        <v>4161</v>
      </c>
      <c r="D6921" s="11" t="s">
        <v>608</v>
      </c>
      <c r="E6921" s="11" t="s">
        <v>608</v>
      </c>
      <c r="F6921" s="4">
        <v>1500</v>
      </c>
      <c r="G6921" s="3">
        <v>2005</v>
      </c>
      <c r="H6921" s="3" t="s">
        <v>21</v>
      </c>
      <c r="I6921" s="12" t="s">
        <v>4162</v>
      </c>
      <c r="J6921" s="3">
        <v>52</v>
      </c>
      <c r="K6921" s="3" t="str">
        <f>IF(VLOOKUP(D6921,'Resources Final'!A:C,3,FALSE)=0,"",VLOOKUP(D6921,'Resources Final'!A:C,3,FALSE))</f>
        <v>Y</v>
      </c>
      <c r="L6921" s="3" t="str">
        <f>IF(VLOOKUP(D6921,'Resources Final'!A:D,4,FALSE)=0,"",VLOOKUP(D6921,'Resources Final'!A:D,4,FALSE))</f>
        <v/>
      </c>
      <c r="M6921" s="3" t="str">
        <f>IF(VLOOKUP(D6921,'Resources Final'!A:E,5,FALSE)=0,"",VLOOKUP(D6921,'Resources Final'!A:E,5,FALSE))</f>
        <v/>
      </c>
      <c r="N6921" s="7" t="str">
        <f>IF(VLOOKUP(D6921,'Resources Final'!A:F,6,FALSE)=0,"",VLOOKUP(D6921,'Resources Final'!A:F,6,FALSE))</f>
        <v/>
      </c>
      <c r="O6921" s="3" t="str">
        <f>IF(VLOOKUP(D6921,'Resources Final'!A:G,7,FALSE)=0,"",VLOOKUP(D6921,'Resources Final'!A:G,7,FALSE))</f>
        <v/>
      </c>
    </row>
    <row r="6922" spans="1:15" x14ac:dyDescent="0.2">
      <c r="A6922" s="11">
        <v>990</v>
      </c>
      <c r="B6922" s="11" t="str">
        <f t="shared" si="123"/>
        <v>Fred C. and Mary R. Koch Foundation_Carrier, Jessie20051500</v>
      </c>
      <c r="C6922" s="11" t="s">
        <v>4161</v>
      </c>
      <c r="D6922" s="11" t="s">
        <v>618</v>
      </c>
      <c r="E6922" s="11" t="s">
        <v>618</v>
      </c>
      <c r="F6922" s="4">
        <v>1500</v>
      </c>
      <c r="G6922" s="3">
        <v>2005</v>
      </c>
      <c r="H6922" s="3" t="s">
        <v>21</v>
      </c>
      <c r="I6922" s="12" t="s">
        <v>4162</v>
      </c>
      <c r="J6922" s="3">
        <v>53</v>
      </c>
      <c r="K6922" s="3" t="str">
        <f>IF(VLOOKUP(D6922,'Resources Final'!A:C,3,FALSE)=0,"",VLOOKUP(D6922,'Resources Final'!A:C,3,FALSE))</f>
        <v>Y</v>
      </c>
      <c r="L6922" s="3" t="str">
        <f>IF(VLOOKUP(D6922,'Resources Final'!A:D,4,FALSE)=0,"",VLOOKUP(D6922,'Resources Final'!A:D,4,FALSE))</f>
        <v/>
      </c>
      <c r="M6922" s="3" t="str">
        <f>IF(VLOOKUP(D6922,'Resources Final'!A:E,5,FALSE)=0,"",VLOOKUP(D6922,'Resources Final'!A:E,5,FALSE))</f>
        <v/>
      </c>
      <c r="N6922" s="7" t="str">
        <f>IF(VLOOKUP(D6922,'Resources Final'!A:F,6,FALSE)=0,"",VLOOKUP(D6922,'Resources Final'!A:F,6,FALSE))</f>
        <v/>
      </c>
      <c r="O6922" s="3" t="str">
        <f>IF(VLOOKUP(D6922,'Resources Final'!A:G,7,FALSE)=0,"",VLOOKUP(D6922,'Resources Final'!A:G,7,FALSE))</f>
        <v/>
      </c>
    </row>
    <row r="6923" spans="1:15" x14ac:dyDescent="0.2">
      <c r="A6923" s="11">
        <v>990</v>
      </c>
      <c r="B6923" s="11" t="str">
        <f t="shared" si="123"/>
        <v>Fred C. and Mary R. Koch Foundation_Castro-Miller, Graham20051500</v>
      </c>
      <c r="C6923" s="11" t="s">
        <v>4161</v>
      </c>
      <c r="D6923" s="11" t="s">
        <v>632</v>
      </c>
      <c r="E6923" s="11" t="s">
        <v>632</v>
      </c>
      <c r="F6923" s="4">
        <v>1500</v>
      </c>
      <c r="G6923" s="3">
        <v>2005</v>
      </c>
      <c r="H6923" s="3" t="s">
        <v>21</v>
      </c>
      <c r="I6923" s="12" t="s">
        <v>4162</v>
      </c>
      <c r="J6923" s="3">
        <v>54</v>
      </c>
      <c r="K6923" s="3" t="str">
        <f>IF(VLOOKUP(D6923,'Resources Final'!A:C,3,FALSE)=0,"",VLOOKUP(D6923,'Resources Final'!A:C,3,FALSE))</f>
        <v>Y</v>
      </c>
      <c r="L6923" s="3" t="str">
        <f>IF(VLOOKUP(D6923,'Resources Final'!A:D,4,FALSE)=0,"",VLOOKUP(D6923,'Resources Final'!A:D,4,FALSE))</f>
        <v/>
      </c>
      <c r="M6923" s="3" t="str">
        <f>IF(VLOOKUP(D6923,'Resources Final'!A:E,5,FALSE)=0,"",VLOOKUP(D6923,'Resources Final'!A:E,5,FALSE))</f>
        <v/>
      </c>
      <c r="N6923" s="7" t="str">
        <f>IF(VLOOKUP(D6923,'Resources Final'!A:F,6,FALSE)=0,"",VLOOKUP(D6923,'Resources Final'!A:F,6,FALSE))</f>
        <v/>
      </c>
      <c r="O6923" s="3" t="str">
        <f>IF(VLOOKUP(D6923,'Resources Final'!A:G,7,FALSE)=0,"",VLOOKUP(D6923,'Resources Final'!A:G,7,FALSE))</f>
        <v/>
      </c>
    </row>
    <row r="6924" spans="1:15" x14ac:dyDescent="0.2">
      <c r="A6924" s="11">
        <v>990</v>
      </c>
      <c r="B6924" s="11" t="str">
        <f t="shared" si="123"/>
        <v>Fred C. and Mary R. Koch Foundation_Chambers, Ashley20051500</v>
      </c>
      <c r="C6924" s="11" t="s">
        <v>4161</v>
      </c>
      <c r="D6924" s="11" t="s">
        <v>690</v>
      </c>
      <c r="E6924" s="11" t="s">
        <v>690</v>
      </c>
      <c r="F6924" s="4">
        <v>1500</v>
      </c>
      <c r="G6924" s="3">
        <v>2005</v>
      </c>
      <c r="H6924" s="3" t="s">
        <v>21</v>
      </c>
      <c r="I6924" s="12" t="s">
        <v>4162</v>
      </c>
      <c r="J6924" s="3">
        <v>55</v>
      </c>
      <c r="K6924" s="3" t="str">
        <f>IF(VLOOKUP(D6924,'Resources Final'!A:C,3,FALSE)=0,"",VLOOKUP(D6924,'Resources Final'!A:C,3,FALSE))</f>
        <v>Y</v>
      </c>
      <c r="L6924" s="3" t="str">
        <f>IF(VLOOKUP(D6924,'Resources Final'!A:D,4,FALSE)=0,"",VLOOKUP(D6924,'Resources Final'!A:D,4,FALSE))</f>
        <v/>
      </c>
      <c r="M6924" s="3" t="str">
        <f>IF(VLOOKUP(D6924,'Resources Final'!A:E,5,FALSE)=0,"",VLOOKUP(D6924,'Resources Final'!A:E,5,FALSE))</f>
        <v/>
      </c>
      <c r="N6924" s="7" t="str">
        <f>IF(VLOOKUP(D6924,'Resources Final'!A:F,6,FALSE)=0,"",VLOOKUP(D6924,'Resources Final'!A:F,6,FALSE))</f>
        <v/>
      </c>
      <c r="O6924" s="3" t="str">
        <f>IF(VLOOKUP(D6924,'Resources Final'!A:G,7,FALSE)=0,"",VLOOKUP(D6924,'Resources Final'!A:G,7,FALSE))</f>
        <v/>
      </c>
    </row>
    <row r="6925" spans="1:15" x14ac:dyDescent="0.2">
      <c r="A6925" s="11">
        <v>990</v>
      </c>
      <c r="B6925" s="11" t="str">
        <f t="shared" si="123"/>
        <v>Fred C. and Mary R. Koch Foundation_Chandler, Justin20051500</v>
      </c>
      <c r="C6925" s="11" t="s">
        <v>4161</v>
      </c>
      <c r="D6925" s="11" t="s">
        <v>693</v>
      </c>
      <c r="E6925" s="11" t="s">
        <v>693</v>
      </c>
      <c r="F6925" s="4">
        <v>1500</v>
      </c>
      <c r="G6925" s="3">
        <v>2005</v>
      </c>
      <c r="H6925" s="3" t="s">
        <v>21</v>
      </c>
      <c r="I6925" s="12" t="s">
        <v>4162</v>
      </c>
      <c r="J6925" s="3">
        <v>56</v>
      </c>
      <c r="K6925" s="3" t="str">
        <f>IF(VLOOKUP(D6925,'Resources Final'!A:C,3,FALSE)=0,"",VLOOKUP(D6925,'Resources Final'!A:C,3,FALSE))</f>
        <v>Y</v>
      </c>
      <c r="L6925" s="3" t="str">
        <f>IF(VLOOKUP(D6925,'Resources Final'!A:D,4,FALSE)=0,"",VLOOKUP(D6925,'Resources Final'!A:D,4,FALSE))</f>
        <v/>
      </c>
      <c r="M6925" s="3" t="str">
        <f>IF(VLOOKUP(D6925,'Resources Final'!A:E,5,FALSE)=0,"",VLOOKUP(D6925,'Resources Final'!A:E,5,FALSE))</f>
        <v/>
      </c>
      <c r="N6925" s="7" t="str">
        <f>IF(VLOOKUP(D6925,'Resources Final'!A:F,6,FALSE)=0,"",VLOOKUP(D6925,'Resources Final'!A:F,6,FALSE))</f>
        <v/>
      </c>
      <c r="O6925" s="3" t="str">
        <f>IF(VLOOKUP(D6925,'Resources Final'!A:G,7,FALSE)=0,"",VLOOKUP(D6925,'Resources Final'!A:G,7,FALSE))</f>
        <v/>
      </c>
    </row>
    <row r="6926" spans="1:15" x14ac:dyDescent="0.2">
      <c r="A6926" s="11">
        <v>990</v>
      </c>
      <c r="B6926" s="11" t="str">
        <f t="shared" si="123"/>
        <v>Fred C. and Mary R. Koch Foundation_Chang, An-ni20051500</v>
      </c>
      <c r="C6926" s="11" t="s">
        <v>4161</v>
      </c>
      <c r="D6926" s="11" t="s">
        <v>694</v>
      </c>
      <c r="E6926" s="11" t="s">
        <v>694</v>
      </c>
      <c r="F6926" s="4">
        <v>1500</v>
      </c>
      <c r="G6926" s="3">
        <v>2005</v>
      </c>
      <c r="H6926" s="3" t="s">
        <v>21</v>
      </c>
      <c r="I6926" s="12" t="s">
        <v>4162</v>
      </c>
      <c r="J6926" s="3">
        <v>57</v>
      </c>
      <c r="K6926" s="3" t="str">
        <f>IF(VLOOKUP(D6926,'Resources Final'!A:C,3,FALSE)=0,"",VLOOKUP(D6926,'Resources Final'!A:C,3,FALSE))</f>
        <v>Y</v>
      </c>
      <c r="L6926" s="3" t="str">
        <f>IF(VLOOKUP(D6926,'Resources Final'!A:D,4,FALSE)=0,"",VLOOKUP(D6926,'Resources Final'!A:D,4,FALSE))</f>
        <v/>
      </c>
      <c r="M6926" s="3" t="str">
        <f>IF(VLOOKUP(D6926,'Resources Final'!A:E,5,FALSE)=0,"",VLOOKUP(D6926,'Resources Final'!A:E,5,FALSE))</f>
        <v/>
      </c>
      <c r="N6926" s="7" t="str">
        <f>IF(VLOOKUP(D6926,'Resources Final'!A:F,6,FALSE)=0,"",VLOOKUP(D6926,'Resources Final'!A:F,6,FALSE))</f>
        <v/>
      </c>
      <c r="O6926" s="3" t="str">
        <f>IF(VLOOKUP(D6926,'Resources Final'!A:G,7,FALSE)=0,"",VLOOKUP(D6926,'Resources Final'!A:G,7,FALSE))</f>
        <v/>
      </c>
    </row>
    <row r="6927" spans="1:15" x14ac:dyDescent="0.2">
      <c r="A6927" s="11">
        <v>990</v>
      </c>
      <c r="B6927" s="11" t="str">
        <f t="shared" si="123"/>
        <v>Fred C. and Mary R. Koch Foundation_Chinn, Jacquelyn20051500</v>
      </c>
      <c r="C6927" s="11" t="s">
        <v>4161</v>
      </c>
      <c r="D6927" s="11" t="s">
        <v>715</v>
      </c>
      <c r="E6927" s="11" t="s">
        <v>715</v>
      </c>
      <c r="F6927" s="4">
        <v>1500</v>
      </c>
      <c r="G6927" s="3">
        <v>2005</v>
      </c>
      <c r="H6927" s="3" t="s">
        <v>21</v>
      </c>
      <c r="I6927" s="12" t="s">
        <v>4162</v>
      </c>
      <c r="J6927" s="3">
        <v>58</v>
      </c>
      <c r="K6927" s="3" t="str">
        <f>IF(VLOOKUP(D6927,'Resources Final'!A:C,3,FALSE)=0,"",VLOOKUP(D6927,'Resources Final'!A:C,3,FALSE))</f>
        <v>Y</v>
      </c>
      <c r="L6927" s="3" t="str">
        <f>IF(VLOOKUP(D6927,'Resources Final'!A:D,4,FALSE)=0,"",VLOOKUP(D6927,'Resources Final'!A:D,4,FALSE))</f>
        <v/>
      </c>
      <c r="M6927" s="3" t="str">
        <f>IF(VLOOKUP(D6927,'Resources Final'!A:E,5,FALSE)=0,"",VLOOKUP(D6927,'Resources Final'!A:E,5,FALSE))</f>
        <v/>
      </c>
      <c r="N6927" s="7" t="str">
        <f>IF(VLOOKUP(D6927,'Resources Final'!A:F,6,FALSE)=0,"",VLOOKUP(D6927,'Resources Final'!A:F,6,FALSE))</f>
        <v/>
      </c>
      <c r="O6927" s="3" t="str">
        <f>IF(VLOOKUP(D6927,'Resources Final'!A:G,7,FALSE)=0,"",VLOOKUP(D6927,'Resources Final'!A:G,7,FALSE))</f>
        <v/>
      </c>
    </row>
    <row r="6928" spans="1:15" x14ac:dyDescent="0.2">
      <c r="A6928" s="11">
        <v>990</v>
      </c>
      <c r="B6928" s="11" t="str">
        <f t="shared" si="123"/>
        <v>Fred C. and Mary R. Koch Foundation_Christenson, David20051500</v>
      </c>
      <c r="C6928" s="11" t="s">
        <v>4161</v>
      </c>
      <c r="D6928" s="11" t="s">
        <v>717</v>
      </c>
      <c r="E6928" s="11" t="s">
        <v>717</v>
      </c>
      <c r="F6928" s="4">
        <v>1500</v>
      </c>
      <c r="G6928" s="3">
        <v>2005</v>
      </c>
      <c r="H6928" s="3" t="s">
        <v>21</v>
      </c>
      <c r="I6928" s="12" t="s">
        <v>4162</v>
      </c>
      <c r="J6928" s="3">
        <v>59</v>
      </c>
      <c r="K6928" s="3" t="str">
        <f>IF(VLOOKUP(D6928,'Resources Final'!A:C,3,FALSE)=0,"",VLOOKUP(D6928,'Resources Final'!A:C,3,FALSE))</f>
        <v>Y</v>
      </c>
      <c r="L6928" s="3" t="str">
        <f>IF(VLOOKUP(D6928,'Resources Final'!A:D,4,FALSE)=0,"",VLOOKUP(D6928,'Resources Final'!A:D,4,FALSE))</f>
        <v/>
      </c>
      <c r="M6928" s="3" t="str">
        <f>IF(VLOOKUP(D6928,'Resources Final'!A:E,5,FALSE)=0,"",VLOOKUP(D6928,'Resources Final'!A:E,5,FALSE))</f>
        <v/>
      </c>
      <c r="N6928" s="7" t="str">
        <f>IF(VLOOKUP(D6928,'Resources Final'!A:F,6,FALSE)=0,"",VLOOKUP(D6928,'Resources Final'!A:F,6,FALSE))</f>
        <v/>
      </c>
      <c r="O6928" s="3" t="str">
        <f>IF(VLOOKUP(D6928,'Resources Final'!A:G,7,FALSE)=0,"",VLOOKUP(D6928,'Resources Final'!A:G,7,FALSE))</f>
        <v/>
      </c>
    </row>
    <row r="6929" spans="1:15" x14ac:dyDescent="0.2">
      <c r="A6929" s="11">
        <v>990</v>
      </c>
      <c r="B6929" s="11" t="str">
        <f t="shared" si="123"/>
        <v>Fred C. and Mary R. Koch Foundation_Collier, Andrew20051500</v>
      </c>
      <c r="C6929" s="11" t="s">
        <v>4161</v>
      </c>
      <c r="D6929" s="11" t="s">
        <v>793</v>
      </c>
      <c r="E6929" s="11" t="s">
        <v>793</v>
      </c>
      <c r="F6929" s="4">
        <v>1500</v>
      </c>
      <c r="G6929" s="3">
        <v>2005</v>
      </c>
      <c r="H6929" s="3" t="s">
        <v>21</v>
      </c>
      <c r="I6929" s="12" t="s">
        <v>4162</v>
      </c>
      <c r="J6929" s="3">
        <v>60</v>
      </c>
      <c r="K6929" s="3" t="str">
        <f>IF(VLOOKUP(D6929,'Resources Final'!A:C,3,FALSE)=0,"",VLOOKUP(D6929,'Resources Final'!A:C,3,FALSE))</f>
        <v>Y</v>
      </c>
      <c r="L6929" s="3" t="str">
        <f>IF(VLOOKUP(D6929,'Resources Final'!A:D,4,FALSE)=0,"",VLOOKUP(D6929,'Resources Final'!A:D,4,FALSE))</f>
        <v/>
      </c>
      <c r="M6929" s="3" t="str">
        <f>IF(VLOOKUP(D6929,'Resources Final'!A:E,5,FALSE)=0,"",VLOOKUP(D6929,'Resources Final'!A:E,5,FALSE))</f>
        <v/>
      </c>
      <c r="N6929" s="7" t="str">
        <f>IF(VLOOKUP(D6929,'Resources Final'!A:F,6,FALSE)=0,"",VLOOKUP(D6929,'Resources Final'!A:F,6,FALSE))</f>
        <v/>
      </c>
      <c r="O6929" s="3" t="str">
        <f>IF(VLOOKUP(D6929,'Resources Final'!A:G,7,FALSE)=0,"",VLOOKUP(D6929,'Resources Final'!A:G,7,FALSE))</f>
        <v/>
      </c>
    </row>
    <row r="6930" spans="1:15" x14ac:dyDescent="0.2">
      <c r="A6930" s="11">
        <v>990</v>
      </c>
      <c r="B6930" s="11" t="str">
        <f t="shared" si="123"/>
        <v>Fred C. and Mary R. Koch Foundation_Compston, Adriane20051500</v>
      </c>
      <c r="C6930" s="11" t="s">
        <v>4161</v>
      </c>
      <c r="D6930" s="11" t="s">
        <v>818</v>
      </c>
      <c r="E6930" s="11" t="s">
        <v>818</v>
      </c>
      <c r="F6930" s="4">
        <v>1500</v>
      </c>
      <c r="G6930" s="3">
        <v>2005</v>
      </c>
      <c r="H6930" s="3" t="s">
        <v>21</v>
      </c>
      <c r="I6930" s="12" t="s">
        <v>4162</v>
      </c>
      <c r="J6930" s="3">
        <v>61</v>
      </c>
      <c r="K6930" s="3" t="str">
        <f>IF(VLOOKUP(D6930,'Resources Final'!A:C,3,FALSE)=0,"",VLOOKUP(D6930,'Resources Final'!A:C,3,FALSE))</f>
        <v>Y</v>
      </c>
      <c r="L6930" s="3" t="str">
        <f>IF(VLOOKUP(D6930,'Resources Final'!A:D,4,FALSE)=0,"",VLOOKUP(D6930,'Resources Final'!A:D,4,FALSE))</f>
        <v/>
      </c>
      <c r="M6930" s="3" t="str">
        <f>IF(VLOOKUP(D6930,'Resources Final'!A:E,5,FALSE)=0,"",VLOOKUP(D6930,'Resources Final'!A:E,5,FALSE))</f>
        <v/>
      </c>
      <c r="N6930" s="7" t="str">
        <f>IF(VLOOKUP(D6930,'Resources Final'!A:F,6,FALSE)=0,"",VLOOKUP(D6930,'Resources Final'!A:F,6,FALSE))</f>
        <v/>
      </c>
      <c r="O6930" s="3" t="str">
        <f>IF(VLOOKUP(D6930,'Resources Final'!A:G,7,FALSE)=0,"",VLOOKUP(D6930,'Resources Final'!A:G,7,FALSE))</f>
        <v/>
      </c>
    </row>
    <row r="6931" spans="1:15" x14ac:dyDescent="0.2">
      <c r="A6931" s="11">
        <v>990</v>
      </c>
      <c r="B6931" s="11" t="str">
        <f t="shared" si="123"/>
        <v>Fred C. and Mary R. Koch Foundation_Cooper, Seth20051500</v>
      </c>
      <c r="C6931" s="11" t="s">
        <v>4161</v>
      </c>
      <c r="D6931" s="11" t="s">
        <v>842</v>
      </c>
      <c r="E6931" s="11" t="s">
        <v>842</v>
      </c>
      <c r="F6931" s="4">
        <v>1500</v>
      </c>
      <c r="G6931" s="3">
        <v>2005</v>
      </c>
      <c r="H6931" s="3" t="s">
        <v>21</v>
      </c>
      <c r="I6931" s="12" t="s">
        <v>4162</v>
      </c>
      <c r="J6931" s="3">
        <v>62</v>
      </c>
      <c r="K6931" s="3" t="str">
        <f>IF(VLOOKUP(D6931,'Resources Final'!A:C,3,FALSE)=0,"",VLOOKUP(D6931,'Resources Final'!A:C,3,FALSE))</f>
        <v>Y</v>
      </c>
      <c r="L6931" s="3" t="str">
        <f>IF(VLOOKUP(D6931,'Resources Final'!A:D,4,FALSE)=0,"",VLOOKUP(D6931,'Resources Final'!A:D,4,FALSE))</f>
        <v/>
      </c>
      <c r="M6931" s="3" t="str">
        <f>IF(VLOOKUP(D6931,'Resources Final'!A:E,5,FALSE)=0,"",VLOOKUP(D6931,'Resources Final'!A:E,5,FALSE))</f>
        <v/>
      </c>
      <c r="N6931" s="7" t="str">
        <f>IF(VLOOKUP(D6931,'Resources Final'!A:F,6,FALSE)=0,"",VLOOKUP(D6931,'Resources Final'!A:F,6,FALSE))</f>
        <v/>
      </c>
      <c r="O6931" s="3" t="str">
        <f>IF(VLOOKUP(D6931,'Resources Final'!A:G,7,FALSE)=0,"",VLOOKUP(D6931,'Resources Final'!A:G,7,FALSE))</f>
        <v/>
      </c>
    </row>
    <row r="6932" spans="1:15" x14ac:dyDescent="0.2">
      <c r="A6932" s="11">
        <v>990</v>
      </c>
      <c r="B6932" s="11" t="str">
        <f t="shared" si="123"/>
        <v>Fred C. and Mary R. Koch Foundation_Dailey, Brynn20051500</v>
      </c>
      <c r="C6932" s="11" t="s">
        <v>4161</v>
      </c>
      <c r="D6932" s="11" t="s">
        <v>928</v>
      </c>
      <c r="E6932" s="11" t="s">
        <v>928</v>
      </c>
      <c r="F6932" s="4">
        <v>1500</v>
      </c>
      <c r="G6932" s="3">
        <v>2005</v>
      </c>
      <c r="H6932" s="3" t="s">
        <v>21</v>
      </c>
      <c r="I6932" s="12" t="s">
        <v>4162</v>
      </c>
      <c r="J6932" s="3">
        <v>63</v>
      </c>
      <c r="K6932" s="3" t="str">
        <f>IF(VLOOKUP(D6932,'Resources Final'!A:C,3,FALSE)=0,"",VLOOKUP(D6932,'Resources Final'!A:C,3,FALSE))</f>
        <v>Y</v>
      </c>
      <c r="L6932" s="3" t="str">
        <f>IF(VLOOKUP(D6932,'Resources Final'!A:D,4,FALSE)=0,"",VLOOKUP(D6932,'Resources Final'!A:D,4,FALSE))</f>
        <v/>
      </c>
      <c r="M6932" s="3" t="str">
        <f>IF(VLOOKUP(D6932,'Resources Final'!A:E,5,FALSE)=0,"",VLOOKUP(D6932,'Resources Final'!A:E,5,FALSE))</f>
        <v/>
      </c>
      <c r="N6932" s="7" t="str">
        <f>IF(VLOOKUP(D6932,'Resources Final'!A:F,6,FALSE)=0,"",VLOOKUP(D6932,'Resources Final'!A:F,6,FALSE))</f>
        <v/>
      </c>
      <c r="O6932" s="3" t="str">
        <f>IF(VLOOKUP(D6932,'Resources Final'!A:G,7,FALSE)=0,"",VLOOKUP(D6932,'Resources Final'!A:G,7,FALSE))</f>
        <v/>
      </c>
    </row>
    <row r="6933" spans="1:15" x14ac:dyDescent="0.2">
      <c r="A6933" s="11">
        <v>990</v>
      </c>
      <c r="B6933" s="11" t="str">
        <f t="shared" si="123"/>
        <v>Fred C. and Mary R. Koch Foundation_Darden, Jamie20051500</v>
      </c>
      <c r="C6933" s="11" t="s">
        <v>4161</v>
      </c>
      <c r="D6933" s="11" t="s">
        <v>944</v>
      </c>
      <c r="E6933" s="11" t="s">
        <v>944</v>
      </c>
      <c r="F6933" s="4">
        <v>1500</v>
      </c>
      <c r="G6933" s="3">
        <v>2005</v>
      </c>
      <c r="H6933" s="3" t="s">
        <v>21</v>
      </c>
      <c r="I6933" s="12" t="s">
        <v>4162</v>
      </c>
      <c r="J6933" s="3">
        <v>64</v>
      </c>
      <c r="K6933" s="3" t="str">
        <f>IF(VLOOKUP(D6933,'Resources Final'!A:C,3,FALSE)=0,"",VLOOKUP(D6933,'Resources Final'!A:C,3,FALSE))</f>
        <v>Y</v>
      </c>
      <c r="L6933" s="3" t="str">
        <f>IF(VLOOKUP(D6933,'Resources Final'!A:D,4,FALSE)=0,"",VLOOKUP(D6933,'Resources Final'!A:D,4,FALSE))</f>
        <v/>
      </c>
      <c r="M6933" s="3" t="str">
        <f>IF(VLOOKUP(D6933,'Resources Final'!A:E,5,FALSE)=0,"",VLOOKUP(D6933,'Resources Final'!A:E,5,FALSE))</f>
        <v/>
      </c>
      <c r="N6933" s="7" t="str">
        <f>IF(VLOOKUP(D6933,'Resources Final'!A:F,6,FALSE)=0,"",VLOOKUP(D6933,'Resources Final'!A:F,6,FALSE))</f>
        <v/>
      </c>
      <c r="O6933" s="3" t="str">
        <f>IF(VLOOKUP(D6933,'Resources Final'!A:G,7,FALSE)=0,"",VLOOKUP(D6933,'Resources Final'!A:G,7,FALSE))</f>
        <v/>
      </c>
    </row>
    <row r="6934" spans="1:15" x14ac:dyDescent="0.2">
      <c r="A6934" s="11">
        <v>990</v>
      </c>
      <c r="B6934" s="11" t="str">
        <f t="shared" si="123"/>
        <v>Fred C. and Mary R. Koch Foundation_Davis, Megan20051500</v>
      </c>
      <c r="C6934" s="11" t="s">
        <v>4161</v>
      </c>
      <c r="D6934" s="11" t="s">
        <v>962</v>
      </c>
      <c r="E6934" s="11" t="s">
        <v>962</v>
      </c>
      <c r="F6934" s="4">
        <v>1500</v>
      </c>
      <c r="G6934" s="3">
        <v>2005</v>
      </c>
      <c r="H6934" s="3" t="s">
        <v>21</v>
      </c>
      <c r="I6934" s="12" t="s">
        <v>4162</v>
      </c>
      <c r="J6934" s="3">
        <v>65</v>
      </c>
      <c r="K6934" s="3" t="str">
        <f>IF(VLOOKUP(D6934,'Resources Final'!A:C,3,FALSE)=0,"",VLOOKUP(D6934,'Resources Final'!A:C,3,FALSE))</f>
        <v>Y</v>
      </c>
      <c r="L6934" s="3" t="str">
        <f>IF(VLOOKUP(D6934,'Resources Final'!A:D,4,FALSE)=0,"",VLOOKUP(D6934,'Resources Final'!A:D,4,FALSE))</f>
        <v/>
      </c>
      <c r="M6934" s="3" t="str">
        <f>IF(VLOOKUP(D6934,'Resources Final'!A:E,5,FALSE)=0,"",VLOOKUP(D6934,'Resources Final'!A:E,5,FALSE))</f>
        <v/>
      </c>
      <c r="N6934" s="7" t="str">
        <f>IF(VLOOKUP(D6934,'Resources Final'!A:F,6,FALSE)=0,"",VLOOKUP(D6934,'Resources Final'!A:F,6,FALSE))</f>
        <v/>
      </c>
      <c r="O6934" s="3" t="str">
        <f>IF(VLOOKUP(D6934,'Resources Final'!A:G,7,FALSE)=0,"",VLOOKUP(D6934,'Resources Final'!A:G,7,FALSE))</f>
        <v/>
      </c>
    </row>
    <row r="6935" spans="1:15" x14ac:dyDescent="0.2">
      <c r="A6935" s="11">
        <v>990</v>
      </c>
      <c r="B6935" s="11" t="str">
        <f t="shared" si="123"/>
        <v>Fred C. and Mary R. Koch Foundation_Dhere, Neelesh20051500</v>
      </c>
      <c r="C6935" s="11" t="s">
        <v>4161</v>
      </c>
      <c r="D6935" s="11" t="s">
        <v>986</v>
      </c>
      <c r="E6935" s="11" t="s">
        <v>986</v>
      </c>
      <c r="F6935" s="4">
        <v>1500</v>
      </c>
      <c r="G6935" s="3">
        <v>2005</v>
      </c>
      <c r="H6935" s="3" t="s">
        <v>21</v>
      </c>
      <c r="I6935" s="12" t="s">
        <v>4162</v>
      </c>
      <c r="J6935" s="3">
        <v>66</v>
      </c>
      <c r="K6935" s="3" t="str">
        <f>IF(VLOOKUP(D6935,'Resources Final'!A:C,3,FALSE)=0,"",VLOOKUP(D6935,'Resources Final'!A:C,3,FALSE))</f>
        <v>Y</v>
      </c>
      <c r="L6935" s="3" t="str">
        <f>IF(VLOOKUP(D6935,'Resources Final'!A:D,4,FALSE)=0,"",VLOOKUP(D6935,'Resources Final'!A:D,4,FALSE))</f>
        <v/>
      </c>
      <c r="M6935" s="3" t="str">
        <f>IF(VLOOKUP(D6935,'Resources Final'!A:E,5,FALSE)=0,"",VLOOKUP(D6935,'Resources Final'!A:E,5,FALSE))</f>
        <v/>
      </c>
      <c r="N6935" s="7" t="str">
        <f>IF(VLOOKUP(D6935,'Resources Final'!A:F,6,FALSE)=0,"",VLOOKUP(D6935,'Resources Final'!A:F,6,FALSE))</f>
        <v/>
      </c>
      <c r="O6935" s="3" t="str">
        <f>IF(VLOOKUP(D6935,'Resources Final'!A:G,7,FALSE)=0,"",VLOOKUP(D6935,'Resources Final'!A:G,7,FALSE))</f>
        <v/>
      </c>
    </row>
    <row r="6936" spans="1:15" x14ac:dyDescent="0.2">
      <c r="A6936" s="11">
        <v>990</v>
      </c>
      <c r="B6936" s="11" t="str">
        <f t="shared" si="123"/>
        <v>Fred C. and Mary R. Koch Foundation_Dickerson, Laura20051500</v>
      </c>
      <c r="C6936" s="11" t="s">
        <v>4161</v>
      </c>
      <c r="D6936" s="11" t="s">
        <v>990</v>
      </c>
      <c r="E6936" s="11" t="s">
        <v>990</v>
      </c>
      <c r="F6936" s="4">
        <v>1500</v>
      </c>
      <c r="G6936" s="3">
        <v>2005</v>
      </c>
      <c r="H6936" s="3" t="s">
        <v>21</v>
      </c>
      <c r="I6936" s="12" t="s">
        <v>4162</v>
      </c>
      <c r="J6936" s="3">
        <v>67</v>
      </c>
      <c r="K6936" s="3" t="str">
        <f>IF(VLOOKUP(D6936,'Resources Final'!A:C,3,FALSE)=0,"",VLOOKUP(D6936,'Resources Final'!A:C,3,FALSE))</f>
        <v>Y</v>
      </c>
      <c r="L6936" s="3" t="str">
        <f>IF(VLOOKUP(D6936,'Resources Final'!A:D,4,FALSE)=0,"",VLOOKUP(D6936,'Resources Final'!A:D,4,FALSE))</f>
        <v/>
      </c>
      <c r="M6936" s="3" t="str">
        <f>IF(VLOOKUP(D6936,'Resources Final'!A:E,5,FALSE)=0,"",VLOOKUP(D6936,'Resources Final'!A:E,5,FALSE))</f>
        <v/>
      </c>
      <c r="N6936" s="7" t="str">
        <f>IF(VLOOKUP(D6936,'Resources Final'!A:F,6,FALSE)=0,"",VLOOKUP(D6936,'Resources Final'!A:F,6,FALSE))</f>
        <v/>
      </c>
      <c r="O6936" s="3" t="str">
        <f>IF(VLOOKUP(D6936,'Resources Final'!A:G,7,FALSE)=0,"",VLOOKUP(D6936,'Resources Final'!A:G,7,FALSE))</f>
        <v/>
      </c>
    </row>
    <row r="6937" spans="1:15" x14ac:dyDescent="0.2">
      <c r="A6937" s="11">
        <v>990</v>
      </c>
      <c r="B6937" s="11" t="str">
        <f t="shared" si="123"/>
        <v>Fred C. and Mary R. Koch Foundation_Dolecheck, Luke20051500</v>
      </c>
      <c r="C6937" s="11" t="s">
        <v>4161</v>
      </c>
      <c r="D6937" s="11" t="s">
        <v>1010</v>
      </c>
      <c r="E6937" s="11" t="s">
        <v>1010</v>
      </c>
      <c r="F6937" s="4">
        <v>1500</v>
      </c>
      <c r="G6937" s="3">
        <v>2005</v>
      </c>
      <c r="H6937" s="3" t="s">
        <v>21</v>
      </c>
      <c r="I6937" s="12" t="s">
        <v>4162</v>
      </c>
      <c r="J6937" s="3">
        <v>68</v>
      </c>
      <c r="K6937" s="3" t="str">
        <f>IF(VLOOKUP(D6937,'Resources Final'!A:C,3,FALSE)=0,"",VLOOKUP(D6937,'Resources Final'!A:C,3,FALSE))</f>
        <v>Y</v>
      </c>
      <c r="L6937" s="3" t="str">
        <f>IF(VLOOKUP(D6937,'Resources Final'!A:D,4,FALSE)=0,"",VLOOKUP(D6937,'Resources Final'!A:D,4,FALSE))</f>
        <v/>
      </c>
      <c r="M6937" s="3" t="str">
        <f>IF(VLOOKUP(D6937,'Resources Final'!A:E,5,FALSE)=0,"",VLOOKUP(D6937,'Resources Final'!A:E,5,FALSE))</f>
        <v/>
      </c>
      <c r="N6937" s="7" t="str">
        <f>IF(VLOOKUP(D6937,'Resources Final'!A:F,6,FALSE)=0,"",VLOOKUP(D6937,'Resources Final'!A:F,6,FALSE))</f>
        <v/>
      </c>
      <c r="O6937" s="3" t="str">
        <f>IF(VLOOKUP(D6937,'Resources Final'!A:G,7,FALSE)=0,"",VLOOKUP(D6937,'Resources Final'!A:G,7,FALSE))</f>
        <v/>
      </c>
    </row>
    <row r="6938" spans="1:15" x14ac:dyDescent="0.2">
      <c r="A6938" s="11">
        <v>990</v>
      </c>
      <c r="B6938" s="11" t="str">
        <f t="shared" si="123"/>
        <v>Fred C. and Mary R. Koch Foundation_Doster, Shannon20051500</v>
      </c>
      <c r="C6938" s="11" t="s">
        <v>4161</v>
      </c>
      <c r="D6938" s="11" t="s">
        <v>1026</v>
      </c>
      <c r="E6938" s="11" t="s">
        <v>1026</v>
      </c>
      <c r="F6938" s="4">
        <v>1500</v>
      </c>
      <c r="G6938" s="3">
        <v>2005</v>
      </c>
      <c r="H6938" s="3" t="s">
        <v>21</v>
      </c>
      <c r="I6938" s="12" t="s">
        <v>4162</v>
      </c>
      <c r="J6938" s="3">
        <v>69</v>
      </c>
      <c r="K6938" s="3" t="str">
        <f>IF(VLOOKUP(D6938,'Resources Final'!A:C,3,FALSE)=0,"",VLOOKUP(D6938,'Resources Final'!A:C,3,FALSE))</f>
        <v>Y</v>
      </c>
      <c r="L6938" s="3" t="str">
        <f>IF(VLOOKUP(D6938,'Resources Final'!A:D,4,FALSE)=0,"",VLOOKUP(D6938,'Resources Final'!A:D,4,FALSE))</f>
        <v/>
      </c>
      <c r="M6938" s="3" t="str">
        <f>IF(VLOOKUP(D6938,'Resources Final'!A:E,5,FALSE)=0,"",VLOOKUP(D6938,'Resources Final'!A:E,5,FALSE))</f>
        <v/>
      </c>
      <c r="N6938" s="7" t="str">
        <f>IF(VLOOKUP(D6938,'Resources Final'!A:F,6,FALSE)=0,"",VLOOKUP(D6938,'Resources Final'!A:F,6,FALSE))</f>
        <v/>
      </c>
      <c r="O6938" s="3" t="str">
        <f>IF(VLOOKUP(D6938,'Resources Final'!A:G,7,FALSE)=0,"",VLOOKUP(D6938,'Resources Final'!A:G,7,FALSE))</f>
        <v/>
      </c>
    </row>
    <row r="6939" spans="1:15" x14ac:dyDescent="0.2">
      <c r="A6939" s="11">
        <v>990</v>
      </c>
      <c r="B6939" s="11" t="str">
        <f t="shared" si="123"/>
        <v>Fred C. and Mary R. Koch Foundation_Dysle, Rahamiah20051500</v>
      </c>
      <c r="C6939" s="11" t="s">
        <v>4161</v>
      </c>
      <c r="D6939" s="11" t="s">
        <v>1057</v>
      </c>
      <c r="E6939" s="11" t="s">
        <v>1057</v>
      </c>
      <c r="F6939" s="4">
        <v>1500</v>
      </c>
      <c r="G6939" s="3">
        <v>2005</v>
      </c>
      <c r="H6939" s="3" t="s">
        <v>21</v>
      </c>
      <c r="I6939" s="12" t="s">
        <v>4162</v>
      </c>
      <c r="J6939" s="3">
        <v>70</v>
      </c>
      <c r="K6939" s="3" t="str">
        <f>IF(VLOOKUP(D6939,'Resources Final'!A:C,3,FALSE)=0,"",VLOOKUP(D6939,'Resources Final'!A:C,3,FALSE))</f>
        <v>Y</v>
      </c>
      <c r="L6939" s="3" t="str">
        <f>IF(VLOOKUP(D6939,'Resources Final'!A:D,4,FALSE)=0,"",VLOOKUP(D6939,'Resources Final'!A:D,4,FALSE))</f>
        <v/>
      </c>
      <c r="M6939" s="3" t="str">
        <f>IF(VLOOKUP(D6939,'Resources Final'!A:E,5,FALSE)=0,"",VLOOKUP(D6939,'Resources Final'!A:E,5,FALSE))</f>
        <v/>
      </c>
      <c r="N6939" s="7" t="str">
        <f>IF(VLOOKUP(D6939,'Resources Final'!A:F,6,FALSE)=0,"",VLOOKUP(D6939,'Resources Final'!A:F,6,FALSE))</f>
        <v/>
      </c>
      <c r="O6939" s="3" t="str">
        <f>IF(VLOOKUP(D6939,'Resources Final'!A:G,7,FALSE)=0,"",VLOOKUP(D6939,'Resources Final'!A:G,7,FALSE))</f>
        <v/>
      </c>
    </row>
    <row r="6940" spans="1:15" x14ac:dyDescent="0.2">
      <c r="A6940" s="11">
        <v>990</v>
      </c>
      <c r="B6940" s="11" t="str">
        <f t="shared" si="123"/>
        <v>Fred C. and Mary R. Koch Foundation_Eringis, Holly20051500</v>
      </c>
      <c r="C6940" s="11" t="s">
        <v>4161</v>
      </c>
      <c r="D6940" s="11" t="s">
        <v>1151</v>
      </c>
      <c r="E6940" s="11" t="s">
        <v>1151</v>
      </c>
      <c r="F6940" s="4">
        <v>1500</v>
      </c>
      <c r="G6940" s="3">
        <v>2005</v>
      </c>
      <c r="H6940" s="3" t="s">
        <v>21</v>
      </c>
      <c r="I6940" s="12" t="s">
        <v>4162</v>
      </c>
      <c r="J6940" s="3">
        <v>71</v>
      </c>
      <c r="K6940" s="3" t="str">
        <f>IF(VLOOKUP(D6940,'Resources Final'!A:C,3,FALSE)=0,"",VLOOKUP(D6940,'Resources Final'!A:C,3,FALSE))</f>
        <v>Y</v>
      </c>
      <c r="L6940" s="3" t="str">
        <f>IF(VLOOKUP(D6940,'Resources Final'!A:D,4,FALSE)=0,"",VLOOKUP(D6940,'Resources Final'!A:D,4,FALSE))</f>
        <v/>
      </c>
      <c r="M6940" s="3" t="str">
        <f>IF(VLOOKUP(D6940,'Resources Final'!A:E,5,FALSE)=0,"",VLOOKUP(D6940,'Resources Final'!A:E,5,FALSE))</f>
        <v/>
      </c>
      <c r="N6940" s="7" t="str">
        <f>IF(VLOOKUP(D6940,'Resources Final'!A:F,6,FALSE)=0,"",VLOOKUP(D6940,'Resources Final'!A:F,6,FALSE))</f>
        <v/>
      </c>
      <c r="O6940" s="3" t="str">
        <f>IF(VLOOKUP(D6940,'Resources Final'!A:G,7,FALSE)=0,"",VLOOKUP(D6940,'Resources Final'!A:G,7,FALSE))</f>
        <v/>
      </c>
    </row>
    <row r="6941" spans="1:15" x14ac:dyDescent="0.2">
      <c r="A6941" s="11">
        <v>990</v>
      </c>
      <c r="B6941" s="11" t="str">
        <f t="shared" si="123"/>
        <v>Fred C. and Mary R. Koch Foundation_Etemadi, Mozziyar20051500</v>
      </c>
      <c r="C6941" s="11" t="s">
        <v>4161</v>
      </c>
      <c r="D6941" s="11" t="s">
        <v>1159</v>
      </c>
      <c r="E6941" s="11" t="s">
        <v>1159</v>
      </c>
      <c r="F6941" s="4">
        <v>1500</v>
      </c>
      <c r="G6941" s="3">
        <v>2005</v>
      </c>
      <c r="H6941" s="3" t="s">
        <v>21</v>
      </c>
      <c r="I6941" s="12" t="s">
        <v>4162</v>
      </c>
      <c r="J6941" s="3">
        <v>72</v>
      </c>
      <c r="K6941" s="3" t="str">
        <f>IF(VLOOKUP(D6941,'Resources Final'!A:C,3,FALSE)=0,"",VLOOKUP(D6941,'Resources Final'!A:C,3,FALSE))</f>
        <v>Y</v>
      </c>
      <c r="L6941" s="3" t="str">
        <f>IF(VLOOKUP(D6941,'Resources Final'!A:D,4,FALSE)=0,"",VLOOKUP(D6941,'Resources Final'!A:D,4,FALSE))</f>
        <v/>
      </c>
      <c r="M6941" s="3" t="str">
        <f>IF(VLOOKUP(D6941,'Resources Final'!A:E,5,FALSE)=0,"",VLOOKUP(D6941,'Resources Final'!A:E,5,FALSE))</f>
        <v/>
      </c>
      <c r="N6941" s="7" t="str">
        <f>IF(VLOOKUP(D6941,'Resources Final'!A:F,6,FALSE)=0,"",VLOOKUP(D6941,'Resources Final'!A:F,6,FALSE))</f>
        <v/>
      </c>
      <c r="O6941" s="3" t="str">
        <f>IF(VLOOKUP(D6941,'Resources Final'!A:G,7,FALSE)=0,"",VLOOKUP(D6941,'Resources Final'!A:G,7,FALSE))</f>
        <v/>
      </c>
    </row>
    <row r="6942" spans="1:15" x14ac:dyDescent="0.2">
      <c r="A6942" s="11">
        <v>990</v>
      </c>
      <c r="B6942" s="11" t="str">
        <f t="shared" si="123"/>
        <v>Fred C. and Mary R. Koch Foundation_Farmer, Ashley20051500</v>
      </c>
      <c r="C6942" s="11" t="s">
        <v>4161</v>
      </c>
      <c r="D6942" s="11" t="s">
        <v>1193</v>
      </c>
      <c r="E6942" s="11" t="s">
        <v>1193</v>
      </c>
      <c r="F6942" s="4">
        <v>1500</v>
      </c>
      <c r="G6942" s="3">
        <v>2005</v>
      </c>
      <c r="H6942" s="3" t="s">
        <v>21</v>
      </c>
      <c r="I6942" s="12" t="s">
        <v>4162</v>
      </c>
      <c r="J6942" s="3">
        <v>73</v>
      </c>
      <c r="K6942" s="3" t="str">
        <f>IF(VLOOKUP(D6942,'Resources Final'!A:C,3,FALSE)=0,"",VLOOKUP(D6942,'Resources Final'!A:C,3,FALSE))</f>
        <v>Y</v>
      </c>
      <c r="L6942" s="3" t="str">
        <f>IF(VLOOKUP(D6942,'Resources Final'!A:D,4,FALSE)=0,"",VLOOKUP(D6942,'Resources Final'!A:D,4,FALSE))</f>
        <v/>
      </c>
      <c r="M6942" s="3" t="str">
        <f>IF(VLOOKUP(D6942,'Resources Final'!A:E,5,FALSE)=0,"",VLOOKUP(D6942,'Resources Final'!A:E,5,FALSE))</f>
        <v/>
      </c>
      <c r="N6942" s="7" t="str">
        <f>IF(VLOOKUP(D6942,'Resources Final'!A:F,6,FALSE)=0,"",VLOOKUP(D6942,'Resources Final'!A:F,6,FALSE))</f>
        <v/>
      </c>
      <c r="O6942" s="3" t="str">
        <f>IF(VLOOKUP(D6942,'Resources Final'!A:G,7,FALSE)=0,"",VLOOKUP(D6942,'Resources Final'!A:G,7,FALSE))</f>
        <v/>
      </c>
    </row>
    <row r="6943" spans="1:15" x14ac:dyDescent="0.2">
      <c r="A6943" s="11">
        <v>990</v>
      </c>
      <c r="B6943" s="11" t="str">
        <f t="shared" si="123"/>
        <v>Fred C. and Mary R. Koch Foundation_Fenwick, Janelle20051500</v>
      </c>
      <c r="C6943" s="11" t="s">
        <v>4161</v>
      </c>
      <c r="D6943" s="11" t="s">
        <v>1202</v>
      </c>
      <c r="E6943" s="11" t="s">
        <v>1202</v>
      </c>
      <c r="F6943" s="4">
        <v>1500</v>
      </c>
      <c r="G6943" s="3">
        <v>2005</v>
      </c>
      <c r="H6943" s="3" t="s">
        <v>21</v>
      </c>
      <c r="I6943" s="12" t="s">
        <v>4162</v>
      </c>
      <c r="J6943" s="3">
        <v>74</v>
      </c>
      <c r="K6943" s="3" t="str">
        <f>IF(VLOOKUP(D6943,'Resources Final'!A:C,3,FALSE)=0,"",VLOOKUP(D6943,'Resources Final'!A:C,3,FALSE))</f>
        <v>Y</v>
      </c>
      <c r="L6943" s="3" t="str">
        <f>IF(VLOOKUP(D6943,'Resources Final'!A:D,4,FALSE)=0,"",VLOOKUP(D6943,'Resources Final'!A:D,4,FALSE))</f>
        <v/>
      </c>
      <c r="M6943" s="3" t="str">
        <f>IF(VLOOKUP(D6943,'Resources Final'!A:E,5,FALSE)=0,"",VLOOKUP(D6943,'Resources Final'!A:E,5,FALSE))</f>
        <v/>
      </c>
      <c r="N6943" s="7" t="str">
        <f>IF(VLOOKUP(D6943,'Resources Final'!A:F,6,FALSE)=0,"",VLOOKUP(D6943,'Resources Final'!A:F,6,FALSE))</f>
        <v/>
      </c>
      <c r="O6943" s="3" t="str">
        <f>IF(VLOOKUP(D6943,'Resources Final'!A:G,7,FALSE)=0,"",VLOOKUP(D6943,'Resources Final'!A:G,7,FALSE))</f>
        <v/>
      </c>
    </row>
    <row r="6944" spans="1:15" x14ac:dyDescent="0.2">
      <c r="A6944" s="11">
        <v>990</v>
      </c>
      <c r="B6944" s="11" t="str">
        <f t="shared" si="123"/>
        <v>Fred C. and Mary R. Koch Foundation_Fiene, Blake20051500</v>
      </c>
      <c r="C6944" s="11" t="s">
        <v>4161</v>
      </c>
      <c r="D6944" s="11" t="s">
        <v>1206</v>
      </c>
      <c r="E6944" s="11" t="s">
        <v>1206</v>
      </c>
      <c r="F6944" s="4">
        <v>1500</v>
      </c>
      <c r="G6944" s="3">
        <v>2005</v>
      </c>
      <c r="H6944" s="3" t="s">
        <v>21</v>
      </c>
      <c r="I6944" s="12" t="s">
        <v>4162</v>
      </c>
      <c r="J6944" s="3">
        <v>75</v>
      </c>
      <c r="K6944" s="3" t="str">
        <f>IF(VLOOKUP(D6944,'Resources Final'!A:C,3,FALSE)=0,"",VLOOKUP(D6944,'Resources Final'!A:C,3,FALSE))</f>
        <v>Y</v>
      </c>
      <c r="L6944" s="3" t="str">
        <f>IF(VLOOKUP(D6944,'Resources Final'!A:D,4,FALSE)=0,"",VLOOKUP(D6944,'Resources Final'!A:D,4,FALSE))</f>
        <v/>
      </c>
      <c r="M6944" s="3" t="str">
        <f>IF(VLOOKUP(D6944,'Resources Final'!A:E,5,FALSE)=0,"",VLOOKUP(D6944,'Resources Final'!A:E,5,FALSE))</f>
        <v/>
      </c>
      <c r="N6944" s="7" t="str">
        <f>IF(VLOOKUP(D6944,'Resources Final'!A:F,6,FALSE)=0,"",VLOOKUP(D6944,'Resources Final'!A:F,6,FALSE))</f>
        <v/>
      </c>
      <c r="O6944" s="3" t="str">
        <f>IF(VLOOKUP(D6944,'Resources Final'!A:G,7,FALSE)=0,"",VLOOKUP(D6944,'Resources Final'!A:G,7,FALSE))</f>
        <v/>
      </c>
    </row>
    <row r="6945" spans="1:15" x14ac:dyDescent="0.2">
      <c r="A6945" s="11">
        <v>990</v>
      </c>
      <c r="B6945" s="11" t="str">
        <f t="shared" si="123"/>
        <v>Fred C. and Mary R. Koch Foundation_Finlen, Hillary20051500</v>
      </c>
      <c r="C6945" s="11" t="s">
        <v>4161</v>
      </c>
      <c r="D6945" s="11" t="s">
        <v>1209</v>
      </c>
      <c r="E6945" s="11" t="s">
        <v>1209</v>
      </c>
      <c r="F6945" s="4">
        <v>1500</v>
      </c>
      <c r="G6945" s="3">
        <v>2005</v>
      </c>
      <c r="H6945" s="3" t="s">
        <v>21</v>
      </c>
      <c r="I6945" s="12" t="s">
        <v>4162</v>
      </c>
      <c r="J6945" s="3">
        <v>76</v>
      </c>
      <c r="K6945" s="3" t="str">
        <f>IF(VLOOKUP(D6945,'Resources Final'!A:C,3,FALSE)=0,"",VLOOKUP(D6945,'Resources Final'!A:C,3,FALSE))</f>
        <v>Y</v>
      </c>
      <c r="L6945" s="3" t="str">
        <f>IF(VLOOKUP(D6945,'Resources Final'!A:D,4,FALSE)=0,"",VLOOKUP(D6945,'Resources Final'!A:D,4,FALSE))</f>
        <v/>
      </c>
      <c r="M6945" s="3" t="str">
        <f>IF(VLOOKUP(D6945,'Resources Final'!A:E,5,FALSE)=0,"",VLOOKUP(D6945,'Resources Final'!A:E,5,FALSE))</f>
        <v/>
      </c>
      <c r="N6945" s="7" t="str">
        <f>IF(VLOOKUP(D6945,'Resources Final'!A:F,6,FALSE)=0,"",VLOOKUP(D6945,'Resources Final'!A:F,6,FALSE))</f>
        <v/>
      </c>
      <c r="O6945" s="3" t="str">
        <f>IF(VLOOKUP(D6945,'Resources Final'!A:G,7,FALSE)=0,"",VLOOKUP(D6945,'Resources Final'!A:G,7,FALSE))</f>
        <v/>
      </c>
    </row>
    <row r="6946" spans="1:15" x14ac:dyDescent="0.2">
      <c r="A6946" s="11">
        <v>990</v>
      </c>
      <c r="B6946" s="11" t="str">
        <f t="shared" si="123"/>
        <v>Fred C. and Mary R. Koch Foundation_Fleck, Shawnell20051500</v>
      </c>
      <c r="C6946" s="11" t="s">
        <v>4161</v>
      </c>
      <c r="D6946" s="11" t="s">
        <v>1224</v>
      </c>
      <c r="E6946" s="11" t="s">
        <v>1224</v>
      </c>
      <c r="F6946" s="4">
        <v>1500</v>
      </c>
      <c r="G6946" s="3">
        <v>2005</v>
      </c>
      <c r="H6946" s="3" t="s">
        <v>21</v>
      </c>
      <c r="I6946" s="12" t="s">
        <v>4162</v>
      </c>
      <c r="J6946" s="3">
        <v>77</v>
      </c>
      <c r="K6946" s="3" t="str">
        <f>IF(VLOOKUP(D6946,'Resources Final'!A:C,3,FALSE)=0,"",VLOOKUP(D6946,'Resources Final'!A:C,3,FALSE))</f>
        <v>Y</v>
      </c>
      <c r="L6946" s="3" t="str">
        <f>IF(VLOOKUP(D6946,'Resources Final'!A:D,4,FALSE)=0,"",VLOOKUP(D6946,'Resources Final'!A:D,4,FALSE))</f>
        <v/>
      </c>
      <c r="M6946" s="3" t="str">
        <f>IF(VLOOKUP(D6946,'Resources Final'!A:E,5,FALSE)=0,"",VLOOKUP(D6946,'Resources Final'!A:E,5,FALSE))</f>
        <v/>
      </c>
      <c r="N6946" s="7" t="str">
        <f>IF(VLOOKUP(D6946,'Resources Final'!A:F,6,FALSE)=0,"",VLOOKUP(D6946,'Resources Final'!A:F,6,FALSE))</f>
        <v/>
      </c>
      <c r="O6946" s="3" t="str">
        <f>IF(VLOOKUP(D6946,'Resources Final'!A:G,7,FALSE)=0,"",VLOOKUP(D6946,'Resources Final'!A:G,7,FALSE))</f>
        <v/>
      </c>
    </row>
    <row r="6947" spans="1:15" x14ac:dyDescent="0.2">
      <c r="A6947" s="11">
        <v>990</v>
      </c>
      <c r="B6947" s="11" t="str">
        <f t="shared" si="123"/>
        <v>Fred C. and Mary R. Koch Foundation_Flohr, Nicole20051500</v>
      </c>
      <c r="C6947" s="11" t="s">
        <v>4161</v>
      </c>
      <c r="D6947" s="11" t="s">
        <v>1228</v>
      </c>
      <c r="E6947" s="11" t="s">
        <v>1228</v>
      </c>
      <c r="F6947" s="4">
        <v>1500</v>
      </c>
      <c r="G6947" s="3">
        <v>2005</v>
      </c>
      <c r="H6947" s="3" t="s">
        <v>21</v>
      </c>
      <c r="I6947" s="12" t="s">
        <v>4162</v>
      </c>
      <c r="J6947" s="3">
        <v>78</v>
      </c>
      <c r="K6947" s="3" t="str">
        <f>IF(VLOOKUP(D6947,'Resources Final'!A:C,3,FALSE)=0,"",VLOOKUP(D6947,'Resources Final'!A:C,3,FALSE))</f>
        <v>Y</v>
      </c>
      <c r="L6947" s="3" t="str">
        <f>IF(VLOOKUP(D6947,'Resources Final'!A:D,4,FALSE)=0,"",VLOOKUP(D6947,'Resources Final'!A:D,4,FALSE))</f>
        <v/>
      </c>
      <c r="M6947" s="3" t="str">
        <f>IF(VLOOKUP(D6947,'Resources Final'!A:E,5,FALSE)=0,"",VLOOKUP(D6947,'Resources Final'!A:E,5,FALSE))</f>
        <v/>
      </c>
      <c r="N6947" s="7" t="str">
        <f>IF(VLOOKUP(D6947,'Resources Final'!A:F,6,FALSE)=0,"",VLOOKUP(D6947,'Resources Final'!A:F,6,FALSE))</f>
        <v/>
      </c>
      <c r="O6947" s="3" t="str">
        <f>IF(VLOOKUP(D6947,'Resources Final'!A:G,7,FALSE)=0,"",VLOOKUP(D6947,'Resources Final'!A:G,7,FALSE))</f>
        <v/>
      </c>
    </row>
    <row r="6948" spans="1:15" x14ac:dyDescent="0.2">
      <c r="A6948" s="11">
        <v>990</v>
      </c>
      <c r="B6948" s="11" t="str">
        <f t="shared" si="123"/>
        <v>Fred C. and Mary R. Koch Foundation_Flohr, Whitney20051500</v>
      </c>
      <c r="C6948" s="11" t="s">
        <v>4161</v>
      </c>
      <c r="D6948" s="11" t="s">
        <v>1229</v>
      </c>
      <c r="E6948" s="11" t="s">
        <v>1229</v>
      </c>
      <c r="F6948" s="4">
        <v>1500</v>
      </c>
      <c r="G6948" s="3">
        <v>2005</v>
      </c>
      <c r="H6948" s="3" t="s">
        <v>21</v>
      </c>
      <c r="I6948" s="12" t="s">
        <v>4162</v>
      </c>
      <c r="J6948" s="3">
        <v>79</v>
      </c>
      <c r="K6948" s="3" t="str">
        <f>IF(VLOOKUP(D6948,'Resources Final'!A:C,3,FALSE)=0,"",VLOOKUP(D6948,'Resources Final'!A:C,3,FALSE))</f>
        <v>Y</v>
      </c>
      <c r="L6948" s="3" t="str">
        <f>IF(VLOOKUP(D6948,'Resources Final'!A:D,4,FALSE)=0,"",VLOOKUP(D6948,'Resources Final'!A:D,4,FALSE))</f>
        <v/>
      </c>
      <c r="M6948" s="3" t="str">
        <f>IF(VLOOKUP(D6948,'Resources Final'!A:E,5,FALSE)=0,"",VLOOKUP(D6948,'Resources Final'!A:E,5,FALSE))</f>
        <v/>
      </c>
      <c r="N6948" s="7" t="str">
        <f>IF(VLOOKUP(D6948,'Resources Final'!A:F,6,FALSE)=0,"",VLOOKUP(D6948,'Resources Final'!A:F,6,FALSE))</f>
        <v/>
      </c>
      <c r="O6948" s="3" t="str">
        <f>IF(VLOOKUP(D6948,'Resources Final'!A:G,7,FALSE)=0,"",VLOOKUP(D6948,'Resources Final'!A:G,7,FALSE))</f>
        <v/>
      </c>
    </row>
    <row r="6949" spans="1:15" x14ac:dyDescent="0.2">
      <c r="A6949" s="11">
        <v>990</v>
      </c>
      <c r="B6949" s="11" t="str">
        <f t="shared" si="123"/>
        <v>Fred C. and Mary R. Koch Foundation_Foss, Chris20051500</v>
      </c>
      <c r="C6949" s="11" t="s">
        <v>4161</v>
      </c>
      <c r="D6949" s="11" t="s">
        <v>1246</v>
      </c>
      <c r="E6949" s="11" t="s">
        <v>1246</v>
      </c>
      <c r="F6949" s="4">
        <v>1500</v>
      </c>
      <c r="G6949" s="3">
        <v>2005</v>
      </c>
      <c r="H6949" s="3" t="s">
        <v>21</v>
      </c>
      <c r="I6949" s="12" t="s">
        <v>4162</v>
      </c>
      <c r="J6949" s="3">
        <v>80</v>
      </c>
      <c r="K6949" s="3" t="str">
        <f>IF(VLOOKUP(D6949,'Resources Final'!A:C,3,FALSE)=0,"",VLOOKUP(D6949,'Resources Final'!A:C,3,FALSE))</f>
        <v>Y</v>
      </c>
      <c r="L6949" s="3" t="str">
        <f>IF(VLOOKUP(D6949,'Resources Final'!A:D,4,FALSE)=0,"",VLOOKUP(D6949,'Resources Final'!A:D,4,FALSE))</f>
        <v/>
      </c>
      <c r="M6949" s="3" t="str">
        <f>IF(VLOOKUP(D6949,'Resources Final'!A:E,5,FALSE)=0,"",VLOOKUP(D6949,'Resources Final'!A:E,5,FALSE))</f>
        <v/>
      </c>
      <c r="N6949" s="7" t="str">
        <f>IF(VLOOKUP(D6949,'Resources Final'!A:F,6,FALSE)=0,"",VLOOKUP(D6949,'Resources Final'!A:F,6,FALSE))</f>
        <v/>
      </c>
      <c r="O6949" s="3" t="str">
        <f>IF(VLOOKUP(D6949,'Resources Final'!A:G,7,FALSE)=0,"",VLOOKUP(D6949,'Resources Final'!A:G,7,FALSE))</f>
        <v/>
      </c>
    </row>
    <row r="6950" spans="1:15" x14ac:dyDescent="0.2">
      <c r="A6950" s="11">
        <v>990</v>
      </c>
      <c r="B6950" s="11" t="str">
        <f t="shared" si="123"/>
        <v>Fred C. and Mary R. Koch Foundation_Foss, Randy20051500</v>
      </c>
      <c r="C6950" s="11" t="s">
        <v>4161</v>
      </c>
      <c r="D6950" s="11" t="s">
        <v>1247</v>
      </c>
      <c r="E6950" s="11" t="s">
        <v>1247</v>
      </c>
      <c r="F6950" s="4">
        <v>1500</v>
      </c>
      <c r="G6950" s="3">
        <v>2005</v>
      </c>
      <c r="H6950" s="3" t="s">
        <v>21</v>
      </c>
      <c r="I6950" s="12" t="s">
        <v>4162</v>
      </c>
      <c r="J6950" s="3">
        <v>81</v>
      </c>
      <c r="K6950" s="3" t="str">
        <f>IF(VLOOKUP(D6950,'Resources Final'!A:C,3,FALSE)=0,"",VLOOKUP(D6950,'Resources Final'!A:C,3,FALSE))</f>
        <v>Y</v>
      </c>
      <c r="L6950" s="3" t="str">
        <f>IF(VLOOKUP(D6950,'Resources Final'!A:D,4,FALSE)=0,"",VLOOKUP(D6950,'Resources Final'!A:D,4,FALSE))</f>
        <v/>
      </c>
      <c r="M6950" s="3" t="str">
        <f>IF(VLOOKUP(D6950,'Resources Final'!A:E,5,FALSE)=0,"",VLOOKUP(D6950,'Resources Final'!A:E,5,FALSE))</f>
        <v/>
      </c>
      <c r="N6950" s="7" t="str">
        <f>IF(VLOOKUP(D6950,'Resources Final'!A:F,6,FALSE)=0,"",VLOOKUP(D6950,'Resources Final'!A:F,6,FALSE))</f>
        <v/>
      </c>
      <c r="O6950" s="3" t="str">
        <f>IF(VLOOKUP(D6950,'Resources Final'!A:G,7,FALSE)=0,"",VLOOKUP(D6950,'Resources Final'!A:G,7,FALSE))</f>
        <v/>
      </c>
    </row>
    <row r="6951" spans="1:15" x14ac:dyDescent="0.2">
      <c r="A6951" s="11">
        <v>990</v>
      </c>
      <c r="B6951" s="11" t="str">
        <f t="shared" si="123"/>
        <v>Fred C. and Mary R. Koch Foundation_Foster, Mendi20051500</v>
      </c>
      <c r="C6951" s="11" t="s">
        <v>4161</v>
      </c>
      <c r="D6951" s="11" t="s">
        <v>1249</v>
      </c>
      <c r="E6951" s="11" t="s">
        <v>1249</v>
      </c>
      <c r="F6951" s="4">
        <v>1500</v>
      </c>
      <c r="G6951" s="3">
        <v>2005</v>
      </c>
      <c r="H6951" s="3" t="s">
        <v>21</v>
      </c>
      <c r="I6951" s="12" t="s">
        <v>4162</v>
      </c>
      <c r="J6951" s="3">
        <v>82</v>
      </c>
      <c r="K6951" s="3" t="str">
        <f>IF(VLOOKUP(D6951,'Resources Final'!A:C,3,FALSE)=0,"",VLOOKUP(D6951,'Resources Final'!A:C,3,FALSE))</f>
        <v>Y</v>
      </c>
      <c r="L6951" s="3" t="str">
        <f>IF(VLOOKUP(D6951,'Resources Final'!A:D,4,FALSE)=0,"",VLOOKUP(D6951,'Resources Final'!A:D,4,FALSE))</f>
        <v/>
      </c>
      <c r="M6951" s="3" t="str">
        <f>IF(VLOOKUP(D6951,'Resources Final'!A:E,5,FALSE)=0,"",VLOOKUP(D6951,'Resources Final'!A:E,5,FALSE))</f>
        <v/>
      </c>
      <c r="N6951" s="7" t="str">
        <f>IF(VLOOKUP(D6951,'Resources Final'!A:F,6,FALSE)=0,"",VLOOKUP(D6951,'Resources Final'!A:F,6,FALSE))</f>
        <v/>
      </c>
      <c r="O6951" s="3" t="str">
        <f>IF(VLOOKUP(D6951,'Resources Final'!A:G,7,FALSE)=0,"",VLOOKUP(D6951,'Resources Final'!A:G,7,FALSE))</f>
        <v/>
      </c>
    </row>
    <row r="6952" spans="1:15" x14ac:dyDescent="0.2">
      <c r="A6952" s="11">
        <v>990</v>
      </c>
      <c r="B6952" s="11" t="str">
        <f t="shared" si="123"/>
        <v>Fred C. and Mary R. Koch Foundation_Funanage, Ryan20051500</v>
      </c>
      <c r="C6952" s="11" t="s">
        <v>4161</v>
      </c>
      <c r="D6952" s="11" t="s">
        <v>1317</v>
      </c>
      <c r="E6952" s="11" t="s">
        <v>1317</v>
      </c>
      <c r="F6952" s="4">
        <v>1500</v>
      </c>
      <c r="G6952" s="3">
        <v>2005</v>
      </c>
      <c r="H6952" s="3" t="s">
        <v>21</v>
      </c>
      <c r="I6952" s="12" t="s">
        <v>4162</v>
      </c>
      <c r="J6952" s="3">
        <v>83</v>
      </c>
      <c r="K6952" s="3" t="str">
        <f>IF(VLOOKUP(D6952,'Resources Final'!A:C,3,FALSE)=0,"",VLOOKUP(D6952,'Resources Final'!A:C,3,FALSE))</f>
        <v>Y</v>
      </c>
      <c r="L6952" s="3" t="str">
        <f>IF(VLOOKUP(D6952,'Resources Final'!A:D,4,FALSE)=0,"",VLOOKUP(D6952,'Resources Final'!A:D,4,FALSE))</f>
        <v/>
      </c>
      <c r="M6952" s="3" t="str">
        <f>IF(VLOOKUP(D6952,'Resources Final'!A:E,5,FALSE)=0,"",VLOOKUP(D6952,'Resources Final'!A:E,5,FALSE))</f>
        <v/>
      </c>
      <c r="N6952" s="7" t="str">
        <f>IF(VLOOKUP(D6952,'Resources Final'!A:F,6,FALSE)=0,"",VLOOKUP(D6952,'Resources Final'!A:F,6,FALSE))</f>
        <v/>
      </c>
      <c r="O6952" s="3" t="str">
        <f>IF(VLOOKUP(D6952,'Resources Final'!A:G,7,FALSE)=0,"",VLOOKUP(D6952,'Resources Final'!A:G,7,FALSE))</f>
        <v/>
      </c>
    </row>
    <row r="6953" spans="1:15" x14ac:dyDescent="0.2">
      <c r="A6953" s="11">
        <v>990</v>
      </c>
      <c r="B6953" s="11" t="str">
        <f t="shared" si="123"/>
        <v>Fred C. and Mary R. Koch Foundation_Gable, Katherine20051500</v>
      </c>
      <c r="C6953" s="11" t="s">
        <v>4161</v>
      </c>
      <c r="D6953" s="11" t="s">
        <v>1336</v>
      </c>
      <c r="E6953" s="11" t="s">
        <v>1336</v>
      </c>
      <c r="F6953" s="4">
        <v>1500</v>
      </c>
      <c r="G6953" s="3">
        <v>2005</v>
      </c>
      <c r="H6953" s="3" t="s">
        <v>21</v>
      </c>
      <c r="I6953" s="12" t="s">
        <v>4162</v>
      </c>
      <c r="J6953" s="3">
        <v>84</v>
      </c>
      <c r="K6953" s="3" t="str">
        <f>IF(VLOOKUP(D6953,'Resources Final'!A:C,3,FALSE)=0,"",VLOOKUP(D6953,'Resources Final'!A:C,3,FALSE))</f>
        <v>Y</v>
      </c>
      <c r="L6953" s="3" t="str">
        <f>IF(VLOOKUP(D6953,'Resources Final'!A:D,4,FALSE)=0,"",VLOOKUP(D6953,'Resources Final'!A:D,4,FALSE))</f>
        <v/>
      </c>
      <c r="M6953" s="3" t="str">
        <f>IF(VLOOKUP(D6953,'Resources Final'!A:E,5,FALSE)=0,"",VLOOKUP(D6953,'Resources Final'!A:E,5,FALSE))</f>
        <v/>
      </c>
      <c r="N6953" s="7" t="str">
        <f>IF(VLOOKUP(D6953,'Resources Final'!A:F,6,FALSE)=0,"",VLOOKUP(D6953,'Resources Final'!A:F,6,FALSE))</f>
        <v/>
      </c>
      <c r="O6953" s="3" t="str">
        <f>IF(VLOOKUP(D6953,'Resources Final'!A:G,7,FALSE)=0,"",VLOOKUP(D6953,'Resources Final'!A:G,7,FALSE))</f>
        <v/>
      </c>
    </row>
    <row r="6954" spans="1:15" x14ac:dyDescent="0.2">
      <c r="A6954" s="11">
        <v>990</v>
      </c>
      <c r="B6954" s="11" t="str">
        <f t="shared" si="123"/>
        <v>Fred C. and Mary R. Koch Foundation_Gallinaro, Anna20051500</v>
      </c>
      <c r="C6954" s="11" t="s">
        <v>4161</v>
      </c>
      <c r="D6954" s="11" t="s">
        <v>1342</v>
      </c>
      <c r="E6954" s="11" t="s">
        <v>1342</v>
      </c>
      <c r="F6954" s="4">
        <v>1500</v>
      </c>
      <c r="G6954" s="3">
        <v>2005</v>
      </c>
      <c r="H6954" s="3" t="s">
        <v>21</v>
      </c>
      <c r="I6954" s="12" t="s">
        <v>4162</v>
      </c>
      <c r="J6954" s="3">
        <v>85</v>
      </c>
      <c r="K6954" s="3" t="str">
        <f>IF(VLOOKUP(D6954,'Resources Final'!A:C,3,FALSE)=0,"",VLOOKUP(D6954,'Resources Final'!A:C,3,FALSE))</f>
        <v>Y</v>
      </c>
      <c r="L6954" s="3" t="str">
        <f>IF(VLOOKUP(D6954,'Resources Final'!A:D,4,FALSE)=0,"",VLOOKUP(D6954,'Resources Final'!A:D,4,FALSE))</f>
        <v/>
      </c>
      <c r="M6954" s="3" t="str">
        <f>IF(VLOOKUP(D6954,'Resources Final'!A:E,5,FALSE)=0,"",VLOOKUP(D6954,'Resources Final'!A:E,5,FALSE))</f>
        <v/>
      </c>
      <c r="N6954" s="7" t="str">
        <f>IF(VLOOKUP(D6954,'Resources Final'!A:F,6,FALSE)=0,"",VLOOKUP(D6954,'Resources Final'!A:F,6,FALSE))</f>
        <v/>
      </c>
      <c r="O6954" s="3" t="str">
        <f>IF(VLOOKUP(D6954,'Resources Final'!A:G,7,FALSE)=0,"",VLOOKUP(D6954,'Resources Final'!A:G,7,FALSE))</f>
        <v/>
      </c>
    </row>
    <row r="6955" spans="1:15" x14ac:dyDescent="0.2">
      <c r="A6955" s="11">
        <v>990</v>
      </c>
      <c r="B6955" s="11" t="str">
        <f t="shared" si="123"/>
        <v>Fred C. and Mary R. Koch Foundation_Garcia, Joel20051500</v>
      </c>
      <c r="C6955" s="11" t="s">
        <v>4161</v>
      </c>
      <c r="D6955" s="11" t="s">
        <v>1345</v>
      </c>
      <c r="E6955" s="11" t="s">
        <v>1345</v>
      </c>
      <c r="F6955" s="4">
        <v>1500</v>
      </c>
      <c r="G6955" s="3">
        <v>2005</v>
      </c>
      <c r="H6955" s="3" t="s">
        <v>21</v>
      </c>
      <c r="I6955" s="12" t="s">
        <v>4162</v>
      </c>
      <c r="J6955" s="3">
        <v>86</v>
      </c>
      <c r="K6955" s="3" t="str">
        <f>IF(VLOOKUP(D6955,'Resources Final'!A:C,3,FALSE)=0,"",VLOOKUP(D6955,'Resources Final'!A:C,3,FALSE))</f>
        <v>Y</v>
      </c>
      <c r="L6955" s="3" t="str">
        <f>IF(VLOOKUP(D6955,'Resources Final'!A:D,4,FALSE)=0,"",VLOOKUP(D6955,'Resources Final'!A:D,4,FALSE))</f>
        <v/>
      </c>
      <c r="M6955" s="3" t="str">
        <f>IF(VLOOKUP(D6955,'Resources Final'!A:E,5,FALSE)=0,"",VLOOKUP(D6955,'Resources Final'!A:E,5,FALSE))</f>
        <v/>
      </c>
      <c r="N6955" s="7" t="str">
        <f>IF(VLOOKUP(D6955,'Resources Final'!A:F,6,FALSE)=0,"",VLOOKUP(D6955,'Resources Final'!A:F,6,FALSE))</f>
        <v/>
      </c>
      <c r="O6955" s="3" t="str">
        <f>IF(VLOOKUP(D6955,'Resources Final'!A:G,7,FALSE)=0,"",VLOOKUP(D6955,'Resources Final'!A:G,7,FALSE))</f>
        <v/>
      </c>
    </row>
    <row r="6956" spans="1:15" x14ac:dyDescent="0.2">
      <c r="A6956" s="11">
        <v>990</v>
      </c>
      <c r="B6956" s="11" t="str">
        <f t="shared" si="123"/>
        <v>Fred C. and Mary R. Koch Foundation_Garcia, Omar20051500</v>
      </c>
      <c r="C6956" s="11" t="s">
        <v>4161</v>
      </c>
      <c r="D6956" s="11" t="s">
        <v>1346</v>
      </c>
      <c r="E6956" s="11" t="s">
        <v>1346</v>
      </c>
      <c r="F6956" s="4">
        <v>1500</v>
      </c>
      <c r="G6956" s="3">
        <v>2005</v>
      </c>
      <c r="H6956" s="3" t="s">
        <v>21</v>
      </c>
      <c r="I6956" s="12" t="s">
        <v>4162</v>
      </c>
      <c r="J6956" s="3">
        <v>87</v>
      </c>
      <c r="K6956" s="3" t="str">
        <f>IF(VLOOKUP(D6956,'Resources Final'!A:C,3,FALSE)=0,"",VLOOKUP(D6956,'Resources Final'!A:C,3,FALSE))</f>
        <v>Y</v>
      </c>
      <c r="L6956" s="3" t="str">
        <f>IF(VLOOKUP(D6956,'Resources Final'!A:D,4,FALSE)=0,"",VLOOKUP(D6956,'Resources Final'!A:D,4,FALSE))</f>
        <v/>
      </c>
      <c r="M6956" s="3" t="str">
        <f>IF(VLOOKUP(D6956,'Resources Final'!A:E,5,FALSE)=0,"",VLOOKUP(D6956,'Resources Final'!A:E,5,FALSE))</f>
        <v/>
      </c>
      <c r="N6956" s="7" t="str">
        <f>IF(VLOOKUP(D6956,'Resources Final'!A:F,6,FALSE)=0,"",VLOOKUP(D6956,'Resources Final'!A:F,6,FALSE))</f>
        <v/>
      </c>
      <c r="O6956" s="3" t="str">
        <f>IF(VLOOKUP(D6956,'Resources Final'!A:G,7,FALSE)=0,"",VLOOKUP(D6956,'Resources Final'!A:G,7,FALSE))</f>
        <v/>
      </c>
    </row>
    <row r="6957" spans="1:15" x14ac:dyDescent="0.2">
      <c r="A6957" s="11">
        <v>990</v>
      </c>
      <c r="B6957" s="11" t="str">
        <f t="shared" si="123"/>
        <v>Fred C. and Mary R. Koch Foundation_Gartner, Keegan20051500</v>
      </c>
      <c r="C6957" s="11" t="s">
        <v>4161</v>
      </c>
      <c r="D6957" s="11" t="s">
        <v>1353</v>
      </c>
      <c r="E6957" s="11" t="s">
        <v>1353</v>
      </c>
      <c r="F6957" s="4">
        <v>1500</v>
      </c>
      <c r="G6957" s="3">
        <v>2005</v>
      </c>
      <c r="H6957" s="3" t="s">
        <v>21</v>
      </c>
      <c r="I6957" s="12" t="s">
        <v>4162</v>
      </c>
      <c r="J6957" s="3">
        <v>88</v>
      </c>
      <c r="K6957" s="3" t="str">
        <f>IF(VLOOKUP(D6957,'Resources Final'!A:C,3,FALSE)=0,"",VLOOKUP(D6957,'Resources Final'!A:C,3,FALSE))</f>
        <v>Y</v>
      </c>
      <c r="L6957" s="3" t="str">
        <f>IF(VLOOKUP(D6957,'Resources Final'!A:D,4,FALSE)=0,"",VLOOKUP(D6957,'Resources Final'!A:D,4,FALSE))</f>
        <v/>
      </c>
      <c r="M6957" s="3" t="str">
        <f>IF(VLOOKUP(D6957,'Resources Final'!A:E,5,FALSE)=0,"",VLOOKUP(D6957,'Resources Final'!A:E,5,FALSE))</f>
        <v/>
      </c>
      <c r="N6957" s="7" t="str">
        <f>IF(VLOOKUP(D6957,'Resources Final'!A:F,6,FALSE)=0,"",VLOOKUP(D6957,'Resources Final'!A:F,6,FALSE))</f>
        <v/>
      </c>
      <c r="O6957" s="3" t="str">
        <f>IF(VLOOKUP(D6957,'Resources Final'!A:G,7,FALSE)=0,"",VLOOKUP(D6957,'Resources Final'!A:G,7,FALSE))</f>
        <v/>
      </c>
    </row>
    <row r="6958" spans="1:15" x14ac:dyDescent="0.2">
      <c r="A6958" s="11">
        <v>990</v>
      </c>
      <c r="B6958" s="11" t="str">
        <f t="shared" si="123"/>
        <v>Fred C. and Mary R. Koch Foundation_Gerrior, Devin20051500</v>
      </c>
      <c r="C6958" s="11" t="s">
        <v>4161</v>
      </c>
      <c r="D6958" s="11" t="s">
        <v>1390</v>
      </c>
      <c r="E6958" s="11" t="s">
        <v>1390</v>
      </c>
      <c r="F6958" s="4">
        <v>1500</v>
      </c>
      <c r="G6958" s="3">
        <v>2005</v>
      </c>
      <c r="H6958" s="3" t="s">
        <v>21</v>
      </c>
      <c r="I6958" s="12" t="s">
        <v>4162</v>
      </c>
      <c r="J6958" s="3">
        <v>89</v>
      </c>
      <c r="K6958" s="3" t="str">
        <f>IF(VLOOKUP(D6958,'Resources Final'!A:C,3,FALSE)=0,"",VLOOKUP(D6958,'Resources Final'!A:C,3,FALSE))</f>
        <v>Y</v>
      </c>
      <c r="L6958" s="3" t="str">
        <f>IF(VLOOKUP(D6958,'Resources Final'!A:D,4,FALSE)=0,"",VLOOKUP(D6958,'Resources Final'!A:D,4,FALSE))</f>
        <v/>
      </c>
      <c r="M6958" s="3" t="str">
        <f>IF(VLOOKUP(D6958,'Resources Final'!A:E,5,FALSE)=0,"",VLOOKUP(D6958,'Resources Final'!A:E,5,FALSE))</f>
        <v/>
      </c>
      <c r="N6958" s="7" t="str">
        <f>IF(VLOOKUP(D6958,'Resources Final'!A:F,6,FALSE)=0,"",VLOOKUP(D6958,'Resources Final'!A:F,6,FALSE))</f>
        <v/>
      </c>
      <c r="O6958" s="3" t="str">
        <f>IF(VLOOKUP(D6958,'Resources Final'!A:G,7,FALSE)=0,"",VLOOKUP(D6958,'Resources Final'!A:G,7,FALSE))</f>
        <v/>
      </c>
    </row>
    <row r="6959" spans="1:15" x14ac:dyDescent="0.2">
      <c r="A6959" s="11">
        <v>990</v>
      </c>
      <c r="B6959" s="11" t="str">
        <f t="shared" si="123"/>
        <v>Fred C. and Mary R. Koch Foundation_Gilpin, Meagan20051500</v>
      </c>
      <c r="C6959" s="11" t="s">
        <v>4161</v>
      </c>
      <c r="D6959" s="11" t="s">
        <v>1403</v>
      </c>
      <c r="E6959" s="11" t="s">
        <v>1403</v>
      </c>
      <c r="F6959" s="4">
        <v>1500</v>
      </c>
      <c r="G6959" s="3">
        <v>2005</v>
      </c>
      <c r="H6959" s="3" t="s">
        <v>21</v>
      </c>
      <c r="I6959" s="12" t="s">
        <v>4162</v>
      </c>
      <c r="J6959" s="3">
        <v>90</v>
      </c>
      <c r="K6959" s="3" t="str">
        <f>IF(VLOOKUP(D6959,'Resources Final'!A:C,3,FALSE)=0,"",VLOOKUP(D6959,'Resources Final'!A:C,3,FALSE))</f>
        <v>Y</v>
      </c>
      <c r="L6959" s="3" t="str">
        <f>IF(VLOOKUP(D6959,'Resources Final'!A:D,4,FALSE)=0,"",VLOOKUP(D6959,'Resources Final'!A:D,4,FALSE))</f>
        <v/>
      </c>
      <c r="M6959" s="3" t="str">
        <f>IF(VLOOKUP(D6959,'Resources Final'!A:E,5,FALSE)=0,"",VLOOKUP(D6959,'Resources Final'!A:E,5,FALSE))</f>
        <v/>
      </c>
      <c r="N6959" s="7" t="str">
        <f>IF(VLOOKUP(D6959,'Resources Final'!A:F,6,FALSE)=0,"",VLOOKUP(D6959,'Resources Final'!A:F,6,FALSE))</f>
        <v/>
      </c>
      <c r="O6959" s="3" t="str">
        <f>IF(VLOOKUP(D6959,'Resources Final'!A:G,7,FALSE)=0,"",VLOOKUP(D6959,'Resources Final'!A:G,7,FALSE))</f>
        <v/>
      </c>
    </row>
    <row r="6960" spans="1:15" x14ac:dyDescent="0.2">
      <c r="A6960" s="11">
        <v>990</v>
      </c>
      <c r="B6960" s="11" t="str">
        <f t="shared" si="123"/>
        <v>Fred C. and Mary R. Koch Foundation_Gocke, Kelsey20051500</v>
      </c>
      <c r="C6960" s="11" t="s">
        <v>4161</v>
      </c>
      <c r="D6960" s="11" t="s">
        <v>1415</v>
      </c>
      <c r="E6960" s="11" t="s">
        <v>1415</v>
      </c>
      <c r="F6960" s="4">
        <v>1500</v>
      </c>
      <c r="G6960" s="3">
        <v>2005</v>
      </c>
      <c r="H6960" s="3" t="s">
        <v>21</v>
      </c>
      <c r="I6960" s="12" t="s">
        <v>4162</v>
      </c>
      <c r="J6960" s="3">
        <v>91</v>
      </c>
      <c r="K6960" s="3" t="str">
        <f>IF(VLOOKUP(D6960,'Resources Final'!A:C,3,FALSE)=0,"",VLOOKUP(D6960,'Resources Final'!A:C,3,FALSE))</f>
        <v>Y</v>
      </c>
      <c r="L6960" s="3" t="str">
        <f>IF(VLOOKUP(D6960,'Resources Final'!A:D,4,FALSE)=0,"",VLOOKUP(D6960,'Resources Final'!A:D,4,FALSE))</f>
        <v/>
      </c>
      <c r="M6960" s="3" t="str">
        <f>IF(VLOOKUP(D6960,'Resources Final'!A:E,5,FALSE)=0,"",VLOOKUP(D6960,'Resources Final'!A:E,5,FALSE))</f>
        <v/>
      </c>
      <c r="N6960" s="7" t="str">
        <f>IF(VLOOKUP(D6960,'Resources Final'!A:F,6,FALSE)=0,"",VLOOKUP(D6960,'Resources Final'!A:F,6,FALSE))</f>
        <v/>
      </c>
      <c r="O6960" s="3" t="str">
        <f>IF(VLOOKUP(D6960,'Resources Final'!A:G,7,FALSE)=0,"",VLOOKUP(D6960,'Resources Final'!A:G,7,FALSE))</f>
        <v/>
      </c>
    </row>
    <row r="6961" spans="1:15" x14ac:dyDescent="0.2">
      <c r="A6961" s="11">
        <v>990</v>
      </c>
      <c r="B6961" s="11" t="str">
        <f t="shared" si="123"/>
        <v>Fred C. and Mary R. Koch Foundation_Gold, Jennifer20051500</v>
      </c>
      <c r="C6961" s="11" t="s">
        <v>4161</v>
      </c>
      <c r="D6961" s="11" t="s">
        <v>1421</v>
      </c>
      <c r="E6961" s="11" t="s">
        <v>1421</v>
      </c>
      <c r="F6961" s="4">
        <v>1500</v>
      </c>
      <c r="G6961" s="3">
        <v>2005</v>
      </c>
      <c r="H6961" s="3" t="s">
        <v>21</v>
      </c>
      <c r="I6961" s="12" t="s">
        <v>4162</v>
      </c>
      <c r="J6961" s="3">
        <v>92</v>
      </c>
      <c r="K6961" s="3" t="str">
        <f>IF(VLOOKUP(D6961,'Resources Final'!A:C,3,FALSE)=0,"",VLOOKUP(D6961,'Resources Final'!A:C,3,FALSE))</f>
        <v>Y</v>
      </c>
      <c r="L6961" s="3" t="str">
        <f>IF(VLOOKUP(D6961,'Resources Final'!A:D,4,FALSE)=0,"",VLOOKUP(D6961,'Resources Final'!A:D,4,FALSE))</f>
        <v/>
      </c>
      <c r="M6961" s="3" t="str">
        <f>IF(VLOOKUP(D6961,'Resources Final'!A:E,5,FALSE)=0,"",VLOOKUP(D6961,'Resources Final'!A:E,5,FALSE))</f>
        <v/>
      </c>
      <c r="N6961" s="7" t="str">
        <f>IF(VLOOKUP(D6961,'Resources Final'!A:F,6,FALSE)=0,"",VLOOKUP(D6961,'Resources Final'!A:F,6,FALSE))</f>
        <v/>
      </c>
      <c r="O6961" s="3" t="str">
        <f>IF(VLOOKUP(D6961,'Resources Final'!A:G,7,FALSE)=0,"",VLOOKUP(D6961,'Resources Final'!A:G,7,FALSE))</f>
        <v/>
      </c>
    </row>
    <row r="6962" spans="1:15" x14ac:dyDescent="0.2">
      <c r="A6962" s="11">
        <v>990</v>
      </c>
      <c r="B6962" s="11" t="str">
        <f t="shared" si="123"/>
        <v>Fred C. and Mary R. Koch Foundation_Gonzales, Matthew20051500</v>
      </c>
      <c r="C6962" s="11" t="s">
        <v>4161</v>
      </c>
      <c r="D6962" s="11" t="s">
        <v>1424</v>
      </c>
      <c r="E6962" s="11" t="s">
        <v>1424</v>
      </c>
      <c r="F6962" s="4">
        <v>1500</v>
      </c>
      <c r="G6962" s="3">
        <v>2005</v>
      </c>
      <c r="H6962" s="3" t="s">
        <v>21</v>
      </c>
      <c r="I6962" s="12" t="s">
        <v>4162</v>
      </c>
      <c r="J6962" s="3">
        <v>93</v>
      </c>
      <c r="K6962" s="3" t="str">
        <f>IF(VLOOKUP(D6962,'Resources Final'!A:C,3,FALSE)=0,"",VLOOKUP(D6962,'Resources Final'!A:C,3,FALSE))</f>
        <v>Y</v>
      </c>
      <c r="L6962" s="3" t="str">
        <f>IF(VLOOKUP(D6962,'Resources Final'!A:D,4,FALSE)=0,"",VLOOKUP(D6962,'Resources Final'!A:D,4,FALSE))</f>
        <v/>
      </c>
      <c r="M6962" s="3" t="str">
        <f>IF(VLOOKUP(D6962,'Resources Final'!A:E,5,FALSE)=0,"",VLOOKUP(D6962,'Resources Final'!A:E,5,FALSE))</f>
        <v/>
      </c>
      <c r="N6962" s="7" t="str">
        <f>IF(VLOOKUP(D6962,'Resources Final'!A:F,6,FALSE)=0,"",VLOOKUP(D6962,'Resources Final'!A:F,6,FALSE))</f>
        <v/>
      </c>
      <c r="O6962" s="3" t="str">
        <f>IF(VLOOKUP(D6962,'Resources Final'!A:G,7,FALSE)=0,"",VLOOKUP(D6962,'Resources Final'!A:G,7,FALSE))</f>
        <v/>
      </c>
    </row>
    <row r="6963" spans="1:15" x14ac:dyDescent="0.2">
      <c r="A6963" s="11">
        <v>990</v>
      </c>
      <c r="B6963" s="11" t="str">
        <f t="shared" si="123"/>
        <v>Fred C. and Mary R. Koch Foundation_Graham, Becky20051500</v>
      </c>
      <c r="C6963" s="11" t="s">
        <v>4161</v>
      </c>
      <c r="D6963" s="11" t="s">
        <v>1439</v>
      </c>
      <c r="E6963" s="11" t="s">
        <v>1439</v>
      </c>
      <c r="F6963" s="4">
        <v>1500</v>
      </c>
      <c r="G6963" s="3">
        <v>2005</v>
      </c>
      <c r="H6963" s="3" t="s">
        <v>21</v>
      </c>
      <c r="I6963" s="12" t="s">
        <v>4162</v>
      </c>
      <c r="J6963" s="3">
        <v>94</v>
      </c>
      <c r="K6963" s="3" t="str">
        <f>IF(VLOOKUP(D6963,'Resources Final'!A:C,3,FALSE)=0,"",VLOOKUP(D6963,'Resources Final'!A:C,3,FALSE))</f>
        <v>Y</v>
      </c>
      <c r="L6963" s="3" t="str">
        <f>IF(VLOOKUP(D6963,'Resources Final'!A:D,4,FALSE)=0,"",VLOOKUP(D6963,'Resources Final'!A:D,4,FALSE))</f>
        <v/>
      </c>
      <c r="M6963" s="3" t="str">
        <f>IF(VLOOKUP(D6963,'Resources Final'!A:E,5,FALSE)=0,"",VLOOKUP(D6963,'Resources Final'!A:E,5,FALSE))</f>
        <v/>
      </c>
      <c r="N6963" s="7" t="str">
        <f>IF(VLOOKUP(D6963,'Resources Final'!A:F,6,FALSE)=0,"",VLOOKUP(D6963,'Resources Final'!A:F,6,FALSE))</f>
        <v/>
      </c>
      <c r="O6963" s="3" t="str">
        <f>IF(VLOOKUP(D6963,'Resources Final'!A:G,7,FALSE)=0,"",VLOOKUP(D6963,'Resources Final'!A:G,7,FALSE))</f>
        <v/>
      </c>
    </row>
    <row r="6964" spans="1:15" x14ac:dyDescent="0.2">
      <c r="A6964" s="11">
        <v>990</v>
      </c>
      <c r="B6964" s="11" t="str">
        <f t="shared" si="123"/>
        <v>Fred C. and Mary R. Koch Foundation_Gregory, Emily20051500</v>
      </c>
      <c r="C6964" s="11" t="s">
        <v>4161</v>
      </c>
      <c r="D6964" s="11" t="s">
        <v>1461</v>
      </c>
      <c r="E6964" s="11" t="s">
        <v>1461</v>
      </c>
      <c r="F6964" s="4">
        <v>1500</v>
      </c>
      <c r="G6964" s="3">
        <v>2005</v>
      </c>
      <c r="H6964" s="3" t="s">
        <v>21</v>
      </c>
      <c r="I6964" s="12" t="s">
        <v>4162</v>
      </c>
      <c r="J6964" s="3">
        <v>95</v>
      </c>
      <c r="K6964" s="3" t="str">
        <f>IF(VLOOKUP(D6964,'Resources Final'!A:C,3,FALSE)=0,"",VLOOKUP(D6964,'Resources Final'!A:C,3,FALSE))</f>
        <v>Y</v>
      </c>
      <c r="L6964" s="3" t="str">
        <f>IF(VLOOKUP(D6964,'Resources Final'!A:D,4,FALSE)=0,"",VLOOKUP(D6964,'Resources Final'!A:D,4,FALSE))</f>
        <v/>
      </c>
      <c r="M6964" s="3" t="str">
        <f>IF(VLOOKUP(D6964,'Resources Final'!A:E,5,FALSE)=0,"",VLOOKUP(D6964,'Resources Final'!A:E,5,FALSE))</f>
        <v/>
      </c>
      <c r="N6964" s="7" t="str">
        <f>IF(VLOOKUP(D6964,'Resources Final'!A:F,6,FALSE)=0,"",VLOOKUP(D6964,'Resources Final'!A:F,6,FALSE))</f>
        <v/>
      </c>
      <c r="O6964" s="3" t="str">
        <f>IF(VLOOKUP(D6964,'Resources Final'!A:G,7,FALSE)=0,"",VLOOKUP(D6964,'Resources Final'!A:G,7,FALSE))</f>
        <v/>
      </c>
    </row>
    <row r="6965" spans="1:15" x14ac:dyDescent="0.2">
      <c r="A6965" s="11">
        <v>990</v>
      </c>
      <c r="B6965" s="11" t="str">
        <f t="shared" si="123"/>
        <v>Fred C. and Mary R. Koch Foundation_Guillemette, Adriene20051500</v>
      </c>
      <c r="C6965" s="11" t="s">
        <v>4161</v>
      </c>
      <c r="D6965" s="11" t="s">
        <v>1478</v>
      </c>
      <c r="E6965" s="11" t="s">
        <v>1478</v>
      </c>
      <c r="F6965" s="4">
        <v>1500</v>
      </c>
      <c r="G6965" s="3">
        <v>2005</v>
      </c>
      <c r="H6965" s="3" t="s">
        <v>21</v>
      </c>
      <c r="I6965" s="12" t="s">
        <v>4162</v>
      </c>
      <c r="J6965" s="3">
        <v>96</v>
      </c>
      <c r="K6965" s="3" t="str">
        <f>IF(VLOOKUP(D6965,'Resources Final'!A:C,3,FALSE)=0,"",VLOOKUP(D6965,'Resources Final'!A:C,3,FALSE))</f>
        <v>Y</v>
      </c>
      <c r="L6965" s="3" t="str">
        <f>IF(VLOOKUP(D6965,'Resources Final'!A:D,4,FALSE)=0,"",VLOOKUP(D6965,'Resources Final'!A:D,4,FALSE))</f>
        <v/>
      </c>
      <c r="M6965" s="3" t="str">
        <f>IF(VLOOKUP(D6965,'Resources Final'!A:E,5,FALSE)=0,"",VLOOKUP(D6965,'Resources Final'!A:E,5,FALSE))</f>
        <v/>
      </c>
      <c r="N6965" s="7" t="str">
        <f>IF(VLOOKUP(D6965,'Resources Final'!A:F,6,FALSE)=0,"",VLOOKUP(D6965,'Resources Final'!A:F,6,FALSE))</f>
        <v/>
      </c>
      <c r="O6965" s="3" t="str">
        <f>IF(VLOOKUP(D6965,'Resources Final'!A:G,7,FALSE)=0,"",VLOOKUP(D6965,'Resources Final'!A:G,7,FALSE))</f>
        <v/>
      </c>
    </row>
    <row r="6966" spans="1:15" x14ac:dyDescent="0.2">
      <c r="A6966" s="11">
        <v>990</v>
      </c>
      <c r="B6966" s="11" t="str">
        <f t="shared" si="123"/>
        <v>Fred C. and Mary R. Koch Foundation_Gusa, Heidi20051500</v>
      </c>
      <c r="C6966" s="11" t="s">
        <v>4161</v>
      </c>
      <c r="D6966" s="11" t="s">
        <v>1481</v>
      </c>
      <c r="E6966" s="11" t="s">
        <v>1481</v>
      </c>
      <c r="F6966" s="4">
        <v>1500</v>
      </c>
      <c r="G6966" s="3">
        <v>2005</v>
      </c>
      <c r="H6966" s="3" t="s">
        <v>21</v>
      </c>
      <c r="I6966" s="12" t="s">
        <v>4162</v>
      </c>
      <c r="J6966" s="3">
        <v>97</v>
      </c>
      <c r="K6966" s="3" t="str">
        <f>IF(VLOOKUP(D6966,'Resources Final'!A:C,3,FALSE)=0,"",VLOOKUP(D6966,'Resources Final'!A:C,3,FALSE))</f>
        <v>Y</v>
      </c>
      <c r="L6966" s="3" t="str">
        <f>IF(VLOOKUP(D6966,'Resources Final'!A:D,4,FALSE)=0,"",VLOOKUP(D6966,'Resources Final'!A:D,4,FALSE))</f>
        <v/>
      </c>
      <c r="M6966" s="3" t="str">
        <f>IF(VLOOKUP(D6966,'Resources Final'!A:E,5,FALSE)=0,"",VLOOKUP(D6966,'Resources Final'!A:E,5,FALSE))</f>
        <v/>
      </c>
      <c r="N6966" s="7" t="str">
        <f>IF(VLOOKUP(D6966,'Resources Final'!A:F,6,FALSE)=0,"",VLOOKUP(D6966,'Resources Final'!A:F,6,FALSE))</f>
        <v/>
      </c>
      <c r="O6966" s="3" t="str">
        <f>IF(VLOOKUP(D6966,'Resources Final'!A:G,7,FALSE)=0,"",VLOOKUP(D6966,'Resources Final'!A:G,7,FALSE))</f>
        <v/>
      </c>
    </row>
    <row r="6967" spans="1:15" x14ac:dyDescent="0.2">
      <c r="A6967" s="11">
        <v>990</v>
      </c>
      <c r="B6967" s="11" t="str">
        <f t="shared" si="123"/>
        <v>Fred C. and Mary R. Koch Foundation_Hale, Kyle20051500</v>
      </c>
      <c r="C6967" s="11" t="s">
        <v>4161</v>
      </c>
      <c r="D6967" s="11" t="s">
        <v>1504</v>
      </c>
      <c r="E6967" s="11" t="s">
        <v>1504</v>
      </c>
      <c r="F6967" s="4">
        <v>1500</v>
      </c>
      <c r="G6967" s="3">
        <v>2005</v>
      </c>
      <c r="H6967" s="3" t="s">
        <v>21</v>
      </c>
      <c r="I6967" s="12" t="s">
        <v>4162</v>
      </c>
      <c r="J6967" s="3">
        <v>98</v>
      </c>
      <c r="K6967" s="3" t="str">
        <f>IF(VLOOKUP(D6967,'Resources Final'!A:C,3,FALSE)=0,"",VLOOKUP(D6967,'Resources Final'!A:C,3,FALSE))</f>
        <v>Y</v>
      </c>
      <c r="L6967" s="3" t="str">
        <f>IF(VLOOKUP(D6967,'Resources Final'!A:D,4,FALSE)=0,"",VLOOKUP(D6967,'Resources Final'!A:D,4,FALSE))</f>
        <v/>
      </c>
      <c r="M6967" s="3" t="str">
        <f>IF(VLOOKUP(D6967,'Resources Final'!A:E,5,FALSE)=0,"",VLOOKUP(D6967,'Resources Final'!A:E,5,FALSE))</f>
        <v/>
      </c>
      <c r="N6967" s="7" t="str">
        <f>IF(VLOOKUP(D6967,'Resources Final'!A:F,6,FALSE)=0,"",VLOOKUP(D6967,'Resources Final'!A:F,6,FALSE))</f>
        <v/>
      </c>
      <c r="O6967" s="3" t="str">
        <f>IF(VLOOKUP(D6967,'Resources Final'!A:G,7,FALSE)=0,"",VLOOKUP(D6967,'Resources Final'!A:G,7,FALSE))</f>
        <v/>
      </c>
    </row>
    <row r="6968" spans="1:15" x14ac:dyDescent="0.2">
      <c r="A6968" s="11">
        <v>990</v>
      </c>
      <c r="B6968" s="11" t="str">
        <f t="shared" si="123"/>
        <v>Fred C. and Mary R. Koch Foundation_Hardy, Kathryn20051500</v>
      </c>
      <c r="C6968" s="11" t="s">
        <v>4161</v>
      </c>
      <c r="D6968" s="11" t="s">
        <v>1524</v>
      </c>
      <c r="E6968" s="11" t="s">
        <v>1524</v>
      </c>
      <c r="F6968" s="4">
        <v>1500</v>
      </c>
      <c r="G6968" s="3">
        <v>2005</v>
      </c>
      <c r="H6968" s="3" t="s">
        <v>21</v>
      </c>
      <c r="I6968" s="12" t="s">
        <v>4162</v>
      </c>
      <c r="J6968" s="3">
        <v>99</v>
      </c>
      <c r="K6968" s="3" t="str">
        <f>IF(VLOOKUP(D6968,'Resources Final'!A:C,3,FALSE)=0,"",VLOOKUP(D6968,'Resources Final'!A:C,3,FALSE))</f>
        <v>Y</v>
      </c>
      <c r="L6968" s="3" t="str">
        <f>IF(VLOOKUP(D6968,'Resources Final'!A:D,4,FALSE)=0,"",VLOOKUP(D6968,'Resources Final'!A:D,4,FALSE))</f>
        <v/>
      </c>
      <c r="M6968" s="3" t="str">
        <f>IF(VLOOKUP(D6968,'Resources Final'!A:E,5,FALSE)=0,"",VLOOKUP(D6968,'Resources Final'!A:E,5,FALSE))</f>
        <v/>
      </c>
      <c r="N6968" s="7" t="str">
        <f>IF(VLOOKUP(D6968,'Resources Final'!A:F,6,FALSE)=0,"",VLOOKUP(D6968,'Resources Final'!A:F,6,FALSE))</f>
        <v/>
      </c>
      <c r="O6968" s="3" t="str">
        <f>IF(VLOOKUP(D6968,'Resources Final'!A:G,7,FALSE)=0,"",VLOOKUP(D6968,'Resources Final'!A:G,7,FALSE))</f>
        <v/>
      </c>
    </row>
    <row r="6969" spans="1:15" x14ac:dyDescent="0.2">
      <c r="A6969" s="11">
        <v>990</v>
      </c>
      <c r="B6969" s="11" t="str">
        <f t="shared" si="123"/>
        <v>Fred C. and Mary R. Koch Foundation_Harris, Lindsey20051500</v>
      </c>
      <c r="C6969" s="11" t="s">
        <v>4161</v>
      </c>
      <c r="D6969" s="11" t="s">
        <v>1533</v>
      </c>
      <c r="E6969" s="11" t="s">
        <v>1533</v>
      </c>
      <c r="F6969" s="4">
        <v>1500</v>
      </c>
      <c r="G6969" s="3">
        <v>2005</v>
      </c>
      <c r="H6969" s="3" t="s">
        <v>21</v>
      </c>
      <c r="I6969" s="12" t="s">
        <v>4162</v>
      </c>
      <c r="J6969" s="3">
        <v>100</v>
      </c>
      <c r="K6969" s="3" t="str">
        <f>IF(VLOOKUP(D6969,'Resources Final'!A:C,3,FALSE)=0,"",VLOOKUP(D6969,'Resources Final'!A:C,3,FALSE))</f>
        <v>Y</v>
      </c>
      <c r="L6969" s="3" t="str">
        <f>IF(VLOOKUP(D6969,'Resources Final'!A:D,4,FALSE)=0,"",VLOOKUP(D6969,'Resources Final'!A:D,4,FALSE))</f>
        <v/>
      </c>
      <c r="M6969" s="3" t="str">
        <f>IF(VLOOKUP(D6969,'Resources Final'!A:E,5,FALSE)=0,"",VLOOKUP(D6969,'Resources Final'!A:E,5,FALSE))</f>
        <v/>
      </c>
      <c r="N6969" s="7" t="str">
        <f>IF(VLOOKUP(D6969,'Resources Final'!A:F,6,FALSE)=0,"",VLOOKUP(D6969,'Resources Final'!A:F,6,FALSE))</f>
        <v/>
      </c>
      <c r="O6969" s="3" t="str">
        <f>IF(VLOOKUP(D6969,'Resources Final'!A:G,7,FALSE)=0,"",VLOOKUP(D6969,'Resources Final'!A:G,7,FALSE))</f>
        <v/>
      </c>
    </row>
    <row r="6970" spans="1:15" x14ac:dyDescent="0.2">
      <c r="A6970" s="11">
        <v>990</v>
      </c>
      <c r="B6970" s="11" t="str">
        <f t="shared" si="123"/>
        <v>Fred C. and Mary R. Koch Foundation_Harrison, Kacey20051500</v>
      </c>
      <c r="C6970" s="11" t="s">
        <v>4161</v>
      </c>
      <c r="D6970" s="11" t="s">
        <v>1535</v>
      </c>
      <c r="E6970" s="11" t="s">
        <v>1535</v>
      </c>
      <c r="F6970" s="4">
        <v>1500</v>
      </c>
      <c r="G6970" s="3">
        <v>2005</v>
      </c>
      <c r="H6970" s="3" t="s">
        <v>21</v>
      </c>
      <c r="I6970" s="12" t="s">
        <v>4162</v>
      </c>
      <c r="J6970" s="3">
        <v>101</v>
      </c>
      <c r="K6970" s="3" t="str">
        <f>IF(VLOOKUP(D6970,'Resources Final'!A:C,3,FALSE)=0,"",VLOOKUP(D6970,'Resources Final'!A:C,3,FALSE))</f>
        <v>Y</v>
      </c>
      <c r="L6970" s="3" t="str">
        <f>IF(VLOOKUP(D6970,'Resources Final'!A:D,4,FALSE)=0,"",VLOOKUP(D6970,'Resources Final'!A:D,4,FALSE))</f>
        <v/>
      </c>
      <c r="M6970" s="3" t="str">
        <f>IF(VLOOKUP(D6970,'Resources Final'!A:E,5,FALSE)=0,"",VLOOKUP(D6970,'Resources Final'!A:E,5,FALSE))</f>
        <v/>
      </c>
      <c r="N6970" s="7" t="str">
        <f>IF(VLOOKUP(D6970,'Resources Final'!A:F,6,FALSE)=0,"",VLOOKUP(D6970,'Resources Final'!A:F,6,FALSE))</f>
        <v/>
      </c>
      <c r="O6970" s="3" t="str">
        <f>IF(VLOOKUP(D6970,'Resources Final'!A:G,7,FALSE)=0,"",VLOOKUP(D6970,'Resources Final'!A:G,7,FALSE))</f>
        <v/>
      </c>
    </row>
    <row r="6971" spans="1:15" x14ac:dyDescent="0.2">
      <c r="A6971" s="11">
        <v>990</v>
      </c>
      <c r="B6971" s="11" t="str">
        <f t="shared" si="123"/>
        <v>Fred C. and Mary R. Koch Foundation_Harsha, Chancie20051500</v>
      </c>
      <c r="C6971" s="11" t="s">
        <v>4161</v>
      </c>
      <c r="D6971" s="11" t="s">
        <v>1538</v>
      </c>
      <c r="E6971" s="11" t="s">
        <v>1538</v>
      </c>
      <c r="F6971" s="4">
        <v>1500</v>
      </c>
      <c r="G6971" s="3">
        <v>2005</v>
      </c>
      <c r="H6971" s="3" t="s">
        <v>21</v>
      </c>
      <c r="I6971" s="12" t="s">
        <v>4162</v>
      </c>
      <c r="J6971" s="3">
        <v>102</v>
      </c>
      <c r="K6971" s="3" t="str">
        <f>IF(VLOOKUP(D6971,'Resources Final'!A:C,3,FALSE)=0,"",VLOOKUP(D6971,'Resources Final'!A:C,3,FALSE))</f>
        <v>Y</v>
      </c>
      <c r="L6971" s="3" t="str">
        <f>IF(VLOOKUP(D6971,'Resources Final'!A:D,4,FALSE)=0,"",VLOOKUP(D6971,'Resources Final'!A:D,4,FALSE))</f>
        <v/>
      </c>
      <c r="M6971" s="3" t="str">
        <f>IF(VLOOKUP(D6971,'Resources Final'!A:E,5,FALSE)=0,"",VLOOKUP(D6971,'Resources Final'!A:E,5,FALSE))</f>
        <v/>
      </c>
      <c r="N6971" s="7" t="str">
        <f>IF(VLOOKUP(D6971,'Resources Final'!A:F,6,FALSE)=0,"",VLOOKUP(D6971,'Resources Final'!A:F,6,FALSE))</f>
        <v/>
      </c>
      <c r="O6971" s="3" t="str">
        <f>IF(VLOOKUP(D6971,'Resources Final'!A:G,7,FALSE)=0,"",VLOOKUP(D6971,'Resources Final'!A:G,7,FALSE))</f>
        <v/>
      </c>
    </row>
    <row r="6972" spans="1:15" x14ac:dyDescent="0.2">
      <c r="A6972" s="11">
        <v>990</v>
      </c>
      <c r="B6972" s="11" t="str">
        <f t="shared" si="123"/>
        <v>Fred C. and Mary R. Koch Foundation_Hebbard, Carleigh20051500</v>
      </c>
      <c r="C6972" s="11" t="s">
        <v>4161</v>
      </c>
      <c r="D6972" s="11" t="s">
        <v>1553</v>
      </c>
      <c r="E6972" s="11" t="s">
        <v>1553</v>
      </c>
      <c r="F6972" s="4">
        <v>1500</v>
      </c>
      <c r="G6972" s="3">
        <v>2005</v>
      </c>
      <c r="H6972" s="3" t="s">
        <v>21</v>
      </c>
      <c r="I6972" s="12" t="s">
        <v>4162</v>
      </c>
      <c r="J6972" s="3">
        <v>103</v>
      </c>
      <c r="K6972" s="3" t="str">
        <f>IF(VLOOKUP(D6972,'Resources Final'!A:C,3,FALSE)=0,"",VLOOKUP(D6972,'Resources Final'!A:C,3,FALSE))</f>
        <v>Y</v>
      </c>
      <c r="L6972" s="3" t="str">
        <f>IF(VLOOKUP(D6972,'Resources Final'!A:D,4,FALSE)=0,"",VLOOKUP(D6972,'Resources Final'!A:D,4,FALSE))</f>
        <v/>
      </c>
      <c r="M6972" s="3" t="str">
        <f>IF(VLOOKUP(D6972,'Resources Final'!A:E,5,FALSE)=0,"",VLOOKUP(D6972,'Resources Final'!A:E,5,FALSE))</f>
        <v/>
      </c>
      <c r="N6972" s="7" t="str">
        <f>IF(VLOOKUP(D6972,'Resources Final'!A:F,6,FALSE)=0,"",VLOOKUP(D6972,'Resources Final'!A:F,6,FALSE))</f>
        <v/>
      </c>
      <c r="O6972" s="3" t="str">
        <f>IF(VLOOKUP(D6972,'Resources Final'!A:G,7,FALSE)=0,"",VLOOKUP(D6972,'Resources Final'!A:G,7,FALSE))</f>
        <v/>
      </c>
    </row>
    <row r="6973" spans="1:15" x14ac:dyDescent="0.2">
      <c r="A6973" s="11">
        <v>990</v>
      </c>
      <c r="B6973" s="11" t="str">
        <f t="shared" si="123"/>
        <v>Fred C. and Mary R. Koch Foundation_Heinold, Chelsea20051500</v>
      </c>
      <c r="C6973" s="11" t="s">
        <v>4161</v>
      </c>
      <c r="D6973" s="11" t="s">
        <v>1557</v>
      </c>
      <c r="E6973" s="11" t="s">
        <v>1557</v>
      </c>
      <c r="F6973" s="4">
        <v>1500</v>
      </c>
      <c r="G6973" s="3">
        <v>2005</v>
      </c>
      <c r="H6973" s="3" t="s">
        <v>21</v>
      </c>
      <c r="I6973" s="12" t="s">
        <v>4162</v>
      </c>
      <c r="J6973" s="3">
        <v>104</v>
      </c>
      <c r="K6973" s="3" t="str">
        <f>IF(VLOOKUP(D6973,'Resources Final'!A:C,3,FALSE)=0,"",VLOOKUP(D6973,'Resources Final'!A:C,3,FALSE))</f>
        <v>Y</v>
      </c>
      <c r="L6973" s="3" t="str">
        <f>IF(VLOOKUP(D6973,'Resources Final'!A:D,4,FALSE)=0,"",VLOOKUP(D6973,'Resources Final'!A:D,4,FALSE))</f>
        <v/>
      </c>
      <c r="M6973" s="3" t="str">
        <f>IF(VLOOKUP(D6973,'Resources Final'!A:E,5,FALSE)=0,"",VLOOKUP(D6973,'Resources Final'!A:E,5,FALSE))</f>
        <v/>
      </c>
      <c r="N6973" s="7" t="str">
        <f>IF(VLOOKUP(D6973,'Resources Final'!A:F,6,FALSE)=0,"",VLOOKUP(D6973,'Resources Final'!A:F,6,FALSE))</f>
        <v/>
      </c>
      <c r="O6973" s="3" t="str">
        <f>IF(VLOOKUP(D6973,'Resources Final'!A:G,7,FALSE)=0,"",VLOOKUP(D6973,'Resources Final'!A:G,7,FALSE))</f>
        <v/>
      </c>
    </row>
    <row r="6974" spans="1:15" x14ac:dyDescent="0.2">
      <c r="A6974" s="11">
        <v>990</v>
      </c>
      <c r="B6974" s="11" t="str">
        <f t="shared" si="123"/>
        <v>Fred C. and Mary R. Koch Foundation_Hensarling, Ryan20051500</v>
      </c>
      <c r="C6974" s="11" t="s">
        <v>4161</v>
      </c>
      <c r="D6974" s="11" t="s">
        <v>1568</v>
      </c>
      <c r="E6974" s="11" t="s">
        <v>1568</v>
      </c>
      <c r="F6974" s="4">
        <v>1500</v>
      </c>
      <c r="G6974" s="3">
        <v>2005</v>
      </c>
      <c r="H6974" s="3" t="s">
        <v>21</v>
      </c>
      <c r="I6974" s="12" t="s">
        <v>4162</v>
      </c>
      <c r="J6974" s="3">
        <v>105</v>
      </c>
      <c r="K6974" s="3" t="str">
        <f>IF(VLOOKUP(D6974,'Resources Final'!A:C,3,FALSE)=0,"",VLOOKUP(D6974,'Resources Final'!A:C,3,FALSE))</f>
        <v>Y</v>
      </c>
      <c r="L6974" s="3" t="str">
        <f>IF(VLOOKUP(D6974,'Resources Final'!A:D,4,FALSE)=0,"",VLOOKUP(D6974,'Resources Final'!A:D,4,FALSE))</f>
        <v/>
      </c>
      <c r="M6974" s="3" t="str">
        <f>IF(VLOOKUP(D6974,'Resources Final'!A:E,5,FALSE)=0,"",VLOOKUP(D6974,'Resources Final'!A:E,5,FALSE))</f>
        <v/>
      </c>
      <c r="N6974" s="7" t="str">
        <f>IF(VLOOKUP(D6974,'Resources Final'!A:F,6,FALSE)=0,"",VLOOKUP(D6974,'Resources Final'!A:F,6,FALSE))</f>
        <v/>
      </c>
      <c r="O6974" s="3" t="str">
        <f>IF(VLOOKUP(D6974,'Resources Final'!A:G,7,FALSE)=0,"",VLOOKUP(D6974,'Resources Final'!A:G,7,FALSE))</f>
        <v/>
      </c>
    </row>
    <row r="6975" spans="1:15" x14ac:dyDescent="0.2">
      <c r="A6975" s="11">
        <v>990</v>
      </c>
      <c r="B6975" s="11" t="str">
        <f t="shared" si="123"/>
        <v>Fred C. and Mary R. Koch Foundation_Hermann, Gregory20051500</v>
      </c>
      <c r="C6975" s="11" t="s">
        <v>4161</v>
      </c>
      <c r="D6975" s="11" t="s">
        <v>1574</v>
      </c>
      <c r="E6975" s="11" t="s">
        <v>1574</v>
      </c>
      <c r="F6975" s="4">
        <v>1500</v>
      </c>
      <c r="G6975" s="3">
        <v>2005</v>
      </c>
      <c r="H6975" s="3" t="s">
        <v>21</v>
      </c>
      <c r="I6975" s="12" t="s">
        <v>4162</v>
      </c>
      <c r="J6975" s="3">
        <v>106</v>
      </c>
      <c r="K6975" s="3" t="str">
        <f>IF(VLOOKUP(D6975,'Resources Final'!A:C,3,FALSE)=0,"",VLOOKUP(D6975,'Resources Final'!A:C,3,FALSE))</f>
        <v>Y</v>
      </c>
      <c r="L6975" s="3" t="str">
        <f>IF(VLOOKUP(D6975,'Resources Final'!A:D,4,FALSE)=0,"",VLOOKUP(D6975,'Resources Final'!A:D,4,FALSE))</f>
        <v/>
      </c>
      <c r="M6975" s="3" t="str">
        <f>IF(VLOOKUP(D6975,'Resources Final'!A:E,5,FALSE)=0,"",VLOOKUP(D6975,'Resources Final'!A:E,5,FALSE))</f>
        <v/>
      </c>
      <c r="N6975" s="7" t="str">
        <f>IF(VLOOKUP(D6975,'Resources Final'!A:F,6,FALSE)=0,"",VLOOKUP(D6975,'Resources Final'!A:F,6,FALSE))</f>
        <v/>
      </c>
      <c r="O6975" s="3" t="str">
        <f>IF(VLOOKUP(D6975,'Resources Final'!A:G,7,FALSE)=0,"",VLOOKUP(D6975,'Resources Final'!A:G,7,FALSE))</f>
        <v/>
      </c>
    </row>
    <row r="6976" spans="1:15" x14ac:dyDescent="0.2">
      <c r="A6976" s="11">
        <v>990</v>
      </c>
      <c r="B6976" s="11" t="str">
        <f t="shared" si="123"/>
        <v>Fred C. and Mary R. Koch Foundation_Hester, Emily20051500</v>
      </c>
      <c r="C6976" s="11" t="s">
        <v>4161</v>
      </c>
      <c r="D6976" s="11" t="s">
        <v>1579</v>
      </c>
      <c r="E6976" s="11" t="s">
        <v>1579</v>
      </c>
      <c r="F6976" s="4">
        <v>1500</v>
      </c>
      <c r="G6976" s="3">
        <v>2005</v>
      </c>
      <c r="H6976" s="3" t="s">
        <v>21</v>
      </c>
      <c r="I6976" s="12" t="s">
        <v>4162</v>
      </c>
      <c r="J6976" s="3">
        <v>107</v>
      </c>
      <c r="K6976" s="3" t="str">
        <f>IF(VLOOKUP(D6976,'Resources Final'!A:C,3,FALSE)=0,"",VLOOKUP(D6976,'Resources Final'!A:C,3,FALSE))</f>
        <v>Y</v>
      </c>
      <c r="L6976" s="3" t="str">
        <f>IF(VLOOKUP(D6976,'Resources Final'!A:D,4,FALSE)=0,"",VLOOKUP(D6976,'Resources Final'!A:D,4,FALSE))</f>
        <v/>
      </c>
      <c r="M6976" s="3" t="str">
        <f>IF(VLOOKUP(D6976,'Resources Final'!A:E,5,FALSE)=0,"",VLOOKUP(D6976,'Resources Final'!A:E,5,FALSE))</f>
        <v/>
      </c>
      <c r="N6976" s="7" t="str">
        <f>IF(VLOOKUP(D6976,'Resources Final'!A:F,6,FALSE)=0,"",VLOOKUP(D6976,'Resources Final'!A:F,6,FALSE))</f>
        <v/>
      </c>
      <c r="O6976" s="3" t="str">
        <f>IF(VLOOKUP(D6976,'Resources Final'!A:G,7,FALSE)=0,"",VLOOKUP(D6976,'Resources Final'!A:G,7,FALSE))</f>
        <v/>
      </c>
    </row>
    <row r="6977" spans="1:15" x14ac:dyDescent="0.2">
      <c r="A6977" s="11">
        <v>990</v>
      </c>
      <c r="B6977" s="11" t="str">
        <f t="shared" si="123"/>
        <v>Fred C. and Mary R. Koch Foundation_Hester, Sarah20051500</v>
      </c>
      <c r="C6977" s="11" t="s">
        <v>4161</v>
      </c>
      <c r="D6977" s="11" t="s">
        <v>1580</v>
      </c>
      <c r="E6977" s="11" t="s">
        <v>1580</v>
      </c>
      <c r="F6977" s="4">
        <v>1500</v>
      </c>
      <c r="G6977" s="3">
        <v>2005</v>
      </c>
      <c r="H6977" s="3" t="s">
        <v>21</v>
      </c>
      <c r="I6977" s="12" t="s">
        <v>4162</v>
      </c>
      <c r="J6977" s="3">
        <v>108</v>
      </c>
      <c r="K6977" s="3" t="str">
        <f>IF(VLOOKUP(D6977,'Resources Final'!A:C,3,FALSE)=0,"",VLOOKUP(D6977,'Resources Final'!A:C,3,FALSE))</f>
        <v>Y</v>
      </c>
      <c r="L6977" s="3" t="str">
        <f>IF(VLOOKUP(D6977,'Resources Final'!A:D,4,FALSE)=0,"",VLOOKUP(D6977,'Resources Final'!A:D,4,FALSE))</f>
        <v/>
      </c>
      <c r="M6977" s="3" t="str">
        <f>IF(VLOOKUP(D6977,'Resources Final'!A:E,5,FALSE)=0,"",VLOOKUP(D6977,'Resources Final'!A:E,5,FALSE))</f>
        <v/>
      </c>
      <c r="N6977" s="7" t="str">
        <f>IF(VLOOKUP(D6977,'Resources Final'!A:F,6,FALSE)=0,"",VLOOKUP(D6977,'Resources Final'!A:F,6,FALSE))</f>
        <v/>
      </c>
      <c r="O6977" s="3" t="str">
        <f>IF(VLOOKUP(D6977,'Resources Final'!A:G,7,FALSE)=0,"",VLOOKUP(D6977,'Resources Final'!A:G,7,FALSE))</f>
        <v/>
      </c>
    </row>
    <row r="6978" spans="1:15" x14ac:dyDescent="0.2">
      <c r="A6978" s="11">
        <v>990</v>
      </c>
      <c r="B6978" s="11" t="str">
        <f t="shared" ref="B6978:B7041" si="124">C6978&amp;"_"&amp;D6978&amp;G6978&amp;F6978</f>
        <v>Fred C. and Mary R. Koch Foundation_Hewlett, Bradley20051500</v>
      </c>
      <c r="C6978" s="11" t="s">
        <v>4161</v>
      </c>
      <c r="D6978" s="11" t="s">
        <v>1581</v>
      </c>
      <c r="E6978" s="11" t="s">
        <v>1581</v>
      </c>
      <c r="F6978" s="4">
        <v>1500</v>
      </c>
      <c r="G6978" s="3">
        <v>2005</v>
      </c>
      <c r="H6978" s="3" t="s">
        <v>21</v>
      </c>
      <c r="I6978" s="12" t="s">
        <v>4162</v>
      </c>
      <c r="J6978" s="3">
        <v>109</v>
      </c>
      <c r="K6978" s="3" t="str">
        <f>IF(VLOOKUP(D6978,'Resources Final'!A:C,3,FALSE)=0,"",VLOOKUP(D6978,'Resources Final'!A:C,3,FALSE))</f>
        <v>Y</v>
      </c>
      <c r="L6978" s="3" t="str">
        <f>IF(VLOOKUP(D6978,'Resources Final'!A:D,4,FALSE)=0,"",VLOOKUP(D6978,'Resources Final'!A:D,4,FALSE))</f>
        <v/>
      </c>
      <c r="M6978" s="3" t="str">
        <f>IF(VLOOKUP(D6978,'Resources Final'!A:E,5,FALSE)=0,"",VLOOKUP(D6978,'Resources Final'!A:E,5,FALSE))</f>
        <v/>
      </c>
      <c r="N6978" s="7" t="str">
        <f>IF(VLOOKUP(D6978,'Resources Final'!A:F,6,FALSE)=0,"",VLOOKUP(D6978,'Resources Final'!A:F,6,FALSE))</f>
        <v/>
      </c>
      <c r="O6978" s="3" t="str">
        <f>IF(VLOOKUP(D6978,'Resources Final'!A:G,7,FALSE)=0,"",VLOOKUP(D6978,'Resources Final'!A:G,7,FALSE))</f>
        <v/>
      </c>
    </row>
    <row r="6979" spans="1:15" x14ac:dyDescent="0.2">
      <c r="A6979" s="11">
        <v>990</v>
      </c>
      <c r="B6979" s="11" t="str">
        <f t="shared" si="124"/>
        <v>Fred C. and Mary R. Koch Foundation_Hobbs, Matthew20051500</v>
      </c>
      <c r="C6979" s="11" t="s">
        <v>4161</v>
      </c>
      <c r="D6979" s="11" t="s">
        <v>1600</v>
      </c>
      <c r="E6979" s="11" t="s">
        <v>1600</v>
      </c>
      <c r="F6979" s="4">
        <v>1500</v>
      </c>
      <c r="G6979" s="3">
        <v>2005</v>
      </c>
      <c r="H6979" s="3" t="s">
        <v>21</v>
      </c>
      <c r="I6979" s="12" t="s">
        <v>4162</v>
      </c>
      <c r="J6979" s="3">
        <v>110</v>
      </c>
      <c r="K6979" s="3" t="str">
        <f>IF(VLOOKUP(D6979,'Resources Final'!A:C,3,FALSE)=0,"",VLOOKUP(D6979,'Resources Final'!A:C,3,FALSE))</f>
        <v>Y</v>
      </c>
      <c r="L6979" s="3" t="str">
        <f>IF(VLOOKUP(D6979,'Resources Final'!A:D,4,FALSE)=0,"",VLOOKUP(D6979,'Resources Final'!A:D,4,FALSE))</f>
        <v/>
      </c>
      <c r="M6979" s="3" t="str">
        <f>IF(VLOOKUP(D6979,'Resources Final'!A:E,5,FALSE)=0,"",VLOOKUP(D6979,'Resources Final'!A:E,5,FALSE))</f>
        <v/>
      </c>
      <c r="N6979" s="7" t="str">
        <f>IF(VLOOKUP(D6979,'Resources Final'!A:F,6,FALSE)=0,"",VLOOKUP(D6979,'Resources Final'!A:F,6,FALSE))</f>
        <v/>
      </c>
      <c r="O6979" s="3" t="str">
        <f>IF(VLOOKUP(D6979,'Resources Final'!A:G,7,FALSE)=0,"",VLOOKUP(D6979,'Resources Final'!A:G,7,FALSE))</f>
        <v/>
      </c>
    </row>
    <row r="6980" spans="1:15" x14ac:dyDescent="0.2">
      <c r="A6980" s="11">
        <v>990</v>
      </c>
      <c r="B6980" s="11" t="str">
        <f t="shared" si="124"/>
        <v>Fred C. and Mary R. Koch Foundation_Horowitz, Jeffrey20051500</v>
      </c>
      <c r="C6980" s="11" t="s">
        <v>4161</v>
      </c>
      <c r="D6980" s="11" t="s">
        <v>1618</v>
      </c>
      <c r="E6980" s="11" t="s">
        <v>1618</v>
      </c>
      <c r="F6980" s="4">
        <v>1500</v>
      </c>
      <c r="G6980" s="3">
        <v>2005</v>
      </c>
      <c r="H6980" s="3" t="s">
        <v>21</v>
      </c>
      <c r="I6980" s="12" t="s">
        <v>4162</v>
      </c>
      <c r="J6980" s="3">
        <v>111</v>
      </c>
      <c r="K6980" s="3" t="str">
        <f>IF(VLOOKUP(D6980,'Resources Final'!A:C,3,FALSE)=0,"",VLOOKUP(D6980,'Resources Final'!A:C,3,FALSE))</f>
        <v>Y</v>
      </c>
      <c r="L6980" s="3" t="str">
        <f>IF(VLOOKUP(D6980,'Resources Final'!A:D,4,FALSE)=0,"",VLOOKUP(D6980,'Resources Final'!A:D,4,FALSE))</f>
        <v/>
      </c>
      <c r="M6980" s="3" t="str">
        <f>IF(VLOOKUP(D6980,'Resources Final'!A:E,5,FALSE)=0,"",VLOOKUP(D6980,'Resources Final'!A:E,5,FALSE))</f>
        <v/>
      </c>
      <c r="N6980" s="7" t="str">
        <f>IF(VLOOKUP(D6980,'Resources Final'!A:F,6,FALSE)=0,"",VLOOKUP(D6980,'Resources Final'!A:F,6,FALSE))</f>
        <v/>
      </c>
      <c r="O6980" s="3" t="str">
        <f>IF(VLOOKUP(D6980,'Resources Final'!A:G,7,FALSE)=0,"",VLOOKUP(D6980,'Resources Final'!A:G,7,FALSE))</f>
        <v/>
      </c>
    </row>
    <row r="6981" spans="1:15" x14ac:dyDescent="0.2">
      <c r="A6981" s="11">
        <v>990</v>
      </c>
      <c r="B6981" s="11" t="str">
        <f t="shared" si="124"/>
        <v>Fred C. and Mary R. Koch Foundation_Howden, Sally20051500</v>
      </c>
      <c r="C6981" s="11" t="s">
        <v>4161</v>
      </c>
      <c r="D6981" s="11" t="s">
        <v>1627</v>
      </c>
      <c r="E6981" s="11" t="s">
        <v>1627</v>
      </c>
      <c r="F6981" s="4">
        <v>1500</v>
      </c>
      <c r="G6981" s="3">
        <v>2005</v>
      </c>
      <c r="H6981" s="3" t="s">
        <v>21</v>
      </c>
      <c r="I6981" s="12" t="s">
        <v>4162</v>
      </c>
      <c r="J6981" s="3">
        <v>112</v>
      </c>
      <c r="K6981" s="3" t="str">
        <f>IF(VLOOKUP(D6981,'Resources Final'!A:C,3,FALSE)=0,"",VLOOKUP(D6981,'Resources Final'!A:C,3,FALSE))</f>
        <v>Y</v>
      </c>
      <c r="L6981" s="3" t="str">
        <f>IF(VLOOKUP(D6981,'Resources Final'!A:D,4,FALSE)=0,"",VLOOKUP(D6981,'Resources Final'!A:D,4,FALSE))</f>
        <v/>
      </c>
      <c r="M6981" s="3" t="str">
        <f>IF(VLOOKUP(D6981,'Resources Final'!A:E,5,FALSE)=0,"",VLOOKUP(D6981,'Resources Final'!A:E,5,FALSE))</f>
        <v/>
      </c>
      <c r="N6981" s="7" t="str">
        <f>IF(VLOOKUP(D6981,'Resources Final'!A:F,6,FALSE)=0,"",VLOOKUP(D6981,'Resources Final'!A:F,6,FALSE))</f>
        <v/>
      </c>
      <c r="O6981" s="3" t="str">
        <f>IF(VLOOKUP(D6981,'Resources Final'!A:G,7,FALSE)=0,"",VLOOKUP(D6981,'Resources Final'!A:G,7,FALSE))</f>
        <v/>
      </c>
    </row>
    <row r="6982" spans="1:15" x14ac:dyDescent="0.2">
      <c r="A6982" s="11">
        <v>990</v>
      </c>
      <c r="B6982" s="11" t="str">
        <f t="shared" si="124"/>
        <v>Fred C. and Mary R. Koch Foundation_Hubin, Michelle20051500</v>
      </c>
      <c r="C6982" s="11" t="s">
        <v>4161</v>
      </c>
      <c r="D6982" s="11" t="s">
        <v>1636</v>
      </c>
      <c r="E6982" s="11" t="s">
        <v>1636</v>
      </c>
      <c r="F6982" s="4">
        <v>1500</v>
      </c>
      <c r="G6982" s="3">
        <v>2005</v>
      </c>
      <c r="H6982" s="3" t="s">
        <v>21</v>
      </c>
      <c r="I6982" s="12" t="s">
        <v>4162</v>
      </c>
      <c r="J6982" s="3">
        <v>113</v>
      </c>
      <c r="K6982" s="3" t="str">
        <f>IF(VLOOKUP(D6982,'Resources Final'!A:C,3,FALSE)=0,"",VLOOKUP(D6982,'Resources Final'!A:C,3,FALSE))</f>
        <v>Y</v>
      </c>
      <c r="L6982" s="3" t="str">
        <f>IF(VLOOKUP(D6982,'Resources Final'!A:D,4,FALSE)=0,"",VLOOKUP(D6982,'Resources Final'!A:D,4,FALSE))</f>
        <v/>
      </c>
      <c r="M6982" s="3" t="str">
        <f>IF(VLOOKUP(D6982,'Resources Final'!A:E,5,FALSE)=0,"",VLOOKUP(D6982,'Resources Final'!A:E,5,FALSE))</f>
        <v/>
      </c>
      <c r="N6982" s="7" t="str">
        <f>IF(VLOOKUP(D6982,'Resources Final'!A:F,6,FALSE)=0,"",VLOOKUP(D6982,'Resources Final'!A:F,6,FALSE))</f>
        <v/>
      </c>
      <c r="O6982" s="3" t="str">
        <f>IF(VLOOKUP(D6982,'Resources Final'!A:G,7,FALSE)=0,"",VLOOKUP(D6982,'Resources Final'!A:G,7,FALSE))</f>
        <v/>
      </c>
    </row>
    <row r="6983" spans="1:15" x14ac:dyDescent="0.2">
      <c r="A6983" s="11">
        <v>990</v>
      </c>
      <c r="B6983" s="11" t="str">
        <f t="shared" si="124"/>
        <v>Fred C. and Mary R. Koch Foundation_Humphrey, Neal20051500</v>
      </c>
      <c r="C6983" s="11" t="s">
        <v>4161</v>
      </c>
      <c r="D6983" s="11" t="s">
        <v>1646</v>
      </c>
      <c r="E6983" s="11" t="s">
        <v>1646</v>
      </c>
      <c r="F6983" s="4">
        <v>1500</v>
      </c>
      <c r="G6983" s="3">
        <v>2005</v>
      </c>
      <c r="H6983" s="3" t="s">
        <v>21</v>
      </c>
      <c r="I6983" s="12" t="s">
        <v>4162</v>
      </c>
      <c r="J6983" s="3">
        <v>114</v>
      </c>
      <c r="K6983" s="3" t="str">
        <f>IF(VLOOKUP(D6983,'Resources Final'!A:C,3,FALSE)=0,"",VLOOKUP(D6983,'Resources Final'!A:C,3,FALSE))</f>
        <v>Y</v>
      </c>
      <c r="L6983" s="3" t="str">
        <f>IF(VLOOKUP(D6983,'Resources Final'!A:D,4,FALSE)=0,"",VLOOKUP(D6983,'Resources Final'!A:D,4,FALSE))</f>
        <v/>
      </c>
      <c r="M6983" s="3" t="str">
        <f>IF(VLOOKUP(D6983,'Resources Final'!A:E,5,FALSE)=0,"",VLOOKUP(D6983,'Resources Final'!A:E,5,FALSE))</f>
        <v/>
      </c>
      <c r="N6983" s="7" t="str">
        <f>IF(VLOOKUP(D6983,'Resources Final'!A:F,6,FALSE)=0,"",VLOOKUP(D6983,'Resources Final'!A:F,6,FALSE))</f>
        <v/>
      </c>
      <c r="O6983" s="3" t="str">
        <f>IF(VLOOKUP(D6983,'Resources Final'!A:G,7,FALSE)=0,"",VLOOKUP(D6983,'Resources Final'!A:G,7,FALSE))</f>
        <v/>
      </c>
    </row>
    <row r="6984" spans="1:15" x14ac:dyDescent="0.2">
      <c r="A6984" s="11">
        <v>990</v>
      </c>
      <c r="B6984" s="11" t="str">
        <f t="shared" si="124"/>
        <v>Fred C. and Mary R. Koch Foundation_Jahnke, Nathan20051500</v>
      </c>
      <c r="C6984" s="11" t="s">
        <v>4161</v>
      </c>
      <c r="D6984" s="11" t="s">
        <v>1811</v>
      </c>
      <c r="E6984" s="11" t="s">
        <v>1811</v>
      </c>
      <c r="F6984" s="4">
        <v>1500</v>
      </c>
      <c r="G6984" s="3">
        <v>2005</v>
      </c>
      <c r="H6984" s="3" t="s">
        <v>21</v>
      </c>
      <c r="I6984" s="12" t="s">
        <v>4162</v>
      </c>
      <c r="J6984" s="3">
        <v>115</v>
      </c>
      <c r="K6984" s="3" t="str">
        <f>IF(VLOOKUP(D6984,'Resources Final'!A:C,3,FALSE)=0,"",VLOOKUP(D6984,'Resources Final'!A:C,3,FALSE))</f>
        <v>Y</v>
      </c>
      <c r="L6984" s="3" t="str">
        <f>IF(VLOOKUP(D6984,'Resources Final'!A:D,4,FALSE)=0,"",VLOOKUP(D6984,'Resources Final'!A:D,4,FALSE))</f>
        <v/>
      </c>
      <c r="M6984" s="3" t="str">
        <f>IF(VLOOKUP(D6984,'Resources Final'!A:E,5,FALSE)=0,"",VLOOKUP(D6984,'Resources Final'!A:E,5,FALSE))</f>
        <v/>
      </c>
      <c r="N6984" s="7" t="str">
        <f>IF(VLOOKUP(D6984,'Resources Final'!A:F,6,FALSE)=0,"",VLOOKUP(D6984,'Resources Final'!A:F,6,FALSE))</f>
        <v/>
      </c>
      <c r="O6984" s="3" t="str">
        <f>IF(VLOOKUP(D6984,'Resources Final'!A:G,7,FALSE)=0,"",VLOOKUP(D6984,'Resources Final'!A:G,7,FALSE))</f>
        <v/>
      </c>
    </row>
    <row r="6985" spans="1:15" x14ac:dyDescent="0.2">
      <c r="A6985" s="11">
        <v>990</v>
      </c>
      <c r="B6985" s="11" t="str">
        <f t="shared" si="124"/>
        <v>Fred C. and Mary R. Koch Foundation_Johnson, McKiesha20051500</v>
      </c>
      <c r="C6985" s="11" t="s">
        <v>4161</v>
      </c>
      <c r="D6985" s="11" t="s">
        <v>1866</v>
      </c>
      <c r="E6985" s="11" t="s">
        <v>1866</v>
      </c>
      <c r="F6985" s="4">
        <v>1500</v>
      </c>
      <c r="G6985" s="3">
        <v>2005</v>
      </c>
      <c r="H6985" s="3" t="s">
        <v>21</v>
      </c>
      <c r="I6985" s="12" t="s">
        <v>4162</v>
      </c>
      <c r="J6985" s="3">
        <v>116</v>
      </c>
      <c r="K6985" s="3" t="str">
        <f>IF(VLOOKUP(D6985,'Resources Final'!A:C,3,FALSE)=0,"",VLOOKUP(D6985,'Resources Final'!A:C,3,FALSE))</f>
        <v>Y</v>
      </c>
      <c r="L6985" s="3" t="str">
        <f>IF(VLOOKUP(D6985,'Resources Final'!A:D,4,FALSE)=0,"",VLOOKUP(D6985,'Resources Final'!A:D,4,FALSE))</f>
        <v/>
      </c>
      <c r="M6985" s="3" t="str">
        <f>IF(VLOOKUP(D6985,'Resources Final'!A:E,5,FALSE)=0,"",VLOOKUP(D6985,'Resources Final'!A:E,5,FALSE))</f>
        <v/>
      </c>
      <c r="N6985" s="7" t="str">
        <f>IF(VLOOKUP(D6985,'Resources Final'!A:F,6,FALSE)=0,"",VLOOKUP(D6985,'Resources Final'!A:F,6,FALSE))</f>
        <v/>
      </c>
      <c r="O6985" s="3" t="str">
        <f>IF(VLOOKUP(D6985,'Resources Final'!A:G,7,FALSE)=0,"",VLOOKUP(D6985,'Resources Final'!A:G,7,FALSE))</f>
        <v/>
      </c>
    </row>
    <row r="6986" spans="1:15" x14ac:dyDescent="0.2">
      <c r="A6986" s="11">
        <v>990</v>
      </c>
      <c r="B6986" s="11" t="str">
        <f t="shared" si="124"/>
        <v>Fred C. and Mary R. Koch Foundation_Jones, Christi20051500</v>
      </c>
      <c r="C6986" s="11" t="s">
        <v>4161</v>
      </c>
      <c r="D6986" s="11" t="s">
        <v>1872</v>
      </c>
      <c r="E6986" s="11" t="s">
        <v>1872</v>
      </c>
      <c r="F6986" s="4">
        <v>1500</v>
      </c>
      <c r="G6986" s="3">
        <v>2005</v>
      </c>
      <c r="H6986" s="3" t="s">
        <v>21</v>
      </c>
      <c r="I6986" s="12" t="s">
        <v>4162</v>
      </c>
      <c r="J6986" s="3">
        <v>117</v>
      </c>
      <c r="K6986" s="3" t="str">
        <f>IF(VLOOKUP(D6986,'Resources Final'!A:C,3,FALSE)=0,"",VLOOKUP(D6986,'Resources Final'!A:C,3,FALSE))</f>
        <v>Y</v>
      </c>
      <c r="L6986" s="3" t="str">
        <f>IF(VLOOKUP(D6986,'Resources Final'!A:D,4,FALSE)=0,"",VLOOKUP(D6986,'Resources Final'!A:D,4,FALSE))</f>
        <v/>
      </c>
      <c r="M6986" s="3" t="str">
        <f>IF(VLOOKUP(D6986,'Resources Final'!A:E,5,FALSE)=0,"",VLOOKUP(D6986,'Resources Final'!A:E,5,FALSE))</f>
        <v/>
      </c>
      <c r="N6986" s="7" t="str">
        <f>IF(VLOOKUP(D6986,'Resources Final'!A:F,6,FALSE)=0,"",VLOOKUP(D6986,'Resources Final'!A:F,6,FALSE))</f>
        <v/>
      </c>
      <c r="O6986" s="3" t="str">
        <f>IF(VLOOKUP(D6986,'Resources Final'!A:G,7,FALSE)=0,"",VLOOKUP(D6986,'Resources Final'!A:G,7,FALSE))</f>
        <v/>
      </c>
    </row>
    <row r="6987" spans="1:15" x14ac:dyDescent="0.2">
      <c r="A6987" s="11">
        <v>990</v>
      </c>
      <c r="B6987" s="11" t="str">
        <f t="shared" si="124"/>
        <v>Fred C. and Mary R. Koch Foundation_Jones, Tasheena20051500</v>
      </c>
      <c r="C6987" s="11" t="s">
        <v>4161</v>
      </c>
      <c r="D6987" s="11" t="s">
        <v>1874</v>
      </c>
      <c r="E6987" s="11" t="s">
        <v>1874</v>
      </c>
      <c r="F6987" s="4">
        <v>1500</v>
      </c>
      <c r="G6987" s="3">
        <v>2005</v>
      </c>
      <c r="H6987" s="3" t="s">
        <v>21</v>
      </c>
      <c r="I6987" s="12" t="s">
        <v>4162</v>
      </c>
      <c r="J6987" s="3">
        <v>118</v>
      </c>
      <c r="K6987" s="3" t="str">
        <f>IF(VLOOKUP(D6987,'Resources Final'!A:C,3,FALSE)=0,"",VLOOKUP(D6987,'Resources Final'!A:C,3,FALSE))</f>
        <v>Y</v>
      </c>
      <c r="L6987" s="3" t="str">
        <f>IF(VLOOKUP(D6987,'Resources Final'!A:D,4,FALSE)=0,"",VLOOKUP(D6987,'Resources Final'!A:D,4,FALSE))</f>
        <v/>
      </c>
      <c r="M6987" s="3" t="str">
        <f>IF(VLOOKUP(D6987,'Resources Final'!A:E,5,FALSE)=0,"",VLOOKUP(D6987,'Resources Final'!A:E,5,FALSE))</f>
        <v/>
      </c>
      <c r="N6987" s="7" t="str">
        <f>IF(VLOOKUP(D6987,'Resources Final'!A:F,6,FALSE)=0,"",VLOOKUP(D6987,'Resources Final'!A:F,6,FALSE))</f>
        <v/>
      </c>
      <c r="O6987" s="3" t="str">
        <f>IF(VLOOKUP(D6987,'Resources Final'!A:G,7,FALSE)=0,"",VLOOKUP(D6987,'Resources Final'!A:G,7,FALSE))</f>
        <v/>
      </c>
    </row>
    <row r="6988" spans="1:15" x14ac:dyDescent="0.2">
      <c r="A6988" s="11">
        <v>990</v>
      </c>
      <c r="B6988" s="11" t="str">
        <f t="shared" si="124"/>
        <v>Fred C. and Mary R. Koch Foundation_Kaiser, Matthew20051500</v>
      </c>
      <c r="C6988" s="11" t="s">
        <v>4161</v>
      </c>
      <c r="D6988" s="11" t="s">
        <v>1942</v>
      </c>
      <c r="E6988" s="11" t="s">
        <v>1942</v>
      </c>
      <c r="F6988" s="4">
        <v>1500</v>
      </c>
      <c r="G6988" s="3">
        <v>2005</v>
      </c>
      <c r="H6988" s="3" t="s">
        <v>21</v>
      </c>
      <c r="I6988" s="12" t="s">
        <v>4162</v>
      </c>
      <c r="J6988" s="3">
        <v>119</v>
      </c>
      <c r="K6988" s="3" t="str">
        <f>IF(VLOOKUP(D6988,'Resources Final'!A:C,3,FALSE)=0,"",VLOOKUP(D6988,'Resources Final'!A:C,3,FALSE))</f>
        <v>Y</v>
      </c>
      <c r="L6988" s="3" t="str">
        <f>IF(VLOOKUP(D6988,'Resources Final'!A:D,4,FALSE)=0,"",VLOOKUP(D6988,'Resources Final'!A:D,4,FALSE))</f>
        <v/>
      </c>
      <c r="M6988" s="3" t="str">
        <f>IF(VLOOKUP(D6988,'Resources Final'!A:E,5,FALSE)=0,"",VLOOKUP(D6988,'Resources Final'!A:E,5,FALSE))</f>
        <v/>
      </c>
      <c r="N6988" s="7" t="str">
        <f>IF(VLOOKUP(D6988,'Resources Final'!A:F,6,FALSE)=0,"",VLOOKUP(D6988,'Resources Final'!A:F,6,FALSE))</f>
        <v/>
      </c>
      <c r="O6988" s="3" t="str">
        <f>IF(VLOOKUP(D6988,'Resources Final'!A:G,7,FALSE)=0,"",VLOOKUP(D6988,'Resources Final'!A:G,7,FALSE))</f>
        <v/>
      </c>
    </row>
    <row r="6989" spans="1:15" x14ac:dyDescent="0.2">
      <c r="A6989" s="11">
        <v>990</v>
      </c>
      <c r="B6989" s="11" t="str">
        <f t="shared" si="124"/>
        <v>Fred C. and Mary R. Koch Foundation_Kenaley, Ryan20051500</v>
      </c>
      <c r="C6989" s="11" t="s">
        <v>4161</v>
      </c>
      <c r="D6989" s="11" t="s">
        <v>1975</v>
      </c>
      <c r="E6989" s="11" t="s">
        <v>1975</v>
      </c>
      <c r="F6989" s="4">
        <v>1500</v>
      </c>
      <c r="G6989" s="3">
        <v>2005</v>
      </c>
      <c r="H6989" s="3" t="s">
        <v>21</v>
      </c>
      <c r="I6989" s="12" t="s">
        <v>4162</v>
      </c>
      <c r="J6989" s="3">
        <v>120</v>
      </c>
      <c r="K6989" s="3" t="str">
        <f>IF(VLOOKUP(D6989,'Resources Final'!A:C,3,FALSE)=0,"",VLOOKUP(D6989,'Resources Final'!A:C,3,FALSE))</f>
        <v>Y</v>
      </c>
      <c r="L6989" s="3" t="str">
        <f>IF(VLOOKUP(D6989,'Resources Final'!A:D,4,FALSE)=0,"",VLOOKUP(D6989,'Resources Final'!A:D,4,FALSE))</f>
        <v/>
      </c>
      <c r="M6989" s="3" t="str">
        <f>IF(VLOOKUP(D6989,'Resources Final'!A:E,5,FALSE)=0,"",VLOOKUP(D6989,'Resources Final'!A:E,5,FALSE))</f>
        <v/>
      </c>
      <c r="N6989" s="7" t="str">
        <f>IF(VLOOKUP(D6989,'Resources Final'!A:F,6,FALSE)=0,"",VLOOKUP(D6989,'Resources Final'!A:F,6,FALSE))</f>
        <v/>
      </c>
      <c r="O6989" s="3" t="str">
        <f>IF(VLOOKUP(D6989,'Resources Final'!A:G,7,FALSE)=0,"",VLOOKUP(D6989,'Resources Final'!A:G,7,FALSE))</f>
        <v/>
      </c>
    </row>
    <row r="6990" spans="1:15" x14ac:dyDescent="0.2">
      <c r="A6990" s="11">
        <v>990</v>
      </c>
      <c r="B6990" s="11" t="str">
        <f t="shared" si="124"/>
        <v>Fred C. and Mary R. Koch Foundation_Kilian, Annie20051500</v>
      </c>
      <c r="C6990" s="11" t="s">
        <v>4161</v>
      </c>
      <c r="D6990" s="11" t="s">
        <v>1994</v>
      </c>
      <c r="E6990" s="11" t="s">
        <v>1994</v>
      </c>
      <c r="F6990" s="4">
        <v>1500</v>
      </c>
      <c r="G6990" s="3">
        <v>2005</v>
      </c>
      <c r="H6990" s="3" t="s">
        <v>21</v>
      </c>
      <c r="I6990" s="12" t="s">
        <v>4174</v>
      </c>
      <c r="J6990" s="3">
        <v>121</v>
      </c>
      <c r="K6990" s="3" t="str">
        <f>IF(VLOOKUP(D6990,'Resources Final'!A:C,3,FALSE)=0,"",VLOOKUP(D6990,'Resources Final'!A:C,3,FALSE))</f>
        <v>Y</v>
      </c>
      <c r="L6990" s="3" t="str">
        <f>IF(VLOOKUP(D6990,'Resources Final'!A:D,4,FALSE)=0,"",VLOOKUP(D6990,'Resources Final'!A:D,4,FALSE))</f>
        <v/>
      </c>
      <c r="M6990" s="3" t="str">
        <f>IF(VLOOKUP(D6990,'Resources Final'!A:E,5,FALSE)=0,"",VLOOKUP(D6990,'Resources Final'!A:E,5,FALSE))</f>
        <v/>
      </c>
      <c r="N6990" s="7" t="str">
        <f>IF(VLOOKUP(D6990,'Resources Final'!A:F,6,FALSE)=0,"",VLOOKUP(D6990,'Resources Final'!A:F,6,FALSE))</f>
        <v/>
      </c>
      <c r="O6990" s="3" t="str">
        <f>IF(VLOOKUP(D6990,'Resources Final'!A:G,7,FALSE)=0,"",VLOOKUP(D6990,'Resources Final'!A:G,7,FALSE))</f>
        <v/>
      </c>
    </row>
    <row r="6991" spans="1:15" x14ac:dyDescent="0.2">
      <c r="A6991" s="11">
        <v>990</v>
      </c>
      <c r="B6991" s="11" t="str">
        <f t="shared" si="124"/>
        <v>Fred C. and Mary R. Koch Foundation_Kilian, Kristen20051500</v>
      </c>
      <c r="C6991" s="11" t="s">
        <v>4161</v>
      </c>
      <c r="D6991" s="11" t="s">
        <v>1995</v>
      </c>
      <c r="E6991" s="11" t="s">
        <v>1995</v>
      </c>
      <c r="F6991" s="4">
        <v>1500</v>
      </c>
      <c r="G6991" s="3">
        <v>2005</v>
      </c>
      <c r="H6991" s="3" t="s">
        <v>21</v>
      </c>
      <c r="I6991" s="12" t="s">
        <v>4174</v>
      </c>
      <c r="J6991" s="3">
        <v>122</v>
      </c>
      <c r="K6991" s="3" t="str">
        <f>IF(VLOOKUP(D6991,'Resources Final'!A:C,3,FALSE)=0,"",VLOOKUP(D6991,'Resources Final'!A:C,3,FALSE))</f>
        <v>Y</v>
      </c>
      <c r="L6991" s="3" t="str">
        <f>IF(VLOOKUP(D6991,'Resources Final'!A:D,4,FALSE)=0,"",VLOOKUP(D6991,'Resources Final'!A:D,4,FALSE))</f>
        <v/>
      </c>
      <c r="M6991" s="3" t="str">
        <f>IF(VLOOKUP(D6991,'Resources Final'!A:E,5,FALSE)=0,"",VLOOKUP(D6991,'Resources Final'!A:E,5,FALSE))</f>
        <v/>
      </c>
      <c r="N6991" s="7" t="str">
        <f>IF(VLOOKUP(D6991,'Resources Final'!A:F,6,FALSE)=0,"",VLOOKUP(D6991,'Resources Final'!A:F,6,FALSE))</f>
        <v/>
      </c>
      <c r="O6991" s="3" t="str">
        <f>IF(VLOOKUP(D6991,'Resources Final'!A:G,7,FALSE)=0,"",VLOOKUP(D6991,'Resources Final'!A:G,7,FALSE))</f>
        <v/>
      </c>
    </row>
    <row r="6992" spans="1:15" x14ac:dyDescent="0.2">
      <c r="A6992" s="11">
        <v>990</v>
      </c>
      <c r="B6992" s="11" t="str">
        <f t="shared" si="124"/>
        <v>Fred C. and Mary R. Koch Foundation_Kirkham, Amy20051500</v>
      </c>
      <c r="C6992" s="11" t="s">
        <v>4161</v>
      </c>
      <c r="D6992" s="11" t="s">
        <v>2005</v>
      </c>
      <c r="E6992" s="11" t="s">
        <v>2005</v>
      </c>
      <c r="F6992" s="4">
        <v>1500</v>
      </c>
      <c r="G6992" s="3">
        <v>2005</v>
      </c>
      <c r="H6992" s="3" t="s">
        <v>21</v>
      </c>
      <c r="I6992" s="12" t="s">
        <v>4162</v>
      </c>
      <c r="J6992" s="3">
        <v>123</v>
      </c>
      <c r="K6992" s="3" t="str">
        <f>IF(VLOOKUP(D6992,'Resources Final'!A:C,3,FALSE)=0,"",VLOOKUP(D6992,'Resources Final'!A:C,3,FALSE))</f>
        <v>Y</v>
      </c>
      <c r="L6992" s="3" t="str">
        <f>IF(VLOOKUP(D6992,'Resources Final'!A:D,4,FALSE)=0,"",VLOOKUP(D6992,'Resources Final'!A:D,4,FALSE))</f>
        <v/>
      </c>
      <c r="M6992" s="3" t="str">
        <f>IF(VLOOKUP(D6992,'Resources Final'!A:E,5,FALSE)=0,"",VLOOKUP(D6992,'Resources Final'!A:E,5,FALSE))</f>
        <v/>
      </c>
      <c r="N6992" s="7" t="str">
        <f>IF(VLOOKUP(D6992,'Resources Final'!A:F,6,FALSE)=0,"",VLOOKUP(D6992,'Resources Final'!A:F,6,FALSE))</f>
        <v/>
      </c>
      <c r="O6992" s="3" t="str">
        <f>IF(VLOOKUP(D6992,'Resources Final'!A:G,7,FALSE)=0,"",VLOOKUP(D6992,'Resources Final'!A:G,7,FALSE))</f>
        <v/>
      </c>
    </row>
    <row r="6993" spans="1:15" x14ac:dyDescent="0.2">
      <c r="A6993" s="11">
        <v>990</v>
      </c>
      <c r="B6993" s="11" t="str">
        <f t="shared" si="124"/>
        <v>Fred C. and Mary R. Koch Foundation_Klager, Christopher20051500</v>
      </c>
      <c r="C6993" s="11" t="s">
        <v>4161</v>
      </c>
      <c r="D6993" s="11" t="s">
        <v>2008</v>
      </c>
      <c r="E6993" s="11" t="s">
        <v>2008</v>
      </c>
      <c r="F6993" s="4">
        <v>1500</v>
      </c>
      <c r="G6993" s="3">
        <v>2005</v>
      </c>
      <c r="H6993" s="3" t="s">
        <v>21</v>
      </c>
      <c r="I6993" s="12" t="s">
        <v>4162</v>
      </c>
      <c r="J6993" s="3">
        <v>124</v>
      </c>
      <c r="K6993" s="3" t="str">
        <f>IF(VLOOKUP(D6993,'Resources Final'!A:C,3,FALSE)=0,"",VLOOKUP(D6993,'Resources Final'!A:C,3,FALSE))</f>
        <v>Y</v>
      </c>
      <c r="L6993" s="3" t="str">
        <f>IF(VLOOKUP(D6993,'Resources Final'!A:D,4,FALSE)=0,"",VLOOKUP(D6993,'Resources Final'!A:D,4,FALSE))</f>
        <v/>
      </c>
      <c r="M6993" s="3" t="str">
        <f>IF(VLOOKUP(D6993,'Resources Final'!A:E,5,FALSE)=0,"",VLOOKUP(D6993,'Resources Final'!A:E,5,FALSE))</f>
        <v/>
      </c>
      <c r="N6993" s="7" t="str">
        <f>IF(VLOOKUP(D6993,'Resources Final'!A:F,6,FALSE)=0,"",VLOOKUP(D6993,'Resources Final'!A:F,6,FALSE))</f>
        <v/>
      </c>
      <c r="O6993" s="3" t="str">
        <f>IF(VLOOKUP(D6993,'Resources Final'!A:G,7,FALSE)=0,"",VLOOKUP(D6993,'Resources Final'!A:G,7,FALSE))</f>
        <v/>
      </c>
    </row>
    <row r="6994" spans="1:15" x14ac:dyDescent="0.2">
      <c r="A6994" s="11">
        <v>990</v>
      </c>
      <c r="B6994" s="11" t="str">
        <f t="shared" si="124"/>
        <v>Fred C. and Mary R. Koch Foundation_Kolar, Ashley20051500</v>
      </c>
      <c r="C6994" s="11" t="s">
        <v>4161</v>
      </c>
      <c r="D6994" s="11" t="s">
        <v>2020</v>
      </c>
      <c r="E6994" s="11" t="s">
        <v>2020</v>
      </c>
      <c r="F6994" s="4">
        <v>1500</v>
      </c>
      <c r="G6994" s="3">
        <v>2005</v>
      </c>
      <c r="H6994" s="3" t="s">
        <v>21</v>
      </c>
      <c r="I6994" s="12" t="s">
        <v>4162</v>
      </c>
      <c r="J6994" s="3">
        <v>125</v>
      </c>
      <c r="K6994" s="3" t="str">
        <f>IF(VLOOKUP(D6994,'Resources Final'!A:C,3,FALSE)=0,"",VLOOKUP(D6994,'Resources Final'!A:C,3,FALSE))</f>
        <v>Y</v>
      </c>
      <c r="L6994" s="3" t="str">
        <f>IF(VLOOKUP(D6994,'Resources Final'!A:D,4,FALSE)=0,"",VLOOKUP(D6994,'Resources Final'!A:D,4,FALSE))</f>
        <v/>
      </c>
      <c r="M6994" s="3" t="str">
        <f>IF(VLOOKUP(D6994,'Resources Final'!A:E,5,FALSE)=0,"",VLOOKUP(D6994,'Resources Final'!A:E,5,FALSE))</f>
        <v/>
      </c>
      <c r="N6994" s="7" t="str">
        <f>IF(VLOOKUP(D6994,'Resources Final'!A:F,6,FALSE)=0,"",VLOOKUP(D6994,'Resources Final'!A:F,6,FALSE))</f>
        <v/>
      </c>
      <c r="O6994" s="3" t="str">
        <f>IF(VLOOKUP(D6994,'Resources Final'!A:G,7,FALSE)=0,"",VLOOKUP(D6994,'Resources Final'!A:G,7,FALSE))</f>
        <v/>
      </c>
    </row>
    <row r="6995" spans="1:15" x14ac:dyDescent="0.2">
      <c r="A6995" s="11">
        <v>990</v>
      </c>
      <c r="B6995" s="11" t="str">
        <f t="shared" si="124"/>
        <v>Fred C. and Mary R. Koch Foundation_Koopman, Jaclyn20051500</v>
      </c>
      <c r="C6995" s="11" t="s">
        <v>4161</v>
      </c>
      <c r="D6995" s="11" t="s">
        <v>2027</v>
      </c>
      <c r="E6995" s="11" t="s">
        <v>2027</v>
      </c>
      <c r="F6995" s="4">
        <v>1500</v>
      </c>
      <c r="G6995" s="3">
        <v>2005</v>
      </c>
      <c r="H6995" s="3" t="s">
        <v>21</v>
      </c>
      <c r="I6995" s="12" t="s">
        <v>4162</v>
      </c>
      <c r="J6995" s="3">
        <v>126</v>
      </c>
      <c r="K6995" s="3" t="str">
        <f>IF(VLOOKUP(D6995,'Resources Final'!A:C,3,FALSE)=0,"",VLOOKUP(D6995,'Resources Final'!A:C,3,FALSE))</f>
        <v>Y</v>
      </c>
      <c r="L6995" s="3" t="str">
        <f>IF(VLOOKUP(D6995,'Resources Final'!A:D,4,FALSE)=0,"",VLOOKUP(D6995,'Resources Final'!A:D,4,FALSE))</f>
        <v/>
      </c>
      <c r="M6995" s="3" t="str">
        <f>IF(VLOOKUP(D6995,'Resources Final'!A:E,5,FALSE)=0,"",VLOOKUP(D6995,'Resources Final'!A:E,5,FALSE))</f>
        <v/>
      </c>
      <c r="N6995" s="7" t="str">
        <f>IF(VLOOKUP(D6995,'Resources Final'!A:F,6,FALSE)=0,"",VLOOKUP(D6995,'Resources Final'!A:F,6,FALSE))</f>
        <v/>
      </c>
      <c r="O6995" s="3" t="str">
        <f>IF(VLOOKUP(D6995,'Resources Final'!A:G,7,FALSE)=0,"",VLOOKUP(D6995,'Resources Final'!A:G,7,FALSE))</f>
        <v/>
      </c>
    </row>
    <row r="6996" spans="1:15" x14ac:dyDescent="0.2">
      <c r="A6996" s="11">
        <v>990</v>
      </c>
      <c r="B6996" s="11" t="str">
        <f t="shared" si="124"/>
        <v>Fred C. and Mary R. Koch Foundation_Kopf, Kara20051500</v>
      </c>
      <c r="C6996" s="11" t="s">
        <v>4161</v>
      </c>
      <c r="D6996" s="11" t="s">
        <v>2029</v>
      </c>
      <c r="E6996" s="11" t="s">
        <v>2029</v>
      </c>
      <c r="F6996" s="4">
        <v>1500</v>
      </c>
      <c r="G6996" s="3">
        <v>2005</v>
      </c>
      <c r="H6996" s="3" t="s">
        <v>21</v>
      </c>
      <c r="I6996" s="12" t="s">
        <v>4162</v>
      </c>
      <c r="J6996" s="3">
        <v>127</v>
      </c>
      <c r="K6996" s="3" t="str">
        <f>IF(VLOOKUP(D6996,'Resources Final'!A:C,3,FALSE)=0,"",VLOOKUP(D6996,'Resources Final'!A:C,3,FALSE))</f>
        <v>Y</v>
      </c>
      <c r="L6996" s="3" t="str">
        <f>IF(VLOOKUP(D6996,'Resources Final'!A:D,4,FALSE)=0,"",VLOOKUP(D6996,'Resources Final'!A:D,4,FALSE))</f>
        <v/>
      </c>
      <c r="M6996" s="3" t="str">
        <f>IF(VLOOKUP(D6996,'Resources Final'!A:E,5,FALSE)=0,"",VLOOKUP(D6996,'Resources Final'!A:E,5,FALSE))</f>
        <v/>
      </c>
      <c r="N6996" s="7" t="str">
        <f>IF(VLOOKUP(D6996,'Resources Final'!A:F,6,FALSE)=0,"",VLOOKUP(D6996,'Resources Final'!A:F,6,FALSE))</f>
        <v/>
      </c>
      <c r="O6996" s="3" t="str">
        <f>IF(VLOOKUP(D6996,'Resources Final'!A:G,7,FALSE)=0,"",VLOOKUP(D6996,'Resources Final'!A:G,7,FALSE))</f>
        <v/>
      </c>
    </row>
    <row r="6997" spans="1:15" x14ac:dyDescent="0.2">
      <c r="A6997" s="11">
        <v>990</v>
      </c>
      <c r="B6997" s="11" t="str">
        <f t="shared" si="124"/>
        <v>Fred C. and Mary R. Koch Foundation_Koterwas, Jennifer20051500</v>
      </c>
      <c r="C6997" s="11" t="s">
        <v>4161</v>
      </c>
      <c r="D6997" s="11" t="s">
        <v>2034</v>
      </c>
      <c r="E6997" s="11" t="s">
        <v>2034</v>
      </c>
      <c r="F6997" s="4">
        <v>1500</v>
      </c>
      <c r="G6997" s="3">
        <v>2005</v>
      </c>
      <c r="H6997" s="3" t="s">
        <v>21</v>
      </c>
      <c r="I6997" s="12" t="s">
        <v>4162</v>
      </c>
      <c r="J6997" s="3">
        <v>128</v>
      </c>
      <c r="K6997" s="3" t="str">
        <f>IF(VLOOKUP(D6997,'Resources Final'!A:C,3,FALSE)=0,"",VLOOKUP(D6997,'Resources Final'!A:C,3,FALSE))</f>
        <v>Y</v>
      </c>
      <c r="L6997" s="3" t="str">
        <f>IF(VLOOKUP(D6997,'Resources Final'!A:D,4,FALSE)=0,"",VLOOKUP(D6997,'Resources Final'!A:D,4,FALSE))</f>
        <v/>
      </c>
      <c r="M6997" s="3" t="str">
        <f>IF(VLOOKUP(D6997,'Resources Final'!A:E,5,FALSE)=0,"",VLOOKUP(D6997,'Resources Final'!A:E,5,FALSE))</f>
        <v/>
      </c>
      <c r="N6997" s="7" t="str">
        <f>IF(VLOOKUP(D6997,'Resources Final'!A:F,6,FALSE)=0,"",VLOOKUP(D6997,'Resources Final'!A:F,6,FALSE))</f>
        <v/>
      </c>
      <c r="O6997" s="3" t="str">
        <f>IF(VLOOKUP(D6997,'Resources Final'!A:G,7,FALSE)=0,"",VLOOKUP(D6997,'Resources Final'!A:G,7,FALSE))</f>
        <v/>
      </c>
    </row>
    <row r="6998" spans="1:15" x14ac:dyDescent="0.2">
      <c r="A6998" s="11">
        <v>990</v>
      </c>
      <c r="B6998" s="11" t="str">
        <f t="shared" si="124"/>
        <v>Fred C. and Mary R. Koch Foundation_Kuipers, Mary20051500</v>
      </c>
      <c r="C6998" s="11" t="s">
        <v>4161</v>
      </c>
      <c r="D6998" s="11" t="s">
        <v>2050</v>
      </c>
      <c r="E6998" s="11" t="s">
        <v>2050</v>
      </c>
      <c r="F6998" s="4">
        <v>1500</v>
      </c>
      <c r="G6998" s="3">
        <v>2005</v>
      </c>
      <c r="H6998" s="3" t="s">
        <v>21</v>
      </c>
      <c r="I6998" s="12" t="s">
        <v>4162</v>
      </c>
      <c r="J6998" s="3">
        <v>129</v>
      </c>
      <c r="K6998" s="3" t="str">
        <f>IF(VLOOKUP(D6998,'Resources Final'!A:C,3,FALSE)=0,"",VLOOKUP(D6998,'Resources Final'!A:C,3,FALSE))</f>
        <v>Y</v>
      </c>
      <c r="L6998" s="3" t="str">
        <f>IF(VLOOKUP(D6998,'Resources Final'!A:D,4,FALSE)=0,"",VLOOKUP(D6998,'Resources Final'!A:D,4,FALSE))</f>
        <v/>
      </c>
      <c r="M6998" s="3" t="str">
        <f>IF(VLOOKUP(D6998,'Resources Final'!A:E,5,FALSE)=0,"",VLOOKUP(D6998,'Resources Final'!A:E,5,FALSE))</f>
        <v/>
      </c>
      <c r="N6998" s="7" t="str">
        <f>IF(VLOOKUP(D6998,'Resources Final'!A:F,6,FALSE)=0,"",VLOOKUP(D6998,'Resources Final'!A:F,6,FALSE))</f>
        <v/>
      </c>
      <c r="O6998" s="3" t="str">
        <f>IF(VLOOKUP(D6998,'Resources Final'!A:G,7,FALSE)=0,"",VLOOKUP(D6998,'Resources Final'!A:G,7,FALSE))</f>
        <v/>
      </c>
    </row>
    <row r="6999" spans="1:15" x14ac:dyDescent="0.2">
      <c r="A6999" s="11">
        <v>990</v>
      </c>
      <c r="B6999" s="11" t="str">
        <f t="shared" si="124"/>
        <v>Fred C. and Mary R. Koch Foundation_Kulkarni, Aneesh20051500</v>
      </c>
      <c r="C6999" s="11" t="s">
        <v>4161</v>
      </c>
      <c r="D6999" s="11" t="s">
        <v>2051</v>
      </c>
      <c r="E6999" s="11" t="s">
        <v>2051</v>
      </c>
      <c r="F6999" s="4">
        <v>1500</v>
      </c>
      <c r="G6999" s="3">
        <v>2005</v>
      </c>
      <c r="H6999" s="3" t="s">
        <v>21</v>
      </c>
      <c r="I6999" s="12" t="s">
        <v>4162</v>
      </c>
      <c r="J6999" s="3">
        <v>130</v>
      </c>
      <c r="K6999" s="3" t="str">
        <f>IF(VLOOKUP(D6999,'Resources Final'!A:C,3,FALSE)=0,"",VLOOKUP(D6999,'Resources Final'!A:C,3,FALSE))</f>
        <v>Y</v>
      </c>
      <c r="L6999" s="3" t="str">
        <f>IF(VLOOKUP(D6999,'Resources Final'!A:D,4,FALSE)=0,"",VLOOKUP(D6999,'Resources Final'!A:D,4,FALSE))</f>
        <v/>
      </c>
      <c r="M6999" s="3" t="str">
        <f>IF(VLOOKUP(D6999,'Resources Final'!A:E,5,FALSE)=0,"",VLOOKUP(D6999,'Resources Final'!A:E,5,FALSE))</f>
        <v/>
      </c>
      <c r="N6999" s="7" t="str">
        <f>IF(VLOOKUP(D6999,'Resources Final'!A:F,6,FALSE)=0,"",VLOOKUP(D6999,'Resources Final'!A:F,6,FALSE))</f>
        <v/>
      </c>
      <c r="O6999" s="3" t="str">
        <f>IF(VLOOKUP(D6999,'Resources Final'!A:G,7,FALSE)=0,"",VLOOKUP(D6999,'Resources Final'!A:G,7,FALSE))</f>
        <v/>
      </c>
    </row>
    <row r="7000" spans="1:15" x14ac:dyDescent="0.2">
      <c r="A7000" s="11">
        <v>990</v>
      </c>
      <c r="B7000" s="11" t="str">
        <f t="shared" si="124"/>
        <v>Fred C. and Mary R. Koch Foundation_LaBonte', Emily20051500</v>
      </c>
      <c r="C7000" s="11" t="s">
        <v>4161</v>
      </c>
      <c r="D7000" s="11" t="s">
        <v>2075</v>
      </c>
      <c r="E7000" s="11" t="s">
        <v>2075</v>
      </c>
      <c r="F7000" s="4">
        <v>1500</v>
      </c>
      <c r="G7000" s="3">
        <v>2005</v>
      </c>
      <c r="H7000" s="3" t="s">
        <v>21</v>
      </c>
      <c r="I7000" s="12" t="s">
        <v>4162</v>
      </c>
      <c r="J7000" s="3">
        <v>131</v>
      </c>
      <c r="K7000" s="3" t="str">
        <f>IF(VLOOKUP(D7000,'Resources Final'!A:C,3,FALSE)=0,"",VLOOKUP(D7000,'Resources Final'!A:C,3,FALSE))</f>
        <v>Y</v>
      </c>
      <c r="L7000" s="3" t="str">
        <f>IF(VLOOKUP(D7000,'Resources Final'!A:D,4,FALSE)=0,"",VLOOKUP(D7000,'Resources Final'!A:D,4,FALSE))</f>
        <v/>
      </c>
      <c r="M7000" s="3" t="str">
        <f>IF(VLOOKUP(D7000,'Resources Final'!A:E,5,FALSE)=0,"",VLOOKUP(D7000,'Resources Final'!A:E,5,FALSE))</f>
        <v/>
      </c>
      <c r="N7000" s="7" t="str">
        <f>IF(VLOOKUP(D7000,'Resources Final'!A:F,6,FALSE)=0,"",VLOOKUP(D7000,'Resources Final'!A:F,6,FALSE))</f>
        <v/>
      </c>
      <c r="O7000" s="3" t="str">
        <f>IF(VLOOKUP(D7000,'Resources Final'!A:G,7,FALSE)=0,"",VLOOKUP(D7000,'Resources Final'!A:G,7,FALSE))</f>
        <v/>
      </c>
    </row>
    <row r="7001" spans="1:15" x14ac:dyDescent="0.2">
      <c r="A7001" s="11">
        <v>990</v>
      </c>
      <c r="B7001" s="11" t="str">
        <f t="shared" si="124"/>
        <v>Fred C. and Mary R. Koch Foundation_Lang, Kelly20051500</v>
      </c>
      <c r="C7001" s="11" t="s">
        <v>4161</v>
      </c>
      <c r="D7001" s="11" t="s">
        <v>2100</v>
      </c>
      <c r="E7001" s="11" t="s">
        <v>2100</v>
      </c>
      <c r="F7001" s="4">
        <v>1500</v>
      </c>
      <c r="G7001" s="3">
        <v>2005</v>
      </c>
      <c r="H7001" s="3" t="s">
        <v>21</v>
      </c>
      <c r="I7001" s="12" t="s">
        <v>4162</v>
      </c>
      <c r="J7001" s="3">
        <v>132</v>
      </c>
      <c r="K7001" s="3" t="str">
        <f>IF(VLOOKUP(D7001,'Resources Final'!A:C,3,FALSE)=0,"",VLOOKUP(D7001,'Resources Final'!A:C,3,FALSE))</f>
        <v>Y</v>
      </c>
      <c r="L7001" s="3" t="str">
        <f>IF(VLOOKUP(D7001,'Resources Final'!A:D,4,FALSE)=0,"",VLOOKUP(D7001,'Resources Final'!A:D,4,FALSE))</f>
        <v/>
      </c>
      <c r="M7001" s="3" t="str">
        <f>IF(VLOOKUP(D7001,'Resources Final'!A:E,5,FALSE)=0,"",VLOOKUP(D7001,'Resources Final'!A:E,5,FALSE))</f>
        <v/>
      </c>
      <c r="N7001" s="7" t="str">
        <f>IF(VLOOKUP(D7001,'Resources Final'!A:F,6,FALSE)=0,"",VLOOKUP(D7001,'Resources Final'!A:F,6,FALSE))</f>
        <v/>
      </c>
      <c r="O7001" s="3" t="str">
        <f>IF(VLOOKUP(D7001,'Resources Final'!A:G,7,FALSE)=0,"",VLOOKUP(D7001,'Resources Final'!A:G,7,FALSE))</f>
        <v/>
      </c>
    </row>
    <row r="7002" spans="1:15" x14ac:dyDescent="0.2">
      <c r="A7002" s="11">
        <v>990</v>
      </c>
      <c r="B7002" s="11" t="str">
        <f t="shared" si="124"/>
        <v>Fred C. and Mary R. Koch Foundation_LaRue, Eric20051500</v>
      </c>
      <c r="C7002" s="11" t="s">
        <v>4161</v>
      </c>
      <c r="D7002" s="11" t="s">
        <v>2105</v>
      </c>
      <c r="E7002" s="11" t="s">
        <v>2105</v>
      </c>
      <c r="F7002" s="4">
        <v>1500</v>
      </c>
      <c r="G7002" s="3">
        <v>2005</v>
      </c>
      <c r="H7002" s="3" t="s">
        <v>21</v>
      </c>
      <c r="I7002" s="12" t="s">
        <v>4162</v>
      </c>
      <c r="J7002" s="3">
        <v>133</v>
      </c>
      <c r="K7002" s="3" t="str">
        <f>IF(VLOOKUP(D7002,'Resources Final'!A:C,3,FALSE)=0,"",VLOOKUP(D7002,'Resources Final'!A:C,3,FALSE))</f>
        <v>Y</v>
      </c>
      <c r="L7002" s="3" t="str">
        <f>IF(VLOOKUP(D7002,'Resources Final'!A:D,4,FALSE)=0,"",VLOOKUP(D7002,'Resources Final'!A:D,4,FALSE))</f>
        <v/>
      </c>
      <c r="M7002" s="3" t="str">
        <f>IF(VLOOKUP(D7002,'Resources Final'!A:E,5,FALSE)=0,"",VLOOKUP(D7002,'Resources Final'!A:E,5,FALSE))</f>
        <v/>
      </c>
      <c r="N7002" s="7" t="str">
        <f>IF(VLOOKUP(D7002,'Resources Final'!A:F,6,FALSE)=0,"",VLOOKUP(D7002,'Resources Final'!A:F,6,FALSE))</f>
        <v/>
      </c>
      <c r="O7002" s="3" t="str">
        <f>IF(VLOOKUP(D7002,'Resources Final'!A:G,7,FALSE)=0,"",VLOOKUP(D7002,'Resources Final'!A:G,7,FALSE))</f>
        <v/>
      </c>
    </row>
    <row r="7003" spans="1:15" x14ac:dyDescent="0.2">
      <c r="A7003" s="11">
        <v>990</v>
      </c>
      <c r="B7003" s="11" t="str">
        <f t="shared" si="124"/>
        <v>Fred C. and Mary R. Koch Foundation_Learned, Erin20051500</v>
      </c>
      <c r="C7003" s="11" t="s">
        <v>4161</v>
      </c>
      <c r="D7003" s="11" t="s">
        <v>2124</v>
      </c>
      <c r="E7003" s="11" t="s">
        <v>2124</v>
      </c>
      <c r="F7003" s="4">
        <v>1500</v>
      </c>
      <c r="G7003" s="3">
        <v>2005</v>
      </c>
      <c r="H7003" s="3" t="s">
        <v>21</v>
      </c>
      <c r="I7003" s="12" t="s">
        <v>4162</v>
      </c>
      <c r="J7003" s="3">
        <v>134</v>
      </c>
      <c r="K7003" s="3" t="str">
        <f>IF(VLOOKUP(D7003,'Resources Final'!A:C,3,FALSE)=0,"",VLOOKUP(D7003,'Resources Final'!A:C,3,FALSE))</f>
        <v>Y</v>
      </c>
      <c r="L7003" s="3" t="str">
        <f>IF(VLOOKUP(D7003,'Resources Final'!A:D,4,FALSE)=0,"",VLOOKUP(D7003,'Resources Final'!A:D,4,FALSE))</f>
        <v/>
      </c>
      <c r="M7003" s="3" t="str">
        <f>IF(VLOOKUP(D7003,'Resources Final'!A:E,5,FALSE)=0,"",VLOOKUP(D7003,'Resources Final'!A:E,5,FALSE))</f>
        <v/>
      </c>
      <c r="N7003" s="7" t="str">
        <f>IF(VLOOKUP(D7003,'Resources Final'!A:F,6,FALSE)=0,"",VLOOKUP(D7003,'Resources Final'!A:F,6,FALSE))</f>
        <v/>
      </c>
      <c r="O7003" s="3" t="str">
        <f>IF(VLOOKUP(D7003,'Resources Final'!A:G,7,FALSE)=0,"",VLOOKUP(D7003,'Resources Final'!A:G,7,FALSE))</f>
        <v/>
      </c>
    </row>
    <row r="7004" spans="1:15" x14ac:dyDescent="0.2">
      <c r="A7004" s="11">
        <v>990</v>
      </c>
      <c r="B7004" s="11" t="str">
        <f t="shared" si="124"/>
        <v>Fred C. and Mary R. Koch Foundation_Lee, Sydney20051500</v>
      </c>
      <c r="C7004" s="11" t="s">
        <v>4161</v>
      </c>
      <c r="D7004" s="11" t="s">
        <v>2134</v>
      </c>
      <c r="E7004" s="11" t="s">
        <v>2134</v>
      </c>
      <c r="F7004" s="4">
        <v>1500</v>
      </c>
      <c r="G7004" s="3">
        <v>2005</v>
      </c>
      <c r="H7004" s="3" t="s">
        <v>21</v>
      </c>
      <c r="I7004" s="12" t="s">
        <v>4162</v>
      </c>
      <c r="J7004" s="3">
        <v>135</v>
      </c>
      <c r="K7004" s="3" t="str">
        <f>IF(VLOOKUP(D7004,'Resources Final'!A:C,3,FALSE)=0,"",VLOOKUP(D7004,'Resources Final'!A:C,3,FALSE))</f>
        <v>Y</v>
      </c>
      <c r="L7004" s="3" t="str">
        <f>IF(VLOOKUP(D7004,'Resources Final'!A:D,4,FALSE)=0,"",VLOOKUP(D7004,'Resources Final'!A:D,4,FALSE))</f>
        <v/>
      </c>
      <c r="M7004" s="3" t="str">
        <f>IF(VLOOKUP(D7004,'Resources Final'!A:E,5,FALSE)=0,"",VLOOKUP(D7004,'Resources Final'!A:E,5,FALSE))</f>
        <v/>
      </c>
      <c r="N7004" s="7" t="str">
        <f>IF(VLOOKUP(D7004,'Resources Final'!A:F,6,FALSE)=0,"",VLOOKUP(D7004,'Resources Final'!A:F,6,FALSE))</f>
        <v/>
      </c>
      <c r="O7004" s="3" t="str">
        <f>IF(VLOOKUP(D7004,'Resources Final'!A:G,7,FALSE)=0,"",VLOOKUP(D7004,'Resources Final'!A:G,7,FALSE))</f>
        <v/>
      </c>
    </row>
    <row r="7005" spans="1:15" x14ac:dyDescent="0.2">
      <c r="A7005" s="11">
        <v>990</v>
      </c>
      <c r="B7005" s="11" t="str">
        <f t="shared" si="124"/>
        <v>Fred C. and Mary R. Koch Foundation_Levere, Kimberly20051500</v>
      </c>
      <c r="C7005" s="11" t="s">
        <v>4161</v>
      </c>
      <c r="D7005" s="11" t="s">
        <v>2146</v>
      </c>
      <c r="E7005" s="11" t="s">
        <v>2146</v>
      </c>
      <c r="F7005" s="4">
        <v>1500</v>
      </c>
      <c r="G7005" s="3">
        <v>2005</v>
      </c>
      <c r="H7005" s="3" t="s">
        <v>21</v>
      </c>
      <c r="I7005" s="12" t="s">
        <v>4162</v>
      </c>
      <c r="J7005" s="3">
        <v>136</v>
      </c>
      <c r="K7005" s="3" t="str">
        <f>IF(VLOOKUP(D7005,'Resources Final'!A:C,3,FALSE)=0,"",VLOOKUP(D7005,'Resources Final'!A:C,3,FALSE))</f>
        <v>Y</v>
      </c>
      <c r="L7005" s="3" t="str">
        <f>IF(VLOOKUP(D7005,'Resources Final'!A:D,4,FALSE)=0,"",VLOOKUP(D7005,'Resources Final'!A:D,4,FALSE))</f>
        <v/>
      </c>
      <c r="M7005" s="3" t="str">
        <f>IF(VLOOKUP(D7005,'Resources Final'!A:E,5,FALSE)=0,"",VLOOKUP(D7005,'Resources Final'!A:E,5,FALSE))</f>
        <v/>
      </c>
      <c r="N7005" s="7" t="str">
        <f>IF(VLOOKUP(D7005,'Resources Final'!A:F,6,FALSE)=0,"",VLOOKUP(D7005,'Resources Final'!A:F,6,FALSE))</f>
        <v/>
      </c>
      <c r="O7005" s="3" t="str">
        <f>IF(VLOOKUP(D7005,'Resources Final'!A:G,7,FALSE)=0,"",VLOOKUP(D7005,'Resources Final'!A:G,7,FALSE))</f>
        <v/>
      </c>
    </row>
    <row r="7006" spans="1:15" x14ac:dyDescent="0.2">
      <c r="A7006" s="11">
        <v>990</v>
      </c>
      <c r="B7006" s="11" t="str">
        <f t="shared" si="124"/>
        <v>Fred C. and Mary R. Koch Foundation_Lien, Yuting20051500</v>
      </c>
      <c r="C7006" s="11" t="s">
        <v>4161</v>
      </c>
      <c r="D7006" s="11" t="s">
        <v>2169</v>
      </c>
      <c r="E7006" s="11" t="s">
        <v>2169</v>
      </c>
      <c r="F7006" s="4">
        <v>1500</v>
      </c>
      <c r="G7006" s="3">
        <v>2005</v>
      </c>
      <c r="H7006" s="3" t="s">
        <v>21</v>
      </c>
      <c r="I7006" s="12" t="s">
        <v>4162</v>
      </c>
      <c r="J7006" s="3">
        <v>137</v>
      </c>
      <c r="K7006" s="3" t="str">
        <f>IF(VLOOKUP(D7006,'Resources Final'!A:C,3,FALSE)=0,"",VLOOKUP(D7006,'Resources Final'!A:C,3,FALSE))</f>
        <v>Y</v>
      </c>
      <c r="L7006" s="3" t="str">
        <f>IF(VLOOKUP(D7006,'Resources Final'!A:D,4,FALSE)=0,"",VLOOKUP(D7006,'Resources Final'!A:D,4,FALSE))</f>
        <v/>
      </c>
      <c r="M7006" s="3" t="str">
        <f>IF(VLOOKUP(D7006,'Resources Final'!A:E,5,FALSE)=0,"",VLOOKUP(D7006,'Resources Final'!A:E,5,FALSE))</f>
        <v/>
      </c>
      <c r="N7006" s="7" t="str">
        <f>IF(VLOOKUP(D7006,'Resources Final'!A:F,6,FALSE)=0,"",VLOOKUP(D7006,'Resources Final'!A:F,6,FALSE))</f>
        <v/>
      </c>
      <c r="O7006" s="3" t="str">
        <f>IF(VLOOKUP(D7006,'Resources Final'!A:G,7,FALSE)=0,"",VLOOKUP(D7006,'Resources Final'!A:G,7,FALSE))</f>
        <v/>
      </c>
    </row>
    <row r="7007" spans="1:15" x14ac:dyDescent="0.2">
      <c r="A7007" s="11">
        <v>990</v>
      </c>
      <c r="B7007" s="11" t="str">
        <f t="shared" si="124"/>
        <v>Fred C. and Mary R. Koch Foundation_Longoria, Aissa20051500</v>
      </c>
      <c r="C7007" s="11" t="s">
        <v>4161</v>
      </c>
      <c r="D7007" s="11" t="s">
        <v>2199</v>
      </c>
      <c r="E7007" s="11" t="s">
        <v>2199</v>
      </c>
      <c r="F7007" s="4">
        <v>1500</v>
      </c>
      <c r="G7007" s="3">
        <v>2005</v>
      </c>
      <c r="H7007" s="3" t="s">
        <v>21</v>
      </c>
      <c r="I7007" s="12" t="s">
        <v>4162</v>
      </c>
      <c r="J7007" s="3">
        <v>138</v>
      </c>
      <c r="K7007" s="3" t="str">
        <f>IF(VLOOKUP(D7007,'Resources Final'!A:C,3,FALSE)=0,"",VLOOKUP(D7007,'Resources Final'!A:C,3,FALSE))</f>
        <v>Y</v>
      </c>
      <c r="L7007" s="3" t="str">
        <f>IF(VLOOKUP(D7007,'Resources Final'!A:D,4,FALSE)=0,"",VLOOKUP(D7007,'Resources Final'!A:D,4,FALSE))</f>
        <v/>
      </c>
      <c r="M7007" s="3" t="str">
        <f>IF(VLOOKUP(D7007,'Resources Final'!A:E,5,FALSE)=0,"",VLOOKUP(D7007,'Resources Final'!A:E,5,FALSE))</f>
        <v/>
      </c>
      <c r="N7007" s="7" t="str">
        <f>IF(VLOOKUP(D7007,'Resources Final'!A:F,6,FALSE)=0,"",VLOOKUP(D7007,'Resources Final'!A:F,6,FALSE))</f>
        <v/>
      </c>
      <c r="O7007" s="3" t="str">
        <f>IF(VLOOKUP(D7007,'Resources Final'!A:G,7,FALSE)=0,"",VLOOKUP(D7007,'Resources Final'!A:G,7,FALSE))</f>
        <v/>
      </c>
    </row>
    <row r="7008" spans="1:15" x14ac:dyDescent="0.2">
      <c r="A7008" s="11">
        <v>990</v>
      </c>
      <c r="B7008" s="11" t="str">
        <f t="shared" si="124"/>
        <v>Fred C. and Mary R. Koch Foundation_Loredo, Christina20051500</v>
      </c>
      <c r="C7008" s="11" t="s">
        <v>4161</v>
      </c>
      <c r="D7008" s="11" t="s">
        <v>2208</v>
      </c>
      <c r="E7008" s="11" t="s">
        <v>2208</v>
      </c>
      <c r="F7008" s="4">
        <v>1500</v>
      </c>
      <c r="G7008" s="3">
        <v>2005</v>
      </c>
      <c r="H7008" s="3" t="s">
        <v>21</v>
      </c>
      <c r="I7008" s="12" t="s">
        <v>4162</v>
      </c>
      <c r="J7008" s="3">
        <v>139</v>
      </c>
      <c r="K7008" s="3" t="str">
        <f>IF(VLOOKUP(D7008,'Resources Final'!A:C,3,FALSE)=0,"",VLOOKUP(D7008,'Resources Final'!A:C,3,FALSE))</f>
        <v>Y</v>
      </c>
      <c r="L7008" s="3" t="str">
        <f>IF(VLOOKUP(D7008,'Resources Final'!A:D,4,FALSE)=0,"",VLOOKUP(D7008,'Resources Final'!A:D,4,FALSE))</f>
        <v/>
      </c>
      <c r="M7008" s="3" t="str">
        <f>IF(VLOOKUP(D7008,'Resources Final'!A:E,5,FALSE)=0,"",VLOOKUP(D7008,'Resources Final'!A:E,5,FALSE))</f>
        <v/>
      </c>
      <c r="N7008" s="7" t="str">
        <f>IF(VLOOKUP(D7008,'Resources Final'!A:F,6,FALSE)=0,"",VLOOKUP(D7008,'Resources Final'!A:F,6,FALSE))</f>
        <v/>
      </c>
      <c r="O7008" s="3" t="str">
        <f>IF(VLOOKUP(D7008,'Resources Final'!A:G,7,FALSE)=0,"",VLOOKUP(D7008,'Resources Final'!A:G,7,FALSE))</f>
        <v/>
      </c>
    </row>
    <row r="7009" spans="1:15" x14ac:dyDescent="0.2">
      <c r="A7009" s="11">
        <v>990</v>
      </c>
      <c r="B7009" s="11" t="str">
        <f t="shared" si="124"/>
        <v>Fred C. and Mary R. Koch Foundation_Mahoney, Daniel20051500</v>
      </c>
      <c r="C7009" s="11" t="s">
        <v>4161</v>
      </c>
      <c r="D7009" s="11" t="s">
        <v>2292</v>
      </c>
      <c r="E7009" s="11" t="s">
        <v>2292</v>
      </c>
      <c r="F7009" s="4">
        <v>1500</v>
      </c>
      <c r="G7009" s="3">
        <v>2005</v>
      </c>
      <c r="H7009" s="3" t="s">
        <v>21</v>
      </c>
      <c r="I7009" s="12" t="s">
        <v>4162</v>
      </c>
      <c r="J7009" s="3">
        <v>140</v>
      </c>
      <c r="K7009" s="3" t="str">
        <f>IF(VLOOKUP(D7009,'Resources Final'!A:C,3,FALSE)=0,"",VLOOKUP(D7009,'Resources Final'!A:C,3,FALSE))</f>
        <v>Y</v>
      </c>
      <c r="L7009" s="3" t="str">
        <f>IF(VLOOKUP(D7009,'Resources Final'!A:D,4,FALSE)=0,"",VLOOKUP(D7009,'Resources Final'!A:D,4,FALSE))</f>
        <v/>
      </c>
      <c r="M7009" s="3" t="str">
        <f>IF(VLOOKUP(D7009,'Resources Final'!A:E,5,FALSE)=0,"",VLOOKUP(D7009,'Resources Final'!A:E,5,FALSE))</f>
        <v/>
      </c>
      <c r="N7009" s="7" t="str">
        <f>IF(VLOOKUP(D7009,'Resources Final'!A:F,6,FALSE)=0,"",VLOOKUP(D7009,'Resources Final'!A:F,6,FALSE))</f>
        <v/>
      </c>
      <c r="O7009" s="3" t="str">
        <f>IF(VLOOKUP(D7009,'Resources Final'!A:G,7,FALSE)=0,"",VLOOKUP(D7009,'Resources Final'!A:G,7,FALSE))</f>
        <v/>
      </c>
    </row>
    <row r="7010" spans="1:15" x14ac:dyDescent="0.2">
      <c r="A7010" s="11">
        <v>990</v>
      </c>
      <c r="B7010" s="11" t="str">
        <f t="shared" si="124"/>
        <v>Fred C. and Mary R. Koch Foundation_Mahoney, Michael20051500</v>
      </c>
      <c r="C7010" s="11" t="s">
        <v>4161</v>
      </c>
      <c r="D7010" s="11" t="s">
        <v>2293</v>
      </c>
      <c r="E7010" s="11" t="s">
        <v>2293</v>
      </c>
      <c r="F7010" s="4">
        <v>1500</v>
      </c>
      <c r="G7010" s="3">
        <v>2005</v>
      </c>
      <c r="H7010" s="3" t="s">
        <v>21</v>
      </c>
      <c r="I7010" s="12" t="s">
        <v>4162</v>
      </c>
      <c r="J7010" s="3">
        <v>141</v>
      </c>
      <c r="K7010" s="3" t="str">
        <f>IF(VLOOKUP(D7010,'Resources Final'!A:C,3,FALSE)=0,"",VLOOKUP(D7010,'Resources Final'!A:C,3,FALSE))</f>
        <v>Y</v>
      </c>
      <c r="L7010" s="3" t="str">
        <f>IF(VLOOKUP(D7010,'Resources Final'!A:D,4,FALSE)=0,"",VLOOKUP(D7010,'Resources Final'!A:D,4,FALSE))</f>
        <v/>
      </c>
      <c r="M7010" s="3" t="str">
        <f>IF(VLOOKUP(D7010,'Resources Final'!A:E,5,FALSE)=0,"",VLOOKUP(D7010,'Resources Final'!A:E,5,FALSE))</f>
        <v/>
      </c>
      <c r="N7010" s="7" t="str">
        <f>IF(VLOOKUP(D7010,'Resources Final'!A:F,6,FALSE)=0,"",VLOOKUP(D7010,'Resources Final'!A:F,6,FALSE))</f>
        <v/>
      </c>
      <c r="O7010" s="3" t="str">
        <f>IF(VLOOKUP(D7010,'Resources Final'!A:G,7,FALSE)=0,"",VLOOKUP(D7010,'Resources Final'!A:G,7,FALSE))</f>
        <v/>
      </c>
    </row>
    <row r="7011" spans="1:15" x14ac:dyDescent="0.2">
      <c r="A7011" s="11">
        <v>990</v>
      </c>
      <c r="B7011" s="11" t="str">
        <f t="shared" si="124"/>
        <v>Fred C. and Mary R. Koch Foundation_Mason, Cade20051500</v>
      </c>
      <c r="C7011" s="11" t="s">
        <v>4161</v>
      </c>
      <c r="D7011" s="11" t="s">
        <v>2346</v>
      </c>
      <c r="E7011" s="11" t="s">
        <v>2346</v>
      </c>
      <c r="F7011" s="4">
        <v>1500</v>
      </c>
      <c r="G7011" s="3">
        <v>2005</v>
      </c>
      <c r="H7011" s="3" t="s">
        <v>21</v>
      </c>
      <c r="I7011" s="12" t="s">
        <v>4162</v>
      </c>
      <c r="J7011" s="3">
        <v>142</v>
      </c>
      <c r="K7011" s="3" t="str">
        <f>IF(VLOOKUP(D7011,'Resources Final'!A:C,3,FALSE)=0,"",VLOOKUP(D7011,'Resources Final'!A:C,3,FALSE))</f>
        <v>Y</v>
      </c>
      <c r="L7011" s="3" t="str">
        <f>IF(VLOOKUP(D7011,'Resources Final'!A:D,4,FALSE)=0,"",VLOOKUP(D7011,'Resources Final'!A:D,4,FALSE))</f>
        <v/>
      </c>
      <c r="M7011" s="3" t="str">
        <f>IF(VLOOKUP(D7011,'Resources Final'!A:E,5,FALSE)=0,"",VLOOKUP(D7011,'Resources Final'!A:E,5,FALSE))</f>
        <v/>
      </c>
      <c r="N7011" s="7" t="str">
        <f>IF(VLOOKUP(D7011,'Resources Final'!A:F,6,FALSE)=0,"",VLOOKUP(D7011,'Resources Final'!A:F,6,FALSE))</f>
        <v/>
      </c>
      <c r="O7011" s="3" t="str">
        <f>IF(VLOOKUP(D7011,'Resources Final'!A:G,7,FALSE)=0,"",VLOOKUP(D7011,'Resources Final'!A:G,7,FALSE))</f>
        <v/>
      </c>
    </row>
    <row r="7012" spans="1:15" x14ac:dyDescent="0.2">
      <c r="A7012" s="11">
        <v>990</v>
      </c>
      <c r="B7012" s="11" t="str">
        <f t="shared" si="124"/>
        <v>Fred C. and Mary R. Koch Foundation_McCauley, Sarah20051500</v>
      </c>
      <c r="C7012" s="11" t="s">
        <v>4161</v>
      </c>
      <c r="D7012" s="11" t="s">
        <v>2369</v>
      </c>
      <c r="E7012" s="11" t="s">
        <v>2369</v>
      </c>
      <c r="F7012" s="4">
        <v>1500</v>
      </c>
      <c r="G7012" s="3">
        <v>2005</v>
      </c>
      <c r="H7012" s="3" t="s">
        <v>21</v>
      </c>
      <c r="I7012" s="12" t="s">
        <v>4162</v>
      </c>
      <c r="J7012" s="3">
        <v>143</v>
      </c>
      <c r="K7012" s="3" t="str">
        <f>IF(VLOOKUP(D7012,'Resources Final'!A:C,3,FALSE)=0,"",VLOOKUP(D7012,'Resources Final'!A:C,3,FALSE))</f>
        <v>Y</v>
      </c>
      <c r="L7012" s="3" t="str">
        <f>IF(VLOOKUP(D7012,'Resources Final'!A:D,4,FALSE)=0,"",VLOOKUP(D7012,'Resources Final'!A:D,4,FALSE))</f>
        <v/>
      </c>
      <c r="M7012" s="3" t="str">
        <f>IF(VLOOKUP(D7012,'Resources Final'!A:E,5,FALSE)=0,"",VLOOKUP(D7012,'Resources Final'!A:E,5,FALSE))</f>
        <v/>
      </c>
      <c r="N7012" s="7" t="str">
        <f>IF(VLOOKUP(D7012,'Resources Final'!A:F,6,FALSE)=0,"",VLOOKUP(D7012,'Resources Final'!A:F,6,FALSE))</f>
        <v/>
      </c>
      <c r="O7012" s="3" t="str">
        <f>IF(VLOOKUP(D7012,'Resources Final'!A:G,7,FALSE)=0,"",VLOOKUP(D7012,'Resources Final'!A:G,7,FALSE))</f>
        <v/>
      </c>
    </row>
    <row r="7013" spans="1:15" x14ac:dyDescent="0.2">
      <c r="A7013" s="11">
        <v>990</v>
      </c>
      <c r="B7013" s="11" t="str">
        <f t="shared" si="124"/>
        <v>Fred C. and Mary R. Koch Foundation_McGreeny, Joe20051500</v>
      </c>
      <c r="C7013" s="11" t="s">
        <v>4161</v>
      </c>
      <c r="D7013" s="11" t="s">
        <v>2387</v>
      </c>
      <c r="E7013" s="11" t="s">
        <v>2387</v>
      </c>
      <c r="F7013" s="4">
        <v>1500</v>
      </c>
      <c r="G7013" s="3">
        <v>2005</v>
      </c>
      <c r="H7013" s="3" t="s">
        <v>21</v>
      </c>
      <c r="I7013" s="12" t="s">
        <v>4162</v>
      </c>
      <c r="J7013" s="3">
        <v>144</v>
      </c>
      <c r="K7013" s="3" t="str">
        <f>IF(VLOOKUP(D7013,'Resources Final'!A:C,3,FALSE)=0,"",VLOOKUP(D7013,'Resources Final'!A:C,3,FALSE))</f>
        <v>Y</v>
      </c>
      <c r="L7013" s="3" t="str">
        <f>IF(VLOOKUP(D7013,'Resources Final'!A:D,4,FALSE)=0,"",VLOOKUP(D7013,'Resources Final'!A:D,4,FALSE))</f>
        <v/>
      </c>
      <c r="M7013" s="3" t="str">
        <f>IF(VLOOKUP(D7013,'Resources Final'!A:E,5,FALSE)=0,"",VLOOKUP(D7013,'Resources Final'!A:E,5,FALSE))</f>
        <v/>
      </c>
      <c r="N7013" s="7" t="str">
        <f>IF(VLOOKUP(D7013,'Resources Final'!A:F,6,FALSE)=0,"",VLOOKUP(D7013,'Resources Final'!A:F,6,FALSE))</f>
        <v/>
      </c>
      <c r="O7013" s="3" t="str">
        <f>IF(VLOOKUP(D7013,'Resources Final'!A:G,7,FALSE)=0,"",VLOOKUP(D7013,'Resources Final'!A:G,7,FALSE))</f>
        <v/>
      </c>
    </row>
    <row r="7014" spans="1:15" x14ac:dyDescent="0.2">
      <c r="A7014" s="11">
        <v>990</v>
      </c>
      <c r="B7014" s="11" t="str">
        <f t="shared" si="124"/>
        <v>Fred C. and Mary R. Koch Foundation_McIntosh, Meghan20051500</v>
      </c>
      <c r="C7014" s="11" t="s">
        <v>4161</v>
      </c>
      <c r="D7014" s="11" t="s">
        <v>2396</v>
      </c>
      <c r="E7014" s="11" t="s">
        <v>2396</v>
      </c>
      <c r="F7014" s="4">
        <v>1500</v>
      </c>
      <c r="G7014" s="3">
        <v>2005</v>
      </c>
      <c r="H7014" s="3" t="s">
        <v>21</v>
      </c>
      <c r="I7014" s="12" t="s">
        <v>4162</v>
      </c>
      <c r="J7014" s="3">
        <v>145</v>
      </c>
      <c r="K7014" s="3" t="str">
        <f>IF(VLOOKUP(D7014,'Resources Final'!A:C,3,FALSE)=0,"",VLOOKUP(D7014,'Resources Final'!A:C,3,FALSE))</f>
        <v>Y</v>
      </c>
      <c r="L7014" s="3" t="str">
        <f>IF(VLOOKUP(D7014,'Resources Final'!A:D,4,FALSE)=0,"",VLOOKUP(D7014,'Resources Final'!A:D,4,FALSE))</f>
        <v/>
      </c>
      <c r="M7014" s="3" t="str">
        <f>IF(VLOOKUP(D7014,'Resources Final'!A:E,5,FALSE)=0,"",VLOOKUP(D7014,'Resources Final'!A:E,5,FALSE))</f>
        <v/>
      </c>
      <c r="N7014" s="7" t="str">
        <f>IF(VLOOKUP(D7014,'Resources Final'!A:F,6,FALSE)=0,"",VLOOKUP(D7014,'Resources Final'!A:F,6,FALSE))</f>
        <v/>
      </c>
      <c r="O7014" s="3" t="str">
        <f>IF(VLOOKUP(D7014,'Resources Final'!A:G,7,FALSE)=0,"",VLOOKUP(D7014,'Resources Final'!A:G,7,FALSE))</f>
        <v/>
      </c>
    </row>
    <row r="7015" spans="1:15" x14ac:dyDescent="0.2">
      <c r="A7015" s="11">
        <v>990</v>
      </c>
      <c r="B7015" s="11" t="str">
        <f t="shared" si="124"/>
        <v>Fred C. and Mary R. Koch Foundation_Meicke, Stephen20051500</v>
      </c>
      <c r="C7015" s="11" t="s">
        <v>4161</v>
      </c>
      <c r="D7015" s="11" t="s">
        <v>2415</v>
      </c>
      <c r="E7015" s="11" t="s">
        <v>2415</v>
      </c>
      <c r="F7015" s="4">
        <v>1500</v>
      </c>
      <c r="G7015" s="3">
        <v>2005</v>
      </c>
      <c r="H7015" s="3" t="s">
        <v>21</v>
      </c>
      <c r="I7015" s="12" t="s">
        <v>4162</v>
      </c>
      <c r="J7015" s="3">
        <v>146</v>
      </c>
      <c r="K7015" s="3" t="str">
        <f>IF(VLOOKUP(D7015,'Resources Final'!A:C,3,FALSE)=0,"",VLOOKUP(D7015,'Resources Final'!A:C,3,FALSE))</f>
        <v>Y</v>
      </c>
      <c r="L7015" s="3" t="str">
        <f>IF(VLOOKUP(D7015,'Resources Final'!A:D,4,FALSE)=0,"",VLOOKUP(D7015,'Resources Final'!A:D,4,FALSE))</f>
        <v/>
      </c>
      <c r="M7015" s="3" t="str">
        <f>IF(VLOOKUP(D7015,'Resources Final'!A:E,5,FALSE)=0,"",VLOOKUP(D7015,'Resources Final'!A:E,5,FALSE))</f>
        <v/>
      </c>
      <c r="N7015" s="7" t="str">
        <f>IF(VLOOKUP(D7015,'Resources Final'!A:F,6,FALSE)=0,"",VLOOKUP(D7015,'Resources Final'!A:F,6,FALSE))</f>
        <v/>
      </c>
      <c r="O7015" s="3" t="str">
        <f>IF(VLOOKUP(D7015,'Resources Final'!A:G,7,FALSE)=0,"",VLOOKUP(D7015,'Resources Final'!A:G,7,FALSE))</f>
        <v/>
      </c>
    </row>
    <row r="7016" spans="1:15" x14ac:dyDescent="0.2">
      <c r="A7016" s="11">
        <v>990</v>
      </c>
      <c r="B7016" s="11" t="str">
        <f t="shared" si="124"/>
        <v>Fred C. and Mary R. Koch Foundation_Michaud, Jessica20051500</v>
      </c>
      <c r="C7016" s="11" t="s">
        <v>4161</v>
      </c>
      <c r="D7016" s="11" t="s">
        <v>2448</v>
      </c>
      <c r="E7016" s="11" t="s">
        <v>2448</v>
      </c>
      <c r="F7016" s="4">
        <v>1500</v>
      </c>
      <c r="G7016" s="3">
        <v>2005</v>
      </c>
      <c r="H7016" s="3" t="s">
        <v>21</v>
      </c>
      <c r="I7016" s="12" t="s">
        <v>4162</v>
      </c>
      <c r="J7016" s="3">
        <v>147</v>
      </c>
      <c r="K7016" s="3" t="str">
        <f>IF(VLOOKUP(D7016,'Resources Final'!A:C,3,FALSE)=0,"",VLOOKUP(D7016,'Resources Final'!A:C,3,FALSE))</f>
        <v>Y</v>
      </c>
      <c r="L7016" s="3" t="str">
        <f>IF(VLOOKUP(D7016,'Resources Final'!A:D,4,FALSE)=0,"",VLOOKUP(D7016,'Resources Final'!A:D,4,FALSE))</f>
        <v/>
      </c>
      <c r="M7016" s="3" t="str">
        <f>IF(VLOOKUP(D7016,'Resources Final'!A:E,5,FALSE)=0,"",VLOOKUP(D7016,'Resources Final'!A:E,5,FALSE))</f>
        <v/>
      </c>
      <c r="N7016" s="7" t="str">
        <f>IF(VLOOKUP(D7016,'Resources Final'!A:F,6,FALSE)=0,"",VLOOKUP(D7016,'Resources Final'!A:F,6,FALSE))</f>
        <v/>
      </c>
      <c r="O7016" s="3" t="str">
        <f>IF(VLOOKUP(D7016,'Resources Final'!A:G,7,FALSE)=0,"",VLOOKUP(D7016,'Resources Final'!A:G,7,FALSE))</f>
        <v/>
      </c>
    </row>
    <row r="7017" spans="1:15" x14ac:dyDescent="0.2">
      <c r="A7017" s="11">
        <v>990</v>
      </c>
      <c r="B7017" s="11" t="str">
        <f t="shared" si="124"/>
        <v>Fred C. and Mary R. Koch Foundation_Mielke, Anna20051500</v>
      </c>
      <c r="C7017" s="11" t="s">
        <v>4161</v>
      </c>
      <c r="D7017" s="11" t="s">
        <v>2457</v>
      </c>
      <c r="E7017" s="11" t="s">
        <v>2457</v>
      </c>
      <c r="F7017" s="4">
        <v>1500</v>
      </c>
      <c r="G7017" s="3">
        <v>2005</v>
      </c>
      <c r="H7017" s="3" t="s">
        <v>21</v>
      </c>
      <c r="I7017" s="12" t="s">
        <v>4162</v>
      </c>
      <c r="J7017" s="3">
        <v>148</v>
      </c>
      <c r="K7017" s="3" t="str">
        <f>IF(VLOOKUP(D7017,'Resources Final'!A:C,3,FALSE)=0,"",VLOOKUP(D7017,'Resources Final'!A:C,3,FALSE))</f>
        <v>Y</v>
      </c>
      <c r="L7017" s="3" t="str">
        <f>IF(VLOOKUP(D7017,'Resources Final'!A:D,4,FALSE)=0,"",VLOOKUP(D7017,'Resources Final'!A:D,4,FALSE))</f>
        <v/>
      </c>
      <c r="M7017" s="3" t="str">
        <f>IF(VLOOKUP(D7017,'Resources Final'!A:E,5,FALSE)=0,"",VLOOKUP(D7017,'Resources Final'!A:E,5,FALSE))</f>
        <v/>
      </c>
      <c r="N7017" s="7" t="str">
        <f>IF(VLOOKUP(D7017,'Resources Final'!A:F,6,FALSE)=0,"",VLOOKUP(D7017,'Resources Final'!A:F,6,FALSE))</f>
        <v/>
      </c>
      <c r="O7017" s="3" t="str">
        <f>IF(VLOOKUP(D7017,'Resources Final'!A:G,7,FALSE)=0,"",VLOOKUP(D7017,'Resources Final'!A:G,7,FALSE))</f>
        <v/>
      </c>
    </row>
    <row r="7018" spans="1:15" x14ac:dyDescent="0.2">
      <c r="A7018" s="11">
        <v>990</v>
      </c>
      <c r="B7018" s="11" t="str">
        <f t="shared" si="124"/>
        <v>Fred C. and Mary R. Koch Foundation_Mielke, Heidi20051500</v>
      </c>
      <c r="C7018" s="11" t="s">
        <v>4161</v>
      </c>
      <c r="D7018" s="11" t="s">
        <v>2458</v>
      </c>
      <c r="E7018" s="11" t="s">
        <v>2458</v>
      </c>
      <c r="F7018" s="4">
        <v>1500</v>
      </c>
      <c r="G7018" s="3">
        <v>2005</v>
      </c>
      <c r="H7018" s="3" t="s">
        <v>21</v>
      </c>
      <c r="I7018" s="12" t="s">
        <v>4162</v>
      </c>
      <c r="J7018" s="3">
        <v>149</v>
      </c>
      <c r="K7018" s="3" t="str">
        <f>IF(VLOOKUP(D7018,'Resources Final'!A:C,3,FALSE)=0,"",VLOOKUP(D7018,'Resources Final'!A:C,3,FALSE))</f>
        <v>Y</v>
      </c>
      <c r="L7018" s="3" t="str">
        <f>IF(VLOOKUP(D7018,'Resources Final'!A:D,4,FALSE)=0,"",VLOOKUP(D7018,'Resources Final'!A:D,4,FALSE))</f>
        <v/>
      </c>
      <c r="M7018" s="3" t="str">
        <f>IF(VLOOKUP(D7018,'Resources Final'!A:E,5,FALSE)=0,"",VLOOKUP(D7018,'Resources Final'!A:E,5,FALSE))</f>
        <v/>
      </c>
      <c r="N7018" s="7" t="str">
        <f>IF(VLOOKUP(D7018,'Resources Final'!A:F,6,FALSE)=0,"",VLOOKUP(D7018,'Resources Final'!A:F,6,FALSE))</f>
        <v/>
      </c>
      <c r="O7018" s="3" t="str">
        <f>IF(VLOOKUP(D7018,'Resources Final'!A:G,7,FALSE)=0,"",VLOOKUP(D7018,'Resources Final'!A:G,7,FALSE))</f>
        <v/>
      </c>
    </row>
    <row r="7019" spans="1:15" x14ac:dyDescent="0.2">
      <c r="A7019" s="11">
        <v>990</v>
      </c>
      <c r="B7019" s="11" t="str">
        <f t="shared" si="124"/>
        <v>Fred C. and Mary R. Koch Foundation_Millman, Emma20051500</v>
      </c>
      <c r="C7019" s="11" t="s">
        <v>4161</v>
      </c>
      <c r="D7019" s="11" t="s">
        <v>2469</v>
      </c>
      <c r="E7019" s="11" t="s">
        <v>2469</v>
      </c>
      <c r="F7019" s="4">
        <v>1500</v>
      </c>
      <c r="G7019" s="3">
        <v>2005</v>
      </c>
      <c r="H7019" s="3" t="s">
        <v>21</v>
      </c>
      <c r="I7019" s="12" t="s">
        <v>4162</v>
      </c>
      <c r="J7019" s="3">
        <v>150</v>
      </c>
      <c r="K7019" s="3" t="str">
        <f>IF(VLOOKUP(D7019,'Resources Final'!A:C,3,FALSE)=0,"",VLOOKUP(D7019,'Resources Final'!A:C,3,FALSE))</f>
        <v>Y</v>
      </c>
      <c r="L7019" s="3" t="str">
        <f>IF(VLOOKUP(D7019,'Resources Final'!A:D,4,FALSE)=0,"",VLOOKUP(D7019,'Resources Final'!A:D,4,FALSE))</f>
        <v/>
      </c>
      <c r="M7019" s="3" t="str">
        <f>IF(VLOOKUP(D7019,'Resources Final'!A:E,5,FALSE)=0,"",VLOOKUP(D7019,'Resources Final'!A:E,5,FALSE))</f>
        <v/>
      </c>
      <c r="N7019" s="7" t="str">
        <f>IF(VLOOKUP(D7019,'Resources Final'!A:F,6,FALSE)=0,"",VLOOKUP(D7019,'Resources Final'!A:F,6,FALSE))</f>
        <v/>
      </c>
      <c r="O7019" s="3" t="str">
        <f>IF(VLOOKUP(D7019,'Resources Final'!A:G,7,FALSE)=0,"",VLOOKUP(D7019,'Resources Final'!A:G,7,FALSE))</f>
        <v/>
      </c>
    </row>
    <row r="7020" spans="1:15" x14ac:dyDescent="0.2">
      <c r="A7020" s="11">
        <v>990</v>
      </c>
      <c r="B7020" s="11" t="str">
        <f t="shared" si="124"/>
        <v>Fred C. and Mary R. Koch Foundation_Mills, Erin20051500</v>
      </c>
      <c r="C7020" s="11" t="s">
        <v>4161</v>
      </c>
      <c r="D7020" s="11" t="s">
        <v>2470</v>
      </c>
      <c r="E7020" s="11" t="s">
        <v>2470</v>
      </c>
      <c r="F7020" s="4">
        <v>1500</v>
      </c>
      <c r="G7020" s="3">
        <v>2005</v>
      </c>
      <c r="H7020" s="3" t="s">
        <v>21</v>
      </c>
      <c r="I7020" s="12" t="s">
        <v>4162</v>
      </c>
      <c r="J7020" s="3">
        <v>151</v>
      </c>
      <c r="K7020" s="3" t="str">
        <f>IF(VLOOKUP(D7020,'Resources Final'!A:C,3,FALSE)=0,"",VLOOKUP(D7020,'Resources Final'!A:C,3,FALSE))</f>
        <v>Y</v>
      </c>
      <c r="L7020" s="3" t="str">
        <f>IF(VLOOKUP(D7020,'Resources Final'!A:D,4,FALSE)=0,"",VLOOKUP(D7020,'Resources Final'!A:D,4,FALSE))</f>
        <v/>
      </c>
      <c r="M7020" s="3" t="str">
        <f>IF(VLOOKUP(D7020,'Resources Final'!A:E,5,FALSE)=0,"",VLOOKUP(D7020,'Resources Final'!A:E,5,FALSE))</f>
        <v/>
      </c>
      <c r="N7020" s="7" t="str">
        <f>IF(VLOOKUP(D7020,'Resources Final'!A:F,6,FALSE)=0,"",VLOOKUP(D7020,'Resources Final'!A:F,6,FALSE))</f>
        <v/>
      </c>
      <c r="O7020" s="3" t="str">
        <f>IF(VLOOKUP(D7020,'Resources Final'!A:G,7,FALSE)=0,"",VLOOKUP(D7020,'Resources Final'!A:G,7,FALSE))</f>
        <v/>
      </c>
    </row>
    <row r="7021" spans="1:15" x14ac:dyDescent="0.2">
      <c r="A7021" s="11">
        <v>990</v>
      </c>
      <c r="B7021" s="11" t="str">
        <f t="shared" si="124"/>
        <v>Fred C. and Mary R. Koch Foundation_Mills, Jamie20051500</v>
      </c>
      <c r="C7021" s="11" t="s">
        <v>4161</v>
      </c>
      <c r="D7021" s="11" t="s">
        <v>2471</v>
      </c>
      <c r="E7021" s="11" t="s">
        <v>2471</v>
      </c>
      <c r="F7021" s="4">
        <v>1500</v>
      </c>
      <c r="G7021" s="3">
        <v>2005</v>
      </c>
      <c r="H7021" s="3" t="s">
        <v>21</v>
      </c>
      <c r="I7021" s="12" t="s">
        <v>4162</v>
      </c>
      <c r="J7021" s="3">
        <v>152</v>
      </c>
      <c r="K7021" s="3" t="str">
        <f>IF(VLOOKUP(D7021,'Resources Final'!A:C,3,FALSE)=0,"",VLOOKUP(D7021,'Resources Final'!A:C,3,FALSE))</f>
        <v>Y</v>
      </c>
      <c r="L7021" s="3" t="str">
        <f>IF(VLOOKUP(D7021,'Resources Final'!A:D,4,FALSE)=0,"",VLOOKUP(D7021,'Resources Final'!A:D,4,FALSE))</f>
        <v/>
      </c>
      <c r="M7021" s="3" t="str">
        <f>IF(VLOOKUP(D7021,'Resources Final'!A:E,5,FALSE)=0,"",VLOOKUP(D7021,'Resources Final'!A:E,5,FALSE))</f>
        <v/>
      </c>
      <c r="N7021" s="7" t="str">
        <f>IF(VLOOKUP(D7021,'Resources Final'!A:F,6,FALSE)=0,"",VLOOKUP(D7021,'Resources Final'!A:F,6,FALSE))</f>
        <v/>
      </c>
      <c r="O7021" s="3" t="str">
        <f>IF(VLOOKUP(D7021,'Resources Final'!A:G,7,FALSE)=0,"",VLOOKUP(D7021,'Resources Final'!A:G,7,FALSE))</f>
        <v/>
      </c>
    </row>
    <row r="7022" spans="1:15" x14ac:dyDescent="0.2">
      <c r="A7022" s="11">
        <v>990</v>
      </c>
      <c r="B7022" s="11" t="str">
        <f t="shared" si="124"/>
        <v>Fred C. and Mary R. Koch Foundation_Morris, Jason20051500</v>
      </c>
      <c r="C7022" s="11" t="s">
        <v>4161</v>
      </c>
      <c r="D7022" s="11" t="s">
        <v>2535</v>
      </c>
      <c r="E7022" s="11" t="s">
        <v>2535</v>
      </c>
      <c r="F7022" s="4">
        <v>1500</v>
      </c>
      <c r="G7022" s="3">
        <v>2005</v>
      </c>
      <c r="H7022" s="3" t="s">
        <v>21</v>
      </c>
      <c r="I7022" s="12" t="s">
        <v>4162</v>
      </c>
      <c r="J7022" s="3">
        <v>153</v>
      </c>
      <c r="K7022" s="3" t="str">
        <f>IF(VLOOKUP(D7022,'Resources Final'!A:C,3,FALSE)=0,"",VLOOKUP(D7022,'Resources Final'!A:C,3,FALSE))</f>
        <v>Y</v>
      </c>
      <c r="L7022" s="3" t="str">
        <f>IF(VLOOKUP(D7022,'Resources Final'!A:D,4,FALSE)=0,"",VLOOKUP(D7022,'Resources Final'!A:D,4,FALSE))</f>
        <v/>
      </c>
      <c r="M7022" s="3" t="str">
        <f>IF(VLOOKUP(D7022,'Resources Final'!A:E,5,FALSE)=0,"",VLOOKUP(D7022,'Resources Final'!A:E,5,FALSE))</f>
        <v/>
      </c>
      <c r="N7022" s="7" t="str">
        <f>IF(VLOOKUP(D7022,'Resources Final'!A:F,6,FALSE)=0,"",VLOOKUP(D7022,'Resources Final'!A:F,6,FALSE))</f>
        <v/>
      </c>
      <c r="O7022" s="3" t="str">
        <f>IF(VLOOKUP(D7022,'Resources Final'!A:G,7,FALSE)=0,"",VLOOKUP(D7022,'Resources Final'!A:G,7,FALSE))</f>
        <v/>
      </c>
    </row>
    <row r="7023" spans="1:15" x14ac:dyDescent="0.2">
      <c r="A7023" s="11">
        <v>990</v>
      </c>
      <c r="B7023" s="11" t="str">
        <f t="shared" si="124"/>
        <v>Fred C. and Mary R. Koch Foundation_Mortimer, Samuel20051500</v>
      </c>
      <c r="C7023" s="11" t="s">
        <v>4161</v>
      </c>
      <c r="D7023" s="11" t="s">
        <v>2539</v>
      </c>
      <c r="E7023" s="11" t="s">
        <v>2539</v>
      </c>
      <c r="F7023" s="4">
        <v>1500</v>
      </c>
      <c r="G7023" s="3">
        <v>2005</v>
      </c>
      <c r="H7023" s="3" t="s">
        <v>21</v>
      </c>
      <c r="I7023" s="12" t="s">
        <v>4162</v>
      </c>
      <c r="J7023" s="3">
        <v>154</v>
      </c>
      <c r="K7023" s="3" t="str">
        <f>IF(VLOOKUP(D7023,'Resources Final'!A:C,3,FALSE)=0,"",VLOOKUP(D7023,'Resources Final'!A:C,3,FALSE))</f>
        <v>Y</v>
      </c>
      <c r="L7023" s="3" t="str">
        <f>IF(VLOOKUP(D7023,'Resources Final'!A:D,4,FALSE)=0,"",VLOOKUP(D7023,'Resources Final'!A:D,4,FALSE))</f>
        <v/>
      </c>
      <c r="M7023" s="3" t="str">
        <f>IF(VLOOKUP(D7023,'Resources Final'!A:E,5,FALSE)=0,"",VLOOKUP(D7023,'Resources Final'!A:E,5,FALSE))</f>
        <v/>
      </c>
      <c r="N7023" s="7" t="str">
        <f>IF(VLOOKUP(D7023,'Resources Final'!A:F,6,FALSE)=0,"",VLOOKUP(D7023,'Resources Final'!A:F,6,FALSE))</f>
        <v/>
      </c>
      <c r="O7023" s="3" t="str">
        <f>IF(VLOOKUP(D7023,'Resources Final'!A:G,7,FALSE)=0,"",VLOOKUP(D7023,'Resources Final'!A:G,7,FALSE))</f>
        <v/>
      </c>
    </row>
    <row r="7024" spans="1:15" x14ac:dyDescent="0.2">
      <c r="A7024" s="11">
        <v>990</v>
      </c>
      <c r="B7024" s="11" t="str">
        <f t="shared" si="124"/>
        <v>Fred C. and Mary R. Koch Foundation_Nelson, Darren20051500</v>
      </c>
      <c r="C7024" s="11" t="s">
        <v>4161</v>
      </c>
      <c r="D7024" s="11" t="s">
        <v>2637</v>
      </c>
      <c r="E7024" s="11" t="s">
        <v>2637</v>
      </c>
      <c r="F7024" s="4">
        <v>1500</v>
      </c>
      <c r="G7024" s="3">
        <v>2005</v>
      </c>
      <c r="H7024" s="3" t="s">
        <v>21</v>
      </c>
      <c r="I7024" s="12" t="s">
        <v>4162</v>
      </c>
      <c r="J7024" s="3">
        <v>155</v>
      </c>
      <c r="K7024" s="3" t="str">
        <f>IF(VLOOKUP(D7024,'Resources Final'!A:C,3,FALSE)=0,"",VLOOKUP(D7024,'Resources Final'!A:C,3,FALSE))</f>
        <v>Y</v>
      </c>
      <c r="L7024" s="3" t="str">
        <f>IF(VLOOKUP(D7024,'Resources Final'!A:D,4,FALSE)=0,"",VLOOKUP(D7024,'Resources Final'!A:D,4,FALSE))</f>
        <v/>
      </c>
      <c r="M7024" s="3" t="str">
        <f>IF(VLOOKUP(D7024,'Resources Final'!A:E,5,FALSE)=0,"",VLOOKUP(D7024,'Resources Final'!A:E,5,FALSE))</f>
        <v/>
      </c>
      <c r="N7024" s="7" t="str">
        <f>IF(VLOOKUP(D7024,'Resources Final'!A:F,6,FALSE)=0,"",VLOOKUP(D7024,'Resources Final'!A:F,6,FALSE))</f>
        <v/>
      </c>
      <c r="O7024" s="3" t="str">
        <f>IF(VLOOKUP(D7024,'Resources Final'!A:G,7,FALSE)=0,"",VLOOKUP(D7024,'Resources Final'!A:G,7,FALSE))</f>
        <v/>
      </c>
    </row>
    <row r="7025" spans="1:15" x14ac:dyDescent="0.2">
      <c r="A7025" s="11">
        <v>990</v>
      </c>
      <c r="B7025" s="11" t="str">
        <f t="shared" si="124"/>
        <v>Fred C. and Mary R. Koch Foundation_Nelson, Jessica20051500</v>
      </c>
      <c r="C7025" s="11" t="s">
        <v>4161</v>
      </c>
      <c r="D7025" s="11" t="s">
        <v>2638</v>
      </c>
      <c r="E7025" s="11" t="s">
        <v>2638</v>
      </c>
      <c r="F7025" s="4">
        <v>1500</v>
      </c>
      <c r="G7025" s="3">
        <v>2005</v>
      </c>
      <c r="H7025" s="3" t="s">
        <v>21</v>
      </c>
      <c r="I7025" s="12" t="s">
        <v>4162</v>
      </c>
      <c r="J7025" s="3">
        <v>156</v>
      </c>
      <c r="K7025" s="3" t="str">
        <f>IF(VLOOKUP(D7025,'Resources Final'!A:C,3,FALSE)=0,"",VLOOKUP(D7025,'Resources Final'!A:C,3,FALSE))</f>
        <v>Y</v>
      </c>
      <c r="L7025" s="3" t="str">
        <f>IF(VLOOKUP(D7025,'Resources Final'!A:D,4,FALSE)=0,"",VLOOKUP(D7025,'Resources Final'!A:D,4,FALSE))</f>
        <v/>
      </c>
      <c r="M7025" s="3" t="str">
        <f>IF(VLOOKUP(D7025,'Resources Final'!A:E,5,FALSE)=0,"",VLOOKUP(D7025,'Resources Final'!A:E,5,FALSE))</f>
        <v/>
      </c>
      <c r="N7025" s="7" t="str">
        <f>IF(VLOOKUP(D7025,'Resources Final'!A:F,6,FALSE)=0,"",VLOOKUP(D7025,'Resources Final'!A:F,6,FALSE))</f>
        <v/>
      </c>
      <c r="O7025" s="3" t="str">
        <f>IF(VLOOKUP(D7025,'Resources Final'!A:G,7,FALSE)=0,"",VLOOKUP(D7025,'Resources Final'!A:G,7,FALSE))</f>
        <v/>
      </c>
    </row>
    <row r="7026" spans="1:15" x14ac:dyDescent="0.2">
      <c r="A7026" s="11">
        <v>990</v>
      </c>
      <c r="B7026" s="11" t="str">
        <f t="shared" si="124"/>
        <v>Fred C. and Mary R. Koch Foundation_Neujahr, Ashley20051500</v>
      </c>
      <c r="C7026" s="11" t="s">
        <v>4161</v>
      </c>
      <c r="D7026" s="11" t="s">
        <v>2645</v>
      </c>
      <c r="E7026" s="11" t="s">
        <v>2645</v>
      </c>
      <c r="F7026" s="4">
        <v>1500</v>
      </c>
      <c r="G7026" s="3">
        <v>2005</v>
      </c>
      <c r="H7026" s="3" t="s">
        <v>21</v>
      </c>
      <c r="I7026" s="12" t="s">
        <v>4162</v>
      </c>
      <c r="J7026" s="3">
        <v>157</v>
      </c>
      <c r="K7026" s="3" t="str">
        <f>IF(VLOOKUP(D7026,'Resources Final'!A:C,3,FALSE)=0,"",VLOOKUP(D7026,'Resources Final'!A:C,3,FALSE))</f>
        <v>Y</v>
      </c>
      <c r="L7026" s="3" t="str">
        <f>IF(VLOOKUP(D7026,'Resources Final'!A:D,4,FALSE)=0,"",VLOOKUP(D7026,'Resources Final'!A:D,4,FALSE))</f>
        <v/>
      </c>
      <c r="M7026" s="3" t="str">
        <f>IF(VLOOKUP(D7026,'Resources Final'!A:E,5,FALSE)=0,"",VLOOKUP(D7026,'Resources Final'!A:E,5,FALSE))</f>
        <v/>
      </c>
      <c r="N7026" s="7" t="str">
        <f>IF(VLOOKUP(D7026,'Resources Final'!A:F,6,FALSE)=0,"",VLOOKUP(D7026,'Resources Final'!A:F,6,FALSE))</f>
        <v/>
      </c>
      <c r="O7026" s="3" t="str">
        <f>IF(VLOOKUP(D7026,'Resources Final'!A:G,7,FALSE)=0,"",VLOOKUP(D7026,'Resources Final'!A:G,7,FALSE))</f>
        <v/>
      </c>
    </row>
    <row r="7027" spans="1:15" x14ac:dyDescent="0.2">
      <c r="A7027" s="11">
        <v>990</v>
      </c>
      <c r="B7027" s="11" t="str">
        <f t="shared" si="124"/>
        <v>Fred C. and Mary R. Koch Foundation_Neumann, Zachary20051500</v>
      </c>
      <c r="C7027" s="11" t="s">
        <v>4161</v>
      </c>
      <c r="D7027" s="11" t="s">
        <v>2646</v>
      </c>
      <c r="E7027" s="11" t="s">
        <v>2646</v>
      </c>
      <c r="F7027" s="4">
        <v>1500</v>
      </c>
      <c r="G7027" s="3">
        <v>2005</v>
      </c>
      <c r="H7027" s="3" t="s">
        <v>21</v>
      </c>
      <c r="I7027" s="12" t="s">
        <v>4162</v>
      </c>
      <c r="J7027" s="3">
        <v>158</v>
      </c>
      <c r="K7027" s="3" t="str">
        <f>IF(VLOOKUP(D7027,'Resources Final'!A:C,3,FALSE)=0,"",VLOOKUP(D7027,'Resources Final'!A:C,3,FALSE))</f>
        <v>Y</v>
      </c>
      <c r="L7027" s="3" t="str">
        <f>IF(VLOOKUP(D7027,'Resources Final'!A:D,4,FALSE)=0,"",VLOOKUP(D7027,'Resources Final'!A:D,4,FALSE))</f>
        <v/>
      </c>
      <c r="M7027" s="3" t="str">
        <f>IF(VLOOKUP(D7027,'Resources Final'!A:E,5,FALSE)=0,"",VLOOKUP(D7027,'Resources Final'!A:E,5,FALSE))</f>
        <v/>
      </c>
      <c r="N7027" s="7" t="str">
        <f>IF(VLOOKUP(D7027,'Resources Final'!A:F,6,FALSE)=0,"",VLOOKUP(D7027,'Resources Final'!A:F,6,FALSE))</f>
        <v/>
      </c>
      <c r="O7027" s="3" t="str">
        <f>IF(VLOOKUP(D7027,'Resources Final'!A:G,7,FALSE)=0,"",VLOOKUP(D7027,'Resources Final'!A:G,7,FALSE))</f>
        <v/>
      </c>
    </row>
    <row r="7028" spans="1:15" x14ac:dyDescent="0.2">
      <c r="A7028" s="11">
        <v>990</v>
      </c>
      <c r="B7028" s="11" t="str">
        <f t="shared" si="124"/>
        <v>Fred C. and Mary R. Koch Foundation_Nichols, Jessica20051500</v>
      </c>
      <c r="C7028" s="11" t="s">
        <v>4161</v>
      </c>
      <c r="D7028" s="11" t="s">
        <v>2675</v>
      </c>
      <c r="E7028" s="11" t="s">
        <v>2675</v>
      </c>
      <c r="F7028" s="4">
        <v>1500</v>
      </c>
      <c r="G7028" s="3">
        <v>2005</v>
      </c>
      <c r="H7028" s="3" t="s">
        <v>21</v>
      </c>
      <c r="I7028" s="12" t="s">
        <v>4162</v>
      </c>
      <c r="J7028" s="3">
        <v>159</v>
      </c>
      <c r="K7028" s="3" t="str">
        <f>IF(VLOOKUP(D7028,'Resources Final'!A:C,3,FALSE)=0,"",VLOOKUP(D7028,'Resources Final'!A:C,3,FALSE))</f>
        <v>Y</v>
      </c>
      <c r="L7028" s="3" t="str">
        <f>IF(VLOOKUP(D7028,'Resources Final'!A:D,4,FALSE)=0,"",VLOOKUP(D7028,'Resources Final'!A:D,4,FALSE))</f>
        <v/>
      </c>
      <c r="M7028" s="3" t="str">
        <f>IF(VLOOKUP(D7028,'Resources Final'!A:E,5,FALSE)=0,"",VLOOKUP(D7028,'Resources Final'!A:E,5,FALSE))</f>
        <v/>
      </c>
      <c r="N7028" s="7" t="str">
        <f>IF(VLOOKUP(D7028,'Resources Final'!A:F,6,FALSE)=0,"",VLOOKUP(D7028,'Resources Final'!A:F,6,FALSE))</f>
        <v/>
      </c>
      <c r="O7028" s="3" t="str">
        <f>IF(VLOOKUP(D7028,'Resources Final'!A:G,7,FALSE)=0,"",VLOOKUP(D7028,'Resources Final'!A:G,7,FALSE))</f>
        <v/>
      </c>
    </row>
    <row r="7029" spans="1:15" x14ac:dyDescent="0.2">
      <c r="A7029" s="11">
        <v>990</v>
      </c>
      <c r="B7029" s="11" t="str">
        <f t="shared" si="124"/>
        <v>Fred C. and Mary R. Koch Foundation_Oswald, Erich20051500</v>
      </c>
      <c r="C7029" s="11" t="s">
        <v>4161</v>
      </c>
      <c r="D7029" s="11" t="s">
        <v>2756</v>
      </c>
      <c r="E7029" s="11" t="s">
        <v>2756</v>
      </c>
      <c r="F7029" s="4">
        <v>1500</v>
      </c>
      <c r="G7029" s="3">
        <v>2005</v>
      </c>
      <c r="H7029" s="3" t="s">
        <v>21</v>
      </c>
      <c r="I7029" s="12" t="s">
        <v>4162</v>
      </c>
      <c r="J7029" s="3">
        <v>160</v>
      </c>
      <c r="K7029" s="3" t="str">
        <f>IF(VLOOKUP(D7029,'Resources Final'!A:C,3,FALSE)=0,"",VLOOKUP(D7029,'Resources Final'!A:C,3,FALSE))</f>
        <v>Y</v>
      </c>
      <c r="L7029" s="3" t="str">
        <f>IF(VLOOKUP(D7029,'Resources Final'!A:D,4,FALSE)=0,"",VLOOKUP(D7029,'Resources Final'!A:D,4,FALSE))</f>
        <v/>
      </c>
      <c r="M7029" s="3" t="str">
        <f>IF(VLOOKUP(D7029,'Resources Final'!A:E,5,FALSE)=0,"",VLOOKUP(D7029,'Resources Final'!A:E,5,FALSE))</f>
        <v/>
      </c>
      <c r="N7029" s="7" t="str">
        <f>IF(VLOOKUP(D7029,'Resources Final'!A:F,6,FALSE)=0,"",VLOOKUP(D7029,'Resources Final'!A:F,6,FALSE))</f>
        <v/>
      </c>
      <c r="O7029" s="3" t="str">
        <f>IF(VLOOKUP(D7029,'Resources Final'!A:G,7,FALSE)=0,"",VLOOKUP(D7029,'Resources Final'!A:G,7,FALSE))</f>
        <v/>
      </c>
    </row>
    <row r="7030" spans="1:15" x14ac:dyDescent="0.2">
      <c r="A7030" s="11">
        <v>990</v>
      </c>
      <c r="B7030" s="11" t="str">
        <f t="shared" si="124"/>
        <v>Fred C. and Mary R. Koch Foundation_Oswald, Hanna20051500</v>
      </c>
      <c r="C7030" s="11" t="s">
        <v>4161</v>
      </c>
      <c r="D7030" s="11" t="s">
        <v>2757</v>
      </c>
      <c r="E7030" s="11" t="s">
        <v>2757</v>
      </c>
      <c r="F7030" s="4">
        <v>1500</v>
      </c>
      <c r="G7030" s="3">
        <v>2005</v>
      </c>
      <c r="H7030" s="3" t="s">
        <v>21</v>
      </c>
      <c r="I7030" s="12" t="s">
        <v>4162</v>
      </c>
      <c r="J7030" s="3">
        <v>161</v>
      </c>
      <c r="K7030" s="3" t="str">
        <f>IF(VLOOKUP(D7030,'Resources Final'!A:C,3,FALSE)=0,"",VLOOKUP(D7030,'Resources Final'!A:C,3,FALSE))</f>
        <v>Y</v>
      </c>
      <c r="L7030" s="3" t="str">
        <f>IF(VLOOKUP(D7030,'Resources Final'!A:D,4,FALSE)=0,"",VLOOKUP(D7030,'Resources Final'!A:D,4,FALSE))</f>
        <v/>
      </c>
      <c r="M7030" s="3" t="str">
        <f>IF(VLOOKUP(D7030,'Resources Final'!A:E,5,FALSE)=0,"",VLOOKUP(D7030,'Resources Final'!A:E,5,FALSE))</f>
        <v/>
      </c>
      <c r="N7030" s="7" t="str">
        <f>IF(VLOOKUP(D7030,'Resources Final'!A:F,6,FALSE)=0,"",VLOOKUP(D7030,'Resources Final'!A:F,6,FALSE))</f>
        <v/>
      </c>
      <c r="O7030" s="3" t="str">
        <f>IF(VLOOKUP(D7030,'Resources Final'!A:G,7,FALSE)=0,"",VLOOKUP(D7030,'Resources Final'!A:G,7,FALSE))</f>
        <v/>
      </c>
    </row>
    <row r="7031" spans="1:15" x14ac:dyDescent="0.2">
      <c r="A7031" s="11">
        <v>990</v>
      </c>
      <c r="B7031" s="11" t="str">
        <f t="shared" si="124"/>
        <v>Fred C. and Mary R. Koch Foundation_Pagaduan, Richmond20051500</v>
      </c>
      <c r="C7031" s="11" t="s">
        <v>4161</v>
      </c>
      <c r="D7031" s="11" t="s">
        <v>2788</v>
      </c>
      <c r="E7031" s="11" t="s">
        <v>2788</v>
      </c>
      <c r="F7031" s="4">
        <v>1500</v>
      </c>
      <c r="G7031" s="3">
        <v>2005</v>
      </c>
      <c r="H7031" s="3" t="s">
        <v>21</v>
      </c>
      <c r="I7031" s="12" t="s">
        <v>4162</v>
      </c>
      <c r="J7031" s="3">
        <v>162</v>
      </c>
      <c r="K7031" s="3" t="str">
        <f>IF(VLOOKUP(D7031,'Resources Final'!A:C,3,FALSE)=0,"",VLOOKUP(D7031,'Resources Final'!A:C,3,FALSE))</f>
        <v>Y</v>
      </c>
      <c r="L7031" s="3" t="str">
        <f>IF(VLOOKUP(D7031,'Resources Final'!A:D,4,FALSE)=0,"",VLOOKUP(D7031,'Resources Final'!A:D,4,FALSE))</f>
        <v/>
      </c>
      <c r="M7031" s="3" t="str">
        <f>IF(VLOOKUP(D7031,'Resources Final'!A:E,5,FALSE)=0,"",VLOOKUP(D7031,'Resources Final'!A:E,5,FALSE))</f>
        <v/>
      </c>
      <c r="N7031" s="7" t="str">
        <f>IF(VLOOKUP(D7031,'Resources Final'!A:F,6,FALSE)=0,"",VLOOKUP(D7031,'Resources Final'!A:F,6,FALSE))</f>
        <v/>
      </c>
      <c r="O7031" s="3" t="str">
        <f>IF(VLOOKUP(D7031,'Resources Final'!A:G,7,FALSE)=0,"",VLOOKUP(D7031,'Resources Final'!A:G,7,FALSE))</f>
        <v/>
      </c>
    </row>
    <row r="7032" spans="1:15" x14ac:dyDescent="0.2">
      <c r="A7032" s="11">
        <v>990</v>
      </c>
      <c r="B7032" s="11" t="str">
        <f t="shared" si="124"/>
        <v>Fred C. and Mary R. Koch Foundation_Parsons, Blake20051500</v>
      </c>
      <c r="C7032" s="11" t="s">
        <v>4161</v>
      </c>
      <c r="D7032" s="11" t="s">
        <v>2808</v>
      </c>
      <c r="E7032" s="11" t="s">
        <v>2808</v>
      </c>
      <c r="F7032" s="4">
        <v>1500</v>
      </c>
      <c r="G7032" s="3">
        <v>2005</v>
      </c>
      <c r="H7032" s="3" t="s">
        <v>21</v>
      </c>
      <c r="I7032" s="12" t="s">
        <v>4162</v>
      </c>
      <c r="J7032" s="3">
        <v>163</v>
      </c>
      <c r="K7032" s="3" t="str">
        <f>IF(VLOOKUP(D7032,'Resources Final'!A:C,3,FALSE)=0,"",VLOOKUP(D7032,'Resources Final'!A:C,3,FALSE))</f>
        <v>Y</v>
      </c>
      <c r="L7032" s="3" t="str">
        <f>IF(VLOOKUP(D7032,'Resources Final'!A:D,4,FALSE)=0,"",VLOOKUP(D7032,'Resources Final'!A:D,4,FALSE))</f>
        <v/>
      </c>
      <c r="M7032" s="3" t="str">
        <f>IF(VLOOKUP(D7032,'Resources Final'!A:E,5,FALSE)=0,"",VLOOKUP(D7032,'Resources Final'!A:E,5,FALSE))</f>
        <v/>
      </c>
      <c r="N7032" s="7" t="str">
        <f>IF(VLOOKUP(D7032,'Resources Final'!A:F,6,FALSE)=0,"",VLOOKUP(D7032,'Resources Final'!A:F,6,FALSE))</f>
        <v/>
      </c>
      <c r="O7032" s="3" t="str">
        <f>IF(VLOOKUP(D7032,'Resources Final'!A:G,7,FALSE)=0,"",VLOOKUP(D7032,'Resources Final'!A:G,7,FALSE))</f>
        <v/>
      </c>
    </row>
    <row r="7033" spans="1:15" x14ac:dyDescent="0.2">
      <c r="A7033" s="11">
        <v>990</v>
      </c>
      <c r="B7033" s="11" t="str">
        <f t="shared" si="124"/>
        <v>Fred C. and Mary R. Koch Foundation_Pechacek, Kallie20051500</v>
      </c>
      <c r="C7033" s="11" t="s">
        <v>4161</v>
      </c>
      <c r="D7033" s="11" t="s">
        <v>2823</v>
      </c>
      <c r="E7033" s="11" t="s">
        <v>2823</v>
      </c>
      <c r="F7033" s="4">
        <v>1500</v>
      </c>
      <c r="G7033" s="3">
        <v>2005</v>
      </c>
      <c r="H7033" s="3" t="s">
        <v>21</v>
      </c>
      <c r="I7033" s="12" t="s">
        <v>4162</v>
      </c>
      <c r="J7033" s="3">
        <v>164</v>
      </c>
      <c r="K7033" s="3" t="str">
        <f>IF(VLOOKUP(D7033,'Resources Final'!A:C,3,FALSE)=0,"",VLOOKUP(D7033,'Resources Final'!A:C,3,FALSE))</f>
        <v>Y</v>
      </c>
      <c r="L7033" s="3" t="str">
        <f>IF(VLOOKUP(D7033,'Resources Final'!A:D,4,FALSE)=0,"",VLOOKUP(D7033,'Resources Final'!A:D,4,FALSE))</f>
        <v/>
      </c>
      <c r="M7033" s="3" t="str">
        <f>IF(VLOOKUP(D7033,'Resources Final'!A:E,5,FALSE)=0,"",VLOOKUP(D7033,'Resources Final'!A:E,5,FALSE))</f>
        <v/>
      </c>
      <c r="N7033" s="7" t="str">
        <f>IF(VLOOKUP(D7033,'Resources Final'!A:F,6,FALSE)=0,"",VLOOKUP(D7033,'Resources Final'!A:F,6,FALSE))</f>
        <v/>
      </c>
      <c r="O7033" s="3" t="str">
        <f>IF(VLOOKUP(D7033,'Resources Final'!A:G,7,FALSE)=0,"",VLOOKUP(D7033,'Resources Final'!A:G,7,FALSE))</f>
        <v/>
      </c>
    </row>
    <row r="7034" spans="1:15" x14ac:dyDescent="0.2">
      <c r="A7034" s="11">
        <v>990</v>
      </c>
      <c r="B7034" s="11" t="str">
        <f t="shared" si="124"/>
        <v>Fred C. and Mary R. Koch Foundation_Pinaire, Andrew20051500</v>
      </c>
      <c r="C7034" s="11" t="s">
        <v>4161</v>
      </c>
      <c r="D7034" s="11" t="s">
        <v>2858</v>
      </c>
      <c r="E7034" s="11" t="s">
        <v>2858</v>
      </c>
      <c r="F7034" s="4">
        <v>1500</v>
      </c>
      <c r="G7034" s="3">
        <v>2005</v>
      </c>
      <c r="H7034" s="3" t="s">
        <v>21</v>
      </c>
      <c r="I7034" s="12" t="s">
        <v>4162</v>
      </c>
      <c r="J7034" s="3">
        <v>165</v>
      </c>
      <c r="K7034" s="3" t="str">
        <f>IF(VLOOKUP(D7034,'Resources Final'!A:C,3,FALSE)=0,"",VLOOKUP(D7034,'Resources Final'!A:C,3,FALSE))</f>
        <v>Y</v>
      </c>
      <c r="L7034" s="3" t="str">
        <f>IF(VLOOKUP(D7034,'Resources Final'!A:D,4,FALSE)=0,"",VLOOKUP(D7034,'Resources Final'!A:D,4,FALSE))</f>
        <v/>
      </c>
      <c r="M7034" s="3" t="str">
        <f>IF(VLOOKUP(D7034,'Resources Final'!A:E,5,FALSE)=0,"",VLOOKUP(D7034,'Resources Final'!A:E,5,FALSE))</f>
        <v/>
      </c>
      <c r="N7034" s="7" t="str">
        <f>IF(VLOOKUP(D7034,'Resources Final'!A:F,6,FALSE)=0,"",VLOOKUP(D7034,'Resources Final'!A:F,6,FALSE))</f>
        <v/>
      </c>
      <c r="O7034" s="3" t="str">
        <f>IF(VLOOKUP(D7034,'Resources Final'!A:G,7,FALSE)=0,"",VLOOKUP(D7034,'Resources Final'!A:G,7,FALSE))</f>
        <v/>
      </c>
    </row>
    <row r="7035" spans="1:15" x14ac:dyDescent="0.2">
      <c r="A7035" s="11">
        <v>990</v>
      </c>
      <c r="B7035" s="11" t="str">
        <f t="shared" si="124"/>
        <v>Fred C. and Mary R. Koch Foundation_Porter, Tyler20051500</v>
      </c>
      <c r="C7035" s="11" t="s">
        <v>4161</v>
      </c>
      <c r="D7035" s="11" t="s">
        <v>2884</v>
      </c>
      <c r="E7035" s="11" t="s">
        <v>2884</v>
      </c>
      <c r="F7035" s="4">
        <v>1500</v>
      </c>
      <c r="G7035" s="3">
        <v>2005</v>
      </c>
      <c r="H7035" s="3" t="s">
        <v>21</v>
      </c>
      <c r="I7035" s="12" t="s">
        <v>4162</v>
      </c>
      <c r="J7035" s="3">
        <v>166</v>
      </c>
      <c r="K7035" s="3" t="str">
        <f>IF(VLOOKUP(D7035,'Resources Final'!A:C,3,FALSE)=0,"",VLOOKUP(D7035,'Resources Final'!A:C,3,FALSE))</f>
        <v>Y</v>
      </c>
      <c r="L7035" s="3" t="str">
        <f>IF(VLOOKUP(D7035,'Resources Final'!A:D,4,FALSE)=0,"",VLOOKUP(D7035,'Resources Final'!A:D,4,FALSE))</f>
        <v/>
      </c>
      <c r="M7035" s="3" t="str">
        <f>IF(VLOOKUP(D7035,'Resources Final'!A:E,5,FALSE)=0,"",VLOOKUP(D7035,'Resources Final'!A:E,5,FALSE))</f>
        <v/>
      </c>
      <c r="N7035" s="7" t="str">
        <f>IF(VLOOKUP(D7035,'Resources Final'!A:F,6,FALSE)=0,"",VLOOKUP(D7035,'Resources Final'!A:F,6,FALSE))</f>
        <v/>
      </c>
      <c r="O7035" s="3" t="str">
        <f>IF(VLOOKUP(D7035,'Resources Final'!A:G,7,FALSE)=0,"",VLOOKUP(D7035,'Resources Final'!A:G,7,FALSE))</f>
        <v/>
      </c>
    </row>
    <row r="7036" spans="1:15" x14ac:dyDescent="0.2">
      <c r="A7036" s="11">
        <v>990</v>
      </c>
      <c r="B7036" s="11" t="str">
        <f t="shared" si="124"/>
        <v>Fred C. and Mary R. Koch Foundation_Quon, Linda20051500</v>
      </c>
      <c r="C7036" s="11" t="s">
        <v>4161</v>
      </c>
      <c r="D7036" s="11" t="s">
        <v>2934</v>
      </c>
      <c r="E7036" s="11" t="s">
        <v>2934</v>
      </c>
      <c r="F7036" s="4">
        <v>1500</v>
      </c>
      <c r="G7036" s="3">
        <v>2005</v>
      </c>
      <c r="H7036" s="3" t="s">
        <v>21</v>
      </c>
      <c r="I7036" s="12" t="s">
        <v>4162</v>
      </c>
      <c r="J7036" s="3">
        <v>167</v>
      </c>
      <c r="K7036" s="3" t="str">
        <f>IF(VLOOKUP(D7036,'Resources Final'!A:C,3,FALSE)=0,"",VLOOKUP(D7036,'Resources Final'!A:C,3,FALSE))</f>
        <v>Y</v>
      </c>
      <c r="L7036" s="3" t="str">
        <f>IF(VLOOKUP(D7036,'Resources Final'!A:D,4,FALSE)=0,"",VLOOKUP(D7036,'Resources Final'!A:D,4,FALSE))</f>
        <v/>
      </c>
      <c r="M7036" s="3" t="str">
        <f>IF(VLOOKUP(D7036,'Resources Final'!A:E,5,FALSE)=0,"",VLOOKUP(D7036,'Resources Final'!A:E,5,FALSE))</f>
        <v/>
      </c>
      <c r="N7036" s="7" t="str">
        <f>IF(VLOOKUP(D7036,'Resources Final'!A:F,6,FALSE)=0,"",VLOOKUP(D7036,'Resources Final'!A:F,6,FALSE))</f>
        <v/>
      </c>
      <c r="O7036" s="3" t="str">
        <f>IF(VLOOKUP(D7036,'Resources Final'!A:G,7,FALSE)=0,"",VLOOKUP(D7036,'Resources Final'!A:G,7,FALSE))</f>
        <v/>
      </c>
    </row>
    <row r="7037" spans="1:15" x14ac:dyDescent="0.2">
      <c r="A7037" s="11">
        <v>990</v>
      </c>
      <c r="B7037" s="11" t="str">
        <f t="shared" si="124"/>
        <v>Fred C. and Mary R. Koch Foundation_Raulston, Nicole20051500</v>
      </c>
      <c r="C7037" s="11" t="s">
        <v>4161</v>
      </c>
      <c r="D7037" s="11" t="s">
        <v>2995</v>
      </c>
      <c r="E7037" s="11" t="s">
        <v>2995</v>
      </c>
      <c r="F7037" s="4">
        <v>1500</v>
      </c>
      <c r="G7037" s="3">
        <v>2005</v>
      </c>
      <c r="H7037" s="3" t="s">
        <v>21</v>
      </c>
      <c r="I7037" s="12" t="s">
        <v>4162</v>
      </c>
      <c r="J7037" s="3">
        <v>168</v>
      </c>
      <c r="K7037" s="3" t="str">
        <f>IF(VLOOKUP(D7037,'Resources Final'!A:C,3,FALSE)=0,"",VLOOKUP(D7037,'Resources Final'!A:C,3,FALSE))</f>
        <v>Y</v>
      </c>
      <c r="L7037" s="3" t="str">
        <f>IF(VLOOKUP(D7037,'Resources Final'!A:D,4,FALSE)=0,"",VLOOKUP(D7037,'Resources Final'!A:D,4,FALSE))</f>
        <v/>
      </c>
      <c r="M7037" s="3" t="str">
        <f>IF(VLOOKUP(D7037,'Resources Final'!A:E,5,FALSE)=0,"",VLOOKUP(D7037,'Resources Final'!A:E,5,FALSE))</f>
        <v/>
      </c>
      <c r="N7037" s="7" t="str">
        <f>IF(VLOOKUP(D7037,'Resources Final'!A:F,6,FALSE)=0,"",VLOOKUP(D7037,'Resources Final'!A:F,6,FALSE))</f>
        <v/>
      </c>
      <c r="O7037" s="3" t="str">
        <f>IF(VLOOKUP(D7037,'Resources Final'!A:G,7,FALSE)=0,"",VLOOKUP(D7037,'Resources Final'!A:G,7,FALSE))</f>
        <v/>
      </c>
    </row>
    <row r="7038" spans="1:15" x14ac:dyDescent="0.2">
      <c r="A7038" s="11">
        <v>990</v>
      </c>
      <c r="B7038" s="11" t="str">
        <f t="shared" si="124"/>
        <v>Fred C. and Mary R. Koch Foundation_Recalde, Melissa20051500</v>
      </c>
      <c r="C7038" s="11" t="s">
        <v>4161</v>
      </c>
      <c r="D7038" s="11" t="s">
        <v>3010</v>
      </c>
      <c r="E7038" s="11" t="s">
        <v>3010</v>
      </c>
      <c r="F7038" s="4">
        <v>1500</v>
      </c>
      <c r="G7038" s="3">
        <v>2005</v>
      </c>
      <c r="H7038" s="3" t="s">
        <v>21</v>
      </c>
      <c r="I7038" s="12" t="s">
        <v>4162</v>
      </c>
      <c r="J7038" s="3">
        <v>169</v>
      </c>
      <c r="K7038" s="3" t="str">
        <f>IF(VLOOKUP(D7038,'Resources Final'!A:C,3,FALSE)=0,"",VLOOKUP(D7038,'Resources Final'!A:C,3,FALSE))</f>
        <v>Y</v>
      </c>
      <c r="L7038" s="3" t="str">
        <f>IF(VLOOKUP(D7038,'Resources Final'!A:D,4,FALSE)=0,"",VLOOKUP(D7038,'Resources Final'!A:D,4,FALSE))</f>
        <v/>
      </c>
      <c r="M7038" s="3" t="str">
        <f>IF(VLOOKUP(D7038,'Resources Final'!A:E,5,FALSE)=0,"",VLOOKUP(D7038,'Resources Final'!A:E,5,FALSE))</f>
        <v/>
      </c>
      <c r="N7038" s="7" t="str">
        <f>IF(VLOOKUP(D7038,'Resources Final'!A:F,6,FALSE)=0,"",VLOOKUP(D7038,'Resources Final'!A:F,6,FALSE))</f>
        <v/>
      </c>
      <c r="O7038" s="3" t="str">
        <f>IF(VLOOKUP(D7038,'Resources Final'!A:G,7,FALSE)=0,"",VLOOKUP(D7038,'Resources Final'!A:G,7,FALSE))</f>
        <v/>
      </c>
    </row>
    <row r="7039" spans="1:15" x14ac:dyDescent="0.2">
      <c r="A7039" s="11">
        <v>990</v>
      </c>
      <c r="B7039" s="11" t="str">
        <f t="shared" si="124"/>
        <v>Fred C. and Mary R. Koch Foundation_Reimer, Jay20051500</v>
      </c>
      <c r="C7039" s="11" t="s">
        <v>4161</v>
      </c>
      <c r="D7039" s="11" t="s">
        <v>3029</v>
      </c>
      <c r="E7039" s="11" t="s">
        <v>3029</v>
      </c>
      <c r="F7039" s="4">
        <v>1500</v>
      </c>
      <c r="G7039" s="3">
        <v>2005</v>
      </c>
      <c r="H7039" s="3" t="s">
        <v>21</v>
      </c>
      <c r="I7039" s="12" t="s">
        <v>4162</v>
      </c>
      <c r="J7039" s="3">
        <v>170</v>
      </c>
      <c r="K7039" s="3" t="str">
        <f>IF(VLOOKUP(D7039,'Resources Final'!A:C,3,FALSE)=0,"",VLOOKUP(D7039,'Resources Final'!A:C,3,FALSE))</f>
        <v>Y</v>
      </c>
      <c r="L7039" s="3" t="str">
        <f>IF(VLOOKUP(D7039,'Resources Final'!A:D,4,FALSE)=0,"",VLOOKUP(D7039,'Resources Final'!A:D,4,FALSE))</f>
        <v/>
      </c>
      <c r="M7039" s="3" t="str">
        <f>IF(VLOOKUP(D7039,'Resources Final'!A:E,5,FALSE)=0,"",VLOOKUP(D7039,'Resources Final'!A:E,5,FALSE))</f>
        <v/>
      </c>
      <c r="N7039" s="7" t="str">
        <f>IF(VLOOKUP(D7039,'Resources Final'!A:F,6,FALSE)=0,"",VLOOKUP(D7039,'Resources Final'!A:F,6,FALSE))</f>
        <v/>
      </c>
      <c r="O7039" s="3" t="str">
        <f>IF(VLOOKUP(D7039,'Resources Final'!A:G,7,FALSE)=0,"",VLOOKUP(D7039,'Resources Final'!A:G,7,FALSE))</f>
        <v/>
      </c>
    </row>
    <row r="7040" spans="1:15" x14ac:dyDescent="0.2">
      <c r="A7040" s="11">
        <v>990</v>
      </c>
      <c r="B7040" s="11" t="str">
        <f t="shared" si="124"/>
        <v>Fred C. and Mary R. Koch Foundation_Reimer, Jill20051500</v>
      </c>
      <c r="C7040" s="11" t="s">
        <v>4161</v>
      </c>
      <c r="D7040" s="11" t="s">
        <v>3030</v>
      </c>
      <c r="E7040" s="11" t="s">
        <v>3030</v>
      </c>
      <c r="F7040" s="4">
        <v>1500</v>
      </c>
      <c r="G7040" s="3">
        <v>2005</v>
      </c>
      <c r="H7040" s="3" t="s">
        <v>21</v>
      </c>
      <c r="I7040" s="12" t="s">
        <v>4162</v>
      </c>
      <c r="J7040" s="3">
        <v>171</v>
      </c>
      <c r="K7040" s="3" t="str">
        <f>IF(VLOOKUP(D7040,'Resources Final'!A:C,3,FALSE)=0,"",VLOOKUP(D7040,'Resources Final'!A:C,3,FALSE))</f>
        <v>Y</v>
      </c>
      <c r="L7040" s="3" t="str">
        <f>IF(VLOOKUP(D7040,'Resources Final'!A:D,4,FALSE)=0,"",VLOOKUP(D7040,'Resources Final'!A:D,4,FALSE))</f>
        <v/>
      </c>
      <c r="M7040" s="3" t="str">
        <f>IF(VLOOKUP(D7040,'Resources Final'!A:E,5,FALSE)=0,"",VLOOKUP(D7040,'Resources Final'!A:E,5,FALSE))</f>
        <v/>
      </c>
      <c r="N7040" s="7" t="str">
        <f>IF(VLOOKUP(D7040,'Resources Final'!A:F,6,FALSE)=0,"",VLOOKUP(D7040,'Resources Final'!A:F,6,FALSE))</f>
        <v/>
      </c>
      <c r="O7040" s="3" t="str">
        <f>IF(VLOOKUP(D7040,'Resources Final'!A:G,7,FALSE)=0,"",VLOOKUP(D7040,'Resources Final'!A:G,7,FALSE))</f>
        <v/>
      </c>
    </row>
    <row r="7041" spans="1:15" x14ac:dyDescent="0.2">
      <c r="A7041" s="11">
        <v>990</v>
      </c>
      <c r="B7041" s="11" t="str">
        <f t="shared" si="124"/>
        <v>Fred C. and Mary R. Koch Foundation_Rethwisch, Alison20051500</v>
      </c>
      <c r="C7041" s="11" t="s">
        <v>4161</v>
      </c>
      <c r="D7041" s="11" t="s">
        <v>3046</v>
      </c>
      <c r="E7041" s="11" t="s">
        <v>3046</v>
      </c>
      <c r="F7041" s="4">
        <v>1500</v>
      </c>
      <c r="G7041" s="3">
        <v>2005</v>
      </c>
      <c r="H7041" s="3" t="s">
        <v>21</v>
      </c>
      <c r="I7041" s="12" t="s">
        <v>4162</v>
      </c>
      <c r="J7041" s="3">
        <v>172</v>
      </c>
      <c r="K7041" s="3" t="str">
        <f>IF(VLOOKUP(D7041,'Resources Final'!A:C,3,FALSE)=0,"",VLOOKUP(D7041,'Resources Final'!A:C,3,FALSE))</f>
        <v>Y</v>
      </c>
      <c r="L7041" s="3" t="str">
        <f>IF(VLOOKUP(D7041,'Resources Final'!A:D,4,FALSE)=0,"",VLOOKUP(D7041,'Resources Final'!A:D,4,FALSE))</f>
        <v/>
      </c>
      <c r="M7041" s="3" t="str">
        <f>IF(VLOOKUP(D7041,'Resources Final'!A:E,5,FALSE)=0,"",VLOOKUP(D7041,'Resources Final'!A:E,5,FALSE))</f>
        <v/>
      </c>
      <c r="N7041" s="7" t="str">
        <f>IF(VLOOKUP(D7041,'Resources Final'!A:F,6,FALSE)=0,"",VLOOKUP(D7041,'Resources Final'!A:F,6,FALSE))</f>
        <v/>
      </c>
      <c r="O7041" s="3" t="str">
        <f>IF(VLOOKUP(D7041,'Resources Final'!A:G,7,FALSE)=0,"",VLOOKUP(D7041,'Resources Final'!A:G,7,FALSE))</f>
        <v/>
      </c>
    </row>
    <row r="7042" spans="1:15" x14ac:dyDescent="0.2">
      <c r="A7042" s="11">
        <v>990</v>
      </c>
      <c r="B7042" s="11" t="str">
        <f t="shared" ref="B7042:B7105" si="125">C7042&amp;"_"&amp;D7042&amp;G7042&amp;F7042</f>
        <v>Fred C. and Mary R. Koch Foundation_Riter, Jennifer20051500</v>
      </c>
      <c r="C7042" s="11" t="s">
        <v>4161</v>
      </c>
      <c r="D7042" s="11" t="s">
        <v>3074</v>
      </c>
      <c r="E7042" s="11" t="s">
        <v>3074</v>
      </c>
      <c r="F7042" s="4">
        <v>1500</v>
      </c>
      <c r="G7042" s="3">
        <v>2005</v>
      </c>
      <c r="H7042" s="3" t="s">
        <v>21</v>
      </c>
      <c r="I7042" s="12" t="s">
        <v>4162</v>
      </c>
      <c r="J7042" s="3">
        <v>173</v>
      </c>
      <c r="K7042" s="3" t="str">
        <f>IF(VLOOKUP(D7042,'Resources Final'!A:C,3,FALSE)=0,"",VLOOKUP(D7042,'Resources Final'!A:C,3,FALSE))</f>
        <v>Y</v>
      </c>
      <c r="L7042" s="3" t="str">
        <f>IF(VLOOKUP(D7042,'Resources Final'!A:D,4,FALSE)=0,"",VLOOKUP(D7042,'Resources Final'!A:D,4,FALSE))</f>
        <v/>
      </c>
      <c r="M7042" s="3" t="str">
        <f>IF(VLOOKUP(D7042,'Resources Final'!A:E,5,FALSE)=0,"",VLOOKUP(D7042,'Resources Final'!A:E,5,FALSE))</f>
        <v/>
      </c>
      <c r="N7042" s="7" t="str">
        <f>IF(VLOOKUP(D7042,'Resources Final'!A:F,6,FALSE)=0,"",VLOOKUP(D7042,'Resources Final'!A:F,6,FALSE))</f>
        <v/>
      </c>
      <c r="O7042" s="3" t="str">
        <f>IF(VLOOKUP(D7042,'Resources Final'!A:G,7,FALSE)=0,"",VLOOKUP(D7042,'Resources Final'!A:G,7,FALSE))</f>
        <v/>
      </c>
    </row>
    <row r="7043" spans="1:15" x14ac:dyDescent="0.2">
      <c r="A7043" s="11">
        <v>990</v>
      </c>
      <c r="B7043" s="11" t="str">
        <f t="shared" si="125"/>
        <v>Fred C. and Mary R. Koch Foundation_Robertson, Lee20051500</v>
      </c>
      <c r="C7043" s="11" t="s">
        <v>4161</v>
      </c>
      <c r="D7043" s="11" t="s">
        <v>3085</v>
      </c>
      <c r="E7043" s="11" t="s">
        <v>3085</v>
      </c>
      <c r="F7043" s="4">
        <v>1500</v>
      </c>
      <c r="G7043" s="3">
        <v>2005</v>
      </c>
      <c r="H7043" s="3" t="s">
        <v>21</v>
      </c>
      <c r="I7043" s="12" t="s">
        <v>4162</v>
      </c>
      <c r="J7043" s="3">
        <v>174</v>
      </c>
      <c r="K7043" s="3" t="str">
        <f>IF(VLOOKUP(D7043,'Resources Final'!A:C,3,FALSE)=0,"",VLOOKUP(D7043,'Resources Final'!A:C,3,FALSE))</f>
        <v>Y</v>
      </c>
      <c r="L7043" s="3" t="str">
        <f>IF(VLOOKUP(D7043,'Resources Final'!A:D,4,FALSE)=0,"",VLOOKUP(D7043,'Resources Final'!A:D,4,FALSE))</f>
        <v/>
      </c>
      <c r="M7043" s="3" t="str">
        <f>IF(VLOOKUP(D7043,'Resources Final'!A:E,5,FALSE)=0,"",VLOOKUP(D7043,'Resources Final'!A:E,5,FALSE))</f>
        <v/>
      </c>
      <c r="N7043" s="7" t="str">
        <f>IF(VLOOKUP(D7043,'Resources Final'!A:F,6,FALSE)=0,"",VLOOKUP(D7043,'Resources Final'!A:F,6,FALSE))</f>
        <v/>
      </c>
      <c r="O7043" s="3" t="str">
        <f>IF(VLOOKUP(D7043,'Resources Final'!A:G,7,FALSE)=0,"",VLOOKUP(D7043,'Resources Final'!A:G,7,FALSE))</f>
        <v/>
      </c>
    </row>
    <row r="7044" spans="1:15" x14ac:dyDescent="0.2">
      <c r="A7044" s="11">
        <v>990</v>
      </c>
      <c r="B7044" s="11" t="str">
        <f t="shared" si="125"/>
        <v>Fred C. and Mary R. Koch Foundation_Robles, Francisco20051500</v>
      </c>
      <c r="C7044" s="11" t="s">
        <v>4161</v>
      </c>
      <c r="D7044" s="11" t="s">
        <v>3089</v>
      </c>
      <c r="E7044" s="11" t="s">
        <v>3089</v>
      </c>
      <c r="F7044" s="4">
        <v>1500</v>
      </c>
      <c r="G7044" s="3">
        <v>2005</v>
      </c>
      <c r="H7044" s="3" t="s">
        <v>21</v>
      </c>
      <c r="I7044" s="12" t="s">
        <v>4162</v>
      </c>
      <c r="J7044" s="3">
        <v>175</v>
      </c>
      <c r="K7044" s="3" t="str">
        <f>IF(VLOOKUP(D7044,'Resources Final'!A:C,3,FALSE)=0,"",VLOOKUP(D7044,'Resources Final'!A:C,3,FALSE))</f>
        <v>Y</v>
      </c>
      <c r="L7044" s="3" t="str">
        <f>IF(VLOOKUP(D7044,'Resources Final'!A:D,4,FALSE)=0,"",VLOOKUP(D7044,'Resources Final'!A:D,4,FALSE))</f>
        <v/>
      </c>
      <c r="M7044" s="3" t="str">
        <f>IF(VLOOKUP(D7044,'Resources Final'!A:E,5,FALSE)=0,"",VLOOKUP(D7044,'Resources Final'!A:E,5,FALSE))</f>
        <v/>
      </c>
      <c r="N7044" s="7" t="str">
        <f>IF(VLOOKUP(D7044,'Resources Final'!A:F,6,FALSE)=0,"",VLOOKUP(D7044,'Resources Final'!A:F,6,FALSE))</f>
        <v/>
      </c>
      <c r="O7044" s="3" t="str">
        <f>IF(VLOOKUP(D7044,'Resources Final'!A:G,7,FALSE)=0,"",VLOOKUP(D7044,'Resources Final'!A:G,7,FALSE))</f>
        <v/>
      </c>
    </row>
    <row r="7045" spans="1:15" x14ac:dyDescent="0.2">
      <c r="A7045" s="11">
        <v>990</v>
      </c>
      <c r="B7045" s="11" t="str">
        <f t="shared" si="125"/>
        <v>Fred C. and Mary R. Koch Foundation_Rodriguez, III, Martin20051500</v>
      </c>
      <c r="C7045" s="11" t="s">
        <v>4161</v>
      </c>
      <c r="D7045" s="11" t="s">
        <v>3100</v>
      </c>
      <c r="E7045" s="11" t="s">
        <v>3100</v>
      </c>
      <c r="F7045" s="4">
        <v>1500</v>
      </c>
      <c r="G7045" s="3">
        <v>2005</v>
      </c>
      <c r="H7045" s="3" t="s">
        <v>21</v>
      </c>
      <c r="I7045" s="12" t="s">
        <v>4162</v>
      </c>
      <c r="J7045" s="3">
        <v>176</v>
      </c>
      <c r="K7045" s="3" t="str">
        <f>IF(VLOOKUP(D7045,'Resources Final'!A:C,3,FALSE)=0,"",VLOOKUP(D7045,'Resources Final'!A:C,3,FALSE))</f>
        <v>Y</v>
      </c>
      <c r="L7045" s="3" t="str">
        <f>IF(VLOOKUP(D7045,'Resources Final'!A:D,4,FALSE)=0,"",VLOOKUP(D7045,'Resources Final'!A:D,4,FALSE))</f>
        <v/>
      </c>
      <c r="M7045" s="3" t="str">
        <f>IF(VLOOKUP(D7045,'Resources Final'!A:E,5,FALSE)=0,"",VLOOKUP(D7045,'Resources Final'!A:E,5,FALSE))</f>
        <v/>
      </c>
      <c r="N7045" s="7" t="str">
        <f>IF(VLOOKUP(D7045,'Resources Final'!A:F,6,FALSE)=0,"",VLOOKUP(D7045,'Resources Final'!A:F,6,FALSE))</f>
        <v/>
      </c>
      <c r="O7045" s="3" t="str">
        <f>IF(VLOOKUP(D7045,'Resources Final'!A:G,7,FALSE)=0,"",VLOOKUP(D7045,'Resources Final'!A:G,7,FALSE))</f>
        <v/>
      </c>
    </row>
    <row r="7046" spans="1:15" x14ac:dyDescent="0.2">
      <c r="A7046" s="11">
        <v>990</v>
      </c>
      <c r="B7046" s="11" t="str">
        <f t="shared" si="125"/>
        <v>Fred C. and Mary R. Koch Foundation_Roussel, Landon20051500</v>
      </c>
      <c r="C7046" s="11" t="s">
        <v>4161</v>
      </c>
      <c r="D7046" s="11" t="s">
        <v>3124</v>
      </c>
      <c r="E7046" s="11" t="s">
        <v>3124</v>
      </c>
      <c r="F7046" s="4">
        <v>1500</v>
      </c>
      <c r="G7046" s="3">
        <v>2005</v>
      </c>
      <c r="H7046" s="3" t="s">
        <v>21</v>
      </c>
      <c r="I7046" s="12" t="s">
        <v>4162</v>
      </c>
      <c r="J7046" s="3">
        <v>177</v>
      </c>
      <c r="K7046" s="3" t="str">
        <f>IF(VLOOKUP(D7046,'Resources Final'!A:C,3,FALSE)=0,"",VLOOKUP(D7046,'Resources Final'!A:C,3,FALSE))</f>
        <v>Y</v>
      </c>
      <c r="L7046" s="3" t="str">
        <f>IF(VLOOKUP(D7046,'Resources Final'!A:D,4,FALSE)=0,"",VLOOKUP(D7046,'Resources Final'!A:D,4,FALSE))</f>
        <v/>
      </c>
      <c r="M7046" s="3" t="str">
        <f>IF(VLOOKUP(D7046,'Resources Final'!A:E,5,FALSE)=0,"",VLOOKUP(D7046,'Resources Final'!A:E,5,FALSE))</f>
        <v/>
      </c>
      <c r="N7046" s="7" t="str">
        <f>IF(VLOOKUP(D7046,'Resources Final'!A:F,6,FALSE)=0,"",VLOOKUP(D7046,'Resources Final'!A:F,6,FALSE))</f>
        <v/>
      </c>
      <c r="O7046" s="3" t="str">
        <f>IF(VLOOKUP(D7046,'Resources Final'!A:G,7,FALSE)=0,"",VLOOKUP(D7046,'Resources Final'!A:G,7,FALSE))</f>
        <v/>
      </c>
    </row>
    <row r="7047" spans="1:15" x14ac:dyDescent="0.2">
      <c r="A7047" s="11">
        <v>990</v>
      </c>
      <c r="B7047" s="11" t="str">
        <f t="shared" si="125"/>
        <v>Fred C. and Mary R. Koch Foundation_Routh, Jared20051500</v>
      </c>
      <c r="C7047" s="11" t="s">
        <v>4161</v>
      </c>
      <c r="D7047" s="11" t="s">
        <v>3125</v>
      </c>
      <c r="E7047" s="11" t="s">
        <v>3125</v>
      </c>
      <c r="F7047" s="4">
        <v>1500</v>
      </c>
      <c r="G7047" s="3">
        <v>2005</v>
      </c>
      <c r="H7047" s="3" t="s">
        <v>21</v>
      </c>
      <c r="I7047" s="12" t="s">
        <v>4162</v>
      </c>
      <c r="J7047" s="3">
        <v>178</v>
      </c>
      <c r="K7047" s="3" t="str">
        <f>IF(VLOOKUP(D7047,'Resources Final'!A:C,3,FALSE)=0,"",VLOOKUP(D7047,'Resources Final'!A:C,3,FALSE))</f>
        <v>Y</v>
      </c>
      <c r="L7047" s="3" t="str">
        <f>IF(VLOOKUP(D7047,'Resources Final'!A:D,4,FALSE)=0,"",VLOOKUP(D7047,'Resources Final'!A:D,4,FALSE))</f>
        <v/>
      </c>
      <c r="M7047" s="3" t="str">
        <f>IF(VLOOKUP(D7047,'Resources Final'!A:E,5,FALSE)=0,"",VLOOKUP(D7047,'Resources Final'!A:E,5,FALSE))</f>
        <v/>
      </c>
      <c r="N7047" s="7" t="str">
        <f>IF(VLOOKUP(D7047,'Resources Final'!A:F,6,FALSE)=0,"",VLOOKUP(D7047,'Resources Final'!A:F,6,FALSE))</f>
        <v/>
      </c>
      <c r="O7047" s="3" t="str">
        <f>IF(VLOOKUP(D7047,'Resources Final'!A:G,7,FALSE)=0,"",VLOOKUP(D7047,'Resources Final'!A:G,7,FALSE))</f>
        <v/>
      </c>
    </row>
    <row r="7048" spans="1:15" x14ac:dyDescent="0.2">
      <c r="A7048" s="11">
        <v>990</v>
      </c>
      <c r="B7048" s="11" t="str">
        <f t="shared" si="125"/>
        <v>Fred C. and Mary R. Koch Foundation_Rowlett, Christopher20051500</v>
      </c>
      <c r="C7048" s="11" t="s">
        <v>4161</v>
      </c>
      <c r="D7048" s="11" t="s">
        <v>3127</v>
      </c>
      <c r="E7048" s="11" t="s">
        <v>3127</v>
      </c>
      <c r="F7048" s="4">
        <v>1500</v>
      </c>
      <c r="G7048" s="3">
        <v>2005</v>
      </c>
      <c r="H7048" s="3" t="s">
        <v>21</v>
      </c>
      <c r="I7048" s="12" t="s">
        <v>4162</v>
      </c>
      <c r="J7048" s="3">
        <v>179</v>
      </c>
      <c r="K7048" s="3" t="str">
        <f>IF(VLOOKUP(D7048,'Resources Final'!A:C,3,FALSE)=0,"",VLOOKUP(D7048,'Resources Final'!A:C,3,FALSE))</f>
        <v>Y</v>
      </c>
      <c r="L7048" s="3" t="str">
        <f>IF(VLOOKUP(D7048,'Resources Final'!A:D,4,FALSE)=0,"",VLOOKUP(D7048,'Resources Final'!A:D,4,FALSE))</f>
        <v/>
      </c>
      <c r="M7048" s="3" t="str">
        <f>IF(VLOOKUP(D7048,'Resources Final'!A:E,5,FALSE)=0,"",VLOOKUP(D7048,'Resources Final'!A:E,5,FALSE))</f>
        <v/>
      </c>
      <c r="N7048" s="7" t="str">
        <f>IF(VLOOKUP(D7048,'Resources Final'!A:F,6,FALSE)=0,"",VLOOKUP(D7048,'Resources Final'!A:F,6,FALSE))</f>
        <v/>
      </c>
      <c r="O7048" s="3" t="str">
        <f>IF(VLOOKUP(D7048,'Resources Final'!A:G,7,FALSE)=0,"",VLOOKUP(D7048,'Resources Final'!A:G,7,FALSE))</f>
        <v/>
      </c>
    </row>
    <row r="7049" spans="1:15" x14ac:dyDescent="0.2">
      <c r="A7049" s="11">
        <v>990</v>
      </c>
      <c r="B7049" s="11" t="str">
        <f t="shared" si="125"/>
        <v>Fred C. and Mary R. Koch Foundation_Rudat, Deirdre20051500</v>
      </c>
      <c r="C7049" s="11" t="s">
        <v>4161</v>
      </c>
      <c r="D7049" s="11" t="s">
        <v>3133</v>
      </c>
      <c r="E7049" s="11" t="s">
        <v>3133</v>
      </c>
      <c r="F7049" s="4">
        <v>1500</v>
      </c>
      <c r="G7049" s="3">
        <v>2005</v>
      </c>
      <c r="H7049" s="3" t="s">
        <v>21</v>
      </c>
      <c r="I7049" s="12" t="s">
        <v>4162</v>
      </c>
      <c r="J7049" s="3">
        <v>180</v>
      </c>
      <c r="K7049" s="3" t="str">
        <f>IF(VLOOKUP(D7049,'Resources Final'!A:C,3,FALSE)=0,"",VLOOKUP(D7049,'Resources Final'!A:C,3,FALSE))</f>
        <v>Y</v>
      </c>
      <c r="L7049" s="3" t="str">
        <f>IF(VLOOKUP(D7049,'Resources Final'!A:D,4,FALSE)=0,"",VLOOKUP(D7049,'Resources Final'!A:D,4,FALSE))</f>
        <v/>
      </c>
      <c r="M7049" s="3" t="str">
        <f>IF(VLOOKUP(D7049,'Resources Final'!A:E,5,FALSE)=0,"",VLOOKUP(D7049,'Resources Final'!A:E,5,FALSE))</f>
        <v/>
      </c>
      <c r="N7049" s="7" t="str">
        <f>IF(VLOOKUP(D7049,'Resources Final'!A:F,6,FALSE)=0,"",VLOOKUP(D7049,'Resources Final'!A:F,6,FALSE))</f>
        <v/>
      </c>
      <c r="O7049" s="3" t="str">
        <f>IF(VLOOKUP(D7049,'Resources Final'!A:G,7,FALSE)=0,"",VLOOKUP(D7049,'Resources Final'!A:G,7,FALSE))</f>
        <v/>
      </c>
    </row>
    <row r="7050" spans="1:15" x14ac:dyDescent="0.2">
      <c r="A7050" s="11">
        <v>990</v>
      </c>
      <c r="B7050" s="11" t="str">
        <f t="shared" si="125"/>
        <v>Fred C. and Mary R. Koch Foundation_Rudat, Genevieve20051500</v>
      </c>
      <c r="C7050" s="11" t="s">
        <v>4161</v>
      </c>
      <c r="D7050" s="11" t="s">
        <v>3134</v>
      </c>
      <c r="E7050" s="11" t="s">
        <v>3134</v>
      </c>
      <c r="F7050" s="4">
        <v>1500</v>
      </c>
      <c r="G7050" s="3">
        <v>2005</v>
      </c>
      <c r="H7050" s="3" t="s">
        <v>21</v>
      </c>
      <c r="I7050" s="12" t="s">
        <v>4162</v>
      </c>
      <c r="J7050" s="3">
        <v>181</v>
      </c>
      <c r="K7050" s="3" t="str">
        <f>IF(VLOOKUP(D7050,'Resources Final'!A:C,3,FALSE)=0,"",VLOOKUP(D7050,'Resources Final'!A:C,3,FALSE))</f>
        <v>Y</v>
      </c>
      <c r="L7050" s="3" t="str">
        <f>IF(VLOOKUP(D7050,'Resources Final'!A:D,4,FALSE)=0,"",VLOOKUP(D7050,'Resources Final'!A:D,4,FALSE))</f>
        <v/>
      </c>
      <c r="M7050" s="3" t="str">
        <f>IF(VLOOKUP(D7050,'Resources Final'!A:E,5,FALSE)=0,"",VLOOKUP(D7050,'Resources Final'!A:E,5,FALSE))</f>
        <v/>
      </c>
      <c r="N7050" s="7" t="str">
        <f>IF(VLOOKUP(D7050,'Resources Final'!A:F,6,FALSE)=0,"",VLOOKUP(D7050,'Resources Final'!A:F,6,FALSE))</f>
        <v/>
      </c>
      <c r="O7050" s="3" t="str">
        <f>IF(VLOOKUP(D7050,'Resources Final'!A:G,7,FALSE)=0,"",VLOOKUP(D7050,'Resources Final'!A:G,7,FALSE))</f>
        <v/>
      </c>
    </row>
    <row r="7051" spans="1:15" x14ac:dyDescent="0.2">
      <c r="A7051" s="11">
        <v>990</v>
      </c>
      <c r="B7051" s="11" t="str">
        <f t="shared" si="125"/>
        <v>Fred C. and Mary R. Koch Foundation_Ryans, Camille20051500</v>
      </c>
      <c r="C7051" s="11" t="s">
        <v>4161</v>
      </c>
      <c r="D7051" s="11" t="s">
        <v>3157</v>
      </c>
      <c r="E7051" s="11" t="s">
        <v>3157</v>
      </c>
      <c r="F7051" s="4">
        <v>1500</v>
      </c>
      <c r="G7051" s="3">
        <v>2005</v>
      </c>
      <c r="H7051" s="3" t="s">
        <v>21</v>
      </c>
      <c r="I7051" s="12" t="s">
        <v>4162</v>
      </c>
      <c r="J7051" s="3">
        <v>182</v>
      </c>
      <c r="K7051" s="3" t="str">
        <f>IF(VLOOKUP(D7051,'Resources Final'!A:C,3,FALSE)=0,"",VLOOKUP(D7051,'Resources Final'!A:C,3,FALSE))</f>
        <v>Y</v>
      </c>
      <c r="L7051" s="3" t="str">
        <f>IF(VLOOKUP(D7051,'Resources Final'!A:D,4,FALSE)=0,"",VLOOKUP(D7051,'Resources Final'!A:D,4,FALSE))</f>
        <v/>
      </c>
      <c r="M7051" s="3" t="str">
        <f>IF(VLOOKUP(D7051,'Resources Final'!A:E,5,FALSE)=0,"",VLOOKUP(D7051,'Resources Final'!A:E,5,FALSE))</f>
        <v/>
      </c>
      <c r="N7051" s="7" t="str">
        <f>IF(VLOOKUP(D7051,'Resources Final'!A:F,6,FALSE)=0,"",VLOOKUP(D7051,'Resources Final'!A:F,6,FALSE))</f>
        <v/>
      </c>
      <c r="O7051" s="3" t="str">
        <f>IF(VLOOKUP(D7051,'Resources Final'!A:G,7,FALSE)=0,"",VLOOKUP(D7051,'Resources Final'!A:G,7,FALSE))</f>
        <v/>
      </c>
    </row>
    <row r="7052" spans="1:15" x14ac:dyDescent="0.2">
      <c r="A7052" s="11">
        <v>990</v>
      </c>
      <c r="B7052" s="11" t="str">
        <f t="shared" si="125"/>
        <v>Fred C. and Mary R. Koch Foundation_Sanford, Audrey20051500</v>
      </c>
      <c r="C7052" s="11" t="s">
        <v>4161</v>
      </c>
      <c r="D7052" s="11" t="s">
        <v>3229</v>
      </c>
      <c r="E7052" s="11" t="s">
        <v>3229</v>
      </c>
      <c r="F7052" s="4">
        <v>1500</v>
      </c>
      <c r="G7052" s="3">
        <v>2005</v>
      </c>
      <c r="H7052" s="3" t="s">
        <v>21</v>
      </c>
      <c r="I7052" s="12" t="s">
        <v>4162</v>
      </c>
      <c r="J7052" s="3">
        <v>183</v>
      </c>
      <c r="K7052" s="3" t="str">
        <f>IF(VLOOKUP(D7052,'Resources Final'!A:C,3,FALSE)=0,"",VLOOKUP(D7052,'Resources Final'!A:C,3,FALSE))</f>
        <v>Y</v>
      </c>
      <c r="L7052" s="3" t="str">
        <f>IF(VLOOKUP(D7052,'Resources Final'!A:D,4,FALSE)=0,"",VLOOKUP(D7052,'Resources Final'!A:D,4,FALSE))</f>
        <v/>
      </c>
      <c r="M7052" s="3" t="str">
        <f>IF(VLOOKUP(D7052,'Resources Final'!A:E,5,FALSE)=0,"",VLOOKUP(D7052,'Resources Final'!A:E,5,FALSE))</f>
        <v/>
      </c>
      <c r="N7052" s="7" t="str">
        <f>IF(VLOOKUP(D7052,'Resources Final'!A:F,6,FALSE)=0,"",VLOOKUP(D7052,'Resources Final'!A:F,6,FALSE))</f>
        <v/>
      </c>
      <c r="O7052" s="3" t="str">
        <f>IF(VLOOKUP(D7052,'Resources Final'!A:G,7,FALSE)=0,"",VLOOKUP(D7052,'Resources Final'!A:G,7,FALSE))</f>
        <v/>
      </c>
    </row>
    <row r="7053" spans="1:15" x14ac:dyDescent="0.2">
      <c r="A7053" s="11">
        <v>990</v>
      </c>
      <c r="B7053" s="11" t="str">
        <f t="shared" si="125"/>
        <v>Fred C. and Mary R. Koch Foundation_Schneider, Natalie20051500</v>
      </c>
      <c r="C7053" s="11" t="s">
        <v>4161</v>
      </c>
      <c r="D7053" s="11" t="s">
        <v>3246</v>
      </c>
      <c r="E7053" s="11" t="s">
        <v>3246</v>
      </c>
      <c r="F7053" s="4">
        <v>1500</v>
      </c>
      <c r="G7053" s="3">
        <v>2005</v>
      </c>
      <c r="H7053" s="3" t="s">
        <v>21</v>
      </c>
      <c r="I7053" s="12" t="s">
        <v>4162</v>
      </c>
      <c r="J7053" s="3">
        <v>184</v>
      </c>
      <c r="K7053" s="3" t="str">
        <f>IF(VLOOKUP(D7053,'Resources Final'!A:C,3,FALSE)=0,"",VLOOKUP(D7053,'Resources Final'!A:C,3,FALSE))</f>
        <v>Y</v>
      </c>
      <c r="L7053" s="3" t="str">
        <f>IF(VLOOKUP(D7053,'Resources Final'!A:D,4,FALSE)=0,"",VLOOKUP(D7053,'Resources Final'!A:D,4,FALSE))</f>
        <v/>
      </c>
      <c r="M7053" s="3" t="str">
        <f>IF(VLOOKUP(D7053,'Resources Final'!A:E,5,FALSE)=0,"",VLOOKUP(D7053,'Resources Final'!A:E,5,FALSE))</f>
        <v/>
      </c>
      <c r="N7053" s="7" t="str">
        <f>IF(VLOOKUP(D7053,'Resources Final'!A:F,6,FALSE)=0,"",VLOOKUP(D7053,'Resources Final'!A:F,6,FALSE))</f>
        <v/>
      </c>
      <c r="O7053" s="3" t="str">
        <f>IF(VLOOKUP(D7053,'Resources Final'!A:G,7,FALSE)=0,"",VLOOKUP(D7053,'Resources Final'!A:G,7,FALSE))</f>
        <v/>
      </c>
    </row>
    <row r="7054" spans="1:15" x14ac:dyDescent="0.2">
      <c r="A7054" s="11">
        <v>990</v>
      </c>
      <c r="B7054" s="11" t="str">
        <f t="shared" si="125"/>
        <v>Fred C. and Mary R. Koch Foundation_Schreiber, Katherine20051500</v>
      </c>
      <c r="C7054" s="11" t="s">
        <v>4161</v>
      </c>
      <c r="D7054" s="11" t="s">
        <v>3248</v>
      </c>
      <c r="E7054" s="11" t="s">
        <v>3248</v>
      </c>
      <c r="F7054" s="4">
        <v>1500</v>
      </c>
      <c r="G7054" s="3">
        <v>2005</v>
      </c>
      <c r="H7054" s="3" t="s">
        <v>21</v>
      </c>
      <c r="I7054" s="12" t="s">
        <v>4162</v>
      </c>
      <c r="J7054" s="3">
        <v>185</v>
      </c>
      <c r="K7054" s="3" t="str">
        <f>IF(VLOOKUP(D7054,'Resources Final'!A:C,3,FALSE)=0,"",VLOOKUP(D7054,'Resources Final'!A:C,3,FALSE))</f>
        <v>Y</v>
      </c>
      <c r="L7054" s="3" t="str">
        <f>IF(VLOOKUP(D7054,'Resources Final'!A:D,4,FALSE)=0,"",VLOOKUP(D7054,'Resources Final'!A:D,4,FALSE))</f>
        <v/>
      </c>
      <c r="M7054" s="3" t="str">
        <f>IF(VLOOKUP(D7054,'Resources Final'!A:E,5,FALSE)=0,"",VLOOKUP(D7054,'Resources Final'!A:E,5,FALSE))</f>
        <v/>
      </c>
      <c r="N7054" s="7" t="str">
        <f>IF(VLOOKUP(D7054,'Resources Final'!A:F,6,FALSE)=0,"",VLOOKUP(D7054,'Resources Final'!A:F,6,FALSE))</f>
        <v/>
      </c>
      <c r="O7054" s="3" t="str">
        <f>IF(VLOOKUP(D7054,'Resources Final'!A:G,7,FALSE)=0,"",VLOOKUP(D7054,'Resources Final'!A:G,7,FALSE))</f>
        <v/>
      </c>
    </row>
    <row r="7055" spans="1:15" x14ac:dyDescent="0.2">
      <c r="A7055" s="11">
        <v>990</v>
      </c>
      <c r="B7055" s="11" t="str">
        <f t="shared" si="125"/>
        <v>Fred C. and Mary R. Koch Foundation_Schirmer, Kathleen20051500</v>
      </c>
      <c r="C7055" s="11" t="s">
        <v>4161</v>
      </c>
      <c r="D7055" s="11" t="s">
        <v>3240</v>
      </c>
      <c r="E7055" s="11" t="s">
        <v>3240</v>
      </c>
      <c r="F7055" s="4">
        <v>1500</v>
      </c>
      <c r="G7055" s="3">
        <v>2005</v>
      </c>
      <c r="H7055" s="3" t="s">
        <v>21</v>
      </c>
      <c r="I7055" s="12" t="s">
        <v>4162</v>
      </c>
      <c r="J7055" s="3">
        <v>186</v>
      </c>
      <c r="K7055" s="3" t="str">
        <f>IF(VLOOKUP(D7055,'Resources Final'!A:C,3,FALSE)=0,"",VLOOKUP(D7055,'Resources Final'!A:C,3,FALSE))</f>
        <v>Y</v>
      </c>
      <c r="L7055" s="3" t="str">
        <f>IF(VLOOKUP(D7055,'Resources Final'!A:D,4,FALSE)=0,"",VLOOKUP(D7055,'Resources Final'!A:D,4,FALSE))</f>
        <v/>
      </c>
      <c r="M7055" s="3" t="str">
        <f>IF(VLOOKUP(D7055,'Resources Final'!A:E,5,FALSE)=0,"",VLOOKUP(D7055,'Resources Final'!A:E,5,FALSE))</f>
        <v/>
      </c>
      <c r="N7055" s="7" t="str">
        <f>IF(VLOOKUP(D7055,'Resources Final'!A:F,6,FALSE)=0,"",VLOOKUP(D7055,'Resources Final'!A:F,6,FALSE))</f>
        <v/>
      </c>
      <c r="O7055" s="3" t="str">
        <f>IF(VLOOKUP(D7055,'Resources Final'!A:G,7,FALSE)=0,"",VLOOKUP(D7055,'Resources Final'!A:G,7,FALSE))</f>
        <v/>
      </c>
    </row>
    <row r="7056" spans="1:15" x14ac:dyDescent="0.2">
      <c r="A7056" s="11">
        <v>990</v>
      </c>
      <c r="B7056" s="11" t="str">
        <f t="shared" si="125"/>
        <v>Fred C. and Mary R. Koch Foundation_Seed, Stephen20051500</v>
      </c>
      <c r="C7056" s="11" t="s">
        <v>4161</v>
      </c>
      <c r="D7056" s="11" t="s">
        <v>3277</v>
      </c>
      <c r="E7056" s="11" t="s">
        <v>3277</v>
      </c>
      <c r="F7056" s="4">
        <v>1500</v>
      </c>
      <c r="G7056" s="3">
        <v>2005</v>
      </c>
      <c r="H7056" s="3" t="s">
        <v>21</v>
      </c>
      <c r="I7056" s="12" t="s">
        <v>4162</v>
      </c>
      <c r="J7056" s="3">
        <v>187</v>
      </c>
      <c r="K7056" s="3" t="str">
        <f>IF(VLOOKUP(D7056,'Resources Final'!A:C,3,FALSE)=0,"",VLOOKUP(D7056,'Resources Final'!A:C,3,FALSE))</f>
        <v>Y</v>
      </c>
      <c r="L7056" s="3" t="str">
        <f>IF(VLOOKUP(D7056,'Resources Final'!A:D,4,FALSE)=0,"",VLOOKUP(D7056,'Resources Final'!A:D,4,FALSE))</f>
        <v/>
      </c>
      <c r="M7056" s="3" t="str">
        <f>IF(VLOOKUP(D7056,'Resources Final'!A:E,5,FALSE)=0,"",VLOOKUP(D7056,'Resources Final'!A:E,5,FALSE))</f>
        <v/>
      </c>
      <c r="N7056" s="7" t="str">
        <f>IF(VLOOKUP(D7056,'Resources Final'!A:F,6,FALSE)=0,"",VLOOKUP(D7056,'Resources Final'!A:F,6,FALSE))</f>
        <v/>
      </c>
      <c r="O7056" s="3" t="str">
        <f>IF(VLOOKUP(D7056,'Resources Final'!A:G,7,FALSE)=0,"",VLOOKUP(D7056,'Resources Final'!A:G,7,FALSE))</f>
        <v/>
      </c>
    </row>
    <row r="7057" spans="1:15" x14ac:dyDescent="0.2">
      <c r="A7057" s="11">
        <v>990</v>
      </c>
      <c r="B7057" s="11" t="str">
        <f t="shared" si="125"/>
        <v>Fred C. and Mary R. Koch Foundation_Shaad, Jason20051500</v>
      </c>
      <c r="C7057" s="11" t="s">
        <v>4161</v>
      </c>
      <c r="D7057" s="11" t="s">
        <v>3288</v>
      </c>
      <c r="E7057" s="11" t="s">
        <v>3288</v>
      </c>
      <c r="F7057" s="4">
        <v>1500</v>
      </c>
      <c r="G7057" s="3">
        <v>2005</v>
      </c>
      <c r="H7057" s="3" t="s">
        <v>21</v>
      </c>
      <c r="I7057" s="12" t="s">
        <v>4162</v>
      </c>
      <c r="J7057" s="3">
        <v>188</v>
      </c>
      <c r="K7057" s="3" t="str">
        <f>IF(VLOOKUP(D7057,'Resources Final'!A:C,3,FALSE)=0,"",VLOOKUP(D7057,'Resources Final'!A:C,3,FALSE))</f>
        <v>Y</v>
      </c>
      <c r="L7057" s="3" t="str">
        <f>IF(VLOOKUP(D7057,'Resources Final'!A:D,4,FALSE)=0,"",VLOOKUP(D7057,'Resources Final'!A:D,4,FALSE))</f>
        <v/>
      </c>
      <c r="M7057" s="3" t="str">
        <f>IF(VLOOKUP(D7057,'Resources Final'!A:E,5,FALSE)=0,"",VLOOKUP(D7057,'Resources Final'!A:E,5,FALSE))</f>
        <v/>
      </c>
      <c r="N7057" s="7" t="str">
        <f>IF(VLOOKUP(D7057,'Resources Final'!A:F,6,FALSE)=0,"",VLOOKUP(D7057,'Resources Final'!A:F,6,FALSE))</f>
        <v/>
      </c>
      <c r="O7057" s="3" t="str">
        <f>IF(VLOOKUP(D7057,'Resources Final'!A:G,7,FALSE)=0,"",VLOOKUP(D7057,'Resources Final'!A:G,7,FALSE))</f>
        <v/>
      </c>
    </row>
    <row r="7058" spans="1:15" x14ac:dyDescent="0.2">
      <c r="A7058" s="11">
        <v>990</v>
      </c>
      <c r="B7058" s="11" t="str">
        <f t="shared" si="125"/>
        <v>Fred C. and Mary R. Koch Foundation_Smith, Austin20051500</v>
      </c>
      <c r="C7058" s="11" t="s">
        <v>4161</v>
      </c>
      <c r="D7058" s="11" t="s">
        <v>3336</v>
      </c>
      <c r="E7058" s="11" t="s">
        <v>3336</v>
      </c>
      <c r="F7058" s="4">
        <v>1500</v>
      </c>
      <c r="G7058" s="3">
        <v>2005</v>
      </c>
      <c r="H7058" s="3" t="s">
        <v>21</v>
      </c>
      <c r="I7058" s="12" t="s">
        <v>4162</v>
      </c>
      <c r="J7058" s="3">
        <v>189</v>
      </c>
      <c r="K7058" s="3" t="str">
        <f>IF(VLOOKUP(D7058,'Resources Final'!A:C,3,FALSE)=0,"",VLOOKUP(D7058,'Resources Final'!A:C,3,FALSE))</f>
        <v>Y</v>
      </c>
      <c r="L7058" s="3" t="str">
        <f>IF(VLOOKUP(D7058,'Resources Final'!A:D,4,FALSE)=0,"",VLOOKUP(D7058,'Resources Final'!A:D,4,FALSE))</f>
        <v/>
      </c>
      <c r="M7058" s="3" t="str">
        <f>IF(VLOOKUP(D7058,'Resources Final'!A:E,5,FALSE)=0,"",VLOOKUP(D7058,'Resources Final'!A:E,5,FALSE))</f>
        <v/>
      </c>
      <c r="N7058" s="7" t="str">
        <f>IF(VLOOKUP(D7058,'Resources Final'!A:F,6,FALSE)=0,"",VLOOKUP(D7058,'Resources Final'!A:F,6,FALSE))</f>
        <v/>
      </c>
      <c r="O7058" s="3" t="str">
        <f>IF(VLOOKUP(D7058,'Resources Final'!A:G,7,FALSE)=0,"",VLOOKUP(D7058,'Resources Final'!A:G,7,FALSE))</f>
        <v/>
      </c>
    </row>
    <row r="7059" spans="1:15" x14ac:dyDescent="0.2">
      <c r="A7059" s="11">
        <v>990</v>
      </c>
      <c r="B7059" s="11" t="str">
        <f t="shared" si="125"/>
        <v>Fred C. and Mary R. Koch Foundation_Spencer, Julia20051500</v>
      </c>
      <c r="C7059" s="11" t="s">
        <v>4161</v>
      </c>
      <c r="D7059" s="11" t="s">
        <v>3381</v>
      </c>
      <c r="E7059" s="11" t="s">
        <v>3381</v>
      </c>
      <c r="F7059" s="4">
        <v>1500</v>
      </c>
      <c r="G7059" s="3">
        <v>2005</v>
      </c>
      <c r="H7059" s="3" t="s">
        <v>21</v>
      </c>
      <c r="I7059" s="12" t="s">
        <v>4162</v>
      </c>
      <c r="J7059" s="3">
        <v>190</v>
      </c>
      <c r="K7059" s="3" t="str">
        <f>IF(VLOOKUP(D7059,'Resources Final'!A:C,3,FALSE)=0,"",VLOOKUP(D7059,'Resources Final'!A:C,3,FALSE))</f>
        <v>Y</v>
      </c>
      <c r="L7059" s="3" t="str">
        <f>IF(VLOOKUP(D7059,'Resources Final'!A:D,4,FALSE)=0,"",VLOOKUP(D7059,'Resources Final'!A:D,4,FALSE))</f>
        <v/>
      </c>
      <c r="M7059" s="3" t="str">
        <f>IF(VLOOKUP(D7059,'Resources Final'!A:E,5,FALSE)=0,"",VLOOKUP(D7059,'Resources Final'!A:E,5,FALSE))</f>
        <v/>
      </c>
      <c r="N7059" s="7" t="str">
        <f>IF(VLOOKUP(D7059,'Resources Final'!A:F,6,FALSE)=0,"",VLOOKUP(D7059,'Resources Final'!A:F,6,FALSE))</f>
        <v/>
      </c>
      <c r="O7059" s="3" t="str">
        <f>IF(VLOOKUP(D7059,'Resources Final'!A:G,7,FALSE)=0,"",VLOOKUP(D7059,'Resources Final'!A:G,7,FALSE))</f>
        <v/>
      </c>
    </row>
    <row r="7060" spans="1:15" x14ac:dyDescent="0.2">
      <c r="A7060" s="11">
        <v>990</v>
      </c>
      <c r="B7060" s="11" t="str">
        <f t="shared" si="125"/>
        <v>Fred C. and Mary R. Koch Foundation_Spinuzzi, Terra20051500</v>
      </c>
      <c r="C7060" s="11" t="s">
        <v>4161</v>
      </c>
      <c r="D7060" s="11" t="s">
        <v>3385</v>
      </c>
      <c r="E7060" s="11" t="s">
        <v>3385</v>
      </c>
      <c r="F7060" s="4">
        <v>1500</v>
      </c>
      <c r="G7060" s="3">
        <v>2005</v>
      </c>
      <c r="H7060" s="3" t="s">
        <v>21</v>
      </c>
      <c r="I7060" s="12" t="s">
        <v>4162</v>
      </c>
      <c r="J7060" s="3">
        <v>191</v>
      </c>
      <c r="K7060" s="3" t="str">
        <f>IF(VLOOKUP(D7060,'Resources Final'!A:C,3,FALSE)=0,"",VLOOKUP(D7060,'Resources Final'!A:C,3,FALSE))</f>
        <v>Y</v>
      </c>
      <c r="L7060" s="3" t="str">
        <f>IF(VLOOKUP(D7060,'Resources Final'!A:D,4,FALSE)=0,"",VLOOKUP(D7060,'Resources Final'!A:D,4,FALSE))</f>
        <v/>
      </c>
      <c r="M7060" s="3" t="str">
        <f>IF(VLOOKUP(D7060,'Resources Final'!A:E,5,FALSE)=0,"",VLOOKUP(D7060,'Resources Final'!A:E,5,FALSE))</f>
        <v/>
      </c>
      <c r="N7060" s="7" t="str">
        <f>IF(VLOOKUP(D7060,'Resources Final'!A:F,6,FALSE)=0,"",VLOOKUP(D7060,'Resources Final'!A:F,6,FALSE))</f>
        <v/>
      </c>
      <c r="O7060" s="3" t="str">
        <f>IF(VLOOKUP(D7060,'Resources Final'!A:G,7,FALSE)=0,"",VLOOKUP(D7060,'Resources Final'!A:G,7,FALSE))</f>
        <v/>
      </c>
    </row>
    <row r="7061" spans="1:15" x14ac:dyDescent="0.2">
      <c r="A7061" s="11">
        <v>990</v>
      </c>
      <c r="B7061" s="11" t="str">
        <f t="shared" si="125"/>
        <v>Fred C. and Mary R. Koch Foundation_Srikrishnan, Rajkumar20051500</v>
      </c>
      <c r="C7061" s="11" t="s">
        <v>4161</v>
      </c>
      <c r="D7061" s="11" t="s">
        <v>3392</v>
      </c>
      <c r="E7061" s="11" t="s">
        <v>3392</v>
      </c>
      <c r="F7061" s="4">
        <v>1500</v>
      </c>
      <c r="G7061" s="3">
        <v>2005</v>
      </c>
      <c r="H7061" s="3" t="s">
        <v>21</v>
      </c>
      <c r="I7061" s="12" t="s">
        <v>4162</v>
      </c>
      <c r="J7061" s="3">
        <v>192</v>
      </c>
      <c r="K7061" s="3" t="str">
        <f>IF(VLOOKUP(D7061,'Resources Final'!A:C,3,FALSE)=0,"",VLOOKUP(D7061,'Resources Final'!A:C,3,FALSE))</f>
        <v>Y</v>
      </c>
      <c r="L7061" s="3" t="str">
        <f>IF(VLOOKUP(D7061,'Resources Final'!A:D,4,FALSE)=0,"",VLOOKUP(D7061,'Resources Final'!A:D,4,FALSE))</f>
        <v/>
      </c>
      <c r="M7061" s="3" t="str">
        <f>IF(VLOOKUP(D7061,'Resources Final'!A:E,5,FALSE)=0,"",VLOOKUP(D7061,'Resources Final'!A:E,5,FALSE))</f>
        <v/>
      </c>
      <c r="N7061" s="7" t="str">
        <f>IF(VLOOKUP(D7061,'Resources Final'!A:F,6,FALSE)=0,"",VLOOKUP(D7061,'Resources Final'!A:F,6,FALSE))</f>
        <v/>
      </c>
      <c r="O7061" s="3" t="str">
        <f>IF(VLOOKUP(D7061,'Resources Final'!A:G,7,FALSE)=0,"",VLOOKUP(D7061,'Resources Final'!A:G,7,FALSE))</f>
        <v/>
      </c>
    </row>
    <row r="7062" spans="1:15" x14ac:dyDescent="0.2">
      <c r="A7062" s="11">
        <v>990</v>
      </c>
      <c r="B7062" s="11" t="str">
        <f t="shared" si="125"/>
        <v>Fred C. and Mary R. Koch Foundation_Stanley, Jennifer20051500</v>
      </c>
      <c r="C7062" s="11" t="s">
        <v>4161</v>
      </c>
      <c r="D7062" s="11" t="s">
        <v>3418</v>
      </c>
      <c r="E7062" s="11" t="s">
        <v>3418</v>
      </c>
      <c r="F7062" s="4">
        <v>1500</v>
      </c>
      <c r="G7062" s="3">
        <v>2005</v>
      </c>
      <c r="H7062" s="3" t="s">
        <v>21</v>
      </c>
      <c r="I7062" s="12" t="s">
        <v>4162</v>
      </c>
      <c r="J7062" s="3">
        <v>193</v>
      </c>
      <c r="K7062" s="3" t="str">
        <f>IF(VLOOKUP(D7062,'Resources Final'!A:C,3,FALSE)=0,"",VLOOKUP(D7062,'Resources Final'!A:C,3,FALSE))</f>
        <v>Y</v>
      </c>
      <c r="L7062" s="3" t="str">
        <f>IF(VLOOKUP(D7062,'Resources Final'!A:D,4,FALSE)=0,"",VLOOKUP(D7062,'Resources Final'!A:D,4,FALSE))</f>
        <v/>
      </c>
      <c r="M7062" s="3" t="str">
        <f>IF(VLOOKUP(D7062,'Resources Final'!A:E,5,FALSE)=0,"",VLOOKUP(D7062,'Resources Final'!A:E,5,FALSE))</f>
        <v/>
      </c>
      <c r="N7062" s="7" t="str">
        <f>IF(VLOOKUP(D7062,'Resources Final'!A:F,6,FALSE)=0,"",VLOOKUP(D7062,'Resources Final'!A:F,6,FALSE))</f>
        <v/>
      </c>
      <c r="O7062" s="3" t="str">
        <f>IF(VLOOKUP(D7062,'Resources Final'!A:G,7,FALSE)=0,"",VLOOKUP(D7062,'Resources Final'!A:G,7,FALSE))</f>
        <v/>
      </c>
    </row>
    <row r="7063" spans="1:15" x14ac:dyDescent="0.2">
      <c r="A7063" s="11">
        <v>990</v>
      </c>
      <c r="B7063" s="11" t="str">
        <f t="shared" si="125"/>
        <v>Fred C. and Mary R. Koch Foundation_Stephens, Alexander20051500</v>
      </c>
      <c r="C7063" s="11" t="s">
        <v>4161</v>
      </c>
      <c r="D7063" s="11" t="s">
        <v>3432</v>
      </c>
      <c r="E7063" s="11" t="s">
        <v>3432</v>
      </c>
      <c r="F7063" s="4">
        <v>1500</v>
      </c>
      <c r="G7063" s="3">
        <v>2005</v>
      </c>
      <c r="H7063" s="3" t="s">
        <v>21</v>
      </c>
      <c r="I7063" s="12" t="s">
        <v>4162</v>
      </c>
      <c r="J7063" s="3">
        <v>194</v>
      </c>
      <c r="K7063" s="3" t="str">
        <f>IF(VLOOKUP(D7063,'Resources Final'!A:C,3,FALSE)=0,"",VLOOKUP(D7063,'Resources Final'!A:C,3,FALSE))</f>
        <v>Y</v>
      </c>
      <c r="L7063" s="3" t="str">
        <f>IF(VLOOKUP(D7063,'Resources Final'!A:D,4,FALSE)=0,"",VLOOKUP(D7063,'Resources Final'!A:D,4,FALSE))</f>
        <v/>
      </c>
      <c r="M7063" s="3" t="str">
        <f>IF(VLOOKUP(D7063,'Resources Final'!A:E,5,FALSE)=0,"",VLOOKUP(D7063,'Resources Final'!A:E,5,FALSE))</f>
        <v/>
      </c>
      <c r="N7063" s="7" t="str">
        <f>IF(VLOOKUP(D7063,'Resources Final'!A:F,6,FALSE)=0,"",VLOOKUP(D7063,'Resources Final'!A:F,6,FALSE))</f>
        <v/>
      </c>
      <c r="O7063" s="3" t="str">
        <f>IF(VLOOKUP(D7063,'Resources Final'!A:G,7,FALSE)=0,"",VLOOKUP(D7063,'Resources Final'!A:G,7,FALSE))</f>
        <v/>
      </c>
    </row>
    <row r="7064" spans="1:15" x14ac:dyDescent="0.2">
      <c r="A7064" s="11">
        <v>990</v>
      </c>
      <c r="B7064" s="11" t="str">
        <f t="shared" si="125"/>
        <v>Fred C. and Mary R. Koch Foundation_Stewart, Lindsey20051500</v>
      </c>
      <c r="C7064" s="11" t="s">
        <v>4161</v>
      </c>
      <c r="D7064" s="11" t="s">
        <v>3441</v>
      </c>
      <c r="E7064" s="11" t="s">
        <v>3441</v>
      </c>
      <c r="F7064" s="4">
        <v>1500</v>
      </c>
      <c r="G7064" s="3">
        <v>2005</v>
      </c>
      <c r="H7064" s="3" t="s">
        <v>21</v>
      </c>
      <c r="I7064" s="12" t="s">
        <v>4162</v>
      </c>
      <c r="J7064" s="3">
        <v>195</v>
      </c>
      <c r="K7064" s="3" t="str">
        <f>IF(VLOOKUP(D7064,'Resources Final'!A:C,3,FALSE)=0,"",VLOOKUP(D7064,'Resources Final'!A:C,3,FALSE))</f>
        <v>Y</v>
      </c>
      <c r="L7064" s="3" t="str">
        <f>IF(VLOOKUP(D7064,'Resources Final'!A:D,4,FALSE)=0,"",VLOOKUP(D7064,'Resources Final'!A:D,4,FALSE))</f>
        <v/>
      </c>
      <c r="M7064" s="3" t="str">
        <f>IF(VLOOKUP(D7064,'Resources Final'!A:E,5,FALSE)=0,"",VLOOKUP(D7064,'Resources Final'!A:E,5,FALSE))</f>
        <v/>
      </c>
      <c r="N7064" s="7" t="str">
        <f>IF(VLOOKUP(D7064,'Resources Final'!A:F,6,FALSE)=0,"",VLOOKUP(D7064,'Resources Final'!A:F,6,FALSE))</f>
        <v/>
      </c>
      <c r="O7064" s="3" t="str">
        <f>IF(VLOOKUP(D7064,'Resources Final'!A:G,7,FALSE)=0,"",VLOOKUP(D7064,'Resources Final'!A:G,7,FALSE))</f>
        <v/>
      </c>
    </row>
    <row r="7065" spans="1:15" x14ac:dyDescent="0.2">
      <c r="A7065" s="11">
        <v>990</v>
      </c>
      <c r="B7065" s="11" t="str">
        <f t="shared" si="125"/>
        <v>Fred C. and Mary R. Koch Foundation_Stolte, Meg20051500</v>
      </c>
      <c r="C7065" s="11" t="s">
        <v>4161</v>
      </c>
      <c r="D7065" s="11" t="s">
        <v>3451</v>
      </c>
      <c r="E7065" s="11" t="s">
        <v>3451</v>
      </c>
      <c r="F7065" s="4">
        <v>1500</v>
      </c>
      <c r="G7065" s="3">
        <v>2005</v>
      </c>
      <c r="H7065" s="3" t="s">
        <v>21</v>
      </c>
      <c r="I7065" s="12" t="s">
        <v>4162</v>
      </c>
      <c r="J7065" s="3">
        <v>196</v>
      </c>
      <c r="K7065" s="3" t="str">
        <f>IF(VLOOKUP(D7065,'Resources Final'!A:C,3,FALSE)=0,"",VLOOKUP(D7065,'Resources Final'!A:C,3,FALSE))</f>
        <v>Y</v>
      </c>
      <c r="L7065" s="3" t="str">
        <f>IF(VLOOKUP(D7065,'Resources Final'!A:D,4,FALSE)=0,"",VLOOKUP(D7065,'Resources Final'!A:D,4,FALSE))</f>
        <v/>
      </c>
      <c r="M7065" s="3" t="str">
        <f>IF(VLOOKUP(D7065,'Resources Final'!A:E,5,FALSE)=0,"",VLOOKUP(D7065,'Resources Final'!A:E,5,FALSE))</f>
        <v/>
      </c>
      <c r="N7065" s="7" t="str">
        <f>IF(VLOOKUP(D7065,'Resources Final'!A:F,6,FALSE)=0,"",VLOOKUP(D7065,'Resources Final'!A:F,6,FALSE))</f>
        <v/>
      </c>
      <c r="O7065" s="3" t="str">
        <f>IF(VLOOKUP(D7065,'Resources Final'!A:G,7,FALSE)=0,"",VLOOKUP(D7065,'Resources Final'!A:G,7,FALSE))</f>
        <v/>
      </c>
    </row>
    <row r="7066" spans="1:15" x14ac:dyDescent="0.2">
      <c r="A7066" s="11">
        <v>990</v>
      </c>
      <c r="B7066" s="11" t="str">
        <f t="shared" si="125"/>
        <v>Fred C. and Mary R. Koch Foundation_Sumpter, Rosline20051500</v>
      </c>
      <c r="C7066" s="11" t="s">
        <v>4161</v>
      </c>
      <c r="D7066" s="11" t="s">
        <v>3475</v>
      </c>
      <c r="E7066" s="11" t="s">
        <v>3475</v>
      </c>
      <c r="F7066" s="4">
        <v>1500</v>
      </c>
      <c r="G7066" s="3">
        <v>2005</v>
      </c>
      <c r="H7066" s="3" t="s">
        <v>21</v>
      </c>
      <c r="I7066" s="12" t="s">
        <v>4162</v>
      </c>
      <c r="J7066" s="3">
        <v>197</v>
      </c>
      <c r="K7066" s="3" t="str">
        <f>IF(VLOOKUP(D7066,'Resources Final'!A:C,3,FALSE)=0,"",VLOOKUP(D7066,'Resources Final'!A:C,3,FALSE))</f>
        <v>Y</v>
      </c>
      <c r="L7066" s="3" t="str">
        <f>IF(VLOOKUP(D7066,'Resources Final'!A:D,4,FALSE)=0,"",VLOOKUP(D7066,'Resources Final'!A:D,4,FALSE))</f>
        <v/>
      </c>
      <c r="M7066" s="3" t="str">
        <f>IF(VLOOKUP(D7066,'Resources Final'!A:E,5,FALSE)=0,"",VLOOKUP(D7066,'Resources Final'!A:E,5,FALSE))</f>
        <v/>
      </c>
      <c r="N7066" s="7" t="str">
        <f>IF(VLOOKUP(D7066,'Resources Final'!A:F,6,FALSE)=0,"",VLOOKUP(D7066,'Resources Final'!A:F,6,FALSE))</f>
        <v/>
      </c>
      <c r="O7066" s="3" t="str">
        <f>IF(VLOOKUP(D7066,'Resources Final'!A:G,7,FALSE)=0,"",VLOOKUP(D7066,'Resources Final'!A:G,7,FALSE))</f>
        <v/>
      </c>
    </row>
    <row r="7067" spans="1:15" x14ac:dyDescent="0.2">
      <c r="A7067" s="11">
        <v>990</v>
      </c>
      <c r="B7067" s="11" t="str">
        <f t="shared" si="125"/>
        <v>Fred C. and Mary R. Koch Foundation_Sutandar, Hollam20051500</v>
      </c>
      <c r="C7067" s="11" t="s">
        <v>4161</v>
      </c>
      <c r="D7067" s="11" t="s">
        <v>3485</v>
      </c>
      <c r="E7067" s="11" t="s">
        <v>3485</v>
      </c>
      <c r="F7067" s="4">
        <v>1500</v>
      </c>
      <c r="G7067" s="3">
        <v>2005</v>
      </c>
      <c r="H7067" s="3" t="s">
        <v>21</v>
      </c>
      <c r="I7067" s="12" t="s">
        <v>4162</v>
      </c>
      <c r="J7067" s="3">
        <v>198</v>
      </c>
      <c r="K7067" s="3" t="str">
        <f>IF(VLOOKUP(D7067,'Resources Final'!A:C,3,FALSE)=0,"",VLOOKUP(D7067,'Resources Final'!A:C,3,FALSE))</f>
        <v>Y</v>
      </c>
      <c r="L7067" s="3" t="str">
        <f>IF(VLOOKUP(D7067,'Resources Final'!A:D,4,FALSE)=0,"",VLOOKUP(D7067,'Resources Final'!A:D,4,FALSE))</f>
        <v/>
      </c>
      <c r="M7067" s="3" t="str">
        <f>IF(VLOOKUP(D7067,'Resources Final'!A:E,5,FALSE)=0,"",VLOOKUP(D7067,'Resources Final'!A:E,5,FALSE))</f>
        <v/>
      </c>
      <c r="N7067" s="7" t="str">
        <f>IF(VLOOKUP(D7067,'Resources Final'!A:F,6,FALSE)=0,"",VLOOKUP(D7067,'Resources Final'!A:F,6,FALSE))</f>
        <v/>
      </c>
      <c r="O7067" s="3" t="str">
        <f>IF(VLOOKUP(D7067,'Resources Final'!A:G,7,FALSE)=0,"",VLOOKUP(D7067,'Resources Final'!A:G,7,FALSE))</f>
        <v/>
      </c>
    </row>
    <row r="7068" spans="1:15" x14ac:dyDescent="0.2">
      <c r="A7068" s="11">
        <v>990</v>
      </c>
      <c r="B7068" s="11" t="str">
        <f t="shared" si="125"/>
        <v>Fred C. and Mary R. Koch Foundation_Sutander, Marilyn20051500</v>
      </c>
      <c r="C7068" s="11" t="s">
        <v>4161</v>
      </c>
      <c r="D7068" s="11" t="s">
        <v>3487</v>
      </c>
      <c r="E7068" s="11" t="s">
        <v>3487</v>
      </c>
      <c r="F7068" s="4">
        <v>1500</v>
      </c>
      <c r="G7068" s="3">
        <v>2005</v>
      </c>
      <c r="H7068" s="3" t="s">
        <v>21</v>
      </c>
      <c r="I7068" s="12" t="s">
        <v>4162</v>
      </c>
      <c r="J7068" s="3">
        <v>199</v>
      </c>
      <c r="K7068" s="3" t="str">
        <f>IF(VLOOKUP(D7068,'Resources Final'!A:C,3,FALSE)=0,"",VLOOKUP(D7068,'Resources Final'!A:C,3,FALSE))</f>
        <v>Y</v>
      </c>
      <c r="L7068" s="3" t="str">
        <f>IF(VLOOKUP(D7068,'Resources Final'!A:D,4,FALSE)=0,"",VLOOKUP(D7068,'Resources Final'!A:D,4,FALSE))</f>
        <v/>
      </c>
      <c r="M7068" s="3" t="str">
        <f>IF(VLOOKUP(D7068,'Resources Final'!A:E,5,FALSE)=0,"",VLOOKUP(D7068,'Resources Final'!A:E,5,FALSE))</f>
        <v/>
      </c>
      <c r="N7068" s="7" t="str">
        <f>IF(VLOOKUP(D7068,'Resources Final'!A:F,6,FALSE)=0,"",VLOOKUP(D7068,'Resources Final'!A:F,6,FALSE))</f>
        <v/>
      </c>
      <c r="O7068" s="3" t="str">
        <f>IF(VLOOKUP(D7068,'Resources Final'!A:G,7,FALSE)=0,"",VLOOKUP(D7068,'Resources Final'!A:G,7,FALSE))</f>
        <v/>
      </c>
    </row>
    <row r="7069" spans="1:15" x14ac:dyDescent="0.2">
      <c r="A7069" s="11">
        <v>990</v>
      </c>
      <c r="B7069" s="11" t="str">
        <f t="shared" si="125"/>
        <v>Fred C. and Mary R. Koch Foundation_Tanem, Jill20051500</v>
      </c>
      <c r="C7069" s="11" t="s">
        <v>4161</v>
      </c>
      <c r="D7069" s="11" t="s">
        <v>3524</v>
      </c>
      <c r="E7069" s="11" t="s">
        <v>3524</v>
      </c>
      <c r="F7069" s="4">
        <v>1500</v>
      </c>
      <c r="G7069" s="3">
        <v>2005</v>
      </c>
      <c r="H7069" s="3" t="s">
        <v>21</v>
      </c>
      <c r="I7069" s="12" t="s">
        <v>4162</v>
      </c>
      <c r="J7069" s="3">
        <v>200</v>
      </c>
      <c r="K7069" s="3" t="str">
        <f>IF(VLOOKUP(D7069,'Resources Final'!A:C,3,FALSE)=0,"",VLOOKUP(D7069,'Resources Final'!A:C,3,FALSE))</f>
        <v>Y</v>
      </c>
      <c r="L7069" s="3" t="str">
        <f>IF(VLOOKUP(D7069,'Resources Final'!A:D,4,FALSE)=0,"",VLOOKUP(D7069,'Resources Final'!A:D,4,FALSE))</f>
        <v/>
      </c>
      <c r="M7069" s="3" t="str">
        <f>IF(VLOOKUP(D7069,'Resources Final'!A:E,5,FALSE)=0,"",VLOOKUP(D7069,'Resources Final'!A:E,5,FALSE))</f>
        <v/>
      </c>
      <c r="N7069" s="7" t="str">
        <f>IF(VLOOKUP(D7069,'Resources Final'!A:F,6,FALSE)=0,"",VLOOKUP(D7069,'Resources Final'!A:F,6,FALSE))</f>
        <v/>
      </c>
      <c r="O7069" s="3" t="str">
        <f>IF(VLOOKUP(D7069,'Resources Final'!A:G,7,FALSE)=0,"",VLOOKUP(D7069,'Resources Final'!A:G,7,FALSE))</f>
        <v/>
      </c>
    </row>
    <row r="7070" spans="1:15" x14ac:dyDescent="0.2">
      <c r="A7070" s="11">
        <v>990</v>
      </c>
      <c r="B7070" s="11" t="str">
        <f t="shared" si="125"/>
        <v>Fred C. and Mary R. Koch Foundation_Tanner, Robert20051500</v>
      </c>
      <c r="C7070" s="11" t="s">
        <v>4161</v>
      </c>
      <c r="D7070" s="11" t="s">
        <v>3525</v>
      </c>
      <c r="E7070" s="11" t="s">
        <v>3525</v>
      </c>
      <c r="F7070" s="4">
        <v>1500</v>
      </c>
      <c r="G7070" s="3">
        <v>2005</v>
      </c>
      <c r="H7070" s="3" t="s">
        <v>21</v>
      </c>
      <c r="I7070" s="12" t="s">
        <v>4162</v>
      </c>
      <c r="J7070" s="3">
        <v>201</v>
      </c>
      <c r="K7070" s="3" t="str">
        <f>IF(VLOOKUP(D7070,'Resources Final'!A:C,3,FALSE)=0,"",VLOOKUP(D7070,'Resources Final'!A:C,3,FALSE))</f>
        <v>Y</v>
      </c>
      <c r="L7070" s="3" t="str">
        <f>IF(VLOOKUP(D7070,'Resources Final'!A:D,4,FALSE)=0,"",VLOOKUP(D7070,'Resources Final'!A:D,4,FALSE))</f>
        <v/>
      </c>
      <c r="M7070" s="3" t="str">
        <f>IF(VLOOKUP(D7070,'Resources Final'!A:E,5,FALSE)=0,"",VLOOKUP(D7070,'Resources Final'!A:E,5,FALSE))</f>
        <v/>
      </c>
      <c r="N7070" s="7" t="str">
        <f>IF(VLOOKUP(D7070,'Resources Final'!A:F,6,FALSE)=0,"",VLOOKUP(D7070,'Resources Final'!A:F,6,FALSE))</f>
        <v/>
      </c>
      <c r="O7070" s="3" t="str">
        <f>IF(VLOOKUP(D7070,'Resources Final'!A:G,7,FALSE)=0,"",VLOOKUP(D7070,'Resources Final'!A:G,7,FALSE))</f>
        <v/>
      </c>
    </row>
    <row r="7071" spans="1:15" x14ac:dyDescent="0.2">
      <c r="A7071" s="11">
        <v>990</v>
      </c>
      <c r="B7071" s="11" t="str">
        <f t="shared" si="125"/>
        <v>Fred C. and Mary R. Koch Foundation_Thomas, Khaleh20051500</v>
      </c>
      <c r="C7071" s="11" t="s">
        <v>4161</v>
      </c>
      <c r="D7071" s="11" t="s">
        <v>3636</v>
      </c>
      <c r="E7071" s="11" t="s">
        <v>3636</v>
      </c>
      <c r="F7071" s="4">
        <v>1500</v>
      </c>
      <c r="G7071" s="3">
        <v>2005</v>
      </c>
      <c r="H7071" s="3" t="s">
        <v>21</v>
      </c>
      <c r="I7071" s="12" t="s">
        <v>4162</v>
      </c>
      <c r="J7071" s="3">
        <v>202</v>
      </c>
      <c r="K7071" s="3" t="str">
        <f>IF(VLOOKUP(D7071,'Resources Final'!A:C,3,FALSE)=0,"",VLOOKUP(D7071,'Resources Final'!A:C,3,FALSE))</f>
        <v>Y</v>
      </c>
      <c r="L7071" s="3" t="str">
        <f>IF(VLOOKUP(D7071,'Resources Final'!A:D,4,FALSE)=0,"",VLOOKUP(D7071,'Resources Final'!A:D,4,FALSE))</f>
        <v/>
      </c>
      <c r="M7071" s="3" t="str">
        <f>IF(VLOOKUP(D7071,'Resources Final'!A:E,5,FALSE)=0,"",VLOOKUP(D7071,'Resources Final'!A:E,5,FALSE))</f>
        <v/>
      </c>
      <c r="N7071" s="7" t="str">
        <f>IF(VLOOKUP(D7071,'Resources Final'!A:F,6,FALSE)=0,"",VLOOKUP(D7071,'Resources Final'!A:F,6,FALSE))</f>
        <v/>
      </c>
      <c r="O7071" s="3" t="str">
        <f>IF(VLOOKUP(D7071,'Resources Final'!A:G,7,FALSE)=0,"",VLOOKUP(D7071,'Resources Final'!A:G,7,FALSE))</f>
        <v/>
      </c>
    </row>
    <row r="7072" spans="1:15" x14ac:dyDescent="0.2">
      <c r="A7072" s="11">
        <v>990</v>
      </c>
      <c r="B7072" s="11" t="str">
        <f t="shared" si="125"/>
        <v>Fred C. and Mary R. Koch Foundation_Thompson, Jenna20051500</v>
      </c>
      <c r="C7072" s="11" t="s">
        <v>4161</v>
      </c>
      <c r="D7072" s="11" t="s">
        <v>3640</v>
      </c>
      <c r="E7072" s="11" t="s">
        <v>3640</v>
      </c>
      <c r="F7072" s="4">
        <v>1500</v>
      </c>
      <c r="G7072" s="3">
        <v>2005</v>
      </c>
      <c r="H7072" s="3" t="s">
        <v>21</v>
      </c>
      <c r="I7072" s="12" t="s">
        <v>4162</v>
      </c>
      <c r="J7072" s="3">
        <v>203</v>
      </c>
      <c r="K7072" s="3" t="str">
        <f>IF(VLOOKUP(D7072,'Resources Final'!A:C,3,FALSE)=0,"",VLOOKUP(D7072,'Resources Final'!A:C,3,FALSE))</f>
        <v>Y</v>
      </c>
      <c r="L7072" s="3" t="str">
        <f>IF(VLOOKUP(D7072,'Resources Final'!A:D,4,FALSE)=0,"",VLOOKUP(D7072,'Resources Final'!A:D,4,FALSE))</f>
        <v/>
      </c>
      <c r="M7072" s="3" t="str">
        <f>IF(VLOOKUP(D7072,'Resources Final'!A:E,5,FALSE)=0,"",VLOOKUP(D7072,'Resources Final'!A:E,5,FALSE))</f>
        <v/>
      </c>
      <c r="N7072" s="7" t="str">
        <f>IF(VLOOKUP(D7072,'Resources Final'!A:F,6,FALSE)=0,"",VLOOKUP(D7072,'Resources Final'!A:F,6,FALSE))</f>
        <v/>
      </c>
      <c r="O7072" s="3" t="str">
        <f>IF(VLOOKUP(D7072,'Resources Final'!A:G,7,FALSE)=0,"",VLOOKUP(D7072,'Resources Final'!A:G,7,FALSE))</f>
        <v/>
      </c>
    </row>
    <row r="7073" spans="1:15" x14ac:dyDescent="0.2">
      <c r="A7073" s="11">
        <v>990</v>
      </c>
      <c r="B7073" s="11" t="str">
        <f t="shared" si="125"/>
        <v>Fred C. and Mary R. Koch Foundation_Thompson, Matthew20051500</v>
      </c>
      <c r="C7073" s="11" t="s">
        <v>4161</v>
      </c>
      <c r="D7073" s="11" t="s">
        <v>3641</v>
      </c>
      <c r="E7073" s="11" t="s">
        <v>3641</v>
      </c>
      <c r="F7073" s="4">
        <v>1500</v>
      </c>
      <c r="G7073" s="3">
        <v>2005</v>
      </c>
      <c r="H7073" s="3" t="s">
        <v>21</v>
      </c>
      <c r="I7073" s="12" t="s">
        <v>4162</v>
      </c>
      <c r="J7073" s="3">
        <v>204</v>
      </c>
      <c r="K7073" s="3" t="str">
        <f>IF(VLOOKUP(D7073,'Resources Final'!A:C,3,FALSE)=0,"",VLOOKUP(D7073,'Resources Final'!A:C,3,FALSE))</f>
        <v>Y</v>
      </c>
      <c r="L7073" s="3" t="str">
        <f>IF(VLOOKUP(D7073,'Resources Final'!A:D,4,FALSE)=0,"",VLOOKUP(D7073,'Resources Final'!A:D,4,FALSE))</f>
        <v/>
      </c>
      <c r="M7073" s="3" t="str">
        <f>IF(VLOOKUP(D7073,'Resources Final'!A:E,5,FALSE)=0,"",VLOOKUP(D7073,'Resources Final'!A:E,5,FALSE))</f>
        <v/>
      </c>
      <c r="N7073" s="7" t="str">
        <f>IF(VLOOKUP(D7073,'Resources Final'!A:F,6,FALSE)=0,"",VLOOKUP(D7073,'Resources Final'!A:F,6,FALSE))</f>
        <v/>
      </c>
      <c r="O7073" s="3" t="str">
        <f>IF(VLOOKUP(D7073,'Resources Final'!A:G,7,FALSE)=0,"",VLOOKUP(D7073,'Resources Final'!A:G,7,FALSE))</f>
        <v/>
      </c>
    </row>
    <row r="7074" spans="1:15" x14ac:dyDescent="0.2">
      <c r="A7074" s="11">
        <v>990</v>
      </c>
      <c r="B7074" s="11" t="str">
        <f t="shared" si="125"/>
        <v>Fred C. and Mary R. Koch Foundation_Tomanec, Kriston20051500</v>
      </c>
      <c r="C7074" s="11" t="s">
        <v>4161</v>
      </c>
      <c r="D7074" s="11" t="s">
        <v>3661</v>
      </c>
      <c r="E7074" s="11" t="s">
        <v>3661</v>
      </c>
      <c r="F7074" s="4">
        <v>1500</v>
      </c>
      <c r="G7074" s="3">
        <v>2005</v>
      </c>
      <c r="H7074" s="3" t="s">
        <v>21</v>
      </c>
      <c r="I7074" s="12" t="s">
        <v>4162</v>
      </c>
      <c r="J7074" s="3">
        <v>205</v>
      </c>
      <c r="K7074" s="3" t="str">
        <f>IF(VLOOKUP(D7074,'Resources Final'!A:C,3,FALSE)=0,"",VLOOKUP(D7074,'Resources Final'!A:C,3,FALSE))</f>
        <v>Y</v>
      </c>
      <c r="L7074" s="3" t="str">
        <f>IF(VLOOKUP(D7074,'Resources Final'!A:D,4,FALSE)=0,"",VLOOKUP(D7074,'Resources Final'!A:D,4,FALSE))</f>
        <v/>
      </c>
      <c r="M7074" s="3" t="str">
        <f>IF(VLOOKUP(D7074,'Resources Final'!A:E,5,FALSE)=0,"",VLOOKUP(D7074,'Resources Final'!A:E,5,FALSE))</f>
        <v/>
      </c>
      <c r="N7074" s="7" t="str">
        <f>IF(VLOOKUP(D7074,'Resources Final'!A:F,6,FALSE)=0,"",VLOOKUP(D7074,'Resources Final'!A:F,6,FALSE))</f>
        <v/>
      </c>
      <c r="O7074" s="3" t="str">
        <f>IF(VLOOKUP(D7074,'Resources Final'!A:G,7,FALSE)=0,"",VLOOKUP(D7074,'Resources Final'!A:G,7,FALSE))</f>
        <v/>
      </c>
    </row>
    <row r="7075" spans="1:15" x14ac:dyDescent="0.2">
      <c r="A7075" s="11">
        <v>990</v>
      </c>
      <c r="B7075" s="11" t="str">
        <f t="shared" si="125"/>
        <v>Fred C. and Mary R. Koch Foundation_Tyson, Eli20051500</v>
      </c>
      <c r="C7075" s="11" t="s">
        <v>4161</v>
      </c>
      <c r="D7075" s="11" t="s">
        <v>3702</v>
      </c>
      <c r="E7075" s="11" t="s">
        <v>3702</v>
      </c>
      <c r="F7075" s="4">
        <v>1500</v>
      </c>
      <c r="G7075" s="3">
        <v>2005</v>
      </c>
      <c r="H7075" s="3" t="s">
        <v>21</v>
      </c>
      <c r="I7075" s="12" t="s">
        <v>4162</v>
      </c>
      <c r="J7075" s="3">
        <v>206</v>
      </c>
      <c r="K7075" s="3" t="str">
        <f>IF(VLOOKUP(D7075,'Resources Final'!A:C,3,FALSE)=0,"",VLOOKUP(D7075,'Resources Final'!A:C,3,FALSE))</f>
        <v>Y</v>
      </c>
      <c r="L7075" s="3" t="str">
        <f>IF(VLOOKUP(D7075,'Resources Final'!A:D,4,FALSE)=0,"",VLOOKUP(D7075,'Resources Final'!A:D,4,FALSE))</f>
        <v/>
      </c>
      <c r="M7075" s="3" t="str">
        <f>IF(VLOOKUP(D7075,'Resources Final'!A:E,5,FALSE)=0,"",VLOOKUP(D7075,'Resources Final'!A:E,5,FALSE))</f>
        <v/>
      </c>
      <c r="N7075" s="7" t="str">
        <f>IF(VLOOKUP(D7075,'Resources Final'!A:F,6,FALSE)=0,"",VLOOKUP(D7075,'Resources Final'!A:F,6,FALSE))</f>
        <v/>
      </c>
      <c r="O7075" s="3" t="str">
        <f>IF(VLOOKUP(D7075,'Resources Final'!A:G,7,FALSE)=0,"",VLOOKUP(D7075,'Resources Final'!A:G,7,FALSE))</f>
        <v/>
      </c>
    </row>
    <row r="7076" spans="1:15" x14ac:dyDescent="0.2">
      <c r="A7076" s="11">
        <v>990</v>
      </c>
      <c r="B7076" s="11" t="str">
        <f t="shared" si="125"/>
        <v>Fred C. and Mary R. Koch Foundation_Valle, Jake20051500</v>
      </c>
      <c r="C7076" s="11" t="s">
        <v>4161</v>
      </c>
      <c r="D7076" s="11" t="s">
        <v>3870</v>
      </c>
      <c r="E7076" s="11" t="s">
        <v>3870</v>
      </c>
      <c r="F7076" s="4">
        <v>1500</v>
      </c>
      <c r="G7076" s="3">
        <v>2005</v>
      </c>
      <c r="H7076" s="3" t="s">
        <v>21</v>
      </c>
      <c r="I7076" s="12" t="s">
        <v>4162</v>
      </c>
      <c r="J7076" s="3">
        <v>207</v>
      </c>
      <c r="K7076" s="3" t="str">
        <f>IF(VLOOKUP(D7076,'Resources Final'!A:C,3,FALSE)=0,"",VLOOKUP(D7076,'Resources Final'!A:C,3,FALSE))</f>
        <v>Y</v>
      </c>
      <c r="L7076" s="3" t="str">
        <f>IF(VLOOKUP(D7076,'Resources Final'!A:D,4,FALSE)=0,"",VLOOKUP(D7076,'Resources Final'!A:D,4,FALSE))</f>
        <v/>
      </c>
      <c r="M7076" s="3" t="str">
        <f>IF(VLOOKUP(D7076,'Resources Final'!A:E,5,FALSE)=0,"",VLOOKUP(D7076,'Resources Final'!A:E,5,FALSE))</f>
        <v/>
      </c>
      <c r="N7076" s="7" t="str">
        <f>IF(VLOOKUP(D7076,'Resources Final'!A:F,6,FALSE)=0,"",VLOOKUP(D7076,'Resources Final'!A:F,6,FALSE))</f>
        <v/>
      </c>
      <c r="O7076" s="3" t="str">
        <f>IF(VLOOKUP(D7076,'Resources Final'!A:G,7,FALSE)=0,"",VLOOKUP(D7076,'Resources Final'!A:G,7,FALSE))</f>
        <v/>
      </c>
    </row>
    <row r="7077" spans="1:15" x14ac:dyDescent="0.2">
      <c r="A7077" s="11">
        <v>990</v>
      </c>
      <c r="B7077" s="11" t="str">
        <f t="shared" si="125"/>
        <v>Fred C. and Mary R. Koch Foundation_Wasilowski II, Thomas20051500</v>
      </c>
      <c r="C7077" s="11" t="s">
        <v>4161</v>
      </c>
      <c r="D7077" s="11" t="s">
        <v>3949</v>
      </c>
      <c r="E7077" s="11" t="s">
        <v>3949</v>
      </c>
      <c r="F7077" s="4">
        <v>1500</v>
      </c>
      <c r="G7077" s="3">
        <v>2005</v>
      </c>
      <c r="H7077" s="3" t="s">
        <v>21</v>
      </c>
      <c r="I7077" s="12" t="s">
        <v>4162</v>
      </c>
      <c r="J7077" s="3">
        <v>208</v>
      </c>
      <c r="K7077" s="3" t="str">
        <f>IF(VLOOKUP(D7077,'Resources Final'!A:C,3,FALSE)=0,"",VLOOKUP(D7077,'Resources Final'!A:C,3,FALSE))</f>
        <v>Y</v>
      </c>
      <c r="L7077" s="3" t="str">
        <f>IF(VLOOKUP(D7077,'Resources Final'!A:D,4,FALSE)=0,"",VLOOKUP(D7077,'Resources Final'!A:D,4,FALSE))</f>
        <v/>
      </c>
      <c r="M7077" s="3" t="str">
        <f>IF(VLOOKUP(D7077,'Resources Final'!A:E,5,FALSE)=0,"",VLOOKUP(D7077,'Resources Final'!A:E,5,FALSE))</f>
        <v/>
      </c>
      <c r="N7077" s="7" t="str">
        <f>IF(VLOOKUP(D7077,'Resources Final'!A:F,6,FALSE)=0,"",VLOOKUP(D7077,'Resources Final'!A:F,6,FALSE))</f>
        <v/>
      </c>
      <c r="O7077" s="3" t="str">
        <f>IF(VLOOKUP(D7077,'Resources Final'!A:G,7,FALSE)=0,"",VLOOKUP(D7077,'Resources Final'!A:G,7,FALSE))</f>
        <v/>
      </c>
    </row>
    <row r="7078" spans="1:15" x14ac:dyDescent="0.2">
      <c r="A7078" s="11">
        <v>990</v>
      </c>
      <c r="B7078" s="11" t="str">
        <f t="shared" si="125"/>
        <v>Fred C. and Mary R. Koch Foundation_Weber, Tamber20051500</v>
      </c>
      <c r="C7078" s="11" t="s">
        <v>4161</v>
      </c>
      <c r="D7078" s="11" t="s">
        <v>3961</v>
      </c>
      <c r="E7078" s="11" t="s">
        <v>3961</v>
      </c>
      <c r="F7078" s="4">
        <v>1500</v>
      </c>
      <c r="G7078" s="3">
        <v>2005</v>
      </c>
      <c r="H7078" s="3" t="s">
        <v>21</v>
      </c>
      <c r="I7078" s="12" t="s">
        <v>4162</v>
      </c>
      <c r="J7078" s="3">
        <v>209</v>
      </c>
      <c r="K7078" s="3" t="str">
        <f>IF(VLOOKUP(D7078,'Resources Final'!A:C,3,FALSE)=0,"",VLOOKUP(D7078,'Resources Final'!A:C,3,FALSE))</f>
        <v>Y</v>
      </c>
      <c r="L7078" s="3" t="str">
        <f>IF(VLOOKUP(D7078,'Resources Final'!A:D,4,FALSE)=0,"",VLOOKUP(D7078,'Resources Final'!A:D,4,FALSE))</f>
        <v/>
      </c>
      <c r="M7078" s="3" t="str">
        <f>IF(VLOOKUP(D7078,'Resources Final'!A:E,5,FALSE)=0,"",VLOOKUP(D7078,'Resources Final'!A:E,5,FALSE))</f>
        <v/>
      </c>
      <c r="N7078" s="7" t="str">
        <f>IF(VLOOKUP(D7078,'Resources Final'!A:F,6,FALSE)=0,"",VLOOKUP(D7078,'Resources Final'!A:F,6,FALSE))</f>
        <v/>
      </c>
      <c r="O7078" s="3" t="str">
        <f>IF(VLOOKUP(D7078,'Resources Final'!A:G,7,FALSE)=0,"",VLOOKUP(D7078,'Resources Final'!A:G,7,FALSE))</f>
        <v/>
      </c>
    </row>
    <row r="7079" spans="1:15" x14ac:dyDescent="0.2">
      <c r="A7079" s="11">
        <v>990</v>
      </c>
      <c r="B7079" s="11" t="str">
        <f t="shared" si="125"/>
        <v>Fred C. and Mary R. Koch Foundation_Wegman, Nakina20051500</v>
      </c>
      <c r="C7079" s="11" t="s">
        <v>4161</v>
      </c>
      <c r="D7079" s="11" t="s">
        <v>3963</v>
      </c>
      <c r="E7079" s="11" t="s">
        <v>3963</v>
      </c>
      <c r="F7079" s="4">
        <v>1500</v>
      </c>
      <c r="G7079" s="3">
        <v>2005</v>
      </c>
      <c r="H7079" s="3" t="s">
        <v>21</v>
      </c>
      <c r="I7079" s="12" t="s">
        <v>4162</v>
      </c>
      <c r="J7079" s="3">
        <v>210</v>
      </c>
      <c r="K7079" s="3" t="str">
        <f>IF(VLOOKUP(D7079,'Resources Final'!A:C,3,FALSE)=0,"",VLOOKUP(D7079,'Resources Final'!A:C,3,FALSE))</f>
        <v>Y</v>
      </c>
      <c r="L7079" s="3" t="str">
        <f>IF(VLOOKUP(D7079,'Resources Final'!A:D,4,FALSE)=0,"",VLOOKUP(D7079,'Resources Final'!A:D,4,FALSE))</f>
        <v/>
      </c>
      <c r="M7079" s="3" t="str">
        <f>IF(VLOOKUP(D7079,'Resources Final'!A:E,5,FALSE)=0,"",VLOOKUP(D7079,'Resources Final'!A:E,5,FALSE))</f>
        <v/>
      </c>
      <c r="N7079" s="7" t="str">
        <f>IF(VLOOKUP(D7079,'Resources Final'!A:F,6,FALSE)=0,"",VLOOKUP(D7079,'Resources Final'!A:F,6,FALSE))</f>
        <v/>
      </c>
      <c r="O7079" s="3" t="str">
        <f>IF(VLOOKUP(D7079,'Resources Final'!A:G,7,FALSE)=0,"",VLOOKUP(D7079,'Resources Final'!A:G,7,FALSE))</f>
        <v/>
      </c>
    </row>
    <row r="7080" spans="1:15" x14ac:dyDescent="0.2">
      <c r="A7080" s="11">
        <v>990</v>
      </c>
      <c r="B7080" s="11" t="str">
        <f t="shared" si="125"/>
        <v>Fred C. and Mary R. Koch Foundation_Weinberg, Jenna20051500</v>
      </c>
      <c r="C7080" s="11" t="s">
        <v>4161</v>
      </c>
      <c r="D7080" s="11" t="s">
        <v>3966</v>
      </c>
      <c r="E7080" s="11" t="s">
        <v>3966</v>
      </c>
      <c r="F7080" s="4">
        <v>1500</v>
      </c>
      <c r="G7080" s="3">
        <v>2005</v>
      </c>
      <c r="H7080" s="3" t="s">
        <v>21</v>
      </c>
      <c r="I7080" s="12" t="s">
        <v>4162</v>
      </c>
      <c r="J7080" s="3">
        <v>211</v>
      </c>
      <c r="K7080" s="3" t="str">
        <f>IF(VLOOKUP(D7080,'Resources Final'!A:C,3,FALSE)=0,"",VLOOKUP(D7080,'Resources Final'!A:C,3,FALSE))</f>
        <v>Y</v>
      </c>
      <c r="L7080" s="3" t="str">
        <f>IF(VLOOKUP(D7080,'Resources Final'!A:D,4,FALSE)=0,"",VLOOKUP(D7080,'Resources Final'!A:D,4,FALSE))</f>
        <v/>
      </c>
      <c r="M7080" s="3" t="str">
        <f>IF(VLOOKUP(D7080,'Resources Final'!A:E,5,FALSE)=0,"",VLOOKUP(D7080,'Resources Final'!A:E,5,FALSE))</f>
        <v/>
      </c>
      <c r="N7080" s="7" t="str">
        <f>IF(VLOOKUP(D7080,'Resources Final'!A:F,6,FALSE)=0,"",VLOOKUP(D7080,'Resources Final'!A:F,6,FALSE))</f>
        <v/>
      </c>
      <c r="O7080" s="3" t="str">
        <f>IF(VLOOKUP(D7080,'Resources Final'!A:G,7,FALSE)=0,"",VLOOKUP(D7080,'Resources Final'!A:G,7,FALSE))</f>
        <v/>
      </c>
    </row>
    <row r="7081" spans="1:15" x14ac:dyDescent="0.2">
      <c r="A7081" s="11">
        <v>990</v>
      </c>
      <c r="B7081" s="11" t="str">
        <f t="shared" si="125"/>
        <v>Fred C. and Mary R. Koch Foundation_Whitaker, Jessica20051500</v>
      </c>
      <c r="C7081" s="11" t="s">
        <v>4161</v>
      </c>
      <c r="D7081" s="11" t="s">
        <v>3998</v>
      </c>
      <c r="E7081" s="11" t="s">
        <v>3998</v>
      </c>
      <c r="F7081" s="4">
        <v>1500</v>
      </c>
      <c r="G7081" s="3">
        <v>2005</v>
      </c>
      <c r="H7081" s="3" t="s">
        <v>21</v>
      </c>
      <c r="I7081" s="12" t="s">
        <v>4162</v>
      </c>
      <c r="J7081" s="3">
        <v>212</v>
      </c>
      <c r="K7081" s="3" t="str">
        <f>IF(VLOOKUP(D7081,'Resources Final'!A:C,3,FALSE)=0,"",VLOOKUP(D7081,'Resources Final'!A:C,3,FALSE))</f>
        <v>Y</v>
      </c>
      <c r="L7081" s="3" t="str">
        <f>IF(VLOOKUP(D7081,'Resources Final'!A:D,4,FALSE)=0,"",VLOOKUP(D7081,'Resources Final'!A:D,4,FALSE))</f>
        <v/>
      </c>
      <c r="M7081" s="3" t="str">
        <f>IF(VLOOKUP(D7081,'Resources Final'!A:E,5,FALSE)=0,"",VLOOKUP(D7081,'Resources Final'!A:E,5,FALSE))</f>
        <v/>
      </c>
      <c r="N7081" s="7" t="str">
        <f>IF(VLOOKUP(D7081,'Resources Final'!A:F,6,FALSE)=0,"",VLOOKUP(D7081,'Resources Final'!A:F,6,FALSE))</f>
        <v/>
      </c>
      <c r="O7081" s="3" t="str">
        <f>IF(VLOOKUP(D7081,'Resources Final'!A:G,7,FALSE)=0,"",VLOOKUP(D7081,'Resources Final'!A:G,7,FALSE))</f>
        <v/>
      </c>
    </row>
    <row r="7082" spans="1:15" x14ac:dyDescent="0.2">
      <c r="A7082" s="11">
        <v>990</v>
      </c>
      <c r="B7082" s="11" t="str">
        <f t="shared" si="125"/>
        <v>Fred C. and Mary R. Koch Foundation_Wilkes, Abigail20051500</v>
      </c>
      <c r="C7082" s="11" t="s">
        <v>4161</v>
      </c>
      <c r="D7082" s="11" t="s">
        <v>4031</v>
      </c>
      <c r="E7082" s="11" t="s">
        <v>4031</v>
      </c>
      <c r="F7082" s="4">
        <v>1500</v>
      </c>
      <c r="G7082" s="3">
        <v>2005</v>
      </c>
      <c r="H7082" s="3" t="s">
        <v>21</v>
      </c>
      <c r="I7082" s="12" t="s">
        <v>4162</v>
      </c>
      <c r="J7082" s="3">
        <v>213</v>
      </c>
      <c r="K7082" s="3" t="str">
        <f>IF(VLOOKUP(D7082,'Resources Final'!A:C,3,FALSE)=0,"",VLOOKUP(D7082,'Resources Final'!A:C,3,FALSE))</f>
        <v>Y</v>
      </c>
      <c r="L7082" s="3" t="str">
        <f>IF(VLOOKUP(D7082,'Resources Final'!A:D,4,FALSE)=0,"",VLOOKUP(D7082,'Resources Final'!A:D,4,FALSE))</f>
        <v/>
      </c>
      <c r="M7082" s="3" t="str">
        <f>IF(VLOOKUP(D7082,'Resources Final'!A:E,5,FALSE)=0,"",VLOOKUP(D7082,'Resources Final'!A:E,5,FALSE))</f>
        <v/>
      </c>
      <c r="N7082" s="7" t="str">
        <f>IF(VLOOKUP(D7082,'Resources Final'!A:F,6,FALSE)=0,"",VLOOKUP(D7082,'Resources Final'!A:F,6,FALSE))</f>
        <v/>
      </c>
      <c r="O7082" s="3" t="str">
        <f>IF(VLOOKUP(D7082,'Resources Final'!A:G,7,FALSE)=0,"",VLOOKUP(D7082,'Resources Final'!A:G,7,FALSE))</f>
        <v/>
      </c>
    </row>
    <row r="7083" spans="1:15" x14ac:dyDescent="0.2">
      <c r="A7083" s="11">
        <v>990</v>
      </c>
      <c r="B7083" s="11" t="str">
        <f t="shared" si="125"/>
        <v>Fred C. and Mary R. Koch Foundation_Wilkins, Alison20051500</v>
      </c>
      <c r="C7083" s="11" t="s">
        <v>4161</v>
      </c>
      <c r="D7083" s="11" t="s">
        <v>4034</v>
      </c>
      <c r="E7083" s="11" t="s">
        <v>4034</v>
      </c>
      <c r="F7083" s="4">
        <v>1500</v>
      </c>
      <c r="G7083" s="3">
        <v>2005</v>
      </c>
      <c r="H7083" s="3" t="s">
        <v>21</v>
      </c>
      <c r="I7083" s="12" t="s">
        <v>4162</v>
      </c>
      <c r="J7083" s="3">
        <v>214</v>
      </c>
      <c r="K7083" s="3" t="str">
        <f>IF(VLOOKUP(D7083,'Resources Final'!A:C,3,FALSE)=0,"",VLOOKUP(D7083,'Resources Final'!A:C,3,FALSE))</f>
        <v>Y</v>
      </c>
      <c r="L7083" s="3" t="str">
        <f>IF(VLOOKUP(D7083,'Resources Final'!A:D,4,FALSE)=0,"",VLOOKUP(D7083,'Resources Final'!A:D,4,FALSE))</f>
        <v/>
      </c>
      <c r="M7083" s="3" t="str">
        <f>IF(VLOOKUP(D7083,'Resources Final'!A:E,5,FALSE)=0,"",VLOOKUP(D7083,'Resources Final'!A:E,5,FALSE))</f>
        <v/>
      </c>
      <c r="N7083" s="7" t="str">
        <f>IF(VLOOKUP(D7083,'Resources Final'!A:F,6,FALSE)=0,"",VLOOKUP(D7083,'Resources Final'!A:F,6,FALSE))</f>
        <v/>
      </c>
      <c r="O7083" s="3" t="str">
        <f>IF(VLOOKUP(D7083,'Resources Final'!A:G,7,FALSE)=0,"",VLOOKUP(D7083,'Resources Final'!A:G,7,FALSE))</f>
        <v/>
      </c>
    </row>
    <row r="7084" spans="1:15" x14ac:dyDescent="0.2">
      <c r="A7084" s="11">
        <v>990</v>
      </c>
      <c r="B7084" s="11" t="str">
        <f t="shared" si="125"/>
        <v>Fred C. and Mary R. Koch Foundation_Wilkins, John20051500</v>
      </c>
      <c r="C7084" s="11" t="s">
        <v>4161</v>
      </c>
      <c r="D7084" s="11" t="s">
        <v>4035</v>
      </c>
      <c r="E7084" s="11" t="s">
        <v>4035</v>
      </c>
      <c r="F7084" s="4">
        <v>1500</v>
      </c>
      <c r="G7084" s="3">
        <v>2005</v>
      </c>
      <c r="H7084" s="3" t="s">
        <v>21</v>
      </c>
      <c r="I7084" s="12" t="s">
        <v>4162</v>
      </c>
      <c r="J7084" s="3">
        <v>215</v>
      </c>
      <c r="K7084" s="3" t="str">
        <f>IF(VLOOKUP(D7084,'Resources Final'!A:C,3,FALSE)=0,"",VLOOKUP(D7084,'Resources Final'!A:C,3,FALSE))</f>
        <v>Y</v>
      </c>
      <c r="L7084" s="3" t="str">
        <f>IF(VLOOKUP(D7084,'Resources Final'!A:D,4,FALSE)=0,"",VLOOKUP(D7084,'Resources Final'!A:D,4,FALSE))</f>
        <v/>
      </c>
      <c r="M7084" s="3" t="str">
        <f>IF(VLOOKUP(D7084,'Resources Final'!A:E,5,FALSE)=0,"",VLOOKUP(D7084,'Resources Final'!A:E,5,FALSE))</f>
        <v/>
      </c>
      <c r="N7084" s="7" t="str">
        <f>IF(VLOOKUP(D7084,'Resources Final'!A:F,6,FALSE)=0,"",VLOOKUP(D7084,'Resources Final'!A:F,6,FALSE))</f>
        <v/>
      </c>
      <c r="O7084" s="3" t="str">
        <f>IF(VLOOKUP(D7084,'Resources Final'!A:G,7,FALSE)=0,"",VLOOKUP(D7084,'Resources Final'!A:G,7,FALSE))</f>
        <v/>
      </c>
    </row>
    <row r="7085" spans="1:15" x14ac:dyDescent="0.2">
      <c r="A7085" s="11">
        <v>990</v>
      </c>
      <c r="B7085" s="11" t="str">
        <f t="shared" si="125"/>
        <v>Fred C. and Mary R. Koch Foundation_Willard, Lori20051500</v>
      </c>
      <c r="C7085" s="11" t="s">
        <v>4161</v>
      </c>
      <c r="D7085" s="11" t="s">
        <v>4036</v>
      </c>
      <c r="E7085" s="11" t="s">
        <v>4036</v>
      </c>
      <c r="F7085" s="4">
        <v>1500</v>
      </c>
      <c r="G7085" s="3">
        <v>2005</v>
      </c>
      <c r="H7085" s="3" t="s">
        <v>21</v>
      </c>
      <c r="I7085" s="12" t="s">
        <v>4162</v>
      </c>
      <c r="J7085" s="3">
        <v>216</v>
      </c>
      <c r="K7085" s="3" t="str">
        <f>IF(VLOOKUP(D7085,'Resources Final'!A:C,3,FALSE)=0,"",VLOOKUP(D7085,'Resources Final'!A:C,3,FALSE))</f>
        <v>Y</v>
      </c>
      <c r="L7085" s="3" t="str">
        <f>IF(VLOOKUP(D7085,'Resources Final'!A:D,4,FALSE)=0,"",VLOOKUP(D7085,'Resources Final'!A:D,4,FALSE))</f>
        <v/>
      </c>
      <c r="M7085" s="3" t="str">
        <f>IF(VLOOKUP(D7085,'Resources Final'!A:E,5,FALSE)=0,"",VLOOKUP(D7085,'Resources Final'!A:E,5,FALSE))</f>
        <v/>
      </c>
      <c r="N7085" s="7" t="str">
        <f>IF(VLOOKUP(D7085,'Resources Final'!A:F,6,FALSE)=0,"",VLOOKUP(D7085,'Resources Final'!A:F,6,FALSE))</f>
        <v/>
      </c>
      <c r="O7085" s="3" t="str">
        <f>IF(VLOOKUP(D7085,'Resources Final'!A:G,7,FALSE)=0,"",VLOOKUP(D7085,'Resources Final'!A:G,7,FALSE))</f>
        <v/>
      </c>
    </row>
    <row r="7086" spans="1:15" x14ac:dyDescent="0.2">
      <c r="A7086" s="11">
        <v>990</v>
      </c>
      <c r="B7086" s="11" t="str">
        <f t="shared" si="125"/>
        <v>Fred C. and Mary R. Koch Foundation_Williams, Michael20051500</v>
      </c>
      <c r="C7086" s="11" t="s">
        <v>4161</v>
      </c>
      <c r="D7086" s="11" t="s">
        <v>4044</v>
      </c>
      <c r="E7086" s="11" t="s">
        <v>4044</v>
      </c>
      <c r="F7086" s="4">
        <v>1500</v>
      </c>
      <c r="G7086" s="3">
        <v>2005</v>
      </c>
      <c r="H7086" s="3" t="s">
        <v>21</v>
      </c>
      <c r="I7086" s="12" t="s">
        <v>4162</v>
      </c>
      <c r="J7086" s="3">
        <v>217</v>
      </c>
      <c r="K7086" s="3" t="str">
        <f>IF(VLOOKUP(D7086,'Resources Final'!A:C,3,FALSE)=0,"",VLOOKUP(D7086,'Resources Final'!A:C,3,FALSE))</f>
        <v>Y</v>
      </c>
      <c r="L7086" s="3" t="str">
        <f>IF(VLOOKUP(D7086,'Resources Final'!A:D,4,FALSE)=0,"",VLOOKUP(D7086,'Resources Final'!A:D,4,FALSE))</f>
        <v/>
      </c>
      <c r="M7086" s="3" t="str">
        <f>IF(VLOOKUP(D7086,'Resources Final'!A:E,5,FALSE)=0,"",VLOOKUP(D7086,'Resources Final'!A:E,5,FALSE))</f>
        <v/>
      </c>
      <c r="N7086" s="7" t="str">
        <f>IF(VLOOKUP(D7086,'Resources Final'!A:F,6,FALSE)=0,"",VLOOKUP(D7086,'Resources Final'!A:F,6,FALSE))</f>
        <v/>
      </c>
      <c r="O7086" s="3" t="str">
        <f>IF(VLOOKUP(D7086,'Resources Final'!A:G,7,FALSE)=0,"",VLOOKUP(D7086,'Resources Final'!A:G,7,FALSE))</f>
        <v/>
      </c>
    </row>
    <row r="7087" spans="1:15" x14ac:dyDescent="0.2">
      <c r="A7087" s="11">
        <v>990</v>
      </c>
      <c r="B7087" s="11" t="str">
        <f t="shared" si="125"/>
        <v>Fred C. and Mary R. Koch Foundation_Wilson, Lindsey20051500</v>
      </c>
      <c r="C7087" s="11" t="s">
        <v>4161</v>
      </c>
      <c r="D7087" s="11" t="s">
        <v>4055</v>
      </c>
      <c r="E7087" s="11" t="s">
        <v>4055</v>
      </c>
      <c r="F7087" s="4">
        <v>1500</v>
      </c>
      <c r="G7087" s="3">
        <v>2005</v>
      </c>
      <c r="H7087" s="3" t="s">
        <v>21</v>
      </c>
      <c r="I7087" s="12" t="s">
        <v>4162</v>
      </c>
      <c r="J7087" s="3">
        <v>218</v>
      </c>
      <c r="K7087" s="3" t="str">
        <f>IF(VLOOKUP(D7087,'Resources Final'!A:C,3,FALSE)=0,"",VLOOKUP(D7087,'Resources Final'!A:C,3,FALSE))</f>
        <v>Y</v>
      </c>
      <c r="L7087" s="3" t="str">
        <f>IF(VLOOKUP(D7087,'Resources Final'!A:D,4,FALSE)=0,"",VLOOKUP(D7087,'Resources Final'!A:D,4,FALSE))</f>
        <v/>
      </c>
      <c r="M7087" s="3" t="str">
        <f>IF(VLOOKUP(D7087,'Resources Final'!A:E,5,FALSE)=0,"",VLOOKUP(D7087,'Resources Final'!A:E,5,FALSE))</f>
        <v/>
      </c>
      <c r="N7087" s="7" t="str">
        <f>IF(VLOOKUP(D7087,'Resources Final'!A:F,6,FALSE)=0,"",VLOOKUP(D7087,'Resources Final'!A:F,6,FALSE))</f>
        <v/>
      </c>
      <c r="O7087" s="3" t="str">
        <f>IF(VLOOKUP(D7087,'Resources Final'!A:G,7,FALSE)=0,"",VLOOKUP(D7087,'Resources Final'!A:G,7,FALSE))</f>
        <v/>
      </c>
    </row>
    <row r="7088" spans="1:15" x14ac:dyDescent="0.2">
      <c r="A7088" s="11">
        <v>990</v>
      </c>
      <c r="B7088" s="11" t="str">
        <f t="shared" si="125"/>
        <v>Fred C. and Mary R. Koch Foundation_Wingo, Jana20051500</v>
      </c>
      <c r="C7088" s="11" t="s">
        <v>4161</v>
      </c>
      <c r="D7088" s="11" t="s">
        <v>4059</v>
      </c>
      <c r="E7088" s="11" t="s">
        <v>4059</v>
      </c>
      <c r="F7088" s="4">
        <v>1500</v>
      </c>
      <c r="G7088" s="3">
        <v>2005</v>
      </c>
      <c r="H7088" s="3" t="s">
        <v>21</v>
      </c>
      <c r="I7088" s="12" t="s">
        <v>4162</v>
      </c>
      <c r="J7088" s="3">
        <v>219</v>
      </c>
      <c r="K7088" s="3" t="str">
        <f>IF(VLOOKUP(D7088,'Resources Final'!A:C,3,FALSE)=0,"",VLOOKUP(D7088,'Resources Final'!A:C,3,FALSE))</f>
        <v>Y</v>
      </c>
      <c r="L7088" s="3" t="str">
        <f>IF(VLOOKUP(D7088,'Resources Final'!A:D,4,FALSE)=0,"",VLOOKUP(D7088,'Resources Final'!A:D,4,FALSE))</f>
        <v/>
      </c>
      <c r="M7088" s="3" t="str">
        <f>IF(VLOOKUP(D7088,'Resources Final'!A:E,5,FALSE)=0,"",VLOOKUP(D7088,'Resources Final'!A:E,5,FALSE))</f>
        <v/>
      </c>
      <c r="N7088" s="7" t="str">
        <f>IF(VLOOKUP(D7088,'Resources Final'!A:F,6,FALSE)=0,"",VLOOKUP(D7088,'Resources Final'!A:F,6,FALSE))</f>
        <v/>
      </c>
      <c r="O7088" s="3" t="str">
        <f>IF(VLOOKUP(D7088,'Resources Final'!A:G,7,FALSE)=0,"",VLOOKUP(D7088,'Resources Final'!A:G,7,FALSE))</f>
        <v/>
      </c>
    </row>
    <row r="7089" spans="1:15" x14ac:dyDescent="0.2">
      <c r="A7089" s="11">
        <v>990</v>
      </c>
      <c r="B7089" s="11" t="str">
        <f t="shared" si="125"/>
        <v>Fred C. and Mary R. Koch Foundation_Wong, Melissa20051500</v>
      </c>
      <c r="C7089" s="11" t="s">
        <v>4161</v>
      </c>
      <c r="D7089" s="11" t="s">
        <v>4081</v>
      </c>
      <c r="E7089" s="11" t="s">
        <v>4081</v>
      </c>
      <c r="F7089" s="4">
        <v>1500</v>
      </c>
      <c r="G7089" s="3">
        <v>2005</v>
      </c>
      <c r="H7089" s="3" t="s">
        <v>21</v>
      </c>
      <c r="I7089" s="12" t="s">
        <v>4162</v>
      </c>
      <c r="J7089" s="3">
        <v>220</v>
      </c>
      <c r="K7089" s="3" t="str">
        <f>IF(VLOOKUP(D7089,'Resources Final'!A:C,3,FALSE)=0,"",VLOOKUP(D7089,'Resources Final'!A:C,3,FALSE))</f>
        <v>Y</v>
      </c>
      <c r="L7089" s="3" t="str">
        <f>IF(VLOOKUP(D7089,'Resources Final'!A:D,4,FALSE)=0,"",VLOOKUP(D7089,'Resources Final'!A:D,4,FALSE))</f>
        <v/>
      </c>
      <c r="M7089" s="3" t="str">
        <f>IF(VLOOKUP(D7089,'Resources Final'!A:E,5,FALSE)=0,"",VLOOKUP(D7089,'Resources Final'!A:E,5,FALSE))</f>
        <v/>
      </c>
      <c r="N7089" s="7" t="str">
        <f>IF(VLOOKUP(D7089,'Resources Final'!A:F,6,FALSE)=0,"",VLOOKUP(D7089,'Resources Final'!A:F,6,FALSE))</f>
        <v/>
      </c>
      <c r="O7089" s="3" t="str">
        <f>IF(VLOOKUP(D7089,'Resources Final'!A:G,7,FALSE)=0,"",VLOOKUP(D7089,'Resources Final'!A:G,7,FALSE))</f>
        <v/>
      </c>
    </row>
    <row r="7090" spans="1:15" x14ac:dyDescent="0.2">
      <c r="A7090" s="11">
        <v>990</v>
      </c>
      <c r="B7090" s="11" t="str">
        <f t="shared" si="125"/>
        <v>Fred C. and Mary R. Koch Foundation_Youell, Nancy20051500</v>
      </c>
      <c r="C7090" s="11" t="s">
        <v>4161</v>
      </c>
      <c r="D7090" s="11" t="s">
        <v>4120</v>
      </c>
      <c r="E7090" s="11" t="s">
        <v>4120</v>
      </c>
      <c r="F7090" s="4">
        <v>1500</v>
      </c>
      <c r="G7090" s="3">
        <v>2005</v>
      </c>
      <c r="H7090" s="3" t="s">
        <v>21</v>
      </c>
      <c r="I7090" s="12" t="s">
        <v>4162</v>
      </c>
      <c r="J7090" s="3">
        <v>221</v>
      </c>
      <c r="K7090" s="3" t="str">
        <f>IF(VLOOKUP(D7090,'Resources Final'!A:C,3,FALSE)=0,"",VLOOKUP(D7090,'Resources Final'!A:C,3,FALSE))</f>
        <v>Y</v>
      </c>
      <c r="L7090" s="3" t="str">
        <f>IF(VLOOKUP(D7090,'Resources Final'!A:D,4,FALSE)=0,"",VLOOKUP(D7090,'Resources Final'!A:D,4,FALSE))</f>
        <v/>
      </c>
      <c r="M7090" s="3" t="str">
        <f>IF(VLOOKUP(D7090,'Resources Final'!A:E,5,FALSE)=0,"",VLOOKUP(D7090,'Resources Final'!A:E,5,FALSE))</f>
        <v/>
      </c>
      <c r="N7090" s="7" t="str">
        <f>IF(VLOOKUP(D7090,'Resources Final'!A:F,6,FALSE)=0,"",VLOOKUP(D7090,'Resources Final'!A:F,6,FALSE))</f>
        <v/>
      </c>
      <c r="O7090" s="3" t="str">
        <f>IF(VLOOKUP(D7090,'Resources Final'!A:G,7,FALSE)=0,"",VLOOKUP(D7090,'Resources Final'!A:G,7,FALSE))</f>
        <v/>
      </c>
    </row>
    <row r="7091" spans="1:15" x14ac:dyDescent="0.2">
      <c r="A7091" s="11">
        <v>990</v>
      </c>
      <c r="B7091" s="11" t="str">
        <f t="shared" si="125"/>
        <v>Fred C. and Mary R. Koch Foundation_Bill of Rights Institute2006200000</v>
      </c>
      <c r="C7091" s="11" t="s">
        <v>4161</v>
      </c>
      <c r="D7091" s="11" t="s">
        <v>428</v>
      </c>
      <c r="E7091" s="11" t="s">
        <v>428</v>
      </c>
      <c r="F7091" s="4">
        <v>200000</v>
      </c>
      <c r="G7091" s="3">
        <v>2006</v>
      </c>
      <c r="H7091" s="3" t="s">
        <v>21</v>
      </c>
      <c r="I7091" s="12"/>
      <c r="J7091" s="3">
        <v>1</v>
      </c>
      <c r="K7091" s="3" t="str">
        <f>IF(VLOOKUP(D7091,'Resources Final'!A:C,3,FALSE)=0,"",VLOOKUP(D7091,'Resources Final'!A:C,3,FALSE))</f>
        <v/>
      </c>
      <c r="L7091" s="3" t="str">
        <f>IF(VLOOKUP(D7091,'Resources Final'!A:D,4,FALSE)=0,"",VLOOKUP(D7091,'Resources Final'!A:D,4,FALSE))</f>
        <v/>
      </c>
      <c r="M7091" s="3" t="str">
        <f>IF(VLOOKUP(D7091,'Resources Final'!A:E,5,FALSE)=0,"",VLOOKUP(D7091,'Resources Final'!A:E,5,FALSE))</f>
        <v/>
      </c>
      <c r="N7091" s="7" t="str">
        <f>IF(VLOOKUP(D7091,'Resources Final'!A:F,6,FALSE)=0,"",VLOOKUP(D7091,'Resources Final'!A:F,6,FALSE))</f>
        <v>https://www.sourcewatch.org/index.php/Bill_of_Rights_Institute</v>
      </c>
      <c r="O7091" s="3" t="str">
        <f>IF(VLOOKUP(D7091,'Resources Final'!A:G,7,FALSE)=0,"",VLOOKUP(D7091,'Resources Final'!A:G,7,FALSE))</f>
        <v>Sourcewatch</v>
      </c>
    </row>
    <row r="7092" spans="1:15" x14ac:dyDescent="0.2">
      <c r="A7092" s="11">
        <v>990</v>
      </c>
      <c r="B7092" s="11" t="str">
        <f t="shared" si="125"/>
        <v>Fred C. and Mary R. Koch Foundation_Chamber Music at the Barn20065000</v>
      </c>
      <c r="C7092" s="11" t="s">
        <v>4161</v>
      </c>
      <c r="D7092" s="11" t="s">
        <v>689</v>
      </c>
      <c r="E7092" s="11" t="s">
        <v>689</v>
      </c>
      <c r="F7092" s="4">
        <v>5000</v>
      </c>
      <c r="G7092" s="3">
        <v>2006</v>
      </c>
      <c r="H7092" s="3" t="s">
        <v>21</v>
      </c>
      <c r="I7092" s="12"/>
      <c r="J7092" s="3">
        <v>2</v>
      </c>
      <c r="K7092" s="3" t="str">
        <f>IF(VLOOKUP(D7092,'Resources Final'!A:C,3,FALSE)=0,"",VLOOKUP(D7092,'Resources Final'!A:C,3,FALSE))</f>
        <v/>
      </c>
      <c r="L7092" s="3" t="str">
        <f>IF(VLOOKUP(D7092,'Resources Final'!A:D,4,FALSE)=0,"",VLOOKUP(D7092,'Resources Final'!A:D,4,FALSE))</f>
        <v/>
      </c>
      <c r="M7092" s="3" t="str">
        <f>IF(VLOOKUP(D7092,'Resources Final'!A:E,5,FALSE)=0,"",VLOOKUP(D7092,'Resources Final'!A:E,5,FALSE))</f>
        <v>N</v>
      </c>
      <c r="N7092" s="7" t="str">
        <f>IF(VLOOKUP(D7092,'Resources Final'!A:F,6,FALSE)=0,"",VLOOKUP(D7092,'Resources Final'!A:F,6,FALSE))</f>
        <v/>
      </c>
      <c r="O7092" s="3" t="str">
        <f>IF(VLOOKUP(D7092,'Resources Final'!A:G,7,FALSE)=0,"",VLOOKUP(D7092,'Resources Final'!A:G,7,FALSE))</f>
        <v/>
      </c>
    </row>
    <row r="7093" spans="1:15" x14ac:dyDescent="0.2">
      <c r="A7093" s="11">
        <v>990</v>
      </c>
      <c r="B7093" s="11" t="str">
        <f t="shared" si="125"/>
        <v>Fred C. and Mary R. Koch Foundation_Children First CEO KS200610000</v>
      </c>
      <c r="C7093" s="11" t="s">
        <v>4161</v>
      </c>
      <c r="D7093" s="11" t="s">
        <v>711</v>
      </c>
      <c r="E7093" s="11" t="s">
        <v>711</v>
      </c>
      <c r="F7093" s="4">
        <v>10000</v>
      </c>
      <c r="G7093" s="3">
        <v>2006</v>
      </c>
      <c r="H7093" s="3" t="s">
        <v>21</v>
      </c>
      <c r="I7093" s="12"/>
      <c r="J7093" s="3">
        <v>3</v>
      </c>
      <c r="K7093" s="3" t="str">
        <f>IF(VLOOKUP(D7093,'Resources Final'!A:C,3,FALSE)=0,"",VLOOKUP(D7093,'Resources Final'!A:C,3,FALSE))</f>
        <v/>
      </c>
      <c r="L7093" s="3" t="str">
        <f>IF(VLOOKUP(D7093,'Resources Final'!A:D,4,FALSE)=0,"",VLOOKUP(D7093,'Resources Final'!A:D,4,FALSE))</f>
        <v/>
      </c>
      <c r="M7093" s="3" t="str">
        <f>IF(VLOOKUP(D7093,'Resources Final'!A:E,5,FALSE)=0,"",VLOOKUP(D7093,'Resources Final'!A:E,5,FALSE))</f>
        <v>N</v>
      </c>
      <c r="N7093" s="7" t="str">
        <f>IF(VLOOKUP(D7093,'Resources Final'!A:F,6,FALSE)=0,"",VLOOKUP(D7093,'Resources Final'!A:F,6,FALSE))</f>
        <v/>
      </c>
      <c r="O7093" s="3" t="str">
        <f>IF(VLOOKUP(D7093,'Resources Final'!A:G,7,FALSE)=0,"",VLOOKUP(D7093,'Resources Final'!A:G,7,FALSE))</f>
        <v/>
      </c>
    </row>
    <row r="7094" spans="1:15" x14ac:dyDescent="0.2">
      <c r="A7094" s="11">
        <v>990</v>
      </c>
      <c r="B7094" s="11" t="str">
        <f t="shared" si="125"/>
        <v>Fred C. and Mary R. Koch Foundation_Communities in Schools200610000</v>
      </c>
      <c r="C7094" s="11" t="s">
        <v>4161</v>
      </c>
      <c r="D7094" s="11" t="s">
        <v>811</v>
      </c>
      <c r="E7094" s="11" t="s">
        <v>811</v>
      </c>
      <c r="F7094" s="4">
        <v>10000</v>
      </c>
      <c r="G7094" s="3">
        <v>2006</v>
      </c>
      <c r="H7094" s="3" t="s">
        <v>21</v>
      </c>
      <c r="I7094" s="12" t="s">
        <v>4175</v>
      </c>
      <c r="J7094" s="3">
        <v>4</v>
      </c>
      <c r="K7094" s="3" t="str">
        <f>IF(VLOOKUP(D7094,'Resources Final'!A:C,3,FALSE)=0,"",VLOOKUP(D7094,'Resources Final'!A:C,3,FALSE))</f>
        <v/>
      </c>
      <c r="L7094" s="3" t="str">
        <f>IF(VLOOKUP(D7094,'Resources Final'!A:D,4,FALSE)=0,"",VLOOKUP(D7094,'Resources Final'!A:D,4,FALSE))</f>
        <v>Y</v>
      </c>
      <c r="M7094" s="3" t="str">
        <f>IF(VLOOKUP(D7094,'Resources Final'!A:E,5,FALSE)=0,"",VLOOKUP(D7094,'Resources Final'!A:E,5,FALSE))</f>
        <v/>
      </c>
      <c r="N7094" s="7" t="str">
        <f>IF(VLOOKUP(D7094,'Resources Final'!A:F,6,FALSE)=0,"",VLOOKUP(D7094,'Resources Final'!A:F,6,FALSE))</f>
        <v/>
      </c>
      <c r="O7094" s="3" t="str">
        <f>IF(VLOOKUP(D7094,'Resources Final'!A:G,7,FALSE)=0,"",VLOOKUP(D7094,'Resources Final'!A:G,7,FALSE))</f>
        <v/>
      </c>
    </row>
    <row r="7095" spans="1:15" x14ac:dyDescent="0.2">
      <c r="A7095" s="11">
        <v>990</v>
      </c>
      <c r="B7095" s="11" t="str">
        <f t="shared" si="125"/>
        <v>Fred C. and Mary R. Koch Foundation_Friends University200610000</v>
      </c>
      <c r="C7095" s="11" t="s">
        <v>4161</v>
      </c>
      <c r="D7095" s="11" t="s">
        <v>1306</v>
      </c>
      <c r="E7095" s="11" t="s">
        <v>1306</v>
      </c>
      <c r="F7095" s="4">
        <v>10000</v>
      </c>
      <c r="G7095" s="3">
        <v>2006</v>
      </c>
      <c r="H7095" s="3" t="s">
        <v>21</v>
      </c>
      <c r="I7095" s="12"/>
      <c r="J7095" s="3">
        <v>5</v>
      </c>
      <c r="K7095" s="3" t="str">
        <f>IF(VLOOKUP(D7095,'Resources Final'!A:C,3,FALSE)=0,"",VLOOKUP(D7095,'Resources Final'!A:C,3,FALSE))</f>
        <v/>
      </c>
      <c r="L7095" s="3" t="str">
        <f>IF(VLOOKUP(D7095,'Resources Final'!A:D,4,FALSE)=0,"",VLOOKUP(D7095,'Resources Final'!A:D,4,FALSE))</f>
        <v>Y</v>
      </c>
      <c r="M7095" s="3" t="str">
        <f>IF(VLOOKUP(D7095,'Resources Final'!A:E,5,FALSE)=0,"",VLOOKUP(D7095,'Resources Final'!A:E,5,FALSE))</f>
        <v/>
      </c>
      <c r="N7095" s="7" t="str">
        <f>IF(VLOOKUP(D7095,'Resources Final'!A:F,6,FALSE)=0,"",VLOOKUP(D7095,'Resources Final'!A:F,6,FALSE))</f>
        <v/>
      </c>
      <c r="O7095" s="3" t="str">
        <f>IF(VLOOKUP(D7095,'Resources Final'!A:G,7,FALSE)=0,"",VLOOKUP(D7095,'Resources Final'!A:G,7,FALSE))</f>
        <v/>
      </c>
    </row>
    <row r="7096" spans="1:15" x14ac:dyDescent="0.2">
      <c r="A7096" s="11">
        <v>990</v>
      </c>
      <c r="B7096" s="11" t="str">
        <f t="shared" si="125"/>
        <v>Fred C. and Mary R. Koch Foundation_Friends University200617500</v>
      </c>
      <c r="C7096" s="11" t="s">
        <v>4161</v>
      </c>
      <c r="D7096" s="11" t="s">
        <v>1306</v>
      </c>
      <c r="E7096" s="11" t="s">
        <v>1306</v>
      </c>
      <c r="F7096" s="4">
        <v>17500</v>
      </c>
      <c r="G7096" s="3">
        <v>2006</v>
      </c>
      <c r="H7096" s="3" t="s">
        <v>21</v>
      </c>
      <c r="I7096" s="12"/>
      <c r="J7096" s="3">
        <v>6</v>
      </c>
      <c r="K7096" s="3" t="str">
        <f>IF(VLOOKUP(D7096,'Resources Final'!A:C,3,FALSE)=0,"",VLOOKUP(D7096,'Resources Final'!A:C,3,FALSE))</f>
        <v/>
      </c>
      <c r="L7096" s="3" t="str">
        <f>IF(VLOOKUP(D7096,'Resources Final'!A:D,4,FALSE)=0,"",VLOOKUP(D7096,'Resources Final'!A:D,4,FALSE))</f>
        <v>Y</v>
      </c>
      <c r="M7096" s="3" t="str">
        <f>IF(VLOOKUP(D7096,'Resources Final'!A:E,5,FALSE)=0,"",VLOOKUP(D7096,'Resources Final'!A:E,5,FALSE))</f>
        <v/>
      </c>
      <c r="N7096" s="7" t="str">
        <f>IF(VLOOKUP(D7096,'Resources Final'!A:F,6,FALSE)=0,"",VLOOKUP(D7096,'Resources Final'!A:F,6,FALSE))</f>
        <v/>
      </c>
      <c r="O7096" s="3" t="str">
        <f>IF(VLOOKUP(D7096,'Resources Final'!A:G,7,FALSE)=0,"",VLOOKUP(D7096,'Resources Final'!A:G,7,FALSE))</f>
        <v/>
      </c>
    </row>
    <row r="7097" spans="1:15" x14ac:dyDescent="0.2">
      <c r="A7097" s="11">
        <v>990</v>
      </c>
      <c r="B7097" s="11" t="str">
        <f t="shared" si="125"/>
        <v>Fred C. and Mary R. Koch Foundation_Goodwill industries200610000</v>
      </c>
      <c r="C7097" s="11" t="s">
        <v>4161</v>
      </c>
      <c r="D7097" s="11" t="s">
        <v>4176</v>
      </c>
      <c r="E7097" s="11" t="s">
        <v>1428</v>
      </c>
      <c r="F7097" s="4">
        <v>10000</v>
      </c>
      <c r="G7097" s="3">
        <v>2006</v>
      </c>
      <c r="H7097" s="3" t="s">
        <v>21</v>
      </c>
      <c r="I7097" s="12"/>
      <c r="J7097" s="3">
        <v>7</v>
      </c>
      <c r="K7097" s="3" t="str">
        <f>IF(VLOOKUP(D7097,'Resources Final'!A:C,3,FALSE)=0,"",VLOOKUP(D7097,'Resources Final'!A:C,3,FALSE))</f>
        <v/>
      </c>
      <c r="L7097" s="3" t="str">
        <f>IF(VLOOKUP(D7097,'Resources Final'!A:D,4,FALSE)=0,"",VLOOKUP(D7097,'Resources Final'!A:D,4,FALSE))</f>
        <v/>
      </c>
      <c r="M7097" s="3" t="str">
        <f>IF(VLOOKUP(D7097,'Resources Final'!A:E,5,FALSE)=0,"",VLOOKUP(D7097,'Resources Final'!A:E,5,FALSE))</f>
        <v>N</v>
      </c>
      <c r="N7097" s="7" t="str">
        <f>IF(VLOOKUP(D7097,'Resources Final'!A:F,6,FALSE)=0,"",VLOOKUP(D7097,'Resources Final'!A:F,6,FALSE))</f>
        <v/>
      </c>
      <c r="O7097" s="3" t="str">
        <f>IF(VLOOKUP(D7097,'Resources Final'!A:G,7,FALSE)=0,"",VLOOKUP(D7097,'Resources Final'!A:G,7,FALSE))</f>
        <v/>
      </c>
    </row>
    <row r="7098" spans="1:15" x14ac:dyDescent="0.2">
      <c r="A7098" s="11">
        <v>990</v>
      </c>
      <c r="B7098" s="11" t="str">
        <f t="shared" si="125"/>
        <v>Fred C. and Mary R. Koch Foundation_History Education Fund200672900</v>
      </c>
      <c r="C7098" s="11" t="s">
        <v>4161</v>
      </c>
      <c r="D7098" s="11" t="s">
        <v>1595</v>
      </c>
      <c r="E7098" s="11" t="s">
        <v>1595</v>
      </c>
      <c r="F7098" s="4">
        <v>72900</v>
      </c>
      <c r="G7098" s="3">
        <v>2006</v>
      </c>
      <c r="H7098" s="3" t="s">
        <v>21</v>
      </c>
      <c r="I7098" s="12"/>
      <c r="J7098" s="3">
        <v>8</v>
      </c>
      <c r="K7098" s="3" t="str">
        <f>IF(VLOOKUP(D7098,'Resources Final'!A:C,3,FALSE)=0,"",VLOOKUP(D7098,'Resources Final'!A:C,3,FALSE))</f>
        <v/>
      </c>
      <c r="L7098" s="3" t="str">
        <f>IF(VLOOKUP(D7098,'Resources Final'!A:D,4,FALSE)=0,"",VLOOKUP(D7098,'Resources Final'!A:D,4,FALSE))</f>
        <v/>
      </c>
      <c r="M7098" s="3" t="str">
        <f>IF(VLOOKUP(D7098,'Resources Final'!A:E,5,FALSE)=0,"",VLOOKUP(D7098,'Resources Final'!A:E,5,FALSE))</f>
        <v/>
      </c>
      <c r="N7098" s="7" t="str">
        <f>IF(VLOOKUP(D7098,'Resources Final'!A:F,6,FALSE)=0,"",VLOOKUP(D7098,'Resources Final'!A:F,6,FALSE))</f>
        <v/>
      </c>
      <c r="O7098" s="3" t="str">
        <f>IF(VLOOKUP(D7098,'Resources Final'!A:G,7,FALSE)=0,"",VLOOKUP(D7098,'Resources Final'!A:G,7,FALSE))</f>
        <v/>
      </c>
    </row>
    <row r="7099" spans="1:15" x14ac:dyDescent="0.2">
      <c r="A7099" s="11">
        <v>990</v>
      </c>
      <c r="B7099" s="11" t="str">
        <f t="shared" si="125"/>
        <v>Fred C. and Mary R. Koch Foundation_Immanuel Outreach Centre200610000</v>
      </c>
      <c r="C7099" s="11" t="s">
        <v>4161</v>
      </c>
      <c r="D7099" s="11" t="s">
        <v>1665</v>
      </c>
      <c r="E7099" s="11" t="s">
        <v>1665</v>
      </c>
      <c r="F7099" s="4">
        <v>10000</v>
      </c>
      <c r="G7099" s="3">
        <v>2006</v>
      </c>
      <c r="H7099" s="3" t="s">
        <v>21</v>
      </c>
      <c r="I7099" s="12"/>
      <c r="J7099" s="3">
        <v>9</v>
      </c>
      <c r="K7099" s="3" t="str">
        <f>IF(VLOOKUP(D7099,'Resources Final'!A:C,3,FALSE)=0,"",VLOOKUP(D7099,'Resources Final'!A:C,3,FALSE))</f>
        <v/>
      </c>
      <c r="L7099" s="3" t="str">
        <f>IF(VLOOKUP(D7099,'Resources Final'!A:D,4,FALSE)=0,"",VLOOKUP(D7099,'Resources Final'!A:D,4,FALSE))</f>
        <v/>
      </c>
      <c r="M7099" s="3" t="str">
        <f>IF(VLOOKUP(D7099,'Resources Final'!A:E,5,FALSE)=0,"",VLOOKUP(D7099,'Resources Final'!A:E,5,FALSE))</f>
        <v/>
      </c>
      <c r="N7099" s="7" t="str">
        <f>IF(VLOOKUP(D7099,'Resources Final'!A:F,6,FALSE)=0,"",VLOOKUP(D7099,'Resources Final'!A:F,6,FALSE))</f>
        <v/>
      </c>
      <c r="O7099" s="3" t="str">
        <f>IF(VLOOKUP(D7099,'Resources Final'!A:G,7,FALSE)=0,"",VLOOKUP(D7099,'Resources Final'!A:G,7,FALSE))</f>
        <v/>
      </c>
    </row>
    <row r="7100" spans="1:15" x14ac:dyDescent="0.2">
      <c r="A7100" s="11">
        <v>990</v>
      </c>
      <c r="B7100" s="11" t="str">
        <f t="shared" si="125"/>
        <v>Fred C. and Mary R. Koch Foundation_Kansas Cultural Trust2006285840</v>
      </c>
      <c r="C7100" s="11" t="s">
        <v>4161</v>
      </c>
      <c r="D7100" s="11" t="s">
        <v>1950</v>
      </c>
      <c r="E7100" s="11" t="s">
        <v>1950</v>
      </c>
      <c r="F7100" s="4">
        <v>285840</v>
      </c>
      <c r="G7100" s="3">
        <v>2006</v>
      </c>
      <c r="H7100" s="3" t="s">
        <v>21</v>
      </c>
      <c r="I7100" s="12"/>
      <c r="J7100" s="3">
        <v>10</v>
      </c>
      <c r="K7100" s="3" t="str">
        <f>IF(VLOOKUP(D7100,'Resources Final'!A:C,3,FALSE)=0,"",VLOOKUP(D7100,'Resources Final'!A:C,3,FALSE))</f>
        <v/>
      </c>
      <c r="L7100" s="3" t="str">
        <f>IF(VLOOKUP(D7100,'Resources Final'!A:D,4,FALSE)=0,"",VLOOKUP(D7100,'Resources Final'!A:D,4,FALSE))</f>
        <v/>
      </c>
      <c r="M7100" s="3" t="str">
        <f>IF(VLOOKUP(D7100,'Resources Final'!A:E,5,FALSE)=0,"",VLOOKUP(D7100,'Resources Final'!A:E,5,FALSE))</f>
        <v/>
      </c>
      <c r="N7100" s="7" t="str">
        <f>IF(VLOOKUP(D7100,'Resources Final'!A:F,6,FALSE)=0,"",VLOOKUP(D7100,'Resources Final'!A:F,6,FALSE))</f>
        <v/>
      </c>
      <c r="O7100" s="3" t="str">
        <f>IF(VLOOKUP(D7100,'Resources Final'!A:G,7,FALSE)=0,"",VLOOKUP(D7100,'Resources Final'!A:G,7,FALSE))</f>
        <v/>
      </c>
    </row>
    <row r="7101" spans="1:15" x14ac:dyDescent="0.2">
      <c r="A7101" s="11">
        <v>990</v>
      </c>
      <c r="B7101" s="11" t="str">
        <f t="shared" si="125"/>
        <v>Fred C. and Mary R. Koch Foundation_Music Theatre of Wichita200611000</v>
      </c>
      <c r="C7101" s="11" t="s">
        <v>4161</v>
      </c>
      <c r="D7101" s="11" t="s">
        <v>2571</v>
      </c>
      <c r="E7101" s="11" t="s">
        <v>2571</v>
      </c>
      <c r="F7101" s="4">
        <v>11000</v>
      </c>
      <c r="G7101" s="3">
        <v>2006</v>
      </c>
      <c r="H7101" s="3" t="s">
        <v>21</v>
      </c>
      <c r="I7101" s="12"/>
      <c r="J7101" s="3">
        <v>11</v>
      </c>
      <c r="K7101" s="3" t="str">
        <f>IF(VLOOKUP(D7101,'Resources Final'!A:C,3,FALSE)=0,"",VLOOKUP(D7101,'Resources Final'!A:C,3,FALSE))</f>
        <v/>
      </c>
      <c r="L7101" s="3" t="str">
        <f>IF(VLOOKUP(D7101,'Resources Final'!A:D,4,FALSE)=0,"",VLOOKUP(D7101,'Resources Final'!A:D,4,FALSE))</f>
        <v/>
      </c>
      <c r="M7101" s="3" t="str">
        <f>IF(VLOOKUP(D7101,'Resources Final'!A:E,5,FALSE)=0,"",VLOOKUP(D7101,'Resources Final'!A:E,5,FALSE))</f>
        <v>N</v>
      </c>
      <c r="N7101" s="7" t="str">
        <f>IF(VLOOKUP(D7101,'Resources Final'!A:F,6,FALSE)=0,"",VLOOKUP(D7101,'Resources Final'!A:F,6,FALSE))</f>
        <v/>
      </c>
      <c r="O7101" s="3" t="str">
        <f>IF(VLOOKUP(D7101,'Resources Final'!A:G,7,FALSE)=0,"",VLOOKUP(D7101,'Resources Final'!A:G,7,FALSE))</f>
        <v/>
      </c>
    </row>
    <row r="7102" spans="1:15" x14ac:dyDescent="0.2">
      <c r="A7102" s="11">
        <v>990</v>
      </c>
      <c r="B7102" s="11" t="str">
        <f t="shared" si="125"/>
        <v>Fred C. and Mary R. Koch Foundation_Nature Conservancy, Kansas Chapter2006333333</v>
      </c>
      <c r="C7102" s="11" t="s">
        <v>4161</v>
      </c>
      <c r="D7102" s="11" t="s">
        <v>2633</v>
      </c>
      <c r="E7102" s="11" t="s">
        <v>2631</v>
      </c>
      <c r="F7102" s="4">
        <v>333333</v>
      </c>
      <c r="G7102" s="3">
        <v>2006</v>
      </c>
      <c r="H7102" s="3" t="s">
        <v>21</v>
      </c>
      <c r="I7102" s="12"/>
      <c r="J7102" s="3">
        <v>12</v>
      </c>
      <c r="K7102" s="3" t="str">
        <f>IF(VLOOKUP(D7102,'Resources Final'!A:C,3,FALSE)=0,"",VLOOKUP(D7102,'Resources Final'!A:C,3,FALSE))</f>
        <v/>
      </c>
      <c r="L7102" s="3" t="str">
        <f>IF(VLOOKUP(D7102,'Resources Final'!A:D,4,FALSE)=0,"",VLOOKUP(D7102,'Resources Final'!A:D,4,FALSE))</f>
        <v/>
      </c>
      <c r="M7102" s="3" t="str">
        <f>IF(VLOOKUP(D7102,'Resources Final'!A:E,5,FALSE)=0,"",VLOOKUP(D7102,'Resources Final'!A:E,5,FALSE))</f>
        <v/>
      </c>
      <c r="N7102" s="7" t="str">
        <f>IF(VLOOKUP(D7102,'Resources Final'!A:F,6,FALSE)=0,"",VLOOKUP(D7102,'Resources Final'!A:F,6,FALSE))</f>
        <v>https://www.sourcewatch.org/index.php/The_Nature_Conservancy</v>
      </c>
      <c r="O7102" s="3" t="str">
        <f>IF(VLOOKUP(D7102,'Resources Final'!A:G,7,FALSE)=0,"",VLOOKUP(D7102,'Resources Final'!A:G,7,FALSE))</f>
        <v>Sourcewatch</v>
      </c>
    </row>
    <row r="7103" spans="1:15" x14ac:dyDescent="0.2">
      <c r="A7103" s="11">
        <v>990</v>
      </c>
      <c r="B7103" s="11" t="str">
        <f t="shared" si="125"/>
        <v>Fred C. and Mary R. Koch Foundation_Newman University200610000</v>
      </c>
      <c r="C7103" s="11" t="s">
        <v>4161</v>
      </c>
      <c r="D7103" s="11" t="s">
        <v>2664</v>
      </c>
      <c r="E7103" s="11" t="s">
        <v>2664</v>
      </c>
      <c r="F7103" s="4">
        <v>10000</v>
      </c>
      <c r="G7103" s="3">
        <v>2006</v>
      </c>
      <c r="H7103" s="3" t="s">
        <v>21</v>
      </c>
      <c r="I7103" s="12"/>
      <c r="J7103" s="3">
        <v>13</v>
      </c>
      <c r="K7103" s="3" t="str">
        <f>IF(VLOOKUP(D7103,'Resources Final'!A:C,3,FALSE)=0,"",VLOOKUP(D7103,'Resources Final'!A:C,3,FALSE))</f>
        <v/>
      </c>
      <c r="L7103" s="3" t="str">
        <f>IF(VLOOKUP(D7103,'Resources Final'!A:D,4,FALSE)=0,"",VLOOKUP(D7103,'Resources Final'!A:D,4,FALSE))</f>
        <v>Y</v>
      </c>
      <c r="M7103" s="3" t="str">
        <f>IF(VLOOKUP(D7103,'Resources Final'!A:E,5,FALSE)=0,"",VLOOKUP(D7103,'Resources Final'!A:E,5,FALSE))</f>
        <v/>
      </c>
      <c r="N7103" s="7" t="str">
        <f>IF(VLOOKUP(D7103,'Resources Final'!A:F,6,FALSE)=0,"",VLOOKUP(D7103,'Resources Final'!A:F,6,FALSE))</f>
        <v/>
      </c>
      <c r="O7103" s="3" t="str">
        <f>IF(VLOOKUP(D7103,'Resources Final'!A:G,7,FALSE)=0,"",VLOOKUP(D7103,'Resources Final'!A:G,7,FALSE))</f>
        <v/>
      </c>
    </row>
    <row r="7104" spans="1:15" x14ac:dyDescent="0.2">
      <c r="A7104" s="11">
        <v>990</v>
      </c>
      <c r="B7104" s="11" t="str">
        <f t="shared" si="125"/>
        <v>Fred C. and Mary R. Koch Foundation_Newman University200610000</v>
      </c>
      <c r="C7104" s="11" t="s">
        <v>4161</v>
      </c>
      <c r="D7104" s="11" t="s">
        <v>2664</v>
      </c>
      <c r="E7104" s="11" t="s">
        <v>2664</v>
      </c>
      <c r="F7104" s="4">
        <v>10000</v>
      </c>
      <c r="G7104" s="3">
        <v>2006</v>
      </c>
      <c r="H7104" s="3" t="s">
        <v>21</v>
      </c>
      <c r="I7104" s="12"/>
      <c r="J7104" s="3">
        <v>14</v>
      </c>
      <c r="K7104" s="3" t="str">
        <f>IF(VLOOKUP(D7104,'Resources Final'!A:C,3,FALSE)=0,"",VLOOKUP(D7104,'Resources Final'!A:C,3,FALSE))</f>
        <v/>
      </c>
      <c r="L7104" s="3" t="str">
        <f>IF(VLOOKUP(D7104,'Resources Final'!A:D,4,FALSE)=0,"",VLOOKUP(D7104,'Resources Final'!A:D,4,FALSE))</f>
        <v>Y</v>
      </c>
      <c r="M7104" s="3" t="str">
        <f>IF(VLOOKUP(D7104,'Resources Final'!A:E,5,FALSE)=0,"",VLOOKUP(D7104,'Resources Final'!A:E,5,FALSE))</f>
        <v/>
      </c>
      <c r="N7104" s="7" t="str">
        <f>IF(VLOOKUP(D7104,'Resources Final'!A:F,6,FALSE)=0,"",VLOOKUP(D7104,'Resources Final'!A:F,6,FALSE))</f>
        <v/>
      </c>
      <c r="O7104" s="3" t="str">
        <f>IF(VLOOKUP(D7104,'Resources Final'!A:G,7,FALSE)=0,"",VLOOKUP(D7104,'Resources Final'!A:G,7,FALSE))</f>
        <v/>
      </c>
    </row>
    <row r="7105" spans="1:15" x14ac:dyDescent="0.2">
      <c r="A7105" s="11">
        <v>990</v>
      </c>
      <c r="B7105" s="11" t="str">
        <f t="shared" si="125"/>
        <v>Fred C. and Mary R. Koch Foundation_Stepstone20062500</v>
      </c>
      <c r="C7105" s="11" t="s">
        <v>4161</v>
      </c>
      <c r="D7105" s="11" t="s">
        <v>3433</v>
      </c>
      <c r="E7105" s="11" t="s">
        <v>3433</v>
      </c>
      <c r="F7105" s="4">
        <v>2500</v>
      </c>
      <c r="G7105" s="3">
        <v>2006</v>
      </c>
      <c r="H7105" s="3" t="s">
        <v>21</v>
      </c>
      <c r="I7105" s="12"/>
      <c r="J7105" s="3">
        <v>15</v>
      </c>
      <c r="K7105" s="3" t="str">
        <f>IF(VLOOKUP(D7105,'Resources Final'!A:C,3,FALSE)=0,"",VLOOKUP(D7105,'Resources Final'!A:C,3,FALSE))</f>
        <v/>
      </c>
      <c r="L7105" s="3" t="str">
        <f>IF(VLOOKUP(D7105,'Resources Final'!A:D,4,FALSE)=0,"",VLOOKUP(D7105,'Resources Final'!A:D,4,FALSE))</f>
        <v/>
      </c>
      <c r="M7105" s="3" t="str">
        <f>IF(VLOOKUP(D7105,'Resources Final'!A:E,5,FALSE)=0,"",VLOOKUP(D7105,'Resources Final'!A:E,5,FALSE))</f>
        <v>N</v>
      </c>
      <c r="N7105" s="7" t="str">
        <f>IF(VLOOKUP(D7105,'Resources Final'!A:F,6,FALSE)=0,"",VLOOKUP(D7105,'Resources Final'!A:F,6,FALSE))</f>
        <v/>
      </c>
      <c r="O7105" s="3" t="str">
        <f>IF(VLOOKUP(D7105,'Resources Final'!A:G,7,FALSE)=0,"",VLOOKUP(D7105,'Resources Final'!A:G,7,FALSE))</f>
        <v/>
      </c>
    </row>
    <row r="7106" spans="1:15" x14ac:dyDescent="0.2">
      <c r="A7106" s="11">
        <v>990</v>
      </c>
      <c r="B7106" s="11" t="str">
        <f t="shared" ref="B7106:B7169" si="126">C7106&amp;"_"&amp;D7106&amp;G7106&amp;F7106</f>
        <v>Fred C. and Mary R. Koch Foundation_Students in Free Enterprise20065000</v>
      </c>
      <c r="C7106" s="11" t="s">
        <v>4161</v>
      </c>
      <c r="D7106" s="11" t="s">
        <v>3467</v>
      </c>
      <c r="E7106" s="11" t="s">
        <v>3467</v>
      </c>
      <c r="F7106" s="4">
        <v>5000</v>
      </c>
      <c r="G7106" s="3">
        <v>2006</v>
      </c>
      <c r="H7106" s="3" t="s">
        <v>21</v>
      </c>
      <c r="I7106" s="12"/>
      <c r="J7106" s="3">
        <v>16</v>
      </c>
      <c r="K7106" s="3" t="str">
        <f>IF(VLOOKUP(D7106,'Resources Final'!A:C,3,FALSE)=0,"",VLOOKUP(D7106,'Resources Final'!A:C,3,FALSE))</f>
        <v/>
      </c>
      <c r="L7106" s="3" t="str">
        <f>IF(VLOOKUP(D7106,'Resources Final'!A:D,4,FALSE)=0,"",VLOOKUP(D7106,'Resources Final'!A:D,4,FALSE))</f>
        <v/>
      </c>
      <c r="M7106" s="3" t="str">
        <f>IF(VLOOKUP(D7106,'Resources Final'!A:E,5,FALSE)=0,"",VLOOKUP(D7106,'Resources Final'!A:E,5,FALSE))</f>
        <v/>
      </c>
      <c r="N7106" s="7" t="str">
        <f>IF(VLOOKUP(D7106,'Resources Final'!A:F,6,FALSE)=0,"",VLOOKUP(D7106,'Resources Final'!A:F,6,FALSE))</f>
        <v>https://www.sourcewatch.org/index.php/Students_in_Free_Enterprise</v>
      </c>
      <c r="O7106" s="3" t="str">
        <f>IF(VLOOKUP(D7106,'Resources Final'!A:G,7,FALSE)=0,"",VLOOKUP(D7106,'Resources Final'!A:G,7,FALSE))</f>
        <v>Sourcewatch</v>
      </c>
    </row>
    <row r="7107" spans="1:15" x14ac:dyDescent="0.2">
      <c r="A7107" s="11">
        <v>990</v>
      </c>
      <c r="B7107" s="11" t="str">
        <f t="shared" si="126"/>
        <v>Fred C. and Mary R. Koch Foundation_Symphony in the Flint Hills20064850</v>
      </c>
      <c r="C7107" s="11" t="s">
        <v>4161</v>
      </c>
      <c r="D7107" s="11" t="s">
        <v>3498</v>
      </c>
      <c r="E7107" s="11" t="s">
        <v>3498</v>
      </c>
      <c r="F7107" s="4">
        <v>4850</v>
      </c>
      <c r="G7107" s="3">
        <v>2006</v>
      </c>
      <c r="H7107" s="3" t="s">
        <v>21</v>
      </c>
      <c r="I7107" s="12"/>
      <c r="J7107" s="3">
        <v>17</v>
      </c>
      <c r="K7107" s="3" t="str">
        <f>IF(VLOOKUP(D7107,'Resources Final'!A:C,3,FALSE)=0,"",VLOOKUP(D7107,'Resources Final'!A:C,3,FALSE))</f>
        <v/>
      </c>
      <c r="L7107" s="3" t="str">
        <f>IF(VLOOKUP(D7107,'Resources Final'!A:D,4,FALSE)=0,"",VLOOKUP(D7107,'Resources Final'!A:D,4,FALSE))</f>
        <v/>
      </c>
      <c r="M7107" s="3" t="str">
        <f>IF(VLOOKUP(D7107,'Resources Final'!A:E,5,FALSE)=0,"",VLOOKUP(D7107,'Resources Final'!A:E,5,FALSE))</f>
        <v>N</v>
      </c>
      <c r="N7107" s="7" t="str">
        <f>IF(VLOOKUP(D7107,'Resources Final'!A:F,6,FALSE)=0,"",VLOOKUP(D7107,'Resources Final'!A:F,6,FALSE))</f>
        <v/>
      </c>
      <c r="O7107" s="3" t="str">
        <f>IF(VLOOKUP(D7107,'Resources Final'!A:G,7,FALSE)=0,"",VLOOKUP(D7107,'Resources Final'!A:G,7,FALSE))</f>
        <v/>
      </c>
    </row>
    <row r="7108" spans="1:15" x14ac:dyDescent="0.2">
      <c r="A7108" s="11">
        <v>990</v>
      </c>
      <c r="B7108" s="11" t="str">
        <f t="shared" si="126"/>
        <v>Fred C. and Mary R. Koch Foundation_Wichita Art Museum200610000</v>
      </c>
      <c r="C7108" s="11" t="s">
        <v>4161</v>
      </c>
      <c r="D7108" s="11" t="s">
        <v>4008</v>
      </c>
      <c r="E7108" s="11" t="s">
        <v>4008</v>
      </c>
      <c r="F7108" s="4">
        <v>10000</v>
      </c>
      <c r="G7108" s="3">
        <v>2006</v>
      </c>
      <c r="H7108" s="3" t="s">
        <v>21</v>
      </c>
      <c r="I7108" s="12"/>
      <c r="J7108" s="3">
        <v>18</v>
      </c>
      <c r="K7108" s="3" t="str">
        <f>IF(VLOOKUP(D7108,'Resources Final'!A:C,3,FALSE)=0,"",VLOOKUP(D7108,'Resources Final'!A:C,3,FALSE))</f>
        <v/>
      </c>
      <c r="L7108" s="3" t="str">
        <f>IF(VLOOKUP(D7108,'Resources Final'!A:D,4,FALSE)=0,"",VLOOKUP(D7108,'Resources Final'!A:D,4,FALSE))</f>
        <v/>
      </c>
      <c r="M7108" s="3" t="str">
        <f>IF(VLOOKUP(D7108,'Resources Final'!A:E,5,FALSE)=0,"",VLOOKUP(D7108,'Resources Final'!A:E,5,FALSE))</f>
        <v>N</v>
      </c>
      <c r="N7108" s="7" t="str">
        <f>IF(VLOOKUP(D7108,'Resources Final'!A:F,6,FALSE)=0,"",VLOOKUP(D7108,'Resources Final'!A:F,6,FALSE))</f>
        <v/>
      </c>
      <c r="O7108" s="3" t="str">
        <f>IF(VLOOKUP(D7108,'Resources Final'!A:G,7,FALSE)=0,"",VLOOKUP(D7108,'Resources Final'!A:G,7,FALSE))</f>
        <v/>
      </c>
    </row>
    <row r="7109" spans="1:15" x14ac:dyDescent="0.2">
      <c r="A7109" s="11">
        <v>990</v>
      </c>
      <c r="B7109" s="11" t="str">
        <f t="shared" si="126"/>
        <v>Fred C. and Mary R. Koch Foundation_Wichita Center for the Arts200679200</v>
      </c>
      <c r="C7109" s="11" t="s">
        <v>4161</v>
      </c>
      <c r="D7109" s="11" t="s">
        <v>4009</v>
      </c>
      <c r="E7109" s="11" t="s">
        <v>4009</v>
      </c>
      <c r="F7109" s="4">
        <v>79200</v>
      </c>
      <c r="G7109" s="3">
        <v>2006</v>
      </c>
      <c r="H7109" s="3" t="s">
        <v>21</v>
      </c>
      <c r="I7109" s="12"/>
      <c r="J7109" s="3">
        <v>19</v>
      </c>
      <c r="K7109" s="3" t="str">
        <f>IF(VLOOKUP(D7109,'Resources Final'!A:C,3,FALSE)=0,"",VLOOKUP(D7109,'Resources Final'!A:C,3,FALSE))</f>
        <v/>
      </c>
      <c r="L7109" s="3" t="str">
        <f>IF(VLOOKUP(D7109,'Resources Final'!A:D,4,FALSE)=0,"",VLOOKUP(D7109,'Resources Final'!A:D,4,FALSE))</f>
        <v/>
      </c>
      <c r="M7109" s="3" t="str">
        <f>IF(VLOOKUP(D7109,'Resources Final'!A:E,5,FALSE)=0,"",VLOOKUP(D7109,'Resources Final'!A:E,5,FALSE))</f>
        <v>N</v>
      </c>
      <c r="N7109" s="7" t="str">
        <f>IF(VLOOKUP(D7109,'Resources Final'!A:F,6,FALSE)=0,"",VLOOKUP(D7109,'Resources Final'!A:F,6,FALSE))</f>
        <v/>
      </c>
      <c r="O7109" s="3" t="str">
        <f>IF(VLOOKUP(D7109,'Resources Final'!A:G,7,FALSE)=0,"",VLOOKUP(D7109,'Resources Final'!A:G,7,FALSE))</f>
        <v/>
      </c>
    </row>
    <row r="7110" spans="1:15" x14ac:dyDescent="0.2">
      <c r="A7110" s="11">
        <v>990</v>
      </c>
      <c r="B7110" s="11" t="str">
        <f t="shared" si="126"/>
        <v>Fred C. and Mary R. Koch Foundation_Wichita Center for the Arts20066000</v>
      </c>
      <c r="C7110" s="11" t="s">
        <v>4161</v>
      </c>
      <c r="D7110" s="11" t="s">
        <v>4009</v>
      </c>
      <c r="E7110" s="11" t="s">
        <v>4009</v>
      </c>
      <c r="F7110" s="4">
        <v>6000</v>
      </c>
      <c r="G7110" s="3">
        <v>2006</v>
      </c>
      <c r="H7110" s="3" t="s">
        <v>21</v>
      </c>
      <c r="I7110" s="12"/>
      <c r="J7110" s="3">
        <v>20</v>
      </c>
      <c r="K7110" s="3" t="str">
        <f>IF(VLOOKUP(D7110,'Resources Final'!A:C,3,FALSE)=0,"",VLOOKUP(D7110,'Resources Final'!A:C,3,FALSE))</f>
        <v/>
      </c>
      <c r="L7110" s="3" t="str">
        <f>IF(VLOOKUP(D7110,'Resources Final'!A:D,4,FALSE)=0,"",VLOOKUP(D7110,'Resources Final'!A:D,4,FALSE))</f>
        <v/>
      </c>
      <c r="M7110" s="3" t="str">
        <f>IF(VLOOKUP(D7110,'Resources Final'!A:E,5,FALSE)=0,"",VLOOKUP(D7110,'Resources Final'!A:E,5,FALSE))</f>
        <v>N</v>
      </c>
      <c r="N7110" s="7" t="str">
        <f>IF(VLOOKUP(D7110,'Resources Final'!A:F,6,FALSE)=0,"",VLOOKUP(D7110,'Resources Final'!A:F,6,FALSE))</f>
        <v/>
      </c>
      <c r="O7110" s="3" t="str">
        <f>IF(VLOOKUP(D7110,'Resources Final'!A:G,7,FALSE)=0,"",VLOOKUP(D7110,'Resources Final'!A:G,7,FALSE))</f>
        <v/>
      </c>
    </row>
    <row r="7111" spans="1:15" x14ac:dyDescent="0.2">
      <c r="A7111" s="11">
        <v>990</v>
      </c>
      <c r="B7111" s="11" t="str">
        <f t="shared" si="126"/>
        <v>Fred C. and Mary R. Koch Foundation_Wichita Children's Home200617500</v>
      </c>
      <c r="C7111" s="11" t="s">
        <v>4161</v>
      </c>
      <c r="D7111" s="11" t="s">
        <v>4010</v>
      </c>
      <c r="E7111" s="11" t="s">
        <v>4010</v>
      </c>
      <c r="F7111" s="4">
        <v>17500</v>
      </c>
      <c r="G7111" s="3">
        <v>2006</v>
      </c>
      <c r="H7111" s="3" t="s">
        <v>21</v>
      </c>
      <c r="I7111" s="12"/>
      <c r="J7111" s="3">
        <v>21</v>
      </c>
      <c r="K7111" s="3" t="str">
        <f>IF(VLOOKUP(D7111,'Resources Final'!A:C,3,FALSE)=0,"",VLOOKUP(D7111,'Resources Final'!A:C,3,FALSE))</f>
        <v/>
      </c>
      <c r="L7111" s="3" t="str">
        <f>IF(VLOOKUP(D7111,'Resources Final'!A:D,4,FALSE)=0,"",VLOOKUP(D7111,'Resources Final'!A:D,4,FALSE))</f>
        <v/>
      </c>
      <c r="M7111" s="3" t="str">
        <f>IF(VLOOKUP(D7111,'Resources Final'!A:E,5,FALSE)=0,"",VLOOKUP(D7111,'Resources Final'!A:E,5,FALSE))</f>
        <v>N</v>
      </c>
      <c r="N7111" s="7" t="str">
        <f>IF(VLOOKUP(D7111,'Resources Final'!A:F,6,FALSE)=0,"",VLOOKUP(D7111,'Resources Final'!A:F,6,FALSE))</f>
        <v/>
      </c>
      <c r="O7111" s="3" t="str">
        <f>IF(VLOOKUP(D7111,'Resources Final'!A:G,7,FALSE)=0,"",VLOOKUP(D7111,'Resources Final'!A:G,7,FALSE))</f>
        <v/>
      </c>
    </row>
    <row r="7112" spans="1:15" x14ac:dyDescent="0.2">
      <c r="A7112" s="11">
        <v>990</v>
      </c>
      <c r="B7112" s="11" t="str">
        <f t="shared" si="126"/>
        <v>Fred C. and Mary R. Koch Foundation_Wichita Community Foundation200650000</v>
      </c>
      <c r="C7112" s="11" t="s">
        <v>4161</v>
      </c>
      <c r="D7112" s="11" t="s">
        <v>4013</v>
      </c>
      <c r="E7112" s="11" t="s">
        <v>4013</v>
      </c>
      <c r="F7112" s="4">
        <v>50000</v>
      </c>
      <c r="G7112" s="3">
        <v>2006</v>
      </c>
      <c r="H7112" s="3" t="s">
        <v>21</v>
      </c>
      <c r="I7112" s="12"/>
      <c r="J7112" s="3">
        <v>22</v>
      </c>
      <c r="K7112" s="3" t="str">
        <f>IF(VLOOKUP(D7112,'Resources Final'!A:C,3,FALSE)=0,"",VLOOKUP(D7112,'Resources Final'!A:C,3,FALSE))</f>
        <v/>
      </c>
      <c r="L7112" s="3" t="str">
        <f>IF(VLOOKUP(D7112,'Resources Final'!A:D,4,FALSE)=0,"",VLOOKUP(D7112,'Resources Final'!A:D,4,FALSE))</f>
        <v/>
      </c>
      <c r="M7112" s="3" t="str">
        <f>IF(VLOOKUP(D7112,'Resources Final'!A:E,5,FALSE)=0,"",VLOOKUP(D7112,'Resources Final'!A:E,5,FALSE))</f>
        <v/>
      </c>
      <c r="N7112" s="7" t="str">
        <f>IF(VLOOKUP(D7112,'Resources Final'!A:F,6,FALSE)=0,"",VLOOKUP(D7112,'Resources Final'!A:F,6,FALSE))</f>
        <v/>
      </c>
      <c r="O7112" s="3" t="str">
        <f>IF(VLOOKUP(D7112,'Resources Final'!A:G,7,FALSE)=0,"",VLOOKUP(D7112,'Resources Final'!A:G,7,FALSE))</f>
        <v/>
      </c>
    </row>
    <row r="7113" spans="1:15" x14ac:dyDescent="0.2">
      <c r="A7113" s="11">
        <v>990</v>
      </c>
      <c r="B7113" s="11" t="str">
        <f t="shared" si="126"/>
        <v>Fred C. and Mary R. Koch Foundation_Wichita Educational Foundation20065000</v>
      </c>
      <c r="C7113" s="11" t="s">
        <v>4161</v>
      </c>
      <c r="D7113" s="11" t="s">
        <v>4014</v>
      </c>
      <c r="E7113" s="11" t="s">
        <v>4014</v>
      </c>
      <c r="F7113" s="4">
        <v>5000</v>
      </c>
      <c r="G7113" s="3">
        <v>2006</v>
      </c>
      <c r="H7113" s="3" t="s">
        <v>21</v>
      </c>
      <c r="I7113" s="12"/>
      <c r="J7113" s="3">
        <v>23</v>
      </c>
      <c r="K7113" s="3" t="str">
        <f>IF(VLOOKUP(D7113,'Resources Final'!A:C,3,FALSE)=0,"",VLOOKUP(D7113,'Resources Final'!A:C,3,FALSE))</f>
        <v/>
      </c>
      <c r="L7113" s="3" t="str">
        <f>IF(VLOOKUP(D7113,'Resources Final'!A:D,4,FALSE)=0,"",VLOOKUP(D7113,'Resources Final'!A:D,4,FALSE))</f>
        <v/>
      </c>
      <c r="M7113" s="3" t="str">
        <f>IF(VLOOKUP(D7113,'Resources Final'!A:E,5,FALSE)=0,"",VLOOKUP(D7113,'Resources Final'!A:E,5,FALSE))</f>
        <v/>
      </c>
      <c r="N7113" s="7" t="str">
        <f>IF(VLOOKUP(D7113,'Resources Final'!A:F,6,FALSE)=0,"",VLOOKUP(D7113,'Resources Final'!A:F,6,FALSE))</f>
        <v/>
      </c>
      <c r="O7113" s="3" t="str">
        <f>IF(VLOOKUP(D7113,'Resources Final'!A:G,7,FALSE)=0,"",VLOOKUP(D7113,'Resources Final'!A:G,7,FALSE))</f>
        <v/>
      </c>
    </row>
    <row r="7114" spans="1:15" x14ac:dyDescent="0.2">
      <c r="A7114" s="11">
        <v>990</v>
      </c>
      <c r="B7114" s="11" t="str">
        <f t="shared" si="126"/>
        <v>Fred C. and Mary R. Koch Foundation_Wichita Grand Opera200630000</v>
      </c>
      <c r="C7114" s="11" t="s">
        <v>4161</v>
      </c>
      <c r="D7114" s="11" t="s">
        <v>4016</v>
      </c>
      <c r="E7114" s="11" t="s">
        <v>4016</v>
      </c>
      <c r="F7114" s="4">
        <v>30000</v>
      </c>
      <c r="G7114" s="3">
        <v>2006</v>
      </c>
      <c r="H7114" s="3" t="s">
        <v>21</v>
      </c>
      <c r="I7114" s="12"/>
      <c r="J7114" s="3">
        <v>24</v>
      </c>
      <c r="K7114" s="3" t="str">
        <f>IF(VLOOKUP(D7114,'Resources Final'!A:C,3,FALSE)=0,"",VLOOKUP(D7114,'Resources Final'!A:C,3,FALSE))</f>
        <v/>
      </c>
      <c r="L7114" s="3" t="str">
        <f>IF(VLOOKUP(D7114,'Resources Final'!A:D,4,FALSE)=0,"",VLOOKUP(D7114,'Resources Final'!A:D,4,FALSE))</f>
        <v/>
      </c>
      <c r="M7114" s="3" t="str">
        <f>IF(VLOOKUP(D7114,'Resources Final'!A:E,5,FALSE)=0,"",VLOOKUP(D7114,'Resources Final'!A:E,5,FALSE))</f>
        <v>N</v>
      </c>
      <c r="N7114" s="7" t="str">
        <f>IF(VLOOKUP(D7114,'Resources Final'!A:F,6,FALSE)=0,"",VLOOKUP(D7114,'Resources Final'!A:F,6,FALSE))</f>
        <v/>
      </c>
      <c r="O7114" s="3" t="str">
        <f>IF(VLOOKUP(D7114,'Resources Final'!A:G,7,FALSE)=0,"",VLOOKUP(D7114,'Resources Final'!A:G,7,FALSE))</f>
        <v/>
      </c>
    </row>
    <row r="7115" spans="1:15" x14ac:dyDescent="0.2">
      <c r="A7115" s="11">
        <v>990</v>
      </c>
      <c r="B7115" s="11" t="str">
        <f t="shared" si="126"/>
        <v>Fred C. and Mary R. Koch Foundation_Wichita State University200610000</v>
      </c>
      <c r="C7115" s="11" t="s">
        <v>4161</v>
      </c>
      <c r="D7115" s="11" t="s">
        <v>4019</v>
      </c>
      <c r="E7115" s="11" t="s">
        <v>4019</v>
      </c>
      <c r="F7115" s="4">
        <v>10000</v>
      </c>
      <c r="G7115" s="3">
        <v>2006</v>
      </c>
      <c r="H7115" s="3" t="s">
        <v>21</v>
      </c>
      <c r="I7115" s="12"/>
      <c r="J7115" s="3">
        <v>25</v>
      </c>
      <c r="K7115" s="3" t="str">
        <f>IF(VLOOKUP(D7115,'Resources Final'!A:C,3,FALSE)=0,"",VLOOKUP(D7115,'Resources Final'!A:C,3,FALSE))</f>
        <v/>
      </c>
      <c r="L7115" s="3" t="str">
        <f>IF(VLOOKUP(D7115,'Resources Final'!A:D,4,FALSE)=0,"",VLOOKUP(D7115,'Resources Final'!A:D,4,FALSE))</f>
        <v>Y</v>
      </c>
      <c r="M7115" s="3" t="str">
        <f>IF(VLOOKUP(D7115,'Resources Final'!A:E,5,FALSE)=0,"",VLOOKUP(D7115,'Resources Final'!A:E,5,FALSE))</f>
        <v/>
      </c>
      <c r="N7115" s="7" t="str">
        <f>IF(VLOOKUP(D7115,'Resources Final'!A:F,6,FALSE)=0,"",VLOOKUP(D7115,'Resources Final'!A:F,6,FALSE))</f>
        <v/>
      </c>
      <c r="O7115" s="3" t="str">
        <f>IF(VLOOKUP(D7115,'Resources Final'!A:G,7,FALSE)=0,"",VLOOKUP(D7115,'Resources Final'!A:G,7,FALSE))</f>
        <v/>
      </c>
    </row>
    <row r="7116" spans="1:15" x14ac:dyDescent="0.2">
      <c r="A7116" s="11">
        <v>990</v>
      </c>
      <c r="B7116" s="11" t="str">
        <f t="shared" si="126"/>
        <v>Fred C. and Mary R. Koch Foundation_Wichita Symphony200610000</v>
      </c>
      <c r="C7116" s="11" t="s">
        <v>4161</v>
      </c>
      <c r="D7116" s="11" t="s">
        <v>4022</v>
      </c>
      <c r="E7116" s="11" t="s">
        <v>4022</v>
      </c>
      <c r="F7116" s="4">
        <v>10000</v>
      </c>
      <c r="G7116" s="3">
        <v>2006</v>
      </c>
      <c r="H7116" s="3" t="s">
        <v>21</v>
      </c>
      <c r="I7116" s="12"/>
      <c r="J7116" s="3">
        <v>26</v>
      </c>
      <c r="K7116" s="3" t="str">
        <f>IF(VLOOKUP(D7116,'Resources Final'!A:C,3,FALSE)=0,"",VLOOKUP(D7116,'Resources Final'!A:C,3,FALSE))</f>
        <v/>
      </c>
      <c r="L7116" s="3" t="str">
        <f>IF(VLOOKUP(D7116,'Resources Final'!A:D,4,FALSE)=0,"",VLOOKUP(D7116,'Resources Final'!A:D,4,FALSE))</f>
        <v/>
      </c>
      <c r="M7116" s="3" t="str">
        <f>IF(VLOOKUP(D7116,'Resources Final'!A:E,5,FALSE)=0,"",VLOOKUP(D7116,'Resources Final'!A:E,5,FALSE))</f>
        <v>N</v>
      </c>
      <c r="N7116" s="7" t="str">
        <f>IF(VLOOKUP(D7116,'Resources Final'!A:F,6,FALSE)=0,"",VLOOKUP(D7116,'Resources Final'!A:F,6,FALSE))</f>
        <v/>
      </c>
      <c r="O7116" s="3" t="str">
        <f>IF(VLOOKUP(D7116,'Resources Final'!A:G,7,FALSE)=0,"",VLOOKUP(D7116,'Resources Final'!A:G,7,FALSE))</f>
        <v/>
      </c>
    </row>
    <row r="7117" spans="1:15" x14ac:dyDescent="0.2">
      <c r="A7117" s="11">
        <v>990</v>
      </c>
      <c r="B7117" s="11" t="str">
        <f t="shared" si="126"/>
        <v>Fred C. and Mary R. Koch Foundation_Abitz, Daniel20061500</v>
      </c>
      <c r="C7117" s="11" t="s">
        <v>4161</v>
      </c>
      <c r="D7117" s="11" t="s">
        <v>108</v>
      </c>
      <c r="E7117" s="11" t="s">
        <v>108</v>
      </c>
      <c r="F7117" s="4">
        <v>1500</v>
      </c>
      <c r="G7117" s="3">
        <v>2006</v>
      </c>
      <c r="H7117" s="3" t="s">
        <v>21</v>
      </c>
      <c r="I7117" s="12" t="s">
        <v>4162</v>
      </c>
      <c r="J7117" s="3">
        <v>27</v>
      </c>
      <c r="K7117" s="3" t="str">
        <f>IF(VLOOKUP(D7117,'Resources Final'!A:C,3,FALSE)=0,"",VLOOKUP(D7117,'Resources Final'!A:C,3,FALSE))</f>
        <v>Y</v>
      </c>
      <c r="L7117" s="3" t="str">
        <f>IF(VLOOKUP(D7117,'Resources Final'!A:D,4,FALSE)=0,"",VLOOKUP(D7117,'Resources Final'!A:D,4,FALSE))</f>
        <v/>
      </c>
      <c r="M7117" s="3" t="str">
        <f>IF(VLOOKUP(D7117,'Resources Final'!A:E,5,FALSE)=0,"",VLOOKUP(D7117,'Resources Final'!A:E,5,FALSE))</f>
        <v/>
      </c>
      <c r="N7117" s="7" t="str">
        <f>IF(VLOOKUP(D7117,'Resources Final'!A:F,6,FALSE)=0,"",VLOOKUP(D7117,'Resources Final'!A:F,6,FALSE))</f>
        <v/>
      </c>
      <c r="O7117" s="3" t="str">
        <f>IF(VLOOKUP(D7117,'Resources Final'!A:G,7,FALSE)=0,"",VLOOKUP(D7117,'Resources Final'!A:G,7,FALSE))</f>
        <v/>
      </c>
    </row>
    <row r="7118" spans="1:15" x14ac:dyDescent="0.2">
      <c r="A7118" s="11">
        <v>990</v>
      </c>
      <c r="B7118" s="11" t="str">
        <f t="shared" si="126"/>
        <v>Fred C. and Mary R. Koch Foundation_Agee, Dana20061500</v>
      </c>
      <c r="C7118" s="11" t="s">
        <v>4161</v>
      </c>
      <c r="D7118" s="11" t="s">
        <v>128</v>
      </c>
      <c r="E7118" s="11" t="s">
        <v>128</v>
      </c>
      <c r="F7118" s="4">
        <v>1500</v>
      </c>
      <c r="G7118" s="3">
        <v>2006</v>
      </c>
      <c r="H7118" s="3" t="s">
        <v>21</v>
      </c>
      <c r="I7118" s="12" t="s">
        <v>4162</v>
      </c>
      <c r="J7118" s="3">
        <v>28</v>
      </c>
      <c r="K7118" s="3" t="str">
        <f>IF(VLOOKUP(D7118,'Resources Final'!A:C,3,FALSE)=0,"",VLOOKUP(D7118,'Resources Final'!A:C,3,FALSE))</f>
        <v>Y</v>
      </c>
      <c r="L7118" s="3" t="str">
        <f>IF(VLOOKUP(D7118,'Resources Final'!A:D,4,FALSE)=0,"",VLOOKUP(D7118,'Resources Final'!A:D,4,FALSE))</f>
        <v/>
      </c>
      <c r="M7118" s="3" t="str">
        <f>IF(VLOOKUP(D7118,'Resources Final'!A:E,5,FALSE)=0,"",VLOOKUP(D7118,'Resources Final'!A:E,5,FALSE))</f>
        <v/>
      </c>
      <c r="N7118" s="7" t="str">
        <f>IF(VLOOKUP(D7118,'Resources Final'!A:F,6,FALSE)=0,"",VLOOKUP(D7118,'Resources Final'!A:F,6,FALSE))</f>
        <v/>
      </c>
      <c r="O7118" s="3" t="str">
        <f>IF(VLOOKUP(D7118,'Resources Final'!A:G,7,FALSE)=0,"",VLOOKUP(D7118,'Resources Final'!A:G,7,FALSE))</f>
        <v/>
      </c>
    </row>
    <row r="7119" spans="1:15" x14ac:dyDescent="0.2">
      <c r="A7119" s="11">
        <v>990</v>
      </c>
      <c r="B7119" s="11" t="str">
        <f t="shared" si="126"/>
        <v>Fred C. and Mary R. Koch Foundation_Agrawal, Amanda20061500</v>
      </c>
      <c r="C7119" s="11" t="s">
        <v>4161</v>
      </c>
      <c r="D7119" s="11" t="s">
        <v>131</v>
      </c>
      <c r="E7119" s="11" t="s">
        <v>131</v>
      </c>
      <c r="F7119" s="4">
        <v>1500</v>
      </c>
      <c r="G7119" s="3">
        <v>2006</v>
      </c>
      <c r="H7119" s="3" t="s">
        <v>21</v>
      </c>
      <c r="I7119" s="12" t="s">
        <v>4162</v>
      </c>
      <c r="J7119" s="3">
        <v>29</v>
      </c>
      <c r="K7119" s="3" t="str">
        <f>IF(VLOOKUP(D7119,'Resources Final'!A:C,3,FALSE)=0,"",VLOOKUP(D7119,'Resources Final'!A:C,3,FALSE))</f>
        <v>Y</v>
      </c>
      <c r="L7119" s="3" t="str">
        <f>IF(VLOOKUP(D7119,'Resources Final'!A:D,4,FALSE)=0,"",VLOOKUP(D7119,'Resources Final'!A:D,4,FALSE))</f>
        <v/>
      </c>
      <c r="M7119" s="3" t="str">
        <f>IF(VLOOKUP(D7119,'Resources Final'!A:E,5,FALSE)=0,"",VLOOKUP(D7119,'Resources Final'!A:E,5,FALSE))</f>
        <v/>
      </c>
      <c r="N7119" s="7" t="str">
        <f>IF(VLOOKUP(D7119,'Resources Final'!A:F,6,FALSE)=0,"",VLOOKUP(D7119,'Resources Final'!A:F,6,FALSE))</f>
        <v/>
      </c>
      <c r="O7119" s="3" t="str">
        <f>IF(VLOOKUP(D7119,'Resources Final'!A:G,7,FALSE)=0,"",VLOOKUP(D7119,'Resources Final'!A:G,7,FALSE))</f>
        <v/>
      </c>
    </row>
    <row r="7120" spans="1:15" x14ac:dyDescent="0.2">
      <c r="A7120" s="11">
        <v>990</v>
      </c>
      <c r="B7120" s="11" t="str">
        <f t="shared" si="126"/>
        <v>Fred C. and Mary R. Koch Foundation_Agrawal, Neena20061500</v>
      </c>
      <c r="C7120" s="11" t="s">
        <v>4161</v>
      </c>
      <c r="D7120" s="11" t="s">
        <v>133</v>
      </c>
      <c r="E7120" s="11" t="s">
        <v>133</v>
      </c>
      <c r="F7120" s="4">
        <v>1500</v>
      </c>
      <c r="G7120" s="3">
        <v>2006</v>
      </c>
      <c r="H7120" s="3" t="s">
        <v>21</v>
      </c>
      <c r="I7120" s="12" t="s">
        <v>4162</v>
      </c>
      <c r="J7120" s="3">
        <v>30</v>
      </c>
      <c r="K7120" s="3" t="str">
        <f>IF(VLOOKUP(D7120,'Resources Final'!A:C,3,FALSE)=0,"",VLOOKUP(D7120,'Resources Final'!A:C,3,FALSE))</f>
        <v>Y</v>
      </c>
      <c r="L7120" s="3" t="str">
        <f>IF(VLOOKUP(D7120,'Resources Final'!A:D,4,FALSE)=0,"",VLOOKUP(D7120,'Resources Final'!A:D,4,FALSE))</f>
        <v/>
      </c>
      <c r="M7120" s="3" t="str">
        <f>IF(VLOOKUP(D7120,'Resources Final'!A:E,5,FALSE)=0,"",VLOOKUP(D7120,'Resources Final'!A:E,5,FALSE))</f>
        <v/>
      </c>
      <c r="N7120" s="7" t="str">
        <f>IF(VLOOKUP(D7120,'Resources Final'!A:F,6,FALSE)=0,"",VLOOKUP(D7120,'Resources Final'!A:F,6,FALSE))</f>
        <v/>
      </c>
      <c r="O7120" s="3" t="str">
        <f>IF(VLOOKUP(D7120,'Resources Final'!A:G,7,FALSE)=0,"",VLOOKUP(D7120,'Resources Final'!A:G,7,FALSE))</f>
        <v/>
      </c>
    </row>
    <row r="7121" spans="1:15" x14ac:dyDescent="0.2">
      <c r="A7121" s="11">
        <v>990</v>
      </c>
      <c r="B7121" s="11" t="str">
        <f t="shared" si="126"/>
        <v>Fred C. and Mary R. Koch Foundation_Albert, Kristin20061500</v>
      </c>
      <c r="C7121" s="11" t="s">
        <v>4161</v>
      </c>
      <c r="D7121" s="11" t="s">
        <v>141</v>
      </c>
      <c r="E7121" s="11" t="s">
        <v>141</v>
      </c>
      <c r="F7121" s="4">
        <v>1500</v>
      </c>
      <c r="G7121" s="3">
        <v>2006</v>
      </c>
      <c r="H7121" s="3" t="s">
        <v>21</v>
      </c>
      <c r="I7121" s="12" t="s">
        <v>4162</v>
      </c>
      <c r="J7121" s="3">
        <v>31</v>
      </c>
      <c r="K7121" s="3" t="str">
        <f>IF(VLOOKUP(D7121,'Resources Final'!A:C,3,FALSE)=0,"",VLOOKUP(D7121,'Resources Final'!A:C,3,FALSE))</f>
        <v>Y</v>
      </c>
      <c r="L7121" s="3" t="str">
        <f>IF(VLOOKUP(D7121,'Resources Final'!A:D,4,FALSE)=0,"",VLOOKUP(D7121,'Resources Final'!A:D,4,FALSE))</f>
        <v/>
      </c>
      <c r="M7121" s="3" t="str">
        <f>IF(VLOOKUP(D7121,'Resources Final'!A:E,5,FALSE)=0,"",VLOOKUP(D7121,'Resources Final'!A:E,5,FALSE))</f>
        <v/>
      </c>
      <c r="N7121" s="7" t="str">
        <f>IF(VLOOKUP(D7121,'Resources Final'!A:F,6,FALSE)=0,"",VLOOKUP(D7121,'Resources Final'!A:F,6,FALSE))</f>
        <v/>
      </c>
      <c r="O7121" s="3" t="str">
        <f>IF(VLOOKUP(D7121,'Resources Final'!A:G,7,FALSE)=0,"",VLOOKUP(D7121,'Resources Final'!A:G,7,FALSE))</f>
        <v/>
      </c>
    </row>
    <row r="7122" spans="1:15" x14ac:dyDescent="0.2">
      <c r="A7122" s="11">
        <v>990</v>
      </c>
      <c r="B7122" s="11" t="str">
        <f t="shared" si="126"/>
        <v>Fred C. and Mary R. Koch Foundation_Alexander, Justin20061500</v>
      </c>
      <c r="C7122" s="11" t="s">
        <v>4161</v>
      </c>
      <c r="D7122" s="11" t="s">
        <v>146</v>
      </c>
      <c r="E7122" s="11" t="s">
        <v>146</v>
      </c>
      <c r="F7122" s="4">
        <v>1500</v>
      </c>
      <c r="G7122" s="3">
        <v>2006</v>
      </c>
      <c r="H7122" s="3" t="s">
        <v>21</v>
      </c>
      <c r="I7122" s="12" t="s">
        <v>4162</v>
      </c>
      <c r="J7122" s="3">
        <v>32</v>
      </c>
      <c r="K7122" s="3" t="str">
        <f>IF(VLOOKUP(D7122,'Resources Final'!A:C,3,FALSE)=0,"",VLOOKUP(D7122,'Resources Final'!A:C,3,FALSE))</f>
        <v>Y</v>
      </c>
      <c r="L7122" s="3" t="str">
        <f>IF(VLOOKUP(D7122,'Resources Final'!A:D,4,FALSE)=0,"",VLOOKUP(D7122,'Resources Final'!A:D,4,FALSE))</f>
        <v/>
      </c>
      <c r="M7122" s="3" t="str">
        <f>IF(VLOOKUP(D7122,'Resources Final'!A:E,5,FALSE)=0,"",VLOOKUP(D7122,'Resources Final'!A:E,5,FALSE))</f>
        <v/>
      </c>
      <c r="N7122" s="7" t="str">
        <f>IF(VLOOKUP(D7122,'Resources Final'!A:F,6,FALSE)=0,"",VLOOKUP(D7122,'Resources Final'!A:F,6,FALSE))</f>
        <v/>
      </c>
      <c r="O7122" s="3" t="str">
        <f>IF(VLOOKUP(D7122,'Resources Final'!A:G,7,FALSE)=0,"",VLOOKUP(D7122,'Resources Final'!A:G,7,FALSE))</f>
        <v/>
      </c>
    </row>
    <row r="7123" spans="1:15" x14ac:dyDescent="0.2">
      <c r="A7123" s="11">
        <v>990</v>
      </c>
      <c r="B7123" s="11" t="str">
        <f t="shared" si="126"/>
        <v>Fred C. and Mary R. Koch Foundation_Alvernaz, Carly20061500</v>
      </c>
      <c r="C7123" s="11" t="s">
        <v>4161</v>
      </c>
      <c r="D7123" s="11" t="s">
        <v>169</v>
      </c>
      <c r="E7123" s="11" t="s">
        <v>169</v>
      </c>
      <c r="F7123" s="4">
        <v>1500</v>
      </c>
      <c r="G7123" s="3">
        <v>2006</v>
      </c>
      <c r="H7123" s="3" t="s">
        <v>21</v>
      </c>
      <c r="I7123" s="12" t="s">
        <v>4162</v>
      </c>
      <c r="J7123" s="3">
        <v>33</v>
      </c>
      <c r="K7123" s="3" t="str">
        <f>IF(VLOOKUP(D7123,'Resources Final'!A:C,3,FALSE)=0,"",VLOOKUP(D7123,'Resources Final'!A:C,3,FALSE))</f>
        <v>Y</v>
      </c>
      <c r="L7123" s="3" t="str">
        <f>IF(VLOOKUP(D7123,'Resources Final'!A:D,4,FALSE)=0,"",VLOOKUP(D7123,'Resources Final'!A:D,4,FALSE))</f>
        <v/>
      </c>
      <c r="M7123" s="3" t="str">
        <f>IF(VLOOKUP(D7123,'Resources Final'!A:E,5,FALSE)=0,"",VLOOKUP(D7123,'Resources Final'!A:E,5,FALSE))</f>
        <v/>
      </c>
      <c r="N7123" s="7" t="str">
        <f>IF(VLOOKUP(D7123,'Resources Final'!A:F,6,FALSE)=0,"",VLOOKUP(D7123,'Resources Final'!A:F,6,FALSE))</f>
        <v/>
      </c>
      <c r="O7123" s="3" t="str">
        <f>IF(VLOOKUP(D7123,'Resources Final'!A:G,7,FALSE)=0,"",VLOOKUP(D7123,'Resources Final'!A:G,7,FALSE))</f>
        <v/>
      </c>
    </row>
    <row r="7124" spans="1:15" x14ac:dyDescent="0.2">
      <c r="A7124" s="11">
        <v>990</v>
      </c>
      <c r="B7124" s="11" t="str">
        <f t="shared" si="126"/>
        <v>Fred C. and Mary R. Koch Foundation_Alvernaz, Linzy20061500</v>
      </c>
      <c r="C7124" s="11" t="s">
        <v>4161</v>
      </c>
      <c r="D7124" s="11" t="s">
        <v>170</v>
      </c>
      <c r="E7124" s="11" t="s">
        <v>170</v>
      </c>
      <c r="F7124" s="4">
        <v>1500</v>
      </c>
      <c r="G7124" s="3">
        <v>2006</v>
      </c>
      <c r="H7124" s="3" t="s">
        <v>21</v>
      </c>
      <c r="I7124" s="12" t="s">
        <v>4162</v>
      </c>
      <c r="J7124" s="3">
        <v>34</v>
      </c>
      <c r="K7124" s="3" t="str">
        <f>IF(VLOOKUP(D7124,'Resources Final'!A:C,3,FALSE)=0,"",VLOOKUP(D7124,'Resources Final'!A:C,3,FALSE))</f>
        <v>Y</v>
      </c>
      <c r="L7124" s="3" t="str">
        <f>IF(VLOOKUP(D7124,'Resources Final'!A:D,4,FALSE)=0,"",VLOOKUP(D7124,'Resources Final'!A:D,4,FALSE))</f>
        <v/>
      </c>
      <c r="M7124" s="3" t="str">
        <f>IF(VLOOKUP(D7124,'Resources Final'!A:E,5,FALSE)=0,"",VLOOKUP(D7124,'Resources Final'!A:E,5,FALSE))</f>
        <v/>
      </c>
      <c r="N7124" s="7" t="str">
        <f>IF(VLOOKUP(D7124,'Resources Final'!A:F,6,FALSE)=0,"",VLOOKUP(D7124,'Resources Final'!A:F,6,FALSE))</f>
        <v/>
      </c>
      <c r="O7124" s="3" t="str">
        <f>IF(VLOOKUP(D7124,'Resources Final'!A:G,7,FALSE)=0,"",VLOOKUP(D7124,'Resources Final'!A:G,7,FALSE))</f>
        <v/>
      </c>
    </row>
    <row r="7125" spans="1:15" x14ac:dyDescent="0.2">
      <c r="A7125" s="11">
        <v>990</v>
      </c>
      <c r="B7125" s="11" t="str">
        <f t="shared" si="126"/>
        <v>Fred C. and Mary R. Koch Foundation_Anderson, Carly20061500</v>
      </c>
      <c r="C7125" s="11" t="s">
        <v>4161</v>
      </c>
      <c r="D7125" s="11" t="s">
        <v>223</v>
      </c>
      <c r="E7125" s="11" t="s">
        <v>223</v>
      </c>
      <c r="F7125" s="4">
        <v>1500</v>
      </c>
      <c r="G7125" s="3">
        <v>2006</v>
      </c>
      <c r="H7125" s="3" t="s">
        <v>21</v>
      </c>
      <c r="I7125" s="12" t="s">
        <v>4162</v>
      </c>
      <c r="J7125" s="3">
        <v>35</v>
      </c>
      <c r="K7125" s="3" t="str">
        <f>IF(VLOOKUP(D7125,'Resources Final'!A:C,3,FALSE)=0,"",VLOOKUP(D7125,'Resources Final'!A:C,3,FALSE))</f>
        <v>Y</v>
      </c>
      <c r="L7125" s="3" t="str">
        <f>IF(VLOOKUP(D7125,'Resources Final'!A:D,4,FALSE)=0,"",VLOOKUP(D7125,'Resources Final'!A:D,4,FALSE))</f>
        <v/>
      </c>
      <c r="M7125" s="3" t="str">
        <f>IF(VLOOKUP(D7125,'Resources Final'!A:E,5,FALSE)=0,"",VLOOKUP(D7125,'Resources Final'!A:E,5,FALSE))</f>
        <v/>
      </c>
      <c r="N7125" s="7" t="str">
        <f>IF(VLOOKUP(D7125,'Resources Final'!A:F,6,FALSE)=0,"",VLOOKUP(D7125,'Resources Final'!A:F,6,FALSE))</f>
        <v/>
      </c>
      <c r="O7125" s="3" t="str">
        <f>IF(VLOOKUP(D7125,'Resources Final'!A:G,7,FALSE)=0,"",VLOOKUP(D7125,'Resources Final'!A:G,7,FALSE))</f>
        <v/>
      </c>
    </row>
    <row r="7126" spans="1:15" x14ac:dyDescent="0.2">
      <c r="A7126" s="11">
        <v>990</v>
      </c>
      <c r="B7126" s="11" t="str">
        <f t="shared" si="126"/>
        <v>Fred C. and Mary R. Koch Foundation_Andrew, Jill20061500</v>
      </c>
      <c r="C7126" s="11" t="s">
        <v>4161</v>
      </c>
      <c r="D7126" s="11" t="s">
        <v>233</v>
      </c>
      <c r="E7126" s="11" t="s">
        <v>233</v>
      </c>
      <c r="F7126" s="4">
        <v>1500</v>
      </c>
      <c r="G7126" s="3">
        <v>2006</v>
      </c>
      <c r="H7126" s="3" t="s">
        <v>21</v>
      </c>
      <c r="I7126" s="12" t="s">
        <v>4162</v>
      </c>
      <c r="J7126" s="3">
        <v>36</v>
      </c>
      <c r="K7126" s="3" t="str">
        <f>IF(VLOOKUP(D7126,'Resources Final'!A:C,3,FALSE)=0,"",VLOOKUP(D7126,'Resources Final'!A:C,3,FALSE))</f>
        <v>Y</v>
      </c>
      <c r="L7126" s="3" t="str">
        <f>IF(VLOOKUP(D7126,'Resources Final'!A:D,4,FALSE)=0,"",VLOOKUP(D7126,'Resources Final'!A:D,4,FALSE))</f>
        <v/>
      </c>
      <c r="M7126" s="3" t="str">
        <f>IF(VLOOKUP(D7126,'Resources Final'!A:E,5,FALSE)=0,"",VLOOKUP(D7126,'Resources Final'!A:E,5,FALSE))</f>
        <v/>
      </c>
      <c r="N7126" s="7" t="str">
        <f>IF(VLOOKUP(D7126,'Resources Final'!A:F,6,FALSE)=0,"",VLOOKUP(D7126,'Resources Final'!A:F,6,FALSE))</f>
        <v/>
      </c>
      <c r="O7126" s="3" t="str">
        <f>IF(VLOOKUP(D7126,'Resources Final'!A:G,7,FALSE)=0,"",VLOOKUP(D7126,'Resources Final'!A:G,7,FALSE))</f>
        <v/>
      </c>
    </row>
    <row r="7127" spans="1:15" x14ac:dyDescent="0.2">
      <c r="A7127" s="11">
        <v>990</v>
      </c>
      <c r="B7127" s="11" t="str">
        <f t="shared" si="126"/>
        <v>Fred C. and Mary R. Koch Foundation_Arnette, Christopher20061500</v>
      </c>
      <c r="C7127" s="11" t="s">
        <v>4161</v>
      </c>
      <c r="D7127" s="11" t="s">
        <v>265</v>
      </c>
      <c r="E7127" s="11" t="s">
        <v>265</v>
      </c>
      <c r="F7127" s="4">
        <v>1500</v>
      </c>
      <c r="G7127" s="3">
        <v>2006</v>
      </c>
      <c r="H7127" s="3" t="s">
        <v>21</v>
      </c>
      <c r="I7127" s="12" t="s">
        <v>4162</v>
      </c>
      <c r="J7127" s="3">
        <v>37</v>
      </c>
      <c r="K7127" s="3" t="str">
        <f>IF(VLOOKUP(D7127,'Resources Final'!A:C,3,FALSE)=0,"",VLOOKUP(D7127,'Resources Final'!A:C,3,FALSE))</f>
        <v>Y</v>
      </c>
      <c r="L7127" s="3" t="str">
        <f>IF(VLOOKUP(D7127,'Resources Final'!A:D,4,FALSE)=0,"",VLOOKUP(D7127,'Resources Final'!A:D,4,FALSE))</f>
        <v/>
      </c>
      <c r="M7127" s="3" t="str">
        <f>IF(VLOOKUP(D7127,'Resources Final'!A:E,5,FALSE)=0,"",VLOOKUP(D7127,'Resources Final'!A:E,5,FALSE))</f>
        <v/>
      </c>
      <c r="N7127" s="7" t="str">
        <f>IF(VLOOKUP(D7127,'Resources Final'!A:F,6,FALSE)=0,"",VLOOKUP(D7127,'Resources Final'!A:F,6,FALSE))</f>
        <v/>
      </c>
      <c r="O7127" s="3" t="str">
        <f>IF(VLOOKUP(D7127,'Resources Final'!A:G,7,FALSE)=0,"",VLOOKUP(D7127,'Resources Final'!A:G,7,FALSE))</f>
        <v/>
      </c>
    </row>
    <row r="7128" spans="1:15" x14ac:dyDescent="0.2">
      <c r="A7128" s="11">
        <v>990</v>
      </c>
      <c r="B7128" s="11" t="str">
        <f t="shared" si="126"/>
        <v>Fred C. and Mary R. Koch Foundation_Bailey, Lauren20061500</v>
      </c>
      <c r="C7128" s="11" t="s">
        <v>4161</v>
      </c>
      <c r="D7128" s="11" t="s">
        <v>333</v>
      </c>
      <c r="E7128" s="11" t="s">
        <v>333</v>
      </c>
      <c r="F7128" s="4">
        <v>1500</v>
      </c>
      <c r="G7128" s="3">
        <v>2006</v>
      </c>
      <c r="H7128" s="3" t="s">
        <v>21</v>
      </c>
      <c r="I7128" s="12" t="s">
        <v>4162</v>
      </c>
      <c r="J7128" s="3">
        <v>38</v>
      </c>
      <c r="K7128" s="3" t="str">
        <f>IF(VLOOKUP(D7128,'Resources Final'!A:C,3,FALSE)=0,"",VLOOKUP(D7128,'Resources Final'!A:C,3,FALSE))</f>
        <v>Y</v>
      </c>
      <c r="L7128" s="3" t="str">
        <f>IF(VLOOKUP(D7128,'Resources Final'!A:D,4,FALSE)=0,"",VLOOKUP(D7128,'Resources Final'!A:D,4,FALSE))</f>
        <v/>
      </c>
      <c r="M7128" s="3" t="str">
        <f>IF(VLOOKUP(D7128,'Resources Final'!A:E,5,FALSE)=0,"",VLOOKUP(D7128,'Resources Final'!A:E,5,FALSE))</f>
        <v/>
      </c>
      <c r="N7128" s="7" t="str">
        <f>IF(VLOOKUP(D7128,'Resources Final'!A:F,6,FALSE)=0,"",VLOOKUP(D7128,'Resources Final'!A:F,6,FALSE))</f>
        <v/>
      </c>
      <c r="O7128" s="3" t="str">
        <f>IF(VLOOKUP(D7128,'Resources Final'!A:G,7,FALSE)=0,"",VLOOKUP(D7128,'Resources Final'!A:G,7,FALSE))</f>
        <v/>
      </c>
    </row>
    <row r="7129" spans="1:15" x14ac:dyDescent="0.2">
      <c r="A7129" s="11">
        <v>990</v>
      </c>
      <c r="B7129" s="11" t="str">
        <f t="shared" si="126"/>
        <v>Fred C. and Mary R. Koch Foundation_Barger, Rachel20061500</v>
      </c>
      <c r="C7129" s="11" t="s">
        <v>4161</v>
      </c>
      <c r="D7129" s="11" t="s">
        <v>348</v>
      </c>
      <c r="E7129" s="11" t="s">
        <v>348</v>
      </c>
      <c r="F7129" s="4">
        <v>1500</v>
      </c>
      <c r="G7129" s="3">
        <v>2006</v>
      </c>
      <c r="H7129" s="3" t="s">
        <v>21</v>
      </c>
      <c r="I7129" s="12" t="s">
        <v>4162</v>
      </c>
      <c r="J7129" s="3">
        <v>39</v>
      </c>
      <c r="K7129" s="3" t="str">
        <f>IF(VLOOKUP(D7129,'Resources Final'!A:C,3,FALSE)=0,"",VLOOKUP(D7129,'Resources Final'!A:C,3,FALSE))</f>
        <v>Y</v>
      </c>
      <c r="L7129" s="3" t="str">
        <f>IF(VLOOKUP(D7129,'Resources Final'!A:D,4,FALSE)=0,"",VLOOKUP(D7129,'Resources Final'!A:D,4,FALSE))</f>
        <v/>
      </c>
      <c r="M7129" s="3" t="str">
        <f>IF(VLOOKUP(D7129,'Resources Final'!A:E,5,FALSE)=0,"",VLOOKUP(D7129,'Resources Final'!A:E,5,FALSE))</f>
        <v/>
      </c>
      <c r="N7129" s="7" t="str">
        <f>IF(VLOOKUP(D7129,'Resources Final'!A:F,6,FALSE)=0,"",VLOOKUP(D7129,'Resources Final'!A:F,6,FALSE))</f>
        <v/>
      </c>
      <c r="O7129" s="3" t="str">
        <f>IF(VLOOKUP(D7129,'Resources Final'!A:G,7,FALSE)=0,"",VLOOKUP(D7129,'Resources Final'!A:G,7,FALSE))</f>
        <v/>
      </c>
    </row>
    <row r="7130" spans="1:15" x14ac:dyDescent="0.2">
      <c r="A7130" s="11">
        <v>990</v>
      </c>
      <c r="B7130" s="11" t="str">
        <f t="shared" si="126"/>
        <v>Fred C. and Mary R. Koch Foundation_Barnes, Brett20061500</v>
      </c>
      <c r="C7130" s="11" t="s">
        <v>4161</v>
      </c>
      <c r="D7130" s="11" t="s">
        <v>352</v>
      </c>
      <c r="E7130" s="11" t="s">
        <v>352</v>
      </c>
      <c r="F7130" s="4">
        <v>1500</v>
      </c>
      <c r="G7130" s="3">
        <v>2006</v>
      </c>
      <c r="H7130" s="3" t="s">
        <v>21</v>
      </c>
      <c r="I7130" s="12" t="s">
        <v>4162</v>
      </c>
      <c r="J7130" s="3">
        <v>40</v>
      </c>
      <c r="K7130" s="3" t="str">
        <f>IF(VLOOKUP(D7130,'Resources Final'!A:C,3,FALSE)=0,"",VLOOKUP(D7130,'Resources Final'!A:C,3,FALSE))</f>
        <v>Y</v>
      </c>
      <c r="L7130" s="3" t="str">
        <f>IF(VLOOKUP(D7130,'Resources Final'!A:D,4,FALSE)=0,"",VLOOKUP(D7130,'Resources Final'!A:D,4,FALSE))</f>
        <v/>
      </c>
      <c r="M7130" s="3" t="str">
        <f>IF(VLOOKUP(D7130,'Resources Final'!A:E,5,FALSE)=0,"",VLOOKUP(D7130,'Resources Final'!A:E,5,FALSE))</f>
        <v/>
      </c>
      <c r="N7130" s="7" t="str">
        <f>IF(VLOOKUP(D7130,'Resources Final'!A:F,6,FALSE)=0,"",VLOOKUP(D7130,'Resources Final'!A:F,6,FALSE))</f>
        <v/>
      </c>
      <c r="O7130" s="3" t="str">
        <f>IF(VLOOKUP(D7130,'Resources Final'!A:G,7,FALSE)=0,"",VLOOKUP(D7130,'Resources Final'!A:G,7,FALSE))</f>
        <v/>
      </c>
    </row>
    <row r="7131" spans="1:15" x14ac:dyDescent="0.2">
      <c r="A7131" s="11">
        <v>990</v>
      </c>
      <c r="B7131" s="11" t="str">
        <f t="shared" si="126"/>
        <v>Fred C. and Mary R. Koch Foundation_Bechstein, Kane20061500</v>
      </c>
      <c r="C7131" s="11" t="s">
        <v>4161</v>
      </c>
      <c r="D7131" s="11" t="s">
        <v>373</v>
      </c>
      <c r="E7131" s="11" t="s">
        <v>373</v>
      </c>
      <c r="F7131" s="4">
        <v>1500</v>
      </c>
      <c r="G7131" s="3">
        <v>2006</v>
      </c>
      <c r="H7131" s="3" t="s">
        <v>21</v>
      </c>
      <c r="I7131" s="12" t="s">
        <v>4162</v>
      </c>
      <c r="J7131" s="3">
        <v>41</v>
      </c>
      <c r="K7131" s="3" t="str">
        <f>IF(VLOOKUP(D7131,'Resources Final'!A:C,3,FALSE)=0,"",VLOOKUP(D7131,'Resources Final'!A:C,3,FALSE))</f>
        <v>Y</v>
      </c>
      <c r="L7131" s="3" t="str">
        <f>IF(VLOOKUP(D7131,'Resources Final'!A:D,4,FALSE)=0,"",VLOOKUP(D7131,'Resources Final'!A:D,4,FALSE))</f>
        <v/>
      </c>
      <c r="M7131" s="3" t="str">
        <f>IF(VLOOKUP(D7131,'Resources Final'!A:E,5,FALSE)=0,"",VLOOKUP(D7131,'Resources Final'!A:E,5,FALSE))</f>
        <v/>
      </c>
      <c r="N7131" s="7" t="str">
        <f>IF(VLOOKUP(D7131,'Resources Final'!A:F,6,FALSE)=0,"",VLOOKUP(D7131,'Resources Final'!A:F,6,FALSE))</f>
        <v/>
      </c>
      <c r="O7131" s="3" t="str">
        <f>IF(VLOOKUP(D7131,'Resources Final'!A:G,7,FALSE)=0,"",VLOOKUP(D7131,'Resources Final'!A:G,7,FALSE))</f>
        <v/>
      </c>
    </row>
    <row r="7132" spans="1:15" x14ac:dyDescent="0.2">
      <c r="A7132" s="11">
        <v>990</v>
      </c>
      <c r="B7132" s="11" t="str">
        <f t="shared" si="126"/>
        <v>Fred C. and Mary R. Koch Foundation_Berry, Colleen20061500</v>
      </c>
      <c r="C7132" s="11" t="s">
        <v>4161</v>
      </c>
      <c r="D7132" s="11" t="s">
        <v>414</v>
      </c>
      <c r="E7132" s="11" t="s">
        <v>414</v>
      </c>
      <c r="F7132" s="4">
        <v>1500</v>
      </c>
      <c r="G7132" s="3">
        <v>2006</v>
      </c>
      <c r="H7132" s="3" t="s">
        <v>21</v>
      </c>
      <c r="I7132" s="12" t="s">
        <v>4162</v>
      </c>
      <c r="J7132" s="3">
        <v>42</v>
      </c>
      <c r="K7132" s="3" t="str">
        <f>IF(VLOOKUP(D7132,'Resources Final'!A:C,3,FALSE)=0,"",VLOOKUP(D7132,'Resources Final'!A:C,3,FALSE))</f>
        <v>Y</v>
      </c>
      <c r="L7132" s="3" t="str">
        <f>IF(VLOOKUP(D7132,'Resources Final'!A:D,4,FALSE)=0,"",VLOOKUP(D7132,'Resources Final'!A:D,4,FALSE))</f>
        <v/>
      </c>
      <c r="M7132" s="3" t="str">
        <f>IF(VLOOKUP(D7132,'Resources Final'!A:E,5,FALSE)=0,"",VLOOKUP(D7132,'Resources Final'!A:E,5,FALSE))</f>
        <v/>
      </c>
      <c r="N7132" s="7" t="str">
        <f>IF(VLOOKUP(D7132,'Resources Final'!A:F,6,FALSE)=0,"",VLOOKUP(D7132,'Resources Final'!A:F,6,FALSE))</f>
        <v/>
      </c>
      <c r="O7132" s="3" t="str">
        <f>IF(VLOOKUP(D7132,'Resources Final'!A:G,7,FALSE)=0,"",VLOOKUP(D7132,'Resources Final'!A:G,7,FALSE))</f>
        <v/>
      </c>
    </row>
    <row r="7133" spans="1:15" x14ac:dyDescent="0.2">
      <c r="A7133" s="11">
        <v>990</v>
      </c>
      <c r="B7133" s="11" t="str">
        <f t="shared" si="126"/>
        <v>Fred C. and Mary R. Koch Foundation_Bever, Megan20061500</v>
      </c>
      <c r="C7133" s="11" t="s">
        <v>4161</v>
      </c>
      <c r="D7133" s="11" t="s">
        <v>422</v>
      </c>
      <c r="E7133" s="11" t="s">
        <v>422</v>
      </c>
      <c r="F7133" s="4">
        <v>1500</v>
      </c>
      <c r="G7133" s="3">
        <v>2006</v>
      </c>
      <c r="H7133" s="3" t="s">
        <v>21</v>
      </c>
      <c r="I7133" s="12" t="s">
        <v>4162</v>
      </c>
      <c r="J7133" s="3">
        <v>43</v>
      </c>
      <c r="K7133" s="3" t="str">
        <f>IF(VLOOKUP(D7133,'Resources Final'!A:C,3,FALSE)=0,"",VLOOKUP(D7133,'Resources Final'!A:C,3,FALSE))</f>
        <v>Y</v>
      </c>
      <c r="L7133" s="3" t="str">
        <f>IF(VLOOKUP(D7133,'Resources Final'!A:D,4,FALSE)=0,"",VLOOKUP(D7133,'Resources Final'!A:D,4,FALSE))</f>
        <v/>
      </c>
      <c r="M7133" s="3" t="str">
        <f>IF(VLOOKUP(D7133,'Resources Final'!A:E,5,FALSE)=0,"",VLOOKUP(D7133,'Resources Final'!A:E,5,FALSE))</f>
        <v/>
      </c>
      <c r="N7133" s="7" t="str">
        <f>IF(VLOOKUP(D7133,'Resources Final'!A:F,6,FALSE)=0,"",VLOOKUP(D7133,'Resources Final'!A:F,6,FALSE))</f>
        <v/>
      </c>
      <c r="O7133" s="3" t="str">
        <f>IF(VLOOKUP(D7133,'Resources Final'!A:G,7,FALSE)=0,"",VLOOKUP(D7133,'Resources Final'!A:G,7,FALSE))</f>
        <v/>
      </c>
    </row>
    <row r="7134" spans="1:15" x14ac:dyDescent="0.2">
      <c r="A7134" s="11">
        <v>990</v>
      </c>
      <c r="B7134" s="11" t="str">
        <f t="shared" si="126"/>
        <v>Fred C. and Mary R. Koch Foundation_Blasi, Erin20061500</v>
      </c>
      <c r="C7134" s="11" t="s">
        <v>4161</v>
      </c>
      <c r="D7134" s="11" t="s">
        <v>446</v>
      </c>
      <c r="E7134" s="11" t="s">
        <v>446</v>
      </c>
      <c r="F7134" s="4">
        <v>1500</v>
      </c>
      <c r="G7134" s="3">
        <v>2006</v>
      </c>
      <c r="H7134" s="3" t="s">
        <v>21</v>
      </c>
      <c r="I7134" s="12" t="s">
        <v>4162</v>
      </c>
      <c r="J7134" s="3">
        <v>44</v>
      </c>
      <c r="K7134" s="3" t="str">
        <f>IF(VLOOKUP(D7134,'Resources Final'!A:C,3,FALSE)=0,"",VLOOKUP(D7134,'Resources Final'!A:C,3,FALSE))</f>
        <v>Y</v>
      </c>
      <c r="L7134" s="3" t="str">
        <f>IF(VLOOKUP(D7134,'Resources Final'!A:D,4,FALSE)=0,"",VLOOKUP(D7134,'Resources Final'!A:D,4,FALSE))</f>
        <v/>
      </c>
      <c r="M7134" s="3" t="str">
        <f>IF(VLOOKUP(D7134,'Resources Final'!A:E,5,FALSE)=0,"",VLOOKUP(D7134,'Resources Final'!A:E,5,FALSE))</f>
        <v/>
      </c>
      <c r="N7134" s="7" t="str">
        <f>IF(VLOOKUP(D7134,'Resources Final'!A:F,6,FALSE)=0,"",VLOOKUP(D7134,'Resources Final'!A:F,6,FALSE))</f>
        <v/>
      </c>
      <c r="O7134" s="3" t="str">
        <f>IF(VLOOKUP(D7134,'Resources Final'!A:G,7,FALSE)=0,"",VLOOKUP(D7134,'Resources Final'!A:G,7,FALSE))</f>
        <v/>
      </c>
    </row>
    <row r="7135" spans="1:15" x14ac:dyDescent="0.2">
      <c r="A7135" s="11">
        <v>990</v>
      </c>
      <c r="B7135" s="11" t="str">
        <f t="shared" si="126"/>
        <v>Fred C. and Mary R. Koch Foundation_Bolden, Brittany20061500</v>
      </c>
      <c r="C7135" s="11" t="s">
        <v>4161</v>
      </c>
      <c r="D7135" s="11" t="s">
        <v>462</v>
      </c>
      <c r="E7135" s="11" t="s">
        <v>462</v>
      </c>
      <c r="F7135" s="4">
        <v>1500</v>
      </c>
      <c r="G7135" s="3">
        <v>2006</v>
      </c>
      <c r="H7135" s="3" t="s">
        <v>21</v>
      </c>
      <c r="I7135" s="12" t="s">
        <v>4162</v>
      </c>
      <c r="J7135" s="3">
        <v>45</v>
      </c>
      <c r="K7135" s="3" t="str">
        <f>IF(VLOOKUP(D7135,'Resources Final'!A:C,3,FALSE)=0,"",VLOOKUP(D7135,'Resources Final'!A:C,3,FALSE))</f>
        <v>Y</v>
      </c>
      <c r="L7135" s="3" t="str">
        <f>IF(VLOOKUP(D7135,'Resources Final'!A:D,4,FALSE)=0,"",VLOOKUP(D7135,'Resources Final'!A:D,4,FALSE))</f>
        <v/>
      </c>
      <c r="M7135" s="3" t="str">
        <f>IF(VLOOKUP(D7135,'Resources Final'!A:E,5,FALSE)=0,"",VLOOKUP(D7135,'Resources Final'!A:E,5,FALSE))</f>
        <v/>
      </c>
      <c r="N7135" s="7" t="str">
        <f>IF(VLOOKUP(D7135,'Resources Final'!A:F,6,FALSE)=0,"",VLOOKUP(D7135,'Resources Final'!A:F,6,FALSE))</f>
        <v/>
      </c>
      <c r="O7135" s="3" t="str">
        <f>IF(VLOOKUP(D7135,'Resources Final'!A:G,7,FALSE)=0,"",VLOOKUP(D7135,'Resources Final'!A:G,7,FALSE))</f>
        <v/>
      </c>
    </row>
    <row r="7136" spans="1:15" x14ac:dyDescent="0.2">
      <c r="A7136" s="11">
        <v>990</v>
      </c>
      <c r="B7136" s="11" t="str">
        <f t="shared" si="126"/>
        <v>Fred C. and Mary R. Koch Foundation_Brown, Carolyn20061500</v>
      </c>
      <c r="C7136" s="11" t="s">
        <v>4161</v>
      </c>
      <c r="D7136" s="11" t="s">
        <v>515</v>
      </c>
      <c r="E7136" s="11" t="s">
        <v>515</v>
      </c>
      <c r="F7136" s="4">
        <v>1500</v>
      </c>
      <c r="G7136" s="3">
        <v>2006</v>
      </c>
      <c r="H7136" s="3" t="s">
        <v>21</v>
      </c>
      <c r="I7136" s="12" t="s">
        <v>4162</v>
      </c>
      <c r="J7136" s="3">
        <v>46</v>
      </c>
      <c r="K7136" s="3" t="str">
        <f>IF(VLOOKUP(D7136,'Resources Final'!A:C,3,FALSE)=0,"",VLOOKUP(D7136,'Resources Final'!A:C,3,FALSE))</f>
        <v>Y</v>
      </c>
      <c r="L7136" s="3" t="str">
        <f>IF(VLOOKUP(D7136,'Resources Final'!A:D,4,FALSE)=0,"",VLOOKUP(D7136,'Resources Final'!A:D,4,FALSE))</f>
        <v/>
      </c>
      <c r="M7136" s="3" t="str">
        <f>IF(VLOOKUP(D7136,'Resources Final'!A:E,5,FALSE)=0,"",VLOOKUP(D7136,'Resources Final'!A:E,5,FALSE))</f>
        <v/>
      </c>
      <c r="N7136" s="7" t="str">
        <f>IF(VLOOKUP(D7136,'Resources Final'!A:F,6,FALSE)=0,"",VLOOKUP(D7136,'Resources Final'!A:F,6,FALSE))</f>
        <v/>
      </c>
      <c r="O7136" s="3" t="str">
        <f>IF(VLOOKUP(D7136,'Resources Final'!A:G,7,FALSE)=0,"",VLOOKUP(D7136,'Resources Final'!A:G,7,FALSE))</f>
        <v/>
      </c>
    </row>
    <row r="7137" spans="1:15" x14ac:dyDescent="0.2">
      <c r="A7137" s="11">
        <v>990</v>
      </c>
      <c r="B7137" s="11" t="str">
        <f t="shared" si="126"/>
        <v>Fred C. and Mary R. Koch Foundation_Brown, Layle20061500</v>
      </c>
      <c r="C7137" s="11" t="s">
        <v>4161</v>
      </c>
      <c r="D7137" s="11" t="s">
        <v>516</v>
      </c>
      <c r="E7137" s="11" t="s">
        <v>516</v>
      </c>
      <c r="F7137" s="4">
        <v>1500</v>
      </c>
      <c r="G7137" s="3">
        <v>2006</v>
      </c>
      <c r="H7137" s="3" t="s">
        <v>21</v>
      </c>
      <c r="I7137" s="12" t="s">
        <v>4162</v>
      </c>
      <c r="J7137" s="3">
        <v>47</v>
      </c>
      <c r="K7137" s="3" t="str">
        <f>IF(VLOOKUP(D7137,'Resources Final'!A:C,3,FALSE)=0,"",VLOOKUP(D7137,'Resources Final'!A:C,3,FALSE))</f>
        <v>Y</v>
      </c>
      <c r="L7137" s="3" t="str">
        <f>IF(VLOOKUP(D7137,'Resources Final'!A:D,4,FALSE)=0,"",VLOOKUP(D7137,'Resources Final'!A:D,4,FALSE))</f>
        <v/>
      </c>
      <c r="M7137" s="3" t="str">
        <f>IF(VLOOKUP(D7137,'Resources Final'!A:E,5,FALSE)=0,"",VLOOKUP(D7137,'Resources Final'!A:E,5,FALSE))</f>
        <v/>
      </c>
      <c r="N7137" s="7" t="str">
        <f>IF(VLOOKUP(D7137,'Resources Final'!A:F,6,FALSE)=0,"",VLOOKUP(D7137,'Resources Final'!A:F,6,FALSE))</f>
        <v/>
      </c>
      <c r="O7137" s="3" t="str">
        <f>IF(VLOOKUP(D7137,'Resources Final'!A:G,7,FALSE)=0,"",VLOOKUP(D7137,'Resources Final'!A:G,7,FALSE))</f>
        <v/>
      </c>
    </row>
    <row r="7138" spans="1:15" x14ac:dyDescent="0.2">
      <c r="A7138" s="11">
        <v>990</v>
      </c>
      <c r="B7138" s="11" t="str">
        <f t="shared" si="126"/>
        <v>Fred C. and Mary R. Koch Foundation_Buhler, Russell20061500</v>
      </c>
      <c r="C7138" s="11" t="s">
        <v>4161</v>
      </c>
      <c r="D7138" s="11" t="s">
        <v>524</v>
      </c>
      <c r="E7138" s="11" t="s">
        <v>524</v>
      </c>
      <c r="F7138" s="4">
        <v>1500</v>
      </c>
      <c r="G7138" s="3">
        <v>2006</v>
      </c>
      <c r="H7138" s="3" t="s">
        <v>21</v>
      </c>
      <c r="I7138" s="12" t="s">
        <v>4162</v>
      </c>
      <c r="J7138" s="3">
        <v>48</v>
      </c>
      <c r="K7138" s="3" t="str">
        <f>IF(VLOOKUP(D7138,'Resources Final'!A:C,3,FALSE)=0,"",VLOOKUP(D7138,'Resources Final'!A:C,3,FALSE))</f>
        <v>Y</v>
      </c>
      <c r="L7138" s="3" t="str">
        <f>IF(VLOOKUP(D7138,'Resources Final'!A:D,4,FALSE)=0,"",VLOOKUP(D7138,'Resources Final'!A:D,4,FALSE))</f>
        <v/>
      </c>
      <c r="M7138" s="3" t="str">
        <f>IF(VLOOKUP(D7138,'Resources Final'!A:E,5,FALSE)=0,"",VLOOKUP(D7138,'Resources Final'!A:E,5,FALSE))</f>
        <v/>
      </c>
      <c r="N7138" s="7" t="str">
        <f>IF(VLOOKUP(D7138,'Resources Final'!A:F,6,FALSE)=0,"",VLOOKUP(D7138,'Resources Final'!A:F,6,FALSE))</f>
        <v/>
      </c>
      <c r="O7138" s="3" t="str">
        <f>IF(VLOOKUP(D7138,'Resources Final'!A:G,7,FALSE)=0,"",VLOOKUP(D7138,'Resources Final'!A:G,7,FALSE))</f>
        <v/>
      </c>
    </row>
    <row r="7139" spans="1:15" x14ac:dyDescent="0.2">
      <c r="A7139" s="11">
        <v>990</v>
      </c>
      <c r="B7139" s="11" t="str">
        <f t="shared" si="126"/>
        <v>Fred C. and Mary R. Koch Foundation_Bullman, Kristen20061500</v>
      </c>
      <c r="C7139" s="11" t="s">
        <v>4161</v>
      </c>
      <c r="D7139" s="11" t="s">
        <v>526</v>
      </c>
      <c r="E7139" s="11" t="s">
        <v>526</v>
      </c>
      <c r="F7139" s="4">
        <v>1500</v>
      </c>
      <c r="G7139" s="3">
        <v>2006</v>
      </c>
      <c r="H7139" s="3" t="s">
        <v>21</v>
      </c>
      <c r="I7139" s="12" t="s">
        <v>4162</v>
      </c>
      <c r="J7139" s="3">
        <v>49</v>
      </c>
      <c r="K7139" s="3" t="str">
        <f>IF(VLOOKUP(D7139,'Resources Final'!A:C,3,FALSE)=0,"",VLOOKUP(D7139,'Resources Final'!A:C,3,FALSE))</f>
        <v>Y</v>
      </c>
      <c r="L7139" s="3" t="str">
        <f>IF(VLOOKUP(D7139,'Resources Final'!A:D,4,FALSE)=0,"",VLOOKUP(D7139,'Resources Final'!A:D,4,FALSE))</f>
        <v/>
      </c>
      <c r="M7139" s="3" t="str">
        <f>IF(VLOOKUP(D7139,'Resources Final'!A:E,5,FALSE)=0,"",VLOOKUP(D7139,'Resources Final'!A:E,5,FALSE))</f>
        <v/>
      </c>
      <c r="N7139" s="7" t="str">
        <f>IF(VLOOKUP(D7139,'Resources Final'!A:F,6,FALSE)=0,"",VLOOKUP(D7139,'Resources Final'!A:F,6,FALSE))</f>
        <v/>
      </c>
      <c r="O7139" s="3" t="str">
        <f>IF(VLOOKUP(D7139,'Resources Final'!A:G,7,FALSE)=0,"",VLOOKUP(D7139,'Resources Final'!A:G,7,FALSE))</f>
        <v/>
      </c>
    </row>
    <row r="7140" spans="1:15" x14ac:dyDescent="0.2">
      <c r="A7140" s="11">
        <v>990</v>
      </c>
      <c r="B7140" s="11" t="str">
        <f t="shared" si="126"/>
        <v>Fred C. and Mary R. Koch Foundation_Butler, Margaret20061500</v>
      </c>
      <c r="C7140" s="11" t="s">
        <v>4161</v>
      </c>
      <c r="D7140" s="11" t="s">
        <v>535</v>
      </c>
      <c r="E7140" s="11" t="s">
        <v>535</v>
      </c>
      <c r="F7140" s="4">
        <v>1500</v>
      </c>
      <c r="G7140" s="3">
        <v>2006</v>
      </c>
      <c r="H7140" s="3" t="s">
        <v>21</v>
      </c>
      <c r="I7140" s="12" t="s">
        <v>4162</v>
      </c>
      <c r="J7140" s="3">
        <v>50</v>
      </c>
      <c r="K7140" s="3" t="str">
        <f>IF(VLOOKUP(D7140,'Resources Final'!A:C,3,FALSE)=0,"",VLOOKUP(D7140,'Resources Final'!A:C,3,FALSE))</f>
        <v>Y</v>
      </c>
      <c r="L7140" s="3" t="str">
        <f>IF(VLOOKUP(D7140,'Resources Final'!A:D,4,FALSE)=0,"",VLOOKUP(D7140,'Resources Final'!A:D,4,FALSE))</f>
        <v/>
      </c>
      <c r="M7140" s="3" t="str">
        <f>IF(VLOOKUP(D7140,'Resources Final'!A:E,5,FALSE)=0,"",VLOOKUP(D7140,'Resources Final'!A:E,5,FALSE))</f>
        <v/>
      </c>
      <c r="N7140" s="7" t="str">
        <f>IF(VLOOKUP(D7140,'Resources Final'!A:F,6,FALSE)=0,"",VLOOKUP(D7140,'Resources Final'!A:F,6,FALSE))</f>
        <v/>
      </c>
      <c r="O7140" s="3" t="str">
        <f>IF(VLOOKUP(D7140,'Resources Final'!A:G,7,FALSE)=0,"",VLOOKUP(D7140,'Resources Final'!A:G,7,FALSE))</f>
        <v/>
      </c>
    </row>
    <row r="7141" spans="1:15" x14ac:dyDescent="0.2">
      <c r="A7141" s="11">
        <v>990</v>
      </c>
      <c r="B7141" s="11" t="str">
        <f t="shared" si="126"/>
        <v>Fred C. and Mary R. Koch Foundation_Call, Laura20061500</v>
      </c>
      <c r="C7141" s="11" t="s">
        <v>4161</v>
      </c>
      <c r="D7141" s="11" t="s">
        <v>584</v>
      </c>
      <c r="E7141" s="11" t="s">
        <v>584</v>
      </c>
      <c r="F7141" s="4">
        <v>1500</v>
      </c>
      <c r="G7141" s="3">
        <v>2006</v>
      </c>
      <c r="H7141" s="3" t="s">
        <v>21</v>
      </c>
      <c r="I7141" s="12" t="s">
        <v>4162</v>
      </c>
      <c r="J7141" s="3">
        <v>51</v>
      </c>
      <c r="K7141" s="3" t="str">
        <f>IF(VLOOKUP(D7141,'Resources Final'!A:C,3,FALSE)=0,"",VLOOKUP(D7141,'Resources Final'!A:C,3,FALSE))</f>
        <v>Y</v>
      </c>
      <c r="L7141" s="3" t="str">
        <f>IF(VLOOKUP(D7141,'Resources Final'!A:D,4,FALSE)=0,"",VLOOKUP(D7141,'Resources Final'!A:D,4,FALSE))</f>
        <v/>
      </c>
      <c r="M7141" s="3" t="str">
        <f>IF(VLOOKUP(D7141,'Resources Final'!A:E,5,FALSE)=0,"",VLOOKUP(D7141,'Resources Final'!A:E,5,FALSE))</f>
        <v/>
      </c>
      <c r="N7141" s="7" t="str">
        <f>IF(VLOOKUP(D7141,'Resources Final'!A:F,6,FALSE)=0,"",VLOOKUP(D7141,'Resources Final'!A:F,6,FALSE))</f>
        <v/>
      </c>
      <c r="O7141" s="3" t="str">
        <f>IF(VLOOKUP(D7141,'Resources Final'!A:G,7,FALSE)=0,"",VLOOKUP(D7141,'Resources Final'!A:G,7,FALSE))</f>
        <v/>
      </c>
    </row>
    <row r="7142" spans="1:15" x14ac:dyDescent="0.2">
      <c r="A7142" s="11">
        <v>990</v>
      </c>
      <c r="B7142" s="11" t="str">
        <f t="shared" si="126"/>
        <v>Fred C. and Mary R. Koch Foundation_Campbell, Christa20061500</v>
      </c>
      <c r="C7142" s="11" t="s">
        <v>4161</v>
      </c>
      <c r="D7142" s="11" t="s">
        <v>594</v>
      </c>
      <c r="E7142" s="11" t="s">
        <v>594</v>
      </c>
      <c r="F7142" s="4">
        <v>1500</v>
      </c>
      <c r="G7142" s="3">
        <v>2006</v>
      </c>
      <c r="H7142" s="3" t="s">
        <v>21</v>
      </c>
      <c r="I7142" s="12" t="s">
        <v>4162</v>
      </c>
      <c r="J7142" s="3">
        <v>52</v>
      </c>
      <c r="K7142" s="3" t="str">
        <f>IF(VLOOKUP(D7142,'Resources Final'!A:C,3,FALSE)=0,"",VLOOKUP(D7142,'Resources Final'!A:C,3,FALSE))</f>
        <v>Y</v>
      </c>
      <c r="L7142" s="3" t="str">
        <f>IF(VLOOKUP(D7142,'Resources Final'!A:D,4,FALSE)=0,"",VLOOKUP(D7142,'Resources Final'!A:D,4,FALSE))</f>
        <v/>
      </c>
      <c r="M7142" s="3" t="str">
        <f>IF(VLOOKUP(D7142,'Resources Final'!A:E,5,FALSE)=0,"",VLOOKUP(D7142,'Resources Final'!A:E,5,FALSE))</f>
        <v/>
      </c>
      <c r="N7142" s="7" t="str">
        <f>IF(VLOOKUP(D7142,'Resources Final'!A:F,6,FALSE)=0,"",VLOOKUP(D7142,'Resources Final'!A:F,6,FALSE))</f>
        <v/>
      </c>
      <c r="O7142" s="3" t="str">
        <f>IF(VLOOKUP(D7142,'Resources Final'!A:G,7,FALSE)=0,"",VLOOKUP(D7142,'Resources Final'!A:G,7,FALSE))</f>
        <v/>
      </c>
    </row>
    <row r="7143" spans="1:15" x14ac:dyDescent="0.2">
      <c r="A7143" s="11">
        <v>990</v>
      </c>
      <c r="B7143" s="11" t="str">
        <f t="shared" si="126"/>
        <v>Fred C. and Mary R. Koch Foundation_Campbell, Kittie20061500</v>
      </c>
      <c r="C7143" s="11" t="s">
        <v>4161</v>
      </c>
      <c r="D7143" s="11" t="s">
        <v>596</v>
      </c>
      <c r="E7143" s="11" t="s">
        <v>596</v>
      </c>
      <c r="F7143" s="4">
        <v>1500</v>
      </c>
      <c r="G7143" s="3">
        <v>2006</v>
      </c>
      <c r="H7143" s="3" t="s">
        <v>21</v>
      </c>
      <c r="I7143" s="12" t="s">
        <v>4162</v>
      </c>
      <c r="J7143" s="3">
        <v>53</v>
      </c>
      <c r="K7143" s="3" t="str">
        <f>IF(VLOOKUP(D7143,'Resources Final'!A:C,3,FALSE)=0,"",VLOOKUP(D7143,'Resources Final'!A:C,3,FALSE))</f>
        <v>Y</v>
      </c>
      <c r="L7143" s="3" t="str">
        <f>IF(VLOOKUP(D7143,'Resources Final'!A:D,4,FALSE)=0,"",VLOOKUP(D7143,'Resources Final'!A:D,4,FALSE))</f>
        <v/>
      </c>
      <c r="M7143" s="3" t="str">
        <f>IF(VLOOKUP(D7143,'Resources Final'!A:E,5,FALSE)=0,"",VLOOKUP(D7143,'Resources Final'!A:E,5,FALSE))</f>
        <v/>
      </c>
      <c r="N7143" s="7" t="str">
        <f>IF(VLOOKUP(D7143,'Resources Final'!A:F,6,FALSE)=0,"",VLOOKUP(D7143,'Resources Final'!A:F,6,FALSE))</f>
        <v/>
      </c>
      <c r="O7143" s="3" t="str">
        <f>IF(VLOOKUP(D7143,'Resources Final'!A:G,7,FALSE)=0,"",VLOOKUP(D7143,'Resources Final'!A:G,7,FALSE))</f>
        <v/>
      </c>
    </row>
    <row r="7144" spans="1:15" x14ac:dyDescent="0.2">
      <c r="A7144" s="11">
        <v>990</v>
      </c>
      <c r="B7144" s="11" t="str">
        <f t="shared" si="126"/>
        <v>Fred C. and Mary R. Koch Foundation_Carlson, Amanda20061500</v>
      </c>
      <c r="C7144" s="11" t="s">
        <v>4161</v>
      </c>
      <c r="D7144" s="11" t="s">
        <v>608</v>
      </c>
      <c r="E7144" s="11" t="s">
        <v>608</v>
      </c>
      <c r="F7144" s="4">
        <v>1500</v>
      </c>
      <c r="G7144" s="3">
        <v>2006</v>
      </c>
      <c r="H7144" s="3" t="s">
        <v>21</v>
      </c>
      <c r="I7144" s="12" t="s">
        <v>4162</v>
      </c>
      <c r="J7144" s="3">
        <v>54</v>
      </c>
      <c r="K7144" s="3" t="str">
        <f>IF(VLOOKUP(D7144,'Resources Final'!A:C,3,FALSE)=0,"",VLOOKUP(D7144,'Resources Final'!A:C,3,FALSE))</f>
        <v>Y</v>
      </c>
      <c r="L7144" s="3" t="str">
        <f>IF(VLOOKUP(D7144,'Resources Final'!A:D,4,FALSE)=0,"",VLOOKUP(D7144,'Resources Final'!A:D,4,FALSE))</f>
        <v/>
      </c>
      <c r="M7144" s="3" t="str">
        <f>IF(VLOOKUP(D7144,'Resources Final'!A:E,5,FALSE)=0,"",VLOOKUP(D7144,'Resources Final'!A:E,5,FALSE))</f>
        <v/>
      </c>
      <c r="N7144" s="7" t="str">
        <f>IF(VLOOKUP(D7144,'Resources Final'!A:F,6,FALSE)=0,"",VLOOKUP(D7144,'Resources Final'!A:F,6,FALSE))</f>
        <v/>
      </c>
      <c r="O7144" s="3" t="str">
        <f>IF(VLOOKUP(D7144,'Resources Final'!A:G,7,FALSE)=0,"",VLOOKUP(D7144,'Resources Final'!A:G,7,FALSE))</f>
        <v/>
      </c>
    </row>
    <row r="7145" spans="1:15" x14ac:dyDescent="0.2">
      <c r="A7145" s="11">
        <v>990</v>
      </c>
      <c r="B7145" s="11" t="str">
        <f t="shared" si="126"/>
        <v>Fred C. and Mary R. Koch Foundation_Carrier, Jessie20061500</v>
      </c>
      <c r="C7145" s="11" t="s">
        <v>4161</v>
      </c>
      <c r="D7145" s="11" t="s">
        <v>618</v>
      </c>
      <c r="E7145" s="11" t="s">
        <v>618</v>
      </c>
      <c r="F7145" s="4">
        <v>1500</v>
      </c>
      <c r="G7145" s="3">
        <v>2006</v>
      </c>
      <c r="H7145" s="3" t="s">
        <v>21</v>
      </c>
      <c r="I7145" s="12" t="s">
        <v>4162</v>
      </c>
      <c r="J7145" s="3">
        <v>55</v>
      </c>
      <c r="K7145" s="3" t="str">
        <f>IF(VLOOKUP(D7145,'Resources Final'!A:C,3,FALSE)=0,"",VLOOKUP(D7145,'Resources Final'!A:C,3,FALSE))</f>
        <v>Y</v>
      </c>
      <c r="L7145" s="3" t="str">
        <f>IF(VLOOKUP(D7145,'Resources Final'!A:D,4,FALSE)=0,"",VLOOKUP(D7145,'Resources Final'!A:D,4,FALSE))</f>
        <v/>
      </c>
      <c r="M7145" s="3" t="str">
        <f>IF(VLOOKUP(D7145,'Resources Final'!A:E,5,FALSE)=0,"",VLOOKUP(D7145,'Resources Final'!A:E,5,FALSE))</f>
        <v/>
      </c>
      <c r="N7145" s="7" t="str">
        <f>IF(VLOOKUP(D7145,'Resources Final'!A:F,6,FALSE)=0,"",VLOOKUP(D7145,'Resources Final'!A:F,6,FALSE))</f>
        <v/>
      </c>
      <c r="O7145" s="3" t="str">
        <f>IF(VLOOKUP(D7145,'Resources Final'!A:G,7,FALSE)=0,"",VLOOKUP(D7145,'Resources Final'!A:G,7,FALSE))</f>
        <v/>
      </c>
    </row>
    <row r="7146" spans="1:15" x14ac:dyDescent="0.2">
      <c r="A7146" s="11">
        <v>990</v>
      </c>
      <c r="B7146" s="11" t="str">
        <f t="shared" si="126"/>
        <v>Fred C. and Mary R. Koch Foundation_Chan, Martha20061500</v>
      </c>
      <c r="C7146" s="11" t="s">
        <v>4161</v>
      </c>
      <c r="D7146" s="11" t="s">
        <v>691</v>
      </c>
      <c r="E7146" s="11" t="s">
        <v>691</v>
      </c>
      <c r="F7146" s="4">
        <v>1500</v>
      </c>
      <c r="G7146" s="3">
        <v>2006</v>
      </c>
      <c r="H7146" s="3" t="s">
        <v>21</v>
      </c>
      <c r="I7146" s="12" t="s">
        <v>4162</v>
      </c>
      <c r="J7146" s="3">
        <v>56</v>
      </c>
      <c r="K7146" s="3" t="str">
        <f>IF(VLOOKUP(D7146,'Resources Final'!A:C,3,FALSE)=0,"",VLOOKUP(D7146,'Resources Final'!A:C,3,FALSE))</f>
        <v>Y</v>
      </c>
      <c r="L7146" s="3" t="str">
        <f>IF(VLOOKUP(D7146,'Resources Final'!A:D,4,FALSE)=0,"",VLOOKUP(D7146,'Resources Final'!A:D,4,FALSE))</f>
        <v/>
      </c>
      <c r="M7146" s="3" t="str">
        <f>IF(VLOOKUP(D7146,'Resources Final'!A:E,5,FALSE)=0,"",VLOOKUP(D7146,'Resources Final'!A:E,5,FALSE))</f>
        <v/>
      </c>
      <c r="N7146" s="7" t="str">
        <f>IF(VLOOKUP(D7146,'Resources Final'!A:F,6,FALSE)=0,"",VLOOKUP(D7146,'Resources Final'!A:F,6,FALSE))</f>
        <v/>
      </c>
      <c r="O7146" s="3" t="str">
        <f>IF(VLOOKUP(D7146,'Resources Final'!A:G,7,FALSE)=0,"",VLOOKUP(D7146,'Resources Final'!A:G,7,FALSE))</f>
        <v/>
      </c>
    </row>
    <row r="7147" spans="1:15" x14ac:dyDescent="0.2">
      <c r="A7147" s="11">
        <v>990</v>
      </c>
      <c r="B7147" s="11" t="str">
        <f t="shared" si="126"/>
        <v>Fred C. and Mary R. Koch Foundation_Chinn, Jacquelyn20061500</v>
      </c>
      <c r="C7147" s="11" t="s">
        <v>4161</v>
      </c>
      <c r="D7147" s="11" t="s">
        <v>715</v>
      </c>
      <c r="E7147" s="11" t="s">
        <v>715</v>
      </c>
      <c r="F7147" s="4">
        <v>1500</v>
      </c>
      <c r="G7147" s="3">
        <v>2006</v>
      </c>
      <c r="H7147" s="3" t="s">
        <v>21</v>
      </c>
      <c r="I7147" s="12" t="s">
        <v>4162</v>
      </c>
      <c r="J7147" s="3">
        <v>57</v>
      </c>
      <c r="K7147" s="3" t="str">
        <f>IF(VLOOKUP(D7147,'Resources Final'!A:C,3,FALSE)=0,"",VLOOKUP(D7147,'Resources Final'!A:C,3,FALSE))</f>
        <v>Y</v>
      </c>
      <c r="L7147" s="3" t="str">
        <f>IF(VLOOKUP(D7147,'Resources Final'!A:D,4,FALSE)=0,"",VLOOKUP(D7147,'Resources Final'!A:D,4,FALSE))</f>
        <v/>
      </c>
      <c r="M7147" s="3" t="str">
        <f>IF(VLOOKUP(D7147,'Resources Final'!A:E,5,FALSE)=0,"",VLOOKUP(D7147,'Resources Final'!A:E,5,FALSE))</f>
        <v/>
      </c>
      <c r="N7147" s="7" t="str">
        <f>IF(VLOOKUP(D7147,'Resources Final'!A:F,6,FALSE)=0,"",VLOOKUP(D7147,'Resources Final'!A:F,6,FALSE))</f>
        <v/>
      </c>
      <c r="O7147" s="3" t="str">
        <f>IF(VLOOKUP(D7147,'Resources Final'!A:G,7,FALSE)=0,"",VLOOKUP(D7147,'Resources Final'!A:G,7,FALSE))</f>
        <v/>
      </c>
    </row>
    <row r="7148" spans="1:15" x14ac:dyDescent="0.2">
      <c r="A7148" s="11">
        <v>990</v>
      </c>
      <c r="B7148" s="11" t="str">
        <f t="shared" si="126"/>
        <v>Fred C. and Mary R. Koch Foundation_Christenson, David20061500</v>
      </c>
      <c r="C7148" s="11" t="s">
        <v>4161</v>
      </c>
      <c r="D7148" s="11" t="s">
        <v>717</v>
      </c>
      <c r="E7148" s="11" t="s">
        <v>717</v>
      </c>
      <c r="F7148" s="4">
        <v>1500</v>
      </c>
      <c r="G7148" s="3">
        <v>2006</v>
      </c>
      <c r="H7148" s="3" t="s">
        <v>21</v>
      </c>
      <c r="I7148" s="12" t="s">
        <v>4162</v>
      </c>
      <c r="J7148" s="3">
        <v>58</v>
      </c>
      <c r="K7148" s="3" t="str">
        <f>IF(VLOOKUP(D7148,'Resources Final'!A:C,3,FALSE)=0,"",VLOOKUP(D7148,'Resources Final'!A:C,3,FALSE))</f>
        <v>Y</v>
      </c>
      <c r="L7148" s="3" t="str">
        <f>IF(VLOOKUP(D7148,'Resources Final'!A:D,4,FALSE)=0,"",VLOOKUP(D7148,'Resources Final'!A:D,4,FALSE))</f>
        <v/>
      </c>
      <c r="M7148" s="3" t="str">
        <f>IF(VLOOKUP(D7148,'Resources Final'!A:E,5,FALSE)=0,"",VLOOKUP(D7148,'Resources Final'!A:E,5,FALSE))</f>
        <v/>
      </c>
      <c r="N7148" s="7" t="str">
        <f>IF(VLOOKUP(D7148,'Resources Final'!A:F,6,FALSE)=0,"",VLOOKUP(D7148,'Resources Final'!A:F,6,FALSE))</f>
        <v/>
      </c>
      <c r="O7148" s="3" t="str">
        <f>IF(VLOOKUP(D7148,'Resources Final'!A:G,7,FALSE)=0,"",VLOOKUP(D7148,'Resources Final'!A:G,7,FALSE))</f>
        <v/>
      </c>
    </row>
    <row r="7149" spans="1:15" x14ac:dyDescent="0.2">
      <c r="A7149" s="11">
        <v>990</v>
      </c>
      <c r="B7149" s="11" t="str">
        <f t="shared" si="126"/>
        <v>Fred C. and Mary R. Koch Foundation_Clay, Natalie20061500</v>
      </c>
      <c r="C7149" s="11" t="s">
        <v>4161</v>
      </c>
      <c r="D7149" s="11" t="s">
        <v>753</v>
      </c>
      <c r="E7149" s="11" t="s">
        <v>753</v>
      </c>
      <c r="F7149" s="4">
        <v>1500</v>
      </c>
      <c r="G7149" s="3">
        <v>2006</v>
      </c>
      <c r="H7149" s="3" t="s">
        <v>21</v>
      </c>
      <c r="I7149" s="12" t="s">
        <v>4162</v>
      </c>
      <c r="J7149" s="3">
        <v>59</v>
      </c>
      <c r="K7149" s="3" t="str">
        <f>IF(VLOOKUP(D7149,'Resources Final'!A:C,3,FALSE)=0,"",VLOOKUP(D7149,'Resources Final'!A:C,3,FALSE))</f>
        <v>Y</v>
      </c>
      <c r="L7149" s="3" t="str">
        <f>IF(VLOOKUP(D7149,'Resources Final'!A:D,4,FALSE)=0,"",VLOOKUP(D7149,'Resources Final'!A:D,4,FALSE))</f>
        <v/>
      </c>
      <c r="M7149" s="3" t="str">
        <f>IF(VLOOKUP(D7149,'Resources Final'!A:E,5,FALSE)=0,"",VLOOKUP(D7149,'Resources Final'!A:E,5,FALSE))</f>
        <v/>
      </c>
      <c r="N7149" s="7" t="str">
        <f>IF(VLOOKUP(D7149,'Resources Final'!A:F,6,FALSE)=0,"",VLOOKUP(D7149,'Resources Final'!A:F,6,FALSE))</f>
        <v/>
      </c>
      <c r="O7149" s="3" t="str">
        <f>IF(VLOOKUP(D7149,'Resources Final'!A:G,7,FALSE)=0,"",VLOOKUP(D7149,'Resources Final'!A:G,7,FALSE))</f>
        <v/>
      </c>
    </row>
    <row r="7150" spans="1:15" x14ac:dyDescent="0.2">
      <c r="A7150" s="11">
        <v>990</v>
      </c>
      <c r="B7150" s="11" t="str">
        <f t="shared" si="126"/>
        <v>Fred C. and Mary R. Koch Foundation_Collins, Katherine20061500</v>
      </c>
      <c r="C7150" s="11" t="s">
        <v>4161</v>
      </c>
      <c r="D7150" s="11" t="s">
        <v>796</v>
      </c>
      <c r="E7150" s="11" t="s">
        <v>796</v>
      </c>
      <c r="F7150" s="4">
        <v>1500</v>
      </c>
      <c r="G7150" s="3">
        <v>2006</v>
      </c>
      <c r="H7150" s="3" t="s">
        <v>21</v>
      </c>
      <c r="I7150" s="12" t="s">
        <v>4162</v>
      </c>
      <c r="J7150" s="3">
        <v>60</v>
      </c>
      <c r="K7150" s="3" t="str">
        <f>IF(VLOOKUP(D7150,'Resources Final'!A:C,3,FALSE)=0,"",VLOOKUP(D7150,'Resources Final'!A:C,3,FALSE))</f>
        <v>Y</v>
      </c>
      <c r="L7150" s="3" t="str">
        <f>IF(VLOOKUP(D7150,'Resources Final'!A:D,4,FALSE)=0,"",VLOOKUP(D7150,'Resources Final'!A:D,4,FALSE))</f>
        <v/>
      </c>
      <c r="M7150" s="3" t="str">
        <f>IF(VLOOKUP(D7150,'Resources Final'!A:E,5,FALSE)=0,"",VLOOKUP(D7150,'Resources Final'!A:E,5,FALSE))</f>
        <v/>
      </c>
      <c r="N7150" s="7" t="str">
        <f>IF(VLOOKUP(D7150,'Resources Final'!A:F,6,FALSE)=0,"",VLOOKUP(D7150,'Resources Final'!A:F,6,FALSE))</f>
        <v/>
      </c>
      <c r="O7150" s="3" t="str">
        <f>IF(VLOOKUP(D7150,'Resources Final'!A:G,7,FALSE)=0,"",VLOOKUP(D7150,'Resources Final'!A:G,7,FALSE))</f>
        <v/>
      </c>
    </row>
    <row r="7151" spans="1:15" x14ac:dyDescent="0.2">
      <c r="A7151" s="11">
        <v>990</v>
      </c>
      <c r="B7151" s="11" t="str">
        <f t="shared" si="126"/>
        <v>Fred C. and Mary R. Koch Foundation_Compston, Adriane20061500</v>
      </c>
      <c r="C7151" s="11" t="s">
        <v>4161</v>
      </c>
      <c r="D7151" s="11" t="s">
        <v>818</v>
      </c>
      <c r="E7151" s="11" t="s">
        <v>818</v>
      </c>
      <c r="F7151" s="4">
        <v>1500</v>
      </c>
      <c r="G7151" s="3">
        <v>2006</v>
      </c>
      <c r="H7151" s="3" t="s">
        <v>21</v>
      </c>
      <c r="I7151" s="12" t="s">
        <v>4162</v>
      </c>
      <c r="J7151" s="3">
        <v>61</v>
      </c>
      <c r="K7151" s="3" t="str">
        <f>IF(VLOOKUP(D7151,'Resources Final'!A:C,3,FALSE)=0,"",VLOOKUP(D7151,'Resources Final'!A:C,3,FALSE))</f>
        <v>Y</v>
      </c>
      <c r="L7151" s="3" t="str">
        <f>IF(VLOOKUP(D7151,'Resources Final'!A:D,4,FALSE)=0,"",VLOOKUP(D7151,'Resources Final'!A:D,4,FALSE))</f>
        <v/>
      </c>
      <c r="M7151" s="3" t="str">
        <f>IF(VLOOKUP(D7151,'Resources Final'!A:E,5,FALSE)=0,"",VLOOKUP(D7151,'Resources Final'!A:E,5,FALSE))</f>
        <v/>
      </c>
      <c r="N7151" s="7" t="str">
        <f>IF(VLOOKUP(D7151,'Resources Final'!A:F,6,FALSE)=0,"",VLOOKUP(D7151,'Resources Final'!A:F,6,FALSE))</f>
        <v/>
      </c>
      <c r="O7151" s="3" t="str">
        <f>IF(VLOOKUP(D7151,'Resources Final'!A:G,7,FALSE)=0,"",VLOOKUP(D7151,'Resources Final'!A:G,7,FALSE))</f>
        <v/>
      </c>
    </row>
    <row r="7152" spans="1:15" x14ac:dyDescent="0.2">
      <c r="A7152" s="11">
        <v>990</v>
      </c>
      <c r="B7152" s="11" t="str">
        <f t="shared" si="126"/>
        <v>Fred C. and Mary R. Koch Foundation_Crews, Emily20061500</v>
      </c>
      <c r="C7152" s="11" t="s">
        <v>4161</v>
      </c>
      <c r="D7152" s="11" t="s">
        <v>873</v>
      </c>
      <c r="E7152" s="11" t="s">
        <v>873</v>
      </c>
      <c r="F7152" s="4">
        <v>1500</v>
      </c>
      <c r="G7152" s="3">
        <v>2006</v>
      </c>
      <c r="H7152" s="3" t="s">
        <v>21</v>
      </c>
      <c r="I7152" s="12" t="s">
        <v>4162</v>
      </c>
      <c r="J7152" s="3">
        <v>62</v>
      </c>
      <c r="K7152" s="3" t="str">
        <f>IF(VLOOKUP(D7152,'Resources Final'!A:C,3,FALSE)=0,"",VLOOKUP(D7152,'Resources Final'!A:C,3,FALSE))</f>
        <v>Y</v>
      </c>
      <c r="L7152" s="3" t="str">
        <f>IF(VLOOKUP(D7152,'Resources Final'!A:D,4,FALSE)=0,"",VLOOKUP(D7152,'Resources Final'!A:D,4,FALSE))</f>
        <v/>
      </c>
      <c r="M7152" s="3" t="str">
        <f>IF(VLOOKUP(D7152,'Resources Final'!A:E,5,FALSE)=0,"",VLOOKUP(D7152,'Resources Final'!A:E,5,FALSE))</f>
        <v/>
      </c>
      <c r="N7152" s="7" t="str">
        <f>IF(VLOOKUP(D7152,'Resources Final'!A:F,6,FALSE)=0,"",VLOOKUP(D7152,'Resources Final'!A:F,6,FALSE))</f>
        <v/>
      </c>
      <c r="O7152" s="3" t="str">
        <f>IF(VLOOKUP(D7152,'Resources Final'!A:G,7,FALSE)=0,"",VLOOKUP(D7152,'Resources Final'!A:G,7,FALSE))</f>
        <v/>
      </c>
    </row>
    <row r="7153" spans="1:15" x14ac:dyDescent="0.2">
      <c r="A7153" s="11">
        <v>990</v>
      </c>
      <c r="B7153" s="11" t="str">
        <f t="shared" si="126"/>
        <v>Fred C. and Mary R. Koch Foundation_Cross, Alicia20061500</v>
      </c>
      <c r="C7153" s="11" t="s">
        <v>4161</v>
      </c>
      <c r="D7153" s="11" t="s">
        <v>876</v>
      </c>
      <c r="E7153" s="11" t="s">
        <v>876</v>
      </c>
      <c r="F7153" s="4">
        <v>1500</v>
      </c>
      <c r="G7153" s="3">
        <v>2006</v>
      </c>
      <c r="H7153" s="3" t="s">
        <v>21</v>
      </c>
      <c r="I7153" s="12" t="s">
        <v>4162</v>
      </c>
      <c r="J7153" s="3">
        <v>63</v>
      </c>
      <c r="K7153" s="3" t="str">
        <f>IF(VLOOKUP(D7153,'Resources Final'!A:C,3,FALSE)=0,"",VLOOKUP(D7153,'Resources Final'!A:C,3,FALSE))</f>
        <v>Y</v>
      </c>
      <c r="L7153" s="3" t="str">
        <f>IF(VLOOKUP(D7153,'Resources Final'!A:D,4,FALSE)=0,"",VLOOKUP(D7153,'Resources Final'!A:D,4,FALSE))</f>
        <v/>
      </c>
      <c r="M7153" s="3" t="str">
        <f>IF(VLOOKUP(D7153,'Resources Final'!A:E,5,FALSE)=0,"",VLOOKUP(D7153,'Resources Final'!A:E,5,FALSE))</f>
        <v/>
      </c>
      <c r="N7153" s="7" t="str">
        <f>IF(VLOOKUP(D7153,'Resources Final'!A:F,6,FALSE)=0,"",VLOOKUP(D7153,'Resources Final'!A:F,6,FALSE))</f>
        <v/>
      </c>
      <c r="O7153" s="3" t="str">
        <f>IF(VLOOKUP(D7153,'Resources Final'!A:G,7,FALSE)=0,"",VLOOKUP(D7153,'Resources Final'!A:G,7,FALSE))</f>
        <v/>
      </c>
    </row>
    <row r="7154" spans="1:15" x14ac:dyDescent="0.2">
      <c r="A7154" s="11">
        <v>990</v>
      </c>
      <c r="B7154" s="11" t="str">
        <f t="shared" si="126"/>
        <v>Fred C. and Mary R. Koch Foundation_Cross, Melissa20061500</v>
      </c>
      <c r="C7154" s="11" t="s">
        <v>4161</v>
      </c>
      <c r="D7154" s="11" t="s">
        <v>878</v>
      </c>
      <c r="E7154" s="11" t="s">
        <v>878</v>
      </c>
      <c r="F7154" s="4">
        <v>1500</v>
      </c>
      <c r="G7154" s="3">
        <v>2006</v>
      </c>
      <c r="H7154" s="3" t="s">
        <v>21</v>
      </c>
      <c r="I7154" s="12" t="s">
        <v>4162</v>
      </c>
      <c r="J7154" s="3">
        <v>64</v>
      </c>
      <c r="K7154" s="3" t="str">
        <f>IF(VLOOKUP(D7154,'Resources Final'!A:C,3,FALSE)=0,"",VLOOKUP(D7154,'Resources Final'!A:C,3,FALSE))</f>
        <v>Y</v>
      </c>
      <c r="L7154" s="3" t="str">
        <f>IF(VLOOKUP(D7154,'Resources Final'!A:D,4,FALSE)=0,"",VLOOKUP(D7154,'Resources Final'!A:D,4,FALSE))</f>
        <v/>
      </c>
      <c r="M7154" s="3" t="str">
        <f>IF(VLOOKUP(D7154,'Resources Final'!A:E,5,FALSE)=0,"",VLOOKUP(D7154,'Resources Final'!A:E,5,FALSE))</f>
        <v/>
      </c>
      <c r="N7154" s="7" t="str">
        <f>IF(VLOOKUP(D7154,'Resources Final'!A:F,6,FALSE)=0,"",VLOOKUP(D7154,'Resources Final'!A:F,6,FALSE))</f>
        <v/>
      </c>
      <c r="O7154" s="3" t="str">
        <f>IF(VLOOKUP(D7154,'Resources Final'!A:G,7,FALSE)=0,"",VLOOKUP(D7154,'Resources Final'!A:G,7,FALSE))</f>
        <v/>
      </c>
    </row>
    <row r="7155" spans="1:15" x14ac:dyDescent="0.2">
      <c r="A7155" s="11">
        <v>990</v>
      </c>
      <c r="B7155" s="11" t="str">
        <f t="shared" si="126"/>
        <v>Fred C. and Mary R. Koch Foundation_Dailey, Brynn20061500</v>
      </c>
      <c r="C7155" s="11" t="s">
        <v>4161</v>
      </c>
      <c r="D7155" s="11" t="s">
        <v>928</v>
      </c>
      <c r="E7155" s="11" t="s">
        <v>928</v>
      </c>
      <c r="F7155" s="4">
        <v>1500</v>
      </c>
      <c r="G7155" s="3">
        <v>2006</v>
      </c>
      <c r="H7155" s="3" t="s">
        <v>21</v>
      </c>
      <c r="I7155" s="12" t="s">
        <v>4162</v>
      </c>
      <c r="J7155" s="3">
        <v>65</v>
      </c>
      <c r="K7155" s="3" t="str">
        <f>IF(VLOOKUP(D7155,'Resources Final'!A:C,3,FALSE)=0,"",VLOOKUP(D7155,'Resources Final'!A:C,3,FALSE))</f>
        <v>Y</v>
      </c>
      <c r="L7155" s="3" t="str">
        <f>IF(VLOOKUP(D7155,'Resources Final'!A:D,4,FALSE)=0,"",VLOOKUP(D7155,'Resources Final'!A:D,4,FALSE))</f>
        <v/>
      </c>
      <c r="M7155" s="3" t="str">
        <f>IF(VLOOKUP(D7155,'Resources Final'!A:E,5,FALSE)=0,"",VLOOKUP(D7155,'Resources Final'!A:E,5,FALSE))</f>
        <v/>
      </c>
      <c r="N7155" s="7" t="str">
        <f>IF(VLOOKUP(D7155,'Resources Final'!A:F,6,FALSE)=0,"",VLOOKUP(D7155,'Resources Final'!A:F,6,FALSE))</f>
        <v/>
      </c>
      <c r="O7155" s="3" t="str">
        <f>IF(VLOOKUP(D7155,'Resources Final'!A:G,7,FALSE)=0,"",VLOOKUP(D7155,'Resources Final'!A:G,7,FALSE))</f>
        <v/>
      </c>
    </row>
    <row r="7156" spans="1:15" x14ac:dyDescent="0.2">
      <c r="A7156" s="11">
        <v>990</v>
      </c>
      <c r="B7156" s="11" t="str">
        <f t="shared" si="126"/>
        <v>Fred C. and Mary R. Koch Foundation_Davis, Megan20061500</v>
      </c>
      <c r="C7156" s="11" t="s">
        <v>4161</v>
      </c>
      <c r="D7156" s="11" t="s">
        <v>962</v>
      </c>
      <c r="E7156" s="11" t="s">
        <v>962</v>
      </c>
      <c r="F7156" s="4">
        <v>1500</v>
      </c>
      <c r="G7156" s="3">
        <v>2006</v>
      </c>
      <c r="H7156" s="3" t="s">
        <v>21</v>
      </c>
      <c r="I7156" s="12" t="s">
        <v>4162</v>
      </c>
      <c r="J7156" s="3">
        <v>66</v>
      </c>
      <c r="K7156" s="3" t="str">
        <f>IF(VLOOKUP(D7156,'Resources Final'!A:C,3,FALSE)=0,"",VLOOKUP(D7156,'Resources Final'!A:C,3,FALSE))</f>
        <v>Y</v>
      </c>
      <c r="L7156" s="3" t="str">
        <f>IF(VLOOKUP(D7156,'Resources Final'!A:D,4,FALSE)=0,"",VLOOKUP(D7156,'Resources Final'!A:D,4,FALSE))</f>
        <v/>
      </c>
      <c r="M7156" s="3" t="str">
        <f>IF(VLOOKUP(D7156,'Resources Final'!A:E,5,FALSE)=0,"",VLOOKUP(D7156,'Resources Final'!A:E,5,FALSE))</f>
        <v/>
      </c>
      <c r="N7156" s="7" t="str">
        <f>IF(VLOOKUP(D7156,'Resources Final'!A:F,6,FALSE)=0,"",VLOOKUP(D7156,'Resources Final'!A:F,6,FALSE))</f>
        <v/>
      </c>
      <c r="O7156" s="3" t="str">
        <f>IF(VLOOKUP(D7156,'Resources Final'!A:G,7,FALSE)=0,"",VLOOKUP(D7156,'Resources Final'!A:G,7,FALSE))</f>
        <v/>
      </c>
    </row>
    <row r="7157" spans="1:15" x14ac:dyDescent="0.2">
      <c r="A7157" s="11">
        <v>990</v>
      </c>
      <c r="B7157" s="11" t="str">
        <f t="shared" si="126"/>
        <v>Fred C. and Mary R. Koch Foundation_Dickerson, Laura20061500</v>
      </c>
      <c r="C7157" s="11" t="s">
        <v>4161</v>
      </c>
      <c r="D7157" s="11" t="s">
        <v>990</v>
      </c>
      <c r="E7157" s="11" t="s">
        <v>990</v>
      </c>
      <c r="F7157" s="4">
        <v>1500</v>
      </c>
      <c r="G7157" s="3">
        <v>2006</v>
      </c>
      <c r="H7157" s="3" t="s">
        <v>21</v>
      </c>
      <c r="I7157" s="12" t="s">
        <v>4162</v>
      </c>
      <c r="J7157" s="3">
        <v>67</v>
      </c>
      <c r="K7157" s="3" t="str">
        <f>IF(VLOOKUP(D7157,'Resources Final'!A:C,3,FALSE)=0,"",VLOOKUP(D7157,'Resources Final'!A:C,3,FALSE))</f>
        <v>Y</v>
      </c>
      <c r="L7157" s="3" t="str">
        <f>IF(VLOOKUP(D7157,'Resources Final'!A:D,4,FALSE)=0,"",VLOOKUP(D7157,'Resources Final'!A:D,4,FALSE))</f>
        <v/>
      </c>
      <c r="M7157" s="3" t="str">
        <f>IF(VLOOKUP(D7157,'Resources Final'!A:E,5,FALSE)=0,"",VLOOKUP(D7157,'Resources Final'!A:E,5,FALSE))</f>
        <v/>
      </c>
      <c r="N7157" s="7" t="str">
        <f>IF(VLOOKUP(D7157,'Resources Final'!A:F,6,FALSE)=0,"",VLOOKUP(D7157,'Resources Final'!A:F,6,FALSE))</f>
        <v/>
      </c>
      <c r="O7157" s="3" t="str">
        <f>IF(VLOOKUP(D7157,'Resources Final'!A:G,7,FALSE)=0,"",VLOOKUP(D7157,'Resources Final'!A:G,7,FALSE))</f>
        <v/>
      </c>
    </row>
    <row r="7158" spans="1:15" x14ac:dyDescent="0.2">
      <c r="A7158" s="11">
        <v>990</v>
      </c>
      <c r="B7158" s="11" t="str">
        <f t="shared" si="126"/>
        <v>Fred C. and Mary R. Koch Foundation_Dixon, Heather20061500</v>
      </c>
      <c r="C7158" s="11" t="s">
        <v>4161</v>
      </c>
      <c r="D7158" s="11" t="s">
        <v>1004</v>
      </c>
      <c r="E7158" s="11" t="s">
        <v>1004</v>
      </c>
      <c r="F7158" s="4">
        <v>1500</v>
      </c>
      <c r="G7158" s="3">
        <v>2006</v>
      </c>
      <c r="H7158" s="3" t="s">
        <v>21</v>
      </c>
      <c r="I7158" s="12" t="s">
        <v>4162</v>
      </c>
      <c r="J7158" s="3">
        <v>68</v>
      </c>
      <c r="K7158" s="3" t="str">
        <f>IF(VLOOKUP(D7158,'Resources Final'!A:C,3,FALSE)=0,"",VLOOKUP(D7158,'Resources Final'!A:C,3,FALSE))</f>
        <v>Y</v>
      </c>
      <c r="L7158" s="3" t="str">
        <f>IF(VLOOKUP(D7158,'Resources Final'!A:D,4,FALSE)=0,"",VLOOKUP(D7158,'Resources Final'!A:D,4,FALSE))</f>
        <v/>
      </c>
      <c r="M7158" s="3" t="str">
        <f>IF(VLOOKUP(D7158,'Resources Final'!A:E,5,FALSE)=0,"",VLOOKUP(D7158,'Resources Final'!A:E,5,FALSE))</f>
        <v/>
      </c>
      <c r="N7158" s="7" t="str">
        <f>IF(VLOOKUP(D7158,'Resources Final'!A:F,6,FALSE)=0,"",VLOOKUP(D7158,'Resources Final'!A:F,6,FALSE))</f>
        <v/>
      </c>
      <c r="O7158" s="3" t="str">
        <f>IF(VLOOKUP(D7158,'Resources Final'!A:G,7,FALSE)=0,"",VLOOKUP(D7158,'Resources Final'!A:G,7,FALSE))</f>
        <v/>
      </c>
    </row>
    <row r="7159" spans="1:15" x14ac:dyDescent="0.2">
      <c r="A7159" s="11">
        <v>990</v>
      </c>
      <c r="B7159" s="11" t="str">
        <f t="shared" si="126"/>
        <v>Fred C. and Mary R. Koch Foundation_Dolecheck, Luke20061500</v>
      </c>
      <c r="C7159" s="11" t="s">
        <v>4161</v>
      </c>
      <c r="D7159" s="11" t="s">
        <v>1010</v>
      </c>
      <c r="E7159" s="11" t="s">
        <v>1010</v>
      </c>
      <c r="F7159" s="4">
        <v>1500</v>
      </c>
      <c r="G7159" s="3">
        <v>2006</v>
      </c>
      <c r="H7159" s="3" t="s">
        <v>21</v>
      </c>
      <c r="I7159" s="12" t="s">
        <v>4162</v>
      </c>
      <c r="J7159" s="3">
        <v>69</v>
      </c>
      <c r="K7159" s="3" t="str">
        <f>IF(VLOOKUP(D7159,'Resources Final'!A:C,3,FALSE)=0,"",VLOOKUP(D7159,'Resources Final'!A:C,3,FALSE))</f>
        <v>Y</v>
      </c>
      <c r="L7159" s="3" t="str">
        <f>IF(VLOOKUP(D7159,'Resources Final'!A:D,4,FALSE)=0,"",VLOOKUP(D7159,'Resources Final'!A:D,4,FALSE))</f>
        <v/>
      </c>
      <c r="M7159" s="3" t="str">
        <f>IF(VLOOKUP(D7159,'Resources Final'!A:E,5,FALSE)=0,"",VLOOKUP(D7159,'Resources Final'!A:E,5,FALSE))</f>
        <v/>
      </c>
      <c r="N7159" s="7" t="str">
        <f>IF(VLOOKUP(D7159,'Resources Final'!A:F,6,FALSE)=0,"",VLOOKUP(D7159,'Resources Final'!A:F,6,FALSE))</f>
        <v/>
      </c>
      <c r="O7159" s="3" t="str">
        <f>IF(VLOOKUP(D7159,'Resources Final'!A:G,7,FALSE)=0,"",VLOOKUP(D7159,'Resources Final'!A:G,7,FALSE))</f>
        <v/>
      </c>
    </row>
    <row r="7160" spans="1:15" x14ac:dyDescent="0.2">
      <c r="A7160" s="11">
        <v>990</v>
      </c>
      <c r="B7160" s="11" t="str">
        <f t="shared" si="126"/>
        <v>Fred C. and Mary R. Koch Foundation_Dolecheck, Mark20061500</v>
      </c>
      <c r="C7160" s="11" t="s">
        <v>4161</v>
      </c>
      <c r="D7160" s="11" t="s">
        <v>1012</v>
      </c>
      <c r="E7160" s="11" t="s">
        <v>1012</v>
      </c>
      <c r="F7160" s="4">
        <v>1500</v>
      </c>
      <c r="G7160" s="3">
        <v>2006</v>
      </c>
      <c r="H7160" s="3" t="s">
        <v>21</v>
      </c>
      <c r="I7160" s="12" t="s">
        <v>4162</v>
      </c>
      <c r="J7160" s="3">
        <v>70</v>
      </c>
      <c r="K7160" s="3" t="str">
        <f>IF(VLOOKUP(D7160,'Resources Final'!A:C,3,FALSE)=0,"",VLOOKUP(D7160,'Resources Final'!A:C,3,FALSE))</f>
        <v>Y</v>
      </c>
      <c r="L7160" s="3" t="str">
        <f>IF(VLOOKUP(D7160,'Resources Final'!A:D,4,FALSE)=0,"",VLOOKUP(D7160,'Resources Final'!A:D,4,FALSE))</f>
        <v/>
      </c>
      <c r="M7160" s="3" t="str">
        <f>IF(VLOOKUP(D7160,'Resources Final'!A:E,5,FALSE)=0,"",VLOOKUP(D7160,'Resources Final'!A:E,5,FALSE))</f>
        <v/>
      </c>
      <c r="N7160" s="7" t="str">
        <f>IF(VLOOKUP(D7160,'Resources Final'!A:F,6,FALSE)=0,"",VLOOKUP(D7160,'Resources Final'!A:F,6,FALSE))</f>
        <v/>
      </c>
      <c r="O7160" s="3" t="str">
        <f>IF(VLOOKUP(D7160,'Resources Final'!A:G,7,FALSE)=0,"",VLOOKUP(D7160,'Resources Final'!A:G,7,FALSE))</f>
        <v/>
      </c>
    </row>
    <row r="7161" spans="1:15" x14ac:dyDescent="0.2">
      <c r="A7161" s="11">
        <v>990</v>
      </c>
      <c r="B7161" s="11" t="str">
        <f t="shared" si="126"/>
        <v>Fred C. and Mary R. Koch Foundation_Doster, Shannon20061500</v>
      </c>
      <c r="C7161" s="11" t="s">
        <v>4161</v>
      </c>
      <c r="D7161" s="11" t="s">
        <v>1026</v>
      </c>
      <c r="E7161" s="11" t="s">
        <v>1026</v>
      </c>
      <c r="F7161" s="4">
        <v>1500</v>
      </c>
      <c r="G7161" s="3">
        <v>2006</v>
      </c>
      <c r="H7161" s="3" t="s">
        <v>21</v>
      </c>
      <c r="I7161" s="12" t="s">
        <v>4162</v>
      </c>
      <c r="J7161" s="3">
        <v>71</v>
      </c>
      <c r="K7161" s="3" t="str">
        <f>IF(VLOOKUP(D7161,'Resources Final'!A:C,3,FALSE)=0,"",VLOOKUP(D7161,'Resources Final'!A:C,3,FALSE))</f>
        <v>Y</v>
      </c>
      <c r="L7161" s="3" t="str">
        <f>IF(VLOOKUP(D7161,'Resources Final'!A:D,4,FALSE)=0,"",VLOOKUP(D7161,'Resources Final'!A:D,4,FALSE))</f>
        <v/>
      </c>
      <c r="M7161" s="3" t="str">
        <f>IF(VLOOKUP(D7161,'Resources Final'!A:E,5,FALSE)=0,"",VLOOKUP(D7161,'Resources Final'!A:E,5,FALSE))</f>
        <v/>
      </c>
      <c r="N7161" s="7" t="str">
        <f>IF(VLOOKUP(D7161,'Resources Final'!A:F,6,FALSE)=0,"",VLOOKUP(D7161,'Resources Final'!A:F,6,FALSE))</f>
        <v/>
      </c>
      <c r="O7161" s="3" t="str">
        <f>IF(VLOOKUP(D7161,'Resources Final'!A:G,7,FALSE)=0,"",VLOOKUP(D7161,'Resources Final'!A:G,7,FALSE))</f>
        <v/>
      </c>
    </row>
    <row r="7162" spans="1:15" x14ac:dyDescent="0.2">
      <c r="A7162" s="11">
        <v>990</v>
      </c>
      <c r="B7162" s="11" t="str">
        <f t="shared" si="126"/>
        <v>Fred C. and Mary R. Koch Foundation_Draddy, Andrea20061500</v>
      </c>
      <c r="C7162" s="11" t="s">
        <v>4161</v>
      </c>
      <c r="D7162" s="11" t="s">
        <v>1030</v>
      </c>
      <c r="E7162" s="11" t="s">
        <v>1030</v>
      </c>
      <c r="F7162" s="4">
        <v>1500</v>
      </c>
      <c r="G7162" s="3">
        <v>2006</v>
      </c>
      <c r="H7162" s="3" t="s">
        <v>21</v>
      </c>
      <c r="I7162" s="12" t="s">
        <v>4162</v>
      </c>
      <c r="J7162" s="3">
        <v>72</v>
      </c>
      <c r="K7162" s="3" t="str">
        <f>IF(VLOOKUP(D7162,'Resources Final'!A:C,3,FALSE)=0,"",VLOOKUP(D7162,'Resources Final'!A:C,3,FALSE))</f>
        <v>Y</v>
      </c>
      <c r="L7162" s="3" t="str">
        <f>IF(VLOOKUP(D7162,'Resources Final'!A:D,4,FALSE)=0,"",VLOOKUP(D7162,'Resources Final'!A:D,4,FALSE))</f>
        <v/>
      </c>
      <c r="M7162" s="3" t="str">
        <f>IF(VLOOKUP(D7162,'Resources Final'!A:E,5,FALSE)=0,"",VLOOKUP(D7162,'Resources Final'!A:E,5,FALSE))</f>
        <v/>
      </c>
      <c r="N7162" s="7" t="str">
        <f>IF(VLOOKUP(D7162,'Resources Final'!A:F,6,FALSE)=0,"",VLOOKUP(D7162,'Resources Final'!A:F,6,FALSE))</f>
        <v/>
      </c>
      <c r="O7162" s="3" t="str">
        <f>IF(VLOOKUP(D7162,'Resources Final'!A:G,7,FALSE)=0,"",VLOOKUP(D7162,'Resources Final'!A:G,7,FALSE))</f>
        <v/>
      </c>
    </row>
    <row r="7163" spans="1:15" x14ac:dyDescent="0.2">
      <c r="A7163" s="11">
        <v>990</v>
      </c>
      <c r="B7163" s="11" t="str">
        <f t="shared" si="126"/>
        <v>Fred C. and Mary R. Koch Foundation_Eringis, Holly20061500</v>
      </c>
      <c r="C7163" s="11" t="s">
        <v>4161</v>
      </c>
      <c r="D7163" s="11" t="s">
        <v>1151</v>
      </c>
      <c r="E7163" s="11" t="s">
        <v>1151</v>
      </c>
      <c r="F7163" s="4">
        <v>1500</v>
      </c>
      <c r="G7163" s="3">
        <v>2006</v>
      </c>
      <c r="H7163" s="3" t="s">
        <v>21</v>
      </c>
      <c r="I7163" s="12" t="s">
        <v>4162</v>
      </c>
      <c r="J7163" s="3">
        <v>73</v>
      </c>
      <c r="K7163" s="3" t="str">
        <f>IF(VLOOKUP(D7163,'Resources Final'!A:C,3,FALSE)=0,"",VLOOKUP(D7163,'Resources Final'!A:C,3,FALSE))</f>
        <v>Y</v>
      </c>
      <c r="L7163" s="3" t="str">
        <f>IF(VLOOKUP(D7163,'Resources Final'!A:D,4,FALSE)=0,"",VLOOKUP(D7163,'Resources Final'!A:D,4,FALSE))</f>
        <v/>
      </c>
      <c r="M7163" s="3" t="str">
        <f>IF(VLOOKUP(D7163,'Resources Final'!A:E,5,FALSE)=0,"",VLOOKUP(D7163,'Resources Final'!A:E,5,FALSE))</f>
        <v/>
      </c>
      <c r="N7163" s="7" t="str">
        <f>IF(VLOOKUP(D7163,'Resources Final'!A:F,6,FALSE)=0,"",VLOOKUP(D7163,'Resources Final'!A:F,6,FALSE))</f>
        <v/>
      </c>
      <c r="O7163" s="3" t="str">
        <f>IF(VLOOKUP(D7163,'Resources Final'!A:G,7,FALSE)=0,"",VLOOKUP(D7163,'Resources Final'!A:G,7,FALSE))</f>
        <v/>
      </c>
    </row>
    <row r="7164" spans="1:15" x14ac:dyDescent="0.2">
      <c r="A7164" s="11">
        <v>990</v>
      </c>
      <c r="B7164" s="11" t="str">
        <f t="shared" si="126"/>
        <v>Fred C. and Mary R. Koch Foundation_Esparza, Michael20061500</v>
      </c>
      <c r="C7164" s="11" t="s">
        <v>4161</v>
      </c>
      <c r="D7164" s="11" t="s">
        <v>1155</v>
      </c>
      <c r="E7164" s="11" t="s">
        <v>1155</v>
      </c>
      <c r="F7164" s="4">
        <v>1500</v>
      </c>
      <c r="G7164" s="3">
        <v>2006</v>
      </c>
      <c r="H7164" s="3" t="s">
        <v>21</v>
      </c>
      <c r="I7164" s="12" t="s">
        <v>4162</v>
      </c>
      <c r="J7164" s="3">
        <v>74</v>
      </c>
      <c r="K7164" s="3" t="str">
        <f>IF(VLOOKUP(D7164,'Resources Final'!A:C,3,FALSE)=0,"",VLOOKUP(D7164,'Resources Final'!A:C,3,FALSE))</f>
        <v>Y</v>
      </c>
      <c r="L7164" s="3" t="str">
        <f>IF(VLOOKUP(D7164,'Resources Final'!A:D,4,FALSE)=0,"",VLOOKUP(D7164,'Resources Final'!A:D,4,FALSE))</f>
        <v/>
      </c>
      <c r="M7164" s="3" t="str">
        <f>IF(VLOOKUP(D7164,'Resources Final'!A:E,5,FALSE)=0,"",VLOOKUP(D7164,'Resources Final'!A:E,5,FALSE))</f>
        <v/>
      </c>
      <c r="N7164" s="7" t="str">
        <f>IF(VLOOKUP(D7164,'Resources Final'!A:F,6,FALSE)=0,"",VLOOKUP(D7164,'Resources Final'!A:F,6,FALSE))</f>
        <v/>
      </c>
      <c r="O7164" s="3" t="str">
        <f>IF(VLOOKUP(D7164,'Resources Final'!A:G,7,FALSE)=0,"",VLOOKUP(D7164,'Resources Final'!A:G,7,FALSE))</f>
        <v/>
      </c>
    </row>
    <row r="7165" spans="1:15" x14ac:dyDescent="0.2">
      <c r="A7165" s="11">
        <v>990</v>
      </c>
      <c r="B7165" s="11" t="str">
        <f t="shared" si="126"/>
        <v>Fred C. and Mary R. Koch Foundation_Etemadi, Mozziyar20061500</v>
      </c>
      <c r="C7165" s="11" t="s">
        <v>4161</v>
      </c>
      <c r="D7165" s="11" t="s">
        <v>1159</v>
      </c>
      <c r="E7165" s="11" t="s">
        <v>1159</v>
      </c>
      <c r="F7165" s="4">
        <v>1500</v>
      </c>
      <c r="G7165" s="3">
        <v>2006</v>
      </c>
      <c r="H7165" s="3" t="s">
        <v>21</v>
      </c>
      <c r="I7165" s="12" t="s">
        <v>4162</v>
      </c>
      <c r="J7165" s="3">
        <v>75</v>
      </c>
      <c r="K7165" s="3" t="str">
        <f>IF(VLOOKUP(D7165,'Resources Final'!A:C,3,FALSE)=0,"",VLOOKUP(D7165,'Resources Final'!A:C,3,FALSE))</f>
        <v>Y</v>
      </c>
      <c r="L7165" s="3" t="str">
        <f>IF(VLOOKUP(D7165,'Resources Final'!A:D,4,FALSE)=0,"",VLOOKUP(D7165,'Resources Final'!A:D,4,FALSE))</f>
        <v/>
      </c>
      <c r="M7165" s="3" t="str">
        <f>IF(VLOOKUP(D7165,'Resources Final'!A:E,5,FALSE)=0,"",VLOOKUP(D7165,'Resources Final'!A:E,5,FALSE))</f>
        <v/>
      </c>
      <c r="N7165" s="7" t="str">
        <f>IF(VLOOKUP(D7165,'Resources Final'!A:F,6,FALSE)=0,"",VLOOKUP(D7165,'Resources Final'!A:F,6,FALSE))</f>
        <v/>
      </c>
      <c r="O7165" s="3" t="str">
        <f>IF(VLOOKUP(D7165,'Resources Final'!A:G,7,FALSE)=0,"",VLOOKUP(D7165,'Resources Final'!A:G,7,FALSE))</f>
        <v/>
      </c>
    </row>
    <row r="7166" spans="1:15" x14ac:dyDescent="0.2">
      <c r="A7166" s="11">
        <v>990</v>
      </c>
      <c r="B7166" s="11" t="str">
        <f t="shared" si="126"/>
        <v>Fred C. and Mary R. Koch Foundation_Fagundes, Alison20061500</v>
      </c>
      <c r="C7166" s="11" t="s">
        <v>4161</v>
      </c>
      <c r="D7166" s="11" t="s">
        <v>1186</v>
      </c>
      <c r="E7166" s="11" t="s">
        <v>1186</v>
      </c>
      <c r="F7166" s="4">
        <v>1500</v>
      </c>
      <c r="G7166" s="3">
        <v>2006</v>
      </c>
      <c r="H7166" s="3" t="s">
        <v>21</v>
      </c>
      <c r="I7166" s="12" t="s">
        <v>4162</v>
      </c>
      <c r="J7166" s="3">
        <v>76</v>
      </c>
      <c r="K7166" s="3" t="str">
        <f>IF(VLOOKUP(D7166,'Resources Final'!A:C,3,FALSE)=0,"",VLOOKUP(D7166,'Resources Final'!A:C,3,FALSE))</f>
        <v>Y</v>
      </c>
      <c r="L7166" s="3" t="str">
        <f>IF(VLOOKUP(D7166,'Resources Final'!A:D,4,FALSE)=0,"",VLOOKUP(D7166,'Resources Final'!A:D,4,FALSE))</f>
        <v/>
      </c>
      <c r="M7166" s="3" t="str">
        <f>IF(VLOOKUP(D7166,'Resources Final'!A:E,5,FALSE)=0,"",VLOOKUP(D7166,'Resources Final'!A:E,5,FALSE))</f>
        <v/>
      </c>
      <c r="N7166" s="7" t="str">
        <f>IF(VLOOKUP(D7166,'Resources Final'!A:F,6,FALSE)=0,"",VLOOKUP(D7166,'Resources Final'!A:F,6,FALSE))</f>
        <v/>
      </c>
      <c r="O7166" s="3" t="str">
        <f>IF(VLOOKUP(D7166,'Resources Final'!A:G,7,FALSE)=0,"",VLOOKUP(D7166,'Resources Final'!A:G,7,FALSE))</f>
        <v/>
      </c>
    </row>
    <row r="7167" spans="1:15" x14ac:dyDescent="0.2">
      <c r="A7167" s="11">
        <v>990</v>
      </c>
      <c r="B7167" s="11" t="str">
        <f t="shared" si="126"/>
        <v>Fred C. and Mary R. Koch Foundation_Farmer, Ashley20061500</v>
      </c>
      <c r="C7167" s="11" t="s">
        <v>4161</v>
      </c>
      <c r="D7167" s="11" t="s">
        <v>1193</v>
      </c>
      <c r="E7167" s="11" t="s">
        <v>1193</v>
      </c>
      <c r="F7167" s="4">
        <v>1500</v>
      </c>
      <c r="G7167" s="3">
        <v>2006</v>
      </c>
      <c r="H7167" s="3" t="s">
        <v>21</v>
      </c>
      <c r="I7167" s="12" t="s">
        <v>4162</v>
      </c>
      <c r="J7167" s="3">
        <v>77</v>
      </c>
      <c r="K7167" s="3" t="str">
        <f>IF(VLOOKUP(D7167,'Resources Final'!A:C,3,FALSE)=0,"",VLOOKUP(D7167,'Resources Final'!A:C,3,FALSE))</f>
        <v>Y</v>
      </c>
      <c r="L7167" s="3" t="str">
        <f>IF(VLOOKUP(D7167,'Resources Final'!A:D,4,FALSE)=0,"",VLOOKUP(D7167,'Resources Final'!A:D,4,FALSE))</f>
        <v/>
      </c>
      <c r="M7167" s="3" t="str">
        <f>IF(VLOOKUP(D7167,'Resources Final'!A:E,5,FALSE)=0,"",VLOOKUP(D7167,'Resources Final'!A:E,5,FALSE))</f>
        <v/>
      </c>
      <c r="N7167" s="7" t="str">
        <f>IF(VLOOKUP(D7167,'Resources Final'!A:F,6,FALSE)=0,"",VLOOKUP(D7167,'Resources Final'!A:F,6,FALSE))</f>
        <v/>
      </c>
      <c r="O7167" s="3" t="str">
        <f>IF(VLOOKUP(D7167,'Resources Final'!A:G,7,FALSE)=0,"",VLOOKUP(D7167,'Resources Final'!A:G,7,FALSE))</f>
        <v/>
      </c>
    </row>
    <row r="7168" spans="1:15" x14ac:dyDescent="0.2">
      <c r="A7168" s="11">
        <v>990</v>
      </c>
      <c r="B7168" s="11" t="str">
        <f t="shared" si="126"/>
        <v>Fred C. and Mary R. Koch Foundation_Fenwick, Janelle20061500</v>
      </c>
      <c r="C7168" s="11" t="s">
        <v>4161</v>
      </c>
      <c r="D7168" s="11" t="s">
        <v>1202</v>
      </c>
      <c r="E7168" s="11" t="s">
        <v>1202</v>
      </c>
      <c r="F7168" s="4">
        <v>1500</v>
      </c>
      <c r="G7168" s="3">
        <v>2006</v>
      </c>
      <c r="H7168" s="3" t="s">
        <v>21</v>
      </c>
      <c r="I7168" s="12" t="s">
        <v>4162</v>
      </c>
      <c r="J7168" s="3">
        <v>78</v>
      </c>
      <c r="K7168" s="3" t="str">
        <f>IF(VLOOKUP(D7168,'Resources Final'!A:C,3,FALSE)=0,"",VLOOKUP(D7168,'Resources Final'!A:C,3,FALSE))</f>
        <v>Y</v>
      </c>
      <c r="L7168" s="3" t="str">
        <f>IF(VLOOKUP(D7168,'Resources Final'!A:D,4,FALSE)=0,"",VLOOKUP(D7168,'Resources Final'!A:D,4,FALSE))</f>
        <v/>
      </c>
      <c r="M7168" s="3" t="str">
        <f>IF(VLOOKUP(D7168,'Resources Final'!A:E,5,FALSE)=0,"",VLOOKUP(D7168,'Resources Final'!A:E,5,FALSE))</f>
        <v/>
      </c>
      <c r="N7168" s="7" t="str">
        <f>IF(VLOOKUP(D7168,'Resources Final'!A:F,6,FALSE)=0,"",VLOOKUP(D7168,'Resources Final'!A:F,6,FALSE))</f>
        <v/>
      </c>
      <c r="O7168" s="3" t="str">
        <f>IF(VLOOKUP(D7168,'Resources Final'!A:G,7,FALSE)=0,"",VLOOKUP(D7168,'Resources Final'!A:G,7,FALSE))</f>
        <v/>
      </c>
    </row>
    <row r="7169" spans="1:15" x14ac:dyDescent="0.2">
      <c r="A7169" s="11">
        <v>990</v>
      </c>
      <c r="B7169" s="11" t="str">
        <f t="shared" si="126"/>
        <v>Fred C. and Mary R. Koch Foundation_Finlen, Hillary20061500</v>
      </c>
      <c r="C7169" s="11" t="s">
        <v>4161</v>
      </c>
      <c r="D7169" s="11" t="s">
        <v>1209</v>
      </c>
      <c r="E7169" s="11" t="s">
        <v>1209</v>
      </c>
      <c r="F7169" s="4">
        <v>1500</v>
      </c>
      <c r="G7169" s="3">
        <v>2006</v>
      </c>
      <c r="H7169" s="3" t="s">
        <v>21</v>
      </c>
      <c r="I7169" s="12" t="s">
        <v>4162</v>
      </c>
      <c r="J7169" s="3">
        <v>79</v>
      </c>
      <c r="K7169" s="3" t="str">
        <f>IF(VLOOKUP(D7169,'Resources Final'!A:C,3,FALSE)=0,"",VLOOKUP(D7169,'Resources Final'!A:C,3,FALSE))</f>
        <v>Y</v>
      </c>
      <c r="L7169" s="3" t="str">
        <f>IF(VLOOKUP(D7169,'Resources Final'!A:D,4,FALSE)=0,"",VLOOKUP(D7169,'Resources Final'!A:D,4,FALSE))</f>
        <v/>
      </c>
      <c r="M7169" s="3" t="str">
        <f>IF(VLOOKUP(D7169,'Resources Final'!A:E,5,FALSE)=0,"",VLOOKUP(D7169,'Resources Final'!A:E,5,FALSE))</f>
        <v/>
      </c>
      <c r="N7169" s="7" t="str">
        <f>IF(VLOOKUP(D7169,'Resources Final'!A:F,6,FALSE)=0,"",VLOOKUP(D7169,'Resources Final'!A:F,6,FALSE))</f>
        <v/>
      </c>
      <c r="O7169" s="3" t="str">
        <f>IF(VLOOKUP(D7169,'Resources Final'!A:G,7,FALSE)=0,"",VLOOKUP(D7169,'Resources Final'!A:G,7,FALSE))</f>
        <v/>
      </c>
    </row>
    <row r="7170" spans="1:15" x14ac:dyDescent="0.2">
      <c r="A7170" s="11">
        <v>990</v>
      </c>
      <c r="B7170" s="11" t="str">
        <f t="shared" ref="B7170:B7233" si="127">C7170&amp;"_"&amp;D7170&amp;G7170&amp;F7170</f>
        <v>Fred C. and Mary R. Koch Foundation_Fischer, Remington20061500</v>
      </c>
      <c r="C7170" s="11" t="s">
        <v>4161</v>
      </c>
      <c r="D7170" s="11" t="s">
        <v>1215</v>
      </c>
      <c r="E7170" s="11" t="s">
        <v>1215</v>
      </c>
      <c r="F7170" s="4">
        <v>1500</v>
      </c>
      <c r="G7170" s="3">
        <v>2006</v>
      </c>
      <c r="H7170" s="3" t="s">
        <v>21</v>
      </c>
      <c r="I7170" s="12" t="s">
        <v>4162</v>
      </c>
      <c r="J7170" s="3">
        <v>80</v>
      </c>
      <c r="K7170" s="3" t="str">
        <f>IF(VLOOKUP(D7170,'Resources Final'!A:C,3,FALSE)=0,"",VLOOKUP(D7170,'Resources Final'!A:C,3,FALSE))</f>
        <v>Y</v>
      </c>
      <c r="L7170" s="3" t="str">
        <f>IF(VLOOKUP(D7170,'Resources Final'!A:D,4,FALSE)=0,"",VLOOKUP(D7170,'Resources Final'!A:D,4,FALSE))</f>
        <v/>
      </c>
      <c r="M7170" s="3" t="str">
        <f>IF(VLOOKUP(D7170,'Resources Final'!A:E,5,FALSE)=0,"",VLOOKUP(D7170,'Resources Final'!A:E,5,FALSE))</f>
        <v/>
      </c>
      <c r="N7170" s="7" t="str">
        <f>IF(VLOOKUP(D7170,'Resources Final'!A:F,6,FALSE)=0,"",VLOOKUP(D7170,'Resources Final'!A:F,6,FALSE))</f>
        <v/>
      </c>
      <c r="O7170" s="3" t="str">
        <f>IF(VLOOKUP(D7170,'Resources Final'!A:G,7,FALSE)=0,"",VLOOKUP(D7170,'Resources Final'!A:G,7,FALSE))</f>
        <v/>
      </c>
    </row>
    <row r="7171" spans="1:15" x14ac:dyDescent="0.2">
      <c r="A7171" s="11">
        <v>990</v>
      </c>
      <c r="B7171" s="11" t="str">
        <f t="shared" si="127"/>
        <v>Fred C. and Mary R. Koch Foundation_Flanagan, Brett20061500</v>
      </c>
      <c r="C7171" s="11" t="s">
        <v>4161</v>
      </c>
      <c r="D7171" s="11" t="s">
        <v>1221</v>
      </c>
      <c r="E7171" s="11" t="s">
        <v>1221</v>
      </c>
      <c r="F7171" s="4">
        <v>1500</v>
      </c>
      <c r="G7171" s="3">
        <v>2006</v>
      </c>
      <c r="H7171" s="3" t="s">
        <v>21</v>
      </c>
      <c r="I7171" s="12" t="s">
        <v>4162</v>
      </c>
      <c r="J7171" s="3">
        <v>81</v>
      </c>
      <c r="K7171" s="3" t="str">
        <f>IF(VLOOKUP(D7171,'Resources Final'!A:C,3,FALSE)=0,"",VLOOKUP(D7171,'Resources Final'!A:C,3,FALSE))</f>
        <v>Y</v>
      </c>
      <c r="L7171" s="3" t="str">
        <f>IF(VLOOKUP(D7171,'Resources Final'!A:D,4,FALSE)=0,"",VLOOKUP(D7171,'Resources Final'!A:D,4,FALSE))</f>
        <v/>
      </c>
      <c r="M7171" s="3" t="str">
        <f>IF(VLOOKUP(D7171,'Resources Final'!A:E,5,FALSE)=0,"",VLOOKUP(D7171,'Resources Final'!A:E,5,FALSE))</f>
        <v/>
      </c>
      <c r="N7171" s="7" t="str">
        <f>IF(VLOOKUP(D7171,'Resources Final'!A:F,6,FALSE)=0,"",VLOOKUP(D7171,'Resources Final'!A:F,6,FALSE))</f>
        <v/>
      </c>
      <c r="O7171" s="3" t="str">
        <f>IF(VLOOKUP(D7171,'Resources Final'!A:G,7,FALSE)=0,"",VLOOKUP(D7171,'Resources Final'!A:G,7,FALSE))</f>
        <v/>
      </c>
    </row>
    <row r="7172" spans="1:15" x14ac:dyDescent="0.2">
      <c r="A7172" s="11">
        <v>990</v>
      </c>
      <c r="B7172" s="11" t="str">
        <f t="shared" si="127"/>
        <v>Fred C. and Mary R. Koch Foundation_Flohr, Whitney20061500</v>
      </c>
      <c r="C7172" s="11" t="s">
        <v>4161</v>
      </c>
      <c r="D7172" s="11" t="s">
        <v>1229</v>
      </c>
      <c r="E7172" s="11" t="s">
        <v>1229</v>
      </c>
      <c r="F7172" s="4">
        <v>1500</v>
      </c>
      <c r="G7172" s="3">
        <v>2006</v>
      </c>
      <c r="H7172" s="3" t="s">
        <v>21</v>
      </c>
      <c r="I7172" s="12" t="s">
        <v>4162</v>
      </c>
      <c r="J7172" s="3">
        <v>82</v>
      </c>
      <c r="K7172" s="3" t="str">
        <f>IF(VLOOKUP(D7172,'Resources Final'!A:C,3,FALSE)=0,"",VLOOKUP(D7172,'Resources Final'!A:C,3,FALSE))</f>
        <v>Y</v>
      </c>
      <c r="L7172" s="3" t="str">
        <f>IF(VLOOKUP(D7172,'Resources Final'!A:D,4,FALSE)=0,"",VLOOKUP(D7172,'Resources Final'!A:D,4,FALSE))</f>
        <v/>
      </c>
      <c r="M7172" s="3" t="str">
        <f>IF(VLOOKUP(D7172,'Resources Final'!A:E,5,FALSE)=0,"",VLOOKUP(D7172,'Resources Final'!A:E,5,FALSE))</f>
        <v/>
      </c>
      <c r="N7172" s="7" t="str">
        <f>IF(VLOOKUP(D7172,'Resources Final'!A:F,6,FALSE)=0,"",VLOOKUP(D7172,'Resources Final'!A:F,6,FALSE))</f>
        <v/>
      </c>
      <c r="O7172" s="3" t="str">
        <f>IF(VLOOKUP(D7172,'Resources Final'!A:G,7,FALSE)=0,"",VLOOKUP(D7172,'Resources Final'!A:G,7,FALSE))</f>
        <v/>
      </c>
    </row>
    <row r="7173" spans="1:15" x14ac:dyDescent="0.2">
      <c r="A7173" s="11">
        <v>990</v>
      </c>
      <c r="B7173" s="11" t="str">
        <f t="shared" si="127"/>
        <v>Fred C. and Mary R. Koch Foundation_Fontenot, Andrew20061500</v>
      </c>
      <c r="C7173" s="11" t="s">
        <v>4161</v>
      </c>
      <c r="D7173" s="11" t="s">
        <v>1239</v>
      </c>
      <c r="E7173" s="11" t="s">
        <v>1239</v>
      </c>
      <c r="F7173" s="4">
        <v>1500</v>
      </c>
      <c r="G7173" s="3">
        <v>2006</v>
      </c>
      <c r="H7173" s="3" t="s">
        <v>21</v>
      </c>
      <c r="I7173" s="12" t="s">
        <v>4162</v>
      </c>
      <c r="J7173" s="3">
        <v>83</v>
      </c>
      <c r="K7173" s="3" t="str">
        <f>IF(VLOOKUP(D7173,'Resources Final'!A:C,3,FALSE)=0,"",VLOOKUP(D7173,'Resources Final'!A:C,3,FALSE))</f>
        <v>Y</v>
      </c>
      <c r="L7173" s="3" t="str">
        <f>IF(VLOOKUP(D7173,'Resources Final'!A:D,4,FALSE)=0,"",VLOOKUP(D7173,'Resources Final'!A:D,4,FALSE))</f>
        <v/>
      </c>
      <c r="M7173" s="3" t="str">
        <f>IF(VLOOKUP(D7173,'Resources Final'!A:E,5,FALSE)=0,"",VLOOKUP(D7173,'Resources Final'!A:E,5,FALSE))</f>
        <v/>
      </c>
      <c r="N7173" s="7" t="str">
        <f>IF(VLOOKUP(D7173,'Resources Final'!A:F,6,FALSE)=0,"",VLOOKUP(D7173,'Resources Final'!A:F,6,FALSE))</f>
        <v/>
      </c>
      <c r="O7173" s="3" t="str">
        <f>IF(VLOOKUP(D7173,'Resources Final'!A:G,7,FALSE)=0,"",VLOOKUP(D7173,'Resources Final'!A:G,7,FALSE))</f>
        <v/>
      </c>
    </row>
    <row r="7174" spans="1:15" x14ac:dyDescent="0.2">
      <c r="A7174" s="11">
        <v>990</v>
      </c>
      <c r="B7174" s="11" t="str">
        <f t="shared" si="127"/>
        <v>Fred C. and Mary R. Koch Foundation_Foss, Randy20061500</v>
      </c>
      <c r="C7174" s="11" t="s">
        <v>4161</v>
      </c>
      <c r="D7174" s="11" t="s">
        <v>1247</v>
      </c>
      <c r="E7174" s="11" t="s">
        <v>1247</v>
      </c>
      <c r="F7174" s="4">
        <v>1500</v>
      </c>
      <c r="G7174" s="3">
        <v>2006</v>
      </c>
      <c r="H7174" s="3" t="s">
        <v>21</v>
      </c>
      <c r="I7174" s="12" t="s">
        <v>4162</v>
      </c>
      <c r="J7174" s="3">
        <v>84</v>
      </c>
      <c r="K7174" s="3" t="str">
        <f>IF(VLOOKUP(D7174,'Resources Final'!A:C,3,FALSE)=0,"",VLOOKUP(D7174,'Resources Final'!A:C,3,FALSE))</f>
        <v>Y</v>
      </c>
      <c r="L7174" s="3" t="str">
        <f>IF(VLOOKUP(D7174,'Resources Final'!A:D,4,FALSE)=0,"",VLOOKUP(D7174,'Resources Final'!A:D,4,FALSE))</f>
        <v/>
      </c>
      <c r="M7174" s="3" t="str">
        <f>IF(VLOOKUP(D7174,'Resources Final'!A:E,5,FALSE)=0,"",VLOOKUP(D7174,'Resources Final'!A:E,5,FALSE))</f>
        <v/>
      </c>
      <c r="N7174" s="7" t="str">
        <f>IF(VLOOKUP(D7174,'Resources Final'!A:F,6,FALSE)=0,"",VLOOKUP(D7174,'Resources Final'!A:F,6,FALSE))</f>
        <v/>
      </c>
      <c r="O7174" s="3" t="str">
        <f>IF(VLOOKUP(D7174,'Resources Final'!A:G,7,FALSE)=0,"",VLOOKUP(D7174,'Resources Final'!A:G,7,FALSE))</f>
        <v/>
      </c>
    </row>
    <row r="7175" spans="1:15" x14ac:dyDescent="0.2">
      <c r="A7175" s="11">
        <v>990</v>
      </c>
      <c r="B7175" s="11" t="str">
        <f t="shared" si="127"/>
        <v>Fred C. and Mary R. Koch Foundation_Funanage, Ryan20061500</v>
      </c>
      <c r="C7175" s="11" t="s">
        <v>4161</v>
      </c>
      <c r="D7175" s="11" t="s">
        <v>1317</v>
      </c>
      <c r="E7175" s="11" t="s">
        <v>1317</v>
      </c>
      <c r="F7175" s="4">
        <v>1500</v>
      </c>
      <c r="G7175" s="3">
        <v>2006</v>
      </c>
      <c r="H7175" s="3" t="s">
        <v>21</v>
      </c>
      <c r="I7175" s="12" t="s">
        <v>4162</v>
      </c>
      <c r="J7175" s="3">
        <v>85</v>
      </c>
      <c r="K7175" s="3" t="str">
        <f>IF(VLOOKUP(D7175,'Resources Final'!A:C,3,FALSE)=0,"",VLOOKUP(D7175,'Resources Final'!A:C,3,FALSE))</f>
        <v>Y</v>
      </c>
      <c r="L7175" s="3" t="str">
        <f>IF(VLOOKUP(D7175,'Resources Final'!A:D,4,FALSE)=0,"",VLOOKUP(D7175,'Resources Final'!A:D,4,FALSE))</f>
        <v/>
      </c>
      <c r="M7175" s="3" t="str">
        <f>IF(VLOOKUP(D7175,'Resources Final'!A:E,5,FALSE)=0,"",VLOOKUP(D7175,'Resources Final'!A:E,5,FALSE))</f>
        <v/>
      </c>
      <c r="N7175" s="7" t="str">
        <f>IF(VLOOKUP(D7175,'Resources Final'!A:F,6,FALSE)=0,"",VLOOKUP(D7175,'Resources Final'!A:F,6,FALSE))</f>
        <v/>
      </c>
      <c r="O7175" s="3" t="str">
        <f>IF(VLOOKUP(D7175,'Resources Final'!A:G,7,FALSE)=0,"",VLOOKUP(D7175,'Resources Final'!A:G,7,FALSE))</f>
        <v/>
      </c>
    </row>
    <row r="7176" spans="1:15" x14ac:dyDescent="0.2">
      <c r="A7176" s="11">
        <v>990</v>
      </c>
      <c r="B7176" s="11" t="str">
        <f t="shared" si="127"/>
        <v>Fred C. and Mary R. Koch Foundation_Furr, Robert20061500</v>
      </c>
      <c r="C7176" s="11" t="s">
        <v>4161</v>
      </c>
      <c r="D7176" s="11" t="s">
        <v>1323</v>
      </c>
      <c r="E7176" s="11" t="s">
        <v>1323</v>
      </c>
      <c r="F7176" s="4">
        <v>1500</v>
      </c>
      <c r="G7176" s="3">
        <v>2006</v>
      </c>
      <c r="H7176" s="3" t="s">
        <v>21</v>
      </c>
      <c r="I7176" s="12" t="s">
        <v>4162</v>
      </c>
      <c r="J7176" s="3">
        <v>86</v>
      </c>
      <c r="K7176" s="3" t="str">
        <f>IF(VLOOKUP(D7176,'Resources Final'!A:C,3,FALSE)=0,"",VLOOKUP(D7176,'Resources Final'!A:C,3,FALSE))</f>
        <v>Y</v>
      </c>
      <c r="L7176" s="3" t="str">
        <f>IF(VLOOKUP(D7176,'Resources Final'!A:D,4,FALSE)=0,"",VLOOKUP(D7176,'Resources Final'!A:D,4,FALSE))</f>
        <v/>
      </c>
      <c r="M7176" s="3" t="str">
        <f>IF(VLOOKUP(D7176,'Resources Final'!A:E,5,FALSE)=0,"",VLOOKUP(D7176,'Resources Final'!A:E,5,FALSE))</f>
        <v/>
      </c>
      <c r="N7176" s="7" t="str">
        <f>IF(VLOOKUP(D7176,'Resources Final'!A:F,6,FALSE)=0,"",VLOOKUP(D7176,'Resources Final'!A:F,6,FALSE))</f>
        <v/>
      </c>
      <c r="O7176" s="3" t="str">
        <f>IF(VLOOKUP(D7176,'Resources Final'!A:G,7,FALSE)=0,"",VLOOKUP(D7176,'Resources Final'!A:G,7,FALSE))</f>
        <v/>
      </c>
    </row>
    <row r="7177" spans="1:15" x14ac:dyDescent="0.2">
      <c r="A7177" s="11">
        <v>990</v>
      </c>
      <c r="B7177" s="11" t="str">
        <f t="shared" si="127"/>
        <v>Fred C. and Mary R. Koch Foundation_Gable, Katherine20061500</v>
      </c>
      <c r="C7177" s="11" t="s">
        <v>4161</v>
      </c>
      <c r="D7177" s="11" t="s">
        <v>1336</v>
      </c>
      <c r="E7177" s="11" t="s">
        <v>1336</v>
      </c>
      <c r="F7177" s="4">
        <v>1500</v>
      </c>
      <c r="G7177" s="3">
        <v>2006</v>
      </c>
      <c r="H7177" s="3" t="s">
        <v>21</v>
      </c>
      <c r="I7177" s="12" t="s">
        <v>4162</v>
      </c>
      <c r="J7177" s="3">
        <v>87</v>
      </c>
      <c r="K7177" s="3" t="str">
        <f>IF(VLOOKUP(D7177,'Resources Final'!A:C,3,FALSE)=0,"",VLOOKUP(D7177,'Resources Final'!A:C,3,FALSE))</f>
        <v>Y</v>
      </c>
      <c r="L7177" s="3" t="str">
        <f>IF(VLOOKUP(D7177,'Resources Final'!A:D,4,FALSE)=0,"",VLOOKUP(D7177,'Resources Final'!A:D,4,FALSE))</f>
        <v/>
      </c>
      <c r="M7177" s="3" t="str">
        <f>IF(VLOOKUP(D7177,'Resources Final'!A:E,5,FALSE)=0,"",VLOOKUP(D7177,'Resources Final'!A:E,5,FALSE))</f>
        <v/>
      </c>
      <c r="N7177" s="7" t="str">
        <f>IF(VLOOKUP(D7177,'Resources Final'!A:F,6,FALSE)=0,"",VLOOKUP(D7177,'Resources Final'!A:F,6,FALSE))</f>
        <v/>
      </c>
      <c r="O7177" s="3" t="str">
        <f>IF(VLOOKUP(D7177,'Resources Final'!A:G,7,FALSE)=0,"",VLOOKUP(D7177,'Resources Final'!A:G,7,FALSE))</f>
        <v/>
      </c>
    </row>
    <row r="7178" spans="1:15" x14ac:dyDescent="0.2">
      <c r="A7178" s="11">
        <v>990</v>
      </c>
      <c r="B7178" s="11" t="str">
        <f t="shared" si="127"/>
        <v>Fred C. and Mary R. Koch Foundation_Galindo, Carlos20061500</v>
      </c>
      <c r="C7178" s="11" t="s">
        <v>4161</v>
      </c>
      <c r="D7178" s="11" t="s">
        <v>1340</v>
      </c>
      <c r="E7178" s="11" t="s">
        <v>1340</v>
      </c>
      <c r="F7178" s="4">
        <v>1500</v>
      </c>
      <c r="G7178" s="3">
        <v>2006</v>
      </c>
      <c r="H7178" s="3" t="s">
        <v>21</v>
      </c>
      <c r="I7178" s="12" t="s">
        <v>4162</v>
      </c>
      <c r="J7178" s="3">
        <v>88</v>
      </c>
      <c r="K7178" s="3" t="str">
        <f>IF(VLOOKUP(D7178,'Resources Final'!A:C,3,FALSE)=0,"",VLOOKUP(D7178,'Resources Final'!A:C,3,FALSE))</f>
        <v>Y</v>
      </c>
      <c r="L7178" s="3" t="str">
        <f>IF(VLOOKUP(D7178,'Resources Final'!A:D,4,FALSE)=0,"",VLOOKUP(D7178,'Resources Final'!A:D,4,FALSE))</f>
        <v/>
      </c>
      <c r="M7178" s="3" t="str">
        <f>IF(VLOOKUP(D7178,'Resources Final'!A:E,5,FALSE)=0,"",VLOOKUP(D7178,'Resources Final'!A:E,5,FALSE))</f>
        <v/>
      </c>
      <c r="N7178" s="7" t="str">
        <f>IF(VLOOKUP(D7178,'Resources Final'!A:F,6,FALSE)=0,"",VLOOKUP(D7178,'Resources Final'!A:F,6,FALSE))</f>
        <v/>
      </c>
      <c r="O7178" s="3" t="str">
        <f>IF(VLOOKUP(D7178,'Resources Final'!A:G,7,FALSE)=0,"",VLOOKUP(D7178,'Resources Final'!A:G,7,FALSE))</f>
        <v/>
      </c>
    </row>
    <row r="7179" spans="1:15" x14ac:dyDescent="0.2">
      <c r="A7179" s="11">
        <v>990</v>
      </c>
      <c r="B7179" s="11" t="str">
        <f t="shared" si="127"/>
        <v>Fred C. and Mary R. Koch Foundation_Garcia, Joel20061500</v>
      </c>
      <c r="C7179" s="11" t="s">
        <v>4161</v>
      </c>
      <c r="D7179" s="11" t="s">
        <v>1345</v>
      </c>
      <c r="E7179" s="11" t="s">
        <v>1345</v>
      </c>
      <c r="F7179" s="4">
        <v>1500</v>
      </c>
      <c r="G7179" s="3">
        <v>2006</v>
      </c>
      <c r="H7179" s="3" t="s">
        <v>21</v>
      </c>
      <c r="I7179" s="12" t="s">
        <v>4162</v>
      </c>
      <c r="J7179" s="3">
        <v>89</v>
      </c>
      <c r="K7179" s="3" t="str">
        <f>IF(VLOOKUP(D7179,'Resources Final'!A:C,3,FALSE)=0,"",VLOOKUP(D7179,'Resources Final'!A:C,3,FALSE))</f>
        <v>Y</v>
      </c>
      <c r="L7179" s="3" t="str">
        <f>IF(VLOOKUP(D7179,'Resources Final'!A:D,4,FALSE)=0,"",VLOOKUP(D7179,'Resources Final'!A:D,4,FALSE))</f>
        <v/>
      </c>
      <c r="M7179" s="3" t="str">
        <f>IF(VLOOKUP(D7179,'Resources Final'!A:E,5,FALSE)=0,"",VLOOKUP(D7179,'Resources Final'!A:E,5,FALSE))</f>
        <v/>
      </c>
      <c r="N7179" s="7" t="str">
        <f>IF(VLOOKUP(D7179,'Resources Final'!A:F,6,FALSE)=0,"",VLOOKUP(D7179,'Resources Final'!A:F,6,FALSE))</f>
        <v/>
      </c>
      <c r="O7179" s="3" t="str">
        <f>IF(VLOOKUP(D7179,'Resources Final'!A:G,7,FALSE)=0,"",VLOOKUP(D7179,'Resources Final'!A:G,7,FALSE))</f>
        <v/>
      </c>
    </row>
    <row r="7180" spans="1:15" x14ac:dyDescent="0.2">
      <c r="A7180" s="11">
        <v>990</v>
      </c>
      <c r="B7180" s="11" t="str">
        <f t="shared" si="127"/>
        <v>Fred C. and Mary R. Koch Foundation_Garcia, Omar20061500</v>
      </c>
      <c r="C7180" s="11" t="s">
        <v>4161</v>
      </c>
      <c r="D7180" s="11" t="s">
        <v>1346</v>
      </c>
      <c r="E7180" s="11" t="s">
        <v>1346</v>
      </c>
      <c r="F7180" s="4">
        <v>1500</v>
      </c>
      <c r="G7180" s="3">
        <v>2006</v>
      </c>
      <c r="H7180" s="3" t="s">
        <v>21</v>
      </c>
      <c r="I7180" s="12" t="s">
        <v>4162</v>
      </c>
      <c r="J7180" s="3">
        <v>90</v>
      </c>
      <c r="K7180" s="3" t="str">
        <f>IF(VLOOKUP(D7180,'Resources Final'!A:C,3,FALSE)=0,"",VLOOKUP(D7180,'Resources Final'!A:C,3,FALSE))</f>
        <v>Y</v>
      </c>
      <c r="L7180" s="3" t="str">
        <f>IF(VLOOKUP(D7180,'Resources Final'!A:D,4,FALSE)=0,"",VLOOKUP(D7180,'Resources Final'!A:D,4,FALSE))</f>
        <v/>
      </c>
      <c r="M7180" s="3" t="str">
        <f>IF(VLOOKUP(D7180,'Resources Final'!A:E,5,FALSE)=0,"",VLOOKUP(D7180,'Resources Final'!A:E,5,FALSE))</f>
        <v/>
      </c>
      <c r="N7180" s="7" t="str">
        <f>IF(VLOOKUP(D7180,'Resources Final'!A:F,6,FALSE)=0,"",VLOOKUP(D7180,'Resources Final'!A:F,6,FALSE))</f>
        <v/>
      </c>
      <c r="O7180" s="3" t="str">
        <f>IF(VLOOKUP(D7180,'Resources Final'!A:G,7,FALSE)=0,"",VLOOKUP(D7180,'Resources Final'!A:G,7,FALSE))</f>
        <v/>
      </c>
    </row>
    <row r="7181" spans="1:15" x14ac:dyDescent="0.2">
      <c r="A7181" s="11">
        <v>990</v>
      </c>
      <c r="B7181" s="11" t="str">
        <f t="shared" si="127"/>
        <v>Fred C. and Mary R. Koch Foundation_Gartner, Keegan20061500</v>
      </c>
      <c r="C7181" s="11" t="s">
        <v>4161</v>
      </c>
      <c r="D7181" s="11" t="s">
        <v>1353</v>
      </c>
      <c r="E7181" s="11" t="s">
        <v>1353</v>
      </c>
      <c r="F7181" s="4">
        <v>1500</v>
      </c>
      <c r="G7181" s="3">
        <v>2006</v>
      </c>
      <c r="H7181" s="3" t="s">
        <v>21</v>
      </c>
      <c r="I7181" s="12" t="s">
        <v>4162</v>
      </c>
      <c r="J7181" s="3">
        <v>91</v>
      </c>
      <c r="K7181" s="3" t="str">
        <f>IF(VLOOKUP(D7181,'Resources Final'!A:C,3,FALSE)=0,"",VLOOKUP(D7181,'Resources Final'!A:C,3,FALSE))</f>
        <v>Y</v>
      </c>
      <c r="L7181" s="3" t="str">
        <f>IF(VLOOKUP(D7181,'Resources Final'!A:D,4,FALSE)=0,"",VLOOKUP(D7181,'Resources Final'!A:D,4,FALSE))</f>
        <v/>
      </c>
      <c r="M7181" s="3" t="str">
        <f>IF(VLOOKUP(D7181,'Resources Final'!A:E,5,FALSE)=0,"",VLOOKUP(D7181,'Resources Final'!A:E,5,FALSE))</f>
        <v/>
      </c>
      <c r="N7181" s="7" t="str">
        <f>IF(VLOOKUP(D7181,'Resources Final'!A:F,6,FALSE)=0,"",VLOOKUP(D7181,'Resources Final'!A:F,6,FALSE))</f>
        <v/>
      </c>
      <c r="O7181" s="3" t="str">
        <f>IF(VLOOKUP(D7181,'Resources Final'!A:G,7,FALSE)=0,"",VLOOKUP(D7181,'Resources Final'!A:G,7,FALSE))</f>
        <v/>
      </c>
    </row>
    <row r="7182" spans="1:15" x14ac:dyDescent="0.2">
      <c r="A7182" s="11">
        <v>990</v>
      </c>
      <c r="B7182" s="11" t="str">
        <f t="shared" si="127"/>
        <v>Fred C. and Mary R. Koch Foundation_Gilmore, Karla20061500</v>
      </c>
      <c r="C7182" s="11" t="s">
        <v>4161</v>
      </c>
      <c r="D7182" s="11" t="s">
        <v>1402</v>
      </c>
      <c r="E7182" s="11" t="s">
        <v>1402</v>
      </c>
      <c r="F7182" s="4">
        <v>1500</v>
      </c>
      <c r="G7182" s="3">
        <v>2006</v>
      </c>
      <c r="H7182" s="3" t="s">
        <v>21</v>
      </c>
      <c r="I7182" s="12" t="s">
        <v>4162</v>
      </c>
      <c r="J7182" s="3">
        <v>92</v>
      </c>
      <c r="K7182" s="3" t="str">
        <f>IF(VLOOKUP(D7182,'Resources Final'!A:C,3,FALSE)=0,"",VLOOKUP(D7182,'Resources Final'!A:C,3,FALSE))</f>
        <v>Y</v>
      </c>
      <c r="L7182" s="3" t="str">
        <f>IF(VLOOKUP(D7182,'Resources Final'!A:D,4,FALSE)=0,"",VLOOKUP(D7182,'Resources Final'!A:D,4,FALSE))</f>
        <v/>
      </c>
      <c r="M7182" s="3" t="str">
        <f>IF(VLOOKUP(D7182,'Resources Final'!A:E,5,FALSE)=0,"",VLOOKUP(D7182,'Resources Final'!A:E,5,FALSE))</f>
        <v/>
      </c>
      <c r="N7182" s="7" t="str">
        <f>IF(VLOOKUP(D7182,'Resources Final'!A:F,6,FALSE)=0,"",VLOOKUP(D7182,'Resources Final'!A:F,6,FALSE))</f>
        <v/>
      </c>
      <c r="O7182" s="3" t="str">
        <f>IF(VLOOKUP(D7182,'Resources Final'!A:G,7,FALSE)=0,"",VLOOKUP(D7182,'Resources Final'!A:G,7,FALSE))</f>
        <v/>
      </c>
    </row>
    <row r="7183" spans="1:15" x14ac:dyDescent="0.2">
      <c r="A7183" s="11">
        <v>990</v>
      </c>
      <c r="B7183" s="11" t="str">
        <f t="shared" si="127"/>
        <v>Fred C. and Mary R. Koch Foundation_Gilpin, Meagan20061500</v>
      </c>
      <c r="C7183" s="11" t="s">
        <v>4161</v>
      </c>
      <c r="D7183" s="11" t="s">
        <v>1403</v>
      </c>
      <c r="E7183" s="11" t="s">
        <v>1403</v>
      </c>
      <c r="F7183" s="4">
        <v>1500</v>
      </c>
      <c r="G7183" s="3">
        <v>2006</v>
      </c>
      <c r="H7183" s="3" t="s">
        <v>21</v>
      </c>
      <c r="I7183" s="12" t="s">
        <v>4162</v>
      </c>
      <c r="J7183" s="3">
        <v>93</v>
      </c>
      <c r="K7183" s="3" t="str">
        <f>IF(VLOOKUP(D7183,'Resources Final'!A:C,3,FALSE)=0,"",VLOOKUP(D7183,'Resources Final'!A:C,3,FALSE))</f>
        <v>Y</v>
      </c>
      <c r="L7183" s="3" t="str">
        <f>IF(VLOOKUP(D7183,'Resources Final'!A:D,4,FALSE)=0,"",VLOOKUP(D7183,'Resources Final'!A:D,4,FALSE))</f>
        <v/>
      </c>
      <c r="M7183" s="3" t="str">
        <f>IF(VLOOKUP(D7183,'Resources Final'!A:E,5,FALSE)=0,"",VLOOKUP(D7183,'Resources Final'!A:E,5,FALSE))</f>
        <v/>
      </c>
      <c r="N7183" s="7" t="str">
        <f>IF(VLOOKUP(D7183,'Resources Final'!A:F,6,FALSE)=0,"",VLOOKUP(D7183,'Resources Final'!A:F,6,FALSE))</f>
        <v/>
      </c>
      <c r="O7183" s="3" t="str">
        <f>IF(VLOOKUP(D7183,'Resources Final'!A:G,7,FALSE)=0,"",VLOOKUP(D7183,'Resources Final'!A:G,7,FALSE))</f>
        <v/>
      </c>
    </row>
    <row r="7184" spans="1:15" x14ac:dyDescent="0.2">
      <c r="A7184" s="11">
        <v>990</v>
      </c>
      <c r="B7184" s="11" t="str">
        <f t="shared" si="127"/>
        <v>Fred C. and Mary R. Koch Foundation_Ginther, Nicholas20061500</v>
      </c>
      <c r="C7184" s="11" t="s">
        <v>4161</v>
      </c>
      <c r="D7184" s="11" t="s">
        <v>1405</v>
      </c>
      <c r="E7184" s="11" t="s">
        <v>1405</v>
      </c>
      <c r="F7184" s="4">
        <v>1500</v>
      </c>
      <c r="G7184" s="3">
        <v>2006</v>
      </c>
      <c r="H7184" s="3" t="s">
        <v>21</v>
      </c>
      <c r="I7184" s="12" t="s">
        <v>4162</v>
      </c>
      <c r="J7184" s="3">
        <v>94</v>
      </c>
      <c r="K7184" s="3" t="str">
        <f>IF(VLOOKUP(D7184,'Resources Final'!A:C,3,FALSE)=0,"",VLOOKUP(D7184,'Resources Final'!A:C,3,FALSE))</f>
        <v>Y</v>
      </c>
      <c r="L7184" s="3" t="str">
        <f>IF(VLOOKUP(D7184,'Resources Final'!A:D,4,FALSE)=0,"",VLOOKUP(D7184,'Resources Final'!A:D,4,FALSE))</f>
        <v/>
      </c>
      <c r="M7184" s="3" t="str">
        <f>IF(VLOOKUP(D7184,'Resources Final'!A:E,5,FALSE)=0,"",VLOOKUP(D7184,'Resources Final'!A:E,5,FALSE))</f>
        <v/>
      </c>
      <c r="N7184" s="7" t="str">
        <f>IF(VLOOKUP(D7184,'Resources Final'!A:F,6,FALSE)=0,"",VLOOKUP(D7184,'Resources Final'!A:F,6,FALSE))</f>
        <v/>
      </c>
      <c r="O7184" s="3" t="str">
        <f>IF(VLOOKUP(D7184,'Resources Final'!A:G,7,FALSE)=0,"",VLOOKUP(D7184,'Resources Final'!A:G,7,FALSE))</f>
        <v/>
      </c>
    </row>
    <row r="7185" spans="1:15" x14ac:dyDescent="0.2">
      <c r="A7185" s="11">
        <v>990</v>
      </c>
      <c r="B7185" s="11" t="str">
        <f t="shared" si="127"/>
        <v>Fred C. and Mary R. Koch Foundation_Glover, Rachel20061500</v>
      </c>
      <c r="C7185" s="11" t="s">
        <v>4161</v>
      </c>
      <c r="D7185" s="11" t="s">
        <v>1411</v>
      </c>
      <c r="E7185" s="11" t="s">
        <v>1411</v>
      </c>
      <c r="F7185" s="4">
        <v>1500</v>
      </c>
      <c r="G7185" s="3">
        <v>2006</v>
      </c>
      <c r="H7185" s="3" t="s">
        <v>21</v>
      </c>
      <c r="I7185" s="12" t="s">
        <v>4162</v>
      </c>
      <c r="J7185" s="3">
        <v>95</v>
      </c>
      <c r="K7185" s="3" t="str">
        <f>IF(VLOOKUP(D7185,'Resources Final'!A:C,3,FALSE)=0,"",VLOOKUP(D7185,'Resources Final'!A:C,3,FALSE))</f>
        <v>Y</v>
      </c>
      <c r="L7185" s="3" t="str">
        <f>IF(VLOOKUP(D7185,'Resources Final'!A:D,4,FALSE)=0,"",VLOOKUP(D7185,'Resources Final'!A:D,4,FALSE))</f>
        <v/>
      </c>
      <c r="M7185" s="3" t="str">
        <f>IF(VLOOKUP(D7185,'Resources Final'!A:E,5,FALSE)=0,"",VLOOKUP(D7185,'Resources Final'!A:E,5,FALSE))</f>
        <v/>
      </c>
      <c r="N7185" s="7" t="str">
        <f>IF(VLOOKUP(D7185,'Resources Final'!A:F,6,FALSE)=0,"",VLOOKUP(D7185,'Resources Final'!A:F,6,FALSE))</f>
        <v/>
      </c>
      <c r="O7185" s="3" t="str">
        <f>IF(VLOOKUP(D7185,'Resources Final'!A:G,7,FALSE)=0,"",VLOOKUP(D7185,'Resources Final'!A:G,7,FALSE))</f>
        <v/>
      </c>
    </row>
    <row r="7186" spans="1:15" x14ac:dyDescent="0.2">
      <c r="A7186" s="11">
        <v>990</v>
      </c>
      <c r="B7186" s="11" t="str">
        <f t="shared" si="127"/>
        <v>Fred C. and Mary R. Koch Foundation_Gold, Jennifer20061500</v>
      </c>
      <c r="C7186" s="11" t="s">
        <v>4161</v>
      </c>
      <c r="D7186" s="11" t="s">
        <v>1421</v>
      </c>
      <c r="E7186" s="11" t="s">
        <v>1421</v>
      </c>
      <c r="F7186" s="4">
        <v>1500</v>
      </c>
      <c r="G7186" s="3">
        <v>2006</v>
      </c>
      <c r="H7186" s="3" t="s">
        <v>21</v>
      </c>
      <c r="I7186" s="12" t="s">
        <v>4162</v>
      </c>
      <c r="J7186" s="3">
        <v>96</v>
      </c>
      <c r="K7186" s="3" t="str">
        <f>IF(VLOOKUP(D7186,'Resources Final'!A:C,3,FALSE)=0,"",VLOOKUP(D7186,'Resources Final'!A:C,3,FALSE))</f>
        <v>Y</v>
      </c>
      <c r="L7186" s="3" t="str">
        <f>IF(VLOOKUP(D7186,'Resources Final'!A:D,4,FALSE)=0,"",VLOOKUP(D7186,'Resources Final'!A:D,4,FALSE))</f>
        <v/>
      </c>
      <c r="M7186" s="3" t="str">
        <f>IF(VLOOKUP(D7186,'Resources Final'!A:E,5,FALSE)=0,"",VLOOKUP(D7186,'Resources Final'!A:E,5,FALSE))</f>
        <v/>
      </c>
      <c r="N7186" s="7" t="str">
        <f>IF(VLOOKUP(D7186,'Resources Final'!A:F,6,FALSE)=0,"",VLOOKUP(D7186,'Resources Final'!A:F,6,FALSE))</f>
        <v/>
      </c>
      <c r="O7186" s="3" t="str">
        <f>IF(VLOOKUP(D7186,'Resources Final'!A:G,7,FALSE)=0,"",VLOOKUP(D7186,'Resources Final'!A:G,7,FALSE))</f>
        <v/>
      </c>
    </row>
    <row r="7187" spans="1:15" x14ac:dyDescent="0.2">
      <c r="A7187" s="11">
        <v>990</v>
      </c>
      <c r="B7187" s="11" t="str">
        <f t="shared" si="127"/>
        <v>Fred C. and Mary R. Koch Foundation_Gonzalez, Matthew20061500</v>
      </c>
      <c r="C7187" s="11" t="s">
        <v>4161</v>
      </c>
      <c r="D7187" s="11" t="s">
        <v>1426</v>
      </c>
      <c r="E7187" s="11" t="s">
        <v>1426</v>
      </c>
      <c r="F7187" s="4">
        <v>1500</v>
      </c>
      <c r="G7187" s="3">
        <v>2006</v>
      </c>
      <c r="H7187" s="3" t="s">
        <v>21</v>
      </c>
      <c r="I7187" s="12" t="s">
        <v>4162</v>
      </c>
      <c r="J7187" s="3">
        <v>97</v>
      </c>
      <c r="K7187" s="3" t="str">
        <f>IF(VLOOKUP(D7187,'Resources Final'!A:C,3,FALSE)=0,"",VLOOKUP(D7187,'Resources Final'!A:C,3,FALSE))</f>
        <v>Y</v>
      </c>
      <c r="L7187" s="3" t="str">
        <f>IF(VLOOKUP(D7187,'Resources Final'!A:D,4,FALSE)=0,"",VLOOKUP(D7187,'Resources Final'!A:D,4,FALSE))</f>
        <v/>
      </c>
      <c r="M7187" s="3" t="str">
        <f>IF(VLOOKUP(D7187,'Resources Final'!A:E,5,FALSE)=0,"",VLOOKUP(D7187,'Resources Final'!A:E,5,FALSE))</f>
        <v/>
      </c>
      <c r="N7187" s="7" t="str">
        <f>IF(VLOOKUP(D7187,'Resources Final'!A:F,6,FALSE)=0,"",VLOOKUP(D7187,'Resources Final'!A:F,6,FALSE))</f>
        <v/>
      </c>
      <c r="O7187" s="3" t="str">
        <f>IF(VLOOKUP(D7187,'Resources Final'!A:G,7,FALSE)=0,"",VLOOKUP(D7187,'Resources Final'!A:G,7,FALSE))</f>
        <v/>
      </c>
    </row>
    <row r="7188" spans="1:15" x14ac:dyDescent="0.2">
      <c r="A7188" s="11">
        <v>990</v>
      </c>
      <c r="B7188" s="11" t="str">
        <f t="shared" si="127"/>
        <v>Fred C. and Mary R. Koch Foundation_Gopalratnam, Arjun20061500</v>
      </c>
      <c r="C7188" s="11" t="s">
        <v>4161</v>
      </c>
      <c r="D7188" s="11" t="s">
        <v>1430</v>
      </c>
      <c r="E7188" s="11" t="s">
        <v>1430</v>
      </c>
      <c r="F7188" s="4">
        <v>1500</v>
      </c>
      <c r="G7188" s="3">
        <v>2006</v>
      </c>
      <c r="H7188" s="3" t="s">
        <v>21</v>
      </c>
      <c r="I7188" s="12" t="s">
        <v>4162</v>
      </c>
      <c r="J7188" s="3">
        <v>98</v>
      </c>
      <c r="K7188" s="3" t="str">
        <f>IF(VLOOKUP(D7188,'Resources Final'!A:C,3,FALSE)=0,"",VLOOKUP(D7188,'Resources Final'!A:C,3,FALSE))</f>
        <v>Y</v>
      </c>
      <c r="L7188" s="3" t="str">
        <f>IF(VLOOKUP(D7188,'Resources Final'!A:D,4,FALSE)=0,"",VLOOKUP(D7188,'Resources Final'!A:D,4,FALSE))</f>
        <v/>
      </c>
      <c r="M7188" s="3" t="str">
        <f>IF(VLOOKUP(D7188,'Resources Final'!A:E,5,FALSE)=0,"",VLOOKUP(D7188,'Resources Final'!A:E,5,FALSE))</f>
        <v/>
      </c>
      <c r="N7188" s="7" t="str">
        <f>IF(VLOOKUP(D7188,'Resources Final'!A:F,6,FALSE)=0,"",VLOOKUP(D7188,'Resources Final'!A:F,6,FALSE))</f>
        <v/>
      </c>
      <c r="O7188" s="3" t="str">
        <f>IF(VLOOKUP(D7188,'Resources Final'!A:G,7,FALSE)=0,"",VLOOKUP(D7188,'Resources Final'!A:G,7,FALSE))</f>
        <v/>
      </c>
    </row>
    <row r="7189" spans="1:15" x14ac:dyDescent="0.2">
      <c r="A7189" s="11">
        <v>990</v>
      </c>
      <c r="B7189" s="11" t="str">
        <f t="shared" si="127"/>
        <v>Fred C. and Mary R. Koch Foundation_Gorcyca, Katherine20061500</v>
      </c>
      <c r="C7189" s="11" t="s">
        <v>4161</v>
      </c>
      <c r="D7189" s="11" t="s">
        <v>1432</v>
      </c>
      <c r="E7189" s="11" t="s">
        <v>1432</v>
      </c>
      <c r="F7189" s="4">
        <v>1500</v>
      </c>
      <c r="G7189" s="3">
        <v>2006</v>
      </c>
      <c r="H7189" s="3" t="s">
        <v>21</v>
      </c>
      <c r="I7189" s="12" t="s">
        <v>4162</v>
      </c>
      <c r="J7189" s="3">
        <v>99</v>
      </c>
      <c r="K7189" s="3" t="str">
        <f>IF(VLOOKUP(D7189,'Resources Final'!A:C,3,FALSE)=0,"",VLOOKUP(D7189,'Resources Final'!A:C,3,FALSE))</f>
        <v>Y</v>
      </c>
      <c r="L7189" s="3" t="str">
        <f>IF(VLOOKUP(D7189,'Resources Final'!A:D,4,FALSE)=0,"",VLOOKUP(D7189,'Resources Final'!A:D,4,FALSE))</f>
        <v/>
      </c>
      <c r="M7189" s="3" t="str">
        <f>IF(VLOOKUP(D7189,'Resources Final'!A:E,5,FALSE)=0,"",VLOOKUP(D7189,'Resources Final'!A:E,5,FALSE))</f>
        <v/>
      </c>
      <c r="N7189" s="7" t="str">
        <f>IF(VLOOKUP(D7189,'Resources Final'!A:F,6,FALSE)=0,"",VLOOKUP(D7189,'Resources Final'!A:F,6,FALSE))</f>
        <v/>
      </c>
      <c r="O7189" s="3" t="str">
        <f>IF(VLOOKUP(D7189,'Resources Final'!A:G,7,FALSE)=0,"",VLOOKUP(D7189,'Resources Final'!A:G,7,FALSE))</f>
        <v/>
      </c>
    </row>
    <row r="7190" spans="1:15" x14ac:dyDescent="0.2">
      <c r="A7190" s="11">
        <v>990</v>
      </c>
      <c r="B7190" s="11" t="str">
        <f t="shared" si="127"/>
        <v>Fred C. and Mary R. Koch Foundation_Graham, Becky20061500</v>
      </c>
      <c r="C7190" s="11" t="s">
        <v>4161</v>
      </c>
      <c r="D7190" s="11" t="s">
        <v>1439</v>
      </c>
      <c r="E7190" s="11" t="s">
        <v>1439</v>
      </c>
      <c r="F7190" s="4">
        <v>1500</v>
      </c>
      <c r="G7190" s="3">
        <v>2006</v>
      </c>
      <c r="H7190" s="3" t="s">
        <v>21</v>
      </c>
      <c r="I7190" s="12" t="s">
        <v>4162</v>
      </c>
      <c r="J7190" s="3">
        <v>100</v>
      </c>
      <c r="K7190" s="3" t="str">
        <f>IF(VLOOKUP(D7190,'Resources Final'!A:C,3,FALSE)=0,"",VLOOKUP(D7190,'Resources Final'!A:C,3,FALSE))</f>
        <v>Y</v>
      </c>
      <c r="L7190" s="3" t="str">
        <f>IF(VLOOKUP(D7190,'Resources Final'!A:D,4,FALSE)=0,"",VLOOKUP(D7190,'Resources Final'!A:D,4,FALSE))</f>
        <v/>
      </c>
      <c r="M7190" s="3" t="str">
        <f>IF(VLOOKUP(D7190,'Resources Final'!A:E,5,FALSE)=0,"",VLOOKUP(D7190,'Resources Final'!A:E,5,FALSE))</f>
        <v/>
      </c>
      <c r="N7190" s="7" t="str">
        <f>IF(VLOOKUP(D7190,'Resources Final'!A:F,6,FALSE)=0,"",VLOOKUP(D7190,'Resources Final'!A:F,6,FALSE))</f>
        <v/>
      </c>
      <c r="O7190" s="3" t="str">
        <f>IF(VLOOKUP(D7190,'Resources Final'!A:G,7,FALSE)=0,"",VLOOKUP(D7190,'Resources Final'!A:G,7,FALSE))</f>
        <v/>
      </c>
    </row>
    <row r="7191" spans="1:15" x14ac:dyDescent="0.2">
      <c r="A7191" s="11">
        <v>990</v>
      </c>
      <c r="B7191" s="11" t="str">
        <f t="shared" si="127"/>
        <v>Fred C. and Mary R. Koch Foundation_Gregory, Emily20061500</v>
      </c>
      <c r="C7191" s="11" t="s">
        <v>4161</v>
      </c>
      <c r="D7191" s="11" t="s">
        <v>1461</v>
      </c>
      <c r="E7191" s="11" t="s">
        <v>1461</v>
      </c>
      <c r="F7191" s="4">
        <v>1500</v>
      </c>
      <c r="G7191" s="3">
        <v>2006</v>
      </c>
      <c r="H7191" s="3" t="s">
        <v>21</v>
      </c>
      <c r="I7191" s="12" t="s">
        <v>4162</v>
      </c>
      <c r="J7191" s="3">
        <v>101</v>
      </c>
      <c r="K7191" s="3" t="str">
        <f>IF(VLOOKUP(D7191,'Resources Final'!A:C,3,FALSE)=0,"",VLOOKUP(D7191,'Resources Final'!A:C,3,FALSE))</f>
        <v>Y</v>
      </c>
      <c r="L7191" s="3" t="str">
        <f>IF(VLOOKUP(D7191,'Resources Final'!A:D,4,FALSE)=0,"",VLOOKUP(D7191,'Resources Final'!A:D,4,FALSE))</f>
        <v/>
      </c>
      <c r="M7191" s="3" t="str">
        <f>IF(VLOOKUP(D7191,'Resources Final'!A:E,5,FALSE)=0,"",VLOOKUP(D7191,'Resources Final'!A:E,5,FALSE))</f>
        <v/>
      </c>
      <c r="N7191" s="7" t="str">
        <f>IF(VLOOKUP(D7191,'Resources Final'!A:F,6,FALSE)=0,"",VLOOKUP(D7191,'Resources Final'!A:F,6,FALSE))</f>
        <v/>
      </c>
      <c r="O7191" s="3" t="str">
        <f>IF(VLOOKUP(D7191,'Resources Final'!A:G,7,FALSE)=0,"",VLOOKUP(D7191,'Resources Final'!A:G,7,FALSE))</f>
        <v/>
      </c>
    </row>
    <row r="7192" spans="1:15" x14ac:dyDescent="0.2">
      <c r="A7192" s="11">
        <v>990</v>
      </c>
      <c r="B7192" s="11" t="str">
        <f t="shared" si="127"/>
        <v>Fred C. and Mary R. Koch Foundation_Guillemette, Adriene20061500</v>
      </c>
      <c r="C7192" s="11" t="s">
        <v>4161</v>
      </c>
      <c r="D7192" s="11" t="s">
        <v>1478</v>
      </c>
      <c r="E7192" s="11" t="s">
        <v>1478</v>
      </c>
      <c r="F7192" s="4">
        <v>1500</v>
      </c>
      <c r="G7192" s="3">
        <v>2006</v>
      </c>
      <c r="H7192" s="3" t="s">
        <v>21</v>
      </c>
      <c r="I7192" s="12" t="s">
        <v>4162</v>
      </c>
      <c r="J7192" s="3">
        <v>102</v>
      </c>
      <c r="K7192" s="3" t="str">
        <f>IF(VLOOKUP(D7192,'Resources Final'!A:C,3,FALSE)=0,"",VLOOKUP(D7192,'Resources Final'!A:C,3,FALSE))</f>
        <v>Y</v>
      </c>
      <c r="L7192" s="3" t="str">
        <f>IF(VLOOKUP(D7192,'Resources Final'!A:D,4,FALSE)=0,"",VLOOKUP(D7192,'Resources Final'!A:D,4,FALSE))</f>
        <v/>
      </c>
      <c r="M7192" s="3" t="str">
        <f>IF(VLOOKUP(D7192,'Resources Final'!A:E,5,FALSE)=0,"",VLOOKUP(D7192,'Resources Final'!A:E,5,FALSE))</f>
        <v/>
      </c>
      <c r="N7192" s="7" t="str">
        <f>IF(VLOOKUP(D7192,'Resources Final'!A:F,6,FALSE)=0,"",VLOOKUP(D7192,'Resources Final'!A:F,6,FALSE))</f>
        <v/>
      </c>
      <c r="O7192" s="3" t="str">
        <f>IF(VLOOKUP(D7192,'Resources Final'!A:G,7,FALSE)=0,"",VLOOKUP(D7192,'Resources Final'!A:G,7,FALSE))</f>
        <v/>
      </c>
    </row>
    <row r="7193" spans="1:15" x14ac:dyDescent="0.2">
      <c r="A7193" s="11">
        <v>990</v>
      </c>
      <c r="B7193" s="11" t="str">
        <f t="shared" si="127"/>
        <v>Fred C. and Mary R. Koch Foundation_Hale, Kyle20061500</v>
      </c>
      <c r="C7193" s="11" t="s">
        <v>4161</v>
      </c>
      <c r="D7193" s="11" t="s">
        <v>1504</v>
      </c>
      <c r="E7193" s="11" t="s">
        <v>1504</v>
      </c>
      <c r="F7193" s="4">
        <v>1500</v>
      </c>
      <c r="G7193" s="3">
        <v>2006</v>
      </c>
      <c r="H7193" s="3" t="s">
        <v>21</v>
      </c>
      <c r="I7193" s="12" t="s">
        <v>4162</v>
      </c>
      <c r="J7193" s="3">
        <v>103</v>
      </c>
      <c r="K7193" s="3" t="str">
        <f>IF(VLOOKUP(D7193,'Resources Final'!A:C,3,FALSE)=0,"",VLOOKUP(D7193,'Resources Final'!A:C,3,FALSE))</f>
        <v>Y</v>
      </c>
      <c r="L7193" s="3" t="str">
        <f>IF(VLOOKUP(D7193,'Resources Final'!A:D,4,FALSE)=0,"",VLOOKUP(D7193,'Resources Final'!A:D,4,FALSE))</f>
        <v/>
      </c>
      <c r="M7193" s="3" t="str">
        <f>IF(VLOOKUP(D7193,'Resources Final'!A:E,5,FALSE)=0,"",VLOOKUP(D7193,'Resources Final'!A:E,5,FALSE))</f>
        <v/>
      </c>
      <c r="N7193" s="7" t="str">
        <f>IF(VLOOKUP(D7193,'Resources Final'!A:F,6,FALSE)=0,"",VLOOKUP(D7193,'Resources Final'!A:F,6,FALSE))</f>
        <v/>
      </c>
      <c r="O7193" s="3" t="str">
        <f>IF(VLOOKUP(D7193,'Resources Final'!A:G,7,FALSE)=0,"",VLOOKUP(D7193,'Resources Final'!A:G,7,FALSE))</f>
        <v/>
      </c>
    </row>
    <row r="7194" spans="1:15" x14ac:dyDescent="0.2">
      <c r="A7194" s="11">
        <v>990</v>
      </c>
      <c r="B7194" s="11" t="str">
        <f t="shared" si="127"/>
        <v>Fred C. and Mary R. Koch Foundation_Hall, Daniel20061500</v>
      </c>
      <c r="C7194" s="11" t="s">
        <v>4161</v>
      </c>
      <c r="D7194" s="11" t="s">
        <v>1506</v>
      </c>
      <c r="E7194" s="11" t="s">
        <v>1506</v>
      </c>
      <c r="F7194" s="4">
        <v>1500</v>
      </c>
      <c r="G7194" s="3">
        <v>2006</v>
      </c>
      <c r="H7194" s="3" t="s">
        <v>21</v>
      </c>
      <c r="I7194" s="12" t="s">
        <v>4162</v>
      </c>
      <c r="J7194" s="3">
        <v>104</v>
      </c>
      <c r="K7194" s="3" t="str">
        <f>IF(VLOOKUP(D7194,'Resources Final'!A:C,3,FALSE)=0,"",VLOOKUP(D7194,'Resources Final'!A:C,3,FALSE))</f>
        <v>Y</v>
      </c>
      <c r="L7194" s="3" t="str">
        <f>IF(VLOOKUP(D7194,'Resources Final'!A:D,4,FALSE)=0,"",VLOOKUP(D7194,'Resources Final'!A:D,4,FALSE))</f>
        <v/>
      </c>
      <c r="M7194" s="3" t="str">
        <f>IF(VLOOKUP(D7194,'Resources Final'!A:E,5,FALSE)=0,"",VLOOKUP(D7194,'Resources Final'!A:E,5,FALSE))</f>
        <v/>
      </c>
      <c r="N7194" s="7" t="str">
        <f>IF(VLOOKUP(D7194,'Resources Final'!A:F,6,FALSE)=0,"",VLOOKUP(D7194,'Resources Final'!A:F,6,FALSE))</f>
        <v/>
      </c>
      <c r="O7194" s="3" t="str">
        <f>IF(VLOOKUP(D7194,'Resources Final'!A:G,7,FALSE)=0,"",VLOOKUP(D7194,'Resources Final'!A:G,7,FALSE))</f>
        <v/>
      </c>
    </row>
    <row r="7195" spans="1:15" x14ac:dyDescent="0.2">
      <c r="A7195" s="11">
        <v>990</v>
      </c>
      <c r="B7195" s="11" t="str">
        <f t="shared" si="127"/>
        <v>Fred C. and Mary R. Koch Foundation_Hamman, Rebeca20061500</v>
      </c>
      <c r="C7195" s="11" t="s">
        <v>4161</v>
      </c>
      <c r="D7195" s="11" t="s">
        <v>1509</v>
      </c>
      <c r="E7195" s="11" t="s">
        <v>1509</v>
      </c>
      <c r="F7195" s="4">
        <v>1500</v>
      </c>
      <c r="G7195" s="3">
        <v>2006</v>
      </c>
      <c r="H7195" s="3" t="s">
        <v>21</v>
      </c>
      <c r="I7195" s="12" t="s">
        <v>4162</v>
      </c>
      <c r="J7195" s="3">
        <v>105</v>
      </c>
      <c r="K7195" s="3" t="str">
        <f>IF(VLOOKUP(D7195,'Resources Final'!A:C,3,FALSE)=0,"",VLOOKUP(D7195,'Resources Final'!A:C,3,FALSE))</f>
        <v>Y</v>
      </c>
      <c r="L7195" s="3" t="str">
        <f>IF(VLOOKUP(D7195,'Resources Final'!A:D,4,FALSE)=0,"",VLOOKUP(D7195,'Resources Final'!A:D,4,FALSE))</f>
        <v/>
      </c>
      <c r="M7195" s="3" t="str">
        <f>IF(VLOOKUP(D7195,'Resources Final'!A:E,5,FALSE)=0,"",VLOOKUP(D7195,'Resources Final'!A:E,5,FALSE))</f>
        <v/>
      </c>
      <c r="N7195" s="7" t="str">
        <f>IF(VLOOKUP(D7195,'Resources Final'!A:F,6,FALSE)=0,"",VLOOKUP(D7195,'Resources Final'!A:F,6,FALSE))</f>
        <v/>
      </c>
      <c r="O7195" s="3" t="str">
        <f>IF(VLOOKUP(D7195,'Resources Final'!A:G,7,FALSE)=0,"",VLOOKUP(D7195,'Resources Final'!A:G,7,FALSE))</f>
        <v/>
      </c>
    </row>
    <row r="7196" spans="1:15" x14ac:dyDescent="0.2">
      <c r="A7196" s="11">
        <v>990</v>
      </c>
      <c r="B7196" s="11" t="str">
        <f t="shared" si="127"/>
        <v>Fred C. and Mary R. Koch Foundation_Harsha, Chancie20061500</v>
      </c>
      <c r="C7196" s="11" t="s">
        <v>4161</v>
      </c>
      <c r="D7196" s="11" t="s">
        <v>1538</v>
      </c>
      <c r="E7196" s="11" t="s">
        <v>1538</v>
      </c>
      <c r="F7196" s="4">
        <v>1500</v>
      </c>
      <c r="G7196" s="3">
        <v>2006</v>
      </c>
      <c r="H7196" s="3" t="s">
        <v>21</v>
      </c>
      <c r="I7196" s="12" t="s">
        <v>4162</v>
      </c>
      <c r="J7196" s="3">
        <v>106</v>
      </c>
      <c r="K7196" s="3" t="str">
        <f>IF(VLOOKUP(D7196,'Resources Final'!A:C,3,FALSE)=0,"",VLOOKUP(D7196,'Resources Final'!A:C,3,FALSE))</f>
        <v>Y</v>
      </c>
      <c r="L7196" s="3" t="str">
        <f>IF(VLOOKUP(D7196,'Resources Final'!A:D,4,FALSE)=0,"",VLOOKUP(D7196,'Resources Final'!A:D,4,FALSE))</f>
        <v/>
      </c>
      <c r="M7196" s="3" t="str">
        <f>IF(VLOOKUP(D7196,'Resources Final'!A:E,5,FALSE)=0,"",VLOOKUP(D7196,'Resources Final'!A:E,5,FALSE))</f>
        <v/>
      </c>
      <c r="N7196" s="7" t="str">
        <f>IF(VLOOKUP(D7196,'Resources Final'!A:F,6,FALSE)=0,"",VLOOKUP(D7196,'Resources Final'!A:F,6,FALSE))</f>
        <v/>
      </c>
      <c r="O7196" s="3" t="str">
        <f>IF(VLOOKUP(D7196,'Resources Final'!A:G,7,FALSE)=0,"",VLOOKUP(D7196,'Resources Final'!A:G,7,FALSE))</f>
        <v/>
      </c>
    </row>
    <row r="7197" spans="1:15" x14ac:dyDescent="0.2">
      <c r="A7197" s="11">
        <v>990</v>
      </c>
      <c r="B7197" s="11" t="str">
        <f t="shared" si="127"/>
        <v>Fred C. and Mary R. Koch Foundation_Hebbard, Carleigh20061500</v>
      </c>
      <c r="C7197" s="11" t="s">
        <v>4161</v>
      </c>
      <c r="D7197" s="11" t="s">
        <v>1553</v>
      </c>
      <c r="E7197" s="11" t="s">
        <v>1553</v>
      </c>
      <c r="F7197" s="4">
        <v>1500</v>
      </c>
      <c r="G7197" s="3">
        <v>2006</v>
      </c>
      <c r="H7197" s="3" t="s">
        <v>21</v>
      </c>
      <c r="I7197" s="12" t="s">
        <v>4162</v>
      </c>
      <c r="J7197" s="3">
        <v>107</v>
      </c>
      <c r="K7197" s="3" t="str">
        <f>IF(VLOOKUP(D7197,'Resources Final'!A:C,3,FALSE)=0,"",VLOOKUP(D7197,'Resources Final'!A:C,3,FALSE))</f>
        <v>Y</v>
      </c>
      <c r="L7197" s="3" t="str">
        <f>IF(VLOOKUP(D7197,'Resources Final'!A:D,4,FALSE)=0,"",VLOOKUP(D7197,'Resources Final'!A:D,4,FALSE))</f>
        <v/>
      </c>
      <c r="M7197" s="3" t="str">
        <f>IF(VLOOKUP(D7197,'Resources Final'!A:E,5,FALSE)=0,"",VLOOKUP(D7197,'Resources Final'!A:E,5,FALSE))</f>
        <v/>
      </c>
      <c r="N7197" s="7" t="str">
        <f>IF(VLOOKUP(D7197,'Resources Final'!A:F,6,FALSE)=0,"",VLOOKUP(D7197,'Resources Final'!A:F,6,FALSE))</f>
        <v/>
      </c>
      <c r="O7197" s="3" t="str">
        <f>IF(VLOOKUP(D7197,'Resources Final'!A:G,7,FALSE)=0,"",VLOOKUP(D7197,'Resources Final'!A:G,7,FALSE))</f>
        <v/>
      </c>
    </row>
    <row r="7198" spans="1:15" x14ac:dyDescent="0.2">
      <c r="A7198" s="11">
        <v>990</v>
      </c>
      <c r="B7198" s="11" t="str">
        <f t="shared" si="127"/>
        <v>Fred C. and Mary R. Koch Foundation_Hensarling, Ryan20061500</v>
      </c>
      <c r="C7198" s="11" t="s">
        <v>4161</v>
      </c>
      <c r="D7198" s="11" t="s">
        <v>1568</v>
      </c>
      <c r="E7198" s="11" t="s">
        <v>1568</v>
      </c>
      <c r="F7198" s="4">
        <v>1500</v>
      </c>
      <c r="G7198" s="3">
        <v>2006</v>
      </c>
      <c r="H7198" s="3" t="s">
        <v>21</v>
      </c>
      <c r="I7198" s="12" t="s">
        <v>4162</v>
      </c>
      <c r="J7198" s="3">
        <v>108</v>
      </c>
      <c r="K7198" s="3" t="str">
        <f>IF(VLOOKUP(D7198,'Resources Final'!A:C,3,FALSE)=0,"",VLOOKUP(D7198,'Resources Final'!A:C,3,FALSE))</f>
        <v>Y</v>
      </c>
      <c r="L7198" s="3" t="str">
        <f>IF(VLOOKUP(D7198,'Resources Final'!A:D,4,FALSE)=0,"",VLOOKUP(D7198,'Resources Final'!A:D,4,FALSE))</f>
        <v/>
      </c>
      <c r="M7198" s="3" t="str">
        <f>IF(VLOOKUP(D7198,'Resources Final'!A:E,5,FALSE)=0,"",VLOOKUP(D7198,'Resources Final'!A:E,5,FALSE))</f>
        <v/>
      </c>
      <c r="N7198" s="7" t="str">
        <f>IF(VLOOKUP(D7198,'Resources Final'!A:F,6,FALSE)=0,"",VLOOKUP(D7198,'Resources Final'!A:F,6,FALSE))</f>
        <v/>
      </c>
      <c r="O7198" s="3" t="str">
        <f>IF(VLOOKUP(D7198,'Resources Final'!A:G,7,FALSE)=0,"",VLOOKUP(D7198,'Resources Final'!A:G,7,FALSE))</f>
        <v/>
      </c>
    </row>
    <row r="7199" spans="1:15" x14ac:dyDescent="0.2">
      <c r="A7199" s="11">
        <v>990</v>
      </c>
      <c r="B7199" s="11" t="str">
        <f t="shared" si="127"/>
        <v>Fred C. and Mary R. Koch Foundation_Herzog, Mary20061500</v>
      </c>
      <c r="C7199" s="11" t="s">
        <v>4161</v>
      </c>
      <c r="D7199" s="11" t="s">
        <v>1578</v>
      </c>
      <c r="E7199" s="11" t="s">
        <v>1578</v>
      </c>
      <c r="F7199" s="4">
        <v>1500</v>
      </c>
      <c r="G7199" s="3">
        <v>2006</v>
      </c>
      <c r="H7199" s="3" t="s">
        <v>21</v>
      </c>
      <c r="I7199" s="12" t="s">
        <v>4162</v>
      </c>
      <c r="J7199" s="3">
        <v>109</v>
      </c>
      <c r="K7199" s="3" t="str">
        <f>IF(VLOOKUP(D7199,'Resources Final'!A:C,3,FALSE)=0,"",VLOOKUP(D7199,'Resources Final'!A:C,3,FALSE))</f>
        <v>Y</v>
      </c>
      <c r="L7199" s="3" t="str">
        <f>IF(VLOOKUP(D7199,'Resources Final'!A:D,4,FALSE)=0,"",VLOOKUP(D7199,'Resources Final'!A:D,4,FALSE))</f>
        <v/>
      </c>
      <c r="M7199" s="3" t="str">
        <f>IF(VLOOKUP(D7199,'Resources Final'!A:E,5,FALSE)=0,"",VLOOKUP(D7199,'Resources Final'!A:E,5,FALSE))</f>
        <v/>
      </c>
      <c r="N7199" s="7" t="str">
        <f>IF(VLOOKUP(D7199,'Resources Final'!A:F,6,FALSE)=0,"",VLOOKUP(D7199,'Resources Final'!A:F,6,FALSE))</f>
        <v/>
      </c>
      <c r="O7199" s="3" t="str">
        <f>IF(VLOOKUP(D7199,'Resources Final'!A:G,7,FALSE)=0,"",VLOOKUP(D7199,'Resources Final'!A:G,7,FALSE))</f>
        <v/>
      </c>
    </row>
    <row r="7200" spans="1:15" x14ac:dyDescent="0.2">
      <c r="A7200" s="11">
        <v>990</v>
      </c>
      <c r="B7200" s="11" t="str">
        <f t="shared" si="127"/>
        <v>Fred C. and Mary R. Koch Foundation_Hester, Emily20061500</v>
      </c>
      <c r="C7200" s="11" t="s">
        <v>4161</v>
      </c>
      <c r="D7200" s="11" t="s">
        <v>1579</v>
      </c>
      <c r="E7200" s="11" t="s">
        <v>1579</v>
      </c>
      <c r="F7200" s="4">
        <v>1500</v>
      </c>
      <c r="G7200" s="3">
        <v>2006</v>
      </c>
      <c r="H7200" s="3" t="s">
        <v>21</v>
      </c>
      <c r="I7200" s="12" t="s">
        <v>4162</v>
      </c>
      <c r="J7200" s="3">
        <v>110</v>
      </c>
      <c r="K7200" s="3" t="str">
        <f>IF(VLOOKUP(D7200,'Resources Final'!A:C,3,FALSE)=0,"",VLOOKUP(D7200,'Resources Final'!A:C,3,FALSE))</f>
        <v>Y</v>
      </c>
      <c r="L7200" s="3" t="str">
        <f>IF(VLOOKUP(D7200,'Resources Final'!A:D,4,FALSE)=0,"",VLOOKUP(D7200,'Resources Final'!A:D,4,FALSE))</f>
        <v/>
      </c>
      <c r="M7200" s="3" t="str">
        <f>IF(VLOOKUP(D7200,'Resources Final'!A:E,5,FALSE)=0,"",VLOOKUP(D7200,'Resources Final'!A:E,5,FALSE))</f>
        <v/>
      </c>
      <c r="N7200" s="7" t="str">
        <f>IF(VLOOKUP(D7200,'Resources Final'!A:F,6,FALSE)=0,"",VLOOKUP(D7200,'Resources Final'!A:F,6,FALSE))</f>
        <v/>
      </c>
      <c r="O7200" s="3" t="str">
        <f>IF(VLOOKUP(D7200,'Resources Final'!A:G,7,FALSE)=0,"",VLOOKUP(D7200,'Resources Final'!A:G,7,FALSE))</f>
        <v/>
      </c>
    </row>
    <row r="7201" spans="1:15" x14ac:dyDescent="0.2">
      <c r="A7201" s="11">
        <v>990</v>
      </c>
      <c r="B7201" s="11" t="str">
        <f t="shared" si="127"/>
        <v>Fred C. and Mary R. Koch Foundation_Hilton, Amanda20061500</v>
      </c>
      <c r="C7201" s="11" t="s">
        <v>4161</v>
      </c>
      <c r="D7201" s="11" t="s">
        <v>1592</v>
      </c>
      <c r="E7201" s="11" t="s">
        <v>1592</v>
      </c>
      <c r="F7201" s="4">
        <v>1500</v>
      </c>
      <c r="G7201" s="3">
        <v>2006</v>
      </c>
      <c r="H7201" s="3" t="s">
        <v>21</v>
      </c>
      <c r="I7201" s="12" t="s">
        <v>4162</v>
      </c>
      <c r="J7201" s="3">
        <v>111</v>
      </c>
      <c r="K7201" s="3" t="str">
        <f>IF(VLOOKUP(D7201,'Resources Final'!A:C,3,FALSE)=0,"",VLOOKUP(D7201,'Resources Final'!A:C,3,FALSE))</f>
        <v>Y</v>
      </c>
      <c r="L7201" s="3" t="str">
        <f>IF(VLOOKUP(D7201,'Resources Final'!A:D,4,FALSE)=0,"",VLOOKUP(D7201,'Resources Final'!A:D,4,FALSE))</f>
        <v/>
      </c>
      <c r="M7201" s="3" t="str">
        <f>IF(VLOOKUP(D7201,'Resources Final'!A:E,5,FALSE)=0,"",VLOOKUP(D7201,'Resources Final'!A:E,5,FALSE))</f>
        <v/>
      </c>
      <c r="N7201" s="7" t="str">
        <f>IF(VLOOKUP(D7201,'Resources Final'!A:F,6,FALSE)=0,"",VLOOKUP(D7201,'Resources Final'!A:F,6,FALSE))</f>
        <v/>
      </c>
      <c r="O7201" s="3" t="str">
        <f>IF(VLOOKUP(D7201,'Resources Final'!A:G,7,FALSE)=0,"",VLOOKUP(D7201,'Resources Final'!A:G,7,FALSE))</f>
        <v/>
      </c>
    </row>
    <row r="7202" spans="1:15" x14ac:dyDescent="0.2">
      <c r="A7202" s="11">
        <v>990</v>
      </c>
      <c r="B7202" s="11" t="str">
        <f t="shared" si="127"/>
        <v>Fred C. and Mary R. Koch Foundation_Hobbs, Katey20061500</v>
      </c>
      <c r="C7202" s="11" t="s">
        <v>4161</v>
      </c>
      <c r="D7202" s="11" t="s">
        <v>1599</v>
      </c>
      <c r="E7202" s="11" t="s">
        <v>1599</v>
      </c>
      <c r="F7202" s="4">
        <v>1500</v>
      </c>
      <c r="G7202" s="3">
        <v>2006</v>
      </c>
      <c r="H7202" s="3" t="s">
        <v>21</v>
      </c>
      <c r="I7202" s="12" t="s">
        <v>4162</v>
      </c>
      <c r="J7202" s="3">
        <v>112</v>
      </c>
      <c r="K7202" s="3" t="str">
        <f>IF(VLOOKUP(D7202,'Resources Final'!A:C,3,FALSE)=0,"",VLOOKUP(D7202,'Resources Final'!A:C,3,FALSE))</f>
        <v>Y</v>
      </c>
      <c r="L7202" s="3" t="str">
        <f>IF(VLOOKUP(D7202,'Resources Final'!A:D,4,FALSE)=0,"",VLOOKUP(D7202,'Resources Final'!A:D,4,FALSE))</f>
        <v/>
      </c>
      <c r="M7202" s="3" t="str">
        <f>IF(VLOOKUP(D7202,'Resources Final'!A:E,5,FALSE)=0,"",VLOOKUP(D7202,'Resources Final'!A:E,5,FALSE))</f>
        <v/>
      </c>
      <c r="N7202" s="7" t="str">
        <f>IF(VLOOKUP(D7202,'Resources Final'!A:F,6,FALSE)=0,"",VLOOKUP(D7202,'Resources Final'!A:F,6,FALSE))</f>
        <v/>
      </c>
      <c r="O7202" s="3" t="str">
        <f>IF(VLOOKUP(D7202,'Resources Final'!A:G,7,FALSE)=0,"",VLOOKUP(D7202,'Resources Final'!A:G,7,FALSE))</f>
        <v/>
      </c>
    </row>
    <row r="7203" spans="1:15" x14ac:dyDescent="0.2">
      <c r="A7203" s="11">
        <v>990</v>
      </c>
      <c r="B7203" s="11" t="str">
        <f t="shared" si="127"/>
        <v>Fred C. and Mary R. Koch Foundation_Hubin, Michelle20061500</v>
      </c>
      <c r="C7203" s="11" t="s">
        <v>4161</v>
      </c>
      <c r="D7203" s="11" t="s">
        <v>1636</v>
      </c>
      <c r="E7203" s="11" t="s">
        <v>1636</v>
      </c>
      <c r="F7203" s="4">
        <v>1500</v>
      </c>
      <c r="G7203" s="3">
        <v>2006</v>
      </c>
      <c r="H7203" s="3" t="s">
        <v>21</v>
      </c>
      <c r="I7203" s="12" t="s">
        <v>4162</v>
      </c>
      <c r="J7203" s="3">
        <v>113</v>
      </c>
      <c r="K7203" s="3" t="str">
        <f>IF(VLOOKUP(D7203,'Resources Final'!A:C,3,FALSE)=0,"",VLOOKUP(D7203,'Resources Final'!A:C,3,FALSE))</f>
        <v>Y</v>
      </c>
      <c r="L7203" s="3" t="str">
        <f>IF(VLOOKUP(D7203,'Resources Final'!A:D,4,FALSE)=0,"",VLOOKUP(D7203,'Resources Final'!A:D,4,FALSE))</f>
        <v/>
      </c>
      <c r="M7203" s="3" t="str">
        <f>IF(VLOOKUP(D7203,'Resources Final'!A:E,5,FALSE)=0,"",VLOOKUP(D7203,'Resources Final'!A:E,5,FALSE))</f>
        <v/>
      </c>
      <c r="N7203" s="7" t="str">
        <f>IF(VLOOKUP(D7203,'Resources Final'!A:F,6,FALSE)=0,"",VLOOKUP(D7203,'Resources Final'!A:F,6,FALSE))</f>
        <v/>
      </c>
      <c r="O7203" s="3" t="str">
        <f>IF(VLOOKUP(D7203,'Resources Final'!A:G,7,FALSE)=0,"",VLOOKUP(D7203,'Resources Final'!A:G,7,FALSE))</f>
        <v/>
      </c>
    </row>
    <row r="7204" spans="1:15" x14ac:dyDescent="0.2">
      <c r="A7204" s="11">
        <v>990</v>
      </c>
      <c r="B7204" s="11" t="str">
        <f t="shared" si="127"/>
        <v>Fred C. and Mary R. Koch Foundation_Huffer, Sarah20061500</v>
      </c>
      <c r="C7204" s="11" t="s">
        <v>4161</v>
      </c>
      <c r="D7204" s="11" t="s">
        <v>1640</v>
      </c>
      <c r="E7204" s="11" t="s">
        <v>1640</v>
      </c>
      <c r="F7204" s="4">
        <v>1500</v>
      </c>
      <c r="G7204" s="3">
        <v>2006</v>
      </c>
      <c r="H7204" s="3" t="s">
        <v>21</v>
      </c>
      <c r="I7204" s="12" t="s">
        <v>4162</v>
      </c>
      <c r="J7204" s="3">
        <v>114</v>
      </c>
      <c r="K7204" s="3" t="str">
        <f>IF(VLOOKUP(D7204,'Resources Final'!A:C,3,FALSE)=0,"",VLOOKUP(D7204,'Resources Final'!A:C,3,FALSE))</f>
        <v>Y</v>
      </c>
      <c r="L7204" s="3" t="str">
        <f>IF(VLOOKUP(D7204,'Resources Final'!A:D,4,FALSE)=0,"",VLOOKUP(D7204,'Resources Final'!A:D,4,FALSE))</f>
        <v/>
      </c>
      <c r="M7204" s="3" t="str">
        <f>IF(VLOOKUP(D7204,'Resources Final'!A:E,5,FALSE)=0,"",VLOOKUP(D7204,'Resources Final'!A:E,5,FALSE))</f>
        <v/>
      </c>
      <c r="N7204" s="7" t="str">
        <f>IF(VLOOKUP(D7204,'Resources Final'!A:F,6,FALSE)=0,"",VLOOKUP(D7204,'Resources Final'!A:F,6,FALSE))</f>
        <v/>
      </c>
      <c r="O7204" s="3" t="str">
        <f>IF(VLOOKUP(D7204,'Resources Final'!A:G,7,FALSE)=0,"",VLOOKUP(D7204,'Resources Final'!A:G,7,FALSE))</f>
        <v/>
      </c>
    </row>
    <row r="7205" spans="1:15" x14ac:dyDescent="0.2">
      <c r="A7205" s="11">
        <v>990</v>
      </c>
      <c r="B7205" s="11" t="str">
        <f t="shared" si="127"/>
        <v>Fred C. and Mary R. Koch Foundation_Humphrey, Neal20061500</v>
      </c>
      <c r="C7205" s="11" t="s">
        <v>4161</v>
      </c>
      <c r="D7205" s="11" t="s">
        <v>1646</v>
      </c>
      <c r="E7205" s="11" t="s">
        <v>1646</v>
      </c>
      <c r="F7205" s="4">
        <v>1500</v>
      </c>
      <c r="G7205" s="3">
        <v>2006</v>
      </c>
      <c r="H7205" s="3" t="s">
        <v>21</v>
      </c>
      <c r="I7205" s="12" t="s">
        <v>4162</v>
      </c>
      <c r="J7205" s="3">
        <v>115</v>
      </c>
      <c r="K7205" s="3" t="str">
        <f>IF(VLOOKUP(D7205,'Resources Final'!A:C,3,FALSE)=0,"",VLOOKUP(D7205,'Resources Final'!A:C,3,FALSE))</f>
        <v>Y</v>
      </c>
      <c r="L7205" s="3" t="str">
        <f>IF(VLOOKUP(D7205,'Resources Final'!A:D,4,FALSE)=0,"",VLOOKUP(D7205,'Resources Final'!A:D,4,FALSE))</f>
        <v/>
      </c>
      <c r="M7205" s="3" t="str">
        <f>IF(VLOOKUP(D7205,'Resources Final'!A:E,5,FALSE)=0,"",VLOOKUP(D7205,'Resources Final'!A:E,5,FALSE))</f>
        <v/>
      </c>
      <c r="N7205" s="7" t="str">
        <f>IF(VLOOKUP(D7205,'Resources Final'!A:F,6,FALSE)=0,"",VLOOKUP(D7205,'Resources Final'!A:F,6,FALSE))</f>
        <v/>
      </c>
      <c r="O7205" s="3" t="str">
        <f>IF(VLOOKUP(D7205,'Resources Final'!A:G,7,FALSE)=0,"",VLOOKUP(D7205,'Resources Final'!A:G,7,FALSE))</f>
        <v/>
      </c>
    </row>
    <row r="7206" spans="1:15" x14ac:dyDescent="0.2">
      <c r="A7206" s="11">
        <v>990</v>
      </c>
      <c r="B7206" s="11" t="str">
        <f t="shared" si="127"/>
        <v>Fred C. and Mary R. Koch Foundation_Jamison, Whitney20061500</v>
      </c>
      <c r="C7206" s="11" t="s">
        <v>4161</v>
      </c>
      <c r="D7206" s="11" t="s">
        <v>1821</v>
      </c>
      <c r="E7206" s="11" t="s">
        <v>1821</v>
      </c>
      <c r="F7206" s="4">
        <v>1500</v>
      </c>
      <c r="G7206" s="3">
        <v>2006</v>
      </c>
      <c r="H7206" s="3" t="s">
        <v>21</v>
      </c>
      <c r="I7206" s="12" t="s">
        <v>4162</v>
      </c>
      <c r="J7206" s="3">
        <v>116</v>
      </c>
      <c r="K7206" s="3" t="str">
        <f>IF(VLOOKUP(D7206,'Resources Final'!A:C,3,FALSE)=0,"",VLOOKUP(D7206,'Resources Final'!A:C,3,FALSE))</f>
        <v>Y</v>
      </c>
      <c r="L7206" s="3" t="str">
        <f>IF(VLOOKUP(D7206,'Resources Final'!A:D,4,FALSE)=0,"",VLOOKUP(D7206,'Resources Final'!A:D,4,FALSE))</f>
        <v/>
      </c>
      <c r="M7206" s="3" t="str">
        <f>IF(VLOOKUP(D7206,'Resources Final'!A:E,5,FALSE)=0,"",VLOOKUP(D7206,'Resources Final'!A:E,5,FALSE))</f>
        <v/>
      </c>
      <c r="N7206" s="7" t="str">
        <f>IF(VLOOKUP(D7206,'Resources Final'!A:F,6,FALSE)=0,"",VLOOKUP(D7206,'Resources Final'!A:F,6,FALSE))</f>
        <v/>
      </c>
      <c r="O7206" s="3" t="str">
        <f>IF(VLOOKUP(D7206,'Resources Final'!A:G,7,FALSE)=0,"",VLOOKUP(D7206,'Resources Final'!A:G,7,FALSE))</f>
        <v/>
      </c>
    </row>
    <row r="7207" spans="1:15" x14ac:dyDescent="0.2">
      <c r="A7207" s="11">
        <v>990</v>
      </c>
      <c r="B7207" s="11" t="str">
        <f t="shared" si="127"/>
        <v>Fred C. and Mary R. Koch Foundation_Jones, Christi20061500</v>
      </c>
      <c r="C7207" s="11" t="s">
        <v>4161</v>
      </c>
      <c r="D7207" s="11" t="s">
        <v>1872</v>
      </c>
      <c r="E7207" s="11" t="s">
        <v>1872</v>
      </c>
      <c r="F7207" s="4">
        <v>1500</v>
      </c>
      <c r="G7207" s="3">
        <v>2006</v>
      </c>
      <c r="H7207" s="3" t="s">
        <v>21</v>
      </c>
      <c r="I7207" s="12" t="s">
        <v>4162</v>
      </c>
      <c r="J7207" s="3">
        <v>117</v>
      </c>
      <c r="K7207" s="3" t="str">
        <f>IF(VLOOKUP(D7207,'Resources Final'!A:C,3,FALSE)=0,"",VLOOKUP(D7207,'Resources Final'!A:C,3,FALSE))</f>
        <v>Y</v>
      </c>
      <c r="L7207" s="3" t="str">
        <f>IF(VLOOKUP(D7207,'Resources Final'!A:D,4,FALSE)=0,"",VLOOKUP(D7207,'Resources Final'!A:D,4,FALSE))</f>
        <v/>
      </c>
      <c r="M7207" s="3" t="str">
        <f>IF(VLOOKUP(D7207,'Resources Final'!A:E,5,FALSE)=0,"",VLOOKUP(D7207,'Resources Final'!A:E,5,FALSE))</f>
        <v/>
      </c>
      <c r="N7207" s="7" t="str">
        <f>IF(VLOOKUP(D7207,'Resources Final'!A:F,6,FALSE)=0,"",VLOOKUP(D7207,'Resources Final'!A:F,6,FALSE))</f>
        <v/>
      </c>
      <c r="O7207" s="3" t="str">
        <f>IF(VLOOKUP(D7207,'Resources Final'!A:G,7,FALSE)=0,"",VLOOKUP(D7207,'Resources Final'!A:G,7,FALSE))</f>
        <v/>
      </c>
    </row>
    <row r="7208" spans="1:15" x14ac:dyDescent="0.2">
      <c r="A7208" s="11">
        <v>990</v>
      </c>
      <c r="B7208" s="11" t="str">
        <f t="shared" si="127"/>
        <v>Fred C. and Mary R. Koch Foundation_Jones, Tasheena20061500</v>
      </c>
      <c r="C7208" s="11" t="s">
        <v>4161</v>
      </c>
      <c r="D7208" s="11" t="s">
        <v>1874</v>
      </c>
      <c r="E7208" s="11" t="s">
        <v>1874</v>
      </c>
      <c r="F7208" s="4">
        <v>1500</v>
      </c>
      <c r="G7208" s="3">
        <v>2006</v>
      </c>
      <c r="H7208" s="3" t="s">
        <v>21</v>
      </c>
      <c r="I7208" s="12" t="s">
        <v>4162</v>
      </c>
      <c r="J7208" s="3">
        <v>118</v>
      </c>
      <c r="K7208" s="3" t="str">
        <f>IF(VLOOKUP(D7208,'Resources Final'!A:C,3,FALSE)=0,"",VLOOKUP(D7208,'Resources Final'!A:C,3,FALSE))</f>
        <v>Y</v>
      </c>
      <c r="L7208" s="3" t="str">
        <f>IF(VLOOKUP(D7208,'Resources Final'!A:D,4,FALSE)=0,"",VLOOKUP(D7208,'Resources Final'!A:D,4,FALSE))</f>
        <v/>
      </c>
      <c r="M7208" s="3" t="str">
        <f>IF(VLOOKUP(D7208,'Resources Final'!A:E,5,FALSE)=0,"",VLOOKUP(D7208,'Resources Final'!A:E,5,FALSE))</f>
        <v/>
      </c>
      <c r="N7208" s="7" t="str">
        <f>IF(VLOOKUP(D7208,'Resources Final'!A:F,6,FALSE)=0,"",VLOOKUP(D7208,'Resources Final'!A:F,6,FALSE))</f>
        <v/>
      </c>
      <c r="O7208" s="3" t="str">
        <f>IF(VLOOKUP(D7208,'Resources Final'!A:G,7,FALSE)=0,"",VLOOKUP(D7208,'Resources Final'!A:G,7,FALSE))</f>
        <v/>
      </c>
    </row>
    <row r="7209" spans="1:15" x14ac:dyDescent="0.2">
      <c r="A7209" s="11">
        <v>990</v>
      </c>
      <c r="B7209" s="11" t="str">
        <f t="shared" si="127"/>
        <v>Fred C. and Mary R. Koch Foundation_Kerslake, Julie20061500</v>
      </c>
      <c r="C7209" s="11" t="s">
        <v>4161</v>
      </c>
      <c r="D7209" s="11" t="s">
        <v>1986</v>
      </c>
      <c r="E7209" s="11" t="s">
        <v>1986</v>
      </c>
      <c r="F7209" s="4">
        <v>1500</v>
      </c>
      <c r="G7209" s="3">
        <v>2006</v>
      </c>
      <c r="H7209" s="3" t="s">
        <v>21</v>
      </c>
      <c r="I7209" s="12" t="s">
        <v>4162</v>
      </c>
      <c r="J7209" s="3">
        <v>119</v>
      </c>
      <c r="K7209" s="3" t="str">
        <f>IF(VLOOKUP(D7209,'Resources Final'!A:C,3,FALSE)=0,"",VLOOKUP(D7209,'Resources Final'!A:C,3,FALSE))</f>
        <v>Y</v>
      </c>
      <c r="L7209" s="3" t="str">
        <f>IF(VLOOKUP(D7209,'Resources Final'!A:D,4,FALSE)=0,"",VLOOKUP(D7209,'Resources Final'!A:D,4,FALSE))</f>
        <v/>
      </c>
      <c r="M7209" s="3" t="str">
        <f>IF(VLOOKUP(D7209,'Resources Final'!A:E,5,FALSE)=0,"",VLOOKUP(D7209,'Resources Final'!A:E,5,FALSE))</f>
        <v/>
      </c>
      <c r="N7209" s="7" t="str">
        <f>IF(VLOOKUP(D7209,'Resources Final'!A:F,6,FALSE)=0,"",VLOOKUP(D7209,'Resources Final'!A:F,6,FALSE))</f>
        <v/>
      </c>
      <c r="O7209" s="3" t="str">
        <f>IF(VLOOKUP(D7209,'Resources Final'!A:G,7,FALSE)=0,"",VLOOKUP(D7209,'Resources Final'!A:G,7,FALSE))</f>
        <v/>
      </c>
    </row>
    <row r="7210" spans="1:15" x14ac:dyDescent="0.2">
      <c r="A7210" s="11">
        <v>990</v>
      </c>
      <c r="B7210" s="11" t="str">
        <f t="shared" si="127"/>
        <v>Fred C. and Mary R. Koch Foundation_Kilian, Annie20061500</v>
      </c>
      <c r="C7210" s="11" t="s">
        <v>4161</v>
      </c>
      <c r="D7210" s="11" t="s">
        <v>1994</v>
      </c>
      <c r="E7210" s="11" t="s">
        <v>1994</v>
      </c>
      <c r="F7210" s="4">
        <v>1500</v>
      </c>
      <c r="G7210" s="3">
        <v>2006</v>
      </c>
      <c r="H7210" s="3" t="s">
        <v>21</v>
      </c>
      <c r="I7210" s="12" t="s">
        <v>4162</v>
      </c>
      <c r="J7210" s="3">
        <v>120</v>
      </c>
      <c r="K7210" s="3" t="str">
        <f>IF(VLOOKUP(D7210,'Resources Final'!A:C,3,FALSE)=0,"",VLOOKUP(D7210,'Resources Final'!A:C,3,FALSE))</f>
        <v>Y</v>
      </c>
      <c r="L7210" s="3" t="str">
        <f>IF(VLOOKUP(D7210,'Resources Final'!A:D,4,FALSE)=0,"",VLOOKUP(D7210,'Resources Final'!A:D,4,FALSE))</f>
        <v/>
      </c>
      <c r="M7210" s="3" t="str">
        <f>IF(VLOOKUP(D7210,'Resources Final'!A:E,5,FALSE)=0,"",VLOOKUP(D7210,'Resources Final'!A:E,5,FALSE))</f>
        <v/>
      </c>
      <c r="N7210" s="7" t="str">
        <f>IF(VLOOKUP(D7210,'Resources Final'!A:F,6,FALSE)=0,"",VLOOKUP(D7210,'Resources Final'!A:F,6,FALSE))</f>
        <v/>
      </c>
      <c r="O7210" s="3" t="str">
        <f>IF(VLOOKUP(D7210,'Resources Final'!A:G,7,FALSE)=0,"",VLOOKUP(D7210,'Resources Final'!A:G,7,FALSE))</f>
        <v/>
      </c>
    </row>
    <row r="7211" spans="1:15" x14ac:dyDescent="0.2">
      <c r="A7211" s="11">
        <v>990</v>
      </c>
      <c r="B7211" s="11" t="str">
        <f t="shared" si="127"/>
        <v>Fred C. and Mary R. Koch Foundation_Kimpton, Eric20061500</v>
      </c>
      <c r="C7211" s="11" t="s">
        <v>4161</v>
      </c>
      <c r="D7211" s="11" t="s">
        <v>2000</v>
      </c>
      <c r="E7211" s="11" t="s">
        <v>2000</v>
      </c>
      <c r="F7211" s="4">
        <v>1500</v>
      </c>
      <c r="G7211" s="3">
        <v>2006</v>
      </c>
      <c r="H7211" s="3" t="s">
        <v>21</v>
      </c>
      <c r="I7211" s="12" t="s">
        <v>4162</v>
      </c>
      <c r="J7211" s="3">
        <v>121</v>
      </c>
      <c r="K7211" s="3" t="str">
        <f>IF(VLOOKUP(D7211,'Resources Final'!A:C,3,FALSE)=0,"",VLOOKUP(D7211,'Resources Final'!A:C,3,FALSE))</f>
        <v>Y</v>
      </c>
      <c r="L7211" s="3" t="str">
        <f>IF(VLOOKUP(D7211,'Resources Final'!A:D,4,FALSE)=0,"",VLOOKUP(D7211,'Resources Final'!A:D,4,FALSE))</f>
        <v/>
      </c>
      <c r="M7211" s="3" t="str">
        <f>IF(VLOOKUP(D7211,'Resources Final'!A:E,5,FALSE)=0,"",VLOOKUP(D7211,'Resources Final'!A:E,5,FALSE))</f>
        <v/>
      </c>
      <c r="N7211" s="7" t="str">
        <f>IF(VLOOKUP(D7211,'Resources Final'!A:F,6,FALSE)=0,"",VLOOKUP(D7211,'Resources Final'!A:F,6,FALSE))</f>
        <v/>
      </c>
      <c r="O7211" s="3" t="str">
        <f>IF(VLOOKUP(D7211,'Resources Final'!A:G,7,FALSE)=0,"",VLOOKUP(D7211,'Resources Final'!A:G,7,FALSE))</f>
        <v/>
      </c>
    </row>
    <row r="7212" spans="1:15" x14ac:dyDescent="0.2">
      <c r="A7212" s="11">
        <v>990</v>
      </c>
      <c r="B7212" s="11" t="str">
        <f t="shared" si="127"/>
        <v>Fred C. and Mary R. Koch Foundation_Kincaid, Jared20061500</v>
      </c>
      <c r="C7212" s="11" t="s">
        <v>4161</v>
      </c>
      <c r="D7212" s="11" t="s">
        <v>2003</v>
      </c>
      <c r="E7212" s="11" t="s">
        <v>2003</v>
      </c>
      <c r="F7212" s="4">
        <v>1500</v>
      </c>
      <c r="G7212" s="3">
        <v>2006</v>
      </c>
      <c r="H7212" s="3" t="s">
        <v>21</v>
      </c>
      <c r="I7212" s="12" t="s">
        <v>4162</v>
      </c>
      <c r="J7212" s="3">
        <v>122</v>
      </c>
      <c r="K7212" s="3" t="str">
        <f>IF(VLOOKUP(D7212,'Resources Final'!A:C,3,FALSE)=0,"",VLOOKUP(D7212,'Resources Final'!A:C,3,FALSE))</f>
        <v>Y</v>
      </c>
      <c r="L7212" s="3" t="str">
        <f>IF(VLOOKUP(D7212,'Resources Final'!A:D,4,FALSE)=0,"",VLOOKUP(D7212,'Resources Final'!A:D,4,FALSE))</f>
        <v/>
      </c>
      <c r="M7212" s="3" t="str">
        <f>IF(VLOOKUP(D7212,'Resources Final'!A:E,5,FALSE)=0,"",VLOOKUP(D7212,'Resources Final'!A:E,5,FALSE))</f>
        <v/>
      </c>
      <c r="N7212" s="7" t="str">
        <f>IF(VLOOKUP(D7212,'Resources Final'!A:F,6,FALSE)=0,"",VLOOKUP(D7212,'Resources Final'!A:F,6,FALSE))</f>
        <v/>
      </c>
      <c r="O7212" s="3" t="str">
        <f>IF(VLOOKUP(D7212,'Resources Final'!A:G,7,FALSE)=0,"",VLOOKUP(D7212,'Resources Final'!A:G,7,FALSE))</f>
        <v/>
      </c>
    </row>
    <row r="7213" spans="1:15" x14ac:dyDescent="0.2">
      <c r="A7213" s="11">
        <v>990</v>
      </c>
      <c r="B7213" s="11" t="str">
        <f t="shared" si="127"/>
        <v>Fred C. and Mary R. Koch Foundation_Kirkham, Amy20061500</v>
      </c>
      <c r="C7213" s="11" t="s">
        <v>4161</v>
      </c>
      <c r="D7213" s="11" t="s">
        <v>2005</v>
      </c>
      <c r="E7213" s="11" t="s">
        <v>2005</v>
      </c>
      <c r="F7213" s="4">
        <v>1500</v>
      </c>
      <c r="G7213" s="3">
        <v>2006</v>
      </c>
      <c r="H7213" s="3" t="s">
        <v>21</v>
      </c>
      <c r="I7213" s="12" t="s">
        <v>4162</v>
      </c>
      <c r="J7213" s="3">
        <v>123</v>
      </c>
      <c r="K7213" s="3" t="str">
        <f>IF(VLOOKUP(D7213,'Resources Final'!A:C,3,FALSE)=0,"",VLOOKUP(D7213,'Resources Final'!A:C,3,FALSE))</f>
        <v>Y</v>
      </c>
      <c r="L7213" s="3" t="str">
        <f>IF(VLOOKUP(D7213,'Resources Final'!A:D,4,FALSE)=0,"",VLOOKUP(D7213,'Resources Final'!A:D,4,FALSE))</f>
        <v/>
      </c>
      <c r="M7213" s="3" t="str">
        <f>IF(VLOOKUP(D7213,'Resources Final'!A:E,5,FALSE)=0,"",VLOOKUP(D7213,'Resources Final'!A:E,5,FALSE))</f>
        <v/>
      </c>
      <c r="N7213" s="7" t="str">
        <f>IF(VLOOKUP(D7213,'Resources Final'!A:F,6,FALSE)=0,"",VLOOKUP(D7213,'Resources Final'!A:F,6,FALSE))</f>
        <v/>
      </c>
      <c r="O7213" s="3" t="str">
        <f>IF(VLOOKUP(D7213,'Resources Final'!A:G,7,FALSE)=0,"",VLOOKUP(D7213,'Resources Final'!A:G,7,FALSE))</f>
        <v/>
      </c>
    </row>
    <row r="7214" spans="1:15" x14ac:dyDescent="0.2">
      <c r="A7214" s="11">
        <v>990</v>
      </c>
      <c r="B7214" s="11" t="str">
        <f t="shared" si="127"/>
        <v>Fred C. and Mary R. Koch Foundation_Kolar, Ashley20061500</v>
      </c>
      <c r="C7214" s="11" t="s">
        <v>4161</v>
      </c>
      <c r="D7214" s="11" t="s">
        <v>2020</v>
      </c>
      <c r="E7214" s="11" t="s">
        <v>2020</v>
      </c>
      <c r="F7214" s="4">
        <v>1500</v>
      </c>
      <c r="G7214" s="3">
        <v>2006</v>
      </c>
      <c r="H7214" s="3" t="s">
        <v>21</v>
      </c>
      <c r="I7214" s="12" t="s">
        <v>4162</v>
      </c>
      <c r="J7214" s="3">
        <v>124</v>
      </c>
      <c r="K7214" s="3" t="str">
        <f>IF(VLOOKUP(D7214,'Resources Final'!A:C,3,FALSE)=0,"",VLOOKUP(D7214,'Resources Final'!A:C,3,FALSE))</f>
        <v>Y</v>
      </c>
      <c r="L7214" s="3" t="str">
        <f>IF(VLOOKUP(D7214,'Resources Final'!A:D,4,FALSE)=0,"",VLOOKUP(D7214,'Resources Final'!A:D,4,FALSE))</f>
        <v/>
      </c>
      <c r="M7214" s="3" t="str">
        <f>IF(VLOOKUP(D7214,'Resources Final'!A:E,5,FALSE)=0,"",VLOOKUP(D7214,'Resources Final'!A:E,5,FALSE))</f>
        <v/>
      </c>
      <c r="N7214" s="7" t="str">
        <f>IF(VLOOKUP(D7214,'Resources Final'!A:F,6,FALSE)=0,"",VLOOKUP(D7214,'Resources Final'!A:F,6,FALSE))</f>
        <v/>
      </c>
      <c r="O7214" s="3" t="str">
        <f>IF(VLOOKUP(D7214,'Resources Final'!A:G,7,FALSE)=0,"",VLOOKUP(D7214,'Resources Final'!A:G,7,FALSE))</f>
        <v/>
      </c>
    </row>
    <row r="7215" spans="1:15" x14ac:dyDescent="0.2">
      <c r="A7215" s="11">
        <v>990</v>
      </c>
      <c r="B7215" s="11" t="str">
        <f t="shared" si="127"/>
        <v>Fred C. and Mary R. Koch Foundation_Kopf, Kara20061500</v>
      </c>
      <c r="C7215" s="11" t="s">
        <v>4161</v>
      </c>
      <c r="D7215" s="11" t="s">
        <v>2029</v>
      </c>
      <c r="E7215" s="11" t="s">
        <v>2029</v>
      </c>
      <c r="F7215" s="4">
        <v>1500</v>
      </c>
      <c r="G7215" s="3">
        <v>2006</v>
      </c>
      <c r="H7215" s="3" t="s">
        <v>21</v>
      </c>
      <c r="I7215" s="12" t="s">
        <v>4162</v>
      </c>
      <c r="J7215" s="3">
        <v>125</v>
      </c>
      <c r="K7215" s="3" t="str">
        <f>IF(VLOOKUP(D7215,'Resources Final'!A:C,3,FALSE)=0,"",VLOOKUP(D7215,'Resources Final'!A:C,3,FALSE))</f>
        <v>Y</v>
      </c>
      <c r="L7215" s="3" t="str">
        <f>IF(VLOOKUP(D7215,'Resources Final'!A:D,4,FALSE)=0,"",VLOOKUP(D7215,'Resources Final'!A:D,4,FALSE))</f>
        <v/>
      </c>
      <c r="M7215" s="3" t="str">
        <f>IF(VLOOKUP(D7215,'Resources Final'!A:E,5,FALSE)=0,"",VLOOKUP(D7215,'Resources Final'!A:E,5,FALSE))</f>
        <v/>
      </c>
      <c r="N7215" s="7" t="str">
        <f>IF(VLOOKUP(D7215,'Resources Final'!A:F,6,FALSE)=0,"",VLOOKUP(D7215,'Resources Final'!A:F,6,FALSE))</f>
        <v/>
      </c>
      <c r="O7215" s="3" t="str">
        <f>IF(VLOOKUP(D7215,'Resources Final'!A:G,7,FALSE)=0,"",VLOOKUP(D7215,'Resources Final'!A:G,7,FALSE))</f>
        <v/>
      </c>
    </row>
    <row r="7216" spans="1:15" x14ac:dyDescent="0.2">
      <c r="A7216" s="11">
        <v>990</v>
      </c>
      <c r="B7216" s="11" t="str">
        <f t="shared" si="127"/>
        <v>Fred C. and Mary R. Koch Foundation_Kuipers, Mary20061500</v>
      </c>
      <c r="C7216" s="11" t="s">
        <v>4161</v>
      </c>
      <c r="D7216" s="11" t="s">
        <v>2050</v>
      </c>
      <c r="E7216" s="11" t="s">
        <v>2050</v>
      </c>
      <c r="F7216" s="4">
        <v>1500</v>
      </c>
      <c r="G7216" s="3">
        <v>2006</v>
      </c>
      <c r="H7216" s="3" t="s">
        <v>21</v>
      </c>
      <c r="I7216" s="12" t="s">
        <v>4162</v>
      </c>
      <c r="J7216" s="3">
        <v>126</v>
      </c>
      <c r="K7216" s="3" t="str">
        <f>IF(VLOOKUP(D7216,'Resources Final'!A:C,3,FALSE)=0,"",VLOOKUP(D7216,'Resources Final'!A:C,3,FALSE))</f>
        <v>Y</v>
      </c>
      <c r="L7216" s="3" t="str">
        <f>IF(VLOOKUP(D7216,'Resources Final'!A:D,4,FALSE)=0,"",VLOOKUP(D7216,'Resources Final'!A:D,4,FALSE))</f>
        <v/>
      </c>
      <c r="M7216" s="3" t="str">
        <f>IF(VLOOKUP(D7216,'Resources Final'!A:E,5,FALSE)=0,"",VLOOKUP(D7216,'Resources Final'!A:E,5,FALSE))</f>
        <v/>
      </c>
      <c r="N7216" s="7" t="str">
        <f>IF(VLOOKUP(D7216,'Resources Final'!A:F,6,FALSE)=0,"",VLOOKUP(D7216,'Resources Final'!A:F,6,FALSE))</f>
        <v/>
      </c>
      <c r="O7216" s="3" t="str">
        <f>IF(VLOOKUP(D7216,'Resources Final'!A:G,7,FALSE)=0,"",VLOOKUP(D7216,'Resources Final'!A:G,7,FALSE))</f>
        <v/>
      </c>
    </row>
    <row r="7217" spans="1:15" x14ac:dyDescent="0.2">
      <c r="A7217" s="11">
        <v>990</v>
      </c>
      <c r="B7217" s="11" t="str">
        <f t="shared" si="127"/>
        <v>Fred C. and Mary R. Koch Foundation_Kolar, Ashley20061500</v>
      </c>
      <c r="C7217" s="11" t="s">
        <v>4161</v>
      </c>
      <c r="D7217" s="11" t="s">
        <v>2020</v>
      </c>
      <c r="E7217" s="11" t="s">
        <v>2020</v>
      </c>
      <c r="F7217" s="4">
        <v>1500</v>
      </c>
      <c r="G7217" s="3">
        <v>2006</v>
      </c>
      <c r="H7217" s="3" t="s">
        <v>21</v>
      </c>
      <c r="I7217" s="12" t="s">
        <v>4162</v>
      </c>
      <c r="J7217" s="3">
        <v>127</v>
      </c>
      <c r="K7217" s="3" t="str">
        <f>IF(VLOOKUP(D7217,'Resources Final'!A:C,3,FALSE)=0,"",VLOOKUP(D7217,'Resources Final'!A:C,3,FALSE))</f>
        <v>Y</v>
      </c>
      <c r="L7217" s="3" t="str">
        <f>IF(VLOOKUP(D7217,'Resources Final'!A:D,4,FALSE)=0,"",VLOOKUP(D7217,'Resources Final'!A:D,4,FALSE))</f>
        <v/>
      </c>
      <c r="M7217" s="3" t="str">
        <f>IF(VLOOKUP(D7217,'Resources Final'!A:E,5,FALSE)=0,"",VLOOKUP(D7217,'Resources Final'!A:E,5,FALSE))</f>
        <v/>
      </c>
      <c r="N7217" s="7" t="str">
        <f>IF(VLOOKUP(D7217,'Resources Final'!A:F,6,FALSE)=0,"",VLOOKUP(D7217,'Resources Final'!A:F,6,FALSE))</f>
        <v/>
      </c>
      <c r="O7217" s="3" t="str">
        <f>IF(VLOOKUP(D7217,'Resources Final'!A:G,7,FALSE)=0,"",VLOOKUP(D7217,'Resources Final'!A:G,7,FALSE))</f>
        <v/>
      </c>
    </row>
    <row r="7218" spans="1:15" x14ac:dyDescent="0.2">
      <c r="A7218" s="11">
        <v>990</v>
      </c>
      <c r="B7218" s="11" t="str">
        <f t="shared" si="127"/>
        <v>Fred C. and Mary R. Koch Foundation_Koopman, Jaclyn20061500</v>
      </c>
      <c r="C7218" s="11" t="s">
        <v>4161</v>
      </c>
      <c r="D7218" s="11" t="s">
        <v>2027</v>
      </c>
      <c r="E7218" s="11" t="s">
        <v>2027</v>
      </c>
      <c r="F7218" s="4">
        <v>1500</v>
      </c>
      <c r="G7218" s="3">
        <v>2006</v>
      </c>
      <c r="H7218" s="3" t="s">
        <v>21</v>
      </c>
      <c r="I7218" s="12" t="s">
        <v>4162</v>
      </c>
      <c r="J7218" s="3">
        <v>128</v>
      </c>
      <c r="K7218" s="3" t="str">
        <f>IF(VLOOKUP(D7218,'Resources Final'!A:C,3,FALSE)=0,"",VLOOKUP(D7218,'Resources Final'!A:C,3,FALSE))</f>
        <v>Y</v>
      </c>
      <c r="L7218" s="3" t="str">
        <f>IF(VLOOKUP(D7218,'Resources Final'!A:D,4,FALSE)=0,"",VLOOKUP(D7218,'Resources Final'!A:D,4,FALSE))</f>
        <v/>
      </c>
      <c r="M7218" s="3" t="str">
        <f>IF(VLOOKUP(D7218,'Resources Final'!A:E,5,FALSE)=0,"",VLOOKUP(D7218,'Resources Final'!A:E,5,FALSE))</f>
        <v/>
      </c>
      <c r="N7218" s="7" t="str">
        <f>IF(VLOOKUP(D7218,'Resources Final'!A:F,6,FALSE)=0,"",VLOOKUP(D7218,'Resources Final'!A:F,6,FALSE))</f>
        <v/>
      </c>
      <c r="O7218" s="3" t="str">
        <f>IF(VLOOKUP(D7218,'Resources Final'!A:G,7,FALSE)=0,"",VLOOKUP(D7218,'Resources Final'!A:G,7,FALSE))</f>
        <v/>
      </c>
    </row>
    <row r="7219" spans="1:15" x14ac:dyDescent="0.2">
      <c r="A7219" s="11">
        <v>990</v>
      </c>
      <c r="B7219" s="11" t="str">
        <f t="shared" si="127"/>
        <v>Fred C. and Mary R. Koch Foundation_Kopf, Kara20061500</v>
      </c>
      <c r="C7219" s="11" t="s">
        <v>4161</v>
      </c>
      <c r="D7219" s="11" t="s">
        <v>2029</v>
      </c>
      <c r="E7219" s="11" t="s">
        <v>2029</v>
      </c>
      <c r="F7219" s="4">
        <v>1500</v>
      </c>
      <c r="G7219" s="3">
        <v>2006</v>
      </c>
      <c r="H7219" s="3" t="s">
        <v>21</v>
      </c>
      <c r="I7219" s="12" t="s">
        <v>4162</v>
      </c>
      <c r="J7219" s="3">
        <v>129</v>
      </c>
      <c r="K7219" s="3" t="str">
        <f>IF(VLOOKUP(D7219,'Resources Final'!A:C,3,FALSE)=0,"",VLOOKUP(D7219,'Resources Final'!A:C,3,FALSE))</f>
        <v>Y</v>
      </c>
      <c r="L7219" s="3" t="str">
        <f>IF(VLOOKUP(D7219,'Resources Final'!A:D,4,FALSE)=0,"",VLOOKUP(D7219,'Resources Final'!A:D,4,FALSE))</f>
        <v/>
      </c>
      <c r="M7219" s="3" t="str">
        <f>IF(VLOOKUP(D7219,'Resources Final'!A:E,5,FALSE)=0,"",VLOOKUP(D7219,'Resources Final'!A:E,5,FALSE))</f>
        <v/>
      </c>
      <c r="N7219" s="7" t="str">
        <f>IF(VLOOKUP(D7219,'Resources Final'!A:F,6,FALSE)=0,"",VLOOKUP(D7219,'Resources Final'!A:F,6,FALSE))</f>
        <v/>
      </c>
      <c r="O7219" s="3" t="str">
        <f>IF(VLOOKUP(D7219,'Resources Final'!A:G,7,FALSE)=0,"",VLOOKUP(D7219,'Resources Final'!A:G,7,FALSE))</f>
        <v/>
      </c>
    </row>
    <row r="7220" spans="1:15" x14ac:dyDescent="0.2">
      <c r="A7220" s="11">
        <v>990</v>
      </c>
      <c r="B7220" s="11" t="str">
        <f t="shared" si="127"/>
        <v>Fred C. and Mary R. Koch Foundation_Kulkarni, Aneesh20061500</v>
      </c>
      <c r="C7220" s="11" t="s">
        <v>4161</v>
      </c>
      <c r="D7220" s="11" t="s">
        <v>2051</v>
      </c>
      <c r="E7220" s="11" t="s">
        <v>2051</v>
      </c>
      <c r="F7220" s="4">
        <v>1500</v>
      </c>
      <c r="G7220" s="3">
        <v>2006</v>
      </c>
      <c r="H7220" s="3" t="s">
        <v>21</v>
      </c>
      <c r="I7220" s="12" t="s">
        <v>4162</v>
      </c>
      <c r="J7220" s="3">
        <v>130</v>
      </c>
      <c r="K7220" s="3" t="str">
        <f>IF(VLOOKUP(D7220,'Resources Final'!A:C,3,FALSE)=0,"",VLOOKUP(D7220,'Resources Final'!A:C,3,FALSE))</f>
        <v>Y</v>
      </c>
      <c r="L7220" s="3" t="str">
        <f>IF(VLOOKUP(D7220,'Resources Final'!A:D,4,FALSE)=0,"",VLOOKUP(D7220,'Resources Final'!A:D,4,FALSE))</f>
        <v/>
      </c>
      <c r="M7220" s="3" t="str">
        <f>IF(VLOOKUP(D7220,'Resources Final'!A:E,5,FALSE)=0,"",VLOOKUP(D7220,'Resources Final'!A:E,5,FALSE))</f>
        <v/>
      </c>
      <c r="N7220" s="7" t="str">
        <f>IF(VLOOKUP(D7220,'Resources Final'!A:F,6,FALSE)=0,"",VLOOKUP(D7220,'Resources Final'!A:F,6,FALSE))</f>
        <v/>
      </c>
      <c r="O7220" s="3" t="str">
        <f>IF(VLOOKUP(D7220,'Resources Final'!A:G,7,FALSE)=0,"",VLOOKUP(D7220,'Resources Final'!A:G,7,FALSE))</f>
        <v/>
      </c>
    </row>
    <row r="7221" spans="1:15" x14ac:dyDescent="0.2">
      <c r="A7221" s="11">
        <v>990</v>
      </c>
      <c r="B7221" s="11" t="str">
        <f t="shared" si="127"/>
        <v>Fred C. and Mary R. Koch Foundation_Latham, Timothy20061500</v>
      </c>
      <c r="C7221" s="11" t="s">
        <v>4161</v>
      </c>
      <c r="D7221" s="11" t="s">
        <v>2109</v>
      </c>
      <c r="E7221" s="11" t="s">
        <v>2109</v>
      </c>
      <c r="F7221" s="4">
        <v>1500</v>
      </c>
      <c r="G7221" s="3">
        <v>2006</v>
      </c>
      <c r="H7221" s="3" t="s">
        <v>21</v>
      </c>
      <c r="I7221" s="12" t="s">
        <v>4162</v>
      </c>
      <c r="J7221" s="3">
        <v>131</v>
      </c>
      <c r="K7221" s="3" t="str">
        <f>IF(VLOOKUP(D7221,'Resources Final'!A:C,3,FALSE)=0,"",VLOOKUP(D7221,'Resources Final'!A:C,3,FALSE))</f>
        <v>Y</v>
      </c>
      <c r="L7221" s="3" t="str">
        <f>IF(VLOOKUP(D7221,'Resources Final'!A:D,4,FALSE)=0,"",VLOOKUP(D7221,'Resources Final'!A:D,4,FALSE))</f>
        <v/>
      </c>
      <c r="M7221" s="3" t="str">
        <f>IF(VLOOKUP(D7221,'Resources Final'!A:E,5,FALSE)=0,"",VLOOKUP(D7221,'Resources Final'!A:E,5,FALSE))</f>
        <v/>
      </c>
      <c r="N7221" s="7" t="str">
        <f>IF(VLOOKUP(D7221,'Resources Final'!A:F,6,FALSE)=0,"",VLOOKUP(D7221,'Resources Final'!A:F,6,FALSE))</f>
        <v/>
      </c>
      <c r="O7221" s="3" t="str">
        <f>IF(VLOOKUP(D7221,'Resources Final'!A:G,7,FALSE)=0,"",VLOOKUP(D7221,'Resources Final'!A:G,7,FALSE))</f>
        <v/>
      </c>
    </row>
    <row r="7222" spans="1:15" x14ac:dyDescent="0.2">
      <c r="A7222" s="11">
        <v>990</v>
      </c>
      <c r="B7222" s="11" t="str">
        <f t="shared" si="127"/>
        <v>Fred C. and Mary R. Koch Foundation_Learned, Erin20061500</v>
      </c>
      <c r="C7222" s="11" t="s">
        <v>4161</v>
      </c>
      <c r="D7222" s="11" t="s">
        <v>2124</v>
      </c>
      <c r="E7222" s="11" t="s">
        <v>2124</v>
      </c>
      <c r="F7222" s="4">
        <v>1500</v>
      </c>
      <c r="G7222" s="3">
        <v>2006</v>
      </c>
      <c r="H7222" s="3" t="s">
        <v>21</v>
      </c>
      <c r="I7222" s="12" t="s">
        <v>4162</v>
      </c>
      <c r="J7222" s="3">
        <v>132</v>
      </c>
      <c r="K7222" s="3" t="str">
        <f>IF(VLOOKUP(D7222,'Resources Final'!A:C,3,FALSE)=0,"",VLOOKUP(D7222,'Resources Final'!A:C,3,FALSE))</f>
        <v>Y</v>
      </c>
      <c r="L7222" s="3" t="str">
        <f>IF(VLOOKUP(D7222,'Resources Final'!A:D,4,FALSE)=0,"",VLOOKUP(D7222,'Resources Final'!A:D,4,FALSE))</f>
        <v/>
      </c>
      <c r="M7222" s="3" t="str">
        <f>IF(VLOOKUP(D7222,'Resources Final'!A:E,5,FALSE)=0,"",VLOOKUP(D7222,'Resources Final'!A:E,5,FALSE))</f>
        <v/>
      </c>
      <c r="N7222" s="7" t="str">
        <f>IF(VLOOKUP(D7222,'Resources Final'!A:F,6,FALSE)=0,"",VLOOKUP(D7222,'Resources Final'!A:F,6,FALSE))</f>
        <v/>
      </c>
      <c r="O7222" s="3" t="str">
        <f>IF(VLOOKUP(D7222,'Resources Final'!A:G,7,FALSE)=0,"",VLOOKUP(D7222,'Resources Final'!A:G,7,FALSE))</f>
        <v/>
      </c>
    </row>
    <row r="7223" spans="1:15" x14ac:dyDescent="0.2">
      <c r="A7223" s="11">
        <v>990</v>
      </c>
      <c r="B7223" s="11" t="str">
        <f t="shared" si="127"/>
        <v>Fred C. and Mary R. Koch Foundation_Lee, Jessica20061500</v>
      </c>
      <c r="C7223" s="11" t="s">
        <v>4161</v>
      </c>
      <c r="D7223" s="11" t="s">
        <v>2132</v>
      </c>
      <c r="E7223" s="11" t="s">
        <v>2132</v>
      </c>
      <c r="F7223" s="4">
        <v>1500</v>
      </c>
      <c r="G7223" s="3">
        <v>2006</v>
      </c>
      <c r="H7223" s="3" t="s">
        <v>21</v>
      </c>
      <c r="I7223" s="12" t="s">
        <v>4162</v>
      </c>
      <c r="J7223" s="3">
        <v>133</v>
      </c>
      <c r="K7223" s="3" t="str">
        <f>IF(VLOOKUP(D7223,'Resources Final'!A:C,3,FALSE)=0,"",VLOOKUP(D7223,'Resources Final'!A:C,3,FALSE))</f>
        <v>Y</v>
      </c>
      <c r="L7223" s="3" t="str">
        <f>IF(VLOOKUP(D7223,'Resources Final'!A:D,4,FALSE)=0,"",VLOOKUP(D7223,'Resources Final'!A:D,4,FALSE))</f>
        <v/>
      </c>
      <c r="M7223" s="3" t="str">
        <f>IF(VLOOKUP(D7223,'Resources Final'!A:E,5,FALSE)=0,"",VLOOKUP(D7223,'Resources Final'!A:E,5,FALSE))</f>
        <v/>
      </c>
      <c r="N7223" s="7" t="str">
        <f>IF(VLOOKUP(D7223,'Resources Final'!A:F,6,FALSE)=0,"",VLOOKUP(D7223,'Resources Final'!A:F,6,FALSE))</f>
        <v/>
      </c>
      <c r="O7223" s="3" t="str">
        <f>IF(VLOOKUP(D7223,'Resources Final'!A:G,7,FALSE)=0,"",VLOOKUP(D7223,'Resources Final'!A:G,7,FALSE))</f>
        <v/>
      </c>
    </row>
    <row r="7224" spans="1:15" x14ac:dyDescent="0.2">
      <c r="A7224" s="11">
        <v>990</v>
      </c>
      <c r="B7224" s="11" t="str">
        <f t="shared" si="127"/>
        <v>Fred C. and Mary R. Koch Foundation_Lee, Sydney20061500</v>
      </c>
      <c r="C7224" s="11" t="s">
        <v>4161</v>
      </c>
      <c r="D7224" s="11" t="s">
        <v>2134</v>
      </c>
      <c r="E7224" s="11" t="s">
        <v>2134</v>
      </c>
      <c r="F7224" s="4">
        <v>1500</v>
      </c>
      <c r="G7224" s="3">
        <v>2006</v>
      </c>
      <c r="H7224" s="3" t="s">
        <v>21</v>
      </c>
      <c r="I7224" s="12" t="s">
        <v>4162</v>
      </c>
      <c r="J7224" s="3">
        <v>134</v>
      </c>
      <c r="K7224" s="3" t="str">
        <f>IF(VLOOKUP(D7224,'Resources Final'!A:C,3,FALSE)=0,"",VLOOKUP(D7224,'Resources Final'!A:C,3,FALSE))</f>
        <v>Y</v>
      </c>
      <c r="L7224" s="3" t="str">
        <f>IF(VLOOKUP(D7224,'Resources Final'!A:D,4,FALSE)=0,"",VLOOKUP(D7224,'Resources Final'!A:D,4,FALSE))</f>
        <v/>
      </c>
      <c r="M7224" s="3" t="str">
        <f>IF(VLOOKUP(D7224,'Resources Final'!A:E,5,FALSE)=0,"",VLOOKUP(D7224,'Resources Final'!A:E,5,FALSE))</f>
        <v/>
      </c>
      <c r="N7224" s="7" t="str">
        <f>IF(VLOOKUP(D7224,'Resources Final'!A:F,6,FALSE)=0,"",VLOOKUP(D7224,'Resources Final'!A:F,6,FALSE))</f>
        <v/>
      </c>
      <c r="O7224" s="3" t="str">
        <f>IF(VLOOKUP(D7224,'Resources Final'!A:G,7,FALSE)=0,"",VLOOKUP(D7224,'Resources Final'!A:G,7,FALSE))</f>
        <v/>
      </c>
    </row>
    <row r="7225" spans="1:15" x14ac:dyDescent="0.2">
      <c r="A7225" s="11">
        <v>990</v>
      </c>
      <c r="B7225" s="11" t="str">
        <f t="shared" si="127"/>
        <v>Fred C. and Mary R. Koch Foundation_Legge, Melissa20061500</v>
      </c>
      <c r="C7225" s="11" t="s">
        <v>4161</v>
      </c>
      <c r="D7225" s="11" t="s">
        <v>2135</v>
      </c>
      <c r="E7225" s="11" t="s">
        <v>2135</v>
      </c>
      <c r="F7225" s="4">
        <v>1500</v>
      </c>
      <c r="G7225" s="3">
        <v>2006</v>
      </c>
      <c r="H7225" s="3" t="s">
        <v>21</v>
      </c>
      <c r="I7225" s="12" t="s">
        <v>4162</v>
      </c>
      <c r="J7225" s="3">
        <v>135</v>
      </c>
      <c r="K7225" s="3" t="str">
        <f>IF(VLOOKUP(D7225,'Resources Final'!A:C,3,FALSE)=0,"",VLOOKUP(D7225,'Resources Final'!A:C,3,FALSE))</f>
        <v>Y</v>
      </c>
      <c r="L7225" s="3" t="str">
        <f>IF(VLOOKUP(D7225,'Resources Final'!A:D,4,FALSE)=0,"",VLOOKUP(D7225,'Resources Final'!A:D,4,FALSE))</f>
        <v/>
      </c>
      <c r="M7225" s="3" t="str">
        <f>IF(VLOOKUP(D7225,'Resources Final'!A:E,5,FALSE)=0,"",VLOOKUP(D7225,'Resources Final'!A:E,5,FALSE))</f>
        <v/>
      </c>
      <c r="N7225" s="7" t="str">
        <f>IF(VLOOKUP(D7225,'Resources Final'!A:F,6,FALSE)=0,"",VLOOKUP(D7225,'Resources Final'!A:F,6,FALSE))</f>
        <v/>
      </c>
      <c r="O7225" s="3" t="str">
        <f>IF(VLOOKUP(D7225,'Resources Final'!A:G,7,FALSE)=0,"",VLOOKUP(D7225,'Resources Final'!A:G,7,FALSE))</f>
        <v/>
      </c>
    </row>
    <row r="7226" spans="1:15" x14ac:dyDescent="0.2">
      <c r="A7226" s="11">
        <v>990</v>
      </c>
      <c r="B7226" s="11" t="str">
        <f t="shared" si="127"/>
        <v>Fred C. and Mary R. Koch Foundation_Levere, Kimberly20061500</v>
      </c>
      <c r="C7226" s="11" t="s">
        <v>4161</v>
      </c>
      <c r="D7226" s="11" t="s">
        <v>2146</v>
      </c>
      <c r="E7226" s="11" t="s">
        <v>2146</v>
      </c>
      <c r="F7226" s="4">
        <v>1500</v>
      </c>
      <c r="G7226" s="3">
        <v>2006</v>
      </c>
      <c r="H7226" s="3" t="s">
        <v>21</v>
      </c>
      <c r="I7226" s="12" t="s">
        <v>4162</v>
      </c>
      <c r="J7226" s="3">
        <v>136</v>
      </c>
      <c r="K7226" s="3" t="str">
        <f>IF(VLOOKUP(D7226,'Resources Final'!A:C,3,FALSE)=0,"",VLOOKUP(D7226,'Resources Final'!A:C,3,FALSE))</f>
        <v>Y</v>
      </c>
      <c r="L7226" s="3" t="str">
        <f>IF(VLOOKUP(D7226,'Resources Final'!A:D,4,FALSE)=0,"",VLOOKUP(D7226,'Resources Final'!A:D,4,FALSE))</f>
        <v/>
      </c>
      <c r="M7226" s="3" t="str">
        <f>IF(VLOOKUP(D7226,'Resources Final'!A:E,5,FALSE)=0,"",VLOOKUP(D7226,'Resources Final'!A:E,5,FALSE))</f>
        <v/>
      </c>
      <c r="N7226" s="7" t="str">
        <f>IF(VLOOKUP(D7226,'Resources Final'!A:F,6,FALSE)=0,"",VLOOKUP(D7226,'Resources Final'!A:F,6,FALSE))</f>
        <v/>
      </c>
      <c r="O7226" s="3" t="str">
        <f>IF(VLOOKUP(D7226,'Resources Final'!A:G,7,FALSE)=0,"",VLOOKUP(D7226,'Resources Final'!A:G,7,FALSE))</f>
        <v/>
      </c>
    </row>
    <row r="7227" spans="1:15" x14ac:dyDescent="0.2">
      <c r="A7227" s="11">
        <v>990</v>
      </c>
      <c r="B7227" s="11" t="str">
        <f t="shared" si="127"/>
        <v>Fred C. and Mary R. Koch Foundation_Liao, Wang20061500</v>
      </c>
      <c r="C7227" s="11" t="s">
        <v>4161</v>
      </c>
      <c r="D7227" s="11" t="s">
        <v>2154</v>
      </c>
      <c r="E7227" s="11" t="s">
        <v>2154</v>
      </c>
      <c r="F7227" s="4">
        <v>1500</v>
      </c>
      <c r="G7227" s="3">
        <v>2006</v>
      </c>
      <c r="H7227" s="3" t="s">
        <v>21</v>
      </c>
      <c r="I7227" s="12" t="s">
        <v>4162</v>
      </c>
      <c r="J7227" s="3">
        <v>137</v>
      </c>
      <c r="K7227" s="3" t="str">
        <f>IF(VLOOKUP(D7227,'Resources Final'!A:C,3,FALSE)=0,"",VLOOKUP(D7227,'Resources Final'!A:C,3,FALSE))</f>
        <v>Y</v>
      </c>
      <c r="L7227" s="3" t="str">
        <f>IF(VLOOKUP(D7227,'Resources Final'!A:D,4,FALSE)=0,"",VLOOKUP(D7227,'Resources Final'!A:D,4,FALSE))</f>
        <v/>
      </c>
      <c r="M7227" s="3" t="str">
        <f>IF(VLOOKUP(D7227,'Resources Final'!A:E,5,FALSE)=0,"",VLOOKUP(D7227,'Resources Final'!A:E,5,FALSE))</f>
        <v/>
      </c>
      <c r="N7227" s="7" t="str">
        <f>IF(VLOOKUP(D7227,'Resources Final'!A:F,6,FALSE)=0,"",VLOOKUP(D7227,'Resources Final'!A:F,6,FALSE))</f>
        <v/>
      </c>
      <c r="O7227" s="3" t="str">
        <f>IF(VLOOKUP(D7227,'Resources Final'!A:G,7,FALSE)=0,"",VLOOKUP(D7227,'Resources Final'!A:G,7,FALSE))</f>
        <v/>
      </c>
    </row>
    <row r="7228" spans="1:15" x14ac:dyDescent="0.2">
      <c r="A7228" s="11">
        <v>990</v>
      </c>
      <c r="B7228" s="11" t="str">
        <f t="shared" si="127"/>
        <v>Fred C. and Mary R. Koch Foundation_Lindeman, Matthew20061500</v>
      </c>
      <c r="C7228" s="11" t="s">
        <v>4161</v>
      </c>
      <c r="D7228" s="11" t="s">
        <v>2176</v>
      </c>
      <c r="E7228" s="11" t="s">
        <v>2176</v>
      </c>
      <c r="F7228" s="4">
        <v>1500</v>
      </c>
      <c r="G7228" s="3">
        <v>2006</v>
      </c>
      <c r="H7228" s="3" t="s">
        <v>21</v>
      </c>
      <c r="I7228" s="12" t="s">
        <v>4162</v>
      </c>
      <c r="J7228" s="3">
        <v>138</v>
      </c>
      <c r="K7228" s="3" t="str">
        <f>IF(VLOOKUP(D7228,'Resources Final'!A:C,3,FALSE)=0,"",VLOOKUP(D7228,'Resources Final'!A:C,3,FALSE))</f>
        <v>Y</v>
      </c>
      <c r="L7228" s="3" t="str">
        <f>IF(VLOOKUP(D7228,'Resources Final'!A:D,4,FALSE)=0,"",VLOOKUP(D7228,'Resources Final'!A:D,4,FALSE))</f>
        <v/>
      </c>
      <c r="M7228" s="3" t="str">
        <f>IF(VLOOKUP(D7228,'Resources Final'!A:E,5,FALSE)=0,"",VLOOKUP(D7228,'Resources Final'!A:E,5,FALSE))</f>
        <v/>
      </c>
      <c r="N7228" s="7" t="str">
        <f>IF(VLOOKUP(D7228,'Resources Final'!A:F,6,FALSE)=0,"",VLOOKUP(D7228,'Resources Final'!A:F,6,FALSE))</f>
        <v/>
      </c>
      <c r="O7228" s="3" t="str">
        <f>IF(VLOOKUP(D7228,'Resources Final'!A:G,7,FALSE)=0,"",VLOOKUP(D7228,'Resources Final'!A:G,7,FALSE))</f>
        <v/>
      </c>
    </row>
    <row r="7229" spans="1:15" x14ac:dyDescent="0.2">
      <c r="A7229" s="11">
        <v>990</v>
      </c>
      <c r="B7229" s="11" t="str">
        <f t="shared" si="127"/>
        <v>Fred C. and Mary R. Koch Foundation_Liu, Wenxi20061500</v>
      </c>
      <c r="C7229" s="11" t="s">
        <v>4161</v>
      </c>
      <c r="D7229" s="11" t="s">
        <v>2190</v>
      </c>
      <c r="E7229" s="11" t="s">
        <v>2190</v>
      </c>
      <c r="F7229" s="4">
        <v>1500</v>
      </c>
      <c r="G7229" s="3">
        <v>2006</v>
      </c>
      <c r="H7229" s="3" t="s">
        <v>21</v>
      </c>
      <c r="I7229" s="12" t="s">
        <v>4162</v>
      </c>
      <c r="J7229" s="3">
        <v>139</v>
      </c>
      <c r="K7229" s="3" t="str">
        <f>IF(VLOOKUP(D7229,'Resources Final'!A:C,3,FALSE)=0,"",VLOOKUP(D7229,'Resources Final'!A:C,3,FALSE))</f>
        <v>Y</v>
      </c>
      <c r="L7229" s="3" t="str">
        <f>IF(VLOOKUP(D7229,'Resources Final'!A:D,4,FALSE)=0,"",VLOOKUP(D7229,'Resources Final'!A:D,4,FALSE))</f>
        <v/>
      </c>
      <c r="M7229" s="3" t="str">
        <f>IF(VLOOKUP(D7229,'Resources Final'!A:E,5,FALSE)=0,"",VLOOKUP(D7229,'Resources Final'!A:E,5,FALSE))</f>
        <v/>
      </c>
      <c r="N7229" s="7" t="str">
        <f>IF(VLOOKUP(D7229,'Resources Final'!A:F,6,FALSE)=0,"",VLOOKUP(D7229,'Resources Final'!A:F,6,FALSE))</f>
        <v/>
      </c>
      <c r="O7229" s="3" t="str">
        <f>IF(VLOOKUP(D7229,'Resources Final'!A:G,7,FALSE)=0,"",VLOOKUP(D7229,'Resources Final'!A:G,7,FALSE))</f>
        <v/>
      </c>
    </row>
    <row r="7230" spans="1:15" x14ac:dyDescent="0.2">
      <c r="A7230" s="11">
        <v>990</v>
      </c>
      <c r="B7230" s="11" t="str">
        <f t="shared" si="127"/>
        <v>Fred C. and Mary R. Koch Foundation_Longoria, Aissa20061500</v>
      </c>
      <c r="C7230" s="11" t="s">
        <v>4161</v>
      </c>
      <c r="D7230" s="11" t="s">
        <v>2199</v>
      </c>
      <c r="E7230" s="11" t="s">
        <v>2199</v>
      </c>
      <c r="F7230" s="4">
        <v>1500</v>
      </c>
      <c r="G7230" s="3">
        <v>2006</v>
      </c>
      <c r="H7230" s="3" t="s">
        <v>21</v>
      </c>
      <c r="I7230" s="12" t="s">
        <v>4162</v>
      </c>
      <c r="J7230" s="3">
        <v>140</v>
      </c>
      <c r="K7230" s="3" t="str">
        <f>IF(VLOOKUP(D7230,'Resources Final'!A:C,3,FALSE)=0,"",VLOOKUP(D7230,'Resources Final'!A:C,3,FALSE))</f>
        <v>Y</v>
      </c>
      <c r="L7230" s="3" t="str">
        <f>IF(VLOOKUP(D7230,'Resources Final'!A:D,4,FALSE)=0,"",VLOOKUP(D7230,'Resources Final'!A:D,4,FALSE))</f>
        <v/>
      </c>
      <c r="M7230" s="3" t="str">
        <f>IF(VLOOKUP(D7230,'Resources Final'!A:E,5,FALSE)=0,"",VLOOKUP(D7230,'Resources Final'!A:E,5,FALSE))</f>
        <v/>
      </c>
      <c r="N7230" s="7" t="str">
        <f>IF(VLOOKUP(D7230,'Resources Final'!A:F,6,FALSE)=0,"",VLOOKUP(D7230,'Resources Final'!A:F,6,FALSE))</f>
        <v/>
      </c>
      <c r="O7230" s="3" t="str">
        <f>IF(VLOOKUP(D7230,'Resources Final'!A:G,7,FALSE)=0,"",VLOOKUP(D7230,'Resources Final'!A:G,7,FALSE))</f>
        <v/>
      </c>
    </row>
    <row r="7231" spans="1:15" x14ac:dyDescent="0.2">
      <c r="A7231" s="11">
        <v>990</v>
      </c>
      <c r="B7231" s="11" t="str">
        <f t="shared" si="127"/>
        <v>Fred C. and Mary R. Koch Foundation_Loredo, Christina20061500</v>
      </c>
      <c r="C7231" s="11" t="s">
        <v>4161</v>
      </c>
      <c r="D7231" s="11" t="s">
        <v>2208</v>
      </c>
      <c r="E7231" s="11" t="s">
        <v>2208</v>
      </c>
      <c r="F7231" s="4">
        <v>1500</v>
      </c>
      <c r="G7231" s="3">
        <v>2006</v>
      </c>
      <c r="H7231" s="3" t="s">
        <v>21</v>
      </c>
      <c r="I7231" s="12" t="s">
        <v>4162</v>
      </c>
      <c r="J7231" s="3">
        <v>141</v>
      </c>
      <c r="K7231" s="3" t="str">
        <f>IF(VLOOKUP(D7231,'Resources Final'!A:C,3,FALSE)=0,"",VLOOKUP(D7231,'Resources Final'!A:C,3,FALSE))</f>
        <v>Y</v>
      </c>
      <c r="L7231" s="3" t="str">
        <f>IF(VLOOKUP(D7231,'Resources Final'!A:D,4,FALSE)=0,"",VLOOKUP(D7231,'Resources Final'!A:D,4,FALSE))</f>
        <v/>
      </c>
      <c r="M7231" s="3" t="str">
        <f>IF(VLOOKUP(D7231,'Resources Final'!A:E,5,FALSE)=0,"",VLOOKUP(D7231,'Resources Final'!A:E,5,FALSE))</f>
        <v/>
      </c>
      <c r="N7231" s="7" t="str">
        <f>IF(VLOOKUP(D7231,'Resources Final'!A:F,6,FALSE)=0,"",VLOOKUP(D7231,'Resources Final'!A:F,6,FALSE))</f>
        <v/>
      </c>
      <c r="O7231" s="3" t="str">
        <f>IF(VLOOKUP(D7231,'Resources Final'!A:G,7,FALSE)=0,"",VLOOKUP(D7231,'Resources Final'!A:G,7,FALSE))</f>
        <v/>
      </c>
    </row>
    <row r="7232" spans="1:15" x14ac:dyDescent="0.2">
      <c r="A7232" s="11">
        <v>990</v>
      </c>
      <c r="B7232" s="11" t="str">
        <f t="shared" si="127"/>
        <v>Fred C. and Mary R. Koch Foundation_McCauley, Sarah20061500</v>
      </c>
      <c r="C7232" s="11" t="s">
        <v>4161</v>
      </c>
      <c r="D7232" s="11" t="s">
        <v>2369</v>
      </c>
      <c r="E7232" s="11" t="s">
        <v>2369</v>
      </c>
      <c r="F7232" s="4">
        <v>1500</v>
      </c>
      <c r="G7232" s="3">
        <v>2006</v>
      </c>
      <c r="H7232" s="3" t="s">
        <v>21</v>
      </c>
      <c r="I7232" s="12" t="s">
        <v>4162</v>
      </c>
      <c r="J7232" s="3">
        <v>142</v>
      </c>
      <c r="K7232" s="3" t="str">
        <f>IF(VLOOKUP(D7232,'Resources Final'!A:C,3,FALSE)=0,"",VLOOKUP(D7232,'Resources Final'!A:C,3,FALSE))</f>
        <v>Y</v>
      </c>
      <c r="L7232" s="3" t="str">
        <f>IF(VLOOKUP(D7232,'Resources Final'!A:D,4,FALSE)=0,"",VLOOKUP(D7232,'Resources Final'!A:D,4,FALSE))</f>
        <v/>
      </c>
      <c r="M7232" s="3" t="str">
        <f>IF(VLOOKUP(D7232,'Resources Final'!A:E,5,FALSE)=0,"",VLOOKUP(D7232,'Resources Final'!A:E,5,FALSE))</f>
        <v/>
      </c>
      <c r="N7232" s="7" t="str">
        <f>IF(VLOOKUP(D7232,'Resources Final'!A:F,6,FALSE)=0,"",VLOOKUP(D7232,'Resources Final'!A:F,6,FALSE))</f>
        <v/>
      </c>
      <c r="O7232" s="3" t="str">
        <f>IF(VLOOKUP(D7232,'Resources Final'!A:G,7,FALSE)=0,"",VLOOKUP(D7232,'Resources Final'!A:G,7,FALSE))</f>
        <v/>
      </c>
    </row>
    <row r="7233" spans="1:15" x14ac:dyDescent="0.2">
      <c r="A7233" s="11">
        <v>990</v>
      </c>
      <c r="B7233" s="11" t="str">
        <f t="shared" si="127"/>
        <v>Fred C. and Mary R. Koch Foundation_McGreeny, Joe20061500</v>
      </c>
      <c r="C7233" s="11" t="s">
        <v>4161</v>
      </c>
      <c r="D7233" s="11" t="s">
        <v>2387</v>
      </c>
      <c r="E7233" s="11" t="s">
        <v>2387</v>
      </c>
      <c r="F7233" s="4">
        <v>1500</v>
      </c>
      <c r="G7233" s="3">
        <v>2006</v>
      </c>
      <c r="H7233" s="3" t="s">
        <v>21</v>
      </c>
      <c r="I7233" s="12" t="s">
        <v>4162</v>
      </c>
      <c r="J7233" s="3">
        <v>143</v>
      </c>
      <c r="K7233" s="3" t="str">
        <f>IF(VLOOKUP(D7233,'Resources Final'!A:C,3,FALSE)=0,"",VLOOKUP(D7233,'Resources Final'!A:C,3,FALSE))</f>
        <v>Y</v>
      </c>
      <c r="L7233" s="3" t="str">
        <f>IF(VLOOKUP(D7233,'Resources Final'!A:D,4,FALSE)=0,"",VLOOKUP(D7233,'Resources Final'!A:D,4,FALSE))</f>
        <v/>
      </c>
      <c r="M7233" s="3" t="str">
        <f>IF(VLOOKUP(D7233,'Resources Final'!A:E,5,FALSE)=0,"",VLOOKUP(D7233,'Resources Final'!A:E,5,FALSE))</f>
        <v/>
      </c>
      <c r="N7233" s="7" t="str">
        <f>IF(VLOOKUP(D7233,'Resources Final'!A:F,6,FALSE)=0,"",VLOOKUP(D7233,'Resources Final'!A:F,6,FALSE))</f>
        <v/>
      </c>
      <c r="O7233" s="3" t="str">
        <f>IF(VLOOKUP(D7233,'Resources Final'!A:G,7,FALSE)=0,"",VLOOKUP(D7233,'Resources Final'!A:G,7,FALSE))</f>
        <v/>
      </c>
    </row>
    <row r="7234" spans="1:15" x14ac:dyDescent="0.2">
      <c r="A7234" s="11">
        <v>990</v>
      </c>
      <c r="B7234" s="11" t="str">
        <f t="shared" ref="B7234:B7297" si="128">C7234&amp;"_"&amp;D7234&amp;G7234&amp;F7234</f>
        <v>Fred C. and Mary R. Koch Foundation_McIntosh, Meghan20061500</v>
      </c>
      <c r="C7234" s="11" t="s">
        <v>4161</v>
      </c>
      <c r="D7234" s="11" t="s">
        <v>2396</v>
      </c>
      <c r="E7234" s="11" t="s">
        <v>2396</v>
      </c>
      <c r="F7234" s="4">
        <v>1500</v>
      </c>
      <c r="G7234" s="3">
        <v>2006</v>
      </c>
      <c r="H7234" s="3" t="s">
        <v>21</v>
      </c>
      <c r="I7234" s="12" t="s">
        <v>4162</v>
      </c>
      <c r="J7234" s="3">
        <v>144</v>
      </c>
      <c r="K7234" s="3" t="str">
        <f>IF(VLOOKUP(D7234,'Resources Final'!A:C,3,FALSE)=0,"",VLOOKUP(D7234,'Resources Final'!A:C,3,FALSE))</f>
        <v>Y</v>
      </c>
      <c r="L7234" s="3" t="str">
        <f>IF(VLOOKUP(D7234,'Resources Final'!A:D,4,FALSE)=0,"",VLOOKUP(D7234,'Resources Final'!A:D,4,FALSE))</f>
        <v/>
      </c>
      <c r="M7234" s="3" t="str">
        <f>IF(VLOOKUP(D7234,'Resources Final'!A:E,5,FALSE)=0,"",VLOOKUP(D7234,'Resources Final'!A:E,5,FALSE))</f>
        <v/>
      </c>
      <c r="N7234" s="7" t="str">
        <f>IF(VLOOKUP(D7234,'Resources Final'!A:F,6,FALSE)=0,"",VLOOKUP(D7234,'Resources Final'!A:F,6,FALSE))</f>
        <v/>
      </c>
      <c r="O7234" s="3" t="str">
        <f>IF(VLOOKUP(D7234,'Resources Final'!A:G,7,FALSE)=0,"",VLOOKUP(D7234,'Resources Final'!A:G,7,FALSE))</f>
        <v/>
      </c>
    </row>
    <row r="7235" spans="1:15" x14ac:dyDescent="0.2">
      <c r="A7235" s="11">
        <v>990</v>
      </c>
      <c r="B7235" s="11" t="str">
        <f t="shared" si="128"/>
        <v>Fred C. and Mary R. Koch Foundation_Meicke, Stephen20061500</v>
      </c>
      <c r="C7235" s="11" t="s">
        <v>4161</v>
      </c>
      <c r="D7235" s="11" t="s">
        <v>2415</v>
      </c>
      <c r="E7235" s="11" t="s">
        <v>2415</v>
      </c>
      <c r="F7235" s="4">
        <v>1500</v>
      </c>
      <c r="G7235" s="3">
        <v>2006</v>
      </c>
      <c r="H7235" s="3" t="s">
        <v>21</v>
      </c>
      <c r="I7235" s="12" t="s">
        <v>4162</v>
      </c>
      <c r="J7235" s="3">
        <v>145</v>
      </c>
      <c r="K7235" s="3" t="str">
        <f>IF(VLOOKUP(D7235,'Resources Final'!A:C,3,FALSE)=0,"",VLOOKUP(D7235,'Resources Final'!A:C,3,FALSE))</f>
        <v>Y</v>
      </c>
      <c r="L7235" s="3" t="str">
        <f>IF(VLOOKUP(D7235,'Resources Final'!A:D,4,FALSE)=0,"",VLOOKUP(D7235,'Resources Final'!A:D,4,FALSE))</f>
        <v/>
      </c>
      <c r="M7235" s="3" t="str">
        <f>IF(VLOOKUP(D7235,'Resources Final'!A:E,5,FALSE)=0,"",VLOOKUP(D7235,'Resources Final'!A:E,5,FALSE))</f>
        <v/>
      </c>
      <c r="N7235" s="7" t="str">
        <f>IF(VLOOKUP(D7235,'Resources Final'!A:F,6,FALSE)=0,"",VLOOKUP(D7235,'Resources Final'!A:F,6,FALSE))</f>
        <v/>
      </c>
      <c r="O7235" s="3" t="str">
        <f>IF(VLOOKUP(D7235,'Resources Final'!A:G,7,FALSE)=0,"",VLOOKUP(D7235,'Resources Final'!A:G,7,FALSE))</f>
        <v/>
      </c>
    </row>
    <row r="7236" spans="1:15" x14ac:dyDescent="0.2">
      <c r="A7236" s="11">
        <v>990</v>
      </c>
      <c r="B7236" s="11" t="str">
        <f t="shared" si="128"/>
        <v>Fred C. and Mary R. Koch Foundation_Michaud, Jessica20061500</v>
      </c>
      <c r="C7236" s="11" t="s">
        <v>4161</v>
      </c>
      <c r="D7236" s="11" t="s">
        <v>2448</v>
      </c>
      <c r="E7236" s="11" t="s">
        <v>2448</v>
      </c>
      <c r="F7236" s="4">
        <v>1500</v>
      </c>
      <c r="G7236" s="3">
        <v>2006</v>
      </c>
      <c r="H7236" s="3" t="s">
        <v>21</v>
      </c>
      <c r="I7236" s="12" t="s">
        <v>4162</v>
      </c>
      <c r="J7236" s="3">
        <v>146</v>
      </c>
      <c r="K7236" s="3" t="str">
        <f>IF(VLOOKUP(D7236,'Resources Final'!A:C,3,FALSE)=0,"",VLOOKUP(D7236,'Resources Final'!A:C,3,FALSE))</f>
        <v>Y</v>
      </c>
      <c r="L7236" s="3" t="str">
        <f>IF(VLOOKUP(D7236,'Resources Final'!A:D,4,FALSE)=0,"",VLOOKUP(D7236,'Resources Final'!A:D,4,FALSE))</f>
        <v/>
      </c>
      <c r="M7236" s="3" t="str">
        <f>IF(VLOOKUP(D7236,'Resources Final'!A:E,5,FALSE)=0,"",VLOOKUP(D7236,'Resources Final'!A:E,5,FALSE))</f>
        <v/>
      </c>
      <c r="N7236" s="7" t="str">
        <f>IF(VLOOKUP(D7236,'Resources Final'!A:F,6,FALSE)=0,"",VLOOKUP(D7236,'Resources Final'!A:F,6,FALSE))</f>
        <v/>
      </c>
      <c r="O7236" s="3" t="str">
        <f>IF(VLOOKUP(D7236,'Resources Final'!A:G,7,FALSE)=0,"",VLOOKUP(D7236,'Resources Final'!A:G,7,FALSE))</f>
        <v/>
      </c>
    </row>
    <row r="7237" spans="1:15" x14ac:dyDescent="0.2">
      <c r="A7237" s="11">
        <v>990</v>
      </c>
      <c r="B7237" s="11" t="str">
        <f t="shared" si="128"/>
        <v>Fred C. and Mary R. Koch Foundation_Mielke, Anna20061500</v>
      </c>
      <c r="C7237" s="11" t="s">
        <v>4161</v>
      </c>
      <c r="D7237" s="11" t="s">
        <v>2457</v>
      </c>
      <c r="E7237" s="11" t="s">
        <v>2457</v>
      </c>
      <c r="F7237" s="4">
        <v>1500</v>
      </c>
      <c r="G7237" s="3">
        <v>2006</v>
      </c>
      <c r="H7237" s="3" t="s">
        <v>21</v>
      </c>
      <c r="I7237" s="12" t="s">
        <v>4162</v>
      </c>
      <c r="J7237" s="3">
        <v>147</v>
      </c>
      <c r="K7237" s="3" t="str">
        <f>IF(VLOOKUP(D7237,'Resources Final'!A:C,3,FALSE)=0,"",VLOOKUP(D7237,'Resources Final'!A:C,3,FALSE))</f>
        <v>Y</v>
      </c>
      <c r="L7237" s="3" t="str">
        <f>IF(VLOOKUP(D7237,'Resources Final'!A:D,4,FALSE)=0,"",VLOOKUP(D7237,'Resources Final'!A:D,4,FALSE))</f>
        <v/>
      </c>
      <c r="M7237" s="3" t="str">
        <f>IF(VLOOKUP(D7237,'Resources Final'!A:E,5,FALSE)=0,"",VLOOKUP(D7237,'Resources Final'!A:E,5,FALSE))</f>
        <v/>
      </c>
      <c r="N7237" s="7" t="str">
        <f>IF(VLOOKUP(D7237,'Resources Final'!A:F,6,FALSE)=0,"",VLOOKUP(D7237,'Resources Final'!A:F,6,FALSE))</f>
        <v/>
      </c>
      <c r="O7237" s="3" t="str">
        <f>IF(VLOOKUP(D7237,'Resources Final'!A:G,7,FALSE)=0,"",VLOOKUP(D7237,'Resources Final'!A:G,7,FALSE))</f>
        <v/>
      </c>
    </row>
    <row r="7238" spans="1:15" x14ac:dyDescent="0.2">
      <c r="A7238" s="11">
        <v>990</v>
      </c>
      <c r="B7238" s="11" t="str">
        <f t="shared" si="128"/>
        <v>Fred C. and Mary R. Koch Foundation_Mielke, Heidi20061500</v>
      </c>
      <c r="C7238" s="11" t="s">
        <v>4161</v>
      </c>
      <c r="D7238" s="11" t="s">
        <v>2458</v>
      </c>
      <c r="E7238" s="11" t="s">
        <v>2458</v>
      </c>
      <c r="F7238" s="4">
        <v>1500</v>
      </c>
      <c r="G7238" s="3">
        <v>2006</v>
      </c>
      <c r="H7238" s="3" t="s">
        <v>21</v>
      </c>
      <c r="I7238" s="12" t="s">
        <v>4162</v>
      </c>
      <c r="J7238" s="3">
        <v>148</v>
      </c>
      <c r="K7238" s="3" t="str">
        <f>IF(VLOOKUP(D7238,'Resources Final'!A:C,3,FALSE)=0,"",VLOOKUP(D7238,'Resources Final'!A:C,3,FALSE))</f>
        <v>Y</v>
      </c>
      <c r="L7238" s="3" t="str">
        <f>IF(VLOOKUP(D7238,'Resources Final'!A:D,4,FALSE)=0,"",VLOOKUP(D7238,'Resources Final'!A:D,4,FALSE))</f>
        <v/>
      </c>
      <c r="M7238" s="3" t="str">
        <f>IF(VLOOKUP(D7238,'Resources Final'!A:E,5,FALSE)=0,"",VLOOKUP(D7238,'Resources Final'!A:E,5,FALSE))</f>
        <v/>
      </c>
      <c r="N7238" s="7" t="str">
        <f>IF(VLOOKUP(D7238,'Resources Final'!A:F,6,FALSE)=0,"",VLOOKUP(D7238,'Resources Final'!A:F,6,FALSE))</f>
        <v/>
      </c>
      <c r="O7238" s="3" t="str">
        <f>IF(VLOOKUP(D7238,'Resources Final'!A:G,7,FALSE)=0,"",VLOOKUP(D7238,'Resources Final'!A:G,7,FALSE))</f>
        <v/>
      </c>
    </row>
    <row r="7239" spans="1:15" x14ac:dyDescent="0.2">
      <c r="A7239" s="11">
        <v>990</v>
      </c>
      <c r="B7239" s="11" t="str">
        <f t="shared" si="128"/>
        <v>Fred C. and Mary R. Koch Foundation_Miller, Ryan20061500</v>
      </c>
      <c r="C7239" s="11" t="s">
        <v>4161</v>
      </c>
      <c r="D7239" s="11" t="s">
        <v>2466</v>
      </c>
      <c r="E7239" s="11" t="s">
        <v>2466</v>
      </c>
      <c r="F7239" s="4">
        <v>1500</v>
      </c>
      <c r="G7239" s="3">
        <v>2006</v>
      </c>
      <c r="H7239" s="3" t="s">
        <v>21</v>
      </c>
      <c r="I7239" s="12" t="s">
        <v>4162</v>
      </c>
      <c r="J7239" s="3">
        <v>149</v>
      </c>
      <c r="K7239" s="3" t="str">
        <f>IF(VLOOKUP(D7239,'Resources Final'!A:C,3,FALSE)=0,"",VLOOKUP(D7239,'Resources Final'!A:C,3,FALSE))</f>
        <v>Y</v>
      </c>
      <c r="L7239" s="3" t="str">
        <f>IF(VLOOKUP(D7239,'Resources Final'!A:D,4,FALSE)=0,"",VLOOKUP(D7239,'Resources Final'!A:D,4,FALSE))</f>
        <v/>
      </c>
      <c r="M7239" s="3" t="str">
        <f>IF(VLOOKUP(D7239,'Resources Final'!A:E,5,FALSE)=0,"",VLOOKUP(D7239,'Resources Final'!A:E,5,FALSE))</f>
        <v/>
      </c>
      <c r="N7239" s="7" t="str">
        <f>IF(VLOOKUP(D7239,'Resources Final'!A:F,6,FALSE)=0,"",VLOOKUP(D7239,'Resources Final'!A:F,6,FALSE))</f>
        <v/>
      </c>
      <c r="O7239" s="3" t="str">
        <f>IF(VLOOKUP(D7239,'Resources Final'!A:G,7,FALSE)=0,"",VLOOKUP(D7239,'Resources Final'!A:G,7,FALSE))</f>
        <v/>
      </c>
    </row>
    <row r="7240" spans="1:15" x14ac:dyDescent="0.2">
      <c r="A7240" s="11">
        <v>990</v>
      </c>
      <c r="B7240" s="11" t="str">
        <f t="shared" si="128"/>
        <v>Fred C. and Mary R. Koch Foundation_Mills, Robert20061500</v>
      </c>
      <c r="C7240" s="11" t="s">
        <v>4161</v>
      </c>
      <c r="D7240" s="11" t="s">
        <v>2472</v>
      </c>
      <c r="E7240" s="11" t="s">
        <v>2472</v>
      </c>
      <c r="F7240" s="4">
        <v>1500</v>
      </c>
      <c r="G7240" s="3">
        <v>2006</v>
      </c>
      <c r="H7240" s="3" t="s">
        <v>21</v>
      </c>
      <c r="I7240" s="12" t="s">
        <v>4162</v>
      </c>
      <c r="J7240" s="3">
        <v>150</v>
      </c>
      <c r="K7240" s="3" t="str">
        <f>IF(VLOOKUP(D7240,'Resources Final'!A:C,3,FALSE)=0,"",VLOOKUP(D7240,'Resources Final'!A:C,3,FALSE))</f>
        <v>Y</v>
      </c>
      <c r="L7240" s="3" t="str">
        <f>IF(VLOOKUP(D7240,'Resources Final'!A:D,4,FALSE)=0,"",VLOOKUP(D7240,'Resources Final'!A:D,4,FALSE))</f>
        <v/>
      </c>
      <c r="M7240" s="3" t="str">
        <f>IF(VLOOKUP(D7240,'Resources Final'!A:E,5,FALSE)=0,"",VLOOKUP(D7240,'Resources Final'!A:E,5,FALSE))</f>
        <v/>
      </c>
      <c r="N7240" s="7" t="str">
        <f>IF(VLOOKUP(D7240,'Resources Final'!A:F,6,FALSE)=0,"",VLOOKUP(D7240,'Resources Final'!A:F,6,FALSE))</f>
        <v/>
      </c>
      <c r="O7240" s="3" t="str">
        <f>IF(VLOOKUP(D7240,'Resources Final'!A:G,7,FALSE)=0,"",VLOOKUP(D7240,'Resources Final'!A:G,7,FALSE))</f>
        <v/>
      </c>
    </row>
    <row r="7241" spans="1:15" x14ac:dyDescent="0.2">
      <c r="A7241" s="11">
        <v>990</v>
      </c>
      <c r="B7241" s="11" t="str">
        <f t="shared" si="128"/>
        <v>Fred C. and Mary R. Koch Foundation_Mocella, Ashley20061500</v>
      </c>
      <c r="C7241" s="11" t="s">
        <v>4161</v>
      </c>
      <c r="D7241" s="11" t="s">
        <v>2498</v>
      </c>
      <c r="E7241" s="11" t="s">
        <v>2498</v>
      </c>
      <c r="F7241" s="4">
        <v>1500</v>
      </c>
      <c r="G7241" s="3">
        <v>2006</v>
      </c>
      <c r="H7241" s="3" t="s">
        <v>21</v>
      </c>
      <c r="I7241" s="12" t="s">
        <v>4162</v>
      </c>
      <c r="J7241" s="3">
        <v>151</v>
      </c>
      <c r="K7241" s="3" t="str">
        <f>IF(VLOOKUP(D7241,'Resources Final'!A:C,3,FALSE)=0,"",VLOOKUP(D7241,'Resources Final'!A:C,3,FALSE))</f>
        <v>Y</v>
      </c>
      <c r="L7241" s="3" t="str">
        <f>IF(VLOOKUP(D7241,'Resources Final'!A:D,4,FALSE)=0,"",VLOOKUP(D7241,'Resources Final'!A:D,4,FALSE))</f>
        <v/>
      </c>
      <c r="M7241" s="3" t="str">
        <f>IF(VLOOKUP(D7241,'Resources Final'!A:E,5,FALSE)=0,"",VLOOKUP(D7241,'Resources Final'!A:E,5,FALSE))</f>
        <v/>
      </c>
      <c r="N7241" s="7" t="str">
        <f>IF(VLOOKUP(D7241,'Resources Final'!A:F,6,FALSE)=0,"",VLOOKUP(D7241,'Resources Final'!A:F,6,FALSE))</f>
        <v/>
      </c>
      <c r="O7241" s="3" t="str">
        <f>IF(VLOOKUP(D7241,'Resources Final'!A:G,7,FALSE)=0,"",VLOOKUP(D7241,'Resources Final'!A:G,7,FALSE))</f>
        <v/>
      </c>
    </row>
    <row r="7242" spans="1:15" x14ac:dyDescent="0.2">
      <c r="A7242" s="11">
        <v>990</v>
      </c>
      <c r="B7242" s="11" t="str">
        <f t="shared" si="128"/>
        <v>Fred C. and Mary R. Koch Foundation_Maorris, Jason20061500</v>
      </c>
      <c r="C7242" s="11" t="s">
        <v>4161</v>
      </c>
      <c r="D7242" s="11" t="s">
        <v>2316</v>
      </c>
      <c r="E7242" s="11" t="s">
        <v>2316</v>
      </c>
      <c r="F7242" s="4">
        <v>1500</v>
      </c>
      <c r="G7242" s="3">
        <v>2006</v>
      </c>
      <c r="H7242" s="3" t="s">
        <v>21</v>
      </c>
      <c r="I7242" s="12" t="s">
        <v>4162</v>
      </c>
      <c r="J7242" s="3">
        <v>152</v>
      </c>
      <c r="K7242" s="3" t="str">
        <f>IF(VLOOKUP(D7242,'Resources Final'!A:C,3,FALSE)=0,"",VLOOKUP(D7242,'Resources Final'!A:C,3,FALSE))</f>
        <v>Y</v>
      </c>
      <c r="L7242" s="3" t="str">
        <f>IF(VLOOKUP(D7242,'Resources Final'!A:D,4,FALSE)=0,"",VLOOKUP(D7242,'Resources Final'!A:D,4,FALSE))</f>
        <v/>
      </c>
      <c r="M7242" s="3" t="str">
        <f>IF(VLOOKUP(D7242,'Resources Final'!A:E,5,FALSE)=0,"",VLOOKUP(D7242,'Resources Final'!A:E,5,FALSE))</f>
        <v/>
      </c>
      <c r="N7242" s="7" t="str">
        <f>IF(VLOOKUP(D7242,'Resources Final'!A:F,6,FALSE)=0,"",VLOOKUP(D7242,'Resources Final'!A:F,6,FALSE))</f>
        <v/>
      </c>
      <c r="O7242" s="3" t="str">
        <f>IF(VLOOKUP(D7242,'Resources Final'!A:G,7,FALSE)=0,"",VLOOKUP(D7242,'Resources Final'!A:G,7,FALSE))</f>
        <v/>
      </c>
    </row>
    <row r="7243" spans="1:15" x14ac:dyDescent="0.2">
      <c r="A7243" s="11">
        <v>990</v>
      </c>
      <c r="B7243" s="11" t="str">
        <f t="shared" si="128"/>
        <v>Fred C. and Mary R. Koch Foundation_Mortimer, Samuel20061500</v>
      </c>
      <c r="C7243" s="11" t="s">
        <v>4161</v>
      </c>
      <c r="D7243" s="11" t="s">
        <v>2539</v>
      </c>
      <c r="E7243" s="11" t="s">
        <v>2539</v>
      </c>
      <c r="F7243" s="4">
        <v>1500</v>
      </c>
      <c r="G7243" s="3">
        <v>2006</v>
      </c>
      <c r="H7243" s="3" t="s">
        <v>21</v>
      </c>
      <c r="I7243" s="12" t="s">
        <v>4162</v>
      </c>
      <c r="J7243" s="3">
        <v>153</v>
      </c>
      <c r="K7243" s="3" t="str">
        <f>IF(VLOOKUP(D7243,'Resources Final'!A:C,3,FALSE)=0,"",VLOOKUP(D7243,'Resources Final'!A:C,3,FALSE))</f>
        <v>Y</v>
      </c>
      <c r="L7243" s="3" t="str">
        <f>IF(VLOOKUP(D7243,'Resources Final'!A:D,4,FALSE)=0,"",VLOOKUP(D7243,'Resources Final'!A:D,4,FALSE))</f>
        <v/>
      </c>
      <c r="M7243" s="3" t="str">
        <f>IF(VLOOKUP(D7243,'Resources Final'!A:E,5,FALSE)=0,"",VLOOKUP(D7243,'Resources Final'!A:E,5,FALSE))</f>
        <v/>
      </c>
      <c r="N7243" s="7" t="str">
        <f>IF(VLOOKUP(D7243,'Resources Final'!A:F,6,FALSE)=0,"",VLOOKUP(D7243,'Resources Final'!A:F,6,FALSE))</f>
        <v/>
      </c>
      <c r="O7243" s="3" t="str">
        <f>IF(VLOOKUP(D7243,'Resources Final'!A:G,7,FALSE)=0,"",VLOOKUP(D7243,'Resources Final'!A:G,7,FALSE))</f>
        <v/>
      </c>
    </row>
    <row r="7244" spans="1:15" x14ac:dyDescent="0.2">
      <c r="A7244" s="11">
        <v>990</v>
      </c>
      <c r="B7244" s="11" t="str">
        <f t="shared" si="128"/>
        <v>Fred C. and Mary R. Koch Foundation_Murphree, Marcus20061500</v>
      </c>
      <c r="C7244" s="11" t="s">
        <v>4161</v>
      </c>
      <c r="D7244" s="11" t="s">
        <v>2561</v>
      </c>
      <c r="E7244" s="11" t="s">
        <v>2561</v>
      </c>
      <c r="F7244" s="4">
        <v>1500</v>
      </c>
      <c r="G7244" s="3">
        <v>2006</v>
      </c>
      <c r="H7244" s="3" t="s">
        <v>21</v>
      </c>
      <c r="I7244" s="12" t="s">
        <v>4162</v>
      </c>
      <c r="J7244" s="3">
        <v>154</v>
      </c>
      <c r="K7244" s="3" t="str">
        <f>IF(VLOOKUP(D7244,'Resources Final'!A:C,3,FALSE)=0,"",VLOOKUP(D7244,'Resources Final'!A:C,3,FALSE))</f>
        <v>Y</v>
      </c>
      <c r="L7244" s="3" t="str">
        <f>IF(VLOOKUP(D7244,'Resources Final'!A:D,4,FALSE)=0,"",VLOOKUP(D7244,'Resources Final'!A:D,4,FALSE))</f>
        <v/>
      </c>
      <c r="M7244" s="3" t="str">
        <f>IF(VLOOKUP(D7244,'Resources Final'!A:E,5,FALSE)=0,"",VLOOKUP(D7244,'Resources Final'!A:E,5,FALSE))</f>
        <v/>
      </c>
      <c r="N7244" s="7" t="str">
        <f>IF(VLOOKUP(D7244,'Resources Final'!A:F,6,FALSE)=0,"",VLOOKUP(D7244,'Resources Final'!A:F,6,FALSE))</f>
        <v/>
      </c>
      <c r="O7244" s="3" t="str">
        <f>IF(VLOOKUP(D7244,'Resources Final'!A:G,7,FALSE)=0,"",VLOOKUP(D7244,'Resources Final'!A:G,7,FALSE))</f>
        <v/>
      </c>
    </row>
    <row r="7245" spans="1:15" x14ac:dyDescent="0.2">
      <c r="A7245" s="11">
        <v>990</v>
      </c>
      <c r="B7245" s="11" t="str">
        <f t="shared" si="128"/>
        <v>Fred C. and Mary R. Koch Foundation_Nelson, Darren20061500</v>
      </c>
      <c r="C7245" s="11" t="s">
        <v>4161</v>
      </c>
      <c r="D7245" s="11" t="s">
        <v>2637</v>
      </c>
      <c r="E7245" s="11" t="s">
        <v>2637</v>
      </c>
      <c r="F7245" s="4">
        <v>1500</v>
      </c>
      <c r="G7245" s="3">
        <v>2006</v>
      </c>
      <c r="H7245" s="3" t="s">
        <v>21</v>
      </c>
      <c r="I7245" s="12" t="s">
        <v>4162</v>
      </c>
      <c r="J7245" s="3">
        <v>155</v>
      </c>
      <c r="K7245" s="3" t="str">
        <f>IF(VLOOKUP(D7245,'Resources Final'!A:C,3,FALSE)=0,"",VLOOKUP(D7245,'Resources Final'!A:C,3,FALSE))</f>
        <v>Y</v>
      </c>
      <c r="L7245" s="3" t="str">
        <f>IF(VLOOKUP(D7245,'Resources Final'!A:D,4,FALSE)=0,"",VLOOKUP(D7245,'Resources Final'!A:D,4,FALSE))</f>
        <v/>
      </c>
      <c r="M7245" s="3" t="str">
        <f>IF(VLOOKUP(D7245,'Resources Final'!A:E,5,FALSE)=0,"",VLOOKUP(D7245,'Resources Final'!A:E,5,FALSE))</f>
        <v/>
      </c>
      <c r="N7245" s="7" t="str">
        <f>IF(VLOOKUP(D7245,'Resources Final'!A:F,6,FALSE)=0,"",VLOOKUP(D7245,'Resources Final'!A:F,6,FALSE))</f>
        <v/>
      </c>
      <c r="O7245" s="3" t="str">
        <f>IF(VLOOKUP(D7245,'Resources Final'!A:G,7,FALSE)=0,"",VLOOKUP(D7245,'Resources Final'!A:G,7,FALSE))</f>
        <v/>
      </c>
    </row>
    <row r="7246" spans="1:15" x14ac:dyDescent="0.2">
      <c r="A7246" s="11">
        <v>990</v>
      </c>
      <c r="B7246" s="11" t="str">
        <f t="shared" si="128"/>
        <v>Fred C. and Mary R. Koch Foundation_Nelson, Jessica20061500</v>
      </c>
      <c r="C7246" s="11" t="s">
        <v>4161</v>
      </c>
      <c r="D7246" s="11" t="s">
        <v>2638</v>
      </c>
      <c r="E7246" s="11" t="s">
        <v>2638</v>
      </c>
      <c r="F7246" s="4">
        <v>1500</v>
      </c>
      <c r="G7246" s="3">
        <v>2006</v>
      </c>
      <c r="H7246" s="3" t="s">
        <v>21</v>
      </c>
      <c r="I7246" s="12" t="s">
        <v>4162</v>
      </c>
      <c r="J7246" s="3">
        <v>156</v>
      </c>
      <c r="K7246" s="3" t="str">
        <f>IF(VLOOKUP(D7246,'Resources Final'!A:C,3,FALSE)=0,"",VLOOKUP(D7246,'Resources Final'!A:C,3,FALSE))</f>
        <v>Y</v>
      </c>
      <c r="L7246" s="3" t="str">
        <f>IF(VLOOKUP(D7246,'Resources Final'!A:D,4,FALSE)=0,"",VLOOKUP(D7246,'Resources Final'!A:D,4,FALSE))</f>
        <v/>
      </c>
      <c r="M7246" s="3" t="str">
        <f>IF(VLOOKUP(D7246,'Resources Final'!A:E,5,FALSE)=0,"",VLOOKUP(D7246,'Resources Final'!A:E,5,FALSE))</f>
        <v/>
      </c>
      <c r="N7246" s="7" t="str">
        <f>IF(VLOOKUP(D7246,'Resources Final'!A:F,6,FALSE)=0,"",VLOOKUP(D7246,'Resources Final'!A:F,6,FALSE))</f>
        <v/>
      </c>
      <c r="O7246" s="3" t="str">
        <f>IF(VLOOKUP(D7246,'Resources Final'!A:G,7,FALSE)=0,"",VLOOKUP(D7246,'Resources Final'!A:G,7,FALSE))</f>
        <v/>
      </c>
    </row>
    <row r="7247" spans="1:15" x14ac:dyDescent="0.2">
      <c r="A7247" s="11">
        <v>990</v>
      </c>
      <c r="B7247" s="11" t="str">
        <f t="shared" si="128"/>
        <v>Fred C. and Mary R. Koch Foundation_Newman, Zachary20061500</v>
      </c>
      <c r="C7247" s="11" t="s">
        <v>4161</v>
      </c>
      <c r="D7247" s="11" t="s">
        <v>2665</v>
      </c>
      <c r="E7247" s="11" t="s">
        <v>2665</v>
      </c>
      <c r="F7247" s="4">
        <v>1500</v>
      </c>
      <c r="G7247" s="3">
        <v>2006</v>
      </c>
      <c r="H7247" s="3" t="s">
        <v>21</v>
      </c>
      <c r="I7247" s="12" t="s">
        <v>4162</v>
      </c>
      <c r="J7247" s="3">
        <v>157</v>
      </c>
      <c r="K7247" s="3" t="str">
        <f>IF(VLOOKUP(D7247,'Resources Final'!A:C,3,FALSE)=0,"",VLOOKUP(D7247,'Resources Final'!A:C,3,FALSE))</f>
        <v>Y</v>
      </c>
      <c r="L7247" s="3" t="str">
        <f>IF(VLOOKUP(D7247,'Resources Final'!A:D,4,FALSE)=0,"",VLOOKUP(D7247,'Resources Final'!A:D,4,FALSE))</f>
        <v/>
      </c>
      <c r="M7247" s="3" t="str">
        <f>IF(VLOOKUP(D7247,'Resources Final'!A:E,5,FALSE)=0,"",VLOOKUP(D7247,'Resources Final'!A:E,5,FALSE))</f>
        <v/>
      </c>
      <c r="N7247" s="7" t="str">
        <f>IF(VLOOKUP(D7247,'Resources Final'!A:F,6,FALSE)=0,"",VLOOKUP(D7247,'Resources Final'!A:F,6,FALSE))</f>
        <v/>
      </c>
      <c r="O7247" s="3" t="str">
        <f>IF(VLOOKUP(D7247,'Resources Final'!A:G,7,FALSE)=0,"",VLOOKUP(D7247,'Resources Final'!A:G,7,FALSE))</f>
        <v/>
      </c>
    </row>
    <row r="7248" spans="1:15" x14ac:dyDescent="0.2">
      <c r="A7248" s="11">
        <v>990</v>
      </c>
      <c r="B7248" s="11" t="str">
        <f t="shared" si="128"/>
        <v>Fred C. and Mary R. Koch Foundation_Nichols, Jessica20061500</v>
      </c>
      <c r="C7248" s="11" t="s">
        <v>4161</v>
      </c>
      <c r="D7248" s="11" t="s">
        <v>2675</v>
      </c>
      <c r="E7248" s="11" t="s">
        <v>2675</v>
      </c>
      <c r="F7248" s="4">
        <v>1500</v>
      </c>
      <c r="G7248" s="3">
        <v>2006</v>
      </c>
      <c r="H7248" s="3" t="s">
        <v>21</v>
      </c>
      <c r="I7248" s="12" t="s">
        <v>4162</v>
      </c>
      <c r="J7248" s="3">
        <v>158</v>
      </c>
      <c r="K7248" s="3" t="str">
        <f>IF(VLOOKUP(D7248,'Resources Final'!A:C,3,FALSE)=0,"",VLOOKUP(D7248,'Resources Final'!A:C,3,FALSE))</f>
        <v>Y</v>
      </c>
      <c r="L7248" s="3" t="str">
        <f>IF(VLOOKUP(D7248,'Resources Final'!A:D,4,FALSE)=0,"",VLOOKUP(D7248,'Resources Final'!A:D,4,FALSE))</f>
        <v/>
      </c>
      <c r="M7248" s="3" t="str">
        <f>IF(VLOOKUP(D7248,'Resources Final'!A:E,5,FALSE)=0,"",VLOOKUP(D7248,'Resources Final'!A:E,5,FALSE))</f>
        <v/>
      </c>
      <c r="N7248" s="7" t="str">
        <f>IF(VLOOKUP(D7248,'Resources Final'!A:F,6,FALSE)=0,"",VLOOKUP(D7248,'Resources Final'!A:F,6,FALSE))</f>
        <v/>
      </c>
      <c r="O7248" s="3" t="str">
        <f>IF(VLOOKUP(D7248,'Resources Final'!A:G,7,FALSE)=0,"",VLOOKUP(D7248,'Resources Final'!A:G,7,FALSE))</f>
        <v/>
      </c>
    </row>
    <row r="7249" spans="1:15" x14ac:dyDescent="0.2">
      <c r="A7249" s="11">
        <v>990</v>
      </c>
      <c r="B7249" s="11" t="str">
        <f t="shared" si="128"/>
        <v>Fred C. and Mary R. Koch Foundation_Oakes, Kathryn20061500</v>
      </c>
      <c r="C7249" s="11" t="s">
        <v>4161</v>
      </c>
      <c r="D7249" s="11" t="s">
        <v>2726</v>
      </c>
      <c r="E7249" s="11" t="s">
        <v>2726</v>
      </c>
      <c r="F7249" s="4">
        <v>1500</v>
      </c>
      <c r="G7249" s="3">
        <v>2006</v>
      </c>
      <c r="H7249" s="3" t="s">
        <v>21</v>
      </c>
      <c r="I7249" s="12" t="s">
        <v>4162</v>
      </c>
      <c r="J7249" s="3">
        <v>159</v>
      </c>
      <c r="K7249" s="3" t="str">
        <f>IF(VLOOKUP(D7249,'Resources Final'!A:C,3,FALSE)=0,"",VLOOKUP(D7249,'Resources Final'!A:C,3,FALSE))</f>
        <v>Y</v>
      </c>
      <c r="L7249" s="3" t="str">
        <f>IF(VLOOKUP(D7249,'Resources Final'!A:D,4,FALSE)=0,"",VLOOKUP(D7249,'Resources Final'!A:D,4,FALSE))</f>
        <v/>
      </c>
      <c r="M7249" s="3" t="str">
        <f>IF(VLOOKUP(D7249,'Resources Final'!A:E,5,FALSE)=0,"",VLOOKUP(D7249,'Resources Final'!A:E,5,FALSE))</f>
        <v/>
      </c>
      <c r="N7249" s="7" t="str">
        <f>IF(VLOOKUP(D7249,'Resources Final'!A:F,6,FALSE)=0,"",VLOOKUP(D7249,'Resources Final'!A:F,6,FALSE))</f>
        <v/>
      </c>
      <c r="O7249" s="3" t="str">
        <f>IF(VLOOKUP(D7249,'Resources Final'!A:G,7,FALSE)=0,"",VLOOKUP(D7249,'Resources Final'!A:G,7,FALSE))</f>
        <v/>
      </c>
    </row>
    <row r="7250" spans="1:15" x14ac:dyDescent="0.2">
      <c r="A7250" s="11">
        <v>990</v>
      </c>
      <c r="B7250" s="11" t="str">
        <f t="shared" si="128"/>
        <v>Fred C. and Mary R. Koch Foundation_Oswald, Hanna20061500</v>
      </c>
      <c r="C7250" s="11" t="s">
        <v>4161</v>
      </c>
      <c r="D7250" s="11" t="s">
        <v>2757</v>
      </c>
      <c r="E7250" s="11" t="s">
        <v>2757</v>
      </c>
      <c r="F7250" s="4">
        <v>1500</v>
      </c>
      <c r="G7250" s="3">
        <v>2006</v>
      </c>
      <c r="H7250" s="3" t="s">
        <v>21</v>
      </c>
      <c r="I7250" s="12" t="s">
        <v>4162</v>
      </c>
      <c r="J7250" s="3">
        <v>160</v>
      </c>
      <c r="K7250" s="3" t="str">
        <f>IF(VLOOKUP(D7250,'Resources Final'!A:C,3,FALSE)=0,"",VLOOKUP(D7250,'Resources Final'!A:C,3,FALSE))</f>
        <v>Y</v>
      </c>
      <c r="L7250" s="3" t="str">
        <f>IF(VLOOKUP(D7250,'Resources Final'!A:D,4,FALSE)=0,"",VLOOKUP(D7250,'Resources Final'!A:D,4,FALSE))</f>
        <v/>
      </c>
      <c r="M7250" s="3" t="str">
        <f>IF(VLOOKUP(D7250,'Resources Final'!A:E,5,FALSE)=0,"",VLOOKUP(D7250,'Resources Final'!A:E,5,FALSE))</f>
        <v/>
      </c>
      <c r="N7250" s="7" t="str">
        <f>IF(VLOOKUP(D7250,'Resources Final'!A:F,6,FALSE)=0,"",VLOOKUP(D7250,'Resources Final'!A:F,6,FALSE))</f>
        <v/>
      </c>
      <c r="O7250" s="3" t="str">
        <f>IF(VLOOKUP(D7250,'Resources Final'!A:G,7,FALSE)=0,"",VLOOKUP(D7250,'Resources Final'!A:G,7,FALSE))</f>
        <v/>
      </c>
    </row>
    <row r="7251" spans="1:15" x14ac:dyDescent="0.2">
      <c r="A7251" s="11">
        <v>990</v>
      </c>
      <c r="B7251" s="11" t="str">
        <f t="shared" si="128"/>
        <v>Fred C. and Mary R. Koch Foundation_Ouimet, Gabrielle20061500</v>
      </c>
      <c r="C7251" s="11" t="s">
        <v>4161</v>
      </c>
      <c r="D7251" s="11" t="s">
        <v>2763</v>
      </c>
      <c r="E7251" s="11" t="s">
        <v>2763</v>
      </c>
      <c r="F7251" s="4">
        <v>1500</v>
      </c>
      <c r="G7251" s="3">
        <v>2006</v>
      </c>
      <c r="H7251" s="3" t="s">
        <v>21</v>
      </c>
      <c r="I7251" s="12" t="s">
        <v>4162</v>
      </c>
      <c r="J7251" s="3">
        <v>161</v>
      </c>
      <c r="K7251" s="3" t="str">
        <f>IF(VLOOKUP(D7251,'Resources Final'!A:C,3,FALSE)=0,"",VLOOKUP(D7251,'Resources Final'!A:C,3,FALSE))</f>
        <v>Y</v>
      </c>
      <c r="L7251" s="3" t="str">
        <f>IF(VLOOKUP(D7251,'Resources Final'!A:D,4,FALSE)=0,"",VLOOKUP(D7251,'Resources Final'!A:D,4,FALSE))</f>
        <v/>
      </c>
      <c r="M7251" s="3" t="str">
        <f>IF(VLOOKUP(D7251,'Resources Final'!A:E,5,FALSE)=0,"",VLOOKUP(D7251,'Resources Final'!A:E,5,FALSE))</f>
        <v/>
      </c>
      <c r="N7251" s="7" t="str">
        <f>IF(VLOOKUP(D7251,'Resources Final'!A:F,6,FALSE)=0,"",VLOOKUP(D7251,'Resources Final'!A:F,6,FALSE))</f>
        <v/>
      </c>
      <c r="O7251" s="3" t="str">
        <f>IF(VLOOKUP(D7251,'Resources Final'!A:G,7,FALSE)=0,"",VLOOKUP(D7251,'Resources Final'!A:G,7,FALSE))</f>
        <v/>
      </c>
    </row>
    <row r="7252" spans="1:15" x14ac:dyDescent="0.2">
      <c r="A7252" s="11">
        <v>990</v>
      </c>
      <c r="B7252" s="11" t="str">
        <f t="shared" si="128"/>
        <v>Fred C. and Mary R. Koch Foundation_Pagaduan, Richmond20061500</v>
      </c>
      <c r="C7252" s="11" t="s">
        <v>4161</v>
      </c>
      <c r="D7252" s="11" t="s">
        <v>2788</v>
      </c>
      <c r="E7252" s="11" t="s">
        <v>2788</v>
      </c>
      <c r="F7252" s="4">
        <v>1500</v>
      </c>
      <c r="G7252" s="3">
        <v>2006</v>
      </c>
      <c r="H7252" s="3" t="s">
        <v>21</v>
      </c>
      <c r="I7252" s="12" t="s">
        <v>4162</v>
      </c>
      <c r="J7252" s="3">
        <v>162</v>
      </c>
      <c r="K7252" s="3" t="str">
        <f>IF(VLOOKUP(D7252,'Resources Final'!A:C,3,FALSE)=0,"",VLOOKUP(D7252,'Resources Final'!A:C,3,FALSE))</f>
        <v>Y</v>
      </c>
      <c r="L7252" s="3" t="str">
        <f>IF(VLOOKUP(D7252,'Resources Final'!A:D,4,FALSE)=0,"",VLOOKUP(D7252,'Resources Final'!A:D,4,FALSE))</f>
        <v/>
      </c>
      <c r="M7252" s="3" t="str">
        <f>IF(VLOOKUP(D7252,'Resources Final'!A:E,5,FALSE)=0,"",VLOOKUP(D7252,'Resources Final'!A:E,5,FALSE))</f>
        <v/>
      </c>
      <c r="N7252" s="7" t="str">
        <f>IF(VLOOKUP(D7252,'Resources Final'!A:F,6,FALSE)=0,"",VLOOKUP(D7252,'Resources Final'!A:F,6,FALSE))</f>
        <v/>
      </c>
      <c r="O7252" s="3" t="str">
        <f>IF(VLOOKUP(D7252,'Resources Final'!A:G,7,FALSE)=0,"",VLOOKUP(D7252,'Resources Final'!A:G,7,FALSE))</f>
        <v/>
      </c>
    </row>
    <row r="7253" spans="1:15" x14ac:dyDescent="0.2">
      <c r="A7253" s="11">
        <v>990</v>
      </c>
      <c r="B7253" s="11" t="str">
        <f t="shared" si="128"/>
        <v>Fred C. and Mary R. Koch Foundation_Pair, Jody20061500</v>
      </c>
      <c r="C7253" s="11" t="s">
        <v>4161</v>
      </c>
      <c r="D7253" s="11" t="s">
        <v>2790</v>
      </c>
      <c r="E7253" s="11" t="s">
        <v>2790</v>
      </c>
      <c r="F7253" s="4">
        <v>1500</v>
      </c>
      <c r="G7253" s="3">
        <v>2006</v>
      </c>
      <c r="H7253" s="3" t="s">
        <v>21</v>
      </c>
      <c r="I7253" s="12" t="s">
        <v>4162</v>
      </c>
      <c r="J7253" s="3">
        <v>163</v>
      </c>
      <c r="K7253" s="3" t="str">
        <f>IF(VLOOKUP(D7253,'Resources Final'!A:C,3,FALSE)=0,"",VLOOKUP(D7253,'Resources Final'!A:C,3,FALSE))</f>
        <v>Y</v>
      </c>
      <c r="L7253" s="3" t="str">
        <f>IF(VLOOKUP(D7253,'Resources Final'!A:D,4,FALSE)=0,"",VLOOKUP(D7253,'Resources Final'!A:D,4,FALSE))</f>
        <v/>
      </c>
      <c r="M7253" s="3" t="str">
        <f>IF(VLOOKUP(D7253,'Resources Final'!A:E,5,FALSE)=0,"",VLOOKUP(D7253,'Resources Final'!A:E,5,FALSE))</f>
        <v/>
      </c>
      <c r="N7253" s="7" t="str">
        <f>IF(VLOOKUP(D7253,'Resources Final'!A:F,6,FALSE)=0,"",VLOOKUP(D7253,'Resources Final'!A:F,6,FALSE))</f>
        <v/>
      </c>
      <c r="O7253" s="3" t="str">
        <f>IF(VLOOKUP(D7253,'Resources Final'!A:G,7,FALSE)=0,"",VLOOKUP(D7253,'Resources Final'!A:G,7,FALSE))</f>
        <v/>
      </c>
    </row>
    <row r="7254" spans="1:15" x14ac:dyDescent="0.2">
      <c r="A7254" s="11">
        <v>990</v>
      </c>
      <c r="B7254" s="11" t="str">
        <f t="shared" si="128"/>
        <v>Fred C. and Mary R. Koch Foundation_Parris, Jordan20061500</v>
      </c>
      <c r="C7254" s="11" t="s">
        <v>4161</v>
      </c>
      <c r="D7254" s="11" t="s">
        <v>2802</v>
      </c>
      <c r="E7254" s="11" t="s">
        <v>2802</v>
      </c>
      <c r="F7254" s="4">
        <v>1500</v>
      </c>
      <c r="G7254" s="3">
        <v>2006</v>
      </c>
      <c r="H7254" s="3" t="s">
        <v>21</v>
      </c>
      <c r="I7254" s="12" t="s">
        <v>4162</v>
      </c>
      <c r="J7254" s="3">
        <v>164</v>
      </c>
      <c r="K7254" s="3" t="str">
        <f>IF(VLOOKUP(D7254,'Resources Final'!A:C,3,FALSE)=0,"",VLOOKUP(D7254,'Resources Final'!A:C,3,FALSE))</f>
        <v>Y</v>
      </c>
      <c r="L7254" s="3" t="str">
        <f>IF(VLOOKUP(D7254,'Resources Final'!A:D,4,FALSE)=0,"",VLOOKUP(D7254,'Resources Final'!A:D,4,FALSE))</f>
        <v/>
      </c>
      <c r="M7254" s="3" t="str">
        <f>IF(VLOOKUP(D7254,'Resources Final'!A:E,5,FALSE)=0,"",VLOOKUP(D7254,'Resources Final'!A:E,5,FALSE))</f>
        <v/>
      </c>
      <c r="N7254" s="7" t="str">
        <f>IF(VLOOKUP(D7254,'Resources Final'!A:F,6,FALSE)=0,"",VLOOKUP(D7254,'Resources Final'!A:F,6,FALSE))</f>
        <v/>
      </c>
      <c r="O7254" s="3" t="str">
        <f>IF(VLOOKUP(D7254,'Resources Final'!A:G,7,FALSE)=0,"",VLOOKUP(D7254,'Resources Final'!A:G,7,FALSE))</f>
        <v/>
      </c>
    </row>
    <row r="7255" spans="1:15" x14ac:dyDescent="0.2">
      <c r="A7255" s="11">
        <v>990</v>
      </c>
      <c r="B7255" s="11" t="str">
        <f t="shared" si="128"/>
        <v>Fred C. and Mary R. Koch Foundation_Parsons, Blake20061500</v>
      </c>
      <c r="C7255" s="11" t="s">
        <v>4161</v>
      </c>
      <c r="D7255" s="11" t="s">
        <v>2808</v>
      </c>
      <c r="E7255" s="11" t="s">
        <v>2808</v>
      </c>
      <c r="F7255" s="4">
        <v>1500</v>
      </c>
      <c r="G7255" s="3">
        <v>2006</v>
      </c>
      <c r="H7255" s="3" t="s">
        <v>21</v>
      </c>
      <c r="I7255" s="12" t="s">
        <v>4162</v>
      </c>
      <c r="J7255" s="3">
        <v>165</v>
      </c>
      <c r="K7255" s="3" t="str">
        <f>IF(VLOOKUP(D7255,'Resources Final'!A:C,3,FALSE)=0,"",VLOOKUP(D7255,'Resources Final'!A:C,3,FALSE))</f>
        <v>Y</v>
      </c>
      <c r="L7255" s="3" t="str">
        <f>IF(VLOOKUP(D7255,'Resources Final'!A:D,4,FALSE)=0,"",VLOOKUP(D7255,'Resources Final'!A:D,4,FALSE))</f>
        <v/>
      </c>
      <c r="M7255" s="3" t="str">
        <f>IF(VLOOKUP(D7255,'Resources Final'!A:E,5,FALSE)=0,"",VLOOKUP(D7255,'Resources Final'!A:E,5,FALSE))</f>
        <v/>
      </c>
      <c r="N7255" s="7" t="str">
        <f>IF(VLOOKUP(D7255,'Resources Final'!A:F,6,FALSE)=0,"",VLOOKUP(D7255,'Resources Final'!A:F,6,FALSE))</f>
        <v/>
      </c>
      <c r="O7255" s="3" t="str">
        <f>IF(VLOOKUP(D7255,'Resources Final'!A:G,7,FALSE)=0,"",VLOOKUP(D7255,'Resources Final'!A:G,7,FALSE))</f>
        <v/>
      </c>
    </row>
    <row r="7256" spans="1:15" x14ac:dyDescent="0.2">
      <c r="A7256" s="11">
        <v>990</v>
      </c>
      <c r="B7256" s="11" t="str">
        <f t="shared" si="128"/>
        <v>Fred C. and Mary R. Koch Foundation_Pechacek, Kallie20061500</v>
      </c>
      <c r="C7256" s="11" t="s">
        <v>4161</v>
      </c>
      <c r="D7256" s="11" t="s">
        <v>2823</v>
      </c>
      <c r="E7256" s="11" t="s">
        <v>2823</v>
      </c>
      <c r="F7256" s="4">
        <v>1500</v>
      </c>
      <c r="G7256" s="3">
        <v>2006</v>
      </c>
      <c r="H7256" s="3" t="s">
        <v>21</v>
      </c>
      <c r="I7256" s="12" t="s">
        <v>4162</v>
      </c>
      <c r="J7256" s="3">
        <v>166</v>
      </c>
      <c r="K7256" s="3" t="str">
        <f>IF(VLOOKUP(D7256,'Resources Final'!A:C,3,FALSE)=0,"",VLOOKUP(D7256,'Resources Final'!A:C,3,FALSE))</f>
        <v>Y</v>
      </c>
      <c r="L7256" s="3" t="str">
        <f>IF(VLOOKUP(D7256,'Resources Final'!A:D,4,FALSE)=0,"",VLOOKUP(D7256,'Resources Final'!A:D,4,FALSE))</f>
        <v/>
      </c>
      <c r="M7256" s="3" t="str">
        <f>IF(VLOOKUP(D7256,'Resources Final'!A:E,5,FALSE)=0,"",VLOOKUP(D7256,'Resources Final'!A:E,5,FALSE))</f>
        <v/>
      </c>
      <c r="N7256" s="7" t="str">
        <f>IF(VLOOKUP(D7256,'Resources Final'!A:F,6,FALSE)=0,"",VLOOKUP(D7256,'Resources Final'!A:F,6,FALSE))</f>
        <v/>
      </c>
      <c r="O7256" s="3" t="str">
        <f>IF(VLOOKUP(D7256,'Resources Final'!A:G,7,FALSE)=0,"",VLOOKUP(D7256,'Resources Final'!A:G,7,FALSE))</f>
        <v/>
      </c>
    </row>
    <row r="7257" spans="1:15" x14ac:dyDescent="0.2">
      <c r="A7257" s="11">
        <v>990</v>
      </c>
      <c r="B7257" s="11" t="str">
        <f t="shared" si="128"/>
        <v>Fred C. and Mary R. Koch Foundation_Penciakova, Veronika20061500</v>
      </c>
      <c r="C7257" s="11" t="s">
        <v>4161</v>
      </c>
      <c r="D7257" s="11" t="s">
        <v>2830</v>
      </c>
      <c r="E7257" s="11" t="s">
        <v>2830</v>
      </c>
      <c r="F7257" s="4">
        <v>1500</v>
      </c>
      <c r="G7257" s="3">
        <v>2006</v>
      </c>
      <c r="H7257" s="3" t="s">
        <v>21</v>
      </c>
      <c r="I7257" s="12" t="s">
        <v>4162</v>
      </c>
      <c r="J7257" s="3">
        <v>167</v>
      </c>
      <c r="K7257" s="3" t="str">
        <f>IF(VLOOKUP(D7257,'Resources Final'!A:C,3,FALSE)=0,"",VLOOKUP(D7257,'Resources Final'!A:C,3,FALSE))</f>
        <v>Y</v>
      </c>
      <c r="L7257" s="3" t="str">
        <f>IF(VLOOKUP(D7257,'Resources Final'!A:D,4,FALSE)=0,"",VLOOKUP(D7257,'Resources Final'!A:D,4,FALSE))</f>
        <v/>
      </c>
      <c r="M7257" s="3" t="str">
        <f>IF(VLOOKUP(D7257,'Resources Final'!A:E,5,FALSE)=0,"",VLOOKUP(D7257,'Resources Final'!A:E,5,FALSE))</f>
        <v/>
      </c>
      <c r="N7257" s="7" t="str">
        <f>IF(VLOOKUP(D7257,'Resources Final'!A:F,6,FALSE)=0,"",VLOOKUP(D7257,'Resources Final'!A:F,6,FALSE))</f>
        <v/>
      </c>
      <c r="O7257" s="3" t="str">
        <f>IF(VLOOKUP(D7257,'Resources Final'!A:G,7,FALSE)=0,"",VLOOKUP(D7257,'Resources Final'!A:G,7,FALSE))</f>
        <v/>
      </c>
    </row>
    <row r="7258" spans="1:15" x14ac:dyDescent="0.2">
      <c r="A7258" s="11">
        <v>990</v>
      </c>
      <c r="B7258" s="11" t="str">
        <f t="shared" si="128"/>
        <v>Fred C. and Mary R. Koch Foundation_Phillippi, Brian20061500</v>
      </c>
      <c r="C7258" s="11" t="s">
        <v>4161</v>
      </c>
      <c r="D7258" s="11" t="s">
        <v>2851</v>
      </c>
      <c r="E7258" s="11" t="s">
        <v>2851</v>
      </c>
      <c r="F7258" s="4">
        <v>1500</v>
      </c>
      <c r="G7258" s="3">
        <v>2006</v>
      </c>
      <c r="H7258" s="3" t="s">
        <v>21</v>
      </c>
      <c r="I7258" s="12" t="s">
        <v>4162</v>
      </c>
      <c r="J7258" s="3">
        <v>168</v>
      </c>
      <c r="K7258" s="3" t="str">
        <f>IF(VLOOKUP(D7258,'Resources Final'!A:C,3,FALSE)=0,"",VLOOKUP(D7258,'Resources Final'!A:C,3,FALSE))</f>
        <v>Y</v>
      </c>
      <c r="L7258" s="3" t="str">
        <f>IF(VLOOKUP(D7258,'Resources Final'!A:D,4,FALSE)=0,"",VLOOKUP(D7258,'Resources Final'!A:D,4,FALSE))</f>
        <v/>
      </c>
      <c r="M7258" s="3" t="str">
        <f>IF(VLOOKUP(D7258,'Resources Final'!A:E,5,FALSE)=0,"",VLOOKUP(D7258,'Resources Final'!A:E,5,FALSE))</f>
        <v/>
      </c>
      <c r="N7258" s="7" t="str">
        <f>IF(VLOOKUP(D7258,'Resources Final'!A:F,6,FALSE)=0,"",VLOOKUP(D7258,'Resources Final'!A:F,6,FALSE))</f>
        <v/>
      </c>
      <c r="O7258" s="3" t="str">
        <f>IF(VLOOKUP(D7258,'Resources Final'!A:G,7,FALSE)=0,"",VLOOKUP(D7258,'Resources Final'!A:G,7,FALSE))</f>
        <v/>
      </c>
    </row>
    <row r="7259" spans="1:15" x14ac:dyDescent="0.2">
      <c r="A7259" s="11">
        <v>990</v>
      </c>
      <c r="B7259" s="11" t="str">
        <f t="shared" si="128"/>
        <v>Fred C. and Mary R. Koch Foundation_Phillips, Shelby20061500</v>
      </c>
      <c r="C7259" s="11" t="s">
        <v>4161</v>
      </c>
      <c r="D7259" s="11" t="s">
        <v>2855</v>
      </c>
      <c r="E7259" s="11" t="s">
        <v>2855</v>
      </c>
      <c r="F7259" s="4">
        <v>1500</v>
      </c>
      <c r="G7259" s="3">
        <v>2006</v>
      </c>
      <c r="H7259" s="3" t="s">
        <v>21</v>
      </c>
      <c r="I7259" s="12" t="s">
        <v>4162</v>
      </c>
      <c r="J7259" s="3">
        <v>169</v>
      </c>
      <c r="K7259" s="3" t="str">
        <f>IF(VLOOKUP(D7259,'Resources Final'!A:C,3,FALSE)=0,"",VLOOKUP(D7259,'Resources Final'!A:C,3,FALSE))</f>
        <v>Y</v>
      </c>
      <c r="L7259" s="3" t="str">
        <f>IF(VLOOKUP(D7259,'Resources Final'!A:D,4,FALSE)=0,"",VLOOKUP(D7259,'Resources Final'!A:D,4,FALSE))</f>
        <v/>
      </c>
      <c r="M7259" s="3" t="str">
        <f>IF(VLOOKUP(D7259,'Resources Final'!A:E,5,FALSE)=0,"",VLOOKUP(D7259,'Resources Final'!A:E,5,FALSE))</f>
        <v/>
      </c>
      <c r="N7259" s="7" t="str">
        <f>IF(VLOOKUP(D7259,'Resources Final'!A:F,6,FALSE)=0,"",VLOOKUP(D7259,'Resources Final'!A:F,6,FALSE))</f>
        <v/>
      </c>
      <c r="O7259" s="3" t="str">
        <f>IF(VLOOKUP(D7259,'Resources Final'!A:G,7,FALSE)=0,"",VLOOKUP(D7259,'Resources Final'!A:G,7,FALSE))</f>
        <v/>
      </c>
    </row>
    <row r="7260" spans="1:15" x14ac:dyDescent="0.2">
      <c r="A7260" s="11">
        <v>990</v>
      </c>
      <c r="B7260" s="11" t="str">
        <f t="shared" si="128"/>
        <v>Fred C. and Mary R. Koch Foundation_Pointsatte, Rachael20061500</v>
      </c>
      <c r="C7260" s="11" t="s">
        <v>4161</v>
      </c>
      <c r="D7260" s="11" t="s">
        <v>2871</v>
      </c>
      <c r="E7260" s="11" t="s">
        <v>2871</v>
      </c>
      <c r="F7260" s="4">
        <v>1500</v>
      </c>
      <c r="G7260" s="3">
        <v>2006</v>
      </c>
      <c r="H7260" s="3" t="s">
        <v>21</v>
      </c>
      <c r="I7260" s="12" t="s">
        <v>4162</v>
      </c>
      <c r="J7260" s="3">
        <v>170</v>
      </c>
      <c r="K7260" s="3" t="str">
        <f>IF(VLOOKUP(D7260,'Resources Final'!A:C,3,FALSE)=0,"",VLOOKUP(D7260,'Resources Final'!A:C,3,FALSE))</f>
        <v>Y</v>
      </c>
      <c r="L7260" s="3" t="str">
        <f>IF(VLOOKUP(D7260,'Resources Final'!A:D,4,FALSE)=0,"",VLOOKUP(D7260,'Resources Final'!A:D,4,FALSE))</f>
        <v/>
      </c>
      <c r="M7260" s="3" t="str">
        <f>IF(VLOOKUP(D7260,'Resources Final'!A:E,5,FALSE)=0,"",VLOOKUP(D7260,'Resources Final'!A:E,5,FALSE))</f>
        <v/>
      </c>
      <c r="N7260" s="7" t="str">
        <f>IF(VLOOKUP(D7260,'Resources Final'!A:F,6,FALSE)=0,"",VLOOKUP(D7260,'Resources Final'!A:F,6,FALSE))</f>
        <v/>
      </c>
      <c r="O7260" s="3" t="str">
        <f>IF(VLOOKUP(D7260,'Resources Final'!A:G,7,FALSE)=0,"",VLOOKUP(D7260,'Resources Final'!A:G,7,FALSE))</f>
        <v/>
      </c>
    </row>
    <row r="7261" spans="1:15" x14ac:dyDescent="0.2">
      <c r="A7261" s="11">
        <v>990</v>
      </c>
      <c r="B7261" s="11" t="str">
        <f t="shared" si="128"/>
        <v>Fred C. and Mary R. Koch Foundation_Porter, Tyler20061500</v>
      </c>
      <c r="C7261" s="11" t="s">
        <v>4161</v>
      </c>
      <c r="D7261" s="11" t="s">
        <v>2884</v>
      </c>
      <c r="E7261" s="11" t="s">
        <v>2884</v>
      </c>
      <c r="F7261" s="4">
        <v>1500</v>
      </c>
      <c r="G7261" s="3">
        <v>2006</v>
      </c>
      <c r="H7261" s="3" t="s">
        <v>21</v>
      </c>
      <c r="I7261" s="12" t="s">
        <v>4162</v>
      </c>
      <c r="J7261" s="3">
        <v>171</v>
      </c>
      <c r="K7261" s="3" t="str">
        <f>IF(VLOOKUP(D7261,'Resources Final'!A:C,3,FALSE)=0,"",VLOOKUP(D7261,'Resources Final'!A:C,3,FALSE))</f>
        <v>Y</v>
      </c>
      <c r="L7261" s="3" t="str">
        <f>IF(VLOOKUP(D7261,'Resources Final'!A:D,4,FALSE)=0,"",VLOOKUP(D7261,'Resources Final'!A:D,4,FALSE))</f>
        <v/>
      </c>
      <c r="M7261" s="3" t="str">
        <f>IF(VLOOKUP(D7261,'Resources Final'!A:E,5,FALSE)=0,"",VLOOKUP(D7261,'Resources Final'!A:E,5,FALSE))</f>
        <v/>
      </c>
      <c r="N7261" s="7" t="str">
        <f>IF(VLOOKUP(D7261,'Resources Final'!A:F,6,FALSE)=0,"",VLOOKUP(D7261,'Resources Final'!A:F,6,FALSE))</f>
        <v/>
      </c>
      <c r="O7261" s="3" t="str">
        <f>IF(VLOOKUP(D7261,'Resources Final'!A:G,7,FALSE)=0,"",VLOOKUP(D7261,'Resources Final'!A:G,7,FALSE))</f>
        <v/>
      </c>
    </row>
    <row r="7262" spans="1:15" x14ac:dyDescent="0.2">
      <c r="A7262" s="11">
        <v>990</v>
      </c>
      <c r="B7262" s="11" t="str">
        <f t="shared" si="128"/>
        <v>Fred C. and Mary R. Koch Foundation_Prescott, Richard20061500</v>
      </c>
      <c r="C7262" s="11" t="s">
        <v>4161</v>
      </c>
      <c r="D7262" s="11" t="s">
        <v>2895</v>
      </c>
      <c r="E7262" s="11" t="s">
        <v>2895</v>
      </c>
      <c r="F7262" s="4">
        <v>1500</v>
      </c>
      <c r="G7262" s="3">
        <v>2006</v>
      </c>
      <c r="H7262" s="3" t="s">
        <v>21</v>
      </c>
      <c r="I7262" s="12" t="s">
        <v>4162</v>
      </c>
      <c r="J7262" s="3">
        <v>172</v>
      </c>
      <c r="K7262" s="3" t="str">
        <f>IF(VLOOKUP(D7262,'Resources Final'!A:C,3,FALSE)=0,"",VLOOKUP(D7262,'Resources Final'!A:C,3,FALSE))</f>
        <v>Y</v>
      </c>
      <c r="L7262" s="3" t="str">
        <f>IF(VLOOKUP(D7262,'Resources Final'!A:D,4,FALSE)=0,"",VLOOKUP(D7262,'Resources Final'!A:D,4,FALSE))</f>
        <v/>
      </c>
      <c r="M7262" s="3" t="str">
        <f>IF(VLOOKUP(D7262,'Resources Final'!A:E,5,FALSE)=0,"",VLOOKUP(D7262,'Resources Final'!A:E,5,FALSE))</f>
        <v/>
      </c>
      <c r="N7262" s="7" t="str">
        <f>IF(VLOOKUP(D7262,'Resources Final'!A:F,6,FALSE)=0,"",VLOOKUP(D7262,'Resources Final'!A:F,6,FALSE))</f>
        <v/>
      </c>
      <c r="O7262" s="3" t="str">
        <f>IF(VLOOKUP(D7262,'Resources Final'!A:G,7,FALSE)=0,"",VLOOKUP(D7262,'Resources Final'!A:G,7,FALSE))</f>
        <v/>
      </c>
    </row>
    <row r="7263" spans="1:15" x14ac:dyDescent="0.2">
      <c r="A7263" s="11">
        <v>990</v>
      </c>
      <c r="B7263" s="11" t="str">
        <f t="shared" si="128"/>
        <v>Fred C. and Mary R. Koch Foundation_Quon, Linda20061500</v>
      </c>
      <c r="C7263" s="11" t="s">
        <v>4161</v>
      </c>
      <c r="D7263" s="11" t="s">
        <v>2934</v>
      </c>
      <c r="E7263" s="11" t="s">
        <v>2934</v>
      </c>
      <c r="F7263" s="4">
        <v>1500</v>
      </c>
      <c r="G7263" s="3">
        <v>2006</v>
      </c>
      <c r="H7263" s="3" t="s">
        <v>21</v>
      </c>
      <c r="I7263" s="12" t="s">
        <v>4162</v>
      </c>
      <c r="J7263" s="3">
        <v>173</v>
      </c>
      <c r="K7263" s="3" t="str">
        <f>IF(VLOOKUP(D7263,'Resources Final'!A:C,3,FALSE)=0,"",VLOOKUP(D7263,'Resources Final'!A:C,3,FALSE))</f>
        <v>Y</v>
      </c>
      <c r="L7263" s="3" t="str">
        <f>IF(VLOOKUP(D7263,'Resources Final'!A:D,4,FALSE)=0,"",VLOOKUP(D7263,'Resources Final'!A:D,4,FALSE))</f>
        <v/>
      </c>
      <c r="M7263" s="3" t="str">
        <f>IF(VLOOKUP(D7263,'Resources Final'!A:E,5,FALSE)=0,"",VLOOKUP(D7263,'Resources Final'!A:E,5,FALSE))</f>
        <v/>
      </c>
      <c r="N7263" s="7" t="str">
        <f>IF(VLOOKUP(D7263,'Resources Final'!A:F,6,FALSE)=0,"",VLOOKUP(D7263,'Resources Final'!A:F,6,FALSE))</f>
        <v/>
      </c>
      <c r="O7263" s="3" t="str">
        <f>IF(VLOOKUP(D7263,'Resources Final'!A:G,7,FALSE)=0,"",VLOOKUP(D7263,'Resources Final'!A:G,7,FALSE))</f>
        <v/>
      </c>
    </row>
    <row r="7264" spans="1:15" x14ac:dyDescent="0.2">
      <c r="A7264" s="11">
        <v>990</v>
      </c>
      <c r="B7264" s="11" t="str">
        <f t="shared" si="128"/>
        <v>Fred C. and Mary R. Koch Foundation_Raghavan, Vibha20061500</v>
      </c>
      <c r="C7264" s="11" t="s">
        <v>4161</v>
      </c>
      <c r="D7264" s="11" t="s">
        <v>2971</v>
      </c>
      <c r="E7264" s="11" t="s">
        <v>2971</v>
      </c>
      <c r="F7264" s="4">
        <v>1500</v>
      </c>
      <c r="G7264" s="3">
        <v>2006</v>
      </c>
      <c r="H7264" s="3" t="s">
        <v>21</v>
      </c>
      <c r="I7264" s="12" t="s">
        <v>4162</v>
      </c>
      <c r="J7264" s="3">
        <v>174</v>
      </c>
      <c r="K7264" s="3" t="str">
        <f>IF(VLOOKUP(D7264,'Resources Final'!A:C,3,FALSE)=0,"",VLOOKUP(D7264,'Resources Final'!A:C,3,FALSE))</f>
        <v>Y</v>
      </c>
      <c r="L7264" s="3" t="str">
        <f>IF(VLOOKUP(D7264,'Resources Final'!A:D,4,FALSE)=0,"",VLOOKUP(D7264,'Resources Final'!A:D,4,FALSE))</f>
        <v/>
      </c>
      <c r="M7264" s="3" t="str">
        <f>IF(VLOOKUP(D7264,'Resources Final'!A:E,5,FALSE)=0,"",VLOOKUP(D7264,'Resources Final'!A:E,5,FALSE))</f>
        <v/>
      </c>
      <c r="N7264" s="7" t="str">
        <f>IF(VLOOKUP(D7264,'Resources Final'!A:F,6,FALSE)=0,"",VLOOKUP(D7264,'Resources Final'!A:F,6,FALSE))</f>
        <v/>
      </c>
      <c r="O7264" s="3" t="str">
        <f>IF(VLOOKUP(D7264,'Resources Final'!A:G,7,FALSE)=0,"",VLOOKUP(D7264,'Resources Final'!A:G,7,FALSE))</f>
        <v/>
      </c>
    </row>
    <row r="7265" spans="1:15" x14ac:dyDescent="0.2">
      <c r="A7265" s="11">
        <v>990</v>
      </c>
      <c r="B7265" s="11" t="str">
        <f t="shared" si="128"/>
        <v>Fred C. and Mary R. Koch Foundation_Raney, Stephanie20061500</v>
      </c>
      <c r="C7265" s="11" t="s">
        <v>4161</v>
      </c>
      <c r="D7265" s="11" t="s">
        <v>2991</v>
      </c>
      <c r="E7265" s="11" t="s">
        <v>2991</v>
      </c>
      <c r="F7265" s="4">
        <v>1500</v>
      </c>
      <c r="G7265" s="3">
        <v>2006</v>
      </c>
      <c r="H7265" s="3" t="s">
        <v>21</v>
      </c>
      <c r="I7265" s="12" t="s">
        <v>4162</v>
      </c>
      <c r="J7265" s="3">
        <v>175</v>
      </c>
      <c r="K7265" s="3" t="str">
        <f>IF(VLOOKUP(D7265,'Resources Final'!A:C,3,FALSE)=0,"",VLOOKUP(D7265,'Resources Final'!A:C,3,FALSE))</f>
        <v>Y</v>
      </c>
      <c r="L7265" s="3" t="str">
        <f>IF(VLOOKUP(D7265,'Resources Final'!A:D,4,FALSE)=0,"",VLOOKUP(D7265,'Resources Final'!A:D,4,FALSE))</f>
        <v/>
      </c>
      <c r="M7265" s="3" t="str">
        <f>IF(VLOOKUP(D7265,'Resources Final'!A:E,5,FALSE)=0,"",VLOOKUP(D7265,'Resources Final'!A:E,5,FALSE))</f>
        <v/>
      </c>
      <c r="N7265" s="7" t="str">
        <f>IF(VLOOKUP(D7265,'Resources Final'!A:F,6,FALSE)=0,"",VLOOKUP(D7265,'Resources Final'!A:F,6,FALSE))</f>
        <v/>
      </c>
      <c r="O7265" s="3" t="str">
        <f>IF(VLOOKUP(D7265,'Resources Final'!A:G,7,FALSE)=0,"",VLOOKUP(D7265,'Resources Final'!A:G,7,FALSE))</f>
        <v/>
      </c>
    </row>
    <row r="7266" spans="1:15" x14ac:dyDescent="0.2">
      <c r="A7266" s="11">
        <v>990</v>
      </c>
      <c r="B7266" s="11" t="str">
        <f t="shared" si="128"/>
        <v>Fred C. and Mary R. Koch Foundation_Raulston, Nicole20061500</v>
      </c>
      <c r="C7266" s="11" t="s">
        <v>4161</v>
      </c>
      <c r="D7266" s="11" t="s">
        <v>2995</v>
      </c>
      <c r="E7266" s="11" t="s">
        <v>2995</v>
      </c>
      <c r="F7266" s="4">
        <v>1500</v>
      </c>
      <c r="G7266" s="3">
        <v>2006</v>
      </c>
      <c r="H7266" s="3" t="s">
        <v>21</v>
      </c>
      <c r="I7266" s="12" t="s">
        <v>4162</v>
      </c>
      <c r="J7266" s="3">
        <v>176</v>
      </c>
      <c r="K7266" s="3" t="str">
        <f>IF(VLOOKUP(D7266,'Resources Final'!A:C,3,FALSE)=0,"",VLOOKUP(D7266,'Resources Final'!A:C,3,FALSE))</f>
        <v>Y</v>
      </c>
      <c r="L7266" s="3" t="str">
        <f>IF(VLOOKUP(D7266,'Resources Final'!A:D,4,FALSE)=0,"",VLOOKUP(D7266,'Resources Final'!A:D,4,FALSE))</f>
        <v/>
      </c>
      <c r="M7266" s="3" t="str">
        <f>IF(VLOOKUP(D7266,'Resources Final'!A:E,5,FALSE)=0,"",VLOOKUP(D7266,'Resources Final'!A:E,5,FALSE))</f>
        <v/>
      </c>
      <c r="N7266" s="7" t="str">
        <f>IF(VLOOKUP(D7266,'Resources Final'!A:F,6,FALSE)=0,"",VLOOKUP(D7266,'Resources Final'!A:F,6,FALSE))</f>
        <v/>
      </c>
      <c r="O7266" s="3" t="str">
        <f>IF(VLOOKUP(D7266,'Resources Final'!A:G,7,FALSE)=0,"",VLOOKUP(D7266,'Resources Final'!A:G,7,FALSE))</f>
        <v/>
      </c>
    </row>
    <row r="7267" spans="1:15" x14ac:dyDescent="0.2">
      <c r="A7267" s="11">
        <v>990</v>
      </c>
      <c r="B7267" s="11" t="str">
        <f t="shared" si="128"/>
        <v>Fred C. and Mary R. Koch Foundation_Recalde, Melissa20061500</v>
      </c>
      <c r="C7267" s="11" t="s">
        <v>4161</v>
      </c>
      <c r="D7267" s="11" t="s">
        <v>3010</v>
      </c>
      <c r="E7267" s="11" t="s">
        <v>3010</v>
      </c>
      <c r="F7267" s="4">
        <v>1500</v>
      </c>
      <c r="G7267" s="3">
        <v>2006</v>
      </c>
      <c r="H7267" s="3" t="s">
        <v>21</v>
      </c>
      <c r="I7267" s="12" t="s">
        <v>4162</v>
      </c>
      <c r="J7267" s="3">
        <v>177</v>
      </c>
      <c r="K7267" s="3" t="str">
        <f>IF(VLOOKUP(D7267,'Resources Final'!A:C,3,FALSE)=0,"",VLOOKUP(D7267,'Resources Final'!A:C,3,FALSE))</f>
        <v>Y</v>
      </c>
      <c r="L7267" s="3" t="str">
        <f>IF(VLOOKUP(D7267,'Resources Final'!A:D,4,FALSE)=0,"",VLOOKUP(D7267,'Resources Final'!A:D,4,FALSE))</f>
        <v/>
      </c>
      <c r="M7267" s="3" t="str">
        <f>IF(VLOOKUP(D7267,'Resources Final'!A:E,5,FALSE)=0,"",VLOOKUP(D7267,'Resources Final'!A:E,5,FALSE))</f>
        <v/>
      </c>
      <c r="N7267" s="7" t="str">
        <f>IF(VLOOKUP(D7267,'Resources Final'!A:F,6,FALSE)=0,"",VLOOKUP(D7267,'Resources Final'!A:F,6,FALSE))</f>
        <v/>
      </c>
      <c r="O7267" s="3" t="str">
        <f>IF(VLOOKUP(D7267,'Resources Final'!A:G,7,FALSE)=0,"",VLOOKUP(D7267,'Resources Final'!A:G,7,FALSE))</f>
        <v/>
      </c>
    </row>
    <row r="7268" spans="1:15" x14ac:dyDescent="0.2">
      <c r="A7268" s="11">
        <v>990</v>
      </c>
      <c r="B7268" s="11" t="str">
        <f t="shared" si="128"/>
        <v>Fred C. and Mary R. Koch Foundation_Reimer, Jay20061500</v>
      </c>
      <c r="C7268" s="11" t="s">
        <v>4161</v>
      </c>
      <c r="D7268" s="11" t="s">
        <v>3029</v>
      </c>
      <c r="E7268" s="11" t="s">
        <v>3029</v>
      </c>
      <c r="F7268" s="4">
        <v>1500</v>
      </c>
      <c r="G7268" s="3">
        <v>2006</v>
      </c>
      <c r="H7268" s="3" t="s">
        <v>21</v>
      </c>
      <c r="I7268" s="12" t="s">
        <v>4162</v>
      </c>
      <c r="J7268" s="3">
        <v>178</v>
      </c>
      <c r="K7268" s="3" t="str">
        <f>IF(VLOOKUP(D7268,'Resources Final'!A:C,3,FALSE)=0,"",VLOOKUP(D7268,'Resources Final'!A:C,3,FALSE))</f>
        <v>Y</v>
      </c>
      <c r="L7268" s="3" t="str">
        <f>IF(VLOOKUP(D7268,'Resources Final'!A:D,4,FALSE)=0,"",VLOOKUP(D7268,'Resources Final'!A:D,4,FALSE))</f>
        <v/>
      </c>
      <c r="M7268" s="3" t="str">
        <f>IF(VLOOKUP(D7268,'Resources Final'!A:E,5,FALSE)=0,"",VLOOKUP(D7268,'Resources Final'!A:E,5,FALSE))</f>
        <v/>
      </c>
      <c r="N7268" s="7" t="str">
        <f>IF(VLOOKUP(D7268,'Resources Final'!A:F,6,FALSE)=0,"",VLOOKUP(D7268,'Resources Final'!A:F,6,FALSE))</f>
        <v/>
      </c>
      <c r="O7268" s="3" t="str">
        <f>IF(VLOOKUP(D7268,'Resources Final'!A:G,7,FALSE)=0,"",VLOOKUP(D7268,'Resources Final'!A:G,7,FALSE))</f>
        <v/>
      </c>
    </row>
    <row r="7269" spans="1:15" x14ac:dyDescent="0.2">
      <c r="A7269" s="11">
        <v>990</v>
      </c>
      <c r="B7269" s="11" t="str">
        <f t="shared" si="128"/>
        <v>Fred C. and Mary R. Koch Foundation_Rethwisch, Alison20061500</v>
      </c>
      <c r="C7269" s="11" t="s">
        <v>4161</v>
      </c>
      <c r="D7269" s="11" t="s">
        <v>3046</v>
      </c>
      <c r="E7269" s="11" t="s">
        <v>3046</v>
      </c>
      <c r="F7269" s="4">
        <v>1500</v>
      </c>
      <c r="G7269" s="3">
        <v>2006</v>
      </c>
      <c r="H7269" s="3" t="s">
        <v>21</v>
      </c>
      <c r="I7269" s="12" t="s">
        <v>4162</v>
      </c>
      <c r="J7269" s="3">
        <v>179</v>
      </c>
      <c r="K7269" s="3" t="str">
        <f>IF(VLOOKUP(D7269,'Resources Final'!A:C,3,FALSE)=0,"",VLOOKUP(D7269,'Resources Final'!A:C,3,FALSE))</f>
        <v>Y</v>
      </c>
      <c r="L7269" s="3" t="str">
        <f>IF(VLOOKUP(D7269,'Resources Final'!A:D,4,FALSE)=0,"",VLOOKUP(D7269,'Resources Final'!A:D,4,FALSE))</f>
        <v/>
      </c>
      <c r="M7269" s="3" t="str">
        <f>IF(VLOOKUP(D7269,'Resources Final'!A:E,5,FALSE)=0,"",VLOOKUP(D7269,'Resources Final'!A:E,5,FALSE))</f>
        <v/>
      </c>
      <c r="N7269" s="7" t="str">
        <f>IF(VLOOKUP(D7269,'Resources Final'!A:F,6,FALSE)=0,"",VLOOKUP(D7269,'Resources Final'!A:F,6,FALSE))</f>
        <v/>
      </c>
      <c r="O7269" s="3" t="str">
        <f>IF(VLOOKUP(D7269,'Resources Final'!A:G,7,FALSE)=0,"",VLOOKUP(D7269,'Resources Final'!A:G,7,FALSE))</f>
        <v/>
      </c>
    </row>
    <row r="7270" spans="1:15" x14ac:dyDescent="0.2">
      <c r="A7270" s="11">
        <v>990</v>
      </c>
      <c r="B7270" s="11" t="str">
        <f t="shared" si="128"/>
        <v>Fred C. and Mary R. Koch Foundation_Reynolds, Jessica20061500</v>
      </c>
      <c r="C7270" s="11" t="s">
        <v>4161</v>
      </c>
      <c r="D7270" s="11" t="s">
        <v>3054</v>
      </c>
      <c r="E7270" s="11" t="s">
        <v>3054</v>
      </c>
      <c r="F7270" s="4">
        <v>1500</v>
      </c>
      <c r="G7270" s="3">
        <v>2006</v>
      </c>
      <c r="H7270" s="3" t="s">
        <v>21</v>
      </c>
      <c r="I7270" s="12" t="s">
        <v>4162</v>
      </c>
      <c r="J7270" s="3">
        <v>180</v>
      </c>
      <c r="K7270" s="3" t="str">
        <f>IF(VLOOKUP(D7270,'Resources Final'!A:C,3,FALSE)=0,"",VLOOKUP(D7270,'Resources Final'!A:C,3,FALSE))</f>
        <v>Y</v>
      </c>
      <c r="L7270" s="3" t="str">
        <f>IF(VLOOKUP(D7270,'Resources Final'!A:D,4,FALSE)=0,"",VLOOKUP(D7270,'Resources Final'!A:D,4,FALSE))</f>
        <v/>
      </c>
      <c r="M7270" s="3" t="str">
        <f>IF(VLOOKUP(D7270,'Resources Final'!A:E,5,FALSE)=0,"",VLOOKUP(D7270,'Resources Final'!A:E,5,FALSE))</f>
        <v/>
      </c>
      <c r="N7270" s="7" t="str">
        <f>IF(VLOOKUP(D7270,'Resources Final'!A:F,6,FALSE)=0,"",VLOOKUP(D7270,'Resources Final'!A:F,6,FALSE))</f>
        <v/>
      </c>
      <c r="O7270" s="3" t="str">
        <f>IF(VLOOKUP(D7270,'Resources Final'!A:G,7,FALSE)=0,"",VLOOKUP(D7270,'Resources Final'!A:G,7,FALSE))</f>
        <v/>
      </c>
    </row>
    <row r="7271" spans="1:15" x14ac:dyDescent="0.2">
      <c r="A7271" s="11">
        <v>990</v>
      </c>
      <c r="B7271" s="11" t="str">
        <f t="shared" si="128"/>
        <v>Fred C. and Mary R. Koch Foundation_Rhoads, Caleb20061500</v>
      </c>
      <c r="C7271" s="11" t="s">
        <v>4161</v>
      </c>
      <c r="D7271" s="11" t="s">
        <v>3056</v>
      </c>
      <c r="E7271" s="11" t="s">
        <v>3056</v>
      </c>
      <c r="F7271" s="4">
        <v>1500</v>
      </c>
      <c r="G7271" s="3">
        <v>2006</v>
      </c>
      <c r="H7271" s="3" t="s">
        <v>21</v>
      </c>
      <c r="I7271" s="12" t="s">
        <v>4162</v>
      </c>
      <c r="J7271" s="3">
        <v>181</v>
      </c>
      <c r="K7271" s="3" t="str">
        <f>IF(VLOOKUP(D7271,'Resources Final'!A:C,3,FALSE)=0,"",VLOOKUP(D7271,'Resources Final'!A:C,3,FALSE))</f>
        <v>Y</v>
      </c>
      <c r="L7271" s="3" t="str">
        <f>IF(VLOOKUP(D7271,'Resources Final'!A:D,4,FALSE)=0,"",VLOOKUP(D7271,'Resources Final'!A:D,4,FALSE))</f>
        <v/>
      </c>
      <c r="M7271" s="3" t="str">
        <f>IF(VLOOKUP(D7271,'Resources Final'!A:E,5,FALSE)=0,"",VLOOKUP(D7271,'Resources Final'!A:E,5,FALSE))</f>
        <v/>
      </c>
      <c r="N7271" s="7" t="str">
        <f>IF(VLOOKUP(D7271,'Resources Final'!A:F,6,FALSE)=0,"",VLOOKUP(D7271,'Resources Final'!A:F,6,FALSE))</f>
        <v/>
      </c>
      <c r="O7271" s="3" t="str">
        <f>IF(VLOOKUP(D7271,'Resources Final'!A:G,7,FALSE)=0,"",VLOOKUP(D7271,'Resources Final'!A:G,7,FALSE))</f>
        <v/>
      </c>
    </row>
    <row r="7272" spans="1:15" x14ac:dyDescent="0.2">
      <c r="A7272" s="11">
        <v>990</v>
      </c>
      <c r="B7272" s="11" t="str">
        <f t="shared" si="128"/>
        <v>Fred C. and Mary R. Koch Foundation_Riera, Ana20061500</v>
      </c>
      <c r="C7272" s="11" t="s">
        <v>4161</v>
      </c>
      <c r="D7272" s="11" t="s">
        <v>3067</v>
      </c>
      <c r="E7272" s="11" t="s">
        <v>3067</v>
      </c>
      <c r="F7272" s="4">
        <v>1500</v>
      </c>
      <c r="G7272" s="3">
        <v>2006</v>
      </c>
      <c r="H7272" s="3" t="s">
        <v>21</v>
      </c>
      <c r="I7272" s="12" t="s">
        <v>4162</v>
      </c>
      <c r="J7272" s="3">
        <v>182</v>
      </c>
      <c r="K7272" s="3" t="str">
        <f>IF(VLOOKUP(D7272,'Resources Final'!A:C,3,FALSE)=0,"",VLOOKUP(D7272,'Resources Final'!A:C,3,FALSE))</f>
        <v>Y</v>
      </c>
      <c r="L7272" s="3" t="str">
        <f>IF(VLOOKUP(D7272,'Resources Final'!A:D,4,FALSE)=0,"",VLOOKUP(D7272,'Resources Final'!A:D,4,FALSE))</f>
        <v/>
      </c>
      <c r="M7272" s="3" t="str">
        <f>IF(VLOOKUP(D7272,'Resources Final'!A:E,5,FALSE)=0,"",VLOOKUP(D7272,'Resources Final'!A:E,5,FALSE))</f>
        <v/>
      </c>
      <c r="N7272" s="7" t="str">
        <f>IF(VLOOKUP(D7272,'Resources Final'!A:F,6,FALSE)=0,"",VLOOKUP(D7272,'Resources Final'!A:F,6,FALSE))</f>
        <v/>
      </c>
      <c r="O7272" s="3" t="str">
        <f>IF(VLOOKUP(D7272,'Resources Final'!A:G,7,FALSE)=0,"",VLOOKUP(D7272,'Resources Final'!A:G,7,FALSE))</f>
        <v/>
      </c>
    </row>
    <row r="7273" spans="1:15" x14ac:dyDescent="0.2">
      <c r="A7273" s="11">
        <v>990</v>
      </c>
      <c r="B7273" s="11" t="str">
        <f t="shared" si="128"/>
        <v>Fred C. and Mary R. Koch Foundation_Riera, Mari20061500</v>
      </c>
      <c r="C7273" s="11" t="s">
        <v>4161</v>
      </c>
      <c r="D7273" s="11" t="s">
        <v>3068</v>
      </c>
      <c r="E7273" s="11" t="s">
        <v>3068</v>
      </c>
      <c r="F7273" s="4">
        <v>1500</v>
      </c>
      <c r="G7273" s="3">
        <v>2006</v>
      </c>
      <c r="H7273" s="3" t="s">
        <v>21</v>
      </c>
      <c r="I7273" s="12" t="s">
        <v>4162</v>
      </c>
      <c r="J7273" s="3">
        <v>183</v>
      </c>
      <c r="K7273" s="3" t="str">
        <f>IF(VLOOKUP(D7273,'Resources Final'!A:C,3,FALSE)=0,"",VLOOKUP(D7273,'Resources Final'!A:C,3,FALSE))</f>
        <v>Y</v>
      </c>
      <c r="L7273" s="3" t="str">
        <f>IF(VLOOKUP(D7273,'Resources Final'!A:D,4,FALSE)=0,"",VLOOKUP(D7273,'Resources Final'!A:D,4,FALSE))</f>
        <v/>
      </c>
      <c r="M7273" s="3" t="str">
        <f>IF(VLOOKUP(D7273,'Resources Final'!A:E,5,FALSE)=0,"",VLOOKUP(D7273,'Resources Final'!A:E,5,FALSE))</f>
        <v/>
      </c>
      <c r="N7273" s="7" t="str">
        <f>IF(VLOOKUP(D7273,'Resources Final'!A:F,6,FALSE)=0,"",VLOOKUP(D7273,'Resources Final'!A:F,6,FALSE))</f>
        <v/>
      </c>
      <c r="O7273" s="3" t="str">
        <f>IF(VLOOKUP(D7273,'Resources Final'!A:G,7,FALSE)=0,"",VLOOKUP(D7273,'Resources Final'!A:G,7,FALSE))</f>
        <v/>
      </c>
    </row>
    <row r="7274" spans="1:15" x14ac:dyDescent="0.2">
      <c r="A7274" s="11">
        <v>990</v>
      </c>
      <c r="B7274" s="11" t="str">
        <f t="shared" si="128"/>
        <v>Fred C. and Mary R. Koch Foundation_Riter, Jennifer20061500</v>
      </c>
      <c r="C7274" s="11" t="s">
        <v>4161</v>
      </c>
      <c r="D7274" s="11" t="s">
        <v>3074</v>
      </c>
      <c r="E7274" s="11" t="s">
        <v>3074</v>
      </c>
      <c r="F7274" s="4">
        <v>1500</v>
      </c>
      <c r="G7274" s="3">
        <v>2006</v>
      </c>
      <c r="H7274" s="3" t="s">
        <v>21</v>
      </c>
      <c r="I7274" s="12" t="s">
        <v>4162</v>
      </c>
      <c r="J7274" s="3">
        <v>184</v>
      </c>
      <c r="K7274" s="3" t="str">
        <f>IF(VLOOKUP(D7274,'Resources Final'!A:C,3,FALSE)=0,"",VLOOKUP(D7274,'Resources Final'!A:C,3,FALSE))</f>
        <v>Y</v>
      </c>
      <c r="L7274" s="3" t="str">
        <f>IF(VLOOKUP(D7274,'Resources Final'!A:D,4,FALSE)=0,"",VLOOKUP(D7274,'Resources Final'!A:D,4,FALSE))</f>
        <v/>
      </c>
      <c r="M7274" s="3" t="str">
        <f>IF(VLOOKUP(D7274,'Resources Final'!A:E,5,FALSE)=0,"",VLOOKUP(D7274,'Resources Final'!A:E,5,FALSE))</f>
        <v/>
      </c>
      <c r="N7274" s="7" t="str">
        <f>IF(VLOOKUP(D7274,'Resources Final'!A:F,6,FALSE)=0,"",VLOOKUP(D7274,'Resources Final'!A:F,6,FALSE))</f>
        <v/>
      </c>
      <c r="O7274" s="3" t="str">
        <f>IF(VLOOKUP(D7274,'Resources Final'!A:G,7,FALSE)=0,"",VLOOKUP(D7274,'Resources Final'!A:G,7,FALSE))</f>
        <v/>
      </c>
    </row>
    <row r="7275" spans="1:15" x14ac:dyDescent="0.2">
      <c r="A7275" s="11">
        <v>990</v>
      </c>
      <c r="B7275" s="11" t="str">
        <f t="shared" si="128"/>
        <v>Fred C. and Mary R. Koch Foundation_Robles, Francisco20061500</v>
      </c>
      <c r="C7275" s="11" t="s">
        <v>4161</v>
      </c>
      <c r="D7275" s="11" t="s">
        <v>3089</v>
      </c>
      <c r="E7275" s="11" t="s">
        <v>3089</v>
      </c>
      <c r="F7275" s="4">
        <v>1500</v>
      </c>
      <c r="G7275" s="3">
        <v>2006</v>
      </c>
      <c r="H7275" s="3" t="s">
        <v>21</v>
      </c>
      <c r="I7275" s="12" t="s">
        <v>4162</v>
      </c>
      <c r="J7275" s="3">
        <v>185</v>
      </c>
      <c r="K7275" s="3" t="str">
        <f>IF(VLOOKUP(D7275,'Resources Final'!A:C,3,FALSE)=0,"",VLOOKUP(D7275,'Resources Final'!A:C,3,FALSE))</f>
        <v>Y</v>
      </c>
      <c r="L7275" s="3" t="str">
        <f>IF(VLOOKUP(D7275,'Resources Final'!A:D,4,FALSE)=0,"",VLOOKUP(D7275,'Resources Final'!A:D,4,FALSE))</f>
        <v/>
      </c>
      <c r="M7275" s="3" t="str">
        <f>IF(VLOOKUP(D7275,'Resources Final'!A:E,5,FALSE)=0,"",VLOOKUP(D7275,'Resources Final'!A:E,5,FALSE))</f>
        <v/>
      </c>
      <c r="N7275" s="7" t="str">
        <f>IF(VLOOKUP(D7275,'Resources Final'!A:F,6,FALSE)=0,"",VLOOKUP(D7275,'Resources Final'!A:F,6,FALSE))</f>
        <v/>
      </c>
      <c r="O7275" s="3" t="str">
        <f>IF(VLOOKUP(D7275,'Resources Final'!A:G,7,FALSE)=0,"",VLOOKUP(D7275,'Resources Final'!A:G,7,FALSE))</f>
        <v/>
      </c>
    </row>
    <row r="7276" spans="1:15" x14ac:dyDescent="0.2">
      <c r="A7276" s="11">
        <v>990</v>
      </c>
      <c r="B7276" s="11" t="str">
        <f t="shared" si="128"/>
        <v>Fred C. and Mary R. Koch Foundation_Rockett, Alison20061500</v>
      </c>
      <c r="C7276" s="11" t="s">
        <v>4161</v>
      </c>
      <c r="D7276" s="11" t="s">
        <v>3093</v>
      </c>
      <c r="E7276" s="11" t="s">
        <v>3093</v>
      </c>
      <c r="F7276" s="4">
        <v>1500</v>
      </c>
      <c r="G7276" s="3">
        <v>2006</v>
      </c>
      <c r="H7276" s="3" t="s">
        <v>21</v>
      </c>
      <c r="I7276" s="12" t="s">
        <v>4162</v>
      </c>
      <c r="J7276" s="3">
        <v>186</v>
      </c>
      <c r="K7276" s="3" t="str">
        <f>IF(VLOOKUP(D7276,'Resources Final'!A:C,3,FALSE)=0,"",VLOOKUP(D7276,'Resources Final'!A:C,3,FALSE))</f>
        <v>Y</v>
      </c>
      <c r="L7276" s="3" t="str">
        <f>IF(VLOOKUP(D7276,'Resources Final'!A:D,4,FALSE)=0,"",VLOOKUP(D7276,'Resources Final'!A:D,4,FALSE))</f>
        <v/>
      </c>
      <c r="M7276" s="3" t="str">
        <f>IF(VLOOKUP(D7276,'Resources Final'!A:E,5,FALSE)=0,"",VLOOKUP(D7276,'Resources Final'!A:E,5,FALSE))</f>
        <v/>
      </c>
      <c r="N7276" s="7" t="str">
        <f>IF(VLOOKUP(D7276,'Resources Final'!A:F,6,FALSE)=0,"",VLOOKUP(D7276,'Resources Final'!A:F,6,FALSE))</f>
        <v/>
      </c>
      <c r="O7276" s="3" t="str">
        <f>IF(VLOOKUP(D7276,'Resources Final'!A:G,7,FALSE)=0,"",VLOOKUP(D7276,'Resources Final'!A:G,7,FALSE))</f>
        <v/>
      </c>
    </row>
    <row r="7277" spans="1:15" x14ac:dyDescent="0.2">
      <c r="A7277" s="11">
        <v>990</v>
      </c>
      <c r="B7277" s="11" t="str">
        <f t="shared" si="128"/>
        <v>Fred C. and Mary R. Koch Foundation_Rodriguez, Gabriel20061500</v>
      </c>
      <c r="C7277" s="11" t="s">
        <v>4161</v>
      </c>
      <c r="D7277" s="11" t="s">
        <v>3099</v>
      </c>
      <c r="E7277" s="11" t="s">
        <v>3099</v>
      </c>
      <c r="F7277" s="4">
        <v>1500</v>
      </c>
      <c r="G7277" s="3">
        <v>2006</v>
      </c>
      <c r="H7277" s="3" t="s">
        <v>21</v>
      </c>
      <c r="I7277" s="12" t="s">
        <v>4162</v>
      </c>
      <c r="J7277" s="3">
        <v>187</v>
      </c>
      <c r="K7277" s="3" t="str">
        <f>IF(VLOOKUP(D7277,'Resources Final'!A:C,3,FALSE)=0,"",VLOOKUP(D7277,'Resources Final'!A:C,3,FALSE))</f>
        <v>Y</v>
      </c>
      <c r="L7277" s="3" t="str">
        <f>IF(VLOOKUP(D7277,'Resources Final'!A:D,4,FALSE)=0,"",VLOOKUP(D7277,'Resources Final'!A:D,4,FALSE))</f>
        <v/>
      </c>
      <c r="M7277" s="3" t="str">
        <f>IF(VLOOKUP(D7277,'Resources Final'!A:E,5,FALSE)=0,"",VLOOKUP(D7277,'Resources Final'!A:E,5,FALSE))</f>
        <v/>
      </c>
      <c r="N7277" s="7" t="str">
        <f>IF(VLOOKUP(D7277,'Resources Final'!A:F,6,FALSE)=0,"",VLOOKUP(D7277,'Resources Final'!A:F,6,FALSE))</f>
        <v/>
      </c>
      <c r="O7277" s="3" t="str">
        <f>IF(VLOOKUP(D7277,'Resources Final'!A:G,7,FALSE)=0,"",VLOOKUP(D7277,'Resources Final'!A:G,7,FALSE))</f>
        <v/>
      </c>
    </row>
    <row r="7278" spans="1:15" x14ac:dyDescent="0.2">
      <c r="A7278" s="11">
        <v>990</v>
      </c>
      <c r="B7278" s="11" t="str">
        <f t="shared" si="128"/>
        <v>Fred C. and Mary R. Koch Foundation_Rodriguez, III, Martin20061500</v>
      </c>
      <c r="C7278" s="11" t="s">
        <v>4161</v>
      </c>
      <c r="D7278" s="11" t="s">
        <v>3100</v>
      </c>
      <c r="E7278" s="11" t="s">
        <v>3100</v>
      </c>
      <c r="F7278" s="4">
        <v>1500</v>
      </c>
      <c r="G7278" s="3">
        <v>2006</v>
      </c>
      <c r="H7278" s="3" t="s">
        <v>21</v>
      </c>
      <c r="I7278" s="12" t="s">
        <v>4178</v>
      </c>
      <c r="J7278" s="3">
        <v>188</v>
      </c>
      <c r="K7278" s="3" t="str">
        <f>IF(VLOOKUP(D7278,'Resources Final'!A:C,3,FALSE)=0,"",VLOOKUP(D7278,'Resources Final'!A:C,3,FALSE))</f>
        <v>Y</v>
      </c>
      <c r="L7278" s="3" t="str">
        <f>IF(VLOOKUP(D7278,'Resources Final'!A:D,4,FALSE)=0,"",VLOOKUP(D7278,'Resources Final'!A:D,4,FALSE))</f>
        <v/>
      </c>
      <c r="M7278" s="3" t="str">
        <f>IF(VLOOKUP(D7278,'Resources Final'!A:E,5,FALSE)=0,"",VLOOKUP(D7278,'Resources Final'!A:E,5,FALSE))</f>
        <v/>
      </c>
      <c r="N7278" s="7" t="str">
        <f>IF(VLOOKUP(D7278,'Resources Final'!A:F,6,FALSE)=0,"",VLOOKUP(D7278,'Resources Final'!A:F,6,FALSE))</f>
        <v/>
      </c>
      <c r="O7278" s="3" t="str">
        <f>IF(VLOOKUP(D7278,'Resources Final'!A:G,7,FALSE)=0,"",VLOOKUP(D7278,'Resources Final'!A:G,7,FALSE))</f>
        <v/>
      </c>
    </row>
    <row r="7279" spans="1:15" x14ac:dyDescent="0.2">
      <c r="A7279" s="11">
        <v>990</v>
      </c>
      <c r="B7279" s="11" t="str">
        <f t="shared" si="128"/>
        <v>Fred C. and Mary R. Koch Foundation_Rosenberg, Russell20061500</v>
      </c>
      <c r="C7279" s="11" t="s">
        <v>4161</v>
      </c>
      <c r="D7279" s="11" t="s">
        <v>3121</v>
      </c>
      <c r="E7279" s="11" t="s">
        <v>3121</v>
      </c>
      <c r="F7279" s="4">
        <v>1500</v>
      </c>
      <c r="G7279" s="3">
        <v>2006</v>
      </c>
      <c r="H7279" s="3" t="s">
        <v>21</v>
      </c>
      <c r="I7279" s="12" t="s">
        <v>4162</v>
      </c>
      <c r="J7279" s="3">
        <v>189</v>
      </c>
      <c r="K7279" s="3" t="str">
        <f>IF(VLOOKUP(D7279,'Resources Final'!A:C,3,FALSE)=0,"",VLOOKUP(D7279,'Resources Final'!A:C,3,FALSE))</f>
        <v>Y</v>
      </c>
      <c r="L7279" s="3" t="str">
        <f>IF(VLOOKUP(D7279,'Resources Final'!A:D,4,FALSE)=0,"",VLOOKUP(D7279,'Resources Final'!A:D,4,FALSE))</f>
        <v/>
      </c>
      <c r="M7279" s="3" t="str">
        <f>IF(VLOOKUP(D7279,'Resources Final'!A:E,5,FALSE)=0,"",VLOOKUP(D7279,'Resources Final'!A:E,5,FALSE))</f>
        <v/>
      </c>
      <c r="N7279" s="7" t="str">
        <f>IF(VLOOKUP(D7279,'Resources Final'!A:F,6,FALSE)=0,"",VLOOKUP(D7279,'Resources Final'!A:F,6,FALSE))</f>
        <v/>
      </c>
      <c r="O7279" s="3" t="str">
        <f>IF(VLOOKUP(D7279,'Resources Final'!A:G,7,FALSE)=0,"",VLOOKUP(D7279,'Resources Final'!A:G,7,FALSE))</f>
        <v/>
      </c>
    </row>
    <row r="7280" spans="1:15" x14ac:dyDescent="0.2">
      <c r="A7280" s="11">
        <v>990</v>
      </c>
      <c r="B7280" s="11" t="str">
        <f t="shared" si="128"/>
        <v>Fred C. and Mary R. Koch Foundation_Rudat, Deirdre20061500</v>
      </c>
      <c r="C7280" s="11" t="s">
        <v>4161</v>
      </c>
      <c r="D7280" s="11" t="s">
        <v>3133</v>
      </c>
      <c r="E7280" s="11" t="s">
        <v>3133</v>
      </c>
      <c r="F7280" s="4">
        <v>1500</v>
      </c>
      <c r="G7280" s="3">
        <v>2006</v>
      </c>
      <c r="H7280" s="3" t="s">
        <v>21</v>
      </c>
      <c r="I7280" s="12" t="s">
        <v>4162</v>
      </c>
      <c r="J7280" s="3">
        <v>190</v>
      </c>
      <c r="K7280" s="3" t="str">
        <f>IF(VLOOKUP(D7280,'Resources Final'!A:C,3,FALSE)=0,"",VLOOKUP(D7280,'Resources Final'!A:C,3,FALSE))</f>
        <v>Y</v>
      </c>
      <c r="L7280" s="3" t="str">
        <f>IF(VLOOKUP(D7280,'Resources Final'!A:D,4,FALSE)=0,"",VLOOKUP(D7280,'Resources Final'!A:D,4,FALSE))</f>
        <v/>
      </c>
      <c r="M7280" s="3" t="str">
        <f>IF(VLOOKUP(D7280,'Resources Final'!A:E,5,FALSE)=0,"",VLOOKUP(D7280,'Resources Final'!A:E,5,FALSE))</f>
        <v/>
      </c>
      <c r="N7280" s="7" t="str">
        <f>IF(VLOOKUP(D7280,'Resources Final'!A:F,6,FALSE)=0,"",VLOOKUP(D7280,'Resources Final'!A:F,6,FALSE))</f>
        <v/>
      </c>
      <c r="O7280" s="3" t="str">
        <f>IF(VLOOKUP(D7280,'Resources Final'!A:G,7,FALSE)=0,"",VLOOKUP(D7280,'Resources Final'!A:G,7,FALSE))</f>
        <v/>
      </c>
    </row>
    <row r="7281" spans="1:15" x14ac:dyDescent="0.2">
      <c r="A7281" s="11">
        <v>990</v>
      </c>
      <c r="B7281" s="11" t="str">
        <f t="shared" si="128"/>
        <v>Fred C. and Mary R. Koch Foundation_Rudat, Genevieve20061500</v>
      </c>
      <c r="C7281" s="11" t="s">
        <v>4161</v>
      </c>
      <c r="D7281" s="11" t="s">
        <v>3134</v>
      </c>
      <c r="E7281" s="11" t="s">
        <v>3134</v>
      </c>
      <c r="F7281" s="4">
        <v>1500</v>
      </c>
      <c r="G7281" s="3">
        <v>2006</v>
      </c>
      <c r="H7281" s="3" t="s">
        <v>21</v>
      </c>
      <c r="I7281" s="12" t="s">
        <v>4162</v>
      </c>
      <c r="J7281" s="3">
        <v>191</v>
      </c>
      <c r="K7281" s="3" t="str">
        <f>IF(VLOOKUP(D7281,'Resources Final'!A:C,3,FALSE)=0,"",VLOOKUP(D7281,'Resources Final'!A:C,3,FALSE))</f>
        <v>Y</v>
      </c>
      <c r="L7281" s="3" t="str">
        <f>IF(VLOOKUP(D7281,'Resources Final'!A:D,4,FALSE)=0,"",VLOOKUP(D7281,'Resources Final'!A:D,4,FALSE))</f>
        <v/>
      </c>
      <c r="M7281" s="3" t="str">
        <f>IF(VLOOKUP(D7281,'Resources Final'!A:E,5,FALSE)=0,"",VLOOKUP(D7281,'Resources Final'!A:E,5,FALSE))</f>
        <v/>
      </c>
      <c r="N7281" s="7" t="str">
        <f>IF(VLOOKUP(D7281,'Resources Final'!A:F,6,FALSE)=0,"",VLOOKUP(D7281,'Resources Final'!A:F,6,FALSE))</f>
        <v/>
      </c>
      <c r="O7281" s="3" t="str">
        <f>IF(VLOOKUP(D7281,'Resources Final'!A:G,7,FALSE)=0,"",VLOOKUP(D7281,'Resources Final'!A:G,7,FALSE))</f>
        <v/>
      </c>
    </row>
    <row r="7282" spans="1:15" x14ac:dyDescent="0.2">
      <c r="A7282" s="11">
        <v>990</v>
      </c>
      <c r="B7282" s="11" t="str">
        <f t="shared" si="128"/>
        <v>Fred C. and Mary R. Koch Foundation_Rush, Cynthia20061500</v>
      </c>
      <c r="C7282" s="11" t="s">
        <v>4161</v>
      </c>
      <c r="D7282" s="11" t="s">
        <v>3144</v>
      </c>
      <c r="E7282" s="11" t="s">
        <v>3144</v>
      </c>
      <c r="F7282" s="4">
        <v>1500</v>
      </c>
      <c r="G7282" s="3">
        <v>2006</v>
      </c>
      <c r="H7282" s="3" t="s">
        <v>21</v>
      </c>
      <c r="I7282" s="12" t="s">
        <v>4162</v>
      </c>
      <c r="J7282" s="3">
        <v>192</v>
      </c>
      <c r="K7282" s="3" t="str">
        <f>IF(VLOOKUP(D7282,'Resources Final'!A:C,3,FALSE)=0,"",VLOOKUP(D7282,'Resources Final'!A:C,3,FALSE))</f>
        <v>Y</v>
      </c>
      <c r="L7282" s="3" t="str">
        <f>IF(VLOOKUP(D7282,'Resources Final'!A:D,4,FALSE)=0,"",VLOOKUP(D7282,'Resources Final'!A:D,4,FALSE))</f>
        <v/>
      </c>
      <c r="M7282" s="3" t="str">
        <f>IF(VLOOKUP(D7282,'Resources Final'!A:E,5,FALSE)=0,"",VLOOKUP(D7282,'Resources Final'!A:E,5,FALSE))</f>
        <v/>
      </c>
      <c r="N7282" s="7" t="str">
        <f>IF(VLOOKUP(D7282,'Resources Final'!A:F,6,FALSE)=0,"",VLOOKUP(D7282,'Resources Final'!A:F,6,FALSE))</f>
        <v/>
      </c>
      <c r="O7282" s="3" t="str">
        <f>IF(VLOOKUP(D7282,'Resources Final'!A:G,7,FALSE)=0,"",VLOOKUP(D7282,'Resources Final'!A:G,7,FALSE))</f>
        <v/>
      </c>
    </row>
    <row r="7283" spans="1:15" x14ac:dyDescent="0.2">
      <c r="A7283" s="11">
        <v>990</v>
      </c>
      <c r="B7283" s="11" t="str">
        <f t="shared" si="128"/>
        <v>Fred C. and Mary R. Koch Foundation_Schirmer, Kathleen20061500</v>
      </c>
      <c r="C7283" s="11" t="s">
        <v>4161</v>
      </c>
      <c r="D7283" s="11" t="s">
        <v>3240</v>
      </c>
      <c r="E7283" s="11" t="s">
        <v>3240</v>
      </c>
      <c r="F7283" s="4">
        <v>1500</v>
      </c>
      <c r="G7283" s="3">
        <v>2006</v>
      </c>
      <c r="H7283" s="3" t="s">
        <v>21</v>
      </c>
      <c r="I7283" s="12" t="s">
        <v>4162</v>
      </c>
      <c r="J7283" s="3">
        <v>193</v>
      </c>
      <c r="K7283" s="3" t="str">
        <f>IF(VLOOKUP(D7283,'Resources Final'!A:C,3,FALSE)=0,"",VLOOKUP(D7283,'Resources Final'!A:C,3,FALSE))</f>
        <v>Y</v>
      </c>
      <c r="L7283" s="3" t="str">
        <f>IF(VLOOKUP(D7283,'Resources Final'!A:D,4,FALSE)=0,"",VLOOKUP(D7283,'Resources Final'!A:D,4,FALSE))</f>
        <v/>
      </c>
      <c r="M7283" s="3" t="str">
        <f>IF(VLOOKUP(D7283,'Resources Final'!A:E,5,FALSE)=0,"",VLOOKUP(D7283,'Resources Final'!A:E,5,FALSE))</f>
        <v/>
      </c>
      <c r="N7283" s="7" t="str">
        <f>IF(VLOOKUP(D7283,'Resources Final'!A:F,6,FALSE)=0,"",VLOOKUP(D7283,'Resources Final'!A:F,6,FALSE))</f>
        <v/>
      </c>
      <c r="O7283" s="3" t="str">
        <f>IF(VLOOKUP(D7283,'Resources Final'!A:G,7,FALSE)=0,"",VLOOKUP(D7283,'Resources Final'!A:G,7,FALSE))</f>
        <v/>
      </c>
    </row>
    <row r="7284" spans="1:15" x14ac:dyDescent="0.2">
      <c r="A7284" s="11">
        <v>990</v>
      </c>
      <c r="B7284" s="11" t="str">
        <f t="shared" si="128"/>
        <v>Fred C. and Mary R. Koch Foundation_Schreiber, Katherine20061500</v>
      </c>
      <c r="C7284" s="11" t="s">
        <v>4161</v>
      </c>
      <c r="D7284" s="11" t="s">
        <v>3248</v>
      </c>
      <c r="E7284" s="11" t="s">
        <v>3248</v>
      </c>
      <c r="F7284" s="4">
        <v>1500</v>
      </c>
      <c r="G7284" s="3">
        <v>2006</v>
      </c>
      <c r="H7284" s="3" t="s">
        <v>21</v>
      </c>
      <c r="I7284" s="12" t="s">
        <v>4162</v>
      </c>
      <c r="J7284" s="3">
        <v>194</v>
      </c>
      <c r="K7284" s="3" t="str">
        <f>IF(VLOOKUP(D7284,'Resources Final'!A:C,3,FALSE)=0,"",VLOOKUP(D7284,'Resources Final'!A:C,3,FALSE))</f>
        <v>Y</v>
      </c>
      <c r="L7284" s="3" t="str">
        <f>IF(VLOOKUP(D7284,'Resources Final'!A:D,4,FALSE)=0,"",VLOOKUP(D7284,'Resources Final'!A:D,4,FALSE))</f>
        <v/>
      </c>
      <c r="M7284" s="3" t="str">
        <f>IF(VLOOKUP(D7284,'Resources Final'!A:E,5,FALSE)=0,"",VLOOKUP(D7284,'Resources Final'!A:E,5,FALSE))</f>
        <v/>
      </c>
      <c r="N7284" s="7" t="str">
        <f>IF(VLOOKUP(D7284,'Resources Final'!A:F,6,FALSE)=0,"",VLOOKUP(D7284,'Resources Final'!A:F,6,FALSE))</f>
        <v/>
      </c>
      <c r="O7284" s="3" t="str">
        <f>IF(VLOOKUP(D7284,'Resources Final'!A:G,7,FALSE)=0,"",VLOOKUP(D7284,'Resources Final'!A:G,7,FALSE))</f>
        <v/>
      </c>
    </row>
    <row r="7285" spans="1:15" x14ac:dyDescent="0.2">
      <c r="A7285" s="11">
        <v>990</v>
      </c>
      <c r="B7285" s="11" t="str">
        <f t="shared" si="128"/>
        <v>Fred C. and Mary R. Koch Foundation_Searle, Abigail20061500</v>
      </c>
      <c r="C7285" s="11" t="s">
        <v>4161</v>
      </c>
      <c r="D7285" s="11" t="s">
        <v>3271</v>
      </c>
      <c r="E7285" s="11" t="s">
        <v>3271</v>
      </c>
      <c r="F7285" s="4">
        <v>1500</v>
      </c>
      <c r="G7285" s="3">
        <v>2006</v>
      </c>
      <c r="H7285" s="3" t="s">
        <v>21</v>
      </c>
      <c r="I7285" s="12" t="s">
        <v>4162</v>
      </c>
      <c r="J7285" s="3">
        <v>195</v>
      </c>
      <c r="K7285" s="3" t="str">
        <f>IF(VLOOKUP(D7285,'Resources Final'!A:C,3,FALSE)=0,"",VLOOKUP(D7285,'Resources Final'!A:C,3,FALSE))</f>
        <v>Y</v>
      </c>
      <c r="L7285" s="3" t="str">
        <f>IF(VLOOKUP(D7285,'Resources Final'!A:D,4,FALSE)=0,"",VLOOKUP(D7285,'Resources Final'!A:D,4,FALSE))</f>
        <v/>
      </c>
      <c r="M7285" s="3" t="str">
        <f>IF(VLOOKUP(D7285,'Resources Final'!A:E,5,FALSE)=0,"",VLOOKUP(D7285,'Resources Final'!A:E,5,FALSE))</f>
        <v/>
      </c>
      <c r="N7285" s="7" t="str">
        <f>IF(VLOOKUP(D7285,'Resources Final'!A:F,6,FALSE)=0,"",VLOOKUP(D7285,'Resources Final'!A:F,6,FALSE))</f>
        <v/>
      </c>
      <c r="O7285" s="3" t="str">
        <f>IF(VLOOKUP(D7285,'Resources Final'!A:G,7,FALSE)=0,"",VLOOKUP(D7285,'Resources Final'!A:G,7,FALSE))</f>
        <v/>
      </c>
    </row>
    <row r="7286" spans="1:15" x14ac:dyDescent="0.2">
      <c r="A7286" s="11">
        <v>990</v>
      </c>
      <c r="B7286" s="11" t="str">
        <f t="shared" si="128"/>
        <v>Fred C. and Mary R. Koch Foundation_Seay, William20061500</v>
      </c>
      <c r="C7286" s="11" t="s">
        <v>4161</v>
      </c>
      <c r="D7286" s="11" t="s">
        <v>3274</v>
      </c>
      <c r="E7286" s="11" t="s">
        <v>3274</v>
      </c>
      <c r="F7286" s="4">
        <v>1500</v>
      </c>
      <c r="G7286" s="3">
        <v>2006</v>
      </c>
      <c r="H7286" s="3" t="s">
        <v>21</v>
      </c>
      <c r="I7286" s="12" t="s">
        <v>4162</v>
      </c>
      <c r="J7286" s="3">
        <v>196</v>
      </c>
      <c r="K7286" s="3" t="str">
        <f>IF(VLOOKUP(D7286,'Resources Final'!A:C,3,FALSE)=0,"",VLOOKUP(D7286,'Resources Final'!A:C,3,FALSE))</f>
        <v>Y</v>
      </c>
      <c r="L7286" s="3" t="str">
        <f>IF(VLOOKUP(D7286,'Resources Final'!A:D,4,FALSE)=0,"",VLOOKUP(D7286,'Resources Final'!A:D,4,FALSE))</f>
        <v/>
      </c>
      <c r="M7286" s="3" t="str">
        <f>IF(VLOOKUP(D7286,'Resources Final'!A:E,5,FALSE)=0,"",VLOOKUP(D7286,'Resources Final'!A:E,5,FALSE))</f>
        <v/>
      </c>
      <c r="N7286" s="7" t="str">
        <f>IF(VLOOKUP(D7286,'Resources Final'!A:F,6,FALSE)=0,"",VLOOKUP(D7286,'Resources Final'!A:F,6,FALSE))</f>
        <v/>
      </c>
      <c r="O7286" s="3" t="str">
        <f>IF(VLOOKUP(D7286,'Resources Final'!A:G,7,FALSE)=0,"",VLOOKUP(D7286,'Resources Final'!A:G,7,FALSE))</f>
        <v/>
      </c>
    </row>
    <row r="7287" spans="1:15" x14ac:dyDescent="0.2">
      <c r="A7287" s="11">
        <v>990</v>
      </c>
      <c r="B7287" s="11" t="str">
        <f t="shared" si="128"/>
        <v>Fred C. and Mary R. Koch Foundation_Shamas, Alec20061500</v>
      </c>
      <c r="C7287" s="11" t="s">
        <v>4161</v>
      </c>
      <c r="D7287" s="11" t="s">
        <v>3291</v>
      </c>
      <c r="E7287" s="11" t="s">
        <v>3291</v>
      </c>
      <c r="F7287" s="4">
        <v>1500</v>
      </c>
      <c r="G7287" s="3">
        <v>2006</v>
      </c>
      <c r="H7287" s="3" t="s">
        <v>21</v>
      </c>
      <c r="I7287" s="12" t="s">
        <v>4162</v>
      </c>
      <c r="J7287" s="3">
        <v>197</v>
      </c>
      <c r="K7287" s="3" t="str">
        <f>IF(VLOOKUP(D7287,'Resources Final'!A:C,3,FALSE)=0,"",VLOOKUP(D7287,'Resources Final'!A:C,3,FALSE))</f>
        <v>Y</v>
      </c>
      <c r="L7287" s="3" t="str">
        <f>IF(VLOOKUP(D7287,'Resources Final'!A:D,4,FALSE)=0,"",VLOOKUP(D7287,'Resources Final'!A:D,4,FALSE))</f>
        <v/>
      </c>
      <c r="M7287" s="3" t="str">
        <f>IF(VLOOKUP(D7287,'Resources Final'!A:E,5,FALSE)=0,"",VLOOKUP(D7287,'Resources Final'!A:E,5,FALSE))</f>
        <v/>
      </c>
      <c r="N7287" s="7" t="str">
        <f>IF(VLOOKUP(D7287,'Resources Final'!A:F,6,FALSE)=0,"",VLOOKUP(D7287,'Resources Final'!A:F,6,FALSE))</f>
        <v/>
      </c>
      <c r="O7287" s="3" t="str">
        <f>IF(VLOOKUP(D7287,'Resources Final'!A:G,7,FALSE)=0,"",VLOOKUP(D7287,'Resources Final'!A:G,7,FALSE))</f>
        <v/>
      </c>
    </row>
    <row r="7288" spans="1:15" x14ac:dyDescent="0.2">
      <c r="A7288" s="11">
        <v>990</v>
      </c>
      <c r="B7288" s="11" t="str">
        <f t="shared" si="128"/>
        <v>Fred C. and Mary R. Koch Foundation_Simonsen, Ben20061500</v>
      </c>
      <c r="C7288" s="11" t="s">
        <v>4161</v>
      </c>
      <c r="D7288" s="11" t="s">
        <v>3322</v>
      </c>
      <c r="E7288" s="11" t="s">
        <v>3322</v>
      </c>
      <c r="F7288" s="4">
        <v>1500</v>
      </c>
      <c r="G7288" s="3">
        <v>2006</v>
      </c>
      <c r="H7288" s="3" t="s">
        <v>21</v>
      </c>
      <c r="I7288" s="12" t="s">
        <v>4162</v>
      </c>
      <c r="J7288" s="3">
        <v>198</v>
      </c>
      <c r="K7288" s="3" t="str">
        <f>IF(VLOOKUP(D7288,'Resources Final'!A:C,3,FALSE)=0,"",VLOOKUP(D7288,'Resources Final'!A:C,3,FALSE))</f>
        <v>Y</v>
      </c>
      <c r="L7288" s="3" t="str">
        <f>IF(VLOOKUP(D7288,'Resources Final'!A:D,4,FALSE)=0,"",VLOOKUP(D7288,'Resources Final'!A:D,4,FALSE))</f>
        <v/>
      </c>
      <c r="M7288" s="3" t="str">
        <f>IF(VLOOKUP(D7288,'Resources Final'!A:E,5,FALSE)=0,"",VLOOKUP(D7288,'Resources Final'!A:E,5,FALSE))</f>
        <v/>
      </c>
      <c r="N7288" s="7" t="str">
        <f>IF(VLOOKUP(D7288,'Resources Final'!A:F,6,FALSE)=0,"",VLOOKUP(D7288,'Resources Final'!A:F,6,FALSE))</f>
        <v/>
      </c>
      <c r="O7288" s="3" t="str">
        <f>IF(VLOOKUP(D7288,'Resources Final'!A:G,7,FALSE)=0,"",VLOOKUP(D7288,'Resources Final'!A:G,7,FALSE))</f>
        <v/>
      </c>
    </row>
    <row r="7289" spans="1:15" x14ac:dyDescent="0.2">
      <c r="A7289" s="11">
        <v>990</v>
      </c>
      <c r="B7289" s="11" t="str">
        <f t="shared" si="128"/>
        <v>Fred C. and Mary R. Koch Foundation_Slusser, Carolyn20061500</v>
      </c>
      <c r="C7289" s="11" t="s">
        <v>4161</v>
      </c>
      <c r="D7289" s="11" t="s">
        <v>3333</v>
      </c>
      <c r="E7289" s="11" t="s">
        <v>3333</v>
      </c>
      <c r="F7289" s="4">
        <v>1500</v>
      </c>
      <c r="G7289" s="3">
        <v>2006</v>
      </c>
      <c r="H7289" s="3" t="s">
        <v>21</v>
      </c>
      <c r="I7289" s="12" t="s">
        <v>4162</v>
      </c>
      <c r="J7289" s="3">
        <v>199</v>
      </c>
      <c r="K7289" s="3" t="str">
        <f>IF(VLOOKUP(D7289,'Resources Final'!A:C,3,FALSE)=0,"",VLOOKUP(D7289,'Resources Final'!A:C,3,FALSE))</f>
        <v>Y</v>
      </c>
      <c r="L7289" s="3" t="str">
        <f>IF(VLOOKUP(D7289,'Resources Final'!A:D,4,FALSE)=0,"",VLOOKUP(D7289,'Resources Final'!A:D,4,FALSE))</f>
        <v/>
      </c>
      <c r="M7289" s="3" t="str">
        <f>IF(VLOOKUP(D7289,'Resources Final'!A:E,5,FALSE)=0,"",VLOOKUP(D7289,'Resources Final'!A:E,5,FALSE))</f>
        <v/>
      </c>
      <c r="N7289" s="7" t="str">
        <f>IF(VLOOKUP(D7289,'Resources Final'!A:F,6,FALSE)=0,"",VLOOKUP(D7289,'Resources Final'!A:F,6,FALSE))</f>
        <v/>
      </c>
      <c r="O7289" s="3" t="str">
        <f>IF(VLOOKUP(D7289,'Resources Final'!A:G,7,FALSE)=0,"",VLOOKUP(D7289,'Resources Final'!A:G,7,FALSE))</f>
        <v/>
      </c>
    </row>
    <row r="7290" spans="1:15" x14ac:dyDescent="0.2">
      <c r="A7290" s="11">
        <v>990</v>
      </c>
      <c r="B7290" s="11" t="str">
        <f t="shared" si="128"/>
        <v>Fred C. and Mary R. Koch Foundation_Smith, Lauren20061500</v>
      </c>
      <c r="C7290" s="11" t="s">
        <v>4161</v>
      </c>
      <c r="D7290" s="11" t="s">
        <v>3339</v>
      </c>
      <c r="E7290" s="11" t="s">
        <v>3339</v>
      </c>
      <c r="F7290" s="4">
        <v>1500</v>
      </c>
      <c r="G7290" s="3">
        <v>2006</v>
      </c>
      <c r="H7290" s="3" t="s">
        <v>21</v>
      </c>
      <c r="I7290" s="12" t="s">
        <v>4162</v>
      </c>
      <c r="J7290" s="3">
        <v>200</v>
      </c>
      <c r="K7290" s="3" t="str">
        <f>IF(VLOOKUP(D7290,'Resources Final'!A:C,3,FALSE)=0,"",VLOOKUP(D7290,'Resources Final'!A:C,3,FALSE))</f>
        <v>Y</v>
      </c>
      <c r="L7290" s="3" t="str">
        <f>IF(VLOOKUP(D7290,'Resources Final'!A:D,4,FALSE)=0,"",VLOOKUP(D7290,'Resources Final'!A:D,4,FALSE))</f>
        <v/>
      </c>
      <c r="M7290" s="3" t="str">
        <f>IF(VLOOKUP(D7290,'Resources Final'!A:E,5,FALSE)=0,"",VLOOKUP(D7290,'Resources Final'!A:E,5,FALSE))</f>
        <v/>
      </c>
      <c r="N7290" s="7" t="str">
        <f>IF(VLOOKUP(D7290,'Resources Final'!A:F,6,FALSE)=0,"",VLOOKUP(D7290,'Resources Final'!A:F,6,FALSE))</f>
        <v/>
      </c>
      <c r="O7290" s="3" t="str">
        <f>IF(VLOOKUP(D7290,'Resources Final'!A:G,7,FALSE)=0,"",VLOOKUP(D7290,'Resources Final'!A:G,7,FALSE))</f>
        <v/>
      </c>
    </row>
    <row r="7291" spans="1:15" x14ac:dyDescent="0.2">
      <c r="A7291" s="11">
        <v>990</v>
      </c>
      <c r="B7291" s="11" t="str">
        <f t="shared" si="128"/>
        <v>Fred C. and Mary R. Koch Foundation_Smith, Samuel20061500</v>
      </c>
      <c r="C7291" s="11" t="s">
        <v>4161</v>
      </c>
      <c r="D7291" s="11" t="s">
        <v>3342</v>
      </c>
      <c r="E7291" s="11" t="s">
        <v>3342</v>
      </c>
      <c r="F7291" s="4">
        <v>1500</v>
      </c>
      <c r="G7291" s="3">
        <v>2006</v>
      </c>
      <c r="H7291" s="3" t="s">
        <v>21</v>
      </c>
      <c r="I7291" s="12" t="s">
        <v>4162</v>
      </c>
      <c r="J7291" s="3">
        <v>201</v>
      </c>
      <c r="K7291" s="3" t="str">
        <f>IF(VLOOKUP(D7291,'Resources Final'!A:C,3,FALSE)=0,"",VLOOKUP(D7291,'Resources Final'!A:C,3,FALSE))</f>
        <v>Y</v>
      </c>
      <c r="L7291" s="3" t="str">
        <f>IF(VLOOKUP(D7291,'Resources Final'!A:D,4,FALSE)=0,"",VLOOKUP(D7291,'Resources Final'!A:D,4,FALSE))</f>
        <v/>
      </c>
      <c r="M7291" s="3" t="str">
        <f>IF(VLOOKUP(D7291,'Resources Final'!A:E,5,FALSE)=0,"",VLOOKUP(D7291,'Resources Final'!A:E,5,FALSE))</f>
        <v/>
      </c>
      <c r="N7291" s="7" t="str">
        <f>IF(VLOOKUP(D7291,'Resources Final'!A:F,6,FALSE)=0,"",VLOOKUP(D7291,'Resources Final'!A:F,6,FALSE))</f>
        <v/>
      </c>
      <c r="O7291" s="3" t="str">
        <f>IF(VLOOKUP(D7291,'Resources Final'!A:G,7,FALSE)=0,"",VLOOKUP(D7291,'Resources Final'!A:G,7,FALSE))</f>
        <v/>
      </c>
    </row>
    <row r="7292" spans="1:15" x14ac:dyDescent="0.2">
      <c r="A7292" s="11">
        <v>990</v>
      </c>
      <c r="B7292" s="11" t="str">
        <f t="shared" si="128"/>
        <v>Fred C. and Mary R. Koch Foundation_Spencer, Julia20061500</v>
      </c>
      <c r="C7292" s="11" t="s">
        <v>4161</v>
      </c>
      <c r="D7292" s="11" t="s">
        <v>3381</v>
      </c>
      <c r="E7292" s="11" t="s">
        <v>3381</v>
      </c>
      <c r="F7292" s="4">
        <v>1500</v>
      </c>
      <c r="G7292" s="3">
        <v>2006</v>
      </c>
      <c r="H7292" s="3" t="s">
        <v>21</v>
      </c>
      <c r="I7292" s="12" t="s">
        <v>4162</v>
      </c>
      <c r="J7292" s="3">
        <v>202</v>
      </c>
      <c r="K7292" s="3" t="str">
        <f>IF(VLOOKUP(D7292,'Resources Final'!A:C,3,FALSE)=0,"",VLOOKUP(D7292,'Resources Final'!A:C,3,FALSE))</f>
        <v>Y</v>
      </c>
      <c r="L7292" s="3" t="str">
        <f>IF(VLOOKUP(D7292,'Resources Final'!A:D,4,FALSE)=0,"",VLOOKUP(D7292,'Resources Final'!A:D,4,FALSE))</f>
        <v/>
      </c>
      <c r="M7292" s="3" t="str">
        <f>IF(VLOOKUP(D7292,'Resources Final'!A:E,5,FALSE)=0,"",VLOOKUP(D7292,'Resources Final'!A:E,5,FALSE))</f>
        <v/>
      </c>
      <c r="N7292" s="7" t="str">
        <f>IF(VLOOKUP(D7292,'Resources Final'!A:F,6,FALSE)=0,"",VLOOKUP(D7292,'Resources Final'!A:F,6,FALSE))</f>
        <v/>
      </c>
      <c r="O7292" s="3" t="str">
        <f>IF(VLOOKUP(D7292,'Resources Final'!A:G,7,FALSE)=0,"",VLOOKUP(D7292,'Resources Final'!A:G,7,FALSE))</f>
        <v/>
      </c>
    </row>
    <row r="7293" spans="1:15" x14ac:dyDescent="0.2">
      <c r="A7293" s="11">
        <v>990</v>
      </c>
      <c r="B7293" s="11" t="str">
        <f t="shared" si="128"/>
        <v>Fred C. and Mary R. Koch Foundation_Srikrishnan, Rajkumar20061500</v>
      </c>
      <c r="C7293" s="11" t="s">
        <v>4161</v>
      </c>
      <c r="D7293" s="11" t="s">
        <v>3392</v>
      </c>
      <c r="E7293" s="11" t="s">
        <v>3392</v>
      </c>
      <c r="F7293" s="4">
        <v>1500</v>
      </c>
      <c r="G7293" s="3">
        <v>2006</v>
      </c>
      <c r="H7293" s="3" t="s">
        <v>21</v>
      </c>
      <c r="I7293" s="12" t="s">
        <v>4162</v>
      </c>
      <c r="J7293" s="3">
        <v>203</v>
      </c>
      <c r="K7293" s="3" t="str">
        <f>IF(VLOOKUP(D7293,'Resources Final'!A:C,3,FALSE)=0,"",VLOOKUP(D7293,'Resources Final'!A:C,3,FALSE))</f>
        <v>Y</v>
      </c>
      <c r="L7293" s="3" t="str">
        <f>IF(VLOOKUP(D7293,'Resources Final'!A:D,4,FALSE)=0,"",VLOOKUP(D7293,'Resources Final'!A:D,4,FALSE))</f>
        <v/>
      </c>
      <c r="M7293" s="3" t="str">
        <f>IF(VLOOKUP(D7293,'Resources Final'!A:E,5,FALSE)=0,"",VLOOKUP(D7293,'Resources Final'!A:E,5,FALSE))</f>
        <v/>
      </c>
      <c r="N7293" s="7" t="str">
        <f>IF(VLOOKUP(D7293,'Resources Final'!A:F,6,FALSE)=0,"",VLOOKUP(D7293,'Resources Final'!A:F,6,FALSE))</f>
        <v/>
      </c>
      <c r="O7293" s="3" t="str">
        <f>IF(VLOOKUP(D7293,'Resources Final'!A:G,7,FALSE)=0,"",VLOOKUP(D7293,'Resources Final'!A:G,7,FALSE))</f>
        <v/>
      </c>
    </row>
    <row r="7294" spans="1:15" x14ac:dyDescent="0.2">
      <c r="A7294" s="11">
        <v>990</v>
      </c>
      <c r="B7294" s="11" t="str">
        <f t="shared" si="128"/>
        <v>Fred C. and Mary R. Koch Foundation_Stanley, Jennifer20061500</v>
      </c>
      <c r="C7294" s="11" t="s">
        <v>4161</v>
      </c>
      <c r="D7294" s="11" t="s">
        <v>3418</v>
      </c>
      <c r="E7294" s="11" t="s">
        <v>3418</v>
      </c>
      <c r="F7294" s="4">
        <v>1500</v>
      </c>
      <c r="G7294" s="3">
        <v>2006</v>
      </c>
      <c r="H7294" s="3" t="s">
        <v>21</v>
      </c>
      <c r="I7294" s="12" t="s">
        <v>4162</v>
      </c>
      <c r="J7294" s="3">
        <v>204</v>
      </c>
      <c r="K7294" s="3" t="str">
        <f>IF(VLOOKUP(D7294,'Resources Final'!A:C,3,FALSE)=0,"",VLOOKUP(D7294,'Resources Final'!A:C,3,FALSE))</f>
        <v>Y</v>
      </c>
      <c r="L7294" s="3" t="str">
        <f>IF(VLOOKUP(D7294,'Resources Final'!A:D,4,FALSE)=0,"",VLOOKUP(D7294,'Resources Final'!A:D,4,FALSE))</f>
        <v/>
      </c>
      <c r="M7294" s="3" t="str">
        <f>IF(VLOOKUP(D7294,'Resources Final'!A:E,5,FALSE)=0,"",VLOOKUP(D7294,'Resources Final'!A:E,5,FALSE))</f>
        <v/>
      </c>
      <c r="N7294" s="7" t="str">
        <f>IF(VLOOKUP(D7294,'Resources Final'!A:F,6,FALSE)=0,"",VLOOKUP(D7294,'Resources Final'!A:F,6,FALSE))</f>
        <v/>
      </c>
      <c r="O7294" s="3" t="str">
        <f>IF(VLOOKUP(D7294,'Resources Final'!A:G,7,FALSE)=0,"",VLOOKUP(D7294,'Resources Final'!A:G,7,FALSE))</f>
        <v/>
      </c>
    </row>
    <row r="7295" spans="1:15" x14ac:dyDescent="0.2">
      <c r="A7295" s="11">
        <v>990</v>
      </c>
      <c r="B7295" s="11" t="str">
        <f t="shared" si="128"/>
        <v>Fred C. and Mary R. Koch Foundation_Stephens, Alexander20061500</v>
      </c>
      <c r="C7295" s="11" t="s">
        <v>4161</v>
      </c>
      <c r="D7295" s="11" t="s">
        <v>3432</v>
      </c>
      <c r="E7295" s="11" t="s">
        <v>3432</v>
      </c>
      <c r="F7295" s="4">
        <v>1500</v>
      </c>
      <c r="G7295" s="3">
        <v>2006</v>
      </c>
      <c r="H7295" s="3" t="s">
        <v>21</v>
      </c>
      <c r="I7295" s="12" t="s">
        <v>4162</v>
      </c>
      <c r="J7295" s="3">
        <v>205</v>
      </c>
      <c r="K7295" s="3" t="str">
        <f>IF(VLOOKUP(D7295,'Resources Final'!A:C,3,FALSE)=0,"",VLOOKUP(D7295,'Resources Final'!A:C,3,FALSE))</f>
        <v>Y</v>
      </c>
      <c r="L7295" s="3" t="str">
        <f>IF(VLOOKUP(D7295,'Resources Final'!A:D,4,FALSE)=0,"",VLOOKUP(D7295,'Resources Final'!A:D,4,FALSE))</f>
        <v/>
      </c>
      <c r="M7295" s="3" t="str">
        <f>IF(VLOOKUP(D7295,'Resources Final'!A:E,5,FALSE)=0,"",VLOOKUP(D7295,'Resources Final'!A:E,5,FALSE))</f>
        <v/>
      </c>
      <c r="N7295" s="7" t="str">
        <f>IF(VLOOKUP(D7295,'Resources Final'!A:F,6,FALSE)=0,"",VLOOKUP(D7295,'Resources Final'!A:F,6,FALSE))</f>
        <v/>
      </c>
      <c r="O7295" s="3" t="str">
        <f>IF(VLOOKUP(D7295,'Resources Final'!A:G,7,FALSE)=0,"",VLOOKUP(D7295,'Resources Final'!A:G,7,FALSE))</f>
        <v/>
      </c>
    </row>
    <row r="7296" spans="1:15" x14ac:dyDescent="0.2">
      <c r="A7296" s="11">
        <v>990</v>
      </c>
      <c r="B7296" s="11" t="str">
        <f t="shared" si="128"/>
        <v>Fred C. and Mary R. Koch Foundation_Stevens, Ashley20061500</v>
      </c>
      <c r="C7296" s="11" t="s">
        <v>4161</v>
      </c>
      <c r="D7296" s="11" t="s">
        <v>3437</v>
      </c>
      <c r="E7296" s="11" t="s">
        <v>3437</v>
      </c>
      <c r="F7296" s="4">
        <v>1500</v>
      </c>
      <c r="G7296" s="3">
        <v>2006</v>
      </c>
      <c r="H7296" s="3" t="s">
        <v>21</v>
      </c>
      <c r="I7296" s="12" t="s">
        <v>4162</v>
      </c>
      <c r="J7296" s="3">
        <v>206</v>
      </c>
      <c r="K7296" s="3" t="str">
        <f>IF(VLOOKUP(D7296,'Resources Final'!A:C,3,FALSE)=0,"",VLOOKUP(D7296,'Resources Final'!A:C,3,FALSE))</f>
        <v>Y</v>
      </c>
      <c r="L7296" s="3" t="str">
        <f>IF(VLOOKUP(D7296,'Resources Final'!A:D,4,FALSE)=0,"",VLOOKUP(D7296,'Resources Final'!A:D,4,FALSE))</f>
        <v/>
      </c>
      <c r="M7296" s="3" t="str">
        <f>IF(VLOOKUP(D7296,'Resources Final'!A:E,5,FALSE)=0,"",VLOOKUP(D7296,'Resources Final'!A:E,5,FALSE))</f>
        <v/>
      </c>
      <c r="N7296" s="7" t="str">
        <f>IF(VLOOKUP(D7296,'Resources Final'!A:F,6,FALSE)=0,"",VLOOKUP(D7296,'Resources Final'!A:F,6,FALSE))</f>
        <v/>
      </c>
      <c r="O7296" s="3" t="str">
        <f>IF(VLOOKUP(D7296,'Resources Final'!A:G,7,FALSE)=0,"",VLOOKUP(D7296,'Resources Final'!A:G,7,FALSE))</f>
        <v/>
      </c>
    </row>
    <row r="7297" spans="1:15" x14ac:dyDescent="0.2">
      <c r="A7297" s="11">
        <v>990</v>
      </c>
      <c r="B7297" s="11" t="str">
        <f t="shared" si="128"/>
        <v>Fred C. and Mary R. Koch Foundation_Stolte, Meg20061500</v>
      </c>
      <c r="C7297" s="11" t="s">
        <v>4161</v>
      </c>
      <c r="D7297" s="11" t="s">
        <v>3451</v>
      </c>
      <c r="E7297" s="11" t="s">
        <v>3451</v>
      </c>
      <c r="F7297" s="4">
        <v>1500</v>
      </c>
      <c r="G7297" s="3">
        <v>2006</v>
      </c>
      <c r="H7297" s="3" t="s">
        <v>21</v>
      </c>
      <c r="I7297" s="12" t="s">
        <v>4162</v>
      </c>
      <c r="J7297" s="3">
        <v>207</v>
      </c>
      <c r="K7297" s="3" t="str">
        <f>IF(VLOOKUP(D7297,'Resources Final'!A:C,3,FALSE)=0,"",VLOOKUP(D7297,'Resources Final'!A:C,3,FALSE))</f>
        <v>Y</v>
      </c>
      <c r="L7297" s="3" t="str">
        <f>IF(VLOOKUP(D7297,'Resources Final'!A:D,4,FALSE)=0,"",VLOOKUP(D7297,'Resources Final'!A:D,4,FALSE))</f>
        <v/>
      </c>
      <c r="M7297" s="3" t="str">
        <f>IF(VLOOKUP(D7297,'Resources Final'!A:E,5,FALSE)=0,"",VLOOKUP(D7297,'Resources Final'!A:E,5,FALSE))</f>
        <v/>
      </c>
      <c r="N7297" s="7" t="str">
        <f>IF(VLOOKUP(D7297,'Resources Final'!A:F,6,FALSE)=0,"",VLOOKUP(D7297,'Resources Final'!A:F,6,FALSE))</f>
        <v/>
      </c>
      <c r="O7297" s="3" t="str">
        <f>IF(VLOOKUP(D7297,'Resources Final'!A:G,7,FALSE)=0,"",VLOOKUP(D7297,'Resources Final'!A:G,7,FALSE))</f>
        <v/>
      </c>
    </row>
    <row r="7298" spans="1:15" x14ac:dyDescent="0.2">
      <c r="A7298" s="11">
        <v>990</v>
      </c>
      <c r="B7298" s="11" t="str">
        <f t="shared" ref="B7298:B7361" si="129">C7298&amp;"_"&amp;D7298&amp;G7298&amp;F7298</f>
        <v>Fred C. and Mary R. Koch Foundation_Stuart, Laura20061500</v>
      </c>
      <c r="C7298" s="11" t="s">
        <v>4161</v>
      </c>
      <c r="D7298" s="11" t="s">
        <v>3463</v>
      </c>
      <c r="E7298" s="11" t="s">
        <v>3463</v>
      </c>
      <c r="F7298" s="4">
        <v>1500</v>
      </c>
      <c r="G7298" s="3">
        <v>2006</v>
      </c>
      <c r="H7298" s="3" t="s">
        <v>21</v>
      </c>
      <c r="I7298" s="12" t="s">
        <v>4162</v>
      </c>
      <c r="J7298" s="3">
        <v>208</v>
      </c>
      <c r="K7298" s="3" t="str">
        <f>IF(VLOOKUP(D7298,'Resources Final'!A:C,3,FALSE)=0,"",VLOOKUP(D7298,'Resources Final'!A:C,3,FALSE))</f>
        <v>Y</v>
      </c>
      <c r="L7298" s="3" t="str">
        <f>IF(VLOOKUP(D7298,'Resources Final'!A:D,4,FALSE)=0,"",VLOOKUP(D7298,'Resources Final'!A:D,4,FALSE))</f>
        <v/>
      </c>
      <c r="M7298" s="3" t="str">
        <f>IF(VLOOKUP(D7298,'Resources Final'!A:E,5,FALSE)=0,"",VLOOKUP(D7298,'Resources Final'!A:E,5,FALSE))</f>
        <v/>
      </c>
      <c r="N7298" s="7" t="str">
        <f>IF(VLOOKUP(D7298,'Resources Final'!A:F,6,FALSE)=0,"",VLOOKUP(D7298,'Resources Final'!A:F,6,FALSE))</f>
        <v/>
      </c>
      <c r="O7298" s="3" t="str">
        <f>IF(VLOOKUP(D7298,'Resources Final'!A:G,7,FALSE)=0,"",VLOOKUP(D7298,'Resources Final'!A:G,7,FALSE))</f>
        <v/>
      </c>
    </row>
    <row r="7299" spans="1:15" x14ac:dyDescent="0.2">
      <c r="A7299" s="11">
        <v>990</v>
      </c>
      <c r="B7299" s="11" t="str">
        <f t="shared" si="129"/>
        <v>Fred C. and Mary R. Koch Foundation_Suggs, Ashley20061500</v>
      </c>
      <c r="C7299" s="11" t="s">
        <v>4161</v>
      </c>
      <c r="D7299" s="11" t="s">
        <v>3473</v>
      </c>
      <c r="E7299" s="11" t="s">
        <v>3473</v>
      </c>
      <c r="F7299" s="4">
        <v>1500</v>
      </c>
      <c r="G7299" s="3">
        <v>2006</v>
      </c>
      <c r="H7299" s="3" t="s">
        <v>21</v>
      </c>
      <c r="I7299" s="12" t="s">
        <v>4162</v>
      </c>
      <c r="J7299" s="3">
        <v>209</v>
      </c>
      <c r="K7299" s="3" t="str">
        <f>IF(VLOOKUP(D7299,'Resources Final'!A:C,3,FALSE)=0,"",VLOOKUP(D7299,'Resources Final'!A:C,3,FALSE))</f>
        <v>Y</v>
      </c>
      <c r="L7299" s="3" t="str">
        <f>IF(VLOOKUP(D7299,'Resources Final'!A:D,4,FALSE)=0,"",VLOOKUP(D7299,'Resources Final'!A:D,4,FALSE))</f>
        <v/>
      </c>
      <c r="M7299" s="3" t="str">
        <f>IF(VLOOKUP(D7299,'Resources Final'!A:E,5,FALSE)=0,"",VLOOKUP(D7299,'Resources Final'!A:E,5,FALSE))</f>
        <v/>
      </c>
      <c r="N7299" s="7" t="str">
        <f>IF(VLOOKUP(D7299,'Resources Final'!A:F,6,FALSE)=0,"",VLOOKUP(D7299,'Resources Final'!A:F,6,FALSE))</f>
        <v/>
      </c>
      <c r="O7299" s="3" t="str">
        <f>IF(VLOOKUP(D7299,'Resources Final'!A:G,7,FALSE)=0,"",VLOOKUP(D7299,'Resources Final'!A:G,7,FALSE))</f>
        <v/>
      </c>
    </row>
    <row r="7300" spans="1:15" x14ac:dyDescent="0.2">
      <c r="A7300" s="11">
        <v>990</v>
      </c>
      <c r="B7300" s="11" t="str">
        <f t="shared" si="129"/>
        <v>Fred C. and Mary R. Koch Foundation_Sullivan, Ryan20061500</v>
      </c>
      <c r="C7300" s="11" t="s">
        <v>4161</v>
      </c>
      <c r="D7300" s="11" t="s">
        <v>3474</v>
      </c>
      <c r="E7300" s="11" t="s">
        <v>3474</v>
      </c>
      <c r="F7300" s="4">
        <v>1500</v>
      </c>
      <c r="G7300" s="3">
        <v>2006</v>
      </c>
      <c r="H7300" s="3" t="s">
        <v>21</v>
      </c>
      <c r="I7300" s="12" t="s">
        <v>4162</v>
      </c>
      <c r="J7300" s="3">
        <v>210</v>
      </c>
      <c r="K7300" s="3" t="str">
        <f>IF(VLOOKUP(D7300,'Resources Final'!A:C,3,FALSE)=0,"",VLOOKUP(D7300,'Resources Final'!A:C,3,FALSE))</f>
        <v>Y</v>
      </c>
      <c r="L7300" s="3" t="str">
        <f>IF(VLOOKUP(D7300,'Resources Final'!A:D,4,FALSE)=0,"",VLOOKUP(D7300,'Resources Final'!A:D,4,FALSE))</f>
        <v/>
      </c>
      <c r="M7300" s="3" t="str">
        <f>IF(VLOOKUP(D7300,'Resources Final'!A:E,5,FALSE)=0,"",VLOOKUP(D7300,'Resources Final'!A:E,5,FALSE))</f>
        <v/>
      </c>
      <c r="N7300" s="7" t="str">
        <f>IF(VLOOKUP(D7300,'Resources Final'!A:F,6,FALSE)=0,"",VLOOKUP(D7300,'Resources Final'!A:F,6,FALSE))</f>
        <v/>
      </c>
      <c r="O7300" s="3" t="str">
        <f>IF(VLOOKUP(D7300,'Resources Final'!A:G,7,FALSE)=0,"",VLOOKUP(D7300,'Resources Final'!A:G,7,FALSE))</f>
        <v/>
      </c>
    </row>
    <row r="7301" spans="1:15" x14ac:dyDescent="0.2">
      <c r="A7301" s="11">
        <v>990</v>
      </c>
      <c r="B7301" s="11" t="str">
        <f t="shared" si="129"/>
        <v>Fred C. and Mary R. Koch Foundation_Sumpter, Rosline20061500</v>
      </c>
      <c r="C7301" s="11" t="s">
        <v>4161</v>
      </c>
      <c r="D7301" s="11" t="s">
        <v>3475</v>
      </c>
      <c r="E7301" s="11" t="s">
        <v>3475</v>
      </c>
      <c r="F7301" s="4">
        <v>1500</v>
      </c>
      <c r="G7301" s="3">
        <v>2006</v>
      </c>
      <c r="H7301" s="3" t="s">
        <v>21</v>
      </c>
      <c r="I7301" s="12" t="s">
        <v>4162</v>
      </c>
      <c r="J7301" s="3">
        <v>211</v>
      </c>
      <c r="K7301" s="3" t="str">
        <f>IF(VLOOKUP(D7301,'Resources Final'!A:C,3,FALSE)=0,"",VLOOKUP(D7301,'Resources Final'!A:C,3,FALSE))</f>
        <v>Y</v>
      </c>
      <c r="L7301" s="3" t="str">
        <f>IF(VLOOKUP(D7301,'Resources Final'!A:D,4,FALSE)=0,"",VLOOKUP(D7301,'Resources Final'!A:D,4,FALSE))</f>
        <v/>
      </c>
      <c r="M7301" s="3" t="str">
        <f>IF(VLOOKUP(D7301,'Resources Final'!A:E,5,FALSE)=0,"",VLOOKUP(D7301,'Resources Final'!A:E,5,FALSE))</f>
        <v/>
      </c>
      <c r="N7301" s="7" t="str">
        <f>IF(VLOOKUP(D7301,'Resources Final'!A:F,6,FALSE)=0,"",VLOOKUP(D7301,'Resources Final'!A:F,6,FALSE))</f>
        <v/>
      </c>
      <c r="O7301" s="3" t="str">
        <f>IF(VLOOKUP(D7301,'Resources Final'!A:G,7,FALSE)=0,"",VLOOKUP(D7301,'Resources Final'!A:G,7,FALSE))</f>
        <v/>
      </c>
    </row>
    <row r="7302" spans="1:15" x14ac:dyDescent="0.2">
      <c r="A7302" s="11">
        <v>990</v>
      </c>
      <c r="B7302" s="11" t="str">
        <f t="shared" si="129"/>
        <v>Fred C. and Mary R. Koch Foundation_Surman, Alexandra20061500</v>
      </c>
      <c r="C7302" s="11" t="s">
        <v>4161</v>
      </c>
      <c r="D7302" s="11" t="s">
        <v>3481</v>
      </c>
      <c r="E7302" s="11" t="s">
        <v>3481</v>
      </c>
      <c r="F7302" s="4">
        <v>1500</v>
      </c>
      <c r="G7302" s="3">
        <v>2006</v>
      </c>
      <c r="H7302" s="3" t="s">
        <v>21</v>
      </c>
      <c r="I7302" s="12" t="s">
        <v>4162</v>
      </c>
      <c r="J7302" s="3">
        <v>212</v>
      </c>
      <c r="K7302" s="3" t="str">
        <f>IF(VLOOKUP(D7302,'Resources Final'!A:C,3,FALSE)=0,"",VLOOKUP(D7302,'Resources Final'!A:C,3,FALSE))</f>
        <v>Y</v>
      </c>
      <c r="L7302" s="3" t="str">
        <f>IF(VLOOKUP(D7302,'Resources Final'!A:D,4,FALSE)=0,"",VLOOKUP(D7302,'Resources Final'!A:D,4,FALSE))</f>
        <v/>
      </c>
      <c r="M7302" s="3" t="str">
        <f>IF(VLOOKUP(D7302,'Resources Final'!A:E,5,FALSE)=0,"",VLOOKUP(D7302,'Resources Final'!A:E,5,FALSE))</f>
        <v/>
      </c>
      <c r="N7302" s="7" t="str">
        <f>IF(VLOOKUP(D7302,'Resources Final'!A:F,6,FALSE)=0,"",VLOOKUP(D7302,'Resources Final'!A:F,6,FALSE))</f>
        <v/>
      </c>
      <c r="O7302" s="3" t="str">
        <f>IF(VLOOKUP(D7302,'Resources Final'!A:G,7,FALSE)=0,"",VLOOKUP(D7302,'Resources Final'!A:G,7,FALSE))</f>
        <v/>
      </c>
    </row>
    <row r="7303" spans="1:15" x14ac:dyDescent="0.2">
      <c r="A7303" s="11">
        <v>990</v>
      </c>
      <c r="B7303" s="11" t="str">
        <f t="shared" si="129"/>
        <v>Fred C. and Mary R. Koch Foundation_Sutandar, Hollam20061500</v>
      </c>
      <c r="C7303" s="11" t="s">
        <v>4161</v>
      </c>
      <c r="D7303" s="11" t="s">
        <v>3485</v>
      </c>
      <c r="E7303" s="11" t="s">
        <v>3485</v>
      </c>
      <c r="F7303" s="4">
        <v>1500</v>
      </c>
      <c r="G7303" s="3">
        <v>2006</v>
      </c>
      <c r="H7303" s="3" t="s">
        <v>21</v>
      </c>
      <c r="I7303" s="12" t="s">
        <v>4162</v>
      </c>
      <c r="J7303" s="3">
        <v>213</v>
      </c>
      <c r="K7303" s="3" t="str">
        <f>IF(VLOOKUP(D7303,'Resources Final'!A:C,3,FALSE)=0,"",VLOOKUP(D7303,'Resources Final'!A:C,3,FALSE))</f>
        <v>Y</v>
      </c>
      <c r="L7303" s="3" t="str">
        <f>IF(VLOOKUP(D7303,'Resources Final'!A:D,4,FALSE)=0,"",VLOOKUP(D7303,'Resources Final'!A:D,4,FALSE))</f>
        <v/>
      </c>
      <c r="M7303" s="3" t="str">
        <f>IF(VLOOKUP(D7303,'Resources Final'!A:E,5,FALSE)=0,"",VLOOKUP(D7303,'Resources Final'!A:E,5,FALSE))</f>
        <v/>
      </c>
      <c r="N7303" s="7" t="str">
        <f>IF(VLOOKUP(D7303,'Resources Final'!A:F,6,FALSE)=0,"",VLOOKUP(D7303,'Resources Final'!A:F,6,FALSE))</f>
        <v/>
      </c>
      <c r="O7303" s="3" t="str">
        <f>IF(VLOOKUP(D7303,'Resources Final'!A:G,7,FALSE)=0,"",VLOOKUP(D7303,'Resources Final'!A:G,7,FALSE))</f>
        <v/>
      </c>
    </row>
    <row r="7304" spans="1:15" x14ac:dyDescent="0.2">
      <c r="A7304" s="11">
        <v>990</v>
      </c>
      <c r="B7304" s="11" t="str">
        <f t="shared" si="129"/>
        <v>Fred C. and Mary R. Koch Foundation_Tanem, Jill20061500</v>
      </c>
      <c r="C7304" s="11" t="s">
        <v>4161</v>
      </c>
      <c r="D7304" s="11" t="s">
        <v>3524</v>
      </c>
      <c r="E7304" s="11" t="s">
        <v>3524</v>
      </c>
      <c r="F7304" s="4">
        <v>1500</v>
      </c>
      <c r="G7304" s="3">
        <v>2006</v>
      </c>
      <c r="H7304" s="3" t="s">
        <v>21</v>
      </c>
      <c r="I7304" s="12" t="s">
        <v>4162</v>
      </c>
      <c r="J7304" s="3">
        <v>214</v>
      </c>
      <c r="K7304" s="3" t="str">
        <f>IF(VLOOKUP(D7304,'Resources Final'!A:C,3,FALSE)=0,"",VLOOKUP(D7304,'Resources Final'!A:C,3,FALSE))</f>
        <v>Y</v>
      </c>
      <c r="L7304" s="3" t="str">
        <f>IF(VLOOKUP(D7304,'Resources Final'!A:D,4,FALSE)=0,"",VLOOKUP(D7304,'Resources Final'!A:D,4,FALSE))</f>
        <v/>
      </c>
      <c r="M7304" s="3" t="str">
        <f>IF(VLOOKUP(D7304,'Resources Final'!A:E,5,FALSE)=0,"",VLOOKUP(D7304,'Resources Final'!A:E,5,FALSE))</f>
        <v/>
      </c>
      <c r="N7304" s="7" t="str">
        <f>IF(VLOOKUP(D7304,'Resources Final'!A:F,6,FALSE)=0,"",VLOOKUP(D7304,'Resources Final'!A:F,6,FALSE))</f>
        <v/>
      </c>
      <c r="O7304" s="3" t="str">
        <f>IF(VLOOKUP(D7304,'Resources Final'!A:G,7,FALSE)=0,"",VLOOKUP(D7304,'Resources Final'!A:G,7,FALSE))</f>
        <v/>
      </c>
    </row>
    <row r="7305" spans="1:15" x14ac:dyDescent="0.2">
      <c r="A7305" s="11">
        <v>990</v>
      </c>
      <c r="B7305" s="11" t="str">
        <f t="shared" si="129"/>
        <v>Fred C. and Mary R. Koch Foundation_Tanner, Robert20061500</v>
      </c>
      <c r="C7305" s="11" t="s">
        <v>4161</v>
      </c>
      <c r="D7305" s="11" t="s">
        <v>3525</v>
      </c>
      <c r="E7305" s="11" t="s">
        <v>3525</v>
      </c>
      <c r="F7305" s="4">
        <v>1500</v>
      </c>
      <c r="G7305" s="3">
        <v>2006</v>
      </c>
      <c r="H7305" s="3" t="s">
        <v>21</v>
      </c>
      <c r="I7305" s="12" t="s">
        <v>4162</v>
      </c>
      <c r="J7305" s="3">
        <v>215</v>
      </c>
      <c r="K7305" s="3" t="str">
        <f>IF(VLOOKUP(D7305,'Resources Final'!A:C,3,FALSE)=0,"",VLOOKUP(D7305,'Resources Final'!A:C,3,FALSE))</f>
        <v>Y</v>
      </c>
      <c r="L7305" s="3" t="str">
        <f>IF(VLOOKUP(D7305,'Resources Final'!A:D,4,FALSE)=0,"",VLOOKUP(D7305,'Resources Final'!A:D,4,FALSE))</f>
        <v/>
      </c>
      <c r="M7305" s="3" t="str">
        <f>IF(VLOOKUP(D7305,'Resources Final'!A:E,5,FALSE)=0,"",VLOOKUP(D7305,'Resources Final'!A:E,5,FALSE))</f>
        <v/>
      </c>
      <c r="N7305" s="7" t="str">
        <f>IF(VLOOKUP(D7305,'Resources Final'!A:F,6,FALSE)=0,"",VLOOKUP(D7305,'Resources Final'!A:F,6,FALSE))</f>
        <v/>
      </c>
      <c r="O7305" s="3" t="str">
        <f>IF(VLOOKUP(D7305,'Resources Final'!A:G,7,FALSE)=0,"",VLOOKUP(D7305,'Resources Final'!A:G,7,FALSE))</f>
        <v/>
      </c>
    </row>
    <row r="7306" spans="1:15" x14ac:dyDescent="0.2">
      <c r="A7306" s="11">
        <v>990</v>
      </c>
      <c r="B7306" s="11" t="str">
        <f t="shared" si="129"/>
        <v>Fred C. and Mary R. Koch Foundation_Terry, Matthew20061500</v>
      </c>
      <c r="C7306" s="11" t="s">
        <v>4161</v>
      </c>
      <c r="D7306" s="11" t="s">
        <v>3549</v>
      </c>
      <c r="E7306" s="11" t="s">
        <v>3549</v>
      </c>
      <c r="F7306" s="4">
        <v>1500</v>
      </c>
      <c r="G7306" s="3">
        <v>2006</v>
      </c>
      <c r="H7306" s="3" t="s">
        <v>21</v>
      </c>
      <c r="I7306" s="12" t="s">
        <v>4162</v>
      </c>
      <c r="J7306" s="3">
        <v>216</v>
      </c>
      <c r="K7306" s="3" t="str">
        <f>IF(VLOOKUP(D7306,'Resources Final'!A:C,3,FALSE)=0,"",VLOOKUP(D7306,'Resources Final'!A:C,3,FALSE))</f>
        <v>Y</v>
      </c>
      <c r="L7306" s="3" t="str">
        <f>IF(VLOOKUP(D7306,'Resources Final'!A:D,4,FALSE)=0,"",VLOOKUP(D7306,'Resources Final'!A:D,4,FALSE))</f>
        <v/>
      </c>
      <c r="M7306" s="3" t="str">
        <f>IF(VLOOKUP(D7306,'Resources Final'!A:E,5,FALSE)=0,"",VLOOKUP(D7306,'Resources Final'!A:E,5,FALSE))</f>
        <v/>
      </c>
      <c r="N7306" s="7" t="str">
        <f>IF(VLOOKUP(D7306,'Resources Final'!A:F,6,FALSE)=0,"",VLOOKUP(D7306,'Resources Final'!A:F,6,FALSE))</f>
        <v/>
      </c>
      <c r="O7306" s="3" t="str">
        <f>IF(VLOOKUP(D7306,'Resources Final'!A:G,7,FALSE)=0,"",VLOOKUP(D7306,'Resources Final'!A:G,7,FALSE))</f>
        <v/>
      </c>
    </row>
    <row r="7307" spans="1:15" x14ac:dyDescent="0.2">
      <c r="A7307" s="11">
        <v>990</v>
      </c>
      <c r="B7307" s="11" t="str">
        <f t="shared" si="129"/>
        <v>Fred C. and Mary R. Koch Foundation_Thomas, Khaleh20061500</v>
      </c>
      <c r="C7307" s="11" t="s">
        <v>4161</v>
      </c>
      <c r="D7307" s="11" t="s">
        <v>3636</v>
      </c>
      <c r="E7307" s="11" t="s">
        <v>3636</v>
      </c>
      <c r="F7307" s="4">
        <v>1500</v>
      </c>
      <c r="G7307" s="3">
        <v>2006</v>
      </c>
      <c r="H7307" s="3" t="s">
        <v>21</v>
      </c>
      <c r="I7307" s="12" t="s">
        <v>4162</v>
      </c>
      <c r="J7307" s="3">
        <v>217</v>
      </c>
      <c r="K7307" s="3" t="str">
        <f>IF(VLOOKUP(D7307,'Resources Final'!A:C,3,FALSE)=0,"",VLOOKUP(D7307,'Resources Final'!A:C,3,FALSE))</f>
        <v>Y</v>
      </c>
      <c r="L7307" s="3" t="str">
        <f>IF(VLOOKUP(D7307,'Resources Final'!A:D,4,FALSE)=0,"",VLOOKUP(D7307,'Resources Final'!A:D,4,FALSE))</f>
        <v/>
      </c>
      <c r="M7307" s="3" t="str">
        <f>IF(VLOOKUP(D7307,'Resources Final'!A:E,5,FALSE)=0,"",VLOOKUP(D7307,'Resources Final'!A:E,5,FALSE))</f>
        <v/>
      </c>
      <c r="N7307" s="7" t="str">
        <f>IF(VLOOKUP(D7307,'Resources Final'!A:F,6,FALSE)=0,"",VLOOKUP(D7307,'Resources Final'!A:F,6,FALSE))</f>
        <v/>
      </c>
      <c r="O7307" s="3" t="str">
        <f>IF(VLOOKUP(D7307,'Resources Final'!A:G,7,FALSE)=0,"",VLOOKUP(D7307,'Resources Final'!A:G,7,FALSE))</f>
        <v/>
      </c>
    </row>
    <row r="7308" spans="1:15" x14ac:dyDescent="0.2">
      <c r="A7308" s="11">
        <v>990</v>
      </c>
      <c r="B7308" s="11" t="str">
        <f t="shared" si="129"/>
        <v>Fred C. and Mary R. Koch Foundation_Thurston, Jacob20061500</v>
      </c>
      <c r="C7308" s="11" t="s">
        <v>4161</v>
      </c>
      <c r="D7308" s="11" t="s">
        <v>3649</v>
      </c>
      <c r="E7308" s="11" t="s">
        <v>3649</v>
      </c>
      <c r="F7308" s="4">
        <v>1500</v>
      </c>
      <c r="G7308" s="3">
        <v>2006</v>
      </c>
      <c r="H7308" s="3" t="s">
        <v>21</v>
      </c>
      <c r="I7308" s="12" t="s">
        <v>4162</v>
      </c>
      <c r="J7308" s="3">
        <v>218</v>
      </c>
      <c r="K7308" s="3" t="str">
        <f>IF(VLOOKUP(D7308,'Resources Final'!A:C,3,FALSE)=0,"",VLOOKUP(D7308,'Resources Final'!A:C,3,FALSE))</f>
        <v>Y</v>
      </c>
      <c r="L7308" s="3" t="str">
        <f>IF(VLOOKUP(D7308,'Resources Final'!A:D,4,FALSE)=0,"",VLOOKUP(D7308,'Resources Final'!A:D,4,FALSE))</f>
        <v/>
      </c>
      <c r="M7308" s="3" t="str">
        <f>IF(VLOOKUP(D7308,'Resources Final'!A:E,5,FALSE)=0,"",VLOOKUP(D7308,'Resources Final'!A:E,5,FALSE))</f>
        <v/>
      </c>
      <c r="N7308" s="7" t="str">
        <f>IF(VLOOKUP(D7308,'Resources Final'!A:F,6,FALSE)=0,"",VLOOKUP(D7308,'Resources Final'!A:F,6,FALSE))</f>
        <v/>
      </c>
      <c r="O7308" s="3" t="str">
        <f>IF(VLOOKUP(D7308,'Resources Final'!A:G,7,FALSE)=0,"",VLOOKUP(D7308,'Resources Final'!A:G,7,FALSE))</f>
        <v/>
      </c>
    </row>
    <row r="7309" spans="1:15" x14ac:dyDescent="0.2">
      <c r="A7309" s="11">
        <v>990</v>
      </c>
      <c r="B7309" s="11" t="str">
        <f t="shared" si="129"/>
        <v>Fred C. and Mary R. Koch Foundation_Tian, Xiao20061500</v>
      </c>
      <c r="C7309" s="11" t="s">
        <v>4161</v>
      </c>
      <c r="D7309" s="11" t="s">
        <v>3651</v>
      </c>
      <c r="E7309" s="11" t="s">
        <v>3651</v>
      </c>
      <c r="F7309" s="4">
        <v>1500</v>
      </c>
      <c r="G7309" s="3">
        <v>2006</v>
      </c>
      <c r="H7309" s="3" t="s">
        <v>21</v>
      </c>
      <c r="I7309" s="12" t="s">
        <v>4162</v>
      </c>
      <c r="J7309" s="3">
        <v>219</v>
      </c>
      <c r="K7309" s="3" t="str">
        <f>IF(VLOOKUP(D7309,'Resources Final'!A:C,3,FALSE)=0,"",VLOOKUP(D7309,'Resources Final'!A:C,3,FALSE))</f>
        <v>Y</v>
      </c>
      <c r="L7309" s="3" t="str">
        <f>IF(VLOOKUP(D7309,'Resources Final'!A:D,4,FALSE)=0,"",VLOOKUP(D7309,'Resources Final'!A:D,4,FALSE))</f>
        <v/>
      </c>
      <c r="M7309" s="3" t="str">
        <f>IF(VLOOKUP(D7309,'Resources Final'!A:E,5,FALSE)=0,"",VLOOKUP(D7309,'Resources Final'!A:E,5,FALSE))</f>
        <v/>
      </c>
      <c r="N7309" s="7" t="str">
        <f>IF(VLOOKUP(D7309,'Resources Final'!A:F,6,FALSE)=0,"",VLOOKUP(D7309,'Resources Final'!A:F,6,FALSE))</f>
        <v/>
      </c>
      <c r="O7309" s="3" t="str">
        <f>IF(VLOOKUP(D7309,'Resources Final'!A:G,7,FALSE)=0,"",VLOOKUP(D7309,'Resources Final'!A:G,7,FALSE))</f>
        <v/>
      </c>
    </row>
    <row r="7310" spans="1:15" x14ac:dyDescent="0.2">
      <c r="A7310" s="11">
        <v>990</v>
      </c>
      <c r="B7310" s="11" t="str">
        <f t="shared" si="129"/>
        <v>Fred C. and Mary R. Koch Foundation_Trau, Steven20061500</v>
      </c>
      <c r="C7310" s="11" t="s">
        <v>4161</v>
      </c>
      <c r="D7310" s="11" t="s">
        <v>3676</v>
      </c>
      <c r="E7310" s="11" t="s">
        <v>3676</v>
      </c>
      <c r="F7310" s="4">
        <v>1500</v>
      </c>
      <c r="G7310" s="3">
        <v>2006</v>
      </c>
      <c r="H7310" s="3" t="s">
        <v>21</v>
      </c>
      <c r="I7310" s="12" t="s">
        <v>4162</v>
      </c>
      <c r="J7310" s="3">
        <v>220</v>
      </c>
      <c r="K7310" s="3" t="str">
        <f>IF(VLOOKUP(D7310,'Resources Final'!A:C,3,FALSE)=0,"",VLOOKUP(D7310,'Resources Final'!A:C,3,FALSE))</f>
        <v>Y</v>
      </c>
      <c r="L7310" s="3" t="str">
        <f>IF(VLOOKUP(D7310,'Resources Final'!A:D,4,FALSE)=0,"",VLOOKUP(D7310,'Resources Final'!A:D,4,FALSE))</f>
        <v/>
      </c>
      <c r="M7310" s="3" t="str">
        <f>IF(VLOOKUP(D7310,'Resources Final'!A:E,5,FALSE)=0,"",VLOOKUP(D7310,'Resources Final'!A:E,5,FALSE))</f>
        <v/>
      </c>
      <c r="N7310" s="7" t="str">
        <f>IF(VLOOKUP(D7310,'Resources Final'!A:F,6,FALSE)=0,"",VLOOKUP(D7310,'Resources Final'!A:F,6,FALSE))</f>
        <v/>
      </c>
      <c r="O7310" s="3" t="str">
        <f>IF(VLOOKUP(D7310,'Resources Final'!A:G,7,FALSE)=0,"",VLOOKUP(D7310,'Resources Final'!A:G,7,FALSE))</f>
        <v/>
      </c>
    </row>
    <row r="7311" spans="1:15" x14ac:dyDescent="0.2">
      <c r="A7311" s="11">
        <v>990</v>
      </c>
      <c r="B7311" s="11" t="str">
        <f t="shared" si="129"/>
        <v>Fred C. and Mary R. Koch Foundation_Tuttle, Ashley20061500</v>
      </c>
      <c r="C7311" s="11" t="s">
        <v>4161</v>
      </c>
      <c r="D7311" s="11" t="s">
        <v>3701</v>
      </c>
      <c r="E7311" s="11" t="s">
        <v>3701</v>
      </c>
      <c r="F7311" s="4">
        <v>1500</v>
      </c>
      <c r="G7311" s="3">
        <v>2006</v>
      </c>
      <c r="H7311" s="3" t="s">
        <v>21</v>
      </c>
      <c r="I7311" s="12" t="s">
        <v>4162</v>
      </c>
      <c r="J7311" s="3">
        <v>221</v>
      </c>
      <c r="K7311" s="3" t="str">
        <f>IF(VLOOKUP(D7311,'Resources Final'!A:C,3,FALSE)=0,"",VLOOKUP(D7311,'Resources Final'!A:C,3,FALSE))</f>
        <v>Y</v>
      </c>
      <c r="L7311" s="3" t="str">
        <f>IF(VLOOKUP(D7311,'Resources Final'!A:D,4,FALSE)=0,"",VLOOKUP(D7311,'Resources Final'!A:D,4,FALSE))</f>
        <v/>
      </c>
      <c r="M7311" s="3" t="str">
        <f>IF(VLOOKUP(D7311,'Resources Final'!A:E,5,FALSE)=0,"",VLOOKUP(D7311,'Resources Final'!A:E,5,FALSE))</f>
        <v/>
      </c>
      <c r="N7311" s="7" t="str">
        <f>IF(VLOOKUP(D7311,'Resources Final'!A:F,6,FALSE)=0,"",VLOOKUP(D7311,'Resources Final'!A:F,6,FALSE))</f>
        <v/>
      </c>
      <c r="O7311" s="3" t="str">
        <f>IF(VLOOKUP(D7311,'Resources Final'!A:G,7,FALSE)=0,"",VLOOKUP(D7311,'Resources Final'!A:G,7,FALSE))</f>
        <v/>
      </c>
    </row>
    <row r="7312" spans="1:15" x14ac:dyDescent="0.2">
      <c r="A7312" s="11">
        <v>990</v>
      </c>
      <c r="B7312" s="11" t="str">
        <f t="shared" si="129"/>
        <v>Fred C. and Mary R. Koch Foundation_Valle, Jake20061500</v>
      </c>
      <c r="C7312" s="11" t="s">
        <v>4161</v>
      </c>
      <c r="D7312" s="11" t="s">
        <v>3870</v>
      </c>
      <c r="E7312" s="11" t="s">
        <v>3870</v>
      </c>
      <c r="F7312" s="4">
        <v>1500</v>
      </c>
      <c r="G7312" s="3">
        <v>2006</v>
      </c>
      <c r="H7312" s="3" t="s">
        <v>21</v>
      </c>
      <c r="I7312" s="12" t="s">
        <v>4162</v>
      </c>
      <c r="J7312" s="3">
        <v>222</v>
      </c>
      <c r="K7312" s="3" t="str">
        <f>IF(VLOOKUP(D7312,'Resources Final'!A:C,3,FALSE)=0,"",VLOOKUP(D7312,'Resources Final'!A:C,3,FALSE))</f>
        <v>Y</v>
      </c>
      <c r="L7312" s="3" t="str">
        <f>IF(VLOOKUP(D7312,'Resources Final'!A:D,4,FALSE)=0,"",VLOOKUP(D7312,'Resources Final'!A:D,4,FALSE))</f>
        <v/>
      </c>
      <c r="M7312" s="3" t="str">
        <f>IF(VLOOKUP(D7312,'Resources Final'!A:E,5,FALSE)=0,"",VLOOKUP(D7312,'Resources Final'!A:E,5,FALSE))</f>
        <v/>
      </c>
      <c r="N7312" s="7" t="str">
        <f>IF(VLOOKUP(D7312,'Resources Final'!A:F,6,FALSE)=0,"",VLOOKUP(D7312,'Resources Final'!A:F,6,FALSE))</f>
        <v/>
      </c>
      <c r="O7312" s="3" t="str">
        <f>IF(VLOOKUP(D7312,'Resources Final'!A:G,7,FALSE)=0,"",VLOOKUP(D7312,'Resources Final'!A:G,7,FALSE))</f>
        <v/>
      </c>
    </row>
    <row r="7313" spans="1:15" x14ac:dyDescent="0.2">
      <c r="A7313" s="11">
        <v>990</v>
      </c>
      <c r="B7313" s="11" t="str">
        <f t="shared" si="129"/>
        <v>Fred C. and Mary R. Koch Foundation_Vasavada, Needi20061500</v>
      </c>
      <c r="C7313" s="11" t="s">
        <v>4161</v>
      </c>
      <c r="D7313" s="11" t="s">
        <v>3879</v>
      </c>
      <c r="E7313" s="11" t="s">
        <v>3879</v>
      </c>
      <c r="F7313" s="4">
        <v>1500</v>
      </c>
      <c r="G7313" s="3">
        <v>2006</v>
      </c>
      <c r="H7313" s="3" t="s">
        <v>21</v>
      </c>
      <c r="I7313" s="12" t="s">
        <v>4162</v>
      </c>
      <c r="J7313" s="3">
        <v>223</v>
      </c>
      <c r="K7313" s="3" t="str">
        <f>IF(VLOOKUP(D7313,'Resources Final'!A:C,3,FALSE)=0,"",VLOOKUP(D7313,'Resources Final'!A:C,3,FALSE))</f>
        <v>Y</v>
      </c>
      <c r="L7313" s="3" t="str">
        <f>IF(VLOOKUP(D7313,'Resources Final'!A:D,4,FALSE)=0,"",VLOOKUP(D7313,'Resources Final'!A:D,4,FALSE))</f>
        <v/>
      </c>
      <c r="M7313" s="3" t="str">
        <f>IF(VLOOKUP(D7313,'Resources Final'!A:E,5,FALSE)=0,"",VLOOKUP(D7313,'Resources Final'!A:E,5,FALSE))</f>
        <v/>
      </c>
      <c r="N7313" s="7" t="str">
        <f>IF(VLOOKUP(D7313,'Resources Final'!A:F,6,FALSE)=0,"",VLOOKUP(D7313,'Resources Final'!A:F,6,FALSE))</f>
        <v/>
      </c>
      <c r="O7313" s="3" t="str">
        <f>IF(VLOOKUP(D7313,'Resources Final'!A:G,7,FALSE)=0,"",VLOOKUP(D7313,'Resources Final'!A:G,7,FALSE))</f>
        <v/>
      </c>
    </row>
    <row r="7314" spans="1:15" x14ac:dyDescent="0.2">
      <c r="A7314" s="11">
        <v>990</v>
      </c>
      <c r="B7314" s="11" t="str">
        <f t="shared" si="129"/>
        <v>Fred C. and Mary R. Koch Foundation_Vasavada, Rhuju20061500</v>
      </c>
      <c r="C7314" s="11" t="s">
        <v>4161</v>
      </c>
      <c r="D7314" s="11" t="s">
        <v>3880</v>
      </c>
      <c r="E7314" s="11" t="s">
        <v>3880</v>
      </c>
      <c r="F7314" s="4">
        <v>1500</v>
      </c>
      <c r="G7314" s="3">
        <v>2006</v>
      </c>
      <c r="H7314" s="3" t="s">
        <v>21</v>
      </c>
      <c r="I7314" s="12" t="s">
        <v>4162</v>
      </c>
      <c r="J7314" s="3">
        <v>224</v>
      </c>
      <c r="K7314" s="3" t="str">
        <f>IF(VLOOKUP(D7314,'Resources Final'!A:C,3,FALSE)=0,"",VLOOKUP(D7314,'Resources Final'!A:C,3,FALSE))</f>
        <v>Y</v>
      </c>
      <c r="L7314" s="3" t="str">
        <f>IF(VLOOKUP(D7314,'Resources Final'!A:D,4,FALSE)=0,"",VLOOKUP(D7314,'Resources Final'!A:D,4,FALSE))</f>
        <v/>
      </c>
      <c r="M7314" s="3" t="str">
        <f>IF(VLOOKUP(D7314,'Resources Final'!A:E,5,FALSE)=0,"",VLOOKUP(D7314,'Resources Final'!A:E,5,FALSE))</f>
        <v/>
      </c>
      <c r="N7314" s="7" t="str">
        <f>IF(VLOOKUP(D7314,'Resources Final'!A:F,6,FALSE)=0,"",VLOOKUP(D7314,'Resources Final'!A:F,6,FALSE))</f>
        <v/>
      </c>
      <c r="O7314" s="3" t="str">
        <f>IF(VLOOKUP(D7314,'Resources Final'!A:G,7,FALSE)=0,"",VLOOKUP(D7314,'Resources Final'!A:G,7,FALSE))</f>
        <v/>
      </c>
    </row>
    <row r="7315" spans="1:15" x14ac:dyDescent="0.2">
      <c r="A7315" s="11">
        <v>990</v>
      </c>
      <c r="B7315" s="11" t="str">
        <f t="shared" si="129"/>
        <v>Fred C. and Mary R. Koch Foundation_Walker, Cassi20061500</v>
      </c>
      <c r="C7315" s="11" t="s">
        <v>4161</v>
      </c>
      <c r="D7315" s="11" t="s">
        <v>3927</v>
      </c>
      <c r="E7315" s="11" t="s">
        <v>3927</v>
      </c>
      <c r="F7315" s="4">
        <v>1500</v>
      </c>
      <c r="G7315" s="3">
        <v>2006</v>
      </c>
      <c r="H7315" s="3" t="s">
        <v>21</v>
      </c>
      <c r="I7315" s="12" t="s">
        <v>4162</v>
      </c>
      <c r="J7315" s="3">
        <v>225</v>
      </c>
      <c r="K7315" s="3" t="str">
        <f>IF(VLOOKUP(D7315,'Resources Final'!A:C,3,FALSE)=0,"",VLOOKUP(D7315,'Resources Final'!A:C,3,FALSE))</f>
        <v>Y</v>
      </c>
      <c r="L7315" s="3" t="str">
        <f>IF(VLOOKUP(D7315,'Resources Final'!A:D,4,FALSE)=0,"",VLOOKUP(D7315,'Resources Final'!A:D,4,FALSE))</f>
        <v/>
      </c>
      <c r="M7315" s="3" t="str">
        <f>IF(VLOOKUP(D7315,'Resources Final'!A:E,5,FALSE)=0,"",VLOOKUP(D7315,'Resources Final'!A:E,5,FALSE))</f>
        <v/>
      </c>
      <c r="N7315" s="7" t="str">
        <f>IF(VLOOKUP(D7315,'Resources Final'!A:F,6,FALSE)=0,"",VLOOKUP(D7315,'Resources Final'!A:F,6,FALSE))</f>
        <v/>
      </c>
      <c r="O7315" s="3" t="str">
        <f>IF(VLOOKUP(D7315,'Resources Final'!A:G,7,FALSE)=0,"",VLOOKUP(D7315,'Resources Final'!A:G,7,FALSE))</f>
        <v/>
      </c>
    </row>
    <row r="7316" spans="1:15" x14ac:dyDescent="0.2">
      <c r="A7316" s="11">
        <v>990</v>
      </c>
      <c r="B7316" s="11" t="str">
        <f t="shared" si="129"/>
        <v>Fred C. and Mary R. Koch Foundation_Walker, Ellen20061500</v>
      </c>
      <c r="C7316" s="11" t="s">
        <v>4161</v>
      </c>
      <c r="D7316" s="11" t="s">
        <v>3928</v>
      </c>
      <c r="E7316" s="11" t="s">
        <v>3928</v>
      </c>
      <c r="F7316" s="4">
        <v>1500</v>
      </c>
      <c r="G7316" s="3">
        <v>2006</v>
      </c>
      <c r="H7316" s="3" t="s">
        <v>21</v>
      </c>
      <c r="I7316" s="12" t="s">
        <v>4162</v>
      </c>
      <c r="J7316" s="3">
        <v>226</v>
      </c>
      <c r="K7316" s="3" t="str">
        <f>IF(VLOOKUP(D7316,'Resources Final'!A:C,3,FALSE)=0,"",VLOOKUP(D7316,'Resources Final'!A:C,3,FALSE))</f>
        <v>Y</v>
      </c>
      <c r="L7316" s="3" t="str">
        <f>IF(VLOOKUP(D7316,'Resources Final'!A:D,4,FALSE)=0,"",VLOOKUP(D7316,'Resources Final'!A:D,4,FALSE))</f>
        <v/>
      </c>
      <c r="M7316" s="3" t="str">
        <f>IF(VLOOKUP(D7316,'Resources Final'!A:E,5,FALSE)=0,"",VLOOKUP(D7316,'Resources Final'!A:E,5,FALSE))</f>
        <v/>
      </c>
      <c r="N7316" s="7" t="str">
        <f>IF(VLOOKUP(D7316,'Resources Final'!A:F,6,FALSE)=0,"",VLOOKUP(D7316,'Resources Final'!A:F,6,FALSE))</f>
        <v/>
      </c>
      <c r="O7316" s="3" t="str">
        <f>IF(VLOOKUP(D7316,'Resources Final'!A:G,7,FALSE)=0,"",VLOOKUP(D7316,'Resources Final'!A:G,7,FALSE))</f>
        <v/>
      </c>
    </row>
    <row r="7317" spans="1:15" x14ac:dyDescent="0.2">
      <c r="A7317" s="11">
        <v>990</v>
      </c>
      <c r="B7317" s="11" t="str">
        <f t="shared" si="129"/>
        <v>Fred C. and Mary R. Koch Foundation_Wasilowski II, Thomas20061500</v>
      </c>
      <c r="C7317" s="11" t="s">
        <v>4161</v>
      </c>
      <c r="D7317" s="11" t="s">
        <v>3949</v>
      </c>
      <c r="E7317" s="11" t="s">
        <v>3949</v>
      </c>
      <c r="F7317" s="4">
        <v>1500</v>
      </c>
      <c r="G7317" s="3">
        <v>2006</v>
      </c>
      <c r="H7317" s="3" t="s">
        <v>21</v>
      </c>
      <c r="I7317" s="12" t="s">
        <v>4180</v>
      </c>
      <c r="J7317" s="3">
        <v>227</v>
      </c>
      <c r="K7317" s="3" t="str">
        <f>IF(VLOOKUP(D7317,'Resources Final'!A:C,3,FALSE)=0,"",VLOOKUP(D7317,'Resources Final'!A:C,3,FALSE))</f>
        <v>Y</v>
      </c>
      <c r="L7317" s="3" t="str">
        <f>IF(VLOOKUP(D7317,'Resources Final'!A:D,4,FALSE)=0,"",VLOOKUP(D7317,'Resources Final'!A:D,4,FALSE))</f>
        <v/>
      </c>
      <c r="M7317" s="3" t="str">
        <f>IF(VLOOKUP(D7317,'Resources Final'!A:E,5,FALSE)=0,"",VLOOKUP(D7317,'Resources Final'!A:E,5,FALSE))</f>
        <v/>
      </c>
      <c r="N7317" s="7" t="str">
        <f>IF(VLOOKUP(D7317,'Resources Final'!A:F,6,FALSE)=0,"",VLOOKUP(D7317,'Resources Final'!A:F,6,FALSE))</f>
        <v/>
      </c>
      <c r="O7317" s="3" t="str">
        <f>IF(VLOOKUP(D7317,'Resources Final'!A:G,7,FALSE)=0,"",VLOOKUP(D7317,'Resources Final'!A:G,7,FALSE))</f>
        <v/>
      </c>
    </row>
    <row r="7318" spans="1:15" x14ac:dyDescent="0.2">
      <c r="A7318" s="11">
        <v>990</v>
      </c>
      <c r="B7318" s="11" t="str">
        <f t="shared" si="129"/>
        <v>Fred C. and Mary R. Koch Foundation_Watkins, Lori20061500</v>
      </c>
      <c r="C7318" s="11" t="s">
        <v>4161</v>
      </c>
      <c r="D7318" s="11" t="s">
        <v>3951</v>
      </c>
      <c r="E7318" s="11" t="s">
        <v>3951</v>
      </c>
      <c r="F7318" s="4">
        <v>1500</v>
      </c>
      <c r="G7318" s="3">
        <v>2006</v>
      </c>
      <c r="H7318" s="3" t="s">
        <v>21</v>
      </c>
      <c r="I7318" s="12" t="s">
        <v>4162</v>
      </c>
      <c r="J7318" s="3">
        <v>228</v>
      </c>
      <c r="K7318" s="3" t="str">
        <f>IF(VLOOKUP(D7318,'Resources Final'!A:C,3,FALSE)=0,"",VLOOKUP(D7318,'Resources Final'!A:C,3,FALSE))</f>
        <v>Y</v>
      </c>
      <c r="L7318" s="3" t="str">
        <f>IF(VLOOKUP(D7318,'Resources Final'!A:D,4,FALSE)=0,"",VLOOKUP(D7318,'Resources Final'!A:D,4,FALSE))</f>
        <v/>
      </c>
      <c r="M7318" s="3" t="str">
        <f>IF(VLOOKUP(D7318,'Resources Final'!A:E,5,FALSE)=0,"",VLOOKUP(D7318,'Resources Final'!A:E,5,FALSE))</f>
        <v/>
      </c>
      <c r="N7318" s="7" t="str">
        <f>IF(VLOOKUP(D7318,'Resources Final'!A:F,6,FALSE)=0,"",VLOOKUP(D7318,'Resources Final'!A:F,6,FALSE))</f>
        <v/>
      </c>
      <c r="O7318" s="3" t="str">
        <f>IF(VLOOKUP(D7318,'Resources Final'!A:G,7,FALSE)=0,"",VLOOKUP(D7318,'Resources Final'!A:G,7,FALSE))</f>
        <v/>
      </c>
    </row>
    <row r="7319" spans="1:15" x14ac:dyDescent="0.2">
      <c r="A7319" s="11">
        <v>990</v>
      </c>
      <c r="B7319" s="11" t="str">
        <f t="shared" si="129"/>
        <v>Fred C. and Mary R. Koch Foundation_Watts, Jenny20061500</v>
      </c>
      <c r="C7319" s="11" t="s">
        <v>4161</v>
      </c>
      <c r="D7319" s="11" t="s">
        <v>3953</v>
      </c>
      <c r="E7319" s="11" t="s">
        <v>3953</v>
      </c>
      <c r="F7319" s="4">
        <v>1500</v>
      </c>
      <c r="G7319" s="3">
        <v>2006</v>
      </c>
      <c r="H7319" s="3" t="s">
        <v>21</v>
      </c>
      <c r="I7319" s="12" t="s">
        <v>4162</v>
      </c>
      <c r="J7319" s="3">
        <v>229</v>
      </c>
      <c r="K7319" s="3" t="str">
        <f>IF(VLOOKUP(D7319,'Resources Final'!A:C,3,FALSE)=0,"",VLOOKUP(D7319,'Resources Final'!A:C,3,FALSE))</f>
        <v>Y</v>
      </c>
      <c r="L7319" s="3" t="str">
        <f>IF(VLOOKUP(D7319,'Resources Final'!A:D,4,FALSE)=0,"",VLOOKUP(D7319,'Resources Final'!A:D,4,FALSE))</f>
        <v/>
      </c>
      <c r="M7319" s="3" t="str">
        <f>IF(VLOOKUP(D7319,'Resources Final'!A:E,5,FALSE)=0,"",VLOOKUP(D7319,'Resources Final'!A:E,5,FALSE))</f>
        <v/>
      </c>
      <c r="N7319" s="7" t="str">
        <f>IF(VLOOKUP(D7319,'Resources Final'!A:F,6,FALSE)=0,"",VLOOKUP(D7319,'Resources Final'!A:F,6,FALSE))</f>
        <v/>
      </c>
      <c r="O7319" s="3" t="str">
        <f>IF(VLOOKUP(D7319,'Resources Final'!A:G,7,FALSE)=0,"",VLOOKUP(D7319,'Resources Final'!A:G,7,FALSE))</f>
        <v/>
      </c>
    </row>
    <row r="7320" spans="1:15" x14ac:dyDescent="0.2">
      <c r="A7320" s="11">
        <v>990</v>
      </c>
      <c r="B7320" s="11" t="str">
        <f t="shared" si="129"/>
        <v>Fred C. and Mary R. Koch Foundation_Watts, Matthew20061500</v>
      </c>
      <c r="C7320" s="11" t="s">
        <v>4161</v>
      </c>
      <c r="D7320" s="11" t="s">
        <v>3954</v>
      </c>
      <c r="E7320" s="11" t="s">
        <v>3954</v>
      </c>
      <c r="F7320" s="4">
        <v>1500</v>
      </c>
      <c r="G7320" s="3">
        <v>2006</v>
      </c>
      <c r="H7320" s="3" t="s">
        <v>21</v>
      </c>
      <c r="I7320" s="12" t="s">
        <v>4162</v>
      </c>
      <c r="J7320" s="3">
        <v>230</v>
      </c>
      <c r="K7320" s="3" t="str">
        <f>IF(VLOOKUP(D7320,'Resources Final'!A:C,3,FALSE)=0,"",VLOOKUP(D7320,'Resources Final'!A:C,3,FALSE))</f>
        <v>Y</v>
      </c>
      <c r="L7320" s="3" t="str">
        <f>IF(VLOOKUP(D7320,'Resources Final'!A:D,4,FALSE)=0,"",VLOOKUP(D7320,'Resources Final'!A:D,4,FALSE))</f>
        <v/>
      </c>
      <c r="M7320" s="3" t="str">
        <f>IF(VLOOKUP(D7320,'Resources Final'!A:E,5,FALSE)=0,"",VLOOKUP(D7320,'Resources Final'!A:E,5,FALSE))</f>
        <v/>
      </c>
      <c r="N7320" s="7" t="str">
        <f>IF(VLOOKUP(D7320,'Resources Final'!A:F,6,FALSE)=0,"",VLOOKUP(D7320,'Resources Final'!A:F,6,FALSE))</f>
        <v/>
      </c>
      <c r="O7320" s="3" t="str">
        <f>IF(VLOOKUP(D7320,'Resources Final'!A:G,7,FALSE)=0,"",VLOOKUP(D7320,'Resources Final'!A:G,7,FALSE))</f>
        <v/>
      </c>
    </row>
    <row r="7321" spans="1:15" x14ac:dyDescent="0.2">
      <c r="A7321" s="11">
        <v>990</v>
      </c>
      <c r="B7321" s="11" t="str">
        <f t="shared" si="129"/>
        <v>Fred C. and Mary R. Koch Foundation_Weber, Tamber20061500</v>
      </c>
      <c r="C7321" s="11" t="s">
        <v>4161</v>
      </c>
      <c r="D7321" s="11" t="s">
        <v>3961</v>
      </c>
      <c r="E7321" s="11" t="s">
        <v>3961</v>
      </c>
      <c r="F7321" s="4">
        <v>1500</v>
      </c>
      <c r="G7321" s="3">
        <v>2006</v>
      </c>
      <c r="H7321" s="3" t="s">
        <v>21</v>
      </c>
      <c r="I7321" s="12" t="s">
        <v>4162</v>
      </c>
      <c r="J7321" s="3">
        <v>231</v>
      </c>
      <c r="K7321" s="3" t="str">
        <f>IF(VLOOKUP(D7321,'Resources Final'!A:C,3,FALSE)=0,"",VLOOKUP(D7321,'Resources Final'!A:C,3,FALSE))</f>
        <v>Y</v>
      </c>
      <c r="L7321" s="3" t="str">
        <f>IF(VLOOKUP(D7321,'Resources Final'!A:D,4,FALSE)=0,"",VLOOKUP(D7321,'Resources Final'!A:D,4,FALSE))</f>
        <v/>
      </c>
      <c r="M7321" s="3" t="str">
        <f>IF(VLOOKUP(D7321,'Resources Final'!A:E,5,FALSE)=0,"",VLOOKUP(D7321,'Resources Final'!A:E,5,FALSE))</f>
        <v/>
      </c>
      <c r="N7321" s="7" t="str">
        <f>IF(VLOOKUP(D7321,'Resources Final'!A:F,6,FALSE)=0,"",VLOOKUP(D7321,'Resources Final'!A:F,6,FALSE))</f>
        <v/>
      </c>
      <c r="O7321" s="3" t="str">
        <f>IF(VLOOKUP(D7321,'Resources Final'!A:G,7,FALSE)=0,"",VLOOKUP(D7321,'Resources Final'!A:G,7,FALSE))</f>
        <v/>
      </c>
    </row>
    <row r="7322" spans="1:15" x14ac:dyDescent="0.2">
      <c r="A7322" s="11">
        <v>990</v>
      </c>
      <c r="B7322" s="11" t="str">
        <f t="shared" si="129"/>
        <v>Fred C. and Mary R. Koch Foundation_Wegman, Nakina20061500</v>
      </c>
      <c r="C7322" s="11" t="s">
        <v>4161</v>
      </c>
      <c r="D7322" s="11" t="s">
        <v>3963</v>
      </c>
      <c r="E7322" s="11" t="s">
        <v>3963</v>
      </c>
      <c r="F7322" s="4">
        <v>1500</v>
      </c>
      <c r="G7322" s="3">
        <v>2006</v>
      </c>
      <c r="H7322" s="3" t="s">
        <v>21</v>
      </c>
      <c r="I7322" s="12" t="s">
        <v>4162</v>
      </c>
      <c r="J7322" s="3">
        <v>232</v>
      </c>
      <c r="K7322" s="3" t="str">
        <f>IF(VLOOKUP(D7322,'Resources Final'!A:C,3,FALSE)=0,"",VLOOKUP(D7322,'Resources Final'!A:C,3,FALSE))</f>
        <v>Y</v>
      </c>
      <c r="L7322" s="3" t="str">
        <f>IF(VLOOKUP(D7322,'Resources Final'!A:D,4,FALSE)=0,"",VLOOKUP(D7322,'Resources Final'!A:D,4,FALSE))</f>
        <v/>
      </c>
      <c r="M7322" s="3" t="str">
        <f>IF(VLOOKUP(D7322,'Resources Final'!A:E,5,FALSE)=0,"",VLOOKUP(D7322,'Resources Final'!A:E,5,FALSE))</f>
        <v/>
      </c>
      <c r="N7322" s="7" t="str">
        <f>IF(VLOOKUP(D7322,'Resources Final'!A:F,6,FALSE)=0,"",VLOOKUP(D7322,'Resources Final'!A:F,6,FALSE))</f>
        <v/>
      </c>
      <c r="O7322" s="3" t="str">
        <f>IF(VLOOKUP(D7322,'Resources Final'!A:G,7,FALSE)=0,"",VLOOKUP(D7322,'Resources Final'!A:G,7,FALSE))</f>
        <v/>
      </c>
    </row>
    <row r="7323" spans="1:15" x14ac:dyDescent="0.2">
      <c r="A7323" s="11">
        <v>990</v>
      </c>
      <c r="B7323" s="11" t="str">
        <f t="shared" si="129"/>
        <v>Fred C. and Mary R. Koch Foundation_Weinberg, Jenna20061500</v>
      </c>
      <c r="C7323" s="11" t="s">
        <v>4161</v>
      </c>
      <c r="D7323" s="11" t="s">
        <v>3966</v>
      </c>
      <c r="E7323" s="11" t="s">
        <v>3966</v>
      </c>
      <c r="F7323" s="4">
        <v>1500</v>
      </c>
      <c r="G7323" s="3">
        <v>2006</v>
      </c>
      <c r="H7323" s="3" t="s">
        <v>21</v>
      </c>
      <c r="I7323" s="12" t="s">
        <v>4162</v>
      </c>
      <c r="J7323" s="3">
        <v>233</v>
      </c>
      <c r="K7323" s="3" t="str">
        <f>IF(VLOOKUP(D7323,'Resources Final'!A:C,3,FALSE)=0,"",VLOOKUP(D7323,'Resources Final'!A:C,3,FALSE))</f>
        <v>Y</v>
      </c>
      <c r="L7323" s="3" t="str">
        <f>IF(VLOOKUP(D7323,'Resources Final'!A:D,4,FALSE)=0,"",VLOOKUP(D7323,'Resources Final'!A:D,4,FALSE))</f>
        <v/>
      </c>
      <c r="M7323" s="3" t="str">
        <f>IF(VLOOKUP(D7323,'Resources Final'!A:E,5,FALSE)=0,"",VLOOKUP(D7323,'Resources Final'!A:E,5,FALSE))</f>
        <v/>
      </c>
      <c r="N7323" s="7" t="str">
        <f>IF(VLOOKUP(D7323,'Resources Final'!A:F,6,FALSE)=0,"",VLOOKUP(D7323,'Resources Final'!A:F,6,FALSE))</f>
        <v/>
      </c>
      <c r="O7323" s="3" t="str">
        <f>IF(VLOOKUP(D7323,'Resources Final'!A:G,7,FALSE)=0,"",VLOOKUP(D7323,'Resources Final'!A:G,7,FALSE))</f>
        <v/>
      </c>
    </row>
    <row r="7324" spans="1:15" x14ac:dyDescent="0.2">
      <c r="A7324" s="11">
        <v>990</v>
      </c>
      <c r="B7324" s="11" t="str">
        <f t="shared" si="129"/>
        <v>Fred C. and Mary R. Koch Foundation_Werner, John20061500</v>
      </c>
      <c r="C7324" s="11" t="s">
        <v>4161</v>
      </c>
      <c r="D7324" s="11" t="s">
        <v>3971</v>
      </c>
      <c r="E7324" s="11" t="s">
        <v>3971</v>
      </c>
      <c r="F7324" s="4">
        <v>1500</v>
      </c>
      <c r="G7324" s="3">
        <v>2006</v>
      </c>
      <c r="H7324" s="3" t="s">
        <v>21</v>
      </c>
      <c r="I7324" s="12" t="s">
        <v>4162</v>
      </c>
      <c r="J7324" s="3">
        <v>234</v>
      </c>
      <c r="K7324" s="3" t="str">
        <f>IF(VLOOKUP(D7324,'Resources Final'!A:C,3,FALSE)=0,"",VLOOKUP(D7324,'Resources Final'!A:C,3,FALSE))</f>
        <v>Y</v>
      </c>
      <c r="L7324" s="3" t="str">
        <f>IF(VLOOKUP(D7324,'Resources Final'!A:D,4,FALSE)=0,"",VLOOKUP(D7324,'Resources Final'!A:D,4,FALSE))</f>
        <v/>
      </c>
      <c r="M7324" s="3" t="str">
        <f>IF(VLOOKUP(D7324,'Resources Final'!A:E,5,FALSE)=0,"",VLOOKUP(D7324,'Resources Final'!A:E,5,FALSE))</f>
        <v/>
      </c>
      <c r="N7324" s="7" t="str">
        <f>IF(VLOOKUP(D7324,'Resources Final'!A:F,6,FALSE)=0,"",VLOOKUP(D7324,'Resources Final'!A:F,6,FALSE))</f>
        <v/>
      </c>
      <c r="O7324" s="3" t="str">
        <f>IF(VLOOKUP(D7324,'Resources Final'!A:G,7,FALSE)=0,"",VLOOKUP(D7324,'Resources Final'!A:G,7,FALSE))</f>
        <v/>
      </c>
    </row>
    <row r="7325" spans="1:15" x14ac:dyDescent="0.2">
      <c r="A7325" s="11">
        <v>990</v>
      </c>
      <c r="B7325" s="11" t="str">
        <f t="shared" si="129"/>
        <v>Fred C. and Mary R. Koch Foundation_Werner, Thomas20061500</v>
      </c>
      <c r="C7325" s="11" t="s">
        <v>4161</v>
      </c>
      <c r="D7325" s="11" t="s">
        <v>3972</v>
      </c>
      <c r="E7325" s="11" t="s">
        <v>3972</v>
      </c>
      <c r="F7325" s="4">
        <v>1500</v>
      </c>
      <c r="G7325" s="3">
        <v>2006</v>
      </c>
      <c r="H7325" s="3" t="s">
        <v>21</v>
      </c>
      <c r="I7325" s="12" t="s">
        <v>4162</v>
      </c>
      <c r="J7325" s="3">
        <v>235</v>
      </c>
      <c r="K7325" s="3" t="str">
        <f>IF(VLOOKUP(D7325,'Resources Final'!A:C,3,FALSE)=0,"",VLOOKUP(D7325,'Resources Final'!A:C,3,FALSE))</f>
        <v>Y</v>
      </c>
      <c r="L7325" s="3" t="str">
        <f>IF(VLOOKUP(D7325,'Resources Final'!A:D,4,FALSE)=0,"",VLOOKUP(D7325,'Resources Final'!A:D,4,FALSE))</f>
        <v/>
      </c>
      <c r="M7325" s="3" t="str">
        <f>IF(VLOOKUP(D7325,'Resources Final'!A:E,5,FALSE)=0,"",VLOOKUP(D7325,'Resources Final'!A:E,5,FALSE))</f>
        <v/>
      </c>
      <c r="N7325" s="7" t="str">
        <f>IF(VLOOKUP(D7325,'Resources Final'!A:F,6,FALSE)=0,"",VLOOKUP(D7325,'Resources Final'!A:F,6,FALSE))</f>
        <v/>
      </c>
      <c r="O7325" s="3" t="str">
        <f>IF(VLOOKUP(D7325,'Resources Final'!A:G,7,FALSE)=0,"",VLOOKUP(D7325,'Resources Final'!A:G,7,FALSE))</f>
        <v/>
      </c>
    </row>
    <row r="7326" spans="1:15" x14ac:dyDescent="0.2">
      <c r="A7326" s="11">
        <v>990</v>
      </c>
      <c r="B7326" s="11" t="str">
        <f t="shared" si="129"/>
        <v>Fred C. and Mary R. Koch Foundation_Whitaker, Jessica20061500</v>
      </c>
      <c r="C7326" s="11" t="s">
        <v>4161</v>
      </c>
      <c r="D7326" s="11" t="s">
        <v>3998</v>
      </c>
      <c r="E7326" s="11" t="s">
        <v>3998</v>
      </c>
      <c r="F7326" s="4">
        <v>1500</v>
      </c>
      <c r="G7326" s="3">
        <v>2006</v>
      </c>
      <c r="H7326" s="3" t="s">
        <v>21</v>
      </c>
      <c r="I7326" s="12" t="s">
        <v>4162</v>
      </c>
      <c r="J7326" s="3">
        <v>236</v>
      </c>
      <c r="K7326" s="3" t="str">
        <f>IF(VLOOKUP(D7326,'Resources Final'!A:C,3,FALSE)=0,"",VLOOKUP(D7326,'Resources Final'!A:C,3,FALSE))</f>
        <v>Y</v>
      </c>
      <c r="L7326" s="3" t="str">
        <f>IF(VLOOKUP(D7326,'Resources Final'!A:D,4,FALSE)=0,"",VLOOKUP(D7326,'Resources Final'!A:D,4,FALSE))</f>
        <v/>
      </c>
      <c r="M7326" s="3" t="str">
        <f>IF(VLOOKUP(D7326,'Resources Final'!A:E,5,FALSE)=0,"",VLOOKUP(D7326,'Resources Final'!A:E,5,FALSE))</f>
        <v/>
      </c>
      <c r="N7326" s="7" t="str">
        <f>IF(VLOOKUP(D7326,'Resources Final'!A:F,6,FALSE)=0,"",VLOOKUP(D7326,'Resources Final'!A:F,6,FALSE))</f>
        <v/>
      </c>
      <c r="O7326" s="3" t="str">
        <f>IF(VLOOKUP(D7326,'Resources Final'!A:G,7,FALSE)=0,"",VLOOKUP(D7326,'Resources Final'!A:G,7,FALSE))</f>
        <v/>
      </c>
    </row>
    <row r="7327" spans="1:15" x14ac:dyDescent="0.2">
      <c r="A7327" s="11">
        <v>990</v>
      </c>
      <c r="B7327" s="11" t="str">
        <f t="shared" si="129"/>
        <v>Fred C. and Mary R. Koch Foundation_Wilkins, Alison20061500</v>
      </c>
      <c r="C7327" s="11" t="s">
        <v>4161</v>
      </c>
      <c r="D7327" s="11" t="s">
        <v>4034</v>
      </c>
      <c r="E7327" s="11" t="s">
        <v>4034</v>
      </c>
      <c r="F7327" s="4">
        <v>1500</v>
      </c>
      <c r="G7327" s="3">
        <v>2006</v>
      </c>
      <c r="H7327" s="3" t="s">
        <v>21</v>
      </c>
      <c r="I7327" s="12" t="s">
        <v>4162</v>
      </c>
      <c r="J7327" s="3">
        <v>237</v>
      </c>
      <c r="K7327" s="3" t="str">
        <f>IF(VLOOKUP(D7327,'Resources Final'!A:C,3,FALSE)=0,"",VLOOKUP(D7327,'Resources Final'!A:C,3,FALSE))</f>
        <v>Y</v>
      </c>
      <c r="L7327" s="3" t="str">
        <f>IF(VLOOKUP(D7327,'Resources Final'!A:D,4,FALSE)=0,"",VLOOKUP(D7327,'Resources Final'!A:D,4,FALSE))</f>
        <v/>
      </c>
      <c r="M7327" s="3" t="str">
        <f>IF(VLOOKUP(D7327,'Resources Final'!A:E,5,FALSE)=0,"",VLOOKUP(D7327,'Resources Final'!A:E,5,FALSE))</f>
        <v/>
      </c>
      <c r="N7327" s="7" t="str">
        <f>IF(VLOOKUP(D7327,'Resources Final'!A:F,6,FALSE)=0,"",VLOOKUP(D7327,'Resources Final'!A:F,6,FALSE))</f>
        <v/>
      </c>
      <c r="O7327" s="3" t="str">
        <f>IF(VLOOKUP(D7327,'Resources Final'!A:G,7,FALSE)=0,"",VLOOKUP(D7327,'Resources Final'!A:G,7,FALSE))</f>
        <v/>
      </c>
    </row>
    <row r="7328" spans="1:15" x14ac:dyDescent="0.2">
      <c r="A7328" s="11">
        <v>990</v>
      </c>
      <c r="B7328" s="11" t="str">
        <f t="shared" si="129"/>
        <v>Fred C. and Mary R. Koch Foundation_Williams, Erin20061500</v>
      </c>
      <c r="C7328" s="11" t="s">
        <v>4161</v>
      </c>
      <c r="D7328" s="11" t="s">
        <v>4042</v>
      </c>
      <c r="E7328" s="11" t="s">
        <v>4042</v>
      </c>
      <c r="F7328" s="4">
        <v>1500</v>
      </c>
      <c r="G7328" s="3">
        <v>2006</v>
      </c>
      <c r="H7328" s="3" t="s">
        <v>21</v>
      </c>
      <c r="I7328" s="12" t="s">
        <v>4162</v>
      </c>
      <c r="J7328" s="3">
        <v>238</v>
      </c>
      <c r="K7328" s="3" t="str">
        <f>IF(VLOOKUP(D7328,'Resources Final'!A:C,3,FALSE)=0,"",VLOOKUP(D7328,'Resources Final'!A:C,3,FALSE))</f>
        <v>Y</v>
      </c>
      <c r="L7328" s="3" t="str">
        <f>IF(VLOOKUP(D7328,'Resources Final'!A:D,4,FALSE)=0,"",VLOOKUP(D7328,'Resources Final'!A:D,4,FALSE))</f>
        <v/>
      </c>
      <c r="M7328" s="3" t="str">
        <f>IF(VLOOKUP(D7328,'Resources Final'!A:E,5,FALSE)=0,"",VLOOKUP(D7328,'Resources Final'!A:E,5,FALSE))</f>
        <v/>
      </c>
      <c r="N7328" s="7" t="str">
        <f>IF(VLOOKUP(D7328,'Resources Final'!A:F,6,FALSE)=0,"",VLOOKUP(D7328,'Resources Final'!A:F,6,FALSE))</f>
        <v/>
      </c>
      <c r="O7328" s="3" t="str">
        <f>IF(VLOOKUP(D7328,'Resources Final'!A:G,7,FALSE)=0,"",VLOOKUP(D7328,'Resources Final'!A:G,7,FALSE))</f>
        <v/>
      </c>
    </row>
    <row r="7329" spans="1:15" x14ac:dyDescent="0.2">
      <c r="A7329" s="11">
        <v>990</v>
      </c>
      <c r="B7329" s="11" t="str">
        <f t="shared" si="129"/>
        <v>Fred C. and Mary R. Koch Foundation_Williams, Michael20061500</v>
      </c>
      <c r="C7329" s="11" t="s">
        <v>4161</v>
      </c>
      <c r="D7329" s="11" t="s">
        <v>4044</v>
      </c>
      <c r="E7329" s="11" t="s">
        <v>4044</v>
      </c>
      <c r="F7329" s="4">
        <v>1500</v>
      </c>
      <c r="G7329" s="3">
        <v>2006</v>
      </c>
      <c r="H7329" s="3" t="s">
        <v>21</v>
      </c>
      <c r="I7329" s="12" t="s">
        <v>4162</v>
      </c>
      <c r="J7329" s="3">
        <v>239</v>
      </c>
      <c r="K7329" s="3" t="str">
        <f>IF(VLOOKUP(D7329,'Resources Final'!A:C,3,FALSE)=0,"",VLOOKUP(D7329,'Resources Final'!A:C,3,FALSE))</f>
        <v>Y</v>
      </c>
      <c r="L7329" s="3" t="str">
        <f>IF(VLOOKUP(D7329,'Resources Final'!A:D,4,FALSE)=0,"",VLOOKUP(D7329,'Resources Final'!A:D,4,FALSE))</f>
        <v/>
      </c>
      <c r="M7329" s="3" t="str">
        <f>IF(VLOOKUP(D7329,'Resources Final'!A:E,5,FALSE)=0,"",VLOOKUP(D7329,'Resources Final'!A:E,5,FALSE))</f>
        <v/>
      </c>
      <c r="N7329" s="7" t="str">
        <f>IF(VLOOKUP(D7329,'Resources Final'!A:F,6,FALSE)=0,"",VLOOKUP(D7329,'Resources Final'!A:F,6,FALSE))</f>
        <v/>
      </c>
      <c r="O7329" s="3" t="str">
        <f>IF(VLOOKUP(D7329,'Resources Final'!A:G,7,FALSE)=0,"",VLOOKUP(D7329,'Resources Final'!A:G,7,FALSE))</f>
        <v/>
      </c>
    </row>
    <row r="7330" spans="1:15" x14ac:dyDescent="0.2">
      <c r="A7330" s="11">
        <v>990</v>
      </c>
      <c r="B7330" s="11" t="str">
        <f t="shared" si="129"/>
        <v>Fred C. and Mary R. Koch Foundation_Wilson, Lindsey20061500</v>
      </c>
      <c r="C7330" s="11" t="s">
        <v>4161</v>
      </c>
      <c r="D7330" s="11" t="s">
        <v>4055</v>
      </c>
      <c r="E7330" s="11" t="s">
        <v>4055</v>
      </c>
      <c r="F7330" s="4">
        <v>1500</v>
      </c>
      <c r="G7330" s="3">
        <v>2006</v>
      </c>
      <c r="H7330" s="3" t="s">
        <v>21</v>
      </c>
      <c r="I7330" s="12" t="s">
        <v>4162</v>
      </c>
      <c r="J7330" s="3">
        <v>240</v>
      </c>
      <c r="K7330" s="3" t="str">
        <f>IF(VLOOKUP(D7330,'Resources Final'!A:C,3,FALSE)=0,"",VLOOKUP(D7330,'Resources Final'!A:C,3,FALSE))</f>
        <v>Y</v>
      </c>
      <c r="L7330" s="3" t="str">
        <f>IF(VLOOKUP(D7330,'Resources Final'!A:D,4,FALSE)=0,"",VLOOKUP(D7330,'Resources Final'!A:D,4,FALSE))</f>
        <v/>
      </c>
      <c r="M7330" s="3" t="str">
        <f>IF(VLOOKUP(D7330,'Resources Final'!A:E,5,FALSE)=0,"",VLOOKUP(D7330,'Resources Final'!A:E,5,FALSE))</f>
        <v/>
      </c>
      <c r="N7330" s="7" t="str">
        <f>IF(VLOOKUP(D7330,'Resources Final'!A:F,6,FALSE)=0,"",VLOOKUP(D7330,'Resources Final'!A:F,6,FALSE))</f>
        <v/>
      </c>
      <c r="O7330" s="3" t="str">
        <f>IF(VLOOKUP(D7330,'Resources Final'!A:G,7,FALSE)=0,"",VLOOKUP(D7330,'Resources Final'!A:G,7,FALSE))</f>
        <v/>
      </c>
    </row>
    <row r="7331" spans="1:15" x14ac:dyDescent="0.2">
      <c r="A7331" s="11">
        <v>990</v>
      </c>
      <c r="B7331" s="11" t="str">
        <f t="shared" si="129"/>
        <v>Fred C. and Mary R. Koch Foundation_Youell, Nancy20061500</v>
      </c>
      <c r="C7331" s="11" t="s">
        <v>4161</v>
      </c>
      <c r="D7331" s="11" t="s">
        <v>4120</v>
      </c>
      <c r="E7331" s="11" t="s">
        <v>4120</v>
      </c>
      <c r="F7331" s="4">
        <v>1500</v>
      </c>
      <c r="G7331" s="3">
        <v>2006</v>
      </c>
      <c r="H7331" s="3" t="s">
        <v>21</v>
      </c>
      <c r="I7331" s="12" t="s">
        <v>4162</v>
      </c>
      <c r="J7331" s="3">
        <v>241</v>
      </c>
      <c r="K7331" s="3" t="str">
        <f>IF(VLOOKUP(D7331,'Resources Final'!A:C,3,FALSE)=0,"",VLOOKUP(D7331,'Resources Final'!A:C,3,FALSE))</f>
        <v>Y</v>
      </c>
      <c r="L7331" s="3" t="str">
        <f>IF(VLOOKUP(D7331,'Resources Final'!A:D,4,FALSE)=0,"",VLOOKUP(D7331,'Resources Final'!A:D,4,FALSE))</f>
        <v/>
      </c>
      <c r="M7331" s="3" t="str">
        <f>IF(VLOOKUP(D7331,'Resources Final'!A:E,5,FALSE)=0,"",VLOOKUP(D7331,'Resources Final'!A:E,5,FALSE))</f>
        <v/>
      </c>
      <c r="N7331" s="7" t="str">
        <f>IF(VLOOKUP(D7331,'Resources Final'!A:F,6,FALSE)=0,"",VLOOKUP(D7331,'Resources Final'!A:F,6,FALSE))</f>
        <v/>
      </c>
      <c r="O7331" s="3" t="str">
        <f>IF(VLOOKUP(D7331,'Resources Final'!A:G,7,FALSE)=0,"",VLOOKUP(D7331,'Resources Final'!A:G,7,FALSE))</f>
        <v/>
      </c>
    </row>
    <row r="7332" spans="1:15" x14ac:dyDescent="0.2">
      <c r="A7332" s="11">
        <v>990</v>
      </c>
      <c r="B7332" s="11" t="str">
        <f t="shared" si="129"/>
        <v>Fred C. and Mary R. Koch Foundation_Zeller, Sarah20061500</v>
      </c>
      <c r="C7332" s="11" t="s">
        <v>4161</v>
      </c>
      <c r="D7332" s="11" t="s">
        <v>4148</v>
      </c>
      <c r="E7332" s="11" t="s">
        <v>4148</v>
      </c>
      <c r="F7332" s="4">
        <v>1500</v>
      </c>
      <c r="G7332" s="3">
        <v>2006</v>
      </c>
      <c r="H7332" s="3" t="s">
        <v>21</v>
      </c>
      <c r="I7332" s="12" t="s">
        <v>4162</v>
      </c>
      <c r="J7332" s="3">
        <v>242</v>
      </c>
      <c r="K7332" s="3" t="str">
        <f>IF(VLOOKUP(D7332,'Resources Final'!A:C,3,FALSE)=0,"",VLOOKUP(D7332,'Resources Final'!A:C,3,FALSE))</f>
        <v>Y</v>
      </c>
      <c r="L7332" s="3" t="str">
        <f>IF(VLOOKUP(D7332,'Resources Final'!A:D,4,FALSE)=0,"",VLOOKUP(D7332,'Resources Final'!A:D,4,FALSE))</f>
        <v/>
      </c>
      <c r="M7332" s="3" t="str">
        <f>IF(VLOOKUP(D7332,'Resources Final'!A:E,5,FALSE)=0,"",VLOOKUP(D7332,'Resources Final'!A:E,5,FALSE))</f>
        <v/>
      </c>
      <c r="N7332" s="7" t="str">
        <f>IF(VLOOKUP(D7332,'Resources Final'!A:F,6,FALSE)=0,"",VLOOKUP(D7332,'Resources Final'!A:F,6,FALSE))</f>
        <v/>
      </c>
      <c r="O7332" s="3" t="str">
        <f>IF(VLOOKUP(D7332,'Resources Final'!A:G,7,FALSE)=0,"",VLOOKUP(D7332,'Resources Final'!A:G,7,FALSE))</f>
        <v/>
      </c>
    </row>
    <row r="7333" spans="1:15" x14ac:dyDescent="0.2">
      <c r="A7333" s="11">
        <v>990</v>
      </c>
      <c r="B7333" s="11" t="str">
        <f t="shared" si="129"/>
        <v>Fred C. and Mary R. Koch Foundation_Acton Institute for the Study of Religion and Liberty200775000</v>
      </c>
      <c r="C7333" s="11" t="s">
        <v>4161</v>
      </c>
      <c r="D7333" s="11" t="s">
        <v>112</v>
      </c>
      <c r="E7333" s="11" t="s">
        <v>112</v>
      </c>
      <c r="F7333" s="4">
        <v>75000</v>
      </c>
      <c r="G7333" s="3">
        <v>2007</v>
      </c>
      <c r="H7333" s="3" t="s">
        <v>21</v>
      </c>
      <c r="I7333" s="12"/>
      <c r="J7333" s="3">
        <v>1</v>
      </c>
      <c r="K7333" s="3" t="str">
        <f>IF(VLOOKUP(D7333,'Resources Final'!A:C,3,FALSE)=0,"",VLOOKUP(D7333,'Resources Final'!A:C,3,FALSE))</f>
        <v/>
      </c>
      <c r="L7333" s="3" t="str">
        <f>IF(VLOOKUP(D7333,'Resources Final'!A:D,4,FALSE)=0,"",VLOOKUP(D7333,'Resources Final'!A:D,4,FALSE))</f>
        <v/>
      </c>
      <c r="M7333" s="3" t="str">
        <f>IF(VLOOKUP(D7333,'Resources Final'!A:E,5,FALSE)=0,"",VLOOKUP(D7333,'Resources Final'!A:E,5,FALSE))</f>
        <v/>
      </c>
      <c r="N7333" s="7" t="str">
        <f>IF(VLOOKUP(D7333,'Resources Final'!A:F,6,FALSE)=0,"",VLOOKUP(D7333,'Resources Final'!A:F,6,FALSE))</f>
        <v>https://www.desmogblog.com/acton-institute</v>
      </c>
      <c r="O7333" s="3" t="str">
        <f>IF(VLOOKUP(D7333,'Resources Final'!A:G,7,FALSE)=0,"",VLOOKUP(D7333,'Resources Final'!A:G,7,FALSE))</f>
        <v>Desmog</v>
      </c>
    </row>
    <row r="7334" spans="1:15" x14ac:dyDescent="0.2">
      <c r="A7334" s="11">
        <v>990</v>
      </c>
      <c r="B7334" s="11" t="str">
        <f t="shared" si="129"/>
        <v>Fred C. and Mary R. Koch Foundation_Bill of Rights Institute2007300000</v>
      </c>
      <c r="C7334" s="11" t="s">
        <v>4161</v>
      </c>
      <c r="D7334" s="11" t="s">
        <v>428</v>
      </c>
      <c r="E7334" s="11" t="s">
        <v>428</v>
      </c>
      <c r="F7334" s="4">
        <v>300000</v>
      </c>
      <c r="G7334" s="3">
        <v>2007</v>
      </c>
      <c r="H7334" s="3" t="s">
        <v>21</v>
      </c>
      <c r="I7334" s="12"/>
      <c r="J7334" s="3">
        <v>2</v>
      </c>
      <c r="K7334" s="3" t="str">
        <f>IF(VLOOKUP(D7334,'Resources Final'!A:C,3,FALSE)=0,"",VLOOKUP(D7334,'Resources Final'!A:C,3,FALSE))</f>
        <v/>
      </c>
      <c r="L7334" s="3" t="str">
        <f>IF(VLOOKUP(D7334,'Resources Final'!A:D,4,FALSE)=0,"",VLOOKUP(D7334,'Resources Final'!A:D,4,FALSE))</f>
        <v/>
      </c>
      <c r="M7334" s="3" t="str">
        <f>IF(VLOOKUP(D7334,'Resources Final'!A:E,5,FALSE)=0,"",VLOOKUP(D7334,'Resources Final'!A:E,5,FALSE))</f>
        <v/>
      </c>
      <c r="N7334" s="7" t="str">
        <f>IF(VLOOKUP(D7334,'Resources Final'!A:F,6,FALSE)=0,"",VLOOKUP(D7334,'Resources Final'!A:F,6,FALSE))</f>
        <v>https://www.sourcewatch.org/index.php/Bill_of_Rights_Institute</v>
      </c>
      <c r="O7334" s="3" t="str">
        <f>IF(VLOOKUP(D7334,'Resources Final'!A:G,7,FALSE)=0,"",VLOOKUP(D7334,'Resources Final'!A:G,7,FALSE))</f>
        <v>Sourcewatch</v>
      </c>
    </row>
    <row r="7335" spans="1:15" x14ac:dyDescent="0.2">
      <c r="A7335" s="11">
        <v>990</v>
      </c>
      <c r="B7335" s="11" t="str">
        <f t="shared" si="129"/>
        <v>Fred C. and Mary R. Koch Foundation_Camp Wood YMCA200750000</v>
      </c>
      <c r="C7335" s="11" t="s">
        <v>4161</v>
      </c>
      <c r="D7335" s="11" t="s">
        <v>588</v>
      </c>
      <c r="E7335" s="11" t="s">
        <v>589</v>
      </c>
      <c r="F7335" s="4">
        <v>50000</v>
      </c>
      <c r="G7335" s="3">
        <v>2007</v>
      </c>
      <c r="H7335" s="3" t="s">
        <v>21</v>
      </c>
      <c r="I7335" s="12"/>
      <c r="J7335" s="3">
        <v>3</v>
      </c>
      <c r="K7335" s="3" t="str">
        <f>IF(VLOOKUP(D7335,'Resources Final'!A:C,3,FALSE)=0,"",VLOOKUP(D7335,'Resources Final'!A:C,3,FALSE))</f>
        <v/>
      </c>
      <c r="L7335" s="3" t="str">
        <f>IF(VLOOKUP(D7335,'Resources Final'!A:D,4,FALSE)=0,"",VLOOKUP(D7335,'Resources Final'!A:D,4,FALSE))</f>
        <v/>
      </c>
      <c r="M7335" s="3" t="str">
        <f>IF(VLOOKUP(D7335,'Resources Final'!A:E,5,FALSE)=0,"",VLOOKUP(D7335,'Resources Final'!A:E,5,FALSE))</f>
        <v>N</v>
      </c>
      <c r="N7335" s="7" t="str">
        <f>IF(VLOOKUP(D7335,'Resources Final'!A:F,6,FALSE)=0,"",VLOOKUP(D7335,'Resources Final'!A:F,6,FALSE))</f>
        <v/>
      </c>
      <c r="O7335" s="3" t="str">
        <f>IF(VLOOKUP(D7335,'Resources Final'!A:G,7,FALSE)=0,"",VLOOKUP(D7335,'Resources Final'!A:G,7,FALSE))</f>
        <v/>
      </c>
    </row>
    <row r="7336" spans="1:15" x14ac:dyDescent="0.2">
      <c r="A7336" s="11">
        <v>990</v>
      </c>
      <c r="B7336" s="11" t="str">
        <f t="shared" si="129"/>
        <v>Fred C. and Mary R. Koch Foundation_Eastminster Presbyterian Church200725000</v>
      </c>
      <c r="C7336" s="11" t="s">
        <v>4161</v>
      </c>
      <c r="D7336" s="11" t="s">
        <v>1100</v>
      </c>
      <c r="E7336" s="11" t="s">
        <v>1100</v>
      </c>
      <c r="F7336" s="4">
        <v>25000</v>
      </c>
      <c r="G7336" s="3">
        <v>2007</v>
      </c>
      <c r="H7336" s="3" t="s">
        <v>21</v>
      </c>
      <c r="I7336" s="12"/>
      <c r="J7336" s="3">
        <v>4</v>
      </c>
      <c r="K7336" s="3" t="str">
        <f>IF(VLOOKUP(D7336,'Resources Final'!A:C,3,FALSE)=0,"",VLOOKUP(D7336,'Resources Final'!A:C,3,FALSE))</f>
        <v/>
      </c>
      <c r="L7336" s="3" t="str">
        <f>IF(VLOOKUP(D7336,'Resources Final'!A:D,4,FALSE)=0,"",VLOOKUP(D7336,'Resources Final'!A:D,4,FALSE))</f>
        <v/>
      </c>
      <c r="M7336" s="3" t="str">
        <f>IF(VLOOKUP(D7336,'Resources Final'!A:E,5,FALSE)=0,"",VLOOKUP(D7336,'Resources Final'!A:E,5,FALSE))</f>
        <v>N</v>
      </c>
      <c r="N7336" s="7" t="str">
        <f>IF(VLOOKUP(D7336,'Resources Final'!A:F,6,FALSE)=0,"",VLOOKUP(D7336,'Resources Final'!A:F,6,FALSE))</f>
        <v/>
      </c>
      <c r="O7336" s="3" t="str">
        <f>IF(VLOOKUP(D7336,'Resources Final'!A:G,7,FALSE)=0,"",VLOOKUP(D7336,'Resources Final'!A:G,7,FALSE))</f>
        <v/>
      </c>
    </row>
    <row r="7337" spans="1:15" x14ac:dyDescent="0.2">
      <c r="A7337" s="11">
        <v>990</v>
      </c>
      <c r="B7337" s="11" t="str">
        <f t="shared" si="129"/>
        <v>Fred C. and Mary R. Koch Foundation_Ellis Foundation200724000</v>
      </c>
      <c r="C7337" s="11" t="s">
        <v>4161</v>
      </c>
      <c r="D7337" s="11" t="s">
        <v>1124</v>
      </c>
      <c r="E7337" s="11" t="s">
        <v>1124</v>
      </c>
      <c r="F7337" s="4">
        <v>24000</v>
      </c>
      <c r="G7337" s="3">
        <v>2007</v>
      </c>
      <c r="H7337" s="3" t="s">
        <v>21</v>
      </c>
      <c r="I7337" s="12"/>
      <c r="J7337" s="3">
        <v>5</v>
      </c>
      <c r="K7337" s="3" t="str">
        <f>IF(VLOOKUP(D7337,'Resources Final'!A:C,3,FALSE)=0,"",VLOOKUP(D7337,'Resources Final'!A:C,3,FALSE))</f>
        <v/>
      </c>
      <c r="L7337" s="3" t="str">
        <f>IF(VLOOKUP(D7337,'Resources Final'!A:D,4,FALSE)=0,"",VLOOKUP(D7337,'Resources Final'!A:D,4,FALSE))</f>
        <v/>
      </c>
      <c r="M7337" s="3" t="str">
        <f>IF(VLOOKUP(D7337,'Resources Final'!A:E,5,FALSE)=0,"",VLOOKUP(D7337,'Resources Final'!A:E,5,FALSE))</f>
        <v/>
      </c>
      <c r="N7337" s="7" t="str">
        <f>IF(VLOOKUP(D7337,'Resources Final'!A:F,6,FALSE)=0,"",VLOOKUP(D7337,'Resources Final'!A:F,6,FALSE))</f>
        <v/>
      </c>
      <c r="O7337" s="3" t="str">
        <f>IF(VLOOKUP(D7337,'Resources Final'!A:G,7,FALSE)=0,"",VLOOKUP(D7337,'Resources Final'!A:G,7,FALSE))</f>
        <v/>
      </c>
    </row>
    <row r="7338" spans="1:15" x14ac:dyDescent="0.2">
      <c r="A7338" s="11">
        <v>990</v>
      </c>
      <c r="B7338" s="11" t="str">
        <f t="shared" si="129"/>
        <v>Fred C. and Mary R. Koch Foundation_Friends University200710000</v>
      </c>
      <c r="C7338" s="11" t="s">
        <v>4161</v>
      </c>
      <c r="D7338" s="11" t="s">
        <v>1306</v>
      </c>
      <c r="E7338" s="11" t="s">
        <v>1306</v>
      </c>
      <c r="F7338" s="4">
        <v>10000</v>
      </c>
      <c r="G7338" s="3">
        <v>2007</v>
      </c>
      <c r="H7338" s="3" t="s">
        <v>21</v>
      </c>
      <c r="I7338" s="12"/>
      <c r="J7338" s="3">
        <v>6</v>
      </c>
      <c r="K7338" s="3" t="str">
        <f>IF(VLOOKUP(D7338,'Resources Final'!A:C,3,FALSE)=0,"",VLOOKUP(D7338,'Resources Final'!A:C,3,FALSE))</f>
        <v/>
      </c>
      <c r="L7338" s="3" t="str">
        <f>IF(VLOOKUP(D7338,'Resources Final'!A:D,4,FALSE)=0,"",VLOOKUP(D7338,'Resources Final'!A:D,4,FALSE))</f>
        <v>Y</v>
      </c>
      <c r="M7338" s="3" t="str">
        <f>IF(VLOOKUP(D7338,'Resources Final'!A:E,5,FALSE)=0,"",VLOOKUP(D7338,'Resources Final'!A:E,5,FALSE))</f>
        <v/>
      </c>
      <c r="N7338" s="7" t="str">
        <f>IF(VLOOKUP(D7338,'Resources Final'!A:F,6,FALSE)=0,"",VLOOKUP(D7338,'Resources Final'!A:F,6,FALSE))</f>
        <v/>
      </c>
      <c r="O7338" s="3" t="str">
        <f>IF(VLOOKUP(D7338,'Resources Final'!A:G,7,FALSE)=0,"",VLOOKUP(D7338,'Resources Final'!A:G,7,FALSE))</f>
        <v/>
      </c>
    </row>
    <row r="7339" spans="1:15" x14ac:dyDescent="0.2">
      <c r="A7339" s="11">
        <v>990</v>
      </c>
      <c r="B7339" s="11" t="str">
        <f t="shared" si="129"/>
        <v>Fred C. and Mary R. Koch Foundation_Friends University200717500</v>
      </c>
      <c r="C7339" s="11" t="s">
        <v>4161</v>
      </c>
      <c r="D7339" s="11" t="s">
        <v>1306</v>
      </c>
      <c r="E7339" s="11" t="s">
        <v>1306</v>
      </c>
      <c r="F7339" s="4">
        <v>17500</v>
      </c>
      <c r="G7339" s="3">
        <v>2007</v>
      </c>
      <c r="H7339" s="3" t="s">
        <v>21</v>
      </c>
      <c r="I7339" s="12"/>
      <c r="J7339" s="3">
        <v>7</v>
      </c>
      <c r="K7339" s="3" t="str">
        <f>IF(VLOOKUP(D7339,'Resources Final'!A:C,3,FALSE)=0,"",VLOOKUP(D7339,'Resources Final'!A:C,3,FALSE))</f>
        <v/>
      </c>
      <c r="L7339" s="3" t="str">
        <f>IF(VLOOKUP(D7339,'Resources Final'!A:D,4,FALSE)=0,"",VLOOKUP(D7339,'Resources Final'!A:D,4,FALSE))</f>
        <v>Y</v>
      </c>
      <c r="M7339" s="3" t="str">
        <f>IF(VLOOKUP(D7339,'Resources Final'!A:E,5,FALSE)=0,"",VLOOKUP(D7339,'Resources Final'!A:E,5,FALSE))</f>
        <v/>
      </c>
      <c r="N7339" s="7" t="str">
        <f>IF(VLOOKUP(D7339,'Resources Final'!A:F,6,FALSE)=0,"",VLOOKUP(D7339,'Resources Final'!A:F,6,FALSE))</f>
        <v/>
      </c>
      <c r="O7339" s="3" t="str">
        <f>IF(VLOOKUP(D7339,'Resources Final'!A:G,7,FALSE)=0,"",VLOOKUP(D7339,'Resources Final'!A:G,7,FALSE))</f>
        <v/>
      </c>
    </row>
    <row r="7340" spans="1:15" x14ac:dyDescent="0.2">
      <c r="A7340" s="11">
        <v>990</v>
      </c>
      <c r="B7340" s="11" t="str">
        <f t="shared" si="129"/>
        <v>Fred C. and Mary R. Koch Foundation_Gilder Lehrman Institute of American History200748000</v>
      </c>
      <c r="C7340" s="11" t="s">
        <v>4161</v>
      </c>
      <c r="D7340" s="11" t="s">
        <v>1399</v>
      </c>
      <c r="E7340" s="11" t="s">
        <v>1399</v>
      </c>
      <c r="F7340" s="4">
        <v>48000</v>
      </c>
      <c r="G7340" s="3">
        <v>2007</v>
      </c>
      <c r="H7340" s="3" t="s">
        <v>21</v>
      </c>
      <c r="I7340" s="12"/>
      <c r="J7340" s="3">
        <v>8</v>
      </c>
      <c r="K7340" s="3" t="str">
        <f>IF(VLOOKUP(D7340,'Resources Final'!A:C,3,FALSE)=0,"",VLOOKUP(D7340,'Resources Final'!A:C,3,FALSE))</f>
        <v/>
      </c>
      <c r="L7340" s="3" t="str">
        <f>IF(VLOOKUP(D7340,'Resources Final'!A:D,4,FALSE)=0,"",VLOOKUP(D7340,'Resources Final'!A:D,4,FALSE))</f>
        <v/>
      </c>
      <c r="M7340" s="3" t="str">
        <f>IF(VLOOKUP(D7340,'Resources Final'!A:E,5,FALSE)=0,"",VLOOKUP(D7340,'Resources Final'!A:E,5,FALSE))</f>
        <v>N</v>
      </c>
      <c r="N7340" s="7" t="str">
        <f>IF(VLOOKUP(D7340,'Resources Final'!A:F,6,FALSE)=0,"",VLOOKUP(D7340,'Resources Final'!A:F,6,FALSE))</f>
        <v/>
      </c>
      <c r="O7340" s="3" t="str">
        <f>IF(VLOOKUP(D7340,'Resources Final'!A:G,7,FALSE)=0,"",VLOOKUP(D7340,'Resources Final'!A:G,7,FALSE))</f>
        <v/>
      </c>
    </row>
    <row r="7341" spans="1:15" x14ac:dyDescent="0.2">
      <c r="A7341" s="11">
        <v>990</v>
      </c>
      <c r="B7341" s="11" t="str">
        <f t="shared" si="129"/>
        <v>Fred C. and Mary R. Koch Foundation_Gilder Lehrman Institute of American History200718000</v>
      </c>
      <c r="C7341" s="11" t="s">
        <v>4161</v>
      </c>
      <c r="D7341" s="11" t="s">
        <v>1399</v>
      </c>
      <c r="E7341" s="11" t="s">
        <v>1399</v>
      </c>
      <c r="F7341" s="4">
        <v>18000</v>
      </c>
      <c r="G7341" s="3">
        <v>2007</v>
      </c>
      <c r="H7341" s="3" t="s">
        <v>21</v>
      </c>
      <c r="I7341" s="12"/>
      <c r="J7341" s="3">
        <v>9</v>
      </c>
      <c r="K7341" s="3" t="str">
        <f>IF(VLOOKUP(D7341,'Resources Final'!A:C,3,FALSE)=0,"",VLOOKUP(D7341,'Resources Final'!A:C,3,FALSE))</f>
        <v/>
      </c>
      <c r="L7341" s="3" t="str">
        <f>IF(VLOOKUP(D7341,'Resources Final'!A:D,4,FALSE)=0,"",VLOOKUP(D7341,'Resources Final'!A:D,4,FALSE))</f>
        <v/>
      </c>
      <c r="M7341" s="3" t="str">
        <f>IF(VLOOKUP(D7341,'Resources Final'!A:E,5,FALSE)=0,"",VLOOKUP(D7341,'Resources Final'!A:E,5,FALSE))</f>
        <v>N</v>
      </c>
      <c r="N7341" s="7" t="str">
        <f>IF(VLOOKUP(D7341,'Resources Final'!A:F,6,FALSE)=0,"",VLOOKUP(D7341,'Resources Final'!A:F,6,FALSE))</f>
        <v/>
      </c>
      <c r="O7341" s="3" t="str">
        <f>IF(VLOOKUP(D7341,'Resources Final'!A:G,7,FALSE)=0,"",VLOOKUP(D7341,'Resources Final'!A:G,7,FALSE))</f>
        <v/>
      </c>
    </row>
    <row r="7342" spans="1:15" x14ac:dyDescent="0.2">
      <c r="A7342" s="11">
        <v>990</v>
      </c>
      <c r="B7342" s="11" t="str">
        <f t="shared" si="129"/>
        <v>Fred C. and Mary R. Koch Foundation_Gilder Lehrman Institute of American History20078000</v>
      </c>
      <c r="C7342" s="11" t="s">
        <v>4161</v>
      </c>
      <c r="D7342" s="11" t="s">
        <v>1399</v>
      </c>
      <c r="E7342" s="11" t="s">
        <v>1399</v>
      </c>
      <c r="F7342" s="4">
        <v>8000</v>
      </c>
      <c r="G7342" s="3">
        <v>2007</v>
      </c>
      <c r="H7342" s="3" t="s">
        <v>21</v>
      </c>
      <c r="I7342" s="12"/>
      <c r="J7342" s="3">
        <v>10</v>
      </c>
      <c r="K7342" s="3" t="str">
        <f>IF(VLOOKUP(D7342,'Resources Final'!A:C,3,FALSE)=0,"",VLOOKUP(D7342,'Resources Final'!A:C,3,FALSE))</f>
        <v/>
      </c>
      <c r="L7342" s="3" t="str">
        <f>IF(VLOOKUP(D7342,'Resources Final'!A:D,4,FALSE)=0,"",VLOOKUP(D7342,'Resources Final'!A:D,4,FALSE))</f>
        <v/>
      </c>
      <c r="M7342" s="3" t="str">
        <f>IF(VLOOKUP(D7342,'Resources Final'!A:E,5,FALSE)=0,"",VLOOKUP(D7342,'Resources Final'!A:E,5,FALSE))</f>
        <v>N</v>
      </c>
      <c r="N7342" s="7" t="str">
        <f>IF(VLOOKUP(D7342,'Resources Final'!A:F,6,FALSE)=0,"",VLOOKUP(D7342,'Resources Final'!A:F,6,FALSE))</f>
        <v/>
      </c>
      <c r="O7342" s="3" t="str">
        <f>IF(VLOOKUP(D7342,'Resources Final'!A:G,7,FALSE)=0,"",VLOOKUP(D7342,'Resources Final'!A:G,7,FALSE))</f>
        <v/>
      </c>
    </row>
    <row r="7343" spans="1:15" x14ac:dyDescent="0.2">
      <c r="A7343" s="11">
        <v>990</v>
      </c>
      <c r="B7343" s="11" t="str">
        <f t="shared" si="129"/>
        <v>Fred C. and Mary R. Koch Foundation_Goodwill Industries200715000</v>
      </c>
      <c r="C7343" s="11" t="s">
        <v>4161</v>
      </c>
      <c r="D7343" s="11" t="s">
        <v>1428</v>
      </c>
      <c r="E7343" s="11" t="s">
        <v>1428</v>
      </c>
      <c r="F7343" s="4">
        <v>15000</v>
      </c>
      <c r="G7343" s="3">
        <v>2007</v>
      </c>
      <c r="H7343" s="3" t="s">
        <v>21</v>
      </c>
      <c r="I7343" s="12"/>
      <c r="J7343" s="3">
        <v>11</v>
      </c>
      <c r="K7343" s="3" t="str">
        <f>IF(VLOOKUP(D7343,'Resources Final'!A:C,3,FALSE)=0,"",VLOOKUP(D7343,'Resources Final'!A:C,3,FALSE))</f>
        <v/>
      </c>
      <c r="L7343" s="3" t="str">
        <f>IF(VLOOKUP(D7343,'Resources Final'!A:D,4,FALSE)=0,"",VLOOKUP(D7343,'Resources Final'!A:D,4,FALSE))</f>
        <v/>
      </c>
      <c r="M7343" s="3" t="str">
        <f>IF(VLOOKUP(D7343,'Resources Final'!A:E,5,FALSE)=0,"",VLOOKUP(D7343,'Resources Final'!A:E,5,FALSE))</f>
        <v>N</v>
      </c>
      <c r="N7343" s="7" t="str">
        <f>IF(VLOOKUP(D7343,'Resources Final'!A:F,6,FALSE)=0,"",VLOOKUP(D7343,'Resources Final'!A:F,6,FALSE))</f>
        <v/>
      </c>
      <c r="O7343" s="3" t="str">
        <f>IF(VLOOKUP(D7343,'Resources Final'!A:G,7,FALSE)=0,"",VLOOKUP(D7343,'Resources Final'!A:G,7,FALSE))</f>
        <v/>
      </c>
    </row>
    <row r="7344" spans="1:15" x14ac:dyDescent="0.2">
      <c r="A7344" s="11">
        <v>990</v>
      </c>
      <c r="B7344" s="11" t="str">
        <f t="shared" si="129"/>
        <v>Fred C. and Mary R. Koch Foundation_Great Plains Nature Center200725000</v>
      </c>
      <c r="C7344" s="11" t="s">
        <v>4161</v>
      </c>
      <c r="D7344" s="11" t="s">
        <v>1452</v>
      </c>
      <c r="E7344" s="11" t="s">
        <v>1452</v>
      </c>
      <c r="F7344" s="4">
        <v>25000</v>
      </c>
      <c r="G7344" s="3">
        <v>2007</v>
      </c>
      <c r="H7344" s="3" t="s">
        <v>21</v>
      </c>
      <c r="I7344" s="12"/>
      <c r="J7344" s="3">
        <v>12</v>
      </c>
      <c r="K7344" s="3" t="str">
        <f>IF(VLOOKUP(D7344,'Resources Final'!A:C,3,FALSE)=0,"",VLOOKUP(D7344,'Resources Final'!A:C,3,FALSE))</f>
        <v/>
      </c>
      <c r="L7344" s="3" t="str">
        <f>IF(VLOOKUP(D7344,'Resources Final'!A:D,4,FALSE)=0,"",VLOOKUP(D7344,'Resources Final'!A:D,4,FALSE))</f>
        <v/>
      </c>
      <c r="M7344" s="3" t="str">
        <f>IF(VLOOKUP(D7344,'Resources Final'!A:E,5,FALSE)=0,"",VLOOKUP(D7344,'Resources Final'!A:E,5,FALSE))</f>
        <v>N</v>
      </c>
      <c r="N7344" s="7" t="str">
        <f>IF(VLOOKUP(D7344,'Resources Final'!A:F,6,FALSE)=0,"",VLOOKUP(D7344,'Resources Final'!A:F,6,FALSE))</f>
        <v/>
      </c>
      <c r="O7344" s="3" t="str">
        <f>IF(VLOOKUP(D7344,'Resources Final'!A:G,7,FALSE)=0,"",VLOOKUP(D7344,'Resources Final'!A:G,7,FALSE))</f>
        <v/>
      </c>
    </row>
    <row r="7345" spans="1:15" x14ac:dyDescent="0.2">
      <c r="A7345" s="11">
        <v>990</v>
      </c>
      <c r="B7345" s="11" t="str">
        <f t="shared" si="129"/>
        <v>Fred C. and Mary R. Koch Foundation_Great Plains Nature Center200725000</v>
      </c>
      <c r="C7345" s="11" t="s">
        <v>4161</v>
      </c>
      <c r="D7345" s="11" t="s">
        <v>1452</v>
      </c>
      <c r="E7345" s="11" t="s">
        <v>1452</v>
      </c>
      <c r="F7345" s="4">
        <v>25000</v>
      </c>
      <c r="G7345" s="3">
        <v>2007</v>
      </c>
      <c r="H7345" s="3" t="s">
        <v>21</v>
      </c>
      <c r="I7345" s="12"/>
      <c r="J7345" s="3">
        <v>13</v>
      </c>
      <c r="K7345" s="3" t="str">
        <f>IF(VLOOKUP(D7345,'Resources Final'!A:C,3,FALSE)=0,"",VLOOKUP(D7345,'Resources Final'!A:C,3,FALSE))</f>
        <v/>
      </c>
      <c r="L7345" s="3" t="str">
        <f>IF(VLOOKUP(D7345,'Resources Final'!A:D,4,FALSE)=0,"",VLOOKUP(D7345,'Resources Final'!A:D,4,FALSE))</f>
        <v/>
      </c>
      <c r="M7345" s="3" t="str">
        <f>IF(VLOOKUP(D7345,'Resources Final'!A:E,5,FALSE)=0,"",VLOOKUP(D7345,'Resources Final'!A:E,5,FALSE))</f>
        <v>N</v>
      </c>
      <c r="N7345" s="7" t="str">
        <f>IF(VLOOKUP(D7345,'Resources Final'!A:F,6,FALSE)=0,"",VLOOKUP(D7345,'Resources Final'!A:F,6,FALSE))</f>
        <v/>
      </c>
      <c r="O7345" s="3" t="str">
        <f>IF(VLOOKUP(D7345,'Resources Final'!A:G,7,FALSE)=0,"",VLOOKUP(D7345,'Resources Final'!A:G,7,FALSE))</f>
        <v/>
      </c>
    </row>
    <row r="7346" spans="1:15" x14ac:dyDescent="0.2">
      <c r="A7346" s="11">
        <v>990</v>
      </c>
      <c r="B7346" s="11" t="str">
        <f t="shared" si="129"/>
        <v>Fred C. and Mary R. Koch Foundation_Immanuel Outreach Centre200710000</v>
      </c>
      <c r="C7346" s="11" t="s">
        <v>4161</v>
      </c>
      <c r="D7346" s="11" t="s">
        <v>1665</v>
      </c>
      <c r="E7346" s="11" t="s">
        <v>1665</v>
      </c>
      <c r="F7346" s="4">
        <v>10000</v>
      </c>
      <c r="G7346" s="3">
        <v>2007</v>
      </c>
      <c r="H7346" s="3" t="s">
        <v>21</v>
      </c>
      <c r="I7346" s="12"/>
      <c r="J7346" s="3">
        <v>14</v>
      </c>
      <c r="K7346" s="3" t="str">
        <f>IF(VLOOKUP(D7346,'Resources Final'!A:C,3,FALSE)=0,"",VLOOKUP(D7346,'Resources Final'!A:C,3,FALSE))</f>
        <v/>
      </c>
      <c r="L7346" s="3" t="str">
        <f>IF(VLOOKUP(D7346,'Resources Final'!A:D,4,FALSE)=0,"",VLOOKUP(D7346,'Resources Final'!A:D,4,FALSE))</f>
        <v/>
      </c>
      <c r="M7346" s="3" t="str">
        <f>IF(VLOOKUP(D7346,'Resources Final'!A:E,5,FALSE)=0,"",VLOOKUP(D7346,'Resources Final'!A:E,5,FALSE))</f>
        <v/>
      </c>
      <c r="N7346" s="7" t="str">
        <f>IF(VLOOKUP(D7346,'Resources Final'!A:F,6,FALSE)=0,"",VLOOKUP(D7346,'Resources Final'!A:F,6,FALSE))</f>
        <v/>
      </c>
      <c r="O7346" s="3" t="str">
        <f>IF(VLOOKUP(D7346,'Resources Final'!A:G,7,FALSE)=0,"",VLOOKUP(D7346,'Resources Final'!A:G,7,FALSE))</f>
        <v/>
      </c>
    </row>
    <row r="7347" spans="1:15" x14ac:dyDescent="0.2">
      <c r="A7347" s="11">
        <v>990</v>
      </c>
      <c r="B7347" s="11" t="str">
        <f t="shared" si="129"/>
        <v>Fred C. and Mary R. Koch Foundation_Kansas Council on Economic Education200710000</v>
      </c>
      <c r="C7347" s="11" t="s">
        <v>4161</v>
      </c>
      <c r="D7347" s="11" t="s">
        <v>1949</v>
      </c>
      <c r="E7347" s="11" t="s">
        <v>1949</v>
      </c>
      <c r="F7347" s="4">
        <v>10000</v>
      </c>
      <c r="G7347" s="3">
        <v>2007</v>
      </c>
      <c r="H7347" s="3" t="s">
        <v>21</v>
      </c>
      <c r="I7347" s="12"/>
      <c r="J7347" s="3">
        <v>15</v>
      </c>
      <c r="K7347" s="3" t="str">
        <f>IF(VLOOKUP(D7347,'Resources Final'!A:C,3,FALSE)=0,"",VLOOKUP(D7347,'Resources Final'!A:C,3,FALSE))</f>
        <v/>
      </c>
      <c r="L7347" s="3" t="str">
        <f>IF(VLOOKUP(D7347,'Resources Final'!A:D,4,FALSE)=0,"",VLOOKUP(D7347,'Resources Final'!A:D,4,FALSE))</f>
        <v/>
      </c>
      <c r="M7347" s="3" t="str">
        <f>IF(VLOOKUP(D7347,'Resources Final'!A:E,5,FALSE)=0,"",VLOOKUP(D7347,'Resources Final'!A:E,5,FALSE))</f>
        <v/>
      </c>
      <c r="N7347" s="7" t="str">
        <f>IF(VLOOKUP(D7347,'Resources Final'!A:F,6,FALSE)=0,"",VLOOKUP(D7347,'Resources Final'!A:F,6,FALSE))</f>
        <v/>
      </c>
      <c r="O7347" s="3" t="str">
        <f>IF(VLOOKUP(D7347,'Resources Final'!A:G,7,FALSE)=0,"",VLOOKUP(D7347,'Resources Final'!A:G,7,FALSE))</f>
        <v/>
      </c>
    </row>
    <row r="7348" spans="1:15" x14ac:dyDescent="0.2">
      <c r="A7348" s="11">
        <v>990</v>
      </c>
      <c r="B7348" s="11" t="str">
        <f t="shared" si="129"/>
        <v>Fred C. and Mary R. Koch Foundation_Kansas State University Foundation200755000</v>
      </c>
      <c r="C7348" s="11" t="s">
        <v>4161</v>
      </c>
      <c r="D7348" s="11" t="s">
        <v>1955</v>
      </c>
      <c r="E7348" s="11" t="s">
        <v>1954</v>
      </c>
      <c r="F7348" s="4">
        <v>55000</v>
      </c>
      <c r="G7348" s="3">
        <v>2007</v>
      </c>
      <c r="H7348" s="3" t="s">
        <v>21</v>
      </c>
      <c r="I7348" s="12"/>
      <c r="J7348" s="3">
        <v>16</v>
      </c>
      <c r="K7348" s="3" t="str">
        <f>IF(VLOOKUP(D7348,'Resources Final'!A:C,3,FALSE)=0,"",VLOOKUP(D7348,'Resources Final'!A:C,3,FALSE))</f>
        <v/>
      </c>
      <c r="L7348" s="3" t="str">
        <f>IF(VLOOKUP(D7348,'Resources Final'!A:D,4,FALSE)=0,"",VLOOKUP(D7348,'Resources Final'!A:D,4,FALSE))</f>
        <v>Y</v>
      </c>
      <c r="M7348" s="3" t="str">
        <f>IF(VLOOKUP(D7348,'Resources Final'!A:E,5,FALSE)=0,"",VLOOKUP(D7348,'Resources Final'!A:E,5,FALSE))</f>
        <v/>
      </c>
      <c r="N7348" s="7" t="str">
        <f>IF(VLOOKUP(D7348,'Resources Final'!A:F,6,FALSE)=0,"",VLOOKUP(D7348,'Resources Final'!A:F,6,FALSE))</f>
        <v/>
      </c>
      <c r="O7348" s="3" t="str">
        <f>IF(VLOOKUP(D7348,'Resources Final'!A:G,7,FALSE)=0,"",VLOOKUP(D7348,'Resources Final'!A:G,7,FALSE))</f>
        <v/>
      </c>
    </row>
    <row r="7349" spans="1:15" x14ac:dyDescent="0.2">
      <c r="A7349" s="11">
        <v>990</v>
      </c>
      <c r="B7349" s="11" t="str">
        <f t="shared" si="129"/>
        <v>Fred C. and Mary R. Koch Foundation_Kansas University Endowment Association200781250</v>
      </c>
      <c r="C7349" s="11" t="s">
        <v>4161</v>
      </c>
      <c r="D7349" s="11" t="s">
        <v>1956</v>
      </c>
      <c r="E7349" s="11" t="s">
        <v>1957</v>
      </c>
      <c r="F7349" s="4">
        <v>81250</v>
      </c>
      <c r="G7349" s="3">
        <v>2007</v>
      </c>
      <c r="H7349" s="3" t="s">
        <v>21</v>
      </c>
      <c r="I7349" s="12"/>
      <c r="J7349" s="3">
        <v>17</v>
      </c>
      <c r="K7349" s="3" t="str">
        <f>IF(VLOOKUP(D7349,'Resources Final'!A:C,3,FALSE)=0,"",VLOOKUP(D7349,'Resources Final'!A:C,3,FALSE))</f>
        <v/>
      </c>
      <c r="L7349" s="3" t="str">
        <f>IF(VLOOKUP(D7349,'Resources Final'!A:D,4,FALSE)=0,"",VLOOKUP(D7349,'Resources Final'!A:D,4,FALSE))</f>
        <v>Y</v>
      </c>
      <c r="M7349" s="3" t="str">
        <f>IF(VLOOKUP(D7349,'Resources Final'!A:E,5,FALSE)=0,"",VLOOKUP(D7349,'Resources Final'!A:E,5,FALSE))</f>
        <v/>
      </c>
      <c r="N7349" s="7" t="str">
        <f>IF(VLOOKUP(D7349,'Resources Final'!A:F,6,FALSE)=0,"",VLOOKUP(D7349,'Resources Final'!A:F,6,FALSE))</f>
        <v/>
      </c>
      <c r="O7349" s="3" t="str">
        <f>IF(VLOOKUP(D7349,'Resources Final'!A:G,7,FALSE)=0,"",VLOOKUP(D7349,'Resources Final'!A:G,7,FALSE))</f>
        <v/>
      </c>
    </row>
    <row r="7350" spans="1:15" x14ac:dyDescent="0.2">
      <c r="A7350" s="11">
        <v>990</v>
      </c>
      <c r="B7350" s="11" t="str">
        <f t="shared" si="129"/>
        <v>Fred C. and Mary R. Koch Foundation_National Symphony Orchestra Association200720000</v>
      </c>
      <c r="C7350" s="11" t="s">
        <v>4161</v>
      </c>
      <c r="D7350" s="11" t="s">
        <v>2625</v>
      </c>
      <c r="E7350" s="11" t="s">
        <v>2625</v>
      </c>
      <c r="F7350" s="4">
        <v>20000</v>
      </c>
      <c r="G7350" s="3">
        <v>2007</v>
      </c>
      <c r="H7350" s="3" t="s">
        <v>21</v>
      </c>
      <c r="I7350" s="12"/>
      <c r="J7350" s="3">
        <v>18</v>
      </c>
      <c r="K7350" s="3" t="str">
        <f>IF(VLOOKUP(D7350,'Resources Final'!A:C,3,FALSE)=0,"",VLOOKUP(D7350,'Resources Final'!A:C,3,FALSE))</f>
        <v/>
      </c>
      <c r="L7350" s="3" t="str">
        <f>IF(VLOOKUP(D7350,'Resources Final'!A:D,4,FALSE)=0,"",VLOOKUP(D7350,'Resources Final'!A:D,4,FALSE))</f>
        <v/>
      </c>
      <c r="M7350" s="3" t="str">
        <f>IF(VLOOKUP(D7350,'Resources Final'!A:E,5,FALSE)=0,"",VLOOKUP(D7350,'Resources Final'!A:E,5,FALSE))</f>
        <v>N</v>
      </c>
      <c r="N7350" s="7" t="str">
        <f>IF(VLOOKUP(D7350,'Resources Final'!A:F,6,FALSE)=0,"",VLOOKUP(D7350,'Resources Final'!A:F,6,FALSE))</f>
        <v/>
      </c>
      <c r="O7350" s="3" t="str">
        <f>IF(VLOOKUP(D7350,'Resources Final'!A:G,7,FALSE)=0,"",VLOOKUP(D7350,'Resources Final'!A:G,7,FALSE))</f>
        <v/>
      </c>
    </row>
    <row r="7351" spans="1:15" x14ac:dyDescent="0.2">
      <c r="A7351" s="11">
        <v>990</v>
      </c>
      <c r="B7351" s="11" t="str">
        <f t="shared" si="129"/>
        <v>Fred C. and Mary R. Koch Foundation_Nature Conservancy, Kansas Chapter2007343333</v>
      </c>
      <c r="C7351" s="11" t="s">
        <v>4161</v>
      </c>
      <c r="D7351" s="11" t="s">
        <v>2633</v>
      </c>
      <c r="E7351" s="11" t="s">
        <v>2631</v>
      </c>
      <c r="F7351" s="4">
        <v>343333</v>
      </c>
      <c r="G7351" s="3">
        <v>2007</v>
      </c>
      <c r="H7351" s="3" t="s">
        <v>21</v>
      </c>
      <c r="I7351" s="12"/>
      <c r="J7351" s="3">
        <v>19</v>
      </c>
      <c r="K7351" s="3" t="str">
        <f>IF(VLOOKUP(D7351,'Resources Final'!A:C,3,FALSE)=0,"",VLOOKUP(D7351,'Resources Final'!A:C,3,FALSE))</f>
        <v/>
      </c>
      <c r="L7351" s="3" t="str">
        <f>IF(VLOOKUP(D7351,'Resources Final'!A:D,4,FALSE)=0,"",VLOOKUP(D7351,'Resources Final'!A:D,4,FALSE))</f>
        <v/>
      </c>
      <c r="M7351" s="3" t="str">
        <f>IF(VLOOKUP(D7351,'Resources Final'!A:E,5,FALSE)=0,"",VLOOKUP(D7351,'Resources Final'!A:E,5,FALSE))</f>
        <v/>
      </c>
      <c r="N7351" s="7" t="str">
        <f>IF(VLOOKUP(D7351,'Resources Final'!A:F,6,FALSE)=0,"",VLOOKUP(D7351,'Resources Final'!A:F,6,FALSE))</f>
        <v>https://www.sourcewatch.org/index.php/The_Nature_Conservancy</v>
      </c>
      <c r="O7351" s="3" t="str">
        <f>IF(VLOOKUP(D7351,'Resources Final'!A:G,7,FALSE)=0,"",VLOOKUP(D7351,'Resources Final'!A:G,7,FALSE))</f>
        <v>Sourcewatch</v>
      </c>
    </row>
    <row r="7352" spans="1:15" x14ac:dyDescent="0.2">
      <c r="A7352" s="11">
        <v>990</v>
      </c>
      <c r="B7352" s="11" t="str">
        <f t="shared" si="129"/>
        <v>Fred C. and Mary R. Koch Foundation_Newman University200710000</v>
      </c>
      <c r="C7352" s="11" t="s">
        <v>4161</v>
      </c>
      <c r="D7352" s="11" t="s">
        <v>2664</v>
      </c>
      <c r="E7352" s="11" t="s">
        <v>2664</v>
      </c>
      <c r="F7352" s="4">
        <v>10000</v>
      </c>
      <c r="G7352" s="3">
        <v>2007</v>
      </c>
      <c r="H7352" s="3" t="s">
        <v>21</v>
      </c>
      <c r="I7352" s="12"/>
      <c r="J7352" s="3">
        <v>20</v>
      </c>
      <c r="K7352" s="3" t="str">
        <f>IF(VLOOKUP(D7352,'Resources Final'!A:C,3,FALSE)=0,"",VLOOKUP(D7352,'Resources Final'!A:C,3,FALSE))</f>
        <v/>
      </c>
      <c r="L7352" s="3" t="str">
        <f>IF(VLOOKUP(D7352,'Resources Final'!A:D,4,FALSE)=0,"",VLOOKUP(D7352,'Resources Final'!A:D,4,FALSE))</f>
        <v>Y</v>
      </c>
      <c r="M7352" s="3" t="str">
        <f>IF(VLOOKUP(D7352,'Resources Final'!A:E,5,FALSE)=0,"",VLOOKUP(D7352,'Resources Final'!A:E,5,FALSE))</f>
        <v/>
      </c>
      <c r="N7352" s="7" t="str">
        <f>IF(VLOOKUP(D7352,'Resources Final'!A:F,6,FALSE)=0,"",VLOOKUP(D7352,'Resources Final'!A:F,6,FALSE))</f>
        <v/>
      </c>
      <c r="O7352" s="3" t="str">
        <f>IF(VLOOKUP(D7352,'Resources Final'!A:G,7,FALSE)=0,"",VLOOKUP(D7352,'Resources Final'!A:G,7,FALSE))</f>
        <v/>
      </c>
    </row>
    <row r="7353" spans="1:15" x14ac:dyDescent="0.2">
      <c r="A7353" s="11">
        <v>990</v>
      </c>
      <c r="B7353" s="11" t="str">
        <f t="shared" si="129"/>
        <v>Fred C. and Mary R. Koch Foundation_Rainbows United200750000</v>
      </c>
      <c r="C7353" s="11" t="s">
        <v>4161</v>
      </c>
      <c r="D7353" s="11" t="s">
        <v>2975</v>
      </c>
      <c r="E7353" s="11" t="s">
        <v>2975</v>
      </c>
      <c r="F7353" s="4">
        <v>50000</v>
      </c>
      <c r="G7353" s="3">
        <v>2007</v>
      </c>
      <c r="H7353" s="3" t="s">
        <v>21</v>
      </c>
      <c r="I7353" s="12"/>
      <c r="J7353" s="3">
        <v>21</v>
      </c>
      <c r="K7353" s="3" t="str">
        <f>IF(VLOOKUP(D7353,'Resources Final'!A:C,3,FALSE)=0,"",VLOOKUP(D7353,'Resources Final'!A:C,3,FALSE))</f>
        <v/>
      </c>
      <c r="L7353" s="3" t="str">
        <f>IF(VLOOKUP(D7353,'Resources Final'!A:D,4,FALSE)=0,"",VLOOKUP(D7353,'Resources Final'!A:D,4,FALSE))</f>
        <v/>
      </c>
      <c r="M7353" s="3" t="str">
        <f>IF(VLOOKUP(D7353,'Resources Final'!A:E,5,FALSE)=0,"",VLOOKUP(D7353,'Resources Final'!A:E,5,FALSE))</f>
        <v>N</v>
      </c>
      <c r="N7353" s="7" t="str">
        <f>IF(VLOOKUP(D7353,'Resources Final'!A:F,6,FALSE)=0,"",VLOOKUP(D7353,'Resources Final'!A:F,6,FALSE))</f>
        <v/>
      </c>
      <c r="O7353" s="3" t="str">
        <f>IF(VLOOKUP(D7353,'Resources Final'!A:G,7,FALSE)=0,"",VLOOKUP(D7353,'Resources Final'!A:G,7,FALSE))</f>
        <v/>
      </c>
    </row>
    <row r="7354" spans="1:15" x14ac:dyDescent="0.2">
      <c r="A7354" s="11">
        <v>990</v>
      </c>
      <c r="B7354" s="11" t="str">
        <f t="shared" si="129"/>
        <v>Fred C. and Mary R. Koch Foundation_Salvation Army20074380</v>
      </c>
      <c r="C7354" s="11" t="s">
        <v>4161</v>
      </c>
      <c r="D7354" s="11" t="s">
        <v>2624</v>
      </c>
      <c r="E7354" s="11" t="s">
        <v>2624</v>
      </c>
      <c r="F7354" s="4">
        <v>4380</v>
      </c>
      <c r="G7354" s="3">
        <v>2007</v>
      </c>
      <c r="H7354" s="3" t="s">
        <v>21</v>
      </c>
      <c r="I7354" s="12"/>
      <c r="J7354" s="3">
        <v>22</v>
      </c>
      <c r="K7354" s="3" t="str">
        <f>IF(VLOOKUP(D7354,'Resources Final'!A:C,3,FALSE)=0,"",VLOOKUP(D7354,'Resources Final'!A:C,3,FALSE))</f>
        <v/>
      </c>
      <c r="L7354" s="3" t="str">
        <f>IF(VLOOKUP(D7354,'Resources Final'!A:D,4,FALSE)=0,"",VLOOKUP(D7354,'Resources Final'!A:D,4,FALSE))</f>
        <v/>
      </c>
      <c r="M7354" s="3" t="str">
        <f>IF(VLOOKUP(D7354,'Resources Final'!A:E,5,FALSE)=0,"",VLOOKUP(D7354,'Resources Final'!A:E,5,FALSE))</f>
        <v>N</v>
      </c>
      <c r="N7354" s="7" t="str">
        <f>IF(VLOOKUP(D7354,'Resources Final'!A:F,6,FALSE)=0,"",VLOOKUP(D7354,'Resources Final'!A:F,6,FALSE))</f>
        <v/>
      </c>
      <c r="O7354" s="3" t="str">
        <f>IF(VLOOKUP(D7354,'Resources Final'!A:G,7,FALSE)=0,"",VLOOKUP(D7354,'Resources Final'!A:G,7,FALSE))</f>
        <v/>
      </c>
    </row>
    <row r="7355" spans="1:15" x14ac:dyDescent="0.2">
      <c r="A7355" s="11">
        <v>990</v>
      </c>
      <c r="B7355" s="11" t="str">
        <f t="shared" si="129"/>
        <v>Fred C. and Mary R. Koch Foundation_Salvation Army20075000</v>
      </c>
      <c r="C7355" s="11" t="s">
        <v>4161</v>
      </c>
      <c r="D7355" s="11" t="s">
        <v>2624</v>
      </c>
      <c r="E7355" s="11" t="s">
        <v>2624</v>
      </c>
      <c r="F7355" s="4">
        <v>5000</v>
      </c>
      <c r="G7355" s="3">
        <v>2007</v>
      </c>
      <c r="H7355" s="3" t="s">
        <v>21</v>
      </c>
      <c r="I7355" s="12"/>
      <c r="J7355" s="3">
        <v>23</v>
      </c>
      <c r="K7355" s="3" t="str">
        <f>IF(VLOOKUP(D7355,'Resources Final'!A:C,3,FALSE)=0,"",VLOOKUP(D7355,'Resources Final'!A:C,3,FALSE))</f>
        <v/>
      </c>
      <c r="L7355" s="3" t="str">
        <f>IF(VLOOKUP(D7355,'Resources Final'!A:D,4,FALSE)=0,"",VLOOKUP(D7355,'Resources Final'!A:D,4,FALSE))</f>
        <v/>
      </c>
      <c r="M7355" s="3" t="str">
        <f>IF(VLOOKUP(D7355,'Resources Final'!A:E,5,FALSE)=0,"",VLOOKUP(D7355,'Resources Final'!A:E,5,FALSE))</f>
        <v>N</v>
      </c>
      <c r="N7355" s="7" t="str">
        <f>IF(VLOOKUP(D7355,'Resources Final'!A:F,6,FALSE)=0,"",VLOOKUP(D7355,'Resources Final'!A:F,6,FALSE))</f>
        <v/>
      </c>
      <c r="O7355" s="3" t="str">
        <f>IF(VLOOKUP(D7355,'Resources Final'!A:G,7,FALSE)=0,"",VLOOKUP(D7355,'Resources Final'!A:G,7,FALSE))</f>
        <v/>
      </c>
    </row>
    <row r="7356" spans="1:15" x14ac:dyDescent="0.2">
      <c r="A7356" s="11">
        <v>990</v>
      </c>
      <c r="B7356" s="11" t="str">
        <f t="shared" si="129"/>
        <v>Fred C. and Mary R. Koch Foundation_Salvation Army200710000</v>
      </c>
      <c r="C7356" s="11" t="s">
        <v>4161</v>
      </c>
      <c r="D7356" s="11" t="s">
        <v>2624</v>
      </c>
      <c r="E7356" s="11" t="s">
        <v>2624</v>
      </c>
      <c r="F7356" s="4">
        <v>10000</v>
      </c>
      <c r="G7356" s="3">
        <v>2007</v>
      </c>
      <c r="H7356" s="3" t="s">
        <v>21</v>
      </c>
      <c r="I7356" s="12"/>
      <c r="J7356" s="3">
        <v>24</v>
      </c>
      <c r="K7356" s="3" t="str">
        <f>IF(VLOOKUP(D7356,'Resources Final'!A:C,3,FALSE)=0,"",VLOOKUP(D7356,'Resources Final'!A:C,3,FALSE))</f>
        <v/>
      </c>
      <c r="L7356" s="3" t="str">
        <f>IF(VLOOKUP(D7356,'Resources Final'!A:D,4,FALSE)=0,"",VLOOKUP(D7356,'Resources Final'!A:D,4,FALSE))</f>
        <v/>
      </c>
      <c r="M7356" s="3" t="str">
        <f>IF(VLOOKUP(D7356,'Resources Final'!A:E,5,FALSE)=0,"",VLOOKUP(D7356,'Resources Final'!A:E,5,FALSE))</f>
        <v>N</v>
      </c>
      <c r="N7356" s="7" t="str">
        <f>IF(VLOOKUP(D7356,'Resources Final'!A:F,6,FALSE)=0,"",VLOOKUP(D7356,'Resources Final'!A:F,6,FALSE))</f>
        <v/>
      </c>
      <c r="O7356" s="3" t="str">
        <f>IF(VLOOKUP(D7356,'Resources Final'!A:G,7,FALSE)=0,"",VLOOKUP(D7356,'Resources Final'!A:G,7,FALSE))</f>
        <v/>
      </c>
    </row>
    <row r="7357" spans="1:15" x14ac:dyDescent="0.2">
      <c r="A7357" s="11">
        <v>990</v>
      </c>
      <c r="B7357" s="11" t="str">
        <f t="shared" si="129"/>
        <v>Fred C. and Mary R. Koch Foundation_Stepstone20072500</v>
      </c>
      <c r="C7357" s="11" t="s">
        <v>4161</v>
      </c>
      <c r="D7357" s="11" t="s">
        <v>3433</v>
      </c>
      <c r="E7357" s="11" t="s">
        <v>3433</v>
      </c>
      <c r="F7357" s="4">
        <v>2500</v>
      </c>
      <c r="G7357" s="3">
        <v>2007</v>
      </c>
      <c r="H7357" s="3" t="s">
        <v>21</v>
      </c>
      <c r="I7357" s="12"/>
      <c r="J7357" s="3">
        <v>25</v>
      </c>
      <c r="K7357" s="3" t="str">
        <f>IF(VLOOKUP(D7357,'Resources Final'!A:C,3,FALSE)=0,"",VLOOKUP(D7357,'Resources Final'!A:C,3,FALSE))</f>
        <v/>
      </c>
      <c r="L7357" s="3" t="str">
        <f>IF(VLOOKUP(D7357,'Resources Final'!A:D,4,FALSE)=0,"",VLOOKUP(D7357,'Resources Final'!A:D,4,FALSE))</f>
        <v/>
      </c>
      <c r="M7357" s="3" t="str">
        <f>IF(VLOOKUP(D7357,'Resources Final'!A:E,5,FALSE)=0,"",VLOOKUP(D7357,'Resources Final'!A:E,5,FALSE))</f>
        <v>N</v>
      </c>
      <c r="N7357" s="7" t="str">
        <f>IF(VLOOKUP(D7357,'Resources Final'!A:F,6,FALSE)=0,"",VLOOKUP(D7357,'Resources Final'!A:F,6,FALSE))</f>
        <v/>
      </c>
      <c r="O7357" s="3" t="str">
        <f>IF(VLOOKUP(D7357,'Resources Final'!A:G,7,FALSE)=0,"",VLOOKUP(D7357,'Resources Final'!A:G,7,FALSE))</f>
        <v/>
      </c>
    </row>
    <row r="7358" spans="1:15" x14ac:dyDescent="0.2">
      <c r="A7358" s="11">
        <v>990</v>
      </c>
      <c r="B7358" s="11" t="str">
        <f t="shared" si="129"/>
        <v>Fred C. and Mary R. Koch Foundation_Students in Free Enterprise20075000</v>
      </c>
      <c r="C7358" s="11" t="s">
        <v>4161</v>
      </c>
      <c r="D7358" s="11" t="s">
        <v>3467</v>
      </c>
      <c r="E7358" s="11" t="s">
        <v>3467</v>
      </c>
      <c r="F7358" s="4">
        <v>5000</v>
      </c>
      <c r="G7358" s="3">
        <v>2007</v>
      </c>
      <c r="H7358" s="3" t="s">
        <v>21</v>
      </c>
      <c r="I7358" s="12"/>
      <c r="J7358" s="3">
        <v>26</v>
      </c>
      <c r="K7358" s="3" t="str">
        <f>IF(VLOOKUP(D7358,'Resources Final'!A:C,3,FALSE)=0,"",VLOOKUP(D7358,'Resources Final'!A:C,3,FALSE))</f>
        <v/>
      </c>
      <c r="L7358" s="3" t="str">
        <f>IF(VLOOKUP(D7358,'Resources Final'!A:D,4,FALSE)=0,"",VLOOKUP(D7358,'Resources Final'!A:D,4,FALSE))</f>
        <v/>
      </c>
      <c r="M7358" s="3" t="str">
        <f>IF(VLOOKUP(D7358,'Resources Final'!A:E,5,FALSE)=0,"",VLOOKUP(D7358,'Resources Final'!A:E,5,FALSE))</f>
        <v/>
      </c>
      <c r="N7358" s="7" t="str">
        <f>IF(VLOOKUP(D7358,'Resources Final'!A:F,6,FALSE)=0,"",VLOOKUP(D7358,'Resources Final'!A:F,6,FALSE))</f>
        <v>https://www.sourcewatch.org/index.php/Students_in_Free_Enterprise</v>
      </c>
      <c r="O7358" s="3" t="str">
        <f>IF(VLOOKUP(D7358,'Resources Final'!A:G,7,FALSE)=0,"",VLOOKUP(D7358,'Resources Final'!A:G,7,FALSE))</f>
        <v>Sourcewatch</v>
      </c>
    </row>
    <row r="7359" spans="1:15" x14ac:dyDescent="0.2">
      <c r="A7359" s="11">
        <v>990</v>
      </c>
      <c r="B7359" s="11" t="str">
        <f t="shared" si="129"/>
        <v>Fred C. and Mary R. Koch Foundation_Symphony in the Flint Hills200714050</v>
      </c>
      <c r="C7359" s="11" t="s">
        <v>4161</v>
      </c>
      <c r="D7359" s="11" t="s">
        <v>3498</v>
      </c>
      <c r="E7359" s="11" t="s">
        <v>3498</v>
      </c>
      <c r="F7359" s="4">
        <v>14050</v>
      </c>
      <c r="G7359" s="3">
        <v>2007</v>
      </c>
      <c r="H7359" s="3" t="s">
        <v>21</v>
      </c>
      <c r="I7359" s="12"/>
      <c r="J7359" s="3">
        <v>27</v>
      </c>
      <c r="K7359" s="3" t="str">
        <f>IF(VLOOKUP(D7359,'Resources Final'!A:C,3,FALSE)=0,"",VLOOKUP(D7359,'Resources Final'!A:C,3,FALSE))</f>
        <v/>
      </c>
      <c r="L7359" s="3" t="str">
        <f>IF(VLOOKUP(D7359,'Resources Final'!A:D,4,FALSE)=0,"",VLOOKUP(D7359,'Resources Final'!A:D,4,FALSE))</f>
        <v/>
      </c>
      <c r="M7359" s="3" t="str">
        <f>IF(VLOOKUP(D7359,'Resources Final'!A:E,5,FALSE)=0,"",VLOOKUP(D7359,'Resources Final'!A:E,5,FALSE))</f>
        <v>N</v>
      </c>
      <c r="N7359" s="7" t="str">
        <f>IF(VLOOKUP(D7359,'Resources Final'!A:F,6,FALSE)=0,"",VLOOKUP(D7359,'Resources Final'!A:F,6,FALSE))</f>
        <v/>
      </c>
      <c r="O7359" s="3" t="str">
        <f>IF(VLOOKUP(D7359,'Resources Final'!A:G,7,FALSE)=0,"",VLOOKUP(D7359,'Resources Final'!A:G,7,FALSE))</f>
        <v/>
      </c>
    </row>
    <row r="7360" spans="1:15" x14ac:dyDescent="0.2">
      <c r="A7360" s="11">
        <v>990</v>
      </c>
      <c r="B7360" s="11" t="str">
        <f t="shared" si="129"/>
        <v>Fred C. and Mary R. Koch Foundation_Wichita Children's Home200717500</v>
      </c>
      <c r="C7360" s="11" t="s">
        <v>4161</v>
      </c>
      <c r="D7360" s="11" t="s">
        <v>4010</v>
      </c>
      <c r="E7360" s="11" t="s">
        <v>4010</v>
      </c>
      <c r="F7360" s="4">
        <v>17500</v>
      </c>
      <c r="G7360" s="3">
        <v>2007</v>
      </c>
      <c r="H7360" s="3" t="s">
        <v>21</v>
      </c>
      <c r="I7360" s="12"/>
      <c r="J7360" s="3">
        <v>28</v>
      </c>
      <c r="K7360" s="3" t="str">
        <f>IF(VLOOKUP(D7360,'Resources Final'!A:C,3,FALSE)=0,"",VLOOKUP(D7360,'Resources Final'!A:C,3,FALSE))</f>
        <v/>
      </c>
      <c r="L7360" s="3" t="str">
        <f>IF(VLOOKUP(D7360,'Resources Final'!A:D,4,FALSE)=0,"",VLOOKUP(D7360,'Resources Final'!A:D,4,FALSE))</f>
        <v/>
      </c>
      <c r="M7360" s="3" t="str">
        <f>IF(VLOOKUP(D7360,'Resources Final'!A:E,5,FALSE)=0,"",VLOOKUP(D7360,'Resources Final'!A:E,5,FALSE))</f>
        <v>N</v>
      </c>
      <c r="N7360" s="7" t="str">
        <f>IF(VLOOKUP(D7360,'Resources Final'!A:F,6,FALSE)=0,"",VLOOKUP(D7360,'Resources Final'!A:F,6,FALSE))</f>
        <v/>
      </c>
      <c r="O7360" s="3" t="str">
        <f>IF(VLOOKUP(D7360,'Resources Final'!A:G,7,FALSE)=0,"",VLOOKUP(D7360,'Resources Final'!A:G,7,FALSE))</f>
        <v/>
      </c>
    </row>
    <row r="7361" spans="1:15" x14ac:dyDescent="0.2">
      <c r="A7361" s="11">
        <v>990</v>
      </c>
      <c r="B7361" s="11" t="str">
        <f t="shared" si="129"/>
        <v>Fred C. and Mary R. Koch Foundation_Wichita State University200710000</v>
      </c>
      <c r="C7361" s="11" t="s">
        <v>4161</v>
      </c>
      <c r="D7361" s="11" t="s">
        <v>4019</v>
      </c>
      <c r="E7361" s="11" t="s">
        <v>4019</v>
      </c>
      <c r="F7361" s="4">
        <v>10000</v>
      </c>
      <c r="G7361" s="3">
        <v>2007</v>
      </c>
      <c r="H7361" s="3" t="s">
        <v>21</v>
      </c>
      <c r="I7361" s="12"/>
      <c r="J7361" s="3">
        <v>29</v>
      </c>
      <c r="K7361" s="3" t="str">
        <f>IF(VLOOKUP(D7361,'Resources Final'!A:C,3,FALSE)=0,"",VLOOKUP(D7361,'Resources Final'!A:C,3,FALSE))</f>
        <v/>
      </c>
      <c r="L7361" s="3" t="str">
        <f>IF(VLOOKUP(D7361,'Resources Final'!A:D,4,FALSE)=0,"",VLOOKUP(D7361,'Resources Final'!A:D,4,FALSE))</f>
        <v>Y</v>
      </c>
      <c r="M7361" s="3" t="str">
        <f>IF(VLOOKUP(D7361,'Resources Final'!A:E,5,FALSE)=0,"",VLOOKUP(D7361,'Resources Final'!A:E,5,FALSE))</f>
        <v/>
      </c>
      <c r="N7361" s="7" t="str">
        <f>IF(VLOOKUP(D7361,'Resources Final'!A:F,6,FALSE)=0,"",VLOOKUP(D7361,'Resources Final'!A:F,6,FALSE))</f>
        <v/>
      </c>
      <c r="O7361" s="3" t="str">
        <f>IF(VLOOKUP(D7361,'Resources Final'!A:G,7,FALSE)=0,"",VLOOKUP(D7361,'Resources Final'!A:G,7,FALSE))</f>
        <v/>
      </c>
    </row>
    <row r="7362" spans="1:15" x14ac:dyDescent="0.2">
      <c r="A7362" s="11">
        <v>990</v>
      </c>
      <c r="B7362" s="11" t="str">
        <f t="shared" ref="B7362:B7425" si="130">C7362&amp;"_"&amp;D7362&amp;G7362&amp;F7362</f>
        <v>Fred C. and Mary R. Koch Foundation_Adams, Delisa20071500</v>
      </c>
      <c r="C7362" s="11" t="s">
        <v>4161</v>
      </c>
      <c r="D7362" s="11" t="s">
        <v>119</v>
      </c>
      <c r="E7362" s="11" t="s">
        <v>119</v>
      </c>
      <c r="F7362" s="4">
        <v>1500</v>
      </c>
      <c r="G7362" s="3">
        <v>2007</v>
      </c>
      <c r="H7362" s="3" t="s">
        <v>21</v>
      </c>
      <c r="I7362" s="12" t="s">
        <v>4162</v>
      </c>
      <c r="J7362" s="3">
        <v>30</v>
      </c>
      <c r="K7362" s="3" t="str">
        <f>IF(VLOOKUP(D7362,'Resources Final'!A:C,3,FALSE)=0,"",VLOOKUP(D7362,'Resources Final'!A:C,3,FALSE))</f>
        <v>Y</v>
      </c>
      <c r="L7362" s="3" t="str">
        <f>IF(VLOOKUP(D7362,'Resources Final'!A:D,4,FALSE)=0,"",VLOOKUP(D7362,'Resources Final'!A:D,4,FALSE))</f>
        <v/>
      </c>
      <c r="M7362" s="3" t="str">
        <f>IF(VLOOKUP(D7362,'Resources Final'!A:E,5,FALSE)=0,"",VLOOKUP(D7362,'Resources Final'!A:E,5,FALSE))</f>
        <v/>
      </c>
      <c r="N7362" s="7" t="str">
        <f>IF(VLOOKUP(D7362,'Resources Final'!A:F,6,FALSE)=0,"",VLOOKUP(D7362,'Resources Final'!A:F,6,FALSE))</f>
        <v/>
      </c>
      <c r="O7362" s="3" t="str">
        <f>IF(VLOOKUP(D7362,'Resources Final'!A:G,7,FALSE)=0,"",VLOOKUP(D7362,'Resources Final'!A:G,7,FALSE))</f>
        <v/>
      </c>
    </row>
    <row r="7363" spans="1:15" x14ac:dyDescent="0.2">
      <c r="A7363" s="11">
        <v>990</v>
      </c>
      <c r="B7363" s="11" t="str">
        <f t="shared" si="130"/>
        <v>Fred C. and Mary R. Koch Foundation_Agee, Dana20071500</v>
      </c>
      <c r="C7363" s="11" t="s">
        <v>4161</v>
      </c>
      <c r="D7363" s="11" t="s">
        <v>128</v>
      </c>
      <c r="E7363" s="11" t="s">
        <v>128</v>
      </c>
      <c r="F7363" s="4">
        <v>1500</v>
      </c>
      <c r="G7363" s="3">
        <v>2007</v>
      </c>
      <c r="H7363" s="3" t="s">
        <v>21</v>
      </c>
      <c r="I7363" s="12" t="s">
        <v>4162</v>
      </c>
      <c r="J7363" s="3">
        <v>31</v>
      </c>
      <c r="K7363" s="3" t="str">
        <f>IF(VLOOKUP(D7363,'Resources Final'!A:C,3,FALSE)=0,"",VLOOKUP(D7363,'Resources Final'!A:C,3,FALSE))</f>
        <v>Y</v>
      </c>
      <c r="L7363" s="3" t="str">
        <f>IF(VLOOKUP(D7363,'Resources Final'!A:D,4,FALSE)=0,"",VLOOKUP(D7363,'Resources Final'!A:D,4,FALSE))</f>
        <v/>
      </c>
      <c r="M7363" s="3" t="str">
        <f>IF(VLOOKUP(D7363,'Resources Final'!A:E,5,FALSE)=0,"",VLOOKUP(D7363,'Resources Final'!A:E,5,FALSE))</f>
        <v/>
      </c>
      <c r="N7363" s="7" t="str">
        <f>IF(VLOOKUP(D7363,'Resources Final'!A:F,6,FALSE)=0,"",VLOOKUP(D7363,'Resources Final'!A:F,6,FALSE))</f>
        <v/>
      </c>
      <c r="O7363" s="3" t="str">
        <f>IF(VLOOKUP(D7363,'Resources Final'!A:G,7,FALSE)=0,"",VLOOKUP(D7363,'Resources Final'!A:G,7,FALSE))</f>
        <v/>
      </c>
    </row>
    <row r="7364" spans="1:15" x14ac:dyDescent="0.2">
      <c r="A7364" s="11">
        <v>990</v>
      </c>
      <c r="B7364" s="11" t="str">
        <f t="shared" si="130"/>
        <v>Fred C. and Mary R. Koch Foundation_Agrawal, Amanda20071500</v>
      </c>
      <c r="C7364" s="11" t="s">
        <v>4161</v>
      </c>
      <c r="D7364" s="11" t="s">
        <v>131</v>
      </c>
      <c r="E7364" s="11" t="s">
        <v>131</v>
      </c>
      <c r="F7364" s="4">
        <v>1500</v>
      </c>
      <c r="G7364" s="3">
        <v>2007</v>
      </c>
      <c r="H7364" s="3" t="s">
        <v>21</v>
      </c>
      <c r="I7364" s="12" t="s">
        <v>4162</v>
      </c>
      <c r="J7364" s="3">
        <v>32</v>
      </c>
      <c r="K7364" s="3" t="str">
        <f>IF(VLOOKUP(D7364,'Resources Final'!A:C,3,FALSE)=0,"",VLOOKUP(D7364,'Resources Final'!A:C,3,FALSE))</f>
        <v>Y</v>
      </c>
      <c r="L7364" s="3" t="str">
        <f>IF(VLOOKUP(D7364,'Resources Final'!A:D,4,FALSE)=0,"",VLOOKUP(D7364,'Resources Final'!A:D,4,FALSE))</f>
        <v/>
      </c>
      <c r="M7364" s="3" t="str">
        <f>IF(VLOOKUP(D7364,'Resources Final'!A:E,5,FALSE)=0,"",VLOOKUP(D7364,'Resources Final'!A:E,5,FALSE))</f>
        <v/>
      </c>
      <c r="N7364" s="7" t="str">
        <f>IF(VLOOKUP(D7364,'Resources Final'!A:F,6,FALSE)=0,"",VLOOKUP(D7364,'Resources Final'!A:F,6,FALSE))</f>
        <v/>
      </c>
      <c r="O7364" s="3" t="str">
        <f>IF(VLOOKUP(D7364,'Resources Final'!A:G,7,FALSE)=0,"",VLOOKUP(D7364,'Resources Final'!A:G,7,FALSE))</f>
        <v/>
      </c>
    </row>
    <row r="7365" spans="1:15" x14ac:dyDescent="0.2">
      <c r="A7365" s="11">
        <v>990</v>
      </c>
      <c r="B7365" s="11" t="str">
        <f t="shared" si="130"/>
        <v>Fred C. and Mary R. Koch Foundation_Agrawal,  Millie20071500</v>
      </c>
      <c r="C7365" s="11" t="s">
        <v>4161</v>
      </c>
      <c r="D7365" s="11" t="s">
        <v>130</v>
      </c>
      <c r="E7365" s="11" t="s">
        <v>130</v>
      </c>
      <c r="F7365" s="4">
        <v>1500</v>
      </c>
      <c r="G7365" s="3">
        <v>2007</v>
      </c>
      <c r="H7365" s="3" t="s">
        <v>21</v>
      </c>
      <c r="I7365" s="12" t="s">
        <v>4162</v>
      </c>
      <c r="J7365" s="3">
        <v>33</v>
      </c>
      <c r="K7365" s="3" t="str">
        <f>IF(VLOOKUP(D7365,'Resources Final'!A:C,3,FALSE)=0,"",VLOOKUP(D7365,'Resources Final'!A:C,3,FALSE))</f>
        <v>Y</v>
      </c>
      <c r="L7365" s="3" t="str">
        <f>IF(VLOOKUP(D7365,'Resources Final'!A:D,4,FALSE)=0,"",VLOOKUP(D7365,'Resources Final'!A:D,4,FALSE))</f>
        <v/>
      </c>
      <c r="M7365" s="3" t="str">
        <f>IF(VLOOKUP(D7365,'Resources Final'!A:E,5,FALSE)=0,"",VLOOKUP(D7365,'Resources Final'!A:E,5,FALSE))</f>
        <v/>
      </c>
      <c r="N7365" s="7" t="str">
        <f>IF(VLOOKUP(D7365,'Resources Final'!A:F,6,FALSE)=0,"",VLOOKUP(D7365,'Resources Final'!A:F,6,FALSE))</f>
        <v/>
      </c>
      <c r="O7365" s="3" t="str">
        <f>IF(VLOOKUP(D7365,'Resources Final'!A:G,7,FALSE)=0,"",VLOOKUP(D7365,'Resources Final'!A:G,7,FALSE))</f>
        <v/>
      </c>
    </row>
    <row r="7366" spans="1:15" x14ac:dyDescent="0.2">
      <c r="A7366" s="11">
        <v>990</v>
      </c>
      <c r="B7366" s="11" t="str">
        <f t="shared" si="130"/>
        <v>Fred C. and Mary R. Koch Foundation_Albert, Kristin20071500</v>
      </c>
      <c r="C7366" s="11" t="s">
        <v>4161</v>
      </c>
      <c r="D7366" s="11" t="s">
        <v>141</v>
      </c>
      <c r="E7366" s="11" t="s">
        <v>141</v>
      </c>
      <c r="F7366" s="4">
        <v>1500</v>
      </c>
      <c r="G7366" s="3">
        <v>2007</v>
      </c>
      <c r="H7366" s="3" t="s">
        <v>21</v>
      </c>
      <c r="I7366" s="12" t="s">
        <v>4162</v>
      </c>
      <c r="J7366" s="3">
        <v>34</v>
      </c>
      <c r="K7366" s="3" t="str">
        <f>IF(VLOOKUP(D7366,'Resources Final'!A:C,3,FALSE)=0,"",VLOOKUP(D7366,'Resources Final'!A:C,3,FALSE))</f>
        <v>Y</v>
      </c>
      <c r="L7366" s="3" t="str">
        <f>IF(VLOOKUP(D7366,'Resources Final'!A:D,4,FALSE)=0,"",VLOOKUP(D7366,'Resources Final'!A:D,4,FALSE))</f>
        <v/>
      </c>
      <c r="M7366" s="3" t="str">
        <f>IF(VLOOKUP(D7366,'Resources Final'!A:E,5,FALSE)=0,"",VLOOKUP(D7366,'Resources Final'!A:E,5,FALSE))</f>
        <v/>
      </c>
      <c r="N7366" s="7" t="str">
        <f>IF(VLOOKUP(D7366,'Resources Final'!A:F,6,FALSE)=0,"",VLOOKUP(D7366,'Resources Final'!A:F,6,FALSE))</f>
        <v/>
      </c>
      <c r="O7366" s="3" t="str">
        <f>IF(VLOOKUP(D7366,'Resources Final'!A:G,7,FALSE)=0,"",VLOOKUP(D7366,'Resources Final'!A:G,7,FALSE))</f>
        <v/>
      </c>
    </row>
    <row r="7367" spans="1:15" x14ac:dyDescent="0.2">
      <c r="A7367" s="11">
        <v>990</v>
      </c>
      <c r="B7367" s="11" t="str">
        <f t="shared" si="130"/>
        <v>Fred C. and Mary R. Koch Foundation_Alexander, Justin20071500</v>
      </c>
      <c r="C7367" s="11" t="s">
        <v>4161</v>
      </c>
      <c r="D7367" s="11" t="s">
        <v>146</v>
      </c>
      <c r="E7367" s="11" t="s">
        <v>146</v>
      </c>
      <c r="F7367" s="4">
        <v>1500</v>
      </c>
      <c r="G7367" s="3">
        <v>2007</v>
      </c>
      <c r="H7367" s="3" t="s">
        <v>21</v>
      </c>
      <c r="I7367" s="12" t="s">
        <v>4162</v>
      </c>
      <c r="J7367" s="3">
        <v>35</v>
      </c>
      <c r="K7367" s="3" t="str">
        <f>IF(VLOOKUP(D7367,'Resources Final'!A:C,3,FALSE)=0,"",VLOOKUP(D7367,'Resources Final'!A:C,3,FALSE))</f>
        <v>Y</v>
      </c>
      <c r="L7367" s="3" t="str">
        <f>IF(VLOOKUP(D7367,'Resources Final'!A:D,4,FALSE)=0,"",VLOOKUP(D7367,'Resources Final'!A:D,4,FALSE))</f>
        <v/>
      </c>
      <c r="M7367" s="3" t="str">
        <f>IF(VLOOKUP(D7367,'Resources Final'!A:E,5,FALSE)=0,"",VLOOKUP(D7367,'Resources Final'!A:E,5,FALSE))</f>
        <v/>
      </c>
      <c r="N7367" s="7" t="str">
        <f>IF(VLOOKUP(D7367,'Resources Final'!A:F,6,FALSE)=0,"",VLOOKUP(D7367,'Resources Final'!A:F,6,FALSE))</f>
        <v/>
      </c>
      <c r="O7367" s="3" t="str">
        <f>IF(VLOOKUP(D7367,'Resources Final'!A:G,7,FALSE)=0,"",VLOOKUP(D7367,'Resources Final'!A:G,7,FALSE))</f>
        <v/>
      </c>
    </row>
    <row r="7368" spans="1:15" x14ac:dyDescent="0.2">
      <c r="A7368" s="11">
        <v>990</v>
      </c>
      <c r="B7368" s="11" t="str">
        <f t="shared" si="130"/>
        <v>Fred C. and Mary R. Koch Foundation_Allexan, Sarah20071500</v>
      </c>
      <c r="C7368" s="11" t="s">
        <v>4161</v>
      </c>
      <c r="D7368" s="11" t="s">
        <v>159</v>
      </c>
      <c r="E7368" s="11" t="s">
        <v>159</v>
      </c>
      <c r="F7368" s="4">
        <v>1500</v>
      </c>
      <c r="G7368" s="3">
        <v>2007</v>
      </c>
      <c r="H7368" s="3" t="s">
        <v>21</v>
      </c>
      <c r="I7368" s="12" t="s">
        <v>4162</v>
      </c>
      <c r="J7368" s="3">
        <v>36</v>
      </c>
      <c r="K7368" s="3" t="str">
        <f>IF(VLOOKUP(D7368,'Resources Final'!A:C,3,FALSE)=0,"",VLOOKUP(D7368,'Resources Final'!A:C,3,FALSE))</f>
        <v>Y</v>
      </c>
      <c r="L7368" s="3" t="str">
        <f>IF(VLOOKUP(D7368,'Resources Final'!A:D,4,FALSE)=0,"",VLOOKUP(D7368,'Resources Final'!A:D,4,FALSE))</f>
        <v/>
      </c>
      <c r="M7368" s="3" t="str">
        <f>IF(VLOOKUP(D7368,'Resources Final'!A:E,5,FALSE)=0,"",VLOOKUP(D7368,'Resources Final'!A:E,5,FALSE))</f>
        <v/>
      </c>
      <c r="N7368" s="7" t="str">
        <f>IF(VLOOKUP(D7368,'Resources Final'!A:F,6,FALSE)=0,"",VLOOKUP(D7368,'Resources Final'!A:F,6,FALSE))</f>
        <v/>
      </c>
      <c r="O7368" s="3" t="str">
        <f>IF(VLOOKUP(D7368,'Resources Final'!A:G,7,FALSE)=0,"",VLOOKUP(D7368,'Resources Final'!A:G,7,FALSE))</f>
        <v/>
      </c>
    </row>
    <row r="7369" spans="1:15" x14ac:dyDescent="0.2">
      <c r="A7369" s="11">
        <v>990</v>
      </c>
      <c r="B7369" s="11" t="str">
        <f t="shared" si="130"/>
        <v>Fred C. and Mary R. Koch Foundation_Alvernaz, Carly20071500</v>
      </c>
      <c r="C7369" s="11" t="s">
        <v>4161</v>
      </c>
      <c r="D7369" s="11" t="s">
        <v>169</v>
      </c>
      <c r="E7369" s="11" t="s">
        <v>169</v>
      </c>
      <c r="F7369" s="4">
        <v>1500</v>
      </c>
      <c r="G7369" s="3">
        <v>2007</v>
      </c>
      <c r="H7369" s="3" t="s">
        <v>21</v>
      </c>
      <c r="I7369" s="12" t="s">
        <v>4162</v>
      </c>
      <c r="J7369" s="3">
        <v>37</v>
      </c>
      <c r="K7369" s="3" t="str">
        <f>IF(VLOOKUP(D7369,'Resources Final'!A:C,3,FALSE)=0,"",VLOOKUP(D7369,'Resources Final'!A:C,3,FALSE))</f>
        <v>Y</v>
      </c>
      <c r="L7369" s="3" t="str">
        <f>IF(VLOOKUP(D7369,'Resources Final'!A:D,4,FALSE)=0,"",VLOOKUP(D7369,'Resources Final'!A:D,4,FALSE))</f>
        <v/>
      </c>
      <c r="M7369" s="3" t="str">
        <f>IF(VLOOKUP(D7369,'Resources Final'!A:E,5,FALSE)=0,"",VLOOKUP(D7369,'Resources Final'!A:E,5,FALSE))</f>
        <v/>
      </c>
      <c r="N7369" s="7" t="str">
        <f>IF(VLOOKUP(D7369,'Resources Final'!A:F,6,FALSE)=0,"",VLOOKUP(D7369,'Resources Final'!A:F,6,FALSE))</f>
        <v/>
      </c>
      <c r="O7369" s="3" t="str">
        <f>IF(VLOOKUP(D7369,'Resources Final'!A:G,7,FALSE)=0,"",VLOOKUP(D7369,'Resources Final'!A:G,7,FALSE))</f>
        <v/>
      </c>
    </row>
    <row r="7370" spans="1:15" x14ac:dyDescent="0.2">
      <c r="A7370" s="11">
        <v>990</v>
      </c>
      <c r="B7370" s="11" t="str">
        <f t="shared" si="130"/>
        <v>Fred C. and Mary R. Koch Foundation_Alvernaz, Linzy20071500</v>
      </c>
      <c r="C7370" s="11" t="s">
        <v>4161</v>
      </c>
      <c r="D7370" s="11" t="s">
        <v>170</v>
      </c>
      <c r="E7370" s="11" t="s">
        <v>170</v>
      </c>
      <c r="F7370" s="4">
        <v>1500</v>
      </c>
      <c r="G7370" s="3">
        <v>2007</v>
      </c>
      <c r="H7370" s="3" t="s">
        <v>21</v>
      </c>
      <c r="I7370" s="12" t="s">
        <v>4162</v>
      </c>
      <c r="J7370" s="3">
        <v>38</v>
      </c>
      <c r="K7370" s="3" t="str">
        <f>IF(VLOOKUP(D7370,'Resources Final'!A:C,3,FALSE)=0,"",VLOOKUP(D7370,'Resources Final'!A:C,3,FALSE))</f>
        <v>Y</v>
      </c>
      <c r="L7370" s="3" t="str">
        <f>IF(VLOOKUP(D7370,'Resources Final'!A:D,4,FALSE)=0,"",VLOOKUP(D7370,'Resources Final'!A:D,4,FALSE))</f>
        <v/>
      </c>
      <c r="M7370" s="3" t="str">
        <f>IF(VLOOKUP(D7370,'Resources Final'!A:E,5,FALSE)=0,"",VLOOKUP(D7370,'Resources Final'!A:E,5,FALSE))</f>
        <v/>
      </c>
      <c r="N7370" s="7" t="str">
        <f>IF(VLOOKUP(D7370,'Resources Final'!A:F,6,FALSE)=0,"",VLOOKUP(D7370,'Resources Final'!A:F,6,FALSE))</f>
        <v/>
      </c>
      <c r="O7370" s="3" t="str">
        <f>IF(VLOOKUP(D7370,'Resources Final'!A:G,7,FALSE)=0,"",VLOOKUP(D7370,'Resources Final'!A:G,7,FALSE))</f>
        <v/>
      </c>
    </row>
    <row r="7371" spans="1:15" x14ac:dyDescent="0.2">
      <c r="A7371" s="11">
        <v>990</v>
      </c>
      <c r="B7371" s="11" t="str">
        <f t="shared" si="130"/>
        <v>Fred C. and Mary R. Koch Foundation_Andrew, Jill20071500</v>
      </c>
      <c r="C7371" s="11" t="s">
        <v>4161</v>
      </c>
      <c r="D7371" s="11" t="s">
        <v>233</v>
      </c>
      <c r="E7371" s="11" t="s">
        <v>233</v>
      </c>
      <c r="F7371" s="4">
        <v>1500</v>
      </c>
      <c r="G7371" s="3">
        <v>2007</v>
      </c>
      <c r="H7371" s="3" t="s">
        <v>21</v>
      </c>
      <c r="I7371" s="12" t="s">
        <v>4162</v>
      </c>
      <c r="J7371" s="3">
        <v>39</v>
      </c>
      <c r="K7371" s="3" t="str">
        <f>IF(VLOOKUP(D7371,'Resources Final'!A:C,3,FALSE)=0,"",VLOOKUP(D7371,'Resources Final'!A:C,3,FALSE))</f>
        <v>Y</v>
      </c>
      <c r="L7371" s="3" t="str">
        <f>IF(VLOOKUP(D7371,'Resources Final'!A:D,4,FALSE)=0,"",VLOOKUP(D7371,'Resources Final'!A:D,4,FALSE))</f>
        <v/>
      </c>
      <c r="M7371" s="3" t="str">
        <f>IF(VLOOKUP(D7371,'Resources Final'!A:E,5,FALSE)=0,"",VLOOKUP(D7371,'Resources Final'!A:E,5,FALSE))</f>
        <v/>
      </c>
      <c r="N7371" s="7" t="str">
        <f>IF(VLOOKUP(D7371,'Resources Final'!A:F,6,FALSE)=0,"",VLOOKUP(D7371,'Resources Final'!A:F,6,FALSE))</f>
        <v/>
      </c>
      <c r="O7371" s="3" t="str">
        <f>IF(VLOOKUP(D7371,'Resources Final'!A:G,7,FALSE)=0,"",VLOOKUP(D7371,'Resources Final'!A:G,7,FALSE))</f>
        <v/>
      </c>
    </row>
    <row r="7372" spans="1:15" x14ac:dyDescent="0.2">
      <c r="A7372" s="11">
        <v>990</v>
      </c>
      <c r="B7372" s="11" t="str">
        <f t="shared" si="130"/>
        <v>Fred C. and Mary R. Koch Foundation_Barger, Rachel20071500</v>
      </c>
      <c r="C7372" s="11" t="s">
        <v>4161</v>
      </c>
      <c r="D7372" s="11" t="s">
        <v>348</v>
      </c>
      <c r="E7372" s="11" t="s">
        <v>348</v>
      </c>
      <c r="F7372" s="4">
        <v>1500</v>
      </c>
      <c r="G7372" s="3">
        <v>2007</v>
      </c>
      <c r="H7372" s="3" t="s">
        <v>21</v>
      </c>
      <c r="I7372" s="12" t="s">
        <v>4162</v>
      </c>
      <c r="J7372" s="3">
        <v>40</v>
      </c>
      <c r="K7372" s="3" t="str">
        <f>IF(VLOOKUP(D7372,'Resources Final'!A:C,3,FALSE)=0,"",VLOOKUP(D7372,'Resources Final'!A:C,3,FALSE))</f>
        <v>Y</v>
      </c>
      <c r="L7372" s="3" t="str">
        <f>IF(VLOOKUP(D7372,'Resources Final'!A:D,4,FALSE)=0,"",VLOOKUP(D7372,'Resources Final'!A:D,4,FALSE))</f>
        <v/>
      </c>
      <c r="M7372" s="3" t="str">
        <f>IF(VLOOKUP(D7372,'Resources Final'!A:E,5,FALSE)=0,"",VLOOKUP(D7372,'Resources Final'!A:E,5,FALSE))</f>
        <v/>
      </c>
      <c r="N7372" s="7" t="str">
        <f>IF(VLOOKUP(D7372,'Resources Final'!A:F,6,FALSE)=0,"",VLOOKUP(D7372,'Resources Final'!A:F,6,FALSE))</f>
        <v/>
      </c>
      <c r="O7372" s="3" t="str">
        <f>IF(VLOOKUP(D7372,'Resources Final'!A:G,7,FALSE)=0,"",VLOOKUP(D7372,'Resources Final'!A:G,7,FALSE))</f>
        <v/>
      </c>
    </row>
    <row r="7373" spans="1:15" x14ac:dyDescent="0.2">
      <c r="A7373" s="11">
        <v>990</v>
      </c>
      <c r="B7373" s="11" t="str">
        <f t="shared" si="130"/>
        <v>Fred C. and Mary R. Koch Foundation_Bedynek, Mary Katherine20071500</v>
      </c>
      <c r="C7373" s="11" t="s">
        <v>4161</v>
      </c>
      <c r="D7373" s="11" t="s">
        <v>383</v>
      </c>
      <c r="E7373" s="11" t="s">
        <v>383</v>
      </c>
      <c r="F7373" s="4">
        <v>1500</v>
      </c>
      <c r="G7373" s="3">
        <v>2007</v>
      </c>
      <c r="H7373" s="3" t="s">
        <v>21</v>
      </c>
      <c r="I7373" s="12" t="s">
        <v>4162</v>
      </c>
      <c r="J7373" s="3">
        <v>41</v>
      </c>
      <c r="K7373" s="3" t="str">
        <f>IF(VLOOKUP(D7373,'Resources Final'!A:C,3,FALSE)=0,"",VLOOKUP(D7373,'Resources Final'!A:C,3,FALSE))</f>
        <v>Y</v>
      </c>
      <c r="L7373" s="3" t="str">
        <f>IF(VLOOKUP(D7373,'Resources Final'!A:D,4,FALSE)=0,"",VLOOKUP(D7373,'Resources Final'!A:D,4,FALSE))</f>
        <v/>
      </c>
      <c r="M7373" s="3" t="str">
        <f>IF(VLOOKUP(D7373,'Resources Final'!A:E,5,FALSE)=0,"",VLOOKUP(D7373,'Resources Final'!A:E,5,FALSE))</f>
        <v/>
      </c>
      <c r="N7373" s="7" t="str">
        <f>IF(VLOOKUP(D7373,'Resources Final'!A:F,6,FALSE)=0,"",VLOOKUP(D7373,'Resources Final'!A:F,6,FALSE))</f>
        <v/>
      </c>
      <c r="O7373" s="3" t="str">
        <f>IF(VLOOKUP(D7373,'Resources Final'!A:G,7,FALSE)=0,"",VLOOKUP(D7373,'Resources Final'!A:G,7,FALSE))</f>
        <v/>
      </c>
    </row>
    <row r="7374" spans="1:15" x14ac:dyDescent="0.2">
      <c r="A7374" s="11">
        <v>990</v>
      </c>
      <c r="B7374" s="11" t="str">
        <f t="shared" si="130"/>
        <v>Fred C. and Mary R. Koch Foundation_Berbert, Georgia20071500</v>
      </c>
      <c r="C7374" s="11" t="s">
        <v>4161</v>
      </c>
      <c r="D7374" s="11" t="s">
        <v>406</v>
      </c>
      <c r="E7374" s="11" t="s">
        <v>406</v>
      </c>
      <c r="F7374" s="4">
        <v>1500</v>
      </c>
      <c r="G7374" s="3">
        <v>2007</v>
      </c>
      <c r="H7374" s="3" t="s">
        <v>21</v>
      </c>
      <c r="I7374" s="12" t="s">
        <v>4162</v>
      </c>
      <c r="J7374" s="3">
        <v>42</v>
      </c>
      <c r="K7374" s="3" t="str">
        <f>IF(VLOOKUP(D7374,'Resources Final'!A:C,3,FALSE)=0,"",VLOOKUP(D7374,'Resources Final'!A:C,3,FALSE))</f>
        <v>Y</v>
      </c>
      <c r="L7374" s="3" t="str">
        <f>IF(VLOOKUP(D7374,'Resources Final'!A:D,4,FALSE)=0,"",VLOOKUP(D7374,'Resources Final'!A:D,4,FALSE))</f>
        <v/>
      </c>
      <c r="M7374" s="3" t="str">
        <f>IF(VLOOKUP(D7374,'Resources Final'!A:E,5,FALSE)=0,"",VLOOKUP(D7374,'Resources Final'!A:E,5,FALSE))</f>
        <v/>
      </c>
      <c r="N7374" s="7" t="str">
        <f>IF(VLOOKUP(D7374,'Resources Final'!A:F,6,FALSE)=0,"",VLOOKUP(D7374,'Resources Final'!A:F,6,FALSE))</f>
        <v/>
      </c>
      <c r="O7374" s="3" t="str">
        <f>IF(VLOOKUP(D7374,'Resources Final'!A:G,7,FALSE)=0,"",VLOOKUP(D7374,'Resources Final'!A:G,7,FALSE))</f>
        <v/>
      </c>
    </row>
    <row r="7375" spans="1:15" x14ac:dyDescent="0.2">
      <c r="A7375" s="11">
        <v>990</v>
      </c>
      <c r="B7375" s="11" t="str">
        <f t="shared" si="130"/>
        <v>Fred C. and Mary R. Koch Foundation_Blasi, Audra20071500</v>
      </c>
      <c r="C7375" s="11" t="s">
        <v>4161</v>
      </c>
      <c r="D7375" s="11" t="s">
        <v>445</v>
      </c>
      <c r="E7375" s="11" t="s">
        <v>445</v>
      </c>
      <c r="F7375" s="4">
        <v>1500</v>
      </c>
      <c r="G7375" s="3">
        <v>2007</v>
      </c>
      <c r="H7375" s="3" t="s">
        <v>21</v>
      </c>
      <c r="I7375" s="12" t="s">
        <v>4162</v>
      </c>
      <c r="J7375" s="3">
        <v>43</v>
      </c>
      <c r="K7375" s="3" t="str">
        <f>IF(VLOOKUP(D7375,'Resources Final'!A:C,3,FALSE)=0,"",VLOOKUP(D7375,'Resources Final'!A:C,3,FALSE))</f>
        <v>Y</v>
      </c>
      <c r="L7375" s="3" t="str">
        <f>IF(VLOOKUP(D7375,'Resources Final'!A:D,4,FALSE)=0,"",VLOOKUP(D7375,'Resources Final'!A:D,4,FALSE))</f>
        <v/>
      </c>
      <c r="M7375" s="3" t="str">
        <f>IF(VLOOKUP(D7375,'Resources Final'!A:E,5,FALSE)=0,"",VLOOKUP(D7375,'Resources Final'!A:E,5,FALSE))</f>
        <v/>
      </c>
      <c r="N7375" s="7" t="str">
        <f>IF(VLOOKUP(D7375,'Resources Final'!A:F,6,FALSE)=0,"",VLOOKUP(D7375,'Resources Final'!A:F,6,FALSE))</f>
        <v/>
      </c>
      <c r="O7375" s="3" t="str">
        <f>IF(VLOOKUP(D7375,'Resources Final'!A:G,7,FALSE)=0,"",VLOOKUP(D7375,'Resources Final'!A:G,7,FALSE))</f>
        <v/>
      </c>
    </row>
    <row r="7376" spans="1:15" x14ac:dyDescent="0.2">
      <c r="A7376" s="11">
        <v>990</v>
      </c>
      <c r="B7376" s="11" t="str">
        <f t="shared" si="130"/>
        <v>Fred C. and Mary R. Koch Foundation_Bolden, Brittany20071500</v>
      </c>
      <c r="C7376" s="11" t="s">
        <v>4161</v>
      </c>
      <c r="D7376" s="11" t="s">
        <v>462</v>
      </c>
      <c r="E7376" s="11" t="s">
        <v>462</v>
      </c>
      <c r="F7376" s="4">
        <v>1500</v>
      </c>
      <c r="G7376" s="3">
        <v>2007</v>
      </c>
      <c r="H7376" s="3" t="s">
        <v>21</v>
      </c>
      <c r="I7376" s="12" t="s">
        <v>4162</v>
      </c>
      <c r="J7376" s="3">
        <v>44</v>
      </c>
      <c r="K7376" s="3" t="str">
        <f>IF(VLOOKUP(D7376,'Resources Final'!A:C,3,FALSE)=0,"",VLOOKUP(D7376,'Resources Final'!A:C,3,FALSE))</f>
        <v>Y</v>
      </c>
      <c r="L7376" s="3" t="str">
        <f>IF(VLOOKUP(D7376,'Resources Final'!A:D,4,FALSE)=0,"",VLOOKUP(D7376,'Resources Final'!A:D,4,FALSE))</f>
        <v/>
      </c>
      <c r="M7376" s="3" t="str">
        <f>IF(VLOOKUP(D7376,'Resources Final'!A:E,5,FALSE)=0,"",VLOOKUP(D7376,'Resources Final'!A:E,5,FALSE))</f>
        <v/>
      </c>
      <c r="N7376" s="7" t="str">
        <f>IF(VLOOKUP(D7376,'Resources Final'!A:F,6,FALSE)=0,"",VLOOKUP(D7376,'Resources Final'!A:F,6,FALSE))</f>
        <v/>
      </c>
      <c r="O7376" s="3" t="str">
        <f>IF(VLOOKUP(D7376,'Resources Final'!A:G,7,FALSE)=0,"",VLOOKUP(D7376,'Resources Final'!A:G,7,FALSE))</f>
        <v/>
      </c>
    </row>
    <row r="7377" spans="1:15" x14ac:dyDescent="0.2">
      <c r="A7377" s="11">
        <v>990</v>
      </c>
      <c r="B7377" s="11" t="str">
        <f t="shared" si="130"/>
        <v>Fred C. and Mary R. Koch Foundation_Bromley, Chelsey20071500</v>
      </c>
      <c r="C7377" s="11" t="s">
        <v>4161</v>
      </c>
      <c r="D7377" s="11" t="s">
        <v>502</v>
      </c>
      <c r="E7377" s="11" t="s">
        <v>502</v>
      </c>
      <c r="F7377" s="4">
        <v>1500</v>
      </c>
      <c r="G7377" s="3">
        <v>2007</v>
      </c>
      <c r="H7377" s="3" t="s">
        <v>21</v>
      </c>
      <c r="I7377" s="12" t="s">
        <v>4162</v>
      </c>
      <c r="J7377" s="3">
        <v>45</v>
      </c>
      <c r="K7377" s="3" t="str">
        <f>IF(VLOOKUP(D7377,'Resources Final'!A:C,3,FALSE)=0,"",VLOOKUP(D7377,'Resources Final'!A:C,3,FALSE))</f>
        <v>Y</v>
      </c>
      <c r="L7377" s="3" t="str">
        <f>IF(VLOOKUP(D7377,'Resources Final'!A:D,4,FALSE)=0,"",VLOOKUP(D7377,'Resources Final'!A:D,4,FALSE))</f>
        <v/>
      </c>
      <c r="M7377" s="3" t="str">
        <f>IF(VLOOKUP(D7377,'Resources Final'!A:E,5,FALSE)=0,"",VLOOKUP(D7377,'Resources Final'!A:E,5,FALSE))</f>
        <v/>
      </c>
      <c r="N7377" s="7" t="str">
        <f>IF(VLOOKUP(D7377,'Resources Final'!A:F,6,FALSE)=0,"",VLOOKUP(D7377,'Resources Final'!A:F,6,FALSE))</f>
        <v/>
      </c>
      <c r="O7377" s="3" t="str">
        <f>IF(VLOOKUP(D7377,'Resources Final'!A:G,7,FALSE)=0,"",VLOOKUP(D7377,'Resources Final'!A:G,7,FALSE))</f>
        <v/>
      </c>
    </row>
    <row r="7378" spans="1:15" x14ac:dyDescent="0.2">
      <c r="A7378" s="11">
        <v>990</v>
      </c>
      <c r="B7378" s="11" t="str">
        <f t="shared" si="130"/>
        <v>Fred C. and Mary R. Koch Foundation_Brown, Layle20071500</v>
      </c>
      <c r="C7378" s="11" t="s">
        <v>4161</v>
      </c>
      <c r="D7378" s="11" t="s">
        <v>516</v>
      </c>
      <c r="E7378" s="11" t="s">
        <v>516</v>
      </c>
      <c r="F7378" s="4">
        <v>1500</v>
      </c>
      <c r="G7378" s="3">
        <v>2007</v>
      </c>
      <c r="H7378" s="3" t="s">
        <v>21</v>
      </c>
      <c r="I7378" s="12" t="s">
        <v>4162</v>
      </c>
      <c r="J7378" s="3">
        <v>46</v>
      </c>
      <c r="K7378" s="3" t="str">
        <f>IF(VLOOKUP(D7378,'Resources Final'!A:C,3,FALSE)=0,"",VLOOKUP(D7378,'Resources Final'!A:C,3,FALSE))</f>
        <v>Y</v>
      </c>
      <c r="L7378" s="3" t="str">
        <f>IF(VLOOKUP(D7378,'Resources Final'!A:D,4,FALSE)=0,"",VLOOKUP(D7378,'Resources Final'!A:D,4,FALSE))</f>
        <v/>
      </c>
      <c r="M7378" s="3" t="str">
        <f>IF(VLOOKUP(D7378,'Resources Final'!A:E,5,FALSE)=0,"",VLOOKUP(D7378,'Resources Final'!A:E,5,FALSE))</f>
        <v/>
      </c>
      <c r="N7378" s="7" t="str">
        <f>IF(VLOOKUP(D7378,'Resources Final'!A:F,6,FALSE)=0,"",VLOOKUP(D7378,'Resources Final'!A:F,6,FALSE))</f>
        <v/>
      </c>
      <c r="O7378" s="3" t="str">
        <f>IF(VLOOKUP(D7378,'Resources Final'!A:G,7,FALSE)=0,"",VLOOKUP(D7378,'Resources Final'!A:G,7,FALSE))</f>
        <v/>
      </c>
    </row>
    <row r="7379" spans="1:15" x14ac:dyDescent="0.2">
      <c r="A7379" s="11">
        <v>990</v>
      </c>
      <c r="B7379" s="11" t="str">
        <f t="shared" si="130"/>
        <v>Fred C. and Mary R. Koch Foundation_Buhler, Russell20071500</v>
      </c>
      <c r="C7379" s="11" t="s">
        <v>4161</v>
      </c>
      <c r="D7379" s="11" t="s">
        <v>524</v>
      </c>
      <c r="E7379" s="11" t="s">
        <v>524</v>
      </c>
      <c r="F7379" s="4">
        <v>1500</v>
      </c>
      <c r="G7379" s="3">
        <v>2007</v>
      </c>
      <c r="H7379" s="3" t="s">
        <v>21</v>
      </c>
      <c r="I7379" s="12" t="s">
        <v>4162</v>
      </c>
      <c r="J7379" s="3">
        <v>47</v>
      </c>
      <c r="K7379" s="3" t="str">
        <f>IF(VLOOKUP(D7379,'Resources Final'!A:C,3,FALSE)=0,"",VLOOKUP(D7379,'Resources Final'!A:C,3,FALSE))</f>
        <v>Y</v>
      </c>
      <c r="L7379" s="3" t="str">
        <f>IF(VLOOKUP(D7379,'Resources Final'!A:D,4,FALSE)=0,"",VLOOKUP(D7379,'Resources Final'!A:D,4,FALSE))</f>
        <v/>
      </c>
      <c r="M7379" s="3" t="str">
        <f>IF(VLOOKUP(D7379,'Resources Final'!A:E,5,FALSE)=0,"",VLOOKUP(D7379,'Resources Final'!A:E,5,FALSE))</f>
        <v/>
      </c>
      <c r="N7379" s="7" t="str">
        <f>IF(VLOOKUP(D7379,'Resources Final'!A:F,6,FALSE)=0,"",VLOOKUP(D7379,'Resources Final'!A:F,6,FALSE))</f>
        <v/>
      </c>
      <c r="O7379" s="3" t="str">
        <f>IF(VLOOKUP(D7379,'Resources Final'!A:G,7,FALSE)=0,"",VLOOKUP(D7379,'Resources Final'!A:G,7,FALSE))</f>
        <v/>
      </c>
    </row>
    <row r="7380" spans="1:15" x14ac:dyDescent="0.2">
      <c r="A7380" s="11">
        <v>990</v>
      </c>
      <c r="B7380" s="11" t="str">
        <f t="shared" si="130"/>
        <v>Fred C. and Mary R. Koch Foundation_Bullman, Kristen20071500</v>
      </c>
      <c r="C7380" s="11" t="s">
        <v>4161</v>
      </c>
      <c r="D7380" s="11" t="s">
        <v>526</v>
      </c>
      <c r="E7380" s="11" t="s">
        <v>526</v>
      </c>
      <c r="F7380" s="4">
        <v>1500</v>
      </c>
      <c r="G7380" s="3">
        <v>2007</v>
      </c>
      <c r="H7380" s="3" t="s">
        <v>21</v>
      </c>
      <c r="I7380" s="12" t="s">
        <v>4162</v>
      </c>
      <c r="J7380" s="3">
        <v>48</v>
      </c>
      <c r="K7380" s="3" t="str">
        <f>IF(VLOOKUP(D7380,'Resources Final'!A:C,3,FALSE)=0,"",VLOOKUP(D7380,'Resources Final'!A:C,3,FALSE))</f>
        <v>Y</v>
      </c>
      <c r="L7380" s="3" t="str">
        <f>IF(VLOOKUP(D7380,'Resources Final'!A:D,4,FALSE)=0,"",VLOOKUP(D7380,'Resources Final'!A:D,4,FALSE))</f>
        <v/>
      </c>
      <c r="M7380" s="3" t="str">
        <f>IF(VLOOKUP(D7380,'Resources Final'!A:E,5,FALSE)=0,"",VLOOKUP(D7380,'Resources Final'!A:E,5,FALSE))</f>
        <v/>
      </c>
      <c r="N7380" s="7" t="str">
        <f>IF(VLOOKUP(D7380,'Resources Final'!A:F,6,FALSE)=0,"",VLOOKUP(D7380,'Resources Final'!A:F,6,FALSE))</f>
        <v/>
      </c>
      <c r="O7380" s="3" t="str">
        <f>IF(VLOOKUP(D7380,'Resources Final'!A:G,7,FALSE)=0,"",VLOOKUP(D7380,'Resources Final'!A:G,7,FALSE))</f>
        <v/>
      </c>
    </row>
    <row r="7381" spans="1:15" x14ac:dyDescent="0.2">
      <c r="A7381" s="11">
        <v>990</v>
      </c>
      <c r="B7381" s="11" t="str">
        <f t="shared" si="130"/>
        <v>Fred C. and Mary R. Koch Foundation_Butler, Margaret20071500</v>
      </c>
      <c r="C7381" s="11" t="s">
        <v>4161</v>
      </c>
      <c r="D7381" s="11" t="s">
        <v>535</v>
      </c>
      <c r="E7381" s="11" t="s">
        <v>535</v>
      </c>
      <c r="F7381" s="4">
        <v>1500</v>
      </c>
      <c r="G7381" s="3">
        <v>2007</v>
      </c>
      <c r="H7381" s="3" t="s">
        <v>21</v>
      </c>
      <c r="I7381" s="12" t="s">
        <v>4162</v>
      </c>
      <c r="J7381" s="3">
        <v>49</v>
      </c>
      <c r="K7381" s="3" t="str">
        <f>IF(VLOOKUP(D7381,'Resources Final'!A:C,3,FALSE)=0,"",VLOOKUP(D7381,'Resources Final'!A:C,3,FALSE))</f>
        <v>Y</v>
      </c>
      <c r="L7381" s="3" t="str">
        <f>IF(VLOOKUP(D7381,'Resources Final'!A:D,4,FALSE)=0,"",VLOOKUP(D7381,'Resources Final'!A:D,4,FALSE))</f>
        <v/>
      </c>
      <c r="M7381" s="3" t="str">
        <f>IF(VLOOKUP(D7381,'Resources Final'!A:E,5,FALSE)=0,"",VLOOKUP(D7381,'Resources Final'!A:E,5,FALSE))</f>
        <v/>
      </c>
      <c r="N7381" s="7" t="str">
        <f>IF(VLOOKUP(D7381,'Resources Final'!A:F,6,FALSE)=0,"",VLOOKUP(D7381,'Resources Final'!A:F,6,FALSE))</f>
        <v/>
      </c>
      <c r="O7381" s="3" t="str">
        <f>IF(VLOOKUP(D7381,'Resources Final'!A:G,7,FALSE)=0,"",VLOOKUP(D7381,'Resources Final'!A:G,7,FALSE))</f>
        <v/>
      </c>
    </row>
    <row r="7382" spans="1:15" x14ac:dyDescent="0.2">
      <c r="A7382" s="11">
        <v>990</v>
      </c>
      <c r="B7382" s="11" t="str">
        <f t="shared" si="130"/>
        <v>Fred C. and Mary R. Koch Foundation_Call, Laura20071500</v>
      </c>
      <c r="C7382" s="11" t="s">
        <v>4161</v>
      </c>
      <c r="D7382" s="11" t="s">
        <v>584</v>
      </c>
      <c r="E7382" s="11" t="s">
        <v>584</v>
      </c>
      <c r="F7382" s="4">
        <v>1500</v>
      </c>
      <c r="G7382" s="3">
        <v>2007</v>
      </c>
      <c r="H7382" s="3" t="s">
        <v>21</v>
      </c>
      <c r="I7382" s="12" t="s">
        <v>4162</v>
      </c>
      <c r="J7382" s="3">
        <v>50</v>
      </c>
      <c r="K7382" s="3" t="str">
        <f>IF(VLOOKUP(D7382,'Resources Final'!A:C,3,FALSE)=0,"",VLOOKUP(D7382,'Resources Final'!A:C,3,FALSE))</f>
        <v>Y</v>
      </c>
      <c r="L7382" s="3" t="str">
        <f>IF(VLOOKUP(D7382,'Resources Final'!A:D,4,FALSE)=0,"",VLOOKUP(D7382,'Resources Final'!A:D,4,FALSE))</f>
        <v/>
      </c>
      <c r="M7382" s="3" t="str">
        <f>IF(VLOOKUP(D7382,'Resources Final'!A:E,5,FALSE)=0,"",VLOOKUP(D7382,'Resources Final'!A:E,5,FALSE))</f>
        <v/>
      </c>
      <c r="N7382" s="7" t="str">
        <f>IF(VLOOKUP(D7382,'Resources Final'!A:F,6,FALSE)=0,"",VLOOKUP(D7382,'Resources Final'!A:F,6,FALSE))</f>
        <v/>
      </c>
      <c r="O7382" s="3" t="str">
        <f>IF(VLOOKUP(D7382,'Resources Final'!A:G,7,FALSE)=0,"",VLOOKUP(D7382,'Resources Final'!A:G,7,FALSE))</f>
        <v/>
      </c>
    </row>
    <row r="7383" spans="1:15" x14ac:dyDescent="0.2">
      <c r="A7383" s="11">
        <v>990</v>
      </c>
      <c r="B7383" s="11" t="str">
        <f t="shared" si="130"/>
        <v>Fred C. and Mary R. Koch Foundation_Campbell, Christa20071500</v>
      </c>
      <c r="C7383" s="11" t="s">
        <v>4161</v>
      </c>
      <c r="D7383" s="11" t="s">
        <v>594</v>
      </c>
      <c r="E7383" s="11" t="s">
        <v>594</v>
      </c>
      <c r="F7383" s="4">
        <v>1500</v>
      </c>
      <c r="G7383" s="3">
        <v>2007</v>
      </c>
      <c r="H7383" s="3" t="s">
        <v>21</v>
      </c>
      <c r="I7383" s="12" t="s">
        <v>4162</v>
      </c>
      <c r="J7383" s="3">
        <v>51</v>
      </c>
      <c r="K7383" s="3" t="str">
        <f>IF(VLOOKUP(D7383,'Resources Final'!A:C,3,FALSE)=0,"",VLOOKUP(D7383,'Resources Final'!A:C,3,FALSE))</f>
        <v>Y</v>
      </c>
      <c r="L7383" s="3" t="str">
        <f>IF(VLOOKUP(D7383,'Resources Final'!A:D,4,FALSE)=0,"",VLOOKUP(D7383,'Resources Final'!A:D,4,FALSE))</f>
        <v/>
      </c>
      <c r="M7383" s="3" t="str">
        <f>IF(VLOOKUP(D7383,'Resources Final'!A:E,5,FALSE)=0,"",VLOOKUP(D7383,'Resources Final'!A:E,5,FALSE))</f>
        <v/>
      </c>
      <c r="N7383" s="7" t="str">
        <f>IF(VLOOKUP(D7383,'Resources Final'!A:F,6,FALSE)=0,"",VLOOKUP(D7383,'Resources Final'!A:F,6,FALSE))</f>
        <v/>
      </c>
      <c r="O7383" s="3" t="str">
        <f>IF(VLOOKUP(D7383,'Resources Final'!A:G,7,FALSE)=0,"",VLOOKUP(D7383,'Resources Final'!A:G,7,FALSE))</f>
        <v/>
      </c>
    </row>
    <row r="7384" spans="1:15" x14ac:dyDescent="0.2">
      <c r="A7384" s="11">
        <v>990</v>
      </c>
      <c r="B7384" s="11" t="str">
        <f t="shared" si="130"/>
        <v>Fred C. and Mary R. Koch Foundation_Campbell, Kittie20071500</v>
      </c>
      <c r="C7384" s="11" t="s">
        <v>4161</v>
      </c>
      <c r="D7384" s="11" t="s">
        <v>596</v>
      </c>
      <c r="E7384" s="11" t="s">
        <v>596</v>
      </c>
      <c r="F7384" s="4">
        <v>1500</v>
      </c>
      <c r="G7384" s="3">
        <v>2007</v>
      </c>
      <c r="H7384" s="3" t="s">
        <v>21</v>
      </c>
      <c r="I7384" s="12" t="s">
        <v>4162</v>
      </c>
      <c r="J7384" s="3">
        <v>52</v>
      </c>
      <c r="K7384" s="3" t="str">
        <f>IF(VLOOKUP(D7384,'Resources Final'!A:C,3,FALSE)=0,"",VLOOKUP(D7384,'Resources Final'!A:C,3,FALSE))</f>
        <v>Y</v>
      </c>
      <c r="L7384" s="3" t="str">
        <f>IF(VLOOKUP(D7384,'Resources Final'!A:D,4,FALSE)=0,"",VLOOKUP(D7384,'Resources Final'!A:D,4,FALSE))</f>
        <v/>
      </c>
      <c r="M7384" s="3" t="str">
        <f>IF(VLOOKUP(D7384,'Resources Final'!A:E,5,FALSE)=0,"",VLOOKUP(D7384,'Resources Final'!A:E,5,FALSE))</f>
        <v/>
      </c>
      <c r="N7384" s="7" t="str">
        <f>IF(VLOOKUP(D7384,'Resources Final'!A:F,6,FALSE)=0,"",VLOOKUP(D7384,'Resources Final'!A:F,6,FALSE))</f>
        <v/>
      </c>
      <c r="O7384" s="3" t="str">
        <f>IF(VLOOKUP(D7384,'Resources Final'!A:G,7,FALSE)=0,"",VLOOKUP(D7384,'Resources Final'!A:G,7,FALSE))</f>
        <v/>
      </c>
    </row>
    <row r="7385" spans="1:15" x14ac:dyDescent="0.2">
      <c r="A7385" s="11">
        <v>990</v>
      </c>
      <c r="B7385" s="11" t="str">
        <f t="shared" si="130"/>
        <v>Fred C. and Mary R. Koch Foundation_Canaday, Dian20071500</v>
      </c>
      <c r="C7385" s="11" t="s">
        <v>4161</v>
      </c>
      <c r="D7385" s="11" t="s">
        <v>598</v>
      </c>
      <c r="E7385" s="11" t="s">
        <v>598</v>
      </c>
      <c r="F7385" s="4">
        <v>1500</v>
      </c>
      <c r="G7385" s="3">
        <v>2007</v>
      </c>
      <c r="H7385" s="3" t="s">
        <v>21</v>
      </c>
      <c r="I7385" s="12" t="s">
        <v>4162</v>
      </c>
      <c r="J7385" s="3">
        <v>53</v>
      </c>
      <c r="K7385" s="3" t="str">
        <f>IF(VLOOKUP(D7385,'Resources Final'!A:C,3,FALSE)=0,"",VLOOKUP(D7385,'Resources Final'!A:C,3,FALSE))</f>
        <v>Y</v>
      </c>
      <c r="L7385" s="3" t="str">
        <f>IF(VLOOKUP(D7385,'Resources Final'!A:D,4,FALSE)=0,"",VLOOKUP(D7385,'Resources Final'!A:D,4,FALSE))</f>
        <v/>
      </c>
      <c r="M7385" s="3" t="str">
        <f>IF(VLOOKUP(D7385,'Resources Final'!A:E,5,FALSE)=0,"",VLOOKUP(D7385,'Resources Final'!A:E,5,FALSE))</f>
        <v/>
      </c>
      <c r="N7385" s="7" t="str">
        <f>IF(VLOOKUP(D7385,'Resources Final'!A:F,6,FALSE)=0,"",VLOOKUP(D7385,'Resources Final'!A:F,6,FALSE))</f>
        <v/>
      </c>
      <c r="O7385" s="3" t="str">
        <f>IF(VLOOKUP(D7385,'Resources Final'!A:G,7,FALSE)=0,"",VLOOKUP(D7385,'Resources Final'!A:G,7,FALSE))</f>
        <v/>
      </c>
    </row>
    <row r="7386" spans="1:15" x14ac:dyDescent="0.2">
      <c r="A7386" s="11">
        <v>990</v>
      </c>
      <c r="B7386" s="11" t="str">
        <f t="shared" si="130"/>
        <v>Fred C. and Mary R. Koch Foundation_Carlson, Amanda20071500</v>
      </c>
      <c r="C7386" s="11" t="s">
        <v>4161</v>
      </c>
      <c r="D7386" s="11" t="s">
        <v>608</v>
      </c>
      <c r="E7386" s="11" t="s">
        <v>608</v>
      </c>
      <c r="F7386" s="4">
        <v>1500</v>
      </c>
      <c r="G7386" s="3">
        <v>2007</v>
      </c>
      <c r="H7386" s="3" t="s">
        <v>21</v>
      </c>
      <c r="I7386" s="12" t="s">
        <v>4162</v>
      </c>
      <c r="J7386" s="3">
        <v>54</v>
      </c>
      <c r="K7386" s="3" t="str">
        <f>IF(VLOOKUP(D7386,'Resources Final'!A:C,3,FALSE)=0,"",VLOOKUP(D7386,'Resources Final'!A:C,3,FALSE))</f>
        <v>Y</v>
      </c>
      <c r="L7386" s="3" t="str">
        <f>IF(VLOOKUP(D7386,'Resources Final'!A:D,4,FALSE)=0,"",VLOOKUP(D7386,'Resources Final'!A:D,4,FALSE))</f>
        <v/>
      </c>
      <c r="M7386" s="3" t="str">
        <f>IF(VLOOKUP(D7386,'Resources Final'!A:E,5,FALSE)=0,"",VLOOKUP(D7386,'Resources Final'!A:E,5,FALSE))</f>
        <v/>
      </c>
      <c r="N7386" s="7" t="str">
        <f>IF(VLOOKUP(D7386,'Resources Final'!A:F,6,FALSE)=0,"",VLOOKUP(D7386,'Resources Final'!A:F,6,FALSE))</f>
        <v/>
      </c>
      <c r="O7386" s="3" t="str">
        <f>IF(VLOOKUP(D7386,'Resources Final'!A:G,7,FALSE)=0,"",VLOOKUP(D7386,'Resources Final'!A:G,7,FALSE))</f>
        <v/>
      </c>
    </row>
    <row r="7387" spans="1:15" x14ac:dyDescent="0.2">
      <c r="A7387" s="11">
        <v>990</v>
      </c>
      <c r="B7387" s="11" t="str">
        <f t="shared" si="130"/>
        <v>Fred C. and Mary R. Koch Foundation_Carrier, Elizabeth20071500</v>
      </c>
      <c r="C7387" s="11" t="s">
        <v>4161</v>
      </c>
      <c r="D7387" s="11" t="s">
        <v>617</v>
      </c>
      <c r="E7387" s="11" t="s">
        <v>617</v>
      </c>
      <c r="F7387" s="4">
        <v>1500</v>
      </c>
      <c r="G7387" s="3">
        <v>2007</v>
      </c>
      <c r="H7387" s="3" t="s">
        <v>21</v>
      </c>
      <c r="I7387" s="12" t="s">
        <v>4181</v>
      </c>
      <c r="J7387" s="3">
        <v>55</v>
      </c>
      <c r="K7387" s="3" t="str">
        <f>IF(VLOOKUP(D7387,'Resources Final'!A:C,3,FALSE)=0,"",VLOOKUP(D7387,'Resources Final'!A:C,3,FALSE))</f>
        <v>Y</v>
      </c>
      <c r="L7387" s="3" t="str">
        <f>IF(VLOOKUP(D7387,'Resources Final'!A:D,4,FALSE)=0,"",VLOOKUP(D7387,'Resources Final'!A:D,4,FALSE))</f>
        <v/>
      </c>
      <c r="M7387" s="3" t="str">
        <f>IF(VLOOKUP(D7387,'Resources Final'!A:E,5,FALSE)=0,"",VLOOKUP(D7387,'Resources Final'!A:E,5,FALSE))</f>
        <v/>
      </c>
      <c r="N7387" s="7" t="str">
        <f>IF(VLOOKUP(D7387,'Resources Final'!A:F,6,FALSE)=0,"",VLOOKUP(D7387,'Resources Final'!A:F,6,FALSE))</f>
        <v/>
      </c>
      <c r="O7387" s="3" t="str">
        <f>IF(VLOOKUP(D7387,'Resources Final'!A:G,7,FALSE)=0,"",VLOOKUP(D7387,'Resources Final'!A:G,7,FALSE))</f>
        <v/>
      </c>
    </row>
    <row r="7388" spans="1:15" x14ac:dyDescent="0.2">
      <c r="A7388" s="11">
        <v>990</v>
      </c>
      <c r="B7388" s="11" t="str">
        <f t="shared" si="130"/>
        <v>Fred C. and Mary R. Koch Foundation_Casner, Erin20071500</v>
      </c>
      <c r="C7388" s="11" t="s">
        <v>4161</v>
      </c>
      <c r="D7388" s="11" t="s">
        <v>628</v>
      </c>
      <c r="E7388" s="11" t="s">
        <v>628</v>
      </c>
      <c r="F7388" s="4">
        <v>1500</v>
      </c>
      <c r="G7388" s="3">
        <v>2007</v>
      </c>
      <c r="H7388" s="3" t="s">
        <v>21</v>
      </c>
      <c r="I7388" s="12" t="s">
        <v>4162</v>
      </c>
      <c r="J7388" s="3">
        <v>56</v>
      </c>
      <c r="K7388" s="3" t="str">
        <f>IF(VLOOKUP(D7388,'Resources Final'!A:C,3,FALSE)=0,"",VLOOKUP(D7388,'Resources Final'!A:C,3,FALSE))</f>
        <v>Y</v>
      </c>
      <c r="L7388" s="3" t="str">
        <f>IF(VLOOKUP(D7388,'Resources Final'!A:D,4,FALSE)=0,"",VLOOKUP(D7388,'Resources Final'!A:D,4,FALSE))</f>
        <v/>
      </c>
      <c r="M7388" s="3" t="str">
        <f>IF(VLOOKUP(D7388,'Resources Final'!A:E,5,FALSE)=0,"",VLOOKUP(D7388,'Resources Final'!A:E,5,FALSE))</f>
        <v/>
      </c>
      <c r="N7388" s="7" t="str">
        <f>IF(VLOOKUP(D7388,'Resources Final'!A:F,6,FALSE)=0,"",VLOOKUP(D7388,'Resources Final'!A:F,6,FALSE))</f>
        <v/>
      </c>
      <c r="O7388" s="3" t="str">
        <f>IF(VLOOKUP(D7388,'Resources Final'!A:G,7,FALSE)=0,"",VLOOKUP(D7388,'Resources Final'!A:G,7,FALSE))</f>
        <v/>
      </c>
    </row>
    <row r="7389" spans="1:15" x14ac:dyDescent="0.2">
      <c r="A7389" s="11">
        <v>990</v>
      </c>
      <c r="B7389" s="11" t="str">
        <f t="shared" si="130"/>
        <v>Fred C. and Mary R. Koch Foundation_Chinn, Jacquelyn20071500</v>
      </c>
      <c r="C7389" s="11" t="s">
        <v>4161</v>
      </c>
      <c r="D7389" s="11" t="s">
        <v>715</v>
      </c>
      <c r="E7389" s="11" t="s">
        <v>715</v>
      </c>
      <c r="F7389" s="4">
        <v>1500</v>
      </c>
      <c r="G7389" s="3">
        <v>2007</v>
      </c>
      <c r="H7389" s="3" t="s">
        <v>21</v>
      </c>
      <c r="I7389" s="12" t="s">
        <v>4162</v>
      </c>
      <c r="J7389" s="3">
        <v>57</v>
      </c>
      <c r="K7389" s="3" t="str">
        <f>IF(VLOOKUP(D7389,'Resources Final'!A:C,3,FALSE)=0,"",VLOOKUP(D7389,'Resources Final'!A:C,3,FALSE))</f>
        <v>Y</v>
      </c>
      <c r="L7389" s="3" t="str">
        <f>IF(VLOOKUP(D7389,'Resources Final'!A:D,4,FALSE)=0,"",VLOOKUP(D7389,'Resources Final'!A:D,4,FALSE))</f>
        <v/>
      </c>
      <c r="M7389" s="3" t="str">
        <f>IF(VLOOKUP(D7389,'Resources Final'!A:E,5,FALSE)=0,"",VLOOKUP(D7389,'Resources Final'!A:E,5,FALSE))</f>
        <v/>
      </c>
      <c r="N7389" s="7" t="str">
        <f>IF(VLOOKUP(D7389,'Resources Final'!A:F,6,FALSE)=0,"",VLOOKUP(D7389,'Resources Final'!A:F,6,FALSE))</f>
        <v/>
      </c>
      <c r="O7389" s="3" t="str">
        <f>IF(VLOOKUP(D7389,'Resources Final'!A:G,7,FALSE)=0,"",VLOOKUP(D7389,'Resources Final'!A:G,7,FALSE))</f>
        <v/>
      </c>
    </row>
    <row r="7390" spans="1:15" x14ac:dyDescent="0.2">
      <c r="A7390" s="11">
        <v>990</v>
      </c>
      <c r="B7390" s="11" t="str">
        <f t="shared" si="130"/>
        <v>Fred C. and Mary R. Koch Foundation_Collins, Katherine20071500</v>
      </c>
      <c r="C7390" s="11" t="s">
        <v>4161</v>
      </c>
      <c r="D7390" s="11" t="s">
        <v>796</v>
      </c>
      <c r="E7390" s="11" t="s">
        <v>796</v>
      </c>
      <c r="F7390" s="4">
        <v>1500</v>
      </c>
      <c r="G7390" s="3">
        <v>2007</v>
      </c>
      <c r="H7390" s="3" t="s">
        <v>21</v>
      </c>
      <c r="I7390" s="12" t="s">
        <v>4162</v>
      </c>
      <c r="J7390" s="3">
        <v>58</v>
      </c>
      <c r="K7390" s="3" t="str">
        <f>IF(VLOOKUP(D7390,'Resources Final'!A:C,3,FALSE)=0,"",VLOOKUP(D7390,'Resources Final'!A:C,3,FALSE))</f>
        <v>Y</v>
      </c>
      <c r="L7390" s="3" t="str">
        <f>IF(VLOOKUP(D7390,'Resources Final'!A:D,4,FALSE)=0,"",VLOOKUP(D7390,'Resources Final'!A:D,4,FALSE))</f>
        <v/>
      </c>
      <c r="M7390" s="3" t="str">
        <f>IF(VLOOKUP(D7390,'Resources Final'!A:E,5,FALSE)=0,"",VLOOKUP(D7390,'Resources Final'!A:E,5,FALSE))</f>
        <v/>
      </c>
      <c r="N7390" s="7" t="str">
        <f>IF(VLOOKUP(D7390,'Resources Final'!A:F,6,FALSE)=0,"",VLOOKUP(D7390,'Resources Final'!A:F,6,FALSE))</f>
        <v/>
      </c>
      <c r="O7390" s="3" t="str">
        <f>IF(VLOOKUP(D7390,'Resources Final'!A:G,7,FALSE)=0,"",VLOOKUP(D7390,'Resources Final'!A:G,7,FALSE))</f>
        <v/>
      </c>
    </row>
    <row r="7391" spans="1:15" x14ac:dyDescent="0.2">
      <c r="A7391" s="11">
        <v>990</v>
      </c>
      <c r="B7391" s="11" t="str">
        <f t="shared" si="130"/>
        <v>Fred C. and Mary R. Koch Foundation_Covey, Kylie20071500</v>
      </c>
      <c r="C7391" s="11" t="s">
        <v>4161</v>
      </c>
      <c r="D7391" s="11" t="s">
        <v>861</v>
      </c>
      <c r="E7391" s="11" t="s">
        <v>861</v>
      </c>
      <c r="F7391" s="4">
        <v>1500</v>
      </c>
      <c r="G7391" s="3">
        <v>2007</v>
      </c>
      <c r="H7391" s="3" t="s">
        <v>21</v>
      </c>
      <c r="I7391" s="12" t="s">
        <v>4162</v>
      </c>
      <c r="J7391" s="3">
        <v>59</v>
      </c>
      <c r="K7391" s="3" t="str">
        <f>IF(VLOOKUP(D7391,'Resources Final'!A:C,3,FALSE)=0,"",VLOOKUP(D7391,'Resources Final'!A:C,3,FALSE))</f>
        <v>Y</v>
      </c>
      <c r="L7391" s="3" t="str">
        <f>IF(VLOOKUP(D7391,'Resources Final'!A:D,4,FALSE)=0,"",VLOOKUP(D7391,'Resources Final'!A:D,4,FALSE))</f>
        <v/>
      </c>
      <c r="M7391" s="3" t="str">
        <f>IF(VLOOKUP(D7391,'Resources Final'!A:E,5,FALSE)=0,"",VLOOKUP(D7391,'Resources Final'!A:E,5,FALSE))</f>
        <v/>
      </c>
      <c r="N7391" s="7" t="str">
        <f>IF(VLOOKUP(D7391,'Resources Final'!A:F,6,FALSE)=0,"",VLOOKUP(D7391,'Resources Final'!A:F,6,FALSE))</f>
        <v/>
      </c>
      <c r="O7391" s="3" t="str">
        <f>IF(VLOOKUP(D7391,'Resources Final'!A:G,7,FALSE)=0,"",VLOOKUP(D7391,'Resources Final'!A:G,7,FALSE))</f>
        <v/>
      </c>
    </row>
    <row r="7392" spans="1:15" x14ac:dyDescent="0.2">
      <c r="A7392" s="11">
        <v>990</v>
      </c>
      <c r="B7392" s="11" t="str">
        <f t="shared" si="130"/>
        <v>Fred C. and Mary R. Koch Foundation_Crews, Emily20071500</v>
      </c>
      <c r="C7392" s="11" t="s">
        <v>4161</v>
      </c>
      <c r="D7392" s="11" t="s">
        <v>873</v>
      </c>
      <c r="E7392" s="11" t="s">
        <v>873</v>
      </c>
      <c r="F7392" s="4">
        <v>1500</v>
      </c>
      <c r="G7392" s="3">
        <v>2007</v>
      </c>
      <c r="H7392" s="3" t="s">
        <v>21</v>
      </c>
      <c r="I7392" s="12" t="s">
        <v>4162</v>
      </c>
      <c r="J7392" s="3">
        <v>60</v>
      </c>
      <c r="K7392" s="3" t="str">
        <f>IF(VLOOKUP(D7392,'Resources Final'!A:C,3,FALSE)=0,"",VLOOKUP(D7392,'Resources Final'!A:C,3,FALSE))</f>
        <v>Y</v>
      </c>
      <c r="L7392" s="3" t="str">
        <f>IF(VLOOKUP(D7392,'Resources Final'!A:D,4,FALSE)=0,"",VLOOKUP(D7392,'Resources Final'!A:D,4,FALSE))</f>
        <v/>
      </c>
      <c r="M7392" s="3" t="str">
        <f>IF(VLOOKUP(D7392,'Resources Final'!A:E,5,FALSE)=0,"",VLOOKUP(D7392,'Resources Final'!A:E,5,FALSE))</f>
        <v/>
      </c>
      <c r="N7392" s="7" t="str">
        <f>IF(VLOOKUP(D7392,'Resources Final'!A:F,6,FALSE)=0,"",VLOOKUP(D7392,'Resources Final'!A:F,6,FALSE))</f>
        <v/>
      </c>
      <c r="O7392" s="3" t="str">
        <f>IF(VLOOKUP(D7392,'Resources Final'!A:G,7,FALSE)=0,"",VLOOKUP(D7392,'Resources Final'!A:G,7,FALSE))</f>
        <v/>
      </c>
    </row>
    <row r="7393" spans="1:15" x14ac:dyDescent="0.2">
      <c r="A7393" s="11">
        <v>990</v>
      </c>
      <c r="B7393" s="11" t="str">
        <f t="shared" si="130"/>
        <v>Fred C. and Mary R. Koch Foundation_Cross, Alicia20071500</v>
      </c>
      <c r="C7393" s="11" t="s">
        <v>4161</v>
      </c>
      <c r="D7393" s="11" t="s">
        <v>876</v>
      </c>
      <c r="E7393" s="11" t="s">
        <v>876</v>
      </c>
      <c r="F7393" s="4">
        <v>1500</v>
      </c>
      <c r="G7393" s="3">
        <v>2007</v>
      </c>
      <c r="H7393" s="3" t="s">
        <v>21</v>
      </c>
      <c r="I7393" s="12" t="s">
        <v>4162</v>
      </c>
      <c r="J7393" s="3">
        <v>61</v>
      </c>
      <c r="K7393" s="3" t="str">
        <f>IF(VLOOKUP(D7393,'Resources Final'!A:C,3,FALSE)=0,"",VLOOKUP(D7393,'Resources Final'!A:C,3,FALSE))</f>
        <v>Y</v>
      </c>
      <c r="L7393" s="3" t="str">
        <f>IF(VLOOKUP(D7393,'Resources Final'!A:D,4,FALSE)=0,"",VLOOKUP(D7393,'Resources Final'!A:D,4,FALSE))</f>
        <v/>
      </c>
      <c r="M7393" s="3" t="str">
        <f>IF(VLOOKUP(D7393,'Resources Final'!A:E,5,FALSE)=0,"",VLOOKUP(D7393,'Resources Final'!A:E,5,FALSE))</f>
        <v/>
      </c>
      <c r="N7393" s="7" t="str">
        <f>IF(VLOOKUP(D7393,'Resources Final'!A:F,6,FALSE)=0,"",VLOOKUP(D7393,'Resources Final'!A:F,6,FALSE))</f>
        <v/>
      </c>
      <c r="O7393" s="3" t="str">
        <f>IF(VLOOKUP(D7393,'Resources Final'!A:G,7,FALSE)=0,"",VLOOKUP(D7393,'Resources Final'!A:G,7,FALSE))</f>
        <v/>
      </c>
    </row>
    <row r="7394" spans="1:15" x14ac:dyDescent="0.2">
      <c r="A7394" s="11">
        <v>990</v>
      </c>
      <c r="B7394" s="11" t="str">
        <f t="shared" si="130"/>
        <v>Fred C. and Mary R. Koch Foundation_Cross, Melissa20071500</v>
      </c>
      <c r="C7394" s="11" t="s">
        <v>4161</v>
      </c>
      <c r="D7394" s="11" t="s">
        <v>878</v>
      </c>
      <c r="E7394" s="11" t="s">
        <v>878</v>
      </c>
      <c r="F7394" s="4">
        <v>1500</v>
      </c>
      <c r="G7394" s="3">
        <v>2007</v>
      </c>
      <c r="H7394" s="3" t="s">
        <v>21</v>
      </c>
      <c r="I7394" s="12" t="s">
        <v>4162</v>
      </c>
      <c r="J7394" s="3">
        <v>62</v>
      </c>
      <c r="K7394" s="3" t="str">
        <f>IF(VLOOKUP(D7394,'Resources Final'!A:C,3,FALSE)=0,"",VLOOKUP(D7394,'Resources Final'!A:C,3,FALSE))</f>
        <v>Y</v>
      </c>
      <c r="L7394" s="3" t="str">
        <f>IF(VLOOKUP(D7394,'Resources Final'!A:D,4,FALSE)=0,"",VLOOKUP(D7394,'Resources Final'!A:D,4,FALSE))</f>
        <v/>
      </c>
      <c r="M7394" s="3" t="str">
        <f>IF(VLOOKUP(D7394,'Resources Final'!A:E,5,FALSE)=0,"",VLOOKUP(D7394,'Resources Final'!A:E,5,FALSE))</f>
        <v/>
      </c>
      <c r="N7394" s="7" t="str">
        <f>IF(VLOOKUP(D7394,'Resources Final'!A:F,6,FALSE)=0,"",VLOOKUP(D7394,'Resources Final'!A:F,6,FALSE))</f>
        <v/>
      </c>
      <c r="O7394" s="3" t="str">
        <f>IF(VLOOKUP(D7394,'Resources Final'!A:G,7,FALSE)=0,"",VLOOKUP(D7394,'Resources Final'!A:G,7,FALSE))</f>
        <v/>
      </c>
    </row>
    <row r="7395" spans="1:15" x14ac:dyDescent="0.2">
      <c r="A7395" s="11">
        <v>990</v>
      </c>
      <c r="B7395" s="11" t="str">
        <f t="shared" si="130"/>
        <v>Fred C. and Mary R. Koch Foundation_Crowder, Justin20071500</v>
      </c>
      <c r="C7395" s="11" t="s">
        <v>4161</v>
      </c>
      <c r="D7395" s="11" t="s">
        <v>882</v>
      </c>
      <c r="E7395" s="11" t="s">
        <v>882</v>
      </c>
      <c r="F7395" s="4">
        <v>1500</v>
      </c>
      <c r="G7395" s="3">
        <v>2007</v>
      </c>
      <c r="H7395" s="3" t="s">
        <v>21</v>
      </c>
      <c r="I7395" s="12" t="s">
        <v>4162</v>
      </c>
      <c r="J7395" s="3">
        <v>63</v>
      </c>
      <c r="K7395" s="3" t="str">
        <f>IF(VLOOKUP(D7395,'Resources Final'!A:C,3,FALSE)=0,"",VLOOKUP(D7395,'Resources Final'!A:C,3,FALSE))</f>
        <v>Y</v>
      </c>
      <c r="L7395" s="3" t="str">
        <f>IF(VLOOKUP(D7395,'Resources Final'!A:D,4,FALSE)=0,"",VLOOKUP(D7395,'Resources Final'!A:D,4,FALSE))</f>
        <v/>
      </c>
      <c r="M7395" s="3" t="str">
        <f>IF(VLOOKUP(D7395,'Resources Final'!A:E,5,FALSE)=0,"",VLOOKUP(D7395,'Resources Final'!A:E,5,FALSE))</f>
        <v/>
      </c>
      <c r="N7395" s="7" t="str">
        <f>IF(VLOOKUP(D7395,'Resources Final'!A:F,6,FALSE)=0,"",VLOOKUP(D7395,'Resources Final'!A:F,6,FALSE))</f>
        <v/>
      </c>
      <c r="O7395" s="3" t="str">
        <f>IF(VLOOKUP(D7395,'Resources Final'!A:G,7,FALSE)=0,"",VLOOKUP(D7395,'Resources Final'!A:G,7,FALSE))</f>
        <v/>
      </c>
    </row>
    <row r="7396" spans="1:15" x14ac:dyDescent="0.2">
      <c r="A7396" s="11">
        <v>990</v>
      </c>
      <c r="B7396" s="11" t="str">
        <f t="shared" si="130"/>
        <v>Fred C. and Mary R. Koch Foundation_Cure, Vanna20071500</v>
      </c>
      <c r="C7396" s="11" t="s">
        <v>4161</v>
      </c>
      <c r="D7396" s="11" t="s">
        <v>892</v>
      </c>
      <c r="E7396" s="11" t="s">
        <v>892</v>
      </c>
      <c r="F7396" s="4">
        <v>1500</v>
      </c>
      <c r="G7396" s="3">
        <v>2007</v>
      </c>
      <c r="H7396" s="3" t="s">
        <v>21</v>
      </c>
      <c r="I7396" s="12" t="s">
        <v>4162</v>
      </c>
      <c r="J7396" s="3">
        <v>64</v>
      </c>
      <c r="K7396" s="3" t="str">
        <f>IF(VLOOKUP(D7396,'Resources Final'!A:C,3,FALSE)=0,"",VLOOKUP(D7396,'Resources Final'!A:C,3,FALSE))</f>
        <v>Y</v>
      </c>
      <c r="L7396" s="3" t="str">
        <f>IF(VLOOKUP(D7396,'Resources Final'!A:D,4,FALSE)=0,"",VLOOKUP(D7396,'Resources Final'!A:D,4,FALSE))</f>
        <v/>
      </c>
      <c r="M7396" s="3" t="str">
        <f>IF(VLOOKUP(D7396,'Resources Final'!A:E,5,FALSE)=0,"",VLOOKUP(D7396,'Resources Final'!A:E,5,FALSE))</f>
        <v/>
      </c>
      <c r="N7396" s="7" t="str">
        <f>IF(VLOOKUP(D7396,'Resources Final'!A:F,6,FALSE)=0,"",VLOOKUP(D7396,'Resources Final'!A:F,6,FALSE))</f>
        <v/>
      </c>
      <c r="O7396" s="3" t="str">
        <f>IF(VLOOKUP(D7396,'Resources Final'!A:G,7,FALSE)=0,"",VLOOKUP(D7396,'Resources Final'!A:G,7,FALSE))</f>
        <v/>
      </c>
    </row>
    <row r="7397" spans="1:15" x14ac:dyDescent="0.2">
      <c r="A7397" s="11">
        <v>990</v>
      </c>
      <c r="B7397" s="11" t="str">
        <f t="shared" si="130"/>
        <v>Fred C. and Mary R. Koch Foundation_Dailey, Brynn20071500</v>
      </c>
      <c r="C7397" s="11" t="s">
        <v>4161</v>
      </c>
      <c r="D7397" s="11" t="s">
        <v>928</v>
      </c>
      <c r="E7397" s="11" t="s">
        <v>928</v>
      </c>
      <c r="F7397" s="4">
        <v>1500</v>
      </c>
      <c r="G7397" s="3">
        <v>2007</v>
      </c>
      <c r="H7397" s="3" t="s">
        <v>21</v>
      </c>
      <c r="I7397" s="12" t="s">
        <v>4162</v>
      </c>
      <c r="J7397" s="3">
        <v>65</v>
      </c>
      <c r="K7397" s="3" t="str">
        <f>IF(VLOOKUP(D7397,'Resources Final'!A:C,3,FALSE)=0,"",VLOOKUP(D7397,'Resources Final'!A:C,3,FALSE))</f>
        <v>Y</v>
      </c>
      <c r="L7397" s="3" t="str">
        <f>IF(VLOOKUP(D7397,'Resources Final'!A:D,4,FALSE)=0,"",VLOOKUP(D7397,'Resources Final'!A:D,4,FALSE))</f>
        <v/>
      </c>
      <c r="M7397" s="3" t="str">
        <f>IF(VLOOKUP(D7397,'Resources Final'!A:E,5,FALSE)=0,"",VLOOKUP(D7397,'Resources Final'!A:E,5,FALSE))</f>
        <v/>
      </c>
      <c r="N7397" s="7" t="str">
        <f>IF(VLOOKUP(D7397,'Resources Final'!A:F,6,FALSE)=0,"",VLOOKUP(D7397,'Resources Final'!A:F,6,FALSE))</f>
        <v/>
      </c>
      <c r="O7397" s="3" t="str">
        <f>IF(VLOOKUP(D7397,'Resources Final'!A:G,7,FALSE)=0,"",VLOOKUP(D7397,'Resources Final'!A:G,7,FALSE))</f>
        <v/>
      </c>
    </row>
    <row r="7398" spans="1:15" x14ac:dyDescent="0.2">
      <c r="A7398" s="11">
        <v>990</v>
      </c>
      <c r="B7398" s="11" t="str">
        <f t="shared" si="130"/>
        <v>Fred C. and Mary R. Koch Foundation_Davis, Megan20071500</v>
      </c>
      <c r="C7398" s="11" t="s">
        <v>4161</v>
      </c>
      <c r="D7398" s="11" t="s">
        <v>962</v>
      </c>
      <c r="E7398" s="11" t="s">
        <v>962</v>
      </c>
      <c r="F7398" s="4">
        <v>1500</v>
      </c>
      <c r="G7398" s="3">
        <v>2007</v>
      </c>
      <c r="H7398" s="3" t="s">
        <v>21</v>
      </c>
      <c r="I7398" s="12" t="s">
        <v>4162</v>
      </c>
      <c r="J7398" s="3">
        <v>66</v>
      </c>
      <c r="K7398" s="3" t="str">
        <f>IF(VLOOKUP(D7398,'Resources Final'!A:C,3,FALSE)=0,"",VLOOKUP(D7398,'Resources Final'!A:C,3,FALSE))</f>
        <v>Y</v>
      </c>
      <c r="L7398" s="3" t="str">
        <f>IF(VLOOKUP(D7398,'Resources Final'!A:D,4,FALSE)=0,"",VLOOKUP(D7398,'Resources Final'!A:D,4,FALSE))</f>
        <v/>
      </c>
      <c r="M7398" s="3" t="str">
        <f>IF(VLOOKUP(D7398,'Resources Final'!A:E,5,FALSE)=0,"",VLOOKUP(D7398,'Resources Final'!A:E,5,FALSE))</f>
        <v/>
      </c>
      <c r="N7398" s="7" t="str">
        <f>IF(VLOOKUP(D7398,'Resources Final'!A:F,6,FALSE)=0,"",VLOOKUP(D7398,'Resources Final'!A:F,6,FALSE))</f>
        <v/>
      </c>
      <c r="O7398" s="3" t="str">
        <f>IF(VLOOKUP(D7398,'Resources Final'!A:G,7,FALSE)=0,"",VLOOKUP(D7398,'Resources Final'!A:G,7,FALSE))</f>
        <v/>
      </c>
    </row>
    <row r="7399" spans="1:15" x14ac:dyDescent="0.2">
      <c r="A7399" s="11">
        <v>990</v>
      </c>
      <c r="B7399" s="11" t="str">
        <f t="shared" si="130"/>
        <v>Fred C. and Mary R. Koch Foundation_DeGarmo, Andrew20071500</v>
      </c>
      <c r="C7399" s="11" t="s">
        <v>4161</v>
      </c>
      <c r="D7399" s="11" t="s">
        <v>970</v>
      </c>
      <c r="E7399" s="11" t="s">
        <v>970</v>
      </c>
      <c r="F7399" s="4">
        <v>1500</v>
      </c>
      <c r="G7399" s="3">
        <v>2007</v>
      </c>
      <c r="H7399" s="3" t="s">
        <v>21</v>
      </c>
      <c r="I7399" s="12" t="s">
        <v>4162</v>
      </c>
      <c r="J7399" s="3">
        <v>67</v>
      </c>
      <c r="K7399" s="3" t="str">
        <f>IF(VLOOKUP(D7399,'Resources Final'!A:C,3,FALSE)=0,"",VLOOKUP(D7399,'Resources Final'!A:C,3,FALSE))</f>
        <v>Y</v>
      </c>
      <c r="L7399" s="3" t="str">
        <f>IF(VLOOKUP(D7399,'Resources Final'!A:D,4,FALSE)=0,"",VLOOKUP(D7399,'Resources Final'!A:D,4,FALSE))</f>
        <v/>
      </c>
      <c r="M7399" s="3" t="str">
        <f>IF(VLOOKUP(D7399,'Resources Final'!A:E,5,FALSE)=0,"",VLOOKUP(D7399,'Resources Final'!A:E,5,FALSE))</f>
        <v/>
      </c>
      <c r="N7399" s="7" t="str">
        <f>IF(VLOOKUP(D7399,'Resources Final'!A:F,6,FALSE)=0,"",VLOOKUP(D7399,'Resources Final'!A:F,6,FALSE))</f>
        <v/>
      </c>
      <c r="O7399" s="3" t="str">
        <f>IF(VLOOKUP(D7399,'Resources Final'!A:G,7,FALSE)=0,"",VLOOKUP(D7399,'Resources Final'!A:G,7,FALSE))</f>
        <v/>
      </c>
    </row>
    <row r="7400" spans="1:15" x14ac:dyDescent="0.2">
      <c r="A7400" s="11">
        <v>990</v>
      </c>
      <c r="B7400" s="11" t="str">
        <f t="shared" si="130"/>
        <v>Fred C. and Mary R. Koch Foundation_Dickerson, Laura20071500</v>
      </c>
      <c r="C7400" s="11" t="s">
        <v>4161</v>
      </c>
      <c r="D7400" s="11" t="s">
        <v>990</v>
      </c>
      <c r="E7400" s="11" t="s">
        <v>990</v>
      </c>
      <c r="F7400" s="4">
        <v>1500</v>
      </c>
      <c r="G7400" s="3">
        <v>2007</v>
      </c>
      <c r="H7400" s="3" t="s">
        <v>21</v>
      </c>
      <c r="I7400" s="12" t="s">
        <v>4162</v>
      </c>
      <c r="J7400" s="3">
        <v>68</v>
      </c>
      <c r="K7400" s="3" t="str">
        <f>IF(VLOOKUP(D7400,'Resources Final'!A:C,3,FALSE)=0,"",VLOOKUP(D7400,'Resources Final'!A:C,3,FALSE))</f>
        <v>Y</v>
      </c>
      <c r="L7400" s="3" t="str">
        <f>IF(VLOOKUP(D7400,'Resources Final'!A:D,4,FALSE)=0,"",VLOOKUP(D7400,'Resources Final'!A:D,4,FALSE))</f>
        <v/>
      </c>
      <c r="M7400" s="3" t="str">
        <f>IF(VLOOKUP(D7400,'Resources Final'!A:E,5,FALSE)=0,"",VLOOKUP(D7400,'Resources Final'!A:E,5,FALSE))</f>
        <v/>
      </c>
      <c r="N7400" s="7" t="str">
        <f>IF(VLOOKUP(D7400,'Resources Final'!A:F,6,FALSE)=0,"",VLOOKUP(D7400,'Resources Final'!A:F,6,FALSE))</f>
        <v/>
      </c>
      <c r="O7400" s="3" t="str">
        <f>IF(VLOOKUP(D7400,'Resources Final'!A:G,7,FALSE)=0,"",VLOOKUP(D7400,'Resources Final'!A:G,7,FALSE))</f>
        <v/>
      </c>
    </row>
    <row r="7401" spans="1:15" x14ac:dyDescent="0.2">
      <c r="A7401" s="11">
        <v>990</v>
      </c>
      <c r="B7401" s="11" t="str">
        <f t="shared" si="130"/>
        <v>Fred C. and Mary R. Koch Foundation_Dinwiddie, Jennifer20071500</v>
      </c>
      <c r="C7401" s="11" t="s">
        <v>4161</v>
      </c>
      <c r="D7401" s="11" t="s">
        <v>999</v>
      </c>
      <c r="E7401" s="11" t="s">
        <v>999</v>
      </c>
      <c r="F7401" s="4">
        <v>1500</v>
      </c>
      <c r="G7401" s="3">
        <v>2007</v>
      </c>
      <c r="H7401" s="3" t="s">
        <v>21</v>
      </c>
      <c r="I7401" s="12" t="s">
        <v>4162</v>
      </c>
      <c r="J7401" s="3">
        <v>69</v>
      </c>
      <c r="K7401" s="3" t="str">
        <f>IF(VLOOKUP(D7401,'Resources Final'!A:C,3,FALSE)=0,"",VLOOKUP(D7401,'Resources Final'!A:C,3,FALSE))</f>
        <v>Y</v>
      </c>
      <c r="L7401" s="3" t="str">
        <f>IF(VLOOKUP(D7401,'Resources Final'!A:D,4,FALSE)=0,"",VLOOKUP(D7401,'Resources Final'!A:D,4,FALSE))</f>
        <v/>
      </c>
      <c r="M7401" s="3" t="str">
        <f>IF(VLOOKUP(D7401,'Resources Final'!A:E,5,FALSE)=0,"",VLOOKUP(D7401,'Resources Final'!A:E,5,FALSE))</f>
        <v/>
      </c>
      <c r="N7401" s="7" t="str">
        <f>IF(VLOOKUP(D7401,'Resources Final'!A:F,6,FALSE)=0,"",VLOOKUP(D7401,'Resources Final'!A:F,6,FALSE))</f>
        <v/>
      </c>
      <c r="O7401" s="3" t="str">
        <f>IF(VLOOKUP(D7401,'Resources Final'!A:G,7,FALSE)=0,"",VLOOKUP(D7401,'Resources Final'!A:G,7,FALSE))</f>
        <v/>
      </c>
    </row>
    <row r="7402" spans="1:15" x14ac:dyDescent="0.2">
      <c r="A7402" s="11">
        <v>990</v>
      </c>
      <c r="B7402" s="11" t="str">
        <f t="shared" si="130"/>
        <v>Fred C. and Mary R. Koch Foundation_Dixon, Heather20071500</v>
      </c>
      <c r="C7402" s="11" t="s">
        <v>4161</v>
      </c>
      <c r="D7402" s="11" t="s">
        <v>1004</v>
      </c>
      <c r="E7402" s="11" t="s">
        <v>1004</v>
      </c>
      <c r="F7402" s="4">
        <v>1500</v>
      </c>
      <c r="G7402" s="3">
        <v>2007</v>
      </c>
      <c r="H7402" s="3" t="s">
        <v>21</v>
      </c>
      <c r="I7402" s="12" t="s">
        <v>4162</v>
      </c>
      <c r="J7402" s="3">
        <v>70</v>
      </c>
      <c r="K7402" s="3" t="str">
        <f>IF(VLOOKUP(D7402,'Resources Final'!A:C,3,FALSE)=0,"",VLOOKUP(D7402,'Resources Final'!A:C,3,FALSE))</f>
        <v>Y</v>
      </c>
      <c r="L7402" s="3" t="str">
        <f>IF(VLOOKUP(D7402,'Resources Final'!A:D,4,FALSE)=0,"",VLOOKUP(D7402,'Resources Final'!A:D,4,FALSE))</f>
        <v/>
      </c>
      <c r="M7402" s="3" t="str">
        <f>IF(VLOOKUP(D7402,'Resources Final'!A:E,5,FALSE)=0,"",VLOOKUP(D7402,'Resources Final'!A:E,5,FALSE))</f>
        <v/>
      </c>
      <c r="N7402" s="7" t="str">
        <f>IF(VLOOKUP(D7402,'Resources Final'!A:F,6,FALSE)=0,"",VLOOKUP(D7402,'Resources Final'!A:F,6,FALSE))</f>
        <v/>
      </c>
      <c r="O7402" s="3" t="str">
        <f>IF(VLOOKUP(D7402,'Resources Final'!A:G,7,FALSE)=0,"",VLOOKUP(D7402,'Resources Final'!A:G,7,FALSE))</f>
        <v/>
      </c>
    </row>
    <row r="7403" spans="1:15" x14ac:dyDescent="0.2">
      <c r="A7403" s="11">
        <v>990</v>
      </c>
      <c r="B7403" s="11" t="str">
        <f t="shared" si="130"/>
        <v>Fred C. and Mary R. Koch Foundation_Dolecheck, Mark20071500</v>
      </c>
      <c r="C7403" s="11" t="s">
        <v>4161</v>
      </c>
      <c r="D7403" s="11" t="s">
        <v>1012</v>
      </c>
      <c r="E7403" s="11" t="s">
        <v>1012</v>
      </c>
      <c r="F7403" s="4">
        <v>1500</v>
      </c>
      <c r="G7403" s="3">
        <v>2007</v>
      </c>
      <c r="H7403" s="3" t="s">
        <v>21</v>
      </c>
      <c r="I7403" s="12" t="s">
        <v>4162</v>
      </c>
      <c r="J7403" s="3">
        <v>71</v>
      </c>
      <c r="K7403" s="3" t="str">
        <f>IF(VLOOKUP(D7403,'Resources Final'!A:C,3,FALSE)=0,"",VLOOKUP(D7403,'Resources Final'!A:C,3,FALSE))</f>
        <v>Y</v>
      </c>
      <c r="L7403" s="3" t="str">
        <f>IF(VLOOKUP(D7403,'Resources Final'!A:D,4,FALSE)=0,"",VLOOKUP(D7403,'Resources Final'!A:D,4,FALSE))</f>
        <v/>
      </c>
      <c r="M7403" s="3" t="str">
        <f>IF(VLOOKUP(D7403,'Resources Final'!A:E,5,FALSE)=0,"",VLOOKUP(D7403,'Resources Final'!A:E,5,FALSE))</f>
        <v/>
      </c>
      <c r="N7403" s="7" t="str">
        <f>IF(VLOOKUP(D7403,'Resources Final'!A:F,6,FALSE)=0,"",VLOOKUP(D7403,'Resources Final'!A:F,6,FALSE))</f>
        <v/>
      </c>
      <c r="O7403" s="3" t="str">
        <f>IF(VLOOKUP(D7403,'Resources Final'!A:G,7,FALSE)=0,"",VLOOKUP(D7403,'Resources Final'!A:G,7,FALSE))</f>
        <v/>
      </c>
    </row>
    <row r="7404" spans="1:15" x14ac:dyDescent="0.2">
      <c r="A7404" s="11">
        <v>990</v>
      </c>
      <c r="B7404" s="11" t="str">
        <f t="shared" si="130"/>
        <v>Fred C. and Mary R. Koch Foundation_Duea, Sarah20071500</v>
      </c>
      <c r="C7404" s="11" t="s">
        <v>4161</v>
      </c>
      <c r="D7404" s="11" t="s">
        <v>1035</v>
      </c>
      <c r="E7404" s="11" t="s">
        <v>1035</v>
      </c>
      <c r="F7404" s="4">
        <v>1500</v>
      </c>
      <c r="G7404" s="3">
        <v>2007</v>
      </c>
      <c r="H7404" s="3" t="s">
        <v>21</v>
      </c>
      <c r="I7404" s="12" t="s">
        <v>4162</v>
      </c>
      <c r="J7404" s="3">
        <v>72</v>
      </c>
      <c r="K7404" s="3" t="str">
        <f>IF(VLOOKUP(D7404,'Resources Final'!A:C,3,FALSE)=0,"",VLOOKUP(D7404,'Resources Final'!A:C,3,FALSE))</f>
        <v>Y</v>
      </c>
      <c r="L7404" s="3" t="str">
        <f>IF(VLOOKUP(D7404,'Resources Final'!A:D,4,FALSE)=0,"",VLOOKUP(D7404,'Resources Final'!A:D,4,FALSE))</f>
        <v/>
      </c>
      <c r="M7404" s="3" t="str">
        <f>IF(VLOOKUP(D7404,'Resources Final'!A:E,5,FALSE)=0,"",VLOOKUP(D7404,'Resources Final'!A:E,5,FALSE))</f>
        <v/>
      </c>
      <c r="N7404" s="7" t="str">
        <f>IF(VLOOKUP(D7404,'Resources Final'!A:F,6,FALSE)=0,"",VLOOKUP(D7404,'Resources Final'!A:F,6,FALSE))</f>
        <v/>
      </c>
      <c r="O7404" s="3" t="str">
        <f>IF(VLOOKUP(D7404,'Resources Final'!A:G,7,FALSE)=0,"",VLOOKUP(D7404,'Resources Final'!A:G,7,FALSE))</f>
        <v/>
      </c>
    </row>
    <row r="7405" spans="1:15" x14ac:dyDescent="0.2">
      <c r="A7405" s="11">
        <v>990</v>
      </c>
      <c r="B7405" s="11" t="str">
        <f t="shared" si="130"/>
        <v>Fred C. and Mary R. Koch Foundation_Duncan, Cameron20071500</v>
      </c>
      <c r="C7405" s="11" t="s">
        <v>4161</v>
      </c>
      <c r="D7405" s="11" t="s">
        <v>1042</v>
      </c>
      <c r="E7405" s="11" t="s">
        <v>1042</v>
      </c>
      <c r="F7405" s="4">
        <v>1500</v>
      </c>
      <c r="G7405" s="3">
        <v>2007</v>
      </c>
      <c r="H7405" s="3" t="s">
        <v>21</v>
      </c>
      <c r="I7405" s="12" t="s">
        <v>4162</v>
      </c>
      <c r="J7405" s="3">
        <v>73</v>
      </c>
      <c r="K7405" s="3" t="str">
        <f>IF(VLOOKUP(D7405,'Resources Final'!A:C,3,FALSE)=0,"",VLOOKUP(D7405,'Resources Final'!A:C,3,FALSE))</f>
        <v>Y</v>
      </c>
      <c r="L7405" s="3" t="str">
        <f>IF(VLOOKUP(D7405,'Resources Final'!A:D,4,FALSE)=0,"",VLOOKUP(D7405,'Resources Final'!A:D,4,FALSE))</f>
        <v/>
      </c>
      <c r="M7405" s="3" t="str">
        <f>IF(VLOOKUP(D7405,'Resources Final'!A:E,5,FALSE)=0,"",VLOOKUP(D7405,'Resources Final'!A:E,5,FALSE))</f>
        <v/>
      </c>
      <c r="N7405" s="7" t="str">
        <f>IF(VLOOKUP(D7405,'Resources Final'!A:F,6,FALSE)=0,"",VLOOKUP(D7405,'Resources Final'!A:F,6,FALSE))</f>
        <v/>
      </c>
      <c r="O7405" s="3" t="str">
        <f>IF(VLOOKUP(D7405,'Resources Final'!A:G,7,FALSE)=0,"",VLOOKUP(D7405,'Resources Final'!A:G,7,FALSE))</f>
        <v/>
      </c>
    </row>
    <row r="7406" spans="1:15" x14ac:dyDescent="0.2">
      <c r="A7406" s="11">
        <v>990</v>
      </c>
      <c r="B7406" s="11" t="str">
        <f t="shared" si="130"/>
        <v>Fred C. and Mary R. Koch Foundation_Dysle, Nicholas20071500</v>
      </c>
      <c r="C7406" s="11" t="s">
        <v>4161</v>
      </c>
      <c r="D7406" s="11" t="s">
        <v>1056</v>
      </c>
      <c r="E7406" s="11" t="s">
        <v>1056</v>
      </c>
      <c r="F7406" s="4">
        <v>1500</v>
      </c>
      <c r="G7406" s="3">
        <v>2007</v>
      </c>
      <c r="H7406" s="3" t="s">
        <v>21</v>
      </c>
      <c r="I7406" s="12" t="s">
        <v>4162</v>
      </c>
      <c r="J7406" s="3">
        <v>74</v>
      </c>
      <c r="K7406" s="3" t="str">
        <f>IF(VLOOKUP(D7406,'Resources Final'!A:C,3,FALSE)=0,"",VLOOKUP(D7406,'Resources Final'!A:C,3,FALSE))</f>
        <v>Y</v>
      </c>
      <c r="L7406" s="3" t="str">
        <f>IF(VLOOKUP(D7406,'Resources Final'!A:D,4,FALSE)=0,"",VLOOKUP(D7406,'Resources Final'!A:D,4,FALSE))</f>
        <v/>
      </c>
      <c r="M7406" s="3" t="str">
        <f>IF(VLOOKUP(D7406,'Resources Final'!A:E,5,FALSE)=0,"",VLOOKUP(D7406,'Resources Final'!A:E,5,FALSE))</f>
        <v/>
      </c>
      <c r="N7406" s="7" t="str">
        <f>IF(VLOOKUP(D7406,'Resources Final'!A:F,6,FALSE)=0,"",VLOOKUP(D7406,'Resources Final'!A:F,6,FALSE))</f>
        <v/>
      </c>
      <c r="O7406" s="3" t="str">
        <f>IF(VLOOKUP(D7406,'Resources Final'!A:G,7,FALSE)=0,"",VLOOKUP(D7406,'Resources Final'!A:G,7,FALSE))</f>
        <v/>
      </c>
    </row>
    <row r="7407" spans="1:15" x14ac:dyDescent="0.2">
      <c r="A7407" s="11">
        <v>990</v>
      </c>
      <c r="B7407" s="11" t="str">
        <f t="shared" si="130"/>
        <v>Fred C. and Mary R. Koch Foundation_Ender, Alexandra20071500</v>
      </c>
      <c r="C7407" s="11" t="s">
        <v>4161</v>
      </c>
      <c r="D7407" s="11" t="s">
        <v>1138</v>
      </c>
      <c r="E7407" s="11" t="s">
        <v>1138</v>
      </c>
      <c r="F7407" s="4">
        <v>1500</v>
      </c>
      <c r="G7407" s="3">
        <v>2007</v>
      </c>
      <c r="H7407" s="3" t="s">
        <v>21</v>
      </c>
      <c r="I7407" s="12" t="s">
        <v>4162</v>
      </c>
      <c r="J7407" s="3">
        <v>75</v>
      </c>
      <c r="K7407" s="3" t="str">
        <f>IF(VLOOKUP(D7407,'Resources Final'!A:C,3,FALSE)=0,"",VLOOKUP(D7407,'Resources Final'!A:C,3,FALSE))</f>
        <v>Y</v>
      </c>
      <c r="L7407" s="3" t="str">
        <f>IF(VLOOKUP(D7407,'Resources Final'!A:D,4,FALSE)=0,"",VLOOKUP(D7407,'Resources Final'!A:D,4,FALSE))</f>
        <v/>
      </c>
      <c r="M7407" s="3" t="str">
        <f>IF(VLOOKUP(D7407,'Resources Final'!A:E,5,FALSE)=0,"",VLOOKUP(D7407,'Resources Final'!A:E,5,FALSE))</f>
        <v/>
      </c>
      <c r="N7407" s="7" t="str">
        <f>IF(VLOOKUP(D7407,'Resources Final'!A:F,6,FALSE)=0,"",VLOOKUP(D7407,'Resources Final'!A:F,6,FALSE))</f>
        <v/>
      </c>
      <c r="O7407" s="3" t="str">
        <f>IF(VLOOKUP(D7407,'Resources Final'!A:G,7,FALSE)=0,"",VLOOKUP(D7407,'Resources Final'!A:G,7,FALSE))</f>
        <v/>
      </c>
    </row>
    <row r="7408" spans="1:15" x14ac:dyDescent="0.2">
      <c r="A7408" s="11">
        <v>990</v>
      </c>
      <c r="B7408" s="11" t="str">
        <f t="shared" si="130"/>
        <v>Fred C. and Mary R. Koch Foundation_Eringis, Holly20071500</v>
      </c>
      <c r="C7408" s="11" t="s">
        <v>4161</v>
      </c>
      <c r="D7408" s="11" t="s">
        <v>1151</v>
      </c>
      <c r="E7408" s="11" t="s">
        <v>1151</v>
      </c>
      <c r="F7408" s="4">
        <v>1500</v>
      </c>
      <c r="G7408" s="3">
        <v>2007</v>
      </c>
      <c r="H7408" s="3" t="s">
        <v>21</v>
      </c>
      <c r="I7408" s="12" t="s">
        <v>4162</v>
      </c>
      <c r="J7408" s="3">
        <v>76</v>
      </c>
      <c r="K7408" s="3" t="str">
        <f>IF(VLOOKUP(D7408,'Resources Final'!A:C,3,FALSE)=0,"",VLOOKUP(D7408,'Resources Final'!A:C,3,FALSE))</f>
        <v>Y</v>
      </c>
      <c r="L7408" s="3" t="str">
        <f>IF(VLOOKUP(D7408,'Resources Final'!A:D,4,FALSE)=0,"",VLOOKUP(D7408,'Resources Final'!A:D,4,FALSE))</f>
        <v/>
      </c>
      <c r="M7408" s="3" t="str">
        <f>IF(VLOOKUP(D7408,'Resources Final'!A:E,5,FALSE)=0,"",VLOOKUP(D7408,'Resources Final'!A:E,5,FALSE))</f>
        <v/>
      </c>
      <c r="N7408" s="7" t="str">
        <f>IF(VLOOKUP(D7408,'Resources Final'!A:F,6,FALSE)=0,"",VLOOKUP(D7408,'Resources Final'!A:F,6,FALSE))</f>
        <v/>
      </c>
      <c r="O7408" s="3" t="str">
        <f>IF(VLOOKUP(D7408,'Resources Final'!A:G,7,FALSE)=0,"",VLOOKUP(D7408,'Resources Final'!A:G,7,FALSE))</f>
        <v/>
      </c>
    </row>
    <row r="7409" spans="1:15" x14ac:dyDescent="0.2">
      <c r="A7409" s="11">
        <v>990</v>
      </c>
      <c r="B7409" s="11" t="str">
        <f t="shared" si="130"/>
        <v>Fred C. and Mary R. Koch Foundation_Esclovon, Kaylan20071500</v>
      </c>
      <c r="C7409" s="11" t="s">
        <v>4161</v>
      </c>
      <c r="D7409" s="11" t="s">
        <v>1152</v>
      </c>
      <c r="E7409" s="11" t="s">
        <v>1152</v>
      </c>
      <c r="F7409" s="4">
        <v>1500</v>
      </c>
      <c r="G7409" s="3">
        <v>2007</v>
      </c>
      <c r="H7409" s="3" t="s">
        <v>21</v>
      </c>
      <c r="I7409" s="12" t="s">
        <v>4162</v>
      </c>
      <c r="J7409" s="3">
        <v>77</v>
      </c>
      <c r="K7409" s="3" t="str">
        <f>IF(VLOOKUP(D7409,'Resources Final'!A:C,3,FALSE)=0,"",VLOOKUP(D7409,'Resources Final'!A:C,3,FALSE))</f>
        <v>Y</v>
      </c>
      <c r="L7409" s="3" t="str">
        <f>IF(VLOOKUP(D7409,'Resources Final'!A:D,4,FALSE)=0,"",VLOOKUP(D7409,'Resources Final'!A:D,4,FALSE))</f>
        <v/>
      </c>
      <c r="M7409" s="3" t="str">
        <f>IF(VLOOKUP(D7409,'Resources Final'!A:E,5,FALSE)=0,"",VLOOKUP(D7409,'Resources Final'!A:E,5,FALSE))</f>
        <v/>
      </c>
      <c r="N7409" s="7" t="str">
        <f>IF(VLOOKUP(D7409,'Resources Final'!A:F,6,FALSE)=0,"",VLOOKUP(D7409,'Resources Final'!A:F,6,FALSE))</f>
        <v/>
      </c>
      <c r="O7409" s="3" t="str">
        <f>IF(VLOOKUP(D7409,'Resources Final'!A:G,7,FALSE)=0,"",VLOOKUP(D7409,'Resources Final'!A:G,7,FALSE))</f>
        <v/>
      </c>
    </row>
    <row r="7410" spans="1:15" x14ac:dyDescent="0.2">
      <c r="A7410" s="11">
        <v>990</v>
      </c>
      <c r="B7410" s="11" t="str">
        <f t="shared" si="130"/>
        <v>Fred C. and Mary R. Koch Foundation_Etemadi, Mozziyar20071500</v>
      </c>
      <c r="C7410" s="11" t="s">
        <v>4161</v>
      </c>
      <c r="D7410" s="11" t="s">
        <v>1159</v>
      </c>
      <c r="E7410" s="11" t="s">
        <v>1159</v>
      </c>
      <c r="F7410" s="4">
        <v>1500</v>
      </c>
      <c r="G7410" s="3">
        <v>2007</v>
      </c>
      <c r="H7410" s="3" t="s">
        <v>21</v>
      </c>
      <c r="I7410" s="12" t="s">
        <v>4162</v>
      </c>
      <c r="J7410" s="3">
        <v>78</v>
      </c>
      <c r="K7410" s="3" t="str">
        <f>IF(VLOOKUP(D7410,'Resources Final'!A:C,3,FALSE)=0,"",VLOOKUP(D7410,'Resources Final'!A:C,3,FALSE))</f>
        <v>Y</v>
      </c>
      <c r="L7410" s="3" t="str">
        <f>IF(VLOOKUP(D7410,'Resources Final'!A:D,4,FALSE)=0,"",VLOOKUP(D7410,'Resources Final'!A:D,4,FALSE))</f>
        <v/>
      </c>
      <c r="M7410" s="3" t="str">
        <f>IF(VLOOKUP(D7410,'Resources Final'!A:E,5,FALSE)=0,"",VLOOKUP(D7410,'Resources Final'!A:E,5,FALSE))</f>
        <v/>
      </c>
      <c r="N7410" s="7" t="str">
        <f>IF(VLOOKUP(D7410,'Resources Final'!A:F,6,FALSE)=0,"",VLOOKUP(D7410,'Resources Final'!A:F,6,FALSE))</f>
        <v/>
      </c>
      <c r="O7410" s="3" t="str">
        <f>IF(VLOOKUP(D7410,'Resources Final'!A:G,7,FALSE)=0,"",VLOOKUP(D7410,'Resources Final'!A:G,7,FALSE))</f>
        <v/>
      </c>
    </row>
    <row r="7411" spans="1:15" x14ac:dyDescent="0.2">
      <c r="A7411" s="11">
        <v>990</v>
      </c>
      <c r="B7411" s="11" t="str">
        <f t="shared" si="130"/>
        <v>Fred C. and Mary R. Koch Foundation_Etheridge-Morgan, Patrieka20071500</v>
      </c>
      <c r="C7411" s="11" t="s">
        <v>4161</v>
      </c>
      <c r="D7411" s="11" t="s">
        <v>1162</v>
      </c>
      <c r="E7411" s="11" t="s">
        <v>1162</v>
      </c>
      <c r="F7411" s="4">
        <v>1500</v>
      </c>
      <c r="G7411" s="3">
        <v>2007</v>
      </c>
      <c r="H7411" s="3" t="s">
        <v>21</v>
      </c>
      <c r="I7411" s="12" t="s">
        <v>4162</v>
      </c>
      <c r="J7411" s="3">
        <v>79</v>
      </c>
      <c r="K7411" s="3" t="str">
        <f>IF(VLOOKUP(D7411,'Resources Final'!A:C,3,FALSE)=0,"",VLOOKUP(D7411,'Resources Final'!A:C,3,FALSE))</f>
        <v>Y</v>
      </c>
      <c r="L7411" s="3" t="str">
        <f>IF(VLOOKUP(D7411,'Resources Final'!A:D,4,FALSE)=0,"",VLOOKUP(D7411,'Resources Final'!A:D,4,FALSE))</f>
        <v/>
      </c>
      <c r="M7411" s="3" t="str">
        <f>IF(VLOOKUP(D7411,'Resources Final'!A:E,5,FALSE)=0,"",VLOOKUP(D7411,'Resources Final'!A:E,5,FALSE))</f>
        <v/>
      </c>
      <c r="N7411" s="7" t="str">
        <f>IF(VLOOKUP(D7411,'Resources Final'!A:F,6,FALSE)=0,"",VLOOKUP(D7411,'Resources Final'!A:F,6,FALSE))</f>
        <v/>
      </c>
      <c r="O7411" s="3" t="str">
        <f>IF(VLOOKUP(D7411,'Resources Final'!A:G,7,FALSE)=0,"",VLOOKUP(D7411,'Resources Final'!A:G,7,FALSE))</f>
        <v/>
      </c>
    </row>
    <row r="7412" spans="1:15" x14ac:dyDescent="0.2">
      <c r="A7412" s="11">
        <v>990</v>
      </c>
      <c r="B7412" s="11" t="str">
        <f t="shared" si="130"/>
        <v>Fred C. and Mary R. Koch Foundation_Farmer, Ashley20071500</v>
      </c>
      <c r="C7412" s="11" t="s">
        <v>4161</v>
      </c>
      <c r="D7412" s="11" t="s">
        <v>1193</v>
      </c>
      <c r="E7412" s="11" t="s">
        <v>1193</v>
      </c>
      <c r="F7412" s="4">
        <v>1500</v>
      </c>
      <c r="G7412" s="3">
        <v>2007</v>
      </c>
      <c r="H7412" s="3" t="s">
        <v>21</v>
      </c>
      <c r="I7412" s="12" t="s">
        <v>4162</v>
      </c>
      <c r="J7412" s="3">
        <v>80</v>
      </c>
      <c r="K7412" s="3" t="str">
        <f>IF(VLOOKUP(D7412,'Resources Final'!A:C,3,FALSE)=0,"",VLOOKUP(D7412,'Resources Final'!A:C,3,FALSE))</f>
        <v>Y</v>
      </c>
      <c r="L7412" s="3" t="str">
        <f>IF(VLOOKUP(D7412,'Resources Final'!A:D,4,FALSE)=0,"",VLOOKUP(D7412,'Resources Final'!A:D,4,FALSE))</f>
        <v/>
      </c>
      <c r="M7412" s="3" t="str">
        <f>IF(VLOOKUP(D7412,'Resources Final'!A:E,5,FALSE)=0,"",VLOOKUP(D7412,'Resources Final'!A:E,5,FALSE))</f>
        <v/>
      </c>
      <c r="N7412" s="7" t="str">
        <f>IF(VLOOKUP(D7412,'Resources Final'!A:F,6,FALSE)=0,"",VLOOKUP(D7412,'Resources Final'!A:F,6,FALSE))</f>
        <v/>
      </c>
      <c r="O7412" s="3" t="str">
        <f>IF(VLOOKUP(D7412,'Resources Final'!A:G,7,FALSE)=0,"",VLOOKUP(D7412,'Resources Final'!A:G,7,FALSE))</f>
        <v/>
      </c>
    </row>
    <row r="7413" spans="1:15" x14ac:dyDescent="0.2">
      <c r="A7413" s="11">
        <v>990</v>
      </c>
      <c r="B7413" s="11" t="str">
        <f t="shared" si="130"/>
        <v>Fred C. and Mary R. Koch Foundation_Finlen, Ryan20071500</v>
      </c>
      <c r="C7413" s="11" t="s">
        <v>4161</v>
      </c>
      <c r="D7413" s="11" t="s">
        <v>1210</v>
      </c>
      <c r="E7413" s="11" t="s">
        <v>1210</v>
      </c>
      <c r="F7413" s="4">
        <v>1500</v>
      </c>
      <c r="G7413" s="3">
        <v>2007</v>
      </c>
      <c r="H7413" s="3" t="s">
        <v>21</v>
      </c>
      <c r="I7413" s="12" t="s">
        <v>4162</v>
      </c>
      <c r="J7413" s="3">
        <v>81</v>
      </c>
      <c r="K7413" s="3" t="str">
        <f>IF(VLOOKUP(D7413,'Resources Final'!A:C,3,FALSE)=0,"",VLOOKUP(D7413,'Resources Final'!A:C,3,FALSE))</f>
        <v>Y</v>
      </c>
      <c r="L7413" s="3" t="str">
        <f>IF(VLOOKUP(D7413,'Resources Final'!A:D,4,FALSE)=0,"",VLOOKUP(D7413,'Resources Final'!A:D,4,FALSE))</f>
        <v/>
      </c>
      <c r="M7413" s="3" t="str">
        <f>IF(VLOOKUP(D7413,'Resources Final'!A:E,5,FALSE)=0,"",VLOOKUP(D7413,'Resources Final'!A:E,5,FALSE))</f>
        <v/>
      </c>
      <c r="N7413" s="7" t="str">
        <f>IF(VLOOKUP(D7413,'Resources Final'!A:F,6,FALSE)=0,"",VLOOKUP(D7413,'Resources Final'!A:F,6,FALSE))</f>
        <v/>
      </c>
      <c r="O7413" s="3" t="str">
        <f>IF(VLOOKUP(D7413,'Resources Final'!A:G,7,FALSE)=0,"",VLOOKUP(D7413,'Resources Final'!A:G,7,FALSE))</f>
        <v/>
      </c>
    </row>
    <row r="7414" spans="1:15" x14ac:dyDescent="0.2">
      <c r="A7414" s="11">
        <v>990</v>
      </c>
      <c r="B7414" s="11" t="str">
        <f t="shared" si="130"/>
        <v>Fred C. and Mary R. Koch Foundation_Fischer, Remington20071500</v>
      </c>
      <c r="C7414" s="11" t="s">
        <v>4161</v>
      </c>
      <c r="D7414" s="11" t="s">
        <v>1215</v>
      </c>
      <c r="E7414" s="11" t="s">
        <v>1215</v>
      </c>
      <c r="F7414" s="4">
        <v>1500</v>
      </c>
      <c r="G7414" s="3">
        <v>2007</v>
      </c>
      <c r="H7414" s="3" t="s">
        <v>21</v>
      </c>
      <c r="I7414" s="12" t="s">
        <v>4162</v>
      </c>
      <c r="J7414" s="3">
        <v>82</v>
      </c>
      <c r="K7414" s="3" t="str">
        <f>IF(VLOOKUP(D7414,'Resources Final'!A:C,3,FALSE)=0,"",VLOOKUP(D7414,'Resources Final'!A:C,3,FALSE))</f>
        <v>Y</v>
      </c>
      <c r="L7414" s="3" t="str">
        <f>IF(VLOOKUP(D7414,'Resources Final'!A:D,4,FALSE)=0,"",VLOOKUP(D7414,'Resources Final'!A:D,4,FALSE))</f>
        <v/>
      </c>
      <c r="M7414" s="3" t="str">
        <f>IF(VLOOKUP(D7414,'Resources Final'!A:E,5,FALSE)=0,"",VLOOKUP(D7414,'Resources Final'!A:E,5,FALSE))</f>
        <v/>
      </c>
      <c r="N7414" s="7" t="str">
        <f>IF(VLOOKUP(D7414,'Resources Final'!A:F,6,FALSE)=0,"",VLOOKUP(D7414,'Resources Final'!A:F,6,FALSE))</f>
        <v/>
      </c>
      <c r="O7414" s="3" t="str">
        <f>IF(VLOOKUP(D7414,'Resources Final'!A:G,7,FALSE)=0,"",VLOOKUP(D7414,'Resources Final'!A:G,7,FALSE))</f>
        <v/>
      </c>
    </row>
    <row r="7415" spans="1:15" x14ac:dyDescent="0.2">
      <c r="A7415" s="11">
        <v>990</v>
      </c>
      <c r="B7415" s="11" t="str">
        <f t="shared" si="130"/>
        <v>Fred C. and Mary R. Koch Foundation_Flanagan, Brett20071500</v>
      </c>
      <c r="C7415" s="11" t="s">
        <v>4161</v>
      </c>
      <c r="D7415" s="11" t="s">
        <v>1221</v>
      </c>
      <c r="E7415" s="11" t="s">
        <v>1221</v>
      </c>
      <c r="F7415" s="4">
        <v>1500</v>
      </c>
      <c r="G7415" s="3">
        <v>2007</v>
      </c>
      <c r="H7415" s="3" t="s">
        <v>21</v>
      </c>
      <c r="I7415" s="12" t="s">
        <v>4162</v>
      </c>
      <c r="J7415" s="3">
        <v>83</v>
      </c>
      <c r="K7415" s="3" t="str">
        <f>IF(VLOOKUP(D7415,'Resources Final'!A:C,3,FALSE)=0,"",VLOOKUP(D7415,'Resources Final'!A:C,3,FALSE))</f>
        <v>Y</v>
      </c>
      <c r="L7415" s="3" t="str">
        <f>IF(VLOOKUP(D7415,'Resources Final'!A:D,4,FALSE)=0,"",VLOOKUP(D7415,'Resources Final'!A:D,4,FALSE))</f>
        <v/>
      </c>
      <c r="M7415" s="3" t="str">
        <f>IF(VLOOKUP(D7415,'Resources Final'!A:E,5,FALSE)=0,"",VLOOKUP(D7415,'Resources Final'!A:E,5,FALSE))</f>
        <v/>
      </c>
      <c r="N7415" s="7" t="str">
        <f>IF(VLOOKUP(D7415,'Resources Final'!A:F,6,FALSE)=0,"",VLOOKUP(D7415,'Resources Final'!A:F,6,FALSE))</f>
        <v/>
      </c>
      <c r="O7415" s="3" t="str">
        <f>IF(VLOOKUP(D7415,'Resources Final'!A:G,7,FALSE)=0,"",VLOOKUP(D7415,'Resources Final'!A:G,7,FALSE))</f>
        <v/>
      </c>
    </row>
    <row r="7416" spans="1:15" x14ac:dyDescent="0.2">
      <c r="A7416" s="11">
        <v>990</v>
      </c>
      <c r="B7416" s="11" t="str">
        <f t="shared" si="130"/>
        <v>Fred C. and Mary R. Koch Foundation_Flax, Caleb20071500</v>
      </c>
      <c r="C7416" s="11" t="s">
        <v>4161</v>
      </c>
      <c r="D7416" s="11" t="s">
        <v>1222</v>
      </c>
      <c r="E7416" s="11" t="s">
        <v>1222</v>
      </c>
      <c r="F7416" s="4">
        <v>1500</v>
      </c>
      <c r="G7416" s="3">
        <v>2007</v>
      </c>
      <c r="H7416" s="3" t="s">
        <v>21</v>
      </c>
      <c r="I7416" s="12" t="s">
        <v>4162</v>
      </c>
      <c r="J7416" s="3">
        <v>84</v>
      </c>
      <c r="K7416" s="3" t="str">
        <f>IF(VLOOKUP(D7416,'Resources Final'!A:C,3,FALSE)=0,"",VLOOKUP(D7416,'Resources Final'!A:C,3,FALSE))</f>
        <v>Y</v>
      </c>
      <c r="L7416" s="3" t="str">
        <f>IF(VLOOKUP(D7416,'Resources Final'!A:D,4,FALSE)=0,"",VLOOKUP(D7416,'Resources Final'!A:D,4,FALSE))</f>
        <v/>
      </c>
      <c r="M7416" s="3" t="str">
        <f>IF(VLOOKUP(D7416,'Resources Final'!A:E,5,FALSE)=0,"",VLOOKUP(D7416,'Resources Final'!A:E,5,FALSE))</f>
        <v/>
      </c>
      <c r="N7416" s="7" t="str">
        <f>IF(VLOOKUP(D7416,'Resources Final'!A:F,6,FALSE)=0,"",VLOOKUP(D7416,'Resources Final'!A:F,6,FALSE))</f>
        <v/>
      </c>
      <c r="O7416" s="3" t="str">
        <f>IF(VLOOKUP(D7416,'Resources Final'!A:G,7,FALSE)=0,"",VLOOKUP(D7416,'Resources Final'!A:G,7,FALSE))</f>
        <v/>
      </c>
    </row>
    <row r="7417" spans="1:15" x14ac:dyDescent="0.2">
      <c r="A7417" s="11">
        <v>990</v>
      </c>
      <c r="B7417" s="11" t="str">
        <f t="shared" si="130"/>
        <v>Fred C. and Mary R. Koch Foundation_Flohr, Whitney20071500</v>
      </c>
      <c r="C7417" s="11" t="s">
        <v>4161</v>
      </c>
      <c r="D7417" s="11" t="s">
        <v>1229</v>
      </c>
      <c r="E7417" s="11" t="s">
        <v>1229</v>
      </c>
      <c r="F7417" s="4">
        <v>1500</v>
      </c>
      <c r="G7417" s="3">
        <v>2007</v>
      </c>
      <c r="H7417" s="3" t="s">
        <v>21</v>
      </c>
      <c r="I7417" s="12" t="s">
        <v>4162</v>
      </c>
      <c r="J7417" s="3">
        <v>85</v>
      </c>
      <c r="K7417" s="3" t="str">
        <f>IF(VLOOKUP(D7417,'Resources Final'!A:C,3,FALSE)=0,"",VLOOKUP(D7417,'Resources Final'!A:C,3,FALSE))</f>
        <v>Y</v>
      </c>
      <c r="L7417" s="3" t="str">
        <f>IF(VLOOKUP(D7417,'Resources Final'!A:D,4,FALSE)=0,"",VLOOKUP(D7417,'Resources Final'!A:D,4,FALSE))</f>
        <v/>
      </c>
      <c r="M7417" s="3" t="str">
        <f>IF(VLOOKUP(D7417,'Resources Final'!A:E,5,FALSE)=0,"",VLOOKUP(D7417,'Resources Final'!A:E,5,FALSE))</f>
        <v/>
      </c>
      <c r="N7417" s="7" t="str">
        <f>IF(VLOOKUP(D7417,'Resources Final'!A:F,6,FALSE)=0,"",VLOOKUP(D7417,'Resources Final'!A:F,6,FALSE))</f>
        <v/>
      </c>
      <c r="O7417" s="3" t="str">
        <f>IF(VLOOKUP(D7417,'Resources Final'!A:G,7,FALSE)=0,"",VLOOKUP(D7417,'Resources Final'!A:G,7,FALSE))</f>
        <v/>
      </c>
    </row>
    <row r="7418" spans="1:15" x14ac:dyDescent="0.2">
      <c r="A7418" s="11">
        <v>990</v>
      </c>
      <c r="B7418" s="11" t="str">
        <f t="shared" si="130"/>
        <v>Fred C. and Mary R. Koch Foundation_Fontenot, Andrew20071500</v>
      </c>
      <c r="C7418" s="11" t="s">
        <v>4161</v>
      </c>
      <c r="D7418" s="11" t="s">
        <v>1239</v>
      </c>
      <c r="E7418" s="11" t="s">
        <v>1239</v>
      </c>
      <c r="F7418" s="4">
        <v>1500</v>
      </c>
      <c r="G7418" s="3">
        <v>2007</v>
      </c>
      <c r="H7418" s="3" t="s">
        <v>21</v>
      </c>
      <c r="I7418" s="12" t="s">
        <v>4162</v>
      </c>
      <c r="J7418" s="3">
        <v>86</v>
      </c>
      <c r="K7418" s="3" t="str">
        <f>IF(VLOOKUP(D7418,'Resources Final'!A:C,3,FALSE)=0,"",VLOOKUP(D7418,'Resources Final'!A:C,3,FALSE))</f>
        <v>Y</v>
      </c>
      <c r="L7418" s="3" t="str">
        <f>IF(VLOOKUP(D7418,'Resources Final'!A:D,4,FALSE)=0,"",VLOOKUP(D7418,'Resources Final'!A:D,4,FALSE))</f>
        <v/>
      </c>
      <c r="M7418" s="3" t="str">
        <f>IF(VLOOKUP(D7418,'Resources Final'!A:E,5,FALSE)=0,"",VLOOKUP(D7418,'Resources Final'!A:E,5,FALSE))</f>
        <v/>
      </c>
      <c r="N7418" s="7" t="str">
        <f>IF(VLOOKUP(D7418,'Resources Final'!A:F,6,FALSE)=0,"",VLOOKUP(D7418,'Resources Final'!A:F,6,FALSE))</f>
        <v/>
      </c>
      <c r="O7418" s="3" t="str">
        <f>IF(VLOOKUP(D7418,'Resources Final'!A:G,7,FALSE)=0,"",VLOOKUP(D7418,'Resources Final'!A:G,7,FALSE))</f>
        <v/>
      </c>
    </row>
    <row r="7419" spans="1:15" x14ac:dyDescent="0.2">
      <c r="A7419" s="11">
        <v>990</v>
      </c>
      <c r="B7419" s="11" t="str">
        <f t="shared" si="130"/>
        <v>Fred C. and Mary R. Koch Foundation_Furr, III, Robert20071500</v>
      </c>
      <c r="C7419" s="11" t="s">
        <v>4161</v>
      </c>
      <c r="D7419" s="11" t="s">
        <v>1322</v>
      </c>
      <c r="E7419" s="11" t="s">
        <v>1322</v>
      </c>
      <c r="F7419" s="4">
        <v>1500</v>
      </c>
      <c r="G7419" s="3">
        <v>2007</v>
      </c>
      <c r="H7419" s="3" t="s">
        <v>21</v>
      </c>
      <c r="I7419" s="12" t="s">
        <v>4162</v>
      </c>
      <c r="J7419" s="3">
        <v>87</v>
      </c>
      <c r="K7419" s="3" t="str">
        <f>IF(VLOOKUP(D7419,'Resources Final'!A:C,3,FALSE)=0,"",VLOOKUP(D7419,'Resources Final'!A:C,3,FALSE))</f>
        <v>Y</v>
      </c>
      <c r="L7419" s="3" t="str">
        <f>IF(VLOOKUP(D7419,'Resources Final'!A:D,4,FALSE)=0,"",VLOOKUP(D7419,'Resources Final'!A:D,4,FALSE))</f>
        <v/>
      </c>
      <c r="M7419" s="3" t="str">
        <f>IF(VLOOKUP(D7419,'Resources Final'!A:E,5,FALSE)=0,"",VLOOKUP(D7419,'Resources Final'!A:E,5,FALSE))</f>
        <v/>
      </c>
      <c r="N7419" s="7" t="str">
        <f>IF(VLOOKUP(D7419,'Resources Final'!A:F,6,FALSE)=0,"",VLOOKUP(D7419,'Resources Final'!A:F,6,FALSE))</f>
        <v/>
      </c>
      <c r="O7419" s="3" t="str">
        <f>IF(VLOOKUP(D7419,'Resources Final'!A:G,7,FALSE)=0,"",VLOOKUP(D7419,'Resources Final'!A:G,7,FALSE))</f>
        <v/>
      </c>
    </row>
    <row r="7420" spans="1:15" x14ac:dyDescent="0.2">
      <c r="A7420" s="11">
        <v>990</v>
      </c>
      <c r="B7420" s="11" t="str">
        <f t="shared" si="130"/>
        <v>Fred C. and Mary R. Koch Foundation_Garcia, Joel20071500</v>
      </c>
      <c r="C7420" s="11" t="s">
        <v>4161</v>
      </c>
      <c r="D7420" s="11" t="s">
        <v>1345</v>
      </c>
      <c r="E7420" s="11" t="s">
        <v>1345</v>
      </c>
      <c r="F7420" s="4">
        <v>1500</v>
      </c>
      <c r="G7420" s="3">
        <v>2007</v>
      </c>
      <c r="H7420" s="3" t="s">
        <v>21</v>
      </c>
      <c r="I7420" s="12" t="s">
        <v>4162</v>
      </c>
      <c r="J7420" s="3">
        <v>88</v>
      </c>
      <c r="K7420" s="3" t="str">
        <f>IF(VLOOKUP(D7420,'Resources Final'!A:C,3,FALSE)=0,"",VLOOKUP(D7420,'Resources Final'!A:C,3,FALSE))</f>
        <v>Y</v>
      </c>
      <c r="L7420" s="3" t="str">
        <f>IF(VLOOKUP(D7420,'Resources Final'!A:D,4,FALSE)=0,"",VLOOKUP(D7420,'Resources Final'!A:D,4,FALSE))</f>
        <v/>
      </c>
      <c r="M7420" s="3" t="str">
        <f>IF(VLOOKUP(D7420,'Resources Final'!A:E,5,FALSE)=0,"",VLOOKUP(D7420,'Resources Final'!A:E,5,FALSE))</f>
        <v/>
      </c>
      <c r="N7420" s="7" t="str">
        <f>IF(VLOOKUP(D7420,'Resources Final'!A:F,6,FALSE)=0,"",VLOOKUP(D7420,'Resources Final'!A:F,6,FALSE))</f>
        <v/>
      </c>
      <c r="O7420" s="3" t="str">
        <f>IF(VLOOKUP(D7420,'Resources Final'!A:G,7,FALSE)=0,"",VLOOKUP(D7420,'Resources Final'!A:G,7,FALSE))</f>
        <v/>
      </c>
    </row>
    <row r="7421" spans="1:15" x14ac:dyDescent="0.2">
      <c r="A7421" s="11">
        <v>990</v>
      </c>
      <c r="B7421" s="11" t="str">
        <f t="shared" si="130"/>
        <v>Fred C. and Mary R. Koch Foundation_Gartner, David20071500</v>
      </c>
      <c r="C7421" s="11" t="s">
        <v>4161</v>
      </c>
      <c r="D7421" s="11" t="s">
        <v>1351</v>
      </c>
      <c r="E7421" s="11" t="s">
        <v>1351</v>
      </c>
      <c r="F7421" s="4">
        <v>1500</v>
      </c>
      <c r="G7421" s="3">
        <v>2007</v>
      </c>
      <c r="H7421" s="3" t="s">
        <v>21</v>
      </c>
      <c r="I7421" s="12" t="s">
        <v>4162</v>
      </c>
      <c r="J7421" s="3">
        <v>89</v>
      </c>
      <c r="K7421" s="3" t="str">
        <f>IF(VLOOKUP(D7421,'Resources Final'!A:C,3,FALSE)=0,"",VLOOKUP(D7421,'Resources Final'!A:C,3,FALSE))</f>
        <v>Y</v>
      </c>
      <c r="L7421" s="3" t="str">
        <f>IF(VLOOKUP(D7421,'Resources Final'!A:D,4,FALSE)=0,"",VLOOKUP(D7421,'Resources Final'!A:D,4,FALSE))</f>
        <v/>
      </c>
      <c r="M7421" s="3" t="str">
        <f>IF(VLOOKUP(D7421,'Resources Final'!A:E,5,FALSE)=0,"",VLOOKUP(D7421,'Resources Final'!A:E,5,FALSE))</f>
        <v/>
      </c>
      <c r="N7421" s="7" t="str">
        <f>IF(VLOOKUP(D7421,'Resources Final'!A:F,6,FALSE)=0,"",VLOOKUP(D7421,'Resources Final'!A:F,6,FALSE))</f>
        <v/>
      </c>
      <c r="O7421" s="3" t="str">
        <f>IF(VLOOKUP(D7421,'Resources Final'!A:G,7,FALSE)=0,"",VLOOKUP(D7421,'Resources Final'!A:G,7,FALSE))</f>
        <v/>
      </c>
    </row>
    <row r="7422" spans="1:15" x14ac:dyDescent="0.2">
      <c r="A7422" s="11">
        <v>990</v>
      </c>
      <c r="B7422" s="11" t="str">
        <f t="shared" si="130"/>
        <v>Fred C. and Mary R. Koch Foundation_Gartner, Keegan20071500</v>
      </c>
      <c r="C7422" s="11" t="s">
        <v>4161</v>
      </c>
      <c r="D7422" s="11" t="s">
        <v>1353</v>
      </c>
      <c r="E7422" s="11" t="s">
        <v>1353</v>
      </c>
      <c r="F7422" s="4">
        <v>1500</v>
      </c>
      <c r="G7422" s="3">
        <v>2007</v>
      </c>
      <c r="H7422" s="3" t="s">
        <v>21</v>
      </c>
      <c r="I7422" s="12" t="s">
        <v>4162</v>
      </c>
      <c r="J7422" s="3">
        <v>90</v>
      </c>
      <c r="K7422" s="3" t="str">
        <f>IF(VLOOKUP(D7422,'Resources Final'!A:C,3,FALSE)=0,"",VLOOKUP(D7422,'Resources Final'!A:C,3,FALSE))</f>
        <v>Y</v>
      </c>
      <c r="L7422" s="3" t="str">
        <f>IF(VLOOKUP(D7422,'Resources Final'!A:D,4,FALSE)=0,"",VLOOKUP(D7422,'Resources Final'!A:D,4,FALSE))</f>
        <v/>
      </c>
      <c r="M7422" s="3" t="str">
        <f>IF(VLOOKUP(D7422,'Resources Final'!A:E,5,FALSE)=0,"",VLOOKUP(D7422,'Resources Final'!A:E,5,FALSE))</f>
        <v/>
      </c>
      <c r="N7422" s="7" t="str">
        <f>IF(VLOOKUP(D7422,'Resources Final'!A:F,6,FALSE)=0,"",VLOOKUP(D7422,'Resources Final'!A:F,6,FALSE))</f>
        <v/>
      </c>
      <c r="O7422" s="3" t="str">
        <f>IF(VLOOKUP(D7422,'Resources Final'!A:G,7,FALSE)=0,"",VLOOKUP(D7422,'Resources Final'!A:G,7,FALSE))</f>
        <v/>
      </c>
    </row>
    <row r="7423" spans="1:15" x14ac:dyDescent="0.2">
      <c r="A7423" s="11">
        <v>990</v>
      </c>
      <c r="B7423" s="11" t="str">
        <f t="shared" si="130"/>
        <v>Fred C. and Mary R. Koch Foundation_Gilmore, Karla20071500</v>
      </c>
      <c r="C7423" s="11" t="s">
        <v>4161</v>
      </c>
      <c r="D7423" s="11" t="s">
        <v>1402</v>
      </c>
      <c r="E7423" s="11" t="s">
        <v>1402</v>
      </c>
      <c r="F7423" s="4">
        <v>1500</v>
      </c>
      <c r="G7423" s="3">
        <v>2007</v>
      </c>
      <c r="H7423" s="3" t="s">
        <v>21</v>
      </c>
      <c r="I7423" s="12" t="s">
        <v>4162</v>
      </c>
      <c r="J7423" s="3">
        <v>91</v>
      </c>
      <c r="K7423" s="3" t="str">
        <f>IF(VLOOKUP(D7423,'Resources Final'!A:C,3,FALSE)=0,"",VLOOKUP(D7423,'Resources Final'!A:C,3,FALSE))</f>
        <v>Y</v>
      </c>
      <c r="L7423" s="3" t="str">
        <f>IF(VLOOKUP(D7423,'Resources Final'!A:D,4,FALSE)=0,"",VLOOKUP(D7423,'Resources Final'!A:D,4,FALSE))</f>
        <v/>
      </c>
      <c r="M7423" s="3" t="str">
        <f>IF(VLOOKUP(D7423,'Resources Final'!A:E,5,FALSE)=0,"",VLOOKUP(D7423,'Resources Final'!A:E,5,FALSE))</f>
        <v/>
      </c>
      <c r="N7423" s="7" t="str">
        <f>IF(VLOOKUP(D7423,'Resources Final'!A:F,6,FALSE)=0,"",VLOOKUP(D7423,'Resources Final'!A:F,6,FALSE))</f>
        <v/>
      </c>
      <c r="O7423" s="3" t="str">
        <f>IF(VLOOKUP(D7423,'Resources Final'!A:G,7,FALSE)=0,"",VLOOKUP(D7423,'Resources Final'!A:G,7,FALSE))</f>
        <v/>
      </c>
    </row>
    <row r="7424" spans="1:15" x14ac:dyDescent="0.2">
      <c r="A7424" s="11">
        <v>990</v>
      </c>
      <c r="B7424" s="11" t="str">
        <f t="shared" si="130"/>
        <v>Fred C. and Mary R. Koch Foundation_Gilpin, Meagan20071500</v>
      </c>
      <c r="C7424" s="11" t="s">
        <v>4161</v>
      </c>
      <c r="D7424" s="11" t="s">
        <v>1403</v>
      </c>
      <c r="E7424" s="11" t="s">
        <v>1403</v>
      </c>
      <c r="F7424" s="4">
        <v>1500</v>
      </c>
      <c r="G7424" s="3">
        <v>2007</v>
      </c>
      <c r="H7424" s="3" t="s">
        <v>21</v>
      </c>
      <c r="I7424" s="12" t="s">
        <v>4162</v>
      </c>
      <c r="J7424" s="3">
        <v>92</v>
      </c>
      <c r="K7424" s="3" t="str">
        <f>IF(VLOOKUP(D7424,'Resources Final'!A:C,3,FALSE)=0,"",VLOOKUP(D7424,'Resources Final'!A:C,3,FALSE))</f>
        <v>Y</v>
      </c>
      <c r="L7424" s="3" t="str">
        <f>IF(VLOOKUP(D7424,'Resources Final'!A:D,4,FALSE)=0,"",VLOOKUP(D7424,'Resources Final'!A:D,4,FALSE))</f>
        <v/>
      </c>
      <c r="M7424" s="3" t="str">
        <f>IF(VLOOKUP(D7424,'Resources Final'!A:E,5,FALSE)=0,"",VLOOKUP(D7424,'Resources Final'!A:E,5,FALSE))</f>
        <v/>
      </c>
      <c r="N7424" s="7" t="str">
        <f>IF(VLOOKUP(D7424,'Resources Final'!A:F,6,FALSE)=0,"",VLOOKUP(D7424,'Resources Final'!A:F,6,FALSE))</f>
        <v/>
      </c>
      <c r="O7424" s="3" t="str">
        <f>IF(VLOOKUP(D7424,'Resources Final'!A:G,7,FALSE)=0,"",VLOOKUP(D7424,'Resources Final'!A:G,7,FALSE))</f>
        <v/>
      </c>
    </row>
    <row r="7425" spans="1:15" x14ac:dyDescent="0.2">
      <c r="A7425" s="11">
        <v>990</v>
      </c>
      <c r="B7425" s="11" t="str">
        <f t="shared" si="130"/>
        <v>Fred C. and Mary R. Koch Foundation_Ginther, Nicholas20071500</v>
      </c>
      <c r="C7425" s="11" t="s">
        <v>4161</v>
      </c>
      <c r="D7425" s="11" t="s">
        <v>1405</v>
      </c>
      <c r="E7425" s="11" t="s">
        <v>1405</v>
      </c>
      <c r="F7425" s="4">
        <v>1500</v>
      </c>
      <c r="G7425" s="3">
        <v>2007</v>
      </c>
      <c r="H7425" s="3" t="s">
        <v>21</v>
      </c>
      <c r="I7425" s="12" t="s">
        <v>4162</v>
      </c>
      <c r="J7425" s="3">
        <v>93</v>
      </c>
      <c r="K7425" s="3" t="str">
        <f>IF(VLOOKUP(D7425,'Resources Final'!A:C,3,FALSE)=0,"",VLOOKUP(D7425,'Resources Final'!A:C,3,FALSE))</f>
        <v>Y</v>
      </c>
      <c r="L7425" s="3" t="str">
        <f>IF(VLOOKUP(D7425,'Resources Final'!A:D,4,FALSE)=0,"",VLOOKUP(D7425,'Resources Final'!A:D,4,FALSE))</f>
        <v/>
      </c>
      <c r="M7425" s="3" t="str">
        <f>IF(VLOOKUP(D7425,'Resources Final'!A:E,5,FALSE)=0,"",VLOOKUP(D7425,'Resources Final'!A:E,5,FALSE))</f>
        <v/>
      </c>
      <c r="N7425" s="7" t="str">
        <f>IF(VLOOKUP(D7425,'Resources Final'!A:F,6,FALSE)=0,"",VLOOKUP(D7425,'Resources Final'!A:F,6,FALSE))</f>
        <v/>
      </c>
      <c r="O7425" s="3" t="str">
        <f>IF(VLOOKUP(D7425,'Resources Final'!A:G,7,FALSE)=0,"",VLOOKUP(D7425,'Resources Final'!A:G,7,FALSE))</f>
        <v/>
      </c>
    </row>
    <row r="7426" spans="1:15" x14ac:dyDescent="0.2">
      <c r="A7426" s="11">
        <v>990</v>
      </c>
      <c r="B7426" s="11" t="str">
        <f t="shared" ref="B7426:B7489" si="131">C7426&amp;"_"&amp;D7426&amp;G7426&amp;F7426</f>
        <v>Fred C. and Mary R. Koch Foundation_Glenn, Emily20071500</v>
      </c>
      <c r="C7426" s="11" t="s">
        <v>4161</v>
      </c>
      <c r="D7426" s="11" t="s">
        <v>1407</v>
      </c>
      <c r="E7426" s="11" t="s">
        <v>1407</v>
      </c>
      <c r="F7426" s="4">
        <v>1500</v>
      </c>
      <c r="G7426" s="3">
        <v>2007</v>
      </c>
      <c r="H7426" s="3" t="s">
        <v>21</v>
      </c>
      <c r="I7426" s="12" t="s">
        <v>4162</v>
      </c>
      <c r="J7426" s="3">
        <v>94</v>
      </c>
      <c r="K7426" s="3" t="str">
        <f>IF(VLOOKUP(D7426,'Resources Final'!A:C,3,FALSE)=0,"",VLOOKUP(D7426,'Resources Final'!A:C,3,FALSE))</f>
        <v>Y</v>
      </c>
      <c r="L7426" s="3" t="str">
        <f>IF(VLOOKUP(D7426,'Resources Final'!A:D,4,FALSE)=0,"",VLOOKUP(D7426,'Resources Final'!A:D,4,FALSE))</f>
        <v/>
      </c>
      <c r="M7426" s="3" t="str">
        <f>IF(VLOOKUP(D7426,'Resources Final'!A:E,5,FALSE)=0,"",VLOOKUP(D7426,'Resources Final'!A:E,5,FALSE))</f>
        <v/>
      </c>
      <c r="N7426" s="7" t="str">
        <f>IF(VLOOKUP(D7426,'Resources Final'!A:F,6,FALSE)=0,"",VLOOKUP(D7426,'Resources Final'!A:F,6,FALSE))</f>
        <v/>
      </c>
      <c r="O7426" s="3" t="str">
        <f>IF(VLOOKUP(D7426,'Resources Final'!A:G,7,FALSE)=0,"",VLOOKUP(D7426,'Resources Final'!A:G,7,FALSE))</f>
        <v/>
      </c>
    </row>
    <row r="7427" spans="1:15" x14ac:dyDescent="0.2">
      <c r="A7427" s="11">
        <v>990</v>
      </c>
      <c r="B7427" s="11" t="str">
        <f t="shared" si="131"/>
        <v>Fred C. and Mary R. Koch Foundation_Glover, Aaron20071500</v>
      </c>
      <c r="C7427" s="11" t="s">
        <v>4161</v>
      </c>
      <c r="D7427" s="11" t="s">
        <v>1410</v>
      </c>
      <c r="E7427" s="11" t="s">
        <v>1410</v>
      </c>
      <c r="F7427" s="4">
        <v>1500</v>
      </c>
      <c r="G7427" s="3">
        <v>2007</v>
      </c>
      <c r="H7427" s="3" t="s">
        <v>21</v>
      </c>
      <c r="I7427" s="12" t="s">
        <v>4162</v>
      </c>
      <c r="J7427" s="3">
        <v>95</v>
      </c>
      <c r="K7427" s="3" t="str">
        <f>IF(VLOOKUP(D7427,'Resources Final'!A:C,3,FALSE)=0,"",VLOOKUP(D7427,'Resources Final'!A:C,3,FALSE))</f>
        <v>Y</v>
      </c>
      <c r="L7427" s="3" t="str">
        <f>IF(VLOOKUP(D7427,'Resources Final'!A:D,4,FALSE)=0,"",VLOOKUP(D7427,'Resources Final'!A:D,4,FALSE))</f>
        <v/>
      </c>
      <c r="M7427" s="3" t="str">
        <f>IF(VLOOKUP(D7427,'Resources Final'!A:E,5,FALSE)=0,"",VLOOKUP(D7427,'Resources Final'!A:E,5,FALSE))</f>
        <v/>
      </c>
      <c r="N7427" s="7" t="str">
        <f>IF(VLOOKUP(D7427,'Resources Final'!A:F,6,FALSE)=0,"",VLOOKUP(D7427,'Resources Final'!A:F,6,FALSE))</f>
        <v/>
      </c>
      <c r="O7427" s="3" t="str">
        <f>IF(VLOOKUP(D7427,'Resources Final'!A:G,7,FALSE)=0,"",VLOOKUP(D7427,'Resources Final'!A:G,7,FALSE))</f>
        <v/>
      </c>
    </row>
    <row r="7428" spans="1:15" x14ac:dyDescent="0.2">
      <c r="A7428" s="11">
        <v>990</v>
      </c>
      <c r="B7428" s="11" t="str">
        <f t="shared" si="131"/>
        <v>Fred C. and Mary R. Koch Foundation_Glover, Rachel20071500</v>
      </c>
      <c r="C7428" s="11" t="s">
        <v>4161</v>
      </c>
      <c r="D7428" s="11" t="s">
        <v>1411</v>
      </c>
      <c r="E7428" s="11" t="s">
        <v>1411</v>
      </c>
      <c r="F7428" s="4">
        <v>1500</v>
      </c>
      <c r="G7428" s="3">
        <v>2007</v>
      </c>
      <c r="H7428" s="3" t="s">
        <v>21</v>
      </c>
      <c r="I7428" s="12" t="s">
        <v>4162</v>
      </c>
      <c r="J7428" s="3">
        <v>96</v>
      </c>
      <c r="K7428" s="3" t="str">
        <f>IF(VLOOKUP(D7428,'Resources Final'!A:C,3,FALSE)=0,"",VLOOKUP(D7428,'Resources Final'!A:C,3,FALSE))</f>
        <v>Y</v>
      </c>
      <c r="L7428" s="3" t="str">
        <f>IF(VLOOKUP(D7428,'Resources Final'!A:D,4,FALSE)=0,"",VLOOKUP(D7428,'Resources Final'!A:D,4,FALSE))</f>
        <v/>
      </c>
      <c r="M7428" s="3" t="str">
        <f>IF(VLOOKUP(D7428,'Resources Final'!A:E,5,FALSE)=0,"",VLOOKUP(D7428,'Resources Final'!A:E,5,FALSE))</f>
        <v/>
      </c>
      <c r="N7428" s="7" t="str">
        <f>IF(VLOOKUP(D7428,'Resources Final'!A:F,6,FALSE)=0,"",VLOOKUP(D7428,'Resources Final'!A:F,6,FALSE))</f>
        <v/>
      </c>
      <c r="O7428" s="3" t="str">
        <f>IF(VLOOKUP(D7428,'Resources Final'!A:G,7,FALSE)=0,"",VLOOKUP(D7428,'Resources Final'!A:G,7,FALSE))</f>
        <v/>
      </c>
    </row>
    <row r="7429" spans="1:15" x14ac:dyDescent="0.2">
      <c r="A7429" s="11">
        <v>990</v>
      </c>
      <c r="B7429" s="11" t="str">
        <f t="shared" si="131"/>
        <v>Fred C. and Mary R. Koch Foundation_Goad, Hope20071500</v>
      </c>
      <c r="C7429" s="11" t="s">
        <v>4161</v>
      </c>
      <c r="D7429" s="11" t="s">
        <v>1414</v>
      </c>
      <c r="E7429" s="11" t="s">
        <v>1414</v>
      </c>
      <c r="F7429" s="4">
        <v>1500</v>
      </c>
      <c r="G7429" s="3">
        <v>2007</v>
      </c>
      <c r="H7429" s="3" t="s">
        <v>21</v>
      </c>
      <c r="I7429" s="12" t="s">
        <v>4162</v>
      </c>
      <c r="J7429" s="3">
        <v>97</v>
      </c>
      <c r="K7429" s="3" t="str">
        <f>IF(VLOOKUP(D7429,'Resources Final'!A:C,3,FALSE)=0,"",VLOOKUP(D7429,'Resources Final'!A:C,3,FALSE))</f>
        <v>Y</v>
      </c>
      <c r="L7429" s="3" t="str">
        <f>IF(VLOOKUP(D7429,'Resources Final'!A:D,4,FALSE)=0,"",VLOOKUP(D7429,'Resources Final'!A:D,4,FALSE))</f>
        <v/>
      </c>
      <c r="M7429" s="3" t="str">
        <f>IF(VLOOKUP(D7429,'Resources Final'!A:E,5,FALSE)=0,"",VLOOKUP(D7429,'Resources Final'!A:E,5,FALSE))</f>
        <v/>
      </c>
      <c r="N7429" s="7" t="str">
        <f>IF(VLOOKUP(D7429,'Resources Final'!A:F,6,FALSE)=0,"",VLOOKUP(D7429,'Resources Final'!A:F,6,FALSE))</f>
        <v/>
      </c>
      <c r="O7429" s="3" t="str">
        <f>IF(VLOOKUP(D7429,'Resources Final'!A:G,7,FALSE)=0,"",VLOOKUP(D7429,'Resources Final'!A:G,7,FALSE))</f>
        <v/>
      </c>
    </row>
    <row r="7430" spans="1:15" x14ac:dyDescent="0.2">
      <c r="A7430" s="11">
        <v>990</v>
      </c>
      <c r="B7430" s="11" t="str">
        <f t="shared" si="131"/>
        <v>Fred C. and Mary R. Koch Foundation_Gold, Jennifer20071500</v>
      </c>
      <c r="C7430" s="11" t="s">
        <v>4161</v>
      </c>
      <c r="D7430" s="11" t="s">
        <v>1421</v>
      </c>
      <c r="E7430" s="11" t="s">
        <v>1421</v>
      </c>
      <c r="F7430" s="4">
        <v>1500</v>
      </c>
      <c r="G7430" s="3">
        <v>2007</v>
      </c>
      <c r="H7430" s="3" t="s">
        <v>21</v>
      </c>
      <c r="I7430" s="12" t="s">
        <v>4162</v>
      </c>
      <c r="J7430" s="3">
        <v>98</v>
      </c>
      <c r="K7430" s="3" t="str">
        <f>IF(VLOOKUP(D7430,'Resources Final'!A:C,3,FALSE)=0,"",VLOOKUP(D7430,'Resources Final'!A:C,3,FALSE))</f>
        <v>Y</v>
      </c>
      <c r="L7430" s="3" t="str">
        <f>IF(VLOOKUP(D7430,'Resources Final'!A:D,4,FALSE)=0,"",VLOOKUP(D7430,'Resources Final'!A:D,4,FALSE))</f>
        <v/>
      </c>
      <c r="M7430" s="3" t="str">
        <f>IF(VLOOKUP(D7430,'Resources Final'!A:E,5,FALSE)=0,"",VLOOKUP(D7430,'Resources Final'!A:E,5,FALSE))</f>
        <v/>
      </c>
      <c r="N7430" s="7" t="str">
        <f>IF(VLOOKUP(D7430,'Resources Final'!A:F,6,FALSE)=0,"",VLOOKUP(D7430,'Resources Final'!A:F,6,FALSE))</f>
        <v/>
      </c>
      <c r="O7430" s="3" t="str">
        <f>IF(VLOOKUP(D7430,'Resources Final'!A:G,7,FALSE)=0,"",VLOOKUP(D7430,'Resources Final'!A:G,7,FALSE))</f>
        <v/>
      </c>
    </row>
    <row r="7431" spans="1:15" x14ac:dyDescent="0.2">
      <c r="A7431" s="11">
        <v>990</v>
      </c>
      <c r="B7431" s="11" t="str">
        <f t="shared" si="131"/>
        <v>Fred C. and Mary R. Koch Foundation_Gonzalez, Matthew20071500</v>
      </c>
      <c r="C7431" s="11" t="s">
        <v>4161</v>
      </c>
      <c r="D7431" s="11" t="s">
        <v>1426</v>
      </c>
      <c r="E7431" s="11" t="s">
        <v>1426</v>
      </c>
      <c r="F7431" s="4">
        <v>1500</v>
      </c>
      <c r="G7431" s="3">
        <v>2007</v>
      </c>
      <c r="H7431" s="3" t="s">
        <v>21</v>
      </c>
      <c r="I7431" s="12" t="s">
        <v>4162</v>
      </c>
      <c r="J7431" s="3">
        <v>99</v>
      </c>
      <c r="K7431" s="3" t="str">
        <f>IF(VLOOKUP(D7431,'Resources Final'!A:C,3,FALSE)=0,"",VLOOKUP(D7431,'Resources Final'!A:C,3,FALSE))</f>
        <v>Y</v>
      </c>
      <c r="L7431" s="3" t="str">
        <f>IF(VLOOKUP(D7431,'Resources Final'!A:D,4,FALSE)=0,"",VLOOKUP(D7431,'Resources Final'!A:D,4,FALSE))</f>
        <v/>
      </c>
      <c r="M7431" s="3" t="str">
        <f>IF(VLOOKUP(D7431,'Resources Final'!A:E,5,FALSE)=0,"",VLOOKUP(D7431,'Resources Final'!A:E,5,FALSE))</f>
        <v/>
      </c>
      <c r="N7431" s="7" t="str">
        <f>IF(VLOOKUP(D7431,'Resources Final'!A:F,6,FALSE)=0,"",VLOOKUP(D7431,'Resources Final'!A:F,6,FALSE))</f>
        <v/>
      </c>
      <c r="O7431" s="3" t="str">
        <f>IF(VLOOKUP(D7431,'Resources Final'!A:G,7,FALSE)=0,"",VLOOKUP(D7431,'Resources Final'!A:G,7,FALSE))</f>
        <v/>
      </c>
    </row>
    <row r="7432" spans="1:15" x14ac:dyDescent="0.2">
      <c r="A7432" s="11">
        <v>990</v>
      </c>
      <c r="B7432" s="11" t="str">
        <f t="shared" si="131"/>
        <v>Fred C. and Mary R. Koch Foundation_Gorcyca, Katherine20071500</v>
      </c>
      <c r="C7432" s="11" t="s">
        <v>4161</v>
      </c>
      <c r="D7432" s="11" t="s">
        <v>1432</v>
      </c>
      <c r="E7432" s="11" t="s">
        <v>1432</v>
      </c>
      <c r="F7432" s="4">
        <v>1500</v>
      </c>
      <c r="G7432" s="3">
        <v>2007</v>
      </c>
      <c r="H7432" s="3" t="s">
        <v>21</v>
      </c>
      <c r="I7432" s="12" t="s">
        <v>4162</v>
      </c>
      <c r="J7432" s="3">
        <v>100</v>
      </c>
      <c r="K7432" s="3" t="str">
        <f>IF(VLOOKUP(D7432,'Resources Final'!A:C,3,FALSE)=0,"",VLOOKUP(D7432,'Resources Final'!A:C,3,FALSE))</f>
        <v>Y</v>
      </c>
      <c r="L7432" s="3" t="str">
        <f>IF(VLOOKUP(D7432,'Resources Final'!A:D,4,FALSE)=0,"",VLOOKUP(D7432,'Resources Final'!A:D,4,FALSE))</f>
        <v/>
      </c>
      <c r="M7432" s="3" t="str">
        <f>IF(VLOOKUP(D7432,'Resources Final'!A:E,5,FALSE)=0,"",VLOOKUP(D7432,'Resources Final'!A:E,5,FALSE))</f>
        <v/>
      </c>
      <c r="N7432" s="7" t="str">
        <f>IF(VLOOKUP(D7432,'Resources Final'!A:F,6,FALSE)=0,"",VLOOKUP(D7432,'Resources Final'!A:F,6,FALSE))</f>
        <v/>
      </c>
      <c r="O7432" s="3" t="str">
        <f>IF(VLOOKUP(D7432,'Resources Final'!A:G,7,FALSE)=0,"",VLOOKUP(D7432,'Resources Final'!A:G,7,FALSE))</f>
        <v/>
      </c>
    </row>
    <row r="7433" spans="1:15" x14ac:dyDescent="0.2">
      <c r="A7433" s="11">
        <v>990</v>
      </c>
      <c r="B7433" s="11" t="str">
        <f t="shared" si="131"/>
        <v>Fred C. and Mary R. Koch Foundation_Graeff, Benjamin20071500</v>
      </c>
      <c r="C7433" s="11" t="s">
        <v>4161</v>
      </c>
      <c r="D7433" s="11" t="s">
        <v>1435</v>
      </c>
      <c r="E7433" s="11" t="s">
        <v>1435</v>
      </c>
      <c r="F7433" s="4">
        <v>1500</v>
      </c>
      <c r="G7433" s="3">
        <v>2007</v>
      </c>
      <c r="H7433" s="3" t="s">
        <v>21</v>
      </c>
      <c r="I7433" s="12" t="s">
        <v>4162</v>
      </c>
      <c r="J7433" s="3">
        <v>101</v>
      </c>
      <c r="K7433" s="3" t="str">
        <f>IF(VLOOKUP(D7433,'Resources Final'!A:C,3,FALSE)=0,"",VLOOKUP(D7433,'Resources Final'!A:C,3,FALSE))</f>
        <v>Y</v>
      </c>
      <c r="L7433" s="3" t="str">
        <f>IF(VLOOKUP(D7433,'Resources Final'!A:D,4,FALSE)=0,"",VLOOKUP(D7433,'Resources Final'!A:D,4,FALSE))</f>
        <v/>
      </c>
      <c r="M7433" s="3" t="str">
        <f>IF(VLOOKUP(D7433,'Resources Final'!A:E,5,FALSE)=0,"",VLOOKUP(D7433,'Resources Final'!A:E,5,FALSE))</f>
        <v/>
      </c>
      <c r="N7433" s="7" t="str">
        <f>IF(VLOOKUP(D7433,'Resources Final'!A:F,6,FALSE)=0,"",VLOOKUP(D7433,'Resources Final'!A:F,6,FALSE))</f>
        <v/>
      </c>
      <c r="O7433" s="3" t="str">
        <f>IF(VLOOKUP(D7433,'Resources Final'!A:G,7,FALSE)=0,"",VLOOKUP(D7433,'Resources Final'!A:G,7,FALSE))</f>
        <v/>
      </c>
    </row>
    <row r="7434" spans="1:15" x14ac:dyDescent="0.2">
      <c r="A7434" s="11">
        <v>990</v>
      </c>
      <c r="B7434" s="11" t="str">
        <f t="shared" si="131"/>
        <v>Fred C. and Mary R. Koch Foundation_Gregory, Emily20071500</v>
      </c>
      <c r="C7434" s="11" t="s">
        <v>4161</v>
      </c>
      <c r="D7434" s="11" t="s">
        <v>1461</v>
      </c>
      <c r="E7434" s="11" t="s">
        <v>1461</v>
      </c>
      <c r="F7434" s="4">
        <v>1500</v>
      </c>
      <c r="G7434" s="3">
        <v>2007</v>
      </c>
      <c r="H7434" s="3" t="s">
        <v>21</v>
      </c>
      <c r="I7434" s="12" t="s">
        <v>4162</v>
      </c>
      <c r="J7434" s="3">
        <v>102</v>
      </c>
      <c r="K7434" s="3" t="str">
        <f>IF(VLOOKUP(D7434,'Resources Final'!A:C,3,FALSE)=0,"",VLOOKUP(D7434,'Resources Final'!A:C,3,FALSE))</f>
        <v>Y</v>
      </c>
      <c r="L7434" s="3" t="str">
        <f>IF(VLOOKUP(D7434,'Resources Final'!A:D,4,FALSE)=0,"",VLOOKUP(D7434,'Resources Final'!A:D,4,FALSE))</f>
        <v/>
      </c>
      <c r="M7434" s="3" t="str">
        <f>IF(VLOOKUP(D7434,'Resources Final'!A:E,5,FALSE)=0,"",VLOOKUP(D7434,'Resources Final'!A:E,5,FALSE))</f>
        <v/>
      </c>
      <c r="N7434" s="7" t="str">
        <f>IF(VLOOKUP(D7434,'Resources Final'!A:F,6,FALSE)=0,"",VLOOKUP(D7434,'Resources Final'!A:F,6,FALSE))</f>
        <v/>
      </c>
      <c r="O7434" s="3" t="str">
        <f>IF(VLOOKUP(D7434,'Resources Final'!A:G,7,FALSE)=0,"",VLOOKUP(D7434,'Resources Final'!A:G,7,FALSE))</f>
        <v/>
      </c>
    </row>
    <row r="7435" spans="1:15" x14ac:dyDescent="0.2">
      <c r="A7435" s="11">
        <v>990</v>
      </c>
      <c r="B7435" s="11" t="str">
        <f t="shared" si="131"/>
        <v>Fred C. and Mary R. Koch Foundation_Guillemette, Shayn20071500</v>
      </c>
      <c r="C7435" s="11" t="s">
        <v>4161</v>
      </c>
      <c r="D7435" s="11" t="s">
        <v>1479</v>
      </c>
      <c r="E7435" s="11" t="s">
        <v>1479</v>
      </c>
      <c r="F7435" s="4">
        <v>1500</v>
      </c>
      <c r="G7435" s="3">
        <v>2007</v>
      </c>
      <c r="H7435" s="3" t="s">
        <v>21</v>
      </c>
      <c r="I7435" s="12" t="s">
        <v>4162</v>
      </c>
      <c r="J7435" s="3">
        <v>103</v>
      </c>
      <c r="K7435" s="3" t="str">
        <f>IF(VLOOKUP(D7435,'Resources Final'!A:C,3,FALSE)=0,"",VLOOKUP(D7435,'Resources Final'!A:C,3,FALSE))</f>
        <v>Y</v>
      </c>
      <c r="L7435" s="3" t="str">
        <f>IF(VLOOKUP(D7435,'Resources Final'!A:D,4,FALSE)=0,"",VLOOKUP(D7435,'Resources Final'!A:D,4,FALSE))</f>
        <v/>
      </c>
      <c r="M7435" s="3" t="str">
        <f>IF(VLOOKUP(D7435,'Resources Final'!A:E,5,FALSE)=0,"",VLOOKUP(D7435,'Resources Final'!A:E,5,FALSE))</f>
        <v/>
      </c>
      <c r="N7435" s="7" t="str">
        <f>IF(VLOOKUP(D7435,'Resources Final'!A:F,6,FALSE)=0,"",VLOOKUP(D7435,'Resources Final'!A:F,6,FALSE))</f>
        <v/>
      </c>
      <c r="O7435" s="3" t="str">
        <f>IF(VLOOKUP(D7435,'Resources Final'!A:G,7,FALSE)=0,"",VLOOKUP(D7435,'Resources Final'!A:G,7,FALSE))</f>
        <v/>
      </c>
    </row>
    <row r="7436" spans="1:15" x14ac:dyDescent="0.2">
      <c r="A7436" s="11">
        <v>990</v>
      </c>
      <c r="B7436" s="11" t="str">
        <f t="shared" si="131"/>
        <v>Fred C. and Mary R. Koch Foundation_Hale, Kyle20071500</v>
      </c>
      <c r="C7436" s="11" t="s">
        <v>4161</v>
      </c>
      <c r="D7436" s="11" t="s">
        <v>1504</v>
      </c>
      <c r="E7436" s="11" t="s">
        <v>1504</v>
      </c>
      <c r="F7436" s="4">
        <v>1500</v>
      </c>
      <c r="G7436" s="3">
        <v>2007</v>
      </c>
      <c r="H7436" s="3" t="s">
        <v>21</v>
      </c>
      <c r="I7436" s="12" t="s">
        <v>4162</v>
      </c>
      <c r="J7436" s="3">
        <v>104</v>
      </c>
      <c r="K7436" s="3" t="str">
        <f>IF(VLOOKUP(D7436,'Resources Final'!A:C,3,FALSE)=0,"",VLOOKUP(D7436,'Resources Final'!A:C,3,FALSE))</f>
        <v>Y</v>
      </c>
      <c r="L7436" s="3" t="str">
        <f>IF(VLOOKUP(D7436,'Resources Final'!A:D,4,FALSE)=0,"",VLOOKUP(D7436,'Resources Final'!A:D,4,FALSE))</f>
        <v/>
      </c>
      <c r="M7436" s="3" t="str">
        <f>IF(VLOOKUP(D7436,'Resources Final'!A:E,5,FALSE)=0,"",VLOOKUP(D7436,'Resources Final'!A:E,5,FALSE))</f>
        <v/>
      </c>
      <c r="N7436" s="7" t="str">
        <f>IF(VLOOKUP(D7436,'Resources Final'!A:F,6,FALSE)=0,"",VLOOKUP(D7436,'Resources Final'!A:F,6,FALSE))</f>
        <v/>
      </c>
      <c r="O7436" s="3" t="str">
        <f>IF(VLOOKUP(D7436,'Resources Final'!A:G,7,FALSE)=0,"",VLOOKUP(D7436,'Resources Final'!A:G,7,FALSE))</f>
        <v/>
      </c>
    </row>
    <row r="7437" spans="1:15" x14ac:dyDescent="0.2">
      <c r="A7437" s="11">
        <v>990</v>
      </c>
      <c r="B7437" s="11" t="str">
        <f t="shared" si="131"/>
        <v>Fred C. and Mary R. Koch Foundation_Hammann, Rebeca20071500</v>
      </c>
      <c r="C7437" s="11" t="s">
        <v>4161</v>
      </c>
      <c r="D7437" s="11" t="s">
        <v>1510</v>
      </c>
      <c r="E7437" s="11" t="s">
        <v>1510</v>
      </c>
      <c r="F7437" s="4">
        <v>1500</v>
      </c>
      <c r="G7437" s="3">
        <v>2007</v>
      </c>
      <c r="H7437" s="3" t="s">
        <v>21</v>
      </c>
      <c r="I7437" s="12" t="s">
        <v>4162</v>
      </c>
      <c r="J7437" s="3">
        <v>105</v>
      </c>
      <c r="K7437" s="3" t="str">
        <f>IF(VLOOKUP(D7437,'Resources Final'!A:C,3,FALSE)=0,"",VLOOKUP(D7437,'Resources Final'!A:C,3,FALSE))</f>
        <v>Y</v>
      </c>
      <c r="L7437" s="3" t="str">
        <f>IF(VLOOKUP(D7437,'Resources Final'!A:D,4,FALSE)=0,"",VLOOKUP(D7437,'Resources Final'!A:D,4,FALSE))</f>
        <v/>
      </c>
      <c r="M7437" s="3" t="str">
        <f>IF(VLOOKUP(D7437,'Resources Final'!A:E,5,FALSE)=0,"",VLOOKUP(D7437,'Resources Final'!A:E,5,FALSE))</f>
        <v/>
      </c>
      <c r="N7437" s="7" t="str">
        <f>IF(VLOOKUP(D7437,'Resources Final'!A:F,6,FALSE)=0,"",VLOOKUP(D7437,'Resources Final'!A:F,6,FALSE))</f>
        <v/>
      </c>
      <c r="O7437" s="3" t="str">
        <f>IF(VLOOKUP(D7437,'Resources Final'!A:G,7,FALSE)=0,"",VLOOKUP(D7437,'Resources Final'!A:G,7,FALSE))</f>
        <v/>
      </c>
    </row>
    <row r="7438" spans="1:15" x14ac:dyDescent="0.2">
      <c r="A7438" s="11">
        <v>990</v>
      </c>
      <c r="B7438" s="11" t="str">
        <f t="shared" si="131"/>
        <v>Fred C. and Mary R. Koch Foundation_Harrison, Nicole20071500</v>
      </c>
      <c r="C7438" s="11" t="s">
        <v>4161</v>
      </c>
      <c r="D7438" s="11" t="s">
        <v>1536</v>
      </c>
      <c r="E7438" s="11" t="s">
        <v>1536</v>
      </c>
      <c r="F7438" s="4">
        <v>1500</v>
      </c>
      <c r="G7438" s="3">
        <v>2007</v>
      </c>
      <c r="H7438" s="3" t="s">
        <v>21</v>
      </c>
      <c r="I7438" s="12" t="s">
        <v>4162</v>
      </c>
      <c r="J7438" s="3">
        <v>106</v>
      </c>
      <c r="K7438" s="3" t="str">
        <f>IF(VLOOKUP(D7438,'Resources Final'!A:C,3,FALSE)=0,"",VLOOKUP(D7438,'Resources Final'!A:C,3,FALSE))</f>
        <v>Y</v>
      </c>
      <c r="L7438" s="3" t="str">
        <f>IF(VLOOKUP(D7438,'Resources Final'!A:D,4,FALSE)=0,"",VLOOKUP(D7438,'Resources Final'!A:D,4,FALSE))</f>
        <v/>
      </c>
      <c r="M7438" s="3" t="str">
        <f>IF(VLOOKUP(D7438,'Resources Final'!A:E,5,FALSE)=0,"",VLOOKUP(D7438,'Resources Final'!A:E,5,FALSE))</f>
        <v/>
      </c>
      <c r="N7438" s="7" t="str">
        <f>IF(VLOOKUP(D7438,'Resources Final'!A:F,6,FALSE)=0,"",VLOOKUP(D7438,'Resources Final'!A:F,6,FALSE))</f>
        <v/>
      </c>
      <c r="O7438" s="3" t="str">
        <f>IF(VLOOKUP(D7438,'Resources Final'!A:G,7,FALSE)=0,"",VLOOKUP(D7438,'Resources Final'!A:G,7,FALSE))</f>
        <v/>
      </c>
    </row>
    <row r="7439" spans="1:15" x14ac:dyDescent="0.2">
      <c r="A7439" s="11">
        <v>990</v>
      </c>
      <c r="B7439" s="11" t="str">
        <f t="shared" si="131"/>
        <v>Fred C. and Mary R. Koch Foundation_Harsha, Chancie20071500</v>
      </c>
      <c r="C7439" s="11" t="s">
        <v>4161</v>
      </c>
      <c r="D7439" s="11" t="s">
        <v>1538</v>
      </c>
      <c r="E7439" s="11" t="s">
        <v>1538</v>
      </c>
      <c r="F7439" s="4">
        <v>1500</v>
      </c>
      <c r="G7439" s="3">
        <v>2007</v>
      </c>
      <c r="H7439" s="3" t="s">
        <v>21</v>
      </c>
      <c r="I7439" s="12" t="s">
        <v>4162</v>
      </c>
      <c r="J7439" s="3">
        <v>107</v>
      </c>
      <c r="K7439" s="3" t="str">
        <f>IF(VLOOKUP(D7439,'Resources Final'!A:C,3,FALSE)=0,"",VLOOKUP(D7439,'Resources Final'!A:C,3,FALSE))</f>
        <v>Y</v>
      </c>
      <c r="L7439" s="3" t="str">
        <f>IF(VLOOKUP(D7439,'Resources Final'!A:D,4,FALSE)=0,"",VLOOKUP(D7439,'Resources Final'!A:D,4,FALSE))</f>
        <v/>
      </c>
      <c r="M7439" s="3" t="str">
        <f>IF(VLOOKUP(D7439,'Resources Final'!A:E,5,FALSE)=0,"",VLOOKUP(D7439,'Resources Final'!A:E,5,FALSE))</f>
        <v/>
      </c>
      <c r="N7439" s="7" t="str">
        <f>IF(VLOOKUP(D7439,'Resources Final'!A:F,6,FALSE)=0,"",VLOOKUP(D7439,'Resources Final'!A:F,6,FALSE))</f>
        <v/>
      </c>
      <c r="O7439" s="3" t="str">
        <f>IF(VLOOKUP(D7439,'Resources Final'!A:G,7,FALSE)=0,"",VLOOKUP(D7439,'Resources Final'!A:G,7,FALSE))</f>
        <v/>
      </c>
    </row>
    <row r="7440" spans="1:15" x14ac:dyDescent="0.2">
      <c r="A7440" s="11">
        <v>990</v>
      </c>
      <c r="B7440" s="11" t="str">
        <f t="shared" si="131"/>
        <v>Fred C. and Mary R. Koch Foundation_Hebbard, Carleigh20071500</v>
      </c>
      <c r="C7440" s="11" t="s">
        <v>4161</v>
      </c>
      <c r="D7440" s="11" t="s">
        <v>1553</v>
      </c>
      <c r="E7440" s="11" t="s">
        <v>1553</v>
      </c>
      <c r="F7440" s="4">
        <v>1500</v>
      </c>
      <c r="G7440" s="3">
        <v>2007</v>
      </c>
      <c r="H7440" s="3" t="s">
        <v>21</v>
      </c>
      <c r="I7440" s="12" t="s">
        <v>4162</v>
      </c>
      <c r="J7440" s="3">
        <v>108</v>
      </c>
      <c r="K7440" s="3" t="str">
        <f>IF(VLOOKUP(D7440,'Resources Final'!A:C,3,FALSE)=0,"",VLOOKUP(D7440,'Resources Final'!A:C,3,FALSE))</f>
        <v>Y</v>
      </c>
      <c r="L7440" s="3" t="str">
        <f>IF(VLOOKUP(D7440,'Resources Final'!A:D,4,FALSE)=0,"",VLOOKUP(D7440,'Resources Final'!A:D,4,FALSE))</f>
        <v/>
      </c>
      <c r="M7440" s="3" t="str">
        <f>IF(VLOOKUP(D7440,'Resources Final'!A:E,5,FALSE)=0,"",VLOOKUP(D7440,'Resources Final'!A:E,5,FALSE))</f>
        <v/>
      </c>
      <c r="N7440" s="7" t="str">
        <f>IF(VLOOKUP(D7440,'Resources Final'!A:F,6,FALSE)=0,"",VLOOKUP(D7440,'Resources Final'!A:F,6,FALSE))</f>
        <v/>
      </c>
      <c r="O7440" s="3" t="str">
        <f>IF(VLOOKUP(D7440,'Resources Final'!A:G,7,FALSE)=0,"",VLOOKUP(D7440,'Resources Final'!A:G,7,FALSE))</f>
        <v/>
      </c>
    </row>
    <row r="7441" spans="1:15" x14ac:dyDescent="0.2">
      <c r="A7441" s="11">
        <v>990</v>
      </c>
      <c r="B7441" s="11" t="str">
        <f t="shared" si="131"/>
        <v>Fred C. and Mary R. Koch Foundation_Helfrich, Brianna20071500</v>
      </c>
      <c r="C7441" s="11" t="s">
        <v>4161</v>
      </c>
      <c r="D7441" s="11" t="s">
        <v>1559</v>
      </c>
      <c r="E7441" s="11" t="s">
        <v>1559</v>
      </c>
      <c r="F7441" s="4">
        <v>1500</v>
      </c>
      <c r="G7441" s="3">
        <v>2007</v>
      </c>
      <c r="H7441" s="3" t="s">
        <v>21</v>
      </c>
      <c r="I7441" s="12" t="s">
        <v>4162</v>
      </c>
      <c r="J7441" s="3">
        <v>109</v>
      </c>
      <c r="K7441" s="3" t="str">
        <f>IF(VLOOKUP(D7441,'Resources Final'!A:C,3,FALSE)=0,"",VLOOKUP(D7441,'Resources Final'!A:C,3,FALSE))</f>
        <v>Y</v>
      </c>
      <c r="L7441" s="3" t="str">
        <f>IF(VLOOKUP(D7441,'Resources Final'!A:D,4,FALSE)=0,"",VLOOKUP(D7441,'Resources Final'!A:D,4,FALSE))</f>
        <v/>
      </c>
      <c r="M7441" s="3" t="str">
        <f>IF(VLOOKUP(D7441,'Resources Final'!A:E,5,FALSE)=0,"",VLOOKUP(D7441,'Resources Final'!A:E,5,FALSE))</f>
        <v/>
      </c>
      <c r="N7441" s="7" t="str">
        <f>IF(VLOOKUP(D7441,'Resources Final'!A:F,6,FALSE)=0,"",VLOOKUP(D7441,'Resources Final'!A:F,6,FALSE))</f>
        <v/>
      </c>
      <c r="O7441" s="3" t="str">
        <f>IF(VLOOKUP(D7441,'Resources Final'!A:G,7,FALSE)=0,"",VLOOKUP(D7441,'Resources Final'!A:G,7,FALSE))</f>
        <v/>
      </c>
    </row>
    <row r="7442" spans="1:15" x14ac:dyDescent="0.2">
      <c r="A7442" s="11">
        <v>990</v>
      </c>
      <c r="B7442" s="11" t="str">
        <f t="shared" si="131"/>
        <v>Fred C. and Mary R. Koch Foundation_Hensarling, Ryan20071500</v>
      </c>
      <c r="C7442" s="11" t="s">
        <v>4161</v>
      </c>
      <c r="D7442" s="11" t="s">
        <v>1568</v>
      </c>
      <c r="E7442" s="11" t="s">
        <v>1568</v>
      </c>
      <c r="F7442" s="4">
        <v>1500</v>
      </c>
      <c r="G7442" s="3">
        <v>2007</v>
      </c>
      <c r="H7442" s="3" t="s">
        <v>21</v>
      </c>
      <c r="I7442" s="12" t="s">
        <v>4162</v>
      </c>
      <c r="J7442" s="3">
        <v>110</v>
      </c>
      <c r="K7442" s="3" t="str">
        <f>IF(VLOOKUP(D7442,'Resources Final'!A:C,3,FALSE)=0,"",VLOOKUP(D7442,'Resources Final'!A:C,3,FALSE))</f>
        <v>Y</v>
      </c>
      <c r="L7442" s="3" t="str">
        <f>IF(VLOOKUP(D7442,'Resources Final'!A:D,4,FALSE)=0,"",VLOOKUP(D7442,'Resources Final'!A:D,4,FALSE))</f>
        <v/>
      </c>
      <c r="M7442" s="3" t="str">
        <f>IF(VLOOKUP(D7442,'Resources Final'!A:E,5,FALSE)=0,"",VLOOKUP(D7442,'Resources Final'!A:E,5,FALSE))</f>
        <v/>
      </c>
      <c r="N7442" s="7" t="str">
        <f>IF(VLOOKUP(D7442,'Resources Final'!A:F,6,FALSE)=0,"",VLOOKUP(D7442,'Resources Final'!A:F,6,FALSE))</f>
        <v/>
      </c>
      <c r="O7442" s="3" t="str">
        <f>IF(VLOOKUP(D7442,'Resources Final'!A:G,7,FALSE)=0,"",VLOOKUP(D7442,'Resources Final'!A:G,7,FALSE))</f>
        <v/>
      </c>
    </row>
    <row r="7443" spans="1:15" x14ac:dyDescent="0.2">
      <c r="A7443" s="11">
        <v>990</v>
      </c>
      <c r="B7443" s="11" t="str">
        <f t="shared" si="131"/>
        <v>Fred C. and Mary R. Koch Foundation_Herman, Bryan20071500</v>
      </c>
      <c r="C7443" s="11" t="s">
        <v>4161</v>
      </c>
      <c r="D7443" s="11" t="s">
        <v>1572</v>
      </c>
      <c r="E7443" s="11" t="s">
        <v>1572</v>
      </c>
      <c r="F7443" s="4">
        <v>1500</v>
      </c>
      <c r="G7443" s="3">
        <v>2007</v>
      </c>
      <c r="H7443" s="3" t="s">
        <v>21</v>
      </c>
      <c r="I7443" s="12" t="s">
        <v>4162</v>
      </c>
      <c r="J7443" s="3">
        <v>111</v>
      </c>
      <c r="K7443" s="3" t="str">
        <f>IF(VLOOKUP(D7443,'Resources Final'!A:C,3,FALSE)=0,"",VLOOKUP(D7443,'Resources Final'!A:C,3,FALSE))</f>
        <v>Y</v>
      </c>
      <c r="L7443" s="3" t="str">
        <f>IF(VLOOKUP(D7443,'Resources Final'!A:D,4,FALSE)=0,"",VLOOKUP(D7443,'Resources Final'!A:D,4,FALSE))</f>
        <v/>
      </c>
      <c r="M7443" s="3" t="str">
        <f>IF(VLOOKUP(D7443,'Resources Final'!A:E,5,FALSE)=0,"",VLOOKUP(D7443,'Resources Final'!A:E,5,FALSE))</f>
        <v/>
      </c>
      <c r="N7443" s="7" t="str">
        <f>IF(VLOOKUP(D7443,'Resources Final'!A:F,6,FALSE)=0,"",VLOOKUP(D7443,'Resources Final'!A:F,6,FALSE))</f>
        <v/>
      </c>
      <c r="O7443" s="3" t="str">
        <f>IF(VLOOKUP(D7443,'Resources Final'!A:G,7,FALSE)=0,"",VLOOKUP(D7443,'Resources Final'!A:G,7,FALSE))</f>
        <v/>
      </c>
    </row>
    <row r="7444" spans="1:15" x14ac:dyDescent="0.2">
      <c r="A7444" s="11">
        <v>990</v>
      </c>
      <c r="B7444" s="11" t="str">
        <f t="shared" si="131"/>
        <v>Fred C. and Mary R. Koch Foundation_Herzog, Mary20071500</v>
      </c>
      <c r="C7444" s="11" t="s">
        <v>4161</v>
      </c>
      <c r="D7444" s="11" t="s">
        <v>1578</v>
      </c>
      <c r="E7444" s="11" t="s">
        <v>1578</v>
      </c>
      <c r="F7444" s="4">
        <v>1500</v>
      </c>
      <c r="G7444" s="3">
        <v>2007</v>
      </c>
      <c r="H7444" s="3" t="s">
        <v>21</v>
      </c>
      <c r="I7444" s="12" t="s">
        <v>4162</v>
      </c>
      <c r="J7444" s="3">
        <v>112</v>
      </c>
      <c r="K7444" s="3" t="str">
        <f>IF(VLOOKUP(D7444,'Resources Final'!A:C,3,FALSE)=0,"",VLOOKUP(D7444,'Resources Final'!A:C,3,FALSE))</f>
        <v>Y</v>
      </c>
      <c r="L7444" s="3" t="str">
        <f>IF(VLOOKUP(D7444,'Resources Final'!A:D,4,FALSE)=0,"",VLOOKUP(D7444,'Resources Final'!A:D,4,FALSE))</f>
        <v/>
      </c>
      <c r="M7444" s="3" t="str">
        <f>IF(VLOOKUP(D7444,'Resources Final'!A:E,5,FALSE)=0,"",VLOOKUP(D7444,'Resources Final'!A:E,5,FALSE))</f>
        <v/>
      </c>
      <c r="N7444" s="7" t="str">
        <f>IF(VLOOKUP(D7444,'Resources Final'!A:F,6,FALSE)=0,"",VLOOKUP(D7444,'Resources Final'!A:F,6,FALSE))</f>
        <v/>
      </c>
      <c r="O7444" s="3" t="str">
        <f>IF(VLOOKUP(D7444,'Resources Final'!A:G,7,FALSE)=0,"",VLOOKUP(D7444,'Resources Final'!A:G,7,FALSE))</f>
        <v/>
      </c>
    </row>
    <row r="7445" spans="1:15" x14ac:dyDescent="0.2">
      <c r="A7445" s="11">
        <v>990</v>
      </c>
      <c r="B7445" s="11" t="str">
        <f t="shared" si="131"/>
        <v>Fred C. and Mary R. Koch Foundation_Higerd, Allison20071500</v>
      </c>
      <c r="C7445" s="11" t="s">
        <v>4161</v>
      </c>
      <c r="D7445" s="11" t="s">
        <v>1584</v>
      </c>
      <c r="E7445" s="11" t="s">
        <v>1584</v>
      </c>
      <c r="F7445" s="4">
        <v>1500</v>
      </c>
      <c r="G7445" s="3">
        <v>2007</v>
      </c>
      <c r="H7445" s="3" t="s">
        <v>21</v>
      </c>
      <c r="I7445" s="12" t="s">
        <v>4162</v>
      </c>
      <c r="J7445" s="3">
        <v>113</v>
      </c>
      <c r="K7445" s="3" t="str">
        <f>IF(VLOOKUP(D7445,'Resources Final'!A:C,3,FALSE)=0,"",VLOOKUP(D7445,'Resources Final'!A:C,3,FALSE))</f>
        <v>Y</v>
      </c>
      <c r="L7445" s="3" t="str">
        <f>IF(VLOOKUP(D7445,'Resources Final'!A:D,4,FALSE)=0,"",VLOOKUP(D7445,'Resources Final'!A:D,4,FALSE))</f>
        <v/>
      </c>
      <c r="M7445" s="3" t="str">
        <f>IF(VLOOKUP(D7445,'Resources Final'!A:E,5,FALSE)=0,"",VLOOKUP(D7445,'Resources Final'!A:E,5,FALSE))</f>
        <v/>
      </c>
      <c r="N7445" s="7" t="str">
        <f>IF(VLOOKUP(D7445,'Resources Final'!A:F,6,FALSE)=0,"",VLOOKUP(D7445,'Resources Final'!A:F,6,FALSE))</f>
        <v/>
      </c>
      <c r="O7445" s="3" t="str">
        <f>IF(VLOOKUP(D7445,'Resources Final'!A:G,7,FALSE)=0,"",VLOOKUP(D7445,'Resources Final'!A:G,7,FALSE))</f>
        <v/>
      </c>
    </row>
    <row r="7446" spans="1:15" x14ac:dyDescent="0.2">
      <c r="A7446" s="11">
        <v>990</v>
      </c>
      <c r="B7446" s="11" t="str">
        <f t="shared" si="131"/>
        <v>Fred C. and Mary R. Koch Foundation_Hill, Margaret20071500</v>
      </c>
      <c r="C7446" s="11" t="s">
        <v>4161</v>
      </c>
      <c r="D7446" s="11" t="s">
        <v>1589</v>
      </c>
      <c r="E7446" s="11" t="s">
        <v>1589</v>
      </c>
      <c r="F7446" s="4">
        <v>1500</v>
      </c>
      <c r="G7446" s="3">
        <v>2007</v>
      </c>
      <c r="H7446" s="3" t="s">
        <v>21</v>
      </c>
      <c r="I7446" s="12" t="s">
        <v>4162</v>
      </c>
      <c r="J7446" s="3">
        <v>114</v>
      </c>
      <c r="K7446" s="3" t="str">
        <f>IF(VLOOKUP(D7446,'Resources Final'!A:C,3,FALSE)=0,"",VLOOKUP(D7446,'Resources Final'!A:C,3,FALSE))</f>
        <v>Y</v>
      </c>
      <c r="L7446" s="3" t="str">
        <f>IF(VLOOKUP(D7446,'Resources Final'!A:D,4,FALSE)=0,"",VLOOKUP(D7446,'Resources Final'!A:D,4,FALSE))</f>
        <v/>
      </c>
      <c r="M7446" s="3" t="str">
        <f>IF(VLOOKUP(D7446,'Resources Final'!A:E,5,FALSE)=0,"",VLOOKUP(D7446,'Resources Final'!A:E,5,FALSE))</f>
        <v/>
      </c>
      <c r="N7446" s="7" t="str">
        <f>IF(VLOOKUP(D7446,'Resources Final'!A:F,6,FALSE)=0,"",VLOOKUP(D7446,'Resources Final'!A:F,6,FALSE))</f>
        <v/>
      </c>
      <c r="O7446" s="3" t="str">
        <f>IF(VLOOKUP(D7446,'Resources Final'!A:G,7,FALSE)=0,"",VLOOKUP(D7446,'Resources Final'!A:G,7,FALSE))</f>
        <v/>
      </c>
    </row>
    <row r="7447" spans="1:15" x14ac:dyDescent="0.2">
      <c r="A7447" s="11">
        <v>990</v>
      </c>
      <c r="B7447" s="11" t="str">
        <f t="shared" si="131"/>
        <v>Fred C. and Mary R. Koch Foundation_Hilton, Amanda20071500</v>
      </c>
      <c r="C7447" s="11" t="s">
        <v>4161</v>
      </c>
      <c r="D7447" s="11" t="s">
        <v>1592</v>
      </c>
      <c r="E7447" s="11" t="s">
        <v>1592</v>
      </c>
      <c r="F7447" s="4">
        <v>1500</v>
      </c>
      <c r="G7447" s="3">
        <v>2007</v>
      </c>
      <c r="H7447" s="3" t="s">
        <v>21</v>
      </c>
      <c r="I7447" s="12" t="s">
        <v>4162</v>
      </c>
      <c r="J7447" s="3">
        <v>115</v>
      </c>
      <c r="K7447" s="3" t="str">
        <f>IF(VLOOKUP(D7447,'Resources Final'!A:C,3,FALSE)=0,"",VLOOKUP(D7447,'Resources Final'!A:C,3,FALSE))</f>
        <v>Y</v>
      </c>
      <c r="L7447" s="3" t="str">
        <f>IF(VLOOKUP(D7447,'Resources Final'!A:D,4,FALSE)=0,"",VLOOKUP(D7447,'Resources Final'!A:D,4,FALSE))</f>
        <v/>
      </c>
      <c r="M7447" s="3" t="str">
        <f>IF(VLOOKUP(D7447,'Resources Final'!A:E,5,FALSE)=0,"",VLOOKUP(D7447,'Resources Final'!A:E,5,FALSE))</f>
        <v/>
      </c>
      <c r="N7447" s="7" t="str">
        <f>IF(VLOOKUP(D7447,'Resources Final'!A:F,6,FALSE)=0,"",VLOOKUP(D7447,'Resources Final'!A:F,6,FALSE))</f>
        <v/>
      </c>
      <c r="O7447" s="3" t="str">
        <f>IF(VLOOKUP(D7447,'Resources Final'!A:G,7,FALSE)=0,"",VLOOKUP(D7447,'Resources Final'!A:G,7,FALSE))</f>
        <v/>
      </c>
    </row>
    <row r="7448" spans="1:15" x14ac:dyDescent="0.2">
      <c r="A7448" s="11">
        <v>990</v>
      </c>
      <c r="B7448" s="11" t="str">
        <f t="shared" si="131"/>
        <v>Fred C. and Mary R. Koch Foundation_Hobbs, Katey20071500</v>
      </c>
      <c r="C7448" s="11" t="s">
        <v>4161</v>
      </c>
      <c r="D7448" s="11" t="s">
        <v>1599</v>
      </c>
      <c r="E7448" s="11" t="s">
        <v>1599</v>
      </c>
      <c r="F7448" s="4">
        <v>1500</v>
      </c>
      <c r="G7448" s="3">
        <v>2007</v>
      </c>
      <c r="H7448" s="3" t="s">
        <v>21</v>
      </c>
      <c r="I7448" s="12" t="s">
        <v>4162</v>
      </c>
      <c r="J7448" s="3">
        <v>116</v>
      </c>
      <c r="K7448" s="3" t="str">
        <f>IF(VLOOKUP(D7448,'Resources Final'!A:C,3,FALSE)=0,"",VLOOKUP(D7448,'Resources Final'!A:C,3,FALSE))</f>
        <v>Y</v>
      </c>
      <c r="L7448" s="3" t="str">
        <f>IF(VLOOKUP(D7448,'Resources Final'!A:D,4,FALSE)=0,"",VLOOKUP(D7448,'Resources Final'!A:D,4,FALSE))</f>
        <v/>
      </c>
      <c r="M7448" s="3" t="str">
        <f>IF(VLOOKUP(D7448,'Resources Final'!A:E,5,FALSE)=0,"",VLOOKUP(D7448,'Resources Final'!A:E,5,FALSE))</f>
        <v/>
      </c>
      <c r="N7448" s="7" t="str">
        <f>IF(VLOOKUP(D7448,'Resources Final'!A:F,6,FALSE)=0,"",VLOOKUP(D7448,'Resources Final'!A:F,6,FALSE))</f>
        <v/>
      </c>
      <c r="O7448" s="3" t="str">
        <f>IF(VLOOKUP(D7448,'Resources Final'!A:G,7,FALSE)=0,"",VLOOKUP(D7448,'Resources Final'!A:G,7,FALSE))</f>
        <v/>
      </c>
    </row>
    <row r="7449" spans="1:15" x14ac:dyDescent="0.2">
      <c r="A7449" s="11">
        <v>990</v>
      </c>
      <c r="B7449" s="11" t="str">
        <f t="shared" si="131"/>
        <v>Fred C. and Mary R. Koch Foundation_Hubin, Michelle20071500</v>
      </c>
      <c r="C7449" s="11" t="s">
        <v>4161</v>
      </c>
      <c r="D7449" s="11" t="s">
        <v>1636</v>
      </c>
      <c r="E7449" s="11" t="s">
        <v>1636</v>
      </c>
      <c r="F7449" s="4">
        <v>1500</v>
      </c>
      <c r="G7449" s="3">
        <v>2007</v>
      </c>
      <c r="H7449" s="3" t="s">
        <v>21</v>
      </c>
      <c r="I7449" s="12" t="s">
        <v>4162</v>
      </c>
      <c r="J7449" s="3">
        <v>117</v>
      </c>
      <c r="K7449" s="3" t="str">
        <f>IF(VLOOKUP(D7449,'Resources Final'!A:C,3,FALSE)=0,"",VLOOKUP(D7449,'Resources Final'!A:C,3,FALSE))</f>
        <v>Y</v>
      </c>
      <c r="L7449" s="3" t="str">
        <f>IF(VLOOKUP(D7449,'Resources Final'!A:D,4,FALSE)=0,"",VLOOKUP(D7449,'Resources Final'!A:D,4,FALSE))</f>
        <v/>
      </c>
      <c r="M7449" s="3" t="str">
        <f>IF(VLOOKUP(D7449,'Resources Final'!A:E,5,FALSE)=0,"",VLOOKUP(D7449,'Resources Final'!A:E,5,FALSE))</f>
        <v/>
      </c>
      <c r="N7449" s="7" t="str">
        <f>IF(VLOOKUP(D7449,'Resources Final'!A:F,6,FALSE)=0,"",VLOOKUP(D7449,'Resources Final'!A:F,6,FALSE))</f>
        <v/>
      </c>
      <c r="O7449" s="3" t="str">
        <f>IF(VLOOKUP(D7449,'Resources Final'!A:G,7,FALSE)=0,"",VLOOKUP(D7449,'Resources Final'!A:G,7,FALSE))</f>
        <v/>
      </c>
    </row>
    <row r="7450" spans="1:15" x14ac:dyDescent="0.2">
      <c r="A7450" s="11">
        <v>990</v>
      </c>
      <c r="B7450" s="11" t="str">
        <f t="shared" si="131"/>
        <v>Fred C. and Mary R. Koch Foundation_Huffer, Hillary20071500</v>
      </c>
      <c r="C7450" s="11" t="s">
        <v>4161</v>
      </c>
      <c r="D7450" s="11" t="s">
        <v>1639</v>
      </c>
      <c r="E7450" s="11" t="s">
        <v>1639</v>
      </c>
      <c r="F7450" s="4">
        <v>1500</v>
      </c>
      <c r="G7450" s="3">
        <v>2007</v>
      </c>
      <c r="H7450" s="3" t="s">
        <v>21</v>
      </c>
      <c r="I7450" s="12" t="s">
        <v>4162</v>
      </c>
      <c r="J7450" s="3">
        <v>118</v>
      </c>
      <c r="K7450" s="3" t="str">
        <f>IF(VLOOKUP(D7450,'Resources Final'!A:C,3,FALSE)=0,"",VLOOKUP(D7450,'Resources Final'!A:C,3,FALSE))</f>
        <v>Y</v>
      </c>
      <c r="L7450" s="3" t="str">
        <f>IF(VLOOKUP(D7450,'Resources Final'!A:D,4,FALSE)=0,"",VLOOKUP(D7450,'Resources Final'!A:D,4,FALSE))</f>
        <v/>
      </c>
      <c r="M7450" s="3" t="str">
        <f>IF(VLOOKUP(D7450,'Resources Final'!A:E,5,FALSE)=0,"",VLOOKUP(D7450,'Resources Final'!A:E,5,FALSE))</f>
        <v/>
      </c>
      <c r="N7450" s="7" t="str">
        <f>IF(VLOOKUP(D7450,'Resources Final'!A:F,6,FALSE)=0,"",VLOOKUP(D7450,'Resources Final'!A:F,6,FALSE))</f>
        <v/>
      </c>
      <c r="O7450" s="3" t="str">
        <f>IF(VLOOKUP(D7450,'Resources Final'!A:G,7,FALSE)=0,"",VLOOKUP(D7450,'Resources Final'!A:G,7,FALSE))</f>
        <v/>
      </c>
    </row>
    <row r="7451" spans="1:15" x14ac:dyDescent="0.2">
      <c r="A7451" s="11">
        <v>990</v>
      </c>
      <c r="B7451" s="11" t="str">
        <f t="shared" si="131"/>
        <v>Fred C. and Mary R. Koch Foundation_Humphrey, Neal20071500</v>
      </c>
      <c r="C7451" s="11" t="s">
        <v>4161</v>
      </c>
      <c r="D7451" s="11" t="s">
        <v>1646</v>
      </c>
      <c r="E7451" s="11" t="s">
        <v>1646</v>
      </c>
      <c r="F7451" s="4">
        <v>1500</v>
      </c>
      <c r="G7451" s="3">
        <v>2007</v>
      </c>
      <c r="H7451" s="3" t="s">
        <v>21</v>
      </c>
      <c r="I7451" s="12" t="s">
        <v>4162</v>
      </c>
      <c r="J7451" s="3">
        <v>119</v>
      </c>
      <c r="K7451" s="3" t="str">
        <f>IF(VLOOKUP(D7451,'Resources Final'!A:C,3,FALSE)=0,"",VLOOKUP(D7451,'Resources Final'!A:C,3,FALSE))</f>
        <v>Y</v>
      </c>
      <c r="L7451" s="3" t="str">
        <f>IF(VLOOKUP(D7451,'Resources Final'!A:D,4,FALSE)=0,"",VLOOKUP(D7451,'Resources Final'!A:D,4,FALSE))</f>
        <v/>
      </c>
      <c r="M7451" s="3" t="str">
        <f>IF(VLOOKUP(D7451,'Resources Final'!A:E,5,FALSE)=0,"",VLOOKUP(D7451,'Resources Final'!A:E,5,FALSE))</f>
        <v/>
      </c>
      <c r="N7451" s="7" t="str">
        <f>IF(VLOOKUP(D7451,'Resources Final'!A:F,6,FALSE)=0,"",VLOOKUP(D7451,'Resources Final'!A:F,6,FALSE))</f>
        <v/>
      </c>
      <c r="O7451" s="3" t="str">
        <f>IF(VLOOKUP(D7451,'Resources Final'!A:G,7,FALSE)=0,"",VLOOKUP(D7451,'Resources Final'!A:G,7,FALSE))</f>
        <v/>
      </c>
    </row>
    <row r="7452" spans="1:15" x14ac:dyDescent="0.2">
      <c r="A7452" s="11">
        <v>990</v>
      </c>
      <c r="B7452" s="11" t="str">
        <f t="shared" si="131"/>
        <v>Fred C. and Mary R. Koch Foundation_Jamison, Whitney20071500</v>
      </c>
      <c r="C7452" s="11" t="s">
        <v>4161</v>
      </c>
      <c r="D7452" s="11" t="s">
        <v>1821</v>
      </c>
      <c r="E7452" s="11" t="s">
        <v>1821</v>
      </c>
      <c r="F7452" s="4">
        <v>1500</v>
      </c>
      <c r="G7452" s="3">
        <v>2007</v>
      </c>
      <c r="H7452" s="3" t="s">
        <v>21</v>
      </c>
      <c r="I7452" s="12" t="s">
        <v>4162</v>
      </c>
      <c r="J7452" s="3">
        <v>120</v>
      </c>
      <c r="K7452" s="3" t="str">
        <f>IF(VLOOKUP(D7452,'Resources Final'!A:C,3,FALSE)=0,"",VLOOKUP(D7452,'Resources Final'!A:C,3,FALSE))</f>
        <v>Y</v>
      </c>
      <c r="L7452" s="3" t="str">
        <f>IF(VLOOKUP(D7452,'Resources Final'!A:D,4,FALSE)=0,"",VLOOKUP(D7452,'Resources Final'!A:D,4,FALSE))</f>
        <v/>
      </c>
      <c r="M7452" s="3" t="str">
        <f>IF(VLOOKUP(D7452,'Resources Final'!A:E,5,FALSE)=0,"",VLOOKUP(D7452,'Resources Final'!A:E,5,FALSE))</f>
        <v/>
      </c>
      <c r="N7452" s="7" t="str">
        <f>IF(VLOOKUP(D7452,'Resources Final'!A:F,6,FALSE)=0,"",VLOOKUP(D7452,'Resources Final'!A:F,6,FALSE))</f>
        <v/>
      </c>
      <c r="O7452" s="3" t="str">
        <f>IF(VLOOKUP(D7452,'Resources Final'!A:G,7,FALSE)=0,"",VLOOKUP(D7452,'Resources Final'!A:G,7,FALSE))</f>
        <v/>
      </c>
    </row>
    <row r="7453" spans="1:15" x14ac:dyDescent="0.2">
      <c r="A7453" s="11">
        <v>990</v>
      </c>
      <c r="B7453" s="11" t="str">
        <f t="shared" si="131"/>
        <v>Fred C. and Mary R. Koch Foundation_Janitz, Erika20071500</v>
      </c>
      <c r="C7453" s="11" t="s">
        <v>4161</v>
      </c>
      <c r="D7453" s="11" t="s">
        <v>1822</v>
      </c>
      <c r="E7453" s="11" t="s">
        <v>1822</v>
      </c>
      <c r="F7453" s="4">
        <v>1500</v>
      </c>
      <c r="G7453" s="3">
        <v>2007</v>
      </c>
      <c r="H7453" s="3" t="s">
        <v>21</v>
      </c>
      <c r="I7453" s="12" t="s">
        <v>4162</v>
      </c>
      <c r="J7453" s="3">
        <v>121</v>
      </c>
      <c r="K7453" s="3" t="str">
        <f>IF(VLOOKUP(D7453,'Resources Final'!A:C,3,FALSE)=0,"",VLOOKUP(D7453,'Resources Final'!A:C,3,FALSE))</f>
        <v>Y</v>
      </c>
      <c r="L7453" s="3" t="str">
        <f>IF(VLOOKUP(D7453,'Resources Final'!A:D,4,FALSE)=0,"",VLOOKUP(D7453,'Resources Final'!A:D,4,FALSE))</f>
        <v/>
      </c>
      <c r="M7453" s="3" t="str">
        <f>IF(VLOOKUP(D7453,'Resources Final'!A:E,5,FALSE)=0,"",VLOOKUP(D7453,'Resources Final'!A:E,5,FALSE))</f>
        <v/>
      </c>
      <c r="N7453" s="7" t="str">
        <f>IF(VLOOKUP(D7453,'Resources Final'!A:F,6,FALSE)=0,"",VLOOKUP(D7453,'Resources Final'!A:F,6,FALSE))</f>
        <v/>
      </c>
      <c r="O7453" s="3" t="str">
        <f>IF(VLOOKUP(D7453,'Resources Final'!A:G,7,FALSE)=0,"",VLOOKUP(D7453,'Resources Final'!A:G,7,FALSE))</f>
        <v/>
      </c>
    </row>
    <row r="7454" spans="1:15" x14ac:dyDescent="0.2">
      <c r="A7454" s="11">
        <v>990</v>
      </c>
      <c r="B7454" s="11" t="str">
        <f t="shared" si="131"/>
        <v>Fred C. and Mary R. Koch Foundation_Juarez III, Leopoldo20071500</v>
      </c>
      <c r="C7454" s="11" t="s">
        <v>4161</v>
      </c>
      <c r="D7454" s="11" t="s">
        <v>1883</v>
      </c>
      <c r="E7454" s="11" t="s">
        <v>1883</v>
      </c>
      <c r="F7454" s="4">
        <v>1500</v>
      </c>
      <c r="G7454" s="3">
        <v>2007</v>
      </c>
      <c r="H7454" s="3" t="s">
        <v>21</v>
      </c>
      <c r="I7454" s="12" t="s">
        <v>4162</v>
      </c>
      <c r="J7454" s="3">
        <v>122</v>
      </c>
      <c r="K7454" s="3" t="str">
        <f>IF(VLOOKUP(D7454,'Resources Final'!A:C,3,FALSE)=0,"",VLOOKUP(D7454,'Resources Final'!A:C,3,FALSE))</f>
        <v>Y</v>
      </c>
      <c r="L7454" s="3" t="str">
        <f>IF(VLOOKUP(D7454,'Resources Final'!A:D,4,FALSE)=0,"",VLOOKUP(D7454,'Resources Final'!A:D,4,FALSE))</f>
        <v/>
      </c>
      <c r="M7454" s="3" t="str">
        <f>IF(VLOOKUP(D7454,'Resources Final'!A:E,5,FALSE)=0,"",VLOOKUP(D7454,'Resources Final'!A:E,5,FALSE))</f>
        <v/>
      </c>
      <c r="N7454" s="7" t="str">
        <f>IF(VLOOKUP(D7454,'Resources Final'!A:F,6,FALSE)=0,"",VLOOKUP(D7454,'Resources Final'!A:F,6,FALSE))</f>
        <v/>
      </c>
      <c r="O7454" s="3" t="str">
        <f>IF(VLOOKUP(D7454,'Resources Final'!A:G,7,FALSE)=0,"",VLOOKUP(D7454,'Resources Final'!A:G,7,FALSE))</f>
        <v/>
      </c>
    </row>
    <row r="7455" spans="1:15" x14ac:dyDescent="0.2">
      <c r="A7455" s="11">
        <v>990</v>
      </c>
      <c r="B7455" s="11" t="str">
        <f t="shared" si="131"/>
        <v>Fred C. and Mary R. Koch Foundation_Kaiser, Katelyn20071500</v>
      </c>
      <c r="C7455" s="11" t="s">
        <v>4161</v>
      </c>
      <c r="D7455" s="11" t="s">
        <v>1941</v>
      </c>
      <c r="E7455" s="11" t="s">
        <v>1941</v>
      </c>
      <c r="F7455" s="4">
        <v>1500</v>
      </c>
      <c r="G7455" s="3">
        <v>2007</v>
      </c>
      <c r="H7455" s="3" t="s">
        <v>21</v>
      </c>
      <c r="I7455" s="12" t="s">
        <v>4162</v>
      </c>
      <c r="J7455" s="3">
        <v>123</v>
      </c>
      <c r="K7455" s="3" t="str">
        <f>IF(VLOOKUP(D7455,'Resources Final'!A:C,3,FALSE)=0,"",VLOOKUP(D7455,'Resources Final'!A:C,3,FALSE))</f>
        <v>Y</v>
      </c>
      <c r="L7455" s="3" t="str">
        <f>IF(VLOOKUP(D7455,'Resources Final'!A:D,4,FALSE)=0,"",VLOOKUP(D7455,'Resources Final'!A:D,4,FALSE))</f>
        <v/>
      </c>
      <c r="M7455" s="3" t="str">
        <f>IF(VLOOKUP(D7455,'Resources Final'!A:E,5,FALSE)=0,"",VLOOKUP(D7455,'Resources Final'!A:E,5,FALSE))</f>
        <v/>
      </c>
      <c r="N7455" s="7" t="str">
        <f>IF(VLOOKUP(D7455,'Resources Final'!A:F,6,FALSE)=0,"",VLOOKUP(D7455,'Resources Final'!A:F,6,FALSE))</f>
        <v/>
      </c>
      <c r="O7455" s="3" t="str">
        <f>IF(VLOOKUP(D7455,'Resources Final'!A:G,7,FALSE)=0,"",VLOOKUP(D7455,'Resources Final'!A:G,7,FALSE))</f>
        <v/>
      </c>
    </row>
    <row r="7456" spans="1:15" x14ac:dyDescent="0.2">
      <c r="A7456" s="11">
        <v>990</v>
      </c>
      <c r="B7456" s="11" t="str">
        <f t="shared" si="131"/>
        <v>Fred C. and Mary R. Koch Foundation_Kilburg, Tara20071500</v>
      </c>
      <c r="C7456" s="11" t="s">
        <v>4161</v>
      </c>
      <c r="D7456" s="11" t="s">
        <v>1993</v>
      </c>
      <c r="E7456" s="11" t="s">
        <v>1993</v>
      </c>
      <c r="F7456" s="4">
        <v>1500</v>
      </c>
      <c r="G7456" s="3">
        <v>2007</v>
      </c>
      <c r="H7456" s="3" t="s">
        <v>21</v>
      </c>
      <c r="I7456" s="12" t="s">
        <v>4162</v>
      </c>
      <c r="J7456" s="3">
        <v>124</v>
      </c>
      <c r="K7456" s="3" t="str">
        <f>IF(VLOOKUP(D7456,'Resources Final'!A:C,3,FALSE)=0,"",VLOOKUP(D7456,'Resources Final'!A:C,3,FALSE))</f>
        <v>Y</v>
      </c>
      <c r="L7456" s="3" t="str">
        <f>IF(VLOOKUP(D7456,'Resources Final'!A:D,4,FALSE)=0,"",VLOOKUP(D7456,'Resources Final'!A:D,4,FALSE))</f>
        <v/>
      </c>
      <c r="M7456" s="3" t="str">
        <f>IF(VLOOKUP(D7456,'Resources Final'!A:E,5,FALSE)=0,"",VLOOKUP(D7456,'Resources Final'!A:E,5,FALSE))</f>
        <v/>
      </c>
      <c r="N7456" s="7" t="str">
        <f>IF(VLOOKUP(D7456,'Resources Final'!A:F,6,FALSE)=0,"",VLOOKUP(D7456,'Resources Final'!A:F,6,FALSE))</f>
        <v/>
      </c>
      <c r="O7456" s="3" t="str">
        <f>IF(VLOOKUP(D7456,'Resources Final'!A:G,7,FALSE)=0,"",VLOOKUP(D7456,'Resources Final'!A:G,7,FALSE))</f>
        <v/>
      </c>
    </row>
    <row r="7457" spans="1:15" x14ac:dyDescent="0.2">
      <c r="A7457" s="11">
        <v>990</v>
      </c>
      <c r="B7457" s="11" t="str">
        <f t="shared" si="131"/>
        <v>Fred C. and Mary R. Koch Foundation_Kimpton, Eric20071500</v>
      </c>
      <c r="C7457" s="11" t="s">
        <v>4161</v>
      </c>
      <c r="D7457" s="11" t="s">
        <v>2000</v>
      </c>
      <c r="E7457" s="11" t="s">
        <v>2000</v>
      </c>
      <c r="F7457" s="4">
        <v>1500</v>
      </c>
      <c r="G7457" s="3">
        <v>2007</v>
      </c>
      <c r="H7457" s="3" t="s">
        <v>21</v>
      </c>
      <c r="I7457" s="12" t="s">
        <v>4162</v>
      </c>
      <c r="J7457" s="3">
        <v>125</v>
      </c>
      <c r="K7457" s="3" t="str">
        <f>IF(VLOOKUP(D7457,'Resources Final'!A:C,3,FALSE)=0,"",VLOOKUP(D7457,'Resources Final'!A:C,3,FALSE))</f>
        <v>Y</v>
      </c>
      <c r="L7457" s="3" t="str">
        <f>IF(VLOOKUP(D7457,'Resources Final'!A:D,4,FALSE)=0,"",VLOOKUP(D7457,'Resources Final'!A:D,4,FALSE))</f>
        <v/>
      </c>
      <c r="M7457" s="3" t="str">
        <f>IF(VLOOKUP(D7457,'Resources Final'!A:E,5,FALSE)=0,"",VLOOKUP(D7457,'Resources Final'!A:E,5,FALSE))</f>
        <v/>
      </c>
      <c r="N7457" s="7" t="str">
        <f>IF(VLOOKUP(D7457,'Resources Final'!A:F,6,FALSE)=0,"",VLOOKUP(D7457,'Resources Final'!A:F,6,FALSE))</f>
        <v/>
      </c>
      <c r="O7457" s="3" t="str">
        <f>IF(VLOOKUP(D7457,'Resources Final'!A:G,7,FALSE)=0,"",VLOOKUP(D7457,'Resources Final'!A:G,7,FALSE))</f>
        <v/>
      </c>
    </row>
    <row r="7458" spans="1:15" x14ac:dyDescent="0.2">
      <c r="A7458" s="11">
        <v>990</v>
      </c>
      <c r="B7458" s="11" t="str">
        <f t="shared" si="131"/>
        <v>Fred C. and Mary R. Koch Foundation_Kincaid, Jared20071500</v>
      </c>
      <c r="C7458" s="11" t="s">
        <v>4161</v>
      </c>
      <c r="D7458" s="11" t="s">
        <v>2003</v>
      </c>
      <c r="E7458" s="11" t="s">
        <v>2003</v>
      </c>
      <c r="F7458" s="4">
        <v>1500</v>
      </c>
      <c r="G7458" s="3">
        <v>2007</v>
      </c>
      <c r="H7458" s="3" t="s">
        <v>21</v>
      </c>
      <c r="I7458" s="12" t="s">
        <v>4162</v>
      </c>
      <c r="J7458" s="3">
        <v>126</v>
      </c>
      <c r="K7458" s="3" t="str">
        <f>IF(VLOOKUP(D7458,'Resources Final'!A:C,3,FALSE)=0,"",VLOOKUP(D7458,'Resources Final'!A:C,3,FALSE))</f>
        <v>Y</v>
      </c>
      <c r="L7458" s="3" t="str">
        <f>IF(VLOOKUP(D7458,'Resources Final'!A:D,4,FALSE)=0,"",VLOOKUP(D7458,'Resources Final'!A:D,4,FALSE))</f>
        <v/>
      </c>
      <c r="M7458" s="3" t="str">
        <f>IF(VLOOKUP(D7458,'Resources Final'!A:E,5,FALSE)=0,"",VLOOKUP(D7458,'Resources Final'!A:E,5,FALSE))</f>
        <v/>
      </c>
      <c r="N7458" s="7" t="str">
        <f>IF(VLOOKUP(D7458,'Resources Final'!A:F,6,FALSE)=0,"",VLOOKUP(D7458,'Resources Final'!A:F,6,FALSE))</f>
        <v/>
      </c>
      <c r="O7458" s="3" t="str">
        <f>IF(VLOOKUP(D7458,'Resources Final'!A:G,7,FALSE)=0,"",VLOOKUP(D7458,'Resources Final'!A:G,7,FALSE))</f>
        <v/>
      </c>
    </row>
    <row r="7459" spans="1:15" x14ac:dyDescent="0.2">
      <c r="A7459" s="11">
        <v>990</v>
      </c>
      <c r="B7459" s="11" t="str">
        <f t="shared" si="131"/>
        <v>Fred C. and Mary R. Koch Foundation_Kissick, Kyle20071500</v>
      </c>
      <c r="C7459" s="11" t="s">
        <v>4161</v>
      </c>
      <c r="D7459" s="11" t="s">
        <v>2006</v>
      </c>
      <c r="E7459" s="11" t="s">
        <v>2006</v>
      </c>
      <c r="F7459" s="4">
        <v>1500</v>
      </c>
      <c r="G7459" s="3">
        <v>2007</v>
      </c>
      <c r="H7459" s="3" t="s">
        <v>21</v>
      </c>
      <c r="I7459" s="12" t="s">
        <v>4162</v>
      </c>
      <c r="J7459" s="3">
        <v>127</v>
      </c>
      <c r="K7459" s="3" t="str">
        <f>IF(VLOOKUP(D7459,'Resources Final'!A:C,3,FALSE)=0,"",VLOOKUP(D7459,'Resources Final'!A:C,3,FALSE))</f>
        <v>Y</v>
      </c>
      <c r="L7459" s="3" t="str">
        <f>IF(VLOOKUP(D7459,'Resources Final'!A:D,4,FALSE)=0,"",VLOOKUP(D7459,'Resources Final'!A:D,4,FALSE))</f>
        <v/>
      </c>
      <c r="M7459" s="3" t="str">
        <f>IF(VLOOKUP(D7459,'Resources Final'!A:E,5,FALSE)=0,"",VLOOKUP(D7459,'Resources Final'!A:E,5,FALSE))</f>
        <v/>
      </c>
      <c r="N7459" s="7" t="str">
        <f>IF(VLOOKUP(D7459,'Resources Final'!A:F,6,FALSE)=0,"",VLOOKUP(D7459,'Resources Final'!A:F,6,FALSE))</f>
        <v/>
      </c>
      <c r="O7459" s="3" t="str">
        <f>IF(VLOOKUP(D7459,'Resources Final'!A:G,7,FALSE)=0,"",VLOOKUP(D7459,'Resources Final'!A:G,7,FALSE))</f>
        <v/>
      </c>
    </row>
    <row r="7460" spans="1:15" x14ac:dyDescent="0.2">
      <c r="A7460" s="11">
        <v>990</v>
      </c>
      <c r="B7460" s="11" t="str">
        <f t="shared" si="131"/>
        <v>Fred C. and Mary R. Koch Foundation_Kolar, Ashley20071500</v>
      </c>
      <c r="C7460" s="11" t="s">
        <v>4161</v>
      </c>
      <c r="D7460" s="11" t="s">
        <v>2020</v>
      </c>
      <c r="E7460" s="11" t="s">
        <v>2020</v>
      </c>
      <c r="F7460" s="4">
        <v>1500</v>
      </c>
      <c r="G7460" s="3">
        <v>2007</v>
      </c>
      <c r="H7460" s="3" t="s">
        <v>21</v>
      </c>
      <c r="I7460" s="12" t="s">
        <v>4162</v>
      </c>
      <c r="J7460" s="3">
        <v>128</v>
      </c>
      <c r="K7460" s="3" t="str">
        <f>IF(VLOOKUP(D7460,'Resources Final'!A:C,3,FALSE)=0,"",VLOOKUP(D7460,'Resources Final'!A:C,3,FALSE))</f>
        <v>Y</v>
      </c>
      <c r="L7460" s="3" t="str">
        <f>IF(VLOOKUP(D7460,'Resources Final'!A:D,4,FALSE)=0,"",VLOOKUP(D7460,'Resources Final'!A:D,4,FALSE))</f>
        <v/>
      </c>
      <c r="M7460" s="3" t="str">
        <f>IF(VLOOKUP(D7460,'Resources Final'!A:E,5,FALSE)=0,"",VLOOKUP(D7460,'Resources Final'!A:E,5,FALSE))</f>
        <v/>
      </c>
      <c r="N7460" s="7" t="str">
        <f>IF(VLOOKUP(D7460,'Resources Final'!A:F,6,FALSE)=0,"",VLOOKUP(D7460,'Resources Final'!A:F,6,FALSE))</f>
        <v/>
      </c>
      <c r="O7460" s="3" t="str">
        <f>IF(VLOOKUP(D7460,'Resources Final'!A:G,7,FALSE)=0,"",VLOOKUP(D7460,'Resources Final'!A:G,7,FALSE))</f>
        <v/>
      </c>
    </row>
    <row r="7461" spans="1:15" x14ac:dyDescent="0.2">
      <c r="A7461" s="11">
        <v>990</v>
      </c>
      <c r="B7461" s="11" t="str">
        <f t="shared" si="131"/>
        <v>Fred C. and Mary R. Koch Foundation_Kopf, Kara20071500</v>
      </c>
      <c r="C7461" s="11" t="s">
        <v>4161</v>
      </c>
      <c r="D7461" s="11" t="s">
        <v>2029</v>
      </c>
      <c r="E7461" s="11" t="s">
        <v>2029</v>
      </c>
      <c r="F7461" s="4">
        <v>1500</v>
      </c>
      <c r="G7461" s="3">
        <v>2007</v>
      </c>
      <c r="H7461" s="3" t="s">
        <v>21</v>
      </c>
      <c r="I7461" s="12" t="s">
        <v>4162</v>
      </c>
      <c r="J7461" s="3">
        <v>129</v>
      </c>
      <c r="K7461" s="3" t="str">
        <f>IF(VLOOKUP(D7461,'Resources Final'!A:C,3,FALSE)=0,"",VLOOKUP(D7461,'Resources Final'!A:C,3,FALSE))</f>
        <v>Y</v>
      </c>
      <c r="L7461" s="3" t="str">
        <f>IF(VLOOKUP(D7461,'Resources Final'!A:D,4,FALSE)=0,"",VLOOKUP(D7461,'Resources Final'!A:D,4,FALSE))</f>
        <v/>
      </c>
      <c r="M7461" s="3" t="str">
        <f>IF(VLOOKUP(D7461,'Resources Final'!A:E,5,FALSE)=0,"",VLOOKUP(D7461,'Resources Final'!A:E,5,FALSE))</f>
        <v/>
      </c>
      <c r="N7461" s="7" t="str">
        <f>IF(VLOOKUP(D7461,'Resources Final'!A:F,6,FALSE)=0,"",VLOOKUP(D7461,'Resources Final'!A:F,6,FALSE))</f>
        <v/>
      </c>
      <c r="O7461" s="3" t="str">
        <f>IF(VLOOKUP(D7461,'Resources Final'!A:G,7,FALSE)=0,"",VLOOKUP(D7461,'Resources Final'!A:G,7,FALSE))</f>
        <v/>
      </c>
    </row>
    <row r="7462" spans="1:15" x14ac:dyDescent="0.2">
      <c r="A7462" s="11">
        <v>990</v>
      </c>
      <c r="B7462" s="11" t="str">
        <f t="shared" si="131"/>
        <v>Fred C. and Mary R. Koch Foundation_Krunic, Tanja20071500</v>
      </c>
      <c r="C7462" s="11" t="s">
        <v>4161</v>
      </c>
      <c r="D7462" s="11" t="s">
        <v>2043</v>
      </c>
      <c r="E7462" s="11" t="s">
        <v>2043</v>
      </c>
      <c r="F7462" s="4">
        <v>1500</v>
      </c>
      <c r="G7462" s="3">
        <v>2007</v>
      </c>
      <c r="H7462" s="3" t="s">
        <v>21</v>
      </c>
      <c r="I7462" s="12" t="s">
        <v>4162</v>
      </c>
      <c r="J7462" s="3">
        <v>130</v>
      </c>
      <c r="K7462" s="3" t="str">
        <f>IF(VLOOKUP(D7462,'Resources Final'!A:C,3,FALSE)=0,"",VLOOKUP(D7462,'Resources Final'!A:C,3,FALSE))</f>
        <v>Y</v>
      </c>
      <c r="L7462" s="3" t="str">
        <f>IF(VLOOKUP(D7462,'Resources Final'!A:D,4,FALSE)=0,"",VLOOKUP(D7462,'Resources Final'!A:D,4,FALSE))</f>
        <v/>
      </c>
      <c r="M7462" s="3" t="str">
        <f>IF(VLOOKUP(D7462,'Resources Final'!A:E,5,FALSE)=0,"",VLOOKUP(D7462,'Resources Final'!A:E,5,FALSE))</f>
        <v/>
      </c>
      <c r="N7462" s="7" t="str">
        <f>IF(VLOOKUP(D7462,'Resources Final'!A:F,6,FALSE)=0,"",VLOOKUP(D7462,'Resources Final'!A:F,6,FALSE))</f>
        <v/>
      </c>
      <c r="O7462" s="3" t="str">
        <f>IF(VLOOKUP(D7462,'Resources Final'!A:G,7,FALSE)=0,"",VLOOKUP(D7462,'Resources Final'!A:G,7,FALSE))</f>
        <v/>
      </c>
    </row>
    <row r="7463" spans="1:15" x14ac:dyDescent="0.2">
      <c r="A7463" s="11">
        <v>990</v>
      </c>
      <c r="B7463" s="11" t="str">
        <f t="shared" si="131"/>
        <v>Fred C. and Mary R. Koch Foundation_Kulkarni, Aneesh20071500</v>
      </c>
      <c r="C7463" s="11" t="s">
        <v>4161</v>
      </c>
      <c r="D7463" s="11" t="s">
        <v>2051</v>
      </c>
      <c r="E7463" s="11" t="s">
        <v>2051</v>
      </c>
      <c r="F7463" s="4">
        <v>1500</v>
      </c>
      <c r="G7463" s="3">
        <v>2007</v>
      </c>
      <c r="H7463" s="3" t="s">
        <v>21</v>
      </c>
      <c r="I7463" s="12" t="s">
        <v>4162</v>
      </c>
      <c r="J7463" s="3">
        <v>131</v>
      </c>
      <c r="K7463" s="3" t="str">
        <f>IF(VLOOKUP(D7463,'Resources Final'!A:C,3,FALSE)=0,"",VLOOKUP(D7463,'Resources Final'!A:C,3,FALSE))</f>
        <v>Y</v>
      </c>
      <c r="L7463" s="3" t="str">
        <f>IF(VLOOKUP(D7463,'Resources Final'!A:D,4,FALSE)=0,"",VLOOKUP(D7463,'Resources Final'!A:D,4,FALSE))</f>
        <v/>
      </c>
      <c r="M7463" s="3" t="str">
        <f>IF(VLOOKUP(D7463,'Resources Final'!A:E,5,FALSE)=0,"",VLOOKUP(D7463,'Resources Final'!A:E,5,FALSE))</f>
        <v/>
      </c>
      <c r="N7463" s="7" t="str">
        <f>IF(VLOOKUP(D7463,'Resources Final'!A:F,6,FALSE)=0,"",VLOOKUP(D7463,'Resources Final'!A:F,6,FALSE))</f>
        <v/>
      </c>
      <c r="O7463" s="3" t="str">
        <f>IF(VLOOKUP(D7463,'Resources Final'!A:G,7,FALSE)=0,"",VLOOKUP(D7463,'Resources Final'!A:G,7,FALSE))</f>
        <v/>
      </c>
    </row>
    <row r="7464" spans="1:15" x14ac:dyDescent="0.2">
      <c r="A7464" s="11">
        <v>990</v>
      </c>
      <c r="B7464" s="11" t="str">
        <f t="shared" si="131"/>
        <v>Fred C. and Mary R. Koch Foundation_Laing, Lauren20071500</v>
      </c>
      <c r="C7464" s="11" t="s">
        <v>4161</v>
      </c>
      <c r="D7464" s="11" t="s">
        <v>2084</v>
      </c>
      <c r="E7464" s="11" t="s">
        <v>2084</v>
      </c>
      <c r="F7464" s="4">
        <v>1500</v>
      </c>
      <c r="G7464" s="3">
        <v>2007</v>
      </c>
      <c r="H7464" s="3" t="s">
        <v>21</v>
      </c>
      <c r="I7464" s="12" t="s">
        <v>4162</v>
      </c>
      <c r="J7464" s="3">
        <v>132</v>
      </c>
      <c r="K7464" s="3" t="str">
        <f>IF(VLOOKUP(D7464,'Resources Final'!A:C,3,FALSE)=0,"",VLOOKUP(D7464,'Resources Final'!A:C,3,FALSE))</f>
        <v>Y</v>
      </c>
      <c r="L7464" s="3" t="str">
        <f>IF(VLOOKUP(D7464,'Resources Final'!A:D,4,FALSE)=0,"",VLOOKUP(D7464,'Resources Final'!A:D,4,FALSE))</f>
        <v/>
      </c>
      <c r="M7464" s="3" t="str">
        <f>IF(VLOOKUP(D7464,'Resources Final'!A:E,5,FALSE)=0,"",VLOOKUP(D7464,'Resources Final'!A:E,5,FALSE))</f>
        <v/>
      </c>
      <c r="N7464" s="7" t="str">
        <f>IF(VLOOKUP(D7464,'Resources Final'!A:F,6,FALSE)=0,"",VLOOKUP(D7464,'Resources Final'!A:F,6,FALSE))</f>
        <v/>
      </c>
      <c r="O7464" s="3" t="str">
        <f>IF(VLOOKUP(D7464,'Resources Final'!A:G,7,FALSE)=0,"",VLOOKUP(D7464,'Resources Final'!A:G,7,FALSE))</f>
        <v/>
      </c>
    </row>
    <row r="7465" spans="1:15" x14ac:dyDescent="0.2">
      <c r="A7465" s="11">
        <v>990</v>
      </c>
      <c r="B7465" s="11" t="str">
        <f t="shared" si="131"/>
        <v>Fred C. and Mary R. Koch Foundation_Laundsen, Kaitlin20071500</v>
      </c>
      <c r="C7465" s="11" t="s">
        <v>4161</v>
      </c>
      <c r="D7465" s="11" t="s">
        <v>2112</v>
      </c>
      <c r="E7465" s="11" t="s">
        <v>2112</v>
      </c>
      <c r="F7465" s="4">
        <v>1500</v>
      </c>
      <c r="G7465" s="3">
        <v>2007</v>
      </c>
      <c r="H7465" s="3" t="s">
        <v>21</v>
      </c>
      <c r="I7465" s="12" t="s">
        <v>4162</v>
      </c>
      <c r="J7465" s="3">
        <v>133</v>
      </c>
      <c r="K7465" s="3" t="str">
        <f>IF(VLOOKUP(D7465,'Resources Final'!A:C,3,FALSE)=0,"",VLOOKUP(D7465,'Resources Final'!A:C,3,FALSE))</f>
        <v>Y</v>
      </c>
      <c r="L7465" s="3" t="str">
        <f>IF(VLOOKUP(D7465,'Resources Final'!A:D,4,FALSE)=0,"",VLOOKUP(D7465,'Resources Final'!A:D,4,FALSE))</f>
        <v/>
      </c>
      <c r="M7465" s="3" t="str">
        <f>IF(VLOOKUP(D7465,'Resources Final'!A:E,5,FALSE)=0,"",VLOOKUP(D7465,'Resources Final'!A:E,5,FALSE))</f>
        <v/>
      </c>
      <c r="N7465" s="7" t="str">
        <f>IF(VLOOKUP(D7465,'Resources Final'!A:F,6,FALSE)=0,"",VLOOKUP(D7465,'Resources Final'!A:F,6,FALSE))</f>
        <v/>
      </c>
      <c r="O7465" s="3" t="str">
        <f>IF(VLOOKUP(D7465,'Resources Final'!A:G,7,FALSE)=0,"",VLOOKUP(D7465,'Resources Final'!A:G,7,FALSE))</f>
        <v/>
      </c>
    </row>
    <row r="7466" spans="1:15" x14ac:dyDescent="0.2">
      <c r="A7466" s="11">
        <v>990</v>
      </c>
      <c r="B7466" s="11" t="str">
        <f t="shared" si="131"/>
        <v>Fred C. and Mary R. Koch Foundation_Lee, Jessica20071500</v>
      </c>
      <c r="C7466" s="11" t="s">
        <v>4161</v>
      </c>
      <c r="D7466" s="11" t="s">
        <v>2132</v>
      </c>
      <c r="E7466" s="11" t="s">
        <v>2132</v>
      </c>
      <c r="F7466" s="4">
        <v>1500</v>
      </c>
      <c r="G7466" s="3">
        <v>2007</v>
      </c>
      <c r="H7466" s="3" t="s">
        <v>21</v>
      </c>
      <c r="I7466" s="12" t="s">
        <v>4162</v>
      </c>
      <c r="J7466" s="3">
        <v>134</v>
      </c>
      <c r="K7466" s="3" t="str">
        <f>IF(VLOOKUP(D7466,'Resources Final'!A:C,3,FALSE)=0,"",VLOOKUP(D7466,'Resources Final'!A:C,3,FALSE))</f>
        <v>Y</v>
      </c>
      <c r="L7466" s="3" t="str">
        <f>IF(VLOOKUP(D7466,'Resources Final'!A:D,4,FALSE)=0,"",VLOOKUP(D7466,'Resources Final'!A:D,4,FALSE))</f>
        <v/>
      </c>
      <c r="M7466" s="3" t="str">
        <f>IF(VLOOKUP(D7466,'Resources Final'!A:E,5,FALSE)=0,"",VLOOKUP(D7466,'Resources Final'!A:E,5,FALSE))</f>
        <v/>
      </c>
      <c r="N7466" s="7" t="str">
        <f>IF(VLOOKUP(D7466,'Resources Final'!A:F,6,FALSE)=0,"",VLOOKUP(D7466,'Resources Final'!A:F,6,FALSE))</f>
        <v/>
      </c>
      <c r="O7466" s="3" t="str">
        <f>IF(VLOOKUP(D7466,'Resources Final'!A:G,7,FALSE)=0,"",VLOOKUP(D7466,'Resources Final'!A:G,7,FALSE))</f>
        <v/>
      </c>
    </row>
    <row r="7467" spans="1:15" x14ac:dyDescent="0.2">
      <c r="A7467" s="11">
        <v>990</v>
      </c>
      <c r="B7467" s="11" t="str">
        <f t="shared" si="131"/>
        <v>Fred C. and Mary R. Koch Foundation_Lia, Wang20071500</v>
      </c>
      <c r="C7467" s="11" t="s">
        <v>4161</v>
      </c>
      <c r="D7467" s="11" t="s">
        <v>2153</v>
      </c>
      <c r="E7467" s="11" t="s">
        <v>2153</v>
      </c>
      <c r="F7467" s="4">
        <v>1500</v>
      </c>
      <c r="G7467" s="3">
        <v>2007</v>
      </c>
      <c r="H7467" s="3" t="s">
        <v>21</v>
      </c>
      <c r="I7467" s="12" t="s">
        <v>4162</v>
      </c>
      <c r="J7467" s="3">
        <v>135</v>
      </c>
      <c r="K7467" s="3" t="str">
        <f>IF(VLOOKUP(D7467,'Resources Final'!A:C,3,FALSE)=0,"",VLOOKUP(D7467,'Resources Final'!A:C,3,FALSE))</f>
        <v>Y</v>
      </c>
      <c r="L7467" s="3" t="str">
        <f>IF(VLOOKUP(D7467,'Resources Final'!A:D,4,FALSE)=0,"",VLOOKUP(D7467,'Resources Final'!A:D,4,FALSE))</f>
        <v/>
      </c>
      <c r="M7467" s="3" t="str">
        <f>IF(VLOOKUP(D7467,'Resources Final'!A:E,5,FALSE)=0,"",VLOOKUP(D7467,'Resources Final'!A:E,5,FALSE))</f>
        <v/>
      </c>
      <c r="N7467" s="7" t="str">
        <f>IF(VLOOKUP(D7467,'Resources Final'!A:F,6,FALSE)=0,"",VLOOKUP(D7467,'Resources Final'!A:F,6,FALSE))</f>
        <v/>
      </c>
      <c r="O7467" s="3" t="str">
        <f>IF(VLOOKUP(D7467,'Resources Final'!A:G,7,FALSE)=0,"",VLOOKUP(D7467,'Resources Final'!A:G,7,FALSE))</f>
        <v/>
      </c>
    </row>
    <row r="7468" spans="1:15" x14ac:dyDescent="0.2">
      <c r="A7468" s="11">
        <v>990</v>
      </c>
      <c r="B7468" s="11" t="str">
        <f t="shared" si="131"/>
        <v>Fred C. and Mary R. Koch Foundation_Lindeman, Matthew20071500</v>
      </c>
      <c r="C7468" s="11" t="s">
        <v>4161</v>
      </c>
      <c r="D7468" s="11" t="s">
        <v>2176</v>
      </c>
      <c r="E7468" s="11" t="s">
        <v>2176</v>
      </c>
      <c r="F7468" s="4">
        <v>1500</v>
      </c>
      <c r="G7468" s="3">
        <v>2007</v>
      </c>
      <c r="H7468" s="3" t="s">
        <v>21</v>
      </c>
      <c r="I7468" s="12" t="s">
        <v>4162</v>
      </c>
      <c r="J7468" s="3">
        <v>136</v>
      </c>
      <c r="K7468" s="3" t="str">
        <f>IF(VLOOKUP(D7468,'Resources Final'!A:C,3,FALSE)=0,"",VLOOKUP(D7468,'Resources Final'!A:C,3,FALSE))</f>
        <v>Y</v>
      </c>
      <c r="L7468" s="3" t="str">
        <f>IF(VLOOKUP(D7468,'Resources Final'!A:D,4,FALSE)=0,"",VLOOKUP(D7468,'Resources Final'!A:D,4,FALSE))</f>
        <v/>
      </c>
      <c r="M7468" s="3" t="str">
        <f>IF(VLOOKUP(D7468,'Resources Final'!A:E,5,FALSE)=0,"",VLOOKUP(D7468,'Resources Final'!A:E,5,FALSE))</f>
        <v/>
      </c>
      <c r="N7468" s="7" t="str">
        <f>IF(VLOOKUP(D7468,'Resources Final'!A:F,6,FALSE)=0,"",VLOOKUP(D7468,'Resources Final'!A:F,6,FALSE))</f>
        <v/>
      </c>
      <c r="O7468" s="3" t="str">
        <f>IF(VLOOKUP(D7468,'Resources Final'!A:G,7,FALSE)=0,"",VLOOKUP(D7468,'Resources Final'!A:G,7,FALSE))</f>
        <v/>
      </c>
    </row>
    <row r="7469" spans="1:15" x14ac:dyDescent="0.2">
      <c r="A7469" s="11">
        <v>990</v>
      </c>
      <c r="B7469" s="11" t="str">
        <f t="shared" si="131"/>
        <v>Fred C. and Mary R. Koch Foundation_Liu, Wenxi20071500</v>
      </c>
      <c r="C7469" s="11" t="s">
        <v>4161</v>
      </c>
      <c r="D7469" s="11" t="s">
        <v>2190</v>
      </c>
      <c r="E7469" s="11" t="s">
        <v>2190</v>
      </c>
      <c r="F7469" s="4">
        <v>1500</v>
      </c>
      <c r="G7469" s="3">
        <v>2007</v>
      </c>
      <c r="H7469" s="3" t="s">
        <v>21</v>
      </c>
      <c r="I7469" s="12" t="s">
        <v>4162</v>
      </c>
      <c r="J7469" s="3">
        <v>137</v>
      </c>
      <c r="K7469" s="3" t="str">
        <f>IF(VLOOKUP(D7469,'Resources Final'!A:C,3,FALSE)=0,"",VLOOKUP(D7469,'Resources Final'!A:C,3,FALSE))</f>
        <v>Y</v>
      </c>
      <c r="L7469" s="3" t="str">
        <f>IF(VLOOKUP(D7469,'Resources Final'!A:D,4,FALSE)=0,"",VLOOKUP(D7469,'Resources Final'!A:D,4,FALSE))</f>
        <v/>
      </c>
      <c r="M7469" s="3" t="str">
        <f>IF(VLOOKUP(D7469,'Resources Final'!A:E,5,FALSE)=0,"",VLOOKUP(D7469,'Resources Final'!A:E,5,FALSE))</f>
        <v/>
      </c>
      <c r="N7469" s="7" t="str">
        <f>IF(VLOOKUP(D7469,'Resources Final'!A:F,6,FALSE)=0,"",VLOOKUP(D7469,'Resources Final'!A:F,6,FALSE))</f>
        <v/>
      </c>
      <c r="O7469" s="3" t="str">
        <f>IF(VLOOKUP(D7469,'Resources Final'!A:G,7,FALSE)=0,"",VLOOKUP(D7469,'Resources Final'!A:G,7,FALSE))</f>
        <v/>
      </c>
    </row>
    <row r="7470" spans="1:15" x14ac:dyDescent="0.2">
      <c r="A7470" s="11">
        <v>990</v>
      </c>
      <c r="B7470" s="11" t="str">
        <f t="shared" si="131"/>
        <v>Fred C. and Mary R. Koch Foundation_Loney, Grant20071500</v>
      </c>
      <c r="C7470" s="11" t="s">
        <v>4161</v>
      </c>
      <c r="D7470" s="11" t="s">
        <v>2196</v>
      </c>
      <c r="E7470" s="11" t="s">
        <v>2196</v>
      </c>
      <c r="F7470" s="4">
        <v>1500</v>
      </c>
      <c r="G7470" s="3">
        <v>2007</v>
      </c>
      <c r="H7470" s="3" t="s">
        <v>21</v>
      </c>
      <c r="I7470" s="12" t="s">
        <v>4162</v>
      </c>
      <c r="J7470" s="3">
        <v>138</v>
      </c>
      <c r="K7470" s="3" t="str">
        <f>IF(VLOOKUP(D7470,'Resources Final'!A:C,3,FALSE)=0,"",VLOOKUP(D7470,'Resources Final'!A:C,3,FALSE))</f>
        <v>Y</v>
      </c>
      <c r="L7470" s="3" t="str">
        <f>IF(VLOOKUP(D7470,'Resources Final'!A:D,4,FALSE)=0,"",VLOOKUP(D7470,'Resources Final'!A:D,4,FALSE))</f>
        <v/>
      </c>
      <c r="M7470" s="3" t="str">
        <f>IF(VLOOKUP(D7470,'Resources Final'!A:E,5,FALSE)=0,"",VLOOKUP(D7470,'Resources Final'!A:E,5,FALSE))</f>
        <v/>
      </c>
      <c r="N7470" s="7" t="str">
        <f>IF(VLOOKUP(D7470,'Resources Final'!A:F,6,FALSE)=0,"",VLOOKUP(D7470,'Resources Final'!A:F,6,FALSE))</f>
        <v/>
      </c>
      <c r="O7470" s="3" t="str">
        <f>IF(VLOOKUP(D7470,'Resources Final'!A:G,7,FALSE)=0,"",VLOOKUP(D7470,'Resources Final'!A:G,7,FALSE))</f>
        <v/>
      </c>
    </row>
    <row r="7471" spans="1:15" x14ac:dyDescent="0.2">
      <c r="A7471" s="11">
        <v>990</v>
      </c>
      <c r="B7471" s="11" t="str">
        <f t="shared" si="131"/>
        <v>Fred C. and Mary R. Koch Foundation_Longoria, Aissa20071500</v>
      </c>
      <c r="C7471" s="11" t="s">
        <v>4161</v>
      </c>
      <c r="D7471" s="11" t="s">
        <v>2199</v>
      </c>
      <c r="E7471" s="11" t="s">
        <v>2199</v>
      </c>
      <c r="F7471" s="4">
        <v>1500</v>
      </c>
      <c r="G7471" s="3">
        <v>2007</v>
      </c>
      <c r="H7471" s="3" t="s">
        <v>21</v>
      </c>
      <c r="I7471" s="12" t="s">
        <v>4162</v>
      </c>
      <c r="J7471" s="3">
        <v>139</v>
      </c>
      <c r="K7471" s="3" t="str">
        <f>IF(VLOOKUP(D7471,'Resources Final'!A:C,3,FALSE)=0,"",VLOOKUP(D7471,'Resources Final'!A:C,3,FALSE))</f>
        <v>Y</v>
      </c>
      <c r="L7471" s="3" t="str">
        <f>IF(VLOOKUP(D7471,'Resources Final'!A:D,4,FALSE)=0,"",VLOOKUP(D7471,'Resources Final'!A:D,4,FALSE))</f>
        <v/>
      </c>
      <c r="M7471" s="3" t="str">
        <f>IF(VLOOKUP(D7471,'Resources Final'!A:E,5,FALSE)=0,"",VLOOKUP(D7471,'Resources Final'!A:E,5,FALSE))</f>
        <v/>
      </c>
      <c r="N7471" s="7" t="str">
        <f>IF(VLOOKUP(D7471,'Resources Final'!A:F,6,FALSE)=0,"",VLOOKUP(D7471,'Resources Final'!A:F,6,FALSE))</f>
        <v/>
      </c>
      <c r="O7471" s="3" t="str">
        <f>IF(VLOOKUP(D7471,'Resources Final'!A:G,7,FALSE)=0,"",VLOOKUP(D7471,'Resources Final'!A:G,7,FALSE))</f>
        <v/>
      </c>
    </row>
    <row r="7472" spans="1:15" x14ac:dyDescent="0.2">
      <c r="A7472" s="11">
        <v>990</v>
      </c>
      <c r="B7472" s="11" t="str">
        <f t="shared" si="131"/>
        <v>Fred C. and Mary R. Koch Foundation_Longoria, Joel20071500</v>
      </c>
      <c r="C7472" s="11" t="s">
        <v>4161</v>
      </c>
      <c r="D7472" s="11" t="s">
        <v>2201</v>
      </c>
      <c r="E7472" s="11" t="s">
        <v>2201</v>
      </c>
      <c r="F7472" s="4">
        <v>1500</v>
      </c>
      <c r="G7472" s="3">
        <v>2007</v>
      </c>
      <c r="H7472" s="3" t="s">
        <v>21</v>
      </c>
      <c r="I7472" s="12" t="s">
        <v>4162</v>
      </c>
      <c r="J7472" s="3">
        <v>140</v>
      </c>
      <c r="K7472" s="3" t="str">
        <f>IF(VLOOKUP(D7472,'Resources Final'!A:C,3,FALSE)=0,"",VLOOKUP(D7472,'Resources Final'!A:C,3,FALSE))</f>
        <v>Y</v>
      </c>
      <c r="L7472" s="3" t="str">
        <f>IF(VLOOKUP(D7472,'Resources Final'!A:D,4,FALSE)=0,"",VLOOKUP(D7472,'Resources Final'!A:D,4,FALSE))</f>
        <v/>
      </c>
      <c r="M7472" s="3" t="str">
        <f>IF(VLOOKUP(D7472,'Resources Final'!A:E,5,FALSE)=0,"",VLOOKUP(D7472,'Resources Final'!A:E,5,FALSE))</f>
        <v/>
      </c>
      <c r="N7472" s="7" t="str">
        <f>IF(VLOOKUP(D7472,'Resources Final'!A:F,6,FALSE)=0,"",VLOOKUP(D7472,'Resources Final'!A:F,6,FALSE))</f>
        <v/>
      </c>
      <c r="O7472" s="3" t="str">
        <f>IF(VLOOKUP(D7472,'Resources Final'!A:G,7,FALSE)=0,"",VLOOKUP(D7472,'Resources Final'!A:G,7,FALSE))</f>
        <v/>
      </c>
    </row>
    <row r="7473" spans="1:15" x14ac:dyDescent="0.2">
      <c r="A7473" s="11">
        <v>990</v>
      </c>
      <c r="B7473" s="11" t="str">
        <f t="shared" si="131"/>
        <v>Fred C. and Mary R. Koch Foundation_Loredo, Christina20071500</v>
      </c>
      <c r="C7473" s="11" t="s">
        <v>4161</v>
      </c>
      <c r="D7473" s="11" t="s">
        <v>2208</v>
      </c>
      <c r="E7473" s="11" t="s">
        <v>2208</v>
      </c>
      <c r="F7473" s="4">
        <v>1500</v>
      </c>
      <c r="G7473" s="3">
        <v>2007</v>
      </c>
      <c r="H7473" s="3" t="s">
        <v>21</v>
      </c>
      <c r="I7473" s="12" t="s">
        <v>4162</v>
      </c>
      <c r="J7473" s="3">
        <v>141</v>
      </c>
      <c r="K7473" s="3" t="str">
        <f>IF(VLOOKUP(D7473,'Resources Final'!A:C,3,FALSE)=0,"",VLOOKUP(D7473,'Resources Final'!A:C,3,FALSE))</f>
        <v>Y</v>
      </c>
      <c r="L7473" s="3" t="str">
        <f>IF(VLOOKUP(D7473,'Resources Final'!A:D,4,FALSE)=0,"",VLOOKUP(D7473,'Resources Final'!A:D,4,FALSE))</f>
        <v/>
      </c>
      <c r="M7473" s="3" t="str">
        <f>IF(VLOOKUP(D7473,'Resources Final'!A:E,5,FALSE)=0,"",VLOOKUP(D7473,'Resources Final'!A:E,5,FALSE))</f>
        <v/>
      </c>
      <c r="N7473" s="7" t="str">
        <f>IF(VLOOKUP(D7473,'Resources Final'!A:F,6,FALSE)=0,"",VLOOKUP(D7473,'Resources Final'!A:F,6,FALSE))</f>
        <v/>
      </c>
      <c r="O7473" s="3" t="str">
        <f>IF(VLOOKUP(D7473,'Resources Final'!A:G,7,FALSE)=0,"",VLOOKUP(D7473,'Resources Final'!A:G,7,FALSE))</f>
        <v/>
      </c>
    </row>
    <row r="7474" spans="1:15" x14ac:dyDescent="0.2">
      <c r="A7474" s="11">
        <v>990</v>
      </c>
      <c r="B7474" s="11" t="str">
        <f t="shared" si="131"/>
        <v>Fred C. and Mary R. Koch Foundation_McCauley, Sarah20071500</v>
      </c>
      <c r="C7474" s="11" t="s">
        <v>4161</v>
      </c>
      <c r="D7474" s="11" t="s">
        <v>2369</v>
      </c>
      <c r="E7474" s="11" t="s">
        <v>2369</v>
      </c>
      <c r="F7474" s="4">
        <v>1500</v>
      </c>
      <c r="G7474" s="3">
        <v>2007</v>
      </c>
      <c r="H7474" s="3" t="s">
        <v>21</v>
      </c>
      <c r="I7474" s="12" t="s">
        <v>4162</v>
      </c>
      <c r="J7474" s="3">
        <v>142</v>
      </c>
      <c r="K7474" s="3" t="str">
        <f>IF(VLOOKUP(D7474,'Resources Final'!A:C,3,FALSE)=0,"",VLOOKUP(D7474,'Resources Final'!A:C,3,FALSE))</f>
        <v>Y</v>
      </c>
      <c r="L7474" s="3" t="str">
        <f>IF(VLOOKUP(D7474,'Resources Final'!A:D,4,FALSE)=0,"",VLOOKUP(D7474,'Resources Final'!A:D,4,FALSE))</f>
        <v/>
      </c>
      <c r="M7474" s="3" t="str">
        <f>IF(VLOOKUP(D7474,'Resources Final'!A:E,5,FALSE)=0,"",VLOOKUP(D7474,'Resources Final'!A:E,5,FALSE))</f>
        <v/>
      </c>
      <c r="N7474" s="7" t="str">
        <f>IF(VLOOKUP(D7474,'Resources Final'!A:F,6,FALSE)=0,"",VLOOKUP(D7474,'Resources Final'!A:F,6,FALSE))</f>
        <v/>
      </c>
      <c r="O7474" s="3" t="str">
        <f>IF(VLOOKUP(D7474,'Resources Final'!A:G,7,FALSE)=0,"",VLOOKUP(D7474,'Resources Final'!A:G,7,FALSE))</f>
        <v/>
      </c>
    </row>
    <row r="7475" spans="1:15" x14ac:dyDescent="0.2">
      <c r="A7475" s="11">
        <v>990</v>
      </c>
      <c r="B7475" s="11" t="str">
        <f t="shared" si="131"/>
        <v>Fred C. and Mary R. Koch Foundation_McGreevy, Joe20071500</v>
      </c>
      <c r="C7475" s="11" t="s">
        <v>4161</v>
      </c>
      <c r="D7475" s="11" t="s">
        <v>2388</v>
      </c>
      <c r="E7475" s="11" t="s">
        <v>2388</v>
      </c>
      <c r="F7475" s="4">
        <v>1500</v>
      </c>
      <c r="G7475" s="3">
        <v>2007</v>
      </c>
      <c r="H7475" s="3" t="s">
        <v>21</v>
      </c>
      <c r="I7475" s="12" t="s">
        <v>4162</v>
      </c>
      <c r="J7475" s="3">
        <v>143</v>
      </c>
      <c r="K7475" s="3" t="str">
        <f>IF(VLOOKUP(D7475,'Resources Final'!A:C,3,FALSE)=0,"",VLOOKUP(D7475,'Resources Final'!A:C,3,FALSE))</f>
        <v>Y</v>
      </c>
      <c r="L7475" s="3" t="str">
        <f>IF(VLOOKUP(D7475,'Resources Final'!A:D,4,FALSE)=0,"",VLOOKUP(D7475,'Resources Final'!A:D,4,FALSE))</f>
        <v/>
      </c>
      <c r="M7475" s="3" t="str">
        <f>IF(VLOOKUP(D7475,'Resources Final'!A:E,5,FALSE)=0,"",VLOOKUP(D7475,'Resources Final'!A:E,5,FALSE))</f>
        <v/>
      </c>
      <c r="N7475" s="7" t="str">
        <f>IF(VLOOKUP(D7475,'Resources Final'!A:F,6,FALSE)=0,"",VLOOKUP(D7475,'Resources Final'!A:F,6,FALSE))</f>
        <v/>
      </c>
      <c r="O7475" s="3" t="str">
        <f>IF(VLOOKUP(D7475,'Resources Final'!A:G,7,FALSE)=0,"",VLOOKUP(D7475,'Resources Final'!A:G,7,FALSE))</f>
        <v/>
      </c>
    </row>
    <row r="7476" spans="1:15" x14ac:dyDescent="0.2">
      <c r="A7476" s="11">
        <v>990</v>
      </c>
      <c r="B7476" s="11" t="str">
        <f t="shared" si="131"/>
        <v>Fred C. and Mary R. Koch Foundation_McIntosh, Kelsey20071500</v>
      </c>
      <c r="C7476" s="11" t="s">
        <v>4161</v>
      </c>
      <c r="D7476" s="11" t="s">
        <v>2395</v>
      </c>
      <c r="E7476" s="11" t="s">
        <v>2395</v>
      </c>
      <c r="F7476" s="4">
        <v>1500</v>
      </c>
      <c r="G7476" s="3">
        <v>2007</v>
      </c>
      <c r="H7476" s="3" t="s">
        <v>21</v>
      </c>
      <c r="I7476" s="12" t="s">
        <v>4162</v>
      </c>
      <c r="J7476" s="3">
        <v>144</v>
      </c>
      <c r="K7476" s="3" t="str">
        <f>IF(VLOOKUP(D7476,'Resources Final'!A:C,3,FALSE)=0,"",VLOOKUP(D7476,'Resources Final'!A:C,3,FALSE))</f>
        <v>Y</v>
      </c>
      <c r="L7476" s="3" t="str">
        <f>IF(VLOOKUP(D7476,'Resources Final'!A:D,4,FALSE)=0,"",VLOOKUP(D7476,'Resources Final'!A:D,4,FALSE))</f>
        <v/>
      </c>
      <c r="M7476" s="3" t="str">
        <f>IF(VLOOKUP(D7476,'Resources Final'!A:E,5,FALSE)=0,"",VLOOKUP(D7476,'Resources Final'!A:E,5,FALSE))</f>
        <v/>
      </c>
      <c r="N7476" s="7" t="str">
        <f>IF(VLOOKUP(D7476,'Resources Final'!A:F,6,FALSE)=0,"",VLOOKUP(D7476,'Resources Final'!A:F,6,FALSE))</f>
        <v/>
      </c>
      <c r="O7476" s="3" t="str">
        <f>IF(VLOOKUP(D7476,'Resources Final'!A:G,7,FALSE)=0,"",VLOOKUP(D7476,'Resources Final'!A:G,7,FALSE))</f>
        <v/>
      </c>
    </row>
    <row r="7477" spans="1:15" x14ac:dyDescent="0.2">
      <c r="A7477" s="11">
        <v>990</v>
      </c>
      <c r="B7477" s="11" t="str">
        <f t="shared" si="131"/>
        <v>Fred C. and Mary R. Koch Foundation_McIntosh, Meghan20071500</v>
      </c>
      <c r="C7477" s="11" t="s">
        <v>4161</v>
      </c>
      <c r="D7477" s="11" t="s">
        <v>2396</v>
      </c>
      <c r="E7477" s="11" t="s">
        <v>2396</v>
      </c>
      <c r="F7477" s="4">
        <v>1500</v>
      </c>
      <c r="G7477" s="3">
        <v>2007</v>
      </c>
      <c r="H7477" s="3" t="s">
        <v>21</v>
      </c>
      <c r="I7477" s="12" t="s">
        <v>4162</v>
      </c>
      <c r="J7477" s="3">
        <v>145</v>
      </c>
      <c r="K7477" s="3" t="str">
        <f>IF(VLOOKUP(D7477,'Resources Final'!A:C,3,FALSE)=0,"",VLOOKUP(D7477,'Resources Final'!A:C,3,FALSE))</f>
        <v>Y</v>
      </c>
      <c r="L7477" s="3" t="str">
        <f>IF(VLOOKUP(D7477,'Resources Final'!A:D,4,FALSE)=0,"",VLOOKUP(D7477,'Resources Final'!A:D,4,FALSE))</f>
        <v/>
      </c>
      <c r="M7477" s="3" t="str">
        <f>IF(VLOOKUP(D7477,'Resources Final'!A:E,5,FALSE)=0,"",VLOOKUP(D7477,'Resources Final'!A:E,5,FALSE))</f>
        <v/>
      </c>
      <c r="N7477" s="7" t="str">
        <f>IF(VLOOKUP(D7477,'Resources Final'!A:F,6,FALSE)=0,"",VLOOKUP(D7477,'Resources Final'!A:F,6,FALSE))</f>
        <v/>
      </c>
      <c r="O7477" s="3" t="str">
        <f>IF(VLOOKUP(D7477,'Resources Final'!A:G,7,FALSE)=0,"",VLOOKUP(D7477,'Resources Final'!A:G,7,FALSE))</f>
        <v/>
      </c>
    </row>
    <row r="7478" spans="1:15" x14ac:dyDescent="0.2">
      <c r="A7478" s="11">
        <v>990</v>
      </c>
      <c r="B7478" s="11" t="str">
        <f t="shared" si="131"/>
        <v>Fred C. and Mary R. Koch Foundation_Meicke, Stephen20071500</v>
      </c>
      <c r="C7478" s="11" t="s">
        <v>4161</v>
      </c>
      <c r="D7478" s="11" t="s">
        <v>2415</v>
      </c>
      <c r="E7478" s="11" t="s">
        <v>2415</v>
      </c>
      <c r="F7478" s="4">
        <v>1500</v>
      </c>
      <c r="G7478" s="3">
        <v>2007</v>
      </c>
      <c r="H7478" s="3" t="s">
        <v>21</v>
      </c>
      <c r="I7478" s="12" t="s">
        <v>4162</v>
      </c>
      <c r="J7478" s="3">
        <v>146</v>
      </c>
      <c r="K7478" s="3" t="str">
        <f>IF(VLOOKUP(D7478,'Resources Final'!A:C,3,FALSE)=0,"",VLOOKUP(D7478,'Resources Final'!A:C,3,FALSE))</f>
        <v>Y</v>
      </c>
      <c r="L7478" s="3" t="str">
        <f>IF(VLOOKUP(D7478,'Resources Final'!A:D,4,FALSE)=0,"",VLOOKUP(D7478,'Resources Final'!A:D,4,FALSE))</f>
        <v/>
      </c>
      <c r="M7478" s="3" t="str">
        <f>IF(VLOOKUP(D7478,'Resources Final'!A:E,5,FALSE)=0,"",VLOOKUP(D7478,'Resources Final'!A:E,5,FALSE))</f>
        <v/>
      </c>
      <c r="N7478" s="7" t="str">
        <f>IF(VLOOKUP(D7478,'Resources Final'!A:F,6,FALSE)=0,"",VLOOKUP(D7478,'Resources Final'!A:F,6,FALSE))</f>
        <v/>
      </c>
      <c r="O7478" s="3" t="str">
        <f>IF(VLOOKUP(D7478,'Resources Final'!A:G,7,FALSE)=0,"",VLOOKUP(D7478,'Resources Final'!A:G,7,FALSE))</f>
        <v/>
      </c>
    </row>
    <row r="7479" spans="1:15" x14ac:dyDescent="0.2">
      <c r="A7479" s="11">
        <v>990</v>
      </c>
      <c r="B7479" s="11" t="str">
        <f t="shared" si="131"/>
        <v>Fred C. and Mary R. Koch Foundation_Mellinger, Molly20071500</v>
      </c>
      <c r="C7479" s="11" t="s">
        <v>4161</v>
      </c>
      <c r="D7479" s="11" t="s">
        <v>2420</v>
      </c>
      <c r="E7479" s="11" t="s">
        <v>2420</v>
      </c>
      <c r="F7479" s="4">
        <v>1500</v>
      </c>
      <c r="G7479" s="3">
        <v>2007</v>
      </c>
      <c r="H7479" s="3" t="s">
        <v>21</v>
      </c>
      <c r="I7479" s="12" t="s">
        <v>4162</v>
      </c>
      <c r="J7479" s="3">
        <v>147</v>
      </c>
      <c r="K7479" s="3" t="str">
        <f>IF(VLOOKUP(D7479,'Resources Final'!A:C,3,FALSE)=0,"",VLOOKUP(D7479,'Resources Final'!A:C,3,FALSE))</f>
        <v>Y</v>
      </c>
      <c r="L7479" s="3" t="str">
        <f>IF(VLOOKUP(D7479,'Resources Final'!A:D,4,FALSE)=0,"",VLOOKUP(D7479,'Resources Final'!A:D,4,FALSE))</f>
        <v/>
      </c>
      <c r="M7479" s="3" t="str">
        <f>IF(VLOOKUP(D7479,'Resources Final'!A:E,5,FALSE)=0,"",VLOOKUP(D7479,'Resources Final'!A:E,5,FALSE))</f>
        <v/>
      </c>
      <c r="N7479" s="7" t="str">
        <f>IF(VLOOKUP(D7479,'Resources Final'!A:F,6,FALSE)=0,"",VLOOKUP(D7479,'Resources Final'!A:F,6,FALSE))</f>
        <v/>
      </c>
      <c r="O7479" s="3" t="str">
        <f>IF(VLOOKUP(D7479,'Resources Final'!A:G,7,FALSE)=0,"",VLOOKUP(D7479,'Resources Final'!A:G,7,FALSE))</f>
        <v/>
      </c>
    </row>
    <row r="7480" spans="1:15" x14ac:dyDescent="0.2">
      <c r="A7480" s="11">
        <v>990</v>
      </c>
      <c r="B7480" s="11" t="str">
        <f t="shared" si="131"/>
        <v>Fred C. and Mary R. Koch Foundation_Michaud, Jessica20071500</v>
      </c>
      <c r="C7480" s="11" t="s">
        <v>4161</v>
      </c>
      <c r="D7480" s="11" t="s">
        <v>2448</v>
      </c>
      <c r="E7480" s="11" t="s">
        <v>2448</v>
      </c>
      <c r="F7480" s="4">
        <v>1500</v>
      </c>
      <c r="G7480" s="3">
        <v>2007</v>
      </c>
      <c r="H7480" s="3" t="s">
        <v>21</v>
      </c>
      <c r="I7480" s="12" t="s">
        <v>4162</v>
      </c>
      <c r="J7480" s="3">
        <v>148</v>
      </c>
      <c r="K7480" s="3" t="str">
        <f>IF(VLOOKUP(D7480,'Resources Final'!A:C,3,FALSE)=0,"",VLOOKUP(D7480,'Resources Final'!A:C,3,FALSE))</f>
        <v>Y</v>
      </c>
      <c r="L7480" s="3" t="str">
        <f>IF(VLOOKUP(D7480,'Resources Final'!A:D,4,FALSE)=0,"",VLOOKUP(D7480,'Resources Final'!A:D,4,FALSE))</f>
        <v/>
      </c>
      <c r="M7480" s="3" t="str">
        <f>IF(VLOOKUP(D7480,'Resources Final'!A:E,5,FALSE)=0,"",VLOOKUP(D7480,'Resources Final'!A:E,5,FALSE))</f>
        <v/>
      </c>
      <c r="N7480" s="7" t="str">
        <f>IF(VLOOKUP(D7480,'Resources Final'!A:F,6,FALSE)=0,"",VLOOKUP(D7480,'Resources Final'!A:F,6,FALSE))</f>
        <v/>
      </c>
      <c r="O7480" s="3" t="str">
        <f>IF(VLOOKUP(D7480,'Resources Final'!A:G,7,FALSE)=0,"",VLOOKUP(D7480,'Resources Final'!A:G,7,FALSE))</f>
        <v/>
      </c>
    </row>
    <row r="7481" spans="1:15" x14ac:dyDescent="0.2">
      <c r="A7481" s="11">
        <v>990</v>
      </c>
      <c r="B7481" s="11" t="str">
        <f t="shared" si="131"/>
        <v>Fred C. and Mary R. Koch Foundation_Mielke, Heidi20071500</v>
      </c>
      <c r="C7481" s="11" t="s">
        <v>4161</v>
      </c>
      <c r="D7481" s="11" t="s">
        <v>2458</v>
      </c>
      <c r="E7481" s="11" t="s">
        <v>2458</v>
      </c>
      <c r="F7481" s="4">
        <v>1500</v>
      </c>
      <c r="G7481" s="3">
        <v>2007</v>
      </c>
      <c r="H7481" s="3" t="s">
        <v>21</v>
      </c>
      <c r="I7481" s="12" t="s">
        <v>4162</v>
      </c>
      <c r="J7481" s="3">
        <v>149</v>
      </c>
      <c r="K7481" s="3" t="str">
        <f>IF(VLOOKUP(D7481,'Resources Final'!A:C,3,FALSE)=0,"",VLOOKUP(D7481,'Resources Final'!A:C,3,FALSE))</f>
        <v>Y</v>
      </c>
      <c r="L7481" s="3" t="str">
        <f>IF(VLOOKUP(D7481,'Resources Final'!A:D,4,FALSE)=0,"",VLOOKUP(D7481,'Resources Final'!A:D,4,FALSE))</f>
        <v/>
      </c>
      <c r="M7481" s="3" t="str">
        <f>IF(VLOOKUP(D7481,'Resources Final'!A:E,5,FALSE)=0,"",VLOOKUP(D7481,'Resources Final'!A:E,5,FALSE))</f>
        <v/>
      </c>
      <c r="N7481" s="7" t="str">
        <f>IF(VLOOKUP(D7481,'Resources Final'!A:F,6,FALSE)=0,"",VLOOKUP(D7481,'Resources Final'!A:F,6,FALSE))</f>
        <v/>
      </c>
      <c r="O7481" s="3" t="str">
        <f>IF(VLOOKUP(D7481,'Resources Final'!A:G,7,FALSE)=0,"",VLOOKUP(D7481,'Resources Final'!A:G,7,FALSE))</f>
        <v/>
      </c>
    </row>
    <row r="7482" spans="1:15" x14ac:dyDescent="0.2">
      <c r="A7482" s="11">
        <v>990</v>
      </c>
      <c r="B7482" s="11" t="str">
        <f t="shared" si="131"/>
        <v>Fred C. and Mary R. Koch Foundation_Miller, Nathan20071500</v>
      </c>
      <c r="C7482" s="11" t="s">
        <v>4161</v>
      </c>
      <c r="D7482" s="11" t="s">
        <v>2464</v>
      </c>
      <c r="E7482" s="11" t="s">
        <v>2464</v>
      </c>
      <c r="F7482" s="4">
        <v>1500</v>
      </c>
      <c r="G7482" s="3">
        <v>2007</v>
      </c>
      <c r="H7482" s="3" t="s">
        <v>21</v>
      </c>
      <c r="I7482" s="12" t="s">
        <v>4162</v>
      </c>
      <c r="J7482" s="3">
        <v>150</v>
      </c>
      <c r="K7482" s="3" t="str">
        <f>IF(VLOOKUP(D7482,'Resources Final'!A:C,3,FALSE)=0,"",VLOOKUP(D7482,'Resources Final'!A:C,3,FALSE))</f>
        <v>Y</v>
      </c>
      <c r="L7482" s="3" t="str">
        <f>IF(VLOOKUP(D7482,'Resources Final'!A:D,4,FALSE)=0,"",VLOOKUP(D7482,'Resources Final'!A:D,4,FALSE))</f>
        <v/>
      </c>
      <c r="M7482" s="3" t="str">
        <f>IF(VLOOKUP(D7482,'Resources Final'!A:E,5,FALSE)=0,"",VLOOKUP(D7482,'Resources Final'!A:E,5,FALSE))</f>
        <v/>
      </c>
      <c r="N7482" s="7" t="str">
        <f>IF(VLOOKUP(D7482,'Resources Final'!A:F,6,FALSE)=0,"",VLOOKUP(D7482,'Resources Final'!A:F,6,FALSE))</f>
        <v/>
      </c>
      <c r="O7482" s="3" t="str">
        <f>IF(VLOOKUP(D7482,'Resources Final'!A:G,7,FALSE)=0,"",VLOOKUP(D7482,'Resources Final'!A:G,7,FALSE))</f>
        <v/>
      </c>
    </row>
    <row r="7483" spans="1:15" x14ac:dyDescent="0.2">
      <c r="A7483" s="11">
        <v>990</v>
      </c>
      <c r="B7483" s="11" t="str">
        <f t="shared" si="131"/>
        <v>Fred C. and Mary R. Koch Foundation_Minnihan, Heidi20071500</v>
      </c>
      <c r="C7483" s="11" t="s">
        <v>4161</v>
      </c>
      <c r="D7483" s="11" t="s">
        <v>2481</v>
      </c>
      <c r="E7483" s="11" t="s">
        <v>2481</v>
      </c>
      <c r="F7483" s="4">
        <v>1500</v>
      </c>
      <c r="G7483" s="3">
        <v>2007</v>
      </c>
      <c r="H7483" s="3" t="s">
        <v>21</v>
      </c>
      <c r="I7483" s="12" t="s">
        <v>4162</v>
      </c>
      <c r="J7483" s="3">
        <v>151</v>
      </c>
      <c r="K7483" s="3" t="str">
        <f>IF(VLOOKUP(D7483,'Resources Final'!A:C,3,FALSE)=0,"",VLOOKUP(D7483,'Resources Final'!A:C,3,FALSE))</f>
        <v>Y</v>
      </c>
      <c r="L7483" s="3" t="str">
        <f>IF(VLOOKUP(D7483,'Resources Final'!A:D,4,FALSE)=0,"",VLOOKUP(D7483,'Resources Final'!A:D,4,FALSE))</f>
        <v/>
      </c>
      <c r="M7483" s="3" t="str">
        <f>IF(VLOOKUP(D7483,'Resources Final'!A:E,5,FALSE)=0,"",VLOOKUP(D7483,'Resources Final'!A:E,5,FALSE))</f>
        <v/>
      </c>
      <c r="N7483" s="7" t="str">
        <f>IF(VLOOKUP(D7483,'Resources Final'!A:F,6,FALSE)=0,"",VLOOKUP(D7483,'Resources Final'!A:F,6,FALSE))</f>
        <v/>
      </c>
      <c r="O7483" s="3" t="str">
        <f>IF(VLOOKUP(D7483,'Resources Final'!A:G,7,FALSE)=0,"",VLOOKUP(D7483,'Resources Final'!A:G,7,FALSE))</f>
        <v/>
      </c>
    </row>
    <row r="7484" spans="1:15" x14ac:dyDescent="0.2">
      <c r="A7484" s="11">
        <v>990</v>
      </c>
      <c r="B7484" s="11" t="str">
        <f t="shared" si="131"/>
        <v>Fred C. and Mary R. Koch Foundation_Morgan, Tessa20071500</v>
      </c>
      <c r="C7484" s="11" t="s">
        <v>4161</v>
      </c>
      <c r="D7484" s="11" t="s">
        <v>2532</v>
      </c>
      <c r="E7484" s="11" t="s">
        <v>2532</v>
      </c>
      <c r="F7484" s="4">
        <v>1500</v>
      </c>
      <c r="G7484" s="3">
        <v>2007</v>
      </c>
      <c r="H7484" s="3" t="s">
        <v>21</v>
      </c>
      <c r="I7484" s="12" t="s">
        <v>4162</v>
      </c>
      <c r="J7484" s="3">
        <v>152</v>
      </c>
      <c r="K7484" s="3" t="str">
        <f>IF(VLOOKUP(D7484,'Resources Final'!A:C,3,FALSE)=0,"",VLOOKUP(D7484,'Resources Final'!A:C,3,FALSE))</f>
        <v>Y</v>
      </c>
      <c r="L7484" s="3" t="str">
        <f>IF(VLOOKUP(D7484,'Resources Final'!A:D,4,FALSE)=0,"",VLOOKUP(D7484,'Resources Final'!A:D,4,FALSE))</f>
        <v/>
      </c>
      <c r="M7484" s="3" t="str">
        <f>IF(VLOOKUP(D7484,'Resources Final'!A:E,5,FALSE)=0,"",VLOOKUP(D7484,'Resources Final'!A:E,5,FALSE))</f>
        <v/>
      </c>
      <c r="N7484" s="7" t="str">
        <f>IF(VLOOKUP(D7484,'Resources Final'!A:F,6,FALSE)=0,"",VLOOKUP(D7484,'Resources Final'!A:F,6,FALSE))</f>
        <v/>
      </c>
      <c r="O7484" s="3" t="str">
        <f>IF(VLOOKUP(D7484,'Resources Final'!A:G,7,FALSE)=0,"",VLOOKUP(D7484,'Resources Final'!A:G,7,FALSE))</f>
        <v/>
      </c>
    </row>
    <row r="7485" spans="1:15" x14ac:dyDescent="0.2">
      <c r="A7485" s="11">
        <v>990</v>
      </c>
      <c r="B7485" s="11" t="str">
        <f t="shared" si="131"/>
        <v>Fred C. and Mary R. Koch Foundation_Morris, Jason20071500</v>
      </c>
      <c r="C7485" s="11" t="s">
        <v>4161</v>
      </c>
      <c r="D7485" s="11" t="s">
        <v>2535</v>
      </c>
      <c r="E7485" s="11" t="s">
        <v>2535</v>
      </c>
      <c r="F7485" s="4">
        <v>1500</v>
      </c>
      <c r="G7485" s="3">
        <v>2007</v>
      </c>
      <c r="H7485" s="3" t="s">
        <v>21</v>
      </c>
      <c r="I7485" s="12" t="s">
        <v>4162</v>
      </c>
      <c r="J7485" s="3">
        <v>153</v>
      </c>
      <c r="K7485" s="3" t="str">
        <f>IF(VLOOKUP(D7485,'Resources Final'!A:C,3,FALSE)=0,"",VLOOKUP(D7485,'Resources Final'!A:C,3,FALSE))</f>
        <v>Y</v>
      </c>
      <c r="L7485" s="3" t="str">
        <f>IF(VLOOKUP(D7485,'Resources Final'!A:D,4,FALSE)=0,"",VLOOKUP(D7485,'Resources Final'!A:D,4,FALSE))</f>
        <v/>
      </c>
      <c r="M7485" s="3" t="str">
        <f>IF(VLOOKUP(D7485,'Resources Final'!A:E,5,FALSE)=0,"",VLOOKUP(D7485,'Resources Final'!A:E,5,FALSE))</f>
        <v/>
      </c>
      <c r="N7485" s="7" t="str">
        <f>IF(VLOOKUP(D7485,'Resources Final'!A:F,6,FALSE)=0,"",VLOOKUP(D7485,'Resources Final'!A:F,6,FALSE))</f>
        <v/>
      </c>
      <c r="O7485" s="3" t="str">
        <f>IF(VLOOKUP(D7485,'Resources Final'!A:G,7,FALSE)=0,"",VLOOKUP(D7485,'Resources Final'!A:G,7,FALSE))</f>
        <v/>
      </c>
    </row>
    <row r="7486" spans="1:15" x14ac:dyDescent="0.2">
      <c r="A7486" s="11">
        <v>990</v>
      </c>
      <c r="B7486" s="11" t="str">
        <f t="shared" si="131"/>
        <v>Fred C. and Mary R. Koch Foundation_Mortimer, Samuel20071500</v>
      </c>
      <c r="C7486" s="11" t="s">
        <v>4161</v>
      </c>
      <c r="D7486" s="11" t="s">
        <v>2539</v>
      </c>
      <c r="E7486" s="11" t="s">
        <v>2539</v>
      </c>
      <c r="F7486" s="4">
        <v>1500</v>
      </c>
      <c r="G7486" s="3">
        <v>2007</v>
      </c>
      <c r="H7486" s="3" t="s">
        <v>21</v>
      </c>
      <c r="I7486" s="12" t="s">
        <v>4162</v>
      </c>
      <c r="J7486" s="3">
        <v>154</v>
      </c>
      <c r="K7486" s="3" t="str">
        <f>IF(VLOOKUP(D7486,'Resources Final'!A:C,3,FALSE)=0,"",VLOOKUP(D7486,'Resources Final'!A:C,3,FALSE))</f>
        <v>Y</v>
      </c>
      <c r="L7486" s="3" t="str">
        <f>IF(VLOOKUP(D7486,'Resources Final'!A:D,4,FALSE)=0,"",VLOOKUP(D7486,'Resources Final'!A:D,4,FALSE))</f>
        <v/>
      </c>
      <c r="M7486" s="3" t="str">
        <f>IF(VLOOKUP(D7486,'Resources Final'!A:E,5,FALSE)=0,"",VLOOKUP(D7486,'Resources Final'!A:E,5,FALSE))</f>
        <v/>
      </c>
      <c r="N7486" s="7" t="str">
        <f>IF(VLOOKUP(D7486,'Resources Final'!A:F,6,FALSE)=0,"",VLOOKUP(D7486,'Resources Final'!A:F,6,FALSE))</f>
        <v/>
      </c>
      <c r="O7486" s="3" t="str">
        <f>IF(VLOOKUP(D7486,'Resources Final'!A:G,7,FALSE)=0,"",VLOOKUP(D7486,'Resources Final'!A:G,7,FALSE))</f>
        <v/>
      </c>
    </row>
    <row r="7487" spans="1:15" x14ac:dyDescent="0.2">
      <c r="A7487" s="11">
        <v>990</v>
      </c>
      <c r="B7487" s="11" t="str">
        <f t="shared" si="131"/>
        <v>Fred C. and Mary R. Koch Foundation_Murphree, Marcus20071500</v>
      </c>
      <c r="C7487" s="11" t="s">
        <v>4161</v>
      </c>
      <c r="D7487" s="11" t="s">
        <v>2561</v>
      </c>
      <c r="E7487" s="11" t="s">
        <v>2561</v>
      </c>
      <c r="F7487" s="4">
        <v>1500</v>
      </c>
      <c r="G7487" s="3">
        <v>2007</v>
      </c>
      <c r="H7487" s="3" t="s">
        <v>21</v>
      </c>
      <c r="I7487" s="12" t="s">
        <v>4162</v>
      </c>
      <c r="J7487" s="3">
        <v>155</v>
      </c>
      <c r="K7487" s="3" t="str">
        <f>IF(VLOOKUP(D7487,'Resources Final'!A:C,3,FALSE)=0,"",VLOOKUP(D7487,'Resources Final'!A:C,3,FALSE))</f>
        <v>Y</v>
      </c>
      <c r="L7487" s="3" t="str">
        <f>IF(VLOOKUP(D7487,'Resources Final'!A:D,4,FALSE)=0,"",VLOOKUP(D7487,'Resources Final'!A:D,4,FALSE))</f>
        <v/>
      </c>
      <c r="M7487" s="3" t="str">
        <f>IF(VLOOKUP(D7487,'Resources Final'!A:E,5,FALSE)=0,"",VLOOKUP(D7487,'Resources Final'!A:E,5,FALSE))</f>
        <v/>
      </c>
      <c r="N7487" s="7" t="str">
        <f>IF(VLOOKUP(D7487,'Resources Final'!A:F,6,FALSE)=0,"",VLOOKUP(D7487,'Resources Final'!A:F,6,FALSE))</f>
        <v/>
      </c>
      <c r="O7487" s="3" t="str">
        <f>IF(VLOOKUP(D7487,'Resources Final'!A:G,7,FALSE)=0,"",VLOOKUP(D7487,'Resources Final'!A:G,7,FALSE))</f>
        <v/>
      </c>
    </row>
    <row r="7488" spans="1:15" x14ac:dyDescent="0.2">
      <c r="A7488" s="11">
        <v>990</v>
      </c>
      <c r="B7488" s="11" t="str">
        <f t="shared" si="131"/>
        <v>Fred C. and Mary R. Koch Foundation_Murray, Megan20071500</v>
      </c>
      <c r="C7488" s="11" t="s">
        <v>4161</v>
      </c>
      <c r="D7488" s="11" t="s">
        <v>2567</v>
      </c>
      <c r="E7488" s="11" t="s">
        <v>2567</v>
      </c>
      <c r="F7488" s="4">
        <v>1500</v>
      </c>
      <c r="G7488" s="3">
        <v>2007</v>
      </c>
      <c r="H7488" s="3" t="s">
        <v>21</v>
      </c>
      <c r="I7488" s="12" t="s">
        <v>4162</v>
      </c>
      <c r="J7488" s="3">
        <v>156</v>
      </c>
      <c r="K7488" s="3" t="str">
        <f>IF(VLOOKUP(D7488,'Resources Final'!A:C,3,FALSE)=0,"",VLOOKUP(D7488,'Resources Final'!A:C,3,FALSE))</f>
        <v>Y</v>
      </c>
      <c r="L7488" s="3" t="str">
        <f>IF(VLOOKUP(D7488,'Resources Final'!A:D,4,FALSE)=0,"",VLOOKUP(D7488,'Resources Final'!A:D,4,FALSE))</f>
        <v/>
      </c>
      <c r="M7488" s="3" t="str">
        <f>IF(VLOOKUP(D7488,'Resources Final'!A:E,5,FALSE)=0,"",VLOOKUP(D7488,'Resources Final'!A:E,5,FALSE))</f>
        <v/>
      </c>
      <c r="N7488" s="7" t="str">
        <f>IF(VLOOKUP(D7488,'Resources Final'!A:F,6,FALSE)=0,"",VLOOKUP(D7488,'Resources Final'!A:F,6,FALSE))</f>
        <v/>
      </c>
      <c r="O7488" s="3" t="str">
        <f>IF(VLOOKUP(D7488,'Resources Final'!A:G,7,FALSE)=0,"",VLOOKUP(D7488,'Resources Final'!A:G,7,FALSE))</f>
        <v/>
      </c>
    </row>
    <row r="7489" spans="1:15" x14ac:dyDescent="0.2">
      <c r="A7489" s="11">
        <v>990</v>
      </c>
      <c r="B7489" s="11" t="str">
        <f t="shared" si="131"/>
        <v>Fred C. and Mary R. Koch Foundation_Nguyen, Melinda20071500</v>
      </c>
      <c r="C7489" s="11" t="s">
        <v>4161</v>
      </c>
      <c r="D7489" s="11" t="s">
        <v>2671</v>
      </c>
      <c r="E7489" s="11" t="s">
        <v>2671</v>
      </c>
      <c r="F7489" s="4">
        <v>1500</v>
      </c>
      <c r="G7489" s="3">
        <v>2007</v>
      </c>
      <c r="H7489" s="3" t="s">
        <v>21</v>
      </c>
      <c r="I7489" s="12" t="s">
        <v>4162</v>
      </c>
      <c r="J7489" s="3">
        <v>157</v>
      </c>
      <c r="K7489" s="3" t="str">
        <f>IF(VLOOKUP(D7489,'Resources Final'!A:C,3,FALSE)=0,"",VLOOKUP(D7489,'Resources Final'!A:C,3,FALSE))</f>
        <v>Y</v>
      </c>
      <c r="L7489" s="3" t="str">
        <f>IF(VLOOKUP(D7489,'Resources Final'!A:D,4,FALSE)=0,"",VLOOKUP(D7489,'Resources Final'!A:D,4,FALSE))</f>
        <v/>
      </c>
      <c r="M7489" s="3" t="str">
        <f>IF(VLOOKUP(D7489,'Resources Final'!A:E,5,FALSE)=0,"",VLOOKUP(D7489,'Resources Final'!A:E,5,FALSE))</f>
        <v/>
      </c>
      <c r="N7489" s="7" t="str">
        <f>IF(VLOOKUP(D7489,'Resources Final'!A:F,6,FALSE)=0,"",VLOOKUP(D7489,'Resources Final'!A:F,6,FALSE))</f>
        <v/>
      </c>
      <c r="O7489" s="3" t="str">
        <f>IF(VLOOKUP(D7489,'Resources Final'!A:G,7,FALSE)=0,"",VLOOKUP(D7489,'Resources Final'!A:G,7,FALSE))</f>
        <v/>
      </c>
    </row>
    <row r="7490" spans="1:15" x14ac:dyDescent="0.2">
      <c r="A7490" s="11">
        <v>990</v>
      </c>
      <c r="B7490" s="11" t="str">
        <f t="shared" ref="B7490:B7553" si="132">C7490&amp;"_"&amp;D7490&amp;G7490&amp;F7490</f>
        <v>Fred C. and Mary R. Koch Foundation_Nichols, Jessica20071500</v>
      </c>
      <c r="C7490" s="11" t="s">
        <v>4161</v>
      </c>
      <c r="D7490" s="11" t="s">
        <v>2675</v>
      </c>
      <c r="E7490" s="11" t="s">
        <v>2675</v>
      </c>
      <c r="F7490" s="4">
        <v>1500</v>
      </c>
      <c r="G7490" s="3">
        <v>2007</v>
      </c>
      <c r="H7490" s="3" t="s">
        <v>21</v>
      </c>
      <c r="I7490" s="12" t="s">
        <v>4162</v>
      </c>
      <c r="J7490" s="3">
        <v>158</v>
      </c>
      <c r="K7490" s="3" t="str">
        <f>IF(VLOOKUP(D7490,'Resources Final'!A:C,3,FALSE)=0,"",VLOOKUP(D7490,'Resources Final'!A:C,3,FALSE))</f>
        <v>Y</v>
      </c>
      <c r="L7490" s="3" t="str">
        <f>IF(VLOOKUP(D7490,'Resources Final'!A:D,4,FALSE)=0,"",VLOOKUP(D7490,'Resources Final'!A:D,4,FALSE))</f>
        <v/>
      </c>
      <c r="M7490" s="3" t="str">
        <f>IF(VLOOKUP(D7490,'Resources Final'!A:E,5,FALSE)=0,"",VLOOKUP(D7490,'Resources Final'!A:E,5,FALSE))</f>
        <v/>
      </c>
      <c r="N7490" s="7" t="str">
        <f>IF(VLOOKUP(D7490,'Resources Final'!A:F,6,FALSE)=0,"",VLOOKUP(D7490,'Resources Final'!A:F,6,FALSE))</f>
        <v/>
      </c>
      <c r="O7490" s="3" t="str">
        <f>IF(VLOOKUP(D7490,'Resources Final'!A:G,7,FALSE)=0,"",VLOOKUP(D7490,'Resources Final'!A:G,7,FALSE))</f>
        <v/>
      </c>
    </row>
    <row r="7491" spans="1:15" x14ac:dyDescent="0.2">
      <c r="A7491" s="11">
        <v>990</v>
      </c>
      <c r="B7491" s="11" t="str">
        <f t="shared" si="132"/>
        <v>Fred C. and Mary R. Koch Foundation_Nieuwoudt, Stephan20071500</v>
      </c>
      <c r="C7491" s="11" t="s">
        <v>4161</v>
      </c>
      <c r="D7491" s="11" t="s">
        <v>2684</v>
      </c>
      <c r="E7491" s="11" t="s">
        <v>2684</v>
      </c>
      <c r="F7491" s="4">
        <v>1500</v>
      </c>
      <c r="G7491" s="3">
        <v>2007</v>
      </c>
      <c r="H7491" s="3" t="s">
        <v>21</v>
      </c>
      <c r="I7491" s="12" t="s">
        <v>4162</v>
      </c>
      <c r="J7491" s="3">
        <v>159</v>
      </c>
      <c r="K7491" s="3" t="str">
        <f>IF(VLOOKUP(D7491,'Resources Final'!A:C,3,FALSE)=0,"",VLOOKUP(D7491,'Resources Final'!A:C,3,FALSE))</f>
        <v>Y</v>
      </c>
      <c r="L7491" s="3" t="str">
        <f>IF(VLOOKUP(D7491,'Resources Final'!A:D,4,FALSE)=0,"",VLOOKUP(D7491,'Resources Final'!A:D,4,FALSE))</f>
        <v/>
      </c>
      <c r="M7491" s="3" t="str">
        <f>IF(VLOOKUP(D7491,'Resources Final'!A:E,5,FALSE)=0,"",VLOOKUP(D7491,'Resources Final'!A:E,5,FALSE))</f>
        <v/>
      </c>
      <c r="N7491" s="7" t="str">
        <f>IF(VLOOKUP(D7491,'Resources Final'!A:F,6,FALSE)=0,"",VLOOKUP(D7491,'Resources Final'!A:F,6,FALSE))</f>
        <v/>
      </c>
      <c r="O7491" s="3" t="str">
        <f>IF(VLOOKUP(D7491,'Resources Final'!A:G,7,FALSE)=0,"",VLOOKUP(D7491,'Resources Final'!A:G,7,FALSE))</f>
        <v/>
      </c>
    </row>
    <row r="7492" spans="1:15" x14ac:dyDescent="0.2">
      <c r="A7492" s="11">
        <v>990</v>
      </c>
      <c r="B7492" s="11" t="str">
        <f t="shared" si="132"/>
        <v>Fred C. and Mary R. Koch Foundation_Oakes, Kathryn20071500</v>
      </c>
      <c r="C7492" s="11" t="s">
        <v>4161</v>
      </c>
      <c r="D7492" s="11" t="s">
        <v>2726</v>
      </c>
      <c r="E7492" s="11" t="s">
        <v>2726</v>
      </c>
      <c r="F7492" s="4">
        <v>1500</v>
      </c>
      <c r="G7492" s="3">
        <v>2007</v>
      </c>
      <c r="H7492" s="3" t="s">
        <v>21</v>
      </c>
      <c r="I7492" s="12" t="s">
        <v>4162</v>
      </c>
      <c r="J7492" s="3">
        <v>160</v>
      </c>
      <c r="K7492" s="3" t="str">
        <f>IF(VLOOKUP(D7492,'Resources Final'!A:C,3,FALSE)=0,"",VLOOKUP(D7492,'Resources Final'!A:C,3,FALSE))</f>
        <v>Y</v>
      </c>
      <c r="L7492" s="3" t="str">
        <f>IF(VLOOKUP(D7492,'Resources Final'!A:D,4,FALSE)=0,"",VLOOKUP(D7492,'Resources Final'!A:D,4,FALSE))</f>
        <v/>
      </c>
      <c r="M7492" s="3" t="str">
        <f>IF(VLOOKUP(D7492,'Resources Final'!A:E,5,FALSE)=0,"",VLOOKUP(D7492,'Resources Final'!A:E,5,FALSE))</f>
        <v/>
      </c>
      <c r="N7492" s="7" t="str">
        <f>IF(VLOOKUP(D7492,'Resources Final'!A:F,6,FALSE)=0,"",VLOOKUP(D7492,'Resources Final'!A:F,6,FALSE))</f>
        <v/>
      </c>
      <c r="O7492" s="3" t="str">
        <f>IF(VLOOKUP(D7492,'Resources Final'!A:G,7,FALSE)=0,"",VLOOKUP(D7492,'Resources Final'!A:G,7,FALSE))</f>
        <v/>
      </c>
    </row>
    <row r="7493" spans="1:15" x14ac:dyDescent="0.2">
      <c r="A7493" s="11">
        <v>990</v>
      </c>
      <c r="B7493" s="11" t="str">
        <f t="shared" si="132"/>
        <v>Fred C. and Mary R. Koch Foundation_Oswald, Hanna20071500</v>
      </c>
      <c r="C7493" s="11" t="s">
        <v>4161</v>
      </c>
      <c r="D7493" s="11" t="s">
        <v>2757</v>
      </c>
      <c r="E7493" s="11" t="s">
        <v>2757</v>
      </c>
      <c r="F7493" s="4">
        <v>1500</v>
      </c>
      <c r="G7493" s="3">
        <v>2007</v>
      </c>
      <c r="H7493" s="3" t="s">
        <v>21</v>
      </c>
      <c r="I7493" s="12" t="s">
        <v>4162</v>
      </c>
      <c r="J7493" s="3">
        <v>161</v>
      </c>
      <c r="K7493" s="3" t="str">
        <f>IF(VLOOKUP(D7493,'Resources Final'!A:C,3,FALSE)=0,"",VLOOKUP(D7493,'Resources Final'!A:C,3,FALSE))</f>
        <v>Y</v>
      </c>
      <c r="L7493" s="3" t="str">
        <f>IF(VLOOKUP(D7493,'Resources Final'!A:D,4,FALSE)=0,"",VLOOKUP(D7493,'Resources Final'!A:D,4,FALSE))</f>
        <v/>
      </c>
      <c r="M7493" s="3" t="str">
        <f>IF(VLOOKUP(D7493,'Resources Final'!A:E,5,FALSE)=0,"",VLOOKUP(D7493,'Resources Final'!A:E,5,FALSE))</f>
        <v/>
      </c>
      <c r="N7493" s="7" t="str">
        <f>IF(VLOOKUP(D7493,'Resources Final'!A:F,6,FALSE)=0,"",VLOOKUP(D7493,'Resources Final'!A:F,6,FALSE))</f>
        <v/>
      </c>
      <c r="O7493" s="3" t="str">
        <f>IF(VLOOKUP(D7493,'Resources Final'!A:G,7,FALSE)=0,"",VLOOKUP(D7493,'Resources Final'!A:G,7,FALSE))</f>
        <v/>
      </c>
    </row>
    <row r="7494" spans="1:15" x14ac:dyDescent="0.2">
      <c r="A7494" s="11">
        <v>990</v>
      </c>
      <c r="B7494" s="11" t="str">
        <f t="shared" si="132"/>
        <v>Fred C. and Mary R. Koch Foundation_Ouimet, Gabrielle20071500</v>
      </c>
      <c r="C7494" s="11" t="s">
        <v>4161</v>
      </c>
      <c r="D7494" s="11" t="s">
        <v>2763</v>
      </c>
      <c r="E7494" s="11" t="s">
        <v>2763</v>
      </c>
      <c r="F7494" s="4">
        <v>1500</v>
      </c>
      <c r="G7494" s="3">
        <v>2007</v>
      </c>
      <c r="H7494" s="3" t="s">
        <v>21</v>
      </c>
      <c r="I7494" s="12" t="s">
        <v>4162</v>
      </c>
      <c r="J7494" s="3">
        <v>162</v>
      </c>
      <c r="K7494" s="3" t="str">
        <f>IF(VLOOKUP(D7494,'Resources Final'!A:C,3,FALSE)=0,"",VLOOKUP(D7494,'Resources Final'!A:C,3,FALSE))</f>
        <v>Y</v>
      </c>
      <c r="L7494" s="3" t="str">
        <f>IF(VLOOKUP(D7494,'Resources Final'!A:D,4,FALSE)=0,"",VLOOKUP(D7494,'Resources Final'!A:D,4,FALSE))</f>
        <v/>
      </c>
      <c r="M7494" s="3" t="str">
        <f>IF(VLOOKUP(D7494,'Resources Final'!A:E,5,FALSE)=0,"",VLOOKUP(D7494,'Resources Final'!A:E,5,FALSE))</f>
        <v/>
      </c>
      <c r="N7494" s="7" t="str">
        <f>IF(VLOOKUP(D7494,'Resources Final'!A:F,6,FALSE)=0,"",VLOOKUP(D7494,'Resources Final'!A:F,6,FALSE))</f>
        <v/>
      </c>
      <c r="O7494" s="3" t="str">
        <f>IF(VLOOKUP(D7494,'Resources Final'!A:G,7,FALSE)=0,"",VLOOKUP(D7494,'Resources Final'!A:G,7,FALSE))</f>
        <v/>
      </c>
    </row>
    <row r="7495" spans="1:15" x14ac:dyDescent="0.2">
      <c r="A7495" s="11">
        <v>990</v>
      </c>
      <c r="B7495" s="11" t="str">
        <f t="shared" si="132"/>
        <v>Fred C. and Mary R. Koch Foundation_Patel, Rishad20071500</v>
      </c>
      <c r="C7495" s="11" t="s">
        <v>4161</v>
      </c>
      <c r="D7495" s="11" t="s">
        <v>2814</v>
      </c>
      <c r="E7495" s="11" t="s">
        <v>2814</v>
      </c>
      <c r="F7495" s="4">
        <v>1500</v>
      </c>
      <c r="G7495" s="3">
        <v>2007</v>
      </c>
      <c r="H7495" s="3" t="s">
        <v>21</v>
      </c>
      <c r="I7495" s="12" t="s">
        <v>4162</v>
      </c>
      <c r="J7495" s="3">
        <v>163</v>
      </c>
      <c r="K7495" s="3" t="str">
        <f>IF(VLOOKUP(D7495,'Resources Final'!A:C,3,FALSE)=0,"",VLOOKUP(D7495,'Resources Final'!A:C,3,FALSE))</f>
        <v>Y</v>
      </c>
      <c r="L7495" s="3" t="str">
        <f>IF(VLOOKUP(D7495,'Resources Final'!A:D,4,FALSE)=0,"",VLOOKUP(D7495,'Resources Final'!A:D,4,FALSE))</f>
        <v/>
      </c>
      <c r="M7495" s="3" t="str">
        <f>IF(VLOOKUP(D7495,'Resources Final'!A:E,5,FALSE)=0,"",VLOOKUP(D7495,'Resources Final'!A:E,5,FALSE))</f>
        <v/>
      </c>
      <c r="N7495" s="7" t="str">
        <f>IF(VLOOKUP(D7495,'Resources Final'!A:F,6,FALSE)=0,"",VLOOKUP(D7495,'Resources Final'!A:F,6,FALSE))</f>
        <v/>
      </c>
      <c r="O7495" s="3" t="str">
        <f>IF(VLOOKUP(D7495,'Resources Final'!A:G,7,FALSE)=0,"",VLOOKUP(D7495,'Resources Final'!A:G,7,FALSE))</f>
        <v/>
      </c>
    </row>
    <row r="7496" spans="1:15" x14ac:dyDescent="0.2">
      <c r="A7496" s="11">
        <v>990</v>
      </c>
      <c r="B7496" s="11" t="str">
        <f t="shared" si="132"/>
        <v>Fred C. and Mary R. Koch Foundation_Pechacek, Kallie20071500</v>
      </c>
      <c r="C7496" s="11" t="s">
        <v>4161</v>
      </c>
      <c r="D7496" s="11" t="s">
        <v>2823</v>
      </c>
      <c r="E7496" s="11" t="s">
        <v>2823</v>
      </c>
      <c r="F7496" s="4">
        <v>1500</v>
      </c>
      <c r="G7496" s="3">
        <v>2007</v>
      </c>
      <c r="H7496" s="3" t="s">
        <v>21</v>
      </c>
      <c r="I7496" s="12" t="s">
        <v>4162</v>
      </c>
      <c r="J7496" s="3">
        <v>164</v>
      </c>
      <c r="K7496" s="3" t="str">
        <f>IF(VLOOKUP(D7496,'Resources Final'!A:C,3,FALSE)=0,"",VLOOKUP(D7496,'Resources Final'!A:C,3,FALSE))</f>
        <v>Y</v>
      </c>
      <c r="L7496" s="3" t="str">
        <f>IF(VLOOKUP(D7496,'Resources Final'!A:D,4,FALSE)=0,"",VLOOKUP(D7496,'Resources Final'!A:D,4,FALSE))</f>
        <v/>
      </c>
      <c r="M7496" s="3" t="str">
        <f>IF(VLOOKUP(D7496,'Resources Final'!A:E,5,FALSE)=0,"",VLOOKUP(D7496,'Resources Final'!A:E,5,FALSE))</f>
        <v/>
      </c>
      <c r="N7496" s="7" t="str">
        <f>IF(VLOOKUP(D7496,'Resources Final'!A:F,6,FALSE)=0,"",VLOOKUP(D7496,'Resources Final'!A:F,6,FALSE))</f>
        <v/>
      </c>
      <c r="O7496" s="3" t="str">
        <f>IF(VLOOKUP(D7496,'Resources Final'!A:G,7,FALSE)=0,"",VLOOKUP(D7496,'Resources Final'!A:G,7,FALSE))</f>
        <v/>
      </c>
    </row>
    <row r="7497" spans="1:15" x14ac:dyDescent="0.2">
      <c r="A7497" s="11">
        <v>990</v>
      </c>
      <c r="B7497" s="11" t="str">
        <f t="shared" si="132"/>
        <v>Fred C. and Mary R. Koch Foundation_Pendley, Kaitlin20071500</v>
      </c>
      <c r="C7497" s="11" t="s">
        <v>4161</v>
      </c>
      <c r="D7497" s="11" t="s">
        <v>2831</v>
      </c>
      <c r="E7497" s="11" t="s">
        <v>2831</v>
      </c>
      <c r="F7497" s="4">
        <v>1500</v>
      </c>
      <c r="G7497" s="3">
        <v>2007</v>
      </c>
      <c r="H7497" s="3" t="s">
        <v>21</v>
      </c>
      <c r="I7497" s="12" t="s">
        <v>4162</v>
      </c>
      <c r="J7497" s="3">
        <v>165</v>
      </c>
      <c r="K7497" s="3" t="str">
        <f>IF(VLOOKUP(D7497,'Resources Final'!A:C,3,FALSE)=0,"",VLOOKUP(D7497,'Resources Final'!A:C,3,FALSE))</f>
        <v>Y</v>
      </c>
      <c r="L7497" s="3" t="str">
        <f>IF(VLOOKUP(D7497,'Resources Final'!A:D,4,FALSE)=0,"",VLOOKUP(D7497,'Resources Final'!A:D,4,FALSE))</f>
        <v/>
      </c>
      <c r="M7497" s="3" t="str">
        <f>IF(VLOOKUP(D7497,'Resources Final'!A:E,5,FALSE)=0,"",VLOOKUP(D7497,'Resources Final'!A:E,5,FALSE))</f>
        <v/>
      </c>
      <c r="N7497" s="7" t="str">
        <f>IF(VLOOKUP(D7497,'Resources Final'!A:F,6,FALSE)=0,"",VLOOKUP(D7497,'Resources Final'!A:F,6,FALSE))</f>
        <v/>
      </c>
      <c r="O7497" s="3" t="str">
        <f>IF(VLOOKUP(D7497,'Resources Final'!A:G,7,FALSE)=0,"",VLOOKUP(D7497,'Resources Final'!A:G,7,FALSE))</f>
        <v/>
      </c>
    </row>
    <row r="7498" spans="1:15" x14ac:dyDescent="0.2">
      <c r="A7498" s="11">
        <v>990</v>
      </c>
      <c r="B7498" s="11" t="str">
        <f t="shared" si="132"/>
        <v>Fred C. and Mary R. Koch Foundation_Poinsatte, Rachael20071500</v>
      </c>
      <c r="C7498" s="11" t="s">
        <v>4161</v>
      </c>
      <c r="D7498" s="11" t="s">
        <v>2870</v>
      </c>
      <c r="E7498" s="11" t="s">
        <v>2870</v>
      </c>
      <c r="F7498" s="4">
        <v>1500</v>
      </c>
      <c r="G7498" s="3">
        <v>2007</v>
      </c>
      <c r="H7498" s="3" t="s">
        <v>21</v>
      </c>
      <c r="I7498" s="12" t="s">
        <v>4162</v>
      </c>
      <c r="J7498" s="3">
        <v>166</v>
      </c>
      <c r="K7498" s="3" t="str">
        <f>IF(VLOOKUP(D7498,'Resources Final'!A:C,3,FALSE)=0,"",VLOOKUP(D7498,'Resources Final'!A:C,3,FALSE))</f>
        <v>Y</v>
      </c>
      <c r="L7498" s="3" t="str">
        <f>IF(VLOOKUP(D7498,'Resources Final'!A:D,4,FALSE)=0,"",VLOOKUP(D7498,'Resources Final'!A:D,4,FALSE))</f>
        <v/>
      </c>
      <c r="M7498" s="3" t="str">
        <f>IF(VLOOKUP(D7498,'Resources Final'!A:E,5,FALSE)=0,"",VLOOKUP(D7498,'Resources Final'!A:E,5,FALSE))</f>
        <v/>
      </c>
      <c r="N7498" s="7" t="str">
        <f>IF(VLOOKUP(D7498,'Resources Final'!A:F,6,FALSE)=0,"",VLOOKUP(D7498,'Resources Final'!A:F,6,FALSE))</f>
        <v/>
      </c>
      <c r="O7498" s="3" t="str">
        <f>IF(VLOOKUP(D7498,'Resources Final'!A:G,7,FALSE)=0,"",VLOOKUP(D7498,'Resources Final'!A:G,7,FALSE))</f>
        <v/>
      </c>
    </row>
    <row r="7499" spans="1:15" x14ac:dyDescent="0.2">
      <c r="A7499" s="11">
        <v>990</v>
      </c>
      <c r="B7499" s="11" t="str">
        <f t="shared" si="132"/>
        <v>Fred C. and Mary R. Koch Foundation_Potts, Jennifer20071500</v>
      </c>
      <c r="C7499" s="11" t="s">
        <v>4161</v>
      </c>
      <c r="D7499" s="11" t="s">
        <v>2890</v>
      </c>
      <c r="E7499" s="11" t="s">
        <v>2890</v>
      </c>
      <c r="F7499" s="4">
        <v>1500</v>
      </c>
      <c r="G7499" s="3">
        <v>2007</v>
      </c>
      <c r="H7499" s="3" t="s">
        <v>21</v>
      </c>
      <c r="I7499" s="12" t="s">
        <v>4162</v>
      </c>
      <c r="J7499" s="3">
        <v>167</v>
      </c>
      <c r="K7499" s="3" t="str">
        <f>IF(VLOOKUP(D7499,'Resources Final'!A:C,3,FALSE)=0,"",VLOOKUP(D7499,'Resources Final'!A:C,3,FALSE))</f>
        <v>Y</v>
      </c>
      <c r="L7499" s="3" t="str">
        <f>IF(VLOOKUP(D7499,'Resources Final'!A:D,4,FALSE)=0,"",VLOOKUP(D7499,'Resources Final'!A:D,4,FALSE))</f>
        <v/>
      </c>
      <c r="M7499" s="3" t="str">
        <f>IF(VLOOKUP(D7499,'Resources Final'!A:E,5,FALSE)=0,"",VLOOKUP(D7499,'Resources Final'!A:E,5,FALSE))</f>
        <v/>
      </c>
      <c r="N7499" s="7" t="str">
        <f>IF(VLOOKUP(D7499,'Resources Final'!A:F,6,FALSE)=0,"",VLOOKUP(D7499,'Resources Final'!A:F,6,FALSE))</f>
        <v/>
      </c>
      <c r="O7499" s="3" t="str">
        <f>IF(VLOOKUP(D7499,'Resources Final'!A:G,7,FALSE)=0,"",VLOOKUP(D7499,'Resources Final'!A:G,7,FALSE))</f>
        <v/>
      </c>
    </row>
    <row r="7500" spans="1:15" x14ac:dyDescent="0.2">
      <c r="A7500" s="11">
        <v>990</v>
      </c>
      <c r="B7500" s="11" t="str">
        <f t="shared" si="132"/>
        <v>Fred C. and Mary R. Koch Foundation_Pringle, Jennifer20071500</v>
      </c>
      <c r="C7500" s="11" t="s">
        <v>4161</v>
      </c>
      <c r="D7500" s="11" t="s">
        <v>2905</v>
      </c>
      <c r="E7500" s="11" t="s">
        <v>2905</v>
      </c>
      <c r="F7500" s="4">
        <v>1500</v>
      </c>
      <c r="G7500" s="3">
        <v>2007</v>
      </c>
      <c r="H7500" s="3" t="s">
        <v>21</v>
      </c>
      <c r="I7500" s="12" t="s">
        <v>4162</v>
      </c>
      <c r="J7500" s="3">
        <v>168</v>
      </c>
      <c r="K7500" s="3" t="str">
        <f>IF(VLOOKUP(D7500,'Resources Final'!A:C,3,FALSE)=0,"",VLOOKUP(D7500,'Resources Final'!A:C,3,FALSE))</f>
        <v>Y</v>
      </c>
      <c r="L7500" s="3" t="str">
        <f>IF(VLOOKUP(D7500,'Resources Final'!A:D,4,FALSE)=0,"",VLOOKUP(D7500,'Resources Final'!A:D,4,FALSE))</f>
        <v/>
      </c>
      <c r="M7500" s="3" t="str">
        <f>IF(VLOOKUP(D7500,'Resources Final'!A:E,5,FALSE)=0,"",VLOOKUP(D7500,'Resources Final'!A:E,5,FALSE))</f>
        <v/>
      </c>
      <c r="N7500" s="7" t="str">
        <f>IF(VLOOKUP(D7500,'Resources Final'!A:F,6,FALSE)=0,"",VLOOKUP(D7500,'Resources Final'!A:F,6,FALSE))</f>
        <v/>
      </c>
      <c r="O7500" s="3" t="str">
        <f>IF(VLOOKUP(D7500,'Resources Final'!A:G,7,FALSE)=0,"",VLOOKUP(D7500,'Resources Final'!A:G,7,FALSE))</f>
        <v/>
      </c>
    </row>
    <row r="7501" spans="1:15" x14ac:dyDescent="0.2">
      <c r="A7501" s="11">
        <v>990</v>
      </c>
      <c r="B7501" s="11" t="str">
        <f t="shared" si="132"/>
        <v>Fred C. and Mary R. Koch Foundation_Rahman, Tawhid20071500</v>
      </c>
      <c r="C7501" s="11" t="s">
        <v>4161</v>
      </c>
      <c r="D7501" s="11" t="s">
        <v>2974</v>
      </c>
      <c r="E7501" s="11" t="s">
        <v>2974</v>
      </c>
      <c r="F7501" s="4">
        <v>1500</v>
      </c>
      <c r="G7501" s="3">
        <v>2007</v>
      </c>
      <c r="H7501" s="3" t="s">
        <v>21</v>
      </c>
      <c r="I7501" s="12" t="s">
        <v>4162</v>
      </c>
      <c r="J7501" s="3">
        <v>169</v>
      </c>
      <c r="K7501" s="3" t="str">
        <f>IF(VLOOKUP(D7501,'Resources Final'!A:C,3,FALSE)=0,"",VLOOKUP(D7501,'Resources Final'!A:C,3,FALSE))</f>
        <v>Y</v>
      </c>
      <c r="L7501" s="3" t="str">
        <f>IF(VLOOKUP(D7501,'Resources Final'!A:D,4,FALSE)=0,"",VLOOKUP(D7501,'Resources Final'!A:D,4,FALSE))</f>
        <v/>
      </c>
      <c r="M7501" s="3" t="str">
        <f>IF(VLOOKUP(D7501,'Resources Final'!A:E,5,FALSE)=0,"",VLOOKUP(D7501,'Resources Final'!A:E,5,FALSE))</f>
        <v/>
      </c>
      <c r="N7501" s="7" t="str">
        <f>IF(VLOOKUP(D7501,'Resources Final'!A:F,6,FALSE)=0,"",VLOOKUP(D7501,'Resources Final'!A:F,6,FALSE))</f>
        <v/>
      </c>
      <c r="O7501" s="3" t="str">
        <f>IF(VLOOKUP(D7501,'Resources Final'!A:G,7,FALSE)=0,"",VLOOKUP(D7501,'Resources Final'!A:G,7,FALSE))</f>
        <v/>
      </c>
    </row>
    <row r="7502" spans="1:15" x14ac:dyDescent="0.2">
      <c r="A7502" s="11">
        <v>990</v>
      </c>
      <c r="B7502" s="11" t="str">
        <f t="shared" si="132"/>
        <v>Fred C. and Mary R. Koch Foundation_Raulston, Nicole20071500</v>
      </c>
      <c r="C7502" s="11" t="s">
        <v>4161</v>
      </c>
      <c r="D7502" s="11" t="s">
        <v>2995</v>
      </c>
      <c r="E7502" s="11" t="s">
        <v>2995</v>
      </c>
      <c r="F7502" s="4">
        <v>1500</v>
      </c>
      <c r="G7502" s="3">
        <v>2007</v>
      </c>
      <c r="H7502" s="3" t="s">
        <v>21</v>
      </c>
      <c r="I7502" s="12" t="s">
        <v>4162</v>
      </c>
      <c r="J7502" s="3">
        <v>170</v>
      </c>
      <c r="K7502" s="3" t="str">
        <f>IF(VLOOKUP(D7502,'Resources Final'!A:C,3,FALSE)=0,"",VLOOKUP(D7502,'Resources Final'!A:C,3,FALSE))</f>
        <v>Y</v>
      </c>
      <c r="L7502" s="3" t="str">
        <f>IF(VLOOKUP(D7502,'Resources Final'!A:D,4,FALSE)=0,"",VLOOKUP(D7502,'Resources Final'!A:D,4,FALSE))</f>
        <v/>
      </c>
      <c r="M7502" s="3" t="str">
        <f>IF(VLOOKUP(D7502,'Resources Final'!A:E,5,FALSE)=0,"",VLOOKUP(D7502,'Resources Final'!A:E,5,FALSE))</f>
        <v/>
      </c>
      <c r="N7502" s="7" t="str">
        <f>IF(VLOOKUP(D7502,'Resources Final'!A:F,6,FALSE)=0,"",VLOOKUP(D7502,'Resources Final'!A:F,6,FALSE))</f>
        <v/>
      </c>
      <c r="O7502" s="3" t="str">
        <f>IF(VLOOKUP(D7502,'Resources Final'!A:G,7,FALSE)=0,"",VLOOKUP(D7502,'Resources Final'!A:G,7,FALSE))</f>
        <v/>
      </c>
    </row>
    <row r="7503" spans="1:15" x14ac:dyDescent="0.2">
      <c r="A7503" s="11">
        <v>990</v>
      </c>
      <c r="B7503" s="11" t="str">
        <f t="shared" si="132"/>
        <v>Fred C. and Mary R. Koch Foundation_Reimer, Jay20071500</v>
      </c>
      <c r="C7503" s="11" t="s">
        <v>4161</v>
      </c>
      <c r="D7503" s="11" t="s">
        <v>3029</v>
      </c>
      <c r="E7503" s="11" t="s">
        <v>3029</v>
      </c>
      <c r="F7503" s="4">
        <v>1500</v>
      </c>
      <c r="G7503" s="3">
        <v>2007</v>
      </c>
      <c r="H7503" s="3" t="s">
        <v>21</v>
      </c>
      <c r="I7503" s="12" t="s">
        <v>4162</v>
      </c>
      <c r="J7503" s="3">
        <v>171</v>
      </c>
      <c r="K7503" s="3" t="str">
        <f>IF(VLOOKUP(D7503,'Resources Final'!A:C,3,FALSE)=0,"",VLOOKUP(D7503,'Resources Final'!A:C,3,FALSE))</f>
        <v>Y</v>
      </c>
      <c r="L7503" s="3" t="str">
        <f>IF(VLOOKUP(D7503,'Resources Final'!A:D,4,FALSE)=0,"",VLOOKUP(D7503,'Resources Final'!A:D,4,FALSE))</f>
        <v/>
      </c>
      <c r="M7503" s="3" t="str">
        <f>IF(VLOOKUP(D7503,'Resources Final'!A:E,5,FALSE)=0,"",VLOOKUP(D7503,'Resources Final'!A:E,5,FALSE))</f>
        <v/>
      </c>
      <c r="N7503" s="7" t="str">
        <f>IF(VLOOKUP(D7503,'Resources Final'!A:F,6,FALSE)=0,"",VLOOKUP(D7503,'Resources Final'!A:F,6,FALSE))</f>
        <v/>
      </c>
      <c r="O7503" s="3" t="str">
        <f>IF(VLOOKUP(D7503,'Resources Final'!A:G,7,FALSE)=0,"",VLOOKUP(D7503,'Resources Final'!A:G,7,FALSE))</f>
        <v/>
      </c>
    </row>
    <row r="7504" spans="1:15" x14ac:dyDescent="0.2">
      <c r="A7504" s="11">
        <v>990</v>
      </c>
      <c r="B7504" s="11" t="str">
        <f t="shared" si="132"/>
        <v>Fred C. and Mary R. Koch Foundation_Reynolds, Jessica20071500</v>
      </c>
      <c r="C7504" s="11" t="s">
        <v>4161</v>
      </c>
      <c r="D7504" s="11" t="s">
        <v>3054</v>
      </c>
      <c r="E7504" s="11" t="s">
        <v>3054</v>
      </c>
      <c r="F7504" s="4">
        <v>1500</v>
      </c>
      <c r="G7504" s="3">
        <v>2007</v>
      </c>
      <c r="H7504" s="3" t="s">
        <v>21</v>
      </c>
      <c r="I7504" s="12" t="s">
        <v>4162</v>
      </c>
      <c r="J7504" s="3">
        <v>172</v>
      </c>
      <c r="K7504" s="3" t="str">
        <f>IF(VLOOKUP(D7504,'Resources Final'!A:C,3,FALSE)=0,"",VLOOKUP(D7504,'Resources Final'!A:C,3,FALSE))</f>
        <v>Y</v>
      </c>
      <c r="L7504" s="3" t="str">
        <f>IF(VLOOKUP(D7504,'Resources Final'!A:D,4,FALSE)=0,"",VLOOKUP(D7504,'Resources Final'!A:D,4,FALSE))</f>
        <v/>
      </c>
      <c r="M7504" s="3" t="str">
        <f>IF(VLOOKUP(D7504,'Resources Final'!A:E,5,FALSE)=0,"",VLOOKUP(D7504,'Resources Final'!A:E,5,FALSE))</f>
        <v/>
      </c>
      <c r="N7504" s="7" t="str">
        <f>IF(VLOOKUP(D7504,'Resources Final'!A:F,6,FALSE)=0,"",VLOOKUP(D7504,'Resources Final'!A:F,6,FALSE))</f>
        <v/>
      </c>
      <c r="O7504" s="3" t="str">
        <f>IF(VLOOKUP(D7504,'Resources Final'!A:G,7,FALSE)=0,"",VLOOKUP(D7504,'Resources Final'!A:G,7,FALSE))</f>
        <v/>
      </c>
    </row>
    <row r="7505" spans="1:15" x14ac:dyDescent="0.2">
      <c r="A7505" s="11">
        <v>990</v>
      </c>
      <c r="B7505" s="11" t="str">
        <f t="shared" si="132"/>
        <v>Fred C. and Mary R. Koch Foundation_Rhoads, Caleb20071500</v>
      </c>
      <c r="C7505" s="11" t="s">
        <v>4161</v>
      </c>
      <c r="D7505" s="11" t="s">
        <v>3056</v>
      </c>
      <c r="E7505" s="11" t="s">
        <v>3056</v>
      </c>
      <c r="F7505" s="4">
        <v>1500</v>
      </c>
      <c r="G7505" s="3">
        <v>2007</v>
      </c>
      <c r="H7505" s="3" t="s">
        <v>21</v>
      </c>
      <c r="I7505" s="12" t="s">
        <v>4162</v>
      </c>
      <c r="J7505" s="3">
        <v>173</v>
      </c>
      <c r="K7505" s="3" t="str">
        <f>IF(VLOOKUP(D7505,'Resources Final'!A:C,3,FALSE)=0,"",VLOOKUP(D7505,'Resources Final'!A:C,3,FALSE))</f>
        <v>Y</v>
      </c>
      <c r="L7505" s="3" t="str">
        <f>IF(VLOOKUP(D7505,'Resources Final'!A:D,4,FALSE)=0,"",VLOOKUP(D7505,'Resources Final'!A:D,4,FALSE))</f>
        <v/>
      </c>
      <c r="M7505" s="3" t="str">
        <f>IF(VLOOKUP(D7505,'Resources Final'!A:E,5,FALSE)=0,"",VLOOKUP(D7505,'Resources Final'!A:E,5,FALSE))</f>
        <v/>
      </c>
      <c r="N7505" s="7" t="str">
        <f>IF(VLOOKUP(D7505,'Resources Final'!A:F,6,FALSE)=0,"",VLOOKUP(D7505,'Resources Final'!A:F,6,FALSE))</f>
        <v/>
      </c>
      <c r="O7505" s="3" t="str">
        <f>IF(VLOOKUP(D7505,'Resources Final'!A:G,7,FALSE)=0,"",VLOOKUP(D7505,'Resources Final'!A:G,7,FALSE))</f>
        <v/>
      </c>
    </row>
    <row r="7506" spans="1:15" x14ac:dyDescent="0.2">
      <c r="A7506" s="11">
        <v>990</v>
      </c>
      <c r="B7506" s="11" t="str">
        <f t="shared" si="132"/>
        <v>Fred C. and Mary R. Koch Foundation_Riera, Ana20071500</v>
      </c>
      <c r="C7506" s="11" t="s">
        <v>4161</v>
      </c>
      <c r="D7506" s="11" t="s">
        <v>3067</v>
      </c>
      <c r="E7506" s="11" t="s">
        <v>3067</v>
      </c>
      <c r="F7506" s="4">
        <v>1500</v>
      </c>
      <c r="G7506" s="3">
        <v>2007</v>
      </c>
      <c r="H7506" s="3" t="s">
        <v>21</v>
      </c>
      <c r="I7506" s="12" t="s">
        <v>4162</v>
      </c>
      <c r="J7506" s="3">
        <v>174</v>
      </c>
      <c r="K7506" s="3" t="str">
        <f>IF(VLOOKUP(D7506,'Resources Final'!A:C,3,FALSE)=0,"",VLOOKUP(D7506,'Resources Final'!A:C,3,FALSE))</f>
        <v>Y</v>
      </c>
      <c r="L7506" s="3" t="str">
        <f>IF(VLOOKUP(D7506,'Resources Final'!A:D,4,FALSE)=0,"",VLOOKUP(D7506,'Resources Final'!A:D,4,FALSE))</f>
        <v/>
      </c>
      <c r="M7506" s="3" t="str">
        <f>IF(VLOOKUP(D7506,'Resources Final'!A:E,5,FALSE)=0,"",VLOOKUP(D7506,'Resources Final'!A:E,5,FALSE))</f>
        <v/>
      </c>
      <c r="N7506" s="7" t="str">
        <f>IF(VLOOKUP(D7506,'Resources Final'!A:F,6,FALSE)=0,"",VLOOKUP(D7506,'Resources Final'!A:F,6,FALSE))</f>
        <v/>
      </c>
      <c r="O7506" s="3" t="str">
        <f>IF(VLOOKUP(D7506,'Resources Final'!A:G,7,FALSE)=0,"",VLOOKUP(D7506,'Resources Final'!A:G,7,FALSE))</f>
        <v/>
      </c>
    </row>
    <row r="7507" spans="1:15" x14ac:dyDescent="0.2">
      <c r="A7507" s="11">
        <v>990</v>
      </c>
      <c r="B7507" s="11" t="str">
        <f t="shared" si="132"/>
        <v>Fred C. and Mary R. Koch Foundation_Riter, Jennifer20071500</v>
      </c>
      <c r="C7507" s="11" t="s">
        <v>4161</v>
      </c>
      <c r="D7507" s="11" t="s">
        <v>3074</v>
      </c>
      <c r="E7507" s="11" t="s">
        <v>3074</v>
      </c>
      <c r="F7507" s="4">
        <v>1500</v>
      </c>
      <c r="G7507" s="3">
        <v>2007</v>
      </c>
      <c r="H7507" s="3" t="s">
        <v>21</v>
      </c>
      <c r="I7507" s="12" t="s">
        <v>4162</v>
      </c>
      <c r="J7507" s="3">
        <v>175</v>
      </c>
      <c r="K7507" s="3" t="str">
        <f>IF(VLOOKUP(D7507,'Resources Final'!A:C,3,FALSE)=0,"",VLOOKUP(D7507,'Resources Final'!A:C,3,FALSE))</f>
        <v>Y</v>
      </c>
      <c r="L7507" s="3" t="str">
        <f>IF(VLOOKUP(D7507,'Resources Final'!A:D,4,FALSE)=0,"",VLOOKUP(D7507,'Resources Final'!A:D,4,FALSE))</f>
        <v/>
      </c>
      <c r="M7507" s="3" t="str">
        <f>IF(VLOOKUP(D7507,'Resources Final'!A:E,5,FALSE)=0,"",VLOOKUP(D7507,'Resources Final'!A:E,5,FALSE))</f>
        <v/>
      </c>
      <c r="N7507" s="7" t="str">
        <f>IF(VLOOKUP(D7507,'Resources Final'!A:F,6,FALSE)=0,"",VLOOKUP(D7507,'Resources Final'!A:F,6,FALSE))</f>
        <v/>
      </c>
      <c r="O7507" s="3" t="str">
        <f>IF(VLOOKUP(D7507,'Resources Final'!A:G,7,FALSE)=0,"",VLOOKUP(D7507,'Resources Final'!A:G,7,FALSE))</f>
        <v/>
      </c>
    </row>
    <row r="7508" spans="1:15" x14ac:dyDescent="0.2">
      <c r="A7508" s="11">
        <v>990</v>
      </c>
      <c r="B7508" s="11" t="str">
        <f t="shared" si="132"/>
        <v>Fred C. and Mary R. Koch Foundation_Rockett, Alison20071500</v>
      </c>
      <c r="C7508" s="11" t="s">
        <v>4161</v>
      </c>
      <c r="D7508" s="11" t="s">
        <v>3093</v>
      </c>
      <c r="E7508" s="11" t="s">
        <v>3093</v>
      </c>
      <c r="F7508" s="4">
        <v>1500</v>
      </c>
      <c r="G7508" s="3">
        <v>2007</v>
      </c>
      <c r="H7508" s="3" t="s">
        <v>21</v>
      </c>
      <c r="I7508" s="12" t="s">
        <v>4162</v>
      </c>
      <c r="J7508" s="3">
        <v>176</v>
      </c>
      <c r="K7508" s="3" t="str">
        <f>IF(VLOOKUP(D7508,'Resources Final'!A:C,3,FALSE)=0,"",VLOOKUP(D7508,'Resources Final'!A:C,3,FALSE))</f>
        <v>Y</v>
      </c>
      <c r="L7508" s="3" t="str">
        <f>IF(VLOOKUP(D7508,'Resources Final'!A:D,4,FALSE)=0,"",VLOOKUP(D7508,'Resources Final'!A:D,4,FALSE))</f>
        <v/>
      </c>
      <c r="M7508" s="3" t="str">
        <f>IF(VLOOKUP(D7508,'Resources Final'!A:E,5,FALSE)=0,"",VLOOKUP(D7508,'Resources Final'!A:E,5,FALSE))</f>
        <v/>
      </c>
      <c r="N7508" s="7" t="str">
        <f>IF(VLOOKUP(D7508,'Resources Final'!A:F,6,FALSE)=0,"",VLOOKUP(D7508,'Resources Final'!A:F,6,FALSE))</f>
        <v/>
      </c>
      <c r="O7508" s="3" t="str">
        <f>IF(VLOOKUP(D7508,'Resources Final'!A:G,7,FALSE)=0,"",VLOOKUP(D7508,'Resources Final'!A:G,7,FALSE))</f>
        <v/>
      </c>
    </row>
    <row r="7509" spans="1:15" x14ac:dyDescent="0.2">
      <c r="A7509" s="11">
        <v>990</v>
      </c>
      <c r="B7509" s="11" t="str">
        <f t="shared" si="132"/>
        <v>Fred C. and Mary R. Koch Foundation_Rodriguez, Gabriel20071500</v>
      </c>
      <c r="C7509" s="11" t="s">
        <v>4161</v>
      </c>
      <c r="D7509" s="11" t="s">
        <v>3099</v>
      </c>
      <c r="E7509" s="11" t="s">
        <v>3099</v>
      </c>
      <c r="F7509" s="4">
        <v>1500</v>
      </c>
      <c r="G7509" s="3">
        <v>2007</v>
      </c>
      <c r="H7509" s="3" t="s">
        <v>21</v>
      </c>
      <c r="I7509" s="12" t="s">
        <v>4162</v>
      </c>
      <c r="J7509" s="3">
        <v>177</v>
      </c>
      <c r="K7509" s="3" t="str">
        <f>IF(VLOOKUP(D7509,'Resources Final'!A:C,3,FALSE)=0,"",VLOOKUP(D7509,'Resources Final'!A:C,3,FALSE))</f>
        <v>Y</v>
      </c>
      <c r="L7509" s="3" t="str">
        <f>IF(VLOOKUP(D7509,'Resources Final'!A:D,4,FALSE)=0,"",VLOOKUP(D7509,'Resources Final'!A:D,4,FALSE))</f>
        <v/>
      </c>
      <c r="M7509" s="3" t="str">
        <f>IF(VLOOKUP(D7509,'Resources Final'!A:E,5,FALSE)=0,"",VLOOKUP(D7509,'Resources Final'!A:E,5,FALSE))</f>
        <v/>
      </c>
      <c r="N7509" s="7" t="str">
        <f>IF(VLOOKUP(D7509,'Resources Final'!A:F,6,FALSE)=0,"",VLOOKUP(D7509,'Resources Final'!A:F,6,FALSE))</f>
        <v/>
      </c>
      <c r="O7509" s="3" t="str">
        <f>IF(VLOOKUP(D7509,'Resources Final'!A:G,7,FALSE)=0,"",VLOOKUP(D7509,'Resources Final'!A:G,7,FALSE))</f>
        <v/>
      </c>
    </row>
    <row r="7510" spans="1:15" x14ac:dyDescent="0.2">
      <c r="A7510" s="11">
        <v>990</v>
      </c>
      <c r="B7510" s="11" t="str">
        <f t="shared" si="132"/>
        <v>Fred C. and Mary R. Koch Foundation_Rosenberg, Russell20071500</v>
      </c>
      <c r="C7510" s="11" t="s">
        <v>4161</v>
      </c>
      <c r="D7510" s="11" t="s">
        <v>3121</v>
      </c>
      <c r="E7510" s="11" t="s">
        <v>3121</v>
      </c>
      <c r="F7510" s="4">
        <v>1500</v>
      </c>
      <c r="G7510" s="3">
        <v>2007</v>
      </c>
      <c r="H7510" s="3" t="s">
        <v>21</v>
      </c>
      <c r="I7510" s="12" t="s">
        <v>4162</v>
      </c>
      <c r="J7510" s="3">
        <v>178</v>
      </c>
      <c r="K7510" s="3" t="str">
        <f>IF(VLOOKUP(D7510,'Resources Final'!A:C,3,FALSE)=0,"",VLOOKUP(D7510,'Resources Final'!A:C,3,FALSE))</f>
        <v>Y</v>
      </c>
      <c r="L7510" s="3" t="str">
        <f>IF(VLOOKUP(D7510,'Resources Final'!A:D,4,FALSE)=0,"",VLOOKUP(D7510,'Resources Final'!A:D,4,FALSE))</f>
        <v/>
      </c>
      <c r="M7510" s="3" t="str">
        <f>IF(VLOOKUP(D7510,'Resources Final'!A:E,5,FALSE)=0,"",VLOOKUP(D7510,'Resources Final'!A:E,5,FALSE))</f>
        <v/>
      </c>
      <c r="N7510" s="7" t="str">
        <f>IF(VLOOKUP(D7510,'Resources Final'!A:F,6,FALSE)=0,"",VLOOKUP(D7510,'Resources Final'!A:F,6,FALSE))</f>
        <v/>
      </c>
      <c r="O7510" s="3" t="str">
        <f>IF(VLOOKUP(D7510,'Resources Final'!A:G,7,FALSE)=0,"",VLOOKUP(D7510,'Resources Final'!A:G,7,FALSE))</f>
        <v/>
      </c>
    </row>
    <row r="7511" spans="1:15" x14ac:dyDescent="0.2">
      <c r="A7511" s="11">
        <v>990</v>
      </c>
      <c r="B7511" s="11" t="str">
        <f t="shared" si="132"/>
        <v>Fred C. and Mary R. Koch Foundation_Roussel, Landon20071500</v>
      </c>
      <c r="C7511" s="11" t="s">
        <v>4161</v>
      </c>
      <c r="D7511" s="11" t="s">
        <v>3124</v>
      </c>
      <c r="E7511" s="11" t="s">
        <v>3124</v>
      </c>
      <c r="F7511" s="4">
        <v>1500</v>
      </c>
      <c r="G7511" s="3">
        <v>2007</v>
      </c>
      <c r="H7511" s="3" t="s">
        <v>21</v>
      </c>
      <c r="I7511" s="12" t="s">
        <v>4162</v>
      </c>
      <c r="J7511" s="3">
        <v>179</v>
      </c>
      <c r="K7511" s="3" t="str">
        <f>IF(VLOOKUP(D7511,'Resources Final'!A:C,3,FALSE)=0,"",VLOOKUP(D7511,'Resources Final'!A:C,3,FALSE))</f>
        <v>Y</v>
      </c>
      <c r="L7511" s="3" t="str">
        <f>IF(VLOOKUP(D7511,'Resources Final'!A:D,4,FALSE)=0,"",VLOOKUP(D7511,'Resources Final'!A:D,4,FALSE))</f>
        <v/>
      </c>
      <c r="M7511" s="3" t="str">
        <f>IF(VLOOKUP(D7511,'Resources Final'!A:E,5,FALSE)=0,"",VLOOKUP(D7511,'Resources Final'!A:E,5,FALSE))</f>
        <v/>
      </c>
      <c r="N7511" s="7" t="str">
        <f>IF(VLOOKUP(D7511,'Resources Final'!A:F,6,FALSE)=0,"",VLOOKUP(D7511,'Resources Final'!A:F,6,FALSE))</f>
        <v/>
      </c>
      <c r="O7511" s="3" t="str">
        <f>IF(VLOOKUP(D7511,'Resources Final'!A:G,7,FALSE)=0,"",VLOOKUP(D7511,'Resources Final'!A:G,7,FALSE))</f>
        <v/>
      </c>
    </row>
    <row r="7512" spans="1:15" x14ac:dyDescent="0.2">
      <c r="A7512" s="11">
        <v>990</v>
      </c>
      <c r="B7512" s="11" t="str">
        <f t="shared" si="132"/>
        <v>Fred C. and Mary R. Koch Foundation_Rudat, Alexander20071500</v>
      </c>
      <c r="C7512" s="11" t="s">
        <v>4161</v>
      </c>
      <c r="D7512" s="11" t="s">
        <v>3132</v>
      </c>
      <c r="E7512" s="11" t="s">
        <v>3132</v>
      </c>
      <c r="F7512" s="4">
        <v>1500</v>
      </c>
      <c r="G7512" s="3">
        <v>2007</v>
      </c>
      <c r="H7512" s="3" t="s">
        <v>21</v>
      </c>
      <c r="I7512" s="12" t="s">
        <v>4162</v>
      </c>
      <c r="J7512" s="3">
        <v>180</v>
      </c>
      <c r="K7512" s="3" t="str">
        <f>IF(VLOOKUP(D7512,'Resources Final'!A:C,3,FALSE)=0,"",VLOOKUP(D7512,'Resources Final'!A:C,3,FALSE))</f>
        <v>Y</v>
      </c>
      <c r="L7512" s="3" t="str">
        <f>IF(VLOOKUP(D7512,'Resources Final'!A:D,4,FALSE)=0,"",VLOOKUP(D7512,'Resources Final'!A:D,4,FALSE))</f>
        <v/>
      </c>
      <c r="M7512" s="3" t="str">
        <f>IF(VLOOKUP(D7512,'Resources Final'!A:E,5,FALSE)=0,"",VLOOKUP(D7512,'Resources Final'!A:E,5,FALSE))</f>
        <v/>
      </c>
      <c r="N7512" s="7" t="str">
        <f>IF(VLOOKUP(D7512,'Resources Final'!A:F,6,FALSE)=0,"",VLOOKUP(D7512,'Resources Final'!A:F,6,FALSE))</f>
        <v/>
      </c>
      <c r="O7512" s="3" t="str">
        <f>IF(VLOOKUP(D7512,'Resources Final'!A:G,7,FALSE)=0,"",VLOOKUP(D7512,'Resources Final'!A:G,7,FALSE))</f>
        <v/>
      </c>
    </row>
    <row r="7513" spans="1:15" x14ac:dyDescent="0.2">
      <c r="A7513" s="11">
        <v>990</v>
      </c>
      <c r="B7513" s="11" t="str">
        <f t="shared" si="132"/>
        <v>Fred C. and Mary R. Koch Foundation_Rudat, Deirdre20071500</v>
      </c>
      <c r="C7513" s="11" t="s">
        <v>4161</v>
      </c>
      <c r="D7513" s="11" t="s">
        <v>3133</v>
      </c>
      <c r="E7513" s="11" t="s">
        <v>3133</v>
      </c>
      <c r="F7513" s="4">
        <v>1500</v>
      </c>
      <c r="G7513" s="3">
        <v>2007</v>
      </c>
      <c r="H7513" s="3" t="s">
        <v>21</v>
      </c>
      <c r="I7513" s="12" t="s">
        <v>4162</v>
      </c>
      <c r="J7513" s="3">
        <v>181</v>
      </c>
      <c r="K7513" s="3" t="str">
        <f>IF(VLOOKUP(D7513,'Resources Final'!A:C,3,FALSE)=0,"",VLOOKUP(D7513,'Resources Final'!A:C,3,FALSE))</f>
        <v>Y</v>
      </c>
      <c r="L7513" s="3" t="str">
        <f>IF(VLOOKUP(D7513,'Resources Final'!A:D,4,FALSE)=0,"",VLOOKUP(D7513,'Resources Final'!A:D,4,FALSE))</f>
        <v/>
      </c>
      <c r="M7513" s="3" t="str">
        <f>IF(VLOOKUP(D7513,'Resources Final'!A:E,5,FALSE)=0,"",VLOOKUP(D7513,'Resources Final'!A:E,5,FALSE))</f>
        <v/>
      </c>
      <c r="N7513" s="7" t="str">
        <f>IF(VLOOKUP(D7513,'Resources Final'!A:F,6,FALSE)=0,"",VLOOKUP(D7513,'Resources Final'!A:F,6,FALSE))</f>
        <v/>
      </c>
      <c r="O7513" s="3" t="str">
        <f>IF(VLOOKUP(D7513,'Resources Final'!A:G,7,FALSE)=0,"",VLOOKUP(D7513,'Resources Final'!A:G,7,FALSE))</f>
        <v/>
      </c>
    </row>
    <row r="7514" spans="1:15" x14ac:dyDescent="0.2">
      <c r="A7514" s="11">
        <v>990</v>
      </c>
      <c r="B7514" s="11" t="str">
        <f t="shared" si="132"/>
        <v>Fred C. and Mary R. Koch Foundation_Rudat, Genevieve20071500</v>
      </c>
      <c r="C7514" s="11" t="s">
        <v>4161</v>
      </c>
      <c r="D7514" s="11" t="s">
        <v>3134</v>
      </c>
      <c r="E7514" s="11" t="s">
        <v>3134</v>
      </c>
      <c r="F7514" s="4">
        <v>1500</v>
      </c>
      <c r="G7514" s="3">
        <v>2007</v>
      </c>
      <c r="H7514" s="3" t="s">
        <v>21</v>
      </c>
      <c r="I7514" s="12" t="s">
        <v>4162</v>
      </c>
      <c r="J7514" s="3">
        <v>182</v>
      </c>
      <c r="K7514" s="3" t="str">
        <f>IF(VLOOKUP(D7514,'Resources Final'!A:C,3,FALSE)=0,"",VLOOKUP(D7514,'Resources Final'!A:C,3,FALSE))</f>
        <v>Y</v>
      </c>
      <c r="L7514" s="3" t="str">
        <f>IF(VLOOKUP(D7514,'Resources Final'!A:D,4,FALSE)=0,"",VLOOKUP(D7514,'Resources Final'!A:D,4,FALSE))</f>
        <v/>
      </c>
      <c r="M7514" s="3" t="str">
        <f>IF(VLOOKUP(D7514,'Resources Final'!A:E,5,FALSE)=0,"",VLOOKUP(D7514,'Resources Final'!A:E,5,FALSE))</f>
        <v/>
      </c>
      <c r="N7514" s="7" t="str">
        <f>IF(VLOOKUP(D7514,'Resources Final'!A:F,6,FALSE)=0,"",VLOOKUP(D7514,'Resources Final'!A:F,6,FALSE))</f>
        <v/>
      </c>
      <c r="O7514" s="3" t="str">
        <f>IF(VLOOKUP(D7514,'Resources Final'!A:G,7,FALSE)=0,"",VLOOKUP(D7514,'Resources Final'!A:G,7,FALSE))</f>
        <v/>
      </c>
    </row>
    <row r="7515" spans="1:15" x14ac:dyDescent="0.2">
      <c r="A7515" s="11">
        <v>990</v>
      </c>
      <c r="B7515" s="11" t="str">
        <f t="shared" si="132"/>
        <v>Fred C. and Mary R. Koch Foundation_Ruiz, Sandra20071500</v>
      </c>
      <c r="C7515" s="11" t="s">
        <v>4161</v>
      </c>
      <c r="D7515" s="11" t="s">
        <v>3139</v>
      </c>
      <c r="E7515" s="11" t="s">
        <v>3139</v>
      </c>
      <c r="F7515" s="4">
        <v>1500</v>
      </c>
      <c r="G7515" s="3">
        <v>2007</v>
      </c>
      <c r="H7515" s="3" t="s">
        <v>21</v>
      </c>
      <c r="I7515" s="12" t="s">
        <v>4162</v>
      </c>
      <c r="J7515" s="3">
        <v>183</v>
      </c>
      <c r="K7515" s="3" t="str">
        <f>IF(VLOOKUP(D7515,'Resources Final'!A:C,3,FALSE)=0,"",VLOOKUP(D7515,'Resources Final'!A:C,3,FALSE))</f>
        <v>Y</v>
      </c>
      <c r="L7515" s="3" t="str">
        <f>IF(VLOOKUP(D7515,'Resources Final'!A:D,4,FALSE)=0,"",VLOOKUP(D7515,'Resources Final'!A:D,4,FALSE))</f>
        <v/>
      </c>
      <c r="M7515" s="3" t="str">
        <f>IF(VLOOKUP(D7515,'Resources Final'!A:E,5,FALSE)=0,"",VLOOKUP(D7515,'Resources Final'!A:E,5,FALSE))</f>
        <v/>
      </c>
      <c r="N7515" s="7" t="str">
        <f>IF(VLOOKUP(D7515,'Resources Final'!A:F,6,FALSE)=0,"",VLOOKUP(D7515,'Resources Final'!A:F,6,FALSE))</f>
        <v/>
      </c>
      <c r="O7515" s="3" t="str">
        <f>IF(VLOOKUP(D7515,'Resources Final'!A:G,7,FALSE)=0,"",VLOOKUP(D7515,'Resources Final'!A:G,7,FALSE))</f>
        <v/>
      </c>
    </row>
    <row r="7516" spans="1:15" x14ac:dyDescent="0.2">
      <c r="A7516" s="11">
        <v>990</v>
      </c>
      <c r="B7516" s="11" t="str">
        <f t="shared" si="132"/>
        <v>Fred C. and Mary R. Koch Foundation_Rush, Cynthia20071500</v>
      </c>
      <c r="C7516" s="11" t="s">
        <v>4161</v>
      </c>
      <c r="D7516" s="11" t="s">
        <v>3144</v>
      </c>
      <c r="E7516" s="11" t="s">
        <v>3144</v>
      </c>
      <c r="F7516" s="4">
        <v>1500</v>
      </c>
      <c r="G7516" s="3">
        <v>2007</v>
      </c>
      <c r="H7516" s="3" t="s">
        <v>21</v>
      </c>
      <c r="I7516" s="12" t="s">
        <v>4162</v>
      </c>
      <c r="J7516" s="3">
        <v>184</v>
      </c>
      <c r="K7516" s="3" t="str">
        <f>IF(VLOOKUP(D7516,'Resources Final'!A:C,3,FALSE)=0,"",VLOOKUP(D7516,'Resources Final'!A:C,3,FALSE))</f>
        <v>Y</v>
      </c>
      <c r="L7516" s="3" t="str">
        <f>IF(VLOOKUP(D7516,'Resources Final'!A:D,4,FALSE)=0,"",VLOOKUP(D7516,'Resources Final'!A:D,4,FALSE))</f>
        <v/>
      </c>
      <c r="M7516" s="3" t="str">
        <f>IF(VLOOKUP(D7516,'Resources Final'!A:E,5,FALSE)=0,"",VLOOKUP(D7516,'Resources Final'!A:E,5,FALSE))</f>
        <v/>
      </c>
      <c r="N7516" s="7" t="str">
        <f>IF(VLOOKUP(D7516,'Resources Final'!A:F,6,FALSE)=0,"",VLOOKUP(D7516,'Resources Final'!A:F,6,FALSE))</f>
        <v/>
      </c>
      <c r="O7516" s="3" t="str">
        <f>IF(VLOOKUP(D7516,'Resources Final'!A:G,7,FALSE)=0,"",VLOOKUP(D7516,'Resources Final'!A:G,7,FALSE))</f>
        <v/>
      </c>
    </row>
    <row r="7517" spans="1:15" x14ac:dyDescent="0.2">
      <c r="A7517" s="11">
        <v>990</v>
      </c>
      <c r="B7517" s="11" t="str">
        <f t="shared" si="132"/>
        <v>Fred C. and Mary R. Koch Foundation_Schirmer, Kathleen20071500</v>
      </c>
      <c r="C7517" s="11" t="s">
        <v>4161</v>
      </c>
      <c r="D7517" s="11" t="s">
        <v>3240</v>
      </c>
      <c r="E7517" s="11" t="s">
        <v>3240</v>
      </c>
      <c r="F7517" s="4">
        <v>1500</v>
      </c>
      <c r="G7517" s="3">
        <v>2007</v>
      </c>
      <c r="H7517" s="3" t="s">
        <v>21</v>
      </c>
      <c r="I7517" s="12" t="s">
        <v>4162</v>
      </c>
      <c r="J7517" s="3">
        <v>185</v>
      </c>
      <c r="K7517" s="3" t="str">
        <f>IF(VLOOKUP(D7517,'Resources Final'!A:C,3,FALSE)=0,"",VLOOKUP(D7517,'Resources Final'!A:C,3,FALSE))</f>
        <v>Y</v>
      </c>
      <c r="L7517" s="3" t="str">
        <f>IF(VLOOKUP(D7517,'Resources Final'!A:D,4,FALSE)=0,"",VLOOKUP(D7517,'Resources Final'!A:D,4,FALSE))</f>
        <v/>
      </c>
      <c r="M7517" s="3" t="str">
        <f>IF(VLOOKUP(D7517,'Resources Final'!A:E,5,FALSE)=0,"",VLOOKUP(D7517,'Resources Final'!A:E,5,FALSE))</f>
        <v/>
      </c>
      <c r="N7517" s="7" t="str">
        <f>IF(VLOOKUP(D7517,'Resources Final'!A:F,6,FALSE)=0,"",VLOOKUP(D7517,'Resources Final'!A:F,6,FALSE))</f>
        <v/>
      </c>
      <c r="O7517" s="3" t="str">
        <f>IF(VLOOKUP(D7517,'Resources Final'!A:G,7,FALSE)=0,"",VLOOKUP(D7517,'Resources Final'!A:G,7,FALSE))</f>
        <v/>
      </c>
    </row>
    <row r="7518" spans="1:15" x14ac:dyDescent="0.2">
      <c r="A7518" s="11">
        <v>990</v>
      </c>
      <c r="B7518" s="11" t="str">
        <f t="shared" si="132"/>
        <v>Fred C. and Mary R. Koch Foundation_Schmidt, Caitlin20071500</v>
      </c>
      <c r="C7518" s="11" t="s">
        <v>4161</v>
      </c>
      <c r="D7518" s="11" t="s">
        <v>3243</v>
      </c>
      <c r="E7518" s="11" t="s">
        <v>3243</v>
      </c>
      <c r="F7518" s="4">
        <v>1500</v>
      </c>
      <c r="G7518" s="3">
        <v>2007</v>
      </c>
      <c r="H7518" s="3" t="s">
        <v>21</v>
      </c>
      <c r="I7518" s="12" t="s">
        <v>4162</v>
      </c>
      <c r="J7518" s="3">
        <v>186</v>
      </c>
      <c r="K7518" s="3" t="str">
        <f>IF(VLOOKUP(D7518,'Resources Final'!A:C,3,FALSE)=0,"",VLOOKUP(D7518,'Resources Final'!A:C,3,FALSE))</f>
        <v>Y</v>
      </c>
      <c r="L7518" s="3" t="str">
        <f>IF(VLOOKUP(D7518,'Resources Final'!A:D,4,FALSE)=0,"",VLOOKUP(D7518,'Resources Final'!A:D,4,FALSE))</f>
        <v/>
      </c>
      <c r="M7518" s="3" t="str">
        <f>IF(VLOOKUP(D7518,'Resources Final'!A:E,5,FALSE)=0,"",VLOOKUP(D7518,'Resources Final'!A:E,5,FALSE))</f>
        <v/>
      </c>
      <c r="N7518" s="7" t="str">
        <f>IF(VLOOKUP(D7518,'Resources Final'!A:F,6,FALSE)=0,"",VLOOKUP(D7518,'Resources Final'!A:F,6,FALSE))</f>
        <v/>
      </c>
      <c r="O7518" s="3" t="str">
        <f>IF(VLOOKUP(D7518,'Resources Final'!A:G,7,FALSE)=0,"",VLOOKUP(D7518,'Resources Final'!A:G,7,FALSE))</f>
        <v/>
      </c>
    </row>
    <row r="7519" spans="1:15" x14ac:dyDescent="0.2">
      <c r="A7519" s="11">
        <v>990</v>
      </c>
      <c r="B7519" s="11" t="str">
        <f t="shared" si="132"/>
        <v>Fred C. and Mary R. Koch Foundation_Schneider, Natalie20071500</v>
      </c>
      <c r="C7519" s="11" t="s">
        <v>4161</v>
      </c>
      <c r="D7519" s="11" t="s">
        <v>3246</v>
      </c>
      <c r="E7519" s="11" t="s">
        <v>3246</v>
      </c>
      <c r="F7519" s="4">
        <v>1500</v>
      </c>
      <c r="G7519" s="3">
        <v>2007</v>
      </c>
      <c r="H7519" s="3" t="s">
        <v>21</v>
      </c>
      <c r="I7519" s="12" t="s">
        <v>4162</v>
      </c>
      <c r="J7519" s="3">
        <v>187</v>
      </c>
      <c r="K7519" s="3" t="str">
        <f>IF(VLOOKUP(D7519,'Resources Final'!A:C,3,FALSE)=0,"",VLOOKUP(D7519,'Resources Final'!A:C,3,FALSE))</f>
        <v>Y</v>
      </c>
      <c r="L7519" s="3" t="str">
        <f>IF(VLOOKUP(D7519,'Resources Final'!A:D,4,FALSE)=0,"",VLOOKUP(D7519,'Resources Final'!A:D,4,FALSE))</f>
        <v/>
      </c>
      <c r="M7519" s="3" t="str">
        <f>IF(VLOOKUP(D7519,'Resources Final'!A:E,5,FALSE)=0,"",VLOOKUP(D7519,'Resources Final'!A:E,5,FALSE))</f>
        <v/>
      </c>
      <c r="N7519" s="7" t="str">
        <f>IF(VLOOKUP(D7519,'Resources Final'!A:F,6,FALSE)=0,"",VLOOKUP(D7519,'Resources Final'!A:F,6,FALSE))</f>
        <v/>
      </c>
      <c r="O7519" s="3" t="str">
        <f>IF(VLOOKUP(D7519,'Resources Final'!A:G,7,FALSE)=0,"",VLOOKUP(D7519,'Resources Final'!A:G,7,FALSE))</f>
        <v/>
      </c>
    </row>
    <row r="7520" spans="1:15" x14ac:dyDescent="0.2">
      <c r="A7520" s="11">
        <v>990</v>
      </c>
      <c r="B7520" s="11" t="str">
        <f t="shared" si="132"/>
        <v>Fred C. and Mary R. Koch Foundation_Schreiber, Katherine20071500</v>
      </c>
      <c r="C7520" s="11" t="s">
        <v>4161</v>
      </c>
      <c r="D7520" s="11" t="s">
        <v>3248</v>
      </c>
      <c r="E7520" s="11" t="s">
        <v>3248</v>
      </c>
      <c r="F7520" s="4">
        <v>1500</v>
      </c>
      <c r="G7520" s="3">
        <v>2007</v>
      </c>
      <c r="H7520" s="3" t="s">
        <v>21</v>
      </c>
      <c r="I7520" s="12" t="s">
        <v>4162</v>
      </c>
      <c r="J7520" s="3">
        <v>188</v>
      </c>
      <c r="K7520" s="3" t="str">
        <f>IF(VLOOKUP(D7520,'Resources Final'!A:C,3,FALSE)=0,"",VLOOKUP(D7520,'Resources Final'!A:C,3,FALSE))</f>
        <v>Y</v>
      </c>
      <c r="L7520" s="3" t="str">
        <f>IF(VLOOKUP(D7520,'Resources Final'!A:D,4,FALSE)=0,"",VLOOKUP(D7520,'Resources Final'!A:D,4,FALSE))</f>
        <v/>
      </c>
      <c r="M7520" s="3" t="str">
        <f>IF(VLOOKUP(D7520,'Resources Final'!A:E,5,FALSE)=0,"",VLOOKUP(D7520,'Resources Final'!A:E,5,FALSE))</f>
        <v/>
      </c>
      <c r="N7520" s="7" t="str">
        <f>IF(VLOOKUP(D7520,'Resources Final'!A:F,6,FALSE)=0,"",VLOOKUP(D7520,'Resources Final'!A:F,6,FALSE))</f>
        <v/>
      </c>
      <c r="O7520" s="3" t="str">
        <f>IF(VLOOKUP(D7520,'Resources Final'!A:G,7,FALSE)=0,"",VLOOKUP(D7520,'Resources Final'!A:G,7,FALSE))</f>
        <v/>
      </c>
    </row>
    <row r="7521" spans="1:15" x14ac:dyDescent="0.2">
      <c r="A7521" s="11">
        <v>990</v>
      </c>
      <c r="B7521" s="11" t="str">
        <f t="shared" si="132"/>
        <v>Fred C. and Mary R. Koch Foundation_Schroeder, Thomas20071500</v>
      </c>
      <c r="C7521" s="11" t="s">
        <v>4161</v>
      </c>
      <c r="D7521" s="11" t="s">
        <v>3252</v>
      </c>
      <c r="E7521" s="11" t="s">
        <v>3252</v>
      </c>
      <c r="F7521" s="4">
        <v>1500</v>
      </c>
      <c r="G7521" s="3">
        <v>2007</v>
      </c>
      <c r="H7521" s="3" t="s">
        <v>21</v>
      </c>
      <c r="I7521" s="12" t="s">
        <v>4162</v>
      </c>
      <c r="J7521" s="3">
        <v>189</v>
      </c>
      <c r="K7521" s="3" t="str">
        <f>IF(VLOOKUP(D7521,'Resources Final'!A:C,3,FALSE)=0,"",VLOOKUP(D7521,'Resources Final'!A:C,3,FALSE))</f>
        <v>Y</v>
      </c>
      <c r="L7521" s="3" t="str">
        <f>IF(VLOOKUP(D7521,'Resources Final'!A:D,4,FALSE)=0,"",VLOOKUP(D7521,'Resources Final'!A:D,4,FALSE))</f>
        <v/>
      </c>
      <c r="M7521" s="3" t="str">
        <f>IF(VLOOKUP(D7521,'Resources Final'!A:E,5,FALSE)=0,"",VLOOKUP(D7521,'Resources Final'!A:E,5,FALSE))</f>
        <v/>
      </c>
      <c r="N7521" s="7" t="str">
        <f>IF(VLOOKUP(D7521,'Resources Final'!A:F,6,FALSE)=0,"",VLOOKUP(D7521,'Resources Final'!A:F,6,FALSE))</f>
        <v/>
      </c>
      <c r="O7521" s="3" t="str">
        <f>IF(VLOOKUP(D7521,'Resources Final'!A:G,7,FALSE)=0,"",VLOOKUP(D7521,'Resources Final'!A:G,7,FALSE))</f>
        <v/>
      </c>
    </row>
    <row r="7522" spans="1:15" x14ac:dyDescent="0.2">
      <c r="A7522" s="11">
        <v>990</v>
      </c>
      <c r="B7522" s="11" t="str">
        <f t="shared" si="132"/>
        <v>Fred C. and Mary R. Koch Foundation_Searle, Abigail20071500</v>
      </c>
      <c r="C7522" s="11" t="s">
        <v>4161</v>
      </c>
      <c r="D7522" s="11" t="s">
        <v>3271</v>
      </c>
      <c r="E7522" s="11" t="s">
        <v>3271</v>
      </c>
      <c r="F7522" s="4">
        <v>1500</v>
      </c>
      <c r="G7522" s="3">
        <v>2007</v>
      </c>
      <c r="H7522" s="3" t="s">
        <v>21</v>
      </c>
      <c r="I7522" s="12" t="s">
        <v>4162</v>
      </c>
      <c r="J7522" s="3">
        <v>190</v>
      </c>
      <c r="K7522" s="3" t="str">
        <f>IF(VLOOKUP(D7522,'Resources Final'!A:C,3,FALSE)=0,"",VLOOKUP(D7522,'Resources Final'!A:C,3,FALSE))</f>
        <v>Y</v>
      </c>
      <c r="L7522" s="3" t="str">
        <f>IF(VLOOKUP(D7522,'Resources Final'!A:D,4,FALSE)=0,"",VLOOKUP(D7522,'Resources Final'!A:D,4,FALSE))</f>
        <v/>
      </c>
      <c r="M7522" s="3" t="str">
        <f>IF(VLOOKUP(D7522,'Resources Final'!A:E,5,FALSE)=0,"",VLOOKUP(D7522,'Resources Final'!A:E,5,FALSE))</f>
        <v/>
      </c>
      <c r="N7522" s="7" t="str">
        <f>IF(VLOOKUP(D7522,'Resources Final'!A:F,6,FALSE)=0,"",VLOOKUP(D7522,'Resources Final'!A:F,6,FALSE))</f>
        <v/>
      </c>
      <c r="O7522" s="3" t="str">
        <f>IF(VLOOKUP(D7522,'Resources Final'!A:G,7,FALSE)=0,"",VLOOKUP(D7522,'Resources Final'!A:G,7,FALSE))</f>
        <v/>
      </c>
    </row>
    <row r="7523" spans="1:15" x14ac:dyDescent="0.2">
      <c r="A7523" s="11">
        <v>990</v>
      </c>
      <c r="B7523" s="11" t="str">
        <f t="shared" si="132"/>
        <v>Fred C. and Mary R. Koch Foundation_Seay, William20071500</v>
      </c>
      <c r="C7523" s="11" t="s">
        <v>4161</v>
      </c>
      <c r="D7523" s="11" t="s">
        <v>3274</v>
      </c>
      <c r="E7523" s="11" t="s">
        <v>3274</v>
      </c>
      <c r="F7523" s="4">
        <v>1500</v>
      </c>
      <c r="G7523" s="3">
        <v>2007</v>
      </c>
      <c r="H7523" s="3" t="s">
        <v>21</v>
      </c>
      <c r="I7523" s="12" t="s">
        <v>4162</v>
      </c>
      <c r="J7523" s="3">
        <v>191</v>
      </c>
      <c r="K7523" s="3" t="str">
        <f>IF(VLOOKUP(D7523,'Resources Final'!A:C,3,FALSE)=0,"",VLOOKUP(D7523,'Resources Final'!A:C,3,FALSE))</f>
        <v>Y</v>
      </c>
      <c r="L7523" s="3" t="str">
        <f>IF(VLOOKUP(D7523,'Resources Final'!A:D,4,FALSE)=0,"",VLOOKUP(D7523,'Resources Final'!A:D,4,FALSE))</f>
        <v/>
      </c>
      <c r="M7523" s="3" t="str">
        <f>IF(VLOOKUP(D7523,'Resources Final'!A:E,5,FALSE)=0,"",VLOOKUP(D7523,'Resources Final'!A:E,5,FALSE))</f>
        <v/>
      </c>
      <c r="N7523" s="7" t="str">
        <f>IF(VLOOKUP(D7523,'Resources Final'!A:F,6,FALSE)=0,"",VLOOKUP(D7523,'Resources Final'!A:F,6,FALSE))</f>
        <v/>
      </c>
      <c r="O7523" s="3" t="str">
        <f>IF(VLOOKUP(D7523,'Resources Final'!A:G,7,FALSE)=0,"",VLOOKUP(D7523,'Resources Final'!A:G,7,FALSE))</f>
        <v/>
      </c>
    </row>
    <row r="7524" spans="1:15" x14ac:dyDescent="0.2">
      <c r="A7524" s="11">
        <v>990</v>
      </c>
      <c r="B7524" s="11" t="str">
        <f t="shared" si="132"/>
        <v>Fred C. and Mary R. Koch Foundation_Seiler, Stephanie20071500</v>
      </c>
      <c r="C7524" s="11" t="s">
        <v>4161</v>
      </c>
      <c r="D7524" s="11" t="s">
        <v>3279</v>
      </c>
      <c r="E7524" s="11" t="s">
        <v>3279</v>
      </c>
      <c r="F7524" s="4">
        <v>1500</v>
      </c>
      <c r="G7524" s="3">
        <v>2007</v>
      </c>
      <c r="H7524" s="3" t="s">
        <v>21</v>
      </c>
      <c r="I7524" s="12" t="s">
        <v>4162</v>
      </c>
      <c r="J7524" s="3">
        <v>192</v>
      </c>
      <c r="K7524" s="3" t="str">
        <f>IF(VLOOKUP(D7524,'Resources Final'!A:C,3,FALSE)=0,"",VLOOKUP(D7524,'Resources Final'!A:C,3,FALSE))</f>
        <v>Y</v>
      </c>
      <c r="L7524" s="3" t="str">
        <f>IF(VLOOKUP(D7524,'Resources Final'!A:D,4,FALSE)=0,"",VLOOKUP(D7524,'Resources Final'!A:D,4,FALSE))</f>
        <v/>
      </c>
      <c r="M7524" s="3" t="str">
        <f>IF(VLOOKUP(D7524,'Resources Final'!A:E,5,FALSE)=0,"",VLOOKUP(D7524,'Resources Final'!A:E,5,FALSE))</f>
        <v/>
      </c>
      <c r="N7524" s="7" t="str">
        <f>IF(VLOOKUP(D7524,'Resources Final'!A:F,6,FALSE)=0,"",VLOOKUP(D7524,'Resources Final'!A:F,6,FALSE))</f>
        <v/>
      </c>
      <c r="O7524" s="3" t="str">
        <f>IF(VLOOKUP(D7524,'Resources Final'!A:G,7,FALSE)=0,"",VLOOKUP(D7524,'Resources Final'!A:G,7,FALSE))</f>
        <v/>
      </c>
    </row>
    <row r="7525" spans="1:15" x14ac:dyDescent="0.2">
      <c r="A7525" s="11">
        <v>990</v>
      </c>
      <c r="B7525" s="11" t="str">
        <f t="shared" si="132"/>
        <v>Fred C. and Mary R. Koch Foundation_Selle, Christopher20071500</v>
      </c>
      <c r="C7525" s="11" t="s">
        <v>4161</v>
      </c>
      <c r="D7525" s="11" t="s">
        <v>3280</v>
      </c>
      <c r="E7525" s="11" t="s">
        <v>3280</v>
      </c>
      <c r="F7525" s="4">
        <v>1500</v>
      </c>
      <c r="G7525" s="3">
        <v>2007</v>
      </c>
      <c r="H7525" s="3" t="s">
        <v>21</v>
      </c>
      <c r="I7525" s="12" t="s">
        <v>4162</v>
      </c>
      <c r="J7525" s="3">
        <v>193</v>
      </c>
      <c r="K7525" s="3" t="str">
        <f>IF(VLOOKUP(D7525,'Resources Final'!A:C,3,FALSE)=0,"",VLOOKUP(D7525,'Resources Final'!A:C,3,FALSE))</f>
        <v>Y</v>
      </c>
      <c r="L7525" s="3" t="str">
        <f>IF(VLOOKUP(D7525,'Resources Final'!A:D,4,FALSE)=0,"",VLOOKUP(D7525,'Resources Final'!A:D,4,FALSE))</f>
        <v/>
      </c>
      <c r="M7525" s="3" t="str">
        <f>IF(VLOOKUP(D7525,'Resources Final'!A:E,5,FALSE)=0,"",VLOOKUP(D7525,'Resources Final'!A:E,5,FALSE))</f>
        <v/>
      </c>
      <c r="N7525" s="7" t="str">
        <f>IF(VLOOKUP(D7525,'Resources Final'!A:F,6,FALSE)=0,"",VLOOKUP(D7525,'Resources Final'!A:F,6,FALSE))</f>
        <v/>
      </c>
      <c r="O7525" s="3" t="str">
        <f>IF(VLOOKUP(D7525,'Resources Final'!A:G,7,FALSE)=0,"",VLOOKUP(D7525,'Resources Final'!A:G,7,FALSE))</f>
        <v/>
      </c>
    </row>
    <row r="7526" spans="1:15" x14ac:dyDescent="0.2">
      <c r="A7526" s="11">
        <v>990</v>
      </c>
      <c r="B7526" s="11" t="str">
        <f t="shared" si="132"/>
        <v>Fred C. and Mary R. Koch Foundation_Shamas, Alec20071500</v>
      </c>
      <c r="C7526" s="11" t="s">
        <v>4161</v>
      </c>
      <c r="D7526" s="11" t="s">
        <v>3291</v>
      </c>
      <c r="E7526" s="11" t="s">
        <v>3291</v>
      </c>
      <c r="F7526" s="4">
        <v>1500</v>
      </c>
      <c r="G7526" s="3">
        <v>2007</v>
      </c>
      <c r="H7526" s="3" t="s">
        <v>21</v>
      </c>
      <c r="I7526" s="12" t="s">
        <v>4162</v>
      </c>
      <c r="J7526" s="3">
        <v>194</v>
      </c>
      <c r="K7526" s="3" t="str">
        <f>IF(VLOOKUP(D7526,'Resources Final'!A:C,3,FALSE)=0,"",VLOOKUP(D7526,'Resources Final'!A:C,3,FALSE))</f>
        <v>Y</v>
      </c>
      <c r="L7526" s="3" t="str">
        <f>IF(VLOOKUP(D7526,'Resources Final'!A:D,4,FALSE)=0,"",VLOOKUP(D7526,'Resources Final'!A:D,4,FALSE))</f>
        <v/>
      </c>
      <c r="M7526" s="3" t="str">
        <f>IF(VLOOKUP(D7526,'Resources Final'!A:E,5,FALSE)=0,"",VLOOKUP(D7526,'Resources Final'!A:E,5,FALSE))</f>
        <v/>
      </c>
      <c r="N7526" s="7" t="str">
        <f>IF(VLOOKUP(D7526,'Resources Final'!A:F,6,FALSE)=0,"",VLOOKUP(D7526,'Resources Final'!A:F,6,FALSE))</f>
        <v/>
      </c>
      <c r="O7526" s="3" t="str">
        <f>IF(VLOOKUP(D7526,'Resources Final'!A:G,7,FALSE)=0,"",VLOOKUP(D7526,'Resources Final'!A:G,7,FALSE))</f>
        <v/>
      </c>
    </row>
    <row r="7527" spans="1:15" x14ac:dyDescent="0.2">
      <c r="A7527" s="11">
        <v>990</v>
      </c>
      <c r="B7527" s="11" t="str">
        <f t="shared" si="132"/>
        <v>Fred C. and Mary R. Koch Foundation_Sheck, Stacie20071500</v>
      </c>
      <c r="C7527" s="11" t="s">
        <v>4161</v>
      </c>
      <c r="D7527" s="11" t="s">
        <v>3299</v>
      </c>
      <c r="E7527" s="11" t="s">
        <v>3299</v>
      </c>
      <c r="F7527" s="4">
        <v>1500</v>
      </c>
      <c r="G7527" s="3">
        <v>2007</v>
      </c>
      <c r="H7527" s="3" t="s">
        <v>21</v>
      </c>
      <c r="I7527" s="12" t="s">
        <v>4162</v>
      </c>
      <c r="J7527" s="3">
        <v>195</v>
      </c>
      <c r="K7527" s="3" t="str">
        <f>IF(VLOOKUP(D7527,'Resources Final'!A:C,3,FALSE)=0,"",VLOOKUP(D7527,'Resources Final'!A:C,3,FALSE))</f>
        <v>Y</v>
      </c>
      <c r="L7527" s="3" t="str">
        <f>IF(VLOOKUP(D7527,'Resources Final'!A:D,4,FALSE)=0,"",VLOOKUP(D7527,'Resources Final'!A:D,4,FALSE))</f>
        <v/>
      </c>
      <c r="M7527" s="3" t="str">
        <f>IF(VLOOKUP(D7527,'Resources Final'!A:E,5,FALSE)=0,"",VLOOKUP(D7527,'Resources Final'!A:E,5,FALSE))</f>
        <v/>
      </c>
      <c r="N7527" s="7" t="str">
        <f>IF(VLOOKUP(D7527,'Resources Final'!A:F,6,FALSE)=0,"",VLOOKUP(D7527,'Resources Final'!A:F,6,FALSE))</f>
        <v/>
      </c>
      <c r="O7527" s="3" t="str">
        <f>IF(VLOOKUP(D7527,'Resources Final'!A:G,7,FALSE)=0,"",VLOOKUP(D7527,'Resources Final'!A:G,7,FALSE))</f>
        <v/>
      </c>
    </row>
    <row r="7528" spans="1:15" x14ac:dyDescent="0.2">
      <c r="A7528" s="11">
        <v>990</v>
      </c>
      <c r="B7528" s="11" t="str">
        <f t="shared" si="132"/>
        <v>Fred C. and Mary R. Koch Foundation_Shivar, Shannon20071500</v>
      </c>
      <c r="C7528" s="11" t="s">
        <v>4161</v>
      </c>
      <c r="D7528" s="11" t="s">
        <v>3309</v>
      </c>
      <c r="E7528" s="11" t="s">
        <v>3309</v>
      </c>
      <c r="F7528" s="4">
        <v>1500</v>
      </c>
      <c r="G7528" s="3">
        <v>2007</v>
      </c>
      <c r="H7528" s="3" t="s">
        <v>21</v>
      </c>
      <c r="I7528" s="12" t="s">
        <v>4162</v>
      </c>
      <c r="J7528" s="3">
        <v>196</v>
      </c>
      <c r="K7528" s="3" t="str">
        <f>IF(VLOOKUP(D7528,'Resources Final'!A:C,3,FALSE)=0,"",VLOOKUP(D7528,'Resources Final'!A:C,3,FALSE))</f>
        <v>Y</v>
      </c>
      <c r="L7528" s="3" t="str">
        <f>IF(VLOOKUP(D7528,'Resources Final'!A:D,4,FALSE)=0,"",VLOOKUP(D7528,'Resources Final'!A:D,4,FALSE))</f>
        <v/>
      </c>
      <c r="M7528" s="3" t="str">
        <f>IF(VLOOKUP(D7528,'Resources Final'!A:E,5,FALSE)=0,"",VLOOKUP(D7528,'Resources Final'!A:E,5,FALSE))</f>
        <v/>
      </c>
      <c r="N7528" s="7" t="str">
        <f>IF(VLOOKUP(D7528,'Resources Final'!A:F,6,FALSE)=0,"",VLOOKUP(D7528,'Resources Final'!A:F,6,FALSE))</f>
        <v/>
      </c>
      <c r="O7528" s="3" t="str">
        <f>IF(VLOOKUP(D7528,'Resources Final'!A:G,7,FALSE)=0,"",VLOOKUP(D7528,'Resources Final'!A:G,7,FALSE))</f>
        <v/>
      </c>
    </row>
    <row r="7529" spans="1:15" x14ac:dyDescent="0.2">
      <c r="A7529" s="11">
        <v>990</v>
      </c>
      <c r="B7529" s="11" t="str">
        <f t="shared" si="132"/>
        <v>Fred C. and Mary R. Koch Foundation_Simonsen, Ben20071500</v>
      </c>
      <c r="C7529" s="11" t="s">
        <v>4161</v>
      </c>
      <c r="D7529" s="11" t="s">
        <v>3322</v>
      </c>
      <c r="E7529" s="11" t="s">
        <v>3322</v>
      </c>
      <c r="F7529" s="4">
        <v>1500</v>
      </c>
      <c r="G7529" s="3">
        <v>2007</v>
      </c>
      <c r="H7529" s="3" t="s">
        <v>21</v>
      </c>
      <c r="I7529" s="12" t="s">
        <v>4162</v>
      </c>
      <c r="J7529" s="3">
        <v>197</v>
      </c>
      <c r="K7529" s="3" t="str">
        <f>IF(VLOOKUP(D7529,'Resources Final'!A:C,3,FALSE)=0,"",VLOOKUP(D7529,'Resources Final'!A:C,3,FALSE))</f>
        <v>Y</v>
      </c>
      <c r="L7529" s="3" t="str">
        <f>IF(VLOOKUP(D7529,'Resources Final'!A:D,4,FALSE)=0,"",VLOOKUP(D7529,'Resources Final'!A:D,4,FALSE))</f>
        <v/>
      </c>
      <c r="M7529" s="3" t="str">
        <f>IF(VLOOKUP(D7529,'Resources Final'!A:E,5,FALSE)=0,"",VLOOKUP(D7529,'Resources Final'!A:E,5,FALSE))</f>
        <v/>
      </c>
      <c r="N7529" s="7" t="str">
        <f>IF(VLOOKUP(D7529,'Resources Final'!A:F,6,FALSE)=0,"",VLOOKUP(D7529,'Resources Final'!A:F,6,FALSE))</f>
        <v/>
      </c>
      <c r="O7529" s="3" t="str">
        <f>IF(VLOOKUP(D7529,'Resources Final'!A:G,7,FALSE)=0,"",VLOOKUP(D7529,'Resources Final'!A:G,7,FALSE))</f>
        <v/>
      </c>
    </row>
    <row r="7530" spans="1:15" x14ac:dyDescent="0.2">
      <c r="A7530" s="11">
        <v>990</v>
      </c>
      <c r="B7530" s="11" t="str">
        <f t="shared" si="132"/>
        <v>Fred C. and Mary R. Koch Foundation_Simonsen, Kelsey20071500</v>
      </c>
      <c r="C7530" s="11" t="s">
        <v>4161</v>
      </c>
      <c r="D7530" s="11" t="s">
        <v>3323</v>
      </c>
      <c r="E7530" s="11" t="s">
        <v>3323</v>
      </c>
      <c r="F7530" s="4">
        <v>1500</v>
      </c>
      <c r="G7530" s="3">
        <v>2007</v>
      </c>
      <c r="H7530" s="3" t="s">
        <v>21</v>
      </c>
      <c r="I7530" s="12" t="s">
        <v>4162</v>
      </c>
      <c r="J7530" s="3">
        <v>198</v>
      </c>
      <c r="K7530" s="3" t="str">
        <f>IF(VLOOKUP(D7530,'Resources Final'!A:C,3,FALSE)=0,"",VLOOKUP(D7530,'Resources Final'!A:C,3,FALSE))</f>
        <v>Y</v>
      </c>
      <c r="L7530" s="3" t="str">
        <f>IF(VLOOKUP(D7530,'Resources Final'!A:D,4,FALSE)=0,"",VLOOKUP(D7530,'Resources Final'!A:D,4,FALSE))</f>
        <v/>
      </c>
      <c r="M7530" s="3" t="str">
        <f>IF(VLOOKUP(D7530,'Resources Final'!A:E,5,FALSE)=0,"",VLOOKUP(D7530,'Resources Final'!A:E,5,FALSE))</f>
        <v/>
      </c>
      <c r="N7530" s="7" t="str">
        <f>IF(VLOOKUP(D7530,'Resources Final'!A:F,6,FALSE)=0,"",VLOOKUP(D7530,'Resources Final'!A:F,6,FALSE))</f>
        <v/>
      </c>
      <c r="O7530" s="3" t="str">
        <f>IF(VLOOKUP(D7530,'Resources Final'!A:G,7,FALSE)=0,"",VLOOKUP(D7530,'Resources Final'!A:G,7,FALSE))</f>
        <v/>
      </c>
    </row>
    <row r="7531" spans="1:15" x14ac:dyDescent="0.2">
      <c r="A7531" s="11">
        <v>990</v>
      </c>
      <c r="B7531" s="11" t="str">
        <f t="shared" si="132"/>
        <v>Fred C. and Mary R. Koch Foundation_Spencer, Julia20071500</v>
      </c>
      <c r="C7531" s="11" t="s">
        <v>4161</v>
      </c>
      <c r="D7531" s="11" t="s">
        <v>3381</v>
      </c>
      <c r="E7531" s="11" t="s">
        <v>3381</v>
      </c>
      <c r="F7531" s="4">
        <v>1500</v>
      </c>
      <c r="G7531" s="3">
        <v>2007</v>
      </c>
      <c r="H7531" s="3" t="s">
        <v>21</v>
      </c>
      <c r="I7531" s="12" t="s">
        <v>4162</v>
      </c>
      <c r="J7531" s="3">
        <v>199</v>
      </c>
      <c r="K7531" s="3" t="str">
        <f>IF(VLOOKUP(D7531,'Resources Final'!A:C,3,FALSE)=0,"",VLOOKUP(D7531,'Resources Final'!A:C,3,FALSE))</f>
        <v>Y</v>
      </c>
      <c r="L7531" s="3" t="str">
        <f>IF(VLOOKUP(D7531,'Resources Final'!A:D,4,FALSE)=0,"",VLOOKUP(D7531,'Resources Final'!A:D,4,FALSE))</f>
        <v/>
      </c>
      <c r="M7531" s="3" t="str">
        <f>IF(VLOOKUP(D7531,'Resources Final'!A:E,5,FALSE)=0,"",VLOOKUP(D7531,'Resources Final'!A:E,5,FALSE))</f>
        <v/>
      </c>
      <c r="N7531" s="7" t="str">
        <f>IF(VLOOKUP(D7531,'Resources Final'!A:F,6,FALSE)=0,"",VLOOKUP(D7531,'Resources Final'!A:F,6,FALSE))</f>
        <v/>
      </c>
      <c r="O7531" s="3" t="str">
        <f>IF(VLOOKUP(D7531,'Resources Final'!A:G,7,FALSE)=0,"",VLOOKUP(D7531,'Resources Final'!A:G,7,FALSE))</f>
        <v/>
      </c>
    </row>
    <row r="7532" spans="1:15" x14ac:dyDescent="0.2">
      <c r="A7532" s="11">
        <v>990</v>
      </c>
      <c r="B7532" s="11" t="str">
        <f t="shared" si="132"/>
        <v>Fred C. and Mary R. Koch Foundation_Srikrishnan, Rajkumar20071500</v>
      </c>
      <c r="C7532" s="11" t="s">
        <v>4161</v>
      </c>
      <c r="D7532" s="11" t="s">
        <v>3392</v>
      </c>
      <c r="E7532" s="11" t="s">
        <v>3392</v>
      </c>
      <c r="F7532" s="4">
        <v>1500</v>
      </c>
      <c r="G7532" s="3">
        <v>2007</v>
      </c>
      <c r="H7532" s="3" t="s">
        <v>21</v>
      </c>
      <c r="I7532" s="12" t="s">
        <v>4182</v>
      </c>
      <c r="J7532" s="3">
        <v>200</v>
      </c>
      <c r="K7532" s="3" t="str">
        <f>IF(VLOOKUP(D7532,'Resources Final'!A:C,3,FALSE)=0,"",VLOOKUP(D7532,'Resources Final'!A:C,3,FALSE))</f>
        <v>Y</v>
      </c>
      <c r="L7532" s="3" t="str">
        <f>IF(VLOOKUP(D7532,'Resources Final'!A:D,4,FALSE)=0,"",VLOOKUP(D7532,'Resources Final'!A:D,4,FALSE))</f>
        <v/>
      </c>
      <c r="M7532" s="3" t="str">
        <f>IF(VLOOKUP(D7532,'Resources Final'!A:E,5,FALSE)=0,"",VLOOKUP(D7532,'Resources Final'!A:E,5,FALSE))</f>
        <v/>
      </c>
      <c r="N7532" s="7" t="str">
        <f>IF(VLOOKUP(D7532,'Resources Final'!A:F,6,FALSE)=0,"",VLOOKUP(D7532,'Resources Final'!A:F,6,FALSE))</f>
        <v/>
      </c>
      <c r="O7532" s="3" t="str">
        <f>IF(VLOOKUP(D7532,'Resources Final'!A:G,7,FALSE)=0,"",VLOOKUP(D7532,'Resources Final'!A:G,7,FALSE))</f>
        <v/>
      </c>
    </row>
    <row r="7533" spans="1:15" x14ac:dyDescent="0.2">
      <c r="A7533" s="11">
        <v>990</v>
      </c>
      <c r="B7533" s="11" t="str">
        <f t="shared" si="132"/>
        <v>Fred C. and Mary R. Koch Foundation_Stewart, Michael20071500</v>
      </c>
      <c r="C7533" s="11" t="s">
        <v>4161</v>
      </c>
      <c r="D7533" s="11" t="s">
        <v>3442</v>
      </c>
      <c r="E7533" s="11" t="s">
        <v>3442</v>
      </c>
      <c r="F7533" s="4">
        <v>1500</v>
      </c>
      <c r="G7533" s="3">
        <v>2007</v>
      </c>
      <c r="H7533" s="3" t="s">
        <v>21</v>
      </c>
      <c r="I7533" s="12" t="s">
        <v>4162</v>
      </c>
      <c r="J7533" s="3">
        <v>201</v>
      </c>
      <c r="K7533" s="3" t="str">
        <f>IF(VLOOKUP(D7533,'Resources Final'!A:C,3,FALSE)=0,"",VLOOKUP(D7533,'Resources Final'!A:C,3,FALSE))</f>
        <v>Y</v>
      </c>
      <c r="L7533" s="3" t="str">
        <f>IF(VLOOKUP(D7533,'Resources Final'!A:D,4,FALSE)=0,"",VLOOKUP(D7533,'Resources Final'!A:D,4,FALSE))</f>
        <v/>
      </c>
      <c r="M7533" s="3" t="str">
        <f>IF(VLOOKUP(D7533,'Resources Final'!A:E,5,FALSE)=0,"",VLOOKUP(D7533,'Resources Final'!A:E,5,FALSE))</f>
        <v/>
      </c>
      <c r="N7533" s="7" t="str">
        <f>IF(VLOOKUP(D7533,'Resources Final'!A:F,6,FALSE)=0,"",VLOOKUP(D7533,'Resources Final'!A:F,6,FALSE))</f>
        <v/>
      </c>
      <c r="O7533" s="3" t="str">
        <f>IF(VLOOKUP(D7533,'Resources Final'!A:G,7,FALSE)=0,"",VLOOKUP(D7533,'Resources Final'!A:G,7,FALSE))</f>
        <v/>
      </c>
    </row>
    <row r="7534" spans="1:15" x14ac:dyDescent="0.2">
      <c r="A7534" s="11">
        <v>990</v>
      </c>
      <c r="B7534" s="11" t="str">
        <f t="shared" si="132"/>
        <v>Fred C. and Mary R. Koch Foundation_Still, Michael20071500</v>
      </c>
      <c r="C7534" s="11" t="s">
        <v>4161</v>
      </c>
      <c r="D7534" s="11" t="s">
        <v>3447</v>
      </c>
      <c r="E7534" s="11" t="s">
        <v>3447</v>
      </c>
      <c r="F7534" s="4">
        <v>1500</v>
      </c>
      <c r="G7534" s="3">
        <v>2007</v>
      </c>
      <c r="H7534" s="3" t="s">
        <v>21</v>
      </c>
      <c r="I7534" s="12" t="s">
        <v>4162</v>
      </c>
      <c r="J7534" s="3">
        <v>202</v>
      </c>
      <c r="K7534" s="3" t="str">
        <f>IF(VLOOKUP(D7534,'Resources Final'!A:C,3,FALSE)=0,"",VLOOKUP(D7534,'Resources Final'!A:C,3,FALSE))</f>
        <v>Y</v>
      </c>
      <c r="L7534" s="3" t="str">
        <f>IF(VLOOKUP(D7534,'Resources Final'!A:D,4,FALSE)=0,"",VLOOKUP(D7534,'Resources Final'!A:D,4,FALSE))</f>
        <v/>
      </c>
      <c r="M7534" s="3" t="str">
        <f>IF(VLOOKUP(D7534,'Resources Final'!A:E,5,FALSE)=0,"",VLOOKUP(D7534,'Resources Final'!A:E,5,FALSE))</f>
        <v/>
      </c>
      <c r="N7534" s="7" t="str">
        <f>IF(VLOOKUP(D7534,'Resources Final'!A:F,6,FALSE)=0,"",VLOOKUP(D7534,'Resources Final'!A:F,6,FALSE))</f>
        <v/>
      </c>
      <c r="O7534" s="3" t="str">
        <f>IF(VLOOKUP(D7534,'Resources Final'!A:G,7,FALSE)=0,"",VLOOKUP(D7534,'Resources Final'!A:G,7,FALSE))</f>
        <v/>
      </c>
    </row>
    <row r="7535" spans="1:15" x14ac:dyDescent="0.2">
      <c r="A7535" s="11">
        <v>990</v>
      </c>
      <c r="B7535" s="11" t="str">
        <f t="shared" si="132"/>
        <v>Fred C. and Mary R. Koch Foundation_Stolte, Meg20071500</v>
      </c>
      <c r="C7535" s="11" t="s">
        <v>4161</v>
      </c>
      <c r="D7535" s="11" t="s">
        <v>3451</v>
      </c>
      <c r="E7535" s="11" t="s">
        <v>3451</v>
      </c>
      <c r="F7535" s="4">
        <v>1500</v>
      </c>
      <c r="G7535" s="3">
        <v>2007</v>
      </c>
      <c r="H7535" s="3" t="s">
        <v>21</v>
      </c>
      <c r="I7535" s="12" t="s">
        <v>4162</v>
      </c>
      <c r="J7535" s="3">
        <v>203</v>
      </c>
      <c r="K7535" s="3" t="str">
        <f>IF(VLOOKUP(D7535,'Resources Final'!A:C,3,FALSE)=0,"",VLOOKUP(D7535,'Resources Final'!A:C,3,FALSE))</f>
        <v>Y</v>
      </c>
      <c r="L7535" s="3" t="str">
        <f>IF(VLOOKUP(D7535,'Resources Final'!A:D,4,FALSE)=0,"",VLOOKUP(D7535,'Resources Final'!A:D,4,FALSE))</f>
        <v/>
      </c>
      <c r="M7535" s="3" t="str">
        <f>IF(VLOOKUP(D7535,'Resources Final'!A:E,5,FALSE)=0,"",VLOOKUP(D7535,'Resources Final'!A:E,5,FALSE))</f>
        <v/>
      </c>
      <c r="N7535" s="7" t="str">
        <f>IF(VLOOKUP(D7535,'Resources Final'!A:F,6,FALSE)=0,"",VLOOKUP(D7535,'Resources Final'!A:F,6,FALSE))</f>
        <v/>
      </c>
      <c r="O7535" s="3" t="str">
        <f>IF(VLOOKUP(D7535,'Resources Final'!A:G,7,FALSE)=0,"",VLOOKUP(D7535,'Resources Final'!A:G,7,FALSE))</f>
        <v/>
      </c>
    </row>
    <row r="7536" spans="1:15" x14ac:dyDescent="0.2">
      <c r="A7536" s="11">
        <v>990</v>
      </c>
      <c r="B7536" s="11" t="str">
        <f t="shared" si="132"/>
        <v>Fred C. and Mary R. Koch Foundation_Sullivan, Ryan20071500</v>
      </c>
      <c r="C7536" s="11" t="s">
        <v>4161</v>
      </c>
      <c r="D7536" s="11" t="s">
        <v>3474</v>
      </c>
      <c r="E7536" s="11" t="s">
        <v>3474</v>
      </c>
      <c r="F7536" s="4">
        <v>1500</v>
      </c>
      <c r="G7536" s="3">
        <v>2007</v>
      </c>
      <c r="H7536" s="3" t="s">
        <v>21</v>
      </c>
      <c r="I7536" s="12" t="s">
        <v>4162</v>
      </c>
      <c r="J7536" s="3">
        <v>204</v>
      </c>
      <c r="K7536" s="3" t="str">
        <f>IF(VLOOKUP(D7536,'Resources Final'!A:C,3,FALSE)=0,"",VLOOKUP(D7536,'Resources Final'!A:C,3,FALSE))</f>
        <v>Y</v>
      </c>
      <c r="L7536" s="3" t="str">
        <f>IF(VLOOKUP(D7536,'Resources Final'!A:D,4,FALSE)=0,"",VLOOKUP(D7536,'Resources Final'!A:D,4,FALSE))</f>
        <v/>
      </c>
      <c r="M7536" s="3" t="str">
        <f>IF(VLOOKUP(D7536,'Resources Final'!A:E,5,FALSE)=0,"",VLOOKUP(D7536,'Resources Final'!A:E,5,FALSE))</f>
        <v/>
      </c>
      <c r="N7536" s="7" t="str">
        <f>IF(VLOOKUP(D7536,'Resources Final'!A:F,6,FALSE)=0,"",VLOOKUP(D7536,'Resources Final'!A:F,6,FALSE))</f>
        <v/>
      </c>
      <c r="O7536" s="3" t="str">
        <f>IF(VLOOKUP(D7536,'Resources Final'!A:G,7,FALSE)=0,"",VLOOKUP(D7536,'Resources Final'!A:G,7,FALSE))</f>
        <v/>
      </c>
    </row>
    <row r="7537" spans="1:15" x14ac:dyDescent="0.2">
      <c r="A7537" s="11">
        <v>990</v>
      </c>
      <c r="B7537" s="11" t="str">
        <f t="shared" si="132"/>
        <v>Fred C. and Mary R. Koch Foundation_Sumpter, Rosline20071500</v>
      </c>
      <c r="C7537" s="11" t="s">
        <v>4161</v>
      </c>
      <c r="D7537" s="11" t="s">
        <v>3475</v>
      </c>
      <c r="E7537" s="11" t="s">
        <v>3475</v>
      </c>
      <c r="F7537" s="4">
        <v>1500</v>
      </c>
      <c r="G7537" s="3">
        <v>2007</v>
      </c>
      <c r="H7537" s="3" t="s">
        <v>21</v>
      </c>
      <c r="I7537" s="12" t="s">
        <v>4162</v>
      </c>
      <c r="J7537" s="3">
        <v>205</v>
      </c>
      <c r="K7537" s="3" t="str">
        <f>IF(VLOOKUP(D7537,'Resources Final'!A:C,3,FALSE)=0,"",VLOOKUP(D7537,'Resources Final'!A:C,3,FALSE))</f>
        <v>Y</v>
      </c>
      <c r="L7537" s="3" t="str">
        <f>IF(VLOOKUP(D7537,'Resources Final'!A:D,4,FALSE)=0,"",VLOOKUP(D7537,'Resources Final'!A:D,4,FALSE))</f>
        <v/>
      </c>
      <c r="M7537" s="3" t="str">
        <f>IF(VLOOKUP(D7537,'Resources Final'!A:E,5,FALSE)=0,"",VLOOKUP(D7537,'Resources Final'!A:E,5,FALSE))</f>
        <v/>
      </c>
      <c r="N7537" s="7" t="str">
        <f>IF(VLOOKUP(D7537,'Resources Final'!A:F,6,FALSE)=0,"",VLOOKUP(D7537,'Resources Final'!A:F,6,FALSE))</f>
        <v/>
      </c>
      <c r="O7537" s="3" t="str">
        <f>IF(VLOOKUP(D7537,'Resources Final'!A:G,7,FALSE)=0,"",VLOOKUP(D7537,'Resources Final'!A:G,7,FALSE))</f>
        <v/>
      </c>
    </row>
    <row r="7538" spans="1:15" x14ac:dyDescent="0.2">
      <c r="A7538" s="11">
        <v>990</v>
      </c>
      <c r="B7538" s="11" t="str">
        <f t="shared" si="132"/>
        <v>Fred C. and Mary R. Koch Foundation_Surman, Alexandra20071500</v>
      </c>
      <c r="C7538" s="11" t="s">
        <v>4161</v>
      </c>
      <c r="D7538" s="11" t="s">
        <v>3481</v>
      </c>
      <c r="E7538" s="11" t="s">
        <v>3481</v>
      </c>
      <c r="F7538" s="4">
        <v>1500</v>
      </c>
      <c r="G7538" s="3">
        <v>2007</v>
      </c>
      <c r="H7538" s="3" t="s">
        <v>21</v>
      </c>
      <c r="I7538" s="12" t="s">
        <v>4162</v>
      </c>
      <c r="J7538" s="3">
        <v>206</v>
      </c>
      <c r="K7538" s="3" t="str">
        <f>IF(VLOOKUP(D7538,'Resources Final'!A:C,3,FALSE)=0,"",VLOOKUP(D7538,'Resources Final'!A:C,3,FALSE))</f>
        <v>Y</v>
      </c>
      <c r="L7538" s="3" t="str">
        <f>IF(VLOOKUP(D7538,'Resources Final'!A:D,4,FALSE)=0,"",VLOOKUP(D7538,'Resources Final'!A:D,4,FALSE))</f>
        <v/>
      </c>
      <c r="M7538" s="3" t="str">
        <f>IF(VLOOKUP(D7538,'Resources Final'!A:E,5,FALSE)=0,"",VLOOKUP(D7538,'Resources Final'!A:E,5,FALSE))</f>
        <v/>
      </c>
      <c r="N7538" s="7" t="str">
        <f>IF(VLOOKUP(D7538,'Resources Final'!A:F,6,FALSE)=0,"",VLOOKUP(D7538,'Resources Final'!A:F,6,FALSE))</f>
        <v/>
      </c>
      <c r="O7538" s="3" t="str">
        <f>IF(VLOOKUP(D7538,'Resources Final'!A:G,7,FALSE)=0,"",VLOOKUP(D7538,'Resources Final'!A:G,7,FALSE))</f>
        <v/>
      </c>
    </row>
    <row r="7539" spans="1:15" x14ac:dyDescent="0.2">
      <c r="A7539" s="11">
        <v>990</v>
      </c>
      <c r="B7539" s="11" t="str">
        <f t="shared" si="132"/>
        <v>Fred C. and Mary R. Koch Foundation_Tanem, Jill20071500</v>
      </c>
      <c r="C7539" s="11" t="s">
        <v>4161</v>
      </c>
      <c r="D7539" s="11" t="s">
        <v>3524</v>
      </c>
      <c r="E7539" s="11" t="s">
        <v>3524</v>
      </c>
      <c r="F7539" s="4">
        <v>1500</v>
      </c>
      <c r="G7539" s="3">
        <v>2007</v>
      </c>
      <c r="H7539" s="3" t="s">
        <v>21</v>
      </c>
      <c r="I7539" s="12" t="s">
        <v>4162</v>
      </c>
      <c r="J7539" s="3">
        <v>207</v>
      </c>
      <c r="K7539" s="3" t="str">
        <f>IF(VLOOKUP(D7539,'Resources Final'!A:C,3,FALSE)=0,"",VLOOKUP(D7539,'Resources Final'!A:C,3,FALSE))</f>
        <v>Y</v>
      </c>
      <c r="L7539" s="3" t="str">
        <f>IF(VLOOKUP(D7539,'Resources Final'!A:D,4,FALSE)=0,"",VLOOKUP(D7539,'Resources Final'!A:D,4,FALSE))</f>
        <v/>
      </c>
      <c r="M7539" s="3" t="str">
        <f>IF(VLOOKUP(D7539,'Resources Final'!A:E,5,FALSE)=0,"",VLOOKUP(D7539,'Resources Final'!A:E,5,FALSE))</f>
        <v/>
      </c>
      <c r="N7539" s="7" t="str">
        <f>IF(VLOOKUP(D7539,'Resources Final'!A:F,6,FALSE)=0,"",VLOOKUP(D7539,'Resources Final'!A:F,6,FALSE))</f>
        <v/>
      </c>
      <c r="O7539" s="3" t="str">
        <f>IF(VLOOKUP(D7539,'Resources Final'!A:G,7,FALSE)=0,"",VLOOKUP(D7539,'Resources Final'!A:G,7,FALSE))</f>
        <v/>
      </c>
    </row>
    <row r="7540" spans="1:15" x14ac:dyDescent="0.2">
      <c r="A7540" s="11">
        <v>990</v>
      </c>
      <c r="B7540" s="11" t="str">
        <f t="shared" si="132"/>
        <v>Fred C. and Mary R. Koch Foundation_Tanner, Robert20071500</v>
      </c>
      <c r="C7540" s="11" t="s">
        <v>4161</v>
      </c>
      <c r="D7540" s="11" t="s">
        <v>3525</v>
      </c>
      <c r="E7540" s="11" t="s">
        <v>3525</v>
      </c>
      <c r="F7540" s="4">
        <v>1500</v>
      </c>
      <c r="G7540" s="3">
        <v>2007</v>
      </c>
      <c r="H7540" s="3" t="s">
        <v>21</v>
      </c>
      <c r="I7540" s="12" t="s">
        <v>4162</v>
      </c>
      <c r="J7540" s="3">
        <v>208</v>
      </c>
      <c r="K7540" s="3" t="str">
        <f>IF(VLOOKUP(D7540,'Resources Final'!A:C,3,FALSE)=0,"",VLOOKUP(D7540,'Resources Final'!A:C,3,FALSE))</f>
        <v>Y</v>
      </c>
      <c r="L7540" s="3" t="str">
        <f>IF(VLOOKUP(D7540,'Resources Final'!A:D,4,FALSE)=0,"",VLOOKUP(D7540,'Resources Final'!A:D,4,FALSE))</f>
        <v/>
      </c>
      <c r="M7540" s="3" t="str">
        <f>IF(VLOOKUP(D7540,'Resources Final'!A:E,5,FALSE)=0,"",VLOOKUP(D7540,'Resources Final'!A:E,5,FALSE))</f>
        <v/>
      </c>
      <c r="N7540" s="7" t="str">
        <f>IF(VLOOKUP(D7540,'Resources Final'!A:F,6,FALSE)=0,"",VLOOKUP(D7540,'Resources Final'!A:F,6,FALSE))</f>
        <v/>
      </c>
      <c r="O7540" s="3" t="str">
        <f>IF(VLOOKUP(D7540,'Resources Final'!A:G,7,FALSE)=0,"",VLOOKUP(D7540,'Resources Final'!A:G,7,FALSE))</f>
        <v/>
      </c>
    </row>
    <row r="7541" spans="1:15" x14ac:dyDescent="0.2">
      <c r="A7541" s="11">
        <v>990</v>
      </c>
      <c r="B7541" s="11" t="str">
        <f t="shared" si="132"/>
        <v>Fred C. and Mary R. Koch Foundation_Taylor, Emily20071500</v>
      </c>
      <c r="C7541" s="11" t="s">
        <v>4161</v>
      </c>
      <c r="D7541" s="11" t="s">
        <v>3537</v>
      </c>
      <c r="E7541" s="11" t="s">
        <v>3537</v>
      </c>
      <c r="F7541" s="4">
        <v>1500</v>
      </c>
      <c r="G7541" s="3">
        <v>2007</v>
      </c>
      <c r="H7541" s="3" t="s">
        <v>21</v>
      </c>
      <c r="I7541" s="12" t="s">
        <v>4162</v>
      </c>
      <c r="J7541" s="3">
        <v>209</v>
      </c>
      <c r="K7541" s="3" t="str">
        <f>IF(VLOOKUP(D7541,'Resources Final'!A:C,3,FALSE)=0,"",VLOOKUP(D7541,'Resources Final'!A:C,3,FALSE))</f>
        <v>Y</v>
      </c>
      <c r="L7541" s="3" t="str">
        <f>IF(VLOOKUP(D7541,'Resources Final'!A:D,4,FALSE)=0,"",VLOOKUP(D7541,'Resources Final'!A:D,4,FALSE))</f>
        <v/>
      </c>
      <c r="M7541" s="3" t="str">
        <f>IF(VLOOKUP(D7541,'Resources Final'!A:E,5,FALSE)=0,"",VLOOKUP(D7541,'Resources Final'!A:E,5,FALSE))</f>
        <v/>
      </c>
      <c r="N7541" s="7" t="str">
        <f>IF(VLOOKUP(D7541,'Resources Final'!A:F,6,FALSE)=0,"",VLOOKUP(D7541,'Resources Final'!A:F,6,FALSE))</f>
        <v/>
      </c>
      <c r="O7541" s="3" t="str">
        <f>IF(VLOOKUP(D7541,'Resources Final'!A:G,7,FALSE)=0,"",VLOOKUP(D7541,'Resources Final'!A:G,7,FALSE))</f>
        <v/>
      </c>
    </row>
    <row r="7542" spans="1:15" x14ac:dyDescent="0.2">
      <c r="A7542" s="11">
        <v>990</v>
      </c>
      <c r="B7542" s="11" t="str">
        <f t="shared" si="132"/>
        <v>Fred C. and Mary R. Koch Foundation_Thurston, Jacob20071500</v>
      </c>
      <c r="C7542" s="11" t="s">
        <v>4161</v>
      </c>
      <c r="D7542" s="11" t="s">
        <v>3649</v>
      </c>
      <c r="E7542" s="11" t="s">
        <v>3649</v>
      </c>
      <c r="F7542" s="4">
        <v>1500</v>
      </c>
      <c r="G7542" s="3">
        <v>2007</v>
      </c>
      <c r="H7542" s="3" t="s">
        <v>21</v>
      </c>
      <c r="I7542" s="12" t="s">
        <v>4162</v>
      </c>
      <c r="J7542" s="3">
        <v>210</v>
      </c>
      <c r="K7542" s="3" t="str">
        <f>IF(VLOOKUP(D7542,'Resources Final'!A:C,3,FALSE)=0,"",VLOOKUP(D7542,'Resources Final'!A:C,3,FALSE))</f>
        <v>Y</v>
      </c>
      <c r="L7542" s="3" t="str">
        <f>IF(VLOOKUP(D7542,'Resources Final'!A:D,4,FALSE)=0,"",VLOOKUP(D7542,'Resources Final'!A:D,4,FALSE))</f>
        <v/>
      </c>
      <c r="M7542" s="3" t="str">
        <f>IF(VLOOKUP(D7542,'Resources Final'!A:E,5,FALSE)=0,"",VLOOKUP(D7542,'Resources Final'!A:E,5,FALSE))</f>
        <v/>
      </c>
      <c r="N7542" s="7" t="str">
        <f>IF(VLOOKUP(D7542,'Resources Final'!A:F,6,FALSE)=0,"",VLOOKUP(D7542,'Resources Final'!A:F,6,FALSE))</f>
        <v/>
      </c>
      <c r="O7542" s="3" t="str">
        <f>IF(VLOOKUP(D7542,'Resources Final'!A:G,7,FALSE)=0,"",VLOOKUP(D7542,'Resources Final'!A:G,7,FALSE))</f>
        <v/>
      </c>
    </row>
    <row r="7543" spans="1:15" x14ac:dyDescent="0.2">
      <c r="A7543" s="11">
        <v>990</v>
      </c>
      <c r="B7543" s="11" t="str">
        <f t="shared" si="132"/>
        <v>Fred C. and Mary R. Koch Foundation_Tian, Xiao20071500</v>
      </c>
      <c r="C7543" s="11" t="s">
        <v>4161</v>
      </c>
      <c r="D7543" s="11" t="s">
        <v>3651</v>
      </c>
      <c r="E7543" s="11" t="s">
        <v>3651</v>
      </c>
      <c r="F7543" s="4">
        <v>1500</v>
      </c>
      <c r="G7543" s="3">
        <v>2007</v>
      </c>
      <c r="H7543" s="3" t="s">
        <v>21</v>
      </c>
      <c r="I7543" s="12" t="s">
        <v>4162</v>
      </c>
      <c r="J7543" s="3">
        <v>211</v>
      </c>
      <c r="K7543" s="3" t="str">
        <f>IF(VLOOKUP(D7543,'Resources Final'!A:C,3,FALSE)=0,"",VLOOKUP(D7543,'Resources Final'!A:C,3,FALSE))</f>
        <v>Y</v>
      </c>
      <c r="L7543" s="3" t="str">
        <f>IF(VLOOKUP(D7543,'Resources Final'!A:D,4,FALSE)=0,"",VLOOKUP(D7543,'Resources Final'!A:D,4,FALSE))</f>
        <v/>
      </c>
      <c r="M7543" s="3" t="str">
        <f>IF(VLOOKUP(D7543,'Resources Final'!A:E,5,FALSE)=0,"",VLOOKUP(D7543,'Resources Final'!A:E,5,FALSE))</f>
        <v/>
      </c>
      <c r="N7543" s="7" t="str">
        <f>IF(VLOOKUP(D7543,'Resources Final'!A:F,6,FALSE)=0,"",VLOOKUP(D7543,'Resources Final'!A:F,6,FALSE))</f>
        <v/>
      </c>
      <c r="O7543" s="3" t="str">
        <f>IF(VLOOKUP(D7543,'Resources Final'!A:G,7,FALSE)=0,"",VLOOKUP(D7543,'Resources Final'!A:G,7,FALSE))</f>
        <v/>
      </c>
    </row>
    <row r="7544" spans="1:15" x14ac:dyDescent="0.2">
      <c r="A7544" s="11">
        <v>990</v>
      </c>
      <c r="B7544" s="11" t="str">
        <f t="shared" si="132"/>
        <v>Fred C. and Mary R. Koch Foundation_Trau, Rachel20071500</v>
      </c>
      <c r="C7544" s="11" t="s">
        <v>4161</v>
      </c>
      <c r="D7544" s="11" t="s">
        <v>3675</v>
      </c>
      <c r="E7544" s="11" t="s">
        <v>3675</v>
      </c>
      <c r="F7544" s="4">
        <v>1500</v>
      </c>
      <c r="G7544" s="3">
        <v>2007</v>
      </c>
      <c r="H7544" s="3" t="s">
        <v>21</v>
      </c>
      <c r="I7544" s="12" t="s">
        <v>4162</v>
      </c>
      <c r="J7544" s="3">
        <v>212</v>
      </c>
      <c r="K7544" s="3" t="str">
        <f>IF(VLOOKUP(D7544,'Resources Final'!A:C,3,FALSE)=0,"",VLOOKUP(D7544,'Resources Final'!A:C,3,FALSE))</f>
        <v>Y</v>
      </c>
      <c r="L7544" s="3" t="str">
        <f>IF(VLOOKUP(D7544,'Resources Final'!A:D,4,FALSE)=0,"",VLOOKUP(D7544,'Resources Final'!A:D,4,FALSE))</f>
        <v/>
      </c>
      <c r="M7544" s="3" t="str">
        <f>IF(VLOOKUP(D7544,'Resources Final'!A:E,5,FALSE)=0,"",VLOOKUP(D7544,'Resources Final'!A:E,5,FALSE))</f>
        <v/>
      </c>
      <c r="N7544" s="7" t="str">
        <f>IF(VLOOKUP(D7544,'Resources Final'!A:F,6,FALSE)=0,"",VLOOKUP(D7544,'Resources Final'!A:F,6,FALSE))</f>
        <v/>
      </c>
      <c r="O7544" s="3" t="str">
        <f>IF(VLOOKUP(D7544,'Resources Final'!A:G,7,FALSE)=0,"",VLOOKUP(D7544,'Resources Final'!A:G,7,FALSE))</f>
        <v/>
      </c>
    </row>
    <row r="7545" spans="1:15" x14ac:dyDescent="0.2">
      <c r="A7545" s="11">
        <v>990</v>
      </c>
      <c r="B7545" s="11" t="str">
        <f t="shared" si="132"/>
        <v>Fred C. and Mary R. Koch Foundation_Trau, Steven20071500</v>
      </c>
      <c r="C7545" s="11" t="s">
        <v>4161</v>
      </c>
      <c r="D7545" s="11" t="s">
        <v>3676</v>
      </c>
      <c r="E7545" s="11" t="s">
        <v>3676</v>
      </c>
      <c r="F7545" s="4">
        <v>1500</v>
      </c>
      <c r="G7545" s="3">
        <v>2007</v>
      </c>
      <c r="H7545" s="3" t="s">
        <v>21</v>
      </c>
      <c r="I7545" s="12" t="s">
        <v>4162</v>
      </c>
      <c r="J7545" s="3">
        <v>213</v>
      </c>
      <c r="K7545" s="3" t="str">
        <f>IF(VLOOKUP(D7545,'Resources Final'!A:C,3,FALSE)=0,"",VLOOKUP(D7545,'Resources Final'!A:C,3,FALSE))</f>
        <v>Y</v>
      </c>
      <c r="L7545" s="3" t="str">
        <f>IF(VLOOKUP(D7545,'Resources Final'!A:D,4,FALSE)=0,"",VLOOKUP(D7545,'Resources Final'!A:D,4,FALSE))</f>
        <v/>
      </c>
      <c r="M7545" s="3" t="str">
        <f>IF(VLOOKUP(D7545,'Resources Final'!A:E,5,FALSE)=0,"",VLOOKUP(D7545,'Resources Final'!A:E,5,FALSE))</f>
        <v/>
      </c>
      <c r="N7545" s="7" t="str">
        <f>IF(VLOOKUP(D7545,'Resources Final'!A:F,6,FALSE)=0,"",VLOOKUP(D7545,'Resources Final'!A:F,6,FALSE))</f>
        <v/>
      </c>
      <c r="O7545" s="3" t="str">
        <f>IF(VLOOKUP(D7545,'Resources Final'!A:G,7,FALSE)=0,"",VLOOKUP(D7545,'Resources Final'!A:G,7,FALSE))</f>
        <v/>
      </c>
    </row>
    <row r="7546" spans="1:15" x14ac:dyDescent="0.2">
      <c r="A7546" s="11">
        <v>990</v>
      </c>
      <c r="B7546" s="11" t="str">
        <f t="shared" si="132"/>
        <v>Fred C. and Mary R. Koch Foundation_Trisler, JoHelen20071500</v>
      </c>
      <c r="C7546" s="11" t="s">
        <v>4161</v>
      </c>
      <c r="D7546" s="11" t="s">
        <v>3684</v>
      </c>
      <c r="E7546" s="11" t="s">
        <v>3684</v>
      </c>
      <c r="F7546" s="4">
        <v>1500</v>
      </c>
      <c r="G7546" s="3">
        <v>2007</v>
      </c>
      <c r="H7546" s="3" t="s">
        <v>21</v>
      </c>
      <c r="I7546" s="12" t="s">
        <v>4162</v>
      </c>
      <c r="J7546" s="3">
        <v>214</v>
      </c>
      <c r="K7546" s="3" t="str">
        <f>IF(VLOOKUP(D7546,'Resources Final'!A:C,3,FALSE)=0,"",VLOOKUP(D7546,'Resources Final'!A:C,3,FALSE))</f>
        <v>Y</v>
      </c>
      <c r="L7546" s="3" t="str">
        <f>IF(VLOOKUP(D7546,'Resources Final'!A:D,4,FALSE)=0,"",VLOOKUP(D7546,'Resources Final'!A:D,4,FALSE))</f>
        <v/>
      </c>
      <c r="M7546" s="3" t="str">
        <f>IF(VLOOKUP(D7546,'Resources Final'!A:E,5,FALSE)=0,"",VLOOKUP(D7546,'Resources Final'!A:E,5,FALSE))</f>
        <v/>
      </c>
      <c r="N7546" s="7" t="str">
        <f>IF(VLOOKUP(D7546,'Resources Final'!A:F,6,FALSE)=0,"",VLOOKUP(D7546,'Resources Final'!A:F,6,FALSE))</f>
        <v/>
      </c>
      <c r="O7546" s="3" t="str">
        <f>IF(VLOOKUP(D7546,'Resources Final'!A:G,7,FALSE)=0,"",VLOOKUP(D7546,'Resources Final'!A:G,7,FALSE))</f>
        <v/>
      </c>
    </row>
    <row r="7547" spans="1:15" x14ac:dyDescent="0.2">
      <c r="A7547" s="11">
        <v>990</v>
      </c>
      <c r="B7547" s="11" t="str">
        <f t="shared" si="132"/>
        <v>Fred C. and Mary R. Koch Foundation_Van Dyke, Courtney20071500</v>
      </c>
      <c r="C7547" s="11" t="s">
        <v>4161</v>
      </c>
      <c r="D7547" s="11" t="s">
        <v>3874</v>
      </c>
      <c r="E7547" s="11" t="s">
        <v>3874</v>
      </c>
      <c r="F7547" s="4">
        <v>1500</v>
      </c>
      <c r="G7547" s="3">
        <v>2007</v>
      </c>
      <c r="H7547" s="3" t="s">
        <v>21</v>
      </c>
      <c r="I7547" s="12" t="s">
        <v>4162</v>
      </c>
      <c r="J7547" s="3">
        <v>215</v>
      </c>
      <c r="K7547" s="3" t="str">
        <f>IF(VLOOKUP(D7547,'Resources Final'!A:C,3,FALSE)=0,"",VLOOKUP(D7547,'Resources Final'!A:C,3,FALSE))</f>
        <v>Y</v>
      </c>
      <c r="L7547" s="3" t="str">
        <f>IF(VLOOKUP(D7547,'Resources Final'!A:D,4,FALSE)=0,"",VLOOKUP(D7547,'Resources Final'!A:D,4,FALSE))</f>
        <v/>
      </c>
      <c r="M7547" s="3" t="str">
        <f>IF(VLOOKUP(D7547,'Resources Final'!A:E,5,FALSE)=0,"",VLOOKUP(D7547,'Resources Final'!A:E,5,FALSE))</f>
        <v/>
      </c>
      <c r="N7547" s="7" t="str">
        <f>IF(VLOOKUP(D7547,'Resources Final'!A:F,6,FALSE)=0,"",VLOOKUP(D7547,'Resources Final'!A:F,6,FALSE))</f>
        <v/>
      </c>
      <c r="O7547" s="3" t="str">
        <f>IF(VLOOKUP(D7547,'Resources Final'!A:G,7,FALSE)=0,"",VLOOKUP(D7547,'Resources Final'!A:G,7,FALSE))</f>
        <v/>
      </c>
    </row>
    <row r="7548" spans="1:15" x14ac:dyDescent="0.2">
      <c r="A7548" s="11">
        <v>990</v>
      </c>
      <c r="B7548" s="11" t="str">
        <f t="shared" si="132"/>
        <v>Fred C. and Mary R. Koch Foundation_Vasavada, Needi20071500</v>
      </c>
      <c r="C7548" s="11" t="s">
        <v>4161</v>
      </c>
      <c r="D7548" s="11" t="s">
        <v>3879</v>
      </c>
      <c r="E7548" s="11" t="s">
        <v>3879</v>
      </c>
      <c r="F7548" s="4">
        <v>1500</v>
      </c>
      <c r="G7548" s="3">
        <v>2007</v>
      </c>
      <c r="H7548" s="3" t="s">
        <v>21</v>
      </c>
      <c r="I7548" s="12" t="s">
        <v>4162</v>
      </c>
      <c r="J7548" s="3">
        <v>216</v>
      </c>
      <c r="K7548" s="3" t="str">
        <f>IF(VLOOKUP(D7548,'Resources Final'!A:C,3,FALSE)=0,"",VLOOKUP(D7548,'Resources Final'!A:C,3,FALSE))</f>
        <v>Y</v>
      </c>
      <c r="L7548" s="3" t="str">
        <f>IF(VLOOKUP(D7548,'Resources Final'!A:D,4,FALSE)=0,"",VLOOKUP(D7548,'Resources Final'!A:D,4,FALSE))</f>
        <v/>
      </c>
      <c r="M7548" s="3" t="str">
        <f>IF(VLOOKUP(D7548,'Resources Final'!A:E,5,FALSE)=0,"",VLOOKUP(D7548,'Resources Final'!A:E,5,FALSE))</f>
        <v/>
      </c>
      <c r="N7548" s="7" t="str">
        <f>IF(VLOOKUP(D7548,'Resources Final'!A:F,6,FALSE)=0,"",VLOOKUP(D7548,'Resources Final'!A:F,6,FALSE))</f>
        <v/>
      </c>
      <c r="O7548" s="3" t="str">
        <f>IF(VLOOKUP(D7548,'Resources Final'!A:G,7,FALSE)=0,"",VLOOKUP(D7548,'Resources Final'!A:G,7,FALSE))</f>
        <v/>
      </c>
    </row>
    <row r="7549" spans="1:15" x14ac:dyDescent="0.2">
      <c r="A7549" s="11">
        <v>990</v>
      </c>
      <c r="B7549" s="11" t="str">
        <f t="shared" si="132"/>
        <v>Fred C. and Mary R. Koch Foundation_Vasavada, Rhuju20071500</v>
      </c>
      <c r="C7549" s="11" t="s">
        <v>4161</v>
      </c>
      <c r="D7549" s="11" t="s">
        <v>3880</v>
      </c>
      <c r="E7549" s="11" t="s">
        <v>3880</v>
      </c>
      <c r="F7549" s="4">
        <v>1500</v>
      </c>
      <c r="G7549" s="3">
        <v>2007</v>
      </c>
      <c r="H7549" s="3" t="s">
        <v>21</v>
      </c>
      <c r="I7549" s="12" t="s">
        <v>4162</v>
      </c>
      <c r="J7549" s="3">
        <v>217</v>
      </c>
      <c r="K7549" s="3" t="str">
        <f>IF(VLOOKUP(D7549,'Resources Final'!A:C,3,FALSE)=0,"",VLOOKUP(D7549,'Resources Final'!A:C,3,FALSE))</f>
        <v>Y</v>
      </c>
      <c r="L7549" s="3" t="str">
        <f>IF(VLOOKUP(D7549,'Resources Final'!A:D,4,FALSE)=0,"",VLOOKUP(D7549,'Resources Final'!A:D,4,FALSE))</f>
        <v/>
      </c>
      <c r="M7549" s="3" t="str">
        <f>IF(VLOOKUP(D7549,'Resources Final'!A:E,5,FALSE)=0,"",VLOOKUP(D7549,'Resources Final'!A:E,5,FALSE))</f>
        <v/>
      </c>
      <c r="N7549" s="7" t="str">
        <f>IF(VLOOKUP(D7549,'Resources Final'!A:F,6,FALSE)=0,"",VLOOKUP(D7549,'Resources Final'!A:F,6,FALSE))</f>
        <v/>
      </c>
      <c r="O7549" s="3" t="str">
        <f>IF(VLOOKUP(D7549,'Resources Final'!A:G,7,FALSE)=0,"",VLOOKUP(D7549,'Resources Final'!A:G,7,FALSE))</f>
        <v/>
      </c>
    </row>
    <row r="7550" spans="1:15" x14ac:dyDescent="0.2">
      <c r="A7550" s="11">
        <v>990</v>
      </c>
      <c r="B7550" s="11" t="str">
        <f t="shared" si="132"/>
        <v>Fred C. and Mary R. Koch Foundation_Walker, Cassi20071500</v>
      </c>
      <c r="C7550" s="11" t="s">
        <v>4161</v>
      </c>
      <c r="D7550" s="11" t="s">
        <v>3927</v>
      </c>
      <c r="E7550" s="11" t="s">
        <v>3927</v>
      </c>
      <c r="F7550" s="4">
        <v>1500</v>
      </c>
      <c r="G7550" s="3">
        <v>2007</v>
      </c>
      <c r="H7550" s="3" t="s">
        <v>21</v>
      </c>
      <c r="I7550" s="12" t="s">
        <v>4162</v>
      </c>
      <c r="J7550" s="3">
        <v>218</v>
      </c>
      <c r="K7550" s="3" t="str">
        <f>IF(VLOOKUP(D7550,'Resources Final'!A:C,3,FALSE)=0,"",VLOOKUP(D7550,'Resources Final'!A:C,3,FALSE))</f>
        <v>Y</v>
      </c>
      <c r="L7550" s="3" t="str">
        <f>IF(VLOOKUP(D7550,'Resources Final'!A:D,4,FALSE)=0,"",VLOOKUP(D7550,'Resources Final'!A:D,4,FALSE))</f>
        <v/>
      </c>
      <c r="M7550" s="3" t="str">
        <f>IF(VLOOKUP(D7550,'Resources Final'!A:E,5,FALSE)=0,"",VLOOKUP(D7550,'Resources Final'!A:E,5,FALSE))</f>
        <v/>
      </c>
      <c r="N7550" s="7" t="str">
        <f>IF(VLOOKUP(D7550,'Resources Final'!A:F,6,FALSE)=0,"",VLOOKUP(D7550,'Resources Final'!A:F,6,FALSE))</f>
        <v/>
      </c>
      <c r="O7550" s="3" t="str">
        <f>IF(VLOOKUP(D7550,'Resources Final'!A:G,7,FALSE)=0,"",VLOOKUP(D7550,'Resources Final'!A:G,7,FALSE))</f>
        <v/>
      </c>
    </row>
    <row r="7551" spans="1:15" x14ac:dyDescent="0.2">
      <c r="A7551" s="11">
        <v>990</v>
      </c>
      <c r="B7551" s="11" t="str">
        <f t="shared" si="132"/>
        <v>Fred C. and Mary R. Koch Foundation_Walker, Ellen20071500</v>
      </c>
      <c r="C7551" s="11" t="s">
        <v>4161</v>
      </c>
      <c r="D7551" s="11" t="s">
        <v>3928</v>
      </c>
      <c r="E7551" s="11" t="s">
        <v>3928</v>
      </c>
      <c r="F7551" s="4">
        <v>1500</v>
      </c>
      <c r="G7551" s="3">
        <v>2007</v>
      </c>
      <c r="H7551" s="3" t="s">
        <v>21</v>
      </c>
      <c r="I7551" s="12" t="s">
        <v>4162</v>
      </c>
      <c r="J7551" s="3">
        <v>219</v>
      </c>
      <c r="K7551" s="3" t="str">
        <f>IF(VLOOKUP(D7551,'Resources Final'!A:C,3,FALSE)=0,"",VLOOKUP(D7551,'Resources Final'!A:C,3,FALSE))</f>
        <v>Y</v>
      </c>
      <c r="L7551" s="3" t="str">
        <f>IF(VLOOKUP(D7551,'Resources Final'!A:D,4,FALSE)=0,"",VLOOKUP(D7551,'Resources Final'!A:D,4,FALSE))</f>
        <v/>
      </c>
      <c r="M7551" s="3" t="str">
        <f>IF(VLOOKUP(D7551,'Resources Final'!A:E,5,FALSE)=0,"",VLOOKUP(D7551,'Resources Final'!A:E,5,FALSE))</f>
        <v/>
      </c>
      <c r="N7551" s="7" t="str">
        <f>IF(VLOOKUP(D7551,'Resources Final'!A:F,6,FALSE)=0,"",VLOOKUP(D7551,'Resources Final'!A:F,6,FALSE))</f>
        <v/>
      </c>
      <c r="O7551" s="3" t="str">
        <f>IF(VLOOKUP(D7551,'Resources Final'!A:G,7,FALSE)=0,"",VLOOKUP(D7551,'Resources Final'!A:G,7,FALSE))</f>
        <v/>
      </c>
    </row>
    <row r="7552" spans="1:15" x14ac:dyDescent="0.2">
      <c r="A7552" s="11">
        <v>990</v>
      </c>
      <c r="B7552" s="11" t="str">
        <f t="shared" si="132"/>
        <v>Fred C. and Mary R. Koch Foundation_Werner, John20071500</v>
      </c>
      <c r="C7552" s="11" t="s">
        <v>4161</v>
      </c>
      <c r="D7552" s="11" t="s">
        <v>3971</v>
      </c>
      <c r="E7552" s="11" t="s">
        <v>3971</v>
      </c>
      <c r="F7552" s="4">
        <v>1500</v>
      </c>
      <c r="G7552" s="3">
        <v>2007</v>
      </c>
      <c r="H7552" s="3" t="s">
        <v>21</v>
      </c>
      <c r="I7552" s="12" t="s">
        <v>4162</v>
      </c>
      <c r="J7552" s="3">
        <v>220</v>
      </c>
      <c r="K7552" s="3" t="str">
        <f>IF(VLOOKUP(D7552,'Resources Final'!A:C,3,FALSE)=0,"",VLOOKUP(D7552,'Resources Final'!A:C,3,FALSE))</f>
        <v>Y</v>
      </c>
      <c r="L7552" s="3" t="str">
        <f>IF(VLOOKUP(D7552,'Resources Final'!A:D,4,FALSE)=0,"",VLOOKUP(D7552,'Resources Final'!A:D,4,FALSE))</f>
        <v/>
      </c>
      <c r="M7552" s="3" t="str">
        <f>IF(VLOOKUP(D7552,'Resources Final'!A:E,5,FALSE)=0,"",VLOOKUP(D7552,'Resources Final'!A:E,5,FALSE))</f>
        <v/>
      </c>
      <c r="N7552" s="7" t="str">
        <f>IF(VLOOKUP(D7552,'Resources Final'!A:F,6,FALSE)=0,"",VLOOKUP(D7552,'Resources Final'!A:F,6,FALSE))</f>
        <v/>
      </c>
      <c r="O7552" s="3" t="str">
        <f>IF(VLOOKUP(D7552,'Resources Final'!A:G,7,FALSE)=0,"",VLOOKUP(D7552,'Resources Final'!A:G,7,FALSE))</f>
        <v/>
      </c>
    </row>
    <row r="7553" spans="1:15" x14ac:dyDescent="0.2">
      <c r="A7553" s="11">
        <v>990</v>
      </c>
      <c r="B7553" s="11" t="str">
        <f t="shared" si="132"/>
        <v>Fred C. and Mary R. Koch Foundation_Werner, Thomas20071500</v>
      </c>
      <c r="C7553" s="11" t="s">
        <v>4161</v>
      </c>
      <c r="D7553" s="11" t="s">
        <v>3972</v>
      </c>
      <c r="E7553" s="11" t="s">
        <v>3972</v>
      </c>
      <c r="F7553" s="4">
        <v>1500</v>
      </c>
      <c r="G7553" s="3">
        <v>2007</v>
      </c>
      <c r="H7553" s="3" t="s">
        <v>21</v>
      </c>
      <c r="I7553" s="12" t="s">
        <v>4162</v>
      </c>
      <c r="J7553" s="3">
        <v>221</v>
      </c>
      <c r="K7553" s="3" t="str">
        <f>IF(VLOOKUP(D7553,'Resources Final'!A:C,3,FALSE)=0,"",VLOOKUP(D7553,'Resources Final'!A:C,3,FALSE))</f>
        <v>Y</v>
      </c>
      <c r="L7553" s="3" t="str">
        <f>IF(VLOOKUP(D7553,'Resources Final'!A:D,4,FALSE)=0,"",VLOOKUP(D7553,'Resources Final'!A:D,4,FALSE))</f>
        <v/>
      </c>
      <c r="M7553" s="3" t="str">
        <f>IF(VLOOKUP(D7553,'Resources Final'!A:E,5,FALSE)=0,"",VLOOKUP(D7553,'Resources Final'!A:E,5,FALSE))</f>
        <v/>
      </c>
      <c r="N7553" s="7" t="str">
        <f>IF(VLOOKUP(D7553,'Resources Final'!A:F,6,FALSE)=0,"",VLOOKUP(D7553,'Resources Final'!A:F,6,FALSE))</f>
        <v/>
      </c>
      <c r="O7553" s="3" t="str">
        <f>IF(VLOOKUP(D7553,'Resources Final'!A:G,7,FALSE)=0,"",VLOOKUP(D7553,'Resources Final'!A:G,7,FALSE))</f>
        <v/>
      </c>
    </row>
    <row r="7554" spans="1:15" x14ac:dyDescent="0.2">
      <c r="A7554" s="11">
        <v>990</v>
      </c>
      <c r="B7554" s="11" t="str">
        <f t="shared" ref="B7554:B7617" si="133">C7554&amp;"_"&amp;D7554&amp;G7554&amp;F7554</f>
        <v>Fred C. and Mary R. Koch Foundation_Wilkins, Alison20071500</v>
      </c>
      <c r="C7554" s="11" t="s">
        <v>4161</v>
      </c>
      <c r="D7554" s="11" t="s">
        <v>4034</v>
      </c>
      <c r="E7554" s="11" t="s">
        <v>4034</v>
      </c>
      <c r="F7554" s="4">
        <v>1500</v>
      </c>
      <c r="G7554" s="3">
        <v>2007</v>
      </c>
      <c r="H7554" s="3" t="s">
        <v>21</v>
      </c>
      <c r="I7554" s="12" t="s">
        <v>4162</v>
      </c>
      <c r="J7554" s="3">
        <v>222</v>
      </c>
      <c r="K7554" s="3" t="str">
        <f>IF(VLOOKUP(D7554,'Resources Final'!A:C,3,FALSE)=0,"",VLOOKUP(D7554,'Resources Final'!A:C,3,FALSE))</f>
        <v>Y</v>
      </c>
      <c r="L7554" s="3" t="str">
        <f>IF(VLOOKUP(D7554,'Resources Final'!A:D,4,FALSE)=0,"",VLOOKUP(D7554,'Resources Final'!A:D,4,FALSE))</f>
        <v/>
      </c>
      <c r="M7554" s="3" t="str">
        <f>IF(VLOOKUP(D7554,'Resources Final'!A:E,5,FALSE)=0,"",VLOOKUP(D7554,'Resources Final'!A:E,5,FALSE))</f>
        <v/>
      </c>
      <c r="N7554" s="7" t="str">
        <f>IF(VLOOKUP(D7554,'Resources Final'!A:F,6,FALSE)=0,"",VLOOKUP(D7554,'Resources Final'!A:F,6,FALSE))</f>
        <v/>
      </c>
      <c r="O7554" s="3" t="str">
        <f>IF(VLOOKUP(D7554,'Resources Final'!A:G,7,FALSE)=0,"",VLOOKUP(D7554,'Resources Final'!A:G,7,FALSE))</f>
        <v/>
      </c>
    </row>
    <row r="7555" spans="1:15" x14ac:dyDescent="0.2">
      <c r="A7555" s="11">
        <v>990</v>
      </c>
      <c r="B7555" s="11" t="str">
        <f t="shared" si="133"/>
        <v>Fred C. and Mary R. Koch Foundation_Williams, Nolan20071500</v>
      </c>
      <c r="C7555" s="11" t="s">
        <v>4161</v>
      </c>
      <c r="D7555" s="11" t="s">
        <v>4045</v>
      </c>
      <c r="E7555" s="11" t="s">
        <v>4045</v>
      </c>
      <c r="F7555" s="4">
        <v>1500</v>
      </c>
      <c r="G7555" s="3">
        <v>2007</v>
      </c>
      <c r="H7555" s="3" t="s">
        <v>21</v>
      </c>
      <c r="I7555" s="12" t="s">
        <v>4162</v>
      </c>
      <c r="J7555" s="3">
        <v>223</v>
      </c>
      <c r="K7555" s="3" t="str">
        <f>IF(VLOOKUP(D7555,'Resources Final'!A:C,3,FALSE)=0,"",VLOOKUP(D7555,'Resources Final'!A:C,3,FALSE))</f>
        <v>Y</v>
      </c>
      <c r="L7555" s="3" t="str">
        <f>IF(VLOOKUP(D7555,'Resources Final'!A:D,4,FALSE)=0,"",VLOOKUP(D7555,'Resources Final'!A:D,4,FALSE))</f>
        <v/>
      </c>
      <c r="M7555" s="3" t="str">
        <f>IF(VLOOKUP(D7555,'Resources Final'!A:E,5,FALSE)=0,"",VLOOKUP(D7555,'Resources Final'!A:E,5,FALSE))</f>
        <v/>
      </c>
      <c r="N7555" s="7" t="str">
        <f>IF(VLOOKUP(D7555,'Resources Final'!A:F,6,FALSE)=0,"",VLOOKUP(D7555,'Resources Final'!A:F,6,FALSE))</f>
        <v/>
      </c>
      <c r="O7555" s="3" t="str">
        <f>IF(VLOOKUP(D7555,'Resources Final'!A:G,7,FALSE)=0,"",VLOOKUP(D7555,'Resources Final'!A:G,7,FALSE))</f>
        <v/>
      </c>
    </row>
    <row r="7556" spans="1:15" x14ac:dyDescent="0.2">
      <c r="A7556" s="11">
        <v>990</v>
      </c>
      <c r="B7556" s="11" t="str">
        <f t="shared" si="133"/>
        <v>Fred C. and Mary R. Koch Foundation_Williams, Robert20071500</v>
      </c>
      <c r="C7556" s="11" t="s">
        <v>4161</v>
      </c>
      <c r="D7556" s="11" t="s">
        <v>4046</v>
      </c>
      <c r="E7556" s="11" t="s">
        <v>4046</v>
      </c>
      <c r="F7556" s="4">
        <v>1500</v>
      </c>
      <c r="G7556" s="3">
        <v>2007</v>
      </c>
      <c r="H7556" s="3" t="s">
        <v>21</v>
      </c>
      <c r="I7556" s="12" t="s">
        <v>4162</v>
      </c>
      <c r="J7556" s="3">
        <v>224</v>
      </c>
      <c r="K7556" s="3" t="str">
        <f>IF(VLOOKUP(D7556,'Resources Final'!A:C,3,FALSE)=0,"",VLOOKUP(D7556,'Resources Final'!A:C,3,FALSE))</f>
        <v>Y</v>
      </c>
      <c r="L7556" s="3" t="str">
        <f>IF(VLOOKUP(D7556,'Resources Final'!A:D,4,FALSE)=0,"",VLOOKUP(D7556,'Resources Final'!A:D,4,FALSE))</f>
        <v/>
      </c>
      <c r="M7556" s="3" t="str">
        <f>IF(VLOOKUP(D7556,'Resources Final'!A:E,5,FALSE)=0,"",VLOOKUP(D7556,'Resources Final'!A:E,5,FALSE))</f>
        <v/>
      </c>
      <c r="N7556" s="7" t="str">
        <f>IF(VLOOKUP(D7556,'Resources Final'!A:F,6,FALSE)=0,"",VLOOKUP(D7556,'Resources Final'!A:F,6,FALSE))</f>
        <v/>
      </c>
      <c r="O7556" s="3" t="str">
        <f>IF(VLOOKUP(D7556,'Resources Final'!A:G,7,FALSE)=0,"",VLOOKUP(D7556,'Resources Final'!A:G,7,FALSE))</f>
        <v/>
      </c>
    </row>
    <row r="7557" spans="1:15" x14ac:dyDescent="0.2">
      <c r="A7557" s="11">
        <v>990</v>
      </c>
      <c r="B7557" s="11" t="str">
        <f t="shared" si="133"/>
        <v>Fred C. and Mary R. Koch Foundation_Wilson, Lindsey20071500</v>
      </c>
      <c r="C7557" s="11" t="s">
        <v>4161</v>
      </c>
      <c r="D7557" s="11" t="s">
        <v>4055</v>
      </c>
      <c r="E7557" s="11" t="s">
        <v>4055</v>
      </c>
      <c r="F7557" s="4">
        <v>1500</v>
      </c>
      <c r="G7557" s="3">
        <v>2007</v>
      </c>
      <c r="H7557" s="3" t="s">
        <v>21</v>
      </c>
      <c r="I7557" s="12" t="s">
        <v>4162</v>
      </c>
      <c r="J7557" s="3">
        <v>225</v>
      </c>
      <c r="K7557" s="3" t="str">
        <f>IF(VLOOKUP(D7557,'Resources Final'!A:C,3,FALSE)=0,"",VLOOKUP(D7557,'Resources Final'!A:C,3,FALSE))</f>
        <v>Y</v>
      </c>
      <c r="L7557" s="3" t="str">
        <f>IF(VLOOKUP(D7557,'Resources Final'!A:D,4,FALSE)=0,"",VLOOKUP(D7557,'Resources Final'!A:D,4,FALSE))</f>
        <v/>
      </c>
      <c r="M7557" s="3" t="str">
        <f>IF(VLOOKUP(D7557,'Resources Final'!A:E,5,FALSE)=0,"",VLOOKUP(D7557,'Resources Final'!A:E,5,FALSE))</f>
        <v/>
      </c>
      <c r="N7557" s="7" t="str">
        <f>IF(VLOOKUP(D7557,'Resources Final'!A:F,6,FALSE)=0,"",VLOOKUP(D7557,'Resources Final'!A:F,6,FALSE))</f>
        <v/>
      </c>
      <c r="O7557" s="3" t="str">
        <f>IF(VLOOKUP(D7557,'Resources Final'!A:G,7,FALSE)=0,"",VLOOKUP(D7557,'Resources Final'!A:G,7,FALSE))</f>
        <v/>
      </c>
    </row>
    <row r="7558" spans="1:15" x14ac:dyDescent="0.2">
      <c r="A7558" s="11">
        <v>990</v>
      </c>
      <c r="B7558" s="11" t="str">
        <f t="shared" si="133"/>
        <v>Fred C. and Mary R. Koch Foundation_Yerkes, Jennifer20071500</v>
      </c>
      <c r="C7558" s="11" t="s">
        <v>4161</v>
      </c>
      <c r="D7558" s="11" t="s">
        <v>4107</v>
      </c>
      <c r="E7558" s="11" t="s">
        <v>4107</v>
      </c>
      <c r="F7558" s="4">
        <v>1500</v>
      </c>
      <c r="G7558" s="3">
        <v>2007</v>
      </c>
      <c r="H7558" s="3" t="s">
        <v>21</v>
      </c>
      <c r="I7558" s="12" t="s">
        <v>4162</v>
      </c>
      <c r="J7558" s="3">
        <v>226</v>
      </c>
      <c r="K7558" s="3" t="str">
        <f>IF(VLOOKUP(D7558,'Resources Final'!A:C,3,FALSE)=0,"",VLOOKUP(D7558,'Resources Final'!A:C,3,FALSE))</f>
        <v>Y</v>
      </c>
      <c r="L7558" s="3" t="str">
        <f>IF(VLOOKUP(D7558,'Resources Final'!A:D,4,FALSE)=0,"",VLOOKUP(D7558,'Resources Final'!A:D,4,FALSE))</f>
        <v/>
      </c>
      <c r="M7558" s="3" t="str">
        <f>IF(VLOOKUP(D7558,'Resources Final'!A:E,5,FALSE)=0,"",VLOOKUP(D7558,'Resources Final'!A:E,5,FALSE))</f>
        <v/>
      </c>
      <c r="N7558" s="7" t="str">
        <f>IF(VLOOKUP(D7558,'Resources Final'!A:F,6,FALSE)=0,"",VLOOKUP(D7558,'Resources Final'!A:F,6,FALSE))</f>
        <v/>
      </c>
      <c r="O7558" s="3" t="str">
        <f>IF(VLOOKUP(D7558,'Resources Final'!A:G,7,FALSE)=0,"",VLOOKUP(D7558,'Resources Final'!A:G,7,FALSE))</f>
        <v/>
      </c>
    </row>
    <row r="7559" spans="1:15" x14ac:dyDescent="0.2">
      <c r="A7559" s="11">
        <v>990</v>
      </c>
      <c r="B7559" s="11" t="str">
        <f t="shared" si="133"/>
        <v>Fred C. and Mary R. Koch Foundation_Yerkes, John20071500</v>
      </c>
      <c r="C7559" s="11" t="s">
        <v>4161</v>
      </c>
      <c r="D7559" s="11" t="s">
        <v>4108</v>
      </c>
      <c r="E7559" s="11" t="s">
        <v>4108</v>
      </c>
      <c r="F7559" s="4">
        <v>1500</v>
      </c>
      <c r="G7559" s="3">
        <v>2007</v>
      </c>
      <c r="H7559" s="3" t="s">
        <v>21</v>
      </c>
      <c r="I7559" s="12" t="s">
        <v>4162</v>
      </c>
      <c r="J7559" s="3">
        <v>227</v>
      </c>
      <c r="K7559" s="3" t="str">
        <f>IF(VLOOKUP(D7559,'Resources Final'!A:C,3,FALSE)=0,"",VLOOKUP(D7559,'Resources Final'!A:C,3,FALSE))</f>
        <v>Y</v>
      </c>
      <c r="L7559" s="3" t="str">
        <f>IF(VLOOKUP(D7559,'Resources Final'!A:D,4,FALSE)=0,"",VLOOKUP(D7559,'Resources Final'!A:D,4,FALSE))</f>
        <v/>
      </c>
      <c r="M7559" s="3" t="str">
        <f>IF(VLOOKUP(D7559,'Resources Final'!A:E,5,FALSE)=0,"",VLOOKUP(D7559,'Resources Final'!A:E,5,FALSE))</f>
        <v/>
      </c>
      <c r="N7559" s="7" t="str">
        <f>IF(VLOOKUP(D7559,'Resources Final'!A:F,6,FALSE)=0,"",VLOOKUP(D7559,'Resources Final'!A:F,6,FALSE))</f>
        <v/>
      </c>
      <c r="O7559" s="3" t="str">
        <f>IF(VLOOKUP(D7559,'Resources Final'!A:G,7,FALSE)=0,"",VLOOKUP(D7559,'Resources Final'!A:G,7,FALSE))</f>
        <v/>
      </c>
    </row>
    <row r="7560" spans="1:15" x14ac:dyDescent="0.2">
      <c r="A7560" s="11">
        <v>990</v>
      </c>
      <c r="B7560" s="11" t="str">
        <f t="shared" si="133"/>
        <v>Fred C. and Mary R. Koch Foundation_Yerkes, Theresa20071500</v>
      </c>
      <c r="C7560" s="11" t="s">
        <v>4161</v>
      </c>
      <c r="D7560" s="11" t="s">
        <v>4111</v>
      </c>
      <c r="E7560" s="11" t="s">
        <v>4111</v>
      </c>
      <c r="F7560" s="4">
        <v>1500</v>
      </c>
      <c r="G7560" s="3">
        <v>2007</v>
      </c>
      <c r="H7560" s="3" t="s">
        <v>21</v>
      </c>
      <c r="I7560" s="12" t="s">
        <v>4162</v>
      </c>
      <c r="J7560" s="3">
        <v>228</v>
      </c>
      <c r="K7560" s="3" t="str">
        <f>IF(VLOOKUP(D7560,'Resources Final'!A:C,3,FALSE)=0,"",VLOOKUP(D7560,'Resources Final'!A:C,3,FALSE))</f>
        <v>Y</v>
      </c>
      <c r="L7560" s="3" t="str">
        <f>IF(VLOOKUP(D7560,'Resources Final'!A:D,4,FALSE)=0,"",VLOOKUP(D7560,'Resources Final'!A:D,4,FALSE))</f>
        <v/>
      </c>
      <c r="M7560" s="3" t="str">
        <f>IF(VLOOKUP(D7560,'Resources Final'!A:E,5,FALSE)=0,"",VLOOKUP(D7560,'Resources Final'!A:E,5,FALSE))</f>
        <v/>
      </c>
      <c r="N7560" s="7" t="str">
        <f>IF(VLOOKUP(D7560,'Resources Final'!A:F,6,FALSE)=0,"",VLOOKUP(D7560,'Resources Final'!A:F,6,FALSE))</f>
        <v/>
      </c>
      <c r="O7560" s="3" t="str">
        <f>IF(VLOOKUP(D7560,'Resources Final'!A:G,7,FALSE)=0,"",VLOOKUP(D7560,'Resources Final'!A:G,7,FALSE))</f>
        <v/>
      </c>
    </row>
    <row r="7561" spans="1:15" x14ac:dyDescent="0.2">
      <c r="A7561" s="11">
        <v>990</v>
      </c>
      <c r="B7561" s="11" t="str">
        <f t="shared" si="133"/>
        <v>Fred C. and Mary R. Koch Foundation_York, Daniel20071500</v>
      </c>
      <c r="C7561" s="11" t="s">
        <v>4161</v>
      </c>
      <c r="D7561" s="11" t="s">
        <v>4119</v>
      </c>
      <c r="E7561" s="11" t="s">
        <v>4119</v>
      </c>
      <c r="F7561" s="4">
        <v>1500</v>
      </c>
      <c r="G7561" s="3">
        <v>2007</v>
      </c>
      <c r="H7561" s="3" t="s">
        <v>21</v>
      </c>
      <c r="I7561" s="12" t="s">
        <v>4162</v>
      </c>
      <c r="J7561" s="3">
        <v>229</v>
      </c>
      <c r="K7561" s="3" t="str">
        <f>IF(VLOOKUP(D7561,'Resources Final'!A:C,3,FALSE)=0,"",VLOOKUP(D7561,'Resources Final'!A:C,3,FALSE))</f>
        <v>Y</v>
      </c>
      <c r="L7561" s="3" t="str">
        <f>IF(VLOOKUP(D7561,'Resources Final'!A:D,4,FALSE)=0,"",VLOOKUP(D7561,'Resources Final'!A:D,4,FALSE))</f>
        <v/>
      </c>
      <c r="M7561" s="3" t="str">
        <f>IF(VLOOKUP(D7561,'Resources Final'!A:E,5,FALSE)=0,"",VLOOKUP(D7561,'Resources Final'!A:E,5,FALSE))</f>
        <v/>
      </c>
      <c r="N7561" s="7" t="str">
        <f>IF(VLOOKUP(D7561,'Resources Final'!A:F,6,FALSE)=0,"",VLOOKUP(D7561,'Resources Final'!A:F,6,FALSE))</f>
        <v/>
      </c>
      <c r="O7561" s="3" t="str">
        <f>IF(VLOOKUP(D7561,'Resources Final'!A:G,7,FALSE)=0,"",VLOOKUP(D7561,'Resources Final'!A:G,7,FALSE))</f>
        <v/>
      </c>
    </row>
    <row r="7562" spans="1:15" x14ac:dyDescent="0.2">
      <c r="A7562" s="11">
        <v>990</v>
      </c>
      <c r="B7562" s="11" t="str">
        <f t="shared" si="133"/>
        <v>Fred C. and Mary R. Koch Foundation_Young, Shannon20071500</v>
      </c>
      <c r="C7562" s="11" t="s">
        <v>4161</v>
      </c>
      <c r="D7562" s="11" t="s">
        <v>4131</v>
      </c>
      <c r="E7562" s="11" t="s">
        <v>4131</v>
      </c>
      <c r="F7562" s="4">
        <v>1500</v>
      </c>
      <c r="G7562" s="3">
        <v>2007</v>
      </c>
      <c r="H7562" s="3" t="s">
        <v>21</v>
      </c>
      <c r="I7562" s="12" t="s">
        <v>4162</v>
      </c>
      <c r="J7562" s="3">
        <v>230</v>
      </c>
      <c r="K7562" s="3" t="str">
        <f>IF(VLOOKUP(D7562,'Resources Final'!A:C,3,FALSE)=0,"",VLOOKUP(D7562,'Resources Final'!A:C,3,FALSE))</f>
        <v>Y</v>
      </c>
      <c r="L7562" s="3" t="str">
        <f>IF(VLOOKUP(D7562,'Resources Final'!A:D,4,FALSE)=0,"",VLOOKUP(D7562,'Resources Final'!A:D,4,FALSE))</f>
        <v/>
      </c>
      <c r="M7562" s="3" t="str">
        <f>IF(VLOOKUP(D7562,'Resources Final'!A:E,5,FALSE)=0,"",VLOOKUP(D7562,'Resources Final'!A:E,5,FALSE))</f>
        <v/>
      </c>
      <c r="N7562" s="7" t="str">
        <f>IF(VLOOKUP(D7562,'Resources Final'!A:F,6,FALSE)=0,"",VLOOKUP(D7562,'Resources Final'!A:F,6,FALSE))</f>
        <v/>
      </c>
      <c r="O7562" s="3" t="str">
        <f>IF(VLOOKUP(D7562,'Resources Final'!A:G,7,FALSE)=0,"",VLOOKUP(D7562,'Resources Final'!A:G,7,FALSE))</f>
        <v/>
      </c>
    </row>
    <row r="7563" spans="1:15" x14ac:dyDescent="0.2">
      <c r="A7563" s="11">
        <v>990</v>
      </c>
      <c r="B7563" s="11" t="str">
        <f t="shared" si="133"/>
        <v>Fred C. and Mary R. Koch Foundation_Zakrewsky, Michael20071500</v>
      </c>
      <c r="C7563" s="11" t="s">
        <v>4161</v>
      </c>
      <c r="D7563" s="11" t="s">
        <v>4145</v>
      </c>
      <c r="E7563" s="11" t="s">
        <v>4145</v>
      </c>
      <c r="F7563" s="4">
        <v>1500</v>
      </c>
      <c r="G7563" s="3">
        <v>2007</v>
      </c>
      <c r="H7563" s="3" t="s">
        <v>21</v>
      </c>
      <c r="I7563" s="12" t="s">
        <v>4162</v>
      </c>
      <c r="J7563" s="3">
        <v>231</v>
      </c>
      <c r="K7563" s="3" t="str">
        <f>IF(VLOOKUP(D7563,'Resources Final'!A:C,3,FALSE)=0,"",VLOOKUP(D7563,'Resources Final'!A:C,3,FALSE))</f>
        <v>Y</v>
      </c>
      <c r="L7563" s="3" t="str">
        <f>IF(VLOOKUP(D7563,'Resources Final'!A:D,4,FALSE)=0,"",VLOOKUP(D7563,'Resources Final'!A:D,4,FALSE))</f>
        <v/>
      </c>
      <c r="M7563" s="3" t="str">
        <f>IF(VLOOKUP(D7563,'Resources Final'!A:E,5,FALSE)=0,"",VLOOKUP(D7563,'Resources Final'!A:E,5,FALSE))</f>
        <v/>
      </c>
      <c r="N7563" s="7" t="str">
        <f>IF(VLOOKUP(D7563,'Resources Final'!A:F,6,FALSE)=0,"",VLOOKUP(D7563,'Resources Final'!A:F,6,FALSE))</f>
        <v/>
      </c>
      <c r="O7563" s="3" t="str">
        <f>IF(VLOOKUP(D7563,'Resources Final'!A:G,7,FALSE)=0,"",VLOOKUP(D7563,'Resources Final'!A:G,7,FALSE))</f>
        <v/>
      </c>
    </row>
    <row r="7564" spans="1:15" x14ac:dyDescent="0.2">
      <c r="A7564" s="11">
        <v>990</v>
      </c>
      <c r="B7564" s="11" t="str">
        <f t="shared" si="133"/>
        <v>Fred C. and Mary R. Koch Foundation_Zuiss, Edward20071500</v>
      </c>
      <c r="C7564" s="11" t="s">
        <v>4161</v>
      </c>
      <c r="D7564" s="11" t="s">
        <v>4154</v>
      </c>
      <c r="E7564" s="11" t="s">
        <v>4154</v>
      </c>
      <c r="F7564" s="4">
        <v>1500</v>
      </c>
      <c r="G7564" s="3">
        <v>2007</v>
      </c>
      <c r="H7564" s="3" t="s">
        <v>21</v>
      </c>
      <c r="I7564" s="12" t="s">
        <v>4162</v>
      </c>
      <c r="J7564" s="3">
        <v>232</v>
      </c>
      <c r="K7564" s="3" t="str">
        <f>IF(VLOOKUP(D7564,'Resources Final'!A:C,3,FALSE)=0,"",VLOOKUP(D7564,'Resources Final'!A:C,3,FALSE))</f>
        <v>Y</v>
      </c>
      <c r="L7564" s="3" t="str">
        <f>IF(VLOOKUP(D7564,'Resources Final'!A:D,4,FALSE)=0,"",VLOOKUP(D7564,'Resources Final'!A:D,4,FALSE))</f>
        <v/>
      </c>
      <c r="M7564" s="3" t="str">
        <f>IF(VLOOKUP(D7564,'Resources Final'!A:E,5,FALSE)=0,"",VLOOKUP(D7564,'Resources Final'!A:E,5,FALSE))</f>
        <v/>
      </c>
      <c r="N7564" s="7" t="str">
        <f>IF(VLOOKUP(D7564,'Resources Final'!A:F,6,FALSE)=0,"",VLOOKUP(D7564,'Resources Final'!A:F,6,FALSE))</f>
        <v/>
      </c>
      <c r="O7564" s="3" t="str">
        <f>IF(VLOOKUP(D7564,'Resources Final'!A:G,7,FALSE)=0,"",VLOOKUP(D7564,'Resources Final'!A:G,7,FALSE))</f>
        <v/>
      </c>
    </row>
    <row r="7565" spans="1:15" x14ac:dyDescent="0.2">
      <c r="A7565" s="11">
        <v>990</v>
      </c>
      <c r="B7565" s="11" t="str">
        <f t="shared" si="133"/>
        <v>Fred C. and Mary R. Koch Foundation_Bill of Rights Institute2008200000</v>
      </c>
      <c r="C7565" s="11" t="s">
        <v>4161</v>
      </c>
      <c r="D7565" s="11" t="s">
        <v>428</v>
      </c>
      <c r="E7565" s="11" t="s">
        <v>428</v>
      </c>
      <c r="F7565" s="4">
        <v>200000</v>
      </c>
      <c r="G7565" s="3">
        <v>2008</v>
      </c>
      <c r="H7565" s="3" t="s">
        <v>21</v>
      </c>
      <c r="I7565" s="12"/>
      <c r="J7565" s="3">
        <v>1</v>
      </c>
      <c r="K7565" s="3" t="str">
        <f>IF(VLOOKUP(D7565,'Resources Final'!A:C,3,FALSE)=0,"",VLOOKUP(D7565,'Resources Final'!A:C,3,FALSE))</f>
        <v/>
      </c>
      <c r="L7565" s="3" t="str">
        <f>IF(VLOOKUP(D7565,'Resources Final'!A:D,4,FALSE)=0,"",VLOOKUP(D7565,'Resources Final'!A:D,4,FALSE))</f>
        <v/>
      </c>
      <c r="M7565" s="3" t="str">
        <f>IF(VLOOKUP(D7565,'Resources Final'!A:E,5,FALSE)=0,"",VLOOKUP(D7565,'Resources Final'!A:E,5,FALSE))</f>
        <v/>
      </c>
      <c r="N7565" s="7" t="str">
        <f>IF(VLOOKUP(D7565,'Resources Final'!A:F,6,FALSE)=0,"",VLOOKUP(D7565,'Resources Final'!A:F,6,FALSE))</f>
        <v>https://www.sourcewatch.org/index.php/Bill_of_Rights_Institute</v>
      </c>
      <c r="O7565" s="3" t="str">
        <f>IF(VLOOKUP(D7565,'Resources Final'!A:G,7,FALSE)=0,"",VLOOKUP(D7565,'Resources Final'!A:G,7,FALSE))</f>
        <v>Sourcewatch</v>
      </c>
    </row>
    <row r="7566" spans="1:15" x14ac:dyDescent="0.2">
      <c r="A7566" s="11">
        <v>990</v>
      </c>
      <c r="B7566" s="11" t="str">
        <f t="shared" si="133"/>
        <v>Fred C. and Mary R. Koch Foundation_Ellis Foundation200824000</v>
      </c>
      <c r="C7566" s="11" t="s">
        <v>4161</v>
      </c>
      <c r="D7566" s="11" t="s">
        <v>1124</v>
      </c>
      <c r="E7566" s="11" t="s">
        <v>1124</v>
      </c>
      <c r="F7566" s="4">
        <v>24000</v>
      </c>
      <c r="G7566" s="3">
        <v>2008</v>
      </c>
      <c r="H7566" s="3" t="s">
        <v>21</v>
      </c>
      <c r="I7566" s="12"/>
      <c r="J7566" s="3">
        <v>2</v>
      </c>
      <c r="K7566" s="3" t="str">
        <f>IF(VLOOKUP(D7566,'Resources Final'!A:C,3,FALSE)=0,"",VLOOKUP(D7566,'Resources Final'!A:C,3,FALSE))</f>
        <v/>
      </c>
      <c r="L7566" s="3" t="str">
        <f>IF(VLOOKUP(D7566,'Resources Final'!A:D,4,FALSE)=0,"",VLOOKUP(D7566,'Resources Final'!A:D,4,FALSE))</f>
        <v/>
      </c>
      <c r="M7566" s="3" t="str">
        <f>IF(VLOOKUP(D7566,'Resources Final'!A:E,5,FALSE)=0,"",VLOOKUP(D7566,'Resources Final'!A:E,5,FALSE))</f>
        <v/>
      </c>
      <c r="N7566" s="7" t="str">
        <f>IF(VLOOKUP(D7566,'Resources Final'!A:F,6,FALSE)=0,"",VLOOKUP(D7566,'Resources Final'!A:F,6,FALSE))</f>
        <v/>
      </c>
      <c r="O7566" s="3" t="str">
        <f>IF(VLOOKUP(D7566,'Resources Final'!A:G,7,FALSE)=0,"",VLOOKUP(D7566,'Resources Final'!A:G,7,FALSE))</f>
        <v/>
      </c>
    </row>
    <row r="7567" spans="1:15" x14ac:dyDescent="0.2">
      <c r="A7567" s="11">
        <v>990</v>
      </c>
      <c r="B7567" s="11" t="str">
        <f t="shared" si="133"/>
        <v>Fred C. and Mary R. Koch Foundation_ESU Foundation20086000</v>
      </c>
      <c r="C7567" s="11" t="s">
        <v>4161</v>
      </c>
      <c r="D7567" s="11" t="s">
        <v>1158</v>
      </c>
      <c r="E7567" s="11" t="s">
        <v>1096</v>
      </c>
      <c r="F7567" s="4">
        <v>6000</v>
      </c>
      <c r="G7567" s="3">
        <v>2008</v>
      </c>
      <c r="H7567" s="3" t="s">
        <v>21</v>
      </c>
      <c r="I7567" s="12"/>
      <c r="J7567" s="3">
        <v>3</v>
      </c>
      <c r="K7567" s="3" t="str">
        <f>IF(VLOOKUP(D7567,'Resources Final'!A:C,3,FALSE)=0,"",VLOOKUP(D7567,'Resources Final'!A:C,3,FALSE))</f>
        <v/>
      </c>
      <c r="L7567" s="3" t="str">
        <f>IF(VLOOKUP(D7567,'Resources Final'!A:D,4,FALSE)=0,"",VLOOKUP(D7567,'Resources Final'!A:D,4,FALSE))</f>
        <v>Y</v>
      </c>
      <c r="M7567" s="3" t="str">
        <f>IF(VLOOKUP(D7567,'Resources Final'!A:E,5,FALSE)=0,"",VLOOKUP(D7567,'Resources Final'!A:E,5,FALSE))</f>
        <v/>
      </c>
      <c r="N7567" s="7" t="str">
        <f>IF(VLOOKUP(D7567,'Resources Final'!A:F,6,FALSE)=0,"",VLOOKUP(D7567,'Resources Final'!A:F,6,FALSE))</f>
        <v/>
      </c>
      <c r="O7567" s="3" t="str">
        <f>IF(VLOOKUP(D7567,'Resources Final'!A:G,7,FALSE)=0,"",VLOOKUP(D7567,'Resources Final'!A:G,7,FALSE))</f>
        <v/>
      </c>
    </row>
    <row r="7568" spans="1:15" x14ac:dyDescent="0.2">
      <c r="A7568" s="11">
        <v>990</v>
      </c>
      <c r="B7568" s="11" t="str">
        <f t="shared" si="133"/>
        <v>Fred C. and Mary R. Koch Foundation_Fort Hays State University Foundation2008250000</v>
      </c>
      <c r="C7568" s="11" t="s">
        <v>4161</v>
      </c>
      <c r="D7568" s="11" t="s">
        <v>1244</v>
      </c>
      <c r="E7568" s="11" t="s">
        <v>1243</v>
      </c>
      <c r="F7568" s="4">
        <v>250000</v>
      </c>
      <c r="G7568" s="3">
        <v>2008</v>
      </c>
      <c r="H7568" s="3" t="s">
        <v>21</v>
      </c>
      <c r="I7568" s="12"/>
      <c r="J7568" s="3">
        <v>4</v>
      </c>
      <c r="K7568" s="3" t="str">
        <f>IF(VLOOKUP(D7568,'Resources Final'!A:C,3,FALSE)=0,"",VLOOKUP(D7568,'Resources Final'!A:C,3,FALSE))</f>
        <v/>
      </c>
      <c r="L7568" s="3" t="str">
        <f>IF(VLOOKUP(D7568,'Resources Final'!A:D,4,FALSE)=0,"",VLOOKUP(D7568,'Resources Final'!A:D,4,FALSE))</f>
        <v>Y</v>
      </c>
      <c r="M7568" s="3" t="str">
        <f>IF(VLOOKUP(D7568,'Resources Final'!A:E,5,FALSE)=0,"",VLOOKUP(D7568,'Resources Final'!A:E,5,FALSE))</f>
        <v/>
      </c>
      <c r="N7568" s="7" t="str">
        <f>IF(VLOOKUP(D7568,'Resources Final'!A:F,6,FALSE)=0,"",VLOOKUP(D7568,'Resources Final'!A:F,6,FALSE))</f>
        <v/>
      </c>
      <c r="O7568" s="3" t="str">
        <f>IF(VLOOKUP(D7568,'Resources Final'!A:G,7,FALSE)=0,"",VLOOKUP(D7568,'Resources Final'!A:G,7,FALSE))</f>
        <v/>
      </c>
    </row>
    <row r="7569" spans="1:15" x14ac:dyDescent="0.2">
      <c r="A7569" s="11">
        <v>990</v>
      </c>
      <c r="B7569" s="11" t="str">
        <f t="shared" si="133"/>
        <v>Fred C. and Mary R. Koch Foundation_Friends University200814000</v>
      </c>
      <c r="C7569" s="11" t="s">
        <v>4161</v>
      </c>
      <c r="D7569" s="11" t="s">
        <v>1306</v>
      </c>
      <c r="E7569" s="11" t="s">
        <v>1306</v>
      </c>
      <c r="F7569" s="4">
        <v>14000</v>
      </c>
      <c r="G7569" s="3">
        <v>2008</v>
      </c>
      <c r="H7569" s="3" t="s">
        <v>21</v>
      </c>
      <c r="I7569" s="12"/>
      <c r="J7569" s="3">
        <v>5</v>
      </c>
      <c r="K7569" s="3" t="str">
        <f>IF(VLOOKUP(D7569,'Resources Final'!A:C,3,FALSE)=0,"",VLOOKUP(D7569,'Resources Final'!A:C,3,FALSE))</f>
        <v/>
      </c>
      <c r="L7569" s="3" t="str">
        <f>IF(VLOOKUP(D7569,'Resources Final'!A:D,4,FALSE)=0,"",VLOOKUP(D7569,'Resources Final'!A:D,4,FALSE))</f>
        <v>Y</v>
      </c>
      <c r="M7569" s="3" t="str">
        <f>IF(VLOOKUP(D7569,'Resources Final'!A:E,5,FALSE)=0,"",VLOOKUP(D7569,'Resources Final'!A:E,5,FALSE))</f>
        <v/>
      </c>
      <c r="N7569" s="7" t="str">
        <f>IF(VLOOKUP(D7569,'Resources Final'!A:F,6,FALSE)=0,"",VLOOKUP(D7569,'Resources Final'!A:F,6,FALSE))</f>
        <v/>
      </c>
      <c r="O7569" s="3" t="str">
        <f>IF(VLOOKUP(D7569,'Resources Final'!A:G,7,FALSE)=0,"",VLOOKUP(D7569,'Resources Final'!A:G,7,FALSE))</f>
        <v/>
      </c>
    </row>
    <row r="7570" spans="1:15" x14ac:dyDescent="0.2">
      <c r="A7570" s="11">
        <v>990</v>
      </c>
      <c r="B7570" s="11" t="str">
        <f t="shared" si="133"/>
        <v>Fred C. and Mary R. Koch Foundation_Friends University20085000</v>
      </c>
      <c r="C7570" s="11" t="s">
        <v>4161</v>
      </c>
      <c r="D7570" s="11" t="s">
        <v>1306</v>
      </c>
      <c r="E7570" s="11" t="s">
        <v>1306</v>
      </c>
      <c r="F7570" s="4">
        <v>5000</v>
      </c>
      <c r="G7570" s="3">
        <v>2008</v>
      </c>
      <c r="H7570" s="3" t="s">
        <v>21</v>
      </c>
      <c r="I7570" s="12"/>
      <c r="J7570" s="3">
        <v>6</v>
      </c>
      <c r="K7570" s="3" t="str">
        <f>IF(VLOOKUP(D7570,'Resources Final'!A:C,3,FALSE)=0,"",VLOOKUP(D7570,'Resources Final'!A:C,3,FALSE))</f>
        <v/>
      </c>
      <c r="L7570" s="3" t="str">
        <f>IF(VLOOKUP(D7570,'Resources Final'!A:D,4,FALSE)=0,"",VLOOKUP(D7570,'Resources Final'!A:D,4,FALSE))</f>
        <v>Y</v>
      </c>
      <c r="M7570" s="3" t="str">
        <f>IF(VLOOKUP(D7570,'Resources Final'!A:E,5,FALSE)=0,"",VLOOKUP(D7570,'Resources Final'!A:E,5,FALSE))</f>
        <v/>
      </c>
      <c r="N7570" s="7" t="str">
        <f>IF(VLOOKUP(D7570,'Resources Final'!A:F,6,FALSE)=0,"",VLOOKUP(D7570,'Resources Final'!A:F,6,FALSE))</f>
        <v/>
      </c>
      <c r="O7570" s="3" t="str">
        <f>IF(VLOOKUP(D7570,'Resources Final'!A:G,7,FALSE)=0,"",VLOOKUP(D7570,'Resources Final'!A:G,7,FALSE))</f>
        <v/>
      </c>
    </row>
    <row r="7571" spans="1:15" x14ac:dyDescent="0.2">
      <c r="A7571" s="11">
        <v>990</v>
      </c>
      <c r="B7571" s="11" t="str">
        <f t="shared" si="133"/>
        <v>Fred C. and Mary R. Koch Foundation_Friends University200817500</v>
      </c>
      <c r="C7571" s="11" t="s">
        <v>4161</v>
      </c>
      <c r="D7571" s="11" t="s">
        <v>1306</v>
      </c>
      <c r="E7571" s="11" t="s">
        <v>1306</v>
      </c>
      <c r="F7571" s="4">
        <v>17500</v>
      </c>
      <c r="G7571" s="3">
        <v>2008</v>
      </c>
      <c r="H7571" s="3" t="s">
        <v>21</v>
      </c>
      <c r="I7571" s="12"/>
      <c r="J7571" s="3">
        <v>7</v>
      </c>
      <c r="K7571" s="3" t="str">
        <f>IF(VLOOKUP(D7571,'Resources Final'!A:C,3,FALSE)=0,"",VLOOKUP(D7571,'Resources Final'!A:C,3,FALSE))</f>
        <v/>
      </c>
      <c r="L7571" s="3" t="str">
        <f>IF(VLOOKUP(D7571,'Resources Final'!A:D,4,FALSE)=0,"",VLOOKUP(D7571,'Resources Final'!A:D,4,FALSE))</f>
        <v>Y</v>
      </c>
      <c r="M7571" s="3" t="str">
        <f>IF(VLOOKUP(D7571,'Resources Final'!A:E,5,FALSE)=0,"",VLOOKUP(D7571,'Resources Final'!A:E,5,FALSE))</f>
        <v/>
      </c>
      <c r="N7571" s="7" t="str">
        <f>IF(VLOOKUP(D7571,'Resources Final'!A:F,6,FALSE)=0,"",VLOOKUP(D7571,'Resources Final'!A:F,6,FALSE))</f>
        <v/>
      </c>
      <c r="O7571" s="3" t="str">
        <f>IF(VLOOKUP(D7571,'Resources Final'!A:G,7,FALSE)=0,"",VLOOKUP(D7571,'Resources Final'!A:G,7,FALSE))</f>
        <v/>
      </c>
    </row>
    <row r="7572" spans="1:15" x14ac:dyDescent="0.2">
      <c r="A7572" s="11">
        <v>990</v>
      </c>
      <c r="B7572" s="11" t="str">
        <f t="shared" si="133"/>
        <v>Fred C. and Mary R. Koch Foundation_Gilder Lehrman Institute of American History200848500</v>
      </c>
      <c r="C7572" s="11" t="s">
        <v>4161</v>
      </c>
      <c r="D7572" s="11" t="s">
        <v>1399</v>
      </c>
      <c r="E7572" s="11" t="s">
        <v>1399</v>
      </c>
      <c r="F7572" s="4">
        <v>48500</v>
      </c>
      <c r="G7572" s="3">
        <v>2008</v>
      </c>
      <c r="H7572" s="3" t="s">
        <v>21</v>
      </c>
      <c r="I7572" s="12"/>
      <c r="J7572" s="3">
        <v>8</v>
      </c>
      <c r="K7572" s="3" t="str">
        <f>IF(VLOOKUP(D7572,'Resources Final'!A:C,3,FALSE)=0,"",VLOOKUP(D7572,'Resources Final'!A:C,3,FALSE))</f>
        <v/>
      </c>
      <c r="L7572" s="3" t="str">
        <f>IF(VLOOKUP(D7572,'Resources Final'!A:D,4,FALSE)=0,"",VLOOKUP(D7572,'Resources Final'!A:D,4,FALSE))</f>
        <v/>
      </c>
      <c r="M7572" s="3" t="str">
        <f>IF(VLOOKUP(D7572,'Resources Final'!A:E,5,FALSE)=0,"",VLOOKUP(D7572,'Resources Final'!A:E,5,FALSE))</f>
        <v>N</v>
      </c>
      <c r="N7572" s="7" t="str">
        <f>IF(VLOOKUP(D7572,'Resources Final'!A:F,6,FALSE)=0,"",VLOOKUP(D7572,'Resources Final'!A:F,6,FALSE))</f>
        <v/>
      </c>
      <c r="O7572" s="3" t="str">
        <f>IF(VLOOKUP(D7572,'Resources Final'!A:G,7,FALSE)=0,"",VLOOKUP(D7572,'Resources Final'!A:G,7,FALSE))</f>
        <v/>
      </c>
    </row>
    <row r="7573" spans="1:15" x14ac:dyDescent="0.2">
      <c r="A7573" s="11">
        <v>990</v>
      </c>
      <c r="B7573" s="11" t="str">
        <f t="shared" si="133"/>
        <v>Fred C. and Mary R. Koch Foundation_Gilder Lehrman Institute of American History200820500</v>
      </c>
      <c r="C7573" s="11" t="s">
        <v>4161</v>
      </c>
      <c r="D7573" s="11" t="s">
        <v>1399</v>
      </c>
      <c r="E7573" s="11" t="s">
        <v>1399</v>
      </c>
      <c r="F7573" s="4">
        <v>20500</v>
      </c>
      <c r="G7573" s="3">
        <v>2008</v>
      </c>
      <c r="H7573" s="3" t="s">
        <v>21</v>
      </c>
      <c r="I7573" s="12"/>
      <c r="J7573" s="3">
        <v>9</v>
      </c>
      <c r="K7573" s="3" t="str">
        <f>IF(VLOOKUP(D7573,'Resources Final'!A:C,3,FALSE)=0,"",VLOOKUP(D7573,'Resources Final'!A:C,3,FALSE))</f>
        <v/>
      </c>
      <c r="L7573" s="3" t="str">
        <f>IF(VLOOKUP(D7573,'Resources Final'!A:D,4,FALSE)=0,"",VLOOKUP(D7573,'Resources Final'!A:D,4,FALSE))</f>
        <v/>
      </c>
      <c r="M7573" s="3" t="str">
        <f>IF(VLOOKUP(D7573,'Resources Final'!A:E,5,FALSE)=0,"",VLOOKUP(D7573,'Resources Final'!A:E,5,FALSE))</f>
        <v>N</v>
      </c>
      <c r="N7573" s="7" t="str">
        <f>IF(VLOOKUP(D7573,'Resources Final'!A:F,6,FALSE)=0,"",VLOOKUP(D7573,'Resources Final'!A:F,6,FALSE))</f>
        <v/>
      </c>
      <c r="O7573" s="3" t="str">
        <f>IF(VLOOKUP(D7573,'Resources Final'!A:G,7,FALSE)=0,"",VLOOKUP(D7573,'Resources Final'!A:G,7,FALSE))</f>
        <v/>
      </c>
    </row>
    <row r="7574" spans="1:15" x14ac:dyDescent="0.2">
      <c r="A7574" s="11">
        <v>990</v>
      </c>
      <c r="B7574" s="11" t="str">
        <f t="shared" si="133"/>
        <v>Fred C. and Mary R. Koch Foundation_Gilder Lehrman Institute of American History20089000</v>
      </c>
      <c r="C7574" s="11" t="s">
        <v>4161</v>
      </c>
      <c r="D7574" s="11" t="s">
        <v>1399</v>
      </c>
      <c r="E7574" s="11" t="s">
        <v>1399</v>
      </c>
      <c r="F7574" s="4">
        <v>9000</v>
      </c>
      <c r="G7574" s="3">
        <v>2008</v>
      </c>
      <c r="H7574" s="3" t="s">
        <v>21</v>
      </c>
      <c r="I7574" s="12"/>
      <c r="J7574" s="3">
        <v>10</v>
      </c>
      <c r="K7574" s="3" t="str">
        <f>IF(VLOOKUP(D7574,'Resources Final'!A:C,3,FALSE)=0,"",VLOOKUP(D7574,'Resources Final'!A:C,3,FALSE))</f>
        <v/>
      </c>
      <c r="L7574" s="3" t="str">
        <f>IF(VLOOKUP(D7574,'Resources Final'!A:D,4,FALSE)=0,"",VLOOKUP(D7574,'Resources Final'!A:D,4,FALSE))</f>
        <v/>
      </c>
      <c r="M7574" s="3" t="str">
        <f>IF(VLOOKUP(D7574,'Resources Final'!A:E,5,FALSE)=0,"",VLOOKUP(D7574,'Resources Final'!A:E,5,FALSE))</f>
        <v>N</v>
      </c>
      <c r="N7574" s="7" t="str">
        <f>IF(VLOOKUP(D7574,'Resources Final'!A:F,6,FALSE)=0,"",VLOOKUP(D7574,'Resources Final'!A:F,6,FALSE))</f>
        <v/>
      </c>
      <c r="O7574" s="3" t="str">
        <f>IF(VLOOKUP(D7574,'Resources Final'!A:G,7,FALSE)=0,"",VLOOKUP(D7574,'Resources Final'!A:G,7,FALSE))</f>
        <v/>
      </c>
    </row>
    <row r="7575" spans="1:15" x14ac:dyDescent="0.2">
      <c r="A7575" s="11">
        <v>990</v>
      </c>
      <c r="B7575" s="11" t="str">
        <f t="shared" si="133"/>
        <v>Fred C. and Mary R. Koch Foundation_Goodwill Industries200820000</v>
      </c>
      <c r="C7575" s="11" t="s">
        <v>4161</v>
      </c>
      <c r="D7575" s="11" t="s">
        <v>1428</v>
      </c>
      <c r="E7575" s="11" t="s">
        <v>1428</v>
      </c>
      <c r="F7575" s="4">
        <v>20000</v>
      </c>
      <c r="G7575" s="3">
        <v>2008</v>
      </c>
      <c r="H7575" s="3" t="s">
        <v>21</v>
      </c>
      <c r="I7575" s="12"/>
      <c r="J7575" s="3">
        <v>11</v>
      </c>
      <c r="K7575" s="3" t="str">
        <f>IF(VLOOKUP(D7575,'Resources Final'!A:C,3,FALSE)=0,"",VLOOKUP(D7575,'Resources Final'!A:C,3,FALSE))</f>
        <v/>
      </c>
      <c r="L7575" s="3" t="str">
        <f>IF(VLOOKUP(D7575,'Resources Final'!A:D,4,FALSE)=0,"",VLOOKUP(D7575,'Resources Final'!A:D,4,FALSE))</f>
        <v/>
      </c>
      <c r="M7575" s="3" t="str">
        <f>IF(VLOOKUP(D7575,'Resources Final'!A:E,5,FALSE)=0,"",VLOOKUP(D7575,'Resources Final'!A:E,5,FALSE))</f>
        <v>N</v>
      </c>
      <c r="N7575" s="7" t="str">
        <f>IF(VLOOKUP(D7575,'Resources Final'!A:F,6,FALSE)=0,"",VLOOKUP(D7575,'Resources Final'!A:F,6,FALSE))</f>
        <v/>
      </c>
      <c r="O7575" s="3" t="str">
        <f>IF(VLOOKUP(D7575,'Resources Final'!A:G,7,FALSE)=0,"",VLOOKUP(D7575,'Resources Final'!A:G,7,FALSE))</f>
        <v/>
      </c>
    </row>
    <row r="7576" spans="1:15" x14ac:dyDescent="0.2">
      <c r="A7576" s="11">
        <v>990</v>
      </c>
      <c r="B7576" s="11" t="str">
        <f t="shared" si="133"/>
        <v>Fred C. and Mary R. Koch Foundation_Immanuel Outreach Centre200810000</v>
      </c>
      <c r="C7576" s="11" t="s">
        <v>4161</v>
      </c>
      <c r="D7576" s="11" t="s">
        <v>1665</v>
      </c>
      <c r="E7576" s="11" t="s">
        <v>1665</v>
      </c>
      <c r="F7576" s="4">
        <v>10000</v>
      </c>
      <c r="G7576" s="3">
        <v>2008</v>
      </c>
      <c r="H7576" s="3" t="s">
        <v>21</v>
      </c>
      <c r="I7576" s="12"/>
      <c r="J7576" s="3">
        <v>12</v>
      </c>
      <c r="K7576" s="3" t="str">
        <f>IF(VLOOKUP(D7576,'Resources Final'!A:C,3,FALSE)=0,"",VLOOKUP(D7576,'Resources Final'!A:C,3,FALSE))</f>
        <v/>
      </c>
      <c r="L7576" s="3" t="str">
        <f>IF(VLOOKUP(D7576,'Resources Final'!A:D,4,FALSE)=0,"",VLOOKUP(D7576,'Resources Final'!A:D,4,FALSE))</f>
        <v/>
      </c>
      <c r="M7576" s="3" t="str">
        <f>IF(VLOOKUP(D7576,'Resources Final'!A:E,5,FALSE)=0,"",VLOOKUP(D7576,'Resources Final'!A:E,5,FALSE))</f>
        <v/>
      </c>
      <c r="N7576" s="7" t="str">
        <f>IF(VLOOKUP(D7576,'Resources Final'!A:F,6,FALSE)=0,"",VLOOKUP(D7576,'Resources Final'!A:F,6,FALSE))</f>
        <v/>
      </c>
      <c r="O7576" s="3" t="str">
        <f>IF(VLOOKUP(D7576,'Resources Final'!A:G,7,FALSE)=0,"",VLOOKUP(D7576,'Resources Final'!A:G,7,FALSE))</f>
        <v/>
      </c>
    </row>
    <row r="7577" spans="1:15" x14ac:dyDescent="0.2">
      <c r="A7577" s="11">
        <v>990</v>
      </c>
      <c r="B7577" s="11" t="str">
        <f t="shared" si="133"/>
        <v>Fred C. and Mary R. Koch Foundation_Kansas Council on Economic Education200810000</v>
      </c>
      <c r="C7577" s="11" t="s">
        <v>4161</v>
      </c>
      <c r="D7577" s="11" t="s">
        <v>1949</v>
      </c>
      <c r="E7577" s="11" t="s">
        <v>1949</v>
      </c>
      <c r="F7577" s="4">
        <v>10000</v>
      </c>
      <c r="G7577" s="3">
        <v>2008</v>
      </c>
      <c r="H7577" s="3" t="s">
        <v>21</v>
      </c>
      <c r="I7577" s="12"/>
      <c r="J7577" s="3">
        <v>13</v>
      </c>
      <c r="K7577" s="3" t="str">
        <f>IF(VLOOKUP(D7577,'Resources Final'!A:C,3,FALSE)=0,"",VLOOKUP(D7577,'Resources Final'!A:C,3,FALSE))</f>
        <v/>
      </c>
      <c r="L7577" s="3" t="str">
        <f>IF(VLOOKUP(D7577,'Resources Final'!A:D,4,FALSE)=0,"",VLOOKUP(D7577,'Resources Final'!A:D,4,FALSE))</f>
        <v/>
      </c>
      <c r="M7577" s="3" t="str">
        <f>IF(VLOOKUP(D7577,'Resources Final'!A:E,5,FALSE)=0,"",VLOOKUP(D7577,'Resources Final'!A:E,5,FALSE))</f>
        <v/>
      </c>
      <c r="N7577" s="7" t="str">
        <f>IF(VLOOKUP(D7577,'Resources Final'!A:F,6,FALSE)=0,"",VLOOKUP(D7577,'Resources Final'!A:F,6,FALSE))</f>
        <v/>
      </c>
      <c r="O7577" s="3" t="str">
        <f>IF(VLOOKUP(D7577,'Resources Final'!A:G,7,FALSE)=0,"",VLOOKUP(D7577,'Resources Final'!A:G,7,FALSE))</f>
        <v/>
      </c>
    </row>
    <row r="7578" spans="1:15" x14ac:dyDescent="0.2">
      <c r="A7578" s="11">
        <v>990</v>
      </c>
      <c r="B7578" s="11" t="str">
        <f t="shared" si="133"/>
        <v>Fred C. and Mary R. Koch Foundation_Kansas Cultural Trust2008145000</v>
      </c>
      <c r="C7578" s="11" t="s">
        <v>4161</v>
      </c>
      <c r="D7578" s="11" t="s">
        <v>1950</v>
      </c>
      <c r="E7578" s="11" t="s">
        <v>1950</v>
      </c>
      <c r="F7578" s="4">
        <v>145000</v>
      </c>
      <c r="G7578" s="3">
        <v>2008</v>
      </c>
      <c r="H7578" s="3" t="s">
        <v>21</v>
      </c>
      <c r="I7578" s="12"/>
      <c r="J7578" s="3">
        <v>14</v>
      </c>
      <c r="K7578" s="3" t="str">
        <f>IF(VLOOKUP(D7578,'Resources Final'!A:C,3,FALSE)=0,"",VLOOKUP(D7578,'Resources Final'!A:C,3,FALSE))</f>
        <v/>
      </c>
      <c r="L7578" s="3" t="str">
        <f>IF(VLOOKUP(D7578,'Resources Final'!A:D,4,FALSE)=0,"",VLOOKUP(D7578,'Resources Final'!A:D,4,FALSE))</f>
        <v/>
      </c>
      <c r="M7578" s="3" t="str">
        <f>IF(VLOOKUP(D7578,'Resources Final'!A:E,5,FALSE)=0,"",VLOOKUP(D7578,'Resources Final'!A:E,5,FALSE))</f>
        <v/>
      </c>
      <c r="N7578" s="7" t="str">
        <f>IF(VLOOKUP(D7578,'Resources Final'!A:F,6,FALSE)=0,"",VLOOKUP(D7578,'Resources Final'!A:F,6,FALSE))</f>
        <v/>
      </c>
      <c r="O7578" s="3" t="str">
        <f>IF(VLOOKUP(D7578,'Resources Final'!A:G,7,FALSE)=0,"",VLOOKUP(D7578,'Resources Final'!A:G,7,FALSE))</f>
        <v/>
      </c>
    </row>
    <row r="7579" spans="1:15" x14ac:dyDescent="0.2">
      <c r="A7579" s="11">
        <v>990</v>
      </c>
      <c r="B7579" s="11" t="str">
        <f t="shared" si="133"/>
        <v>Fred C. and Mary R. Koch Foundation_Kansas State University Foundation200855000</v>
      </c>
      <c r="C7579" s="11" t="s">
        <v>4161</v>
      </c>
      <c r="D7579" s="11" t="s">
        <v>1955</v>
      </c>
      <c r="E7579" s="11" t="s">
        <v>1954</v>
      </c>
      <c r="F7579" s="4">
        <v>55000</v>
      </c>
      <c r="G7579" s="3">
        <v>2008</v>
      </c>
      <c r="H7579" s="3" t="s">
        <v>21</v>
      </c>
      <c r="I7579" s="12"/>
      <c r="J7579" s="3">
        <v>15</v>
      </c>
      <c r="K7579" s="3" t="str">
        <f>IF(VLOOKUP(D7579,'Resources Final'!A:C,3,FALSE)=0,"",VLOOKUP(D7579,'Resources Final'!A:C,3,FALSE))</f>
        <v/>
      </c>
      <c r="L7579" s="3" t="str">
        <f>IF(VLOOKUP(D7579,'Resources Final'!A:D,4,FALSE)=0,"",VLOOKUP(D7579,'Resources Final'!A:D,4,FALSE))</f>
        <v>Y</v>
      </c>
      <c r="M7579" s="3" t="str">
        <f>IF(VLOOKUP(D7579,'Resources Final'!A:E,5,FALSE)=0,"",VLOOKUP(D7579,'Resources Final'!A:E,5,FALSE))</f>
        <v/>
      </c>
      <c r="N7579" s="7" t="str">
        <f>IF(VLOOKUP(D7579,'Resources Final'!A:F,6,FALSE)=0,"",VLOOKUP(D7579,'Resources Final'!A:F,6,FALSE))</f>
        <v/>
      </c>
      <c r="O7579" s="3" t="str">
        <f>IF(VLOOKUP(D7579,'Resources Final'!A:G,7,FALSE)=0,"",VLOOKUP(D7579,'Resources Final'!A:G,7,FALSE))</f>
        <v/>
      </c>
    </row>
    <row r="7580" spans="1:15" x14ac:dyDescent="0.2">
      <c r="A7580" s="11">
        <v>990</v>
      </c>
      <c r="B7580" s="11" t="str">
        <f t="shared" si="133"/>
        <v>Fred C. and Mary R. Koch Foundation_Kansas State University Foundation200811630</v>
      </c>
      <c r="C7580" s="11" t="s">
        <v>4161</v>
      </c>
      <c r="D7580" s="11" t="s">
        <v>1955</v>
      </c>
      <c r="E7580" s="11" t="s">
        <v>1954</v>
      </c>
      <c r="F7580" s="4">
        <v>11630</v>
      </c>
      <c r="G7580" s="3">
        <v>2008</v>
      </c>
      <c r="H7580" s="3" t="s">
        <v>21</v>
      </c>
      <c r="I7580" s="12"/>
      <c r="J7580" s="3">
        <v>16</v>
      </c>
      <c r="K7580" s="3" t="str">
        <f>IF(VLOOKUP(D7580,'Resources Final'!A:C,3,FALSE)=0,"",VLOOKUP(D7580,'Resources Final'!A:C,3,FALSE))</f>
        <v/>
      </c>
      <c r="L7580" s="3" t="str">
        <f>IF(VLOOKUP(D7580,'Resources Final'!A:D,4,FALSE)=0,"",VLOOKUP(D7580,'Resources Final'!A:D,4,FALSE))</f>
        <v>Y</v>
      </c>
      <c r="M7580" s="3" t="str">
        <f>IF(VLOOKUP(D7580,'Resources Final'!A:E,5,FALSE)=0,"",VLOOKUP(D7580,'Resources Final'!A:E,5,FALSE))</f>
        <v/>
      </c>
      <c r="N7580" s="7" t="str">
        <f>IF(VLOOKUP(D7580,'Resources Final'!A:F,6,FALSE)=0,"",VLOOKUP(D7580,'Resources Final'!A:F,6,FALSE))</f>
        <v/>
      </c>
      <c r="O7580" s="3" t="str">
        <f>IF(VLOOKUP(D7580,'Resources Final'!A:G,7,FALSE)=0,"",VLOOKUP(D7580,'Resources Final'!A:G,7,FALSE))</f>
        <v/>
      </c>
    </row>
    <row r="7581" spans="1:15" x14ac:dyDescent="0.2">
      <c r="A7581" s="11">
        <v>990</v>
      </c>
      <c r="B7581" s="11" t="str">
        <f t="shared" si="133"/>
        <v>Fred C. and Mary R. Koch Foundation_Kansas University Endowment Association200837250</v>
      </c>
      <c r="C7581" s="11" t="s">
        <v>4161</v>
      </c>
      <c r="D7581" s="11" t="s">
        <v>1956</v>
      </c>
      <c r="E7581" s="11" t="s">
        <v>1957</v>
      </c>
      <c r="F7581" s="4">
        <v>37250</v>
      </c>
      <c r="G7581" s="3">
        <v>2008</v>
      </c>
      <c r="H7581" s="3" t="s">
        <v>21</v>
      </c>
      <c r="I7581" s="12"/>
      <c r="J7581" s="3">
        <v>17</v>
      </c>
      <c r="K7581" s="3" t="str">
        <f>IF(VLOOKUP(D7581,'Resources Final'!A:C,3,FALSE)=0,"",VLOOKUP(D7581,'Resources Final'!A:C,3,FALSE))</f>
        <v/>
      </c>
      <c r="L7581" s="3" t="str">
        <f>IF(VLOOKUP(D7581,'Resources Final'!A:D,4,FALSE)=0,"",VLOOKUP(D7581,'Resources Final'!A:D,4,FALSE))</f>
        <v>Y</v>
      </c>
      <c r="M7581" s="3" t="str">
        <f>IF(VLOOKUP(D7581,'Resources Final'!A:E,5,FALSE)=0,"",VLOOKUP(D7581,'Resources Final'!A:E,5,FALSE))</f>
        <v/>
      </c>
      <c r="N7581" s="7" t="str">
        <f>IF(VLOOKUP(D7581,'Resources Final'!A:F,6,FALSE)=0,"",VLOOKUP(D7581,'Resources Final'!A:F,6,FALSE))</f>
        <v/>
      </c>
      <c r="O7581" s="3" t="str">
        <f>IF(VLOOKUP(D7581,'Resources Final'!A:G,7,FALSE)=0,"",VLOOKUP(D7581,'Resources Final'!A:G,7,FALSE))</f>
        <v/>
      </c>
    </row>
    <row r="7582" spans="1:15" x14ac:dyDescent="0.2">
      <c r="A7582" s="11">
        <v>990</v>
      </c>
      <c r="B7582" s="11" t="str">
        <f t="shared" si="133"/>
        <v>Fred C. and Mary R. Koch Foundation_Kansas University Endowment Association2008250000</v>
      </c>
      <c r="C7582" s="11" t="s">
        <v>4161</v>
      </c>
      <c r="D7582" s="11" t="s">
        <v>1956</v>
      </c>
      <c r="E7582" s="11" t="s">
        <v>1957</v>
      </c>
      <c r="F7582" s="4">
        <v>250000</v>
      </c>
      <c r="G7582" s="3">
        <v>2008</v>
      </c>
      <c r="H7582" s="3" t="s">
        <v>21</v>
      </c>
      <c r="I7582" s="12"/>
      <c r="J7582" s="3">
        <v>18</v>
      </c>
      <c r="K7582" s="3" t="str">
        <f>IF(VLOOKUP(D7582,'Resources Final'!A:C,3,FALSE)=0,"",VLOOKUP(D7582,'Resources Final'!A:C,3,FALSE))</f>
        <v/>
      </c>
      <c r="L7582" s="3" t="str">
        <f>IF(VLOOKUP(D7582,'Resources Final'!A:D,4,FALSE)=0,"",VLOOKUP(D7582,'Resources Final'!A:D,4,FALSE))</f>
        <v>Y</v>
      </c>
      <c r="M7582" s="3" t="str">
        <f>IF(VLOOKUP(D7582,'Resources Final'!A:E,5,FALSE)=0,"",VLOOKUP(D7582,'Resources Final'!A:E,5,FALSE))</f>
        <v/>
      </c>
      <c r="N7582" s="7" t="str">
        <f>IF(VLOOKUP(D7582,'Resources Final'!A:F,6,FALSE)=0,"",VLOOKUP(D7582,'Resources Final'!A:F,6,FALSE))</f>
        <v/>
      </c>
      <c r="O7582" s="3" t="str">
        <f>IF(VLOOKUP(D7582,'Resources Final'!A:G,7,FALSE)=0,"",VLOOKUP(D7582,'Resources Final'!A:G,7,FALSE))</f>
        <v/>
      </c>
    </row>
    <row r="7583" spans="1:15" x14ac:dyDescent="0.2">
      <c r="A7583" s="11">
        <v>990</v>
      </c>
      <c r="B7583" s="11" t="str">
        <f t="shared" si="133"/>
        <v>Fred C. and Mary R. Koch Foundation_Music Theatre of Wichita200810000</v>
      </c>
      <c r="C7583" s="11" t="s">
        <v>4161</v>
      </c>
      <c r="D7583" s="11" t="s">
        <v>2571</v>
      </c>
      <c r="E7583" s="11" t="s">
        <v>2571</v>
      </c>
      <c r="F7583" s="4">
        <v>10000</v>
      </c>
      <c r="G7583" s="3">
        <v>2008</v>
      </c>
      <c r="H7583" s="3" t="s">
        <v>21</v>
      </c>
      <c r="I7583" s="12"/>
      <c r="J7583" s="3">
        <v>19</v>
      </c>
      <c r="K7583" s="3" t="str">
        <f>IF(VLOOKUP(D7583,'Resources Final'!A:C,3,FALSE)=0,"",VLOOKUP(D7583,'Resources Final'!A:C,3,FALSE))</f>
        <v/>
      </c>
      <c r="L7583" s="3" t="str">
        <f>IF(VLOOKUP(D7583,'Resources Final'!A:D,4,FALSE)=0,"",VLOOKUP(D7583,'Resources Final'!A:D,4,FALSE))</f>
        <v/>
      </c>
      <c r="M7583" s="3" t="str">
        <f>IF(VLOOKUP(D7583,'Resources Final'!A:E,5,FALSE)=0,"",VLOOKUP(D7583,'Resources Final'!A:E,5,FALSE))</f>
        <v>N</v>
      </c>
      <c r="N7583" s="7" t="str">
        <f>IF(VLOOKUP(D7583,'Resources Final'!A:F,6,FALSE)=0,"",VLOOKUP(D7583,'Resources Final'!A:F,6,FALSE))</f>
        <v/>
      </c>
      <c r="O7583" s="3" t="str">
        <f>IF(VLOOKUP(D7583,'Resources Final'!A:G,7,FALSE)=0,"",VLOOKUP(D7583,'Resources Final'!A:G,7,FALSE))</f>
        <v/>
      </c>
    </row>
    <row r="7584" spans="1:15" x14ac:dyDescent="0.2">
      <c r="A7584" s="11">
        <v>990</v>
      </c>
      <c r="B7584" s="11" t="str">
        <f t="shared" si="133"/>
        <v>Fred C. and Mary R. Koch Foundation_Nature Conservancy, Kansas Chapter200810000</v>
      </c>
      <c r="C7584" s="11" t="s">
        <v>4161</v>
      </c>
      <c r="D7584" s="11" t="s">
        <v>2633</v>
      </c>
      <c r="E7584" s="11" t="s">
        <v>2631</v>
      </c>
      <c r="F7584" s="4">
        <v>10000</v>
      </c>
      <c r="G7584" s="3">
        <v>2008</v>
      </c>
      <c r="H7584" s="3" t="s">
        <v>21</v>
      </c>
      <c r="I7584" s="12"/>
      <c r="J7584" s="3">
        <v>20</v>
      </c>
      <c r="K7584" s="3" t="str">
        <f>IF(VLOOKUP(D7584,'Resources Final'!A:C,3,FALSE)=0,"",VLOOKUP(D7584,'Resources Final'!A:C,3,FALSE))</f>
        <v/>
      </c>
      <c r="L7584" s="3" t="str">
        <f>IF(VLOOKUP(D7584,'Resources Final'!A:D,4,FALSE)=0,"",VLOOKUP(D7584,'Resources Final'!A:D,4,FALSE))</f>
        <v/>
      </c>
      <c r="M7584" s="3" t="str">
        <f>IF(VLOOKUP(D7584,'Resources Final'!A:E,5,FALSE)=0,"",VLOOKUP(D7584,'Resources Final'!A:E,5,FALSE))</f>
        <v/>
      </c>
      <c r="N7584" s="7" t="str">
        <f>IF(VLOOKUP(D7584,'Resources Final'!A:F,6,FALSE)=0,"",VLOOKUP(D7584,'Resources Final'!A:F,6,FALSE))</f>
        <v>https://www.sourcewatch.org/index.php/The_Nature_Conservancy</v>
      </c>
      <c r="O7584" s="3" t="str">
        <f>IF(VLOOKUP(D7584,'Resources Final'!A:G,7,FALSE)=0,"",VLOOKUP(D7584,'Resources Final'!A:G,7,FALSE))</f>
        <v>Sourcewatch</v>
      </c>
    </row>
    <row r="7585" spans="1:15" x14ac:dyDescent="0.2">
      <c r="A7585" s="11">
        <v>990</v>
      </c>
      <c r="B7585" s="11" t="str">
        <f t="shared" si="133"/>
        <v>Fred C. and Mary R. Koch Foundation_Newman University200814000</v>
      </c>
      <c r="C7585" s="11" t="s">
        <v>4161</v>
      </c>
      <c r="D7585" s="11" t="s">
        <v>2664</v>
      </c>
      <c r="E7585" s="11" t="s">
        <v>2664</v>
      </c>
      <c r="F7585" s="4">
        <v>14000</v>
      </c>
      <c r="G7585" s="3">
        <v>2008</v>
      </c>
      <c r="H7585" s="3" t="s">
        <v>21</v>
      </c>
      <c r="I7585" s="12"/>
      <c r="J7585" s="3">
        <v>21</v>
      </c>
      <c r="K7585" s="3" t="str">
        <f>IF(VLOOKUP(D7585,'Resources Final'!A:C,3,FALSE)=0,"",VLOOKUP(D7585,'Resources Final'!A:C,3,FALSE))</f>
        <v/>
      </c>
      <c r="L7585" s="3" t="str">
        <f>IF(VLOOKUP(D7585,'Resources Final'!A:D,4,FALSE)=0,"",VLOOKUP(D7585,'Resources Final'!A:D,4,FALSE))</f>
        <v>Y</v>
      </c>
      <c r="M7585" s="3" t="str">
        <f>IF(VLOOKUP(D7585,'Resources Final'!A:E,5,FALSE)=0,"",VLOOKUP(D7585,'Resources Final'!A:E,5,FALSE))</f>
        <v/>
      </c>
      <c r="N7585" s="7" t="str">
        <f>IF(VLOOKUP(D7585,'Resources Final'!A:F,6,FALSE)=0,"",VLOOKUP(D7585,'Resources Final'!A:F,6,FALSE))</f>
        <v/>
      </c>
      <c r="O7585" s="3" t="str">
        <f>IF(VLOOKUP(D7585,'Resources Final'!A:G,7,FALSE)=0,"",VLOOKUP(D7585,'Resources Final'!A:G,7,FALSE))</f>
        <v/>
      </c>
    </row>
    <row r="7586" spans="1:15" x14ac:dyDescent="0.2">
      <c r="A7586" s="11">
        <v>990</v>
      </c>
      <c r="B7586" s="11" t="str">
        <f t="shared" si="133"/>
        <v>Fred C. and Mary R. Koch Foundation_Newman University200810000</v>
      </c>
      <c r="C7586" s="11" t="s">
        <v>4161</v>
      </c>
      <c r="D7586" s="11" t="s">
        <v>2664</v>
      </c>
      <c r="E7586" s="11" t="s">
        <v>2664</v>
      </c>
      <c r="F7586" s="4">
        <v>10000</v>
      </c>
      <c r="G7586" s="3">
        <v>2008</v>
      </c>
      <c r="H7586" s="3" t="s">
        <v>21</v>
      </c>
      <c r="I7586" s="12"/>
      <c r="J7586" s="3">
        <v>22</v>
      </c>
      <c r="K7586" s="3" t="str">
        <f>IF(VLOOKUP(D7586,'Resources Final'!A:C,3,FALSE)=0,"",VLOOKUP(D7586,'Resources Final'!A:C,3,FALSE))</f>
        <v/>
      </c>
      <c r="L7586" s="3" t="str">
        <f>IF(VLOOKUP(D7586,'Resources Final'!A:D,4,FALSE)=0,"",VLOOKUP(D7586,'Resources Final'!A:D,4,FALSE))</f>
        <v>Y</v>
      </c>
      <c r="M7586" s="3" t="str">
        <f>IF(VLOOKUP(D7586,'Resources Final'!A:E,5,FALSE)=0,"",VLOOKUP(D7586,'Resources Final'!A:E,5,FALSE))</f>
        <v/>
      </c>
      <c r="N7586" s="7" t="str">
        <f>IF(VLOOKUP(D7586,'Resources Final'!A:F,6,FALSE)=0,"",VLOOKUP(D7586,'Resources Final'!A:F,6,FALSE))</f>
        <v/>
      </c>
      <c r="O7586" s="3" t="str">
        <f>IF(VLOOKUP(D7586,'Resources Final'!A:G,7,FALSE)=0,"",VLOOKUP(D7586,'Resources Final'!A:G,7,FALSE))</f>
        <v/>
      </c>
    </row>
    <row r="7587" spans="1:15" x14ac:dyDescent="0.2">
      <c r="A7587" s="11">
        <v>990</v>
      </c>
      <c r="B7587" s="11" t="str">
        <f t="shared" si="133"/>
        <v>Fred C. and Mary R. Koch Foundation_Nonprofit Chamber of Service200814000</v>
      </c>
      <c r="C7587" s="11" t="s">
        <v>4161</v>
      </c>
      <c r="D7587" s="11" t="s">
        <v>2689</v>
      </c>
      <c r="E7587" s="11" t="s">
        <v>2689</v>
      </c>
      <c r="F7587" s="4">
        <v>14000</v>
      </c>
      <c r="G7587" s="3">
        <v>2008</v>
      </c>
      <c r="H7587" s="3" t="s">
        <v>21</v>
      </c>
      <c r="I7587" s="12"/>
      <c r="J7587" s="3">
        <v>23</v>
      </c>
      <c r="K7587" s="3" t="str">
        <f>IF(VLOOKUP(D7587,'Resources Final'!A:C,3,FALSE)=0,"",VLOOKUP(D7587,'Resources Final'!A:C,3,FALSE))</f>
        <v/>
      </c>
      <c r="L7587" s="3" t="str">
        <f>IF(VLOOKUP(D7587,'Resources Final'!A:D,4,FALSE)=0,"",VLOOKUP(D7587,'Resources Final'!A:D,4,FALSE))</f>
        <v/>
      </c>
      <c r="M7587" s="3" t="str">
        <f>IF(VLOOKUP(D7587,'Resources Final'!A:E,5,FALSE)=0,"",VLOOKUP(D7587,'Resources Final'!A:E,5,FALSE))</f>
        <v/>
      </c>
      <c r="N7587" s="7" t="str">
        <f>IF(VLOOKUP(D7587,'Resources Final'!A:F,6,FALSE)=0,"",VLOOKUP(D7587,'Resources Final'!A:F,6,FALSE))</f>
        <v/>
      </c>
      <c r="O7587" s="3" t="str">
        <f>IF(VLOOKUP(D7587,'Resources Final'!A:G,7,FALSE)=0,"",VLOOKUP(D7587,'Resources Final'!A:G,7,FALSE))</f>
        <v/>
      </c>
    </row>
    <row r="7588" spans="1:15" x14ac:dyDescent="0.2">
      <c r="A7588" s="11">
        <v>990</v>
      </c>
      <c r="B7588" s="11" t="str">
        <f t="shared" si="133"/>
        <v>Fred C. and Mary R. Koch Foundation_Salvation Army20085600</v>
      </c>
      <c r="C7588" s="11" t="s">
        <v>4161</v>
      </c>
      <c r="D7588" s="11" t="s">
        <v>2624</v>
      </c>
      <c r="E7588" s="11" t="s">
        <v>2624</v>
      </c>
      <c r="F7588" s="4">
        <v>5600</v>
      </c>
      <c r="G7588" s="3">
        <v>2008</v>
      </c>
      <c r="H7588" s="3" t="s">
        <v>21</v>
      </c>
      <c r="I7588" s="12"/>
      <c r="J7588" s="3">
        <v>24</v>
      </c>
      <c r="K7588" s="3" t="str">
        <f>IF(VLOOKUP(D7588,'Resources Final'!A:C,3,FALSE)=0,"",VLOOKUP(D7588,'Resources Final'!A:C,3,FALSE))</f>
        <v/>
      </c>
      <c r="L7588" s="3" t="str">
        <f>IF(VLOOKUP(D7588,'Resources Final'!A:D,4,FALSE)=0,"",VLOOKUP(D7588,'Resources Final'!A:D,4,FALSE))</f>
        <v/>
      </c>
      <c r="M7588" s="3" t="str">
        <f>IF(VLOOKUP(D7588,'Resources Final'!A:E,5,FALSE)=0,"",VLOOKUP(D7588,'Resources Final'!A:E,5,FALSE))</f>
        <v>N</v>
      </c>
      <c r="N7588" s="7" t="str">
        <f>IF(VLOOKUP(D7588,'Resources Final'!A:F,6,FALSE)=0,"",VLOOKUP(D7588,'Resources Final'!A:F,6,FALSE))</f>
        <v/>
      </c>
      <c r="O7588" s="3" t="str">
        <f>IF(VLOOKUP(D7588,'Resources Final'!A:G,7,FALSE)=0,"",VLOOKUP(D7588,'Resources Final'!A:G,7,FALSE))</f>
        <v/>
      </c>
    </row>
    <row r="7589" spans="1:15" x14ac:dyDescent="0.2">
      <c r="A7589" s="11">
        <v>990</v>
      </c>
      <c r="B7589" s="11" t="str">
        <f t="shared" si="133"/>
        <v>Fred C. and Mary R. Koch Foundation_Storytelling Institute200812500</v>
      </c>
      <c r="C7589" s="11" t="s">
        <v>4161</v>
      </c>
      <c r="D7589" s="11" t="s">
        <v>3455</v>
      </c>
      <c r="E7589" s="11" t="s">
        <v>3455</v>
      </c>
      <c r="F7589" s="4">
        <v>12500</v>
      </c>
      <c r="G7589" s="3">
        <v>2008</v>
      </c>
      <c r="H7589" s="3" t="s">
        <v>21</v>
      </c>
      <c r="I7589" s="12"/>
      <c r="J7589" s="3">
        <v>25</v>
      </c>
      <c r="K7589" s="3" t="str">
        <f>IF(VLOOKUP(D7589,'Resources Final'!A:C,3,FALSE)=0,"",VLOOKUP(D7589,'Resources Final'!A:C,3,FALSE))</f>
        <v/>
      </c>
      <c r="L7589" s="3" t="str">
        <f>IF(VLOOKUP(D7589,'Resources Final'!A:D,4,FALSE)=0,"",VLOOKUP(D7589,'Resources Final'!A:D,4,FALSE))</f>
        <v/>
      </c>
      <c r="M7589" s="3" t="str">
        <f>IF(VLOOKUP(D7589,'Resources Final'!A:E,5,FALSE)=0,"",VLOOKUP(D7589,'Resources Final'!A:E,5,FALSE))</f>
        <v>N</v>
      </c>
      <c r="N7589" s="7" t="str">
        <f>IF(VLOOKUP(D7589,'Resources Final'!A:F,6,FALSE)=0,"",VLOOKUP(D7589,'Resources Final'!A:F,6,FALSE))</f>
        <v/>
      </c>
      <c r="O7589" s="3" t="str">
        <f>IF(VLOOKUP(D7589,'Resources Final'!A:G,7,FALSE)=0,"",VLOOKUP(D7589,'Resources Final'!A:G,7,FALSE))</f>
        <v/>
      </c>
    </row>
    <row r="7590" spans="1:15" x14ac:dyDescent="0.2">
      <c r="A7590" s="11">
        <v>990</v>
      </c>
      <c r="B7590" s="11" t="str">
        <f t="shared" si="133"/>
        <v>Fred C. and Mary R. Koch Foundation_Students in Free Enterprise20085000</v>
      </c>
      <c r="C7590" s="11" t="s">
        <v>4161</v>
      </c>
      <c r="D7590" s="11" t="s">
        <v>3467</v>
      </c>
      <c r="E7590" s="11" t="s">
        <v>3467</v>
      </c>
      <c r="F7590" s="4">
        <v>5000</v>
      </c>
      <c r="G7590" s="3">
        <v>2008</v>
      </c>
      <c r="H7590" s="3" t="s">
        <v>21</v>
      </c>
      <c r="I7590" s="12"/>
      <c r="J7590" s="3">
        <v>26</v>
      </c>
      <c r="K7590" s="3" t="str">
        <f>IF(VLOOKUP(D7590,'Resources Final'!A:C,3,FALSE)=0,"",VLOOKUP(D7590,'Resources Final'!A:C,3,FALSE))</f>
        <v/>
      </c>
      <c r="L7590" s="3" t="str">
        <f>IF(VLOOKUP(D7590,'Resources Final'!A:D,4,FALSE)=0,"",VLOOKUP(D7590,'Resources Final'!A:D,4,FALSE))</f>
        <v/>
      </c>
      <c r="M7590" s="3" t="str">
        <f>IF(VLOOKUP(D7590,'Resources Final'!A:E,5,FALSE)=0,"",VLOOKUP(D7590,'Resources Final'!A:E,5,FALSE))</f>
        <v/>
      </c>
      <c r="N7590" s="7" t="str">
        <f>IF(VLOOKUP(D7590,'Resources Final'!A:F,6,FALSE)=0,"",VLOOKUP(D7590,'Resources Final'!A:F,6,FALSE))</f>
        <v>https://www.sourcewatch.org/index.php/Students_in_Free_Enterprise</v>
      </c>
      <c r="O7590" s="3" t="str">
        <f>IF(VLOOKUP(D7590,'Resources Final'!A:G,7,FALSE)=0,"",VLOOKUP(D7590,'Resources Final'!A:G,7,FALSE))</f>
        <v>Sourcewatch</v>
      </c>
    </row>
    <row r="7591" spans="1:15" x14ac:dyDescent="0.2">
      <c r="A7591" s="11">
        <v>990</v>
      </c>
      <c r="B7591" s="11" t="str">
        <f t="shared" si="133"/>
        <v>Fred C. and Mary R. Koch Foundation_Symphony in the Flint Hills20089000</v>
      </c>
      <c r="C7591" s="11" t="s">
        <v>4161</v>
      </c>
      <c r="D7591" s="11" t="s">
        <v>3498</v>
      </c>
      <c r="E7591" s="11" t="s">
        <v>3498</v>
      </c>
      <c r="F7591" s="4">
        <v>9000</v>
      </c>
      <c r="G7591" s="3">
        <v>2008</v>
      </c>
      <c r="H7591" s="3" t="s">
        <v>21</v>
      </c>
      <c r="I7591" s="12"/>
      <c r="J7591" s="3">
        <v>27</v>
      </c>
      <c r="K7591" s="3" t="str">
        <f>IF(VLOOKUP(D7591,'Resources Final'!A:C,3,FALSE)=0,"",VLOOKUP(D7591,'Resources Final'!A:C,3,FALSE))</f>
        <v/>
      </c>
      <c r="L7591" s="3" t="str">
        <f>IF(VLOOKUP(D7591,'Resources Final'!A:D,4,FALSE)=0,"",VLOOKUP(D7591,'Resources Final'!A:D,4,FALSE))</f>
        <v/>
      </c>
      <c r="M7591" s="3" t="str">
        <f>IF(VLOOKUP(D7591,'Resources Final'!A:E,5,FALSE)=0,"",VLOOKUP(D7591,'Resources Final'!A:E,5,FALSE))</f>
        <v>N</v>
      </c>
      <c r="N7591" s="7" t="str">
        <f>IF(VLOOKUP(D7591,'Resources Final'!A:F,6,FALSE)=0,"",VLOOKUP(D7591,'Resources Final'!A:F,6,FALSE))</f>
        <v/>
      </c>
      <c r="O7591" s="3" t="str">
        <f>IF(VLOOKUP(D7591,'Resources Final'!A:G,7,FALSE)=0,"",VLOOKUP(D7591,'Resources Final'!A:G,7,FALSE))</f>
        <v/>
      </c>
    </row>
    <row r="7592" spans="1:15" x14ac:dyDescent="0.2">
      <c r="A7592" s="11">
        <v>990</v>
      </c>
      <c r="B7592" s="11" t="str">
        <f t="shared" si="133"/>
        <v>Fred C. and Mary R. Koch Foundation_Wichita Center for the Arts200819800</v>
      </c>
      <c r="C7592" s="11" t="s">
        <v>4161</v>
      </c>
      <c r="D7592" s="11" t="s">
        <v>4009</v>
      </c>
      <c r="E7592" s="11" t="s">
        <v>4009</v>
      </c>
      <c r="F7592" s="4">
        <v>19800</v>
      </c>
      <c r="G7592" s="3">
        <v>2008</v>
      </c>
      <c r="H7592" s="3" t="s">
        <v>21</v>
      </c>
      <c r="I7592" s="12"/>
      <c r="J7592" s="3">
        <v>28</v>
      </c>
      <c r="K7592" s="3" t="str">
        <f>IF(VLOOKUP(D7592,'Resources Final'!A:C,3,FALSE)=0,"",VLOOKUP(D7592,'Resources Final'!A:C,3,FALSE))</f>
        <v/>
      </c>
      <c r="L7592" s="3" t="str">
        <f>IF(VLOOKUP(D7592,'Resources Final'!A:D,4,FALSE)=0,"",VLOOKUP(D7592,'Resources Final'!A:D,4,FALSE))</f>
        <v/>
      </c>
      <c r="M7592" s="3" t="str">
        <f>IF(VLOOKUP(D7592,'Resources Final'!A:E,5,FALSE)=0,"",VLOOKUP(D7592,'Resources Final'!A:E,5,FALSE))</f>
        <v>N</v>
      </c>
      <c r="N7592" s="7" t="str">
        <f>IF(VLOOKUP(D7592,'Resources Final'!A:F,6,FALSE)=0,"",VLOOKUP(D7592,'Resources Final'!A:F,6,FALSE))</f>
        <v/>
      </c>
      <c r="O7592" s="3" t="str">
        <f>IF(VLOOKUP(D7592,'Resources Final'!A:G,7,FALSE)=0,"",VLOOKUP(D7592,'Resources Final'!A:G,7,FALSE))</f>
        <v/>
      </c>
    </row>
    <row r="7593" spans="1:15" x14ac:dyDescent="0.2">
      <c r="A7593" s="11">
        <v>990</v>
      </c>
      <c r="B7593" s="11" t="str">
        <f t="shared" si="133"/>
        <v>Fred C. and Mary R. Koch Foundation_Wichita Center for the Arts200819800</v>
      </c>
      <c r="C7593" s="11" t="s">
        <v>4161</v>
      </c>
      <c r="D7593" s="11" t="s">
        <v>4009</v>
      </c>
      <c r="E7593" s="11" t="s">
        <v>4009</v>
      </c>
      <c r="F7593" s="4">
        <v>19800</v>
      </c>
      <c r="G7593" s="3">
        <v>2008</v>
      </c>
      <c r="H7593" s="3" t="s">
        <v>21</v>
      </c>
      <c r="I7593" s="12"/>
      <c r="J7593" s="3">
        <v>29</v>
      </c>
      <c r="K7593" s="3" t="str">
        <f>IF(VLOOKUP(D7593,'Resources Final'!A:C,3,FALSE)=0,"",VLOOKUP(D7593,'Resources Final'!A:C,3,FALSE))</f>
        <v/>
      </c>
      <c r="L7593" s="3" t="str">
        <f>IF(VLOOKUP(D7593,'Resources Final'!A:D,4,FALSE)=0,"",VLOOKUP(D7593,'Resources Final'!A:D,4,FALSE))</f>
        <v/>
      </c>
      <c r="M7593" s="3" t="str">
        <f>IF(VLOOKUP(D7593,'Resources Final'!A:E,5,FALSE)=0,"",VLOOKUP(D7593,'Resources Final'!A:E,5,FALSE))</f>
        <v>N</v>
      </c>
      <c r="N7593" s="7" t="str">
        <f>IF(VLOOKUP(D7593,'Resources Final'!A:F,6,FALSE)=0,"",VLOOKUP(D7593,'Resources Final'!A:F,6,FALSE))</f>
        <v/>
      </c>
      <c r="O7593" s="3" t="str">
        <f>IF(VLOOKUP(D7593,'Resources Final'!A:G,7,FALSE)=0,"",VLOOKUP(D7593,'Resources Final'!A:G,7,FALSE))</f>
        <v/>
      </c>
    </row>
    <row r="7594" spans="1:15" x14ac:dyDescent="0.2">
      <c r="A7594" s="11">
        <v>990</v>
      </c>
      <c r="B7594" s="11" t="str">
        <f t="shared" si="133"/>
        <v>Fred C. and Mary R. Koch Foundation_Wichita Center for the Arts20083000</v>
      </c>
      <c r="C7594" s="11" t="s">
        <v>4161</v>
      </c>
      <c r="D7594" s="11" t="s">
        <v>4009</v>
      </c>
      <c r="E7594" s="11" t="s">
        <v>4009</v>
      </c>
      <c r="F7594" s="4">
        <v>3000</v>
      </c>
      <c r="G7594" s="3">
        <v>2008</v>
      </c>
      <c r="H7594" s="3" t="s">
        <v>21</v>
      </c>
      <c r="I7594" s="12"/>
      <c r="J7594" s="3">
        <v>30</v>
      </c>
      <c r="K7594" s="3" t="str">
        <f>IF(VLOOKUP(D7594,'Resources Final'!A:C,3,FALSE)=0,"",VLOOKUP(D7594,'Resources Final'!A:C,3,FALSE))</f>
        <v/>
      </c>
      <c r="L7594" s="3" t="str">
        <f>IF(VLOOKUP(D7594,'Resources Final'!A:D,4,FALSE)=0,"",VLOOKUP(D7594,'Resources Final'!A:D,4,FALSE))</f>
        <v/>
      </c>
      <c r="M7594" s="3" t="str">
        <f>IF(VLOOKUP(D7594,'Resources Final'!A:E,5,FALSE)=0,"",VLOOKUP(D7594,'Resources Final'!A:E,5,FALSE))</f>
        <v>N</v>
      </c>
      <c r="N7594" s="7" t="str">
        <f>IF(VLOOKUP(D7594,'Resources Final'!A:F,6,FALSE)=0,"",VLOOKUP(D7594,'Resources Final'!A:F,6,FALSE))</f>
        <v/>
      </c>
      <c r="O7594" s="3" t="str">
        <f>IF(VLOOKUP(D7594,'Resources Final'!A:G,7,FALSE)=0,"",VLOOKUP(D7594,'Resources Final'!A:G,7,FALSE))</f>
        <v/>
      </c>
    </row>
    <row r="7595" spans="1:15" x14ac:dyDescent="0.2">
      <c r="A7595" s="11">
        <v>990</v>
      </c>
      <c r="B7595" s="11" t="str">
        <f t="shared" si="133"/>
        <v>Fred C. and Mary R. Koch Foundation_Wichita Grand Opera200850000</v>
      </c>
      <c r="C7595" s="11" t="s">
        <v>4161</v>
      </c>
      <c r="D7595" s="11" t="s">
        <v>4016</v>
      </c>
      <c r="E7595" s="11" t="s">
        <v>4016</v>
      </c>
      <c r="F7595" s="4">
        <v>50000</v>
      </c>
      <c r="G7595" s="3">
        <v>2008</v>
      </c>
      <c r="H7595" s="3" t="s">
        <v>21</v>
      </c>
      <c r="I7595" s="12"/>
      <c r="J7595" s="3">
        <v>31</v>
      </c>
      <c r="K7595" s="3" t="str">
        <f>IF(VLOOKUP(D7595,'Resources Final'!A:C,3,FALSE)=0,"",VLOOKUP(D7595,'Resources Final'!A:C,3,FALSE))</f>
        <v/>
      </c>
      <c r="L7595" s="3" t="str">
        <f>IF(VLOOKUP(D7595,'Resources Final'!A:D,4,FALSE)=0,"",VLOOKUP(D7595,'Resources Final'!A:D,4,FALSE))</f>
        <v/>
      </c>
      <c r="M7595" s="3" t="str">
        <f>IF(VLOOKUP(D7595,'Resources Final'!A:E,5,FALSE)=0,"",VLOOKUP(D7595,'Resources Final'!A:E,5,FALSE))</f>
        <v>N</v>
      </c>
      <c r="N7595" s="7" t="str">
        <f>IF(VLOOKUP(D7595,'Resources Final'!A:F,6,FALSE)=0,"",VLOOKUP(D7595,'Resources Final'!A:F,6,FALSE))</f>
        <v/>
      </c>
      <c r="O7595" s="3" t="str">
        <f>IF(VLOOKUP(D7595,'Resources Final'!A:G,7,FALSE)=0,"",VLOOKUP(D7595,'Resources Final'!A:G,7,FALSE))</f>
        <v/>
      </c>
    </row>
    <row r="7596" spans="1:15" x14ac:dyDescent="0.2">
      <c r="A7596" s="11">
        <v>990</v>
      </c>
      <c r="B7596" s="11" t="str">
        <f t="shared" si="133"/>
        <v>Fred C. and Mary R. Koch Foundation_Wichita State University200814000</v>
      </c>
      <c r="C7596" s="11" t="s">
        <v>4161</v>
      </c>
      <c r="D7596" s="11" t="s">
        <v>4019</v>
      </c>
      <c r="E7596" s="11" t="s">
        <v>4019</v>
      </c>
      <c r="F7596" s="4">
        <v>14000</v>
      </c>
      <c r="G7596" s="3">
        <v>2008</v>
      </c>
      <c r="H7596" s="3" t="s">
        <v>21</v>
      </c>
      <c r="I7596" s="12"/>
      <c r="J7596" s="3">
        <v>32</v>
      </c>
      <c r="K7596" s="3" t="str">
        <f>IF(VLOOKUP(D7596,'Resources Final'!A:C,3,FALSE)=0,"",VLOOKUP(D7596,'Resources Final'!A:C,3,FALSE))</f>
        <v/>
      </c>
      <c r="L7596" s="3" t="str">
        <f>IF(VLOOKUP(D7596,'Resources Final'!A:D,4,FALSE)=0,"",VLOOKUP(D7596,'Resources Final'!A:D,4,FALSE))</f>
        <v>Y</v>
      </c>
      <c r="M7596" s="3" t="str">
        <f>IF(VLOOKUP(D7596,'Resources Final'!A:E,5,FALSE)=0,"",VLOOKUP(D7596,'Resources Final'!A:E,5,FALSE))</f>
        <v/>
      </c>
      <c r="N7596" s="7" t="str">
        <f>IF(VLOOKUP(D7596,'Resources Final'!A:F,6,FALSE)=0,"",VLOOKUP(D7596,'Resources Final'!A:F,6,FALSE))</f>
        <v/>
      </c>
      <c r="O7596" s="3" t="str">
        <f>IF(VLOOKUP(D7596,'Resources Final'!A:G,7,FALSE)=0,"",VLOOKUP(D7596,'Resources Final'!A:G,7,FALSE))</f>
        <v/>
      </c>
    </row>
    <row r="7597" spans="1:15" x14ac:dyDescent="0.2">
      <c r="A7597" s="11">
        <v>990</v>
      </c>
      <c r="B7597" s="11" t="str">
        <f t="shared" si="133"/>
        <v>Fred C. and Mary R. Koch Foundation_Wichita State University200814000</v>
      </c>
      <c r="C7597" s="11" t="s">
        <v>4161</v>
      </c>
      <c r="D7597" s="11" t="s">
        <v>4019</v>
      </c>
      <c r="E7597" s="11" t="s">
        <v>4019</v>
      </c>
      <c r="F7597" s="4">
        <v>14000</v>
      </c>
      <c r="G7597" s="3">
        <v>2008</v>
      </c>
      <c r="H7597" s="3" t="s">
        <v>21</v>
      </c>
      <c r="I7597" s="12"/>
      <c r="J7597" s="3">
        <v>33</v>
      </c>
      <c r="K7597" s="3" t="str">
        <f>IF(VLOOKUP(D7597,'Resources Final'!A:C,3,FALSE)=0,"",VLOOKUP(D7597,'Resources Final'!A:C,3,FALSE))</f>
        <v/>
      </c>
      <c r="L7597" s="3" t="str">
        <f>IF(VLOOKUP(D7597,'Resources Final'!A:D,4,FALSE)=0,"",VLOOKUP(D7597,'Resources Final'!A:D,4,FALSE))</f>
        <v>Y</v>
      </c>
      <c r="M7597" s="3" t="str">
        <f>IF(VLOOKUP(D7597,'Resources Final'!A:E,5,FALSE)=0,"",VLOOKUP(D7597,'Resources Final'!A:E,5,FALSE))</f>
        <v/>
      </c>
      <c r="N7597" s="7" t="str">
        <f>IF(VLOOKUP(D7597,'Resources Final'!A:F,6,FALSE)=0,"",VLOOKUP(D7597,'Resources Final'!A:F,6,FALSE))</f>
        <v/>
      </c>
      <c r="O7597" s="3" t="str">
        <f>IF(VLOOKUP(D7597,'Resources Final'!A:G,7,FALSE)=0,"",VLOOKUP(D7597,'Resources Final'!A:G,7,FALSE))</f>
        <v/>
      </c>
    </row>
    <row r="7598" spans="1:15" x14ac:dyDescent="0.2">
      <c r="A7598" s="11">
        <v>990</v>
      </c>
      <c r="B7598" s="11" t="str">
        <f t="shared" si="133"/>
        <v>Fred C. and Mary R. Koch Foundation_Wichita Wind Ensembles200810000</v>
      </c>
      <c r="C7598" s="11" t="s">
        <v>4161</v>
      </c>
      <c r="D7598" s="11" t="s">
        <v>4024</v>
      </c>
      <c r="E7598" s="11" t="s">
        <v>4024</v>
      </c>
      <c r="F7598" s="4">
        <v>10000</v>
      </c>
      <c r="G7598" s="3">
        <v>2008</v>
      </c>
      <c r="H7598" s="3" t="s">
        <v>21</v>
      </c>
      <c r="I7598" s="12"/>
      <c r="J7598" s="3">
        <v>34</v>
      </c>
      <c r="K7598" s="3" t="str">
        <f>IF(VLOOKUP(D7598,'Resources Final'!A:C,3,FALSE)=0,"",VLOOKUP(D7598,'Resources Final'!A:C,3,FALSE))</f>
        <v/>
      </c>
      <c r="L7598" s="3" t="str">
        <f>IF(VLOOKUP(D7598,'Resources Final'!A:D,4,FALSE)=0,"",VLOOKUP(D7598,'Resources Final'!A:D,4,FALSE))</f>
        <v/>
      </c>
      <c r="M7598" s="3" t="str">
        <f>IF(VLOOKUP(D7598,'Resources Final'!A:E,5,FALSE)=0,"",VLOOKUP(D7598,'Resources Final'!A:E,5,FALSE))</f>
        <v>N</v>
      </c>
      <c r="N7598" s="7" t="str">
        <f>IF(VLOOKUP(D7598,'Resources Final'!A:F,6,FALSE)=0,"",VLOOKUP(D7598,'Resources Final'!A:F,6,FALSE))</f>
        <v/>
      </c>
      <c r="O7598" s="3" t="str">
        <f>IF(VLOOKUP(D7598,'Resources Final'!A:G,7,FALSE)=0,"",VLOOKUP(D7598,'Resources Final'!A:G,7,FALSE))</f>
        <v/>
      </c>
    </row>
    <row r="7599" spans="1:15" x14ac:dyDescent="0.2">
      <c r="A7599" s="11">
        <v>990</v>
      </c>
      <c r="B7599" s="11" t="str">
        <f t="shared" si="133"/>
        <v>Fred C. and Mary R. Koch Foundation_Abrego, Zachary20081500</v>
      </c>
      <c r="C7599" s="11" t="s">
        <v>4161</v>
      </c>
      <c r="D7599" s="11" t="s">
        <v>109</v>
      </c>
      <c r="E7599" s="11" t="s">
        <v>109</v>
      </c>
      <c r="F7599" s="4">
        <v>1500</v>
      </c>
      <c r="G7599" s="3">
        <v>2008</v>
      </c>
      <c r="H7599" s="3" t="s">
        <v>21</v>
      </c>
      <c r="I7599" s="12" t="s">
        <v>4162</v>
      </c>
      <c r="J7599" s="3">
        <v>35</v>
      </c>
      <c r="K7599" s="3" t="str">
        <f>IF(VLOOKUP(D7599,'Resources Final'!A:C,3,FALSE)=0,"",VLOOKUP(D7599,'Resources Final'!A:C,3,FALSE))</f>
        <v>Y</v>
      </c>
      <c r="L7599" s="3" t="str">
        <f>IF(VLOOKUP(D7599,'Resources Final'!A:D,4,FALSE)=0,"",VLOOKUP(D7599,'Resources Final'!A:D,4,FALSE))</f>
        <v/>
      </c>
      <c r="M7599" s="3" t="str">
        <f>IF(VLOOKUP(D7599,'Resources Final'!A:E,5,FALSE)=0,"",VLOOKUP(D7599,'Resources Final'!A:E,5,FALSE))</f>
        <v/>
      </c>
      <c r="N7599" s="7" t="str">
        <f>IF(VLOOKUP(D7599,'Resources Final'!A:F,6,FALSE)=0,"",VLOOKUP(D7599,'Resources Final'!A:F,6,FALSE))</f>
        <v/>
      </c>
      <c r="O7599" s="3" t="str">
        <f>IF(VLOOKUP(D7599,'Resources Final'!A:G,7,FALSE)=0,"",VLOOKUP(D7599,'Resources Final'!A:G,7,FALSE))</f>
        <v/>
      </c>
    </row>
    <row r="7600" spans="1:15" x14ac:dyDescent="0.2">
      <c r="A7600" s="11">
        <v>990</v>
      </c>
      <c r="B7600" s="11" t="str">
        <f t="shared" si="133"/>
        <v>Fred C. and Mary R. Koch Foundation_Adams, Delisa20081500</v>
      </c>
      <c r="C7600" s="11" t="s">
        <v>4161</v>
      </c>
      <c r="D7600" s="11" t="s">
        <v>119</v>
      </c>
      <c r="E7600" s="11" t="s">
        <v>119</v>
      </c>
      <c r="F7600" s="4">
        <v>1500</v>
      </c>
      <c r="G7600" s="3">
        <v>2008</v>
      </c>
      <c r="H7600" s="3" t="s">
        <v>21</v>
      </c>
      <c r="I7600" s="12" t="s">
        <v>4162</v>
      </c>
      <c r="J7600" s="3">
        <v>36</v>
      </c>
      <c r="K7600" s="3" t="str">
        <f>IF(VLOOKUP(D7600,'Resources Final'!A:C,3,FALSE)=0,"",VLOOKUP(D7600,'Resources Final'!A:C,3,FALSE))</f>
        <v>Y</v>
      </c>
      <c r="L7600" s="3" t="str">
        <f>IF(VLOOKUP(D7600,'Resources Final'!A:D,4,FALSE)=0,"",VLOOKUP(D7600,'Resources Final'!A:D,4,FALSE))</f>
        <v/>
      </c>
      <c r="M7600" s="3" t="str">
        <f>IF(VLOOKUP(D7600,'Resources Final'!A:E,5,FALSE)=0,"",VLOOKUP(D7600,'Resources Final'!A:E,5,FALSE))</f>
        <v/>
      </c>
      <c r="N7600" s="7" t="str">
        <f>IF(VLOOKUP(D7600,'Resources Final'!A:F,6,FALSE)=0,"",VLOOKUP(D7600,'Resources Final'!A:F,6,FALSE))</f>
        <v/>
      </c>
      <c r="O7600" s="3" t="str">
        <f>IF(VLOOKUP(D7600,'Resources Final'!A:G,7,FALSE)=0,"",VLOOKUP(D7600,'Resources Final'!A:G,7,FALSE))</f>
        <v/>
      </c>
    </row>
    <row r="7601" spans="1:15" x14ac:dyDescent="0.2">
      <c r="A7601" s="11">
        <v>990</v>
      </c>
      <c r="B7601" s="11" t="str">
        <f t="shared" si="133"/>
        <v>Fred C. and Mary R. Koch Foundation_Adkinson, Joshua20081500</v>
      </c>
      <c r="C7601" s="11" t="s">
        <v>4161</v>
      </c>
      <c r="D7601" s="11" t="s">
        <v>120</v>
      </c>
      <c r="E7601" s="11" t="s">
        <v>120</v>
      </c>
      <c r="F7601" s="4">
        <v>1500</v>
      </c>
      <c r="G7601" s="3">
        <v>2008</v>
      </c>
      <c r="H7601" s="3" t="s">
        <v>21</v>
      </c>
      <c r="I7601" s="12" t="s">
        <v>4162</v>
      </c>
      <c r="J7601" s="3">
        <v>37</v>
      </c>
      <c r="K7601" s="3" t="str">
        <f>IF(VLOOKUP(D7601,'Resources Final'!A:C,3,FALSE)=0,"",VLOOKUP(D7601,'Resources Final'!A:C,3,FALSE))</f>
        <v>Y</v>
      </c>
      <c r="L7601" s="3" t="str">
        <f>IF(VLOOKUP(D7601,'Resources Final'!A:D,4,FALSE)=0,"",VLOOKUP(D7601,'Resources Final'!A:D,4,FALSE))</f>
        <v/>
      </c>
      <c r="M7601" s="3" t="str">
        <f>IF(VLOOKUP(D7601,'Resources Final'!A:E,5,FALSE)=0,"",VLOOKUP(D7601,'Resources Final'!A:E,5,FALSE))</f>
        <v/>
      </c>
      <c r="N7601" s="7" t="str">
        <f>IF(VLOOKUP(D7601,'Resources Final'!A:F,6,FALSE)=0,"",VLOOKUP(D7601,'Resources Final'!A:F,6,FALSE))</f>
        <v/>
      </c>
      <c r="O7601" s="3" t="str">
        <f>IF(VLOOKUP(D7601,'Resources Final'!A:G,7,FALSE)=0,"",VLOOKUP(D7601,'Resources Final'!A:G,7,FALSE))</f>
        <v/>
      </c>
    </row>
    <row r="7602" spans="1:15" x14ac:dyDescent="0.2">
      <c r="A7602" s="11">
        <v>990</v>
      </c>
      <c r="B7602" s="11" t="str">
        <f t="shared" si="133"/>
        <v>Fred C. and Mary R. Koch Foundation_Agee, Dana20081500</v>
      </c>
      <c r="C7602" s="11" t="s">
        <v>4161</v>
      </c>
      <c r="D7602" s="11" t="s">
        <v>128</v>
      </c>
      <c r="E7602" s="11" t="s">
        <v>128</v>
      </c>
      <c r="F7602" s="4">
        <v>1500</v>
      </c>
      <c r="G7602" s="3">
        <v>2008</v>
      </c>
      <c r="H7602" s="3" t="s">
        <v>21</v>
      </c>
      <c r="I7602" s="12" t="s">
        <v>4162</v>
      </c>
      <c r="J7602" s="3">
        <v>38</v>
      </c>
      <c r="K7602" s="3" t="str">
        <f>IF(VLOOKUP(D7602,'Resources Final'!A:C,3,FALSE)=0,"",VLOOKUP(D7602,'Resources Final'!A:C,3,FALSE))</f>
        <v>Y</v>
      </c>
      <c r="L7602" s="3" t="str">
        <f>IF(VLOOKUP(D7602,'Resources Final'!A:D,4,FALSE)=0,"",VLOOKUP(D7602,'Resources Final'!A:D,4,FALSE))</f>
        <v/>
      </c>
      <c r="M7602" s="3" t="str">
        <f>IF(VLOOKUP(D7602,'Resources Final'!A:E,5,FALSE)=0,"",VLOOKUP(D7602,'Resources Final'!A:E,5,FALSE))</f>
        <v/>
      </c>
      <c r="N7602" s="7" t="str">
        <f>IF(VLOOKUP(D7602,'Resources Final'!A:F,6,FALSE)=0,"",VLOOKUP(D7602,'Resources Final'!A:F,6,FALSE))</f>
        <v/>
      </c>
      <c r="O7602" s="3" t="str">
        <f>IF(VLOOKUP(D7602,'Resources Final'!A:G,7,FALSE)=0,"",VLOOKUP(D7602,'Resources Final'!A:G,7,FALSE))</f>
        <v/>
      </c>
    </row>
    <row r="7603" spans="1:15" x14ac:dyDescent="0.2">
      <c r="A7603" s="11">
        <v>990</v>
      </c>
      <c r="B7603" s="11" t="str">
        <f t="shared" si="133"/>
        <v>Fred C. and Mary R. Koch Foundation_Agrawal, Amanda20081500</v>
      </c>
      <c r="C7603" s="11" t="s">
        <v>4161</v>
      </c>
      <c r="D7603" s="11" t="s">
        <v>131</v>
      </c>
      <c r="E7603" s="11" t="s">
        <v>131</v>
      </c>
      <c r="F7603" s="4">
        <v>1500</v>
      </c>
      <c r="G7603" s="3">
        <v>2008</v>
      </c>
      <c r="H7603" s="3" t="s">
        <v>21</v>
      </c>
      <c r="I7603" s="12" t="s">
        <v>4162</v>
      </c>
      <c r="J7603" s="3">
        <v>39</v>
      </c>
      <c r="K7603" s="3" t="str">
        <f>IF(VLOOKUP(D7603,'Resources Final'!A:C,3,FALSE)=0,"",VLOOKUP(D7603,'Resources Final'!A:C,3,FALSE))</f>
        <v>Y</v>
      </c>
      <c r="L7603" s="3" t="str">
        <f>IF(VLOOKUP(D7603,'Resources Final'!A:D,4,FALSE)=0,"",VLOOKUP(D7603,'Resources Final'!A:D,4,FALSE))</f>
        <v/>
      </c>
      <c r="M7603" s="3" t="str">
        <f>IF(VLOOKUP(D7603,'Resources Final'!A:E,5,FALSE)=0,"",VLOOKUP(D7603,'Resources Final'!A:E,5,FALSE))</f>
        <v/>
      </c>
      <c r="N7603" s="7" t="str">
        <f>IF(VLOOKUP(D7603,'Resources Final'!A:F,6,FALSE)=0,"",VLOOKUP(D7603,'Resources Final'!A:F,6,FALSE))</f>
        <v/>
      </c>
      <c r="O7603" s="3" t="str">
        <f>IF(VLOOKUP(D7603,'Resources Final'!A:G,7,FALSE)=0,"",VLOOKUP(D7603,'Resources Final'!A:G,7,FALSE))</f>
        <v/>
      </c>
    </row>
    <row r="7604" spans="1:15" x14ac:dyDescent="0.2">
      <c r="A7604" s="11">
        <v>990</v>
      </c>
      <c r="B7604" s="11" t="str">
        <f t="shared" si="133"/>
        <v>Fred C. and Mary R. Koch Foundation_Agrawal, Millie20081500</v>
      </c>
      <c r="C7604" s="11" t="s">
        <v>4161</v>
      </c>
      <c r="D7604" s="11" t="s">
        <v>132</v>
      </c>
      <c r="E7604" s="11" t="s">
        <v>132</v>
      </c>
      <c r="F7604" s="4">
        <v>1500</v>
      </c>
      <c r="G7604" s="3">
        <v>2008</v>
      </c>
      <c r="H7604" s="3" t="s">
        <v>21</v>
      </c>
      <c r="I7604" s="12" t="s">
        <v>4162</v>
      </c>
      <c r="J7604" s="3">
        <v>40</v>
      </c>
      <c r="K7604" s="3" t="str">
        <f>IF(VLOOKUP(D7604,'Resources Final'!A:C,3,FALSE)=0,"",VLOOKUP(D7604,'Resources Final'!A:C,3,FALSE))</f>
        <v>Y</v>
      </c>
      <c r="L7604" s="3" t="str">
        <f>IF(VLOOKUP(D7604,'Resources Final'!A:D,4,FALSE)=0,"",VLOOKUP(D7604,'Resources Final'!A:D,4,FALSE))</f>
        <v/>
      </c>
      <c r="M7604" s="3" t="str">
        <f>IF(VLOOKUP(D7604,'Resources Final'!A:E,5,FALSE)=0,"",VLOOKUP(D7604,'Resources Final'!A:E,5,FALSE))</f>
        <v/>
      </c>
      <c r="N7604" s="7" t="str">
        <f>IF(VLOOKUP(D7604,'Resources Final'!A:F,6,FALSE)=0,"",VLOOKUP(D7604,'Resources Final'!A:F,6,FALSE))</f>
        <v/>
      </c>
      <c r="O7604" s="3" t="str">
        <f>IF(VLOOKUP(D7604,'Resources Final'!A:G,7,FALSE)=0,"",VLOOKUP(D7604,'Resources Final'!A:G,7,FALSE))</f>
        <v/>
      </c>
    </row>
    <row r="7605" spans="1:15" x14ac:dyDescent="0.2">
      <c r="A7605" s="11">
        <v>990</v>
      </c>
      <c r="B7605" s="11" t="str">
        <f t="shared" si="133"/>
        <v>Fred C. and Mary R. Koch Foundation_Allexan, Sarah20081500</v>
      </c>
      <c r="C7605" s="11" t="s">
        <v>4161</v>
      </c>
      <c r="D7605" s="11" t="s">
        <v>159</v>
      </c>
      <c r="E7605" s="11" t="s">
        <v>159</v>
      </c>
      <c r="F7605" s="4">
        <v>1500</v>
      </c>
      <c r="G7605" s="3">
        <v>2008</v>
      </c>
      <c r="H7605" s="3" t="s">
        <v>21</v>
      </c>
      <c r="I7605" s="12" t="s">
        <v>4162</v>
      </c>
      <c r="J7605" s="3">
        <v>41</v>
      </c>
      <c r="K7605" s="3" t="str">
        <f>IF(VLOOKUP(D7605,'Resources Final'!A:C,3,FALSE)=0,"",VLOOKUP(D7605,'Resources Final'!A:C,3,FALSE))</f>
        <v>Y</v>
      </c>
      <c r="L7605" s="3" t="str">
        <f>IF(VLOOKUP(D7605,'Resources Final'!A:D,4,FALSE)=0,"",VLOOKUP(D7605,'Resources Final'!A:D,4,FALSE))</f>
        <v/>
      </c>
      <c r="M7605" s="3" t="str">
        <f>IF(VLOOKUP(D7605,'Resources Final'!A:E,5,FALSE)=0,"",VLOOKUP(D7605,'Resources Final'!A:E,5,FALSE))</f>
        <v/>
      </c>
      <c r="N7605" s="7" t="str">
        <f>IF(VLOOKUP(D7605,'Resources Final'!A:F,6,FALSE)=0,"",VLOOKUP(D7605,'Resources Final'!A:F,6,FALSE))</f>
        <v/>
      </c>
      <c r="O7605" s="3" t="str">
        <f>IF(VLOOKUP(D7605,'Resources Final'!A:G,7,FALSE)=0,"",VLOOKUP(D7605,'Resources Final'!A:G,7,FALSE))</f>
        <v/>
      </c>
    </row>
    <row r="7606" spans="1:15" x14ac:dyDescent="0.2">
      <c r="A7606" s="11">
        <v>990</v>
      </c>
      <c r="B7606" s="11" t="str">
        <f t="shared" si="133"/>
        <v>Fred C. and Mary R. Koch Foundation_Bachman, Annie20081500</v>
      </c>
      <c r="C7606" s="11" t="s">
        <v>4161</v>
      </c>
      <c r="D7606" s="11" t="s">
        <v>331</v>
      </c>
      <c r="E7606" s="11" t="s">
        <v>331</v>
      </c>
      <c r="F7606" s="4">
        <v>1500</v>
      </c>
      <c r="G7606" s="3">
        <v>2008</v>
      </c>
      <c r="H7606" s="3" t="s">
        <v>21</v>
      </c>
      <c r="I7606" s="12" t="s">
        <v>4162</v>
      </c>
      <c r="J7606" s="3">
        <v>42</v>
      </c>
      <c r="K7606" s="3" t="str">
        <f>IF(VLOOKUP(D7606,'Resources Final'!A:C,3,FALSE)=0,"",VLOOKUP(D7606,'Resources Final'!A:C,3,FALSE))</f>
        <v>Y</v>
      </c>
      <c r="L7606" s="3" t="str">
        <f>IF(VLOOKUP(D7606,'Resources Final'!A:D,4,FALSE)=0,"",VLOOKUP(D7606,'Resources Final'!A:D,4,FALSE))</f>
        <v/>
      </c>
      <c r="M7606" s="3" t="str">
        <f>IF(VLOOKUP(D7606,'Resources Final'!A:E,5,FALSE)=0,"",VLOOKUP(D7606,'Resources Final'!A:E,5,FALSE))</f>
        <v/>
      </c>
      <c r="N7606" s="7" t="str">
        <f>IF(VLOOKUP(D7606,'Resources Final'!A:F,6,FALSE)=0,"",VLOOKUP(D7606,'Resources Final'!A:F,6,FALSE))</f>
        <v/>
      </c>
      <c r="O7606" s="3" t="str">
        <f>IF(VLOOKUP(D7606,'Resources Final'!A:G,7,FALSE)=0,"",VLOOKUP(D7606,'Resources Final'!A:G,7,FALSE))</f>
        <v/>
      </c>
    </row>
    <row r="7607" spans="1:15" x14ac:dyDescent="0.2">
      <c r="A7607" s="11">
        <v>990</v>
      </c>
      <c r="B7607" s="11" t="str">
        <f t="shared" si="133"/>
        <v>Fred C. and Mary R. Koch Foundation_Beckey, Danielle20081500</v>
      </c>
      <c r="C7607" s="11" t="s">
        <v>4161</v>
      </c>
      <c r="D7607" s="11" t="s">
        <v>380</v>
      </c>
      <c r="E7607" s="11" t="s">
        <v>380</v>
      </c>
      <c r="F7607" s="4">
        <v>1500</v>
      </c>
      <c r="G7607" s="3">
        <v>2008</v>
      </c>
      <c r="H7607" s="3" t="s">
        <v>21</v>
      </c>
      <c r="I7607" s="12" t="s">
        <v>4162</v>
      </c>
      <c r="J7607" s="3">
        <v>43</v>
      </c>
      <c r="K7607" s="3" t="str">
        <f>IF(VLOOKUP(D7607,'Resources Final'!A:C,3,FALSE)=0,"",VLOOKUP(D7607,'Resources Final'!A:C,3,FALSE))</f>
        <v>Y</v>
      </c>
      <c r="L7607" s="3" t="str">
        <f>IF(VLOOKUP(D7607,'Resources Final'!A:D,4,FALSE)=0,"",VLOOKUP(D7607,'Resources Final'!A:D,4,FALSE))</f>
        <v/>
      </c>
      <c r="M7607" s="3" t="str">
        <f>IF(VLOOKUP(D7607,'Resources Final'!A:E,5,FALSE)=0,"",VLOOKUP(D7607,'Resources Final'!A:E,5,FALSE))</f>
        <v/>
      </c>
      <c r="N7607" s="7" t="str">
        <f>IF(VLOOKUP(D7607,'Resources Final'!A:F,6,FALSE)=0,"",VLOOKUP(D7607,'Resources Final'!A:F,6,FALSE))</f>
        <v/>
      </c>
      <c r="O7607" s="3" t="str">
        <f>IF(VLOOKUP(D7607,'Resources Final'!A:G,7,FALSE)=0,"",VLOOKUP(D7607,'Resources Final'!A:G,7,FALSE))</f>
        <v/>
      </c>
    </row>
    <row r="7608" spans="1:15" x14ac:dyDescent="0.2">
      <c r="A7608" s="11">
        <v>990</v>
      </c>
      <c r="B7608" s="11" t="str">
        <f t="shared" si="133"/>
        <v>Fred C. and Mary R. Koch Foundation_Bedynek, Mary Katherine20081500</v>
      </c>
      <c r="C7608" s="11" t="s">
        <v>4161</v>
      </c>
      <c r="D7608" s="11" t="s">
        <v>383</v>
      </c>
      <c r="E7608" s="11" t="s">
        <v>383</v>
      </c>
      <c r="F7608" s="4">
        <v>1500</v>
      </c>
      <c r="G7608" s="3">
        <v>2008</v>
      </c>
      <c r="H7608" s="3" t="s">
        <v>21</v>
      </c>
      <c r="I7608" s="12" t="s">
        <v>4183</v>
      </c>
      <c r="J7608" s="3">
        <v>44</v>
      </c>
      <c r="K7608" s="3" t="str">
        <f>IF(VLOOKUP(D7608,'Resources Final'!A:C,3,FALSE)=0,"",VLOOKUP(D7608,'Resources Final'!A:C,3,FALSE))</f>
        <v>Y</v>
      </c>
      <c r="L7608" s="3" t="str">
        <f>IF(VLOOKUP(D7608,'Resources Final'!A:D,4,FALSE)=0,"",VLOOKUP(D7608,'Resources Final'!A:D,4,FALSE))</f>
        <v/>
      </c>
      <c r="M7608" s="3" t="str">
        <f>IF(VLOOKUP(D7608,'Resources Final'!A:E,5,FALSE)=0,"",VLOOKUP(D7608,'Resources Final'!A:E,5,FALSE))</f>
        <v/>
      </c>
      <c r="N7608" s="7" t="str">
        <f>IF(VLOOKUP(D7608,'Resources Final'!A:F,6,FALSE)=0,"",VLOOKUP(D7608,'Resources Final'!A:F,6,FALSE))</f>
        <v/>
      </c>
      <c r="O7608" s="3" t="str">
        <f>IF(VLOOKUP(D7608,'Resources Final'!A:G,7,FALSE)=0,"",VLOOKUP(D7608,'Resources Final'!A:G,7,FALSE))</f>
        <v/>
      </c>
    </row>
    <row r="7609" spans="1:15" x14ac:dyDescent="0.2">
      <c r="A7609" s="11">
        <v>990</v>
      </c>
      <c r="B7609" s="11" t="str">
        <f t="shared" si="133"/>
        <v>Fred C. and Mary R. Koch Foundation_Berbert, Georgia20081500</v>
      </c>
      <c r="C7609" s="11" t="s">
        <v>4161</v>
      </c>
      <c r="D7609" s="11" t="s">
        <v>406</v>
      </c>
      <c r="E7609" s="11" t="s">
        <v>406</v>
      </c>
      <c r="F7609" s="4">
        <v>1500</v>
      </c>
      <c r="G7609" s="3">
        <v>2008</v>
      </c>
      <c r="H7609" s="3" t="s">
        <v>21</v>
      </c>
      <c r="I7609" s="12" t="s">
        <v>4162</v>
      </c>
      <c r="J7609" s="3">
        <v>45</v>
      </c>
      <c r="K7609" s="3" t="str">
        <f>IF(VLOOKUP(D7609,'Resources Final'!A:C,3,FALSE)=0,"",VLOOKUP(D7609,'Resources Final'!A:C,3,FALSE))</f>
        <v>Y</v>
      </c>
      <c r="L7609" s="3" t="str">
        <f>IF(VLOOKUP(D7609,'Resources Final'!A:D,4,FALSE)=0,"",VLOOKUP(D7609,'Resources Final'!A:D,4,FALSE))</f>
        <v/>
      </c>
      <c r="M7609" s="3" t="str">
        <f>IF(VLOOKUP(D7609,'Resources Final'!A:E,5,FALSE)=0,"",VLOOKUP(D7609,'Resources Final'!A:E,5,FALSE))</f>
        <v/>
      </c>
      <c r="N7609" s="7" t="str">
        <f>IF(VLOOKUP(D7609,'Resources Final'!A:F,6,FALSE)=0,"",VLOOKUP(D7609,'Resources Final'!A:F,6,FALSE))</f>
        <v/>
      </c>
      <c r="O7609" s="3" t="str">
        <f>IF(VLOOKUP(D7609,'Resources Final'!A:G,7,FALSE)=0,"",VLOOKUP(D7609,'Resources Final'!A:G,7,FALSE))</f>
        <v/>
      </c>
    </row>
    <row r="7610" spans="1:15" x14ac:dyDescent="0.2">
      <c r="A7610" s="11">
        <v>990</v>
      </c>
      <c r="B7610" s="11" t="str">
        <f t="shared" si="133"/>
        <v>Fred C. and Mary R. Koch Foundation_Blasi, Audra20081500</v>
      </c>
      <c r="C7610" s="11" t="s">
        <v>4161</v>
      </c>
      <c r="D7610" s="11" t="s">
        <v>445</v>
      </c>
      <c r="E7610" s="11" t="s">
        <v>445</v>
      </c>
      <c r="F7610" s="4">
        <v>1500</v>
      </c>
      <c r="G7610" s="3">
        <v>2008</v>
      </c>
      <c r="H7610" s="3" t="s">
        <v>21</v>
      </c>
      <c r="I7610" s="12" t="s">
        <v>4162</v>
      </c>
      <c r="J7610" s="3">
        <v>46</v>
      </c>
      <c r="K7610" s="3" t="str">
        <f>IF(VLOOKUP(D7610,'Resources Final'!A:C,3,FALSE)=0,"",VLOOKUP(D7610,'Resources Final'!A:C,3,FALSE))</f>
        <v>Y</v>
      </c>
      <c r="L7610" s="3" t="str">
        <f>IF(VLOOKUP(D7610,'Resources Final'!A:D,4,FALSE)=0,"",VLOOKUP(D7610,'Resources Final'!A:D,4,FALSE))</f>
        <v/>
      </c>
      <c r="M7610" s="3" t="str">
        <f>IF(VLOOKUP(D7610,'Resources Final'!A:E,5,FALSE)=0,"",VLOOKUP(D7610,'Resources Final'!A:E,5,FALSE))</f>
        <v/>
      </c>
      <c r="N7610" s="7" t="str">
        <f>IF(VLOOKUP(D7610,'Resources Final'!A:F,6,FALSE)=0,"",VLOOKUP(D7610,'Resources Final'!A:F,6,FALSE))</f>
        <v/>
      </c>
      <c r="O7610" s="3" t="str">
        <f>IF(VLOOKUP(D7610,'Resources Final'!A:G,7,FALSE)=0,"",VLOOKUP(D7610,'Resources Final'!A:G,7,FALSE))</f>
        <v/>
      </c>
    </row>
    <row r="7611" spans="1:15" x14ac:dyDescent="0.2">
      <c r="A7611" s="11">
        <v>990</v>
      </c>
      <c r="B7611" s="11" t="str">
        <f t="shared" si="133"/>
        <v>Fred C. and Mary R. Koch Foundation_Bohm, Carol-Ann20081500</v>
      </c>
      <c r="C7611" s="11" t="s">
        <v>4161</v>
      </c>
      <c r="D7611" s="11" t="s">
        <v>459</v>
      </c>
      <c r="E7611" s="11" t="s">
        <v>459</v>
      </c>
      <c r="F7611" s="4">
        <v>1500</v>
      </c>
      <c r="G7611" s="3">
        <v>2008</v>
      </c>
      <c r="H7611" s="3" t="s">
        <v>21</v>
      </c>
      <c r="I7611" s="12" t="s">
        <v>4162</v>
      </c>
      <c r="J7611" s="3">
        <v>47</v>
      </c>
      <c r="K7611" s="3" t="str">
        <f>IF(VLOOKUP(D7611,'Resources Final'!A:C,3,FALSE)=0,"",VLOOKUP(D7611,'Resources Final'!A:C,3,FALSE))</f>
        <v>Y</v>
      </c>
      <c r="L7611" s="3" t="str">
        <f>IF(VLOOKUP(D7611,'Resources Final'!A:D,4,FALSE)=0,"",VLOOKUP(D7611,'Resources Final'!A:D,4,FALSE))</f>
        <v/>
      </c>
      <c r="M7611" s="3" t="str">
        <f>IF(VLOOKUP(D7611,'Resources Final'!A:E,5,FALSE)=0,"",VLOOKUP(D7611,'Resources Final'!A:E,5,FALSE))</f>
        <v/>
      </c>
      <c r="N7611" s="7" t="str">
        <f>IF(VLOOKUP(D7611,'Resources Final'!A:F,6,FALSE)=0,"",VLOOKUP(D7611,'Resources Final'!A:F,6,FALSE))</f>
        <v/>
      </c>
      <c r="O7611" s="3" t="str">
        <f>IF(VLOOKUP(D7611,'Resources Final'!A:G,7,FALSE)=0,"",VLOOKUP(D7611,'Resources Final'!A:G,7,FALSE))</f>
        <v/>
      </c>
    </row>
    <row r="7612" spans="1:15" x14ac:dyDescent="0.2">
      <c r="A7612" s="11">
        <v>990</v>
      </c>
      <c r="B7612" s="11" t="str">
        <f t="shared" si="133"/>
        <v>Fred C. and Mary R. Koch Foundation_Bowhay, Spenser20081500</v>
      </c>
      <c r="C7612" s="11" t="s">
        <v>4161</v>
      </c>
      <c r="D7612" s="11" t="s">
        <v>479</v>
      </c>
      <c r="E7612" s="11" t="s">
        <v>479</v>
      </c>
      <c r="F7612" s="4">
        <v>1500</v>
      </c>
      <c r="G7612" s="3">
        <v>2008</v>
      </c>
      <c r="H7612" s="3" t="s">
        <v>21</v>
      </c>
      <c r="I7612" s="12" t="s">
        <v>4162</v>
      </c>
      <c r="J7612" s="3">
        <v>48</v>
      </c>
      <c r="K7612" s="3" t="str">
        <f>IF(VLOOKUP(D7612,'Resources Final'!A:C,3,FALSE)=0,"",VLOOKUP(D7612,'Resources Final'!A:C,3,FALSE))</f>
        <v>Y</v>
      </c>
      <c r="L7612" s="3" t="str">
        <f>IF(VLOOKUP(D7612,'Resources Final'!A:D,4,FALSE)=0,"",VLOOKUP(D7612,'Resources Final'!A:D,4,FALSE))</f>
        <v/>
      </c>
      <c r="M7612" s="3" t="str">
        <f>IF(VLOOKUP(D7612,'Resources Final'!A:E,5,FALSE)=0,"",VLOOKUP(D7612,'Resources Final'!A:E,5,FALSE))</f>
        <v/>
      </c>
      <c r="N7612" s="7" t="str">
        <f>IF(VLOOKUP(D7612,'Resources Final'!A:F,6,FALSE)=0,"",VLOOKUP(D7612,'Resources Final'!A:F,6,FALSE))</f>
        <v/>
      </c>
      <c r="O7612" s="3" t="str">
        <f>IF(VLOOKUP(D7612,'Resources Final'!A:G,7,FALSE)=0,"",VLOOKUP(D7612,'Resources Final'!A:G,7,FALSE))</f>
        <v/>
      </c>
    </row>
    <row r="7613" spans="1:15" x14ac:dyDescent="0.2">
      <c r="A7613" s="11">
        <v>990</v>
      </c>
      <c r="B7613" s="11" t="str">
        <f t="shared" si="133"/>
        <v>Fred C. and Mary R. Koch Foundation_Bromley, Chelsey20081500</v>
      </c>
      <c r="C7613" s="11" t="s">
        <v>4161</v>
      </c>
      <c r="D7613" s="11" t="s">
        <v>502</v>
      </c>
      <c r="E7613" s="11" t="s">
        <v>502</v>
      </c>
      <c r="F7613" s="4">
        <v>1500</v>
      </c>
      <c r="G7613" s="3">
        <v>2008</v>
      </c>
      <c r="H7613" s="3" t="s">
        <v>21</v>
      </c>
      <c r="I7613" s="12" t="s">
        <v>4162</v>
      </c>
      <c r="J7613" s="3">
        <v>49</v>
      </c>
      <c r="K7613" s="3" t="str">
        <f>IF(VLOOKUP(D7613,'Resources Final'!A:C,3,FALSE)=0,"",VLOOKUP(D7613,'Resources Final'!A:C,3,FALSE))</f>
        <v>Y</v>
      </c>
      <c r="L7613" s="3" t="str">
        <f>IF(VLOOKUP(D7613,'Resources Final'!A:D,4,FALSE)=0,"",VLOOKUP(D7613,'Resources Final'!A:D,4,FALSE))</f>
        <v/>
      </c>
      <c r="M7613" s="3" t="str">
        <f>IF(VLOOKUP(D7613,'Resources Final'!A:E,5,FALSE)=0,"",VLOOKUP(D7613,'Resources Final'!A:E,5,FALSE))</f>
        <v/>
      </c>
      <c r="N7613" s="7" t="str">
        <f>IF(VLOOKUP(D7613,'Resources Final'!A:F,6,FALSE)=0,"",VLOOKUP(D7613,'Resources Final'!A:F,6,FALSE))</f>
        <v/>
      </c>
      <c r="O7613" s="3" t="str">
        <f>IF(VLOOKUP(D7613,'Resources Final'!A:G,7,FALSE)=0,"",VLOOKUP(D7613,'Resources Final'!A:G,7,FALSE))</f>
        <v/>
      </c>
    </row>
    <row r="7614" spans="1:15" x14ac:dyDescent="0.2">
      <c r="A7614" s="11">
        <v>990</v>
      </c>
      <c r="B7614" s="11" t="str">
        <f t="shared" si="133"/>
        <v>Fred C. and Mary R. Koch Foundation_Bullman, Brittany20081500</v>
      </c>
      <c r="C7614" s="11" t="s">
        <v>4161</v>
      </c>
      <c r="D7614" s="11" t="s">
        <v>525</v>
      </c>
      <c r="E7614" s="11" t="s">
        <v>525</v>
      </c>
      <c r="F7614" s="4">
        <v>1500</v>
      </c>
      <c r="G7614" s="3">
        <v>2008</v>
      </c>
      <c r="H7614" s="3" t="s">
        <v>21</v>
      </c>
      <c r="I7614" s="12" t="s">
        <v>4162</v>
      </c>
      <c r="J7614" s="3">
        <v>50</v>
      </c>
      <c r="K7614" s="3" t="str">
        <f>IF(VLOOKUP(D7614,'Resources Final'!A:C,3,FALSE)=0,"",VLOOKUP(D7614,'Resources Final'!A:C,3,FALSE))</f>
        <v>Y</v>
      </c>
      <c r="L7614" s="3" t="str">
        <f>IF(VLOOKUP(D7614,'Resources Final'!A:D,4,FALSE)=0,"",VLOOKUP(D7614,'Resources Final'!A:D,4,FALSE))</f>
        <v/>
      </c>
      <c r="M7614" s="3" t="str">
        <f>IF(VLOOKUP(D7614,'Resources Final'!A:E,5,FALSE)=0,"",VLOOKUP(D7614,'Resources Final'!A:E,5,FALSE))</f>
        <v/>
      </c>
      <c r="N7614" s="7" t="str">
        <f>IF(VLOOKUP(D7614,'Resources Final'!A:F,6,FALSE)=0,"",VLOOKUP(D7614,'Resources Final'!A:F,6,FALSE))</f>
        <v/>
      </c>
      <c r="O7614" s="3" t="str">
        <f>IF(VLOOKUP(D7614,'Resources Final'!A:G,7,FALSE)=0,"",VLOOKUP(D7614,'Resources Final'!A:G,7,FALSE))</f>
        <v/>
      </c>
    </row>
    <row r="7615" spans="1:15" x14ac:dyDescent="0.2">
      <c r="A7615" s="11">
        <v>990</v>
      </c>
      <c r="B7615" s="11" t="str">
        <f t="shared" si="133"/>
        <v>Fred C. and Mary R. Koch Foundation_Bullman, Kristen20081500</v>
      </c>
      <c r="C7615" s="11" t="s">
        <v>4161</v>
      </c>
      <c r="D7615" s="11" t="s">
        <v>526</v>
      </c>
      <c r="E7615" s="11" t="s">
        <v>526</v>
      </c>
      <c r="F7615" s="4">
        <v>1500</v>
      </c>
      <c r="G7615" s="3">
        <v>2008</v>
      </c>
      <c r="H7615" s="3" t="s">
        <v>21</v>
      </c>
      <c r="I7615" s="12" t="s">
        <v>4184</v>
      </c>
      <c r="J7615" s="3">
        <v>51</v>
      </c>
      <c r="K7615" s="3" t="str">
        <f>IF(VLOOKUP(D7615,'Resources Final'!A:C,3,FALSE)=0,"",VLOOKUP(D7615,'Resources Final'!A:C,3,FALSE))</f>
        <v>Y</v>
      </c>
      <c r="L7615" s="3" t="str">
        <f>IF(VLOOKUP(D7615,'Resources Final'!A:D,4,FALSE)=0,"",VLOOKUP(D7615,'Resources Final'!A:D,4,FALSE))</f>
        <v/>
      </c>
      <c r="M7615" s="3" t="str">
        <f>IF(VLOOKUP(D7615,'Resources Final'!A:E,5,FALSE)=0,"",VLOOKUP(D7615,'Resources Final'!A:E,5,FALSE))</f>
        <v/>
      </c>
      <c r="N7615" s="7" t="str">
        <f>IF(VLOOKUP(D7615,'Resources Final'!A:F,6,FALSE)=0,"",VLOOKUP(D7615,'Resources Final'!A:F,6,FALSE))</f>
        <v/>
      </c>
      <c r="O7615" s="3" t="str">
        <f>IF(VLOOKUP(D7615,'Resources Final'!A:G,7,FALSE)=0,"",VLOOKUP(D7615,'Resources Final'!A:G,7,FALSE))</f>
        <v/>
      </c>
    </row>
    <row r="7616" spans="1:15" x14ac:dyDescent="0.2">
      <c r="A7616" s="11">
        <v>990</v>
      </c>
      <c r="B7616" s="11" t="str">
        <f t="shared" si="133"/>
        <v>Fred C. and Mary R. Koch Foundation_Call, Laura20081500</v>
      </c>
      <c r="C7616" s="11" t="s">
        <v>4161</v>
      </c>
      <c r="D7616" s="11" t="s">
        <v>584</v>
      </c>
      <c r="E7616" s="11" t="s">
        <v>584</v>
      </c>
      <c r="F7616" s="4">
        <v>1500</v>
      </c>
      <c r="G7616" s="3">
        <v>2008</v>
      </c>
      <c r="H7616" s="3" t="s">
        <v>21</v>
      </c>
      <c r="I7616" s="12" t="s">
        <v>4162</v>
      </c>
      <c r="J7616" s="3">
        <v>52</v>
      </c>
      <c r="K7616" s="3" t="str">
        <f>IF(VLOOKUP(D7616,'Resources Final'!A:C,3,FALSE)=0,"",VLOOKUP(D7616,'Resources Final'!A:C,3,FALSE))</f>
        <v>Y</v>
      </c>
      <c r="L7616" s="3" t="str">
        <f>IF(VLOOKUP(D7616,'Resources Final'!A:D,4,FALSE)=0,"",VLOOKUP(D7616,'Resources Final'!A:D,4,FALSE))</f>
        <v/>
      </c>
      <c r="M7616" s="3" t="str">
        <f>IF(VLOOKUP(D7616,'Resources Final'!A:E,5,FALSE)=0,"",VLOOKUP(D7616,'Resources Final'!A:E,5,FALSE))</f>
        <v/>
      </c>
      <c r="N7616" s="7" t="str">
        <f>IF(VLOOKUP(D7616,'Resources Final'!A:F,6,FALSE)=0,"",VLOOKUP(D7616,'Resources Final'!A:F,6,FALSE))</f>
        <v/>
      </c>
      <c r="O7616" s="3" t="str">
        <f>IF(VLOOKUP(D7616,'Resources Final'!A:G,7,FALSE)=0,"",VLOOKUP(D7616,'Resources Final'!A:G,7,FALSE))</f>
        <v/>
      </c>
    </row>
    <row r="7617" spans="1:15" x14ac:dyDescent="0.2">
      <c r="A7617" s="11">
        <v>990</v>
      </c>
      <c r="B7617" s="11" t="str">
        <f t="shared" si="133"/>
        <v>Fred C. and Mary R. Koch Foundation_Campbell, Kittie20081500</v>
      </c>
      <c r="C7617" s="11" t="s">
        <v>4161</v>
      </c>
      <c r="D7617" s="11" t="s">
        <v>596</v>
      </c>
      <c r="E7617" s="11" t="s">
        <v>596</v>
      </c>
      <c r="F7617" s="4">
        <v>1500</v>
      </c>
      <c r="G7617" s="3">
        <v>2008</v>
      </c>
      <c r="H7617" s="3" t="s">
        <v>21</v>
      </c>
      <c r="I7617" s="12" t="s">
        <v>4162</v>
      </c>
      <c r="J7617" s="3">
        <v>53</v>
      </c>
      <c r="K7617" s="3" t="str">
        <f>IF(VLOOKUP(D7617,'Resources Final'!A:C,3,FALSE)=0,"",VLOOKUP(D7617,'Resources Final'!A:C,3,FALSE))</f>
        <v>Y</v>
      </c>
      <c r="L7617" s="3" t="str">
        <f>IF(VLOOKUP(D7617,'Resources Final'!A:D,4,FALSE)=0,"",VLOOKUP(D7617,'Resources Final'!A:D,4,FALSE))</f>
        <v/>
      </c>
      <c r="M7617" s="3" t="str">
        <f>IF(VLOOKUP(D7617,'Resources Final'!A:E,5,FALSE)=0,"",VLOOKUP(D7617,'Resources Final'!A:E,5,FALSE))</f>
        <v/>
      </c>
      <c r="N7617" s="7" t="str">
        <f>IF(VLOOKUP(D7617,'Resources Final'!A:F,6,FALSE)=0,"",VLOOKUP(D7617,'Resources Final'!A:F,6,FALSE))</f>
        <v/>
      </c>
      <c r="O7617" s="3" t="str">
        <f>IF(VLOOKUP(D7617,'Resources Final'!A:G,7,FALSE)=0,"",VLOOKUP(D7617,'Resources Final'!A:G,7,FALSE))</f>
        <v/>
      </c>
    </row>
    <row r="7618" spans="1:15" x14ac:dyDescent="0.2">
      <c r="A7618" s="11">
        <v>990</v>
      </c>
      <c r="B7618" s="11" t="str">
        <f t="shared" ref="B7618:B7681" si="134">C7618&amp;"_"&amp;D7618&amp;G7618&amp;F7618</f>
        <v>Fred C. and Mary R. Koch Foundation_Carrier, Elizabeth20081500</v>
      </c>
      <c r="C7618" s="11" t="s">
        <v>4161</v>
      </c>
      <c r="D7618" s="11" t="s">
        <v>617</v>
      </c>
      <c r="E7618" s="11" t="s">
        <v>617</v>
      </c>
      <c r="F7618" s="4">
        <v>1500</v>
      </c>
      <c r="G7618" s="3">
        <v>2008</v>
      </c>
      <c r="H7618" s="3" t="s">
        <v>21</v>
      </c>
      <c r="I7618" s="12" t="s">
        <v>4162</v>
      </c>
      <c r="J7618" s="3">
        <v>54</v>
      </c>
      <c r="K7618" s="3" t="str">
        <f>IF(VLOOKUP(D7618,'Resources Final'!A:C,3,FALSE)=0,"",VLOOKUP(D7618,'Resources Final'!A:C,3,FALSE))</f>
        <v>Y</v>
      </c>
      <c r="L7618" s="3" t="str">
        <f>IF(VLOOKUP(D7618,'Resources Final'!A:D,4,FALSE)=0,"",VLOOKUP(D7618,'Resources Final'!A:D,4,FALSE))</f>
        <v/>
      </c>
      <c r="M7618" s="3" t="str">
        <f>IF(VLOOKUP(D7618,'Resources Final'!A:E,5,FALSE)=0,"",VLOOKUP(D7618,'Resources Final'!A:E,5,FALSE))</f>
        <v/>
      </c>
      <c r="N7618" s="7" t="str">
        <f>IF(VLOOKUP(D7618,'Resources Final'!A:F,6,FALSE)=0,"",VLOOKUP(D7618,'Resources Final'!A:F,6,FALSE))</f>
        <v/>
      </c>
      <c r="O7618" s="3" t="str">
        <f>IF(VLOOKUP(D7618,'Resources Final'!A:G,7,FALSE)=0,"",VLOOKUP(D7618,'Resources Final'!A:G,7,FALSE))</f>
        <v/>
      </c>
    </row>
    <row r="7619" spans="1:15" x14ac:dyDescent="0.2">
      <c r="A7619" s="11">
        <v>990</v>
      </c>
      <c r="B7619" s="11" t="str">
        <f t="shared" si="134"/>
        <v>Fred C. and Mary R. Koch Foundation_Chinn, Jacquelyn20081500</v>
      </c>
      <c r="C7619" s="11" t="s">
        <v>4161</v>
      </c>
      <c r="D7619" s="11" t="s">
        <v>715</v>
      </c>
      <c r="E7619" s="11" t="s">
        <v>715</v>
      </c>
      <c r="F7619" s="4">
        <v>1500</v>
      </c>
      <c r="G7619" s="3">
        <v>2008</v>
      </c>
      <c r="H7619" s="3" t="s">
        <v>21</v>
      </c>
      <c r="I7619" s="12" t="s">
        <v>4162</v>
      </c>
      <c r="J7619" s="3">
        <v>55</v>
      </c>
      <c r="K7619" s="3" t="str">
        <f>IF(VLOOKUP(D7619,'Resources Final'!A:C,3,FALSE)=0,"",VLOOKUP(D7619,'Resources Final'!A:C,3,FALSE))</f>
        <v>Y</v>
      </c>
      <c r="L7619" s="3" t="str">
        <f>IF(VLOOKUP(D7619,'Resources Final'!A:D,4,FALSE)=0,"",VLOOKUP(D7619,'Resources Final'!A:D,4,FALSE))</f>
        <v/>
      </c>
      <c r="M7619" s="3" t="str">
        <f>IF(VLOOKUP(D7619,'Resources Final'!A:E,5,FALSE)=0,"",VLOOKUP(D7619,'Resources Final'!A:E,5,FALSE))</f>
        <v/>
      </c>
      <c r="N7619" s="7" t="str">
        <f>IF(VLOOKUP(D7619,'Resources Final'!A:F,6,FALSE)=0,"",VLOOKUP(D7619,'Resources Final'!A:F,6,FALSE))</f>
        <v/>
      </c>
      <c r="O7619" s="3" t="str">
        <f>IF(VLOOKUP(D7619,'Resources Final'!A:G,7,FALSE)=0,"",VLOOKUP(D7619,'Resources Final'!A:G,7,FALSE))</f>
        <v/>
      </c>
    </row>
    <row r="7620" spans="1:15" x14ac:dyDescent="0.2">
      <c r="A7620" s="11">
        <v>990</v>
      </c>
      <c r="B7620" s="11" t="str">
        <f t="shared" si="134"/>
        <v>Fred C. and Mary R. Koch Foundation_Coble, Joshua20081500</v>
      </c>
      <c r="C7620" s="11" t="s">
        <v>4161</v>
      </c>
      <c r="D7620" s="11" t="s">
        <v>768</v>
      </c>
      <c r="E7620" s="11" t="s">
        <v>768</v>
      </c>
      <c r="F7620" s="4">
        <v>1500</v>
      </c>
      <c r="G7620" s="3">
        <v>2008</v>
      </c>
      <c r="H7620" s="3" t="s">
        <v>21</v>
      </c>
      <c r="I7620" s="12" t="s">
        <v>4162</v>
      </c>
      <c r="J7620" s="3">
        <v>56</v>
      </c>
      <c r="K7620" s="3" t="str">
        <f>IF(VLOOKUP(D7620,'Resources Final'!A:C,3,FALSE)=0,"",VLOOKUP(D7620,'Resources Final'!A:C,3,FALSE))</f>
        <v>Y</v>
      </c>
      <c r="L7620" s="3" t="str">
        <f>IF(VLOOKUP(D7620,'Resources Final'!A:D,4,FALSE)=0,"",VLOOKUP(D7620,'Resources Final'!A:D,4,FALSE))</f>
        <v/>
      </c>
      <c r="M7620" s="3" t="str">
        <f>IF(VLOOKUP(D7620,'Resources Final'!A:E,5,FALSE)=0,"",VLOOKUP(D7620,'Resources Final'!A:E,5,FALSE))</f>
        <v/>
      </c>
      <c r="N7620" s="7" t="str">
        <f>IF(VLOOKUP(D7620,'Resources Final'!A:F,6,FALSE)=0,"",VLOOKUP(D7620,'Resources Final'!A:F,6,FALSE))</f>
        <v/>
      </c>
      <c r="O7620" s="3" t="str">
        <f>IF(VLOOKUP(D7620,'Resources Final'!A:G,7,FALSE)=0,"",VLOOKUP(D7620,'Resources Final'!A:G,7,FALSE))</f>
        <v/>
      </c>
    </row>
    <row r="7621" spans="1:15" x14ac:dyDescent="0.2">
      <c r="A7621" s="11">
        <v>990</v>
      </c>
      <c r="B7621" s="11" t="str">
        <f t="shared" si="134"/>
        <v>Fred C. and Mary R. Koch Foundation_Covey, Kylie20081500</v>
      </c>
      <c r="C7621" s="11" t="s">
        <v>4161</v>
      </c>
      <c r="D7621" s="11" t="s">
        <v>861</v>
      </c>
      <c r="E7621" s="11" t="s">
        <v>861</v>
      </c>
      <c r="F7621" s="4">
        <v>1500</v>
      </c>
      <c r="G7621" s="3">
        <v>2008</v>
      </c>
      <c r="H7621" s="3" t="s">
        <v>21</v>
      </c>
      <c r="I7621" s="12" t="s">
        <v>4162</v>
      </c>
      <c r="J7621" s="3">
        <v>57</v>
      </c>
      <c r="K7621" s="3" t="str">
        <f>IF(VLOOKUP(D7621,'Resources Final'!A:C,3,FALSE)=0,"",VLOOKUP(D7621,'Resources Final'!A:C,3,FALSE))</f>
        <v>Y</v>
      </c>
      <c r="L7621" s="3" t="str">
        <f>IF(VLOOKUP(D7621,'Resources Final'!A:D,4,FALSE)=0,"",VLOOKUP(D7621,'Resources Final'!A:D,4,FALSE))</f>
        <v/>
      </c>
      <c r="M7621" s="3" t="str">
        <f>IF(VLOOKUP(D7621,'Resources Final'!A:E,5,FALSE)=0,"",VLOOKUP(D7621,'Resources Final'!A:E,5,FALSE))</f>
        <v/>
      </c>
      <c r="N7621" s="7" t="str">
        <f>IF(VLOOKUP(D7621,'Resources Final'!A:F,6,FALSE)=0,"",VLOOKUP(D7621,'Resources Final'!A:F,6,FALSE))</f>
        <v/>
      </c>
      <c r="O7621" s="3" t="str">
        <f>IF(VLOOKUP(D7621,'Resources Final'!A:G,7,FALSE)=0,"",VLOOKUP(D7621,'Resources Final'!A:G,7,FALSE))</f>
        <v/>
      </c>
    </row>
    <row r="7622" spans="1:15" x14ac:dyDescent="0.2">
      <c r="A7622" s="11">
        <v>990</v>
      </c>
      <c r="B7622" s="11" t="str">
        <f t="shared" si="134"/>
        <v>Fred C. and Mary R. Koch Foundation_Crews, Emily20081500</v>
      </c>
      <c r="C7622" s="11" t="s">
        <v>4161</v>
      </c>
      <c r="D7622" s="11" t="s">
        <v>873</v>
      </c>
      <c r="E7622" s="11" t="s">
        <v>873</v>
      </c>
      <c r="F7622" s="4">
        <v>1500</v>
      </c>
      <c r="G7622" s="3">
        <v>2008</v>
      </c>
      <c r="H7622" s="3" t="s">
        <v>21</v>
      </c>
      <c r="I7622" s="12" t="s">
        <v>4162</v>
      </c>
      <c r="J7622" s="3">
        <v>58</v>
      </c>
      <c r="K7622" s="3" t="str">
        <f>IF(VLOOKUP(D7622,'Resources Final'!A:C,3,FALSE)=0,"",VLOOKUP(D7622,'Resources Final'!A:C,3,FALSE))</f>
        <v>Y</v>
      </c>
      <c r="L7622" s="3" t="str">
        <f>IF(VLOOKUP(D7622,'Resources Final'!A:D,4,FALSE)=0,"",VLOOKUP(D7622,'Resources Final'!A:D,4,FALSE))</f>
        <v/>
      </c>
      <c r="M7622" s="3" t="str">
        <f>IF(VLOOKUP(D7622,'Resources Final'!A:E,5,FALSE)=0,"",VLOOKUP(D7622,'Resources Final'!A:E,5,FALSE))</f>
        <v/>
      </c>
      <c r="N7622" s="7" t="str">
        <f>IF(VLOOKUP(D7622,'Resources Final'!A:F,6,FALSE)=0,"",VLOOKUP(D7622,'Resources Final'!A:F,6,FALSE))</f>
        <v/>
      </c>
      <c r="O7622" s="3" t="str">
        <f>IF(VLOOKUP(D7622,'Resources Final'!A:G,7,FALSE)=0,"",VLOOKUP(D7622,'Resources Final'!A:G,7,FALSE))</f>
        <v/>
      </c>
    </row>
    <row r="7623" spans="1:15" x14ac:dyDescent="0.2">
      <c r="A7623" s="11">
        <v>990</v>
      </c>
      <c r="B7623" s="11" t="str">
        <f t="shared" si="134"/>
        <v>Fred C. and Mary R. Koch Foundation_Crowder, Justin20081500</v>
      </c>
      <c r="C7623" s="11" t="s">
        <v>4161</v>
      </c>
      <c r="D7623" s="11" t="s">
        <v>882</v>
      </c>
      <c r="E7623" s="11" t="s">
        <v>882</v>
      </c>
      <c r="F7623" s="4">
        <v>1500</v>
      </c>
      <c r="G7623" s="3">
        <v>2008</v>
      </c>
      <c r="H7623" s="3" t="s">
        <v>21</v>
      </c>
      <c r="I7623" s="12" t="s">
        <v>4162</v>
      </c>
      <c r="J7623" s="3">
        <v>59</v>
      </c>
      <c r="K7623" s="3" t="str">
        <f>IF(VLOOKUP(D7623,'Resources Final'!A:C,3,FALSE)=0,"",VLOOKUP(D7623,'Resources Final'!A:C,3,FALSE))</f>
        <v>Y</v>
      </c>
      <c r="L7623" s="3" t="str">
        <f>IF(VLOOKUP(D7623,'Resources Final'!A:D,4,FALSE)=0,"",VLOOKUP(D7623,'Resources Final'!A:D,4,FALSE))</f>
        <v/>
      </c>
      <c r="M7623" s="3" t="str">
        <f>IF(VLOOKUP(D7623,'Resources Final'!A:E,5,FALSE)=0,"",VLOOKUP(D7623,'Resources Final'!A:E,5,FALSE))</f>
        <v/>
      </c>
      <c r="N7623" s="7" t="str">
        <f>IF(VLOOKUP(D7623,'Resources Final'!A:F,6,FALSE)=0,"",VLOOKUP(D7623,'Resources Final'!A:F,6,FALSE))</f>
        <v/>
      </c>
      <c r="O7623" s="3" t="str">
        <f>IF(VLOOKUP(D7623,'Resources Final'!A:G,7,FALSE)=0,"",VLOOKUP(D7623,'Resources Final'!A:G,7,FALSE))</f>
        <v/>
      </c>
    </row>
    <row r="7624" spans="1:15" x14ac:dyDescent="0.2">
      <c r="A7624" s="11">
        <v>990</v>
      </c>
      <c r="B7624" s="11" t="str">
        <f t="shared" si="134"/>
        <v>Fred C. and Mary R. Koch Foundation_Dailey, Brynn20081500</v>
      </c>
      <c r="C7624" s="11" t="s">
        <v>4161</v>
      </c>
      <c r="D7624" s="11" t="s">
        <v>928</v>
      </c>
      <c r="E7624" s="11" t="s">
        <v>928</v>
      </c>
      <c r="F7624" s="4">
        <v>1500</v>
      </c>
      <c r="G7624" s="3">
        <v>2008</v>
      </c>
      <c r="H7624" s="3" t="s">
        <v>21</v>
      </c>
      <c r="I7624" s="12" t="s">
        <v>4162</v>
      </c>
      <c r="J7624" s="3">
        <v>60</v>
      </c>
      <c r="K7624" s="3" t="str">
        <f>IF(VLOOKUP(D7624,'Resources Final'!A:C,3,FALSE)=0,"",VLOOKUP(D7624,'Resources Final'!A:C,3,FALSE))</f>
        <v>Y</v>
      </c>
      <c r="L7624" s="3" t="str">
        <f>IF(VLOOKUP(D7624,'Resources Final'!A:D,4,FALSE)=0,"",VLOOKUP(D7624,'Resources Final'!A:D,4,FALSE))</f>
        <v/>
      </c>
      <c r="M7624" s="3" t="str">
        <f>IF(VLOOKUP(D7624,'Resources Final'!A:E,5,FALSE)=0,"",VLOOKUP(D7624,'Resources Final'!A:E,5,FALSE))</f>
        <v/>
      </c>
      <c r="N7624" s="7" t="str">
        <f>IF(VLOOKUP(D7624,'Resources Final'!A:F,6,FALSE)=0,"",VLOOKUP(D7624,'Resources Final'!A:F,6,FALSE))</f>
        <v/>
      </c>
      <c r="O7624" s="3" t="str">
        <f>IF(VLOOKUP(D7624,'Resources Final'!A:G,7,FALSE)=0,"",VLOOKUP(D7624,'Resources Final'!A:G,7,FALSE))</f>
        <v/>
      </c>
    </row>
    <row r="7625" spans="1:15" x14ac:dyDescent="0.2">
      <c r="A7625" s="11">
        <v>990</v>
      </c>
      <c r="B7625" s="11" t="str">
        <f t="shared" si="134"/>
        <v>Fred C. and Mary R. Koch Foundation_Davis, Megan20081500</v>
      </c>
      <c r="C7625" s="11" t="s">
        <v>4161</v>
      </c>
      <c r="D7625" s="11" t="s">
        <v>962</v>
      </c>
      <c r="E7625" s="11" t="s">
        <v>962</v>
      </c>
      <c r="F7625" s="4">
        <v>1500</v>
      </c>
      <c r="G7625" s="3">
        <v>2008</v>
      </c>
      <c r="H7625" s="3" t="s">
        <v>21</v>
      </c>
      <c r="I7625" s="12" t="s">
        <v>4162</v>
      </c>
      <c r="J7625" s="3">
        <v>61</v>
      </c>
      <c r="K7625" s="3" t="str">
        <f>IF(VLOOKUP(D7625,'Resources Final'!A:C,3,FALSE)=0,"",VLOOKUP(D7625,'Resources Final'!A:C,3,FALSE))</f>
        <v>Y</v>
      </c>
      <c r="L7625" s="3" t="str">
        <f>IF(VLOOKUP(D7625,'Resources Final'!A:D,4,FALSE)=0,"",VLOOKUP(D7625,'Resources Final'!A:D,4,FALSE))</f>
        <v/>
      </c>
      <c r="M7625" s="3" t="str">
        <f>IF(VLOOKUP(D7625,'Resources Final'!A:E,5,FALSE)=0,"",VLOOKUP(D7625,'Resources Final'!A:E,5,FALSE))</f>
        <v/>
      </c>
      <c r="N7625" s="7" t="str">
        <f>IF(VLOOKUP(D7625,'Resources Final'!A:F,6,FALSE)=0,"",VLOOKUP(D7625,'Resources Final'!A:F,6,FALSE))</f>
        <v/>
      </c>
      <c r="O7625" s="3" t="str">
        <f>IF(VLOOKUP(D7625,'Resources Final'!A:G,7,FALSE)=0,"",VLOOKUP(D7625,'Resources Final'!A:G,7,FALSE))</f>
        <v/>
      </c>
    </row>
    <row r="7626" spans="1:15" x14ac:dyDescent="0.2">
      <c r="A7626" s="11">
        <v>990</v>
      </c>
      <c r="B7626" s="11" t="str">
        <f t="shared" si="134"/>
        <v>Fred C. and Mary R. Koch Foundation_Davis, Jeffrey20081500</v>
      </c>
      <c r="C7626" s="11" t="s">
        <v>4161</v>
      </c>
      <c r="D7626" s="11" t="s">
        <v>961</v>
      </c>
      <c r="E7626" s="11" t="s">
        <v>961</v>
      </c>
      <c r="F7626" s="4">
        <v>1500</v>
      </c>
      <c r="G7626" s="3">
        <v>2008</v>
      </c>
      <c r="H7626" s="3" t="s">
        <v>21</v>
      </c>
      <c r="I7626" s="12" t="s">
        <v>4162</v>
      </c>
      <c r="J7626" s="3">
        <v>62</v>
      </c>
      <c r="K7626" s="3" t="str">
        <f>IF(VLOOKUP(D7626,'Resources Final'!A:C,3,FALSE)=0,"",VLOOKUP(D7626,'Resources Final'!A:C,3,FALSE))</f>
        <v>Y</v>
      </c>
      <c r="L7626" s="3" t="str">
        <f>IF(VLOOKUP(D7626,'Resources Final'!A:D,4,FALSE)=0,"",VLOOKUP(D7626,'Resources Final'!A:D,4,FALSE))</f>
        <v/>
      </c>
      <c r="M7626" s="3" t="str">
        <f>IF(VLOOKUP(D7626,'Resources Final'!A:E,5,FALSE)=0,"",VLOOKUP(D7626,'Resources Final'!A:E,5,FALSE))</f>
        <v/>
      </c>
      <c r="N7626" s="7" t="str">
        <f>IF(VLOOKUP(D7626,'Resources Final'!A:F,6,FALSE)=0,"",VLOOKUP(D7626,'Resources Final'!A:F,6,FALSE))</f>
        <v/>
      </c>
      <c r="O7626" s="3" t="str">
        <f>IF(VLOOKUP(D7626,'Resources Final'!A:G,7,FALSE)=0,"",VLOOKUP(D7626,'Resources Final'!A:G,7,FALSE))</f>
        <v/>
      </c>
    </row>
    <row r="7627" spans="1:15" x14ac:dyDescent="0.2">
      <c r="A7627" s="11">
        <v>990</v>
      </c>
      <c r="B7627" s="11" t="str">
        <f t="shared" si="134"/>
        <v>Fred C. and Mary R. Koch Foundation_Dickerson, Laura20081500</v>
      </c>
      <c r="C7627" s="11" t="s">
        <v>4161</v>
      </c>
      <c r="D7627" s="11" t="s">
        <v>990</v>
      </c>
      <c r="E7627" s="11" t="s">
        <v>990</v>
      </c>
      <c r="F7627" s="4">
        <v>1500</v>
      </c>
      <c r="G7627" s="3">
        <v>2008</v>
      </c>
      <c r="H7627" s="3" t="s">
        <v>21</v>
      </c>
      <c r="I7627" s="12" t="s">
        <v>4162</v>
      </c>
      <c r="J7627" s="3">
        <v>63</v>
      </c>
      <c r="K7627" s="3" t="str">
        <f>IF(VLOOKUP(D7627,'Resources Final'!A:C,3,FALSE)=0,"",VLOOKUP(D7627,'Resources Final'!A:C,3,FALSE))</f>
        <v>Y</v>
      </c>
      <c r="L7627" s="3" t="str">
        <f>IF(VLOOKUP(D7627,'Resources Final'!A:D,4,FALSE)=0,"",VLOOKUP(D7627,'Resources Final'!A:D,4,FALSE))</f>
        <v/>
      </c>
      <c r="M7627" s="3" t="str">
        <f>IF(VLOOKUP(D7627,'Resources Final'!A:E,5,FALSE)=0,"",VLOOKUP(D7627,'Resources Final'!A:E,5,FALSE))</f>
        <v/>
      </c>
      <c r="N7627" s="7" t="str">
        <f>IF(VLOOKUP(D7627,'Resources Final'!A:F,6,FALSE)=0,"",VLOOKUP(D7627,'Resources Final'!A:F,6,FALSE))</f>
        <v/>
      </c>
      <c r="O7627" s="3" t="str">
        <f>IF(VLOOKUP(D7627,'Resources Final'!A:G,7,FALSE)=0,"",VLOOKUP(D7627,'Resources Final'!A:G,7,FALSE))</f>
        <v/>
      </c>
    </row>
    <row r="7628" spans="1:15" x14ac:dyDescent="0.2">
      <c r="A7628" s="11">
        <v>990</v>
      </c>
      <c r="B7628" s="11" t="str">
        <f t="shared" si="134"/>
        <v>Fred C. and Mary R. Koch Foundation_Dixon, Heather20081500</v>
      </c>
      <c r="C7628" s="11" t="s">
        <v>4161</v>
      </c>
      <c r="D7628" s="11" t="s">
        <v>1004</v>
      </c>
      <c r="E7628" s="11" t="s">
        <v>1004</v>
      </c>
      <c r="F7628" s="4">
        <v>1500</v>
      </c>
      <c r="G7628" s="3">
        <v>2008</v>
      </c>
      <c r="H7628" s="3" t="s">
        <v>21</v>
      </c>
      <c r="I7628" s="12" t="s">
        <v>4162</v>
      </c>
      <c r="J7628" s="3">
        <v>64</v>
      </c>
      <c r="K7628" s="3" t="str">
        <f>IF(VLOOKUP(D7628,'Resources Final'!A:C,3,FALSE)=0,"",VLOOKUP(D7628,'Resources Final'!A:C,3,FALSE))</f>
        <v>Y</v>
      </c>
      <c r="L7628" s="3" t="str">
        <f>IF(VLOOKUP(D7628,'Resources Final'!A:D,4,FALSE)=0,"",VLOOKUP(D7628,'Resources Final'!A:D,4,FALSE))</f>
        <v/>
      </c>
      <c r="M7628" s="3" t="str">
        <f>IF(VLOOKUP(D7628,'Resources Final'!A:E,5,FALSE)=0,"",VLOOKUP(D7628,'Resources Final'!A:E,5,FALSE))</f>
        <v/>
      </c>
      <c r="N7628" s="7" t="str">
        <f>IF(VLOOKUP(D7628,'Resources Final'!A:F,6,FALSE)=0,"",VLOOKUP(D7628,'Resources Final'!A:F,6,FALSE))</f>
        <v/>
      </c>
      <c r="O7628" s="3" t="str">
        <f>IF(VLOOKUP(D7628,'Resources Final'!A:G,7,FALSE)=0,"",VLOOKUP(D7628,'Resources Final'!A:G,7,FALSE))</f>
        <v/>
      </c>
    </row>
    <row r="7629" spans="1:15" x14ac:dyDescent="0.2">
      <c r="A7629" s="11">
        <v>990</v>
      </c>
      <c r="B7629" s="11" t="str">
        <f t="shared" si="134"/>
        <v>Fred C. and Mary R. Koch Foundation_Dolecheck, Deborah20081500</v>
      </c>
      <c r="C7629" s="11" t="s">
        <v>4161</v>
      </c>
      <c r="D7629" s="11" t="s">
        <v>1009</v>
      </c>
      <c r="E7629" s="11" t="s">
        <v>1009</v>
      </c>
      <c r="F7629" s="4">
        <v>1500</v>
      </c>
      <c r="G7629" s="3">
        <v>2008</v>
      </c>
      <c r="H7629" s="3" t="s">
        <v>21</v>
      </c>
      <c r="I7629" s="12" t="s">
        <v>4162</v>
      </c>
      <c r="J7629" s="3">
        <v>65</v>
      </c>
      <c r="K7629" s="3" t="str">
        <f>IF(VLOOKUP(D7629,'Resources Final'!A:C,3,FALSE)=0,"",VLOOKUP(D7629,'Resources Final'!A:C,3,FALSE))</f>
        <v>Y</v>
      </c>
      <c r="L7629" s="3" t="str">
        <f>IF(VLOOKUP(D7629,'Resources Final'!A:D,4,FALSE)=0,"",VLOOKUP(D7629,'Resources Final'!A:D,4,FALSE))</f>
        <v/>
      </c>
      <c r="M7629" s="3" t="str">
        <f>IF(VLOOKUP(D7629,'Resources Final'!A:E,5,FALSE)=0,"",VLOOKUP(D7629,'Resources Final'!A:E,5,FALSE))</f>
        <v/>
      </c>
      <c r="N7629" s="7" t="str">
        <f>IF(VLOOKUP(D7629,'Resources Final'!A:F,6,FALSE)=0,"",VLOOKUP(D7629,'Resources Final'!A:F,6,FALSE))</f>
        <v/>
      </c>
      <c r="O7629" s="3" t="str">
        <f>IF(VLOOKUP(D7629,'Resources Final'!A:G,7,FALSE)=0,"",VLOOKUP(D7629,'Resources Final'!A:G,7,FALSE))</f>
        <v/>
      </c>
    </row>
    <row r="7630" spans="1:15" x14ac:dyDescent="0.2">
      <c r="A7630" s="11">
        <v>990</v>
      </c>
      <c r="B7630" s="11" t="str">
        <f t="shared" si="134"/>
        <v>Fred C. and Mary R. Koch Foundation_Duea, Sarah20081500</v>
      </c>
      <c r="C7630" s="11" t="s">
        <v>4161</v>
      </c>
      <c r="D7630" s="11" t="s">
        <v>1035</v>
      </c>
      <c r="E7630" s="11" t="s">
        <v>1035</v>
      </c>
      <c r="F7630" s="4">
        <v>1500</v>
      </c>
      <c r="G7630" s="3">
        <v>2008</v>
      </c>
      <c r="H7630" s="3" t="s">
        <v>21</v>
      </c>
      <c r="I7630" s="12" t="s">
        <v>4162</v>
      </c>
      <c r="J7630" s="3">
        <v>66</v>
      </c>
      <c r="K7630" s="3" t="str">
        <f>IF(VLOOKUP(D7630,'Resources Final'!A:C,3,FALSE)=0,"",VLOOKUP(D7630,'Resources Final'!A:C,3,FALSE))</f>
        <v>Y</v>
      </c>
      <c r="L7630" s="3" t="str">
        <f>IF(VLOOKUP(D7630,'Resources Final'!A:D,4,FALSE)=0,"",VLOOKUP(D7630,'Resources Final'!A:D,4,FALSE))</f>
        <v/>
      </c>
      <c r="M7630" s="3" t="str">
        <f>IF(VLOOKUP(D7630,'Resources Final'!A:E,5,FALSE)=0,"",VLOOKUP(D7630,'Resources Final'!A:E,5,FALSE))</f>
        <v/>
      </c>
      <c r="N7630" s="7" t="str">
        <f>IF(VLOOKUP(D7630,'Resources Final'!A:F,6,FALSE)=0,"",VLOOKUP(D7630,'Resources Final'!A:F,6,FALSE))</f>
        <v/>
      </c>
      <c r="O7630" s="3" t="str">
        <f>IF(VLOOKUP(D7630,'Resources Final'!A:G,7,FALSE)=0,"",VLOOKUP(D7630,'Resources Final'!A:G,7,FALSE))</f>
        <v/>
      </c>
    </row>
    <row r="7631" spans="1:15" x14ac:dyDescent="0.2">
      <c r="A7631" s="11">
        <v>990</v>
      </c>
      <c r="B7631" s="11" t="str">
        <f t="shared" si="134"/>
        <v>Fred C. and Mary R. Koch Foundation_Duncan, Cameron20081500</v>
      </c>
      <c r="C7631" s="11" t="s">
        <v>4161</v>
      </c>
      <c r="D7631" s="11" t="s">
        <v>1042</v>
      </c>
      <c r="E7631" s="11" t="s">
        <v>1042</v>
      </c>
      <c r="F7631" s="4">
        <v>1500</v>
      </c>
      <c r="G7631" s="3">
        <v>2008</v>
      </c>
      <c r="H7631" s="3" t="s">
        <v>21</v>
      </c>
      <c r="I7631" s="12" t="s">
        <v>4162</v>
      </c>
      <c r="J7631" s="3">
        <v>67</v>
      </c>
      <c r="K7631" s="3" t="str">
        <f>IF(VLOOKUP(D7631,'Resources Final'!A:C,3,FALSE)=0,"",VLOOKUP(D7631,'Resources Final'!A:C,3,FALSE))</f>
        <v>Y</v>
      </c>
      <c r="L7631" s="3" t="str">
        <f>IF(VLOOKUP(D7631,'Resources Final'!A:D,4,FALSE)=0,"",VLOOKUP(D7631,'Resources Final'!A:D,4,FALSE))</f>
        <v/>
      </c>
      <c r="M7631" s="3" t="str">
        <f>IF(VLOOKUP(D7631,'Resources Final'!A:E,5,FALSE)=0,"",VLOOKUP(D7631,'Resources Final'!A:E,5,FALSE))</f>
        <v/>
      </c>
      <c r="N7631" s="7" t="str">
        <f>IF(VLOOKUP(D7631,'Resources Final'!A:F,6,FALSE)=0,"",VLOOKUP(D7631,'Resources Final'!A:F,6,FALSE))</f>
        <v/>
      </c>
      <c r="O7631" s="3" t="str">
        <f>IF(VLOOKUP(D7631,'Resources Final'!A:G,7,FALSE)=0,"",VLOOKUP(D7631,'Resources Final'!A:G,7,FALSE))</f>
        <v/>
      </c>
    </row>
    <row r="7632" spans="1:15" x14ac:dyDescent="0.2">
      <c r="A7632" s="11">
        <v>990</v>
      </c>
      <c r="B7632" s="11" t="str">
        <f t="shared" si="134"/>
        <v>Fred C. and Mary R. Koch Foundation_Ender, Alexandra20081500</v>
      </c>
      <c r="C7632" s="11" t="s">
        <v>4161</v>
      </c>
      <c r="D7632" s="11" t="s">
        <v>1138</v>
      </c>
      <c r="E7632" s="11" t="s">
        <v>1138</v>
      </c>
      <c r="F7632" s="4">
        <v>1500</v>
      </c>
      <c r="G7632" s="3">
        <v>2008</v>
      </c>
      <c r="H7632" s="3" t="s">
        <v>21</v>
      </c>
      <c r="I7632" s="12" t="s">
        <v>4162</v>
      </c>
      <c r="J7632" s="3">
        <v>68</v>
      </c>
      <c r="K7632" s="3" t="str">
        <f>IF(VLOOKUP(D7632,'Resources Final'!A:C,3,FALSE)=0,"",VLOOKUP(D7632,'Resources Final'!A:C,3,FALSE))</f>
        <v>Y</v>
      </c>
      <c r="L7632" s="3" t="str">
        <f>IF(VLOOKUP(D7632,'Resources Final'!A:D,4,FALSE)=0,"",VLOOKUP(D7632,'Resources Final'!A:D,4,FALSE))</f>
        <v/>
      </c>
      <c r="M7632" s="3" t="str">
        <f>IF(VLOOKUP(D7632,'Resources Final'!A:E,5,FALSE)=0,"",VLOOKUP(D7632,'Resources Final'!A:E,5,FALSE))</f>
        <v/>
      </c>
      <c r="N7632" s="7" t="str">
        <f>IF(VLOOKUP(D7632,'Resources Final'!A:F,6,FALSE)=0,"",VLOOKUP(D7632,'Resources Final'!A:F,6,FALSE))</f>
        <v/>
      </c>
      <c r="O7632" s="3" t="str">
        <f>IF(VLOOKUP(D7632,'Resources Final'!A:G,7,FALSE)=0,"",VLOOKUP(D7632,'Resources Final'!A:G,7,FALSE))</f>
        <v/>
      </c>
    </row>
    <row r="7633" spans="1:15" x14ac:dyDescent="0.2">
      <c r="A7633" s="11">
        <v>990</v>
      </c>
      <c r="B7633" s="11" t="str">
        <f t="shared" si="134"/>
        <v>Fred C. and Mary R. Koch Foundation_Etheridge-Morgan, Patrieka20081500</v>
      </c>
      <c r="C7633" s="11" t="s">
        <v>4161</v>
      </c>
      <c r="D7633" s="11" t="s">
        <v>1162</v>
      </c>
      <c r="E7633" s="11" t="s">
        <v>1162</v>
      </c>
      <c r="F7633" s="4">
        <v>1500</v>
      </c>
      <c r="G7633" s="3">
        <v>2008</v>
      </c>
      <c r="H7633" s="3" t="s">
        <v>21</v>
      </c>
      <c r="I7633" s="12" t="s">
        <v>4162</v>
      </c>
      <c r="J7633" s="3">
        <v>69</v>
      </c>
      <c r="K7633" s="3" t="str">
        <f>IF(VLOOKUP(D7633,'Resources Final'!A:C,3,FALSE)=0,"",VLOOKUP(D7633,'Resources Final'!A:C,3,FALSE))</f>
        <v>Y</v>
      </c>
      <c r="L7633" s="3" t="str">
        <f>IF(VLOOKUP(D7633,'Resources Final'!A:D,4,FALSE)=0,"",VLOOKUP(D7633,'Resources Final'!A:D,4,FALSE))</f>
        <v/>
      </c>
      <c r="M7633" s="3" t="str">
        <f>IF(VLOOKUP(D7633,'Resources Final'!A:E,5,FALSE)=0,"",VLOOKUP(D7633,'Resources Final'!A:E,5,FALSE))</f>
        <v/>
      </c>
      <c r="N7633" s="7" t="str">
        <f>IF(VLOOKUP(D7633,'Resources Final'!A:F,6,FALSE)=0,"",VLOOKUP(D7633,'Resources Final'!A:F,6,FALSE))</f>
        <v/>
      </c>
      <c r="O7633" s="3" t="str">
        <f>IF(VLOOKUP(D7633,'Resources Final'!A:G,7,FALSE)=0,"",VLOOKUP(D7633,'Resources Final'!A:G,7,FALSE))</f>
        <v/>
      </c>
    </row>
    <row r="7634" spans="1:15" x14ac:dyDescent="0.2">
      <c r="A7634" s="11">
        <v>990</v>
      </c>
      <c r="B7634" s="11" t="str">
        <f t="shared" si="134"/>
        <v>Fred C. and Mary R. Koch Foundation_Farmer, Ashley20081500</v>
      </c>
      <c r="C7634" s="11" t="s">
        <v>4161</v>
      </c>
      <c r="D7634" s="11" t="s">
        <v>1193</v>
      </c>
      <c r="E7634" s="11" t="s">
        <v>1193</v>
      </c>
      <c r="F7634" s="4">
        <v>1500</v>
      </c>
      <c r="G7634" s="3">
        <v>2008</v>
      </c>
      <c r="H7634" s="3" t="s">
        <v>21</v>
      </c>
      <c r="I7634" s="12" t="s">
        <v>4162</v>
      </c>
      <c r="J7634" s="3">
        <v>70</v>
      </c>
      <c r="K7634" s="3" t="str">
        <f>IF(VLOOKUP(D7634,'Resources Final'!A:C,3,FALSE)=0,"",VLOOKUP(D7634,'Resources Final'!A:C,3,FALSE))</f>
        <v>Y</v>
      </c>
      <c r="L7634" s="3" t="str">
        <f>IF(VLOOKUP(D7634,'Resources Final'!A:D,4,FALSE)=0,"",VLOOKUP(D7634,'Resources Final'!A:D,4,FALSE))</f>
        <v/>
      </c>
      <c r="M7634" s="3" t="str">
        <f>IF(VLOOKUP(D7634,'Resources Final'!A:E,5,FALSE)=0,"",VLOOKUP(D7634,'Resources Final'!A:E,5,FALSE))</f>
        <v/>
      </c>
      <c r="N7634" s="7" t="str">
        <f>IF(VLOOKUP(D7634,'Resources Final'!A:F,6,FALSE)=0,"",VLOOKUP(D7634,'Resources Final'!A:F,6,FALSE))</f>
        <v/>
      </c>
      <c r="O7634" s="3" t="str">
        <f>IF(VLOOKUP(D7634,'Resources Final'!A:G,7,FALSE)=0,"",VLOOKUP(D7634,'Resources Final'!A:G,7,FALSE))</f>
        <v/>
      </c>
    </row>
    <row r="7635" spans="1:15" x14ac:dyDescent="0.2">
      <c r="A7635" s="11">
        <v>990</v>
      </c>
      <c r="B7635" s="11" t="str">
        <f t="shared" si="134"/>
        <v>Fred C. and Mary R. Koch Foundation_Finlen, Ryan20081500</v>
      </c>
      <c r="C7635" s="11" t="s">
        <v>4161</v>
      </c>
      <c r="D7635" s="11" t="s">
        <v>1210</v>
      </c>
      <c r="E7635" s="11" t="s">
        <v>1210</v>
      </c>
      <c r="F7635" s="4">
        <v>1500</v>
      </c>
      <c r="G7635" s="3">
        <v>2008</v>
      </c>
      <c r="H7635" s="3" t="s">
        <v>21</v>
      </c>
      <c r="I7635" s="12" t="s">
        <v>4162</v>
      </c>
      <c r="J7635" s="3">
        <v>71</v>
      </c>
      <c r="K7635" s="3" t="str">
        <f>IF(VLOOKUP(D7635,'Resources Final'!A:C,3,FALSE)=0,"",VLOOKUP(D7635,'Resources Final'!A:C,3,FALSE))</f>
        <v>Y</v>
      </c>
      <c r="L7635" s="3" t="str">
        <f>IF(VLOOKUP(D7635,'Resources Final'!A:D,4,FALSE)=0,"",VLOOKUP(D7635,'Resources Final'!A:D,4,FALSE))</f>
        <v/>
      </c>
      <c r="M7635" s="3" t="str">
        <f>IF(VLOOKUP(D7635,'Resources Final'!A:E,5,FALSE)=0,"",VLOOKUP(D7635,'Resources Final'!A:E,5,FALSE))</f>
        <v/>
      </c>
      <c r="N7635" s="7" t="str">
        <f>IF(VLOOKUP(D7635,'Resources Final'!A:F,6,FALSE)=0,"",VLOOKUP(D7635,'Resources Final'!A:F,6,FALSE))</f>
        <v/>
      </c>
      <c r="O7635" s="3" t="str">
        <f>IF(VLOOKUP(D7635,'Resources Final'!A:G,7,FALSE)=0,"",VLOOKUP(D7635,'Resources Final'!A:G,7,FALSE))</f>
        <v/>
      </c>
    </row>
    <row r="7636" spans="1:15" x14ac:dyDescent="0.2">
      <c r="A7636" s="11">
        <v>990</v>
      </c>
      <c r="B7636" s="11" t="str">
        <f t="shared" si="134"/>
        <v>Fred C. and Mary R. Koch Foundation_Fischer, Remington20081500</v>
      </c>
      <c r="C7636" s="11" t="s">
        <v>4161</v>
      </c>
      <c r="D7636" s="11" t="s">
        <v>1215</v>
      </c>
      <c r="E7636" s="11" t="s">
        <v>1215</v>
      </c>
      <c r="F7636" s="4">
        <v>1500</v>
      </c>
      <c r="G7636" s="3">
        <v>2008</v>
      </c>
      <c r="H7636" s="3" t="s">
        <v>21</v>
      </c>
      <c r="I7636" s="12" t="s">
        <v>4162</v>
      </c>
      <c r="J7636" s="3">
        <v>72</v>
      </c>
      <c r="K7636" s="3" t="str">
        <f>IF(VLOOKUP(D7636,'Resources Final'!A:C,3,FALSE)=0,"",VLOOKUP(D7636,'Resources Final'!A:C,3,FALSE))</f>
        <v>Y</v>
      </c>
      <c r="L7636" s="3" t="str">
        <f>IF(VLOOKUP(D7636,'Resources Final'!A:D,4,FALSE)=0,"",VLOOKUP(D7636,'Resources Final'!A:D,4,FALSE))</f>
        <v/>
      </c>
      <c r="M7636" s="3" t="str">
        <f>IF(VLOOKUP(D7636,'Resources Final'!A:E,5,FALSE)=0,"",VLOOKUP(D7636,'Resources Final'!A:E,5,FALSE))</f>
        <v/>
      </c>
      <c r="N7636" s="7" t="str">
        <f>IF(VLOOKUP(D7636,'Resources Final'!A:F,6,FALSE)=0,"",VLOOKUP(D7636,'Resources Final'!A:F,6,FALSE))</f>
        <v/>
      </c>
      <c r="O7636" s="3" t="str">
        <f>IF(VLOOKUP(D7636,'Resources Final'!A:G,7,FALSE)=0,"",VLOOKUP(D7636,'Resources Final'!A:G,7,FALSE))</f>
        <v/>
      </c>
    </row>
    <row r="7637" spans="1:15" x14ac:dyDescent="0.2">
      <c r="A7637" s="11">
        <v>990</v>
      </c>
      <c r="B7637" s="11" t="str">
        <f t="shared" si="134"/>
        <v>Fred C. and Mary R. Koch Foundation_Fischer, Amanda20081500</v>
      </c>
      <c r="C7637" s="11" t="s">
        <v>4161</v>
      </c>
      <c r="D7637" s="11" t="s">
        <v>1214</v>
      </c>
      <c r="E7637" s="11" t="s">
        <v>1214</v>
      </c>
      <c r="F7637" s="4">
        <v>1500</v>
      </c>
      <c r="G7637" s="3">
        <v>2008</v>
      </c>
      <c r="H7637" s="3" t="s">
        <v>21</v>
      </c>
      <c r="I7637" s="12" t="s">
        <v>4162</v>
      </c>
      <c r="J7637" s="3">
        <v>73</v>
      </c>
      <c r="K7637" s="3" t="str">
        <f>IF(VLOOKUP(D7637,'Resources Final'!A:C,3,FALSE)=0,"",VLOOKUP(D7637,'Resources Final'!A:C,3,FALSE))</f>
        <v>Y</v>
      </c>
      <c r="L7637" s="3" t="str">
        <f>IF(VLOOKUP(D7637,'Resources Final'!A:D,4,FALSE)=0,"",VLOOKUP(D7637,'Resources Final'!A:D,4,FALSE))</f>
        <v/>
      </c>
      <c r="M7637" s="3" t="str">
        <f>IF(VLOOKUP(D7637,'Resources Final'!A:E,5,FALSE)=0,"",VLOOKUP(D7637,'Resources Final'!A:E,5,FALSE))</f>
        <v/>
      </c>
      <c r="N7637" s="7" t="str">
        <f>IF(VLOOKUP(D7637,'Resources Final'!A:F,6,FALSE)=0,"",VLOOKUP(D7637,'Resources Final'!A:F,6,FALSE))</f>
        <v/>
      </c>
      <c r="O7637" s="3" t="str">
        <f>IF(VLOOKUP(D7637,'Resources Final'!A:G,7,FALSE)=0,"",VLOOKUP(D7637,'Resources Final'!A:G,7,FALSE))</f>
        <v/>
      </c>
    </row>
    <row r="7638" spans="1:15" x14ac:dyDescent="0.2">
      <c r="A7638" s="11">
        <v>990</v>
      </c>
      <c r="B7638" s="11" t="str">
        <f t="shared" si="134"/>
        <v>Fred C. and Mary R. Koch Foundation_Flax, Caleb20081500</v>
      </c>
      <c r="C7638" s="11" t="s">
        <v>4161</v>
      </c>
      <c r="D7638" s="11" t="s">
        <v>1222</v>
      </c>
      <c r="E7638" s="11" t="s">
        <v>1222</v>
      </c>
      <c r="F7638" s="4">
        <v>1500</v>
      </c>
      <c r="G7638" s="3">
        <v>2008</v>
      </c>
      <c r="H7638" s="3" t="s">
        <v>21</v>
      </c>
      <c r="I7638" s="12" t="s">
        <v>4162</v>
      </c>
      <c r="J7638" s="3">
        <v>74</v>
      </c>
      <c r="K7638" s="3" t="str">
        <f>IF(VLOOKUP(D7638,'Resources Final'!A:C,3,FALSE)=0,"",VLOOKUP(D7638,'Resources Final'!A:C,3,FALSE))</f>
        <v>Y</v>
      </c>
      <c r="L7638" s="3" t="str">
        <f>IF(VLOOKUP(D7638,'Resources Final'!A:D,4,FALSE)=0,"",VLOOKUP(D7638,'Resources Final'!A:D,4,FALSE))</f>
        <v/>
      </c>
      <c r="M7638" s="3" t="str">
        <f>IF(VLOOKUP(D7638,'Resources Final'!A:E,5,FALSE)=0,"",VLOOKUP(D7638,'Resources Final'!A:E,5,FALSE))</f>
        <v/>
      </c>
      <c r="N7638" s="7" t="str">
        <f>IF(VLOOKUP(D7638,'Resources Final'!A:F,6,FALSE)=0,"",VLOOKUP(D7638,'Resources Final'!A:F,6,FALSE))</f>
        <v/>
      </c>
      <c r="O7638" s="3" t="str">
        <f>IF(VLOOKUP(D7638,'Resources Final'!A:G,7,FALSE)=0,"",VLOOKUP(D7638,'Resources Final'!A:G,7,FALSE))</f>
        <v/>
      </c>
    </row>
    <row r="7639" spans="1:15" x14ac:dyDescent="0.2">
      <c r="A7639" s="11">
        <v>990</v>
      </c>
      <c r="B7639" s="11" t="str">
        <f t="shared" si="134"/>
        <v>Fred C. and Mary R. Koch Foundation_Flohr, Whitney20081500</v>
      </c>
      <c r="C7639" s="11" t="s">
        <v>4161</v>
      </c>
      <c r="D7639" s="11" t="s">
        <v>1229</v>
      </c>
      <c r="E7639" s="11" t="s">
        <v>1229</v>
      </c>
      <c r="F7639" s="4">
        <v>1500</v>
      </c>
      <c r="G7639" s="3">
        <v>2008</v>
      </c>
      <c r="H7639" s="3" t="s">
        <v>21</v>
      </c>
      <c r="I7639" s="12" t="s">
        <v>4162</v>
      </c>
      <c r="J7639" s="3">
        <v>75</v>
      </c>
      <c r="K7639" s="3" t="str">
        <f>IF(VLOOKUP(D7639,'Resources Final'!A:C,3,FALSE)=0,"",VLOOKUP(D7639,'Resources Final'!A:C,3,FALSE))</f>
        <v>Y</v>
      </c>
      <c r="L7639" s="3" t="str">
        <f>IF(VLOOKUP(D7639,'Resources Final'!A:D,4,FALSE)=0,"",VLOOKUP(D7639,'Resources Final'!A:D,4,FALSE))</f>
        <v/>
      </c>
      <c r="M7639" s="3" t="str">
        <f>IF(VLOOKUP(D7639,'Resources Final'!A:E,5,FALSE)=0,"",VLOOKUP(D7639,'Resources Final'!A:E,5,FALSE))</f>
        <v/>
      </c>
      <c r="N7639" s="7" t="str">
        <f>IF(VLOOKUP(D7639,'Resources Final'!A:F,6,FALSE)=0,"",VLOOKUP(D7639,'Resources Final'!A:F,6,FALSE))</f>
        <v/>
      </c>
      <c r="O7639" s="3" t="str">
        <f>IF(VLOOKUP(D7639,'Resources Final'!A:G,7,FALSE)=0,"",VLOOKUP(D7639,'Resources Final'!A:G,7,FALSE))</f>
        <v/>
      </c>
    </row>
    <row r="7640" spans="1:15" x14ac:dyDescent="0.2">
      <c r="A7640" s="11">
        <v>990</v>
      </c>
      <c r="B7640" s="11" t="str">
        <f t="shared" si="134"/>
        <v>Fred C. and Mary R. Koch Foundation_Foster, Rudolph20081500</v>
      </c>
      <c r="C7640" s="11" t="s">
        <v>4161</v>
      </c>
      <c r="D7640" s="11" t="s">
        <v>1250</v>
      </c>
      <c r="E7640" s="11" t="s">
        <v>1250</v>
      </c>
      <c r="F7640" s="4">
        <v>1500</v>
      </c>
      <c r="G7640" s="3">
        <v>2008</v>
      </c>
      <c r="H7640" s="3" t="s">
        <v>21</v>
      </c>
      <c r="I7640" s="12" t="s">
        <v>4162</v>
      </c>
      <c r="J7640" s="3">
        <v>76</v>
      </c>
      <c r="K7640" s="3" t="str">
        <f>IF(VLOOKUP(D7640,'Resources Final'!A:C,3,FALSE)=0,"",VLOOKUP(D7640,'Resources Final'!A:C,3,FALSE))</f>
        <v>Y</v>
      </c>
      <c r="L7640" s="3" t="str">
        <f>IF(VLOOKUP(D7640,'Resources Final'!A:D,4,FALSE)=0,"",VLOOKUP(D7640,'Resources Final'!A:D,4,FALSE))</f>
        <v/>
      </c>
      <c r="M7640" s="3" t="str">
        <f>IF(VLOOKUP(D7640,'Resources Final'!A:E,5,FALSE)=0,"",VLOOKUP(D7640,'Resources Final'!A:E,5,FALSE))</f>
        <v/>
      </c>
      <c r="N7640" s="7" t="str">
        <f>IF(VLOOKUP(D7640,'Resources Final'!A:F,6,FALSE)=0,"",VLOOKUP(D7640,'Resources Final'!A:F,6,FALSE))</f>
        <v/>
      </c>
      <c r="O7640" s="3" t="str">
        <f>IF(VLOOKUP(D7640,'Resources Final'!A:G,7,FALSE)=0,"",VLOOKUP(D7640,'Resources Final'!A:G,7,FALSE))</f>
        <v/>
      </c>
    </row>
    <row r="7641" spans="1:15" x14ac:dyDescent="0.2">
      <c r="A7641" s="11">
        <v>990</v>
      </c>
      <c r="B7641" s="11" t="str">
        <f t="shared" si="134"/>
        <v>Fred C. and Mary R. Koch Foundation_Gartner, David20081500</v>
      </c>
      <c r="C7641" s="11" t="s">
        <v>4161</v>
      </c>
      <c r="D7641" s="11" t="s">
        <v>1351</v>
      </c>
      <c r="E7641" s="11" t="s">
        <v>1351</v>
      </c>
      <c r="F7641" s="4">
        <v>1500</v>
      </c>
      <c r="G7641" s="3">
        <v>2008</v>
      </c>
      <c r="H7641" s="3" t="s">
        <v>21</v>
      </c>
      <c r="I7641" s="12" t="s">
        <v>4162</v>
      </c>
      <c r="J7641" s="3">
        <v>77</v>
      </c>
      <c r="K7641" s="3" t="str">
        <f>IF(VLOOKUP(D7641,'Resources Final'!A:C,3,FALSE)=0,"",VLOOKUP(D7641,'Resources Final'!A:C,3,FALSE))</f>
        <v>Y</v>
      </c>
      <c r="L7641" s="3" t="str">
        <f>IF(VLOOKUP(D7641,'Resources Final'!A:D,4,FALSE)=0,"",VLOOKUP(D7641,'Resources Final'!A:D,4,FALSE))</f>
        <v/>
      </c>
      <c r="M7641" s="3" t="str">
        <f>IF(VLOOKUP(D7641,'Resources Final'!A:E,5,FALSE)=0,"",VLOOKUP(D7641,'Resources Final'!A:E,5,FALSE))</f>
        <v/>
      </c>
      <c r="N7641" s="7" t="str">
        <f>IF(VLOOKUP(D7641,'Resources Final'!A:F,6,FALSE)=0,"",VLOOKUP(D7641,'Resources Final'!A:F,6,FALSE))</f>
        <v/>
      </c>
      <c r="O7641" s="3" t="str">
        <f>IF(VLOOKUP(D7641,'Resources Final'!A:G,7,FALSE)=0,"",VLOOKUP(D7641,'Resources Final'!A:G,7,FALSE))</f>
        <v/>
      </c>
    </row>
    <row r="7642" spans="1:15" x14ac:dyDescent="0.2">
      <c r="A7642" s="11">
        <v>990</v>
      </c>
      <c r="B7642" s="11" t="str">
        <f t="shared" si="134"/>
        <v>Fred C. and Mary R. Koch Foundation_Gartner, Keegan20081500</v>
      </c>
      <c r="C7642" s="11" t="s">
        <v>4161</v>
      </c>
      <c r="D7642" s="11" t="s">
        <v>1353</v>
      </c>
      <c r="E7642" s="11" t="s">
        <v>1353</v>
      </c>
      <c r="F7642" s="4">
        <v>1500</v>
      </c>
      <c r="G7642" s="3">
        <v>2008</v>
      </c>
      <c r="H7642" s="3" t="s">
        <v>21</v>
      </c>
      <c r="I7642" s="12" t="s">
        <v>4162</v>
      </c>
      <c r="J7642" s="3">
        <v>78</v>
      </c>
      <c r="K7642" s="3" t="str">
        <f>IF(VLOOKUP(D7642,'Resources Final'!A:C,3,FALSE)=0,"",VLOOKUP(D7642,'Resources Final'!A:C,3,FALSE))</f>
        <v>Y</v>
      </c>
      <c r="L7642" s="3" t="str">
        <f>IF(VLOOKUP(D7642,'Resources Final'!A:D,4,FALSE)=0,"",VLOOKUP(D7642,'Resources Final'!A:D,4,FALSE))</f>
        <v/>
      </c>
      <c r="M7642" s="3" t="str">
        <f>IF(VLOOKUP(D7642,'Resources Final'!A:E,5,FALSE)=0,"",VLOOKUP(D7642,'Resources Final'!A:E,5,FALSE))</f>
        <v/>
      </c>
      <c r="N7642" s="7" t="str">
        <f>IF(VLOOKUP(D7642,'Resources Final'!A:F,6,FALSE)=0,"",VLOOKUP(D7642,'Resources Final'!A:F,6,FALSE))</f>
        <v/>
      </c>
      <c r="O7642" s="3" t="str">
        <f>IF(VLOOKUP(D7642,'Resources Final'!A:G,7,FALSE)=0,"",VLOOKUP(D7642,'Resources Final'!A:G,7,FALSE))</f>
        <v/>
      </c>
    </row>
    <row r="7643" spans="1:15" x14ac:dyDescent="0.2">
      <c r="A7643" s="11">
        <v>990</v>
      </c>
      <c r="B7643" s="11" t="str">
        <f t="shared" si="134"/>
        <v>Fred C. and Mary R. Koch Foundation_Gilmore, Karla20081500</v>
      </c>
      <c r="C7643" s="11" t="s">
        <v>4161</v>
      </c>
      <c r="D7643" s="11" t="s">
        <v>1402</v>
      </c>
      <c r="E7643" s="11" t="s">
        <v>1402</v>
      </c>
      <c r="F7643" s="4">
        <v>1500</v>
      </c>
      <c r="G7643" s="3">
        <v>2008</v>
      </c>
      <c r="H7643" s="3" t="s">
        <v>21</v>
      </c>
      <c r="I7643" s="12" t="s">
        <v>4162</v>
      </c>
      <c r="J7643" s="3">
        <v>79</v>
      </c>
      <c r="K7643" s="3" t="str">
        <f>IF(VLOOKUP(D7643,'Resources Final'!A:C,3,FALSE)=0,"",VLOOKUP(D7643,'Resources Final'!A:C,3,FALSE))</f>
        <v>Y</v>
      </c>
      <c r="L7643" s="3" t="str">
        <f>IF(VLOOKUP(D7643,'Resources Final'!A:D,4,FALSE)=0,"",VLOOKUP(D7643,'Resources Final'!A:D,4,FALSE))</f>
        <v/>
      </c>
      <c r="M7643" s="3" t="str">
        <f>IF(VLOOKUP(D7643,'Resources Final'!A:E,5,FALSE)=0,"",VLOOKUP(D7643,'Resources Final'!A:E,5,FALSE))</f>
        <v/>
      </c>
      <c r="N7643" s="7" t="str">
        <f>IF(VLOOKUP(D7643,'Resources Final'!A:F,6,FALSE)=0,"",VLOOKUP(D7643,'Resources Final'!A:F,6,FALSE))</f>
        <v/>
      </c>
      <c r="O7643" s="3" t="str">
        <f>IF(VLOOKUP(D7643,'Resources Final'!A:G,7,FALSE)=0,"",VLOOKUP(D7643,'Resources Final'!A:G,7,FALSE))</f>
        <v/>
      </c>
    </row>
    <row r="7644" spans="1:15" x14ac:dyDescent="0.2">
      <c r="A7644" s="11">
        <v>990</v>
      </c>
      <c r="B7644" s="11" t="str">
        <f t="shared" si="134"/>
        <v>Fred C. and Mary R. Koch Foundation_Gilpin, Meagan20081500</v>
      </c>
      <c r="C7644" s="11" t="s">
        <v>4161</v>
      </c>
      <c r="D7644" s="11" t="s">
        <v>1403</v>
      </c>
      <c r="E7644" s="11" t="s">
        <v>1403</v>
      </c>
      <c r="F7644" s="4">
        <v>1500</v>
      </c>
      <c r="G7644" s="3">
        <v>2008</v>
      </c>
      <c r="H7644" s="3" t="s">
        <v>21</v>
      </c>
      <c r="I7644" s="12" t="s">
        <v>4162</v>
      </c>
      <c r="J7644" s="3">
        <v>80</v>
      </c>
      <c r="K7644" s="3" t="str">
        <f>IF(VLOOKUP(D7644,'Resources Final'!A:C,3,FALSE)=0,"",VLOOKUP(D7644,'Resources Final'!A:C,3,FALSE))</f>
        <v>Y</v>
      </c>
      <c r="L7644" s="3" t="str">
        <f>IF(VLOOKUP(D7644,'Resources Final'!A:D,4,FALSE)=0,"",VLOOKUP(D7644,'Resources Final'!A:D,4,FALSE))</f>
        <v/>
      </c>
      <c r="M7644" s="3" t="str">
        <f>IF(VLOOKUP(D7644,'Resources Final'!A:E,5,FALSE)=0,"",VLOOKUP(D7644,'Resources Final'!A:E,5,FALSE))</f>
        <v/>
      </c>
      <c r="N7644" s="7" t="str">
        <f>IF(VLOOKUP(D7644,'Resources Final'!A:F,6,FALSE)=0,"",VLOOKUP(D7644,'Resources Final'!A:F,6,FALSE))</f>
        <v/>
      </c>
      <c r="O7644" s="3" t="str">
        <f>IF(VLOOKUP(D7644,'Resources Final'!A:G,7,FALSE)=0,"",VLOOKUP(D7644,'Resources Final'!A:G,7,FALSE))</f>
        <v/>
      </c>
    </row>
    <row r="7645" spans="1:15" x14ac:dyDescent="0.2">
      <c r="A7645" s="11">
        <v>990</v>
      </c>
      <c r="B7645" s="11" t="str">
        <f t="shared" si="134"/>
        <v>Fred C. and Mary R. Koch Foundation_Ginther, Elizabeth20081500</v>
      </c>
      <c r="C7645" s="11" t="s">
        <v>4161</v>
      </c>
      <c r="D7645" s="11" t="s">
        <v>1404</v>
      </c>
      <c r="E7645" s="11" t="s">
        <v>1404</v>
      </c>
      <c r="F7645" s="4">
        <v>1500</v>
      </c>
      <c r="G7645" s="3">
        <v>2008</v>
      </c>
      <c r="H7645" s="3" t="s">
        <v>21</v>
      </c>
      <c r="I7645" s="12" t="s">
        <v>4162</v>
      </c>
      <c r="J7645" s="3">
        <v>81</v>
      </c>
      <c r="K7645" s="3" t="str">
        <f>IF(VLOOKUP(D7645,'Resources Final'!A:C,3,FALSE)=0,"",VLOOKUP(D7645,'Resources Final'!A:C,3,FALSE))</f>
        <v>Y</v>
      </c>
      <c r="L7645" s="3" t="str">
        <f>IF(VLOOKUP(D7645,'Resources Final'!A:D,4,FALSE)=0,"",VLOOKUP(D7645,'Resources Final'!A:D,4,FALSE))</f>
        <v/>
      </c>
      <c r="M7645" s="3" t="str">
        <f>IF(VLOOKUP(D7645,'Resources Final'!A:E,5,FALSE)=0,"",VLOOKUP(D7645,'Resources Final'!A:E,5,FALSE))</f>
        <v/>
      </c>
      <c r="N7645" s="7" t="str">
        <f>IF(VLOOKUP(D7645,'Resources Final'!A:F,6,FALSE)=0,"",VLOOKUP(D7645,'Resources Final'!A:F,6,FALSE))</f>
        <v/>
      </c>
      <c r="O7645" s="3" t="str">
        <f>IF(VLOOKUP(D7645,'Resources Final'!A:G,7,FALSE)=0,"",VLOOKUP(D7645,'Resources Final'!A:G,7,FALSE))</f>
        <v/>
      </c>
    </row>
    <row r="7646" spans="1:15" x14ac:dyDescent="0.2">
      <c r="A7646" s="11">
        <v>990</v>
      </c>
      <c r="B7646" s="11" t="str">
        <f t="shared" si="134"/>
        <v>Fred C. and Mary R. Koch Foundation_Ginther, Nicholas20081500</v>
      </c>
      <c r="C7646" s="11" t="s">
        <v>4161</v>
      </c>
      <c r="D7646" s="11" t="s">
        <v>1405</v>
      </c>
      <c r="E7646" s="11" t="s">
        <v>1405</v>
      </c>
      <c r="F7646" s="4">
        <v>1500</v>
      </c>
      <c r="G7646" s="3">
        <v>2008</v>
      </c>
      <c r="H7646" s="3" t="s">
        <v>21</v>
      </c>
      <c r="I7646" s="12" t="s">
        <v>4162</v>
      </c>
      <c r="J7646" s="3">
        <v>82</v>
      </c>
      <c r="K7646" s="3" t="str">
        <f>IF(VLOOKUP(D7646,'Resources Final'!A:C,3,FALSE)=0,"",VLOOKUP(D7646,'Resources Final'!A:C,3,FALSE))</f>
        <v>Y</v>
      </c>
      <c r="L7646" s="3" t="str">
        <f>IF(VLOOKUP(D7646,'Resources Final'!A:D,4,FALSE)=0,"",VLOOKUP(D7646,'Resources Final'!A:D,4,FALSE))</f>
        <v/>
      </c>
      <c r="M7646" s="3" t="str">
        <f>IF(VLOOKUP(D7646,'Resources Final'!A:E,5,FALSE)=0,"",VLOOKUP(D7646,'Resources Final'!A:E,5,FALSE))</f>
        <v/>
      </c>
      <c r="N7646" s="7" t="str">
        <f>IF(VLOOKUP(D7646,'Resources Final'!A:F,6,FALSE)=0,"",VLOOKUP(D7646,'Resources Final'!A:F,6,FALSE))</f>
        <v/>
      </c>
      <c r="O7646" s="3" t="str">
        <f>IF(VLOOKUP(D7646,'Resources Final'!A:G,7,FALSE)=0,"",VLOOKUP(D7646,'Resources Final'!A:G,7,FALSE))</f>
        <v/>
      </c>
    </row>
    <row r="7647" spans="1:15" x14ac:dyDescent="0.2">
      <c r="A7647" s="11">
        <v>990</v>
      </c>
      <c r="B7647" s="11" t="str">
        <f t="shared" si="134"/>
        <v>Fred C. and Mary R. Koch Foundation_Glenn, Emily20081500</v>
      </c>
      <c r="C7647" s="11" t="s">
        <v>4161</v>
      </c>
      <c r="D7647" s="11" t="s">
        <v>1407</v>
      </c>
      <c r="E7647" s="11" t="s">
        <v>1407</v>
      </c>
      <c r="F7647" s="4">
        <v>1500</v>
      </c>
      <c r="G7647" s="3">
        <v>2008</v>
      </c>
      <c r="H7647" s="3" t="s">
        <v>21</v>
      </c>
      <c r="I7647" s="12" t="s">
        <v>4162</v>
      </c>
      <c r="J7647" s="3">
        <v>83</v>
      </c>
      <c r="K7647" s="3" t="str">
        <f>IF(VLOOKUP(D7647,'Resources Final'!A:C,3,FALSE)=0,"",VLOOKUP(D7647,'Resources Final'!A:C,3,FALSE))</f>
        <v>Y</v>
      </c>
      <c r="L7647" s="3" t="str">
        <f>IF(VLOOKUP(D7647,'Resources Final'!A:D,4,FALSE)=0,"",VLOOKUP(D7647,'Resources Final'!A:D,4,FALSE))</f>
        <v/>
      </c>
      <c r="M7647" s="3" t="str">
        <f>IF(VLOOKUP(D7647,'Resources Final'!A:E,5,FALSE)=0,"",VLOOKUP(D7647,'Resources Final'!A:E,5,FALSE))</f>
        <v/>
      </c>
      <c r="N7647" s="7" t="str">
        <f>IF(VLOOKUP(D7647,'Resources Final'!A:F,6,FALSE)=0,"",VLOOKUP(D7647,'Resources Final'!A:F,6,FALSE))</f>
        <v/>
      </c>
      <c r="O7647" s="3" t="str">
        <f>IF(VLOOKUP(D7647,'Resources Final'!A:G,7,FALSE)=0,"",VLOOKUP(D7647,'Resources Final'!A:G,7,FALSE))</f>
        <v/>
      </c>
    </row>
    <row r="7648" spans="1:15" x14ac:dyDescent="0.2">
      <c r="A7648" s="11">
        <v>990</v>
      </c>
      <c r="B7648" s="11" t="str">
        <f t="shared" si="134"/>
        <v>Fred C. and Mary R. Koch Foundation_Glover, Rachel20081500</v>
      </c>
      <c r="C7648" s="11" t="s">
        <v>4161</v>
      </c>
      <c r="D7648" s="11" t="s">
        <v>1411</v>
      </c>
      <c r="E7648" s="11" t="s">
        <v>1411</v>
      </c>
      <c r="F7648" s="4">
        <v>1500</v>
      </c>
      <c r="G7648" s="3">
        <v>2008</v>
      </c>
      <c r="H7648" s="3" t="s">
        <v>21</v>
      </c>
      <c r="I7648" s="12" t="s">
        <v>4162</v>
      </c>
      <c r="J7648" s="3">
        <v>84</v>
      </c>
      <c r="K7648" s="3" t="str">
        <f>IF(VLOOKUP(D7648,'Resources Final'!A:C,3,FALSE)=0,"",VLOOKUP(D7648,'Resources Final'!A:C,3,FALSE))</f>
        <v>Y</v>
      </c>
      <c r="L7648" s="3" t="str">
        <f>IF(VLOOKUP(D7648,'Resources Final'!A:D,4,FALSE)=0,"",VLOOKUP(D7648,'Resources Final'!A:D,4,FALSE))</f>
        <v/>
      </c>
      <c r="M7648" s="3" t="str">
        <f>IF(VLOOKUP(D7648,'Resources Final'!A:E,5,FALSE)=0,"",VLOOKUP(D7648,'Resources Final'!A:E,5,FALSE))</f>
        <v/>
      </c>
      <c r="N7648" s="7" t="str">
        <f>IF(VLOOKUP(D7648,'Resources Final'!A:F,6,FALSE)=0,"",VLOOKUP(D7648,'Resources Final'!A:F,6,FALSE))</f>
        <v/>
      </c>
      <c r="O7648" s="3" t="str">
        <f>IF(VLOOKUP(D7648,'Resources Final'!A:G,7,FALSE)=0,"",VLOOKUP(D7648,'Resources Final'!A:G,7,FALSE))</f>
        <v/>
      </c>
    </row>
    <row r="7649" spans="1:15" x14ac:dyDescent="0.2">
      <c r="A7649" s="11">
        <v>990</v>
      </c>
      <c r="B7649" s="11" t="str">
        <f t="shared" si="134"/>
        <v>Fred C. and Mary R. Koch Foundation_Goad, Hope20081500</v>
      </c>
      <c r="C7649" s="11" t="s">
        <v>4161</v>
      </c>
      <c r="D7649" s="11" t="s">
        <v>1414</v>
      </c>
      <c r="E7649" s="11" t="s">
        <v>1414</v>
      </c>
      <c r="F7649" s="4">
        <v>1500</v>
      </c>
      <c r="G7649" s="3">
        <v>2008</v>
      </c>
      <c r="H7649" s="3" t="s">
        <v>21</v>
      </c>
      <c r="I7649" s="12" t="s">
        <v>4162</v>
      </c>
      <c r="J7649" s="3">
        <v>85</v>
      </c>
      <c r="K7649" s="3" t="str">
        <f>IF(VLOOKUP(D7649,'Resources Final'!A:C,3,FALSE)=0,"",VLOOKUP(D7649,'Resources Final'!A:C,3,FALSE))</f>
        <v>Y</v>
      </c>
      <c r="L7649" s="3" t="str">
        <f>IF(VLOOKUP(D7649,'Resources Final'!A:D,4,FALSE)=0,"",VLOOKUP(D7649,'Resources Final'!A:D,4,FALSE))</f>
        <v/>
      </c>
      <c r="M7649" s="3" t="str">
        <f>IF(VLOOKUP(D7649,'Resources Final'!A:E,5,FALSE)=0,"",VLOOKUP(D7649,'Resources Final'!A:E,5,FALSE))</f>
        <v/>
      </c>
      <c r="N7649" s="7" t="str">
        <f>IF(VLOOKUP(D7649,'Resources Final'!A:F,6,FALSE)=0,"",VLOOKUP(D7649,'Resources Final'!A:F,6,FALSE))</f>
        <v/>
      </c>
      <c r="O7649" s="3" t="str">
        <f>IF(VLOOKUP(D7649,'Resources Final'!A:G,7,FALSE)=0,"",VLOOKUP(D7649,'Resources Final'!A:G,7,FALSE))</f>
        <v/>
      </c>
    </row>
    <row r="7650" spans="1:15" x14ac:dyDescent="0.2">
      <c r="A7650" s="11">
        <v>990</v>
      </c>
      <c r="B7650" s="11" t="str">
        <f t="shared" si="134"/>
        <v>Fred C. and Mary R. Koch Foundation_Gorcyca, Katherine20081500</v>
      </c>
      <c r="C7650" s="11" t="s">
        <v>4161</v>
      </c>
      <c r="D7650" s="11" t="s">
        <v>1432</v>
      </c>
      <c r="E7650" s="11" t="s">
        <v>1432</v>
      </c>
      <c r="F7650" s="4">
        <v>1500</v>
      </c>
      <c r="G7650" s="3">
        <v>2008</v>
      </c>
      <c r="H7650" s="3" t="s">
        <v>21</v>
      </c>
      <c r="I7650" s="12" t="s">
        <v>4162</v>
      </c>
      <c r="J7650" s="3">
        <v>86</v>
      </c>
      <c r="K7650" s="3" t="str">
        <f>IF(VLOOKUP(D7650,'Resources Final'!A:C,3,FALSE)=0,"",VLOOKUP(D7650,'Resources Final'!A:C,3,FALSE))</f>
        <v>Y</v>
      </c>
      <c r="L7650" s="3" t="str">
        <f>IF(VLOOKUP(D7650,'Resources Final'!A:D,4,FALSE)=0,"",VLOOKUP(D7650,'Resources Final'!A:D,4,FALSE))</f>
        <v/>
      </c>
      <c r="M7650" s="3" t="str">
        <f>IF(VLOOKUP(D7650,'Resources Final'!A:E,5,FALSE)=0,"",VLOOKUP(D7650,'Resources Final'!A:E,5,FALSE))</f>
        <v/>
      </c>
      <c r="N7650" s="7" t="str">
        <f>IF(VLOOKUP(D7650,'Resources Final'!A:F,6,FALSE)=0,"",VLOOKUP(D7650,'Resources Final'!A:F,6,FALSE))</f>
        <v/>
      </c>
      <c r="O7650" s="3" t="str">
        <f>IF(VLOOKUP(D7650,'Resources Final'!A:G,7,FALSE)=0,"",VLOOKUP(D7650,'Resources Final'!A:G,7,FALSE))</f>
        <v/>
      </c>
    </row>
    <row r="7651" spans="1:15" x14ac:dyDescent="0.2">
      <c r="A7651" s="11">
        <v>990</v>
      </c>
      <c r="B7651" s="11" t="str">
        <f t="shared" si="134"/>
        <v>Fred C. and Mary R. Koch Foundation_Graeff, Benjamin20081500</v>
      </c>
      <c r="C7651" s="11" t="s">
        <v>4161</v>
      </c>
      <c r="D7651" s="11" t="s">
        <v>1435</v>
      </c>
      <c r="E7651" s="11" t="s">
        <v>1435</v>
      </c>
      <c r="F7651" s="4">
        <v>1500</v>
      </c>
      <c r="G7651" s="3">
        <v>2008</v>
      </c>
      <c r="H7651" s="3" t="s">
        <v>21</v>
      </c>
      <c r="I7651" s="12" t="s">
        <v>4162</v>
      </c>
      <c r="J7651" s="3">
        <v>87</v>
      </c>
      <c r="K7651" s="3" t="str">
        <f>IF(VLOOKUP(D7651,'Resources Final'!A:C,3,FALSE)=0,"",VLOOKUP(D7651,'Resources Final'!A:C,3,FALSE))</f>
        <v>Y</v>
      </c>
      <c r="L7651" s="3" t="str">
        <f>IF(VLOOKUP(D7651,'Resources Final'!A:D,4,FALSE)=0,"",VLOOKUP(D7651,'Resources Final'!A:D,4,FALSE))</f>
        <v/>
      </c>
      <c r="M7651" s="3" t="str">
        <f>IF(VLOOKUP(D7651,'Resources Final'!A:E,5,FALSE)=0,"",VLOOKUP(D7651,'Resources Final'!A:E,5,FALSE))</f>
        <v/>
      </c>
      <c r="N7651" s="7" t="str">
        <f>IF(VLOOKUP(D7651,'Resources Final'!A:F,6,FALSE)=0,"",VLOOKUP(D7651,'Resources Final'!A:F,6,FALSE))</f>
        <v/>
      </c>
      <c r="O7651" s="3" t="str">
        <f>IF(VLOOKUP(D7651,'Resources Final'!A:G,7,FALSE)=0,"",VLOOKUP(D7651,'Resources Final'!A:G,7,FALSE))</f>
        <v/>
      </c>
    </row>
    <row r="7652" spans="1:15" x14ac:dyDescent="0.2">
      <c r="A7652" s="11">
        <v>990</v>
      </c>
      <c r="B7652" s="11" t="str">
        <f t="shared" si="134"/>
        <v>Fred C. and Mary R. Koch Foundation_Gregory, Logan20081500</v>
      </c>
      <c r="C7652" s="11" t="s">
        <v>4161</v>
      </c>
      <c r="D7652" s="11" t="s">
        <v>1462</v>
      </c>
      <c r="E7652" s="11" t="s">
        <v>1462</v>
      </c>
      <c r="F7652" s="4">
        <v>1500</v>
      </c>
      <c r="G7652" s="3">
        <v>2008</v>
      </c>
      <c r="H7652" s="3" t="s">
        <v>21</v>
      </c>
      <c r="I7652" s="12" t="s">
        <v>4162</v>
      </c>
      <c r="J7652" s="3">
        <v>88</v>
      </c>
      <c r="K7652" s="3" t="str">
        <f>IF(VLOOKUP(D7652,'Resources Final'!A:C,3,FALSE)=0,"",VLOOKUP(D7652,'Resources Final'!A:C,3,FALSE))</f>
        <v>Y</v>
      </c>
      <c r="L7652" s="3" t="str">
        <f>IF(VLOOKUP(D7652,'Resources Final'!A:D,4,FALSE)=0,"",VLOOKUP(D7652,'Resources Final'!A:D,4,FALSE))</f>
        <v/>
      </c>
      <c r="M7652" s="3" t="str">
        <f>IF(VLOOKUP(D7652,'Resources Final'!A:E,5,FALSE)=0,"",VLOOKUP(D7652,'Resources Final'!A:E,5,FALSE))</f>
        <v/>
      </c>
      <c r="N7652" s="7" t="str">
        <f>IF(VLOOKUP(D7652,'Resources Final'!A:F,6,FALSE)=0,"",VLOOKUP(D7652,'Resources Final'!A:F,6,FALSE))</f>
        <v/>
      </c>
      <c r="O7652" s="3" t="str">
        <f>IF(VLOOKUP(D7652,'Resources Final'!A:G,7,FALSE)=0,"",VLOOKUP(D7652,'Resources Final'!A:G,7,FALSE))</f>
        <v/>
      </c>
    </row>
    <row r="7653" spans="1:15" x14ac:dyDescent="0.2">
      <c r="A7653" s="11">
        <v>990</v>
      </c>
      <c r="B7653" s="11" t="str">
        <f t="shared" si="134"/>
        <v>Fred C. and Mary R. Koch Foundation_Guillemette, Shayn20081500</v>
      </c>
      <c r="C7653" s="11" t="s">
        <v>4161</v>
      </c>
      <c r="D7653" s="11" t="s">
        <v>1479</v>
      </c>
      <c r="E7653" s="11" t="s">
        <v>1479</v>
      </c>
      <c r="F7653" s="4">
        <v>1500</v>
      </c>
      <c r="G7653" s="3">
        <v>2008</v>
      </c>
      <c r="H7653" s="3" t="s">
        <v>21</v>
      </c>
      <c r="I7653" s="12" t="s">
        <v>4162</v>
      </c>
      <c r="J7653" s="3">
        <v>89</v>
      </c>
      <c r="K7653" s="3" t="str">
        <f>IF(VLOOKUP(D7653,'Resources Final'!A:C,3,FALSE)=0,"",VLOOKUP(D7653,'Resources Final'!A:C,3,FALSE))</f>
        <v>Y</v>
      </c>
      <c r="L7653" s="3" t="str">
        <f>IF(VLOOKUP(D7653,'Resources Final'!A:D,4,FALSE)=0,"",VLOOKUP(D7653,'Resources Final'!A:D,4,FALSE))</f>
        <v/>
      </c>
      <c r="M7653" s="3" t="str">
        <f>IF(VLOOKUP(D7653,'Resources Final'!A:E,5,FALSE)=0,"",VLOOKUP(D7653,'Resources Final'!A:E,5,FALSE))</f>
        <v/>
      </c>
      <c r="N7653" s="7" t="str">
        <f>IF(VLOOKUP(D7653,'Resources Final'!A:F,6,FALSE)=0,"",VLOOKUP(D7653,'Resources Final'!A:F,6,FALSE))</f>
        <v/>
      </c>
      <c r="O7653" s="3" t="str">
        <f>IF(VLOOKUP(D7653,'Resources Final'!A:G,7,FALSE)=0,"",VLOOKUP(D7653,'Resources Final'!A:G,7,FALSE))</f>
        <v/>
      </c>
    </row>
    <row r="7654" spans="1:15" x14ac:dyDescent="0.2">
      <c r="A7654" s="11">
        <v>990</v>
      </c>
      <c r="B7654" s="11" t="str">
        <f t="shared" si="134"/>
        <v>Fred C. and Mary R. Koch Foundation_Hairston, Amber20081500</v>
      </c>
      <c r="C7654" s="11" t="s">
        <v>4161</v>
      </c>
      <c r="D7654" s="11" t="s">
        <v>1501</v>
      </c>
      <c r="E7654" s="11" t="s">
        <v>1501</v>
      </c>
      <c r="F7654" s="4">
        <v>1500</v>
      </c>
      <c r="G7654" s="3">
        <v>2008</v>
      </c>
      <c r="H7654" s="3" t="s">
        <v>21</v>
      </c>
      <c r="I7654" s="12" t="s">
        <v>4162</v>
      </c>
      <c r="J7654" s="3">
        <v>90</v>
      </c>
      <c r="K7654" s="3" t="str">
        <f>IF(VLOOKUP(D7654,'Resources Final'!A:C,3,FALSE)=0,"",VLOOKUP(D7654,'Resources Final'!A:C,3,FALSE))</f>
        <v>Y</v>
      </c>
      <c r="L7654" s="3" t="str">
        <f>IF(VLOOKUP(D7654,'Resources Final'!A:D,4,FALSE)=0,"",VLOOKUP(D7654,'Resources Final'!A:D,4,FALSE))</f>
        <v/>
      </c>
      <c r="M7654" s="3" t="str">
        <f>IF(VLOOKUP(D7654,'Resources Final'!A:E,5,FALSE)=0,"",VLOOKUP(D7654,'Resources Final'!A:E,5,FALSE))</f>
        <v/>
      </c>
      <c r="N7654" s="7" t="str">
        <f>IF(VLOOKUP(D7654,'Resources Final'!A:F,6,FALSE)=0,"",VLOOKUP(D7654,'Resources Final'!A:F,6,FALSE))</f>
        <v/>
      </c>
      <c r="O7654" s="3" t="str">
        <f>IF(VLOOKUP(D7654,'Resources Final'!A:G,7,FALSE)=0,"",VLOOKUP(D7654,'Resources Final'!A:G,7,FALSE))</f>
        <v/>
      </c>
    </row>
    <row r="7655" spans="1:15" x14ac:dyDescent="0.2">
      <c r="A7655" s="11">
        <v>990</v>
      </c>
      <c r="B7655" s="11" t="str">
        <f t="shared" si="134"/>
        <v>Fred C. and Mary R. Koch Foundation_Harrison, Nicole20081500</v>
      </c>
      <c r="C7655" s="11" t="s">
        <v>4161</v>
      </c>
      <c r="D7655" s="11" t="s">
        <v>1536</v>
      </c>
      <c r="E7655" s="11" t="s">
        <v>1536</v>
      </c>
      <c r="F7655" s="4">
        <v>1500</v>
      </c>
      <c r="G7655" s="3">
        <v>2008</v>
      </c>
      <c r="H7655" s="3" t="s">
        <v>21</v>
      </c>
      <c r="I7655" s="12" t="s">
        <v>4162</v>
      </c>
      <c r="J7655" s="3">
        <v>91</v>
      </c>
      <c r="K7655" s="3" t="str">
        <f>IF(VLOOKUP(D7655,'Resources Final'!A:C,3,FALSE)=0,"",VLOOKUP(D7655,'Resources Final'!A:C,3,FALSE))</f>
        <v>Y</v>
      </c>
      <c r="L7655" s="3" t="str">
        <f>IF(VLOOKUP(D7655,'Resources Final'!A:D,4,FALSE)=0,"",VLOOKUP(D7655,'Resources Final'!A:D,4,FALSE))</f>
        <v/>
      </c>
      <c r="M7655" s="3" t="str">
        <f>IF(VLOOKUP(D7655,'Resources Final'!A:E,5,FALSE)=0,"",VLOOKUP(D7655,'Resources Final'!A:E,5,FALSE))</f>
        <v/>
      </c>
      <c r="N7655" s="7" t="str">
        <f>IF(VLOOKUP(D7655,'Resources Final'!A:F,6,FALSE)=0,"",VLOOKUP(D7655,'Resources Final'!A:F,6,FALSE))</f>
        <v/>
      </c>
      <c r="O7655" s="3" t="str">
        <f>IF(VLOOKUP(D7655,'Resources Final'!A:G,7,FALSE)=0,"",VLOOKUP(D7655,'Resources Final'!A:G,7,FALSE))</f>
        <v/>
      </c>
    </row>
    <row r="7656" spans="1:15" x14ac:dyDescent="0.2">
      <c r="A7656" s="11">
        <v>990</v>
      </c>
      <c r="B7656" s="11" t="str">
        <f t="shared" si="134"/>
        <v>Fred C. and Mary R. Koch Foundation_Hebbard, Carleigh20081500</v>
      </c>
      <c r="C7656" s="11" t="s">
        <v>4161</v>
      </c>
      <c r="D7656" s="11" t="s">
        <v>1553</v>
      </c>
      <c r="E7656" s="11" t="s">
        <v>1553</v>
      </c>
      <c r="F7656" s="4">
        <v>1500</v>
      </c>
      <c r="G7656" s="3">
        <v>2008</v>
      </c>
      <c r="H7656" s="3" t="s">
        <v>21</v>
      </c>
      <c r="I7656" s="12" t="s">
        <v>4162</v>
      </c>
      <c r="J7656" s="3">
        <v>92</v>
      </c>
      <c r="K7656" s="3" t="str">
        <f>IF(VLOOKUP(D7656,'Resources Final'!A:C,3,FALSE)=0,"",VLOOKUP(D7656,'Resources Final'!A:C,3,FALSE))</f>
        <v>Y</v>
      </c>
      <c r="L7656" s="3" t="str">
        <f>IF(VLOOKUP(D7656,'Resources Final'!A:D,4,FALSE)=0,"",VLOOKUP(D7656,'Resources Final'!A:D,4,FALSE))</f>
        <v/>
      </c>
      <c r="M7656" s="3" t="str">
        <f>IF(VLOOKUP(D7656,'Resources Final'!A:E,5,FALSE)=0,"",VLOOKUP(D7656,'Resources Final'!A:E,5,FALSE))</f>
        <v/>
      </c>
      <c r="N7656" s="7" t="str">
        <f>IF(VLOOKUP(D7656,'Resources Final'!A:F,6,FALSE)=0,"",VLOOKUP(D7656,'Resources Final'!A:F,6,FALSE))</f>
        <v/>
      </c>
      <c r="O7656" s="3" t="str">
        <f>IF(VLOOKUP(D7656,'Resources Final'!A:G,7,FALSE)=0,"",VLOOKUP(D7656,'Resources Final'!A:G,7,FALSE))</f>
        <v/>
      </c>
    </row>
    <row r="7657" spans="1:15" x14ac:dyDescent="0.2">
      <c r="A7657" s="11">
        <v>990</v>
      </c>
      <c r="B7657" s="11" t="str">
        <f t="shared" si="134"/>
        <v>Fred C. and Mary R. Koch Foundation_Hertmeyer, David20081500</v>
      </c>
      <c r="C7657" s="11" t="s">
        <v>4161</v>
      </c>
      <c r="D7657" s="11" t="s">
        <v>1577</v>
      </c>
      <c r="E7657" s="11" t="s">
        <v>1577</v>
      </c>
      <c r="F7657" s="4">
        <v>1500</v>
      </c>
      <c r="G7657" s="3">
        <v>2008</v>
      </c>
      <c r="H7657" s="3" t="s">
        <v>21</v>
      </c>
      <c r="I7657" s="12" t="s">
        <v>4162</v>
      </c>
      <c r="J7657" s="3">
        <v>93</v>
      </c>
      <c r="K7657" s="3" t="str">
        <f>IF(VLOOKUP(D7657,'Resources Final'!A:C,3,FALSE)=0,"",VLOOKUP(D7657,'Resources Final'!A:C,3,FALSE))</f>
        <v>Y</v>
      </c>
      <c r="L7657" s="3" t="str">
        <f>IF(VLOOKUP(D7657,'Resources Final'!A:D,4,FALSE)=0,"",VLOOKUP(D7657,'Resources Final'!A:D,4,FALSE))</f>
        <v/>
      </c>
      <c r="M7657" s="3" t="str">
        <f>IF(VLOOKUP(D7657,'Resources Final'!A:E,5,FALSE)=0,"",VLOOKUP(D7657,'Resources Final'!A:E,5,FALSE))</f>
        <v/>
      </c>
      <c r="N7657" s="7" t="str">
        <f>IF(VLOOKUP(D7657,'Resources Final'!A:F,6,FALSE)=0,"",VLOOKUP(D7657,'Resources Final'!A:F,6,FALSE))</f>
        <v/>
      </c>
      <c r="O7657" s="3" t="str">
        <f>IF(VLOOKUP(D7657,'Resources Final'!A:G,7,FALSE)=0,"",VLOOKUP(D7657,'Resources Final'!A:G,7,FALSE))</f>
        <v/>
      </c>
    </row>
    <row r="7658" spans="1:15" x14ac:dyDescent="0.2">
      <c r="A7658" s="11">
        <v>990</v>
      </c>
      <c r="B7658" s="11" t="str">
        <f t="shared" si="134"/>
        <v>Fred C. and Mary R. Koch Foundation_Helfrich, Brianna20081500</v>
      </c>
      <c r="C7658" s="11" t="s">
        <v>4161</v>
      </c>
      <c r="D7658" s="11" t="s">
        <v>1559</v>
      </c>
      <c r="E7658" s="11" t="s">
        <v>1559</v>
      </c>
      <c r="F7658" s="4">
        <v>1500</v>
      </c>
      <c r="G7658" s="3">
        <v>2008</v>
      </c>
      <c r="H7658" s="3" t="s">
        <v>21</v>
      </c>
      <c r="I7658" s="12" t="s">
        <v>4162</v>
      </c>
      <c r="J7658" s="3">
        <v>94</v>
      </c>
      <c r="K7658" s="3" t="str">
        <f>IF(VLOOKUP(D7658,'Resources Final'!A:C,3,FALSE)=0,"",VLOOKUP(D7658,'Resources Final'!A:C,3,FALSE))</f>
        <v>Y</v>
      </c>
      <c r="L7658" s="3" t="str">
        <f>IF(VLOOKUP(D7658,'Resources Final'!A:D,4,FALSE)=0,"",VLOOKUP(D7658,'Resources Final'!A:D,4,FALSE))</f>
        <v/>
      </c>
      <c r="M7658" s="3" t="str">
        <f>IF(VLOOKUP(D7658,'Resources Final'!A:E,5,FALSE)=0,"",VLOOKUP(D7658,'Resources Final'!A:E,5,FALSE))</f>
        <v/>
      </c>
      <c r="N7658" s="7" t="str">
        <f>IF(VLOOKUP(D7658,'Resources Final'!A:F,6,FALSE)=0,"",VLOOKUP(D7658,'Resources Final'!A:F,6,FALSE))</f>
        <v/>
      </c>
      <c r="O7658" s="3" t="str">
        <f>IF(VLOOKUP(D7658,'Resources Final'!A:G,7,FALSE)=0,"",VLOOKUP(D7658,'Resources Final'!A:G,7,FALSE))</f>
        <v/>
      </c>
    </row>
    <row r="7659" spans="1:15" x14ac:dyDescent="0.2">
      <c r="A7659" s="11">
        <v>990</v>
      </c>
      <c r="B7659" s="11" t="str">
        <f t="shared" si="134"/>
        <v>Fred C. and Mary R. Koch Foundation_Herman, Bryan20081500</v>
      </c>
      <c r="C7659" s="11" t="s">
        <v>4161</v>
      </c>
      <c r="D7659" s="11" t="s">
        <v>1572</v>
      </c>
      <c r="E7659" s="11" t="s">
        <v>1572</v>
      </c>
      <c r="F7659" s="4">
        <v>1500</v>
      </c>
      <c r="G7659" s="3">
        <v>2008</v>
      </c>
      <c r="H7659" s="3" t="s">
        <v>21</v>
      </c>
      <c r="I7659" s="12" t="s">
        <v>4162</v>
      </c>
      <c r="J7659" s="3">
        <v>95</v>
      </c>
      <c r="K7659" s="3" t="str">
        <f>IF(VLOOKUP(D7659,'Resources Final'!A:C,3,FALSE)=0,"",VLOOKUP(D7659,'Resources Final'!A:C,3,FALSE))</f>
        <v>Y</v>
      </c>
      <c r="L7659" s="3" t="str">
        <f>IF(VLOOKUP(D7659,'Resources Final'!A:D,4,FALSE)=0,"",VLOOKUP(D7659,'Resources Final'!A:D,4,FALSE))</f>
        <v/>
      </c>
      <c r="M7659" s="3" t="str">
        <f>IF(VLOOKUP(D7659,'Resources Final'!A:E,5,FALSE)=0,"",VLOOKUP(D7659,'Resources Final'!A:E,5,FALSE))</f>
        <v/>
      </c>
      <c r="N7659" s="7" t="str">
        <f>IF(VLOOKUP(D7659,'Resources Final'!A:F,6,FALSE)=0,"",VLOOKUP(D7659,'Resources Final'!A:F,6,FALSE))</f>
        <v/>
      </c>
      <c r="O7659" s="3" t="str">
        <f>IF(VLOOKUP(D7659,'Resources Final'!A:G,7,FALSE)=0,"",VLOOKUP(D7659,'Resources Final'!A:G,7,FALSE))</f>
        <v/>
      </c>
    </row>
    <row r="7660" spans="1:15" x14ac:dyDescent="0.2">
      <c r="A7660" s="11">
        <v>990</v>
      </c>
      <c r="B7660" s="11" t="str">
        <f t="shared" si="134"/>
        <v>Fred C. and Mary R. Koch Foundation_Herzog, Mary20081500</v>
      </c>
      <c r="C7660" s="11" t="s">
        <v>4161</v>
      </c>
      <c r="D7660" s="11" t="s">
        <v>1578</v>
      </c>
      <c r="E7660" s="11" t="s">
        <v>1578</v>
      </c>
      <c r="F7660" s="4">
        <v>1500</v>
      </c>
      <c r="G7660" s="3">
        <v>2008</v>
      </c>
      <c r="H7660" s="3" t="s">
        <v>21</v>
      </c>
      <c r="I7660" s="12" t="s">
        <v>4162</v>
      </c>
      <c r="J7660" s="3">
        <v>96</v>
      </c>
      <c r="K7660" s="3" t="str">
        <f>IF(VLOOKUP(D7660,'Resources Final'!A:C,3,FALSE)=0,"",VLOOKUP(D7660,'Resources Final'!A:C,3,FALSE))</f>
        <v>Y</v>
      </c>
      <c r="L7660" s="3" t="str">
        <f>IF(VLOOKUP(D7660,'Resources Final'!A:D,4,FALSE)=0,"",VLOOKUP(D7660,'Resources Final'!A:D,4,FALSE))</f>
        <v/>
      </c>
      <c r="M7660" s="3" t="str">
        <f>IF(VLOOKUP(D7660,'Resources Final'!A:E,5,FALSE)=0,"",VLOOKUP(D7660,'Resources Final'!A:E,5,FALSE))</f>
        <v/>
      </c>
      <c r="N7660" s="7" t="str">
        <f>IF(VLOOKUP(D7660,'Resources Final'!A:F,6,FALSE)=0,"",VLOOKUP(D7660,'Resources Final'!A:F,6,FALSE))</f>
        <v/>
      </c>
      <c r="O7660" s="3" t="str">
        <f>IF(VLOOKUP(D7660,'Resources Final'!A:G,7,FALSE)=0,"",VLOOKUP(D7660,'Resources Final'!A:G,7,FALSE))</f>
        <v/>
      </c>
    </row>
    <row r="7661" spans="1:15" x14ac:dyDescent="0.2">
      <c r="A7661" s="11">
        <v>990</v>
      </c>
      <c r="B7661" s="11" t="str">
        <f t="shared" si="134"/>
        <v>Fred C. and Mary R. Koch Foundation_Higerd, Allison20081500</v>
      </c>
      <c r="C7661" s="11" t="s">
        <v>4161</v>
      </c>
      <c r="D7661" s="11" t="s">
        <v>1584</v>
      </c>
      <c r="E7661" s="11" t="s">
        <v>1584</v>
      </c>
      <c r="F7661" s="4">
        <v>1500</v>
      </c>
      <c r="G7661" s="3">
        <v>2008</v>
      </c>
      <c r="H7661" s="3" t="s">
        <v>21</v>
      </c>
      <c r="I7661" s="12" t="s">
        <v>4162</v>
      </c>
      <c r="J7661" s="3">
        <v>97</v>
      </c>
      <c r="K7661" s="3" t="str">
        <f>IF(VLOOKUP(D7661,'Resources Final'!A:C,3,FALSE)=0,"",VLOOKUP(D7661,'Resources Final'!A:C,3,FALSE))</f>
        <v>Y</v>
      </c>
      <c r="L7661" s="3" t="str">
        <f>IF(VLOOKUP(D7661,'Resources Final'!A:D,4,FALSE)=0,"",VLOOKUP(D7661,'Resources Final'!A:D,4,FALSE))</f>
        <v/>
      </c>
      <c r="M7661" s="3" t="str">
        <f>IF(VLOOKUP(D7661,'Resources Final'!A:E,5,FALSE)=0,"",VLOOKUP(D7661,'Resources Final'!A:E,5,FALSE))</f>
        <v/>
      </c>
      <c r="N7661" s="7" t="str">
        <f>IF(VLOOKUP(D7661,'Resources Final'!A:F,6,FALSE)=0,"",VLOOKUP(D7661,'Resources Final'!A:F,6,FALSE))</f>
        <v/>
      </c>
      <c r="O7661" s="3" t="str">
        <f>IF(VLOOKUP(D7661,'Resources Final'!A:G,7,FALSE)=0,"",VLOOKUP(D7661,'Resources Final'!A:G,7,FALSE))</f>
        <v/>
      </c>
    </row>
    <row r="7662" spans="1:15" x14ac:dyDescent="0.2">
      <c r="A7662" s="11">
        <v>990</v>
      </c>
      <c r="B7662" s="11" t="str">
        <f t="shared" si="134"/>
        <v>Fred C. and Mary R. Koch Foundation_Hill, Margaret20081500</v>
      </c>
      <c r="C7662" s="11" t="s">
        <v>4161</v>
      </c>
      <c r="D7662" s="11" t="s">
        <v>1589</v>
      </c>
      <c r="E7662" s="11" t="s">
        <v>1589</v>
      </c>
      <c r="F7662" s="4">
        <v>1500</v>
      </c>
      <c r="G7662" s="3">
        <v>2008</v>
      </c>
      <c r="H7662" s="3" t="s">
        <v>21</v>
      </c>
      <c r="I7662" s="12" t="s">
        <v>4162</v>
      </c>
      <c r="J7662" s="3">
        <v>98</v>
      </c>
      <c r="K7662" s="3" t="str">
        <f>IF(VLOOKUP(D7662,'Resources Final'!A:C,3,FALSE)=0,"",VLOOKUP(D7662,'Resources Final'!A:C,3,FALSE))</f>
        <v>Y</v>
      </c>
      <c r="L7662" s="3" t="str">
        <f>IF(VLOOKUP(D7662,'Resources Final'!A:D,4,FALSE)=0,"",VLOOKUP(D7662,'Resources Final'!A:D,4,FALSE))</f>
        <v/>
      </c>
      <c r="M7662" s="3" t="str">
        <f>IF(VLOOKUP(D7662,'Resources Final'!A:E,5,FALSE)=0,"",VLOOKUP(D7662,'Resources Final'!A:E,5,FALSE))</f>
        <v/>
      </c>
      <c r="N7662" s="7" t="str">
        <f>IF(VLOOKUP(D7662,'Resources Final'!A:F,6,FALSE)=0,"",VLOOKUP(D7662,'Resources Final'!A:F,6,FALSE))</f>
        <v/>
      </c>
      <c r="O7662" s="3" t="str">
        <f>IF(VLOOKUP(D7662,'Resources Final'!A:G,7,FALSE)=0,"",VLOOKUP(D7662,'Resources Final'!A:G,7,FALSE))</f>
        <v/>
      </c>
    </row>
    <row r="7663" spans="1:15" x14ac:dyDescent="0.2">
      <c r="A7663" s="11">
        <v>990</v>
      </c>
      <c r="B7663" s="11" t="str">
        <f t="shared" si="134"/>
        <v>Fred C. and Mary R. Koch Foundation_Hobbs, Katey20081500</v>
      </c>
      <c r="C7663" s="11" t="s">
        <v>4161</v>
      </c>
      <c r="D7663" s="11" t="s">
        <v>1599</v>
      </c>
      <c r="E7663" s="11" t="s">
        <v>1599</v>
      </c>
      <c r="F7663" s="4">
        <v>1500</v>
      </c>
      <c r="G7663" s="3">
        <v>2008</v>
      </c>
      <c r="H7663" s="3" t="s">
        <v>21</v>
      </c>
      <c r="I7663" s="12" t="s">
        <v>4162</v>
      </c>
      <c r="J7663" s="3">
        <v>99</v>
      </c>
      <c r="K7663" s="3" t="str">
        <f>IF(VLOOKUP(D7663,'Resources Final'!A:C,3,FALSE)=0,"",VLOOKUP(D7663,'Resources Final'!A:C,3,FALSE))</f>
        <v>Y</v>
      </c>
      <c r="L7663" s="3" t="str">
        <f>IF(VLOOKUP(D7663,'Resources Final'!A:D,4,FALSE)=0,"",VLOOKUP(D7663,'Resources Final'!A:D,4,FALSE))</f>
        <v/>
      </c>
      <c r="M7663" s="3" t="str">
        <f>IF(VLOOKUP(D7663,'Resources Final'!A:E,5,FALSE)=0,"",VLOOKUP(D7663,'Resources Final'!A:E,5,FALSE))</f>
        <v/>
      </c>
      <c r="N7663" s="7" t="str">
        <f>IF(VLOOKUP(D7663,'Resources Final'!A:F,6,FALSE)=0,"",VLOOKUP(D7663,'Resources Final'!A:F,6,FALSE))</f>
        <v/>
      </c>
      <c r="O7663" s="3" t="str">
        <f>IF(VLOOKUP(D7663,'Resources Final'!A:G,7,FALSE)=0,"",VLOOKUP(D7663,'Resources Final'!A:G,7,FALSE))</f>
        <v/>
      </c>
    </row>
    <row r="7664" spans="1:15" x14ac:dyDescent="0.2">
      <c r="A7664" s="11">
        <v>990</v>
      </c>
      <c r="B7664" s="11" t="str">
        <f t="shared" si="134"/>
        <v>Fred C. and Mary R. Koch Foundation_Hubin, Michelle20081500</v>
      </c>
      <c r="C7664" s="11" t="s">
        <v>4161</v>
      </c>
      <c r="D7664" s="11" t="s">
        <v>1636</v>
      </c>
      <c r="E7664" s="11" t="s">
        <v>1636</v>
      </c>
      <c r="F7664" s="4">
        <v>1500</v>
      </c>
      <c r="G7664" s="3">
        <v>2008</v>
      </c>
      <c r="H7664" s="3" t="s">
        <v>21</v>
      </c>
      <c r="I7664" s="12" t="s">
        <v>4162</v>
      </c>
      <c r="J7664" s="3">
        <v>100</v>
      </c>
      <c r="K7664" s="3" t="str">
        <f>IF(VLOOKUP(D7664,'Resources Final'!A:C,3,FALSE)=0,"",VLOOKUP(D7664,'Resources Final'!A:C,3,FALSE))</f>
        <v>Y</v>
      </c>
      <c r="L7664" s="3" t="str">
        <f>IF(VLOOKUP(D7664,'Resources Final'!A:D,4,FALSE)=0,"",VLOOKUP(D7664,'Resources Final'!A:D,4,FALSE))</f>
        <v/>
      </c>
      <c r="M7664" s="3" t="str">
        <f>IF(VLOOKUP(D7664,'Resources Final'!A:E,5,FALSE)=0,"",VLOOKUP(D7664,'Resources Final'!A:E,5,FALSE))</f>
        <v/>
      </c>
      <c r="N7664" s="7" t="str">
        <f>IF(VLOOKUP(D7664,'Resources Final'!A:F,6,FALSE)=0,"",VLOOKUP(D7664,'Resources Final'!A:F,6,FALSE))</f>
        <v/>
      </c>
      <c r="O7664" s="3" t="str">
        <f>IF(VLOOKUP(D7664,'Resources Final'!A:G,7,FALSE)=0,"",VLOOKUP(D7664,'Resources Final'!A:G,7,FALSE))</f>
        <v/>
      </c>
    </row>
    <row r="7665" spans="1:15" x14ac:dyDescent="0.2">
      <c r="A7665" s="11">
        <v>990</v>
      </c>
      <c r="B7665" s="11" t="str">
        <f t="shared" si="134"/>
        <v>Fred C. and Mary R. Koch Foundation_Janitz, Erika20081500</v>
      </c>
      <c r="C7665" s="11" t="s">
        <v>4161</v>
      </c>
      <c r="D7665" s="11" t="s">
        <v>1822</v>
      </c>
      <c r="E7665" s="11" t="s">
        <v>1822</v>
      </c>
      <c r="F7665" s="4">
        <v>1500</v>
      </c>
      <c r="G7665" s="3">
        <v>2008</v>
      </c>
      <c r="H7665" s="3" t="s">
        <v>21</v>
      </c>
      <c r="I7665" s="12" t="s">
        <v>4162</v>
      </c>
      <c r="J7665" s="3">
        <v>101</v>
      </c>
      <c r="K7665" s="3" t="str">
        <f>IF(VLOOKUP(D7665,'Resources Final'!A:C,3,FALSE)=0,"",VLOOKUP(D7665,'Resources Final'!A:C,3,FALSE))</f>
        <v>Y</v>
      </c>
      <c r="L7665" s="3" t="str">
        <f>IF(VLOOKUP(D7665,'Resources Final'!A:D,4,FALSE)=0,"",VLOOKUP(D7665,'Resources Final'!A:D,4,FALSE))</f>
        <v/>
      </c>
      <c r="M7665" s="3" t="str">
        <f>IF(VLOOKUP(D7665,'Resources Final'!A:E,5,FALSE)=0,"",VLOOKUP(D7665,'Resources Final'!A:E,5,FALSE))</f>
        <v/>
      </c>
      <c r="N7665" s="7" t="str">
        <f>IF(VLOOKUP(D7665,'Resources Final'!A:F,6,FALSE)=0,"",VLOOKUP(D7665,'Resources Final'!A:F,6,FALSE))</f>
        <v/>
      </c>
      <c r="O7665" s="3" t="str">
        <f>IF(VLOOKUP(D7665,'Resources Final'!A:G,7,FALSE)=0,"",VLOOKUP(D7665,'Resources Final'!A:G,7,FALSE))</f>
        <v/>
      </c>
    </row>
    <row r="7666" spans="1:15" x14ac:dyDescent="0.2">
      <c r="A7666" s="11">
        <v>990</v>
      </c>
      <c r="B7666" s="11" t="str">
        <f t="shared" si="134"/>
        <v>Fred C. and Mary R. Koch Foundation_Juhnke, Jessica20081500</v>
      </c>
      <c r="C7666" s="11" t="s">
        <v>4161</v>
      </c>
      <c r="D7666" s="11" t="s">
        <v>1887</v>
      </c>
      <c r="E7666" s="11" t="s">
        <v>1887</v>
      </c>
      <c r="F7666" s="4">
        <v>1500</v>
      </c>
      <c r="G7666" s="3">
        <v>2008</v>
      </c>
      <c r="H7666" s="3" t="s">
        <v>21</v>
      </c>
      <c r="I7666" s="12" t="s">
        <v>4162</v>
      </c>
      <c r="J7666" s="3">
        <v>102</v>
      </c>
      <c r="K7666" s="3" t="str">
        <f>IF(VLOOKUP(D7666,'Resources Final'!A:C,3,FALSE)=0,"",VLOOKUP(D7666,'Resources Final'!A:C,3,FALSE))</f>
        <v>Y</v>
      </c>
      <c r="L7666" s="3" t="str">
        <f>IF(VLOOKUP(D7666,'Resources Final'!A:D,4,FALSE)=0,"",VLOOKUP(D7666,'Resources Final'!A:D,4,FALSE))</f>
        <v/>
      </c>
      <c r="M7666" s="3" t="str">
        <f>IF(VLOOKUP(D7666,'Resources Final'!A:E,5,FALSE)=0,"",VLOOKUP(D7666,'Resources Final'!A:E,5,FALSE))</f>
        <v/>
      </c>
      <c r="N7666" s="7" t="str">
        <f>IF(VLOOKUP(D7666,'Resources Final'!A:F,6,FALSE)=0,"",VLOOKUP(D7666,'Resources Final'!A:F,6,FALSE))</f>
        <v/>
      </c>
      <c r="O7666" s="3" t="str">
        <f>IF(VLOOKUP(D7666,'Resources Final'!A:G,7,FALSE)=0,"",VLOOKUP(D7666,'Resources Final'!A:G,7,FALSE))</f>
        <v/>
      </c>
    </row>
    <row r="7667" spans="1:15" x14ac:dyDescent="0.2">
      <c r="A7667" s="11">
        <v>990</v>
      </c>
      <c r="B7667" s="11" t="str">
        <f t="shared" si="134"/>
        <v>Fred C. and Mary R. Koch Foundation_Kaiser, Katelyn20081500</v>
      </c>
      <c r="C7667" s="11" t="s">
        <v>4161</v>
      </c>
      <c r="D7667" s="11" t="s">
        <v>1941</v>
      </c>
      <c r="E7667" s="11" t="s">
        <v>1941</v>
      </c>
      <c r="F7667" s="4">
        <v>1500</v>
      </c>
      <c r="G7667" s="3">
        <v>2008</v>
      </c>
      <c r="H7667" s="3" t="s">
        <v>21</v>
      </c>
      <c r="I7667" s="12" t="s">
        <v>4162</v>
      </c>
      <c r="J7667" s="3">
        <v>103</v>
      </c>
      <c r="K7667" s="3" t="str">
        <f>IF(VLOOKUP(D7667,'Resources Final'!A:C,3,FALSE)=0,"",VLOOKUP(D7667,'Resources Final'!A:C,3,FALSE))</f>
        <v>Y</v>
      </c>
      <c r="L7667" s="3" t="str">
        <f>IF(VLOOKUP(D7667,'Resources Final'!A:D,4,FALSE)=0,"",VLOOKUP(D7667,'Resources Final'!A:D,4,FALSE))</f>
        <v/>
      </c>
      <c r="M7667" s="3" t="str">
        <f>IF(VLOOKUP(D7667,'Resources Final'!A:E,5,FALSE)=0,"",VLOOKUP(D7667,'Resources Final'!A:E,5,FALSE))</f>
        <v/>
      </c>
      <c r="N7667" s="7" t="str">
        <f>IF(VLOOKUP(D7667,'Resources Final'!A:F,6,FALSE)=0,"",VLOOKUP(D7667,'Resources Final'!A:F,6,FALSE))</f>
        <v/>
      </c>
      <c r="O7667" s="3" t="str">
        <f>IF(VLOOKUP(D7667,'Resources Final'!A:G,7,FALSE)=0,"",VLOOKUP(D7667,'Resources Final'!A:G,7,FALSE))</f>
        <v/>
      </c>
    </row>
    <row r="7668" spans="1:15" x14ac:dyDescent="0.2">
      <c r="A7668" s="11">
        <v>990</v>
      </c>
      <c r="B7668" s="11" t="str">
        <f t="shared" si="134"/>
        <v>Fred C. and Mary R. Koch Foundation_Kauk, Kallen20081500</v>
      </c>
      <c r="C7668" s="11" t="s">
        <v>4161</v>
      </c>
      <c r="D7668" s="11" t="s">
        <v>1965</v>
      </c>
      <c r="E7668" s="11" t="s">
        <v>1965</v>
      </c>
      <c r="F7668" s="4">
        <v>1500</v>
      </c>
      <c r="G7668" s="3">
        <v>2008</v>
      </c>
      <c r="H7668" s="3" t="s">
        <v>21</v>
      </c>
      <c r="I7668" s="12" t="s">
        <v>4162</v>
      </c>
      <c r="J7668" s="3">
        <v>104</v>
      </c>
      <c r="K7668" s="3" t="str">
        <f>IF(VLOOKUP(D7668,'Resources Final'!A:C,3,FALSE)=0,"",VLOOKUP(D7668,'Resources Final'!A:C,3,FALSE))</f>
        <v>Y</v>
      </c>
      <c r="L7668" s="3" t="str">
        <f>IF(VLOOKUP(D7668,'Resources Final'!A:D,4,FALSE)=0,"",VLOOKUP(D7668,'Resources Final'!A:D,4,FALSE))</f>
        <v/>
      </c>
      <c r="M7668" s="3" t="str">
        <f>IF(VLOOKUP(D7668,'Resources Final'!A:E,5,FALSE)=0,"",VLOOKUP(D7668,'Resources Final'!A:E,5,FALSE))</f>
        <v/>
      </c>
      <c r="N7668" s="7" t="str">
        <f>IF(VLOOKUP(D7668,'Resources Final'!A:F,6,FALSE)=0,"",VLOOKUP(D7668,'Resources Final'!A:F,6,FALSE))</f>
        <v/>
      </c>
      <c r="O7668" s="3" t="str">
        <f>IF(VLOOKUP(D7668,'Resources Final'!A:G,7,FALSE)=0,"",VLOOKUP(D7668,'Resources Final'!A:G,7,FALSE))</f>
        <v/>
      </c>
    </row>
    <row r="7669" spans="1:15" x14ac:dyDescent="0.2">
      <c r="A7669" s="11">
        <v>990</v>
      </c>
      <c r="B7669" s="11" t="str">
        <f t="shared" si="134"/>
        <v>Fred C. and Mary R. Koch Foundation_Keller, John20081500</v>
      </c>
      <c r="C7669" s="11" t="s">
        <v>4161</v>
      </c>
      <c r="D7669" s="11" t="s">
        <v>1972</v>
      </c>
      <c r="E7669" s="11" t="s">
        <v>1972</v>
      </c>
      <c r="F7669" s="4">
        <v>1500</v>
      </c>
      <c r="G7669" s="3">
        <v>2008</v>
      </c>
      <c r="H7669" s="3" t="s">
        <v>21</v>
      </c>
      <c r="I7669" s="12" t="s">
        <v>4162</v>
      </c>
      <c r="J7669" s="3">
        <v>105</v>
      </c>
      <c r="K7669" s="3" t="str">
        <f>IF(VLOOKUP(D7669,'Resources Final'!A:C,3,FALSE)=0,"",VLOOKUP(D7669,'Resources Final'!A:C,3,FALSE))</f>
        <v>Y</v>
      </c>
      <c r="L7669" s="3" t="str">
        <f>IF(VLOOKUP(D7669,'Resources Final'!A:D,4,FALSE)=0,"",VLOOKUP(D7669,'Resources Final'!A:D,4,FALSE))</f>
        <v/>
      </c>
      <c r="M7669" s="3" t="str">
        <f>IF(VLOOKUP(D7669,'Resources Final'!A:E,5,FALSE)=0,"",VLOOKUP(D7669,'Resources Final'!A:E,5,FALSE))</f>
        <v/>
      </c>
      <c r="N7669" s="7" t="str">
        <f>IF(VLOOKUP(D7669,'Resources Final'!A:F,6,FALSE)=0,"",VLOOKUP(D7669,'Resources Final'!A:F,6,FALSE))</f>
        <v/>
      </c>
      <c r="O7669" s="3" t="str">
        <f>IF(VLOOKUP(D7669,'Resources Final'!A:G,7,FALSE)=0,"",VLOOKUP(D7669,'Resources Final'!A:G,7,FALSE))</f>
        <v/>
      </c>
    </row>
    <row r="7670" spans="1:15" x14ac:dyDescent="0.2">
      <c r="A7670" s="11">
        <v>990</v>
      </c>
      <c r="B7670" s="11" t="str">
        <f t="shared" si="134"/>
        <v>Fred C. and Mary R. Koch Foundation_Keller, Jordan20081500</v>
      </c>
      <c r="C7670" s="11" t="s">
        <v>4161</v>
      </c>
      <c r="D7670" s="11" t="s">
        <v>1973</v>
      </c>
      <c r="E7670" s="11" t="s">
        <v>1973</v>
      </c>
      <c r="F7670" s="4">
        <v>1500</v>
      </c>
      <c r="G7670" s="3">
        <v>2008</v>
      </c>
      <c r="H7670" s="3" t="s">
        <v>21</v>
      </c>
      <c r="I7670" s="12" t="s">
        <v>4162</v>
      </c>
      <c r="J7670" s="3">
        <v>106</v>
      </c>
      <c r="K7670" s="3" t="str">
        <f>IF(VLOOKUP(D7670,'Resources Final'!A:C,3,FALSE)=0,"",VLOOKUP(D7670,'Resources Final'!A:C,3,FALSE))</f>
        <v>Y</v>
      </c>
      <c r="L7670" s="3" t="str">
        <f>IF(VLOOKUP(D7670,'Resources Final'!A:D,4,FALSE)=0,"",VLOOKUP(D7670,'Resources Final'!A:D,4,FALSE))</f>
        <v/>
      </c>
      <c r="M7670" s="3" t="str">
        <f>IF(VLOOKUP(D7670,'Resources Final'!A:E,5,FALSE)=0,"",VLOOKUP(D7670,'Resources Final'!A:E,5,FALSE))</f>
        <v/>
      </c>
      <c r="N7670" s="7" t="str">
        <f>IF(VLOOKUP(D7670,'Resources Final'!A:F,6,FALSE)=0,"",VLOOKUP(D7670,'Resources Final'!A:F,6,FALSE))</f>
        <v/>
      </c>
      <c r="O7670" s="3" t="str">
        <f>IF(VLOOKUP(D7670,'Resources Final'!A:G,7,FALSE)=0,"",VLOOKUP(D7670,'Resources Final'!A:G,7,FALSE))</f>
        <v/>
      </c>
    </row>
    <row r="7671" spans="1:15" x14ac:dyDescent="0.2">
      <c r="A7671" s="11">
        <v>990</v>
      </c>
      <c r="B7671" s="11" t="str">
        <f t="shared" si="134"/>
        <v>Fred C. and Mary R. Koch Foundation_Kilburg, Tara20081500</v>
      </c>
      <c r="C7671" s="11" t="s">
        <v>4161</v>
      </c>
      <c r="D7671" s="11" t="s">
        <v>1993</v>
      </c>
      <c r="E7671" s="11" t="s">
        <v>1993</v>
      </c>
      <c r="F7671" s="4">
        <v>1500</v>
      </c>
      <c r="G7671" s="3">
        <v>2008</v>
      </c>
      <c r="H7671" s="3" t="s">
        <v>21</v>
      </c>
      <c r="I7671" s="12" t="s">
        <v>4162</v>
      </c>
      <c r="J7671" s="3">
        <v>107</v>
      </c>
      <c r="K7671" s="3" t="str">
        <f>IF(VLOOKUP(D7671,'Resources Final'!A:C,3,FALSE)=0,"",VLOOKUP(D7671,'Resources Final'!A:C,3,FALSE))</f>
        <v>Y</v>
      </c>
      <c r="L7671" s="3" t="str">
        <f>IF(VLOOKUP(D7671,'Resources Final'!A:D,4,FALSE)=0,"",VLOOKUP(D7671,'Resources Final'!A:D,4,FALSE))</f>
        <v/>
      </c>
      <c r="M7671" s="3" t="str">
        <f>IF(VLOOKUP(D7671,'Resources Final'!A:E,5,FALSE)=0,"",VLOOKUP(D7671,'Resources Final'!A:E,5,FALSE))</f>
        <v/>
      </c>
      <c r="N7671" s="7" t="str">
        <f>IF(VLOOKUP(D7671,'Resources Final'!A:F,6,FALSE)=0,"",VLOOKUP(D7671,'Resources Final'!A:F,6,FALSE))</f>
        <v/>
      </c>
      <c r="O7671" s="3" t="str">
        <f>IF(VLOOKUP(D7671,'Resources Final'!A:G,7,FALSE)=0,"",VLOOKUP(D7671,'Resources Final'!A:G,7,FALSE))</f>
        <v/>
      </c>
    </row>
    <row r="7672" spans="1:15" x14ac:dyDescent="0.2">
      <c r="A7672" s="11">
        <v>990</v>
      </c>
      <c r="B7672" s="11" t="str">
        <f t="shared" si="134"/>
        <v>Fred C. and Mary R. Koch Foundation_Kimpton, Eric20081500</v>
      </c>
      <c r="C7672" s="11" t="s">
        <v>4161</v>
      </c>
      <c r="D7672" s="11" t="s">
        <v>2000</v>
      </c>
      <c r="E7672" s="11" t="s">
        <v>2000</v>
      </c>
      <c r="F7672" s="4">
        <v>1500</v>
      </c>
      <c r="G7672" s="3">
        <v>2008</v>
      </c>
      <c r="H7672" s="3" t="s">
        <v>21</v>
      </c>
      <c r="I7672" s="12" t="s">
        <v>4162</v>
      </c>
      <c r="J7672" s="3">
        <v>108</v>
      </c>
      <c r="K7672" s="3" t="str">
        <f>IF(VLOOKUP(D7672,'Resources Final'!A:C,3,FALSE)=0,"",VLOOKUP(D7672,'Resources Final'!A:C,3,FALSE))</f>
        <v>Y</v>
      </c>
      <c r="L7672" s="3" t="str">
        <f>IF(VLOOKUP(D7672,'Resources Final'!A:D,4,FALSE)=0,"",VLOOKUP(D7672,'Resources Final'!A:D,4,FALSE))</f>
        <v/>
      </c>
      <c r="M7672" s="3" t="str">
        <f>IF(VLOOKUP(D7672,'Resources Final'!A:E,5,FALSE)=0,"",VLOOKUP(D7672,'Resources Final'!A:E,5,FALSE))</f>
        <v/>
      </c>
      <c r="N7672" s="7" t="str">
        <f>IF(VLOOKUP(D7672,'Resources Final'!A:F,6,FALSE)=0,"",VLOOKUP(D7672,'Resources Final'!A:F,6,FALSE))</f>
        <v/>
      </c>
      <c r="O7672" s="3" t="str">
        <f>IF(VLOOKUP(D7672,'Resources Final'!A:G,7,FALSE)=0,"",VLOOKUP(D7672,'Resources Final'!A:G,7,FALSE))</f>
        <v/>
      </c>
    </row>
    <row r="7673" spans="1:15" x14ac:dyDescent="0.2">
      <c r="A7673" s="11">
        <v>990</v>
      </c>
      <c r="B7673" s="11" t="str">
        <f t="shared" si="134"/>
        <v>Fred C. and Mary R. Koch Foundation_Kissick, Kyle20081500</v>
      </c>
      <c r="C7673" s="11" t="s">
        <v>4161</v>
      </c>
      <c r="D7673" s="11" t="s">
        <v>2006</v>
      </c>
      <c r="E7673" s="11" t="s">
        <v>2006</v>
      </c>
      <c r="F7673" s="4">
        <v>1500</v>
      </c>
      <c r="G7673" s="3">
        <v>2008</v>
      </c>
      <c r="H7673" s="3" t="s">
        <v>21</v>
      </c>
      <c r="I7673" s="12" t="s">
        <v>4162</v>
      </c>
      <c r="J7673" s="3">
        <v>109</v>
      </c>
      <c r="K7673" s="3" t="str">
        <f>IF(VLOOKUP(D7673,'Resources Final'!A:C,3,FALSE)=0,"",VLOOKUP(D7673,'Resources Final'!A:C,3,FALSE))</f>
        <v>Y</v>
      </c>
      <c r="L7673" s="3" t="str">
        <f>IF(VLOOKUP(D7673,'Resources Final'!A:D,4,FALSE)=0,"",VLOOKUP(D7673,'Resources Final'!A:D,4,FALSE))</f>
        <v/>
      </c>
      <c r="M7673" s="3" t="str">
        <f>IF(VLOOKUP(D7673,'Resources Final'!A:E,5,FALSE)=0,"",VLOOKUP(D7673,'Resources Final'!A:E,5,FALSE))</f>
        <v/>
      </c>
      <c r="N7673" s="7" t="str">
        <f>IF(VLOOKUP(D7673,'Resources Final'!A:F,6,FALSE)=0,"",VLOOKUP(D7673,'Resources Final'!A:F,6,FALSE))</f>
        <v/>
      </c>
      <c r="O7673" s="3" t="str">
        <f>IF(VLOOKUP(D7673,'Resources Final'!A:G,7,FALSE)=0,"",VLOOKUP(D7673,'Resources Final'!A:G,7,FALSE))</f>
        <v/>
      </c>
    </row>
    <row r="7674" spans="1:15" x14ac:dyDescent="0.2">
      <c r="A7674" s="11">
        <v>990</v>
      </c>
      <c r="B7674" s="11" t="str">
        <f t="shared" si="134"/>
        <v>Fred C. and Mary R. Koch Foundation_Kopf, Kara20081500</v>
      </c>
      <c r="C7674" s="11" t="s">
        <v>4161</v>
      </c>
      <c r="D7674" s="11" t="s">
        <v>2029</v>
      </c>
      <c r="E7674" s="11" t="s">
        <v>2029</v>
      </c>
      <c r="F7674" s="4">
        <v>1500</v>
      </c>
      <c r="G7674" s="3">
        <v>2008</v>
      </c>
      <c r="H7674" s="3" t="s">
        <v>21</v>
      </c>
      <c r="I7674" s="12" t="s">
        <v>4162</v>
      </c>
      <c r="J7674" s="3">
        <v>110</v>
      </c>
      <c r="K7674" s="3" t="str">
        <f>IF(VLOOKUP(D7674,'Resources Final'!A:C,3,FALSE)=0,"",VLOOKUP(D7674,'Resources Final'!A:C,3,FALSE))</f>
        <v>Y</v>
      </c>
      <c r="L7674" s="3" t="str">
        <f>IF(VLOOKUP(D7674,'Resources Final'!A:D,4,FALSE)=0,"",VLOOKUP(D7674,'Resources Final'!A:D,4,FALSE))</f>
        <v/>
      </c>
      <c r="M7674" s="3" t="str">
        <f>IF(VLOOKUP(D7674,'Resources Final'!A:E,5,FALSE)=0,"",VLOOKUP(D7674,'Resources Final'!A:E,5,FALSE))</f>
        <v/>
      </c>
      <c r="N7674" s="7" t="str">
        <f>IF(VLOOKUP(D7674,'Resources Final'!A:F,6,FALSE)=0,"",VLOOKUP(D7674,'Resources Final'!A:F,6,FALSE))</f>
        <v/>
      </c>
      <c r="O7674" s="3" t="str">
        <f>IF(VLOOKUP(D7674,'Resources Final'!A:G,7,FALSE)=0,"",VLOOKUP(D7674,'Resources Final'!A:G,7,FALSE))</f>
        <v/>
      </c>
    </row>
    <row r="7675" spans="1:15" x14ac:dyDescent="0.2">
      <c r="A7675" s="11">
        <v>990</v>
      </c>
      <c r="B7675" s="11" t="str">
        <f t="shared" si="134"/>
        <v>Fred C. and Mary R. Koch Foundation_Koterwas, Matthew20081500</v>
      </c>
      <c r="C7675" s="11" t="s">
        <v>4161</v>
      </c>
      <c r="D7675" s="11" t="s">
        <v>2035</v>
      </c>
      <c r="E7675" s="11" t="s">
        <v>2035</v>
      </c>
      <c r="F7675" s="4">
        <v>1500</v>
      </c>
      <c r="G7675" s="3">
        <v>2008</v>
      </c>
      <c r="H7675" s="3" t="s">
        <v>21</v>
      </c>
      <c r="I7675" s="12" t="s">
        <v>4162</v>
      </c>
      <c r="J7675" s="3">
        <v>111</v>
      </c>
      <c r="K7675" s="3" t="str">
        <f>IF(VLOOKUP(D7675,'Resources Final'!A:C,3,FALSE)=0,"",VLOOKUP(D7675,'Resources Final'!A:C,3,FALSE))</f>
        <v>Y</v>
      </c>
      <c r="L7675" s="3" t="str">
        <f>IF(VLOOKUP(D7675,'Resources Final'!A:D,4,FALSE)=0,"",VLOOKUP(D7675,'Resources Final'!A:D,4,FALSE))</f>
        <v/>
      </c>
      <c r="M7675" s="3" t="str">
        <f>IF(VLOOKUP(D7675,'Resources Final'!A:E,5,FALSE)=0,"",VLOOKUP(D7675,'Resources Final'!A:E,5,FALSE))</f>
        <v/>
      </c>
      <c r="N7675" s="7" t="str">
        <f>IF(VLOOKUP(D7675,'Resources Final'!A:F,6,FALSE)=0,"",VLOOKUP(D7675,'Resources Final'!A:F,6,FALSE))</f>
        <v/>
      </c>
      <c r="O7675" s="3" t="str">
        <f>IF(VLOOKUP(D7675,'Resources Final'!A:G,7,FALSE)=0,"",VLOOKUP(D7675,'Resources Final'!A:G,7,FALSE))</f>
        <v/>
      </c>
    </row>
    <row r="7676" spans="1:15" x14ac:dyDescent="0.2">
      <c r="A7676" s="11">
        <v>990</v>
      </c>
      <c r="B7676" s="11" t="str">
        <f t="shared" si="134"/>
        <v>Fred C. and Mary R. Koch Foundation_Lauridsen, Kaitlin20081500</v>
      </c>
      <c r="C7676" s="11" t="s">
        <v>4161</v>
      </c>
      <c r="D7676" s="11" t="s">
        <v>2114</v>
      </c>
      <c r="E7676" s="11" t="s">
        <v>2114</v>
      </c>
      <c r="F7676" s="4">
        <v>1500</v>
      </c>
      <c r="G7676" s="3">
        <v>2008</v>
      </c>
      <c r="H7676" s="3" t="s">
        <v>21</v>
      </c>
      <c r="I7676" s="12" t="s">
        <v>4162</v>
      </c>
      <c r="J7676" s="3">
        <v>112</v>
      </c>
      <c r="K7676" s="3" t="str">
        <f>IF(VLOOKUP(D7676,'Resources Final'!A:C,3,FALSE)=0,"",VLOOKUP(D7676,'Resources Final'!A:C,3,FALSE))</f>
        <v>Y</v>
      </c>
      <c r="L7676" s="3" t="str">
        <f>IF(VLOOKUP(D7676,'Resources Final'!A:D,4,FALSE)=0,"",VLOOKUP(D7676,'Resources Final'!A:D,4,FALSE))</f>
        <v/>
      </c>
      <c r="M7676" s="3" t="str">
        <f>IF(VLOOKUP(D7676,'Resources Final'!A:E,5,FALSE)=0,"",VLOOKUP(D7676,'Resources Final'!A:E,5,FALSE))</f>
        <v/>
      </c>
      <c r="N7676" s="7" t="str">
        <f>IF(VLOOKUP(D7676,'Resources Final'!A:F,6,FALSE)=0,"",VLOOKUP(D7676,'Resources Final'!A:F,6,FALSE))</f>
        <v/>
      </c>
      <c r="O7676" s="3" t="str">
        <f>IF(VLOOKUP(D7676,'Resources Final'!A:G,7,FALSE)=0,"",VLOOKUP(D7676,'Resources Final'!A:G,7,FALSE))</f>
        <v/>
      </c>
    </row>
    <row r="7677" spans="1:15" x14ac:dyDescent="0.2">
      <c r="A7677" s="11">
        <v>990</v>
      </c>
      <c r="B7677" s="11" t="str">
        <f t="shared" si="134"/>
        <v>Fred C. and Mary R. Koch Foundation_Lee, Jessica20081500</v>
      </c>
      <c r="C7677" s="11" t="s">
        <v>4161</v>
      </c>
      <c r="D7677" s="11" t="s">
        <v>2132</v>
      </c>
      <c r="E7677" s="11" t="s">
        <v>2132</v>
      </c>
      <c r="F7677" s="4">
        <v>1500</v>
      </c>
      <c r="G7677" s="3">
        <v>2008</v>
      </c>
      <c r="H7677" s="3" t="s">
        <v>21</v>
      </c>
      <c r="I7677" s="12" t="s">
        <v>4162</v>
      </c>
      <c r="J7677" s="3">
        <v>113</v>
      </c>
      <c r="K7677" s="3" t="str">
        <f>IF(VLOOKUP(D7677,'Resources Final'!A:C,3,FALSE)=0,"",VLOOKUP(D7677,'Resources Final'!A:C,3,FALSE))</f>
        <v>Y</v>
      </c>
      <c r="L7677" s="3" t="str">
        <f>IF(VLOOKUP(D7677,'Resources Final'!A:D,4,FALSE)=0,"",VLOOKUP(D7677,'Resources Final'!A:D,4,FALSE))</f>
        <v/>
      </c>
      <c r="M7677" s="3" t="str">
        <f>IF(VLOOKUP(D7677,'Resources Final'!A:E,5,FALSE)=0,"",VLOOKUP(D7677,'Resources Final'!A:E,5,FALSE))</f>
        <v/>
      </c>
      <c r="N7677" s="7" t="str">
        <f>IF(VLOOKUP(D7677,'Resources Final'!A:F,6,FALSE)=0,"",VLOOKUP(D7677,'Resources Final'!A:F,6,FALSE))</f>
        <v/>
      </c>
      <c r="O7677" s="3" t="str">
        <f>IF(VLOOKUP(D7677,'Resources Final'!A:G,7,FALSE)=0,"",VLOOKUP(D7677,'Resources Final'!A:G,7,FALSE))</f>
        <v/>
      </c>
    </row>
    <row r="7678" spans="1:15" x14ac:dyDescent="0.2">
      <c r="A7678" s="11">
        <v>990</v>
      </c>
      <c r="B7678" s="11" t="str">
        <f t="shared" si="134"/>
        <v>Fred C. and Mary R. Koch Foundation_Liao, Wang20081500</v>
      </c>
      <c r="C7678" s="11" t="s">
        <v>4161</v>
      </c>
      <c r="D7678" s="11" t="s">
        <v>2154</v>
      </c>
      <c r="E7678" s="11" t="s">
        <v>2154</v>
      </c>
      <c r="F7678" s="4">
        <v>1500</v>
      </c>
      <c r="G7678" s="3">
        <v>2008</v>
      </c>
      <c r="H7678" s="3" t="s">
        <v>21</v>
      </c>
      <c r="I7678" s="12" t="s">
        <v>4162</v>
      </c>
      <c r="J7678" s="3">
        <v>114</v>
      </c>
      <c r="K7678" s="3" t="str">
        <f>IF(VLOOKUP(D7678,'Resources Final'!A:C,3,FALSE)=0,"",VLOOKUP(D7678,'Resources Final'!A:C,3,FALSE))</f>
        <v>Y</v>
      </c>
      <c r="L7678" s="3" t="str">
        <f>IF(VLOOKUP(D7678,'Resources Final'!A:D,4,FALSE)=0,"",VLOOKUP(D7678,'Resources Final'!A:D,4,FALSE))</f>
        <v/>
      </c>
      <c r="M7678" s="3" t="str">
        <f>IF(VLOOKUP(D7678,'Resources Final'!A:E,5,FALSE)=0,"",VLOOKUP(D7678,'Resources Final'!A:E,5,FALSE))</f>
        <v/>
      </c>
      <c r="N7678" s="7" t="str">
        <f>IF(VLOOKUP(D7678,'Resources Final'!A:F,6,FALSE)=0,"",VLOOKUP(D7678,'Resources Final'!A:F,6,FALSE))</f>
        <v/>
      </c>
      <c r="O7678" s="3" t="str">
        <f>IF(VLOOKUP(D7678,'Resources Final'!A:G,7,FALSE)=0,"",VLOOKUP(D7678,'Resources Final'!A:G,7,FALSE))</f>
        <v/>
      </c>
    </row>
    <row r="7679" spans="1:15" x14ac:dyDescent="0.2">
      <c r="A7679" s="11">
        <v>990</v>
      </c>
      <c r="B7679" s="11" t="str">
        <f t="shared" si="134"/>
        <v>Fred C. and Mary R. Koch Foundation_Liddie, David20081500</v>
      </c>
      <c r="C7679" s="11" t="s">
        <v>4161</v>
      </c>
      <c r="D7679" s="11" t="s">
        <v>2166</v>
      </c>
      <c r="E7679" s="11" t="s">
        <v>2166</v>
      </c>
      <c r="F7679" s="4">
        <v>1500</v>
      </c>
      <c r="G7679" s="3">
        <v>2008</v>
      </c>
      <c r="H7679" s="3" t="s">
        <v>21</v>
      </c>
      <c r="I7679" s="12" t="s">
        <v>4162</v>
      </c>
      <c r="J7679" s="3">
        <v>115</v>
      </c>
      <c r="K7679" s="3" t="str">
        <f>IF(VLOOKUP(D7679,'Resources Final'!A:C,3,FALSE)=0,"",VLOOKUP(D7679,'Resources Final'!A:C,3,FALSE))</f>
        <v>Y</v>
      </c>
      <c r="L7679" s="3" t="str">
        <f>IF(VLOOKUP(D7679,'Resources Final'!A:D,4,FALSE)=0,"",VLOOKUP(D7679,'Resources Final'!A:D,4,FALSE))</f>
        <v/>
      </c>
      <c r="M7679" s="3" t="str">
        <f>IF(VLOOKUP(D7679,'Resources Final'!A:E,5,FALSE)=0,"",VLOOKUP(D7679,'Resources Final'!A:E,5,FALSE))</f>
        <v/>
      </c>
      <c r="N7679" s="7" t="str">
        <f>IF(VLOOKUP(D7679,'Resources Final'!A:F,6,FALSE)=0,"",VLOOKUP(D7679,'Resources Final'!A:F,6,FALSE))</f>
        <v/>
      </c>
      <c r="O7679" s="3" t="str">
        <f>IF(VLOOKUP(D7679,'Resources Final'!A:G,7,FALSE)=0,"",VLOOKUP(D7679,'Resources Final'!A:G,7,FALSE))</f>
        <v/>
      </c>
    </row>
    <row r="7680" spans="1:15" x14ac:dyDescent="0.2">
      <c r="A7680" s="11">
        <v>990</v>
      </c>
      <c r="B7680" s="11" t="str">
        <f t="shared" si="134"/>
        <v>Fred C. and Mary R. Koch Foundation_Linderman, Matthew20081500</v>
      </c>
      <c r="C7680" s="11" t="s">
        <v>4161</v>
      </c>
      <c r="D7680" s="11" t="s">
        <v>2178</v>
      </c>
      <c r="E7680" s="11" t="s">
        <v>2178</v>
      </c>
      <c r="F7680" s="4">
        <v>1500</v>
      </c>
      <c r="G7680" s="3">
        <v>2008</v>
      </c>
      <c r="H7680" s="3" t="s">
        <v>21</v>
      </c>
      <c r="I7680" s="12" t="s">
        <v>4162</v>
      </c>
      <c r="J7680" s="3">
        <v>116</v>
      </c>
      <c r="K7680" s="3" t="str">
        <f>IF(VLOOKUP(D7680,'Resources Final'!A:C,3,FALSE)=0,"",VLOOKUP(D7680,'Resources Final'!A:C,3,FALSE))</f>
        <v>Y</v>
      </c>
      <c r="L7680" s="3" t="str">
        <f>IF(VLOOKUP(D7680,'Resources Final'!A:D,4,FALSE)=0,"",VLOOKUP(D7680,'Resources Final'!A:D,4,FALSE))</f>
        <v/>
      </c>
      <c r="M7680" s="3" t="str">
        <f>IF(VLOOKUP(D7680,'Resources Final'!A:E,5,FALSE)=0,"",VLOOKUP(D7680,'Resources Final'!A:E,5,FALSE))</f>
        <v/>
      </c>
      <c r="N7680" s="7" t="str">
        <f>IF(VLOOKUP(D7680,'Resources Final'!A:F,6,FALSE)=0,"",VLOOKUP(D7680,'Resources Final'!A:F,6,FALSE))</f>
        <v/>
      </c>
      <c r="O7680" s="3" t="str">
        <f>IF(VLOOKUP(D7680,'Resources Final'!A:G,7,FALSE)=0,"",VLOOKUP(D7680,'Resources Final'!A:G,7,FALSE))</f>
        <v/>
      </c>
    </row>
    <row r="7681" spans="1:15" x14ac:dyDescent="0.2">
      <c r="A7681" s="11">
        <v>990</v>
      </c>
      <c r="B7681" s="11" t="str">
        <f t="shared" si="134"/>
        <v>Fred C. and Mary R. Koch Foundation_Loney, Grant20081500</v>
      </c>
      <c r="C7681" s="11" t="s">
        <v>4161</v>
      </c>
      <c r="D7681" s="11" t="s">
        <v>2196</v>
      </c>
      <c r="E7681" s="11" t="s">
        <v>2196</v>
      </c>
      <c r="F7681" s="4">
        <v>1500</v>
      </c>
      <c r="G7681" s="3">
        <v>2008</v>
      </c>
      <c r="H7681" s="3" t="s">
        <v>21</v>
      </c>
      <c r="I7681" s="12" t="s">
        <v>4162</v>
      </c>
      <c r="J7681" s="3">
        <v>117</v>
      </c>
      <c r="K7681" s="3" t="str">
        <f>IF(VLOOKUP(D7681,'Resources Final'!A:C,3,FALSE)=0,"",VLOOKUP(D7681,'Resources Final'!A:C,3,FALSE))</f>
        <v>Y</v>
      </c>
      <c r="L7681" s="3" t="str">
        <f>IF(VLOOKUP(D7681,'Resources Final'!A:D,4,FALSE)=0,"",VLOOKUP(D7681,'Resources Final'!A:D,4,FALSE))</f>
        <v/>
      </c>
      <c r="M7681" s="3" t="str">
        <f>IF(VLOOKUP(D7681,'Resources Final'!A:E,5,FALSE)=0,"",VLOOKUP(D7681,'Resources Final'!A:E,5,FALSE))</f>
        <v/>
      </c>
      <c r="N7681" s="7" t="str">
        <f>IF(VLOOKUP(D7681,'Resources Final'!A:F,6,FALSE)=0,"",VLOOKUP(D7681,'Resources Final'!A:F,6,FALSE))</f>
        <v/>
      </c>
      <c r="O7681" s="3" t="str">
        <f>IF(VLOOKUP(D7681,'Resources Final'!A:G,7,FALSE)=0,"",VLOOKUP(D7681,'Resources Final'!A:G,7,FALSE))</f>
        <v/>
      </c>
    </row>
    <row r="7682" spans="1:15" x14ac:dyDescent="0.2">
      <c r="A7682" s="11">
        <v>990</v>
      </c>
      <c r="B7682" s="11" t="str">
        <f t="shared" ref="B7682:B7745" si="135">C7682&amp;"_"&amp;D7682&amp;G7682&amp;F7682</f>
        <v>Fred C. and Mary R. Koch Foundation_Longoria, Joel20081500</v>
      </c>
      <c r="C7682" s="11" t="s">
        <v>4161</v>
      </c>
      <c r="D7682" s="11" t="s">
        <v>2201</v>
      </c>
      <c r="E7682" s="11" t="s">
        <v>2201</v>
      </c>
      <c r="F7682" s="4">
        <v>1500</v>
      </c>
      <c r="G7682" s="3">
        <v>2008</v>
      </c>
      <c r="H7682" s="3" t="s">
        <v>21</v>
      </c>
      <c r="I7682" s="12" t="s">
        <v>4162</v>
      </c>
      <c r="J7682" s="3">
        <v>118</v>
      </c>
      <c r="K7682" s="3" t="str">
        <f>IF(VLOOKUP(D7682,'Resources Final'!A:C,3,FALSE)=0,"",VLOOKUP(D7682,'Resources Final'!A:C,3,FALSE))</f>
        <v>Y</v>
      </c>
      <c r="L7682" s="3" t="str">
        <f>IF(VLOOKUP(D7682,'Resources Final'!A:D,4,FALSE)=0,"",VLOOKUP(D7682,'Resources Final'!A:D,4,FALSE))</f>
        <v/>
      </c>
      <c r="M7682" s="3" t="str">
        <f>IF(VLOOKUP(D7682,'Resources Final'!A:E,5,FALSE)=0,"",VLOOKUP(D7682,'Resources Final'!A:E,5,FALSE))</f>
        <v/>
      </c>
      <c r="N7682" s="7" t="str">
        <f>IF(VLOOKUP(D7682,'Resources Final'!A:F,6,FALSE)=0,"",VLOOKUP(D7682,'Resources Final'!A:F,6,FALSE))</f>
        <v/>
      </c>
      <c r="O7682" s="3" t="str">
        <f>IF(VLOOKUP(D7682,'Resources Final'!A:G,7,FALSE)=0,"",VLOOKUP(D7682,'Resources Final'!A:G,7,FALSE))</f>
        <v/>
      </c>
    </row>
    <row r="7683" spans="1:15" x14ac:dyDescent="0.2">
      <c r="A7683" s="11">
        <v>990</v>
      </c>
      <c r="B7683" s="11" t="str">
        <f t="shared" si="135"/>
        <v>Fred C. and Mary R. Koch Foundation_Lynch, Erin20081500</v>
      </c>
      <c r="C7683" s="11" t="s">
        <v>4161</v>
      </c>
      <c r="D7683" s="11" t="s">
        <v>2233</v>
      </c>
      <c r="E7683" s="11" t="s">
        <v>2233</v>
      </c>
      <c r="F7683" s="4">
        <v>1500</v>
      </c>
      <c r="G7683" s="3">
        <v>2008</v>
      </c>
      <c r="H7683" s="3" t="s">
        <v>21</v>
      </c>
      <c r="I7683" s="12" t="s">
        <v>4162</v>
      </c>
      <c r="J7683" s="3">
        <v>119</v>
      </c>
      <c r="K7683" s="3" t="str">
        <f>IF(VLOOKUP(D7683,'Resources Final'!A:C,3,FALSE)=0,"",VLOOKUP(D7683,'Resources Final'!A:C,3,FALSE))</f>
        <v>Y</v>
      </c>
      <c r="L7683" s="3" t="str">
        <f>IF(VLOOKUP(D7683,'Resources Final'!A:D,4,FALSE)=0,"",VLOOKUP(D7683,'Resources Final'!A:D,4,FALSE))</f>
        <v/>
      </c>
      <c r="M7683" s="3" t="str">
        <f>IF(VLOOKUP(D7683,'Resources Final'!A:E,5,FALSE)=0,"",VLOOKUP(D7683,'Resources Final'!A:E,5,FALSE))</f>
        <v/>
      </c>
      <c r="N7683" s="7" t="str">
        <f>IF(VLOOKUP(D7683,'Resources Final'!A:F,6,FALSE)=0,"",VLOOKUP(D7683,'Resources Final'!A:F,6,FALSE))</f>
        <v/>
      </c>
      <c r="O7683" s="3" t="str">
        <f>IF(VLOOKUP(D7683,'Resources Final'!A:G,7,FALSE)=0,"",VLOOKUP(D7683,'Resources Final'!A:G,7,FALSE))</f>
        <v/>
      </c>
    </row>
    <row r="7684" spans="1:15" x14ac:dyDescent="0.2">
      <c r="A7684" s="11">
        <v>990</v>
      </c>
      <c r="B7684" s="11" t="str">
        <f t="shared" si="135"/>
        <v>Fred C. and Mary R. Koch Foundation_Mainz, Emilie20081500</v>
      </c>
      <c r="C7684" s="11" t="s">
        <v>4161</v>
      </c>
      <c r="D7684" s="11" t="s">
        <v>2296</v>
      </c>
      <c r="E7684" s="11" t="s">
        <v>2296</v>
      </c>
      <c r="F7684" s="4">
        <v>1500</v>
      </c>
      <c r="G7684" s="3">
        <v>2008</v>
      </c>
      <c r="H7684" s="3" t="s">
        <v>21</v>
      </c>
      <c r="I7684" s="12" t="s">
        <v>4162</v>
      </c>
      <c r="J7684" s="3">
        <v>120</v>
      </c>
      <c r="K7684" s="3" t="str">
        <f>IF(VLOOKUP(D7684,'Resources Final'!A:C,3,FALSE)=0,"",VLOOKUP(D7684,'Resources Final'!A:C,3,FALSE))</f>
        <v>Y</v>
      </c>
      <c r="L7684" s="3" t="str">
        <f>IF(VLOOKUP(D7684,'Resources Final'!A:D,4,FALSE)=0,"",VLOOKUP(D7684,'Resources Final'!A:D,4,FALSE))</f>
        <v/>
      </c>
      <c r="M7684" s="3" t="str">
        <f>IF(VLOOKUP(D7684,'Resources Final'!A:E,5,FALSE)=0,"",VLOOKUP(D7684,'Resources Final'!A:E,5,FALSE))</f>
        <v/>
      </c>
      <c r="N7684" s="7" t="str">
        <f>IF(VLOOKUP(D7684,'Resources Final'!A:F,6,FALSE)=0,"",VLOOKUP(D7684,'Resources Final'!A:F,6,FALSE))</f>
        <v/>
      </c>
      <c r="O7684" s="3" t="str">
        <f>IF(VLOOKUP(D7684,'Resources Final'!A:G,7,FALSE)=0,"",VLOOKUP(D7684,'Resources Final'!A:G,7,FALSE))</f>
        <v/>
      </c>
    </row>
    <row r="7685" spans="1:15" x14ac:dyDescent="0.2">
      <c r="A7685" s="11">
        <v>990</v>
      </c>
      <c r="B7685" s="11" t="str">
        <f t="shared" si="135"/>
        <v>Fred C. and Mary R. Koch Foundation_Marcinkowski, Desmond, Dana20081500</v>
      </c>
      <c r="C7685" s="11" t="s">
        <v>4161</v>
      </c>
      <c r="D7685" s="11" t="s">
        <v>2318</v>
      </c>
      <c r="E7685" s="11" t="s">
        <v>2318</v>
      </c>
      <c r="F7685" s="4">
        <v>1500</v>
      </c>
      <c r="G7685" s="3">
        <v>2008</v>
      </c>
      <c r="H7685" s="3" t="s">
        <v>21</v>
      </c>
      <c r="I7685" s="12" t="s">
        <v>4162</v>
      </c>
      <c r="J7685" s="3">
        <v>121</v>
      </c>
      <c r="K7685" s="3" t="str">
        <f>IF(VLOOKUP(D7685,'Resources Final'!A:C,3,FALSE)=0,"",VLOOKUP(D7685,'Resources Final'!A:C,3,FALSE))</f>
        <v>Y</v>
      </c>
      <c r="L7685" s="3" t="str">
        <f>IF(VLOOKUP(D7685,'Resources Final'!A:D,4,FALSE)=0,"",VLOOKUP(D7685,'Resources Final'!A:D,4,FALSE))</f>
        <v/>
      </c>
      <c r="M7685" s="3" t="str">
        <f>IF(VLOOKUP(D7685,'Resources Final'!A:E,5,FALSE)=0,"",VLOOKUP(D7685,'Resources Final'!A:E,5,FALSE))</f>
        <v/>
      </c>
      <c r="N7685" s="7" t="str">
        <f>IF(VLOOKUP(D7685,'Resources Final'!A:F,6,FALSE)=0,"",VLOOKUP(D7685,'Resources Final'!A:F,6,FALSE))</f>
        <v/>
      </c>
      <c r="O7685" s="3" t="str">
        <f>IF(VLOOKUP(D7685,'Resources Final'!A:G,7,FALSE)=0,"",VLOOKUP(D7685,'Resources Final'!A:G,7,FALSE))</f>
        <v/>
      </c>
    </row>
    <row r="7686" spans="1:15" x14ac:dyDescent="0.2">
      <c r="A7686" s="11">
        <v>990</v>
      </c>
      <c r="B7686" s="11" t="str">
        <f t="shared" si="135"/>
        <v>Fred C. and Mary R. Koch Foundation_Marsh, Addie20081500</v>
      </c>
      <c r="C7686" s="11" t="s">
        <v>4161</v>
      </c>
      <c r="D7686" s="11" t="s">
        <v>2335</v>
      </c>
      <c r="E7686" s="11" t="s">
        <v>2335</v>
      </c>
      <c r="F7686" s="4">
        <v>1500</v>
      </c>
      <c r="G7686" s="3">
        <v>2008</v>
      </c>
      <c r="H7686" s="3" t="s">
        <v>21</v>
      </c>
      <c r="I7686" s="12" t="s">
        <v>4162</v>
      </c>
      <c r="J7686" s="3">
        <v>122</v>
      </c>
      <c r="K7686" s="3" t="str">
        <f>IF(VLOOKUP(D7686,'Resources Final'!A:C,3,FALSE)=0,"",VLOOKUP(D7686,'Resources Final'!A:C,3,FALSE))</f>
        <v>Y</v>
      </c>
      <c r="L7686" s="3" t="str">
        <f>IF(VLOOKUP(D7686,'Resources Final'!A:D,4,FALSE)=0,"",VLOOKUP(D7686,'Resources Final'!A:D,4,FALSE))</f>
        <v/>
      </c>
      <c r="M7686" s="3" t="str">
        <f>IF(VLOOKUP(D7686,'Resources Final'!A:E,5,FALSE)=0,"",VLOOKUP(D7686,'Resources Final'!A:E,5,FALSE))</f>
        <v/>
      </c>
      <c r="N7686" s="7" t="str">
        <f>IF(VLOOKUP(D7686,'Resources Final'!A:F,6,FALSE)=0,"",VLOOKUP(D7686,'Resources Final'!A:F,6,FALSE))</f>
        <v/>
      </c>
      <c r="O7686" s="3" t="str">
        <f>IF(VLOOKUP(D7686,'Resources Final'!A:G,7,FALSE)=0,"",VLOOKUP(D7686,'Resources Final'!A:G,7,FALSE))</f>
        <v/>
      </c>
    </row>
    <row r="7687" spans="1:15" x14ac:dyDescent="0.2">
      <c r="A7687" s="11">
        <v>990</v>
      </c>
      <c r="B7687" s="11" t="str">
        <f t="shared" si="135"/>
        <v>Fred C. and Mary R. Koch Foundation_Martell, Kayli20081500</v>
      </c>
      <c r="C7687" s="11" t="s">
        <v>4161</v>
      </c>
      <c r="D7687" s="11" t="s">
        <v>2339</v>
      </c>
      <c r="E7687" s="11" t="s">
        <v>2339</v>
      </c>
      <c r="F7687" s="4">
        <v>1500</v>
      </c>
      <c r="G7687" s="3">
        <v>2008</v>
      </c>
      <c r="H7687" s="3" t="s">
        <v>21</v>
      </c>
      <c r="I7687" s="12" t="s">
        <v>4162</v>
      </c>
      <c r="J7687" s="3">
        <v>123</v>
      </c>
      <c r="K7687" s="3" t="str">
        <f>IF(VLOOKUP(D7687,'Resources Final'!A:C,3,FALSE)=0,"",VLOOKUP(D7687,'Resources Final'!A:C,3,FALSE))</f>
        <v>Y</v>
      </c>
      <c r="L7687" s="3" t="str">
        <f>IF(VLOOKUP(D7687,'Resources Final'!A:D,4,FALSE)=0,"",VLOOKUP(D7687,'Resources Final'!A:D,4,FALSE))</f>
        <v/>
      </c>
      <c r="M7687" s="3" t="str">
        <f>IF(VLOOKUP(D7687,'Resources Final'!A:E,5,FALSE)=0,"",VLOOKUP(D7687,'Resources Final'!A:E,5,FALSE))</f>
        <v/>
      </c>
      <c r="N7687" s="7" t="str">
        <f>IF(VLOOKUP(D7687,'Resources Final'!A:F,6,FALSE)=0,"",VLOOKUP(D7687,'Resources Final'!A:F,6,FALSE))</f>
        <v/>
      </c>
      <c r="O7687" s="3" t="str">
        <f>IF(VLOOKUP(D7687,'Resources Final'!A:G,7,FALSE)=0,"",VLOOKUP(D7687,'Resources Final'!A:G,7,FALSE))</f>
        <v/>
      </c>
    </row>
    <row r="7688" spans="1:15" x14ac:dyDescent="0.2">
      <c r="A7688" s="11">
        <v>990</v>
      </c>
      <c r="B7688" s="11" t="str">
        <f t="shared" si="135"/>
        <v>Fred C. and Mary R. Koch Foundation_Martin, Kaitlin20081500</v>
      </c>
      <c r="C7688" s="11" t="s">
        <v>4161</v>
      </c>
      <c r="D7688" s="11" t="s">
        <v>2342</v>
      </c>
      <c r="E7688" s="11" t="s">
        <v>2342</v>
      </c>
      <c r="F7688" s="4">
        <v>1500</v>
      </c>
      <c r="G7688" s="3">
        <v>2008</v>
      </c>
      <c r="H7688" s="3" t="s">
        <v>21</v>
      </c>
      <c r="I7688" s="12" t="s">
        <v>4162</v>
      </c>
      <c r="J7688" s="3">
        <v>124</v>
      </c>
      <c r="K7688" s="3" t="str">
        <f>IF(VLOOKUP(D7688,'Resources Final'!A:C,3,FALSE)=0,"",VLOOKUP(D7688,'Resources Final'!A:C,3,FALSE))</f>
        <v>Y</v>
      </c>
      <c r="L7688" s="3" t="str">
        <f>IF(VLOOKUP(D7688,'Resources Final'!A:D,4,FALSE)=0,"",VLOOKUP(D7688,'Resources Final'!A:D,4,FALSE))</f>
        <v/>
      </c>
      <c r="M7688" s="3" t="str">
        <f>IF(VLOOKUP(D7688,'Resources Final'!A:E,5,FALSE)=0,"",VLOOKUP(D7688,'Resources Final'!A:E,5,FALSE))</f>
        <v/>
      </c>
      <c r="N7688" s="7" t="str">
        <f>IF(VLOOKUP(D7688,'Resources Final'!A:F,6,FALSE)=0,"",VLOOKUP(D7688,'Resources Final'!A:F,6,FALSE))</f>
        <v/>
      </c>
      <c r="O7688" s="3" t="str">
        <f>IF(VLOOKUP(D7688,'Resources Final'!A:G,7,FALSE)=0,"",VLOOKUP(D7688,'Resources Final'!A:G,7,FALSE))</f>
        <v/>
      </c>
    </row>
    <row r="7689" spans="1:15" x14ac:dyDescent="0.2">
      <c r="A7689" s="11">
        <v>990</v>
      </c>
      <c r="B7689" s="11" t="str">
        <f t="shared" si="135"/>
        <v>Fred C. and Mary R. Koch Foundation_Mason, Jennifer20081500</v>
      </c>
      <c r="C7689" s="11" t="s">
        <v>4161</v>
      </c>
      <c r="D7689" s="11" t="s">
        <v>2349</v>
      </c>
      <c r="E7689" s="11" t="s">
        <v>2349</v>
      </c>
      <c r="F7689" s="4">
        <v>1500</v>
      </c>
      <c r="G7689" s="3">
        <v>2008</v>
      </c>
      <c r="H7689" s="3" t="s">
        <v>21</v>
      </c>
      <c r="I7689" s="12" t="s">
        <v>4162</v>
      </c>
      <c r="J7689" s="3">
        <v>125</v>
      </c>
      <c r="K7689" s="3" t="str">
        <f>IF(VLOOKUP(D7689,'Resources Final'!A:C,3,FALSE)=0,"",VLOOKUP(D7689,'Resources Final'!A:C,3,FALSE))</f>
        <v>Y</v>
      </c>
      <c r="L7689" s="3" t="str">
        <f>IF(VLOOKUP(D7689,'Resources Final'!A:D,4,FALSE)=0,"",VLOOKUP(D7689,'Resources Final'!A:D,4,FALSE))</f>
        <v/>
      </c>
      <c r="M7689" s="3" t="str">
        <f>IF(VLOOKUP(D7689,'Resources Final'!A:E,5,FALSE)=0,"",VLOOKUP(D7689,'Resources Final'!A:E,5,FALSE))</f>
        <v/>
      </c>
      <c r="N7689" s="7" t="str">
        <f>IF(VLOOKUP(D7689,'Resources Final'!A:F,6,FALSE)=0,"",VLOOKUP(D7689,'Resources Final'!A:F,6,FALSE))</f>
        <v/>
      </c>
      <c r="O7689" s="3" t="str">
        <f>IF(VLOOKUP(D7689,'Resources Final'!A:G,7,FALSE)=0,"",VLOOKUP(D7689,'Resources Final'!A:G,7,FALSE))</f>
        <v/>
      </c>
    </row>
    <row r="7690" spans="1:15" x14ac:dyDescent="0.2">
      <c r="A7690" s="11">
        <v>990</v>
      </c>
      <c r="B7690" s="11" t="str">
        <f t="shared" si="135"/>
        <v>Fred C. and Mary R. Koch Foundation_McClymont, Kaitlin20081500</v>
      </c>
      <c r="C7690" s="11" t="s">
        <v>4161</v>
      </c>
      <c r="D7690" s="11" t="s">
        <v>2374</v>
      </c>
      <c r="E7690" s="11" t="s">
        <v>2374</v>
      </c>
      <c r="F7690" s="4">
        <v>1500</v>
      </c>
      <c r="G7690" s="3">
        <v>2008</v>
      </c>
      <c r="H7690" s="3" t="s">
        <v>21</v>
      </c>
      <c r="I7690" s="12" t="s">
        <v>4162</v>
      </c>
      <c r="J7690" s="3">
        <v>126</v>
      </c>
      <c r="K7690" s="3" t="str">
        <f>IF(VLOOKUP(D7690,'Resources Final'!A:C,3,FALSE)=0,"",VLOOKUP(D7690,'Resources Final'!A:C,3,FALSE))</f>
        <v>Y</v>
      </c>
      <c r="L7690" s="3" t="str">
        <f>IF(VLOOKUP(D7690,'Resources Final'!A:D,4,FALSE)=0,"",VLOOKUP(D7690,'Resources Final'!A:D,4,FALSE))</f>
        <v/>
      </c>
      <c r="M7690" s="3" t="str">
        <f>IF(VLOOKUP(D7690,'Resources Final'!A:E,5,FALSE)=0,"",VLOOKUP(D7690,'Resources Final'!A:E,5,FALSE))</f>
        <v/>
      </c>
      <c r="N7690" s="7" t="str">
        <f>IF(VLOOKUP(D7690,'Resources Final'!A:F,6,FALSE)=0,"",VLOOKUP(D7690,'Resources Final'!A:F,6,FALSE))</f>
        <v/>
      </c>
      <c r="O7690" s="3" t="str">
        <f>IF(VLOOKUP(D7690,'Resources Final'!A:G,7,FALSE)=0,"",VLOOKUP(D7690,'Resources Final'!A:G,7,FALSE))</f>
        <v/>
      </c>
    </row>
    <row r="7691" spans="1:15" x14ac:dyDescent="0.2">
      <c r="A7691" s="11">
        <v>990</v>
      </c>
      <c r="B7691" s="11" t="str">
        <f t="shared" si="135"/>
        <v>Fred C. and Mary R. Koch Foundation_McCrary, Kathleen20081500</v>
      </c>
      <c r="C7691" s="11" t="s">
        <v>4161</v>
      </c>
      <c r="D7691" s="11" t="s">
        <v>2376</v>
      </c>
      <c r="E7691" s="11" t="s">
        <v>2376</v>
      </c>
      <c r="F7691" s="4">
        <v>1500</v>
      </c>
      <c r="G7691" s="3">
        <v>2008</v>
      </c>
      <c r="H7691" s="3" t="s">
        <v>21</v>
      </c>
      <c r="I7691" s="12" t="s">
        <v>4162</v>
      </c>
      <c r="J7691" s="3">
        <v>127</v>
      </c>
      <c r="K7691" s="3" t="str">
        <f>IF(VLOOKUP(D7691,'Resources Final'!A:C,3,FALSE)=0,"",VLOOKUP(D7691,'Resources Final'!A:C,3,FALSE))</f>
        <v>Y</v>
      </c>
      <c r="L7691" s="3" t="str">
        <f>IF(VLOOKUP(D7691,'Resources Final'!A:D,4,FALSE)=0,"",VLOOKUP(D7691,'Resources Final'!A:D,4,FALSE))</f>
        <v/>
      </c>
      <c r="M7691" s="3" t="str">
        <f>IF(VLOOKUP(D7691,'Resources Final'!A:E,5,FALSE)=0,"",VLOOKUP(D7691,'Resources Final'!A:E,5,FALSE))</f>
        <v/>
      </c>
      <c r="N7691" s="7" t="str">
        <f>IF(VLOOKUP(D7691,'Resources Final'!A:F,6,FALSE)=0,"",VLOOKUP(D7691,'Resources Final'!A:F,6,FALSE))</f>
        <v/>
      </c>
      <c r="O7691" s="3" t="str">
        <f>IF(VLOOKUP(D7691,'Resources Final'!A:G,7,FALSE)=0,"",VLOOKUP(D7691,'Resources Final'!A:G,7,FALSE))</f>
        <v/>
      </c>
    </row>
    <row r="7692" spans="1:15" x14ac:dyDescent="0.2">
      <c r="A7692" s="11">
        <v>990</v>
      </c>
      <c r="B7692" s="11" t="str">
        <f t="shared" si="135"/>
        <v>Fred C. and Mary R. Koch Foundation_McGreevy, Joe20081500</v>
      </c>
      <c r="C7692" s="11" t="s">
        <v>4161</v>
      </c>
      <c r="D7692" s="11" t="s">
        <v>2388</v>
      </c>
      <c r="E7692" s="11" t="s">
        <v>2388</v>
      </c>
      <c r="F7692" s="4">
        <v>1500</v>
      </c>
      <c r="G7692" s="3">
        <v>2008</v>
      </c>
      <c r="H7692" s="3" t="s">
        <v>21</v>
      </c>
      <c r="I7692" s="12" t="s">
        <v>4162</v>
      </c>
      <c r="J7692" s="3">
        <v>128</v>
      </c>
      <c r="K7692" s="3" t="str">
        <f>IF(VLOOKUP(D7692,'Resources Final'!A:C,3,FALSE)=0,"",VLOOKUP(D7692,'Resources Final'!A:C,3,FALSE))</f>
        <v>Y</v>
      </c>
      <c r="L7692" s="3" t="str">
        <f>IF(VLOOKUP(D7692,'Resources Final'!A:D,4,FALSE)=0,"",VLOOKUP(D7692,'Resources Final'!A:D,4,FALSE))</f>
        <v/>
      </c>
      <c r="M7692" s="3" t="str">
        <f>IF(VLOOKUP(D7692,'Resources Final'!A:E,5,FALSE)=0,"",VLOOKUP(D7692,'Resources Final'!A:E,5,FALSE))</f>
        <v/>
      </c>
      <c r="N7692" s="7" t="str">
        <f>IF(VLOOKUP(D7692,'Resources Final'!A:F,6,FALSE)=0,"",VLOOKUP(D7692,'Resources Final'!A:F,6,FALSE))</f>
        <v/>
      </c>
      <c r="O7692" s="3" t="str">
        <f>IF(VLOOKUP(D7692,'Resources Final'!A:G,7,FALSE)=0,"",VLOOKUP(D7692,'Resources Final'!A:G,7,FALSE))</f>
        <v/>
      </c>
    </row>
    <row r="7693" spans="1:15" x14ac:dyDescent="0.2">
      <c r="A7693" s="11">
        <v>990</v>
      </c>
      <c r="B7693" s="11" t="str">
        <f t="shared" si="135"/>
        <v>Fred C. and Mary R. Koch Foundation_McIntosh, Kelsey20081500</v>
      </c>
      <c r="C7693" s="11" t="s">
        <v>4161</v>
      </c>
      <c r="D7693" s="11" t="s">
        <v>2395</v>
      </c>
      <c r="E7693" s="11" t="s">
        <v>2395</v>
      </c>
      <c r="F7693" s="4">
        <v>1500</v>
      </c>
      <c r="G7693" s="3">
        <v>2008</v>
      </c>
      <c r="H7693" s="3" t="s">
        <v>21</v>
      </c>
      <c r="I7693" s="12" t="s">
        <v>4162</v>
      </c>
      <c r="J7693" s="3">
        <v>129</v>
      </c>
      <c r="K7693" s="3" t="str">
        <f>IF(VLOOKUP(D7693,'Resources Final'!A:C,3,FALSE)=0,"",VLOOKUP(D7693,'Resources Final'!A:C,3,FALSE))</f>
        <v>Y</v>
      </c>
      <c r="L7693" s="3" t="str">
        <f>IF(VLOOKUP(D7693,'Resources Final'!A:D,4,FALSE)=0,"",VLOOKUP(D7693,'Resources Final'!A:D,4,FALSE))</f>
        <v/>
      </c>
      <c r="M7693" s="3" t="str">
        <f>IF(VLOOKUP(D7693,'Resources Final'!A:E,5,FALSE)=0,"",VLOOKUP(D7693,'Resources Final'!A:E,5,FALSE))</f>
        <v/>
      </c>
      <c r="N7693" s="7" t="str">
        <f>IF(VLOOKUP(D7693,'Resources Final'!A:F,6,FALSE)=0,"",VLOOKUP(D7693,'Resources Final'!A:F,6,FALSE))</f>
        <v/>
      </c>
      <c r="O7693" s="3" t="str">
        <f>IF(VLOOKUP(D7693,'Resources Final'!A:G,7,FALSE)=0,"",VLOOKUP(D7693,'Resources Final'!A:G,7,FALSE))</f>
        <v/>
      </c>
    </row>
    <row r="7694" spans="1:15" x14ac:dyDescent="0.2">
      <c r="A7694" s="11">
        <v>990</v>
      </c>
      <c r="B7694" s="11" t="str">
        <f t="shared" si="135"/>
        <v>Fred C. and Mary R. Koch Foundation_McIntosh, Meghan20081500</v>
      </c>
      <c r="C7694" s="11" t="s">
        <v>4161</v>
      </c>
      <c r="D7694" s="11" t="s">
        <v>2396</v>
      </c>
      <c r="E7694" s="11" t="s">
        <v>2396</v>
      </c>
      <c r="F7694" s="4">
        <v>1500</v>
      </c>
      <c r="G7694" s="3">
        <v>2008</v>
      </c>
      <c r="H7694" s="3" t="s">
        <v>21</v>
      </c>
      <c r="I7694" s="12" t="s">
        <v>4162</v>
      </c>
      <c r="J7694" s="3">
        <v>130</v>
      </c>
      <c r="K7694" s="3" t="str">
        <f>IF(VLOOKUP(D7694,'Resources Final'!A:C,3,FALSE)=0,"",VLOOKUP(D7694,'Resources Final'!A:C,3,FALSE))</f>
        <v>Y</v>
      </c>
      <c r="L7694" s="3" t="str">
        <f>IF(VLOOKUP(D7694,'Resources Final'!A:D,4,FALSE)=0,"",VLOOKUP(D7694,'Resources Final'!A:D,4,FALSE))</f>
        <v/>
      </c>
      <c r="M7694" s="3" t="str">
        <f>IF(VLOOKUP(D7694,'Resources Final'!A:E,5,FALSE)=0,"",VLOOKUP(D7694,'Resources Final'!A:E,5,FALSE))</f>
        <v/>
      </c>
      <c r="N7694" s="7" t="str">
        <f>IF(VLOOKUP(D7694,'Resources Final'!A:F,6,FALSE)=0,"",VLOOKUP(D7694,'Resources Final'!A:F,6,FALSE))</f>
        <v/>
      </c>
      <c r="O7694" s="3" t="str">
        <f>IF(VLOOKUP(D7694,'Resources Final'!A:G,7,FALSE)=0,"",VLOOKUP(D7694,'Resources Final'!A:G,7,FALSE))</f>
        <v/>
      </c>
    </row>
    <row r="7695" spans="1:15" x14ac:dyDescent="0.2">
      <c r="A7695" s="11">
        <v>990</v>
      </c>
      <c r="B7695" s="11" t="str">
        <f t="shared" si="135"/>
        <v>Fred C. and Mary R. Koch Foundation_Meicke, Stephen20081500</v>
      </c>
      <c r="C7695" s="11" t="s">
        <v>4161</v>
      </c>
      <c r="D7695" s="11" t="s">
        <v>2415</v>
      </c>
      <c r="E7695" s="11" t="s">
        <v>2415</v>
      </c>
      <c r="F7695" s="4">
        <v>1500</v>
      </c>
      <c r="G7695" s="3">
        <v>2008</v>
      </c>
      <c r="H7695" s="3" t="s">
        <v>21</v>
      </c>
      <c r="I7695" s="12" t="s">
        <v>4162</v>
      </c>
      <c r="J7695" s="3">
        <v>131</v>
      </c>
      <c r="K7695" s="3" t="str">
        <f>IF(VLOOKUP(D7695,'Resources Final'!A:C,3,FALSE)=0,"",VLOOKUP(D7695,'Resources Final'!A:C,3,FALSE))</f>
        <v>Y</v>
      </c>
      <c r="L7695" s="3" t="str">
        <f>IF(VLOOKUP(D7695,'Resources Final'!A:D,4,FALSE)=0,"",VLOOKUP(D7695,'Resources Final'!A:D,4,FALSE))</f>
        <v/>
      </c>
      <c r="M7695" s="3" t="str">
        <f>IF(VLOOKUP(D7695,'Resources Final'!A:E,5,FALSE)=0,"",VLOOKUP(D7695,'Resources Final'!A:E,5,FALSE))</f>
        <v/>
      </c>
      <c r="N7695" s="7" t="str">
        <f>IF(VLOOKUP(D7695,'Resources Final'!A:F,6,FALSE)=0,"",VLOOKUP(D7695,'Resources Final'!A:F,6,FALSE))</f>
        <v/>
      </c>
      <c r="O7695" s="3" t="str">
        <f>IF(VLOOKUP(D7695,'Resources Final'!A:G,7,FALSE)=0,"",VLOOKUP(D7695,'Resources Final'!A:G,7,FALSE))</f>
        <v/>
      </c>
    </row>
    <row r="7696" spans="1:15" x14ac:dyDescent="0.2">
      <c r="A7696" s="11">
        <v>990</v>
      </c>
      <c r="B7696" s="11" t="str">
        <f t="shared" si="135"/>
        <v>Fred C. and Mary R. Koch Foundation_Michaud, Jessica20081500</v>
      </c>
      <c r="C7696" s="11" t="s">
        <v>4161</v>
      </c>
      <c r="D7696" s="11" t="s">
        <v>2448</v>
      </c>
      <c r="E7696" s="11" t="s">
        <v>2448</v>
      </c>
      <c r="F7696" s="4">
        <v>1500</v>
      </c>
      <c r="G7696" s="3">
        <v>2008</v>
      </c>
      <c r="H7696" s="3" t="s">
        <v>21</v>
      </c>
      <c r="I7696" s="12" t="s">
        <v>4162</v>
      </c>
      <c r="J7696" s="3">
        <v>132</v>
      </c>
      <c r="K7696" s="3" t="str">
        <f>IF(VLOOKUP(D7696,'Resources Final'!A:C,3,FALSE)=0,"",VLOOKUP(D7696,'Resources Final'!A:C,3,FALSE))</f>
        <v>Y</v>
      </c>
      <c r="L7696" s="3" t="str">
        <f>IF(VLOOKUP(D7696,'Resources Final'!A:D,4,FALSE)=0,"",VLOOKUP(D7696,'Resources Final'!A:D,4,FALSE))</f>
        <v/>
      </c>
      <c r="M7696" s="3" t="str">
        <f>IF(VLOOKUP(D7696,'Resources Final'!A:E,5,FALSE)=0,"",VLOOKUP(D7696,'Resources Final'!A:E,5,FALSE))</f>
        <v/>
      </c>
      <c r="N7696" s="7" t="str">
        <f>IF(VLOOKUP(D7696,'Resources Final'!A:F,6,FALSE)=0,"",VLOOKUP(D7696,'Resources Final'!A:F,6,FALSE))</f>
        <v/>
      </c>
      <c r="O7696" s="3" t="str">
        <f>IF(VLOOKUP(D7696,'Resources Final'!A:G,7,FALSE)=0,"",VLOOKUP(D7696,'Resources Final'!A:G,7,FALSE))</f>
        <v/>
      </c>
    </row>
    <row r="7697" spans="1:15" x14ac:dyDescent="0.2">
      <c r="A7697" s="11">
        <v>990</v>
      </c>
      <c r="B7697" s="11" t="str">
        <f t="shared" si="135"/>
        <v>Fred C. and Mary R. Koch Foundation_Mielke, Heidi20081500</v>
      </c>
      <c r="C7697" s="11" t="s">
        <v>4161</v>
      </c>
      <c r="D7697" s="11" t="s">
        <v>2458</v>
      </c>
      <c r="E7697" s="11" t="s">
        <v>2458</v>
      </c>
      <c r="F7697" s="4">
        <v>1500</v>
      </c>
      <c r="G7697" s="3">
        <v>2008</v>
      </c>
      <c r="H7697" s="3" t="s">
        <v>21</v>
      </c>
      <c r="I7697" s="12" t="s">
        <v>4162</v>
      </c>
      <c r="J7697" s="3">
        <v>133</v>
      </c>
      <c r="K7697" s="3" t="str">
        <f>IF(VLOOKUP(D7697,'Resources Final'!A:C,3,FALSE)=0,"",VLOOKUP(D7697,'Resources Final'!A:C,3,FALSE))</f>
        <v>Y</v>
      </c>
      <c r="L7697" s="3" t="str">
        <f>IF(VLOOKUP(D7697,'Resources Final'!A:D,4,FALSE)=0,"",VLOOKUP(D7697,'Resources Final'!A:D,4,FALSE))</f>
        <v/>
      </c>
      <c r="M7697" s="3" t="str">
        <f>IF(VLOOKUP(D7697,'Resources Final'!A:E,5,FALSE)=0,"",VLOOKUP(D7697,'Resources Final'!A:E,5,FALSE))</f>
        <v/>
      </c>
      <c r="N7697" s="7" t="str">
        <f>IF(VLOOKUP(D7697,'Resources Final'!A:F,6,FALSE)=0,"",VLOOKUP(D7697,'Resources Final'!A:F,6,FALSE))</f>
        <v/>
      </c>
      <c r="O7697" s="3" t="str">
        <f>IF(VLOOKUP(D7697,'Resources Final'!A:G,7,FALSE)=0,"",VLOOKUP(D7697,'Resources Final'!A:G,7,FALSE))</f>
        <v/>
      </c>
    </row>
    <row r="7698" spans="1:15" x14ac:dyDescent="0.2">
      <c r="A7698" s="11">
        <v>990</v>
      </c>
      <c r="B7698" s="11" t="str">
        <f t="shared" si="135"/>
        <v>Fred C. and Mary R. Koch Foundation_Miller, Nathan20081500</v>
      </c>
      <c r="C7698" s="11" t="s">
        <v>4161</v>
      </c>
      <c r="D7698" s="11" t="s">
        <v>2464</v>
      </c>
      <c r="E7698" s="11" t="s">
        <v>2464</v>
      </c>
      <c r="F7698" s="4">
        <v>1500</v>
      </c>
      <c r="G7698" s="3">
        <v>2008</v>
      </c>
      <c r="H7698" s="3" t="s">
        <v>21</v>
      </c>
      <c r="I7698" s="12" t="s">
        <v>4162</v>
      </c>
      <c r="J7698" s="3">
        <v>134</v>
      </c>
      <c r="K7698" s="3" t="str">
        <f>IF(VLOOKUP(D7698,'Resources Final'!A:C,3,FALSE)=0,"",VLOOKUP(D7698,'Resources Final'!A:C,3,FALSE))</f>
        <v>Y</v>
      </c>
      <c r="L7698" s="3" t="str">
        <f>IF(VLOOKUP(D7698,'Resources Final'!A:D,4,FALSE)=0,"",VLOOKUP(D7698,'Resources Final'!A:D,4,FALSE))</f>
        <v/>
      </c>
      <c r="M7698" s="3" t="str">
        <f>IF(VLOOKUP(D7698,'Resources Final'!A:E,5,FALSE)=0,"",VLOOKUP(D7698,'Resources Final'!A:E,5,FALSE))</f>
        <v/>
      </c>
      <c r="N7698" s="7" t="str">
        <f>IF(VLOOKUP(D7698,'Resources Final'!A:F,6,FALSE)=0,"",VLOOKUP(D7698,'Resources Final'!A:F,6,FALSE))</f>
        <v/>
      </c>
      <c r="O7698" s="3" t="str">
        <f>IF(VLOOKUP(D7698,'Resources Final'!A:G,7,FALSE)=0,"",VLOOKUP(D7698,'Resources Final'!A:G,7,FALSE))</f>
        <v/>
      </c>
    </row>
    <row r="7699" spans="1:15" x14ac:dyDescent="0.2">
      <c r="A7699" s="11">
        <v>990</v>
      </c>
      <c r="B7699" s="11" t="str">
        <f t="shared" si="135"/>
        <v>Fred C. and Mary R. Koch Foundation_Minnihan, Heidi20081500</v>
      </c>
      <c r="C7699" s="11" t="s">
        <v>4161</v>
      </c>
      <c r="D7699" s="11" t="s">
        <v>2481</v>
      </c>
      <c r="E7699" s="11" t="s">
        <v>2481</v>
      </c>
      <c r="F7699" s="4">
        <v>1500</v>
      </c>
      <c r="G7699" s="3">
        <v>2008</v>
      </c>
      <c r="H7699" s="3" t="s">
        <v>21</v>
      </c>
      <c r="I7699" s="12" t="s">
        <v>4162</v>
      </c>
      <c r="J7699" s="3">
        <v>135</v>
      </c>
      <c r="K7699" s="3" t="str">
        <f>IF(VLOOKUP(D7699,'Resources Final'!A:C,3,FALSE)=0,"",VLOOKUP(D7699,'Resources Final'!A:C,3,FALSE))</f>
        <v>Y</v>
      </c>
      <c r="L7699" s="3" t="str">
        <f>IF(VLOOKUP(D7699,'Resources Final'!A:D,4,FALSE)=0,"",VLOOKUP(D7699,'Resources Final'!A:D,4,FALSE))</f>
        <v/>
      </c>
      <c r="M7699" s="3" t="str">
        <f>IF(VLOOKUP(D7699,'Resources Final'!A:E,5,FALSE)=0,"",VLOOKUP(D7699,'Resources Final'!A:E,5,FALSE))</f>
        <v/>
      </c>
      <c r="N7699" s="7" t="str">
        <f>IF(VLOOKUP(D7699,'Resources Final'!A:F,6,FALSE)=0,"",VLOOKUP(D7699,'Resources Final'!A:F,6,FALSE))</f>
        <v/>
      </c>
      <c r="O7699" s="3" t="str">
        <f>IF(VLOOKUP(D7699,'Resources Final'!A:G,7,FALSE)=0,"",VLOOKUP(D7699,'Resources Final'!A:G,7,FALSE))</f>
        <v/>
      </c>
    </row>
    <row r="7700" spans="1:15" x14ac:dyDescent="0.2">
      <c r="A7700" s="11">
        <v>990</v>
      </c>
      <c r="B7700" s="11" t="str">
        <f t="shared" si="135"/>
        <v>Fred C. and Mary R. Koch Foundation_Mishue, Melanie20081500</v>
      </c>
      <c r="C7700" s="11" t="s">
        <v>4161</v>
      </c>
      <c r="D7700" s="11" t="s">
        <v>2483</v>
      </c>
      <c r="E7700" s="11" t="s">
        <v>2483</v>
      </c>
      <c r="F7700" s="4">
        <v>1500</v>
      </c>
      <c r="G7700" s="3">
        <v>2008</v>
      </c>
      <c r="H7700" s="3" t="s">
        <v>21</v>
      </c>
      <c r="I7700" s="12" t="s">
        <v>4162</v>
      </c>
      <c r="J7700" s="3">
        <v>136</v>
      </c>
      <c r="K7700" s="3" t="str">
        <f>IF(VLOOKUP(D7700,'Resources Final'!A:C,3,FALSE)=0,"",VLOOKUP(D7700,'Resources Final'!A:C,3,FALSE))</f>
        <v>Y</v>
      </c>
      <c r="L7700" s="3" t="str">
        <f>IF(VLOOKUP(D7700,'Resources Final'!A:D,4,FALSE)=0,"",VLOOKUP(D7700,'Resources Final'!A:D,4,FALSE))</f>
        <v/>
      </c>
      <c r="M7700" s="3" t="str">
        <f>IF(VLOOKUP(D7700,'Resources Final'!A:E,5,FALSE)=0,"",VLOOKUP(D7700,'Resources Final'!A:E,5,FALSE))</f>
        <v/>
      </c>
      <c r="N7700" s="7" t="str">
        <f>IF(VLOOKUP(D7700,'Resources Final'!A:F,6,FALSE)=0,"",VLOOKUP(D7700,'Resources Final'!A:F,6,FALSE))</f>
        <v/>
      </c>
      <c r="O7700" s="3" t="str">
        <f>IF(VLOOKUP(D7700,'Resources Final'!A:G,7,FALSE)=0,"",VLOOKUP(D7700,'Resources Final'!A:G,7,FALSE))</f>
        <v/>
      </c>
    </row>
    <row r="7701" spans="1:15" x14ac:dyDescent="0.2">
      <c r="A7701" s="11">
        <v>990</v>
      </c>
      <c r="B7701" s="11" t="str">
        <f t="shared" si="135"/>
        <v>Fred C. and Mary R. Koch Foundation_Monroe, Alexandra20081500</v>
      </c>
      <c r="C7701" s="11" t="s">
        <v>4161</v>
      </c>
      <c r="D7701" s="11" t="s">
        <v>2504</v>
      </c>
      <c r="E7701" s="11" t="s">
        <v>2504</v>
      </c>
      <c r="F7701" s="4">
        <v>1500</v>
      </c>
      <c r="G7701" s="3">
        <v>2008</v>
      </c>
      <c r="H7701" s="3" t="s">
        <v>21</v>
      </c>
      <c r="I7701" s="12" t="s">
        <v>4162</v>
      </c>
      <c r="J7701" s="3">
        <v>137</v>
      </c>
      <c r="K7701" s="3" t="str">
        <f>IF(VLOOKUP(D7701,'Resources Final'!A:C,3,FALSE)=0,"",VLOOKUP(D7701,'Resources Final'!A:C,3,FALSE))</f>
        <v>Y</v>
      </c>
      <c r="L7701" s="3" t="str">
        <f>IF(VLOOKUP(D7701,'Resources Final'!A:D,4,FALSE)=0,"",VLOOKUP(D7701,'Resources Final'!A:D,4,FALSE))</f>
        <v/>
      </c>
      <c r="M7701" s="3" t="str">
        <f>IF(VLOOKUP(D7701,'Resources Final'!A:E,5,FALSE)=0,"",VLOOKUP(D7701,'Resources Final'!A:E,5,FALSE))</f>
        <v/>
      </c>
      <c r="N7701" s="7" t="str">
        <f>IF(VLOOKUP(D7701,'Resources Final'!A:F,6,FALSE)=0,"",VLOOKUP(D7701,'Resources Final'!A:F,6,FALSE))</f>
        <v/>
      </c>
      <c r="O7701" s="3" t="str">
        <f>IF(VLOOKUP(D7701,'Resources Final'!A:G,7,FALSE)=0,"",VLOOKUP(D7701,'Resources Final'!A:G,7,FALSE))</f>
        <v/>
      </c>
    </row>
    <row r="7702" spans="1:15" x14ac:dyDescent="0.2">
      <c r="A7702" s="11">
        <v>990</v>
      </c>
      <c r="B7702" s="11" t="str">
        <f t="shared" si="135"/>
        <v>Fred C. and Mary R. Koch Foundation_Morgan, Tessa20081500</v>
      </c>
      <c r="C7702" s="11" t="s">
        <v>4161</v>
      </c>
      <c r="D7702" s="11" t="s">
        <v>2532</v>
      </c>
      <c r="E7702" s="11" t="s">
        <v>2532</v>
      </c>
      <c r="F7702" s="4">
        <v>1500</v>
      </c>
      <c r="G7702" s="3">
        <v>2008</v>
      </c>
      <c r="H7702" s="3" t="s">
        <v>21</v>
      </c>
      <c r="I7702" s="12" t="s">
        <v>4162</v>
      </c>
      <c r="J7702" s="3">
        <v>138</v>
      </c>
      <c r="K7702" s="3" t="str">
        <f>IF(VLOOKUP(D7702,'Resources Final'!A:C,3,FALSE)=0,"",VLOOKUP(D7702,'Resources Final'!A:C,3,FALSE))</f>
        <v>Y</v>
      </c>
      <c r="L7702" s="3" t="str">
        <f>IF(VLOOKUP(D7702,'Resources Final'!A:D,4,FALSE)=0,"",VLOOKUP(D7702,'Resources Final'!A:D,4,FALSE))</f>
        <v/>
      </c>
      <c r="M7702" s="3" t="str">
        <f>IF(VLOOKUP(D7702,'Resources Final'!A:E,5,FALSE)=0,"",VLOOKUP(D7702,'Resources Final'!A:E,5,FALSE))</f>
        <v/>
      </c>
      <c r="N7702" s="7" t="str">
        <f>IF(VLOOKUP(D7702,'Resources Final'!A:F,6,FALSE)=0,"",VLOOKUP(D7702,'Resources Final'!A:F,6,FALSE))</f>
        <v/>
      </c>
      <c r="O7702" s="3" t="str">
        <f>IF(VLOOKUP(D7702,'Resources Final'!A:G,7,FALSE)=0,"",VLOOKUP(D7702,'Resources Final'!A:G,7,FALSE))</f>
        <v/>
      </c>
    </row>
    <row r="7703" spans="1:15" x14ac:dyDescent="0.2">
      <c r="A7703" s="11">
        <v>990</v>
      </c>
      <c r="B7703" s="11" t="str">
        <f t="shared" si="135"/>
        <v>Fred C. and Mary R. Koch Foundation_Morris, Jason20081500</v>
      </c>
      <c r="C7703" s="11" t="s">
        <v>4161</v>
      </c>
      <c r="D7703" s="11" t="s">
        <v>2535</v>
      </c>
      <c r="E7703" s="11" t="s">
        <v>2535</v>
      </c>
      <c r="F7703" s="4">
        <v>1500</v>
      </c>
      <c r="G7703" s="3">
        <v>2008</v>
      </c>
      <c r="H7703" s="3" t="s">
        <v>21</v>
      </c>
      <c r="I7703" s="12" t="s">
        <v>4162</v>
      </c>
      <c r="J7703" s="3">
        <v>139</v>
      </c>
      <c r="K7703" s="3" t="str">
        <f>IF(VLOOKUP(D7703,'Resources Final'!A:C,3,FALSE)=0,"",VLOOKUP(D7703,'Resources Final'!A:C,3,FALSE))</f>
        <v>Y</v>
      </c>
      <c r="L7703" s="3" t="str">
        <f>IF(VLOOKUP(D7703,'Resources Final'!A:D,4,FALSE)=0,"",VLOOKUP(D7703,'Resources Final'!A:D,4,FALSE))</f>
        <v/>
      </c>
      <c r="M7703" s="3" t="str">
        <f>IF(VLOOKUP(D7703,'Resources Final'!A:E,5,FALSE)=0,"",VLOOKUP(D7703,'Resources Final'!A:E,5,FALSE))</f>
        <v/>
      </c>
      <c r="N7703" s="7" t="str">
        <f>IF(VLOOKUP(D7703,'Resources Final'!A:F,6,FALSE)=0,"",VLOOKUP(D7703,'Resources Final'!A:F,6,FALSE))</f>
        <v/>
      </c>
      <c r="O7703" s="3" t="str">
        <f>IF(VLOOKUP(D7703,'Resources Final'!A:G,7,FALSE)=0,"",VLOOKUP(D7703,'Resources Final'!A:G,7,FALSE))</f>
        <v/>
      </c>
    </row>
    <row r="7704" spans="1:15" x14ac:dyDescent="0.2">
      <c r="A7704" s="11">
        <v>990</v>
      </c>
      <c r="B7704" s="11" t="str">
        <f t="shared" si="135"/>
        <v>Fred C. and Mary R. Koch Foundation_Mortimer, Melissa20081500</v>
      </c>
      <c r="C7704" s="11" t="s">
        <v>4161</v>
      </c>
      <c r="D7704" s="11" t="s">
        <v>2538</v>
      </c>
      <c r="E7704" s="11" t="s">
        <v>2538</v>
      </c>
      <c r="F7704" s="4">
        <v>1500</v>
      </c>
      <c r="G7704" s="3">
        <v>2008</v>
      </c>
      <c r="H7704" s="3" t="s">
        <v>21</v>
      </c>
      <c r="I7704" s="12" t="s">
        <v>4162</v>
      </c>
      <c r="J7704" s="3">
        <v>140</v>
      </c>
      <c r="K7704" s="3" t="str">
        <f>IF(VLOOKUP(D7704,'Resources Final'!A:C,3,FALSE)=0,"",VLOOKUP(D7704,'Resources Final'!A:C,3,FALSE))</f>
        <v>Y</v>
      </c>
      <c r="L7704" s="3" t="str">
        <f>IF(VLOOKUP(D7704,'Resources Final'!A:D,4,FALSE)=0,"",VLOOKUP(D7704,'Resources Final'!A:D,4,FALSE))</f>
        <v/>
      </c>
      <c r="M7704" s="3" t="str">
        <f>IF(VLOOKUP(D7704,'Resources Final'!A:E,5,FALSE)=0,"",VLOOKUP(D7704,'Resources Final'!A:E,5,FALSE))</f>
        <v/>
      </c>
      <c r="N7704" s="7" t="str">
        <f>IF(VLOOKUP(D7704,'Resources Final'!A:F,6,FALSE)=0,"",VLOOKUP(D7704,'Resources Final'!A:F,6,FALSE))</f>
        <v/>
      </c>
      <c r="O7704" s="3" t="str">
        <f>IF(VLOOKUP(D7704,'Resources Final'!A:G,7,FALSE)=0,"",VLOOKUP(D7704,'Resources Final'!A:G,7,FALSE))</f>
        <v/>
      </c>
    </row>
    <row r="7705" spans="1:15" x14ac:dyDescent="0.2">
      <c r="A7705" s="11">
        <v>990</v>
      </c>
      <c r="B7705" s="11" t="str">
        <f t="shared" si="135"/>
        <v>Fred C. and Mary R. Koch Foundation_Murphy, Christina20081500</v>
      </c>
      <c r="C7705" s="11" t="s">
        <v>4161</v>
      </c>
      <c r="D7705" s="11" t="s">
        <v>2563</v>
      </c>
      <c r="E7705" s="11" t="s">
        <v>2563</v>
      </c>
      <c r="F7705" s="4">
        <v>1500</v>
      </c>
      <c r="G7705" s="3">
        <v>2008</v>
      </c>
      <c r="H7705" s="3" t="s">
        <v>21</v>
      </c>
      <c r="I7705" s="12" t="s">
        <v>4162</v>
      </c>
      <c r="J7705" s="3">
        <v>141</v>
      </c>
      <c r="K7705" s="3" t="str">
        <f>IF(VLOOKUP(D7705,'Resources Final'!A:C,3,FALSE)=0,"",VLOOKUP(D7705,'Resources Final'!A:C,3,FALSE))</f>
        <v>Y</v>
      </c>
      <c r="L7705" s="3" t="str">
        <f>IF(VLOOKUP(D7705,'Resources Final'!A:D,4,FALSE)=0,"",VLOOKUP(D7705,'Resources Final'!A:D,4,FALSE))</f>
        <v/>
      </c>
      <c r="M7705" s="3" t="str">
        <f>IF(VLOOKUP(D7705,'Resources Final'!A:E,5,FALSE)=0,"",VLOOKUP(D7705,'Resources Final'!A:E,5,FALSE))</f>
        <v/>
      </c>
      <c r="N7705" s="7" t="str">
        <f>IF(VLOOKUP(D7705,'Resources Final'!A:F,6,FALSE)=0,"",VLOOKUP(D7705,'Resources Final'!A:F,6,FALSE))</f>
        <v/>
      </c>
      <c r="O7705" s="3" t="str">
        <f>IF(VLOOKUP(D7705,'Resources Final'!A:G,7,FALSE)=0,"",VLOOKUP(D7705,'Resources Final'!A:G,7,FALSE))</f>
        <v/>
      </c>
    </row>
    <row r="7706" spans="1:15" x14ac:dyDescent="0.2">
      <c r="A7706" s="11">
        <v>990</v>
      </c>
      <c r="B7706" s="11" t="str">
        <f t="shared" si="135"/>
        <v>Fred C. and Mary R. Koch Foundation_Murray, Megan20081500</v>
      </c>
      <c r="C7706" s="11" t="s">
        <v>4161</v>
      </c>
      <c r="D7706" s="11" t="s">
        <v>2567</v>
      </c>
      <c r="E7706" s="11" t="s">
        <v>2567</v>
      </c>
      <c r="F7706" s="4">
        <v>1500</v>
      </c>
      <c r="G7706" s="3">
        <v>2008</v>
      </c>
      <c r="H7706" s="3" t="s">
        <v>21</v>
      </c>
      <c r="I7706" s="12" t="s">
        <v>4162</v>
      </c>
      <c r="J7706" s="3">
        <v>142</v>
      </c>
      <c r="K7706" s="3" t="str">
        <f>IF(VLOOKUP(D7706,'Resources Final'!A:C,3,FALSE)=0,"",VLOOKUP(D7706,'Resources Final'!A:C,3,FALSE))</f>
        <v>Y</v>
      </c>
      <c r="L7706" s="3" t="str">
        <f>IF(VLOOKUP(D7706,'Resources Final'!A:D,4,FALSE)=0,"",VLOOKUP(D7706,'Resources Final'!A:D,4,FALSE))</f>
        <v/>
      </c>
      <c r="M7706" s="3" t="str">
        <f>IF(VLOOKUP(D7706,'Resources Final'!A:E,5,FALSE)=0,"",VLOOKUP(D7706,'Resources Final'!A:E,5,FALSE))</f>
        <v/>
      </c>
      <c r="N7706" s="7" t="str">
        <f>IF(VLOOKUP(D7706,'Resources Final'!A:F,6,FALSE)=0,"",VLOOKUP(D7706,'Resources Final'!A:F,6,FALSE))</f>
        <v/>
      </c>
      <c r="O7706" s="3" t="str">
        <f>IF(VLOOKUP(D7706,'Resources Final'!A:G,7,FALSE)=0,"",VLOOKUP(D7706,'Resources Final'!A:G,7,FALSE))</f>
        <v/>
      </c>
    </row>
    <row r="7707" spans="1:15" x14ac:dyDescent="0.2">
      <c r="A7707" s="11">
        <v>990</v>
      </c>
      <c r="B7707" s="11" t="str">
        <f t="shared" si="135"/>
        <v>Fred C. and Mary R. Koch Foundation_Niehaus, Erik20081500</v>
      </c>
      <c r="C7707" s="11" t="s">
        <v>4161</v>
      </c>
      <c r="D7707" s="11" t="s">
        <v>2679</v>
      </c>
      <c r="E7707" s="11" t="s">
        <v>2679</v>
      </c>
      <c r="F7707" s="4">
        <v>1500</v>
      </c>
      <c r="G7707" s="3">
        <v>2008</v>
      </c>
      <c r="H7707" s="3" t="s">
        <v>21</v>
      </c>
      <c r="I7707" s="12" t="s">
        <v>4162</v>
      </c>
      <c r="J7707" s="3">
        <v>143</v>
      </c>
      <c r="K7707" s="3" t="str">
        <f>IF(VLOOKUP(D7707,'Resources Final'!A:C,3,FALSE)=0,"",VLOOKUP(D7707,'Resources Final'!A:C,3,FALSE))</f>
        <v>Y</v>
      </c>
      <c r="L7707" s="3" t="str">
        <f>IF(VLOOKUP(D7707,'Resources Final'!A:D,4,FALSE)=0,"",VLOOKUP(D7707,'Resources Final'!A:D,4,FALSE))</f>
        <v/>
      </c>
      <c r="M7707" s="3" t="str">
        <f>IF(VLOOKUP(D7707,'Resources Final'!A:E,5,FALSE)=0,"",VLOOKUP(D7707,'Resources Final'!A:E,5,FALSE))</f>
        <v/>
      </c>
      <c r="N7707" s="7" t="str">
        <f>IF(VLOOKUP(D7707,'Resources Final'!A:F,6,FALSE)=0,"",VLOOKUP(D7707,'Resources Final'!A:F,6,FALSE))</f>
        <v/>
      </c>
      <c r="O7707" s="3" t="str">
        <f>IF(VLOOKUP(D7707,'Resources Final'!A:G,7,FALSE)=0,"",VLOOKUP(D7707,'Resources Final'!A:G,7,FALSE))</f>
        <v/>
      </c>
    </row>
    <row r="7708" spans="1:15" x14ac:dyDescent="0.2">
      <c r="A7708" s="11">
        <v>990</v>
      </c>
      <c r="B7708" s="11" t="str">
        <f t="shared" si="135"/>
        <v>Fred C. and Mary R. Koch Foundation_Nieuwoudt, Stephan20081500</v>
      </c>
      <c r="C7708" s="11" t="s">
        <v>4161</v>
      </c>
      <c r="D7708" s="11" t="s">
        <v>2684</v>
      </c>
      <c r="E7708" s="11" t="s">
        <v>2684</v>
      </c>
      <c r="F7708" s="4">
        <v>1500</v>
      </c>
      <c r="G7708" s="3">
        <v>2008</v>
      </c>
      <c r="H7708" s="3" t="s">
        <v>21</v>
      </c>
      <c r="I7708" s="12" t="s">
        <v>4162</v>
      </c>
      <c r="J7708" s="3">
        <v>144</v>
      </c>
      <c r="K7708" s="3" t="str">
        <f>IF(VLOOKUP(D7708,'Resources Final'!A:C,3,FALSE)=0,"",VLOOKUP(D7708,'Resources Final'!A:C,3,FALSE))</f>
        <v>Y</v>
      </c>
      <c r="L7708" s="3" t="str">
        <f>IF(VLOOKUP(D7708,'Resources Final'!A:D,4,FALSE)=0,"",VLOOKUP(D7708,'Resources Final'!A:D,4,FALSE))</f>
        <v/>
      </c>
      <c r="M7708" s="3" t="str">
        <f>IF(VLOOKUP(D7708,'Resources Final'!A:E,5,FALSE)=0,"",VLOOKUP(D7708,'Resources Final'!A:E,5,FALSE))</f>
        <v/>
      </c>
      <c r="N7708" s="7" t="str">
        <f>IF(VLOOKUP(D7708,'Resources Final'!A:F,6,FALSE)=0,"",VLOOKUP(D7708,'Resources Final'!A:F,6,FALSE))</f>
        <v/>
      </c>
      <c r="O7708" s="3" t="str">
        <f>IF(VLOOKUP(D7708,'Resources Final'!A:G,7,FALSE)=0,"",VLOOKUP(D7708,'Resources Final'!A:G,7,FALSE))</f>
        <v/>
      </c>
    </row>
    <row r="7709" spans="1:15" x14ac:dyDescent="0.2">
      <c r="A7709" s="11">
        <v>990</v>
      </c>
      <c r="B7709" s="11" t="str">
        <f t="shared" si="135"/>
        <v>Fred C. and Mary R. Koch Foundation_Nieuwoudt, Claudia20081500</v>
      </c>
      <c r="C7709" s="11" t="s">
        <v>4161</v>
      </c>
      <c r="D7709" s="11" t="s">
        <v>2683</v>
      </c>
      <c r="E7709" s="11" t="s">
        <v>2683</v>
      </c>
      <c r="F7709" s="4">
        <v>1500</v>
      </c>
      <c r="G7709" s="3">
        <v>2008</v>
      </c>
      <c r="H7709" s="3" t="s">
        <v>21</v>
      </c>
      <c r="I7709" s="12" t="s">
        <v>4162</v>
      </c>
      <c r="J7709" s="3">
        <v>145</v>
      </c>
      <c r="K7709" s="3" t="str">
        <f>IF(VLOOKUP(D7709,'Resources Final'!A:C,3,FALSE)=0,"",VLOOKUP(D7709,'Resources Final'!A:C,3,FALSE))</f>
        <v>Y</v>
      </c>
      <c r="L7709" s="3" t="str">
        <f>IF(VLOOKUP(D7709,'Resources Final'!A:D,4,FALSE)=0,"",VLOOKUP(D7709,'Resources Final'!A:D,4,FALSE))</f>
        <v/>
      </c>
      <c r="M7709" s="3" t="str">
        <f>IF(VLOOKUP(D7709,'Resources Final'!A:E,5,FALSE)=0,"",VLOOKUP(D7709,'Resources Final'!A:E,5,FALSE))</f>
        <v/>
      </c>
      <c r="N7709" s="7" t="str">
        <f>IF(VLOOKUP(D7709,'Resources Final'!A:F,6,FALSE)=0,"",VLOOKUP(D7709,'Resources Final'!A:F,6,FALSE))</f>
        <v/>
      </c>
      <c r="O7709" s="3" t="str">
        <f>IF(VLOOKUP(D7709,'Resources Final'!A:G,7,FALSE)=0,"",VLOOKUP(D7709,'Resources Final'!A:G,7,FALSE))</f>
        <v/>
      </c>
    </row>
    <row r="7710" spans="1:15" x14ac:dyDescent="0.2">
      <c r="A7710" s="11">
        <v>990</v>
      </c>
      <c r="B7710" s="11" t="str">
        <f t="shared" si="135"/>
        <v>Fred C. and Mary R. Koch Foundation_Oakes, Kathryn20081500</v>
      </c>
      <c r="C7710" s="11" t="s">
        <v>4161</v>
      </c>
      <c r="D7710" s="11" t="s">
        <v>2726</v>
      </c>
      <c r="E7710" s="11" t="s">
        <v>2726</v>
      </c>
      <c r="F7710" s="4">
        <v>1500</v>
      </c>
      <c r="G7710" s="3">
        <v>2008</v>
      </c>
      <c r="H7710" s="3" t="s">
        <v>21</v>
      </c>
      <c r="I7710" s="12" t="s">
        <v>4162</v>
      </c>
      <c r="J7710" s="3">
        <v>146</v>
      </c>
      <c r="K7710" s="3" t="str">
        <f>IF(VLOOKUP(D7710,'Resources Final'!A:C,3,FALSE)=0,"",VLOOKUP(D7710,'Resources Final'!A:C,3,FALSE))</f>
        <v>Y</v>
      </c>
      <c r="L7710" s="3" t="str">
        <f>IF(VLOOKUP(D7710,'Resources Final'!A:D,4,FALSE)=0,"",VLOOKUP(D7710,'Resources Final'!A:D,4,FALSE))</f>
        <v/>
      </c>
      <c r="M7710" s="3" t="str">
        <f>IF(VLOOKUP(D7710,'Resources Final'!A:E,5,FALSE)=0,"",VLOOKUP(D7710,'Resources Final'!A:E,5,FALSE))</f>
        <v/>
      </c>
      <c r="N7710" s="7" t="str">
        <f>IF(VLOOKUP(D7710,'Resources Final'!A:F,6,FALSE)=0,"",VLOOKUP(D7710,'Resources Final'!A:F,6,FALSE))</f>
        <v/>
      </c>
      <c r="O7710" s="3" t="str">
        <f>IF(VLOOKUP(D7710,'Resources Final'!A:G,7,FALSE)=0,"",VLOOKUP(D7710,'Resources Final'!A:G,7,FALSE))</f>
        <v/>
      </c>
    </row>
    <row r="7711" spans="1:15" x14ac:dyDescent="0.2">
      <c r="A7711" s="11">
        <v>990</v>
      </c>
      <c r="B7711" s="11" t="str">
        <f t="shared" si="135"/>
        <v>Fred C. and Mary R. Koch Foundation_Ouimet, Gabrielle20081500</v>
      </c>
      <c r="C7711" s="11" t="s">
        <v>4161</v>
      </c>
      <c r="D7711" s="11" t="s">
        <v>2763</v>
      </c>
      <c r="E7711" s="11" t="s">
        <v>2763</v>
      </c>
      <c r="F7711" s="4">
        <v>1500</v>
      </c>
      <c r="G7711" s="3">
        <v>2008</v>
      </c>
      <c r="H7711" s="3" t="s">
        <v>21</v>
      </c>
      <c r="I7711" s="12" t="s">
        <v>4162</v>
      </c>
      <c r="J7711" s="3">
        <v>147</v>
      </c>
      <c r="K7711" s="3" t="str">
        <f>IF(VLOOKUP(D7711,'Resources Final'!A:C,3,FALSE)=0,"",VLOOKUP(D7711,'Resources Final'!A:C,3,FALSE))</f>
        <v>Y</v>
      </c>
      <c r="L7711" s="3" t="str">
        <f>IF(VLOOKUP(D7711,'Resources Final'!A:D,4,FALSE)=0,"",VLOOKUP(D7711,'Resources Final'!A:D,4,FALSE))</f>
        <v/>
      </c>
      <c r="M7711" s="3" t="str">
        <f>IF(VLOOKUP(D7711,'Resources Final'!A:E,5,FALSE)=0,"",VLOOKUP(D7711,'Resources Final'!A:E,5,FALSE))</f>
        <v/>
      </c>
      <c r="N7711" s="7" t="str">
        <f>IF(VLOOKUP(D7711,'Resources Final'!A:F,6,FALSE)=0,"",VLOOKUP(D7711,'Resources Final'!A:F,6,FALSE))</f>
        <v/>
      </c>
      <c r="O7711" s="3" t="str">
        <f>IF(VLOOKUP(D7711,'Resources Final'!A:G,7,FALSE)=0,"",VLOOKUP(D7711,'Resources Final'!A:G,7,FALSE))</f>
        <v/>
      </c>
    </row>
    <row r="7712" spans="1:15" x14ac:dyDescent="0.2">
      <c r="A7712" s="11">
        <v>990</v>
      </c>
      <c r="B7712" s="11" t="str">
        <f t="shared" si="135"/>
        <v>Fred C. and Mary R. Koch Foundation_Patel, Ankita20081500</v>
      </c>
      <c r="C7712" s="11" t="s">
        <v>4161</v>
      </c>
      <c r="D7712" s="11" t="s">
        <v>2812</v>
      </c>
      <c r="E7712" s="11" t="s">
        <v>2812</v>
      </c>
      <c r="F7712" s="4">
        <v>1500</v>
      </c>
      <c r="G7712" s="3">
        <v>2008</v>
      </c>
      <c r="H7712" s="3" t="s">
        <v>21</v>
      </c>
      <c r="I7712" s="12" t="s">
        <v>4162</v>
      </c>
      <c r="J7712" s="3">
        <v>148</v>
      </c>
      <c r="K7712" s="3" t="str">
        <f>IF(VLOOKUP(D7712,'Resources Final'!A:C,3,FALSE)=0,"",VLOOKUP(D7712,'Resources Final'!A:C,3,FALSE))</f>
        <v>Y</v>
      </c>
      <c r="L7712" s="3" t="str">
        <f>IF(VLOOKUP(D7712,'Resources Final'!A:D,4,FALSE)=0,"",VLOOKUP(D7712,'Resources Final'!A:D,4,FALSE))</f>
        <v/>
      </c>
      <c r="M7712" s="3" t="str">
        <f>IF(VLOOKUP(D7712,'Resources Final'!A:E,5,FALSE)=0,"",VLOOKUP(D7712,'Resources Final'!A:E,5,FALSE))</f>
        <v/>
      </c>
      <c r="N7712" s="7" t="str">
        <f>IF(VLOOKUP(D7712,'Resources Final'!A:F,6,FALSE)=0,"",VLOOKUP(D7712,'Resources Final'!A:F,6,FALSE))</f>
        <v/>
      </c>
      <c r="O7712" s="3" t="str">
        <f>IF(VLOOKUP(D7712,'Resources Final'!A:G,7,FALSE)=0,"",VLOOKUP(D7712,'Resources Final'!A:G,7,FALSE))</f>
        <v/>
      </c>
    </row>
    <row r="7713" spans="1:15" x14ac:dyDescent="0.2">
      <c r="A7713" s="11">
        <v>990</v>
      </c>
      <c r="B7713" s="11" t="str">
        <f t="shared" si="135"/>
        <v>Fred C. and Mary R. Koch Foundation_Pechacek, Kallie20081500</v>
      </c>
      <c r="C7713" s="11" t="s">
        <v>4161</v>
      </c>
      <c r="D7713" s="11" t="s">
        <v>2823</v>
      </c>
      <c r="E7713" s="11" t="s">
        <v>2823</v>
      </c>
      <c r="F7713" s="4">
        <v>1500</v>
      </c>
      <c r="G7713" s="3">
        <v>2008</v>
      </c>
      <c r="H7713" s="3" t="s">
        <v>21</v>
      </c>
      <c r="I7713" s="12" t="s">
        <v>4162</v>
      </c>
      <c r="J7713" s="3">
        <v>149</v>
      </c>
      <c r="K7713" s="3" t="str">
        <f>IF(VLOOKUP(D7713,'Resources Final'!A:C,3,FALSE)=0,"",VLOOKUP(D7713,'Resources Final'!A:C,3,FALSE))</f>
        <v>Y</v>
      </c>
      <c r="L7713" s="3" t="str">
        <f>IF(VLOOKUP(D7713,'Resources Final'!A:D,4,FALSE)=0,"",VLOOKUP(D7713,'Resources Final'!A:D,4,FALSE))</f>
        <v/>
      </c>
      <c r="M7713" s="3" t="str">
        <f>IF(VLOOKUP(D7713,'Resources Final'!A:E,5,FALSE)=0,"",VLOOKUP(D7713,'Resources Final'!A:E,5,FALSE))</f>
        <v/>
      </c>
      <c r="N7713" s="7" t="str">
        <f>IF(VLOOKUP(D7713,'Resources Final'!A:F,6,FALSE)=0,"",VLOOKUP(D7713,'Resources Final'!A:F,6,FALSE))</f>
        <v/>
      </c>
      <c r="O7713" s="3" t="str">
        <f>IF(VLOOKUP(D7713,'Resources Final'!A:G,7,FALSE)=0,"",VLOOKUP(D7713,'Resources Final'!A:G,7,FALSE))</f>
        <v/>
      </c>
    </row>
    <row r="7714" spans="1:15" x14ac:dyDescent="0.2">
      <c r="A7714" s="11">
        <v>990</v>
      </c>
      <c r="B7714" s="11" t="str">
        <f t="shared" si="135"/>
        <v>Fred C. and Mary R. Koch Foundation_Penciak, Matej20081500</v>
      </c>
      <c r="C7714" s="11" t="s">
        <v>4161</v>
      </c>
      <c r="D7714" s="11" t="s">
        <v>2829</v>
      </c>
      <c r="E7714" s="11" t="s">
        <v>2829</v>
      </c>
      <c r="F7714" s="4">
        <v>1500</v>
      </c>
      <c r="G7714" s="3">
        <v>2008</v>
      </c>
      <c r="H7714" s="3" t="s">
        <v>21</v>
      </c>
      <c r="I7714" s="12" t="s">
        <v>4162</v>
      </c>
      <c r="J7714" s="3">
        <v>150</v>
      </c>
      <c r="K7714" s="3" t="str">
        <f>IF(VLOOKUP(D7714,'Resources Final'!A:C,3,FALSE)=0,"",VLOOKUP(D7714,'Resources Final'!A:C,3,FALSE))</f>
        <v>Y</v>
      </c>
      <c r="L7714" s="3" t="str">
        <f>IF(VLOOKUP(D7714,'Resources Final'!A:D,4,FALSE)=0,"",VLOOKUP(D7714,'Resources Final'!A:D,4,FALSE))</f>
        <v/>
      </c>
      <c r="M7714" s="3" t="str">
        <f>IF(VLOOKUP(D7714,'Resources Final'!A:E,5,FALSE)=0,"",VLOOKUP(D7714,'Resources Final'!A:E,5,FALSE))</f>
        <v/>
      </c>
      <c r="N7714" s="7" t="str">
        <f>IF(VLOOKUP(D7714,'Resources Final'!A:F,6,FALSE)=0,"",VLOOKUP(D7714,'Resources Final'!A:F,6,FALSE))</f>
        <v/>
      </c>
      <c r="O7714" s="3" t="str">
        <f>IF(VLOOKUP(D7714,'Resources Final'!A:G,7,FALSE)=0,"",VLOOKUP(D7714,'Resources Final'!A:G,7,FALSE))</f>
        <v/>
      </c>
    </row>
    <row r="7715" spans="1:15" x14ac:dyDescent="0.2">
      <c r="A7715" s="11">
        <v>990</v>
      </c>
      <c r="B7715" s="11" t="str">
        <f t="shared" si="135"/>
        <v>Fred C. and Mary R. Koch Foundation_Pinnell, Anne20081500</v>
      </c>
      <c r="C7715" s="11" t="s">
        <v>4161</v>
      </c>
      <c r="D7715" s="11" t="s">
        <v>2861</v>
      </c>
      <c r="E7715" s="11" t="s">
        <v>2861</v>
      </c>
      <c r="F7715" s="4">
        <v>1500</v>
      </c>
      <c r="G7715" s="3">
        <v>2008</v>
      </c>
      <c r="H7715" s="3" t="s">
        <v>21</v>
      </c>
      <c r="I7715" s="12" t="s">
        <v>4162</v>
      </c>
      <c r="J7715" s="3">
        <v>151</v>
      </c>
      <c r="K7715" s="3" t="str">
        <f>IF(VLOOKUP(D7715,'Resources Final'!A:C,3,FALSE)=0,"",VLOOKUP(D7715,'Resources Final'!A:C,3,FALSE))</f>
        <v>Y</v>
      </c>
      <c r="L7715" s="3" t="str">
        <f>IF(VLOOKUP(D7715,'Resources Final'!A:D,4,FALSE)=0,"",VLOOKUP(D7715,'Resources Final'!A:D,4,FALSE))</f>
        <v/>
      </c>
      <c r="M7715" s="3" t="str">
        <f>IF(VLOOKUP(D7715,'Resources Final'!A:E,5,FALSE)=0,"",VLOOKUP(D7715,'Resources Final'!A:E,5,FALSE))</f>
        <v/>
      </c>
      <c r="N7715" s="7" t="str">
        <f>IF(VLOOKUP(D7715,'Resources Final'!A:F,6,FALSE)=0,"",VLOOKUP(D7715,'Resources Final'!A:F,6,FALSE))</f>
        <v/>
      </c>
      <c r="O7715" s="3" t="str">
        <f>IF(VLOOKUP(D7715,'Resources Final'!A:G,7,FALSE)=0,"",VLOOKUP(D7715,'Resources Final'!A:G,7,FALSE))</f>
        <v/>
      </c>
    </row>
    <row r="7716" spans="1:15" x14ac:dyDescent="0.2">
      <c r="A7716" s="11">
        <v>990</v>
      </c>
      <c r="B7716" s="11" t="str">
        <f t="shared" si="135"/>
        <v>Fred C. and Mary R. Koch Foundation_Potcinske, Haley20081500</v>
      </c>
      <c r="C7716" s="11" t="s">
        <v>4161</v>
      </c>
      <c r="D7716" s="11" t="s">
        <v>2887</v>
      </c>
      <c r="E7716" s="11" t="s">
        <v>2887</v>
      </c>
      <c r="F7716" s="4">
        <v>1500</v>
      </c>
      <c r="G7716" s="3">
        <v>2008</v>
      </c>
      <c r="H7716" s="3" t="s">
        <v>21</v>
      </c>
      <c r="I7716" s="12" t="s">
        <v>4162</v>
      </c>
      <c r="J7716" s="3">
        <v>152</v>
      </c>
      <c r="K7716" s="3" t="str">
        <f>IF(VLOOKUP(D7716,'Resources Final'!A:C,3,FALSE)=0,"",VLOOKUP(D7716,'Resources Final'!A:C,3,FALSE))</f>
        <v>Y</v>
      </c>
      <c r="L7716" s="3" t="str">
        <f>IF(VLOOKUP(D7716,'Resources Final'!A:D,4,FALSE)=0,"",VLOOKUP(D7716,'Resources Final'!A:D,4,FALSE))</f>
        <v/>
      </c>
      <c r="M7716" s="3" t="str">
        <f>IF(VLOOKUP(D7716,'Resources Final'!A:E,5,FALSE)=0,"",VLOOKUP(D7716,'Resources Final'!A:E,5,FALSE))</f>
        <v/>
      </c>
      <c r="N7716" s="7" t="str">
        <f>IF(VLOOKUP(D7716,'Resources Final'!A:F,6,FALSE)=0,"",VLOOKUP(D7716,'Resources Final'!A:F,6,FALSE))</f>
        <v/>
      </c>
      <c r="O7716" s="3" t="str">
        <f>IF(VLOOKUP(D7716,'Resources Final'!A:G,7,FALSE)=0,"",VLOOKUP(D7716,'Resources Final'!A:G,7,FALSE))</f>
        <v/>
      </c>
    </row>
    <row r="7717" spans="1:15" x14ac:dyDescent="0.2">
      <c r="A7717" s="11">
        <v>990</v>
      </c>
      <c r="B7717" s="11" t="str">
        <f t="shared" si="135"/>
        <v>Fred C. and Mary R. Koch Foundation_Potts, Jennifer20081500</v>
      </c>
      <c r="C7717" s="11" t="s">
        <v>4161</v>
      </c>
      <c r="D7717" s="11" t="s">
        <v>2890</v>
      </c>
      <c r="E7717" s="11" t="s">
        <v>2890</v>
      </c>
      <c r="F7717" s="4">
        <v>1500</v>
      </c>
      <c r="G7717" s="3">
        <v>2008</v>
      </c>
      <c r="H7717" s="3" t="s">
        <v>21</v>
      </c>
      <c r="I7717" s="12" t="s">
        <v>4162</v>
      </c>
      <c r="J7717" s="3">
        <v>153</v>
      </c>
      <c r="K7717" s="3" t="str">
        <f>IF(VLOOKUP(D7717,'Resources Final'!A:C,3,FALSE)=0,"",VLOOKUP(D7717,'Resources Final'!A:C,3,FALSE))</f>
        <v>Y</v>
      </c>
      <c r="L7717" s="3" t="str">
        <f>IF(VLOOKUP(D7717,'Resources Final'!A:D,4,FALSE)=0,"",VLOOKUP(D7717,'Resources Final'!A:D,4,FALSE))</f>
        <v/>
      </c>
      <c r="M7717" s="3" t="str">
        <f>IF(VLOOKUP(D7717,'Resources Final'!A:E,5,FALSE)=0,"",VLOOKUP(D7717,'Resources Final'!A:E,5,FALSE))</f>
        <v/>
      </c>
      <c r="N7717" s="7" t="str">
        <f>IF(VLOOKUP(D7717,'Resources Final'!A:F,6,FALSE)=0,"",VLOOKUP(D7717,'Resources Final'!A:F,6,FALSE))</f>
        <v/>
      </c>
      <c r="O7717" s="3" t="str">
        <f>IF(VLOOKUP(D7717,'Resources Final'!A:G,7,FALSE)=0,"",VLOOKUP(D7717,'Resources Final'!A:G,7,FALSE))</f>
        <v/>
      </c>
    </row>
    <row r="7718" spans="1:15" x14ac:dyDescent="0.2">
      <c r="A7718" s="11">
        <v>990</v>
      </c>
      <c r="B7718" s="11" t="str">
        <f t="shared" si="135"/>
        <v>Fred C. and Mary R. Koch Foundation_Potts, Eric20081500</v>
      </c>
      <c r="C7718" s="11" t="s">
        <v>4161</v>
      </c>
      <c r="D7718" s="11" t="s">
        <v>2889</v>
      </c>
      <c r="E7718" s="11" t="s">
        <v>2889</v>
      </c>
      <c r="F7718" s="4">
        <v>1500</v>
      </c>
      <c r="G7718" s="3">
        <v>2008</v>
      </c>
      <c r="H7718" s="3" t="s">
        <v>21</v>
      </c>
      <c r="I7718" s="12" t="s">
        <v>4162</v>
      </c>
      <c r="J7718" s="3">
        <v>154</v>
      </c>
      <c r="K7718" s="3" t="str">
        <f>IF(VLOOKUP(D7718,'Resources Final'!A:C,3,FALSE)=0,"",VLOOKUP(D7718,'Resources Final'!A:C,3,FALSE))</f>
        <v>Y</v>
      </c>
      <c r="L7718" s="3" t="str">
        <f>IF(VLOOKUP(D7718,'Resources Final'!A:D,4,FALSE)=0,"",VLOOKUP(D7718,'Resources Final'!A:D,4,FALSE))</f>
        <v/>
      </c>
      <c r="M7718" s="3" t="str">
        <f>IF(VLOOKUP(D7718,'Resources Final'!A:E,5,FALSE)=0,"",VLOOKUP(D7718,'Resources Final'!A:E,5,FALSE))</f>
        <v/>
      </c>
      <c r="N7718" s="7" t="str">
        <f>IF(VLOOKUP(D7718,'Resources Final'!A:F,6,FALSE)=0,"",VLOOKUP(D7718,'Resources Final'!A:F,6,FALSE))</f>
        <v/>
      </c>
      <c r="O7718" s="3" t="str">
        <f>IF(VLOOKUP(D7718,'Resources Final'!A:G,7,FALSE)=0,"",VLOOKUP(D7718,'Resources Final'!A:G,7,FALSE))</f>
        <v/>
      </c>
    </row>
    <row r="7719" spans="1:15" x14ac:dyDescent="0.2">
      <c r="A7719" s="11">
        <v>990</v>
      </c>
      <c r="B7719" s="11" t="str">
        <f t="shared" si="135"/>
        <v>Fred C. and Mary R. Koch Foundation_Pringle, Jennifer20081500</v>
      </c>
      <c r="C7719" s="11" t="s">
        <v>4161</v>
      </c>
      <c r="D7719" s="11" t="s">
        <v>2905</v>
      </c>
      <c r="E7719" s="11" t="s">
        <v>2905</v>
      </c>
      <c r="F7719" s="4">
        <v>1500</v>
      </c>
      <c r="G7719" s="3">
        <v>2008</v>
      </c>
      <c r="H7719" s="3" t="s">
        <v>21</v>
      </c>
      <c r="I7719" s="12" t="s">
        <v>4162</v>
      </c>
      <c r="J7719" s="3">
        <v>155</v>
      </c>
      <c r="K7719" s="3" t="str">
        <f>IF(VLOOKUP(D7719,'Resources Final'!A:C,3,FALSE)=0,"",VLOOKUP(D7719,'Resources Final'!A:C,3,FALSE))</f>
        <v>Y</v>
      </c>
      <c r="L7719" s="3" t="str">
        <f>IF(VLOOKUP(D7719,'Resources Final'!A:D,4,FALSE)=0,"",VLOOKUP(D7719,'Resources Final'!A:D,4,FALSE))</f>
        <v/>
      </c>
      <c r="M7719" s="3" t="str">
        <f>IF(VLOOKUP(D7719,'Resources Final'!A:E,5,FALSE)=0,"",VLOOKUP(D7719,'Resources Final'!A:E,5,FALSE))</f>
        <v/>
      </c>
      <c r="N7719" s="7" t="str">
        <f>IF(VLOOKUP(D7719,'Resources Final'!A:F,6,FALSE)=0,"",VLOOKUP(D7719,'Resources Final'!A:F,6,FALSE))</f>
        <v/>
      </c>
      <c r="O7719" s="3" t="str">
        <f>IF(VLOOKUP(D7719,'Resources Final'!A:G,7,FALSE)=0,"",VLOOKUP(D7719,'Resources Final'!A:G,7,FALSE))</f>
        <v/>
      </c>
    </row>
    <row r="7720" spans="1:15" x14ac:dyDescent="0.2">
      <c r="A7720" s="11">
        <v>990</v>
      </c>
      <c r="B7720" s="11" t="str">
        <f t="shared" si="135"/>
        <v>Fred C. and Mary R. Koch Foundation_Rahman, Tawhid20081500</v>
      </c>
      <c r="C7720" s="11" t="s">
        <v>4161</v>
      </c>
      <c r="D7720" s="11" t="s">
        <v>2974</v>
      </c>
      <c r="E7720" s="11" t="s">
        <v>2974</v>
      </c>
      <c r="F7720" s="4">
        <v>1500</v>
      </c>
      <c r="G7720" s="3">
        <v>2008</v>
      </c>
      <c r="H7720" s="3" t="s">
        <v>21</v>
      </c>
      <c r="I7720" s="12" t="s">
        <v>4162</v>
      </c>
      <c r="J7720" s="3">
        <v>156</v>
      </c>
      <c r="K7720" s="3" t="str">
        <f>IF(VLOOKUP(D7720,'Resources Final'!A:C,3,FALSE)=0,"",VLOOKUP(D7720,'Resources Final'!A:C,3,FALSE))</f>
        <v>Y</v>
      </c>
      <c r="L7720" s="3" t="str">
        <f>IF(VLOOKUP(D7720,'Resources Final'!A:D,4,FALSE)=0,"",VLOOKUP(D7720,'Resources Final'!A:D,4,FALSE))</f>
        <v/>
      </c>
      <c r="M7720" s="3" t="str">
        <f>IF(VLOOKUP(D7720,'Resources Final'!A:E,5,FALSE)=0,"",VLOOKUP(D7720,'Resources Final'!A:E,5,FALSE))</f>
        <v/>
      </c>
      <c r="N7720" s="7" t="str">
        <f>IF(VLOOKUP(D7720,'Resources Final'!A:F,6,FALSE)=0,"",VLOOKUP(D7720,'Resources Final'!A:F,6,FALSE))</f>
        <v/>
      </c>
      <c r="O7720" s="3" t="str">
        <f>IF(VLOOKUP(D7720,'Resources Final'!A:G,7,FALSE)=0,"",VLOOKUP(D7720,'Resources Final'!A:G,7,FALSE))</f>
        <v/>
      </c>
    </row>
    <row r="7721" spans="1:15" x14ac:dyDescent="0.2">
      <c r="A7721" s="11">
        <v>990</v>
      </c>
      <c r="B7721" s="11" t="str">
        <f t="shared" si="135"/>
        <v>Fred C. and Mary R. Koch Foundation_Raulston, Nicole20081500</v>
      </c>
      <c r="C7721" s="11" t="s">
        <v>4161</v>
      </c>
      <c r="D7721" s="11" t="s">
        <v>2995</v>
      </c>
      <c r="E7721" s="11" t="s">
        <v>2995</v>
      </c>
      <c r="F7721" s="4">
        <v>1500</v>
      </c>
      <c r="G7721" s="3">
        <v>2008</v>
      </c>
      <c r="H7721" s="3" t="s">
        <v>21</v>
      </c>
      <c r="I7721" s="12" t="s">
        <v>4162</v>
      </c>
      <c r="J7721" s="3">
        <v>157</v>
      </c>
      <c r="K7721" s="3" t="str">
        <f>IF(VLOOKUP(D7721,'Resources Final'!A:C,3,FALSE)=0,"",VLOOKUP(D7721,'Resources Final'!A:C,3,FALSE))</f>
        <v>Y</v>
      </c>
      <c r="L7721" s="3" t="str">
        <f>IF(VLOOKUP(D7721,'Resources Final'!A:D,4,FALSE)=0,"",VLOOKUP(D7721,'Resources Final'!A:D,4,FALSE))</f>
        <v/>
      </c>
      <c r="M7721" s="3" t="str">
        <f>IF(VLOOKUP(D7721,'Resources Final'!A:E,5,FALSE)=0,"",VLOOKUP(D7721,'Resources Final'!A:E,5,FALSE))</f>
        <v/>
      </c>
      <c r="N7721" s="7" t="str">
        <f>IF(VLOOKUP(D7721,'Resources Final'!A:F,6,FALSE)=0,"",VLOOKUP(D7721,'Resources Final'!A:F,6,FALSE))</f>
        <v/>
      </c>
      <c r="O7721" s="3" t="str">
        <f>IF(VLOOKUP(D7721,'Resources Final'!A:G,7,FALSE)=0,"",VLOOKUP(D7721,'Resources Final'!A:G,7,FALSE))</f>
        <v/>
      </c>
    </row>
    <row r="7722" spans="1:15" x14ac:dyDescent="0.2">
      <c r="A7722" s="11">
        <v>990</v>
      </c>
      <c r="B7722" s="11" t="str">
        <f t="shared" si="135"/>
        <v>Fred C. and Mary R. Koch Foundation_Reese, Todd20081500</v>
      </c>
      <c r="C7722" s="11" t="s">
        <v>4161</v>
      </c>
      <c r="D7722" s="11" t="s">
        <v>3016</v>
      </c>
      <c r="E7722" s="11" t="s">
        <v>3016</v>
      </c>
      <c r="F7722" s="4">
        <v>1500</v>
      </c>
      <c r="G7722" s="3">
        <v>2008</v>
      </c>
      <c r="H7722" s="3" t="s">
        <v>21</v>
      </c>
      <c r="I7722" s="12" t="s">
        <v>4162</v>
      </c>
      <c r="J7722" s="3">
        <v>158</v>
      </c>
      <c r="K7722" s="3" t="str">
        <f>IF(VLOOKUP(D7722,'Resources Final'!A:C,3,FALSE)=0,"",VLOOKUP(D7722,'Resources Final'!A:C,3,FALSE))</f>
        <v>Y</v>
      </c>
      <c r="L7722" s="3" t="str">
        <f>IF(VLOOKUP(D7722,'Resources Final'!A:D,4,FALSE)=0,"",VLOOKUP(D7722,'Resources Final'!A:D,4,FALSE))</f>
        <v/>
      </c>
      <c r="M7722" s="3" t="str">
        <f>IF(VLOOKUP(D7722,'Resources Final'!A:E,5,FALSE)=0,"",VLOOKUP(D7722,'Resources Final'!A:E,5,FALSE))</f>
        <v/>
      </c>
      <c r="N7722" s="7" t="str">
        <f>IF(VLOOKUP(D7722,'Resources Final'!A:F,6,FALSE)=0,"",VLOOKUP(D7722,'Resources Final'!A:F,6,FALSE))</f>
        <v/>
      </c>
      <c r="O7722" s="3" t="str">
        <f>IF(VLOOKUP(D7722,'Resources Final'!A:G,7,FALSE)=0,"",VLOOKUP(D7722,'Resources Final'!A:G,7,FALSE))</f>
        <v/>
      </c>
    </row>
    <row r="7723" spans="1:15" x14ac:dyDescent="0.2">
      <c r="A7723" s="11">
        <v>990</v>
      </c>
      <c r="B7723" s="11" t="str">
        <f t="shared" si="135"/>
        <v>Fred C. and Mary R. Koch Foundation_Reese, Zachary20081500</v>
      </c>
      <c r="C7723" s="11" t="s">
        <v>4161</v>
      </c>
      <c r="D7723" s="11" t="s">
        <v>3017</v>
      </c>
      <c r="E7723" s="11" t="s">
        <v>3017</v>
      </c>
      <c r="F7723" s="4">
        <v>1500</v>
      </c>
      <c r="G7723" s="3">
        <v>2008</v>
      </c>
      <c r="H7723" s="3" t="s">
        <v>21</v>
      </c>
      <c r="I7723" s="12" t="s">
        <v>4162</v>
      </c>
      <c r="J7723" s="3">
        <v>159</v>
      </c>
      <c r="K7723" s="3" t="str">
        <f>IF(VLOOKUP(D7723,'Resources Final'!A:C,3,FALSE)=0,"",VLOOKUP(D7723,'Resources Final'!A:C,3,FALSE))</f>
        <v>Y</v>
      </c>
      <c r="L7723" s="3" t="str">
        <f>IF(VLOOKUP(D7723,'Resources Final'!A:D,4,FALSE)=0,"",VLOOKUP(D7723,'Resources Final'!A:D,4,FALSE))</f>
        <v/>
      </c>
      <c r="M7723" s="3" t="str">
        <f>IF(VLOOKUP(D7723,'Resources Final'!A:E,5,FALSE)=0,"",VLOOKUP(D7723,'Resources Final'!A:E,5,FALSE))</f>
        <v/>
      </c>
      <c r="N7723" s="7" t="str">
        <f>IF(VLOOKUP(D7723,'Resources Final'!A:F,6,FALSE)=0,"",VLOOKUP(D7723,'Resources Final'!A:F,6,FALSE))</f>
        <v/>
      </c>
      <c r="O7723" s="3" t="str">
        <f>IF(VLOOKUP(D7723,'Resources Final'!A:G,7,FALSE)=0,"",VLOOKUP(D7723,'Resources Final'!A:G,7,FALSE))</f>
        <v/>
      </c>
    </row>
    <row r="7724" spans="1:15" x14ac:dyDescent="0.2">
      <c r="A7724" s="11">
        <v>990</v>
      </c>
      <c r="B7724" s="11" t="str">
        <f t="shared" si="135"/>
        <v>Fred C. and Mary R. Koch Foundation_Reilly, Maegan20081500</v>
      </c>
      <c r="C7724" s="11" t="s">
        <v>4161</v>
      </c>
      <c r="D7724" s="11" t="s">
        <v>3028</v>
      </c>
      <c r="E7724" s="11" t="s">
        <v>3028</v>
      </c>
      <c r="F7724" s="4">
        <v>1500</v>
      </c>
      <c r="G7724" s="3">
        <v>2008</v>
      </c>
      <c r="H7724" s="3" t="s">
        <v>21</v>
      </c>
      <c r="I7724" s="12" t="s">
        <v>4162</v>
      </c>
      <c r="J7724" s="3">
        <v>160</v>
      </c>
      <c r="K7724" s="3" t="str">
        <f>IF(VLOOKUP(D7724,'Resources Final'!A:C,3,FALSE)=0,"",VLOOKUP(D7724,'Resources Final'!A:C,3,FALSE))</f>
        <v>Y</v>
      </c>
      <c r="L7724" s="3" t="str">
        <f>IF(VLOOKUP(D7724,'Resources Final'!A:D,4,FALSE)=0,"",VLOOKUP(D7724,'Resources Final'!A:D,4,FALSE))</f>
        <v/>
      </c>
      <c r="M7724" s="3" t="str">
        <f>IF(VLOOKUP(D7724,'Resources Final'!A:E,5,FALSE)=0,"",VLOOKUP(D7724,'Resources Final'!A:E,5,FALSE))</f>
        <v/>
      </c>
      <c r="N7724" s="7" t="str">
        <f>IF(VLOOKUP(D7724,'Resources Final'!A:F,6,FALSE)=0,"",VLOOKUP(D7724,'Resources Final'!A:F,6,FALSE))</f>
        <v/>
      </c>
      <c r="O7724" s="3" t="str">
        <f>IF(VLOOKUP(D7724,'Resources Final'!A:G,7,FALSE)=0,"",VLOOKUP(D7724,'Resources Final'!A:G,7,FALSE))</f>
        <v/>
      </c>
    </row>
    <row r="7725" spans="1:15" x14ac:dyDescent="0.2">
      <c r="A7725" s="11">
        <v>990</v>
      </c>
      <c r="B7725" s="11" t="str">
        <f t="shared" si="135"/>
        <v>Fred C. and Mary R. Koch Foundation_Reimer, Jay20081500</v>
      </c>
      <c r="C7725" s="11" t="s">
        <v>4161</v>
      </c>
      <c r="D7725" s="11" t="s">
        <v>3029</v>
      </c>
      <c r="E7725" s="11" t="s">
        <v>3029</v>
      </c>
      <c r="F7725" s="4">
        <v>1500</v>
      </c>
      <c r="G7725" s="3">
        <v>2008</v>
      </c>
      <c r="H7725" s="3" t="s">
        <v>21</v>
      </c>
      <c r="I7725" s="12" t="s">
        <v>4162</v>
      </c>
      <c r="J7725" s="3">
        <v>161</v>
      </c>
      <c r="K7725" s="3" t="str">
        <f>IF(VLOOKUP(D7725,'Resources Final'!A:C,3,FALSE)=0,"",VLOOKUP(D7725,'Resources Final'!A:C,3,FALSE))</f>
        <v>Y</v>
      </c>
      <c r="L7725" s="3" t="str">
        <f>IF(VLOOKUP(D7725,'Resources Final'!A:D,4,FALSE)=0,"",VLOOKUP(D7725,'Resources Final'!A:D,4,FALSE))</f>
        <v/>
      </c>
      <c r="M7725" s="3" t="str">
        <f>IF(VLOOKUP(D7725,'Resources Final'!A:E,5,FALSE)=0,"",VLOOKUP(D7725,'Resources Final'!A:E,5,FALSE))</f>
        <v/>
      </c>
      <c r="N7725" s="7" t="str">
        <f>IF(VLOOKUP(D7725,'Resources Final'!A:F,6,FALSE)=0,"",VLOOKUP(D7725,'Resources Final'!A:F,6,FALSE))</f>
        <v/>
      </c>
      <c r="O7725" s="3" t="str">
        <f>IF(VLOOKUP(D7725,'Resources Final'!A:G,7,FALSE)=0,"",VLOOKUP(D7725,'Resources Final'!A:G,7,FALSE))</f>
        <v/>
      </c>
    </row>
    <row r="7726" spans="1:15" x14ac:dyDescent="0.2">
      <c r="A7726" s="11">
        <v>990</v>
      </c>
      <c r="B7726" s="11" t="str">
        <f t="shared" si="135"/>
        <v>Fred C. and Mary R. Koch Foundation_Reyolds, Jessica20081500</v>
      </c>
      <c r="C7726" s="11" t="s">
        <v>4161</v>
      </c>
      <c r="D7726" s="11" t="s">
        <v>3055</v>
      </c>
      <c r="E7726" s="11" t="s">
        <v>3055</v>
      </c>
      <c r="F7726" s="4">
        <v>1500</v>
      </c>
      <c r="G7726" s="3">
        <v>2008</v>
      </c>
      <c r="H7726" s="3" t="s">
        <v>21</v>
      </c>
      <c r="I7726" s="12" t="s">
        <v>4162</v>
      </c>
      <c r="J7726" s="3">
        <v>162</v>
      </c>
      <c r="K7726" s="3" t="str">
        <f>IF(VLOOKUP(D7726,'Resources Final'!A:C,3,FALSE)=0,"",VLOOKUP(D7726,'Resources Final'!A:C,3,FALSE))</f>
        <v>Y</v>
      </c>
      <c r="L7726" s="3" t="str">
        <f>IF(VLOOKUP(D7726,'Resources Final'!A:D,4,FALSE)=0,"",VLOOKUP(D7726,'Resources Final'!A:D,4,FALSE))</f>
        <v/>
      </c>
      <c r="M7726" s="3" t="str">
        <f>IF(VLOOKUP(D7726,'Resources Final'!A:E,5,FALSE)=0,"",VLOOKUP(D7726,'Resources Final'!A:E,5,FALSE))</f>
        <v/>
      </c>
      <c r="N7726" s="7" t="str">
        <f>IF(VLOOKUP(D7726,'Resources Final'!A:F,6,FALSE)=0,"",VLOOKUP(D7726,'Resources Final'!A:F,6,FALSE))</f>
        <v/>
      </c>
      <c r="O7726" s="3" t="str">
        <f>IF(VLOOKUP(D7726,'Resources Final'!A:G,7,FALSE)=0,"",VLOOKUP(D7726,'Resources Final'!A:G,7,FALSE))</f>
        <v/>
      </c>
    </row>
    <row r="7727" spans="1:15" x14ac:dyDescent="0.2">
      <c r="A7727" s="11">
        <v>990</v>
      </c>
      <c r="B7727" s="11" t="str">
        <f t="shared" si="135"/>
        <v>Fred C. and Mary R. Koch Foundation_Rhoads, Caleb20081500</v>
      </c>
      <c r="C7727" s="11" t="s">
        <v>4161</v>
      </c>
      <c r="D7727" s="11" t="s">
        <v>3056</v>
      </c>
      <c r="E7727" s="11" t="s">
        <v>3056</v>
      </c>
      <c r="F7727" s="4">
        <v>1500</v>
      </c>
      <c r="G7727" s="3">
        <v>2008</v>
      </c>
      <c r="H7727" s="3" t="s">
        <v>21</v>
      </c>
      <c r="I7727" s="12" t="s">
        <v>4162</v>
      </c>
      <c r="J7727" s="3">
        <v>163</v>
      </c>
      <c r="K7727" s="3" t="str">
        <f>IF(VLOOKUP(D7727,'Resources Final'!A:C,3,FALSE)=0,"",VLOOKUP(D7727,'Resources Final'!A:C,3,FALSE))</f>
        <v>Y</v>
      </c>
      <c r="L7727" s="3" t="str">
        <f>IF(VLOOKUP(D7727,'Resources Final'!A:D,4,FALSE)=0,"",VLOOKUP(D7727,'Resources Final'!A:D,4,FALSE))</f>
        <v/>
      </c>
      <c r="M7727" s="3" t="str">
        <f>IF(VLOOKUP(D7727,'Resources Final'!A:E,5,FALSE)=0,"",VLOOKUP(D7727,'Resources Final'!A:E,5,FALSE))</f>
        <v/>
      </c>
      <c r="N7727" s="7" t="str">
        <f>IF(VLOOKUP(D7727,'Resources Final'!A:F,6,FALSE)=0,"",VLOOKUP(D7727,'Resources Final'!A:F,6,FALSE))</f>
        <v/>
      </c>
      <c r="O7727" s="3" t="str">
        <f>IF(VLOOKUP(D7727,'Resources Final'!A:G,7,FALSE)=0,"",VLOOKUP(D7727,'Resources Final'!A:G,7,FALSE))</f>
        <v/>
      </c>
    </row>
    <row r="7728" spans="1:15" x14ac:dyDescent="0.2">
      <c r="A7728" s="11">
        <v>990</v>
      </c>
      <c r="B7728" s="11" t="str">
        <f t="shared" si="135"/>
        <v>Fred C. and Mary R. Koch Foundation_Riera, Ana20081500</v>
      </c>
      <c r="C7728" s="11" t="s">
        <v>4161</v>
      </c>
      <c r="D7728" s="11" t="s">
        <v>3067</v>
      </c>
      <c r="E7728" s="11" t="s">
        <v>3067</v>
      </c>
      <c r="F7728" s="4">
        <v>1500</v>
      </c>
      <c r="G7728" s="3">
        <v>2008</v>
      </c>
      <c r="H7728" s="3" t="s">
        <v>21</v>
      </c>
      <c r="I7728" s="12" t="s">
        <v>4162</v>
      </c>
      <c r="J7728" s="3">
        <v>164</v>
      </c>
      <c r="K7728" s="3" t="str">
        <f>IF(VLOOKUP(D7728,'Resources Final'!A:C,3,FALSE)=0,"",VLOOKUP(D7728,'Resources Final'!A:C,3,FALSE))</f>
        <v>Y</v>
      </c>
      <c r="L7728" s="3" t="str">
        <f>IF(VLOOKUP(D7728,'Resources Final'!A:D,4,FALSE)=0,"",VLOOKUP(D7728,'Resources Final'!A:D,4,FALSE))</f>
        <v/>
      </c>
      <c r="M7728" s="3" t="str">
        <f>IF(VLOOKUP(D7728,'Resources Final'!A:E,5,FALSE)=0,"",VLOOKUP(D7728,'Resources Final'!A:E,5,FALSE))</f>
        <v/>
      </c>
      <c r="N7728" s="7" t="str">
        <f>IF(VLOOKUP(D7728,'Resources Final'!A:F,6,FALSE)=0,"",VLOOKUP(D7728,'Resources Final'!A:F,6,FALSE))</f>
        <v/>
      </c>
      <c r="O7728" s="3" t="str">
        <f>IF(VLOOKUP(D7728,'Resources Final'!A:G,7,FALSE)=0,"",VLOOKUP(D7728,'Resources Final'!A:G,7,FALSE))</f>
        <v/>
      </c>
    </row>
    <row r="7729" spans="1:15" x14ac:dyDescent="0.2">
      <c r="A7729" s="11">
        <v>990</v>
      </c>
      <c r="B7729" s="11" t="str">
        <f t="shared" si="135"/>
        <v>Fred C. and Mary R. Koch Foundation_Riter, Jennifer20081500</v>
      </c>
      <c r="C7729" s="11" t="s">
        <v>4161</v>
      </c>
      <c r="D7729" s="11" t="s">
        <v>3074</v>
      </c>
      <c r="E7729" s="11" t="s">
        <v>3074</v>
      </c>
      <c r="F7729" s="4">
        <v>1500</v>
      </c>
      <c r="G7729" s="3">
        <v>2008</v>
      </c>
      <c r="H7729" s="3" t="s">
        <v>21</v>
      </c>
      <c r="I7729" s="12" t="s">
        <v>4162</v>
      </c>
      <c r="J7729" s="3">
        <v>165</v>
      </c>
      <c r="K7729" s="3" t="str">
        <f>IF(VLOOKUP(D7729,'Resources Final'!A:C,3,FALSE)=0,"",VLOOKUP(D7729,'Resources Final'!A:C,3,FALSE))</f>
        <v>Y</v>
      </c>
      <c r="L7729" s="3" t="str">
        <f>IF(VLOOKUP(D7729,'Resources Final'!A:D,4,FALSE)=0,"",VLOOKUP(D7729,'Resources Final'!A:D,4,FALSE))</f>
        <v/>
      </c>
      <c r="M7729" s="3" t="str">
        <f>IF(VLOOKUP(D7729,'Resources Final'!A:E,5,FALSE)=0,"",VLOOKUP(D7729,'Resources Final'!A:E,5,FALSE))</f>
        <v/>
      </c>
      <c r="N7729" s="7" t="str">
        <f>IF(VLOOKUP(D7729,'Resources Final'!A:F,6,FALSE)=0,"",VLOOKUP(D7729,'Resources Final'!A:F,6,FALSE))</f>
        <v/>
      </c>
      <c r="O7729" s="3" t="str">
        <f>IF(VLOOKUP(D7729,'Resources Final'!A:G,7,FALSE)=0,"",VLOOKUP(D7729,'Resources Final'!A:G,7,FALSE))</f>
        <v/>
      </c>
    </row>
    <row r="7730" spans="1:15" x14ac:dyDescent="0.2">
      <c r="A7730" s="11">
        <v>990</v>
      </c>
      <c r="B7730" s="11" t="str">
        <f t="shared" si="135"/>
        <v>Fred C. and Mary R. Koch Foundation_Robertson, Blair20081500</v>
      </c>
      <c r="C7730" s="11" t="s">
        <v>4161</v>
      </c>
      <c r="D7730" s="11" t="s">
        <v>3084</v>
      </c>
      <c r="E7730" s="11" t="s">
        <v>3084</v>
      </c>
      <c r="F7730" s="4">
        <v>1500</v>
      </c>
      <c r="G7730" s="3">
        <v>2008</v>
      </c>
      <c r="H7730" s="3" t="s">
        <v>21</v>
      </c>
      <c r="I7730" s="12" t="s">
        <v>4162</v>
      </c>
      <c r="J7730" s="3">
        <v>166</v>
      </c>
      <c r="K7730" s="3" t="str">
        <f>IF(VLOOKUP(D7730,'Resources Final'!A:C,3,FALSE)=0,"",VLOOKUP(D7730,'Resources Final'!A:C,3,FALSE))</f>
        <v>Y</v>
      </c>
      <c r="L7730" s="3" t="str">
        <f>IF(VLOOKUP(D7730,'Resources Final'!A:D,4,FALSE)=0,"",VLOOKUP(D7730,'Resources Final'!A:D,4,FALSE))</f>
        <v/>
      </c>
      <c r="M7730" s="3" t="str">
        <f>IF(VLOOKUP(D7730,'Resources Final'!A:E,5,FALSE)=0,"",VLOOKUP(D7730,'Resources Final'!A:E,5,FALSE))</f>
        <v/>
      </c>
      <c r="N7730" s="7" t="str">
        <f>IF(VLOOKUP(D7730,'Resources Final'!A:F,6,FALSE)=0,"",VLOOKUP(D7730,'Resources Final'!A:F,6,FALSE))</f>
        <v/>
      </c>
      <c r="O7730" s="3" t="str">
        <f>IF(VLOOKUP(D7730,'Resources Final'!A:G,7,FALSE)=0,"",VLOOKUP(D7730,'Resources Final'!A:G,7,FALSE))</f>
        <v/>
      </c>
    </row>
    <row r="7731" spans="1:15" x14ac:dyDescent="0.2">
      <c r="A7731" s="11">
        <v>990</v>
      </c>
      <c r="B7731" s="11" t="str">
        <f t="shared" si="135"/>
        <v>Fred C. and Mary R. Koch Foundation_Rockett, Alison20081500</v>
      </c>
      <c r="C7731" s="11" t="s">
        <v>4161</v>
      </c>
      <c r="D7731" s="11" t="s">
        <v>3093</v>
      </c>
      <c r="E7731" s="11" t="s">
        <v>3093</v>
      </c>
      <c r="F7731" s="4">
        <v>1500</v>
      </c>
      <c r="G7731" s="3">
        <v>2008</v>
      </c>
      <c r="H7731" s="3" t="s">
        <v>21</v>
      </c>
      <c r="I7731" s="12" t="s">
        <v>4162</v>
      </c>
      <c r="J7731" s="3">
        <v>167</v>
      </c>
      <c r="K7731" s="3" t="str">
        <f>IF(VLOOKUP(D7731,'Resources Final'!A:C,3,FALSE)=0,"",VLOOKUP(D7731,'Resources Final'!A:C,3,FALSE))</f>
        <v>Y</v>
      </c>
      <c r="L7731" s="3" t="str">
        <f>IF(VLOOKUP(D7731,'Resources Final'!A:D,4,FALSE)=0,"",VLOOKUP(D7731,'Resources Final'!A:D,4,FALSE))</f>
        <v/>
      </c>
      <c r="M7731" s="3" t="str">
        <f>IF(VLOOKUP(D7731,'Resources Final'!A:E,5,FALSE)=0,"",VLOOKUP(D7731,'Resources Final'!A:E,5,FALSE))</f>
        <v/>
      </c>
      <c r="N7731" s="7" t="str">
        <f>IF(VLOOKUP(D7731,'Resources Final'!A:F,6,FALSE)=0,"",VLOOKUP(D7731,'Resources Final'!A:F,6,FALSE))</f>
        <v/>
      </c>
      <c r="O7731" s="3" t="str">
        <f>IF(VLOOKUP(D7731,'Resources Final'!A:G,7,FALSE)=0,"",VLOOKUP(D7731,'Resources Final'!A:G,7,FALSE))</f>
        <v/>
      </c>
    </row>
    <row r="7732" spans="1:15" x14ac:dyDescent="0.2">
      <c r="A7732" s="11">
        <v>990</v>
      </c>
      <c r="B7732" s="11" t="str">
        <f t="shared" si="135"/>
        <v>Fred C. and Mary R. Koch Foundation_Rosenberg, Russell20081500</v>
      </c>
      <c r="C7732" s="11" t="s">
        <v>4161</v>
      </c>
      <c r="D7732" s="11" t="s">
        <v>3121</v>
      </c>
      <c r="E7732" s="11" t="s">
        <v>3121</v>
      </c>
      <c r="F7732" s="4">
        <v>1500</v>
      </c>
      <c r="G7732" s="3">
        <v>2008</v>
      </c>
      <c r="H7732" s="3" t="s">
        <v>21</v>
      </c>
      <c r="I7732" s="12" t="s">
        <v>4162</v>
      </c>
      <c r="J7732" s="3">
        <v>168</v>
      </c>
      <c r="K7732" s="3" t="str">
        <f>IF(VLOOKUP(D7732,'Resources Final'!A:C,3,FALSE)=0,"",VLOOKUP(D7732,'Resources Final'!A:C,3,FALSE))</f>
        <v>Y</v>
      </c>
      <c r="L7732" s="3" t="str">
        <f>IF(VLOOKUP(D7732,'Resources Final'!A:D,4,FALSE)=0,"",VLOOKUP(D7732,'Resources Final'!A:D,4,FALSE))</f>
        <v/>
      </c>
      <c r="M7732" s="3" t="str">
        <f>IF(VLOOKUP(D7732,'Resources Final'!A:E,5,FALSE)=0,"",VLOOKUP(D7732,'Resources Final'!A:E,5,FALSE))</f>
        <v/>
      </c>
      <c r="N7732" s="7" t="str">
        <f>IF(VLOOKUP(D7732,'Resources Final'!A:F,6,FALSE)=0,"",VLOOKUP(D7732,'Resources Final'!A:F,6,FALSE))</f>
        <v/>
      </c>
      <c r="O7732" s="3" t="str">
        <f>IF(VLOOKUP(D7732,'Resources Final'!A:G,7,FALSE)=0,"",VLOOKUP(D7732,'Resources Final'!A:G,7,FALSE))</f>
        <v/>
      </c>
    </row>
    <row r="7733" spans="1:15" x14ac:dyDescent="0.2">
      <c r="A7733" s="11">
        <v>990</v>
      </c>
      <c r="B7733" s="11" t="str">
        <f t="shared" si="135"/>
        <v>Fred C. and Mary R. Koch Foundation_Rudat, Alexander20081500</v>
      </c>
      <c r="C7733" s="11" t="s">
        <v>4161</v>
      </c>
      <c r="D7733" s="11" t="s">
        <v>3132</v>
      </c>
      <c r="E7733" s="11" t="s">
        <v>3132</v>
      </c>
      <c r="F7733" s="4">
        <v>1500</v>
      </c>
      <c r="G7733" s="3">
        <v>2008</v>
      </c>
      <c r="H7733" s="3" t="s">
        <v>21</v>
      </c>
      <c r="I7733" s="12" t="s">
        <v>4162</v>
      </c>
      <c r="J7733" s="3">
        <v>169</v>
      </c>
      <c r="K7733" s="3" t="str">
        <f>IF(VLOOKUP(D7733,'Resources Final'!A:C,3,FALSE)=0,"",VLOOKUP(D7733,'Resources Final'!A:C,3,FALSE))</f>
        <v>Y</v>
      </c>
      <c r="L7733" s="3" t="str">
        <f>IF(VLOOKUP(D7733,'Resources Final'!A:D,4,FALSE)=0,"",VLOOKUP(D7733,'Resources Final'!A:D,4,FALSE))</f>
        <v/>
      </c>
      <c r="M7733" s="3" t="str">
        <f>IF(VLOOKUP(D7733,'Resources Final'!A:E,5,FALSE)=0,"",VLOOKUP(D7733,'Resources Final'!A:E,5,FALSE))</f>
        <v/>
      </c>
      <c r="N7733" s="7" t="str">
        <f>IF(VLOOKUP(D7733,'Resources Final'!A:F,6,FALSE)=0,"",VLOOKUP(D7733,'Resources Final'!A:F,6,FALSE))</f>
        <v/>
      </c>
      <c r="O7733" s="3" t="str">
        <f>IF(VLOOKUP(D7733,'Resources Final'!A:G,7,FALSE)=0,"",VLOOKUP(D7733,'Resources Final'!A:G,7,FALSE))</f>
        <v/>
      </c>
    </row>
    <row r="7734" spans="1:15" x14ac:dyDescent="0.2">
      <c r="A7734" s="11">
        <v>990</v>
      </c>
      <c r="B7734" s="11" t="str">
        <f t="shared" si="135"/>
        <v>Fred C. and Mary R. Koch Foundation_Ruiz, Sandra20081500</v>
      </c>
      <c r="C7734" s="11" t="s">
        <v>4161</v>
      </c>
      <c r="D7734" s="11" t="s">
        <v>3139</v>
      </c>
      <c r="E7734" s="11" t="s">
        <v>3139</v>
      </c>
      <c r="F7734" s="4">
        <v>1500</v>
      </c>
      <c r="G7734" s="3">
        <v>2008</v>
      </c>
      <c r="H7734" s="3" t="s">
        <v>21</v>
      </c>
      <c r="I7734" s="12" t="s">
        <v>4162</v>
      </c>
      <c r="J7734" s="3">
        <v>170</v>
      </c>
      <c r="K7734" s="3" t="str">
        <f>IF(VLOOKUP(D7734,'Resources Final'!A:C,3,FALSE)=0,"",VLOOKUP(D7734,'Resources Final'!A:C,3,FALSE))</f>
        <v>Y</v>
      </c>
      <c r="L7734" s="3" t="str">
        <f>IF(VLOOKUP(D7734,'Resources Final'!A:D,4,FALSE)=0,"",VLOOKUP(D7734,'Resources Final'!A:D,4,FALSE))</f>
        <v/>
      </c>
      <c r="M7734" s="3" t="str">
        <f>IF(VLOOKUP(D7734,'Resources Final'!A:E,5,FALSE)=0,"",VLOOKUP(D7734,'Resources Final'!A:E,5,FALSE))</f>
        <v/>
      </c>
      <c r="N7734" s="7" t="str">
        <f>IF(VLOOKUP(D7734,'Resources Final'!A:F,6,FALSE)=0,"",VLOOKUP(D7734,'Resources Final'!A:F,6,FALSE))</f>
        <v/>
      </c>
      <c r="O7734" s="3" t="str">
        <f>IF(VLOOKUP(D7734,'Resources Final'!A:G,7,FALSE)=0,"",VLOOKUP(D7734,'Resources Final'!A:G,7,FALSE))</f>
        <v/>
      </c>
    </row>
    <row r="7735" spans="1:15" x14ac:dyDescent="0.2">
      <c r="A7735" s="11">
        <v>990</v>
      </c>
      <c r="B7735" s="11" t="str">
        <f t="shared" si="135"/>
        <v>Fred C. and Mary R. Koch Foundation_Rush, Cynthia20081500</v>
      </c>
      <c r="C7735" s="11" t="s">
        <v>4161</v>
      </c>
      <c r="D7735" s="11" t="s">
        <v>3144</v>
      </c>
      <c r="E7735" s="11" t="s">
        <v>3144</v>
      </c>
      <c r="F7735" s="4">
        <v>1500</v>
      </c>
      <c r="G7735" s="3">
        <v>2008</v>
      </c>
      <c r="H7735" s="3" t="s">
        <v>21</v>
      </c>
      <c r="I7735" s="12" t="s">
        <v>4162</v>
      </c>
      <c r="J7735" s="3">
        <v>171</v>
      </c>
      <c r="K7735" s="3" t="str">
        <f>IF(VLOOKUP(D7735,'Resources Final'!A:C,3,FALSE)=0,"",VLOOKUP(D7735,'Resources Final'!A:C,3,FALSE))</f>
        <v>Y</v>
      </c>
      <c r="L7735" s="3" t="str">
        <f>IF(VLOOKUP(D7735,'Resources Final'!A:D,4,FALSE)=0,"",VLOOKUP(D7735,'Resources Final'!A:D,4,FALSE))</f>
        <v/>
      </c>
      <c r="M7735" s="3" t="str">
        <f>IF(VLOOKUP(D7735,'Resources Final'!A:E,5,FALSE)=0,"",VLOOKUP(D7735,'Resources Final'!A:E,5,FALSE))</f>
        <v/>
      </c>
      <c r="N7735" s="7" t="str">
        <f>IF(VLOOKUP(D7735,'Resources Final'!A:F,6,FALSE)=0,"",VLOOKUP(D7735,'Resources Final'!A:F,6,FALSE))</f>
        <v/>
      </c>
      <c r="O7735" s="3" t="str">
        <f>IF(VLOOKUP(D7735,'Resources Final'!A:G,7,FALSE)=0,"",VLOOKUP(D7735,'Resources Final'!A:G,7,FALSE))</f>
        <v/>
      </c>
    </row>
    <row r="7736" spans="1:15" x14ac:dyDescent="0.2">
      <c r="A7736" s="11">
        <v>990</v>
      </c>
      <c r="B7736" s="11" t="str">
        <f t="shared" si="135"/>
        <v>Fred C. and Mary R. Koch Foundation_Salazar, D'Andrea20081500</v>
      </c>
      <c r="C7736" s="11" t="s">
        <v>4161</v>
      </c>
      <c r="D7736" s="11" t="s">
        <v>3206</v>
      </c>
      <c r="E7736" s="11" t="s">
        <v>3206</v>
      </c>
      <c r="F7736" s="4">
        <v>1500</v>
      </c>
      <c r="G7736" s="3">
        <v>2008</v>
      </c>
      <c r="H7736" s="3" t="s">
        <v>21</v>
      </c>
      <c r="I7736" s="12" t="s">
        <v>4162</v>
      </c>
      <c r="J7736" s="3">
        <v>172</v>
      </c>
      <c r="K7736" s="3" t="str">
        <f>IF(VLOOKUP(D7736,'Resources Final'!A:C,3,FALSE)=0,"",VLOOKUP(D7736,'Resources Final'!A:C,3,FALSE))</f>
        <v>Y</v>
      </c>
      <c r="L7736" s="3" t="str">
        <f>IF(VLOOKUP(D7736,'Resources Final'!A:D,4,FALSE)=0,"",VLOOKUP(D7736,'Resources Final'!A:D,4,FALSE))</f>
        <v/>
      </c>
      <c r="M7736" s="3" t="str">
        <f>IF(VLOOKUP(D7736,'Resources Final'!A:E,5,FALSE)=0,"",VLOOKUP(D7736,'Resources Final'!A:E,5,FALSE))</f>
        <v/>
      </c>
      <c r="N7736" s="7" t="str">
        <f>IF(VLOOKUP(D7736,'Resources Final'!A:F,6,FALSE)=0,"",VLOOKUP(D7736,'Resources Final'!A:F,6,FALSE))</f>
        <v/>
      </c>
      <c r="O7736" s="3" t="str">
        <f>IF(VLOOKUP(D7736,'Resources Final'!A:G,7,FALSE)=0,"",VLOOKUP(D7736,'Resources Final'!A:G,7,FALSE))</f>
        <v/>
      </c>
    </row>
    <row r="7737" spans="1:15" x14ac:dyDescent="0.2">
      <c r="A7737" s="11">
        <v>990</v>
      </c>
      <c r="B7737" s="11" t="str">
        <f t="shared" si="135"/>
        <v>Fred C. and Mary R. Koch Foundation_Schirmer, Kathleen20081500</v>
      </c>
      <c r="C7737" s="11" t="s">
        <v>4161</v>
      </c>
      <c r="D7737" s="11" t="s">
        <v>3240</v>
      </c>
      <c r="E7737" s="11" t="s">
        <v>3240</v>
      </c>
      <c r="F7737" s="4">
        <v>1500</v>
      </c>
      <c r="G7737" s="3">
        <v>2008</v>
      </c>
      <c r="H7737" s="3" t="s">
        <v>21</v>
      </c>
      <c r="I7737" s="12" t="s">
        <v>4162</v>
      </c>
      <c r="J7737" s="3">
        <v>173</v>
      </c>
      <c r="K7737" s="3" t="str">
        <f>IF(VLOOKUP(D7737,'Resources Final'!A:C,3,FALSE)=0,"",VLOOKUP(D7737,'Resources Final'!A:C,3,FALSE))</f>
        <v>Y</v>
      </c>
      <c r="L7737" s="3" t="str">
        <f>IF(VLOOKUP(D7737,'Resources Final'!A:D,4,FALSE)=0,"",VLOOKUP(D7737,'Resources Final'!A:D,4,FALSE))</f>
        <v/>
      </c>
      <c r="M7737" s="3" t="str">
        <f>IF(VLOOKUP(D7737,'Resources Final'!A:E,5,FALSE)=0,"",VLOOKUP(D7737,'Resources Final'!A:E,5,FALSE))</f>
        <v/>
      </c>
      <c r="N7737" s="7" t="str">
        <f>IF(VLOOKUP(D7737,'Resources Final'!A:F,6,FALSE)=0,"",VLOOKUP(D7737,'Resources Final'!A:F,6,FALSE))</f>
        <v/>
      </c>
      <c r="O7737" s="3" t="str">
        <f>IF(VLOOKUP(D7737,'Resources Final'!A:G,7,FALSE)=0,"",VLOOKUP(D7737,'Resources Final'!A:G,7,FALSE))</f>
        <v/>
      </c>
    </row>
    <row r="7738" spans="1:15" x14ac:dyDescent="0.2">
      <c r="A7738" s="11">
        <v>990</v>
      </c>
      <c r="B7738" s="11" t="str">
        <f t="shared" si="135"/>
        <v>Fred C. and Mary R. Koch Foundation_Schmidt, Caitlin20081500</v>
      </c>
      <c r="C7738" s="11" t="s">
        <v>4161</v>
      </c>
      <c r="D7738" s="11" t="s">
        <v>3243</v>
      </c>
      <c r="E7738" s="11" t="s">
        <v>3243</v>
      </c>
      <c r="F7738" s="4">
        <v>1500</v>
      </c>
      <c r="G7738" s="3">
        <v>2008</v>
      </c>
      <c r="H7738" s="3" t="s">
        <v>21</v>
      </c>
      <c r="I7738" s="12" t="s">
        <v>4162</v>
      </c>
      <c r="J7738" s="3">
        <v>174</v>
      </c>
      <c r="K7738" s="3" t="str">
        <f>IF(VLOOKUP(D7738,'Resources Final'!A:C,3,FALSE)=0,"",VLOOKUP(D7738,'Resources Final'!A:C,3,FALSE))</f>
        <v>Y</v>
      </c>
      <c r="L7738" s="3" t="str">
        <f>IF(VLOOKUP(D7738,'Resources Final'!A:D,4,FALSE)=0,"",VLOOKUP(D7738,'Resources Final'!A:D,4,FALSE))</f>
        <v/>
      </c>
      <c r="M7738" s="3" t="str">
        <f>IF(VLOOKUP(D7738,'Resources Final'!A:E,5,FALSE)=0,"",VLOOKUP(D7738,'Resources Final'!A:E,5,FALSE))</f>
        <v/>
      </c>
      <c r="N7738" s="7" t="str">
        <f>IF(VLOOKUP(D7738,'Resources Final'!A:F,6,FALSE)=0,"",VLOOKUP(D7738,'Resources Final'!A:F,6,FALSE))</f>
        <v/>
      </c>
      <c r="O7738" s="3" t="str">
        <f>IF(VLOOKUP(D7738,'Resources Final'!A:G,7,FALSE)=0,"",VLOOKUP(D7738,'Resources Final'!A:G,7,FALSE))</f>
        <v/>
      </c>
    </row>
    <row r="7739" spans="1:15" x14ac:dyDescent="0.2">
      <c r="A7739" s="11">
        <v>990</v>
      </c>
      <c r="B7739" s="11" t="str">
        <f t="shared" si="135"/>
        <v>Fred C. and Mary R. Koch Foundation_Schneider, Natalie20081500</v>
      </c>
      <c r="C7739" s="11" t="s">
        <v>4161</v>
      </c>
      <c r="D7739" s="11" t="s">
        <v>3246</v>
      </c>
      <c r="E7739" s="11" t="s">
        <v>3246</v>
      </c>
      <c r="F7739" s="4">
        <v>1500</v>
      </c>
      <c r="G7739" s="3">
        <v>2008</v>
      </c>
      <c r="H7739" s="3" t="s">
        <v>21</v>
      </c>
      <c r="I7739" s="12" t="s">
        <v>4162</v>
      </c>
      <c r="J7739" s="3">
        <v>175</v>
      </c>
      <c r="K7739" s="3" t="str">
        <f>IF(VLOOKUP(D7739,'Resources Final'!A:C,3,FALSE)=0,"",VLOOKUP(D7739,'Resources Final'!A:C,3,FALSE))</f>
        <v>Y</v>
      </c>
      <c r="L7739" s="3" t="str">
        <f>IF(VLOOKUP(D7739,'Resources Final'!A:D,4,FALSE)=0,"",VLOOKUP(D7739,'Resources Final'!A:D,4,FALSE))</f>
        <v/>
      </c>
      <c r="M7739" s="3" t="str">
        <f>IF(VLOOKUP(D7739,'Resources Final'!A:E,5,FALSE)=0,"",VLOOKUP(D7739,'Resources Final'!A:E,5,FALSE))</f>
        <v/>
      </c>
      <c r="N7739" s="7" t="str">
        <f>IF(VLOOKUP(D7739,'Resources Final'!A:F,6,FALSE)=0,"",VLOOKUP(D7739,'Resources Final'!A:F,6,FALSE))</f>
        <v/>
      </c>
      <c r="O7739" s="3" t="str">
        <f>IF(VLOOKUP(D7739,'Resources Final'!A:G,7,FALSE)=0,"",VLOOKUP(D7739,'Resources Final'!A:G,7,FALSE))</f>
        <v/>
      </c>
    </row>
    <row r="7740" spans="1:15" x14ac:dyDescent="0.2">
      <c r="A7740" s="11">
        <v>990</v>
      </c>
      <c r="B7740" s="11" t="str">
        <f t="shared" si="135"/>
        <v>Fred C. and Mary R. Koch Foundation_Schroeder, Thomas20081500</v>
      </c>
      <c r="C7740" s="11" t="s">
        <v>4161</v>
      </c>
      <c r="D7740" s="11" t="s">
        <v>3252</v>
      </c>
      <c r="E7740" s="11" t="s">
        <v>3252</v>
      </c>
      <c r="F7740" s="4">
        <v>1500</v>
      </c>
      <c r="G7740" s="3">
        <v>2008</v>
      </c>
      <c r="H7740" s="3" t="s">
        <v>21</v>
      </c>
      <c r="I7740" s="12" t="s">
        <v>4162</v>
      </c>
      <c r="J7740" s="3">
        <v>176</v>
      </c>
      <c r="K7740" s="3" t="str">
        <f>IF(VLOOKUP(D7740,'Resources Final'!A:C,3,FALSE)=0,"",VLOOKUP(D7740,'Resources Final'!A:C,3,FALSE))</f>
        <v>Y</v>
      </c>
      <c r="L7740" s="3" t="str">
        <f>IF(VLOOKUP(D7740,'Resources Final'!A:D,4,FALSE)=0,"",VLOOKUP(D7740,'Resources Final'!A:D,4,FALSE))</f>
        <v/>
      </c>
      <c r="M7740" s="3" t="str">
        <f>IF(VLOOKUP(D7740,'Resources Final'!A:E,5,FALSE)=0,"",VLOOKUP(D7740,'Resources Final'!A:E,5,FALSE))</f>
        <v/>
      </c>
      <c r="N7740" s="7" t="str">
        <f>IF(VLOOKUP(D7740,'Resources Final'!A:F,6,FALSE)=0,"",VLOOKUP(D7740,'Resources Final'!A:F,6,FALSE))</f>
        <v/>
      </c>
      <c r="O7740" s="3" t="str">
        <f>IF(VLOOKUP(D7740,'Resources Final'!A:G,7,FALSE)=0,"",VLOOKUP(D7740,'Resources Final'!A:G,7,FALSE))</f>
        <v/>
      </c>
    </row>
    <row r="7741" spans="1:15" x14ac:dyDescent="0.2">
      <c r="A7741" s="11">
        <v>990</v>
      </c>
      <c r="B7741" s="11" t="str">
        <f t="shared" si="135"/>
        <v>Fred C. and Mary R. Koch Foundation_Schumann, Matthew20081500</v>
      </c>
      <c r="C7741" s="11" t="s">
        <v>4161</v>
      </c>
      <c r="D7741" s="11" t="s">
        <v>3259</v>
      </c>
      <c r="E7741" s="11" t="s">
        <v>3259</v>
      </c>
      <c r="F7741" s="4">
        <v>1500</v>
      </c>
      <c r="G7741" s="3">
        <v>2008</v>
      </c>
      <c r="H7741" s="3" t="s">
        <v>21</v>
      </c>
      <c r="I7741" s="12" t="s">
        <v>4162</v>
      </c>
      <c r="J7741" s="3">
        <v>177</v>
      </c>
      <c r="K7741" s="3" t="str">
        <f>IF(VLOOKUP(D7741,'Resources Final'!A:C,3,FALSE)=0,"",VLOOKUP(D7741,'Resources Final'!A:C,3,FALSE))</f>
        <v>Y</v>
      </c>
      <c r="L7741" s="3" t="str">
        <f>IF(VLOOKUP(D7741,'Resources Final'!A:D,4,FALSE)=0,"",VLOOKUP(D7741,'Resources Final'!A:D,4,FALSE))</f>
        <v/>
      </c>
      <c r="M7741" s="3" t="str">
        <f>IF(VLOOKUP(D7741,'Resources Final'!A:E,5,FALSE)=0,"",VLOOKUP(D7741,'Resources Final'!A:E,5,FALSE))</f>
        <v/>
      </c>
      <c r="N7741" s="7" t="str">
        <f>IF(VLOOKUP(D7741,'Resources Final'!A:F,6,FALSE)=0,"",VLOOKUP(D7741,'Resources Final'!A:F,6,FALSE))</f>
        <v/>
      </c>
      <c r="O7741" s="3" t="str">
        <f>IF(VLOOKUP(D7741,'Resources Final'!A:G,7,FALSE)=0,"",VLOOKUP(D7741,'Resources Final'!A:G,7,FALSE))</f>
        <v/>
      </c>
    </row>
    <row r="7742" spans="1:15" x14ac:dyDescent="0.2">
      <c r="A7742" s="11">
        <v>990</v>
      </c>
      <c r="B7742" s="11" t="str">
        <f t="shared" si="135"/>
        <v>Fred C. and Mary R. Koch Foundation_Searle, Abigail20081500</v>
      </c>
      <c r="C7742" s="11" t="s">
        <v>4161</v>
      </c>
      <c r="D7742" s="11" t="s">
        <v>3271</v>
      </c>
      <c r="E7742" s="11" t="s">
        <v>3271</v>
      </c>
      <c r="F7742" s="4">
        <v>1500</v>
      </c>
      <c r="G7742" s="3">
        <v>2008</v>
      </c>
      <c r="H7742" s="3" t="s">
        <v>21</v>
      </c>
      <c r="I7742" s="12" t="s">
        <v>4162</v>
      </c>
      <c r="J7742" s="3">
        <v>178</v>
      </c>
      <c r="K7742" s="3" t="str">
        <f>IF(VLOOKUP(D7742,'Resources Final'!A:C,3,FALSE)=0,"",VLOOKUP(D7742,'Resources Final'!A:C,3,FALSE))</f>
        <v>Y</v>
      </c>
      <c r="L7742" s="3" t="str">
        <f>IF(VLOOKUP(D7742,'Resources Final'!A:D,4,FALSE)=0,"",VLOOKUP(D7742,'Resources Final'!A:D,4,FALSE))</f>
        <v/>
      </c>
      <c r="M7742" s="3" t="str">
        <f>IF(VLOOKUP(D7742,'Resources Final'!A:E,5,FALSE)=0,"",VLOOKUP(D7742,'Resources Final'!A:E,5,FALSE))</f>
        <v/>
      </c>
      <c r="N7742" s="7" t="str">
        <f>IF(VLOOKUP(D7742,'Resources Final'!A:F,6,FALSE)=0,"",VLOOKUP(D7742,'Resources Final'!A:F,6,FALSE))</f>
        <v/>
      </c>
      <c r="O7742" s="3" t="str">
        <f>IF(VLOOKUP(D7742,'Resources Final'!A:G,7,FALSE)=0,"",VLOOKUP(D7742,'Resources Final'!A:G,7,FALSE))</f>
        <v/>
      </c>
    </row>
    <row r="7743" spans="1:15" x14ac:dyDescent="0.2">
      <c r="A7743" s="11">
        <v>990</v>
      </c>
      <c r="B7743" s="11" t="str">
        <f t="shared" si="135"/>
        <v>Fred C. and Mary R. Koch Foundation_Searle, Paul20081500</v>
      </c>
      <c r="C7743" s="11" t="s">
        <v>4161</v>
      </c>
      <c r="D7743" s="11" t="s">
        <v>3272</v>
      </c>
      <c r="E7743" s="11" t="s">
        <v>3272</v>
      </c>
      <c r="F7743" s="4">
        <v>1500</v>
      </c>
      <c r="G7743" s="3">
        <v>2008</v>
      </c>
      <c r="H7743" s="3" t="s">
        <v>21</v>
      </c>
      <c r="I7743" s="12" t="s">
        <v>4162</v>
      </c>
      <c r="J7743" s="3">
        <v>179</v>
      </c>
      <c r="K7743" s="3" t="str">
        <f>IF(VLOOKUP(D7743,'Resources Final'!A:C,3,FALSE)=0,"",VLOOKUP(D7743,'Resources Final'!A:C,3,FALSE))</f>
        <v>Y</v>
      </c>
      <c r="L7743" s="3" t="str">
        <f>IF(VLOOKUP(D7743,'Resources Final'!A:D,4,FALSE)=0,"",VLOOKUP(D7743,'Resources Final'!A:D,4,FALSE))</f>
        <v/>
      </c>
      <c r="M7743" s="3" t="str">
        <f>IF(VLOOKUP(D7743,'Resources Final'!A:E,5,FALSE)=0,"",VLOOKUP(D7743,'Resources Final'!A:E,5,FALSE))</f>
        <v/>
      </c>
      <c r="N7743" s="7" t="str">
        <f>IF(VLOOKUP(D7743,'Resources Final'!A:F,6,FALSE)=0,"",VLOOKUP(D7743,'Resources Final'!A:F,6,FALSE))</f>
        <v/>
      </c>
      <c r="O7743" s="3" t="str">
        <f>IF(VLOOKUP(D7743,'Resources Final'!A:G,7,FALSE)=0,"",VLOOKUP(D7743,'Resources Final'!A:G,7,FALSE))</f>
        <v/>
      </c>
    </row>
    <row r="7744" spans="1:15" x14ac:dyDescent="0.2">
      <c r="A7744" s="11">
        <v>990</v>
      </c>
      <c r="B7744" s="11" t="str">
        <f t="shared" si="135"/>
        <v>Fred C. and Mary R. Koch Foundation_Seiler, Stephanie20081500</v>
      </c>
      <c r="C7744" s="11" t="s">
        <v>4161</v>
      </c>
      <c r="D7744" s="11" t="s">
        <v>3279</v>
      </c>
      <c r="E7744" s="11" t="s">
        <v>3279</v>
      </c>
      <c r="F7744" s="4">
        <v>1500</v>
      </c>
      <c r="G7744" s="3">
        <v>2008</v>
      </c>
      <c r="H7744" s="3" t="s">
        <v>21</v>
      </c>
      <c r="I7744" s="12" t="s">
        <v>4162</v>
      </c>
      <c r="J7744" s="3">
        <v>180</v>
      </c>
      <c r="K7744" s="3" t="str">
        <f>IF(VLOOKUP(D7744,'Resources Final'!A:C,3,FALSE)=0,"",VLOOKUP(D7744,'Resources Final'!A:C,3,FALSE))</f>
        <v>Y</v>
      </c>
      <c r="L7744" s="3" t="str">
        <f>IF(VLOOKUP(D7744,'Resources Final'!A:D,4,FALSE)=0,"",VLOOKUP(D7744,'Resources Final'!A:D,4,FALSE))</f>
        <v/>
      </c>
      <c r="M7744" s="3" t="str">
        <f>IF(VLOOKUP(D7744,'Resources Final'!A:E,5,FALSE)=0,"",VLOOKUP(D7744,'Resources Final'!A:E,5,FALSE))</f>
        <v/>
      </c>
      <c r="N7744" s="7" t="str">
        <f>IF(VLOOKUP(D7744,'Resources Final'!A:F,6,FALSE)=0,"",VLOOKUP(D7744,'Resources Final'!A:F,6,FALSE))</f>
        <v/>
      </c>
      <c r="O7744" s="3" t="str">
        <f>IF(VLOOKUP(D7744,'Resources Final'!A:G,7,FALSE)=0,"",VLOOKUP(D7744,'Resources Final'!A:G,7,FALSE))</f>
        <v/>
      </c>
    </row>
    <row r="7745" spans="1:15" x14ac:dyDescent="0.2">
      <c r="A7745" s="11">
        <v>990</v>
      </c>
      <c r="B7745" s="11" t="str">
        <f t="shared" si="135"/>
        <v>Fred C. and Mary R. Koch Foundation_Sheck, Stacie20081500</v>
      </c>
      <c r="C7745" s="11" t="s">
        <v>4161</v>
      </c>
      <c r="D7745" s="11" t="s">
        <v>3299</v>
      </c>
      <c r="E7745" s="11" t="s">
        <v>3299</v>
      </c>
      <c r="F7745" s="4">
        <v>1500</v>
      </c>
      <c r="G7745" s="3">
        <v>2008</v>
      </c>
      <c r="H7745" s="3" t="s">
        <v>21</v>
      </c>
      <c r="I7745" s="12" t="s">
        <v>4162</v>
      </c>
      <c r="J7745" s="3">
        <v>181</v>
      </c>
      <c r="K7745" s="3" t="str">
        <f>IF(VLOOKUP(D7745,'Resources Final'!A:C,3,FALSE)=0,"",VLOOKUP(D7745,'Resources Final'!A:C,3,FALSE))</f>
        <v>Y</v>
      </c>
      <c r="L7745" s="3" t="str">
        <f>IF(VLOOKUP(D7745,'Resources Final'!A:D,4,FALSE)=0,"",VLOOKUP(D7745,'Resources Final'!A:D,4,FALSE))</f>
        <v/>
      </c>
      <c r="M7745" s="3" t="str">
        <f>IF(VLOOKUP(D7745,'Resources Final'!A:E,5,FALSE)=0,"",VLOOKUP(D7745,'Resources Final'!A:E,5,FALSE))</f>
        <v/>
      </c>
      <c r="N7745" s="7" t="str">
        <f>IF(VLOOKUP(D7745,'Resources Final'!A:F,6,FALSE)=0,"",VLOOKUP(D7745,'Resources Final'!A:F,6,FALSE))</f>
        <v/>
      </c>
      <c r="O7745" s="3" t="str">
        <f>IF(VLOOKUP(D7745,'Resources Final'!A:G,7,FALSE)=0,"",VLOOKUP(D7745,'Resources Final'!A:G,7,FALSE))</f>
        <v/>
      </c>
    </row>
    <row r="7746" spans="1:15" x14ac:dyDescent="0.2">
      <c r="A7746" s="11">
        <v>990</v>
      </c>
      <c r="B7746" s="11" t="str">
        <f t="shared" ref="B7746:B7809" si="136">C7746&amp;"_"&amp;D7746&amp;G7746&amp;F7746</f>
        <v>Fred C. and Mary R. Koch Foundation_Simonsen, Kelsey20081500</v>
      </c>
      <c r="C7746" s="11" t="s">
        <v>4161</v>
      </c>
      <c r="D7746" s="11" t="s">
        <v>3323</v>
      </c>
      <c r="E7746" s="11" t="s">
        <v>3323</v>
      </c>
      <c r="F7746" s="4">
        <v>1500</v>
      </c>
      <c r="G7746" s="3">
        <v>2008</v>
      </c>
      <c r="H7746" s="3" t="s">
        <v>21</v>
      </c>
      <c r="I7746" s="12" t="s">
        <v>4162</v>
      </c>
      <c r="J7746" s="3">
        <v>182</v>
      </c>
      <c r="K7746" s="3" t="str">
        <f>IF(VLOOKUP(D7746,'Resources Final'!A:C,3,FALSE)=0,"",VLOOKUP(D7746,'Resources Final'!A:C,3,FALSE))</f>
        <v>Y</v>
      </c>
      <c r="L7746" s="3" t="str">
        <f>IF(VLOOKUP(D7746,'Resources Final'!A:D,4,FALSE)=0,"",VLOOKUP(D7746,'Resources Final'!A:D,4,FALSE))</f>
        <v/>
      </c>
      <c r="M7746" s="3" t="str">
        <f>IF(VLOOKUP(D7746,'Resources Final'!A:E,5,FALSE)=0,"",VLOOKUP(D7746,'Resources Final'!A:E,5,FALSE))</f>
        <v/>
      </c>
      <c r="N7746" s="7" t="str">
        <f>IF(VLOOKUP(D7746,'Resources Final'!A:F,6,FALSE)=0,"",VLOOKUP(D7746,'Resources Final'!A:F,6,FALSE))</f>
        <v/>
      </c>
      <c r="O7746" s="3" t="str">
        <f>IF(VLOOKUP(D7746,'Resources Final'!A:G,7,FALSE)=0,"",VLOOKUP(D7746,'Resources Final'!A:G,7,FALSE))</f>
        <v/>
      </c>
    </row>
    <row r="7747" spans="1:15" x14ac:dyDescent="0.2">
      <c r="A7747" s="11">
        <v>990</v>
      </c>
      <c r="B7747" s="11" t="str">
        <f t="shared" si="136"/>
        <v>Fred C. and Mary R. Koch Foundation_Snipes, Amanda Owen20081500</v>
      </c>
      <c r="C7747" s="11" t="s">
        <v>4161</v>
      </c>
      <c r="D7747" s="11" t="s">
        <v>3346</v>
      </c>
      <c r="E7747" s="11" t="s">
        <v>3346</v>
      </c>
      <c r="F7747" s="4">
        <v>1500</v>
      </c>
      <c r="G7747" s="3">
        <v>2008</v>
      </c>
      <c r="H7747" s="3" t="s">
        <v>21</v>
      </c>
      <c r="I7747" s="12" t="s">
        <v>4162</v>
      </c>
      <c r="J7747" s="3">
        <v>183</v>
      </c>
      <c r="K7747" s="3" t="str">
        <f>IF(VLOOKUP(D7747,'Resources Final'!A:C,3,FALSE)=0,"",VLOOKUP(D7747,'Resources Final'!A:C,3,FALSE))</f>
        <v>Y</v>
      </c>
      <c r="L7747" s="3" t="str">
        <f>IF(VLOOKUP(D7747,'Resources Final'!A:D,4,FALSE)=0,"",VLOOKUP(D7747,'Resources Final'!A:D,4,FALSE))</f>
        <v/>
      </c>
      <c r="M7747" s="3" t="str">
        <f>IF(VLOOKUP(D7747,'Resources Final'!A:E,5,FALSE)=0,"",VLOOKUP(D7747,'Resources Final'!A:E,5,FALSE))</f>
        <v/>
      </c>
      <c r="N7747" s="7" t="str">
        <f>IF(VLOOKUP(D7747,'Resources Final'!A:F,6,FALSE)=0,"",VLOOKUP(D7747,'Resources Final'!A:F,6,FALSE))</f>
        <v/>
      </c>
      <c r="O7747" s="3" t="str">
        <f>IF(VLOOKUP(D7747,'Resources Final'!A:G,7,FALSE)=0,"",VLOOKUP(D7747,'Resources Final'!A:G,7,FALSE))</f>
        <v/>
      </c>
    </row>
    <row r="7748" spans="1:15" x14ac:dyDescent="0.2">
      <c r="A7748" s="11">
        <v>990</v>
      </c>
      <c r="B7748" s="11" t="str">
        <f t="shared" si="136"/>
        <v>Fred C. and Mary R. Koch Foundation_Stevens, Francis20081500</v>
      </c>
      <c r="C7748" s="11" t="s">
        <v>4161</v>
      </c>
      <c r="D7748" s="11" t="s">
        <v>3438</v>
      </c>
      <c r="E7748" s="11" t="s">
        <v>3438</v>
      </c>
      <c r="F7748" s="4">
        <v>1500</v>
      </c>
      <c r="G7748" s="3">
        <v>2008</v>
      </c>
      <c r="H7748" s="3" t="s">
        <v>21</v>
      </c>
      <c r="I7748" s="12" t="s">
        <v>4162</v>
      </c>
      <c r="J7748" s="3">
        <v>184</v>
      </c>
      <c r="K7748" s="3" t="str">
        <f>IF(VLOOKUP(D7748,'Resources Final'!A:C,3,FALSE)=0,"",VLOOKUP(D7748,'Resources Final'!A:C,3,FALSE))</f>
        <v>Y</v>
      </c>
      <c r="L7748" s="3" t="str">
        <f>IF(VLOOKUP(D7748,'Resources Final'!A:D,4,FALSE)=0,"",VLOOKUP(D7748,'Resources Final'!A:D,4,FALSE))</f>
        <v/>
      </c>
      <c r="M7748" s="3" t="str">
        <f>IF(VLOOKUP(D7748,'Resources Final'!A:E,5,FALSE)=0,"",VLOOKUP(D7748,'Resources Final'!A:E,5,FALSE))</f>
        <v/>
      </c>
      <c r="N7748" s="7" t="str">
        <f>IF(VLOOKUP(D7748,'Resources Final'!A:F,6,FALSE)=0,"",VLOOKUP(D7748,'Resources Final'!A:F,6,FALSE))</f>
        <v/>
      </c>
      <c r="O7748" s="3" t="str">
        <f>IF(VLOOKUP(D7748,'Resources Final'!A:G,7,FALSE)=0,"",VLOOKUP(D7748,'Resources Final'!A:G,7,FALSE))</f>
        <v/>
      </c>
    </row>
    <row r="7749" spans="1:15" x14ac:dyDescent="0.2">
      <c r="A7749" s="11">
        <v>990</v>
      </c>
      <c r="B7749" s="11" t="str">
        <f t="shared" si="136"/>
        <v>Fred C. and Mary R. Koch Foundation_Stewart, Michael20081500</v>
      </c>
      <c r="C7749" s="11" t="s">
        <v>4161</v>
      </c>
      <c r="D7749" s="11" t="s">
        <v>3442</v>
      </c>
      <c r="E7749" s="11" t="s">
        <v>3442</v>
      </c>
      <c r="F7749" s="4">
        <v>1500</v>
      </c>
      <c r="G7749" s="3">
        <v>2008</v>
      </c>
      <c r="H7749" s="3" t="s">
        <v>21</v>
      </c>
      <c r="I7749" s="12" t="s">
        <v>4162</v>
      </c>
      <c r="J7749" s="3">
        <v>185</v>
      </c>
      <c r="K7749" s="3" t="str">
        <f>IF(VLOOKUP(D7749,'Resources Final'!A:C,3,FALSE)=0,"",VLOOKUP(D7749,'Resources Final'!A:C,3,FALSE))</f>
        <v>Y</v>
      </c>
      <c r="L7749" s="3" t="str">
        <f>IF(VLOOKUP(D7749,'Resources Final'!A:D,4,FALSE)=0,"",VLOOKUP(D7749,'Resources Final'!A:D,4,FALSE))</f>
        <v/>
      </c>
      <c r="M7749" s="3" t="str">
        <f>IF(VLOOKUP(D7749,'Resources Final'!A:E,5,FALSE)=0,"",VLOOKUP(D7749,'Resources Final'!A:E,5,FALSE))</f>
        <v/>
      </c>
      <c r="N7749" s="7" t="str">
        <f>IF(VLOOKUP(D7749,'Resources Final'!A:F,6,FALSE)=0,"",VLOOKUP(D7749,'Resources Final'!A:F,6,FALSE))</f>
        <v/>
      </c>
      <c r="O7749" s="3" t="str">
        <f>IF(VLOOKUP(D7749,'Resources Final'!A:G,7,FALSE)=0,"",VLOOKUP(D7749,'Resources Final'!A:G,7,FALSE))</f>
        <v/>
      </c>
    </row>
    <row r="7750" spans="1:15" x14ac:dyDescent="0.2">
      <c r="A7750" s="11">
        <v>990</v>
      </c>
      <c r="B7750" s="11" t="str">
        <f t="shared" si="136"/>
        <v>Fred C. and Mary R. Koch Foundation_Still, Michael20081500</v>
      </c>
      <c r="C7750" s="11" t="s">
        <v>4161</v>
      </c>
      <c r="D7750" s="11" t="s">
        <v>3447</v>
      </c>
      <c r="E7750" s="11" t="s">
        <v>3447</v>
      </c>
      <c r="F7750" s="4">
        <v>1500</v>
      </c>
      <c r="G7750" s="3">
        <v>2008</v>
      </c>
      <c r="H7750" s="3" t="s">
        <v>21</v>
      </c>
      <c r="I7750" s="12" t="s">
        <v>4162</v>
      </c>
      <c r="J7750" s="3">
        <v>186</v>
      </c>
      <c r="K7750" s="3" t="str">
        <f>IF(VLOOKUP(D7750,'Resources Final'!A:C,3,FALSE)=0,"",VLOOKUP(D7750,'Resources Final'!A:C,3,FALSE))</f>
        <v>Y</v>
      </c>
      <c r="L7750" s="3" t="str">
        <f>IF(VLOOKUP(D7750,'Resources Final'!A:D,4,FALSE)=0,"",VLOOKUP(D7750,'Resources Final'!A:D,4,FALSE))</f>
        <v/>
      </c>
      <c r="M7750" s="3" t="str">
        <f>IF(VLOOKUP(D7750,'Resources Final'!A:E,5,FALSE)=0,"",VLOOKUP(D7750,'Resources Final'!A:E,5,FALSE))</f>
        <v/>
      </c>
      <c r="N7750" s="7" t="str">
        <f>IF(VLOOKUP(D7750,'Resources Final'!A:F,6,FALSE)=0,"",VLOOKUP(D7750,'Resources Final'!A:F,6,FALSE))</f>
        <v/>
      </c>
      <c r="O7750" s="3" t="str">
        <f>IF(VLOOKUP(D7750,'Resources Final'!A:G,7,FALSE)=0,"",VLOOKUP(D7750,'Resources Final'!A:G,7,FALSE))</f>
        <v/>
      </c>
    </row>
    <row r="7751" spans="1:15" x14ac:dyDescent="0.2">
      <c r="A7751" s="11">
        <v>990</v>
      </c>
      <c r="B7751" s="11" t="str">
        <f t="shared" si="136"/>
        <v>Fred C. and Mary R. Koch Foundation_Stolte, Meg20081500</v>
      </c>
      <c r="C7751" s="11" t="s">
        <v>4161</v>
      </c>
      <c r="D7751" s="11" t="s">
        <v>3451</v>
      </c>
      <c r="E7751" s="11" t="s">
        <v>3451</v>
      </c>
      <c r="F7751" s="4">
        <v>1500</v>
      </c>
      <c r="G7751" s="3">
        <v>2008</v>
      </c>
      <c r="H7751" s="3" t="s">
        <v>21</v>
      </c>
      <c r="I7751" s="12" t="s">
        <v>4162</v>
      </c>
      <c r="J7751" s="3">
        <v>187</v>
      </c>
      <c r="K7751" s="3" t="str">
        <f>IF(VLOOKUP(D7751,'Resources Final'!A:C,3,FALSE)=0,"",VLOOKUP(D7751,'Resources Final'!A:C,3,FALSE))</f>
        <v>Y</v>
      </c>
      <c r="L7751" s="3" t="str">
        <f>IF(VLOOKUP(D7751,'Resources Final'!A:D,4,FALSE)=0,"",VLOOKUP(D7751,'Resources Final'!A:D,4,FALSE))</f>
        <v/>
      </c>
      <c r="M7751" s="3" t="str">
        <f>IF(VLOOKUP(D7751,'Resources Final'!A:E,5,FALSE)=0,"",VLOOKUP(D7751,'Resources Final'!A:E,5,FALSE))</f>
        <v/>
      </c>
      <c r="N7751" s="7" t="str">
        <f>IF(VLOOKUP(D7751,'Resources Final'!A:F,6,FALSE)=0,"",VLOOKUP(D7751,'Resources Final'!A:F,6,FALSE))</f>
        <v/>
      </c>
      <c r="O7751" s="3" t="str">
        <f>IF(VLOOKUP(D7751,'Resources Final'!A:G,7,FALSE)=0,"",VLOOKUP(D7751,'Resources Final'!A:G,7,FALSE))</f>
        <v/>
      </c>
    </row>
    <row r="7752" spans="1:15" x14ac:dyDescent="0.2">
      <c r="A7752" s="11">
        <v>990</v>
      </c>
      <c r="B7752" s="11" t="str">
        <f t="shared" si="136"/>
        <v>Fred C. and Mary R. Koch Foundation_Sumpter, Rosline20081500</v>
      </c>
      <c r="C7752" s="11" t="s">
        <v>4161</v>
      </c>
      <c r="D7752" s="11" t="s">
        <v>3475</v>
      </c>
      <c r="E7752" s="11" t="s">
        <v>3475</v>
      </c>
      <c r="F7752" s="4">
        <v>1500</v>
      </c>
      <c r="G7752" s="3">
        <v>2008</v>
      </c>
      <c r="H7752" s="3" t="s">
        <v>21</v>
      </c>
      <c r="I7752" s="12" t="s">
        <v>4162</v>
      </c>
      <c r="J7752" s="3">
        <v>188</v>
      </c>
      <c r="K7752" s="3" t="str">
        <f>IF(VLOOKUP(D7752,'Resources Final'!A:C,3,FALSE)=0,"",VLOOKUP(D7752,'Resources Final'!A:C,3,FALSE))</f>
        <v>Y</v>
      </c>
      <c r="L7752" s="3" t="str">
        <f>IF(VLOOKUP(D7752,'Resources Final'!A:D,4,FALSE)=0,"",VLOOKUP(D7752,'Resources Final'!A:D,4,FALSE))</f>
        <v/>
      </c>
      <c r="M7752" s="3" t="str">
        <f>IF(VLOOKUP(D7752,'Resources Final'!A:E,5,FALSE)=0,"",VLOOKUP(D7752,'Resources Final'!A:E,5,FALSE))</f>
        <v/>
      </c>
      <c r="N7752" s="7" t="str">
        <f>IF(VLOOKUP(D7752,'Resources Final'!A:F,6,FALSE)=0,"",VLOOKUP(D7752,'Resources Final'!A:F,6,FALSE))</f>
        <v/>
      </c>
      <c r="O7752" s="3" t="str">
        <f>IF(VLOOKUP(D7752,'Resources Final'!A:G,7,FALSE)=0,"",VLOOKUP(D7752,'Resources Final'!A:G,7,FALSE))</f>
        <v/>
      </c>
    </row>
    <row r="7753" spans="1:15" x14ac:dyDescent="0.2">
      <c r="A7753" s="11">
        <v>990</v>
      </c>
      <c r="B7753" s="11" t="str">
        <f t="shared" si="136"/>
        <v>Fred C. and Mary R. Koch Foundation_Sun, Sharon20081500</v>
      </c>
      <c r="C7753" s="11" t="s">
        <v>4161</v>
      </c>
      <c r="D7753" s="11" t="s">
        <v>3477</v>
      </c>
      <c r="E7753" s="11" t="s">
        <v>3477</v>
      </c>
      <c r="F7753" s="4">
        <v>1500</v>
      </c>
      <c r="G7753" s="3">
        <v>2008</v>
      </c>
      <c r="H7753" s="3" t="s">
        <v>21</v>
      </c>
      <c r="I7753" s="12" t="s">
        <v>4162</v>
      </c>
      <c r="J7753" s="3">
        <v>189</v>
      </c>
      <c r="K7753" s="3" t="str">
        <f>IF(VLOOKUP(D7753,'Resources Final'!A:C,3,FALSE)=0,"",VLOOKUP(D7753,'Resources Final'!A:C,3,FALSE))</f>
        <v>Y</v>
      </c>
      <c r="L7753" s="3" t="str">
        <f>IF(VLOOKUP(D7753,'Resources Final'!A:D,4,FALSE)=0,"",VLOOKUP(D7753,'Resources Final'!A:D,4,FALSE))</f>
        <v/>
      </c>
      <c r="M7753" s="3" t="str">
        <f>IF(VLOOKUP(D7753,'Resources Final'!A:E,5,FALSE)=0,"",VLOOKUP(D7753,'Resources Final'!A:E,5,FALSE))</f>
        <v/>
      </c>
      <c r="N7753" s="7" t="str">
        <f>IF(VLOOKUP(D7753,'Resources Final'!A:F,6,FALSE)=0,"",VLOOKUP(D7753,'Resources Final'!A:F,6,FALSE))</f>
        <v/>
      </c>
      <c r="O7753" s="3" t="str">
        <f>IF(VLOOKUP(D7753,'Resources Final'!A:G,7,FALSE)=0,"",VLOOKUP(D7753,'Resources Final'!A:G,7,FALSE))</f>
        <v/>
      </c>
    </row>
    <row r="7754" spans="1:15" x14ac:dyDescent="0.2">
      <c r="A7754" s="11">
        <v>990</v>
      </c>
      <c r="B7754" s="11" t="str">
        <f t="shared" si="136"/>
        <v>Fred C. and Mary R. Koch Foundation_Surman, Alexandra20081500</v>
      </c>
      <c r="C7754" s="11" t="s">
        <v>4161</v>
      </c>
      <c r="D7754" s="11" t="s">
        <v>3481</v>
      </c>
      <c r="E7754" s="11" t="s">
        <v>3481</v>
      </c>
      <c r="F7754" s="4">
        <v>1500</v>
      </c>
      <c r="G7754" s="3">
        <v>2008</v>
      </c>
      <c r="H7754" s="3" t="s">
        <v>21</v>
      </c>
      <c r="I7754" s="12" t="s">
        <v>4162</v>
      </c>
      <c r="J7754" s="3">
        <v>190</v>
      </c>
      <c r="K7754" s="3" t="str">
        <f>IF(VLOOKUP(D7754,'Resources Final'!A:C,3,FALSE)=0,"",VLOOKUP(D7754,'Resources Final'!A:C,3,FALSE))</f>
        <v>Y</v>
      </c>
      <c r="L7754" s="3" t="str">
        <f>IF(VLOOKUP(D7754,'Resources Final'!A:D,4,FALSE)=0,"",VLOOKUP(D7754,'Resources Final'!A:D,4,FALSE))</f>
        <v/>
      </c>
      <c r="M7754" s="3" t="str">
        <f>IF(VLOOKUP(D7754,'Resources Final'!A:E,5,FALSE)=0,"",VLOOKUP(D7754,'Resources Final'!A:E,5,FALSE))</f>
        <v/>
      </c>
      <c r="N7754" s="7" t="str">
        <f>IF(VLOOKUP(D7754,'Resources Final'!A:F,6,FALSE)=0,"",VLOOKUP(D7754,'Resources Final'!A:F,6,FALSE))</f>
        <v/>
      </c>
      <c r="O7754" s="3" t="str">
        <f>IF(VLOOKUP(D7754,'Resources Final'!A:G,7,FALSE)=0,"",VLOOKUP(D7754,'Resources Final'!A:G,7,FALSE))</f>
        <v/>
      </c>
    </row>
    <row r="7755" spans="1:15" x14ac:dyDescent="0.2">
      <c r="A7755" s="11">
        <v>990</v>
      </c>
      <c r="B7755" s="11" t="str">
        <f t="shared" si="136"/>
        <v>Fred C. and Mary R. Koch Foundation_Surman, Tyler20081500</v>
      </c>
      <c r="C7755" s="11" t="s">
        <v>4161</v>
      </c>
      <c r="D7755" s="11" t="s">
        <v>3482</v>
      </c>
      <c r="E7755" s="11" t="s">
        <v>3482</v>
      </c>
      <c r="F7755" s="4">
        <v>1500</v>
      </c>
      <c r="G7755" s="3">
        <v>2008</v>
      </c>
      <c r="H7755" s="3" t="s">
        <v>21</v>
      </c>
      <c r="I7755" s="12" t="s">
        <v>4162</v>
      </c>
      <c r="J7755" s="3">
        <v>191</v>
      </c>
      <c r="K7755" s="3" t="str">
        <f>IF(VLOOKUP(D7755,'Resources Final'!A:C,3,FALSE)=0,"",VLOOKUP(D7755,'Resources Final'!A:C,3,FALSE))</f>
        <v>Y</v>
      </c>
      <c r="L7755" s="3" t="str">
        <f>IF(VLOOKUP(D7755,'Resources Final'!A:D,4,FALSE)=0,"",VLOOKUP(D7755,'Resources Final'!A:D,4,FALSE))</f>
        <v/>
      </c>
      <c r="M7755" s="3" t="str">
        <f>IF(VLOOKUP(D7755,'Resources Final'!A:E,5,FALSE)=0,"",VLOOKUP(D7755,'Resources Final'!A:E,5,FALSE))</f>
        <v/>
      </c>
      <c r="N7755" s="7" t="str">
        <f>IF(VLOOKUP(D7755,'Resources Final'!A:F,6,FALSE)=0,"",VLOOKUP(D7755,'Resources Final'!A:F,6,FALSE))</f>
        <v/>
      </c>
      <c r="O7755" s="3" t="str">
        <f>IF(VLOOKUP(D7755,'Resources Final'!A:G,7,FALSE)=0,"",VLOOKUP(D7755,'Resources Final'!A:G,7,FALSE))</f>
        <v/>
      </c>
    </row>
    <row r="7756" spans="1:15" x14ac:dyDescent="0.2">
      <c r="A7756" s="11">
        <v>990</v>
      </c>
      <c r="B7756" s="11" t="str">
        <f t="shared" si="136"/>
        <v>Fred C. and Mary R. Koch Foundation_Taylor, Robert20081500</v>
      </c>
      <c r="C7756" s="11" t="s">
        <v>4161</v>
      </c>
      <c r="D7756" s="11" t="s">
        <v>3539</v>
      </c>
      <c r="E7756" s="11" t="s">
        <v>3539</v>
      </c>
      <c r="F7756" s="4">
        <v>1500</v>
      </c>
      <c r="G7756" s="3">
        <v>2008</v>
      </c>
      <c r="H7756" s="3" t="s">
        <v>21</v>
      </c>
      <c r="I7756" s="12" t="s">
        <v>4162</v>
      </c>
      <c r="J7756" s="3">
        <v>192</v>
      </c>
      <c r="K7756" s="3" t="str">
        <f>IF(VLOOKUP(D7756,'Resources Final'!A:C,3,FALSE)=0,"",VLOOKUP(D7756,'Resources Final'!A:C,3,FALSE))</f>
        <v>Y</v>
      </c>
      <c r="L7756" s="3" t="str">
        <f>IF(VLOOKUP(D7756,'Resources Final'!A:D,4,FALSE)=0,"",VLOOKUP(D7756,'Resources Final'!A:D,4,FALSE))</f>
        <v/>
      </c>
      <c r="M7756" s="3" t="str">
        <f>IF(VLOOKUP(D7756,'Resources Final'!A:E,5,FALSE)=0,"",VLOOKUP(D7756,'Resources Final'!A:E,5,FALSE))</f>
        <v/>
      </c>
      <c r="N7756" s="7" t="str">
        <f>IF(VLOOKUP(D7756,'Resources Final'!A:F,6,FALSE)=0,"",VLOOKUP(D7756,'Resources Final'!A:F,6,FALSE))</f>
        <v/>
      </c>
      <c r="O7756" s="3" t="str">
        <f>IF(VLOOKUP(D7756,'Resources Final'!A:G,7,FALSE)=0,"",VLOOKUP(D7756,'Resources Final'!A:G,7,FALSE))</f>
        <v/>
      </c>
    </row>
    <row r="7757" spans="1:15" x14ac:dyDescent="0.2">
      <c r="A7757" s="11">
        <v>990</v>
      </c>
      <c r="B7757" s="11" t="str">
        <f t="shared" si="136"/>
        <v>Fred C. and Mary R. Koch Foundation_Teymourpour, Shayda20081500</v>
      </c>
      <c r="C7757" s="11" t="s">
        <v>4161</v>
      </c>
      <c r="D7757" s="11" t="s">
        <v>3561</v>
      </c>
      <c r="E7757" s="11" t="s">
        <v>3561</v>
      </c>
      <c r="F7757" s="4">
        <v>1500</v>
      </c>
      <c r="G7757" s="3">
        <v>2008</v>
      </c>
      <c r="H7757" s="3" t="s">
        <v>21</v>
      </c>
      <c r="I7757" s="12" t="s">
        <v>4162</v>
      </c>
      <c r="J7757" s="3">
        <v>193</v>
      </c>
      <c r="K7757" s="3" t="str">
        <f>IF(VLOOKUP(D7757,'Resources Final'!A:C,3,FALSE)=0,"",VLOOKUP(D7757,'Resources Final'!A:C,3,FALSE))</f>
        <v>Y</v>
      </c>
      <c r="L7757" s="3" t="str">
        <f>IF(VLOOKUP(D7757,'Resources Final'!A:D,4,FALSE)=0,"",VLOOKUP(D7757,'Resources Final'!A:D,4,FALSE))</f>
        <v/>
      </c>
      <c r="M7757" s="3" t="str">
        <f>IF(VLOOKUP(D7757,'Resources Final'!A:E,5,FALSE)=0,"",VLOOKUP(D7757,'Resources Final'!A:E,5,FALSE))</f>
        <v/>
      </c>
      <c r="N7757" s="7" t="str">
        <f>IF(VLOOKUP(D7757,'Resources Final'!A:F,6,FALSE)=0,"",VLOOKUP(D7757,'Resources Final'!A:F,6,FALSE))</f>
        <v/>
      </c>
      <c r="O7757" s="3" t="str">
        <f>IF(VLOOKUP(D7757,'Resources Final'!A:G,7,FALSE)=0,"",VLOOKUP(D7757,'Resources Final'!A:G,7,FALSE))</f>
        <v/>
      </c>
    </row>
    <row r="7758" spans="1:15" x14ac:dyDescent="0.2">
      <c r="A7758" s="11">
        <v>990</v>
      </c>
      <c r="B7758" s="11" t="str">
        <f t="shared" si="136"/>
        <v>Fred C. and Mary R. Koch Foundation_Tian, Xiao20081500</v>
      </c>
      <c r="C7758" s="11" t="s">
        <v>4161</v>
      </c>
      <c r="D7758" s="11" t="s">
        <v>3651</v>
      </c>
      <c r="E7758" s="11" t="s">
        <v>3651</v>
      </c>
      <c r="F7758" s="4">
        <v>1500</v>
      </c>
      <c r="G7758" s="3">
        <v>2008</v>
      </c>
      <c r="H7758" s="3" t="s">
        <v>21</v>
      </c>
      <c r="I7758" s="12" t="s">
        <v>4162</v>
      </c>
      <c r="J7758" s="3">
        <v>194</v>
      </c>
      <c r="K7758" s="3" t="str">
        <f>IF(VLOOKUP(D7758,'Resources Final'!A:C,3,FALSE)=0,"",VLOOKUP(D7758,'Resources Final'!A:C,3,FALSE))</f>
        <v>Y</v>
      </c>
      <c r="L7758" s="3" t="str">
        <f>IF(VLOOKUP(D7758,'Resources Final'!A:D,4,FALSE)=0,"",VLOOKUP(D7758,'Resources Final'!A:D,4,FALSE))</f>
        <v/>
      </c>
      <c r="M7758" s="3" t="str">
        <f>IF(VLOOKUP(D7758,'Resources Final'!A:E,5,FALSE)=0,"",VLOOKUP(D7758,'Resources Final'!A:E,5,FALSE))</f>
        <v/>
      </c>
      <c r="N7758" s="7" t="str">
        <f>IF(VLOOKUP(D7758,'Resources Final'!A:F,6,FALSE)=0,"",VLOOKUP(D7758,'Resources Final'!A:F,6,FALSE))</f>
        <v/>
      </c>
      <c r="O7758" s="3" t="str">
        <f>IF(VLOOKUP(D7758,'Resources Final'!A:G,7,FALSE)=0,"",VLOOKUP(D7758,'Resources Final'!A:G,7,FALSE))</f>
        <v/>
      </c>
    </row>
    <row r="7759" spans="1:15" x14ac:dyDescent="0.2">
      <c r="A7759" s="11">
        <v>990</v>
      </c>
      <c r="B7759" s="11" t="str">
        <f t="shared" si="136"/>
        <v>Fred C. and Mary R. Koch Foundation_Trau, Rachel20081500</v>
      </c>
      <c r="C7759" s="11" t="s">
        <v>4161</v>
      </c>
      <c r="D7759" s="11" t="s">
        <v>3675</v>
      </c>
      <c r="E7759" s="11" t="s">
        <v>3675</v>
      </c>
      <c r="F7759" s="4">
        <v>1500</v>
      </c>
      <c r="G7759" s="3">
        <v>2008</v>
      </c>
      <c r="H7759" s="3" t="s">
        <v>21</v>
      </c>
      <c r="I7759" s="12" t="s">
        <v>4162</v>
      </c>
      <c r="J7759" s="3">
        <v>195</v>
      </c>
      <c r="K7759" s="3" t="str">
        <f>IF(VLOOKUP(D7759,'Resources Final'!A:C,3,FALSE)=0,"",VLOOKUP(D7759,'Resources Final'!A:C,3,FALSE))</f>
        <v>Y</v>
      </c>
      <c r="L7759" s="3" t="str">
        <f>IF(VLOOKUP(D7759,'Resources Final'!A:D,4,FALSE)=0,"",VLOOKUP(D7759,'Resources Final'!A:D,4,FALSE))</f>
        <v/>
      </c>
      <c r="M7759" s="3" t="str">
        <f>IF(VLOOKUP(D7759,'Resources Final'!A:E,5,FALSE)=0,"",VLOOKUP(D7759,'Resources Final'!A:E,5,FALSE))</f>
        <v/>
      </c>
      <c r="N7759" s="7" t="str">
        <f>IF(VLOOKUP(D7759,'Resources Final'!A:F,6,FALSE)=0,"",VLOOKUP(D7759,'Resources Final'!A:F,6,FALSE))</f>
        <v/>
      </c>
      <c r="O7759" s="3" t="str">
        <f>IF(VLOOKUP(D7759,'Resources Final'!A:G,7,FALSE)=0,"",VLOOKUP(D7759,'Resources Final'!A:G,7,FALSE))</f>
        <v/>
      </c>
    </row>
    <row r="7760" spans="1:15" x14ac:dyDescent="0.2">
      <c r="A7760" s="11">
        <v>990</v>
      </c>
      <c r="B7760" s="11" t="str">
        <f t="shared" si="136"/>
        <v>Fred C. and Mary R. Koch Foundation_Trisler, JoHelen20081500</v>
      </c>
      <c r="C7760" s="11" t="s">
        <v>4161</v>
      </c>
      <c r="D7760" s="11" t="s">
        <v>3684</v>
      </c>
      <c r="E7760" s="11" t="s">
        <v>3684</v>
      </c>
      <c r="F7760" s="4">
        <v>1500</v>
      </c>
      <c r="G7760" s="3">
        <v>2008</v>
      </c>
      <c r="H7760" s="3" t="s">
        <v>21</v>
      </c>
      <c r="I7760" s="12" t="s">
        <v>4162</v>
      </c>
      <c r="J7760" s="3">
        <v>196</v>
      </c>
      <c r="K7760" s="3" t="str">
        <f>IF(VLOOKUP(D7760,'Resources Final'!A:C,3,FALSE)=0,"",VLOOKUP(D7760,'Resources Final'!A:C,3,FALSE))</f>
        <v>Y</v>
      </c>
      <c r="L7760" s="3" t="str">
        <f>IF(VLOOKUP(D7760,'Resources Final'!A:D,4,FALSE)=0,"",VLOOKUP(D7760,'Resources Final'!A:D,4,FALSE))</f>
        <v/>
      </c>
      <c r="M7760" s="3" t="str">
        <f>IF(VLOOKUP(D7760,'Resources Final'!A:E,5,FALSE)=0,"",VLOOKUP(D7760,'Resources Final'!A:E,5,FALSE))</f>
        <v/>
      </c>
      <c r="N7760" s="7" t="str">
        <f>IF(VLOOKUP(D7760,'Resources Final'!A:F,6,FALSE)=0,"",VLOOKUP(D7760,'Resources Final'!A:F,6,FALSE))</f>
        <v/>
      </c>
      <c r="O7760" s="3" t="str">
        <f>IF(VLOOKUP(D7760,'Resources Final'!A:G,7,FALSE)=0,"",VLOOKUP(D7760,'Resources Final'!A:G,7,FALSE))</f>
        <v/>
      </c>
    </row>
    <row r="7761" spans="1:15" x14ac:dyDescent="0.2">
      <c r="A7761" s="11">
        <v>990</v>
      </c>
      <c r="B7761" s="11" t="str">
        <f t="shared" si="136"/>
        <v>Fred C. and Mary R. Koch Foundation_Valverde, Andrew20081500</v>
      </c>
      <c r="C7761" s="11" t="s">
        <v>4161</v>
      </c>
      <c r="D7761" s="11" t="s">
        <v>3872</v>
      </c>
      <c r="E7761" s="11" t="s">
        <v>3872</v>
      </c>
      <c r="F7761" s="4">
        <v>1500</v>
      </c>
      <c r="G7761" s="3">
        <v>2008</v>
      </c>
      <c r="H7761" s="3" t="s">
        <v>21</v>
      </c>
      <c r="I7761" s="12" t="s">
        <v>4162</v>
      </c>
      <c r="J7761" s="3">
        <v>197</v>
      </c>
      <c r="K7761" s="3" t="str">
        <f>IF(VLOOKUP(D7761,'Resources Final'!A:C,3,FALSE)=0,"",VLOOKUP(D7761,'Resources Final'!A:C,3,FALSE))</f>
        <v>Y</v>
      </c>
      <c r="L7761" s="3" t="str">
        <f>IF(VLOOKUP(D7761,'Resources Final'!A:D,4,FALSE)=0,"",VLOOKUP(D7761,'Resources Final'!A:D,4,FALSE))</f>
        <v/>
      </c>
      <c r="M7761" s="3" t="str">
        <f>IF(VLOOKUP(D7761,'Resources Final'!A:E,5,FALSE)=0,"",VLOOKUP(D7761,'Resources Final'!A:E,5,FALSE))</f>
        <v/>
      </c>
      <c r="N7761" s="7" t="str">
        <f>IF(VLOOKUP(D7761,'Resources Final'!A:F,6,FALSE)=0,"",VLOOKUP(D7761,'Resources Final'!A:F,6,FALSE))</f>
        <v/>
      </c>
      <c r="O7761" s="3" t="str">
        <f>IF(VLOOKUP(D7761,'Resources Final'!A:G,7,FALSE)=0,"",VLOOKUP(D7761,'Resources Final'!A:G,7,FALSE))</f>
        <v/>
      </c>
    </row>
    <row r="7762" spans="1:15" x14ac:dyDescent="0.2">
      <c r="A7762" s="11">
        <v>990</v>
      </c>
      <c r="B7762" s="11" t="str">
        <f t="shared" si="136"/>
        <v>Fred C. and Mary R. Koch Foundation_Van Cleave, Kelley20081500</v>
      </c>
      <c r="C7762" s="11" t="s">
        <v>4161</v>
      </c>
      <c r="D7762" s="11" t="s">
        <v>3873</v>
      </c>
      <c r="E7762" s="11" t="s">
        <v>3873</v>
      </c>
      <c r="F7762" s="4">
        <v>1500</v>
      </c>
      <c r="G7762" s="3">
        <v>2008</v>
      </c>
      <c r="H7762" s="3" t="s">
        <v>21</v>
      </c>
      <c r="I7762" s="12" t="s">
        <v>4162</v>
      </c>
      <c r="J7762" s="3">
        <v>198</v>
      </c>
      <c r="K7762" s="3" t="str">
        <f>IF(VLOOKUP(D7762,'Resources Final'!A:C,3,FALSE)=0,"",VLOOKUP(D7762,'Resources Final'!A:C,3,FALSE))</f>
        <v>Y</v>
      </c>
      <c r="L7762" s="3" t="str">
        <f>IF(VLOOKUP(D7762,'Resources Final'!A:D,4,FALSE)=0,"",VLOOKUP(D7762,'Resources Final'!A:D,4,FALSE))</f>
        <v/>
      </c>
      <c r="M7762" s="3" t="str">
        <f>IF(VLOOKUP(D7762,'Resources Final'!A:E,5,FALSE)=0,"",VLOOKUP(D7762,'Resources Final'!A:E,5,FALSE))</f>
        <v/>
      </c>
      <c r="N7762" s="7" t="str">
        <f>IF(VLOOKUP(D7762,'Resources Final'!A:F,6,FALSE)=0,"",VLOOKUP(D7762,'Resources Final'!A:F,6,FALSE))</f>
        <v/>
      </c>
      <c r="O7762" s="3" t="str">
        <f>IF(VLOOKUP(D7762,'Resources Final'!A:G,7,FALSE)=0,"",VLOOKUP(D7762,'Resources Final'!A:G,7,FALSE))</f>
        <v/>
      </c>
    </row>
    <row r="7763" spans="1:15" x14ac:dyDescent="0.2">
      <c r="A7763" s="11">
        <v>990</v>
      </c>
      <c r="B7763" s="11" t="str">
        <f t="shared" si="136"/>
        <v>Fred C. and Mary R. Koch Foundation_Van Dyke, Courtney20081500</v>
      </c>
      <c r="C7763" s="11" t="s">
        <v>4161</v>
      </c>
      <c r="D7763" s="11" t="s">
        <v>3874</v>
      </c>
      <c r="E7763" s="11" t="s">
        <v>3874</v>
      </c>
      <c r="F7763" s="4">
        <v>1500</v>
      </c>
      <c r="G7763" s="3">
        <v>2008</v>
      </c>
      <c r="H7763" s="3" t="s">
        <v>21</v>
      </c>
      <c r="I7763" s="12" t="s">
        <v>4162</v>
      </c>
      <c r="J7763" s="3">
        <v>199</v>
      </c>
      <c r="K7763" s="3" t="str">
        <f>IF(VLOOKUP(D7763,'Resources Final'!A:C,3,FALSE)=0,"",VLOOKUP(D7763,'Resources Final'!A:C,3,FALSE))</f>
        <v>Y</v>
      </c>
      <c r="L7763" s="3" t="str">
        <f>IF(VLOOKUP(D7763,'Resources Final'!A:D,4,FALSE)=0,"",VLOOKUP(D7763,'Resources Final'!A:D,4,FALSE))</f>
        <v/>
      </c>
      <c r="M7763" s="3" t="str">
        <f>IF(VLOOKUP(D7763,'Resources Final'!A:E,5,FALSE)=0,"",VLOOKUP(D7763,'Resources Final'!A:E,5,FALSE))</f>
        <v/>
      </c>
      <c r="N7763" s="7" t="str">
        <f>IF(VLOOKUP(D7763,'Resources Final'!A:F,6,FALSE)=0,"",VLOOKUP(D7763,'Resources Final'!A:F,6,FALSE))</f>
        <v/>
      </c>
      <c r="O7763" s="3" t="str">
        <f>IF(VLOOKUP(D7763,'Resources Final'!A:G,7,FALSE)=0,"",VLOOKUP(D7763,'Resources Final'!A:G,7,FALSE))</f>
        <v/>
      </c>
    </row>
    <row r="7764" spans="1:15" x14ac:dyDescent="0.2">
      <c r="A7764" s="11">
        <v>990</v>
      </c>
      <c r="B7764" s="11" t="str">
        <f t="shared" si="136"/>
        <v>Fred C. and Mary R. Koch Foundation_Vasavada, Rhuju20081500</v>
      </c>
      <c r="C7764" s="11" t="s">
        <v>4161</v>
      </c>
      <c r="D7764" s="11" t="s">
        <v>3880</v>
      </c>
      <c r="E7764" s="11" t="s">
        <v>3880</v>
      </c>
      <c r="F7764" s="4">
        <v>1500</v>
      </c>
      <c r="G7764" s="3">
        <v>2008</v>
      </c>
      <c r="H7764" s="3" t="s">
        <v>21</v>
      </c>
      <c r="I7764" s="12" t="s">
        <v>4162</v>
      </c>
      <c r="J7764" s="3">
        <v>200</v>
      </c>
      <c r="K7764" s="3" t="str">
        <f>IF(VLOOKUP(D7764,'Resources Final'!A:C,3,FALSE)=0,"",VLOOKUP(D7764,'Resources Final'!A:C,3,FALSE))</f>
        <v>Y</v>
      </c>
      <c r="L7764" s="3" t="str">
        <f>IF(VLOOKUP(D7764,'Resources Final'!A:D,4,FALSE)=0,"",VLOOKUP(D7764,'Resources Final'!A:D,4,FALSE))</f>
        <v/>
      </c>
      <c r="M7764" s="3" t="str">
        <f>IF(VLOOKUP(D7764,'Resources Final'!A:E,5,FALSE)=0,"",VLOOKUP(D7764,'Resources Final'!A:E,5,FALSE))</f>
        <v/>
      </c>
      <c r="N7764" s="7" t="str">
        <f>IF(VLOOKUP(D7764,'Resources Final'!A:F,6,FALSE)=0,"",VLOOKUP(D7764,'Resources Final'!A:F,6,FALSE))</f>
        <v/>
      </c>
      <c r="O7764" s="3" t="str">
        <f>IF(VLOOKUP(D7764,'Resources Final'!A:G,7,FALSE)=0,"",VLOOKUP(D7764,'Resources Final'!A:G,7,FALSE))</f>
        <v/>
      </c>
    </row>
    <row r="7765" spans="1:15" x14ac:dyDescent="0.2">
      <c r="A7765" s="11">
        <v>990</v>
      </c>
      <c r="B7765" s="11" t="str">
        <f t="shared" si="136"/>
        <v>Fred C. and Mary R. Koch Foundation_Vigilius, Daniel20081500</v>
      </c>
      <c r="C7765" s="11" t="s">
        <v>4161</v>
      </c>
      <c r="D7765" s="11" t="s">
        <v>3892</v>
      </c>
      <c r="E7765" s="11" t="s">
        <v>3892</v>
      </c>
      <c r="F7765" s="4">
        <v>1500</v>
      </c>
      <c r="G7765" s="3">
        <v>2008</v>
      </c>
      <c r="H7765" s="3" t="s">
        <v>21</v>
      </c>
      <c r="I7765" s="12" t="s">
        <v>4162</v>
      </c>
      <c r="J7765" s="3">
        <v>201</v>
      </c>
      <c r="K7765" s="3" t="str">
        <f>IF(VLOOKUP(D7765,'Resources Final'!A:C,3,FALSE)=0,"",VLOOKUP(D7765,'Resources Final'!A:C,3,FALSE))</f>
        <v>Y</v>
      </c>
      <c r="L7765" s="3" t="str">
        <f>IF(VLOOKUP(D7765,'Resources Final'!A:D,4,FALSE)=0,"",VLOOKUP(D7765,'Resources Final'!A:D,4,FALSE))</f>
        <v/>
      </c>
      <c r="M7765" s="3" t="str">
        <f>IF(VLOOKUP(D7765,'Resources Final'!A:E,5,FALSE)=0,"",VLOOKUP(D7765,'Resources Final'!A:E,5,FALSE))</f>
        <v/>
      </c>
      <c r="N7765" s="7" t="str">
        <f>IF(VLOOKUP(D7765,'Resources Final'!A:F,6,FALSE)=0,"",VLOOKUP(D7765,'Resources Final'!A:F,6,FALSE))</f>
        <v/>
      </c>
      <c r="O7765" s="3" t="str">
        <f>IF(VLOOKUP(D7765,'Resources Final'!A:G,7,FALSE)=0,"",VLOOKUP(D7765,'Resources Final'!A:G,7,FALSE))</f>
        <v/>
      </c>
    </row>
    <row r="7766" spans="1:15" x14ac:dyDescent="0.2">
      <c r="A7766" s="11">
        <v>990</v>
      </c>
      <c r="B7766" s="11" t="str">
        <f t="shared" si="136"/>
        <v>Fred C. and Mary R. Koch Foundation_Vorce, Leslie20081500</v>
      </c>
      <c r="C7766" s="11" t="s">
        <v>4161</v>
      </c>
      <c r="D7766" s="11" t="s">
        <v>3909</v>
      </c>
      <c r="E7766" s="11" t="s">
        <v>3909</v>
      </c>
      <c r="F7766" s="4">
        <v>1500</v>
      </c>
      <c r="G7766" s="3">
        <v>2008</v>
      </c>
      <c r="H7766" s="3" t="s">
        <v>21</v>
      </c>
      <c r="I7766" s="12" t="s">
        <v>4162</v>
      </c>
      <c r="J7766" s="3">
        <v>202</v>
      </c>
      <c r="K7766" s="3" t="str">
        <f>IF(VLOOKUP(D7766,'Resources Final'!A:C,3,FALSE)=0,"",VLOOKUP(D7766,'Resources Final'!A:C,3,FALSE))</f>
        <v>Y</v>
      </c>
      <c r="L7766" s="3" t="str">
        <f>IF(VLOOKUP(D7766,'Resources Final'!A:D,4,FALSE)=0,"",VLOOKUP(D7766,'Resources Final'!A:D,4,FALSE))</f>
        <v/>
      </c>
      <c r="M7766" s="3" t="str">
        <f>IF(VLOOKUP(D7766,'Resources Final'!A:E,5,FALSE)=0,"",VLOOKUP(D7766,'Resources Final'!A:E,5,FALSE))</f>
        <v/>
      </c>
      <c r="N7766" s="7" t="str">
        <f>IF(VLOOKUP(D7766,'Resources Final'!A:F,6,FALSE)=0,"",VLOOKUP(D7766,'Resources Final'!A:F,6,FALSE))</f>
        <v/>
      </c>
      <c r="O7766" s="3" t="str">
        <f>IF(VLOOKUP(D7766,'Resources Final'!A:G,7,FALSE)=0,"",VLOOKUP(D7766,'Resources Final'!A:G,7,FALSE))</f>
        <v/>
      </c>
    </row>
    <row r="7767" spans="1:15" x14ac:dyDescent="0.2">
      <c r="A7767" s="11">
        <v>990</v>
      </c>
      <c r="B7767" s="11" t="str">
        <f t="shared" si="136"/>
        <v>Fred C. and Mary R. Koch Foundation_Voth, anna20081500</v>
      </c>
      <c r="C7767" s="11" t="s">
        <v>4161</v>
      </c>
      <c r="D7767" s="11" t="s">
        <v>3910</v>
      </c>
      <c r="E7767" s="11" t="s">
        <v>3910</v>
      </c>
      <c r="F7767" s="4">
        <v>1500</v>
      </c>
      <c r="G7767" s="3">
        <v>2008</v>
      </c>
      <c r="H7767" s="3" t="s">
        <v>21</v>
      </c>
      <c r="I7767" s="12" t="s">
        <v>4162</v>
      </c>
      <c r="J7767" s="3">
        <v>203</v>
      </c>
      <c r="K7767" s="3" t="str">
        <f>IF(VLOOKUP(D7767,'Resources Final'!A:C,3,FALSE)=0,"",VLOOKUP(D7767,'Resources Final'!A:C,3,FALSE))</f>
        <v>Y</v>
      </c>
      <c r="L7767" s="3" t="str">
        <f>IF(VLOOKUP(D7767,'Resources Final'!A:D,4,FALSE)=0,"",VLOOKUP(D7767,'Resources Final'!A:D,4,FALSE))</f>
        <v/>
      </c>
      <c r="M7767" s="3" t="str">
        <f>IF(VLOOKUP(D7767,'Resources Final'!A:E,5,FALSE)=0,"",VLOOKUP(D7767,'Resources Final'!A:E,5,FALSE))</f>
        <v/>
      </c>
      <c r="N7767" s="7" t="str">
        <f>IF(VLOOKUP(D7767,'Resources Final'!A:F,6,FALSE)=0,"",VLOOKUP(D7767,'Resources Final'!A:F,6,FALSE))</f>
        <v/>
      </c>
      <c r="O7767" s="3" t="str">
        <f>IF(VLOOKUP(D7767,'Resources Final'!A:G,7,FALSE)=0,"",VLOOKUP(D7767,'Resources Final'!A:G,7,FALSE))</f>
        <v/>
      </c>
    </row>
    <row r="7768" spans="1:15" x14ac:dyDescent="0.2">
      <c r="A7768" s="11">
        <v>990</v>
      </c>
      <c r="B7768" s="11" t="str">
        <f t="shared" si="136"/>
        <v>Fred C. and Mary R. Koch Foundation_Walker, Cassi20081500</v>
      </c>
      <c r="C7768" s="11" t="s">
        <v>4161</v>
      </c>
      <c r="D7768" s="11" t="s">
        <v>3927</v>
      </c>
      <c r="E7768" s="11" t="s">
        <v>3927</v>
      </c>
      <c r="F7768" s="4">
        <v>1500</v>
      </c>
      <c r="G7768" s="3">
        <v>2008</v>
      </c>
      <c r="H7768" s="3" t="s">
        <v>21</v>
      </c>
      <c r="I7768" s="12" t="s">
        <v>4162</v>
      </c>
      <c r="J7768" s="3">
        <v>204</v>
      </c>
      <c r="K7768" s="3" t="str">
        <f>IF(VLOOKUP(D7768,'Resources Final'!A:C,3,FALSE)=0,"",VLOOKUP(D7768,'Resources Final'!A:C,3,FALSE))</f>
        <v>Y</v>
      </c>
      <c r="L7768" s="3" t="str">
        <f>IF(VLOOKUP(D7768,'Resources Final'!A:D,4,FALSE)=0,"",VLOOKUP(D7768,'Resources Final'!A:D,4,FALSE))</f>
        <v/>
      </c>
      <c r="M7768" s="3" t="str">
        <f>IF(VLOOKUP(D7768,'Resources Final'!A:E,5,FALSE)=0,"",VLOOKUP(D7768,'Resources Final'!A:E,5,FALSE))</f>
        <v/>
      </c>
      <c r="N7768" s="7" t="str">
        <f>IF(VLOOKUP(D7768,'Resources Final'!A:F,6,FALSE)=0,"",VLOOKUP(D7768,'Resources Final'!A:F,6,FALSE))</f>
        <v/>
      </c>
      <c r="O7768" s="3" t="str">
        <f>IF(VLOOKUP(D7768,'Resources Final'!A:G,7,FALSE)=0,"",VLOOKUP(D7768,'Resources Final'!A:G,7,FALSE))</f>
        <v/>
      </c>
    </row>
    <row r="7769" spans="1:15" x14ac:dyDescent="0.2">
      <c r="A7769" s="11">
        <v>990</v>
      </c>
      <c r="B7769" s="11" t="str">
        <f t="shared" si="136"/>
        <v>Fred C. and Mary R. Koch Foundation_Wendel, Dustin20081500</v>
      </c>
      <c r="C7769" s="11" t="s">
        <v>4161</v>
      </c>
      <c r="D7769" s="11" t="s">
        <v>3969</v>
      </c>
      <c r="E7769" s="11" t="s">
        <v>3969</v>
      </c>
      <c r="F7769" s="4">
        <v>1500</v>
      </c>
      <c r="G7769" s="3">
        <v>2008</v>
      </c>
      <c r="H7769" s="3" t="s">
        <v>21</v>
      </c>
      <c r="I7769" s="12" t="s">
        <v>4162</v>
      </c>
      <c r="J7769" s="3">
        <v>205</v>
      </c>
      <c r="K7769" s="3" t="str">
        <f>IF(VLOOKUP(D7769,'Resources Final'!A:C,3,FALSE)=0,"",VLOOKUP(D7769,'Resources Final'!A:C,3,FALSE))</f>
        <v>Y</v>
      </c>
      <c r="L7769" s="3" t="str">
        <f>IF(VLOOKUP(D7769,'Resources Final'!A:D,4,FALSE)=0,"",VLOOKUP(D7769,'Resources Final'!A:D,4,FALSE))</f>
        <v/>
      </c>
      <c r="M7769" s="3" t="str">
        <f>IF(VLOOKUP(D7769,'Resources Final'!A:E,5,FALSE)=0,"",VLOOKUP(D7769,'Resources Final'!A:E,5,FALSE))</f>
        <v/>
      </c>
      <c r="N7769" s="7" t="str">
        <f>IF(VLOOKUP(D7769,'Resources Final'!A:F,6,FALSE)=0,"",VLOOKUP(D7769,'Resources Final'!A:F,6,FALSE))</f>
        <v/>
      </c>
      <c r="O7769" s="3" t="str">
        <f>IF(VLOOKUP(D7769,'Resources Final'!A:G,7,FALSE)=0,"",VLOOKUP(D7769,'Resources Final'!A:G,7,FALSE))</f>
        <v/>
      </c>
    </row>
    <row r="7770" spans="1:15" x14ac:dyDescent="0.2">
      <c r="A7770" s="11">
        <v>990</v>
      </c>
      <c r="B7770" s="11" t="str">
        <f t="shared" si="136"/>
        <v>Fred C. and Mary R. Koch Foundation_Wemer, Thomas20081500</v>
      </c>
      <c r="C7770" s="11" t="s">
        <v>4161</v>
      </c>
      <c r="D7770" s="11" t="s">
        <v>3968</v>
      </c>
      <c r="E7770" s="11" t="s">
        <v>3968</v>
      </c>
      <c r="F7770" s="4">
        <v>1500</v>
      </c>
      <c r="G7770" s="3">
        <v>2008</v>
      </c>
      <c r="H7770" s="3" t="s">
        <v>21</v>
      </c>
      <c r="I7770" s="12" t="s">
        <v>4162</v>
      </c>
      <c r="J7770" s="3">
        <v>206</v>
      </c>
      <c r="K7770" s="3" t="str">
        <f>IF(VLOOKUP(D7770,'Resources Final'!A:C,3,FALSE)=0,"",VLOOKUP(D7770,'Resources Final'!A:C,3,FALSE))</f>
        <v>Y</v>
      </c>
      <c r="L7770" s="3" t="str">
        <f>IF(VLOOKUP(D7770,'Resources Final'!A:D,4,FALSE)=0,"",VLOOKUP(D7770,'Resources Final'!A:D,4,FALSE))</f>
        <v/>
      </c>
      <c r="M7770" s="3" t="str">
        <f>IF(VLOOKUP(D7770,'Resources Final'!A:E,5,FALSE)=0,"",VLOOKUP(D7770,'Resources Final'!A:E,5,FALSE))</f>
        <v/>
      </c>
      <c r="N7770" s="7" t="str">
        <f>IF(VLOOKUP(D7770,'Resources Final'!A:F,6,FALSE)=0,"",VLOOKUP(D7770,'Resources Final'!A:F,6,FALSE))</f>
        <v/>
      </c>
      <c r="O7770" s="3" t="str">
        <f>IF(VLOOKUP(D7770,'Resources Final'!A:G,7,FALSE)=0,"",VLOOKUP(D7770,'Resources Final'!A:G,7,FALSE))</f>
        <v/>
      </c>
    </row>
    <row r="7771" spans="1:15" x14ac:dyDescent="0.2">
      <c r="A7771" s="11">
        <v>990</v>
      </c>
      <c r="B7771" s="11" t="str">
        <f t="shared" si="136"/>
        <v>Fred C. and Mary R. Koch Foundation_Wilkes, Katherine20081500</v>
      </c>
      <c r="C7771" s="11" t="s">
        <v>4161</v>
      </c>
      <c r="D7771" s="11" t="s">
        <v>4032</v>
      </c>
      <c r="E7771" s="11" t="s">
        <v>4032</v>
      </c>
      <c r="F7771" s="4">
        <v>1500</v>
      </c>
      <c r="G7771" s="3">
        <v>2008</v>
      </c>
      <c r="H7771" s="3" t="s">
        <v>21</v>
      </c>
      <c r="I7771" s="12" t="s">
        <v>4162</v>
      </c>
      <c r="J7771" s="3">
        <v>207</v>
      </c>
      <c r="K7771" s="3" t="str">
        <f>IF(VLOOKUP(D7771,'Resources Final'!A:C,3,FALSE)=0,"",VLOOKUP(D7771,'Resources Final'!A:C,3,FALSE))</f>
        <v>Y</v>
      </c>
      <c r="L7771" s="3" t="str">
        <f>IF(VLOOKUP(D7771,'Resources Final'!A:D,4,FALSE)=0,"",VLOOKUP(D7771,'Resources Final'!A:D,4,FALSE))</f>
        <v/>
      </c>
      <c r="M7771" s="3" t="str">
        <f>IF(VLOOKUP(D7771,'Resources Final'!A:E,5,FALSE)=0,"",VLOOKUP(D7771,'Resources Final'!A:E,5,FALSE))</f>
        <v/>
      </c>
      <c r="N7771" s="7" t="str">
        <f>IF(VLOOKUP(D7771,'Resources Final'!A:F,6,FALSE)=0,"",VLOOKUP(D7771,'Resources Final'!A:F,6,FALSE))</f>
        <v/>
      </c>
      <c r="O7771" s="3" t="str">
        <f>IF(VLOOKUP(D7771,'Resources Final'!A:G,7,FALSE)=0,"",VLOOKUP(D7771,'Resources Final'!A:G,7,FALSE))</f>
        <v/>
      </c>
    </row>
    <row r="7772" spans="1:15" x14ac:dyDescent="0.2">
      <c r="A7772" s="11">
        <v>990</v>
      </c>
      <c r="B7772" s="11" t="str">
        <f t="shared" si="136"/>
        <v>Fred C. and Mary R. Koch Foundation_Williams, Robert20081500</v>
      </c>
      <c r="C7772" s="11" t="s">
        <v>4161</v>
      </c>
      <c r="D7772" s="11" t="s">
        <v>4046</v>
      </c>
      <c r="E7772" s="11" t="s">
        <v>4046</v>
      </c>
      <c r="F7772" s="4">
        <v>1500</v>
      </c>
      <c r="G7772" s="3">
        <v>2008</v>
      </c>
      <c r="H7772" s="3" t="s">
        <v>21</v>
      </c>
      <c r="I7772" s="12" t="s">
        <v>4162</v>
      </c>
      <c r="J7772" s="3">
        <v>208</v>
      </c>
      <c r="K7772" s="3" t="str">
        <f>IF(VLOOKUP(D7772,'Resources Final'!A:C,3,FALSE)=0,"",VLOOKUP(D7772,'Resources Final'!A:C,3,FALSE))</f>
        <v>Y</v>
      </c>
      <c r="L7772" s="3" t="str">
        <f>IF(VLOOKUP(D7772,'Resources Final'!A:D,4,FALSE)=0,"",VLOOKUP(D7772,'Resources Final'!A:D,4,FALSE))</f>
        <v/>
      </c>
      <c r="M7772" s="3" t="str">
        <f>IF(VLOOKUP(D7772,'Resources Final'!A:E,5,FALSE)=0,"",VLOOKUP(D7772,'Resources Final'!A:E,5,FALSE))</f>
        <v/>
      </c>
      <c r="N7772" s="7" t="str">
        <f>IF(VLOOKUP(D7772,'Resources Final'!A:F,6,FALSE)=0,"",VLOOKUP(D7772,'Resources Final'!A:F,6,FALSE))</f>
        <v/>
      </c>
      <c r="O7772" s="3" t="str">
        <f>IF(VLOOKUP(D7772,'Resources Final'!A:G,7,FALSE)=0,"",VLOOKUP(D7772,'Resources Final'!A:G,7,FALSE))</f>
        <v/>
      </c>
    </row>
    <row r="7773" spans="1:15" x14ac:dyDescent="0.2">
      <c r="A7773" s="11">
        <v>990</v>
      </c>
      <c r="B7773" s="11" t="str">
        <f t="shared" si="136"/>
        <v>Fred C. and Mary R. Koch Foundation_Wilson, Lindsey20081500</v>
      </c>
      <c r="C7773" s="11" t="s">
        <v>4161</v>
      </c>
      <c r="D7773" s="11" t="s">
        <v>4055</v>
      </c>
      <c r="E7773" s="11" t="s">
        <v>4055</v>
      </c>
      <c r="F7773" s="4">
        <v>1500</v>
      </c>
      <c r="G7773" s="3">
        <v>2008</v>
      </c>
      <c r="H7773" s="3" t="s">
        <v>21</v>
      </c>
      <c r="I7773" s="12" t="s">
        <v>4162</v>
      </c>
      <c r="J7773" s="3">
        <v>209</v>
      </c>
      <c r="K7773" s="3" t="str">
        <f>IF(VLOOKUP(D7773,'Resources Final'!A:C,3,FALSE)=0,"",VLOOKUP(D7773,'Resources Final'!A:C,3,FALSE))</f>
        <v>Y</v>
      </c>
      <c r="L7773" s="3" t="str">
        <f>IF(VLOOKUP(D7773,'Resources Final'!A:D,4,FALSE)=0,"",VLOOKUP(D7773,'Resources Final'!A:D,4,FALSE))</f>
        <v/>
      </c>
      <c r="M7773" s="3" t="str">
        <f>IF(VLOOKUP(D7773,'Resources Final'!A:E,5,FALSE)=0,"",VLOOKUP(D7773,'Resources Final'!A:E,5,FALSE))</f>
        <v/>
      </c>
      <c r="N7773" s="7" t="str">
        <f>IF(VLOOKUP(D7773,'Resources Final'!A:F,6,FALSE)=0,"",VLOOKUP(D7773,'Resources Final'!A:F,6,FALSE))</f>
        <v/>
      </c>
      <c r="O7773" s="3" t="str">
        <f>IF(VLOOKUP(D7773,'Resources Final'!A:G,7,FALSE)=0,"",VLOOKUP(D7773,'Resources Final'!A:G,7,FALSE))</f>
        <v/>
      </c>
    </row>
    <row r="7774" spans="1:15" x14ac:dyDescent="0.2">
      <c r="A7774" s="11">
        <v>990</v>
      </c>
      <c r="B7774" s="11" t="str">
        <f t="shared" si="136"/>
        <v>Fred C. and Mary R. Koch Foundation_Yerkes, John20081500</v>
      </c>
      <c r="C7774" s="11" t="s">
        <v>4161</v>
      </c>
      <c r="D7774" s="11" t="s">
        <v>4108</v>
      </c>
      <c r="E7774" s="11" t="s">
        <v>4108</v>
      </c>
      <c r="F7774" s="4">
        <v>1500</v>
      </c>
      <c r="G7774" s="3">
        <v>2008</v>
      </c>
      <c r="H7774" s="3" t="s">
        <v>21</v>
      </c>
      <c r="I7774" s="12" t="s">
        <v>4162</v>
      </c>
      <c r="J7774" s="3">
        <v>210</v>
      </c>
      <c r="K7774" s="3" t="str">
        <f>IF(VLOOKUP(D7774,'Resources Final'!A:C,3,FALSE)=0,"",VLOOKUP(D7774,'Resources Final'!A:C,3,FALSE))</f>
        <v>Y</v>
      </c>
      <c r="L7774" s="3" t="str">
        <f>IF(VLOOKUP(D7774,'Resources Final'!A:D,4,FALSE)=0,"",VLOOKUP(D7774,'Resources Final'!A:D,4,FALSE))</f>
        <v/>
      </c>
      <c r="M7774" s="3" t="str">
        <f>IF(VLOOKUP(D7774,'Resources Final'!A:E,5,FALSE)=0,"",VLOOKUP(D7774,'Resources Final'!A:E,5,FALSE))</f>
        <v/>
      </c>
      <c r="N7774" s="7" t="str">
        <f>IF(VLOOKUP(D7774,'Resources Final'!A:F,6,FALSE)=0,"",VLOOKUP(D7774,'Resources Final'!A:F,6,FALSE))</f>
        <v/>
      </c>
      <c r="O7774" s="3" t="str">
        <f>IF(VLOOKUP(D7774,'Resources Final'!A:G,7,FALSE)=0,"",VLOOKUP(D7774,'Resources Final'!A:G,7,FALSE))</f>
        <v/>
      </c>
    </row>
    <row r="7775" spans="1:15" x14ac:dyDescent="0.2">
      <c r="A7775" s="11">
        <v>990</v>
      </c>
      <c r="B7775" s="11" t="str">
        <f t="shared" si="136"/>
        <v>Fred C. and Mary R. Koch Foundation_Yerkes, Theresa20081500</v>
      </c>
      <c r="C7775" s="11" t="s">
        <v>4161</v>
      </c>
      <c r="D7775" s="11" t="s">
        <v>4111</v>
      </c>
      <c r="E7775" s="11" t="s">
        <v>4111</v>
      </c>
      <c r="F7775" s="4">
        <v>1500</v>
      </c>
      <c r="G7775" s="3">
        <v>2008</v>
      </c>
      <c r="H7775" s="3" t="s">
        <v>21</v>
      </c>
      <c r="I7775" s="12" t="s">
        <v>4162</v>
      </c>
      <c r="J7775" s="3">
        <v>211</v>
      </c>
      <c r="K7775" s="3" t="str">
        <f>IF(VLOOKUP(D7775,'Resources Final'!A:C,3,FALSE)=0,"",VLOOKUP(D7775,'Resources Final'!A:C,3,FALSE))</f>
        <v>Y</v>
      </c>
      <c r="L7775" s="3" t="str">
        <f>IF(VLOOKUP(D7775,'Resources Final'!A:D,4,FALSE)=0,"",VLOOKUP(D7775,'Resources Final'!A:D,4,FALSE))</f>
        <v/>
      </c>
      <c r="M7775" s="3" t="str">
        <f>IF(VLOOKUP(D7775,'Resources Final'!A:E,5,FALSE)=0,"",VLOOKUP(D7775,'Resources Final'!A:E,5,FALSE))</f>
        <v/>
      </c>
      <c r="N7775" s="7" t="str">
        <f>IF(VLOOKUP(D7775,'Resources Final'!A:F,6,FALSE)=0,"",VLOOKUP(D7775,'Resources Final'!A:F,6,FALSE))</f>
        <v/>
      </c>
      <c r="O7775" s="3" t="str">
        <f>IF(VLOOKUP(D7775,'Resources Final'!A:G,7,FALSE)=0,"",VLOOKUP(D7775,'Resources Final'!A:G,7,FALSE))</f>
        <v/>
      </c>
    </row>
    <row r="7776" spans="1:15" x14ac:dyDescent="0.2">
      <c r="A7776" s="11">
        <v>990</v>
      </c>
      <c r="B7776" s="11" t="str">
        <f t="shared" si="136"/>
        <v>Fred C. and Mary R. Koch Foundation_Young, Kevin20081500</v>
      </c>
      <c r="C7776" s="11" t="s">
        <v>4161</v>
      </c>
      <c r="D7776" s="11" t="s">
        <v>4130</v>
      </c>
      <c r="E7776" s="11" t="s">
        <v>4130</v>
      </c>
      <c r="F7776" s="4">
        <v>1500</v>
      </c>
      <c r="G7776" s="3">
        <v>2008</v>
      </c>
      <c r="H7776" s="3" t="s">
        <v>21</v>
      </c>
      <c r="I7776" s="12" t="s">
        <v>4162</v>
      </c>
      <c r="J7776" s="3">
        <v>212</v>
      </c>
      <c r="K7776" s="3" t="str">
        <f>IF(VLOOKUP(D7776,'Resources Final'!A:C,3,FALSE)=0,"",VLOOKUP(D7776,'Resources Final'!A:C,3,FALSE))</f>
        <v>Y</v>
      </c>
      <c r="L7776" s="3" t="str">
        <f>IF(VLOOKUP(D7776,'Resources Final'!A:D,4,FALSE)=0,"",VLOOKUP(D7776,'Resources Final'!A:D,4,FALSE))</f>
        <v/>
      </c>
      <c r="M7776" s="3" t="str">
        <f>IF(VLOOKUP(D7776,'Resources Final'!A:E,5,FALSE)=0,"",VLOOKUP(D7776,'Resources Final'!A:E,5,FALSE))</f>
        <v/>
      </c>
      <c r="N7776" s="7" t="str">
        <f>IF(VLOOKUP(D7776,'Resources Final'!A:F,6,FALSE)=0,"",VLOOKUP(D7776,'Resources Final'!A:F,6,FALSE))</f>
        <v/>
      </c>
      <c r="O7776" s="3" t="str">
        <f>IF(VLOOKUP(D7776,'Resources Final'!A:G,7,FALSE)=0,"",VLOOKUP(D7776,'Resources Final'!A:G,7,FALSE))</f>
        <v/>
      </c>
    </row>
    <row r="7777" spans="1:15" x14ac:dyDescent="0.2">
      <c r="A7777" s="11">
        <v>990</v>
      </c>
      <c r="B7777" s="11" t="str">
        <f t="shared" si="136"/>
        <v>Fred C. and Mary R. Koch Foundation_Young, Shannon20081500</v>
      </c>
      <c r="C7777" s="11" t="s">
        <v>4161</v>
      </c>
      <c r="D7777" s="11" t="s">
        <v>4131</v>
      </c>
      <c r="E7777" s="11" t="s">
        <v>4131</v>
      </c>
      <c r="F7777" s="4">
        <v>1500</v>
      </c>
      <c r="G7777" s="3">
        <v>2008</v>
      </c>
      <c r="H7777" s="3" t="s">
        <v>21</v>
      </c>
      <c r="I7777" s="12" t="s">
        <v>4162</v>
      </c>
      <c r="J7777" s="3">
        <v>213</v>
      </c>
      <c r="K7777" s="3" t="str">
        <f>IF(VLOOKUP(D7777,'Resources Final'!A:C,3,FALSE)=0,"",VLOOKUP(D7777,'Resources Final'!A:C,3,FALSE))</f>
        <v>Y</v>
      </c>
      <c r="L7777" s="3" t="str">
        <f>IF(VLOOKUP(D7777,'Resources Final'!A:D,4,FALSE)=0,"",VLOOKUP(D7777,'Resources Final'!A:D,4,FALSE))</f>
        <v/>
      </c>
      <c r="M7777" s="3" t="str">
        <f>IF(VLOOKUP(D7777,'Resources Final'!A:E,5,FALSE)=0,"",VLOOKUP(D7777,'Resources Final'!A:E,5,FALSE))</f>
        <v/>
      </c>
      <c r="N7777" s="7" t="str">
        <f>IF(VLOOKUP(D7777,'Resources Final'!A:F,6,FALSE)=0,"",VLOOKUP(D7777,'Resources Final'!A:F,6,FALSE))</f>
        <v/>
      </c>
      <c r="O7777" s="3" t="str">
        <f>IF(VLOOKUP(D7777,'Resources Final'!A:G,7,FALSE)=0,"",VLOOKUP(D7777,'Resources Final'!A:G,7,FALSE))</f>
        <v/>
      </c>
    </row>
    <row r="7778" spans="1:15" x14ac:dyDescent="0.2">
      <c r="A7778" s="11">
        <v>990</v>
      </c>
      <c r="B7778" s="11" t="str">
        <f t="shared" si="136"/>
        <v>Fred C. and Mary R. Koch Foundation_Zakrewsky, Michael20081500</v>
      </c>
      <c r="C7778" s="11" t="s">
        <v>4161</v>
      </c>
      <c r="D7778" s="11" t="s">
        <v>4145</v>
      </c>
      <c r="E7778" s="11" t="s">
        <v>4145</v>
      </c>
      <c r="F7778" s="4">
        <v>1500</v>
      </c>
      <c r="G7778" s="3">
        <v>2008</v>
      </c>
      <c r="H7778" s="3" t="s">
        <v>21</v>
      </c>
      <c r="I7778" s="12" t="s">
        <v>4162</v>
      </c>
      <c r="J7778" s="3">
        <v>214</v>
      </c>
      <c r="K7778" s="3" t="str">
        <f>IF(VLOOKUP(D7778,'Resources Final'!A:C,3,FALSE)=0,"",VLOOKUP(D7778,'Resources Final'!A:C,3,FALSE))</f>
        <v>Y</v>
      </c>
      <c r="L7778" s="3" t="str">
        <f>IF(VLOOKUP(D7778,'Resources Final'!A:D,4,FALSE)=0,"",VLOOKUP(D7778,'Resources Final'!A:D,4,FALSE))</f>
        <v/>
      </c>
      <c r="M7778" s="3" t="str">
        <f>IF(VLOOKUP(D7778,'Resources Final'!A:E,5,FALSE)=0,"",VLOOKUP(D7778,'Resources Final'!A:E,5,FALSE))</f>
        <v/>
      </c>
      <c r="N7778" s="7" t="str">
        <f>IF(VLOOKUP(D7778,'Resources Final'!A:F,6,FALSE)=0,"",VLOOKUP(D7778,'Resources Final'!A:F,6,FALSE))</f>
        <v/>
      </c>
      <c r="O7778" s="3" t="str">
        <f>IF(VLOOKUP(D7778,'Resources Final'!A:G,7,FALSE)=0,"",VLOOKUP(D7778,'Resources Final'!A:G,7,FALSE))</f>
        <v/>
      </c>
    </row>
    <row r="7779" spans="1:15" x14ac:dyDescent="0.2">
      <c r="A7779" s="11">
        <v>990</v>
      </c>
      <c r="B7779" s="11" t="str">
        <f t="shared" si="136"/>
        <v>Fred C. and Mary R. Koch Foundation_Zuiss, Edward20081500</v>
      </c>
      <c r="C7779" s="11" t="s">
        <v>4161</v>
      </c>
      <c r="D7779" s="11" t="s">
        <v>4154</v>
      </c>
      <c r="E7779" s="11" t="s">
        <v>4154</v>
      </c>
      <c r="F7779" s="4">
        <v>1500</v>
      </c>
      <c r="G7779" s="3">
        <v>2008</v>
      </c>
      <c r="H7779" s="3" t="s">
        <v>21</v>
      </c>
      <c r="I7779" s="12" t="s">
        <v>4162</v>
      </c>
      <c r="J7779" s="3">
        <v>215</v>
      </c>
      <c r="K7779" s="3" t="str">
        <f>IF(VLOOKUP(D7779,'Resources Final'!A:C,3,FALSE)=0,"",VLOOKUP(D7779,'Resources Final'!A:C,3,FALSE))</f>
        <v>Y</v>
      </c>
      <c r="L7779" s="3" t="str">
        <f>IF(VLOOKUP(D7779,'Resources Final'!A:D,4,FALSE)=0,"",VLOOKUP(D7779,'Resources Final'!A:D,4,FALSE))</f>
        <v/>
      </c>
      <c r="M7779" s="3" t="str">
        <f>IF(VLOOKUP(D7779,'Resources Final'!A:E,5,FALSE)=0,"",VLOOKUP(D7779,'Resources Final'!A:E,5,FALSE))</f>
        <v/>
      </c>
      <c r="N7779" s="7" t="str">
        <f>IF(VLOOKUP(D7779,'Resources Final'!A:F,6,FALSE)=0,"",VLOOKUP(D7779,'Resources Final'!A:F,6,FALSE))</f>
        <v/>
      </c>
      <c r="O7779" s="3" t="str">
        <f>IF(VLOOKUP(D7779,'Resources Final'!A:G,7,FALSE)=0,"",VLOOKUP(D7779,'Resources Final'!A:G,7,FALSE))</f>
        <v/>
      </c>
    </row>
    <row r="7780" spans="1:15" x14ac:dyDescent="0.2">
      <c r="A7780" s="11">
        <v>990</v>
      </c>
      <c r="B7780" s="11" t="str">
        <f t="shared" si="136"/>
        <v>Fred C. and Mary R. Koch Foundation_Bill of Rights Institute2009150000</v>
      </c>
      <c r="C7780" s="11" t="s">
        <v>4161</v>
      </c>
      <c r="D7780" s="11" t="s">
        <v>428</v>
      </c>
      <c r="E7780" s="11" t="s">
        <v>428</v>
      </c>
      <c r="F7780" s="4">
        <v>150000</v>
      </c>
      <c r="G7780" s="3">
        <v>2009</v>
      </c>
      <c r="H7780" s="3" t="s">
        <v>21</v>
      </c>
      <c r="I7780" s="12"/>
      <c r="J7780" s="3">
        <v>1</v>
      </c>
      <c r="K7780" s="3" t="str">
        <f>IF(VLOOKUP(D7780,'Resources Final'!A:C,3,FALSE)=0,"",VLOOKUP(D7780,'Resources Final'!A:C,3,FALSE))</f>
        <v/>
      </c>
      <c r="L7780" s="3" t="str">
        <f>IF(VLOOKUP(D7780,'Resources Final'!A:D,4,FALSE)=0,"",VLOOKUP(D7780,'Resources Final'!A:D,4,FALSE))</f>
        <v/>
      </c>
      <c r="M7780" s="3" t="str">
        <f>IF(VLOOKUP(D7780,'Resources Final'!A:E,5,FALSE)=0,"",VLOOKUP(D7780,'Resources Final'!A:E,5,FALSE))</f>
        <v/>
      </c>
      <c r="N7780" s="7" t="str">
        <f>IF(VLOOKUP(D7780,'Resources Final'!A:F,6,FALSE)=0,"",VLOOKUP(D7780,'Resources Final'!A:F,6,FALSE))</f>
        <v>https://www.sourcewatch.org/index.php/Bill_of_Rights_Institute</v>
      </c>
      <c r="O7780" s="3" t="str">
        <f>IF(VLOOKUP(D7780,'Resources Final'!A:G,7,FALSE)=0,"",VLOOKUP(D7780,'Resources Final'!A:G,7,FALSE))</f>
        <v>Sourcewatch</v>
      </c>
    </row>
    <row r="7781" spans="1:15" x14ac:dyDescent="0.2">
      <c r="A7781" s="11">
        <v>990</v>
      </c>
      <c r="B7781" s="11" t="str">
        <f t="shared" si="136"/>
        <v>Fred C. and Mary R. Koch Foundation_Communities in Schools200910000</v>
      </c>
      <c r="C7781" s="11" t="s">
        <v>4161</v>
      </c>
      <c r="D7781" s="11" t="s">
        <v>811</v>
      </c>
      <c r="E7781" s="11" t="s">
        <v>811</v>
      </c>
      <c r="F7781" s="4">
        <v>10000</v>
      </c>
      <c r="G7781" s="3">
        <v>2009</v>
      </c>
      <c r="H7781" s="3" t="s">
        <v>21</v>
      </c>
      <c r="I7781" s="12"/>
      <c r="J7781" s="3">
        <v>2</v>
      </c>
      <c r="K7781" s="3" t="str">
        <f>IF(VLOOKUP(D7781,'Resources Final'!A:C,3,FALSE)=0,"",VLOOKUP(D7781,'Resources Final'!A:C,3,FALSE))</f>
        <v/>
      </c>
      <c r="L7781" s="3" t="str">
        <f>IF(VLOOKUP(D7781,'Resources Final'!A:D,4,FALSE)=0,"",VLOOKUP(D7781,'Resources Final'!A:D,4,FALSE))</f>
        <v>Y</v>
      </c>
      <c r="M7781" s="3" t="str">
        <f>IF(VLOOKUP(D7781,'Resources Final'!A:E,5,FALSE)=0,"",VLOOKUP(D7781,'Resources Final'!A:E,5,FALSE))</f>
        <v/>
      </c>
      <c r="N7781" s="7" t="str">
        <f>IF(VLOOKUP(D7781,'Resources Final'!A:F,6,FALSE)=0,"",VLOOKUP(D7781,'Resources Final'!A:F,6,FALSE))</f>
        <v/>
      </c>
      <c r="O7781" s="3" t="str">
        <f>IF(VLOOKUP(D7781,'Resources Final'!A:G,7,FALSE)=0,"",VLOOKUP(D7781,'Resources Final'!A:G,7,FALSE))</f>
        <v/>
      </c>
    </row>
    <row r="7782" spans="1:15" x14ac:dyDescent="0.2">
      <c r="A7782" s="11">
        <v>990</v>
      </c>
      <c r="B7782" s="11" t="str">
        <f t="shared" si="136"/>
        <v>Fred C. and Mary R. Koch Foundation_ESU Foundation200925200</v>
      </c>
      <c r="C7782" s="11" t="s">
        <v>4161</v>
      </c>
      <c r="D7782" s="11" t="s">
        <v>1158</v>
      </c>
      <c r="E7782" s="11" t="s">
        <v>1096</v>
      </c>
      <c r="F7782" s="4">
        <v>25200</v>
      </c>
      <c r="G7782" s="3">
        <v>2009</v>
      </c>
      <c r="H7782" s="3" t="s">
        <v>21</v>
      </c>
      <c r="I7782" s="12"/>
      <c r="J7782" s="3">
        <v>3</v>
      </c>
      <c r="K7782" s="3" t="str">
        <f>IF(VLOOKUP(D7782,'Resources Final'!A:C,3,FALSE)=0,"",VLOOKUP(D7782,'Resources Final'!A:C,3,FALSE))</f>
        <v/>
      </c>
      <c r="L7782" s="3" t="str">
        <f>IF(VLOOKUP(D7782,'Resources Final'!A:D,4,FALSE)=0,"",VLOOKUP(D7782,'Resources Final'!A:D,4,FALSE))</f>
        <v>Y</v>
      </c>
      <c r="M7782" s="3" t="str">
        <f>IF(VLOOKUP(D7782,'Resources Final'!A:E,5,FALSE)=0,"",VLOOKUP(D7782,'Resources Final'!A:E,5,FALSE))</f>
        <v/>
      </c>
      <c r="N7782" s="7" t="str">
        <f>IF(VLOOKUP(D7782,'Resources Final'!A:F,6,FALSE)=0,"",VLOOKUP(D7782,'Resources Final'!A:F,6,FALSE))</f>
        <v/>
      </c>
      <c r="O7782" s="3" t="str">
        <f>IF(VLOOKUP(D7782,'Resources Final'!A:G,7,FALSE)=0,"",VLOOKUP(D7782,'Resources Final'!A:G,7,FALSE))</f>
        <v/>
      </c>
    </row>
    <row r="7783" spans="1:15" x14ac:dyDescent="0.2">
      <c r="A7783" s="11">
        <v>990</v>
      </c>
      <c r="B7783" s="11" t="str">
        <f t="shared" si="136"/>
        <v>Fred C. and Mary R. Koch Foundation_Envision Foundation200910000</v>
      </c>
      <c r="C7783" s="11" t="s">
        <v>4161</v>
      </c>
      <c r="D7783" s="11" t="s">
        <v>1145</v>
      </c>
      <c r="E7783" s="11" t="s">
        <v>1145</v>
      </c>
      <c r="F7783" s="4">
        <v>10000</v>
      </c>
      <c r="G7783" s="3">
        <v>2009</v>
      </c>
      <c r="H7783" s="3" t="s">
        <v>21</v>
      </c>
      <c r="I7783" s="12"/>
      <c r="J7783" s="3">
        <v>4</v>
      </c>
      <c r="K7783" s="3" t="str">
        <f>IF(VLOOKUP(D7783,'Resources Final'!A:C,3,FALSE)=0,"",VLOOKUP(D7783,'Resources Final'!A:C,3,FALSE))</f>
        <v/>
      </c>
      <c r="L7783" s="3" t="str">
        <f>IF(VLOOKUP(D7783,'Resources Final'!A:D,4,FALSE)=0,"",VLOOKUP(D7783,'Resources Final'!A:D,4,FALSE))</f>
        <v/>
      </c>
      <c r="M7783" s="3" t="str">
        <f>IF(VLOOKUP(D7783,'Resources Final'!A:E,5,FALSE)=0,"",VLOOKUP(D7783,'Resources Final'!A:E,5,FALSE))</f>
        <v/>
      </c>
      <c r="N7783" s="7" t="str">
        <f>IF(VLOOKUP(D7783,'Resources Final'!A:F,6,FALSE)=0,"",VLOOKUP(D7783,'Resources Final'!A:F,6,FALSE))</f>
        <v/>
      </c>
      <c r="O7783" s="3" t="str">
        <f>IF(VLOOKUP(D7783,'Resources Final'!A:G,7,FALSE)=0,"",VLOOKUP(D7783,'Resources Final'!A:G,7,FALSE))</f>
        <v/>
      </c>
    </row>
    <row r="7784" spans="1:15" x14ac:dyDescent="0.2">
      <c r="A7784" s="11">
        <v>990</v>
      </c>
      <c r="B7784" s="11" t="str">
        <f t="shared" si="136"/>
        <v>Fred C. and Mary R. Koch Foundation_Fort Hays State University Foundation2009250000</v>
      </c>
      <c r="C7784" s="11" t="s">
        <v>4161</v>
      </c>
      <c r="D7784" s="11" t="s">
        <v>1244</v>
      </c>
      <c r="E7784" s="11" t="s">
        <v>1243</v>
      </c>
      <c r="F7784" s="4">
        <v>250000</v>
      </c>
      <c r="G7784" s="3">
        <v>2009</v>
      </c>
      <c r="H7784" s="3" t="s">
        <v>21</v>
      </c>
      <c r="I7784" s="12"/>
      <c r="J7784" s="3">
        <v>5</v>
      </c>
      <c r="K7784" s="3" t="str">
        <f>IF(VLOOKUP(D7784,'Resources Final'!A:C,3,FALSE)=0,"",VLOOKUP(D7784,'Resources Final'!A:C,3,FALSE))</f>
        <v/>
      </c>
      <c r="L7784" s="3" t="str">
        <f>IF(VLOOKUP(D7784,'Resources Final'!A:D,4,FALSE)=0,"",VLOOKUP(D7784,'Resources Final'!A:D,4,FALSE))</f>
        <v>Y</v>
      </c>
      <c r="M7784" s="3" t="str">
        <f>IF(VLOOKUP(D7784,'Resources Final'!A:E,5,FALSE)=0,"",VLOOKUP(D7784,'Resources Final'!A:E,5,FALSE))</f>
        <v/>
      </c>
      <c r="N7784" s="7" t="str">
        <f>IF(VLOOKUP(D7784,'Resources Final'!A:F,6,FALSE)=0,"",VLOOKUP(D7784,'Resources Final'!A:F,6,FALSE))</f>
        <v/>
      </c>
      <c r="O7784" s="3" t="str">
        <f>IF(VLOOKUP(D7784,'Resources Final'!A:G,7,FALSE)=0,"",VLOOKUP(D7784,'Resources Final'!A:G,7,FALSE))</f>
        <v/>
      </c>
    </row>
    <row r="7785" spans="1:15" x14ac:dyDescent="0.2">
      <c r="A7785" s="11">
        <v>990</v>
      </c>
      <c r="B7785" s="11" t="str">
        <f t="shared" si="136"/>
        <v>Fred C. and Mary R. Koch Foundation_Fort Hays State University Foundation20097000</v>
      </c>
      <c r="C7785" s="11" t="s">
        <v>4161</v>
      </c>
      <c r="D7785" s="11" t="s">
        <v>1244</v>
      </c>
      <c r="E7785" s="11" t="s">
        <v>1243</v>
      </c>
      <c r="F7785" s="4">
        <v>7000</v>
      </c>
      <c r="G7785" s="3">
        <v>2009</v>
      </c>
      <c r="H7785" s="3" t="s">
        <v>21</v>
      </c>
      <c r="I7785" s="12"/>
      <c r="J7785" s="3">
        <v>6</v>
      </c>
      <c r="K7785" s="3" t="str">
        <f>IF(VLOOKUP(D7785,'Resources Final'!A:C,3,FALSE)=0,"",VLOOKUP(D7785,'Resources Final'!A:C,3,FALSE))</f>
        <v/>
      </c>
      <c r="L7785" s="3" t="str">
        <f>IF(VLOOKUP(D7785,'Resources Final'!A:D,4,FALSE)=0,"",VLOOKUP(D7785,'Resources Final'!A:D,4,FALSE))</f>
        <v>Y</v>
      </c>
      <c r="M7785" s="3" t="str">
        <f>IF(VLOOKUP(D7785,'Resources Final'!A:E,5,FALSE)=0,"",VLOOKUP(D7785,'Resources Final'!A:E,5,FALSE))</f>
        <v/>
      </c>
      <c r="N7785" s="7" t="str">
        <f>IF(VLOOKUP(D7785,'Resources Final'!A:F,6,FALSE)=0,"",VLOOKUP(D7785,'Resources Final'!A:F,6,FALSE))</f>
        <v/>
      </c>
      <c r="O7785" s="3" t="str">
        <f>IF(VLOOKUP(D7785,'Resources Final'!A:G,7,FALSE)=0,"",VLOOKUP(D7785,'Resources Final'!A:G,7,FALSE))</f>
        <v/>
      </c>
    </row>
    <row r="7786" spans="1:15" x14ac:dyDescent="0.2">
      <c r="A7786" s="11">
        <v>990</v>
      </c>
      <c r="B7786" s="11" t="str">
        <f t="shared" si="136"/>
        <v>Fred C. and Mary R. Koch Foundation_Friends University200914000</v>
      </c>
      <c r="C7786" s="11" t="s">
        <v>4161</v>
      </c>
      <c r="D7786" s="11" t="s">
        <v>1306</v>
      </c>
      <c r="E7786" s="11" t="s">
        <v>1306</v>
      </c>
      <c r="F7786" s="4">
        <v>14000</v>
      </c>
      <c r="G7786" s="3">
        <v>2009</v>
      </c>
      <c r="H7786" s="3" t="s">
        <v>21</v>
      </c>
      <c r="I7786" s="12"/>
      <c r="J7786" s="3">
        <v>7</v>
      </c>
      <c r="K7786" s="3" t="str">
        <f>IF(VLOOKUP(D7786,'Resources Final'!A:C,3,FALSE)=0,"",VLOOKUP(D7786,'Resources Final'!A:C,3,FALSE))</f>
        <v/>
      </c>
      <c r="L7786" s="3" t="str">
        <f>IF(VLOOKUP(D7786,'Resources Final'!A:D,4,FALSE)=0,"",VLOOKUP(D7786,'Resources Final'!A:D,4,FALSE))</f>
        <v>Y</v>
      </c>
      <c r="M7786" s="3" t="str">
        <f>IF(VLOOKUP(D7786,'Resources Final'!A:E,5,FALSE)=0,"",VLOOKUP(D7786,'Resources Final'!A:E,5,FALSE))</f>
        <v/>
      </c>
      <c r="N7786" s="7" t="str">
        <f>IF(VLOOKUP(D7786,'Resources Final'!A:F,6,FALSE)=0,"",VLOOKUP(D7786,'Resources Final'!A:F,6,FALSE))</f>
        <v/>
      </c>
      <c r="O7786" s="3" t="str">
        <f>IF(VLOOKUP(D7786,'Resources Final'!A:G,7,FALSE)=0,"",VLOOKUP(D7786,'Resources Final'!A:G,7,FALSE))</f>
        <v/>
      </c>
    </row>
    <row r="7787" spans="1:15" x14ac:dyDescent="0.2">
      <c r="A7787" s="11">
        <v>990</v>
      </c>
      <c r="B7787" s="11" t="str">
        <f t="shared" si="136"/>
        <v>Fred C. and Mary R. Koch Foundation_Friends University200911620</v>
      </c>
      <c r="C7787" s="11" t="s">
        <v>4161</v>
      </c>
      <c r="D7787" s="11" t="s">
        <v>1306</v>
      </c>
      <c r="E7787" s="11" t="s">
        <v>1306</v>
      </c>
      <c r="F7787" s="4">
        <v>11620</v>
      </c>
      <c r="G7787" s="3">
        <v>2009</v>
      </c>
      <c r="H7787" s="3" t="s">
        <v>21</v>
      </c>
      <c r="I7787" s="12"/>
      <c r="J7787" s="3">
        <v>8</v>
      </c>
      <c r="K7787" s="3" t="str">
        <f>IF(VLOOKUP(D7787,'Resources Final'!A:C,3,FALSE)=0,"",VLOOKUP(D7787,'Resources Final'!A:C,3,FALSE))</f>
        <v/>
      </c>
      <c r="L7787" s="3" t="str">
        <f>IF(VLOOKUP(D7787,'Resources Final'!A:D,4,FALSE)=0,"",VLOOKUP(D7787,'Resources Final'!A:D,4,FALSE))</f>
        <v>Y</v>
      </c>
      <c r="M7787" s="3" t="str">
        <f>IF(VLOOKUP(D7787,'Resources Final'!A:E,5,FALSE)=0,"",VLOOKUP(D7787,'Resources Final'!A:E,5,FALSE))</f>
        <v/>
      </c>
      <c r="N7787" s="7" t="str">
        <f>IF(VLOOKUP(D7787,'Resources Final'!A:F,6,FALSE)=0,"",VLOOKUP(D7787,'Resources Final'!A:F,6,FALSE))</f>
        <v/>
      </c>
      <c r="O7787" s="3" t="str">
        <f>IF(VLOOKUP(D7787,'Resources Final'!A:G,7,FALSE)=0,"",VLOOKUP(D7787,'Resources Final'!A:G,7,FALSE))</f>
        <v/>
      </c>
    </row>
    <row r="7788" spans="1:15" x14ac:dyDescent="0.2">
      <c r="A7788" s="11">
        <v>990</v>
      </c>
      <c r="B7788" s="11" t="str">
        <f t="shared" si="136"/>
        <v>Fred C. and Mary R. Koch Foundation_Friends University200935000</v>
      </c>
      <c r="C7788" s="11" t="s">
        <v>4161</v>
      </c>
      <c r="D7788" s="11" t="s">
        <v>1306</v>
      </c>
      <c r="E7788" s="11" t="s">
        <v>1306</v>
      </c>
      <c r="F7788" s="4">
        <v>35000</v>
      </c>
      <c r="G7788" s="3">
        <v>2009</v>
      </c>
      <c r="H7788" s="3" t="s">
        <v>21</v>
      </c>
      <c r="I7788" s="12"/>
      <c r="J7788" s="3">
        <v>9</v>
      </c>
      <c r="K7788" s="3" t="str">
        <f>IF(VLOOKUP(D7788,'Resources Final'!A:C,3,FALSE)=0,"",VLOOKUP(D7788,'Resources Final'!A:C,3,FALSE))</f>
        <v/>
      </c>
      <c r="L7788" s="3" t="str">
        <f>IF(VLOOKUP(D7788,'Resources Final'!A:D,4,FALSE)=0,"",VLOOKUP(D7788,'Resources Final'!A:D,4,FALSE))</f>
        <v>Y</v>
      </c>
      <c r="M7788" s="3" t="str">
        <f>IF(VLOOKUP(D7788,'Resources Final'!A:E,5,FALSE)=0,"",VLOOKUP(D7788,'Resources Final'!A:E,5,FALSE))</f>
        <v/>
      </c>
      <c r="N7788" s="7" t="str">
        <f>IF(VLOOKUP(D7788,'Resources Final'!A:F,6,FALSE)=0,"",VLOOKUP(D7788,'Resources Final'!A:F,6,FALSE))</f>
        <v/>
      </c>
      <c r="O7788" s="3" t="str">
        <f>IF(VLOOKUP(D7788,'Resources Final'!A:G,7,FALSE)=0,"",VLOOKUP(D7788,'Resources Final'!A:G,7,FALSE))</f>
        <v/>
      </c>
    </row>
    <row r="7789" spans="1:15" x14ac:dyDescent="0.2">
      <c r="A7789" s="11">
        <v>990</v>
      </c>
      <c r="B7789" s="11" t="str">
        <f t="shared" si="136"/>
        <v>Fred C. and Mary R. Koch Foundation_Gilder Lehrman Institute of American History200946000</v>
      </c>
      <c r="C7789" s="11" t="s">
        <v>4161</v>
      </c>
      <c r="D7789" s="11" t="s">
        <v>1399</v>
      </c>
      <c r="E7789" s="11" t="s">
        <v>1399</v>
      </c>
      <c r="F7789" s="4">
        <v>46000</v>
      </c>
      <c r="G7789" s="3">
        <v>2009</v>
      </c>
      <c r="H7789" s="3" t="s">
        <v>21</v>
      </c>
      <c r="I7789" s="12"/>
      <c r="J7789" s="3">
        <v>10</v>
      </c>
      <c r="K7789" s="3" t="str">
        <f>IF(VLOOKUP(D7789,'Resources Final'!A:C,3,FALSE)=0,"",VLOOKUP(D7789,'Resources Final'!A:C,3,FALSE))</f>
        <v/>
      </c>
      <c r="L7789" s="3" t="str">
        <f>IF(VLOOKUP(D7789,'Resources Final'!A:D,4,FALSE)=0,"",VLOOKUP(D7789,'Resources Final'!A:D,4,FALSE))</f>
        <v/>
      </c>
      <c r="M7789" s="3" t="str">
        <f>IF(VLOOKUP(D7789,'Resources Final'!A:E,5,FALSE)=0,"",VLOOKUP(D7789,'Resources Final'!A:E,5,FALSE))</f>
        <v>N</v>
      </c>
      <c r="N7789" s="7" t="str">
        <f>IF(VLOOKUP(D7789,'Resources Final'!A:F,6,FALSE)=0,"",VLOOKUP(D7789,'Resources Final'!A:F,6,FALSE))</f>
        <v/>
      </c>
      <c r="O7789" s="3" t="str">
        <f>IF(VLOOKUP(D7789,'Resources Final'!A:G,7,FALSE)=0,"",VLOOKUP(D7789,'Resources Final'!A:G,7,FALSE))</f>
        <v/>
      </c>
    </row>
    <row r="7790" spans="1:15" x14ac:dyDescent="0.2">
      <c r="A7790" s="11">
        <v>990</v>
      </c>
      <c r="B7790" s="11" t="str">
        <f t="shared" si="136"/>
        <v>Fred C. and Mary R. Koch Foundation_Gilder Lehrman Institute of American History200920000</v>
      </c>
      <c r="C7790" s="11" t="s">
        <v>4161</v>
      </c>
      <c r="D7790" s="11" t="s">
        <v>1399</v>
      </c>
      <c r="E7790" s="11" t="s">
        <v>1399</v>
      </c>
      <c r="F7790" s="4">
        <v>20000</v>
      </c>
      <c r="G7790" s="3">
        <v>2009</v>
      </c>
      <c r="H7790" s="3" t="s">
        <v>21</v>
      </c>
      <c r="I7790" s="12"/>
      <c r="J7790" s="3">
        <v>11</v>
      </c>
      <c r="K7790" s="3" t="str">
        <f>IF(VLOOKUP(D7790,'Resources Final'!A:C,3,FALSE)=0,"",VLOOKUP(D7790,'Resources Final'!A:C,3,FALSE))</f>
        <v/>
      </c>
      <c r="L7790" s="3" t="str">
        <f>IF(VLOOKUP(D7790,'Resources Final'!A:D,4,FALSE)=0,"",VLOOKUP(D7790,'Resources Final'!A:D,4,FALSE))</f>
        <v/>
      </c>
      <c r="M7790" s="3" t="str">
        <f>IF(VLOOKUP(D7790,'Resources Final'!A:E,5,FALSE)=0,"",VLOOKUP(D7790,'Resources Final'!A:E,5,FALSE))</f>
        <v>N</v>
      </c>
      <c r="N7790" s="7" t="str">
        <f>IF(VLOOKUP(D7790,'Resources Final'!A:F,6,FALSE)=0,"",VLOOKUP(D7790,'Resources Final'!A:F,6,FALSE))</f>
        <v/>
      </c>
      <c r="O7790" s="3" t="str">
        <f>IF(VLOOKUP(D7790,'Resources Final'!A:G,7,FALSE)=0,"",VLOOKUP(D7790,'Resources Final'!A:G,7,FALSE))</f>
        <v/>
      </c>
    </row>
    <row r="7791" spans="1:15" x14ac:dyDescent="0.2">
      <c r="A7791" s="11">
        <v>990</v>
      </c>
      <c r="B7791" s="11" t="str">
        <f t="shared" si="136"/>
        <v>Fred C. and Mary R. Koch Foundation_Gilder Lehrman Institute of American History200910000</v>
      </c>
      <c r="C7791" s="11" t="s">
        <v>4161</v>
      </c>
      <c r="D7791" s="11" t="s">
        <v>1399</v>
      </c>
      <c r="E7791" s="11" t="s">
        <v>1399</v>
      </c>
      <c r="F7791" s="4">
        <v>10000</v>
      </c>
      <c r="G7791" s="3">
        <v>2009</v>
      </c>
      <c r="H7791" s="3" t="s">
        <v>21</v>
      </c>
      <c r="I7791" s="12"/>
      <c r="J7791" s="3">
        <v>12</v>
      </c>
      <c r="K7791" s="3" t="str">
        <f>IF(VLOOKUP(D7791,'Resources Final'!A:C,3,FALSE)=0,"",VLOOKUP(D7791,'Resources Final'!A:C,3,FALSE))</f>
        <v/>
      </c>
      <c r="L7791" s="3" t="str">
        <f>IF(VLOOKUP(D7791,'Resources Final'!A:D,4,FALSE)=0,"",VLOOKUP(D7791,'Resources Final'!A:D,4,FALSE))</f>
        <v/>
      </c>
      <c r="M7791" s="3" t="str">
        <f>IF(VLOOKUP(D7791,'Resources Final'!A:E,5,FALSE)=0,"",VLOOKUP(D7791,'Resources Final'!A:E,5,FALSE))</f>
        <v>N</v>
      </c>
      <c r="N7791" s="7" t="str">
        <f>IF(VLOOKUP(D7791,'Resources Final'!A:F,6,FALSE)=0,"",VLOOKUP(D7791,'Resources Final'!A:F,6,FALSE))</f>
        <v/>
      </c>
      <c r="O7791" s="3" t="str">
        <f>IF(VLOOKUP(D7791,'Resources Final'!A:G,7,FALSE)=0,"",VLOOKUP(D7791,'Resources Final'!A:G,7,FALSE))</f>
        <v/>
      </c>
    </row>
    <row r="7792" spans="1:15" x14ac:dyDescent="0.2">
      <c r="A7792" s="11">
        <v>990</v>
      </c>
      <c r="B7792" s="11" t="str">
        <f t="shared" si="136"/>
        <v>Fred C. and Mary R. Koch Foundation_Kansas Cosmosphere &amp; Space Center2009100000</v>
      </c>
      <c r="C7792" s="11" t="s">
        <v>4161</v>
      </c>
      <c r="D7792" s="11" t="s">
        <v>1948</v>
      </c>
      <c r="E7792" s="11" t="s">
        <v>1948</v>
      </c>
      <c r="F7792" s="4">
        <v>100000</v>
      </c>
      <c r="G7792" s="3">
        <v>2009</v>
      </c>
      <c r="H7792" s="3" t="s">
        <v>21</v>
      </c>
      <c r="I7792" s="12"/>
      <c r="J7792" s="3">
        <v>13</v>
      </c>
      <c r="K7792" s="3" t="str">
        <f>IF(VLOOKUP(D7792,'Resources Final'!A:C,3,FALSE)=0,"",VLOOKUP(D7792,'Resources Final'!A:C,3,FALSE))</f>
        <v/>
      </c>
      <c r="L7792" s="3" t="str">
        <f>IF(VLOOKUP(D7792,'Resources Final'!A:D,4,FALSE)=0,"",VLOOKUP(D7792,'Resources Final'!A:D,4,FALSE))</f>
        <v/>
      </c>
      <c r="M7792" s="3" t="str">
        <f>IF(VLOOKUP(D7792,'Resources Final'!A:E,5,FALSE)=0,"",VLOOKUP(D7792,'Resources Final'!A:E,5,FALSE))</f>
        <v/>
      </c>
      <c r="N7792" s="7" t="str">
        <f>IF(VLOOKUP(D7792,'Resources Final'!A:F,6,FALSE)=0,"",VLOOKUP(D7792,'Resources Final'!A:F,6,FALSE))</f>
        <v/>
      </c>
      <c r="O7792" s="3" t="str">
        <f>IF(VLOOKUP(D7792,'Resources Final'!A:G,7,FALSE)=0,"",VLOOKUP(D7792,'Resources Final'!A:G,7,FALSE))</f>
        <v/>
      </c>
    </row>
    <row r="7793" spans="1:15" x14ac:dyDescent="0.2">
      <c r="A7793" s="11">
        <v>990</v>
      </c>
      <c r="B7793" s="11" t="str">
        <f t="shared" si="136"/>
        <v>Fred C. and Mary R. Koch Foundation_Koch Cultural Trust2009152080</v>
      </c>
      <c r="C7793" s="11" t="s">
        <v>4161</v>
      </c>
      <c r="D7793" s="11" t="s">
        <v>2015</v>
      </c>
      <c r="E7793" s="11" t="s">
        <v>2015</v>
      </c>
      <c r="F7793" s="4">
        <v>152080</v>
      </c>
      <c r="G7793" s="3">
        <v>2009</v>
      </c>
      <c r="H7793" s="3" t="s">
        <v>21</v>
      </c>
      <c r="I7793" s="12"/>
      <c r="J7793" s="3">
        <v>14</v>
      </c>
      <c r="K7793" s="3" t="str">
        <f>IF(VLOOKUP(D7793,'Resources Final'!A:C,3,FALSE)=0,"",VLOOKUP(D7793,'Resources Final'!A:C,3,FALSE))</f>
        <v/>
      </c>
      <c r="L7793" s="3" t="str">
        <f>IF(VLOOKUP(D7793,'Resources Final'!A:D,4,FALSE)=0,"",VLOOKUP(D7793,'Resources Final'!A:D,4,FALSE))</f>
        <v/>
      </c>
      <c r="M7793" s="3" t="str">
        <f>IF(VLOOKUP(D7793,'Resources Final'!A:E,5,FALSE)=0,"",VLOOKUP(D7793,'Resources Final'!A:E,5,FALSE))</f>
        <v/>
      </c>
      <c r="N7793" s="7" t="str">
        <f>IF(VLOOKUP(D7793,'Resources Final'!A:F,6,FALSE)=0,"",VLOOKUP(D7793,'Resources Final'!A:F,6,FALSE))</f>
        <v/>
      </c>
      <c r="O7793" s="3" t="str">
        <f>IF(VLOOKUP(D7793,'Resources Final'!A:G,7,FALSE)=0,"",VLOOKUP(D7793,'Resources Final'!A:G,7,FALSE))</f>
        <v/>
      </c>
    </row>
    <row r="7794" spans="1:15" x14ac:dyDescent="0.2">
      <c r="A7794" s="11">
        <v>990</v>
      </c>
      <c r="B7794" s="11" t="str">
        <f t="shared" si="136"/>
        <v>Fred C. and Mary R. Koch Foundation_Kansas State University Foundation200955000</v>
      </c>
      <c r="C7794" s="11" t="s">
        <v>4161</v>
      </c>
      <c r="D7794" s="11" t="s">
        <v>1955</v>
      </c>
      <c r="E7794" s="11" t="s">
        <v>1954</v>
      </c>
      <c r="F7794" s="4">
        <v>55000</v>
      </c>
      <c r="G7794" s="3">
        <v>2009</v>
      </c>
      <c r="H7794" s="3" t="s">
        <v>21</v>
      </c>
      <c r="I7794" s="12"/>
      <c r="J7794" s="3">
        <v>15</v>
      </c>
      <c r="K7794" s="3" t="str">
        <f>IF(VLOOKUP(D7794,'Resources Final'!A:C,3,FALSE)=0,"",VLOOKUP(D7794,'Resources Final'!A:C,3,FALSE))</f>
        <v/>
      </c>
      <c r="L7794" s="3" t="str">
        <f>IF(VLOOKUP(D7794,'Resources Final'!A:D,4,FALSE)=0,"",VLOOKUP(D7794,'Resources Final'!A:D,4,FALSE))</f>
        <v>Y</v>
      </c>
      <c r="M7794" s="3" t="str">
        <f>IF(VLOOKUP(D7794,'Resources Final'!A:E,5,FALSE)=0,"",VLOOKUP(D7794,'Resources Final'!A:E,5,FALSE))</f>
        <v/>
      </c>
      <c r="N7794" s="7" t="str">
        <f>IF(VLOOKUP(D7794,'Resources Final'!A:F,6,FALSE)=0,"",VLOOKUP(D7794,'Resources Final'!A:F,6,FALSE))</f>
        <v/>
      </c>
      <c r="O7794" s="3" t="str">
        <f>IF(VLOOKUP(D7794,'Resources Final'!A:G,7,FALSE)=0,"",VLOOKUP(D7794,'Resources Final'!A:G,7,FALSE))</f>
        <v/>
      </c>
    </row>
    <row r="7795" spans="1:15" x14ac:dyDescent="0.2">
      <c r="A7795" s="11">
        <v>990</v>
      </c>
      <c r="B7795" s="11" t="str">
        <f t="shared" si="136"/>
        <v>Fred C. and Mary R. Koch Foundation_Kansas State University Foundation200919256</v>
      </c>
      <c r="C7795" s="11" t="s">
        <v>4161</v>
      </c>
      <c r="D7795" s="11" t="s">
        <v>1955</v>
      </c>
      <c r="E7795" s="11" t="s">
        <v>1954</v>
      </c>
      <c r="F7795" s="4">
        <v>19256</v>
      </c>
      <c r="G7795" s="3">
        <v>2009</v>
      </c>
      <c r="H7795" s="3" t="s">
        <v>21</v>
      </c>
      <c r="I7795" s="12"/>
      <c r="J7795" s="3">
        <v>16</v>
      </c>
      <c r="K7795" s="3" t="str">
        <f>IF(VLOOKUP(D7795,'Resources Final'!A:C,3,FALSE)=0,"",VLOOKUP(D7795,'Resources Final'!A:C,3,FALSE))</f>
        <v/>
      </c>
      <c r="L7795" s="3" t="str">
        <f>IF(VLOOKUP(D7795,'Resources Final'!A:D,4,FALSE)=0,"",VLOOKUP(D7795,'Resources Final'!A:D,4,FALSE))</f>
        <v>Y</v>
      </c>
      <c r="M7795" s="3" t="str">
        <f>IF(VLOOKUP(D7795,'Resources Final'!A:E,5,FALSE)=0,"",VLOOKUP(D7795,'Resources Final'!A:E,5,FALSE))</f>
        <v/>
      </c>
      <c r="N7795" s="7" t="str">
        <f>IF(VLOOKUP(D7795,'Resources Final'!A:F,6,FALSE)=0,"",VLOOKUP(D7795,'Resources Final'!A:F,6,FALSE))</f>
        <v/>
      </c>
      <c r="O7795" s="3" t="str">
        <f>IF(VLOOKUP(D7795,'Resources Final'!A:G,7,FALSE)=0,"",VLOOKUP(D7795,'Resources Final'!A:G,7,FALSE))</f>
        <v/>
      </c>
    </row>
    <row r="7796" spans="1:15" x14ac:dyDescent="0.2">
      <c r="A7796" s="11">
        <v>990</v>
      </c>
      <c r="B7796" s="11" t="str">
        <f t="shared" si="136"/>
        <v>Fred C. and Mary R. Koch Foundation_Kansas University Endowment Association20093217</v>
      </c>
      <c r="C7796" s="11" t="s">
        <v>4161</v>
      </c>
      <c r="D7796" s="11" t="s">
        <v>1956</v>
      </c>
      <c r="E7796" s="11" t="s">
        <v>1957</v>
      </c>
      <c r="F7796" s="4">
        <v>3217</v>
      </c>
      <c r="G7796" s="3">
        <v>2009</v>
      </c>
      <c r="H7796" s="3" t="s">
        <v>21</v>
      </c>
      <c r="I7796" s="12"/>
      <c r="J7796" s="3">
        <v>17</v>
      </c>
      <c r="K7796" s="3" t="str">
        <f>IF(VLOOKUP(D7796,'Resources Final'!A:C,3,FALSE)=0,"",VLOOKUP(D7796,'Resources Final'!A:C,3,FALSE))</f>
        <v/>
      </c>
      <c r="L7796" s="3" t="str">
        <f>IF(VLOOKUP(D7796,'Resources Final'!A:D,4,FALSE)=0,"",VLOOKUP(D7796,'Resources Final'!A:D,4,FALSE))</f>
        <v>Y</v>
      </c>
      <c r="M7796" s="3" t="str">
        <f>IF(VLOOKUP(D7796,'Resources Final'!A:E,5,FALSE)=0,"",VLOOKUP(D7796,'Resources Final'!A:E,5,FALSE))</f>
        <v/>
      </c>
      <c r="N7796" s="7" t="str">
        <f>IF(VLOOKUP(D7796,'Resources Final'!A:F,6,FALSE)=0,"",VLOOKUP(D7796,'Resources Final'!A:F,6,FALSE))</f>
        <v/>
      </c>
      <c r="O7796" s="3" t="str">
        <f>IF(VLOOKUP(D7796,'Resources Final'!A:G,7,FALSE)=0,"",VLOOKUP(D7796,'Resources Final'!A:G,7,FALSE))</f>
        <v/>
      </c>
    </row>
    <row r="7797" spans="1:15" x14ac:dyDescent="0.2">
      <c r="A7797" s="11">
        <v>990</v>
      </c>
      <c r="B7797" s="11" t="str">
        <f t="shared" si="136"/>
        <v>Fred C. and Mary R. Koch Foundation_Kansas University Endowment Association2009100000</v>
      </c>
      <c r="C7797" s="11" t="s">
        <v>4161</v>
      </c>
      <c r="D7797" s="11" t="s">
        <v>1956</v>
      </c>
      <c r="E7797" s="11" t="s">
        <v>1957</v>
      </c>
      <c r="F7797" s="4">
        <v>100000</v>
      </c>
      <c r="G7797" s="3">
        <v>2009</v>
      </c>
      <c r="H7797" s="3" t="s">
        <v>21</v>
      </c>
      <c r="I7797" s="12"/>
      <c r="J7797" s="3">
        <v>18</v>
      </c>
      <c r="K7797" s="3" t="str">
        <f>IF(VLOOKUP(D7797,'Resources Final'!A:C,3,FALSE)=0,"",VLOOKUP(D7797,'Resources Final'!A:C,3,FALSE))</f>
        <v/>
      </c>
      <c r="L7797" s="3" t="str">
        <f>IF(VLOOKUP(D7797,'Resources Final'!A:D,4,FALSE)=0,"",VLOOKUP(D7797,'Resources Final'!A:D,4,FALSE))</f>
        <v>Y</v>
      </c>
      <c r="M7797" s="3" t="str">
        <f>IF(VLOOKUP(D7797,'Resources Final'!A:E,5,FALSE)=0,"",VLOOKUP(D7797,'Resources Final'!A:E,5,FALSE))</f>
        <v/>
      </c>
      <c r="N7797" s="7" t="str">
        <f>IF(VLOOKUP(D7797,'Resources Final'!A:F,6,FALSE)=0,"",VLOOKUP(D7797,'Resources Final'!A:F,6,FALSE))</f>
        <v/>
      </c>
      <c r="O7797" s="3" t="str">
        <f>IF(VLOOKUP(D7797,'Resources Final'!A:G,7,FALSE)=0,"",VLOOKUP(D7797,'Resources Final'!A:G,7,FALSE))</f>
        <v/>
      </c>
    </row>
    <row r="7798" spans="1:15" x14ac:dyDescent="0.2">
      <c r="A7798" s="11">
        <v>990</v>
      </c>
      <c r="B7798" s="11" t="str">
        <f t="shared" si="136"/>
        <v>Fred C. and Mary R. Koch Foundation_Newman University200914000</v>
      </c>
      <c r="C7798" s="11" t="s">
        <v>4161</v>
      </c>
      <c r="D7798" s="11" t="s">
        <v>2664</v>
      </c>
      <c r="E7798" s="11" t="s">
        <v>2664</v>
      </c>
      <c r="F7798" s="4">
        <v>14000</v>
      </c>
      <c r="G7798" s="3">
        <v>2009</v>
      </c>
      <c r="H7798" s="3" t="s">
        <v>21</v>
      </c>
      <c r="I7798" s="12"/>
      <c r="J7798" s="3">
        <v>19</v>
      </c>
      <c r="K7798" s="3" t="str">
        <f>IF(VLOOKUP(D7798,'Resources Final'!A:C,3,FALSE)=0,"",VLOOKUP(D7798,'Resources Final'!A:C,3,FALSE))</f>
        <v/>
      </c>
      <c r="L7798" s="3" t="str">
        <f>IF(VLOOKUP(D7798,'Resources Final'!A:D,4,FALSE)=0,"",VLOOKUP(D7798,'Resources Final'!A:D,4,FALSE))</f>
        <v>Y</v>
      </c>
      <c r="M7798" s="3" t="str">
        <f>IF(VLOOKUP(D7798,'Resources Final'!A:E,5,FALSE)=0,"",VLOOKUP(D7798,'Resources Final'!A:E,5,FALSE))</f>
        <v/>
      </c>
      <c r="N7798" s="7" t="str">
        <f>IF(VLOOKUP(D7798,'Resources Final'!A:F,6,FALSE)=0,"",VLOOKUP(D7798,'Resources Final'!A:F,6,FALSE))</f>
        <v/>
      </c>
      <c r="O7798" s="3" t="str">
        <f>IF(VLOOKUP(D7798,'Resources Final'!A:G,7,FALSE)=0,"",VLOOKUP(D7798,'Resources Final'!A:G,7,FALSE))</f>
        <v/>
      </c>
    </row>
    <row r="7799" spans="1:15" x14ac:dyDescent="0.2">
      <c r="A7799" s="11">
        <v>990</v>
      </c>
      <c r="B7799" s="11" t="str">
        <f t="shared" si="136"/>
        <v>Fred C. and Mary R. Koch Foundation_Newman University200920000</v>
      </c>
      <c r="C7799" s="11" t="s">
        <v>4161</v>
      </c>
      <c r="D7799" s="11" t="s">
        <v>2664</v>
      </c>
      <c r="E7799" s="11" t="s">
        <v>2664</v>
      </c>
      <c r="F7799" s="4">
        <v>20000</v>
      </c>
      <c r="G7799" s="3">
        <v>2009</v>
      </c>
      <c r="H7799" s="3" t="s">
        <v>21</v>
      </c>
      <c r="I7799" s="12"/>
      <c r="J7799" s="3">
        <v>20</v>
      </c>
      <c r="K7799" s="3" t="str">
        <f>IF(VLOOKUP(D7799,'Resources Final'!A:C,3,FALSE)=0,"",VLOOKUP(D7799,'Resources Final'!A:C,3,FALSE))</f>
        <v/>
      </c>
      <c r="L7799" s="3" t="str">
        <f>IF(VLOOKUP(D7799,'Resources Final'!A:D,4,FALSE)=0,"",VLOOKUP(D7799,'Resources Final'!A:D,4,FALSE))</f>
        <v>Y</v>
      </c>
      <c r="M7799" s="3" t="str">
        <f>IF(VLOOKUP(D7799,'Resources Final'!A:E,5,FALSE)=0,"",VLOOKUP(D7799,'Resources Final'!A:E,5,FALSE))</f>
        <v/>
      </c>
      <c r="N7799" s="7" t="str">
        <f>IF(VLOOKUP(D7799,'Resources Final'!A:F,6,FALSE)=0,"",VLOOKUP(D7799,'Resources Final'!A:F,6,FALSE))</f>
        <v/>
      </c>
      <c r="O7799" s="3" t="str">
        <f>IF(VLOOKUP(D7799,'Resources Final'!A:G,7,FALSE)=0,"",VLOOKUP(D7799,'Resources Final'!A:G,7,FALSE))</f>
        <v/>
      </c>
    </row>
    <row r="7800" spans="1:15" x14ac:dyDescent="0.2">
      <c r="A7800" s="11">
        <v>990</v>
      </c>
      <c r="B7800" s="11" t="str">
        <f t="shared" si="136"/>
        <v>Fred C. and Mary R. Koch Foundation_Nonprofit Chamber of Service200910200</v>
      </c>
      <c r="C7800" s="11" t="s">
        <v>4161</v>
      </c>
      <c r="D7800" s="11" t="s">
        <v>2689</v>
      </c>
      <c r="E7800" s="11" t="s">
        <v>2689</v>
      </c>
      <c r="F7800" s="4">
        <v>10200</v>
      </c>
      <c r="G7800" s="3">
        <v>2009</v>
      </c>
      <c r="H7800" s="3" t="s">
        <v>21</v>
      </c>
      <c r="I7800" s="12"/>
      <c r="J7800" s="3">
        <v>21</v>
      </c>
      <c r="K7800" s="3" t="str">
        <f>IF(VLOOKUP(D7800,'Resources Final'!A:C,3,FALSE)=0,"",VLOOKUP(D7800,'Resources Final'!A:C,3,FALSE))</f>
        <v/>
      </c>
      <c r="L7800" s="3" t="str">
        <f>IF(VLOOKUP(D7800,'Resources Final'!A:D,4,FALSE)=0,"",VLOOKUP(D7800,'Resources Final'!A:D,4,FALSE))</f>
        <v/>
      </c>
      <c r="M7800" s="3" t="str">
        <f>IF(VLOOKUP(D7800,'Resources Final'!A:E,5,FALSE)=0,"",VLOOKUP(D7800,'Resources Final'!A:E,5,FALSE))</f>
        <v/>
      </c>
      <c r="N7800" s="7" t="str">
        <f>IF(VLOOKUP(D7800,'Resources Final'!A:F,6,FALSE)=0,"",VLOOKUP(D7800,'Resources Final'!A:F,6,FALSE))</f>
        <v/>
      </c>
      <c r="O7800" s="3" t="str">
        <f>IF(VLOOKUP(D7800,'Resources Final'!A:G,7,FALSE)=0,"",VLOOKUP(D7800,'Resources Final'!A:G,7,FALSE))</f>
        <v/>
      </c>
    </row>
    <row r="7801" spans="1:15" x14ac:dyDescent="0.2">
      <c r="A7801" s="11">
        <v>990</v>
      </c>
      <c r="B7801" s="11" t="str">
        <f t="shared" si="136"/>
        <v>Fred C. and Mary R. Koch Foundation_Students in Free Enterprise20092500</v>
      </c>
      <c r="C7801" s="11" t="s">
        <v>4161</v>
      </c>
      <c r="D7801" s="11" t="s">
        <v>3467</v>
      </c>
      <c r="E7801" s="11" t="s">
        <v>3467</v>
      </c>
      <c r="F7801" s="4">
        <v>2500</v>
      </c>
      <c r="G7801" s="3">
        <v>2009</v>
      </c>
      <c r="H7801" s="3" t="s">
        <v>21</v>
      </c>
      <c r="I7801" s="12"/>
      <c r="J7801" s="3">
        <v>22</v>
      </c>
      <c r="K7801" s="3" t="str">
        <f>IF(VLOOKUP(D7801,'Resources Final'!A:C,3,FALSE)=0,"",VLOOKUP(D7801,'Resources Final'!A:C,3,FALSE))</f>
        <v/>
      </c>
      <c r="L7801" s="3" t="str">
        <f>IF(VLOOKUP(D7801,'Resources Final'!A:D,4,FALSE)=0,"",VLOOKUP(D7801,'Resources Final'!A:D,4,FALSE))</f>
        <v/>
      </c>
      <c r="M7801" s="3" t="str">
        <f>IF(VLOOKUP(D7801,'Resources Final'!A:E,5,FALSE)=0,"",VLOOKUP(D7801,'Resources Final'!A:E,5,FALSE))</f>
        <v/>
      </c>
      <c r="N7801" s="7" t="str">
        <f>IF(VLOOKUP(D7801,'Resources Final'!A:F,6,FALSE)=0,"",VLOOKUP(D7801,'Resources Final'!A:F,6,FALSE))</f>
        <v>https://www.sourcewatch.org/index.php/Students_in_Free_Enterprise</v>
      </c>
      <c r="O7801" s="3" t="str">
        <f>IF(VLOOKUP(D7801,'Resources Final'!A:G,7,FALSE)=0,"",VLOOKUP(D7801,'Resources Final'!A:G,7,FALSE))</f>
        <v>Sourcewatch</v>
      </c>
    </row>
    <row r="7802" spans="1:15" x14ac:dyDescent="0.2">
      <c r="A7802" s="11">
        <v>990</v>
      </c>
      <c r="B7802" s="11" t="str">
        <f t="shared" si="136"/>
        <v>Fred C. and Mary R. Koch Foundation_Wichita Center for the Arts200919800</v>
      </c>
      <c r="C7802" s="11" t="s">
        <v>4161</v>
      </c>
      <c r="D7802" s="11" t="s">
        <v>4009</v>
      </c>
      <c r="E7802" s="11" t="s">
        <v>4009</v>
      </c>
      <c r="F7802" s="4">
        <v>19800</v>
      </c>
      <c r="G7802" s="3">
        <v>2009</v>
      </c>
      <c r="H7802" s="3" t="s">
        <v>21</v>
      </c>
      <c r="I7802" s="12"/>
      <c r="J7802" s="3">
        <v>23</v>
      </c>
      <c r="K7802" s="3" t="str">
        <f>IF(VLOOKUP(D7802,'Resources Final'!A:C,3,FALSE)=0,"",VLOOKUP(D7802,'Resources Final'!A:C,3,FALSE))</f>
        <v/>
      </c>
      <c r="L7802" s="3" t="str">
        <f>IF(VLOOKUP(D7802,'Resources Final'!A:D,4,FALSE)=0,"",VLOOKUP(D7802,'Resources Final'!A:D,4,FALSE))</f>
        <v/>
      </c>
      <c r="M7802" s="3" t="str">
        <f>IF(VLOOKUP(D7802,'Resources Final'!A:E,5,FALSE)=0,"",VLOOKUP(D7802,'Resources Final'!A:E,5,FALSE))</f>
        <v>N</v>
      </c>
      <c r="N7802" s="7" t="str">
        <f>IF(VLOOKUP(D7802,'Resources Final'!A:F,6,FALSE)=0,"",VLOOKUP(D7802,'Resources Final'!A:F,6,FALSE))</f>
        <v/>
      </c>
      <c r="O7802" s="3" t="str">
        <f>IF(VLOOKUP(D7802,'Resources Final'!A:G,7,FALSE)=0,"",VLOOKUP(D7802,'Resources Final'!A:G,7,FALSE))</f>
        <v/>
      </c>
    </row>
    <row r="7803" spans="1:15" x14ac:dyDescent="0.2">
      <c r="A7803" s="11">
        <v>990</v>
      </c>
      <c r="B7803" s="11" t="str">
        <f t="shared" si="136"/>
        <v>Fred C. and Mary R. Koch Foundation_Wichita Center for the Arts200919800</v>
      </c>
      <c r="C7803" s="11" t="s">
        <v>4161</v>
      </c>
      <c r="D7803" s="11" t="s">
        <v>4009</v>
      </c>
      <c r="E7803" s="11" t="s">
        <v>4009</v>
      </c>
      <c r="F7803" s="4">
        <v>19800</v>
      </c>
      <c r="G7803" s="3">
        <v>2009</v>
      </c>
      <c r="H7803" s="3" t="s">
        <v>21</v>
      </c>
      <c r="I7803" s="12"/>
      <c r="J7803" s="3">
        <v>24</v>
      </c>
      <c r="K7803" s="3" t="str">
        <f>IF(VLOOKUP(D7803,'Resources Final'!A:C,3,FALSE)=0,"",VLOOKUP(D7803,'Resources Final'!A:C,3,FALSE))</f>
        <v/>
      </c>
      <c r="L7803" s="3" t="str">
        <f>IF(VLOOKUP(D7803,'Resources Final'!A:D,4,FALSE)=0,"",VLOOKUP(D7803,'Resources Final'!A:D,4,FALSE))</f>
        <v/>
      </c>
      <c r="M7803" s="3" t="str">
        <f>IF(VLOOKUP(D7803,'Resources Final'!A:E,5,FALSE)=0,"",VLOOKUP(D7803,'Resources Final'!A:E,5,FALSE))</f>
        <v>N</v>
      </c>
      <c r="N7803" s="7" t="str">
        <f>IF(VLOOKUP(D7803,'Resources Final'!A:F,6,FALSE)=0,"",VLOOKUP(D7803,'Resources Final'!A:F,6,FALSE))</f>
        <v/>
      </c>
      <c r="O7803" s="3" t="str">
        <f>IF(VLOOKUP(D7803,'Resources Final'!A:G,7,FALSE)=0,"",VLOOKUP(D7803,'Resources Final'!A:G,7,FALSE))</f>
        <v/>
      </c>
    </row>
    <row r="7804" spans="1:15" x14ac:dyDescent="0.2">
      <c r="A7804" s="11">
        <v>990</v>
      </c>
      <c r="B7804" s="11" t="str">
        <f t="shared" si="136"/>
        <v>Fred C. and Mary R. Koch Foundation_Wichita Center for the Arts20093000</v>
      </c>
      <c r="C7804" s="11" t="s">
        <v>4161</v>
      </c>
      <c r="D7804" s="11" t="s">
        <v>4009</v>
      </c>
      <c r="E7804" s="11" t="s">
        <v>4009</v>
      </c>
      <c r="F7804" s="4">
        <v>3000</v>
      </c>
      <c r="G7804" s="3">
        <v>2009</v>
      </c>
      <c r="H7804" s="3" t="s">
        <v>21</v>
      </c>
      <c r="I7804" s="12"/>
      <c r="J7804" s="3">
        <v>25</v>
      </c>
      <c r="K7804" s="3" t="str">
        <f>IF(VLOOKUP(D7804,'Resources Final'!A:C,3,FALSE)=0,"",VLOOKUP(D7804,'Resources Final'!A:C,3,FALSE))</f>
        <v/>
      </c>
      <c r="L7804" s="3" t="str">
        <f>IF(VLOOKUP(D7804,'Resources Final'!A:D,4,FALSE)=0,"",VLOOKUP(D7804,'Resources Final'!A:D,4,FALSE))</f>
        <v/>
      </c>
      <c r="M7804" s="3" t="str">
        <f>IF(VLOOKUP(D7804,'Resources Final'!A:E,5,FALSE)=0,"",VLOOKUP(D7804,'Resources Final'!A:E,5,FALSE))</f>
        <v>N</v>
      </c>
      <c r="N7804" s="7" t="str">
        <f>IF(VLOOKUP(D7804,'Resources Final'!A:F,6,FALSE)=0,"",VLOOKUP(D7804,'Resources Final'!A:F,6,FALSE))</f>
        <v/>
      </c>
      <c r="O7804" s="3" t="str">
        <f>IF(VLOOKUP(D7804,'Resources Final'!A:G,7,FALSE)=0,"",VLOOKUP(D7804,'Resources Final'!A:G,7,FALSE))</f>
        <v/>
      </c>
    </row>
    <row r="7805" spans="1:15" x14ac:dyDescent="0.2">
      <c r="A7805" s="11">
        <v>990</v>
      </c>
      <c r="B7805" s="11" t="str">
        <f t="shared" si="136"/>
        <v>Fred C. and Mary R. Koch Foundation_Wichita State University200910000</v>
      </c>
      <c r="C7805" s="11" t="s">
        <v>4161</v>
      </c>
      <c r="D7805" s="11" t="s">
        <v>4019</v>
      </c>
      <c r="E7805" s="11" t="s">
        <v>4019</v>
      </c>
      <c r="F7805" s="4">
        <v>10000</v>
      </c>
      <c r="G7805" s="3">
        <v>2009</v>
      </c>
      <c r="H7805" s="3" t="s">
        <v>21</v>
      </c>
      <c r="I7805" s="12"/>
      <c r="J7805" s="3">
        <v>26</v>
      </c>
      <c r="K7805" s="3" t="str">
        <f>IF(VLOOKUP(D7805,'Resources Final'!A:C,3,FALSE)=0,"",VLOOKUP(D7805,'Resources Final'!A:C,3,FALSE))</f>
        <v/>
      </c>
      <c r="L7805" s="3" t="str">
        <f>IF(VLOOKUP(D7805,'Resources Final'!A:D,4,FALSE)=0,"",VLOOKUP(D7805,'Resources Final'!A:D,4,FALSE))</f>
        <v>Y</v>
      </c>
      <c r="M7805" s="3" t="str">
        <f>IF(VLOOKUP(D7805,'Resources Final'!A:E,5,FALSE)=0,"",VLOOKUP(D7805,'Resources Final'!A:E,5,FALSE))</f>
        <v/>
      </c>
      <c r="N7805" s="7" t="str">
        <f>IF(VLOOKUP(D7805,'Resources Final'!A:F,6,FALSE)=0,"",VLOOKUP(D7805,'Resources Final'!A:F,6,FALSE))</f>
        <v/>
      </c>
      <c r="O7805" s="3" t="str">
        <f>IF(VLOOKUP(D7805,'Resources Final'!A:G,7,FALSE)=0,"",VLOOKUP(D7805,'Resources Final'!A:G,7,FALSE))</f>
        <v/>
      </c>
    </row>
    <row r="7806" spans="1:15" x14ac:dyDescent="0.2">
      <c r="A7806" s="11">
        <v>990</v>
      </c>
      <c r="B7806" s="11" t="str">
        <f t="shared" si="136"/>
        <v>Fred C. and Mary R. Koch Foundation_Wichita Symphony200917250</v>
      </c>
      <c r="C7806" s="11" t="s">
        <v>4161</v>
      </c>
      <c r="D7806" s="11" t="s">
        <v>4022</v>
      </c>
      <c r="E7806" s="11" t="s">
        <v>4022</v>
      </c>
      <c r="F7806" s="4">
        <v>17250</v>
      </c>
      <c r="G7806" s="3">
        <v>2009</v>
      </c>
      <c r="H7806" s="3" t="s">
        <v>21</v>
      </c>
      <c r="I7806" s="12"/>
      <c r="J7806" s="3">
        <v>27</v>
      </c>
      <c r="K7806" s="3" t="str">
        <f>IF(VLOOKUP(D7806,'Resources Final'!A:C,3,FALSE)=0,"",VLOOKUP(D7806,'Resources Final'!A:C,3,FALSE))</f>
        <v/>
      </c>
      <c r="L7806" s="3" t="str">
        <f>IF(VLOOKUP(D7806,'Resources Final'!A:D,4,FALSE)=0,"",VLOOKUP(D7806,'Resources Final'!A:D,4,FALSE))</f>
        <v/>
      </c>
      <c r="M7806" s="3" t="str">
        <f>IF(VLOOKUP(D7806,'Resources Final'!A:E,5,FALSE)=0,"",VLOOKUP(D7806,'Resources Final'!A:E,5,FALSE))</f>
        <v>N</v>
      </c>
      <c r="N7806" s="7" t="str">
        <f>IF(VLOOKUP(D7806,'Resources Final'!A:F,6,FALSE)=0,"",VLOOKUP(D7806,'Resources Final'!A:F,6,FALSE))</f>
        <v/>
      </c>
      <c r="O7806" s="3" t="str">
        <f>IF(VLOOKUP(D7806,'Resources Final'!A:G,7,FALSE)=0,"",VLOOKUP(D7806,'Resources Final'!A:G,7,FALSE))</f>
        <v/>
      </c>
    </row>
    <row r="7807" spans="1:15" x14ac:dyDescent="0.2">
      <c r="A7807" s="11">
        <v>990</v>
      </c>
      <c r="B7807" s="11" t="str">
        <f t="shared" si="136"/>
        <v>Fred C. and Mary R. Koch Foundation_YMCA200971250</v>
      </c>
      <c r="C7807" s="11" t="s">
        <v>4161</v>
      </c>
      <c r="D7807" s="11" t="s">
        <v>589</v>
      </c>
      <c r="E7807" s="11" t="s">
        <v>589</v>
      </c>
      <c r="F7807" s="4">
        <v>71250</v>
      </c>
      <c r="G7807" s="3">
        <v>2009</v>
      </c>
      <c r="H7807" s="3" t="s">
        <v>21</v>
      </c>
      <c r="I7807" s="12"/>
      <c r="J7807" s="3">
        <v>28</v>
      </c>
      <c r="K7807" s="3" t="str">
        <f>IF(VLOOKUP(D7807,'Resources Final'!A:C,3,FALSE)=0,"",VLOOKUP(D7807,'Resources Final'!A:C,3,FALSE))</f>
        <v/>
      </c>
      <c r="L7807" s="3" t="str">
        <f>IF(VLOOKUP(D7807,'Resources Final'!A:D,4,FALSE)=0,"",VLOOKUP(D7807,'Resources Final'!A:D,4,FALSE))</f>
        <v/>
      </c>
      <c r="M7807" s="3" t="str">
        <f>IF(VLOOKUP(D7807,'Resources Final'!A:E,5,FALSE)=0,"",VLOOKUP(D7807,'Resources Final'!A:E,5,FALSE))</f>
        <v>N</v>
      </c>
      <c r="N7807" s="7" t="str">
        <f>IF(VLOOKUP(D7807,'Resources Final'!A:F,6,FALSE)=0,"",VLOOKUP(D7807,'Resources Final'!A:F,6,FALSE))</f>
        <v/>
      </c>
      <c r="O7807" s="3" t="str">
        <f>IF(VLOOKUP(D7807,'Resources Final'!A:G,7,FALSE)=0,"",VLOOKUP(D7807,'Resources Final'!A:G,7,FALSE))</f>
        <v/>
      </c>
    </row>
    <row r="7808" spans="1:15" x14ac:dyDescent="0.2">
      <c r="A7808" s="11">
        <v>990</v>
      </c>
      <c r="B7808" s="11" t="str">
        <f t="shared" si="136"/>
        <v>Fred C. and Mary R. Koch Foundation_Adkinson, Joshua20091500</v>
      </c>
      <c r="C7808" s="11" t="s">
        <v>4161</v>
      </c>
      <c r="D7808" s="11" t="s">
        <v>120</v>
      </c>
      <c r="E7808" s="11" t="s">
        <v>120</v>
      </c>
      <c r="F7808" s="4">
        <v>1500</v>
      </c>
      <c r="G7808" s="3">
        <v>2009</v>
      </c>
      <c r="H7808" s="3" t="s">
        <v>21</v>
      </c>
      <c r="I7808" s="12" t="s">
        <v>4162</v>
      </c>
      <c r="J7808" s="3">
        <v>29</v>
      </c>
      <c r="K7808" s="3" t="str">
        <f>IF(VLOOKUP(D7808,'Resources Final'!A:C,3,FALSE)=0,"",VLOOKUP(D7808,'Resources Final'!A:C,3,FALSE))</f>
        <v>Y</v>
      </c>
      <c r="L7808" s="3" t="str">
        <f>IF(VLOOKUP(D7808,'Resources Final'!A:D,4,FALSE)=0,"",VLOOKUP(D7808,'Resources Final'!A:D,4,FALSE))</f>
        <v/>
      </c>
      <c r="M7808" s="3" t="str">
        <f>IF(VLOOKUP(D7808,'Resources Final'!A:E,5,FALSE)=0,"",VLOOKUP(D7808,'Resources Final'!A:E,5,FALSE))</f>
        <v/>
      </c>
      <c r="N7808" s="7" t="str">
        <f>IF(VLOOKUP(D7808,'Resources Final'!A:F,6,FALSE)=0,"",VLOOKUP(D7808,'Resources Final'!A:F,6,FALSE))</f>
        <v/>
      </c>
      <c r="O7808" s="3" t="str">
        <f>IF(VLOOKUP(D7808,'Resources Final'!A:G,7,FALSE)=0,"",VLOOKUP(D7808,'Resources Final'!A:G,7,FALSE))</f>
        <v/>
      </c>
    </row>
    <row r="7809" spans="1:15" x14ac:dyDescent="0.2">
      <c r="A7809" s="11">
        <v>990</v>
      </c>
      <c r="B7809" s="11" t="str">
        <f t="shared" si="136"/>
        <v>Fred C. and Mary R. Koch Foundation_Agarwal, Shivani20091500</v>
      </c>
      <c r="C7809" s="11" t="s">
        <v>4161</v>
      </c>
      <c r="D7809" s="11" t="s">
        <v>127</v>
      </c>
      <c r="E7809" s="11" t="s">
        <v>127</v>
      </c>
      <c r="F7809" s="4">
        <v>1500</v>
      </c>
      <c r="G7809" s="3">
        <v>2009</v>
      </c>
      <c r="H7809" s="3" t="s">
        <v>21</v>
      </c>
      <c r="I7809" s="12" t="s">
        <v>4162</v>
      </c>
      <c r="J7809" s="3">
        <v>30</v>
      </c>
      <c r="K7809" s="3" t="str">
        <f>IF(VLOOKUP(D7809,'Resources Final'!A:C,3,FALSE)=0,"",VLOOKUP(D7809,'Resources Final'!A:C,3,FALSE))</f>
        <v>Y</v>
      </c>
      <c r="L7809" s="3" t="str">
        <f>IF(VLOOKUP(D7809,'Resources Final'!A:D,4,FALSE)=0,"",VLOOKUP(D7809,'Resources Final'!A:D,4,FALSE))</f>
        <v/>
      </c>
      <c r="M7809" s="3" t="str">
        <f>IF(VLOOKUP(D7809,'Resources Final'!A:E,5,FALSE)=0,"",VLOOKUP(D7809,'Resources Final'!A:E,5,FALSE))</f>
        <v/>
      </c>
      <c r="N7809" s="7" t="str">
        <f>IF(VLOOKUP(D7809,'Resources Final'!A:F,6,FALSE)=0,"",VLOOKUP(D7809,'Resources Final'!A:F,6,FALSE))</f>
        <v/>
      </c>
      <c r="O7809" s="3" t="str">
        <f>IF(VLOOKUP(D7809,'Resources Final'!A:G,7,FALSE)=0,"",VLOOKUP(D7809,'Resources Final'!A:G,7,FALSE))</f>
        <v/>
      </c>
    </row>
    <row r="7810" spans="1:15" x14ac:dyDescent="0.2">
      <c r="A7810" s="11">
        <v>990</v>
      </c>
      <c r="B7810" s="11" t="str">
        <f t="shared" ref="B7810:B7873" si="137">C7810&amp;"_"&amp;D7810&amp;G7810&amp;F7810</f>
        <v>Fred C. and Mary R. Koch Foundation_Agee, Dana20091500</v>
      </c>
      <c r="C7810" s="11" t="s">
        <v>4161</v>
      </c>
      <c r="D7810" s="11" t="s">
        <v>128</v>
      </c>
      <c r="E7810" s="11" t="s">
        <v>128</v>
      </c>
      <c r="F7810" s="4">
        <v>1500</v>
      </c>
      <c r="G7810" s="3">
        <v>2009</v>
      </c>
      <c r="H7810" s="3" t="s">
        <v>21</v>
      </c>
      <c r="I7810" s="12" t="s">
        <v>4162</v>
      </c>
      <c r="J7810" s="3">
        <v>31</v>
      </c>
      <c r="K7810" s="3" t="str">
        <f>IF(VLOOKUP(D7810,'Resources Final'!A:C,3,FALSE)=0,"",VLOOKUP(D7810,'Resources Final'!A:C,3,FALSE))</f>
        <v>Y</v>
      </c>
      <c r="L7810" s="3" t="str">
        <f>IF(VLOOKUP(D7810,'Resources Final'!A:D,4,FALSE)=0,"",VLOOKUP(D7810,'Resources Final'!A:D,4,FALSE))</f>
        <v/>
      </c>
      <c r="M7810" s="3" t="str">
        <f>IF(VLOOKUP(D7810,'Resources Final'!A:E,5,FALSE)=0,"",VLOOKUP(D7810,'Resources Final'!A:E,5,FALSE))</f>
        <v/>
      </c>
      <c r="N7810" s="7" t="str">
        <f>IF(VLOOKUP(D7810,'Resources Final'!A:F,6,FALSE)=0,"",VLOOKUP(D7810,'Resources Final'!A:F,6,FALSE))</f>
        <v/>
      </c>
      <c r="O7810" s="3" t="str">
        <f>IF(VLOOKUP(D7810,'Resources Final'!A:G,7,FALSE)=0,"",VLOOKUP(D7810,'Resources Final'!A:G,7,FALSE))</f>
        <v/>
      </c>
    </row>
    <row r="7811" spans="1:15" x14ac:dyDescent="0.2">
      <c r="A7811" s="11">
        <v>990</v>
      </c>
      <c r="B7811" s="11" t="str">
        <f t="shared" si="137"/>
        <v>Fred C. and Mary R. Koch Foundation_Agrawal, Millie20091500</v>
      </c>
      <c r="C7811" s="11" t="s">
        <v>4161</v>
      </c>
      <c r="D7811" s="11" t="s">
        <v>132</v>
      </c>
      <c r="E7811" s="11" t="s">
        <v>132</v>
      </c>
      <c r="F7811" s="4">
        <v>1500</v>
      </c>
      <c r="G7811" s="3">
        <v>2009</v>
      </c>
      <c r="H7811" s="3" t="s">
        <v>21</v>
      </c>
      <c r="I7811" s="12" t="s">
        <v>4162</v>
      </c>
      <c r="J7811" s="3">
        <v>32</v>
      </c>
      <c r="K7811" s="3" t="str">
        <f>IF(VLOOKUP(D7811,'Resources Final'!A:C,3,FALSE)=0,"",VLOOKUP(D7811,'Resources Final'!A:C,3,FALSE))</f>
        <v>Y</v>
      </c>
      <c r="L7811" s="3" t="str">
        <f>IF(VLOOKUP(D7811,'Resources Final'!A:D,4,FALSE)=0,"",VLOOKUP(D7811,'Resources Final'!A:D,4,FALSE))</f>
        <v/>
      </c>
      <c r="M7811" s="3" t="str">
        <f>IF(VLOOKUP(D7811,'Resources Final'!A:E,5,FALSE)=0,"",VLOOKUP(D7811,'Resources Final'!A:E,5,FALSE))</f>
        <v/>
      </c>
      <c r="N7811" s="7" t="str">
        <f>IF(VLOOKUP(D7811,'Resources Final'!A:F,6,FALSE)=0,"",VLOOKUP(D7811,'Resources Final'!A:F,6,FALSE))</f>
        <v/>
      </c>
      <c r="O7811" s="3" t="str">
        <f>IF(VLOOKUP(D7811,'Resources Final'!A:G,7,FALSE)=0,"",VLOOKUP(D7811,'Resources Final'!A:G,7,FALSE))</f>
        <v/>
      </c>
    </row>
    <row r="7812" spans="1:15" x14ac:dyDescent="0.2">
      <c r="A7812" s="11">
        <v>990</v>
      </c>
      <c r="B7812" s="11" t="str">
        <f t="shared" si="137"/>
        <v>Fred C. and Mary R. Koch Foundation_Allexan, Sarah20091500</v>
      </c>
      <c r="C7812" s="11" t="s">
        <v>4161</v>
      </c>
      <c r="D7812" s="11" t="s">
        <v>159</v>
      </c>
      <c r="E7812" s="11" t="s">
        <v>159</v>
      </c>
      <c r="F7812" s="4">
        <v>1500</v>
      </c>
      <c r="G7812" s="3">
        <v>2009</v>
      </c>
      <c r="H7812" s="3" t="s">
        <v>21</v>
      </c>
      <c r="I7812" s="12" t="s">
        <v>4162</v>
      </c>
      <c r="J7812" s="3">
        <v>33</v>
      </c>
      <c r="K7812" s="3" t="str">
        <f>IF(VLOOKUP(D7812,'Resources Final'!A:C,3,FALSE)=0,"",VLOOKUP(D7812,'Resources Final'!A:C,3,FALSE))</f>
        <v>Y</v>
      </c>
      <c r="L7812" s="3" t="str">
        <f>IF(VLOOKUP(D7812,'Resources Final'!A:D,4,FALSE)=0,"",VLOOKUP(D7812,'Resources Final'!A:D,4,FALSE))</f>
        <v/>
      </c>
      <c r="M7812" s="3" t="str">
        <f>IF(VLOOKUP(D7812,'Resources Final'!A:E,5,FALSE)=0,"",VLOOKUP(D7812,'Resources Final'!A:E,5,FALSE))</f>
        <v/>
      </c>
      <c r="N7812" s="7" t="str">
        <f>IF(VLOOKUP(D7812,'Resources Final'!A:F,6,FALSE)=0,"",VLOOKUP(D7812,'Resources Final'!A:F,6,FALSE))</f>
        <v/>
      </c>
      <c r="O7812" s="3" t="str">
        <f>IF(VLOOKUP(D7812,'Resources Final'!A:G,7,FALSE)=0,"",VLOOKUP(D7812,'Resources Final'!A:G,7,FALSE))</f>
        <v/>
      </c>
    </row>
    <row r="7813" spans="1:15" x14ac:dyDescent="0.2">
      <c r="A7813" s="11">
        <v>990</v>
      </c>
      <c r="B7813" s="11" t="str">
        <f t="shared" si="137"/>
        <v>Fred C. and Mary R. Koch Foundation_Anderson, Matthew20091500</v>
      </c>
      <c r="C7813" s="11" t="s">
        <v>4161</v>
      </c>
      <c r="D7813" s="11" t="s">
        <v>227</v>
      </c>
      <c r="E7813" s="11" t="s">
        <v>227</v>
      </c>
      <c r="F7813" s="4">
        <v>1500</v>
      </c>
      <c r="G7813" s="3">
        <v>2009</v>
      </c>
      <c r="H7813" s="3" t="s">
        <v>21</v>
      </c>
      <c r="I7813" s="12" t="s">
        <v>4162</v>
      </c>
      <c r="J7813" s="3">
        <v>34</v>
      </c>
      <c r="K7813" s="3" t="str">
        <f>IF(VLOOKUP(D7813,'Resources Final'!A:C,3,FALSE)=0,"",VLOOKUP(D7813,'Resources Final'!A:C,3,FALSE))</f>
        <v>Y</v>
      </c>
      <c r="L7813" s="3" t="str">
        <f>IF(VLOOKUP(D7813,'Resources Final'!A:D,4,FALSE)=0,"",VLOOKUP(D7813,'Resources Final'!A:D,4,FALSE))</f>
        <v/>
      </c>
      <c r="M7813" s="3" t="str">
        <f>IF(VLOOKUP(D7813,'Resources Final'!A:E,5,FALSE)=0,"",VLOOKUP(D7813,'Resources Final'!A:E,5,FALSE))</f>
        <v/>
      </c>
      <c r="N7813" s="7" t="str">
        <f>IF(VLOOKUP(D7813,'Resources Final'!A:F,6,FALSE)=0,"",VLOOKUP(D7813,'Resources Final'!A:F,6,FALSE))</f>
        <v/>
      </c>
      <c r="O7813" s="3" t="str">
        <f>IF(VLOOKUP(D7813,'Resources Final'!A:G,7,FALSE)=0,"",VLOOKUP(D7813,'Resources Final'!A:G,7,FALSE))</f>
        <v/>
      </c>
    </row>
    <row r="7814" spans="1:15" x14ac:dyDescent="0.2">
      <c r="A7814" s="11">
        <v>990</v>
      </c>
      <c r="B7814" s="11" t="str">
        <f t="shared" si="137"/>
        <v>Fred C. and Mary R. Koch Foundation_Bachman, Annie20091500</v>
      </c>
      <c r="C7814" s="11" t="s">
        <v>4161</v>
      </c>
      <c r="D7814" s="11" t="s">
        <v>331</v>
      </c>
      <c r="E7814" s="11" t="s">
        <v>331</v>
      </c>
      <c r="F7814" s="4">
        <v>1500</v>
      </c>
      <c r="G7814" s="3">
        <v>2009</v>
      </c>
      <c r="H7814" s="3" t="s">
        <v>21</v>
      </c>
      <c r="I7814" s="12" t="s">
        <v>4162</v>
      </c>
      <c r="J7814" s="3">
        <v>35</v>
      </c>
      <c r="K7814" s="3" t="str">
        <f>IF(VLOOKUP(D7814,'Resources Final'!A:C,3,FALSE)=0,"",VLOOKUP(D7814,'Resources Final'!A:C,3,FALSE))</f>
        <v>Y</v>
      </c>
      <c r="L7814" s="3" t="str">
        <f>IF(VLOOKUP(D7814,'Resources Final'!A:D,4,FALSE)=0,"",VLOOKUP(D7814,'Resources Final'!A:D,4,FALSE))</f>
        <v/>
      </c>
      <c r="M7814" s="3" t="str">
        <f>IF(VLOOKUP(D7814,'Resources Final'!A:E,5,FALSE)=0,"",VLOOKUP(D7814,'Resources Final'!A:E,5,FALSE))</f>
        <v/>
      </c>
      <c r="N7814" s="7" t="str">
        <f>IF(VLOOKUP(D7814,'Resources Final'!A:F,6,FALSE)=0,"",VLOOKUP(D7814,'Resources Final'!A:F,6,FALSE))</f>
        <v/>
      </c>
      <c r="O7814" s="3" t="str">
        <f>IF(VLOOKUP(D7814,'Resources Final'!A:G,7,FALSE)=0,"",VLOOKUP(D7814,'Resources Final'!A:G,7,FALSE))</f>
        <v/>
      </c>
    </row>
    <row r="7815" spans="1:15" x14ac:dyDescent="0.2">
      <c r="A7815" s="11">
        <v>990</v>
      </c>
      <c r="B7815" s="11" t="str">
        <f t="shared" si="137"/>
        <v>Fred C. and Mary R. Koch Foundation_Barnett, Don20091500</v>
      </c>
      <c r="C7815" s="11" t="s">
        <v>4161</v>
      </c>
      <c r="D7815" s="11" t="s">
        <v>354</v>
      </c>
      <c r="E7815" s="11" t="s">
        <v>354</v>
      </c>
      <c r="F7815" s="4">
        <v>1500</v>
      </c>
      <c r="G7815" s="3">
        <v>2009</v>
      </c>
      <c r="H7815" s="3" t="s">
        <v>21</v>
      </c>
      <c r="I7815" s="12" t="s">
        <v>4162</v>
      </c>
      <c r="J7815" s="3">
        <v>36</v>
      </c>
      <c r="K7815" s="3" t="str">
        <f>IF(VLOOKUP(D7815,'Resources Final'!A:C,3,FALSE)=0,"",VLOOKUP(D7815,'Resources Final'!A:C,3,FALSE))</f>
        <v>Y</v>
      </c>
      <c r="L7815" s="3" t="str">
        <f>IF(VLOOKUP(D7815,'Resources Final'!A:D,4,FALSE)=0,"",VLOOKUP(D7815,'Resources Final'!A:D,4,FALSE))</f>
        <v/>
      </c>
      <c r="M7815" s="3" t="str">
        <f>IF(VLOOKUP(D7815,'Resources Final'!A:E,5,FALSE)=0,"",VLOOKUP(D7815,'Resources Final'!A:E,5,FALSE))</f>
        <v/>
      </c>
      <c r="N7815" s="7" t="str">
        <f>IF(VLOOKUP(D7815,'Resources Final'!A:F,6,FALSE)=0,"",VLOOKUP(D7815,'Resources Final'!A:F,6,FALSE))</f>
        <v/>
      </c>
      <c r="O7815" s="3" t="str">
        <f>IF(VLOOKUP(D7815,'Resources Final'!A:G,7,FALSE)=0,"",VLOOKUP(D7815,'Resources Final'!A:G,7,FALSE))</f>
        <v/>
      </c>
    </row>
    <row r="7816" spans="1:15" x14ac:dyDescent="0.2">
      <c r="A7816" s="11">
        <v>990</v>
      </c>
      <c r="B7816" s="11" t="str">
        <f t="shared" si="137"/>
        <v>Fred C. and Mary R. Koch Foundation_Baukal, Christine20091500</v>
      </c>
      <c r="C7816" s="11" t="s">
        <v>4161</v>
      </c>
      <c r="D7816" s="11" t="s">
        <v>364</v>
      </c>
      <c r="E7816" s="11" t="s">
        <v>364</v>
      </c>
      <c r="F7816" s="4">
        <v>1500</v>
      </c>
      <c r="G7816" s="3">
        <v>2009</v>
      </c>
      <c r="H7816" s="3" t="s">
        <v>21</v>
      </c>
      <c r="I7816" s="12" t="s">
        <v>4162</v>
      </c>
      <c r="J7816" s="3">
        <v>37</v>
      </c>
      <c r="K7816" s="3" t="str">
        <f>IF(VLOOKUP(D7816,'Resources Final'!A:C,3,FALSE)=0,"",VLOOKUP(D7816,'Resources Final'!A:C,3,FALSE))</f>
        <v>Y</v>
      </c>
      <c r="L7816" s="3" t="str">
        <f>IF(VLOOKUP(D7816,'Resources Final'!A:D,4,FALSE)=0,"",VLOOKUP(D7816,'Resources Final'!A:D,4,FALSE))</f>
        <v/>
      </c>
      <c r="M7816" s="3" t="str">
        <f>IF(VLOOKUP(D7816,'Resources Final'!A:E,5,FALSE)=0,"",VLOOKUP(D7816,'Resources Final'!A:E,5,FALSE))</f>
        <v/>
      </c>
      <c r="N7816" s="7" t="str">
        <f>IF(VLOOKUP(D7816,'Resources Final'!A:F,6,FALSE)=0,"",VLOOKUP(D7816,'Resources Final'!A:F,6,FALSE))</f>
        <v/>
      </c>
      <c r="O7816" s="3" t="str">
        <f>IF(VLOOKUP(D7816,'Resources Final'!A:G,7,FALSE)=0,"",VLOOKUP(D7816,'Resources Final'!A:G,7,FALSE))</f>
        <v/>
      </c>
    </row>
    <row r="7817" spans="1:15" x14ac:dyDescent="0.2">
      <c r="A7817" s="11">
        <v>990</v>
      </c>
      <c r="B7817" s="11" t="str">
        <f t="shared" si="137"/>
        <v>Fred C. and Mary R. Koch Foundation_Berbert, Georgia20091500</v>
      </c>
      <c r="C7817" s="11" t="s">
        <v>4161</v>
      </c>
      <c r="D7817" s="11" t="s">
        <v>406</v>
      </c>
      <c r="E7817" s="11" t="s">
        <v>406</v>
      </c>
      <c r="F7817" s="4">
        <v>1500</v>
      </c>
      <c r="G7817" s="3">
        <v>2009</v>
      </c>
      <c r="H7817" s="3" t="s">
        <v>21</v>
      </c>
      <c r="I7817" s="12" t="s">
        <v>4162</v>
      </c>
      <c r="J7817" s="3">
        <v>38</v>
      </c>
      <c r="K7817" s="3" t="str">
        <f>IF(VLOOKUP(D7817,'Resources Final'!A:C,3,FALSE)=0,"",VLOOKUP(D7817,'Resources Final'!A:C,3,FALSE))</f>
        <v>Y</v>
      </c>
      <c r="L7817" s="3" t="str">
        <f>IF(VLOOKUP(D7817,'Resources Final'!A:D,4,FALSE)=0,"",VLOOKUP(D7817,'Resources Final'!A:D,4,FALSE))</f>
        <v/>
      </c>
      <c r="M7817" s="3" t="str">
        <f>IF(VLOOKUP(D7817,'Resources Final'!A:E,5,FALSE)=0,"",VLOOKUP(D7817,'Resources Final'!A:E,5,FALSE))</f>
        <v/>
      </c>
      <c r="N7817" s="7" t="str">
        <f>IF(VLOOKUP(D7817,'Resources Final'!A:F,6,FALSE)=0,"",VLOOKUP(D7817,'Resources Final'!A:F,6,FALSE))</f>
        <v/>
      </c>
      <c r="O7817" s="3" t="str">
        <f>IF(VLOOKUP(D7817,'Resources Final'!A:G,7,FALSE)=0,"",VLOOKUP(D7817,'Resources Final'!A:G,7,FALSE))</f>
        <v/>
      </c>
    </row>
    <row r="7818" spans="1:15" x14ac:dyDescent="0.2">
      <c r="A7818" s="11">
        <v>990</v>
      </c>
      <c r="B7818" s="11" t="str">
        <f t="shared" si="137"/>
        <v>Fred C. and Mary R. Koch Foundation_Berry, William20091500</v>
      </c>
      <c r="C7818" s="11" t="s">
        <v>4161</v>
      </c>
      <c r="D7818" s="11" t="s">
        <v>415</v>
      </c>
      <c r="E7818" s="11" t="s">
        <v>415</v>
      </c>
      <c r="F7818" s="4">
        <v>1500</v>
      </c>
      <c r="G7818" s="3">
        <v>2009</v>
      </c>
      <c r="H7818" s="3" t="s">
        <v>21</v>
      </c>
      <c r="I7818" s="12" t="s">
        <v>4162</v>
      </c>
      <c r="J7818" s="3">
        <v>39</v>
      </c>
      <c r="K7818" s="3" t="str">
        <f>IF(VLOOKUP(D7818,'Resources Final'!A:C,3,FALSE)=0,"",VLOOKUP(D7818,'Resources Final'!A:C,3,FALSE))</f>
        <v>Y</v>
      </c>
      <c r="L7818" s="3" t="str">
        <f>IF(VLOOKUP(D7818,'Resources Final'!A:D,4,FALSE)=0,"",VLOOKUP(D7818,'Resources Final'!A:D,4,FALSE))</f>
        <v/>
      </c>
      <c r="M7818" s="3" t="str">
        <f>IF(VLOOKUP(D7818,'Resources Final'!A:E,5,FALSE)=0,"",VLOOKUP(D7818,'Resources Final'!A:E,5,FALSE))</f>
        <v/>
      </c>
      <c r="N7818" s="7" t="str">
        <f>IF(VLOOKUP(D7818,'Resources Final'!A:F,6,FALSE)=0,"",VLOOKUP(D7818,'Resources Final'!A:F,6,FALSE))</f>
        <v/>
      </c>
      <c r="O7818" s="3" t="str">
        <f>IF(VLOOKUP(D7818,'Resources Final'!A:G,7,FALSE)=0,"",VLOOKUP(D7818,'Resources Final'!A:G,7,FALSE))</f>
        <v/>
      </c>
    </row>
    <row r="7819" spans="1:15" x14ac:dyDescent="0.2">
      <c r="A7819" s="11">
        <v>990</v>
      </c>
      <c r="B7819" s="11" t="str">
        <f t="shared" si="137"/>
        <v>Fred C. and Mary R. Koch Foundation_Bitonte, Kendall20093000</v>
      </c>
      <c r="C7819" s="11" t="s">
        <v>4161</v>
      </c>
      <c r="D7819" s="11" t="s">
        <v>440</v>
      </c>
      <c r="E7819" s="11" t="s">
        <v>440</v>
      </c>
      <c r="F7819" s="4">
        <v>3000</v>
      </c>
      <c r="G7819" s="3">
        <v>2009</v>
      </c>
      <c r="H7819" s="3" t="s">
        <v>21</v>
      </c>
      <c r="I7819" s="12" t="s">
        <v>4162</v>
      </c>
      <c r="J7819" s="3">
        <v>40</v>
      </c>
      <c r="K7819" s="3" t="str">
        <f>IF(VLOOKUP(D7819,'Resources Final'!A:C,3,FALSE)=0,"",VLOOKUP(D7819,'Resources Final'!A:C,3,FALSE))</f>
        <v>Y</v>
      </c>
      <c r="L7819" s="3" t="str">
        <f>IF(VLOOKUP(D7819,'Resources Final'!A:D,4,FALSE)=0,"",VLOOKUP(D7819,'Resources Final'!A:D,4,FALSE))</f>
        <v/>
      </c>
      <c r="M7819" s="3" t="str">
        <f>IF(VLOOKUP(D7819,'Resources Final'!A:E,5,FALSE)=0,"",VLOOKUP(D7819,'Resources Final'!A:E,5,FALSE))</f>
        <v/>
      </c>
      <c r="N7819" s="7" t="str">
        <f>IF(VLOOKUP(D7819,'Resources Final'!A:F,6,FALSE)=0,"",VLOOKUP(D7819,'Resources Final'!A:F,6,FALSE))</f>
        <v/>
      </c>
      <c r="O7819" s="3" t="str">
        <f>IF(VLOOKUP(D7819,'Resources Final'!A:G,7,FALSE)=0,"",VLOOKUP(D7819,'Resources Final'!A:G,7,FALSE))</f>
        <v/>
      </c>
    </row>
    <row r="7820" spans="1:15" x14ac:dyDescent="0.2">
      <c r="A7820" s="11">
        <v>990</v>
      </c>
      <c r="B7820" s="11" t="str">
        <f t="shared" si="137"/>
        <v>Fred C. and Mary R. Koch Foundation_Blasi, Audra20091500</v>
      </c>
      <c r="C7820" s="11" t="s">
        <v>4161</v>
      </c>
      <c r="D7820" s="11" t="s">
        <v>445</v>
      </c>
      <c r="E7820" s="11" t="s">
        <v>445</v>
      </c>
      <c r="F7820" s="4">
        <v>1500</v>
      </c>
      <c r="G7820" s="3">
        <v>2009</v>
      </c>
      <c r="H7820" s="3" t="s">
        <v>21</v>
      </c>
      <c r="I7820" s="12" t="s">
        <v>4162</v>
      </c>
      <c r="J7820" s="3">
        <v>41</v>
      </c>
      <c r="K7820" s="3" t="str">
        <f>IF(VLOOKUP(D7820,'Resources Final'!A:C,3,FALSE)=0,"",VLOOKUP(D7820,'Resources Final'!A:C,3,FALSE))</f>
        <v>Y</v>
      </c>
      <c r="L7820" s="3" t="str">
        <f>IF(VLOOKUP(D7820,'Resources Final'!A:D,4,FALSE)=0,"",VLOOKUP(D7820,'Resources Final'!A:D,4,FALSE))</f>
        <v/>
      </c>
      <c r="M7820" s="3" t="str">
        <f>IF(VLOOKUP(D7820,'Resources Final'!A:E,5,FALSE)=0,"",VLOOKUP(D7820,'Resources Final'!A:E,5,FALSE))</f>
        <v/>
      </c>
      <c r="N7820" s="7" t="str">
        <f>IF(VLOOKUP(D7820,'Resources Final'!A:F,6,FALSE)=0,"",VLOOKUP(D7820,'Resources Final'!A:F,6,FALSE))</f>
        <v/>
      </c>
      <c r="O7820" s="3" t="str">
        <f>IF(VLOOKUP(D7820,'Resources Final'!A:G,7,FALSE)=0,"",VLOOKUP(D7820,'Resources Final'!A:G,7,FALSE))</f>
        <v/>
      </c>
    </row>
    <row r="7821" spans="1:15" x14ac:dyDescent="0.2">
      <c r="A7821" s="11">
        <v>990</v>
      </c>
      <c r="B7821" s="11" t="str">
        <f t="shared" si="137"/>
        <v>Fred C. and Mary R. Koch Foundation_Bohrn, Carol-Ann20091500</v>
      </c>
      <c r="C7821" s="11" t="s">
        <v>4161</v>
      </c>
      <c r="D7821" s="11" t="s">
        <v>460</v>
      </c>
      <c r="E7821" s="11" t="s">
        <v>460</v>
      </c>
      <c r="F7821" s="4">
        <v>1500</v>
      </c>
      <c r="G7821" s="3">
        <v>2009</v>
      </c>
      <c r="H7821" s="3" t="s">
        <v>21</v>
      </c>
      <c r="I7821" s="12" t="s">
        <v>4162</v>
      </c>
      <c r="J7821" s="3">
        <v>42</v>
      </c>
      <c r="K7821" s="3" t="str">
        <f>IF(VLOOKUP(D7821,'Resources Final'!A:C,3,FALSE)=0,"",VLOOKUP(D7821,'Resources Final'!A:C,3,FALSE))</f>
        <v>Y</v>
      </c>
      <c r="L7821" s="3" t="str">
        <f>IF(VLOOKUP(D7821,'Resources Final'!A:D,4,FALSE)=0,"",VLOOKUP(D7821,'Resources Final'!A:D,4,FALSE))</f>
        <v/>
      </c>
      <c r="M7821" s="3" t="str">
        <f>IF(VLOOKUP(D7821,'Resources Final'!A:E,5,FALSE)=0,"",VLOOKUP(D7821,'Resources Final'!A:E,5,FALSE))</f>
        <v/>
      </c>
      <c r="N7821" s="7" t="str">
        <f>IF(VLOOKUP(D7821,'Resources Final'!A:F,6,FALSE)=0,"",VLOOKUP(D7821,'Resources Final'!A:F,6,FALSE))</f>
        <v/>
      </c>
      <c r="O7821" s="3" t="str">
        <f>IF(VLOOKUP(D7821,'Resources Final'!A:G,7,FALSE)=0,"",VLOOKUP(D7821,'Resources Final'!A:G,7,FALSE))</f>
        <v/>
      </c>
    </row>
    <row r="7822" spans="1:15" x14ac:dyDescent="0.2">
      <c r="A7822" s="11">
        <v>990</v>
      </c>
      <c r="B7822" s="11" t="str">
        <f t="shared" si="137"/>
        <v>Fred C. and Mary R. Koch Foundation_Bose, Priyanka20091500</v>
      </c>
      <c r="C7822" s="11" t="s">
        <v>4161</v>
      </c>
      <c r="D7822" s="11" t="s">
        <v>471</v>
      </c>
      <c r="E7822" s="11" t="s">
        <v>471</v>
      </c>
      <c r="F7822" s="4">
        <v>1500</v>
      </c>
      <c r="G7822" s="3">
        <v>2009</v>
      </c>
      <c r="H7822" s="3" t="s">
        <v>21</v>
      </c>
      <c r="I7822" s="12" t="s">
        <v>4162</v>
      </c>
      <c r="J7822" s="3">
        <v>43</v>
      </c>
      <c r="K7822" s="3" t="str">
        <f>IF(VLOOKUP(D7822,'Resources Final'!A:C,3,FALSE)=0,"",VLOOKUP(D7822,'Resources Final'!A:C,3,FALSE))</f>
        <v>Y</v>
      </c>
      <c r="L7822" s="3" t="str">
        <f>IF(VLOOKUP(D7822,'Resources Final'!A:D,4,FALSE)=0,"",VLOOKUP(D7822,'Resources Final'!A:D,4,FALSE))</f>
        <v/>
      </c>
      <c r="M7822" s="3" t="str">
        <f>IF(VLOOKUP(D7822,'Resources Final'!A:E,5,FALSE)=0,"",VLOOKUP(D7822,'Resources Final'!A:E,5,FALSE))</f>
        <v/>
      </c>
      <c r="N7822" s="7" t="str">
        <f>IF(VLOOKUP(D7822,'Resources Final'!A:F,6,FALSE)=0,"",VLOOKUP(D7822,'Resources Final'!A:F,6,FALSE))</f>
        <v/>
      </c>
      <c r="O7822" s="3" t="str">
        <f>IF(VLOOKUP(D7822,'Resources Final'!A:G,7,FALSE)=0,"",VLOOKUP(D7822,'Resources Final'!A:G,7,FALSE))</f>
        <v/>
      </c>
    </row>
    <row r="7823" spans="1:15" x14ac:dyDescent="0.2">
      <c r="A7823" s="11">
        <v>990</v>
      </c>
      <c r="B7823" s="11" t="str">
        <f t="shared" si="137"/>
        <v>Fred C. and Mary R. Koch Foundation_Bouchouev, Vladislav20091500</v>
      </c>
      <c r="C7823" s="11" t="s">
        <v>4161</v>
      </c>
      <c r="D7823" s="11" t="s">
        <v>474</v>
      </c>
      <c r="E7823" s="11" t="s">
        <v>474</v>
      </c>
      <c r="F7823" s="4">
        <v>1500</v>
      </c>
      <c r="G7823" s="3">
        <v>2009</v>
      </c>
      <c r="H7823" s="3" t="s">
        <v>21</v>
      </c>
      <c r="I7823" s="12" t="s">
        <v>4162</v>
      </c>
      <c r="J7823" s="3">
        <v>44</v>
      </c>
      <c r="K7823" s="3" t="str">
        <f>IF(VLOOKUP(D7823,'Resources Final'!A:C,3,FALSE)=0,"",VLOOKUP(D7823,'Resources Final'!A:C,3,FALSE))</f>
        <v>Y</v>
      </c>
      <c r="L7823" s="3" t="str">
        <f>IF(VLOOKUP(D7823,'Resources Final'!A:D,4,FALSE)=0,"",VLOOKUP(D7823,'Resources Final'!A:D,4,FALSE))</f>
        <v/>
      </c>
      <c r="M7823" s="3" t="str">
        <f>IF(VLOOKUP(D7823,'Resources Final'!A:E,5,FALSE)=0,"",VLOOKUP(D7823,'Resources Final'!A:E,5,FALSE))</f>
        <v/>
      </c>
      <c r="N7823" s="7" t="str">
        <f>IF(VLOOKUP(D7823,'Resources Final'!A:F,6,FALSE)=0,"",VLOOKUP(D7823,'Resources Final'!A:F,6,FALSE))</f>
        <v/>
      </c>
      <c r="O7823" s="3" t="str">
        <f>IF(VLOOKUP(D7823,'Resources Final'!A:G,7,FALSE)=0,"",VLOOKUP(D7823,'Resources Final'!A:G,7,FALSE))</f>
        <v/>
      </c>
    </row>
    <row r="7824" spans="1:15" x14ac:dyDescent="0.2">
      <c r="A7824" s="11">
        <v>990</v>
      </c>
      <c r="B7824" s="11" t="str">
        <f t="shared" si="137"/>
        <v>Fred C. and Mary R. Koch Foundation_Bourland, Jeffrey20091500</v>
      </c>
      <c r="C7824" s="11" t="s">
        <v>4161</v>
      </c>
      <c r="D7824" s="11" t="s">
        <v>476</v>
      </c>
      <c r="E7824" s="11" t="s">
        <v>476</v>
      </c>
      <c r="F7824" s="4">
        <v>1500</v>
      </c>
      <c r="G7824" s="3">
        <v>2009</v>
      </c>
      <c r="H7824" s="3" t="s">
        <v>21</v>
      </c>
      <c r="I7824" s="12" t="s">
        <v>4162</v>
      </c>
      <c r="J7824" s="3">
        <v>45</v>
      </c>
      <c r="K7824" s="3" t="str">
        <f>IF(VLOOKUP(D7824,'Resources Final'!A:C,3,FALSE)=0,"",VLOOKUP(D7824,'Resources Final'!A:C,3,FALSE))</f>
        <v>Y</v>
      </c>
      <c r="L7824" s="3" t="str">
        <f>IF(VLOOKUP(D7824,'Resources Final'!A:D,4,FALSE)=0,"",VLOOKUP(D7824,'Resources Final'!A:D,4,FALSE))</f>
        <v/>
      </c>
      <c r="M7824" s="3" t="str">
        <f>IF(VLOOKUP(D7824,'Resources Final'!A:E,5,FALSE)=0,"",VLOOKUP(D7824,'Resources Final'!A:E,5,FALSE))</f>
        <v/>
      </c>
      <c r="N7824" s="7" t="str">
        <f>IF(VLOOKUP(D7824,'Resources Final'!A:F,6,FALSE)=0,"",VLOOKUP(D7824,'Resources Final'!A:F,6,FALSE))</f>
        <v/>
      </c>
      <c r="O7824" s="3" t="str">
        <f>IF(VLOOKUP(D7824,'Resources Final'!A:G,7,FALSE)=0,"",VLOOKUP(D7824,'Resources Final'!A:G,7,FALSE))</f>
        <v/>
      </c>
    </row>
    <row r="7825" spans="1:15" x14ac:dyDescent="0.2">
      <c r="A7825" s="11">
        <v>990</v>
      </c>
      <c r="B7825" s="11" t="str">
        <f t="shared" si="137"/>
        <v>Fred C. and Mary R. Koch Foundation_Bromley, Chelsey20091500</v>
      </c>
      <c r="C7825" s="11" t="s">
        <v>4161</v>
      </c>
      <c r="D7825" s="11" t="s">
        <v>502</v>
      </c>
      <c r="E7825" s="11" t="s">
        <v>502</v>
      </c>
      <c r="F7825" s="4">
        <v>1500</v>
      </c>
      <c r="G7825" s="3">
        <v>2009</v>
      </c>
      <c r="H7825" s="3" t="s">
        <v>21</v>
      </c>
      <c r="I7825" s="12" t="s">
        <v>4162</v>
      </c>
      <c r="J7825" s="3">
        <v>46</v>
      </c>
      <c r="K7825" s="3" t="str">
        <f>IF(VLOOKUP(D7825,'Resources Final'!A:C,3,FALSE)=0,"",VLOOKUP(D7825,'Resources Final'!A:C,3,FALSE))</f>
        <v>Y</v>
      </c>
      <c r="L7825" s="3" t="str">
        <f>IF(VLOOKUP(D7825,'Resources Final'!A:D,4,FALSE)=0,"",VLOOKUP(D7825,'Resources Final'!A:D,4,FALSE))</f>
        <v/>
      </c>
      <c r="M7825" s="3" t="str">
        <f>IF(VLOOKUP(D7825,'Resources Final'!A:E,5,FALSE)=0,"",VLOOKUP(D7825,'Resources Final'!A:E,5,FALSE))</f>
        <v/>
      </c>
      <c r="N7825" s="7" t="str">
        <f>IF(VLOOKUP(D7825,'Resources Final'!A:F,6,FALSE)=0,"",VLOOKUP(D7825,'Resources Final'!A:F,6,FALSE))</f>
        <v/>
      </c>
      <c r="O7825" s="3" t="str">
        <f>IF(VLOOKUP(D7825,'Resources Final'!A:G,7,FALSE)=0,"",VLOOKUP(D7825,'Resources Final'!A:G,7,FALSE))</f>
        <v/>
      </c>
    </row>
    <row r="7826" spans="1:15" x14ac:dyDescent="0.2">
      <c r="A7826" s="11">
        <v>990</v>
      </c>
      <c r="B7826" s="11" t="str">
        <f t="shared" si="137"/>
        <v>Fred C. and Mary R. Koch Foundation_Bullman, Brittany20091500</v>
      </c>
      <c r="C7826" s="11" t="s">
        <v>4161</v>
      </c>
      <c r="D7826" s="11" t="s">
        <v>525</v>
      </c>
      <c r="E7826" s="11" t="s">
        <v>525</v>
      </c>
      <c r="F7826" s="4">
        <v>1500</v>
      </c>
      <c r="G7826" s="3">
        <v>2009</v>
      </c>
      <c r="H7826" s="3" t="s">
        <v>21</v>
      </c>
      <c r="I7826" s="12" t="s">
        <v>4162</v>
      </c>
      <c r="J7826" s="3">
        <v>47</v>
      </c>
      <c r="K7826" s="3" t="str">
        <f>IF(VLOOKUP(D7826,'Resources Final'!A:C,3,FALSE)=0,"",VLOOKUP(D7826,'Resources Final'!A:C,3,FALSE))</f>
        <v>Y</v>
      </c>
      <c r="L7826" s="3" t="str">
        <f>IF(VLOOKUP(D7826,'Resources Final'!A:D,4,FALSE)=0,"",VLOOKUP(D7826,'Resources Final'!A:D,4,FALSE))</f>
        <v/>
      </c>
      <c r="M7826" s="3" t="str">
        <f>IF(VLOOKUP(D7826,'Resources Final'!A:E,5,FALSE)=0,"",VLOOKUP(D7826,'Resources Final'!A:E,5,FALSE))</f>
        <v/>
      </c>
      <c r="N7826" s="7" t="str">
        <f>IF(VLOOKUP(D7826,'Resources Final'!A:F,6,FALSE)=0,"",VLOOKUP(D7826,'Resources Final'!A:F,6,FALSE))</f>
        <v/>
      </c>
      <c r="O7826" s="3" t="str">
        <f>IF(VLOOKUP(D7826,'Resources Final'!A:G,7,FALSE)=0,"",VLOOKUP(D7826,'Resources Final'!A:G,7,FALSE))</f>
        <v/>
      </c>
    </row>
    <row r="7827" spans="1:15" x14ac:dyDescent="0.2">
      <c r="A7827" s="11">
        <v>990</v>
      </c>
      <c r="B7827" s="11" t="str">
        <f t="shared" si="137"/>
        <v>Fred C. and Mary R. Koch Foundation_Call, Laura20091500</v>
      </c>
      <c r="C7827" s="11" t="s">
        <v>4161</v>
      </c>
      <c r="D7827" s="11" t="s">
        <v>584</v>
      </c>
      <c r="E7827" s="11" t="s">
        <v>584</v>
      </c>
      <c r="F7827" s="4">
        <v>1500</v>
      </c>
      <c r="G7827" s="3">
        <v>2009</v>
      </c>
      <c r="H7827" s="3" t="s">
        <v>21</v>
      </c>
      <c r="I7827" s="12" t="s">
        <v>4162</v>
      </c>
      <c r="J7827" s="3">
        <v>48</v>
      </c>
      <c r="K7827" s="3" t="str">
        <f>IF(VLOOKUP(D7827,'Resources Final'!A:C,3,FALSE)=0,"",VLOOKUP(D7827,'Resources Final'!A:C,3,FALSE))</f>
        <v>Y</v>
      </c>
      <c r="L7827" s="3" t="str">
        <f>IF(VLOOKUP(D7827,'Resources Final'!A:D,4,FALSE)=0,"",VLOOKUP(D7827,'Resources Final'!A:D,4,FALSE))</f>
        <v/>
      </c>
      <c r="M7827" s="3" t="str">
        <f>IF(VLOOKUP(D7827,'Resources Final'!A:E,5,FALSE)=0,"",VLOOKUP(D7827,'Resources Final'!A:E,5,FALSE))</f>
        <v/>
      </c>
      <c r="N7827" s="7" t="str">
        <f>IF(VLOOKUP(D7827,'Resources Final'!A:F,6,FALSE)=0,"",VLOOKUP(D7827,'Resources Final'!A:F,6,FALSE))</f>
        <v/>
      </c>
      <c r="O7827" s="3" t="str">
        <f>IF(VLOOKUP(D7827,'Resources Final'!A:G,7,FALSE)=0,"",VLOOKUP(D7827,'Resources Final'!A:G,7,FALSE))</f>
        <v/>
      </c>
    </row>
    <row r="7828" spans="1:15" x14ac:dyDescent="0.2">
      <c r="A7828" s="11">
        <v>990</v>
      </c>
      <c r="B7828" s="11" t="str">
        <f t="shared" si="137"/>
        <v>Fred C. and Mary R. Koch Foundation_Carrier, Elizabeth2009750</v>
      </c>
      <c r="C7828" s="11" t="s">
        <v>4161</v>
      </c>
      <c r="D7828" s="11" t="s">
        <v>617</v>
      </c>
      <c r="E7828" s="11" t="s">
        <v>617</v>
      </c>
      <c r="F7828" s="4">
        <v>750</v>
      </c>
      <c r="G7828" s="3">
        <v>2009</v>
      </c>
      <c r="H7828" s="3" t="s">
        <v>21</v>
      </c>
      <c r="I7828" s="12" t="s">
        <v>4162</v>
      </c>
      <c r="J7828" s="3">
        <v>49</v>
      </c>
      <c r="K7828" s="3" t="str">
        <f>IF(VLOOKUP(D7828,'Resources Final'!A:C,3,FALSE)=0,"",VLOOKUP(D7828,'Resources Final'!A:C,3,FALSE))</f>
        <v>Y</v>
      </c>
      <c r="L7828" s="3" t="str">
        <f>IF(VLOOKUP(D7828,'Resources Final'!A:D,4,FALSE)=0,"",VLOOKUP(D7828,'Resources Final'!A:D,4,FALSE))</f>
        <v/>
      </c>
      <c r="M7828" s="3" t="str">
        <f>IF(VLOOKUP(D7828,'Resources Final'!A:E,5,FALSE)=0,"",VLOOKUP(D7828,'Resources Final'!A:E,5,FALSE))</f>
        <v/>
      </c>
      <c r="N7828" s="7" t="str">
        <f>IF(VLOOKUP(D7828,'Resources Final'!A:F,6,FALSE)=0,"",VLOOKUP(D7828,'Resources Final'!A:F,6,FALSE))</f>
        <v/>
      </c>
      <c r="O7828" s="3" t="str">
        <f>IF(VLOOKUP(D7828,'Resources Final'!A:G,7,FALSE)=0,"",VLOOKUP(D7828,'Resources Final'!A:G,7,FALSE))</f>
        <v/>
      </c>
    </row>
    <row r="7829" spans="1:15" x14ac:dyDescent="0.2">
      <c r="A7829" s="11">
        <v>990</v>
      </c>
      <c r="B7829" s="11" t="str">
        <f t="shared" si="137"/>
        <v>Fred C. and Mary R. Koch Foundation_Clark, Benjamin20091500</v>
      </c>
      <c r="C7829" s="11" t="s">
        <v>4161</v>
      </c>
      <c r="D7829" s="11" t="s">
        <v>743</v>
      </c>
      <c r="E7829" s="11" t="s">
        <v>743</v>
      </c>
      <c r="F7829" s="4">
        <v>1500</v>
      </c>
      <c r="G7829" s="3">
        <v>2009</v>
      </c>
      <c r="H7829" s="3" t="s">
        <v>21</v>
      </c>
      <c r="I7829" s="12" t="s">
        <v>4162</v>
      </c>
      <c r="J7829" s="3">
        <v>50</v>
      </c>
      <c r="K7829" s="3" t="str">
        <f>IF(VLOOKUP(D7829,'Resources Final'!A:C,3,FALSE)=0,"",VLOOKUP(D7829,'Resources Final'!A:C,3,FALSE))</f>
        <v>Y</v>
      </c>
      <c r="L7829" s="3" t="str">
        <f>IF(VLOOKUP(D7829,'Resources Final'!A:D,4,FALSE)=0,"",VLOOKUP(D7829,'Resources Final'!A:D,4,FALSE))</f>
        <v/>
      </c>
      <c r="M7829" s="3" t="str">
        <f>IF(VLOOKUP(D7829,'Resources Final'!A:E,5,FALSE)=0,"",VLOOKUP(D7829,'Resources Final'!A:E,5,FALSE))</f>
        <v/>
      </c>
      <c r="N7829" s="7" t="str">
        <f>IF(VLOOKUP(D7829,'Resources Final'!A:F,6,FALSE)=0,"",VLOOKUP(D7829,'Resources Final'!A:F,6,FALSE))</f>
        <v/>
      </c>
      <c r="O7829" s="3" t="str">
        <f>IF(VLOOKUP(D7829,'Resources Final'!A:G,7,FALSE)=0,"",VLOOKUP(D7829,'Resources Final'!A:G,7,FALSE))</f>
        <v/>
      </c>
    </row>
    <row r="7830" spans="1:15" x14ac:dyDescent="0.2">
      <c r="A7830" s="11">
        <v>990</v>
      </c>
      <c r="B7830" s="11" t="str">
        <f t="shared" si="137"/>
        <v>Fred C. and Mary R. Koch Foundation_Coble, Joshua20091500</v>
      </c>
      <c r="C7830" s="11" t="s">
        <v>4161</v>
      </c>
      <c r="D7830" s="11" t="s">
        <v>768</v>
      </c>
      <c r="E7830" s="11" t="s">
        <v>768</v>
      </c>
      <c r="F7830" s="4">
        <v>1500</v>
      </c>
      <c r="G7830" s="3">
        <v>2009</v>
      </c>
      <c r="H7830" s="3" t="s">
        <v>21</v>
      </c>
      <c r="I7830" s="12" t="s">
        <v>4162</v>
      </c>
      <c r="J7830" s="3">
        <v>51</v>
      </c>
      <c r="K7830" s="3" t="str">
        <f>IF(VLOOKUP(D7830,'Resources Final'!A:C,3,FALSE)=0,"",VLOOKUP(D7830,'Resources Final'!A:C,3,FALSE))</f>
        <v>Y</v>
      </c>
      <c r="L7830" s="3" t="str">
        <f>IF(VLOOKUP(D7830,'Resources Final'!A:D,4,FALSE)=0,"",VLOOKUP(D7830,'Resources Final'!A:D,4,FALSE))</f>
        <v/>
      </c>
      <c r="M7830" s="3" t="str">
        <f>IF(VLOOKUP(D7830,'Resources Final'!A:E,5,FALSE)=0,"",VLOOKUP(D7830,'Resources Final'!A:E,5,FALSE))</f>
        <v/>
      </c>
      <c r="N7830" s="7" t="str">
        <f>IF(VLOOKUP(D7830,'Resources Final'!A:F,6,FALSE)=0,"",VLOOKUP(D7830,'Resources Final'!A:F,6,FALSE))</f>
        <v/>
      </c>
      <c r="O7830" s="3" t="str">
        <f>IF(VLOOKUP(D7830,'Resources Final'!A:G,7,FALSE)=0,"",VLOOKUP(D7830,'Resources Final'!A:G,7,FALSE))</f>
        <v/>
      </c>
    </row>
    <row r="7831" spans="1:15" x14ac:dyDescent="0.2">
      <c r="A7831" s="11">
        <v>990</v>
      </c>
      <c r="B7831" s="11" t="str">
        <f t="shared" si="137"/>
        <v>Fred C. and Mary R. Koch Foundation_Cole, Adam20091500</v>
      </c>
      <c r="C7831" s="11" t="s">
        <v>4161</v>
      </c>
      <c r="D7831" s="11" t="s">
        <v>773</v>
      </c>
      <c r="E7831" s="11" t="s">
        <v>773</v>
      </c>
      <c r="F7831" s="4">
        <v>1500</v>
      </c>
      <c r="G7831" s="3">
        <v>2009</v>
      </c>
      <c r="H7831" s="3" t="s">
        <v>21</v>
      </c>
      <c r="I7831" s="12" t="s">
        <v>4162</v>
      </c>
      <c r="J7831" s="3">
        <v>52</v>
      </c>
      <c r="K7831" s="3" t="str">
        <f>IF(VLOOKUP(D7831,'Resources Final'!A:C,3,FALSE)=0,"",VLOOKUP(D7831,'Resources Final'!A:C,3,FALSE))</f>
        <v>Y</v>
      </c>
      <c r="L7831" s="3" t="str">
        <f>IF(VLOOKUP(D7831,'Resources Final'!A:D,4,FALSE)=0,"",VLOOKUP(D7831,'Resources Final'!A:D,4,FALSE))</f>
        <v/>
      </c>
      <c r="M7831" s="3" t="str">
        <f>IF(VLOOKUP(D7831,'Resources Final'!A:E,5,FALSE)=0,"",VLOOKUP(D7831,'Resources Final'!A:E,5,FALSE))</f>
        <v/>
      </c>
      <c r="N7831" s="7" t="str">
        <f>IF(VLOOKUP(D7831,'Resources Final'!A:F,6,FALSE)=0,"",VLOOKUP(D7831,'Resources Final'!A:F,6,FALSE))</f>
        <v/>
      </c>
      <c r="O7831" s="3" t="str">
        <f>IF(VLOOKUP(D7831,'Resources Final'!A:G,7,FALSE)=0,"",VLOOKUP(D7831,'Resources Final'!A:G,7,FALSE))</f>
        <v/>
      </c>
    </row>
    <row r="7832" spans="1:15" x14ac:dyDescent="0.2">
      <c r="A7832" s="11">
        <v>990</v>
      </c>
      <c r="B7832" s="11" t="str">
        <f t="shared" si="137"/>
        <v>Fred C. and Mary R. Koch Foundation_Collins, Daniel20091500</v>
      </c>
      <c r="C7832" s="11" t="s">
        <v>4161</v>
      </c>
      <c r="D7832" s="11" t="s">
        <v>795</v>
      </c>
      <c r="E7832" s="11" t="s">
        <v>795</v>
      </c>
      <c r="F7832" s="4">
        <v>1500</v>
      </c>
      <c r="G7832" s="3">
        <v>2009</v>
      </c>
      <c r="H7832" s="3" t="s">
        <v>21</v>
      </c>
      <c r="I7832" s="12" t="s">
        <v>4162</v>
      </c>
      <c r="J7832" s="3">
        <v>53</v>
      </c>
      <c r="K7832" s="3" t="str">
        <f>IF(VLOOKUP(D7832,'Resources Final'!A:C,3,FALSE)=0,"",VLOOKUP(D7832,'Resources Final'!A:C,3,FALSE))</f>
        <v>Y</v>
      </c>
      <c r="L7832" s="3" t="str">
        <f>IF(VLOOKUP(D7832,'Resources Final'!A:D,4,FALSE)=0,"",VLOOKUP(D7832,'Resources Final'!A:D,4,FALSE))</f>
        <v/>
      </c>
      <c r="M7832" s="3" t="str">
        <f>IF(VLOOKUP(D7832,'Resources Final'!A:E,5,FALSE)=0,"",VLOOKUP(D7832,'Resources Final'!A:E,5,FALSE))</f>
        <v/>
      </c>
      <c r="N7832" s="7" t="str">
        <f>IF(VLOOKUP(D7832,'Resources Final'!A:F,6,FALSE)=0,"",VLOOKUP(D7832,'Resources Final'!A:F,6,FALSE))</f>
        <v/>
      </c>
      <c r="O7832" s="3" t="str">
        <f>IF(VLOOKUP(D7832,'Resources Final'!A:G,7,FALSE)=0,"",VLOOKUP(D7832,'Resources Final'!A:G,7,FALSE))</f>
        <v/>
      </c>
    </row>
    <row r="7833" spans="1:15" x14ac:dyDescent="0.2">
      <c r="A7833" s="11">
        <v>990</v>
      </c>
      <c r="B7833" s="11" t="str">
        <f t="shared" si="137"/>
        <v>Fred C. and Mary R. Koch Foundation_Collins, Katherine20091500</v>
      </c>
      <c r="C7833" s="11" t="s">
        <v>4161</v>
      </c>
      <c r="D7833" s="11" t="s">
        <v>796</v>
      </c>
      <c r="E7833" s="11" t="s">
        <v>796</v>
      </c>
      <c r="F7833" s="4">
        <v>1500</v>
      </c>
      <c r="G7833" s="3">
        <v>2009</v>
      </c>
      <c r="H7833" s="3" t="s">
        <v>21</v>
      </c>
      <c r="I7833" s="12" t="s">
        <v>4162</v>
      </c>
      <c r="J7833" s="3">
        <v>54</v>
      </c>
      <c r="K7833" s="3" t="str">
        <f>IF(VLOOKUP(D7833,'Resources Final'!A:C,3,FALSE)=0,"",VLOOKUP(D7833,'Resources Final'!A:C,3,FALSE))</f>
        <v>Y</v>
      </c>
      <c r="L7833" s="3" t="str">
        <f>IF(VLOOKUP(D7833,'Resources Final'!A:D,4,FALSE)=0,"",VLOOKUP(D7833,'Resources Final'!A:D,4,FALSE))</f>
        <v/>
      </c>
      <c r="M7833" s="3" t="str">
        <f>IF(VLOOKUP(D7833,'Resources Final'!A:E,5,FALSE)=0,"",VLOOKUP(D7833,'Resources Final'!A:E,5,FALSE))</f>
        <v/>
      </c>
      <c r="N7833" s="7" t="str">
        <f>IF(VLOOKUP(D7833,'Resources Final'!A:F,6,FALSE)=0,"",VLOOKUP(D7833,'Resources Final'!A:F,6,FALSE))</f>
        <v/>
      </c>
      <c r="O7833" s="3" t="str">
        <f>IF(VLOOKUP(D7833,'Resources Final'!A:G,7,FALSE)=0,"",VLOOKUP(D7833,'Resources Final'!A:G,7,FALSE))</f>
        <v/>
      </c>
    </row>
    <row r="7834" spans="1:15" x14ac:dyDescent="0.2">
      <c r="A7834" s="11">
        <v>990</v>
      </c>
      <c r="B7834" s="11" t="str">
        <f t="shared" si="137"/>
        <v>Fred C. and Mary R. Koch Foundation_Collins, Katherine20091500</v>
      </c>
      <c r="C7834" s="11" t="s">
        <v>4161</v>
      </c>
      <c r="D7834" s="11" t="s">
        <v>796</v>
      </c>
      <c r="E7834" s="11" t="s">
        <v>796</v>
      </c>
      <c r="F7834" s="4">
        <v>1500</v>
      </c>
      <c r="G7834" s="3">
        <v>2009</v>
      </c>
      <c r="H7834" s="3" t="s">
        <v>21</v>
      </c>
      <c r="I7834" s="12" t="s">
        <v>4186</v>
      </c>
      <c r="J7834" s="3">
        <v>55</v>
      </c>
      <c r="K7834" s="3" t="str">
        <f>IF(VLOOKUP(D7834,'Resources Final'!A:C,3,FALSE)=0,"",VLOOKUP(D7834,'Resources Final'!A:C,3,FALSE))</f>
        <v>Y</v>
      </c>
      <c r="L7834" s="3" t="str">
        <f>IF(VLOOKUP(D7834,'Resources Final'!A:D,4,FALSE)=0,"",VLOOKUP(D7834,'Resources Final'!A:D,4,FALSE))</f>
        <v/>
      </c>
      <c r="M7834" s="3" t="str">
        <f>IF(VLOOKUP(D7834,'Resources Final'!A:E,5,FALSE)=0,"",VLOOKUP(D7834,'Resources Final'!A:E,5,FALSE))</f>
        <v/>
      </c>
      <c r="N7834" s="7" t="str">
        <f>IF(VLOOKUP(D7834,'Resources Final'!A:F,6,FALSE)=0,"",VLOOKUP(D7834,'Resources Final'!A:F,6,FALSE))</f>
        <v/>
      </c>
      <c r="O7834" s="3" t="str">
        <f>IF(VLOOKUP(D7834,'Resources Final'!A:G,7,FALSE)=0,"",VLOOKUP(D7834,'Resources Final'!A:G,7,FALSE))</f>
        <v/>
      </c>
    </row>
    <row r="7835" spans="1:15" x14ac:dyDescent="0.2">
      <c r="A7835" s="11">
        <v>990</v>
      </c>
      <c r="B7835" s="11" t="str">
        <f t="shared" si="137"/>
        <v>Fred C. and Mary R. Koch Foundation_Colven Jr, William20091500</v>
      </c>
      <c r="C7835" s="11" t="s">
        <v>4161</v>
      </c>
      <c r="D7835" s="11" t="s">
        <v>801</v>
      </c>
      <c r="E7835" s="11" t="s">
        <v>801</v>
      </c>
      <c r="F7835" s="4">
        <v>1500</v>
      </c>
      <c r="G7835" s="3">
        <v>2009</v>
      </c>
      <c r="H7835" s="3" t="s">
        <v>21</v>
      </c>
      <c r="I7835" s="12" t="s">
        <v>4162</v>
      </c>
      <c r="J7835" s="3">
        <v>56</v>
      </c>
      <c r="K7835" s="3" t="str">
        <f>IF(VLOOKUP(D7835,'Resources Final'!A:C,3,FALSE)=0,"",VLOOKUP(D7835,'Resources Final'!A:C,3,FALSE))</f>
        <v>Y</v>
      </c>
      <c r="L7835" s="3" t="str">
        <f>IF(VLOOKUP(D7835,'Resources Final'!A:D,4,FALSE)=0,"",VLOOKUP(D7835,'Resources Final'!A:D,4,FALSE))</f>
        <v/>
      </c>
      <c r="M7835" s="3" t="str">
        <f>IF(VLOOKUP(D7835,'Resources Final'!A:E,5,FALSE)=0,"",VLOOKUP(D7835,'Resources Final'!A:E,5,FALSE))</f>
        <v/>
      </c>
      <c r="N7835" s="7" t="str">
        <f>IF(VLOOKUP(D7835,'Resources Final'!A:F,6,FALSE)=0,"",VLOOKUP(D7835,'Resources Final'!A:F,6,FALSE))</f>
        <v/>
      </c>
      <c r="O7835" s="3" t="str">
        <f>IF(VLOOKUP(D7835,'Resources Final'!A:G,7,FALSE)=0,"",VLOOKUP(D7835,'Resources Final'!A:G,7,FALSE))</f>
        <v/>
      </c>
    </row>
    <row r="7836" spans="1:15" x14ac:dyDescent="0.2">
      <c r="A7836" s="11">
        <v>990</v>
      </c>
      <c r="B7836" s="11" t="str">
        <f t="shared" si="137"/>
        <v>Fred C. and Mary R. Koch Foundation_Cossel, Aaron20091500</v>
      </c>
      <c r="C7836" s="11" t="s">
        <v>4161</v>
      </c>
      <c r="D7836" s="11" t="s">
        <v>852</v>
      </c>
      <c r="E7836" s="11" t="s">
        <v>852</v>
      </c>
      <c r="F7836" s="4">
        <v>1500</v>
      </c>
      <c r="G7836" s="3">
        <v>2009</v>
      </c>
      <c r="H7836" s="3" t="s">
        <v>21</v>
      </c>
      <c r="I7836" s="12" t="s">
        <v>4162</v>
      </c>
      <c r="J7836" s="3">
        <v>57</v>
      </c>
      <c r="K7836" s="3" t="str">
        <f>IF(VLOOKUP(D7836,'Resources Final'!A:C,3,FALSE)=0,"",VLOOKUP(D7836,'Resources Final'!A:C,3,FALSE))</f>
        <v>Y</v>
      </c>
      <c r="L7836" s="3" t="str">
        <f>IF(VLOOKUP(D7836,'Resources Final'!A:D,4,FALSE)=0,"",VLOOKUP(D7836,'Resources Final'!A:D,4,FALSE))</f>
        <v/>
      </c>
      <c r="M7836" s="3" t="str">
        <f>IF(VLOOKUP(D7836,'Resources Final'!A:E,5,FALSE)=0,"",VLOOKUP(D7836,'Resources Final'!A:E,5,FALSE))</f>
        <v/>
      </c>
      <c r="N7836" s="7" t="str">
        <f>IF(VLOOKUP(D7836,'Resources Final'!A:F,6,FALSE)=0,"",VLOOKUP(D7836,'Resources Final'!A:F,6,FALSE))</f>
        <v/>
      </c>
      <c r="O7836" s="3" t="str">
        <f>IF(VLOOKUP(D7836,'Resources Final'!A:G,7,FALSE)=0,"",VLOOKUP(D7836,'Resources Final'!A:G,7,FALSE))</f>
        <v/>
      </c>
    </row>
    <row r="7837" spans="1:15" x14ac:dyDescent="0.2">
      <c r="A7837" s="11">
        <v>990</v>
      </c>
      <c r="B7837" s="11" t="str">
        <f t="shared" si="137"/>
        <v>Fred C. and Mary R. Koch Foundation_Cross, Philip20091500</v>
      </c>
      <c r="C7837" s="11" t="s">
        <v>4161</v>
      </c>
      <c r="D7837" s="11" t="s">
        <v>879</v>
      </c>
      <c r="E7837" s="11" t="s">
        <v>879</v>
      </c>
      <c r="F7837" s="4">
        <v>1500</v>
      </c>
      <c r="G7837" s="3">
        <v>2009</v>
      </c>
      <c r="H7837" s="3" t="s">
        <v>21</v>
      </c>
      <c r="I7837" s="12" t="s">
        <v>4162</v>
      </c>
      <c r="J7837" s="3">
        <v>58</v>
      </c>
      <c r="K7837" s="3" t="str">
        <f>IF(VLOOKUP(D7837,'Resources Final'!A:C,3,FALSE)=0,"",VLOOKUP(D7837,'Resources Final'!A:C,3,FALSE))</f>
        <v>Y</v>
      </c>
      <c r="L7837" s="3" t="str">
        <f>IF(VLOOKUP(D7837,'Resources Final'!A:D,4,FALSE)=0,"",VLOOKUP(D7837,'Resources Final'!A:D,4,FALSE))</f>
        <v/>
      </c>
      <c r="M7837" s="3" t="str">
        <f>IF(VLOOKUP(D7837,'Resources Final'!A:E,5,FALSE)=0,"",VLOOKUP(D7837,'Resources Final'!A:E,5,FALSE))</f>
        <v/>
      </c>
      <c r="N7837" s="7" t="str">
        <f>IF(VLOOKUP(D7837,'Resources Final'!A:F,6,FALSE)=0,"",VLOOKUP(D7837,'Resources Final'!A:F,6,FALSE))</f>
        <v/>
      </c>
      <c r="O7837" s="3" t="str">
        <f>IF(VLOOKUP(D7837,'Resources Final'!A:G,7,FALSE)=0,"",VLOOKUP(D7837,'Resources Final'!A:G,7,FALSE))</f>
        <v/>
      </c>
    </row>
    <row r="7838" spans="1:15" x14ac:dyDescent="0.2">
      <c r="A7838" s="11">
        <v>990</v>
      </c>
      <c r="B7838" s="11" t="str">
        <f t="shared" si="137"/>
        <v>Fred C. and Mary R. Koch Foundation_Crowder, Justin20091500</v>
      </c>
      <c r="C7838" s="11" t="s">
        <v>4161</v>
      </c>
      <c r="D7838" s="11" t="s">
        <v>882</v>
      </c>
      <c r="E7838" s="11" t="s">
        <v>882</v>
      </c>
      <c r="F7838" s="4">
        <v>1500</v>
      </c>
      <c r="G7838" s="3">
        <v>2009</v>
      </c>
      <c r="H7838" s="3" t="s">
        <v>21</v>
      </c>
      <c r="I7838" s="12" t="s">
        <v>4162</v>
      </c>
      <c r="J7838" s="3">
        <v>59</v>
      </c>
      <c r="K7838" s="3" t="str">
        <f>IF(VLOOKUP(D7838,'Resources Final'!A:C,3,FALSE)=0,"",VLOOKUP(D7838,'Resources Final'!A:C,3,FALSE))</f>
        <v>Y</v>
      </c>
      <c r="L7838" s="3" t="str">
        <f>IF(VLOOKUP(D7838,'Resources Final'!A:D,4,FALSE)=0,"",VLOOKUP(D7838,'Resources Final'!A:D,4,FALSE))</f>
        <v/>
      </c>
      <c r="M7838" s="3" t="str">
        <f>IF(VLOOKUP(D7838,'Resources Final'!A:E,5,FALSE)=0,"",VLOOKUP(D7838,'Resources Final'!A:E,5,FALSE))</f>
        <v/>
      </c>
      <c r="N7838" s="7" t="str">
        <f>IF(VLOOKUP(D7838,'Resources Final'!A:F,6,FALSE)=0,"",VLOOKUP(D7838,'Resources Final'!A:F,6,FALSE))</f>
        <v/>
      </c>
      <c r="O7838" s="3" t="str">
        <f>IF(VLOOKUP(D7838,'Resources Final'!A:G,7,FALSE)=0,"",VLOOKUP(D7838,'Resources Final'!A:G,7,FALSE))</f>
        <v/>
      </c>
    </row>
    <row r="7839" spans="1:15" x14ac:dyDescent="0.2">
      <c r="A7839" s="11">
        <v>990</v>
      </c>
      <c r="B7839" s="11" t="str">
        <f t="shared" si="137"/>
        <v>Fred C. and Mary R. Koch Foundation_Cuthbert, Alyssa20091500</v>
      </c>
      <c r="C7839" s="11" t="s">
        <v>4161</v>
      </c>
      <c r="D7839" s="11" t="s">
        <v>894</v>
      </c>
      <c r="E7839" s="11" t="s">
        <v>894</v>
      </c>
      <c r="F7839" s="4">
        <v>1500</v>
      </c>
      <c r="G7839" s="3">
        <v>2009</v>
      </c>
      <c r="H7839" s="3" t="s">
        <v>21</v>
      </c>
      <c r="I7839" s="12" t="s">
        <v>4162</v>
      </c>
      <c r="J7839" s="3">
        <v>60</v>
      </c>
      <c r="K7839" s="3" t="str">
        <f>IF(VLOOKUP(D7839,'Resources Final'!A:C,3,FALSE)=0,"",VLOOKUP(D7839,'Resources Final'!A:C,3,FALSE))</f>
        <v>Y</v>
      </c>
      <c r="L7839" s="3" t="str">
        <f>IF(VLOOKUP(D7839,'Resources Final'!A:D,4,FALSE)=0,"",VLOOKUP(D7839,'Resources Final'!A:D,4,FALSE))</f>
        <v/>
      </c>
      <c r="M7839" s="3" t="str">
        <f>IF(VLOOKUP(D7839,'Resources Final'!A:E,5,FALSE)=0,"",VLOOKUP(D7839,'Resources Final'!A:E,5,FALSE))</f>
        <v/>
      </c>
      <c r="N7839" s="7" t="str">
        <f>IF(VLOOKUP(D7839,'Resources Final'!A:F,6,FALSE)=0,"",VLOOKUP(D7839,'Resources Final'!A:F,6,FALSE))</f>
        <v/>
      </c>
      <c r="O7839" s="3" t="str">
        <f>IF(VLOOKUP(D7839,'Resources Final'!A:G,7,FALSE)=0,"",VLOOKUP(D7839,'Resources Final'!A:G,7,FALSE))</f>
        <v/>
      </c>
    </row>
    <row r="7840" spans="1:15" x14ac:dyDescent="0.2">
      <c r="A7840" s="11">
        <v>990</v>
      </c>
      <c r="B7840" s="11" t="str">
        <f t="shared" si="137"/>
        <v>Fred C. and Mary R. Koch Foundation_D'Allura, Megan20091500</v>
      </c>
      <c r="C7840" s="11" t="s">
        <v>4161</v>
      </c>
      <c r="D7840" s="11" t="s">
        <v>924</v>
      </c>
      <c r="E7840" s="11" t="s">
        <v>924</v>
      </c>
      <c r="F7840" s="4">
        <v>1500</v>
      </c>
      <c r="G7840" s="3">
        <v>2009</v>
      </c>
      <c r="H7840" s="3" t="s">
        <v>21</v>
      </c>
      <c r="I7840" s="12" t="s">
        <v>4162</v>
      </c>
      <c r="J7840" s="3">
        <v>61</v>
      </c>
      <c r="K7840" s="3" t="str">
        <f>IF(VLOOKUP(D7840,'Resources Final'!A:C,3,FALSE)=0,"",VLOOKUP(D7840,'Resources Final'!A:C,3,FALSE))</f>
        <v>Y</v>
      </c>
      <c r="L7840" s="3" t="str">
        <f>IF(VLOOKUP(D7840,'Resources Final'!A:D,4,FALSE)=0,"",VLOOKUP(D7840,'Resources Final'!A:D,4,FALSE))</f>
        <v/>
      </c>
      <c r="M7840" s="3" t="str">
        <f>IF(VLOOKUP(D7840,'Resources Final'!A:E,5,FALSE)=0,"",VLOOKUP(D7840,'Resources Final'!A:E,5,FALSE))</f>
        <v/>
      </c>
      <c r="N7840" s="7" t="str">
        <f>IF(VLOOKUP(D7840,'Resources Final'!A:F,6,FALSE)=0,"",VLOOKUP(D7840,'Resources Final'!A:F,6,FALSE))</f>
        <v/>
      </c>
      <c r="O7840" s="3" t="str">
        <f>IF(VLOOKUP(D7840,'Resources Final'!A:G,7,FALSE)=0,"",VLOOKUP(D7840,'Resources Final'!A:G,7,FALSE))</f>
        <v/>
      </c>
    </row>
    <row r="7841" spans="1:15" x14ac:dyDescent="0.2">
      <c r="A7841" s="11">
        <v>990</v>
      </c>
      <c r="B7841" s="11" t="str">
        <f t="shared" si="137"/>
        <v>Fred C. and Mary R. Koch Foundation_DeGarmo, Lydia20091500</v>
      </c>
      <c r="C7841" s="11" t="s">
        <v>4161</v>
      </c>
      <c r="D7841" s="11" t="s">
        <v>972</v>
      </c>
      <c r="E7841" s="11" t="s">
        <v>972</v>
      </c>
      <c r="F7841" s="4">
        <v>1500</v>
      </c>
      <c r="G7841" s="3">
        <v>2009</v>
      </c>
      <c r="H7841" s="3" t="s">
        <v>21</v>
      </c>
      <c r="I7841" s="12" t="s">
        <v>4162</v>
      </c>
      <c r="J7841" s="3">
        <v>62</v>
      </c>
      <c r="K7841" s="3" t="str">
        <f>IF(VLOOKUP(D7841,'Resources Final'!A:C,3,FALSE)=0,"",VLOOKUP(D7841,'Resources Final'!A:C,3,FALSE))</f>
        <v>Y</v>
      </c>
      <c r="L7841" s="3" t="str">
        <f>IF(VLOOKUP(D7841,'Resources Final'!A:D,4,FALSE)=0,"",VLOOKUP(D7841,'Resources Final'!A:D,4,FALSE))</f>
        <v/>
      </c>
      <c r="M7841" s="3" t="str">
        <f>IF(VLOOKUP(D7841,'Resources Final'!A:E,5,FALSE)=0,"",VLOOKUP(D7841,'Resources Final'!A:E,5,FALSE))</f>
        <v/>
      </c>
      <c r="N7841" s="7" t="str">
        <f>IF(VLOOKUP(D7841,'Resources Final'!A:F,6,FALSE)=0,"",VLOOKUP(D7841,'Resources Final'!A:F,6,FALSE))</f>
        <v/>
      </c>
      <c r="O7841" s="3" t="str">
        <f>IF(VLOOKUP(D7841,'Resources Final'!A:G,7,FALSE)=0,"",VLOOKUP(D7841,'Resources Final'!A:G,7,FALSE))</f>
        <v/>
      </c>
    </row>
    <row r="7842" spans="1:15" x14ac:dyDescent="0.2">
      <c r="A7842" s="11">
        <v>990</v>
      </c>
      <c r="B7842" s="11" t="str">
        <f t="shared" si="137"/>
        <v>Fred C. and Mary R. Koch Foundation_Dewitt, Katherine20091500</v>
      </c>
      <c r="C7842" s="11" t="s">
        <v>4161</v>
      </c>
      <c r="D7842" s="11" t="s">
        <v>985</v>
      </c>
      <c r="E7842" s="11" t="s">
        <v>985</v>
      </c>
      <c r="F7842" s="4">
        <v>1500</v>
      </c>
      <c r="G7842" s="3">
        <v>2009</v>
      </c>
      <c r="H7842" s="3" t="s">
        <v>21</v>
      </c>
      <c r="I7842" s="12" t="s">
        <v>4162</v>
      </c>
      <c r="J7842" s="3">
        <v>63</v>
      </c>
      <c r="K7842" s="3" t="str">
        <f>IF(VLOOKUP(D7842,'Resources Final'!A:C,3,FALSE)=0,"",VLOOKUP(D7842,'Resources Final'!A:C,3,FALSE))</f>
        <v>Y</v>
      </c>
      <c r="L7842" s="3" t="str">
        <f>IF(VLOOKUP(D7842,'Resources Final'!A:D,4,FALSE)=0,"",VLOOKUP(D7842,'Resources Final'!A:D,4,FALSE))</f>
        <v/>
      </c>
      <c r="M7842" s="3" t="str">
        <f>IF(VLOOKUP(D7842,'Resources Final'!A:E,5,FALSE)=0,"",VLOOKUP(D7842,'Resources Final'!A:E,5,FALSE))</f>
        <v/>
      </c>
      <c r="N7842" s="7" t="str">
        <f>IF(VLOOKUP(D7842,'Resources Final'!A:F,6,FALSE)=0,"",VLOOKUP(D7842,'Resources Final'!A:F,6,FALSE))</f>
        <v/>
      </c>
      <c r="O7842" s="3" t="str">
        <f>IF(VLOOKUP(D7842,'Resources Final'!A:G,7,FALSE)=0,"",VLOOKUP(D7842,'Resources Final'!A:G,7,FALSE))</f>
        <v/>
      </c>
    </row>
    <row r="7843" spans="1:15" x14ac:dyDescent="0.2">
      <c r="A7843" s="11">
        <v>990</v>
      </c>
      <c r="B7843" s="11" t="str">
        <f t="shared" si="137"/>
        <v>Fred C. and Mary R. Koch Foundation_Dolecheck, Deborah20091500</v>
      </c>
      <c r="C7843" s="11" t="s">
        <v>4161</v>
      </c>
      <c r="D7843" s="11" t="s">
        <v>1009</v>
      </c>
      <c r="E7843" s="11" t="s">
        <v>1009</v>
      </c>
      <c r="F7843" s="4">
        <v>1500</v>
      </c>
      <c r="G7843" s="3">
        <v>2009</v>
      </c>
      <c r="H7843" s="3" t="s">
        <v>21</v>
      </c>
      <c r="I7843" s="12" t="s">
        <v>4162</v>
      </c>
      <c r="J7843" s="3">
        <v>64</v>
      </c>
      <c r="K7843" s="3" t="str">
        <f>IF(VLOOKUP(D7843,'Resources Final'!A:C,3,FALSE)=0,"",VLOOKUP(D7843,'Resources Final'!A:C,3,FALSE))</f>
        <v>Y</v>
      </c>
      <c r="L7843" s="3" t="str">
        <f>IF(VLOOKUP(D7843,'Resources Final'!A:D,4,FALSE)=0,"",VLOOKUP(D7843,'Resources Final'!A:D,4,FALSE))</f>
        <v/>
      </c>
      <c r="M7843" s="3" t="str">
        <f>IF(VLOOKUP(D7843,'Resources Final'!A:E,5,FALSE)=0,"",VLOOKUP(D7843,'Resources Final'!A:E,5,FALSE))</f>
        <v/>
      </c>
      <c r="N7843" s="7" t="str">
        <f>IF(VLOOKUP(D7843,'Resources Final'!A:F,6,FALSE)=0,"",VLOOKUP(D7843,'Resources Final'!A:F,6,FALSE))</f>
        <v/>
      </c>
      <c r="O7843" s="3" t="str">
        <f>IF(VLOOKUP(D7843,'Resources Final'!A:G,7,FALSE)=0,"",VLOOKUP(D7843,'Resources Final'!A:G,7,FALSE))</f>
        <v/>
      </c>
    </row>
    <row r="7844" spans="1:15" x14ac:dyDescent="0.2">
      <c r="A7844" s="11">
        <v>990</v>
      </c>
      <c r="B7844" s="11" t="str">
        <f t="shared" si="137"/>
        <v>Fred C. and Mary R. Koch Foundation_Dolecheck, Mark20091500</v>
      </c>
      <c r="C7844" s="11" t="s">
        <v>4161</v>
      </c>
      <c r="D7844" s="11" t="s">
        <v>1012</v>
      </c>
      <c r="E7844" s="11" t="s">
        <v>1012</v>
      </c>
      <c r="F7844" s="4">
        <v>1500</v>
      </c>
      <c r="G7844" s="3">
        <v>2009</v>
      </c>
      <c r="H7844" s="3" t="s">
        <v>21</v>
      </c>
      <c r="I7844" s="12" t="s">
        <v>4162</v>
      </c>
      <c r="J7844" s="3">
        <v>65</v>
      </c>
      <c r="K7844" s="3" t="str">
        <f>IF(VLOOKUP(D7844,'Resources Final'!A:C,3,FALSE)=0,"",VLOOKUP(D7844,'Resources Final'!A:C,3,FALSE))</f>
        <v>Y</v>
      </c>
      <c r="L7844" s="3" t="str">
        <f>IF(VLOOKUP(D7844,'Resources Final'!A:D,4,FALSE)=0,"",VLOOKUP(D7844,'Resources Final'!A:D,4,FALSE))</f>
        <v/>
      </c>
      <c r="M7844" s="3" t="str">
        <f>IF(VLOOKUP(D7844,'Resources Final'!A:E,5,FALSE)=0,"",VLOOKUP(D7844,'Resources Final'!A:E,5,FALSE))</f>
        <v/>
      </c>
      <c r="N7844" s="7" t="str">
        <f>IF(VLOOKUP(D7844,'Resources Final'!A:F,6,FALSE)=0,"",VLOOKUP(D7844,'Resources Final'!A:F,6,FALSE))</f>
        <v/>
      </c>
      <c r="O7844" s="3" t="str">
        <f>IF(VLOOKUP(D7844,'Resources Final'!A:G,7,FALSE)=0,"",VLOOKUP(D7844,'Resources Final'!A:G,7,FALSE))</f>
        <v/>
      </c>
    </row>
    <row r="7845" spans="1:15" x14ac:dyDescent="0.2">
      <c r="A7845" s="11">
        <v>990</v>
      </c>
      <c r="B7845" s="11" t="str">
        <f t="shared" si="137"/>
        <v>Fred C. and Mary R. Koch Foundation_Duea, Sarah20091500</v>
      </c>
      <c r="C7845" s="11" t="s">
        <v>4161</v>
      </c>
      <c r="D7845" s="11" t="s">
        <v>1035</v>
      </c>
      <c r="E7845" s="11" t="s">
        <v>1035</v>
      </c>
      <c r="F7845" s="4">
        <v>1500</v>
      </c>
      <c r="G7845" s="3">
        <v>2009</v>
      </c>
      <c r="H7845" s="3" t="s">
        <v>21</v>
      </c>
      <c r="I7845" s="12" t="s">
        <v>4162</v>
      </c>
      <c r="J7845" s="3">
        <v>66</v>
      </c>
      <c r="K7845" s="3" t="str">
        <f>IF(VLOOKUP(D7845,'Resources Final'!A:C,3,FALSE)=0,"",VLOOKUP(D7845,'Resources Final'!A:C,3,FALSE))</f>
        <v>Y</v>
      </c>
      <c r="L7845" s="3" t="str">
        <f>IF(VLOOKUP(D7845,'Resources Final'!A:D,4,FALSE)=0,"",VLOOKUP(D7845,'Resources Final'!A:D,4,FALSE))</f>
        <v/>
      </c>
      <c r="M7845" s="3" t="str">
        <f>IF(VLOOKUP(D7845,'Resources Final'!A:E,5,FALSE)=0,"",VLOOKUP(D7845,'Resources Final'!A:E,5,FALSE))</f>
        <v/>
      </c>
      <c r="N7845" s="7" t="str">
        <f>IF(VLOOKUP(D7845,'Resources Final'!A:F,6,FALSE)=0,"",VLOOKUP(D7845,'Resources Final'!A:F,6,FALSE))</f>
        <v/>
      </c>
      <c r="O7845" s="3" t="str">
        <f>IF(VLOOKUP(D7845,'Resources Final'!A:G,7,FALSE)=0,"",VLOOKUP(D7845,'Resources Final'!A:G,7,FALSE))</f>
        <v/>
      </c>
    </row>
    <row r="7846" spans="1:15" x14ac:dyDescent="0.2">
      <c r="A7846" s="11">
        <v>990</v>
      </c>
      <c r="B7846" s="11" t="str">
        <f t="shared" si="137"/>
        <v>Fred C. and Mary R. Koch Foundation_Edic, Heather20091500</v>
      </c>
      <c r="C7846" s="11" t="s">
        <v>4161</v>
      </c>
      <c r="D7846" s="11" t="s">
        <v>1107</v>
      </c>
      <c r="E7846" s="11" t="s">
        <v>1107</v>
      </c>
      <c r="F7846" s="4">
        <v>1500</v>
      </c>
      <c r="G7846" s="3">
        <v>2009</v>
      </c>
      <c r="H7846" s="3" t="s">
        <v>21</v>
      </c>
      <c r="I7846" s="12" t="s">
        <v>4162</v>
      </c>
      <c r="J7846" s="3">
        <v>67</v>
      </c>
      <c r="K7846" s="3" t="str">
        <f>IF(VLOOKUP(D7846,'Resources Final'!A:C,3,FALSE)=0,"",VLOOKUP(D7846,'Resources Final'!A:C,3,FALSE))</f>
        <v>Y</v>
      </c>
      <c r="L7846" s="3" t="str">
        <f>IF(VLOOKUP(D7846,'Resources Final'!A:D,4,FALSE)=0,"",VLOOKUP(D7846,'Resources Final'!A:D,4,FALSE))</f>
        <v/>
      </c>
      <c r="M7846" s="3" t="str">
        <f>IF(VLOOKUP(D7846,'Resources Final'!A:E,5,FALSE)=0,"",VLOOKUP(D7846,'Resources Final'!A:E,5,FALSE))</f>
        <v/>
      </c>
      <c r="N7846" s="7" t="str">
        <f>IF(VLOOKUP(D7846,'Resources Final'!A:F,6,FALSE)=0,"",VLOOKUP(D7846,'Resources Final'!A:F,6,FALSE))</f>
        <v/>
      </c>
      <c r="O7846" s="3" t="str">
        <f>IF(VLOOKUP(D7846,'Resources Final'!A:G,7,FALSE)=0,"",VLOOKUP(D7846,'Resources Final'!A:G,7,FALSE))</f>
        <v/>
      </c>
    </row>
    <row r="7847" spans="1:15" x14ac:dyDescent="0.2">
      <c r="A7847" s="11">
        <v>990</v>
      </c>
      <c r="B7847" s="11" t="str">
        <f t="shared" si="137"/>
        <v>Fred C. and Mary R. Koch Foundation_Egerton, William20091500</v>
      </c>
      <c r="C7847" s="11" t="s">
        <v>4161</v>
      </c>
      <c r="D7847" s="11" t="s">
        <v>1114</v>
      </c>
      <c r="E7847" s="11" t="s">
        <v>1114</v>
      </c>
      <c r="F7847" s="4">
        <v>1500</v>
      </c>
      <c r="G7847" s="3">
        <v>2009</v>
      </c>
      <c r="H7847" s="3" t="s">
        <v>21</v>
      </c>
      <c r="I7847" s="12" t="s">
        <v>4162</v>
      </c>
      <c r="J7847" s="3">
        <v>68</v>
      </c>
      <c r="K7847" s="3" t="str">
        <f>IF(VLOOKUP(D7847,'Resources Final'!A:C,3,FALSE)=0,"",VLOOKUP(D7847,'Resources Final'!A:C,3,FALSE))</f>
        <v>Y</v>
      </c>
      <c r="L7847" s="3" t="str">
        <f>IF(VLOOKUP(D7847,'Resources Final'!A:D,4,FALSE)=0,"",VLOOKUP(D7847,'Resources Final'!A:D,4,FALSE))</f>
        <v/>
      </c>
      <c r="M7847" s="3" t="str">
        <f>IF(VLOOKUP(D7847,'Resources Final'!A:E,5,FALSE)=0,"",VLOOKUP(D7847,'Resources Final'!A:E,5,FALSE))</f>
        <v/>
      </c>
      <c r="N7847" s="7" t="str">
        <f>IF(VLOOKUP(D7847,'Resources Final'!A:F,6,FALSE)=0,"",VLOOKUP(D7847,'Resources Final'!A:F,6,FALSE))</f>
        <v/>
      </c>
      <c r="O7847" s="3" t="str">
        <f>IF(VLOOKUP(D7847,'Resources Final'!A:G,7,FALSE)=0,"",VLOOKUP(D7847,'Resources Final'!A:G,7,FALSE))</f>
        <v/>
      </c>
    </row>
    <row r="7848" spans="1:15" x14ac:dyDescent="0.2">
      <c r="A7848" s="11">
        <v>990</v>
      </c>
      <c r="B7848" s="11" t="str">
        <f t="shared" si="137"/>
        <v>Fred C. and Mary R. Koch Foundation_Ender, Alexandra20091500</v>
      </c>
      <c r="C7848" s="11" t="s">
        <v>4161</v>
      </c>
      <c r="D7848" s="11" t="s">
        <v>1138</v>
      </c>
      <c r="E7848" s="11" t="s">
        <v>1138</v>
      </c>
      <c r="F7848" s="4">
        <v>1500</v>
      </c>
      <c r="G7848" s="3">
        <v>2009</v>
      </c>
      <c r="H7848" s="3" t="s">
        <v>21</v>
      </c>
      <c r="I7848" s="12" t="s">
        <v>4162</v>
      </c>
      <c r="J7848" s="3">
        <v>69</v>
      </c>
      <c r="K7848" s="3" t="str">
        <f>IF(VLOOKUP(D7848,'Resources Final'!A:C,3,FALSE)=0,"",VLOOKUP(D7848,'Resources Final'!A:C,3,FALSE))</f>
        <v>Y</v>
      </c>
      <c r="L7848" s="3" t="str">
        <f>IF(VLOOKUP(D7848,'Resources Final'!A:D,4,FALSE)=0,"",VLOOKUP(D7848,'Resources Final'!A:D,4,FALSE))</f>
        <v/>
      </c>
      <c r="M7848" s="3" t="str">
        <f>IF(VLOOKUP(D7848,'Resources Final'!A:E,5,FALSE)=0,"",VLOOKUP(D7848,'Resources Final'!A:E,5,FALSE))</f>
        <v/>
      </c>
      <c r="N7848" s="7" t="str">
        <f>IF(VLOOKUP(D7848,'Resources Final'!A:F,6,FALSE)=0,"",VLOOKUP(D7848,'Resources Final'!A:F,6,FALSE))</f>
        <v/>
      </c>
      <c r="O7848" s="3" t="str">
        <f>IF(VLOOKUP(D7848,'Resources Final'!A:G,7,FALSE)=0,"",VLOOKUP(D7848,'Resources Final'!A:G,7,FALSE))</f>
        <v/>
      </c>
    </row>
    <row r="7849" spans="1:15" x14ac:dyDescent="0.2">
      <c r="A7849" s="11">
        <v>990</v>
      </c>
      <c r="B7849" s="11" t="str">
        <f t="shared" si="137"/>
        <v>Fred C. and Mary R. Koch Foundation_Finlen, Ryan20091500</v>
      </c>
      <c r="C7849" s="11" t="s">
        <v>4161</v>
      </c>
      <c r="D7849" s="11" t="s">
        <v>1210</v>
      </c>
      <c r="E7849" s="11" t="s">
        <v>1210</v>
      </c>
      <c r="F7849" s="4">
        <v>1500</v>
      </c>
      <c r="G7849" s="3">
        <v>2009</v>
      </c>
      <c r="H7849" s="3" t="s">
        <v>21</v>
      </c>
      <c r="I7849" s="12" t="s">
        <v>4162</v>
      </c>
      <c r="J7849" s="3">
        <v>70</v>
      </c>
      <c r="K7849" s="3" t="str">
        <f>IF(VLOOKUP(D7849,'Resources Final'!A:C,3,FALSE)=0,"",VLOOKUP(D7849,'Resources Final'!A:C,3,FALSE))</f>
        <v>Y</v>
      </c>
      <c r="L7849" s="3" t="str">
        <f>IF(VLOOKUP(D7849,'Resources Final'!A:D,4,FALSE)=0,"",VLOOKUP(D7849,'Resources Final'!A:D,4,FALSE))</f>
        <v/>
      </c>
      <c r="M7849" s="3" t="str">
        <f>IF(VLOOKUP(D7849,'Resources Final'!A:E,5,FALSE)=0,"",VLOOKUP(D7849,'Resources Final'!A:E,5,FALSE))</f>
        <v/>
      </c>
      <c r="N7849" s="7" t="str">
        <f>IF(VLOOKUP(D7849,'Resources Final'!A:F,6,FALSE)=0,"",VLOOKUP(D7849,'Resources Final'!A:F,6,FALSE))</f>
        <v/>
      </c>
      <c r="O7849" s="3" t="str">
        <f>IF(VLOOKUP(D7849,'Resources Final'!A:G,7,FALSE)=0,"",VLOOKUP(D7849,'Resources Final'!A:G,7,FALSE))</f>
        <v/>
      </c>
    </row>
    <row r="7850" spans="1:15" x14ac:dyDescent="0.2">
      <c r="A7850" s="11">
        <v>990</v>
      </c>
      <c r="B7850" s="11" t="str">
        <f t="shared" si="137"/>
        <v>Fred C. and Mary R. Koch Foundation_Fischer, Amanda20091500</v>
      </c>
      <c r="C7850" s="11" t="s">
        <v>4161</v>
      </c>
      <c r="D7850" s="11" t="s">
        <v>1214</v>
      </c>
      <c r="E7850" s="11" t="s">
        <v>1214</v>
      </c>
      <c r="F7850" s="4">
        <v>1500</v>
      </c>
      <c r="G7850" s="3">
        <v>2009</v>
      </c>
      <c r="H7850" s="3" t="s">
        <v>21</v>
      </c>
      <c r="I7850" s="12" t="s">
        <v>4162</v>
      </c>
      <c r="J7850" s="3">
        <v>71</v>
      </c>
      <c r="K7850" s="3" t="str">
        <f>IF(VLOOKUP(D7850,'Resources Final'!A:C,3,FALSE)=0,"",VLOOKUP(D7850,'Resources Final'!A:C,3,FALSE))</f>
        <v>Y</v>
      </c>
      <c r="L7850" s="3" t="str">
        <f>IF(VLOOKUP(D7850,'Resources Final'!A:D,4,FALSE)=0,"",VLOOKUP(D7850,'Resources Final'!A:D,4,FALSE))</f>
        <v/>
      </c>
      <c r="M7850" s="3" t="str">
        <f>IF(VLOOKUP(D7850,'Resources Final'!A:E,5,FALSE)=0,"",VLOOKUP(D7850,'Resources Final'!A:E,5,FALSE))</f>
        <v/>
      </c>
      <c r="N7850" s="7" t="str">
        <f>IF(VLOOKUP(D7850,'Resources Final'!A:F,6,FALSE)=0,"",VLOOKUP(D7850,'Resources Final'!A:F,6,FALSE))</f>
        <v/>
      </c>
      <c r="O7850" s="3" t="str">
        <f>IF(VLOOKUP(D7850,'Resources Final'!A:G,7,FALSE)=0,"",VLOOKUP(D7850,'Resources Final'!A:G,7,FALSE))</f>
        <v/>
      </c>
    </row>
    <row r="7851" spans="1:15" x14ac:dyDescent="0.2">
      <c r="A7851" s="11">
        <v>990</v>
      </c>
      <c r="B7851" s="11" t="str">
        <f t="shared" si="137"/>
        <v>Fred C. and Mary R. Koch Foundation_Fischer, Remington20091500</v>
      </c>
      <c r="C7851" s="11" t="s">
        <v>4161</v>
      </c>
      <c r="D7851" s="11" t="s">
        <v>1215</v>
      </c>
      <c r="E7851" s="11" t="s">
        <v>1215</v>
      </c>
      <c r="F7851" s="4">
        <v>1500</v>
      </c>
      <c r="G7851" s="3">
        <v>2009</v>
      </c>
      <c r="H7851" s="3" t="s">
        <v>21</v>
      </c>
      <c r="I7851" s="12" t="s">
        <v>4162</v>
      </c>
      <c r="J7851" s="3">
        <v>72</v>
      </c>
      <c r="K7851" s="3" t="str">
        <f>IF(VLOOKUP(D7851,'Resources Final'!A:C,3,FALSE)=0,"",VLOOKUP(D7851,'Resources Final'!A:C,3,FALSE))</f>
        <v>Y</v>
      </c>
      <c r="L7851" s="3" t="str">
        <f>IF(VLOOKUP(D7851,'Resources Final'!A:D,4,FALSE)=0,"",VLOOKUP(D7851,'Resources Final'!A:D,4,FALSE))</f>
        <v/>
      </c>
      <c r="M7851" s="3" t="str">
        <f>IF(VLOOKUP(D7851,'Resources Final'!A:E,5,FALSE)=0,"",VLOOKUP(D7851,'Resources Final'!A:E,5,FALSE))</f>
        <v/>
      </c>
      <c r="N7851" s="7" t="str">
        <f>IF(VLOOKUP(D7851,'Resources Final'!A:F,6,FALSE)=0,"",VLOOKUP(D7851,'Resources Final'!A:F,6,FALSE))</f>
        <v/>
      </c>
      <c r="O7851" s="3" t="str">
        <f>IF(VLOOKUP(D7851,'Resources Final'!A:G,7,FALSE)=0,"",VLOOKUP(D7851,'Resources Final'!A:G,7,FALSE))</f>
        <v/>
      </c>
    </row>
    <row r="7852" spans="1:15" x14ac:dyDescent="0.2">
      <c r="A7852" s="11">
        <v>990</v>
      </c>
      <c r="B7852" s="11" t="str">
        <f t="shared" si="137"/>
        <v>Fred C. and Mary R. Koch Foundation_Fisher, Miranda20091500</v>
      </c>
      <c r="C7852" s="11" t="s">
        <v>4161</v>
      </c>
      <c r="D7852" s="11" t="s">
        <v>1217</v>
      </c>
      <c r="E7852" s="11" t="s">
        <v>1217</v>
      </c>
      <c r="F7852" s="4">
        <v>1500</v>
      </c>
      <c r="G7852" s="3">
        <v>2009</v>
      </c>
      <c r="H7852" s="3" t="s">
        <v>21</v>
      </c>
      <c r="I7852" s="12" t="s">
        <v>4162</v>
      </c>
      <c r="J7852" s="3">
        <v>73</v>
      </c>
      <c r="K7852" s="3" t="str">
        <f>IF(VLOOKUP(D7852,'Resources Final'!A:C,3,FALSE)=0,"",VLOOKUP(D7852,'Resources Final'!A:C,3,FALSE))</f>
        <v>Y</v>
      </c>
      <c r="L7852" s="3" t="str">
        <f>IF(VLOOKUP(D7852,'Resources Final'!A:D,4,FALSE)=0,"",VLOOKUP(D7852,'Resources Final'!A:D,4,FALSE))</f>
        <v/>
      </c>
      <c r="M7852" s="3" t="str">
        <f>IF(VLOOKUP(D7852,'Resources Final'!A:E,5,FALSE)=0,"",VLOOKUP(D7852,'Resources Final'!A:E,5,FALSE))</f>
        <v/>
      </c>
      <c r="N7852" s="7" t="str">
        <f>IF(VLOOKUP(D7852,'Resources Final'!A:F,6,FALSE)=0,"",VLOOKUP(D7852,'Resources Final'!A:F,6,FALSE))</f>
        <v/>
      </c>
      <c r="O7852" s="3" t="str">
        <f>IF(VLOOKUP(D7852,'Resources Final'!A:G,7,FALSE)=0,"",VLOOKUP(D7852,'Resources Final'!A:G,7,FALSE))</f>
        <v/>
      </c>
    </row>
    <row r="7853" spans="1:15" x14ac:dyDescent="0.2">
      <c r="A7853" s="11">
        <v>990</v>
      </c>
      <c r="B7853" s="11" t="str">
        <f t="shared" si="137"/>
        <v>Fred C. and Mary R. Koch Foundation_Flax, Caleb20091500</v>
      </c>
      <c r="C7853" s="11" t="s">
        <v>4161</v>
      </c>
      <c r="D7853" s="11" t="s">
        <v>1222</v>
      </c>
      <c r="E7853" s="11" t="s">
        <v>1222</v>
      </c>
      <c r="F7853" s="4">
        <v>1500</v>
      </c>
      <c r="G7853" s="3">
        <v>2009</v>
      </c>
      <c r="H7853" s="3" t="s">
        <v>21</v>
      </c>
      <c r="I7853" s="12" t="s">
        <v>4162</v>
      </c>
      <c r="J7853" s="3">
        <v>74</v>
      </c>
      <c r="K7853" s="3" t="str">
        <f>IF(VLOOKUP(D7853,'Resources Final'!A:C,3,FALSE)=0,"",VLOOKUP(D7853,'Resources Final'!A:C,3,FALSE))</f>
        <v>Y</v>
      </c>
      <c r="L7853" s="3" t="str">
        <f>IF(VLOOKUP(D7853,'Resources Final'!A:D,4,FALSE)=0,"",VLOOKUP(D7853,'Resources Final'!A:D,4,FALSE))</f>
        <v/>
      </c>
      <c r="M7853" s="3" t="str">
        <f>IF(VLOOKUP(D7853,'Resources Final'!A:E,5,FALSE)=0,"",VLOOKUP(D7853,'Resources Final'!A:E,5,FALSE))</f>
        <v/>
      </c>
      <c r="N7853" s="7" t="str">
        <f>IF(VLOOKUP(D7853,'Resources Final'!A:F,6,FALSE)=0,"",VLOOKUP(D7853,'Resources Final'!A:F,6,FALSE))</f>
        <v/>
      </c>
      <c r="O7853" s="3" t="str">
        <f>IF(VLOOKUP(D7853,'Resources Final'!A:G,7,FALSE)=0,"",VLOOKUP(D7853,'Resources Final'!A:G,7,FALSE))</f>
        <v/>
      </c>
    </row>
    <row r="7854" spans="1:15" x14ac:dyDescent="0.2">
      <c r="A7854" s="11">
        <v>990</v>
      </c>
      <c r="B7854" s="11" t="str">
        <f t="shared" si="137"/>
        <v>Fred C. and Mary R. Koch Foundation_Franssen, Nicholas20091500</v>
      </c>
      <c r="C7854" s="11" t="s">
        <v>4161</v>
      </c>
      <c r="D7854" s="11" t="s">
        <v>1274</v>
      </c>
      <c r="E7854" s="11" t="s">
        <v>1274</v>
      </c>
      <c r="F7854" s="4">
        <v>1500</v>
      </c>
      <c r="G7854" s="3">
        <v>2009</v>
      </c>
      <c r="H7854" s="3" t="s">
        <v>21</v>
      </c>
      <c r="I7854" s="12" t="s">
        <v>4162</v>
      </c>
      <c r="J7854" s="3">
        <v>75</v>
      </c>
      <c r="K7854" s="3" t="str">
        <f>IF(VLOOKUP(D7854,'Resources Final'!A:C,3,FALSE)=0,"",VLOOKUP(D7854,'Resources Final'!A:C,3,FALSE))</f>
        <v>Y</v>
      </c>
      <c r="L7854" s="3" t="str">
        <f>IF(VLOOKUP(D7854,'Resources Final'!A:D,4,FALSE)=0,"",VLOOKUP(D7854,'Resources Final'!A:D,4,FALSE))</f>
        <v/>
      </c>
      <c r="M7854" s="3" t="str">
        <f>IF(VLOOKUP(D7854,'Resources Final'!A:E,5,FALSE)=0,"",VLOOKUP(D7854,'Resources Final'!A:E,5,FALSE))</f>
        <v/>
      </c>
      <c r="N7854" s="7" t="str">
        <f>IF(VLOOKUP(D7854,'Resources Final'!A:F,6,FALSE)=0,"",VLOOKUP(D7854,'Resources Final'!A:F,6,FALSE))</f>
        <v/>
      </c>
      <c r="O7854" s="3" t="str">
        <f>IF(VLOOKUP(D7854,'Resources Final'!A:G,7,FALSE)=0,"",VLOOKUP(D7854,'Resources Final'!A:G,7,FALSE))</f>
        <v/>
      </c>
    </row>
    <row r="7855" spans="1:15" x14ac:dyDescent="0.2">
      <c r="A7855" s="11">
        <v>990</v>
      </c>
      <c r="B7855" s="11" t="str">
        <f t="shared" si="137"/>
        <v>Fred C. and Mary R. Koch Foundation_Fritz, Kailey20091500</v>
      </c>
      <c r="C7855" s="11" t="s">
        <v>4161</v>
      </c>
      <c r="D7855" s="11" t="s">
        <v>1311</v>
      </c>
      <c r="E7855" s="11" t="s">
        <v>1311</v>
      </c>
      <c r="F7855" s="4">
        <v>1500</v>
      </c>
      <c r="G7855" s="3">
        <v>2009</v>
      </c>
      <c r="H7855" s="3" t="s">
        <v>21</v>
      </c>
      <c r="I7855" s="12" t="s">
        <v>4162</v>
      </c>
      <c r="J7855" s="3">
        <v>76</v>
      </c>
      <c r="K7855" s="3" t="str">
        <f>IF(VLOOKUP(D7855,'Resources Final'!A:C,3,FALSE)=0,"",VLOOKUP(D7855,'Resources Final'!A:C,3,FALSE))</f>
        <v>Y</v>
      </c>
      <c r="L7855" s="3" t="str">
        <f>IF(VLOOKUP(D7855,'Resources Final'!A:D,4,FALSE)=0,"",VLOOKUP(D7855,'Resources Final'!A:D,4,FALSE))</f>
        <v/>
      </c>
      <c r="M7855" s="3" t="str">
        <f>IF(VLOOKUP(D7855,'Resources Final'!A:E,5,FALSE)=0,"",VLOOKUP(D7855,'Resources Final'!A:E,5,FALSE))</f>
        <v/>
      </c>
      <c r="N7855" s="7" t="str">
        <f>IF(VLOOKUP(D7855,'Resources Final'!A:F,6,FALSE)=0,"",VLOOKUP(D7855,'Resources Final'!A:F,6,FALSE))</f>
        <v/>
      </c>
      <c r="O7855" s="3" t="str">
        <f>IF(VLOOKUP(D7855,'Resources Final'!A:G,7,FALSE)=0,"",VLOOKUP(D7855,'Resources Final'!A:G,7,FALSE))</f>
        <v/>
      </c>
    </row>
    <row r="7856" spans="1:15" x14ac:dyDescent="0.2">
      <c r="A7856" s="11">
        <v>990</v>
      </c>
      <c r="B7856" s="11" t="str">
        <f t="shared" si="137"/>
        <v>Fred C. and Mary R. Koch Foundation_Ginther, Elizabeth20091500</v>
      </c>
      <c r="C7856" s="11" t="s">
        <v>4161</v>
      </c>
      <c r="D7856" s="11" t="s">
        <v>1404</v>
      </c>
      <c r="E7856" s="11" t="s">
        <v>1404</v>
      </c>
      <c r="F7856" s="4">
        <v>1500</v>
      </c>
      <c r="G7856" s="3">
        <v>2009</v>
      </c>
      <c r="H7856" s="3" t="s">
        <v>21</v>
      </c>
      <c r="I7856" s="12" t="s">
        <v>4162</v>
      </c>
      <c r="J7856" s="3">
        <v>77</v>
      </c>
      <c r="K7856" s="3" t="str">
        <f>IF(VLOOKUP(D7856,'Resources Final'!A:C,3,FALSE)=0,"",VLOOKUP(D7856,'Resources Final'!A:C,3,FALSE))</f>
        <v>Y</v>
      </c>
      <c r="L7856" s="3" t="str">
        <f>IF(VLOOKUP(D7856,'Resources Final'!A:D,4,FALSE)=0,"",VLOOKUP(D7856,'Resources Final'!A:D,4,FALSE))</f>
        <v/>
      </c>
      <c r="M7856" s="3" t="str">
        <f>IF(VLOOKUP(D7856,'Resources Final'!A:E,5,FALSE)=0,"",VLOOKUP(D7856,'Resources Final'!A:E,5,FALSE))</f>
        <v/>
      </c>
      <c r="N7856" s="7" t="str">
        <f>IF(VLOOKUP(D7856,'Resources Final'!A:F,6,FALSE)=0,"",VLOOKUP(D7856,'Resources Final'!A:F,6,FALSE))</f>
        <v/>
      </c>
      <c r="O7856" s="3" t="str">
        <f>IF(VLOOKUP(D7856,'Resources Final'!A:G,7,FALSE)=0,"",VLOOKUP(D7856,'Resources Final'!A:G,7,FALSE))</f>
        <v/>
      </c>
    </row>
    <row r="7857" spans="1:15" x14ac:dyDescent="0.2">
      <c r="A7857" s="11">
        <v>990</v>
      </c>
      <c r="B7857" s="11" t="str">
        <f t="shared" si="137"/>
        <v>Fred C. and Mary R. Koch Foundation_Ginther, Nicholas20091500</v>
      </c>
      <c r="C7857" s="11" t="s">
        <v>4161</v>
      </c>
      <c r="D7857" s="11" t="s">
        <v>1405</v>
      </c>
      <c r="E7857" s="11" t="s">
        <v>1405</v>
      </c>
      <c r="F7857" s="4">
        <v>1500</v>
      </c>
      <c r="G7857" s="3">
        <v>2009</v>
      </c>
      <c r="H7857" s="3" t="s">
        <v>21</v>
      </c>
      <c r="I7857" s="12" t="s">
        <v>4162</v>
      </c>
      <c r="J7857" s="3">
        <v>78</v>
      </c>
      <c r="K7857" s="3" t="str">
        <f>IF(VLOOKUP(D7857,'Resources Final'!A:C,3,FALSE)=0,"",VLOOKUP(D7857,'Resources Final'!A:C,3,FALSE))</f>
        <v>Y</v>
      </c>
      <c r="L7857" s="3" t="str">
        <f>IF(VLOOKUP(D7857,'Resources Final'!A:D,4,FALSE)=0,"",VLOOKUP(D7857,'Resources Final'!A:D,4,FALSE))</f>
        <v/>
      </c>
      <c r="M7857" s="3" t="str">
        <f>IF(VLOOKUP(D7857,'Resources Final'!A:E,5,FALSE)=0,"",VLOOKUP(D7857,'Resources Final'!A:E,5,FALSE))</f>
        <v/>
      </c>
      <c r="N7857" s="7" t="str">
        <f>IF(VLOOKUP(D7857,'Resources Final'!A:F,6,FALSE)=0,"",VLOOKUP(D7857,'Resources Final'!A:F,6,FALSE))</f>
        <v/>
      </c>
      <c r="O7857" s="3" t="str">
        <f>IF(VLOOKUP(D7857,'Resources Final'!A:G,7,FALSE)=0,"",VLOOKUP(D7857,'Resources Final'!A:G,7,FALSE))</f>
        <v/>
      </c>
    </row>
    <row r="7858" spans="1:15" x14ac:dyDescent="0.2">
      <c r="A7858" s="11">
        <v>990</v>
      </c>
      <c r="B7858" s="11" t="str">
        <f t="shared" si="137"/>
        <v>Fred C. and Mary R. Koch Foundation_Glenn, Emily20091500</v>
      </c>
      <c r="C7858" s="11" t="s">
        <v>4161</v>
      </c>
      <c r="D7858" s="11" t="s">
        <v>1407</v>
      </c>
      <c r="E7858" s="11" t="s">
        <v>1407</v>
      </c>
      <c r="F7858" s="4">
        <v>1500</v>
      </c>
      <c r="G7858" s="3">
        <v>2009</v>
      </c>
      <c r="H7858" s="3" t="s">
        <v>21</v>
      </c>
      <c r="I7858" s="12" t="s">
        <v>4162</v>
      </c>
      <c r="J7858" s="3">
        <v>79</v>
      </c>
      <c r="K7858" s="3" t="str">
        <f>IF(VLOOKUP(D7858,'Resources Final'!A:C,3,FALSE)=0,"",VLOOKUP(D7858,'Resources Final'!A:C,3,FALSE))</f>
        <v>Y</v>
      </c>
      <c r="L7858" s="3" t="str">
        <f>IF(VLOOKUP(D7858,'Resources Final'!A:D,4,FALSE)=0,"",VLOOKUP(D7858,'Resources Final'!A:D,4,FALSE))</f>
        <v/>
      </c>
      <c r="M7858" s="3" t="str">
        <f>IF(VLOOKUP(D7858,'Resources Final'!A:E,5,FALSE)=0,"",VLOOKUP(D7858,'Resources Final'!A:E,5,FALSE))</f>
        <v/>
      </c>
      <c r="N7858" s="7" t="str">
        <f>IF(VLOOKUP(D7858,'Resources Final'!A:F,6,FALSE)=0,"",VLOOKUP(D7858,'Resources Final'!A:F,6,FALSE))</f>
        <v/>
      </c>
      <c r="O7858" s="3" t="str">
        <f>IF(VLOOKUP(D7858,'Resources Final'!A:G,7,FALSE)=0,"",VLOOKUP(D7858,'Resources Final'!A:G,7,FALSE))</f>
        <v/>
      </c>
    </row>
    <row r="7859" spans="1:15" x14ac:dyDescent="0.2">
      <c r="A7859" s="11">
        <v>990</v>
      </c>
      <c r="B7859" s="11" t="str">
        <f t="shared" si="137"/>
        <v>Fred C. and Mary R. Koch Foundation_Gorcyca, Katherine20091500</v>
      </c>
      <c r="C7859" s="11" t="s">
        <v>4161</v>
      </c>
      <c r="D7859" s="11" t="s">
        <v>1432</v>
      </c>
      <c r="E7859" s="11" t="s">
        <v>1432</v>
      </c>
      <c r="F7859" s="4">
        <v>1500</v>
      </c>
      <c r="G7859" s="3">
        <v>2009</v>
      </c>
      <c r="H7859" s="3" t="s">
        <v>21</v>
      </c>
      <c r="I7859" s="12" t="s">
        <v>4162</v>
      </c>
      <c r="J7859" s="3">
        <v>80</v>
      </c>
      <c r="K7859" s="3" t="str">
        <f>IF(VLOOKUP(D7859,'Resources Final'!A:C,3,FALSE)=0,"",VLOOKUP(D7859,'Resources Final'!A:C,3,FALSE))</f>
        <v>Y</v>
      </c>
      <c r="L7859" s="3" t="str">
        <f>IF(VLOOKUP(D7859,'Resources Final'!A:D,4,FALSE)=0,"",VLOOKUP(D7859,'Resources Final'!A:D,4,FALSE))</f>
        <v/>
      </c>
      <c r="M7859" s="3" t="str">
        <f>IF(VLOOKUP(D7859,'Resources Final'!A:E,5,FALSE)=0,"",VLOOKUP(D7859,'Resources Final'!A:E,5,FALSE))</f>
        <v/>
      </c>
      <c r="N7859" s="7" t="str">
        <f>IF(VLOOKUP(D7859,'Resources Final'!A:F,6,FALSE)=0,"",VLOOKUP(D7859,'Resources Final'!A:F,6,FALSE))</f>
        <v/>
      </c>
      <c r="O7859" s="3" t="str">
        <f>IF(VLOOKUP(D7859,'Resources Final'!A:G,7,FALSE)=0,"",VLOOKUP(D7859,'Resources Final'!A:G,7,FALSE))</f>
        <v/>
      </c>
    </row>
    <row r="7860" spans="1:15" x14ac:dyDescent="0.2">
      <c r="A7860" s="11">
        <v>990</v>
      </c>
      <c r="B7860" s="11" t="str">
        <f t="shared" si="137"/>
        <v>Fred C. and Mary R. Koch Foundation_Graeff, Benjamin20091500</v>
      </c>
      <c r="C7860" s="11" t="s">
        <v>4161</v>
      </c>
      <c r="D7860" s="11" t="s">
        <v>1435</v>
      </c>
      <c r="E7860" s="11" t="s">
        <v>1435</v>
      </c>
      <c r="F7860" s="4">
        <v>1500</v>
      </c>
      <c r="G7860" s="3">
        <v>2009</v>
      </c>
      <c r="H7860" s="3" t="s">
        <v>21</v>
      </c>
      <c r="I7860" s="12" t="s">
        <v>4162</v>
      </c>
      <c r="J7860" s="3">
        <v>81</v>
      </c>
      <c r="K7860" s="3" t="str">
        <f>IF(VLOOKUP(D7860,'Resources Final'!A:C,3,FALSE)=0,"",VLOOKUP(D7860,'Resources Final'!A:C,3,FALSE))</f>
        <v>Y</v>
      </c>
      <c r="L7860" s="3" t="str">
        <f>IF(VLOOKUP(D7860,'Resources Final'!A:D,4,FALSE)=0,"",VLOOKUP(D7860,'Resources Final'!A:D,4,FALSE))</f>
        <v/>
      </c>
      <c r="M7860" s="3" t="str">
        <f>IF(VLOOKUP(D7860,'Resources Final'!A:E,5,FALSE)=0,"",VLOOKUP(D7860,'Resources Final'!A:E,5,FALSE))</f>
        <v/>
      </c>
      <c r="N7860" s="7" t="str">
        <f>IF(VLOOKUP(D7860,'Resources Final'!A:F,6,FALSE)=0,"",VLOOKUP(D7860,'Resources Final'!A:F,6,FALSE))</f>
        <v/>
      </c>
      <c r="O7860" s="3" t="str">
        <f>IF(VLOOKUP(D7860,'Resources Final'!A:G,7,FALSE)=0,"",VLOOKUP(D7860,'Resources Final'!A:G,7,FALSE))</f>
        <v/>
      </c>
    </row>
    <row r="7861" spans="1:15" x14ac:dyDescent="0.2">
      <c r="A7861" s="11">
        <v>990</v>
      </c>
      <c r="B7861" s="11" t="str">
        <f t="shared" si="137"/>
        <v>Fred C. and Mary R. Koch Foundation_Gregory, Logan20091500</v>
      </c>
      <c r="C7861" s="11" t="s">
        <v>4161</v>
      </c>
      <c r="D7861" s="11" t="s">
        <v>1462</v>
      </c>
      <c r="E7861" s="11" t="s">
        <v>1462</v>
      </c>
      <c r="F7861" s="4">
        <v>1500</v>
      </c>
      <c r="G7861" s="3">
        <v>2009</v>
      </c>
      <c r="H7861" s="3" t="s">
        <v>21</v>
      </c>
      <c r="I7861" s="12" t="s">
        <v>4162</v>
      </c>
      <c r="J7861" s="3">
        <v>82</v>
      </c>
      <c r="K7861" s="3" t="str">
        <f>IF(VLOOKUP(D7861,'Resources Final'!A:C,3,FALSE)=0,"",VLOOKUP(D7861,'Resources Final'!A:C,3,FALSE))</f>
        <v>Y</v>
      </c>
      <c r="L7861" s="3" t="str">
        <f>IF(VLOOKUP(D7861,'Resources Final'!A:D,4,FALSE)=0,"",VLOOKUP(D7861,'Resources Final'!A:D,4,FALSE))</f>
        <v/>
      </c>
      <c r="M7861" s="3" t="str">
        <f>IF(VLOOKUP(D7861,'Resources Final'!A:E,5,FALSE)=0,"",VLOOKUP(D7861,'Resources Final'!A:E,5,FALSE))</f>
        <v/>
      </c>
      <c r="N7861" s="7" t="str">
        <f>IF(VLOOKUP(D7861,'Resources Final'!A:F,6,FALSE)=0,"",VLOOKUP(D7861,'Resources Final'!A:F,6,FALSE))</f>
        <v/>
      </c>
      <c r="O7861" s="3" t="str">
        <f>IF(VLOOKUP(D7861,'Resources Final'!A:G,7,FALSE)=0,"",VLOOKUP(D7861,'Resources Final'!A:G,7,FALSE))</f>
        <v/>
      </c>
    </row>
    <row r="7862" spans="1:15" x14ac:dyDescent="0.2">
      <c r="A7862" s="11">
        <v>990</v>
      </c>
      <c r="B7862" s="11" t="str">
        <f t="shared" si="137"/>
        <v>Fred C. and Mary R. Koch Foundation_Guillemette, Shayn20091500</v>
      </c>
      <c r="C7862" s="11" t="s">
        <v>4161</v>
      </c>
      <c r="D7862" s="11" t="s">
        <v>1479</v>
      </c>
      <c r="E7862" s="11" t="s">
        <v>1479</v>
      </c>
      <c r="F7862" s="4">
        <v>1500</v>
      </c>
      <c r="G7862" s="3">
        <v>2009</v>
      </c>
      <c r="H7862" s="3" t="s">
        <v>21</v>
      </c>
      <c r="I7862" s="12" t="s">
        <v>4162</v>
      </c>
      <c r="J7862" s="3">
        <v>83</v>
      </c>
      <c r="K7862" s="3" t="str">
        <f>IF(VLOOKUP(D7862,'Resources Final'!A:C,3,FALSE)=0,"",VLOOKUP(D7862,'Resources Final'!A:C,3,FALSE))</f>
        <v>Y</v>
      </c>
      <c r="L7862" s="3" t="str">
        <f>IF(VLOOKUP(D7862,'Resources Final'!A:D,4,FALSE)=0,"",VLOOKUP(D7862,'Resources Final'!A:D,4,FALSE))</f>
        <v/>
      </c>
      <c r="M7862" s="3" t="str">
        <f>IF(VLOOKUP(D7862,'Resources Final'!A:E,5,FALSE)=0,"",VLOOKUP(D7862,'Resources Final'!A:E,5,FALSE))</f>
        <v/>
      </c>
      <c r="N7862" s="7" t="str">
        <f>IF(VLOOKUP(D7862,'Resources Final'!A:F,6,FALSE)=0,"",VLOOKUP(D7862,'Resources Final'!A:F,6,FALSE))</f>
        <v/>
      </c>
      <c r="O7862" s="3" t="str">
        <f>IF(VLOOKUP(D7862,'Resources Final'!A:G,7,FALSE)=0,"",VLOOKUP(D7862,'Resources Final'!A:G,7,FALSE))</f>
        <v/>
      </c>
    </row>
    <row r="7863" spans="1:15" x14ac:dyDescent="0.2">
      <c r="A7863" s="11">
        <v>990</v>
      </c>
      <c r="B7863" s="11" t="str">
        <f t="shared" si="137"/>
        <v>Fred C. and Mary R. Koch Foundation_Hardeman, Matthew20091500</v>
      </c>
      <c r="C7863" s="11" t="s">
        <v>4161</v>
      </c>
      <c r="D7863" s="11" t="s">
        <v>1521</v>
      </c>
      <c r="E7863" s="11" t="s">
        <v>1521</v>
      </c>
      <c r="F7863" s="4">
        <v>1500</v>
      </c>
      <c r="G7863" s="3">
        <v>2009</v>
      </c>
      <c r="H7863" s="3" t="s">
        <v>21</v>
      </c>
      <c r="I7863" s="12" t="s">
        <v>4162</v>
      </c>
      <c r="J7863" s="3">
        <v>84</v>
      </c>
      <c r="K7863" s="3" t="str">
        <f>IF(VLOOKUP(D7863,'Resources Final'!A:C,3,FALSE)=0,"",VLOOKUP(D7863,'Resources Final'!A:C,3,FALSE))</f>
        <v>Y</v>
      </c>
      <c r="L7863" s="3" t="str">
        <f>IF(VLOOKUP(D7863,'Resources Final'!A:D,4,FALSE)=0,"",VLOOKUP(D7863,'Resources Final'!A:D,4,FALSE))</f>
        <v/>
      </c>
      <c r="M7863" s="3" t="str">
        <f>IF(VLOOKUP(D7863,'Resources Final'!A:E,5,FALSE)=0,"",VLOOKUP(D7863,'Resources Final'!A:E,5,FALSE))</f>
        <v/>
      </c>
      <c r="N7863" s="7" t="str">
        <f>IF(VLOOKUP(D7863,'Resources Final'!A:F,6,FALSE)=0,"",VLOOKUP(D7863,'Resources Final'!A:F,6,FALSE))</f>
        <v/>
      </c>
      <c r="O7863" s="3" t="str">
        <f>IF(VLOOKUP(D7863,'Resources Final'!A:G,7,FALSE)=0,"",VLOOKUP(D7863,'Resources Final'!A:G,7,FALSE))</f>
        <v/>
      </c>
    </row>
    <row r="7864" spans="1:15" x14ac:dyDescent="0.2">
      <c r="A7864" s="11">
        <v>990</v>
      </c>
      <c r="B7864" s="11" t="str">
        <f t="shared" si="137"/>
        <v>Fred C. and Mary R. Koch Foundation_Harrison, Nicole20091500</v>
      </c>
      <c r="C7864" s="11" t="s">
        <v>4161</v>
      </c>
      <c r="D7864" s="11" t="s">
        <v>1536</v>
      </c>
      <c r="E7864" s="11" t="s">
        <v>1536</v>
      </c>
      <c r="F7864" s="4">
        <v>1500</v>
      </c>
      <c r="G7864" s="3">
        <v>2009</v>
      </c>
      <c r="H7864" s="3" t="s">
        <v>21</v>
      </c>
      <c r="I7864" s="12" t="s">
        <v>4162</v>
      </c>
      <c r="J7864" s="3">
        <v>85</v>
      </c>
      <c r="K7864" s="3" t="str">
        <f>IF(VLOOKUP(D7864,'Resources Final'!A:C,3,FALSE)=0,"",VLOOKUP(D7864,'Resources Final'!A:C,3,FALSE))</f>
        <v>Y</v>
      </c>
      <c r="L7864" s="3" t="str">
        <f>IF(VLOOKUP(D7864,'Resources Final'!A:D,4,FALSE)=0,"",VLOOKUP(D7864,'Resources Final'!A:D,4,FALSE))</f>
        <v/>
      </c>
      <c r="M7864" s="3" t="str">
        <f>IF(VLOOKUP(D7864,'Resources Final'!A:E,5,FALSE)=0,"",VLOOKUP(D7864,'Resources Final'!A:E,5,FALSE))</f>
        <v/>
      </c>
      <c r="N7864" s="7" t="str">
        <f>IF(VLOOKUP(D7864,'Resources Final'!A:F,6,FALSE)=0,"",VLOOKUP(D7864,'Resources Final'!A:F,6,FALSE))</f>
        <v/>
      </c>
      <c r="O7864" s="3" t="str">
        <f>IF(VLOOKUP(D7864,'Resources Final'!A:G,7,FALSE)=0,"",VLOOKUP(D7864,'Resources Final'!A:G,7,FALSE))</f>
        <v/>
      </c>
    </row>
    <row r="7865" spans="1:15" x14ac:dyDescent="0.2">
      <c r="A7865" s="11">
        <v>990</v>
      </c>
      <c r="B7865" s="11" t="str">
        <f t="shared" si="137"/>
        <v>Fred C. and Mary R. Koch Foundation_Helfrich, Brianna20091500</v>
      </c>
      <c r="C7865" s="11" t="s">
        <v>4161</v>
      </c>
      <c r="D7865" s="11" t="s">
        <v>1559</v>
      </c>
      <c r="E7865" s="11" t="s">
        <v>1559</v>
      </c>
      <c r="F7865" s="4">
        <v>1500</v>
      </c>
      <c r="G7865" s="3">
        <v>2009</v>
      </c>
      <c r="H7865" s="3" t="s">
        <v>21</v>
      </c>
      <c r="I7865" s="12" t="s">
        <v>4162</v>
      </c>
      <c r="J7865" s="3">
        <v>86</v>
      </c>
      <c r="K7865" s="3" t="str">
        <f>IF(VLOOKUP(D7865,'Resources Final'!A:C,3,FALSE)=0,"",VLOOKUP(D7865,'Resources Final'!A:C,3,FALSE))</f>
        <v>Y</v>
      </c>
      <c r="L7865" s="3" t="str">
        <f>IF(VLOOKUP(D7865,'Resources Final'!A:D,4,FALSE)=0,"",VLOOKUP(D7865,'Resources Final'!A:D,4,FALSE))</f>
        <v/>
      </c>
      <c r="M7865" s="3" t="str">
        <f>IF(VLOOKUP(D7865,'Resources Final'!A:E,5,FALSE)=0,"",VLOOKUP(D7865,'Resources Final'!A:E,5,FALSE))</f>
        <v/>
      </c>
      <c r="N7865" s="7" t="str">
        <f>IF(VLOOKUP(D7865,'Resources Final'!A:F,6,FALSE)=0,"",VLOOKUP(D7865,'Resources Final'!A:F,6,FALSE))</f>
        <v/>
      </c>
      <c r="O7865" s="3" t="str">
        <f>IF(VLOOKUP(D7865,'Resources Final'!A:G,7,FALSE)=0,"",VLOOKUP(D7865,'Resources Final'!A:G,7,FALSE))</f>
        <v/>
      </c>
    </row>
    <row r="7866" spans="1:15" x14ac:dyDescent="0.2">
      <c r="A7866" s="11">
        <v>990</v>
      </c>
      <c r="B7866" s="11" t="str">
        <f t="shared" si="137"/>
        <v>Fred C. and Mary R. Koch Foundation_Herzog, Mary20091500</v>
      </c>
      <c r="C7866" s="11" t="s">
        <v>4161</v>
      </c>
      <c r="D7866" s="11" t="s">
        <v>1578</v>
      </c>
      <c r="E7866" s="11" t="s">
        <v>1578</v>
      </c>
      <c r="F7866" s="4">
        <v>1500</v>
      </c>
      <c r="G7866" s="3">
        <v>2009</v>
      </c>
      <c r="H7866" s="3" t="s">
        <v>21</v>
      </c>
      <c r="I7866" s="12" t="s">
        <v>4162</v>
      </c>
      <c r="J7866" s="3">
        <v>87</v>
      </c>
      <c r="K7866" s="3" t="str">
        <f>IF(VLOOKUP(D7866,'Resources Final'!A:C,3,FALSE)=0,"",VLOOKUP(D7866,'Resources Final'!A:C,3,FALSE))</f>
        <v>Y</v>
      </c>
      <c r="L7866" s="3" t="str">
        <f>IF(VLOOKUP(D7866,'Resources Final'!A:D,4,FALSE)=0,"",VLOOKUP(D7866,'Resources Final'!A:D,4,FALSE))</f>
        <v/>
      </c>
      <c r="M7866" s="3" t="str">
        <f>IF(VLOOKUP(D7866,'Resources Final'!A:E,5,FALSE)=0,"",VLOOKUP(D7866,'Resources Final'!A:E,5,FALSE))</f>
        <v/>
      </c>
      <c r="N7866" s="7" t="str">
        <f>IF(VLOOKUP(D7866,'Resources Final'!A:F,6,FALSE)=0,"",VLOOKUP(D7866,'Resources Final'!A:F,6,FALSE))</f>
        <v/>
      </c>
      <c r="O7866" s="3" t="str">
        <f>IF(VLOOKUP(D7866,'Resources Final'!A:G,7,FALSE)=0,"",VLOOKUP(D7866,'Resources Final'!A:G,7,FALSE))</f>
        <v/>
      </c>
    </row>
    <row r="7867" spans="1:15" x14ac:dyDescent="0.2">
      <c r="A7867" s="11">
        <v>990</v>
      </c>
      <c r="B7867" s="11" t="str">
        <f t="shared" si="137"/>
        <v>Fred C. and Mary R. Koch Foundation_Howard, Michael20091500</v>
      </c>
      <c r="C7867" s="11" t="s">
        <v>4161</v>
      </c>
      <c r="D7867" s="11" t="s">
        <v>1626</v>
      </c>
      <c r="E7867" s="11" t="s">
        <v>1626</v>
      </c>
      <c r="F7867" s="4">
        <v>1500</v>
      </c>
      <c r="G7867" s="3">
        <v>2009</v>
      </c>
      <c r="H7867" s="3" t="s">
        <v>21</v>
      </c>
      <c r="I7867" s="12" t="s">
        <v>4162</v>
      </c>
      <c r="J7867" s="3">
        <v>88</v>
      </c>
      <c r="K7867" s="3" t="str">
        <f>IF(VLOOKUP(D7867,'Resources Final'!A:C,3,FALSE)=0,"",VLOOKUP(D7867,'Resources Final'!A:C,3,FALSE))</f>
        <v>Y</v>
      </c>
      <c r="L7867" s="3" t="str">
        <f>IF(VLOOKUP(D7867,'Resources Final'!A:D,4,FALSE)=0,"",VLOOKUP(D7867,'Resources Final'!A:D,4,FALSE))</f>
        <v/>
      </c>
      <c r="M7867" s="3" t="str">
        <f>IF(VLOOKUP(D7867,'Resources Final'!A:E,5,FALSE)=0,"",VLOOKUP(D7867,'Resources Final'!A:E,5,FALSE))</f>
        <v/>
      </c>
      <c r="N7867" s="7" t="str">
        <f>IF(VLOOKUP(D7867,'Resources Final'!A:F,6,FALSE)=0,"",VLOOKUP(D7867,'Resources Final'!A:F,6,FALSE))</f>
        <v/>
      </c>
      <c r="O7867" s="3" t="str">
        <f>IF(VLOOKUP(D7867,'Resources Final'!A:G,7,FALSE)=0,"",VLOOKUP(D7867,'Resources Final'!A:G,7,FALSE))</f>
        <v/>
      </c>
    </row>
    <row r="7868" spans="1:15" x14ac:dyDescent="0.2">
      <c r="A7868" s="11">
        <v>990</v>
      </c>
      <c r="B7868" s="11" t="str">
        <f t="shared" si="137"/>
        <v>Fred C. and Mary R. Koch Foundation_Johnson, Kelly20091500</v>
      </c>
      <c r="C7868" s="11" t="s">
        <v>4161</v>
      </c>
      <c r="D7868" s="11" t="s">
        <v>1865</v>
      </c>
      <c r="E7868" s="11" t="s">
        <v>1865</v>
      </c>
      <c r="F7868" s="4">
        <v>1500</v>
      </c>
      <c r="G7868" s="3">
        <v>2009</v>
      </c>
      <c r="H7868" s="3" t="s">
        <v>21</v>
      </c>
      <c r="I7868" s="12" t="s">
        <v>4162</v>
      </c>
      <c r="J7868" s="3">
        <v>89</v>
      </c>
      <c r="K7868" s="3" t="str">
        <f>IF(VLOOKUP(D7868,'Resources Final'!A:C,3,FALSE)=0,"",VLOOKUP(D7868,'Resources Final'!A:C,3,FALSE))</f>
        <v>Y</v>
      </c>
      <c r="L7868" s="3" t="str">
        <f>IF(VLOOKUP(D7868,'Resources Final'!A:D,4,FALSE)=0,"",VLOOKUP(D7868,'Resources Final'!A:D,4,FALSE))</f>
        <v/>
      </c>
      <c r="M7868" s="3" t="str">
        <f>IF(VLOOKUP(D7868,'Resources Final'!A:E,5,FALSE)=0,"",VLOOKUP(D7868,'Resources Final'!A:E,5,FALSE))</f>
        <v/>
      </c>
      <c r="N7868" s="7" t="str">
        <f>IF(VLOOKUP(D7868,'Resources Final'!A:F,6,FALSE)=0,"",VLOOKUP(D7868,'Resources Final'!A:F,6,FALSE))</f>
        <v/>
      </c>
      <c r="O7868" s="3" t="str">
        <f>IF(VLOOKUP(D7868,'Resources Final'!A:G,7,FALSE)=0,"",VLOOKUP(D7868,'Resources Final'!A:G,7,FALSE))</f>
        <v/>
      </c>
    </row>
    <row r="7869" spans="1:15" x14ac:dyDescent="0.2">
      <c r="A7869" s="11">
        <v>990</v>
      </c>
      <c r="B7869" s="11" t="str">
        <f t="shared" si="137"/>
        <v>Fred C. and Mary R. Koch Foundation_Juhnke, Jessica20091500</v>
      </c>
      <c r="C7869" s="11" t="s">
        <v>4161</v>
      </c>
      <c r="D7869" s="11" t="s">
        <v>1887</v>
      </c>
      <c r="E7869" s="11" t="s">
        <v>1887</v>
      </c>
      <c r="F7869" s="4">
        <v>1500</v>
      </c>
      <c r="G7869" s="3">
        <v>2009</v>
      </c>
      <c r="H7869" s="3" t="s">
        <v>21</v>
      </c>
      <c r="I7869" s="12" t="s">
        <v>4162</v>
      </c>
      <c r="J7869" s="3">
        <v>90</v>
      </c>
      <c r="K7869" s="3" t="str">
        <f>IF(VLOOKUP(D7869,'Resources Final'!A:C,3,FALSE)=0,"",VLOOKUP(D7869,'Resources Final'!A:C,3,FALSE))</f>
        <v>Y</v>
      </c>
      <c r="L7869" s="3" t="str">
        <f>IF(VLOOKUP(D7869,'Resources Final'!A:D,4,FALSE)=0,"",VLOOKUP(D7869,'Resources Final'!A:D,4,FALSE))</f>
        <v/>
      </c>
      <c r="M7869" s="3" t="str">
        <f>IF(VLOOKUP(D7869,'Resources Final'!A:E,5,FALSE)=0,"",VLOOKUP(D7869,'Resources Final'!A:E,5,FALSE))</f>
        <v/>
      </c>
      <c r="N7869" s="7" t="str">
        <f>IF(VLOOKUP(D7869,'Resources Final'!A:F,6,FALSE)=0,"",VLOOKUP(D7869,'Resources Final'!A:F,6,FALSE))</f>
        <v/>
      </c>
      <c r="O7869" s="3" t="str">
        <f>IF(VLOOKUP(D7869,'Resources Final'!A:G,7,FALSE)=0,"",VLOOKUP(D7869,'Resources Final'!A:G,7,FALSE))</f>
        <v/>
      </c>
    </row>
    <row r="7870" spans="1:15" x14ac:dyDescent="0.2">
      <c r="A7870" s="11">
        <v>990</v>
      </c>
      <c r="B7870" s="11" t="str">
        <f t="shared" si="137"/>
        <v>Fred C. and Mary R. Koch Foundation_Kaiser, Katelyn20091500</v>
      </c>
      <c r="C7870" s="11" t="s">
        <v>4161</v>
      </c>
      <c r="D7870" s="11" t="s">
        <v>1941</v>
      </c>
      <c r="E7870" s="11" t="s">
        <v>1941</v>
      </c>
      <c r="F7870" s="4">
        <v>1500</v>
      </c>
      <c r="G7870" s="3">
        <v>2009</v>
      </c>
      <c r="H7870" s="3" t="s">
        <v>21</v>
      </c>
      <c r="I7870" s="12" t="s">
        <v>4162</v>
      </c>
      <c r="J7870" s="3">
        <v>91</v>
      </c>
      <c r="K7870" s="3" t="str">
        <f>IF(VLOOKUP(D7870,'Resources Final'!A:C,3,FALSE)=0,"",VLOOKUP(D7870,'Resources Final'!A:C,3,FALSE))</f>
        <v>Y</v>
      </c>
      <c r="L7870" s="3" t="str">
        <f>IF(VLOOKUP(D7870,'Resources Final'!A:D,4,FALSE)=0,"",VLOOKUP(D7870,'Resources Final'!A:D,4,FALSE))</f>
        <v/>
      </c>
      <c r="M7870" s="3" t="str">
        <f>IF(VLOOKUP(D7870,'Resources Final'!A:E,5,FALSE)=0,"",VLOOKUP(D7870,'Resources Final'!A:E,5,FALSE))</f>
        <v/>
      </c>
      <c r="N7870" s="7" t="str">
        <f>IF(VLOOKUP(D7870,'Resources Final'!A:F,6,FALSE)=0,"",VLOOKUP(D7870,'Resources Final'!A:F,6,FALSE))</f>
        <v/>
      </c>
      <c r="O7870" s="3" t="str">
        <f>IF(VLOOKUP(D7870,'Resources Final'!A:G,7,FALSE)=0,"",VLOOKUP(D7870,'Resources Final'!A:G,7,FALSE))</f>
        <v/>
      </c>
    </row>
    <row r="7871" spans="1:15" x14ac:dyDescent="0.2">
      <c r="A7871" s="11">
        <v>990</v>
      </c>
      <c r="B7871" s="11" t="str">
        <f t="shared" si="137"/>
        <v>Fred C. and Mary R. Koch Foundation_Keller, John20091500</v>
      </c>
      <c r="C7871" s="11" t="s">
        <v>4161</v>
      </c>
      <c r="D7871" s="11" t="s">
        <v>1972</v>
      </c>
      <c r="E7871" s="11" t="s">
        <v>1972</v>
      </c>
      <c r="F7871" s="4">
        <v>1500</v>
      </c>
      <c r="G7871" s="3">
        <v>2009</v>
      </c>
      <c r="H7871" s="3" t="s">
        <v>21</v>
      </c>
      <c r="I7871" s="12" t="s">
        <v>4162</v>
      </c>
      <c r="J7871" s="3">
        <v>92</v>
      </c>
      <c r="K7871" s="3" t="str">
        <f>IF(VLOOKUP(D7871,'Resources Final'!A:C,3,FALSE)=0,"",VLOOKUP(D7871,'Resources Final'!A:C,3,FALSE))</f>
        <v>Y</v>
      </c>
      <c r="L7871" s="3" t="str">
        <f>IF(VLOOKUP(D7871,'Resources Final'!A:D,4,FALSE)=0,"",VLOOKUP(D7871,'Resources Final'!A:D,4,FALSE))</f>
        <v/>
      </c>
      <c r="M7871" s="3" t="str">
        <f>IF(VLOOKUP(D7871,'Resources Final'!A:E,5,FALSE)=0,"",VLOOKUP(D7871,'Resources Final'!A:E,5,FALSE))</f>
        <v/>
      </c>
      <c r="N7871" s="7" t="str">
        <f>IF(VLOOKUP(D7871,'Resources Final'!A:F,6,FALSE)=0,"",VLOOKUP(D7871,'Resources Final'!A:F,6,FALSE))</f>
        <v/>
      </c>
      <c r="O7871" s="3" t="str">
        <f>IF(VLOOKUP(D7871,'Resources Final'!A:G,7,FALSE)=0,"",VLOOKUP(D7871,'Resources Final'!A:G,7,FALSE))</f>
        <v/>
      </c>
    </row>
    <row r="7872" spans="1:15" x14ac:dyDescent="0.2">
      <c r="A7872" s="11">
        <v>990</v>
      </c>
      <c r="B7872" s="11" t="str">
        <f t="shared" si="137"/>
        <v>Fred C. and Mary R. Koch Foundation_Keller, Jordan20091500</v>
      </c>
      <c r="C7872" s="11" t="s">
        <v>4161</v>
      </c>
      <c r="D7872" s="11" t="s">
        <v>1973</v>
      </c>
      <c r="E7872" s="11" t="s">
        <v>1973</v>
      </c>
      <c r="F7872" s="4">
        <v>1500</v>
      </c>
      <c r="G7872" s="3">
        <v>2009</v>
      </c>
      <c r="H7872" s="3" t="s">
        <v>21</v>
      </c>
      <c r="I7872" s="12" t="s">
        <v>4162</v>
      </c>
      <c r="J7872" s="3">
        <v>93</v>
      </c>
      <c r="K7872" s="3" t="str">
        <f>IF(VLOOKUP(D7872,'Resources Final'!A:C,3,FALSE)=0,"",VLOOKUP(D7872,'Resources Final'!A:C,3,FALSE))</f>
        <v>Y</v>
      </c>
      <c r="L7872" s="3" t="str">
        <f>IF(VLOOKUP(D7872,'Resources Final'!A:D,4,FALSE)=0,"",VLOOKUP(D7872,'Resources Final'!A:D,4,FALSE))</f>
        <v/>
      </c>
      <c r="M7872" s="3" t="str">
        <f>IF(VLOOKUP(D7872,'Resources Final'!A:E,5,FALSE)=0,"",VLOOKUP(D7872,'Resources Final'!A:E,5,FALSE))</f>
        <v/>
      </c>
      <c r="N7872" s="7" t="str">
        <f>IF(VLOOKUP(D7872,'Resources Final'!A:F,6,FALSE)=0,"",VLOOKUP(D7872,'Resources Final'!A:F,6,FALSE))</f>
        <v/>
      </c>
      <c r="O7872" s="3" t="str">
        <f>IF(VLOOKUP(D7872,'Resources Final'!A:G,7,FALSE)=0,"",VLOOKUP(D7872,'Resources Final'!A:G,7,FALSE))</f>
        <v/>
      </c>
    </row>
    <row r="7873" spans="1:15" x14ac:dyDescent="0.2">
      <c r="A7873" s="11">
        <v>990</v>
      </c>
      <c r="B7873" s="11" t="str">
        <f t="shared" si="137"/>
        <v>Fred C. and Mary R. Koch Foundation_Kilburg, Tara20091500</v>
      </c>
      <c r="C7873" s="11" t="s">
        <v>4161</v>
      </c>
      <c r="D7873" s="11" t="s">
        <v>1993</v>
      </c>
      <c r="E7873" s="11" t="s">
        <v>1993</v>
      </c>
      <c r="F7873" s="4">
        <v>1500</v>
      </c>
      <c r="G7873" s="3">
        <v>2009</v>
      </c>
      <c r="H7873" s="3" t="s">
        <v>21</v>
      </c>
      <c r="I7873" s="12" t="s">
        <v>4162</v>
      </c>
      <c r="J7873" s="3">
        <v>94</v>
      </c>
      <c r="K7873" s="3" t="str">
        <f>IF(VLOOKUP(D7873,'Resources Final'!A:C,3,FALSE)=0,"",VLOOKUP(D7873,'Resources Final'!A:C,3,FALSE))</f>
        <v>Y</v>
      </c>
      <c r="L7873" s="3" t="str">
        <f>IF(VLOOKUP(D7873,'Resources Final'!A:D,4,FALSE)=0,"",VLOOKUP(D7873,'Resources Final'!A:D,4,FALSE))</f>
        <v/>
      </c>
      <c r="M7873" s="3" t="str">
        <f>IF(VLOOKUP(D7873,'Resources Final'!A:E,5,FALSE)=0,"",VLOOKUP(D7873,'Resources Final'!A:E,5,FALSE))</f>
        <v/>
      </c>
      <c r="N7873" s="7" t="str">
        <f>IF(VLOOKUP(D7873,'Resources Final'!A:F,6,FALSE)=0,"",VLOOKUP(D7873,'Resources Final'!A:F,6,FALSE))</f>
        <v/>
      </c>
      <c r="O7873" s="3" t="str">
        <f>IF(VLOOKUP(D7873,'Resources Final'!A:G,7,FALSE)=0,"",VLOOKUP(D7873,'Resources Final'!A:G,7,FALSE))</f>
        <v/>
      </c>
    </row>
    <row r="7874" spans="1:15" x14ac:dyDescent="0.2">
      <c r="A7874" s="11">
        <v>990</v>
      </c>
      <c r="B7874" s="11" t="str">
        <f t="shared" ref="B7874:B7937" si="138">C7874&amp;"_"&amp;D7874&amp;G7874&amp;F7874</f>
        <v>Fred C. and Mary R. Koch Foundation_Kimpton, Eric20091500</v>
      </c>
      <c r="C7874" s="11" t="s">
        <v>4161</v>
      </c>
      <c r="D7874" s="11" t="s">
        <v>2000</v>
      </c>
      <c r="E7874" s="11" t="s">
        <v>2000</v>
      </c>
      <c r="F7874" s="4">
        <v>1500</v>
      </c>
      <c r="G7874" s="3">
        <v>2009</v>
      </c>
      <c r="H7874" s="3" t="s">
        <v>21</v>
      </c>
      <c r="I7874" s="12" t="s">
        <v>4162</v>
      </c>
      <c r="J7874" s="3">
        <v>95</v>
      </c>
      <c r="K7874" s="3" t="str">
        <f>IF(VLOOKUP(D7874,'Resources Final'!A:C,3,FALSE)=0,"",VLOOKUP(D7874,'Resources Final'!A:C,3,FALSE))</f>
        <v>Y</v>
      </c>
      <c r="L7874" s="3" t="str">
        <f>IF(VLOOKUP(D7874,'Resources Final'!A:D,4,FALSE)=0,"",VLOOKUP(D7874,'Resources Final'!A:D,4,FALSE))</f>
        <v/>
      </c>
      <c r="M7874" s="3" t="str">
        <f>IF(VLOOKUP(D7874,'Resources Final'!A:E,5,FALSE)=0,"",VLOOKUP(D7874,'Resources Final'!A:E,5,FALSE))</f>
        <v/>
      </c>
      <c r="N7874" s="7" t="str">
        <f>IF(VLOOKUP(D7874,'Resources Final'!A:F,6,FALSE)=0,"",VLOOKUP(D7874,'Resources Final'!A:F,6,FALSE))</f>
        <v/>
      </c>
      <c r="O7874" s="3" t="str">
        <f>IF(VLOOKUP(D7874,'Resources Final'!A:G,7,FALSE)=0,"",VLOOKUP(D7874,'Resources Final'!A:G,7,FALSE))</f>
        <v/>
      </c>
    </row>
    <row r="7875" spans="1:15" x14ac:dyDescent="0.2">
      <c r="A7875" s="11">
        <v>990</v>
      </c>
      <c r="B7875" s="11" t="str">
        <f t="shared" si="138"/>
        <v>Fred C. and Mary R. Koch Foundation_Kimpton, Kelly20091500</v>
      </c>
      <c r="C7875" s="11" t="s">
        <v>4161</v>
      </c>
      <c r="D7875" s="11" t="s">
        <v>2001</v>
      </c>
      <c r="E7875" s="11" t="s">
        <v>2001</v>
      </c>
      <c r="F7875" s="4">
        <v>1500</v>
      </c>
      <c r="G7875" s="3">
        <v>2009</v>
      </c>
      <c r="H7875" s="3" t="s">
        <v>21</v>
      </c>
      <c r="I7875" s="12" t="s">
        <v>4162</v>
      </c>
      <c r="J7875" s="3">
        <v>96</v>
      </c>
      <c r="K7875" s="3" t="str">
        <f>IF(VLOOKUP(D7875,'Resources Final'!A:C,3,FALSE)=0,"",VLOOKUP(D7875,'Resources Final'!A:C,3,FALSE))</f>
        <v>Y</v>
      </c>
      <c r="L7875" s="3" t="str">
        <f>IF(VLOOKUP(D7875,'Resources Final'!A:D,4,FALSE)=0,"",VLOOKUP(D7875,'Resources Final'!A:D,4,FALSE))</f>
        <v/>
      </c>
      <c r="M7875" s="3" t="str">
        <f>IF(VLOOKUP(D7875,'Resources Final'!A:E,5,FALSE)=0,"",VLOOKUP(D7875,'Resources Final'!A:E,5,FALSE))</f>
        <v/>
      </c>
      <c r="N7875" s="7" t="str">
        <f>IF(VLOOKUP(D7875,'Resources Final'!A:F,6,FALSE)=0,"",VLOOKUP(D7875,'Resources Final'!A:F,6,FALSE))</f>
        <v/>
      </c>
      <c r="O7875" s="3" t="str">
        <f>IF(VLOOKUP(D7875,'Resources Final'!A:G,7,FALSE)=0,"",VLOOKUP(D7875,'Resources Final'!A:G,7,FALSE))</f>
        <v/>
      </c>
    </row>
    <row r="7876" spans="1:15" x14ac:dyDescent="0.2">
      <c r="A7876" s="11">
        <v>990</v>
      </c>
      <c r="B7876" s="11" t="str">
        <f t="shared" si="138"/>
        <v>Fred C. and Mary R. Koch Foundation_Kissick, Kyle20091500</v>
      </c>
      <c r="C7876" s="11" t="s">
        <v>4161</v>
      </c>
      <c r="D7876" s="11" t="s">
        <v>2006</v>
      </c>
      <c r="E7876" s="11" t="s">
        <v>2006</v>
      </c>
      <c r="F7876" s="4">
        <v>1500</v>
      </c>
      <c r="G7876" s="3">
        <v>2009</v>
      </c>
      <c r="H7876" s="3" t="s">
        <v>21</v>
      </c>
      <c r="I7876" s="12" t="s">
        <v>4162</v>
      </c>
      <c r="J7876" s="3">
        <v>97</v>
      </c>
      <c r="K7876" s="3" t="str">
        <f>IF(VLOOKUP(D7876,'Resources Final'!A:C,3,FALSE)=0,"",VLOOKUP(D7876,'Resources Final'!A:C,3,FALSE))</f>
        <v>Y</v>
      </c>
      <c r="L7876" s="3" t="str">
        <f>IF(VLOOKUP(D7876,'Resources Final'!A:D,4,FALSE)=0,"",VLOOKUP(D7876,'Resources Final'!A:D,4,FALSE))</f>
        <v/>
      </c>
      <c r="M7876" s="3" t="str">
        <f>IF(VLOOKUP(D7876,'Resources Final'!A:E,5,FALSE)=0,"",VLOOKUP(D7876,'Resources Final'!A:E,5,FALSE))</f>
        <v/>
      </c>
      <c r="N7876" s="7" t="str">
        <f>IF(VLOOKUP(D7876,'Resources Final'!A:F,6,FALSE)=0,"",VLOOKUP(D7876,'Resources Final'!A:F,6,FALSE))</f>
        <v/>
      </c>
      <c r="O7876" s="3" t="str">
        <f>IF(VLOOKUP(D7876,'Resources Final'!A:G,7,FALSE)=0,"",VLOOKUP(D7876,'Resources Final'!A:G,7,FALSE))</f>
        <v/>
      </c>
    </row>
    <row r="7877" spans="1:15" x14ac:dyDescent="0.2">
      <c r="A7877" s="11">
        <v>990</v>
      </c>
      <c r="B7877" s="11" t="str">
        <f t="shared" si="138"/>
        <v>Fred C. and Mary R. Koch Foundation_Kohn, Taylor20091500</v>
      </c>
      <c r="C7877" s="11" t="s">
        <v>4161</v>
      </c>
      <c r="D7877" s="11" t="s">
        <v>2019</v>
      </c>
      <c r="E7877" s="11" t="s">
        <v>2019</v>
      </c>
      <c r="F7877" s="4">
        <v>1500</v>
      </c>
      <c r="G7877" s="3">
        <v>2009</v>
      </c>
      <c r="H7877" s="3" t="s">
        <v>21</v>
      </c>
      <c r="I7877" s="12" t="s">
        <v>4162</v>
      </c>
      <c r="J7877" s="3">
        <v>98</v>
      </c>
      <c r="K7877" s="3" t="str">
        <f>IF(VLOOKUP(D7877,'Resources Final'!A:C,3,FALSE)=0,"",VLOOKUP(D7877,'Resources Final'!A:C,3,FALSE))</f>
        <v>Y</v>
      </c>
      <c r="L7877" s="3" t="str">
        <f>IF(VLOOKUP(D7877,'Resources Final'!A:D,4,FALSE)=0,"",VLOOKUP(D7877,'Resources Final'!A:D,4,FALSE))</f>
        <v/>
      </c>
      <c r="M7877" s="3" t="str">
        <f>IF(VLOOKUP(D7877,'Resources Final'!A:E,5,FALSE)=0,"",VLOOKUP(D7877,'Resources Final'!A:E,5,FALSE))</f>
        <v/>
      </c>
      <c r="N7877" s="7" t="str">
        <f>IF(VLOOKUP(D7877,'Resources Final'!A:F,6,FALSE)=0,"",VLOOKUP(D7877,'Resources Final'!A:F,6,FALSE))</f>
        <v/>
      </c>
      <c r="O7877" s="3" t="str">
        <f>IF(VLOOKUP(D7877,'Resources Final'!A:G,7,FALSE)=0,"",VLOOKUP(D7877,'Resources Final'!A:G,7,FALSE))</f>
        <v/>
      </c>
    </row>
    <row r="7878" spans="1:15" x14ac:dyDescent="0.2">
      <c r="A7878" s="11">
        <v>990</v>
      </c>
      <c r="B7878" s="11" t="str">
        <f t="shared" si="138"/>
        <v>Fred C. and Mary R. Koch Foundation_Kopf, Kara20091500</v>
      </c>
      <c r="C7878" s="11" t="s">
        <v>4161</v>
      </c>
      <c r="D7878" s="11" t="s">
        <v>2029</v>
      </c>
      <c r="E7878" s="11" t="s">
        <v>2029</v>
      </c>
      <c r="F7878" s="4">
        <v>1500</v>
      </c>
      <c r="G7878" s="3">
        <v>2009</v>
      </c>
      <c r="H7878" s="3" t="s">
        <v>21</v>
      </c>
      <c r="I7878" s="12" t="s">
        <v>4162</v>
      </c>
      <c r="J7878" s="3">
        <v>99</v>
      </c>
      <c r="K7878" s="3" t="str">
        <f>IF(VLOOKUP(D7878,'Resources Final'!A:C,3,FALSE)=0,"",VLOOKUP(D7878,'Resources Final'!A:C,3,FALSE))</f>
        <v>Y</v>
      </c>
      <c r="L7878" s="3" t="str">
        <f>IF(VLOOKUP(D7878,'Resources Final'!A:D,4,FALSE)=0,"",VLOOKUP(D7878,'Resources Final'!A:D,4,FALSE))</f>
        <v/>
      </c>
      <c r="M7878" s="3" t="str">
        <f>IF(VLOOKUP(D7878,'Resources Final'!A:E,5,FALSE)=0,"",VLOOKUP(D7878,'Resources Final'!A:E,5,FALSE))</f>
        <v/>
      </c>
      <c r="N7878" s="7" t="str">
        <f>IF(VLOOKUP(D7878,'Resources Final'!A:F,6,FALSE)=0,"",VLOOKUP(D7878,'Resources Final'!A:F,6,FALSE))</f>
        <v/>
      </c>
      <c r="O7878" s="3" t="str">
        <f>IF(VLOOKUP(D7878,'Resources Final'!A:G,7,FALSE)=0,"",VLOOKUP(D7878,'Resources Final'!A:G,7,FALSE))</f>
        <v/>
      </c>
    </row>
    <row r="7879" spans="1:15" x14ac:dyDescent="0.2">
      <c r="A7879" s="11">
        <v>990</v>
      </c>
      <c r="B7879" s="11" t="str">
        <f t="shared" si="138"/>
        <v>Fred C. and Mary R. Koch Foundation_Kopf, Kevin20091500</v>
      </c>
      <c r="C7879" s="11" t="s">
        <v>4161</v>
      </c>
      <c r="D7879" s="11" t="s">
        <v>2030</v>
      </c>
      <c r="E7879" s="11" t="s">
        <v>2030</v>
      </c>
      <c r="F7879" s="4">
        <v>1500</v>
      </c>
      <c r="G7879" s="3">
        <v>2009</v>
      </c>
      <c r="H7879" s="3" t="s">
        <v>21</v>
      </c>
      <c r="I7879" s="12" t="s">
        <v>4162</v>
      </c>
      <c r="J7879" s="3">
        <v>100</v>
      </c>
      <c r="K7879" s="3" t="str">
        <f>IF(VLOOKUP(D7879,'Resources Final'!A:C,3,FALSE)=0,"",VLOOKUP(D7879,'Resources Final'!A:C,3,FALSE))</f>
        <v>Y</v>
      </c>
      <c r="L7879" s="3" t="str">
        <f>IF(VLOOKUP(D7879,'Resources Final'!A:D,4,FALSE)=0,"",VLOOKUP(D7879,'Resources Final'!A:D,4,FALSE))</f>
        <v/>
      </c>
      <c r="M7879" s="3" t="str">
        <f>IF(VLOOKUP(D7879,'Resources Final'!A:E,5,FALSE)=0,"",VLOOKUP(D7879,'Resources Final'!A:E,5,FALSE))</f>
        <v/>
      </c>
      <c r="N7879" s="7" t="str">
        <f>IF(VLOOKUP(D7879,'Resources Final'!A:F,6,FALSE)=0,"",VLOOKUP(D7879,'Resources Final'!A:F,6,FALSE))</f>
        <v/>
      </c>
      <c r="O7879" s="3" t="str">
        <f>IF(VLOOKUP(D7879,'Resources Final'!A:G,7,FALSE)=0,"",VLOOKUP(D7879,'Resources Final'!A:G,7,FALSE))</f>
        <v/>
      </c>
    </row>
    <row r="7880" spans="1:15" x14ac:dyDescent="0.2">
      <c r="A7880" s="11">
        <v>990</v>
      </c>
      <c r="B7880" s="11" t="str">
        <f t="shared" si="138"/>
        <v>Fred C. and Mary R. Koch Foundation_Kuipers, Jessica20091500</v>
      </c>
      <c r="C7880" s="11" t="s">
        <v>4161</v>
      </c>
      <c r="D7880" s="11" t="s">
        <v>2049</v>
      </c>
      <c r="E7880" s="11" t="s">
        <v>2049</v>
      </c>
      <c r="F7880" s="4">
        <v>1500</v>
      </c>
      <c r="G7880" s="3">
        <v>2009</v>
      </c>
      <c r="H7880" s="3" t="s">
        <v>21</v>
      </c>
      <c r="I7880" s="12" t="s">
        <v>4162</v>
      </c>
      <c r="J7880" s="3">
        <v>101</v>
      </c>
      <c r="K7880" s="3" t="str">
        <f>IF(VLOOKUP(D7880,'Resources Final'!A:C,3,FALSE)=0,"",VLOOKUP(D7880,'Resources Final'!A:C,3,FALSE))</f>
        <v>Y</v>
      </c>
      <c r="L7880" s="3" t="str">
        <f>IF(VLOOKUP(D7880,'Resources Final'!A:D,4,FALSE)=0,"",VLOOKUP(D7880,'Resources Final'!A:D,4,FALSE))</f>
        <v/>
      </c>
      <c r="M7880" s="3" t="str">
        <f>IF(VLOOKUP(D7880,'Resources Final'!A:E,5,FALSE)=0,"",VLOOKUP(D7880,'Resources Final'!A:E,5,FALSE))</f>
        <v/>
      </c>
      <c r="N7880" s="7" t="str">
        <f>IF(VLOOKUP(D7880,'Resources Final'!A:F,6,FALSE)=0,"",VLOOKUP(D7880,'Resources Final'!A:F,6,FALSE))</f>
        <v/>
      </c>
      <c r="O7880" s="3" t="str">
        <f>IF(VLOOKUP(D7880,'Resources Final'!A:G,7,FALSE)=0,"",VLOOKUP(D7880,'Resources Final'!A:G,7,FALSE))</f>
        <v/>
      </c>
    </row>
    <row r="7881" spans="1:15" x14ac:dyDescent="0.2">
      <c r="A7881" s="11">
        <v>990</v>
      </c>
      <c r="B7881" s="11" t="str">
        <f t="shared" si="138"/>
        <v>Fred C. and Mary R. Koch Foundation_Latta, Amy20091500</v>
      </c>
      <c r="C7881" s="11" t="s">
        <v>4161</v>
      </c>
      <c r="D7881" s="11" t="s">
        <v>2110</v>
      </c>
      <c r="E7881" s="11" t="s">
        <v>2110</v>
      </c>
      <c r="F7881" s="4">
        <v>1500</v>
      </c>
      <c r="G7881" s="3">
        <v>2009</v>
      </c>
      <c r="H7881" s="3" t="s">
        <v>21</v>
      </c>
      <c r="I7881" s="12" t="s">
        <v>4162</v>
      </c>
      <c r="J7881" s="3">
        <v>102</v>
      </c>
      <c r="K7881" s="3" t="str">
        <f>IF(VLOOKUP(D7881,'Resources Final'!A:C,3,FALSE)=0,"",VLOOKUP(D7881,'Resources Final'!A:C,3,FALSE))</f>
        <v>Y</v>
      </c>
      <c r="L7881" s="3" t="str">
        <f>IF(VLOOKUP(D7881,'Resources Final'!A:D,4,FALSE)=0,"",VLOOKUP(D7881,'Resources Final'!A:D,4,FALSE))</f>
        <v/>
      </c>
      <c r="M7881" s="3" t="str">
        <f>IF(VLOOKUP(D7881,'Resources Final'!A:E,5,FALSE)=0,"",VLOOKUP(D7881,'Resources Final'!A:E,5,FALSE))</f>
        <v/>
      </c>
      <c r="N7881" s="7" t="str">
        <f>IF(VLOOKUP(D7881,'Resources Final'!A:F,6,FALSE)=0,"",VLOOKUP(D7881,'Resources Final'!A:F,6,FALSE))</f>
        <v/>
      </c>
      <c r="O7881" s="3" t="str">
        <f>IF(VLOOKUP(D7881,'Resources Final'!A:G,7,FALSE)=0,"",VLOOKUP(D7881,'Resources Final'!A:G,7,FALSE))</f>
        <v/>
      </c>
    </row>
    <row r="7882" spans="1:15" x14ac:dyDescent="0.2">
      <c r="A7882" s="11">
        <v>990</v>
      </c>
      <c r="B7882" s="11" t="str">
        <f t="shared" si="138"/>
        <v>Fred C. and Mary R. Koch Foundation_Lauridsen, Kaitlin20091500</v>
      </c>
      <c r="C7882" s="11" t="s">
        <v>4161</v>
      </c>
      <c r="D7882" s="11" t="s">
        <v>2114</v>
      </c>
      <c r="E7882" s="11" t="s">
        <v>2114</v>
      </c>
      <c r="F7882" s="4">
        <v>1500</v>
      </c>
      <c r="G7882" s="3">
        <v>2009</v>
      </c>
      <c r="H7882" s="3" t="s">
        <v>21</v>
      </c>
      <c r="I7882" s="12" t="s">
        <v>4162</v>
      </c>
      <c r="J7882" s="3">
        <v>103</v>
      </c>
      <c r="K7882" s="3" t="str">
        <f>IF(VLOOKUP(D7882,'Resources Final'!A:C,3,FALSE)=0,"",VLOOKUP(D7882,'Resources Final'!A:C,3,FALSE))</f>
        <v>Y</v>
      </c>
      <c r="L7882" s="3" t="str">
        <f>IF(VLOOKUP(D7882,'Resources Final'!A:D,4,FALSE)=0,"",VLOOKUP(D7882,'Resources Final'!A:D,4,FALSE))</f>
        <v/>
      </c>
      <c r="M7882" s="3" t="str">
        <f>IF(VLOOKUP(D7882,'Resources Final'!A:E,5,FALSE)=0,"",VLOOKUP(D7882,'Resources Final'!A:E,5,FALSE))</f>
        <v/>
      </c>
      <c r="N7882" s="7" t="str">
        <f>IF(VLOOKUP(D7882,'Resources Final'!A:F,6,FALSE)=0,"",VLOOKUP(D7882,'Resources Final'!A:F,6,FALSE))</f>
        <v/>
      </c>
      <c r="O7882" s="3" t="str">
        <f>IF(VLOOKUP(D7882,'Resources Final'!A:G,7,FALSE)=0,"",VLOOKUP(D7882,'Resources Final'!A:G,7,FALSE))</f>
        <v/>
      </c>
    </row>
    <row r="7883" spans="1:15" x14ac:dyDescent="0.2">
      <c r="A7883" s="11">
        <v>990</v>
      </c>
      <c r="B7883" s="11" t="str">
        <f t="shared" si="138"/>
        <v>Fred C. and Mary R. Koch Foundation_Lee, Jessica20091500</v>
      </c>
      <c r="C7883" s="11" t="s">
        <v>4161</v>
      </c>
      <c r="D7883" s="11" t="s">
        <v>2132</v>
      </c>
      <c r="E7883" s="11" t="s">
        <v>2132</v>
      </c>
      <c r="F7883" s="4">
        <v>1500</v>
      </c>
      <c r="G7883" s="3">
        <v>2009</v>
      </c>
      <c r="H7883" s="3" t="s">
        <v>21</v>
      </c>
      <c r="I7883" s="12" t="s">
        <v>4162</v>
      </c>
      <c r="J7883" s="3">
        <v>104</v>
      </c>
      <c r="K7883" s="3" t="str">
        <f>IF(VLOOKUP(D7883,'Resources Final'!A:C,3,FALSE)=0,"",VLOOKUP(D7883,'Resources Final'!A:C,3,FALSE))</f>
        <v>Y</v>
      </c>
      <c r="L7883" s="3" t="str">
        <f>IF(VLOOKUP(D7883,'Resources Final'!A:D,4,FALSE)=0,"",VLOOKUP(D7883,'Resources Final'!A:D,4,FALSE))</f>
        <v/>
      </c>
      <c r="M7883" s="3" t="str">
        <f>IF(VLOOKUP(D7883,'Resources Final'!A:E,5,FALSE)=0,"",VLOOKUP(D7883,'Resources Final'!A:E,5,FALSE))</f>
        <v/>
      </c>
      <c r="N7883" s="7" t="str">
        <f>IF(VLOOKUP(D7883,'Resources Final'!A:F,6,FALSE)=0,"",VLOOKUP(D7883,'Resources Final'!A:F,6,FALSE))</f>
        <v/>
      </c>
      <c r="O7883" s="3" t="str">
        <f>IF(VLOOKUP(D7883,'Resources Final'!A:G,7,FALSE)=0,"",VLOOKUP(D7883,'Resources Final'!A:G,7,FALSE))</f>
        <v/>
      </c>
    </row>
    <row r="7884" spans="1:15" x14ac:dyDescent="0.2">
      <c r="A7884" s="11">
        <v>990</v>
      </c>
      <c r="B7884" s="11" t="str">
        <f t="shared" si="138"/>
        <v>Fred C. and Mary R. Koch Foundation_Liao, Wang20091500</v>
      </c>
      <c r="C7884" s="11" t="s">
        <v>4161</v>
      </c>
      <c r="D7884" s="11" t="s">
        <v>2154</v>
      </c>
      <c r="E7884" s="11" t="s">
        <v>2154</v>
      </c>
      <c r="F7884" s="4">
        <v>1500</v>
      </c>
      <c r="G7884" s="3">
        <v>2009</v>
      </c>
      <c r="H7884" s="3" t="s">
        <v>21</v>
      </c>
      <c r="I7884" s="12" t="s">
        <v>4162</v>
      </c>
      <c r="J7884" s="3">
        <v>105</v>
      </c>
      <c r="K7884" s="3" t="str">
        <f>IF(VLOOKUP(D7884,'Resources Final'!A:C,3,FALSE)=0,"",VLOOKUP(D7884,'Resources Final'!A:C,3,FALSE))</f>
        <v>Y</v>
      </c>
      <c r="L7884" s="3" t="str">
        <f>IF(VLOOKUP(D7884,'Resources Final'!A:D,4,FALSE)=0,"",VLOOKUP(D7884,'Resources Final'!A:D,4,FALSE))</f>
        <v/>
      </c>
      <c r="M7884" s="3" t="str">
        <f>IF(VLOOKUP(D7884,'Resources Final'!A:E,5,FALSE)=0,"",VLOOKUP(D7884,'Resources Final'!A:E,5,FALSE))</f>
        <v/>
      </c>
      <c r="N7884" s="7" t="str">
        <f>IF(VLOOKUP(D7884,'Resources Final'!A:F,6,FALSE)=0,"",VLOOKUP(D7884,'Resources Final'!A:F,6,FALSE))</f>
        <v/>
      </c>
      <c r="O7884" s="3" t="str">
        <f>IF(VLOOKUP(D7884,'Resources Final'!A:G,7,FALSE)=0,"",VLOOKUP(D7884,'Resources Final'!A:G,7,FALSE))</f>
        <v/>
      </c>
    </row>
    <row r="7885" spans="1:15" x14ac:dyDescent="0.2">
      <c r="A7885" s="11">
        <v>990</v>
      </c>
      <c r="B7885" s="11" t="str">
        <f t="shared" si="138"/>
        <v>Fred C. and Mary R. Koch Foundation_Liberatore, Anthony20091500</v>
      </c>
      <c r="C7885" s="11" t="s">
        <v>4161</v>
      </c>
      <c r="D7885" s="11" t="s">
        <v>2155</v>
      </c>
      <c r="E7885" s="11" t="s">
        <v>2155</v>
      </c>
      <c r="F7885" s="4">
        <v>1500</v>
      </c>
      <c r="G7885" s="3">
        <v>2009</v>
      </c>
      <c r="H7885" s="3" t="s">
        <v>21</v>
      </c>
      <c r="I7885" s="12" t="s">
        <v>4162</v>
      </c>
      <c r="J7885" s="3">
        <v>106</v>
      </c>
      <c r="K7885" s="3" t="str">
        <f>IF(VLOOKUP(D7885,'Resources Final'!A:C,3,FALSE)=0,"",VLOOKUP(D7885,'Resources Final'!A:C,3,FALSE))</f>
        <v>Y</v>
      </c>
      <c r="L7885" s="3" t="str">
        <f>IF(VLOOKUP(D7885,'Resources Final'!A:D,4,FALSE)=0,"",VLOOKUP(D7885,'Resources Final'!A:D,4,FALSE))</f>
        <v/>
      </c>
      <c r="M7885" s="3" t="str">
        <f>IF(VLOOKUP(D7885,'Resources Final'!A:E,5,FALSE)=0,"",VLOOKUP(D7885,'Resources Final'!A:E,5,FALSE))</f>
        <v/>
      </c>
      <c r="N7885" s="7" t="str">
        <f>IF(VLOOKUP(D7885,'Resources Final'!A:F,6,FALSE)=0,"",VLOOKUP(D7885,'Resources Final'!A:F,6,FALSE))</f>
        <v/>
      </c>
      <c r="O7885" s="3" t="str">
        <f>IF(VLOOKUP(D7885,'Resources Final'!A:G,7,FALSE)=0,"",VLOOKUP(D7885,'Resources Final'!A:G,7,FALSE))</f>
        <v/>
      </c>
    </row>
    <row r="7886" spans="1:15" x14ac:dyDescent="0.2">
      <c r="A7886" s="11">
        <v>990</v>
      </c>
      <c r="B7886" s="11" t="str">
        <f t="shared" si="138"/>
        <v>Fred C. and Mary R. Koch Foundation_Liddle, David20091500</v>
      </c>
      <c r="C7886" s="11" t="s">
        <v>4161</v>
      </c>
      <c r="D7886" s="11" t="s">
        <v>2167</v>
      </c>
      <c r="E7886" s="11" t="s">
        <v>2167</v>
      </c>
      <c r="F7886" s="4">
        <v>1500</v>
      </c>
      <c r="G7886" s="3">
        <v>2009</v>
      </c>
      <c r="H7886" s="3" t="s">
        <v>21</v>
      </c>
      <c r="I7886" s="12" t="s">
        <v>4162</v>
      </c>
      <c r="J7886" s="3">
        <v>107</v>
      </c>
      <c r="K7886" s="3" t="str">
        <f>IF(VLOOKUP(D7886,'Resources Final'!A:C,3,FALSE)=0,"",VLOOKUP(D7886,'Resources Final'!A:C,3,FALSE))</f>
        <v>Y</v>
      </c>
      <c r="L7886" s="3" t="str">
        <f>IF(VLOOKUP(D7886,'Resources Final'!A:D,4,FALSE)=0,"",VLOOKUP(D7886,'Resources Final'!A:D,4,FALSE))</f>
        <v/>
      </c>
      <c r="M7886" s="3" t="str">
        <f>IF(VLOOKUP(D7886,'Resources Final'!A:E,5,FALSE)=0,"",VLOOKUP(D7886,'Resources Final'!A:E,5,FALSE))</f>
        <v/>
      </c>
      <c r="N7886" s="7" t="str">
        <f>IF(VLOOKUP(D7886,'Resources Final'!A:F,6,FALSE)=0,"",VLOOKUP(D7886,'Resources Final'!A:F,6,FALSE))</f>
        <v/>
      </c>
      <c r="O7886" s="3" t="str">
        <f>IF(VLOOKUP(D7886,'Resources Final'!A:G,7,FALSE)=0,"",VLOOKUP(D7886,'Resources Final'!A:G,7,FALSE))</f>
        <v/>
      </c>
    </row>
    <row r="7887" spans="1:15" x14ac:dyDescent="0.2">
      <c r="A7887" s="11">
        <v>990</v>
      </c>
      <c r="B7887" s="11" t="str">
        <f t="shared" si="138"/>
        <v>Fred C. and Mary R. Koch Foundation_Liddle, Peter20091500</v>
      </c>
      <c r="C7887" s="11" t="s">
        <v>4161</v>
      </c>
      <c r="D7887" s="11" t="s">
        <v>2168</v>
      </c>
      <c r="E7887" s="11" t="s">
        <v>2168</v>
      </c>
      <c r="F7887" s="4">
        <v>1500</v>
      </c>
      <c r="G7887" s="3">
        <v>2009</v>
      </c>
      <c r="H7887" s="3" t="s">
        <v>21</v>
      </c>
      <c r="I7887" s="12" t="s">
        <v>4162</v>
      </c>
      <c r="J7887" s="3">
        <v>108</v>
      </c>
      <c r="K7887" s="3" t="str">
        <f>IF(VLOOKUP(D7887,'Resources Final'!A:C,3,FALSE)=0,"",VLOOKUP(D7887,'Resources Final'!A:C,3,FALSE))</f>
        <v>Y</v>
      </c>
      <c r="L7887" s="3" t="str">
        <f>IF(VLOOKUP(D7887,'Resources Final'!A:D,4,FALSE)=0,"",VLOOKUP(D7887,'Resources Final'!A:D,4,FALSE))</f>
        <v/>
      </c>
      <c r="M7887" s="3" t="str">
        <f>IF(VLOOKUP(D7887,'Resources Final'!A:E,5,FALSE)=0,"",VLOOKUP(D7887,'Resources Final'!A:E,5,FALSE))</f>
        <v/>
      </c>
      <c r="N7887" s="7" t="str">
        <f>IF(VLOOKUP(D7887,'Resources Final'!A:F,6,FALSE)=0,"",VLOOKUP(D7887,'Resources Final'!A:F,6,FALSE))</f>
        <v/>
      </c>
      <c r="O7887" s="3" t="str">
        <f>IF(VLOOKUP(D7887,'Resources Final'!A:G,7,FALSE)=0,"",VLOOKUP(D7887,'Resources Final'!A:G,7,FALSE))</f>
        <v/>
      </c>
    </row>
    <row r="7888" spans="1:15" x14ac:dyDescent="0.2">
      <c r="A7888" s="11">
        <v>990</v>
      </c>
      <c r="B7888" s="11" t="str">
        <f t="shared" si="138"/>
        <v>Fred C. and Mary R. Koch Foundation_Lindwall, Tyler20091500</v>
      </c>
      <c r="C7888" s="11" t="s">
        <v>4161</v>
      </c>
      <c r="D7888" s="11" t="s">
        <v>2179</v>
      </c>
      <c r="E7888" s="11" t="s">
        <v>2179</v>
      </c>
      <c r="F7888" s="4">
        <v>1500</v>
      </c>
      <c r="G7888" s="3">
        <v>2009</v>
      </c>
      <c r="H7888" s="3" t="s">
        <v>21</v>
      </c>
      <c r="I7888" s="12" t="s">
        <v>4162</v>
      </c>
      <c r="J7888" s="3">
        <v>109</v>
      </c>
      <c r="K7888" s="3" t="str">
        <f>IF(VLOOKUP(D7888,'Resources Final'!A:C,3,FALSE)=0,"",VLOOKUP(D7888,'Resources Final'!A:C,3,FALSE))</f>
        <v>Y</v>
      </c>
      <c r="L7888" s="3" t="str">
        <f>IF(VLOOKUP(D7888,'Resources Final'!A:D,4,FALSE)=0,"",VLOOKUP(D7888,'Resources Final'!A:D,4,FALSE))</f>
        <v/>
      </c>
      <c r="M7888" s="3" t="str">
        <f>IF(VLOOKUP(D7888,'Resources Final'!A:E,5,FALSE)=0,"",VLOOKUP(D7888,'Resources Final'!A:E,5,FALSE))</f>
        <v/>
      </c>
      <c r="N7888" s="7" t="str">
        <f>IF(VLOOKUP(D7888,'Resources Final'!A:F,6,FALSE)=0,"",VLOOKUP(D7888,'Resources Final'!A:F,6,FALSE))</f>
        <v/>
      </c>
      <c r="O7888" s="3" t="str">
        <f>IF(VLOOKUP(D7888,'Resources Final'!A:G,7,FALSE)=0,"",VLOOKUP(D7888,'Resources Final'!A:G,7,FALSE))</f>
        <v/>
      </c>
    </row>
    <row r="7889" spans="1:15" x14ac:dyDescent="0.2">
      <c r="A7889" s="11">
        <v>990</v>
      </c>
      <c r="B7889" s="11" t="str">
        <f t="shared" si="138"/>
        <v>Fred C. and Mary R. Koch Foundation_Litherland, Christopher20091500</v>
      </c>
      <c r="C7889" s="11" t="s">
        <v>4161</v>
      </c>
      <c r="D7889" s="11" t="s">
        <v>2186</v>
      </c>
      <c r="E7889" s="11" t="s">
        <v>2186</v>
      </c>
      <c r="F7889" s="4">
        <v>1500</v>
      </c>
      <c r="G7889" s="3">
        <v>2009</v>
      </c>
      <c r="H7889" s="3" t="s">
        <v>21</v>
      </c>
      <c r="I7889" s="12" t="s">
        <v>4162</v>
      </c>
      <c r="J7889" s="3">
        <v>110</v>
      </c>
      <c r="K7889" s="3" t="str">
        <f>IF(VLOOKUP(D7889,'Resources Final'!A:C,3,FALSE)=0,"",VLOOKUP(D7889,'Resources Final'!A:C,3,FALSE))</f>
        <v>Y</v>
      </c>
      <c r="L7889" s="3" t="str">
        <f>IF(VLOOKUP(D7889,'Resources Final'!A:D,4,FALSE)=0,"",VLOOKUP(D7889,'Resources Final'!A:D,4,FALSE))</f>
        <v/>
      </c>
      <c r="M7889" s="3" t="str">
        <f>IF(VLOOKUP(D7889,'Resources Final'!A:E,5,FALSE)=0,"",VLOOKUP(D7889,'Resources Final'!A:E,5,FALSE))</f>
        <v/>
      </c>
      <c r="N7889" s="7" t="str">
        <f>IF(VLOOKUP(D7889,'Resources Final'!A:F,6,FALSE)=0,"",VLOOKUP(D7889,'Resources Final'!A:F,6,FALSE))</f>
        <v/>
      </c>
      <c r="O7889" s="3" t="str">
        <f>IF(VLOOKUP(D7889,'Resources Final'!A:G,7,FALSE)=0,"",VLOOKUP(D7889,'Resources Final'!A:G,7,FALSE))</f>
        <v/>
      </c>
    </row>
    <row r="7890" spans="1:15" x14ac:dyDescent="0.2">
      <c r="A7890" s="11">
        <v>990</v>
      </c>
      <c r="B7890" s="11" t="str">
        <f t="shared" si="138"/>
        <v>Fred C. and Mary R. Koch Foundation_Longoria, Joel20091500</v>
      </c>
      <c r="C7890" s="11" t="s">
        <v>4161</v>
      </c>
      <c r="D7890" s="11" t="s">
        <v>2201</v>
      </c>
      <c r="E7890" s="11" t="s">
        <v>2201</v>
      </c>
      <c r="F7890" s="4">
        <v>1500</v>
      </c>
      <c r="G7890" s="3">
        <v>2009</v>
      </c>
      <c r="H7890" s="3" t="s">
        <v>21</v>
      </c>
      <c r="I7890" s="12" t="s">
        <v>4162</v>
      </c>
      <c r="J7890" s="3">
        <v>111</v>
      </c>
      <c r="K7890" s="3" t="str">
        <f>IF(VLOOKUP(D7890,'Resources Final'!A:C,3,FALSE)=0,"",VLOOKUP(D7890,'Resources Final'!A:C,3,FALSE))</f>
        <v>Y</v>
      </c>
      <c r="L7890" s="3" t="str">
        <f>IF(VLOOKUP(D7890,'Resources Final'!A:D,4,FALSE)=0,"",VLOOKUP(D7890,'Resources Final'!A:D,4,FALSE))</f>
        <v/>
      </c>
      <c r="M7890" s="3" t="str">
        <f>IF(VLOOKUP(D7890,'Resources Final'!A:E,5,FALSE)=0,"",VLOOKUP(D7890,'Resources Final'!A:E,5,FALSE))</f>
        <v/>
      </c>
      <c r="N7890" s="7" t="str">
        <f>IF(VLOOKUP(D7890,'Resources Final'!A:F,6,FALSE)=0,"",VLOOKUP(D7890,'Resources Final'!A:F,6,FALSE))</f>
        <v/>
      </c>
      <c r="O7890" s="3" t="str">
        <f>IF(VLOOKUP(D7890,'Resources Final'!A:G,7,FALSE)=0,"",VLOOKUP(D7890,'Resources Final'!A:G,7,FALSE))</f>
        <v/>
      </c>
    </row>
    <row r="7891" spans="1:15" x14ac:dyDescent="0.2">
      <c r="A7891" s="11">
        <v>990</v>
      </c>
      <c r="B7891" s="11" t="str">
        <f t="shared" si="138"/>
        <v>Fred C. and Mary R. Koch Foundation_Loomis, Ryan20091500</v>
      </c>
      <c r="C7891" s="11" t="s">
        <v>4161</v>
      </c>
      <c r="D7891" s="11" t="s">
        <v>2204</v>
      </c>
      <c r="E7891" s="11" t="s">
        <v>2204</v>
      </c>
      <c r="F7891" s="4">
        <v>1500</v>
      </c>
      <c r="G7891" s="3">
        <v>2009</v>
      </c>
      <c r="H7891" s="3" t="s">
        <v>21</v>
      </c>
      <c r="I7891" s="12" t="s">
        <v>4162</v>
      </c>
      <c r="J7891" s="3">
        <v>112</v>
      </c>
      <c r="K7891" s="3" t="str">
        <f>IF(VLOOKUP(D7891,'Resources Final'!A:C,3,FALSE)=0,"",VLOOKUP(D7891,'Resources Final'!A:C,3,FALSE))</f>
        <v>Y</v>
      </c>
      <c r="L7891" s="3" t="str">
        <f>IF(VLOOKUP(D7891,'Resources Final'!A:D,4,FALSE)=0,"",VLOOKUP(D7891,'Resources Final'!A:D,4,FALSE))</f>
        <v/>
      </c>
      <c r="M7891" s="3" t="str">
        <f>IF(VLOOKUP(D7891,'Resources Final'!A:E,5,FALSE)=0,"",VLOOKUP(D7891,'Resources Final'!A:E,5,FALSE))</f>
        <v/>
      </c>
      <c r="N7891" s="7" t="str">
        <f>IF(VLOOKUP(D7891,'Resources Final'!A:F,6,FALSE)=0,"",VLOOKUP(D7891,'Resources Final'!A:F,6,FALSE))</f>
        <v/>
      </c>
      <c r="O7891" s="3" t="str">
        <f>IF(VLOOKUP(D7891,'Resources Final'!A:G,7,FALSE)=0,"",VLOOKUP(D7891,'Resources Final'!A:G,7,FALSE))</f>
        <v/>
      </c>
    </row>
    <row r="7892" spans="1:15" x14ac:dyDescent="0.2">
      <c r="A7892" s="11">
        <v>990</v>
      </c>
      <c r="B7892" s="11" t="str">
        <f t="shared" si="138"/>
        <v>Fred C. and Mary R. Koch Foundation_Mainz, Emilie20091500</v>
      </c>
      <c r="C7892" s="11" t="s">
        <v>4161</v>
      </c>
      <c r="D7892" s="11" t="s">
        <v>2296</v>
      </c>
      <c r="E7892" s="11" t="s">
        <v>2296</v>
      </c>
      <c r="F7892" s="4">
        <v>1500</v>
      </c>
      <c r="G7892" s="3">
        <v>2009</v>
      </c>
      <c r="H7892" s="3" t="s">
        <v>21</v>
      </c>
      <c r="I7892" s="12" t="s">
        <v>4162</v>
      </c>
      <c r="J7892" s="3">
        <v>113</v>
      </c>
      <c r="K7892" s="3" t="str">
        <f>IF(VLOOKUP(D7892,'Resources Final'!A:C,3,FALSE)=0,"",VLOOKUP(D7892,'Resources Final'!A:C,3,FALSE))</f>
        <v>Y</v>
      </c>
      <c r="L7892" s="3" t="str">
        <f>IF(VLOOKUP(D7892,'Resources Final'!A:D,4,FALSE)=0,"",VLOOKUP(D7892,'Resources Final'!A:D,4,FALSE))</f>
        <v/>
      </c>
      <c r="M7892" s="3" t="str">
        <f>IF(VLOOKUP(D7892,'Resources Final'!A:E,5,FALSE)=0,"",VLOOKUP(D7892,'Resources Final'!A:E,5,FALSE))</f>
        <v/>
      </c>
      <c r="N7892" s="7" t="str">
        <f>IF(VLOOKUP(D7892,'Resources Final'!A:F,6,FALSE)=0,"",VLOOKUP(D7892,'Resources Final'!A:F,6,FALSE))</f>
        <v/>
      </c>
      <c r="O7892" s="3" t="str">
        <f>IF(VLOOKUP(D7892,'Resources Final'!A:G,7,FALSE)=0,"",VLOOKUP(D7892,'Resources Final'!A:G,7,FALSE))</f>
        <v/>
      </c>
    </row>
    <row r="7893" spans="1:15" x14ac:dyDescent="0.2">
      <c r="A7893" s="11">
        <v>990</v>
      </c>
      <c r="B7893" s="11" t="str">
        <f t="shared" si="138"/>
        <v>Fred C. and Mary R. Koch Foundation_Marcinkowski, Desmond, Dana20091500</v>
      </c>
      <c r="C7893" s="11" t="s">
        <v>4161</v>
      </c>
      <c r="D7893" s="11" t="s">
        <v>2318</v>
      </c>
      <c r="E7893" s="11" t="s">
        <v>2318</v>
      </c>
      <c r="F7893" s="4">
        <v>1500</v>
      </c>
      <c r="G7893" s="3">
        <v>2009</v>
      </c>
      <c r="H7893" s="3" t="s">
        <v>21</v>
      </c>
      <c r="I7893" s="12" t="s">
        <v>4162</v>
      </c>
      <c r="J7893" s="3">
        <v>114</v>
      </c>
      <c r="K7893" s="3" t="str">
        <f>IF(VLOOKUP(D7893,'Resources Final'!A:C,3,FALSE)=0,"",VLOOKUP(D7893,'Resources Final'!A:C,3,FALSE))</f>
        <v>Y</v>
      </c>
      <c r="L7893" s="3" t="str">
        <f>IF(VLOOKUP(D7893,'Resources Final'!A:D,4,FALSE)=0,"",VLOOKUP(D7893,'Resources Final'!A:D,4,FALSE))</f>
        <v/>
      </c>
      <c r="M7893" s="3" t="str">
        <f>IF(VLOOKUP(D7893,'Resources Final'!A:E,5,FALSE)=0,"",VLOOKUP(D7893,'Resources Final'!A:E,5,FALSE))</f>
        <v/>
      </c>
      <c r="N7893" s="7" t="str">
        <f>IF(VLOOKUP(D7893,'Resources Final'!A:F,6,FALSE)=0,"",VLOOKUP(D7893,'Resources Final'!A:F,6,FALSE))</f>
        <v/>
      </c>
      <c r="O7893" s="3" t="str">
        <f>IF(VLOOKUP(D7893,'Resources Final'!A:G,7,FALSE)=0,"",VLOOKUP(D7893,'Resources Final'!A:G,7,FALSE))</f>
        <v/>
      </c>
    </row>
    <row r="7894" spans="1:15" x14ac:dyDescent="0.2">
      <c r="A7894" s="11">
        <v>990</v>
      </c>
      <c r="B7894" s="11" t="str">
        <f t="shared" si="138"/>
        <v>Fred C. and Mary R. Koch Foundation_Marsh, Addie20091500</v>
      </c>
      <c r="C7894" s="11" t="s">
        <v>4161</v>
      </c>
      <c r="D7894" s="11" t="s">
        <v>2335</v>
      </c>
      <c r="E7894" s="11" t="s">
        <v>2335</v>
      </c>
      <c r="F7894" s="4">
        <v>1500</v>
      </c>
      <c r="G7894" s="3">
        <v>2009</v>
      </c>
      <c r="H7894" s="3" t="s">
        <v>21</v>
      </c>
      <c r="I7894" s="12" t="s">
        <v>4162</v>
      </c>
      <c r="J7894" s="3">
        <v>115</v>
      </c>
      <c r="K7894" s="3" t="str">
        <f>IF(VLOOKUP(D7894,'Resources Final'!A:C,3,FALSE)=0,"",VLOOKUP(D7894,'Resources Final'!A:C,3,FALSE))</f>
        <v>Y</v>
      </c>
      <c r="L7894" s="3" t="str">
        <f>IF(VLOOKUP(D7894,'Resources Final'!A:D,4,FALSE)=0,"",VLOOKUP(D7894,'Resources Final'!A:D,4,FALSE))</f>
        <v/>
      </c>
      <c r="M7894" s="3" t="str">
        <f>IF(VLOOKUP(D7894,'Resources Final'!A:E,5,FALSE)=0,"",VLOOKUP(D7894,'Resources Final'!A:E,5,FALSE))</f>
        <v/>
      </c>
      <c r="N7894" s="7" t="str">
        <f>IF(VLOOKUP(D7894,'Resources Final'!A:F,6,FALSE)=0,"",VLOOKUP(D7894,'Resources Final'!A:F,6,FALSE))</f>
        <v/>
      </c>
      <c r="O7894" s="3" t="str">
        <f>IF(VLOOKUP(D7894,'Resources Final'!A:G,7,FALSE)=0,"",VLOOKUP(D7894,'Resources Final'!A:G,7,FALSE))</f>
        <v/>
      </c>
    </row>
    <row r="7895" spans="1:15" x14ac:dyDescent="0.2">
      <c r="A7895" s="11">
        <v>990</v>
      </c>
      <c r="B7895" s="11" t="str">
        <f t="shared" si="138"/>
        <v>Fred C. and Mary R. Koch Foundation_Martin, Kaitlin20091500</v>
      </c>
      <c r="C7895" s="11" t="s">
        <v>4161</v>
      </c>
      <c r="D7895" s="11" t="s">
        <v>2342</v>
      </c>
      <c r="E7895" s="11" t="s">
        <v>2342</v>
      </c>
      <c r="F7895" s="4">
        <v>1500</v>
      </c>
      <c r="G7895" s="3">
        <v>2009</v>
      </c>
      <c r="H7895" s="3" t="s">
        <v>21</v>
      </c>
      <c r="I7895" s="12" t="s">
        <v>4162</v>
      </c>
      <c r="J7895" s="3">
        <v>116</v>
      </c>
      <c r="K7895" s="3" t="str">
        <f>IF(VLOOKUP(D7895,'Resources Final'!A:C,3,FALSE)=0,"",VLOOKUP(D7895,'Resources Final'!A:C,3,FALSE))</f>
        <v>Y</v>
      </c>
      <c r="L7895" s="3" t="str">
        <f>IF(VLOOKUP(D7895,'Resources Final'!A:D,4,FALSE)=0,"",VLOOKUP(D7895,'Resources Final'!A:D,4,FALSE))</f>
        <v/>
      </c>
      <c r="M7895" s="3" t="str">
        <f>IF(VLOOKUP(D7895,'Resources Final'!A:E,5,FALSE)=0,"",VLOOKUP(D7895,'Resources Final'!A:E,5,FALSE))</f>
        <v/>
      </c>
      <c r="N7895" s="7" t="str">
        <f>IF(VLOOKUP(D7895,'Resources Final'!A:F,6,FALSE)=0,"",VLOOKUP(D7895,'Resources Final'!A:F,6,FALSE))</f>
        <v/>
      </c>
      <c r="O7895" s="3" t="str">
        <f>IF(VLOOKUP(D7895,'Resources Final'!A:G,7,FALSE)=0,"",VLOOKUP(D7895,'Resources Final'!A:G,7,FALSE))</f>
        <v/>
      </c>
    </row>
    <row r="7896" spans="1:15" x14ac:dyDescent="0.2">
      <c r="A7896" s="11">
        <v>990</v>
      </c>
      <c r="B7896" s="11" t="str">
        <f t="shared" si="138"/>
        <v>Fred C. and Mary R. Koch Foundation_Martyn, Matthew20091500</v>
      </c>
      <c r="C7896" s="11" t="s">
        <v>4161</v>
      </c>
      <c r="D7896" s="11" t="s">
        <v>2345</v>
      </c>
      <c r="E7896" s="11" t="s">
        <v>2345</v>
      </c>
      <c r="F7896" s="4">
        <v>1500</v>
      </c>
      <c r="G7896" s="3">
        <v>2009</v>
      </c>
      <c r="H7896" s="3" t="s">
        <v>21</v>
      </c>
      <c r="I7896" s="12" t="s">
        <v>4162</v>
      </c>
      <c r="J7896" s="3">
        <v>117</v>
      </c>
      <c r="K7896" s="3" t="str">
        <f>IF(VLOOKUP(D7896,'Resources Final'!A:C,3,FALSE)=0,"",VLOOKUP(D7896,'Resources Final'!A:C,3,FALSE))</f>
        <v>Y</v>
      </c>
      <c r="L7896" s="3" t="str">
        <f>IF(VLOOKUP(D7896,'Resources Final'!A:D,4,FALSE)=0,"",VLOOKUP(D7896,'Resources Final'!A:D,4,FALSE))</f>
        <v/>
      </c>
      <c r="M7896" s="3" t="str">
        <f>IF(VLOOKUP(D7896,'Resources Final'!A:E,5,FALSE)=0,"",VLOOKUP(D7896,'Resources Final'!A:E,5,FALSE))</f>
        <v/>
      </c>
      <c r="N7896" s="7" t="str">
        <f>IF(VLOOKUP(D7896,'Resources Final'!A:F,6,FALSE)=0,"",VLOOKUP(D7896,'Resources Final'!A:F,6,FALSE))</f>
        <v/>
      </c>
      <c r="O7896" s="3" t="str">
        <f>IF(VLOOKUP(D7896,'Resources Final'!A:G,7,FALSE)=0,"",VLOOKUP(D7896,'Resources Final'!A:G,7,FALSE))</f>
        <v/>
      </c>
    </row>
    <row r="7897" spans="1:15" x14ac:dyDescent="0.2">
      <c r="A7897" s="11">
        <v>990</v>
      </c>
      <c r="B7897" s="11" t="str">
        <f t="shared" si="138"/>
        <v>Fred C. and Mary R. Koch Foundation_Mason, Jennifer20091500</v>
      </c>
      <c r="C7897" s="11" t="s">
        <v>4161</v>
      </c>
      <c r="D7897" s="11" t="s">
        <v>2349</v>
      </c>
      <c r="E7897" s="11" t="s">
        <v>2349</v>
      </c>
      <c r="F7897" s="4">
        <v>1500</v>
      </c>
      <c r="G7897" s="3">
        <v>2009</v>
      </c>
      <c r="H7897" s="3" t="s">
        <v>21</v>
      </c>
      <c r="I7897" s="12" t="s">
        <v>4162</v>
      </c>
      <c r="J7897" s="3">
        <v>118</v>
      </c>
      <c r="K7897" s="3" t="str">
        <f>IF(VLOOKUP(D7897,'Resources Final'!A:C,3,FALSE)=0,"",VLOOKUP(D7897,'Resources Final'!A:C,3,FALSE))</f>
        <v>Y</v>
      </c>
      <c r="L7897" s="3" t="str">
        <f>IF(VLOOKUP(D7897,'Resources Final'!A:D,4,FALSE)=0,"",VLOOKUP(D7897,'Resources Final'!A:D,4,FALSE))</f>
        <v/>
      </c>
      <c r="M7897" s="3" t="str">
        <f>IF(VLOOKUP(D7897,'Resources Final'!A:E,5,FALSE)=0,"",VLOOKUP(D7897,'Resources Final'!A:E,5,FALSE))</f>
        <v/>
      </c>
      <c r="N7897" s="7" t="str">
        <f>IF(VLOOKUP(D7897,'Resources Final'!A:F,6,FALSE)=0,"",VLOOKUP(D7897,'Resources Final'!A:F,6,FALSE))</f>
        <v/>
      </c>
      <c r="O7897" s="3" t="str">
        <f>IF(VLOOKUP(D7897,'Resources Final'!A:G,7,FALSE)=0,"",VLOOKUP(D7897,'Resources Final'!A:G,7,FALSE))</f>
        <v/>
      </c>
    </row>
    <row r="7898" spans="1:15" x14ac:dyDescent="0.2">
      <c r="A7898" s="11">
        <v>990</v>
      </c>
      <c r="B7898" s="11" t="str">
        <f t="shared" si="138"/>
        <v>Fred C. and Mary R. Koch Foundation_May, Michaela20091500</v>
      </c>
      <c r="C7898" s="11" t="s">
        <v>4161</v>
      </c>
      <c r="D7898" s="11" t="s">
        <v>2365</v>
      </c>
      <c r="E7898" s="11" t="s">
        <v>2365</v>
      </c>
      <c r="F7898" s="4">
        <v>1500</v>
      </c>
      <c r="G7898" s="3">
        <v>2009</v>
      </c>
      <c r="H7898" s="3" t="s">
        <v>21</v>
      </c>
      <c r="I7898" s="12" t="s">
        <v>4162</v>
      </c>
      <c r="J7898" s="3">
        <v>119</v>
      </c>
      <c r="K7898" s="3" t="str">
        <f>IF(VLOOKUP(D7898,'Resources Final'!A:C,3,FALSE)=0,"",VLOOKUP(D7898,'Resources Final'!A:C,3,FALSE))</f>
        <v>Y</v>
      </c>
      <c r="L7898" s="3" t="str">
        <f>IF(VLOOKUP(D7898,'Resources Final'!A:D,4,FALSE)=0,"",VLOOKUP(D7898,'Resources Final'!A:D,4,FALSE))</f>
        <v/>
      </c>
      <c r="M7898" s="3" t="str">
        <f>IF(VLOOKUP(D7898,'Resources Final'!A:E,5,FALSE)=0,"",VLOOKUP(D7898,'Resources Final'!A:E,5,FALSE))</f>
        <v/>
      </c>
      <c r="N7898" s="7" t="str">
        <f>IF(VLOOKUP(D7898,'Resources Final'!A:F,6,FALSE)=0,"",VLOOKUP(D7898,'Resources Final'!A:F,6,FALSE))</f>
        <v/>
      </c>
      <c r="O7898" s="3" t="str">
        <f>IF(VLOOKUP(D7898,'Resources Final'!A:G,7,FALSE)=0,"",VLOOKUP(D7898,'Resources Final'!A:G,7,FALSE))</f>
        <v/>
      </c>
    </row>
    <row r="7899" spans="1:15" x14ac:dyDescent="0.2">
      <c r="A7899" s="11">
        <v>990</v>
      </c>
      <c r="B7899" s="11" t="str">
        <f t="shared" si="138"/>
        <v>Fred C. and Mary R. Koch Foundation_McCarthy, Shelsea20091500</v>
      </c>
      <c r="C7899" s="11" t="s">
        <v>4161</v>
      </c>
      <c r="D7899" s="11" t="s">
        <v>2368</v>
      </c>
      <c r="E7899" s="11" t="s">
        <v>2368</v>
      </c>
      <c r="F7899" s="4">
        <v>1500</v>
      </c>
      <c r="G7899" s="3">
        <v>2009</v>
      </c>
      <c r="H7899" s="3" t="s">
        <v>21</v>
      </c>
      <c r="I7899" s="12" t="s">
        <v>4162</v>
      </c>
      <c r="J7899" s="3">
        <v>120</v>
      </c>
      <c r="K7899" s="3" t="str">
        <f>IF(VLOOKUP(D7899,'Resources Final'!A:C,3,FALSE)=0,"",VLOOKUP(D7899,'Resources Final'!A:C,3,FALSE))</f>
        <v>Y</v>
      </c>
      <c r="L7899" s="3" t="str">
        <f>IF(VLOOKUP(D7899,'Resources Final'!A:D,4,FALSE)=0,"",VLOOKUP(D7899,'Resources Final'!A:D,4,FALSE))</f>
        <v/>
      </c>
      <c r="M7899" s="3" t="str">
        <f>IF(VLOOKUP(D7899,'Resources Final'!A:E,5,FALSE)=0,"",VLOOKUP(D7899,'Resources Final'!A:E,5,FALSE))</f>
        <v/>
      </c>
      <c r="N7899" s="7" t="str">
        <f>IF(VLOOKUP(D7899,'Resources Final'!A:F,6,FALSE)=0,"",VLOOKUP(D7899,'Resources Final'!A:F,6,FALSE))</f>
        <v/>
      </c>
      <c r="O7899" s="3" t="str">
        <f>IF(VLOOKUP(D7899,'Resources Final'!A:G,7,FALSE)=0,"",VLOOKUP(D7899,'Resources Final'!A:G,7,FALSE))</f>
        <v/>
      </c>
    </row>
    <row r="7900" spans="1:15" x14ac:dyDescent="0.2">
      <c r="A7900" s="11">
        <v>990</v>
      </c>
      <c r="B7900" s="11" t="str">
        <f t="shared" si="138"/>
        <v>Fred C. and Mary R. Koch Foundation_McClymont, Kaitlin20091500</v>
      </c>
      <c r="C7900" s="11" t="s">
        <v>4161</v>
      </c>
      <c r="D7900" s="11" t="s">
        <v>2374</v>
      </c>
      <c r="E7900" s="11" t="s">
        <v>2374</v>
      </c>
      <c r="F7900" s="4">
        <v>1500</v>
      </c>
      <c r="G7900" s="3">
        <v>2009</v>
      </c>
      <c r="H7900" s="3" t="s">
        <v>21</v>
      </c>
      <c r="I7900" s="12" t="s">
        <v>4162</v>
      </c>
      <c r="J7900" s="3">
        <v>121</v>
      </c>
      <c r="K7900" s="3" t="str">
        <f>IF(VLOOKUP(D7900,'Resources Final'!A:C,3,FALSE)=0,"",VLOOKUP(D7900,'Resources Final'!A:C,3,FALSE))</f>
        <v>Y</v>
      </c>
      <c r="L7900" s="3" t="str">
        <f>IF(VLOOKUP(D7900,'Resources Final'!A:D,4,FALSE)=0,"",VLOOKUP(D7900,'Resources Final'!A:D,4,FALSE))</f>
        <v/>
      </c>
      <c r="M7900" s="3" t="str">
        <f>IF(VLOOKUP(D7900,'Resources Final'!A:E,5,FALSE)=0,"",VLOOKUP(D7900,'Resources Final'!A:E,5,FALSE))</f>
        <v/>
      </c>
      <c r="N7900" s="7" t="str">
        <f>IF(VLOOKUP(D7900,'Resources Final'!A:F,6,FALSE)=0,"",VLOOKUP(D7900,'Resources Final'!A:F,6,FALSE))</f>
        <v/>
      </c>
      <c r="O7900" s="3" t="str">
        <f>IF(VLOOKUP(D7900,'Resources Final'!A:G,7,FALSE)=0,"",VLOOKUP(D7900,'Resources Final'!A:G,7,FALSE))</f>
        <v/>
      </c>
    </row>
    <row r="7901" spans="1:15" x14ac:dyDescent="0.2">
      <c r="A7901" s="11">
        <v>990</v>
      </c>
      <c r="B7901" s="11" t="str">
        <f t="shared" si="138"/>
        <v>Fred C. and Mary R. Koch Foundation_McCrary, Kathleen20091500</v>
      </c>
      <c r="C7901" s="11" t="s">
        <v>4161</v>
      </c>
      <c r="D7901" s="11" t="s">
        <v>2376</v>
      </c>
      <c r="E7901" s="11" t="s">
        <v>2376</v>
      </c>
      <c r="F7901" s="4">
        <v>1500</v>
      </c>
      <c r="G7901" s="3">
        <v>2009</v>
      </c>
      <c r="H7901" s="3" t="s">
        <v>21</v>
      </c>
      <c r="I7901" s="12" t="s">
        <v>4162</v>
      </c>
      <c r="J7901" s="3">
        <v>122</v>
      </c>
      <c r="K7901" s="3" t="str">
        <f>IF(VLOOKUP(D7901,'Resources Final'!A:C,3,FALSE)=0,"",VLOOKUP(D7901,'Resources Final'!A:C,3,FALSE))</f>
        <v>Y</v>
      </c>
      <c r="L7901" s="3" t="str">
        <f>IF(VLOOKUP(D7901,'Resources Final'!A:D,4,FALSE)=0,"",VLOOKUP(D7901,'Resources Final'!A:D,4,FALSE))</f>
        <v/>
      </c>
      <c r="M7901" s="3" t="str">
        <f>IF(VLOOKUP(D7901,'Resources Final'!A:E,5,FALSE)=0,"",VLOOKUP(D7901,'Resources Final'!A:E,5,FALSE))</f>
        <v/>
      </c>
      <c r="N7901" s="7" t="str">
        <f>IF(VLOOKUP(D7901,'Resources Final'!A:F,6,FALSE)=0,"",VLOOKUP(D7901,'Resources Final'!A:F,6,FALSE))</f>
        <v/>
      </c>
      <c r="O7901" s="3" t="str">
        <f>IF(VLOOKUP(D7901,'Resources Final'!A:G,7,FALSE)=0,"",VLOOKUP(D7901,'Resources Final'!A:G,7,FALSE))</f>
        <v/>
      </c>
    </row>
    <row r="7902" spans="1:15" x14ac:dyDescent="0.2">
      <c r="A7902" s="11">
        <v>990</v>
      </c>
      <c r="B7902" s="11" t="str">
        <f t="shared" si="138"/>
        <v>Fred C. and Mary R. Koch Foundation_McDonald, Emily20091500</v>
      </c>
      <c r="C7902" s="11" t="s">
        <v>4161</v>
      </c>
      <c r="D7902" s="11" t="s">
        <v>2381</v>
      </c>
      <c r="E7902" s="11" t="s">
        <v>2381</v>
      </c>
      <c r="F7902" s="4">
        <v>1500</v>
      </c>
      <c r="G7902" s="3">
        <v>2009</v>
      </c>
      <c r="H7902" s="3" t="s">
        <v>21</v>
      </c>
      <c r="I7902" s="12" t="s">
        <v>4162</v>
      </c>
      <c r="J7902" s="3">
        <v>123</v>
      </c>
      <c r="K7902" s="3" t="str">
        <f>IF(VLOOKUP(D7902,'Resources Final'!A:C,3,FALSE)=0,"",VLOOKUP(D7902,'Resources Final'!A:C,3,FALSE))</f>
        <v>Y</v>
      </c>
      <c r="L7902" s="3" t="str">
        <f>IF(VLOOKUP(D7902,'Resources Final'!A:D,4,FALSE)=0,"",VLOOKUP(D7902,'Resources Final'!A:D,4,FALSE))</f>
        <v/>
      </c>
      <c r="M7902" s="3" t="str">
        <f>IF(VLOOKUP(D7902,'Resources Final'!A:E,5,FALSE)=0,"",VLOOKUP(D7902,'Resources Final'!A:E,5,FALSE))</f>
        <v/>
      </c>
      <c r="N7902" s="7" t="str">
        <f>IF(VLOOKUP(D7902,'Resources Final'!A:F,6,FALSE)=0,"",VLOOKUP(D7902,'Resources Final'!A:F,6,FALSE))</f>
        <v/>
      </c>
      <c r="O7902" s="3" t="str">
        <f>IF(VLOOKUP(D7902,'Resources Final'!A:G,7,FALSE)=0,"",VLOOKUP(D7902,'Resources Final'!A:G,7,FALSE))</f>
        <v/>
      </c>
    </row>
    <row r="7903" spans="1:15" x14ac:dyDescent="0.2">
      <c r="A7903" s="11">
        <v>990</v>
      </c>
      <c r="B7903" s="11" t="str">
        <f t="shared" si="138"/>
        <v>Fred C. and Mary R. Koch Foundation_McIntosh, Kelsey20091500</v>
      </c>
      <c r="C7903" s="11" t="s">
        <v>4161</v>
      </c>
      <c r="D7903" s="11" t="s">
        <v>2395</v>
      </c>
      <c r="E7903" s="11" t="s">
        <v>2395</v>
      </c>
      <c r="F7903" s="4">
        <v>1500</v>
      </c>
      <c r="G7903" s="3">
        <v>2009</v>
      </c>
      <c r="H7903" s="3" t="s">
        <v>21</v>
      </c>
      <c r="I7903" s="12" t="s">
        <v>4162</v>
      </c>
      <c r="J7903" s="3">
        <v>124</v>
      </c>
      <c r="K7903" s="3" t="str">
        <f>IF(VLOOKUP(D7903,'Resources Final'!A:C,3,FALSE)=0,"",VLOOKUP(D7903,'Resources Final'!A:C,3,FALSE))</f>
        <v>Y</v>
      </c>
      <c r="L7903" s="3" t="str">
        <f>IF(VLOOKUP(D7903,'Resources Final'!A:D,4,FALSE)=0,"",VLOOKUP(D7903,'Resources Final'!A:D,4,FALSE))</f>
        <v/>
      </c>
      <c r="M7903" s="3" t="str">
        <f>IF(VLOOKUP(D7903,'Resources Final'!A:E,5,FALSE)=0,"",VLOOKUP(D7903,'Resources Final'!A:E,5,FALSE))</f>
        <v/>
      </c>
      <c r="N7903" s="7" t="str">
        <f>IF(VLOOKUP(D7903,'Resources Final'!A:F,6,FALSE)=0,"",VLOOKUP(D7903,'Resources Final'!A:F,6,FALSE))</f>
        <v/>
      </c>
      <c r="O7903" s="3" t="str">
        <f>IF(VLOOKUP(D7903,'Resources Final'!A:G,7,FALSE)=0,"",VLOOKUP(D7903,'Resources Final'!A:G,7,FALSE))</f>
        <v/>
      </c>
    </row>
    <row r="7904" spans="1:15" x14ac:dyDescent="0.2">
      <c r="A7904" s="11">
        <v>990</v>
      </c>
      <c r="B7904" s="11" t="str">
        <f t="shared" si="138"/>
        <v>Fred C. and Mary R. Koch Foundation_Mielke, Anna20091500</v>
      </c>
      <c r="C7904" s="11" t="s">
        <v>4161</v>
      </c>
      <c r="D7904" s="11" t="s">
        <v>2457</v>
      </c>
      <c r="E7904" s="11" t="s">
        <v>2457</v>
      </c>
      <c r="F7904" s="4">
        <v>1500</v>
      </c>
      <c r="G7904" s="3">
        <v>2009</v>
      </c>
      <c r="H7904" s="3" t="s">
        <v>21</v>
      </c>
      <c r="I7904" s="12" t="s">
        <v>4162</v>
      </c>
      <c r="J7904" s="3">
        <v>125</v>
      </c>
      <c r="K7904" s="3" t="str">
        <f>IF(VLOOKUP(D7904,'Resources Final'!A:C,3,FALSE)=0,"",VLOOKUP(D7904,'Resources Final'!A:C,3,FALSE))</f>
        <v>Y</v>
      </c>
      <c r="L7904" s="3" t="str">
        <f>IF(VLOOKUP(D7904,'Resources Final'!A:D,4,FALSE)=0,"",VLOOKUP(D7904,'Resources Final'!A:D,4,FALSE))</f>
        <v/>
      </c>
      <c r="M7904" s="3" t="str">
        <f>IF(VLOOKUP(D7904,'Resources Final'!A:E,5,FALSE)=0,"",VLOOKUP(D7904,'Resources Final'!A:E,5,FALSE))</f>
        <v/>
      </c>
      <c r="N7904" s="7" t="str">
        <f>IF(VLOOKUP(D7904,'Resources Final'!A:F,6,FALSE)=0,"",VLOOKUP(D7904,'Resources Final'!A:F,6,FALSE))</f>
        <v/>
      </c>
      <c r="O7904" s="3" t="str">
        <f>IF(VLOOKUP(D7904,'Resources Final'!A:G,7,FALSE)=0,"",VLOOKUP(D7904,'Resources Final'!A:G,7,FALSE))</f>
        <v/>
      </c>
    </row>
    <row r="7905" spans="1:15" x14ac:dyDescent="0.2">
      <c r="A7905" s="11">
        <v>990</v>
      </c>
      <c r="B7905" s="11" t="str">
        <f t="shared" si="138"/>
        <v>Fred C. and Mary R. Koch Foundation_Miller, Meagan20091500</v>
      </c>
      <c r="C7905" s="11" t="s">
        <v>4161</v>
      </c>
      <c r="D7905" s="11" t="s">
        <v>2463</v>
      </c>
      <c r="E7905" s="11" t="s">
        <v>2463</v>
      </c>
      <c r="F7905" s="4">
        <v>1500</v>
      </c>
      <c r="G7905" s="3">
        <v>2009</v>
      </c>
      <c r="H7905" s="3" t="s">
        <v>21</v>
      </c>
      <c r="I7905" s="12" t="s">
        <v>4162</v>
      </c>
      <c r="J7905" s="3">
        <v>126</v>
      </c>
      <c r="K7905" s="3" t="str">
        <f>IF(VLOOKUP(D7905,'Resources Final'!A:C,3,FALSE)=0,"",VLOOKUP(D7905,'Resources Final'!A:C,3,FALSE))</f>
        <v>Y</v>
      </c>
      <c r="L7905" s="3" t="str">
        <f>IF(VLOOKUP(D7905,'Resources Final'!A:D,4,FALSE)=0,"",VLOOKUP(D7905,'Resources Final'!A:D,4,FALSE))</f>
        <v/>
      </c>
      <c r="M7905" s="3" t="str">
        <f>IF(VLOOKUP(D7905,'Resources Final'!A:E,5,FALSE)=0,"",VLOOKUP(D7905,'Resources Final'!A:E,5,FALSE))</f>
        <v/>
      </c>
      <c r="N7905" s="7" t="str">
        <f>IF(VLOOKUP(D7905,'Resources Final'!A:F,6,FALSE)=0,"",VLOOKUP(D7905,'Resources Final'!A:F,6,FALSE))</f>
        <v/>
      </c>
      <c r="O7905" s="3" t="str">
        <f>IF(VLOOKUP(D7905,'Resources Final'!A:G,7,FALSE)=0,"",VLOOKUP(D7905,'Resources Final'!A:G,7,FALSE))</f>
        <v/>
      </c>
    </row>
    <row r="7906" spans="1:15" x14ac:dyDescent="0.2">
      <c r="A7906" s="11">
        <v>990</v>
      </c>
      <c r="B7906" s="11" t="str">
        <f t="shared" si="138"/>
        <v>Fred C. and Mary R. Koch Foundation_Miller, Nathan20091500</v>
      </c>
      <c r="C7906" s="11" t="s">
        <v>4161</v>
      </c>
      <c r="D7906" s="11" t="s">
        <v>2464</v>
      </c>
      <c r="E7906" s="11" t="s">
        <v>2464</v>
      </c>
      <c r="F7906" s="4">
        <v>1500</v>
      </c>
      <c r="G7906" s="3">
        <v>2009</v>
      </c>
      <c r="H7906" s="3" t="s">
        <v>21</v>
      </c>
      <c r="I7906" s="12" t="s">
        <v>4162</v>
      </c>
      <c r="J7906" s="3">
        <v>127</v>
      </c>
      <c r="K7906" s="3" t="str">
        <f>IF(VLOOKUP(D7906,'Resources Final'!A:C,3,FALSE)=0,"",VLOOKUP(D7906,'Resources Final'!A:C,3,FALSE))</f>
        <v>Y</v>
      </c>
      <c r="L7906" s="3" t="str">
        <f>IF(VLOOKUP(D7906,'Resources Final'!A:D,4,FALSE)=0,"",VLOOKUP(D7906,'Resources Final'!A:D,4,FALSE))</f>
        <v/>
      </c>
      <c r="M7906" s="3" t="str">
        <f>IF(VLOOKUP(D7906,'Resources Final'!A:E,5,FALSE)=0,"",VLOOKUP(D7906,'Resources Final'!A:E,5,FALSE))</f>
        <v/>
      </c>
      <c r="N7906" s="7" t="str">
        <f>IF(VLOOKUP(D7906,'Resources Final'!A:F,6,FALSE)=0,"",VLOOKUP(D7906,'Resources Final'!A:F,6,FALSE))</f>
        <v/>
      </c>
      <c r="O7906" s="3" t="str">
        <f>IF(VLOOKUP(D7906,'Resources Final'!A:G,7,FALSE)=0,"",VLOOKUP(D7906,'Resources Final'!A:G,7,FALSE))</f>
        <v/>
      </c>
    </row>
    <row r="7907" spans="1:15" x14ac:dyDescent="0.2">
      <c r="A7907" s="11">
        <v>990</v>
      </c>
      <c r="B7907" s="11" t="str">
        <f t="shared" si="138"/>
        <v>Fred C. and Mary R. Koch Foundation_Minnihan, Heidi20091500</v>
      </c>
      <c r="C7907" s="11" t="s">
        <v>4161</v>
      </c>
      <c r="D7907" s="11" t="s">
        <v>2481</v>
      </c>
      <c r="E7907" s="11" t="s">
        <v>2481</v>
      </c>
      <c r="F7907" s="4">
        <v>1500</v>
      </c>
      <c r="G7907" s="3">
        <v>2009</v>
      </c>
      <c r="H7907" s="3" t="s">
        <v>21</v>
      </c>
      <c r="I7907" s="12" t="s">
        <v>4162</v>
      </c>
      <c r="J7907" s="3">
        <v>128</v>
      </c>
      <c r="K7907" s="3" t="str">
        <f>IF(VLOOKUP(D7907,'Resources Final'!A:C,3,FALSE)=0,"",VLOOKUP(D7907,'Resources Final'!A:C,3,FALSE))</f>
        <v>Y</v>
      </c>
      <c r="L7907" s="3" t="str">
        <f>IF(VLOOKUP(D7907,'Resources Final'!A:D,4,FALSE)=0,"",VLOOKUP(D7907,'Resources Final'!A:D,4,FALSE))</f>
        <v/>
      </c>
      <c r="M7907" s="3" t="str">
        <f>IF(VLOOKUP(D7907,'Resources Final'!A:E,5,FALSE)=0,"",VLOOKUP(D7907,'Resources Final'!A:E,5,FALSE))</f>
        <v/>
      </c>
      <c r="N7907" s="7" t="str">
        <f>IF(VLOOKUP(D7907,'Resources Final'!A:F,6,FALSE)=0,"",VLOOKUP(D7907,'Resources Final'!A:F,6,FALSE))</f>
        <v/>
      </c>
      <c r="O7907" s="3" t="str">
        <f>IF(VLOOKUP(D7907,'Resources Final'!A:G,7,FALSE)=0,"",VLOOKUP(D7907,'Resources Final'!A:G,7,FALSE))</f>
        <v/>
      </c>
    </row>
    <row r="7908" spans="1:15" x14ac:dyDescent="0.2">
      <c r="A7908" s="11">
        <v>990</v>
      </c>
      <c r="B7908" s="11" t="str">
        <f t="shared" si="138"/>
        <v>Fred C. and Mary R. Koch Foundation_Mitchell, Kayla20091500</v>
      </c>
      <c r="C7908" s="11" t="s">
        <v>4161</v>
      </c>
      <c r="D7908" s="11" t="s">
        <v>2495</v>
      </c>
      <c r="E7908" s="11" t="s">
        <v>2495</v>
      </c>
      <c r="F7908" s="4">
        <v>1500</v>
      </c>
      <c r="G7908" s="3">
        <v>2009</v>
      </c>
      <c r="H7908" s="3" t="s">
        <v>21</v>
      </c>
      <c r="I7908" s="12" t="s">
        <v>4162</v>
      </c>
      <c r="J7908" s="3">
        <v>129</v>
      </c>
      <c r="K7908" s="3" t="str">
        <f>IF(VLOOKUP(D7908,'Resources Final'!A:C,3,FALSE)=0,"",VLOOKUP(D7908,'Resources Final'!A:C,3,FALSE))</f>
        <v>Y</v>
      </c>
      <c r="L7908" s="3" t="str">
        <f>IF(VLOOKUP(D7908,'Resources Final'!A:D,4,FALSE)=0,"",VLOOKUP(D7908,'Resources Final'!A:D,4,FALSE))</f>
        <v/>
      </c>
      <c r="M7908" s="3" t="str">
        <f>IF(VLOOKUP(D7908,'Resources Final'!A:E,5,FALSE)=0,"",VLOOKUP(D7908,'Resources Final'!A:E,5,FALSE))</f>
        <v/>
      </c>
      <c r="N7908" s="7" t="str">
        <f>IF(VLOOKUP(D7908,'Resources Final'!A:F,6,FALSE)=0,"",VLOOKUP(D7908,'Resources Final'!A:F,6,FALSE))</f>
        <v/>
      </c>
      <c r="O7908" s="3" t="str">
        <f>IF(VLOOKUP(D7908,'Resources Final'!A:G,7,FALSE)=0,"",VLOOKUP(D7908,'Resources Final'!A:G,7,FALSE))</f>
        <v/>
      </c>
    </row>
    <row r="7909" spans="1:15" x14ac:dyDescent="0.2">
      <c r="A7909" s="11">
        <v>990</v>
      </c>
      <c r="B7909" s="11" t="str">
        <f t="shared" si="138"/>
        <v>Fred C. and Mary R. Koch Foundation_Monroe, Alexandra20091500</v>
      </c>
      <c r="C7909" s="11" t="s">
        <v>4161</v>
      </c>
      <c r="D7909" s="11" t="s">
        <v>2504</v>
      </c>
      <c r="E7909" s="11" t="s">
        <v>2504</v>
      </c>
      <c r="F7909" s="4">
        <v>1500</v>
      </c>
      <c r="G7909" s="3">
        <v>2009</v>
      </c>
      <c r="H7909" s="3" t="s">
        <v>21</v>
      </c>
      <c r="I7909" s="12" t="s">
        <v>4162</v>
      </c>
      <c r="J7909" s="3">
        <v>130</v>
      </c>
      <c r="K7909" s="3" t="str">
        <f>IF(VLOOKUP(D7909,'Resources Final'!A:C,3,FALSE)=0,"",VLOOKUP(D7909,'Resources Final'!A:C,3,FALSE))</f>
        <v>Y</v>
      </c>
      <c r="L7909" s="3" t="str">
        <f>IF(VLOOKUP(D7909,'Resources Final'!A:D,4,FALSE)=0,"",VLOOKUP(D7909,'Resources Final'!A:D,4,FALSE))</f>
        <v/>
      </c>
      <c r="M7909" s="3" t="str">
        <f>IF(VLOOKUP(D7909,'Resources Final'!A:E,5,FALSE)=0,"",VLOOKUP(D7909,'Resources Final'!A:E,5,FALSE))</f>
        <v/>
      </c>
      <c r="N7909" s="7" t="str">
        <f>IF(VLOOKUP(D7909,'Resources Final'!A:F,6,FALSE)=0,"",VLOOKUP(D7909,'Resources Final'!A:F,6,FALSE))</f>
        <v/>
      </c>
      <c r="O7909" s="3" t="str">
        <f>IF(VLOOKUP(D7909,'Resources Final'!A:G,7,FALSE)=0,"",VLOOKUP(D7909,'Resources Final'!A:G,7,FALSE))</f>
        <v/>
      </c>
    </row>
    <row r="7910" spans="1:15" x14ac:dyDescent="0.2">
      <c r="A7910" s="11">
        <v>990</v>
      </c>
      <c r="B7910" s="11" t="str">
        <f t="shared" si="138"/>
        <v>Fred C. and Mary R. Koch Foundation_Moore, David20091500</v>
      </c>
      <c r="C7910" s="11" t="s">
        <v>4161</v>
      </c>
      <c r="D7910" s="11" t="s">
        <v>2520</v>
      </c>
      <c r="E7910" s="11" t="s">
        <v>2520</v>
      </c>
      <c r="F7910" s="4">
        <v>1500</v>
      </c>
      <c r="G7910" s="3">
        <v>2009</v>
      </c>
      <c r="H7910" s="3" t="s">
        <v>21</v>
      </c>
      <c r="I7910" s="12" t="s">
        <v>4162</v>
      </c>
      <c r="J7910" s="3">
        <v>131</v>
      </c>
      <c r="K7910" s="3" t="str">
        <f>IF(VLOOKUP(D7910,'Resources Final'!A:C,3,FALSE)=0,"",VLOOKUP(D7910,'Resources Final'!A:C,3,FALSE))</f>
        <v>Y</v>
      </c>
      <c r="L7910" s="3" t="str">
        <f>IF(VLOOKUP(D7910,'Resources Final'!A:D,4,FALSE)=0,"",VLOOKUP(D7910,'Resources Final'!A:D,4,FALSE))</f>
        <v/>
      </c>
      <c r="M7910" s="3" t="str">
        <f>IF(VLOOKUP(D7910,'Resources Final'!A:E,5,FALSE)=0,"",VLOOKUP(D7910,'Resources Final'!A:E,5,FALSE))</f>
        <v/>
      </c>
      <c r="N7910" s="7" t="str">
        <f>IF(VLOOKUP(D7910,'Resources Final'!A:F,6,FALSE)=0,"",VLOOKUP(D7910,'Resources Final'!A:F,6,FALSE))</f>
        <v/>
      </c>
      <c r="O7910" s="3" t="str">
        <f>IF(VLOOKUP(D7910,'Resources Final'!A:G,7,FALSE)=0,"",VLOOKUP(D7910,'Resources Final'!A:G,7,FALSE))</f>
        <v/>
      </c>
    </row>
    <row r="7911" spans="1:15" x14ac:dyDescent="0.2">
      <c r="A7911" s="11">
        <v>990</v>
      </c>
      <c r="B7911" s="11" t="str">
        <f t="shared" si="138"/>
        <v>Fred C. and Mary R. Koch Foundation_Morakis, John20091500</v>
      </c>
      <c r="C7911" s="11" t="s">
        <v>4161</v>
      </c>
      <c r="D7911" s="11" t="s">
        <v>2523</v>
      </c>
      <c r="E7911" s="11" t="s">
        <v>2523</v>
      </c>
      <c r="F7911" s="4">
        <v>1500</v>
      </c>
      <c r="G7911" s="3">
        <v>2009</v>
      </c>
      <c r="H7911" s="3" t="s">
        <v>21</v>
      </c>
      <c r="I7911" s="12" t="s">
        <v>4162</v>
      </c>
      <c r="J7911" s="3">
        <v>132</v>
      </c>
      <c r="K7911" s="3" t="str">
        <f>IF(VLOOKUP(D7911,'Resources Final'!A:C,3,FALSE)=0,"",VLOOKUP(D7911,'Resources Final'!A:C,3,FALSE))</f>
        <v>Y</v>
      </c>
      <c r="L7911" s="3" t="str">
        <f>IF(VLOOKUP(D7911,'Resources Final'!A:D,4,FALSE)=0,"",VLOOKUP(D7911,'Resources Final'!A:D,4,FALSE))</f>
        <v/>
      </c>
      <c r="M7911" s="3" t="str">
        <f>IF(VLOOKUP(D7911,'Resources Final'!A:E,5,FALSE)=0,"",VLOOKUP(D7911,'Resources Final'!A:E,5,FALSE))</f>
        <v/>
      </c>
      <c r="N7911" s="7" t="str">
        <f>IF(VLOOKUP(D7911,'Resources Final'!A:F,6,FALSE)=0,"",VLOOKUP(D7911,'Resources Final'!A:F,6,FALSE))</f>
        <v/>
      </c>
      <c r="O7911" s="3" t="str">
        <f>IF(VLOOKUP(D7911,'Resources Final'!A:G,7,FALSE)=0,"",VLOOKUP(D7911,'Resources Final'!A:G,7,FALSE))</f>
        <v/>
      </c>
    </row>
    <row r="7912" spans="1:15" x14ac:dyDescent="0.2">
      <c r="A7912" s="11">
        <v>990</v>
      </c>
      <c r="B7912" s="11" t="str">
        <f t="shared" si="138"/>
        <v>Fred C. and Mary R. Koch Foundation_Morgan, Tessa20091500</v>
      </c>
      <c r="C7912" s="11" t="s">
        <v>4161</v>
      </c>
      <c r="D7912" s="11" t="s">
        <v>2532</v>
      </c>
      <c r="E7912" s="11" t="s">
        <v>2532</v>
      </c>
      <c r="F7912" s="4">
        <v>1500</v>
      </c>
      <c r="G7912" s="3">
        <v>2009</v>
      </c>
      <c r="H7912" s="3" t="s">
        <v>21</v>
      </c>
      <c r="I7912" s="12" t="s">
        <v>4162</v>
      </c>
      <c r="J7912" s="3">
        <v>133</v>
      </c>
      <c r="K7912" s="3" t="str">
        <f>IF(VLOOKUP(D7912,'Resources Final'!A:C,3,FALSE)=0,"",VLOOKUP(D7912,'Resources Final'!A:C,3,FALSE))</f>
        <v>Y</v>
      </c>
      <c r="L7912" s="3" t="str">
        <f>IF(VLOOKUP(D7912,'Resources Final'!A:D,4,FALSE)=0,"",VLOOKUP(D7912,'Resources Final'!A:D,4,FALSE))</f>
        <v/>
      </c>
      <c r="M7912" s="3" t="str">
        <f>IF(VLOOKUP(D7912,'Resources Final'!A:E,5,FALSE)=0,"",VLOOKUP(D7912,'Resources Final'!A:E,5,FALSE))</f>
        <v/>
      </c>
      <c r="N7912" s="7" t="str">
        <f>IF(VLOOKUP(D7912,'Resources Final'!A:F,6,FALSE)=0,"",VLOOKUP(D7912,'Resources Final'!A:F,6,FALSE))</f>
        <v/>
      </c>
      <c r="O7912" s="3" t="str">
        <f>IF(VLOOKUP(D7912,'Resources Final'!A:G,7,FALSE)=0,"",VLOOKUP(D7912,'Resources Final'!A:G,7,FALSE))</f>
        <v/>
      </c>
    </row>
    <row r="7913" spans="1:15" x14ac:dyDescent="0.2">
      <c r="A7913" s="11">
        <v>990</v>
      </c>
      <c r="B7913" s="11" t="str">
        <f t="shared" si="138"/>
        <v>Fred C. and Mary R. Koch Foundation_Mortimer, Melissa20091500</v>
      </c>
      <c r="C7913" s="11" t="s">
        <v>4161</v>
      </c>
      <c r="D7913" s="11" t="s">
        <v>2538</v>
      </c>
      <c r="E7913" s="11" t="s">
        <v>2538</v>
      </c>
      <c r="F7913" s="4">
        <v>1500</v>
      </c>
      <c r="G7913" s="3">
        <v>2009</v>
      </c>
      <c r="H7913" s="3" t="s">
        <v>21</v>
      </c>
      <c r="I7913" s="12" t="s">
        <v>4162</v>
      </c>
      <c r="J7913" s="3">
        <v>134</v>
      </c>
      <c r="K7913" s="3" t="str">
        <f>IF(VLOOKUP(D7913,'Resources Final'!A:C,3,FALSE)=0,"",VLOOKUP(D7913,'Resources Final'!A:C,3,FALSE))</f>
        <v>Y</v>
      </c>
      <c r="L7913" s="3" t="str">
        <f>IF(VLOOKUP(D7913,'Resources Final'!A:D,4,FALSE)=0,"",VLOOKUP(D7913,'Resources Final'!A:D,4,FALSE))</f>
        <v/>
      </c>
      <c r="M7913" s="3" t="str">
        <f>IF(VLOOKUP(D7913,'Resources Final'!A:E,5,FALSE)=0,"",VLOOKUP(D7913,'Resources Final'!A:E,5,FALSE))</f>
        <v/>
      </c>
      <c r="N7913" s="7" t="str">
        <f>IF(VLOOKUP(D7913,'Resources Final'!A:F,6,FALSE)=0,"",VLOOKUP(D7913,'Resources Final'!A:F,6,FALSE))</f>
        <v/>
      </c>
      <c r="O7913" s="3" t="str">
        <f>IF(VLOOKUP(D7913,'Resources Final'!A:G,7,FALSE)=0,"",VLOOKUP(D7913,'Resources Final'!A:G,7,FALSE))</f>
        <v/>
      </c>
    </row>
    <row r="7914" spans="1:15" x14ac:dyDescent="0.2">
      <c r="A7914" s="11">
        <v>990</v>
      </c>
      <c r="B7914" s="11" t="str">
        <f t="shared" si="138"/>
        <v>Fred C. and Mary R. Koch Foundation_Mortimer, Samuel20091500</v>
      </c>
      <c r="C7914" s="11" t="s">
        <v>4161</v>
      </c>
      <c r="D7914" s="11" t="s">
        <v>2539</v>
      </c>
      <c r="E7914" s="11" t="s">
        <v>2539</v>
      </c>
      <c r="F7914" s="4">
        <v>1500</v>
      </c>
      <c r="G7914" s="3">
        <v>2009</v>
      </c>
      <c r="H7914" s="3" t="s">
        <v>21</v>
      </c>
      <c r="I7914" s="12" t="s">
        <v>4162</v>
      </c>
      <c r="J7914" s="3">
        <v>135</v>
      </c>
      <c r="K7914" s="3" t="str">
        <f>IF(VLOOKUP(D7914,'Resources Final'!A:C,3,FALSE)=0,"",VLOOKUP(D7914,'Resources Final'!A:C,3,FALSE))</f>
        <v>Y</v>
      </c>
      <c r="L7914" s="3" t="str">
        <f>IF(VLOOKUP(D7914,'Resources Final'!A:D,4,FALSE)=0,"",VLOOKUP(D7914,'Resources Final'!A:D,4,FALSE))</f>
        <v/>
      </c>
      <c r="M7914" s="3" t="str">
        <f>IF(VLOOKUP(D7914,'Resources Final'!A:E,5,FALSE)=0,"",VLOOKUP(D7914,'Resources Final'!A:E,5,FALSE))</f>
        <v/>
      </c>
      <c r="N7914" s="7" t="str">
        <f>IF(VLOOKUP(D7914,'Resources Final'!A:F,6,FALSE)=0,"",VLOOKUP(D7914,'Resources Final'!A:F,6,FALSE))</f>
        <v/>
      </c>
      <c r="O7914" s="3" t="str">
        <f>IF(VLOOKUP(D7914,'Resources Final'!A:G,7,FALSE)=0,"",VLOOKUP(D7914,'Resources Final'!A:G,7,FALSE))</f>
        <v/>
      </c>
    </row>
    <row r="7915" spans="1:15" x14ac:dyDescent="0.2">
      <c r="A7915" s="11">
        <v>990</v>
      </c>
      <c r="B7915" s="11" t="str">
        <f t="shared" si="138"/>
        <v>Fred C. and Mary R. Koch Foundation_Mullet, Matthew20091500</v>
      </c>
      <c r="C7915" s="11" t="s">
        <v>4161</v>
      </c>
      <c r="D7915" s="11" t="s">
        <v>2557</v>
      </c>
      <c r="E7915" s="11" t="s">
        <v>2557</v>
      </c>
      <c r="F7915" s="4">
        <v>1500</v>
      </c>
      <c r="G7915" s="3">
        <v>2009</v>
      </c>
      <c r="H7915" s="3" t="s">
        <v>21</v>
      </c>
      <c r="I7915" s="12" t="s">
        <v>4162</v>
      </c>
      <c r="J7915" s="3">
        <v>136</v>
      </c>
      <c r="K7915" s="3" t="str">
        <f>IF(VLOOKUP(D7915,'Resources Final'!A:C,3,FALSE)=0,"",VLOOKUP(D7915,'Resources Final'!A:C,3,FALSE))</f>
        <v>Y</v>
      </c>
      <c r="L7915" s="3" t="str">
        <f>IF(VLOOKUP(D7915,'Resources Final'!A:D,4,FALSE)=0,"",VLOOKUP(D7915,'Resources Final'!A:D,4,FALSE))</f>
        <v/>
      </c>
      <c r="M7915" s="3" t="str">
        <f>IF(VLOOKUP(D7915,'Resources Final'!A:E,5,FALSE)=0,"",VLOOKUP(D7915,'Resources Final'!A:E,5,FALSE))</f>
        <v/>
      </c>
      <c r="N7915" s="7" t="str">
        <f>IF(VLOOKUP(D7915,'Resources Final'!A:F,6,FALSE)=0,"",VLOOKUP(D7915,'Resources Final'!A:F,6,FALSE))</f>
        <v/>
      </c>
      <c r="O7915" s="3" t="str">
        <f>IF(VLOOKUP(D7915,'Resources Final'!A:G,7,FALSE)=0,"",VLOOKUP(D7915,'Resources Final'!A:G,7,FALSE))</f>
        <v/>
      </c>
    </row>
    <row r="7916" spans="1:15" x14ac:dyDescent="0.2">
      <c r="A7916" s="11">
        <v>990</v>
      </c>
      <c r="B7916" s="11" t="str">
        <f t="shared" si="138"/>
        <v>Fred C. and Mary R. Koch Foundation_Murphy, Christina20091500</v>
      </c>
      <c r="C7916" s="11" t="s">
        <v>4161</v>
      </c>
      <c r="D7916" s="11" t="s">
        <v>2563</v>
      </c>
      <c r="E7916" s="11" t="s">
        <v>2563</v>
      </c>
      <c r="F7916" s="4">
        <v>1500</v>
      </c>
      <c r="G7916" s="3">
        <v>2009</v>
      </c>
      <c r="H7916" s="3" t="s">
        <v>21</v>
      </c>
      <c r="I7916" s="12" t="s">
        <v>4162</v>
      </c>
      <c r="J7916" s="3">
        <v>137</v>
      </c>
      <c r="K7916" s="3" t="str">
        <f>IF(VLOOKUP(D7916,'Resources Final'!A:C,3,FALSE)=0,"",VLOOKUP(D7916,'Resources Final'!A:C,3,FALSE))</f>
        <v>Y</v>
      </c>
      <c r="L7916" s="3" t="str">
        <f>IF(VLOOKUP(D7916,'Resources Final'!A:D,4,FALSE)=0,"",VLOOKUP(D7916,'Resources Final'!A:D,4,FALSE))</f>
        <v/>
      </c>
      <c r="M7916" s="3" t="str">
        <f>IF(VLOOKUP(D7916,'Resources Final'!A:E,5,FALSE)=0,"",VLOOKUP(D7916,'Resources Final'!A:E,5,FALSE))</f>
        <v/>
      </c>
      <c r="N7916" s="7" t="str">
        <f>IF(VLOOKUP(D7916,'Resources Final'!A:F,6,FALSE)=0,"",VLOOKUP(D7916,'Resources Final'!A:F,6,FALSE))</f>
        <v/>
      </c>
      <c r="O7916" s="3" t="str">
        <f>IF(VLOOKUP(D7916,'Resources Final'!A:G,7,FALSE)=0,"",VLOOKUP(D7916,'Resources Final'!A:G,7,FALSE))</f>
        <v/>
      </c>
    </row>
    <row r="7917" spans="1:15" x14ac:dyDescent="0.2">
      <c r="A7917" s="11">
        <v>990</v>
      </c>
      <c r="B7917" s="11" t="str">
        <f t="shared" si="138"/>
        <v>Fred C. and Mary R. Koch Foundation_Murray, Megan20091500</v>
      </c>
      <c r="C7917" s="11" t="s">
        <v>4161</v>
      </c>
      <c r="D7917" s="11" t="s">
        <v>2567</v>
      </c>
      <c r="E7917" s="11" t="s">
        <v>2567</v>
      </c>
      <c r="F7917" s="4">
        <v>1500</v>
      </c>
      <c r="G7917" s="3">
        <v>2009</v>
      </c>
      <c r="H7917" s="3" t="s">
        <v>21</v>
      </c>
      <c r="I7917" s="12" t="s">
        <v>4162</v>
      </c>
      <c r="J7917" s="3">
        <v>138</v>
      </c>
      <c r="K7917" s="3" t="str">
        <f>IF(VLOOKUP(D7917,'Resources Final'!A:C,3,FALSE)=0,"",VLOOKUP(D7917,'Resources Final'!A:C,3,FALSE))</f>
        <v>Y</v>
      </c>
      <c r="L7917" s="3" t="str">
        <f>IF(VLOOKUP(D7917,'Resources Final'!A:D,4,FALSE)=0,"",VLOOKUP(D7917,'Resources Final'!A:D,4,FALSE))</f>
        <v/>
      </c>
      <c r="M7917" s="3" t="str">
        <f>IF(VLOOKUP(D7917,'Resources Final'!A:E,5,FALSE)=0,"",VLOOKUP(D7917,'Resources Final'!A:E,5,FALSE))</f>
        <v/>
      </c>
      <c r="N7917" s="7" t="str">
        <f>IF(VLOOKUP(D7917,'Resources Final'!A:F,6,FALSE)=0,"",VLOOKUP(D7917,'Resources Final'!A:F,6,FALSE))</f>
        <v/>
      </c>
      <c r="O7917" s="3" t="str">
        <f>IF(VLOOKUP(D7917,'Resources Final'!A:G,7,FALSE)=0,"",VLOOKUP(D7917,'Resources Final'!A:G,7,FALSE))</f>
        <v/>
      </c>
    </row>
    <row r="7918" spans="1:15" x14ac:dyDescent="0.2">
      <c r="A7918" s="11">
        <v>990</v>
      </c>
      <c r="B7918" s="11" t="str">
        <f t="shared" si="138"/>
        <v>Fred C. and Mary R. Koch Foundation_Niehaus, Taylor20091500</v>
      </c>
      <c r="C7918" s="11" t="s">
        <v>4161</v>
      </c>
      <c r="D7918" s="11" t="s">
        <v>2680</v>
      </c>
      <c r="E7918" s="11" t="s">
        <v>2680</v>
      </c>
      <c r="F7918" s="4">
        <v>1500</v>
      </c>
      <c r="G7918" s="3">
        <v>2009</v>
      </c>
      <c r="H7918" s="3" t="s">
        <v>21</v>
      </c>
      <c r="I7918" s="12" t="s">
        <v>4162</v>
      </c>
      <c r="J7918" s="3">
        <v>139</v>
      </c>
      <c r="K7918" s="3" t="str">
        <f>IF(VLOOKUP(D7918,'Resources Final'!A:C,3,FALSE)=0,"",VLOOKUP(D7918,'Resources Final'!A:C,3,FALSE))</f>
        <v>Y</v>
      </c>
      <c r="L7918" s="3" t="str">
        <f>IF(VLOOKUP(D7918,'Resources Final'!A:D,4,FALSE)=0,"",VLOOKUP(D7918,'Resources Final'!A:D,4,FALSE))</f>
        <v/>
      </c>
      <c r="M7918" s="3" t="str">
        <f>IF(VLOOKUP(D7918,'Resources Final'!A:E,5,FALSE)=0,"",VLOOKUP(D7918,'Resources Final'!A:E,5,FALSE))</f>
        <v/>
      </c>
      <c r="N7918" s="7" t="str">
        <f>IF(VLOOKUP(D7918,'Resources Final'!A:F,6,FALSE)=0,"",VLOOKUP(D7918,'Resources Final'!A:F,6,FALSE))</f>
        <v/>
      </c>
      <c r="O7918" s="3" t="str">
        <f>IF(VLOOKUP(D7918,'Resources Final'!A:G,7,FALSE)=0,"",VLOOKUP(D7918,'Resources Final'!A:G,7,FALSE))</f>
        <v/>
      </c>
    </row>
    <row r="7919" spans="1:15" x14ac:dyDescent="0.2">
      <c r="A7919" s="11">
        <v>990</v>
      </c>
      <c r="B7919" s="11" t="str">
        <f t="shared" si="138"/>
        <v>Fred C. and Mary R. Koch Foundation_Nieuwoudt, Claudia20091500</v>
      </c>
      <c r="C7919" s="11" t="s">
        <v>4161</v>
      </c>
      <c r="D7919" s="11" t="s">
        <v>2683</v>
      </c>
      <c r="E7919" s="11" t="s">
        <v>2683</v>
      </c>
      <c r="F7919" s="4">
        <v>1500</v>
      </c>
      <c r="G7919" s="3">
        <v>2009</v>
      </c>
      <c r="H7919" s="3" t="s">
        <v>21</v>
      </c>
      <c r="I7919" s="12" t="s">
        <v>4162</v>
      </c>
      <c r="J7919" s="3">
        <v>140</v>
      </c>
      <c r="K7919" s="3" t="str">
        <f>IF(VLOOKUP(D7919,'Resources Final'!A:C,3,FALSE)=0,"",VLOOKUP(D7919,'Resources Final'!A:C,3,FALSE))</f>
        <v>Y</v>
      </c>
      <c r="L7919" s="3" t="str">
        <f>IF(VLOOKUP(D7919,'Resources Final'!A:D,4,FALSE)=0,"",VLOOKUP(D7919,'Resources Final'!A:D,4,FALSE))</f>
        <v/>
      </c>
      <c r="M7919" s="3" t="str">
        <f>IF(VLOOKUP(D7919,'Resources Final'!A:E,5,FALSE)=0,"",VLOOKUP(D7919,'Resources Final'!A:E,5,FALSE))</f>
        <v/>
      </c>
      <c r="N7919" s="7" t="str">
        <f>IF(VLOOKUP(D7919,'Resources Final'!A:F,6,FALSE)=0,"",VLOOKUP(D7919,'Resources Final'!A:F,6,FALSE))</f>
        <v/>
      </c>
      <c r="O7919" s="3" t="str">
        <f>IF(VLOOKUP(D7919,'Resources Final'!A:G,7,FALSE)=0,"",VLOOKUP(D7919,'Resources Final'!A:G,7,FALSE))</f>
        <v/>
      </c>
    </row>
    <row r="7920" spans="1:15" x14ac:dyDescent="0.2">
      <c r="A7920" s="11">
        <v>990</v>
      </c>
      <c r="B7920" s="11" t="str">
        <f t="shared" si="138"/>
        <v>Fred C. and Mary R. Koch Foundation_Nieuwoudt, Stephan20091500</v>
      </c>
      <c r="C7920" s="11" t="s">
        <v>4161</v>
      </c>
      <c r="D7920" s="11" t="s">
        <v>2684</v>
      </c>
      <c r="E7920" s="11" t="s">
        <v>2684</v>
      </c>
      <c r="F7920" s="4">
        <v>1500</v>
      </c>
      <c r="G7920" s="3">
        <v>2009</v>
      </c>
      <c r="H7920" s="3" t="s">
        <v>21</v>
      </c>
      <c r="I7920" s="12" t="s">
        <v>4187</v>
      </c>
      <c r="J7920" s="3">
        <v>141</v>
      </c>
      <c r="K7920" s="3" t="str">
        <f>IF(VLOOKUP(D7920,'Resources Final'!A:C,3,FALSE)=0,"",VLOOKUP(D7920,'Resources Final'!A:C,3,FALSE))</f>
        <v>Y</v>
      </c>
      <c r="L7920" s="3" t="str">
        <f>IF(VLOOKUP(D7920,'Resources Final'!A:D,4,FALSE)=0,"",VLOOKUP(D7920,'Resources Final'!A:D,4,FALSE))</f>
        <v/>
      </c>
      <c r="M7920" s="3" t="str">
        <f>IF(VLOOKUP(D7920,'Resources Final'!A:E,5,FALSE)=0,"",VLOOKUP(D7920,'Resources Final'!A:E,5,FALSE))</f>
        <v/>
      </c>
      <c r="N7920" s="7" t="str">
        <f>IF(VLOOKUP(D7920,'Resources Final'!A:F,6,FALSE)=0,"",VLOOKUP(D7920,'Resources Final'!A:F,6,FALSE))</f>
        <v/>
      </c>
      <c r="O7920" s="3" t="str">
        <f>IF(VLOOKUP(D7920,'Resources Final'!A:G,7,FALSE)=0,"",VLOOKUP(D7920,'Resources Final'!A:G,7,FALSE))</f>
        <v/>
      </c>
    </row>
    <row r="7921" spans="1:15" x14ac:dyDescent="0.2">
      <c r="A7921" s="11">
        <v>990</v>
      </c>
      <c r="B7921" s="11" t="str">
        <f t="shared" si="138"/>
        <v>Fred C. and Mary R. Koch Foundation_Oakes, Kathryn20091500</v>
      </c>
      <c r="C7921" s="11" t="s">
        <v>4161</v>
      </c>
      <c r="D7921" s="11" t="s">
        <v>2726</v>
      </c>
      <c r="E7921" s="11" t="s">
        <v>2726</v>
      </c>
      <c r="F7921" s="4">
        <v>1500</v>
      </c>
      <c r="G7921" s="3">
        <v>2009</v>
      </c>
      <c r="H7921" s="3" t="s">
        <v>21</v>
      </c>
      <c r="I7921" s="12" t="s">
        <v>4162</v>
      </c>
      <c r="J7921" s="3">
        <v>142</v>
      </c>
      <c r="K7921" s="3" t="str">
        <f>IF(VLOOKUP(D7921,'Resources Final'!A:C,3,FALSE)=0,"",VLOOKUP(D7921,'Resources Final'!A:C,3,FALSE))</f>
        <v>Y</v>
      </c>
      <c r="L7921" s="3" t="str">
        <f>IF(VLOOKUP(D7921,'Resources Final'!A:D,4,FALSE)=0,"",VLOOKUP(D7921,'Resources Final'!A:D,4,FALSE))</f>
        <v/>
      </c>
      <c r="M7921" s="3" t="str">
        <f>IF(VLOOKUP(D7921,'Resources Final'!A:E,5,FALSE)=0,"",VLOOKUP(D7921,'Resources Final'!A:E,5,FALSE))</f>
        <v/>
      </c>
      <c r="N7921" s="7" t="str">
        <f>IF(VLOOKUP(D7921,'Resources Final'!A:F,6,FALSE)=0,"",VLOOKUP(D7921,'Resources Final'!A:F,6,FALSE))</f>
        <v/>
      </c>
      <c r="O7921" s="3" t="str">
        <f>IF(VLOOKUP(D7921,'Resources Final'!A:G,7,FALSE)=0,"",VLOOKUP(D7921,'Resources Final'!A:G,7,FALSE))</f>
        <v/>
      </c>
    </row>
    <row r="7922" spans="1:15" x14ac:dyDescent="0.2">
      <c r="A7922" s="11">
        <v>990</v>
      </c>
      <c r="B7922" s="11" t="str">
        <f t="shared" si="138"/>
        <v>Fred C. and Mary R. Koch Foundation_Ouimet, Gabrielle20091500</v>
      </c>
      <c r="C7922" s="11" t="s">
        <v>4161</v>
      </c>
      <c r="D7922" s="11" t="s">
        <v>2763</v>
      </c>
      <c r="E7922" s="11" t="s">
        <v>2763</v>
      </c>
      <c r="F7922" s="4">
        <v>1500</v>
      </c>
      <c r="G7922" s="3">
        <v>2009</v>
      </c>
      <c r="H7922" s="3" t="s">
        <v>21</v>
      </c>
      <c r="I7922" s="12" t="s">
        <v>4162</v>
      </c>
      <c r="J7922" s="3">
        <v>143</v>
      </c>
      <c r="K7922" s="3" t="str">
        <f>IF(VLOOKUP(D7922,'Resources Final'!A:C,3,FALSE)=0,"",VLOOKUP(D7922,'Resources Final'!A:C,3,FALSE))</f>
        <v>Y</v>
      </c>
      <c r="L7922" s="3" t="str">
        <f>IF(VLOOKUP(D7922,'Resources Final'!A:D,4,FALSE)=0,"",VLOOKUP(D7922,'Resources Final'!A:D,4,FALSE))</f>
        <v/>
      </c>
      <c r="M7922" s="3" t="str">
        <f>IF(VLOOKUP(D7922,'Resources Final'!A:E,5,FALSE)=0,"",VLOOKUP(D7922,'Resources Final'!A:E,5,FALSE))</f>
        <v/>
      </c>
      <c r="N7922" s="7" t="str">
        <f>IF(VLOOKUP(D7922,'Resources Final'!A:F,6,FALSE)=0,"",VLOOKUP(D7922,'Resources Final'!A:F,6,FALSE))</f>
        <v/>
      </c>
      <c r="O7922" s="3" t="str">
        <f>IF(VLOOKUP(D7922,'Resources Final'!A:G,7,FALSE)=0,"",VLOOKUP(D7922,'Resources Final'!A:G,7,FALSE))</f>
        <v/>
      </c>
    </row>
    <row r="7923" spans="1:15" x14ac:dyDescent="0.2">
      <c r="A7923" s="11">
        <v>990</v>
      </c>
      <c r="B7923" s="11" t="str">
        <f t="shared" si="138"/>
        <v>Fred C. and Mary R. Koch Foundation_Penciak, Matej20091500</v>
      </c>
      <c r="C7923" s="11" t="s">
        <v>4161</v>
      </c>
      <c r="D7923" s="11" t="s">
        <v>2829</v>
      </c>
      <c r="E7923" s="11" t="s">
        <v>2829</v>
      </c>
      <c r="F7923" s="4">
        <v>1500</v>
      </c>
      <c r="G7923" s="3">
        <v>2009</v>
      </c>
      <c r="H7923" s="3" t="s">
        <v>21</v>
      </c>
      <c r="I7923" s="12" t="s">
        <v>4162</v>
      </c>
      <c r="J7923" s="3">
        <v>144</v>
      </c>
      <c r="K7923" s="3" t="str">
        <f>IF(VLOOKUP(D7923,'Resources Final'!A:C,3,FALSE)=0,"",VLOOKUP(D7923,'Resources Final'!A:C,3,FALSE))</f>
        <v>Y</v>
      </c>
      <c r="L7923" s="3" t="str">
        <f>IF(VLOOKUP(D7923,'Resources Final'!A:D,4,FALSE)=0,"",VLOOKUP(D7923,'Resources Final'!A:D,4,FALSE))</f>
        <v/>
      </c>
      <c r="M7923" s="3" t="str">
        <f>IF(VLOOKUP(D7923,'Resources Final'!A:E,5,FALSE)=0,"",VLOOKUP(D7923,'Resources Final'!A:E,5,FALSE))</f>
        <v/>
      </c>
      <c r="N7923" s="7" t="str">
        <f>IF(VLOOKUP(D7923,'Resources Final'!A:F,6,FALSE)=0,"",VLOOKUP(D7923,'Resources Final'!A:F,6,FALSE))</f>
        <v/>
      </c>
      <c r="O7923" s="3" t="str">
        <f>IF(VLOOKUP(D7923,'Resources Final'!A:G,7,FALSE)=0,"",VLOOKUP(D7923,'Resources Final'!A:G,7,FALSE))</f>
        <v/>
      </c>
    </row>
    <row r="7924" spans="1:15" x14ac:dyDescent="0.2">
      <c r="A7924" s="11">
        <v>990</v>
      </c>
      <c r="B7924" s="11" t="str">
        <f t="shared" si="138"/>
        <v>Fred C. and Mary R. Koch Foundation_Pinnell, Anne20091500</v>
      </c>
      <c r="C7924" s="11" t="s">
        <v>4161</v>
      </c>
      <c r="D7924" s="11" t="s">
        <v>2861</v>
      </c>
      <c r="E7924" s="11" t="s">
        <v>2861</v>
      </c>
      <c r="F7924" s="4">
        <v>1500</v>
      </c>
      <c r="G7924" s="3">
        <v>2009</v>
      </c>
      <c r="H7924" s="3" t="s">
        <v>21</v>
      </c>
      <c r="I7924" s="12" t="s">
        <v>4162</v>
      </c>
      <c r="J7924" s="3">
        <v>145</v>
      </c>
      <c r="K7924" s="3" t="str">
        <f>IF(VLOOKUP(D7924,'Resources Final'!A:C,3,FALSE)=0,"",VLOOKUP(D7924,'Resources Final'!A:C,3,FALSE))</f>
        <v>Y</v>
      </c>
      <c r="L7924" s="3" t="str">
        <f>IF(VLOOKUP(D7924,'Resources Final'!A:D,4,FALSE)=0,"",VLOOKUP(D7924,'Resources Final'!A:D,4,FALSE))</f>
        <v/>
      </c>
      <c r="M7924" s="3" t="str">
        <f>IF(VLOOKUP(D7924,'Resources Final'!A:E,5,FALSE)=0,"",VLOOKUP(D7924,'Resources Final'!A:E,5,FALSE))</f>
        <v/>
      </c>
      <c r="N7924" s="7" t="str">
        <f>IF(VLOOKUP(D7924,'Resources Final'!A:F,6,FALSE)=0,"",VLOOKUP(D7924,'Resources Final'!A:F,6,FALSE))</f>
        <v/>
      </c>
      <c r="O7924" s="3" t="str">
        <f>IF(VLOOKUP(D7924,'Resources Final'!A:G,7,FALSE)=0,"",VLOOKUP(D7924,'Resources Final'!A:G,7,FALSE))</f>
        <v/>
      </c>
    </row>
    <row r="7925" spans="1:15" x14ac:dyDescent="0.2">
      <c r="A7925" s="11">
        <v>990</v>
      </c>
      <c r="B7925" s="11" t="str">
        <f t="shared" si="138"/>
        <v>Fred C. and Mary R. Koch Foundation_Poinsatte, Joanna20091500</v>
      </c>
      <c r="C7925" s="11" t="s">
        <v>4161</v>
      </c>
      <c r="D7925" s="11" t="s">
        <v>2869</v>
      </c>
      <c r="E7925" s="11" t="s">
        <v>2869</v>
      </c>
      <c r="F7925" s="4">
        <v>1500</v>
      </c>
      <c r="G7925" s="3">
        <v>2009</v>
      </c>
      <c r="H7925" s="3" t="s">
        <v>21</v>
      </c>
      <c r="I7925" s="12" t="s">
        <v>4162</v>
      </c>
      <c r="J7925" s="3">
        <v>146</v>
      </c>
      <c r="K7925" s="3" t="str">
        <f>IF(VLOOKUP(D7925,'Resources Final'!A:C,3,FALSE)=0,"",VLOOKUP(D7925,'Resources Final'!A:C,3,FALSE))</f>
        <v>Y</v>
      </c>
      <c r="L7925" s="3" t="str">
        <f>IF(VLOOKUP(D7925,'Resources Final'!A:D,4,FALSE)=0,"",VLOOKUP(D7925,'Resources Final'!A:D,4,FALSE))</f>
        <v/>
      </c>
      <c r="M7925" s="3" t="str">
        <f>IF(VLOOKUP(D7925,'Resources Final'!A:E,5,FALSE)=0,"",VLOOKUP(D7925,'Resources Final'!A:E,5,FALSE))</f>
        <v/>
      </c>
      <c r="N7925" s="7" t="str">
        <f>IF(VLOOKUP(D7925,'Resources Final'!A:F,6,FALSE)=0,"",VLOOKUP(D7925,'Resources Final'!A:F,6,FALSE))</f>
        <v/>
      </c>
      <c r="O7925" s="3" t="str">
        <f>IF(VLOOKUP(D7925,'Resources Final'!A:G,7,FALSE)=0,"",VLOOKUP(D7925,'Resources Final'!A:G,7,FALSE))</f>
        <v/>
      </c>
    </row>
    <row r="7926" spans="1:15" x14ac:dyDescent="0.2">
      <c r="A7926" s="11">
        <v>990</v>
      </c>
      <c r="B7926" s="11" t="str">
        <f t="shared" si="138"/>
        <v>Fred C. and Mary R. Koch Foundation_Polasek, Sarah20091500</v>
      </c>
      <c r="C7926" s="11" t="s">
        <v>4161</v>
      </c>
      <c r="D7926" s="11" t="s">
        <v>2873</v>
      </c>
      <c r="E7926" s="11" t="s">
        <v>2873</v>
      </c>
      <c r="F7926" s="4">
        <v>1500</v>
      </c>
      <c r="G7926" s="3">
        <v>2009</v>
      </c>
      <c r="H7926" s="3" t="s">
        <v>21</v>
      </c>
      <c r="I7926" s="12" t="s">
        <v>4162</v>
      </c>
      <c r="J7926" s="3">
        <v>147</v>
      </c>
      <c r="K7926" s="3" t="str">
        <f>IF(VLOOKUP(D7926,'Resources Final'!A:C,3,FALSE)=0,"",VLOOKUP(D7926,'Resources Final'!A:C,3,FALSE))</f>
        <v>Y</v>
      </c>
      <c r="L7926" s="3" t="str">
        <f>IF(VLOOKUP(D7926,'Resources Final'!A:D,4,FALSE)=0,"",VLOOKUP(D7926,'Resources Final'!A:D,4,FALSE))</f>
        <v/>
      </c>
      <c r="M7926" s="3" t="str">
        <f>IF(VLOOKUP(D7926,'Resources Final'!A:E,5,FALSE)=0,"",VLOOKUP(D7926,'Resources Final'!A:E,5,FALSE))</f>
        <v/>
      </c>
      <c r="N7926" s="7" t="str">
        <f>IF(VLOOKUP(D7926,'Resources Final'!A:F,6,FALSE)=0,"",VLOOKUP(D7926,'Resources Final'!A:F,6,FALSE))</f>
        <v/>
      </c>
      <c r="O7926" s="3" t="str">
        <f>IF(VLOOKUP(D7926,'Resources Final'!A:G,7,FALSE)=0,"",VLOOKUP(D7926,'Resources Final'!A:G,7,FALSE))</f>
        <v/>
      </c>
    </row>
    <row r="7927" spans="1:15" x14ac:dyDescent="0.2">
      <c r="A7927" s="11">
        <v>990</v>
      </c>
      <c r="B7927" s="11" t="str">
        <f t="shared" si="138"/>
        <v>Fred C. and Mary R. Koch Foundation_Potcinske, Haley20091500</v>
      </c>
      <c r="C7927" s="11" t="s">
        <v>4161</v>
      </c>
      <c r="D7927" s="11" t="s">
        <v>2887</v>
      </c>
      <c r="E7927" s="11" t="s">
        <v>2887</v>
      </c>
      <c r="F7927" s="4">
        <v>1500</v>
      </c>
      <c r="G7927" s="3">
        <v>2009</v>
      </c>
      <c r="H7927" s="3" t="s">
        <v>21</v>
      </c>
      <c r="I7927" s="12" t="s">
        <v>4162</v>
      </c>
      <c r="J7927" s="3">
        <v>148</v>
      </c>
      <c r="K7927" s="3" t="str">
        <f>IF(VLOOKUP(D7927,'Resources Final'!A:C,3,FALSE)=0,"",VLOOKUP(D7927,'Resources Final'!A:C,3,FALSE))</f>
        <v>Y</v>
      </c>
      <c r="L7927" s="3" t="str">
        <f>IF(VLOOKUP(D7927,'Resources Final'!A:D,4,FALSE)=0,"",VLOOKUP(D7927,'Resources Final'!A:D,4,FALSE))</f>
        <v/>
      </c>
      <c r="M7927" s="3" t="str">
        <f>IF(VLOOKUP(D7927,'Resources Final'!A:E,5,FALSE)=0,"",VLOOKUP(D7927,'Resources Final'!A:E,5,FALSE))</f>
        <v/>
      </c>
      <c r="N7927" s="7" t="str">
        <f>IF(VLOOKUP(D7927,'Resources Final'!A:F,6,FALSE)=0,"",VLOOKUP(D7927,'Resources Final'!A:F,6,FALSE))</f>
        <v/>
      </c>
      <c r="O7927" s="3" t="str">
        <f>IF(VLOOKUP(D7927,'Resources Final'!A:G,7,FALSE)=0,"",VLOOKUP(D7927,'Resources Final'!A:G,7,FALSE))</f>
        <v/>
      </c>
    </row>
    <row r="7928" spans="1:15" x14ac:dyDescent="0.2">
      <c r="A7928" s="11">
        <v>990</v>
      </c>
      <c r="B7928" s="11" t="str">
        <f t="shared" si="138"/>
        <v>Fred C. and Mary R. Koch Foundation_Potts, Eric20091500</v>
      </c>
      <c r="C7928" s="11" t="s">
        <v>4161</v>
      </c>
      <c r="D7928" s="11" t="s">
        <v>2889</v>
      </c>
      <c r="E7928" s="11" t="s">
        <v>2889</v>
      </c>
      <c r="F7928" s="4">
        <v>1500</v>
      </c>
      <c r="G7928" s="3">
        <v>2009</v>
      </c>
      <c r="H7928" s="3" t="s">
        <v>21</v>
      </c>
      <c r="I7928" s="12" t="s">
        <v>4162</v>
      </c>
      <c r="J7928" s="3">
        <v>149</v>
      </c>
      <c r="K7928" s="3" t="str">
        <f>IF(VLOOKUP(D7928,'Resources Final'!A:C,3,FALSE)=0,"",VLOOKUP(D7928,'Resources Final'!A:C,3,FALSE))</f>
        <v>Y</v>
      </c>
      <c r="L7928" s="3" t="str">
        <f>IF(VLOOKUP(D7928,'Resources Final'!A:D,4,FALSE)=0,"",VLOOKUP(D7928,'Resources Final'!A:D,4,FALSE))</f>
        <v/>
      </c>
      <c r="M7928" s="3" t="str">
        <f>IF(VLOOKUP(D7928,'Resources Final'!A:E,5,FALSE)=0,"",VLOOKUP(D7928,'Resources Final'!A:E,5,FALSE))</f>
        <v/>
      </c>
      <c r="N7928" s="7" t="str">
        <f>IF(VLOOKUP(D7928,'Resources Final'!A:F,6,FALSE)=0,"",VLOOKUP(D7928,'Resources Final'!A:F,6,FALSE))</f>
        <v/>
      </c>
      <c r="O7928" s="3" t="str">
        <f>IF(VLOOKUP(D7928,'Resources Final'!A:G,7,FALSE)=0,"",VLOOKUP(D7928,'Resources Final'!A:G,7,FALSE))</f>
        <v/>
      </c>
    </row>
    <row r="7929" spans="1:15" x14ac:dyDescent="0.2">
      <c r="A7929" s="11">
        <v>990</v>
      </c>
      <c r="B7929" s="11" t="str">
        <f t="shared" si="138"/>
        <v>Fred C. and Mary R. Koch Foundation_Pringle, Jennifer20091500</v>
      </c>
      <c r="C7929" s="11" t="s">
        <v>4161</v>
      </c>
      <c r="D7929" s="11" t="s">
        <v>2905</v>
      </c>
      <c r="E7929" s="11" t="s">
        <v>2905</v>
      </c>
      <c r="F7929" s="4">
        <v>1500</v>
      </c>
      <c r="G7929" s="3">
        <v>2009</v>
      </c>
      <c r="H7929" s="3" t="s">
        <v>21</v>
      </c>
      <c r="I7929" s="12" t="s">
        <v>4162</v>
      </c>
      <c r="J7929" s="3">
        <v>150</v>
      </c>
      <c r="K7929" s="3" t="str">
        <f>IF(VLOOKUP(D7929,'Resources Final'!A:C,3,FALSE)=0,"",VLOOKUP(D7929,'Resources Final'!A:C,3,FALSE))</f>
        <v>Y</v>
      </c>
      <c r="L7929" s="3" t="str">
        <f>IF(VLOOKUP(D7929,'Resources Final'!A:D,4,FALSE)=0,"",VLOOKUP(D7929,'Resources Final'!A:D,4,FALSE))</f>
        <v/>
      </c>
      <c r="M7929" s="3" t="str">
        <f>IF(VLOOKUP(D7929,'Resources Final'!A:E,5,FALSE)=0,"",VLOOKUP(D7929,'Resources Final'!A:E,5,FALSE))</f>
        <v/>
      </c>
      <c r="N7929" s="7" t="str">
        <f>IF(VLOOKUP(D7929,'Resources Final'!A:F,6,FALSE)=0,"",VLOOKUP(D7929,'Resources Final'!A:F,6,FALSE))</f>
        <v/>
      </c>
      <c r="O7929" s="3" t="str">
        <f>IF(VLOOKUP(D7929,'Resources Final'!A:G,7,FALSE)=0,"",VLOOKUP(D7929,'Resources Final'!A:G,7,FALSE))</f>
        <v/>
      </c>
    </row>
    <row r="7930" spans="1:15" x14ac:dyDescent="0.2">
      <c r="A7930" s="11">
        <v>990</v>
      </c>
      <c r="B7930" s="11" t="str">
        <f t="shared" si="138"/>
        <v>Fred C. and Mary R. Koch Foundation_Puetz, Jacob20091500</v>
      </c>
      <c r="C7930" s="11" t="s">
        <v>4161</v>
      </c>
      <c r="D7930" s="11" t="s">
        <v>2924</v>
      </c>
      <c r="E7930" s="11" t="s">
        <v>2924</v>
      </c>
      <c r="F7930" s="4">
        <v>1500</v>
      </c>
      <c r="G7930" s="3">
        <v>2009</v>
      </c>
      <c r="H7930" s="3" t="s">
        <v>21</v>
      </c>
      <c r="I7930" s="12" t="s">
        <v>4162</v>
      </c>
      <c r="J7930" s="3">
        <v>151</v>
      </c>
      <c r="K7930" s="3" t="str">
        <f>IF(VLOOKUP(D7930,'Resources Final'!A:C,3,FALSE)=0,"",VLOOKUP(D7930,'Resources Final'!A:C,3,FALSE))</f>
        <v>Y</v>
      </c>
      <c r="L7930" s="3" t="str">
        <f>IF(VLOOKUP(D7930,'Resources Final'!A:D,4,FALSE)=0,"",VLOOKUP(D7930,'Resources Final'!A:D,4,FALSE))</f>
        <v/>
      </c>
      <c r="M7930" s="3" t="str">
        <f>IF(VLOOKUP(D7930,'Resources Final'!A:E,5,FALSE)=0,"",VLOOKUP(D7930,'Resources Final'!A:E,5,FALSE))</f>
        <v/>
      </c>
      <c r="N7930" s="7" t="str">
        <f>IF(VLOOKUP(D7930,'Resources Final'!A:F,6,FALSE)=0,"",VLOOKUP(D7930,'Resources Final'!A:F,6,FALSE))</f>
        <v/>
      </c>
      <c r="O7930" s="3" t="str">
        <f>IF(VLOOKUP(D7930,'Resources Final'!A:G,7,FALSE)=0,"",VLOOKUP(D7930,'Resources Final'!A:G,7,FALSE))</f>
        <v/>
      </c>
    </row>
    <row r="7931" spans="1:15" x14ac:dyDescent="0.2">
      <c r="A7931" s="11">
        <v>990</v>
      </c>
      <c r="B7931" s="11" t="str">
        <f t="shared" si="138"/>
        <v>Fred C. and Mary R. Koch Foundation_Quinn, Molly20091500</v>
      </c>
      <c r="C7931" s="11" t="s">
        <v>4161</v>
      </c>
      <c r="D7931" s="11" t="s">
        <v>2933</v>
      </c>
      <c r="E7931" s="11" t="s">
        <v>2933</v>
      </c>
      <c r="F7931" s="4">
        <v>1500</v>
      </c>
      <c r="G7931" s="3">
        <v>2009</v>
      </c>
      <c r="H7931" s="3" t="s">
        <v>21</v>
      </c>
      <c r="I7931" s="12" t="s">
        <v>4162</v>
      </c>
      <c r="J7931" s="3">
        <v>152</v>
      </c>
      <c r="K7931" s="3" t="str">
        <f>IF(VLOOKUP(D7931,'Resources Final'!A:C,3,FALSE)=0,"",VLOOKUP(D7931,'Resources Final'!A:C,3,FALSE))</f>
        <v>Y</v>
      </c>
      <c r="L7931" s="3" t="str">
        <f>IF(VLOOKUP(D7931,'Resources Final'!A:D,4,FALSE)=0,"",VLOOKUP(D7931,'Resources Final'!A:D,4,FALSE))</f>
        <v/>
      </c>
      <c r="M7931" s="3" t="str">
        <f>IF(VLOOKUP(D7931,'Resources Final'!A:E,5,FALSE)=0,"",VLOOKUP(D7931,'Resources Final'!A:E,5,FALSE))</f>
        <v/>
      </c>
      <c r="N7931" s="7" t="str">
        <f>IF(VLOOKUP(D7931,'Resources Final'!A:F,6,FALSE)=0,"",VLOOKUP(D7931,'Resources Final'!A:F,6,FALSE))</f>
        <v/>
      </c>
      <c r="O7931" s="3" t="str">
        <f>IF(VLOOKUP(D7931,'Resources Final'!A:G,7,FALSE)=0,"",VLOOKUP(D7931,'Resources Final'!A:G,7,FALSE))</f>
        <v/>
      </c>
    </row>
    <row r="7932" spans="1:15" x14ac:dyDescent="0.2">
      <c r="A7932" s="11">
        <v>990</v>
      </c>
      <c r="B7932" s="11" t="str">
        <f t="shared" si="138"/>
        <v>Fred C. and Mary R. Koch Foundation_Rach, Kayla20091500</v>
      </c>
      <c r="C7932" s="11" t="s">
        <v>4161</v>
      </c>
      <c r="D7932" s="11" t="s">
        <v>2967</v>
      </c>
      <c r="E7932" s="11" t="s">
        <v>2967</v>
      </c>
      <c r="F7932" s="4">
        <v>1500</v>
      </c>
      <c r="G7932" s="3">
        <v>2009</v>
      </c>
      <c r="H7932" s="3" t="s">
        <v>21</v>
      </c>
      <c r="I7932" s="12" t="s">
        <v>4162</v>
      </c>
      <c r="J7932" s="3">
        <v>153</v>
      </c>
      <c r="K7932" s="3" t="str">
        <f>IF(VLOOKUP(D7932,'Resources Final'!A:C,3,FALSE)=0,"",VLOOKUP(D7932,'Resources Final'!A:C,3,FALSE))</f>
        <v>Y</v>
      </c>
      <c r="L7932" s="3" t="str">
        <f>IF(VLOOKUP(D7932,'Resources Final'!A:D,4,FALSE)=0,"",VLOOKUP(D7932,'Resources Final'!A:D,4,FALSE))</f>
        <v/>
      </c>
      <c r="M7932" s="3" t="str">
        <f>IF(VLOOKUP(D7932,'Resources Final'!A:E,5,FALSE)=0,"",VLOOKUP(D7932,'Resources Final'!A:E,5,FALSE))</f>
        <v/>
      </c>
      <c r="N7932" s="7" t="str">
        <f>IF(VLOOKUP(D7932,'Resources Final'!A:F,6,FALSE)=0,"",VLOOKUP(D7932,'Resources Final'!A:F,6,FALSE))</f>
        <v/>
      </c>
      <c r="O7932" s="3" t="str">
        <f>IF(VLOOKUP(D7932,'Resources Final'!A:G,7,FALSE)=0,"",VLOOKUP(D7932,'Resources Final'!A:G,7,FALSE))</f>
        <v/>
      </c>
    </row>
    <row r="7933" spans="1:15" x14ac:dyDescent="0.2">
      <c r="A7933" s="11">
        <v>990</v>
      </c>
      <c r="B7933" s="11" t="str">
        <f t="shared" si="138"/>
        <v>Fred C. and Mary R. Koch Foundation_Rajendran, Dhevi20091500</v>
      </c>
      <c r="C7933" s="11" t="s">
        <v>4161</v>
      </c>
      <c r="D7933" s="11" t="s">
        <v>2976</v>
      </c>
      <c r="E7933" s="11" t="s">
        <v>2976</v>
      </c>
      <c r="F7933" s="4">
        <v>1500</v>
      </c>
      <c r="G7933" s="3">
        <v>2009</v>
      </c>
      <c r="H7933" s="3" t="s">
        <v>21</v>
      </c>
      <c r="I7933" s="12" t="s">
        <v>4162</v>
      </c>
      <c r="J7933" s="3">
        <v>154</v>
      </c>
      <c r="K7933" s="3" t="str">
        <f>IF(VLOOKUP(D7933,'Resources Final'!A:C,3,FALSE)=0,"",VLOOKUP(D7933,'Resources Final'!A:C,3,FALSE))</f>
        <v>Y</v>
      </c>
      <c r="L7933" s="3" t="str">
        <f>IF(VLOOKUP(D7933,'Resources Final'!A:D,4,FALSE)=0,"",VLOOKUP(D7933,'Resources Final'!A:D,4,FALSE))</f>
        <v/>
      </c>
      <c r="M7933" s="3" t="str">
        <f>IF(VLOOKUP(D7933,'Resources Final'!A:E,5,FALSE)=0,"",VLOOKUP(D7933,'Resources Final'!A:E,5,FALSE))</f>
        <v/>
      </c>
      <c r="N7933" s="7" t="str">
        <f>IF(VLOOKUP(D7933,'Resources Final'!A:F,6,FALSE)=0,"",VLOOKUP(D7933,'Resources Final'!A:F,6,FALSE))</f>
        <v/>
      </c>
      <c r="O7933" s="3" t="str">
        <f>IF(VLOOKUP(D7933,'Resources Final'!A:G,7,FALSE)=0,"",VLOOKUP(D7933,'Resources Final'!A:G,7,FALSE))</f>
        <v/>
      </c>
    </row>
    <row r="7934" spans="1:15" x14ac:dyDescent="0.2">
      <c r="A7934" s="11">
        <v>990</v>
      </c>
      <c r="B7934" s="11" t="str">
        <f t="shared" si="138"/>
        <v>Fred C. and Mary R. Koch Foundation_Rajendran, Vani20091500</v>
      </c>
      <c r="C7934" s="11" t="s">
        <v>4161</v>
      </c>
      <c r="D7934" s="11" t="s">
        <v>2978</v>
      </c>
      <c r="E7934" s="11" t="s">
        <v>2978</v>
      </c>
      <c r="F7934" s="4">
        <v>1500</v>
      </c>
      <c r="G7934" s="3">
        <v>2009</v>
      </c>
      <c r="H7934" s="3" t="s">
        <v>21</v>
      </c>
      <c r="I7934" s="12" t="s">
        <v>4162</v>
      </c>
      <c r="J7934" s="3">
        <v>155</v>
      </c>
      <c r="K7934" s="3" t="str">
        <f>IF(VLOOKUP(D7934,'Resources Final'!A:C,3,FALSE)=0,"",VLOOKUP(D7934,'Resources Final'!A:C,3,FALSE))</f>
        <v>Y</v>
      </c>
      <c r="L7934" s="3" t="str">
        <f>IF(VLOOKUP(D7934,'Resources Final'!A:D,4,FALSE)=0,"",VLOOKUP(D7934,'Resources Final'!A:D,4,FALSE))</f>
        <v/>
      </c>
      <c r="M7934" s="3" t="str">
        <f>IF(VLOOKUP(D7934,'Resources Final'!A:E,5,FALSE)=0,"",VLOOKUP(D7934,'Resources Final'!A:E,5,FALSE))</f>
        <v/>
      </c>
      <c r="N7934" s="7" t="str">
        <f>IF(VLOOKUP(D7934,'Resources Final'!A:F,6,FALSE)=0,"",VLOOKUP(D7934,'Resources Final'!A:F,6,FALSE))</f>
        <v/>
      </c>
      <c r="O7934" s="3" t="str">
        <f>IF(VLOOKUP(D7934,'Resources Final'!A:G,7,FALSE)=0,"",VLOOKUP(D7934,'Resources Final'!A:G,7,FALSE))</f>
        <v/>
      </c>
    </row>
    <row r="7935" spans="1:15" x14ac:dyDescent="0.2">
      <c r="A7935" s="11">
        <v>990</v>
      </c>
      <c r="B7935" s="11" t="str">
        <f t="shared" si="138"/>
        <v>Fred C. and Mary R. Koch Foundation_Ramseyer, Ryan20091500</v>
      </c>
      <c r="C7935" s="11" t="s">
        <v>4161</v>
      </c>
      <c r="D7935" s="11" t="s">
        <v>2986</v>
      </c>
      <c r="E7935" s="11" t="s">
        <v>2986</v>
      </c>
      <c r="F7935" s="4">
        <v>1500</v>
      </c>
      <c r="G7935" s="3">
        <v>2009</v>
      </c>
      <c r="H7935" s="3" t="s">
        <v>21</v>
      </c>
      <c r="I7935" s="12" t="s">
        <v>4162</v>
      </c>
      <c r="J7935" s="3">
        <v>156</v>
      </c>
      <c r="K7935" s="3" t="str">
        <f>IF(VLOOKUP(D7935,'Resources Final'!A:C,3,FALSE)=0,"",VLOOKUP(D7935,'Resources Final'!A:C,3,FALSE))</f>
        <v>Y</v>
      </c>
      <c r="L7935" s="3" t="str">
        <f>IF(VLOOKUP(D7935,'Resources Final'!A:D,4,FALSE)=0,"",VLOOKUP(D7935,'Resources Final'!A:D,4,FALSE))</f>
        <v/>
      </c>
      <c r="M7935" s="3" t="str">
        <f>IF(VLOOKUP(D7935,'Resources Final'!A:E,5,FALSE)=0,"",VLOOKUP(D7935,'Resources Final'!A:E,5,FALSE))</f>
        <v/>
      </c>
      <c r="N7935" s="7" t="str">
        <f>IF(VLOOKUP(D7935,'Resources Final'!A:F,6,FALSE)=0,"",VLOOKUP(D7935,'Resources Final'!A:F,6,FALSE))</f>
        <v/>
      </c>
      <c r="O7935" s="3" t="str">
        <f>IF(VLOOKUP(D7935,'Resources Final'!A:G,7,FALSE)=0,"",VLOOKUP(D7935,'Resources Final'!A:G,7,FALSE))</f>
        <v/>
      </c>
    </row>
    <row r="7936" spans="1:15" x14ac:dyDescent="0.2">
      <c r="A7936" s="11">
        <v>990</v>
      </c>
      <c r="B7936" s="11" t="str">
        <f t="shared" si="138"/>
        <v>Fred C. and Mary R. Koch Foundation_Ratskoff, Benjamin20091500</v>
      </c>
      <c r="C7936" s="11" t="s">
        <v>4161</v>
      </c>
      <c r="D7936" s="11" t="s">
        <v>2994</v>
      </c>
      <c r="E7936" s="11" t="s">
        <v>2994</v>
      </c>
      <c r="F7936" s="4">
        <v>1500</v>
      </c>
      <c r="G7936" s="3">
        <v>2009</v>
      </c>
      <c r="H7936" s="3" t="s">
        <v>21</v>
      </c>
      <c r="I7936" s="12" t="s">
        <v>4162</v>
      </c>
      <c r="J7936" s="3">
        <v>157</v>
      </c>
      <c r="K7936" s="3" t="str">
        <f>IF(VLOOKUP(D7936,'Resources Final'!A:C,3,FALSE)=0,"",VLOOKUP(D7936,'Resources Final'!A:C,3,FALSE))</f>
        <v>Y</v>
      </c>
      <c r="L7936" s="3" t="str">
        <f>IF(VLOOKUP(D7936,'Resources Final'!A:D,4,FALSE)=0,"",VLOOKUP(D7936,'Resources Final'!A:D,4,FALSE))</f>
        <v/>
      </c>
      <c r="M7936" s="3" t="str">
        <f>IF(VLOOKUP(D7936,'Resources Final'!A:E,5,FALSE)=0,"",VLOOKUP(D7936,'Resources Final'!A:E,5,FALSE))</f>
        <v/>
      </c>
      <c r="N7936" s="7" t="str">
        <f>IF(VLOOKUP(D7936,'Resources Final'!A:F,6,FALSE)=0,"",VLOOKUP(D7936,'Resources Final'!A:F,6,FALSE))</f>
        <v/>
      </c>
      <c r="O7936" s="3" t="str">
        <f>IF(VLOOKUP(D7936,'Resources Final'!A:G,7,FALSE)=0,"",VLOOKUP(D7936,'Resources Final'!A:G,7,FALSE))</f>
        <v/>
      </c>
    </row>
    <row r="7937" spans="1:15" x14ac:dyDescent="0.2">
      <c r="A7937" s="11">
        <v>990</v>
      </c>
      <c r="B7937" s="11" t="str">
        <f t="shared" si="138"/>
        <v>Fred C. and Mary R. Koch Foundation_Reese, Todd20091500</v>
      </c>
      <c r="C7937" s="11" t="s">
        <v>4161</v>
      </c>
      <c r="D7937" s="11" t="s">
        <v>3016</v>
      </c>
      <c r="E7937" s="11" t="s">
        <v>3016</v>
      </c>
      <c r="F7937" s="4">
        <v>1500</v>
      </c>
      <c r="G7937" s="3">
        <v>2009</v>
      </c>
      <c r="H7937" s="3" t="s">
        <v>21</v>
      </c>
      <c r="I7937" s="12" t="s">
        <v>4162</v>
      </c>
      <c r="J7937" s="3">
        <v>158</v>
      </c>
      <c r="K7937" s="3" t="str">
        <f>IF(VLOOKUP(D7937,'Resources Final'!A:C,3,FALSE)=0,"",VLOOKUP(D7937,'Resources Final'!A:C,3,FALSE))</f>
        <v>Y</v>
      </c>
      <c r="L7937" s="3" t="str">
        <f>IF(VLOOKUP(D7937,'Resources Final'!A:D,4,FALSE)=0,"",VLOOKUP(D7937,'Resources Final'!A:D,4,FALSE))</f>
        <v/>
      </c>
      <c r="M7937" s="3" t="str">
        <f>IF(VLOOKUP(D7937,'Resources Final'!A:E,5,FALSE)=0,"",VLOOKUP(D7937,'Resources Final'!A:E,5,FALSE))</f>
        <v/>
      </c>
      <c r="N7937" s="7" t="str">
        <f>IF(VLOOKUP(D7937,'Resources Final'!A:F,6,FALSE)=0,"",VLOOKUP(D7937,'Resources Final'!A:F,6,FALSE))</f>
        <v/>
      </c>
      <c r="O7937" s="3" t="str">
        <f>IF(VLOOKUP(D7937,'Resources Final'!A:G,7,FALSE)=0,"",VLOOKUP(D7937,'Resources Final'!A:G,7,FALSE))</f>
        <v/>
      </c>
    </row>
    <row r="7938" spans="1:15" x14ac:dyDescent="0.2">
      <c r="A7938" s="11">
        <v>990</v>
      </c>
      <c r="B7938" s="11" t="str">
        <f t="shared" ref="B7938:B8001" si="139">C7938&amp;"_"&amp;D7938&amp;G7938&amp;F7938</f>
        <v>Fred C. and Mary R. Koch Foundation_Reese, Zachary20091500</v>
      </c>
      <c r="C7938" s="11" t="s">
        <v>4161</v>
      </c>
      <c r="D7938" s="11" t="s">
        <v>3017</v>
      </c>
      <c r="E7938" s="11" t="s">
        <v>3017</v>
      </c>
      <c r="F7938" s="4">
        <v>1500</v>
      </c>
      <c r="G7938" s="3">
        <v>2009</v>
      </c>
      <c r="H7938" s="3" t="s">
        <v>21</v>
      </c>
      <c r="I7938" s="12" t="s">
        <v>4162</v>
      </c>
      <c r="J7938" s="3">
        <v>159</v>
      </c>
      <c r="K7938" s="3" t="str">
        <f>IF(VLOOKUP(D7938,'Resources Final'!A:C,3,FALSE)=0,"",VLOOKUP(D7938,'Resources Final'!A:C,3,FALSE))</f>
        <v>Y</v>
      </c>
      <c r="L7938" s="3" t="str">
        <f>IF(VLOOKUP(D7938,'Resources Final'!A:D,4,FALSE)=0,"",VLOOKUP(D7938,'Resources Final'!A:D,4,FALSE))</f>
        <v/>
      </c>
      <c r="M7938" s="3" t="str">
        <f>IF(VLOOKUP(D7938,'Resources Final'!A:E,5,FALSE)=0,"",VLOOKUP(D7938,'Resources Final'!A:E,5,FALSE))</f>
        <v/>
      </c>
      <c r="N7938" s="7" t="str">
        <f>IF(VLOOKUP(D7938,'Resources Final'!A:F,6,FALSE)=0,"",VLOOKUP(D7938,'Resources Final'!A:F,6,FALSE))</f>
        <v/>
      </c>
      <c r="O7938" s="3" t="str">
        <f>IF(VLOOKUP(D7938,'Resources Final'!A:G,7,FALSE)=0,"",VLOOKUP(D7938,'Resources Final'!A:G,7,FALSE))</f>
        <v/>
      </c>
    </row>
    <row r="7939" spans="1:15" x14ac:dyDescent="0.2">
      <c r="A7939" s="11">
        <v>990</v>
      </c>
      <c r="B7939" s="11" t="str">
        <f t="shared" si="139"/>
        <v>Fred C. and Mary R. Koch Foundation_Reilly, Maegan20091500</v>
      </c>
      <c r="C7939" s="11" t="s">
        <v>4161</v>
      </c>
      <c r="D7939" s="11" t="s">
        <v>3028</v>
      </c>
      <c r="E7939" s="11" t="s">
        <v>3028</v>
      </c>
      <c r="F7939" s="4">
        <v>1500</v>
      </c>
      <c r="G7939" s="3">
        <v>2009</v>
      </c>
      <c r="H7939" s="3" t="s">
        <v>21</v>
      </c>
      <c r="I7939" s="12" t="s">
        <v>4162</v>
      </c>
      <c r="J7939" s="3">
        <v>160</v>
      </c>
      <c r="K7939" s="3" t="str">
        <f>IF(VLOOKUP(D7939,'Resources Final'!A:C,3,FALSE)=0,"",VLOOKUP(D7939,'Resources Final'!A:C,3,FALSE))</f>
        <v>Y</v>
      </c>
      <c r="L7939" s="3" t="str">
        <f>IF(VLOOKUP(D7939,'Resources Final'!A:D,4,FALSE)=0,"",VLOOKUP(D7939,'Resources Final'!A:D,4,FALSE))</f>
        <v/>
      </c>
      <c r="M7939" s="3" t="str">
        <f>IF(VLOOKUP(D7939,'Resources Final'!A:E,5,FALSE)=0,"",VLOOKUP(D7939,'Resources Final'!A:E,5,FALSE))</f>
        <v/>
      </c>
      <c r="N7939" s="7" t="str">
        <f>IF(VLOOKUP(D7939,'Resources Final'!A:F,6,FALSE)=0,"",VLOOKUP(D7939,'Resources Final'!A:F,6,FALSE))</f>
        <v/>
      </c>
      <c r="O7939" s="3" t="str">
        <f>IF(VLOOKUP(D7939,'Resources Final'!A:G,7,FALSE)=0,"",VLOOKUP(D7939,'Resources Final'!A:G,7,FALSE))</f>
        <v/>
      </c>
    </row>
    <row r="7940" spans="1:15" x14ac:dyDescent="0.2">
      <c r="A7940" s="11">
        <v>990</v>
      </c>
      <c r="B7940" s="11" t="str">
        <f t="shared" si="139"/>
        <v>Fred C. and Mary R. Koch Foundation_Reimer, Jay20091500</v>
      </c>
      <c r="C7940" s="11" t="s">
        <v>4161</v>
      </c>
      <c r="D7940" s="11" t="s">
        <v>3029</v>
      </c>
      <c r="E7940" s="11" t="s">
        <v>3029</v>
      </c>
      <c r="F7940" s="4">
        <v>1500</v>
      </c>
      <c r="G7940" s="3">
        <v>2009</v>
      </c>
      <c r="H7940" s="3" t="s">
        <v>21</v>
      </c>
      <c r="I7940" s="12" t="s">
        <v>4162</v>
      </c>
      <c r="J7940" s="3">
        <v>161</v>
      </c>
      <c r="K7940" s="3" t="str">
        <f>IF(VLOOKUP(D7940,'Resources Final'!A:C,3,FALSE)=0,"",VLOOKUP(D7940,'Resources Final'!A:C,3,FALSE))</f>
        <v>Y</v>
      </c>
      <c r="L7940" s="3" t="str">
        <f>IF(VLOOKUP(D7940,'Resources Final'!A:D,4,FALSE)=0,"",VLOOKUP(D7940,'Resources Final'!A:D,4,FALSE))</f>
        <v/>
      </c>
      <c r="M7940" s="3" t="str">
        <f>IF(VLOOKUP(D7940,'Resources Final'!A:E,5,FALSE)=0,"",VLOOKUP(D7940,'Resources Final'!A:E,5,FALSE))</f>
        <v/>
      </c>
      <c r="N7940" s="7" t="str">
        <f>IF(VLOOKUP(D7940,'Resources Final'!A:F,6,FALSE)=0,"",VLOOKUP(D7940,'Resources Final'!A:F,6,FALSE))</f>
        <v/>
      </c>
      <c r="O7940" s="3" t="str">
        <f>IF(VLOOKUP(D7940,'Resources Final'!A:G,7,FALSE)=0,"",VLOOKUP(D7940,'Resources Final'!A:G,7,FALSE))</f>
        <v/>
      </c>
    </row>
    <row r="7941" spans="1:15" x14ac:dyDescent="0.2">
      <c r="A7941" s="11">
        <v>990</v>
      </c>
      <c r="B7941" s="11" t="str">
        <f t="shared" si="139"/>
        <v>Fred C. and Mary R. Koch Foundation_Reinecke, Teneal20091500</v>
      </c>
      <c r="C7941" s="11" t="s">
        <v>4161</v>
      </c>
      <c r="D7941" s="11" t="s">
        <v>3031</v>
      </c>
      <c r="E7941" s="11" t="s">
        <v>3031</v>
      </c>
      <c r="F7941" s="4">
        <v>1500</v>
      </c>
      <c r="G7941" s="3">
        <v>2009</v>
      </c>
      <c r="H7941" s="3" t="s">
        <v>21</v>
      </c>
      <c r="I7941" s="12" t="s">
        <v>4162</v>
      </c>
      <c r="J7941" s="3">
        <v>162</v>
      </c>
      <c r="K7941" s="3" t="str">
        <f>IF(VLOOKUP(D7941,'Resources Final'!A:C,3,FALSE)=0,"",VLOOKUP(D7941,'Resources Final'!A:C,3,FALSE))</f>
        <v>Y</v>
      </c>
      <c r="L7941" s="3" t="str">
        <f>IF(VLOOKUP(D7941,'Resources Final'!A:D,4,FALSE)=0,"",VLOOKUP(D7941,'Resources Final'!A:D,4,FALSE))</f>
        <v/>
      </c>
      <c r="M7941" s="3" t="str">
        <f>IF(VLOOKUP(D7941,'Resources Final'!A:E,5,FALSE)=0,"",VLOOKUP(D7941,'Resources Final'!A:E,5,FALSE))</f>
        <v/>
      </c>
      <c r="N7941" s="7" t="str">
        <f>IF(VLOOKUP(D7941,'Resources Final'!A:F,6,FALSE)=0,"",VLOOKUP(D7941,'Resources Final'!A:F,6,FALSE))</f>
        <v/>
      </c>
      <c r="O7941" s="3" t="str">
        <f>IF(VLOOKUP(D7941,'Resources Final'!A:G,7,FALSE)=0,"",VLOOKUP(D7941,'Resources Final'!A:G,7,FALSE))</f>
        <v/>
      </c>
    </row>
    <row r="7942" spans="1:15" x14ac:dyDescent="0.2">
      <c r="A7942" s="11">
        <v>990</v>
      </c>
      <c r="B7942" s="11" t="str">
        <f t="shared" si="139"/>
        <v>Fred C. and Mary R. Koch Foundation_Rethwiscn, Samuel20091500</v>
      </c>
      <c r="C7942" s="11" t="s">
        <v>4161</v>
      </c>
      <c r="D7942" s="11" t="s">
        <v>3049</v>
      </c>
      <c r="E7942" s="11" t="s">
        <v>3049</v>
      </c>
      <c r="F7942" s="4">
        <v>1500</v>
      </c>
      <c r="G7942" s="3">
        <v>2009</v>
      </c>
      <c r="H7942" s="3" t="s">
        <v>21</v>
      </c>
      <c r="I7942" s="12" t="s">
        <v>4162</v>
      </c>
      <c r="J7942" s="3">
        <v>163</v>
      </c>
      <c r="K7942" s="3" t="str">
        <f>IF(VLOOKUP(D7942,'Resources Final'!A:C,3,FALSE)=0,"",VLOOKUP(D7942,'Resources Final'!A:C,3,FALSE))</f>
        <v>Y</v>
      </c>
      <c r="L7942" s="3" t="str">
        <f>IF(VLOOKUP(D7942,'Resources Final'!A:D,4,FALSE)=0,"",VLOOKUP(D7942,'Resources Final'!A:D,4,FALSE))</f>
        <v/>
      </c>
      <c r="M7942" s="3" t="str">
        <f>IF(VLOOKUP(D7942,'Resources Final'!A:E,5,FALSE)=0,"",VLOOKUP(D7942,'Resources Final'!A:E,5,FALSE))</f>
        <v/>
      </c>
      <c r="N7942" s="7" t="str">
        <f>IF(VLOOKUP(D7942,'Resources Final'!A:F,6,FALSE)=0,"",VLOOKUP(D7942,'Resources Final'!A:F,6,FALSE))</f>
        <v/>
      </c>
      <c r="O7942" s="3" t="str">
        <f>IF(VLOOKUP(D7942,'Resources Final'!A:G,7,FALSE)=0,"",VLOOKUP(D7942,'Resources Final'!A:G,7,FALSE))</f>
        <v/>
      </c>
    </row>
    <row r="7943" spans="1:15" x14ac:dyDescent="0.2">
      <c r="A7943" s="11">
        <v>990</v>
      </c>
      <c r="B7943" s="11" t="str">
        <f t="shared" si="139"/>
        <v>Fred C. and Mary R. Koch Foundation_Reynolds, Jessica20091500</v>
      </c>
      <c r="C7943" s="11" t="s">
        <v>4161</v>
      </c>
      <c r="D7943" s="11" t="s">
        <v>3054</v>
      </c>
      <c r="E7943" s="11" t="s">
        <v>3054</v>
      </c>
      <c r="F7943" s="4">
        <v>1500</v>
      </c>
      <c r="G7943" s="3">
        <v>2009</v>
      </c>
      <c r="H7943" s="3" t="s">
        <v>21</v>
      </c>
      <c r="I7943" s="12" t="s">
        <v>4162</v>
      </c>
      <c r="J7943" s="3">
        <v>164</v>
      </c>
      <c r="K7943" s="3" t="str">
        <f>IF(VLOOKUP(D7943,'Resources Final'!A:C,3,FALSE)=0,"",VLOOKUP(D7943,'Resources Final'!A:C,3,FALSE))</f>
        <v>Y</v>
      </c>
      <c r="L7943" s="3" t="str">
        <f>IF(VLOOKUP(D7943,'Resources Final'!A:D,4,FALSE)=0,"",VLOOKUP(D7943,'Resources Final'!A:D,4,FALSE))</f>
        <v/>
      </c>
      <c r="M7943" s="3" t="str">
        <f>IF(VLOOKUP(D7943,'Resources Final'!A:E,5,FALSE)=0,"",VLOOKUP(D7943,'Resources Final'!A:E,5,FALSE))</f>
        <v/>
      </c>
      <c r="N7943" s="7" t="str">
        <f>IF(VLOOKUP(D7943,'Resources Final'!A:F,6,FALSE)=0,"",VLOOKUP(D7943,'Resources Final'!A:F,6,FALSE))</f>
        <v/>
      </c>
      <c r="O7943" s="3" t="str">
        <f>IF(VLOOKUP(D7943,'Resources Final'!A:G,7,FALSE)=0,"",VLOOKUP(D7943,'Resources Final'!A:G,7,FALSE))</f>
        <v/>
      </c>
    </row>
    <row r="7944" spans="1:15" x14ac:dyDescent="0.2">
      <c r="A7944" s="11">
        <v>990</v>
      </c>
      <c r="B7944" s="11" t="str">
        <f t="shared" si="139"/>
        <v>Fred C. and Mary R. Koch Foundation_Rhoads, Caleb20091500</v>
      </c>
      <c r="C7944" s="11" t="s">
        <v>4161</v>
      </c>
      <c r="D7944" s="11" t="s">
        <v>3056</v>
      </c>
      <c r="E7944" s="11" t="s">
        <v>3056</v>
      </c>
      <c r="F7944" s="4">
        <v>1500</v>
      </c>
      <c r="G7944" s="3">
        <v>2009</v>
      </c>
      <c r="H7944" s="3" t="s">
        <v>21</v>
      </c>
      <c r="I7944" s="12" t="s">
        <v>4162</v>
      </c>
      <c r="J7944" s="3">
        <v>165</v>
      </c>
      <c r="K7944" s="3" t="str">
        <f>IF(VLOOKUP(D7944,'Resources Final'!A:C,3,FALSE)=0,"",VLOOKUP(D7944,'Resources Final'!A:C,3,FALSE))</f>
        <v>Y</v>
      </c>
      <c r="L7944" s="3" t="str">
        <f>IF(VLOOKUP(D7944,'Resources Final'!A:D,4,FALSE)=0,"",VLOOKUP(D7944,'Resources Final'!A:D,4,FALSE))</f>
        <v/>
      </c>
      <c r="M7944" s="3" t="str">
        <f>IF(VLOOKUP(D7944,'Resources Final'!A:E,5,FALSE)=0,"",VLOOKUP(D7944,'Resources Final'!A:E,5,FALSE))</f>
        <v/>
      </c>
      <c r="N7944" s="7" t="str">
        <f>IF(VLOOKUP(D7944,'Resources Final'!A:F,6,FALSE)=0,"",VLOOKUP(D7944,'Resources Final'!A:F,6,FALSE))</f>
        <v/>
      </c>
      <c r="O7944" s="3" t="str">
        <f>IF(VLOOKUP(D7944,'Resources Final'!A:G,7,FALSE)=0,"",VLOOKUP(D7944,'Resources Final'!A:G,7,FALSE))</f>
        <v/>
      </c>
    </row>
    <row r="7945" spans="1:15" x14ac:dyDescent="0.2">
      <c r="A7945" s="11">
        <v>990</v>
      </c>
      <c r="B7945" s="11" t="str">
        <f t="shared" si="139"/>
        <v>Fred C. and Mary R. Koch Foundation_Robertson, Blair20091500</v>
      </c>
      <c r="C7945" s="11" t="s">
        <v>4161</v>
      </c>
      <c r="D7945" s="11" t="s">
        <v>3084</v>
      </c>
      <c r="E7945" s="11" t="s">
        <v>3084</v>
      </c>
      <c r="F7945" s="4">
        <v>1500</v>
      </c>
      <c r="G7945" s="3">
        <v>2009</v>
      </c>
      <c r="H7945" s="3" t="s">
        <v>21</v>
      </c>
      <c r="I7945" s="12" t="s">
        <v>4162</v>
      </c>
      <c r="J7945" s="3">
        <v>166</v>
      </c>
      <c r="K7945" s="3" t="str">
        <f>IF(VLOOKUP(D7945,'Resources Final'!A:C,3,FALSE)=0,"",VLOOKUP(D7945,'Resources Final'!A:C,3,FALSE))</f>
        <v>Y</v>
      </c>
      <c r="L7945" s="3" t="str">
        <f>IF(VLOOKUP(D7945,'Resources Final'!A:D,4,FALSE)=0,"",VLOOKUP(D7945,'Resources Final'!A:D,4,FALSE))</f>
        <v/>
      </c>
      <c r="M7945" s="3" t="str">
        <f>IF(VLOOKUP(D7945,'Resources Final'!A:E,5,FALSE)=0,"",VLOOKUP(D7945,'Resources Final'!A:E,5,FALSE))</f>
        <v/>
      </c>
      <c r="N7945" s="7" t="str">
        <f>IF(VLOOKUP(D7945,'Resources Final'!A:F,6,FALSE)=0,"",VLOOKUP(D7945,'Resources Final'!A:F,6,FALSE))</f>
        <v/>
      </c>
      <c r="O7945" s="3" t="str">
        <f>IF(VLOOKUP(D7945,'Resources Final'!A:G,7,FALSE)=0,"",VLOOKUP(D7945,'Resources Final'!A:G,7,FALSE))</f>
        <v/>
      </c>
    </row>
    <row r="7946" spans="1:15" x14ac:dyDescent="0.2">
      <c r="A7946" s="11">
        <v>990</v>
      </c>
      <c r="B7946" s="11" t="str">
        <f t="shared" si="139"/>
        <v>Fred C. and Mary R. Koch Foundation_Rockett, Alison20091500</v>
      </c>
      <c r="C7946" s="11" t="s">
        <v>4161</v>
      </c>
      <c r="D7946" s="11" t="s">
        <v>3093</v>
      </c>
      <c r="E7946" s="11" t="s">
        <v>3093</v>
      </c>
      <c r="F7946" s="4">
        <v>1500</v>
      </c>
      <c r="G7946" s="3">
        <v>2009</v>
      </c>
      <c r="H7946" s="3" t="s">
        <v>21</v>
      </c>
      <c r="I7946" s="12" t="s">
        <v>4162</v>
      </c>
      <c r="J7946" s="3">
        <v>167</v>
      </c>
      <c r="K7946" s="3" t="str">
        <f>IF(VLOOKUP(D7946,'Resources Final'!A:C,3,FALSE)=0,"",VLOOKUP(D7946,'Resources Final'!A:C,3,FALSE))</f>
        <v>Y</v>
      </c>
      <c r="L7946" s="3" t="str">
        <f>IF(VLOOKUP(D7946,'Resources Final'!A:D,4,FALSE)=0,"",VLOOKUP(D7946,'Resources Final'!A:D,4,FALSE))</f>
        <v/>
      </c>
      <c r="M7946" s="3" t="str">
        <f>IF(VLOOKUP(D7946,'Resources Final'!A:E,5,FALSE)=0,"",VLOOKUP(D7946,'Resources Final'!A:E,5,FALSE))</f>
        <v/>
      </c>
      <c r="N7946" s="7" t="str">
        <f>IF(VLOOKUP(D7946,'Resources Final'!A:F,6,FALSE)=0,"",VLOOKUP(D7946,'Resources Final'!A:F,6,FALSE))</f>
        <v/>
      </c>
      <c r="O7946" s="3" t="str">
        <f>IF(VLOOKUP(D7946,'Resources Final'!A:G,7,FALSE)=0,"",VLOOKUP(D7946,'Resources Final'!A:G,7,FALSE))</f>
        <v/>
      </c>
    </row>
    <row r="7947" spans="1:15" x14ac:dyDescent="0.2">
      <c r="A7947" s="11">
        <v>990</v>
      </c>
      <c r="B7947" s="11" t="str">
        <f t="shared" si="139"/>
        <v>Fred C. and Mary R. Koch Foundation_Rohleder, Joshua20091500</v>
      </c>
      <c r="C7947" s="11" t="s">
        <v>4161</v>
      </c>
      <c r="D7947" s="11" t="s">
        <v>3110</v>
      </c>
      <c r="E7947" s="11" t="s">
        <v>3110</v>
      </c>
      <c r="F7947" s="4">
        <v>1500</v>
      </c>
      <c r="G7947" s="3">
        <v>2009</v>
      </c>
      <c r="H7947" s="3" t="s">
        <v>21</v>
      </c>
      <c r="I7947" s="12" t="s">
        <v>4162</v>
      </c>
      <c r="J7947" s="3">
        <v>168</v>
      </c>
      <c r="K7947" s="3" t="str">
        <f>IF(VLOOKUP(D7947,'Resources Final'!A:C,3,FALSE)=0,"",VLOOKUP(D7947,'Resources Final'!A:C,3,FALSE))</f>
        <v>Y</v>
      </c>
      <c r="L7947" s="3" t="str">
        <f>IF(VLOOKUP(D7947,'Resources Final'!A:D,4,FALSE)=0,"",VLOOKUP(D7947,'Resources Final'!A:D,4,FALSE))</f>
        <v/>
      </c>
      <c r="M7947" s="3" t="str">
        <f>IF(VLOOKUP(D7947,'Resources Final'!A:E,5,FALSE)=0,"",VLOOKUP(D7947,'Resources Final'!A:E,5,FALSE))</f>
        <v/>
      </c>
      <c r="N7947" s="7" t="str">
        <f>IF(VLOOKUP(D7947,'Resources Final'!A:F,6,FALSE)=0,"",VLOOKUP(D7947,'Resources Final'!A:F,6,FALSE))</f>
        <v/>
      </c>
      <c r="O7947" s="3" t="str">
        <f>IF(VLOOKUP(D7947,'Resources Final'!A:G,7,FALSE)=0,"",VLOOKUP(D7947,'Resources Final'!A:G,7,FALSE))</f>
        <v/>
      </c>
    </row>
    <row r="7948" spans="1:15" x14ac:dyDescent="0.2">
      <c r="A7948" s="11">
        <v>990</v>
      </c>
      <c r="B7948" s="11" t="str">
        <f t="shared" si="139"/>
        <v>Fred C. and Mary R. Koch Foundation_Rosenberg, Russell20091500</v>
      </c>
      <c r="C7948" s="11" t="s">
        <v>4161</v>
      </c>
      <c r="D7948" s="11" t="s">
        <v>3121</v>
      </c>
      <c r="E7948" s="11" t="s">
        <v>3121</v>
      </c>
      <c r="F7948" s="4">
        <v>1500</v>
      </c>
      <c r="G7948" s="3">
        <v>2009</v>
      </c>
      <c r="H7948" s="3" t="s">
        <v>21</v>
      </c>
      <c r="I7948" s="12" t="s">
        <v>4162</v>
      </c>
      <c r="J7948" s="3">
        <v>169</v>
      </c>
      <c r="K7948" s="3" t="str">
        <f>IF(VLOOKUP(D7948,'Resources Final'!A:C,3,FALSE)=0,"",VLOOKUP(D7948,'Resources Final'!A:C,3,FALSE))</f>
        <v>Y</v>
      </c>
      <c r="L7948" s="3" t="str">
        <f>IF(VLOOKUP(D7948,'Resources Final'!A:D,4,FALSE)=0,"",VLOOKUP(D7948,'Resources Final'!A:D,4,FALSE))</f>
        <v/>
      </c>
      <c r="M7948" s="3" t="str">
        <f>IF(VLOOKUP(D7948,'Resources Final'!A:E,5,FALSE)=0,"",VLOOKUP(D7948,'Resources Final'!A:E,5,FALSE))</f>
        <v/>
      </c>
      <c r="N7948" s="7" t="str">
        <f>IF(VLOOKUP(D7948,'Resources Final'!A:F,6,FALSE)=0,"",VLOOKUP(D7948,'Resources Final'!A:F,6,FALSE))</f>
        <v/>
      </c>
      <c r="O7948" s="3" t="str">
        <f>IF(VLOOKUP(D7948,'Resources Final'!A:G,7,FALSE)=0,"",VLOOKUP(D7948,'Resources Final'!A:G,7,FALSE))</f>
        <v/>
      </c>
    </row>
    <row r="7949" spans="1:15" x14ac:dyDescent="0.2">
      <c r="A7949" s="11">
        <v>990</v>
      </c>
      <c r="B7949" s="11" t="str">
        <f t="shared" si="139"/>
        <v>Fred C. and Mary R. Koch Foundation_Rudat, Alexander20091500</v>
      </c>
      <c r="C7949" s="11" t="s">
        <v>4161</v>
      </c>
      <c r="D7949" s="11" t="s">
        <v>3132</v>
      </c>
      <c r="E7949" s="11" t="s">
        <v>3132</v>
      </c>
      <c r="F7949" s="4">
        <v>1500</v>
      </c>
      <c r="G7949" s="3">
        <v>2009</v>
      </c>
      <c r="H7949" s="3" t="s">
        <v>21</v>
      </c>
      <c r="I7949" s="12" t="s">
        <v>4162</v>
      </c>
      <c r="J7949" s="3">
        <v>170</v>
      </c>
      <c r="K7949" s="3" t="str">
        <f>IF(VLOOKUP(D7949,'Resources Final'!A:C,3,FALSE)=0,"",VLOOKUP(D7949,'Resources Final'!A:C,3,FALSE))</f>
        <v>Y</v>
      </c>
      <c r="L7949" s="3" t="str">
        <f>IF(VLOOKUP(D7949,'Resources Final'!A:D,4,FALSE)=0,"",VLOOKUP(D7949,'Resources Final'!A:D,4,FALSE))</f>
        <v/>
      </c>
      <c r="M7949" s="3" t="str">
        <f>IF(VLOOKUP(D7949,'Resources Final'!A:E,5,FALSE)=0,"",VLOOKUP(D7949,'Resources Final'!A:E,5,FALSE))</f>
        <v/>
      </c>
      <c r="N7949" s="7" t="str">
        <f>IF(VLOOKUP(D7949,'Resources Final'!A:F,6,FALSE)=0,"",VLOOKUP(D7949,'Resources Final'!A:F,6,FALSE))</f>
        <v/>
      </c>
      <c r="O7949" s="3" t="str">
        <f>IF(VLOOKUP(D7949,'Resources Final'!A:G,7,FALSE)=0,"",VLOOKUP(D7949,'Resources Final'!A:G,7,FALSE))</f>
        <v/>
      </c>
    </row>
    <row r="7950" spans="1:15" x14ac:dyDescent="0.2">
      <c r="A7950" s="11">
        <v>990</v>
      </c>
      <c r="B7950" s="11" t="str">
        <f t="shared" si="139"/>
        <v>Fred C. and Mary R. Koch Foundation_Ruiz, Sandra20091500</v>
      </c>
      <c r="C7950" s="11" t="s">
        <v>4161</v>
      </c>
      <c r="D7950" s="11" t="s">
        <v>3139</v>
      </c>
      <c r="E7950" s="11" t="s">
        <v>3139</v>
      </c>
      <c r="F7950" s="4">
        <v>1500</v>
      </c>
      <c r="G7950" s="3">
        <v>2009</v>
      </c>
      <c r="H7950" s="3" t="s">
        <v>21</v>
      </c>
      <c r="I7950" s="12" t="s">
        <v>4162</v>
      </c>
      <c r="J7950" s="3">
        <v>171</v>
      </c>
      <c r="K7950" s="3" t="str">
        <f>IF(VLOOKUP(D7950,'Resources Final'!A:C,3,FALSE)=0,"",VLOOKUP(D7950,'Resources Final'!A:C,3,FALSE))</f>
        <v>Y</v>
      </c>
      <c r="L7950" s="3" t="str">
        <f>IF(VLOOKUP(D7950,'Resources Final'!A:D,4,FALSE)=0,"",VLOOKUP(D7950,'Resources Final'!A:D,4,FALSE))</f>
        <v/>
      </c>
      <c r="M7950" s="3" t="str">
        <f>IF(VLOOKUP(D7950,'Resources Final'!A:E,5,FALSE)=0,"",VLOOKUP(D7950,'Resources Final'!A:E,5,FALSE))</f>
        <v/>
      </c>
      <c r="N7950" s="7" t="str">
        <f>IF(VLOOKUP(D7950,'Resources Final'!A:F,6,FALSE)=0,"",VLOOKUP(D7950,'Resources Final'!A:F,6,FALSE))</f>
        <v/>
      </c>
      <c r="O7950" s="3" t="str">
        <f>IF(VLOOKUP(D7950,'Resources Final'!A:G,7,FALSE)=0,"",VLOOKUP(D7950,'Resources Final'!A:G,7,FALSE))</f>
        <v/>
      </c>
    </row>
    <row r="7951" spans="1:15" x14ac:dyDescent="0.2">
      <c r="A7951" s="11">
        <v>990</v>
      </c>
      <c r="B7951" s="11" t="str">
        <f t="shared" si="139"/>
        <v>Fred C. and Mary R. Koch Foundation_Rush, Cynthia20091500</v>
      </c>
      <c r="C7951" s="11" t="s">
        <v>4161</v>
      </c>
      <c r="D7951" s="11" t="s">
        <v>3144</v>
      </c>
      <c r="E7951" s="11" t="s">
        <v>3144</v>
      </c>
      <c r="F7951" s="4">
        <v>1500</v>
      </c>
      <c r="G7951" s="3">
        <v>2009</v>
      </c>
      <c r="H7951" s="3" t="s">
        <v>21</v>
      </c>
      <c r="I7951" s="12" t="s">
        <v>4162</v>
      </c>
      <c r="J7951" s="3">
        <v>172</v>
      </c>
      <c r="K7951" s="3" t="str">
        <f>IF(VLOOKUP(D7951,'Resources Final'!A:C,3,FALSE)=0,"",VLOOKUP(D7951,'Resources Final'!A:C,3,FALSE))</f>
        <v>Y</v>
      </c>
      <c r="L7951" s="3" t="str">
        <f>IF(VLOOKUP(D7951,'Resources Final'!A:D,4,FALSE)=0,"",VLOOKUP(D7951,'Resources Final'!A:D,4,FALSE))</f>
        <v/>
      </c>
      <c r="M7951" s="3" t="str">
        <f>IF(VLOOKUP(D7951,'Resources Final'!A:E,5,FALSE)=0,"",VLOOKUP(D7951,'Resources Final'!A:E,5,FALSE))</f>
        <v/>
      </c>
      <c r="N7951" s="7" t="str">
        <f>IF(VLOOKUP(D7951,'Resources Final'!A:F,6,FALSE)=0,"",VLOOKUP(D7951,'Resources Final'!A:F,6,FALSE))</f>
        <v/>
      </c>
      <c r="O7951" s="3" t="str">
        <f>IF(VLOOKUP(D7951,'Resources Final'!A:G,7,FALSE)=0,"",VLOOKUP(D7951,'Resources Final'!A:G,7,FALSE))</f>
        <v/>
      </c>
    </row>
    <row r="7952" spans="1:15" x14ac:dyDescent="0.2">
      <c r="A7952" s="11">
        <v>990</v>
      </c>
      <c r="B7952" s="11" t="str">
        <f t="shared" si="139"/>
        <v>Fred C. and Mary R. Koch Foundation_Salisbury, Melesa20091500</v>
      </c>
      <c r="C7952" s="11" t="s">
        <v>4161</v>
      </c>
      <c r="D7952" s="11" t="s">
        <v>3212</v>
      </c>
      <c r="E7952" s="11" t="s">
        <v>3212</v>
      </c>
      <c r="F7952" s="4">
        <v>1500</v>
      </c>
      <c r="G7952" s="3">
        <v>2009</v>
      </c>
      <c r="H7952" s="3" t="s">
        <v>21</v>
      </c>
      <c r="I7952" s="12" t="s">
        <v>4162</v>
      </c>
      <c r="J7952" s="3">
        <v>173</v>
      </c>
      <c r="K7952" s="3" t="str">
        <f>IF(VLOOKUP(D7952,'Resources Final'!A:C,3,FALSE)=0,"",VLOOKUP(D7952,'Resources Final'!A:C,3,FALSE))</f>
        <v>Y</v>
      </c>
      <c r="L7952" s="3" t="str">
        <f>IF(VLOOKUP(D7952,'Resources Final'!A:D,4,FALSE)=0,"",VLOOKUP(D7952,'Resources Final'!A:D,4,FALSE))</f>
        <v/>
      </c>
      <c r="M7952" s="3" t="str">
        <f>IF(VLOOKUP(D7952,'Resources Final'!A:E,5,FALSE)=0,"",VLOOKUP(D7952,'Resources Final'!A:E,5,FALSE))</f>
        <v/>
      </c>
      <c r="N7952" s="7" t="str">
        <f>IF(VLOOKUP(D7952,'Resources Final'!A:F,6,FALSE)=0,"",VLOOKUP(D7952,'Resources Final'!A:F,6,FALSE))</f>
        <v/>
      </c>
      <c r="O7952" s="3" t="str">
        <f>IF(VLOOKUP(D7952,'Resources Final'!A:G,7,FALSE)=0,"",VLOOKUP(D7952,'Resources Final'!A:G,7,FALSE))</f>
        <v/>
      </c>
    </row>
    <row r="7953" spans="1:15" x14ac:dyDescent="0.2">
      <c r="A7953" s="11">
        <v>990</v>
      </c>
      <c r="B7953" s="11" t="str">
        <f t="shared" si="139"/>
        <v>Fred C. and Mary R. Koch Foundation_Scheck, Stacie20091500</v>
      </c>
      <c r="C7953" s="11" t="s">
        <v>4161</v>
      </c>
      <c r="D7953" s="11" t="s">
        <v>3238</v>
      </c>
      <c r="E7953" s="11" t="s">
        <v>3238</v>
      </c>
      <c r="F7953" s="4">
        <v>1500</v>
      </c>
      <c r="G7953" s="3">
        <v>2009</v>
      </c>
      <c r="H7953" s="3" t="s">
        <v>21</v>
      </c>
      <c r="I7953" s="12" t="s">
        <v>4162</v>
      </c>
      <c r="J7953" s="3">
        <v>174</v>
      </c>
      <c r="K7953" s="3" t="str">
        <f>IF(VLOOKUP(D7953,'Resources Final'!A:C,3,FALSE)=0,"",VLOOKUP(D7953,'Resources Final'!A:C,3,FALSE))</f>
        <v>Y</v>
      </c>
      <c r="L7953" s="3" t="str">
        <f>IF(VLOOKUP(D7953,'Resources Final'!A:D,4,FALSE)=0,"",VLOOKUP(D7953,'Resources Final'!A:D,4,FALSE))</f>
        <v/>
      </c>
      <c r="M7953" s="3" t="str">
        <f>IF(VLOOKUP(D7953,'Resources Final'!A:E,5,FALSE)=0,"",VLOOKUP(D7953,'Resources Final'!A:E,5,FALSE))</f>
        <v/>
      </c>
      <c r="N7953" s="7" t="str">
        <f>IF(VLOOKUP(D7953,'Resources Final'!A:F,6,FALSE)=0,"",VLOOKUP(D7953,'Resources Final'!A:F,6,FALSE))</f>
        <v/>
      </c>
      <c r="O7953" s="3" t="str">
        <f>IF(VLOOKUP(D7953,'Resources Final'!A:G,7,FALSE)=0,"",VLOOKUP(D7953,'Resources Final'!A:G,7,FALSE))</f>
        <v/>
      </c>
    </row>
    <row r="7954" spans="1:15" x14ac:dyDescent="0.2">
      <c r="A7954" s="11">
        <v>990</v>
      </c>
      <c r="B7954" s="11" t="str">
        <f t="shared" si="139"/>
        <v>Fred C. and Mary R. Koch Foundation_Schmidt, Caitlin20091500</v>
      </c>
      <c r="C7954" s="11" t="s">
        <v>4161</v>
      </c>
      <c r="D7954" s="11" t="s">
        <v>3243</v>
      </c>
      <c r="E7954" s="11" t="s">
        <v>3243</v>
      </c>
      <c r="F7954" s="4">
        <v>1500</v>
      </c>
      <c r="G7954" s="3">
        <v>2009</v>
      </c>
      <c r="H7954" s="3" t="s">
        <v>21</v>
      </c>
      <c r="I7954" s="12" t="s">
        <v>4162</v>
      </c>
      <c r="J7954" s="3">
        <v>175</v>
      </c>
      <c r="K7954" s="3" t="str">
        <f>IF(VLOOKUP(D7954,'Resources Final'!A:C,3,FALSE)=0,"",VLOOKUP(D7954,'Resources Final'!A:C,3,FALSE))</f>
        <v>Y</v>
      </c>
      <c r="L7954" s="3" t="str">
        <f>IF(VLOOKUP(D7954,'Resources Final'!A:D,4,FALSE)=0,"",VLOOKUP(D7954,'Resources Final'!A:D,4,FALSE))</f>
        <v/>
      </c>
      <c r="M7954" s="3" t="str">
        <f>IF(VLOOKUP(D7954,'Resources Final'!A:E,5,FALSE)=0,"",VLOOKUP(D7954,'Resources Final'!A:E,5,FALSE))</f>
        <v/>
      </c>
      <c r="N7954" s="7" t="str">
        <f>IF(VLOOKUP(D7954,'Resources Final'!A:F,6,FALSE)=0,"",VLOOKUP(D7954,'Resources Final'!A:F,6,FALSE))</f>
        <v/>
      </c>
      <c r="O7954" s="3" t="str">
        <f>IF(VLOOKUP(D7954,'Resources Final'!A:G,7,FALSE)=0,"",VLOOKUP(D7954,'Resources Final'!A:G,7,FALSE))</f>
        <v/>
      </c>
    </row>
    <row r="7955" spans="1:15" x14ac:dyDescent="0.2">
      <c r="A7955" s="11">
        <v>990</v>
      </c>
      <c r="B7955" s="11" t="str">
        <f t="shared" si="139"/>
        <v>Fred C. and Mary R. Koch Foundation_Schmitt, Laura20091500</v>
      </c>
      <c r="C7955" s="11" t="s">
        <v>4161</v>
      </c>
      <c r="D7955" s="11" t="s">
        <v>3244</v>
      </c>
      <c r="E7955" s="11" t="s">
        <v>3244</v>
      </c>
      <c r="F7955" s="4">
        <v>1500</v>
      </c>
      <c r="G7955" s="3">
        <v>2009</v>
      </c>
      <c r="H7955" s="3" t="s">
        <v>21</v>
      </c>
      <c r="I7955" s="12" t="s">
        <v>4162</v>
      </c>
      <c r="J7955" s="3">
        <v>176</v>
      </c>
      <c r="K7955" s="3" t="str">
        <f>IF(VLOOKUP(D7955,'Resources Final'!A:C,3,FALSE)=0,"",VLOOKUP(D7955,'Resources Final'!A:C,3,FALSE))</f>
        <v>Y</v>
      </c>
      <c r="L7955" s="3" t="str">
        <f>IF(VLOOKUP(D7955,'Resources Final'!A:D,4,FALSE)=0,"",VLOOKUP(D7955,'Resources Final'!A:D,4,FALSE))</f>
        <v/>
      </c>
      <c r="M7955" s="3" t="str">
        <f>IF(VLOOKUP(D7955,'Resources Final'!A:E,5,FALSE)=0,"",VLOOKUP(D7955,'Resources Final'!A:E,5,FALSE))</f>
        <v/>
      </c>
      <c r="N7955" s="7" t="str">
        <f>IF(VLOOKUP(D7955,'Resources Final'!A:F,6,FALSE)=0,"",VLOOKUP(D7955,'Resources Final'!A:F,6,FALSE))</f>
        <v/>
      </c>
      <c r="O7955" s="3" t="str">
        <f>IF(VLOOKUP(D7955,'Resources Final'!A:G,7,FALSE)=0,"",VLOOKUP(D7955,'Resources Final'!A:G,7,FALSE))</f>
        <v/>
      </c>
    </row>
    <row r="7956" spans="1:15" x14ac:dyDescent="0.2">
      <c r="A7956" s="11">
        <v>990</v>
      </c>
      <c r="B7956" s="11" t="str">
        <f t="shared" si="139"/>
        <v>Fred C. and Mary R. Koch Foundation_Schroeder, Thomas20091500</v>
      </c>
      <c r="C7956" s="11" t="s">
        <v>4161</v>
      </c>
      <c r="D7956" s="11" t="s">
        <v>3252</v>
      </c>
      <c r="E7956" s="11" t="s">
        <v>3252</v>
      </c>
      <c r="F7956" s="4">
        <v>1500</v>
      </c>
      <c r="G7956" s="3">
        <v>2009</v>
      </c>
      <c r="H7956" s="3" t="s">
        <v>21</v>
      </c>
      <c r="I7956" s="12" t="s">
        <v>4162</v>
      </c>
      <c r="J7956" s="3">
        <v>177</v>
      </c>
      <c r="K7956" s="3" t="str">
        <f>IF(VLOOKUP(D7956,'Resources Final'!A:C,3,FALSE)=0,"",VLOOKUP(D7956,'Resources Final'!A:C,3,FALSE))</f>
        <v>Y</v>
      </c>
      <c r="L7956" s="3" t="str">
        <f>IF(VLOOKUP(D7956,'Resources Final'!A:D,4,FALSE)=0,"",VLOOKUP(D7956,'Resources Final'!A:D,4,FALSE))</f>
        <v/>
      </c>
      <c r="M7956" s="3" t="str">
        <f>IF(VLOOKUP(D7956,'Resources Final'!A:E,5,FALSE)=0,"",VLOOKUP(D7956,'Resources Final'!A:E,5,FALSE))</f>
        <v/>
      </c>
      <c r="N7956" s="7" t="str">
        <f>IF(VLOOKUP(D7956,'Resources Final'!A:F,6,FALSE)=0,"",VLOOKUP(D7956,'Resources Final'!A:F,6,FALSE))</f>
        <v/>
      </c>
      <c r="O7956" s="3" t="str">
        <f>IF(VLOOKUP(D7956,'Resources Final'!A:G,7,FALSE)=0,"",VLOOKUP(D7956,'Resources Final'!A:G,7,FALSE))</f>
        <v/>
      </c>
    </row>
    <row r="7957" spans="1:15" x14ac:dyDescent="0.2">
      <c r="A7957" s="11">
        <v>990</v>
      </c>
      <c r="B7957" s="11" t="str">
        <f t="shared" si="139"/>
        <v>Fred C. and Mary R. Koch Foundation_Schumann, Matthew20091500</v>
      </c>
      <c r="C7957" s="11" t="s">
        <v>4161</v>
      </c>
      <c r="D7957" s="11" t="s">
        <v>3259</v>
      </c>
      <c r="E7957" s="11" t="s">
        <v>3259</v>
      </c>
      <c r="F7957" s="4">
        <v>1500</v>
      </c>
      <c r="G7957" s="3">
        <v>2009</v>
      </c>
      <c r="H7957" s="3" t="s">
        <v>21</v>
      </c>
      <c r="I7957" s="12" t="s">
        <v>4162</v>
      </c>
      <c r="J7957" s="3">
        <v>178</v>
      </c>
      <c r="K7957" s="3" t="str">
        <f>IF(VLOOKUP(D7957,'Resources Final'!A:C,3,FALSE)=0,"",VLOOKUP(D7957,'Resources Final'!A:C,3,FALSE))</f>
        <v>Y</v>
      </c>
      <c r="L7957" s="3" t="str">
        <f>IF(VLOOKUP(D7957,'Resources Final'!A:D,4,FALSE)=0,"",VLOOKUP(D7957,'Resources Final'!A:D,4,FALSE))</f>
        <v/>
      </c>
      <c r="M7957" s="3" t="str">
        <f>IF(VLOOKUP(D7957,'Resources Final'!A:E,5,FALSE)=0,"",VLOOKUP(D7957,'Resources Final'!A:E,5,FALSE))</f>
        <v/>
      </c>
      <c r="N7957" s="7" t="str">
        <f>IF(VLOOKUP(D7957,'Resources Final'!A:F,6,FALSE)=0,"",VLOOKUP(D7957,'Resources Final'!A:F,6,FALSE))</f>
        <v/>
      </c>
      <c r="O7957" s="3" t="str">
        <f>IF(VLOOKUP(D7957,'Resources Final'!A:G,7,FALSE)=0,"",VLOOKUP(D7957,'Resources Final'!A:G,7,FALSE))</f>
        <v/>
      </c>
    </row>
    <row r="7958" spans="1:15" x14ac:dyDescent="0.2">
      <c r="A7958" s="11">
        <v>990</v>
      </c>
      <c r="B7958" s="11" t="str">
        <f t="shared" si="139"/>
        <v>Fred C. and Mary R. Koch Foundation_Searle, Abigail20091500</v>
      </c>
      <c r="C7958" s="11" t="s">
        <v>4161</v>
      </c>
      <c r="D7958" s="11" t="s">
        <v>3271</v>
      </c>
      <c r="E7958" s="11" t="s">
        <v>3271</v>
      </c>
      <c r="F7958" s="4">
        <v>1500</v>
      </c>
      <c r="G7958" s="3">
        <v>2009</v>
      </c>
      <c r="H7958" s="3" t="s">
        <v>21</v>
      </c>
      <c r="I7958" s="12" t="s">
        <v>4162</v>
      </c>
      <c r="J7958" s="3">
        <v>179</v>
      </c>
      <c r="K7958" s="3" t="str">
        <f>IF(VLOOKUP(D7958,'Resources Final'!A:C,3,FALSE)=0,"",VLOOKUP(D7958,'Resources Final'!A:C,3,FALSE))</f>
        <v>Y</v>
      </c>
      <c r="L7958" s="3" t="str">
        <f>IF(VLOOKUP(D7958,'Resources Final'!A:D,4,FALSE)=0,"",VLOOKUP(D7958,'Resources Final'!A:D,4,FALSE))</f>
        <v/>
      </c>
      <c r="M7958" s="3" t="str">
        <f>IF(VLOOKUP(D7958,'Resources Final'!A:E,5,FALSE)=0,"",VLOOKUP(D7958,'Resources Final'!A:E,5,FALSE))</f>
        <v/>
      </c>
      <c r="N7958" s="7" t="str">
        <f>IF(VLOOKUP(D7958,'Resources Final'!A:F,6,FALSE)=0,"",VLOOKUP(D7958,'Resources Final'!A:F,6,FALSE))</f>
        <v/>
      </c>
      <c r="O7958" s="3" t="str">
        <f>IF(VLOOKUP(D7958,'Resources Final'!A:G,7,FALSE)=0,"",VLOOKUP(D7958,'Resources Final'!A:G,7,FALSE))</f>
        <v/>
      </c>
    </row>
    <row r="7959" spans="1:15" x14ac:dyDescent="0.2">
      <c r="A7959" s="11">
        <v>990</v>
      </c>
      <c r="B7959" s="11" t="str">
        <f t="shared" si="139"/>
        <v>Fred C. and Mary R. Koch Foundation_Searle, Paul20091500</v>
      </c>
      <c r="C7959" s="11" t="s">
        <v>4161</v>
      </c>
      <c r="D7959" s="11" t="s">
        <v>3272</v>
      </c>
      <c r="E7959" s="11" t="s">
        <v>3272</v>
      </c>
      <c r="F7959" s="4">
        <v>1500</v>
      </c>
      <c r="G7959" s="3">
        <v>2009</v>
      </c>
      <c r="H7959" s="3" t="s">
        <v>21</v>
      </c>
      <c r="I7959" s="12" t="s">
        <v>4162</v>
      </c>
      <c r="J7959" s="3">
        <v>180</v>
      </c>
      <c r="K7959" s="3" t="str">
        <f>IF(VLOOKUP(D7959,'Resources Final'!A:C,3,FALSE)=0,"",VLOOKUP(D7959,'Resources Final'!A:C,3,FALSE))</f>
        <v>Y</v>
      </c>
      <c r="L7959" s="3" t="str">
        <f>IF(VLOOKUP(D7959,'Resources Final'!A:D,4,FALSE)=0,"",VLOOKUP(D7959,'Resources Final'!A:D,4,FALSE))</f>
        <v/>
      </c>
      <c r="M7959" s="3" t="str">
        <f>IF(VLOOKUP(D7959,'Resources Final'!A:E,5,FALSE)=0,"",VLOOKUP(D7959,'Resources Final'!A:E,5,FALSE))</f>
        <v/>
      </c>
      <c r="N7959" s="7" t="str">
        <f>IF(VLOOKUP(D7959,'Resources Final'!A:F,6,FALSE)=0,"",VLOOKUP(D7959,'Resources Final'!A:F,6,FALSE))</f>
        <v/>
      </c>
      <c r="O7959" s="3" t="str">
        <f>IF(VLOOKUP(D7959,'Resources Final'!A:G,7,FALSE)=0,"",VLOOKUP(D7959,'Resources Final'!A:G,7,FALSE))</f>
        <v/>
      </c>
    </row>
    <row r="7960" spans="1:15" x14ac:dyDescent="0.2">
      <c r="A7960" s="11">
        <v>990</v>
      </c>
      <c r="B7960" s="11" t="str">
        <f t="shared" si="139"/>
        <v>Fred C. and Mary R. Koch Foundation_Seiler, Stephanie20091500</v>
      </c>
      <c r="C7960" s="11" t="s">
        <v>4161</v>
      </c>
      <c r="D7960" s="11" t="s">
        <v>3279</v>
      </c>
      <c r="E7960" s="11" t="s">
        <v>3279</v>
      </c>
      <c r="F7960" s="4">
        <v>1500</v>
      </c>
      <c r="G7960" s="3">
        <v>2009</v>
      </c>
      <c r="H7960" s="3" t="s">
        <v>21</v>
      </c>
      <c r="I7960" s="12" t="s">
        <v>4162</v>
      </c>
      <c r="J7960" s="3">
        <v>181</v>
      </c>
      <c r="K7960" s="3" t="str">
        <f>IF(VLOOKUP(D7960,'Resources Final'!A:C,3,FALSE)=0,"",VLOOKUP(D7960,'Resources Final'!A:C,3,FALSE))</f>
        <v>Y</v>
      </c>
      <c r="L7960" s="3" t="str">
        <f>IF(VLOOKUP(D7960,'Resources Final'!A:D,4,FALSE)=0,"",VLOOKUP(D7960,'Resources Final'!A:D,4,FALSE))</f>
        <v/>
      </c>
      <c r="M7960" s="3" t="str">
        <f>IF(VLOOKUP(D7960,'Resources Final'!A:E,5,FALSE)=0,"",VLOOKUP(D7960,'Resources Final'!A:E,5,FALSE))</f>
        <v/>
      </c>
      <c r="N7960" s="7" t="str">
        <f>IF(VLOOKUP(D7960,'Resources Final'!A:F,6,FALSE)=0,"",VLOOKUP(D7960,'Resources Final'!A:F,6,FALSE))</f>
        <v/>
      </c>
      <c r="O7960" s="3" t="str">
        <f>IF(VLOOKUP(D7960,'Resources Final'!A:G,7,FALSE)=0,"",VLOOKUP(D7960,'Resources Final'!A:G,7,FALSE))</f>
        <v/>
      </c>
    </row>
    <row r="7961" spans="1:15" x14ac:dyDescent="0.2">
      <c r="A7961" s="11">
        <v>990</v>
      </c>
      <c r="B7961" s="11" t="str">
        <f t="shared" si="139"/>
        <v>Fred C. and Mary R. Koch Foundation_Selle, Christopher20091500</v>
      </c>
      <c r="C7961" s="11" t="s">
        <v>4161</v>
      </c>
      <c r="D7961" s="11" t="s">
        <v>3280</v>
      </c>
      <c r="E7961" s="11" t="s">
        <v>3280</v>
      </c>
      <c r="F7961" s="4">
        <v>1500</v>
      </c>
      <c r="G7961" s="3">
        <v>2009</v>
      </c>
      <c r="H7961" s="3" t="s">
        <v>21</v>
      </c>
      <c r="I7961" s="12" t="s">
        <v>4162</v>
      </c>
      <c r="J7961" s="3">
        <v>182</v>
      </c>
      <c r="K7961" s="3" t="str">
        <f>IF(VLOOKUP(D7961,'Resources Final'!A:C,3,FALSE)=0,"",VLOOKUP(D7961,'Resources Final'!A:C,3,FALSE))</f>
        <v>Y</v>
      </c>
      <c r="L7961" s="3" t="str">
        <f>IF(VLOOKUP(D7961,'Resources Final'!A:D,4,FALSE)=0,"",VLOOKUP(D7961,'Resources Final'!A:D,4,FALSE))</f>
        <v/>
      </c>
      <c r="M7961" s="3" t="str">
        <f>IF(VLOOKUP(D7961,'Resources Final'!A:E,5,FALSE)=0,"",VLOOKUP(D7961,'Resources Final'!A:E,5,FALSE))</f>
        <v/>
      </c>
      <c r="N7961" s="7" t="str">
        <f>IF(VLOOKUP(D7961,'Resources Final'!A:F,6,FALSE)=0,"",VLOOKUP(D7961,'Resources Final'!A:F,6,FALSE))</f>
        <v/>
      </c>
      <c r="O7961" s="3" t="str">
        <f>IF(VLOOKUP(D7961,'Resources Final'!A:G,7,FALSE)=0,"",VLOOKUP(D7961,'Resources Final'!A:G,7,FALSE))</f>
        <v/>
      </c>
    </row>
    <row r="7962" spans="1:15" x14ac:dyDescent="0.2">
      <c r="A7962" s="11">
        <v>990</v>
      </c>
      <c r="B7962" s="11" t="str">
        <f t="shared" si="139"/>
        <v>Fred C. and Mary R. Koch Foundation_Shectman, Andrew20091500</v>
      </c>
      <c r="C7962" s="11" t="s">
        <v>4161</v>
      </c>
      <c r="D7962" s="11" t="s">
        <v>3300</v>
      </c>
      <c r="E7962" s="11" t="s">
        <v>3300</v>
      </c>
      <c r="F7962" s="4">
        <v>1500</v>
      </c>
      <c r="G7962" s="3">
        <v>2009</v>
      </c>
      <c r="H7962" s="3" t="s">
        <v>21</v>
      </c>
      <c r="I7962" s="12" t="s">
        <v>4162</v>
      </c>
      <c r="J7962" s="3">
        <v>183</v>
      </c>
      <c r="K7962" s="3" t="str">
        <f>IF(VLOOKUP(D7962,'Resources Final'!A:C,3,FALSE)=0,"",VLOOKUP(D7962,'Resources Final'!A:C,3,FALSE))</f>
        <v>Y</v>
      </c>
      <c r="L7962" s="3" t="str">
        <f>IF(VLOOKUP(D7962,'Resources Final'!A:D,4,FALSE)=0,"",VLOOKUP(D7962,'Resources Final'!A:D,4,FALSE))</f>
        <v/>
      </c>
      <c r="M7962" s="3" t="str">
        <f>IF(VLOOKUP(D7962,'Resources Final'!A:E,5,FALSE)=0,"",VLOOKUP(D7962,'Resources Final'!A:E,5,FALSE))</f>
        <v/>
      </c>
      <c r="N7962" s="7" t="str">
        <f>IF(VLOOKUP(D7962,'Resources Final'!A:F,6,FALSE)=0,"",VLOOKUP(D7962,'Resources Final'!A:F,6,FALSE))</f>
        <v/>
      </c>
      <c r="O7962" s="3" t="str">
        <f>IF(VLOOKUP(D7962,'Resources Final'!A:G,7,FALSE)=0,"",VLOOKUP(D7962,'Resources Final'!A:G,7,FALSE))</f>
        <v/>
      </c>
    </row>
    <row r="7963" spans="1:15" x14ac:dyDescent="0.2">
      <c r="A7963" s="11">
        <v>990</v>
      </c>
      <c r="B7963" s="11" t="str">
        <f t="shared" si="139"/>
        <v>Fred C. and Mary R. Koch Foundation_Simonsen, Kelsey20091500</v>
      </c>
      <c r="C7963" s="11" t="s">
        <v>4161</v>
      </c>
      <c r="D7963" s="11" t="s">
        <v>3323</v>
      </c>
      <c r="E7963" s="11" t="s">
        <v>3323</v>
      </c>
      <c r="F7963" s="4">
        <v>1500</v>
      </c>
      <c r="G7963" s="3">
        <v>2009</v>
      </c>
      <c r="H7963" s="3" t="s">
        <v>21</v>
      </c>
      <c r="I7963" s="12" t="s">
        <v>4162</v>
      </c>
      <c r="J7963" s="3">
        <v>184</v>
      </c>
      <c r="K7963" s="3" t="str">
        <f>IF(VLOOKUP(D7963,'Resources Final'!A:C,3,FALSE)=0,"",VLOOKUP(D7963,'Resources Final'!A:C,3,FALSE))</f>
        <v>Y</v>
      </c>
      <c r="L7963" s="3" t="str">
        <f>IF(VLOOKUP(D7963,'Resources Final'!A:D,4,FALSE)=0,"",VLOOKUP(D7963,'Resources Final'!A:D,4,FALSE))</f>
        <v/>
      </c>
      <c r="M7963" s="3" t="str">
        <f>IF(VLOOKUP(D7963,'Resources Final'!A:E,5,FALSE)=0,"",VLOOKUP(D7963,'Resources Final'!A:E,5,FALSE))</f>
        <v/>
      </c>
      <c r="N7963" s="7" t="str">
        <f>IF(VLOOKUP(D7963,'Resources Final'!A:F,6,FALSE)=0,"",VLOOKUP(D7963,'Resources Final'!A:F,6,FALSE))</f>
        <v/>
      </c>
      <c r="O7963" s="3" t="str">
        <f>IF(VLOOKUP(D7963,'Resources Final'!A:G,7,FALSE)=0,"",VLOOKUP(D7963,'Resources Final'!A:G,7,FALSE))</f>
        <v/>
      </c>
    </row>
    <row r="7964" spans="1:15" x14ac:dyDescent="0.2">
      <c r="A7964" s="11">
        <v>990</v>
      </c>
      <c r="B7964" s="11" t="str">
        <f t="shared" si="139"/>
        <v>Fred C. and Mary R. Koch Foundation_Smith, Samuel20091500</v>
      </c>
      <c r="C7964" s="11" t="s">
        <v>4161</v>
      </c>
      <c r="D7964" s="11" t="s">
        <v>3342</v>
      </c>
      <c r="E7964" s="11" t="s">
        <v>3342</v>
      </c>
      <c r="F7964" s="4">
        <v>1500</v>
      </c>
      <c r="G7964" s="3">
        <v>2009</v>
      </c>
      <c r="H7964" s="3" t="s">
        <v>21</v>
      </c>
      <c r="I7964" s="12" t="s">
        <v>4162</v>
      </c>
      <c r="J7964" s="3">
        <v>185</v>
      </c>
      <c r="K7964" s="3" t="str">
        <f>IF(VLOOKUP(D7964,'Resources Final'!A:C,3,FALSE)=0,"",VLOOKUP(D7964,'Resources Final'!A:C,3,FALSE))</f>
        <v>Y</v>
      </c>
      <c r="L7964" s="3" t="str">
        <f>IF(VLOOKUP(D7964,'Resources Final'!A:D,4,FALSE)=0,"",VLOOKUP(D7964,'Resources Final'!A:D,4,FALSE))</f>
        <v/>
      </c>
      <c r="M7964" s="3" t="str">
        <f>IF(VLOOKUP(D7964,'Resources Final'!A:E,5,FALSE)=0,"",VLOOKUP(D7964,'Resources Final'!A:E,5,FALSE))</f>
        <v/>
      </c>
      <c r="N7964" s="7" t="str">
        <f>IF(VLOOKUP(D7964,'Resources Final'!A:F,6,FALSE)=0,"",VLOOKUP(D7964,'Resources Final'!A:F,6,FALSE))</f>
        <v/>
      </c>
      <c r="O7964" s="3" t="str">
        <f>IF(VLOOKUP(D7964,'Resources Final'!A:G,7,FALSE)=0,"",VLOOKUP(D7964,'Resources Final'!A:G,7,FALSE))</f>
        <v/>
      </c>
    </row>
    <row r="7965" spans="1:15" x14ac:dyDescent="0.2">
      <c r="A7965" s="11">
        <v>990</v>
      </c>
      <c r="B7965" s="11" t="str">
        <f t="shared" si="139"/>
        <v>Fred C. and Mary R. Koch Foundation_Snipes, Amanda Owen20091500</v>
      </c>
      <c r="C7965" s="11" t="s">
        <v>4161</v>
      </c>
      <c r="D7965" s="11" t="s">
        <v>3346</v>
      </c>
      <c r="E7965" s="11" t="s">
        <v>3346</v>
      </c>
      <c r="F7965" s="4">
        <v>1500</v>
      </c>
      <c r="G7965" s="3">
        <v>2009</v>
      </c>
      <c r="H7965" s="3" t="s">
        <v>21</v>
      </c>
      <c r="I7965" s="12" t="s">
        <v>4162</v>
      </c>
      <c r="J7965" s="3">
        <v>186</v>
      </c>
      <c r="K7965" s="3" t="str">
        <f>IF(VLOOKUP(D7965,'Resources Final'!A:C,3,FALSE)=0,"",VLOOKUP(D7965,'Resources Final'!A:C,3,FALSE))</f>
        <v>Y</v>
      </c>
      <c r="L7965" s="3" t="str">
        <f>IF(VLOOKUP(D7965,'Resources Final'!A:D,4,FALSE)=0,"",VLOOKUP(D7965,'Resources Final'!A:D,4,FALSE))</f>
        <v/>
      </c>
      <c r="M7965" s="3" t="str">
        <f>IF(VLOOKUP(D7965,'Resources Final'!A:E,5,FALSE)=0,"",VLOOKUP(D7965,'Resources Final'!A:E,5,FALSE))</f>
        <v/>
      </c>
      <c r="N7965" s="7" t="str">
        <f>IF(VLOOKUP(D7965,'Resources Final'!A:F,6,FALSE)=0,"",VLOOKUP(D7965,'Resources Final'!A:F,6,FALSE))</f>
        <v/>
      </c>
      <c r="O7965" s="3" t="str">
        <f>IF(VLOOKUP(D7965,'Resources Final'!A:G,7,FALSE)=0,"",VLOOKUP(D7965,'Resources Final'!A:G,7,FALSE))</f>
        <v/>
      </c>
    </row>
    <row r="7966" spans="1:15" x14ac:dyDescent="0.2">
      <c r="A7966" s="11">
        <v>990</v>
      </c>
      <c r="B7966" s="11" t="str">
        <f t="shared" si="139"/>
        <v>Fred C. and Mary R. Koch Foundation_Sommer, Amy20091500</v>
      </c>
      <c r="C7966" s="11" t="s">
        <v>4161</v>
      </c>
      <c r="D7966" s="11" t="s">
        <v>3355</v>
      </c>
      <c r="E7966" s="11" t="s">
        <v>3355</v>
      </c>
      <c r="F7966" s="4">
        <v>1500</v>
      </c>
      <c r="G7966" s="3">
        <v>2009</v>
      </c>
      <c r="H7966" s="3" t="s">
        <v>21</v>
      </c>
      <c r="I7966" s="12" t="s">
        <v>4162</v>
      </c>
      <c r="J7966" s="3">
        <v>187</v>
      </c>
      <c r="K7966" s="3" t="str">
        <f>IF(VLOOKUP(D7966,'Resources Final'!A:C,3,FALSE)=0,"",VLOOKUP(D7966,'Resources Final'!A:C,3,FALSE))</f>
        <v>Y</v>
      </c>
      <c r="L7966" s="3" t="str">
        <f>IF(VLOOKUP(D7966,'Resources Final'!A:D,4,FALSE)=0,"",VLOOKUP(D7966,'Resources Final'!A:D,4,FALSE))</f>
        <v/>
      </c>
      <c r="M7966" s="3" t="str">
        <f>IF(VLOOKUP(D7966,'Resources Final'!A:E,5,FALSE)=0,"",VLOOKUP(D7966,'Resources Final'!A:E,5,FALSE))</f>
        <v/>
      </c>
      <c r="N7966" s="7" t="str">
        <f>IF(VLOOKUP(D7966,'Resources Final'!A:F,6,FALSE)=0,"",VLOOKUP(D7966,'Resources Final'!A:F,6,FALSE))</f>
        <v/>
      </c>
      <c r="O7966" s="3" t="str">
        <f>IF(VLOOKUP(D7966,'Resources Final'!A:G,7,FALSE)=0,"",VLOOKUP(D7966,'Resources Final'!A:G,7,FALSE))</f>
        <v/>
      </c>
    </row>
    <row r="7967" spans="1:15" x14ac:dyDescent="0.2">
      <c r="A7967" s="11">
        <v>990</v>
      </c>
      <c r="B7967" s="11" t="str">
        <f t="shared" si="139"/>
        <v>Fred C. and Mary R. Koch Foundation_Stevens, Francis20091500</v>
      </c>
      <c r="C7967" s="11" t="s">
        <v>4161</v>
      </c>
      <c r="D7967" s="11" t="s">
        <v>3438</v>
      </c>
      <c r="E7967" s="11" t="s">
        <v>3438</v>
      </c>
      <c r="F7967" s="4">
        <v>1500</v>
      </c>
      <c r="G7967" s="3">
        <v>2009</v>
      </c>
      <c r="H7967" s="3" t="s">
        <v>21</v>
      </c>
      <c r="I7967" s="12" t="s">
        <v>4162</v>
      </c>
      <c r="J7967" s="3">
        <v>188</v>
      </c>
      <c r="K7967" s="3" t="str">
        <f>IF(VLOOKUP(D7967,'Resources Final'!A:C,3,FALSE)=0,"",VLOOKUP(D7967,'Resources Final'!A:C,3,FALSE))</f>
        <v>Y</v>
      </c>
      <c r="L7967" s="3" t="str">
        <f>IF(VLOOKUP(D7967,'Resources Final'!A:D,4,FALSE)=0,"",VLOOKUP(D7967,'Resources Final'!A:D,4,FALSE))</f>
        <v/>
      </c>
      <c r="M7967" s="3" t="str">
        <f>IF(VLOOKUP(D7967,'Resources Final'!A:E,5,FALSE)=0,"",VLOOKUP(D7967,'Resources Final'!A:E,5,FALSE))</f>
        <v/>
      </c>
      <c r="N7967" s="7" t="str">
        <f>IF(VLOOKUP(D7967,'Resources Final'!A:F,6,FALSE)=0,"",VLOOKUP(D7967,'Resources Final'!A:F,6,FALSE))</f>
        <v/>
      </c>
      <c r="O7967" s="3" t="str">
        <f>IF(VLOOKUP(D7967,'Resources Final'!A:G,7,FALSE)=0,"",VLOOKUP(D7967,'Resources Final'!A:G,7,FALSE))</f>
        <v/>
      </c>
    </row>
    <row r="7968" spans="1:15" x14ac:dyDescent="0.2">
      <c r="A7968" s="11">
        <v>990</v>
      </c>
      <c r="B7968" s="11" t="str">
        <f t="shared" si="139"/>
        <v>Fred C. and Mary R. Koch Foundation_Stewart, Michael20091500</v>
      </c>
      <c r="C7968" s="11" t="s">
        <v>4161</v>
      </c>
      <c r="D7968" s="11" t="s">
        <v>3442</v>
      </c>
      <c r="E7968" s="11" t="s">
        <v>3442</v>
      </c>
      <c r="F7968" s="4">
        <v>1500</v>
      </c>
      <c r="G7968" s="3">
        <v>2009</v>
      </c>
      <c r="H7968" s="3" t="s">
        <v>21</v>
      </c>
      <c r="I7968" s="12" t="s">
        <v>4162</v>
      </c>
      <c r="J7968" s="3">
        <v>189</v>
      </c>
      <c r="K7968" s="3" t="str">
        <f>IF(VLOOKUP(D7968,'Resources Final'!A:C,3,FALSE)=0,"",VLOOKUP(D7968,'Resources Final'!A:C,3,FALSE))</f>
        <v>Y</v>
      </c>
      <c r="L7968" s="3" t="str">
        <f>IF(VLOOKUP(D7968,'Resources Final'!A:D,4,FALSE)=0,"",VLOOKUP(D7968,'Resources Final'!A:D,4,FALSE))</f>
        <v/>
      </c>
      <c r="M7968" s="3" t="str">
        <f>IF(VLOOKUP(D7968,'Resources Final'!A:E,5,FALSE)=0,"",VLOOKUP(D7968,'Resources Final'!A:E,5,FALSE))</f>
        <v/>
      </c>
      <c r="N7968" s="7" t="str">
        <f>IF(VLOOKUP(D7968,'Resources Final'!A:F,6,FALSE)=0,"",VLOOKUP(D7968,'Resources Final'!A:F,6,FALSE))</f>
        <v/>
      </c>
      <c r="O7968" s="3" t="str">
        <f>IF(VLOOKUP(D7968,'Resources Final'!A:G,7,FALSE)=0,"",VLOOKUP(D7968,'Resources Final'!A:G,7,FALSE))</f>
        <v/>
      </c>
    </row>
    <row r="7969" spans="1:15" x14ac:dyDescent="0.2">
      <c r="A7969" s="11">
        <v>990</v>
      </c>
      <c r="B7969" s="11" t="str">
        <f t="shared" si="139"/>
        <v>Fred C. and Mary R. Koch Foundation_Strate, Justin20091500</v>
      </c>
      <c r="C7969" s="11" t="s">
        <v>4161</v>
      </c>
      <c r="D7969" s="11" t="s">
        <v>3460</v>
      </c>
      <c r="E7969" s="11" t="s">
        <v>3460</v>
      </c>
      <c r="F7969" s="4">
        <v>1500</v>
      </c>
      <c r="G7969" s="3">
        <v>2009</v>
      </c>
      <c r="H7969" s="3" t="s">
        <v>21</v>
      </c>
      <c r="I7969" s="12" t="s">
        <v>4162</v>
      </c>
      <c r="J7969" s="3">
        <v>190</v>
      </c>
      <c r="K7969" s="3" t="str">
        <f>IF(VLOOKUP(D7969,'Resources Final'!A:C,3,FALSE)=0,"",VLOOKUP(D7969,'Resources Final'!A:C,3,FALSE))</f>
        <v>Y</v>
      </c>
      <c r="L7969" s="3" t="str">
        <f>IF(VLOOKUP(D7969,'Resources Final'!A:D,4,FALSE)=0,"",VLOOKUP(D7969,'Resources Final'!A:D,4,FALSE))</f>
        <v/>
      </c>
      <c r="M7969" s="3" t="str">
        <f>IF(VLOOKUP(D7969,'Resources Final'!A:E,5,FALSE)=0,"",VLOOKUP(D7969,'Resources Final'!A:E,5,FALSE))</f>
        <v/>
      </c>
      <c r="N7969" s="7" t="str">
        <f>IF(VLOOKUP(D7969,'Resources Final'!A:F,6,FALSE)=0,"",VLOOKUP(D7969,'Resources Final'!A:F,6,FALSE))</f>
        <v/>
      </c>
      <c r="O7969" s="3" t="str">
        <f>IF(VLOOKUP(D7969,'Resources Final'!A:G,7,FALSE)=0,"",VLOOKUP(D7969,'Resources Final'!A:G,7,FALSE))</f>
        <v/>
      </c>
    </row>
    <row r="7970" spans="1:15" x14ac:dyDescent="0.2">
      <c r="A7970" s="11">
        <v>990</v>
      </c>
      <c r="B7970" s="11" t="str">
        <f t="shared" si="139"/>
        <v>Fred C. and Mary R. Koch Foundation_Sun, Sharon20091500</v>
      </c>
      <c r="C7970" s="11" t="s">
        <v>4161</v>
      </c>
      <c r="D7970" s="11" t="s">
        <v>3477</v>
      </c>
      <c r="E7970" s="11" t="s">
        <v>3477</v>
      </c>
      <c r="F7970" s="4">
        <v>1500</v>
      </c>
      <c r="G7970" s="3">
        <v>2009</v>
      </c>
      <c r="H7970" s="3" t="s">
        <v>21</v>
      </c>
      <c r="I7970" s="12" t="s">
        <v>4162</v>
      </c>
      <c r="J7970" s="3">
        <v>191</v>
      </c>
      <c r="K7970" s="3" t="str">
        <f>IF(VLOOKUP(D7970,'Resources Final'!A:C,3,FALSE)=0,"",VLOOKUP(D7970,'Resources Final'!A:C,3,FALSE))</f>
        <v>Y</v>
      </c>
      <c r="L7970" s="3" t="str">
        <f>IF(VLOOKUP(D7970,'Resources Final'!A:D,4,FALSE)=0,"",VLOOKUP(D7970,'Resources Final'!A:D,4,FALSE))</f>
        <v/>
      </c>
      <c r="M7970" s="3" t="str">
        <f>IF(VLOOKUP(D7970,'Resources Final'!A:E,5,FALSE)=0,"",VLOOKUP(D7970,'Resources Final'!A:E,5,FALSE))</f>
        <v/>
      </c>
      <c r="N7970" s="7" t="str">
        <f>IF(VLOOKUP(D7970,'Resources Final'!A:F,6,FALSE)=0,"",VLOOKUP(D7970,'Resources Final'!A:F,6,FALSE))</f>
        <v/>
      </c>
      <c r="O7970" s="3" t="str">
        <f>IF(VLOOKUP(D7970,'Resources Final'!A:G,7,FALSE)=0,"",VLOOKUP(D7970,'Resources Final'!A:G,7,FALSE))</f>
        <v/>
      </c>
    </row>
    <row r="7971" spans="1:15" x14ac:dyDescent="0.2">
      <c r="A7971" s="11">
        <v>990</v>
      </c>
      <c r="B7971" s="11" t="str">
        <f t="shared" si="139"/>
        <v>Fred C. and Mary R. Koch Foundation_Surman, Alexandra20091500</v>
      </c>
      <c r="C7971" s="11" t="s">
        <v>4161</v>
      </c>
      <c r="D7971" s="11" t="s">
        <v>3481</v>
      </c>
      <c r="E7971" s="11" t="s">
        <v>3481</v>
      </c>
      <c r="F7971" s="4">
        <v>1500</v>
      </c>
      <c r="G7971" s="3">
        <v>2009</v>
      </c>
      <c r="H7971" s="3" t="s">
        <v>21</v>
      </c>
      <c r="I7971" s="12" t="s">
        <v>4162</v>
      </c>
      <c r="J7971" s="3">
        <v>192</v>
      </c>
      <c r="K7971" s="3" t="str">
        <f>IF(VLOOKUP(D7971,'Resources Final'!A:C,3,FALSE)=0,"",VLOOKUP(D7971,'Resources Final'!A:C,3,FALSE))</f>
        <v>Y</v>
      </c>
      <c r="L7971" s="3" t="str">
        <f>IF(VLOOKUP(D7971,'Resources Final'!A:D,4,FALSE)=0,"",VLOOKUP(D7971,'Resources Final'!A:D,4,FALSE))</f>
        <v/>
      </c>
      <c r="M7971" s="3" t="str">
        <f>IF(VLOOKUP(D7971,'Resources Final'!A:E,5,FALSE)=0,"",VLOOKUP(D7971,'Resources Final'!A:E,5,FALSE))</f>
        <v/>
      </c>
      <c r="N7971" s="7" t="str">
        <f>IF(VLOOKUP(D7971,'Resources Final'!A:F,6,FALSE)=0,"",VLOOKUP(D7971,'Resources Final'!A:F,6,FALSE))</f>
        <v/>
      </c>
      <c r="O7971" s="3" t="str">
        <f>IF(VLOOKUP(D7971,'Resources Final'!A:G,7,FALSE)=0,"",VLOOKUP(D7971,'Resources Final'!A:G,7,FALSE))</f>
        <v/>
      </c>
    </row>
    <row r="7972" spans="1:15" x14ac:dyDescent="0.2">
      <c r="A7972" s="11">
        <v>990</v>
      </c>
      <c r="B7972" s="11" t="str">
        <f t="shared" si="139"/>
        <v>Fred C. and Mary R. Koch Foundation_Sweigart, Eric20091500</v>
      </c>
      <c r="C7972" s="11" t="s">
        <v>4161</v>
      </c>
      <c r="D7972" s="11" t="s">
        <v>3492</v>
      </c>
      <c r="E7972" s="11" t="s">
        <v>3492</v>
      </c>
      <c r="F7972" s="4">
        <v>1500</v>
      </c>
      <c r="G7972" s="3">
        <v>2009</v>
      </c>
      <c r="H7972" s="3" t="s">
        <v>21</v>
      </c>
      <c r="I7972" s="12" t="s">
        <v>4162</v>
      </c>
      <c r="J7972" s="3">
        <v>193</v>
      </c>
      <c r="K7972" s="3" t="str">
        <f>IF(VLOOKUP(D7972,'Resources Final'!A:C,3,FALSE)=0,"",VLOOKUP(D7972,'Resources Final'!A:C,3,FALSE))</f>
        <v>Y</v>
      </c>
      <c r="L7972" s="3" t="str">
        <f>IF(VLOOKUP(D7972,'Resources Final'!A:D,4,FALSE)=0,"",VLOOKUP(D7972,'Resources Final'!A:D,4,FALSE))</f>
        <v/>
      </c>
      <c r="M7972" s="3" t="str">
        <f>IF(VLOOKUP(D7972,'Resources Final'!A:E,5,FALSE)=0,"",VLOOKUP(D7972,'Resources Final'!A:E,5,FALSE))</f>
        <v/>
      </c>
      <c r="N7972" s="7" t="str">
        <f>IF(VLOOKUP(D7972,'Resources Final'!A:F,6,FALSE)=0,"",VLOOKUP(D7972,'Resources Final'!A:F,6,FALSE))</f>
        <v/>
      </c>
      <c r="O7972" s="3" t="str">
        <f>IF(VLOOKUP(D7972,'Resources Final'!A:G,7,FALSE)=0,"",VLOOKUP(D7972,'Resources Final'!A:G,7,FALSE))</f>
        <v/>
      </c>
    </row>
    <row r="7973" spans="1:15" x14ac:dyDescent="0.2">
      <c r="A7973" s="11">
        <v>990</v>
      </c>
      <c r="B7973" s="11" t="str">
        <f t="shared" si="139"/>
        <v>Fred C. and Mary R. Koch Foundation_Taylor, Robert20091500</v>
      </c>
      <c r="C7973" s="11" t="s">
        <v>4161</v>
      </c>
      <c r="D7973" s="11" t="s">
        <v>3539</v>
      </c>
      <c r="E7973" s="11" t="s">
        <v>3539</v>
      </c>
      <c r="F7973" s="4">
        <v>1500</v>
      </c>
      <c r="G7973" s="3">
        <v>2009</v>
      </c>
      <c r="H7973" s="3" t="s">
        <v>21</v>
      </c>
      <c r="I7973" s="12" t="s">
        <v>4162</v>
      </c>
      <c r="J7973" s="3">
        <v>194</v>
      </c>
      <c r="K7973" s="3" t="str">
        <f>IF(VLOOKUP(D7973,'Resources Final'!A:C,3,FALSE)=0,"",VLOOKUP(D7973,'Resources Final'!A:C,3,FALSE))</f>
        <v>Y</v>
      </c>
      <c r="L7973" s="3" t="str">
        <f>IF(VLOOKUP(D7973,'Resources Final'!A:D,4,FALSE)=0,"",VLOOKUP(D7973,'Resources Final'!A:D,4,FALSE))</f>
        <v/>
      </c>
      <c r="M7973" s="3" t="str">
        <f>IF(VLOOKUP(D7973,'Resources Final'!A:E,5,FALSE)=0,"",VLOOKUP(D7973,'Resources Final'!A:E,5,FALSE))</f>
        <v/>
      </c>
      <c r="N7973" s="7" t="str">
        <f>IF(VLOOKUP(D7973,'Resources Final'!A:F,6,FALSE)=0,"",VLOOKUP(D7973,'Resources Final'!A:F,6,FALSE))</f>
        <v/>
      </c>
      <c r="O7973" s="3" t="str">
        <f>IF(VLOOKUP(D7973,'Resources Final'!A:G,7,FALSE)=0,"",VLOOKUP(D7973,'Resources Final'!A:G,7,FALSE))</f>
        <v/>
      </c>
    </row>
    <row r="7974" spans="1:15" x14ac:dyDescent="0.2">
      <c r="A7974" s="11">
        <v>990</v>
      </c>
      <c r="B7974" s="11" t="str">
        <f t="shared" si="139"/>
        <v>Fred C. and Mary R. Koch Foundation_Tian, Xiao20091500</v>
      </c>
      <c r="C7974" s="11" t="s">
        <v>4161</v>
      </c>
      <c r="D7974" s="11" t="s">
        <v>3651</v>
      </c>
      <c r="E7974" s="11" t="s">
        <v>3651</v>
      </c>
      <c r="F7974" s="4">
        <v>1500</v>
      </c>
      <c r="G7974" s="3">
        <v>2009</v>
      </c>
      <c r="H7974" s="3" t="s">
        <v>21</v>
      </c>
      <c r="I7974" s="12" t="s">
        <v>4162</v>
      </c>
      <c r="J7974" s="3">
        <v>195</v>
      </c>
      <c r="K7974" s="3" t="str">
        <f>IF(VLOOKUP(D7974,'Resources Final'!A:C,3,FALSE)=0,"",VLOOKUP(D7974,'Resources Final'!A:C,3,FALSE))</f>
        <v>Y</v>
      </c>
      <c r="L7974" s="3" t="str">
        <f>IF(VLOOKUP(D7974,'Resources Final'!A:D,4,FALSE)=0,"",VLOOKUP(D7974,'Resources Final'!A:D,4,FALSE))</f>
        <v/>
      </c>
      <c r="M7974" s="3" t="str">
        <f>IF(VLOOKUP(D7974,'Resources Final'!A:E,5,FALSE)=0,"",VLOOKUP(D7974,'Resources Final'!A:E,5,FALSE))</f>
        <v/>
      </c>
      <c r="N7974" s="7" t="str">
        <f>IF(VLOOKUP(D7974,'Resources Final'!A:F,6,FALSE)=0,"",VLOOKUP(D7974,'Resources Final'!A:F,6,FALSE))</f>
        <v/>
      </c>
      <c r="O7974" s="3" t="str">
        <f>IF(VLOOKUP(D7974,'Resources Final'!A:G,7,FALSE)=0,"",VLOOKUP(D7974,'Resources Final'!A:G,7,FALSE))</f>
        <v/>
      </c>
    </row>
    <row r="7975" spans="1:15" x14ac:dyDescent="0.2">
      <c r="A7975" s="11">
        <v>990</v>
      </c>
      <c r="B7975" s="11" t="str">
        <f t="shared" si="139"/>
        <v>Fred C. and Mary R. Koch Foundation_Trerotola, Tyler20091500</v>
      </c>
      <c r="C7975" s="11" t="s">
        <v>4161</v>
      </c>
      <c r="D7975" s="11" t="s">
        <v>3678</v>
      </c>
      <c r="E7975" s="11" t="s">
        <v>3678</v>
      </c>
      <c r="F7975" s="4">
        <v>1500</v>
      </c>
      <c r="G7975" s="3">
        <v>2009</v>
      </c>
      <c r="H7975" s="3" t="s">
        <v>21</v>
      </c>
      <c r="I7975" s="12" t="s">
        <v>4162</v>
      </c>
      <c r="J7975" s="3">
        <v>196</v>
      </c>
      <c r="K7975" s="3" t="str">
        <f>IF(VLOOKUP(D7975,'Resources Final'!A:C,3,FALSE)=0,"",VLOOKUP(D7975,'Resources Final'!A:C,3,FALSE))</f>
        <v>Y</v>
      </c>
      <c r="L7975" s="3" t="str">
        <f>IF(VLOOKUP(D7975,'Resources Final'!A:D,4,FALSE)=0,"",VLOOKUP(D7975,'Resources Final'!A:D,4,FALSE))</f>
        <v/>
      </c>
      <c r="M7975" s="3" t="str">
        <f>IF(VLOOKUP(D7975,'Resources Final'!A:E,5,FALSE)=0,"",VLOOKUP(D7975,'Resources Final'!A:E,5,FALSE))</f>
        <v/>
      </c>
      <c r="N7975" s="7" t="str">
        <f>IF(VLOOKUP(D7975,'Resources Final'!A:F,6,FALSE)=0,"",VLOOKUP(D7975,'Resources Final'!A:F,6,FALSE))</f>
        <v/>
      </c>
      <c r="O7975" s="3" t="str">
        <f>IF(VLOOKUP(D7975,'Resources Final'!A:G,7,FALSE)=0,"",VLOOKUP(D7975,'Resources Final'!A:G,7,FALSE))</f>
        <v/>
      </c>
    </row>
    <row r="7976" spans="1:15" x14ac:dyDescent="0.2">
      <c r="A7976" s="11">
        <v>990</v>
      </c>
      <c r="B7976" s="11" t="str">
        <f t="shared" si="139"/>
        <v>Fred C. and Mary R. Koch Foundation_Trisler, JoHelen20091500</v>
      </c>
      <c r="C7976" s="11" t="s">
        <v>4161</v>
      </c>
      <c r="D7976" s="11" t="s">
        <v>3684</v>
      </c>
      <c r="E7976" s="11" t="s">
        <v>3684</v>
      </c>
      <c r="F7976" s="4">
        <v>1500</v>
      </c>
      <c r="G7976" s="3">
        <v>2009</v>
      </c>
      <c r="H7976" s="3" t="s">
        <v>21</v>
      </c>
      <c r="I7976" s="12" t="s">
        <v>4162</v>
      </c>
      <c r="J7976" s="3">
        <v>197</v>
      </c>
      <c r="K7976" s="3" t="str">
        <f>IF(VLOOKUP(D7976,'Resources Final'!A:C,3,FALSE)=0,"",VLOOKUP(D7976,'Resources Final'!A:C,3,FALSE))</f>
        <v>Y</v>
      </c>
      <c r="L7976" s="3" t="str">
        <f>IF(VLOOKUP(D7976,'Resources Final'!A:D,4,FALSE)=0,"",VLOOKUP(D7976,'Resources Final'!A:D,4,FALSE))</f>
        <v/>
      </c>
      <c r="M7976" s="3" t="str">
        <f>IF(VLOOKUP(D7976,'Resources Final'!A:E,5,FALSE)=0,"",VLOOKUP(D7976,'Resources Final'!A:E,5,FALSE))</f>
        <v/>
      </c>
      <c r="N7976" s="7" t="str">
        <f>IF(VLOOKUP(D7976,'Resources Final'!A:F,6,FALSE)=0,"",VLOOKUP(D7976,'Resources Final'!A:F,6,FALSE))</f>
        <v/>
      </c>
      <c r="O7976" s="3" t="str">
        <f>IF(VLOOKUP(D7976,'Resources Final'!A:G,7,FALSE)=0,"",VLOOKUP(D7976,'Resources Final'!A:G,7,FALSE))</f>
        <v/>
      </c>
    </row>
    <row r="7977" spans="1:15" x14ac:dyDescent="0.2">
      <c r="A7977" s="11">
        <v>990</v>
      </c>
      <c r="B7977" s="11" t="str">
        <f t="shared" si="139"/>
        <v>Fred C. and Mary R. Koch Foundation_Van Cleave, Kelley20091500</v>
      </c>
      <c r="C7977" s="11" t="s">
        <v>4161</v>
      </c>
      <c r="D7977" s="11" t="s">
        <v>3873</v>
      </c>
      <c r="E7977" s="11" t="s">
        <v>3873</v>
      </c>
      <c r="F7977" s="4">
        <v>1500</v>
      </c>
      <c r="G7977" s="3">
        <v>2009</v>
      </c>
      <c r="H7977" s="3" t="s">
        <v>21</v>
      </c>
      <c r="I7977" s="12" t="s">
        <v>4162</v>
      </c>
      <c r="J7977" s="3">
        <v>198</v>
      </c>
      <c r="K7977" s="3" t="str">
        <f>IF(VLOOKUP(D7977,'Resources Final'!A:C,3,FALSE)=0,"",VLOOKUP(D7977,'Resources Final'!A:C,3,FALSE))</f>
        <v>Y</v>
      </c>
      <c r="L7977" s="3" t="str">
        <f>IF(VLOOKUP(D7977,'Resources Final'!A:D,4,FALSE)=0,"",VLOOKUP(D7977,'Resources Final'!A:D,4,FALSE))</f>
        <v/>
      </c>
      <c r="M7977" s="3" t="str">
        <f>IF(VLOOKUP(D7977,'Resources Final'!A:E,5,FALSE)=0,"",VLOOKUP(D7977,'Resources Final'!A:E,5,FALSE))</f>
        <v/>
      </c>
      <c r="N7977" s="7" t="str">
        <f>IF(VLOOKUP(D7977,'Resources Final'!A:F,6,FALSE)=0,"",VLOOKUP(D7977,'Resources Final'!A:F,6,FALSE))</f>
        <v/>
      </c>
      <c r="O7977" s="3" t="str">
        <f>IF(VLOOKUP(D7977,'Resources Final'!A:G,7,FALSE)=0,"",VLOOKUP(D7977,'Resources Final'!A:G,7,FALSE))</f>
        <v/>
      </c>
    </row>
    <row r="7978" spans="1:15" x14ac:dyDescent="0.2">
      <c r="A7978" s="11">
        <v>990</v>
      </c>
      <c r="B7978" s="11" t="str">
        <f t="shared" si="139"/>
        <v>Fred C. and Mary R. Koch Foundation_Van Dyke, Courtney20091500</v>
      </c>
      <c r="C7978" s="11" t="s">
        <v>4161</v>
      </c>
      <c r="D7978" s="11" t="s">
        <v>3874</v>
      </c>
      <c r="E7978" s="11" t="s">
        <v>3874</v>
      </c>
      <c r="F7978" s="4">
        <v>1500</v>
      </c>
      <c r="G7978" s="3">
        <v>2009</v>
      </c>
      <c r="H7978" s="3" t="s">
        <v>21</v>
      </c>
      <c r="I7978" s="12" t="s">
        <v>4162</v>
      </c>
      <c r="J7978" s="3">
        <v>199</v>
      </c>
      <c r="K7978" s="3" t="str">
        <f>IF(VLOOKUP(D7978,'Resources Final'!A:C,3,FALSE)=0,"",VLOOKUP(D7978,'Resources Final'!A:C,3,FALSE))</f>
        <v>Y</v>
      </c>
      <c r="L7978" s="3" t="str">
        <f>IF(VLOOKUP(D7978,'Resources Final'!A:D,4,FALSE)=0,"",VLOOKUP(D7978,'Resources Final'!A:D,4,FALSE))</f>
        <v/>
      </c>
      <c r="M7978" s="3" t="str">
        <f>IF(VLOOKUP(D7978,'Resources Final'!A:E,5,FALSE)=0,"",VLOOKUP(D7978,'Resources Final'!A:E,5,FALSE))</f>
        <v/>
      </c>
      <c r="N7978" s="7" t="str">
        <f>IF(VLOOKUP(D7978,'Resources Final'!A:F,6,FALSE)=0,"",VLOOKUP(D7978,'Resources Final'!A:F,6,FALSE))</f>
        <v/>
      </c>
      <c r="O7978" s="3" t="str">
        <f>IF(VLOOKUP(D7978,'Resources Final'!A:G,7,FALSE)=0,"",VLOOKUP(D7978,'Resources Final'!A:G,7,FALSE))</f>
        <v/>
      </c>
    </row>
    <row r="7979" spans="1:15" x14ac:dyDescent="0.2">
      <c r="A7979" s="11">
        <v>990</v>
      </c>
      <c r="B7979" s="11" t="str">
        <f t="shared" si="139"/>
        <v>Fred C. and Mary R. Koch Foundation_Vasavada, Rhuju20091500</v>
      </c>
      <c r="C7979" s="11" t="s">
        <v>4161</v>
      </c>
      <c r="D7979" s="11" t="s">
        <v>3880</v>
      </c>
      <c r="E7979" s="11" t="s">
        <v>3880</v>
      </c>
      <c r="F7979" s="4">
        <v>1500</v>
      </c>
      <c r="G7979" s="3">
        <v>2009</v>
      </c>
      <c r="H7979" s="3" t="s">
        <v>21</v>
      </c>
      <c r="I7979" s="12" t="s">
        <v>4162</v>
      </c>
      <c r="J7979" s="3">
        <v>200</v>
      </c>
      <c r="K7979" s="3" t="str">
        <f>IF(VLOOKUP(D7979,'Resources Final'!A:C,3,FALSE)=0,"",VLOOKUP(D7979,'Resources Final'!A:C,3,FALSE))</f>
        <v>Y</v>
      </c>
      <c r="L7979" s="3" t="str">
        <f>IF(VLOOKUP(D7979,'Resources Final'!A:D,4,FALSE)=0,"",VLOOKUP(D7979,'Resources Final'!A:D,4,FALSE))</f>
        <v/>
      </c>
      <c r="M7979" s="3" t="str">
        <f>IF(VLOOKUP(D7979,'Resources Final'!A:E,5,FALSE)=0,"",VLOOKUP(D7979,'Resources Final'!A:E,5,FALSE))</f>
        <v/>
      </c>
      <c r="N7979" s="7" t="str">
        <f>IF(VLOOKUP(D7979,'Resources Final'!A:F,6,FALSE)=0,"",VLOOKUP(D7979,'Resources Final'!A:F,6,FALSE))</f>
        <v/>
      </c>
      <c r="O7979" s="3" t="str">
        <f>IF(VLOOKUP(D7979,'Resources Final'!A:G,7,FALSE)=0,"",VLOOKUP(D7979,'Resources Final'!A:G,7,FALSE))</f>
        <v/>
      </c>
    </row>
    <row r="7980" spans="1:15" x14ac:dyDescent="0.2">
      <c r="A7980" s="11">
        <v>990</v>
      </c>
      <c r="B7980" s="11" t="str">
        <f t="shared" si="139"/>
        <v>Fred C. and Mary R. Koch Foundation_Vorce, Leslie20091500</v>
      </c>
      <c r="C7980" s="11" t="s">
        <v>4161</v>
      </c>
      <c r="D7980" s="11" t="s">
        <v>3909</v>
      </c>
      <c r="E7980" s="11" t="s">
        <v>3909</v>
      </c>
      <c r="F7980" s="4">
        <v>1500</v>
      </c>
      <c r="G7980" s="3">
        <v>2009</v>
      </c>
      <c r="H7980" s="3" t="s">
        <v>21</v>
      </c>
      <c r="I7980" s="12" t="s">
        <v>4162</v>
      </c>
      <c r="J7980" s="3">
        <v>201</v>
      </c>
      <c r="K7980" s="3" t="str">
        <f>IF(VLOOKUP(D7980,'Resources Final'!A:C,3,FALSE)=0,"",VLOOKUP(D7980,'Resources Final'!A:C,3,FALSE))</f>
        <v>Y</v>
      </c>
      <c r="L7980" s="3" t="str">
        <f>IF(VLOOKUP(D7980,'Resources Final'!A:D,4,FALSE)=0,"",VLOOKUP(D7980,'Resources Final'!A:D,4,FALSE))</f>
        <v/>
      </c>
      <c r="M7980" s="3" t="str">
        <f>IF(VLOOKUP(D7980,'Resources Final'!A:E,5,FALSE)=0,"",VLOOKUP(D7980,'Resources Final'!A:E,5,FALSE))</f>
        <v/>
      </c>
      <c r="N7980" s="7" t="str">
        <f>IF(VLOOKUP(D7980,'Resources Final'!A:F,6,FALSE)=0,"",VLOOKUP(D7980,'Resources Final'!A:F,6,FALSE))</f>
        <v/>
      </c>
      <c r="O7980" s="3" t="str">
        <f>IF(VLOOKUP(D7980,'Resources Final'!A:G,7,FALSE)=0,"",VLOOKUP(D7980,'Resources Final'!A:G,7,FALSE))</f>
        <v/>
      </c>
    </row>
    <row r="7981" spans="1:15" x14ac:dyDescent="0.2">
      <c r="A7981" s="11">
        <v>990</v>
      </c>
      <c r="B7981" s="11" t="str">
        <f t="shared" si="139"/>
        <v>Fred C. and Mary R. Koch Foundation_Voth, Anna20091500</v>
      </c>
      <c r="C7981" s="11" t="s">
        <v>4161</v>
      </c>
      <c r="D7981" s="11" t="s">
        <v>4188</v>
      </c>
      <c r="E7981" s="11" t="s">
        <v>3910</v>
      </c>
      <c r="F7981" s="4">
        <v>1500</v>
      </c>
      <c r="G7981" s="3">
        <v>2009</v>
      </c>
      <c r="H7981" s="3" t="s">
        <v>21</v>
      </c>
      <c r="I7981" s="12" t="s">
        <v>4162</v>
      </c>
      <c r="J7981" s="3">
        <v>202</v>
      </c>
      <c r="K7981" s="3" t="str">
        <f>IF(VLOOKUP(D7981,'Resources Final'!A:C,3,FALSE)=0,"",VLOOKUP(D7981,'Resources Final'!A:C,3,FALSE))</f>
        <v>Y</v>
      </c>
      <c r="L7981" s="3" t="str">
        <f>IF(VLOOKUP(D7981,'Resources Final'!A:D,4,FALSE)=0,"",VLOOKUP(D7981,'Resources Final'!A:D,4,FALSE))</f>
        <v/>
      </c>
      <c r="M7981" s="3" t="str">
        <f>IF(VLOOKUP(D7981,'Resources Final'!A:E,5,FALSE)=0,"",VLOOKUP(D7981,'Resources Final'!A:E,5,FALSE))</f>
        <v/>
      </c>
      <c r="N7981" s="7" t="str">
        <f>IF(VLOOKUP(D7981,'Resources Final'!A:F,6,FALSE)=0,"",VLOOKUP(D7981,'Resources Final'!A:F,6,FALSE))</f>
        <v/>
      </c>
      <c r="O7981" s="3" t="str">
        <f>IF(VLOOKUP(D7981,'Resources Final'!A:G,7,FALSE)=0,"",VLOOKUP(D7981,'Resources Final'!A:G,7,FALSE))</f>
        <v/>
      </c>
    </row>
    <row r="7982" spans="1:15" x14ac:dyDescent="0.2">
      <c r="A7982" s="11">
        <v>990</v>
      </c>
      <c r="B7982" s="11" t="str">
        <f t="shared" si="139"/>
        <v>Fred C. and Mary R. Koch Foundation_Walker, Cassi20091500</v>
      </c>
      <c r="C7982" s="11" t="s">
        <v>4161</v>
      </c>
      <c r="D7982" s="11" t="s">
        <v>3927</v>
      </c>
      <c r="E7982" s="11" t="s">
        <v>3927</v>
      </c>
      <c r="F7982" s="4">
        <v>1500</v>
      </c>
      <c r="G7982" s="3">
        <v>2009</v>
      </c>
      <c r="H7982" s="3" t="s">
        <v>21</v>
      </c>
      <c r="I7982" s="12" t="s">
        <v>4162</v>
      </c>
      <c r="J7982" s="3">
        <v>203</v>
      </c>
      <c r="K7982" s="3" t="str">
        <f>IF(VLOOKUP(D7982,'Resources Final'!A:C,3,FALSE)=0,"",VLOOKUP(D7982,'Resources Final'!A:C,3,FALSE))</f>
        <v>Y</v>
      </c>
      <c r="L7982" s="3" t="str">
        <f>IF(VLOOKUP(D7982,'Resources Final'!A:D,4,FALSE)=0,"",VLOOKUP(D7982,'Resources Final'!A:D,4,FALSE))</f>
        <v/>
      </c>
      <c r="M7982" s="3" t="str">
        <f>IF(VLOOKUP(D7982,'Resources Final'!A:E,5,FALSE)=0,"",VLOOKUP(D7982,'Resources Final'!A:E,5,FALSE))</f>
        <v/>
      </c>
      <c r="N7982" s="7" t="str">
        <f>IF(VLOOKUP(D7982,'Resources Final'!A:F,6,FALSE)=0,"",VLOOKUP(D7982,'Resources Final'!A:F,6,FALSE))</f>
        <v/>
      </c>
      <c r="O7982" s="3" t="str">
        <f>IF(VLOOKUP(D7982,'Resources Final'!A:G,7,FALSE)=0,"",VLOOKUP(D7982,'Resources Final'!A:G,7,FALSE))</f>
        <v/>
      </c>
    </row>
    <row r="7983" spans="1:15" x14ac:dyDescent="0.2">
      <c r="A7983" s="11">
        <v>990</v>
      </c>
      <c r="B7983" s="11" t="str">
        <f t="shared" si="139"/>
        <v>Fred C. and Mary R. Koch Foundation_Werner, Thomas20091500</v>
      </c>
      <c r="C7983" s="11" t="s">
        <v>4161</v>
      </c>
      <c r="D7983" s="11" t="s">
        <v>3972</v>
      </c>
      <c r="E7983" s="11" t="s">
        <v>3972</v>
      </c>
      <c r="F7983" s="4">
        <v>1500</v>
      </c>
      <c r="G7983" s="3">
        <v>2009</v>
      </c>
      <c r="H7983" s="3" t="s">
        <v>21</v>
      </c>
      <c r="I7983" s="12" t="s">
        <v>4162</v>
      </c>
      <c r="J7983" s="3">
        <v>204</v>
      </c>
      <c r="K7983" s="3" t="str">
        <f>IF(VLOOKUP(D7983,'Resources Final'!A:C,3,FALSE)=0,"",VLOOKUP(D7983,'Resources Final'!A:C,3,FALSE))</f>
        <v>Y</v>
      </c>
      <c r="L7983" s="3" t="str">
        <f>IF(VLOOKUP(D7983,'Resources Final'!A:D,4,FALSE)=0,"",VLOOKUP(D7983,'Resources Final'!A:D,4,FALSE))</f>
        <v/>
      </c>
      <c r="M7983" s="3" t="str">
        <f>IF(VLOOKUP(D7983,'Resources Final'!A:E,5,FALSE)=0,"",VLOOKUP(D7983,'Resources Final'!A:E,5,FALSE))</f>
        <v/>
      </c>
      <c r="N7983" s="7" t="str">
        <f>IF(VLOOKUP(D7983,'Resources Final'!A:F,6,FALSE)=0,"",VLOOKUP(D7983,'Resources Final'!A:F,6,FALSE))</f>
        <v/>
      </c>
      <c r="O7983" s="3" t="str">
        <f>IF(VLOOKUP(D7983,'Resources Final'!A:G,7,FALSE)=0,"",VLOOKUP(D7983,'Resources Final'!A:G,7,FALSE))</f>
        <v/>
      </c>
    </row>
    <row r="7984" spans="1:15" x14ac:dyDescent="0.2">
      <c r="A7984" s="11">
        <v>990</v>
      </c>
      <c r="B7984" s="11" t="str">
        <f t="shared" si="139"/>
        <v>Fred C. and Mary R. Koch Foundation_Wilkes, Katherine20091500</v>
      </c>
      <c r="C7984" s="11" t="s">
        <v>4161</v>
      </c>
      <c r="D7984" s="11" t="s">
        <v>4032</v>
      </c>
      <c r="E7984" s="11" t="s">
        <v>4032</v>
      </c>
      <c r="F7984" s="4">
        <v>1500</v>
      </c>
      <c r="G7984" s="3">
        <v>2009</v>
      </c>
      <c r="H7984" s="3" t="s">
        <v>21</v>
      </c>
      <c r="I7984" s="12" t="s">
        <v>4162</v>
      </c>
      <c r="J7984" s="3">
        <v>205</v>
      </c>
      <c r="K7984" s="3" t="str">
        <f>IF(VLOOKUP(D7984,'Resources Final'!A:C,3,FALSE)=0,"",VLOOKUP(D7984,'Resources Final'!A:C,3,FALSE))</f>
        <v>Y</v>
      </c>
      <c r="L7984" s="3" t="str">
        <f>IF(VLOOKUP(D7984,'Resources Final'!A:D,4,FALSE)=0,"",VLOOKUP(D7984,'Resources Final'!A:D,4,FALSE))</f>
        <v/>
      </c>
      <c r="M7984" s="3" t="str">
        <f>IF(VLOOKUP(D7984,'Resources Final'!A:E,5,FALSE)=0,"",VLOOKUP(D7984,'Resources Final'!A:E,5,FALSE))</f>
        <v/>
      </c>
      <c r="N7984" s="7" t="str">
        <f>IF(VLOOKUP(D7984,'Resources Final'!A:F,6,FALSE)=0,"",VLOOKUP(D7984,'Resources Final'!A:F,6,FALSE))</f>
        <v/>
      </c>
      <c r="O7984" s="3" t="str">
        <f>IF(VLOOKUP(D7984,'Resources Final'!A:G,7,FALSE)=0,"",VLOOKUP(D7984,'Resources Final'!A:G,7,FALSE))</f>
        <v/>
      </c>
    </row>
    <row r="7985" spans="1:15" x14ac:dyDescent="0.2">
      <c r="A7985" s="11">
        <v>990</v>
      </c>
      <c r="B7985" s="11" t="str">
        <f t="shared" si="139"/>
        <v>Fred C. and Mary R. Koch Foundation_Williams, Robert20091500</v>
      </c>
      <c r="C7985" s="11" t="s">
        <v>4161</v>
      </c>
      <c r="D7985" s="11" t="s">
        <v>4046</v>
      </c>
      <c r="E7985" s="11" t="s">
        <v>4046</v>
      </c>
      <c r="F7985" s="4">
        <v>1500</v>
      </c>
      <c r="G7985" s="3">
        <v>2009</v>
      </c>
      <c r="H7985" s="3" t="s">
        <v>21</v>
      </c>
      <c r="I7985" s="12" t="s">
        <v>4162</v>
      </c>
      <c r="J7985" s="3">
        <v>206</v>
      </c>
      <c r="K7985" s="3" t="str">
        <f>IF(VLOOKUP(D7985,'Resources Final'!A:C,3,FALSE)=0,"",VLOOKUP(D7985,'Resources Final'!A:C,3,FALSE))</f>
        <v>Y</v>
      </c>
      <c r="L7985" s="3" t="str">
        <f>IF(VLOOKUP(D7985,'Resources Final'!A:D,4,FALSE)=0,"",VLOOKUP(D7985,'Resources Final'!A:D,4,FALSE))</f>
        <v/>
      </c>
      <c r="M7985" s="3" t="str">
        <f>IF(VLOOKUP(D7985,'Resources Final'!A:E,5,FALSE)=0,"",VLOOKUP(D7985,'Resources Final'!A:E,5,FALSE))</f>
        <v/>
      </c>
      <c r="N7985" s="7" t="str">
        <f>IF(VLOOKUP(D7985,'Resources Final'!A:F,6,FALSE)=0,"",VLOOKUP(D7985,'Resources Final'!A:F,6,FALSE))</f>
        <v/>
      </c>
      <c r="O7985" s="3" t="str">
        <f>IF(VLOOKUP(D7985,'Resources Final'!A:G,7,FALSE)=0,"",VLOOKUP(D7985,'Resources Final'!A:G,7,FALSE))</f>
        <v/>
      </c>
    </row>
    <row r="7986" spans="1:15" x14ac:dyDescent="0.2">
      <c r="A7986" s="11">
        <v>990</v>
      </c>
      <c r="B7986" s="11" t="str">
        <f t="shared" si="139"/>
        <v>Fred C. and Mary R. Koch Foundation_Wilson, Amanda20091500</v>
      </c>
      <c r="C7986" s="11" t="s">
        <v>4161</v>
      </c>
      <c r="D7986" s="11" t="s">
        <v>4053</v>
      </c>
      <c r="E7986" s="11" t="s">
        <v>4053</v>
      </c>
      <c r="F7986" s="4">
        <v>1500</v>
      </c>
      <c r="G7986" s="3">
        <v>2009</v>
      </c>
      <c r="H7986" s="3" t="s">
        <v>21</v>
      </c>
      <c r="I7986" s="12" t="s">
        <v>4162</v>
      </c>
      <c r="J7986" s="3">
        <v>207</v>
      </c>
      <c r="K7986" s="3" t="str">
        <f>IF(VLOOKUP(D7986,'Resources Final'!A:C,3,FALSE)=0,"",VLOOKUP(D7986,'Resources Final'!A:C,3,FALSE))</f>
        <v>Y</v>
      </c>
      <c r="L7986" s="3" t="str">
        <f>IF(VLOOKUP(D7986,'Resources Final'!A:D,4,FALSE)=0,"",VLOOKUP(D7986,'Resources Final'!A:D,4,FALSE))</f>
        <v/>
      </c>
      <c r="M7986" s="3" t="str">
        <f>IF(VLOOKUP(D7986,'Resources Final'!A:E,5,FALSE)=0,"",VLOOKUP(D7986,'Resources Final'!A:E,5,FALSE))</f>
        <v/>
      </c>
      <c r="N7986" s="7" t="str">
        <f>IF(VLOOKUP(D7986,'Resources Final'!A:F,6,FALSE)=0,"",VLOOKUP(D7986,'Resources Final'!A:F,6,FALSE))</f>
        <v/>
      </c>
      <c r="O7986" s="3" t="str">
        <f>IF(VLOOKUP(D7986,'Resources Final'!A:G,7,FALSE)=0,"",VLOOKUP(D7986,'Resources Final'!A:G,7,FALSE))</f>
        <v/>
      </c>
    </row>
    <row r="7987" spans="1:15" x14ac:dyDescent="0.2">
      <c r="A7987" s="11">
        <v>990</v>
      </c>
      <c r="B7987" s="11" t="str">
        <f t="shared" si="139"/>
        <v>Fred C. and Mary R. Koch Foundation_Wilson, Lindsey20091500</v>
      </c>
      <c r="C7987" s="11" t="s">
        <v>4161</v>
      </c>
      <c r="D7987" s="11" t="s">
        <v>4055</v>
      </c>
      <c r="E7987" s="11" t="s">
        <v>4055</v>
      </c>
      <c r="F7987" s="4">
        <v>1500</v>
      </c>
      <c r="G7987" s="3">
        <v>2009</v>
      </c>
      <c r="H7987" s="3" t="s">
        <v>21</v>
      </c>
      <c r="I7987" s="12" t="s">
        <v>4162</v>
      </c>
      <c r="J7987" s="3">
        <v>208</v>
      </c>
      <c r="K7987" s="3" t="str">
        <f>IF(VLOOKUP(D7987,'Resources Final'!A:C,3,FALSE)=0,"",VLOOKUP(D7987,'Resources Final'!A:C,3,FALSE))</f>
        <v>Y</v>
      </c>
      <c r="L7987" s="3" t="str">
        <f>IF(VLOOKUP(D7987,'Resources Final'!A:D,4,FALSE)=0,"",VLOOKUP(D7987,'Resources Final'!A:D,4,FALSE))</f>
        <v/>
      </c>
      <c r="M7987" s="3" t="str">
        <f>IF(VLOOKUP(D7987,'Resources Final'!A:E,5,FALSE)=0,"",VLOOKUP(D7987,'Resources Final'!A:E,5,FALSE))</f>
        <v/>
      </c>
      <c r="N7987" s="7" t="str">
        <f>IF(VLOOKUP(D7987,'Resources Final'!A:F,6,FALSE)=0,"",VLOOKUP(D7987,'Resources Final'!A:F,6,FALSE))</f>
        <v/>
      </c>
      <c r="O7987" s="3" t="str">
        <f>IF(VLOOKUP(D7987,'Resources Final'!A:G,7,FALSE)=0,"",VLOOKUP(D7987,'Resources Final'!A:G,7,FALSE))</f>
        <v/>
      </c>
    </row>
    <row r="7988" spans="1:15" x14ac:dyDescent="0.2">
      <c r="A7988" s="11">
        <v>990</v>
      </c>
      <c r="B7988" s="11" t="str">
        <f t="shared" si="139"/>
        <v>Fred C. and Mary R. Koch Foundation_Yerkes, Jennifer20091500</v>
      </c>
      <c r="C7988" s="11" t="s">
        <v>4161</v>
      </c>
      <c r="D7988" s="11" t="s">
        <v>4107</v>
      </c>
      <c r="E7988" s="11" t="s">
        <v>4107</v>
      </c>
      <c r="F7988" s="4">
        <v>1500</v>
      </c>
      <c r="G7988" s="3">
        <v>2009</v>
      </c>
      <c r="H7988" s="3" t="s">
        <v>21</v>
      </c>
      <c r="I7988" s="12" t="s">
        <v>4162</v>
      </c>
      <c r="J7988" s="3">
        <v>209</v>
      </c>
      <c r="K7988" s="3" t="str">
        <f>IF(VLOOKUP(D7988,'Resources Final'!A:C,3,FALSE)=0,"",VLOOKUP(D7988,'Resources Final'!A:C,3,FALSE))</f>
        <v>Y</v>
      </c>
      <c r="L7988" s="3" t="str">
        <f>IF(VLOOKUP(D7988,'Resources Final'!A:D,4,FALSE)=0,"",VLOOKUP(D7988,'Resources Final'!A:D,4,FALSE))</f>
        <v/>
      </c>
      <c r="M7988" s="3" t="str">
        <f>IF(VLOOKUP(D7988,'Resources Final'!A:E,5,FALSE)=0,"",VLOOKUP(D7988,'Resources Final'!A:E,5,FALSE))</f>
        <v/>
      </c>
      <c r="N7988" s="7" t="str">
        <f>IF(VLOOKUP(D7988,'Resources Final'!A:F,6,FALSE)=0,"",VLOOKUP(D7988,'Resources Final'!A:F,6,FALSE))</f>
        <v/>
      </c>
      <c r="O7988" s="3" t="str">
        <f>IF(VLOOKUP(D7988,'Resources Final'!A:G,7,FALSE)=0,"",VLOOKUP(D7988,'Resources Final'!A:G,7,FALSE))</f>
        <v/>
      </c>
    </row>
    <row r="7989" spans="1:15" x14ac:dyDescent="0.2">
      <c r="A7989" s="11">
        <v>990</v>
      </c>
      <c r="B7989" s="11" t="str">
        <f t="shared" si="139"/>
        <v>Fred C. and Mary R. Koch Foundation_Yerkes, John20091500</v>
      </c>
      <c r="C7989" s="11" t="s">
        <v>4161</v>
      </c>
      <c r="D7989" s="11" t="s">
        <v>4108</v>
      </c>
      <c r="E7989" s="11" t="s">
        <v>4108</v>
      </c>
      <c r="F7989" s="4">
        <v>1500</v>
      </c>
      <c r="G7989" s="3">
        <v>2009</v>
      </c>
      <c r="H7989" s="3" t="s">
        <v>21</v>
      </c>
      <c r="I7989" s="12" t="s">
        <v>4162</v>
      </c>
      <c r="J7989" s="3">
        <v>210</v>
      </c>
      <c r="K7989" s="3" t="str">
        <f>IF(VLOOKUP(D7989,'Resources Final'!A:C,3,FALSE)=0,"",VLOOKUP(D7989,'Resources Final'!A:C,3,FALSE))</f>
        <v>Y</v>
      </c>
      <c r="L7989" s="3" t="str">
        <f>IF(VLOOKUP(D7989,'Resources Final'!A:D,4,FALSE)=0,"",VLOOKUP(D7989,'Resources Final'!A:D,4,FALSE))</f>
        <v/>
      </c>
      <c r="M7989" s="3" t="str">
        <f>IF(VLOOKUP(D7989,'Resources Final'!A:E,5,FALSE)=0,"",VLOOKUP(D7989,'Resources Final'!A:E,5,FALSE))</f>
        <v/>
      </c>
      <c r="N7989" s="7" t="str">
        <f>IF(VLOOKUP(D7989,'Resources Final'!A:F,6,FALSE)=0,"",VLOOKUP(D7989,'Resources Final'!A:F,6,FALSE))</f>
        <v/>
      </c>
      <c r="O7989" s="3" t="str">
        <f>IF(VLOOKUP(D7989,'Resources Final'!A:G,7,FALSE)=0,"",VLOOKUP(D7989,'Resources Final'!A:G,7,FALSE))</f>
        <v/>
      </c>
    </row>
    <row r="7990" spans="1:15" x14ac:dyDescent="0.2">
      <c r="A7990" s="11">
        <v>990</v>
      </c>
      <c r="B7990" s="11" t="str">
        <f t="shared" si="139"/>
        <v>Fred C. and Mary R. Koch Foundation_Yerkes, Theresa20091500</v>
      </c>
      <c r="C7990" s="11" t="s">
        <v>4161</v>
      </c>
      <c r="D7990" s="11" t="s">
        <v>4111</v>
      </c>
      <c r="E7990" s="11" t="s">
        <v>4111</v>
      </c>
      <c r="F7990" s="4">
        <v>1500</v>
      </c>
      <c r="G7990" s="3">
        <v>2009</v>
      </c>
      <c r="H7990" s="3" t="s">
        <v>21</v>
      </c>
      <c r="I7990" s="12" t="s">
        <v>4162</v>
      </c>
      <c r="J7990" s="3">
        <v>211</v>
      </c>
      <c r="K7990" s="3" t="str">
        <f>IF(VLOOKUP(D7990,'Resources Final'!A:C,3,FALSE)=0,"",VLOOKUP(D7990,'Resources Final'!A:C,3,FALSE))</f>
        <v>Y</v>
      </c>
      <c r="L7990" s="3" t="str">
        <f>IF(VLOOKUP(D7990,'Resources Final'!A:D,4,FALSE)=0,"",VLOOKUP(D7990,'Resources Final'!A:D,4,FALSE))</f>
        <v/>
      </c>
      <c r="M7990" s="3" t="str">
        <f>IF(VLOOKUP(D7990,'Resources Final'!A:E,5,FALSE)=0,"",VLOOKUP(D7990,'Resources Final'!A:E,5,FALSE))</f>
        <v/>
      </c>
      <c r="N7990" s="7" t="str">
        <f>IF(VLOOKUP(D7990,'Resources Final'!A:F,6,FALSE)=0,"",VLOOKUP(D7990,'Resources Final'!A:F,6,FALSE))</f>
        <v/>
      </c>
      <c r="O7990" s="3" t="str">
        <f>IF(VLOOKUP(D7990,'Resources Final'!A:G,7,FALSE)=0,"",VLOOKUP(D7990,'Resources Final'!A:G,7,FALSE))</f>
        <v/>
      </c>
    </row>
    <row r="7991" spans="1:15" x14ac:dyDescent="0.2">
      <c r="A7991" s="11">
        <v>990</v>
      </c>
      <c r="B7991" s="11" t="str">
        <f t="shared" si="139"/>
        <v>Fred C. and Mary R. Koch Foundation_Young, Shannon20091500</v>
      </c>
      <c r="C7991" s="11" t="s">
        <v>4161</v>
      </c>
      <c r="D7991" s="11" t="s">
        <v>4131</v>
      </c>
      <c r="E7991" s="11" t="s">
        <v>4131</v>
      </c>
      <c r="F7991" s="4">
        <v>1500</v>
      </c>
      <c r="G7991" s="3">
        <v>2009</v>
      </c>
      <c r="H7991" s="3" t="s">
        <v>21</v>
      </c>
      <c r="I7991" s="12" t="s">
        <v>4162</v>
      </c>
      <c r="J7991" s="3">
        <v>212</v>
      </c>
      <c r="K7991" s="3" t="str">
        <f>IF(VLOOKUP(D7991,'Resources Final'!A:C,3,FALSE)=0,"",VLOOKUP(D7991,'Resources Final'!A:C,3,FALSE))</f>
        <v>Y</v>
      </c>
      <c r="L7991" s="3" t="str">
        <f>IF(VLOOKUP(D7991,'Resources Final'!A:D,4,FALSE)=0,"",VLOOKUP(D7991,'Resources Final'!A:D,4,FALSE))</f>
        <v/>
      </c>
      <c r="M7991" s="3" t="str">
        <f>IF(VLOOKUP(D7991,'Resources Final'!A:E,5,FALSE)=0,"",VLOOKUP(D7991,'Resources Final'!A:E,5,FALSE))</f>
        <v/>
      </c>
      <c r="N7991" s="7" t="str">
        <f>IF(VLOOKUP(D7991,'Resources Final'!A:F,6,FALSE)=0,"",VLOOKUP(D7991,'Resources Final'!A:F,6,FALSE))</f>
        <v/>
      </c>
      <c r="O7991" s="3" t="str">
        <f>IF(VLOOKUP(D7991,'Resources Final'!A:G,7,FALSE)=0,"",VLOOKUP(D7991,'Resources Final'!A:G,7,FALSE))</f>
        <v/>
      </c>
    </row>
    <row r="7992" spans="1:15" x14ac:dyDescent="0.2">
      <c r="A7992" s="11">
        <v>990</v>
      </c>
      <c r="B7992" s="11" t="str">
        <f t="shared" si="139"/>
        <v>Fred C. and Mary R. Koch Foundation_Zakrewsky, Michael20091500</v>
      </c>
      <c r="C7992" s="11" t="s">
        <v>4161</v>
      </c>
      <c r="D7992" s="11" t="s">
        <v>4145</v>
      </c>
      <c r="E7992" s="11" t="s">
        <v>4145</v>
      </c>
      <c r="F7992" s="4">
        <v>1500</v>
      </c>
      <c r="G7992" s="3">
        <v>2009</v>
      </c>
      <c r="H7992" s="3" t="s">
        <v>21</v>
      </c>
      <c r="I7992" s="12" t="s">
        <v>4162</v>
      </c>
      <c r="J7992" s="3">
        <v>213</v>
      </c>
      <c r="K7992" s="3" t="str">
        <f>IF(VLOOKUP(D7992,'Resources Final'!A:C,3,FALSE)=0,"",VLOOKUP(D7992,'Resources Final'!A:C,3,FALSE))</f>
        <v>Y</v>
      </c>
      <c r="L7992" s="3" t="str">
        <f>IF(VLOOKUP(D7992,'Resources Final'!A:D,4,FALSE)=0,"",VLOOKUP(D7992,'Resources Final'!A:D,4,FALSE))</f>
        <v/>
      </c>
      <c r="M7992" s="3" t="str">
        <f>IF(VLOOKUP(D7992,'Resources Final'!A:E,5,FALSE)=0,"",VLOOKUP(D7992,'Resources Final'!A:E,5,FALSE))</f>
        <v/>
      </c>
      <c r="N7992" s="7" t="str">
        <f>IF(VLOOKUP(D7992,'Resources Final'!A:F,6,FALSE)=0,"",VLOOKUP(D7992,'Resources Final'!A:F,6,FALSE))</f>
        <v/>
      </c>
      <c r="O7992" s="3" t="str">
        <f>IF(VLOOKUP(D7992,'Resources Final'!A:G,7,FALSE)=0,"",VLOOKUP(D7992,'Resources Final'!A:G,7,FALSE))</f>
        <v/>
      </c>
    </row>
    <row r="7993" spans="1:15" x14ac:dyDescent="0.2">
      <c r="A7993" s="11">
        <v>990</v>
      </c>
      <c r="B7993" s="11" t="str">
        <f t="shared" si="139"/>
        <v>Fred C. and Mary R. Koch Foundation_Zuiss, Edward20091500</v>
      </c>
      <c r="C7993" s="11" t="s">
        <v>4161</v>
      </c>
      <c r="D7993" s="11" t="s">
        <v>4154</v>
      </c>
      <c r="E7993" s="11" t="s">
        <v>4154</v>
      </c>
      <c r="F7993" s="4">
        <v>1500</v>
      </c>
      <c r="G7993" s="3">
        <v>2009</v>
      </c>
      <c r="H7993" s="3" t="s">
        <v>21</v>
      </c>
      <c r="I7993" s="12" t="s">
        <v>4162</v>
      </c>
      <c r="J7993" s="3">
        <v>214</v>
      </c>
      <c r="K7993" s="3" t="str">
        <f>IF(VLOOKUP(D7993,'Resources Final'!A:C,3,FALSE)=0,"",VLOOKUP(D7993,'Resources Final'!A:C,3,FALSE))</f>
        <v>Y</v>
      </c>
      <c r="L7993" s="3" t="str">
        <f>IF(VLOOKUP(D7993,'Resources Final'!A:D,4,FALSE)=0,"",VLOOKUP(D7993,'Resources Final'!A:D,4,FALSE))</f>
        <v/>
      </c>
      <c r="M7993" s="3" t="str">
        <f>IF(VLOOKUP(D7993,'Resources Final'!A:E,5,FALSE)=0,"",VLOOKUP(D7993,'Resources Final'!A:E,5,FALSE))</f>
        <v/>
      </c>
      <c r="N7993" s="7" t="str">
        <f>IF(VLOOKUP(D7993,'Resources Final'!A:F,6,FALSE)=0,"",VLOOKUP(D7993,'Resources Final'!A:F,6,FALSE))</f>
        <v/>
      </c>
      <c r="O7993" s="3" t="str">
        <f>IF(VLOOKUP(D7993,'Resources Final'!A:G,7,FALSE)=0,"",VLOOKUP(D7993,'Resources Final'!A:G,7,FALSE))</f>
        <v/>
      </c>
    </row>
    <row r="7994" spans="1:15" x14ac:dyDescent="0.2">
      <c r="A7994" s="11">
        <v>990</v>
      </c>
      <c r="B7994" s="11" t="str">
        <f t="shared" si="139"/>
        <v>Fred C. and Mary R. Koch Foundation_Bill of Rights Institute2010187000</v>
      </c>
      <c r="C7994" s="11" t="s">
        <v>4161</v>
      </c>
      <c r="D7994" s="11" t="s">
        <v>428</v>
      </c>
      <c r="E7994" s="11" t="s">
        <v>428</v>
      </c>
      <c r="F7994" s="4">
        <v>187000</v>
      </c>
      <c r="G7994" s="3">
        <v>2010</v>
      </c>
      <c r="H7994" s="3" t="s">
        <v>21</v>
      </c>
      <c r="I7994" s="12"/>
      <c r="J7994" s="3">
        <v>1</v>
      </c>
      <c r="K7994" s="3" t="str">
        <f>IF(VLOOKUP(D7994,'Resources Final'!A:C,3,FALSE)=0,"",VLOOKUP(D7994,'Resources Final'!A:C,3,FALSE))</f>
        <v/>
      </c>
      <c r="L7994" s="3" t="str">
        <f>IF(VLOOKUP(D7994,'Resources Final'!A:D,4,FALSE)=0,"",VLOOKUP(D7994,'Resources Final'!A:D,4,FALSE))</f>
        <v/>
      </c>
      <c r="M7994" s="3" t="str">
        <f>IF(VLOOKUP(D7994,'Resources Final'!A:E,5,FALSE)=0,"",VLOOKUP(D7994,'Resources Final'!A:E,5,FALSE))</f>
        <v/>
      </c>
      <c r="N7994" s="7" t="str">
        <f>IF(VLOOKUP(D7994,'Resources Final'!A:F,6,FALSE)=0,"",VLOOKUP(D7994,'Resources Final'!A:F,6,FALSE))</f>
        <v>https://www.sourcewatch.org/index.php/Bill_of_Rights_Institute</v>
      </c>
      <c r="O7994" s="3" t="str">
        <f>IF(VLOOKUP(D7994,'Resources Final'!A:G,7,FALSE)=0,"",VLOOKUP(D7994,'Resources Final'!A:G,7,FALSE))</f>
        <v>Sourcewatch</v>
      </c>
    </row>
    <row r="7995" spans="1:15" x14ac:dyDescent="0.2">
      <c r="A7995" s="11">
        <v>990</v>
      </c>
      <c r="B7995" s="11" t="str">
        <f t="shared" si="139"/>
        <v>Fred C. and Mary R. Koch Foundation_Friends University201020000</v>
      </c>
      <c r="C7995" s="11" t="s">
        <v>4161</v>
      </c>
      <c r="D7995" s="11" t="s">
        <v>1306</v>
      </c>
      <c r="E7995" s="11" t="s">
        <v>1306</v>
      </c>
      <c r="F7995" s="4">
        <v>20000</v>
      </c>
      <c r="G7995" s="3">
        <v>2010</v>
      </c>
      <c r="H7995" s="3" t="s">
        <v>21</v>
      </c>
      <c r="I7995" s="12"/>
      <c r="J7995" s="3">
        <v>2</v>
      </c>
      <c r="K7995" s="3" t="str">
        <f>IF(VLOOKUP(D7995,'Resources Final'!A:C,3,FALSE)=0,"",VLOOKUP(D7995,'Resources Final'!A:C,3,FALSE))</f>
        <v/>
      </c>
      <c r="L7995" s="3" t="str">
        <f>IF(VLOOKUP(D7995,'Resources Final'!A:D,4,FALSE)=0,"",VLOOKUP(D7995,'Resources Final'!A:D,4,FALSE))</f>
        <v>Y</v>
      </c>
      <c r="M7995" s="3" t="str">
        <f>IF(VLOOKUP(D7995,'Resources Final'!A:E,5,FALSE)=0,"",VLOOKUP(D7995,'Resources Final'!A:E,5,FALSE))</f>
        <v/>
      </c>
      <c r="N7995" s="7" t="str">
        <f>IF(VLOOKUP(D7995,'Resources Final'!A:F,6,FALSE)=0,"",VLOOKUP(D7995,'Resources Final'!A:F,6,FALSE))</f>
        <v/>
      </c>
      <c r="O7995" s="3" t="str">
        <f>IF(VLOOKUP(D7995,'Resources Final'!A:G,7,FALSE)=0,"",VLOOKUP(D7995,'Resources Final'!A:G,7,FALSE))</f>
        <v/>
      </c>
    </row>
    <row r="7996" spans="1:15" x14ac:dyDescent="0.2">
      <c r="A7996" s="11">
        <v>990</v>
      </c>
      <c r="B7996" s="11" t="str">
        <f t="shared" si="139"/>
        <v>Fred C. and Mary R. Koch Foundation_Gilder Lehrman Institute of American History201078000</v>
      </c>
      <c r="C7996" s="11" t="s">
        <v>4161</v>
      </c>
      <c r="D7996" s="11" t="s">
        <v>1399</v>
      </c>
      <c r="E7996" s="11" t="s">
        <v>1399</v>
      </c>
      <c r="F7996" s="4">
        <v>78000</v>
      </c>
      <c r="G7996" s="3">
        <v>2010</v>
      </c>
      <c r="H7996" s="3" t="s">
        <v>21</v>
      </c>
      <c r="I7996" s="12"/>
      <c r="J7996" s="3">
        <v>3</v>
      </c>
      <c r="K7996" s="3" t="str">
        <f>IF(VLOOKUP(D7996,'Resources Final'!A:C,3,FALSE)=0,"",VLOOKUP(D7996,'Resources Final'!A:C,3,FALSE))</f>
        <v/>
      </c>
      <c r="L7996" s="3" t="str">
        <f>IF(VLOOKUP(D7996,'Resources Final'!A:D,4,FALSE)=0,"",VLOOKUP(D7996,'Resources Final'!A:D,4,FALSE))</f>
        <v/>
      </c>
      <c r="M7996" s="3" t="str">
        <f>IF(VLOOKUP(D7996,'Resources Final'!A:E,5,FALSE)=0,"",VLOOKUP(D7996,'Resources Final'!A:E,5,FALSE))</f>
        <v>N</v>
      </c>
      <c r="N7996" s="7" t="str">
        <f>IF(VLOOKUP(D7996,'Resources Final'!A:F,6,FALSE)=0,"",VLOOKUP(D7996,'Resources Final'!A:F,6,FALSE))</f>
        <v/>
      </c>
      <c r="O7996" s="3" t="str">
        <f>IF(VLOOKUP(D7996,'Resources Final'!A:G,7,FALSE)=0,"",VLOOKUP(D7996,'Resources Final'!A:G,7,FALSE))</f>
        <v/>
      </c>
    </row>
    <row r="7997" spans="1:15" x14ac:dyDescent="0.2">
      <c r="A7997" s="11">
        <v>990</v>
      </c>
      <c r="B7997" s="11" t="str">
        <f t="shared" si="139"/>
        <v>Fred C. and Mary R. Koch Foundation_Kansas State University Foundation201055000</v>
      </c>
      <c r="C7997" s="11" t="s">
        <v>4161</v>
      </c>
      <c r="D7997" s="11" t="s">
        <v>1955</v>
      </c>
      <c r="E7997" s="11" t="s">
        <v>1954</v>
      </c>
      <c r="F7997" s="4">
        <v>55000</v>
      </c>
      <c r="G7997" s="3">
        <v>2010</v>
      </c>
      <c r="H7997" s="3" t="s">
        <v>21</v>
      </c>
      <c r="I7997" s="12"/>
      <c r="J7997" s="3">
        <v>4</v>
      </c>
      <c r="K7997" s="3" t="str">
        <f>IF(VLOOKUP(D7997,'Resources Final'!A:C,3,FALSE)=0,"",VLOOKUP(D7997,'Resources Final'!A:C,3,FALSE))</f>
        <v/>
      </c>
      <c r="L7997" s="3" t="str">
        <f>IF(VLOOKUP(D7997,'Resources Final'!A:D,4,FALSE)=0,"",VLOOKUP(D7997,'Resources Final'!A:D,4,FALSE))</f>
        <v>Y</v>
      </c>
      <c r="M7997" s="3" t="str">
        <f>IF(VLOOKUP(D7997,'Resources Final'!A:E,5,FALSE)=0,"",VLOOKUP(D7997,'Resources Final'!A:E,5,FALSE))</f>
        <v/>
      </c>
      <c r="N7997" s="7" t="str">
        <f>IF(VLOOKUP(D7997,'Resources Final'!A:F,6,FALSE)=0,"",VLOOKUP(D7997,'Resources Final'!A:F,6,FALSE))</f>
        <v/>
      </c>
      <c r="O7997" s="3" t="str">
        <f>IF(VLOOKUP(D7997,'Resources Final'!A:G,7,FALSE)=0,"",VLOOKUP(D7997,'Resources Final'!A:G,7,FALSE))</f>
        <v/>
      </c>
    </row>
    <row r="7998" spans="1:15" x14ac:dyDescent="0.2">
      <c r="A7998" s="11">
        <v>990</v>
      </c>
      <c r="B7998" s="11" t="str">
        <f t="shared" si="139"/>
        <v>Fred C. and Mary R. Koch Foundation_Kansas State University Foundation201018368</v>
      </c>
      <c r="C7998" s="11" t="s">
        <v>4161</v>
      </c>
      <c r="D7998" s="11" t="s">
        <v>1955</v>
      </c>
      <c r="E7998" s="11" t="s">
        <v>1954</v>
      </c>
      <c r="F7998" s="4">
        <v>18368</v>
      </c>
      <c r="G7998" s="3">
        <v>2010</v>
      </c>
      <c r="H7998" s="3" t="s">
        <v>21</v>
      </c>
      <c r="I7998" s="12"/>
      <c r="J7998" s="3">
        <v>5</v>
      </c>
      <c r="K7998" s="3" t="str">
        <f>IF(VLOOKUP(D7998,'Resources Final'!A:C,3,FALSE)=0,"",VLOOKUP(D7998,'Resources Final'!A:C,3,FALSE))</f>
        <v/>
      </c>
      <c r="L7998" s="3" t="str">
        <f>IF(VLOOKUP(D7998,'Resources Final'!A:D,4,FALSE)=0,"",VLOOKUP(D7998,'Resources Final'!A:D,4,FALSE))</f>
        <v>Y</v>
      </c>
      <c r="M7998" s="3" t="str">
        <f>IF(VLOOKUP(D7998,'Resources Final'!A:E,5,FALSE)=0,"",VLOOKUP(D7998,'Resources Final'!A:E,5,FALSE))</f>
        <v/>
      </c>
      <c r="N7998" s="7" t="str">
        <f>IF(VLOOKUP(D7998,'Resources Final'!A:F,6,FALSE)=0,"",VLOOKUP(D7998,'Resources Final'!A:F,6,FALSE))</f>
        <v/>
      </c>
      <c r="O7998" s="3" t="str">
        <f>IF(VLOOKUP(D7998,'Resources Final'!A:G,7,FALSE)=0,"",VLOOKUP(D7998,'Resources Final'!A:G,7,FALSE))</f>
        <v/>
      </c>
    </row>
    <row r="7999" spans="1:15" x14ac:dyDescent="0.2">
      <c r="A7999" s="11">
        <v>990</v>
      </c>
      <c r="B7999" s="11" t="str">
        <f t="shared" si="139"/>
        <v>Fred C. and Mary R. Koch Foundation_Kansas University Endowment Association2010100000</v>
      </c>
      <c r="C7999" s="11" t="s">
        <v>4161</v>
      </c>
      <c r="D7999" s="11" t="s">
        <v>1956</v>
      </c>
      <c r="E7999" s="11" t="s">
        <v>1957</v>
      </c>
      <c r="F7999" s="4">
        <v>100000</v>
      </c>
      <c r="G7999" s="3">
        <v>2010</v>
      </c>
      <c r="H7999" s="3" t="s">
        <v>21</v>
      </c>
      <c r="I7999" s="12"/>
      <c r="J7999" s="3">
        <v>6</v>
      </c>
      <c r="K7999" s="3" t="str">
        <f>IF(VLOOKUP(D7999,'Resources Final'!A:C,3,FALSE)=0,"",VLOOKUP(D7999,'Resources Final'!A:C,3,FALSE))</f>
        <v/>
      </c>
      <c r="L7999" s="3" t="str">
        <f>IF(VLOOKUP(D7999,'Resources Final'!A:D,4,FALSE)=0,"",VLOOKUP(D7999,'Resources Final'!A:D,4,FALSE))</f>
        <v>Y</v>
      </c>
      <c r="M7999" s="3" t="str">
        <f>IF(VLOOKUP(D7999,'Resources Final'!A:E,5,FALSE)=0,"",VLOOKUP(D7999,'Resources Final'!A:E,5,FALSE))</f>
        <v/>
      </c>
      <c r="N7999" s="7" t="str">
        <f>IF(VLOOKUP(D7999,'Resources Final'!A:F,6,FALSE)=0,"",VLOOKUP(D7999,'Resources Final'!A:F,6,FALSE))</f>
        <v/>
      </c>
      <c r="O7999" s="3" t="str">
        <f>IF(VLOOKUP(D7999,'Resources Final'!A:G,7,FALSE)=0,"",VLOOKUP(D7999,'Resources Final'!A:G,7,FALSE))</f>
        <v/>
      </c>
    </row>
    <row r="8000" spans="1:15" x14ac:dyDescent="0.2">
      <c r="A8000" s="11">
        <v>990</v>
      </c>
      <c r="B8000" s="11" t="str">
        <f t="shared" si="139"/>
        <v>Fred C. and Mary R. Koch Foundation_Kansas Cultural Trust2010111000</v>
      </c>
      <c r="C8000" s="11" t="s">
        <v>4161</v>
      </c>
      <c r="D8000" s="11" t="s">
        <v>1950</v>
      </c>
      <c r="E8000" s="11" t="s">
        <v>1950</v>
      </c>
      <c r="F8000" s="4">
        <v>111000</v>
      </c>
      <c r="G8000" s="3">
        <v>2010</v>
      </c>
      <c r="H8000" s="3" t="s">
        <v>21</v>
      </c>
      <c r="I8000" s="12"/>
      <c r="J8000" s="3">
        <v>7</v>
      </c>
      <c r="K8000" s="3" t="str">
        <f>IF(VLOOKUP(D8000,'Resources Final'!A:C,3,FALSE)=0,"",VLOOKUP(D8000,'Resources Final'!A:C,3,FALSE))</f>
        <v/>
      </c>
      <c r="L8000" s="3" t="str">
        <f>IF(VLOOKUP(D8000,'Resources Final'!A:D,4,FALSE)=0,"",VLOOKUP(D8000,'Resources Final'!A:D,4,FALSE))</f>
        <v/>
      </c>
      <c r="M8000" s="3" t="str">
        <f>IF(VLOOKUP(D8000,'Resources Final'!A:E,5,FALSE)=0,"",VLOOKUP(D8000,'Resources Final'!A:E,5,FALSE))</f>
        <v/>
      </c>
      <c r="N8000" s="7" t="str">
        <f>IF(VLOOKUP(D8000,'Resources Final'!A:F,6,FALSE)=0,"",VLOOKUP(D8000,'Resources Final'!A:F,6,FALSE))</f>
        <v/>
      </c>
      <c r="O8000" s="3" t="str">
        <f>IF(VLOOKUP(D8000,'Resources Final'!A:G,7,FALSE)=0,"",VLOOKUP(D8000,'Resources Final'!A:G,7,FALSE))</f>
        <v/>
      </c>
    </row>
    <row r="8001" spans="1:15" x14ac:dyDescent="0.2">
      <c r="A8001" s="11">
        <v>990</v>
      </c>
      <c r="B8001" s="11" t="str">
        <f t="shared" si="139"/>
        <v>Fred C. and Mary R. Koch Foundation_Nature Conservancy2010343334</v>
      </c>
      <c r="C8001" s="11" t="s">
        <v>4161</v>
      </c>
      <c r="D8001" s="11" t="s">
        <v>2631</v>
      </c>
      <c r="E8001" s="11" t="s">
        <v>2631</v>
      </c>
      <c r="F8001" s="4">
        <v>343334</v>
      </c>
      <c r="G8001" s="3">
        <v>2010</v>
      </c>
      <c r="H8001" s="3" t="s">
        <v>21</v>
      </c>
      <c r="I8001" s="12"/>
      <c r="J8001" s="3">
        <v>8</v>
      </c>
      <c r="K8001" s="3" t="str">
        <f>IF(VLOOKUP(D8001,'Resources Final'!A:C,3,FALSE)=0,"",VLOOKUP(D8001,'Resources Final'!A:C,3,FALSE))</f>
        <v/>
      </c>
      <c r="L8001" s="3" t="str">
        <f>IF(VLOOKUP(D8001,'Resources Final'!A:D,4,FALSE)=0,"",VLOOKUP(D8001,'Resources Final'!A:D,4,FALSE))</f>
        <v/>
      </c>
      <c r="M8001" s="3" t="str">
        <f>IF(VLOOKUP(D8001,'Resources Final'!A:E,5,FALSE)=0,"",VLOOKUP(D8001,'Resources Final'!A:E,5,FALSE))</f>
        <v/>
      </c>
      <c r="N8001" s="7" t="str">
        <f>IF(VLOOKUP(D8001,'Resources Final'!A:F,6,FALSE)=0,"",VLOOKUP(D8001,'Resources Final'!A:F,6,FALSE))</f>
        <v>https://www.sourcewatch.org/index.php/The_Nature_Conservancy</v>
      </c>
      <c r="O8001" s="3" t="str">
        <f>IF(VLOOKUP(D8001,'Resources Final'!A:G,7,FALSE)=0,"",VLOOKUP(D8001,'Resources Final'!A:G,7,FALSE))</f>
        <v>Sourcewatch</v>
      </c>
    </row>
    <row r="8002" spans="1:15" x14ac:dyDescent="0.2">
      <c r="A8002" s="11">
        <v>990</v>
      </c>
      <c r="B8002" s="11" t="str">
        <f t="shared" ref="B8002:B8065" si="140">C8002&amp;"_"&amp;D8002&amp;G8002&amp;F8002</f>
        <v>Fred C. and Mary R. Koch Foundation_Newman University201010000</v>
      </c>
      <c r="C8002" s="11" t="s">
        <v>4161</v>
      </c>
      <c r="D8002" s="11" t="s">
        <v>2664</v>
      </c>
      <c r="E8002" s="11" t="s">
        <v>2664</v>
      </c>
      <c r="F8002" s="4">
        <v>10000</v>
      </c>
      <c r="G8002" s="3">
        <v>2010</v>
      </c>
      <c r="H8002" s="3" t="s">
        <v>21</v>
      </c>
      <c r="I8002" s="12"/>
      <c r="J8002" s="3">
        <v>9</v>
      </c>
      <c r="K8002" s="3" t="str">
        <f>IF(VLOOKUP(D8002,'Resources Final'!A:C,3,FALSE)=0,"",VLOOKUP(D8002,'Resources Final'!A:C,3,FALSE))</f>
        <v/>
      </c>
      <c r="L8002" s="3" t="str">
        <f>IF(VLOOKUP(D8002,'Resources Final'!A:D,4,FALSE)=0,"",VLOOKUP(D8002,'Resources Final'!A:D,4,FALSE))</f>
        <v>Y</v>
      </c>
      <c r="M8002" s="3" t="str">
        <f>IF(VLOOKUP(D8002,'Resources Final'!A:E,5,FALSE)=0,"",VLOOKUP(D8002,'Resources Final'!A:E,5,FALSE))</f>
        <v/>
      </c>
      <c r="N8002" s="7" t="str">
        <f>IF(VLOOKUP(D8002,'Resources Final'!A:F,6,FALSE)=0,"",VLOOKUP(D8002,'Resources Final'!A:F,6,FALSE))</f>
        <v/>
      </c>
      <c r="O8002" s="3" t="str">
        <f>IF(VLOOKUP(D8002,'Resources Final'!A:G,7,FALSE)=0,"",VLOOKUP(D8002,'Resources Final'!A:G,7,FALSE))</f>
        <v/>
      </c>
    </row>
    <row r="8003" spans="1:15" x14ac:dyDescent="0.2">
      <c r="A8003" s="11">
        <v>990</v>
      </c>
      <c r="B8003" s="11" t="str">
        <f t="shared" si="140"/>
        <v>Fred C. and Mary R. Koch Foundation_Salvation Army20105000</v>
      </c>
      <c r="C8003" s="11" t="s">
        <v>4161</v>
      </c>
      <c r="D8003" s="11" t="s">
        <v>2624</v>
      </c>
      <c r="E8003" s="11" t="s">
        <v>2624</v>
      </c>
      <c r="F8003" s="4">
        <v>5000</v>
      </c>
      <c r="G8003" s="3">
        <v>2010</v>
      </c>
      <c r="H8003" s="3" t="s">
        <v>21</v>
      </c>
      <c r="I8003" s="12"/>
      <c r="J8003" s="3">
        <v>10</v>
      </c>
      <c r="K8003" s="3" t="str">
        <f>IF(VLOOKUP(D8003,'Resources Final'!A:C,3,FALSE)=0,"",VLOOKUP(D8003,'Resources Final'!A:C,3,FALSE))</f>
        <v/>
      </c>
      <c r="L8003" s="3" t="str">
        <f>IF(VLOOKUP(D8003,'Resources Final'!A:D,4,FALSE)=0,"",VLOOKUP(D8003,'Resources Final'!A:D,4,FALSE))</f>
        <v/>
      </c>
      <c r="M8003" s="3" t="str">
        <f>IF(VLOOKUP(D8003,'Resources Final'!A:E,5,FALSE)=0,"",VLOOKUP(D8003,'Resources Final'!A:E,5,FALSE))</f>
        <v>N</v>
      </c>
      <c r="N8003" s="7" t="str">
        <f>IF(VLOOKUP(D8003,'Resources Final'!A:F,6,FALSE)=0,"",VLOOKUP(D8003,'Resources Final'!A:F,6,FALSE))</f>
        <v/>
      </c>
      <c r="O8003" s="3" t="str">
        <f>IF(VLOOKUP(D8003,'Resources Final'!A:G,7,FALSE)=0,"",VLOOKUP(D8003,'Resources Final'!A:G,7,FALSE))</f>
        <v/>
      </c>
    </row>
    <row r="8004" spans="1:15" x14ac:dyDescent="0.2">
      <c r="A8004" s="11">
        <v>990</v>
      </c>
      <c r="B8004" s="11" t="str">
        <f t="shared" si="140"/>
        <v>Fred C. and Mary R. Koch Foundation_Symphony in the Flint Hills201015000</v>
      </c>
      <c r="C8004" s="11" t="s">
        <v>4161</v>
      </c>
      <c r="D8004" s="11" t="s">
        <v>3498</v>
      </c>
      <c r="E8004" s="11" t="s">
        <v>3498</v>
      </c>
      <c r="F8004" s="4">
        <v>15000</v>
      </c>
      <c r="G8004" s="3">
        <v>2010</v>
      </c>
      <c r="H8004" s="3" t="s">
        <v>21</v>
      </c>
      <c r="I8004" s="12"/>
      <c r="J8004" s="3">
        <v>11</v>
      </c>
      <c r="K8004" s="3" t="str">
        <f>IF(VLOOKUP(D8004,'Resources Final'!A:C,3,FALSE)=0,"",VLOOKUP(D8004,'Resources Final'!A:C,3,FALSE))</f>
        <v/>
      </c>
      <c r="L8004" s="3" t="str">
        <f>IF(VLOOKUP(D8004,'Resources Final'!A:D,4,FALSE)=0,"",VLOOKUP(D8004,'Resources Final'!A:D,4,FALSE))</f>
        <v/>
      </c>
      <c r="M8004" s="3" t="str">
        <f>IF(VLOOKUP(D8004,'Resources Final'!A:E,5,FALSE)=0,"",VLOOKUP(D8004,'Resources Final'!A:E,5,FALSE))</f>
        <v>N</v>
      </c>
      <c r="N8004" s="7" t="str">
        <f>IF(VLOOKUP(D8004,'Resources Final'!A:F,6,FALSE)=0,"",VLOOKUP(D8004,'Resources Final'!A:F,6,FALSE))</f>
        <v/>
      </c>
      <c r="O8004" s="3" t="str">
        <f>IF(VLOOKUP(D8004,'Resources Final'!A:G,7,FALSE)=0,"",VLOOKUP(D8004,'Resources Final'!A:G,7,FALSE))</f>
        <v/>
      </c>
    </row>
    <row r="8005" spans="1:15" x14ac:dyDescent="0.2">
      <c r="A8005" s="11">
        <v>990</v>
      </c>
      <c r="B8005" s="11" t="str">
        <f t="shared" si="140"/>
        <v>Fred C. and Mary R. Koch Foundation_Wichita Center for the Arts201019800</v>
      </c>
      <c r="C8005" s="11" t="s">
        <v>4161</v>
      </c>
      <c r="D8005" s="11" t="s">
        <v>4009</v>
      </c>
      <c r="E8005" s="11" t="s">
        <v>4009</v>
      </c>
      <c r="F8005" s="4">
        <v>19800</v>
      </c>
      <c r="G8005" s="3">
        <v>2010</v>
      </c>
      <c r="H8005" s="3" t="s">
        <v>21</v>
      </c>
      <c r="I8005" s="12"/>
      <c r="J8005" s="3">
        <v>12</v>
      </c>
      <c r="K8005" s="3" t="str">
        <f>IF(VLOOKUP(D8005,'Resources Final'!A:C,3,FALSE)=0,"",VLOOKUP(D8005,'Resources Final'!A:C,3,FALSE))</f>
        <v/>
      </c>
      <c r="L8005" s="3" t="str">
        <f>IF(VLOOKUP(D8005,'Resources Final'!A:D,4,FALSE)=0,"",VLOOKUP(D8005,'Resources Final'!A:D,4,FALSE))</f>
        <v/>
      </c>
      <c r="M8005" s="3" t="str">
        <f>IF(VLOOKUP(D8005,'Resources Final'!A:E,5,FALSE)=0,"",VLOOKUP(D8005,'Resources Final'!A:E,5,FALSE))</f>
        <v>N</v>
      </c>
      <c r="N8005" s="7" t="str">
        <f>IF(VLOOKUP(D8005,'Resources Final'!A:F,6,FALSE)=0,"",VLOOKUP(D8005,'Resources Final'!A:F,6,FALSE))</f>
        <v/>
      </c>
      <c r="O8005" s="3" t="str">
        <f>IF(VLOOKUP(D8005,'Resources Final'!A:G,7,FALSE)=0,"",VLOOKUP(D8005,'Resources Final'!A:G,7,FALSE))</f>
        <v/>
      </c>
    </row>
    <row r="8006" spans="1:15" x14ac:dyDescent="0.2">
      <c r="A8006" s="11">
        <v>990</v>
      </c>
      <c r="B8006" s="11" t="str">
        <f t="shared" si="140"/>
        <v>Fred C. and Mary R. Koch Foundation_Wichita Center for the Arts201019800</v>
      </c>
      <c r="C8006" s="11" t="s">
        <v>4161</v>
      </c>
      <c r="D8006" s="11" t="s">
        <v>4009</v>
      </c>
      <c r="E8006" s="11" t="s">
        <v>4009</v>
      </c>
      <c r="F8006" s="4">
        <v>19800</v>
      </c>
      <c r="G8006" s="3">
        <v>2010</v>
      </c>
      <c r="H8006" s="3" t="s">
        <v>21</v>
      </c>
      <c r="I8006" s="12"/>
      <c r="J8006" s="3">
        <v>13</v>
      </c>
      <c r="K8006" s="3" t="str">
        <f>IF(VLOOKUP(D8006,'Resources Final'!A:C,3,FALSE)=0,"",VLOOKUP(D8006,'Resources Final'!A:C,3,FALSE))</f>
        <v/>
      </c>
      <c r="L8006" s="3" t="str">
        <f>IF(VLOOKUP(D8006,'Resources Final'!A:D,4,FALSE)=0,"",VLOOKUP(D8006,'Resources Final'!A:D,4,FALSE))</f>
        <v/>
      </c>
      <c r="M8006" s="3" t="str">
        <f>IF(VLOOKUP(D8006,'Resources Final'!A:E,5,FALSE)=0,"",VLOOKUP(D8006,'Resources Final'!A:E,5,FALSE))</f>
        <v>N</v>
      </c>
      <c r="N8006" s="7" t="str">
        <f>IF(VLOOKUP(D8006,'Resources Final'!A:F,6,FALSE)=0,"",VLOOKUP(D8006,'Resources Final'!A:F,6,FALSE))</f>
        <v/>
      </c>
      <c r="O8006" s="3" t="str">
        <f>IF(VLOOKUP(D8006,'Resources Final'!A:G,7,FALSE)=0,"",VLOOKUP(D8006,'Resources Final'!A:G,7,FALSE))</f>
        <v/>
      </c>
    </row>
    <row r="8007" spans="1:15" x14ac:dyDescent="0.2">
      <c r="A8007" s="11">
        <v>990</v>
      </c>
      <c r="B8007" s="11" t="str">
        <f t="shared" si="140"/>
        <v>Fred C. and Mary R. Koch Foundation_Wichita Center for the Arts20103000</v>
      </c>
      <c r="C8007" s="11" t="s">
        <v>4161</v>
      </c>
      <c r="D8007" s="11" t="s">
        <v>4009</v>
      </c>
      <c r="E8007" s="11" t="s">
        <v>4009</v>
      </c>
      <c r="F8007" s="4">
        <v>3000</v>
      </c>
      <c r="G8007" s="3">
        <v>2010</v>
      </c>
      <c r="H8007" s="3" t="s">
        <v>21</v>
      </c>
      <c r="I8007" s="12"/>
      <c r="J8007" s="3">
        <v>14</v>
      </c>
      <c r="K8007" s="3" t="str">
        <f>IF(VLOOKUP(D8007,'Resources Final'!A:C,3,FALSE)=0,"",VLOOKUP(D8007,'Resources Final'!A:C,3,FALSE))</f>
        <v/>
      </c>
      <c r="L8007" s="3" t="str">
        <f>IF(VLOOKUP(D8007,'Resources Final'!A:D,4,FALSE)=0,"",VLOOKUP(D8007,'Resources Final'!A:D,4,FALSE))</f>
        <v/>
      </c>
      <c r="M8007" s="3" t="str">
        <f>IF(VLOOKUP(D8007,'Resources Final'!A:E,5,FALSE)=0,"",VLOOKUP(D8007,'Resources Final'!A:E,5,FALSE))</f>
        <v>N</v>
      </c>
      <c r="N8007" s="7" t="str">
        <f>IF(VLOOKUP(D8007,'Resources Final'!A:F,6,FALSE)=0,"",VLOOKUP(D8007,'Resources Final'!A:F,6,FALSE))</f>
        <v/>
      </c>
      <c r="O8007" s="3" t="str">
        <f>IF(VLOOKUP(D8007,'Resources Final'!A:G,7,FALSE)=0,"",VLOOKUP(D8007,'Resources Final'!A:G,7,FALSE))</f>
        <v/>
      </c>
    </row>
    <row r="8008" spans="1:15" x14ac:dyDescent="0.2">
      <c r="A8008" s="11">
        <v>990</v>
      </c>
      <c r="B8008" s="11" t="str">
        <f t="shared" si="140"/>
        <v>Fred C. and Mary R. Koch Foundation_Wichita Center for the Arts201090000</v>
      </c>
      <c r="C8008" s="11" t="s">
        <v>4161</v>
      </c>
      <c r="D8008" s="11" t="s">
        <v>4009</v>
      </c>
      <c r="E8008" s="11" t="s">
        <v>4009</v>
      </c>
      <c r="F8008" s="4">
        <v>90000</v>
      </c>
      <c r="G8008" s="3">
        <v>2010</v>
      </c>
      <c r="H8008" s="3" t="s">
        <v>21</v>
      </c>
      <c r="I8008" s="12"/>
      <c r="J8008" s="3">
        <v>15</v>
      </c>
      <c r="K8008" s="3" t="str">
        <f>IF(VLOOKUP(D8008,'Resources Final'!A:C,3,FALSE)=0,"",VLOOKUP(D8008,'Resources Final'!A:C,3,FALSE))</f>
        <v/>
      </c>
      <c r="L8008" s="3" t="str">
        <f>IF(VLOOKUP(D8008,'Resources Final'!A:D,4,FALSE)=0,"",VLOOKUP(D8008,'Resources Final'!A:D,4,FALSE))</f>
        <v/>
      </c>
      <c r="M8008" s="3" t="str">
        <f>IF(VLOOKUP(D8008,'Resources Final'!A:E,5,FALSE)=0,"",VLOOKUP(D8008,'Resources Final'!A:E,5,FALSE))</f>
        <v>N</v>
      </c>
      <c r="N8008" s="7" t="str">
        <f>IF(VLOOKUP(D8008,'Resources Final'!A:F,6,FALSE)=0,"",VLOOKUP(D8008,'Resources Final'!A:F,6,FALSE))</f>
        <v/>
      </c>
      <c r="O8008" s="3" t="str">
        <f>IF(VLOOKUP(D8008,'Resources Final'!A:G,7,FALSE)=0,"",VLOOKUP(D8008,'Resources Final'!A:G,7,FALSE))</f>
        <v/>
      </c>
    </row>
    <row r="8009" spans="1:15" x14ac:dyDescent="0.2">
      <c r="A8009" s="11">
        <v>990</v>
      </c>
      <c r="B8009" s="11" t="str">
        <f t="shared" si="140"/>
        <v>Fred C. and Mary R. Koch Foundation_Youth Entrepreneurs of Kansas2010510745</v>
      </c>
      <c r="C8009" s="11" t="s">
        <v>4161</v>
      </c>
      <c r="D8009" s="11" t="s">
        <v>4134</v>
      </c>
      <c r="E8009" s="11" t="s">
        <v>4134</v>
      </c>
      <c r="F8009" s="4">
        <v>510745</v>
      </c>
      <c r="G8009" s="3">
        <v>2010</v>
      </c>
      <c r="H8009" s="3" t="s">
        <v>21</v>
      </c>
      <c r="I8009" s="12"/>
      <c r="J8009" s="3">
        <v>16</v>
      </c>
      <c r="K8009" s="3" t="str">
        <f>IF(VLOOKUP(D8009,'Resources Final'!A:C,3,FALSE)=0,"",VLOOKUP(D8009,'Resources Final'!A:C,3,FALSE))</f>
        <v/>
      </c>
      <c r="L8009" s="3" t="str">
        <f>IF(VLOOKUP(D8009,'Resources Final'!A:D,4,FALSE)=0,"",VLOOKUP(D8009,'Resources Final'!A:D,4,FALSE))</f>
        <v/>
      </c>
      <c r="M8009" s="3" t="str">
        <f>IF(VLOOKUP(D8009,'Resources Final'!A:E,5,FALSE)=0,"",VLOOKUP(D8009,'Resources Final'!A:E,5,FALSE))</f>
        <v/>
      </c>
      <c r="N8009" s="7" t="str">
        <f>IF(VLOOKUP(D8009,'Resources Final'!A:F,6,FALSE)=0,"",VLOOKUP(D8009,'Resources Final'!A:F,6,FALSE))</f>
        <v/>
      </c>
      <c r="O8009" s="3" t="str">
        <f>IF(VLOOKUP(D8009,'Resources Final'!A:G,7,FALSE)=0,"",VLOOKUP(D8009,'Resources Final'!A:G,7,FALSE))</f>
        <v/>
      </c>
    </row>
    <row r="8010" spans="1:15" x14ac:dyDescent="0.2">
      <c r="A8010" s="11">
        <v>990</v>
      </c>
      <c r="B8010" s="11" t="str">
        <f t="shared" si="140"/>
        <v>Fred C. and Mary R. Koch Foundation_YMCA20106500</v>
      </c>
      <c r="C8010" s="11" t="s">
        <v>4161</v>
      </c>
      <c r="D8010" s="11" t="s">
        <v>589</v>
      </c>
      <c r="E8010" s="11" t="s">
        <v>589</v>
      </c>
      <c r="F8010" s="4">
        <v>6500</v>
      </c>
      <c r="G8010" s="3">
        <v>2010</v>
      </c>
      <c r="H8010" s="3" t="s">
        <v>21</v>
      </c>
      <c r="I8010" s="12"/>
      <c r="J8010" s="3">
        <v>17</v>
      </c>
      <c r="K8010" s="3" t="str">
        <f>IF(VLOOKUP(D8010,'Resources Final'!A:C,3,FALSE)=0,"",VLOOKUP(D8010,'Resources Final'!A:C,3,FALSE))</f>
        <v/>
      </c>
      <c r="L8010" s="3" t="str">
        <f>IF(VLOOKUP(D8010,'Resources Final'!A:D,4,FALSE)=0,"",VLOOKUP(D8010,'Resources Final'!A:D,4,FALSE))</f>
        <v/>
      </c>
      <c r="M8010" s="3" t="str">
        <f>IF(VLOOKUP(D8010,'Resources Final'!A:E,5,FALSE)=0,"",VLOOKUP(D8010,'Resources Final'!A:E,5,FALSE))</f>
        <v>N</v>
      </c>
      <c r="N8010" s="7" t="str">
        <f>IF(VLOOKUP(D8010,'Resources Final'!A:F,6,FALSE)=0,"",VLOOKUP(D8010,'Resources Final'!A:F,6,FALSE))</f>
        <v/>
      </c>
      <c r="O8010" s="3" t="str">
        <f>IF(VLOOKUP(D8010,'Resources Final'!A:G,7,FALSE)=0,"",VLOOKUP(D8010,'Resources Final'!A:G,7,FALSE))</f>
        <v/>
      </c>
    </row>
    <row r="8011" spans="1:15" x14ac:dyDescent="0.2">
      <c r="A8011" s="11">
        <v>990</v>
      </c>
      <c r="B8011" s="11" t="str">
        <f t="shared" si="140"/>
        <v>Fred C. and Mary R. Koch Foundation_Agarwal, Shivani20101500</v>
      </c>
      <c r="C8011" s="11" t="s">
        <v>4161</v>
      </c>
      <c r="D8011" s="11" t="s">
        <v>127</v>
      </c>
      <c r="E8011" s="11" t="s">
        <v>127</v>
      </c>
      <c r="F8011" s="4">
        <v>1500</v>
      </c>
      <c r="G8011" s="3">
        <v>2010</v>
      </c>
      <c r="H8011" s="3" t="s">
        <v>21</v>
      </c>
      <c r="I8011" s="12" t="s">
        <v>4162</v>
      </c>
      <c r="J8011" s="3">
        <v>18</v>
      </c>
      <c r="K8011" s="3" t="str">
        <f>IF(VLOOKUP(D8011,'Resources Final'!A:C,3,FALSE)=0,"",VLOOKUP(D8011,'Resources Final'!A:C,3,FALSE))</f>
        <v>Y</v>
      </c>
      <c r="L8011" s="3" t="str">
        <f>IF(VLOOKUP(D8011,'Resources Final'!A:D,4,FALSE)=0,"",VLOOKUP(D8011,'Resources Final'!A:D,4,FALSE))</f>
        <v/>
      </c>
      <c r="M8011" s="3" t="str">
        <f>IF(VLOOKUP(D8011,'Resources Final'!A:E,5,FALSE)=0,"",VLOOKUP(D8011,'Resources Final'!A:E,5,FALSE))</f>
        <v/>
      </c>
      <c r="N8011" s="7" t="str">
        <f>IF(VLOOKUP(D8011,'Resources Final'!A:F,6,FALSE)=0,"",VLOOKUP(D8011,'Resources Final'!A:F,6,FALSE))</f>
        <v/>
      </c>
      <c r="O8011" s="3" t="str">
        <f>IF(VLOOKUP(D8011,'Resources Final'!A:G,7,FALSE)=0,"",VLOOKUP(D8011,'Resources Final'!A:G,7,FALSE))</f>
        <v/>
      </c>
    </row>
    <row r="8012" spans="1:15" x14ac:dyDescent="0.2">
      <c r="A8012" s="11">
        <v>990</v>
      </c>
      <c r="B8012" s="11" t="str">
        <f t="shared" si="140"/>
        <v>Fred C. and Mary R. Koch Foundation_Agee, Dana20101500</v>
      </c>
      <c r="C8012" s="11" t="s">
        <v>4161</v>
      </c>
      <c r="D8012" s="11" t="s">
        <v>128</v>
      </c>
      <c r="E8012" s="11" t="s">
        <v>128</v>
      </c>
      <c r="F8012" s="4">
        <v>1500</v>
      </c>
      <c r="G8012" s="3">
        <v>2010</v>
      </c>
      <c r="H8012" s="3" t="s">
        <v>21</v>
      </c>
      <c r="I8012" s="12" t="s">
        <v>4162</v>
      </c>
      <c r="J8012" s="3">
        <v>19</v>
      </c>
      <c r="K8012" s="3" t="str">
        <f>IF(VLOOKUP(D8012,'Resources Final'!A:C,3,FALSE)=0,"",VLOOKUP(D8012,'Resources Final'!A:C,3,FALSE))</f>
        <v>Y</v>
      </c>
      <c r="L8012" s="3" t="str">
        <f>IF(VLOOKUP(D8012,'Resources Final'!A:D,4,FALSE)=0,"",VLOOKUP(D8012,'Resources Final'!A:D,4,FALSE))</f>
        <v/>
      </c>
      <c r="M8012" s="3" t="str">
        <f>IF(VLOOKUP(D8012,'Resources Final'!A:E,5,FALSE)=0,"",VLOOKUP(D8012,'Resources Final'!A:E,5,FALSE))</f>
        <v/>
      </c>
      <c r="N8012" s="7" t="str">
        <f>IF(VLOOKUP(D8012,'Resources Final'!A:F,6,FALSE)=0,"",VLOOKUP(D8012,'Resources Final'!A:F,6,FALSE))</f>
        <v/>
      </c>
      <c r="O8012" s="3" t="str">
        <f>IF(VLOOKUP(D8012,'Resources Final'!A:G,7,FALSE)=0,"",VLOOKUP(D8012,'Resources Final'!A:G,7,FALSE))</f>
        <v/>
      </c>
    </row>
    <row r="8013" spans="1:15" x14ac:dyDescent="0.2">
      <c r="A8013" s="11">
        <v>990</v>
      </c>
      <c r="B8013" s="11" t="str">
        <f t="shared" si="140"/>
        <v>Fred C. and Mary R. Koch Foundation_Agrawal, Millie20101500</v>
      </c>
      <c r="C8013" s="11" t="s">
        <v>4161</v>
      </c>
      <c r="D8013" s="11" t="s">
        <v>132</v>
      </c>
      <c r="E8013" s="11" t="s">
        <v>132</v>
      </c>
      <c r="F8013" s="4">
        <v>1500</v>
      </c>
      <c r="G8013" s="3">
        <v>2010</v>
      </c>
      <c r="H8013" s="3" t="s">
        <v>21</v>
      </c>
      <c r="I8013" s="12" t="s">
        <v>4162</v>
      </c>
      <c r="J8013" s="3">
        <v>20</v>
      </c>
      <c r="K8013" s="3" t="str">
        <f>IF(VLOOKUP(D8013,'Resources Final'!A:C,3,FALSE)=0,"",VLOOKUP(D8013,'Resources Final'!A:C,3,FALSE))</f>
        <v>Y</v>
      </c>
      <c r="L8013" s="3" t="str">
        <f>IF(VLOOKUP(D8013,'Resources Final'!A:D,4,FALSE)=0,"",VLOOKUP(D8013,'Resources Final'!A:D,4,FALSE))</f>
        <v/>
      </c>
      <c r="M8013" s="3" t="str">
        <f>IF(VLOOKUP(D8013,'Resources Final'!A:E,5,FALSE)=0,"",VLOOKUP(D8013,'Resources Final'!A:E,5,FALSE))</f>
        <v/>
      </c>
      <c r="N8013" s="7" t="str">
        <f>IF(VLOOKUP(D8013,'Resources Final'!A:F,6,FALSE)=0,"",VLOOKUP(D8013,'Resources Final'!A:F,6,FALSE))</f>
        <v/>
      </c>
      <c r="O8013" s="3" t="str">
        <f>IF(VLOOKUP(D8013,'Resources Final'!A:G,7,FALSE)=0,"",VLOOKUP(D8013,'Resources Final'!A:G,7,FALSE))</f>
        <v/>
      </c>
    </row>
    <row r="8014" spans="1:15" x14ac:dyDescent="0.2">
      <c r="A8014" s="11">
        <v>990</v>
      </c>
      <c r="B8014" s="11" t="str">
        <f t="shared" si="140"/>
        <v>Fred C. and Mary R. Koch Foundation_Allexan, Sarah20101500</v>
      </c>
      <c r="C8014" s="11" t="s">
        <v>4161</v>
      </c>
      <c r="D8014" s="11" t="s">
        <v>159</v>
      </c>
      <c r="E8014" s="11" t="s">
        <v>159</v>
      </c>
      <c r="F8014" s="4">
        <v>1500</v>
      </c>
      <c r="G8014" s="3">
        <v>2010</v>
      </c>
      <c r="H8014" s="3" t="s">
        <v>21</v>
      </c>
      <c r="I8014" s="12" t="s">
        <v>4162</v>
      </c>
      <c r="J8014" s="3">
        <v>21</v>
      </c>
      <c r="K8014" s="3" t="str">
        <f>IF(VLOOKUP(D8014,'Resources Final'!A:C,3,FALSE)=0,"",VLOOKUP(D8014,'Resources Final'!A:C,3,FALSE))</f>
        <v>Y</v>
      </c>
      <c r="L8014" s="3" t="str">
        <f>IF(VLOOKUP(D8014,'Resources Final'!A:D,4,FALSE)=0,"",VLOOKUP(D8014,'Resources Final'!A:D,4,FALSE))</f>
        <v/>
      </c>
      <c r="M8014" s="3" t="str">
        <f>IF(VLOOKUP(D8014,'Resources Final'!A:E,5,FALSE)=0,"",VLOOKUP(D8014,'Resources Final'!A:E,5,FALSE))</f>
        <v/>
      </c>
      <c r="N8014" s="7" t="str">
        <f>IF(VLOOKUP(D8014,'Resources Final'!A:F,6,FALSE)=0,"",VLOOKUP(D8014,'Resources Final'!A:F,6,FALSE))</f>
        <v/>
      </c>
      <c r="O8014" s="3" t="str">
        <f>IF(VLOOKUP(D8014,'Resources Final'!A:G,7,FALSE)=0,"",VLOOKUP(D8014,'Resources Final'!A:G,7,FALSE))</f>
        <v/>
      </c>
    </row>
    <row r="8015" spans="1:15" x14ac:dyDescent="0.2">
      <c r="A8015" s="11">
        <v>990</v>
      </c>
      <c r="B8015" s="11" t="str">
        <f t="shared" si="140"/>
        <v>Fred C. and Mary R. Koch Foundation_Alwert, Garrett20101500</v>
      </c>
      <c r="C8015" s="11" t="s">
        <v>4161</v>
      </c>
      <c r="D8015" s="11" t="s">
        <v>172</v>
      </c>
      <c r="E8015" s="11" t="s">
        <v>172</v>
      </c>
      <c r="F8015" s="4">
        <v>1500</v>
      </c>
      <c r="G8015" s="3">
        <v>2010</v>
      </c>
      <c r="H8015" s="3" t="s">
        <v>21</v>
      </c>
      <c r="I8015" s="12" t="s">
        <v>4162</v>
      </c>
      <c r="J8015" s="3">
        <v>22</v>
      </c>
      <c r="K8015" s="3" t="str">
        <f>IF(VLOOKUP(D8015,'Resources Final'!A:C,3,FALSE)=0,"",VLOOKUP(D8015,'Resources Final'!A:C,3,FALSE))</f>
        <v>Y</v>
      </c>
      <c r="L8015" s="3" t="str">
        <f>IF(VLOOKUP(D8015,'Resources Final'!A:D,4,FALSE)=0,"",VLOOKUP(D8015,'Resources Final'!A:D,4,FALSE))</f>
        <v/>
      </c>
      <c r="M8015" s="3" t="str">
        <f>IF(VLOOKUP(D8015,'Resources Final'!A:E,5,FALSE)=0,"",VLOOKUP(D8015,'Resources Final'!A:E,5,FALSE))</f>
        <v/>
      </c>
      <c r="N8015" s="7" t="str">
        <f>IF(VLOOKUP(D8015,'Resources Final'!A:F,6,FALSE)=0,"",VLOOKUP(D8015,'Resources Final'!A:F,6,FALSE))</f>
        <v/>
      </c>
      <c r="O8015" s="3" t="str">
        <f>IF(VLOOKUP(D8015,'Resources Final'!A:G,7,FALSE)=0,"",VLOOKUP(D8015,'Resources Final'!A:G,7,FALSE))</f>
        <v/>
      </c>
    </row>
    <row r="8016" spans="1:15" x14ac:dyDescent="0.2">
      <c r="A8016" s="11">
        <v>990</v>
      </c>
      <c r="B8016" s="11" t="str">
        <f t="shared" si="140"/>
        <v>Fred C. and Mary R. Koch Foundation_Barnett, Don20101500</v>
      </c>
      <c r="C8016" s="11" t="s">
        <v>4161</v>
      </c>
      <c r="D8016" s="11" t="s">
        <v>354</v>
      </c>
      <c r="E8016" s="11" t="s">
        <v>354</v>
      </c>
      <c r="F8016" s="4">
        <v>1500</v>
      </c>
      <c r="G8016" s="3">
        <v>2010</v>
      </c>
      <c r="H8016" s="3" t="s">
        <v>21</v>
      </c>
      <c r="I8016" s="12" t="s">
        <v>4162</v>
      </c>
      <c r="J8016" s="3">
        <v>23</v>
      </c>
      <c r="K8016" s="3" t="str">
        <f>IF(VLOOKUP(D8016,'Resources Final'!A:C,3,FALSE)=0,"",VLOOKUP(D8016,'Resources Final'!A:C,3,FALSE))</f>
        <v>Y</v>
      </c>
      <c r="L8016" s="3" t="str">
        <f>IF(VLOOKUP(D8016,'Resources Final'!A:D,4,FALSE)=0,"",VLOOKUP(D8016,'Resources Final'!A:D,4,FALSE))</f>
        <v/>
      </c>
      <c r="M8016" s="3" t="str">
        <f>IF(VLOOKUP(D8016,'Resources Final'!A:E,5,FALSE)=0,"",VLOOKUP(D8016,'Resources Final'!A:E,5,FALSE))</f>
        <v/>
      </c>
      <c r="N8016" s="7" t="str">
        <f>IF(VLOOKUP(D8016,'Resources Final'!A:F,6,FALSE)=0,"",VLOOKUP(D8016,'Resources Final'!A:F,6,FALSE))</f>
        <v/>
      </c>
      <c r="O8016" s="3" t="str">
        <f>IF(VLOOKUP(D8016,'Resources Final'!A:G,7,FALSE)=0,"",VLOOKUP(D8016,'Resources Final'!A:G,7,FALSE))</f>
        <v/>
      </c>
    </row>
    <row r="8017" spans="1:15" x14ac:dyDescent="0.2">
      <c r="A8017" s="11">
        <v>990</v>
      </c>
      <c r="B8017" s="11" t="str">
        <f t="shared" si="140"/>
        <v>Fred C. and Mary R. Koch Foundation_Basnight, Caitlin20101500</v>
      </c>
      <c r="C8017" s="11" t="s">
        <v>4161</v>
      </c>
      <c r="D8017" s="11" t="s">
        <v>359</v>
      </c>
      <c r="E8017" s="11" t="s">
        <v>359</v>
      </c>
      <c r="F8017" s="4">
        <v>1500</v>
      </c>
      <c r="G8017" s="3">
        <v>2010</v>
      </c>
      <c r="H8017" s="3" t="s">
        <v>21</v>
      </c>
      <c r="I8017" s="12" t="s">
        <v>4162</v>
      </c>
      <c r="J8017" s="3">
        <v>24</v>
      </c>
      <c r="K8017" s="3" t="str">
        <f>IF(VLOOKUP(D8017,'Resources Final'!A:C,3,FALSE)=0,"",VLOOKUP(D8017,'Resources Final'!A:C,3,FALSE))</f>
        <v>Y</v>
      </c>
      <c r="L8017" s="3" t="str">
        <f>IF(VLOOKUP(D8017,'Resources Final'!A:D,4,FALSE)=0,"",VLOOKUP(D8017,'Resources Final'!A:D,4,FALSE))</f>
        <v/>
      </c>
      <c r="M8017" s="3" t="str">
        <f>IF(VLOOKUP(D8017,'Resources Final'!A:E,5,FALSE)=0,"",VLOOKUP(D8017,'Resources Final'!A:E,5,FALSE))</f>
        <v/>
      </c>
      <c r="N8017" s="7" t="str">
        <f>IF(VLOOKUP(D8017,'Resources Final'!A:F,6,FALSE)=0,"",VLOOKUP(D8017,'Resources Final'!A:F,6,FALSE))</f>
        <v/>
      </c>
      <c r="O8017" s="3" t="str">
        <f>IF(VLOOKUP(D8017,'Resources Final'!A:G,7,FALSE)=0,"",VLOOKUP(D8017,'Resources Final'!A:G,7,FALSE))</f>
        <v/>
      </c>
    </row>
    <row r="8018" spans="1:15" x14ac:dyDescent="0.2">
      <c r="A8018" s="11">
        <v>990</v>
      </c>
      <c r="B8018" s="11" t="str">
        <f t="shared" si="140"/>
        <v>Fred C. and Mary R. Koch Foundation_Baukal, Christine20101500</v>
      </c>
      <c r="C8018" s="11" t="s">
        <v>4161</v>
      </c>
      <c r="D8018" s="11" t="s">
        <v>364</v>
      </c>
      <c r="E8018" s="11" t="s">
        <v>364</v>
      </c>
      <c r="F8018" s="4">
        <v>1500</v>
      </c>
      <c r="G8018" s="3">
        <v>2010</v>
      </c>
      <c r="H8018" s="3" t="s">
        <v>21</v>
      </c>
      <c r="I8018" s="12" t="s">
        <v>4162</v>
      </c>
      <c r="J8018" s="3">
        <v>25</v>
      </c>
      <c r="K8018" s="3" t="str">
        <f>IF(VLOOKUP(D8018,'Resources Final'!A:C,3,FALSE)=0,"",VLOOKUP(D8018,'Resources Final'!A:C,3,FALSE))</f>
        <v>Y</v>
      </c>
      <c r="L8018" s="3" t="str">
        <f>IF(VLOOKUP(D8018,'Resources Final'!A:D,4,FALSE)=0,"",VLOOKUP(D8018,'Resources Final'!A:D,4,FALSE))</f>
        <v/>
      </c>
      <c r="M8018" s="3" t="str">
        <f>IF(VLOOKUP(D8018,'Resources Final'!A:E,5,FALSE)=0,"",VLOOKUP(D8018,'Resources Final'!A:E,5,FALSE))</f>
        <v/>
      </c>
      <c r="N8018" s="7" t="str">
        <f>IF(VLOOKUP(D8018,'Resources Final'!A:F,6,FALSE)=0,"",VLOOKUP(D8018,'Resources Final'!A:F,6,FALSE))</f>
        <v/>
      </c>
      <c r="O8018" s="3" t="str">
        <f>IF(VLOOKUP(D8018,'Resources Final'!A:G,7,FALSE)=0,"",VLOOKUP(D8018,'Resources Final'!A:G,7,FALSE))</f>
        <v/>
      </c>
    </row>
    <row r="8019" spans="1:15" x14ac:dyDescent="0.2">
      <c r="A8019" s="11">
        <v>990</v>
      </c>
      <c r="B8019" s="11" t="str">
        <f t="shared" si="140"/>
        <v>Fred C. and Mary R. Koch Foundation_Berbert, Georgia20101500</v>
      </c>
      <c r="C8019" s="11" t="s">
        <v>4161</v>
      </c>
      <c r="D8019" s="11" t="s">
        <v>406</v>
      </c>
      <c r="E8019" s="11" t="s">
        <v>406</v>
      </c>
      <c r="F8019" s="4">
        <v>1500</v>
      </c>
      <c r="G8019" s="3">
        <v>2010</v>
      </c>
      <c r="H8019" s="3" t="s">
        <v>21</v>
      </c>
      <c r="I8019" s="12" t="s">
        <v>4162</v>
      </c>
      <c r="J8019" s="3">
        <v>26</v>
      </c>
      <c r="K8019" s="3" t="str">
        <f>IF(VLOOKUP(D8019,'Resources Final'!A:C,3,FALSE)=0,"",VLOOKUP(D8019,'Resources Final'!A:C,3,FALSE))</f>
        <v>Y</v>
      </c>
      <c r="L8019" s="3" t="str">
        <f>IF(VLOOKUP(D8019,'Resources Final'!A:D,4,FALSE)=0,"",VLOOKUP(D8019,'Resources Final'!A:D,4,FALSE))</f>
        <v/>
      </c>
      <c r="M8019" s="3" t="str">
        <f>IF(VLOOKUP(D8019,'Resources Final'!A:E,5,FALSE)=0,"",VLOOKUP(D8019,'Resources Final'!A:E,5,FALSE))</f>
        <v/>
      </c>
      <c r="N8019" s="7" t="str">
        <f>IF(VLOOKUP(D8019,'Resources Final'!A:F,6,FALSE)=0,"",VLOOKUP(D8019,'Resources Final'!A:F,6,FALSE))</f>
        <v/>
      </c>
      <c r="O8019" s="3" t="str">
        <f>IF(VLOOKUP(D8019,'Resources Final'!A:G,7,FALSE)=0,"",VLOOKUP(D8019,'Resources Final'!A:G,7,FALSE))</f>
        <v/>
      </c>
    </row>
    <row r="8020" spans="1:15" x14ac:dyDescent="0.2">
      <c r="A8020" s="11">
        <v>990</v>
      </c>
      <c r="B8020" s="11" t="str">
        <f t="shared" si="140"/>
        <v>Fred C. and Mary R. Koch Foundation_Berry, William20101500</v>
      </c>
      <c r="C8020" s="11" t="s">
        <v>4161</v>
      </c>
      <c r="D8020" s="11" t="s">
        <v>415</v>
      </c>
      <c r="E8020" s="11" t="s">
        <v>415</v>
      </c>
      <c r="F8020" s="4">
        <v>1500</v>
      </c>
      <c r="G8020" s="3">
        <v>2010</v>
      </c>
      <c r="H8020" s="3" t="s">
        <v>21</v>
      </c>
      <c r="I8020" s="12" t="s">
        <v>4162</v>
      </c>
      <c r="J8020" s="3">
        <v>27</v>
      </c>
      <c r="K8020" s="3" t="str">
        <f>IF(VLOOKUP(D8020,'Resources Final'!A:C,3,FALSE)=0,"",VLOOKUP(D8020,'Resources Final'!A:C,3,FALSE))</f>
        <v>Y</v>
      </c>
      <c r="L8020" s="3" t="str">
        <f>IF(VLOOKUP(D8020,'Resources Final'!A:D,4,FALSE)=0,"",VLOOKUP(D8020,'Resources Final'!A:D,4,FALSE))</f>
        <v/>
      </c>
      <c r="M8020" s="3" t="str">
        <f>IF(VLOOKUP(D8020,'Resources Final'!A:E,5,FALSE)=0,"",VLOOKUP(D8020,'Resources Final'!A:E,5,FALSE))</f>
        <v/>
      </c>
      <c r="N8020" s="7" t="str">
        <f>IF(VLOOKUP(D8020,'Resources Final'!A:F,6,FALSE)=0,"",VLOOKUP(D8020,'Resources Final'!A:F,6,FALSE))</f>
        <v/>
      </c>
      <c r="O8020" s="3" t="str">
        <f>IF(VLOOKUP(D8020,'Resources Final'!A:G,7,FALSE)=0,"",VLOOKUP(D8020,'Resources Final'!A:G,7,FALSE))</f>
        <v/>
      </c>
    </row>
    <row r="8021" spans="1:15" x14ac:dyDescent="0.2">
      <c r="A8021" s="11">
        <v>990</v>
      </c>
      <c r="B8021" s="11" t="str">
        <f t="shared" si="140"/>
        <v>Fred C. and Mary R. Koch Foundation_Bitonte, Kendall20101500</v>
      </c>
      <c r="C8021" s="11" t="s">
        <v>4161</v>
      </c>
      <c r="D8021" s="11" t="s">
        <v>440</v>
      </c>
      <c r="E8021" s="11" t="s">
        <v>440</v>
      </c>
      <c r="F8021" s="4">
        <v>1500</v>
      </c>
      <c r="G8021" s="3">
        <v>2010</v>
      </c>
      <c r="H8021" s="3" t="s">
        <v>21</v>
      </c>
      <c r="I8021" s="12" t="s">
        <v>4162</v>
      </c>
      <c r="J8021" s="3">
        <v>28</v>
      </c>
      <c r="K8021" s="3" t="str">
        <f>IF(VLOOKUP(D8021,'Resources Final'!A:C,3,FALSE)=0,"",VLOOKUP(D8021,'Resources Final'!A:C,3,FALSE))</f>
        <v>Y</v>
      </c>
      <c r="L8021" s="3" t="str">
        <f>IF(VLOOKUP(D8021,'Resources Final'!A:D,4,FALSE)=0,"",VLOOKUP(D8021,'Resources Final'!A:D,4,FALSE))</f>
        <v/>
      </c>
      <c r="M8021" s="3" t="str">
        <f>IF(VLOOKUP(D8021,'Resources Final'!A:E,5,FALSE)=0,"",VLOOKUP(D8021,'Resources Final'!A:E,5,FALSE))</f>
        <v/>
      </c>
      <c r="N8021" s="7" t="str">
        <f>IF(VLOOKUP(D8021,'Resources Final'!A:F,6,FALSE)=0,"",VLOOKUP(D8021,'Resources Final'!A:F,6,FALSE))</f>
        <v/>
      </c>
      <c r="O8021" s="3" t="str">
        <f>IF(VLOOKUP(D8021,'Resources Final'!A:G,7,FALSE)=0,"",VLOOKUP(D8021,'Resources Final'!A:G,7,FALSE))</f>
        <v/>
      </c>
    </row>
    <row r="8022" spans="1:15" x14ac:dyDescent="0.2">
      <c r="A8022" s="11">
        <v>990</v>
      </c>
      <c r="B8022" s="11" t="str">
        <f t="shared" si="140"/>
        <v>Fred C. and Mary R. Koch Foundation_Bohm, Carol-Ann20101500</v>
      </c>
      <c r="C8022" s="11" t="s">
        <v>4161</v>
      </c>
      <c r="D8022" s="11" t="s">
        <v>459</v>
      </c>
      <c r="E8022" s="11" t="s">
        <v>459</v>
      </c>
      <c r="F8022" s="4">
        <v>1500</v>
      </c>
      <c r="G8022" s="3">
        <v>2010</v>
      </c>
      <c r="H8022" s="3" t="s">
        <v>21</v>
      </c>
      <c r="I8022" s="12" t="s">
        <v>4162</v>
      </c>
      <c r="J8022" s="3">
        <v>29</v>
      </c>
      <c r="K8022" s="3" t="str">
        <f>IF(VLOOKUP(D8022,'Resources Final'!A:C,3,FALSE)=0,"",VLOOKUP(D8022,'Resources Final'!A:C,3,FALSE))</f>
        <v>Y</v>
      </c>
      <c r="L8022" s="3" t="str">
        <f>IF(VLOOKUP(D8022,'Resources Final'!A:D,4,FALSE)=0,"",VLOOKUP(D8022,'Resources Final'!A:D,4,FALSE))</f>
        <v/>
      </c>
      <c r="M8022" s="3" t="str">
        <f>IF(VLOOKUP(D8022,'Resources Final'!A:E,5,FALSE)=0,"",VLOOKUP(D8022,'Resources Final'!A:E,5,FALSE))</f>
        <v/>
      </c>
      <c r="N8022" s="7" t="str">
        <f>IF(VLOOKUP(D8022,'Resources Final'!A:F,6,FALSE)=0,"",VLOOKUP(D8022,'Resources Final'!A:F,6,FALSE))</f>
        <v/>
      </c>
      <c r="O8022" s="3" t="str">
        <f>IF(VLOOKUP(D8022,'Resources Final'!A:G,7,FALSE)=0,"",VLOOKUP(D8022,'Resources Final'!A:G,7,FALSE))</f>
        <v/>
      </c>
    </row>
    <row r="8023" spans="1:15" x14ac:dyDescent="0.2">
      <c r="A8023" s="11">
        <v>990</v>
      </c>
      <c r="B8023" s="11" t="str">
        <f t="shared" si="140"/>
        <v>Fred C. and Mary R. Koch Foundation_Bonorden, James20101500</v>
      </c>
      <c r="C8023" s="11" t="s">
        <v>4161</v>
      </c>
      <c r="D8023" s="11" t="s">
        <v>468</v>
      </c>
      <c r="E8023" s="11" t="s">
        <v>468</v>
      </c>
      <c r="F8023" s="4">
        <v>1500</v>
      </c>
      <c r="G8023" s="3">
        <v>2010</v>
      </c>
      <c r="H8023" s="3" t="s">
        <v>21</v>
      </c>
      <c r="I8023" s="12" t="s">
        <v>4162</v>
      </c>
      <c r="J8023" s="3">
        <v>30</v>
      </c>
      <c r="K8023" s="3" t="str">
        <f>IF(VLOOKUP(D8023,'Resources Final'!A:C,3,FALSE)=0,"",VLOOKUP(D8023,'Resources Final'!A:C,3,FALSE))</f>
        <v>Y</v>
      </c>
      <c r="L8023" s="3" t="str">
        <f>IF(VLOOKUP(D8023,'Resources Final'!A:D,4,FALSE)=0,"",VLOOKUP(D8023,'Resources Final'!A:D,4,FALSE))</f>
        <v/>
      </c>
      <c r="M8023" s="3" t="str">
        <f>IF(VLOOKUP(D8023,'Resources Final'!A:E,5,FALSE)=0,"",VLOOKUP(D8023,'Resources Final'!A:E,5,FALSE))</f>
        <v/>
      </c>
      <c r="N8023" s="7" t="str">
        <f>IF(VLOOKUP(D8023,'Resources Final'!A:F,6,FALSE)=0,"",VLOOKUP(D8023,'Resources Final'!A:F,6,FALSE))</f>
        <v/>
      </c>
      <c r="O8023" s="3" t="str">
        <f>IF(VLOOKUP(D8023,'Resources Final'!A:G,7,FALSE)=0,"",VLOOKUP(D8023,'Resources Final'!A:G,7,FALSE))</f>
        <v/>
      </c>
    </row>
    <row r="8024" spans="1:15" x14ac:dyDescent="0.2">
      <c r="A8024" s="11">
        <v>990</v>
      </c>
      <c r="B8024" s="11" t="str">
        <f t="shared" si="140"/>
        <v>Fred C. and Mary R. Koch Foundation_Bose, Priyanka20101500</v>
      </c>
      <c r="C8024" s="11" t="s">
        <v>4161</v>
      </c>
      <c r="D8024" s="11" t="s">
        <v>471</v>
      </c>
      <c r="E8024" s="11" t="s">
        <v>471</v>
      </c>
      <c r="F8024" s="4">
        <v>1500</v>
      </c>
      <c r="G8024" s="3">
        <v>2010</v>
      </c>
      <c r="H8024" s="3" t="s">
        <v>21</v>
      </c>
      <c r="I8024" s="12" t="s">
        <v>4162</v>
      </c>
      <c r="J8024" s="3">
        <v>31</v>
      </c>
      <c r="K8024" s="3" t="str">
        <f>IF(VLOOKUP(D8024,'Resources Final'!A:C,3,FALSE)=0,"",VLOOKUP(D8024,'Resources Final'!A:C,3,FALSE))</f>
        <v>Y</v>
      </c>
      <c r="L8024" s="3" t="str">
        <f>IF(VLOOKUP(D8024,'Resources Final'!A:D,4,FALSE)=0,"",VLOOKUP(D8024,'Resources Final'!A:D,4,FALSE))</f>
        <v/>
      </c>
      <c r="M8024" s="3" t="str">
        <f>IF(VLOOKUP(D8024,'Resources Final'!A:E,5,FALSE)=0,"",VLOOKUP(D8024,'Resources Final'!A:E,5,FALSE))</f>
        <v/>
      </c>
      <c r="N8024" s="7" t="str">
        <f>IF(VLOOKUP(D8024,'Resources Final'!A:F,6,FALSE)=0,"",VLOOKUP(D8024,'Resources Final'!A:F,6,FALSE))</f>
        <v/>
      </c>
      <c r="O8024" s="3" t="str">
        <f>IF(VLOOKUP(D8024,'Resources Final'!A:G,7,FALSE)=0,"",VLOOKUP(D8024,'Resources Final'!A:G,7,FALSE))</f>
        <v/>
      </c>
    </row>
    <row r="8025" spans="1:15" x14ac:dyDescent="0.2">
      <c r="A8025" s="11">
        <v>990</v>
      </c>
      <c r="B8025" s="11" t="str">
        <f t="shared" si="140"/>
        <v>Fred C. and Mary R. Koch Foundation_Bouchouev, Vladislav20101500</v>
      </c>
      <c r="C8025" s="11" t="s">
        <v>4161</v>
      </c>
      <c r="D8025" s="11" t="s">
        <v>474</v>
      </c>
      <c r="E8025" s="11" t="s">
        <v>474</v>
      </c>
      <c r="F8025" s="4">
        <v>1500</v>
      </c>
      <c r="G8025" s="3">
        <v>2010</v>
      </c>
      <c r="H8025" s="3" t="s">
        <v>21</v>
      </c>
      <c r="I8025" s="12" t="s">
        <v>4162</v>
      </c>
      <c r="J8025" s="3">
        <v>32</v>
      </c>
      <c r="K8025" s="3" t="str">
        <f>IF(VLOOKUP(D8025,'Resources Final'!A:C,3,FALSE)=0,"",VLOOKUP(D8025,'Resources Final'!A:C,3,FALSE))</f>
        <v>Y</v>
      </c>
      <c r="L8025" s="3" t="str">
        <f>IF(VLOOKUP(D8025,'Resources Final'!A:D,4,FALSE)=0,"",VLOOKUP(D8025,'Resources Final'!A:D,4,FALSE))</f>
        <v/>
      </c>
      <c r="M8025" s="3" t="str">
        <f>IF(VLOOKUP(D8025,'Resources Final'!A:E,5,FALSE)=0,"",VLOOKUP(D8025,'Resources Final'!A:E,5,FALSE))</f>
        <v/>
      </c>
      <c r="N8025" s="7" t="str">
        <f>IF(VLOOKUP(D8025,'Resources Final'!A:F,6,FALSE)=0,"",VLOOKUP(D8025,'Resources Final'!A:F,6,FALSE))</f>
        <v/>
      </c>
      <c r="O8025" s="3" t="str">
        <f>IF(VLOOKUP(D8025,'Resources Final'!A:G,7,FALSE)=0,"",VLOOKUP(D8025,'Resources Final'!A:G,7,FALSE))</f>
        <v/>
      </c>
    </row>
    <row r="8026" spans="1:15" x14ac:dyDescent="0.2">
      <c r="A8026" s="11">
        <v>990</v>
      </c>
      <c r="B8026" s="11" t="str">
        <f t="shared" si="140"/>
        <v>Fred C. and Mary R. Koch Foundation_Boyce, John20101500</v>
      </c>
      <c r="C8026" s="11" t="s">
        <v>4161</v>
      </c>
      <c r="D8026" s="11" t="s">
        <v>483</v>
      </c>
      <c r="E8026" s="11" t="s">
        <v>483</v>
      </c>
      <c r="F8026" s="4">
        <v>1500</v>
      </c>
      <c r="G8026" s="3">
        <v>2010</v>
      </c>
      <c r="H8026" s="3" t="s">
        <v>21</v>
      </c>
      <c r="I8026" s="12" t="s">
        <v>4162</v>
      </c>
      <c r="J8026" s="3">
        <v>33</v>
      </c>
      <c r="K8026" s="3" t="str">
        <f>IF(VLOOKUP(D8026,'Resources Final'!A:C,3,FALSE)=0,"",VLOOKUP(D8026,'Resources Final'!A:C,3,FALSE))</f>
        <v>Y</v>
      </c>
      <c r="L8026" s="3" t="str">
        <f>IF(VLOOKUP(D8026,'Resources Final'!A:D,4,FALSE)=0,"",VLOOKUP(D8026,'Resources Final'!A:D,4,FALSE))</f>
        <v/>
      </c>
      <c r="M8026" s="3" t="str">
        <f>IF(VLOOKUP(D8026,'Resources Final'!A:E,5,FALSE)=0,"",VLOOKUP(D8026,'Resources Final'!A:E,5,FALSE))</f>
        <v/>
      </c>
      <c r="N8026" s="7" t="str">
        <f>IF(VLOOKUP(D8026,'Resources Final'!A:F,6,FALSE)=0,"",VLOOKUP(D8026,'Resources Final'!A:F,6,FALSE))</f>
        <v/>
      </c>
      <c r="O8026" s="3" t="str">
        <f>IF(VLOOKUP(D8026,'Resources Final'!A:G,7,FALSE)=0,"",VLOOKUP(D8026,'Resources Final'!A:G,7,FALSE))</f>
        <v/>
      </c>
    </row>
    <row r="8027" spans="1:15" x14ac:dyDescent="0.2">
      <c r="A8027" s="11">
        <v>990</v>
      </c>
      <c r="B8027" s="11" t="str">
        <f t="shared" si="140"/>
        <v>Fred C. and Mary R. Koch Foundation_Bromley, Chelsey20101500</v>
      </c>
      <c r="C8027" s="11" t="s">
        <v>4161</v>
      </c>
      <c r="D8027" s="11" t="s">
        <v>502</v>
      </c>
      <c r="E8027" s="11" t="s">
        <v>502</v>
      </c>
      <c r="F8027" s="4">
        <v>1500</v>
      </c>
      <c r="G8027" s="3">
        <v>2010</v>
      </c>
      <c r="H8027" s="3" t="s">
        <v>21</v>
      </c>
      <c r="I8027" s="12" t="s">
        <v>4162</v>
      </c>
      <c r="J8027" s="3">
        <v>34</v>
      </c>
      <c r="K8027" s="3" t="str">
        <f>IF(VLOOKUP(D8027,'Resources Final'!A:C,3,FALSE)=0,"",VLOOKUP(D8027,'Resources Final'!A:C,3,FALSE))</f>
        <v>Y</v>
      </c>
      <c r="L8027" s="3" t="str">
        <f>IF(VLOOKUP(D8027,'Resources Final'!A:D,4,FALSE)=0,"",VLOOKUP(D8027,'Resources Final'!A:D,4,FALSE))</f>
        <v/>
      </c>
      <c r="M8027" s="3" t="str">
        <f>IF(VLOOKUP(D8027,'Resources Final'!A:E,5,FALSE)=0,"",VLOOKUP(D8027,'Resources Final'!A:E,5,FALSE))</f>
        <v/>
      </c>
      <c r="N8027" s="7" t="str">
        <f>IF(VLOOKUP(D8027,'Resources Final'!A:F,6,FALSE)=0,"",VLOOKUP(D8027,'Resources Final'!A:F,6,FALSE))</f>
        <v/>
      </c>
      <c r="O8027" s="3" t="str">
        <f>IF(VLOOKUP(D8027,'Resources Final'!A:G,7,FALSE)=0,"",VLOOKUP(D8027,'Resources Final'!A:G,7,FALSE))</f>
        <v/>
      </c>
    </row>
    <row r="8028" spans="1:15" x14ac:dyDescent="0.2">
      <c r="A8028" s="11">
        <v>990</v>
      </c>
      <c r="B8028" s="11" t="str">
        <f t="shared" si="140"/>
        <v>Fred C. and Mary R. Koch Foundation_Bullman, Brittany20101500</v>
      </c>
      <c r="C8028" s="11" t="s">
        <v>4161</v>
      </c>
      <c r="D8028" s="11" t="s">
        <v>525</v>
      </c>
      <c r="E8028" s="11" t="s">
        <v>525</v>
      </c>
      <c r="F8028" s="4">
        <v>1500</v>
      </c>
      <c r="G8028" s="3">
        <v>2010</v>
      </c>
      <c r="H8028" s="3" t="s">
        <v>21</v>
      </c>
      <c r="I8028" s="12" t="s">
        <v>4162</v>
      </c>
      <c r="J8028" s="3">
        <v>35</v>
      </c>
      <c r="K8028" s="3" t="str">
        <f>IF(VLOOKUP(D8028,'Resources Final'!A:C,3,FALSE)=0,"",VLOOKUP(D8028,'Resources Final'!A:C,3,FALSE))</f>
        <v>Y</v>
      </c>
      <c r="L8028" s="3" t="str">
        <f>IF(VLOOKUP(D8028,'Resources Final'!A:D,4,FALSE)=0,"",VLOOKUP(D8028,'Resources Final'!A:D,4,FALSE))</f>
        <v/>
      </c>
      <c r="M8028" s="3" t="str">
        <f>IF(VLOOKUP(D8028,'Resources Final'!A:E,5,FALSE)=0,"",VLOOKUP(D8028,'Resources Final'!A:E,5,FALSE))</f>
        <v/>
      </c>
      <c r="N8028" s="7" t="str">
        <f>IF(VLOOKUP(D8028,'Resources Final'!A:F,6,FALSE)=0,"",VLOOKUP(D8028,'Resources Final'!A:F,6,FALSE))</f>
        <v/>
      </c>
      <c r="O8028" s="3" t="str">
        <f>IF(VLOOKUP(D8028,'Resources Final'!A:G,7,FALSE)=0,"",VLOOKUP(D8028,'Resources Final'!A:G,7,FALSE))</f>
        <v/>
      </c>
    </row>
    <row r="8029" spans="1:15" x14ac:dyDescent="0.2">
      <c r="A8029" s="11">
        <v>990</v>
      </c>
      <c r="B8029" s="11" t="str">
        <f t="shared" si="140"/>
        <v>Fred C. and Mary R. Koch Foundation_Campbell, Kara20101500</v>
      </c>
      <c r="C8029" s="11" t="s">
        <v>4161</v>
      </c>
      <c r="D8029" s="11" t="s">
        <v>595</v>
      </c>
      <c r="E8029" s="11" t="s">
        <v>595</v>
      </c>
      <c r="F8029" s="4">
        <v>1500</v>
      </c>
      <c r="G8029" s="3">
        <v>2010</v>
      </c>
      <c r="H8029" s="3" t="s">
        <v>21</v>
      </c>
      <c r="I8029" s="12" t="s">
        <v>4162</v>
      </c>
      <c r="J8029" s="3">
        <v>36</v>
      </c>
      <c r="K8029" s="3" t="str">
        <f>IF(VLOOKUP(D8029,'Resources Final'!A:C,3,FALSE)=0,"",VLOOKUP(D8029,'Resources Final'!A:C,3,FALSE))</f>
        <v>Y</v>
      </c>
      <c r="L8029" s="3" t="str">
        <f>IF(VLOOKUP(D8029,'Resources Final'!A:D,4,FALSE)=0,"",VLOOKUP(D8029,'Resources Final'!A:D,4,FALSE))</f>
        <v/>
      </c>
      <c r="M8029" s="3" t="str">
        <f>IF(VLOOKUP(D8029,'Resources Final'!A:E,5,FALSE)=0,"",VLOOKUP(D8029,'Resources Final'!A:E,5,FALSE))</f>
        <v/>
      </c>
      <c r="N8029" s="7" t="str">
        <f>IF(VLOOKUP(D8029,'Resources Final'!A:F,6,FALSE)=0,"",VLOOKUP(D8029,'Resources Final'!A:F,6,FALSE))</f>
        <v/>
      </c>
      <c r="O8029" s="3" t="str">
        <f>IF(VLOOKUP(D8029,'Resources Final'!A:G,7,FALSE)=0,"",VLOOKUP(D8029,'Resources Final'!A:G,7,FALSE))</f>
        <v/>
      </c>
    </row>
    <row r="8030" spans="1:15" x14ac:dyDescent="0.2">
      <c r="A8030" s="11">
        <v>990</v>
      </c>
      <c r="B8030" s="11" t="str">
        <f t="shared" si="140"/>
        <v>Fred C. and Mary R. Koch Foundation_Camper, Tyrek20101500</v>
      </c>
      <c r="C8030" s="11" t="s">
        <v>4161</v>
      </c>
      <c r="D8030" s="11" t="s">
        <v>597</v>
      </c>
      <c r="E8030" s="11" t="s">
        <v>597</v>
      </c>
      <c r="F8030" s="4">
        <v>1500</v>
      </c>
      <c r="G8030" s="3">
        <v>2010</v>
      </c>
      <c r="H8030" s="3" t="s">
        <v>21</v>
      </c>
      <c r="I8030" s="12" t="s">
        <v>4162</v>
      </c>
      <c r="J8030" s="3">
        <v>37</v>
      </c>
      <c r="K8030" s="3" t="str">
        <f>IF(VLOOKUP(D8030,'Resources Final'!A:C,3,FALSE)=0,"",VLOOKUP(D8030,'Resources Final'!A:C,3,FALSE))</f>
        <v>Y</v>
      </c>
      <c r="L8030" s="3" t="str">
        <f>IF(VLOOKUP(D8030,'Resources Final'!A:D,4,FALSE)=0,"",VLOOKUP(D8030,'Resources Final'!A:D,4,FALSE))</f>
        <v/>
      </c>
      <c r="M8030" s="3" t="str">
        <f>IF(VLOOKUP(D8030,'Resources Final'!A:E,5,FALSE)=0,"",VLOOKUP(D8030,'Resources Final'!A:E,5,FALSE))</f>
        <v/>
      </c>
      <c r="N8030" s="7" t="str">
        <f>IF(VLOOKUP(D8030,'Resources Final'!A:F,6,FALSE)=0,"",VLOOKUP(D8030,'Resources Final'!A:F,6,FALSE))</f>
        <v/>
      </c>
      <c r="O8030" s="3" t="str">
        <f>IF(VLOOKUP(D8030,'Resources Final'!A:G,7,FALSE)=0,"",VLOOKUP(D8030,'Resources Final'!A:G,7,FALSE))</f>
        <v/>
      </c>
    </row>
    <row r="8031" spans="1:15" x14ac:dyDescent="0.2">
      <c r="A8031" s="11">
        <v>990</v>
      </c>
      <c r="B8031" s="11" t="str">
        <f t="shared" si="140"/>
        <v>Fred C. and Mary R. Koch Foundation_Carrier, Elizabeth20101500</v>
      </c>
      <c r="C8031" s="11" t="s">
        <v>4161</v>
      </c>
      <c r="D8031" s="11" t="s">
        <v>617</v>
      </c>
      <c r="E8031" s="11" t="s">
        <v>617</v>
      </c>
      <c r="F8031" s="4">
        <v>1500</v>
      </c>
      <c r="G8031" s="3">
        <v>2010</v>
      </c>
      <c r="H8031" s="3" t="s">
        <v>21</v>
      </c>
      <c r="I8031" s="12" t="s">
        <v>4162</v>
      </c>
      <c r="J8031" s="3">
        <v>38</v>
      </c>
      <c r="K8031" s="3" t="str">
        <f>IF(VLOOKUP(D8031,'Resources Final'!A:C,3,FALSE)=0,"",VLOOKUP(D8031,'Resources Final'!A:C,3,FALSE))</f>
        <v>Y</v>
      </c>
      <c r="L8031" s="3" t="str">
        <f>IF(VLOOKUP(D8031,'Resources Final'!A:D,4,FALSE)=0,"",VLOOKUP(D8031,'Resources Final'!A:D,4,FALSE))</f>
        <v/>
      </c>
      <c r="M8031" s="3" t="str">
        <f>IF(VLOOKUP(D8031,'Resources Final'!A:E,5,FALSE)=0,"",VLOOKUP(D8031,'Resources Final'!A:E,5,FALSE))</f>
        <v/>
      </c>
      <c r="N8031" s="7" t="str">
        <f>IF(VLOOKUP(D8031,'Resources Final'!A:F,6,FALSE)=0,"",VLOOKUP(D8031,'Resources Final'!A:F,6,FALSE))</f>
        <v/>
      </c>
      <c r="O8031" s="3" t="str">
        <f>IF(VLOOKUP(D8031,'Resources Final'!A:G,7,FALSE)=0,"",VLOOKUP(D8031,'Resources Final'!A:G,7,FALSE))</f>
        <v/>
      </c>
    </row>
    <row r="8032" spans="1:15" x14ac:dyDescent="0.2">
      <c r="A8032" s="11">
        <v>990</v>
      </c>
      <c r="B8032" s="11" t="str">
        <f t="shared" si="140"/>
        <v>Fred C. and Mary R. Koch Foundation_Carrier, Kimberly20101500</v>
      </c>
      <c r="C8032" s="11" t="s">
        <v>4161</v>
      </c>
      <c r="D8032" s="11" t="s">
        <v>619</v>
      </c>
      <c r="E8032" s="11" t="s">
        <v>619</v>
      </c>
      <c r="F8032" s="4">
        <v>1500</v>
      </c>
      <c r="G8032" s="3">
        <v>2010</v>
      </c>
      <c r="H8032" s="3" t="s">
        <v>21</v>
      </c>
      <c r="I8032" s="12" t="s">
        <v>4162</v>
      </c>
      <c r="J8032" s="3">
        <v>39</v>
      </c>
      <c r="K8032" s="3" t="str">
        <f>IF(VLOOKUP(D8032,'Resources Final'!A:C,3,FALSE)=0,"",VLOOKUP(D8032,'Resources Final'!A:C,3,FALSE))</f>
        <v>Y</v>
      </c>
      <c r="L8032" s="3" t="str">
        <f>IF(VLOOKUP(D8032,'Resources Final'!A:D,4,FALSE)=0,"",VLOOKUP(D8032,'Resources Final'!A:D,4,FALSE))</f>
        <v/>
      </c>
      <c r="M8032" s="3" t="str">
        <f>IF(VLOOKUP(D8032,'Resources Final'!A:E,5,FALSE)=0,"",VLOOKUP(D8032,'Resources Final'!A:E,5,FALSE))</f>
        <v/>
      </c>
      <c r="N8032" s="7" t="str">
        <f>IF(VLOOKUP(D8032,'Resources Final'!A:F,6,FALSE)=0,"",VLOOKUP(D8032,'Resources Final'!A:F,6,FALSE))</f>
        <v/>
      </c>
      <c r="O8032" s="3" t="str">
        <f>IF(VLOOKUP(D8032,'Resources Final'!A:G,7,FALSE)=0,"",VLOOKUP(D8032,'Resources Final'!A:G,7,FALSE))</f>
        <v/>
      </c>
    </row>
    <row r="8033" spans="1:15" x14ac:dyDescent="0.2">
      <c r="A8033" s="11">
        <v>990</v>
      </c>
      <c r="B8033" s="11" t="str">
        <f t="shared" si="140"/>
        <v>Fred C. and Mary R. Koch Foundation_Chang, Gary20101500</v>
      </c>
      <c r="C8033" s="11" t="s">
        <v>4161</v>
      </c>
      <c r="D8033" s="11" t="s">
        <v>696</v>
      </c>
      <c r="E8033" s="11" t="s">
        <v>696</v>
      </c>
      <c r="F8033" s="4">
        <v>1500</v>
      </c>
      <c r="G8033" s="3">
        <v>2010</v>
      </c>
      <c r="H8033" s="3" t="s">
        <v>21</v>
      </c>
      <c r="I8033" s="12" t="s">
        <v>4162</v>
      </c>
      <c r="J8033" s="3">
        <v>40</v>
      </c>
      <c r="K8033" s="3" t="str">
        <f>IF(VLOOKUP(D8033,'Resources Final'!A:C,3,FALSE)=0,"",VLOOKUP(D8033,'Resources Final'!A:C,3,FALSE))</f>
        <v>Y</v>
      </c>
      <c r="L8033" s="3" t="str">
        <f>IF(VLOOKUP(D8033,'Resources Final'!A:D,4,FALSE)=0,"",VLOOKUP(D8033,'Resources Final'!A:D,4,FALSE))</f>
        <v/>
      </c>
      <c r="M8033" s="3" t="str">
        <f>IF(VLOOKUP(D8033,'Resources Final'!A:E,5,FALSE)=0,"",VLOOKUP(D8033,'Resources Final'!A:E,5,FALSE))</f>
        <v/>
      </c>
      <c r="N8033" s="7" t="str">
        <f>IF(VLOOKUP(D8033,'Resources Final'!A:F,6,FALSE)=0,"",VLOOKUP(D8033,'Resources Final'!A:F,6,FALSE))</f>
        <v/>
      </c>
      <c r="O8033" s="3" t="str">
        <f>IF(VLOOKUP(D8033,'Resources Final'!A:G,7,FALSE)=0,"",VLOOKUP(D8033,'Resources Final'!A:G,7,FALSE))</f>
        <v/>
      </c>
    </row>
    <row r="8034" spans="1:15" x14ac:dyDescent="0.2">
      <c r="A8034" s="11">
        <v>990</v>
      </c>
      <c r="B8034" s="11" t="str">
        <f t="shared" si="140"/>
        <v>Fred C. and Mary R. Koch Foundation_Clark, Benjamin20101500</v>
      </c>
      <c r="C8034" s="11" t="s">
        <v>4161</v>
      </c>
      <c r="D8034" s="11" t="s">
        <v>743</v>
      </c>
      <c r="E8034" s="11" t="s">
        <v>743</v>
      </c>
      <c r="F8034" s="4">
        <v>1500</v>
      </c>
      <c r="G8034" s="3">
        <v>2010</v>
      </c>
      <c r="H8034" s="3" t="s">
        <v>21</v>
      </c>
      <c r="I8034" s="12" t="s">
        <v>4162</v>
      </c>
      <c r="J8034" s="3">
        <v>41</v>
      </c>
      <c r="K8034" s="3" t="str">
        <f>IF(VLOOKUP(D8034,'Resources Final'!A:C,3,FALSE)=0,"",VLOOKUP(D8034,'Resources Final'!A:C,3,FALSE))</f>
        <v>Y</v>
      </c>
      <c r="L8034" s="3" t="str">
        <f>IF(VLOOKUP(D8034,'Resources Final'!A:D,4,FALSE)=0,"",VLOOKUP(D8034,'Resources Final'!A:D,4,FALSE))</f>
        <v/>
      </c>
      <c r="M8034" s="3" t="str">
        <f>IF(VLOOKUP(D8034,'Resources Final'!A:E,5,FALSE)=0,"",VLOOKUP(D8034,'Resources Final'!A:E,5,FALSE))</f>
        <v/>
      </c>
      <c r="N8034" s="7" t="str">
        <f>IF(VLOOKUP(D8034,'Resources Final'!A:F,6,FALSE)=0,"",VLOOKUP(D8034,'Resources Final'!A:F,6,FALSE))</f>
        <v/>
      </c>
      <c r="O8034" s="3" t="str">
        <f>IF(VLOOKUP(D8034,'Resources Final'!A:G,7,FALSE)=0,"",VLOOKUP(D8034,'Resources Final'!A:G,7,FALSE))</f>
        <v/>
      </c>
    </row>
    <row r="8035" spans="1:15" x14ac:dyDescent="0.2">
      <c r="A8035" s="11">
        <v>990</v>
      </c>
      <c r="B8035" s="11" t="str">
        <f t="shared" si="140"/>
        <v>Fred C. and Mary R. Koch Foundation_Coble, Joshua20101500</v>
      </c>
      <c r="C8035" s="11" t="s">
        <v>4161</v>
      </c>
      <c r="D8035" s="11" t="s">
        <v>768</v>
      </c>
      <c r="E8035" s="11" t="s">
        <v>768</v>
      </c>
      <c r="F8035" s="4">
        <v>1500</v>
      </c>
      <c r="G8035" s="3">
        <v>2010</v>
      </c>
      <c r="H8035" s="3" t="s">
        <v>21</v>
      </c>
      <c r="I8035" s="12" t="s">
        <v>4162</v>
      </c>
      <c r="J8035" s="3">
        <v>42</v>
      </c>
      <c r="K8035" s="3" t="str">
        <f>IF(VLOOKUP(D8035,'Resources Final'!A:C,3,FALSE)=0,"",VLOOKUP(D8035,'Resources Final'!A:C,3,FALSE))</f>
        <v>Y</v>
      </c>
      <c r="L8035" s="3" t="str">
        <f>IF(VLOOKUP(D8035,'Resources Final'!A:D,4,FALSE)=0,"",VLOOKUP(D8035,'Resources Final'!A:D,4,FALSE))</f>
        <v/>
      </c>
      <c r="M8035" s="3" t="str">
        <f>IF(VLOOKUP(D8035,'Resources Final'!A:E,5,FALSE)=0,"",VLOOKUP(D8035,'Resources Final'!A:E,5,FALSE))</f>
        <v/>
      </c>
      <c r="N8035" s="7" t="str">
        <f>IF(VLOOKUP(D8035,'Resources Final'!A:F,6,FALSE)=0,"",VLOOKUP(D8035,'Resources Final'!A:F,6,FALSE))</f>
        <v/>
      </c>
      <c r="O8035" s="3" t="str">
        <f>IF(VLOOKUP(D8035,'Resources Final'!A:G,7,FALSE)=0,"",VLOOKUP(D8035,'Resources Final'!A:G,7,FALSE))</f>
        <v/>
      </c>
    </row>
    <row r="8036" spans="1:15" x14ac:dyDescent="0.2">
      <c r="A8036" s="11">
        <v>990</v>
      </c>
      <c r="B8036" s="11" t="str">
        <f t="shared" si="140"/>
        <v>Fred C. and Mary R. Koch Foundation_Cole, Adam20101500</v>
      </c>
      <c r="C8036" s="11" t="s">
        <v>4161</v>
      </c>
      <c r="D8036" s="11" t="s">
        <v>773</v>
      </c>
      <c r="E8036" s="11" t="s">
        <v>773</v>
      </c>
      <c r="F8036" s="4">
        <v>1500</v>
      </c>
      <c r="G8036" s="3">
        <v>2010</v>
      </c>
      <c r="H8036" s="3" t="s">
        <v>21</v>
      </c>
      <c r="I8036" s="12" t="s">
        <v>4162</v>
      </c>
      <c r="J8036" s="3">
        <v>43</v>
      </c>
      <c r="K8036" s="3" t="str">
        <f>IF(VLOOKUP(D8036,'Resources Final'!A:C,3,FALSE)=0,"",VLOOKUP(D8036,'Resources Final'!A:C,3,FALSE))</f>
        <v>Y</v>
      </c>
      <c r="L8036" s="3" t="str">
        <f>IF(VLOOKUP(D8036,'Resources Final'!A:D,4,FALSE)=0,"",VLOOKUP(D8036,'Resources Final'!A:D,4,FALSE))</f>
        <v/>
      </c>
      <c r="M8036" s="3" t="str">
        <f>IF(VLOOKUP(D8036,'Resources Final'!A:E,5,FALSE)=0,"",VLOOKUP(D8036,'Resources Final'!A:E,5,FALSE))</f>
        <v/>
      </c>
      <c r="N8036" s="7" t="str">
        <f>IF(VLOOKUP(D8036,'Resources Final'!A:F,6,FALSE)=0,"",VLOOKUP(D8036,'Resources Final'!A:F,6,FALSE))</f>
        <v/>
      </c>
      <c r="O8036" s="3" t="str">
        <f>IF(VLOOKUP(D8036,'Resources Final'!A:G,7,FALSE)=0,"",VLOOKUP(D8036,'Resources Final'!A:G,7,FALSE))</f>
        <v/>
      </c>
    </row>
    <row r="8037" spans="1:15" x14ac:dyDescent="0.2">
      <c r="A8037" s="11">
        <v>990</v>
      </c>
      <c r="B8037" s="11" t="str">
        <f t="shared" si="140"/>
        <v>Fred C. and Mary R. Koch Foundation_Collins, Daniel20101500</v>
      </c>
      <c r="C8037" s="11" t="s">
        <v>4161</v>
      </c>
      <c r="D8037" s="11" t="s">
        <v>795</v>
      </c>
      <c r="E8037" s="11" t="s">
        <v>795</v>
      </c>
      <c r="F8037" s="4">
        <v>1500</v>
      </c>
      <c r="G8037" s="3">
        <v>2010</v>
      </c>
      <c r="H8037" s="3" t="s">
        <v>21</v>
      </c>
      <c r="I8037" s="12" t="s">
        <v>4162</v>
      </c>
      <c r="J8037" s="3">
        <v>44</v>
      </c>
      <c r="K8037" s="3" t="str">
        <f>IF(VLOOKUP(D8037,'Resources Final'!A:C,3,FALSE)=0,"",VLOOKUP(D8037,'Resources Final'!A:C,3,FALSE))</f>
        <v>Y</v>
      </c>
      <c r="L8037" s="3" t="str">
        <f>IF(VLOOKUP(D8037,'Resources Final'!A:D,4,FALSE)=0,"",VLOOKUP(D8037,'Resources Final'!A:D,4,FALSE))</f>
        <v/>
      </c>
      <c r="M8037" s="3" t="str">
        <f>IF(VLOOKUP(D8037,'Resources Final'!A:E,5,FALSE)=0,"",VLOOKUP(D8037,'Resources Final'!A:E,5,FALSE))</f>
        <v/>
      </c>
      <c r="N8037" s="7" t="str">
        <f>IF(VLOOKUP(D8037,'Resources Final'!A:F,6,FALSE)=0,"",VLOOKUP(D8037,'Resources Final'!A:F,6,FALSE))</f>
        <v/>
      </c>
      <c r="O8037" s="3" t="str">
        <f>IF(VLOOKUP(D8037,'Resources Final'!A:G,7,FALSE)=0,"",VLOOKUP(D8037,'Resources Final'!A:G,7,FALSE))</f>
        <v/>
      </c>
    </row>
    <row r="8038" spans="1:15" x14ac:dyDescent="0.2">
      <c r="A8038" s="11">
        <v>990</v>
      </c>
      <c r="B8038" s="11" t="str">
        <f t="shared" si="140"/>
        <v>Fred C. and Mary R. Koch Foundation_Collins, Katherine2010-750</v>
      </c>
      <c r="C8038" s="11" t="s">
        <v>4161</v>
      </c>
      <c r="D8038" s="11" t="s">
        <v>796</v>
      </c>
      <c r="E8038" s="11" t="s">
        <v>796</v>
      </c>
      <c r="F8038" s="4">
        <v>-750</v>
      </c>
      <c r="G8038" s="3">
        <v>2010</v>
      </c>
      <c r="H8038" s="3" t="s">
        <v>21</v>
      </c>
      <c r="I8038" s="12" t="s">
        <v>4162</v>
      </c>
      <c r="J8038" s="3">
        <v>45</v>
      </c>
      <c r="K8038" s="3" t="str">
        <f>IF(VLOOKUP(D8038,'Resources Final'!A:C,3,FALSE)=0,"",VLOOKUP(D8038,'Resources Final'!A:C,3,FALSE))</f>
        <v>Y</v>
      </c>
      <c r="L8038" s="3" t="str">
        <f>IF(VLOOKUP(D8038,'Resources Final'!A:D,4,FALSE)=0,"",VLOOKUP(D8038,'Resources Final'!A:D,4,FALSE))</f>
        <v/>
      </c>
      <c r="M8038" s="3" t="str">
        <f>IF(VLOOKUP(D8038,'Resources Final'!A:E,5,FALSE)=0,"",VLOOKUP(D8038,'Resources Final'!A:E,5,FALSE))</f>
        <v/>
      </c>
      <c r="N8038" s="7" t="str">
        <f>IF(VLOOKUP(D8038,'Resources Final'!A:F,6,FALSE)=0,"",VLOOKUP(D8038,'Resources Final'!A:F,6,FALSE))</f>
        <v/>
      </c>
      <c r="O8038" s="3" t="str">
        <f>IF(VLOOKUP(D8038,'Resources Final'!A:G,7,FALSE)=0,"",VLOOKUP(D8038,'Resources Final'!A:G,7,FALSE))</f>
        <v/>
      </c>
    </row>
    <row r="8039" spans="1:15" x14ac:dyDescent="0.2">
      <c r="A8039" s="11">
        <v>990</v>
      </c>
      <c r="B8039" s="11" t="str">
        <f t="shared" si="140"/>
        <v>Fred C. and Mary R. Koch Foundation_Colven, William20101500</v>
      </c>
      <c r="C8039" s="11" t="s">
        <v>4161</v>
      </c>
      <c r="D8039" s="11" t="s">
        <v>803</v>
      </c>
      <c r="E8039" s="11" t="s">
        <v>803</v>
      </c>
      <c r="F8039" s="4">
        <v>1500</v>
      </c>
      <c r="G8039" s="3">
        <v>2010</v>
      </c>
      <c r="H8039" s="3" t="s">
        <v>21</v>
      </c>
      <c r="I8039" s="12" t="s">
        <v>4162</v>
      </c>
      <c r="J8039" s="3">
        <v>46</v>
      </c>
      <c r="K8039" s="3" t="str">
        <f>IF(VLOOKUP(D8039,'Resources Final'!A:C,3,FALSE)=0,"",VLOOKUP(D8039,'Resources Final'!A:C,3,FALSE))</f>
        <v>Y</v>
      </c>
      <c r="L8039" s="3" t="str">
        <f>IF(VLOOKUP(D8039,'Resources Final'!A:D,4,FALSE)=0,"",VLOOKUP(D8039,'Resources Final'!A:D,4,FALSE))</f>
        <v/>
      </c>
      <c r="M8039" s="3" t="str">
        <f>IF(VLOOKUP(D8039,'Resources Final'!A:E,5,FALSE)=0,"",VLOOKUP(D8039,'Resources Final'!A:E,5,FALSE))</f>
        <v/>
      </c>
      <c r="N8039" s="7" t="str">
        <f>IF(VLOOKUP(D8039,'Resources Final'!A:F,6,FALSE)=0,"",VLOOKUP(D8039,'Resources Final'!A:F,6,FALSE))</f>
        <v/>
      </c>
      <c r="O8039" s="3" t="str">
        <f>IF(VLOOKUP(D8039,'Resources Final'!A:G,7,FALSE)=0,"",VLOOKUP(D8039,'Resources Final'!A:G,7,FALSE))</f>
        <v/>
      </c>
    </row>
    <row r="8040" spans="1:15" x14ac:dyDescent="0.2">
      <c r="A8040" s="11">
        <v>990</v>
      </c>
      <c r="B8040" s="11" t="str">
        <f t="shared" si="140"/>
        <v>Fred C. and Mary R. Koch Foundation_Copeland, Ethan20101500</v>
      </c>
      <c r="C8040" s="11" t="s">
        <v>4161</v>
      </c>
      <c r="D8040" s="11" t="s">
        <v>843</v>
      </c>
      <c r="E8040" s="11" t="s">
        <v>843</v>
      </c>
      <c r="F8040" s="4">
        <v>1500</v>
      </c>
      <c r="G8040" s="3">
        <v>2010</v>
      </c>
      <c r="H8040" s="3" t="s">
        <v>21</v>
      </c>
      <c r="I8040" s="12" t="s">
        <v>4162</v>
      </c>
      <c r="J8040" s="3">
        <v>47</v>
      </c>
      <c r="K8040" s="3" t="str">
        <f>IF(VLOOKUP(D8040,'Resources Final'!A:C,3,FALSE)=0,"",VLOOKUP(D8040,'Resources Final'!A:C,3,FALSE))</f>
        <v>Y</v>
      </c>
      <c r="L8040" s="3" t="str">
        <f>IF(VLOOKUP(D8040,'Resources Final'!A:D,4,FALSE)=0,"",VLOOKUP(D8040,'Resources Final'!A:D,4,FALSE))</f>
        <v/>
      </c>
      <c r="M8040" s="3" t="str">
        <f>IF(VLOOKUP(D8040,'Resources Final'!A:E,5,FALSE)=0,"",VLOOKUP(D8040,'Resources Final'!A:E,5,FALSE))</f>
        <v/>
      </c>
      <c r="N8040" s="7" t="str">
        <f>IF(VLOOKUP(D8040,'Resources Final'!A:F,6,FALSE)=0,"",VLOOKUP(D8040,'Resources Final'!A:F,6,FALSE))</f>
        <v/>
      </c>
      <c r="O8040" s="3" t="str">
        <f>IF(VLOOKUP(D8040,'Resources Final'!A:G,7,FALSE)=0,"",VLOOKUP(D8040,'Resources Final'!A:G,7,FALSE))</f>
        <v/>
      </c>
    </row>
    <row r="8041" spans="1:15" x14ac:dyDescent="0.2">
      <c r="A8041" s="11">
        <v>990</v>
      </c>
      <c r="B8041" s="11" t="str">
        <f t="shared" si="140"/>
        <v>Fred C. and Mary R. Koch Foundation_Covelli, Curtis20101500</v>
      </c>
      <c r="C8041" s="11" t="s">
        <v>4161</v>
      </c>
      <c r="D8041" s="11" t="s">
        <v>858</v>
      </c>
      <c r="E8041" s="11" t="s">
        <v>858</v>
      </c>
      <c r="F8041" s="4">
        <v>1500</v>
      </c>
      <c r="G8041" s="3">
        <v>2010</v>
      </c>
      <c r="H8041" s="3" t="s">
        <v>21</v>
      </c>
      <c r="I8041" s="12" t="s">
        <v>4162</v>
      </c>
      <c r="J8041" s="3">
        <v>48</v>
      </c>
      <c r="K8041" s="3" t="str">
        <f>IF(VLOOKUP(D8041,'Resources Final'!A:C,3,FALSE)=0,"",VLOOKUP(D8041,'Resources Final'!A:C,3,FALSE))</f>
        <v>Y</v>
      </c>
      <c r="L8041" s="3" t="str">
        <f>IF(VLOOKUP(D8041,'Resources Final'!A:D,4,FALSE)=0,"",VLOOKUP(D8041,'Resources Final'!A:D,4,FALSE))</f>
        <v/>
      </c>
      <c r="M8041" s="3" t="str">
        <f>IF(VLOOKUP(D8041,'Resources Final'!A:E,5,FALSE)=0,"",VLOOKUP(D8041,'Resources Final'!A:E,5,FALSE))</f>
        <v/>
      </c>
      <c r="N8041" s="7" t="str">
        <f>IF(VLOOKUP(D8041,'Resources Final'!A:F,6,FALSE)=0,"",VLOOKUP(D8041,'Resources Final'!A:F,6,FALSE))</f>
        <v/>
      </c>
      <c r="O8041" s="3" t="str">
        <f>IF(VLOOKUP(D8041,'Resources Final'!A:G,7,FALSE)=0,"",VLOOKUP(D8041,'Resources Final'!A:G,7,FALSE))</f>
        <v/>
      </c>
    </row>
    <row r="8042" spans="1:15" x14ac:dyDescent="0.2">
      <c r="A8042" s="11">
        <v>990</v>
      </c>
      <c r="B8042" s="11" t="str">
        <f t="shared" si="140"/>
        <v>Fred C. and Mary R. Koch Foundation_Crawshaw, Tate20101500</v>
      </c>
      <c r="C8042" s="11" t="s">
        <v>4161</v>
      </c>
      <c r="D8042" s="11" t="s">
        <v>868</v>
      </c>
      <c r="E8042" s="11" t="s">
        <v>868</v>
      </c>
      <c r="F8042" s="4">
        <v>1500</v>
      </c>
      <c r="G8042" s="3">
        <v>2010</v>
      </c>
      <c r="H8042" s="3" t="s">
        <v>21</v>
      </c>
      <c r="I8042" s="12" t="s">
        <v>4162</v>
      </c>
      <c r="J8042" s="3">
        <v>49</v>
      </c>
      <c r="K8042" s="3" t="str">
        <f>IF(VLOOKUP(D8042,'Resources Final'!A:C,3,FALSE)=0,"",VLOOKUP(D8042,'Resources Final'!A:C,3,FALSE))</f>
        <v>Y</v>
      </c>
      <c r="L8042" s="3" t="str">
        <f>IF(VLOOKUP(D8042,'Resources Final'!A:D,4,FALSE)=0,"",VLOOKUP(D8042,'Resources Final'!A:D,4,FALSE))</f>
        <v/>
      </c>
      <c r="M8042" s="3" t="str">
        <f>IF(VLOOKUP(D8042,'Resources Final'!A:E,5,FALSE)=0,"",VLOOKUP(D8042,'Resources Final'!A:E,5,FALSE))</f>
        <v/>
      </c>
      <c r="N8042" s="7" t="str">
        <f>IF(VLOOKUP(D8042,'Resources Final'!A:F,6,FALSE)=0,"",VLOOKUP(D8042,'Resources Final'!A:F,6,FALSE))</f>
        <v/>
      </c>
      <c r="O8042" s="3" t="str">
        <f>IF(VLOOKUP(D8042,'Resources Final'!A:G,7,FALSE)=0,"",VLOOKUP(D8042,'Resources Final'!A:G,7,FALSE))</f>
        <v/>
      </c>
    </row>
    <row r="8043" spans="1:15" x14ac:dyDescent="0.2">
      <c r="A8043" s="11">
        <v>990</v>
      </c>
      <c r="B8043" s="11" t="str">
        <f t="shared" si="140"/>
        <v>Fred C. and Mary R. Koch Foundation_Cross, Caroline20101500</v>
      </c>
      <c r="C8043" s="11" t="s">
        <v>4161</v>
      </c>
      <c r="D8043" s="11" t="s">
        <v>877</v>
      </c>
      <c r="E8043" s="11" t="s">
        <v>877</v>
      </c>
      <c r="F8043" s="4">
        <v>1500</v>
      </c>
      <c r="G8043" s="3">
        <v>2010</v>
      </c>
      <c r="H8043" s="3" t="s">
        <v>21</v>
      </c>
      <c r="I8043" s="12" t="s">
        <v>4162</v>
      </c>
      <c r="J8043" s="3">
        <v>50</v>
      </c>
      <c r="K8043" s="3" t="str">
        <f>IF(VLOOKUP(D8043,'Resources Final'!A:C,3,FALSE)=0,"",VLOOKUP(D8043,'Resources Final'!A:C,3,FALSE))</f>
        <v>Y</v>
      </c>
      <c r="L8043" s="3" t="str">
        <f>IF(VLOOKUP(D8043,'Resources Final'!A:D,4,FALSE)=0,"",VLOOKUP(D8043,'Resources Final'!A:D,4,FALSE))</f>
        <v/>
      </c>
      <c r="M8043" s="3" t="str">
        <f>IF(VLOOKUP(D8043,'Resources Final'!A:E,5,FALSE)=0,"",VLOOKUP(D8043,'Resources Final'!A:E,5,FALSE))</f>
        <v/>
      </c>
      <c r="N8043" s="7" t="str">
        <f>IF(VLOOKUP(D8043,'Resources Final'!A:F,6,FALSE)=0,"",VLOOKUP(D8043,'Resources Final'!A:F,6,FALSE))</f>
        <v/>
      </c>
      <c r="O8043" s="3" t="str">
        <f>IF(VLOOKUP(D8043,'Resources Final'!A:G,7,FALSE)=0,"",VLOOKUP(D8043,'Resources Final'!A:G,7,FALSE))</f>
        <v/>
      </c>
    </row>
    <row r="8044" spans="1:15" x14ac:dyDescent="0.2">
      <c r="A8044" s="11">
        <v>990</v>
      </c>
      <c r="B8044" s="11" t="str">
        <f t="shared" si="140"/>
        <v>Fred C. and Mary R. Koch Foundation_Cross, Philip20101500</v>
      </c>
      <c r="C8044" s="11" t="s">
        <v>4161</v>
      </c>
      <c r="D8044" s="11" t="s">
        <v>879</v>
      </c>
      <c r="E8044" s="11" t="s">
        <v>879</v>
      </c>
      <c r="F8044" s="4">
        <v>1500</v>
      </c>
      <c r="G8044" s="3">
        <v>2010</v>
      </c>
      <c r="H8044" s="3" t="s">
        <v>21</v>
      </c>
      <c r="I8044" s="12" t="s">
        <v>4162</v>
      </c>
      <c r="J8044" s="3">
        <v>51</v>
      </c>
      <c r="K8044" s="3" t="str">
        <f>IF(VLOOKUP(D8044,'Resources Final'!A:C,3,FALSE)=0,"",VLOOKUP(D8044,'Resources Final'!A:C,3,FALSE))</f>
        <v>Y</v>
      </c>
      <c r="L8044" s="3" t="str">
        <f>IF(VLOOKUP(D8044,'Resources Final'!A:D,4,FALSE)=0,"",VLOOKUP(D8044,'Resources Final'!A:D,4,FALSE))</f>
        <v/>
      </c>
      <c r="M8044" s="3" t="str">
        <f>IF(VLOOKUP(D8044,'Resources Final'!A:E,5,FALSE)=0,"",VLOOKUP(D8044,'Resources Final'!A:E,5,FALSE))</f>
        <v/>
      </c>
      <c r="N8044" s="7" t="str">
        <f>IF(VLOOKUP(D8044,'Resources Final'!A:F,6,FALSE)=0,"",VLOOKUP(D8044,'Resources Final'!A:F,6,FALSE))</f>
        <v/>
      </c>
      <c r="O8044" s="3" t="str">
        <f>IF(VLOOKUP(D8044,'Resources Final'!A:G,7,FALSE)=0,"",VLOOKUP(D8044,'Resources Final'!A:G,7,FALSE))</f>
        <v/>
      </c>
    </row>
    <row r="8045" spans="1:15" x14ac:dyDescent="0.2">
      <c r="A8045" s="11">
        <v>990</v>
      </c>
      <c r="B8045" s="11" t="str">
        <f t="shared" si="140"/>
        <v>Fred C. and Mary R. Koch Foundation_Cuthbert, alyssa20101500</v>
      </c>
      <c r="C8045" s="11" t="s">
        <v>4161</v>
      </c>
      <c r="D8045" s="11" t="s">
        <v>4189</v>
      </c>
      <c r="E8045" s="11" t="s">
        <v>894</v>
      </c>
      <c r="F8045" s="4">
        <v>1500</v>
      </c>
      <c r="G8045" s="3">
        <v>2010</v>
      </c>
      <c r="H8045" s="3" t="s">
        <v>21</v>
      </c>
      <c r="I8045" s="12" t="s">
        <v>4162</v>
      </c>
      <c r="J8045" s="3">
        <v>52</v>
      </c>
      <c r="K8045" s="3" t="str">
        <f>IF(VLOOKUP(D8045,'Resources Final'!A:C,3,FALSE)=0,"",VLOOKUP(D8045,'Resources Final'!A:C,3,FALSE))</f>
        <v>Y</v>
      </c>
      <c r="L8045" s="3" t="str">
        <f>IF(VLOOKUP(D8045,'Resources Final'!A:D,4,FALSE)=0,"",VLOOKUP(D8045,'Resources Final'!A:D,4,FALSE))</f>
        <v/>
      </c>
      <c r="M8045" s="3" t="str">
        <f>IF(VLOOKUP(D8045,'Resources Final'!A:E,5,FALSE)=0,"",VLOOKUP(D8045,'Resources Final'!A:E,5,FALSE))</f>
        <v/>
      </c>
      <c r="N8045" s="7" t="str">
        <f>IF(VLOOKUP(D8045,'Resources Final'!A:F,6,FALSE)=0,"",VLOOKUP(D8045,'Resources Final'!A:F,6,FALSE))</f>
        <v/>
      </c>
      <c r="O8045" s="3" t="str">
        <f>IF(VLOOKUP(D8045,'Resources Final'!A:G,7,FALSE)=0,"",VLOOKUP(D8045,'Resources Final'!A:G,7,FALSE))</f>
        <v/>
      </c>
    </row>
    <row r="8046" spans="1:15" x14ac:dyDescent="0.2">
      <c r="A8046" s="11">
        <v>990</v>
      </c>
      <c r="B8046" s="11" t="str">
        <f t="shared" si="140"/>
        <v>Fred C. and Mary R. Koch Foundation_DeGarmo, Lydia20101500</v>
      </c>
      <c r="C8046" s="11" t="s">
        <v>4161</v>
      </c>
      <c r="D8046" s="11" t="s">
        <v>972</v>
      </c>
      <c r="E8046" s="11" t="s">
        <v>972</v>
      </c>
      <c r="F8046" s="4">
        <v>1500</v>
      </c>
      <c r="G8046" s="3">
        <v>2010</v>
      </c>
      <c r="H8046" s="3" t="s">
        <v>21</v>
      </c>
      <c r="I8046" s="12" t="s">
        <v>4162</v>
      </c>
      <c r="J8046" s="3">
        <v>53</v>
      </c>
      <c r="K8046" s="3" t="str">
        <f>IF(VLOOKUP(D8046,'Resources Final'!A:C,3,FALSE)=0,"",VLOOKUP(D8046,'Resources Final'!A:C,3,FALSE))</f>
        <v>Y</v>
      </c>
      <c r="L8046" s="3" t="str">
        <f>IF(VLOOKUP(D8046,'Resources Final'!A:D,4,FALSE)=0,"",VLOOKUP(D8046,'Resources Final'!A:D,4,FALSE))</f>
        <v/>
      </c>
      <c r="M8046" s="3" t="str">
        <f>IF(VLOOKUP(D8046,'Resources Final'!A:E,5,FALSE)=0,"",VLOOKUP(D8046,'Resources Final'!A:E,5,FALSE))</f>
        <v/>
      </c>
      <c r="N8046" s="7" t="str">
        <f>IF(VLOOKUP(D8046,'Resources Final'!A:F,6,FALSE)=0,"",VLOOKUP(D8046,'Resources Final'!A:F,6,FALSE))</f>
        <v/>
      </c>
      <c r="O8046" s="3" t="str">
        <f>IF(VLOOKUP(D8046,'Resources Final'!A:G,7,FALSE)=0,"",VLOOKUP(D8046,'Resources Final'!A:G,7,FALSE))</f>
        <v/>
      </c>
    </row>
    <row r="8047" spans="1:15" x14ac:dyDescent="0.2">
      <c r="A8047" s="11">
        <v>990</v>
      </c>
      <c r="B8047" s="11" t="str">
        <f t="shared" si="140"/>
        <v>Fred C. and Mary R. Koch Foundation_Denton, Andrew20101500</v>
      </c>
      <c r="C8047" s="11" t="s">
        <v>4161</v>
      </c>
      <c r="D8047" s="11" t="s">
        <v>979</v>
      </c>
      <c r="E8047" s="11" t="s">
        <v>979</v>
      </c>
      <c r="F8047" s="4">
        <v>1500</v>
      </c>
      <c r="G8047" s="3">
        <v>2010</v>
      </c>
      <c r="H8047" s="3" t="s">
        <v>21</v>
      </c>
      <c r="I8047" s="12" t="s">
        <v>4162</v>
      </c>
      <c r="J8047" s="3">
        <v>54</v>
      </c>
      <c r="K8047" s="3" t="str">
        <f>IF(VLOOKUP(D8047,'Resources Final'!A:C,3,FALSE)=0,"",VLOOKUP(D8047,'Resources Final'!A:C,3,FALSE))</f>
        <v>Y</v>
      </c>
      <c r="L8047" s="3" t="str">
        <f>IF(VLOOKUP(D8047,'Resources Final'!A:D,4,FALSE)=0,"",VLOOKUP(D8047,'Resources Final'!A:D,4,FALSE))</f>
        <v/>
      </c>
      <c r="M8047" s="3" t="str">
        <f>IF(VLOOKUP(D8047,'Resources Final'!A:E,5,FALSE)=0,"",VLOOKUP(D8047,'Resources Final'!A:E,5,FALSE))</f>
        <v/>
      </c>
      <c r="N8047" s="7" t="str">
        <f>IF(VLOOKUP(D8047,'Resources Final'!A:F,6,FALSE)=0,"",VLOOKUP(D8047,'Resources Final'!A:F,6,FALSE))</f>
        <v/>
      </c>
      <c r="O8047" s="3" t="str">
        <f>IF(VLOOKUP(D8047,'Resources Final'!A:G,7,FALSE)=0,"",VLOOKUP(D8047,'Resources Final'!A:G,7,FALSE))</f>
        <v/>
      </c>
    </row>
    <row r="8048" spans="1:15" x14ac:dyDescent="0.2">
      <c r="A8048" s="11">
        <v>990</v>
      </c>
      <c r="B8048" s="11" t="str">
        <f t="shared" si="140"/>
        <v>Fred C. and Mary R. Koch Foundation_DeWitt, Dane20101500</v>
      </c>
      <c r="C8048" s="11" t="s">
        <v>4161</v>
      </c>
      <c r="D8048" s="11" t="s">
        <v>984</v>
      </c>
      <c r="E8048" s="11" t="s">
        <v>984</v>
      </c>
      <c r="F8048" s="4">
        <v>1500</v>
      </c>
      <c r="G8048" s="3">
        <v>2010</v>
      </c>
      <c r="H8048" s="3" t="s">
        <v>21</v>
      </c>
      <c r="I8048" s="12" t="s">
        <v>4162</v>
      </c>
      <c r="J8048" s="3">
        <v>55</v>
      </c>
      <c r="K8048" s="3" t="str">
        <f>IF(VLOOKUP(D8048,'Resources Final'!A:C,3,FALSE)=0,"",VLOOKUP(D8048,'Resources Final'!A:C,3,FALSE))</f>
        <v>Y</v>
      </c>
      <c r="L8048" s="3" t="str">
        <f>IF(VLOOKUP(D8048,'Resources Final'!A:D,4,FALSE)=0,"",VLOOKUP(D8048,'Resources Final'!A:D,4,FALSE))</f>
        <v/>
      </c>
      <c r="M8048" s="3" t="str">
        <f>IF(VLOOKUP(D8048,'Resources Final'!A:E,5,FALSE)=0,"",VLOOKUP(D8048,'Resources Final'!A:E,5,FALSE))</f>
        <v/>
      </c>
      <c r="N8048" s="7" t="str">
        <f>IF(VLOOKUP(D8048,'Resources Final'!A:F,6,FALSE)=0,"",VLOOKUP(D8048,'Resources Final'!A:F,6,FALSE))</f>
        <v/>
      </c>
      <c r="O8048" s="3" t="str">
        <f>IF(VLOOKUP(D8048,'Resources Final'!A:G,7,FALSE)=0,"",VLOOKUP(D8048,'Resources Final'!A:G,7,FALSE))</f>
        <v/>
      </c>
    </row>
    <row r="8049" spans="1:15" x14ac:dyDescent="0.2">
      <c r="A8049" s="11">
        <v>990</v>
      </c>
      <c r="B8049" s="11" t="str">
        <f t="shared" si="140"/>
        <v>Fred C. and Mary R. Koch Foundation_Dewitt, Katherine20101500</v>
      </c>
      <c r="C8049" s="11" t="s">
        <v>4161</v>
      </c>
      <c r="D8049" s="11" t="s">
        <v>985</v>
      </c>
      <c r="E8049" s="11" t="s">
        <v>985</v>
      </c>
      <c r="F8049" s="4">
        <v>1500</v>
      </c>
      <c r="G8049" s="3">
        <v>2010</v>
      </c>
      <c r="H8049" s="3" t="s">
        <v>21</v>
      </c>
      <c r="I8049" s="12" t="s">
        <v>4162</v>
      </c>
      <c r="J8049" s="3">
        <v>56</v>
      </c>
      <c r="K8049" s="3" t="str">
        <f>IF(VLOOKUP(D8049,'Resources Final'!A:C,3,FALSE)=0,"",VLOOKUP(D8049,'Resources Final'!A:C,3,FALSE))</f>
        <v>Y</v>
      </c>
      <c r="L8049" s="3" t="str">
        <f>IF(VLOOKUP(D8049,'Resources Final'!A:D,4,FALSE)=0,"",VLOOKUP(D8049,'Resources Final'!A:D,4,FALSE))</f>
        <v/>
      </c>
      <c r="M8049" s="3" t="str">
        <f>IF(VLOOKUP(D8049,'Resources Final'!A:E,5,FALSE)=0,"",VLOOKUP(D8049,'Resources Final'!A:E,5,FALSE))</f>
        <v/>
      </c>
      <c r="N8049" s="7" t="str">
        <f>IF(VLOOKUP(D8049,'Resources Final'!A:F,6,FALSE)=0,"",VLOOKUP(D8049,'Resources Final'!A:F,6,FALSE))</f>
        <v/>
      </c>
      <c r="O8049" s="3" t="str">
        <f>IF(VLOOKUP(D8049,'Resources Final'!A:G,7,FALSE)=0,"",VLOOKUP(D8049,'Resources Final'!A:G,7,FALSE))</f>
        <v/>
      </c>
    </row>
    <row r="8050" spans="1:15" x14ac:dyDescent="0.2">
      <c r="A8050" s="11">
        <v>990</v>
      </c>
      <c r="B8050" s="11" t="str">
        <f t="shared" si="140"/>
        <v>Fred C. and Mary R. Koch Foundation_Diehl, Kevin20101500</v>
      </c>
      <c r="C8050" s="11" t="s">
        <v>4161</v>
      </c>
      <c r="D8050" s="11" t="s">
        <v>992</v>
      </c>
      <c r="E8050" s="11" t="s">
        <v>992</v>
      </c>
      <c r="F8050" s="4">
        <v>1500</v>
      </c>
      <c r="G8050" s="3">
        <v>2010</v>
      </c>
      <c r="H8050" s="3" t="s">
        <v>21</v>
      </c>
      <c r="I8050" s="12" t="s">
        <v>4162</v>
      </c>
      <c r="J8050" s="3">
        <v>57</v>
      </c>
      <c r="K8050" s="3" t="str">
        <f>IF(VLOOKUP(D8050,'Resources Final'!A:C,3,FALSE)=0,"",VLOOKUP(D8050,'Resources Final'!A:C,3,FALSE))</f>
        <v>Y</v>
      </c>
      <c r="L8050" s="3" t="str">
        <f>IF(VLOOKUP(D8050,'Resources Final'!A:D,4,FALSE)=0,"",VLOOKUP(D8050,'Resources Final'!A:D,4,FALSE))</f>
        <v/>
      </c>
      <c r="M8050" s="3" t="str">
        <f>IF(VLOOKUP(D8050,'Resources Final'!A:E,5,FALSE)=0,"",VLOOKUP(D8050,'Resources Final'!A:E,5,FALSE))</f>
        <v/>
      </c>
      <c r="N8050" s="7" t="str">
        <f>IF(VLOOKUP(D8050,'Resources Final'!A:F,6,FALSE)=0,"",VLOOKUP(D8050,'Resources Final'!A:F,6,FALSE))</f>
        <v/>
      </c>
      <c r="O8050" s="3" t="str">
        <f>IF(VLOOKUP(D8050,'Resources Final'!A:G,7,FALSE)=0,"",VLOOKUP(D8050,'Resources Final'!A:G,7,FALSE))</f>
        <v/>
      </c>
    </row>
    <row r="8051" spans="1:15" x14ac:dyDescent="0.2">
      <c r="A8051" s="11">
        <v>990</v>
      </c>
      <c r="B8051" s="11" t="str">
        <f t="shared" si="140"/>
        <v>Fred C. and Mary R. Koch Foundation_Dodson, Jill20101500</v>
      </c>
      <c r="C8051" s="11" t="s">
        <v>4161</v>
      </c>
      <c r="D8051" s="11" t="s">
        <v>1008</v>
      </c>
      <c r="E8051" s="11" t="s">
        <v>1008</v>
      </c>
      <c r="F8051" s="4">
        <v>1500</v>
      </c>
      <c r="G8051" s="3">
        <v>2010</v>
      </c>
      <c r="H8051" s="3" t="s">
        <v>21</v>
      </c>
      <c r="I8051" s="12" t="s">
        <v>4162</v>
      </c>
      <c r="J8051" s="3">
        <v>58</v>
      </c>
      <c r="K8051" s="3" t="str">
        <f>IF(VLOOKUP(D8051,'Resources Final'!A:C,3,FALSE)=0,"",VLOOKUP(D8051,'Resources Final'!A:C,3,FALSE))</f>
        <v>Y</v>
      </c>
      <c r="L8051" s="3" t="str">
        <f>IF(VLOOKUP(D8051,'Resources Final'!A:D,4,FALSE)=0,"",VLOOKUP(D8051,'Resources Final'!A:D,4,FALSE))</f>
        <v/>
      </c>
      <c r="M8051" s="3" t="str">
        <f>IF(VLOOKUP(D8051,'Resources Final'!A:E,5,FALSE)=0,"",VLOOKUP(D8051,'Resources Final'!A:E,5,FALSE))</f>
        <v/>
      </c>
      <c r="N8051" s="7" t="str">
        <f>IF(VLOOKUP(D8051,'Resources Final'!A:F,6,FALSE)=0,"",VLOOKUP(D8051,'Resources Final'!A:F,6,FALSE))</f>
        <v/>
      </c>
      <c r="O8051" s="3" t="str">
        <f>IF(VLOOKUP(D8051,'Resources Final'!A:G,7,FALSE)=0,"",VLOOKUP(D8051,'Resources Final'!A:G,7,FALSE))</f>
        <v/>
      </c>
    </row>
    <row r="8052" spans="1:15" x14ac:dyDescent="0.2">
      <c r="A8052" s="11">
        <v>990</v>
      </c>
      <c r="B8052" s="11" t="str">
        <f t="shared" si="140"/>
        <v>Fred C. and Mary R. Koch Foundation_Dolechek, Deborah20101500</v>
      </c>
      <c r="C8052" s="11" t="s">
        <v>4161</v>
      </c>
      <c r="D8052" s="11" t="s">
        <v>1013</v>
      </c>
      <c r="E8052" s="11" t="s">
        <v>1013</v>
      </c>
      <c r="F8052" s="4">
        <v>1500</v>
      </c>
      <c r="G8052" s="3">
        <v>2010</v>
      </c>
      <c r="H8052" s="3" t="s">
        <v>21</v>
      </c>
      <c r="I8052" s="12" t="s">
        <v>4162</v>
      </c>
      <c r="J8052" s="3">
        <v>59</v>
      </c>
      <c r="K8052" s="3" t="str">
        <f>IF(VLOOKUP(D8052,'Resources Final'!A:C,3,FALSE)=0,"",VLOOKUP(D8052,'Resources Final'!A:C,3,FALSE))</f>
        <v>Y</v>
      </c>
      <c r="L8052" s="3" t="str">
        <f>IF(VLOOKUP(D8052,'Resources Final'!A:D,4,FALSE)=0,"",VLOOKUP(D8052,'Resources Final'!A:D,4,FALSE))</f>
        <v/>
      </c>
      <c r="M8052" s="3" t="str">
        <f>IF(VLOOKUP(D8052,'Resources Final'!A:E,5,FALSE)=0,"",VLOOKUP(D8052,'Resources Final'!A:E,5,FALSE))</f>
        <v/>
      </c>
      <c r="N8052" s="7" t="str">
        <f>IF(VLOOKUP(D8052,'Resources Final'!A:F,6,FALSE)=0,"",VLOOKUP(D8052,'Resources Final'!A:F,6,FALSE))</f>
        <v/>
      </c>
      <c r="O8052" s="3" t="str">
        <f>IF(VLOOKUP(D8052,'Resources Final'!A:G,7,FALSE)=0,"",VLOOKUP(D8052,'Resources Final'!A:G,7,FALSE))</f>
        <v/>
      </c>
    </row>
    <row r="8053" spans="1:15" x14ac:dyDescent="0.2">
      <c r="A8053" s="11">
        <v>990</v>
      </c>
      <c r="B8053" s="11" t="str">
        <f t="shared" si="140"/>
        <v>Fred C. and Mary R. Koch Foundation_Donnelly, Erin20101500</v>
      </c>
      <c r="C8053" s="11" t="s">
        <v>4161</v>
      </c>
      <c r="D8053" s="11" t="s">
        <v>1016</v>
      </c>
      <c r="E8053" s="11" t="s">
        <v>1016</v>
      </c>
      <c r="F8053" s="4">
        <v>1500</v>
      </c>
      <c r="G8053" s="3">
        <v>2010</v>
      </c>
      <c r="H8053" s="3" t="s">
        <v>21</v>
      </c>
      <c r="I8053" s="12" t="s">
        <v>4162</v>
      </c>
      <c r="J8053" s="3">
        <v>60</v>
      </c>
      <c r="K8053" s="3" t="str">
        <f>IF(VLOOKUP(D8053,'Resources Final'!A:C,3,FALSE)=0,"",VLOOKUP(D8053,'Resources Final'!A:C,3,FALSE))</f>
        <v>Y</v>
      </c>
      <c r="L8053" s="3" t="str">
        <f>IF(VLOOKUP(D8053,'Resources Final'!A:D,4,FALSE)=0,"",VLOOKUP(D8053,'Resources Final'!A:D,4,FALSE))</f>
        <v/>
      </c>
      <c r="M8053" s="3" t="str">
        <f>IF(VLOOKUP(D8053,'Resources Final'!A:E,5,FALSE)=0,"",VLOOKUP(D8053,'Resources Final'!A:E,5,FALSE))</f>
        <v/>
      </c>
      <c r="N8053" s="7" t="str">
        <f>IF(VLOOKUP(D8053,'Resources Final'!A:F,6,FALSE)=0,"",VLOOKUP(D8053,'Resources Final'!A:F,6,FALSE))</f>
        <v/>
      </c>
      <c r="O8053" s="3" t="str">
        <f>IF(VLOOKUP(D8053,'Resources Final'!A:G,7,FALSE)=0,"",VLOOKUP(D8053,'Resources Final'!A:G,7,FALSE))</f>
        <v/>
      </c>
    </row>
    <row r="8054" spans="1:15" x14ac:dyDescent="0.2">
      <c r="A8054" s="11">
        <v>990</v>
      </c>
      <c r="B8054" s="11" t="str">
        <f t="shared" si="140"/>
        <v>Fred C. and Mary R. Koch Foundation_Dort, Tyler20101500</v>
      </c>
      <c r="C8054" s="11" t="s">
        <v>4161</v>
      </c>
      <c r="D8054" s="11" t="s">
        <v>1025</v>
      </c>
      <c r="E8054" s="11" t="s">
        <v>1025</v>
      </c>
      <c r="F8054" s="4">
        <v>1500</v>
      </c>
      <c r="G8054" s="3">
        <v>2010</v>
      </c>
      <c r="H8054" s="3" t="s">
        <v>21</v>
      </c>
      <c r="I8054" s="12" t="s">
        <v>4162</v>
      </c>
      <c r="J8054" s="3">
        <v>61</v>
      </c>
      <c r="K8054" s="3" t="str">
        <f>IF(VLOOKUP(D8054,'Resources Final'!A:C,3,FALSE)=0,"",VLOOKUP(D8054,'Resources Final'!A:C,3,FALSE))</f>
        <v>Y</v>
      </c>
      <c r="L8054" s="3" t="str">
        <f>IF(VLOOKUP(D8054,'Resources Final'!A:D,4,FALSE)=0,"",VLOOKUP(D8054,'Resources Final'!A:D,4,FALSE))</f>
        <v/>
      </c>
      <c r="M8054" s="3" t="str">
        <f>IF(VLOOKUP(D8054,'Resources Final'!A:E,5,FALSE)=0,"",VLOOKUP(D8054,'Resources Final'!A:E,5,FALSE))</f>
        <v/>
      </c>
      <c r="N8054" s="7" t="str">
        <f>IF(VLOOKUP(D8054,'Resources Final'!A:F,6,FALSE)=0,"",VLOOKUP(D8054,'Resources Final'!A:F,6,FALSE))</f>
        <v/>
      </c>
      <c r="O8054" s="3" t="str">
        <f>IF(VLOOKUP(D8054,'Resources Final'!A:G,7,FALSE)=0,"",VLOOKUP(D8054,'Resources Final'!A:G,7,FALSE))</f>
        <v/>
      </c>
    </row>
    <row r="8055" spans="1:15" x14ac:dyDescent="0.2">
      <c r="A8055" s="11">
        <v>990</v>
      </c>
      <c r="B8055" s="11" t="str">
        <f t="shared" si="140"/>
        <v>Fred C. and Mary R. Koch Foundation_Duea, Sarah20101500</v>
      </c>
      <c r="C8055" s="11" t="s">
        <v>4161</v>
      </c>
      <c r="D8055" s="11" t="s">
        <v>1035</v>
      </c>
      <c r="E8055" s="11" t="s">
        <v>1035</v>
      </c>
      <c r="F8055" s="4">
        <v>1500</v>
      </c>
      <c r="G8055" s="3">
        <v>2010</v>
      </c>
      <c r="H8055" s="3" t="s">
        <v>21</v>
      </c>
      <c r="I8055" s="12" t="s">
        <v>4162</v>
      </c>
      <c r="J8055" s="3">
        <v>62</v>
      </c>
      <c r="K8055" s="3" t="str">
        <f>IF(VLOOKUP(D8055,'Resources Final'!A:C,3,FALSE)=0,"",VLOOKUP(D8055,'Resources Final'!A:C,3,FALSE))</f>
        <v>Y</v>
      </c>
      <c r="L8055" s="3" t="str">
        <f>IF(VLOOKUP(D8055,'Resources Final'!A:D,4,FALSE)=0,"",VLOOKUP(D8055,'Resources Final'!A:D,4,FALSE))</f>
        <v/>
      </c>
      <c r="M8055" s="3" t="str">
        <f>IF(VLOOKUP(D8055,'Resources Final'!A:E,5,FALSE)=0,"",VLOOKUP(D8055,'Resources Final'!A:E,5,FALSE))</f>
        <v/>
      </c>
      <c r="N8055" s="7" t="str">
        <f>IF(VLOOKUP(D8055,'Resources Final'!A:F,6,FALSE)=0,"",VLOOKUP(D8055,'Resources Final'!A:F,6,FALSE))</f>
        <v/>
      </c>
      <c r="O8055" s="3" t="str">
        <f>IF(VLOOKUP(D8055,'Resources Final'!A:G,7,FALSE)=0,"",VLOOKUP(D8055,'Resources Final'!A:G,7,FALSE))</f>
        <v/>
      </c>
    </row>
    <row r="8056" spans="1:15" x14ac:dyDescent="0.2">
      <c r="A8056" s="11">
        <v>990</v>
      </c>
      <c r="B8056" s="11" t="str">
        <f t="shared" si="140"/>
        <v>Fred C. and Mary R. Koch Foundation_Dula Jonathon20101500</v>
      </c>
      <c r="C8056" s="11" t="s">
        <v>4161</v>
      </c>
      <c r="D8056" s="11" t="s">
        <v>1038</v>
      </c>
      <c r="E8056" s="11" t="s">
        <v>1038</v>
      </c>
      <c r="F8056" s="4">
        <v>1500</v>
      </c>
      <c r="G8056" s="3">
        <v>2010</v>
      </c>
      <c r="H8056" s="3" t="s">
        <v>21</v>
      </c>
      <c r="I8056" s="12" t="s">
        <v>4162</v>
      </c>
      <c r="J8056" s="3">
        <v>63</v>
      </c>
      <c r="K8056" s="3" t="str">
        <f>IF(VLOOKUP(D8056,'Resources Final'!A:C,3,FALSE)=0,"",VLOOKUP(D8056,'Resources Final'!A:C,3,FALSE))</f>
        <v>Y</v>
      </c>
      <c r="L8056" s="3" t="str">
        <f>IF(VLOOKUP(D8056,'Resources Final'!A:D,4,FALSE)=0,"",VLOOKUP(D8056,'Resources Final'!A:D,4,FALSE))</f>
        <v/>
      </c>
      <c r="M8056" s="3" t="str">
        <f>IF(VLOOKUP(D8056,'Resources Final'!A:E,5,FALSE)=0,"",VLOOKUP(D8056,'Resources Final'!A:E,5,FALSE))</f>
        <v/>
      </c>
      <c r="N8056" s="7" t="str">
        <f>IF(VLOOKUP(D8056,'Resources Final'!A:F,6,FALSE)=0,"",VLOOKUP(D8056,'Resources Final'!A:F,6,FALSE))</f>
        <v/>
      </c>
      <c r="O8056" s="3" t="str">
        <f>IF(VLOOKUP(D8056,'Resources Final'!A:G,7,FALSE)=0,"",VLOOKUP(D8056,'Resources Final'!A:G,7,FALSE))</f>
        <v/>
      </c>
    </row>
    <row r="8057" spans="1:15" x14ac:dyDescent="0.2">
      <c r="A8057" s="11">
        <v>990</v>
      </c>
      <c r="B8057" s="11" t="str">
        <f t="shared" si="140"/>
        <v>Fred C. and Mary R. Koch Foundation_Dunlap, Jessica20101500</v>
      </c>
      <c r="C8057" s="11" t="s">
        <v>4161</v>
      </c>
      <c r="D8057" s="11" t="s">
        <v>1044</v>
      </c>
      <c r="E8057" s="11" t="s">
        <v>1044</v>
      </c>
      <c r="F8057" s="4">
        <v>1500</v>
      </c>
      <c r="G8057" s="3">
        <v>2010</v>
      </c>
      <c r="H8057" s="3" t="s">
        <v>21</v>
      </c>
      <c r="I8057" s="12" t="s">
        <v>4162</v>
      </c>
      <c r="J8057" s="3">
        <v>64</v>
      </c>
      <c r="K8057" s="3" t="str">
        <f>IF(VLOOKUP(D8057,'Resources Final'!A:C,3,FALSE)=0,"",VLOOKUP(D8057,'Resources Final'!A:C,3,FALSE))</f>
        <v>Y</v>
      </c>
      <c r="L8057" s="3" t="str">
        <f>IF(VLOOKUP(D8057,'Resources Final'!A:D,4,FALSE)=0,"",VLOOKUP(D8057,'Resources Final'!A:D,4,FALSE))</f>
        <v/>
      </c>
      <c r="M8057" s="3" t="str">
        <f>IF(VLOOKUP(D8057,'Resources Final'!A:E,5,FALSE)=0,"",VLOOKUP(D8057,'Resources Final'!A:E,5,FALSE))</f>
        <v/>
      </c>
      <c r="N8057" s="7" t="str">
        <f>IF(VLOOKUP(D8057,'Resources Final'!A:F,6,FALSE)=0,"",VLOOKUP(D8057,'Resources Final'!A:F,6,FALSE))</f>
        <v/>
      </c>
      <c r="O8057" s="3" t="str">
        <f>IF(VLOOKUP(D8057,'Resources Final'!A:G,7,FALSE)=0,"",VLOOKUP(D8057,'Resources Final'!A:G,7,FALSE))</f>
        <v/>
      </c>
    </row>
    <row r="8058" spans="1:15" x14ac:dyDescent="0.2">
      <c r="A8058" s="11">
        <v>990</v>
      </c>
      <c r="B8058" s="11" t="str">
        <f t="shared" si="140"/>
        <v>Fred C. and Mary R. Koch Foundation_Edic, Heather20101500</v>
      </c>
      <c r="C8058" s="11" t="s">
        <v>4161</v>
      </c>
      <c r="D8058" s="11" t="s">
        <v>1107</v>
      </c>
      <c r="E8058" s="11" t="s">
        <v>1107</v>
      </c>
      <c r="F8058" s="4">
        <v>1500</v>
      </c>
      <c r="G8058" s="3">
        <v>2010</v>
      </c>
      <c r="H8058" s="3" t="s">
        <v>21</v>
      </c>
      <c r="I8058" s="12" t="s">
        <v>4162</v>
      </c>
      <c r="J8058" s="3">
        <v>65</v>
      </c>
      <c r="K8058" s="3" t="str">
        <f>IF(VLOOKUP(D8058,'Resources Final'!A:C,3,FALSE)=0,"",VLOOKUP(D8058,'Resources Final'!A:C,3,FALSE))</f>
        <v>Y</v>
      </c>
      <c r="L8058" s="3" t="str">
        <f>IF(VLOOKUP(D8058,'Resources Final'!A:D,4,FALSE)=0,"",VLOOKUP(D8058,'Resources Final'!A:D,4,FALSE))</f>
        <v/>
      </c>
      <c r="M8058" s="3" t="str">
        <f>IF(VLOOKUP(D8058,'Resources Final'!A:E,5,FALSE)=0,"",VLOOKUP(D8058,'Resources Final'!A:E,5,FALSE))</f>
        <v/>
      </c>
      <c r="N8058" s="7" t="str">
        <f>IF(VLOOKUP(D8058,'Resources Final'!A:F,6,FALSE)=0,"",VLOOKUP(D8058,'Resources Final'!A:F,6,FALSE))</f>
        <v/>
      </c>
      <c r="O8058" s="3" t="str">
        <f>IF(VLOOKUP(D8058,'Resources Final'!A:G,7,FALSE)=0,"",VLOOKUP(D8058,'Resources Final'!A:G,7,FALSE))</f>
        <v/>
      </c>
    </row>
    <row r="8059" spans="1:15" x14ac:dyDescent="0.2">
      <c r="A8059" s="11">
        <v>990</v>
      </c>
      <c r="B8059" s="11" t="str">
        <f t="shared" si="140"/>
        <v>Fred C. and Mary R. Koch Foundation_Egerton, William20101500</v>
      </c>
      <c r="C8059" s="11" t="s">
        <v>4161</v>
      </c>
      <c r="D8059" s="11" t="s">
        <v>1114</v>
      </c>
      <c r="E8059" s="11" t="s">
        <v>1114</v>
      </c>
      <c r="F8059" s="4">
        <v>1500</v>
      </c>
      <c r="G8059" s="3">
        <v>2010</v>
      </c>
      <c r="H8059" s="3" t="s">
        <v>21</v>
      </c>
      <c r="I8059" s="12" t="s">
        <v>4162</v>
      </c>
      <c r="J8059" s="3">
        <v>66</v>
      </c>
      <c r="K8059" s="3" t="str">
        <f>IF(VLOOKUP(D8059,'Resources Final'!A:C,3,FALSE)=0,"",VLOOKUP(D8059,'Resources Final'!A:C,3,FALSE))</f>
        <v>Y</v>
      </c>
      <c r="L8059" s="3" t="str">
        <f>IF(VLOOKUP(D8059,'Resources Final'!A:D,4,FALSE)=0,"",VLOOKUP(D8059,'Resources Final'!A:D,4,FALSE))</f>
        <v/>
      </c>
      <c r="M8059" s="3" t="str">
        <f>IF(VLOOKUP(D8059,'Resources Final'!A:E,5,FALSE)=0,"",VLOOKUP(D8059,'Resources Final'!A:E,5,FALSE))</f>
        <v/>
      </c>
      <c r="N8059" s="7" t="str">
        <f>IF(VLOOKUP(D8059,'Resources Final'!A:F,6,FALSE)=0,"",VLOOKUP(D8059,'Resources Final'!A:F,6,FALSE))</f>
        <v/>
      </c>
      <c r="O8059" s="3" t="str">
        <f>IF(VLOOKUP(D8059,'Resources Final'!A:G,7,FALSE)=0,"",VLOOKUP(D8059,'Resources Final'!A:G,7,FALSE))</f>
        <v/>
      </c>
    </row>
    <row r="8060" spans="1:15" x14ac:dyDescent="0.2">
      <c r="A8060" s="11">
        <v>990</v>
      </c>
      <c r="B8060" s="11" t="str">
        <f t="shared" si="140"/>
        <v>Fred C. and Mary R. Koch Foundation_Farmer, Emily20101500</v>
      </c>
      <c r="C8060" s="11" t="s">
        <v>4161</v>
      </c>
      <c r="D8060" s="11" t="s">
        <v>1194</v>
      </c>
      <c r="E8060" s="11" t="s">
        <v>1194</v>
      </c>
      <c r="F8060" s="4">
        <v>1500</v>
      </c>
      <c r="G8060" s="3">
        <v>2010</v>
      </c>
      <c r="H8060" s="3" t="s">
        <v>21</v>
      </c>
      <c r="I8060" s="12" t="s">
        <v>4162</v>
      </c>
      <c r="J8060" s="3">
        <v>67</v>
      </c>
      <c r="K8060" s="3" t="str">
        <f>IF(VLOOKUP(D8060,'Resources Final'!A:C,3,FALSE)=0,"",VLOOKUP(D8060,'Resources Final'!A:C,3,FALSE))</f>
        <v>Y</v>
      </c>
      <c r="L8060" s="3" t="str">
        <f>IF(VLOOKUP(D8060,'Resources Final'!A:D,4,FALSE)=0,"",VLOOKUP(D8060,'Resources Final'!A:D,4,FALSE))</f>
        <v/>
      </c>
      <c r="M8060" s="3" t="str">
        <f>IF(VLOOKUP(D8060,'Resources Final'!A:E,5,FALSE)=0,"",VLOOKUP(D8060,'Resources Final'!A:E,5,FALSE))</f>
        <v/>
      </c>
      <c r="N8060" s="7" t="str">
        <f>IF(VLOOKUP(D8060,'Resources Final'!A:F,6,FALSE)=0,"",VLOOKUP(D8060,'Resources Final'!A:F,6,FALSE))</f>
        <v/>
      </c>
      <c r="O8060" s="3" t="str">
        <f>IF(VLOOKUP(D8060,'Resources Final'!A:G,7,FALSE)=0,"",VLOOKUP(D8060,'Resources Final'!A:G,7,FALSE))</f>
        <v/>
      </c>
    </row>
    <row r="8061" spans="1:15" x14ac:dyDescent="0.2">
      <c r="A8061" s="11">
        <v>990</v>
      </c>
      <c r="B8061" s="11" t="str">
        <f t="shared" si="140"/>
        <v>Fred C. and Mary R. Koch Foundation_Finlen, Ryan20101500</v>
      </c>
      <c r="C8061" s="11" t="s">
        <v>4161</v>
      </c>
      <c r="D8061" s="11" t="s">
        <v>1210</v>
      </c>
      <c r="E8061" s="11" t="s">
        <v>1210</v>
      </c>
      <c r="F8061" s="4">
        <v>1500</v>
      </c>
      <c r="G8061" s="3">
        <v>2010</v>
      </c>
      <c r="H8061" s="3" t="s">
        <v>21</v>
      </c>
      <c r="I8061" s="12" t="s">
        <v>4162</v>
      </c>
      <c r="J8061" s="3">
        <v>68</v>
      </c>
      <c r="K8061" s="3" t="str">
        <f>IF(VLOOKUP(D8061,'Resources Final'!A:C,3,FALSE)=0,"",VLOOKUP(D8061,'Resources Final'!A:C,3,FALSE))</f>
        <v>Y</v>
      </c>
      <c r="L8061" s="3" t="str">
        <f>IF(VLOOKUP(D8061,'Resources Final'!A:D,4,FALSE)=0,"",VLOOKUP(D8061,'Resources Final'!A:D,4,FALSE))</f>
        <v/>
      </c>
      <c r="M8061" s="3" t="str">
        <f>IF(VLOOKUP(D8061,'Resources Final'!A:E,5,FALSE)=0,"",VLOOKUP(D8061,'Resources Final'!A:E,5,FALSE))</f>
        <v/>
      </c>
      <c r="N8061" s="7" t="str">
        <f>IF(VLOOKUP(D8061,'Resources Final'!A:F,6,FALSE)=0,"",VLOOKUP(D8061,'Resources Final'!A:F,6,FALSE))</f>
        <v/>
      </c>
      <c r="O8061" s="3" t="str">
        <f>IF(VLOOKUP(D8061,'Resources Final'!A:G,7,FALSE)=0,"",VLOOKUP(D8061,'Resources Final'!A:G,7,FALSE))</f>
        <v/>
      </c>
    </row>
    <row r="8062" spans="1:15" x14ac:dyDescent="0.2">
      <c r="A8062" s="11">
        <v>990</v>
      </c>
      <c r="B8062" s="11" t="str">
        <f t="shared" si="140"/>
        <v>Fred C. and Mary R. Koch Foundation_Fisher, Miranda20101500</v>
      </c>
      <c r="C8062" s="11" t="s">
        <v>4161</v>
      </c>
      <c r="D8062" s="11" t="s">
        <v>1217</v>
      </c>
      <c r="E8062" s="11" t="s">
        <v>1217</v>
      </c>
      <c r="F8062" s="4">
        <v>1500</v>
      </c>
      <c r="G8062" s="3">
        <v>2010</v>
      </c>
      <c r="H8062" s="3" t="s">
        <v>21</v>
      </c>
      <c r="I8062" s="12" t="s">
        <v>4162</v>
      </c>
      <c r="J8062" s="3">
        <v>69</v>
      </c>
      <c r="K8062" s="3" t="str">
        <f>IF(VLOOKUP(D8062,'Resources Final'!A:C,3,FALSE)=0,"",VLOOKUP(D8062,'Resources Final'!A:C,3,FALSE))</f>
        <v>Y</v>
      </c>
      <c r="L8062" s="3" t="str">
        <f>IF(VLOOKUP(D8062,'Resources Final'!A:D,4,FALSE)=0,"",VLOOKUP(D8062,'Resources Final'!A:D,4,FALSE))</f>
        <v/>
      </c>
      <c r="M8062" s="3" t="str">
        <f>IF(VLOOKUP(D8062,'Resources Final'!A:E,5,FALSE)=0,"",VLOOKUP(D8062,'Resources Final'!A:E,5,FALSE))</f>
        <v/>
      </c>
      <c r="N8062" s="7" t="str">
        <f>IF(VLOOKUP(D8062,'Resources Final'!A:F,6,FALSE)=0,"",VLOOKUP(D8062,'Resources Final'!A:F,6,FALSE))</f>
        <v/>
      </c>
      <c r="O8062" s="3" t="str">
        <f>IF(VLOOKUP(D8062,'Resources Final'!A:G,7,FALSE)=0,"",VLOOKUP(D8062,'Resources Final'!A:G,7,FALSE))</f>
        <v/>
      </c>
    </row>
    <row r="8063" spans="1:15" x14ac:dyDescent="0.2">
      <c r="A8063" s="11">
        <v>990</v>
      </c>
      <c r="B8063" s="11" t="str">
        <f t="shared" si="140"/>
        <v>Fred C. and Mary R. Koch Foundation_Flax, Caleb20101500</v>
      </c>
      <c r="C8063" s="11" t="s">
        <v>4161</v>
      </c>
      <c r="D8063" s="11" t="s">
        <v>1222</v>
      </c>
      <c r="E8063" s="11" t="s">
        <v>1222</v>
      </c>
      <c r="F8063" s="4">
        <v>1500</v>
      </c>
      <c r="G8063" s="3">
        <v>2010</v>
      </c>
      <c r="H8063" s="3" t="s">
        <v>21</v>
      </c>
      <c r="I8063" s="12" t="s">
        <v>4162</v>
      </c>
      <c r="J8063" s="3">
        <v>70</v>
      </c>
      <c r="K8063" s="3" t="str">
        <f>IF(VLOOKUP(D8063,'Resources Final'!A:C,3,FALSE)=0,"",VLOOKUP(D8063,'Resources Final'!A:C,3,FALSE))</f>
        <v>Y</v>
      </c>
      <c r="L8063" s="3" t="str">
        <f>IF(VLOOKUP(D8063,'Resources Final'!A:D,4,FALSE)=0,"",VLOOKUP(D8063,'Resources Final'!A:D,4,FALSE))</f>
        <v/>
      </c>
      <c r="M8063" s="3" t="str">
        <f>IF(VLOOKUP(D8063,'Resources Final'!A:E,5,FALSE)=0,"",VLOOKUP(D8063,'Resources Final'!A:E,5,FALSE))</f>
        <v/>
      </c>
      <c r="N8063" s="7" t="str">
        <f>IF(VLOOKUP(D8063,'Resources Final'!A:F,6,FALSE)=0,"",VLOOKUP(D8063,'Resources Final'!A:F,6,FALSE))</f>
        <v/>
      </c>
      <c r="O8063" s="3" t="str">
        <f>IF(VLOOKUP(D8063,'Resources Final'!A:G,7,FALSE)=0,"",VLOOKUP(D8063,'Resources Final'!A:G,7,FALSE))</f>
        <v/>
      </c>
    </row>
    <row r="8064" spans="1:15" x14ac:dyDescent="0.2">
      <c r="A8064" s="11">
        <v>990</v>
      </c>
      <c r="B8064" s="11" t="str">
        <f t="shared" si="140"/>
        <v>Fred C. and Mary R. Koch Foundation_Franssen, Nicholas20101500</v>
      </c>
      <c r="C8064" s="11" t="s">
        <v>4161</v>
      </c>
      <c r="D8064" s="11" t="s">
        <v>1274</v>
      </c>
      <c r="E8064" s="11" t="s">
        <v>1274</v>
      </c>
      <c r="F8064" s="4">
        <v>1500</v>
      </c>
      <c r="G8064" s="3">
        <v>2010</v>
      </c>
      <c r="H8064" s="3" t="s">
        <v>21</v>
      </c>
      <c r="I8064" s="12" t="s">
        <v>4162</v>
      </c>
      <c r="J8064" s="3">
        <v>71</v>
      </c>
      <c r="K8064" s="3" t="str">
        <f>IF(VLOOKUP(D8064,'Resources Final'!A:C,3,FALSE)=0,"",VLOOKUP(D8064,'Resources Final'!A:C,3,FALSE))</f>
        <v>Y</v>
      </c>
      <c r="L8064" s="3" t="str">
        <f>IF(VLOOKUP(D8064,'Resources Final'!A:D,4,FALSE)=0,"",VLOOKUP(D8064,'Resources Final'!A:D,4,FALSE))</f>
        <v/>
      </c>
      <c r="M8064" s="3" t="str">
        <f>IF(VLOOKUP(D8064,'Resources Final'!A:E,5,FALSE)=0,"",VLOOKUP(D8064,'Resources Final'!A:E,5,FALSE))</f>
        <v/>
      </c>
      <c r="N8064" s="7" t="str">
        <f>IF(VLOOKUP(D8064,'Resources Final'!A:F,6,FALSE)=0,"",VLOOKUP(D8064,'Resources Final'!A:F,6,FALSE))</f>
        <v/>
      </c>
      <c r="O8064" s="3" t="str">
        <f>IF(VLOOKUP(D8064,'Resources Final'!A:G,7,FALSE)=0,"",VLOOKUP(D8064,'Resources Final'!A:G,7,FALSE))</f>
        <v/>
      </c>
    </row>
    <row r="8065" spans="1:15" x14ac:dyDescent="0.2">
      <c r="A8065" s="11">
        <v>990</v>
      </c>
      <c r="B8065" s="11" t="str">
        <f t="shared" si="140"/>
        <v>Fred C. and Mary R. Koch Foundation_Fritz, Kailey20101500</v>
      </c>
      <c r="C8065" s="11" t="s">
        <v>4161</v>
      </c>
      <c r="D8065" s="11" t="s">
        <v>1311</v>
      </c>
      <c r="E8065" s="11" t="s">
        <v>1311</v>
      </c>
      <c r="F8065" s="4">
        <v>1500</v>
      </c>
      <c r="G8065" s="3">
        <v>2010</v>
      </c>
      <c r="H8065" s="3" t="s">
        <v>21</v>
      </c>
      <c r="I8065" s="12" t="s">
        <v>4162</v>
      </c>
      <c r="J8065" s="3">
        <v>72</v>
      </c>
      <c r="K8065" s="3" t="str">
        <f>IF(VLOOKUP(D8065,'Resources Final'!A:C,3,FALSE)=0,"",VLOOKUP(D8065,'Resources Final'!A:C,3,FALSE))</f>
        <v>Y</v>
      </c>
      <c r="L8065" s="3" t="str">
        <f>IF(VLOOKUP(D8065,'Resources Final'!A:D,4,FALSE)=0,"",VLOOKUP(D8065,'Resources Final'!A:D,4,FALSE))</f>
        <v/>
      </c>
      <c r="M8065" s="3" t="str">
        <f>IF(VLOOKUP(D8065,'Resources Final'!A:E,5,FALSE)=0,"",VLOOKUP(D8065,'Resources Final'!A:E,5,FALSE))</f>
        <v/>
      </c>
      <c r="N8065" s="7" t="str">
        <f>IF(VLOOKUP(D8065,'Resources Final'!A:F,6,FALSE)=0,"",VLOOKUP(D8065,'Resources Final'!A:F,6,FALSE))</f>
        <v/>
      </c>
      <c r="O8065" s="3" t="str">
        <f>IF(VLOOKUP(D8065,'Resources Final'!A:G,7,FALSE)=0,"",VLOOKUP(D8065,'Resources Final'!A:G,7,FALSE))</f>
        <v/>
      </c>
    </row>
    <row r="8066" spans="1:15" x14ac:dyDescent="0.2">
      <c r="A8066" s="11">
        <v>990</v>
      </c>
      <c r="B8066" s="11" t="str">
        <f t="shared" ref="B8066:B8129" si="141">C8066&amp;"_"&amp;D8066&amp;G8066&amp;F8066</f>
        <v>Fred C. and Mary R. Koch Foundation_Gibson, Robert20101500</v>
      </c>
      <c r="C8066" s="11" t="s">
        <v>4161</v>
      </c>
      <c r="D8066" s="11" t="s">
        <v>1397</v>
      </c>
      <c r="E8066" s="11" t="s">
        <v>1397</v>
      </c>
      <c r="F8066" s="4">
        <v>1500</v>
      </c>
      <c r="G8066" s="3">
        <v>2010</v>
      </c>
      <c r="H8066" s="3" t="s">
        <v>21</v>
      </c>
      <c r="I8066" s="12" t="s">
        <v>4162</v>
      </c>
      <c r="J8066" s="3">
        <v>73</v>
      </c>
      <c r="K8066" s="3" t="str">
        <f>IF(VLOOKUP(D8066,'Resources Final'!A:C,3,FALSE)=0,"",VLOOKUP(D8066,'Resources Final'!A:C,3,FALSE))</f>
        <v>Y</v>
      </c>
      <c r="L8066" s="3" t="str">
        <f>IF(VLOOKUP(D8066,'Resources Final'!A:D,4,FALSE)=0,"",VLOOKUP(D8066,'Resources Final'!A:D,4,FALSE))</f>
        <v/>
      </c>
      <c r="M8066" s="3" t="str">
        <f>IF(VLOOKUP(D8066,'Resources Final'!A:E,5,FALSE)=0,"",VLOOKUP(D8066,'Resources Final'!A:E,5,FALSE))</f>
        <v/>
      </c>
      <c r="N8066" s="7" t="str">
        <f>IF(VLOOKUP(D8066,'Resources Final'!A:F,6,FALSE)=0,"",VLOOKUP(D8066,'Resources Final'!A:F,6,FALSE))</f>
        <v/>
      </c>
      <c r="O8066" s="3" t="str">
        <f>IF(VLOOKUP(D8066,'Resources Final'!A:G,7,FALSE)=0,"",VLOOKUP(D8066,'Resources Final'!A:G,7,FALSE))</f>
        <v/>
      </c>
    </row>
    <row r="8067" spans="1:15" x14ac:dyDescent="0.2">
      <c r="A8067" s="11">
        <v>990</v>
      </c>
      <c r="B8067" s="11" t="str">
        <f t="shared" si="141"/>
        <v>Fred C. and Mary R. Koch Foundation_Ginther, Elizabeth20101500</v>
      </c>
      <c r="C8067" s="11" t="s">
        <v>4161</v>
      </c>
      <c r="D8067" s="11" t="s">
        <v>1404</v>
      </c>
      <c r="E8067" s="11" t="s">
        <v>1404</v>
      </c>
      <c r="F8067" s="4">
        <v>1500</v>
      </c>
      <c r="G8067" s="3">
        <v>2010</v>
      </c>
      <c r="H8067" s="3" t="s">
        <v>21</v>
      </c>
      <c r="I8067" s="12" t="s">
        <v>4162</v>
      </c>
      <c r="J8067" s="3">
        <v>74</v>
      </c>
      <c r="K8067" s="3" t="str">
        <f>IF(VLOOKUP(D8067,'Resources Final'!A:C,3,FALSE)=0,"",VLOOKUP(D8067,'Resources Final'!A:C,3,FALSE))</f>
        <v>Y</v>
      </c>
      <c r="L8067" s="3" t="str">
        <f>IF(VLOOKUP(D8067,'Resources Final'!A:D,4,FALSE)=0,"",VLOOKUP(D8067,'Resources Final'!A:D,4,FALSE))</f>
        <v/>
      </c>
      <c r="M8067" s="3" t="str">
        <f>IF(VLOOKUP(D8067,'Resources Final'!A:E,5,FALSE)=0,"",VLOOKUP(D8067,'Resources Final'!A:E,5,FALSE))</f>
        <v/>
      </c>
      <c r="N8067" s="7" t="str">
        <f>IF(VLOOKUP(D8067,'Resources Final'!A:F,6,FALSE)=0,"",VLOOKUP(D8067,'Resources Final'!A:F,6,FALSE))</f>
        <v/>
      </c>
      <c r="O8067" s="3" t="str">
        <f>IF(VLOOKUP(D8067,'Resources Final'!A:G,7,FALSE)=0,"",VLOOKUP(D8067,'Resources Final'!A:G,7,FALSE))</f>
        <v/>
      </c>
    </row>
    <row r="8068" spans="1:15" x14ac:dyDescent="0.2">
      <c r="A8068" s="11">
        <v>990</v>
      </c>
      <c r="B8068" s="11" t="str">
        <f t="shared" si="141"/>
        <v>Fred C. and Mary R. Koch Foundation_Glenn, Emily20101500</v>
      </c>
      <c r="C8068" s="11" t="s">
        <v>4161</v>
      </c>
      <c r="D8068" s="11" t="s">
        <v>1407</v>
      </c>
      <c r="E8068" s="11" t="s">
        <v>1407</v>
      </c>
      <c r="F8068" s="4">
        <v>1500</v>
      </c>
      <c r="G8068" s="3">
        <v>2010</v>
      </c>
      <c r="H8068" s="3" t="s">
        <v>21</v>
      </c>
      <c r="I8068" s="12" t="s">
        <v>4162</v>
      </c>
      <c r="J8068" s="3">
        <v>75</v>
      </c>
      <c r="K8068" s="3" t="str">
        <f>IF(VLOOKUP(D8068,'Resources Final'!A:C,3,FALSE)=0,"",VLOOKUP(D8068,'Resources Final'!A:C,3,FALSE))</f>
        <v>Y</v>
      </c>
      <c r="L8068" s="3" t="str">
        <f>IF(VLOOKUP(D8068,'Resources Final'!A:D,4,FALSE)=0,"",VLOOKUP(D8068,'Resources Final'!A:D,4,FALSE))</f>
        <v/>
      </c>
      <c r="M8068" s="3" t="str">
        <f>IF(VLOOKUP(D8068,'Resources Final'!A:E,5,FALSE)=0,"",VLOOKUP(D8068,'Resources Final'!A:E,5,FALSE))</f>
        <v/>
      </c>
      <c r="N8068" s="7" t="str">
        <f>IF(VLOOKUP(D8068,'Resources Final'!A:F,6,FALSE)=0,"",VLOOKUP(D8068,'Resources Final'!A:F,6,FALSE))</f>
        <v/>
      </c>
      <c r="O8068" s="3" t="str">
        <f>IF(VLOOKUP(D8068,'Resources Final'!A:G,7,FALSE)=0,"",VLOOKUP(D8068,'Resources Final'!A:G,7,FALSE))</f>
        <v/>
      </c>
    </row>
    <row r="8069" spans="1:15" x14ac:dyDescent="0.2">
      <c r="A8069" s="11">
        <v>990</v>
      </c>
      <c r="B8069" s="11" t="str">
        <f t="shared" si="141"/>
        <v>Fred C. and Mary R. Koch Foundation_Gorcyca, Katherine20101500</v>
      </c>
      <c r="C8069" s="11" t="s">
        <v>4161</v>
      </c>
      <c r="D8069" s="11" t="s">
        <v>1432</v>
      </c>
      <c r="E8069" s="11" t="s">
        <v>1432</v>
      </c>
      <c r="F8069" s="4">
        <v>1500</v>
      </c>
      <c r="G8069" s="3">
        <v>2010</v>
      </c>
      <c r="H8069" s="3" t="s">
        <v>21</v>
      </c>
      <c r="I8069" s="12" t="s">
        <v>4162</v>
      </c>
      <c r="J8069" s="3">
        <v>76</v>
      </c>
      <c r="K8069" s="3" t="str">
        <f>IF(VLOOKUP(D8069,'Resources Final'!A:C,3,FALSE)=0,"",VLOOKUP(D8069,'Resources Final'!A:C,3,FALSE))</f>
        <v>Y</v>
      </c>
      <c r="L8069" s="3" t="str">
        <f>IF(VLOOKUP(D8069,'Resources Final'!A:D,4,FALSE)=0,"",VLOOKUP(D8069,'Resources Final'!A:D,4,FALSE))</f>
        <v/>
      </c>
      <c r="M8069" s="3" t="str">
        <f>IF(VLOOKUP(D8069,'Resources Final'!A:E,5,FALSE)=0,"",VLOOKUP(D8069,'Resources Final'!A:E,5,FALSE))</f>
        <v/>
      </c>
      <c r="N8069" s="7" t="str">
        <f>IF(VLOOKUP(D8069,'Resources Final'!A:F,6,FALSE)=0,"",VLOOKUP(D8069,'Resources Final'!A:F,6,FALSE))</f>
        <v/>
      </c>
      <c r="O8069" s="3" t="str">
        <f>IF(VLOOKUP(D8069,'Resources Final'!A:G,7,FALSE)=0,"",VLOOKUP(D8069,'Resources Final'!A:G,7,FALSE))</f>
        <v/>
      </c>
    </row>
    <row r="8070" spans="1:15" x14ac:dyDescent="0.2">
      <c r="A8070" s="11">
        <v>990</v>
      </c>
      <c r="B8070" s="11" t="str">
        <f t="shared" si="141"/>
        <v>Fred C. and Mary R. Koch Foundation_Graeff, Benjamin20101500</v>
      </c>
      <c r="C8070" s="11" t="s">
        <v>4161</v>
      </c>
      <c r="D8070" s="11" t="s">
        <v>1435</v>
      </c>
      <c r="E8070" s="11" t="s">
        <v>1435</v>
      </c>
      <c r="F8070" s="4">
        <v>1500</v>
      </c>
      <c r="G8070" s="3">
        <v>2010</v>
      </c>
      <c r="H8070" s="3" t="s">
        <v>21</v>
      </c>
      <c r="I8070" s="12" t="s">
        <v>4162</v>
      </c>
      <c r="J8070" s="3">
        <v>77</v>
      </c>
      <c r="K8070" s="3" t="str">
        <f>IF(VLOOKUP(D8070,'Resources Final'!A:C,3,FALSE)=0,"",VLOOKUP(D8070,'Resources Final'!A:C,3,FALSE))</f>
        <v>Y</v>
      </c>
      <c r="L8070" s="3" t="str">
        <f>IF(VLOOKUP(D8070,'Resources Final'!A:D,4,FALSE)=0,"",VLOOKUP(D8070,'Resources Final'!A:D,4,FALSE))</f>
        <v/>
      </c>
      <c r="M8070" s="3" t="str">
        <f>IF(VLOOKUP(D8070,'Resources Final'!A:E,5,FALSE)=0,"",VLOOKUP(D8070,'Resources Final'!A:E,5,FALSE))</f>
        <v/>
      </c>
      <c r="N8070" s="7" t="str">
        <f>IF(VLOOKUP(D8070,'Resources Final'!A:F,6,FALSE)=0,"",VLOOKUP(D8070,'Resources Final'!A:F,6,FALSE))</f>
        <v/>
      </c>
      <c r="O8070" s="3" t="str">
        <f>IF(VLOOKUP(D8070,'Resources Final'!A:G,7,FALSE)=0,"",VLOOKUP(D8070,'Resources Final'!A:G,7,FALSE))</f>
        <v/>
      </c>
    </row>
    <row r="8071" spans="1:15" x14ac:dyDescent="0.2">
      <c r="A8071" s="11">
        <v>990</v>
      </c>
      <c r="B8071" s="11" t="str">
        <f t="shared" si="141"/>
        <v>Fred C. and Mary R. Koch Foundation_Gregory, Logan20101500</v>
      </c>
      <c r="C8071" s="11" t="s">
        <v>4161</v>
      </c>
      <c r="D8071" s="11" t="s">
        <v>1462</v>
      </c>
      <c r="E8071" s="11" t="s">
        <v>1462</v>
      </c>
      <c r="F8071" s="4">
        <v>1500</v>
      </c>
      <c r="G8071" s="3">
        <v>2010</v>
      </c>
      <c r="H8071" s="3" t="s">
        <v>21</v>
      </c>
      <c r="I8071" s="12" t="s">
        <v>4162</v>
      </c>
      <c r="J8071" s="3">
        <v>78</v>
      </c>
      <c r="K8071" s="3" t="str">
        <f>IF(VLOOKUP(D8071,'Resources Final'!A:C,3,FALSE)=0,"",VLOOKUP(D8071,'Resources Final'!A:C,3,FALSE))</f>
        <v>Y</v>
      </c>
      <c r="L8071" s="3" t="str">
        <f>IF(VLOOKUP(D8071,'Resources Final'!A:D,4,FALSE)=0,"",VLOOKUP(D8071,'Resources Final'!A:D,4,FALSE))</f>
        <v/>
      </c>
      <c r="M8071" s="3" t="str">
        <f>IF(VLOOKUP(D8071,'Resources Final'!A:E,5,FALSE)=0,"",VLOOKUP(D8071,'Resources Final'!A:E,5,FALSE))</f>
        <v/>
      </c>
      <c r="N8071" s="7" t="str">
        <f>IF(VLOOKUP(D8071,'Resources Final'!A:F,6,FALSE)=0,"",VLOOKUP(D8071,'Resources Final'!A:F,6,FALSE))</f>
        <v/>
      </c>
      <c r="O8071" s="3" t="str">
        <f>IF(VLOOKUP(D8071,'Resources Final'!A:G,7,FALSE)=0,"",VLOOKUP(D8071,'Resources Final'!A:G,7,FALSE))</f>
        <v/>
      </c>
    </row>
    <row r="8072" spans="1:15" x14ac:dyDescent="0.2">
      <c r="A8072" s="11">
        <v>990</v>
      </c>
      <c r="B8072" s="11" t="str">
        <f t="shared" si="141"/>
        <v>Fred C. and Mary R. Koch Foundation_Guillemette, Shayn20101500</v>
      </c>
      <c r="C8072" s="11" t="s">
        <v>4161</v>
      </c>
      <c r="D8072" s="11" t="s">
        <v>1479</v>
      </c>
      <c r="E8072" s="11" t="s">
        <v>1479</v>
      </c>
      <c r="F8072" s="4">
        <v>1500</v>
      </c>
      <c r="G8072" s="3">
        <v>2010</v>
      </c>
      <c r="H8072" s="3" t="s">
        <v>21</v>
      </c>
      <c r="I8072" s="12" t="s">
        <v>4162</v>
      </c>
      <c r="J8072" s="3">
        <v>79</v>
      </c>
      <c r="K8072" s="3" t="str">
        <f>IF(VLOOKUP(D8072,'Resources Final'!A:C,3,FALSE)=0,"",VLOOKUP(D8072,'Resources Final'!A:C,3,FALSE))</f>
        <v>Y</v>
      </c>
      <c r="L8072" s="3" t="str">
        <f>IF(VLOOKUP(D8072,'Resources Final'!A:D,4,FALSE)=0,"",VLOOKUP(D8072,'Resources Final'!A:D,4,FALSE))</f>
        <v/>
      </c>
      <c r="M8072" s="3" t="str">
        <f>IF(VLOOKUP(D8072,'Resources Final'!A:E,5,FALSE)=0,"",VLOOKUP(D8072,'Resources Final'!A:E,5,FALSE))</f>
        <v/>
      </c>
      <c r="N8072" s="7" t="str">
        <f>IF(VLOOKUP(D8072,'Resources Final'!A:F,6,FALSE)=0,"",VLOOKUP(D8072,'Resources Final'!A:F,6,FALSE))</f>
        <v/>
      </c>
      <c r="O8072" s="3" t="str">
        <f>IF(VLOOKUP(D8072,'Resources Final'!A:G,7,FALSE)=0,"",VLOOKUP(D8072,'Resources Final'!A:G,7,FALSE))</f>
        <v/>
      </c>
    </row>
    <row r="8073" spans="1:15" x14ac:dyDescent="0.2">
      <c r="A8073" s="11">
        <v>990</v>
      </c>
      <c r="B8073" s="11" t="str">
        <f t="shared" si="141"/>
        <v>Fred C. and Mary R. Koch Foundation_Hardeman, Matthew20101500</v>
      </c>
      <c r="C8073" s="11" t="s">
        <v>4161</v>
      </c>
      <c r="D8073" s="11" t="s">
        <v>1521</v>
      </c>
      <c r="E8073" s="11" t="s">
        <v>1521</v>
      </c>
      <c r="F8073" s="4">
        <v>1500</v>
      </c>
      <c r="G8073" s="3">
        <v>2010</v>
      </c>
      <c r="H8073" s="3" t="s">
        <v>21</v>
      </c>
      <c r="I8073" s="12" t="s">
        <v>4162</v>
      </c>
      <c r="J8073" s="3">
        <v>80</v>
      </c>
      <c r="K8073" s="3" t="str">
        <f>IF(VLOOKUP(D8073,'Resources Final'!A:C,3,FALSE)=0,"",VLOOKUP(D8073,'Resources Final'!A:C,3,FALSE))</f>
        <v>Y</v>
      </c>
      <c r="L8073" s="3" t="str">
        <f>IF(VLOOKUP(D8073,'Resources Final'!A:D,4,FALSE)=0,"",VLOOKUP(D8073,'Resources Final'!A:D,4,FALSE))</f>
        <v/>
      </c>
      <c r="M8073" s="3" t="str">
        <f>IF(VLOOKUP(D8073,'Resources Final'!A:E,5,FALSE)=0,"",VLOOKUP(D8073,'Resources Final'!A:E,5,FALSE))</f>
        <v/>
      </c>
      <c r="N8073" s="7" t="str">
        <f>IF(VLOOKUP(D8073,'Resources Final'!A:F,6,FALSE)=0,"",VLOOKUP(D8073,'Resources Final'!A:F,6,FALSE))</f>
        <v/>
      </c>
      <c r="O8073" s="3" t="str">
        <f>IF(VLOOKUP(D8073,'Resources Final'!A:G,7,FALSE)=0,"",VLOOKUP(D8073,'Resources Final'!A:G,7,FALSE))</f>
        <v/>
      </c>
    </row>
    <row r="8074" spans="1:15" x14ac:dyDescent="0.2">
      <c r="A8074" s="11">
        <v>990</v>
      </c>
      <c r="B8074" s="11" t="str">
        <f t="shared" si="141"/>
        <v>Fred C. and Mary R. Koch Foundation_Harris, Holly20101500</v>
      </c>
      <c r="C8074" s="11" t="s">
        <v>4161</v>
      </c>
      <c r="D8074" s="11" t="s">
        <v>1531</v>
      </c>
      <c r="E8074" s="11" t="s">
        <v>1531</v>
      </c>
      <c r="F8074" s="4">
        <v>1500</v>
      </c>
      <c r="G8074" s="3">
        <v>2010</v>
      </c>
      <c r="H8074" s="3" t="s">
        <v>21</v>
      </c>
      <c r="I8074" s="12" t="s">
        <v>4162</v>
      </c>
      <c r="J8074" s="3">
        <v>81</v>
      </c>
      <c r="K8074" s="3" t="str">
        <f>IF(VLOOKUP(D8074,'Resources Final'!A:C,3,FALSE)=0,"",VLOOKUP(D8074,'Resources Final'!A:C,3,FALSE))</f>
        <v>Y</v>
      </c>
      <c r="L8074" s="3" t="str">
        <f>IF(VLOOKUP(D8074,'Resources Final'!A:D,4,FALSE)=0,"",VLOOKUP(D8074,'Resources Final'!A:D,4,FALSE))</f>
        <v/>
      </c>
      <c r="M8074" s="3" t="str">
        <f>IF(VLOOKUP(D8074,'Resources Final'!A:E,5,FALSE)=0,"",VLOOKUP(D8074,'Resources Final'!A:E,5,FALSE))</f>
        <v/>
      </c>
      <c r="N8074" s="7" t="str">
        <f>IF(VLOOKUP(D8074,'Resources Final'!A:F,6,FALSE)=0,"",VLOOKUP(D8074,'Resources Final'!A:F,6,FALSE))</f>
        <v/>
      </c>
      <c r="O8074" s="3" t="str">
        <f>IF(VLOOKUP(D8074,'Resources Final'!A:G,7,FALSE)=0,"",VLOOKUP(D8074,'Resources Final'!A:G,7,FALSE))</f>
        <v/>
      </c>
    </row>
    <row r="8075" spans="1:15" x14ac:dyDescent="0.2">
      <c r="A8075" s="11">
        <v>990</v>
      </c>
      <c r="B8075" s="11" t="str">
        <f t="shared" si="141"/>
        <v>Fred C. and Mary R. Koch Foundation_Hawes, David20101500</v>
      </c>
      <c r="C8075" s="11" t="s">
        <v>4161</v>
      </c>
      <c r="D8075" s="11" t="s">
        <v>1546</v>
      </c>
      <c r="E8075" s="11" t="s">
        <v>1546</v>
      </c>
      <c r="F8075" s="4">
        <v>1500</v>
      </c>
      <c r="G8075" s="3">
        <v>2010</v>
      </c>
      <c r="H8075" s="3" t="s">
        <v>21</v>
      </c>
      <c r="I8075" s="12" t="s">
        <v>4162</v>
      </c>
      <c r="J8075" s="3">
        <v>82</v>
      </c>
      <c r="K8075" s="3" t="str">
        <f>IF(VLOOKUP(D8075,'Resources Final'!A:C,3,FALSE)=0,"",VLOOKUP(D8075,'Resources Final'!A:C,3,FALSE))</f>
        <v>Y</v>
      </c>
      <c r="L8075" s="3" t="str">
        <f>IF(VLOOKUP(D8075,'Resources Final'!A:D,4,FALSE)=0,"",VLOOKUP(D8075,'Resources Final'!A:D,4,FALSE))</f>
        <v/>
      </c>
      <c r="M8075" s="3" t="str">
        <f>IF(VLOOKUP(D8075,'Resources Final'!A:E,5,FALSE)=0,"",VLOOKUP(D8075,'Resources Final'!A:E,5,FALSE))</f>
        <v/>
      </c>
      <c r="N8075" s="7" t="str">
        <f>IF(VLOOKUP(D8075,'Resources Final'!A:F,6,FALSE)=0,"",VLOOKUP(D8075,'Resources Final'!A:F,6,FALSE))</f>
        <v/>
      </c>
      <c r="O8075" s="3" t="str">
        <f>IF(VLOOKUP(D8075,'Resources Final'!A:G,7,FALSE)=0,"",VLOOKUP(D8075,'Resources Final'!A:G,7,FALSE))</f>
        <v/>
      </c>
    </row>
    <row r="8076" spans="1:15" x14ac:dyDescent="0.2">
      <c r="A8076" s="11">
        <v>990</v>
      </c>
      <c r="B8076" s="11" t="str">
        <f t="shared" si="141"/>
        <v>Fred C. and Mary R. Koch Foundation_Highfill, Adam20101500</v>
      </c>
      <c r="C8076" s="11" t="s">
        <v>4161</v>
      </c>
      <c r="D8076" s="11" t="s">
        <v>1586</v>
      </c>
      <c r="E8076" s="11" t="s">
        <v>1586</v>
      </c>
      <c r="F8076" s="4">
        <v>1500</v>
      </c>
      <c r="G8076" s="3">
        <v>2010</v>
      </c>
      <c r="H8076" s="3" t="s">
        <v>21</v>
      </c>
      <c r="I8076" s="12" t="s">
        <v>4162</v>
      </c>
      <c r="J8076" s="3">
        <v>83</v>
      </c>
      <c r="K8076" s="3" t="str">
        <f>IF(VLOOKUP(D8076,'Resources Final'!A:C,3,FALSE)=0,"",VLOOKUP(D8076,'Resources Final'!A:C,3,FALSE))</f>
        <v>Y</v>
      </c>
      <c r="L8076" s="3" t="str">
        <f>IF(VLOOKUP(D8076,'Resources Final'!A:D,4,FALSE)=0,"",VLOOKUP(D8076,'Resources Final'!A:D,4,FALSE))</f>
        <v/>
      </c>
      <c r="M8076" s="3" t="str">
        <f>IF(VLOOKUP(D8076,'Resources Final'!A:E,5,FALSE)=0,"",VLOOKUP(D8076,'Resources Final'!A:E,5,FALSE))</f>
        <v/>
      </c>
      <c r="N8076" s="7" t="str">
        <f>IF(VLOOKUP(D8076,'Resources Final'!A:F,6,FALSE)=0,"",VLOOKUP(D8076,'Resources Final'!A:F,6,FALSE))</f>
        <v/>
      </c>
      <c r="O8076" s="3" t="str">
        <f>IF(VLOOKUP(D8076,'Resources Final'!A:G,7,FALSE)=0,"",VLOOKUP(D8076,'Resources Final'!A:G,7,FALSE))</f>
        <v/>
      </c>
    </row>
    <row r="8077" spans="1:15" x14ac:dyDescent="0.2">
      <c r="A8077" s="11">
        <v>990</v>
      </c>
      <c r="B8077" s="11" t="str">
        <f t="shared" si="141"/>
        <v>Fred C. and Mary R. Koch Foundation_Holliman, Krista20101500</v>
      </c>
      <c r="C8077" s="11" t="s">
        <v>4161</v>
      </c>
      <c r="D8077" s="11" t="s">
        <v>1605</v>
      </c>
      <c r="E8077" s="11" t="s">
        <v>1605</v>
      </c>
      <c r="F8077" s="4">
        <v>1500</v>
      </c>
      <c r="G8077" s="3">
        <v>2010</v>
      </c>
      <c r="H8077" s="3" t="s">
        <v>21</v>
      </c>
      <c r="I8077" s="12" t="s">
        <v>4162</v>
      </c>
      <c r="J8077" s="3">
        <v>84</v>
      </c>
      <c r="K8077" s="3" t="str">
        <f>IF(VLOOKUP(D8077,'Resources Final'!A:C,3,FALSE)=0,"",VLOOKUP(D8077,'Resources Final'!A:C,3,FALSE))</f>
        <v>Y</v>
      </c>
      <c r="L8077" s="3" t="str">
        <f>IF(VLOOKUP(D8077,'Resources Final'!A:D,4,FALSE)=0,"",VLOOKUP(D8077,'Resources Final'!A:D,4,FALSE))</f>
        <v/>
      </c>
      <c r="M8077" s="3" t="str">
        <f>IF(VLOOKUP(D8077,'Resources Final'!A:E,5,FALSE)=0,"",VLOOKUP(D8077,'Resources Final'!A:E,5,FALSE))</f>
        <v/>
      </c>
      <c r="N8077" s="7" t="str">
        <f>IF(VLOOKUP(D8077,'Resources Final'!A:F,6,FALSE)=0,"",VLOOKUP(D8077,'Resources Final'!A:F,6,FALSE))</f>
        <v/>
      </c>
      <c r="O8077" s="3" t="str">
        <f>IF(VLOOKUP(D8077,'Resources Final'!A:G,7,FALSE)=0,"",VLOOKUP(D8077,'Resources Final'!A:G,7,FALSE))</f>
        <v/>
      </c>
    </row>
    <row r="8078" spans="1:15" x14ac:dyDescent="0.2">
      <c r="A8078" s="11">
        <v>990</v>
      </c>
      <c r="B8078" s="11" t="str">
        <f t="shared" si="141"/>
        <v>Fred C. and Mary R. Koch Foundation_Howard, Michael20101500</v>
      </c>
      <c r="C8078" s="11" t="s">
        <v>4161</v>
      </c>
      <c r="D8078" s="11" t="s">
        <v>1626</v>
      </c>
      <c r="E8078" s="11" t="s">
        <v>1626</v>
      </c>
      <c r="F8078" s="4">
        <v>1500</v>
      </c>
      <c r="G8078" s="3">
        <v>2010</v>
      </c>
      <c r="H8078" s="3" t="s">
        <v>21</v>
      </c>
      <c r="I8078" s="12" t="s">
        <v>4162</v>
      </c>
      <c r="J8078" s="3">
        <v>85</v>
      </c>
      <c r="K8078" s="3" t="str">
        <f>IF(VLOOKUP(D8078,'Resources Final'!A:C,3,FALSE)=0,"",VLOOKUP(D8078,'Resources Final'!A:C,3,FALSE))</f>
        <v>Y</v>
      </c>
      <c r="L8078" s="3" t="str">
        <f>IF(VLOOKUP(D8078,'Resources Final'!A:D,4,FALSE)=0,"",VLOOKUP(D8078,'Resources Final'!A:D,4,FALSE))</f>
        <v/>
      </c>
      <c r="M8078" s="3" t="str">
        <f>IF(VLOOKUP(D8078,'Resources Final'!A:E,5,FALSE)=0,"",VLOOKUP(D8078,'Resources Final'!A:E,5,FALSE))</f>
        <v/>
      </c>
      <c r="N8078" s="7" t="str">
        <f>IF(VLOOKUP(D8078,'Resources Final'!A:F,6,FALSE)=0,"",VLOOKUP(D8078,'Resources Final'!A:F,6,FALSE))</f>
        <v/>
      </c>
      <c r="O8078" s="3" t="str">
        <f>IF(VLOOKUP(D8078,'Resources Final'!A:G,7,FALSE)=0,"",VLOOKUP(D8078,'Resources Final'!A:G,7,FALSE))</f>
        <v/>
      </c>
    </row>
    <row r="8079" spans="1:15" x14ac:dyDescent="0.2">
      <c r="A8079" s="11">
        <v>990</v>
      </c>
      <c r="B8079" s="11" t="str">
        <f t="shared" si="141"/>
        <v>Fred C. and Mary R. Koch Foundation_Jamison, Olivia20101500</v>
      </c>
      <c r="C8079" s="11" t="s">
        <v>4161</v>
      </c>
      <c r="D8079" s="11" t="s">
        <v>1820</v>
      </c>
      <c r="E8079" s="11" t="s">
        <v>1820</v>
      </c>
      <c r="F8079" s="4">
        <v>1500</v>
      </c>
      <c r="G8079" s="3">
        <v>2010</v>
      </c>
      <c r="H8079" s="3" t="s">
        <v>21</v>
      </c>
      <c r="I8079" s="12" t="s">
        <v>4162</v>
      </c>
      <c r="J8079" s="3">
        <v>86</v>
      </c>
      <c r="K8079" s="3" t="str">
        <f>IF(VLOOKUP(D8079,'Resources Final'!A:C,3,FALSE)=0,"",VLOOKUP(D8079,'Resources Final'!A:C,3,FALSE))</f>
        <v>Y</v>
      </c>
      <c r="L8079" s="3" t="str">
        <f>IF(VLOOKUP(D8079,'Resources Final'!A:D,4,FALSE)=0,"",VLOOKUP(D8079,'Resources Final'!A:D,4,FALSE))</f>
        <v/>
      </c>
      <c r="M8079" s="3" t="str">
        <f>IF(VLOOKUP(D8079,'Resources Final'!A:E,5,FALSE)=0,"",VLOOKUP(D8079,'Resources Final'!A:E,5,FALSE))</f>
        <v/>
      </c>
      <c r="N8079" s="7" t="str">
        <f>IF(VLOOKUP(D8079,'Resources Final'!A:F,6,FALSE)=0,"",VLOOKUP(D8079,'Resources Final'!A:F,6,FALSE))</f>
        <v/>
      </c>
      <c r="O8079" s="3" t="str">
        <f>IF(VLOOKUP(D8079,'Resources Final'!A:G,7,FALSE)=0,"",VLOOKUP(D8079,'Resources Final'!A:G,7,FALSE))</f>
        <v/>
      </c>
    </row>
    <row r="8080" spans="1:15" x14ac:dyDescent="0.2">
      <c r="A8080" s="11">
        <v>990</v>
      </c>
      <c r="B8080" s="11" t="str">
        <f t="shared" si="141"/>
        <v>Fred C. and Mary R. Koch Foundation_Janssens, Nicholas20101500</v>
      </c>
      <c r="C8080" s="11" t="s">
        <v>4161</v>
      </c>
      <c r="D8080" s="11" t="s">
        <v>1826</v>
      </c>
      <c r="E8080" s="11" t="s">
        <v>1826</v>
      </c>
      <c r="F8080" s="4">
        <v>1500</v>
      </c>
      <c r="G8080" s="3">
        <v>2010</v>
      </c>
      <c r="H8080" s="3" t="s">
        <v>21</v>
      </c>
      <c r="I8080" s="12" t="s">
        <v>4162</v>
      </c>
      <c r="J8080" s="3">
        <v>87</v>
      </c>
      <c r="K8080" s="3" t="str">
        <f>IF(VLOOKUP(D8080,'Resources Final'!A:C,3,FALSE)=0,"",VLOOKUP(D8080,'Resources Final'!A:C,3,FALSE))</f>
        <v>Y</v>
      </c>
      <c r="L8080" s="3" t="str">
        <f>IF(VLOOKUP(D8080,'Resources Final'!A:D,4,FALSE)=0,"",VLOOKUP(D8080,'Resources Final'!A:D,4,FALSE))</f>
        <v/>
      </c>
      <c r="M8080" s="3" t="str">
        <f>IF(VLOOKUP(D8080,'Resources Final'!A:E,5,FALSE)=0,"",VLOOKUP(D8080,'Resources Final'!A:E,5,FALSE))</f>
        <v/>
      </c>
      <c r="N8080" s="7" t="str">
        <f>IF(VLOOKUP(D8080,'Resources Final'!A:F,6,FALSE)=0,"",VLOOKUP(D8080,'Resources Final'!A:F,6,FALSE))</f>
        <v/>
      </c>
      <c r="O8080" s="3" t="str">
        <f>IF(VLOOKUP(D8080,'Resources Final'!A:G,7,FALSE)=0,"",VLOOKUP(D8080,'Resources Final'!A:G,7,FALSE))</f>
        <v/>
      </c>
    </row>
    <row r="8081" spans="1:15" x14ac:dyDescent="0.2">
      <c r="A8081" s="11">
        <v>990</v>
      </c>
      <c r="B8081" s="11" t="str">
        <f t="shared" si="141"/>
        <v>Fred C. and Mary R. Koch Foundation_Jayakaran, Jacob20101500</v>
      </c>
      <c r="C8081" s="11" t="s">
        <v>4161</v>
      </c>
      <c r="D8081" s="11" t="s">
        <v>1827</v>
      </c>
      <c r="E8081" s="11" t="s">
        <v>1827</v>
      </c>
      <c r="F8081" s="4">
        <v>1500</v>
      </c>
      <c r="G8081" s="3">
        <v>2010</v>
      </c>
      <c r="H8081" s="3" t="s">
        <v>21</v>
      </c>
      <c r="I8081" s="12" t="s">
        <v>4162</v>
      </c>
      <c r="J8081" s="3">
        <v>88</v>
      </c>
      <c r="K8081" s="3" t="str">
        <f>IF(VLOOKUP(D8081,'Resources Final'!A:C,3,FALSE)=0,"",VLOOKUP(D8081,'Resources Final'!A:C,3,FALSE))</f>
        <v>Y</v>
      </c>
      <c r="L8081" s="3" t="str">
        <f>IF(VLOOKUP(D8081,'Resources Final'!A:D,4,FALSE)=0,"",VLOOKUP(D8081,'Resources Final'!A:D,4,FALSE))</f>
        <v/>
      </c>
      <c r="M8081" s="3" t="str">
        <f>IF(VLOOKUP(D8081,'Resources Final'!A:E,5,FALSE)=0,"",VLOOKUP(D8081,'Resources Final'!A:E,5,FALSE))</f>
        <v/>
      </c>
      <c r="N8081" s="7" t="str">
        <f>IF(VLOOKUP(D8081,'Resources Final'!A:F,6,FALSE)=0,"",VLOOKUP(D8081,'Resources Final'!A:F,6,FALSE))</f>
        <v/>
      </c>
      <c r="O8081" s="3" t="str">
        <f>IF(VLOOKUP(D8081,'Resources Final'!A:G,7,FALSE)=0,"",VLOOKUP(D8081,'Resources Final'!A:G,7,FALSE))</f>
        <v/>
      </c>
    </row>
    <row r="8082" spans="1:15" x14ac:dyDescent="0.2">
      <c r="A8082" s="11">
        <v>990</v>
      </c>
      <c r="B8082" s="11" t="str">
        <f t="shared" si="141"/>
        <v>Fred C. and Mary R. Koch Foundation_Jenny, Matthew20101500</v>
      </c>
      <c r="C8082" s="11" t="s">
        <v>4161</v>
      </c>
      <c r="D8082" s="11" t="s">
        <v>1833</v>
      </c>
      <c r="E8082" s="11" t="s">
        <v>1833</v>
      </c>
      <c r="F8082" s="4">
        <v>1500</v>
      </c>
      <c r="G8082" s="3">
        <v>2010</v>
      </c>
      <c r="H8082" s="3" t="s">
        <v>21</v>
      </c>
      <c r="I8082" s="12" t="s">
        <v>4162</v>
      </c>
      <c r="J8082" s="3">
        <v>89</v>
      </c>
      <c r="K8082" s="3" t="str">
        <f>IF(VLOOKUP(D8082,'Resources Final'!A:C,3,FALSE)=0,"",VLOOKUP(D8082,'Resources Final'!A:C,3,FALSE))</f>
        <v>Y</v>
      </c>
      <c r="L8082" s="3" t="str">
        <f>IF(VLOOKUP(D8082,'Resources Final'!A:D,4,FALSE)=0,"",VLOOKUP(D8082,'Resources Final'!A:D,4,FALSE))</f>
        <v/>
      </c>
      <c r="M8082" s="3" t="str">
        <f>IF(VLOOKUP(D8082,'Resources Final'!A:E,5,FALSE)=0,"",VLOOKUP(D8082,'Resources Final'!A:E,5,FALSE))</f>
        <v/>
      </c>
      <c r="N8082" s="7" t="str">
        <f>IF(VLOOKUP(D8082,'Resources Final'!A:F,6,FALSE)=0,"",VLOOKUP(D8082,'Resources Final'!A:F,6,FALSE))</f>
        <v/>
      </c>
      <c r="O8082" s="3" t="str">
        <f>IF(VLOOKUP(D8082,'Resources Final'!A:G,7,FALSE)=0,"",VLOOKUP(D8082,'Resources Final'!A:G,7,FALSE))</f>
        <v/>
      </c>
    </row>
    <row r="8083" spans="1:15" x14ac:dyDescent="0.2">
      <c r="A8083" s="11">
        <v>990</v>
      </c>
      <c r="B8083" s="11" t="str">
        <f t="shared" si="141"/>
        <v>Fred C. and Mary R. Koch Foundation_Johnson, Anna20101500</v>
      </c>
      <c r="C8083" s="11" t="s">
        <v>4161</v>
      </c>
      <c r="D8083" s="11" t="s">
        <v>1862</v>
      </c>
      <c r="E8083" s="11" t="s">
        <v>1862</v>
      </c>
      <c r="F8083" s="4">
        <v>1500</v>
      </c>
      <c r="G8083" s="3">
        <v>2010</v>
      </c>
      <c r="H8083" s="3" t="s">
        <v>21</v>
      </c>
      <c r="I8083" s="12" t="s">
        <v>4162</v>
      </c>
      <c r="J8083" s="3">
        <v>90</v>
      </c>
      <c r="K8083" s="3" t="str">
        <f>IF(VLOOKUP(D8083,'Resources Final'!A:C,3,FALSE)=0,"",VLOOKUP(D8083,'Resources Final'!A:C,3,FALSE))</f>
        <v>Y</v>
      </c>
      <c r="L8083" s="3" t="str">
        <f>IF(VLOOKUP(D8083,'Resources Final'!A:D,4,FALSE)=0,"",VLOOKUP(D8083,'Resources Final'!A:D,4,FALSE))</f>
        <v/>
      </c>
      <c r="M8083" s="3" t="str">
        <f>IF(VLOOKUP(D8083,'Resources Final'!A:E,5,FALSE)=0,"",VLOOKUP(D8083,'Resources Final'!A:E,5,FALSE))</f>
        <v/>
      </c>
      <c r="N8083" s="7" t="str">
        <f>IF(VLOOKUP(D8083,'Resources Final'!A:F,6,FALSE)=0,"",VLOOKUP(D8083,'Resources Final'!A:F,6,FALSE))</f>
        <v/>
      </c>
      <c r="O8083" s="3" t="str">
        <f>IF(VLOOKUP(D8083,'Resources Final'!A:G,7,FALSE)=0,"",VLOOKUP(D8083,'Resources Final'!A:G,7,FALSE))</f>
        <v/>
      </c>
    </row>
    <row r="8084" spans="1:15" x14ac:dyDescent="0.2">
      <c r="A8084" s="11">
        <v>990</v>
      </c>
      <c r="B8084" s="11" t="str">
        <f t="shared" si="141"/>
        <v>Fred C. and Mary R. Koch Foundation_Johnson, Kelly20101500</v>
      </c>
      <c r="C8084" s="11" t="s">
        <v>4161</v>
      </c>
      <c r="D8084" s="11" t="s">
        <v>1865</v>
      </c>
      <c r="E8084" s="11" t="s">
        <v>1865</v>
      </c>
      <c r="F8084" s="4">
        <v>1500</v>
      </c>
      <c r="G8084" s="3">
        <v>2010</v>
      </c>
      <c r="H8084" s="3" t="s">
        <v>21</v>
      </c>
      <c r="I8084" s="12" t="s">
        <v>4162</v>
      </c>
      <c r="J8084" s="3">
        <v>91</v>
      </c>
      <c r="K8084" s="3" t="str">
        <f>IF(VLOOKUP(D8084,'Resources Final'!A:C,3,FALSE)=0,"",VLOOKUP(D8084,'Resources Final'!A:C,3,FALSE))</f>
        <v>Y</v>
      </c>
      <c r="L8084" s="3" t="str">
        <f>IF(VLOOKUP(D8084,'Resources Final'!A:D,4,FALSE)=0,"",VLOOKUP(D8084,'Resources Final'!A:D,4,FALSE))</f>
        <v/>
      </c>
      <c r="M8084" s="3" t="str">
        <f>IF(VLOOKUP(D8084,'Resources Final'!A:E,5,FALSE)=0,"",VLOOKUP(D8084,'Resources Final'!A:E,5,FALSE))</f>
        <v/>
      </c>
      <c r="N8084" s="7" t="str">
        <f>IF(VLOOKUP(D8084,'Resources Final'!A:F,6,FALSE)=0,"",VLOOKUP(D8084,'Resources Final'!A:F,6,FALSE))</f>
        <v/>
      </c>
      <c r="O8084" s="3" t="str">
        <f>IF(VLOOKUP(D8084,'Resources Final'!A:G,7,FALSE)=0,"",VLOOKUP(D8084,'Resources Final'!A:G,7,FALSE))</f>
        <v/>
      </c>
    </row>
    <row r="8085" spans="1:15" x14ac:dyDescent="0.2">
      <c r="A8085" s="11">
        <v>990</v>
      </c>
      <c r="B8085" s="11" t="str">
        <f t="shared" si="141"/>
        <v>Fred C. and Mary R. Koch Foundation_Juarez, Joseph20101500</v>
      </c>
      <c r="C8085" s="11" t="s">
        <v>4161</v>
      </c>
      <c r="D8085" s="11" t="s">
        <v>1884</v>
      </c>
      <c r="E8085" s="11" t="s">
        <v>1884</v>
      </c>
      <c r="F8085" s="4">
        <v>1500</v>
      </c>
      <c r="G8085" s="3">
        <v>2010</v>
      </c>
      <c r="H8085" s="3" t="s">
        <v>21</v>
      </c>
      <c r="I8085" s="12" t="s">
        <v>4162</v>
      </c>
      <c r="J8085" s="3">
        <v>92</v>
      </c>
      <c r="K8085" s="3" t="str">
        <f>IF(VLOOKUP(D8085,'Resources Final'!A:C,3,FALSE)=0,"",VLOOKUP(D8085,'Resources Final'!A:C,3,FALSE))</f>
        <v>Y</v>
      </c>
      <c r="L8085" s="3" t="str">
        <f>IF(VLOOKUP(D8085,'Resources Final'!A:D,4,FALSE)=0,"",VLOOKUP(D8085,'Resources Final'!A:D,4,FALSE))</f>
        <v/>
      </c>
      <c r="M8085" s="3" t="str">
        <f>IF(VLOOKUP(D8085,'Resources Final'!A:E,5,FALSE)=0,"",VLOOKUP(D8085,'Resources Final'!A:E,5,FALSE))</f>
        <v/>
      </c>
      <c r="N8085" s="7" t="str">
        <f>IF(VLOOKUP(D8085,'Resources Final'!A:F,6,FALSE)=0,"",VLOOKUP(D8085,'Resources Final'!A:F,6,FALSE))</f>
        <v/>
      </c>
      <c r="O8085" s="3" t="str">
        <f>IF(VLOOKUP(D8085,'Resources Final'!A:G,7,FALSE)=0,"",VLOOKUP(D8085,'Resources Final'!A:G,7,FALSE))</f>
        <v/>
      </c>
    </row>
    <row r="8086" spans="1:15" x14ac:dyDescent="0.2">
      <c r="A8086" s="11">
        <v>990</v>
      </c>
      <c r="B8086" s="11" t="str">
        <f t="shared" si="141"/>
        <v>Fred C. and Mary R. Koch Foundation_Kaiser, Brianna20101500</v>
      </c>
      <c r="C8086" s="11" t="s">
        <v>4161</v>
      </c>
      <c r="D8086" s="11" t="s">
        <v>1940</v>
      </c>
      <c r="E8086" s="11" t="s">
        <v>1940</v>
      </c>
      <c r="F8086" s="4">
        <v>1500</v>
      </c>
      <c r="G8086" s="3">
        <v>2010</v>
      </c>
      <c r="H8086" s="3" t="s">
        <v>21</v>
      </c>
      <c r="I8086" s="12" t="s">
        <v>4162</v>
      </c>
      <c r="J8086" s="3">
        <v>93</v>
      </c>
      <c r="K8086" s="3" t="str">
        <f>IF(VLOOKUP(D8086,'Resources Final'!A:C,3,FALSE)=0,"",VLOOKUP(D8086,'Resources Final'!A:C,3,FALSE))</f>
        <v>Y</v>
      </c>
      <c r="L8086" s="3" t="str">
        <f>IF(VLOOKUP(D8086,'Resources Final'!A:D,4,FALSE)=0,"",VLOOKUP(D8086,'Resources Final'!A:D,4,FALSE))</f>
        <v/>
      </c>
      <c r="M8086" s="3" t="str">
        <f>IF(VLOOKUP(D8086,'Resources Final'!A:E,5,FALSE)=0,"",VLOOKUP(D8086,'Resources Final'!A:E,5,FALSE))</f>
        <v/>
      </c>
      <c r="N8086" s="7" t="str">
        <f>IF(VLOOKUP(D8086,'Resources Final'!A:F,6,FALSE)=0,"",VLOOKUP(D8086,'Resources Final'!A:F,6,FALSE))</f>
        <v/>
      </c>
      <c r="O8086" s="3" t="str">
        <f>IF(VLOOKUP(D8086,'Resources Final'!A:G,7,FALSE)=0,"",VLOOKUP(D8086,'Resources Final'!A:G,7,FALSE))</f>
        <v/>
      </c>
    </row>
    <row r="8087" spans="1:15" x14ac:dyDescent="0.2">
      <c r="A8087" s="11">
        <v>990</v>
      </c>
      <c r="B8087" s="11" t="str">
        <f t="shared" si="141"/>
        <v>Fred C. and Mary R. Koch Foundation_Kaiser, Katelyn20101500</v>
      </c>
      <c r="C8087" s="11" t="s">
        <v>4161</v>
      </c>
      <c r="D8087" s="11" t="s">
        <v>1941</v>
      </c>
      <c r="E8087" s="11" t="s">
        <v>1941</v>
      </c>
      <c r="F8087" s="4">
        <v>1500</v>
      </c>
      <c r="G8087" s="3">
        <v>2010</v>
      </c>
      <c r="H8087" s="3" t="s">
        <v>21</v>
      </c>
      <c r="I8087" s="12" t="s">
        <v>4162</v>
      </c>
      <c r="J8087" s="3">
        <v>94</v>
      </c>
      <c r="K8087" s="3" t="str">
        <f>IF(VLOOKUP(D8087,'Resources Final'!A:C,3,FALSE)=0,"",VLOOKUP(D8087,'Resources Final'!A:C,3,FALSE))</f>
        <v>Y</v>
      </c>
      <c r="L8087" s="3" t="str">
        <f>IF(VLOOKUP(D8087,'Resources Final'!A:D,4,FALSE)=0,"",VLOOKUP(D8087,'Resources Final'!A:D,4,FALSE))</f>
        <v/>
      </c>
      <c r="M8087" s="3" t="str">
        <f>IF(VLOOKUP(D8087,'Resources Final'!A:E,5,FALSE)=0,"",VLOOKUP(D8087,'Resources Final'!A:E,5,FALSE))</f>
        <v/>
      </c>
      <c r="N8087" s="7" t="str">
        <f>IF(VLOOKUP(D8087,'Resources Final'!A:F,6,FALSE)=0,"",VLOOKUP(D8087,'Resources Final'!A:F,6,FALSE))</f>
        <v/>
      </c>
      <c r="O8087" s="3" t="str">
        <f>IF(VLOOKUP(D8087,'Resources Final'!A:G,7,FALSE)=0,"",VLOOKUP(D8087,'Resources Final'!A:G,7,FALSE))</f>
        <v/>
      </c>
    </row>
    <row r="8088" spans="1:15" x14ac:dyDescent="0.2">
      <c r="A8088" s="11">
        <v>990</v>
      </c>
      <c r="B8088" s="11" t="str">
        <f t="shared" si="141"/>
        <v>Fred C. and Mary R. Koch Foundation_Kaufmann, Peter20101500</v>
      </c>
      <c r="C8088" s="11" t="s">
        <v>4161</v>
      </c>
      <c r="D8088" s="11" t="s">
        <v>1964</v>
      </c>
      <c r="E8088" s="11" t="s">
        <v>1964</v>
      </c>
      <c r="F8088" s="4">
        <v>1500</v>
      </c>
      <c r="G8088" s="3">
        <v>2010</v>
      </c>
      <c r="H8088" s="3" t="s">
        <v>21</v>
      </c>
      <c r="I8088" s="12" t="s">
        <v>4162</v>
      </c>
      <c r="J8088" s="3">
        <v>95</v>
      </c>
      <c r="K8088" s="3" t="str">
        <f>IF(VLOOKUP(D8088,'Resources Final'!A:C,3,FALSE)=0,"",VLOOKUP(D8088,'Resources Final'!A:C,3,FALSE))</f>
        <v>Y</v>
      </c>
      <c r="L8088" s="3" t="str">
        <f>IF(VLOOKUP(D8088,'Resources Final'!A:D,4,FALSE)=0,"",VLOOKUP(D8088,'Resources Final'!A:D,4,FALSE))</f>
        <v/>
      </c>
      <c r="M8088" s="3" t="str">
        <f>IF(VLOOKUP(D8088,'Resources Final'!A:E,5,FALSE)=0,"",VLOOKUP(D8088,'Resources Final'!A:E,5,FALSE))</f>
        <v/>
      </c>
      <c r="N8088" s="7" t="str">
        <f>IF(VLOOKUP(D8088,'Resources Final'!A:F,6,FALSE)=0,"",VLOOKUP(D8088,'Resources Final'!A:F,6,FALSE))</f>
        <v/>
      </c>
      <c r="O8088" s="3" t="str">
        <f>IF(VLOOKUP(D8088,'Resources Final'!A:G,7,FALSE)=0,"",VLOOKUP(D8088,'Resources Final'!A:G,7,FALSE))</f>
        <v/>
      </c>
    </row>
    <row r="8089" spans="1:15" x14ac:dyDescent="0.2">
      <c r="A8089" s="11">
        <v>990</v>
      </c>
      <c r="B8089" s="11" t="str">
        <f t="shared" si="141"/>
        <v>Fred C. and Mary R. Koch Foundation_Keller, John20101500</v>
      </c>
      <c r="C8089" s="11" t="s">
        <v>4161</v>
      </c>
      <c r="D8089" s="11" t="s">
        <v>1972</v>
      </c>
      <c r="E8089" s="11" t="s">
        <v>1972</v>
      </c>
      <c r="F8089" s="4">
        <v>1500</v>
      </c>
      <c r="G8089" s="3">
        <v>2010</v>
      </c>
      <c r="H8089" s="3" t="s">
        <v>21</v>
      </c>
      <c r="I8089" s="12" t="s">
        <v>4162</v>
      </c>
      <c r="J8089" s="3">
        <v>96</v>
      </c>
      <c r="K8089" s="3" t="str">
        <f>IF(VLOOKUP(D8089,'Resources Final'!A:C,3,FALSE)=0,"",VLOOKUP(D8089,'Resources Final'!A:C,3,FALSE))</f>
        <v>Y</v>
      </c>
      <c r="L8089" s="3" t="str">
        <f>IF(VLOOKUP(D8089,'Resources Final'!A:D,4,FALSE)=0,"",VLOOKUP(D8089,'Resources Final'!A:D,4,FALSE))</f>
        <v/>
      </c>
      <c r="M8089" s="3" t="str">
        <f>IF(VLOOKUP(D8089,'Resources Final'!A:E,5,FALSE)=0,"",VLOOKUP(D8089,'Resources Final'!A:E,5,FALSE))</f>
        <v/>
      </c>
      <c r="N8089" s="7" t="str">
        <f>IF(VLOOKUP(D8089,'Resources Final'!A:F,6,FALSE)=0,"",VLOOKUP(D8089,'Resources Final'!A:F,6,FALSE))</f>
        <v/>
      </c>
      <c r="O8089" s="3" t="str">
        <f>IF(VLOOKUP(D8089,'Resources Final'!A:G,7,FALSE)=0,"",VLOOKUP(D8089,'Resources Final'!A:G,7,FALSE))</f>
        <v/>
      </c>
    </row>
    <row r="8090" spans="1:15" x14ac:dyDescent="0.2">
      <c r="A8090" s="11">
        <v>990</v>
      </c>
      <c r="B8090" s="11" t="str">
        <f t="shared" si="141"/>
        <v>Fred C. and Mary R. Koch Foundation_Keller, Jordan20101500</v>
      </c>
      <c r="C8090" s="11" t="s">
        <v>4161</v>
      </c>
      <c r="D8090" s="11" t="s">
        <v>1973</v>
      </c>
      <c r="E8090" s="11" t="s">
        <v>1973</v>
      </c>
      <c r="F8090" s="4">
        <v>1500</v>
      </c>
      <c r="G8090" s="3">
        <v>2010</v>
      </c>
      <c r="H8090" s="3" t="s">
        <v>21</v>
      </c>
      <c r="I8090" s="12" t="s">
        <v>4162</v>
      </c>
      <c r="J8090" s="3">
        <v>97</v>
      </c>
      <c r="K8090" s="3" t="str">
        <f>IF(VLOOKUP(D8090,'Resources Final'!A:C,3,FALSE)=0,"",VLOOKUP(D8090,'Resources Final'!A:C,3,FALSE))</f>
        <v>Y</v>
      </c>
      <c r="L8090" s="3" t="str">
        <f>IF(VLOOKUP(D8090,'Resources Final'!A:D,4,FALSE)=0,"",VLOOKUP(D8090,'Resources Final'!A:D,4,FALSE))</f>
        <v/>
      </c>
      <c r="M8090" s="3" t="str">
        <f>IF(VLOOKUP(D8090,'Resources Final'!A:E,5,FALSE)=0,"",VLOOKUP(D8090,'Resources Final'!A:E,5,FALSE))</f>
        <v/>
      </c>
      <c r="N8090" s="7" t="str">
        <f>IF(VLOOKUP(D8090,'Resources Final'!A:F,6,FALSE)=0,"",VLOOKUP(D8090,'Resources Final'!A:F,6,FALSE))</f>
        <v/>
      </c>
      <c r="O8090" s="3" t="str">
        <f>IF(VLOOKUP(D8090,'Resources Final'!A:G,7,FALSE)=0,"",VLOOKUP(D8090,'Resources Final'!A:G,7,FALSE))</f>
        <v/>
      </c>
    </row>
    <row r="8091" spans="1:15" x14ac:dyDescent="0.2">
      <c r="A8091" s="11">
        <v>990</v>
      </c>
      <c r="B8091" s="11" t="str">
        <f t="shared" si="141"/>
        <v>Fred C. and Mary R. Koch Foundation_Kilburg, Tara20101500</v>
      </c>
      <c r="C8091" s="11" t="s">
        <v>4161</v>
      </c>
      <c r="D8091" s="11" t="s">
        <v>1993</v>
      </c>
      <c r="E8091" s="11" t="s">
        <v>1993</v>
      </c>
      <c r="F8091" s="4">
        <v>1500</v>
      </c>
      <c r="G8091" s="3">
        <v>2010</v>
      </c>
      <c r="H8091" s="3" t="s">
        <v>21</v>
      </c>
      <c r="I8091" s="12" t="s">
        <v>4162</v>
      </c>
      <c r="J8091" s="3">
        <v>98</v>
      </c>
      <c r="K8091" s="3" t="str">
        <f>IF(VLOOKUP(D8091,'Resources Final'!A:C,3,FALSE)=0,"",VLOOKUP(D8091,'Resources Final'!A:C,3,FALSE))</f>
        <v>Y</v>
      </c>
      <c r="L8091" s="3" t="str">
        <f>IF(VLOOKUP(D8091,'Resources Final'!A:D,4,FALSE)=0,"",VLOOKUP(D8091,'Resources Final'!A:D,4,FALSE))</f>
        <v/>
      </c>
      <c r="M8091" s="3" t="str">
        <f>IF(VLOOKUP(D8091,'Resources Final'!A:E,5,FALSE)=0,"",VLOOKUP(D8091,'Resources Final'!A:E,5,FALSE))</f>
        <v/>
      </c>
      <c r="N8091" s="7" t="str">
        <f>IF(VLOOKUP(D8091,'Resources Final'!A:F,6,FALSE)=0,"",VLOOKUP(D8091,'Resources Final'!A:F,6,FALSE))</f>
        <v/>
      </c>
      <c r="O8091" s="3" t="str">
        <f>IF(VLOOKUP(D8091,'Resources Final'!A:G,7,FALSE)=0,"",VLOOKUP(D8091,'Resources Final'!A:G,7,FALSE))</f>
        <v/>
      </c>
    </row>
    <row r="8092" spans="1:15" x14ac:dyDescent="0.2">
      <c r="A8092" s="11">
        <v>990</v>
      </c>
      <c r="B8092" s="11" t="str">
        <f t="shared" si="141"/>
        <v>Fred C. and Mary R. Koch Foundation_Kimpton, Kelly20101500</v>
      </c>
      <c r="C8092" s="11" t="s">
        <v>4161</v>
      </c>
      <c r="D8092" s="11" t="s">
        <v>2001</v>
      </c>
      <c r="E8092" s="11" t="s">
        <v>2001</v>
      </c>
      <c r="F8092" s="4">
        <v>1500</v>
      </c>
      <c r="G8092" s="3">
        <v>2010</v>
      </c>
      <c r="H8092" s="3" t="s">
        <v>21</v>
      </c>
      <c r="I8092" s="12" t="s">
        <v>4162</v>
      </c>
      <c r="J8092" s="3">
        <v>99</v>
      </c>
      <c r="K8092" s="3" t="str">
        <f>IF(VLOOKUP(D8092,'Resources Final'!A:C,3,FALSE)=0,"",VLOOKUP(D8092,'Resources Final'!A:C,3,FALSE))</f>
        <v>Y</v>
      </c>
      <c r="L8092" s="3" t="str">
        <f>IF(VLOOKUP(D8092,'Resources Final'!A:D,4,FALSE)=0,"",VLOOKUP(D8092,'Resources Final'!A:D,4,FALSE))</f>
        <v/>
      </c>
      <c r="M8092" s="3" t="str">
        <f>IF(VLOOKUP(D8092,'Resources Final'!A:E,5,FALSE)=0,"",VLOOKUP(D8092,'Resources Final'!A:E,5,FALSE))</f>
        <v/>
      </c>
      <c r="N8092" s="7" t="str">
        <f>IF(VLOOKUP(D8092,'Resources Final'!A:F,6,FALSE)=0,"",VLOOKUP(D8092,'Resources Final'!A:F,6,FALSE))</f>
        <v/>
      </c>
      <c r="O8092" s="3" t="str">
        <f>IF(VLOOKUP(D8092,'Resources Final'!A:G,7,FALSE)=0,"",VLOOKUP(D8092,'Resources Final'!A:G,7,FALSE))</f>
        <v/>
      </c>
    </row>
    <row r="8093" spans="1:15" x14ac:dyDescent="0.2">
      <c r="A8093" s="11">
        <v>990</v>
      </c>
      <c r="B8093" s="11" t="str">
        <f t="shared" si="141"/>
        <v>Fred C. and Mary R. Koch Foundation_Kissick, Kyle20101500</v>
      </c>
      <c r="C8093" s="11" t="s">
        <v>4161</v>
      </c>
      <c r="D8093" s="11" t="s">
        <v>2006</v>
      </c>
      <c r="E8093" s="11" t="s">
        <v>2006</v>
      </c>
      <c r="F8093" s="4">
        <v>1500</v>
      </c>
      <c r="G8093" s="3">
        <v>2010</v>
      </c>
      <c r="H8093" s="3" t="s">
        <v>21</v>
      </c>
      <c r="I8093" s="12" t="s">
        <v>4162</v>
      </c>
      <c r="J8093" s="3">
        <v>100</v>
      </c>
      <c r="K8093" s="3" t="str">
        <f>IF(VLOOKUP(D8093,'Resources Final'!A:C,3,FALSE)=0,"",VLOOKUP(D8093,'Resources Final'!A:C,3,FALSE))</f>
        <v>Y</v>
      </c>
      <c r="L8093" s="3" t="str">
        <f>IF(VLOOKUP(D8093,'Resources Final'!A:D,4,FALSE)=0,"",VLOOKUP(D8093,'Resources Final'!A:D,4,FALSE))</f>
        <v/>
      </c>
      <c r="M8093" s="3" t="str">
        <f>IF(VLOOKUP(D8093,'Resources Final'!A:E,5,FALSE)=0,"",VLOOKUP(D8093,'Resources Final'!A:E,5,FALSE))</f>
        <v/>
      </c>
      <c r="N8093" s="7" t="str">
        <f>IF(VLOOKUP(D8093,'Resources Final'!A:F,6,FALSE)=0,"",VLOOKUP(D8093,'Resources Final'!A:F,6,FALSE))</f>
        <v/>
      </c>
      <c r="O8093" s="3" t="str">
        <f>IF(VLOOKUP(D8093,'Resources Final'!A:G,7,FALSE)=0,"",VLOOKUP(D8093,'Resources Final'!A:G,7,FALSE))</f>
        <v/>
      </c>
    </row>
    <row r="8094" spans="1:15" x14ac:dyDescent="0.2">
      <c r="A8094" s="11">
        <v>990</v>
      </c>
      <c r="B8094" s="11" t="str">
        <f t="shared" si="141"/>
        <v>Fred C. and Mary R. Koch Foundation_Kohn, Taylor20101500</v>
      </c>
      <c r="C8094" s="11" t="s">
        <v>4161</v>
      </c>
      <c r="D8094" s="11" t="s">
        <v>2019</v>
      </c>
      <c r="E8094" s="11" t="s">
        <v>2019</v>
      </c>
      <c r="F8094" s="4">
        <v>1500</v>
      </c>
      <c r="G8094" s="3">
        <v>2010</v>
      </c>
      <c r="H8094" s="3" t="s">
        <v>21</v>
      </c>
      <c r="I8094" s="12" t="s">
        <v>4162</v>
      </c>
      <c r="J8094" s="3">
        <v>101</v>
      </c>
      <c r="K8094" s="3" t="str">
        <f>IF(VLOOKUP(D8094,'Resources Final'!A:C,3,FALSE)=0,"",VLOOKUP(D8094,'Resources Final'!A:C,3,FALSE))</f>
        <v>Y</v>
      </c>
      <c r="L8094" s="3" t="str">
        <f>IF(VLOOKUP(D8094,'Resources Final'!A:D,4,FALSE)=0,"",VLOOKUP(D8094,'Resources Final'!A:D,4,FALSE))</f>
        <v/>
      </c>
      <c r="M8094" s="3" t="str">
        <f>IF(VLOOKUP(D8094,'Resources Final'!A:E,5,FALSE)=0,"",VLOOKUP(D8094,'Resources Final'!A:E,5,FALSE))</f>
        <v/>
      </c>
      <c r="N8094" s="7" t="str">
        <f>IF(VLOOKUP(D8094,'Resources Final'!A:F,6,FALSE)=0,"",VLOOKUP(D8094,'Resources Final'!A:F,6,FALSE))</f>
        <v/>
      </c>
      <c r="O8094" s="3" t="str">
        <f>IF(VLOOKUP(D8094,'Resources Final'!A:G,7,FALSE)=0,"",VLOOKUP(D8094,'Resources Final'!A:G,7,FALSE))</f>
        <v/>
      </c>
    </row>
    <row r="8095" spans="1:15" x14ac:dyDescent="0.2">
      <c r="A8095" s="11">
        <v>990</v>
      </c>
      <c r="B8095" s="11" t="str">
        <f t="shared" si="141"/>
        <v>Fred C. and Mary R. Koch Foundation_Kopf, Kevin20101500</v>
      </c>
      <c r="C8095" s="11" t="s">
        <v>4161</v>
      </c>
      <c r="D8095" s="11" t="s">
        <v>2030</v>
      </c>
      <c r="E8095" s="11" t="s">
        <v>2030</v>
      </c>
      <c r="F8095" s="4">
        <v>1500</v>
      </c>
      <c r="G8095" s="3">
        <v>2010</v>
      </c>
      <c r="H8095" s="3" t="s">
        <v>21</v>
      </c>
      <c r="I8095" s="12" t="s">
        <v>4162</v>
      </c>
      <c r="J8095" s="3">
        <v>102</v>
      </c>
      <c r="K8095" s="3" t="str">
        <f>IF(VLOOKUP(D8095,'Resources Final'!A:C,3,FALSE)=0,"",VLOOKUP(D8095,'Resources Final'!A:C,3,FALSE))</f>
        <v>Y</v>
      </c>
      <c r="L8095" s="3" t="str">
        <f>IF(VLOOKUP(D8095,'Resources Final'!A:D,4,FALSE)=0,"",VLOOKUP(D8095,'Resources Final'!A:D,4,FALSE))</f>
        <v/>
      </c>
      <c r="M8095" s="3" t="str">
        <f>IF(VLOOKUP(D8095,'Resources Final'!A:E,5,FALSE)=0,"",VLOOKUP(D8095,'Resources Final'!A:E,5,FALSE))</f>
        <v/>
      </c>
      <c r="N8095" s="7" t="str">
        <f>IF(VLOOKUP(D8095,'Resources Final'!A:F,6,FALSE)=0,"",VLOOKUP(D8095,'Resources Final'!A:F,6,FALSE))</f>
        <v/>
      </c>
      <c r="O8095" s="3" t="str">
        <f>IF(VLOOKUP(D8095,'Resources Final'!A:G,7,FALSE)=0,"",VLOOKUP(D8095,'Resources Final'!A:G,7,FALSE))</f>
        <v/>
      </c>
    </row>
    <row r="8096" spans="1:15" x14ac:dyDescent="0.2">
      <c r="A8096" s="11">
        <v>990</v>
      </c>
      <c r="B8096" s="11" t="str">
        <f t="shared" si="141"/>
        <v>Fred C. and Mary R. Koch Foundation_Lambert, Jenna20101500</v>
      </c>
      <c r="C8096" s="11" t="s">
        <v>4161</v>
      </c>
      <c r="D8096" s="11" t="s">
        <v>2092</v>
      </c>
      <c r="E8096" s="11" t="s">
        <v>2092</v>
      </c>
      <c r="F8096" s="4">
        <v>1500</v>
      </c>
      <c r="G8096" s="3">
        <v>2010</v>
      </c>
      <c r="H8096" s="3" t="s">
        <v>21</v>
      </c>
      <c r="I8096" s="12" t="s">
        <v>4162</v>
      </c>
      <c r="J8096" s="3">
        <v>103</v>
      </c>
      <c r="K8096" s="3" t="str">
        <f>IF(VLOOKUP(D8096,'Resources Final'!A:C,3,FALSE)=0,"",VLOOKUP(D8096,'Resources Final'!A:C,3,FALSE))</f>
        <v>Y</v>
      </c>
      <c r="L8096" s="3" t="str">
        <f>IF(VLOOKUP(D8096,'Resources Final'!A:D,4,FALSE)=0,"",VLOOKUP(D8096,'Resources Final'!A:D,4,FALSE))</f>
        <v/>
      </c>
      <c r="M8096" s="3" t="str">
        <f>IF(VLOOKUP(D8096,'Resources Final'!A:E,5,FALSE)=0,"",VLOOKUP(D8096,'Resources Final'!A:E,5,FALSE))</f>
        <v/>
      </c>
      <c r="N8096" s="7" t="str">
        <f>IF(VLOOKUP(D8096,'Resources Final'!A:F,6,FALSE)=0,"",VLOOKUP(D8096,'Resources Final'!A:F,6,FALSE))</f>
        <v/>
      </c>
      <c r="O8096" s="3" t="str">
        <f>IF(VLOOKUP(D8096,'Resources Final'!A:G,7,FALSE)=0,"",VLOOKUP(D8096,'Resources Final'!A:G,7,FALSE))</f>
        <v/>
      </c>
    </row>
    <row r="8097" spans="1:15" x14ac:dyDescent="0.2">
      <c r="A8097" s="11">
        <v>990</v>
      </c>
      <c r="B8097" s="11" t="str">
        <f t="shared" si="141"/>
        <v>Fred C. and Mary R. Koch Foundation_Latta, Amy20101500</v>
      </c>
      <c r="C8097" s="11" t="s">
        <v>4161</v>
      </c>
      <c r="D8097" s="11" t="s">
        <v>2110</v>
      </c>
      <c r="E8097" s="11" t="s">
        <v>2110</v>
      </c>
      <c r="F8097" s="4">
        <v>1500</v>
      </c>
      <c r="G8097" s="3">
        <v>2010</v>
      </c>
      <c r="H8097" s="3" t="s">
        <v>21</v>
      </c>
      <c r="I8097" s="12" t="s">
        <v>4162</v>
      </c>
      <c r="J8097" s="3">
        <v>104</v>
      </c>
      <c r="K8097" s="3" t="str">
        <f>IF(VLOOKUP(D8097,'Resources Final'!A:C,3,FALSE)=0,"",VLOOKUP(D8097,'Resources Final'!A:C,3,FALSE))</f>
        <v>Y</v>
      </c>
      <c r="L8097" s="3" t="str">
        <f>IF(VLOOKUP(D8097,'Resources Final'!A:D,4,FALSE)=0,"",VLOOKUP(D8097,'Resources Final'!A:D,4,FALSE))</f>
        <v/>
      </c>
      <c r="M8097" s="3" t="str">
        <f>IF(VLOOKUP(D8097,'Resources Final'!A:E,5,FALSE)=0,"",VLOOKUP(D8097,'Resources Final'!A:E,5,FALSE))</f>
        <v/>
      </c>
      <c r="N8097" s="7" t="str">
        <f>IF(VLOOKUP(D8097,'Resources Final'!A:F,6,FALSE)=0,"",VLOOKUP(D8097,'Resources Final'!A:F,6,FALSE))</f>
        <v/>
      </c>
      <c r="O8097" s="3" t="str">
        <f>IF(VLOOKUP(D8097,'Resources Final'!A:G,7,FALSE)=0,"",VLOOKUP(D8097,'Resources Final'!A:G,7,FALSE))</f>
        <v/>
      </c>
    </row>
    <row r="8098" spans="1:15" x14ac:dyDescent="0.2">
      <c r="A8098" s="11">
        <v>990</v>
      </c>
      <c r="B8098" s="11" t="str">
        <f t="shared" si="141"/>
        <v>Fred C. and Mary R. Koch Foundation_Latta, Jennifer20101500</v>
      </c>
      <c r="C8098" s="11" t="s">
        <v>4161</v>
      </c>
      <c r="D8098" s="11" t="s">
        <v>2111</v>
      </c>
      <c r="E8098" s="11" t="s">
        <v>2111</v>
      </c>
      <c r="F8098" s="4">
        <v>1500</v>
      </c>
      <c r="G8098" s="3">
        <v>2010</v>
      </c>
      <c r="H8098" s="3" t="s">
        <v>21</v>
      </c>
      <c r="I8098" s="12" t="s">
        <v>4162</v>
      </c>
      <c r="J8098" s="3">
        <v>105</v>
      </c>
      <c r="K8098" s="3" t="str">
        <f>IF(VLOOKUP(D8098,'Resources Final'!A:C,3,FALSE)=0,"",VLOOKUP(D8098,'Resources Final'!A:C,3,FALSE))</f>
        <v>Y</v>
      </c>
      <c r="L8098" s="3" t="str">
        <f>IF(VLOOKUP(D8098,'Resources Final'!A:D,4,FALSE)=0,"",VLOOKUP(D8098,'Resources Final'!A:D,4,FALSE))</f>
        <v/>
      </c>
      <c r="M8098" s="3" t="str">
        <f>IF(VLOOKUP(D8098,'Resources Final'!A:E,5,FALSE)=0,"",VLOOKUP(D8098,'Resources Final'!A:E,5,FALSE))</f>
        <v/>
      </c>
      <c r="N8098" s="7" t="str">
        <f>IF(VLOOKUP(D8098,'Resources Final'!A:F,6,FALSE)=0,"",VLOOKUP(D8098,'Resources Final'!A:F,6,FALSE))</f>
        <v/>
      </c>
      <c r="O8098" s="3" t="str">
        <f>IF(VLOOKUP(D8098,'Resources Final'!A:G,7,FALSE)=0,"",VLOOKUP(D8098,'Resources Final'!A:G,7,FALSE))</f>
        <v/>
      </c>
    </row>
    <row r="8099" spans="1:15" x14ac:dyDescent="0.2">
      <c r="A8099" s="11">
        <v>990</v>
      </c>
      <c r="B8099" s="11" t="str">
        <f t="shared" si="141"/>
        <v>Fred C. and Mary R. Koch Foundation_Lauridsen, Kaitlin20101500</v>
      </c>
      <c r="C8099" s="11" t="s">
        <v>4161</v>
      </c>
      <c r="D8099" s="11" t="s">
        <v>2114</v>
      </c>
      <c r="E8099" s="11" t="s">
        <v>2114</v>
      </c>
      <c r="F8099" s="4">
        <v>1500</v>
      </c>
      <c r="G8099" s="3">
        <v>2010</v>
      </c>
      <c r="H8099" s="3" t="s">
        <v>21</v>
      </c>
      <c r="I8099" s="12" t="s">
        <v>4162</v>
      </c>
      <c r="J8099" s="3">
        <v>106</v>
      </c>
      <c r="K8099" s="3" t="str">
        <f>IF(VLOOKUP(D8099,'Resources Final'!A:C,3,FALSE)=0,"",VLOOKUP(D8099,'Resources Final'!A:C,3,FALSE))</f>
        <v>Y</v>
      </c>
      <c r="L8099" s="3" t="str">
        <f>IF(VLOOKUP(D8099,'Resources Final'!A:D,4,FALSE)=0,"",VLOOKUP(D8099,'Resources Final'!A:D,4,FALSE))</f>
        <v/>
      </c>
      <c r="M8099" s="3" t="str">
        <f>IF(VLOOKUP(D8099,'Resources Final'!A:E,5,FALSE)=0,"",VLOOKUP(D8099,'Resources Final'!A:E,5,FALSE))</f>
        <v/>
      </c>
      <c r="N8099" s="7" t="str">
        <f>IF(VLOOKUP(D8099,'Resources Final'!A:F,6,FALSE)=0,"",VLOOKUP(D8099,'Resources Final'!A:F,6,FALSE))</f>
        <v/>
      </c>
      <c r="O8099" s="3" t="str">
        <f>IF(VLOOKUP(D8099,'Resources Final'!A:G,7,FALSE)=0,"",VLOOKUP(D8099,'Resources Final'!A:G,7,FALSE))</f>
        <v/>
      </c>
    </row>
    <row r="8100" spans="1:15" x14ac:dyDescent="0.2">
      <c r="A8100" s="11">
        <v>990</v>
      </c>
      <c r="B8100" s="11" t="str">
        <f t="shared" si="141"/>
        <v>Fred C. and Mary R. Koch Foundation_Lee, Charlene20101500</v>
      </c>
      <c r="C8100" s="11" t="s">
        <v>4161</v>
      </c>
      <c r="D8100" s="11" t="s">
        <v>2130</v>
      </c>
      <c r="E8100" s="11" t="s">
        <v>2130</v>
      </c>
      <c r="F8100" s="4">
        <v>1500</v>
      </c>
      <c r="G8100" s="3">
        <v>2010</v>
      </c>
      <c r="H8100" s="3" t="s">
        <v>21</v>
      </c>
      <c r="I8100" s="12" t="s">
        <v>4162</v>
      </c>
      <c r="J8100" s="3">
        <v>107</v>
      </c>
      <c r="K8100" s="3" t="str">
        <f>IF(VLOOKUP(D8100,'Resources Final'!A:C,3,FALSE)=0,"",VLOOKUP(D8100,'Resources Final'!A:C,3,FALSE))</f>
        <v>Y</v>
      </c>
      <c r="L8100" s="3" t="str">
        <f>IF(VLOOKUP(D8100,'Resources Final'!A:D,4,FALSE)=0,"",VLOOKUP(D8100,'Resources Final'!A:D,4,FALSE))</f>
        <v/>
      </c>
      <c r="M8100" s="3" t="str">
        <f>IF(VLOOKUP(D8100,'Resources Final'!A:E,5,FALSE)=0,"",VLOOKUP(D8100,'Resources Final'!A:E,5,FALSE))</f>
        <v/>
      </c>
      <c r="N8100" s="7" t="str">
        <f>IF(VLOOKUP(D8100,'Resources Final'!A:F,6,FALSE)=0,"",VLOOKUP(D8100,'Resources Final'!A:F,6,FALSE))</f>
        <v/>
      </c>
      <c r="O8100" s="3" t="str">
        <f>IF(VLOOKUP(D8100,'Resources Final'!A:G,7,FALSE)=0,"",VLOOKUP(D8100,'Resources Final'!A:G,7,FALSE))</f>
        <v/>
      </c>
    </row>
    <row r="8101" spans="1:15" x14ac:dyDescent="0.2">
      <c r="A8101" s="11">
        <v>990</v>
      </c>
      <c r="B8101" s="11" t="str">
        <f t="shared" si="141"/>
        <v>Fred C. and Mary R. Koch Foundation_Lee, Daniel20101500</v>
      </c>
      <c r="C8101" s="11" t="s">
        <v>4161</v>
      </c>
      <c r="D8101" s="11" t="s">
        <v>2131</v>
      </c>
      <c r="E8101" s="11" t="s">
        <v>2131</v>
      </c>
      <c r="F8101" s="4">
        <v>1500</v>
      </c>
      <c r="G8101" s="3">
        <v>2010</v>
      </c>
      <c r="H8101" s="3" t="s">
        <v>21</v>
      </c>
      <c r="I8101" s="12" t="s">
        <v>4162</v>
      </c>
      <c r="J8101" s="3">
        <v>108</v>
      </c>
      <c r="K8101" s="3" t="str">
        <f>IF(VLOOKUP(D8101,'Resources Final'!A:C,3,FALSE)=0,"",VLOOKUP(D8101,'Resources Final'!A:C,3,FALSE))</f>
        <v>Y</v>
      </c>
      <c r="L8101" s="3" t="str">
        <f>IF(VLOOKUP(D8101,'Resources Final'!A:D,4,FALSE)=0,"",VLOOKUP(D8101,'Resources Final'!A:D,4,FALSE))</f>
        <v/>
      </c>
      <c r="M8101" s="3" t="str">
        <f>IF(VLOOKUP(D8101,'Resources Final'!A:E,5,FALSE)=0,"",VLOOKUP(D8101,'Resources Final'!A:E,5,FALSE))</f>
        <v/>
      </c>
      <c r="N8101" s="7" t="str">
        <f>IF(VLOOKUP(D8101,'Resources Final'!A:F,6,FALSE)=0,"",VLOOKUP(D8101,'Resources Final'!A:F,6,FALSE))</f>
        <v/>
      </c>
      <c r="O8101" s="3" t="str">
        <f>IF(VLOOKUP(D8101,'Resources Final'!A:G,7,FALSE)=0,"",VLOOKUP(D8101,'Resources Final'!A:G,7,FALSE))</f>
        <v/>
      </c>
    </row>
    <row r="8102" spans="1:15" x14ac:dyDescent="0.2">
      <c r="A8102" s="11">
        <v>990</v>
      </c>
      <c r="B8102" s="11" t="str">
        <f t="shared" si="141"/>
        <v>Fred C. and Mary R. Koch Foundation_Liberatore, Anthony20101500</v>
      </c>
      <c r="C8102" s="11" t="s">
        <v>4161</v>
      </c>
      <c r="D8102" s="11" t="s">
        <v>2155</v>
      </c>
      <c r="E8102" s="11" t="s">
        <v>2155</v>
      </c>
      <c r="F8102" s="4">
        <v>1500</v>
      </c>
      <c r="G8102" s="3">
        <v>2010</v>
      </c>
      <c r="H8102" s="3" t="s">
        <v>21</v>
      </c>
      <c r="I8102" s="12" t="s">
        <v>4162</v>
      </c>
      <c r="J8102" s="3">
        <v>109</v>
      </c>
      <c r="K8102" s="3" t="str">
        <f>IF(VLOOKUP(D8102,'Resources Final'!A:C,3,FALSE)=0,"",VLOOKUP(D8102,'Resources Final'!A:C,3,FALSE))</f>
        <v>Y</v>
      </c>
      <c r="L8102" s="3" t="str">
        <f>IF(VLOOKUP(D8102,'Resources Final'!A:D,4,FALSE)=0,"",VLOOKUP(D8102,'Resources Final'!A:D,4,FALSE))</f>
        <v/>
      </c>
      <c r="M8102" s="3" t="str">
        <f>IF(VLOOKUP(D8102,'Resources Final'!A:E,5,FALSE)=0,"",VLOOKUP(D8102,'Resources Final'!A:E,5,FALSE))</f>
        <v/>
      </c>
      <c r="N8102" s="7" t="str">
        <f>IF(VLOOKUP(D8102,'Resources Final'!A:F,6,FALSE)=0,"",VLOOKUP(D8102,'Resources Final'!A:F,6,FALSE))</f>
        <v/>
      </c>
      <c r="O8102" s="3" t="str">
        <f>IF(VLOOKUP(D8102,'Resources Final'!A:G,7,FALSE)=0,"",VLOOKUP(D8102,'Resources Final'!A:G,7,FALSE))</f>
        <v/>
      </c>
    </row>
    <row r="8103" spans="1:15" x14ac:dyDescent="0.2">
      <c r="A8103" s="11">
        <v>990</v>
      </c>
      <c r="B8103" s="11" t="str">
        <f t="shared" si="141"/>
        <v>Fred C. and Mary R. Koch Foundation_Liddle, David20101500</v>
      </c>
      <c r="C8103" s="11" t="s">
        <v>4161</v>
      </c>
      <c r="D8103" s="11" t="s">
        <v>2167</v>
      </c>
      <c r="E8103" s="11" t="s">
        <v>2167</v>
      </c>
      <c r="F8103" s="4">
        <v>1500</v>
      </c>
      <c r="G8103" s="3">
        <v>2010</v>
      </c>
      <c r="H8103" s="3" t="s">
        <v>21</v>
      </c>
      <c r="I8103" s="12" t="s">
        <v>4162</v>
      </c>
      <c r="J8103" s="3">
        <v>110</v>
      </c>
      <c r="K8103" s="3" t="str">
        <f>IF(VLOOKUP(D8103,'Resources Final'!A:C,3,FALSE)=0,"",VLOOKUP(D8103,'Resources Final'!A:C,3,FALSE))</f>
        <v>Y</v>
      </c>
      <c r="L8103" s="3" t="str">
        <f>IF(VLOOKUP(D8103,'Resources Final'!A:D,4,FALSE)=0,"",VLOOKUP(D8103,'Resources Final'!A:D,4,FALSE))</f>
        <v/>
      </c>
      <c r="M8103" s="3" t="str">
        <f>IF(VLOOKUP(D8103,'Resources Final'!A:E,5,FALSE)=0,"",VLOOKUP(D8103,'Resources Final'!A:E,5,FALSE))</f>
        <v/>
      </c>
      <c r="N8103" s="7" t="str">
        <f>IF(VLOOKUP(D8103,'Resources Final'!A:F,6,FALSE)=0,"",VLOOKUP(D8103,'Resources Final'!A:F,6,FALSE))</f>
        <v/>
      </c>
      <c r="O8103" s="3" t="str">
        <f>IF(VLOOKUP(D8103,'Resources Final'!A:G,7,FALSE)=0,"",VLOOKUP(D8103,'Resources Final'!A:G,7,FALSE))</f>
        <v/>
      </c>
    </row>
    <row r="8104" spans="1:15" x14ac:dyDescent="0.2">
      <c r="A8104" s="11">
        <v>990</v>
      </c>
      <c r="B8104" s="11" t="str">
        <f t="shared" si="141"/>
        <v>Fred C. and Mary R. Koch Foundation_Liddle, Peter20101500</v>
      </c>
      <c r="C8104" s="11" t="s">
        <v>4161</v>
      </c>
      <c r="D8104" s="11" t="s">
        <v>2168</v>
      </c>
      <c r="E8104" s="11" t="s">
        <v>2168</v>
      </c>
      <c r="F8104" s="4">
        <v>1500</v>
      </c>
      <c r="G8104" s="3">
        <v>2010</v>
      </c>
      <c r="H8104" s="3" t="s">
        <v>21</v>
      </c>
      <c r="I8104" s="12" t="s">
        <v>4162</v>
      </c>
      <c r="J8104" s="3">
        <v>111</v>
      </c>
      <c r="K8104" s="3" t="str">
        <f>IF(VLOOKUP(D8104,'Resources Final'!A:C,3,FALSE)=0,"",VLOOKUP(D8104,'Resources Final'!A:C,3,FALSE))</f>
        <v>Y</v>
      </c>
      <c r="L8104" s="3" t="str">
        <f>IF(VLOOKUP(D8104,'Resources Final'!A:D,4,FALSE)=0,"",VLOOKUP(D8104,'Resources Final'!A:D,4,FALSE))</f>
        <v/>
      </c>
      <c r="M8104" s="3" t="str">
        <f>IF(VLOOKUP(D8104,'Resources Final'!A:E,5,FALSE)=0,"",VLOOKUP(D8104,'Resources Final'!A:E,5,FALSE))</f>
        <v/>
      </c>
      <c r="N8104" s="7" t="str">
        <f>IF(VLOOKUP(D8104,'Resources Final'!A:F,6,FALSE)=0,"",VLOOKUP(D8104,'Resources Final'!A:F,6,FALSE))</f>
        <v/>
      </c>
      <c r="O8104" s="3" t="str">
        <f>IF(VLOOKUP(D8104,'Resources Final'!A:G,7,FALSE)=0,"",VLOOKUP(D8104,'Resources Final'!A:G,7,FALSE))</f>
        <v/>
      </c>
    </row>
    <row r="8105" spans="1:15" x14ac:dyDescent="0.2">
      <c r="A8105" s="11">
        <v>990</v>
      </c>
      <c r="B8105" s="11" t="str">
        <f t="shared" si="141"/>
        <v>Fred C. and Mary R. Koch Foundation_Lindwall, Tyler20101500</v>
      </c>
      <c r="C8105" s="11" t="s">
        <v>4161</v>
      </c>
      <c r="D8105" s="11" t="s">
        <v>2179</v>
      </c>
      <c r="E8105" s="11" t="s">
        <v>2179</v>
      </c>
      <c r="F8105" s="4">
        <v>1500</v>
      </c>
      <c r="G8105" s="3">
        <v>2010</v>
      </c>
      <c r="H8105" s="3" t="s">
        <v>21</v>
      </c>
      <c r="I8105" s="12" t="s">
        <v>4162</v>
      </c>
      <c r="J8105" s="3">
        <v>112</v>
      </c>
      <c r="K8105" s="3" t="str">
        <f>IF(VLOOKUP(D8105,'Resources Final'!A:C,3,FALSE)=0,"",VLOOKUP(D8105,'Resources Final'!A:C,3,FALSE))</f>
        <v>Y</v>
      </c>
      <c r="L8105" s="3" t="str">
        <f>IF(VLOOKUP(D8105,'Resources Final'!A:D,4,FALSE)=0,"",VLOOKUP(D8105,'Resources Final'!A:D,4,FALSE))</f>
        <v/>
      </c>
      <c r="M8105" s="3" t="str">
        <f>IF(VLOOKUP(D8105,'Resources Final'!A:E,5,FALSE)=0,"",VLOOKUP(D8105,'Resources Final'!A:E,5,FALSE))</f>
        <v/>
      </c>
      <c r="N8105" s="7" t="str">
        <f>IF(VLOOKUP(D8105,'Resources Final'!A:F,6,FALSE)=0,"",VLOOKUP(D8105,'Resources Final'!A:F,6,FALSE))</f>
        <v/>
      </c>
      <c r="O8105" s="3" t="str">
        <f>IF(VLOOKUP(D8105,'Resources Final'!A:G,7,FALSE)=0,"",VLOOKUP(D8105,'Resources Final'!A:G,7,FALSE))</f>
        <v/>
      </c>
    </row>
    <row r="8106" spans="1:15" x14ac:dyDescent="0.2">
      <c r="A8106" s="11">
        <v>990</v>
      </c>
      <c r="B8106" s="11" t="str">
        <f t="shared" si="141"/>
        <v>Fred C. and Mary R. Koch Foundation_Longoria, Joel20101500</v>
      </c>
      <c r="C8106" s="11" t="s">
        <v>4161</v>
      </c>
      <c r="D8106" s="11" t="s">
        <v>2201</v>
      </c>
      <c r="E8106" s="11" t="s">
        <v>2201</v>
      </c>
      <c r="F8106" s="4">
        <v>1500</v>
      </c>
      <c r="G8106" s="3">
        <v>2010</v>
      </c>
      <c r="H8106" s="3" t="s">
        <v>21</v>
      </c>
      <c r="I8106" s="12" t="s">
        <v>4162</v>
      </c>
      <c r="J8106" s="3">
        <v>113</v>
      </c>
      <c r="K8106" s="3" t="str">
        <f>IF(VLOOKUP(D8106,'Resources Final'!A:C,3,FALSE)=0,"",VLOOKUP(D8106,'Resources Final'!A:C,3,FALSE))</f>
        <v>Y</v>
      </c>
      <c r="L8106" s="3" t="str">
        <f>IF(VLOOKUP(D8106,'Resources Final'!A:D,4,FALSE)=0,"",VLOOKUP(D8106,'Resources Final'!A:D,4,FALSE))</f>
        <v/>
      </c>
      <c r="M8106" s="3" t="str">
        <f>IF(VLOOKUP(D8106,'Resources Final'!A:E,5,FALSE)=0,"",VLOOKUP(D8106,'Resources Final'!A:E,5,FALSE))</f>
        <v/>
      </c>
      <c r="N8106" s="7" t="str">
        <f>IF(VLOOKUP(D8106,'Resources Final'!A:F,6,FALSE)=0,"",VLOOKUP(D8106,'Resources Final'!A:F,6,FALSE))</f>
        <v/>
      </c>
      <c r="O8106" s="3" t="str">
        <f>IF(VLOOKUP(D8106,'Resources Final'!A:G,7,FALSE)=0,"",VLOOKUP(D8106,'Resources Final'!A:G,7,FALSE))</f>
        <v/>
      </c>
    </row>
    <row r="8107" spans="1:15" x14ac:dyDescent="0.2">
      <c r="A8107" s="11">
        <v>990</v>
      </c>
      <c r="B8107" s="11" t="str">
        <f t="shared" si="141"/>
        <v>Fred C. and Mary R. Koch Foundation_Loomis, Ryan20101500</v>
      </c>
      <c r="C8107" s="11" t="s">
        <v>4161</v>
      </c>
      <c r="D8107" s="11" t="s">
        <v>2204</v>
      </c>
      <c r="E8107" s="11" t="s">
        <v>2204</v>
      </c>
      <c r="F8107" s="4">
        <v>1500</v>
      </c>
      <c r="G8107" s="3">
        <v>2010</v>
      </c>
      <c r="H8107" s="3" t="s">
        <v>21</v>
      </c>
      <c r="I8107" s="12" t="s">
        <v>4162</v>
      </c>
      <c r="J8107" s="3">
        <v>114</v>
      </c>
      <c r="K8107" s="3" t="str">
        <f>IF(VLOOKUP(D8107,'Resources Final'!A:C,3,FALSE)=0,"",VLOOKUP(D8107,'Resources Final'!A:C,3,FALSE))</f>
        <v>Y</v>
      </c>
      <c r="L8107" s="3" t="str">
        <f>IF(VLOOKUP(D8107,'Resources Final'!A:D,4,FALSE)=0,"",VLOOKUP(D8107,'Resources Final'!A:D,4,FALSE))</f>
        <v/>
      </c>
      <c r="M8107" s="3" t="str">
        <f>IF(VLOOKUP(D8107,'Resources Final'!A:E,5,FALSE)=0,"",VLOOKUP(D8107,'Resources Final'!A:E,5,FALSE))</f>
        <v/>
      </c>
      <c r="N8107" s="7" t="str">
        <f>IF(VLOOKUP(D8107,'Resources Final'!A:F,6,FALSE)=0,"",VLOOKUP(D8107,'Resources Final'!A:F,6,FALSE))</f>
        <v/>
      </c>
      <c r="O8107" s="3" t="str">
        <f>IF(VLOOKUP(D8107,'Resources Final'!A:G,7,FALSE)=0,"",VLOOKUP(D8107,'Resources Final'!A:G,7,FALSE))</f>
        <v/>
      </c>
    </row>
    <row r="8108" spans="1:15" x14ac:dyDescent="0.2">
      <c r="A8108" s="11">
        <v>990</v>
      </c>
      <c r="B8108" s="11" t="str">
        <f t="shared" si="141"/>
        <v>Fred C. and Mary R. Koch Foundation_Luckhard, Melissa20101500</v>
      </c>
      <c r="C8108" s="11" t="s">
        <v>4161</v>
      </c>
      <c r="D8108" s="11" t="s">
        <v>2220</v>
      </c>
      <c r="E8108" s="11" t="s">
        <v>2220</v>
      </c>
      <c r="F8108" s="4">
        <v>1500</v>
      </c>
      <c r="G8108" s="3">
        <v>2010</v>
      </c>
      <c r="H8108" s="3" t="s">
        <v>21</v>
      </c>
      <c r="I8108" s="12" t="s">
        <v>4162</v>
      </c>
      <c r="J8108" s="3">
        <v>115</v>
      </c>
      <c r="K8108" s="3" t="str">
        <f>IF(VLOOKUP(D8108,'Resources Final'!A:C,3,FALSE)=0,"",VLOOKUP(D8108,'Resources Final'!A:C,3,FALSE))</f>
        <v>Y</v>
      </c>
      <c r="L8108" s="3" t="str">
        <f>IF(VLOOKUP(D8108,'Resources Final'!A:D,4,FALSE)=0,"",VLOOKUP(D8108,'Resources Final'!A:D,4,FALSE))</f>
        <v/>
      </c>
      <c r="M8108" s="3" t="str">
        <f>IF(VLOOKUP(D8108,'Resources Final'!A:E,5,FALSE)=0,"",VLOOKUP(D8108,'Resources Final'!A:E,5,FALSE))</f>
        <v/>
      </c>
      <c r="N8108" s="7" t="str">
        <f>IF(VLOOKUP(D8108,'Resources Final'!A:F,6,FALSE)=0,"",VLOOKUP(D8108,'Resources Final'!A:F,6,FALSE))</f>
        <v/>
      </c>
      <c r="O8108" s="3" t="str">
        <f>IF(VLOOKUP(D8108,'Resources Final'!A:G,7,FALSE)=0,"",VLOOKUP(D8108,'Resources Final'!A:G,7,FALSE))</f>
        <v/>
      </c>
    </row>
    <row r="8109" spans="1:15" x14ac:dyDescent="0.2">
      <c r="A8109" s="11">
        <v>990</v>
      </c>
      <c r="B8109" s="11" t="str">
        <f t="shared" si="141"/>
        <v>Fred C. and Mary R. Koch Foundation_Mainz, Emilie20101500</v>
      </c>
      <c r="C8109" s="11" t="s">
        <v>4161</v>
      </c>
      <c r="D8109" s="11" t="s">
        <v>2296</v>
      </c>
      <c r="E8109" s="11" t="s">
        <v>2296</v>
      </c>
      <c r="F8109" s="4">
        <v>1500</v>
      </c>
      <c r="G8109" s="3">
        <v>2010</v>
      </c>
      <c r="H8109" s="3" t="s">
        <v>21</v>
      </c>
      <c r="I8109" s="12" t="s">
        <v>4162</v>
      </c>
      <c r="J8109" s="3">
        <v>116</v>
      </c>
      <c r="K8109" s="3" t="str">
        <f>IF(VLOOKUP(D8109,'Resources Final'!A:C,3,FALSE)=0,"",VLOOKUP(D8109,'Resources Final'!A:C,3,FALSE))</f>
        <v>Y</v>
      </c>
      <c r="L8109" s="3" t="str">
        <f>IF(VLOOKUP(D8109,'Resources Final'!A:D,4,FALSE)=0,"",VLOOKUP(D8109,'Resources Final'!A:D,4,FALSE))</f>
        <v/>
      </c>
      <c r="M8109" s="3" t="str">
        <f>IF(VLOOKUP(D8109,'Resources Final'!A:E,5,FALSE)=0,"",VLOOKUP(D8109,'Resources Final'!A:E,5,FALSE))</f>
        <v/>
      </c>
      <c r="N8109" s="7" t="str">
        <f>IF(VLOOKUP(D8109,'Resources Final'!A:F,6,FALSE)=0,"",VLOOKUP(D8109,'Resources Final'!A:F,6,FALSE))</f>
        <v/>
      </c>
      <c r="O8109" s="3" t="str">
        <f>IF(VLOOKUP(D8109,'Resources Final'!A:G,7,FALSE)=0,"",VLOOKUP(D8109,'Resources Final'!A:G,7,FALSE))</f>
        <v/>
      </c>
    </row>
    <row r="8110" spans="1:15" x14ac:dyDescent="0.2">
      <c r="A8110" s="11">
        <v>990</v>
      </c>
      <c r="B8110" s="11" t="str">
        <f t="shared" si="141"/>
        <v>Fred C. and Mary R. Koch Foundation_Malone, Kyle20101500</v>
      </c>
      <c r="C8110" s="11" t="s">
        <v>4161</v>
      </c>
      <c r="D8110" s="11" t="s">
        <v>2304</v>
      </c>
      <c r="E8110" s="11" t="s">
        <v>2304</v>
      </c>
      <c r="F8110" s="4">
        <v>1500</v>
      </c>
      <c r="G8110" s="3">
        <v>2010</v>
      </c>
      <c r="H8110" s="3" t="s">
        <v>21</v>
      </c>
      <c r="I8110" s="12" t="s">
        <v>4162</v>
      </c>
      <c r="J8110" s="3">
        <v>117</v>
      </c>
      <c r="K8110" s="3" t="str">
        <f>IF(VLOOKUP(D8110,'Resources Final'!A:C,3,FALSE)=0,"",VLOOKUP(D8110,'Resources Final'!A:C,3,FALSE))</f>
        <v>Y</v>
      </c>
      <c r="L8110" s="3" t="str">
        <f>IF(VLOOKUP(D8110,'Resources Final'!A:D,4,FALSE)=0,"",VLOOKUP(D8110,'Resources Final'!A:D,4,FALSE))</f>
        <v/>
      </c>
      <c r="M8110" s="3" t="str">
        <f>IF(VLOOKUP(D8110,'Resources Final'!A:E,5,FALSE)=0,"",VLOOKUP(D8110,'Resources Final'!A:E,5,FALSE))</f>
        <v/>
      </c>
      <c r="N8110" s="7" t="str">
        <f>IF(VLOOKUP(D8110,'Resources Final'!A:F,6,FALSE)=0,"",VLOOKUP(D8110,'Resources Final'!A:F,6,FALSE))</f>
        <v/>
      </c>
      <c r="O8110" s="3" t="str">
        <f>IF(VLOOKUP(D8110,'Resources Final'!A:G,7,FALSE)=0,"",VLOOKUP(D8110,'Resources Final'!A:G,7,FALSE))</f>
        <v/>
      </c>
    </row>
    <row r="8111" spans="1:15" x14ac:dyDescent="0.2">
      <c r="A8111" s="11">
        <v>990</v>
      </c>
      <c r="B8111" s="11" t="str">
        <f t="shared" si="141"/>
        <v>Fred C. and Mary R. Koch Foundation_Manor, Gregory20101500</v>
      </c>
      <c r="C8111" s="11" t="s">
        <v>4161</v>
      </c>
      <c r="D8111" s="11" t="s">
        <v>2315</v>
      </c>
      <c r="E8111" s="11" t="s">
        <v>2315</v>
      </c>
      <c r="F8111" s="4">
        <v>1500</v>
      </c>
      <c r="G8111" s="3">
        <v>2010</v>
      </c>
      <c r="H8111" s="3" t="s">
        <v>21</v>
      </c>
      <c r="I8111" s="12" t="s">
        <v>4162</v>
      </c>
      <c r="J8111" s="3">
        <v>118</v>
      </c>
      <c r="K8111" s="3" t="str">
        <f>IF(VLOOKUP(D8111,'Resources Final'!A:C,3,FALSE)=0,"",VLOOKUP(D8111,'Resources Final'!A:C,3,FALSE))</f>
        <v>Y</v>
      </c>
      <c r="L8111" s="3" t="str">
        <f>IF(VLOOKUP(D8111,'Resources Final'!A:D,4,FALSE)=0,"",VLOOKUP(D8111,'Resources Final'!A:D,4,FALSE))</f>
        <v/>
      </c>
      <c r="M8111" s="3" t="str">
        <f>IF(VLOOKUP(D8111,'Resources Final'!A:E,5,FALSE)=0,"",VLOOKUP(D8111,'Resources Final'!A:E,5,FALSE))</f>
        <v/>
      </c>
      <c r="N8111" s="7" t="str">
        <f>IF(VLOOKUP(D8111,'Resources Final'!A:F,6,FALSE)=0,"",VLOOKUP(D8111,'Resources Final'!A:F,6,FALSE))</f>
        <v/>
      </c>
      <c r="O8111" s="3" t="str">
        <f>IF(VLOOKUP(D8111,'Resources Final'!A:G,7,FALSE)=0,"",VLOOKUP(D8111,'Resources Final'!A:G,7,FALSE))</f>
        <v/>
      </c>
    </row>
    <row r="8112" spans="1:15" x14ac:dyDescent="0.2">
      <c r="A8112" s="11">
        <v>990</v>
      </c>
      <c r="B8112" s="11" t="str">
        <f t="shared" si="141"/>
        <v>Fred C. and Mary R. Koch Foundation_Marcinkowski, Desmond, Dana20101500</v>
      </c>
      <c r="C8112" s="11" t="s">
        <v>4161</v>
      </c>
      <c r="D8112" s="11" t="s">
        <v>2318</v>
      </c>
      <c r="E8112" s="11" t="s">
        <v>2318</v>
      </c>
      <c r="F8112" s="4">
        <v>1500</v>
      </c>
      <c r="G8112" s="3">
        <v>2010</v>
      </c>
      <c r="H8112" s="3" t="s">
        <v>21</v>
      </c>
      <c r="I8112" s="12" t="s">
        <v>4162</v>
      </c>
      <c r="J8112" s="3">
        <v>119</v>
      </c>
      <c r="K8112" s="3" t="str">
        <f>IF(VLOOKUP(D8112,'Resources Final'!A:C,3,FALSE)=0,"",VLOOKUP(D8112,'Resources Final'!A:C,3,FALSE))</f>
        <v>Y</v>
      </c>
      <c r="L8112" s="3" t="str">
        <f>IF(VLOOKUP(D8112,'Resources Final'!A:D,4,FALSE)=0,"",VLOOKUP(D8112,'Resources Final'!A:D,4,FALSE))</f>
        <v/>
      </c>
      <c r="M8112" s="3" t="str">
        <f>IF(VLOOKUP(D8112,'Resources Final'!A:E,5,FALSE)=0,"",VLOOKUP(D8112,'Resources Final'!A:E,5,FALSE))</f>
        <v/>
      </c>
      <c r="N8112" s="7" t="str">
        <f>IF(VLOOKUP(D8112,'Resources Final'!A:F,6,FALSE)=0,"",VLOOKUP(D8112,'Resources Final'!A:F,6,FALSE))</f>
        <v/>
      </c>
      <c r="O8112" s="3" t="str">
        <f>IF(VLOOKUP(D8112,'Resources Final'!A:G,7,FALSE)=0,"",VLOOKUP(D8112,'Resources Final'!A:G,7,FALSE))</f>
        <v/>
      </c>
    </row>
    <row r="8113" spans="1:15" x14ac:dyDescent="0.2">
      <c r="A8113" s="11">
        <v>990</v>
      </c>
      <c r="B8113" s="11" t="str">
        <f t="shared" si="141"/>
        <v>Fred C. and Mary R. Koch Foundation_Martin, Kaitlin20101500</v>
      </c>
      <c r="C8113" s="11" t="s">
        <v>4161</v>
      </c>
      <c r="D8113" s="11" t="s">
        <v>2342</v>
      </c>
      <c r="E8113" s="11" t="s">
        <v>2342</v>
      </c>
      <c r="F8113" s="4">
        <v>1500</v>
      </c>
      <c r="G8113" s="3">
        <v>2010</v>
      </c>
      <c r="H8113" s="3" t="s">
        <v>21</v>
      </c>
      <c r="I8113" s="12" t="s">
        <v>4162</v>
      </c>
      <c r="J8113" s="3">
        <v>120</v>
      </c>
      <c r="K8113" s="3" t="str">
        <f>IF(VLOOKUP(D8113,'Resources Final'!A:C,3,FALSE)=0,"",VLOOKUP(D8113,'Resources Final'!A:C,3,FALSE))</f>
        <v>Y</v>
      </c>
      <c r="L8113" s="3" t="str">
        <f>IF(VLOOKUP(D8113,'Resources Final'!A:D,4,FALSE)=0,"",VLOOKUP(D8113,'Resources Final'!A:D,4,FALSE))</f>
        <v/>
      </c>
      <c r="M8113" s="3" t="str">
        <f>IF(VLOOKUP(D8113,'Resources Final'!A:E,5,FALSE)=0,"",VLOOKUP(D8113,'Resources Final'!A:E,5,FALSE))</f>
        <v/>
      </c>
      <c r="N8113" s="7" t="str">
        <f>IF(VLOOKUP(D8113,'Resources Final'!A:F,6,FALSE)=0,"",VLOOKUP(D8113,'Resources Final'!A:F,6,FALSE))</f>
        <v/>
      </c>
      <c r="O8113" s="3" t="str">
        <f>IF(VLOOKUP(D8113,'Resources Final'!A:G,7,FALSE)=0,"",VLOOKUP(D8113,'Resources Final'!A:G,7,FALSE))</f>
        <v/>
      </c>
    </row>
    <row r="8114" spans="1:15" x14ac:dyDescent="0.2">
      <c r="A8114" s="11">
        <v>990</v>
      </c>
      <c r="B8114" s="11" t="str">
        <f t="shared" si="141"/>
        <v>Fred C. and Mary R. Koch Foundation_Martyn, Matthew20101500</v>
      </c>
      <c r="C8114" s="11" t="s">
        <v>4161</v>
      </c>
      <c r="D8114" s="11" t="s">
        <v>2345</v>
      </c>
      <c r="E8114" s="11" t="s">
        <v>2345</v>
      </c>
      <c r="F8114" s="4">
        <v>1500</v>
      </c>
      <c r="G8114" s="3">
        <v>2010</v>
      </c>
      <c r="H8114" s="3" t="s">
        <v>21</v>
      </c>
      <c r="I8114" s="12" t="s">
        <v>4162</v>
      </c>
      <c r="J8114" s="3">
        <v>121</v>
      </c>
      <c r="K8114" s="3" t="str">
        <f>IF(VLOOKUP(D8114,'Resources Final'!A:C,3,FALSE)=0,"",VLOOKUP(D8114,'Resources Final'!A:C,3,FALSE))</f>
        <v>Y</v>
      </c>
      <c r="L8114" s="3" t="str">
        <f>IF(VLOOKUP(D8114,'Resources Final'!A:D,4,FALSE)=0,"",VLOOKUP(D8114,'Resources Final'!A:D,4,FALSE))</f>
        <v/>
      </c>
      <c r="M8114" s="3" t="str">
        <f>IF(VLOOKUP(D8114,'Resources Final'!A:E,5,FALSE)=0,"",VLOOKUP(D8114,'Resources Final'!A:E,5,FALSE))</f>
        <v/>
      </c>
      <c r="N8114" s="7" t="str">
        <f>IF(VLOOKUP(D8114,'Resources Final'!A:F,6,FALSE)=0,"",VLOOKUP(D8114,'Resources Final'!A:F,6,FALSE))</f>
        <v/>
      </c>
      <c r="O8114" s="3" t="str">
        <f>IF(VLOOKUP(D8114,'Resources Final'!A:G,7,FALSE)=0,"",VLOOKUP(D8114,'Resources Final'!A:G,7,FALSE))</f>
        <v/>
      </c>
    </row>
    <row r="8115" spans="1:15" x14ac:dyDescent="0.2">
      <c r="A8115" s="11">
        <v>990</v>
      </c>
      <c r="B8115" s="11" t="str">
        <f t="shared" si="141"/>
        <v>Fred C. and Mary R. Koch Foundation_Mason, Christa20101500</v>
      </c>
      <c r="C8115" s="11" t="s">
        <v>4161</v>
      </c>
      <c r="D8115" s="11" t="s">
        <v>2347</v>
      </c>
      <c r="E8115" s="11" t="s">
        <v>2347</v>
      </c>
      <c r="F8115" s="4">
        <v>1500</v>
      </c>
      <c r="G8115" s="3">
        <v>2010</v>
      </c>
      <c r="H8115" s="3" t="s">
        <v>21</v>
      </c>
      <c r="I8115" s="12" t="s">
        <v>4162</v>
      </c>
      <c r="J8115" s="3">
        <v>122</v>
      </c>
      <c r="K8115" s="3" t="str">
        <f>IF(VLOOKUP(D8115,'Resources Final'!A:C,3,FALSE)=0,"",VLOOKUP(D8115,'Resources Final'!A:C,3,FALSE))</f>
        <v>Y</v>
      </c>
      <c r="L8115" s="3" t="str">
        <f>IF(VLOOKUP(D8115,'Resources Final'!A:D,4,FALSE)=0,"",VLOOKUP(D8115,'Resources Final'!A:D,4,FALSE))</f>
        <v/>
      </c>
      <c r="M8115" s="3" t="str">
        <f>IF(VLOOKUP(D8115,'Resources Final'!A:E,5,FALSE)=0,"",VLOOKUP(D8115,'Resources Final'!A:E,5,FALSE))</f>
        <v/>
      </c>
      <c r="N8115" s="7" t="str">
        <f>IF(VLOOKUP(D8115,'Resources Final'!A:F,6,FALSE)=0,"",VLOOKUP(D8115,'Resources Final'!A:F,6,FALSE))</f>
        <v/>
      </c>
      <c r="O8115" s="3" t="str">
        <f>IF(VLOOKUP(D8115,'Resources Final'!A:G,7,FALSE)=0,"",VLOOKUP(D8115,'Resources Final'!A:G,7,FALSE))</f>
        <v/>
      </c>
    </row>
    <row r="8116" spans="1:15" x14ac:dyDescent="0.2">
      <c r="A8116" s="11">
        <v>990</v>
      </c>
      <c r="B8116" s="11" t="str">
        <f t="shared" si="141"/>
        <v>Fred C. and Mary R. Koch Foundation_Massa, Maria20101500</v>
      </c>
      <c r="C8116" s="11" t="s">
        <v>4161</v>
      </c>
      <c r="D8116" s="11" t="s">
        <v>2350</v>
      </c>
      <c r="E8116" s="11" t="s">
        <v>2350</v>
      </c>
      <c r="F8116" s="4">
        <v>1500</v>
      </c>
      <c r="G8116" s="3">
        <v>2010</v>
      </c>
      <c r="H8116" s="3" t="s">
        <v>21</v>
      </c>
      <c r="I8116" s="12" t="s">
        <v>4162</v>
      </c>
      <c r="J8116" s="3">
        <v>123</v>
      </c>
      <c r="K8116" s="3" t="str">
        <f>IF(VLOOKUP(D8116,'Resources Final'!A:C,3,FALSE)=0,"",VLOOKUP(D8116,'Resources Final'!A:C,3,FALSE))</f>
        <v>Y</v>
      </c>
      <c r="L8116" s="3" t="str">
        <f>IF(VLOOKUP(D8116,'Resources Final'!A:D,4,FALSE)=0,"",VLOOKUP(D8116,'Resources Final'!A:D,4,FALSE))</f>
        <v/>
      </c>
      <c r="M8116" s="3" t="str">
        <f>IF(VLOOKUP(D8116,'Resources Final'!A:E,5,FALSE)=0,"",VLOOKUP(D8116,'Resources Final'!A:E,5,FALSE))</f>
        <v/>
      </c>
      <c r="N8116" s="7" t="str">
        <f>IF(VLOOKUP(D8116,'Resources Final'!A:F,6,FALSE)=0,"",VLOOKUP(D8116,'Resources Final'!A:F,6,FALSE))</f>
        <v/>
      </c>
      <c r="O8116" s="3" t="str">
        <f>IF(VLOOKUP(D8116,'Resources Final'!A:G,7,FALSE)=0,"",VLOOKUP(D8116,'Resources Final'!A:G,7,FALSE))</f>
        <v/>
      </c>
    </row>
    <row r="8117" spans="1:15" x14ac:dyDescent="0.2">
      <c r="A8117" s="11">
        <v>990</v>
      </c>
      <c r="B8117" s="11" t="str">
        <f t="shared" si="141"/>
        <v>Fred C. and Mary R. Koch Foundation_McCarthy, Shelsea20101500</v>
      </c>
      <c r="C8117" s="11" t="s">
        <v>4161</v>
      </c>
      <c r="D8117" s="11" t="s">
        <v>2368</v>
      </c>
      <c r="E8117" s="11" t="s">
        <v>2368</v>
      </c>
      <c r="F8117" s="4">
        <v>1500</v>
      </c>
      <c r="G8117" s="3">
        <v>2010</v>
      </c>
      <c r="H8117" s="3" t="s">
        <v>21</v>
      </c>
      <c r="I8117" s="12" t="s">
        <v>4162</v>
      </c>
      <c r="J8117" s="3">
        <v>124</v>
      </c>
      <c r="K8117" s="3" t="str">
        <f>IF(VLOOKUP(D8117,'Resources Final'!A:C,3,FALSE)=0,"",VLOOKUP(D8117,'Resources Final'!A:C,3,FALSE))</f>
        <v>Y</v>
      </c>
      <c r="L8117" s="3" t="str">
        <f>IF(VLOOKUP(D8117,'Resources Final'!A:D,4,FALSE)=0,"",VLOOKUP(D8117,'Resources Final'!A:D,4,FALSE))</f>
        <v/>
      </c>
      <c r="M8117" s="3" t="str">
        <f>IF(VLOOKUP(D8117,'Resources Final'!A:E,5,FALSE)=0,"",VLOOKUP(D8117,'Resources Final'!A:E,5,FALSE))</f>
        <v/>
      </c>
      <c r="N8117" s="7" t="str">
        <f>IF(VLOOKUP(D8117,'Resources Final'!A:F,6,FALSE)=0,"",VLOOKUP(D8117,'Resources Final'!A:F,6,FALSE))</f>
        <v/>
      </c>
      <c r="O8117" s="3" t="str">
        <f>IF(VLOOKUP(D8117,'Resources Final'!A:G,7,FALSE)=0,"",VLOOKUP(D8117,'Resources Final'!A:G,7,FALSE))</f>
        <v/>
      </c>
    </row>
    <row r="8118" spans="1:15" x14ac:dyDescent="0.2">
      <c r="A8118" s="11">
        <v>990</v>
      </c>
      <c r="B8118" s="11" t="str">
        <f t="shared" si="141"/>
        <v>Fred C. and Mary R. Koch Foundation_McClymont, Kaitlin20101500</v>
      </c>
      <c r="C8118" s="11" t="s">
        <v>4161</v>
      </c>
      <c r="D8118" s="11" t="s">
        <v>2374</v>
      </c>
      <c r="E8118" s="11" t="s">
        <v>2374</v>
      </c>
      <c r="F8118" s="4">
        <v>1500</v>
      </c>
      <c r="G8118" s="3">
        <v>2010</v>
      </c>
      <c r="H8118" s="3" t="s">
        <v>21</v>
      </c>
      <c r="I8118" s="12" t="s">
        <v>4162</v>
      </c>
      <c r="J8118" s="3">
        <v>125</v>
      </c>
      <c r="K8118" s="3" t="str">
        <f>IF(VLOOKUP(D8118,'Resources Final'!A:C,3,FALSE)=0,"",VLOOKUP(D8118,'Resources Final'!A:C,3,FALSE))</f>
        <v>Y</v>
      </c>
      <c r="L8118" s="3" t="str">
        <f>IF(VLOOKUP(D8118,'Resources Final'!A:D,4,FALSE)=0,"",VLOOKUP(D8118,'Resources Final'!A:D,4,FALSE))</f>
        <v/>
      </c>
      <c r="M8118" s="3" t="str">
        <f>IF(VLOOKUP(D8118,'Resources Final'!A:E,5,FALSE)=0,"",VLOOKUP(D8118,'Resources Final'!A:E,5,FALSE))</f>
        <v/>
      </c>
      <c r="N8118" s="7" t="str">
        <f>IF(VLOOKUP(D8118,'Resources Final'!A:F,6,FALSE)=0,"",VLOOKUP(D8118,'Resources Final'!A:F,6,FALSE))</f>
        <v/>
      </c>
      <c r="O8118" s="3" t="str">
        <f>IF(VLOOKUP(D8118,'Resources Final'!A:G,7,FALSE)=0,"",VLOOKUP(D8118,'Resources Final'!A:G,7,FALSE))</f>
        <v/>
      </c>
    </row>
    <row r="8119" spans="1:15" x14ac:dyDescent="0.2">
      <c r="A8119" s="11">
        <v>990</v>
      </c>
      <c r="B8119" s="11" t="str">
        <f t="shared" si="141"/>
        <v>Fred C. and Mary R. Koch Foundation_McDonald, Emily20101500</v>
      </c>
      <c r="C8119" s="11" t="s">
        <v>4161</v>
      </c>
      <c r="D8119" s="11" t="s">
        <v>2381</v>
      </c>
      <c r="E8119" s="11" t="s">
        <v>2381</v>
      </c>
      <c r="F8119" s="4">
        <v>1500</v>
      </c>
      <c r="G8119" s="3">
        <v>2010</v>
      </c>
      <c r="H8119" s="3" t="s">
        <v>21</v>
      </c>
      <c r="I8119" s="12" t="s">
        <v>4162</v>
      </c>
      <c r="J8119" s="3">
        <v>126</v>
      </c>
      <c r="K8119" s="3" t="str">
        <f>IF(VLOOKUP(D8119,'Resources Final'!A:C,3,FALSE)=0,"",VLOOKUP(D8119,'Resources Final'!A:C,3,FALSE))</f>
        <v>Y</v>
      </c>
      <c r="L8119" s="3" t="str">
        <f>IF(VLOOKUP(D8119,'Resources Final'!A:D,4,FALSE)=0,"",VLOOKUP(D8119,'Resources Final'!A:D,4,FALSE))</f>
        <v/>
      </c>
      <c r="M8119" s="3" t="str">
        <f>IF(VLOOKUP(D8119,'Resources Final'!A:E,5,FALSE)=0,"",VLOOKUP(D8119,'Resources Final'!A:E,5,FALSE))</f>
        <v/>
      </c>
      <c r="N8119" s="7" t="str">
        <f>IF(VLOOKUP(D8119,'Resources Final'!A:F,6,FALSE)=0,"",VLOOKUP(D8119,'Resources Final'!A:F,6,FALSE))</f>
        <v/>
      </c>
      <c r="O8119" s="3" t="str">
        <f>IF(VLOOKUP(D8119,'Resources Final'!A:G,7,FALSE)=0,"",VLOOKUP(D8119,'Resources Final'!A:G,7,FALSE))</f>
        <v/>
      </c>
    </row>
    <row r="8120" spans="1:15" x14ac:dyDescent="0.2">
      <c r="A8120" s="11">
        <v>990</v>
      </c>
      <c r="B8120" s="11" t="str">
        <f t="shared" si="141"/>
        <v>Fred C. and Mary R. Koch Foundation_McGreevy, John20101500</v>
      </c>
      <c r="C8120" s="11" t="s">
        <v>4161</v>
      </c>
      <c r="D8120" s="11" t="s">
        <v>2389</v>
      </c>
      <c r="E8120" s="11" t="s">
        <v>2389</v>
      </c>
      <c r="F8120" s="4">
        <v>1500</v>
      </c>
      <c r="G8120" s="3">
        <v>2010</v>
      </c>
      <c r="H8120" s="3" t="s">
        <v>21</v>
      </c>
      <c r="I8120" s="12" t="s">
        <v>4162</v>
      </c>
      <c r="J8120" s="3">
        <v>127</v>
      </c>
      <c r="K8120" s="3" t="str">
        <f>IF(VLOOKUP(D8120,'Resources Final'!A:C,3,FALSE)=0,"",VLOOKUP(D8120,'Resources Final'!A:C,3,FALSE))</f>
        <v>Y</v>
      </c>
      <c r="L8120" s="3" t="str">
        <f>IF(VLOOKUP(D8120,'Resources Final'!A:D,4,FALSE)=0,"",VLOOKUP(D8120,'Resources Final'!A:D,4,FALSE))</f>
        <v/>
      </c>
      <c r="M8120" s="3" t="str">
        <f>IF(VLOOKUP(D8120,'Resources Final'!A:E,5,FALSE)=0,"",VLOOKUP(D8120,'Resources Final'!A:E,5,FALSE))</f>
        <v/>
      </c>
      <c r="N8120" s="7" t="str">
        <f>IF(VLOOKUP(D8120,'Resources Final'!A:F,6,FALSE)=0,"",VLOOKUP(D8120,'Resources Final'!A:F,6,FALSE))</f>
        <v/>
      </c>
      <c r="O8120" s="3" t="str">
        <f>IF(VLOOKUP(D8120,'Resources Final'!A:G,7,FALSE)=0,"",VLOOKUP(D8120,'Resources Final'!A:G,7,FALSE))</f>
        <v/>
      </c>
    </row>
    <row r="8121" spans="1:15" x14ac:dyDescent="0.2">
      <c r="A8121" s="11">
        <v>990</v>
      </c>
      <c r="B8121" s="11" t="str">
        <f t="shared" si="141"/>
        <v>Fred C. and Mary R. Koch Foundation_McIntosh, Kelsey20101500</v>
      </c>
      <c r="C8121" s="11" t="s">
        <v>4161</v>
      </c>
      <c r="D8121" s="11" t="s">
        <v>2395</v>
      </c>
      <c r="E8121" s="11" t="s">
        <v>2395</v>
      </c>
      <c r="F8121" s="4">
        <v>1500</v>
      </c>
      <c r="G8121" s="3">
        <v>2010</v>
      </c>
      <c r="H8121" s="3" t="s">
        <v>21</v>
      </c>
      <c r="I8121" s="12" t="s">
        <v>4162</v>
      </c>
      <c r="J8121" s="3">
        <v>128</v>
      </c>
      <c r="K8121" s="3" t="str">
        <f>IF(VLOOKUP(D8121,'Resources Final'!A:C,3,FALSE)=0,"",VLOOKUP(D8121,'Resources Final'!A:C,3,FALSE))</f>
        <v>Y</v>
      </c>
      <c r="L8121" s="3" t="str">
        <f>IF(VLOOKUP(D8121,'Resources Final'!A:D,4,FALSE)=0,"",VLOOKUP(D8121,'Resources Final'!A:D,4,FALSE))</f>
        <v/>
      </c>
      <c r="M8121" s="3" t="str">
        <f>IF(VLOOKUP(D8121,'Resources Final'!A:E,5,FALSE)=0,"",VLOOKUP(D8121,'Resources Final'!A:E,5,FALSE))</f>
        <v/>
      </c>
      <c r="N8121" s="7" t="str">
        <f>IF(VLOOKUP(D8121,'Resources Final'!A:F,6,FALSE)=0,"",VLOOKUP(D8121,'Resources Final'!A:F,6,FALSE))</f>
        <v/>
      </c>
      <c r="O8121" s="3" t="str">
        <f>IF(VLOOKUP(D8121,'Resources Final'!A:G,7,FALSE)=0,"",VLOOKUP(D8121,'Resources Final'!A:G,7,FALSE))</f>
        <v/>
      </c>
    </row>
    <row r="8122" spans="1:15" x14ac:dyDescent="0.2">
      <c r="A8122" s="11">
        <v>990</v>
      </c>
      <c r="B8122" s="11" t="str">
        <f t="shared" si="141"/>
        <v>Fred C. and Mary R. Koch Foundation_Miller, Meagan20101500</v>
      </c>
      <c r="C8122" s="11" t="s">
        <v>4161</v>
      </c>
      <c r="D8122" s="11" t="s">
        <v>2463</v>
      </c>
      <c r="E8122" s="11" t="s">
        <v>2463</v>
      </c>
      <c r="F8122" s="4">
        <v>1500</v>
      </c>
      <c r="G8122" s="3">
        <v>2010</v>
      </c>
      <c r="H8122" s="3" t="s">
        <v>21</v>
      </c>
      <c r="I8122" s="12" t="s">
        <v>4162</v>
      </c>
      <c r="J8122" s="3">
        <v>129</v>
      </c>
      <c r="K8122" s="3" t="str">
        <f>IF(VLOOKUP(D8122,'Resources Final'!A:C,3,FALSE)=0,"",VLOOKUP(D8122,'Resources Final'!A:C,3,FALSE))</f>
        <v>Y</v>
      </c>
      <c r="L8122" s="3" t="str">
        <f>IF(VLOOKUP(D8122,'Resources Final'!A:D,4,FALSE)=0,"",VLOOKUP(D8122,'Resources Final'!A:D,4,FALSE))</f>
        <v/>
      </c>
      <c r="M8122" s="3" t="str">
        <f>IF(VLOOKUP(D8122,'Resources Final'!A:E,5,FALSE)=0,"",VLOOKUP(D8122,'Resources Final'!A:E,5,FALSE))</f>
        <v/>
      </c>
      <c r="N8122" s="7" t="str">
        <f>IF(VLOOKUP(D8122,'Resources Final'!A:F,6,FALSE)=0,"",VLOOKUP(D8122,'Resources Final'!A:F,6,FALSE))</f>
        <v/>
      </c>
      <c r="O8122" s="3" t="str">
        <f>IF(VLOOKUP(D8122,'Resources Final'!A:G,7,FALSE)=0,"",VLOOKUP(D8122,'Resources Final'!A:G,7,FALSE))</f>
        <v/>
      </c>
    </row>
    <row r="8123" spans="1:15" x14ac:dyDescent="0.2">
      <c r="A8123" s="11">
        <v>990</v>
      </c>
      <c r="B8123" s="11" t="str">
        <f t="shared" si="141"/>
        <v>Fred C. and Mary R. Koch Foundation_Miller, Nathan20101500</v>
      </c>
      <c r="C8123" s="11" t="s">
        <v>4161</v>
      </c>
      <c r="D8123" s="11" t="s">
        <v>2464</v>
      </c>
      <c r="E8123" s="11" t="s">
        <v>2464</v>
      </c>
      <c r="F8123" s="4">
        <v>1500</v>
      </c>
      <c r="G8123" s="3">
        <v>2010</v>
      </c>
      <c r="H8123" s="3" t="s">
        <v>21</v>
      </c>
      <c r="I8123" s="12" t="s">
        <v>4162</v>
      </c>
      <c r="J8123" s="3">
        <v>130</v>
      </c>
      <c r="K8123" s="3" t="str">
        <f>IF(VLOOKUP(D8123,'Resources Final'!A:C,3,FALSE)=0,"",VLOOKUP(D8123,'Resources Final'!A:C,3,FALSE))</f>
        <v>Y</v>
      </c>
      <c r="L8123" s="3" t="str">
        <f>IF(VLOOKUP(D8123,'Resources Final'!A:D,4,FALSE)=0,"",VLOOKUP(D8123,'Resources Final'!A:D,4,FALSE))</f>
        <v/>
      </c>
      <c r="M8123" s="3" t="str">
        <f>IF(VLOOKUP(D8123,'Resources Final'!A:E,5,FALSE)=0,"",VLOOKUP(D8123,'Resources Final'!A:E,5,FALSE))</f>
        <v/>
      </c>
      <c r="N8123" s="7" t="str">
        <f>IF(VLOOKUP(D8123,'Resources Final'!A:F,6,FALSE)=0,"",VLOOKUP(D8123,'Resources Final'!A:F,6,FALSE))</f>
        <v/>
      </c>
      <c r="O8123" s="3" t="str">
        <f>IF(VLOOKUP(D8123,'Resources Final'!A:G,7,FALSE)=0,"",VLOOKUP(D8123,'Resources Final'!A:G,7,FALSE))</f>
        <v/>
      </c>
    </row>
    <row r="8124" spans="1:15" x14ac:dyDescent="0.2">
      <c r="A8124" s="11">
        <v>990</v>
      </c>
      <c r="B8124" s="11" t="str">
        <f t="shared" si="141"/>
        <v>Fred C. and Mary R. Koch Foundation_Mitchell, Kayla20101500</v>
      </c>
      <c r="C8124" s="11" t="s">
        <v>4161</v>
      </c>
      <c r="D8124" s="11" t="s">
        <v>2495</v>
      </c>
      <c r="E8124" s="11" t="s">
        <v>2495</v>
      </c>
      <c r="F8124" s="4">
        <v>1500</v>
      </c>
      <c r="G8124" s="3">
        <v>2010</v>
      </c>
      <c r="H8124" s="3" t="s">
        <v>21</v>
      </c>
      <c r="I8124" s="12" t="s">
        <v>4162</v>
      </c>
      <c r="J8124" s="3">
        <v>131</v>
      </c>
      <c r="K8124" s="3" t="str">
        <f>IF(VLOOKUP(D8124,'Resources Final'!A:C,3,FALSE)=0,"",VLOOKUP(D8124,'Resources Final'!A:C,3,FALSE))</f>
        <v>Y</v>
      </c>
      <c r="L8124" s="3" t="str">
        <f>IF(VLOOKUP(D8124,'Resources Final'!A:D,4,FALSE)=0,"",VLOOKUP(D8124,'Resources Final'!A:D,4,FALSE))</f>
        <v/>
      </c>
      <c r="M8124" s="3" t="str">
        <f>IF(VLOOKUP(D8124,'Resources Final'!A:E,5,FALSE)=0,"",VLOOKUP(D8124,'Resources Final'!A:E,5,FALSE))</f>
        <v/>
      </c>
      <c r="N8124" s="7" t="str">
        <f>IF(VLOOKUP(D8124,'Resources Final'!A:F,6,FALSE)=0,"",VLOOKUP(D8124,'Resources Final'!A:F,6,FALSE))</f>
        <v/>
      </c>
      <c r="O8124" s="3" t="str">
        <f>IF(VLOOKUP(D8124,'Resources Final'!A:G,7,FALSE)=0,"",VLOOKUP(D8124,'Resources Final'!A:G,7,FALSE))</f>
        <v/>
      </c>
    </row>
    <row r="8125" spans="1:15" x14ac:dyDescent="0.2">
      <c r="A8125" s="11">
        <v>990</v>
      </c>
      <c r="B8125" s="11" t="str">
        <f t="shared" si="141"/>
        <v>Fred C. and Mary R. Koch Foundation_Monroe, Alexandra20101500</v>
      </c>
      <c r="C8125" s="11" t="s">
        <v>4161</v>
      </c>
      <c r="D8125" s="11" t="s">
        <v>2504</v>
      </c>
      <c r="E8125" s="11" t="s">
        <v>2504</v>
      </c>
      <c r="F8125" s="4">
        <v>1500</v>
      </c>
      <c r="G8125" s="3">
        <v>2010</v>
      </c>
      <c r="H8125" s="3" t="s">
        <v>21</v>
      </c>
      <c r="I8125" s="12" t="s">
        <v>4162</v>
      </c>
      <c r="J8125" s="3">
        <v>132</v>
      </c>
      <c r="K8125" s="3" t="str">
        <f>IF(VLOOKUP(D8125,'Resources Final'!A:C,3,FALSE)=0,"",VLOOKUP(D8125,'Resources Final'!A:C,3,FALSE))</f>
        <v>Y</v>
      </c>
      <c r="L8125" s="3" t="str">
        <f>IF(VLOOKUP(D8125,'Resources Final'!A:D,4,FALSE)=0,"",VLOOKUP(D8125,'Resources Final'!A:D,4,FALSE))</f>
        <v/>
      </c>
      <c r="M8125" s="3" t="str">
        <f>IF(VLOOKUP(D8125,'Resources Final'!A:E,5,FALSE)=0,"",VLOOKUP(D8125,'Resources Final'!A:E,5,FALSE))</f>
        <v/>
      </c>
      <c r="N8125" s="7" t="str">
        <f>IF(VLOOKUP(D8125,'Resources Final'!A:F,6,FALSE)=0,"",VLOOKUP(D8125,'Resources Final'!A:F,6,FALSE))</f>
        <v/>
      </c>
      <c r="O8125" s="3" t="str">
        <f>IF(VLOOKUP(D8125,'Resources Final'!A:G,7,FALSE)=0,"",VLOOKUP(D8125,'Resources Final'!A:G,7,FALSE))</f>
        <v/>
      </c>
    </row>
    <row r="8126" spans="1:15" x14ac:dyDescent="0.2">
      <c r="A8126" s="11">
        <v>990</v>
      </c>
      <c r="B8126" s="11" t="str">
        <f t="shared" si="141"/>
        <v>Fred C. and Mary R. Koch Foundation_Moore, David20101500</v>
      </c>
      <c r="C8126" s="11" t="s">
        <v>4161</v>
      </c>
      <c r="D8126" s="11" t="s">
        <v>2520</v>
      </c>
      <c r="E8126" s="11" t="s">
        <v>2520</v>
      </c>
      <c r="F8126" s="4">
        <v>1500</v>
      </c>
      <c r="G8126" s="3">
        <v>2010</v>
      </c>
      <c r="H8126" s="3" t="s">
        <v>21</v>
      </c>
      <c r="I8126" s="12" t="s">
        <v>4162</v>
      </c>
      <c r="J8126" s="3">
        <v>133</v>
      </c>
      <c r="K8126" s="3" t="str">
        <f>IF(VLOOKUP(D8126,'Resources Final'!A:C,3,FALSE)=0,"",VLOOKUP(D8126,'Resources Final'!A:C,3,FALSE))</f>
        <v>Y</v>
      </c>
      <c r="L8126" s="3" t="str">
        <f>IF(VLOOKUP(D8126,'Resources Final'!A:D,4,FALSE)=0,"",VLOOKUP(D8126,'Resources Final'!A:D,4,FALSE))</f>
        <v/>
      </c>
      <c r="M8126" s="3" t="str">
        <f>IF(VLOOKUP(D8126,'Resources Final'!A:E,5,FALSE)=0,"",VLOOKUP(D8126,'Resources Final'!A:E,5,FALSE))</f>
        <v/>
      </c>
      <c r="N8126" s="7" t="str">
        <f>IF(VLOOKUP(D8126,'Resources Final'!A:F,6,FALSE)=0,"",VLOOKUP(D8126,'Resources Final'!A:F,6,FALSE))</f>
        <v/>
      </c>
      <c r="O8126" s="3" t="str">
        <f>IF(VLOOKUP(D8126,'Resources Final'!A:G,7,FALSE)=0,"",VLOOKUP(D8126,'Resources Final'!A:G,7,FALSE))</f>
        <v/>
      </c>
    </row>
    <row r="8127" spans="1:15" x14ac:dyDescent="0.2">
      <c r="A8127" s="11">
        <v>990</v>
      </c>
      <c r="B8127" s="11" t="str">
        <f t="shared" si="141"/>
        <v>Fred C. and Mary R. Koch Foundation_Morgan, Tessa20101500</v>
      </c>
      <c r="C8127" s="11" t="s">
        <v>4161</v>
      </c>
      <c r="D8127" s="11" t="s">
        <v>2532</v>
      </c>
      <c r="E8127" s="11" t="s">
        <v>2532</v>
      </c>
      <c r="F8127" s="4">
        <v>1500</v>
      </c>
      <c r="G8127" s="3">
        <v>2010</v>
      </c>
      <c r="H8127" s="3" t="s">
        <v>21</v>
      </c>
      <c r="I8127" s="12" t="s">
        <v>4162</v>
      </c>
      <c r="J8127" s="3">
        <v>134</v>
      </c>
      <c r="K8127" s="3" t="str">
        <f>IF(VLOOKUP(D8127,'Resources Final'!A:C,3,FALSE)=0,"",VLOOKUP(D8127,'Resources Final'!A:C,3,FALSE))</f>
        <v>Y</v>
      </c>
      <c r="L8127" s="3" t="str">
        <f>IF(VLOOKUP(D8127,'Resources Final'!A:D,4,FALSE)=0,"",VLOOKUP(D8127,'Resources Final'!A:D,4,FALSE))</f>
        <v/>
      </c>
      <c r="M8127" s="3" t="str">
        <f>IF(VLOOKUP(D8127,'Resources Final'!A:E,5,FALSE)=0,"",VLOOKUP(D8127,'Resources Final'!A:E,5,FALSE))</f>
        <v/>
      </c>
      <c r="N8127" s="7" t="str">
        <f>IF(VLOOKUP(D8127,'Resources Final'!A:F,6,FALSE)=0,"",VLOOKUP(D8127,'Resources Final'!A:F,6,FALSE))</f>
        <v/>
      </c>
      <c r="O8127" s="3" t="str">
        <f>IF(VLOOKUP(D8127,'Resources Final'!A:G,7,FALSE)=0,"",VLOOKUP(D8127,'Resources Final'!A:G,7,FALSE))</f>
        <v/>
      </c>
    </row>
    <row r="8128" spans="1:15" x14ac:dyDescent="0.2">
      <c r="A8128" s="11">
        <v>990</v>
      </c>
      <c r="B8128" s="11" t="str">
        <f t="shared" si="141"/>
        <v>Fred C. and Mary R. Koch Foundation_Morgan, Tori20101500</v>
      </c>
      <c r="C8128" s="11" t="s">
        <v>4161</v>
      </c>
      <c r="D8128" s="11" t="s">
        <v>2533</v>
      </c>
      <c r="E8128" s="11" t="s">
        <v>2533</v>
      </c>
      <c r="F8128" s="4">
        <v>1500</v>
      </c>
      <c r="G8128" s="3">
        <v>2010</v>
      </c>
      <c r="H8128" s="3" t="s">
        <v>21</v>
      </c>
      <c r="I8128" s="12" t="s">
        <v>4162</v>
      </c>
      <c r="J8128" s="3">
        <v>135</v>
      </c>
      <c r="K8128" s="3" t="str">
        <f>IF(VLOOKUP(D8128,'Resources Final'!A:C,3,FALSE)=0,"",VLOOKUP(D8128,'Resources Final'!A:C,3,FALSE))</f>
        <v>Y</v>
      </c>
      <c r="L8128" s="3" t="str">
        <f>IF(VLOOKUP(D8128,'Resources Final'!A:D,4,FALSE)=0,"",VLOOKUP(D8128,'Resources Final'!A:D,4,FALSE))</f>
        <v/>
      </c>
      <c r="M8128" s="3" t="str">
        <f>IF(VLOOKUP(D8128,'Resources Final'!A:E,5,FALSE)=0,"",VLOOKUP(D8128,'Resources Final'!A:E,5,FALSE))</f>
        <v/>
      </c>
      <c r="N8128" s="7" t="str">
        <f>IF(VLOOKUP(D8128,'Resources Final'!A:F,6,FALSE)=0,"",VLOOKUP(D8128,'Resources Final'!A:F,6,FALSE))</f>
        <v/>
      </c>
      <c r="O8128" s="3" t="str">
        <f>IF(VLOOKUP(D8128,'Resources Final'!A:G,7,FALSE)=0,"",VLOOKUP(D8128,'Resources Final'!A:G,7,FALSE))</f>
        <v/>
      </c>
    </row>
    <row r="8129" spans="1:15" x14ac:dyDescent="0.2">
      <c r="A8129" s="11">
        <v>990</v>
      </c>
      <c r="B8129" s="11" t="str">
        <f t="shared" si="141"/>
        <v>Fred C. and Mary R. Koch Foundation_Mortimer, Melissa20101500</v>
      </c>
      <c r="C8129" s="11" t="s">
        <v>4161</v>
      </c>
      <c r="D8129" s="11" t="s">
        <v>2538</v>
      </c>
      <c r="E8129" s="11" t="s">
        <v>2538</v>
      </c>
      <c r="F8129" s="4">
        <v>1500</v>
      </c>
      <c r="G8129" s="3">
        <v>2010</v>
      </c>
      <c r="H8129" s="3" t="s">
        <v>21</v>
      </c>
      <c r="I8129" s="12" t="s">
        <v>4162</v>
      </c>
      <c r="J8129" s="3">
        <v>136</v>
      </c>
      <c r="K8129" s="3" t="str">
        <f>IF(VLOOKUP(D8129,'Resources Final'!A:C,3,FALSE)=0,"",VLOOKUP(D8129,'Resources Final'!A:C,3,FALSE))</f>
        <v>Y</v>
      </c>
      <c r="L8129" s="3" t="str">
        <f>IF(VLOOKUP(D8129,'Resources Final'!A:D,4,FALSE)=0,"",VLOOKUP(D8129,'Resources Final'!A:D,4,FALSE))</f>
        <v/>
      </c>
      <c r="M8129" s="3" t="str">
        <f>IF(VLOOKUP(D8129,'Resources Final'!A:E,5,FALSE)=0,"",VLOOKUP(D8129,'Resources Final'!A:E,5,FALSE))</f>
        <v/>
      </c>
      <c r="N8129" s="7" t="str">
        <f>IF(VLOOKUP(D8129,'Resources Final'!A:F,6,FALSE)=0,"",VLOOKUP(D8129,'Resources Final'!A:F,6,FALSE))</f>
        <v/>
      </c>
      <c r="O8129" s="3" t="str">
        <f>IF(VLOOKUP(D8129,'Resources Final'!A:G,7,FALSE)=0,"",VLOOKUP(D8129,'Resources Final'!A:G,7,FALSE))</f>
        <v/>
      </c>
    </row>
    <row r="8130" spans="1:15" x14ac:dyDescent="0.2">
      <c r="A8130" s="11">
        <v>990</v>
      </c>
      <c r="B8130" s="11" t="str">
        <f t="shared" ref="B8130:B8193" si="142">C8130&amp;"_"&amp;D8130&amp;G8130&amp;F8130</f>
        <v>Fred C. and Mary R. Koch Foundation_Murphy, Christina20101500</v>
      </c>
      <c r="C8130" s="11" t="s">
        <v>4161</v>
      </c>
      <c r="D8130" s="11" t="s">
        <v>2563</v>
      </c>
      <c r="E8130" s="11" t="s">
        <v>2563</v>
      </c>
      <c r="F8130" s="4">
        <v>1500</v>
      </c>
      <c r="G8130" s="3">
        <v>2010</v>
      </c>
      <c r="H8130" s="3" t="s">
        <v>21</v>
      </c>
      <c r="I8130" s="12" t="s">
        <v>4162</v>
      </c>
      <c r="J8130" s="3">
        <v>137</v>
      </c>
      <c r="K8130" s="3" t="str">
        <f>IF(VLOOKUP(D8130,'Resources Final'!A:C,3,FALSE)=0,"",VLOOKUP(D8130,'Resources Final'!A:C,3,FALSE))</f>
        <v>Y</v>
      </c>
      <c r="L8130" s="3" t="str">
        <f>IF(VLOOKUP(D8130,'Resources Final'!A:D,4,FALSE)=0,"",VLOOKUP(D8130,'Resources Final'!A:D,4,FALSE))</f>
        <v/>
      </c>
      <c r="M8130" s="3" t="str">
        <f>IF(VLOOKUP(D8130,'Resources Final'!A:E,5,FALSE)=0,"",VLOOKUP(D8130,'Resources Final'!A:E,5,FALSE))</f>
        <v/>
      </c>
      <c r="N8130" s="7" t="str">
        <f>IF(VLOOKUP(D8130,'Resources Final'!A:F,6,FALSE)=0,"",VLOOKUP(D8130,'Resources Final'!A:F,6,FALSE))</f>
        <v/>
      </c>
      <c r="O8130" s="3" t="str">
        <f>IF(VLOOKUP(D8130,'Resources Final'!A:G,7,FALSE)=0,"",VLOOKUP(D8130,'Resources Final'!A:G,7,FALSE))</f>
        <v/>
      </c>
    </row>
    <row r="8131" spans="1:15" x14ac:dyDescent="0.2">
      <c r="A8131" s="11">
        <v>990</v>
      </c>
      <c r="B8131" s="11" t="str">
        <f t="shared" si="142"/>
        <v>Fred C. and Mary R. Koch Foundation_Murray, Megan20101500</v>
      </c>
      <c r="C8131" s="11" t="s">
        <v>4161</v>
      </c>
      <c r="D8131" s="11" t="s">
        <v>2567</v>
      </c>
      <c r="E8131" s="11" t="s">
        <v>2567</v>
      </c>
      <c r="F8131" s="4">
        <v>1500</v>
      </c>
      <c r="G8131" s="3">
        <v>2010</v>
      </c>
      <c r="H8131" s="3" t="s">
        <v>21</v>
      </c>
      <c r="I8131" s="12" t="s">
        <v>4162</v>
      </c>
      <c r="J8131" s="3">
        <v>138</v>
      </c>
      <c r="K8131" s="3" t="str">
        <f>IF(VLOOKUP(D8131,'Resources Final'!A:C,3,FALSE)=0,"",VLOOKUP(D8131,'Resources Final'!A:C,3,FALSE))</f>
        <v>Y</v>
      </c>
      <c r="L8131" s="3" t="str">
        <f>IF(VLOOKUP(D8131,'Resources Final'!A:D,4,FALSE)=0,"",VLOOKUP(D8131,'Resources Final'!A:D,4,FALSE))</f>
        <v/>
      </c>
      <c r="M8131" s="3" t="str">
        <f>IF(VLOOKUP(D8131,'Resources Final'!A:E,5,FALSE)=0,"",VLOOKUP(D8131,'Resources Final'!A:E,5,FALSE))</f>
        <v/>
      </c>
      <c r="N8131" s="7" t="str">
        <f>IF(VLOOKUP(D8131,'Resources Final'!A:F,6,FALSE)=0,"",VLOOKUP(D8131,'Resources Final'!A:F,6,FALSE))</f>
        <v/>
      </c>
      <c r="O8131" s="3" t="str">
        <f>IF(VLOOKUP(D8131,'Resources Final'!A:G,7,FALSE)=0,"",VLOOKUP(D8131,'Resources Final'!A:G,7,FALSE))</f>
        <v/>
      </c>
    </row>
    <row r="8132" spans="1:15" x14ac:dyDescent="0.2">
      <c r="A8132" s="11">
        <v>990</v>
      </c>
      <c r="B8132" s="11" t="str">
        <f t="shared" si="142"/>
        <v>Fred C. and Mary R. Koch Foundation_Niehaus, Taylor20101500</v>
      </c>
      <c r="C8132" s="11" t="s">
        <v>4161</v>
      </c>
      <c r="D8132" s="11" t="s">
        <v>2680</v>
      </c>
      <c r="E8132" s="11" t="s">
        <v>2680</v>
      </c>
      <c r="F8132" s="4">
        <v>1500</v>
      </c>
      <c r="G8132" s="3">
        <v>2010</v>
      </c>
      <c r="H8132" s="3" t="s">
        <v>21</v>
      </c>
      <c r="I8132" s="12" t="s">
        <v>4162</v>
      </c>
      <c r="J8132" s="3">
        <v>139</v>
      </c>
      <c r="K8132" s="3" t="str">
        <f>IF(VLOOKUP(D8132,'Resources Final'!A:C,3,FALSE)=0,"",VLOOKUP(D8132,'Resources Final'!A:C,3,FALSE))</f>
        <v>Y</v>
      </c>
      <c r="L8132" s="3" t="str">
        <f>IF(VLOOKUP(D8132,'Resources Final'!A:D,4,FALSE)=0,"",VLOOKUP(D8132,'Resources Final'!A:D,4,FALSE))</f>
        <v/>
      </c>
      <c r="M8132" s="3" t="str">
        <f>IF(VLOOKUP(D8132,'Resources Final'!A:E,5,FALSE)=0,"",VLOOKUP(D8132,'Resources Final'!A:E,5,FALSE))</f>
        <v/>
      </c>
      <c r="N8132" s="7" t="str">
        <f>IF(VLOOKUP(D8132,'Resources Final'!A:F,6,FALSE)=0,"",VLOOKUP(D8132,'Resources Final'!A:F,6,FALSE))</f>
        <v/>
      </c>
      <c r="O8132" s="3" t="str">
        <f>IF(VLOOKUP(D8132,'Resources Final'!A:G,7,FALSE)=0,"",VLOOKUP(D8132,'Resources Final'!A:G,7,FALSE))</f>
        <v/>
      </c>
    </row>
    <row r="8133" spans="1:15" x14ac:dyDescent="0.2">
      <c r="A8133" s="11">
        <v>990</v>
      </c>
      <c r="B8133" s="11" t="str">
        <f t="shared" si="142"/>
        <v>Fred C. and Mary R. Koch Foundation_Niemtschk, Kelsey20101500</v>
      </c>
      <c r="C8133" s="11" t="s">
        <v>4161</v>
      </c>
      <c r="D8133" s="11" t="s">
        <v>2682</v>
      </c>
      <c r="E8133" s="11" t="s">
        <v>2682</v>
      </c>
      <c r="F8133" s="4">
        <v>1500</v>
      </c>
      <c r="G8133" s="3">
        <v>2010</v>
      </c>
      <c r="H8133" s="3" t="s">
        <v>21</v>
      </c>
      <c r="I8133" s="12" t="s">
        <v>4162</v>
      </c>
      <c r="J8133" s="3">
        <v>140</v>
      </c>
      <c r="K8133" s="3" t="str">
        <f>IF(VLOOKUP(D8133,'Resources Final'!A:C,3,FALSE)=0,"",VLOOKUP(D8133,'Resources Final'!A:C,3,FALSE))</f>
        <v>Y</v>
      </c>
      <c r="L8133" s="3" t="str">
        <f>IF(VLOOKUP(D8133,'Resources Final'!A:D,4,FALSE)=0,"",VLOOKUP(D8133,'Resources Final'!A:D,4,FALSE))</f>
        <v/>
      </c>
      <c r="M8133" s="3" t="str">
        <f>IF(VLOOKUP(D8133,'Resources Final'!A:E,5,FALSE)=0,"",VLOOKUP(D8133,'Resources Final'!A:E,5,FALSE))</f>
        <v/>
      </c>
      <c r="N8133" s="7" t="str">
        <f>IF(VLOOKUP(D8133,'Resources Final'!A:F,6,FALSE)=0,"",VLOOKUP(D8133,'Resources Final'!A:F,6,FALSE))</f>
        <v/>
      </c>
      <c r="O8133" s="3" t="str">
        <f>IF(VLOOKUP(D8133,'Resources Final'!A:G,7,FALSE)=0,"",VLOOKUP(D8133,'Resources Final'!A:G,7,FALSE))</f>
        <v/>
      </c>
    </row>
    <row r="8134" spans="1:15" x14ac:dyDescent="0.2">
      <c r="A8134" s="11">
        <v>990</v>
      </c>
      <c r="B8134" s="11" t="str">
        <f t="shared" si="142"/>
        <v>Fred C. and Mary R. Koch Foundation_Nieuwoudt, Claudia20101500</v>
      </c>
      <c r="C8134" s="11" t="s">
        <v>4161</v>
      </c>
      <c r="D8134" s="11" t="s">
        <v>2683</v>
      </c>
      <c r="E8134" s="11" t="s">
        <v>2683</v>
      </c>
      <c r="F8134" s="4">
        <v>1500</v>
      </c>
      <c r="G8134" s="3">
        <v>2010</v>
      </c>
      <c r="H8134" s="3" t="s">
        <v>21</v>
      </c>
      <c r="I8134" s="12" t="s">
        <v>4162</v>
      </c>
      <c r="J8134" s="3">
        <v>141</v>
      </c>
      <c r="K8134" s="3" t="str">
        <f>IF(VLOOKUP(D8134,'Resources Final'!A:C,3,FALSE)=0,"",VLOOKUP(D8134,'Resources Final'!A:C,3,FALSE))</f>
        <v>Y</v>
      </c>
      <c r="L8134" s="3" t="str">
        <f>IF(VLOOKUP(D8134,'Resources Final'!A:D,4,FALSE)=0,"",VLOOKUP(D8134,'Resources Final'!A:D,4,FALSE))</f>
        <v/>
      </c>
      <c r="M8134" s="3" t="str">
        <f>IF(VLOOKUP(D8134,'Resources Final'!A:E,5,FALSE)=0,"",VLOOKUP(D8134,'Resources Final'!A:E,5,FALSE))</f>
        <v/>
      </c>
      <c r="N8134" s="7" t="str">
        <f>IF(VLOOKUP(D8134,'Resources Final'!A:F,6,FALSE)=0,"",VLOOKUP(D8134,'Resources Final'!A:F,6,FALSE))</f>
        <v/>
      </c>
      <c r="O8134" s="3" t="str">
        <f>IF(VLOOKUP(D8134,'Resources Final'!A:G,7,FALSE)=0,"",VLOOKUP(D8134,'Resources Final'!A:G,7,FALSE))</f>
        <v/>
      </c>
    </row>
    <row r="8135" spans="1:15" x14ac:dyDescent="0.2">
      <c r="A8135" s="11">
        <v>990</v>
      </c>
      <c r="B8135" s="11" t="str">
        <f t="shared" si="142"/>
        <v>Fred C. and Mary R. Koch Foundation_Nieuwoudt, Stephan20101500</v>
      </c>
      <c r="C8135" s="11" t="s">
        <v>4161</v>
      </c>
      <c r="D8135" s="11" t="s">
        <v>2684</v>
      </c>
      <c r="E8135" s="11" t="s">
        <v>2684</v>
      </c>
      <c r="F8135" s="4">
        <v>1500</v>
      </c>
      <c r="G8135" s="3">
        <v>2010</v>
      </c>
      <c r="H8135" s="3" t="s">
        <v>21</v>
      </c>
      <c r="I8135" s="12" t="s">
        <v>4162</v>
      </c>
      <c r="J8135" s="3">
        <v>142</v>
      </c>
      <c r="K8135" s="3" t="str">
        <f>IF(VLOOKUP(D8135,'Resources Final'!A:C,3,FALSE)=0,"",VLOOKUP(D8135,'Resources Final'!A:C,3,FALSE))</f>
        <v>Y</v>
      </c>
      <c r="L8135" s="3" t="str">
        <f>IF(VLOOKUP(D8135,'Resources Final'!A:D,4,FALSE)=0,"",VLOOKUP(D8135,'Resources Final'!A:D,4,FALSE))</f>
        <v/>
      </c>
      <c r="M8135" s="3" t="str">
        <f>IF(VLOOKUP(D8135,'Resources Final'!A:E,5,FALSE)=0,"",VLOOKUP(D8135,'Resources Final'!A:E,5,FALSE))</f>
        <v/>
      </c>
      <c r="N8135" s="7" t="str">
        <f>IF(VLOOKUP(D8135,'Resources Final'!A:F,6,FALSE)=0,"",VLOOKUP(D8135,'Resources Final'!A:F,6,FALSE))</f>
        <v/>
      </c>
      <c r="O8135" s="3" t="str">
        <f>IF(VLOOKUP(D8135,'Resources Final'!A:G,7,FALSE)=0,"",VLOOKUP(D8135,'Resources Final'!A:G,7,FALSE))</f>
        <v/>
      </c>
    </row>
    <row r="8136" spans="1:15" x14ac:dyDescent="0.2">
      <c r="A8136" s="11">
        <v>990</v>
      </c>
      <c r="B8136" s="11" t="str">
        <f t="shared" si="142"/>
        <v>Fred C. and Mary R. Koch Foundation_Nix, Anna20101500</v>
      </c>
      <c r="C8136" s="11" t="s">
        <v>4161</v>
      </c>
      <c r="D8136" s="11" t="s">
        <v>2687</v>
      </c>
      <c r="E8136" s="11" t="s">
        <v>2687</v>
      </c>
      <c r="F8136" s="4">
        <v>1500</v>
      </c>
      <c r="G8136" s="3">
        <v>2010</v>
      </c>
      <c r="H8136" s="3" t="s">
        <v>21</v>
      </c>
      <c r="I8136" s="12" t="s">
        <v>4162</v>
      </c>
      <c r="J8136" s="3">
        <v>143</v>
      </c>
      <c r="K8136" s="3" t="str">
        <f>IF(VLOOKUP(D8136,'Resources Final'!A:C,3,FALSE)=0,"",VLOOKUP(D8136,'Resources Final'!A:C,3,FALSE))</f>
        <v>Y</v>
      </c>
      <c r="L8136" s="3" t="str">
        <f>IF(VLOOKUP(D8136,'Resources Final'!A:D,4,FALSE)=0,"",VLOOKUP(D8136,'Resources Final'!A:D,4,FALSE))</f>
        <v/>
      </c>
      <c r="M8136" s="3" t="str">
        <f>IF(VLOOKUP(D8136,'Resources Final'!A:E,5,FALSE)=0,"",VLOOKUP(D8136,'Resources Final'!A:E,5,FALSE))</f>
        <v/>
      </c>
      <c r="N8136" s="7" t="str">
        <f>IF(VLOOKUP(D8136,'Resources Final'!A:F,6,FALSE)=0,"",VLOOKUP(D8136,'Resources Final'!A:F,6,FALSE))</f>
        <v/>
      </c>
      <c r="O8136" s="3" t="str">
        <f>IF(VLOOKUP(D8136,'Resources Final'!A:G,7,FALSE)=0,"",VLOOKUP(D8136,'Resources Final'!A:G,7,FALSE))</f>
        <v/>
      </c>
    </row>
    <row r="8137" spans="1:15" x14ac:dyDescent="0.2">
      <c r="A8137" s="11">
        <v>990</v>
      </c>
      <c r="B8137" s="11" t="str">
        <f t="shared" si="142"/>
        <v>Fred C. and Mary R. Koch Foundation_O'Sullivan, Tierney20101500</v>
      </c>
      <c r="C8137" s="11" t="s">
        <v>4161</v>
      </c>
      <c r="D8137" s="11" t="s">
        <v>2724</v>
      </c>
      <c r="E8137" s="11" t="s">
        <v>2724</v>
      </c>
      <c r="F8137" s="4">
        <v>1500</v>
      </c>
      <c r="G8137" s="3">
        <v>2010</v>
      </c>
      <c r="H8137" s="3" t="s">
        <v>21</v>
      </c>
      <c r="I8137" s="12" t="s">
        <v>4162</v>
      </c>
      <c r="J8137" s="3">
        <v>144</v>
      </c>
      <c r="K8137" s="3" t="str">
        <f>IF(VLOOKUP(D8137,'Resources Final'!A:C,3,FALSE)=0,"",VLOOKUP(D8137,'Resources Final'!A:C,3,FALSE))</f>
        <v>Y</v>
      </c>
      <c r="L8137" s="3" t="str">
        <f>IF(VLOOKUP(D8137,'Resources Final'!A:D,4,FALSE)=0,"",VLOOKUP(D8137,'Resources Final'!A:D,4,FALSE))</f>
        <v/>
      </c>
      <c r="M8137" s="3" t="str">
        <f>IF(VLOOKUP(D8137,'Resources Final'!A:E,5,FALSE)=0,"",VLOOKUP(D8137,'Resources Final'!A:E,5,FALSE))</f>
        <v/>
      </c>
      <c r="N8137" s="7" t="str">
        <f>IF(VLOOKUP(D8137,'Resources Final'!A:F,6,FALSE)=0,"",VLOOKUP(D8137,'Resources Final'!A:F,6,FALSE))</f>
        <v/>
      </c>
      <c r="O8137" s="3" t="str">
        <f>IF(VLOOKUP(D8137,'Resources Final'!A:G,7,FALSE)=0,"",VLOOKUP(D8137,'Resources Final'!A:G,7,FALSE))</f>
        <v/>
      </c>
    </row>
    <row r="8138" spans="1:15" x14ac:dyDescent="0.2">
      <c r="A8138" s="11">
        <v>990</v>
      </c>
      <c r="B8138" s="11" t="str">
        <f t="shared" si="142"/>
        <v>Fred C. and Mary R. Koch Foundation_Papadelis, Efstratios20101500</v>
      </c>
      <c r="C8138" s="11" t="s">
        <v>4161</v>
      </c>
      <c r="D8138" s="11" t="s">
        <v>2797</v>
      </c>
      <c r="E8138" s="11" t="s">
        <v>2797</v>
      </c>
      <c r="F8138" s="4">
        <v>1500</v>
      </c>
      <c r="G8138" s="3">
        <v>2010</v>
      </c>
      <c r="H8138" s="3" t="s">
        <v>21</v>
      </c>
      <c r="I8138" s="12" t="s">
        <v>4162</v>
      </c>
      <c r="J8138" s="3">
        <v>145</v>
      </c>
      <c r="K8138" s="3" t="str">
        <f>IF(VLOOKUP(D8138,'Resources Final'!A:C,3,FALSE)=0,"",VLOOKUP(D8138,'Resources Final'!A:C,3,FALSE))</f>
        <v>Y</v>
      </c>
      <c r="L8138" s="3" t="str">
        <f>IF(VLOOKUP(D8138,'Resources Final'!A:D,4,FALSE)=0,"",VLOOKUP(D8138,'Resources Final'!A:D,4,FALSE))</f>
        <v/>
      </c>
      <c r="M8138" s="3" t="str">
        <f>IF(VLOOKUP(D8138,'Resources Final'!A:E,5,FALSE)=0,"",VLOOKUP(D8138,'Resources Final'!A:E,5,FALSE))</f>
        <v/>
      </c>
      <c r="N8138" s="7" t="str">
        <f>IF(VLOOKUP(D8138,'Resources Final'!A:F,6,FALSE)=0,"",VLOOKUP(D8138,'Resources Final'!A:F,6,FALSE))</f>
        <v/>
      </c>
      <c r="O8138" s="3" t="str">
        <f>IF(VLOOKUP(D8138,'Resources Final'!A:G,7,FALSE)=0,"",VLOOKUP(D8138,'Resources Final'!A:G,7,FALSE))</f>
        <v/>
      </c>
    </row>
    <row r="8139" spans="1:15" x14ac:dyDescent="0.2">
      <c r="A8139" s="11">
        <v>990</v>
      </c>
      <c r="B8139" s="11" t="str">
        <f t="shared" si="142"/>
        <v>Fred C. and Mary R. Koch Foundation_Penciak, Matej20101500</v>
      </c>
      <c r="C8139" s="11" t="s">
        <v>4161</v>
      </c>
      <c r="D8139" s="11" t="s">
        <v>2829</v>
      </c>
      <c r="E8139" s="11" t="s">
        <v>2829</v>
      </c>
      <c r="F8139" s="4">
        <v>1500</v>
      </c>
      <c r="G8139" s="3">
        <v>2010</v>
      </c>
      <c r="H8139" s="3" t="s">
        <v>21</v>
      </c>
      <c r="I8139" s="12" t="s">
        <v>4162</v>
      </c>
      <c r="J8139" s="3">
        <v>146</v>
      </c>
      <c r="K8139" s="3" t="str">
        <f>IF(VLOOKUP(D8139,'Resources Final'!A:C,3,FALSE)=0,"",VLOOKUP(D8139,'Resources Final'!A:C,3,FALSE))</f>
        <v>Y</v>
      </c>
      <c r="L8139" s="3" t="str">
        <f>IF(VLOOKUP(D8139,'Resources Final'!A:D,4,FALSE)=0,"",VLOOKUP(D8139,'Resources Final'!A:D,4,FALSE))</f>
        <v/>
      </c>
      <c r="M8139" s="3" t="str">
        <f>IF(VLOOKUP(D8139,'Resources Final'!A:E,5,FALSE)=0,"",VLOOKUP(D8139,'Resources Final'!A:E,5,FALSE))</f>
        <v/>
      </c>
      <c r="N8139" s="7" t="str">
        <f>IF(VLOOKUP(D8139,'Resources Final'!A:F,6,FALSE)=0,"",VLOOKUP(D8139,'Resources Final'!A:F,6,FALSE))</f>
        <v/>
      </c>
      <c r="O8139" s="3" t="str">
        <f>IF(VLOOKUP(D8139,'Resources Final'!A:G,7,FALSE)=0,"",VLOOKUP(D8139,'Resources Final'!A:G,7,FALSE))</f>
        <v/>
      </c>
    </row>
    <row r="8140" spans="1:15" x14ac:dyDescent="0.2">
      <c r="A8140" s="11">
        <v>990</v>
      </c>
      <c r="B8140" s="11" t="str">
        <f t="shared" si="142"/>
        <v>Fred C. and Mary R. Koch Foundation_Pinnel, Anne20101500</v>
      </c>
      <c r="C8140" s="11" t="s">
        <v>4161</v>
      </c>
      <c r="D8140" s="11" t="s">
        <v>2860</v>
      </c>
      <c r="E8140" s="11" t="s">
        <v>2860</v>
      </c>
      <c r="F8140" s="4">
        <v>1500</v>
      </c>
      <c r="G8140" s="3">
        <v>2010</v>
      </c>
      <c r="H8140" s="3" t="s">
        <v>21</v>
      </c>
      <c r="I8140" s="12" t="s">
        <v>4162</v>
      </c>
      <c r="J8140" s="3">
        <v>147</v>
      </c>
      <c r="K8140" s="3" t="str">
        <f>IF(VLOOKUP(D8140,'Resources Final'!A:C,3,FALSE)=0,"",VLOOKUP(D8140,'Resources Final'!A:C,3,FALSE))</f>
        <v>Y</v>
      </c>
      <c r="L8140" s="3" t="str">
        <f>IF(VLOOKUP(D8140,'Resources Final'!A:D,4,FALSE)=0,"",VLOOKUP(D8140,'Resources Final'!A:D,4,FALSE))</f>
        <v/>
      </c>
      <c r="M8140" s="3" t="str">
        <f>IF(VLOOKUP(D8140,'Resources Final'!A:E,5,FALSE)=0,"",VLOOKUP(D8140,'Resources Final'!A:E,5,FALSE))</f>
        <v/>
      </c>
      <c r="N8140" s="7" t="str">
        <f>IF(VLOOKUP(D8140,'Resources Final'!A:F,6,FALSE)=0,"",VLOOKUP(D8140,'Resources Final'!A:F,6,FALSE))</f>
        <v/>
      </c>
      <c r="O8140" s="3" t="str">
        <f>IF(VLOOKUP(D8140,'Resources Final'!A:G,7,FALSE)=0,"",VLOOKUP(D8140,'Resources Final'!A:G,7,FALSE))</f>
        <v/>
      </c>
    </row>
    <row r="8141" spans="1:15" x14ac:dyDescent="0.2">
      <c r="A8141" s="11">
        <v>990</v>
      </c>
      <c r="B8141" s="11" t="str">
        <f t="shared" si="142"/>
        <v>Fred C. and Mary R. Koch Foundation_Poinsatte, Joanna20101500</v>
      </c>
      <c r="C8141" s="11" t="s">
        <v>4161</v>
      </c>
      <c r="D8141" s="11" t="s">
        <v>2869</v>
      </c>
      <c r="E8141" s="11" t="s">
        <v>2869</v>
      </c>
      <c r="F8141" s="4">
        <v>1500</v>
      </c>
      <c r="G8141" s="3">
        <v>2010</v>
      </c>
      <c r="H8141" s="3" t="s">
        <v>21</v>
      </c>
      <c r="I8141" s="12" t="s">
        <v>4162</v>
      </c>
      <c r="J8141" s="3">
        <v>148</v>
      </c>
      <c r="K8141" s="3" t="str">
        <f>IF(VLOOKUP(D8141,'Resources Final'!A:C,3,FALSE)=0,"",VLOOKUP(D8141,'Resources Final'!A:C,3,FALSE))</f>
        <v>Y</v>
      </c>
      <c r="L8141" s="3" t="str">
        <f>IF(VLOOKUP(D8141,'Resources Final'!A:D,4,FALSE)=0,"",VLOOKUP(D8141,'Resources Final'!A:D,4,FALSE))</f>
        <v/>
      </c>
      <c r="M8141" s="3" t="str">
        <f>IF(VLOOKUP(D8141,'Resources Final'!A:E,5,FALSE)=0,"",VLOOKUP(D8141,'Resources Final'!A:E,5,FALSE))</f>
        <v/>
      </c>
      <c r="N8141" s="7" t="str">
        <f>IF(VLOOKUP(D8141,'Resources Final'!A:F,6,FALSE)=0,"",VLOOKUP(D8141,'Resources Final'!A:F,6,FALSE))</f>
        <v/>
      </c>
      <c r="O8141" s="3" t="str">
        <f>IF(VLOOKUP(D8141,'Resources Final'!A:G,7,FALSE)=0,"",VLOOKUP(D8141,'Resources Final'!A:G,7,FALSE))</f>
        <v/>
      </c>
    </row>
    <row r="8142" spans="1:15" x14ac:dyDescent="0.2">
      <c r="A8142" s="11">
        <v>990</v>
      </c>
      <c r="B8142" s="11" t="str">
        <f t="shared" si="142"/>
        <v>Fred C. and Mary R. Koch Foundation_Polasek, Sarah20101500</v>
      </c>
      <c r="C8142" s="11" t="s">
        <v>4161</v>
      </c>
      <c r="D8142" s="11" t="s">
        <v>2873</v>
      </c>
      <c r="E8142" s="11" t="s">
        <v>2873</v>
      </c>
      <c r="F8142" s="4">
        <v>1500</v>
      </c>
      <c r="G8142" s="3">
        <v>2010</v>
      </c>
      <c r="H8142" s="3" t="s">
        <v>21</v>
      </c>
      <c r="I8142" s="12" t="s">
        <v>4162</v>
      </c>
      <c r="J8142" s="3">
        <v>149</v>
      </c>
      <c r="K8142" s="3" t="str">
        <f>IF(VLOOKUP(D8142,'Resources Final'!A:C,3,FALSE)=0,"",VLOOKUP(D8142,'Resources Final'!A:C,3,FALSE))</f>
        <v>Y</v>
      </c>
      <c r="L8142" s="3" t="str">
        <f>IF(VLOOKUP(D8142,'Resources Final'!A:D,4,FALSE)=0,"",VLOOKUP(D8142,'Resources Final'!A:D,4,FALSE))</f>
        <v/>
      </c>
      <c r="M8142" s="3" t="str">
        <f>IF(VLOOKUP(D8142,'Resources Final'!A:E,5,FALSE)=0,"",VLOOKUP(D8142,'Resources Final'!A:E,5,FALSE))</f>
        <v/>
      </c>
      <c r="N8142" s="7" t="str">
        <f>IF(VLOOKUP(D8142,'Resources Final'!A:F,6,FALSE)=0,"",VLOOKUP(D8142,'Resources Final'!A:F,6,FALSE))</f>
        <v/>
      </c>
      <c r="O8142" s="3" t="str">
        <f>IF(VLOOKUP(D8142,'Resources Final'!A:G,7,FALSE)=0,"",VLOOKUP(D8142,'Resources Final'!A:G,7,FALSE))</f>
        <v/>
      </c>
    </row>
    <row r="8143" spans="1:15" x14ac:dyDescent="0.2">
      <c r="A8143" s="11">
        <v>990</v>
      </c>
      <c r="B8143" s="11" t="str">
        <f t="shared" si="142"/>
        <v>Fred C. and Mary R. Koch Foundation_Poole, Danielle20101500</v>
      </c>
      <c r="C8143" s="11" t="s">
        <v>4161</v>
      </c>
      <c r="D8143" s="11" t="s">
        <v>2882</v>
      </c>
      <c r="E8143" s="11" t="s">
        <v>2882</v>
      </c>
      <c r="F8143" s="4">
        <v>1500</v>
      </c>
      <c r="G8143" s="3">
        <v>2010</v>
      </c>
      <c r="H8143" s="3" t="s">
        <v>21</v>
      </c>
      <c r="I8143" s="12" t="s">
        <v>4162</v>
      </c>
      <c r="J8143" s="3">
        <v>150</v>
      </c>
      <c r="K8143" s="3" t="str">
        <f>IF(VLOOKUP(D8143,'Resources Final'!A:C,3,FALSE)=0,"",VLOOKUP(D8143,'Resources Final'!A:C,3,FALSE))</f>
        <v>Y</v>
      </c>
      <c r="L8143" s="3" t="str">
        <f>IF(VLOOKUP(D8143,'Resources Final'!A:D,4,FALSE)=0,"",VLOOKUP(D8143,'Resources Final'!A:D,4,FALSE))</f>
        <v/>
      </c>
      <c r="M8143" s="3" t="str">
        <f>IF(VLOOKUP(D8143,'Resources Final'!A:E,5,FALSE)=0,"",VLOOKUP(D8143,'Resources Final'!A:E,5,FALSE))</f>
        <v/>
      </c>
      <c r="N8143" s="7" t="str">
        <f>IF(VLOOKUP(D8143,'Resources Final'!A:F,6,FALSE)=0,"",VLOOKUP(D8143,'Resources Final'!A:F,6,FALSE))</f>
        <v/>
      </c>
      <c r="O8143" s="3" t="str">
        <f>IF(VLOOKUP(D8143,'Resources Final'!A:G,7,FALSE)=0,"",VLOOKUP(D8143,'Resources Final'!A:G,7,FALSE))</f>
        <v/>
      </c>
    </row>
    <row r="8144" spans="1:15" x14ac:dyDescent="0.2">
      <c r="A8144" s="11">
        <v>990</v>
      </c>
      <c r="B8144" s="11" t="str">
        <f t="shared" si="142"/>
        <v>Fred C. and Mary R. Koch Foundation_Porter, Piritta20101500</v>
      </c>
      <c r="C8144" s="11" t="s">
        <v>4161</v>
      </c>
      <c r="D8144" s="11" t="s">
        <v>2883</v>
      </c>
      <c r="E8144" s="11" t="s">
        <v>2883</v>
      </c>
      <c r="F8144" s="4">
        <v>1500</v>
      </c>
      <c r="G8144" s="3">
        <v>2010</v>
      </c>
      <c r="H8144" s="3" t="s">
        <v>21</v>
      </c>
      <c r="I8144" s="12" t="s">
        <v>4162</v>
      </c>
      <c r="J8144" s="3">
        <v>151</v>
      </c>
      <c r="K8144" s="3" t="str">
        <f>IF(VLOOKUP(D8144,'Resources Final'!A:C,3,FALSE)=0,"",VLOOKUP(D8144,'Resources Final'!A:C,3,FALSE))</f>
        <v>Y</v>
      </c>
      <c r="L8144" s="3" t="str">
        <f>IF(VLOOKUP(D8144,'Resources Final'!A:D,4,FALSE)=0,"",VLOOKUP(D8144,'Resources Final'!A:D,4,FALSE))</f>
        <v/>
      </c>
      <c r="M8144" s="3" t="str">
        <f>IF(VLOOKUP(D8144,'Resources Final'!A:E,5,FALSE)=0,"",VLOOKUP(D8144,'Resources Final'!A:E,5,FALSE))</f>
        <v/>
      </c>
      <c r="N8144" s="7" t="str">
        <f>IF(VLOOKUP(D8144,'Resources Final'!A:F,6,FALSE)=0,"",VLOOKUP(D8144,'Resources Final'!A:F,6,FALSE))</f>
        <v/>
      </c>
      <c r="O8144" s="3" t="str">
        <f>IF(VLOOKUP(D8144,'Resources Final'!A:G,7,FALSE)=0,"",VLOOKUP(D8144,'Resources Final'!A:G,7,FALSE))</f>
        <v/>
      </c>
    </row>
    <row r="8145" spans="1:15" x14ac:dyDescent="0.2">
      <c r="A8145" s="11">
        <v>990</v>
      </c>
      <c r="B8145" s="11" t="str">
        <f t="shared" si="142"/>
        <v>Fred C. and Mary R. Koch Foundation_Potcinske, Haley20101500</v>
      </c>
      <c r="C8145" s="11" t="s">
        <v>4161</v>
      </c>
      <c r="D8145" s="11" t="s">
        <v>2887</v>
      </c>
      <c r="E8145" s="11" t="s">
        <v>2887</v>
      </c>
      <c r="F8145" s="4">
        <v>1500</v>
      </c>
      <c r="G8145" s="3">
        <v>2010</v>
      </c>
      <c r="H8145" s="3" t="s">
        <v>21</v>
      </c>
      <c r="I8145" s="12" t="s">
        <v>4162</v>
      </c>
      <c r="J8145" s="3">
        <v>152</v>
      </c>
      <c r="K8145" s="3" t="str">
        <f>IF(VLOOKUP(D8145,'Resources Final'!A:C,3,FALSE)=0,"",VLOOKUP(D8145,'Resources Final'!A:C,3,FALSE))</f>
        <v>Y</v>
      </c>
      <c r="L8145" s="3" t="str">
        <f>IF(VLOOKUP(D8145,'Resources Final'!A:D,4,FALSE)=0,"",VLOOKUP(D8145,'Resources Final'!A:D,4,FALSE))</f>
        <v/>
      </c>
      <c r="M8145" s="3" t="str">
        <f>IF(VLOOKUP(D8145,'Resources Final'!A:E,5,FALSE)=0,"",VLOOKUP(D8145,'Resources Final'!A:E,5,FALSE))</f>
        <v/>
      </c>
      <c r="N8145" s="7" t="str">
        <f>IF(VLOOKUP(D8145,'Resources Final'!A:F,6,FALSE)=0,"",VLOOKUP(D8145,'Resources Final'!A:F,6,FALSE))</f>
        <v/>
      </c>
      <c r="O8145" s="3" t="str">
        <f>IF(VLOOKUP(D8145,'Resources Final'!A:G,7,FALSE)=0,"",VLOOKUP(D8145,'Resources Final'!A:G,7,FALSE))</f>
        <v/>
      </c>
    </row>
    <row r="8146" spans="1:15" x14ac:dyDescent="0.2">
      <c r="A8146" s="11">
        <v>990</v>
      </c>
      <c r="B8146" s="11" t="str">
        <f t="shared" si="142"/>
        <v>Fred C. and Mary R. Koch Foundation_Potts, Claire20101500</v>
      </c>
      <c r="C8146" s="11" t="s">
        <v>4161</v>
      </c>
      <c r="D8146" s="11" t="s">
        <v>2888</v>
      </c>
      <c r="E8146" s="11" t="s">
        <v>2888</v>
      </c>
      <c r="F8146" s="4">
        <v>1500</v>
      </c>
      <c r="G8146" s="3">
        <v>2010</v>
      </c>
      <c r="H8146" s="3" t="s">
        <v>21</v>
      </c>
      <c r="I8146" s="12" t="s">
        <v>4162</v>
      </c>
      <c r="J8146" s="3">
        <v>153</v>
      </c>
      <c r="K8146" s="3" t="str">
        <f>IF(VLOOKUP(D8146,'Resources Final'!A:C,3,FALSE)=0,"",VLOOKUP(D8146,'Resources Final'!A:C,3,FALSE))</f>
        <v>Y</v>
      </c>
      <c r="L8146" s="3" t="str">
        <f>IF(VLOOKUP(D8146,'Resources Final'!A:D,4,FALSE)=0,"",VLOOKUP(D8146,'Resources Final'!A:D,4,FALSE))</f>
        <v/>
      </c>
      <c r="M8146" s="3" t="str">
        <f>IF(VLOOKUP(D8146,'Resources Final'!A:E,5,FALSE)=0,"",VLOOKUP(D8146,'Resources Final'!A:E,5,FALSE))</f>
        <v/>
      </c>
      <c r="N8146" s="7" t="str">
        <f>IF(VLOOKUP(D8146,'Resources Final'!A:F,6,FALSE)=0,"",VLOOKUP(D8146,'Resources Final'!A:F,6,FALSE))</f>
        <v/>
      </c>
      <c r="O8146" s="3" t="str">
        <f>IF(VLOOKUP(D8146,'Resources Final'!A:G,7,FALSE)=0,"",VLOOKUP(D8146,'Resources Final'!A:G,7,FALSE))</f>
        <v/>
      </c>
    </row>
    <row r="8147" spans="1:15" x14ac:dyDescent="0.2">
      <c r="A8147" s="11">
        <v>990</v>
      </c>
      <c r="B8147" s="11" t="str">
        <f t="shared" si="142"/>
        <v>Fred C. and Mary R. Koch Foundation_Pringle, Jennifer20101500</v>
      </c>
      <c r="C8147" s="11" t="s">
        <v>4161</v>
      </c>
      <c r="D8147" s="11" t="s">
        <v>2905</v>
      </c>
      <c r="E8147" s="11" t="s">
        <v>2905</v>
      </c>
      <c r="F8147" s="4">
        <v>1500</v>
      </c>
      <c r="G8147" s="3">
        <v>2010</v>
      </c>
      <c r="H8147" s="3" t="s">
        <v>21</v>
      </c>
      <c r="I8147" s="12" t="s">
        <v>4162</v>
      </c>
      <c r="J8147" s="3">
        <v>154</v>
      </c>
      <c r="K8147" s="3" t="str">
        <f>IF(VLOOKUP(D8147,'Resources Final'!A:C,3,FALSE)=0,"",VLOOKUP(D8147,'Resources Final'!A:C,3,FALSE))</f>
        <v>Y</v>
      </c>
      <c r="L8147" s="3" t="str">
        <f>IF(VLOOKUP(D8147,'Resources Final'!A:D,4,FALSE)=0,"",VLOOKUP(D8147,'Resources Final'!A:D,4,FALSE))</f>
        <v/>
      </c>
      <c r="M8147" s="3" t="str">
        <f>IF(VLOOKUP(D8147,'Resources Final'!A:E,5,FALSE)=0,"",VLOOKUP(D8147,'Resources Final'!A:E,5,FALSE))</f>
        <v/>
      </c>
      <c r="N8147" s="7" t="str">
        <f>IF(VLOOKUP(D8147,'Resources Final'!A:F,6,FALSE)=0,"",VLOOKUP(D8147,'Resources Final'!A:F,6,FALSE))</f>
        <v/>
      </c>
      <c r="O8147" s="3" t="str">
        <f>IF(VLOOKUP(D8147,'Resources Final'!A:G,7,FALSE)=0,"",VLOOKUP(D8147,'Resources Final'!A:G,7,FALSE))</f>
        <v/>
      </c>
    </row>
    <row r="8148" spans="1:15" x14ac:dyDescent="0.2">
      <c r="A8148" s="11">
        <v>990</v>
      </c>
      <c r="B8148" s="11" t="str">
        <f t="shared" si="142"/>
        <v>Fred C. and Mary R. Koch Foundation_Puetz, Jacob20101500</v>
      </c>
      <c r="C8148" s="11" t="s">
        <v>4161</v>
      </c>
      <c r="D8148" s="11" t="s">
        <v>2924</v>
      </c>
      <c r="E8148" s="11" t="s">
        <v>2924</v>
      </c>
      <c r="F8148" s="4">
        <v>1500</v>
      </c>
      <c r="G8148" s="3">
        <v>2010</v>
      </c>
      <c r="H8148" s="3" t="s">
        <v>21</v>
      </c>
      <c r="I8148" s="12" t="s">
        <v>4162</v>
      </c>
      <c r="J8148" s="3">
        <v>155</v>
      </c>
      <c r="K8148" s="3" t="str">
        <f>IF(VLOOKUP(D8148,'Resources Final'!A:C,3,FALSE)=0,"",VLOOKUP(D8148,'Resources Final'!A:C,3,FALSE))</f>
        <v>Y</v>
      </c>
      <c r="L8148" s="3" t="str">
        <f>IF(VLOOKUP(D8148,'Resources Final'!A:D,4,FALSE)=0,"",VLOOKUP(D8148,'Resources Final'!A:D,4,FALSE))</f>
        <v/>
      </c>
      <c r="M8148" s="3" t="str">
        <f>IF(VLOOKUP(D8148,'Resources Final'!A:E,5,FALSE)=0,"",VLOOKUP(D8148,'Resources Final'!A:E,5,FALSE))</f>
        <v/>
      </c>
      <c r="N8148" s="7" t="str">
        <f>IF(VLOOKUP(D8148,'Resources Final'!A:F,6,FALSE)=0,"",VLOOKUP(D8148,'Resources Final'!A:F,6,FALSE))</f>
        <v/>
      </c>
      <c r="O8148" s="3" t="str">
        <f>IF(VLOOKUP(D8148,'Resources Final'!A:G,7,FALSE)=0,"",VLOOKUP(D8148,'Resources Final'!A:G,7,FALSE))</f>
        <v/>
      </c>
    </row>
    <row r="8149" spans="1:15" x14ac:dyDescent="0.2">
      <c r="A8149" s="11">
        <v>990</v>
      </c>
      <c r="B8149" s="11" t="str">
        <f t="shared" si="142"/>
        <v>Fred C. and Mary R. Koch Foundation_Quinn, Molly20101500</v>
      </c>
      <c r="C8149" s="11" t="s">
        <v>4161</v>
      </c>
      <c r="D8149" s="11" t="s">
        <v>2933</v>
      </c>
      <c r="E8149" s="11" t="s">
        <v>2933</v>
      </c>
      <c r="F8149" s="4">
        <v>1500</v>
      </c>
      <c r="G8149" s="3">
        <v>2010</v>
      </c>
      <c r="H8149" s="3" t="s">
        <v>21</v>
      </c>
      <c r="I8149" s="12" t="s">
        <v>4162</v>
      </c>
      <c r="J8149" s="3">
        <v>156</v>
      </c>
      <c r="K8149" s="3" t="str">
        <f>IF(VLOOKUP(D8149,'Resources Final'!A:C,3,FALSE)=0,"",VLOOKUP(D8149,'Resources Final'!A:C,3,FALSE))</f>
        <v>Y</v>
      </c>
      <c r="L8149" s="3" t="str">
        <f>IF(VLOOKUP(D8149,'Resources Final'!A:D,4,FALSE)=0,"",VLOOKUP(D8149,'Resources Final'!A:D,4,FALSE))</f>
        <v/>
      </c>
      <c r="M8149" s="3" t="str">
        <f>IF(VLOOKUP(D8149,'Resources Final'!A:E,5,FALSE)=0,"",VLOOKUP(D8149,'Resources Final'!A:E,5,FALSE))</f>
        <v/>
      </c>
      <c r="N8149" s="7" t="str">
        <f>IF(VLOOKUP(D8149,'Resources Final'!A:F,6,FALSE)=0,"",VLOOKUP(D8149,'Resources Final'!A:F,6,FALSE))</f>
        <v/>
      </c>
      <c r="O8149" s="3" t="str">
        <f>IF(VLOOKUP(D8149,'Resources Final'!A:G,7,FALSE)=0,"",VLOOKUP(D8149,'Resources Final'!A:G,7,FALSE))</f>
        <v/>
      </c>
    </row>
    <row r="8150" spans="1:15" x14ac:dyDescent="0.2">
      <c r="A8150" s="11">
        <v>990</v>
      </c>
      <c r="B8150" s="11" t="str">
        <f t="shared" si="142"/>
        <v>Fred C. and Mary R. Koch Foundation_Rach, Kayla20101500</v>
      </c>
      <c r="C8150" s="11" t="s">
        <v>4161</v>
      </c>
      <c r="D8150" s="11" t="s">
        <v>2967</v>
      </c>
      <c r="E8150" s="11" t="s">
        <v>2967</v>
      </c>
      <c r="F8150" s="4">
        <v>1500</v>
      </c>
      <c r="G8150" s="3">
        <v>2010</v>
      </c>
      <c r="H8150" s="3" t="s">
        <v>21</v>
      </c>
      <c r="I8150" s="12" t="s">
        <v>4162</v>
      </c>
      <c r="J8150" s="3">
        <v>157</v>
      </c>
      <c r="K8150" s="3" t="str">
        <f>IF(VLOOKUP(D8150,'Resources Final'!A:C,3,FALSE)=0,"",VLOOKUP(D8150,'Resources Final'!A:C,3,FALSE))</f>
        <v>Y</v>
      </c>
      <c r="L8150" s="3" t="str">
        <f>IF(VLOOKUP(D8150,'Resources Final'!A:D,4,FALSE)=0,"",VLOOKUP(D8150,'Resources Final'!A:D,4,FALSE))</f>
        <v/>
      </c>
      <c r="M8150" s="3" t="str">
        <f>IF(VLOOKUP(D8150,'Resources Final'!A:E,5,FALSE)=0,"",VLOOKUP(D8150,'Resources Final'!A:E,5,FALSE))</f>
        <v/>
      </c>
      <c r="N8150" s="7" t="str">
        <f>IF(VLOOKUP(D8150,'Resources Final'!A:F,6,FALSE)=0,"",VLOOKUP(D8150,'Resources Final'!A:F,6,FALSE))</f>
        <v/>
      </c>
      <c r="O8150" s="3" t="str">
        <f>IF(VLOOKUP(D8150,'Resources Final'!A:G,7,FALSE)=0,"",VLOOKUP(D8150,'Resources Final'!A:G,7,FALSE))</f>
        <v/>
      </c>
    </row>
    <row r="8151" spans="1:15" x14ac:dyDescent="0.2">
      <c r="A8151" s="11">
        <v>990</v>
      </c>
      <c r="B8151" s="11" t="str">
        <f t="shared" si="142"/>
        <v>Fred C. and Mary R. Koch Foundation_Rajendran, Dhevi20101500</v>
      </c>
      <c r="C8151" s="11" t="s">
        <v>4161</v>
      </c>
      <c r="D8151" s="11" t="s">
        <v>2976</v>
      </c>
      <c r="E8151" s="11" t="s">
        <v>2976</v>
      </c>
      <c r="F8151" s="4">
        <v>1500</v>
      </c>
      <c r="G8151" s="3">
        <v>2010</v>
      </c>
      <c r="H8151" s="3" t="s">
        <v>21</v>
      </c>
      <c r="I8151" s="12" t="s">
        <v>4162</v>
      </c>
      <c r="J8151" s="3">
        <v>158</v>
      </c>
      <c r="K8151" s="3" t="str">
        <f>IF(VLOOKUP(D8151,'Resources Final'!A:C,3,FALSE)=0,"",VLOOKUP(D8151,'Resources Final'!A:C,3,FALSE))</f>
        <v>Y</v>
      </c>
      <c r="L8151" s="3" t="str">
        <f>IF(VLOOKUP(D8151,'Resources Final'!A:D,4,FALSE)=0,"",VLOOKUP(D8151,'Resources Final'!A:D,4,FALSE))</f>
        <v/>
      </c>
      <c r="M8151" s="3" t="str">
        <f>IF(VLOOKUP(D8151,'Resources Final'!A:E,5,FALSE)=0,"",VLOOKUP(D8151,'Resources Final'!A:E,5,FALSE))</f>
        <v/>
      </c>
      <c r="N8151" s="7" t="str">
        <f>IF(VLOOKUP(D8151,'Resources Final'!A:F,6,FALSE)=0,"",VLOOKUP(D8151,'Resources Final'!A:F,6,FALSE))</f>
        <v/>
      </c>
      <c r="O8151" s="3" t="str">
        <f>IF(VLOOKUP(D8151,'Resources Final'!A:G,7,FALSE)=0,"",VLOOKUP(D8151,'Resources Final'!A:G,7,FALSE))</f>
        <v/>
      </c>
    </row>
    <row r="8152" spans="1:15" x14ac:dyDescent="0.2">
      <c r="A8152" s="11">
        <v>990</v>
      </c>
      <c r="B8152" s="11" t="str">
        <f t="shared" si="142"/>
        <v>Fred C. and Mary R. Koch Foundation_Raman, Vineet20101500</v>
      </c>
      <c r="C8152" s="11" t="s">
        <v>4161</v>
      </c>
      <c r="D8152" s="11" t="s">
        <v>2981</v>
      </c>
      <c r="E8152" s="11" t="s">
        <v>2981</v>
      </c>
      <c r="F8152" s="4">
        <v>1500</v>
      </c>
      <c r="G8152" s="3">
        <v>2010</v>
      </c>
      <c r="H8152" s="3" t="s">
        <v>21</v>
      </c>
      <c r="I8152" s="12" t="s">
        <v>4162</v>
      </c>
      <c r="J8152" s="3">
        <v>159</v>
      </c>
      <c r="K8152" s="3" t="str">
        <f>IF(VLOOKUP(D8152,'Resources Final'!A:C,3,FALSE)=0,"",VLOOKUP(D8152,'Resources Final'!A:C,3,FALSE))</f>
        <v>Y</v>
      </c>
      <c r="L8152" s="3" t="str">
        <f>IF(VLOOKUP(D8152,'Resources Final'!A:D,4,FALSE)=0,"",VLOOKUP(D8152,'Resources Final'!A:D,4,FALSE))</f>
        <v/>
      </c>
      <c r="M8152" s="3" t="str">
        <f>IF(VLOOKUP(D8152,'Resources Final'!A:E,5,FALSE)=0,"",VLOOKUP(D8152,'Resources Final'!A:E,5,FALSE))</f>
        <v/>
      </c>
      <c r="N8152" s="7" t="str">
        <f>IF(VLOOKUP(D8152,'Resources Final'!A:F,6,FALSE)=0,"",VLOOKUP(D8152,'Resources Final'!A:F,6,FALSE))</f>
        <v/>
      </c>
      <c r="O8152" s="3" t="str">
        <f>IF(VLOOKUP(D8152,'Resources Final'!A:G,7,FALSE)=0,"",VLOOKUP(D8152,'Resources Final'!A:G,7,FALSE))</f>
        <v/>
      </c>
    </row>
    <row r="8153" spans="1:15" x14ac:dyDescent="0.2">
      <c r="A8153" s="11">
        <v>990</v>
      </c>
      <c r="B8153" s="11" t="str">
        <f t="shared" si="142"/>
        <v>Fred C. and Mary R. Koch Foundation_Ramseyer, Ryan20101500</v>
      </c>
      <c r="C8153" s="11" t="s">
        <v>4161</v>
      </c>
      <c r="D8153" s="11" t="s">
        <v>2986</v>
      </c>
      <c r="E8153" s="11" t="s">
        <v>2986</v>
      </c>
      <c r="F8153" s="4">
        <v>1500</v>
      </c>
      <c r="G8153" s="3">
        <v>2010</v>
      </c>
      <c r="H8153" s="3" t="s">
        <v>21</v>
      </c>
      <c r="I8153" s="12" t="s">
        <v>4162</v>
      </c>
      <c r="J8153" s="3">
        <v>160</v>
      </c>
      <c r="K8153" s="3" t="str">
        <f>IF(VLOOKUP(D8153,'Resources Final'!A:C,3,FALSE)=0,"",VLOOKUP(D8153,'Resources Final'!A:C,3,FALSE))</f>
        <v>Y</v>
      </c>
      <c r="L8153" s="3" t="str">
        <f>IF(VLOOKUP(D8153,'Resources Final'!A:D,4,FALSE)=0,"",VLOOKUP(D8153,'Resources Final'!A:D,4,FALSE))</f>
        <v/>
      </c>
      <c r="M8153" s="3" t="str">
        <f>IF(VLOOKUP(D8153,'Resources Final'!A:E,5,FALSE)=0,"",VLOOKUP(D8153,'Resources Final'!A:E,5,FALSE))</f>
        <v/>
      </c>
      <c r="N8153" s="7" t="str">
        <f>IF(VLOOKUP(D8153,'Resources Final'!A:F,6,FALSE)=0,"",VLOOKUP(D8153,'Resources Final'!A:F,6,FALSE))</f>
        <v/>
      </c>
      <c r="O8153" s="3" t="str">
        <f>IF(VLOOKUP(D8153,'Resources Final'!A:G,7,FALSE)=0,"",VLOOKUP(D8153,'Resources Final'!A:G,7,FALSE))</f>
        <v/>
      </c>
    </row>
    <row r="8154" spans="1:15" x14ac:dyDescent="0.2">
      <c r="A8154" s="11">
        <v>990</v>
      </c>
      <c r="B8154" s="11" t="str">
        <f t="shared" si="142"/>
        <v>Fred C. and Mary R. Koch Foundation_Ratskoff, Benjamin20101500</v>
      </c>
      <c r="C8154" s="11" t="s">
        <v>4161</v>
      </c>
      <c r="D8154" s="11" t="s">
        <v>2994</v>
      </c>
      <c r="E8154" s="11" t="s">
        <v>2994</v>
      </c>
      <c r="F8154" s="4">
        <v>1500</v>
      </c>
      <c r="G8154" s="3">
        <v>2010</v>
      </c>
      <c r="H8154" s="3" t="s">
        <v>21</v>
      </c>
      <c r="I8154" s="12" t="s">
        <v>4162</v>
      </c>
      <c r="J8154" s="3">
        <v>161</v>
      </c>
      <c r="K8154" s="3" t="str">
        <f>IF(VLOOKUP(D8154,'Resources Final'!A:C,3,FALSE)=0,"",VLOOKUP(D8154,'Resources Final'!A:C,3,FALSE))</f>
        <v>Y</v>
      </c>
      <c r="L8154" s="3" t="str">
        <f>IF(VLOOKUP(D8154,'Resources Final'!A:D,4,FALSE)=0,"",VLOOKUP(D8154,'Resources Final'!A:D,4,FALSE))</f>
        <v/>
      </c>
      <c r="M8154" s="3" t="str">
        <f>IF(VLOOKUP(D8154,'Resources Final'!A:E,5,FALSE)=0,"",VLOOKUP(D8154,'Resources Final'!A:E,5,FALSE))</f>
        <v/>
      </c>
      <c r="N8154" s="7" t="str">
        <f>IF(VLOOKUP(D8154,'Resources Final'!A:F,6,FALSE)=0,"",VLOOKUP(D8154,'Resources Final'!A:F,6,FALSE))</f>
        <v/>
      </c>
      <c r="O8154" s="3" t="str">
        <f>IF(VLOOKUP(D8154,'Resources Final'!A:G,7,FALSE)=0,"",VLOOKUP(D8154,'Resources Final'!A:G,7,FALSE))</f>
        <v/>
      </c>
    </row>
    <row r="8155" spans="1:15" x14ac:dyDescent="0.2">
      <c r="A8155" s="11">
        <v>990</v>
      </c>
      <c r="B8155" s="11" t="str">
        <f t="shared" si="142"/>
        <v>Fred C. and Mary R. Koch Foundation_Ray, Caitlin20101500</v>
      </c>
      <c r="C8155" s="11" t="s">
        <v>4161</v>
      </c>
      <c r="D8155" s="11" t="s">
        <v>2996</v>
      </c>
      <c r="E8155" s="11" t="s">
        <v>2996</v>
      </c>
      <c r="F8155" s="4">
        <v>1500</v>
      </c>
      <c r="G8155" s="3">
        <v>2010</v>
      </c>
      <c r="H8155" s="3" t="s">
        <v>21</v>
      </c>
      <c r="I8155" s="12" t="s">
        <v>4162</v>
      </c>
      <c r="J8155" s="3">
        <v>162</v>
      </c>
      <c r="K8155" s="3" t="str">
        <f>IF(VLOOKUP(D8155,'Resources Final'!A:C,3,FALSE)=0,"",VLOOKUP(D8155,'Resources Final'!A:C,3,FALSE))</f>
        <v>Y</v>
      </c>
      <c r="L8155" s="3" t="str">
        <f>IF(VLOOKUP(D8155,'Resources Final'!A:D,4,FALSE)=0,"",VLOOKUP(D8155,'Resources Final'!A:D,4,FALSE))</f>
        <v/>
      </c>
      <c r="M8155" s="3" t="str">
        <f>IF(VLOOKUP(D8155,'Resources Final'!A:E,5,FALSE)=0,"",VLOOKUP(D8155,'Resources Final'!A:E,5,FALSE))</f>
        <v/>
      </c>
      <c r="N8155" s="7" t="str">
        <f>IF(VLOOKUP(D8155,'Resources Final'!A:F,6,FALSE)=0,"",VLOOKUP(D8155,'Resources Final'!A:F,6,FALSE))</f>
        <v/>
      </c>
      <c r="O8155" s="3" t="str">
        <f>IF(VLOOKUP(D8155,'Resources Final'!A:G,7,FALSE)=0,"",VLOOKUP(D8155,'Resources Final'!A:G,7,FALSE))</f>
        <v/>
      </c>
    </row>
    <row r="8156" spans="1:15" x14ac:dyDescent="0.2">
      <c r="A8156" s="11">
        <v>990</v>
      </c>
      <c r="B8156" s="11" t="str">
        <f t="shared" si="142"/>
        <v>Fred C. and Mary R. Koch Foundation_Reese, Todd20101500</v>
      </c>
      <c r="C8156" s="11" t="s">
        <v>4161</v>
      </c>
      <c r="D8156" s="11" t="s">
        <v>3016</v>
      </c>
      <c r="E8156" s="11" t="s">
        <v>3016</v>
      </c>
      <c r="F8156" s="4">
        <v>1500</v>
      </c>
      <c r="G8156" s="3">
        <v>2010</v>
      </c>
      <c r="H8156" s="3" t="s">
        <v>21</v>
      </c>
      <c r="I8156" s="12" t="s">
        <v>4162</v>
      </c>
      <c r="J8156" s="3">
        <v>163</v>
      </c>
      <c r="K8156" s="3" t="str">
        <f>IF(VLOOKUP(D8156,'Resources Final'!A:C,3,FALSE)=0,"",VLOOKUP(D8156,'Resources Final'!A:C,3,FALSE))</f>
        <v>Y</v>
      </c>
      <c r="L8156" s="3" t="str">
        <f>IF(VLOOKUP(D8156,'Resources Final'!A:D,4,FALSE)=0,"",VLOOKUP(D8156,'Resources Final'!A:D,4,FALSE))</f>
        <v/>
      </c>
      <c r="M8156" s="3" t="str">
        <f>IF(VLOOKUP(D8156,'Resources Final'!A:E,5,FALSE)=0,"",VLOOKUP(D8156,'Resources Final'!A:E,5,FALSE))</f>
        <v/>
      </c>
      <c r="N8156" s="7" t="str">
        <f>IF(VLOOKUP(D8156,'Resources Final'!A:F,6,FALSE)=0,"",VLOOKUP(D8156,'Resources Final'!A:F,6,FALSE))</f>
        <v/>
      </c>
      <c r="O8156" s="3" t="str">
        <f>IF(VLOOKUP(D8156,'Resources Final'!A:G,7,FALSE)=0,"",VLOOKUP(D8156,'Resources Final'!A:G,7,FALSE))</f>
        <v/>
      </c>
    </row>
    <row r="8157" spans="1:15" x14ac:dyDescent="0.2">
      <c r="A8157" s="11">
        <v>990</v>
      </c>
      <c r="B8157" s="11" t="str">
        <f t="shared" si="142"/>
        <v>Fred C. and Mary R. Koch Foundation_Reese, Zachary20101500</v>
      </c>
      <c r="C8157" s="11" t="s">
        <v>4161</v>
      </c>
      <c r="D8157" s="11" t="s">
        <v>3017</v>
      </c>
      <c r="E8157" s="11" t="s">
        <v>3017</v>
      </c>
      <c r="F8157" s="4">
        <v>1500</v>
      </c>
      <c r="G8157" s="3">
        <v>2010</v>
      </c>
      <c r="H8157" s="3" t="s">
        <v>21</v>
      </c>
      <c r="I8157" s="12" t="s">
        <v>4162</v>
      </c>
      <c r="J8157" s="3">
        <v>164</v>
      </c>
      <c r="K8157" s="3" t="str">
        <f>IF(VLOOKUP(D8157,'Resources Final'!A:C,3,FALSE)=0,"",VLOOKUP(D8157,'Resources Final'!A:C,3,FALSE))</f>
        <v>Y</v>
      </c>
      <c r="L8157" s="3" t="str">
        <f>IF(VLOOKUP(D8157,'Resources Final'!A:D,4,FALSE)=0,"",VLOOKUP(D8157,'Resources Final'!A:D,4,FALSE))</f>
        <v/>
      </c>
      <c r="M8157" s="3" t="str">
        <f>IF(VLOOKUP(D8157,'Resources Final'!A:E,5,FALSE)=0,"",VLOOKUP(D8157,'Resources Final'!A:E,5,FALSE))</f>
        <v/>
      </c>
      <c r="N8157" s="7" t="str">
        <f>IF(VLOOKUP(D8157,'Resources Final'!A:F,6,FALSE)=0,"",VLOOKUP(D8157,'Resources Final'!A:F,6,FALSE))</f>
        <v/>
      </c>
      <c r="O8157" s="3" t="str">
        <f>IF(VLOOKUP(D8157,'Resources Final'!A:G,7,FALSE)=0,"",VLOOKUP(D8157,'Resources Final'!A:G,7,FALSE))</f>
        <v/>
      </c>
    </row>
    <row r="8158" spans="1:15" x14ac:dyDescent="0.2">
      <c r="A8158" s="11">
        <v>990</v>
      </c>
      <c r="B8158" s="11" t="str">
        <f t="shared" si="142"/>
        <v>Fred C. and Mary R. Koch Foundation_Reilly, Maegan20101500</v>
      </c>
      <c r="C8158" s="11" t="s">
        <v>4161</v>
      </c>
      <c r="D8158" s="11" t="s">
        <v>3028</v>
      </c>
      <c r="E8158" s="11" t="s">
        <v>3028</v>
      </c>
      <c r="F8158" s="4">
        <v>1500</v>
      </c>
      <c r="G8158" s="3">
        <v>2010</v>
      </c>
      <c r="H8158" s="3" t="s">
        <v>21</v>
      </c>
      <c r="I8158" s="12" t="s">
        <v>4162</v>
      </c>
      <c r="J8158" s="3">
        <v>165</v>
      </c>
      <c r="K8158" s="3" t="str">
        <f>IF(VLOOKUP(D8158,'Resources Final'!A:C,3,FALSE)=0,"",VLOOKUP(D8158,'Resources Final'!A:C,3,FALSE))</f>
        <v>Y</v>
      </c>
      <c r="L8158" s="3" t="str">
        <f>IF(VLOOKUP(D8158,'Resources Final'!A:D,4,FALSE)=0,"",VLOOKUP(D8158,'Resources Final'!A:D,4,FALSE))</f>
        <v/>
      </c>
      <c r="M8158" s="3" t="str">
        <f>IF(VLOOKUP(D8158,'Resources Final'!A:E,5,FALSE)=0,"",VLOOKUP(D8158,'Resources Final'!A:E,5,FALSE))</f>
        <v/>
      </c>
      <c r="N8158" s="7" t="str">
        <f>IF(VLOOKUP(D8158,'Resources Final'!A:F,6,FALSE)=0,"",VLOOKUP(D8158,'Resources Final'!A:F,6,FALSE))</f>
        <v/>
      </c>
      <c r="O8158" s="3" t="str">
        <f>IF(VLOOKUP(D8158,'Resources Final'!A:G,7,FALSE)=0,"",VLOOKUP(D8158,'Resources Final'!A:G,7,FALSE))</f>
        <v/>
      </c>
    </row>
    <row r="8159" spans="1:15" x14ac:dyDescent="0.2">
      <c r="A8159" s="11">
        <v>990</v>
      </c>
      <c r="B8159" s="11" t="str">
        <f t="shared" si="142"/>
        <v>Fred C. and Mary R. Koch Foundation_Reinecke, Teneal20101500</v>
      </c>
      <c r="C8159" s="11" t="s">
        <v>4161</v>
      </c>
      <c r="D8159" s="11" t="s">
        <v>3031</v>
      </c>
      <c r="E8159" s="11" t="s">
        <v>3031</v>
      </c>
      <c r="F8159" s="4">
        <v>1500</v>
      </c>
      <c r="G8159" s="3">
        <v>2010</v>
      </c>
      <c r="H8159" s="3" t="s">
        <v>21</v>
      </c>
      <c r="I8159" s="12" t="s">
        <v>4162</v>
      </c>
      <c r="J8159" s="3">
        <v>166</v>
      </c>
      <c r="K8159" s="3" t="str">
        <f>IF(VLOOKUP(D8159,'Resources Final'!A:C,3,FALSE)=0,"",VLOOKUP(D8159,'Resources Final'!A:C,3,FALSE))</f>
        <v>Y</v>
      </c>
      <c r="L8159" s="3" t="str">
        <f>IF(VLOOKUP(D8159,'Resources Final'!A:D,4,FALSE)=0,"",VLOOKUP(D8159,'Resources Final'!A:D,4,FALSE))</f>
        <v/>
      </c>
      <c r="M8159" s="3" t="str">
        <f>IF(VLOOKUP(D8159,'Resources Final'!A:E,5,FALSE)=0,"",VLOOKUP(D8159,'Resources Final'!A:E,5,FALSE))</f>
        <v/>
      </c>
      <c r="N8159" s="7" t="str">
        <f>IF(VLOOKUP(D8159,'Resources Final'!A:F,6,FALSE)=0,"",VLOOKUP(D8159,'Resources Final'!A:F,6,FALSE))</f>
        <v/>
      </c>
      <c r="O8159" s="3" t="str">
        <f>IF(VLOOKUP(D8159,'Resources Final'!A:G,7,FALSE)=0,"",VLOOKUP(D8159,'Resources Final'!A:G,7,FALSE))</f>
        <v/>
      </c>
    </row>
    <row r="8160" spans="1:15" x14ac:dyDescent="0.2">
      <c r="A8160" s="11">
        <v>990</v>
      </c>
      <c r="B8160" s="11" t="str">
        <f t="shared" si="142"/>
        <v>Fred C. and Mary R. Koch Foundation_Rethwisch, Samuel20101500</v>
      </c>
      <c r="C8160" s="11" t="s">
        <v>4161</v>
      </c>
      <c r="D8160" s="11" t="s">
        <v>3048</v>
      </c>
      <c r="E8160" s="11" t="s">
        <v>3048</v>
      </c>
      <c r="F8160" s="4">
        <v>1500</v>
      </c>
      <c r="G8160" s="3">
        <v>2010</v>
      </c>
      <c r="H8160" s="3" t="s">
        <v>21</v>
      </c>
      <c r="I8160" s="12" t="s">
        <v>4162</v>
      </c>
      <c r="J8160" s="3">
        <v>167</v>
      </c>
      <c r="K8160" s="3" t="str">
        <f>IF(VLOOKUP(D8160,'Resources Final'!A:C,3,FALSE)=0,"",VLOOKUP(D8160,'Resources Final'!A:C,3,FALSE))</f>
        <v>Y</v>
      </c>
      <c r="L8160" s="3" t="str">
        <f>IF(VLOOKUP(D8160,'Resources Final'!A:D,4,FALSE)=0,"",VLOOKUP(D8160,'Resources Final'!A:D,4,FALSE))</f>
        <v/>
      </c>
      <c r="M8160" s="3" t="str">
        <f>IF(VLOOKUP(D8160,'Resources Final'!A:E,5,FALSE)=0,"",VLOOKUP(D8160,'Resources Final'!A:E,5,FALSE))</f>
        <v/>
      </c>
      <c r="N8160" s="7" t="str">
        <f>IF(VLOOKUP(D8160,'Resources Final'!A:F,6,FALSE)=0,"",VLOOKUP(D8160,'Resources Final'!A:F,6,FALSE))</f>
        <v/>
      </c>
      <c r="O8160" s="3" t="str">
        <f>IF(VLOOKUP(D8160,'Resources Final'!A:G,7,FALSE)=0,"",VLOOKUP(D8160,'Resources Final'!A:G,7,FALSE))</f>
        <v/>
      </c>
    </row>
    <row r="8161" spans="1:15" x14ac:dyDescent="0.2">
      <c r="A8161" s="11">
        <v>990</v>
      </c>
      <c r="B8161" s="11" t="str">
        <f t="shared" si="142"/>
        <v>Fred C. and Mary R. Koch Foundation_Richey, Preston20101500</v>
      </c>
      <c r="C8161" s="11" t="s">
        <v>4161</v>
      </c>
      <c r="D8161" s="11" t="s">
        <v>3063</v>
      </c>
      <c r="E8161" s="11" t="s">
        <v>3063</v>
      </c>
      <c r="F8161" s="4">
        <v>1500</v>
      </c>
      <c r="G8161" s="3">
        <v>2010</v>
      </c>
      <c r="H8161" s="3" t="s">
        <v>21</v>
      </c>
      <c r="I8161" s="12" t="s">
        <v>4162</v>
      </c>
      <c r="J8161" s="3">
        <v>168</v>
      </c>
      <c r="K8161" s="3" t="str">
        <f>IF(VLOOKUP(D8161,'Resources Final'!A:C,3,FALSE)=0,"",VLOOKUP(D8161,'Resources Final'!A:C,3,FALSE))</f>
        <v>Y</v>
      </c>
      <c r="L8161" s="3" t="str">
        <f>IF(VLOOKUP(D8161,'Resources Final'!A:D,4,FALSE)=0,"",VLOOKUP(D8161,'Resources Final'!A:D,4,FALSE))</f>
        <v/>
      </c>
      <c r="M8161" s="3" t="str">
        <f>IF(VLOOKUP(D8161,'Resources Final'!A:E,5,FALSE)=0,"",VLOOKUP(D8161,'Resources Final'!A:E,5,FALSE))</f>
        <v/>
      </c>
      <c r="N8161" s="7" t="str">
        <f>IF(VLOOKUP(D8161,'Resources Final'!A:F,6,FALSE)=0,"",VLOOKUP(D8161,'Resources Final'!A:F,6,FALSE))</f>
        <v/>
      </c>
      <c r="O8161" s="3" t="str">
        <f>IF(VLOOKUP(D8161,'Resources Final'!A:G,7,FALSE)=0,"",VLOOKUP(D8161,'Resources Final'!A:G,7,FALSE))</f>
        <v/>
      </c>
    </row>
    <row r="8162" spans="1:15" x14ac:dyDescent="0.2">
      <c r="A8162" s="11">
        <v>990</v>
      </c>
      <c r="B8162" s="11" t="str">
        <f t="shared" si="142"/>
        <v>Fred C. and Mary R. Koch Foundation_Rodriguez, Adriana Iturbide20101500</v>
      </c>
      <c r="C8162" s="11" t="s">
        <v>4161</v>
      </c>
      <c r="D8162" s="11" t="s">
        <v>3098</v>
      </c>
      <c r="E8162" s="11" t="s">
        <v>3098</v>
      </c>
      <c r="F8162" s="4">
        <v>1500</v>
      </c>
      <c r="G8162" s="3">
        <v>2010</v>
      </c>
      <c r="H8162" s="3" t="s">
        <v>21</v>
      </c>
      <c r="I8162" s="12" t="s">
        <v>4162</v>
      </c>
      <c r="J8162" s="3">
        <v>169</v>
      </c>
      <c r="K8162" s="3" t="str">
        <f>IF(VLOOKUP(D8162,'Resources Final'!A:C,3,FALSE)=0,"",VLOOKUP(D8162,'Resources Final'!A:C,3,FALSE))</f>
        <v>Y</v>
      </c>
      <c r="L8162" s="3" t="str">
        <f>IF(VLOOKUP(D8162,'Resources Final'!A:D,4,FALSE)=0,"",VLOOKUP(D8162,'Resources Final'!A:D,4,FALSE))</f>
        <v/>
      </c>
      <c r="M8162" s="3" t="str">
        <f>IF(VLOOKUP(D8162,'Resources Final'!A:E,5,FALSE)=0,"",VLOOKUP(D8162,'Resources Final'!A:E,5,FALSE))</f>
        <v/>
      </c>
      <c r="N8162" s="7" t="str">
        <f>IF(VLOOKUP(D8162,'Resources Final'!A:F,6,FALSE)=0,"",VLOOKUP(D8162,'Resources Final'!A:F,6,FALSE))</f>
        <v/>
      </c>
      <c r="O8162" s="3" t="str">
        <f>IF(VLOOKUP(D8162,'Resources Final'!A:G,7,FALSE)=0,"",VLOOKUP(D8162,'Resources Final'!A:G,7,FALSE))</f>
        <v/>
      </c>
    </row>
    <row r="8163" spans="1:15" x14ac:dyDescent="0.2">
      <c r="A8163" s="11">
        <v>990</v>
      </c>
      <c r="B8163" s="11" t="str">
        <f t="shared" si="142"/>
        <v>Fred C. and Mary R. Koch Foundation_Rohleder, Joshua20101500</v>
      </c>
      <c r="C8163" s="11" t="s">
        <v>4161</v>
      </c>
      <c r="D8163" s="11" t="s">
        <v>3110</v>
      </c>
      <c r="E8163" s="11" t="s">
        <v>3110</v>
      </c>
      <c r="F8163" s="4">
        <v>1500</v>
      </c>
      <c r="G8163" s="3">
        <v>2010</v>
      </c>
      <c r="H8163" s="3" t="s">
        <v>21</v>
      </c>
      <c r="I8163" s="12" t="s">
        <v>4162</v>
      </c>
      <c r="J8163" s="3">
        <v>170</v>
      </c>
      <c r="K8163" s="3" t="str">
        <f>IF(VLOOKUP(D8163,'Resources Final'!A:C,3,FALSE)=0,"",VLOOKUP(D8163,'Resources Final'!A:C,3,FALSE))</f>
        <v>Y</v>
      </c>
      <c r="L8163" s="3" t="str">
        <f>IF(VLOOKUP(D8163,'Resources Final'!A:D,4,FALSE)=0,"",VLOOKUP(D8163,'Resources Final'!A:D,4,FALSE))</f>
        <v/>
      </c>
      <c r="M8163" s="3" t="str">
        <f>IF(VLOOKUP(D8163,'Resources Final'!A:E,5,FALSE)=0,"",VLOOKUP(D8163,'Resources Final'!A:E,5,FALSE))</f>
        <v/>
      </c>
      <c r="N8163" s="7" t="str">
        <f>IF(VLOOKUP(D8163,'Resources Final'!A:F,6,FALSE)=0,"",VLOOKUP(D8163,'Resources Final'!A:F,6,FALSE))</f>
        <v/>
      </c>
      <c r="O8163" s="3" t="str">
        <f>IF(VLOOKUP(D8163,'Resources Final'!A:G,7,FALSE)=0,"",VLOOKUP(D8163,'Resources Final'!A:G,7,FALSE))</f>
        <v/>
      </c>
    </row>
    <row r="8164" spans="1:15" x14ac:dyDescent="0.2">
      <c r="A8164" s="11">
        <v>990</v>
      </c>
      <c r="B8164" s="11" t="str">
        <f t="shared" si="142"/>
        <v>Fred C. and Mary R. Koch Foundation_Rudat, Alexander20101500</v>
      </c>
      <c r="C8164" s="11" t="s">
        <v>4161</v>
      </c>
      <c r="D8164" s="11" t="s">
        <v>3132</v>
      </c>
      <c r="E8164" s="11" t="s">
        <v>3132</v>
      </c>
      <c r="F8164" s="4">
        <v>1500</v>
      </c>
      <c r="G8164" s="3">
        <v>2010</v>
      </c>
      <c r="H8164" s="3" t="s">
        <v>21</v>
      </c>
      <c r="I8164" s="12" t="s">
        <v>4162</v>
      </c>
      <c r="J8164" s="3">
        <v>171</v>
      </c>
      <c r="K8164" s="3" t="str">
        <f>IF(VLOOKUP(D8164,'Resources Final'!A:C,3,FALSE)=0,"",VLOOKUP(D8164,'Resources Final'!A:C,3,FALSE))</f>
        <v>Y</v>
      </c>
      <c r="L8164" s="3" t="str">
        <f>IF(VLOOKUP(D8164,'Resources Final'!A:D,4,FALSE)=0,"",VLOOKUP(D8164,'Resources Final'!A:D,4,FALSE))</f>
        <v/>
      </c>
      <c r="M8164" s="3" t="str">
        <f>IF(VLOOKUP(D8164,'Resources Final'!A:E,5,FALSE)=0,"",VLOOKUP(D8164,'Resources Final'!A:E,5,FALSE))</f>
        <v/>
      </c>
      <c r="N8164" s="7" t="str">
        <f>IF(VLOOKUP(D8164,'Resources Final'!A:F,6,FALSE)=0,"",VLOOKUP(D8164,'Resources Final'!A:F,6,FALSE))</f>
        <v/>
      </c>
      <c r="O8164" s="3" t="str">
        <f>IF(VLOOKUP(D8164,'Resources Final'!A:G,7,FALSE)=0,"",VLOOKUP(D8164,'Resources Final'!A:G,7,FALSE))</f>
        <v/>
      </c>
    </row>
    <row r="8165" spans="1:15" x14ac:dyDescent="0.2">
      <c r="A8165" s="11">
        <v>990</v>
      </c>
      <c r="B8165" s="11" t="str">
        <f t="shared" si="142"/>
        <v>Fred C. and Mary R. Koch Foundation_Ruiz, Sandra20101500</v>
      </c>
      <c r="C8165" s="11" t="s">
        <v>4161</v>
      </c>
      <c r="D8165" s="11" t="s">
        <v>3139</v>
      </c>
      <c r="E8165" s="11" t="s">
        <v>3139</v>
      </c>
      <c r="F8165" s="4">
        <v>1500</v>
      </c>
      <c r="G8165" s="3">
        <v>2010</v>
      </c>
      <c r="H8165" s="3" t="s">
        <v>21</v>
      </c>
      <c r="I8165" s="12" t="s">
        <v>4162</v>
      </c>
      <c r="J8165" s="3">
        <v>172</v>
      </c>
      <c r="K8165" s="3" t="str">
        <f>IF(VLOOKUP(D8165,'Resources Final'!A:C,3,FALSE)=0,"",VLOOKUP(D8165,'Resources Final'!A:C,3,FALSE))</f>
        <v>Y</v>
      </c>
      <c r="L8165" s="3" t="str">
        <f>IF(VLOOKUP(D8165,'Resources Final'!A:D,4,FALSE)=0,"",VLOOKUP(D8165,'Resources Final'!A:D,4,FALSE))</f>
        <v/>
      </c>
      <c r="M8165" s="3" t="str">
        <f>IF(VLOOKUP(D8165,'Resources Final'!A:E,5,FALSE)=0,"",VLOOKUP(D8165,'Resources Final'!A:E,5,FALSE))</f>
        <v/>
      </c>
      <c r="N8165" s="7" t="str">
        <f>IF(VLOOKUP(D8165,'Resources Final'!A:F,6,FALSE)=0,"",VLOOKUP(D8165,'Resources Final'!A:F,6,FALSE))</f>
        <v/>
      </c>
      <c r="O8165" s="3" t="str">
        <f>IF(VLOOKUP(D8165,'Resources Final'!A:G,7,FALSE)=0,"",VLOOKUP(D8165,'Resources Final'!A:G,7,FALSE))</f>
        <v/>
      </c>
    </row>
    <row r="8166" spans="1:15" x14ac:dyDescent="0.2">
      <c r="A8166" s="11">
        <v>990</v>
      </c>
      <c r="B8166" s="11" t="str">
        <f t="shared" si="142"/>
        <v>Fred C. and Mary R. Koch Foundation_Rye, Rachel20101500</v>
      </c>
      <c r="C8166" s="11" t="s">
        <v>4161</v>
      </c>
      <c r="D8166" s="11" t="s">
        <v>3158</v>
      </c>
      <c r="E8166" s="11" t="s">
        <v>3158</v>
      </c>
      <c r="F8166" s="4">
        <v>1500</v>
      </c>
      <c r="G8166" s="3">
        <v>2010</v>
      </c>
      <c r="H8166" s="3" t="s">
        <v>21</v>
      </c>
      <c r="I8166" s="12" t="s">
        <v>4162</v>
      </c>
      <c r="J8166" s="3">
        <v>173</v>
      </c>
      <c r="K8166" s="3" t="str">
        <f>IF(VLOOKUP(D8166,'Resources Final'!A:C,3,FALSE)=0,"",VLOOKUP(D8166,'Resources Final'!A:C,3,FALSE))</f>
        <v>Y</v>
      </c>
      <c r="L8166" s="3" t="str">
        <f>IF(VLOOKUP(D8166,'Resources Final'!A:D,4,FALSE)=0,"",VLOOKUP(D8166,'Resources Final'!A:D,4,FALSE))</f>
        <v/>
      </c>
      <c r="M8166" s="3" t="str">
        <f>IF(VLOOKUP(D8166,'Resources Final'!A:E,5,FALSE)=0,"",VLOOKUP(D8166,'Resources Final'!A:E,5,FALSE))</f>
        <v/>
      </c>
      <c r="N8166" s="7" t="str">
        <f>IF(VLOOKUP(D8166,'Resources Final'!A:F,6,FALSE)=0,"",VLOOKUP(D8166,'Resources Final'!A:F,6,FALSE))</f>
        <v/>
      </c>
      <c r="O8166" s="3" t="str">
        <f>IF(VLOOKUP(D8166,'Resources Final'!A:G,7,FALSE)=0,"",VLOOKUP(D8166,'Resources Final'!A:G,7,FALSE))</f>
        <v/>
      </c>
    </row>
    <row r="8167" spans="1:15" x14ac:dyDescent="0.2">
      <c r="A8167" s="11">
        <v>990</v>
      </c>
      <c r="B8167" s="11" t="str">
        <f t="shared" si="142"/>
        <v>Fred C. and Mary R. Koch Foundation_Salisbury, Jason20101500</v>
      </c>
      <c r="C8167" s="11" t="s">
        <v>4161</v>
      </c>
      <c r="D8167" s="11" t="s">
        <v>3211</v>
      </c>
      <c r="E8167" s="11" t="s">
        <v>3211</v>
      </c>
      <c r="F8167" s="4">
        <v>1500</v>
      </c>
      <c r="G8167" s="3">
        <v>2010</v>
      </c>
      <c r="H8167" s="3" t="s">
        <v>21</v>
      </c>
      <c r="I8167" s="12" t="s">
        <v>4162</v>
      </c>
      <c r="J8167" s="3">
        <v>174</v>
      </c>
      <c r="K8167" s="3" t="str">
        <f>IF(VLOOKUP(D8167,'Resources Final'!A:C,3,FALSE)=0,"",VLOOKUP(D8167,'Resources Final'!A:C,3,FALSE))</f>
        <v>Y</v>
      </c>
      <c r="L8167" s="3" t="str">
        <f>IF(VLOOKUP(D8167,'Resources Final'!A:D,4,FALSE)=0,"",VLOOKUP(D8167,'Resources Final'!A:D,4,FALSE))</f>
        <v/>
      </c>
      <c r="M8167" s="3" t="str">
        <f>IF(VLOOKUP(D8167,'Resources Final'!A:E,5,FALSE)=0,"",VLOOKUP(D8167,'Resources Final'!A:E,5,FALSE))</f>
        <v/>
      </c>
      <c r="N8167" s="7" t="str">
        <f>IF(VLOOKUP(D8167,'Resources Final'!A:F,6,FALSE)=0,"",VLOOKUP(D8167,'Resources Final'!A:F,6,FALSE))</f>
        <v/>
      </c>
      <c r="O8167" s="3" t="str">
        <f>IF(VLOOKUP(D8167,'Resources Final'!A:G,7,FALSE)=0,"",VLOOKUP(D8167,'Resources Final'!A:G,7,FALSE))</f>
        <v/>
      </c>
    </row>
    <row r="8168" spans="1:15" x14ac:dyDescent="0.2">
      <c r="A8168" s="11">
        <v>990</v>
      </c>
      <c r="B8168" s="11" t="str">
        <f t="shared" si="142"/>
        <v>Fred C. and Mary R. Koch Foundation_Schmidt, Caitlin20101500</v>
      </c>
      <c r="C8168" s="11" t="s">
        <v>4161</v>
      </c>
      <c r="D8168" s="11" t="s">
        <v>3243</v>
      </c>
      <c r="E8168" s="11" t="s">
        <v>3243</v>
      </c>
      <c r="F8168" s="4">
        <v>1500</v>
      </c>
      <c r="G8168" s="3">
        <v>2010</v>
      </c>
      <c r="H8168" s="3" t="s">
        <v>21</v>
      </c>
      <c r="I8168" s="12" t="s">
        <v>4162</v>
      </c>
      <c r="J8168" s="3">
        <v>175</v>
      </c>
      <c r="K8168" s="3" t="str">
        <f>IF(VLOOKUP(D8168,'Resources Final'!A:C,3,FALSE)=0,"",VLOOKUP(D8168,'Resources Final'!A:C,3,FALSE))</f>
        <v>Y</v>
      </c>
      <c r="L8168" s="3" t="str">
        <f>IF(VLOOKUP(D8168,'Resources Final'!A:D,4,FALSE)=0,"",VLOOKUP(D8168,'Resources Final'!A:D,4,FALSE))</f>
        <v/>
      </c>
      <c r="M8168" s="3" t="str">
        <f>IF(VLOOKUP(D8168,'Resources Final'!A:E,5,FALSE)=0,"",VLOOKUP(D8168,'Resources Final'!A:E,5,FALSE))</f>
        <v/>
      </c>
      <c r="N8168" s="7" t="str">
        <f>IF(VLOOKUP(D8168,'Resources Final'!A:F,6,FALSE)=0,"",VLOOKUP(D8168,'Resources Final'!A:F,6,FALSE))</f>
        <v/>
      </c>
      <c r="O8168" s="3" t="str">
        <f>IF(VLOOKUP(D8168,'Resources Final'!A:G,7,FALSE)=0,"",VLOOKUP(D8168,'Resources Final'!A:G,7,FALSE))</f>
        <v/>
      </c>
    </row>
    <row r="8169" spans="1:15" x14ac:dyDescent="0.2">
      <c r="A8169" s="11">
        <v>990</v>
      </c>
      <c r="B8169" s="11" t="str">
        <f t="shared" si="142"/>
        <v>Fred C. and Mary R. Koch Foundation_Schmitt, Laura20101500</v>
      </c>
      <c r="C8169" s="11" t="s">
        <v>4161</v>
      </c>
      <c r="D8169" s="11" t="s">
        <v>3244</v>
      </c>
      <c r="E8169" s="11" t="s">
        <v>3244</v>
      </c>
      <c r="F8169" s="4">
        <v>1500</v>
      </c>
      <c r="G8169" s="3">
        <v>2010</v>
      </c>
      <c r="H8169" s="3" t="s">
        <v>21</v>
      </c>
      <c r="I8169" s="12" t="s">
        <v>4162</v>
      </c>
      <c r="J8169" s="3">
        <v>176</v>
      </c>
      <c r="K8169" s="3" t="str">
        <f>IF(VLOOKUP(D8169,'Resources Final'!A:C,3,FALSE)=0,"",VLOOKUP(D8169,'Resources Final'!A:C,3,FALSE))</f>
        <v>Y</v>
      </c>
      <c r="L8169" s="3" t="str">
        <f>IF(VLOOKUP(D8169,'Resources Final'!A:D,4,FALSE)=0,"",VLOOKUP(D8169,'Resources Final'!A:D,4,FALSE))</f>
        <v/>
      </c>
      <c r="M8169" s="3" t="str">
        <f>IF(VLOOKUP(D8169,'Resources Final'!A:E,5,FALSE)=0,"",VLOOKUP(D8169,'Resources Final'!A:E,5,FALSE))</f>
        <v/>
      </c>
      <c r="N8169" s="7" t="str">
        <f>IF(VLOOKUP(D8169,'Resources Final'!A:F,6,FALSE)=0,"",VLOOKUP(D8169,'Resources Final'!A:F,6,FALSE))</f>
        <v/>
      </c>
      <c r="O8169" s="3" t="str">
        <f>IF(VLOOKUP(D8169,'Resources Final'!A:G,7,FALSE)=0,"",VLOOKUP(D8169,'Resources Final'!A:G,7,FALSE))</f>
        <v/>
      </c>
    </row>
    <row r="8170" spans="1:15" x14ac:dyDescent="0.2">
      <c r="A8170" s="11">
        <v>990</v>
      </c>
      <c r="B8170" s="11" t="str">
        <f t="shared" si="142"/>
        <v>Fred C. and Mary R. Koch Foundation_Schroeder, Amy20101500</v>
      </c>
      <c r="C8170" s="11" t="s">
        <v>4161</v>
      </c>
      <c r="D8170" s="11" t="s">
        <v>3250</v>
      </c>
      <c r="E8170" s="11" t="s">
        <v>3250</v>
      </c>
      <c r="F8170" s="4">
        <v>1500</v>
      </c>
      <c r="G8170" s="3">
        <v>2010</v>
      </c>
      <c r="H8170" s="3" t="s">
        <v>21</v>
      </c>
      <c r="I8170" s="12" t="s">
        <v>4162</v>
      </c>
      <c r="J8170" s="3">
        <v>177</v>
      </c>
      <c r="K8170" s="3" t="str">
        <f>IF(VLOOKUP(D8170,'Resources Final'!A:C,3,FALSE)=0,"",VLOOKUP(D8170,'Resources Final'!A:C,3,FALSE))</f>
        <v>Y</v>
      </c>
      <c r="L8170" s="3" t="str">
        <f>IF(VLOOKUP(D8170,'Resources Final'!A:D,4,FALSE)=0,"",VLOOKUP(D8170,'Resources Final'!A:D,4,FALSE))</f>
        <v/>
      </c>
      <c r="M8170" s="3" t="str">
        <f>IF(VLOOKUP(D8170,'Resources Final'!A:E,5,FALSE)=0,"",VLOOKUP(D8170,'Resources Final'!A:E,5,FALSE))</f>
        <v/>
      </c>
      <c r="N8170" s="7" t="str">
        <f>IF(VLOOKUP(D8170,'Resources Final'!A:F,6,FALSE)=0,"",VLOOKUP(D8170,'Resources Final'!A:F,6,FALSE))</f>
        <v/>
      </c>
      <c r="O8170" s="3" t="str">
        <f>IF(VLOOKUP(D8170,'Resources Final'!A:G,7,FALSE)=0,"",VLOOKUP(D8170,'Resources Final'!A:G,7,FALSE))</f>
        <v/>
      </c>
    </row>
    <row r="8171" spans="1:15" x14ac:dyDescent="0.2">
      <c r="A8171" s="11">
        <v>990</v>
      </c>
      <c r="B8171" s="11" t="str">
        <f t="shared" si="142"/>
        <v>Fred C. and Mary R. Koch Foundation_Schroeder, Thomas20101500</v>
      </c>
      <c r="C8171" s="11" t="s">
        <v>4161</v>
      </c>
      <c r="D8171" s="11" t="s">
        <v>3252</v>
      </c>
      <c r="E8171" s="11" t="s">
        <v>3252</v>
      </c>
      <c r="F8171" s="4">
        <v>1500</v>
      </c>
      <c r="G8171" s="3">
        <v>2010</v>
      </c>
      <c r="H8171" s="3" t="s">
        <v>21</v>
      </c>
      <c r="I8171" s="12" t="s">
        <v>4162</v>
      </c>
      <c r="J8171" s="3">
        <v>178</v>
      </c>
      <c r="K8171" s="3" t="str">
        <f>IF(VLOOKUP(D8171,'Resources Final'!A:C,3,FALSE)=0,"",VLOOKUP(D8171,'Resources Final'!A:C,3,FALSE))</f>
        <v>Y</v>
      </c>
      <c r="L8171" s="3" t="str">
        <f>IF(VLOOKUP(D8171,'Resources Final'!A:D,4,FALSE)=0,"",VLOOKUP(D8171,'Resources Final'!A:D,4,FALSE))</f>
        <v/>
      </c>
      <c r="M8171" s="3" t="str">
        <f>IF(VLOOKUP(D8171,'Resources Final'!A:E,5,FALSE)=0,"",VLOOKUP(D8171,'Resources Final'!A:E,5,FALSE))</f>
        <v/>
      </c>
      <c r="N8171" s="7" t="str">
        <f>IF(VLOOKUP(D8171,'Resources Final'!A:F,6,FALSE)=0,"",VLOOKUP(D8171,'Resources Final'!A:F,6,FALSE))</f>
        <v/>
      </c>
      <c r="O8171" s="3" t="str">
        <f>IF(VLOOKUP(D8171,'Resources Final'!A:G,7,FALSE)=0,"",VLOOKUP(D8171,'Resources Final'!A:G,7,FALSE))</f>
        <v/>
      </c>
    </row>
    <row r="8172" spans="1:15" x14ac:dyDescent="0.2">
      <c r="A8172" s="11">
        <v>990</v>
      </c>
      <c r="B8172" s="11" t="str">
        <f t="shared" si="142"/>
        <v>Fred C. and Mary R. Koch Foundation_Schumann, Matthew20101500</v>
      </c>
      <c r="C8172" s="11" t="s">
        <v>4161</v>
      </c>
      <c r="D8172" s="11" t="s">
        <v>3259</v>
      </c>
      <c r="E8172" s="11" t="s">
        <v>3259</v>
      </c>
      <c r="F8172" s="4">
        <v>1500</v>
      </c>
      <c r="G8172" s="3">
        <v>2010</v>
      </c>
      <c r="H8172" s="3" t="s">
        <v>21</v>
      </c>
      <c r="I8172" s="12" t="s">
        <v>4162</v>
      </c>
      <c r="J8172" s="3">
        <v>179</v>
      </c>
      <c r="K8172" s="3" t="str">
        <f>IF(VLOOKUP(D8172,'Resources Final'!A:C,3,FALSE)=0,"",VLOOKUP(D8172,'Resources Final'!A:C,3,FALSE))</f>
        <v>Y</v>
      </c>
      <c r="L8172" s="3" t="str">
        <f>IF(VLOOKUP(D8172,'Resources Final'!A:D,4,FALSE)=0,"",VLOOKUP(D8172,'Resources Final'!A:D,4,FALSE))</f>
        <v/>
      </c>
      <c r="M8172" s="3" t="str">
        <f>IF(VLOOKUP(D8172,'Resources Final'!A:E,5,FALSE)=0,"",VLOOKUP(D8172,'Resources Final'!A:E,5,FALSE))</f>
        <v/>
      </c>
      <c r="N8172" s="7" t="str">
        <f>IF(VLOOKUP(D8172,'Resources Final'!A:F,6,FALSE)=0,"",VLOOKUP(D8172,'Resources Final'!A:F,6,FALSE))</f>
        <v/>
      </c>
      <c r="O8172" s="3" t="str">
        <f>IF(VLOOKUP(D8172,'Resources Final'!A:G,7,FALSE)=0,"",VLOOKUP(D8172,'Resources Final'!A:G,7,FALSE))</f>
        <v/>
      </c>
    </row>
    <row r="8173" spans="1:15" x14ac:dyDescent="0.2">
      <c r="A8173" s="11">
        <v>990</v>
      </c>
      <c r="B8173" s="11" t="str">
        <f t="shared" si="142"/>
        <v>Fred C. and Mary R. Koch Foundation_Searle, Paul20101500</v>
      </c>
      <c r="C8173" s="11" t="s">
        <v>4161</v>
      </c>
      <c r="D8173" s="11" t="s">
        <v>3272</v>
      </c>
      <c r="E8173" s="11" t="s">
        <v>3272</v>
      </c>
      <c r="F8173" s="4">
        <v>1500</v>
      </c>
      <c r="G8173" s="3">
        <v>2010</v>
      </c>
      <c r="H8173" s="3" t="s">
        <v>21</v>
      </c>
      <c r="I8173" s="12" t="s">
        <v>4162</v>
      </c>
      <c r="J8173" s="3">
        <v>180</v>
      </c>
      <c r="K8173" s="3" t="str">
        <f>IF(VLOOKUP(D8173,'Resources Final'!A:C,3,FALSE)=0,"",VLOOKUP(D8173,'Resources Final'!A:C,3,FALSE))</f>
        <v>Y</v>
      </c>
      <c r="L8173" s="3" t="str">
        <f>IF(VLOOKUP(D8173,'Resources Final'!A:D,4,FALSE)=0,"",VLOOKUP(D8173,'Resources Final'!A:D,4,FALSE))</f>
        <v/>
      </c>
      <c r="M8173" s="3" t="str">
        <f>IF(VLOOKUP(D8173,'Resources Final'!A:E,5,FALSE)=0,"",VLOOKUP(D8173,'Resources Final'!A:E,5,FALSE))</f>
        <v/>
      </c>
      <c r="N8173" s="7" t="str">
        <f>IF(VLOOKUP(D8173,'Resources Final'!A:F,6,FALSE)=0,"",VLOOKUP(D8173,'Resources Final'!A:F,6,FALSE))</f>
        <v/>
      </c>
      <c r="O8173" s="3" t="str">
        <f>IF(VLOOKUP(D8173,'Resources Final'!A:G,7,FALSE)=0,"",VLOOKUP(D8173,'Resources Final'!A:G,7,FALSE))</f>
        <v/>
      </c>
    </row>
    <row r="8174" spans="1:15" x14ac:dyDescent="0.2">
      <c r="A8174" s="11">
        <v>990</v>
      </c>
      <c r="B8174" s="11" t="str">
        <f t="shared" si="142"/>
        <v>Fred C. and Mary R. Koch Foundation_Selle, Christopher20101500</v>
      </c>
      <c r="C8174" s="11" t="s">
        <v>4161</v>
      </c>
      <c r="D8174" s="11" t="s">
        <v>3280</v>
      </c>
      <c r="E8174" s="11" t="s">
        <v>3280</v>
      </c>
      <c r="F8174" s="4">
        <v>1500</v>
      </c>
      <c r="G8174" s="3">
        <v>2010</v>
      </c>
      <c r="H8174" s="3" t="s">
        <v>21</v>
      </c>
      <c r="I8174" s="12" t="s">
        <v>4162</v>
      </c>
      <c r="J8174" s="3">
        <v>181</v>
      </c>
      <c r="K8174" s="3" t="str">
        <f>IF(VLOOKUP(D8174,'Resources Final'!A:C,3,FALSE)=0,"",VLOOKUP(D8174,'Resources Final'!A:C,3,FALSE))</f>
        <v>Y</v>
      </c>
      <c r="L8174" s="3" t="str">
        <f>IF(VLOOKUP(D8174,'Resources Final'!A:D,4,FALSE)=0,"",VLOOKUP(D8174,'Resources Final'!A:D,4,FALSE))</f>
        <v/>
      </c>
      <c r="M8174" s="3" t="str">
        <f>IF(VLOOKUP(D8174,'Resources Final'!A:E,5,FALSE)=0,"",VLOOKUP(D8174,'Resources Final'!A:E,5,FALSE))</f>
        <v/>
      </c>
      <c r="N8174" s="7" t="str">
        <f>IF(VLOOKUP(D8174,'Resources Final'!A:F,6,FALSE)=0,"",VLOOKUP(D8174,'Resources Final'!A:F,6,FALSE))</f>
        <v/>
      </c>
      <c r="O8174" s="3" t="str">
        <f>IF(VLOOKUP(D8174,'Resources Final'!A:G,7,FALSE)=0,"",VLOOKUP(D8174,'Resources Final'!A:G,7,FALSE))</f>
        <v/>
      </c>
    </row>
    <row r="8175" spans="1:15" x14ac:dyDescent="0.2">
      <c r="A8175" s="11">
        <v>990</v>
      </c>
      <c r="B8175" s="11" t="str">
        <f t="shared" si="142"/>
        <v>Fred C. and Mary R. Koch Foundation_Sheck, Stacie20101500</v>
      </c>
      <c r="C8175" s="11" t="s">
        <v>4161</v>
      </c>
      <c r="D8175" s="11" t="s">
        <v>3299</v>
      </c>
      <c r="E8175" s="11" t="s">
        <v>3299</v>
      </c>
      <c r="F8175" s="4">
        <v>1500</v>
      </c>
      <c r="G8175" s="3">
        <v>2010</v>
      </c>
      <c r="H8175" s="3" t="s">
        <v>21</v>
      </c>
      <c r="I8175" s="12" t="s">
        <v>4162</v>
      </c>
      <c r="J8175" s="3">
        <v>182</v>
      </c>
      <c r="K8175" s="3" t="str">
        <f>IF(VLOOKUP(D8175,'Resources Final'!A:C,3,FALSE)=0,"",VLOOKUP(D8175,'Resources Final'!A:C,3,FALSE))</f>
        <v>Y</v>
      </c>
      <c r="L8175" s="3" t="str">
        <f>IF(VLOOKUP(D8175,'Resources Final'!A:D,4,FALSE)=0,"",VLOOKUP(D8175,'Resources Final'!A:D,4,FALSE))</f>
        <v/>
      </c>
      <c r="M8175" s="3" t="str">
        <f>IF(VLOOKUP(D8175,'Resources Final'!A:E,5,FALSE)=0,"",VLOOKUP(D8175,'Resources Final'!A:E,5,FALSE))</f>
        <v/>
      </c>
      <c r="N8175" s="7" t="str">
        <f>IF(VLOOKUP(D8175,'Resources Final'!A:F,6,FALSE)=0,"",VLOOKUP(D8175,'Resources Final'!A:F,6,FALSE))</f>
        <v/>
      </c>
      <c r="O8175" s="3" t="str">
        <f>IF(VLOOKUP(D8175,'Resources Final'!A:G,7,FALSE)=0,"",VLOOKUP(D8175,'Resources Final'!A:G,7,FALSE))</f>
        <v/>
      </c>
    </row>
    <row r="8176" spans="1:15" x14ac:dyDescent="0.2">
      <c r="A8176" s="11">
        <v>990</v>
      </c>
      <c r="B8176" s="11" t="str">
        <f t="shared" si="142"/>
        <v>Fred C. and Mary R. Koch Foundation_Shectman, Andrew20101500</v>
      </c>
      <c r="C8176" s="11" t="s">
        <v>4161</v>
      </c>
      <c r="D8176" s="11" t="s">
        <v>3300</v>
      </c>
      <c r="E8176" s="11" t="s">
        <v>3300</v>
      </c>
      <c r="F8176" s="4">
        <v>1500</v>
      </c>
      <c r="G8176" s="3">
        <v>2010</v>
      </c>
      <c r="H8176" s="3" t="s">
        <v>21</v>
      </c>
      <c r="I8176" s="12" t="s">
        <v>4162</v>
      </c>
      <c r="J8176" s="3">
        <v>183</v>
      </c>
      <c r="K8176" s="3" t="str">
        <f>IF(VLOOKUP(D8176,'Resources Final'!A:C,3,FALSE)=0,"",VLOOKUP(D8176,'Resources Final'!A:C,3,FALSE))</f>
        <v>Y</v>
      </c>
      <c r="L8176" s="3" t="str">
        <f>IF(VLOOKUP(D8176,'Resources Final'!A:D,4,FALSE)=0,"",VLOOKUP(D8176,'Resources Final'!A:D,4,FALSE))</f>
        <v/>
      </c>
      <c r="M8176" s="3" t="str">
        <f>IF(VLOOKUP(D8176,'Resources Final'!A:E,5,FALSE)=0,"",VLOOKUP(D8176,'Resources Final'!A:E,5,FALSE))</f>
        <v/>
      </c>
      <c r="N8176" s="7" t="str">
        <f>IF(VLOOKUP(D8176,'Resources Final'!A:F,6,FALSE)=0,"",VLOOKUP(D8176,'Resources Final'!A:F,6,FALSE))</f>
        <v/>
      </c>
      <c r="O8176" s="3" t="str">
        <f>IF(VLOOKUP(D8176,'Resources Final'!A:G,7,FALSE)=0,"",VLOOKUP(D8176,'Resources Final'!A:G,7,FALSE))</f>
        <v/>
      </c>
    </row>
    <row r="8177" spans="1:15" x14ac:dyDescent="0.2">
      <c r="A8177" s="11">
        <v>990</v>
      </c>
      <c r="B8177" s="11" t="str">
        <f t="shared" si="142"/>
        <v>Fred C. and Mary R. Koch Foundation_Simonsen, Kelsey20101500</v>
      </c>
      <c r="C8177" s="11" t="s">
        <v>4161</v>
      </c>
      <c r="D8177" s="11" t="s">
        <v>3323</v>
      </c>
      <c r="E8177" s="11" t="s">
        <v>3323</v>
      </c>
      <c r="F8177" s="4">
        <v>1500</v>
      </c>
      <c r="G8177" s="3">
        <v>2010</v>
      </c>
      <c r="H8177" s="3" t="s">
        <v>21</v>
      </c>
      <c r="I8177" s="12" t="s">
        <v>4162</v>
      </c>
      <c r="J8177" s="3">
        <v>184</v>
      </c>
      <c r="K8177" s="3" t="str">
        <f>IF(VLOOKUP(D8177,'Resources Final'!A:C,3,FALSE)=0,"",VLOOKUP(D8177,'Resources Final'!A:C,3,FALSE))</f>
        <v>Y</v>
      </c>
      <c r="L8177" s="3" t="str">
        <f>IF(VLOOKUP(D8177,'Resources Final'!A:D,4,FALSE)=0,"",VLOOKUP(D8177,'Resources Final'!A:D,4,FALSE))</f>
        <v/>
      </c>
      <c r="M8177" s="3" t="str">
        <f>IF(VLOOKUP(D8177,'Resources Final'!A:E,5,FALSE)=0,"",VLOOKUP(D8177,'Resources Final'!A:E,5,FALSE))</f>
        <v/>
      </c>
      <c r="N8177" s="7" t="str">
        <f>IF(VLOOKUP(D8177,'Resources Final'!A:F,6,FALSE)=0,"",VLOOKUP(D8177,'Resources Final'!A:F,6,FALSE))</f>
        <v/>
      </c>
      <c r="O8177" s="3" t="str">
        <f>IF(VLOOKUP(D8177,'Resources Final'!A:G,7,FALSE)=0,"",VLOOKUP(D8177,'Resources Final'!A:G,7,FALSE))</f>
        <v/>
      </c>
    </row>
    <row r="8178" spans="1:15" x14ac:dyDescent="0.2">
      <c r="A8178" s="11">
        <v>990</v>
      </c>
      <c r="B8178" s="11" t="str">
        <f t="shared" si="142"/>
        <v>Fred C. and Mary R. Koch Foundation_Stevens, Francis20101500</v>
      </c>
      <c r="C8178" s="11" t="s">
        <v>4161</v>
      </c>
      <c r="D8178" s="11" t="s">
        <v>3438</v>
      </c>
      <c r="E8178" s="11" t="s">
        <v>3438</v>
      </c>
      <c r="F8178" s="4">
        <v>1500</v>
      </c>
      <c r="G8178" s="3">
        <v>2010</v>
      </c>
      <c r="H8178" s="3" t="s">
        <v>21</v>
      </c>
      <c r="I8178" s="12" t="s">
        <v>4162</v>
      </c>
      <c r="J8178" s="3">
        <v>185</v>
      </c>
      <c r="K8178" s="3" t="str">
        <f>IF(VLOOKUP(D8178,'Resources Final'!A:C,3,FALSE)=0,"",VLOOKUP(D8178,'Resources Final'!A:C,3,FALSE))</f>
        <v>Y</v>
      </c>
      <c r="L8178" s="3" t="str">
        <f>IF(VLOOKUP(D8178,'Resources Final'!A:D,4,FALSE)=0,"",VLOOKUP(D8178,'Resources Final'!A:D,4,FALSE))</f>
        <v/>
      </c>
      <c r="M8178" s="3" t="str">
        <f>IF(VLOOKUP(D8178,'Resources Final'!A:E,5,FALSE)=0,"",VLOOKUP(D8178,'Resources Final'!A:E,5,FALSE))</f>
        <v/>
      </c>
      <c r="N8178" s="7" t="str">
        <f>IF(VLOOKUP(D8178,'Resources Final'!A:F,6,FALSE)=0,"",VLOOKUP(D8178,'Resources Final'!A:F,6,FALSE))</f>
        <v/>
      </c>
      <c r="O8178" s="3" t="str">
        <f>IF(VLOOKUP(D8178,'Resources Final'!A:G,7,FALSE)=0,"",VLOOKUP(D8178,'Resources Final'!A:G,7,FALSE))</f>
        <v/>
      </c>
    </row>
    <row r="8179" spans="1:15" x14ac:dyDescent="0.2">
      <c r="A8179" s="11">
        <v>990</v>
      </c>
      <c r="B8179" s="11" t="str">
        <f t="shared" si="142"/>
        <v>Fred C. and Mary R. Koch Foundation_Stewart, Michael20101500</v>
      </c>
      <c r="C8179" s="11" t="s">
        <v>4161</v>
      </c>
      <c r="D8179" s="11" t="s">
        <v>3442</v>
      </c>
      <c r="E8179" s="11" t="s">
        <v>3442</v>
      </c>
      <c r="F8179" s="4">
        <v>1500</v>
      </c>
      <c r="G8179" s="3">
        <v>2010</v>
      </c>
      <c r="H8179" s="3" t="s">
        <v>21</v>
      </c>
      <c r="I8179" s="12" t="s">
        <v>4162</v>
      </c>
      <c r="J8179" s="3">
        <v>186</v>
      </c>
      <c r="K8179" s="3" t="str">
        <f>IF(VLOOKUP(D8179,'Resources Final'!A:C,3,FALSE)=0,"",VLOOKUP(D8179,'Resources Final'!A:C,3,FALSE))</f>
        <v>Y</v>
      </c>
      <c r="L8179" s="3" t="str">
        <f>IF(VLOOKUP(D8179,'Resources Final'!A:D,4,FALSE)=0,"",VLOOKUP(D8179,'Resources Final'!A:D,4,FALSE))</f>
        <v/>
      </c>
      <c r="M8179" s="3" t="str">
        <f>IF(VLOOKUP(D8179,'Resources Final'!A:E,5,FALSE)=0,"",VLOOKUP(D8179,'Resources Final'!A:E,5,FALSE))</f>
        <v/>
      </c>
      <c r="N8179" s="7" t="str">
        <f>IF(VLOOKUP(D8179,'Resources Final'!A:F,6,FALSE)=0,"",VLOOKUP(D8179,'Resources Final'!A:F,6,FALSE))</f>
        <v/>
      </c>
      <c r="O8179" s="3" t="str">
        <f>IF(VLOOKUP(D8179,'Resources Final'!A:G,7,FALSE)=0,"",VLOOKUP(D8179,'Resources Final'!A:G,7,FALSE))</f>
        <v/>
      </c>
    </row>
    <row r="8180" spans="1:15" x14ac:dyDescent="0.2">
      <c r="A8180" s="11">
        <v>990</v>
      </c>
      <c r="B8180" s="11" t="str">
        <f t="shared" si="142"/>
        <v>Fred C. and Mary R. Koch Foundation_Strate, Justin20101500</v>
      </c>
      <c r="C8180" s="11" t="s">
        <v>4161</v>
      </c>
      <c r="D8180" s="11" t="s">
        <v>3460</v>
      </c>
      <c r="E8180" s="11" t="s">
        <v>3460</v>
      </c>
      <c r="F8180" s="4">
        <v>1500</v>
      </c>
      <c r="G8180" s="3">
        <v>2010</v>
      </c>
      <c r="H8180" s="3" t="s">
        <v>21</v>
      </c>
      <c r="I8180" s="12" t="s">
        <v>4162</v>
      </c>
      <c r="J8180" s="3">
        <v>187</v>
      </c>
      <c r="K8180" s="3" t="str">
        <f>IF(VLOOKUP(D8180,'Resources Final'!A:C,3,FALSE)=0,"",VLOOKUP(D8180,'Resources Final'!A:C,3,FALSE))</f>
        <v>Y</v>
      </c>
      <c r="L8180" s="3" t="str">
        <f>IF(VLOOKUP(D8180,'Resources Final'!A:D,4,FALSE)=0,"",VLOOKUP(D8180,'Resources Final'!A:D,4,FALSE))</f>
        <v/>
      </c>
      <c r="M8180" s="3" t="str">
        <f>IF(VLOOKUP(D8180,'Resources Final'!A:E,5,FALSE)=0,"",VLOOKUP(D8180,'Resources Final'!A:E,5,FALSE))</f>
        <v/>
      </c>
      <c r="N8180" s="7" t="str">
        <f>IF(VLOOKUP(D8180,'Resources Final'!A:F,6,FALSE)=0,"",VLOOKUP(D8180,'Resources Final'!A:F,6,FALSE))</f>
        <v/>
      </c>
      <c r="O8180" s="3" t="str">
        <f>IF(VLOOKUP(D8180,'Resources Final'!A:G,7,FALSE)=0,"",VLOOKUP(D8180,'Resources Final'!A:G,7,FALSE))</f>
        <v/>
      </c>
    </row>
    <row r="8181" spans="1:15" x14ac:dyDescent="0.2">
      <c r="A8181" s="11">
        <v>990</v>
      </c>
      <c r="B8181" s="11" t="str">
        <f t="shared" si="142"/>
        <v>Fred C. and Mary R. Koch Foundation_Sun, Sharon20101500</v>
      </c>
      <c r="C8181" s="11" t="s">
        <v>4161</v>
      </c>
      <c r="D8181" s="11" t="s">
        <v>3477</v>
      </c>
      <c r="E8181" s="11" t="s">
        <v>3477</v>
      </c>
      <c r="F8181" s="4">
        <v>1500</v>
      </c>
      <c r="G8181" s="3">
        <v>2010</v>
      </c>
      <c r="H8181" s="3" t="s">
        <v>21</v>
      </c>
      <c r="I8181" s="12" t="s">
        <v>4162</v>
      </c>
      <c r="J8181" s="3">
        <v>188</v>
      </c>
      <c r="K8181" s="3" t="str">
        <f>IF(VLOOKUP(D8181,'Resources Final'!A:C,3,FALSE)=0,"",VLOOKUP(D8181,'Resources Final'!A:C,3,FALSE))</f>
        <v>Y</v>
      </c>
      <c r="L8181" s="3" t="str">
        <f>IF(VLOOKUP(D8181,'Resources Final'!A:D,4,FALSE)=0,"",VLOOKUP(D8181,'Resources Final'!A:D,4,FALSE))</f>
        <v/>
      </c>
      <c r="M8181" s="3" t="str">
        <f>IF(VLOOKUP(D8181,'Resources Final'!A:E,5,FALSE)=0,"",VLOOKUP(D8181,'Resources Final'!A:E,5,FALSE))</f>
        <v/>
      </c>
      <c r="N8181" s="7" t="str">
        <f>IF(VLOOKUP(D8181,'Resources Final'!A:F,6,FALSE)=0,"",VLOOKUP(D8181,'Resources Final'!A:F,6,FALSE))</f>
        <v/>
      </c>
      <c r="O8181" s="3" t="str">
        <f>IF(VLOOKUP(D8181,'Resources Final'!A:G,7,FALSE)=0,"",VLOOKUP(D8181,'Resources Final'!A:G,7,FALSE))</f>
        <v/>
      </c>
    </row>
    <row r="8182" spans="1:15" x14ac:dyDescent="0.2">
      <c r="A8182" s="11">
        <v>990</v>
      </c>
      <c r="B8182" s="11" t="str">
        <f t="shared" si="142"/>
        <v>Fred C. and Mary R. Koch Foundation_Sweigart, Eric20101500</v>
      </c>
      <c r="C8182" s="11" t="s">
        <v>4161</v>
      </c>
      <c r="D8182" s="11" t="s">
        <v>3492</v>
      </c>
      <c r="E8182" s="11" t="s">
        <v>3492</v>
      </c>
      <c r="F8182" s="4">
        <v>1500</v>
      </c>
      <c r="G8182" s="3">
        <v>2010</v>
      </c>
      <c r="H8182" s="3" t="s">
        <v>21</v>
      </c>
      <c r="I8182" s="12" t="s">
        <v>4162</v>
      </c>
      <c r="J8182" s="3">
        <v>189</v>
      </c>
      <c r="K8182" s="3" t="str">
        <f>IF(VLOOKUP(D8182,'Resources Final'!A:C,3,FALSE)=0,"",VLOOKUP(D8182,'Resources Final'!A:C,3,FALSE))</f>
        <v>Y</v>
      </c>
      <c r="L8182" s="3" t="str">
        <f>IF(VLOOKUP(D8182,'Resources Final'!A:D,4,FALSE)=0,"",VLOOKUP(D8182,'Resources Final'!A:D,4,FALSE))</f>
        <v/>
      </c>
      <c r="M8182" s="3" t="str">
        <f>IF(VLOOKUP(D8182,'Resources Final'!A:E,5,FALSE)=0,"",VLOOKUP(D8182,'Resources Final'!A:E,5,FALSE))</f>
        <v/>
      </c>
      <c r="N8182" s="7" t="str">
        <f>IF(VLOOKUP(D8182,'Resources Final'!A:F,6,FALSE)=0,"",VLOOKUP(D8182,'Resources Final'!A:F,6,FALSE))</f>
        <v/>
      </c>
      <c r="O8182" s="3" t="str">
        <f>IF(VLOOKUP(D8182,'Resources Final'!A:G,7,FALSE)=0,"",VLOOKUP(D8182,'Resources Final'!A:G,7,FALSE))</f>
        <v/>
      </c>
    </row>
    <row r="8183" spans="1:15" x14ac:dyDescent="0.2">
      <c r="A8183" s="11">
        <v>990</v>
      </c>
      <c r="B8183" s="11" t="str">
        <f t="shared" si="142"/>
        <v>Fred C. and Mary R. Koch Foundation_Taylor, Allison20101500</v>
      </c>
      <c r="C8183" s="11" t="s">
        <v>4161</v>
      </c>
      <c r="D8183" s="11" t="s">
        <v>3536</v>
      </c>
      <c r="E8183" s="11" t="s">
        <v>3536</v>
      </c>
      <c r="F8183" s="4">
        <v>1500</v>
      </c>
      <c r="G8183" s="3">
        <v>2010</v>
      </c>
      <c r="H8183" s="3" t="s">
        <v>21</v>
      </c>
      <c r="I8183" s="12" t="s">
        <v>4162</v>
      </c>
      <c r="J8183" s="3">
        <v>190</v>
      </c>
      <c r="K8183" s="3" t="str">
        <f>IF(VLOOKUP(D8183,'Resources Final'!A:C,3,FALSE)=0,"",VLOOKUP(D8183,'Resources Final'!A:C,3,FALSE))</f>
        <v>Y</v>
      </c>
      <c r="L8183" s="3" t="str">
        <f>IF(VLOOKUP(D8183,'Resources Final'!A:D,4,FALSE)=0,"",VLOOKUP(D8183,'Resources Final'!A:D,4,FALSE))</f>
        <v/>
      </c>
      <c r="M8183" s="3" t="str">
        <f>IF(VLOOKUP(D8183,'Resources Final'!A:E,5,FALSE)=0,"",VLOOKUP(D8183,'Resources Final'!A:E,5,FALSE))</f>
        <v/>
      </c>
      <c r="N8183" s="7" t="str">
        <f>IF(VLOOKUP(D8183,'Resources Final'!A:F,6,FALSE)=0,"",VLOOKUP(D8183,'Resources Final'!A:F,6,FALSE))</f>
        <v/>
      </c>
      <c r="O8183" s="3" t="str">
        <f>IF(VLOOKUP(D8183,'Resources Final'!A:G,7,FALSE)=0,"",VLOOKUP(D8183,'Resources Final'!A:G,7,FALSE))</f>
        <v/>
      </c>
    </row>
    <row r="8184" spans="1:15" x14ac:dyDescent="0.2">
      <c r="A8184" s="11">
        <v>990</v>
      </c>
      <c r="B8184" s="11" t="str">
        <f t="shared" si="142"/>
        <v>Fred C. and Mary R. Koch Foundation_Taylor, Robert20101500</v>
      </c>
      <c r="C8184" s="11" t="s">
        <v>4161</v>
      </c>
      <c r="D8184" s="11" t="s">
        <v>3539</v>
      </c>
      <c r="E8184" s="11" t="s">
        <v>3539</v>
      </c>
      <c r="F8184" s="4">
        <v>1500</v>
      </c>
      <c r="G8184" s="3">
        <v>2010</v>
      </c>
      <c r="H8184" s="3" t="s">
        <v>21</v>
      </c>
      <c r="I8184" s="12" t="s">
        <v>4162</v>
      </c>
      <c r="J8184" s="3">
        <v>191</v>
      </c>
      <c r="K8184" s="3" t="str">
        <f>IF(VLOOKUP(D8184,'Resources Final'!A:C,3,FALSE)=0,"",VLOOKUP(D8184,'Resources Final'!A:C,3,FALSE))</f>
        <v>Y</v>
      </c>
      <c r="L8184" s="3" t="str">
        <f>IF(VLOOKUP(D8184,'Resources Final'!A:D,4,FALSE)=0,"",VLOOKUP(D8184,'Resources Final'!A:D,4,FALSE))</f>
        <v/>
      </c>
      <c r="M8184" s="3" t="str">
        <f>IF(VLOOKUP(D8184,'Resources Final'!A:E,5,FALSE)=0,"",VLOOKUP(D8184,'Resources Final'!A:E,5,FALSE))</f>
        <v/>
      </c>
      <c r="N8184" s="7" t="str">
        <f>IF(VLOOKUP(D8184,'Resources Final'!A:F,6,FALSE)=0,"",VLOOKUP(D8184,'Resources Final'!A:F,6,FALSE))</f>
        <v/>
      </c>
      <c r="O8184" s="3" t="str">
        <f>IF(VLOOKUP(D8184,'Resources Final'!A:G,7,FALSE)=0,"",VLOOKUP(D8184,'Resources Final'!A:G,7,FALSE))</f>
        <v/>
      </c>
    </row>
    <row r="8185" spans="1:15" x14ac:dyDescent="0.2">
      <c r="A8185" s="11">
        <v>990</v>
      </c>
      <c r="B8185" s="11" t="str">
        <f t="shared" si="142"/>
        <v>Fred C. and Mary R. Koch Foundation_Teerlink, Christopher20101500</v>
      </c>
      <c r="C8185" s="11" t="s">
        <v>4161</v>
      </c>
      <c r="D8185" s="11" t="s">
        <v>3546</v>
      </c>
      <c r="E8185" s="11" t="s">
        <v>3546</v>
      </c>
      <c r="F8185" s="4">
        <v>1500</v>
      </c>
      <c r="G8185" s="3">
        <v>2010</v>
      </c>
      <c r="H8185" s="3" t="s">
        <v>21</v>
      </c>
      <c r="I8185" s="12" t="s">
        <v>4162</v>
      </c>
      <c r="J8185" s="3">
        <v>192</v>
      </c>
      <c r="K8185" s="3" t="str">
        <f>IF(VLOOKUP(D8185,'Resources Final'!A:C,3,FALSE)=0,"",VLOOKUP(D8185,'Resources Final'!A:C,3,FALSE))</f>
        <v>Y</v>
      </c>
      <c r="L8185" s="3" t="str">
        <f>IF(VLOOKUP(D8185,'Resources Final'!A:D,4,FALSE)=0,"",VLOOKUP(D8185,'Resources Final'!A:D,4,FALSE))</f>
        <v/>
      </c>
      <c r="M8185" s="3" t="str">
        <f>IF(VLOOKUP(D8185,'Resources Final'!A:E,5,FALSE)=0,"",VLOOKUP(D8185,'Resources Final'!A:E,5,FALSE))</f>
        <v/>
      </c>
      <c r="N8185" s="7" t="str">
        <f>IF(VLOOKUP(D8185,'Resources Final'!A:F,6,FALSE)=0,"",VLOOKUP(D8185,'Resources Final'!A:F,6,FALSE))</f>
        <v/>
      </c>
      <c r="O8185" s="3" t="str">
        <f>IF(VLOOKUP(D8185,'Resources Final'!A:G,7,FALSE)=0,"",VLOOKUP(D8185,'Resources Final'!A:G,7,FALSE))</f>
        <v/>
      </c>
    </row>
    <row r="8186" spans="1:15" x14ac:dyDescent="0.2">
      <c r="A8186" s="11">
        <v>990</v>
      </c>
      <c r="B8186" s="11" t="str">
        <f t="shared" si="142"/>
        <v>Fred C. and Mary R. Koch Foundation_Thraen, Linnea20101500</v>
      </c>
      <c r="C8186" s="11" t="s">
        <v>4161</v>
      </c>
      <c r="D8186" s="11" t="s">
        <v>3645</v>
      </c>
      <c r="E8186" s="11" t="s">
        <v>3645</v>
      </c>
      <c r="F8186" s="4">
        <v>1500</v>
      </c>
      <c r="G8186" s="3">
        <v>2010</v>
      </c>
      <c r="H8186" s="3" t="s">
        <v>21</v>
      </c>
      <c r="I8186" s="12" t="s">
        <v>4162</v>
      </c>
      <c r="J8186" s="3">
        <v>193</v>
      </c>
      <c r="K8186" s="3" t="str">
        <f>IF(VLOOKUP(D8186,'Resources Final'!A:C,3,FALSE)=0,"",VLOOKUP(D8186,'Resources Final'!A:C,3,FALSE))</f>
        <v>Y</v>
      </c>
      <c r="L8186" s="3" t="str">
        <f>IF(VLOOKUP(D8186,'Resources Final'!A:D,4,FALSE)=0,"",VLOOKUP(D8186,'Resources Final'!A:D,4,FALSE))</f>
        <v/>
      </c>
      <c r="M8186" s="3" t="str">
        <f>IF(VLOOKUP(D8186,'Resources Final'!A:E,5,FALSE)=0,"",VLOOKUP(D8186,'Resources Final'!A:E,5,FALSE))</f>
        <v/>
      </c>
      <c r="N8186" s="7" t="str">
        <f>IF(VLOOKUP(D8186,'Resources Final'!A:F,6,FALSE)=0,"",VLOOKUP(D8186,'Resources Final'!A:F,6,FALSE))</f>
        <v/>
      </c>
      <c r="O8186" s="3" t="str">
        <f>IF(VLOOKUP(D8186,'Resources Final'!A:G,7,FALSE)=0,"",VLOOKUP(D8186,'Resources Final'!A:G,7,FALSE))</f>
        <v/>
      </c>
    </row>
    <row r="8187" spans="1:15" x14ac:dyDescent="0.2">
      <c r="A8187" s="11">
        <v>990</v>
      </c>
      <c r="B8187" s="11" t="str">
        <f t="shared" si="142"/>
        <v>Fred C. and Mary R. Koch Foundation_Treat, Meredith20101500</v>
      </c>
      <c r="C8187" s="11" t="s">
        <v>4161</v>
      </c>
      <c r="D8187" s="11" t="s">
        <v>3677</v>
      </c>
      <c r="E8187" s="11" t="s">
        <v>3677</v>
      </c>
      <c r="F8187" s="4">
        <v>1500</v>
      </c>
      <c r="G8187" s="3">
        <v>2010</v>
      </c>
      <c r="H8187" s="3" t="s">
        <v>21</v>
      </c>
      <c r="I8187" s="12" t="s">
        <v>4162</v>
      </c>
      <c r="J8187" s="3">
        <v>194</v>
      </c>
      <c r="K8187" s="3" t="str">
        <f>IF(VLOOKUP(D8187,'Resources Final'!A:C,3,FALSE)=0,"",VLOOKUP(D8187,'Resources Final'!A:C,3,FALSE))</f>
        <v>Y</v>
      </c>
      <c r="L8187" s="3" t="str">
        <f>IF(VLOOKUP(D8187,'Resources Final'!A:D,4,FALSE)=0,"",VLOOKUP(D8187,'Resources Final'!A:D,4,FALSE))</f>
        <v/>
      </c>
      <c r="M8187" s="3" t="str">
        <f>IF(VLOOKUP(D8187,'Resources Final'!A:E,5,FALSE)=0,"",VLOOKUP(D8187,'Resources Final'!A:E,5,FALSE))</f>
        <v/>
      </c>
      <c r="N8187" s="7" t="str">
        <f>IF(VLOOKUP(D8187,'Resources Final'!A:F,6,FALSE)=0,"",VLOOKUP(D8187,'Resources Final'!A:F,6,FALSE))</f>
        <v/>
      </c>
      <c r="O8187" s="3" t="str">
        <f>IF(VLOOKUP(D8187,'Resources Final'!A:G,7,FALSE)=0,"",VLOOKUP(D8187,'Resources Final'!A:G,7,FALSE))</f>
        <v/>
      </c>
    </row>
    <row r="8188" spans="1:15" x14ac:dyDescent="0.2">
      <c r="A8188" s="11">
        <v>990</v>
      </c>
      <c r="B8188" s="11" t="str">
        <f t="shared" si="142"/>
        <v>Fred C. and Mary R. Koch Foundation_Trerotola, Tyler20101500</v>
      </c>
      <c r="C8188" s="11" t="s">
        <v>4161</v>
      </c>
      <c r="D8188" s="11" t="s">
        <v>3678</v>
      </c>
      <c r="E8188" s="11" t="s">
        <v>3678</v>
      </c>
      <c r="F8188" s="4">
        <v>1500</v>
      </c>
      <c r="G8188" s="3">
        <v>2010</v>
      </c>
      <c r="H8188" s="3" t="s">
        <v>21</v>
      </c>
      <c r="I8188" s="12" t="s">
        <v>4162</v>
      </c>
      <c r="J8188" s="3">
        <v>195</v>
      </c>
      <c r="K8188" s="3" t="str">
        <f>IF(VLOOKUP(D8188,'Resources Final'!A:C,3,FALSE)=0,"",VLOOKUP(D8188,'Resources Final'!A:C,3,FALSE))</f>
        <v>Y</v>
      </c>
      <c r="L8188" s="3" t="str">
        <f>IF(VLOOKUP(D8188,'Resources Final'!A:D,4,FALSE)=0,"",VLOOKUP(D8188,'Resources Final'!A:D,4,FALSE))</f>
        <v/>
      </c>
      <c r="M8188" s="3" t="str">
        <f>IF(VLOOKUP(D8188,'Resources Final'!A:E,5,FALSE)=0,"",VLOOKUP(D8188,'Resources Final'!A:E,5,FALSE))</f>
        <v/>
      </c>
      <c r="N8188" s="7" t="str">
        <f>IF(VLOOKUP(D8188,'Resources Final'!A:F,6,FALSE)=0,"",VLOOKUP(D8188,'Resources Final'!A:F,6,FALSE))</f>
        <v/>
      </c>
      <c r="O8188" s="3" t="str">
        <f>IF(VLOOKUP(D8188,'Resources Final'!A:G,7,FALSE)=0,"",VLOOKUP(D8188,'Resources Final'!A:G,7,FALSE))</f>
        <v/>
      </c>
    </row>
    <row r="8189" spans="1:15" x14ac:dyDescent="0.2">
      <c r="A8189" s="11">
        <v>990</v>
      </c>
      <c r="B8189" s="11" t="str">
        <f t="shared" si="142"/>
        <v>Fred C. and Mary R. Koch Foundation_VanCleave, Kelly20101500</v>
      </c>
      <c r="C8189" s="11" t="s">
        <v>4161</v>
      </c>
      <c r="D8189" s="11" t="s">
        <v>3876</v>
      </c>
      <c r="E8189" s="11" t="s">
        <v>3876</v>
      </c>
      <c r="F8189" s="4">
        <v>1500</v>
      </c>
      <c r="G8189" s="3">
        <v>2010</v>
      </c>
      <c r="H8189" s="3" t="s">
        <v>21</v>
      </c>
      <c r="I8189" s="12" t="s">
        <v>4162</v>
      </c>
      <c r="J8189" s="3">
        <v>196</v>
      </c>
      <c r="K8189" s="3" t="str">
        <f>IF(VLOOKUP(D8189,'Resources Final'!A:C,3,FALSE)=0,"",VLOOKUP(D8189,'Resources Final'!A:C,3,FALSE))</f>
        <v>Y</v>
      </c>
      <c r="L8189" s="3" t="str">
        <f>IF(VLOOKUP(D8189,'Resources Final'!A:D,4,FALSE)=0,"",VLOOKUP(D8189,'Resources Final'!A:D,4,FALSE))</f>
        <v/>
      </c>
      <c r="M8189" s="3" t="str">
        <f>IF(VLOOKUP(D8189,'Resources Final'!A:E,5,FALSE)=0,"",VLOOKUP(D8189,'Resources Final'!A:E,5,FALSE))</f>
        <v/>
      </c>
      <c r="N8189" s="7" t="str">
        <f>IF(VLOOKUP(D8189,'Resources Final'!A:F,6,FALSE)=0,"",VLOOKUP(D8189,'Resources Final'!A:F,6,FALSE))</f>
        <v/>
      </c>
      <c r="O8189" s="3" t="str">
        <f>IF(VLOOKUP(D8189,'Resources Final'!A:G,7,FALSE)=0,"",VLOOKUP(D8189,'Resources Final'!A:G,7,FALSE))</f>
        <v/>
      </c>
    </row>
    <row r="8190" spans="1:15" x14ac:dyDescent="0.2">
      <c r="A8190" s="11">
        <v>990</v>
      </c>
      <c r="B8190" s="11" t="str">
        <f t="shared" si="142"/>
        <v>Fred C. and Mary R. Koch Foundation_VanDyke, Courtney20101500</v>
      </c>
      <c r="C8190" s="11" t="s">
        <v>4161</v>
      </c>
      <c r="D8190" s="11" t="s">
        <v>3878</v>
      </c>
      <c r="E8190" s="11" t="s">
        <v>3878</v>
      </c>
      <c r="F8190" s="4">
        <v>1500</v>
      </c>
      <c r="G8190" s="3">
        <v>2010</v>
      </c>
      <c r="H8190" s="3" t="s">
        <v>21</v>
      </c>
      <c r="I8190" s="12" t="s">
        <v>4162</v>
      </c>
      <c r="J8190" s="3">
        <v>197</v>
      </c>
      <c r="K8190" s="3" t="str">
        <f>IF(VLOOKUP(D8190,'Resources Final'!A:C,3,FALSE)=0,"",VLOOKUP(D8190,'Resources Final'!A:C,3,FALSE))</f>
        <v>Y</v>
      </c>
      <c r="L8190" s="3" t="str">
        <f>IF(VLOOKUP(D8190,'Resources Final'!A:D,4,FALSE)=0,"",VLOOKUP(D8190,'Resources Final'!A:D,4,FALSE))</f>
        <v/>
      </c>
      <c r="M8190" s="3" t="str">
        <f>IF(VLOOKUP(D8190,'Resources Final'!A:E,5,FALSE)=0,"",VLOOKUP(D8190,'Resources Final'!A:E,5,FALSE))</f>
        <v/>
      </c>
      <c r="N8190" s="7" t="str">
        <f>IF(VLOOKUP(D8190,'Resources Final'!A:F,6,FALSE)=0,"",VLOOKUP(D8190,'Resources Final'!A:F,6,FALSE))</f>
        <v/>
      </c>
      <c r="O8190" s="3" t="str">
        <f>IF(VLOOKUP(D8190,'Resources Final'!A:G,7,FALSE)=0,"",VLOOKUP(D8190,'Resources Final'!A:G,7,FALSE))</f>
        <v/>
      </c>
    </row>
    <row r="8191" spans="1:15" x14ac:dyDescent="0.2">
      <c r="A8191" s="11">
        <v>990</v>
      </c>
      <c r="B8191" s="11" t="str">
        <f t="shared" si="142"/>
        <v>Fred C. and Mary R. Koch Foundation_Voth, Anna20101500</v>
      </c>
      <c r="C8191" s="11" t="s">
        <v>4161</v>
      </c>
      <c r="D8191" s="11" t="s">
        <v>4188</v>
      </c>
      <c r="E8191" s="11" t="s">
        <v>3910</v>
      </c>
      <c r="F8191" s="4">
        <v>1500</v>
      </c>
      <c r="G8191" s="3">
        <v>2010</v>
      </c>
      <c r="H8191" s="3" t="s">
        <v>21</v>
      </c>
      <c r="I8191" s="12" t="s">
        <v>4162</v>
      </c>
      <c r="J8191" s="3">
        <v>198</v>
      </c>
      <c r="K8191" s="3" t="str">
        <f>IF(VLOOKUP(D8191,'Resources Final'!A:C,3,FALSE)=0,"",VLOOKUP(D8191,'Resources Final'!A:C,3,FALSE))</f>
        <v>Y</v>
      </c>
      <c r="L8191" s="3" t="str">
        <f>IF(VLOOKUP(D8191,'Resources Final'!A:D,4,FALSE)=0,"",VLOOKUP(D8191,'Resources Final'!A:D,4,FALSE))</f>
        <v/>
      </c>
      <c r="M8191" s="3" t="str">
        <f>IF(VLOOKUP(D8191,'Resources Final'!A:E,5,FALSE)=0,"",VLOOKUP(D8191,'Resources Final'!A:E,5,FALSE))</f>
        <v/>
      </c>
      <c r="N8191" s="7" t="str">
        <f>IF(VLOOKUP(D8191,'Resources Final'!A:F,6,FALSE)=0,"",VLOOKUP(D8191,'Resources Final'!A:F,6,FALSE))</f>
        <v/>
      </c>
      <c r="O8191" s="3" t="str">
        <f>IF(VLOOKUP(D8191,'Resources Final'!A:G,7,FALSE)=0,"",VLOOKUP(D8191,'Resources Final'!A:G,7,FALSE))</f>
        <v/>
      </c>
    </row>
    <row r="8192" spans="1:15" x14ac:dyDescent="0.2">
      <c r="A8192" s="11">
        <v>990</v>
      </c>
      <c r="B8192" s="11" t="str">
        <f t="shared" si="142"/>
        <v>Fred C. and Mary R. Koch Foundation_Weeks, Savannah20101500</v>
      </c>
      <c r="C8192" s="11" t="s">
        <v>4161</v>
      </c>
      <c r="D8192" s="11" t="s">
        <v>3962</v>
      </c>
      <c r="E8192" s="11" t="s">
        <v>3962</v>
      </c>
      <c r="F8192" s="4">
        <v>1500</v>
      </c>
      <c r="G8192" s="3">
        <v>2010</v>
      </c>
      <c r="H8192" s="3" t="s">
        <v>21</v>
      </c>
      <c r="I8192" s="12" t="s">
        <v>4162</v>
      </c>
      <c r="J8192" s="3">
        <v>199</v>
      </c>
      <c r="K8192" s="3" t="str">
        <f>IF(VLOOKUP(D8192,'Resources Final'!A:C,3,FALSE)=0,"",VLOOKUP(D8192,'Resources Final'!A:C,3,FALSE))</f>
        <v>Y</v>
      </c>
      <c r="L8192" s="3" t="str">
        <f>IF(VLOOKUP(D8192,'Resources Final'!A:D,4,FALSE)=0,"",VLOOKUP(D8192,'Resources Final'!A:D,4,FALSE))</f>
        <v/>
      </c>
      <c r="M8192" s="3" t="str">
        <f>IF(VLOOKUP(D8192,'Resources Final'!A:E,5,FALSE)=0,"",VLOOKUP(D8192,'Resources Final'!A:E,5,FALSE))</f>
        <v/>
      </c>
      <c r="N8192" s="7" t="str">
        <f>IF(VLOOKUP(D8192,'Resources Final'!A:F,6,FALSE)=0,"",VLOOKUP(D8192,'Resources Final'!A:F,6,FALSE))</f>
        <v/>
      </c>
      <c r="O8192" s="3" t="str">
        <f>IF(VLOOKUP(D8192,'Resources Final'!A:G,7,FALSE)=0,"",VLOOKUP(D8192,'Resources Final'!A:G,7,FALSE))</f>
        <v/>
      </c>
    </row>
    <row r="8193" spans="1:15" x14ac:dyDescent="0.2">
      <c r="A8193" s="11">
        <v>990</v>
      </c>
      <c r="B8193" s="11" t="str">
        <f t="shared" si="142"/>
        <v>Fred C. and Mary R. Koch Foundation_Wilkes, Katherine20101500</v>
      </c>
      <c r="C8193" s="11" t="s">
        <v>4161</v>
      </c>
      <c r="D8193" s="11" t="s">
        <v>4032</v>
      </c>
      <c r="E8193" s="11" t="s">
        <v>4032</v>
      </c>
      <c r="F8193" s="4">
        <v>1500</v>
      </c>
      <c r="G8193" s="3">
        <v>2010</v>
      </c>
      <c r="H8193" s="3" t="s">
        <v>21</v>
      </c>
      <c r="I8193" s="12" t="s">
        <v>4162</v>
      </c>
      <c r="J8193" s="3">
        <v>200</v>
      </c>
      <c r="K8193" s="3" t="str">
        <f>IF(VLOOKUP(D8193,'Resources Final'!A:C,3,FALSE)=0,"",VLOOKUP(D8193,'Resources Final'!A:C,3,FALSE))</f>
        <v>Y</v>
      </c>
      <c r="L8193" s="3" t="str">
        <f>IF(VLOOKUP(D8193,'Resources Final'!A:D,4,FALSE)=0,"",VLOOKUP(D8193,'Resources Final'!A:D,4,FALSE))</f>
        <v/>
      </c>
      <c r="M8193" s="3" t="str">
        <f>IF(VLOOKUP(D8193,'Resources Final'!A:E,5,FALSE)=0,"",VLOOKUP(D8193,'Resources Final'!A:E,5,FALSE))</f>
        <v/>
      </c>
      <c r="N8193" s="7" t="str">
        <f>IF(VLOOKUP(D8193,'Resources Final'!A:F,6,FALSE)=0,"",VLOOKUP(D8193,'Resources Final'!A:F,6,FALSE))</f>
        <v/>
      </c>
      <c r="O8193" s="3" t="str">
        <f>IF(VLOOKUP(D8193,'Resources Final'!A:G,7,FALSE)=0,"",VLOOKUP(D8193,'Resources Final'!A:G,7,FALSE))</f>
        <v/>
      </c>
    </row>
    <row r="8194" spans="1:15" x14ac:dyDescent="0.2">
      <c r="A8194" s="11">
        <v>990</v>
      </c>
      <c r="B8194" s="11" t="str">
        <f t="shared" ref="B8194:B8257" si="143">C8194&amp;"_"&amp;D8194&amp;G8194&amp;F8194</f>
        <v>Fred C. and Mary R. Koch Foundation_Williams, Robert20101500</v>
      </c>
      <c r="C8194" s="11" t="s">
        <v>4161</v>
      </c>
      <c r="D8194" s="11" t="s">
        <v>4046</v>
      </c>
      <c r="E8194" s="11" t="s">
        <v>4046</v>
      </c>
      <c r="F8194" s="4">
        <v>1500</v>
      </c>
      <c r="G8194" s="3">
        <v>2010</v>
      </c>
      <c r="H8194" s="3" t="s">
        <v>21</v>
      </c>
      <c r="I8194" s="12" t="s">
        <v>4162</v>
      </c>
      <c r="J8194" s="3">
        <v>201</v>
      </c>
      <c r="K8194" s="3" t="str">
        <f>IF(VLOOKUP(D8194,'Resources Final'!A:C,3,FALSE)=0,"",VLOOKUP(D8194,'Resources Final'!A:C,3,FALSE))</f>
        <v>Y</v>
      </c>
      <c r="L8194" s="3" t="str">
        <f>IF(VLOOKUP(D8194,'Resources Final'!A:D,4,FALSE)=0,"",VLOOKUP(D8194,'Resources Final'!A:D,4,FALSE))</f>
        <v/>
      </c>
      <c r="M8194" s="3" t="str">
        <f>IF(VLOOKUP(D8194,'Resources Final'!A:E,5,FALSE)=0,"",VLOOKUP(D8194,'Resources Final'!A:E,5,FALSE))</f>
        <v/>
      </c>
      <c r="N8194" s="7" t="str">
        <f>IF(VLOOKUP(D8194,'Resources Final'!A:F,6,FALSE)=0,"",VLOOKUP(D8194,'Resources Final'!A:F,6,FALSE))</f>
        <v/>
      </c>
      <c r="O8194" s="3" t="str">
        <f>IF(VLOOKUP(D8194,'Resources Final'!A:G,7,FALSE)=0,"",VLOOKUP(D8194,'Resources Final'!A:G,7,FALSE))</f>
        <v/>
      </c>
    </row>
    <row r="8195" spans="1:15" x14ac:dyDescent="0.2">
      <c r="A8195" s="11">
        <v>990</v>
      </c>
      <c r="B8195" s="11" t="str">
        <f t="shared" si="143"/>
        <v>Fred C. and Mary R. Koch Foundation_Williams, Thomas20101500</v>
      </c>
      <c r="C8195" s="11" t="s">
        <v>4161</v>
      </c>
      <c r="D8195" s="11" t="s">
        <v>4048</v>
      </c>
      <c r="E8195" s="11" t="s">
        <v>4048</v>
      </c>
      <c r="F8195" s="4">
        <v>1500</v>
      </c>
      <c r="G8195" s="3">
        <v>2010</v>
      </c>
      <c r="H8195" s="3" t="s">
        <v>21</v>
      </c>
      <c r="I8195" s="12" t="s">
        <v>4162</v>
      </c>
      <c r="J8195" s="3">
        <v>202</v>
      </c>
      <c r="K8195" s="3" t="str">
        <f>IF(VLOOKUP(D8195,'Resources Final'!A:C,3,FALSE)=0,"",VLOOKUP(D8195,'Resources Final'!A:C,3,FALSE))</f>
        <v>Y</v>
      </c>
      <c r="L8195" s="3" t="str">
        <f>IF(VLOOKUP(D8195,'Resources Final'!A:D,4,FALSE)=0,"",VLOOKUP(D8195,'Resources Final'!A:D,4,FALSE))</f>
        <v/>
      </c>
      <c r="M8195" s="3" t="str">
        <f>IF(VLOOKUP(D8195,'Resources Final'!A:E,5,FALSE)=0,"",VLOOKUP(D8195,'Resources Final'!A:E,5,FALSE))</f>
        <v/>
      </c>
      <c r="N8195" s="7" t="str">
        <f>IF(VLOOKUP(D8195,'Resources Final'!A:F,6,FALSE)=0,"",VLOOKUP(D8195,'Resources Final'!A:F,6,FALSE))</f>
        <v/>
      </c>
      <c r="O8195" s="3" t="str">
        <f>IF(VLOOKUP(D8195,'Resources Final'!A:G,7,FALSE)=0,"",VLOOKUP(D8195,'Resources Final'!A:G,7,FALSE))</f>
        <v/>
      </c>
    </row>
    <row r="8196" spans="1:15" x14ac:dyDescent="0.2">
      <c r="A8196" s="11">
        <v>990</v>
      </c>
      <c r="B8196" s="11" t="str">
        <f t="shared" si="143"/>
        <v>Fred C. and Mary R. Koch Foundation_Wilson, Amanda20101500</v>
      </c>
      <c r="C8196" s="11" t="s">
        <v>4161</v>
      </c>
      <c r="D8196" s="11" t="s">
        <v>4053</v>
      </c>
      <c r="E8196" s="11" t="s">
        <v>4053</v>
      </c>
      <c r="F8196" s="4">
        <v>1500</v>
      </c>
      <c r="G8196" s="3">
        <v>2010</v>
      </c>
      <c r="H8196" s="3" t="s">
        <v>21</v>
      </c>
      <c r="I8196" s="12" t="s">
        <v>4162</v>
      </c>
      <c r="J8196" s="3">
        <v>203</v>
      </c>
      <c r="K8196" s="3" t="str">
        <f>IF(VLOOKUP(D8196,'Resources Final'!A:C,3,FALSE)=0,"",VLOOKUP(D8196,'Resources Final'!A:C,3,FALSE))</f>
        <v>Y</v>
      </c>
      <c r="L8196" s="3" t="str">
        <f>IF(VLOOKUP(D8196,'Resources Final'!A:D,4,FALSE)=0,"",VLOOKUP(D8196,'Resources Final'!A:D,4,FALSE))</f>
        <v/>
      </c>
      <c r="M8196" s="3" t="str">
        <f>IF(VLOOKUP(D8196,'Resources Final'!A:E,5,FALSE)=0,"",VLOOKUP(D8196,'Resources Final'!A:E,5,FALSE))</f>
        <v/>
      </c>
      <c r="N8196" s="7" t="str">
        <f>IF(VLOOKUP(D8196,'Resources Final'!A:F,6,FALSE)=0,"",VLOOKUP(D8196,'Resources Final'!A:F,6,FALSE))</f>
        <v/>
      </c>
      <c r="O8196" s="3" t="str">
        <f>IF(VLOOKUP(D8196,'Resources Final'!A:G,7,FALSE)=0,"",VLOOKUP(D8196,'Resources Final'!A:G,7,FALSE))</f>
        <v/>
      </c>
    </row>
    <row r="8197" spans="1:15" x14ac:dyDescent="0.2">
      <c r="A8197" s="11">
        <v>990</v>
      </c>
      <c r="B8197" s="11" t="str">
        <f t="shared" si="143"/>
        <v>Fred C. and Mary R. Koch Foundation_Wofford, Ashley20101500</v>
      </c>
      <c r="C8197" s="11" t="s">
        <v>4161</v>
      </c>
      <c r="D8197" s="11" t="s">
        <v>4075</v>
      </c>
      <c r="E8197" s="11" t="s">
        <v>4075</v>
      </c>
      <c r="F8197" s="4">
        <v>1500</v>
      </c>
      <c r="G8197" s="3">
        <v>2010</v>
      </c>
      <c r="H8197" s="3" t="s">
        <v>21</v>
      </c>
      <c r="I8197" s="12" t="s">
        <v>4162</v>
      </c>
      <c r="J8197" s="3">
        <v>204</v>
      </c>
      <c r="K8197" s="3" t="str">
        <f>IF(VLOOKUP(D8197,'Resources Final'!A:C,3,FALSE)=0,"",VLOOKUP(D8197,'Resources Final'!A:C,3,FALSE))</f>
        <v>Y</v>
      </c>
      <c r="L8197" s="3" t="str">
        <f>IF(VLOOKUP(D8197,'Resources Final'!A:D,4,FALSE)=0,"",VLOOKUP(D8197,'Resources Final'!A:D,4,FALSE))</f>
        <v/>
      </c>
      <c r="M8197" s="3" t="str">
        <f>IF(VLOOKUP(D8197,'Resources Final'!A:E,5,FALSE)=0,"",VLOOKUP(D8197,'Resources Final'!A:E,5,FALSE))</f>
        <v/>
      </c>
      <c r="N8197" s="7" t="str">
        <f>IF(VLOOKUP(D8197,'Resources Final'!A:F,6,FALSE)=0,"",VLOOKUP(D8197,'Resources Final'!A:F,6,FALSE))</f>
        <v/>
      </c>
      <c r="O8197" s="3" t="str">
        <f>IF(VLOOKUP(D8197,'Resources Final'!A:G,7,FALSE)=0,"",VLOOKUP(D8197,'Resources Final'!A:G,7,FALSE))</f>
        <v/>
      </c>
    </row>
    <row r="8198" spans="1:15" x14ac:dyDescent="0.2">
      <c r="A8198" s="11">
        <v>990</v>
      </c>
      <c r="B8198" s="11" t="str">
        <f t="shared" si="143"/>
        <v>Fred C. and Mary R. Koch Foundation_Yerkes, Daniel20101500</v>
      </c>
      <c r="C8198" s="11" t="s">
        <v>4161</v>
      </c>
      <c r="D8198" s="11" t="s">
        <v>4106</v>
      </c>
      <c r="E8198" s="11" t="s">
        <v>4106</v>
      </c>
      <c r="F8198" s="4">
        <v>1500</v>
      </c>
      <c r="G8198" s="3">
        <v>2010</v>
      </c>
      <c r="H8198" s="3" t="s">
        <v>21</v>
      </c>
      <c r="I8198" s="12" t="s">
        <v>4162</v>
      </c>
      <c r="J8198" s="3">
        <v>205</v>
      </c>
      <c r="K8198" s="3" t="str">
        <f>IF(VLOOKUP(D8198,'Resources Final'!A:C,3,FALSE)=0,"",VLOOKUP(D8198,'Resources Final'!A:C,3,FALSE))</f>
        <v>Y</v>
      </c>
      <c r="L8198" s="3" t="str">
        <f>IF(VLOOKUP(D8198,'Resources Final'!A:D,4,FALSE)=0,"",VLOOKUP(D8198,'Resources Final'!A:D,4,FALSE))</f>
        <v/>
      </c>
      <c r="M8198" s="3" t="str">
        <f>IF(VLOOKUP(D8198,'Resources Final'!A:E,5,FALSE)=0,"",VLOOKUP(D8198,'Resources Final'!A:E,5,FALSE))</f>
        <v/>
      </c>
      <c r="N8198" s="7" t="str">
        <f>IF(VLOOKUP(D8198,'Resources Final'!A:F,6,FALSE)=0,"",VLOOKUP(D8198,'Resources Final'!A:F,6,FALSE))</f>
        <v/>
      </c>
      <c r="O8198" s="3" t="str">
        <f>IF(VLOOKUP(D8198,'Resources Final'!A:G,7,FALSE)=0,"",VLOOKUP(D8198,'Resources Final'!A:G,7,FALSE))</f>
        <v/>
      </c>
    </row>
    <row r="8199" spans="1:15" x14ac:dyDescent="0.2">
      <c r="A8199" s="11">
        <v>990</v>
      </c>
      <c r="B8199" s="11" t="str">
        <f t="shared" si="143"/>
        <v>Fred C. and Mary R. Koch Foundation_Yerkes, Theresa20101500</v>
      </c>
      <c r="C8199" s="11" t="s">
        <v>4161</v>
      </c>
      <c r="D8199" s="11" t="s">
        <v>4111</v>
      </c>
      <c r="E8199" s="11" t="s">
        <v>4111</v>
      </c>
      <c r="F8199" s="4">
        <v>1500</v>
      </c>
      <c r="G8199" s="3">
        <v>2010</v>
      </c>
      <c r="H8199" s="3" t="s">
        <v>21</v>
      </c>
      <c r="I8199" s="12" t="s">
        <v>4162</v>
      </c>
      <c r="J8199" s="3">
        <v>206</v>
      </c>
      <c r="K8199" s="3" t="str">
        <f>IF(VLOOKUP(D8199,'Resources Final'!A:C,3,FALSE)=0,"",VLOOKUP(D8199,'Resources Final'!A:C,3,FALSE))</f>
        <v>Y</v>
      </c>
      <c r="L8199" s="3" t="str">
        <f>IF(VLOOKUP(D8199,'Resources Final'!A:D,4,FALSE)=0,"",VLOOKUP(D8199,'Resources Final'!A:D,4,FALSE))</f>
        <v/>
      </c>
      <c r="M8199" s="3" t="str">
        <f>IF(VLOOKUP(D8199,'Resources Final'!A:E,5,FALSE)=0,"",VLOOKUP(D8199,'Resources Final'!A:E,5,FALSE))</f>
        <v/>
      </c>
      <c r="N8199" s="7" t="str">
        <f>IF(VLOOKUP(D8199,'Resources Final'!A:F,6,FALSE)=0,"",VLOOKUP(D8199,'Resources Final'!A:F,6,FALSE))</f>
        <v/>
      </c>
      <c r="O8199" s="3" t="str">
        <f>IF(VLOOKUP(D8199,'Resources Final'!A:G,7,FALSE)=0,"",VLOOKUP(D8199,'Resources Final'!A:G,7,FALSE))</f>
        <v/>
      </c>
    </row>
    <row r="8200" spans="1:15" x14ac:dyDescent="0.2">
      <c r="A8200" s="11">
        <v>990</v>
      </c>
      <c r="B8200" s="11" t="str">
        <f t="shared" si="143"/>
        <v>Fred C. and Mary R. Koch Foundation_Young, Kevin20101500</v>
      </c>
      <c r="C8200" s="11" t="s">
        <v>4161</v>
      </c>
      <c r="D8200" s="11" t="s">
        <v>4130</v>
      </c>
      <c r="E8200" s="11" t="s">
        <v>4130</v>
      </c>
      <c r="F8200" s="4">
        <v>1500</v>
      </c>
      <c r="G8200" s="3">
        <v>2010</v>
      </c>
      <c r="H8200" s="3" t="s">
        <v>21</v>
      </c>
      <c r="I8200" s="12" t="s">
        <v>4162</v>
      </c>
      <c r="J8200" s="3">
        <v>207</v>
      </c>
      <c r="K8200" s="3" t="str">
        <f>IF(VLOOKUP(D8200,'Resources Final'!A:C,3,FALSE)=0,"",VLOOKUP(D8200,'Resources Final'!A:C,3,FALSE))</f>
        <v>Y</v>
      </c>
      <c r="L8200" s="3" t="str">
        <f>IF(VLOOKUP(D8200,'Resources Final'!A:D,4,FALSE)=0,"",VLOOKUP(D8200,'Resources Final'!A:D,4,FALSE))</f>
        <v/>
      </c>
      <c r="M8200" s="3" t="str">
        <f>IF(VLOOKUP(D8200,'Resources Final'!A:E,5,FALSE)=0,"",VLOOKUP(D8200,'Resources Final'!A:E,5,FALSE))</f>
        <v/>
      </c>
      <c r="N8200" s="7" t="str">
        <f>IF(VLOOKUP(D8200,'Resources Final'!A:F,6,FALSE)=0,"",VLOOKUP(D8200,'Resources Final'!A:F,6,FALSE))</f>
        <v/>
      </c>
      <c r="O8200" s="3" t="str">
        <f>IF(VLOOKUP(D8200,'Resources Final'!A:G,7,FALSE)=0,"",VLOOKUP(D8200,'Resources Final'!A:G,7,FALSE))</f>
        <v/>
      </c>
    </row>
    <row r="8201" spans="1:15" x14ac:dyDescent="0.2">
      <c r="A8201" s="11">
        <v>990</v>
      </c>
      <c r="B8201" s="11" t="str">
        <f t="shared" si="143"/>
        <v>Fred C. and Mary R. Koch Foundation_Young, Shannon20101500</v>
      </c>
      <c r="C8201" s="11" t="s">
        <v>4161</v>
      </c>
      <c r="D8201" s="11" t="s">
        <v>4131</v>
      </c>
      <c r="E8201" s="11" t="s">
        <v>4131</v>
      </c>
      <c r="F8201" s="4">
        <v>1500</v>
      </c>
      <c r="G8201" s="3">
        <v>2010</v>
      </c>
      <c r="H8201" s="3" t="s">
        <v>21</v>
      </c>
      <c r="I8201" s="12" t="s">
        <v>4162</v>
      </c>
      <c r="J8201" s="3">
        <v>208</v>
      </c>
      <c r="K8201" s="3" t="str">
        <f>IF(VLOOKUP(D8201,'Resources Final'!A:C,3,FALSE)=0,"",VLOOKUP(D8201,'Resources Final'!A:C,3,FALSE))</f>
        <v>Y</v>
      </c>
      <c r="L8201" s="3" t="str">
        <f>IF(VLOOKUP(D8201,'Resources Final'!A:D,4,FALSE)=0,"",VLOOKUP(D8201,'Resources Final'!A:D,4,FALSE))</f>
        <v/>
      </c>
      <c r="M8201" s="3" t="str">
        <f>IF(VLOOKUP(D8201,'Resources Final'!A:E,5,FALSE)=0,"",VLOOKUP(D8201,'Resources Final'!A:E,5,FALSE))</f>
        <v/>
      </c>
      <c r="N8201" s="7" t="str">
        <f>IF(VLOOKUP(D8201,'Resources Final'!A:F,6,FALSE)=0,"",VLOOKUP(D8201,'Resources Final'!A:F,6,FALSE))</f>
        <v/>
      </c>
      <c r="O8201" s="3" t="str">
        <f>IF(VLOOKUP(D8201,'Resources Final'!A:G,7,FALSE)=0,"",VLOOKUP(D8201,'Resources Final'!A:G,7,FALSE))</f>
        <v/>
      </c>
    </row>
    <row r="8202" spans="1:15" x14ac:dyDescent="0.2">
      <c r="A8202" s="11">
        <v>990</v>
      </c>
      <c r="B8202" s="11" t="str">
        <f t="shared" si="143"/>
        <v>Fred C. and Mary R. Koch Foundation_Zakrewsky, Michael20101500</v>
      </c>
      <c r="C8202" s="11" t="s">
        <v>4161</v>
      </c>
      <c r="D8202" s="11" t="s">
        <v>4145</v>
      </c>
      <c r="E8202" s="11" t="s">
        <v>4145</v>
      </c>
      <c r="F8202" s="4">
        <v>1500</v>
      </c>
      <c r="G8202" s="3">
        <v>2010</v>
      </c>
      <c r="H8202" s="3" t="s">
        <v>21</v>
      </c>
      <c r="I8202" s="12" t="s">
        <v>4162</v>
      </c>
      <c r="J8202" s="3">
        <v>209</v>
      </c>
      <c r="K8202" s="3" t="str">
        <f>IF(VLOOKUP(D8202,'Resources Final'!A:C,3,FALSE)=0,"",VLOOKUP(D8202,'Resources Final'!A:C,3,FALSE))</f>
        <v>Y</v>
      </c>
      <c r="L8202" s="3" t="str">
        <f>IF(VLOOKUP(D8202,'Resources Final'!A:D,4,FALSE)=0,"",VLOOKUP(D8202,'Resources Final'!A:D,4,FALSE))</f>
        <v/>
      </c>
      <c r="M8202" s="3" t="str">
        <f>IF(VLOOKUP(D8202,'Resources Final'!A:E,5,FALSE)=0,"",VLOOKUP(D8202,'Resources Final'!A:E,5,FALSE))</f>
        <v/>
      </c>
      <c r="N8202" s="7" t="str">
        <f>IF(VLOOKUP(D8202,'Resources Final'!A:F,6,FALSE)=0,"",VLOOKUP(D8202,'Resources Final'!A:F,6,FALSE))</f>
        <v/>
      </c>
      <c r="O8202" s="3" t="str">
        <f>IF(VLOOKUP(D8202,'Resources Final'!A:G,7,FALSE)=0,"",VLOOKUP(D8202,'Resources Final'!A:G,7,FALSE))</f>
        <v/>
      </c>
    </row>
    <row r="8203" spans="1:15" x14ac:dyDescent="0.2">
      <c r="A8203" s="11">
        <v>990</v>
      </c>
      <c r="B8203" s="11" t="str">
        <f t="shared" si="143"/>
        <v>Fred C. and Mary R. Koch Foundation_Zemanick,  Kristen20101500</v>
      </c>
      <c r="C8203" s="11" t="s">
        <v>4161</v>
      </c>
      <c r="D8203" s="11" t="s">
        <v>4149</v>
      </c>
      <c r="E8203" s="11" t="s">
        <v>4149</v>
      </c>
      <c r="F8203" s="4">
        <v>1500</v>
      </c>
      <c r="G8203" s="3">
        <v>2010</v>
      </c>
      <c r="H8203" s="3" t="s">
        <v>21</v>
      </c>
      <c r="I8203" s="12" t="s">
        <v>4162</v>
      </c>
      <c r="J8203" s="3">
        <v>210</v>
      </c>
      <c r="K8203" s="3" t="str">
        <f>IF(VLOOKUP(D8203,'Resources Final'!A:C,3,FALSE)=0,"",VLOOKUP(D8203,'Resources Final'!A:C,3,FALSE))</f>
        <v>Y</v>
      </c>
      <c r="L8203" s="3" t="str">
        <f>IF(VLOOKUP(D8203,'Resources Final'!A:D,4,FALSE)=0,"",VLOOKUP(D8203,'Resources Final'!A:D,4,FALSE))</f>
        <v/>
      </c>
      <c r="M8203" s="3" t="str">
        <f>IF(VLOOKUP(D8203,'Resources Final'!A:E,5,FALSE)=0,"",VLOOKUP(D8203,'Resources Final'!A:E,5,FALSE))</f>
        <v/>
      </c>
      <c r="N8203" s="7" t="str">
        <f>IF(VLOOKUP(D8203,'Resources Final'!A:F,6,FALSE)=0,"",VLOOKUP(D8203,'Resources Final'!A:F,6,FALSE))</f>
        <v/>
      </c>
      <c r="O8203" s="3" t="str">
        <f>IF(VLOOKUP(D8203,'Resources Final'!A:G,7,FALSE)=0,"",VLOOKUP(D8203,'Resources Final'!A:G,7,FALSE))</f>
        <v/>
      </c>
    </row>
    <row r="8204" spans="1:15" x14ac:dyDescent="0.2">
      <c r="A8204" s="11">
        <v>990</v>
      </c>
      <c r="B8204" s="11" t="str">
        <f t="shared" si="143"/>
        <v>Fred C. and Mary R. Koch Foundation_Zuiss, Edward20101500</v>
      </c>
      <c r="C8204" s="11" t="s">
        <v>4161</v>
      </c>
      <c r="D8204" s="11" t="s">
        <v>4154</v>
      </c>
      <c r="E8204" s="11" t="s">
        <v>4154</v>
      </c>
      <c r="F8204" s="4">
        <v>1500</v>
      </c>
      <c r="G8204" s="3">
        <v>2010</v>
      </c>
      <c r="H8204" s="3" t="s">
        <v>21</v>
      </c>
      <c r="I8204" s="12" t="s">
        <v>4162</v>
      </c>
      <c r="J8204" s="3">
        <v>211</v>
      </c>
      <c r="K8204" s="3" t="str">
        <f>IF(VLOOKUP(D8204,'Resources Final'!A:C,3,FALSE)=0,"",VLOOKUP(D8204,'Resources Final'!A:C,3,FALSE))</f>
        <v>Y</v>
      </c>
      <c r="L8204" s="3" t="str">
        <f>IF(VLOOKUP(D8204,'Resources Final'!A:D,4,FALSE)=0,"",VLOOKUP(D8204,'Resources Final'!A:D,4,FALSE))</f>
        <v/>
      </c>
      <c r="M8204" s="3" t="str">
        <f>IF(VLOOKUP(D8204,'Resources Final'!A:E,5,FALSE)=0,"",VLOOKUP(D8204,'Resources Final'!A:E,5,FALSE))</f>
        <v/>
      </c>
      <c r="N8204" s="7" t="str">
        <f>IF(VLOOKUP(D8204,'Resources Final'!A:F,6,FALSE)=0,"",VLOOKUP(D8204,'Resources Final'!A:F,6,FALSE))</f>
        <v/>
      </c>
      <c r="O8204" s="3" t="str">
        <f>IF(VLOOKUP(D8204,'Resources Final'!A:G,7,FALSE)=0,"",VLOOKUP(D8204,'Resources Final'!A:G,7,FALSE))</f>
        <v/>
      </c>
    </row>
    <row r="8205" spans="1:15" x14ac:dyDescent="0.2">
      <c r="A8205" s="11">
        <v>990</v>
      </c>
      <c r="B8205" s="11" t="str">
        <f t="shared" si="143"/>
        <v>Fred C. and Mary R. Koch Foundation_Bill of Rights Institute2011184000</v>
      </c>
      <c r="C8205" s="11" t="s">
        <v>4161</v>
      </c>
      <c r="D8205" s="11" t="s">
        <v>428</v>
      </c>
      <c r="E8205" s="11" t="s">
        <v>428</v>
      </c>
      <c r="F8205" s="4">
        <v>184000</v>
      </c>
      <c r="G8205" s="3">
        <v>2011</v>
      </c>
      <c r="H8205" s="3" t="s">
        <v>21</v>
      </c>
      <c r="I8205" s="12"/>
      <c r="J8205" s="3">
        <v>1</v>
      </c>
      <c r="K8205" s="3" t="str">
        <f>IF(VLOOKUP(D8205,'Resources Final'!A:C,3,FALSE)=0,"",VLOOKUP(D8205,'Resources Final'!A:C,3,FALSE))</f>
        <v/>
      </c>
      <c r="L8205" s="3" t="str">
        <f>IF(VLOOKUP(D8205,'Resources Final'!A:D,4,FALSE)=0,"",VLOOKUP(D8205,'Resources Final'!A:D,4,FALSE))</f>
        <v/>
      </c>
      <c r="M8205" s="3" t="str">
        <f>IF(VLOOKUP(D8205,'Resources Final'!A:E,5,FALSE)=0,"",VLOOKUP(D8205,'Resources Final'!A:E,5,FALSE))</f>
        <v/>
      </c>
      <c r="N8205" s="7" t="str">
        <f>IF(VLOOKUP(D8205,'Resources Final'!A:F,6,FALSE)=0,"",VLOOKUP(D8205,'Resources Final'!A:F,6,FALSE))</f>
        <v>https://www.sourcewatch.org/index.php/Bill_of_Rights_Institute</v>
      </c>
      <c r="O8205" s="3" t="str">
        <f>IF(VLOOKUP(D8205,'Resources Final'!A:G,7,FALSE)=0,"",VLOOKUP(D8205,'Resources Final'!A:G,7,FALSE))</f>
        <v>Sourcewatch</v>
      </c>
    </row>
    <row r="8206" spans="1:15" x14ac:dyDescent="0.2">
      <c r="A8206" s="11">
        <v>990</v>
      </c>
      <c r="B8206" s="11" t="str">
        <f t="shared" si="143"/>
        <v>Fred C. and Mary R. Koch Foundation_Communities in Schools201115000</v>
      </c>
      <c r="C8206" s="11" t="s">
        <v>4161</v>
      </c>
      <c r="D8206" s="11" t="s">
        <v>811</v>
      </c>
      <c r="E8206" s="11" t="s">
        <v>811</v>
      </c>
      <c r="F8206" s="4">
        <v>15000</v>
      </c>
      <c r="G8206" s="3">
        <v>2011</v>
      </c>
      <c r="H8206" s="3" t="s">
        <v>21</v>
      </c>
      <c r="I8206" s="12"/>
      <c r="J8206" s="3">
        <v>2</v>
      </c>
      <c r="K8206" s="3" t="str">
        <f>IF(VLOOKUP(D8206,'Resources Final'!A:C,3,FALSE)=0,"",VLOOKUP(D8206,'Resources Final'!A:C,3,FALSE))</f>
        <v/>
      </c>
      <c r="L8206" s="3" t="str">
        <f>IF(VLOOKUP(D8206,'Resources Final'!A:D,4,FALSE)=0,"",VLOOKUP(D8206,'Resources Final'!A:D,4,FALSE))</f>
        <v>Y</v>
      </c>
      <c r="M8206" s="3" t="str">
        <f>IF(VLOOKUP(D8206,'Resources Final'!A:E,5,FALSE)=0,"",VLOOKUP(D8206,'Resources Final'!A:E,5,FALSE))</f>
        <v/>
      </c>
      <c r="N8206" s="7" t="str">
        <f>IF(VLOOKUP(D8206,'Resources Final'!A:F,6,FALSE)=0,"",VLOOKUP(D8206,'Resources Final'!A:F,6,FALSE))</f>
        <v/>
      </c>
      <c r="O8206" s="3" t="str">
        <f>IF(VLOOKUP(D8206,'Resources Final'!A:G,7,FALSE)=0,"",VLOOKUP(D8206,'Resources Final'!A:G,7,FALSE))</f>
        <v/>
      </c>
    </row>
    <row r="8207" spans="1:15" x14ac:dyDescent="0.2">
      <c r="A8207" s="11">
        <v>990</v>
      </c>
      <c r="B8207" s="11" t="str">
        <f t="shared" si="143"/>
        <v>Fred C. and Mary R. Koch Foundation_Ellis Foundation201124000</v>
      </c>
      <c r="C8207" s="11" t="s">
        <v>4161</v>
      </c>
      <c r="D8207" s="11" t="s">
        <v>1124</v>
      </c>
      <c r="E8207" s="11" t="s">
        <v>1124</v>
      </c>
      <c r="F8207" s="4">
        <v>24000</v>
      </c>
      <c r="G8207" s="3">
        <v>2011</v>
      </c>
      <c r="H8207" s="3" t="s">
        <v>21</v>
      </c>
      <c r="I8207" s="12"/>
      <c r="J8207" s="3">
        <v>3</v>
      </c>
      <c r="K8207" s="3" t="str">
        <f>IF(VLOOKUP(D8207,'Resources Final'!A:C,3,FALSE)=0,"",VLOOKUP(D8207,'Resources Final'!A:C,3,FALSE))</f>
        <v/>
      </c>
      <c r="L8207" s="3" t="str">
        <f>IF(VLOOKUP(D8207,'Resources Final'!A:D,4,FALSE)=0,"",VLOOKUP(D8207,'Resources Final'!A:D,4,FALSE))</f>
        <v/>
      </c>
      <c r="M8207" s="3" t="str">
        <f>IF(VLOOKUP(D8207,'Resources Final'!A:E,5,FALSE)=0,"",VLOOKUP(D8207,'Resources Final'!A:E,5,FALSE))</f>
        <v/>
      </c>
      <c r="N8207" s="7" t="str">
        <f>IF(VLOOKUP(D8207,'Resources Final'!A:F,6,FALSE)=0,"",VLOOKUP(D8207,'Resources Final'!A:F,6,FALSE))</f>
        <v/>
      </c>
      <c r="O8207" s="3" t="str">
        <f>IF(VLOOKUP(D8207,'Resources Final'!A:G,7,FALSE)=0,"",VLOOKUP(D8207,'Resources Final'!A:G,7,FALSE))</f>
        <v/>
      </c>
    </row>
    <row r="8208" spans="1:15" x14ac:dyDescent="0.2">
      <c r="A8208" s="11">
        <v>990</v>
      </c>
      <c r="B8208" s="11" t="str">
        <f t="shared" si="143"/>
        <v>Fred C. and Mary R. Koch Foundation_Friends University201139000</v>
      </c>
      <c r="C8208" s="11" t="s">
        <v>4161</v>
      </c>
      <c r="D8208" s="11" t="s">
        <v>1306</v>
      </c>
      <c r="E8208" s="11" t="s">
        <v>1306</v>
      </c>
      <c r="F8208" s="4">
        <v>39000</v>
      </c>
      <c r="G8208" s="3">
        <v>2011</v>
      </c>
      <c r="H8208" s="3" t="s">
        <v>21</v>
      </c>
      <c r="I8208" s="12"/>
      <c r="J8208" s="3">
        <v>4</v>
      </c>
      <c r="K8208" s="3" t="str">
        <f>IF(VLOOKUP(D8208,'Resources Final'!A:C,3,FALSE)=0,"",VLOOKUP(D8208,'Resources Final'!A:C,3,FALSE))</f>
        <v/>
      </c>
      <c r="L8208" s="3" t="str">
        <f>IF(VLOOKUP(D8208,'Resources Final'!A:D,4,FALSE)=0,"",VLOOKUP(D8208,'Resources Final'!A:D,4,FALSE))</f>
        <v>Y</v>
      </c>
      <c r="M8208" s="3" t="str">
        <f>IF(VLOOKUP(D8208,'Resources Final'!A:E,5,FALSE)=0,"",VLOOKUP(D8208,'Resources Final'!A:E,5,FALSE))</f>
        <v/>
      </c>
      <c r="N8208" s="7" t="str">
        <f>IF(VLOOKUP(D8208,'Resources Final'!A:F,6,FALSE)=0,"",VLOOKUP(D8208,'Resources Final'!A:F,6,FALSE))</f>
        <v/>
      </c>
      <c r="O8208" s="3" t="str">
        <f>IF(VLOOKUP(D8208,'Resources Final'!A:G,7,FALSE)=0,"",VLOOKUP(D8208,'Resources Final'!A:G,7,FALSE))</f>
        <v/>
      </c>
    </row>
    <row r="8209" spans="1:15" x14ac:dyDescent="0.2">
      <c r="A8209" s="11">
        <v>990</v>
      </c>
      <c r="B8209" s="11" t="str">
        <f t="shared" si="143"/>
        <v>Fred C. and Mary R. Koch Foundation_Gilder Lehrman Institute of American History201164000</v>
      </c>
      <c r="C8209" s="11" t="s">
        <v>4161</v>
      </c>
      <c r="D8209" s="11" t="s">
        <v>1399</v>
      </c>
      <c r="E8209" s="11" t="s">
        <v>1399</v>
      </c>
      <c r="F8209" s="4">
        <v>64000</v>
      </c>
      <c r="G8209" s="3">
        <v>2011</v>
      </c>
      <c r="H8209" s="3" t="s">
        <v>21</v>
      </c>
      <c r="I8209" s="12"/>
      <c r="J8209" s="3">
        <v>5</v>
      </c>
      <c r="K8209" s="3" t="str">
        <f>IF(VLOOKUP(D8209,'Resources Final'!A:C,3,FALSE)=0,"",VLOOKUP(D8209,'Resources Final'!A:C,3,FALSE))</f>
        <v/>
      </c>
      <c r="L8209" s="3" t="str">
        <f>IF(VLOOKUP(D8209,'Resources Final'!A:D,4,FALSE)=0,"",VLOOKUP(D8209,'Resources Final'!A:D,4,FALSE))</f>
        <v/>
      </c>
      <c r="M8209" s="3" t="str">
        <f>IF(VLOOKUP(D8209,'Resources Final'!A:E,5,FALSE)=0,"",VLOOKUP(D8209,'Resources Final'!A:E,5,FALSE))</f>
        <v>N</v>
      </c>
      <c r="N8209" s="7" t="str">
        <f>IF(VLOOKUP(D8209,'Resources Final'!A:F,6,FALSE)=0,"",VLOOKUP(D8209,'Resources Final'!A:F,6,FALSE))</f>
        <v/>
      </c>
      <c r="O8209" s="3" t="str">
        <f>IF(VLOOKUP(D8209,'Resources Final'!A:G,7,FALSE)=0,"",VLOOKUP(D8209,'Resources Final'!A:G,7,FALSE))</f>
        <v/>
      </c>
    </row>
    <row r="8210" spans="1:15" x14ac:dyDescent="0.2">
      <c r="A8210" s="11">
        <v>990</v>
      </c>
      <c r="B8210" s="11" t="str">
        <f t="shared" si="143"/>
        <v>Fred C. and Mary R. Koch Foundation_Greater Wichita YMCA20113500</v>
      </c>
      <c r="C8210" s="11" t="s">
        <v>4161</v>
      </c>
      <c r="D8210" s="11" t="s">
        <v>1453</v>
      </c>
      <c r="E8210" s="11" t="s">
        <v>589</v>
      </c>
      <c r="F8210" s="4">
        <v>3500</v>
      </c>
      <c r="G8210" s="3">
        <v>2011</v>
      </c>
      <c r="H8210" s="3" t="s">
        <v>21</v>
      </c>
      <c r="I8210" s="12"/>
      <c r="J8210" s="3">
        <v>6</v>
      </c>
      <c r="K8210" s="3" t="str">
        <f>IF(VLOOKUP(D8210,'Resources Final'!A:C,3,FALSE)=0,"",VLOOKUP(D8210,'Resources Final'!A:C,3,FALSE))</f>
        <v/>
      </c>
      <c r="L8210" s="3" t="str">
        <f>IF(VLOOKUP(D8210,'Resources Final'!A:D,4,FALSE)=0,"",VLOOKUP(D8210,'Resources Final'!A:D,4,FALSE))</f>
        <v/>
      </c>
      <c r="M8210" s="3" t="str">
        <f>IF(VLOOKUP(D8210,'Resources Final'!A:E,5,FALSE)=0,"",VLOOKUP(D8210,'Resources Final'!A:E,5,FALSE))</f>
        <v>N</v>
      </c>
      <c r="N8210" s="7" t="str">
        <f>IF(VLOOKUP(D8210,'Resources Final'!A:F,6,FALSE)=0,"",VLOOKUP(D8210,'Resources Final'!A:F,6,FALSE))</f>
        <v/>
      </c>
      <c r="O8210" s="3" t="str">
        <f>IF(VLOOKUP(D8210,'Resources Final'!A:G,7,FALSE)=0,"",VLOOKUP(D8210,'Resources Final'!A:G,7,FALSE))</f>
        <v/>
      </c>
    </row>
    <row r="8211" spans="1:15" x14ac:dyDescent="0.2">
      <c r="A8211" s="11">
        <v>990</v>
      </c>
      <c r="B8211" s="11" t="str">
        <f t="shared" si="143"/>
        <v>Fred C. and Mary R. Koch Foundation_Kansas Council on Economic Education201125000</v>
      </c>
      <c r="C8211" s="11" t="s">
        <v>4161</v>
      </c>
      <c r="D8211" s="11" t="s">
        <v>1949</v>
      </c>
      <c r="E8211" s="11" t="s">
        <v>1949</v>
      </c>
      <c r="F8211" s="4">
        <v>25000</v>
      </c>
      <c r="G8211" s="3">
        <v>2011</v>
      </c>
      <c r="H8211" s="3" t="s">
        <v>21</v>
      </c>
      <c r="I8211" s="12"/>
      <c r="J8211" s="3">
        <v>7</v>
      </c>
      <c r="K8211" s="3" t="str">
        <f>IF(VLOOKUP(D8211,'Resources Final'!A:C,3,FALSE)=0,"",VLOOKUP(D8211,'Resources Final'!A:C,3,FALSE))</f>
        <v/>
      </c>
      <c r="L8211" s="3" t="str">
        <f>IF(VLOOKUP(D8211,'Resources Final'!A:D,4,FALSE)=0,"",VLOOKUP(D8211,'Resources Final'!A:D,4,FALSE))</f>
        <v/>
      </c>
      <c r="M8211" s="3" t="str">
        <f>IF(VLOOKUP(D8211,'Resources Final'!A:E,5,FALSE)=0,"",VLOOKUP(D8211,'Resources Final'!A:E,5,FALSE))</f>
        <v/>
      </c>
      <c r="N8211" s="7" t="str">
        <f>IF(VLOOKUP(D8211,'Resources Final'!A:F,6,FALSE)=0,"",VLOOKUP(D8211,'Resources Final'!A:F,6,FALSE))</f>
        <v/>
      </c>
      <c r="O8211" s="3" t="str">
        <f>IF(VLOOKUP(D8211,'Resources Final'!A:G,7,FALSE)=0,"",VLOOKUP(D8211,'Resources Final'!A:G,7,FALSE))</f>
        <v/>
      </c>
    </row>
    <row r="8212" spans="1:15" x14ac:dyDescent="0.2">
      <c r="A8212" s="11">
        <v>990</v>
      </c>
      <c r="B8212" s="11" t="str">
        <f t="shared" si="143"/>
        <v>Fred C. and Mary R. Koch Foundation_Kansas State University Foundation201120000</v>
      </c>
      <c r="C8212" s="11" t="s">
        <v>4161</v>
      </c>
      <c r="D8212" s="11" t="s">
        <v>1955</v>
      </c>
      <c r="E8212" s="11" t="s">
        <v>1954</v>
      </c>
      <c r="F8212" s="4">
        <v>20000</v>
      </c>
      <c r="G8212" s="3">
        <v>2011</v>
      </c>
      <c r="H8212" s="3" t="s">
        <v>21</v>
      </c>
      <c r="I8212" s="12"/>
      <c r="J8212" s="3">
        <v>8</v>
      </c>
      <c r="K8212" s="3" t="str">
        <f>IF(VLOOKUP(D8212,'Resources Final'!A:C,3,FALSE)=0,"",VLOOKUP(D8212,'Resources Final'!A:C,3,FALSE))</f>
        <v/>
      </c>
      <c r="L8212" s="3" t="str">
        <f>IF(VLOOKUP(D8212,'Resources Final'!A:D,4,FALSE)=0,"",VLOOKUP(D8212,'Resources Final'!A:D,4,FALSE))</f>
        <v>Y</v>
      </c>
      <c r="M8212" s="3" t="str">
        <f>IF(VLOOKUP(D8212,'Resources Final'!A:E,5,FALSE)=0,"",VLOOKUP(D8212,'Resources Final'!A:E,5,FALSE))</f>
        <v/>
      </c>
      <c r="N8212" s="7" t="str">
        <f>IF(VLOOKUP(D8212,'Resources Final'!A:F,6,FALSE)=0,"",VLOOKUP(D8212,'Resources Final'!A:F,6,FALSE))</f>
        <v/>
      </c>
      <c r="O8212" s="3" t="str">
        <f>IF(VLOOKUP(D8212,'Resources Final'!A:G,7,FALSE)=0,"",VLOOKUP(D8212,'Resources Final'!A:G,7,FALSE))</f>
        <v/>
      </c>
    </row>
    <row r="8213" spans="1:15" x14ac:dyDescent="0.2">
      <c r="A8213" s="11">
        <v>990</v>
      </c>
      <c r="B8213" s="11" t="str">
        <f t="shared" si="143"/>
        <v>Fred C. and Mary R. Koch Foundation_Koch Cultural Trust2011148000</v>
      </c>
      <c r="C8213" s="11" t="s">
        <v>4161</v>
      </c>
      <c r="D8213" s="11" t="s">
        <v>2015</v>
      </c>
      <c r="E8213" s="11" t="s">
        <v>2015</v>
      </c>
      <c r="F8213" s="4">
        <v>148000</v>
      </c>
      <c r="G8213" s="3">
        <v>2011</v>
      </c>
      <c r="H8213" s="3" t="s">
        <v>21</v>
      </c>
      <c r="I8213" s="12"/>
      <c r="J8213" s="3">
        <v>9</v>
      </c>
      <c r="K8213" s="3" t="str">
        <f>IF(VLOOKUP(D8213,'Resources Final'!A:C,3,FALSE)=0,"",VLOOKUP(D8213,'Resources Final'!A:C,3,FALSE))</f>
        <v/>
      </c>
      <c r="L8213" s="3" t="str">
        <f>IF(VLOOKUP(D8213,'Resources Final'!A:D,4,FALSE)=0,"",VLOOKUP(D8213,'Resources Final'!A:D,4,FALSE))</f>
        <v/>
      </c>
      <c r="M8213" s="3" t="str">
        <f>IF(VLOOKUP(D8213,'Resources Final'!A:E,5,FALSE)=0,"",VLOOKUP(D8213,'Resources Final'!A:E,5,FALSE))</f>
        <v/>
      </c>
      <c r="N8213" s="7" t="str">
        <f>IF(VLOOKUP(D8213,'Resources Final'!A:F,6,FALSE)=0,"",VLOOKUP(D8213,'Resources Final'!A:F,6,FALSE))</f>
        <v/>
      </c>
      <c r="O8213" s="3" t="str">
        <f>IF(VLOOKUP(D8213,'Resources Final'!A:G,7,FALSE)=0,"",VLOOKUP(D8213,'Resources Final'!A:G,7,FALSE))</f>
        <v/>
      </c>
    </row>
    <row r="8214" spans="1:15" x14ac:dyDescent="0.2">
      <c r="A8214" s="11">
        <v>990</v>
      </c>
      <c r="B8214" s="11" t="str">
        <f t="shared" si="143"/>
        <v>Fred C. and Mary R. Koch Foundation_Music Theatre of Wichita201110500</v>
      </c>
      <c r="C8214" s="11" t="s">
        <v>4161</v>
      </c>
      <c r="D8214" s="11" t="s">
        <v>2571</v>
      </c>
      <c r="E8214" s="11" t="s">
        <v>2571</v>
      </c>
      <c r="F8214" s="4">
        <v>10500</v>
      </c>
      <c r="G8214" s="3">
        <v>2011</v>
      </c>
      <c r="H8214" s="3" t="s">
        <v>21</v>
      </c>
      <c r="I8214" s="12"/>
      <c r="J8214" s="3">
        <v>10</v>
      </c>
      <c r="K8214" s="3" t="str">
        <f>IF(VLOOKUP(D8214,'Resources Final'!A:C,3,FALSE)=0,"",VLOOKUP(D8214,'Resources Final'!A:C,3,FALSE))</f>
        <v/>
      </c>
      <c r="L8214" s="3" t="str">
        <f>IF(VLOOKUP(D8214,'Resources Final'!A:D,4,FALSE)=0,"",VLOOKUP(D8214,'Resources Final'!A:D,4,FALSE))</f>
        <v/>
      </c>
      <c r="M8214" s="3" t="str">
        <f>IF(VLOOKUP(D8214,'Resources Final'!A:E,5,FALSE)=0,"",VLOOKUP(D8214,'Resources Final'!A:E,5,FALSE))</f>
        <v>N</v>
      </c>
      <c r="N8214" s="7" t="str">
        <f>IF(VLOOKUP(D8214,'Resources Final'!A:F,6,FALSE)=0,"",VLOOKUP(D8214,'Resources Final'!A:F,6,FALSE))</f>
        <v/>
      </c>
      <c r="O8214" s="3" t="str">
        <f>IF(VLOOKUP(D8214,'Resources Final'!A:G,7,FALSE)=0,"",VLOOKUP(D8214,'Resources Final'!A:G,7,FALSE))</f>
        <v/>
      </c>
    </row>
    <row r="8215" spans="1:15" x14ac:dyDescent="0.2">
      <c r="A8215" s="11">
        <v>990</v>
      </c>
      <c r="B8215" s="11" t="str">
        <f t="shared" si="143"/>
        <v>Fred C. and Mary R. Koch Foundation_Newman University201124000</v>
      </c>
      <c r="C8215" s="11" t="s">
        <v>4161</v>
      </c>
      <c r="D8215" s="11" t="s">
        <v>2664</v>
      </c>
      <c r="E8215" s="11" t="s">
        <v>2664</v>
      </c>
      <c r="F8215" s="4">
        <v>24000</v>
      </c>
      <c r="G8215" s="3">
        <v>2011</v>
      </c>
      <c r="H8215" s="3" t="s">
        <v>21</v>
      </c>
      <c r="I8215" s="12"/>
      <c r="J8215" s="3">
        <v>11</v>
      </c>
      <c r="K8215" s="3" t="str">
        <f>IF(VLOOKUP(D8215,'Resources Final'!A:C,3,FALSE)=0,"",VLOOKUP(D8215,'Resources Final'!A:C,3,FALSE))</f>
        <v/>
      </c>
      <c r="L8215" s="3" t="str">
        <f>IF(VLOOKUP(D8215,'Resources Final'!A:D,4,FALSE)=0,"",VLOOKUP(D8215,'Resources Final'!A:D,4,FALSE))</f>
        <v>Y</v>
      </c>
      <c r="M8215" s="3" t="str">
        <f>IF(VLOOKUP(D8215,'Resources Final'!A:E,5,FALSE)=0,"",VLOOKUP(D8215,'Resources Final'!A:E,5,FALSE))</f>
        <v/>
      </c>
      <c r="N8215" s="7" t="str">
        <f>IF(VLOOKUP(D8215,'Resources Final'!A:F,6,FALSE)=0,"",VLOOKUP(D8215,'Resources Final'!A:F,6,FALSE))</f>
        <v/>
      </c>
      <c r="O8215" s="3" t="str">
        <f>IF(VLOOKUP(D8215,'Resources Final'!A:G,7,FALSE)=0,"",VLOOKUP(D8215,'Resources Final'!A:G,7,FALSE))</f>
        <v/>
      </c>
    </row>
    <row r="8216" spans="1:15" x14ac:dyDescent="0.2">
      <c r="A8216" s="11">
        <v>990</v>
      </c>
      <c r="B8216" s="11" t="str">
        <f t="shared" si="143"/>
        <v>Fred C. and Mary R. Koch Foundation_Symphony in the Flint Hills201114904</v>
      </c>
      <c r="C8216" s="11" t="s">
        <v>4161</v>
      </c>
      <c r="D8216" s="11" t="s">
        <v>3498</v>
      </c>
      <c r="E8216" s="11" t="s">
        <v>3498</v>
      </c>
      <c r="F8216" s="4">
        <v>14904</v>
      </c>
      <c r="G8216" s="3">
        <v>2011</v>
      </c>
      <c r="H8216" s="3" t="s">
        <v>21</v>
      </c>
      <c r="I8216" s="12"/>
      <c r="J8216" s="3">
        <v>12</v>
      </c>
      <c r="K8216" s="3" t="str">
        <f>IF(VLOOKUP(D8216,'Resources Final'!A:C,3,FALSE)=0,"",VLOOKUP(D8216,'Resources Final'!A:C,3,FALSE))</f>
        <v/>
      </c>
      <c r="L8216" s="3" t="str">
        <f>IF(VLOOKUP(D8216,'Resources Final'!A:D,4,FALSE)=0,"",VLOOKUP(D8216,'Resources Final'!A:D,4,FALSE))</f>
        <v/>
      </c>
      <c r="M8216" s="3" t="str">
        <f>IF(VLOOKUP(D8216,'Resources Final'!A:E,5,FALSE)=0,"",VLOOKUP(D8216,'Resources Final'!A:E,5,FALSE))</f>
        <v>N</v>
      </c>
      <c r="N8216" s="7" t="str">
        <f>IF(VLOOKUP(D8216,'Resources Final'!A:F,6,FALSE)=0,"",VLOOKUP(D8216,'Resources Final'!A:F,6,FALSE))</f>
        <v/>
      </c>
      <c r="O8216" s="3" t="str">
        <f>IF(VLOOKUP(D8216,'Resources Final'!A:G,7,FALSE)=0,"",VLOOKUP(D8216,'Resources Final'!A:G,7,FALSE))</f>
        <v/>
      </c>
    </row>
    <row r="8217" spans="1:15" x14ac:dyDescent="0.2">
      <c r="A8217" s="11">
        <v>990</v>
      </c>
      <c r="B8217" s="11" t="str">
        <f t="shared" si="143"/>
        <v>Fred C. and Mary R. Koch Foundation_Wichita Center for the Arts201152600</v>
      </c>
      <c r="C8217" s="11" t="s">
        <v>4161</v>
      </c>
      <c r="D8217" s="11" t="s">
        <v>4009</v>
      </c>
      <c r="E8217" s="11" t="s">
        <v>4009</v>
      </c>
      <c r="F8217" s="4">
        <v>52600</v>
      </c>
      <c r="G8217" s="3">
        <v>2011</v>
      </c>
      <c r="H8217" s="3" t="s">
        <v>21</v>
      </c>
      <c r="I8217" s="12"/>
      <c r="J8217" s="3">
        <v>13</v>
      </c>
      <c r="K8217" s="3" t="str">
        <f>IF(VLOOKUP(D8217,'Resources Final'!A:C,3,FALSE)=0,"",VLOOKUP(D8217,'Resources Final'!A:C,3,FALSE))</f>
        <v/>
      </c>
      <c r="L8217" s="3" t="str">
        <f>IF(VLOOKUP(D8217,'Resources Final'!A:D,4,FALSE)=0,"",VLOOKUP(D8217,'Resources Final'!A:D,4,FALSE))</f>
        <v/>
      </c>
      <c r="M8217" s="3" t="str">
        <f>IF(VLOOKUP(D8217,'Resources Final'!A:E,5,FALSE)=0,"",VLOOKUP(D8217,'Resources Final'!A:E,5,FALSE))</f>
        <v>N</v>
      </c>
      <c r="N8217" s="7" t="str">
        <f>IF(VLOOKUP(D8217,'Resources Final'!A:F,6,FALSE)=0,"",VLOOKUP(D8217,'Resources Final'!A:F,6,FALSE))</f>
        <v/>
      </c>
      <c r="O8217" s="3" t="str">
        <f>IF(VLOOKUP(D8217,'Resources Final'!A:G,7,FALSE)=0,"",VLOOKUP(D8217,'Resources Final'!A:G,7,FALSE))</f>
        <v/>
      </c>
    </row>
    <row r="8218" spans="1:15" x14ac:dyDescent="0.2">
      <c r="A8218" s="11">
        <v>990</v>
      </c>
      <c r="B8218" s="11" t="str">
        <f t="shared" si="143"/>
        <v>Fred C. and Mary R. Koch Foundation_Wichita State University201114000</v>
      </c>
      <c r="C8218" s="11" t="s">
        <v>4161</v>
      </c>
      <c r="D8218" s="11" t="s">
        <v>4019</v>
      </c>
      <c r="E8218" s="11" t="s">
        <v>4019</v>
      </c>
      <c r="F8218" s="4">
        <v>14000</v>
      </c>
      <c r="G8218" s="3">
        <v>2011</v>
      </c>
      <c r="H8218" s="3" t="s">
        <v>21</v>
      </c>
      <c r="I8218" s="12"/>
      <c r="J8218" s="3">
        <v>14</v>
      </c>
      <c r="K8218" s="3" t="str">
        <f>IF(VLOOKUP(D8218,'Resources Final'!A:C,3,FALSE)=0,"",VLOOKUP(D8218,'Resources Final'!A:C,3,FALSE))</f>
        <v/>
      </c>
      <c r="L8218" s="3" t="str">
        <f>IF(VLOOKUP(D8218,'Resources Final'!A:D,4,FALSE)=0,"",VLOOKUP(D8218,'Resources Final'!A:D,4,FALSE))</f>
        <v>Y</v>
      </c>
      <c r="M8218" s="3" t="str">
        <f>IF(VLOOKUP(D8218,'Resources Final'!A:E,5,FALSE)=0,"",VLOOKUP(D8218,'Resources Final'!A:E,5,FALSE))</f>
        <v/>
      </c>
      <c r="N8218" s="7" t="str">
        <f>IF(VLOOKUP(D8218,'Resources Final'!A:F,6,FALSE)=0,"",VLOOKUP(D8218,'Resources Final'!A:F,6,FALSE))</f>
        <v/>
      </c>
      <c r="O8218" s="3" t="str">
        <f>IF(VLOOKUP(D8218,'Resources Final'!A:G,7,FALSE)=0,"",VLOOKUP(D8218,'Resources Final'!A:G,7,FALSE))</f>
        <v/>
      </c>
    </row>
    <row r="8219" spans="1:15" x14ac:dyDescent="0.2">
      <c r="A8219" s="11">
        <v>990</v>
      </c>
      <c r="B8219" s="11" t="str">
        <f t="shared" si="143"/>
        <v>Fred C. and Mary R. Koch Foundation_Wichita Symphony201115000</v>
      </c>
      <c r="C8219" s="11" t="s">
        <v>4161</v>
      </c>
      <c r="D8219" s="11" t="s">
        <v>4022</v>
      </c>
      <c r="E8219" s="11" t="s">
        <v>4022</v>
      </c>
      <c r="F8219" s="4">
        <v>15000</v>
      </c>
      <c r="G8219" s="3">
        <v>2011</v>
      </c>
      <c r="H8219" s="3" t="s">
        <v>21</v>
      </c>
      <c r="I8219" s="12"/>
      <c r="J8219" s="3">
        <v>15</v>
      </c>
      <c r="K8219" s="3" t="str">
        <f>IF(VLOOKUP(D8219,'Resources Final'!A:C,3,FALSE)=0,"",VLOOKUP(D8219,'Resources Final'!A:C,3,FALSE))</f>
        <v/>
      </c>
      <c r="L8219" s="3" t="str">
        <f>IF(VLOOKUP(D8219,'Resources Final'!A:D,4,FALSE)=0,"",VLOOKUP(D8219,'Resources Final'!A:D,4,FALSE))</f>
        <v/>
      </c>
      <c r="M8219" s="3" t="str">
        <f>IF(VLOOKUP(D8219,'Resources Final'!A:E,5,FALSE)=0,"",VLOOKUP(D8219,'Resources Final'!A:E,5,FALSE))</f>
        <v>N</v>
      </c>
      <c r="N8219" s="7" t="str">
        <f>IF(VLOOKUP(D8219,'Resources Final'!A:F,6,FALSE)=0,"",VLOOKUP(D8219,'Resources Final'!A:F,6,FALSE))</f>
        <v/>
      </c>
      <c r="O8219" s="3" t="str">
        <f>IF(VLOOKUP(D8219,'Resources Final'!A:G,7,FALSE)=0,"",VLOOKUP(D8219,'Resources Final'!A:G,7,FALSE))</f>
        <v/>
      </c>
    </row>
    <row r="8220" spans="1:15" x14ac:dyDescent="0.2">
      <c r="A8220" s="11">
        <v>990</v>
      </c>
      <c r="B8220" s="11" t="str">
        <f t="shared" si="143"/>
        <v>Fred C. and Mary R. Koch Foundation_Youth Entrepreneurs of Kansas20111056790</v>
      </c>
      <c r="C8220" s="11" t="s">
        <v>4161</v>
      </c>
      <c r="D8220" s="11" t="s">
        <v>4134</v>
      </c>
      <c r="E8220" s="11" t="s">
        <v>4134</v>
      </c>
      <c r="F8220" s="4">
        <v>1056790</v>
      </c>
      <c r="G8220" s="3">
        <v>2011</v>
      </c>
      <c r="H8220" s="3" t="s">
        <v>21</v>
      </c>
      <c r="I8220" s="12"/>
      <c r="J8220" s="3">
        <v>16</v>
      </c>
      <c r="K8220" s="3" t="str">
        <f>IF(VLOOKUP(D8220,'Resources Final'!A:C,3,FALSE)=0,"",VLOOKUP(D8220,'Resources Final'!A:C,3,FALSE))</f>
        <v/>
      </c>
      <c r="L8220" s="3" t="str">
        <f>IF(VLOOKUP(D8220,'Resources Final'!A:D,4,FALSE)=0,"",VLOOKUP(D8220,'Resources Final'!A:D,4,FALSE))</f>
        <v/>
      </c>
      <c r="M8220" s="3" t="str">
        <f>IF(VLOOKUP(D8220,'Resources Final'!A:E,5,FALSE)=0,"",VLOOKUP(D8220,'Resources Final'!A:E,5,FALSE))</f>
        <v/>
      </c>
      <c r="N8220" s="7" t="str">
        <f>IF(VLOOKUP(D8220,'Resources Final'!A:F,6,FALSE)=0,"",VLOOKUP(D8220,'Resources Final'!A:F,6,FALSE))</f>
        <v/>
      </c>
      <c r="O8220" s="3" t="str">
        <f>IF(VLOOKUP(D8220,'Resources Final'!A:G,7,FALSE)=0,"",VLOOKUP(D8220,'Resources Final'!A:G,7,FALSE))</f>
        <v/>
      </c>
    </row>
    <row r="8221" spans="1:15" x14ac:dyDescent="0.2">
      <c r="A8221" s="11">
        <v>990</v>
      </c>
      <c r="B8221" s="11" t="str">
        <f t="shared" si="143"/>
        <v>Fred C. and Mary R. Koch Foundation_Agarwal, Shivani20111500</v>
      </c>
      <c r="C8221" s="11" t="s">
        <v>4161</v>
      </c>
      <c r="D8221" s="11" t="s">
        <v>127</v>
      </c>
      <c r="E8221" s="11" t="s">
        <v>127</v>
      </c>
      <c r="F8221" s="4">
        <v>1500</v>
      </c>
      <c r="G8221" s="3">
        <v>2011</v>
      </c>
      <c r="H8221" s="3" t="s">
        <v>21</v>
      </c>
      <c r="I8221" s="12" t="s">
        <v>4162</v>
      </c>
      <c r="J8221" s="3">
        <v>17</v>
      </c>
      <c r="K8221" s="3" t="str">
        <f>IF(VLOOKUP(D8221,'Resources Final'!A:C,3,FALSE)=0,"",VLOOKUP(D8221,'Resources Final'!A:C,3,FALSE))</f>
        <v>Y</v>
      </c>
      <c r="L8221" s="3" t="str">
        <f>IF(VLOOKUP(D8221,'Resources Final'!A:D,4,FALSE)=0,"",VLOOKUP(D8221,'Resources Final'!A:D,4,FALSE))</f>
        <v/>
      </c>
      <c r="M8221" s="3" t="str">
        <f>IF(VLOOKUP(D8221,'Resources Final'!A:E,5,FALSE)=0,"",VLOOKUP(D8221,'Resources Final'!A:E,5,FALSE))</f>
        <v/>
      </c>
      <c r="N8221" s="7" t="str">
        <f>IF(VLOOKUP(D8221,'Resources Final'!A:F,6,FALSE)=0,"",VLOOKUP(D8221,'Resources Final'!A:F,6,FALSE))</f>
        <v/>
      </c>
      <c r="O8221" s="3" t="str">
        <f>IF(VLOOKUP(D8221,'Resources Final'!A:G,7,FALSE)=0,"",VLOOKUP(D8221,'Resources Final'!A:G,7,FALSE))</f>
        <v/>
      </c>
    </row>
    <row r="8222" spans="1:15" x14ac:dyDescent="0.2">
      <c r="A8222" s="11">
        <v>990</v>
      </c>
      <c r="B8222" s="11" t="str">
        <f t="shared" si="143"/>
        <v>Fred C. and Mary R. Koch Foundation_Alex, Brandon20111500</v>
      </c>
      <c r="C8222" s="11" t="s">
        <v>4161</v>
      </c>
      <c r="D8222" s="11" t="s">
        <v>144</v>
      </c>
      <c r="E8222" s="11" t="s">
        <v>144</v>
      </c>
      <c r="F8222" s="4">
        <v>1500</v>
      </c>
      <c r="G8222" s="3">
        <v>2011</v>
      </c>
      <c r="H8222" s="3" t="s">
        <v>21</v>
      </c>
      <c r="I8222" s="12" t="s">
        <v>4162</v>
      </c>
      <c r="J8222" s="3">
        <v>18</v>
      </c>
      <c r="K8222" s="3" t="str">
        <f>IF(VLOOKUP(D8222,'Resources Final'!A:C,3,FALSE)=0,"",VLOOKUP(D8222,'Resources Final'!A:C,3,FALSE))</f>
        <v>Y</v>
      </c>
      <c r="L8222" s="3" t="str">
        <f>IF(VLOOKUP(D8222,'Resources Final'!A:D,4,FALSE)=0,"",VLOOKUP(D8222,'Resources Final'!A:D,4,FALSE))</f>
        <v/>
      </c>
      <c r="M8222" s="3" t="str">
        <f>IF(VLOOKUP(D8222,'Resources Final'!A:E,5,FALSE)=0,"",VLOOKUP(D8222,'Resources Final'!A:E,5,FALSE))</f>
        <v/>
      </c>
      <c r="N8222" s="7" t="str">
        <f>IF(VLOOKUP(D8222,'Resources Final'!A:F,6,FALSE)=0,"",VLOOKUP(D8222,'Resources Final'!A:F,6,FALSE))</f>
        <v/>
      </c>
      <c r="O8222" s="3" t="str">
        <f>IF(VLOOKUP(D8222,'Resources Final'!A:G,7,FALSE)=0,"",VLOOKUP(D8222,'Resources Final'!A:G,7,FALSE))</f>
        <v/>
      </c>
    </row>
    <row r="8223" spans="1:15" x14ac:dyDescent="0.2">
      <c r="A8223" s="11">
        <v>990</v>
      </c>
      <c r="B8223" s="11" t="str">
        <f t="shared" si="143"/>
        <v>Fred C. and Mary R. Koch Foundation_Arneson, Luke20111500</v>
      </c>
      <c r="C8223" s="11" t="s">
        <v>4161</v>
      </c>
      <c r="D8223" s="11" t="s">
        <v>264</v>
      </c>
      <c r="E8223" s="11" t="s">
        <v>264</v>
      </c>
      <c r="F8223" s="4">
        <v>1500</v>
      </c>
      <c r="G8223" s="3">
        <v>2011</v>
      </c>
      <c r="H8223" s="3" t="s">
        <v>21</v>
      </c>
      <c r="I8223" s="12" t="s">
        <v>4162</v>
      </c>
      <c r="J8223" s="3">
        <v>19</v>
      </c>
      <c r="K8223" s="3" t="str">
        <f>IF(VLOOKUP(D8223,'Resources Final'!A:C,3,FALSE)=0,"",VLOOKUP(D8223,'Resources Final'!A:C,3,FALSE))</f>
        <v>Y</v>
      </c>
      <c r="L8223" s="3" t="str">
        <f>IF(VLOOKUP(D8223,'Resources Final'!A:D,4,FALSE)=0,"",VLOOKUP(D8223,'Resources Final'!A:D,4,FALSE))</f>
        <v/>
      </c>
      <c r="M8223" s="3" t="str">
        <f>IF(VLOOKUP(D8223,'Resources Final'!A:E,5,FALSE)=0,"",VLOOKUP(D8223,'Resources Final'!A:E,5,FALSE))</f>
        <v/>
      </c>
      <c r="N8223" s="7" t="str">
        <f>IF(VLOOKUP(D8223,'Resources Final'!A:F,6,FALSE)=0,"",VLOOKUP(D8223,'Resources Final'!A:F,6,FALSE))</f>
        <v/>
      </c>
      <c r="O8223" s="3" t="str">
        <f>IF(VLOOKUP(D8223,'Resources Final'!A:G,7,FALSE)=0,"",VLOOKUP(D8223,'Resources Final'!A:G,7,FALSE))</f>
        <v/>
      </c>
    </row>
    <row r="8224" spans="1:15" x14ac:dyDescent="0.2">
      <c r="A8224" s="11">
        <v>990</v>
      </c>
      <c r="B8224" s="11" t="str">
        <f t="shared" si="143"/>
        <v>Fred C. and Mary R. Koch Foundation_Baber, Kristen20111500</v>
      </c>
      <c r="C8224" s="11" t="s">
        <v>4161</v>
      </c>
      <c r="D8224" s="11" t="s">
        <v>327</v>
      </c>
      <c r="E8224" s="11" t="s">
        <v>327</v>
      </c>
      <c r="F8224" s="4">
        <v>1500</v>
      </c>
      <c r="G8224" s="3">
        <v>2011</v>
      </c>
      <c r="H8224" s="3" t="s">
        <v>21</v>
      </c>
      <c r="I8224" s="12" t="s">
        <v>4162</v>
      </c>
      <c r="J8224" s="3">
        <v>20</v>
      </c>
      <c r="K8224" s="3" t="str">
        <f>IF(VLOOKUP(D8224,'Resources Final'!A:C,3,FALSE)=0,"",VLOOKUP(D8224,'Resources Final'!A:C,3,FALSE))</f>
        <v>Y</v>
      </c>
      <c r="L8224" s="3" t="str">
        <f>IF(VLOOKUP(D8224,'Resources Final'!A:D,4,FALSE)=0,"",VLOOKUP(D8224,'Resources Final'!A:D,4,FALSE))</f>
        <v/>
      </c>
      <c r="M8224" s="3" t="str">
        <f>IF(VLOOKUP(D8224,'Resources Final'!A:E,5,FALSE)=0,"",VLOOKUP(D8224,'Resources Final'!A:E,5,FALSE))</f>
        <v/>
      </c>
      <c r="N8224" s="7" t="str">
        <f>IF(VLOOKUP(D8224,'Resources Final'!A:F,6,FALSE)=0,"",VLOOKUP(D8224,'Resources Final'!A:F,6,FALSE))</f>
        <v/>
      </c>
      <c r="O8224" s="3" t="str">
        <f>IF(VLOOKUP(D8224,'Resources Final'!A:G,7,FALSE)=0,"",VLOOKUP(D8224,'Resources Final'!A:G,7,FALSE))</f>
        <v/>
      </c>
    </row>
    <row r="8225" spans="1:15" x14ac:dyDescent="0.2">
      <c r="A8225" s="11">
        <v>990</v>
      </c>
      <c r="B8225" s="11" t="str">
        <f t="shared" si="143"/>
        <v>Fred C. and Mary R. Koch Foundation_Barnett, Don20111500</v>
      </c>
      <c r="C8225" s="11" t="s">
        <v>4161</v>
      </c>
      <c r="D8225" s="11" t="s">
        <v>354</v>
      </c>
      <c r="E8225" s="11" t="s">
        <v>354</v>
      </c>
      <c r="F8225" s="4">
        <v>1500</v>
      </c>
      <c r="G8225" s="3">
        <v>2011</v>
      </c>
      <c r="H8225" s="3" t="s">
        <v>21</v>
      </c>
      <c r="I8225" s="12" t="s">
        <v>4162</v>
      </c>
      <c r="J8225" s="3">
        <v>21</v>
      </c>
      <c r="K8225" s="3" t="str">
        <f>IF(VLOOKUP(D8225,'Resources Final'!A:C,3,FALSE)=0,"",VLOOKUP(D8225,'Resources Final'!A:C,3,FALSE))</f>
        <v>Y</v>
      </c>
      <c r="L8225" s="3" t="str">
        <f>IF(VLOOKUP(D8225,'Resources Final'!A:D,4,FALSE)=0,"",VLOOKUP(D8225,'Resources Final'!A:D,4,FALSE))</f>
        <v/>
      </c>
      <c r="M8225" s="3" t="str">
        <f>IF(VLOOKUP(D8225,'Resources Final'!A:E,5,FALSE)=0,"",VLOOKUP(D8225,'Resources Final'!A:E,5,FALSE))</f>
        <v/>
      </c>
      <c r="N8225" s="7" t="str">
        <f>IF(VLOOKUP(D8225,'Resources Final'!A:F,6,FALSE)=0,"",VLOOKUP(D8225,'Resources Final'!A:F,6,FALSE))</f>
        <v/>
      </c>
      <c r="O8225" s="3" t="str">
        <f>IF(VLOOKUP(D8225,'Resources Final'!A:G,7,FALSE)=0,"",VLOOKUP(D8225,'Resources Final'!A:G,7,FALSE))</f>
        <v/>
      </c>
    </row>
    <row r="8226" spans="1:15" x14ac:dyDescent="0.2">
      <c r="A8226" s="11">
        <v>990</v>
      </c>
      <c r="B8226" s="11" t="str">
        <f t="shared" si="143"/>
        <v>Fred C. and Mary R. Koch Foundation_Basnight, Caitlin20111500</v>
      </c>
      <c r="C8226" s="11" t="s">
        <v>4161</v>
      </c>
      <c r="D8226" s="11" t="s">
        <v>359</v>
      </c>
      <c r="E8226" s="11" t="s">
        <v>359</v>
      </c>
      <c r="F8226" s="4">
        <v>1500</v>
      </c>
      <c r="G8226" s="3">
        <v>2011</v>
      </c>
      <c r="H8226" s="3" t="s">
        <v>21</v>
      </c>
      <c r="I8226" s="12" t="s">
        <v>4162</v>
      </c>
      <c r="J8226" s="3">
        <v>22</v>
      </c>
      <c r="K8226" s="3" t="str">
        <f>IF(VLOOKUP(D8226,'Resources Final'!A:C,3,FALSE)=0,"",VLOOKUP(D8226,'Resources Final'!A:C,3,FALSE))</f>
        <v>Y</v>
      </c>
      <c r="L8226" s="3" t="str">
        <f>IF(VLOOKUP(D8226,'Resources Final'!A:D,4,FALSE)=0,"",VLOOKUP(D8226,'Resources Final'!A:D,4,FALSE))</f>
        <v/>
      </c>
      <c r="M8226" s="3" t="str">
        <f>IF(VLOOKUP(D8226,'Resources Final'!A:E,5,FALSE)=0,"",VLOOKUP(D8226,'Resources Final'!A:E,5,FALSE))</f>
        <v/>
      </c>
      <c r="N8226" s="7" t="str">
        <f>IF(VLOOKUP(D8226,'Resources Final'!A:F,6,FALSE)=0,"",VLOOKUP(D8226,'Resources Final'!A:F,6,FALSE))</f>
        <v/>
      </c>
      <c r="O8226" s="3" t="str">
        <f>IF(VLOOKUP(D8226,'Resources Final'!A:G,7,FALSE)=0,"",VLOOKUP(D8226,'Resources Final'!A:G,7,FALSE))</f>
        <v/>
      </c>
    </row>
    <row r="8227" spans="1:15" x14ac:dyDescent="0.2">
      <c r="A8227" s="11">
        <v>990</v>
      </c>
      <c r="B8227" s="11" t="str">
        <f t="shared" si="143"/>
        <v>Fred C. and Mary R. Koch Foundation_Bassiri, Troy20111500</v>
      </c>
      <c r="C8227" s="11" t="s">
        <v>4161</v>
      </c>
      <c r="D8227" s="11" t="s">
        <v>360</v>
      </c>
      <c r="E8227" s="11" t="s">
        <v>360</v>
      </c>
      <c r="F8227" s="4">
        <v>1500</v>
      </c>
      <c r="G8227" s="3">
        <v>2011</v>
      </c>
      <c r="H8227" s="3" t="s">
        <v>21</v>
      </c>
      <c r="I8227" s="12" t="s">
        <v>4162</v>
      </c>
      <c r="J8227" s="3">
        <v>23</v>
      </c>
      <c r="K8227" s="3" t="str">
        <f>IF(VLOOKUP(D8227,'Resources Final'!A:C,3,FALSE)=0,"",VLOOKUP(D8227,'Resources Final'!A:C,3,FALSE))</f>
        <v>Y</v>
      </c>
      <c r="L8227" s="3" t="str">
        <f>IF(VLOOKUP(D8227,'Resources Final'!A:D,4,FALSE)=0,"",VLOOKUP(D8227,'Resources Final'!A:D,4,FALSE))</f>
        <v/>
      </c>
      <c r="M8227" s="3" t="str">
        <f>IF(VLOOKUP(D8227,'Resources Final'!A:E,5,FALSE)=0,"",VLOOKUP(D8227,'Resources Final'!A:E,5,FALSE))</f>
        <v/>
      </c>
      <c r="N8227" s="7" t="str">
        <f>IF(VLOOKUP(D8227,'Resources Final'!A:F,6,FALSE)=0,"",VLOOKUP(D8227,'Resources Final'!A:F,6,FALSE))</f>
        <v/>
      </c>
      <c r="O8227" s="3" t="str">
        <f>IF(VLOOKUP(D8227,'Resources Final'!A:G,7,FALSE)=0,"",VLOOKUP(D8227,'Resources Final'!A:G,7,FALSE))</f>
        <v/>
      </c>
    </row>
    <row r="8228" spans="1:15" x14ac:dyDescent="0.2">
      <c r="A8228" s="11">
        <v>990</v>
      </c>
      <c r="B8228" s="11" t="str">
        <f t="shared" si="143"/>
        <v>Fred C. and Mary R. Koch Foundation_Baukal, Caitlyn20111500</v>
      </c>
      <c r="C8228" s="11" t="s">
        <v>4161</v>
      </c>
      <c r="D8228" s="11" t="s">
        <v>363</v>
      </c>
      <c r="E8228" s="11" t="s">
        <v>363</v>
      </c>
      <c r="F8228" s="4">
        <v>1500</v>
      </c>
      <c r="G8228" s="3">
        <v>2011</v>
      </c>
      <c r="H8228" s="3" t="s">
        <v>21</v>
      </c>
      <c r="I8228" s="12" t="s">
        <v>4162</v>
      </c>
      <c r="J8228" s="3">
        <v>24</v>
      </c>
      <c r="K8228" s="3" t="str">
        <f>IF(VLOOKUP(D8228,'Resources Final'!A:C,3,FALSE)=0,"",VLOOKUP(D8228,'Resources Final'!A:C,3,FALSE))</f>
        <v>Y</v>
      </c>
      <c r="L8228" s="3" t="str">
        <f>IF(VLOOKUP(D8228,'Resources Final'!A:D,4,FALSE)=0,"",VLOOKUP(D8228,'Resources Final'!A:D,4,FALSE))</f>
        <v/>
      </c>
      <c r="M8228" s="3" t="str">
        <f>IF(VLOOKUP(D8228,'Resources Final'!A:E,5,FALSE)=0,"",VLOOKUP(D8228,'Resources Final'!A:E,5,FALSE))</f>
        <v/>
      </c>
      <c r="N8228" s="7" t="str">
        <f>IF(VLOOKUP(D8228,'Resources Final'!A:F,6,FALSE)=0,"",VLOOKUP(D8228,'Resources Final'!A:F,6,FALSE))</f>
        <v/>
      </c>
      <c r="O8228" s="3" t="str">
        <f>IF(VLOOKUP(D8228,'Resources Final'!A:G,7,FALSE)=0,"",VLOOKUP(D8228,'Resources Final'!A:G,7,FALSE))</f>
        <v/>
      </c>
    </row>
    <row r="8229" spans="1:15" x14ac:dyDescent="0.2">
      <c r="A8229" s="11">
        <v>990</v>
      </c>
      <c r="B8229" s="11" t="str">
        <f t="shared" si="143"/>
        <v>Fred C. and Mary R. Koch Foundation_Baukal, Christine20111500</v>
      </c>
      <c r="C8229" s="11" t="s">
        <v>4161</v>
      </c>
      <c r="D8229" s="11" t="s">
        <v>364</v>
      </c>
      <c r="E8229" s="11" t="s">
        <v>364</v>
      </c>
      <c r="F8229" s="4">
        <v>1500</v>
      </c>
      <c r="G8229" s="3">
        <v>2011</v>
      </c>
      <c r="H8229" s="3" t="s">
        <v>21</v>
      </c>
      <c r="I8229" s="12" t="s">
        <v>4162</v>
      </c>
      <c r="J8229" s="3">
        <v>25</v>
      </c>
      <c r="K8229" s="3" t="str">
        <f>IF(VLOOKUP(D8229,'Resources Final'!A:C,3,FALSE)=0,"",VLOOKUP(D8229,'Resources Final'!A:C,3,FALSE))</f>
        <v>Y</v>
      </c>
      <c r="L8229" s="3" t="str">
        <f>IF(VLOOKUP(D8229,'Resources Final'!A:D,4,FALSE)=0,"",VLOOKUP(D8229,'Resources Final'!A:D,4,FALSE))</f>
        <v/>
      </c>
      <c r="M8229" s="3" t="str">
        <f>IF(VLOOKUP(D8229,'Resources Final'!A:E,5,FALSE)=0,"",VLOOKUP(D8229,'Resources Final'!A:E,5,FALSE))</f>
        <v/>
      </c>
      <c r="N8229" s="7" t="str">
        <f>IF(VLOOKUP(D8229,'Resources Final'!A:F,6,FALSE)=0,"",VLOOKUP(D8229,'Resources Final'!A:F,6,FALSE))</f>
        <v/>
      </c>
      <c r="O8229" s="3" t="str">
        <f>IF(VLOOKUP(D8229,'Resources Final'!A:G,7,FALSE)=0,"",VLOOKUP(D8229,'Resources Final'!A:G,7,FALSE))</f>
        <v/>
      </c>
    </row>
    <row r="8230" spans="1:15" x14ac:dyDescent="0.2">
      <c r="A8230" s="11">
        <v>990</v>
      </c>
      <c r="B8230" s="11" t="str">
        <f t="shared" si="143"/>
        <v>Fred C. and Mary R. Koch Foundation_Bergan, Zachary20111500</v>
      </c>
      <c r="C8230" s="11" t="s">
        <v>4161</v>
      </c>
      <c r="D8230" s="11" t="s">
        <v>408</v>
      </c>
      <c r="E8230" s="11" t="s">
        <v>408</v>
      </c>
      <c r="F8230" s="4">
        <v>1500</v>
      </c>
      <c r="G8230" s="3">
        <v>2011</v>
      </c>
      <c r="H8230" s="3" t="s">
        <v>21</v>
      </c>
      <c r="I8230" s="12" t="s">
        <v>4162</v>
      </c>
      <c r="J8230" s="3">
        <v>26</v>
      </c>
      <c r="K8230" s="3" t="str">
        <f>IF(VLOOKUP(D8230,'Resources Final'!A:C,3,FALSE)=0,"",VLOOKUP(D8230,'Resources Final'!A:C,3,FALSE))</f>
        <v>Y</v>
      </c>
      <c r="L8230" s="3" t="str">
        <f>IF(VLOOKUP(D8230,'Resources Final'!A:D,4,FALSE)=0,"",VLOOKUP(D8230,'Resources Final'!A:D,4,FALSE))</f>
        <v/>
      </c>
      <c r="M8230" s="3" t="str">
        <f>IF(VLOOKUP(D8230,'Resources Final'!A:E,5,FALSE)=0,"",VLOOKUP(D8230,'Resources Final'!A:E,5,FALSE))</f>
        <v/>
      </c>
      <c r="N8230" s="7" t="str">
        <f>IF(VLOOKUP(D8230,'Resources Final'!A:F,6,FALSE)=0,"",VLOOKUP(D8230,'Resources Final'!A:F,6,FALSE))</f>
        <v/>
      </c>
      <c r="O8230" s="3" t="str">
        <f>IF(VLOOKUP(D8230,'Resources Final'!A:G,7,FALSE)=0,"",VLOOKUP(D8230,'Resources Final'!A:G,7,FALSE))</f>
        <v/>
      </c>
    </row>
    <row r="8231" spans="1:15" x14ac:dyDescent="0.2">
      <c r="A8231" s="11">
        <v>990</v>
      </c>
      <c r="B8231" s="11" t="str">
        <f t="shared" si="143"/>
        <v>Fred C. and Mary R. Koch Foundation_Bitonte, Eben20111500</v>
      </c>
      <c r="C8231" s="11" t="s">
        <v>4161</v>
      </c>
      <c r="D8231" s="11" t="s">
        <v>439</v>
      </c>
      <c r="E8231" s="11" t="s">
        <v>439</v>
      </c>
      <c r="F8231" s="4">
        <v>1500</v>
      </c>
      <c r="G8231" s="3">
        <v>2011</v>
      </c>
      <c r="H8231" s="3" t="s">
        <v>21</v>
      </c>
      <c r="I8231" s="12" t="s">
        <v>4162</v>
      </c>
      <c r="J8231" s="3">
        <v>27</v>
      </c>
      <c r="K8231" s="3" t="str">
        <f>IF(VLOOKUP(D8231,'Resources Final'!A:C,3,FALSE)=0,"",VLOOKUP(D8231,'Resources Final'!A:C,3,FALSE))</f>
        <v>Y</v>
      </c>
      <c r="L8231" s="3" t="str">
        <f>IF(VLOOKUP(D8231,'Resources Final'!A:D,4,FALSE)=0,"",VLOOKUP(D8231,'Resources Final'!A:D,4,FALSE))</f>
        <v/>
      </c>
      <c r="M8231" s="3" t="str">
        <f>IF(VLOOKUP(D8231,'Resources Final'!A:E,5,FALSE)=0,"",VLOOKUP(D8231,'Resources Final'!A:E,5,FALSE))</f>
        <v/>
      </c>
      <c r="N8231" s="7" t="str">
        <f>IF(VLOOKUP(D8231,'Resources Final'!A:F,6,FALSE)=0,"",VLOOKUP(D8231,'Resources Final'!A:F,6,FALSE))</f>
        <v/>
      </c>
      <c r="O8231" s="3" t="str">
        <f>IF(VLOOKUP(D8231,'Resources Final'!A:G,7,FALSE)=0,"",VLOOKUP(D8231,'Resources Final'!A:G,7,FALSE))</f>
        <v/>
      </c>
    </row>
    <row r="8232" spans="1:15" x14ac:dyDescent="0.2">
      <c r="A8232" s="11">
        <v>990</v>
      </c>
      <c r="B8232" s="11" t="str">
        <f t="shared" si="143"/>
        <v>Fred C. and Mary R. Koch Foundation_Bitonte, Kendall20111500</v>
      </c>
      <c r="C8232" s="11" t="s">
        <v>4161</v>
      </c>
      <c r="D8232" s="11" t="s">
        <v>440</v>
      </c>
      <c r="E8232" s="11" t="s">
        <v>440</v>
      </c>
      <c r="F8232" s="4">
        <v>1500</v>
      </c>
      <c r="G8232" s="3">
        <v>2011</v>
      </c>
      <c r="H8232" s="3" t="s">
        <v>21</v>
      </c>
      <c r="I8232" s="12" t="s">
        <v>4162</v>
      </c>
      <c r="J8232" s="3">
        <v>28</v>
      </c>
      <c r="K8232" s="3" t="str">
        <f>IF(VLOOKUP(D8232,'Resources Final'!A:C,3,FALSE)=0,"",VLOOKUP(D8232,'Resources Final'!A:C,3,FALSE))</f>
        <v>Y</v>
      </c>
      <c r="L8232" s="3" t="str">
        <f>IF(VLOOKUP(D8232,'Resources Final'!A:D,4,FALSE)=0,"",VLOOKUP(D8232,'Resources Final'!A:D,4,FALSE))</f>
        <v/>
      </c>
      <c r="M8232" s="3" t="str">
        <f>IF(VLOOKUP(D8232,'Resources Final'!A:E,5,FALSE)=0,"",VLOOKUP(D8232,'Resources Final'!A:E,5,FALSE))</f>
        <v/>
      </c>
      <c r="N8232" s="7" t="str">
        <f>IF(VLOOKUP(D8232,'Resources Final'!A:F,6,FALSE)=0,"",VLOOKUP(D8232,'Resources Final'!A:F,6,FALSE))</f>
        <v/>
      </c>
      <c r="O8232" s="3" t="str">
        <f>IF(VLOOKUP(D8232,'Resources Final'!A:G,7,FALSE)=0,"",VLOOKUP(D8232,'Resources Final'!A:G,7,FALSE))</f>
        <v/>
      </c>
    </row>
    <row r="8233" spans="1:15" x14ac:dyDescent="0.2">
      <c r="A8233" s="11">
        <v>990</v>
      </c>
      <c r="B8233" s="11" t="str">
        <f t="shared" si="143"/>
        <v>Fred C. and Mary R. Koch Foundation_Blankinship, Ian20111500</v>
      </c>
      <c r="C8233" s="11" t="s">
        <v>4161</v>
      </c>
      <c r="D8233" s="11" t="s">
        <v>444</v>
      </c>
      <c r="E8233" s="11" t="s">
        <v>444</v>
      </c>
      <c r="F8233" s="4">
        <v>1500</v>
      </c>
      <c r="G8233" s="3">
        <v>2011</v>
      </c>
      <c r="H8233" s="3" t="s">
        <v>21</v>
      </c>
      <c r="I8233" s="12" t="s">
        <v>4162</v>
      </c>
      <c r="J8233" s="3">
        <v>29</v>
      </c>
      <c r="K8233" s="3" t="str">
        <f>IF(VLOOKUP(D8233,'Resources Final'!A:C,3,FALSE)=0,"",VLOOKUP(D8233,'Resources Final'!A:C,3,FALSE))</f>
        <v>Y</v>
      </c>
      <c r="L8233" s="3" t="str">
        <f>IF(VLOOKUP(D8233,'Resources Final'!A:D,4,FALSE)=0,"",VLOOKUP(D8233,'Resources Final'!A:D,4,FALSE))</f>
        <v/>
      </c>
      <c r="M8233" s="3" t="str">
        <f>IF(VLOOKUP(D8233,'Resources Final'!A:E,5,FALSE)=0,"",VLOOKUP(D8233,'Resources Final'!A:E,5,FALSE))</f>
        <v/>
      </c>
      <c r="N8233" s="7" t="str">
        <f>IF(VLOOKUP(D8233,'Resources Final'!A:F,6,FALSE)=0,"",VLOOKUP(D8233,'Resources Final'!A:F,6,FALSE))</f>
        <v/>
      </c>
      <c r="O8233" s="3" t="str">
        <f>IF(VLOOKUP(D8233,'Resources Final'!A:G,7,FALSE)=0,"",VLOOKUP(D8233,'Resources Final'!A:G,7,FALSE))</f>
        <v/>
      </c>
    </row>
    <row r="8234" spans="1:15" x14ac:dyDescent="0.2">
      <c r="A8234" s="11">
        <v>990</v>
      </c>
      <c r="B8234" s="11" t="str">
        <f t="shared" si="143"/>
        <v>Fred C. and Mary R. Koch Foundation_Bohrn, Carol-Ann20111500</v>
      </c>
      <c r="C8234" s="11" t="s">
        <v>4161</v>
      </c>
      <c r="D8234" s="11" t="s">
        <v>460</v>
      </c>
      <c r="E8234" s="11" t="s">
        <v>460</v>
      </c>
      <c r="F8234" s="4">
        <v>1500</v>
      </c>
      <c r="G8234" s="3">
        <v>2011</v>
      </c>
      <c r="H8234" s="3" t="s">
        <v>21</v>
      </c>
      <c r="I8234" s="12" t="s">
        <v>4162</v>
      </c>
      <c r="J8234" s="3">
        <v>30</v>
      </c>
      <c r="K8234" s="3" t="str">
        <f>IF(VLOOKUP(D8234,'Resources Final'!A:C,3,FALSE)=0,"",VLOOKUP(D8234,'Resources Final'!A:C,3,FALSE))</f>
        <v>Y</v>
      </c>
      <c r="L8234" s="3" t="str">
        <f>IF(VLOOKUP(D8234,'Resources Final'!A:D,4,FALSE)=0,"",VLOOKUP(D8234,'Resources Final'!A:D,4,FALSE))</f>
        <v/>
      </c>
      <c r="M8234" s="3" t="str">
        <f>IF(VLOOKUP(D8234,'Resources Final'!A:E,5,FALSE)=0,"",VLOOKUP(D8234,'Resources Final'!A:E,5,FALSE))</f>
        <v/>
      </c>
      <c r="N8234" s="7" t="str">
        <f>IF(VLOOKUP(D8234,'Resources Final'!A:F,6,FALSE)=0,"",VLOOKUP(D8234,'Resources Final'!A:F,6,FALSE))</f>
        <v/>
      </c>
      <c r="O8234" s="3" t="str">
        <f>IF(VLOOKUP(D8234,'Resources Final'!A:G,7,FALSE)=0,"",VLOOKUP(D8234,'Resources Final'!A:G,7,FALSE))</f>
        <v/>
      </c>
    </row>
    <row r="8235" spans="1:15" x14ac:dyDescent="0.2">
      <c r="A8235" s="11">
        <v>990</v>
      </c>
      <c r="B8235" s="11" t="str">
        <f t="shared" si="143"/>
        <v>Fred C. and Mary R. Koch Foundation_Bolmer, Elizabeth20111500</v>
      </c>
      <c r="C8235" s="11" t="s">
        <v>4161</v>
      </c>
      <c r="D8235" s="11" t="s">
        <v>464</v>
      </c>
      <c r="E8235" s="11" t="s">
        <v>464</v>
      </c>
      <c r="F8235" s="4">
        <v>1500</v>
      </c>
      <c r="G8235" s="3">
        <v>2011</v>
      </c>
      <c r="H8235" s="3" t="s">
        <v>21</v>
      </c>
      <c r="I8235" s="12" t="s">
        <v>4162</v>
      </c>
      <c r="J8235" s="3">
        <v>31</v>
      </c>
      <c r="K8235" s="3" t="str">
        <f>IF(VLOOKUP(D8235,'Resources Final'!A:C,3,FALSE)=0,"",VLOOKUP(D8235,'Resources Final'!A:C,3,FALSE))</f>
        <v>Y</v>
      </c>
      <c r="L8235" s="3" t="str">
        <f>IF(VLOOKUP(D8235,'Resources Final'!A:D,4,FALSE)=0,"",VLOOKUP(D8235,'Resources Final'!A:D,4,FALSE))</f>
        <v/>
      </c>
      <c r="M8235" s="3" t="str">
        <f>IF(VLOOKUP(D8235,'Resources Final'!A:E,5,FALSE)=0,"",VLOOKUP(D8235,'Resources Final'!A:E,5,FALSE))</f>
        <v/>
      </c>
      <c r="N8235" s="7" t="str">
        <f>IF(VLOOKUP(D8235,'Resources Final'!A:F,6,FALSE)=0,"",VLOOKUP(D8235,'Resources Final'!A:F,6,FALSE))</f>
        <v/>
      </c>
      <c r="O8235" s="3" t="str">
        <f>IF(VLOOKUP(D8235,'Resources Final'!A:G,7,FALSE)=0,"",VLOOKUP(D8235,'Resources Final'!A:G,7,FALSE))</f>
        <v/>
      </c>
    </row>
    <row r="8236" spans="1:15" x14ac:dyDescent="0.2">
      <c r="A8236" s="11">
        <v>990</v>
      </c>
      <c r="B8236" s="11" t="str">
        <f t="shared" si="143"/>
        <v>Fred C. and Mary R. Koch Foundation_Bonorden, James20111500</v>
      </c>
      <c r="C8236" s="11" t="s">
        <v>4161</v>
      </c>
      <c r="D8236" s="11" t="s">
        <v>468</v>
      </c>
      <c r="E8236" s="11" t="s">
        <v>468</v>
      </c>
      <c r="F8236" s="4">
        <v>1500</v>
      </c>
      <c r="G8236" s="3">
        <v>2011</v>
      </c>
      <c r="H8236" s="3" t="s">
        <v>21</v>
      </c>
      <c r="I8236" s="12" t="s">
        <v>4162</v>
      </c>
      <c r="J8236" s="3">
        <v>32</v>
      </c>
      <c r="K8236" s="3" t="str">
        <f>IF(VLOOKUP(D8236,'Resources Final'!A:C,3,FALSE)=0,"",VLOOKUP(D8236,'Resources Final'!A:C,3,FALSE))</f>
        <v>Y</v>
      </c>
      <c r="L8236" s="3" t="str">
        <f>IF(VLOOKUP(D8236,'Resources Final'!A:D,4,FALSE)=0,"",VLOOKUP(D8236,'Resources Final'!A:D,4,FALSE))</f>
        <v/>
      </c>
      <c r="M8236" s="3" t="str">
        <f>IF(VLOOKUP(D8236,'Resources Final'!A:E,5,FALSE)=0,"",VLOOKUP(D8236,'Resources Final'!A:E,5,FALSE))</f>
        <v/>
      </c>
      <c r="N8236" s="7" t="str">
        <f>IF(VLOOKUP(D8236,'Resources Final'!A:F,6,FALSE)=0,"",VLOOKUP(D8236,'Resources Final'!A:F,6,FALSE))</f>
        <v/>
      </c>
      <c r="O8236" s="3" t="str">
        <f>IF(VLOOKUP(D8236,'Resources Final'!A:G,7,FALSE)=0,"",VLOOKUP(D8236,'Resources Final'!A:G,7,FALSE))</f>
        <v/>
      </c>
    </row>
    <row r="8237" spans="1:15" x14ac:dyDescent="0.2">
      <c r="A8237" s="11">
        <v>990</v>
      </c>
      <c r="B8237" s="11" t="str">
        <f t="shared" si="143"/>
        <v>Fred C. and Mary R. Koch Foundation_Bose, Priyanka20111500</v>
      </c>
      <c r="C8237" s="11" t="s">
        <v>4161</v>
      </c>
      <c r="D8237" s="11" t="s">
        <v>471</v>
      </c>
      <c r="E8237" s="11" t="s">
        <v>471</v>
      </c>
      <c r="F8237" s="4">
        <v>1500</v>
      </c>
      <c r="G8237" s="3">
        <v>2011</v>
      </c>
      <c r="H8237" s="3" t="s">
        <v>21</v>
      </c>
      <c r="I8237" s="12" t="s">
        <v>4162</v>
      </c>
      <c r="J8237" s="3">
        <v>33</v>
      </c>
      <c r="K8237" s="3" t="str">
        <f>IF(VLOOKUP(D8237,'Resources Final'!A:C,3,FALSE)=0,"",VLOOKUP(D8237,'Resources Final'!A:C,3,FALSE))</f>
        <v>Y</v>
      </c>
      <c r="L8237" s="3" t="str">
        <f>IF(VLOOKUP(D8237,'Resources Final'!A:D,4,FALSE)=0,"",VLOOKUP(D8237,'Resources Final'!A:D,4,FALSE))</f>
        <v/>
      </c>
      <c r="M8237" s="3" t="str">
        <f>IF(VLOOKUP(D8237,'Resources Final'!A:E,5,FALSE)=0,"",VLOOKUP(D8237,'Resources Final'!A:E,5,FALSE))</f>
        <v/>
      </c>
      <c r="N8237" s="7" t="str">
        <f>IF(VLOOKUP(D8237,'Resources Final'!A:F,6,FALSE)=0,"",VLOOKUP(D8237,'Resources Final'!A:F,6,FALSE))</f>
        <v/>
      </c>
      <c r="O8237" s="3" t="str">
        <f>IF(VLOOKUP(D8237,'Resources Final'!A:G,7,FALSE)=0,"",VLOOKUP(D8237,'Resources Final'!A:G,7,FALSE))</f>
        <v/>
      </c>
    </row>
    <row r="8238" spans="1:15" x14ac:dyDescent="0.2">
      <c r="A8238" s="11">
        <v>990</v>
      </c>
      <c r="B8238" s="11" t="str">
        <f t="shared" si="143"/>
        <v>Fred C. and Mary R. Koch Foundation_Bourland, Connor20111500</v>
      </c>
      <c r="C8238" s="11" t="s">
        <v>4161</v>
      </c>
      <c r="D8238" s="11" t="s">
        <v>475</v>
      </c>
      <c r="E8238" s="11" t="s">
        <v>475</v>
      </c>
      <c r="F8238" s="4">
        <v>1500</v>
      </c>
      <c r="G8238" s="3">
        <v>2011</v>
      </c>
      <c r="H8238" s="3" t="s">
        <v>21</v>
      </c>
      <c r="I8238" s="12" t="s">
        <v>4162</v>
      </c>
      <c r="J8238" s="3">
        <v>34</v>
      </c>
      <c r="K8238" s="3" t="str">
        <f>IF(VLOOKUP(D8238,'Resources Final'!A:C,3,FALSE)=0,"",VLOOKUP(D8238,'Resources Final'!A:C,3,FALSE))</f>
        <v>Y</v>
      </c>
      <c r="L8238" s="3" t="str">
        <f>IF(VLOOKUP(D8238,'Resources Final'!A:D,4,FALSE)=0,"",VLOOKUP(D8238,'Resources Final'!A:D,4,FALSE))</f>
        <v/>
      </c>
      <c r="M8238" s="3" t="str">
        <f>IF(VLOOKUP(D8238,'Resources Final'!A:E,5,FALSE)=0,"",VLOOKUP(D8238,'Resources Final'!A:E,5,FALSE))</f>
        <v/>
      </c>
      <c r="N8238" s="7" t="str">
        <f>IF(VLOOKUP(D8238,'Resources Final'!A:F,6,FALSE)=0,"",VLOOKUP(D8238,'Resources Final'!A:F,6,FALSE))</f>
        <v/>
      </c>
      <c r="O8238" s="3" t="str">
        <f>IF(VLOOKUP(D8238,'Resources Final'!A:G,7,FALSE)=0,"",VLOOKUP(D8238,'Resources Final'!A:G,7,FALSE))</f>
        <v/>
      </c>
    </row>
    <row r="8239" spans="1:15" x14ac:dyDescent="0.2">
      <c r="A8239" s="11">
        <v>990</v>
      </c>
      <c r="B8239" s="11" t="str">
        <f t="shared" si="143"/>
        <v>Fred C. and Mary R. Koch Foundation_Boyce, Maureen20111500</v>
      </c>
      <c r="C8239" s="11" t="s">
        <v>4161</v>
      </c>
      <c r="D8239" s="11" t="s">
        <v>484</v>
      </c>
      <c r="E8239" s="11" t="s">
        <v>484</v>
      </c>
      <c r="F8239" s="4">
        <v>1500</v>
      </c>
      <c r="G8239" s="3">
        <v>2011</v>
      </c>
      <c r="H8239" s="3" t="s">
        <v>21</v>
      </c>
      <c r="I8239" s="12" t="s">
        <v>4162</v>
      </c>
      <c r="J8239" s="3">
        <v>35</v>
      </c>
      <c r="K8239" s="3" t="str">
        <f>IF(VLOOKUP(D8239,'Resources Final'!A:C,3,FALSE)=0,"",VLOOKUP(D8239,'Resources Final'!A:C,3,FALSE))</f>
        <v>Y</v>
      </c>
      <c r="L8239" s="3" t="str">
        <f>IF(VLOOKUP(D8239,'Resources Final'!A:D,4,FALSE)=0,"",VLOOKUP(D8239,'Resources Final'!A:D,4,FALSE))</f>
        <v/>
      </c>
      <c r="M8239" s="3" t="str">
        <f>IF(VLOOKUP(D8239,'Resources Final'!A:E,5,FALSE)=0,"",VLOOKUP(D8239,'Resources Final'!A:E,5,FALSE))</f>
        <v/>
      </c>
      <c r="N8239" s="7" t="str">
        <f>IF(VLOOKUP(D8239,'Resources Final'!A:F,6,FALSE)=0,"",VLOOKUP(D8239,'Resources Final'!A:F,6,FALSE))</f>
        <v/>
      </c>
      <c r="O8239" s="3" t="str">
        <f>IF(VLOOKUP(D8239,'Resources Final'!A:G,7,FALSE)=0,"",VLOOKUP(D8239,'Resources Final'!A:G,7,FALSE))</f>
        <v/>
      </c>
    </row>
    <row r="8240" spans="1:15" x14ac:dyDescent="0.2">
      <c r="A8240" s="11">
        <v>990</v>
      </c>
      <c r="B8240" s="11" t="str">
        <f t="shared" si="143"/>
        <v>Fred C. and Mary R. Koch Foundation_Bradley, Tyler20111500</v>
      </c>
      <c r="C8240" s="11" t="s">
        <v>4161</v>
      </c>
      <c r="D8240" s="11" t="s">
        <v>489</v>
      </c>
      <c r="E8240" s="11" t="s">
        <v>489</v>
      </c>
      <c r="F8240" s="4">
        <v>1500</v>
      </c>
      <c r="G8240" s="3">
        <v>2011</v>
      </c>
      <c r="H8240" s="3" t="s">
        <v>21</v>
      </c>
      <c r="I8240" s="12" t="s">
        <v>4162</v>
      </c>
      <c r="J8240" s="3">
        <v>36</v>
      </c>
      <c r="K8240" s="3" t="str">
        <f>IF(VLOOKUP(D8240,'Resources Final'!A:C,3,FALSE)=0,"",VLOOKUP(D8240,'Resources Final'!A:C,3,FALSE))</f>
        <v>Y</v>
      </c>
      <c r="L8240" s="3" t="str">
        <f>IF(VLOOKUP(D8240,'Resources Final'!A:D,4,FALSE)=0,"",VLOOKUP(D8240,'Resources Final'!A:D,4,FALSE))</f>
        <v/>
      </c>
      <c r="M8240" s="3" t="str">
        <f>IF(VLOOKUP(D8240,'Resources Final'!A:E,5,FALSE)=0,"",VLOOKUP(D8240,'Resources Final'!A:E,5,FALSE))</f>
        <v/>
      </c>
      <c r="N8240" s="7" t="str">
        <f>IF(VLOOKUP(D8240,'Resources Final'!A:F,6,FALSE)=0,"",VLOOKUP(D8240,'Resources Final'!A:F,6,FALSE))</f>
        <v/>
      </c>
      <c r="O8240" s="3" t="str">
        <f>IF(VLOOKUP(D8240,'Resources Final'!A:G,7,FALSE)=0,"",VLOOKUP(D8240,'Resources Final'!A:G,7,FALSE))</f>
        <v/>
      </c>
    </row>
    <row r="8241" spans="1:15" x14ac:dyDescent="0.2">
      <c r="A8241" s="11">
        <v>990</v>
      </c>
      <c r="B8241" s="11" t="str">
        <f t="shared" si="143"/>
        <v>Fred C. and Mary R. Koch Foundation_Bromley, Chelsey20111500</v>
      </c>
      <c r="C8241" s="11" t="s">
        <v>4161</v>
      </c>
      <c r="D8241" s="11" t="s">
        <v>502</v>
      </c>
      <c r="E8241" s="11" t="s">
        <v>502</v>
      </c>
      <c r="F8241" s="4">
        <v>1500</v>
      </c>
      <c r="G8241" s="3">
        <v>2011</v>
      </c>
      <c r="H8241" s="3" t="s">
        <v>21</v>
      </c>
      <c r="I8241" s="12" t="s">
        <v>4162</v>
      </c>
      <c r="J8241" s="3">
        <v>37</v>
      </c>
      <c r="K8241" s="3" t="str">
        <f>IF(VLOOKUP(D8241,'Resources Final'!A:C,3,FALSE)=0,"",VLOOKUP(D8241,'Resources Final'!A:C,3,FALSE))</f>
        <v>Y</v>
      </c>
      <c r="L8241" s="3" t="str">
        <f>IF(VLOOKUP(D8241,'Resources Final'!A:D,4,FALSE)=0,"",VLOOKUP(D8241,'Resources Final'!A:D,4,FALSE))</f>
        <v/>
      </c>
      <c r="M8241" s="3" t="str">
        <f>IF(VLOOKUP(D8241,'Resources Final'!A:E,5,FALSE)=0,"",VLOOKUP(D8241,'Resources Final'!A:E,5,FALSE))</f>
        <v/>
      </c>
      <c r="N8241" s="7" t="str">
        <f>IF(VLOOKUP(D8241,'Resources Final'!A:F,6,FALSE)=0,"",VLOOKUP(D8241,'Resources Final'!A:F,6,FALSE))</f>
        <v/>
      </c>
      <c r="O8241" s="3" t="str">
        <f>IF(VLOOKUP(D8241,'Resources Final'!A:G,7,FALSE)=0,"",VLOOKUP(D8241,'Resources Final'!A:G,7,FALSE))</f>
        <v/>
      </c>
    </row>
    <row r="8242" spans="1:15" x14ac:dyDescent="0.2">
      <c r="A8242" s="11">
        <v>990</v>
      </c>
      <c r="B8242" s="11" t="str">
        <f t="shared" si="143"/>
        <v>Fred C. and Mary R. Koch Foundation_Campbell, Kara20111500</v>
      </c>
      <c r="C8242" s="11" t="s">
        <v>4161</v>
      </c>
      <c r="D8242" s="11" t="s">
        <v>595</v>
      </c>
      <c r="E8242" s="11" t="s">
        <v>595</v>
      </c>
      <c r="F8242" s="4">
        <v>1500</v>
      </c>
      <c r="G8242" s="3">
        <v>2011</v>
      </c>
      <c r="H8242" s="3" t="s">
        <v>21</v>
      </c>
      <c r="I8242" s="12" t="s">
        <v>4162</v>
      </c>
      <c r="J8242" s="3">
        <v>38</v>
      </c>
      <c r="K8242" s="3" t="str">
        <f>IF(VLOOKUP(D8242,'Resources Final'!A:C,3,FALSE)=0,"",VLOOKUP(D8242,'Resources Final'!A:C,3,FALSE))</f>
        <v>Y</v>
      </c>
      <c r="L8242" s="3" t="str">
        <f>IF(VLOOKUP(D8242,'Resources Final'!A:D,4,FALSE)=0,"",VLOOKUP(D8242,'Resources Final'!A:D,4,FALSE))</f>
        <v/>
      </c>
      <c r="M8242" s="3" t="str">
        <f>IF(VLOOKUP(D8242,'Resources Final'!A:E,5,FALSE)=0,"",VLOOKUP(D8242,'Resources Final'!A:E,5,FALSE))</f>
        <v/>
      </c>
      <c r="N8242" s="7" t="str">
        <f>IF(VLOOKUP(D8242,'Resources Final'!A:F,6,FALSE)=0,"",VLOOKUP(D8242,'Resources Final'!A:F,6,FALSE))</f>
        <v/>
      </c>
      <c r="O8242" s="3" t="str">
        <f>IF(VLOOKUP(D8242,'Resources Final'!A:G,7,FALSE)=0,"",VLOOKUP(D8242,'Resources Final'!A:G,7,FALSE))</f>
        <v/>
      </c>
    </row>
    <row r="8243" spans="1:15" x14ac:dyDescent="0.2">
      <c r="A8243" s="11">
        <v>990</v>
      </c>
      <c r="B8243" s="11" t="str">
        <f t="shared" si="143"/>
        <v>Fred C. and Mary R. Koch Foundation_Camper, Tyrek20111500</v>
      </c>
      <c r="C8243" s="11" t="s">
        <v>4161</v>
      </c>
      <c r="D8243" s="11" t="s">
        <v>597</v>
      </c>
      <c r="E8243" s="11" t="s">
        <v>597</v>
      </c>
      <c r="F8243" s="4">
        <v>1500</v>
      </c>
      <c r="G8243" s="3">
        <v>2011</v>
      </c>
      <c r="H8243" s="3" t="s">
        <v>21</v>
      </c>
      <c r="I8243" s="12" t="s">
        <v>4162</v>
      </c>
      <c r="J8243" s="3">
        <v>39</v>
      </c>
      <c r="K8243" s="3" t="str">
        <f>IF(VLOOKUP(D8243,'Resources Final'!A:C,3,FALSE)=0,"",VLOOKUP(D8243,'Resources Final'!A:C,3,FALSE))</f>
        <v>Y</v>
      </c>
      <c r="L8243" s="3" t="str">
        <f>IF(VLOOKUP(D8243,'Resources Final'!A:D,4,FALSE)=0,"",VLOOKUP(D8243,'Resources Final'!A:D,4,FALSE))</f>
        <v/>
      </c>
      <c r="M8243" s="3" t="str">
        <f>IF(VLOOKUP(D8243,'Resources Final'!A:E,5,FALSE)=0,"",VLOOKUP(D8243,'Resources Final'!A:E,5,FALSE))</f>
        <v/>
      </c>
      <c r="N8243" s="7" t="str">
        <f>IF(VLOOKUP(D8243,'Resources Final'!A:F,6,FALSE)=0,"",VLOOKUP(D8243,'Resources Final'!A:F,6,FALSE))</f>
        <v/>
      </c>
      <c r="O8243" s="3" t="str">
        <f>IF(VLOOKUP(D8243,'Resources Final'!A:G,7,FALSE)=0,"",VLOOKUP(D8243,'Resources Final'!A:G,7,FALSE))</f>
        <v/>
      </c>
    </row>
    <row r="8244" spans="1:15" x14ac:dyDescent="0.2">
      <c r="A8244" s="11">
        <v>990</v>
      </c>
      <c r="B8244" s="11" t="str">
        <f t="shared" si="143"/>
        <v>Fred C. and Mary R. Koch Foundation_Carrier, Elizabeth20111500</v>
      </c>
      <c r="C8244" s="11" t="s">
        <v>4161</v>
      </c>
      <c r="D8244" s="11" t="s">
        <v>617</v>
      </c>
      <c r="E8244" s="11" t="s">
        <v>617</v>
      </c>
      <c r="F8244" s="4">
        <v>1500</v>
      </c>
      <c r="G8244" s="3">
        <v>2011</v>
      </c>
      <c r="H8244" s="3" t="s">
        <v>21</v>
      </c>
      <c r="I8244" s="12" t="s">
        <v>4162</v>
      </c>
      <c r="J8244" s="3">
        <v>40</v>
      </c>
      <c r="K8244" s="3" t="str">
        <f>IF(VLOOKUP(D8244,'Resources Final'!A:C,3,FALSE)=0,"",VLOOKUP(D8244,'Resources Final'!A:C,3,FALSE))</f>
        <v>Y</v>
      </c>
      <c r="L8244" s="3" t="str">
        <f>IF(VLOOKUP(D8244,'Resources Final'!A:D,4,FALSE)=0,"",VLOOKUP(D8244,'Resources Final'!A:D,4,FALSE))</f>
        <v/>
      </c>
      <c r="M8244" s="3" t="str">
        <f>IF(VLOOKUP(D8244,'Resources Final'!A:E,5,FALSE)=0,"",VLOOKUP(D8244,'Resources Final'!A:E,5,FALSE))</f>
        <v/>
      </c>
      <c r="N8244" s="7" t="str">
        <f>IF(VLOOKUP(D8244,'Resources Final'!A:F,6,FALSE)=0,"",VLOOKUP(D8244,'Resources Final'!A:F,6,FALSE))</f>
        <v/>
      </c>
      <c r="O8244" s="3" t="str">
        <f>IF(VLOOKUP(D8244,'Resources Final'!A:G,7,FALSE)=0,"",VLOOKUP(D8244,'Resources Final'!A:G,7,FALSE))</f>
        <v/>
      </c>
    </row>
    <row r="8245" spans="1:15" x14ac:dyDescent="0.2">
      <c r="A8245" s="11">
        <v>990</v>
      </c>
      <c r="B8245" s="11" t="str">
        <f t="shared" si="143"/>
        <v>Fred C. and Mary R. Koch Foundation_Carrier, Kimberly20111500</v>
      </c>
      <c r="C8245" s="11" t="s">
        <v>4161</v>
      </c>
      <c r="D8245" s="11" t="s">
        <v>619</v>
      </c>
      <c r="E8245" s="11" t="s">
        <v>619</v>
      </c>
      <c r="F8245" s="4">
        <v>1500</v>
      </c>
      <c r="G8245" s="3">
        <v>2011</v>
      </c>
      <c r="H8245" s="3" t="s">
        <v>21</v>
      </c>
      <c r="I8245" s="12" t="s">
        <v>4162</v>
      </c>
      <c r="J8245" s="3">
        <v>41</v>
      </c>
      <c r="K8245" s="3" t="str">
        <f>IF(VLOOKUP(D8245,'Resources Final'!A:C,3,FALSE)=0,"",VLOOKUP(D8245,'Resources Final'!A:C,3,FALSE))</f>
        <v>Y</v>
      </c>
      <c r="L8245" s="3" t="str">
        <f>IF(VLOOKUP(D8245,'Resources Final'!A:D,4,FALSE)=0,"",VLOOKUP(D8245,'Resources Final'!A:D,4,FALSE))</f>
        <v/>
      </c>
      <c r="M8245" s="3" t="str">
        <f>IF(VLOOKUP(D8245,'Resources Final'!A:E,5,FALSE)=0,"",VLOOKUP(D8245,'Resources Final'!A:E,5,FALSE))</f>
        <v/>
      </c>
      <c r="N8245" s="7" t="str">
        <f>IF(VLOOKUP(D8245,'Resources Final'!A:F,6,FALSE)=0,"",VLOOKUP(D8245,'Resources Final'!A:F,6,FALSE))</f>
        <v/>
      </c>
      <c r="O8245" s="3" t="str">
        <f>IF(VLOOKUP(D8245,'Resources Final'!A:G,7,FALSE)=0,"",VLOOKUP(D8245,'Resources Final'!A:G,7,FALSE))</f>
        <v/>
      </c>
    </row>
    <row r="8246" spans="1:15" x14ac:dyDescent="0.2">
      <c r="A8246" s="11">
        <v>990</v>
      </c>
      <c r="B8246" s="11" t="str">
        <f t="shared" si="143"/>
        <v>Fred C. and Mary R. Koch Foundation_Chandler, Christine20111500</v>
      </c>
      <c r="C8246" s="11" t="s">
        <v>4161</v>
      </c>
      <c r="D8246" s="11" t="s">
        <v>692</v>
      </c>
      <c r="E8246" s="11" t="s">
        <v>692</v>
      </c>
      <c r="F8246" s="4">
        <v>1500</v>
      </c>
      <c r="G8246" s="3">
        <v>2011</v>
      </c>
      <c r="H8246" s="3" t="s">
        <v>21</v>
      </c>
      <c r="I8246" s="12" t="s">
        <v>4162</v>
      </c>
      <c r="J8246" s="3">
        <v>42</v>
      </c>
      <c r="K8246" s="3" t="str">
        <f>IF(VLOOKUP(D8246,'Resources Final'!A:C,3,FALSE)=0,"",VLOOKUP(D8246,'Resources Final'!A:C,3,FALSE))</f>
        <v>Y</v>
      </c>
      <c r="L8246" s="3" t="str">
        <f>IF(VLOOKUP(D8246,'Resources Final'!A:D,4,FALSE)=0,"",VLOOKUP(D8246,'Resources Final'!A:D,4,FALSE))</f>
        <v/>
      </c>
      <c r="M8246" s="3" t="str">
        <f>IF(VLOOKUP(D8246,'Resources Final'!A:E,5,FALSE)=0,"",VLOOKUP(D8246,'Resources Final'!A:E,5,FALSE))</f>
        <v/>
      </c>
      <c r="N8246" s="7" t="str">
        <f>IF(VLOOKUP(D8246,'Resources Final'!A:F,6,FALSE)=0,"",VLOOKUP(D8246,'Resources Final'!A:F,6,FALSE))</f>
        <v/>
      </c>
      <c r="O8246" s="3" t="str">
        <f>IF(VLOOKUP(D8246,'Resources Final'!A:G,7,FALSE)=0,"",VLOOKUP(D8246,'Resources Final'!A:G,7,FALSE))</f>
        <v/>
      </c>
    </row>
    <row r="8247" spans="1:15" x14ac:dyDescent="0.2">
      <c r="A8247" s="11">
        <v>990</v>
      </c>
      <c r="B8247" s="11" t="str">
        <f t="shared" si="143"/>
        <v>Fred C. and Mary R. Koch Foundation_Chang, Ashley20111500</v>
      </c>
      <c r="C8247" s="11" t="s">
        <v>4161</v>
      </c>
      <c r="D8247" s="11" t="s">
        <v>695</v>
      </c>
      <c r="E8247" s="11" t="s">
        <v>695</v>
      </c>
      <c r="F8247" s="4">
        <v>1500</v>
      </c>
      <c r="G8247" s="3">
        <v>2011</v>
      </c>
      <c r="H8247" s="3" t="s">
        <v>21</v>
      </c>
      <c r="I8247" s="12" t="s">
        <v>4162</v>
      </c>
      <c r="J8247" s="3">
        <v>43</v>
      </c>
      <c r="K8247" s="3" t="str">
        <f>IF(VLOOKUP(D8247,'Resources Final'!A:C,3,FALSE)=0,"",VLOOKUP(D8247,'Resources Final'!A:C,3,FALSE))</f>
        <v>Y</v>
      </c>
      <c r="L8247" s="3" t="str">
        <f>IF(VLOOKUP(D8247,'Resources Final'!A:D,4,FALSE)=0,"",VLOOKUP(D8247,'Resources Final'!A:D,4,FALSE))</f>
        <v/>
      </c>
      <c r="M8247" s="3" t="str">
        <f>IF(VLOOKUP(D8247,'Resources Final'!A:E,5,FALSE)=0,"",VLOOKUP(D8247,'Resources Final'!A:E,5,FALSE))</f>
        <v/>
      </c>
      <c r="N8247" s="7" t="str">
        <f>IF(VLOOKUP(D8247,'Resources Final'!A:F,6,FALSE)=0,"",VLOOKUP(D8247,'Resources Final'!A:F,6,FALSE))</f>
        <v/>
      </c>
      <c r="O8247" s="3" t="str">
        <f>IF(VLOOKUP(D8247,'Resources Final'!A:G,7,FALSE)=0,"",VLOOKUP(D8247,'Resources Final'!A:G,7,FALSE))</f>
        <v/>
      </c>
    </row>
    <row r="8248" spans="1:15" x14ac:dyDescent="0.2">
      <c r="A8248" s="11">
        <v>990</v>
      </c>
      <c r="B8248" s="11" t="str">
        <f t="shared" si="143"/>
        <v>Fred C. and Mary R. Koch Foundation_Chang, Gary20111500</v>
      </c>
      <c r="C8248" s="11" t="s">
        <v>4161</v>
      </c>
      <c r="D8248" s="11" t="s">
        <v>696</v>
      </c>
      <c r="E8248" s="11" t="s">
        <v>696</v>
      </c>
      <c r="F8248" s="4">
        <v>1500</v>
      </c>
      <c r="G8248" s="3">
        <v>2011</v>
      </c>
      <c r="H8248" s="3" t="s">
        <v>21</v>
      </c>
      <c r="I8248" s="12" t="s">
        <v>4162</v>
      </c>
      <c r="J8248" s="3">
        <v>44</v>
      </c>
      <c r="K8248" s="3" t="str">
        <f>IF(VLOOKUP(D8248,'Resources Final'!A:C,3,FALSE)=0,"",VLOOKUP(D8248,'Resources Final'!A:C,3,FALSE))</f>
        <v>Y</v>
      </c>
      <c r="L8248" s="3" t="str">
        <f>IF(VLOOKUP(D8248,'Resources Final'!A:D,4,FALSE)=0,"",VLOOKUP(D8248,'Resources Final'!A:D,4,FALSE))</f>
        <v/>
      </c>
      <c r="M8248" s="3" t="str">
        <f>IF(VLOOKUP(D8248,'Resources Final'!A:E,5,FALSE)=0,"",VLOOKUP(D8248,'Resources Final'!A:E,5,FALSE))</f>
        <v/>
      </c>
      <c r="N8248" s="7" t="str">
        <f>IF(VLOOKUP(D8248,'Resources Final'!A:F,6,FALSE)=0,"",VLOOKUP(D8248,'Resources Final'!A:F,6,FALSE))</f>
        <v/>
      </c>
      <c r="O8248" s="3" t="str">
        <f>IF(VLOOKUP(D8248,'Resources Final'!A:G,7,FALSE)=0,"",VLOOKUP(D8248,'Resources Final'!A:G,7,FALSE))</f>
        <v/>
      </c>
    </row>
    <row r="8249" spans="1:15" x14ac:dyDescent="0.2">
      <c r="A8249" s="11">
        <v>990</v>
      </c>
      <c r="B8249" s="11" t="str">
        <f t="shared" si="143"/>
        <v>Fred C. and Mary R. Koch Foundation_Childs, Allison20111500</v>
      </c>
      <c r="C8249" s="11" t="s">
        <v>4161</v>
      </c>
      <c r="D8249" s="11" t="s">
        <v>714</v>
      </c>
      <c r="E8249" s="11" t="s">
        <v>714</v>
      </c>
      <c r="F8249" s="4">
        <v>1500</v>
      </c>
      <c r="G8249" s="3">
        <v>2011</v>
      </c>
      <c r="H8249" s="3" t="s">
        <v>21</v>
      </c>
      <c r="I8249" s="12" t="s">
        <v>4162</v>
      </c>
      <c r="J8249" s="3">
        <v>45</v>
      </c>
      <c r="K8249" s="3" t="str">
        <f>IF(VLOOKUP(D8249,'Resources Final'!A:C,3,FALSE)=0,"",VLOOKUP(D8249,'Resources Final'!A:C,3,FALSE))</f>
        <v>Y</v>
      </c>
      <c r="L8249" s="3" t="str">
        <f>IF(VLOOKUP(D8249,'Resources Final'!A:D,4,FALSE)=0,"",VLOOKUP(D8249,'Resources Final'!A:D,4,FALSE))</f>
        <v/>
      </c>
      <c r="M8249" s="3" t="str">
        <f>IF(VLOOKUP(D8249,'Resources Final'!A:E,5,FALSE)=0,"",VLOOKUP(D8249,'Resources Final'!A:E,5,FALSE))</f>
        <v/>
      </c>
      <c r="N8249" s="7" t="str">
        <f>IF(VLOOKUP(D8249,'Resources Final'!A:F,6,FALSE)=0,"",VLOOKUP(D8249,'Resources Final'!A:F,6,FALSE))</f>
        <v/>
      </c>
      <c r="O8249" s="3" t="str">
        <f>IF(VLOOKUP(D8249,'Resources Final'!A:G,7,FALSE)=0,"",VLOOKUP(D8249,'Resources Final'!A:G,7,FALSE))</f>
        <v/>
      </c>
    </row>
    <row r="8250" spans="1:15" x14ac:dyDescent="0.2">
      <c r="A8250" s="11">
        <v>990</v>
      </c>
      <c r="B8250" s="11" t="str">
        <f t="shared" si="143"/>
        <v>Fred C. and Mary R. Koch Foundation_Clavelli, Jason20111500</v>
      </c>
      <c r="C8250" s="11" t="s">
        <v>4161</v>
      </c>
      <c r="D8250" s="11" t="s">
        <v>749</v>
      </c>
      <c r="E8250" s="11" t="s">
        <v>749</v>
      </c>
      <c r="F8250" s="4">
        <v>1500</v>
      </c>
      <c r="G8250" s="3">
        <v>2011</v>
      </c>
      <c r="H8250" s="3" t="s">
        <v>21</v>
      </c>
      <c r="I8250" s="12" t="s">
        <v>4162</v>
      </c>
      <c r="J8250" s="3">
        <v>46</v>
      </c>
      <c r="K8250" s="3" t="str">
        <f>IF(VLOOKUP(D8250,'Resources Final'!A:C,3,FALSE)=0,"",VLOOKUP(D8250,'Resources Final'!A:C,3,FALSE))</f>
        <v>Y</v>
      </c>
      <c r="L8250" s="3" t="str">
        <f>IF(VLOOKUP(D8250,'Resources Final'!A:D,4,FALSE)=0,"",VLOOKUP(D8250,'Resources Final'!A:D,4,FALSE))</f>
        <v/>
      </c>
      <c r="M8250" s="3" t="str">
        <f>IF(VLOOKUP(D8250,'Resources Final'!A:E,5,FALSE)=0,"",VLOOKUP(D8250,'Resources Final'!A:E,5,FALSE))</f>
        <v/>
      </c>
      <c r="N8250" s="7" t="str">
        <f>IF(VLOOKUP(D8250,'Resources Final'!A:F,6,FALSE)=0,"",VLOOKUP(D8250,'Resources Final'!A:F,6,FALSE))</f>
        <v/>
      </c>
      <c r="O8250" s="3" t="str">
        <f>IF(VLOOKUP(D8250,'Resources Final'!A:G,7,FALSE)=0,"",VLOOKUP(D8250,'Resources Final'!A:G,7,FALSE))</f>
        <v/>
      </c>
    </row>
    <row r="8251" spans="1:15" x14ac:dyDescent="0.2">
      <c r="A8251" s="11">
        <v>990</v>
      </c>
      <c r="B8251" s="11" t="str">
        <f t="shared" si="143"/>
        <v>Fred C. and Mary R. Koch Foundation_Coble, Joshua20111500</v>
      </c>
      <c r="C8251" s="11" t="s">
        <v>4161</v>
      </c>
      <c r="D8251" s="11" t="s">
        <v>768</v>
      </c>
      <c r="E8251" s="11" t="s">
        <v>768</v>
      </c>
      <c r="F8251" s="4">
        <v>1500</v>
      </c>
      <c r="G8251" s="3">
        <v>2011</v>
      </c>
      <c r="H8251" s="3" t="s">
        <v>21</v>
      </c>
      <c r="I8251" s="12" t="s">
        <v>4162</v>
      </c>
      <c r="J8251" s="3">
        <v>47</v>
      </c>
      <c r="K8251" s="3" t="str">
        <f>IF(VLOOKUP(D8251,'Resources Final'!A:C,3,FALSE)=0,"",VLOOKUP(D8251,'Resources Final'!A:C,3,FALSE))</f>
        <v>Y</v>
      </c>
      <c r="L8251" s="3" t="str">
        <f>IF(VLOOKUP(D8251,'Resources Final'!A:D,4,FALSE)=0,"",VLOOKUP(D8251,'Resources Final'!A:D,4,FALSE))</f>
        <v/>
      </c>
      <c r="M8251" s="3" t="str">
        <f>IF(VLOOKUP(D8251,'Resources Final'!A:E,5,FALSE)=0,"",VLOOKUP(D8251,'Resources Final'!A:E,5,FALSE))</f>
        <v/>
      </c>
      <c r="N8251" s="7" t="str">
        <f>IF(VLOOKUP(D8251,'Resources Final'!A:F,6,FALSE)=0,"",VLOOKUP(D8251,'Resources Final'!A:F,6,FALSE))</f>
        <v/>
      </c>
      <c r="O8251" s="3" t="str">
        <f>IF(VLOOKUP(D8251,'Resources Final'!A:G,7,FALSE)=0,"",VLOOKUP(D8251,'Resources Final'!A:G,7,FALSE))</f>
        <v/>
      </c>
    </row>
    <row r="8252" spans="1:15" x14ac:dyDescent="0.2">
      <c r="A8252" s="11">
        <v>990</v>
      </c>
      <c r="B8252" s="11" t="str">
        <f t="shared" si="143"/>
        <v>Fred C. and Mary R. Koch Foundation_Colven, Jr, Williams20111500</v>
      </c>
      <c r="C8252" s="11" t="s">
        <v>4161</v>
      </c>
      <c r="D8252" s="11" t="s">
        <v>802</v>
      </c>
      <c r="E8252" s="11" t="s">
        <v>802</v>
      </c>
      <c r="F8252" s="4">
        <v>1500</v>
      </c>
      <c r="G8252" s="3">
        <v>2011</v>
      </c>
      <c r="H8252" s="3" t="s">
        <v>21</v>
      </c>
      <c r="I8252" s="12" t="s">
        <v>4162</v>
      </c>
      <c r="J8252" s="3">
        <v>48</v>
      </c>
      <c r="K8252" s="3" t="str">
        <f>IF(VLOOKUP(D8252,'Resources Final'!A:C,3,FALSE)=0,"",VLOOKUP(D8252,'Resources Final'!A:C,3,FALSE))</f>
        <v>Y</v>
      </c>
      <c r="L8252" s="3" t="str">
        <f>IF(VLOOKUP(D8252,'Resources Final'!A:D,4,FALSE)=0,"",VLOOKUP(D8252,'Resources Final'!A:D,4,FALSE))</f>
        <v/>
      </c>
      <c r="M8252" s="3" t="str">
        <f>IF(VLOOKUP(D8252,'Resources Final'!A:E,5,FALSE)=0,"",VLOOKUP(D8252,'Resources Final'!A:E,5,FALSE))</f>
        <v/>
      </c>
      <c r="N8252" s="7" t="str">
        <f>IF(VLOOKUP(D8252,'Resources Final'!A:F,6,FALSE)=0,"",VLOOKUP(D8252,'Resources Final'!A:F,6,FALSE))</f>
        <v/>
      </c>
      <c r="O8252" s="3" t="str">
        <f>IF(VLOOKUP(D8252,'Resources Final'!A:G,7,FALSE)=0,"",VLOOKUP(D8252,'Resources Final'!A:G,7,FALSE))</f>
        <v/>
      </c>
    </row>
    <row r="8253" spans="1:15" x14ac:dyDescent="0.2">
      <c r="A8253" s="11">
        <v>990</v>
      </c>
      <c r="B8253" s="11" t="str">
        <f t="shared" si="143"/>
        <v>Fred C. and Mary R. Koch Foundation_Cook, Lindsey20111500</v>
      </c>
      <c r="C8253" s="11" t="s">
        <v>4161</v>
      </c>
      <c r="D8253" s="11" t="s">
        <v>837</v>
      </c>
      <c r="E8253" s="11" t="s">
        <v>837</v>
      </c>
      <c r="F8253" s="4">
        <v>1500</v>
      </c>
      <c r="G8253" s="3">
        <v>2011</v>
      </c>
      <c r="H8253" s="3" t="s">
        <v>21</v>
      </c>
      <c r="I8253" s="12" t="s">
        <v>4162</v>
      </c>
      <c r="J8253" s="3">
        <v>49</v>
      </c>
      <c r="K8253" s="3" t="str">
        <f>IF(VLOOKUP(D8253,'Resources Final'!A:C,3,FALSE)=0,"",VLOOKUP(D8253,'Resources Final'!A:C,3,FALSE))</f>
        <v>Y</v>
      </c>
      <c r="L8253" s="3" t="str">
        <f>IF(VLOOKUP(D8253,'Resources Final'!A:D,4,FALSE)=0,"",VLOOKUP(D8253,'Resources Final'!A:D,4,FALSE))</f>
        <v/>
      </c>
      <c r="M8253" s="3" t="str">
        <f>IF(VLOOKUP(D8253,'Resources Final'!A:E,5,FALSE)=0,"",VLOOKUP(D8253,'Resources Final'!A:E,5,FALSE))</f>
        <v/>
      </c>
      <c r="N8253" s="7" t="str">
        <f>IF(VLOOKUP(D8253,'Resources Final'!A:F,6,FALSE)=0,"",VLOOKUP(D8253,'Resources Final'!A:F,6,FALSE))</f>
        <v/>
      </c>
      <c r="O8253" s="3" t="str">
        <f>IF(VLOOKUP(D8253,'Resources Final'!A:G,7,FALSE)=0,"",VLOOKUP(D8253,'Resources Final'!A:G,7,FALSE))</f>
        <v/>
      </c>
    </row>
    <row r="8254" spans="1:15" x14ac:dyDescent="0.2">
      <c r="A8254" s="11">
        <v>990</v>
      </c>
      <c r="B8254" s="11" t="str">
        <f t="shared" si="143"/>
        <v>Fred C. and Mary R. Koch Foundation_Copeland, Ethan20111500</v>
      </c>
      <c r="C8254" s="11" t="s">
        <v>4161</v>
      </c>
      <c r="D8254" s="11" t="s">
        <v>843</v>
      </c>
      <c r="E8254" s="11" t="s">
        <v>843</v>
      </c>
      <c r="F8254" s="4">
        <v>1500</v>
      </c>
      <c r="G8254" s="3">
        <v>2011</v>
      </c>
      <c r="H8254" s="3" t="s">
        <v>21</v>
      </c>
      <c r="I8254" s="12" t="s">
        <v>4162</v>
      </c>
      <c r="J8254" s="3">
        <v>50</v>
      </c>
      <c r="K8254" s="3" t="str">
        <f>IF(VLOOKUP(D8254,'Resources Final'!A:C,3,FALSE)=0,"",VLOOKUP(D8254,'Resources Final'!A:C,3,FALSE))</f>
        <v>Y</v>
      </c>
      <c r="L8254" s="3" t="str">
        <f>IF(VLOOKUP(D8254,'Resources Final'!A:D,4,FALSE)=0,"",VLOOKUP(D8254,'Resources Final'!A:D,4,FALSE))</f>
        <v/>
      </c>
      <c r="M8254" s="3" t="str">
        <f>IF(VLOOKUP(D8254,'Resources Final'!A:E,5,FALSE)=0,"",VLOOKUP(D8254,'Resources Final'!A:E,5,FALSE))</f>
        <v/>
      </c>
      <c r="N8254" s="7" t="str">
        <f>IF(VLOOKUP(D8254,'Resources Final'!A:F,6,FALSE)=0,"",VLOOKUP(D8254,'Resources Final'!A:F,6,FALSE))</f>
        <v/>
      </c>
      <c r="O8254" s="3" t="str">
        <f>IF(VLOOKUP(D8254,'Resources Final'!A:G,7,FALSE)=0,"",VLOOKUP(D8254,'Resources Final'!A:G,7,FALSE))</f>
        <v/>
      </c>
    </row>
    <row r="8255" spans="1:15" x14ac:dyDescent="0.2">
      <c r="A8255" s="11">
        <v>990</v>
      </c>
      <c r="B8255" s="11" t="str">
        <f t="shared" si="143"/>
        <v>Fred C. and Mary R. Koch Foundation_Covelli, Curtis20111500</v>
      </c>
      <c r="C8255" s="11" t="s">
        <v>4161</v>
      </c>
      <c r="D8255" s="11" t="s">
        <v>858</v>
      </c>
      <c r="E8255" s="11" t="s">
        <v>858</v>
      </c>
      <c r="F8255" s="4">
        <v>1500</v>
      </c>
      <c r="G8255" s="3">
        <v>2011</v>
      </c>
      <c r="H8255" s="3" t="s">
        <v>21</v>
      </c>
      <c r="I8255" s="12" t="s">
        <v>4162</v>
      </c>
      <c r="J8255" s="3">
        <v>51</v>
      </c>
      <c r="K8255" s="3" t="str">
        <f>IF(VLOOKUP(D8255,'Resources Final'!A:C,3,FALSE)=0,"",VLOOKUP(D8255,'Resources Final'!A:C,3,FALSE))</f>
        <v>Y</v>
      </c>
      <c r="L8255" s="3" t="str">
        <f>IF(VLOOKUP(D8255,'Resources Final'!A:D,4,FALSE)=0,"",VLOOKUP(D8255,'Resources Final'!A:D,4,FALSE))</f>
        <v/>
      </c>
      <c r="M8255" s="3" t="str">
        <f>IF(VLOOKUP(D8255,'Resources Final'!A:E,5,FALSE)=0,"",VLOOKUP(D8255,'Resources Final'!A:E,5,FALSE))</f>
        <v/>
      </c>
      <c r="N8255" s="7" t="str">
        <f>IF(VLOOKUP(D8255,'Resources Final'!A:F,6,FALSE)=0,"",VLOOKUP(D8255,'Resources Final'!A:F,6,FALSE))</f>
        <v/>
      </c>
      <c r="O8255" s="3" t="str">
        <f>IF(VLOOKUP(D8255,'Resources Final'!A:G,7,FALSE)=0,"",VLOOKUP(D8255,'Resources Final'!A:G,7,FALSE))</f>
        <v/>
      </c>
    </row>
    <row r="8256" spans="1:15" x14ac:dyDescent="0.2">
      <c r="A8256" s="11">
        <v>990</v>
      </c>
      <c r="B8256" s="11" t="str">
        <f t="shared" si="143"/>
        <v>Fred C. and Mary R. Koch Foundation_Cowart, Allison20111500</v>
      </c>
      <c r="C8256" s="11" t="s">
        <v>4161</v>
      </c>
      <c r="D8256" s="11" t="s">
        <v>862</v>
      </c>
      <c r="E8256" s="11" t="s">
        <v>862</v>
      </c>
      <c r="F8256" s="4">
        <v>1500</v>
      </c>
      <c r="G8256" s="3">
        <v>2011</v>
      </c>
      <c r="H8256" s="3" t="s">
        <v>21</v>
      </c>
      <c r="I8256" s="12" t="s">
        <v>4162</v>
      </c>
      <c r="J8256" s="3">
        <v>52</v>
      </c>
      <c r="K8256" s="3" t="str">
        <f>IF(VLOOKUP(D8256,'Resources Final'!A:C,3,FALSE)=0,"",VLOOKUP(D8256,'Resources Final'!A:C,3,FALSE))</f>
        <v>Y</v>
      </c>
      <c r="L8256" s="3" t="str">
        <f>IF(VLOOKUP(D8256,'Resources Final'!A:D,4,FALSE)=0,"",VLOOKUP(D8256,'Resources Final'!A:D,4,FALSE))</f>
        <v/>
      </c>
      <c r="M8256" s="3" t="str">
        <f>IF(VLOOKUP(D8256,'Resources Final'!A:E,5,FALSE)=0,"",VLOOKUP(D8256,'Resources Final'!A:E,5,FALSE))</f>
        <v/>
      </c>
      <c r="N8256" s="7" t="str">
        <f>IF(VLOOKUP(D8256,'Resources Final'!A:F,6,FALSE)=0,"",VLOOKUP(D8256,'Resources Final'!A:F,6,FALSE))</f>
        <v/>
      </c>
      <c r="O8256" s="3" t="str">
        <f>IF(VLOOKUP(D8256,'Resources Final'!A:G,7,FALSE)=0,"",VLOOKUP(D8256,'Resources Final'!A:G,7,FALSE))</f>
        <v/>
      </c>
    </row>
    <row r="8257" spans="1:15" x14ac:dyDescent="0.2">
      <c r="A8257" s="11">
        <v>990</v>
      </c>
      <c r="B8257" s="11" t="str">
        <f t="shared" si="143"/>
        <v>Fred C. and Mary R. Koch Foundation_Crawshaw, Tate20111500</v>
      </c>
      <c r="C8257" s="11" t="s">
        <v>4161</v>
      </c>
      <c r="D8257" s="11" t="s">
        <v>868</v>
      </c>
      <c r="E8257" s="11" t="s">
        <v>868</v>
      </c>
      <c r="F8257" s="4">
        <v>1500</v>
      </c>
      <c r="G8257" s="3">
        <v>2011</v>
      </c>
      <c r="H8257" s="3" t="s">
        <v>21</v>
      </c>
      <c r="I8257" s="12" t="s">
        <v>4162</v>
      </c>
      <c r="J8257" s="3">
        <v>53</v>
      </c>
      <c r="K8257" s="3" t="str">
        <f>IF(VLOOKUP(D8257,'Resources Final'!A:C,3,FALSE)=0,"",VLOOKUP(D8257,'Resources Final'!A:C,3,FALSE))</f>
        <v>Y</v>
      </c>
      <c r="L8257" s="3" t="str">
        <f>IF(VLOOKUP(D8257,'Resources Final'!A:D,4,FALSE)=0,"",VLOOKUP(D8257,'Resources Final'!A:D,4,FALSE))</f>
        <v/>
      </c>
      <c r="M8257" s="3" t="str">
        <f>IF(VLOOKUP(D8257,'Resources Final'!A:E,5,FALSE)=0,"",VLOOKUP(D8257,'Resources Final'!A:E,5,FALSE))</f>
        <v/>
      </c>
      <c r="N8257" s="7" t="str">
        <f>IF(VLOOKUP(D8257,'Resources Final'!A:F,6,FALSE)=0,"",VLOOKUP(D8257,'Resources Final'!A:F,6,FALSE))</f>
        <v/>
      </c>
      <c r="O8257" s="3" t="str">
        <f>IF(VLOOKUP(D8257,'Resources Final'!A:G,7,FALSE)=0,"",VLOOKUP(D8257,'Resources Final'!A:G,7,FALSE))</f>
        <v/>
      </c>
    </row>
    <row r="8258" spans="1:15" x14ac:dyDescent="0.2">
      <c r="A8258" s="11">
        <v>990</v>
      </c>
      <c r="B8258" s="11" t="str">
        <f t="shared" ref="B8258:B8321" si="144">C8258&amp;"_"&amp;D8258&amp;G8258&amp;F8258</f>
        <v>Fred C. and Mary R. Koch Foundation_Cross, Caroline20111500</v>
      </c>
      <c r="C8258" s="11" t="s">
        <v>4161</v>
      </c>
      <c r="D8258" s="11" t="s">
        <v>877</v>
      </c>
      <c r="E8258" s="11" t="s">
        <v>877</v>
      </c>
      <c r="F8258" s="4">
        <v>1500</v>
      </c>
      <c r="G8258" s="3">
        <v>2011</v>
      </c>
      <c r="H8258" s="3" t="s">
        <v>21</v>
      </c>
      <c r="I8258" s="12" t="s">
        <v>4162</v>
      </c>
      <c r="J8258" s="3">
        <v>54</v>
      </c>
      <c r="K8258" s="3" t="str">
        <f>IF(VLOOKUP(D8258,'Resources Final'!A:C,3,FALSE)=0,"",VLOOKUP(D8258,'Resources Final'!A:C,3,FALSE))</f>
        <v>Y</v>
      </c>
      <c r="L8258" s="3" t="str">
        <f>IF(VLOOKUP(D8258,'Resources Final'!A:D,4,FALSE)=0,"",VLOOKUP(D8258,'Resources Final'!A:D,4,FALSE))</f>
        <v/>
      </c>
      <c r="M8258" s="3" t="str">
        <f>IF(VLOOKUP(D8258,'Resources Final'!A:E,5,FALSE)=0,"",VLOOKUP(D8258,'Resources Final'!A:E,5,FALSE))</f>
        <v/>
      </c>
      <c r="N8258" s="7" t="str">
        <f>IF(VLOOKUP(D8258,'Resources Final'!A:F,6,FALSE)=0,"",VLOOKUP(D8258,'Resources Final'!A:F,6,FALSE))</f>
        <v/>
      </c>
      <c r="O8258" s="3" t="str">
        <f>IF(VLOOKUP(D8258,'Resources Final'!A:G,7,FALSE)=0,"",VLOOKUP(D8258,'Resources Final'!A:G,7,FALSE))</f>
        <v/>
      </c>
    </row>
    <row r="8259" spans="1:15" x14ac:dyDescent="0.2">
      <c r="A8259" s="11">
        <v>990</v>
      </c>
      <c r="B8259" s="11" t="str">
        <f t="shared" si="144"/>
        <v>Fred C. and Mary R. Koch Foundation_Cross, Philip20111500</v>
      </c>
      <c r="C8259" s="11" t="s">
        <v>4161</v>
      </c>
      <c r="D8259" s="11" t="s">
        <v>879</v>
      </c>
      <c r="E8259" s="11" t="s">
        <v>879</v>
      </c>
      <c r="F8259" s="4">
        <v>1500</v>
      </c>
      <c r="G8259" s="3">
        <v>2011</v>
      </c>
      <c r="H8259" s="3" t="s">
        <v>21</v>
      </c>
      <c r="I8259" s="12" t="s">
        <v>4162</v>
      </c>
      <c r="J8259" s="3">
        <v>55</v>
      </c>
      <c r="K8259" s="3" t="str">
        <f>IF(VLOOKUP(D8259,'Resources Final'!A:C,3,FALSE)=0,"",VLOOKUP(D8259,'Resources Final'!A:C,3,FALSE))</f>
        <v>Y</v>
      </c>
      <c r="L8259" s="3" t="str">
        <f>IF(VLOOKUP(D8259,'Resources Final'!A:D,4,FALSE)=0,"",VLOOKUP(D8259,'Resources Final'!A:D,4,FALSE))</f>
        <v/>
      </c>
      <c r="M8259" s="3" t="str">
        <f>IF(VLOOKUP(D8259,'Resources Final'!A:E,5,FALSE)=0,"",VLOOKUP(D8259,'Resources Final'!A:E,5,FALSE))</f>
        <v/>
      </c>
      <c r="N8259" s="7" t="str">
        <f>IF(VLOOKUP(D8259,'Resources Final'!A:F,6,FALSE)=0,"",VLOOKUP(D8259,'Resources Final'!A:F,6,FALSE))</f>
        <v/>
      </c>
      <c r="O8259" s="3" t="str">
        <f>IF(VLOOKUP(D8259,'Resources Final'!A:G,7,FALSE)=0,"",VLOOKUP(D8259,'Resources Final'!A:G,7,FALSE))</f>
        <v/>
      </c>
    </row>
    <row r="8260" spans="1:15" x14ac:dyDescent="0.2">
      <c r="A8260" s="11">
        <v>990</v>
      </c>
      <c r="B8260" s="11" t="str">
        <f t="shared" si="144"/>
        <v>Fred C. and Mary R. Koch Foundation_Daniel, Hailey20111500</v>
      </c>
      <c r="C8260" s="11" t="s">
        <v>4161</v>
      </c>
      <c r="D8260" s="11" t="s">
        <v>939</v>
      </c>
      <c r="E8260" s="11" t="s">
        <v>939</v>
      </c>
      <c r="F8260" s="4">
        <v>1500</v>
      </c>
      <c r="G8260" s="3">
        <v>2011</v>
      </c>
      <c r="H8260" s="3" t="s">
        <v>21</v>
      </c>
      <c r="I8260" s="12" t="s">
        <v>4162</v>
      </c>
      <c r="J8260" s="3">
        <v>56</v>
      </c>
      <c r="K8260" s="3" t="str">
        <f>IF(VLOOKUP(D8260,'Resources Final'!A:C,3,FALSE)=0,"",VLOOKUP(D8260,'Resources Final'!A:C,3,FALSE))</f>
        <v>Y</v>
      </c>
      <c r="L8260" s="3" t="str">
        <f>IF(VLOOKUP(D8260,'Resources Final'!A:D,4,FALSE)=0,"",VLOOKUP(D8260,'Resources Final'!A:D,4,FALSE))</f>
        <v/>
      </c>
      <c r="M8260" s="3" t="str">
        <f>IF(VLOOKUP(D8260,'Resources Final'!A:E,5,FALSE)=0,"",VLOOKUP(D8260,'Resources Final'!A:E,5,FALSE))</f>
        <v/>
      </c>
      <c r="N8260" s="7" t="str">
        <f>IF(VLOOKUP(D8260,'Resources Final'!A:F,6,FALSE)=0,"",VLOOKUP(D8260,'Resources Final'!A:F,6,FALSE))</f>
        <v/>
      </c>
      <c r="O8260" s="3" t="str">
        <f>IF(VLOOKUP(D8260,'Resources Final'!A:G,7,FALSE)=0,"",VLOOKUP(D8260,'Resources Final'!A:G,7,FALSE))</f>
        <v/>
      </c>
    </row>
    <row r="8261" spans="1:15" x14ac:dyDescent="0.2">
      <c r="A8261" s="11">
        <v>990</v>
      </c>
      <c r="B8261" s="11" t="str">
        <f t="shared" si="144"/>
        <v>Fred C. and Mary R. Koch Foundation_Danielson, Jeffrey20111500</v>
      </c>
      <c r="C8261" s="11" t="s">
        <v>4161</v>
      </c>
      <c r="D8261" s="11" t="s">
        <v>941</v>
      </c>
      <c r="E8261" s="11" t="s">
        <v>941</v>
      </c>
      <c r="F8261" s="4">
        <v>1500</v>
      </c>
      <c r="G8261" s="3">
        <v>2011</v>
      </c>
      <c r="H8261" s="3" t="s">
        <v>21</v>
      </c>
      <c r="I8261" s="12" t="s">
        <v>4162</v>
      </c>
      <c r="J8261" s="3">
        <v>57</v>
      </c>
      <c r="K8261" s="3" t="str">
        <f>IF(VLOOKUP(D8261,'Resources Final'!A:C,3,FALSE)=0,"",VLOOKUP(D8261,'Resources Final'!A:C,3,FALSE))</f>
        <v>Y</v>
      </c>
      <c r="L8261" s="3" t="str">
        <f>IF(VLOOKUP(D8261,'Resources Final'!A:D,4,FALSE)=0,"",VLOOKUP(D8261,'Resources Final'!A:D,4,FALSE))</f>
        <v/>
      </c>
      <c r="M8261" s="3" t="str">
        <f>IF(VLOOKUP(D8261,'Resources Final'!A:E,5,FALSE)=0,"",VLOOKUP(D8261,'Resources Final'!A:E,5,FALSE))</f>
        <v/>
      </c>
      <c r="N8261" s="7" t="str">
        <f>IF(VLOOKUP(D8261,'Resources Final'!A:F,6,FALSE)=0,"",VLOOKUP(D8261,'Resources Final'!A:F,6,FALSE))</f>
        <v/>
      </c>
      <c r="O8261" s="3" t="str">
        <f>IF(VLOOKUP(D8261,'Resources Final'!A:G,7,FALSE)=0,"",VLOOKUP(D8261,'Resources Final'!A:G,7,FALSE))</f>
        <v/>
      </c>
    </row>
    <row r="8262" spans="1:15" x14ac:dyDescent="0.2">
      <c r="A8262" s="11">
        <v>990</v>
      </c>
      <c r="B8262" s="11" t="str">
        <f t="shared" si="144"/>
        <v>Fred C. and Mary R. Koch Foundation_Davidson, Emily20111500</v>
      </c>
      <c r="C8262" s="11" t="s">
        <v>4161</v>
      </c>
      <c r="D8262" s="11" t="s">
        <v>958</v>
      </c>
      <c r="E8262" s="11" t="s">
        <v>958</v>
      </c>
      <c r="F8262" s="4">
        <v>1500</v>
      </c>
      <c r="G8262" s="3">
        <v>2011</v>
      </c>
      <c r="H8262" s="3" t="s">
        <v>21</v>
      </c>
      <c r="I8262" s="12" t="s">
        <v>4162</v>
      </c>
      <c r="J8262" s="3">
        <v>58</v>
      </c>
      <c r="K8262" s="3" t="str">
        <f>IF(VLOOKUP(D8262,'Resources Final'!A:C,3,FALSE)=0,"",VLOOKUP(D8262,'Resources Final'!A:C,3,FALSE))</f>
        <v>Y</v>
      </c>
      <c r="L8262" s="3" t="str">
        <f>IF(VLOOKUP(D8262,'Resources Final'!A:D,4,FALSE)=0,"",VLOOKUP(D8262,'Resources Final'!A:D,4,FALSE))</f>
        <v/>
      </c>
      <c r="M8262" s="3" t="str">
        <f>IF(VLOOKUP(D8262,'Resources Final'!A:E,5,FALSE)=0,"",VLOOKUP(D8262,'Resources Final'!A:E,5,FALSE))</f>
        <v/>
      </c>
      <c r="N8262" s="7" t="str">
        <f>IF(VLOOKUP(D8262,'Resources Final'!A:F,6,FALSE)=0,"",VLOOKUP(D8262,'Resources Final'!A:F,6,FALSE))</f>
        <v/>
      </c>
      <c r="O8262" s="3" t="str">
        <f>IF(VLOOKUP(D8262,'Resources Final'!A:G,7,FALSE)=0,"",VLOOKUP(D8262,'Resources Final'!A:G,7,FALSE))</f>
        <v/>
      </c>
    </row>
    <row r="8263" spans="1:15" x14ac:dyDescent="0.2">
      <c r="A8263" s="11">
        <v>990</v>
      </c>
      <c r="B8263" s="11" t="str">
        <f t="shared" si="144"/>
        <v>Fred C. and Mary R. Koch Foundation_DeGarmo, Lydia20111500</v>
      </c>
      <c r="C8263" s="11" t="s">
        <v>4161</v>
      </c>
      <c r="D8263" s="11" t="s">
        <v>972</v>
      </c>
      <c r="E8263" s="11" t="s">
        <v>972</v>
      </c>
      <c r="F8263" s="4">
        <v>1500</v>
      </c>
      <c r="G8263" s="3">
        <v>2011</v>
      </c>
      <c r="H8263" s="3" t="s">
        <v>21</v>
      </c>
      <c r="I8263" s="12" t="s">
        <v>4162</v>
      </c>
      <c r="J8263" s="3">
        <v>59</v>
      </c>
      <c r="K8263" s="3" t="str">
        <f>IF(VLOOKUP(D8263,'Resources Final'!A:C,3,FALSE)=0,"",VLOOKUP(D8263,'Resources Final'!A:C,3,FALSE))</f>
        <v>Y</v>
      </c>
      <c r="L8263" s="3" t="str">
        <f>IF(VLOOKUP(D8263,'Resources Final'!A:D,4,FALSE)=0,"",VLOOKUP(D8263,'Resources Final'!A:D,4,FALSE))</f>
        <v/>
      </c>
      <c r="M8263" s="3" t="str">
        <f>IF(VLOOKUP(D8263,'Resources Final'!A:E,5,FALSE)=0,"",VLOOKUP(D8263,'Resources Final'!A:E,5,FALSE))</f>
        <v/>
      </c>
      <c r="N8263" s="7" t="str">
        <f>IF(VLOOKUP(D8263,'Resources Final'!A:F,6,FALSE)=0,"",VLOOKUP(D8263,'Resources Final'!A:F,6,FALSE))</f>
        <v/>
      </c>
      <c r="O8263" s="3" t="str">
        <f>IF(VLOOKUP(D8263,'Resources Final'!A:G,7,FALSE)=0,"",VLOOKUP(D8263,'Resources Final'!A:G,7,FALSE))</f>
        <v/>
      </c>
    </row>
    <row r="8264" spans="1:15" x14ac:dyDescent="0.2">
      <c r="A8264" s="11">
        <v>990</v>
      </c>
      <c r="B8264" s="11" t="str">
        <f t="shared" si="144"/>
        <v>Fred C. and Mary R. Koch Foundation_Denton, Andrew20111500</v>
      </c>
      <c r="C8264" s="11" t="s">
        <v>4161</v>
      </c>
      <c r="D8264" s="11" t="s">
        <v>979</v>
      </c>
      <c r="E8264" s="11" t="s">
        <v>979</v>
      </c>
      <c r="F8264" s="4">
        <v>1500</v>
      </c>
      <c r="G8264" s="3">
        <v>2011</v>
      </c>
      <c r="H8264" s="3" t="s">
        <v>21</v>
      </c>
      <c r="I8264" s="12" t="s">
        <v>4162</v>
      </c>
      <c r="J8264" s="3">
        <v>60</v>
      </c>
      <c r="K8264" s="3" t="str">
        <f>IF(VLOOKUP(D8264,'Resources Final'!A:C,3,FALSE)=0,"",VLOOKUP(D8264,'Resources Final'!A:C,3,FALSE))</f>
        <v>Y</v>
      </c>
      <c r="L8264" s="3" t="str">
        <f>IF(VLOOKUP(D8264,'Resources Final'!A:D,4,FALSE)=0,"",VLOOKUP(D8264,'Resources Final'!A:D,4,FALSE))</f>
        <v/>
      </c>
      <c r="M8264" s="3" t="str">
        <f>IF(VLOOKUP(D8264,'Resources Final'!A:E,5,FALSE)=0,"",VLOOKUP(D8264,'Resources Final'!A:E,5,FALSE))</f>
        <v/>
      </c>
      <c r="N8264" s="7" t="str">
        <f>IF(VLOOKUP(D8264,'Resources Final'!A:F,6,FALSE)=0,"",VLOOKUP(D8264,'Resources Final'!A:F,6,FALSE))</f>
        <v/>
      </c>
      <c r="O8264" s="3" t="str">
        <f>IF(VLOOKUP(D8264,'Resources Final'!A:G,7,FALSE)=0,"",VLOOKUP(D8264,'Resources Final'!A:G,7,FALSE))</f>
        <v/>
      </c>
    </row>
    <row r="8265" spans="1:15" x14ac:dyDescent="0.2">
      <c r="A8265" s="11">
        <v>990</v>
      </c>
      <c r="B8265" s="11" t="str">
        <f t="shared" si="144"/>
        <v>Fred C. and Mary R. Koch Foundation_Dewitt, Katherine20111500</v>
      </c>
      <c r="C8265" s="11" t="s">
        <v>4161</v>
      </c>
      <c r="D8265" s="11" t="s">
        <v>985</v>
      </c>
      <c r="E8265" s="11" t="s">
        <v>985</v>
      </c>
      <c r="F8265" s="4">
        <v>1500</v>
      </c>
      <c r="G8265" s="3">
        <v>2011</v>
      </c>
      <c r="H8265" s="3" t="s">
        <v>21</v>
      </c>
      <c r="I8265" s="12" t="s">
        <v>4162</v>
      </c>
      <c r="J8265" s="3">
        <v>61</v>
      </c>
      <c r="K8265" s="3" t="str">
        <f>IF(VLOOKUP(D8265,'Resources Final'!A:C,3,FALSE)=0,"",VLOOKUP(D8265,'Resources Final'!A:C,3,FALSE))</f>
        <v>Y</v>
      </c>
      <c r="L8265" s="3" t="str">
        <f>IF(VLOOKUP(D8265,'Resources Final'!A:D,4,FALSE)=0,"",VLOOKUP(D8265,'Resources Final'!A:D,4,FALSE))</f>
        <v/>
      </c>
      <c r="M8265" s="3" t="str">
        <f>IF(VLOOKUP(D8265,'Resources Final'!A:E,5,FALSE)=0,"",VLOOKUP(D8265,'Resources Final'!A:E,5,FALSE))</f>
        <v/>
      </c>
      <c r="N8265" s="7" t="str">
        <f>IF(VLOOKUP(D8265,'Resources Final'!A:F,6,FALSE)=0,"",VLOOKUP(D8265,'Resources Final'!A:F,6,FALSE))</f>
        <v/>
      </c>
      <c r="O8265" s="3" t="str">
        <f>IF(VLOOKUP(D8265,'Resources Final'!A:G,7,FALSE)=0,"",VLOOKUP(D8265,'Resources Final'!A:G,7,FALSE))</f>
        <v/>
      </c>
    </row>
    <row r="8266" spans="1:15" x14ac:dyDescent="0.2">
      <c r="A8266" s="11">
        <v>990</v>
      </c>
      <c r="B8266" s="11" t="str">
        <f t="shared" si="144"/>
        <v>Fred C. and Mary R. Koch Foundation_Diehl, Kevin20111500</v>
      </c>
      <c r="C8266" s="11" t="s">
        <v>4161</v>
      </c>
      <c r="D8266" s="11" t="s">
        <v>992</v>
      </c>
      <c r="E8266" s="11" t="s">
        <v>992</v>
      </c>
      <c r="F8266" s="4">
        <v>1500</v>
      </c>
      <c r="G8266" s="3">
        <v>2011</v>
      </c>
      <c r="H8266" s="3" t="s">
        <v>21</v>
      </c>
      <c r="I8266" s="12" t="s">
        <v>4162</v>
      </c>
      <c r="J8266" s="3">
        <v>62</v>
      </c>
      <c r="K8266" s="3" t="str">
        <f>IF(VLOOKUP(D8266,'Resources Final'!A:C,3,FALSE)=0,"",VLOOKUP(D8266,'Resources Final'!A:C,3,FALSE))</f>
        <v>Y</v>
      </c>
      <c r="L8266" s="3" t="str">
        <f>IF(VLOOKUP(D8266,'Resources Final'!A:D,4,FALSE)=0,"",VLOOKUP(D8266,'Resources Final'!A:D,4,FALSE))</f>
        <v/>
      </c>
      <c r="M8266" s="3" t="str">
        <f>IF(VLOOKUP(D8266,'Resources Final'!A:E,5,FALSE)=0,"",VLOOKUP(D8266,'Resources Final'!A:E,5,FALSE))</f>
        <v/>
      </c>
      <c r="N8266" s="7" t="str">
        <f>IF(VLOOKUP(D8266,'Resources Final'!A:F,6,FALSE)=0,"",VLOOKUP(D8266,'Resources Final'!A:F,6,FALSE))</f>
        <v/>
      </c>
      <c r="O8266" s="3" t="str">
        <f>IF(VLOOKUP(D8266,'Resources Final'!A:G,7,FALSE)=0,"",VLOOKUP(D8266,'Resources Final'!A:G,7,FALSE))</f>
        <v/>
      </c>
    </row>
    <row r="8267" spans="1:15" x14ac:dyDescent="0.2">
      <c r="A8267" s="11">
        <v>990</v>
      </c>
      <c r="B8267" s="11" t="str">
        <f t="shared" si="144"/>
        <v>Fred C. and Mary R. Koch Foundation_Dodson, Jill20111500</v>
      </c>
      <c r="C8267" s="11" t="s">
        <v>4161</v>
      </c>
      <c r="D8267" s="11" t="s">
        <v>1008</v>
      </c>
      <c r="E8267" s="11" t="s">
        <v>1008</v>
      </c>
      <c r="F8267" s="4">
        <v>1500</v>
      </c>
      <c r="G8267" s="3">
        <v>2011</v>
      </c>
      <c r="H8267" s="3" t="s">
        <v>21</v>
      </c>
      <c r="I8267" s="12" t="s">
        <v>4162</v>
      </c>
      <c r="J8267" s="3">
        <v>63</v>
      </c>
      <c r="K8267" s="3" t="str">
        <f>IF(VLOOKUP(D8267,'Resources Final'!A:C,3,FALSE)=0,"",VLOOKUP(D8267,'Resources Final'!A:C,3,FALSE))</f>
        <v>Y</v>
      </c>
      <c r="L8267" s="3" t="str">
        <f>IF(VLOOKUP(D8267,'Resources Final'!A:D,4,FALSE)=0,"",VLOOKUP(D8267,'Resources Final'!A:D,4,FALSE))</f>
        <v/>
      </c>
      <c r="M8267" s="3" t="str">
        <f>IF(VLOOKUP(D8267,'Resources Final'!A:E,5,FALSE)=0,"",VLOOKUP(D8267,'Resources Final'!A:E,5,FALSE))</f>
        <v/>
      </c>
      <c r="N8267" s="7" t="str">
        <f>IF(VLOOKUP(D8267,'Resources Final'!A:F,6,FALSE)=0,"",VLOOKUP(D8267,'Resources Final'!A:F,6,FALSE))</f>
        <v/>
      </c>
      <c r="O8267" s="3" t="str">
        <f>IF(VLOOKUP(D8267,'Resources Final'!A:G,7,FALSE)=0,"",VLOOKUP(D8267,'Resources Final'!A:G,7,FALSE))</f>
        <v/>
      </c>
    </row>
    <row r="8268" spans="1:15" x14ac:dyDescent="0.2">
      <c r="A8268" s="11">
        <v>990</v>
      </c>
      <c r="B8268" s="11" t="str">
        <f t="shared" si="144"/>
        <v>Fred C. and Mary R. Koch Foundation_Dolechek, Deborah20111500</v>
      </c>
      <c r="C8268" s="11" t="s">
        <v>4161</v>
      </c>
      <c r="D8268" s="11" t="s">
        <v>1013</v>
      </c>
      <c r="E8268" s="11" t="s">
        <v>1013</v>
      </c>
      <c r="F8268" s="4">
        <v>1500</v>
      </c>
      <c r="G8268" s="3">
        <v>2011</v>
      </c>
      <c r="H8268" s="3" t="s">
        <v>21</v>
      </c>
      <c r="I8268" s="12" t="s">
        <v>4162</v>
      </c>
      <c r="J8268" s="3">
        <v>64</v>
      </c>
      <c r="K8268" s="3" t="str">
        <f>IF(VLOOKUP(D8268,'Resources Final'!A:C,3,FALSE)=0,"",VLOOKUP(D8268,'Resources Final'!A:C,3,FALSE))</f>
        <v>Y</v>
      </c>
      <c r="L8268" s="3" t="str">
        <f>IF(VLOOKUP(D8268,'Resources Final'!A:D,4,FALSE)=0,"",VLOOKUP(D8268,'Resources Final'!A:D,4,FALSE))</f>
        <v/>
      </c>
      <c r="M8268" s="3" t="str">
        <f>IF(VLOOKUP(D8268,'Resources Final'!A:E,5,FALSE)=0,"",VLOOKUP(D8268,'Resources Final'!A:E,5,FALSE))</f>
        <v/>
      </c>
      <c r="N8268" s="7" t="str">
        <f>IF(VLOOKUP(D8268,'Resources Final'!A:F,6,FALSE)=0,"",VLOOKUP(D8268,'Resources Final'!A:F,6,FALSE))</f>
        <v/>
      </c>
      <c r="O8268" s="3" t="str">
        <f>IF(VLOOKUP(D8268,'Resources Final'!A:G,7,FALSE)=0,"",VLOOKUP(D8268,'Resources Final'!A:G,7,FALSE))</f>
        <v/>
      </c>
    </row>
    <row r="8269" spans="1:15" x14ac:dyDescent="0.2">
      <c r="A8269" s="11">
        <v>990</v>
      </c>
      <c r="B8269" s="11" t="str">
        <f t="shared" si="144"/>
        <v>Fred C. and Mary R. Koch Foundation_Donnelly, Erin20111500</v>
      </c>
      <c r="C8269" s="11" t="s">
        <v>4161</v>
      </c>
      <c r="D8269" s="11" t="s">
        <v>1016</v>
      </c>
      <c r="E8269" s="11" t="s">
        <v>1016</v>
      </c>
      <c r="F8269" s="4">
        <v>1500</v>
      </c>
      <c r="G8269" s="3">
        <v>2011</v>
      </c>
      <c r="H8269" s="3" t="s">
        <v>21</v>
      </c>
      <c r="I8269" s="12" t="s">
        <v>4162</v>
      </c>
      <c r="J8269" s="3">
        <v>65</v>
      </c>
      <c r="K8269" s="3" t="str">
        <f>IF(VLOOKUP(D8269,'Resources Final'!A:C,3,FALSE)=0,"",VLOOKUP(D8269,'Resources Final'!A:C,3,FALSE))</f>
        <v>Y</v>
      </c>
      <c r="L8269" s="3" t="str">
        <f>IF(VLOOKUP(D8269,'Resources Final'!A:D,4,FALSE)=0,"",VLOOKUP(D8269,'Resources Final'!A:D,4,FALSE))</f>
        <v/>
      </c>
      <c r="M8269" s="3" t="str">
        <f>IF(VLOOKUP(D8269,'Resources Final'!A:E,5,FALSE)=0,"",VLOOKUP(D8269,'Resources Final'!A:E,5,FALSE))</f>
        <v/>
      </c>
      <c r="N8269" s="7" t="str">
        <f>IF(VLOOKUP(D8269,'Resources Final'!A:F,6,FALSE)=0,"",VLOOKUP(D8269,'Resources Final'!A:F,6,FALSE))</f>
        <v/>
      </c>
      <c r="O8269" s="3" t="str">
        <f>IF(VLOOKUP(D8269,'Resources Final'!A:G,7,FALSE)=0,"",VLOOKUP(D8269,'Resources Final'!A:G,7,FALSE))</f>
        <v/>
      </c>
    </row>
    <row r="8270" spans="1:15" x14ac:dyDescent="0.2">
      <c r="A8270" s="11">
        <v>990</v>
      </c>
      <c r="B8270" s="11" t="str">
        <f t="shared" si="144"/>
        <v>Fred C. and Mary R. Koch Foundation_Dort, Tyler20111500</v>
      </c>
      <c r="C8270" s="11" t="s">
        <v>4161</v>
      </c>
      <c r="D8270" s="11" t="s">
        <v>1025</v>
      </c>
      <c r="E8270" s="11" t="s">
        <v>1025</v>
      </c>
      <c r="F8270" s="4">
        <v>1500</v>
      </c>
      <c r="G8270" s="3">
        <v>2011</v>
      </c>
      <c r="H8270" s="3" t="s">
        <v>21</v>
      </c>
      <c r="I8270" s="12" t="s">
        <v>4162</v>
      </c>
      <c r="J8270" s="3">
        <v>66</v>
      </c>
      <c r="K8270" s="3" t="str">
        <f>IF(VLOOKUP(D8270,'Resources Final'!A:C,3,FALSE)=0,"",VLOOKUP(D8270,'Resources Final'!A:C,3,FALSE))</f>
        <v>Y</v>
      </c>
      <c r="L8270" s="3" t="str">
        <f>IF(VLOOKUP(D8270,'Resources Final'!A:D,4,FALSE)=0,"",VLOOKUP(D8270,'Resources Final'!A:D,4,FALSE))</f>
        <v/>
      </c>
      <c r="M8270" s="3" t="str">
        <f>IF(VLOOKUP(D8270,'Resources Final'!A:E,5,FALSE)=0,"",VLOOKUP(D8270,'Resources Final'!A:E,5,FALSE))</f>
        <v/>
      </c>
      <c r="N8270" s="7" t="str">
        <f>IF(VLOOKUP(D8270,'Resources Final'!A:F,6,FALSE)=0,"",VLOOKUP(D8270,'Resources Final'!A:F,6,FALSE))</f>
        <v/>
      </c>
      <c r="O8270" s="3" t="str">
        <f>IF(VLOOKUP(D8270,'Resources Final'!A:G,7,FALSE)=0,"",VLOOKUP(D8270,'Resources Final'!A:G,7,FALSE))</f>
        <v/>
      </c>
    </row>
    <row r="8271" spans="1:15" x14ac:dyDescent="0.2">
      <c r="A8271" s="11">
        <v>990</v>
      </c>
      <c r="B8271" s="11" t="str">
        <f t="shared" si="144"/>
        <v>Fred C. and Mary R. Koch Foundation_Dula, Jonathon20111500</v>
      </c>
      <c r="C8271" s="11" t="s">
        <v>4161</v>
      </c>
      <c r="D8271" s="11" t="s">
        <v>1040</v>
      </c>
      <c r="E8271" s="11" t="s">
        <v>1040</v>
      </c>
      <c r="F8271" s="4">
        <v>1500</v>
      </c>
      <c r="G8271" s="3">
        <v>2011</v>
      </c>
      <c r="H8271" s="3" t="s">
        <v>21</v>
      </c>
      <c r="I8271" s="12" t="s">
        <v>4162</v>
      </c>
      <c r="J8271" s="3">
        <v>67</v>
      </c>
      <c r="K8271" s="3" t="str">
        <f>IF(VLOOKUP(D8271,'Resources Final'!A:C,3,FALSE)=0,"",VLOOKUP(D8271,'Resources Final'!A:C,3,FALSE))</f>
        <v>Y</v>
      </c>
      <c r="L8271" s="3" t="str">
        <f>IF(VLOOKUP(D8271,'Resources Final'!A:D,4,FALSE)=0,"",VLOOKUP(D8271,'Resources Final'!A:D,4,FALSE))</f>
        <v/>
      </c>
      <c r="M8271" s="3" t="str">
        <f>IF(VLOOKUP(D8271,'Resources Final'!A:E,5,FALSE)=0,"",VLOOKUP(D8271,'Resources Final'!A:E,5,FALSE))</f>
        <v/>
      </c>
      <c r="N8271" s="7" t="str">
        <f>IF(VLOOKUP(D8271,'Resources Final'!A:F,6,FALSE)=0,"",VLOOKUP(D8271,'Resources Final'!A:F,6,FALSE))</f>
        <v/>
      </c>
      <c r="O8271" s="3" t="str">
        <f>IF(VLOOKUP(D8271,'Resources Final'!A:G,7,FALSE)=0,"",VLOOKUP(D8271,'Resources Final'!A:G,7,FALSE))</f>
        <v/>
      </c>
    </row>
    <row r="8272" spans="1:15" x14ac:dyDescent="0.2">
      <c r="A8272" s="11">
        <v>990</v>
      </c>
      <c r="B8272" s="11" t="str">
        <f t="shared" si="144"/>
        <v>Fred C. and Mary R. Koch Foundation_Edic, Heather20111500</v>
      </c>
      <c r="C8272" s="11" t="s">
        <v>4161</v>
      </c>
      <c r="D8272" s="11" t="s">
        <v>1107</v>
      </c>
      <c r="E8272" s="11" t="s">
        <v>1107</v>
      </c>
      <c r="F8272" s="4">
        <v>1500</v>
      </c>
      <c r="G8272" s="3">
        <v>2011</v>
      </c>
      <c r="H8272" s="3" t="s">
        <v>21</v>
      </c>
      <c r="I8272" s="12" t="s">
        <v>4162</v>
      </c>
      <c r="J8272" s="3">
        <v>68</v>
      </c>
      <c r="K8272" s="3" t="str">
        <f>IF(VLOOKUP(D8272,'Resources Final'!A:C,3,FALSE)=0,"",VLOOKUP(D8272,'Resources Final'!A:C,3,FALSE))</f>
        <v>Y</v>
      </c>
      <c r="L8272" s="3" t="str">
        <f>IF(VLOOKUP(D8272,'Resources Final'!A:D,4,FALSE)=0,"",VLOOKUP(D8272,'Resources Final'!A:D,4,FALSE))</f>
        <v/>
      </c>
      <c r="M8272" s="3" t="str">
        <f>IF(VLOOKUP(D8272,'Resources Final'!A:E,5,FALSE)=0,"",VLOOKUP(D8272,'Resources Final'!A:E,5,FALSE))</f>
        <v/>
      </c>
      <c r="N8272" s="7" t="str">
        <f>IF(VLOOKUP(D8272,'Resources Final'!A:F,6,FALSE)=0,"",VLOOKUP(D8272,'Resources Final'!A:F,6,FALSE))</f>
        <v/>
      </c>
      <c r="O8272" s="3" t="str">
        <f>IF(VLOOKUP(D8272,'Resources Final'!A:G,7,FALSE)=0,"",VLOOKUP(D8272,'Resources Final'!A:G,7,FALSE))</f>
        <v/>
      </c>
    </row>
    <row r="8273" spans="1:15" x14ac:dyDescent="0.2">
      <c r="A8273" s="11">
        <v>990</v>
      </c>
      <c r="B8273" s="11" t="str">
        <f t="shared" si="144"/>
        <v>Fred C. and Mary R. Koch Foundation_Engel, Madeline20111500</v>
      </c>
      <c r="C8273" s="11" t="s">
        <v>4161</v>
      </c>
      <c r="D8273" s="11" t="s">
        <v>1140</v>
      </c>
      <c r="E8273" s="11" t="s">
        <v>1140</v>
      </c>
      <c r="F8273" s="4">
        <v>1500</v>
      </c>
      <c r="G8273" s="3">
        <v>2011</v>
      </c>
      <c r="H8273" s="3" t="s">
        <v>21</v>
      </c>
      <c r="I8273" s="12" t="s">
        <v>4162</v>
      </c>
      <c r="J8273" s="3">
        <v>69</v>
      </c>
      <c r="K8273" s="3" t="str">
        <f>IF(VLOOKUP(D8273,'Resources Final'!A:C,3,FALSE)=0,"",VLOOKUP(D8273,'Resources Final'!A:C,3,FALSE))</f>
        <v>Y</v>
      </c>
      <c r="L8273" s="3" t="str">
        <f>IF(VLOOKUP(D8273,'Resources Final'!A:D,4,FALSE)=0,"",VLOOKUP(D8273,'Resources Final'!A:D,4,FALSE))</f>
        <v/>
      </c>
      <c r="M8273" s="3" t="str">
        <f>IF(VLOOKUP(D8273,'Resources Final'!A:E,5,FALSE)=0,"",VLOOKUP(D8273,'Resources Final'!A:E,5,FALSE))</f>
        <v/>
      </c>
      <c r="N8273" s="7" t="str">
        <f>IF(VLOOKUP(D8273,'Resources Final'!A:F,6,FALSE)=0,"",VLOOKUP(D8273,'Resources Final'!A:F,6,FALSE))</f>
        <v/>
      </c>
      <c r="O8273" s="3" t="str">
        <f>IF(VLOOKUP(D8273,'Resources Final'!A:G,7,FALSE)=0,"",VLOOKUP(D8273,'Resources Final'!A:G,7,FALSE))</f>
        <v/>
      </c>
    </row>
    <row r="8274" spans="1:15" x14ac:dyDescent="0.2">
      <c r="A8274" s="11">
        <v>990</v>
      </c>
      <c r="B8274" s="11" t="str">
        <f t="shared" si="144"/>
        <v>Fred C. and Mary R. Koch Foundation_Ewers, Jacob20111500</v>
      </c>
      <c r="C8274" s="11" t="s">
        <v>4161</v>
      </c>
      <c r="D8274" s="11" t="s">
        <v>1176</v>
      </c>
      <c r="E8274" s="11" t="s">
        <v>1176</v>
      </c>
      <c r="F8274" s="4">
        <v>1500</v>
      </c>
      <c r="G8274" s="3">
        <v>2011</v>
      </c>
      <c r="H8274" s="3" t="s">
        <v>21</v>
      </c>
      <c r="I8274" s="12" t="s">
        <v>4162</v>
      </c>
      <c r="J8274" s="3">
        <v>70</v>
      </c>
      <c r="K8274" s="3" t="str">
        <f>IF(VLOOKUP(D8274,'Resources Final'!A:C,3,FALSE)=0,"",VLOOKUP(D8274,'Resources Final'!A:C,3,FALSE))</f>
        <v>Y</v>
      </c>
      <c r="L8274" s="3" t="str">
        <f>IF(VLOOKUP(D8274,'Resources Final'!A:D,4,FALSE)=0,"",VLOOKUP(D8274,'Resources Final'!A:D,4,FALSE))</f>
        <v/>
      </c>
      <c r="M8274" s="3" t="str">
        <f>IF(VLOOKUP(D8274,'Resources Final'!A:E,5,FALSE)=0,"",VLOOKUP(D8274,'Resources Final'!A:E,5,FALSE))</f>
        <v/>
      </c>
      <c r="N8274" s="7" t="str">
        <f>IF(VLOOKUP(D8274,'Resources Final'!A:F,6,FALSE)=0,"",VLOOKUP(D8274,'Resources Final'!A:F,6,FALSE))</f>
        <v/>
      </c>
      <c r="O8274" s="3" t="str">
        <f>IF(VLOOKUP(D8274,'Resources Final'!A:G,7,FALSE)=0,"",VLOOKUP(D8274,'Resources Final'!A:G,7,FALSE))</f>
        <v/>
      </c>
    </row>
    <row r="8275" spans="1:15" x14ac:dyDescent="0.2">
      <c r="A8275" s="11">
        <v>990</v>
      </c>
      <c r="B8275" s="11" t="str">
        <f t="shared" si="144"/>
        <v>Fred C. and Mary R. Koch Foundation_Fareed, Shaaz20111500</v>
      </c>
      <c r="C8275" s="11" t="s">
        <v>4161</v>
      </c>
      <c r="D8275" s="11" t="s">
        <v>1191</v>
      </c>
      <c r="E8275" s="11" t="s">
        <v>1191</v>
      </c>
      <c r="F8275" s="4">
        <v>1500</v>
      </c>
      <c r="G8275" s="3">
        <v>2011</v>
      </c>
      <c r="H8275" s="3" t="s">
        <v>21</v>
      </c>
      <c r="I8275" s="12" t="s">
        <v>4162</v>
      </c>
      <c r="J8275" s="3">
        <v>71</v>
      </c>
      <c r="K8275" s="3" t="str">
        <f>IF(VLOOKUP(D8275,'Resources Final'!A:C,3,FALSE)=0,"",VLOOKUP(D8275,'Resources Final'!A:C,3,FALSE))</f>
        <v>Y</v>
      </c>
      <c r="L8275" s="3" t="str">
        <f>IF(VLOOKUP(D8275,'Resources Final'!A:D,4,FALSE)=0,"",VLOOKUP(D8275,'Resources Final'!A:D,4,FALSE))</f>
        <v/>
      </c>
      <c r="M8275" s="3" t="str">
        <f>IF(VLOOKUP(D8275,'Resources Final'!A:E,5,FALSE)=0,"",VLOOKUP(D8275,'Resources Final'!A:E,5,FALSE))</f>
        <v/>
      </c>
      <c r="N8275" s="7" t="str">
        <f>IF(VLOOKUP(D8275,'Resources Final'!A:F,6,FALSE)=0,"",VLOOKUP(D8275,'Resources Final'!A:F,6,FALSE))</f>
        <v/>
      </c>
      <c r="O8275" s="3" t="str">
        <f>IF(VLOOKUP(D8275,'Resources Final'!A:G,7,FALSE)=0,"",VLOOKUP(D8275,'Resources Final'!A:G,7,FALSE))</f>
        <v/>
      </c>
    </row>
    <row r="8276" spans="1:15" x14ac:dyDescent="0.2">
      <c r="A8276" s="11">
        <v>990</v>
      </c>
      <c r="B8276" s="11" t="str">
        <f t="shared" si="144"/>
        <v>Fred C. and Mary R. Koch Foundation_Farmer, Emily20111500</v>
      </c>
      <c r="C8276" s="11" t="s">
        <v>4161</v>
      </c>
      <c r="D8276" s="11" t="s">
        <v>1194</v>
      </c>
      <c r="E8276" s="11" t="s">
        <v>1194</v>
      </c>
      <c r="F8276" s="4">
        <v>1500</v>
      </c>
      <c r="G8276" s="3">
        <v>2011</v>
      </c>
      <c r="H8276" s="3" t="s">
        <v>21</v>
      </c>
      <c r="I8276" s="12" t="s">
        <v>4162</v>
      </c>
      <c r="J8276" s="3">
        <v>72</v>
      </c>
      <c r="K8276" s="3" t="str">
        <f>IF(VLOOKUP(D8276,'Resources Final'!A:C,3,FALSE)=0,"",VLOOKUP(D8276,'Resources Final'!A:C,3,FALSE))</f>
        <v>Y</v>
      </c>
      <c r="L8276" s="3" t="str">
        <f>IF(VLOOKUP(D8276,'Resources Final'!A:D,4,FALSE)=0,"",VLOOKUP(D8276,'Resources Final'!A:D,4,FALSE))</f>
        <v/>
      </c>
      <c r="M8276" s="3" t="str">
        <f>IF(VLOOKUP(D8276,'Resources Final'!A:E,5,FALSE)=0,"",VLOOKUP(D8276,'Resources Final'!A:E,5,FALSE))</f>
        <v/>
      </c>
      <c r="N8276" s="7" t="str">
        <f>IF(VLOOKUP(D8276,'Resources Final'!A:F,6,FALSE)=0,"",VLOOKUP(D8276,'Resources Final'!A:F,6,FALSE))</f>
        <v/>
      </c>
      <c r="O8276" s="3" t="str">
        <f>IF(VLOOKUP(D8276,'Resources Final'!A:G,7,FALSE)=0,"",VLOOKUP(D8276,'Resources Final'!A:G,7,FALSE))</f>
        <v/>
      </c>
    </row>
    <row r="8277" spans="1:15" x14ac:dyDescent="0.2">
      <c r="A8277" s="11">
        <v>990</v>
      </c>
      <c r="B8277" s="11" t="str">
        <f t="shared" si="144"/>
        <v>Fred C. and Mary R. Koch Foundation_Fischer, Amanda20111500</v>
      </c>
      <c r="C8277" s="11" t="s">
        <v>4161</v>
      </c>
      <c r="D8277" s="11" t="s">
        <v>1214</v>
      </c>
      <c r="E8277" s="11" t="s">
        <v>1214</v>
      </c>
      <c r="F8277" s="4">
        <v>1500</v>
      </c>
      <c r="G8277" s="3">
        <v>2011</v>
      </c>
      <c r="H8277" s="3" t="s">
        <v>21</v>
      </c>
      <c r="I8277" s="12" t="s">
        <v>4162</v>
      </c>
      <c r="J8277" s="3">
        <v>73</v>
      </c>
      <c r="K8277" s="3" t="str">
        <f>IF(VLOOKUP(D8277,'Resources Final'!A:C,3,FALSE)=0,"",VLOOKUP(D8277,'Resources Final'!A:C,3,FALSE))</f>
        <v>Y</v>
      </c>
      <c r="L8277" s="3" t="str">
        <f>IF(VLOOKUP(D8277,'Resources Final'!A:D,4,FALSE)=0,"",VLOOKUP(D8277,'Resources Final'!A:D,4,FALSE))</f>
        <v/>
      </c>
      <c r="M8277" s="3" t="str">
        <f>IF(VLOOKUP(D8277,'Resources Final'!A:E,5,FALSE)=0,"",VLOOKUP(D8277,'Resources Final'!A:E,5,FALSE))</f>
        <v/>
      </c>
      <c r="N8277" s="7" t="str">
        <f>IF(VLOOKUP(D8277,'Resources Final'!A:F,6,FALSE)=0,"",VLOOKUP(D8277,'Resources Final'!A:F,6,FALSE))</f>
        <v/>
      </c>
      <c r="O8277" s="3" t="str">
        <f>IF(VLOOKUP(D8277,'Resources Final'!A:G,7,FALSE)=0,"",VLOOKUP(D8277,'Resources Final'!A:G,7,FALSE))</f>
        <v/>
      </c>
    </row>
    <row r="8278" spans="1:15" x14ac:dyDescent="0.2">
      <c r="A8278" s="11">
        <v>990</v>
      </c>
      <c r="B8278" s="11" t="str">
        <f t="shared" si="144"/>
        <v>Fred C. and Mary R. Koch Foundation_Fisher, Miranda20111500</v>
      </c>
      <c r="C8278" s="11" t="s">
        <v>4161</v>
      </c>
      <c r="D8278" s="11" t="s">
        <v>1217</v>
      </c>
      <c r="E8278" s="11" t="s">
        <v>1217</v>
      </c>
      <c r="F8278" s="4">
        <v>1500</v>
      </c>
      <c r="G8278" s="3">
        <v>2011</v>
      </c>
      <c r="H8278" s="3" t="s">
        <v>21</v>
      </c>
      <c r="I8278" s="12" t="s">
        <v>4162</v>
      </c>
      <c r="J8278" s="3">
        <v>74</v>
      </c>
      <c r="K8278" s="3" t="str">
        <f>IF(VLOOKUP(D8278,'Resources Final'!A:C,3,FALSE)=0,"",VLOOKUP(D8278,'Resources Final'!A:C,3,FALSE))</f>
        <v>Y</v>
      </c>
      <c r="L8278" s="3" t="str">
        <f>IF(VLOOKUP(D8278,'Resources Final'!A:D,4,FALSE)=0,"",VLOOKUP(D8278,'Resources Final'!A:D,4,FALSE))</f>
        <v/>
      </c>
      <c r="M8278" s="3" t="str">
        <f>IF(VLOOKUP(D8278,'Resources Final'!A:E,5,FALSE)=0,"",VLOOKUP(D8278,'Resources Final'!A:E,5,FALSE))</f>
        <v/>
      </c>
      <c r="N8278" s="7" t="str">
        <f>IF(VLOOKUP(D8278,'Resources Final'!A:F,6,FALSE)=0,"",VLOOKUP(D8278,'Resources Final'!A:F,6,FALSE))</f>
        <v/>
      </c>
      <c r="O8278" s="3" t="str">
        <f>IF(VLOOKUP(D8278,'Resources Final'!A:G,7,FALSE)=0,"",VLOOKUP(D8278,'Resources Final'!A:G,7,FALSE))</f>
        <v/>
      </c>
    </row>
    <row r="8279" spans="1:15" x14ac:dyDescent="0.2">
      <c r="A8279" s="11">
        <v>990</v>
      </c>
      <c r="B8279" s="11" t="str">
        <f t="shared" si="144"/>
        <v>Fred C. and Mary R. Koch Foundation_Fox, Lynley20111500</v>
      </c>
      <c r="C8279" s="11" t="s">
        <v>4161</v>
      </c>
      <c r="D8279" s="11" t="s">
        <v>1267</v>
      </c>
      <c r="E8279" s="11" t="s">
        <v>1267</v>
      </c>
      <c r="F8279" s="4">
        <v>1500</v>
      </c>
      <c r="G8279" s="3">
        <v>2011</v>
      </c>
      <c r="H8279" s="3" t="s">
        <v>21</v>
      </c>
      <c r="I8279" s="12" t="s">
        <v>4162</v>
      </c>
      <c r="J8279" s="3">
        <v>75</v>
      </c>
      <c r="K8279" s="3" t="str">
        <f>IF(VLOOKUP(D8279,'Resources Final'!A:C,3,FALSE)=0,"",VLOOKUP(D8279,'Resources Final'!A:C,3,FALSE))</f>
        <v>Y</v>
      </c>
      <c r="L8279" s="3" t="str">
        <f>IF(VLOOKUP(D8279,'Resources Final'!A:D,4,FALSE)=0,"",VLOOKUP(D8279,'Resources Final'!A:D,4,FALSE))</f>
        <v/>
      </c>
      <c r="M8279" s="3" t="str">
        <f>IF(VLOOKUP(D8279,'Resources Final'!A:E,5,FALSE)=0,"",VLOOKUP(D8279,'Resources Final'!A:E,5,FALSE))</f>
        <v/>
      </c>
      <c r="N8279" s="7" t="str">
        <f>IF(VLOOKUP(D8279,'Resources Final'!A:F,6,FALSE)=0,"",VLOOKUP(D8279,'Resources Final'!A:F,6,FALSE))</f>
        <v/>
      </c>
      <c r="O8279" s="3" t="str">
        <f>IF(VLOOKUP(D8279,'Resources Final'!A:G,7,FALSE)=0,"",VLOOKUP(D8279,'Resources Final'!A:G,7,FALSE))</f>
        <v/>
      </c>
    </row>
    <row r="8280" spans="1:15" x14ac:dyDescent="0.2">
      <c r="A8280" s="11">
        <v>990</v>
      </c>
      <c r="B8280" s="11" t="str">
        <f t="shared" si="144"/>
        <v>Fred C. and Mary R. Koch Foundation_Franssen, Nicholas20111500</v>
      </c>
      <c r="C8280" s="11" t="s">
        <v>4161</v>
      </c>
      <c r="D8280" s="11" t="s">
        <v>1274</v>
      </c>
      <c r="E8280" s="11" t="s">
        <v>1274</v>
      </c>
      <c r="F8280" s="4">
        <v>1500</v>
      </c>
      <c r="G8280" s="3">
        <v>2011</v>
      </c>
      <c r="H8280" s="3" t="s">
        <v>21</v>
      </c>
      <c r="I8280" s="12" t="s">
        <v>4162</v>
      </c>
      <c r="J8280" s="3">
        <v>76</v>
      </c>
      <c r="K8280" s="3" t="str">
        <f>IF(VLOOKUP(D8280,'Resources Final'!A:C,3,FALSE)=0,"",VLOOKUP(D8280,'Resources Final'!A:C,3,FALSE))</f>
        <v>Y</v>
      </c>
      <c r="L8280" s="3" t="str">
        <f>IF(VLOOKUP(D8280,'Resources Final'!A:D,4,FALSE)=0,"",VLOOKUP(D8280,'Resources Final'!A:D,4,FALSE))</f>
        <v/>
      </c>
      <c r="M8280" s="3" t="str">
        <f>IF(VLOOKUP(D8280,'Resources Final'!A:E,5,FALSE)=0,"",VLOOKUP(D8280,'Resources Final'!A:E,5,FALSE))</f>
        <v/>
      </c>
      <c r="N8280" s="7" t="str">
        <f>IF(VLOOKUP(D8280,'Resources Final'!A:F,6,FALSE)=0,"",VLOOKUP(D8280,'Resources Final'!A:F,6,FALSE))</f>
        <v/>
      </c>
      <c r="O8280" s="3" t="str">
        <f>IF(VLOOKUP(D8280,'Resources Final'!A:G,7,FALSE)=0,"",VLOOKUP(D8280,'Resources Final'!A:G,7,FALSE))</f>
        <v/>
      </c>
    </row>
    <row r="8281" spans="1:15" x14ac:dyDescent="0.2">
      <c r="A8281" s="11">
        <v>990</v>
      </c>
      <c r="B8281" s="11" t="str">
        <f t="shared" si="144"/>
        <v>Fred C. and Mary R. Koch Foundation_Fritsche, Philip20111500</v>
      </c>
      <c r="C8281" s="11" t="s">
        <v>4161</v>
      </c>
      <c r="D8281" s="11" t="s">
        <v>1310</v>
      </c>
      <c r="E8281" s="11" t="s">
        <v>1310</v>
      </c>
      <c r="F8281" s="4">
        <v>1500</v>
      </c>
      <c r="G8281" s="3">
        <v>2011</v>
      </c>
      <c r="H8281" s="3" t="s">
        <v>21</v>
      </c>
      <c r="I8281" s="12" t="s">
        <v>4162</v>
      </c>
      <c r="J8281" s="3">
        <v>77</v>
      </c>
      <c r="K8281" s="3" t="str">
        <f>IF(VLOOKUP(D8281,'Resources Final'!A:C,3,FALSE)=0,"",VLOOKUP(D8281,'Resources Final'!A:C,3,FALSE))</f>
        <v>Y</v>
      </c>
      <c r="L8281" s="3" t="str">
        <f>IF(VLOOKUP(D8281,'Resources Final'!A:D,4,FALSE)=0,"",VLOOKUP(D8281,'Resources Final'!A:D,4,FALSE))</f>
        <v/>
      </c>
      <c r="M8281" s="3" t="str">
        <f>IF(VLOOKUP(D8281,'Resources Final'!A:E,5,FALSE)=0,"",VLOOKUP(D8281,'Resources Final'!A:E,5,FALSE))</f>
        <v/>
      </c>
      <c r="N8281" s="7" t="str">
        <f>IF(VLOOKUP(D8281,'Resources Final'!A:F,6,FALSE)=0,"",VLOOKUP(D8281,'Resources Final'!A:F,6,FALSE))</f>
        <v/>
      </c>
      <c r="O8281" s="3" t="str">
        <f>IF(VLOOKUP(D8281,'Resources Final'!A:G,7,FALSE)=0,"",VLOOKUP(D8281,'Resources Final'!A:G,7,FALSE))</f>
        <v/>
      </c>
    </row>
    <row r="8282" spans="1:15" x14ac:dyDescent="0.2">
      <c r="A8282" s="11">
        <v>990</v>
      </c>
      <c r="B8282" s="11" t="str">
        <f t="shared" si="144"/>
        <v>Fred C. and Mary R. Koch Foundation_Fritz, Kailey20111500</v>
      </c>
      <c r="C8282" s="11" t="s">
        <v>4161</v>
      </c>
      <c r="D8282" s="11" t="s">
        <v>1311</v>
      </c>
      <c r="E8282" s="11" t="s">
        <v>1311</v>
      </c>
      <c r="F8282" s="4">
        <v>1500</v>
      </c>
      <c r="G8282" s="3">
        <v>2011</v>
      </c>
      <c r="H8282" s="3" t="s">
        <v>21</v>
      </c>
      <c r="I8282" s="12" t="s">
        <v>4162</v>
      </c>
      <c r="J8282" s="3">
        <v>78</v>
      </c>
      <c r="K8282" s="3" t="str">
        <f>IF(VLOOKUP(D8282,'Resources Final'!A:C,3,FALSE)=0,"",VLOOKUP(D8282,'Resources Final'!A:C,3,FALSE))</f>
        <v>Y</v>
      </c>
      <c r="L8282" s="3" t="str">
        <f>IF(VLOOKUP(D8282,'Resources Final'!A:D,4,FALSE)=0,"",VLOOKUP(D8282,'Resources Final'!A:D,4,FALSE))</f>
        <v/>
      </c>
      <c r="M8282" s="3" t="str">
        <f>IF(VLOOKUP(D8282,'Resources Final'!A:E,5,FALSE)=0,"",VLOOKUP(D8282,'Resources Final'!A:E,5,FALSE))</f>
        <v/>
      </c>
      <c r="N8282" s="7" t="str">
        <f>IF(VLOOKUP(D8282,'Resources Final'!A:F,6,FALSE)=0,"",VLOOKUP(D8282,'Resources Final'!A:F,6,FALSE))</f>
        <v/>
      </c>
      <c r="O8282" s="3" t="str">
        <f>IF(VLOOKUP(D8282,'Resources Final'!A:G,7,FALSE)=0,"",VLOOKUP(D8282,'Resources Final'!A:G,7,FALSE))</f>
        <v/>
      </c>
    </row>
    <row r="8283" spans="1:15" x14ac:dyDescent="0.2">
      <c r="A8283" s="11">
        <v>990</v>
      </c>
      <c r="B8283" s="11" t="str">
        <f t="shared" si="144"/>
        <v>Fred C. and Mary R. Koch Foundation_Graza, Elizabeth20111500</v>
      </c>
      <c r="C8283" s="11" t="s">
        <v>4161</v>
      </c>
      <c r="D8283" s="11" t="s">
        <v>1449</v>
      </c>
      <c r="E8283" s="11" t="s">
        <v>1449</v>
      </c>
      <c r="F8283" s="4">
        <v>1500</v>
      </c>
      <c r="G8283" s="3">
        <v>2011</v>
      </c>
      <c r="H8283" s="3" t="s">
        <v>21</v>
      </c>
      <c r="I8283" s="12" t="s">
        <v>4162</v>
      </c>
      <c r="J8283" s="3">
        <v>79</v>
      </c>
      <c r="K8283" s="3" t="str">
        <f>IF(VLOOKUP(D8283,'Resources Final'!A:C,3,FALSE)=0,"",VLOOKUP(D8283,'Resources Final'!A:C,3,FALSE))</f>
        <v>Y</v>
      </c>
      <c r="L8283" s="3" t="str">
        <f>IF(VLOOKUP(D8283,'Resources Final'!A:D,4,FALSE)=0,"",VLOOKUP(D8283,'Resources Final'!A:D,4,FALSE))</f>
        <v/>
      </c>
      <c r="M8283" s="3" t="str">
        <f>IF(VLOOKUP(D8283,'Resources Final'!A:E,5,FALSE)=0,"",VLOOKUP(D8283,'Resources Final'!A:E,5,FALSE))</f>
        <v/>
      </c>
      <c r="N8283" s="7" t="str">
        <f>IF(VLOOKUP(D8283,'Resources Final'!A:F,6,FALSE)=0,"",VLOOKUP(D8283,'Resources Final'!A:F,6,FALSE))</f>
        <v/>
      </c>
      <c r="O8283" s="3" t="str">
        <f>IF(VLOOKUP(D8283,'Resources Final'!A:G,7,FALSE)=0,"",VLOOKUP(D8283,'Resources Final'!A:G,7,FALSE))</f>
        <v/>
      </c>
    </row>
    <row r="8284" spans="1:15" x14ac:dyDescent="0.2">
      <c r="A8284" s="11">
        <v>990</v>
      </c>
      <c r="B8284" s="11" t="str">
        <f t="shared" si="144"/>
        <v>Fred C. and Mary R. Koch Foundation_Gause, Haylee20111500</v>
      </c>
      <c r="C8284" s="11" t="s">
        <v>4161</v>
      </c>
      <c r="D8284" s="11" t="s">
        <v>1357</v>
      </c>
      <c r="E8284" s="11" t="s">
        <v>1357</v>
      </c>
      <c r="F8284" s="4">
        <v>1500</v>
      </c>
      <c r="G8284" s="3">
        <v>2011</v>
      </c>
      <c r="H8284" s="3" t="s">
        <v>21</v>
      </c>
      <c r="I8284" s="12" t="s">
        <v>4162</v>
      </c>
      <c r="J8284" s="3">
        <v>80</v>
      </c>
      <c r="K8284" s="3" t="str">
        <f>IF(VLOOKUP(D8284,'Resources Final'!A:C,3,FALSE)=0,"",VLOOKUP(D8284,'Resources Final'!A:C,3,FALSE))</f>
        <v>Y</v>
      </c>
      <c r="L8284" s="3" t="str">
        <f>IF(VLOOKUP(D8284,'Resources Final'!A:D,4,FALSE)=0,"",VLOOKUP(D8284,'Resources Final'!A:D,4,FALSE))</f>
        <v/>
      </c>
      <c r="M8284" s="3" t="str">
        <f>IF(VLOOKUP(D8284,'Resources Final'!A:E,5,FALSE)=0,"",VLOOKUP(D8284,'Resources Final'!A:E,5,FALSE))</f>
        <v/>
      </c>
      <c r="N8284" s="7" t="str">
        <f>IF(VLOOKUP(D8284,'Resources Final'!A:F,6,FALSE)=0,"",VLOOKUP(D8284,'Resources Final'!A:F,6,FALSE))</f>
        <v/>
      </c>
      <c r="O8284" s="3" t="str">
        <f>IF(VLOOKUP(D8284,'Resources Final'!A:G,7,FALSE)=0,"",VLOOKUP(D8284,'Resources Final'!A:G,7,FALSE))</f>
        <v/>
      </c>
    </row>
    <row r="8285" spans="1:15" x14ac:dyDescent="0.2">
      <c r="A8285" s="11">
        <v>990</v>
      </c>
      <c r="B8285" s="11" t="str">
        <f t="shared" si="144"/>
        <v>Fred C. and Mary R. Koch Foundation_Gibson, Robert20111500</v>
      </c>
      <c r="C8285" s="11" t="s">
        <v>4161</v>
      </c>
      <c r="D8285" s="11" t="s">
        <v>1397</v>
      </c>
      <c r="E8285" s="11" t="s">
        <v>1397</v>
      </c>
      <c r="F8285" s="4">
        <v>1500</v>
      </c>
      <c r="G8285" s="3">
        <v>2011</v>
      </c>
      <c r="H8285" s="3" t="s">
        <v>21</v>
      </c>
      <c r="I8285" s="12" t="s">
        <v>4162</v>
      </c>
      <c r="J8285" s="3">
        <v>81</v>
      </c>
      <c r="K8285" s="3" t="str">
        <f>IF(VLOOKUP(D8285,'Resources Final'!A:C,3,FALSE)=0,"",VLOOKUP(D8285,'Resources Final'!A:C,3,FALSE))</f>
        <v>Y</v>
      </c>
      <c r="L8285" s="3" t="str">
        <f>IF(VLOOKUP(D8285,'Resources Final'!A:D,4,FALSE)=0,"",VLOOKUP(D8285,'Resources Final'!A:D,4,FALSE))</f>
        <v/>
      </c>
      <c r="M8285" s="3" t="str">
        <f>IF(VLOOKUP(D8285,'Resources Final'!A:E,5,FALSE)=0,"",VLOOKUP(D8285,'Resources Final'!A:E,5,FALSE))</f>
        <v/>
      </c>
      <c r="N8285" s="7" t="str">
        <f>IF(VLOOKUP(D8285,'Resources Final'!A:F,6,FALSE)=0,"",VLOOKUP(D8285,'Resources Final'!A:F,6,FALSE))</f>
        <v/>
      </c>
      <c r="O8285" s="3" t="str">
        <f>IF(VLOOKUP(D8285,'Resources Final'!A:G,7,FALSE)=0,"",VLOOKUP(D8285,'Resources Final'!A:G,7,FALSE))</f>
        <v/>
      </c>
    </row>
    <row r="8286" spans="1:15" x14ac:dyDescent="0.2">
      <c r="A8286" s="11">
        <v>990</v>
      </c>
      <c r="B8286" s="11" t="str">
        <f t="shared" si="144"/>
        <v>Fred C. and Mary R. Koch Foundation_Gregory, Logan20111500</v>
      </c>
      <c r="C8286" s="11" t="s">
        <v>4161</v>
      </c>
      <c r="D8286" s="11" t="s">
        <v>1462</v>
      </c>
      <c r="E8286" s="11" t="s">
        <v>1462</v>
      </c>
      <c r="F8286" s="4">
        <v>1500</v>
      </c>
      <c r="G8286" s="3">
        <v>2011</v>
      </c>
      <c r="H8286" s="3" t="s">
        <v>21</v>
      </c>
      <c r="I8286" s="12" t="s">
        <v>4162</v>
      </c>
      <c r="J8286" s="3">
        <v>82</v>
      </c>
      <c r="K8286" s="3" t="str">
        <f>IF(VLOOKUP(D8286,'Resources Final'!A:C,3,FALSE)=0,"",VLOOKUP(D8286,'Resources Final'!A:C,3,FALSE))</f>
        <v>Y</v>
      </c>
      <c r="L8286" s="3" t="str">
        <f>IF(VLOOKUP(D8286,'Resources Final'!A:D,4,FALSE)=0,"",VLOOKUP(D8286,'Resources Final'!A:D,4,FALSE))</f>
        <v/>
      </c>
      <c r="M8286" s="3" t="str">
        <f>IF(VLOOKUP(D8286,'Resources Final'!A:E,5,FALSE)=0,"",VLOOKUP(D8286,'Resources Final'!A:E,5,FALSE))</f>
        <v/>
      </c>
      <c r="N8286" s="7" t="str">
        <f>IF(VLOOKUP(D8286,'Resources Final'!A:F,6,FALSE)=0,"",VLOOKUP(D8286,'Resources Final'!A:F,6,FALSE))</f>
        <v/>
      </c>
      <c r="O8286" s="3" t="str">
        <f>IF(VLOOKUP(D8286,'Resources Final'!A:G,7,FALSE)=0,"",VLOOKUP(D8286,'Resources Final'!A:G,7,FALSE))</f>
        <v/>
      </c>
    </row>
    <row r="8287" spans="1:15" x14ac:dyDescent="0.2">
      <c r="A8287" s="11">
        <v>990</v>
      </c>
      <c r="B8287" s="11" t="str">
        <f t="shared" si="144"/>
        <v>Fred C. and Mary R. Koch Foundation_Harris, Holly20111500</v>
      </c>
      <c r="C8287" s="11" t="s">
        <v>4161</v>
      </c>
      <c r="D8287" s="11" t="s">
        <v>1531</v>
      </c>
      <c r="E8287" s="11" t="s">
        <v>1531</v>
      </c>
      <c r="F8287" s="4">
        <v>1500</v>
      </c>
      <c r="G8287" s="3">
        <v>2011</v>
      </c>
      <c r="H8287" s="3" t="s">
        <v>21</v>
      </c>
      <c r="I8287" s="12" t="s">
        <v>4162</v>
      </c>
      <c r="J8287" s="3">
        <v>83</v>
      </c>
      <c r="K8287" s="3" t="str">
        <f>IF(VLOOKUP(D8287,'Resources Final'!A:C,3,FALSE)=0,"",VLOOKUP(D8287,'Resources Final'!A:C,3,FALSE))</f>
        <v>Y</v>
      </c>
      <c r="L8287" s="3" t="str">
        <f>IF(VLOOKUP(D8287,'Resources Final'!A:D,4,FALSE)=0,"",VLOOKUP(D8287,'Resources Final'!A:D,4,FALSE))</f>
        <v/>
      </c>
      <c r="M8287" s="3" t="str">
        <f>IF(VLOOKUP(D8287,'Resources Final'!A:E,5,FALSE)=0,"",VLOOKUP(D8287,'Resources Final'!A:E,5,FALSE))</f>
        <v/>
      </c>
      <c r="N8287" s="7" t="str">
        <f>IF(VLOOKUP(D8287,'Resources Final'!A:F,6,FALSE)=0,"",VLOOKUP(D8287,'Resources Final'!A:F,6,FALSE))</f>
        <v/>
      </c>
      <c r="O8287" s="3" t="str">
        <f>IF(VLOOKUP(D8287,'Resources Final'!A:G,7,FALSE)=0,"",VLOOKUP(D8287,'Resources Final'!A:G,7,FALSE))</f>
        <v/>
      </c>
    </row>
    <row r="8288" spans="1:15" x14ac:dyDescent="0.2">
      <c r="A8288" s="11">
        <v>990</v>
      </c>
      <c r="B8288" s="11" t="str">
        <f t="shared" si="144"/>
        <v>Fred C. and Mary R. Koch Foundation_Harris, Jr, Benny20111500</v>
      </c>
      <c r="C8288" s="11" t="s">
        <v>4161</v>
      </c>
      <c r="D8288" s="11" t="s">
        <v>1532</v>
      </c>
      <c r="E8288" s="11" t="s">
        <v>1532</v>
      </c>
      <c r="F8288" s="4">
        <v>1500</v>
      </c>
      <c r="G8288" s="3">
        <v>2011</v>
      </c>
      <c r="H8288" s="3" t="s">
        <v>21</v>
      </c>
      <c r="I8288" s="12" t="s">
        <v>4162</v>
      </c>
      <c r="J8288" s="3">
        <v>84</v>
      </c>
      <c r="K8288" s="3" t="str">
        <f>IF(VLOOKUP(D8288,'Resources Final'!A:C,3,FALSE)=0,"",VLOOKUP(D8288,'Resources Final'!A:C,3,FALSE))</f>
        <v>Y</v>
      </c>
      <c r="L8288" s="3" t="str">
        <f>IF(VLOOKUP(D8288,'Resources Final'!A:D,4,FALSE)=0,"",VLOOKUP(D8288,'Resources Final'!A:D,4,FALSE))</f>
        <v/>
      </c>
      <c r="M8288" s="3" t="str">
        <f>IF(VLOOKUP(D8288,'Resources Final'!A:E,5,FALSE)=0,"",VLOOKUP(D8288,'Resources Final'!A:E,5,FALSE))</f>
        <v/>
      </c>
      <c r="N8288" s="7" t="str">
        <f>IF(VLOOKUP(D8288,'Resources Final'!A:F,6,FALSE)=0,"",VLOOKUP(D8288,'Resources Final'!A:F,6,FALSE))</f>
        <v/>
      </c>
      <c r="O8288" s="3" t="str">
        <f>IF(VLOOKUP(D8288,'Resources Final'!A:G,7,FALSE)=0,"",VLOOKUP(D8288,'Resources Final'!A:G,7,FALSE))</f>
        <v/>
      </c>
    </row>
    <row r="8289" spans="1:15" x14ac:dyDescent="0.2">
      <c r="A8289" s="11">
        <v>990</v>
      </c>
      <c r="B8289" s="11" t="str">
        <f t="shared" si="144"/>
        <v>Fred C. and Mary R. Koch Foundation_Hawes, David20111500</v>
      </c>
      <c r="C8289" s="11" t="s">
        <v>4161</v>
      </c>
      <c r="D8289" s="11" t="s">
        <v>1546</v>
      </c>
      <c r="E8289" s="11" t="s">
        <v>1546</v>
      </c>
      <c r="F8289" s="4">
        <v>1500</v>
      </c>
      <c r="G8289" s="3">
        <v>2011</v>
      </c>
      <c r="H8289" s="3" t="s">
        <v>21</v>
      </c>
      <c r="I8289" s="12" t="s">
        <v>4162</v>
      </c>
      <c r="J8289" s="3">
        <v>85</v>
      </c>
      <c r="K8289" s="3" t="str">
        <f>IF(VLOOKUP(D8289,'Resources Final'!A:C,3,FALSE)=0,"",VLOOKUP(D8289,'Resources Final'!A:C,3,FALSE))</f>
        <v>Y</v>
      </c>
      <c r="L8289" s="3" t="str">
        <f>IF(VLOOKUP(D8289,'Resources Final'!A:D,4,FALSE)=0,"",VLOOKUP(D8289,'Resources Final'!A:D,4,FALSE))</f>
        <v/>
      </c>
      <c r="M8289" s="3" t="str">
        <f>IF(VLOOKUP(D8289,'Resources Final'!A:E,5,FALSE)=0,"",VLOOKUP(D8289,'Resources Final'!A:E,5,FALSE))</f>
        <v/>
      </c>
      <c r="N8289" s="7" t="str">
        <f>IF(VLOOKUP(D8289,'Resources Final'!A:F,6,FALSE)=0,"",VLOOKUP(D8289,'Resources Final'!A:F,6,FALSE))</f>
        <v/>
      </c>
      <c r="O8289" s="3" t="str">
        <f>IF(VLOOKUP(D8289,'Resources Final'!A:G,7,FALSE)=0,"",VLOOKUP(D8289,'Resources Final'!A:G,7,FALSE))</f>
        <v/>
      </c>
    </row>
    <row r="8290" spans="1:15" x14ac:dyDescent="0.2">
      <c r="A8290" s="11">
        <v>990</v>
      </c>
      <c r="B8290" s="11" t="str">
        <f t="shared" si="144"/>
        <v>Fred C. and Mary R. Koch Foundation_Helfrich, Jared20111500</v>
      </c>
      <c r="C8290" s="11" t="s">
        <v>4161</v>
      </c>
      <c r="D8290" s="11" t="s">
        <v>1560</v>
      </c>
      <c r="E8290" s="11" t="s">
        <v>1560</v>
      </c>
      <c r="F8290" s="4">
        <v>1500</v>
      </c>
      <c r="G8290" s="3">
        <v>2011</v>
      </c>
      <c r="H8290" s="3" t="s">
        <v>21</v>
      </c>
      <c r="I8290" s="12" t="s">
        <v>4162</v>
      </c>
      <c r="J8290" s="3">
        <v>86</v>
      </c>
      <c r="K8290" s="3" t="str">
        <f>IF(VLOOKUP(D8290,'Resources Final'!A:C,3,FALSE)=0,"",VLOOKUP(D8290,'Resources Final'!A:C,3,FALSE))</f>
        <v>Y</v>
      </c>
      <c r="L8290" s="3" t="str">
        <f>IF(VLOOKUP(D8290,'Resources Final'!A:D,4,FALSE)=0,"",VLOOKUP(D8290,'Resources Final'!A:D,4,FALSE))</f>
        <v/>
      </c>
      <c r="M8290" s="3" t="str">
        <f>IF(VLOOKUP(D8290,'Resources Final'!A:E,5,FALSE)=0,"",VLOOKUP(D8290,'Resources Final'!A:E,5,FALSE))</f>
        <v/>
      </c>
      <c r="N8290" s="7" t="str">
        <f>IF(VLOOKUP(D8290,'Resources Final'!A:F,6,FALSE)=0,"",VLOOKUP(D8290,'Resources Final'!A:F,6,FALSE))</f>
        <v/>
      </c>
      <c r="O8290" s="3" t="str">
        <f>IF(VLOOKUP(D8290,'Resources Final'!A:G,7,FALSE)=0,"",VLOOKUP(D8290,'Resources Final'!A:G,7,FALSE))</f>
        <v/>
      </c>
    </row>
    <row r="8291" spans="1:15" x14ac:dyDescent="0.2">
      <c r="A8291" s="11">
        <v>990</v>
      </c>
      <c r="B8291" s="11" t="str">
        <f t="shared" si="144"/>
        <v>Fred C. and Mary R. Koch Foundation_Henderson, Leah20111500</v>
      </c>
      <c r="C8291" s="11" t="s">
        <v>4161</v>
      </c>
      <c r="D8291" s="11" t="s">
        <v>1564</v>
      </c>
      <c r="E8291" s="11" t="s">
        <v>1564</v>
      </c>
      <c r="F8291" s="4">
        <v>1500</v>
      </c>
      <c r="G8291" s="3">
        <v>2011</v>
      </c>
      <c r="H8291" s="3" t="s">
        <v>21</v>
      </c>
      <c r="I8291" s="12" t="s">
        <v>4162</v>
      </c>
      <c r="J8291" s="3">
        <v>87</v>
      </c>
      <c r="K8291" s="3" t="str">
        <f>IF(VLOOKUP(D8291,'Resources Final'!A:C,3,FALSE)=0,"",VLOOKUP(D8291,'Resources Final'!A:C,3,FALSE))</f>
        <v>Y</v>
      </c>
      <c r="L8291" s="3" t="str">
        <f>IF(VLOOKUP(D8291,'Resources Final'!A:D,4,FALSE)=0,"",VLOOKUP(D8291,'Resources Final'!A:D,4,FALSE))</f>
        <v/>
      </c>
      <c r="M8291" s="3" t="str">
        <f>IF(VLOOKUP(D8291,'Resources Final'!A:E,5,FALSE)=0,"",VLOOKUP(D8291,'Resources Final'!A:E,5,FALSE))</f>
        <v/>
      </c>
      <c r="N8291" s="7" t="str">
        <f>IF(VLOOKUP(D8291,'Resources Final'!A:F,6,FALSE)=0,"",VLOOKUP(D8291,'Resources Final'!A:F,6,FALSE))</f>
        <v/>
      </c>
      <c r="O8291" s="3" t="str">
        <f>IF(VLOOKUP(D8291,'Resources Final'!A:G,7,FALSE)=0,"",VLOOKUP(D8291,'Resources Final'!A:G,7,FALSE))</f>
        <v/>
      </c>
    </row>
    <row r="8292" spans="1:15" x14ac:dyDescent="0.2">
      <c r="A8292" s="11">
        <v>990</v>
      </c>
      <c r="B8292" s="11" t="str">
        <f t="shared" si="144"/>
        <v>Fred C. and Mary R. Koch Foundation_Highfill, Adam20111500</v>
      </c>
      <c r="C8292" s="11" t="s">
        <v>4161</v>
      </c>
      <c r="D8292" s="11" t="s">
        <v>1586</v>
      </c>
      <c r="E8292" s="11" t="s">
        <v>1586</v>
      </c>
      <c r="F8292" s="4">
        <v>1500</v>
      </c>
      <c r="G8292" s="3">
        <v>2011</v>
      </c>
      <c r="H8292" s="3" t="s">
        <v>21</v>
      </c>
      <c r="I8292" s="12" t="s">
        <v>4162</v>
      </c>
      <c r="J8292" s="3">
        <v>88</v>
      </c>
      <c r="K8292" s="3" t="str">
        <f>IF(VLOOKUP(D8292,'Resources Final'!A:C,3,FALSE)=0,"",VLOOKUP(D8292,'Resources Final'!A:C,3,FALSE))</f>
        <v>Y</v>
      </c>
      <c r="L8292" s="3" t="str">
        <f>IF(VLOOKUP(D8292,'Resources Final'!A:D,4,FALSE)=0,"",VLOOKUP(D8292,'Resources Final'!A:D,4,FALSE))</f>
        <v/>
      </c>
      <c r="M8292" s="3" t="str">
        <f>IF(VLOOKUP(D8292,'Resources Final'!A:E,5,FALSE)=0,"",VLOOKUP(D8292,'Resources Final'!A:E,5,FALSE))</f>
        <v/>
      </c>
      <c r="N8292" s="7" t="str">
        <f>IF(VLOOKUP(D8292,'Resources Final'!A:F,6,FALSE)=0,"",VLOOKUP(D8292,'Resources Final'!A:F,6,FALSE))</f>
        <v/>
      </c>
      <c r="O8292" s="3" t="str">
        <f>IF(VLOOKUP(D8292,'Resources Final'!A:G,7,FALSE)=0,"",VLOOKUP(D8292,'Resources Final'!A:G,7,FALSE))</f>
        <v/>
      </c>
    </row>
    <row r="8293" spans="1:15" x14ac:dyDescent="0.2">
      <c r="A8293" s="11">
        <v>990</v>
      </c>
      <c r="B8293" s="11" t="str">
        <f t="shared" si="144"/>
        <v>Fred C. and Mary R. Koch Foundation_Holliman, Krista20111500</v>
      </c>
      <c r="C8293" s="11" t="s">
        <v>4161</v>
      </c>
      <c r="D8293" s="11" t="s">
        <v>1605</v>
      </c>
      <c r="E8293" s="11" t="s">
        <v>1605</v>
      </c>
      <c r="F8293" s="4">
        <v>1500</v>
      </c>
      <c r="G8293" s="3">
        <v>2011</v>
      </c>
      <c r="H8293" s="3" t="s">
        <v>21</v>
      </c>
      <c r="I8293" s="12" t="s">
        <v>4162</v>
      </c>
      <c r="J8293" s="3">
        <v>89</v>
      </c>
      <c r="K8293" s="3" t="str">
        <f>IF(VLOOKUP(D8293,'Resources Final'!A:C,3,FALSE)=0,"",VLOOKUP(D8293,'Resources Final'!A:C,3,FALSE))</f>
        <v>Y</v>
      </c>
      <c r="L8293" s="3" t="str">
        <f>IF(VLOOKUP(D8293,'Resources Final'!A:D,4,FALSE)=0,"",VLOOKUP(D8293,'Resources Final'!A:D,4,FALSE))</f>
        <v/>
      </c>
      <c r="M8293" s="3" t="str">
        <f>IF(VLOOKUP(D8293,'Resources Final'!A:E,5,FALSE)=0,"",VLOOKUP(D8293,'Resources Final'!A:E,5,FALSE))</f>
        <v/>
      </c>
      <c r="N8293" s="7" t="str">
        <f>IF(VLOOKUP(D8293,'Resources Final'!A:F,6,FALSE)=0,"",VLOOKUP(D8293,'Resources Final'!A:F,6,FALSE))</f>
        <v/>
      </c>
      <c r="O8293" s="3" t="str">
        <f>IF(VLOOKUP(D8293,'Resources Final'!A:G,7,FALSE)=0,"",VLOOKUP(D8293,'Resources Final'!A:G,7,FALSE))</f>
        <v/>
      </c>
    </row>
    <row r="8294" spans="1:15" x14ac:dyDescent="0.2">
      <c r="A8294" s="11">
        <v>990</v>
      </c>
      <c r="B8294" s="11" t="str">
        <f t="shared" si="144"/>
        <v>Fred C. and Mary R. Koch Foundation_Hoover, Caleb20111500</v>
      </c>
      <c r="C8294" s="11" t="s">
        <v>4161</v>
      </c>
      <c r="D8294" s="11" t="s">
        <v>1612</v>
      </c>
      <c r="E8294" s="11" t="s">
        <v>1612</v>
      </c>
      <c r="F8294" s="4">
        <v>1500</v>
      </c>
      <c r="G8294" s="3">
        <v>2011</v>
      </c>
      <c r="H8294" s="3" t="s">
        <v>21</v>
      </c>
      <c r="I8294" s="12" t="s">
        <v>4162</v>
      </c>
      <c r="J8294" s="3">
        <v>90</v>
      </c>
      <c r="K8294" s="3" t="str">
        <f>IF(VLOOKUP(D8294,'Resources Final'!A:C,3,FALSE)=0,"",VLOOKUP(D8294,'Resources Final'!A:C,3,FALSE))</f>
        <v>Y</v>
      </c>
      <c r="L8294" s="3" t="str">
        <f>IF(VLOOKUP(D8294,'Resources Final'!A:D,4,FALSE)=0,"",VLOOKUP(D8294,'Resources Final'!A:D,4,FALSE))</f>
        <v/>
      </c>
      <c r="M8294" s="3" t="str">
        <f>IF(VLOOKUP(D8294,'Resources Final'!A:E,5,FALSE)=0,"",VLOOKUP(D8294,'Resources Final'!A:E,5,FALSE))</f>
        <v/>
      </c>
      <c r="N8294" s="7" t="str">
        <f>IF(VLOOKUP(D8294,'Resources Final'!A:F,6,FALSE)=0,"",VLOOKUP(D8294,'Resources Final'!A:F,6,FALSE))</f>
        <v/>
      </c>
      <c r="O8294" s="3" t="str">
        <f>IF(VLOOKUP(D8294,'Resources Final'!A:G,7,FALSE)=0,"",VLOOKUP(D8294,'Resources Final'!A:G,7,FALSE))</f>
        <v/>
      </c>
    </row>
    <row r="8295" spans="1:15" x14ac:dyDescent="0.2">
      <c r="A8295" s="11">
        <v>990</v>
      </c>
      <c r="B8295" s="11" t="str">
        <f t="shared" si="144"/>
        <v>Fred C. and Mary R. Koch Foundation_Housley, Marissa20111500</v>
      </c>
      <c r="C8295" s="11" t="s">
        <v>4161</v>
      </c>
      <c r="D8295" s="11" t="s">
        <v>1623</v>
      </c>
      <c r="E8295" s="11" t="s">
        <v>1623</v>
      </c>
      <c r="F8295" s="4">
        <v>1500</v>
      </c>
      <c r="G8295" s="3">
        <v>2011</v>
      </c>
      <c r="H8295" s="3" t="s">
        <v>21</v>
      </c>
      <c r="I8295" s="12" t="s">
        <v>4162</v>
      </c>
      <c r="J8295" s="3">
        <v>91</v>
      </c>
      <c r="K8295" s="3" t="str">
        <f>IF(VLOOKUP(D8295,'Resources Final'!A:C,3,FALSE)=0,"",VLOOKUP(D8295,'Resources Final'!A:C,3,FALSE))</f>
        <v>Y</v>
      </c>
      <c r="L8295" s="3" t="str">
        <f>IF(VLOOKUP(D8295,'Resources Final'!A:D,4,FALSE)=0,"",VLOOKUP(D8295,'Resources Final'!A:D,4,FALSE))</f>
        <v/>
      </c>
      <c r="M8295" s="3" t="str">
        <f>IF(VLOOKUP(D8295,'Resources Final'!A:E,5,FALSE)=0,"",VLOOKUP(D8295,'Resources Final'!A:E,5,FALSE))</f>
        <v/>
      </c>
      <c r="N8295" s="7" t="str">
        <f>IF(VLOOKUP(D8295,'Resources Final'!A:F,6,FALSE)=0,"",VLOOKUP(D8295,'Resources Final'!A:F,6,FALSE))</f>
        <v/>
      </c>
      <c r="O8295" s="3" t="str">
        <f>IF(VLOOKUP(D8295,'Resources Final'!A:G,7,FALSE)=0,"",VLOOKUP(D8295,'Resources Final'!A:G,7,FALSE))</f>
        <v/>
      </c>
    </row>
    <row r="8296" spans="1:15" x14ac:dyDescent="0.2">
      <c r="A8296" s="11">
        <v>990</v>
      </c>
      <c r="B8296" s="11" t="str">
        <f t="shared" si="144"/>
        <v>Fred C. and Mary R. Koch Foundation_Howard, Michael20111500</v>
      </c>
      <c r="C8296" s="11" t="s">
        <v>4161</v>
      </c>
      <c r="D8296" s="11" t="s">
        <v>1626</v>
      </c>
      <c r="E8296" s="11" t="s">
        <v>1626</v>
      </c>
      <c r="F8296" s="4">
        <v>1500</v>
      </c>
      <c r="G8296" s="3">
        <v>2011</v>
      </c>
      <c r="H8296" s="3" t="s">
        <v>21</v>
      </c>
      <c r="I8296" s="12" t="s">
        <v>4162</v>
      </c>
      <c r="J8296" s="3">
        <v>92</v>
      </c>
      <c r="K8296" s="3" t="str">
        <f>IF(VLOOKUP(D8296,'Resources Final'!A:C,3,FALSE)=0,"",VLOOKUP(D8296,'Resources Final'!A:C,3,FALSE))</f>
        <v>Y</v>
      </c>
      <c r="L8296" s="3" t="str">
        <f>IF(VLOOKUP(D8296,'Resources Final'!A:D,4,FALSE)=0,"",VLOOKUP(D8296,'Resources Final'!A:D,4,FALSE))</f>
        <v/>
      </c>
      <c r="M8296" s="3" t="str">
        <f>IF(VLOOKUP(D8296,'Resources Final'!A:E,5,FALSE)=0,"",VLOOKUP(D8296,'Resources Final'!A:E,5,FALSE))</f>
        <v/>
      </c>
      <c r="N8296" s="7" t="str">
        <f>IF(VLOOKUP(D8296,'Resources Final'!A:F,6,FALSE)=0,"",VLOOKUP(D8296,'Resources Final'!A:F,6,FALSE))</f>
        <v/>
      </c>
      <c r="O8296" s="3" t="str">
        <f>IF(VLOOKUP(D8296,'Resources Final'!A:G,7,FALSE)=0,"",VLOOKUP(D8296,'Resources Final'!A:G,7,FALSE))</f>
        <v/>
      </c>
    </row>
    <row r="8297" spans="1:15" x14ac:dyDescent="0.2">
      <c r="A8297" s="11">
        <v>990</v>
      </c>
      <c r="B8297" s="11" t="str">
        <f t="shared" si="144"/>
        <v>Fred C. and Mary R. Koch Foundation_Iturbide, Rodriguez, Adriana20111500</v>
      </c>
      <c r="C8297" s="11" t="s">
        <v>4161</v>
      </c>
      <c r="D8297" s="11" t="s">
        <v>1721</v>
      </c>
      <c r="E8297" s="11" t="s">
        <v>1721</v>
      </c>
      <c r="F8297" s="4">
        <v>1500</v>
      </c>
      <c r="G8297" s="3">
        <v>2011</v>
      </c>
      <c r="H8297" s="3" t="s">
        <v>21</v>
      </c>
      <c r="I8297" s="12" t="s">
        <v>4162</v>
      </c>
      <c r="J8297" s="3">
        <v>93</v>
      </c>
      <c r="K8297" s="3" t="str">
        <f>IF(VLOOKUP(D8297,'Resources Final'!A:C,3,FALSE)=0,"",VLOOKUP(D8297,'Resources Final'!A:C,3,FALSE))</f>
        <v>Y</v>
      </c>
      <c r="L8297" s="3" t="str">
        <f>IF(VLOOKUP(D8297,'Resources Final'!A:D,4,FALSE)=0,"",VLOOKUP(D8297,'Resources Final'!A:D,4,FALSE))</f>
        <v/>
      </c>
      <c r="M8297" s="3" t="str">
        <f>IF(VLOOKUP(D8297,'Resources Final'!A:E,5,FALSE)=0,"",VLOOKUP(D8297,'Resources Final'!A:E,5,FALSE))</f>
        <v/>
      </c>
      <c r="N8297" s="7" t="str">
        <f>IF(VLOOKUP(D8297,'Resources Final'!A:F,6,FALSE)=0,"",VLOOKUP(D8297,'Resources Final'!A:F,6,FALSE))</f>
        <v/>
      </c>
      <c r="O8297" s="3" t="str">
        <f>IF(VLOOKUP(D8297,'Resources Final'!A:G,7,FALSE)=0,"",VLOOKUP(D8297,'Resources Final'!A:G,7,FALSE))</f>
        <v/>
      </c>
    </row>
    <row r="8298" spans="1:15" x14ac:dyDescent="0.2">
      <c r="A8298" s="11">
        <v>990</v>
      </c>
      <c r="B8298" s="11" t="str">
        <f t="shared" si="144"/>
        <v>Fred C. and Mary R. Koch Foundation_Jamison, Olivia20111500</v>
      </c>
      <c r="C8298" s="11" t="s">
        <v>4161</v>
      </c>
      <c r="D8298" s="11" t="s">
        <v>1820</v>
      </c>
      <c r="E8298" s="11" t="s">
        <v>1820</v>
      </c>
      <c r="F8298" s="4">
        <v>1500</v>
      </c>
      <c r="G8298" s="3">
        <v>2011</v>
      </c>
      <c r="H8298" s="3" t="s">
        <v>21</v>
      </c>
      <c r="I8298" s="12" t="s">
        <v>4162</v>
      </c>
      <c r="J8298" s="3">
        <v>94</v>
      </c>
      <c r="K8298" s="3" t="str">
        <f>IF(VLOOKUP(D8298,'Resources Final'!A:C,3,FALSE)=0,"",VLOOKUP(D8298,'Resources Final'!A:C,3,FALSE))</f>
        <v>Y</v>
      </c>
      <c r="L8298" s="3" t="str">
        <f>IF(VLOOKUP(D8298,'Resources Final'!A:D,4,FALSE)=0,"",VLOOKUP(D8298,'Resources Final'!A:D,4,FALSE))</f>
        <v/>
      </c>
      <c r="M8298" s="3" t="str">
        <f>IF(VLOOKUP(D8298,'Resources Final'!A:E,5,FALSE)=0,"",VLOOKUP(D8298,'Resources Final'!A:E,5,FALSE))</f>
        <v/>
      </c>
      <c r="N8298" s="7" t="str">
        <f>IF(VLOOKUP(D8298,'Resources Final'!A:F,6,FALSE)=0,"",VLOOKUP(D8298,'Resources Final'!A:F,6,FALSE))</f>
        <v/>
      </c>
      <c r="O8298" s="3" t="str">
        <f>IF(VLOOKUP(D8298,'Resources Final'!A:G,7,FALSE)=0,"",VLOOKUP(D8298,'Resources Final'!A:G,7,FALSE))</f>
        <v/>
      </c>
    </row>
    <row r="8299" spans="1:15" x14ac:dyDescent="0.2">
      <c r="A8299" s="11">
        <v>990</v>
      </c>
      <c r="B8299" s="11" t="str">
        <f t="shared" si="144"/>
        <v>Fred C. and Mary R. Koch Foundation_Jansen, Natalie20111500</v>
      </c>
      <c r="C8299" s="11" t="s">
        <v>4161</v>
      </c>
      <c r="D8299" s="11" t="s">
        <v>1824</v>
      </c>
      <c r="E8299" s="11" t="s">
        <v>1824</v>
      </c>
      <c r="F8299" s="4">
        <v>1500</v>
      </c>
      <c r="G8299" s="3">
        <v>2011</v>
      </c>
      <c r="H8299" s="3" t="s">
        <v>21</v>
      </c>
      <c r="I8299" s="12" t="s">
        <v>4162</v>
      </c>
      <c r="J8299" s="3">
        <v>95</v>
      </c>
      <c r="K8299" s="3" t="str">
        <f>IF(VLOOKUP(D8299,'Resources Final'!A:C,3,FALSE)=0,"",VLOOKUP(D8299,'Resources Final'!A:C,3,FALSE))</f>
        <v>Y</v>
      </c>
      <c r="L8299" s="3" t="str">
        <f>IF(VLOOKUP(D8299,'Resources Final'!A:D,4,FALSE)=0,"",VLOOKUP(D8299,'Resources Final'!A:D,4,FALSE))</f>
        <v/>
      </c>
      <c r="M8299" s="3" t="str">
        <f>IF(VLOOKUP(D8299,'Resources Final'!A:E,5,FALSE)=0,"",VLOOKUP(D8299,'Resources Final'!A:E,5,FALSE))</f>
        <v/>
      </c>
      <c r="N8299" s="7" t="str">
        <f>IF(VLOOKUP(D8299,'Resources Final'!A:F,6,FALSE)=0,"",VLOOKUP(D8299,'Resources Final'!A:F,6,FALSE))</f>
        <v/>
      </c>
      <c r="O8299" s="3" t="str">
        <f>IF(VLOOKUP(D8299,'Resources Final'!A:G,7,FALSE)=0,"",VLOOKUP(D8299,'Resources Final'!A:G,7,FALSE))</f>
        <v/>
      </c>
    </row>
    <row r="8300" spans="1:15" x14ac:dyDescent="0.2">
      <c r="A8300" s="11">
        <v>990</v>
      </c>
      <c r="B8300" s="11" t="str">
        <f t="shared" si="144"/>
        <v>Fred C. and Mary R. Koch Foundation_Jayakaran, Jacob20111500</v>
      </c>
      <c r="C8300" s="11" t="s">
        <v>4161</v>
      </c>
      <c r="D8300" s="11" t="s">
        <v>1827</v>
      </c>
      <c r="E8300" s="11" t="s">
        <v>1827</v>
      </c>
      <c r="F8300" s="4">
        <v>1500</v>
      </c>
      <c r="G8300" s="3">
        <v>2011</v>
      </c>
      <c r="H8300" s="3" t="s">
        <v>21</v>
      </c>
      <c r="I8300" s="12" t="s">
        <v>4162</v>
      </c>
      <c r="J8300" s="3">
        <v>96</v>
      </c>
      <c r="K8300" s="3" t="str">
        <f>IF(VLOOKUP(D8300,'Resources Final'!A:C,3,FALSE)=0,"",VLOOKUP(D8300,'Resources Final'!A:C,3,FALSE))</f>
        <v>Y</v>
      </c>
      <c r="L8300" s="3" t="str">
        <f>IF(VLOOKUP(D8300,'Resources Final'!A:D,4,FALSE)=0,"",VLOOKUP(D8300,'Resources Final'!A:D,4,FALSE))</f>
        <v/>
      </c>
      <c r="M8300" s="3" t="str">
        <f>IF(VLOOKUP(D8300,'Resources Final'!A:E,5,FALSE)=0,"",VLOOKUP(D8300,'Resources Final'!A:E,5,FALSE))</f>
        <v/>
      </c>
      <c r="N8300" s="7" t="str">
        <f>IF(VLOOKUP(D8300,'Resources Final'!A:F,6,FALSE)=0,"",VLOOKUP(D8300,'Resources Final'!A:F,6,FALSE))</f>
        <v/>
      </c>
      <c r="O8300" s="3" t="str">
        <f>IF(VLOOKUP(D8300,'Resources Final'!A:G,7,FALSE)=0,"",VLOOKUP(D8300,'Resources Final'!A:G,7,FALSE))</f>
        <v/>
      </c>
    </row>
    <row r="8301" spans="1:15" x14ac:dyDescent="0.2">
      <c r="A8301" s="11">
        <v>990</v>
      </c>
      <c r="B8301" s="11" t="str">
        <f t="shared" si="144"/>
        <v>Fred C. and Mary R. Koch Foundation_Jenny, Matthew20111500</v>
      </c>
      <c r="C8301" s="11" t="s">
        <v>4161</v>
      </c>
      <c r="D8301" s="11" t="s">
        <v>1833</v>
      </c>
      <c r="E8301" s="11" t="s">
        <v>1833</v>
      </c>
      <c r="F8301" s="4">
        <v>1500</v>
      </c>
      <c r="G8301" s="3">
        <v>2011</v>
      </c>
      <c r="H8301" s="3" t="s">
        <v>21</v>
      </c>
      <c r="I8301" s="12" t="s">
        <v>4162</v>
      </c>
      <c r="J8301" s="3">
        <v>97</v>
      </c>
      <c r="K8301" s="3" t="str">
        <f>IF(VLOOKUP(D8301,'Resources Final'!A:C,3,FALSE)=0,"",VLOOKUP(D8301,'Resources Final'!A:C,3,FALSE))</f>
        <v>Y</v>
      </c>
      <c r="L8301" s="3" t="str">
        <f>IF(VLOOKUP(D8301,'Resources Final'!A:D,4,FALSE)=0,"",VLOOKUP(D8301,'Resources Final'!A:D,4,FALSE))</f>
        <v/>
      </c>
      <c r="M8301" s="3" t="str">
        <f>IF(VLOOKUP(D8301,'Resources Final'!A:E,5,FALSE)=0,"",VLOOKUP(D8301,'Resources Final'!A:E,5,FALSE))</f>
        <v/>
      </c>
      <c r="N8301" s="7" t="str">
        <f>IF(VLOOKUP(D8301,'Resources Final'!A:F,6,FALSE)=0,"",VLOOKUP(D8301,'Resources Final'!A:F,6,FALSE))</f>
        <v/>
      </c>
      <c r="O8301" s="3" t="str">
        <f>IF(VLOOKUP(D8301,'Resources Final'!A:G,7,FALSE)=0,"",VLOOKUP(D8301,'Resources Final'!A:G,7,FALSE))</f>
        <v/>
      </c>
    </row>
    <row r="8302" spans="1:15" x14ac:dyDescent="0.2">
      <c r="A8302" s="11">
        <v>990</v>
      </c>
      <c r="B8302" s="11" t="str">
        <f t="shared" si="144"/>
        <v>Fred C. and Mary R. Koch Foundation_Johnson, Anna20111500</v>
      </c>
      <c r="C8302" s="11" t="s">
        <v>4161</v>
      </c>
      <c r="D8302" s="11" t="s">
        <v>1862</v>
      </c>
      <c r="E8302" s="11" t="s">
        <v>1862</v>
      </c>
      <c r="F8302" s="4">
        <v>1500</v>
      </c>
      <c r="G8302" s="3">
        <v>2011</v>
      </c>
      <c r="H8302" s="3" t="s">
        <v>21</v>
      </c>
      <c r="I8302" s="12" t="s">
        <v>4162</v>
      </c>
      <c r="J8302" s="3">
        <v>98</v>
      </c>
      <c r="K8302" s="3" t="str">
        <f>IF(VLOOKUP(D8302,'Resources Final'!A:C,3,FALSE)=0,"",VLOOKUP(D8302,'Resources Final'!A:C,3,FALSE))</f>
        <v>Y</v>
      </c>
      <c r="L8302" s="3" t="str">
        <f>IF(VLOOKUP(D8302,'Resources Final'!A:D,4,FALSE)=0,"",VLOOKUP(D8302,'Resources Final'!A:D,4,FALSE))</f>
        <v/>
      </c>
      <c r="M8302" s="3" t="str">
        <f>IF(VLOOKUP(D8302,'Resources Final'!A:E,5,FALSE)=0,"",VLOOKUP(D8302,'Resources Final'!A:E,5,FALSE))</f>
        <v/>
      </c>
      <c r="N8302" s="7" t="str">
        <f>IF(VLOOKUP(D8302,'Resources Final'!A:F,6,FALSE)=0,"",VLOOKUP(D8302,'Resources Final'!A:F,6,FALSE))</f>
        <v/>
      </c>
      <c r="O8302" s="3" t="str">
        <f>IF(VLOOKUP(D8302,'Resources Final'!A:G,7,FALSE)=0,"",VLOOKUP(D8302,'Resources Final'!A:G,7,FALSE))</f>
        <v/>
      </c>
    </row>
    <row r="8303" spans="1:15" x14ac:dyDescent="0.2">
      <c r="A8303" s="11">
        <v>990</v>
      </c>
      <c r="B8303" s="11" t="str">
        <f t="shared" si="144"/>
        <v>Fred C. and Mary R. Koch Foundation_Johnson, Katherine20111500</v>
      </c>
      <c r="C8303" s="11" t="s">
        <v>4161</v>
      </c>
      <c r="D8303" s="11" t="s">
        <v>1864</v>
      </c>
      <c r="E8303" s="11" t="s">
        <v>1864</v>
      </c>
      <c r="F8303" s="4">
        <v>1500</v>
      </c>
      <c r="G8303" s="3">
        <v>2011</v>
      </c>
      <c r="H8303" s="3" t="s">
        <v>21</v>
      </c>
      <c r="I8303" s="12" t="s">
        <v>4162</v>
      </c>
      <c r="J8303" s="3">
        <v>99</v>
      </c>
      <c r="K8303" s="3" t="str">
        <f>IF(VLOOKUP(D8303,'Resources Final'!A:C,3,FALSE)=0,"",VLOOKUP(D8303,'Resources Final'!A:C,3,FALSE))</f>
        <v>Y</v>
      </c>
      <c r="L8303" s="3" t="str">
        <f>IF(VLOOKUP(D8303,'Resources Final'!A:D,4,FALSE)=0,"",VLOOKUP(D8303,'Resources Final'!A:D,4,FALSE))</f>
        <v/>
      </c>
      <c r="M8303" s="3" t="str">
        <f>IF(VLOOKUP(D8303,'Resources Final'!A:E,5,FALSE)=0,"",VLOOKUP(D8303,'Resources Final'!A:E,5,FALSE))</f>
        <v/>
      </c>
      <c r="N8303" s="7" t="str">
        <f>IF(VLOOKUP(D8303,'Resources Final'!A:F,6,FALSE)=0,"",VLOOKUP(D8303,'Resources Final'!A:F,6,FALSE))</f>
        <v/>
      </c>
      <c r="O8303" s="3" t="str">
        <f>IF(VLOOKUP(D8303,'Resources Final'!A:G,7,FALSE)=0,"",VLOOKUP(D8303,'Resources Final'!A:G,7,FALSE))</f>
        <v/>
      </c>
    </row>
    <row r="8304" spans="1:15" x14ac:dyDescent="0.2">
      <c r="A8304" s="11">
        <v>990</v>
      </c>
      <c r="B8304" s="11" t="str">
        <f t="shared" si="144"/>
        <v>Fred C. and Mary R. Koch Foundation_Johnson, Kelly20111500</v>
      </c>
      <c r="C8304" s="11" t="s">
        <v>4161</v>
      </c>
      <c r="D8304" s="11" t="s">
        <v>1865</v>
      </c>
      <c r="E8304" s="11" t="s">
        <v>1865</v>
      </c>
      <c r="F8304" s="4">
        <v>1500</v>
      </c>
      <c r="G8304" s="3">
        <v>2011</v>
      </c>
      <c r="H8304" s="3" t="s">
        <v>21</v>
      </c>
      <c r="I8304" s="12" t="s">
        <v>4162</v>
      </c>
      <c r="J8304" s="3">
        <v>100</v>
      </c>
      <c r="K8304" s="3" t="str">
        <f>IF(VLOOKUP(D8304,'Resources Final'!A:C,3,FALSE)=0,"",VLOOKUP(D8304,'Resources Final'!A:C,3,FALSE))</f>
        <v>Y</v>
      </c>
      <c r="L8304" s="3" t="str">
        <f>IF(VLOOKUP(D8304,'Resources Final'!A:D,4,FALSE)=0,"",VLOOKUP(D8304,'Resources Final'!A:D,4,FALSE))</f>
        <v/>
      </c>
      <c r="M8304" s="3" t="str">
        <f>IF(VLOOKUP(D8304,'Resources Final'!A:E,5,FALSE)=0,"",VLOOKUP(D8304,'Resources Final'!A:E,5,FALSE))</f>
        <v/>
      </c>
      <c r="N8304" s="7" t="str">
        <f>IF(VLOOKUP(D8304,'Resources Final'!A:F,6,FALSE)=0,"",VLOOKUP(D8304,'Resources Final'!A:F,6,FALSE))</f>
        <v/>
      </c>
      <c r="O8304" s="3" t="str">
        <f>IF(VLOOKUP(D8304,'Resources Final'!A:G,7,FALSE)=0,"",VLOOKUP(D8304,'Resources Final'!A:G,7,FALSE))</f>
        <v/>
      </c>
    </row>
    <row r="8305" spans="1:15" x14ac:dyDescent="0.2">
      <c r="A8305" s="11">
        <v>990</v>
      </c>
      <c r="B8305" s="11" t="str">
        <f t="shared" si="144"/>
        <v>Fred C. and Mary R. Koch Foundation_Johnson, Rhett20111500</v>
      </c>
      <c r="C8305" s="11" t="s">
        <v>4161</v>
      </c>
      <c r="D8305" s="11" t="s">
        <v>1867</v>
      </c>
      <c r="E8305" s="11" t="s">
        <v>1867</v>
      </c>
      <c r="F8305" s="4">
        <v>1500</v>
      </c>
      <c r="G8305" s="3">
        <v>2011</v>
      </c>
      <c r="H8305" s="3" t="s">
        <v>21</v>
      </c>
      <c r="I8305" s="12" t="s">
        <v>4162</v>
      </c>
      <c r="J8305" s="3">
        <v>101</v>
      </c>
      <c r="K8305" s="3" t="str">
        <f>IF(VLOOKUP(D8305,'Resources Final'!A:C,3,FALSE)=0,"",VLOOKUP(D8305,'Resources Final'!A:C,3,FALSE))</f>
        <v>Y</v>
      </c>
      <c r="L8305" s="3" t="str">
        <f>IF(VLOOKUP(D8305,'Resources Final'!A:D,4,FALSE)=0,"",VLOOKUP(D8305,'Resources Final'!A:D,4,FALSE))</f>
        <v/>
      </c>
      <c r="M8305" s="3" t="str">
        <f>IF(VLOOKUP(D8305,'Resources Final'!A:E,5,FALSE)=0,"",VLOOKUP(D8305,'Resources Final'!A:E,5,FALSE))</f>
        <v/>
      </c>
      <c r="N8305" s="7" t="str">
        <f>IF(VLOOKUP(D8305,'Resources Final'!A:F,6,FALSE)=0,"",VLOOKUP(D8305,'Resources Final'!A:F,6,FALSE))</f>
        <v/>
      </c>
      <c r="O8305" s="3" t="str">
        <f>IF(VLOOKUP(D8305,'Resources Final'!A:G,7,FALSE)=0,"",VLOOKUP(D8305,'Resources Final'!A:G,7,FALSE))</f>
        <v/>
      </c>
    </row>
    <row r="8306" spans="1:15" x14ac:dyDescent="0.2">
      <c r="A8306" s="11">
        <v>990</v>
      </c>
      <c r="B8306" s="11" t="str">
        <f t="shared" si="144"/>
        <v>Fred C. and Mary R. Koch Foundation_Juarez, Joseph20111500</v>
      </c>
      <c r="C8306" s="11" t="s">
        <v>4161</v>
      </c>
      <c r="D8306" s="11" t="s">
        <v>1884</v>
      </c>
      <c r="E8306" s="11" t="s">
        <v>1884</v>
      </c>
      <c r="F8306" s="4">
        <v>1500</v>
      </c>
      <c r="G8306" s="3">
        <v>2011</v>
      </c>
      <c r="H8306" s="3" t="s">
        <v>21</v>
      </c>
      <c r="I8306" s="12" t="s">
        <v>4162</v>
      </c>
      <c r="J8306" s="3">
        <v>102</v>
      </c>
      <c r="K8306" s="3" t="str">
        <f>IF(VLOOKUP(D8306,'Resources Final'!A:C,3,FALSE)=0,"",VLOOKUP(D8306,'Resources Final'!A:C,3,FALSE))</f>
        <v>Y</v>
      </c>
      <c r="L8306" s="3" t="str">
        <f>IF(VLOOKUP(D8306,'Resources Final'!A:D,4,FALSE)=0,"",VLOOKUP(D8306,'Resources Final'!A:D,4,FALSE))</f>
        <v/>
      </c>
      <c r="M8306" s="3" t="str">
        <f>IF(VLOOKUP(D8306,'Resources Final'!A:E,5,FALSE)=0,"",VLOOKUP(D8306,'Resources Final'!A:E,5,FALSE))</f>
        <v/>
      </c>
      <c r="N8306" s="7" t="str">
        <f>IF(VLOOKUP(D8306,'Resources Final'!A:F,6,FALSE)=0,"",VLOOKUP(D8306,'Resources Final'!A:F,6,FALSE))</f>
        <v/>
      </c>
      <c r="O8306" s="3" t="str">
        <f>IF(VLOOKUP(D8306,'Resources Final'!A:G,7,FALSE)=0,"",VLOOKUP(D8306,'Resources Final'!A:G,7,FALSE))</f>
        <v/>
      </c>
    </row>
    <row r="8307" spans="1:15" x14ac:dyDescent="0.2">
      <c r="A8307" s="11">
        <v>990</v>
      </c>
      <c r="B8307" s="11" t="str">
        <f t="shared" si="144"/>
        <v>Fred C. and Mary R. Koch Foundation_Jurgensen, Amber20111500</v>
      </c>
      <c r="C8307" s="11" t="s">
        <v>4161</v>
      </c>
      <c r="D8307" s="11" t="s">
        <v>1891</v>
      </c>
      <c r="E8307" s="11" t="s">
        <v>1891</v>
      </c>
      <c r="F8307" s="4">
        <v>1500</v>
      </c>
      <c r="G8307" s="3">
        <v>2011</v>
      </c>
      <c r="H8307" s="3" t="s">
        <v>21</v>
      </c>
      <c r="I8307" s="12" t="s">
        <v>4162</v>
      </c>
      <c r="J8307" s="3">
        <v>103</v>
      </c>
      <c r="K8307" s="3" t="str">
        <f>IF(VLOOKUP(D8307,'Resources Final'!A:C,3,FALSE)=0,"",VLOOKUP(D8307,'Resources Final'!A:C,3,FALSE))</f>
        <v>Y</v>
      </c>
      <c r="L8307" s="3" t="str">
        <f>IF(VLOOKUP(D8307,'Resources Final'!A:D,4,FALSE)=0,"",VLOOKUP(D8307,'Resources Final'!A:D,4,FALSE))</f>
        <v/>
      </c>
      <c r="M8307" s="3" t="str">
        <f>IF(VLOOKUP(D8307,'Resources Final'!A:E,5,FALSE)=0,"",VLOOKUP(D8307,'Resources Final'!A:E,5,FALSE))</f>
        <v/>
      </c>
      <c r="N8307" s="7" t="str">
        <f>IF(VLOOKUP(D8307,'Resources Final'!A:F,6,FALSE)=0,"",VLOOKUP(D8307,'Resources Final'!A:F,6,FALSE))</f>
        <v/>
      </c>
      <c r="O8307" s="3" t="str">
        <f>IF(VLOOKUP(D8307,'Resources Final'!A:G,7,FALSE)=0,"",VLOOKUP(D8307,'Resources Final'!A:G,7,FALSE))</f>
        <v/>
      </c>
    </row>
    <row r="8308" spans="1:15" x14ac:dyDescent="0.2">
      <c r="A8308" s="11">
        <v>990</v>
      </c>
      <c r="B8308" s="11" t="str">
        <f t="shared" si="144"/>
        <v>Fred C. and Mary R. Koch Foundation_Kaiser, Brianna20111500</v>
      </c>
      <c r="C8308" s="11" t="s">
        <v>4161</v>
      </c>
      <c r="D8308" s="11" t="s">
        <v>1940</v>
      </c>
      <c r="E8308" s="11" t="s">
        <v>1940</v>
      </c>
      <c r="F8308" s="4">
        <v>1500</v>
      </c>
      <c r="G8308" s="3">
        <v>2011</v>
      </c>
      <c r="H8308" s="3" t="s">
        <v>21</v>
      </c>
      <c r="I8308" s="12" t="s">
        <v>4162</v>
      </c>
      <c r="J8308" s="3">
        <v>104</v>
      </c>
      <c r="K8308" s="3" t="str">
        <f>IF(VLOOKUP(D8308,'Resources Final'!A:C,3,FALSE)=0,"",VLOOKUP(D8308,'Resources Final'!A:C,3,FALSE))</f>
        <v>Y</v>
      </c>
      <c r="L8308" s="3" t="str">
        <f>IF(VLOOKUP(D8308,'Resources Final'!A:D,4,FALSE)=0,"",VLOOKUP(D8308,'Resources Final'!A:D,4,FALSE))</f>
        <v/>
      </c>
      <c r="M8308" s="3" t="str">
        <f>IF(VLOOKUP(D8308,'Resources Final'!A:E,5,FALSE)=0,"",VLOOKUP(D8308,'Resources Final'!A:E,5,FALSE))</f>
        <v/>
      </c>
      <c r="N8308" s="7" t="str">
        <f>IF(VLOOKUP(D8308,'Resources Final'!A:F,6,FALSE)=0,"",VLOOKUP(D8308,'Resources Final'!A:F,6,FALSE))</f>
        <v/>
      </c>
      <c r="O8308" s="3" t="str">
        <f>IF(VLOOKUP(D8308,'Resources Final'!A:G,7,FALSE)=0,"",VLOOKUP(D8308,'Resources Final'!A:G,7,FALSE))</f>
        <v/>
      </c>
    </row>
    <row r="8309" spans="1:15" x14ac:dyDescent="0.2">
      <c r="A8309" s="11">
        <v>990</v>
      </c>
      <c r="B8309" s="11" t="str">
        <f t="shared" si="144"/>
        <v>Fred C. and Mary R. Koch Foundation_Kaiser, Katelyn20111500</v>
      </c>
      <c r="C8309" s="11" t="s">
        <v>4161</v>
      </c>
      <c r="D8309" s="11" t="s">
        <v>1941</v>
      </c>
      <c r="E8309" s="11" t="s">
        <v>1941</v>
      </c>
      <c r="F8309" s="4">
        <v>1500</v>
      </c>
      <c r="G8309" s="3">
        <v>2011</v>
      </c>
      <c r="H8309" s="3" t="s">
        <v>21</v>
      </c>
      <c r="I8309" s="12" t="s">
        <v>4162</v>
      </c>
      <c r="J8309" s="3">
        <v>105</v>
      </c>
      <c r="K8309" s="3" t="str">
        <f>IF(VLOOKUP(D8309,'Resources Final'!A:C,3,FALSE)=0,"",VLOOKUP(D8309,'Resources Final'!A:C,3,FALSE))</f>
        <v>Y</v>
      </c>
      <c r="L8309" s="3" t="str">
        <f>IF(VLOOKUP(D8309,'Resources Final'!A:D,4,FALSE)=0,"",VLOOKUP(D8309,'Resources Final'!A:D,4,FALSE))</f>
        <v/>
      </c>
      <c r="M8309" s="3" t="str">
        <f>IF(VLOOKUP(D8309,'Resources Final'!A:E,5,FALSE)=0,"",VLOOKUP(D8309,'Resources Final'!A:E,5,FALSE))</f>
        <v/>
      </c>
      <c r="N8309" s="7" t="str">
        <f>IF(VLOOKUP(D8309,'Resources Final'!A:F,6,FALSE)=0,"",VLOOKUP(D8309,'Resources Final'!A:F,6,FALSE))</f>
        <v/>
      </c>
      <c r="O8309" s="3" t="str">
        <f>IF(VLOOKUP(D8309,'Resources Final'!A:G,7,FALSE)=0,"",VLOOKUP(D8309,'Resources Final'!A:G,7,FALSE))</f>
        <v/>
      </c>
    </row>
    <row r="8310" spans="1:15" x14ac:dyDescent="0.2">
      <c r="A8310" s="11">
        <v>990</v>
      </c>
      <c r="B8310" s="11" t="str">
        <f t="shared" si="144"/>
        <v>Fred C. and Mary R. Koch Foundation_Kaufmann, Peter20111500</v>
      </c>
      <c r="C8310" s="11" t="s">
        <v>4161</v>
      </c>
      <c r="D8310" s="11" t="s">
        <v>1964</v>
      </c>
      <c r="E8310" s="11" t="s">
        <v>1964</v>
      </c>
      <c r="F8310" s="4">
        <v>1500</v>
      </c>
      <c r="G8310" s="3">
        <v>2011</v>
      </c>
      <c r="H8310" s="3" t="s">
        <v>21</v>
      </c>
      <c r="I8310" s="12" t="s">
        <v>4162</v>
      </c>
      <c r="J8310" s="3">
        <v>106</v>
      </c>
      <c r="K8310" s="3" t="str">
        <f>IF(VLOOKUP(D8310,'Resources Final'!A:C,3,FALSE)=0,"",VLOOKUP(D8310,'Resources Final'!A:C,3,FALSE))</f>
        <v>Y</v>
      </c>
      <c r="L8310" s="3" t="str">
        <f>IF(VLOOKUP(D8310,'Resources Final'!A:D,4,FALSE)=0,"",VLOOKUP(D8310,'Resources Final'!A:D,4,FALSE))</f>
        <v/>
      </c>
      <c r="M8310" s="3" t="str">
        <f>IF(VLOOKUP(D8310,'Resources Final'!A:E,5,FALSE)=0,"",VLOOKUP(D8310,'Resources Final'!A:E,5,FALSE))</f>
        <v/>
      </c>
      <c r="N8310" s="7" t="str">
        <f>IF(VLOOKUP(D8310,'Resources Final'!A:F,6,FALSE)=0,"",VLOOKUP(D8310,'Resources Final'!A:F,6,FALSE))</f>
        <v/>
      </c>
      <c r="O8310" s="3" t="str">
        <f>IF(VLOOKUP(D8310,'Resources Final'!A:G,7,FALSE)=0,"",VLOOKUP(D8310,'Resources Final'!A:G,7,FALSE))</f>
        <v/>
      </c>
    </row>
    <row r="8311" spans="1:15" x14ac:dyDescent="0.2">
      <c r="A8311" s="11">
        <v>990</v>
      </c>
      <c r="B8311" s="11" t="str">
        <f t="shared" si="144"/>
        <v>Fred C. and Mary R. Koch Foundation_Keller, Jordan20111500</v>
      </c>
      <c r="C8311" s="11" t="s">
        <v>4161</v>
      </c>
      <c r="D8311" s="11" t="s">
        <v>1973</v>
      </c>
      <c r="E8311" s="11" t="s">
        <v>1973</v>
      </c>
      <c r="F8311" s="4">
        <v>1500</v>
      </c>
      <c r="G8311" s="3">
        <v>2011</v>
      </c>
      <c r="H8311" s="3" t="s">
        <v>21</v>
      </c>
      <c r="I8311" s="12" t="s">
        <v>4162</v>
      </c>
      <c r="J8311" s="3">
        <v>107</v>
      </c>
      <c r="K8311" s="3" t="str">
        <f>IF(VLOOKUP(D8311,'Resources Final'!A:C,3,FALSE)=0,"",VLOOKUP(D8311,'Resources Final'!A:C,3,FALSE))</f>
        <v>Y</v>
      </c>
      <c r="L8311" s="3" t="str">
        <f>IF(VLOOKUP(D8311,'Resources Final'!A:D,4,FALSE)=0,"",VLOOKUP(D8311,'Resources Final'!A:D,4,FALSE))</f>
        <v/>
      </c>
      <c r="M8311" s="3" t="str">
        <f>IF(VLOOKUP(D8311,'Resources Final'!A:E,5,FALSE)=0,"",VLOOKUP(D8311,'Resources Final'!A:E,5,FALSE))</f>
        <v/>
      </c>
      <c r="N8311" s="7" t="str">
        <f>IF(VLOOKUP(D8311,'Resources Final'!A:F,6,FALSE)=0,"",VLOOKUP(D8311,'Resources Final'!A:F,6,FALSE))</f>
        <v/>
      </c>
      <c r="O8311" s="3" t="str">
        <f>IF(VLOOKUP(D8311,'Resources Final'!A:G,7,FALSE)=0,"",VLOOKUP(D8311,'Resources Final'!A:G,7,FALSE))</f>
        <v/>
      </c>
    </row>
    <row r="8312" spans="1:15" x14ac:dyDescent="0.2">
      <c r="A8312" s="11">
        <v>990</v>
      </c>
      <c r="B8312" s="11" t="str">
        <f t="shared" si="144"/>
        <v>Fred C. and Mary R. Koch Foundation_Kimpton, Kelly20111500</v>
      </c>
      <c r="C8312" s="11" t="s">
        <v>4161</v>
      </c>
      <c r="D8312" s="11" t="s">
        <v>2001</v>
      </c>
      <c r="E8312" s="11" t="s">
        <v>2001</v>
      </c>
      <c r="F8312" s="4">
        <v>1500</v>
      </c>
      <c r="G8312" s="3">
        <v>2011</v>
      </c>
      <c r="H8312" s="3" t="s">
        <v>21</v>
      </c>
      <c r="I8312" s="12" t="s">
        <v>4162</v>
      </c>
      <c r="J8312" s="3">
        <v>108</v>
      </c>
      <c r="K8312" s="3" t="str">
        <f>IF(VLOOKUP(D8312,'Resources Final'!A:C,3,FALSE)=0,"",VLOOKUP(D8312,'Resources Final'!A:C,3,FALSE))</f>
        <v>Y</v>
      </c>
      <c r="L8312" s="3" t="str">
        <f>IF(VLOOKUP(D8312,'Resources Final'!A:D,4,FALSE)=0,"",VLOOKUP(D8312,'Resources Final'!A:D,4,FALSE))</f>
        <v/>
      </c>
      <c r="M8312" s="3" t="str">
        <f>IF(VLOOKUP(D8312,'Resources Final'!A:E,5,FALSE)=0,"",VLOOKUP(D8312,'Resources Final'!A:E,5,FALSE))</f>
        <v/>
      </c>
      <c r="N8312" s="7" t="str">
        <f>IF(VLOOKUP(D8312,'Resources Final'!A:F,6,FALSE)=0,"",VLOOKUP(D8312,'Resources Final'!A:F,6,FALSE))</f>
        <v/>
      </c>
      <c r="O8312" s="3" t="str">
        <f>IF(VLOOKUP(D8312,'Resources Final'!A:G,7,FALSE)=0,"",VLOOKUP(D8312,'Resources Final'!A:G,7,FALSE))</f>
        <v/>
      </c>
    </row>
    <row r="8313" spans="1:15" x14ac:dyDescent="0.2">
      <c r="A8313" s="11">
        <v>990</v>
      </c>
      <c r="B8313" s="11" t="str">
        <f t="shared" si="144"/>
        <v>Fred C. and Mary R. Koch Foundation_Kohn, Taylor20111500</v>
      </c>
      <c r="C8313" s="11" t="s">
        <v>4161</v>
      </c>
      <c r="D8313" s="11" t="s">
        <v>2019</v>
      </c>
      <c r="E8313" s="11" t="s">
        <v>2019</v>
      </c>
      <c r="F8313" s="4">
        <v>1500</v>
      </c>
      <c r="G8313" s="3">
        <v>2011</v>
      </c>
      <c r="H8313" s="3" t="s">
        <v>21</v>
      </c>
      <c r="I8313" s="12" t="s">
        <v>4162</v>
      </c>
      <c r="J8313" s="3">
        <v>109</v>
      </c>
      <c r="K8313" s="3" t="str">
        <f>IF(VLOOKUP(D8313,'Resources Final'!A:C,3,FALSE)=0,"",VLOOKUP(D8313,'Resources Final'!A:C,3,FALSE))</f>
        <v>Y</v>
      </c>
      <c r="L8313" s="3" t="str">
        <f>IF(VLOOKUP(D8313,'Resources Final'!A:D,4,FALSE)=0,"",VLOOKUP(D8313,'Resources Final'!A:D,4,FALSE))</f>
        <v/>
      </c>
      <c r="M8313" s="3" t="str">
        <f>IF(VLOOKUP(D8313,'Resources Final'!A:E,5,FALSE)=0,"",VLOOKUP(D8313,'Resources Final'!A:E,5,FALSE))</f>
        <v/>
      </c>
      <c r="N8313" s="7" t="str">
        <f>IF(VLOOKUP(D8313,'Resources Final'!A:F,6,FALSE)=0,"",VLOOKUP(D8313,'Resources Final'!A:F,6,FALSE))</f>
        <v/>
      </c>
      <c r="O8313" s="3" t="str">
        <f>IF(VLOOKUP(D8313,'Resources Final'!A:G,7,FALSE)=0,"",VLOOKUP(D8313,'Resources Final'!A:G,7,FALSE))</f>
        <v/>
      </c>
    </row>
    <row r="8314" spans="1:15" x14ac:dyDescent="0.2">
      <c r="A8314" s="11">
        <v>990</v>
      </c>
      <c r="B8314" s="11" t="str">
        <f t="shared" si="144"/>
        <v>Fred C. and Mary R. Koch Foundation_Korpi, Katherine20111500</v>
      </c>
      <c r="C8314" s="11" t="s">
        <v>4161</v>
      </c>
      <c r="D8314" s="11" t="s">
        <v>2032</v>
      </c>
      <c r="E8314" s="11" t="s">
        <v>2032</v>
      </c>
      <c r="F8314" s="4">
        <v>1500</v>
      </c>
      <c r="G8314" s="3">
        <v>2011</v>
      </c>
      <c r="H8314" s="3" t="s">
        <v>21</v>
      </c>
      <c r="I8314" s="12" t="s">
        <v>4162</v>
      </c>
      <c r="J8314" s="3">
        <v>110</v>
      </c>
      <c r="K8314" s="3" t="str">
        <f>IF(VLOOKUP(D8314,'Resources Final'!A:C,3,FALSE)=0,"",VLOOKUP(D8314,'Resources Final'!A:C,3,FALSE))</f>
        <v>Y</v>
      </c>
      <c r="L8314" s="3" t="str">
        <f>IF(VLOOKUP(D8314,'Resources Final'!A:D,4,FALSE)=0,"",VLOOKUP(D8314,'Resources Final'!A:D,4,FALSE))</f>
        <v/>
      </c>
      <c r="M8314" s="3" t="str">
        <f>IF(VLOOKUP(D8314,'Resources Final'!A:E,5,FALSE)=0,"",VLOOKUP(D8314,'Resources Final'!A:E,5,FALSE))</f>
        <v/>
      </c>
      <c r="N8314" s="7" t="str">
        <f>IF(VLOOKUP(D8314,'Resources Final'!A:F,6,FALSE)=0,"",VLOOKUP(D8314,'Resources Final'!A:F,6,FALSE))</f>
        <v/>
      </c>
      <c r="O8314" s="3" t="str">
        <f>IF(VLOOKUP(D8314,'Resources Final'!A:G,7,FALSE)=0,"",VLOOKUP(D8314,'Resources Final'!A:G,7,FALSE))</f>
        <v/>
      </c>
    </row>
    <row r="8315" spans="1:15" x14ac:dyDescent="0.2">
      <c r="A8315" s="11">
        <v>990</v>
      </c>
      <c r="B8315" s="11" t="str">
        <f t="shared" si="144"/>
        <v>Fred C. and Mary R. Koch Foundation_Lambert, Jenna20111500</v>
      </c>
      <c r="C8315" s="11" t="s">
        <v>4161</v>
      </c>
      <c r="D8315" s="11" t="s">
        <v>2092</v>
      </c>
      <c r="E8315" s="11" t="s">
        <v>2092</v>
      </c>
      <c r="F8315" s="4">
        <v>1500</v>
      </c>
      <c r="G8315" s="3">
        <v>2011</v>
      </c>
      <c r="H8315" s="3" t="s">
        <v>21</v>
      </c>
      <c r="I8315" s="12" t="s">
        <v>4162</v>
      </c>
      <c r="J8315" s="3">
        <v>111</v>
      </c>
      <c r="K8315" s="3" t="str">
        <f>IF(VLOOKUP(D8315,'Resources Final'!A:C,3,FALSE)=0,"",VLOOKUP(D8315,'Resources Final'!A:C,3,FALSE))</f>
        <v>Y</v>
      </c>
      <c r="L8315" s="3" t="str">
        <f>IF(VLOOKUP(D8315,'Resources Final'!A:D,4,FALSE)=0,"",VLOOKUP(D8315,'Resources Final'!A:D,4,FALSE))</f>
        <v/>
      </c>
      <c r="M8315" s="3" t="str">
        <f>IF(VLOOKUP(D8315,'Resources Final'!A:E,5,FALSE)=0,"",VLOOKUP(D8315,'Resources Final'!A:E,5,FALSE))</f>
        <v/>
      </c>
      <c r="N8315" s="7" t="str">
        <f>IF(VLOOKUP(D8315,'Resources Final'!A:F,6,FALSE)=0,"",VLOOKUP(D8315,'Resources Final'!A:F,6,FALSE))</f>
        <v/>
      </c>
      <c r="O8315" s="3" t="str">
        <f>IF(VLOOKUP(D8315,'Resources Final'!A:G,7,FALSE)=0,"",VLOOKUP(D8315,'Resources Final'!A:G,7,FALSE))</f>
        <v/>
      </c>
    </row>
    <row r="8316" spans="1:15" x14ac:dyDescent="0.2">
      <c r="A8316" s="11">
        <v>990</v>
      </c>
      <c r="B8316" s="11" t="str">
        <f t="shared" si="144"/>
        <v>Fred C. and Mary R. Koch Foundation_Lambert, Natalie20111500</v>
      </c>
      <c r="C8316" s="11" t="s">
        <v>4161</v>
      </c>
      <c r="D8316" s="11" t="s">
        <v>2093</v>
      </c>
      <c r="E8316" s="11" t="s">
        <v>2093</v>
      </c>
      <c r="F8316" s="4">
        <v>1500</v>
      </c>
      <c r="G8316" s="3">
        <v>2011</v>
      </c>
      <c r="H8316" s="3" t="s">
        <v>21</v>
      </c>
      <c r="I8316" s="12" t="s">
        <v>4162</v>
      </c>
      <c r="J8316" s="3">
        <v>112</v>
      </c>
      <c r="K8316" s="3" t="str">
        <f>IF(VLOOKUP(D8316,'Resources Final'!A:C,3,FALSE)=0,"",VLOOKUP(D8316,'Resources Final'!A:C,3,FALSE))</f>
        <v>Y</v>
      </c>
      <c r="L8316" s="3" t="str">
        <f>IF(VLOOKUP(D8316,'Resources Final'!A:D,4,FALSE)=0,"",VLOOKUP(D8316,'Resources Final'!A:D,4,FALSE))</f>
        <v/>
      </c>
      <c r="M8316" s="3" t="str">
        <f>IF(VLOOKUP(D8316,'Resources Final'!A:E,5,FALSE)=0,"",VLOOKUP(D8316,'Resources Final'!A:E,5,FALSE))</f>
        <v/>
      </c>
      <c r="N8316" s="7" t="str">
        <f>IF(VLOOKUP(D8316,'Resources Final'!A:F,6,FALSE)=0,"",VLOOKUP(D8316,'Resources Final'!A:F,6,FALSE))</f>
        <v/>
      </c>
      <c r="O8316" s="3" t="str">
        <f>IF(VLOOKUP(D8316,'Resources Final'!A:G,7,FALSE)=0,"",VLOOKUP(D8316,'Resources Final'!A:G,7,FALSE))</f>
        <v/>
      </c>
    </row>
    <row r="8317" spans="1:15" x14ac:dyDescent="0.2">
      <c r="A8317" s="11">
        <v>990</v>
      </c>
      <c r="B8317" s="11" t="str">
        <f t="shared" si="144"/>
        <v>Fred C. and Mary R. Koch Foundation_Latta, Jennifer20111500</v>
      </c>
      <c r="C8317" s="11" t="s">
        <v>4161</v>
      </c>
      <c r="D8317" s="11" t="s">
        <v>2111</v>
      </c>
      <c r="E8317" s="11" t="s">
        <v>2111</v>
      </c>
      <c r="F8317" s="4">
        <v>1500</v>
      </c>
      <c r="G8317" s="3">
        <v>2011</v>
      </c>
      <c r="H8317" s="3" t="s">
        <v>21</v>
      </c>
      <c r="I8317" s="12" t="s">
        <v>4162</v>
      </c>
      <c r="J8317" s="3">
        <v>113</v>
      </c>
      <c r="K8317" s="3" t="str">
        <f>IF(VLOOKUP(D8317,'Resources Final'!A:C,3,FALSE)=0,"",VLOOKUP(D8317,'Resources Final'!A:C,3,FALSE))</f>
        <v>Y</v>
      </c>
      <c r="L8317" s="3" t="str">
        <f>IF(VLOOKUP(D8317,'Resources Final'!A:D,4,FALSE)=0,"",VLOOKUP(D8317,'Resources Final'!A:D,4,FALSE))</f>
        <v/>
      </c>
      <c r="M8317" s="3" t="str">
        <f>IF(VLOOKUP(D8317,'Resources Final'!A:E,5,FALSE)=0,"",VLOOKUP(D8317,'Resources Final'!A:E,5,FALSE))</f>
        <v/>
      </c>
      <c r="N8317" s="7" t="str">
        <f>IF(VLOOKUP(D8317,'Resources Final'!A:F,6,FALSE)=0,"",VLOOKUP(D8317,'Resources Final'!A:F,6,FALSE))</f>
        <v/>
      </c>
      <c r="O8317" s="3" t="str">
        <f>IF(VLOOKUP(D8317,'Resources Final'!A:G,7,FALSE)=0,"",VLOOKUP(D8317,'Resources Final'!A:G,7,FALSE))</f>
        <v/>
      </c>
    </row>
    <row r="8318" spans="1:15" x14ac:dyDescent="0.2">
      <c r="A8318" s="11">
        <v>990</v>
      </c>
      <c r="B8318" s="11" t="str">
        <f t="shared" si="144"/>
        <v>Fred C. and Mary R. Koch Foundation_Lee, Charlene20111500</v>
      </c>
      <c r="C8318" s="11" t="s">
        <v>4161</v>
      </c>
      <c r="D8318" s="11" t="s">
        <v>2130</v>
      </c>
      <c r="E8318" s="11" t="s">
        <v>2130</v>
      </c>
      <c r="F8318" s="4">
        <v>1500</v>
      </c>
      <c r="G8318" s="3">
        <v>2011</v>
      </c>
      <c r="H8318" s="3" t="s">
        <v>21</v>
      </c>
      <c r="I8318" s="12" t="s">
        <v>4162</v>
      </c>
      <c r="J8318" s="3">
        <v>114</v>
      </c>
      <c r="K8318" s="3" t="str">
        <f>IF(VLOOKUP(D8318,'Resources Final'!A:C,3,FALSE)=0,"",VLOOKUP(D8318,'Resources Final'!A:C,3,FALSE))</f>
        <v>Y</v>
      </c>
      <c r="L8318" s="3" t="str">
        <f>IF(VLOOKUP(D8318,'Resources Final'!A:D,4,FALSE)=0,"",VLOOKUP(D8318,'Resources Final'!A:D,4,FALSE))</f>
        <v/>
      </c>
      <c r="M8318" s="3" t="str">
        <f>IF(VLOOKUP(D8318,'Resources Final'!A:E,5,FALSE)=0,"",VLOOKUP(D8318,'Resources Final'!A:E,5,FALSE))</f>
        <v/>
      </c>
      <c r="N8318" s="7" t="str">
        <f>IF(VLOOKUP(D8318,'Resources Final'!A:F,6,FALSE)=0,"",VLOOKUP(D8318,'Resources Final'!A:F,6,FALSE))</f>
        <v/>
      </c>
      <c r="O8318" s="3" t="str">
        <f>IF(VLOOKUP(D8318,'Resources Final'!A:G,7,FALSE)=0,"",VLOOKUP(D8318,'Resources Final'!A:G,7,FALSE))</f>
        <v/>
      </c>
    </row>
    <row r="8319" spans="1:15" x14ac:dyDescent="0.2">
      <c r="A8319" s="11">
        <v>990</v>
      </c>
      <c r="B8319" s="11" t="str">
        <f t="shared" si="144"/>
        <v>Fred C. and Mary R. Koch Foundation_Liberatore, Anthony20111500</v>
      </c>
      <c r="C8319" s="11" t="s">
        <v>4161</v>
      </c>
      <c r="D8319" s="11" t="s">
        <v>2155</v>
      </c>
      <c r="E8319" s="11" t="s">
        <v>2155</v>
      </c>
      <c r="F8319" s="4">
        <v>1500</v>
      </c>
      <c r="G8319" s="3">
        <v>2011</v>
      </c>
      <c r="H8319" s="3" t="s">
        <v>21</v>
      </c>
      <c r="I8319" s="12" t="s">
        <v>4162</v>
      </c>
      <c r="J8319" s="3">
        <v>115</v>
      </c>
      <c r="K8319" s="3" t="str">
        <f>IF(VLOOKUP(D8319,'Resources Final'!A:C,3,FALSE)=0,"",VLOOKUP(D8319,'Resources Final'!A:C,3,FALSE))</f>
        <v>Y</v>
      </c>
      <c r="L8319" s="3" t="str">
        <f>IF(VLOOKUP(D8319,'Resources Final'!A:D,4,FALSE)=0,"",VLOOKUP(D8319,'Resources Final'!A:D,4,FALSE))</f>
        <v/>
      </c>
      <c r="M8319" s="3" t="str">
        <f>IF(VLOOKUP(D8319,'Resources Final'!A:E,5,FALSE)=0,"",VLOOKUP(D8319,'Resources Final'!A:E,5,FALSE))</f>
        <v/>
      </c>
      <c r="N8319" s="7" t="str">
        <f>IF(VLOOKUP(D8319,'Resources Final'!A:F,6,FALSE)=0,"",VLOOKUP(D8319,'Resources Final'!A:F,6,FALSE))</f>
        <v/>
      </c>
      <c r="O8319" s="3" t="str">
        <f>IF(VLOOKUP(D8319,'Resources Final'!A:G,7,FALSE)=0,"",VLOOKUP(D8319,'Resources Final'!A:G,7,FALSE))</f>
        <v/>
      </c>
    </row>
    <row r="8320" spans="1:15" x14ac:dyDescent="0.2">
      <c r="A8320" s="11">
        <v>990</v>
      </c>
      <c r="B8320" s="11" t="str">
        <f t="shared" si="144"/>
        <v>Fred C. and Mary R. Koch Foundation_Little, David20111500</v>
      </c>
      <c r="C8320" s="11" t="s">
        <v>4161</v>
      </c>
      <c r="D8320" s="11" t="s">
        <v>2188</v>
      </c>
      <c r="E8320" s="11" t="s">
        <v>2188</v>
      </c>
      <c r="F8320" s="4">
        <v>1500</v>
      </c>
      <c r="G8320" s="3">
        <v>2011</v>
      </c>
      <c r="H8320" s="3" t="s">
        <v>21</v>
      </c>
      <c r="I8320" s="12" t="s">
        <v>4162</v>
      </c>
      <c r="J8320" s="3">
        <v>116</v>
      </c>
      <c r="K8320" s="3" t="str">
        <f>IF(VLOOKUP(D8320,'Resources Final'!A:C,3,FALSE)=0,"",VLOOKUP(D8320,'Resources Final'!A:C,3,FALSE))</f>
        <v>Y</v>
      </c>
      <c r="L8320" s="3" t="str">
        <f>IF(VLOOKUP(D8320,'Resources Final'!A:D,4,FALSE)=0,"",VLOOKUP(D8320,'Resources Final'!A:D,4,FALSE))</f>
        <v/>
      </c>
      <c r="M8320" s="3" t="str">
        <f>IF(VLOOKUP(D8320,'Resources Final'!A:E,5,FALSE)=0,"",VLOOKUP(D8320,'Resources Final'!A:E,5,FALSE))</f>
        <v/>
      </c>
      <c r="N8320" s="7" t="str">
        <f>IF(VLOOKUP(D8320,'Resources Final'!A:F,6,FALSE)=0,"",VLOOKUP(D8320,'Resources Final'!A:F,6,FALSE))</f>
        <v/>
      </c>
      <c r="O8320" s="3" t="str">
        <f>IF(VLOOKUP(D8320,'Resources Final'!A:G,7,FALSE)=0,"",VLOOKUP(D8320,'Resources Final'!A:G,7,FALSE))</f>
        <v/>
      </c>
    </row>
    <row r="8321" spans="1:15" x14ac:dyDescent="0.2">
      <c r="A8321" s="11">
        <v>990</v>
      </c>
      <c r="B8321" s="11" t="str">
        <f t="shared" si="144"/>
        <v>Fred C. and Mary R. Koch Foundation_Liddle, Peter20111500</v>
      </c>
      <c r="C8321" s="11" t="s">
        <v>4161</v>
      </c>
      <c r="D8321" s="11" t="s">
        <v>2168</v>
      </c>
      <c r="E8321" s="11" t="s">
        <v>2168</v>
      </c>
      <c r="F8321" s="4">
        <v>1500</v>
      </c>
      <c r="G8321" s="3">
        <v>2011</v>
      </c>
      <c r="H8321" s="3" t="s">
        <v>21</v>
      </c>
      <c r="I8321" s="12" t="s">
        <v>4162</v>
      </c>
      <c r="J8321" s="3">
        <v>117</v>
      </c>
      <c r="K8321" s="3" t="str">
        <f>IF(VLOOKUP(D8321,'Resources Final'!A:C,3,FALSE)=0,"",VLOOKUP(D8321,'Resources Final'!A:C,3,FALSE))</f>
        <v>Y</v>
      </c>
      <c r="L8321" s="3" t="str">
        <f>IF(VLOOKUP(D8321,'Resources Final'!A:D,4,FALSE)=0,"",VLOOKUP(D8321,'Resources Final'!A:D,4,FALSE))</f>
        <v/>
      </c>
      <c r="M8321" s="3" t="str">
        <f>IF(VLOOKUP(D8321,'Resources Final'!A:E,5,FALSE)=0,"",VLOOKUP(D8321,'Resources Final'!A:E,5,FALSE))</f>
        <v/>
      </c>
      <c r="N8321" s="7" t="str">
        <f>IF(VLOOKUP(D8321,'Resources Final'!A:F,6,FALSE)=0,"",VLOOKUP(D8321,'Resources Final'!A:F,6,FALSE))</f>
        <v/>
      </c>
      <c r="O8321" s="3" t="str">
        <f>IF(VLOOKUP(D8321,'Resources Final'!A:G,7,FALSE)=0,"",VLOOKUP(D8321,'Resources Final'!A:G,7,FALSE))</f>
        <v/>
      </c>
    </row>
    <row r="8322" spans="1:15" x14ac:dyDescent="0.2">
      <c r="A8322" s="11">
        <v>990</v>
      </c>
      <c r="B8322" s="11" t="str">
        <f t="shared" ref="B8322:B8385" si="145">C8322&amp;"_"&amp;D8322&amp;G8322&amp;F8322</f>
        <v>Fred C. and Mary R. Koch Foundation_Lindwall, Tyler20111500</v>
      </c>
      <c r="C8322" s="11" t="s">
        <v>4161</v>
      </c>
      <c r="D8322" s="11" t="s">
        <v>2179</v>
      </c>
      <c r="E8322" s="11" t="s">
        <v>2179</v>
      </c>
      <c r="F8322" s="4">
        <v>1500</v>
      </c>
      <c r="G8322" s="3">
        <v>2011</v>
      </c>
      <c r="H8322" s="3" t="s">
        <v>21</v>
      </c>
      <c r="I8322" s="12" t="s">
        <v>4162</v>
      </c>
      <c r="J8322" s="3">
        <v>118</v>
      </c>
      <c r="K8322" s="3" t="str">
        <f>IF(VLOOKUP(D8322,'Resources Final'!A:C,3,FALSE)=0,"",VLOOKUP(D8322,'Resources Final'!A:C,3,FALSE))</f>
        <v>Y</v>
      </c>
      <c r="L8322" s="3" t="str">
        <f>IF(VLOOKUP(D8322,'Resources Final'!A:D,4,FALSE)=0,"",VLOOKUP(D8322,'Resources Final'!A:D,4,FALSE))</f>
        <v/>
      </c>
      <c r="M8322" s="3" t="str">
        <f>IF(VLOOKUP(D8322,'Resources Final'!A:E,5,FALSE)=0,"",VLOOKUP(D8322,'Resources Final'!A:E,5,FALSE))</f>
        <v/>
      </c>
      <c r="N8322" s="7" t="str">
        <f>IF(VLOOKUP(D8322,'Resources Final'!A:F,6,FALSE)=0,"",VLOOKUP(D8322,'Resources Final'!A:F,6,FALSE))</f>
        <v/>
      </c>
      <c r="O8322" s="3" t="str">
        <f>IF(VLOOKUP(D8322,'Resources Final'!A:G,7,FALSE)=0,"",VLOOKUP(D8322,'Resources Final'!A:G,7,FALSE))</f>
        <v/>
      </c>
    </row>
    <row r="8323" spans="1:15" x14ac:dyDescent="0.2">
      <c r="A8323" s="11">
        <v>990</v>
      </c>
      <c r="B8323" s="11" t="str">
        <f t="shared" si="145"/>
        <v>Fred C. and Mary R. Koch Foundation_Loomis, Ryan20111500</v>
      </c>
      <c r="C8323" s="11" t="s">
        <v>4161</v>
      </c>
      <c r="D8323" s="11" t="s">
        <v>2204</v>
      </c>
      <c r="E8323" s="11" t="s">
        <v>2204</v>
      </c>
      <c r="F8323" s="4">
        <v>1500</v>
      </c>
      <c r="G8323" s="3">
        <v>2011</v>
      </c>
      <c r="H8323" s="3" t="s">
        <v>21</v>
      </c>
      <c r="I8323" s="12" t="s">
        <v>4162</v>
      </c>
      <c r="J8323" s="3">
        <v>119</v>
      </c>
      <c r="K8323" s="3" t="str">
        <f>IF(VLOOKUP(D8323,'Resources Final'!A:C,3,FALSE)=0,"",VLOOKUP(D8323,'Resources Final'!A:C,3,FALSE))</f>
        <v>Y</v>
      </c>
      <c r="L8323" s="3" t="str">
        <f>IF(VLOOKUP(D8323,'Resources Final'!A:D,4,FALSE)=0,"",VLOOKUP(D8323,'Resources Final'!A:D,4,FALSE))</f>
        <v/>
      </c>
      <c r="M8323" s="3" t="str">
        <f>IF(VLOOKUP(D8323,'Resources Final'!A:E,5,FALSE)=0,"",VLOOKUP(D8323,'Resources Final'!A:E,5,FALSE))</f>
        <v/>
      </c>
      <c r="N8323" s="7" t="str">
        <f>IF(VLOOKUP(D8323,'Resources Final'!A:F,6,FALSE)=0,"",VLOOKUP(D8323,'Resources Final'!A:F,6,FALSE))</f>
        <v/>
      </c>
      <c r="O8323" s="3" t="str">
        <f>IF(VLOOKUP(D8323,'Resources Final'!A:G,7,FALSE)=0,"",VLOOKUP(D8323,'Resources Final'!A:G,7,FALSE))</f>
        <v/>
      </c>
    </row>
    <row r="8324" spans="1:15" x14ac:dyDescent="0.2">
      <c r="A8324" s="11">
        <v>990</v>
      </c>
      <c r="B8324" s="11" t="str">
        <f t="shared" si="145"/>
        <v>Fred C. and Mary R. Koch Foundation_Lukhard, Melissa20111500</v>
      </c>
      <c r="C8324" s="11" t="s">
        <v>4161</v>
      </c>
      <c r="D8324" s="11" t="s">
        <v>2225</v>
      </c>
      <c r="E8324" s="11" t="s">
        <v>2225</v>
      </c>
      <c r="F8324" s="4">
        <v>1500</v>
      </c>
      <c r="G8324" s="3">
        <v>2011</v>
      </c>
      <c r="H8324" s="3" t="s">
        <v>21</v>
      </c>
      <c r="I8324" s="12" t="s">
        <v>4162</v>
      </c>
      <c r="J8324" s="3">
        <v>120</v>
      </c>
      <c r="K8324" s="3" t="str">
        <f>IF(VLOOKUP(D8324,'Resources Final'!A:C,3,FALSE)=0,"",VLOOKUP(D8324,'Resources Final'!A:C,3,FALSE))</f>
        <v>Y</v>
      </c>
      <c r="L8324" s="3" t="str">
        <f>IF(VLOOKUP(D8324,'Resources Final'!A:D,4,FALSE)=0,"",VLOOKUP(D8324,'Resources Final'!A:D,4,FALSE))</f>
        <v/>
      </c>
      <c r="M8324" s="3" t="str">
        <f>IF(VLOOKUP(D8324,'Resources Final'!A:E,5,FALSE)=0,"",VLOOKUP(D8324,'Resources Final'!A:E,5,FALSE))</f>
        <v/>
      </c>
      <c r="N8324" s="7" t="str">
        <f>IF(VLOOKUP(D8324,'Resources Final'!A:F,6,FALSE)=0,"",VLOOKUP(D8324,'Resources Final'!A:F,6,FALSE))</f>
        <v/>
      </c>
      <c r="O8324" s="3" t="str">
        <f>IF(VLOOKUP(D8324,'Resources Final'!A:G,7,FALSE)=0,"",VLOOKUP(D8324,'Resources Final'!A:G,7,FALSE))</f>
        <v/>
      </c>
    </row>
    <row r="8325" spans="1:15" x14ac:dyDescent="0.2">
      <c r="A8325" s="11">
        <v>990</v>
      </c>
      <c r="B8325" s="11" t="str">
        <f t="shared" si="145"/>
        <v>Fred C. and Mary R. Koch Foundation_Macari, Rachel20111500</v>
      </c>
      <c r="C8325" s="11" t="s">
        <v>4161</v>
      </c>
      <c r="D8325" s="11" t="s">
        <v>2278</v>
      </c>
      <c r="E8325" s="11" t="s">
        <v>2278</v>
      </c>
      <c r="F8325" s="4">
        <v>1500</v>
      </c>
      <c r="G8325" s="3">
        <v>2011</v>
      </c>
      <c r="H8325" s="3" t="s">
        <v>21</v>
      </c>
      <c r="I8325" s="12" t="s">
        <v>4162</v>
      </c>
      <c r="J8325" s="3">
        <v>121</v>
      </c>
      <c r="K8325" s="3" t="str">
        <f>IF(VLOOKUP(D8325,'Resources Final'!A:C,3,FALSE)=0,"",VLOOKUP(D8325,'Resources Final'!A:C,3,FALSE))</f>
        <v>Y</v>
      </c>
      <c r="L8325" s="3" t="str">
        <f>IF(VLOOKUP(D8325,'Resources Final'!A:D,4,FALSE)=0,"",VLOOKUP(D8325,'Resources Final'!A:D,4,FALSE))</f>
        <v/>
      </c>
      <c r="M8325" s="3" t="str">
        <f>IF(VLOOKUP(D8325,'Resources Final'!A:E,5,FALSE)=0,"",VLOOKUP(D8325,'Resources Final'!A:E,5,FALSE))</f>
        <v/>
      </c>
      <c r="N8325" s="7" t="str">
        <f>IF(VLOOKUP(D8325,'Resources Final'!A:F,6,FALSE)=0,"",VLOOKUP(D8325,'Resources Final'!A:F,6,FALSE))</f>
        <v/>
      </c>
      <c r="O8325" s="3" t="str">
        <f>IF(VLOOKUP(D8325,'Resources Final'!A:G,7,FALSE)=0,"",VLOOKUP(D8325,'Resources Final'!A:G,7,FALSE))</f>
        <v/>
      </c>
    </row>
    <row r="8326" spans="1:15" x14ac:dyDescent="0.2">
      <c r="A8326" s="11">
        <v>990</v>
      </c>
      <c r="B8326" s="11" t="str">
        <f t="shared" si="145"/>
        <v>Fred C. and Mary R. Koch Foundation_Malone, Kyle20111500</v>
      </c>
      <c r="C8326" s="11" t="s">
        <v>4161</v>
      </c>
      <c r="D8326" s="11" t="s">
        <v>2304</v>
      </c>
      <c r="E8326" s="11" t="s">
        <v>2304</v>
      </c>
      <c r="F8326" s="4">
        <v>1500</v>
      </c>
      <c r="G8326" s="3">
        <v>2011</v>
      </c>
      <c r="H8326" s="3" t="s">
        <v>21</v>
      </c>
      <c r="I8326" s="12" t="s">
        <v>4162</v>
      </c>
      <c r="J8326" s="3">
        <v>122</v>
      </c>
      <c r="K8326" s="3" t="str">
        <f>IF(VLOOKUP(D8326,'Resources Final'!A:C,3,FALSE)=0,"",VLOOKUP(D8326,'Resources Final'!A:C,3,FALSE))</f>
        <v>Y</v>
      </c>
      <c r="L8326" s="3" t="str">
        <f>IF(VLOOKUP(D8326,'Resources Final'!A:D,4,FALSE)=0,"",VLOOKUP(D8326,'Resources Final'!A:D,4,FALSE))</f>
        <v/>
      </c>
      <c r="M8326" s="3" t="str">
        <f>IF(VLOOKUP(D8326,'Resources Final'!A:E,5,FALSE)=0,"",VLOOKUP(D8326,'Resources Final'!A:E,5,FALSE))</f>
        <v/>
      </c>
      <c r="N8326" s="7" t="str">
        <f>IF(VLOOKUP(D8326,'Resources Final'!A:F,6,FALSE)=0,"",VLOOKUP(D8326,'Resources Final'!A:F,6,FALSE))</f>
        <v/>
      </c>
      <c r="O8326" s="3" t="str">
        <f>IF(VLOOKUP(D8326,'Resources Final'!A:G,7,FALSE)=0,"",VLOOKUP(D8326,'Resources Final'!A:G,7,FALSE))</f>
        <v/>
      </c>
    </row>
    <row r="8327" spans="1:15" x14ac:dyDescent="0.2">
      <c r="A8327" s="11">
        <v>990</v>
      </c>
      <c r="B8327" s="11" t="str">
        <f t="shared" si="145"/>
        <v>Fred C. and Mary R. Koch Foundation_Martin, Kaitlin20111500</v>
      </c>
      <c r="C8327" s="11" t="s">
        <v>4161</v>
      </c>
      <c r="D8327" s="11" t="s">
        <v>2342</v>
      </c>
      <c r="E8327" s="11" t="s">
        <v>2342</v>
      </c>
      <c r="F8327" s="4">
        <v>1500</v>
      </c>
      <c r="G8327" s="3">
        <v>2011</v>
      </c>
      <c r="H8327" s="3" t="s">
        <v>21</v>
      </c>
      <c r="I8327" s="12" t="s">
        <v>4162</v>
      </c>
      <c r="J8327" s="3">
        <v>123</v>
      </c>
      <c r="K8327" s="3" t="str">
        <f>IF(VLOOKUP(D8327,'Resources Final'!A:C,3,FALSE)=0,"",VLOOKUP(D8327,'Resources Final'!A:C,3,FALSE))</f>
        <v>Y</v>
      </c>
      <c r="L8327" s="3" t="str">
        <f>IF(VLOOKUP(D8327,'Resources Final'!A:D,4,FALSE)=0,"",VLOOKUP(D8327,'Resources Final'!A:D,4,FALSE))</f>
        <v/>
      </c>
      <c r="M8327" s="3" t="str">
        <f>IF(VLOOKUP(D8327,'Resources Final'!A:E,5,FALSE)=0,"",VLOOKUP(D8327,'Resources Final'!A:E,5,FALSE))</f>
        <v/>
      </c>
      <c r="N8327" s="7" t="str">
        <f>IF(VLOOKUP(D8327,'Resources Final'!A:F,6,FALSE)=0,"",VLOOKUP(D8327,'Resources Final'!A:F,6,FALSE))</f>
        <v/>
      </c>
      <c r="O8327" s="3" t="str">
        <f>IF(VLOOKUP(D8327,'Resources Final'!A:G,7,FALSE)=0,"",VLOOKUP(D8327,'Resources Final'!A:G,7,FALSE))</f>
        <v/>
      </c>
    </row>
    <row r="8328" spans="1:15" x14ac:dyDescent="0.2">
      <c r="A8328" s="11">
        <v>990</v>
      </c>
      <c r="B8328" s="11" t="str">
        <f t="shared" si="145"/>
        <v>Fred C. and Mary R. Koch Foundation_Martyn, Matthew20111500</v>
      </c>
      <c r="C8328" s="11" t="s">
        <v>4161</v>
      </c>
      <c r="D8328" s="11" t="s">
        <v>2345</v>
      </c>
      <c r="E8328" s="11" t="s">
        <v>2345</v>
      </c>
      <c r="F8328" s="4">
        <v>1500</v>
      </c>
      <c r="G8328" s="3">
        <v>2011</v>
      </c>
      <c r="H8328" s="3" t="s">
        <v>21</v>
      </c>
      <c r="I8328" s="12" t="s">
        <v>4162</v>
      </c>
      <c r="J8328" s="3">
        <v>124</v>
      </c>
      <c r="K8328" s="3" t="str">
        <f>IF(VLOOKUP(D8328,'Resources Final'!A:C,3,FALSE)=0,"",VLOOKUP(D8328,'Resources Final'!A:C,3,FALSE))</f>
        <v>Y</v>
      </c>
      <c r="L8328" s="3" t="str">
        <f>IF(VLOOKUP(D8328,'Resources Final'!A:D,4,FALSE)=0,"",VLOOKUP(D8328,'Resources Final'!A:D,4,FALSE))</f>
        <v/>
      </c>
      <c r="M8328" s="3" t="str">
        <f>IF(VLOOKUP(D8328,'Resources Final'!A:E,5,FALSE)=0,"",VLOOKUP(D8328,'Resources Final'!A:E,5,FALSE))</f>
        <v/>
      </c>
      <c r="N8328" s="7" t="str">
        <f>IF(VLOOKUP(D8328,'Resources Final'!A:F,6,FALSE)=0,"",VLOOKUP(D8328,'Resources Final'!A:F,6,FALSE))</f>
        <v/>
      </c>
      <c r="O8328" s="3" t="str">
        <f>IF(VLOOKUP(D8328,'Resources Final'!A:G,7,FALSE)=0,"",VLOOKUP(D8328,'Resources Final'!A:G,7,FALSE))</f>
        <v/>
      </c>
    </row>
    <row r="8329" spans="1:15" x14ac:dyDescent="0.2">
      <c r="A8329" s="11">
        <v>990</v>
      </c>
      <c r="B8329" s="11" t="str">
        <f t="shared" si="145"/>
        <v>Fred C. and Mary R. Koch Foundation_Mason, Christa20111500</v>
      </c>
      <c r="C8329" s="11" t="s">
        <v>4161</v>
      </c>
      <c r="D8329" s="11" t="s">
        <v>2347</v>
      </c>
      <c r="E8329" s="11" t="s">
        <v>2347</v>
      </c>
      <c r="F8329" s="4">
        <v>1500</v>
      </c>
      <c r="G8329" s="3">
        <v>2011</v>
      </c>
      <c r="H8329" s="3" t="s">
        <v>21</v>
      </c>
      <c r="I8329" s="12" t="s">
        <v>4162</v>
      </c>
      <c r="J8329" s="3">
        <v>125</v>
      </c>
      <c r="K8329" s="3" t="str">
        <f>IF(VLOOKUP(D8329,'Resources Final'!A:C,3,FALSE)=0,"",VLOOKUP(D8329,'Resources Final'!A:C,3,FALSE))</f>
        <v>Y</v>
      </c>
      <c r="L8329" s="3" t="str">
        <f>IF(VLOOKUP(D8329,'Resources Final'!A:D,4,FALSE)=0,"",VLOOKUP(D8329,'Resources Final'!A:D,4,FALSE))</f>
        <v/>
      </c>
      <c r="M8329" s="3" t="str">
        <f>IF(VLOOKUP(D8329,'Resources Final'!A:E,5,FALSE)=0,"",VLOOKUP(D8329,'Resources Final'!A:E,5,FALSE))</f>
        <v/>
      </c>
      <c r="N8329" s="7" t="str">
        <f>IF(VLOOKUP(D8329,'Resources Final'!A:F,6,FALSE)=0,"",VLOOKUP(D8329,'Resources Final'!A:F,6,FALSE))</f>
        <v/>
      </c>
      <c r="O8329" s="3" t="str">
        <f>IF(VLOOKUP(D8329,'Resources Final'!A:G,7,FALSE)=0,"",VLOOKUP(D8329,'Resources Final'!A:G,7,FALSE))</f>
        <v/>
      </c>
    </row>
    <row r="8330" spans="1:15" x14ac:dyDescent="0.2">
      <c r="A8330" s="11">
        <v>990</v>
      </c>
      <c r="B8330" s="11" t="str">
        <f t="shared" si="145"/>
        <v>Fred C. and Mary R. Koch Foundation_Massa, Maria20111500</v>
      </c>
      <c r="C8330" s="11" t="s">
        <v>4161</v>
      </c>
      <c r="D8330" s="11" t="s">
        <v>2350</v>
      </c>
      <c r="E8330" s="11" t="s">
        <v>2350</v>
      </c>
      <c r="F8330" s="4">
        <v>1500</v>
      </c>
      <c r="G8330" s="3">
        <v>2011</v>
      </c>
      <c r="H8330" s="3" t="s">
        <v>21</v>
      </c>
      <c r="I8330" s="12" t="s">
        <v>4162</v>
      </c>
      <c r="J8330" s="3">
        <v>126</v>
      </c>
      <c r="K8330" s="3" t="str">
        <f>IF(VLOOKUP(D8330,'Resources Final'!A:C,3,FALSE)=0,"",VLOOKUP(D8330,'Resources Final'!A:C,3,FALSE))</f>
        <v>Y</v>
      </c>
      <c r="L8330" s="3" t="str">
        <f>IF(VLOOKUP(D8330,'Resources Final'!A:D,4,FALSE)=0,"",VLOOKUP(D8330,'Resources Final'!A:D,4,FALSE))</f>
        <v/>
      </c>
      <c r="M8330" s="3" t="str">
        <f>IF(VLOOKUP(D8330,'Resources Final'!A:E,5,FALSE)=0,"",VLOOKUP(D8330,'Resources Final'!A:E,5,FALSE))</f>
        <v/>
      </c>
      <c r="N8330" s="7" t="str">
        <f>IF(VLOOKUP(D8330,'Resources Final'!A:F,6,FALSE)=0,"",VLOOKUP(D8330,'Resources Final'!A:F,6,FALSE))</f>
        <v/>
      </c>
      <c r="O8330" s="3" t="str">
        <f>IF(VLOOKUP(D8330,'Resources Final'!A:G,7,FALSE)=0,"",VLOOKUP(D8330,'Resources Final'!A:G,7,FALSE))</f>
        <v/>
      </c>
    </row>
    <row r="8331" spans="1:15" x14ac:dyDescent="0.2">
      <c r="A8331" s="11">
        <v>990</v>
      </c>
      <c r="B8331" s="11" t="str">
        <f t="shared" si="145"/>
        <v>Fred C. and Mary R. Koch Foundation_McDonald, Emily20111500</v>
      </c>
      <c r="C8331" s="11" t="s">
        <v>4161</v>
      </c>
      <c r="D8331" s="11" t="s">
        <v>2381</v>
      </c>
      <c r="E8331" s="11" t="s">
        <v>2381</v>
      </c>
      <c r="F8331" s="4">
        <v>1500</v>
      </c>
      <c r="G8331" s="3">
        <v>2011</v>
      </c>
      <c r="H8331" s="3" t="s">
        <v>21</v>
      </c>
      <c r="I8331" s="12" t="s">
        <v>4162</v>
      </c>
      <c r="J8331" s="3">
        <v>127</v>
      </c>
      <c r="K8331" s="3" t="str">
        <f>IF(VLOOKUP(D8331,'Resources Final'!A:C,3,FALSE)=0,"",VLOOKUP(D8331,'Resources Final'!A:C,3,FALSE))</f>
        <v>Y</v>
      </c>
      <c r="L8331" s="3" t="str">
        <f>IF(VLOOKUP(D8331,'Resources Final'!A:D,4,FALSE)=0,"",VLOOKUP(D8331,'Resources Final'!A:D,4,FALSE))</f>
        <v/>
      </c>
      <c r="M8331" s="3" t="str">
        <f>IF(VLOOKUP(D8331,'Resources Final'!A:E,5,FALSE)=0,"",VLOOKUP(D8331,'Resources Final'!A:E,5,FALSE))</f>
        <v/>
      </c>
      <c r="N8331" s="7" t="str">
        <f>IF(VLOOKUP(D8331,'Resources Final'!A:F,6,FALSE)=0,"",VLOOKUP(D8331,'Resources Final'!A:F,6,FALSE))</f>
        <v/>
      </c>
      <c r="O8331" s="3" t="str">
        <f>IF(VLOOKUP(D8331,'Resources Final'!A:G,7,FALSE)=0,"",VLOOKUP(D8331,'Resources Final'!A:G,7,FALSE))</f>
        <v/>
      </c>
    </row>
    <row r="8332" spans="1:15" x14ac:dyDescent="0.2">
      <c r="A8332" s="11">
        <v>990</v>
      </c>
      <c r="B8332" s="11" t="str">
        <f t="shared" si="145"/>
        <v>Fred C. and Mary R. Koch Foundation_McEachern, Brittany20111500</v>
      </c>
      <c r="C8332" s="11" t="s">
        <v>4161</v>
      </c>
      <c r="D8332" s="11" t="s">
        <v>2382</v>
      </c>
      <c r="E8332" s="11" t="s">
        <v>2382</v>
      </c>
      <c r="F8332" s="4">
        <v>1500</v>
      </c>
      <c r="G8332" s="3">
        <v>2011</v>
      </c>
      <c r="H8332" s="3" t="s">
        <v>21</v>
      </c>
      <c r="I8332" s="12" t="s">
        <v>4162</v>
      </c>
      <c r="J8332" s="3">
        <v>128</v>
      </c>
      <c r="K8332" s="3" t="str">
        <f>IF(VLOOKUP(D8332,'Resources Final'!A:C,3,FALSE)=0,"",VLOOKUP(D8332,'Resources Final'!A:C,3,FALSE))</f>
        <v>Y</v>
      </c>
      <c r="L8332" s="3" t="str">
        <f>IF(VLOOKUP(D8332,'Resources Final'!A:D,4,FALSE)=0,"",VLOOKUP(D8332,'Resources Final'!A:D,4,FALSE))</f>
        <v/>
      </c>
      <c r="M8332" s="3" t="str">
        <f>IF(VLOOKUP(D8332,'Resources Final'!A:E,5,FALSE)=0,"",VLOOKUP(D8332,'Resources Final'!A:E,5,FALSE))</f>
        <v/>
      </c>
      <c r="N8332" s="7" t="str">
        <f>IF(VLOOKUP(D8332,'Resources Final'!A:F,6,FALSE)=0,"",VLOOKUP(D8332,'Resources Final'!A:F,6,FALSE))</f>
        <v/>
      </c>
      <c r="O8332" s="3" t="str">
        <f>IF(VLOOKUP(D8332,'Resources Final'!A:G,7,FALSE)=0,"",VLOOKUP(D8332,'Resources Final'!A:G,7,FALSE))</f>
        <v/>
      </c>
    </row>
    <row r="8333" spans="1:15" x14ac:dyDescent="0.2">
      <c r="A8333" s="11">
        <v>990</v>
      </c>
      <c r="B8333" s="11" t="str">
        <f t="shared" si="145"/>
        <v>Fred C. and Mary R. Koch Foundation_Miller, Meagan20111500</v>
      </c>
      <c r="C8333" s="11" t="s">
        <v>4161</v>
      </c>
      <c r="D8333" s="11" t="s">
        <v>2463</v>
      </c>
      <c r="E8333" s="11" t="s">
        <v>2463</v>
      </c>
      <c r="F8333" s="4">
        <v>1500</v>
      </c>
      <c r="G8333" s="3">
        <v>2011</v>
      </c>
      <c r="H8333" s="3" t="s">
        <v>21</v>
      </c>
      <c r="I8333" s="12" t="s">
        <v>4162</v>
      </c>
      <c r="J8333" s="3">
        <v>129</v>
      </c>
      <c r="K8333" s="3" t="str">
        <f>IF(VLOOKUP(D8333,'Resources Final'!A:C,3,FALSE)=0,"",VLOOKUP(D8333,'Resources Final'!A:C,3,FALSE))</f>
        <v>Y</v>
      </c>
      <c r="L8333" s="3" t="str">
        <f>IF(VLOOKUP(D8333,'Resources Final'!A:D,4,FALSE)=0,"",VLOOKUP(D8333,'Resources Final'!A:D,4,FALSE))</f>
        <v/>
      </c>
      <c r="M8333" s="3" t="str">
        <f>IF(VLOOKUP(D8333,'Resources Final'!A:E,5,FALSE)=0,"",VLOOKUP(D8333,'Resources Final'!A:E,5,FALSE))</f>
        <v/>
      </c>
      <c r="N8333" s="7" t="str">
        <f>IF(VLOOKUP(D8333,'Resources Final'!A:F,6,FALSE)=0,"",VLOOKUP(D8333,'Resources Final'!A:F,6,FALSE))</f>
        <v/>
      </c>
      <c r="O8333" s="3" t="str">
        <f>IF(VLOOKUP(D8333,'Resources Final'!A:G,7,FALSE)=0,"",VLOOKUP(D8333,'Resources Final'!A:G,7,FALSE))</f>
        <v/>
      </c>
    </row>
    <row r="8334" spans="1:15" x14ac:dyDescent="0.2">
      <c r="A8334" s="11">
        <v>990</v>
      </c>
      <c r="B8334" s="11" t="str">
        <f t="shared" si="145"/>
        <v>Fred C. and Mary R. Koch Foundation_Mitchell, Kayla20111500</v>
      </c>
      <c r="C8334" s="11" t="s">
        <v>4161</v>
      </c>
      <c r="D8334" s="11" t="s">
        <v>2495</v>
      </c>
      <c r="E8334" s="11" t="s">
        <v>2495</v>
      </c>
      <c r="F8334" s="4">
        <v>1500</v>
      </c>
      <c r="G8334" s="3">
        <v>2011</v>
      </c>
      <c r="H8334" s="3" t="s">
        <v>21</v>
      </c>
      <c r="I8334" s="12" t="s">
        <v>4162</v>
      </c>
      <c r="J8334" s="3">
        <v>130</v>
      </c>
      <c r="K8334" s="3" t="str">
        <f>IF(VLOOKUP(D8334,'Resources Final'!A:C,3,FALSE)=0,"",VLOOKUP(D8334,'Resources Final'!A:C,3,FALSE))</f>
        <v>Y</v>
      </c>
      <c r="L8334" s="3" t="str">
        <f>IF(VLOOKUP(D8334,'Resources Final'!A:D,4,FALSE)=0,"",VLOOKUP(D8334,'Resources Final'!A:D,4,FALSE))</f>
        <v/>
      </c>
      <c r="M8334" s="3" t="str">
        <f>IF(VLOOKUP(D8334,'Resources Final'!A:E,5,FALSE)=0,"",VLOOKUP(D8334,'Resources Final'!A:E,5,FALSE))</f>
        <v/>
      </c>
      <c r="N8334" s="7" t="str">
        <f>IF(VLOOKUP(D8334,'Resources Final'!A:F,6,FALSE)=0,"",VLOOKUP(D8334,'Resources Final'!A:F,6,FALSE))</f>
        <v/>
      </c>
      <c r="O8334" s="3" t="str">
        <f>IF(VLOOKUP(D8334,'Resources Final'!A:G,7,FALSE)=0,"",VLOOKUP(D8334,'Resources Final'!A:G,7,FALSE))</f>
        <v/>
      </c>
    </row>
    <row r="8335" spans="1:15" x14ac:dyDescent="0.2">
      <c r="A8335" s="11">
        <v>990</v>
      </c>
      <c r="B8335" s="11" t="str">
        <f t="shared" si="145"/>
        <v>Fred C. and Mary R. Koch Foundation_Morgan, Tessa20111500</v>
      </c>
      <c r="C8335" s="11" t="s">
        <v>4161</v>
      </c>
      <c r="D8335" s="11" t="s">
        <v>2532</v>
      </c>
      <c r="E8335" s="11" t="s">
        <v>2532</v>
      </c>
      <c r="F8335" s="4">
        <v>1500</v>
      </c>
      <c r="G8335" s="3">
        <v>2011</v>
      </c>
      <c r="H8335" s="3" t="s">
        <v>21</v>
      </c>
      <c r="I8335" s="12" t="s">
        <v>4162</v>
      </c>
      <c r="J8335" s="3">
        <v>131</v>
      </c>
      <c r="K8335" s="3" t="str">
        <f>IF(VLOOKUP(D8335,'Resources Final'!A:C,3,FALSE)=0,"",VLOOKUP(D8335,'Resources Final'!A:C,3,FALSE))</f>
        <v>Y</v>
      </c>
      <c r="L8335" s="3" t="str">
        <f>IF(VLOOKUP(D8335,'Resources Final'!A:D,4,FALSE)=0,"",VLOOKUP(D8335,'Resources Final'!A:D,4,FALSE))</f>
        <v/>
      </c>
      <c r="M8335" s="3" t="str">
        <f>IF(VLOOKUP(D8335,'Resources Final'!A:E,5,FALSE)=0,"",VLOOKUP(D8335,'Resources Final'!A:E,5,FALSE))</f>
        <v/>
      </c>
      <c r="N8335" s="7" t="str">
        <f>IF(VLOOKUP(D8335,'Resources Final'!A:F,6,FALSE)=0,"",VLOOKUP(D8335,'Resources Final'!A:F,6,FALSE))</f>
        <v/>
      </c>
      <c r="O8335" s="3" t="str">
        <f>IF(VLOOKUP(D8335,'Resources Final'!A:G,7,FALSE)=0,"",VLOOKUP(D8335,'Resources Final'!A:G,7,FALSE))</f>
        <v/>
      </c>
    </row>
    <row r="8336" spans="1:15" x14ac:dyDescent="0.2">
      <c r="A8336" s="11">
        <v>990</v>
      </c>
      <c r="B8336" s="11" t="str">
        <f t="shared" si="145"/>
        <v>Fred C. and Mary R. Koch Foundation_Morgan, Tori20111500</v>
      </c>
      <c r="C8336" s="11" t="s">
        <v>4161</v>
      </c>
      <c r="D8336" s="11" t="s">
        <v>2533</v>
      </c>
      <c r="E8336" s="11" t="s">
        <v>2533</v>
      </c>
      <c r="F8336" s="4">
        <v>1500</v>
      </c>
      <c r="G8336" s="3">
        <v>2011</v>
      </c>
      <c r="H8336" s="3" t="s">
        <v>21</v>
      </c>
      <c r="I8336" s="12" t="s">
        <v>4162</v>
      </c>
      <c r="J8336" s="3">
        <v>132</v>
      </c>
      <c r="K8336" s="3" t="str">
        <f>IF(VLOOKUP(D8336,'Resources Final'!A:C,3,FALSE)=0,"",VLOOKUP(D8336,'Resources Final'!A:C,3,FALSE))</f>
        <v>Y</v>
      </c>
      <c r="L8336" s="3" t="str">
        <f>IF(VLOOKUP(D8336,'Resources Final'!A:D,4,FALSE)=0,"",VLOOKUP(D8336,'Resources Final'!A:D,4,FALSE))</f>
        <v/>
      </c>
      <c r="M8336" s="3" t="str">
        <f>IF(VLOOKUP(D8336,'Resources Final'!A:E,5,FALSE)=0,"",VLOOKUP(D8336,'Resources Final'!A:E,5,FALSE))</f>
        <v/>
      </c>
      <c r="N8336" s="7" t="str">
        <f>IF(VLOOKUP(D8336,'Resources Final'!A:F,6,FALSE)=0,"",VLOOKUP(D8336,'Resources Final'!A:F,6,FALSE))</f>
        <v/>
      </c>
      <c r="O8336" s="3" t="str">
        <f>IF(VLOOKUP(D8336,'Resources Final'!A:G,7,FALSE)=0,"",VLOOKUP(D8336,'Resources Final'!A:G,7,FALSE))</f>
        <v/>
      </c>
    </row>
    <row r="8337" spans="1:15" x14ac:dyDescent="0.2">
      <c r="A8337" s="11">
        <v>990</v>
      </c>
      <c r="B8337" s="11" t="str">
        <f t="shared" si="145"/>
        <v>Fred C. and Mary R. Koch Foundation_Moses, Holly20111500</v>
      </c>
      <c r="C8337" s="11" t="s">
        <v>4161</v>
      </c>
      <c r="D8337" s="11" t="s">
        <v>2542</v>
      </c>
      <c r="E8337" s="11" t="s">
        <v>2542</v>
      </c>
      <c r="F8337" s="4">
        <v>1500</v>
      </c>
      <c r="G8337" s="3">
        <v>2011</v>
      </c>
      <c r="H8337" s="3" t="s">
        <v>21</v>
      </c>
      <c r="I8337" s="12" t="s">
        <v>4162</v>
      </c>
      <c r="J8337" s="3">
        <v>133</v>
      </c>
      <c r="K8337" s="3" t="str">
        <f>IF(VLOOKUP(D8337,'Resources Final'!A:C,3,FALSE)=0,"",VLOOKUP(D8337,'Resources Final'!A:C,3,FALSE))</f>
        <v>Y</v>
      </c>
      <c r="L8337" s="3" t="str">
        <f>IF(VLOOKUP(D8337,'Resources Final'!A:D,4,FALSE)=0,"",VLOOKUP(D8337,'Resources Final'!A:D,4,FALSE))</f>
        <v/>
      </c>
      <c r="M8337" s="3" t="str">
        <f>IF(VLOOKUP(D8337,'Resources Final'!A:E,5,FALSE)=0,"",VLOOKUP(D8337,'Resources Final'!A:E,5,FALSE))</f>
        <v/>
      </c>
      <c r="N8337" s="7" t="str">
        <f>IF(VLOOKUP(D8337,'Resources Final'!A:F,6,FALSE)=0,"",VLOOKUP(D8337,'Resources Final'!A:F,6,FALSE))</f>
        <v/>
      </c>
      <c r="O8337" s="3" t="str">
        <f>IF(VLOOKUP(D8337,'Resources Final'!A:G,7,FALSE)=0,"",VLOOKUP(D8337,'Resources Final'!A:G,7,FALSE))</f>
        <v/>
      </c>
    </row>
    <row r="8338" spans="1:15" x14ac:dyDescent="0.2">
      <c r="A8338" s="11">
        <v>990</v>
      </c>
      <c r="B8338" s="11" t="str">
        <f t="shared" si="145"/>
        <v>Fred C. and Mary R. Koch Foundation_Murphy, Christina20111500</v>
      </c>
      <c r="C8338" s="11" t="s">
        <v>4161</v>
      </c>
      <c r="D8338" s="11" t="s">
        <v>2563</v>
      </c>
      <c r="E8338" s="11" t="s">
        <v>2563</v>
      </c>
      <c r="F8338" s="4">
        <v>1500</v>
      </c>
      <c r="G8338" s="3">
        <v>2011</v>
      </c>
      <c r="H8338" s="3" t="s">
        <v>21</v>
      </c>
      <c r="I8338" s="12" t="s">
        <v>4162</v>
      </c>
      <c r="J8338" s="3">
        <v>134</v>
      </c>
      <c r="K8338" s="3" t="str">
        <f>IF(VLOOKUP(D8338,'Resources Final'!A:C,3,FALSE)=0,"",VLOOKUP(D8338,'Resources Final'!A:C,3,FALSE))</f>
        <v>Y</v>
      </c>
      <c r="L8338" s="3" t="str">
        <f>IF(VLOOKUP(D8338,'Resources Final'!A:D,4,FALSE)=0,"",VLOOKUP(D8338,'Resources Final'!A:D,4,FALSE))</f>
        <v/>
      </c>
      <c r="M8338" s="3" t="str">
        <f>IF(VLOOKUP(D8338,'Resources Final'!A:E,5,FALSE)=0,"",VLOOKUP(D8338,'Resources Final'!A:E,5,FALSE))</f>
        <v/>
      </c>
      <c r="N8338" s="7" t="str">
        <f>IF(VLOOKUP(D8338,'Resources Final'!A:F,6,FALSE)=0,"",VLOOKUP(D8338,'Resources Final'!A:F,6,FALSE))</f>
        <v/>
      </c>
      <c r="O8338" s="3" t="str">
        <f>IF(VLOOKUP(D8338,'Resources Final'!A:G,7,FALSE)=0,"",VLOOKUP(D8338,'Resources Final'!A:G,7,FALSE))</f>
        <v/>
      </c>
    </row>
    <row r="8339" spans="1:15" x14ac:dyDescent="0.2">
      <c r="A8339" s="11">
        <v>990</v>
      </c>
      <c r="B8339" s="11" t="str">
        <f t="shared" si="145"/>
        <v>Fred C. and Mary R. Koch Foundation_Nichols, Taylor20111500</v>
      </c>
      <c r="C8339" s="11" t="s">
        <v>4161</v>
      </c>
      <c r="D8339" s="11" t="s">
        <v>2676</v>
      </c>
      <c r="E8339" s="11" t="s">
        <v>2676</v>
      </c>
      <c r="F8339" s="4">
        <v>1500</v>
      </c>
      <c r="G8339" s="3">
        <v>2011</v>
      </c>
      <c r="H8339" s="3" t="s">
        <v>21</v>
      </c>
      <c r="I8339" s="12" t="s">
        <v>4162</v>
      </c>
      <c r="J8339" s="3">
        <v>135</v>
      </c>
      <c r="K8339" s="3" t="str">
        <f>IF(VLOOKUP(D8339,'Resources Final'!A:C,3,FALSE)=0,"",VLOOKUP(D8339,'Resources Final'!A:C,3,FALSE))</f>
        <v>Y</v>
      </c>
      <c r="L8339" s="3" t="str">
        <f>IF(VLOOKUP(D8339,'Resources Final'!A:D,4,FALSE)=0,"",VLOOKUP(D8339,'Resources Final'!A:D,4,FALSE))</f>
        <v/>
      </c>
      <c r="M8339" s="3" t="str">
        <f>IF(VLOOKUP(D8339,'Resources Final'!A:E,5,FALSE)=0,"",VLOOKUP(D8339,'Resources Final'!A:E,5,FALSE))</f>
        <v/>
      </c>
      <c r="N8339" s="7" t="str">
        <f>IF(VLOOKUP(D8339,'Resources Final'!A:F,6,FALSE)=0,"",VLOOKUP(D8339,'Resources Final'!A:F,6,FALSE))</f>
        <v/>
      </c>
      <c r="O8339" s="3" t="str">
        <f>IF(VLOOKUP(D8339,'Resources Final'!A:G,7,FALSE)=0,"",VLOOKUP(D8339,'Resources Final'!A:G,7,FALSE))</f>
        <v/>
      </c>
    </row>
    <row r="8340" spans="1:15" x14ac:dyDescent="0.2">
      <c r="A8340" s="11">
        <v>990</v>
      </c>
      <c r="B8340" s="11" t="str">
        <f t="shared" si="145"/>
        <v>Fred C. and Mary R. Koch Foundation_Niemtschk, Kelsey20111500</v>
      </c>
      <c r="C8340" s="11" t="s">
        <v>4161</v>
      </c>
      <c r="D8340" s="11" t="s">
        <v>2682</v>
      </c>
      <c r="E8340" s="11" t="s">
        <v>2682</v>
      </c>
      <c r="F8340" s="4">
        <v>1500</v>
      </c>
      <c r="G8340" s="3">
        <v>2011</v>
      </c>
      <c r="H8340" s="3" t="s">
        <v>21</v>
      </c>
      <c r="I8340" s="12" t="s">
        <v>4162</v>
      </c>
      <c r="J8340" s="3">
        <v>136</v>
      </c>
      <c r="K8340" s="3" t="str">
        <f>IF(VLOOKUP(D8340,'Resources Final'!A:C,3,FALSE)=0,"",VLOOKUP(D8340,'Resources Final'!A:C,3,FALSE))</f>
        <v>Y</v>
      </c>
      <c r="L8340" s="3" t="str">
        <f>IF(VLOOKUP(D8340,'Resources Final'!A:D,4,FALSE)=0,"",VLOOKUP(D8340,'Resources Final'!A:D,4,FALSE))</f>
        <v/>
      </c>
      <c r="M8340" s="3" t="str">
        <f>IF(VLOOKUP(D8340,'Resources Final'!A:E,5,FALSE)=0,"",VLOOKUP(D8340,'Resources Final'!A:E,5,FALSE))</f>
        <v/>
      </c>
      <c r="N8340" s="7" t="str">
        <f>IF(VLOOKUP(D8340,'Resources Final'!A:F,6,FALSE)=0,"",VLOOKUP(D8340,'Resources Final'!A:F,6,FALSE))</f>
        <v/>
      </c>
      <c r="O8340" s="3" t="str">
        <f>IF(VLOOKUP(D8340,'Resources Final'!A:G,7,FALSE)=0,"",VLOOKUP(D8340,'Resources Final'!A:G,7,FALSE))</f>
        <v/>
      </c>
    </row>
    <row r="8341" spans="1:15" x14ac:dyDescent="0.2">
      <c r="A8341" s="11">
        <v>990</v>
      </c>
      <c r="B8341" s="11" t="str">
        <f t="shared" si="145"/>
        <v>Fred C. and Mary R. Koch Foundation_Nieuwoudt, Claudia20111500</v>
      </c>
      <c r="C8341" s="11" t="s">
        <v>4161</v>
      </c>
      <c r="D8341" s="11" t="s">
        <v>2683</v>
      </c>
      <c r="E8341" s="11" t="s">
        <v>2683</v>
      </c>
      <c r="F8341" s="4">
        <v>1500</v>
      </c>
      <c r="G8341" s="3">
        <v>2011</v>
      </c>
      <c r="H8341" s="3" t="s">
        <v>21</v>
      </c>
      <c r="I8341" s="12" t="s">
        <v>4162</v>
      </c>
      <c r="J8341" s="3">
        <v>137</v>
      </c>
      <c r="K8341" s="3" t="str">
        <f>IF(VLOOKUP(D8341,'Resources Final'!A:C,3,FALSE)=0,"",VLOOKUP(D8341,'Resources Final'!A:C,3,FALSE))</f>
        <v>Y</v>
      </c>
      <c r="L8341" s="3" t="str">
        <f>IF(VLOOKUP(D8341,'Resources Final'!A:D,4,FALSE)=0,"",VLOOKUP(D8341,'Resources Final'!A:D,4,FALSE))</f>
        <v/>
      </c>
      <c r="M8341" s="3" t="str">
        <f>IF(VLOOKUP(D8341,'Resources Final'!A:E,5,FALSE)=0,"",VLOOKUP(D8341,'Resources Final'!A:E,5,FALSE))</f>
        <v/>
      </c>
      <c r="N8341" s="7" t="str">
        <f>IF(VLOOKUP(D8341,'Resources Final'!A:F,6,FALSE)=0,"",VLOOKUP(D8341,'Resources Final'!A:F,6,FALSE))</f>
        <v/>
      </c>
      <c r="O8341" s="3" t="str">
        <f>IF(VLOOKUP(D8341,'Resources Final'!A:G,7,FALSE)=0,"",VLOOKUP(D8341,'Resources Final'!A:G,7,FALSE))</f>
        <v/>
      </c>
    </row>
    <row r="8342" spans="1:15" x14ac:dyDescent="0.2">
      <c r="A8342" s="11">
        <v>990</v>
      </c>
      <c r="B8342" s="11" t="str">
        <f t="shared" si="145"/>
        <v>Fred C. and Mary R. Koch Foundation_Nix, Anna20111500</v>
      </c>
      <c r="C8342" s="11" t="s">
        <v>4161</v>
      </c>
      <c r="D8342" s="11" t="s">
        <v>2687</v>
      </c>
      <c r="E8342" s="11" t="s">
        <v>2687</v>
      </c>
      <c r="F8342" s="4">
        <v>1500</v>
      </c>
      <c r="G8342" s="3">
        <v>2011</v>
      </c>
      <c r="H8342" s="3" t="s">
        <v>21</v>
      </c>
      <c r="I8342" s="12" t="s">
        <v>4162</v>
      </c>
      <c r="J8342" s="3">
        <v>138</v>
      </c>
      <c r="K8342" s="3" t="str">
        <f>IF(VLOOKUP(D8342,'Resources Final'!A:C,3,FALSE)=0,"",VLOOKUP(D8342,'Resources Final'!A:C,3,FALSE))</f>
        <v>Y</v>
      </c>
      <c r="L8342" s="3" t="str">
        <f>IF(VLOOKUP(D8342,'Resources Final'!A:D,4,FALSE)=0,"",VLOOKUP(D8342,'Resources Final'!A:D,4,FALSE))</f>
        <v/>
      </c>
      <c r="M8342" s="3" t="str">
        <f>IF(VLOOKUP(D8342,'Resources Final'!A:E,5,FALSE)=0,"",VLOOKUP(D8342,'Resources Final'!A:E,5,FALSE))</f>
        <v/>
      </c>
      <c r="N8342" s="7" t="str">
        <f>IF(VLOOKUP(D8342,'Resources Final'!A:F,6,FALSE)=0,"",VLOOKUP(D8342,'Resources Final'!A:F,6,FALSE))</f>
        <v/>
      </c>
      <c r="O8342" s="3" t="str">
        <f>IF(VLOOKUP(D8342,'Resources Final'!A:G,7,FALSE)=0,"",VLOOKUP(D8342,'Resources Final'!A:G,7,FALSE))</f>
        <v/>
      </c>
    </row>
    <row r="8343" spans="1:15" x14ac:dyDescent="0.2">
      <c r="A8343" s="11">
        <v>990</v>
      </c>
      <c r="B8343" s="11" t="str">
        <f t="shared" si="145"/>
        <v>Fred C. and Mary R. Koch Foundation_Osborne, Joanna20111500</v>
      </c>
      <c r="C8343" s="11" t="s">
        <v>4161</v>
      </c>
      <c r="D8343" s="11" t="s">
        <v>2753</v>
      </c>
      <c r="E8343" s="11" t="s">
        <v>2753</v>
      </c>
      <c r="F8343" s="4">
        <v>1500</v>
      </c>
      <c r="G8343" s="3">
        <v>2011</v>
      </c>
      <c r="H8343" s="3" t="s">
        <v>21</v>
      </c>
      <c r="I8343" s="12" t="s">
        <v>4162</v>
      </c>
      <c r="J8343" s="3">
        <v>139</v>
      </c>
      <c r="K8343" s="3" t="str">
        <f>IF(VLOOKUP(D8343,'Resources Final'!A:C,3,FALSE)=0,"",VLOOKUP(D8343,'Resources Final'!A:C,3,FALSE))</f>
        <v>Y</v>
      </c>
      <c r="L8343" s="3" t="str">
        <f>IF(VLOOKUP(D8343,'Resources Final'!A:D,4,FALSE)=0,"",VLOOKUP(D8343,'Resources Final'!A:D,4,FALSE))</f>
        <v/>
      </c>
      <c r="M8343" s="3" t="str">
        <f>IF(VLOOKUP(D8343,'Resources Final'!A:E,5,FALSE)=0,"",VLOOKUP(D8343,'Resources Final'!A:E,5,FALSE))</f>
        <v/>
      </c>
      <c r="N8343" s="7" t="str">
        <f>IF(VLOOKUP(D8343,'Resources Final'!A:F,6,FALSE)=0,"",VLOOKUP(D8343,'Resources Final'!A:F,6,FALSE))</f>
        <v/>
      </c>
      <c r="O8343" s="3" t="str">
        <f>IF(VLOOKUP(D8343,'Resources Final'!A:G,7,FALSE)=0,"",VLOOKUP(D8343,'Resources Final'!A:G,7,FALSE))</f>
        <v/>
      </c>
    </row>
    <row r="8344" spans="1:15" x14ac:dyDescent="0.2">
      <c r="A8344" s="11">
        <v>990</v>
      </c>
      <c r="B8344" s="11" t="str">
        <f t="shared" si="145"/>
        <v>Fred C. and Mary R. Koch Foundation_O'Sullivan, Tierney20111500</v>
      </c>
      <c r="C8344" s="11" t="s">
        <v>4161</v>
      </c>
      <c r="D8344" s="11" t="s">
        <v>2724</v>
      </c>
      <c r="E8344" s="11" t="s">
        <v>2724</v>
      </c>
      <c r="F8344" s="4">
        <v>1500</v>
      </c>
      <c r="G8344" s="3">
        <v>2011</v>
      </c>
      <c r="H8344" s="3" t="s">
        <v>21</v>
      </c>
      <c r="I8344" s="12" t="s">
        <v>4162</v>
      </c>
      <c r="J8344" s="3">
        <v>140</v>
      </c>
      <c r="K8344" s="3" t="str">
        <f>IF(VLOOKUP(D8344,'Resources Final'!A:C,3,FALSE)=0,"",VLOOKUP(D8344,'Resources Final'!A:C,3,FALSE))</f>
        <v>Y</v>
      </c>
      <c r="L8344" s="3" t="str">
        <f>IF(VLOOKUP(D8344,'Resources Final'!A:D,4,FALSE)=0,"",VLOOKUP(D8344,'Resources Final'!A:D,4,FALSE))</f>
        <v/>
      </c>
      <c r="M8344" s="3" t="str">
        <f>IF(VLOOKUP(D8344,'Resources Final'!A:E,5,FALSE)=0,"",VLOOKUP(D8344,'Resources Final'!A:E,5,FALSE))</f>
        <v/>
      </c>
      <c r="N8344" s="7" t="str">
        <f>IF(VLOOKUP(D8344,'Resources Final'!A:F,6,FALSE)=0,"",VLOOKUP(D8344,'Resources Final'!A:F,6,FALSE))</f>
        <v/>
      </c>
      <c r="O8344" s="3" t="str">
        <f>IF(VLOOKUP(D8344,'Resources Final'!A:G,7,FALSE)=0,"",VLOOKUP(D8344,'Resources Final'!A:G,7,FALSE))</f>
        <v/>
      </c>
    </row>
    <row r="8345" spans="1:15" x14ac:dyDescent="0.2">
      <c r="A8345" s="11">
        <v>990</v>
      </c>
      <c r="B8345" s="11" t="str">
        <f t="shared" si="145"/>
        <v>Fred C. and Mary R. Koch Foundation_Palski, Jill20111500</v>
      </c>
      <c r="C8345" s="11" t="s">
        <v>4161</v>
      </c>
      <c r="D8345" s="11" t="s">
        <v>2795</v>
      </c>
      <c r="E8345" s="11" t="s">
        <v>2795</v>
      </c>
      <c r="F8345" s="4">
        <v>1500</v>
      </c>
      <c r="G8345" s="3">
        <v>2011</v>
      </c>
      <c r="H8345" s="3" t="s">
        <v>21</v>
      </c>
      <c r="I8345" s="12" t="s">
        <v>4162</v>
      </c>
      <c r="J8345" s="3">
        <v>141</v>
      </c>
      <c r="K8345" s="3" t="str">
        <f>IF(VLOOKUP(D8345,'Resources Final'!A:C,3,FALSE)=0,"",VLOOKUP(D8345,'Resources Final'!A:C,3,FALSE))</f>
        <v>Y</v>
      </c>
      <c r="L8345" s="3" t="str">
        <f>IF(VLOOKUP(D8345,'Resources Final'!A:D,4,FALSE)=0,"",VLOOKUP(D8345,'Resources Final'!A:D,4,FALSE))</f>
        <v/>
      </c>
      <c r="M8345" s="3" t="str">
        <f>IF(VLOOKUP(D8345,'Resources Final'!A:E,5,FALSE)=0,"",VLOOKUP(D8345,'Resources Final'!A:E,5,FALSE))</f>
        <v/>
      </c>
      <c r="N8345" s="7" t="str">
        <f>IF(VLOOKUP(D8345,'Resources Final'!A:F,6,FALSE)=0,"",VLOOKUP(D8345,'Resources Final'!A:F,6,FALSE))</f>
        <v/>
      </c>
      <c r="O8345" s="3" t="str">
        <f>IF(VLOOKUP(D8345,'Resources Final'!A:G,7,FALSE)=0,"",VLOOKUP(D8345,'Resources Final'!A:G,7,FALSE))</f>
        <v/>
      </c>
    </row>
    <row r="8346" spans="1:15" x14ac:dyDescent="0.2">
      <c r="A8346" s="11">
        <v>990</v>
      </c>
      <c r="B8346" s="11" t="str">
        <f t="shared" si="145"/>
        <v>Fred C. and Mary R. Koch Foundation_Papadelis, Efstratios20111500</v>
      </c>
      <c r="C8346" s="11" t="s">
        <v>4161</v>
      </c>
      <c r="D8346" s="11" t="s">
        <v>2797</v>
      </c>
      <c r="E8346" s="11" t="s">
        <v>2797</v>
      </c>
      <c r="F8346" s="4">
        <v>1500</v>
      </c>
      <c r="G8346" s="3">
        <v>2011</v>
      </c>
      <c r="H8346" s="3" t="s">
        <v>21</v>
      </c>
      <c r="I8346" s="12" t="s">
        <v>4162</v>
      </c>
      <c r="J8346" s="3">
        <v>142</v>
      </c>
      <c r="K8346" s="3" t="str">
        <f>IF(VLOOKUP(D8346,'Resources Final'!A:C,3,FALSE)=0,"",VLOOKUP(D8346,'Resources Final'!A:C,3,FALSE))</f>
        <v>Y</v>
      </c>
      <c r="L8346" s="3" t="str">
        <f>IF(VLOOKUP(D8346,'Resources Final'!A:D,4,FALSE)=0,"",VLOOKUP(D8346,'Resources Final'!A:D,4,FALSE))</f>
        <v/>
      </c>
      <c r="M8346" s="3" t="str">
        <f>IF(VLOOKUP(D8346,'Resources Final'!A:E,5,FALSE)=0,"",VLOOKUP(D8346,'Resources Final'!A:E,5,FALSE))</f>
        <v/>
      </c>
      <c r="N8346" s="7" t="str">
        <f>IF(VLOOKUP(D8346,'Resources Final'!A:F,6,FALSE)=0,"",VLOOKUP(D8346,'Resources Final'!A:F,6,FALSE))</f>
        <v/>
      </c>
      <c r="O8346" s="3" t="str">
        <f>IF(VLOOKUP(D8346,'Resources Final'!A:G,7,FALSE)=0,"",VLOOKUP(D8346,'Resources Final'!A:G,7,FALSE))</f>
        <v/>
      </c>
    </row>
    <row r="8347" spans="1:15" x14ac:dyDescent="0.2">
      <c r="A8347" s="11">
        <v>990</v>
      </c>
      <c r="B8347" s="11" t="str">
        <f t="shared" si="145"/>
        <v>Fred C. and Mary R. Koch Foundation_Pinnell, Anne20111500</v>
      </c>
      <c r="C8347" s="11" t="s">
        <v>4161</v>
      </c>
      <c r="D8347" s="11" t="s">
        <v>2861</v>
      </c>
      <c r="E8347" s="11" t="s">
        <v>2861</v>
      </c>
      <c r="F8347" s="4">
        <v>1500</v>
      </c>
      <c r="G8347" s="3">
        <v>2011</v>
      </c>
      <c r="H8347" s="3" t="s">
        <v>21</v>
      </c>
      <c r="I8347" s="12" t="s">
        <v>4162</v>
      </c>
      <c r="J8347" s="3">
        <v>143</v>
      </c>
      <c r="K8347" s="3" t="str">
        <f>IF(VLOOKUP(D8347,'Resources Final'!A:C,3,FALSE)=0,"",VLOOKUP(D8347,'Resources Final'!A:C,3,FALSE))</f>
        <v>Y</v>
      </c>
      <c r="L8347" s="3" t="str">
        <f>IF(VLOOKUP(D8347,'Resources Final'!A:D,4,FALSE)=0,"",VLOOKUP(D8347,'Resources Final'!A:D,4,FALSE))</f>
        <v/>
      </c>
      <c r="M8347" s="3" t="str">
        <f>IF(VLOOKUP(D8347,'Resources Final'!A:E,5,FALSE)=0,"",VLOOKUP(D8347,'Resources Final'!A:E,5,FALSE))</f>
        <v/>
      </c>
      <c r="N8347" s="7" t="str">
        <f>IF(VLOOKUP(D8347,'Resources Final'!A:F,6,FALSE)=0,"",VLOOKUP(D8347,'Resources Final'!A:F,6,FALSE))</f>
        <v/>
      </c>
      <c r="O8347" s="3" t="str">
        <f>IF(VLOOKUP(D8347,'Resources Final'!A:G,7,FALSE)=0,"",VLOOKUP(D8347,'Resources Final'!A:G,7,FALSE))</f>
        <v/>
      </c>
    </row>
    <row r="8348" spans="1:15" x14ac:dyDescent="0.2">
      <c r="A8348" s="11">
        <v>990</v>
      </c>
      <c r="B8348" s="11" t="str">
        <f t="shared" si="145"/>
        <v>Fred C. and Mary R. Koch Foundation_Poinsatte, Joanna20111500</v>
      </c>
      <c r="C8348" s="11" t="s">
        <v>4161</v>
      </c>
      <c r="D8348" s="11" t="s">
        <v>2869</v>
      </c>
      <c r="E8348" s="11" t="s">
        <v>2869</v>
      </c>
      <c r="F8348" s="4">
        <v>1500</v>
      </c>
      <c r="G8348" s="3">
        <v>2011</v>
      </c>
      <c r="H8348" s="3" t="s">
        <v>21</v>
      </c>
      <c r="I8348" s="12" t="s">
        <v>4162</v>
      </c>
      <c r="J8348" s="3">
        <v>144</v>
      </c>
      <c r="K8348" s="3" t="str">
        <f>IF(VLOOKUP(D8348,'Resources Final'!A:C,3,FALSE)=0,"",VLOOKUP(D8348,'Resources Final'!A:C,3,FALSE))</f>
        <v>Y</v>
      </c>
      <c r="L8348" s="3" t="str">
        <f>IF(VLOOKUP(D8348,'Resources Final'!A:D,4,FALSE)=0,"",VLOOKUP(D8348,'Resources Final'!A:D,4,FALSE))</f>
        <v/>
      </c>
      <c r="M8348" s="3" t="str">
        <f>IF(VLOOKUP(D8348,'Resources Final'!A:E,5,FALSE)=0,"",VLOOKUP(D8348,'Resources Final'!A:E,5,FALSE))</f>
        <v/>
      </c>
      <c r="N8348" s="7" t="str">
        <f>IF(VLOOKUP(D8348,'Resources Final'!A:F,6,FALSE)=0,"",VLOOKUP(D8348,'Resources Final'!A:F,6,FALSE))</f>
        <v/>
      </c>
      <c r="O8348" s="3" t="str">
        <f>IF(VLOOKUP(D8348,'Resources Final'!A:G,7,FALSE)=0,"",VLOOKUP(D8348,'Resources Final'!A:G,7,FALSE))</f>
        <v/>
      </c>
    </row>
    <row r="8349" spans="1:15" x14ac:dyDescent="0.2">
      <c r="A8349" s="11">
        <v>990</v>
      </c>
      <c r="B8349" s="11" t="str">
        <f t="shared" si="145"/>
        <v>Fred C. and Mary R. Koch Foundation_Polasek, Ervin20111500</v>
      </c>
      <c r="C8349" s="11" t="s">
        <v>4161</v>
      </c>
      <c r="D8349" s="11" t="s">
        <v>2872</v>
      </c>
      <c r="E8349" s="11" t="s">
        <v>2872</v>
      </c>
      <c r="F8349" s="4">
        <v>1500</v>
      </c>
      <c r="G8349" s="3">
        <v>2011</v>
      </c>
      <c r="H8349" s="3" t="s">
        <v>21</v>
      </c>
      <c r="I8349" s="12" t="s">
        <v>4162</v>
      </c>
      <c r="J8349" s="3">
        <v>145</v>
      </c>
      <c r="K8349" s="3" t="str">
        <f>IF(VLOOKUP(D8349,'Resources Final'!A:C,3,FALSE)=0,"",VLOOKUP(D8349,'Resources Final'!A:C,3,FALSE))</f>
        <v>Y</v>
      </c>
      <c r="L8349" s="3" t="str">
        <f>IF(VLOOKUP(D8349,'Resources Final'!A:D,4,FALSE)=0,"",VLOOKUP(D8349,'Resources Final'!A:D,4,FALSE))</f>
        <v/>
      </c>
      <c r="M8349" s="3" t="str">
        <f>IF(VLOOKUP(D8349,'Resources Final'!A:E,5,FALSE)=0,"",VLOOKUP(D8349,'Resources Final'!A:E,5,FALSE))</f>
        <v/>
      </c>
      <c r="N8349" s="7" t="str">
        <f>IF(VLOOKUP(D8349,'Resources Final'!A:F,6,FALSE)=0,"",VLOOKUP(D8349,'Resources Final'!A:F,6,FALSE))</f>
        <v/>
      </c>
      <c r="O8349" s="3" t="str">
        <f>IF(VLOOKUP(D8349,'Resources Final'!A:G,7,FALSE)=0,"",VLOOKUP(D8349,'Resources Final'!A:G,7,FALSE))</f>
        <v/>
      </c>
    </row>
    <row r="8350" spans="1:15" x14ac:dyDescent="0.2">
      <c r="A8350" s="11">
        <v>990</v>
      </c>
      <c r="B8350" s="11" t="str">
        <f t="shared" si="145"/>
        <v>Fred C. and Mary R. Koch Foundation_Polasek, Sarah20111500</v>
      </c>
      <c r="C8350" s="11" t="s">
        <v>4161</v>
      </c>
      <c r="D8350" s="11" t="s">
        <v>2873</v>
      </c>
      <c r="E8350" s="11" t="s">
        <v>2873</v>
      </c>
      <c r="F8350" s="4">
        <v>1500</v>
      </c>
      <c r="G8350" s="3">
        <v>2011</v>
      </c>
      <c r="H8350" s="3" t="s">
        <v>21</v>
      </c>
      <c r="I8350" s="12" t="s">
        <v>4162</v>
      </c>
      <c r="J8350" s="3">
        <v>146</v>
      </c>
      <c r="K8350" s="3" t="str">
        <f>IF(VLOOKUP(D8350,'Resources Final'!A:C,3,FALSE)=0,"",VLOOKUP(D8350,'Resources Final'!A:C,3,FALSE))</f>
        <v>Y</v>
      </c>
      <c r="L8350" s="3" t="str">
        <f>IF(VLOOKUP(D8350,'Resources Final'!A:D,4,FALSE)=0,"",VLOOKUP(D8350,'Resources Final'!A:D,4,FALSE))</f>
        <v/>
      </c>
      <c r="M8350" s="3" t="str">
        <f>IF(VLOOKUP(D8350,'Resources Final'!A:E,5,FALSE)=0,"",VLOOKUP(D8350,'Resources Final'!A:E,5,FALSE))</f>
        <v/>
      </c>
      <c r="N8350" s="7" t="str">
        <f>IF(VLOOKUP(D8350,'Resources Final'!A:F,6,FALSE)=0,"",VLOOKUP(D8350,'Resources Final'!A:F,6,FALSE))</f>
        <v/>
      </c>
      <c r="O8350" s="3" t="str">
        <f>IF(VLOOKUP(D8350,'Resources Final'!A:G,7,FALSE)=0,"",VLOOKUP(D8350,'Resources Final'!A:G,7,FALSE))</f>
        <v/>
      </c>
    </row>
    <row r="8351" spans="1:15" x14ac:dyDescent="0.2">
      <c r="A8351" s="11">
        <v>990</v>
      </c>
      <c r="B8351" s="11" t="str">
        <f t="shared" si="145"/>
        <v>Fred C. and Mary R. Koch Foundation_Poole, Danielle20111500</v>
      </c>
      <c r="C8351" s="11" t="s">
        <v>4161</v>
      </c>
      <c r="D8351" s="11" t="s">
        <v>2882</v>
      </c>
      <c r="E8351" s="11" t="s">
        <v>2882</v>
      </c>
      <c r="F8351" s="4">
        <v>1500</v>
      </c>
      <c r="G8351" s="3">
        <v>2011</v>
      </c>
      <c r="H8351" s="3" t="s">
        <v>21</v>
      </c>
      <c r="I8351" s="12" t="s">
        <v>4162</v>
      </c>
      <c r="J8351" s="3">
        <v>147</v>
      </c>
      <c r="K8351" s="3" t="str">
        <f>IF(VLOOKUP(D8351,'Resources Final'!A:C,3,FALSE)=0,"",VLOOKUP(D8351,'Resources Final'!A:C,3,FALSE))</f>
        <v>Y</v>
      </c>
      <c r="L8351" s="3" t="str">
        <f>IF(VLOOKUP(D8351,'Resources Final'!A:D,4,FALSE)=0,"",VLOOKUP(D8351,'Resources Final'!A:D,4,FALSE))</f>
        <v/>
      </c>
      <c r="M8351" s="3" t="str">
        <f>IF(VLOOKUP(D8351,'Resources Final'!A:E,5,FALSE)=0,"",VLOOKUP(D8351,'Resources Final'!A:E,5,FALSE))</f>
        <v/>
      </c>
      <c r="N8351" s="7" t="str">
        <f>IF(VLOOKUP(D8351,'Resources Final'!A:F,6,FALSE)=0,"",VLOOKUP(D8351,'Resources Final'!A:F,6,FALSE))</f>
        <v/>
      </c>
      <c r="O8351" s="3" t="str">
        <f>IF(VLOOKUP(D8351,'Resources Final'!A:G,7,FALSE)=0,"",VLOOKUP(D8351,'Resources Final'!A:G,7,FALSE))</f>
        <v/>
      </c>
    </row>
    <row r="8352" spans="1:15" x14ac:dyDescent="0.2">
      <c r="A8352" s="11">
        <v>990</v>
      </c>
      <c r="B8352" s="11" t="str">
        <f t="shared" si="145"/>
        <v>Fred C. and Mary R. Koch Foundation_Porter, Piritta20111500</v>
      </c>
      <c r="C8352" s="11" t="s">
        <v>4161</v>
      </c>
      <c r="D8352" s="11" t="s">
        <v>2883</v>
      </c>
      <c r="E8352" s="11" t="s">
        <v>2883</v>
      </c>
      <c r="F8352" s="4">
        <v>1500</v>
      </c>
      <c r="G8352" s="3">
        <v>2011</v>
      </c>
      <c r="H8352" s="3" t="s">
        <v>21</v>
      </c>
      <c r="I8352" s="12" t="s">
        <v>4162</v>
      </c>
      <c r="J8352" s="3">
        <v>148</v>
      </c>
      <c r="K8352" s="3" t="str">
        <f>IF(VLOOKUP(D8352,'Resources Final'!A:C,3,FALSE)=0,"",VLOOKUP(D8352,'Resources Final'!A:C,3,FALSE))</f>
        <v>Y</v>
      </c>
      <c r="L8352" s="3" t="str">
        <f>IF(VLOOKUP(D8352,'Resources Final'!A:D,4,FALSE)=0,"",VLOOKUP(D8352,'Resources Final'!A:D,4,FALSE))</f>
        <v/>
      </c>
      <c r="M8352" s="3" t="str">
        <f>IF(VLOOKUP(D8352,'Resources Final'!A:E,5,FALSE)=0,"",VLOOKUP(D8352,'Resources Final'!A:E,5,FALSE))</f>
        <v/>
      </c>
      <c r="N8352" s="7" t="str">
        <f>IF(VLOOKUP(D8352,'Resources Final'!A:F,6,FALSE)=0,"",VLOOKUP(D8352,'Resources Final'!A:F,6,FALSE))</f>
        <v/>
      </c>
      <c r="O8352" s="3" t="str">
        <f>IF(VLOOKUP(D8352,'Resources Final'!A:G,7,FALSE)=0,"",VLOOKUP(D8352,'Resources Final'!A:G,7,FALSE))</f>
        <v/>
      </c>
    </row>
    <row r="8353" spans="1:15" x14ac:dyDescent="0.2">
      <c r="A8353" s="11">
        <v>990</v>
      </c>
      <c r="B8353" s="11" t="str">
        <f t="shared" si="145"/>
        <v>Fred C. and Mary R. Koch Foundation_Potts, Claire20111500</v>
      </c>
      <c r="C8353" s="11" t="s">
        <v>4161</v>
      </c>
      <c r="D8353" s="11" t="s">
        <v>2888</v>
      </c>
      <c r="E8353" s="11" t="s">
        <v>2888</v>
      </c>
      <c r="F8353" s="4">
        <v>1500</v>
      </c>
      <c r="G8353" s="3">
        <v>2011</v>
      </c>
      <c r="H8353" s="3" t="s">
        <v>21</v>
      </c>
      <c r="I8353" s="12" t="s">
        <v>4162</v>
      </c>
      <c r="J8353" s="3">
        <v>149</v>
      </c>
      <c r="K8353" s="3" t="str">
        <f>IF(VLOOKUP(D8353,'Resources Final'!A:C,3,FALSE)=0,"",VLOOKUP(D8353,'Resources Final'!A:C,3,FALSE))</f>
        <v>Y</v>
      </c>
      <c r="L8353" s="3" t="str">
        <f>IF(VLOOKUP(D8353,'Resources Final'!A:D,4,FALSE)=0,"",VLOOKUP(D8353,'Resources Final'!A:D,4,FALSE))</f>
        <v/>
      </c>
      <c r="M8353" s="3" t="str">
        <f>IF(VLOOKUP(D8353,'Resources Final'!A:E,5,FALSE)=0,"",VLOOKUP(D8353,'Resources Final'!A:E,5,FALSE))</f>
        <v/>
      </c>
      <c r="N8353" s="7" t="str">
        <f>IF(VLOOKUP(D8353,'Resources Final'!A:F,6,FALSE)=0,"",VLOOKUP(D8353,'Resources Final'!A:F,6,FALSE))</f>
        <v/>
      </c>
      <c r="O8353" s="3" t="str">
        <f>IF(VLOOKUP(D8353,'Resources Final'!A:G,7,FALSE)=0,"",VLOOKUP(D8353,'Resources Final'!A:G,7,FALSE))</f>
        <v/>
      </c>
    </row>
    <row r="8354" spans="1:15" x14ac:dyDescent="0.2">
      <c r="A8354" s="11">
        <v>990</v>
      </c>
      <c r="B8354" s="11" t="str">
        <f t="shared" si="145"/>
        <v>Fred C. and Mary R. Koch Foundation_Puetz, Jacob20111500</v>
      </c>
      <c r="C8354" s="11" t="s">
        <v>4161</v>
      </c>
      <c r="D8354" s="11" t="s">
        <v>2924</v>
      </c>
      <c r="E8354" s="11" t="s">
        <v>2924</v>
      </c>
      <c r="F8354" s="4">
        <v>1500</v>
      </c>
      <c r="G8354" s="3">
        <v>2011</v>
      </c>
      <c r="H8354" s="3" t="s">
        <v>21</v>
      </c>
      <c r="I8354" s="12" t="s">
        <v>4162</v>
      </c>
      <c r="J8354" s="3">
        <v>150</v>
      </c>
      <c r="K8354" s="3" t="str">
        <f>IF(VLOOKUP(D8354,'Resources Final'!A:C,3,FALSE)=0,"",VLOOKUP(D8354,'Resources Final'!A:C,3,FALSE))</f>
        <v>Y</v>
      </c>
      <c r="L8354" s="3" t="str">
        <f>IF(VLOOKUP(D8354,'Resources Final'!A:D,4,FALSE)=0,"",VLOOKUP(D8354,'Resources Final'!A:D,4,FALSE))</f>
        <v/>
      </c>
      <c r="M8354" s="3" t="str">
        <f>IF(VLOOKUP(D8354,'Resources Final'!A:E,5,FALSE)=0,"",VLOOKUP(D8354,'Resources Final'!A:E,5,FALSE))</f>
        <v/>
      </c>
      <c r="N8354" s="7" t="str">
        <f>IF(VLOOKUP(D8354,'Resources Final'!A:F,6,FALSE)=0,"",VLOOKUP(D8354,'Resources Final'!A:F,6,FALSE))</f>
        <v/>
      </c>
      <c r="O8354" s="3" t="str">
        <f>IF(VLOOKUP(D8354,'Resources Final'!A:G,7,FALSE)=0,"",VLOOKUP(D8354,'Resources Final'!A:G,7,FALSE))</f>
        <v/>
      </c>
    </row>
    <row r="8355" spans="1:15" x14ac:dyDescent="0.2">
      <c r="A8355" s="11">
        <v>990</v>
      </c>
      <c r="B8355" s="11" t="str">
        <f t="shared" si="145"/>
        <v>Fred C. and Mary R. Koch Foundation_Quinn, Molly20111500</v>
      </c>
      <c r="C8355" s="11" t="s">
        <v>4161</v>
      </c>
      <c r="D8355" s="11" t="s">
        <v>2933</v>
      </c>
      <c r="E8355" s="11" t="s">
        <v>2933</v>
      </c>
      <c r="F8355" s="4">
        <v>1500</v>
      </c>
      <c r="G8355" s="3">
        <v>2011</v>
      </c>
      <c r="H8355" s="3" t="s">
        <v>21</v>
      </c>
      <c r="I8355" s="12" t="s">
        <v>4162</v>
      </c>
      <c r="J8355" s="3">
        <v>151</v>
      </c>
      <c r="K8355" s="3" t="str">
        <f>IF(VLOOKUP(D8355,'Resources Final'!A:C,3,FALSE)=0,"",VLOOKUP(D8355,'Resources Final'!A:C,3,FALSE))</f>
        <v>Y</v>
      </c>
      <c r="L8355" s="3" t="str">
        <f>IF(VLOOKUP(D8355,'Resources Final'!A:D,4,FALSE)=0,"",VLOOKUP(D8355,'Resources Final'!A:D,4,FALSE))</f>
        <v/>
      </c>
      <c r="M8355" s="3" t="str">
        <f>IF(VLOOKUP(D8355,'Resources Final'!A:E,5,FALSE)=0,"",VLOOKUP(D8355,'Resources Final'!A:E,5,FALSE))</f>
        <v/>
      </c>
      <c r="N8355" s="7" t="str">
        <f>IF(VLOOKUP(D8355,'Resources Final'!A:F,6,FALSE)=0,"",VLOOKUP(D8355,'Resources Final'!A:F,6,FALSE))</f>
        <v/>
      </c>
      <c r="O8355" s="3" t="str">
        <f>IF(VLOOKUP(D8355,'Resources Final'!A:G,7,FALSE)=0,"",VLOOKUP(D8355,'Resources Final'!A:G,7,FALSE))</f>
        <v/>
      </c>
    </row>
    <row r="8356" spans="1:15" x14ac:dyDescent="0.2">
      <c r="A8356" s="11">
        <v>990</v>
      </c>
      <c r="B8356" s="11" t="str">
        <f t="shared" si="145"/>
        <v>Fred C. and Mary R. Koch Foundation_Rahman, Bushra20111500</v>
      </c>
      <c r="C8356" s="11" t="s">
        <v>4161</v>
      </c>
      <c r="D8356" s="11" t="s">
        <v>2973</v>
      </c>
      <c r="E8356" s="11" t="s">
        <v>2973</v>
      </c>
      <c r="F8356" s="4">
        <v>1500</v>
      </c>
      <c r="G8356" s="3">
        <v>2011</v>
      </c>
      <c r="H8356" s="3" t="s">
        <v>21</v>
      </c>
      <c r="I8356" s="12" t="s">
        <v>4162</v>
      </c>
      <c r="J8356" s="3">
        <v>152</v>
      </c>
      <c r="K8356" s="3" t="str">
        <f>IF(VLOOKUP(D8356,'Resources Final'!A:C,3,FALSE)=0,"",VLOOKUP(D8356,'Resources Final'!A:C,3,FALSE))</f>
        <v>Y</v>
      </c>
      <c r="L8356" s="3" t="str">
        <f>IF(VLOOKUP(D8356,'Resources Final'!A:D,4,FALSE)=0,"",VLOOKUP(D8356,'Resources Final'!A:D,4,FALSE))</f>
        <v/>
      </c>
      <c r="M8356" s="3" t="str">
        <f>IF(VLOOKUP(D8356,'Resources Final'!A:E,5,FALSE)=0,"",VLOOKUP(D8356,'Resources Final'!A:E,5,FALSE))</f>
        <v/>
      </c>
      <c r="N8356" s="7" t="str">
        <f>IF(VLOOKUP(D8356,'Resources Final'!A:F,6,FALSE)=0,"",VLOOKUP(D8356,'Resources Final'!A:F,6,FALSE))</f>
        <v/>
      </c>
      <c r="O8356" s="3" t="str">
        <f>IF(VLOOKUP(D8356,'Resources Final'!A:G,7,FALSE)=0,"",VLOOKUP(D8356,'Resources Final'!A:G,7,FALSE))</f>
        <v/>
      </c>
    </row>
    <row r="8357" spans="1:15" x14ac:dyDescent="0.2">
      <c r="A8357" s="11">
        <v>990</v>
      </c>
      <c r="B8357" s="11" t="str">
        <f t="shared" si="145"/>
        <v>Fred C. and Mary R. Koch Foundation_Rajendran, Dhevi20111500</v>
      </c>
      <c r="C8357" s="11" t="s">
        <v>4161</v>
      </c>
      <c r="D8357" s="11" t="s">
        <v>2976</v>
      </c>
      <c r="E8357" s="11" t="s">
        <v>2976</v>
      </c>
      <c r="F8357" s="4">
        <v>1500</v>
      </c>
      <c r="G8357" s="3">
        <v>2011</v>
      </c>
      <c r="H8357" s="3" t="s">
        <v>21</v>
      </c>
      <c r="I8357" s="12" t="s">
        <v>4162</v>
      </c>
      <c r="J8357" s="3">
        <v>153</v>
      </c>
      <c r="K8357" s="3" t="str">
        <f>IF(VLOOKUP(D8357,'Resources Final'!A:C,3,FALSE)=0,"",VLOOKUP(D8357,'Resources Final'!A:C,3,FALSE))</f>
        <v>Y</v>
      </c>
      <c r="L8357" s="3" t="str">
        <f>IF(VLOOKUP(D8357,'Resources Final'!A:D,4,FALSE)=0,"",VLOOKUP(D8357,'Resources Final'!A:D,4,FALSE))</f>
        <v/>
      </c>
      <c r="M8357" s="3" t="str">
        <f>IF(VLOOKUP(D8357,'Resources Final'!A:E,5,FALSE)=0,"",VLOOKUP(D8357,'Resources Final'!A:E,5,FALSE))</f>
        <v/>
      </c>
      <c r="N8357" s="7" t="str">
        <f>IF(VLOOKUP(D8357,'Resources Final'!A:F,6,FALSE)=0,"",VLOOKUP(D8357,'Resources Final'!A:F,6,FALSE))</f>
        <v/>
      </c>
      <c r="O8357" s="3" t="str">
        <f>IF(VLOOKUP(D8357,'Resources Final'!A:G,7,FALSE)=0,"",VLOOKUP(D8357,'Resources Final'!A:G,7,FALSE))</f>
        <v/>
      </c>
    </row>
    <row r="8358" spans="1:15" x14ac:dyDescent="0.2">
      <c r="A8358" s="11">
        <v>990</v>
      </c>
      <c r="B8358" s="11" t="str">
        <f t="shared" si="145"/>
        <v>Fred C. and Mary R. Koch Foundation_Rajendran, Sakthi20111500</v>
      </c>
      <c r="C8358" s="11" t="s">
        <v>4161</v>
      </c>
      <c r="D8358" s="11" t="s">
        <v>2977</v>
      </c>
      <c r="E8358" s="11" t="s">
        <v>2977</v>
      </c>
      <c r="F8358" s="4">
        <v>1500</v>
      </c>
      <c r="G8358" s="3">
        <v>2011</v>
      </c>
      <c r="H8358" s="3" t="s">
        <v>21</v>
      </c>
      <c r="I8358" s="12" t="s">
        <v>4162</v>
      </c>
      <c r="J8358" s="3">
        <v>154</v>
      </c>
      <c r="K8358" s="3" t="str">
        <f>IF(VLOOKUP(D8358,'Resources Final'!A:C,3,FALSE)=0,"",VLOOKUP(D8358,'Resources Final'!A:C,3,FALSE))</f>
        <v>Y</v>
      </c>
      <c r="L8358" s="3" t="str">
        <f>IF(VLOOKUP(D8358,'Resources Final'!A:D,4,FALSE)=0,"",VLOOKUP(D8358,'Resources Final'!A:D,4,FALSE))</f>
        <v/>
      </c>
      <c r="M8358" s="3" t="str">
        <f>IF(VLOOKUP(D8358,'Resources Final'!A:E,5,FALSE)=0,"",VLOOKUP(D8358,'Resources Final'!A:E,5,FALSE))</f>
        <v/>
      </c>
      <c r="N8358" s="7" t="str">
        <f>IF(VLOOKUP(D8358,'Resources Final'!A:F,6,FALSE)=0,"",VLOOKUP(D8358,'Resources Final'!A:F,6,FALSE))</f>
        <v/>
      </c>
      <c r="O8358" s="3" t="str">
        <f>IF(VLOOKUP(D8358,'Resources Final'!A:G,7,FALSE)=0,"",VLOOKUP(D8358,'Resources Final'!A:G,7,FALSE))</f>
        <v/>
      </c>
    </row>
    <row r="8359" spans="1:15" x14ac:dyDescent="0.2">
      <c r="A8359" s="11">
        <v>990</v>
      </c>
      <c r="B8359" s="11" t="str">
        <f t="shared" si="145"/>
        <v>Fred C. and Mary R. Koch Foundation_Raman, Vineet20111500</v>
      </c>
      <c r="C8359" s="11" t="s">
        <v>4161</v>
      </c>
      <c r="D8359" s="11" t="s">
        <v>2981</v>
      </c>
      <c r="E8359" s="11" t="s">
        <v>2981</v>
      </c>
      <c r="F8359" s="4">
        <v>1500</v>
      </c>
      <c r="G8359" s="3">
        <v>2011</v>
      </c>
      <c r="H8359" s="3" t="s">
        <v>21</v>
      </c>
      <c r="I8359" s="12" t="s">
        <v>4162</v>
      </c>
      <c r="J8359" s="3">
        <v>155</v>
      </c>
      <c r="K8359" s="3" t="str">
        <f>IF(VLOOKUP(D8359,'Resources Final'!A:C,3,FALSE)=0,"",VLOOKUP(D8359,'Resources Final'!A:C,3,FALSE))</f>
        <v>Y</v>
      </c>
      <c r="L8359" s="3" t="str">
        <f>IF(VLOOKUP(D8359,'Resources Final'!A:D,4,FALSE)=0,"",VLOOKUP(D8359,'Resources Final'!A:D,4,FALSE))</f>
        <v/>
      </c>
      <c r="M8359" s="3" t="str">
        <f>IF(VLOOKUP(D8359,'Resources Final'!A:E,5,FALSE)=0,"",VLOOKUP(D8359,'Resources Final'!A:E,5,FALSE))</f>
        <v/>
      </c>
      <c r="N8359" s="7" t="str">
        <f>IF(VLOOKUP(D8359,'Resources Final'!A:F,6,FALSE)=0,"",VLOOKUP(D8359,'Resources Final'!A:F,6,FALSE))</f>
        <v/>
      </c>
      <c r="O8359" s="3" t="str">
        <f>IF(VLOOKUP(D8359,'Resources Final'!A:G,7,FALSE)=0,"",VLOOKUP(D8359,'Resources Final'!A:G,7,FALSE))</f>
        <v/>
      </c>
    </row>
    <row r="8360" spans="1:15" x14ac:dyDescent="0.2">
      <c r="A8360" s="11">
        <v>990</v>
      </c>
      <c r="B8360" s="11" t="str">
        <f t="shared" si="145"/>
        <v>Fred C. and Mary R. Koch Foundation_Ramseyer, Emily20111500</v>
      </c>
      <c r="C8360" s="11" t="s">
        <v>4161</v>
      </c>
      <c r="D8360" s="11" t="s">
        <v>2985</v>
      </c>
      <c r="E8360" s="11" t="s">
        <v>2985</v>
      </c>
      <c r="F8360" s="4">
        <v>1500</v>
      </c>
      <c r="G8360" s="3">
        <v>2011</v>
      </c>
      <c r="H8360" s="3" t="s">
        <v>21</v>
      </c>
      <c r="I8360" s="12" t="s">
        <v>4162</v>
      </c>
      <c r="J8360" s="3">
        <v>156</v>
      </c>
      <c r="K8360" s="3" t="str">
        <f>IF(VLOOKUP(D8360,'Resources Final'!A:C,3,FALSE)=0,"",VLOOKUP(D8360,'Resources Final'!A:C,3,FALSE))</f>
        <v>Y</v>
      </c>
      <c r="L8360" s="3" t="str">
        <f>IF(VLOOKUP(D8360,'Resources Final'!A:D,4,FALSE)=0,"",VLOOKUP(D8360,'Resources Final'!A:D,4,FALSE))</f>
        <v/>
      </c>
      <c r="M8360" s="3" t="str">
        <f>IF(VLOOKUP(D8360,'Resources Final'!A:E,5,FALSE)=0,"",VLOOKUP(D8360,'Resources Final'!A:E,5,FALSE))</f>
        <v/>
      </c>
      <c r="N8360" s="7" t="str">
        <f>IF(VLOOKUP(D8360,'Resources Final'!A:F,6,FALSE)=0,"",VLOOKUP(D8360,'Resources Final'!A:F,6,FALSE))</f>
        <v/>
      </c>
      <c r="O8360" s="3" t="str">
        <f>IF(VLOOKUP(D8360,'Resources Final'!A:G,7,FALSE)=0,"",VLOOKUP(D8360,'Resources Final'!A:G,7,FALSE))</f>
        <v/>
      </c>
    </row>
    <row r="8361" spans="1:15" x14ac:dyDescent="0.2">
      <c r="A8361" s="11">
        <v>990</v>
      </c>
      <c r="B8361" s="11" t="str">
        <f t="shared" si="145"/>
        <v>Fred C. and Mary R. Koch Foundation_Rasp, Haley20111500</v>
      </c>
      <c r="C8361" s="11" t="s">
        <v>4161</v>
      </c>
      <c r="D8361" s="11" t="s">
        <v>2992</v>
      </c>
      <c r="E8361" s="11" t="s">
        <v>2992</v>
      </c>
      <c r="F8361" s="4">
        <v>1500</v>
      </c>
      <c r="G8361" s="3">
        <v>2011</v>
      </c>
      <c r="H8361" s="3" t="s">
        <v>21</v>
      </c>
      <c r="I8361" s="12" t="s">
        <v>4162</v>
      </c>
      <c r="J8361" s="3">
        <v>157</v>
      </c>
      <c r="K8361" s="3" t="str">
        <f>IF(VLOOKUP(D8361,'Resources Final'!A:C,3,FALSE)=0,"",VLOOKUP(D8361,'Resources Final'!A:C,3,FALSE))</f>
        <v>Y</v>
      </c>
      <c r="L8361" s="3" t="str">
        <f>IF(VLOOKUP(D8361,'Resources Final'!A:D,4,FALSE)=0,"",VLOOKUP(D8361,'Resources Final'!A:D,4,FALSE))</f>
        <v/>
      </c>
      <c r="M8361" s="3" t="str">
        <f>IF(VLOOKUP(D8361,'Resources Final'!A:E,5,FALSE)=0,"",VLOOKUP(D8361,'Resources Final'!A:E,5,FALSE))</f>
        <v/>
      </c>
      <c r="N8361" s="7" t="str">
        <f>IF(VLOOKUP(D8361,'Resources Final'!A:F,6,FALSE)=0,"",VLOOKUP(D8361,'Resources Final'!A:F,6,FALSE))</f>
        <v/>
      </c>
      <c r="O8361" s="3" t="str">
        <f>IF(VLOOKUP(D8361,'Resources Final'!A:G,7,FALSE)=0,"",VLOOKUP(D8361,'Resources Final'!A:G,7,FALSE))</f>
        <v/>
      </c>
    </row>
    <row r="8362" spans="1:15" x14ac:dyDescent="0.2">
      <c r="A8362" s="11">
        <v>990</v>
      </c>
      <c r="B8362" s="11" t="str">
        <f t="shared" si="145"/>
        <v>Fred C. and Mary R. Koch Foundation_Ratskoff, Benjamin20111500</v>
      </c>
      <c r="C8362" s="11" t="s">
        <v>4161</v>
      </c>
      <c r="D8362" s="11" t="s">
        <v>2994</v>
      </c>
      <c r="E8362" s="11" t="s">
        <v>2994</v>
      </c>
      <c r="F8362" s="4">
        <v>1500</v>
      </c>
      <c r="G8362" s="3">
        <v>2011</v>
      </c>
      <c r="H8362" s="3" t="s">
        <v>21</v>
      </c>
      <c r="I8362" s="12" t="s">
        <v>4162</v>
      </c>
      <c r="J8362" s="3">
        <v>158</v>
      </c>
      <c r="K8362" s="3" t="str">
        <f>IF(VLOOKUP(D8362,'Resources Final'!A:C,3,FALSE)=0,"",VLOOKUP(D8362,'Resources Final'!A:C,3,FALSE))</f>
        <v>Y</v>
      </c>
      <c r="L8362" s="3" t="str">
        <f>IF(VLOOKUP(D8362,'Resources Final'!A:D,4,FALSE)=0,"",VLOOKUP(D8362,'Resources Final'!A:D,4,FALSE))</f>
        <v/>
      </c>
      <c r="M8362" s="3" t="str">
        <f>IF(VLOOKUP(D8362,'Resources Final'!A:E,5,FALSE)=0,"",VLOOKUP(D8362,'Resources Final'!A:E,5,FALSE))</f>
        <v/>
      </c>
      <c r="N8362" s="7" t="str">
        <f>IF(VLOOKUP(D8362,'Resources Final'!A:F,6,FALSE)=0,"",VLOOKUP(D8362,'Resources Final'!A:F,6,FALSE))</f>
        <v/>
      </c>
      <c r="O8362" s="3" t="str">
        <f>IF(VLOOKUP(D8362,'Resources Final'!A:G,7,FALSE)=0,"",VLOOKUP(D8362,'Resources Final'!A:G,7,FALSE))</f>
        <v/>
      </c>
    </row>
    <row r="8363" spans="1:15" x14ac:dyDescent="0.2">
      <c r="A8363" s="11">
        <v>990</v>
      </c>
      <c r="B8363" s="11" t="str">
        <f t="shared" si="145"/>
        <v>Fred C. and Mary R. Koch Foundation_Ray, Caitlin20111500</v>
      </c>
      <c r="C8363" s="11" t="s">
        <v>4161</v>
      </c>
      <c r="D8363" s="11" t="s">
        <v>2996</v>
      </c>
      <c r="E8363" s="11" t="s">
        <v>2996</v>
      </c>
      <c r="F8363" s="4">
        <v>1500</v>
      </c>
      <c r="G8363" s="3">
        <v>2011</v>
      </c>
      <c r="H8363" s="3" t="s">
        <v>21</v>
      </c>
      <c r="I8363" s="12" t="s">
        <v>4162</v>
      </c>
      <c r="J8363" s="3">
        <v>159</v>
      </c>
      <c r="K8363" s="3" t="str">
        <f>IF(VLOOKUP(D8363,'Resources Final'!A:C,3,FALSE)=0,"",VLOOKUP(D8363,'Resources Final'!A:C,3,FALSE))</f>
        <v>Y</v>
      </c>
      <c r="L8363" s="3" t="str">
        <f>IF(VLOOKUP(D8363,'Resources Final'!A:D,4,FALSE)=0,"",VLOOKUP(D8363,'Resources Final'!A:D,4,FALSE))</f>
        <v/>
      </c>
      <c r="M8363" s="3" t="str">
        <f>IF(VLOOKUP(D8363,'Resources Final'!A:E,5,FALSE)=0,"",VLOOKUP(D8363,'Resources Final'!A:E,5,FALSE))</f>
        <v/>
      </c>
      <c r="N8363" s="7" t="str">
        <f>IF(VLOOKUP(D8363,'Resources Final'!A:F,6,FALSE)=0,"",VLOOKUP(D8363,'Resources Final'!A:F,6,FALSE))</f>
        <v/>
      </c>
      <c r="O8363" s="3" t="str">
        <f>IF(VLOOKUP(D8363,'Resources Final'!A:G,7,FALSE)=0,"",VLOOKUP(D8363,'Resources Final'!A:G,7,FALSE))</f>
        <v/>
      </c>
    </row>
    <row r="8364" spans="1:15" x14ac:dyDescent="0.2">
      <c r="A8364" s="11">
        <v>990</v>
      </c>
      <c r="B8364" s="11" t="str">
        <f t="shared" si="145"/>
        <v>Fred C. and Mary R. Koch Foundation_Reese, Todd20111500</v>
      </c>
      <c r="C8364" s="11" t="s">
        <v>4161</v>
      </c>
      <c r="D8364" s="11" t="s">
        <v>3016</v>
      </c>
      <c r="E8364" s="11" t="s">
        <v>3016</v>
      </c>
      <c r="F8364" s="4">
        <v>1500</v>
      </c>
      <c r="G8364" s="3">
        <v>2011</v>
      </c>
      <c r="H8364" s="3" t="s">
        <v>21</v>
      </c>
      <c r="I8364" s="12" t="s">
        <v>4162</v>
      </c>
      <c r="J8364" s="3">
        <v>160</v>
      </c>
      <c r="K8364" s="3" t="str">
        <f>IF(VLOOKUP(D8364,'Resources Final'!A:C,3,FALSE)=0,"",VLOOKUP(D8364,'Resources Final'!A:C,3,FALSE))</f>
        <v>Y</v>
      </c>
      <c r="L8364" s="3" t="str">
        <f>IF(VLOOKUP(D8364,'Resources Final'!A:D,4,FALSE)=0,"",VLOOKUP(D8364,'Resources Final'!A:D,4,FALSE))</f>
        <v/>
      </c>
      <c r="M8364" s="3" t="str">
        <f>IF(VLOOKUP(D8364,'Resources Final'!A:E,5,FALSE)=0,"",VLOOKUP(D8364,'Resources Final'!A:E,5,FALSE))</f>
        <v/>
      </c>
      <c r="N8364" s="7" t="str">
        <f>IF(VLOOKUP(D8364,'Resources Final'!A:F,6,FALSE)=0,"",VLOOKUP(D8364,'Resources Final'!A:F,6,FALSE))</f>
        <v/>
      </c>
      <c r="O8364" s="3" t="str">
        <f>IF(VLOOKUP(D8364,'Resources Final'!A:G,7,FALSE)=0,"",VLOOKUP(D8364,'Resources Final'!A:G,7,FALSE))</f>
        <v/>
      </c>
    </row>
    <row r="8365" spans="1:15" x14ac:dyDescent="0.2">
      <c r="A8365" s="11">
        <v>990</v>
      </c>
      <c r="B8365" s="11" t="str">
        <f t="shared" si="145"/>
        <v>Fred C. and Mary R. Koch Foundation_Reese, Zachary20111500</v>
      </c>
      <c r="C8365" s="11" t="s">
        <v>4161</v>
      </c>
      <c r="D8365" s="11" t="s">
        <v>3017</v>
      </c>
      <c r="E8365" s="11" t="s">
        <v>3017</v>
      </c>
      <c r="F8365" s="4">
        <v>1500</v>
      </c>
      <c r="G8365" s="3">
        <v>2011</v>
      </c>
      <c r="H8365" s="3" t="s">
        <v>21</v>
      </c>
      <c r="I8365" s="12" t="s">
        <v>4162</v>
      </c>
      <c r="J8365" s="3">
        <v>161</v>
      </c>
      <c r="K8365" s="3" t="str">
        <f>IF(VLOOKUP(D8365,'Resources Final'!A:C,3,FALSE)=0,"",VLOOKUP(D8365,'Resources Final'!A:C,3,FALSE))</f>
        <v>Y</v>
      </c>
      <c r="L8365" s="3" t="str">
        <f>IF(VLOOKUP(D8365,'Resources Final'!A:D,4,FALSE)=0,"",VLOOKUP(D8365,'Resources Final'!A:D,4,FALSE))</f>
        <v/>
      </c>
      <c r="M8365" s="3" t="str">
        <f>IF(VLOOKUP(D8365,'Resources Final'!A:E,5,FALSE)=0,"",VLOOKUP(D8365,'Resources Final'!A:E,5,FALSE))</f>
        <v/>
      </c>
      <c r="N8365" s="7" t="str">
        <f>IF(VLOOKUP(D8365,'Resources Final'!A:F,6,FALSE)=0,"",VLOOKUP(D8365,'Resources Final'!A:F,6,FALSE))</f>
        <v/>
      </c>
      <c r="O8365" s="3" t="str">
        <f>IF(VLOOKUP(D8365,'Resources Final'!A:G,7,FALSE)=0,"",VLOOKUP(D8365,'Resources Final'!A:G,7,FALSE))</f>
        <v/>
      </c>
    </row>
    <row r="8366" spans="1:15" x14ac:dyDescent="0.2">
      <c r="A8366" s="11">
        <v>990</v>
      </c>
      <c r="B8366" s="11" t="str">
        <f t="shared" si="145"/>
        <v>Fred C. and Mary R. Koch Foundation_Reilly, Maegan20111500</v>
      </c>
      <c r="C8366" s="11" t="s">
        <v>4161</v>
      </c>
      <c r="D8366" s="11" t="s">
        <v>3028</v>
      </c>
      <c r="E8366" s="11" t="s">
        <v>3028</v>
      </c>
      <c r="F8366" s="4">
        <v>1500</v>
      </c>
      <c r="G8366" s="3">
        <v>2011</v>
      </c>
      <c r="H8366" s="3" t="s">
        <v>21</v>
      </c>
      <c r="I8366" s="12" t="s">
        <v>4162</v>
      </c>
      <c r="J8366" s="3">
        <v>162</v>
      </c>
      <c r="K8366" s="3" t="str">
        <f>IF(VLOOKUP(D8366,'Resources Final'!A:C,3,FALSE)=0,"",VLOOKUP(D8366,'Resources Final'!A:C,3,FALSE))</f>
        <v>Y</v>
      </c>
      <c r="L8366" s="3" t="str">
        <f>IF(VLOOKUP(D8366,'Resources Final'!A:D,4,FALSE)=0,"",VLOOKUP(D8366,'Resources Final'!A:D,4,FALSE))</f>
        <v/>
      </c>
      <c r="M8366" s="3" t="str">
        <f>IF(VLOOKUP(D8366,'Resources Final'!A:E,5,FALSE)=0,"",VLOOKUP(D8366,'Resources Final'!A:E,5,FALSE))</f>
        <v/>
      </c>
      <c r="N8366" s="7" t="str">
        <f>IF(VLOOKUP(D8366,'Resources Final'!A:F,6,FALSE)=0,"",VLOOKUP(D8366,'Resources Final'!A:F,6,FALSE))</f>
        <v/>
      </c>
      <c r="O8366" s="3" t="str">
        <f>IF(VLOOKUP(D8366,'Resources Final'!A:G,7,FALSE)=0,"",VLOOKUP(D8366,'Resources Final'!A:G,7,FALSE))</f>
        <v/>
      </c>
    </row>
    <row r="8367" spans="1:15" x14ac:dyDescent="0.2">
      <c r="A8367" s="11">
        <v>990</v>
      </c>
      <c r="B8367" s="11" t="str">
        <f t="shared" si="145"/>
        <v>Fred C. and Mary R. Koch Foundation_Reinecke, Teneal20111500</v>
      </c>
      <c r="C8367" s="11" t="s">
        <v>4161</v>
      </c>
      <c r="D8367" s="11" t="s">
        <v>3031</v>
      </c>
      <c r="E8367" s="11" t="s">
        <v>3031</v>
      </c>
      <c r="F8367" s="4">
        <v>1500</v>
      </c>
      <c r="G8367" s="3">
        <v>2011</v>
      </c>
      <c r="H8367" s="3" t="s">
        <v>21</v>
      </c>
      <c r="I8367" s="12" t="s">
        <v>4162</v>
      </c>
      <c r="J8367" s="3">
        <v>163</v>
      </c>
      <c r="K8367" s="3" t="str">
        <f>IF(VLOOKUP(D8367,'Resources Final'!A:C,3,FALSE)=0,"",VLOOKUP(D8367,'Resources Final'!A:C,3,FALSE))</f>
        <v>Y</v>
      </c>
      <c r="L8367" s="3" t="str">
        <f>IF(VLOOKUP(D8367,'Resources Final'!A:D,4,FALSE)=0,"",VLOOKUP(D8367,'Resources Final'!A:D,4,FALSE))</f>
        <v/>
      </c>
      <c r="M8367" s="3" t="str">
        <f>IF(VLOOKUP(D8367,'Resources Final'!A:E,5,FALSE)=0,"",VLOOKUP(D8367,'Resources Final'!A:E,5,FALSE))</f>
        <v/>
      </c>
      <c r="N8367" s="7" t="str">
        <f>IF(VLOOKUP(D8367,'Resources Final'!A:F,6,FALSE)=0,"",VLOOKUP(D8367,'Resources Final'!A:F,6,FALSE))</f>
        <v/>
      </c>
      <c r="O8367" s="3" t="str">
        <f>IF(VLOOKUP(D8367,'Resources Final'!A:G,7,FALSE)=0,"",VLOOKUP(D8367,'Resources Final'!A:G,7,FALSE))</f>
        <v/>
      </c>
    </row>
    <row r="8368" spans="1:15" x14ac:dyDescent="0.2">
      <c r="A8368" s="11">
        <v>990</v>
      </c>
      <c r="B8368" s="11" t="str">
        <f t="shared" si="145"/>
        <v>Fred C. and Mary R. Koch Foundation_Richey, Preston20111500</v>
      </c>
      <c r="C8368" s="11" t="s">
        <v>4161</v>
      </c>
      <c r="D8368" s="11" t="s">
        <v>3063</v>
      </c>
      <c r="E8368" s="11" t="s">
        <v>3063</v>
      </c>
      <c r="F8368" s="4">
        <v>1500</v>
      </c>
      <c r="G8368" s="3">
        <v>2011</v>
      </c>
      <c r="H8368" s="3" t="s">
        <v>21</v>
      </c>
      <c r="I8368" s="12" t="s">
        <v>4162</v>
      </c>
      <c r="J8368" s="3">
        <v>164</v>
      </c>
      <c r="K8368" s="3" t="str">
        <f>IF(VLOOKUP(D8368,'Resources Final'!A:C,3,FALSE)=0,"",VLOOKUP(D8368,'Resources Final'!A:C,3,FALSE))</f>
        <v>Y</v>
      </c>
      <c r="L8368" s="3" t="str">
        <f>IF(VLOOKUP(D8368,'Resources Final'!A:D,4,FALSE)=0,"",VLOOKUP(D8368,'Resources Final'!A:D,4,FALSE))</f>
        <v/>
      </c>
      <c r="M8368" s="3" t="str">
        <f>IF(VLOOKUP(D8368,'Resources Final'!A:E,5,FALSE)=0,"",VLOOKUP(D8368,'Resources Final'!A:E,5,FALSE))</f>
        <v/>
      </c>
      <c r="N8368" s="7" t="str">
        <f>IF(VLOOKUP(D8368,'Resources Final'!A:F,6,FALSE)=0,"",VLOOKUP(D8368,'Resources Final'!A:F,6,FALSE))</f>
        <v/>
      </c>
      <c r="O8368" s="3" t="str">
        <f>IF(VLOOKUP(D8368,'Resources Final'!A:G,7,FALSE)=0,"",VLOOKUP(D8368,'Resources Final'!A:G,7,FALSE))</f>
        <v/>
      </c>
    </row>
    <row r="8369" spans="1:15" x14ac:dyDescent="0.2">
      <c r="A8369" s="11">
        <v>990</v>
      </c>
      <c r="B8369" s="11" t="str">
        <f t="shared" si="145"/>
        <v>Fred C. and Mary R. Koch Foundation_Rohleder, Joshua20111500</v>
      </c>
      <c r="C8369" s="11" t="s">
        <v>4161</v>
      </c>
      <c r="D8369" s="11" t="s">
        <v>3110</v>
      </c>
      <c r="E8369" s="11" t="s">
        <v>3110</v>
      </c>
      <c r="F8369" s="4">
        <v>1500</v>
      </c>
      <c r="G8369" s="3">
        <v>2011</v>
      </c>
      <c r="H8369" s="3" t="s">
        <v>21</v>
      </c>
      <c r="I8369" s="12" t="s">
        <v>4162</v>
      </c>
      <c r="J8369" s="3">
        <v>165</v>
      </c>
      <c r="K8369" s="3" t="str">
        <f>IF(VLOOKUP(D8369,'Resources Final'!A:C,3,FALSE)=0,"",VLOOKUP(D8369,'Resources Final'!A:C,3,FALSE))</f>
        <v>Y</v>
      </c>
      <c r="L8369" s="3" t="str">
        <f>IF(VLOOKUP(D8369,'Resources Final'!A:D,4,FALSE)=0,"",VLOOKUP(D8369,'Resources Final'!A:D,4,FALSE))</f>
        <v/>
      </c>
      <c r="M8369" s="3" t="str">
        <f>IF(VLOOKUP(D8369,'Resources Final'!A:E,5,FALSE)=0,"",VLOOKUP(D8369,'Resources Final'!A:E,5,FALSE))</f>
        <v/>
      </c>
      <c r="N8369" s="7" t="str">
        <f>IF(VLOOKUP(D8369,'Resources Final'!A:F,6,FALSE)=0,"",VLOOKUP(D8369,'Resources Final'!A:F,6,FALSE))</f>
        <v/>
      </c>
      <c r="O8369" s="3" t="str">
        <f>IF(VLOOKUP(D8369,'Resources Final'!A:G,7,FALSE)=0,"",VLOOKUP(D8369,'Resources Final'!A:G,7,FALSE))</f>
        <v/>
      </c>
    </row>
    <row r="8370" spans="1:15" x14ac:dyDescent="0.2">
      <c r="A8370" s="11">
        <v>990</v>
      </c>
      <c r="B8370" s="11" t="str">
        <f t="shared" si="145"/>
        <v>Fred C. and Mary R. Koch Foundation_Ruh, Elaine20111500</v>
      </c>
      <c r="C8370" s="11" t="s">
        <v>4161</v>
      </c>
      <c r="D8370" s="11" t="s">
        <v>3138</v>
      </c>
      <c r="E8370" s="11" t="s">
        <v>3138</v>
      </c>
      <c r="F8370" s="4">
        <v>1500</v>
      </c>
      <c r="G8370" s="3">
        <v>2011</v>
      </c>
      <c r="H8370" s="3" t="s">
        <v>21</v>
      </c>
      <c r="I8370" s="12" t="s">
        <v>4162</v>
      </c>
      <c r="J8370" s="3">
        <v>166</v>
      </c>
      <c r="K8370" s="3" t="str">
        <f>IF(VLOOKUP(D8370,'Resources Final'!A:C,3,FALSE)=0,"",VLOOKUP(D8370,'Resources Final'!A:C,3,FALSE))</f>
        <v>Y</v>
      </c>
      <c r="L8370" s="3" t="str">
        <f>IF(VLOOKUP(D8370,'Resources Final'!A:D,4,FALSE)=0,"",VLOOKUP(D8370,'Resources Final'!A:D,4,FALSE))</f>
        <v/>
      </c>
      <c r="M8370" s="3" t="str">
        <f>IF(VLOOKUP(D8370,'Resources Final'!A:E,5,FALSE)=0,"",VLOOKUP(D8370,'Resources Final'!A:E,5,FALSE))</f>
        <v/>
      </c>
      <c r="N8370" s="7" t="str">
        <f>IF(VLOOKUP(D8370,'Resources Final'!A:F,6,FALSE)=0,"",VLOOKUP(D8370,'Resources Final'!A:F,6,FALSE))</f>
        <v/>
      </c>
      <c r="O8370" s="3" t="str">
        <f>IF(VLOOKUP(D8370,'Resources Final'!A:G,7,FALSE)=0,"",VLOOKUP(D8370,'Resources Final'!A:G,7,FALSE))</f>
        <v/>
      </c>
    </row>
    <row r="8371" spans="1:15" x14ac:dyDescent="0.2">
      <c r="A8371" s="11">
        <v>990</v>
      </c>
      <c r="B8371" s="11" t="str">
        <f t="shared" si="145"/>
        <v>Fred C. and Mary R. Koch Foundation_Rye, Rachel20111500</v>
      </c>
      <c r="C8371" s="11" t="s">
        <v>4161</v>
      </c>
      <c r="D8371" s="11" t="s">
        <v>3158</v>
      </c>
      <c r="E8371" s="11" t="s">
        <v>3158</v>
      </c>
      <c r="F8371" s="4">
        <v>1500</v>
      </c>
      <c r="G8371" s="3">
        <v>2011</v>
      </c>
      <c r="H8371" s="3" t="s">
        <v>21</v>
      </c>
      <c r="I8371" s="12" t="s">
        <v>4162</v>
      </c>
      <c r="J8371" s="3">
        <v>167</v>
      </c>
      <c r="K8371" s="3" t="str">
        <f>IF(VLOOKUP(D8371,'Resources Final'!A:C,3,FALSE)=0,"",VLOOKUP(D8371,'Resources Final'!A:C,3,FALSE))</f>
        <v>Y</v>
      </c>
      <c r="L8371" s="3" t="str">
        <f>IF(VLOOKUP(D8371,'Resources Final'!A:D,4,FALSE)=0,"",VLOOKUP(D8371,'Resources Final'!A:D,4,FALSE))</f>
        <v/>
      </c>
      <c r="M8371" s="3" t="str">
        <f>IF(VLOOKUP(D8371,'Resources Final'!A:E,5,FALSE)=0,"",VLOOKUP(D8371,'Resources Final'!A:E,5,FALSE))</f>
        <v/>
      </c>
      <c r="N8371" s="7" t="str">
        <f>IF(VLOOKUP(D8371,'Resources Final'!A:F,6,FALSE)=0,"",VLOOKUP(D8371,'Resources Final'!A:F,6,FALSE))</f>
        <v/>
      </c>
      <c r="O8371" s="3" t="str">
        <f>IF(VLOOKUP(D8371,'Resources Final'!A:G,7,FALSE)=0,"",VLOOKUP(D8371,'Resources Final'!A:G,7,FALSE))</f>
        <v/>
      </c>
    </row>
    <row r="8372" spans="1:15" x14ac:dyDescent="0.2">
      <c r="A8372" s="11">
        <v>990</v>
      </c>
      <c r="B8372" s="11" t="str">
        <f t="shared" si="145"/>
        <v>Fred C. and Mary R. Koch Foundation_Schmitt, Laura20111500</v>
      </c>
      <c r="C8372" s="11" t="s">
        <v>4161</v>
      </c>
      <c r="D8372" s="11" t="s">
        <v>3244</v>
      </c>
      <c r="E8372" s="11" t="s">
        <v>3244</v>
      </c>
      <c r="F8372" s="4">
        <v>1500</v>
      </c>
      <c r="G8372" s="3">
        <v>2011</v>
      </c>
      <c r="H8372" s="3" t="s">
        <v>21</v>
      </c>
      <c r="I8372" s="12" t="s">
        <v>4162</v>
      </c>
      <c r="J8372" s="3">
        <v>168</v>
      </c>
      <c r="K8372" s="3" t="str">
        <f>IF(VLOOKUP(D8372,'Resources Final'!A:C,3,FALSE)=0,"",VLOOKUP(D8372,'Resources Final'!A:C,3,FALSE))</f>
        <v>Y</v>
      </c>
      <c r="L8372" s="3" t="str">
        <f>IF(VLOOKUP(D8372,'Resources Final'!A:D,4,FALSE)=0,"",VLOOKUP(D8372,'Resources Final'!A:D,4,FALSE))</f>
        <v/>
      </c>
      <c r="M8372" s="3" t="str">
        <f>IF(VLOOKUP(D8372,'Resources Final'!A:E,5,FALSE)=0,"",VLOOKUP(D8372,'Resources Final'!A:E,5,FALSE))</f>
        <v/>
      </c>
      <c r="N8372" s="7" t="str">
        <f>IF(VLOOKUP(D8372,'Resources Final'!A:F,6,FALSE)=0,"",VLOOKUP(D8372,'Resources Final'!A:F,6,FALSE))</f>
        <v/>
      </c>
      <c r="O8372" s="3" t="str">
        <f>IF(VLOOKUP(D8372,'Resources Final'!A:G,7,FALSE)=0,"",VLOOKUP(D8372,'Resources Final'!A:G,7,FALSE))</f>
        <v/>
      </c>
    </row>
    <row r="8373" spans="1:15" x14ac:dyDescent="0.2">
      <c r="A8373" s="11">
        <v>990</v>
      </c>
      <c r="B8373" s="11" t="str">
        <f t="shared" si="145"/>
        <v>Fred C. and Mary R. Koch Foundation_Schroeder, Amy20111500</v>
      </c>
      <c r="C8373" s="11" t="s">
        <v>4161</v>
      </c>
      <c r="D8373" s="11" t="s">
        <v>3250</v>
      </c>
      <c r="E8373" s="11" t="s">
        <v>3250</v>
      </c>
      <c r="F8373" s="4">
        <v>1500</v>
      </c>
      <c r="G8373" s="3">
        <v>2011</v>
      </c>
      <c r="H8373" s="3" t="s">
        <v>21</v>
      </c>
      <c r="I8373" s="12" t="s">
        <v>4162</v>
      </c>
      <c r="J8373" s="3">
        <v>169</v>
      </c>
      <c r="K8373" s="3" t="str">
        <f>IF(VLOOKUP(D8373,'Resources Final'!A:C,3,FALSE)=0,"",VLOOKUP(D8373,'Resources Final'!A:C,3,FALSE))</f>
        <v>Y</v>
      </c>
      <c r="L8373" s="3" t="str">
        <f>IF(VLOOKUP(D8373,'Resources Final'!A:D,4,FALSE)=0,"",VLOOKUP(D8373,'Resources Final'!A:D,4,FALSE))</f>
        <v/>
      </c>
      <c r="M8373" s="3" t="str">
        <f>IF(VLOOKUP(D8373,'Resources Final'!A:E,5,FALSE)=0,"",VLOOKUP(D8373,'Resources Final'!A:E,5,FALSE))</f>
        <v/>
      </c>
      <c r="N8373" s="7" t="str">
        <f>IF(VLOOKUP(D8373,'Resources Final'!A:F,6,FALSE)=0,"",VLOOKUP(D8373,'Resources Final'!A:F,6,FALSE))</f>
        <v/>
      </c>
      <c r="O8373" s="3" t="str">
        <f>IF(VLOOKUP(D8373,'Resources Final'!A:G,7,FALSE)=0,"",VLOOKUP(D8373,'Resources Final'!A:G,7,FALSE))</f>
        <v/>
      </c>
    </row>
    <row r="8374" spans="1:15" x14ac:dyDescent="0.2">
      <c r="A8374" s="11">
        <v>990</v>
      </c>
      <c r="B8374" s="11" t="str">
        <f t="shared" si="145"/>
        <v>Fred C. and Mary R. Koch Foundation_Schuitze, Brandon20111500</v>
      </c>
      <c r="C8374" s="11" t="s">
        <v>4161</v>
      </c>
      <c r="D8374" s="11" t="s">
        <v>3255</v>
      </c>
      <c r="E8374" s="11" t="s">
        <v>3255</v>
      </c>
      <c r="F8374" s="4">
        <v>1500</v>
      </c>
      <c r="G8374" s="3">
        <v>2011</v>
      </c>
      <c r="H8374" s="3" t="s">
        <v>21</v>
      </c>
      <c r="I8374" s="12" t="s">
        <v>4162</v>
      </c>
      <c r="J8374" s="3">
        <v>170</v>
      </c>
      <c r="K8374" s="3" t="str">
        <f>IF(VLOOKUP(D8374,'Resources Final'!A:C,3,FALSE)=0,"",VLOOKUP(D8374,'Resources Final'!A:C,3,FALSE))</f>
        <v>Y</v>
      </c>
      <c r="L8374" s="3" t="str">
        <f>IF(VLOOKUP(D8374,'Resources Final'!A:D,4,FALSE)=0,"",VLOOKUP(D8374,'Resources Final'!A:D,4,FALSE))</f>
        <v/>
      </c>
      <c r="M8374" s="3" t="str">
        <f>IF(VLOOKUP(D8374,'Resources Final'!A:E,5,FALSE)=0,"",VLOOKUP(D8374,'Resources Final'!A:E,5,FALSE))</f>
        <v/>
      </c>
      <c r="N8374" s="7" t="str">
        <f>IF(VLOOKUP(D8374,'Resources Final'!A:F,6,FALSE)=0,"",VLOOKUP(D8374,'Resources Final'!A:F,6,FALSE))</f>
        <v/>
      </c>
      <c r="O8374" s="3" t="str">
        <f>IF(VLOOKUP(D8374,'Resources Final'!A:G,7,FALSE)=0,"",VLOOKUP(D8374,'Resources Final'!A:G,7,FALSE))</f>
        <v/>
      </c>
    </row>
    <row r="8375" spans="1:15" x14ac:dyDescent="0.2">
      <c r="A8375" s="11">
        <v>990</v>
      </c>
      <c r="B8375" s="11" t="str">
        <f t="shared" si="145"/>
        <v>Fred C. and Mary R. Koch Foundation_Schumann, Matthew20111500</v>
      </c>
      <c r="C8375" s="11" t="s">
        <v>4161</v>
      </c>
      <c r="D8375" s="11" t="s">
        <v>3259</v>
      </c>
      <c r="E8375" s="11" t="s">
        <v>3259</v>
      </c>
      <c r="F8375" s="4">
        <v>1500</v>
      </c>
      <c r="G8375" s="3">
        <v>2011</v>
      </c>
      <c r="H8375" s="3" t="s">
        <v>21</v>
      </c>
      <c r="I8375" s="12" t="s">
        <v>4162</v>
      </c>
      <c r="J8375" s="3">
        <v>171</v>
      </c>
      <c r="K8375" s="3" t="str">
        <f>IF(VLOOKUP(D8375,'Resources Final'!A:C,3,FALSE)=0,"",VLOOKUP(D8375,'Resources Final'!A:C,3,FALSE))</f>
        <v>Y</v>
      </c>
      <c r="L8375" s="3" t="str">
        <f>IF(VLOOKUP(D8375,'Resources Final'!A:D,4,FALSE)=0,"",VLOOKUP(D8375,'Resources Final'!A:D,4,FALSE))</f>
        <v/>
      </c>
      <c r="M8375" s="3" t="str">
        <f>IF(VLOOKUP(D8375,'Resources Final'!A:E,5,FALSE)=0,"",VLOOKUP(D8375,'Resources Final'!A:E,5,FALSE))</f>
        <v/>
      </c>
      <c r="N8375" s="7" t="str">
        <f>IF(VLOOKUP(D8375,'Resources Final'!A:F,6,FALSE)=0,"",VLOOKUP(D8375,'Resources Final'!A:F,6,FALSE))</f>
        <v/>
      </c>
      <c r="O8375" s="3" t="str">
        <f>IF(VLOOKUP(D8375,'Resources Final'!A:G,7,FALSE)=0,"",VLOOKUP(D8375,'Resources Final'!A:G,7,FALSE))</f>
        <v/>
      </c>
    </row>
    <row r="8376" spans="1:15" x14ac:dyDescent="0.2">
      <c r="A8376" s="11">
        <v>990</v>
      </c>
      <c r="B8376" s="11" t="str">
        <f t="shared" si="145"/>
        <v>Fred C. and Mary R. Koch Foundation_Schwinn, Jonathan20111500</v>
      </c>
      <c r="C8376" s="11" t="s">
        <v>4161</v>
      </c>
      <c r="D8376" s="11" t="s">
        <v>3263</v>
      </c>
      <c r="E8376" s="11" t="s">
        <v>3263</v>
      </c>
      <c r="F8376" s="4">
        <v>1500</v>
      </c>
      <c r="G8376" s="3">
        <v>2011</v>
      </c>
      <c r="H8376" s="3" t="s">
        <v>21</v>
      </c>
      <c r="I8376" s="12" t="s">
        <v>4162</v>
      </c>
      <c r="J8376" s="3">
        <v>172</v>
      </c>
      <c r="K8376" s="3" t="str">
        <f>IF(VLOOKUP(D8376,'Resources Final'!A:C,3,FALSE)=0,"",VLOOKUP(D8376,'Resources Final'!A:C,3,FALSE))</f>
        <v>Y</v>
      </c>
      <c r="L8376" s="3" t="str">
        <f>IF(VLOOKUP(D8376,'Resources Final'!A:D,4,FALSE)=0,"",VLOOKUP(D8376,'Resources Final'!A:D,4,FALSE))</f>
        <v/>
      </c>
      <c r="M8376" s="3" t="str">
        <f>IF(VLOOKUP(D8376,'Resources Final'!A:E,5,FALSE)=0,"",VLOOKUP(D8376,'Resources Final'!A:E,5,FALSE))</f>
        <v/>
      </c>
      <c r="N8376" s="7" t="str">
        <f>IF(VLOOKUP(D8376,'Resources Final'!A:F,6,FALSE)=0,"",VLOOKUP(D8376,'Resources Final'!A:F,6,FALSE))</f>
        <v/>
      </c>
      <c r="O8376" s="3" t="str">
        <f>IF(VLOOKUP(D8376,'Resources Final'!A:G,7,FALSE)=0,"",VLOOKUP(D8376,'Resources Final'!A:G,7,FALSE))</f>
        <v/>
      </c>
    </row>
    <row r="8377" spans="1:15" x14ac:dyDescent="0.2">
      <c r="A8377" s="11">
        <v>990</v>
      </c>
      <c r="B8377" s="11" t="str">
        <f t="shared" si="145"/>
        <v>Fred C. and Mary R. Koch Foundation_Searle, Paul20111500</v>
      </c>
      <c r="C8377" s="11" t="s">
        <v>4161</v>
      </c>
      <c r="D8377" s="11" t="s">
        <v>3272</v>
      </c>
      <c r="E8377" s="11" t="s">
        <v>3272</v>
      </c>
      <c r="F8377" s="4">
        <v>1500</v>
      </c>
      <c r="G8377" s="3">
        <v>2011</v>
      </c>
      <c r="H8377" s="3" t="s">
        <v>21</v>
      </c>
      <c r="I8377" s="12" t="s">
        <v>4162</v>
      </c>
      <c r="J8377" s="3">
        <v>173</v>
      </c>
      <c r="K8377" s="3" t="str">
        <f>IF(VLOOKUP(D8377,'Resources Final'!A:C,3,FALSE)=0,"",VLOOKUP(D8377,'Resources Final'!A:C,3,FALSE))</f>
        <v>Y</v>
      </c>
      <c r="L8377" s="3" t="str">
        <f>IF(VLOOKUP(D8377,'Resources Final'!A:D,4,FALSE)=0,"",VLOOKUP(D8377,'Resources Final'!A:D,4,FALSE))</f>
        <v/>
      </c>
      <c r="M8377" s="3" t="str">
        <f>IF(VLOOKUP(D8377,'Resources Final'!A:E,5,FALSE)=0,"",VLOOKUP(D8377,'Resources Final'!A:E,5,FALSE))</f>
        <v/>
      </c>
      <c r="N8377" s="7" t="str">
        <f>IF(VLOOKUP(D8377,'Resources Final'!A:F,6,FALSE)=0,"",VLOOKUP(D8377,'Resources Final'!A:F,6,FALSE))</f>
        <v/>
      </c>
      <c r="O8377" s="3" t="str">
        <f>IF(VLOOKUP(D8377,'Resources Final'!A:G,7,FALSE)=0,"",VLOOKUP(D8377,'Resources Final'!A:G,7,FALSE))</f>
        <v/>
      </c>
    </row>
    <row r="8378" spans="1:15" x14ac:dyDescent="0.2">
      <c r="A8378" s="11">
        <v>990</v>
      </c>
      <c r="B8378" s="11" t="str">
        <f t="shared" si="145"/>
        <v>Fred C. and Mary R. Koch Foundation_Selle, Christopher20111500</v>
      </c>
      <c r="C8378" s="11" t="s">
        <v>4161</v>
      </c>
      <c r="D8378" s="11" t="s">
        <v>3280</v>
      </c>
      <c r="E8378" s="11" t="s">
        <v>3280</v>
      </c>
      <c r="F8378" s="4">
        <v>1500</v>
      </c>
      <c r="G8378" s="3">
        <v>2011</v>
      </c>
      <c r="H8378" s="3" t="s">
        <v>21</v>
      </c>
      <c r="I8378" s="12" t="s">
        <v>4162</v>
      </c>
      <c r="J8378" s="3">
        <v>174</v>
      </c>
      <c r="K8378" s="3" t="str">
        <f>IF(VLOOKUP(D8378,'Resources Final'!A:C,3,FALSE)=0,"",VLOOKUP(D8378,'Resources Final'!A:C,3,FALSE))</f>
        <v>Y</v>
      </c>
      <c r="L8378" s="3" t="str">
        <f>IF(VLOOKUP(D8378,'Resources Final'!A:D,4,FALSE)=0,"",VLOOKUP(D8378,'Resources Final'!A:D,4,FALSE))</f>
        <v/>
      </c>
      <c r="M8378" s="3" t="str">
        <f>IF(VLOOKUP(D8378,'Resources Final'!A:E,5,FALSE)=0,"",VLOOKUP(D8378,'Resources Final'!A:E,5,FALSE))</f>
        <v/>
      </c>
      <c r="N8378" s="7" t="str">
        <f>IF(VLOOKUP(D8378,'Resources Final'!A:F,6,FALSE)=0,"",VLOOKUP(D8378,'Resources Final'!A:F,6,FALSE))</f>
        <v/>
      </c>
      <c r="O8378" s="3" t="str">
        <f>IF(VLOOKUP(D8378,'Resources Final'!A:G,7,FALSE)=0,"",VLOOKUP(D8378,'Resources Final'!A:G,7,FALSE))</f>
        <v/>
      </c>
    </row>
    <row r="8379" spans="1:15" x14ac:dyDescent="0.2">
      <c r="A8379" s="11">
        <v>990</v>
      </c>
      <c r="B8379" s="11" t="str">
        <f t="shared" si="145"/>
        <v>Fred C. and Mary R. Koch Foundation_Sementelli, Shelby20111500</v>
      </c>
      <c r="C8379" s="11" t="s">
        <v>4161</v>
      </c>
      <c r="D8379" s="11" t="s">
        <v>3282</v>
      </c>
      <c r="E8379" s="11" t="s">
        <v>3282</v>
      </c>
      <c r="F8379" s="4">
        <v>1500</v>
      </c>
      <c r="G8379" s="3">
        <v>2011</v>
      </c>
      <c r="H8379" s="3" t="s">
        <v>21</v>
      </c>
      <c r="I8379" s="12" t="s">
        <v>4162</v>
      </c>
      <c r="J8379" s="3">
        <v>175</v>
      </c>
      <c r="K8379" s="3" t="str">
        <f>IF(VLOOKUP(D8379,'Resources Final'!A:C,3,FALSE)=0,"",VLOOKUP(D8379,'Resources Final'!A:C,3,FALSE))</f>
        <v>Y</v>
      </c>
      <c r="L8379" s="3" t="str">
        <f>IF(VLOOKUP(D8379,'Resources Final'!A:D,4,FALSE)=0,"",VLOOKUP(D8379,'Resources Final'!A:D,4,FALSE))</f>
        <v/>
      </c>
      <c r="M8379" s="3" t="str">
        <f>IF(VLOOKUP(D8379,'Resources Final'!A:E,5,FALSE)=0,"",VLOOKUP(D8379,'Resources Final'!A:E,5,FALSE))</f>
        <v/>
      </c>
      <c r="N8379" s="7" t="str">
        <f>IF(VLOOKUP(D8379,'Resources Final'!A:F,6,FALSE)=0,"",VLOOKUP(D8379,'Resources Final'!A:F,6,FALSE))</f>
        <v/>
      </c>
      <c r="O8379" s="3" t="str">
        <f>IF(VLOOKUP(D8379,'Resources Final'!A:G,7,FALSE)=0,"",VLOOKUP(D8379,'Resources Final'!A:G,7,FALSE))</f>
        <v/>
      </c>
    </row>
    <row r="8380" spans="1:15" x14ac:dyDescent="0.2">
      <c r="A8380" s="11">
        <v>990</v>
      </c>
      <c r="B8380" s="11" t="str">
        <f t="shared" si="145"/>
        <v>Fred C. and Mary R. Koch Foundation_Slaten, Alexandra20111500</v>
      </c>
      <c r="C8380" s="11" t="s">
        <v>4161</v>
      </c>
      <c r="D8380" s="11" t="s">
        <v>3330</v>
      </c>
      <c r="E8380" s="11" t="s">
        <v>3330</v>
      </c>
      <c r="F8380" s="4">
        <v>1500</v>
      </c>
      <c r="G8380" s="3">
        <v>2011</v>
      </c>
      <c r="H8380" s="3" t="s">
        <v>21</v>
      </c>
      <c r="I8380" s="12" t="s">
        <v>4162</v>
      </c>
      <c r="J8380" s="3">
        <v>176</v>
      </c>
      <c r="K8380" s="3" t="str">
        <f>IF(VLOOKUP(D8380,'Resources Final'!A:C,3,FALSE)=0,"",VLOOKUP(D8380,'Resources Final'!A:C,3,FALSE))</f>
        <v>Y</v>
      </c>
      <c r="L8380" s="3" t="str">
        <f>IF(VLOOKUP(D8380,'Resources Final'!A:D,4,FALSE)=0,"",VLOOKUP(D8380,'Resources Final'!A:D,4,FALSE))</f>
        <v/>
      </c>
      <c r="M8380" s="3" t="str">
        <f>IF(VLOOKUP(D8380,'Resources Final'!A:E,5,FALSE)=0,"",VLOOKUP(D8380,'Resources Final'!A:E,5,FALSE))</f>
        <v/>
      </c>
      <c r="N8380" s="7" t="str">
        <f>IF(VLOOKUP(D8380,'Resources Final'!A:F,6,FALSE)=0,"",VLOOKUP(D8380,'Resources Final'!A:F,6,FALSE))</f>
        <v/>
      </c>
      <c r="O8380" s="3" t="str">
        <f>IF(VLOOKUP(D8380,'Resources Final'!A:G,7,FALSE)=0,"",VLOOKUP(D8380,'Resources Final'!A:G,7,FALSE))</f>
        <v/>
      </c>
    </row>
    <row r="8381" spans="1:15" x14ac:dyDescent="0.2">
      <c r="A8381" s="11">
        <v>990</v>
      </c>
      <c r="B8381" s="11" t="str">
        <f t="shared" si="145"/>
        <v>Fred C. and Mary R. Koch Foundation_Smith, Lindsay20111500</v>
      </c>
      <c r="C8381" s="11" t="s">
        <v>4161</v>
      </c>
      <c r="D8381" s="11" t="s">
        <v>3340</v>
      </c>
      <c r="E8381" s="11" t="s">
        <v>3340</v>
      </c>
      <c r="F8381" s="4">
        <v>1500</v>
      </c>
      <c r="G8381" s="3">
        <v>2011</v>
      </c>
      <c r="H8381" s="3" t="s">
        <v>21</v>
      </c>
      <c r="I8381" s="12" t="s">
        <v>4162</v>
      </c>
      <c r="J8381" s="3">
        <v>177</v>
      </c>
      <c r="K8381" s="3" t="str">
        <f>IF(VLOOKUP(D8381,'Resources Final'!A:C,3,FALSE)=0,"",VLOOKUP(D8381,'Resources Final'!A:C,3,FALSE))</f>
        <v>Y</v>
      </c>
      <c r="L8381" s="3" t="str">
        <f>IF(VLOOKUP(D8381,'Resources Final'!A:D,4,FALSE)=0,"",VLOOKUP(D8381,'Resources Final'!A:D,4,FALSE))</f>
        <v/>
      </c>
      <c r="M8381" s="3" t="str">
        <f>IF(VLOOKUP(D8381,'Resources Final'!A:E,5,FALSE)=0,"",VLOOKUP(D8381,'Resources Final'!A:E,5,FALSE))</f>
        <v/>
      </c>
      <c r="N8381" s="7" t="str">
        <f>IF(VLOOKUP(D8381,'Resources Final'!A:F,6,FALSE)=0,"",VLOOKUP(D8381,'Resources Final'!A:F,6,FALSE))</f>
        <v/>
      </c>
      <c r="O8381" s="3" t="str">
        <f>IF(VLOOKUP(D8381,'Resources Final'!A:G,7,FALSE)=0,"",VLOOKUP(D8381,'Resources Final'!A:G,7,FALSE))</f>
        <v/>
      </c>
    </row>
    <row r="8382" spans="1:15" x14ac:dyDescent="0.2">
      <c r="A8382" s="11">
        <v>990</v>
      </c>
      <c r="B8382" s="11" t="str">
        <f t="shared" si="145"/>
        <v>Fred C. and Mary R. Koch Foundation_Stevens, Jeannelle20111500</v>
      </c>
      <c r="C8382" s="11" t="s">
        <v>4161</v>
      </c>
      <c r="D8382" s="11" t="s">
        <v>3439</v>
      </c>
      <c r="E8382" s="11" t="s">
        <v>3439</v>
      </c>
      <c r="F8382" s="4">
        <v>1500</v>
      </c>
      <c r="G8382" s="3">
        <v>2011</v>
      </c>
      <c r="H8382" s="3" t="s">
        <v>21</v>
      </c>
      <c r="I8382" s="12" t="s">
        <v>4162</v>
      </c>
      <c r="J8382" s="3">
        <v>178</v>
      </c>
      <c r="K8382" s="3" t="str">
        <f>IF(VLOOKUP(D8382,'Resources Final'!A:C,3,FALSE)=0,"",VLOOKUP(D8382,'Resources Final'!A:C,3,FALSE))</f>
        <v>Y</v>
      </c>
      <c r="L8382" s="3" t="str">
        <f>IF(VLOOKUP(D8382,'Resources Final'!A:D,4,FALSE)=0,"",VLOOKUP(D8382,'Resources Final'!A:D,4,FALSE))</f>
        <v/>
      </c>
      <c r="M8382" s="3" t="str">
        <f>IF(VLOOKUP(D8382,'Resources Final'!A:E,5,FALSE)=0,"",VLOOKUP(D8382,'Resources Final'!A:E,5,FALSE))</f>
        <v/>
      </c>
      <c r="N8382" s="7" t="str">
        <f>IF(VLOOKUP(D8382,'Resources Final'!A:F,6,FALSE)=0,"",VLOOKUP(D8382,'Resources Final'!A:F,6,FALSE))</f>
        <v/>
      </c>
      <c r="O8382" s="3" t="str">
        <f>IF(VLOOKUP(D8382,'Resources Final'!A:G,7,FALSE)=0,"",VLOOKUP(D8382,'Resources Final'!A:G,7,FALSE))</f>
        <v/>
      </c>
    </row>
    <row r="8383" spans="1:15" x14ac:dyDescent="0.2">
      <c r="A8383" s="11">
        <v>990</v>
      </c>
      <c r="B8383" s="11" t="str">
        <f t="shared" si="145"/>
        <v>Fred C. and Mary R. Koch Foundation_Stout, Bryce20111500</v>
      </c>
      <c r="C8383" s="11" t="s">
        <v>4161</v>
      </c>
      <c r="D8383" s="11" t="s">
        <v>3457</v>
      </c>
      <c r="E8383" s="11" t="s">
        <v>3457</v>
      </c>
      <c r="F8383" s="4">
        <v>1500</v>
      </c>
      <c r="G8383" s="3">
        <v>2011</v>
      </c>
      <c r="H8383" s="3" t="s">
        <v>21</v>
      </c>
      <c r="I8383" s="12" t="s">
        <v>4162</v>
      </c>
      <c r="J8383" s="3">
        <v>179</v>
      </c>
      <c r="K8383" s="3" t="str">
        <f>IF(VLOOKUP(D8383,'Resources Final'!A:C,3,FALSE)=0,"",VLOOKUP(D8383,'Resources Final'!A:C,3,FALSE))</f>
        <v>Y</v>
      </c>
      <c r="L8383" s="3" t="str">
        <f>IF(VLOOKUP(D8383,'Resources Final'!A:D,4,FALSE)=0,"",VLOOKUP(D8383,'Resources Final'!A:D,4,FALSE))</f>
        <v/>
      </c>
      <c r="M8383" s="3" t="str">
        <f>IF(VLOOKUP(D8383,'Resources Final'!A:E,5,FALSE)=0,"",VLOOKUP(D8383,'Resources Final'!A:E,5,FALSE))</f>
        <v/>
      </c>
      <c r="N8383" s="7" t="str">
        <f>IF(VLOOKUP(D8383,'Resources Final'!A:F,6,FALSE)=0,"",VLOOKUP(D8383,'Resources Final'!A:F,6,FALSE))</f>
        <v/>
      </c>
      <c r="O8383" s="3" t="str">
        <f>IF(VLOOKUP(D8383,'Resources Final'!A:G,7,FALSE)=0,"",VLOOKUP(D8383,'Resources Final'!A:G,7,FALSE))</f>
        <v/>
      </c>
    </row>
    <row r="8384" spans="1:15" x14ac:dyDescent="0.2">
      <c r="A8384" s="11">
        <v>990</v>
      </c>
      <c r="B8384" s="11" t="str">
        <f t="shared" si="145"/>
        <v>Fred C. and Mary R. Koch Foundation_Strate, Justin20111500</v>
      </c>
      <c r="C8384" s="11" t="s">
        <v>4161</v>
      </c>
      <c r="D8384" s="11" t="s">
        <v>3460</v>
      </c>
      <c r="E8384" s="11" t="s">
        <v>3460</v>
      </c>
      <c r="F8384" s="4">
        <v>1500</v>
      </c>
      <c r="G8384" s="3">
        <v>2011</v>
      </c>
      <c r="H8384" s="3" t="s">
        <v>21</v>
      </c>
      <c r="I8384" s="12" t="s">
        <v>4162</v>
      </c>
      <c r="J8384" s="3">
        <v>180</v>
      </c>
      <c r="K8384" s="3" t="str">
        <f>IF(VLOOKUP(D8384,'Resources Final'!A:C,3,FALSE)=0,"",VLOOKUP(D8384,'Resources Final'!A:C,3,FALSE))</f>
        <v>Y</v>
      </c>
      <c r="L8384" s="3" t="str">
        <f>IF(VLOOKUP(D8384,'Resources Final'!A:D,4,FALSE)=0,"",VLOOKUP(D8384,'Resources Final'!A:D,4,FALSE))</f>
        <v/>
      </c>
      <c r="M8384" s="3" t="str">
        <f>IF(VLOOKUP(D8384,'Resources Final'!A:E,5,FALSE)=0,"",VLOOKUP(D8384,'Resources Final'!A:E,5,FALSE))</f>
        <v/>
      </c>
      <c r="N8384" s="7" t="str">
        <f>IF(VLOOKUP(D8384,'Resources Final'!A:F,6,FALSE)=0,"",VLOOKUP(D8384,'Resources Final'!A:F,6,FALSE))</f>
        <v/>
      </c>
      <c r="O8384" s="3" t="str">
        <f>IF(VLOOKUP(D8384,'Resources Final'!A:G,7,FALSE)=0,"",VLOOKUP(D8384,'Resources Final'!A:G,7,FALSE))</f>
        <v/>
      </c>
    </row>
    <row r="8385" spans="1:15" x14ac:dyDescent="0.2">
      <c r="A8385" s="11">
        <v>990</v>
      </c>
      <c r="B8385" s="11" t="str">
        <f t="shared" si="145"/>
        <v>Fred C. and Mary R. Koch Foundation_Sun, Sharon20111500</v>
      </c>
      <c r="C8385" s="11" t="s">
        <v>4161</v>
      </c>
      <c r="D8385" s="11" t="s">
        <v>3477</v>
      </c>
      <c r="E8385" s="11" t="s">
        <v>3477</v>
      </c>
      <c r="F8385" s="4">
        <v>1500</v>
      </c>
      <c r="G8385" s="3">
        <v>2011</v>
      </c>
      <c r="H8385" s="3" t="s">
        <v>21</v>
      </c>
      <c r="I8385" s="12" t="s">
        <v>4162</v>
      </c>
      <c r="J8385" s="3">
        <v>181</v>
      </c>
      <c r="K8385" s="3" t="str">
        <f>IF(VLOOKUP(D8385,'Resources Final'!A:C,3,FALSE)=0,"",VLOOKUP(D8385,'Resources Final'!A:C,3,FALSE))</f>
        <v>Y</v>
      </c>
      <c r="L8385" s="3" t="str">
        <f>IF(VLOOKUP(D8385,'Resources Final'!A:D,4,FALSE)=0,"",VLOOKUP(D8385,'Resources Final'!A:D,4,FALSE))</f>
        <v/>
      </c>
      <c r="M8385" s="3" t="str">
        <f>IF(VLOOKUP(D8385,'Resources Final'!A:E,5,FALSE)=0,"",VLOOKUP(D8385,'Resources Final'!A:E,5,FALSE))</f>
        <v/>
      </c>
      <c r="N8385" s="7" t="str">
        <f>IF(VLOOKUP(D8385,'Resources Final'!A:F,6,FALSE)=0,"",VLOOKUP(D8385,'Resources Final'!A:F,6,FALSE))</f>
        <v/>
      </c>
      <c r="O8385" s="3" t="str">
        <f>IF(VLOOKUP(D8385,'Resources Final'!A:G,7,FALSE)=0,"",VLOOKUP(D8385,'Resources Final'!A:G,7,FALSE))</f>
        <v/>
      </c>
    </row>
    <row r="8386" spans="1:15" x14ac:dyDescent="0.2">
      <c r="A8386" s="11">
        <v>990</v>
      </c>
      <c r="B8386" s="11" t="str">
        <f t="shared" ref="B8386:B8449" si="146">C8386&amp;"_"&amp;D8386&amp;G8386&amp;F8386</f>
        <v>Fred C. and Mary R. Koch Foundation_Sweigart, Eric20111500</v>
      </c>
      <c r="C8386" s="11" t="s">
        <v>4161</v>
      </c>
      <c r="D8386" s="11" t="s">
        <v>3492</v>
      </c>
      <c r="E8386" s="11" t="s">
        <v>3492</v>
      </c>
      <c r="F8386" s="4">
        <v>1500</v>
      </c>
      <c r="G8386" s="3">
        <v>2011</v>
      </c>
      <c r="H8386" s="3" t="s">
        <v>21</v>
      </c>
      <c r="I8386" s="12" t="s">
        <v>4162</v>
      </c>
      <c r="J8386" s="3">
        <v>182</v>
      </c>
      <c r="K8386" s="3" t="str">
        <f>IF(VLOOKUP(D8386,'Resources Final'!A:C,3,FALSE)=0,"",VLOOKUP(D8386,'Resources Final'!A:C,3,FALSE))</f>
        <v>Y</v>
      </c>
      <c r="L8386" s="3" t="str">
        <f>IF(VLOOKUP(D8386,'Resources Final'!A:D,4,FALSE)=0,"",VLOOKUP(D8386,'Resources Final'!A:D,4,FALSE))</f>
        <v/>
      </c>
      <c r="M8386" s="3" t="str">
        <f>IF(VLOOKUP(D8386,'Resources Final'!A:E,5,FALSE)=0,"",VLOOKUP(D8386,'Resources Final'!A:E,5,FALSE))</f>
        <v/>
      </c>
      <c r="N8386" s="7" t="str">
        <f>IF(VLOOKUP(D8386,'Resources Final'!A:F,6,FALSE)=0,"",VLOOKUP(D8386,'Resources Final'!A:F,6,FALSE))</f>
        <v/>
      </c>
      <c r="O8386" s="3" t="str">
        <f>IF(VLOOKUP(D8386,'Resources Final'!A:G,7,FALSE)=0,"",VLOOKUP(D8386,'Resources Final'!A:G,7,FALSE))</f>
        <v/>
      </c>
    </row>
    <row r="8387" spans="1:15" x14ac:dyDescent="0.2">
      <c r="A8387" s="11">
        <v>990</v>
      </c>
      <c r="B8387" s="11" t="str">
        <f t="shared" si="146"/>
        <v>Fred C. and Mary R. Koch Foundation_Thraen, Linnea20111500</v>
      </c>
      <c r="C8387" s="11" t="s">
        <v>4161</v>
      </c>
      <c r="D8387" s="11" t="s">
        <v>3645</v>
      </c>
      <c r="E8387" s="11" t="s">
        <v>3645</v>
      </c>
      <c r="F8387" s="4">
        <v>1500</v>
      </c>
      <c r="G8387" s="3">
        <v>2011</v>
      </c>
      <c r="H8387" s="3" t="s">
        <v>21</v>
      </c>
      <c r="I8387" s="12" t="s">
        <v>4162</v>
      </c>
      <c r="J8387" s="3">
        <v>183</v>
      </c>
      <c r="K8387" s="3" t="str">
        <f>IF(VLOOKUP(D8387,'Resources Final'!A:C,3,FALSE)=0,"",VLOOKUP(D8387,'Resources Final'!A:C,3,FALSE))</f>
        <v>Y</v>
      </c>
      <c r="L8387" s="3" t="str">
        <f>IF(VLOOKUP(D8387,'Resources Final'!A:D,4,FALSE)=0,"",VLOOKUP(D8387,'Resources Final'!A:D,4,FALSE))</f>
        <v/>
      </c>
      <c r="M8387" s="3" t="str">
        <f>IF(VLOOKUP(D8387,'Resources Final'!A:E,5,FALSE)=0,"",VLOOKUP(D8387,'Resources Final'!A:E,5,FALSE))</f>
        <v/>
      </c>
      <c r="N8387" s="7" t="str">
        <f>IF(VLOOKUP(D8387,'Resources Final'!A:F,6,FALSE)=0,"",VLOOKUP(D8387,'Resources Final'!A:F,6,FALSE))</f>
        <v/>
      </c>
      <c r="O8387" s="3" t="str">
        <f>IF(VLOOKUP(D8387,'Resources Final'!A:G,7,FALSE)=0,"",VLOOKUP(D8387,'Resources Final'!A:G,7,FALSE))</f>
        <v/>
      </c>
    </row>
    <row r="8388" spans="1:15" x14ac:dyDescent="0.2">
      <c r="A8388" s="11">
        <v>990</v>
      </c>
      <c r="B8388" s="11" t="str">
        <f t="shared" si="146"/>
        <v>Fred C. and Mary R. Koch Foundation_Treat, Meredith20111500</v>
      </c>
      <c r="C8388" s="11" t="s">
        <v>4161</v>
      </c>
      <c r="D8388" s="11" t="s">
        <v>3677</v>
      </c>
      <c r="E8388" s="11" t="s">
        <v>3677</v>
      </c>
      <c r="F8388" s="4">
        <v>1500</v>
      </c>
      <c r="G8388" s="3">
        <v>2011</v>
      </c>
      <c r="H8388" s="3" t="s">
        <v>21</v>
      </c>
      <c r="I8388" s="12" t="s">
        <v>4162</v>
      </c>
      <c r="J8388" s="3">
        <v>184</v>
      </c>
      <c r="K8388" s="3" t="str">
        <f>IF(VLOOKUP(D8388,'Resources Final'!A:C,3,FALSE)=0,"",VLOOKUP(D8388,'Resources Final'!A:C,3,FALSE))</f>
        <v>Y</v>
      </c>
      <c r="L8388" s="3" t="str">
        <f>IF(VLOOKUP(D8388,'Resources Final'!A:D,4,FALSE)=0,"",VLOOKUP(D8388,'Resources Final'!A:D,4,FALSE))</f>
        <v/>
      </c>
      <c r="M8388" s="3" t="str">
        <f>IF(VLOOKUP(D8388,'Resources Final'!A:E,5,FALSE)=0,"",VLOOKUP(D8388,'Resources Final'!A:E,5,FALSE))</f>
        <v/>
      </c>
      <c r="N8388" s="7" t="str">
        <f>IF(VLOOKUP(D8388,'Resources Final'!A:F,6,FALSE)=0,"",VLOOKUP(D8388,'Resources Final'!A:F,6,FALSE))</f>
        <v/>
      </c>
      <c r="O8388" s="3" t="str">
        <f>IF(VLOOKUP(D8388,'Resources Final'!A:G,7,FALSE)=0,"",VLOOKUP(D8388,'Resources Final'!A:G,7,FALSE))</f>
        <v/>
      </c>
    </row>
    <row r="8389" spans="1:15" x14ac:dyDescent="0.2">
      <c r="A8389" s="11">
        <v>990</v>
      </c>
      <c r="B8389" s="11" t="str">
        <f t="shared" si="146"/>
        <v>Fred C. and Mary R. Koch Foundation_Trertola, Tyler20111500</v>
      </c>
      <c r="C8389" s="11" t="s">
        <v>4161</v>
      </c>
      <c r="D8389" s="11" t="s">
        <v>3679</v>
      </c>
      <c r="E8389" s="11" t="s">
        <v>3679</v>
      </c>
      <c r="F8389" s="4">
        <v>1500</v>
      </c>
      <c r="G8389" s="3">
        <v>2011</v>
      </c>
      <c r="H8389" s="3" t="s">
        <v>21</v>
      </c>
      <c r="I8389" s="12" t="s">
        <v>4162</v>
      </c>
      <c r="J8389" s="3">
        <v>185</v>
      </c>
      <c r="K8389" s="3" t="str">
        <f>IF(VLOOKUP(D8389,'Resources Final'!A:C,3,FALSE)=0,"",VLOOKUP(D8389,'Resources Final'!A:C,3,FALSE))</f>
        <v>Y</v>
      </c>
      <c r="L8389" s="3" t="str">
        <f>IF(VLOOKUP(D8389,'Resources Final'!A:D,4,FALSE)=0,"",VLOOKUP(D8389,'Resources Final'!A:D,4,FALSE))</f>
        <v/>
      </c>
      <c r="M8389" s="3" t="str">
        <f>IF(VLOOKUP(D8389,'Resources Final'!A:E,5,FALSE)=0,"",VLOOKUP(D8389,'Resources Final'!A:E,5,FALSE))</f>
        <v/>
      </c>
      <c r="N8389" s="7" t="str">
        <f>IF(VLOOKUP(D8389,'Resources Final'!A:F,6,FALSE)=0,"",VLOOKUP(D8389,'Resources Final'!A:F,6,FALSE))</f>
        <v/>
      </c>
      <c r="O8389" s="3" t="str">
        <f>IF(VLOOKUP(D8389,'Resources Final'!A:G,7,FALSE)=0,"",VLOOKUP(D8389,'Resources Final'!A:G,7,FALSE))</f>
        <v/>
      </c>
    </row>
    <row r="8390" spans="1:15" x14ac:dyDescent="0.2">
      <c r="A8390" s="11">
        <v>990</v>
      </c>
      <c r="B8390" s="11" t="str">
        <f t="shared" si="146"/>
        <v>Fred C. and Mary R. Koch Foundation_Valdez, Michael20111500</v>
      </c>
      <c r="C8390" s="11" t="s">
        <v>4161</v>
      </c>
      <c r="D8390" s="11" t="s">
        <v>3869</v>
      </c>
      <c r="E8390" s="11" t="s">
        <v>3869</v>
      </c>
      <c r="F8390" s="4">
        <v>1500</v>
      </c>
      <c r="G8390" s="3">
        <v>2011</v>
      </c>
      <c r="H8390" s="3" t="s">
        <v>21</v>
      </c>
      <c r="I8390" s="12" t="s">
        <v>4162</v>
      </c>
      <c r="J8390" s="3">
        <v>186</v>
      </c>
      <c r="K8390" s="3" t="str">
        <f>IF(VLOOKUP(D8390,'Resources Final'!A:C,3,FALSE)=0,"",VLOOKUP(D8390,'Resources Final'!A:C,3,FALSE))</f>
        <v>Y</v>
      </c>
      <c r="L8390" s="3" t="str">
        <f>IF(VLOOKUP(D8390,'Resources Final'!A:D,4,FALSE)=0,"",VLOOKUP(D8390,'Resources Final'!A:D,4,FALSE))</f>
        <v/>
      </c>
      <c r="M8390" s="3" t="str">
        <f>IF(VLOOKUP(D8390,'Resources Final'!A:E,5,FALSE)=0,"",VLOOKUP(D8390,'Resources Final'!A:E,5,FALSE))</f>
        <v/>
      </c>
      <c r="N8390" s="7" t="str">
        <f>IF(VLOOKUP(D8390,'Resources Final'!A:F,6,FALSE)=0,"",VLOOKUP(D8390,'Resources Final'!A:F,6,FALSE))</f>
        <v/>
      </c>
      <c r="O8390" s="3" t="str">
        <f>IF(VLOOKUP(D8390,'Resources Final'!A:G,7,FALSE)=0,"",VLOOKUP(D8390,'Resources Final'!A:G,7,FALSE))</f>
        <v/>
      </c>
    </row>
    <row r="8391" spans="1:15" x14ac:dyDescent="0.2">
      <c r="A8391" s="11">
        <v>990</v>
      </c>
      <c r="B8391" s="11" t="str">
        <f t="shared" si="146"/>
        <v>Fred C. and Mary R. Koch Foundation_Valmont, Anique20111500</v>
      </c>
      <c r="C8391" s="11" t="s">
        <v>4161</v>
      </c>
      <c r="D8391" s="11" t="s">
        <v>3871</v>
      </c>
      <c r="E8391" s="11" t="s">
        <v>3871</v>
      </c>
      <c r="F8391" s="4">
        <v>1500</v>
      </c>
      <c r="G8391" s="3">
        <v>2011</v>
      </c>
      <c r="H8391" s="3" t="s">
        <v>21</v>
      </c>
      <c r="I8391" s="12" t="s">
        <v>4162</v>
      </c>
      <c r="J8391" s="3">
        <v>187</v>
      </c>
      <c r="K8391" s="3" t="str">
        <f>IF(VLOOKUP(D8391,'Resources Final'!A:C,3,FALSE)=0,"",VLOOKUP(D8391,'Resources Final'!A:C,3,FALSE))</f>
        <v>Y</v>
      </c>
      <c r="L8391" s="3" t="str">
        <f>IF(VLOOKUP(D8391,'Resources Final'!A:D,4,FALSE)=0,"",VLOOKUP(D8391,'Resources Final'!A:D,4,FALSE))</f>
        <v/>
      </c>
      <c r="M8391" s="3" t="str">
        <f>IF(VLOOKUP(D8391,'Resources Final'!A:E,5,FALSE)=0,"",VLOOKUP(D8391,'Resources Final'!A:E,5,FALSE))</f>
        <v/>
      </c>
      <c r="N8391" s="7" t="str">
        <f>IF(VLOOKUP(D8391,'Resources Final'!A:F,6,FALSE)=0,"",VLOOKUP(D8391,'Resources Final'!A:F,6,FALSE))</f>
        <v/>
      </c>
      <c r="O8391" s="3" t="str">
        <f>IF(VLOOKUP(D8391,'Resources Final'!A:G,7,FALSE)=0,"",VLOOKUP(D8391,'Resources Final'!A:G,7,FALSE))</f>
        <v/>
      </c>
    </row>
    <row r="8392" spans="1:15" x14ac:dyDescent="0.2">
      <c r="A8392" s="11">
        <v>990</v>
      </c>
      <c r="B8392" s="11" t="str">
        <f t="shared" si="146"/>
        <v>Fred C. and Mary R. Koch Foundation_Van Cleave, Kelley20111500</v>
      </c>
      <c r="C8392" s="11" t="s">
        <v>4161</v>
      </c>
      <c r="D8392" s="11" t="s">
        <v>3873</v>
      </c>
      <c r="E8392" s="11" t="s">
        <v>3873</v>
      </c>
      <c r="F8392" s="4">
        <v>1500</v>
      </c>
      <c r="G8392" s="3">
        <v>2011</v>
      </c>
      <c r="H8392" s="3" t="s">
        <v>21</v>
      </c>
      <c r="I8392" s="12" t="s">
        <v>4162</v>
      </c>
      <c r="J8392" s="3">
        <v>188</v>
      </c>
      <c r="K8392" s="3" t="str">
        <f>IF(VLOOKUP(D8392,'Resources Final'!A:C,3,FALSE)=0,"",VLOOKUP(D8392,'Resources Final'!A:C,3,FALSE))</f>
        <v>Y</v>
      </c>
      <c r="L8392" s="3" t="str">
        <f>IF(VLOOKUP(D8392,'Resources Final'!A:D,4,FALSE)=0,"",VLOOKUP(D8392,'Resources Final'!A:D,4,FALSE))</f>
        <v/>
      </c>
      <c r="M8392" s="3" t="str">
        <f>IF(VLOOKUP(D8392,'Resources Final'!A:E,5,FALSE)=0,"",VLOOKUP(D8392,'Resources Final'!A:E,5,FALSE))</f>
        <v/>
      </c>
      <c r="N8392" s="7" t="str">
        <f>IF(VLOOKUP(D8392,'Resources Final'!A:F,6,FALSE)=0,"",VLOOKUP(D8392,'Resources Final'!A:F,6,FALSE))</f>
        <v/>
      </c>
      <c r="O8392" s="3" t="str">
        <f>IF(VLOOKUP(D8392,'Resources Final'!A:G,7,FALSE)=0,"",VLOOKUP(D8392,'Resources Final'!A:G,7,FALSE))</f>
        <v/>
      </c>
    </row>
    <row r="8393" spans="1:15" x14ac:dyDescent="0.2">
      <c r="A8393" s="11">
        <v>990</v>
      </c>
      <c r="B8393" s="11" t="str">
        <f t="shared" si="146"/>
        <v>Fred C. and Mary R. Koch Foundation_Vetalice, Nicole20111500</v>
      </c>
      <c r="C8393" s="11" t="s">
        <v>4161</v>
      </c>
      <c r="D8393" s="11" t="s">
        <v>3889</v>
      </c>
      <c r="E8393" s="11" t="s">
        <v>3889</v>
      </c>
      <c r="F8393" s="4">
        <v>1500</v>
      </c>
      <c r="G8393" s="3">
        <v>2011</v>
      </c>
      <c r="H8393" s="3" t="s">
        <v>21</v>
      </c>
      <c r="I8393" s="12" t="s">
        <v>4162</v>
      </c>
      <c r="J8393" s="3">
        <v>189</v>
      </c>
      <c r="K8393" s="3" t="str">
        <f>IF(VLOOKUP(D8393,'Resources Final'!A:C,3,FALSE)=0,"",VLOOKUP(D8393,'Resources Final'!A:C,3,FALSE))</f>
        <v>Y</v>
      </c>
      <c r="L8393" s="3" t="str">
        <f>IF(VLOOKUP(D8393,'Resources Final'!A:D,4,FALSE)=0,"",VLOOKUP(D8393,'Resources Final'!A:D,4,FALSE))</f>
        <v/>
      </c>
      <c r="M8393" s="3" t="str">
        <f>IF(VLOOKUP(D8393,'Resources Final'!A:E,5,FALSE)=0,"",VLOOKUP(D8393,'Resources Final'!A:E,5,FALSE))</f>
        <v/>
      </c>
      <c r="N8393" s="7" t="str">
        <f>IF(VLOOKUP(D8393,'Resources Final'!A:F,6,FALSE)=0,"",VLOOKUP(D8393,'Resources Final'!A:F,6,FALSE))</f>
        <v/>
      </c>
      <c r="O8393" s="3" t="str">
        <f>IF(VLOOKUP(D8393,'Resources Final'!A:G,7,FALSE)=0,"",VLOOKUP(D8393,'Resources Final'!A:G,7,FALSE))</f>
        <v/>
      </c>
    </row>
    <row r="8394" spans="1:15" x14ac:dyDescent="0.2">
      <c r="A8394" s="11">
        <v>990</v>
      </c>
      <c r="B8394" s="11" t="str">
        <f t="shared" si="146"/>
        <v>Fred C. and Mary R. Koch Foundation_Voth, Anna20111500</v>
      </c>
      <c r="C8394" s="11" t="s">
        <v>4161</v>
      </c>
      <c r="D8394" s="11" t="s">
        <v>4188</v>
      </c>
      <c r="E8394" s="11" t="s">
        <v>3910</v>
      </c>
      <c r="F8394" s="4">
        <v>1500</v>
      </c>
      <c r="G8394" s="3">
        <v>2011</v>
      </c>
      <c r="H8394" s="3" t="s">
        <v>21</v>
      </c>
      <c r="I8394" s="12" t="s">
        <v>4162</v>
      </c>
      <c r="J8394" s="3">
        <v>190</v>
      </c>
      <c r="K8394" s="3" t="str">
        <f>IF(VLOOKUP(D8394,'Resources Final'!A:C,3,FALSE)=0,"",VLOOKUP(D8394,'Resources Final'!A:C,3,FALSE))</f>
        <v>Y</v>
      </c>
      <c r="L8394" s="3" t="str">
        <f>IF(VLOOKUP(D8394,'Resources Final'!A:D,4,FALSE)=0,"",VLOOKUP(D8394,'Resources Final'!A:D,4,FALSE))</f>
        <v/>
      </c>
      <c r="M8394" s="3" t="str">
        <f>IF(VLOOKUP(D8394,'Resources Final'!A:E,5,FALSE)=0,"",VLOOKUP(D8394,'Resources Final'!A:E,5,FALSE))</f>
        <v/>
      </c>
      <c r="N8394" s="7" t="str">
        <f>IF(VLOOKUP(D8394,'Resources Final'!A:F,6,FALSE)=0,"",VLOOKUP(D8394,'Resources Final'!A:F,6,FALSE))</f>
        <v/>
      </c>
      <c r="O8394" s="3" t="str">
        <f>IF(VLOOKUP(D8394,'Resources Final'!A:G,7,FALSE)=0,"",VLOOKUP(D8394,'Resources Final'!A:G,7,FALSE))</f>
        <v/>
      </c>
    </row>
    <row r="8395" spans="1:15" x14ac:dyDescent="0.2">
      <c r="A8395" s="11">
        <v>990</v>
      </c>
      <c r="B8395" s="11" t="str">
        <f t="shared" si="146"/>
        <v>Fred C. and Mary R. Koch Foundation_Waggett, Jonathan20111500</v>
      </c>
      <c r="C8395" s="11" t="s">
        <v>4161</v>
      </c>
      <c r="D8395" s="11" t="s">
        <v>3919</v>
      </c>
      <c r="E8395" s="11" t="s">
        <v>3919</v>
      </c>
      <c r="F8395" s="4">
        <v>1500</v>
      </c>
      <c r="G8395" s="3">
        <v>2011</v>
      </c>
      <c r="H8395" s="3" t="s">
        <v>21</v>
      </c>
      <c r="I8395" s="12" t="s">
        <v>4162</v>
      </c>
      <c r="J8395" s="3">
        <v>191</v>
      </c>
      <c r="K8395" s="3" t="str">
        <f>IF(VLOOKUP(D8395,'Resources Final'!A:C,3,FALSE)=0,"",VLOOKUP(D8395,'Resources Final'!A:C,3,FALSE))</f>
        <v>Y</v>
      </c>
      <c r="L8395" s="3" t="str">
        <f>IF(VLOOKUP(D8395,'Resources Final'!A:D,4,FALSE)=0,"",VLOOKUP(D8395,'Resources Final'!A:D,4,FALSE))</f>
        <v/>
      </c>
      <c r="M8395" s="3" t="str">
        <f>IF(VLOOKUP(D8395,'Resources Final'!A:E,5,FALSE)=0,"",VLOOKUP(D8395,'Resources Final'!A:E,5,FALSE))</f>
        <v/>
      </c>
      <c r="N8395" s="7" t="str">
        <f>IF(VLOOKUP(D8395,'Resources Final'!A:F,6,FALSE)=0,"",VLOOKUP(D8395,'Resources Final'!A:F,6,FALSE))</f>
        <v/>
      </c>
      <c r="O8395" s="3" t="str">
        <f>IF(VLOOKUP(D8395,'Resources Final'!A:G,7,FALSE)=0,"",VLOOKUP(D8395,'Resources Final'!A:G,7,FALSE))</f>
        <v/>
      </c>
    </row>
    <row r="8396" spans="1:15" x14ac:dyDescent="0.2">
      <c r="A8396" s="11">
        <v>990</v>
      </c>
      <c r="B8396" s="11" t="str">
        <f t="shared" si="146"/>
        <v>Fred C. and Mary R. Koch Foundation_Whitt, Elizabeth20111500</v>
      </c>
      <c r="C8396" s="11" t="s">
        <v>4161</v>
      </c>
      <c r="D8396" s="11" t="s">
        <v>4007</v>
      </c>
      <c r="E8396" s="11" t="s">
        <v>4007</v>
      </c>
      <c r="F8396" s="4">
        <v>1500</v>
      </c>
      <c r="G8396" s="3">
        <v>2011</v>
      </c>
      <c r="H8396" s="3" t="s">
        <v>21</v>
      </c>
      <c r="I8396" s="12" t="s">
        <v>4162</v>
      </c>
      <c r="J8396" s="3">
        <v>192</v>
      </c>
      <c r="K8396" s="3" t="str">
        <f>IF(VLOOKUP(D8396,'Resources Final'!A:C,3,FALSE)=0,"",VLOOKUP(D8396,'Resources Final'!A:C,3,FALSE))</f>
        <v>Y</v>
      </c>
      <c r="L8396" s="3" t="str">
        <f>IF(VLOOKUP(D8396,'Resources Final'!A:D,4,FALSE)=0,"",VLOOKUP(D8396,'Resources Final'!A:D,4,FALSE))</f>
        <v/>
      </c>
      <c r="M8396" s="3" t="str">
        <f>IF(VLOOKUP(D8396,'Resources Final'!A:E,5,FALSE)=0,"",VLOOKUP(D8396,'Resources Final'!A:E,5,FALSE))</f>
        <v/>
      </c>
      <c r="N8396" s="7" t="str">
        <f>IF(VLOOKUP(D8396,'Resources Final'!A:F,6,FALSE)=0,"",VLOOKUP(D8396,'Resources Final'!A:F,6,FALSE))</f>
        <v/>
      </c>
      <c r="O8396" s="3" t="str">
        <f>IF(VLOOKUP(D8396,'Resources Final'!A:G,7,FALSE)=0,"",VLOOKUP(D8396,'Resources Final'!A:G,7,FALSE))</f>
        <v/>
      </c>
    </row>
    <row r="8397" spans="1:15" x14ac:dyDescent="0.2">
      <c r="A8397" s="11">
        <v>990</v>
      </c>
      <c r="B8397" s="11" t="str">
        <f t="shared" si="146"/>
        <v>Fred C. and Mary R. Koch Foundation_Wierman, Christopher20111500</v>
      </c>
      <c r="C8397" s="11" t="s">
        <v>4161</v>
      </c>
      <c r="D8397" s="11" t="s">
        <v>4026</v>
      </c>
      <c r="E8397" s="11" t="s">
        <v>4026</v>
      </c>
      <c r="F8397" s="4">
        <v>1500</v>
      </c>
      <c r="G8397" s="3">
        <v>2011</v>
      </c>
      <c r="H8397" s="3" t="s">
        <v>21</v>
      </c>
      <c r="I8397" s="12" t="s">
        <v>4162</v>
      </c>
      <c r="J8397" s="3">
        <v>193</v>
      </c>
      <c r="K8397" s="3" t="str">
        <f>IF(VLOOKUP(D8397,'Resources Final'!A:C,3,FALSE)=0,"",VLOOKUP(D8397,'Resources Final'!A:C,3,FALSE))</f>
        <v>Y</v>
      </c>
      <c r="L8397" s="3" t="str">
        <f>IF(VLOOKUP(D8397,'Resources Final'!A:D,4,FALSE)=0,"",VLOOKUP(D8397,'Resources Final'!A:D,4,FALSE))</f>
        <v/>
      </c>
      <c r="M8397" s="3" t="str">
        <f>IF(VLOOKUP(D8397,'Resources Final'!A:E,5,FALSE)=0,"",VLOOKUP(D8397,'Resources Final'!A:E,5,FALSE))</f>
        <v/>
      </c>
      <c r="N8397" s="7" t="str">
        <f>IF(VLOOKUP(D8397,'Resources Final'!A:F,6,FALSE)=0,"",VLOOKUP(D8397,'Resources Final'!A:F,6,FALSE))</f>
        <v/>
      </c>
      <c r="O8397" s="3" t="str">
        <f>IF(VLOOKUP(D8397,'Resources Final'!A:G,7,FALSE)=0,"",VLOOKUP(D8397,'Resources Final'!A:G,7,FALSE))</f>
        <v/>
      </c>
    </row>
    <row r="8398" spans="1:15" x14ac:dyDescent="0.2">
      <c r="A8398" s="11">
        <v>990</v>
      </c>
      <c r="B8398" s="11" t="str">
        <f t="shared" si="146"/>
        <v>Fred C. and Mary R. Koch Foundation_Williams, Jacob20111500</v>
      </c>
      <c r="C8398" s="11" t="s">
        <v>4161</v>
      </c>
      <c r="D8398" s="11" t="s">
        <v>4043</v>
      </c>
      <c r="E8398" s="11" t="s">
        <v>4043</v>
      </c>
      <c r="F8398" s="4">
        <v>1500</v>
      </c>
      <c r="G8398" s="3">
        <v>2011</v>
      </c>
      <c r="H8398" s="3" t="s">
        <v>21</v>
      </c>
      <c r="I8398" s="12" t="s">
        <v>4162</v>
      </c>
      <c r="J8398" s="3">
        <v>194</v>
      </c>
      <c r="K8398" s="3" t="str">
        <f>IF(VLOOKUP(D8398,'Resources Final'!A:C,3,FALSE)=0,"",VLOOKUP(D8398,'Resources Final'!A:C,3,FALSE))</f>
        <v>Y</v>
      </c>
      <c r="L8398" s="3" t="str">
        <f>IF(VLOOKUP(D8398,'Resources Final'!A:D,4,FALSE)=0,"",VLOOKUP(D8398,'Resources Final'!A:D,4,FALSE))</f>
        <v/>
      </c>
      <c r="M8398" s="3" t="str">
        <f>IF(VLOOKUP(D8398,'Resources Final'!A:E,5,FALSE)=0,"",VLOOKUP(D8398,'Resources Final'!A:E,5,FALSE))</f>
        <v/>
      </c>
      <c r="N8398" s="7" t="str">
        <f>IF(VLOOKUP(D8398,'Resources Final'!A:F,6,FALSE)=0,"",VLOOKUP(D8398,'Resources Final'!A:F,6,FALSE))</f>
        <v/>
      </c>
      <c r="O8398" s="3" t="str">
        <f>IF(VLOOKUP(D8398,'Resources Final'!A:G,7,FALSE)=0,"",VLOOKUP(D8398,'Resources Final'!A:G,7,FALSE))</f>
        <v/>
      </c>
    </row>
    <row r="8399" spans="1:15" x14ac:dyDescent="0.2">
      <c r="A8399" s="11">
        <v>990</v>
      </c>
      <c r="B8399" s="11" t="str">
        <f t="shared" si="146"/>
        <v>Fred C. and Mary R. Koch Foundation_Williams, Thomas20111500</v>
      </c>
      <c r="C8399" s="11" t="s">
        <v>4161</v>
      </c>
      <c r="D8399" s="11" t="s">
        <v>4048</v>
      </c>
      <c r="E8399" s="11" t="s">
        <v>4048</v>
      </c>
      <c r="F8399" s="4">
        <v>1500</v>
      </c>
      <c r="G8399" s="3">
        <v>2011</v>
      </c>
      <c r="H8399" s="3" t="s">
        <v>21</v>
      </c>
      <c r="I8399" s="12" t="s">
        <v>4162</v>
      </c>
      <c r="J8399" s="3">
        <v>195</v>
      </c>
      <c r="K8399" s="3" t="str">
        <f>IF(VLOOKUP(D8399,'Resources Final'!A:C,3,FALSE)=0,"",VLOOKUP(D8399,'Resources Final'!A:C,3,FALSE))</f>
        <v>Y</v>
      </c>
      <c r="L8399" s="3" t="str">
        <f>IF(VLOOKUP(D8399,'Resources Final'!A:D,4,FALSE)=0,"",VLOOKUP(D8399,'Resources Final'!A:D,4,FALSE))</f>
        <v/>
      </c>
      <c r="M8399" s="3" t="str">
        <f>IF(VLOOKUP(D8399,'Resources Final'!A:E,5,FALSE)=0,"",VLOOKUP(D8399,'Resources Final'!A:E,5,FALSE))</f>
        <v/>
      </c>
      <c r="N8399" s="7" t="str">
        <f>IF(VLOOKUP(D8399,'Resources Final'!A:F,6,FALSE)=0,"",VLOOKUP(D8399,'Resources Final'!A:F,6,FALSE))</f>
        <v/>
      </c>
      <c r="O8399" s="3" t="str">
        <f>IF(VLOOKUP(D8399,'Resources Final'!A:G,7,FALSE)=0,"",VLOOKUP(D8399,'Resources Final'!A:G,7,FALSE))</f>
        <v/>
      </c>
    </row>
    <row r="8400" spans="1:15" x14ac:dyDescent="0.2">
      <c r="A8400" s="11">
        <v>990</v>
      </c>
      <c r="B8400" s="11" t="str">
        <f t="shared" si="146"/>
        <v>Fred C. and Mary R. Koch Foundation_Wilson, Amanda20111500</v>
      </c>
      <c r="C8400" s="11" t="s">
        <v>4161</v>
      </c>
      <c r="D8400" s="11" t="s">
        <v>4053</v>
      </c>
      <c r="E8400" s="11" t="s">
        <v>4053</v>
      </c>
      <c r="F8400" s="4">
        <v>1500</v>
      </c>
      <c r="G8400" s="3">
        <v>2011</v>
      </c>
      <c r="H8400" s="3" t="s">
        <v>21</v>
      </c>
      <c r="I8400" s="12" t="s">
        <v>4162</v>
      </c>
      <c r="J8400" s="3">
        <v>196</v>
      </c>
      <c r="K8400" s="3" t="str">
        <f>IF(VLOOKUP(D8400,'Resources Final'!A:C,3,FALSE)=0,"",VLOOKUP(D8400,'Resources Final'!A:C,3,FALSE))</f>
        <v>Y</v>
      </c>
      <c r="L8400" s="3" t="str">
        <f>IF(VLOOKUP(D8400,'Resources Final'!A:D,4,FALSE)=0,"",VLOOKUP(D8400,'Resources Final'!A:D,4,FALSE))</f>
        <v/>
      </c>
      <c r="M8400" s="3" t="str">
        <f>IF(VLOOKUP(D8400,'Resources Final'!A:E,5,FALSE)=0,"",VLOOKUP(D8400,'Resources Final'!A:E,5,FALSE))</f>
        <v/>
      </c>
      <c r="N8400" s="7" t="str">
        <f>IF(VLOOKUP(D8400,'Resources Final'!A:F,6,FALSE)=0,"",VLOOKUP(D8400,'Resources Final'!A:F,6,FALSE))</f>
        <v/>
      </c>
      <c r="O8400" s="3" t="str">
        <f>IF(VLOOKUP(D8400,'Resources Final'!A:G,7,FALSE)=0,"",VLOOKUP(D8400,'Resources Final'!A:G,7,FALSE))</f>
        <v/>
      </c>
    </row>
    <row r="8401" spans="1:15" x14ac:dyDescent="0.2">
      <c r="A8401" s="11">
        <v>990</v>
      </c>
      <c r="B8401" s="11" t="str">
        <f t="shared" si="146"/>
        <v>Fred C. and Mary R. Koch Foundation_Yerkes, Daniel20111500</v>
      </c>
      <c r="C8401" s="11" t="s">
        <v>4161</v>
      </c>
      <c r="D8401" s="11" t="s">
        <v>4106</v>
      </c>
      <c r="E8401" s="11" t="s">
        <v>4106</v>
      </c>
      <c r="F8401" s="4">
        <v>1500</v>
      </c>
      <c r="G8401" s="3">
        <v>2011</v>
      </c>
      <c r="H8401" s="3" t="s">
        <v>21</v>
      </c>
      <c r="I8401" s="12" t="s">
        <v>4162</v>
      </c>
      <c r="J8401" s="3">
        <v>197</v>
      </c>
      <c r="K8401" s="3" t="str">
        <f>IF(VLOOKUP(D8401,'Resources Final'!A:C,3,FALSE)=0,"",VLOOKUP(D8401,'Resources Final'!A:C,3,FALSE))</f>
        <v>Y</v>
      </c>
      <c r="L8401" s="3" t="str">
        <f>IF(VLOOKUP(D8401,'Resources Final'!A:D,4,FALSE)=0,"",VLOOKUP(D8401,'Resources Final'!A:D,4,FALSE))</f>
        <v/>
      </c>
      <c r="M8401" s="3" t="str">
        <f>IF(VLOOKUP(D8401,'Resources Final'!A:E,5,FALSE)=0,"",VLOOKUP(D8401,'Resources Final'!A:E,5,FALSE))</f>
        <v/>
      </c>
      <c r="N8401" s="7" t="str">
        <f>IF(VLOOKUP(D8401,'Resources Final'!A:F,6,FALSE)=0,"",VLOOKUP(D8401,'Resources Final'!A:F,6,FALSE))</f>
        <v/>
      </c>
      <c r="O8401" s="3" t="str">
        <f>IF(VLOOKUP(D8401,'Resources Final'!A:G,7,FALSE)=0,"",VLOOKUP(D8401,'Resources Final'!A:G,7,FALSE))</f>
        <v/>
      </c>
    </row>
    <row r="8402" spans="1:15" x14ac:dyDescent="0.2">
      <c r="A8402" s="11">
        <v>990</v>
      </c>
      <c r="B8402" s="11" t="str">
        <f t="shared" si="146"/>
        <v>Fred C. and Mary R. Koch Foundation_Yerkes, Michael20111500</v>
      </c>
      <c r="C8402" s="11" t="s">
        <v>4161</v>
      </c>
      <c r="D8402" s="11" t="s">
        <v>4109</v>
      </c>
      <c r="E8402" s="11" t="s">
        <v>4109</v>
      </c>
      <c r="F8402" s="4">
        <v>1500</v>
      </c>
      <c r="G8402" s="3">
        <v>2011</v>
      </c>
      <c r="H8402" s="3" t="s">
        <v>21</v>
      </c>
      <c r="I8402" s="12" t="s">
        <v>4162</v>
      </c>
      <c r="J8402" s="3">
        <v>198</v>
      </c>
      <c r="K8402" s="3" t="str">
        <f>IF(VLOOKUP(D8402,'Resources Final'!A:C,3,FALSE)=0,"",VLOOKUP(D8402,'Resources Final'!A:C,3,FALSE))</f>
        <v>Y</v>
      </c>
      <c r="L8402" s="3" t="str">
        <f>IF(VLOOKUP(D8402,'Resources Final'!A:D,4,FALSE)=0,"",VLOOKUP(D8402,'Resources Final'!A:D,4,FALSE))</f>
        <v/>
      </c>
      <c r="M8402" s="3" t="str">
        <f>IF(VLOOKUP(D8402,'Resources Final'!A:E,5,FALSE)=0,"",VLOOKUP(D8402,'Resources Final'!A:E,5,FALSE))</f>
        <v/>
      </c>
      <c r="N8402" s="7" t="str">
        <f>IF(VLOOKUP(D8402,'Resources Final'!A:F,6,FALSE)=0,"",VLOOKUP(D8402,'Resources Final'!A:F,6,FALSE))</f>
        <v/>
      </c>
      <c r="O8402" s="3" t="str">
        <f>IF(VLOOKUP(D8402,'Resources Final'!A:G,7,FALSE)=0,"",VLOOKUP(D8402,'Resources Final'!A:G,7,FALSE))</f>
        <v/>
      </c>
    </row>
    <row r="8403" spans="1:15" x14ac:dyDescent="0.2">
      <c r="A8403" s="11">
        <v>990</v>
      </c>
      <c r="B8403" s="11" t="str">
        <f t="shared" si="146"/>
        <v>Fred C. and Mary R. Koch Foundation_Young, Kevin20111500</v>
      </c>
      <c r="C8403" s="11" t="s">
        <v>4161</v>
      </c>
      <c r="D8403" s="11" t="s">
        <v>4130</v>
      </c>
      <c r="E8403" s="11" t="s">
        <v>4130</v>
      </c>
      <c r="F8403" s="4">
        <v>1500</v>
      </c>
      <c r="G8403" s="3">
        <v>2011</v>
      </c>
      <c r="H8403" s="3" t="s">
        <v>21</v>
      </c>
      <c r="I8403" s="12" t="s">
        <v>4162</v>
      </c>
      <c r="J8403" s="3">
        <v>199</v>
      </c>
      <c r="K8403" s="3" t="str">
        <f>IF(VLOOKUP(D8403,'Resources Final'!A:C,3,FALSE)=0,"",VLOOKUP(D8403,'Resources Final'!A:C,3,FALSE))</f>
        <v>Y</v>
      </c>
      <c r="L8403" s="3" t="str">
        <f>IF(VLOOKUP(D8403,'Resources Final'!A:D,4,FALSE)=0,"",VLOOKUP(D8403,'Resources Final'!A:D,4,FALSE))</f>
        <v/>
      </c>
      <c r="M8403" s="3" t="str">
        <f>IF(VLOOKUP(D8403,'Resources Final'!A:E,5,FALSE)=0,"",VLOOKUP(D8403,'Resources Final'!A:E,5,FALSE))</f>
        <v/>
      </c>
      <c r="N8403" s="7" t="str">
        <f>IF(VLOOKUP(D8403,'Resources Final'!A:F,6,FALSE)=0,"",VLOOKUP(D8403,'Resources Final'!A:F,6,FALSE))</f>
        <v/>
      </c>
      <c r="O8403" s="3" t="str">
        <f>IF(VLOOKUP(D8403,'Resources Final'!A:G,7,FALSE)=0,"",VLOOKUP(D8403,'Resources Final'!A:G,7,FALSE))</f>
        <v/>
      </c>
    </row>
    <row r="8404" spans="1:15" x14ac:dyDescent="0.2">
      <c r="A8404" s="11">
        <v>990</v>
      </c>
      <c r="B8404" s="11" t="str">
        <f t="shared" si="146"/>
        <v>Fred C. and Mary R. Koch Foundation_Zemanick,  Kristen20111500</v>
      </c>
      <c r="C8404" s="11" t="s">
        <v>4161</v>
      </c>
      <c r="D8404" s="11" t="s">
        <v>4149</v>
      </c>
      <c r="E8404" s="11" t="s">
        <v>4149</v>
      </c>
      <c r="F8404" s="4">
        <v>1500</v>
      </c>
      <c r="G8404" s="3">
        <v>2011</v>
      </c>
      <c r="H8404" s="3" t="s">
        <v>21</v>
      </c>
      <c r="I8404" s="12" t="s">
        <v>4162</v>
      </c>
      <c r="J8404" s="3">
        <v>200</v>
      </c>
      <c r="K8404" s="3" t="str">
        <f>IF(VLOOKUP(D8404,'Resources Final'!A:C,3,FALSE)=0,"",VLOOKUP(D8404,'Resources Final'!A:C,3,FALSE))</f>
        <v>Y</v>
      </c>
      <c r="L8404" s="3" t="str">
        <f>IF(VLOOKUP(D8404,'Resources Final'!A:D,4,FALSE)=0,"",VLOOKUP(D8404,'Resources Final'!A:D,4,FALSE))</f>
        <v/>
      </c>
      <c r="M8404" s="3" t="str">
        <f>IF(VLOOKUP(D8404,'Resources Final'!A:E,5,FALSE)=0,"",VLOOKUP(D8404,'Resources Final'!A:E,5,FALSE))</f>
        <v/>
      </c>
      <c r="N8404" s="7" t="str">
        <f>IF(VLOOKUP(D8404,'Resources Final'!A:F,6,FALSE)=0,"",VLOOKUP(D8404,'Resources Final'!A:F,6,FALSE))</f>
        <v/>
      </c>
      <c r="O8404" s="3" t="str">
        <f>IF(VLOOKUP(D8404,'Resources Final'!A:G,7,FALSE)=0,"",VLOOKUP(D8404,'Resources Final'!A:G,7,FALSE))</f>
        <v/>
      </c>
    </row>
    <row r="8405" spans="1:15" x14ac:dyDescent="0.2">
      <c r="A8405" s="11">
        <v>990</v>
      </c>
      <c r="B8405" s="11" t="str">
        <f t="shared" si="146"/>
        <v>Fred C. and Mary R. Koch Foundation_Stevens, Francis2011-1500</v>
      </c>
      <c r="C8405" s="11" t="s">
        <v>4161</v>
      </c>
      <c r="D8405" s="11" t="s">
        <v>3438</v>
      </c>
      <c r="E8405" s="11" t="s">
        <v>3438</v>
      </c>
      <c r="F8405" s="4">
        <v>-1500</v>
      </c>
      <c r="G8405" s="3">
        <v>2011</v>
      </c>
      <c r="H8405" s="3" t="s">
        <v>21</v>
      </c>
      <c r="I8405" s="12" t="s">
        <v>4162</v>
      </c>
      <c r="J8405" s="3">
        <v>201</v>
      </c>
      <c r="K8405" s="3" t="str">
        <f>IF(VLOOKUP(D8405,'Resources Final'!A:C,3,FALSE)=0,"",VLOOKUP(D8405,'Resources Final'!A:C,3,FALSE))</f>
        <v>Y</v>
      </c>
      <c r="L8405" s="3" t="str">
        <f>IF(VLOOKUP(D8405,'Resources Final'!A:D,4,FALSE)=0,"",VLOOKUP(D8405,'Resources Final'!A:D,4,FALSE))</f>
        <v/>
      </c>
      <c r="M8405" s="3" t="str">
        <f>IF(VLOOKUP(D8405,'Resources Final'!A:E,5,FALSE)=0,"",VLOOKUP(D8405,'Resources Final'!A:E,5,FALSE))</f>
        <v/>
      </c>
      <c r="N8405" s="7" t="str">
        <f>IF(VLOOKUP(D8405,'Resources Final'!A:F,6,FALSE)=0,"",VLOOKUP(D8405,'Resources Final'!A:F,6,FALSE))</f>
        <v/>
      </c>
      <c r="O8405" s="3" t="str">
        <f>IF(VLOOKUP(D8405,'Resources Final'!A:G,7,FALSE)=0,"",VLOOKUP(D8405,'Resources Final'!A:G,7,FALSE))</f>
        <v/>
      </c>
    </row>
    <row r="8406" spans="1:15" x14ac:dyDescent="0.2">
      <c r="A8406" s="11">
        <v>990</v>
      </c>
      <c r="B8406" s="11" t="str">
        <f t="shared" si="146"/>
        <v>Fred C. and Mary R. Koch Foundation_Benedictine College20127500</v>
      </c>
      <c r="C8406" s="11" t="s">
        <v>4161</v>
      </c>
      <c r="D8406" s="11" t="s">
        <v>395</v>
      </c>
      <c r="E8406" s="11" t="s">
        <v>395</v>
      </c>
      <c r="F8406" s="4">
        <v>7500</v>
      </c>
      <c r="G8406" s="3">
        <v>2012</v>
      </c>
      <c r="H8406" s="3" t="s">
        <v>21</v>
      </c>
      <c r="I8406" s="12"/>
      <c r="J8406" s="3">
        <v>1</v>
      </c>
      <c r="K8406" s="3" t="str">
        <f>IF(VLOOKUP(D8406,'Resources Final'!A:C,3,FALSE)=0,"",VLOOKUP(D8406,'Resources Final'!A:C,3,FALSE))</f>
        <v/>
      </c>
      <c r="L8406" s="3" t="str">
        <f>IF(VLOOKUP(D8406,'Resources Final'!A:D,4,FALSE)=0,"",VLOOKUP(D8406,'Resources Final'!A:D,4,FALSE))</f>
        <v>Y</v>
      </c>
      <c r="M8406" s="3" t="str">
        <f>IF(VLOOKUP(D8406,'Resources Final'!A:E,5,FALSE)=0,"",VLOOKUP(D8406,'Resources Final'!A:E,5,FALSE))</f>
        <v/>
      </c>
      <c r="N8406" s="7" t="str">
        <f>IF(VLOOKUP(D8406,'Resources Final'!A:F,6,FALSE)=0,"",VLOOKUP(D8406,'Resources Final'!A:F,6,FALSE))</f>
        <v/>
      </c>
      <c r="O8406" s="3" t="str">
        <f>IF(VLOOKUP(D8406,'Resources Final'!A:G,7,FALSE)=0,"",VLOOKUP(D8406,'Resources Final'!A:G,7,FALSE))</f>
        <v/>
      </c>
    </row>
    <row r="8407" spans="1:15" x14ac:dyDescent="0.2">
      <c r="A8407" s="11">
        <v>990</v>
      </c>
      <c r="B8407" s="11" t="str">
        <f t="shared" si="146"/>
        <v>Fred C. and Mary R. Koch Foundation_Bill of Rights Institute2012246000</v>
      </c>
      <c r="C8407" s="11" t="s">
        <v>4161</v>
      </c>
      <c r="D8407" s="11" t="s">
        <v>428</v>
      </c>
      <c r="E8407" s="11" t="s">
        <v>428</v>
      </c>
      <c r="F8407" s="4">
        <v>246000</v>
      </c>
      <c r="G8407" s="3">
        <v>2012</v>
      </c>
      <c r="H8407" s="3" t="s">
        <v>21</v>
      </c>
      <c r="I8407" s="12"/>
      <c r="J8407" s="3">
        <v>2</v>
      </c>
      <c r="K8407" s="3" t="str">
        <f>IF(VLOOKUP(D8407,'Resources Final'!A:C,3,FALSE)=0,"",VLOOKUP(D8407,'Resources Final'!A:C,3,FALSE))</f>
        <v/>
      </c>
      <c r="L8407" s="3" t="str">
        <f>IF(VLOOKUP(D8407,'Resources Final'!A:D,4,FALSE)=0,"",VLOOKUP(D8407,'Resources Final'!A:D,4,FALSE))</f>
        <v/>
      </c>
      <c r="M8407" s="3" t="str">
        <f>IF(VLOOKUP(D8407,'Resources Final'!A:E,5,FALSE)=0,"",VLOOKUP(D8407,'Resources Final'!A:E,5,FALSE))</f>
        <v/>
      </c>
      <c r="N8407" s="7" t="str">
        <f>IF(VLOOKUP(D8407,'Resources Final'!A:F,6,FALSE)=0,"",VLOOKUP(D8407,'Resources Final'!A:F,6,FALSE))</f>
        <v>https://www.sourcewatch.org/index.php/Bill_of_Rights_Institute</v>
      </c>
      <c r="O8407" s="3" t="str">
        <f>IF(VLOOKUP(D8407,'Resources Final'!A:G,7,FALSE)=0,"",VLOOKUP(D8407,'Resources Final'!A:G,7,FALSE))</f>
        <v>Sourcewatch</v>
      </c>
    </row>
    <row r="8408" spans="1:15" x14ac:dyDescent="0.2">
      <c r="A8408" s="11">
        <v>990</v>
      </c>
      <c r="B8408" s="11" t="str">
        <f t="shared" si="146"/>
        <v>Fred C. and Mary R. Koch Foundation_Communities in Schools201216500</v>
      </c>
      <c r="C8408" s="11" t="s">
        <v>4161</v>
      </c>
      <c r="D8408" s="11" t="s">
        <v>811</v>
      </c>
      <c r="E8408" s="11" t="s">
        <v>811</v>
      </c>
      <c r="F8408" s="4">
        <v>16500</v>
      </c>
      <c r="G8408" s="3">
        <v>2012</v>
      </c>
      <c r="H8408" s="3" t="s">
        <v>21</v>
      </c>
      <c r="I8408" s="12"/>
      <c r="J8408" s="3">
        <v>3</v>
      </c>
      <c r="K8408" s="3" t="str">
        <f>IF(VLOOKUP(D8408,'Resources Final'!A:C,3,FALSE)=0,"",VLOOKUP(D8408,'Resources Final'!A:C,3,FALSE))</f>
        <v/>
      </c>
      <c r="L8408" s="3" t="str">
        <f>IF(VLOOKUP(D8408,'Resources Final'!A:D,4,FALSE)=0,"",VLOOKUP(D8408,'Resources Final'!A:D,4,FALSE))</f>
        <v>Y</v>
      </c>
      <c r="M8408" s="3" t="str">
        <f>IF(VLOOKUP(D8408,'Resources Final'!A:E,5,FALSE)=0,"",VLOOKUP(D8408,'Resources Final'!A:E,5,FALSE))</f>
        <v/>
      </c>
      <c r="N8408" s="7" t="str">
        <f>IF(VLOOKUP(D8408,'Resources Final'!A:F,6,FALSE)=0,"",VLOOKUP(D8408,'Resources Final'!A:F,6,FALSE))</f>
        <v/>
      </c>
      <c r="O8408" s="3" t="str">
        <f>IF(VLOOKUP(D8408,'Resources Final'!A:G,7,FALSE)=0,"",VLOOKUP(D8408,'Resources Final'!A:G,7,FALSE))</f>
        <v/>
      </c>
    </row>
    <row r="8409" spans="1:15" x14ac:dyDescent="0.2">
      <c r="A8409" s="11">
        <v>990</v>
      </c>
      <c r="B8409" s="11" t="str">
        <f t="shared" si="146"/>
        <v>Fred C. and Mary R. Koch Foundation_Council for Economic Education201215000</v>
      </c>
      <c r="C8409" s="11" t="s">
        <v>4161</v>
      </c>
      <c r="D8409" s="11" t="s">
        <v>854</v>
      </c>
      <c r="E8409" s="11" t="s">
        <v>854</v>
      </c>
      <c r="F8409" s="4">
        <v>15000</v>
      </c>
      <c r="G8409" s="3">
        <v>2012</v>
      </c>
      <c r="H8409" s="3" t="s">
        <v>21</v>
      </c>
      <c r="I8409" s="12"/>
      <c r="J8409" s="3">
        <v>4</v>
      </c>
      <c r="K8409" s="3" t="str">
        <f>IF(VLOOKUP(D8409,'Resources Final'!A:C,3,FALSE)=0,"",VLOOKUP(D8409,'Resources Final'!A:C,3,FALSE))</f>
        <v/>
      </c>
      <c r="L8409" s="3" t="str">
        <f>IF(VLOOKUP(D8409,'Resources Final'!A:D,4,FALSE)=0,"",VLOOKUP(D8409,'Resources Final'!A:D,4,FALSE))</f>
        <v/>
      </c>
      <c r="M8409" s="3" t="str">
        <f>IF(VLOOKUP(D8409,'Resources Final'!A:E,5,FALSE)=0,"",VLOOKUP(D8409,'Resources Final'!A:E,5,FALSE))</f>
        <v/>
      </c>
      <c r="N8409" s="7" t="str">
        <f>IF(VLOOKUP(D8409,'Resources Final'!A:F,6,FALSE)=0,"",VLOOKUP(D8409,'Resources Final'!A:F,6,FALSE))</f>
        <v/>
      </c>
      <c r="O8409" s="3" t="str">
        <f>IF(VLOOKUP(D8409,'Resources Final'!A:G,7,FALSE)=0,"",VLOOKUP(D8409,'Resources Final'!A:G,7,FALSE))</f>
        <v/>
      </c>
    </row>
    <row r="8410" spans="1:15" x14ac:dyDescent="0.2">
      <c r="A8410" s="11">
        <v>990</v>
      </c>
      <c r="B8410" s="11" t="str">
        <f t="shared" si="146"/>
        <v>Fred C. and Mary R. Koch Foundation_Ellis Foundation201224000</v>
      </c>
      <c r="C8410" s="11" t="s">
        <v>4161</v>
      </c>
      <c r="D8410" s="11" t="s">
        <v>1124</v>
      </c>
      <c r="E8410" s="11" t="s">
        <v>1124</v>
      </c>
      <c r="F8410" s="4">
        <v>24000</v>
      </c>
      <c r="G8410" s="3">
        <v>2012</v>
      </c>
      <c r="H8410" s="3" t="s">
        <v>21</v>
      </c>
      <c r="I8410" s="12"/>
      <c r="J8410" s="3">
        <v>5</v>
      </c>
      <c r="K8410" s="3" t="str">
        <f>IF(VLOOKUP(D8410,'Resources Final'!A:C,3,FALSE)=0,"",VLOOKUP(D8410,'Resources Final'!A:C,3,FALSE))</f>
        <v/>
      </c>
      <c r="L8410" s="3" t="str">
        <f>IF(VLOOKUP(D8410,'Resources Final'!A:D,4,FALSE)=0,"",VLOOKUP(D8410,'Resources Final'!A:D,4,FALSE))</f>
        <v/>
      </c>
      <c r="M8410" s="3" t="str">
        <f>IF(VLOOKUP(D8410,'Resources Final'!A:E,5,FALSE)=0,"",VLOOKUP(D8410,'Resources Final'!A:E,5,FALSE))</f>
        <v/>
      </c>
      <c r="N8410" s="7" t="str">
        <f>IF(VLOOKUP(D8410,'Resources Final'!A:F,6,FALSE)=0,"",VLOOKUP(D8410,'Resources Final'!A:F,6,FALSE))</f>
        <v/>
      </c>
      <c r="O8410" s="3" t="str">
        <f>IF(VLOOKUP(D8410,'Resources Final'!A:G,7,FALSE)=0,"",VLOOKUP(D8410,'Resources Final'!A:G,7,FALSE))</f>
        <v/>
      </c>
    </row>
    <row r="8411" spans="1:15" x14ac:dyDescent="0.2">
      <c r="A8411" s="11">
        <v>990</v>
      </c>
      <c r="B8411" s="11" t="str">
        <f t="shared" si="146"/>
        <v>Fred C. and Mary R. Koch Foundation_Friends of the Great Plains Nature Center20124000</v>
      </c>
      <c r="C8411" s="11" t="s">
        <v>4161</v>
      </c>
      <c r="D8411" s="11" t="s">
        <v>1304</v>
      </c>
      <c r="E8411" s="11" t="s">
        <v>1304</v>
      </c>
      <c r="F8411" s="4">
        <v>4000</v>
      </c>
      <c r="G8411" s="3">
        <v>2012</v>
      </c>
      <c r="H8411" s="3" t="s">
        <v>21</v>
      </c>
      <c r="I8411" s="12"/>
      <c r="J8411" s="3">
        <v>6</v>
      </c>
      <c r="K8411" s="3" t="str">
        <f>IF(VLOOKUP(D8411,'Resources Final'!A:C,3,FALSE)=0,"",VLOOKUP(D8411,'Resources Final'!A:C,3,FALSE))</f>
        <v/>
      </c>
      <c r="L8411" s="3" t="str">
        <f>IF(VLOOKUP(D8411,'Resources Final'!A:D,4,FALSE)=0,"",VLOOKUP(D8411,'Resources Final'!A:D,4,FALSE))</f>
        <v/>
      </c>
      <c r="M8411" s="3" t="str">
        <f>IF(VLOOKUP(D8411,'Resources Final'!A:E,5,FALSE)=0,"",VLOOKUP(D8411,'Resources Final'!A:E,5,FALSE))</f>
        <v>N</v>
      </c>
      <c r="N8411" s="7" t="str">
        <f>IF(VLOOKUP(D8411,'Resources Final'!A:F,6,FALSE)=0,"",VLOOKUP(D8411,'Resources Final'!A:F,6,FALSE))</f>
        <v/>
      </c>
      <c r="O8411" s="3" t="str">
        <f>IF(VLOOKUP(D8411,'Resources Final'!A:G,7,FALSE)=0,"",VLOOKUP(D8411,'Resources Final'!A:G,7,FALSE))</f>
        <v/>
      </c>
    </row>
    <row r="8412" spans="1:15" x14ac:dyDescent="0.2">
      <c r="A8412" s="11">
        <v>990</v>
      </c>
      <c r="B8412" s="11" t="str">
        <f t="shared" si="146"/>
        <v>Fred C. and Mary R. Koch Foundation_Friends University201234000</v>
      </c>
      <c r="C8412" s="11" t="s">
        <v>4161</v>
      </c>
      <c r="D8412" s="11" t="s">
        <v>1306</v>
      </c>
      <c r="E8412" s="11" t="s">
        <v>1306</v>
      </c>
      <c r="F8412" s="4">
        <v>34000</v>
      </c>
      <c r="G8412" s="3">
        <v>2012</v>
      </c>
      <c r="H8412" s="3" t="s">
        <v>21</v>
      </c>
      <c r="I8412" s="12"/>
      <c r="J8412" s="3">
        <v>7</v>
      </c>
      <c r="K8412" s="3" t="str">
        <f>IF(VLOOKUP(D8412,'Resources Final'!A:C,3,FALSE)=0,"",VLOOKUP(D8412,'Resources Final'!A:C,3,FALSE))</f>
        <v/>
      </c>
      <c r="L8412" s="3" t="str">
        <f>IF(VLOOKUP(D8412,'Resources Final'!A:D,4,FALSE)=0,"",VLOOKUP(D8412,'Resources Final'!A:D,4,FALSE))</f>
        <v>Y</v>
      </c>
      <c r="M8412" s="3" t="str">
        <f>IF(VLOOKUP(D8412,'Resources Final'!A:E,5,FALSE)=0,"",VLOOKUP(D8412,'Resources Final'!A:E,5,FALSE))</f>
        <v/>
      </c>
      <c r="N8412" s="7" t="str">
        <f>IF(VLOOKUP(D8412,'Resources Final'!A:F,6,FALSE)=0,"",VLOOKUP(D8412,'Resources Final'!A:F,6,FALSE))</f>
        <v/>
      </c>
      <c r="O8412" s="3" t="str">
        <f>IF(VLOOKUP(D8412,'Resources Final'!A:G,7,FALSE)=0,"",VLOOKUP(D8412,'Resources Final'!A:G,7,FALSE))</f>
        <v/>
      </c>
    </row>
    <row r="8413" spans="1:15" x14ac:dyDescent="0.2">
      <c r="A8413" s="11">
        <v>990</v>
      </c>
      <c r="B8413" s="11" t="str">
        <f t="shared" si="146"/>
        <v>Fred C. and Mary R. Koch Foundation_Gilder Lehrman Institute of American History201260000</v>
      </c>
      <c r="C8413" s="11" t="s">
        <v>4161</v>
      </c>
      <c r="D8413" s="11" t="s">
        <v>1399</v>
      </c>
      <c r="E8413" s="11" t="s">
        <v>1399</v>
      </c>
      <c r="F8413" s="4">
        <v>60000</v>
      </c>
      <c r="G8413" s="3">
        <v>2012</v>
      </c>
      <c r="H8413" s="3" t="s">
        <v>21</v>
      </c>
      <c r="I8413" s="12"/>
      <c r="J8413" s="3">
        <v>8</v>
      </c>
      <c r="K8413" s="3" t="str">
        <f>IF(VLOOKUP(D8413,'Resources Final'!A:C,3,FALSE)=0,"",VLOOKUP(D8413,'Resources Final'!A:C,3,FALSE))</f>
        <v/>
      </c>
      <c r="L8413" s="3" t="str">
        <f>IF(VLOOKUP(D8413,'Resources Final'!A:D,4,FALSE)=0,"",VLOOKUP(D8413,'Resources Final'!A:D,4,FALSE))</f>
        <v/>
      </c>
      <c r="M8413" s="3" t="str">
        <f>IF(VLOOKUP(D8413,'Resources Final'!A:E,5,FALSE)=0,"",VLOOKUP(D8413,'Resources Final'!A:E,5,FALSE))</f>
        <v>N</v>
      </c>
      <c r="N8413" s="7" t="str">
        <f>IF(VLOOKUP(D8413,'Resources Final'!A:F,6,FALSE)=0,"",VLOOKUP(D8413,'Resources Final'!A:F,6,FALSE))</f>
        <v/>
      </c>
      <c r="O8413" s="3" t="str">
        <f>IF(VLOOKUP(D8413,'Resources Final'!A:G,7,FALSE)=0,"",VLOOKUP(D8413,'Resources Final'!A:G,7,FALSE))</f>
        <v/>
      </c>
    </row>
    <row r="8414" spans="1:15" x14ac:dyDescent="0.2">
      <c r="A8414" s="11">
        <v>990</v>
      </c>
      <c r="B8414" s="11" t="str">
        <f t="shared" si="146"/>
        <v>Fred C. and Mary R. Koch Foundation_Greater Wichita YMCA20124000</v>
      </c>
      <c r="C8414" s="11" t="s">
        <v>4161</v>
      </c>
      <c r="D8414" s="11" t="s">
        <v>1453</v>
      </c>
      <c r="E8414" s="11" t="s">
        <v>589</v>
      </c>
      <c r="F8414" s="4">
        <v>4000</v>
      </c>
      <c r="G8414" s="3">
        <v>2012</v>
      </c>
      <c r="H8414" s="3" t="s">
        <v>21</v>
      </c>
      <c r="I8414" s="12"/>
      <c r="J8414" s="3">
        <v>9</v>
      </c>
      <c r="K8414" s="3" t="str">
        <f>IF(VLOOKUP(D8414,'Resources Final'!A:C,3,FALSE)=0,"",VLOOKUP(D8414,'Resources Final'!A:C,3,FALSE))</f>
        <v/>
      </c>
      <c r="L8414" s="3" t="str">
        <f>IF(VLOOKUP(D8414,'Resources Final'!A:D,4,FALSE)=0,"",VLOOKUP(D8414,'Resources Final'!A:D,4,FALSE))</f>
        <v/>
      </c>
      <c r="M8414" s="3" t="str">
        <f>IF(VLOOKUP(D8414,'Resources Final'!A:E,5,FALSE)=0,"",VLOOKUP(D8414,'Resources Final'!A:E,5,FALSE))</f>
        <v>N</v>
      </c>
      <c r="N8414" s="7" t="str">
        <f>IF(VLOOKUP(D8414,'Resources Final'!A:F,6,FALSE)=0,"",VLOOKUP(D8414,'Resources Final'!A:F,6,FALSE))</f>
        <v/>
      </c>
      <c r="O8414" s="3" t="str">
        <f>IF(VLOOKUP(D8414,'Resources Final'!A:G,7,FALSE)=0,"",VLOOKUP(D8414,'Resources Final'!A:G,7,FALSE))</f>
        <v/>
      </c>
    </row>
    <row r="8415" spans="1:15" x14ac:dyDescent="0.2">
      <c r="A8415" s="11">
        <v>990</v>
      </c>
      <c r="B8415" s="11" t="str">
        <f t="shared" si="146"/>
        <v>Fred C. and Mary R. Koch Foundation_Kansas Council on Economic Education201210000</v>
      </c>
      <c r="C8415" s="11" t="s">
        <v>4161</v>
      </c>
      <c r="D8415" s="11" t="s">
        <v>1949</v>
      </c>
      <c r="E8415" s="11" t="s">
        <v>1949</v>
      </c>
      <c r="F8415" s="4">
        <v>10000</v>
      </c>
      <c r="G8415" s="3">
        <v>2012</v>
      </c>
      <c r="H8415" s="3" t="s">
        <v>21</v>
      </c>
      <c r="I8415" s="12"/>
      <c r="J8415" s="3">
        <v>10</v>
      </c>
      <c r="K8415" s="3" t="str">
        <f>IF(VLOOKUP(D8415,'Resources Final'!A:C,3,FALSE)=0,"",VLOOKUP(D8415,'Resources Final'!A:C,3,FALSE))</f>
        <v/>
      </c>
      <c r="L8415" s="3" t="str">
        <f>IF(VLOOKUP(D8415,'Resources Final'!A:D,4,FALSE)=0,"",VLOOKUP(D8415,'Resources Final'!A:D,4,FALSE))</f>
        <v/>
      </c>
      <c r="M8415" s="3" t="str">
        <f>IF(VLOOKUP(D8415,'Resources Final'!A:E,5,FALSE)=0,"",VLOOKUP(D8415,'Resources Final'!A:E,5,FALSE))</f>
        <v/>
      </c>
      <c r="N8415" s="7" t="str">
        <f>IF(VLOOKUP(D8415,'Resources Final'!A:F,6,FALSE)=0,"",VLOOKUP(D8415,'Resources Final'!A:F,6,FALSE))</f>
        <v/>
      </c>
      <c r="O8415" s="3" t="str">
        <f>IF(VLOOKUP(D8415,'Resources Final'!A:G,7,FALSE)=0,"",VLOOKUP(D8415,'Resources Final'!A:G,7,FALSE))</f>
        <v/>
      </c>
    </row>
    <row r="8416" spans="1:15" x14ac:dyDescent="0.2">
      <c r="A8416" s="11">
        <v>990</v>
      </c>
      <c r="B8416" s="11" t="str">
        <f t="shared" si="146"/>
        <v>Fred C. and Mary R. Koch Foundation_Kansas State University Foundation2012149000</v>
      </c>
      <c r="C8416" s="11" t="s">
        <v>4161</v>
      </c>
      <c r="D8416" s="11" t="s">
        <v>1955</v>
      </c>
      <c r="E8416" s="11" t="s">
        <v>1954</v>
      </c>
      <c r="F8416" s="4">
        <v>149000</v>
      </c>
      <c r="G8416" s="3">
        <v>2012</v>
      </c>
      <c r="H8416" s="3" t="s">
        <v>21</v>
      </c>
      <c r="I8416" s="12"/>
      <c r="J8416" s="3">
        <v>11</v>
      </c>
      <c r="K8416" s="3" t="str">
        <f>IF(VLOOKUP(D8416,'Resources Final'!A:C,3,FALSE)=0,"",VLOOKUP(D8416,'Resources Final'!A:C,3,FALSE))</f>
        <v/>
      </c>
      <c r="L8416" s="3" t="str">
        <f>IF(VLOOKUP(D8416,'Resources Final'!A:D,4,FALSE)=0,"",VLOOKUP(D8416,'Resources Final'!A:D,4,FALSE))</f>
        <v>Y</v>
      </c>
      <c r="M8416" s="3" t="str">
        <f>IF(VLOOKUP(D8416,'Resources Final'!A:E,5,FALSE)=0,"",VLOOKUP(D8416,'Resources Final'!A:E,5,FALSE))</f>
        <v/>
      </c>
      <c r="N8416" s="7" t="str">
        <f>IF(VLOOKUP(D8416,'Resources Final'!A:F,6,FALSE)=0,"",VLOOKUP(D8416,'Resources Final'!A:F,6,FALSE))</f>
        <v/>
      </c>
      <c r="O8416" s="3" t="str">
        <f>IF(VLOOKUP(D8416,'Resources Final'!A:G,7,FALSE)=0,"",VLOOKUP(D8416,'Resources Final'!A:G,7,FALSE))</f>
        <v/>
      </c>
    </row>
    <row r="8417" spans="1:15" x14ac:dyDescent="0.2">
      <c r="A8417" s="11">
        <v>990</v>
      </c>
      <c r="B8417" s="11" t="str">
        <f t="shared" si="146"/>
        <v>Fred C. and Mary R. Koch Foundation_Kansas University Endowment Association201248500</v>
      </c>
      <c r="C8417" s="11" t="s">
        <v>4161</v>
      </c>
      <c r="D8417" s="11" t="s">
        <v>1956</v>
      </c>
      <c r="E8417" s="11" t="s">
        <v>1957</v>
      </c>
      <c r="F8417" s="4">
        <v>48500</v>
      </c>
      <c r="G8417" s="3">
        <v>2012</v>
      </c>
      <c r="H8417" s="3" t="s">
        <v>21</v>
      </c>
      <c r="I8417" s="12"/>
      <c r="J8417" s="3">
        <v>12</v>
      </c>
      <c r="K8417" s="3" t="str">
        <f>IF(VLOOKUP(D8417,'Resources Final'!A:C,3,FALSE)=0,"",VLOOKUP(D8417,'Resources Final'!A:C,3,FALSE))</f>
        <v/>
      </c>
      <c r="L8417" s="3" t="str">
        <f>IF(VLOOKUP(D8417,'Resources Final'!A:D,4,FALSE)=0,"",VLOOKUP(D8417,'Resources Final'!A:D,4,FALSE))</f>
        <v>Y</v>
      </c>
      <c r="M8417" s="3" t="str">
        <f>IF(VLOOKUP(D8417,'Resources Final'!A:E,5,FALSE)=0,"",VLOOKUP(D8417,'Resources Final'!A:E,5,FALSE))</f>
        <v/>
      </c>
      <c r="N8417" s="7" t="str">
        <f>IF(VLOOKUP(D8417,'Resources Final'!A:F,6,FALSE)=0,"",VLOOKUP(D8417,'Resources Final'!A:F,6,FALSE))</f>
        <v/>
      </c>
      <c r="O8417" s="3" t="str">
        <f>IF(VLOOKUP(D8417,'Resources Final'!A:G,7,FALSE)=0,"",VLOOKUP(D8417,'Resources Final'!A:G,7,FALSE))</f>
        <v/>
      </c>
    </row>
    <row r="8418" spans="1:15" x14ac:dyDescent="0.2">
      <c r="A8418" s="11">
        <v>990</v>
      </c>
      <c r="B8418" s="11" t="str">
        <f t="shared" si="146"/>
        <v>Fred C. and Mary R. Koch Foundation_Koch Cultural Trust2012164000</v>
      </c>
      <c r="C8418" s="11" t="s">
        <v>4161</v>
      </c>
      <c r="D8418" s="11" t="s">
        <v>2015</v>
      </c>
      <c r="E8418" s="11" t="s">
        <v>2015</v>
      </c>
      <c r="F8418" s="4">
        <v>164000</v>
      </c>
      <c r="G8418" s="3">
        <v>2012</v>
      </c>
      <c r="H8418" s="3" t="s">
        <v>21</v>
      </c>
      <c r="I8418" s="12"/>
      <c r="J8418" s="3">
        <v>13</v>
      </c>
      <c r="K8418" s="3" t="str">
        <f>IF(VLOOKUP(D8418,'Resources Final'!A:C,3,FALSE)=0,"",VLOOKUP(D8418,'Resources Final'!A:C,3,FALSE))</f>
        <v/>
      </c>
      <c r="L8418" s="3" t="str">
        <f>IF(VLOOKUP(D8418,'Resources Final'!A:D,4,FALSE)=0,"",VLOOKUP(D8418,'Resources Final'!A:D,4,FALSE))</f>
        <v/>
      </c>
      <c r="M8418" s="3" t="str">
        <f>IF(VLOOKUP(D8418,'Resources Final'!A:E,5,FALSE)=0,"",VLOOKUP(D8418,'Resources Final'!A:E,5,FALSE))</f>
        <v/>
      </c>
      <c r="N8418" s="7" t="str">
        <f>IF(VLOOKUP(D8418,'Resources Final'!A:F,6,FALSE)=0,"",VLOOKUP(D8418,'Resources Final'!A:F,6,FALSE))</f>
        <v/>
      </c>
      <c r="O8418" s="3" t="str">
        <f>IF(VLOOKUP(D8418,'Resources Final'!A:G,7,FALSE)=0,"",VLOOKUP(D8418,'Resources Final'!A:G,7,FALSE))</f>
        <v/>
      </c>
    </row>
    <row r="8419" spans="1:15" x14ac:dyDescent="0.2">
      <c r="A8419" s="11">
        <v>990</v>
      </c>
      <c r="B8419" s="11" t="str">
        <f t="shared" si="146"/>
        <v>Fred C. and Mary R. Koch Foundation_Music Theatre of Wichita201210500</v>
      </c>
      <c r="C8419" s="11" t="s">
        <v>4161</v>
      </c>
      <c r="D8419" s="11" t="s">
        <v>2571</v>
      </c>
      <c r="E8419" s="11" t="s">
        <v>2571</v>
      </c>
      <c r="F8419" s="4">
        <v>10500</v>
      </c>
      <c r="G8419" s="3">
        <v>2012</v>
      </c>
      <c r="H8419" s="3" t="s">
        <v>21</v>
      </c>
      <c r="I8419" s="12"/>
      <c r="J8419" s="3">
        <v>14</v>
      </c>
      <c r="K8419" s="3" t="str">
        <f>IF(VLOOKUP(D8419,'Resources Final'!A:C,3,FALSE)=0,"",VLOOKUP(D8419,'Resources Final'!A:C,3,FALSE))</f>
        <v/>
      </c>
      <c r="L8419" s="3" t="str">
        <f>IF(VLOOKUP(D8419,'Resources Final'!A:D,4,FALSE)=0,"",VLOOKUP(D8419,'Resources Final'!A:D,4,FALSE))</f>
        <v/>
      </c>
      <c r="M8419" s="3" t="str">
        <f>IF(VLOOKUP(D8419,'Resources Final'!A:E,5,FALSE)=0,"",VLOOKUP(D8419,'Resources Final'!A:E,5,FALSE))</f>
        <v>N</v>
      </c>
      <c r="N8419" s="7" t="str">
        <f>IF(VLOOKUP(D8419,'Resources Final'!A:F,6,FALSE)=0,"",VLOOKUP(D8419,'Resources Final'!A:F,6,FALSE))</f>
        <v/>
      </c>
      <c r="O8419" s="3" t="str">
        <f>IF(VLOOKUP(D8419,'Resources Final'!A:G,7,FALSE)=0,"",VLOOKUP(D8419,'Resources Final'!A:G,7,FALSE))</f>
        <v/>
      </c>
    </row>
    <row r="8420" spans="1:15" x14ac:dyDescent="0.2">
      <c r="A8420" s="11">
        <v>990</v>
      </c>
      <c r="B8420" s="11" t="str">
        <f t="shared" si="146"/>
        <v>Fred C. and Mary R. Koch Foundation_Newman University201224000</v>
      </c>
      <c r="C8420" s="11" t="s">
        <v>4161</v>
      </c>
      <c r="D8420" s="11" t="s">
        <v>2664</v>
      </c>
      <c r="E8420" s="11" t="s">
        <v>2664</v>
      </c>
      <c r="F8420" s="4">
        <v>24000</v>
      </c>
      <c r="G8420" s="3">
        <v>2012</v>
      </c>
      <c r="H8420" s="3" t="s">
        <v>21</v>
      </c>
      <c r="I8420" s="12"/>
      <c r="J8420" s="3">
        <v>15</v>
      </c>
      <c r="K8420" s="3" t="str">
        <f>IF(VLOOKUP(D8420,'Resources Final'!A:C,3,FALSE)=0,"",VLOOKUP(D8420,'Resources Final'!A:C,3,FALSE))</f>
        <v/>
      </c>
      <c r="L8420" s="3" t="str">
        <f>IF(VLOOKUP(D8420,'Resources Final'!A:D,4,FALSE)=0,"",VLOOKUP(D8420,'Resources Final'!A:D,4,FALSE))</f>
        <v>Y</v>
      </c>
      <c r="M8420" s="3" t="str">
        <f>IF(VLOOKUP(D8420,'Resources Final'!A:E,5,FALSE)=0,"",VLOOKUP(D8420,'Resources Final'!A:E,5,FALSE))</f>
        <v/>
      </c>
      <c r="N8420" s="7" t="str">
        <f>IF(VLOOKUP(D8420,'Resources Final'!A:F,6,FALSE)=0,"",VLOOKUP(D8420,'Resources Final'!A:F,6,FALSE))</f>
        <v/>
      </c>
      <c r="O8420" s="3" t="str">
        <f>IF(VLOOKUP(D8420,'Resources Final'!A:G,7,FALSE)=0,"",VLOOKUP(D8420,'Resources Final'!A:G,7,FALSE))</f>
        <v/>
      </c>
    </row>
    <row r="8421" spans="1:15" x14ac:dyDescent="0.2">
      <c r="A8421" s="11">
        <v>990</v>
      </c>
      <c r="B8421" s="11" t="str">
        <f t="shared" si="146"/>
        <v>Fred C. and Mary R. Koch Foundation_Pembroke Hill School2012100000</v>
      </c>
      <c r="C8421" s="11" t="s">
        <v>4161</v>
      </c>
      <c r="D8421" s="11" t="s">
        <v>2828</v>
      </c>
      <c r="E8421" s="11" t="s">
        <v>2828</v>
      </c>
      <c r="F8421" s="4">
        <v>100000</v>
      </c>
      <c r="G8421" s="3">
        <v>2012</v>
      </c>
      <c r="H8421" s="3" t="s">
        <v>21</v>
      </c>
      <c r="I8421" s="12"/>
      <c r="J8421" s="3">
        <v>16</v>
      </c>
      <c r="K8421" s="3" t="str">
        <f>IF(VLOOKUP(D8421,'Resources Final'!A:C,3,FALSE)=0,"",VLOOKUP(D8421,'Resources Final'!A:C,3,FALSE))</f>
        <v/>
      </c>
      <c r="L8421" s="3" t="str">
        <f>IF(VLOOKUP(D8421,'Resources Final'!A:D,4,FALSE)=0,"",VLOOKUP(D8421,'Resources Final'!A:D,4,FALSE))</f>
        <v>Y</v>
      </c>
      <c r="M8421" s="3" t="str">
        <f>IF(VLOOKUP(D8421,'Resources Final'!A:E,5,FALSE)=0,"",VLOOKUP(D8421,'Resources Final'!A:E,5,FALSE))</f>
        <v/>
      </c>
      <c r="N8421" s="7" t="str">
        <f>IF(VLOOKUP(D8421,'Resources Final'!A:F,6,FALSE)=0,"",VLOOKUP(D8421,'Resources Final'!A:F,6,FALSE))</f>
        <v/>
      </c>
      <c r="O8421" s="3" t="str">
        <f>IF(VLOOKUP(D8421,'Resources Final'!A:G,7,FALSE)=0,"",VLOOKUP(D8421,'Resources Final'!A:G,7,FALSE))</f>
        <v/>
      </c>
    </row>
    <row r="8422" spans="1:15" x14ac:dyDescent="0.2">
      <c r="A8422" s="11">
        <v>990</v>
      </c>
      <c r="B8422" s="11" t="str">
        <f t="shared" si="146"/>
        <v>Fred C. and Mary R. Koch Foundation_Symphony in the Flint Hills201220000</v>
      </c>
      <c r="C8422" s="11" t="s">
        <v>4161</v>
      </c>
      <c r="D8422" s="11" t="s">
        <v>3498</v>
      </c>
      <c r="E8422" s="11" t="s">
        <v>3498</v>
      </c>
      <c r="F8422" s="4">
        <v>20000</v>
      </c>
      <c r="G8422" s="3">
        <v>2012</v>
      </c>
      <c r="H8422" s="3" t="s">
        <v>21</v>
      </c>
      <c r="I8422" s="12"/>
      <c r="J8422" s="3">
        <v>17</v>
      </c>
      <c r="K8422" s="3" t="str">
        <f>IF(VLOOKUP(D8422,'Resources Final'!A:C,3,FALSE)=0,"",VLOOKUP(D8422,'Resources Final'!A:C,3,FALSE))</f>
        <v/>
      </c>
      <c r="L8422" s="3" t="str">
        <f>IF(VLOOKUP(D8422,'Resources Final'!A:D,4,FALSE)=0,"",VLOOKUP(D8422,'Resources Final'!A:D,4,FALSE))</f>
        <v/>
      </c>
      <c r="M8422" s="3" t="str">
        <f>IF(VLOOKUP(D8422,'Resources Final'!A:E,5,FALSE)=0,"",VLOOKUP(D8422,'Resources Final'!A:E,5,FALSE))</f>
        <v>N</v>
      </c>
      <c r="N8422" s="7" t="str">
        <f>IF(VLOOKUP(D8422,'Resources Final'!A:F,6,FALSE)=0,"",VLOOKUP(D8422,'Resources Final'!A:F,6,FALSE))</f>
        <v/>
      </c>
      <c r="O8422" s="3" t="str">
        <f>IF(VLOOKUP(D8422,'Resources Final'!A:G,7,FALSE)=0,"",VLOOKUP(D8422,'Resources Final'!A:G,7,FALSE))</f>
        <v/>
      </c>
    </row>
    <row r="8423" spans="1:15" x14ac:dyDescent="0.2">
      <c r="A8423" s="11">
        <v>990</v>
      </c>
      <c r="B8423" s="11" t="str">
        <f t="shared" si="146"/>
        <v>Fred C. and Mary R. Koch Foundation_Salvation Army20122500</v>
      </c>
      <c r="C8423" s="11" t="s">
        <v>4161</v>
      </c>
      <c r="D8423" s="11" t="s">
        <v>2624</v>
      </c>
      <c r="E8423" s="11" t="s">
        <v>2624</v>
      </c>
      <c r="F8423" s="4">
        <v>2500</v>
      </c>
      <c r="G8423" s="3">
        <v>2012</v>
      </c>
      <c r="H8423" s="3" t="s">
        <v>21</v>
      </c>
      <c r="I8423" s="12"/>
      <c r="J8423" s="3">
        <v>18</v>
      </c>
      <c r="K8423" s="3" t="str">
        <f>IF(VLOOKUP(D8423,'Resources Final'!A:C,3,FALSE)=0,"",VLOOKUP(D8423,'Resources Final'!A:C,3,FALSE))</f>
        <v/>
      </c>
      <c r="L8423" s="3" t="str">
        <f>IF(VLOOKUP(D8423,'Resources Final'!A:D,4,FALSE)=0,"",VLOOKUP(D8423,'Resources Final'!A:D,4,FALSE))</f>
        <v/>
      </c>
      <c r="M8423" s="3" t="str">
        <f>IF(VLOOKUP(D8423,'Resources Final'!A:E,5,FALSE)=0,"",VLOOKUP(D8423,'Resources Final'!A:E,5,FALSE))</f>
        <v>N</v>
      </c>
      <c r="N8423" s="7" t="str">
        <f>IF(VLOOKUP(D8423,'Resources Final'!A:F,6,FALSE)=0,"",VLOOKUP(D8423,'Resources Final'!A:F,6,FALSE))</f>
        <v/>
      </c>
      <c r="O8423" s="3" t="str">
        <f>IF(VLOOKUP(D8423,'Resources Final'!A:G,7,FALSE)=0,"",VLOOKUP(D8423,'Resources Final'!A:G,7,FALSE))</f>
        <v/>
      </c>
    </row>
    <row r="8424" spans="1:15" x14ac:dyDescent="0.2">
      <c r="A8424" s="11">
        <v>990</v>
      </c>
      <c r="B8424" s="11" t="str">
        <f t="shared" si="146"/>
        <v>Fred C. and Mary R. Koch Foundation_Wichita Center for the Arts201243500</v>
      </c>
      <c r="C8424" s="11" t="s">
        <v>4161</v>
      </c>
      <c r="D8424" s="11" t="s">
        <v>4009</v>
      </c>
      <c r="E8424" s="11" t="s">
        <v>4009</v>
      </c>
      <c r="F8424" s="4">
        <v>43500</v>
      </c>
      <c r="G8424" s="3">
        <v>2012</v>
      </c>
      <c r="H8424" s="3" t="s">
        <v>21</v>
      </c>
      <c r="I8424" s="12"/>
      <c r="J8424" s="3">
        <v>19</v>
      </c>
      <c r="K8424" s="3" t="str">
        <f>IF(VLOOKUP(D8424,'Resources Final'!A:C,3,FALSE)=0,"",VLOOKUP(D8424,'Resources Final'!A:C,3,FALSE))</f>
        <v/>
      </c>
      <c r="L8424" s="3" t="str">
        <f>IF(VLOOKUP(D8424,'Resources Final'!A:D,4,FALSE)=0,"",VLOOKUP(D8424,'Resources Final'!A:D,4,FALSE))</f>
        <v/>
      </c>
      <c r="M8424" s="3" t="str">
        <f>IF(VLOOKUP(D8424,'Resources Final'!A:E,5,FALSE)=0,"",VLOOKUP(D8424,'Resources Final'!A:E,5,FALSE))</f>
        <v>N</v>
      </c>
      <c r="N8424" s="7" t="str">
        <f>IF(VLOOKUP(D8424,'Resources Final'!A:F,6,FALSE)=0,"",VLOOKUP(D8424,'Resources Final'!A:F,6,FALSE))</f>
        <v/>
      </c>
      <c r="O8424" s="3" t="str">
        <f>IF(VLOOKUP(D8424,'Resources Final'!A:G,7,FALSE)=0,"",VLOOKUP(D8424,'Resources Final'!A:G,7,FALSE))</f>
        <v/>
      </c>
    </row>
    <row r="8425" spans="1:15" x14ac:dyDescent="0.2">
      <c r="A8425" s="11">
        <v>990</v>
      </c>
      <c r="B8425" s="11" t="str">
        <f t="shared" si="146"/>
        <v>Fred C. and Mary R. Koch Foundation_Wichita State University201214000</v>
      </c>
      <c r="C8425" s="11" t="s">
        <v>4161</v>
      </c>
      <c r="D8425" s="11" t="s">
        <v>4019</v>
      </c>
      <c r="E8425" s="11" t="s">
        <v>4019</v>
      </c>
      <c r="F8425" s="4">
        <v>14000</v>
      </c>
      <c r="G8425" s="3">
        <v>2012</v>
      </c>
      <c r="H8425" s="3" t="s">
        <v>21</v>
      </c>
      <c r="I8425" s="12"/>
      <c r="J8425" s="3">
        <v>20</v>
      </c>
      <c r="K8425" s="3" t="str">
        <f>IF(VLOOKUP(D8425,'Resources Final'!A:C,3,FALSE)=0,"",VLOOKUP(D8425,'Resources Final'!A:C,3,FALSE))</f>
        <v/>
      </c>
      <c r="L8425" s="3" t="str">
        <f>IF(VLOOKUP(D8425,'Resources Final'!A:D,4,FALSE)=0,"",VLOOKUP(D8425,'Resources Final'!A:D,4,FALSE))</f>
        <v>Y</v>
      </c>
      <c r="M8425" s="3" t="str">
        <f>IF(VLOOKUP(D8425,'Resources Final'!A:E,5,FALSE)=0,"",VLOOKUP(D8425,'Resources Final'!A:E,5,FALSE))</f>
        <v/>
      </c>
      <c r="N8425" s="7" t="str">
        <f>IF(VLOOKUP(D8425,'Resources Final'!A:F,6,FALSE)=0,"",VLOOKUP(D8425,'Resources Final'!A:F,6,FALSE))</f>
        <v/>
      </c>
      <c r="O8425" s="3" t="str">
        <f>IF(VLOOKUP(D8425,'Resources Final'!A:G,7,FALSE)=0,"",VLOOKUP(D8425,'Resources Final'!A:G,7,FALSE))</f>
        <v/>
      </c>
    </row>
    <row r="8426" spans="1:15" x14ac:dyDescent="0.2">
      <c r="A8426" s="11">
        <v>990</v>
      </c>
      <c r="B8426" s="11" t="str">
        <f t="shared" si="146"/>
        <v>Fred C. and Mary R. Koch Foundation_Wichita Symphony201215000</v>
      </c>
      <c r="C8426" s="11" t="s">
        <v>4161</v>
      </c>
      <c r="D8426" s="11" t="s">
        <v>4022</v>
      </c>
      <c r="E8426" s="11" t="s">
        <v>4022</v>
      </c>
      <c r="F8426" s="4">
        <v>15000</v>
      </c>
      <c r="G8426" s="3">
        <v>2012</v>
      </c>
      <c r="H8426" s="3" t="s">
        <v>21</v>
      </c>
      <c r="I8426" s="12"/>
      <c r="J8426" s="3">
        <v>21</v>
      </c>
      <c r="K8426" s="3" t="str">
        <f>IF(VLOOKUP(D8426,'Resources Final'!A:C,3,FALSE)=0,"",VLOOKUP(D8426,'Resources Final'!A:C,3,FALSE))</f>
        <v/>
      </c>
      <c r="L8426" s="3" t="str">
        <f>IF(VLOOKUP(D8426,'Resources Final'!A:D,4,FALSE)=0,"",VLOOKUP(D8426,'Resources Final'!A:D,4,FALSE))</f>
        <v/>
      </c>
      <c r="M8426" s="3" t="str">
        <f>IF(VLOOKUP(D8426,'Resources Final'!A:E,5,FALSE)=0,"",VLOOKUP(D8426,'Resources Final'!A:E,5,FALSE))</f>
        <v>N</v>
      </c>
      <c r="N8426" s="7" t="str">
        <f>IF(VLOOKUP(D8426,'Resources Final'!A:F,6,FALSE)=0,"",VLOOKUP(D8426,'Resources Final'!A:F,6,FALSE))</f>
        <v/>
      </c>
      <c r="O8426" s="3" t="str">
        <f>IF(VLOOKUP(D8426,'Resources Final'!A:G,7,FALSE)=0,"",VLOOKUP(D8426,'Resources Final'!A:G,7,FALSE))</f>
        <v/>
      </c>
    </row>
    <row r="8427" spans="1:15" x14ac:dyDescent="0.2">
      <c r="A8427" s="11">
        <v>990</v>
      </c>
      <c r="B8427" s="11" t="str">
        <f t="shared" si="146"/>
        <v>Fred C. and Mary R. Koch Foundation_Youth Entrepreneurs of Kansas2012626000</v>
      </c>
      <c r="C8427" s="11" t="s">
        <v>4161</v>
      </c>
      <c r="D8427" s="11" t="s">
        <v>4134</v>
      </c>
      <c r="E8427" s="11" t="s">
        <v>4134</v>
      </c>
      <c r="F8427" s="4">
        <v>626000</v>
      </c>
      <c r="G8427" s="3">
        <v>2012</v>
      </c>
      <c r="H8427" s="3" t="s">
        <v>21</v>
      </c>
      <c r="I8427" s="12"/>
      <c r="J8427" s="3">
        <v>22</v>
      </c>
      <c r="K8427" s="3" t="str">
        <f>IF(VLOOKUP(D8427,'Resources Final'!A:C,3,FALSE)=0,"",VLOOKUP(D8427,'Resources Final'!A:C,3,FALSE))</f>
        <v/>
      </c>
      <c r="L8427" s="3" t="str">
        <f>IF(VLOOKUP(D8427,'Resources Final'!A:D,4,FALSE)=0,"",VLOOKUP(D8427,'Resources Final'!A:D,4,FALSE))</f>
        <v/>
      </c>
      <c r="M8427" s="3" t="str">
        <f>IF(VLOOKUP(D8427,'Resources Final'!A:E,5,FALSE)=0,"",VLOOKUP(D8427,'Resources Final'!A:E,5,FALSE))</f>
        <v/>
      </c>
      <c r="N8427" s="7" t="str">
        <f>IF(VLOOKUP(D8427,'Resources Final'!A:F,6,FALSE)=0,"",VLOOKUP(D8427,'Resources Final'!A:F,6,FALSE))</f>
        <v/>
      </c>
      <c r="O8427" s="3" t="str">
        <f>IF(VLOOKUP(D8427,'Resources Final'!A:G,7,FALSE)=0,"",VLOOKUP(D8427,'Resources Final'!A:G,7,FALSE))</f>
        <v/>
      </c>
    </row>
    <row r="8428" spans="1:15" x14ac:dyDescent="0.2">
      <c r="A8428" s="11">
        <v>990</v>
      </c>
      <c r="B8428" s="11" t="str">
        <f t="shared" si="146"/>
        <v>Fred C. and Mary R. Koch Foundation_Agarwal, Shivani20122000</v>
      </c>
      <c r="C8428" s="11" t="s">
        <v>4161</v>
      </c>
      <c r="D8428" s="11" t="s">
        <v>127</v>
      </c>
      <c r="E8428" s="11" t="s">
        <v>127</v>
      </c>
      <c r="F8428" s="4">
        <v>2000</v>
      </c>
      <c r="G8428" s="3">
        <v>2012</v>
      </c>
      <c r="H8428" s="3" t="s">
        <v>21</v>
      </c>
      <c r="I8428" s="12" t="s">
        <v>4162</v>
      </c>
      <c r="J8428" s="3">
        <v>23</v>
      </c>
      <c r="K8428" s="3" t="str">
        <f>IF(VLOOKUP(D8428,'Resources Final'!A:C,3,FALSE)=0,"",VLOOKUP(D8428,'Resources Final'!A:C,3,FALSE))</f>
        <v>Y</v>
      </c>
      <c r="L8428" s="3" t="str">
        <f>IF(VLOOKUP(D8428,'Resources Final'!A:D,4,FALSE)=0,"",VLOOKUP(D8428,'Resources Final'!A:D,4,FALSE))</f>
        <v/>
      </c>
      <c r="M8428" s="3" t="str">
        <f>IF(VLOOKUP(D8428,'Resources Final'!A:E,5,FALSE)=0,"",VLOOKUP(D8428,'Resources Final'!A:E,5,FALSE))</f>
        <v/>
      </c>
      <c r="N8428" s="7" t="str">
        <f>IF(VLOOKUP(D8428,'Resources Final'!A:F,6,FALSE)=0,"",VLOOKUP(D8428,'Resources Final'!A:F,6,FALSE))</f>
        <v/>
      </c>
      <c r="O8428" s="3" t="str">
        <f>IF(VLOOKUP(D8428,'Resources Final'!A:G,7,FALSE)=0,"",VLOOKUP(D8428,'Resources Final'!A:G,7,FALSE))</f>
        <v/>
      </c>
    </row>
    <row r="8429" spans="1:15" x14ac:dyDescent="0.2">
      <c r="A8429" s="11">
        <v>990</v>
      </c>
      <c r="B8429" s="11" t="str">
        <f t="shared" si="146"/>
        <v>Fred C. and Mary R. Koch Foundation_Alex, Brandon20122000</v>
      </c>
      <c r="C8429" s="11" t="s">
        <v>4161</v>
      </c>
      <c r="D8429" s="11" t="s">
        <v>144</v>
      </c>
      <c r="E8429" s="11" t="s">
        <v>144</v>
      </c>
      <c r="F8429" s="4">
        <v>2000</v>
      </c>
      <c r="G8429" s="3">
        <v>2012</v>
      </c>
      <c r="H8429" s="3" t="s">
        <v>21</v>
      </c>
      <c r="I8429" s="12" t="s">
        <v>4162</v>
      </c>
      <c r="J8429" s="3">
        <v>24</v>
      </c>
      <c r="K8429" s="3" t="str">
        <f>IF(VLOOKUP(D8429,'Resources Final'!A:C,3,FALSE)=0,"",VLOOKUP(D8429,'Resources Final'!A:C,3,FALSE))</f>
        <v>Y</v>
      </c>
      <c r="L8429" s="3" t="str">
        <f>IF(VLOOKUP(D8429,'Resources Final'!A:D,4,FALSE)=0,"",VLOOKUP(D8429,'Resources Final'!A:D,4,FALSE))</f>
        <v/>
      </c>
      <c r="M8429" s="3" t="str">
        <f>IF(VLOOKUP(D8429,'Resources Final'!A:E,5,FALSE)=0,"",VLOOKUP(D8429,'Resources Final'!A:E,5,FALSE))</f>
        <v/>
      </c>
      <c r="N8429" s="7" t="str">
        <f>IF(VLOOKUP(D8429,'Resources Final'!A:F,6,FALSE)=0,"",VLOOKUP(D8429,'Resources Final'!A:F,6,FALSE))</f>
        <v/>
      </c>
      <c r="O8429" s="3" t="str">
        <f>IF(VLOOKUP(D8429,'Resources Final'!A:G,7,FALSE)=0,"",VLOOKUP(D8429,'Resources Final'!A:G,7,FALSE))</f>
        <v/>
      </c>
    </row>
    <row r="8430" spans="1:15" x14ac:dyDescent="0.2">
      <c r="A8430" s="11">
        <v>990</v>
      </c>
      <c r="B8430" s="11" t="str">
        <f t="shared" si="146"/>
        <v>Fred C. and Mary R. Koch Foundation_Arneson, Luke20122000</v>
      </c>
      <c r="C8430" s="11" t="s">
        <v>4161</v>
      </c>
      <c r="D8430" s="11" t="s">
        <v>264</v>
      </c>
      <c r="E8430" s="11" t="s">
        <v>264</v>
      </c>
      <c r="F8430" s="4">
        <v>2000</v>
      </c>
      <c r="G8430" s="3">
        <v>2012</v>
      </c>
      <c r="H8430" s="3" t="s">
        <v>21</v>
      </c>
      <c r="I8430" s="12" t="s">
        <v>4162</v>
      </c>
      <c r="J8430" s="3">
        <v>25</v>
      </c>
      <c r="K8430" s="3" t="str">
        <f>IF(VLOOKUP(D8430,'Resources Final'!A:C,3,FALSE)=0,"",VLOOKUP(D8430,'Resources Final'!A:C,3,FALSE))</f>
        <v>Y</v>
      </c>
      <c r="L8430" s="3" t="str">
        <f>IF(VLOOKUP(D8430,'Resources Final'!A:D,4,FALSE)=0,"",VLOOKUP(D8430,'Resources Final'!A:D,4,FALSE))</f>
        <v/>
      </c>
      <c r="M8430" s="3" t="str">
        <f>IF(VLOOKUP(D8430,'Resources Final'!A:E,5,FALSE)=0,"",VLOOKUP(D8430,'Resources Final'!A:E,5,FALSE))</f>
        <v/>
      </c>
      <c r="N8430" s="7" t="str">
        <f>IF(VLOOKUP(D8430,'Resources Final'!A:F,6,FALSE)=0,"",VLOOKUP(D8430,'Resources Final'!A:F,6,FALSE))</f>
        <v/>
      </c>
      <c r="O8430" s="3" t="str">
        <f>IF(VLOOKUP(D8430,'Resources Final'!A:G,7,FALSE)=0,"",VLOOKUP(D8430,'Resources Final'!A:G,7,FALSE))</f>
        <v/>
      </c>
    </row>
    <row r="8431" spans="1:15" x14ac:dyDescent="0.2">
      <c r="A8431" s="11">
        <v>990</v>
      </c>
      <c r="B8431" s="11" t="str">
        <f t="shared" si="146"/>
        <v>Fred C. and Mary R. Koch Foundation_Aupperle, Patrick20122000</v>
      </c>
      <c r="C8431" s="11" t="s">
        <v>4161</v>
      </c>
      <c r="D8431" s="11" t="s">
        <v>291</v>
      </c>
      <c r="E8431" s="11" t="s">
        <v>291</v>
      </c>
      <c r="F8431" s="4">
        <v>2000</v>
      </c>
      <c r="G8431" s="3">
        <v>2012</v>
      </c>
      <c r="H8431" s="3" t="s">
        <v>21</v>
      </c>
      <c r="I8431" s="12" t="s">
        <v>4162</v>
      </c>
      <c r="J8431" s="3">
        <v>26</v>
      </c>
      <c r="K8431" s="3" t="str">
        <f>IF(VLOOKUP(D8431,'Resources Final'!A:C,3,FALSE)=0,"",VLOOKUP(D8431,'Resources Final'!A:C,3,FALSE))</f>
        <v>Y</v>
      </c>
      <c r="L8431" s="3" t="str">
        <f>IF(VLOOKUP(D8431,'Resources Final'!A:D,4,FALSE)=0,"",VLOOKUP(D8431,'Resources Final'!A:D,4,FALSE))</f>
        <v/>
      </c>
      <c r="M8431" s="3" t="str">
        <f>IF(VLOOKUP(D8431,'Resources Final'!A:E,5,FALSE)=0,"",VLOOKUP(D8431,'Resources Final'!A:E,5,FALSE))</f>
        <v/>
      </c>
      <c r="N8431" s="7" t="str">
        <f>IF(VLOOKUP(D8431,'Resources Final'!A:F,6,FALSE)=0,"",VLOOKUP(D8431,'Resources Final'!A:F,6,FALSE))</f>
        <v/>
      </c>
      <c r="O8431" s="3" t="str">
        <f>IF(VLOOKUP(D8431,'Resources Final'!A:G,7,FALSE)=0,"",VLOOKUP(D8431,'Resources Final'!A:G,7,FALSE))</f>
        <v/>
      </c>
    </row>
    <row r="8432" spans="1:15" x14ac:dyDescent="0.2">
      <c r="A8432" s="11">
        <v>990</v>
      </c>
      <c r="B8432" s="11" t="str">
        <f t="shared" si="146"/>
        <v>Fred C. and Mary R. Koch Foundation_Baber, Kristen20122000</v>
      </c>
      <c r="C8432" s="11" t="s">
        <v>4161</v>
      </c>
      <c r="D8432" s="11" t="s">
        <v>327</v>
      </c>
      <c r="E8432" s="11" t="s">
        <v>327</v>
      </c>
      <c r="F8432" s="4">
        <v>2000</v>
      </c>
      <c r="G8432" s="3">
        <v>2012</v>
      </c>
      <c r="H8432" s="3" t="s">
        <v>21</v>
      </c>
      <c r="I8432" s="12" t="s">
        <v>4162</v>
      </c>
      <c r="J8432" s="3">
        <v>27</v>
      </c>
      <c r="K8432" s="3" t="str">
        <f>IF(VLOOKUP(D8432,'Resources Final'!A:C,3,FALSE)=0,"",VLOOKUP(D8432,'Resources Final'!A:C,3,FALSE))</f>
        <v>Y</v>
      </c>
      <c r="L8432" s="3" t="str">
        <f>IF(VLOOKUP(D8432,'Resources Final'!A:D,4,FALSE)=0,"",VLOOKUP(D8432,'Resources Final'!A:D,4,FALSE))</f>
        <v/>
      </c>
      <c r="M8432" s="3" t="str">
        <f>IF(VLOOKUP(D8432,'Resources Final'!A:E,5,FALSE)=0,"",VLOOKUP(D8432,'Resources Final'!A:E,5,FALSE))</f>
        <v/>
      </c>
      <c r="N8432" s="7" t="str">
        <f>IF(VLOOKUP(D8432,'Resources Final'!A:F,6,FALSE)=0,"",VLOOKUP(D8432,'Resources Final'!A:F,6,FALSE))</f>
        <v/>
      </c>
      <c r="O8432" s="3" t="str">
        <f>IF(VLOOKUP(D8432,'Resources Final'!A:G,7,FALSE)=0,"",VLOOKUP(D8432,'Resources Final'!A:G,7,FALSE))</f>
        <v/>
      </c>
    </row>
    <row r="8433" spans="1:15" x14ac:dyDescent="0.2">
      <c r="A8433" s="11">
        <v>990</v>
      </c>
      <c r="B8433" s="11" t="str">
        <f t="shared" si="146"/>
        <v>Fred C. and Mary R. Koch Foundation_Bachman, Alec20122000</v>
      </c>
      <c r="C8433" s="11" t="s">
        <v>4161</v>
      </c>
      <c r="D8433" s="11" t="s">
        <v>330</v>
      </c>
      <c r="E8433" s="11" t="s">
        <v>330</v>
      </c>
      <c r="F8433" s="4">
        <v>2000</v>
      </c>
      <c r="G8433" s="3">
        <v>2012</v>
      </c>
      <c r="H8433" s="3" t="s">
        <v>21</v>
      </c>
      <c r="I8433" s="12" t="s">
        <v>4162</v>
      </c>
      <c r="J8433" s="3">
        <v>28</v>
      </c>
      <c r="K8433" s="3" t="str">
        <f>IF(VLOOKUP(D8433,'Resources Final'!A:C,3,FALSE)=0,"",VLOOKUP(D8433,'Resources Final'!A:C,3,FALSE))</f>
        <v>Y</v>
      </c>
      <c r="L8433" s="3" t="str">
        <f>IF(VLOOKUP(D8433,'Resources Final'!A:D,4,FALSE)=0,"",VLOOKUP(D8433,'Resources Final'!A:D,4,FALSE))</f>
        <v/>
      </c>
      <c r="M8433" s="3" t="str">
        <f>IF(VLOOKUP(D8433,'Resources Final'!A:E,5,FALSE)=0,"",VLOOKUP(D8433,'Resources Final'!A:E,5,FALSE))</f>
        <v/>
      </c>
      <c r="N8433" s="7" t="str">
        <f>IF(VLOOKUP(D8433,'Resources Final'!A:F,6,FALSE)=0,"",VLOOKUP(D8433,'Resources Final'!A:F,6,FALSE))</f>
        <v/>
      </c>
      <c r="O8433" s="3" t="str">
        <f>IF(VLOOKUP(D8433,'Resources Final'!A:G,7,FALSE)=0,"",VLOOKUP(D8433,'Resources Final'!A:G,7,FALSE))</f>
        <v/>
      </c>
    </row>
    <row r="8434" spans="1:15" x14ac:dyDescent="0.2">
      <c r="A8434" s="11">
        <v>990</v>
      </c>
      <c r="B8434" s="11" t="str">
        <f t="shared" si="146"/>
        <v>Fred C. and Mary R. Koch Foundation_Baker, Caitlin20122000</v>
      </c>
      <c r="C8434" s="11" t="s">
        <v>4161</v>
      </c>
      <c r="D8434" s="11" t="s">
        <v>335</v>
      </c>
      <c r="E8434" s="11" t="s">
        <v>335</v>
      </c>
      <c r="F8434" s="4">
        <v>2000</v>
      </c>
      <c r="G8434" s="3">
        <v>2012</v>
      </c>
      <c r="H8434" s="3" t="s">
        <v>21</v>
      </c>
      <c r="I8434" s="12" t="s">
        <v>4162</v>
      </c>
      <c r="J8434" s="3">
        <v>29</v>
      </c>
      <c r="K8434" s="3" t="str">
        <f>IF(VLOOKUP(D8434,'Resources Final'!A:C,3,FALSE)=0,"",VLOOKUP(D8434,'Resources Final'!A:C,3,FALSE))</f>
        <v>Y</v>
      </c>
      <c r="L8434" s="3" t="str">
        <f>IF(VLOOKUP(D8434,'Resources Final'!A:D,4,FALSE)=0,"",VLOOKUP(D8434,'Resources Final'!A:D,4,FALSE))</f>
        <v/>
      </c>
      <c r="M8434" s="3" t="str">
        <f>IF(VLOOKUP(D8434,'Resources Final'!A:E,5,FALSE)=0,"",VLOOKUP(D8434,'Resources Final'!A:E,5,FALSE))</f>
        <v/>
      </c>
      <c r="N8434" s="7" t="str">
        <f>IF(VLOOKUP(D8434,'Resources Final'!A:F,6,FALSE)=0,"",VLOOKUP(D8434,'Resources Final'!A:F,6,FALSE))</f>
        <v/>
      </c>
      <c r="O8434" s="3" t="str">
        <f>IF(VLOOKUP(D8434,'Resources Final'!A:G,7,FALSE)=0,"",VLOOKUP(D8434,'Resources Final'!A:G,7,FALSE))</f>
        <v/>
      </c>
    </row>
    <row r="8435" spans="1:15" x14ac:dyDescent="0.2">
      <c r="A8435" s="11">
        <v>990</v>
      </c>
      <c r="B8435" s="11" t="str">
        <f t="shared" si="146"/>
        <v>Fred C. and Mary R. Koch Foundation_Barnett, Don20122000</v>
      </c>
      <c r="C8435" s="11" t="s">
        <v>4161</v>
      </c>
      <c r="D8435" s="11" t="s">
        <v>354</v>
      </c>
      <c r="E8435" s="11" t="s">
        <v>354</v>
      </c>
      <c r="F8435" s="4">
        <v>2000</v>
      </c>
      <c r="G8435" s="3">
        <v>2012</v>
      </c>
      <c r="H8435" s="3" t="s">
        <v>21</v>
      </c>
      <c r="I8435" s="12" t="s">
        <v>4162</v>
      </c>
      <c r="J8435" s="3">
        <v>30</v>
      </c>
      <c r="K8435" s="3" t="str">
        <f>IF(VLOOKUP(D8435,'Resources Final'!A:C,3,FALSE)=0,"",VLOOKUP(D8435,'Resources Final'!A:C,3,FALSE))</f>
        <v>Y</v>
      </c>
      <c r="L8435" s="3" t="str">
        <f>IF(VLOOKUP(D8435,'Resources Final'!A:D,4,FALSE)=0,"",VLOOKUP(D8435,'Resources Final'!A:D,4,FALSE))</f>
        <v/>
      </c>
      <c r="M8435" s="3" t="str">
        <f>IF(VLOOKUP(D8435,'Resources Final'!A:E,5,FALSE)=0,"",VLOOKUP(D8435,'Resources Final'!A:E,5,FALSE))</f>
        <v/>
      </c>
      <c r="N8435" s="7" t="str">
        <f>IF(VLOOKUP(D8435,'Resources Final'!A:F,6,FALSE)=0,"",VLOOKUP(D8435,'Resources Final'!A:F,6,FALSE))</f>
        <v/>
      </c>
      <c r="O8435" s="3" t="str">
        <f>IF(VLOOKUP(D8435,'Resources Final'!A:G,7,FALSE)=0,"",VLOOKUP(D8435,'Resources Final'!A:G,7,FALSE))</f>
        <v/>
      </c>
    </row>
    <row r="8436" spans="1:15" x14ac:dyDescent="0.2">
      <c r="A8436" s="11">
        <v>990</v>
      </c>
      <c r="B8436" s="11" t="str">
        <f t="shared" si="146"/>
        <v>Fred C. and Mary R. Koch Foundation_Bassiri, Troy20122000</v>
      </c>
      <c r="C8436" s="11" t="s">
        <v>4161</v>
      </c>
      <c r="D8436" s="11" t="s">
        <v>360</v>
      </c>
      <c r="E8436" s="11" t="s">
        <v>360</v>
      </c>
      <c r="F8436" s="4">
        <v>2000</v>
      </c>
      <c r="G8436" s="3">
        <v>2012</v>
      </c>
      <c r="H8436" s="3" t="s">
        <v>21</v>
      </c>
      <c r="I8436" s="12" t="s">
        <v>4162</v>
      </c>
      <c r="J8436" s="3">
        <v>31</v>
      </c>
      <c r="K8436" s="3" t="str">
        <f>IF(VLOOKUP(D8436,'Resources Final'!A:C,3,FALSE)=0,"",VLOOKUP(D8436,'Resources Final'!A:C,3,FALSE))</f>
        <v>Y</v>
      </c>
      <c r="L8436" s="3" t="str">
        <f>IF(VLOOKUP(D8436,'Resources Final'!A:D,4,FALSE)=0,"",VLOOKUP(D8436,'Resources Final'!A:D,4,FALSE))</f>
        <v/>
      </c>
      <c r="M8436" s="3" t="str">
        <f>IF(VLOOKUP(D8436,'Resources Final'!A:E,5,FALSE)=0,"",VLOOKUP(D8436,'Resources Final'!A:E,5,FALSE))</f>
        <v/>
      </c>
      <c r="N8436" s="7" t="str">
        <f>IF(VLOOKUP(D8436,'Resources Final'!A:F,6,FALSE)=0,"",VLOOKUP(D8436,'Resources Final'!A:F,6,FALSE))</f>
        <v/>
      </c>
      <c r="O8436" s="3" t="str">
        <f>IF(VLOOKUP(D8436,'Resources Final'!A:G,7,FALSE)=0,"",VLOOKUP(D8436,'Resources Final'!A:G,7,FALSE))</f>
        <v/>
      </c>
    </row>
    <row r="8437" spans="1:15" x14ac:dyDescent="0.2">
      <c r="A8437" s="11">
        <v>990</v>
      </c>
      <c r="B8437" s="11" t="str">
        <f t="shared" si="146"/>
        <v>Fred C. and Mary R. Koch Foundation_Baukal, Caitlyn20122000</v>
      </c>
      <c r="C8437" s="11" t="s">
        <v>4161</v>
      </c>
      <c r="D8437" s="11" t="s">
        <v>363</v>
      </c>
      <c r="E8437" s="11" t="s">
        <v>363</v>
      </c>
      <c r="F8437" s="4">
        <v>2000</v>
      </c>
      <c r="G8437" s="3">
        <v>2012</v>
      </c>
      <c r="H8437" s="3" t="s">
        <v>21</v>
      </c>
      <c r="I8437" s="12" t="s">
        <v>4162</v>
      </c>
      <c r="J8437" s="3">
        <v>32</v>
      </c>
      <c r="K8437" s="3" t="str">
        <f>IF(VLOOKUP(D8437,'Resources Final'!A:C,3,FALSE)=0,"",VLOOKUP(D8437,'Resources Final'!A:C,3,FALSE))</f>
        <v>Y</v>
      </c>
      <c r="L8437" s="3" t="str">
        <f>IF(VLOOKUP(D8437,'Resources Final'!A:D,4,FALSE)=0,"",VLOOKUP(D8437,'Resources Final'!A:D,4,FALSE))</f>
        <v/>
      </c>
      <c r="M8437" s="3" t="str">
        <f>IF(VLOOKUP(D8437,'Resources Final'!A:E,5,FALSE)=0,"",VLOOKUP(D8437,'Resources Final'!A:E,5,FALSE))</f>
        <v/>
      </c>
      <c r="N8437" s="7" t="str">
        <f>IF(VLOOKUP(D8437,'Resources Final'!A:F,6,FALSE)=0,"",VLOOKUP(D8437,'Resources Final'!A:F,6,FALSE))</f>
        <v/>
      </c>
      <c r="O8437" s="3" t="str">
        <f>IF(VLOOKUP(D8437,'Resources Final'!A:G,7,FALSE)=0,"",VLOOKUP(D8437,'Resources Final'!A:G,7,FALSE))</f>
        <v/>
      </c>
    </row>
    <row r="8438" spans="1:15" x14ac:dyDescent="0.2">
      <c r="A8438" s="11">
        <v>990</v>
      </c>
      <c r="B8438" s="11" t="str">
        <f t="shared" si="146"/>
        <v>Fred C. and Mary R. Koch Foundation_Baukal, Christine20122000</v>
      </c>
      <c r="C8438" s="11" t="s">
        <v>4161</v>
      </c>
      <c r="D8438" s="11" t="s">
        <v>364</v>
      </c>
      <c r="E8438" s="11" t="s">
        <v>364</v>
      </c>
      <c r="F8438" s="4">
        <v>2000</v>
      </c>
      <c r="G8438" s="3">
        <v>2012</v>
      </c>
      <c r="H8438" s="3" t="s">
        <v>21</v>
      </c>
      <c r="I8438" s="12" t="s">
        <v>4162</v>
      </c>
      <c r="J8438" s="3">
        <v>33</v>
      </c>
      <c r="K8438" s="3" t="str">
        <f>IF(VLOOKUP(D8438,'Resources Final'!A:C,3,FALSE)=0,"",VLOOKUP(D8438,'Resources Final'!A:C,3,FALSE))</f>
        <v>Y</v>
      </c>
      <c r="L8438" s="3" t="str">
        <f>IF(VLOOKUP(D8438,'Resources Final'!A:D,4,FALSE)=0,"",VLOOKUP(D8438,'Resources Final'!A:D,4,FALSE))</f>
        <v/>
      </c>
      <c r="M8438" s="3" t="str">
        <f>IF(VLOOKUP(D8438,'Resources Final'!A:E,5,FALSE)=0,"",VLOOKUP(D8438,'Resources Final'!A:E,5,FALSE))</f>
        <v/>
      </c>
      <c r="N8438" s="7" t="str">
        <f>IF(VLOOKUP(D8438,'Resources Final'!A:F,6,FALSE)=0,"",VLOOKUP(D8438,'Resources Final'!A:F,6,FALSE))</f>
        <v/>
      </c>
      <c r="O8438" s="3" t="str">
        <f>IF(VLOOKUP(D8438,'Resources Final'!A:G,7,FALSE)=0,"",VLOOKUP(D8438,'Resources Final'!A:G,7,FALSE))</f>
        <v/>
      </c>
    </row>
    <row r="8439" spans="1:15" x14ac:dyDescent="0.2">
      <c r="A8439" s="11">
        <v>990</v>
      </c>
      <c r="B8439" s="11" t="str">
        <f t="shared" si="146"/>
        <v>Fred C. and Mary R. Koch Foundation_Bennett, Shericka20122000</v>
      </c>
      <c r="C8439" s="11" t="s">
        <v>4161</v>
      </c>
      <c r="D8439" s="11" t="s">
        <v>404</v>
      </c>
      <c r="E8439" s="11" t="s">
        <v>404</v>
      </c>
      <c r="F8439" s="4">
        <v>2000</v>
      </c>
      <c r="G8439" s="3">
        <v>2012</v>
      </c>
      <c r="H8439" s="3" t="s">
        <v>21</v>
      </c>
      <c r="I8439" s="12" t="s">
        <v>4162</v>
      </c>
      <c r="J8439" s="3">
        <v>34</v>
      </c>
      <c r="K8439" s="3" t="str">
        <f>IF(VLOOKUP(D8439,'Resources Final'!A:C,3,FALSE)=0,"",VLOOKUP(D8439,'Resources Final'!A:C,3,FALSE))</f>
        <v>Y</v>
      </c>
      <c r="L8439" s="3" t="str">
        <f>IF(VLOOKUP(D8439,'Resources Final'!A:D,4,FALSE)=0,"",VLOOKUP(D8439,'Resources Final'!A:D,4,FALSE))</f>
        <v/>
      </c>
      <c r="M8439" s="3" t="str">
        <f>IF(VLOOKUP(D8439,'Resources Final'!A:E,5,FALSE)=0,"",VLOOKUP(D8439,'Resources Final'!A:E,5,FALSE))</f>
        <v/>
      </c>
      <c r="N8439" s="7" t="str">
        <f>IF(VLOOKUP(D8439,'Resources Final'!A:F,6,FALSE)=0,"",VLOOKUP(D8439,'Resources Final'!A:F,6,FALSE))</f>
        <v/>
      </c>
      <c r="O8439" s="3" t="str">
        <f>IF(VLOOKUP(D8439,'Resources Final'!A:G,7,FALSE)=0,"",VLOOKUP(D8439,'Resources Final'!A:G,7,FALSE))</f>
        <v/>
      </c>
    </row>
    <row r="8440" spans="1:15" x14ac:dyDescent="0.2">
      <c r="A8440" s="11">
        <v>990</v>
      </c>
      <c r="B8440" s="11" t="str">
        <f t="shared" si="146"/>
        <v>Fred C. and Mary R. Koch Foundation_Berdan, Holly20122000</v>
      </c>
      <c r="C8440" s="11" t="s">
        <v>4161</v>
      </c>
      <c r="D8440" s="11" t="s">
        <v>407</v>
      </c>
      <c r="E8440" s="11" t="s">
        <v>407</v>
      </c>
      <c r="F8440" s="4">
        <v>2000</v>
      </c>
      <c r="G8440" s="3">
        <v>2012</v>
      </c>
      <c r="H8440" s="3" t="s">
        <v>21</v>
      </c>
      <c r="I8440" s="12" t="s">
        <v>4162</v>
      </c>
      <c r="J8440" s="3">
        <v>35</v>
      </c>
      <c r="K8440" s="3" t="str">
        <f>IF(VLOOKUP(D8440,'Resources Final'!A:C,3,FALSE)=0,"",VLOOKUP(D8440,'Resources Final'!A:C,3,FALSE))</f>
        <v>Y</v>
      </c>
      <c r="L8440" s="3" t="str">
        <f>IF(VLOOKUP(D8440,'Resources Final'!A:D,4,FALSE)=0,"",VLOOKUP(D8440,'Resources Final'!A:D,4,FALSE))</f>
        <v/>
      </c>
      <c r="M8440" s="3" t="str">
        <f>IF(VLOOKUP(D8440,'Resources Final'!A:E,5,FALSE)=0,"",VLOOKUP(D8440,'Resources Final'!A:E,5,FALSE))</f>
        <v/>
      </c>
      <c r="N8440" s="7" t="str">
        <f>IF(VLOOKUP(D8440,'Resources Final'!A:F,6,FALSE)=0,"",VLOOKUP(D8440,'Resources Final'!A:F,6,FALSE))</f>
        <v/>
      </c>
      <c r="O8440" s="3" t="str">
        <f>IF(VLOOKUP(D8440,'Resources Final'!A:G,7,FALSE)=0,"",VLOOKUP(D8440,'Resources Final'!A:G,7,FALSE))</f>
        <v/>
      </c>
    </row>
    <row r="8441" spans="1:15" x14ac:dyDescent="0.2">
      <c r="A8441" s="11">
        <v>990</v>
      </c>
      <c r="B8441" s="11" t="str">
        <f t="shared" si="146"/>
        <v>Fred C. and Mary R. Koch Foundation_Bergan, Zachary20122000</v>
      </c>
      <c r="C8441" s="11" t="s">
        <v>4161</v>
      </c>
      <c r="D8441" s="11" t="s">
        <v>408</v>
      </c>
      <c r="E8441" s="11" t="s">
        <v>408</v>
      </c>
      <c r="F8441" s="4">
        <v>2000</v>
      </c>
      <c r="G8441" s="3">
        <v>2012</v>
      </c>
      <c r="H8441" s="3" t="s">
        <v>21</v>
      </c>
      <c r="I8441" s="12" t="s">
        <v>4162</v>
      </c>
      <c r="J8441" s="3">
        <v>36</v>
      </c>
      <c r="K8441" s="3" t="str">
        <f>IF(VLOOKUP(D8441,'Resources Final'!A:C,3,FALSE)=0,"",VLOOKUP(D8441,'Resources Final'!A:C,3,FALSE))</f>
        <v>Y</v>
      </c>
      <c r="L8441" s="3" t="str">
        <f>IF(VLOOKUP(D8441,'Resources Final'!A:D,4,FALSE)=0,"",VLOOKUP(D8441,'Resources Final'!A:D,4,FALSE))</f>
        <v/>
      </c>
      <c r="M8441" s="3" t="str">
        <f>IF(VLOOKUP(D8441,'Resources Final'!A:E,5,FALSE)=0,"",VLOOKUP(D8441,'Resources Final'!A:E,5,FALSE))</f>
        <v/>
      </c>
      <c r="N8441" s="7" t="str">
        <f>IF(VLOOKUP(D8441,'Resources Final'!A:F,6,FALSE)=0,"",VLOOKUP(D8441,'Resources Final'!A:F,6,FALSE))</f>
        <v/>
      </c>
      <c r="O8441" s="3" t="str">
        <f>IF(VLOOKUP(D8441,'Resources Final'!A:G,7,FALSE)=0,"",VLOOKUP(D8441,'Resources Final'!A:G,7,FALSE))</f>
        <v/>
      </c>
    </row>
    <row r="8442" spans="1:15" x14ac:dyDescent="0.2">
      <c r="A8442" s="11">
        <v>990</v>
      </c>
      <c r="B8442" s="11" t="str">
        <f t="shared" si="146"/>
        <v>Fred C. and Mary R. Koch Foundation_Bhakta, Saajan20122000</v>
      </c>
      <c r="C8442" s="11" t="s">
        <v>4161</v>
      </c>
      <c r="D8442" s="11" t="s">
        <v>423</v>
      </c>
      <c r="E8442" s="11" t="s">
        <v>423</v>
      </c>
      <c r="F8442" s="4">
        <v>2000</v>
      </c>
      <c r="G8442" s="3">
        <v>2012</v>
      </c>
      <c r="H8442" s="3" t="s">
        <v>21</v>
      </c>
      <c r="I8442" s="12" t="s">
        <v>4162</v>
      </c>
      <c r="J8442" s="3">
        <v>37</v>
      </c>
      <c r="K8442" s="3" t="str">
        <f>IF(VLOOKUP(D8442,'Resources Final'!A:C,3,FALSE)=0,"",VLOOKUP(D8442,'Resources Final'!A:C,3,FALSE))</f>
        <v>Y</v>
      </c>
      <c r="L8442" s="3" t="str">
        <f>IF(VLOOKUP(D8442,'Resources Final'!A:D,4,FALSE)=0,"",VLOOKUP(D8442,'Resources Final'!A:D,4,FALSE))</f>
        <v/>
      </c>
      <c r="M8442" s="3" t="str">
        <f>IF(VLOOKUP(D8442,'Resources Final'!A:E,5,FALSE)=0,"",VLOOKUP(D8442,'Resources Final'!A:E,5,FALSE))</f>
        <v/>
      </c>
      <c r="N8442" s="7" t="str">
        <f>IF(VLOOKUP(D8442,'Resources Final'!A:F,6,FALSE)=0,"",VLOOKUP(D8442,'Resources Final'!A:F,6,FALSE))</f>
        <v/>
      </c>
      <c r="O8442" s="3" t="str">
        <f>IF(VLOOKUP(D8442,'Resources Final'!A:G,7,FALSE)=0,"",VLOOKUP(D8442,'Resources Final'!A:G,7,FALSE))</f>
        <v/>
      </c>
    </row>
    <row r="8443" spans="1:15" x14ac:dyDescent="0.2">
      <c r="A8443" s="11">
        <v>990</v>
      </c>
      <c r="B8443" s="11" t="str">
        <f t="shared" si="146"/>
        <v>Fred C. and Mary R. Koch Foundation_Blankinship, Ian20122000</v>
      </c>
      <c r="C8443" s="11" t="s">
        <v>4161</v>
      </c>
      <c r="D8443" s="11" t="s">
        <v>444</v>
      </c>
      <c r="E8443" s="11" t="s">
        <v>444</v>
      </c>
      <c r="F8443" s="4">
        <v>2000</v>
      </c>
      <c r="G8443" s="3">
        <v>2012</v>
      </c>
      <c r="H8443" s="3" t="s">
        <v>21</v>
      </c>
      <c r="I8443" s="12" t="s">
        <v>4162</v>
      </c>
      <c r="J8443" s="3">
        <v>38</v>
      </c>
      <c r="K8443" s="3" t="str">
        <f>IF(VLOOKUP(D8443,'Resources Final'!A:C,3,FALSE)=0,"",VLOOKUP(D8443,'Resources Final'!A:C,3,FALSE))</f>
        <v>Y</v>
      </c>
      <c r="L8443" s="3" t="str">
        <f>IF(VLOOKUP(D8443,'Resources Final'!A:D,4,FALSE)=0,"",VLOOKUP(D8443,'Resources Final'!A:D,4,FALSE))</f>
        <v/>
      </c>
      <c r="M8443" s="3" t="str">
        <f>IF(VLOOKUP(D8443,'Resources Final'!A:E,5,FALSE)=0,"",VLOOKUP(D8443,'Resources Final'!A:E,5,FALSE))</f>
        <v/>
      </c>
      <c r="N8443" s="7" t="str">
        <f>IF(VLOOKUP(D8443,'Resources Final'!A:F,6,FALSE)=0,"",VLOOKUP(D8443,'Resources Final'!A:F,6,FALSE))</f>
        <v/>
      </c>
      <c r="O8443" s="3" t="str">
        <f>IF(VLOOKUP(D8443,'Resources Final'!A:G,7,FALSE)=0,"",VLOOKUP(D8443,'Resources Final'!A:G,7,FALSE))</f>
        <v/>
      </c>
    </row>
    <row r="8444" spans="1:15" x14ac:dyDescent="0.2">
      <c r="A8444" s="11">
        <v>990</v>
      </c>
      <c r="B8444" s="11" t="str">
        <f t="shared" si="146"/>
        <v>Fred C. and Mary R. Koch Foundation_Blischak, Julianna20122000</v>
      </c>
      <c r="C8444" s="11" t="s">
        <v>4161</v>
      </c>
      <c r="D8444" s="11" t="s">
        <v>447</v>
      </c>
      <c r="E8444" s="11" t="s">
        <v>447</v>
      </c>
      <c r="F8444" s="4">
        <v>2000</v>
      </c>
      <c r="G8444" s="3">
        <v>2012</v>
      </c>
      <c r="H8444" s="3" t="s">
        <v>21</v>
      </c>
      <c r="I8444" s="12" t="s">
        <v>4162</v>
      </c>
      <c r="J8444" s="3">
        <v>39</v>
      </c>
      <c r="K8444" s="3" t="str">
        <f>IF(VLOOKUP(D8444,'Resources Final'!A:C,3,FALSE)=0,"",VLOOKUP(D8444,'Resources Final'!A:C,3,FALSE))</f>
        <v>Y</v>
      </c>
      <c r="L8444" s="3" t="str">
        <f>IF(VLOOKUP(D8444,'Resources Final'!A:D,4,FALSE)=0,"",VLOOKUP(D8444,'Resources Final'!A:D,4,FALSE))</f>
        <v/>
      </c>
      <c r="M8444" s="3" t="str">
        <f>IF(VLOOKUP(D8444,'Resources Final'!A:E,5,FALSE)=0,"",VLOOKUP(D8444,'Resources Final'!A:E,5,FALSE))</f>
        <v/>
      </c>
      <c r="N8444" s="7" t="str">
        <f>IF(VLOOKUP(D8444,'Resources Final'!A:F,6,FALSE)=0,"",VLOOKUP(D8444,'Resources Final'!A:F,6,FALSE))</f>
        <v/>
      </c>
      <c r="O8444" s="3" t="str">
        <f>IF(VLOOKUP(D8444,'Resources Final'!A:G,7,FALSE)=0,"",VLOOKUP(D8444,'Resources Final'!A:G,7,FALSE))</f>
        <v/>
      </c>
    </row>
    <row r="8445" spans="1:15" x14ac:dyDescent="0.2">
      <c r="A8445" s="11">
        <v>990</v>
      </c>
      <c r="B8445" s="11" t="str">
        <f t="shared" si="146"/>
        <v>Fred C. and Mary R. Koch Foundation_Blizzard, Benjamin20122000</v>
      </c>
      <c r="C8445" s="11" t="s">
        <v>4161</v>
      </c>
      <c r="D8445" s="11" t="s">
        <v>448</v>
      </c>
      <c r="E8445" s="11" t="s">
        <v>448</v>
      </c>
      <c r="F8445" s="4">
        <v>2000</v>
      </c>
      <c r="G8445" s="3">
        <v>2012</v>
      </c>
      <c r="H8445" s="3" t="s">
        <v>21</v>
      </c>
      <c r="I8445" s="12" t="s">
        <v>4162</v>
      </c>
      <c r="J8445" s="3">
        <v>40</v>
      </c>
      <c r="K8445" s="3" t="str">
        <f>IF(VLOOKUP(D8445,'Resources Final'!A:C,3,FALSE)=0,"",VLOOKUP(D8445,'Resources Final'!A:C,3,FALSE))</f>
        <v>Y</v>
      </c>
      <c r="L8445" s="3" t="str">
        <f>IF(VLOOKUP(D8445,'Resources Final'!A:D,4,FALSE)=0,"",VLOOKUP(D8445,'Resources Final'!A:D,4,FALSE))</f>
        <v/>
      </c>
      <c r="M8445" s="3" t="str">
        <f>IF(VLOOKUP(D8445,'Resources Final'!A:E,5,FALSE)=0,"",VLOOKUP(D8445,'Resources Final'!A:E,5,FALSE))</f>
        <v/>
      </c>
      <c r="N8445" s="7" t="str">
        <f>IF(VLOOKUP(D8445,'Resources Final'!A:F,6,FALSE)=0,"",VLOOKUP(D8445,'Resources Final'!A:F,6,FALSE))</f>
        <v/>
      </c>
      <c r="O8445" s="3" t="str">
        <f>IF(VLOOKUP(D8445,'Resources Final'!A:G,7,FALSE)=0,"",VLOOKUP(D8445,'Resources Final'!A:G,7,FALSE))</f>
        <v/>
      </c>
    </row>
    <row r="8446" spans="1:15" x14ac:dyDescent="0.2">
      <c r="A8446" s="11">
        <v>990</v>
      </c>
      <c r="B8446" s="11" t="str">
        <f t="shared" si="146"/>
        <v>Fred C. and Mary R. Koch Foundation_Bohrn, Carol-Ann20122000</v>
      </c>
      <c r="C8446" s="11" t="s">
        <v>4161</v>
      </c>
      <c r="D8446" s="11" t="s">
        <v>460</v>
      </c>
      <c r="E8446" s="11" t="s">
        <v>460</v>
      </c>
      <c r="F8446" s="4">
        <v>2000</v>
      </c>
      <c r="G8446" s="3">
        <v>2012</v>
      </c>
      <c r="H8446" s="3" t="s">
        <v>21</v>
      </c>
      <c r="I8446" s="12" t="s">
        <v>4162</v>
      </c>
      <c r="J8446" s="3">
        <v>41</v>
      </c>
      <c r="K8446" s="3" t="str">
        <f>IF(VLOOKUP(D8446,'Resources Final'!A:C,3,FALSE)=0,"",VLOOKUP(D8446,'Resources Final'!A:C,3,FALSE))</f>
        <v>Y</v>
      </c>
      <c r="L8446" s="3" t="str">
        <f>IF(VLOOKUP(D8446,'Resources Final'!A:D,4,FALSE)=0,"",VLOOKUP(D8446,'Resources Final'!A:D,4,FALSE))</f>
        <v/>
      </c>
      <c r="M8446" s="3" t="str">
        <f>IF(VLOOKUP(D8446,'Resources Final'!A:E,5,FALSE)=0,"",VLOOKUP(D8446,'Resources Final'!A:E,5,FALSE))</f>
        <v/>
      </c>
      <c r="N8446" s="7" t="str">
        <f>IF(VLOOKUP(D8446,'Resources Final'!A:F,6,FALSE)=0,"",VLOOKUP(D8446,'Resources Final'!A:F,6,FALSE))</f>
        <v/>
      </c>
      <c r="O8446" s="3" t="str">
        <f>IF(VLOOKUP(D8446,'Resources Final'!A:G,7,FALSE)=0,"",VLOOKUP(D8446,'Resources Final'!A:G,7,FALSE))</f>
        <v/>
      </c>
    </row>
    <row r="8447" spans="1:15" x14ac:dyDescent="0.2">
      <c r="A8447" s="11">
        <v>990</v>
      </c>
      <c r="B8447" s="11" t="str">
        <f t="shared" si="146"/>
        <v>Fred C. and Mary R. Koch Foundation_Bolmer, Elizabeth20122000</v>
      </c>
      <c r="C8447" s="11" t="s">
        <v>4161</v>
      </c>
      <c r="D8447" s="11" t="s">
        <v>464</v>
      </c>
      <c r="E8447" s="11" t="s">
        <v>464</v>
      </c>
      <c r="F8447" s="4">
        <v>2000</v>
      </c>
      <c r="G8447" s="3">
        <v>2012</v>
      </c>
      <c r="H8447" s="3" t="s">
        <v>21</v>
      </c>
      <c r="I8447" s="12" t="s">
        <v>4162</v>
      </c>
      <c r="J8447" s="3">
        <v>42</v>
      </c>
      <c r="K8447" s="3" t="str">
        <f>IF(VLOOKUP(D8447,'Resources Final'!A:C,3,FALSE)=0,"",VLOOKUP(D8447,'Resources Final'!A:C,3,FALSE))</f>
        <v>Y</v>
      </c>
      <c r="L8447" s="3" t="str">
        <f>IF(VLOOKUP(D8447,'Resources Final'!A:D,4,FALSE)=0,"",VLOOKUP(D8447,'Resources Final'!A:D,4,FALSE))</f>
        <v/>
      </c>
      <c r="M8447" s="3" t="str">
        <f>IF(VLOOKUP(D8447,'Resources Final'!A:E,5,FALSE)=0,"",VLOOKUP(D8447,'Resources Final'!A:E,5,FALSE))</f>
        <v/>
      </c>
      <c r="N8447" s="7" t="str">
        <f>IF(VLOOKUP(D8447,'Resources Final'!A:F,6,FALSE)=0,"",VLOOKUP(D8447,'Resources Final'!A:F,6,FALSE))</f>
        <v/>
      </c>
      <c r="O8447" s="3" t="str">
        <f>IF(VLOOKUP(D8447,'Resources Final'!A:G,7,FALSE)=0,"",VLOOKUP(D8447,'Resources Final'!A:G,7,FALSE))</f>
        <v/>
      </c>
    </row>
    <row r="8448" spans="1:15" x14ac:dyDescent="0.2">
      <c r="A8448" s="11">
        <v>990</v>
      </c>
      <c r="B8448" s="11" t="str">
        <f t="shared" si="146"/>
        <v>Fred C. and Mary R. Koch Foundation_Bonorden, James20122000</v>
      </c>
      <c r="C8448" s="11" t="s">
        <v>4161</v>
      </c>
      <c r="D8448" s="11" t="s">
        <v>468</v>
      </c>
      <c r="E8448" s="11" t="s">
        <v>468</v>
      </c>
      <c r="F8448" s="4">
        <v>2000</v>
      </c>
      <c r="G8448" s="3">
        <v>2012</v>
      </c>
      <c r="H8448" s="3" t="s">
        <v>21</v>
      </c>
      <c r="I8448" s="12" t="s">
        <v>4162</v>
      </c>
      <c r="J8448" s="3">
        <v>43</v>
      </c>
      <c r="K8448" s="3" t="str">
        <f>IF(VLOOKUP(D8448,'Resources Final'!A:C,3,FALSE)=0,"",VLOOKUP(D8448,'Resources Final'!A:C,3,FALSE))</f>
        <v>Y</v>
      </c>
      <c r="L8448" s="3" t="str">
        <f>IF(VLOOKUP(D8448,'Resources Final'!A:D,4,FALSE)=0,"",VLOOKUP(D8448,'Resources Final'!A:D,4,FALSE))</f>
        <v/>
      </c>
      <c r="M8448" s="3" t="str">
        <f>IF(VLOOKUP(D8448,'Resources Final'!A:E,5,FALSE)=0,"",VLOOKUP(D8448,'Resources Final'!A:E,5,FALSE))</f>
        <v/>
      </c>
      <c r="N8448" s="7" t="str">
        <f>IF(VLOOKUP(D8448,'Resources Final'!A:F,6,FALSE)=0,"",VLOOKUP(D8448,'Resources Final'!A:F,6,FALSE))</f>
        <v/>
      </c>
      <c r="O8448" s="3" t="str">
        <f>IF(VLOOKUP(D8448,'Resources Final'!A:G,7,FALSE)=0,"",VLOOKUP(D8448,'Resources Final'!A:G,7,FALSE))</f>
        <v/>
      </c>
    </row>
    <row r="8449" spans="1:15" x14ac:dyDescent="0.2">
      <c r="A8449" s="11">
        <v>990</v>
      </c>
      <c r="B8449" s="11" t="str">
        <f t="shared" si="146"/>
        <v>Fred C. and Mary R. Koch Foundation_Boriack, Brooke20122000</v>
      </c>
      <c r="C8449" s="11" t="s">
        <v>4161</v>
      </c>
      <c r="D8449" s="11" t="s">
        <v>470</v>
      </c>
      <c r="E8449" s="11" t="s">
        <v>470</v>
      </c>
      <c r="F8449" s="4">
        <v>2000</v>
      </c>
      <c r="G8449" s="3">
        <v>2012</v>
      </c>
      <c r="H8449" s="3" t="s">
        <v>21</v>
      </c>
      <c r="I8449" s="12" t="s">
        <v>4162</v>
      </c>
      <c r="J8449" s="3">
        <v>44</v>
      </c>
      <c r="K8449" s="3" t="str">
        <f>IF(VLOOKUP(D8449,'Resources Final'!A:C,3,FALSE)=0,"",VLOOKUP(D8449,'Resources Final'!A:C,3,FALSE))</f>
        <v>Y</v>
      </c>
      <c r="L8449" s="3" t="str">
        <f>IF(VLOOKUP(D8449,'Resources Final'!A:D,4,FALSE)=0,"",VLOOKUP(D8449,'Resources Final'!A:D,4,FALSE))</f>
        <v/>
      </c>
      <c r="M8449" s="3" t="str">
        <f>IF(VLOOKUP(D8449,'Resources Final'!A:E,5,FALSE)=0,"",VLOOKUP(D8449,'Resources Final'!A:E,5,FALSE))</f>
        <v/>
      </c>
      <c r="N8449" s="7" t="str">
        <f>IF(VLOOKUP(D8449,'Resources Final'!A:F,6,FALSE)=0,"",VLOOKUP(D8449,'Resources Final'!A:F,6,FALSE))</f>
        <v/>
      </c>
      <c r="O8449" s="3" t="str">
        <f>IF(VLOOKUP(D8449,'Resources Final'!A:G,7,FALSE)=0,"",VLOOKUP(D8449,'Resources Final'!A:G,7,FALSE))</f>
        <v/>
      </c>
    </row>
    <row r="8450" spans="1:15" x14ac:dyDescent="0.2">
      <c r="A8450" s="11">
        <v>990</v>
      </c>
      <c r="B8450" s="11" t="str">
        <f t="shared" ref="B8450:B8513" si="147">C8450&amp;"_"&amp;D8450&amp;G8450&amp;F8450</f>
        <v>Fred C. and Mary R. Koch Foundation_Bourland, Connor20122000</v>
      </c>
      <c r="C8450" s="11" t="s">
        <v>4161</v>
      </c>
      <c r="D8450" s="11" t="s">
        <v>475</v>
      </c>
      <c r="E8450" s="11" t="s">
        <v>475</v>
      </c>
      <c r="F8450" s="4">
        <v>2000</v>
      </c>
      <c r="G8450" s="3">
        <v>2012</v>
      </c>
      <c r="H8450" s="3" t="s">
        <v>21</v>
      </c>
      <c r="I8450" s="12" t="s">
        <v>4162</v>
      </c>
      <c r="J8450" s="3">
        <v>45</v>
      </c>
      <c r="K8450" s="3" t="str">
        <f>IF(VLOOKUP(D8450,'Resources Final'!A:C,3,FALSE)=0,"",VLOOKUP(D8450,'Resources Final'!A:C,3,FALSE))</f>
        <v>Y</v>
      </c>
      <c r="L8450" s="3" t="str">
        <f>IF(VLOOKUP(D8450,'Resources Final'!A:D,4,FALSE)=0,"",VLOOKUP(D8450,'Resources Final'!A:D,4,FALSE))</f>
        <v/>
      </c>
      <c r="M8450" s="3" t="str">
        <f>IF(VLOOKUP(D8450,'Resources Final'!A:E,5,FALSE)=0,"",VLOOKUP(D8450,'Resources Final'!A:E,5,FALSE))</f>
        <v/>
      </c>
      <c r="N8450" s="7" t="str">
        <f>IF(VLOOKUP(D8450,'Resources Final'!A:F,6,FALSE)=0,"",VLOOKUP(D8450,'Resources Final'!A:F,6,FALSE))</f>
        <v/>
      </c>
      <c r="O8450" s="3" t="str">
        <f>IF(VLOOKUP(D8450,'Resources Final'!A:G,7,FALSE)=0,"",VLOOKUP(D8450,'Resources Final'!A:G,7,FALSE))</f>
        <v/>
      </c>
    </row>
    <row r="8451" spans="1:15" x14ac:dyDescent="0.2">
      <c r="A8451" s="11">
        <v>990</v>
      </c>
      <c r="B8451" s="11" t="str">
        <f t="shared" si="147"/>
        <v>Fred C. and Mary R. Koch Foundation_Boyce, Maureen20122000</v>
      </c>
      <c r="C8451" s="11" t="s">
        <v>4161</v>
      </c>
      <c r="D8451" s="11" t="s">
        <v>484</v>
      </c>
      <c r="E8451" s="11" t="s">
        <v>484</v>
      </c>
      <c r="F8451" s="4">
        <v>2000</v>
      </c>
      <c r="G8451" s="3">
        <v>2012</v>
      </c>
      <c r="H8451" s="3" t="s">
        <v>21</v>
      </c>
      <c r="I8451" s="12" t="s">
        <v>4162</v>
      </c>
      <c r="J8451" s="3">
        <v>46</v>
      </c>
      <c r="K8451" s="3" t="str">
        <f>IF(VLOOKUP(D8451,'Resources Final'!A:C,3,FALSE)=0,"",VLOOKUP(D8451,'Resources Final'!A:C,3,FALSE))</f>
        <v>Y</v>
      </c>
      <c r="L8451" s="3" t="str">
        <f>IF(VLOOKUP(D8451,'Resources Final'!A:D,4,FALSE)=0,"",VLOOKUP(D8451,'Resources Final'!A:D,4,FALSE))</f>
        <v/>
      </c>
      <c r="M8451" s="3" t="str">
        <f>IF(VLOOKUP(D8451,'Resources Final'!A:E,5,FALSE)=0,"",VLOOKUP(D8451,'Resources Final'!A:E,5,FALSE))</f>
        <v/>
      </c>
      <c r="N8451" s="7" t="str">
        <f>IF(VLOOKUP(D8451,'Resources Final'!A:F,6,FALSE)=0,"",VLOOKUP(D8451,'Resources Final'!A:F,6,FALSE))</f>
        <v/>
      </c>
      <c r="O8451" s="3" t="str">
        <f>IF(VLOOKUP(D8451,'Resources Final'!A:G,7,FALSE)=0,"",VLOOKUP(D8451,'Resources Final'!A:G,7,FALSE))</f>
        <v/>
      </c>
    </row>
    <row r="8452" spans="1:15" x14ac:dyDescent="0.2">
      <c r="A8452" s="11">
        <v>990</v>
      </c>
      <c r="B8452" s="11" t="str">
        <f t="shared" si="147"/>
        <v>Fred C. and Mary R. Koch Foundation_Bradley, Tyler20122000</v>
      </c>
      <c r="C8452" s="11" t="s">
        <v>4161</v>
      </c>
      <c r="D8452" s="11" t="s">
        <v>489</v>
      </c>
      <c r="E8452" s="11" t="s">
        <v>489</v>
      </c>
      <c r="F8452" s="4">
        <v>2000</v>
      </c>
      <c r="G8452" s="3">
        <v>2012</v>
      </c>
      <c r="H8452" s="3" t="s">
        <v>21</v>
      </c>
      <c r="I8452" s="12" t="s">
        <v>4162</v>
      </c>
      <c r="J8452" s="3">
        <v>47</v>
      </c>
      <c r="K8452" s="3" t="str">
        <f>IF(VLOOKUP(D8452,'Resources Final'!A:C,3,FALSE)=0,"",VLOOKUP(D8452,'Resources Final'!A:C,3,FALSE))</f>
        <v>Y</v>
      </c>
      <c r="L8452" s="3" t="str">
        <f>IF(VLOOKUP(D8452,'Resources Final'!A:D,4,FALSE)=0,"",VLOOKUP(D8452,'Resources Final'!A:D,4,FALSE))</f>
        <v/>
      </c>
      <c r="M8452" s="3" t="str">
        <f>IF(VLOOKUP(D8452,'Resources Final'!A:E,5,FALSE)=0,"",VLOOKUP(D8452,'Resources Final'!A:E,5,FALSE))</f>
        <v/>
      </c>
      <c r="N8452" s="7" t="str">
        <f>IF(VLOOKUP(D8452,'Resources Final'!A:F,6,FALSE)=0,"",VLOOKUP(D8452,'Resources Final'!A:F,6,FALSE))</f>
        <v/>
      </c>
      <c r="O8452" s="3" t="str">
        <f>IF(VLOOKUP(D8452,'Resources Final'!A:G,7,FALSE)=0,"",VLOOKUP(D8452,'Resources Final'!A:G,7,FALSE))</f>
        <v/>
      </c>
    </row>
    <row r="8453" spans="1:15" x14ac:dyDescent="0.2">
      <c r="A8453" s="11">
        <v>990</v>
      </c>
      <c r="B8453" s="11" t="str">
        <f t="shared" si="147"/>
        <v>Fred C. and Mary R. Koch Foundation_Campbell, Kara20122000</v>
      </c>
      <c r="C8453" s="11" t="s">
        <v>4161</v>
      </c>
      <c r="D8453" s="11" t="s">
        <v>595</v>
      </c>
      <c r="E8453" s="11" t="s">
        <v>595</v>
      </c>
      <c r="F8453" s="4">
        <v>2000</v>
      </c>
      <c r="G8453" s="3">
        <v>2012</v>
      </c>
      <c r="H8453" s="3" t="s">
        <v>21</v>
      </c>
      <c r="I8453" s="12" t="s">
        <v>4162</v>
      </c>
      <c r="J8453" s="3">
        <v>48</v>
      </c>
      <c r="K8453" s="3" t="str">
        <f>IF(VLOOKUP(D8453,'Resources Final'!A:C,3,FALSE)=0,"",VLOOKUP(D8453,'Resources Final'!A:C,3,FALSE))</f>
        <v>Y</v>
      </c>
      <c r="L8453" s="3" t="str">
        <f>IF(VLOOKUP(D8453,'Resources Final'!A:D,4,FALSE)=0,"",VLOOKUP(D8453,'Resources Final'!A:D,4,FALSE))</f>
        <v/>
      </c>
      <c r="M8453" s="3" t="str">
        <f>IF(VLOOKUP(D8453,'Resources Final'!A:E,5,FALSE)=0,"",VLOOKUP(D8453,'Resources Final'!A:E,5,FALSE))</f>
        <v/>
      </c>
      <c r="N8453" s="7" t="str">
        <f>IF(VLOOKUP(D8453,'Resources Final'!A:F,6,FALSE)=0,"",VLOOKUP(D8453,'Resources Final'!A:F,6,FALSE))</f>
        <v/>
      </c>
      <c r="O8453" s="3" t="str">
        <f>IF(VLOOKUP(D8453,'Resources Final'!A:G,7,FALSE)=0,"",VLOOKUP(D8453,'Resources Final'!A:G,7,FALSE))</f>
        <v/>
      </c>
    </row>
    <row r="8454" spans="1:15" x14ac:dyDescent="0.2">
      <c r="A8454" s="11">
        <v>990</v>
      </c>
      <c r="B8454" s="11" t="str">
        <f t="shared" si="147"/>
        <v>Fred C. and Mary R. Koch Foundation_Camper, Tyrek20122000</v>
      </c>
      <c r="C8454" s="11" t="s">
        <v>4161</v>
      </c>
      <c r="D8454" s="11" t="s">
        <v>597</v>
      </c>
      <c r="E8454" s="11" t="s">
        <v>597</v>
      </c>
      <c r="F8454" s="4">
        <v>2000</v>
      </c>
      <c r="G8454" s="3">
        <v>2012</v>
      </c>
      <c r="H8454" s="3" t="s">
        <v>21</v>
      </c>
      <c r="I8454" s="12" t="s">
        <v>4162</v>
      </c>
      <c r="J8454" s="3">
        <v>49</v>
      </c>
      <c r="K8454" s="3" t="str">
        <f>IF(VLOOKUP(D8454,'Resources Final'!A:C,3,FALSE)=0,"",VLOOKUP(D8454,'Resources Final'!A:C,3,FALSE))</f>
        <v>Y</v>
      </c>
      <c r="L8454" s="3" t="str">
        <f>IF(VLOOKUP(D8454,'Resources Final'!A:D,4,FALSE)=0,"",VLOOKUP(D8454,'Resources Final'!A:D,4,FALSE))</f>
        <v/>
      </c>
      <c r="M8454" s="3" t="str">
        <f>IF(VLOOKUP(D8454,'Resources Final'!A:E,5,FALSE)=0,"",VLOOKUP(D8454,'Resources Final'!A:E,5,FALSE))</f>
        <v/>
      </c>
      <c r="N8454" s="7" t="str">
        <f>IF(VLOOKUP(D8454,'Resources Final'!A:F,6,FALSE)=0,"",VLOOKUP(D8454,'Resources Final'!A:F,6,FALSE))</f>
        <v/>
      </c>
      <c r="O8454" s="3" t="str">
        <f>IF(VLOOKUP(D8454,'Resources Final'!A:G,7,FALSE)=0,"",VLOOKUP(D8454,'Resources Final'!A:G,7,FALSE))</f>
        <v/>
      </c>
    </row>
    <row r="8455" spans="1:15" x14ac:dyDescent="0.2">
      <c r="A8455" s="11">
        <v>990</v>
      </c>
      <c r="B8455" s="11" t="str">
        <f t="shared" si="147"/>
        <v>Fred C. and Mary R. Koch Foundation_Cangiano, Kristen20122000</v>
      </c>
      <c r="C8455" s="11" t="s">
        <v>4161</v>
      </c>
      <c r="D8455" s="11" t="s">
        <v>600</v>
      </c>
      <c r="E8455" s="11" t="s">
        <v>600</v>
      </c>
      <c r="F8455" s="4">
        <v>2000</v>
      </c>
      <c r="G8455" s="3">
        <v>2012</v>
      </c>
      <c r="H8455" s="3" t="s">
        <v>21</v>
      </c>
      <c r="I8455" s="12" t="s">
        <v>4162</v>
      </c>
      <c r="J8455" s="3">
        <v>50</v>
      </c>
      <c r="K8455" s="3" t="str">
        <f>IF(VLOOKUP(D8455,'Resources Final'!A:C,3,FALSE)=0,"",VLOOKUP(D8455,'Resources Final'!A:C,3,FALSE))</f>
        <v>Y</v>
      </c>
      <c r="L8455" s="3" t="str">
        <f>IF(VLOOKUP(D8455,'Resources Final'!A:D,4,FALSE)=0,"",VLOOKUP(D8455,'Resources Final'!A:D,4,FALSE))</f>
        <v/>
      </c>
      <c r="M8455" s="3" t="str">
        <f>IF(VLOOKUP(D8455,'Resources Final'!A:E,5,FALSE)=0,"",VLOOKUP(D8455,'Resources Final'!A:E,5,FALSE))</f>
        <v/>
      </c>
      <c r="N8455" s="7" t="str">
        <f>IF(VLOOKUP(D8455,'Resources Final'!A:F,6,FALSE)=0,"",VLOOKUP(D8455,'Resources Final'!A:F,6,FALSE))</f>
        <v/>
      </c>
      <c r="O8455" s="3" t="str">
        <f>IF(VLOOKUP(D8455,'Resources Final'!A:G,7,FALSE)=0,"",VLOOKUP(D8455,'Resources Final'!A:G,7,FALSE))</f>
        <v/>
      </c>
    </row>
    <row r="8456" spans="1:15" x14ac:dyDescent="0.2">
      <c r="A8456" s="11">
        <v>990</v>
      </c>
      <c r="B8456" s="11" t="str">
        <f t="shared" si="147"/>
        <v>Fred C. and Mary R. Koch Foundation_Carrier, Kimberly20122000</v>
      </c>
      <c r="C8456" s="11" t="s">
        <v>4161</v>
      </c>
      <c r="D8456" s="11" t="s">
        <v>619</v>
      </c>
      <c r="E8456" s="11" t="s">
        <v>619</v>
      </c>
      <c r="F8456" s="4">
        <v>2000</v>
      </c>
      <c r="G8456" s="3">
        <v>2012</v>
      </c>
      <c r="H8456" s="3" t="s">
        <v>21</v>
      </c>
      <c r="I8456" s="12" t="s">
        <v>4162</v>
      </c>
      <c r="J8456" s="3">
        <v>51</v>
      </c>
      <c r="K8456" s="3" t="str">
        <f>IF(VLOOKUP(D8456,'Resources Final'!A:C,3,FALSE)=0,"",VLOOKUP(D8456,'Resources Final'!A:C,3,FALSE))</f>
        <v>Y</v>
      </c>
      <c r="L8456" s="3" t="str">
        <f>IF(VLOOKUP(D8456,'Resources Final'!A:D,4,FALSE)=0,"",VLOOKUP(D8456,'Resources Final'!A:D,4,FALSE))</f>
        <v/>
      </c>
      <c r="M8456" s="3" t="str">
        <f>IF(VLOOKUP(D8456,'Resources Final'!A:E,5,FALSE)=0,"",VLOOKUP(D8456,'Resources Final'!A:E,5,FALSE))</f>
        <v/>
      </c>
      <c r="N8456" s="7" t="str">
        <f>IF(VLOOKUP(D8456,'Resources Final'!A:F,6,FALSE)=0,"",VLOOKUP(D8456,'Resources Final'!A:F,6,FALSE))</f>
        <v/>
      </c>
      <c r="O8456" s="3" t="str">
        <f>IF(VLOOKUP(D8456,'Resources Final'!A:G,7,FALSE)=0,"",VLOOKUP(D8456,'Resources Final'!A:G,7,FALSE))</f>
        <v/>
      </c>
    </row>
    <row r="8457" spans="1:15" x14ac:dyDescent="0.2">
      <c r="A8457" s="11">
        <v>990</v>
      </c>
      <c r="B8457" s="11" t="str">
        <f t="shared" si="147"/>
        <v>Fred C. and Mary R. Koch Foundation_Cera-Proulx, Katryna20122000</v>
      </c>
      <c r="C8457" s="11" t="s">
        <v>4161</v>
      </c>
      <c r="D8457" s="11" t="s">
        <v>685</v>
      </c>
      <c r="E8457" s="11" t="s">
        <v>685</v>
      </c>
      <c r="F8457" s="4">
        <v>2000</v>
      </c>
      <c r="G8457" s="3">
        <v>2012</v>
      </c>
      <c r="H8457" s="3" t="s">
        <v>21</v>
      </c>
      <c r="I8457" s="12" t="s">
        <v>4162</v>
      </c>
      <c r="J8457" s="3">
        <v>52</v>
      </c>
      <c r="K8457" s="3" t="str">
        <f>IF(VLOOKUP(D8457,'Resources Final'!A:C,3,FALSE)=0,"",VLOOKUP(D8457,'Resources Final'!A:C,3,FALSE))</f>
        <v>Y</v>
      </c>
      <c r="L8457" s="3" t="str">
        <f>IF(VLOOKUP(D8457,'Resources Final'!A:D,4,FALSE)=0,"",VLOOKUP(D8457,'Resources Final'!A:D,4,FALSE))</f>
        <v/>
      </c>
      <c r="M8457" s="3" t="str">
        <f>IF(VLOOKUP(D8457,'Resources Final'!A:E,5,FALSE)=0,"",VLOOKUP(D8457,'Resources Final'!A:E,5,FALSE))</f>
        <v/>
      </c>
      <c r="N8457" s="7" t="str">
        <f>IF(VLOOKUP(D8457,'Resources Final'!A:F,6,FALSE)=0,"",VLOOKUP(D8457,'Resources Final'!A:F,6,FALSE))</f>
        <v/>
      </c>
      <c r="O8457" s="3" t="str">
        <f>IF(VLOOKUP(D8457,'Resources Final'!A:G,7,FALSE)=0,"",VLOOKUP(D8457,'Resources Final'!A:G,7,FALSE))</f>
        <v/>
      </c>
    </row>
    <row r="8458" spans="1:15" x14ac:dyDescent="0.2">
      <c r="A8458" s="11">
        <v>990</v>
      </c>
      <c r="B8458" s="11" t="str">
        <f t="shared" si="147"/>
        <v>Fred C. and Mary R. Koch Foundation_Chandler, Christine20122000</v>
      </c>
      <c r="C8458" s="11" t="s">
        <v>4161</v>
      </c>
      <c r="D8458" s="11" t="s">
        <v>692</v>
      </c>
      <c r="E8458" s="11" t="s">
        <v>692</v>
      </c>
      <c r="F8458" s="4">
        <v>2000</v>
      </c>
      <c r="G8458" s="3">
        <v>2012</v>
      </c>
      <c r="H8458" s="3" t="s">
        <v>21</v>
      </c>
      <c r="I8458" s="12" t="s">
        <v>4162</v>
      </c>
      <c r="J8458" s="3">
        <v>53</v>
      </c>
      <c r="K8458" s="3" t="str">
        <f>IF(VLOOKUP(D8458,'Resources Final'!A:C,3,FALSE)=0,"",VLOOKUP(D8458,'Resources Final'!A:C,3,FALSE))</f>
        <v>Y</v>
      </c>
      <c r="L8458" s="3" t="str">
        <f>IF(VLOOKUP(D8458,'Resources Final'!A:D,4,FALSE)=0,"",VLOOKUP(D8458,'Resources Final'!A:D,4,FALSE))</f>
        <v/>
      </c>
      <c r="M8458" s="3" t="str">
        <f>IF(VLOOKUP(D8458,'Resources Final'!A:E,5,FALSE)=0,"",VLOOKUP(D8458,'Resources Final'!A:E,5,FALSE))</f>
        <v/>
      </c>
      <c r="N8458" s="7" t="str">
        <f>IF(VLOOKUP(D8458,'Resources Final'!A:F,6,FALSE)=0,"",VLOOKUP(D8458,'Resources Final'!A:F,6,FALSE))</f>
        <v/>
      </c>
      <c r="O8458" s="3" t="str">
        <f>IF(VLOOKUP(D8458,'Resources Final'!A:G,7,FALSE)=0,"",VLOOKUP(D8458,'Resources Final'!A:G,7,FALSE))</f>
        <v/>
      </c>
    </row>
    <row r="8459" spans="1:15" x14ac:dyDescent="0.2">
      <c r="A8459" s="11">
        <v>990</v>
      </c>
      <c r="B8459" s="11" t="str">
        <f t="shared" si="147"/>
        <v>Fred C. and Mary R. Koch Foundation_Chang, Gary20122000</v>
      </c>
      <c r="C8459" s="11" t="s">
        <v>4161</v>
      </c>
      <c r="D8459" s="11" t="s">
        <v>696</v>
      </c>
      <c r="E8459" s="11" t="s">
        <v>696</v>
      </c>
      <c r="F8459" s="4">
        <v>2000</v>
      </c>
      <c r="G8459" s="3">
        <v>2012</v>
      </c>
      <c r="H8459" s="3" t="s">
        <v>21</v>
      </c>
      <c r="I8459" s="12" t="s">
        <v>4162</v>
      </c>
      <c r="J8459" s="3">
        <v>54</v>
      </c>
      <c r="K8459" s="3" t="str">
        <f>IF(VLOOKUP(D8459,'Resources Final'!A:C,3,FALSE)=0,"",VLOOKUP(D8459,'Resources Final'!A:C,3,FALSE))</f>
        <v>Y</v>
      </c>
      <c r="L8459" s="3" t="str">
        <f>IF(VLOOKUP(D8459,'Resources Final'!A:D,4,FALSE)=0,"",VLOOKUP(D8459,'Resources Final'!A:D,4,FALSE))</f>
        <v/>
      </c>
      <c r="M8459" s="3" t="str">
        <f>IF(VLOOKUP(D8459,'Resources Final'!A:E,5,FALSE)=0,"",VLOOKUP(D8459,'Resources Final'!A:E,5,FALSE))</f>
        <v/>
      </c>
      <c r="N8459" s="7" t="str">
        <f>IF(VLOOKUP(D8459,'Resources Final'!A:F,6,FALSE)=0,"",VLOOKUP(D8459,'Resources Final'!A:F,6,FALSE))</f>
        <v/>
      </c>
      <c r="O8459" s="3" t="str">
        <f>IF(VLOOKUP(D8459,'Resources Final'!A:G,7,FALSE)=0,"",VLOOKUP(D8459,'Resources Final'!A:G,7,FALSE))</f>
        <v/>
      </c>
    </row>
    <row r="8460" spans="1:15" x14ac:dyDescent="0.2">
      <c r="A8460" s="11">
        <v>990</v>
      </c>
      <c r="B8460" s="11" t="str">
        <f t="shared" si="147"/>
        <v>Fred C. and Mary R. Koch Foundation_Chang, Ashley20122000</v>
      </c>
      <c r="C8460" s="11" t="s">
        <v>4161</v>
      </c>
      <c r="D8460" s="11" t="s">
        <v>695</v>
      </c>
      <c r="E8460" s="11" t="s">
        <v>695</v>
      </c>
      <c r="F8460" s="4">
        <v>2000</v>
      </c>
      <c r="G8460" s="3">
        <v>2012</v>
      </c>
      <c r="H8460" s="3" t="s">
        <v>21</v>
      </c>
      <c r="I8460" s="12" t="s">
        <v>4162</v>
      </c>
      <c r="J8460" s="3">
        <v>55</v>
      </c>
      <c r="K8460" s="3" t="str">
        <f>IF(VLOOKUP(D8460,'Resources Final'!A:C,3,FALSE)=0,"",VLOOKUP(D8460,'Resources Final'!A:C,3,FALSE))</f>
        <v>Y</v>
      </c>
      <c r="L8460" s="3" t="str">
        <f>IF(VLOOKUP(D8460,'Resources Final'!A:D,4,FALSE)=0,"",VLOOKUP(D8460,'Resources Final'!A:D,4,FALSE))</f>
        <v/>
      </c>
      <c r="M8460" s="3" t="str">
        <f>IF(VLOOKUP(D8460,'Resources Final'!A:E,5,FALSE)=0,"",VLOOKUP(D8460,'Resources Final'!A:E,5,FALSE))</f>
        <v/>
      </c>
      <c r="N8460" s="7" t="str">
        <f>IF(VLOOKUP(D8460,'Resources Final'!A:F,6,FALSE)=0,"",VLOOKUP(D8460,'Resources Final'!A:F,6,FALSE))</f>
        <v/>
      </c>
      <c r="O8460" s="3" t="str">
        <f>IF(VLOOKUP(D8460,'Resources Final'!A:G,7,FALSE)=0,"",VLOOKUP(D8460,'Resources Final'!A:G,7,FALSE))</f>
        <v/>
      </c>
    </row>
    <row r="8461" spans="1:15" x14ac:dyDescent="0.2">
      <c r="A8461" s="11">
        <v>990</v>
      </c>
      <c r="B8461" s="11" t="str">
        <f t="shared" si="147"/>
        <v>Fred C. and Mary R. Koch Foundation_Childs, Allison20122000</v>
      </c>
      <c r="C8461" s="11" t="s">
        <v>4161</v>
      </c>
      <c r="D8461" s="11" t="s">
        <v>714</v>
      </c>
      <c r="E8461" s="11" t="s">
        <v>714</v>
      </c>
      <c r="F8461" s="4">
        <v>2000</v>
      </c>
      <c r="G8461" s="3">
        <v>2012</v>
      </c>
      <c r="H8461" s="3" t="s">
        <v>21</v>
      </c>
      <c r="I8461" s="12" t="s">
        <v>4162</v>
      </c>
      <c r="J8461" s="3">
        <v>56</v>
      </c>
      <c r="K8461" s="3" t="str">
        <f>IF(VLOOKUP(D8461,'Resources Final'!A:C,3,FALSE)=0,"",VLOOKUP(D8461,'Resources Final'!A:C,3,FALSE))</f>
        <v>Y</v>
      </c>
      <c r="L8461" s="3" t="str">
        <f>IF(VLOOKUP(D8461,'Resources Final'!A:D,4,FALSE)=0,"",VLOOKUP(D8461,'Resources Final'!A:D,4,FALSE))</f>
        <v/>
      </c>
      <c r="M8461" s="3" t="str">
        <f>IF(VLOOKUP(D8461,'Resources Final'!A:E,5,FALSE)=0,"",VLOOKUP(D8461,'Resources Final'!A:E,5,FALSE))</f>
        <v/>
      </c>
      <c r="N8461" s="7" t="str">
        <f>IF(VLOOKUP(D8461,'Resources Final'!A:F,6,FALSE)=0,"",VLOOKUP(D8461,'Resources Final'!A:F,6,FALSE))</f>
        <v/>
      </c>
      <c r="O8461" s="3" t="str">
        <f>IF(VLOOKUP(D8461,'Resources Final'!A:G,7,FALSE)=0,"",VLOOKUP(D8461,'Resources Final'!A:G,7,FALSE))</f>
        <v/>
      </c>
    </row>
    <row r="8462" spans="1:15" x14ac:dyDescent="0.2">
      <c r="A8462" s="11">
        <v>990</v>
      </c>
      <c r="B8462" s="11" t="str">
        <f t="shared" si="147"/>
        <v>Fred C. and Mary R. Koch Foundation_Clavelli, Jason20122000</v>
      </c>
      <c r="C8462" s="11" t="s">
        <v>4161</v>
      </c>
      <c r="D8462" s="11" t="s">
        <v>749</v>
      </c>
      <c r="E8462" s="11" t="s">
        <v>749</v>
      </c>
      <c r="F8462" s="4">
        <v>2000</v>
      </c>
      <c r="G8462" s="3">
        <v>2012</v>
      </c>
      <c r="H8462" s="3" t="s">
        <v>21</v>
      </c>
      <c r="I8462" s="12" t="s">
        <v>4162</v>
      </c>
      <c r="J8462" s="3">
        <v>57</v>
      </c>
      <c r="K8462" s="3" t="str">
        <f>IF(VLOOKUP(D8462,'Resources Final'!A:C,3,FALSE)=0,"",VLOOKUP(D8462,'Resources Final'!A:C,3,FALSE))</f>
        <v>Y</v>
      </c>
      <c r="L8462" s="3" t="str">
        <f>IF(VLOOKUP(D8462,'Resources Final'!A:D,4,FALSE)=0,"",VLOOKUP(D8462,'Resources Final'!A:D,4,FALSE))</f>
        <v/>
      </c>
      <c r="M8462" s="3" t="str">
        <f>IF(VLOOKUP(D8462,'Resources Final'!A:E,5,FALSE)=0,"",VLOOKUP(D8462,'Resources Final'!A:E,5,FALSE))</f>
        <v/>
      </c>
      <c r="N8462" s="7" t="str">
        <f>IF(VLOOKUP(D8462,'Resources Final'!A:F,6,FALSE)=0,"",VLOOKUP(D8462,'Resources Final'!A:F,6,FALSE))</f>
        <v/>
      </c>
      <c r="O8462" s="3" t="str">
        <f>IF(VLOOKUP(D8462,'Resources Final'!A:G,7,FALSE)=0,"",VLOOKUP(D8462,'Resources Final'!A:G,7,FALSE))</f>
        <v/>
      </c>
    </row>
    <row r="8463" spans="1:15" x14ac:dyDescent="0.2">
      <c r="A8463" s="11">
        <v>990</v>
      </c>
      <c r="B8463" s="11" t="str">
        <f t="shared" si="147"/>
        <v>Fred C. and Mary R. Koch Foundation_Coble, Joshua20122000</v>
      </c>
      <c r="C8463" s="11" t="s">
        <v>4161</v>
      </c>
      <c r="D8463" s="11" t="s">
        <v>768</v>
      </c>
      <c r="E8463" s="11" t="s">
        <v>768</v>
      </c>
      <c r="F8463" s="4">
        <v>2000</v>
      </c>
      <c r="G8463" s="3">
        <v>2012</v>
      </c>
      <c r="H8463" s="3" t="s">
        <v>21</v>
      </c>
      <c r="I8463" s="12" t="s">
        <v>4162</v>
      </c>
      <c r="J8463" s="3">
        <v>58</v>
      </c>
      <c r="K8463" s="3" t="str">
        <f>IF(VLOOKUP(D8463,'Resources Final'!A:C,3,FALSE)=0,"",VLOOKUP(D8463,'Resources Final'!A:C,3,FALSE))</f>
        <v>Y</v>
      </c>
      <c r="L8463" s="3" t="str">
        <f>IF(VLOOKUP(D8463,'Resources Final'!A:D,4,FALSE)=0,"",VLOOKUP(D8463,'Resources Final'!A:D,4,FALSE))</f>
        <v/>
      </c>
      <c r="M8463" s="3" t="str">
        <f>IF(VLOOKUP(D8463,'Resources Final'!A:E,5,FALSE)=0,"",VLOOKUP(D8463,'Resources Final'!A:E,5,FALSE))</f>
        <v/>
      </c>
      <c r="N8463" s="7" t="str">
        <f>IF(VLOOKUP(D8463,'Resources Final'!A:F,6,FALSE)=0,"",VLOOKUP(D8463,'Resources Final'!A:F,6,FALSE))</f>
        <v/>
      </c>
      <c r="O8463" s="3" t="str">
        <f>IF(VLOOKUP(D8463,'Resources Final'!A:G,7,FALSE)=0,"",VLOOKUP(D8463,'Resources Final'!A:G,7,FALSE))</f>
        <v/>
      </c>
    </row>
    <row r="8464" spans="1:15" x14ac:dyDescent="0.2">
      <c r="A8464" s="11">
        <v>990</v>
      </c>
      <c r="B8464" s="11" t="str">
        <f t="shared" si="147"/>
        <v>Fred C. and Mary R. Koch Foundation_Codoluto, Daniel20122000</v>
      </c>
      <c r="C8464" s="11" t="s">
        <v>4161</v>
      </c>
      <c r="D8464" s="11" t="s">
        <v>770</v>
      </c>
      <c r="E8464" s="11" t="s">
        <v>770</v>
      </c>
      <c r="F8464" s="4">
        <v>2000</v>
      </c>
      <c r="G8464" s="3">
        <v>2012</v>
      </c>
      <c r="H8464" s="3" t="s">
        <v>21</v>
      </c>
      <c r="I8464" s="12" t="s">
        <v>4162</v>
      </c>
      <c r="J8464" s="3">
        <v>59</v>
      </c>
      <c r="K8464" s="3" t="str">
        <f>IF(VLOOKUP(D8464,'Resources Final'!A:C,3,FALSE)=0,"",VLOOKUP(D8464,'Resources Final'!A:C,3,FALSE))</f>
        <v>Y</v>
      </c>
      <c r="L8464" s="3" t="str">
        <f>IF(VLOOKUP(D8464,'Resources Final'!A:D,4,FALSE)=0,"",VLOOKUP(D8464,'Resources Final'!A:D,4,FALSE))</f>
        <v/>
      </c>
      <c r="M8464" s="3" t="str">
        <f>IF(VLOOKUP(D8464,'Resources Final'!A:E,5,FALSE)=0,"",VLOOKUP(D8464,'Resources Final'!A:E,5,FALSE))</f>
        <v/>
      </c>
      <c r="N8464" s="7" t="str">
        <f>IF(VLOOKUP(D8464,'Resources Final'!A:F,6,FALSE)=0,"",VLOOKUP(D8464,'Resources Final'!A:F,6,FALSE))</f>
        <v/>
      </c>
      <c r="O8464" s="3" t="str">
        <f>IF(VLOOKUP(D8464,'Resources Final'!A:G,7,FALSE)=0,"",VLOOKUP(D8464,'Resources Final'!A:G,7,FALSE))</f>
        <v/>
      </c>
    </row>
    <row r="8465" spans="1:15" x14ac:dyDescent="0.2">
      <c r="A8465" s="11">
        <v>990</v>
      </c>
      <c r="B8465" s="11" t="str">
        <f t="shared" si="147"/>
        <v>Fred C. and Mary R. Koch Foundation_Coffey, Kailey20122000</v>
      </c>
      <c r="C8465" s="11" t="s">
        <v>4161</v>
      </c>
      <c r="D8465" s="11" t="s">
        <v>771</v>
      </c>
      <c r="E8465" s="11" t="s">
        <v>771</v>
      </c>
      <c r="F8465" s="4">
        <v>2000</v>
      </c>
      <c r="G8465" s="3">
        <v>2012</v>
      </c>
      <c r="H8465" s="3" t="s">
        <v>21</v>
      </c>
      <c r="I8465" s="12" t="s">
        <v>4162</v>
      </c>
      <c r="J8465" s="3">
        <v>60</v>
      </c>
      <c r="K8465" s="3" t="str">
        <f>IF(VLOOKUP(D8465,'Resources Final'!A:C,3,FALSE)=0,"",VLOOKUP(D8465,'Resources Final'!A:C,3,FALSE))</f>
        <v>Y</v>
      </c>
      <c r="L8465" s="3" t="str">
        <f>IF(VLOOKUP(D8465,'Resources Final'!A:D,4,FALSE)=0,"",VLOOKUP(D8465,'Resources Final'!A:D,4,FALSE))</f>
        <v/>
      </c>
      <c r="M8465" s="3" t="str">
        <f>IF(VLOOKUP(D8465,'Resources Final'!A:E,5,FALSE)=0,"",VLOOKUP(D8465,'Resources Final'!A:E,5,FALSE))</f>
        <v/>
      </c>
      <c r="N8465" s="7" t="str">
        <f>IF(VLOOKUP(D8465,'Resources Final'!A:F,6,FALSE)=0,"",VLOOKUP(D8465,'Resources Final'!A:F,6,FALSE))</f>
        <v/>
      </c>
      <c r="O8465" s="3" t="str">
        <f>IF(VLOOKUP(D8465,'Resources Final'!A:G,7,FALSE)=0,"",VLOOKUP(D8465,'Resources Final'!A:G,7,FALSE))</f>
        <v/>
      </c>
    </row>
    <row r="8466" spans="1:15" x14ac:dyDescent="0.2">
      <c r="A8466" s="11">
        <v>990</v>
      </c>
      <c r="B8466" s="11" t="str">
        <f t="shared" si="147"/>
        <v>Fred C. and Mary R. Koch Foundation_Cole, Andrew20122000</v>
      </c>
      <c r="C8466" s="11" t="s">
        <v>4161</v>
      </c>
      <c r="D8466" s="11" t="s">
        <v>775</v>
      </c>
      <c r="E8466" s="11" t="s">
        <v>775</v>
      </c>
      <c r="F8466" s="4">
        <v>2000</v>
      </c>
      <c r="G8466" s="3">
        <v>2012</v>
      </c>
      <c r="H8466" s="3" t="s">
        <v>21</v>
      </c>
      <c r="I8466" s="12" t="s">
        <v>4162</v>
      </c>
      <c r="J8466" s="3">
        <v>61</v>
      </c>
      <c r="K8466" s="3" t="str">
        <f>IF(VLOOKUP(D8466,'Resources Final'!A:C,3,FALSE)=0,"",VLOOKUP(D8466,'Resources Final'!A:C,3,FALSE))</f>
        <v>Y</v>
      </c>
      <c r="L8466" s="3" t="str">
        <f>IF(VLOOKUP(D8466,'Resources Final'!A:D,4,FALSE)=0,"",VLOOKUP(D8466,'Resources Final'!A:D,4,FALSE))</f>
        <v/>
      </c>
      <c r="M8466" s="3" t="str">
        <f>IF(VLOOKUP(D8466,'Resources Final'!A:E,5,FALSE)=0,"",VLOOKUP(D8466,'Resources Final'!A:E,5,FALSE))</f>
        <v/>
      </c>
      <c r="N8466" s="7" t="str">
        <f>IF(VLOOKUP(D8466,'Resources Final'!A:F,6,FALSE)=0,"",VLOOKUP(D8466,'Resources Final'!A:F,6,FALSE))</f>
        <v/>
      </c>
      <c r="O8466" s="3" t="str">
        <f>IF(VLOOKUP(D8466,'Resources Final'!A:G,7,FALSE)=0,"",VLOOKUP(D8466,'Resources Final'!A:G,7,FALSE))</f>
        <v/>
      </c>
    </row>
    <row r="8467" spans="1:15" x14ac:dyDescent="0.2">
      <c r="A8467" s="11">
        <v>990</v>
      </c>
      <c r="B8467" s="11" t="str">
        <f t="shared" si="147"/>
        <v>Fred C. and Mary R. Koch Foundation_Colling, Lindsay20122000</v>
      </c>
      <c r="C8467" s="11" t="s">
        <v>4161</v>
      </c>
      <c r="D8467" s="11" t="s">
        <v>794</v>
      </c>
      <c r="E8467" s="11" t="s">
        <v>794</v>
      </c>
      <c r="F8467" s="4">
        <v>2000</v>
      </c>
      <c r="G8467" s="3">
        <v>2012</v>
      </c>
      <c r="H8467" s="3" t="s">
        <v>21</v>
      </c>
      <c r="I8467" s="12" t="s">
        <v>4162</v>
      </c>
      <c r="J8467" s="3">
        <v>62</v>
      </c>
      <c r="K8467" s="3" t="str">
        <f>IF(VLOOKUP(D8467,'Resources Final'!A:C,3,FALSE)=0,"",VLOOKUP(D8467,'Resources Final'!A:C,3,FALSE))</f>
        <v>Y</v>
      </c>
      <c r="L8467" s="3" t="str">
        <f>IF(VLOOKUP(D8467,'Resources Final'!A:D,4,FALSE)=0,"",VLOOKUP(D8467,'Resources Final'!A:D,4,FALSE))</f>
        <v/>
      </c>
      <c r="M8467" s="3" t="str">
        <f>IF(VLOOKUP(D8467,'Resources Final'!A:E,5,FALSE)=0,"",VLOOKUP(D8467,'Resources Final'!A:E,5,FALSE))</f>
        <v/>
      </c>
      <c r="N8467" s="7" t="str">
        <f>IF(VLOOKUP(D8467,'Resources Final'!A:F,6,FALSE)=0,"",VLOOKUP(D8467,'Resources Final'!A:F,6,FALSE))</f>
        <v/>
      </c>
      <c r="O8467" s="3" t="str">
        <f>IF(VLOOKUP(D8467,'Resources Final'!A:G,7,FALSE)=0,"",VLOOKUP(D8467,'Resources Final'!A:G,7,FALSE))</f>
        <v/>
      </c>
    </row>
    <row r="8468" spans="1:15" x14ac:dyDescent="0.2">
      <c r="A8468" s="11">
        <v>990</v>
      </c>
      <c r="B8468" s="11" t="str">
        <f t="shared" si="147"/>
        <v>Fred C. and Mary R. Koch Foundation_Collins, Patrick20122000</v>
      </c>
      <c r="C8468" s="11" t="s">
        <v>4161</v>
      </c>
      <c r="D8468" s="11" t="s">
        <v>797</v>
      </c>
      <c r="E8468" s="11" t="s">
        <v>797</v>
      </c>
      <c r="F8468" s="4">
        <v>2000</v>
      </c>
      <c r="G8468" s="3">
        <v>2012</v>
      </c>
      <c r="H8468" s="3" t="s">
        <v>21</v>
      </c>
      <c r="I8468" s="12" t="s">
        <v>4162</v>
      </c>
      <c r="J8468" s="3">
        <v>63</v>
      </c>
      <c r="K8468" s="3" t="str">
        <f>IF(VLOOKUP(D8468,'Resources Final'!A:C,3,FALSE)=0,"",VLOOKUP(D8468,'Resources Final'!A:C,3,FALSE))</f>
        <v>Y</v>
      </c>
      <c r="L8468" s="3" t="str">
        <f>IF(VLOOKUP(D8468,'Resources Final'!A:D,4,FALSE)=0,"",VLOOKUP(D8468,'Resources Final'!A:D,4,FALSE))</f>
        <v/>
      </c>
      <c r="M8468" s="3" t="str">
        <f>IF(VLOOKUP(D8468,'Resources Final'!A:E,5,FALSE)=0,"",VLOOKUP(D8468,'Resources Final'!A:E,5,FALSE))</f>
        <v/>
      </c>
      <c r="N8468" s="7" t="str">
        <f>IF(VLOOKUP(D8468,'Resources Final'!A:F,6,FALSE)=0,"",VLOOKUP(D8468,'Resources Final'!A:F,6,FALSE))</f>
        <v/>
      </c>
      <c r="O8468" s="3" t="str">
        <f>IF(VLOOKUP(D8468,'Resources Final'!A:G,7,FALSE)=0,"",VLOOKUP(D8468,'Resources Final'!A:G,7,FALSE))</f>
        <v/>
      </c>
    </row>
    <row r="8469" spans="1:15" x14ac:dyDescent="0.2">
      <c r="A8469" s="11">
        <v>990</v>
      </c>
      <c r="B8469" s="11" t="str">
        <f t="shared" si="147"/>
        <v>Fred C. and Mary R. Koch Foundation_Colven, Jr, Williams20122000</v>
      </c>
      <c r="C8469" s="11" t="s">
        <v>4161</v>
      </c>
      <c r="D8469" s="11" t="s">
        <v>802</v>
      </c>
      <c r="E8469" s="11" t="s">
        <v>802</v>
      </c>
      <c r="F8469" s="4">
        <v>2000</v>
      </c>
      <c r="G8469" s="3">
        <v>2012</v>
      </c>
      <c r="H8469" s="3" t="s">
        <v>21</v>
      </c>
      <c r="I8469" s="12" t="s">
        <v>4190</v>
      </c>
      <c r="J8469" s="3">
        <v>64</v>
      </c>
      <c r="K8469" s="3" t="str">
        <f>IF(VLOOKUP(D8469,'Resources Final'!A:C,3,FALSE)=0,"",VLOOKUP(D8469,'Resources Final'!A:C,3,FALSE))</f>
        <v>Y</v>
      </c>
      <c r="L8469" s="3" t="str">
        <f>IF(VLOOKUP(D8469,'Resources Final'!A:D,4,FALSE)=0,"",VLOOKUP(D8469,'Resources Final'!A:D,4,FALSE))</f>
        <v/>
      </c>
      <c r="M8469" s="3" t="str">
        <f>IF(VLOOKUP(D8469,'Resources Final'!A:E,5,FALSE)=0,"",VLOOKUP(D8469,'Resources Final'!A:E,5,FALSE))</f>
        <v/>
      </c>
      <c r="N8469" s="7" t="str">
        <f>IF(VLOOKUP(D8469,'Resources Final'!A:F,6,FALSE)=0,"",VLOOKUP(D8469,'Resources Final'!A:F,6,FALSE))</f>
        <v/>
      </c>
      <c r="O8469" s="3" t="str">
        <f>IF(VLOOKUP(D8469,'Resources Final'!A:G,7,FALSE)=0,"",VLOOKUP(D8469,'Resources Final'!A:G,7,FALSE))</f>
        <v/>
      </c>
    </row>
    <row r="8470" spans="1:15" x14ac:dyDescent="0.2">
      <c r="A8470" s="11">
        <v>990</v>
      </c>
      <c r="B8470" s="11" t="str">
        <f t="shared" si="147"/>
        <v>Fred C. and Mary R. Koch Foundation_Cook, Jenna20122000</v>
      </c>
      <c r="C8470" s="11" t="s">
        <v>4161</v>
      </c>
      <c r="D8470" s="11" t="s">
        <v>836</v>
      </c>
      <c r="E8470" s="11" t="s">
        <v>836</v>
      </c>
      <c r="F8470" s="4">
        <v>2000</v>
      </c>
      <c r="G8470" s="3">
        <v>2012</v>
      </c>
      <c r="H8470" s="3" t="s">
        <v>21</v>
      </c>
      <c r="I8470" s="12" t="s">
        <v>4162</v>
      </c>
      <c r="J8470" s="3">
        <v>65</v>
      </c>
      <c r="K8470" s="3" t="str">
        <f>IF(VLOOKUP(D8470,'Resources Final'!A:C,3,FALSE)=0,"",VLOOKUP(D8470,'Resources Final'!A:C,3,FALSE))</f>
        <v>Y</v>
      </c>
      <c r="L8470" s="3" t="str">
        <f>IF(VLOOKUP(D8470,'Resources Final'!A:D,4,FALSE)=0,"",VLOOKUP(D8470,'Resources Final'!A:D,4,FALSE))</f>
        <v/>
      </c>
      <c r="M8470" s="3" t="str">
        <f>IF(VLOOKUP(D8470,'Resources Final'!A:E,5,FALSE)=0,"",VLOOKUP(D8470,'Resources Final'!A:E,5,FALSE))</f>
        <v/>
      </c>
      <c r="N8470" s="7" t="str">
        <f>IF(VLOOKUP(D8470,'Resources Final'!A:F,6,FALSE)=0,"",VLOOKUP(D8470,'Resources Final'!A:F,6,FALSE))</f>
        <v/>
      </c>
      <c r="O8470" s="3" t="str">
        <f>IF(VLOOKUP(D8470,'Resources Final'!A:G,7,FALSE)=0,"",VLOOKUP(D8470,'Resources Final'!A:G,7,FALSE))</f>
        <v/>
      </c>
    </row>
    <row r="8471" spans="1:15" x14ac:dyDescent="0.2">
      <c r="A8471" s="11">
        <v>990</v>
      </c>
      <c r="B8471" s="11" t="str">
        <f t="shared" si="147"/>
        <v>Fred C. and Mary R. Koch Foundation_Cooke, John20122000</v>
      </c>
      <c r="C8471" s="11" t="s">
        <v>4161</v>
      </c>
      <c r="D8471" s="11" t="s">
        <v>839</v>
      </c>
      <c r="E8471" s="11" t="s">
        <v>839</v>
      </c>
      <c r="F8471" s="4">
        <v>2000</v>
      </c>
      <c r="G8471" s="3">
        <v>2012</v>
      </c>
      <c r="H8471" s="3" t="s">
        <v>21</v>
      </c>
      <c r="I8471" s="12" t="s">
        <v>4162</v>
      </c>
      <c r="J8471" s="3">
        <v>66</v>
      </c>
      <c r="K8471" s="3" t="str">
        <f>IF(VLOOKUP(D8471,'Resources Final'!A:C,3,FALSE)=0,"",VLOOKUP(D8471,'Resources Final'!A:C,3,FALSE))</f>
        <v>Y</v>
      </c>
      <c r="L8471" s="3" t="str">
        <f>IF(VLOOKUP(D8471,'Resources Final'!A:D,4,FALSE)=0,"",VLOOKUP(D8471,'Resources Final'!A:D,4,FALSE))</f>
        <v/>
      </c>
      <c r="M8471" s="3" t="str">
        <f>IF(VLOOKUP(D8471,'Resources Final'!A:E,5,FALSE)=0,"",VLOOKUP(D8471,'Resources Final'!A:E,5,FALSE))</f>
        <v/>
      </c>
      <c r="N8471" s="7" t="str">
        <f>IF(VLOOKUP(D8471,'Resources Final'!A:F,6,FALSE)=0,"",VLOOKUP(D8471,'Resources Final'!A:F,6,FALSE))</f>
        <v/>
      </c>
      <c r="O8471" s="3" t="str">
        <f>IF(VLOOKUP(D8471,'Resources Final'!A:G,7,FALSE)=0,"",VLOOKUP(D8471,'Resources Final'!A:G,7,FALSE))</f>
        <v/>
      </c>
    </row>
    <row r="8472" spans="1:15" x14ac:dyDescent="0.2">
      <c r="A8472" s="11">
        <v>990</v>
      </c>
      <c r="B8472" s="11" t="str">
        <f t="shared" si="147"/>
        <v>Fred C. and Mary R. Koch Foundation_Copeland, Ethan20122000</v>
      </c>
      <c r="C8472" s="11" t="s">
        <v>4161</v>
      </c>
      <c r="D8472" s="11" t="s">
        <v>843</v>
      </c>
      <c r="E8472" s="11" t="s">
        <v>843</v>
      </c>
      <c r="F8472" s="4">
        <v>2000</v>
      </c>
      <c r="G8472" s="3">
        <v>2012</v>
      </c>
      <c r="H8472" s="3" t="s">
        <v>21</v>
      </c>
      <c r="I8472" s="12" t="s">
        <v>4162</v>
      </c>
      <c r="J8472" s="3">
        <v>67</v>
      </c>
      <c r="K8472" s="3" t="str">
        <f>IF(VLOOKUP(D8472,'Resources Final'!A:C,3,FALSE)=0,"",VLOOKUP(D8472,'Resources Final'!A:C,3,FALSE))</f>
        <v>Y</v>
      </c>
      <c r="L8472" s="3" t="str">
        <f>IF(VLOOKUP(D8472,'Resources Final'!A:D,4,FALSE)=0,"",VLOOKUP(D8472,'Resources Final'!A:D,4,FALSE))</f>
        <v/>
      </c>
      <c r="M8472" s="3" t="str">
        <f>IF(VLOOKUP(D8472,'Resources Final'!A:E,5,FALSE)=0,"",VLOOKUP(D8472,'Resources Final'!A:E,5,FALSE))</f>
        <v/>
      </c>
      <c r="N8472" s="7" t="str">
        <f>IF(VLOOKUP(D8472,'Resources Final'!A:F,6,FALSE)=0,"",VLOOKUP(D8472,'Resources Final'!A:F,6,FALSE))</f>
        <v/>
      </c>
      <c r="O8472" s="3" t="str">
        <f>IF(VLOOKUP(D8472,'Resources Final'!A:G,7,FALSE)=0,"",VLOOKUP(D8472,'Resources Final'!A:G,7,FALSE))</f>
        <v/>
      </c>
    </row>
    <row r="8473" spans="1:15" x14ac:dyDescent="0.2">
      <c r="A8473" s="11">
        <v>990</v>
      </c>
      <c r="B8473" s="11" t="str">
        <f t="shared" si="147"/>
        <v>Fred C. and Mary R. Koch Foundation_Covelli, Curtis20122000</v>
      </c>
      <c r="C8473" s="11" t="s">
        <v>4161</v>
      </c>
      <c r="D8473" s="11" t="s">
        <v>858</v>
      </c>
      <c r="E8473" s="11" t="s">
        <v>858</v>
      </c>
      <c r="F8473" s="4">
        <v>2000</v>
      </c>
      <c r="G8473" s="3">
        <v>2012</v>
      </c>
      <c r="H8473" s="3" t="s">
        <v>21</v>
      </c>
      <c r="I8473" s="12" t="s">
        <v>4162</v>
      </c>
      <c r="J8473" s="3">
        <v>68</v>
      </c>
      <c r="K8473" s="3" t="str">
        <f>IF(VLOOKUP(D8473,'Resources Final'!A:C,3,FALSE)=0,"",VLOOKUP(D8473,'Resources Final'!A:C,3,FALSE))</f>
        <v>Y</v>
      </c>
      <c r="L8473" s="3" t="str">
        <f>IF(VLOOKUP(D8473,'Resources Final'!A:D,4,FALSE)=0,"",VLOOKUP(D8473,'Resources Final'!A:D,4,FALSE))</f>
        <v/>
      </c>
      <c r="M8473" s="3" t="str">
        <f>IF(VLOOKUP(D8473,'Resources Final'!A:E,5,FALSE)=0,"",VLOOKUP(D8473,'Resources Final'!A:E,5,FALSE))</f>
        <v/>
      </c>
      <c r="N8473" s="7" t="str">
        <f>IF(VLOOKUP(D8473,'Resources Final'!A:F,6,FALSE)=0,"",VLOOKUP(D8473,'Resources Final'!A:F,6,FALSE))</f>
        <v/>
      </c>
      <c r="O8473" s="3" t="str">
        <f>IF(VLOOKUP(D8473,'Resources Final'!A:G,7,FALSE)=0,"",VLOOKUP(D8473,'Resources Final'!A:G,7,FALSE))</f>
        <v/>
      </c>
    </row>
    <row r="8474" spans="1:15" x14ac:dyDescent="0.2">
      <c r="A8474" s="11">
        <v>990</v>
      </c>
      <c r="B8474" s="11" t="str">
        <f t="shared" si="147"/>
        <v>Fred C. and Mary R. Koch Foundation_Cramer, Broc20122000</v>
      </c>
      <c r="C8474" s="11" t="s">
        <v>4161</v>
      </c>
      <c r="D8474" s="11" t="s">
        <v>865</v>
      </c>
      <c r="E8474" s="11" t="s">
        <v>865</v>
      </c>
      <c r="F8474" s="4">
        <v>2000</v>
      </c>
      <c r="G8474" s="3">
        <v>2012</v>
      </c>
      <c r="H8474" s="3" t="s">
        <v>21</v>
      </c>
      <c r="I8474" s="12" t="s">
        <v>4162</v>
      </c>
      <c r="J8474" s="3">
        <v>69</v>
      </c>
      <c r="K8474" s="3" t="str">
        <f>IF(VLOOKUP(D8474,'Resources Final'!A:C,3,FALSE)=0,"",VLOOKUP(D8474,'Resources Final'!A:C,3,FALSE))</f>
        <v>Y</v>
      </c>
      <c r="L8474" s="3" t="str">
        <f>IF(VLOOKUP(D8474,'Resources Final'!A:D,4,FALSE)=0,"",VLOOKUP(D8474,'Resources Final'!A:D,4,FALSE))</f>
        <v/>
      </c>
      <c r="M8474" s="3" t="str">
        <f>IF(VLOOKUP(D8474,'Resources Final'!A:E,5,FALSE)=0,"",VLOOKUP(D8474,'Resources Final'!A:E,5,FALSE))</f>
        <v/>
      </c>
      <c r="N8474" s="7" t="str">
        <f>IF(VLOOKUP(D8474,'Resources Final'!A:F,6,FALSE)=0,"",VLOOKUP(D8474,'Resources Final'!A:F,6,FALSE))</f>
        <v/>
      </c>
      <c r="O8474" s="3" t="str">
        <f>IF(VLOOKUP(D8474,'Resources Final'!A:G,7,FALSE)=0,"",VLOOKUP(D8474,'Resources Final'!A:G,7,FALSE))</f>
        <v/>
      </c>
    </row>
    <row r="8475" spans="1:15" x14ac:dyDescent="0.2">
      <c r="A8475" s="11">
        <v>990</v>
      </c>
      <c r="B8475" s="11" t="str">
        <f t="shared" si="147"/>
        <v>Fred C. and Mary R. Koch Foundation_Crawshaw, Tate20122000</v>
      </c>
      <c r="C8475" s="11" t="s">
        <v>4161</v>
      </c>
      <c r="D8475" s="11" t="s">
        <v>868</v>
      </c>
      <c r="E8475" s="11" t="s">
        <v>868</v>
      </c>
      <c r="F8475" s="4">
        <v>2000</v>
      </c>
      <c r="G8475" s="3">
        <v>2012</v>
      </c>
      <c r="H8475" s="3" t="s">
        <v>21</v>
      </c>
      <c r="I8475" s="12" t="s">
        <v>4162</v>
      </c>
      <c r="J8475" s="3">
        <v>70</v>
      </c>
      <c r="K8475" s="3" t="str">
        <f>IF(VLOOKUP(D8475,'Resources Final'!A:C,3,FALSE)=0,"",VLOOKUP(D8475,'Resources Final'!A:C,3,FALSE))</f>
        <v>Y</v>
      </c>
      <c r="L8475" s="3" t="str">
        <f>IF(VLOOKUP(D8475,'Resources Final'!A:D,4,FALSE)=0,"",VLOOKUP(D8475,'Resources Final'!A:D,4,FALSE))</f>
        <v/>
      </c>
      <c r="M8475" s="3" t="str">
        <f>IF(VLOOKUP(D8475,'Resources Final'!A:E,5,FALSE)=0,"",VLOOKUP(D8475,'Resources Final'!A:E,5,FALSE))</f>
        <v/>
      </c>
      <c r="N8475" s="7" t="str">
        <f>IF(VLOOKUP(D8475,'Resources Final'!A:F,6,FALSE)=0,"",VLOOKUP(D8475,'Resources Final'!A:F,6,FALSE))</f>
        <v/>
      </c>
      <c r="O8475" s="3" t="str">
        <f>IF(VLOOKUP(D8475,'Resources Final'!A:G,7,FALSE)=0,"",VLOOKUP(D8475,'Resources Final'!A:G,7,FALSE))</f>
        <v/>
      </c>
    </row>
    <row r="8476" spans="1:15" x14ac:dyDescent="0.2">
      <c r="A8476" s="11">
        <v>990</v>
      </c>
      <c r="B8476" s="11" t="str">
        <f t="shared" si="147"/>
        <v>Fred C. and Mary R. Koch Foundation_Cross, Philip20122000</v>
      </c>
      <c r="C8476" s="11" t="s">
        <v>4161</v>
      </c>
      <c r="D8476" s="11" t="s">
        <v>879</v>
      </c>
      <c r="E8476" s="11" t="s">
        <v>879</v>
      </c>
      <c r="F8476" s="4">
        <v>2000</v>
      </c>
      <c r="G8476" s="3">
        <v>2012</v>
      </c>
      <c r="H8476" s="3" t="s">
        <v>21</v>
      </c>
      <c r="I8476" s="12" t="s">
        <v>4162</v>
      </c>
      <c r="J8476" s="3">
        <v>71</v>
      </c>
      <c r="K8476" s="3" t="str">
        <f>IF(VLOOKUP(D8476,'Resources Final'!A:C,3,FALSE)=0,"",VLOOKUP(D8476,'Resources Final'!A:C,3,FALSE))</f>
        <v>Y</v>
      </c>
      <c r="L8476" s="3" t="str">
        <f>IF(VLOOKUP(D8476,'Resources Final'!A:D,4,FALSE)=0,"",VLOOKUP(D8476,'Resources Final'!A:D,4,FALSE))</f>
        <v/>
      </c>
      <c r="M8476" s="3" t="str">
        <f>IF(VLOOKUP(D8476,'Resources Final'!A:E,5,FALSE)=0,"",VLOOKUP(D8476,'Resources Final'!A:E,5,FALSE))</f>
        <v/>
      </c>
      <c r="N8476" s="7" t="str">
        <f>IF(VLOOKUP(D8476,'Resources Final'!A:F,6,FALSE)=0,"",VLOOKUP(D8476,'Resources Final'!A:F,6,FALSE))</f>
        <v/>
      </c>
      <c r="O8476" s="3" t="str">
        <f>IF(VLOOKUP(D8476,'Resources Final'!A:G,7,FALSE)=0,"",VLOOKUP(D8476,'Resources Final'!A:G,7,FALSE))</f>
        <v/>
      </c>
    </row>
    <row r="8477" spans="1:15" x14ac:dyDescent="0.2">
      <c r="A8477" s="11">
        <v>990</v>
      </c>
      <c r="B8477" s="11" t="str">
        <f t="shared" si="147"/>
        <v>Fred C. and Mary R. Koch Foundation_Cross, Caroline20122000</v>
      </c>
      <c r="C8477" s="11" t="s">
        <v>4161</v>
      </c>
      <c r="D8477" s="11" t="s">
        <v>877</v>
      </c>
      <c r="E8477" s="11" t="s">
        <v>877</v>
      </c>
      <c r="F8477" s="4">
        <v>2000</v>
      </c>
      <c r="G8477" s="3">
        <v>2012</v>
      </c>
      <c r="H8477" s="3" t="s">
        <v>21</v>
      </c>
      <c r="I8477" s="12" t="s">
        <v>4162</v>
      </c>
      <c r="J8477" s="3">
        <v>72</v>
      </c>
      <c r="K8477" s="3" t="str">
        <f>IF(VLOOKUP(D8477,'Resources Final'!A:C,3,FALSE)=0,"",VLOOKUP(D8477,'Resources Final'!A:C,3,FALSE))</f>
        <v>Y</v>
      </c>
      <c r="L8477" s="3" t="str">
        <f>IF(VLOOKUP(D8477,'Resources Final'!A:D,4,FALSE)=0,"",VLOOKUP(D8477,'Resources Final'!A:D,4,FALSE))</f>
        <v/>
      </c>
      <c r="M8477" s="3" t="str">
        <f>IF(VLOOKUP(D8477,'Resources Final'!A:E,5,FALSE)=0,"",VLOOKUP(D8477,'Resources Final'!A:E,5,FALSE))</f>
        <v/>
      </c>
      <c r="N8477" s="7" t="str">
        <f>IF(VLOOKUP(D8477,'Resources Final'!A:F,6,FALSE)=0,"",VLOOKUP(D8477,'Resources Final'!A:F,6,FALSE))</f>
        <v/>
      </c>
      <c r="O8477" s="3" t="str">
        <f>IF(VLOOKUP(D8477,'Resources Final'!A:G,7,FALSE)=0,"",VLOOKUP(D8477,'Resources Final'!A:G,7,FALSE))</f>
        <v/>
      </c>
    </row>
    <row r="8478" spans="1:15" x14ac:dyDescent="0.2">
      <c r="A8478" s="11">
        <v>990</v>
      </c>
      <c r="B8478" s="11" t="str">
        <f t="shared" si="147"/>
        <v>Fred C. and Mary R. Koch Foundation_Culotta, McKenzie20122000</v>
      </c>
      <c r="C8478" s="11" t="s">
        <v>4161</v>
      </c>
      <c r="D8478" s="11" t="s">
        <v>888</v>
      </c>
      <c r="E8478" s="11" t="s">
        <v>888</v>
      </c>
      <c r="F8478" s="4">
        <v>2000</v>
      </c>
      <c r="G8478" s="3">
        <v>2012</v>
      </c>
      <c r="H8478" s="3" t="s">
        <v>21</v>
      </c>
      <c r="I8478" s="12" t="s">
        <v>4162</v>
      </c>
      <c r="J8478" s="3">
        <v>73</v>
      </c>
      <c r="K8478" s="3" t="str">
        <f>IF(VLOOKUP(D8478,'Resources Final'!A:C,3,FALSE)=0,"",VLOOKUP(D8478,'Resources Final'!A:C,3,FALSE))</f>
        <v>Y</v>
      </c>
      <c r="L8478" s="3" t="str">
        <f>IF(VLOOKUP(D8478,'Resources Final'!A:D,4,FALSE)=0,"",VLOOKUP(D8478,'Resources Final'!A:D,4,FALSE))</f>
        <v/>
      </c>
      <c r="M8478" s="3" t="str">
        <f>IF(VLOOKUP(D8478,'Resources Final'!A:E,5,FALSE)=0,"",VLOOKUP(D8478,'Resources Final'!A:E,5,FALSE))</f>
        <v/>
      </c>
      <c r="N8478" s="7" t="str">
        <f>IF(VLOOKUP(D8478,'Resources Final'!A:F,6,FALSE)=0,"",VLOOKUP(D8478,'Resources Final'!A:F,6,FALSE))</f>
        <v/>
      </c>
      <c r="O8478" s="3" t="str">
        <f>IF(VLOOKUP(D8478,'Resources Final'!A:G,7,FALSE)=0,"",VLOOKUP(D8478,'Resources Final'!A:G,7,FALSE))</f>
        <v/>
      </c>
    </row>
    <row r="8479" spans="1:15" x14ac:dyDescent="0.2">
      <c r="A8479" s="11">
        <v>990</v>
      </c>
      <c r="B8479" s="11" t="str">
        <f t="shared" si="147"/>
        <v>Fred C. and Mary R. Koch Foundation_Daniel, Hailey20122000</v>
      </c>
      <c r="C8479" s="11" t="s">
        <v>4161</v>
      </c>
      <c r="D8479" s="11" t="s">
        <v>939</v>
      </c>
      <c r="E8479" s="11" t="s">
        <v>939</v>
      </c>
      <c r="F8479" s="4">
        <v>2000</v>
      </c>
      <c r="G8479" s="3">
        <v>2012</v>
      </c>
      <c r="H8479" s="3" t="s">
        <v>21</v>
      </c>
      <c r="I8479" s="12" t="s">
        <v>4162</v>
      </c>
      <c r="J8479" s="3">
        <v>74</v>
      </c>
      <c r="K8479" s="3" t="str">
        <f>IF(VLOOKUP(D8479,'Resources Final'!A:C,3,FALSE)=0,"",VLOOKUP(D8479,'Resources Final'!A:C,3,FALSE))</f>
        <v>Y</v>
      </c>
      <c r="L8479" s="3" t="str">
        <f>IF(VLOOKUP(D8479,'Resources Final'!A:D,4,FALSE)=0,"",VLOOKUP(D8479,'Resources Final'!A:D,4,FALSE))</f>
        <v/>
      </c>
      <c r="M8479" s="3" t="str">
        <f>IF(VLOOKUP(D8479,'Resources Final'!A:E,5,FALSE)=0,"",VLOOKUP(D8479,'Resources Final'!A:E,5,FALSE))</f>
        <v/>
      </c>
      <c r="N8479" s="7" t="str">
        <f>IF(VLOOKUP(D8479,'Resources Final'!A:F,6,FALSE)=0,"",VLOOKUP(D8479,'Resources Final'!A:F,6,FALSE))</f>
        <v/>
      </c>
      <c r="O8479" s="3" t="str">
        <f>IF(VLOOKUP(D8479,'Resources Final'!A:G,7,FALSE)=0,"",VLOOKUP(D8479,'Resources Final'!A:G,7,FALSE))</f>
        <v/>
      </c>
    </row>
    <row r="8480" spans="1:15" x14ac:dyDescent="0.2">
      <c r="A8480" s="11">
        <v>990</v>
      </c>
      <c r="B8480" s="11" t="str">
        <f t="shared" si="147"/>
        <v>Fred C. and Mary R. Koch Foundation_Danielson, Jeffrey20122000</v>
      </c>
      <c r="C8480" s="11" t="s">
        <v>4161</v>
      </c>
      <c r="D8480" s="11" t="s">
        <v>941</v>
      </c>
      <c r="E8480" s="11" t="s">
        <v>941</v>
      </c>
      <c r="F8480" s="4">
        <v>2000</v>
      </c>
      <c r="G8480" s="3">
        <v>2012</v>
      </c>
      <c r="H8480" s="3" t="s">
        <v>21</v>
      </c>
      <c r="I8480" s="12" t="s">
        <v>4162</v>
      </c>
      <c r="J8480" s="3">
        <v>75</v>
      </c>
      <c r="K8480" s="3" t="str">
        <f>IF(VLOOKUP(D8480,'Resources Final'!A:C,3,FALSE)=0,"",VLOOKUP(D8480,'Resources Final'!A:C,3,FALSE))</f>
        <v>Y</v>
      </c>
      <c r="L8480" s="3" t="str">
        <f>IF(VLOOKUP(D8480,'Resources Final'!A:D,4,FALSE)=0,"",VLOOKUP(D8480,'Resources Final'!A:D,4,FALSE))</f>
        <v/>
      </c>
      <c r="M8480" s="3" t="str">
        <f>IF(VLOOKUP(D8480,'Resources Final'!A:E,5,FALSE)=0,"",VLOOKUP(D8480,'Resources Final'!A:E,5,FALSE))</f>
        <v/>
      </c>
      <c r="N8480" s="7" t="str">
        <f>IF(VLOOKUP(D8480,'Resources Final'!A:F,6,FALSE)=0,"",VLOOKUP(D8480,'Resources Final'!A:F,6,FALSE))</f>
        <v/>
      </c>
      <c r="O8480" s="3" t="str">
        <f>IF(VLOOKUP(D8480,'Resources Final'!A:G,7,FALSE)=0,"",VLOOKUP(D8480,'Resources Final'!A:G,7,FALSE))</f>
        <v/>
      </c>
    </row>
    <row r="8481" spans="1:15" x14ac:dyDescent="0.2">
      <c r="A8481" s="11">
        <v>990</v>
      </c>
      <c r="B8481" s="11" t="str">
        <f t="shared" si="147"/>
        <v>Fred C. and Mary R. Koch Foundation_Davidson, Emily20122000</v>
      </c>
      <c r="C8481" s="11" t="s">
        <v>4161</v>
      </c>
      <c r="D8481" s="11" t="s">
        <v>958</v>
      </c>
      <c r="E8481" s="11" t="s">
        <v>958</v>
      </c>
      <c r="F8481" s="4">
        <v>2000</v>
      </c>
      <c r="G8481" s="3">
        <v>2012</v>
      </c>
      <c r="H8481" s="3" t="s">
        <v>21</v>
      </c>
      <c r="I8481" s="12" t="s">
        <v>4162</v>
      </c>
      <c r="J8481" s="3">
        <v>76</v>
      </c>
      <c r="K8481" s="3" t="str">
        <f>IF(VLOOKUP(D8481,'Resources Final'!A:C,3,FALSE)=0,"",VLOOKUP(D8481,'Resources Final'!A:C,3,FALSE))</f>
        <v>Y</v>
      </c>
      <c r="L8481" s="3" t="str">
        <f>IF(VLOOKUP(D8481,'Resources Final'!A:D,4,FALSE)=0,"",VLOOKUP(D8481,'Resources Final'!A:D,4,FALSE))</f>
        <v/>
      </c>
      <c r="M8481" s="3" t="str">
        <f>IF(VLOOKUP(D8481,'Resources Final'!A:E,5,FALSE)=0,"",VLOOKUP(D8481,'Resources Final'!A:E,5,FALSE))</f>
        <v/>
      </c>
      <c r="N8481" s="7" t="str">
        <f>IF(VLOOKUP(D8481,'Resources Final'!A:F,6,FALSE)=0,"",VLOOKUP(D8481,'Resources Final'!A:F,6,FALSE))</f>
        <v/>
      </c>
      <c r="O8481" s="3" t="str">
        <f>IF(VLOOKUP(D8481,'Resources Final'!A:G,7,FALSE)=0,"",VLOOKUP(D8481,'Resources Final'!A:G,7,FALSE))</f>
        <v/>
      </c>
    </row>
    <row r="8482" spans="1:15" x14ac:dyDescent="0.2">
      <c r="A8482" s="11">
        <v>990</v>
      </c>
      <c r="B8482" s="11" t="str">
        <f t="shared" si="147"/>
        <v>Fred C. and Mary R. Koch Foundation_Davis, Connor20122000</v>
      </c>
      <c r="C8482" s="11" t="s">
        <v>4161</v>
      </c>
      <c r="D8482" s="11" t="s">
        <v>960</v>
      </c>
      <c r="E8482" s="11" t="s">
        <v>960</v>
      </c>
      <c r="F8482" s="4">
        <v>2000</v>
      </c>
      <c r="G8482" s="3">
        <v>2012</v>
      </c>
      <c r="H8482" s="3" t="s">
        <v>21</v>
      </c>
      <c r="I8482" s="12" t="s">
        <v>4162</v>
      </c>
      <c r="J8482" s="3">
        <v>77</v>
      </c>
      <c r="K8482" s="3" t="str">
        <f>IF(VLOOKUP(D8482,'Resources Final'!A:C,3,FALSE)=0,"",VLOOKUP(D8482,'Resources Final'!A:C,3,FALSE))</f>
        <v>Y</v>
      </c>
      <c r="L8482" s="3" t="str">
        <f>IF(VLOOKUP(D8482,'Resources Final'!A:D,4,FALSE)=0,"",VLOOKUP(D8482,'Resources Final'!A:D,4,FALSE))</f>
        <v/>
      </c>
      <c r="M8482" s="3" t="str">
        <f>IF(VLOOKUP(D8482,'Resources Final'!A:E,5,FALSE)=0,"",VLOOKUP(D8482,'Resources Final'!A:E,5,FALSE))</f>
        <v/>
      </c>
      <c r="N8482" s="7" t="str">
        <f>IF(VLOOKUP(D8482,'Resources Final'!A:F,6,FALSE)=0,"",VLOOKUP(D8482,'Resources Final'!A:F,6,FALSE))</f>
        <v/>
      </c>
      <c r="O8482" s="3" t="str">
        <f>IF(VLOOKUP(D8482,'Resources Final'!A:G,7,FALSE)=0,"",VLOOKUP(D8482,'Resources Final'!A:G,7,FALSE))</f>
        <v/>
      </c>
    </row>
    <row r="8483" spans="1:15" x14ac:dyDescent="0.2">
      <c r="A8483" s="11">
        <v>990</v>
      </c>
      <c r="B8483" s="11" t="str">
        <f t="shared" si="147"/>
        <v>Fred C. and Mary R. Koch Foundation_DeGarmo, Lydia20122000</v>
      </c>
      <c r="C8483" s="11" t="s">
        <v>4161</v>
      </c>
      <c r="D8483" s="11" t="s">
        <v>972</v>
      </c>
      <c r="E8483" s="11" t="s">
        <v>972</v>
      </c>
      <c r="F8483" s="4">
        <v>2000</v>
      </c>
      <c r="G8483" s="3">
        <v>2012</v>
      </c>
      <c r="H8483" s="3" t="s">
        <v>21</v>
      </c>
      <c r="I8483" s="12" t="s">
        <v>4162</v>
      </c>
      <c r="J8483" s="3">
        <v>78</v>
      </c>
      <c r="K8483" s="3" t="str">
        <f>IF(VLOOKUP(D8483,'Resources Final'!A:C,3,FALSE)=0,"",VLOOKUP(D8483,'Resources Final'!A:C,3,FALSE))</f>
        <v>Y</v>
      </c>
      <c r="L8483" s="3" t="str">
        <f>IF(VLOOKUP(D8483,'Resources Final'!A:D,4,FALSE)=0,"",VLOOKUP(D8483,'Resources Final'!A:D,4,FALSE))</f>
        <v/>
      </c>
      <c r="M8483" s="3" t="str">
        <f>IF(VLOOKUP(D8483,'Resources Final'!A:E,5,FALSE)=0,"",VLOOKUP(D8483,'Resources Final'!A:E,5,FALSE))</f>
        <v/>
      </c>
      <c r="N8483" s="7" t="str">
        <f>IF(VLOOKUP(D8483,'Resources Final'!A:F,6,FALSE)=0,"",VLOOKUP(D8483,'Resources Final'!A:F,6,FALSE))</f>
        <v/>
      </c>
      <c r="O8483" s="3" t="str">
        <f>IF(VLOOKUP(D8483,'Resources Final'!A:G,7,FALSE)=0,"",VLOOKUP(D8483,'Resources Final'!A:G,7,FALSE))</f>
        <v/>
      </c>
    </row>
    <row r="8484" spans="1:15" x14ac:dyDescent="0.2">
      <c r="A8484" s="11">
        <v>990</v>
      </c>
      <c r="B8484" s="11" t="str">
        <f t="shared" si="147"/>
        <v>Fred C. and Mary R. Koch Foundation_Denton, Andrew20122000</v>
      </c>
      <c r="C8484" s="11" t="s">
        <v>4161</v>
      </c>
      <c r="D8484" s="11" t="s">
        <v>979</v>
      </c>
      <c r="E8484" s="11" t="s">
        <v>979</v>
      </c>
      <c r="F8484" s="4">
        <v>2000</v>
      </c>
      <c r="G8484" s="3">
        <v>2012</v>
      </c>
      <c r="H8484" s="3" t="s">
        <v>21</v>
      </c>
      <c r="I8484" s="12" t="s">
        <v>4162</v>
      </c>
      <c r="J8484" s="3">
        <v>79</v>
      </c>
      <c r="K8484" s="3" t="str">
        <f>IF(VLOOKUP(D8484,'Resources Final'!A:C,3,FALSE)=0,"",VLOOKUP(D8484,'Resources Final'!A:C,3,FALSE))</f>
        <v>Y</v>
      </c>
      <c r="L8484" s="3" t="str">
        <f>IF(VLOOKUP(D8484,'Resources Final'!A:D,4,FALSE)=0,"",VLOOKUP(D8484,'Resources Final'!A:D,4,FALSE))</f>
        <v/>
      </c>
      <c r="M8484" s="3" t="str">
        <f>IF(VLOOKUP(D8484,'Resources Final'!A:E,5,FALSE)=0,"",VLOOKUP(D8484,'Resources Final'!A:E,5,FALSE))</f>
        <v/>
      </c>
      <c r="N8484" s="7" t="str">
        <f>IF(VLOOKUP(D8484,'Resources Final'!A:F,6,FALSE)=0,"",VLOOKUP(D8484,'Resources Final'!A:F,6,FALSE))</f>
        <v/>
      </c>
      <c r="O8484" s="3" t="str">
        <f>IF(VLOOKUP(D8484,'Resources Final'!A:G,7,FALSE)=0,"",VLOOKUP(D8484,'Resources Final'!A:G,7,FALSE))</f>
        <v/>
      </c>
    </row>
    <row r="8485" spans="1:15" x14ac:dyDescent="0.2">
      <c r="A8485" s="11">
        <v>990</v>
      </c>
      <c r="B8485" s="11" t="str">
        <f t="shared" si="147"/>
        <v>Fred C. and Mary R. Koch Foundation_Dewitt, Katherine20122000</v>
      </c>
      <c r="C8485" s="11" t="s">
        <v>4161</v>
      </c>
      <c r="D8485" s="11" t="s">
        <v>985</v>
      </c>
      <c r="E8485" s="11" t="s">
        <v>985</v>
      </c>
      <c r="F8485" s="4">
        <v>2000</v>
      </c>
      <c r="G8485" s="3">
        <v>2012</v>
      </c>
      <c r="H8485" s="3" t="s">
        <v>21</v>
      </c>
      <c r="I8485" s="12" t="s">
        <v>4162</v>
      </c>
      <c r="J8485" s="3">
        <v>80</v>
      </c>
      <c r="K8485" s="3" t="str">
        <f>IF(VLOOKUP(D8485,'Resources Final'!A:C,3,FALSE)=0,"",VLOOKUP(D8485,'Resources Final'!A:C,3,FALSE))</f>
        <v>Y</v>
      </c>
      <c r="L8485" s="3" t="str">
        <f>IF(VLOOKUP(D8485,'Resources Final'!A:D,4,FALSE)=0,"",VLOOKUP(D8485,'Resources Final'!A:D,4,FALSE))</f>
        <v/>
      </c>
      <c r="M8485" s="3" t="str">
        <f>IF(VLOOKUP(D8485,'Resources Final'!A:E,5,FALSE)=0,"",VLOOKUP(D8485,'Resources Final'!A:E,5,FALSE))</f>
        <v/>
      </c>
      <c r="N8485" s="7" t="str">
        <f>IF(VLOOKUP(D8485,'Resources Final'!A:F,6,FALSE)=0,"",VLOOKUP(D8485,'Resources Final'!A:F,6,FALSE))</f>
        <v/>
      </c>
      <c r="O8485" s="3" t="str">
        <f>IF(VLOOKUP(D8485,'Resources Final'!A:G,7,FALSE)=0,"",VLOOKUP(D8485,'Resources Final'!A:G,7,FALSE))</f>
        <v/>
      </c>
    </row>
    <row r="8486" spans="1:15" x14ac:dyDescent="0.2">
      <c r="A8486" s="11">
        <v>990</v>
      </c>
      <c r="B8486" s="11" t="str">
        <f t="shared" si="147"/>
        <v>Fred C. and Mary R. Koch Foundation_Diehl, Kevin20122000</v>
      </c>
      <c r="C8486" s="11" t="s">
        <v>4161</v>
      </c>
      <c r="D8486" s="11" t="s">
        <v>992</v>
      </c>
      <c r="E8486" s="11" t="s">
        <v>992</v>
      </c>
      <c r="F8486" s="4">
        <v>2000</v>
      </c>
      <c r="G8486" s="3">
        <v>2012</v>
      </c>
      <c r="H8486" s="3" t="s">
        <v>21</v>
      </c>
      <c r="I8486" s="12" t="s">
        <v>4162</v>
      </c>
      <c r="J8486" s="3">
        <v>81</v>
      </c>
      <c r="K8486" s="3" t="str">
        <f>IF(VLOOKUP(D8486,'Resources Final'!A:C,3,FALSE)=0,"",VLOOKUP(D8486,'Resources Final'!A:C,3,FALSE))</f>
        <v>Y</v>
      </c>
      <c r="L8486" s="3" t="str">
        <f>IF(VLOOKUP(D8486,'Resources Final'!A:D,4,FALSE)=0,"",VLOOKUP(D8486,'Resources Final'!A:D,4,FALSE))</f>
        <v/>
      </c>
      <c r="M8486" s="3" t="str">
        <f>IF(VLOOKUP(D8486,'Resources Final'!A:E,5,FALSE)=0,"",VLOOKUP(D8486,'Resources Final'!A:E,5,FALSE))</f>
        <v/>
      </c>
      <c r="N8486" s="7" t="str">
        <f>IF(VLOOKUP(D8486,'Resources Final'!A:F,6,FALSE)=0,"",VLOOKUP(D8486,'Resources Final'!A:F,6,FALSE))</f>
        <v/>
      </c>
      <c r="O8486" s="3" t="str">
        <f>IF(VLOOKUP(D8486,'Resources Final'!A:G,7,FALSE)=0,"",VLOOKUP(D8486,'Resources Final'!A:G,7,FALSE))</f>
        <v/>
      </c>
    </row>
    <row r="8487" spans="1:15" x14ac:dyDescent="0.2">
      <c r="A8487" s="11">
        <v>990</v>
      </c>
      <c r="B8487" s="11" t="str">
        <f t="shared" si="147"/>
        <v>Fred C. and Mary R. Koch Foundation_Dodson, Jill20122000</v>
      </c>
      <c r="C8487" s="11" t="s">
        <v>4161</v>
      </c>
      <c r="D8487" s="11" t="s">
        <v>1008</v>
      </c>
      <c r="E8487" s="11" t="s">
        <v>1008</v>
      </c>
      <c r="F8487" s="4">
        <v>2000</v>
      </c>
      <c r="G8487" s="3">
        <v>2012</v>
      </c>
      <c r="H8487" s="3" t="s">
        <v>21</v>
      </c>
      <c r="I8487" s="12" t="s">
        <v>4162</v>
      </c>
      <c r="J8487" s="3">
        <v>82</v>
      </c>
      <c r="K8487" s="3" t="str">
        <f>IF(VLOOKUP(D8487,'Resources Final'!A:C,3,FALSE)=0,"",VLOOKUP(D8487,'Resources Final'!A:C,3,FALSE))</f>
        <v>Y</v>
      </c>
      <c r="L8487" s="3" t="str">
        <f>IF(VLOOKUP(D8487,'Resources Final'!A:D,4,FALSE)=0,"",VLOOKUP(D8487,'Resources Final'!A:D,4,FALSE))</f>
        <v/>
      </c>
      <c r="M8487" s="3" t="str">
        <f>IF(VLOOKUP(D8487,'Resources Final'!A:E,5,FALSE)=0,"",VLOOKUP(D8487,'Resources Final'!A:E,5,FALSE))</f>
        <v/>
      </c>
      <c r="N8487" s="7" t="str">
        <f>IF(VLOOKUP(D8487,'Resources Final'!A:F,6,FALSE)=0,"",VLOOKUP(D8487,'Resources Final'!A:F,6,FALSE))</f>
        <v/>
      </c>
      <c r="O8487" s="3" t="str">
        <f>IF(VLOOKUP(D8487,'Resources Final'!A:G,7,FALSE)=0,"",VLOOKUP(D8487,'Resources Final'!A:G,7,FALSE))</f>
        <v/>
      </c>
    </row>
    <row r="8488" spans="1:15" x14ac:dyDescent="0.2">
      <c r="A8488" s="11">
        <v>990</v>
      </c>
      <c r="B8488" s="11" t="str">
        <f t="shared" si="147"/>
        <v>Fred C. and Mary R. Koch Foundation_Dolecheck, Deborah20122000</v>
      </c>
      <c r="C8488" s="11" t="s">
        <v>4161</v>
      </c>
      <c r="D8488" s="11" t="s">
        <v>1009</v>
      </c>
      <c r="E8488" s="11" t="s">
        <v>1009</v>
      </c>
      <c r="F8488" s="4">
        <v>2000</v>
      </c>
      <c r="G8488" s="3">
        <v>2012</v>
      </c>
      <c r="H8488" s="3" t="s">
        <v>21</v>
      </c>
      <c r="I8488" s="12" t="s">
        <v>4162</v>
      </c>
      <c r="J8488" s="3">
        <v>83</v>
      </c>
      <c r="K8488" s="3" t="str">
        <f>IF(VLOOKUP(D8488,'Resources Final'!A:C,3,FALSE)=0,"",VLOOKUP(D8488,'Resources Final'!A:C,3,FALSE))</f>
        <v>Y</v>
      </c>
      <c r="L8488" s="3" t="str">
        <f>IF(VLOOKUP(D8488,'Resources Final'!A:D,4,FALSE)=0,"",VLOOKUP(D8488,'Resources Final'!A:D,4,FALSE))</f>
        <v/>
      </c>
      <c r="M8488" s="3" t="str">
        <f>IF(VLOOKUP(D8488,'Resources Final'!A:E,5,FALSE)=0,"",VLOOKUP(D8488,'Resources Final'!A:E,5,FALSE))</f>
        <v/>
      </c>
      <c r="N8488" s="7" t="str">
        <f>IF(VLOOKUP(D8488,'Resources Final'!A:F,6,FALSE)=0,"",VLOOKUP(D8488,'Resources Final'!A:F,6,FALSE))</f>
        <v/>
      </c>
      <c r="O8488" s="3" t="str">
        <f>IF(VLOOKUP(D8488,'Resources Final'!A:G,7,FALSE)=0,"",VLOOKUP(D8488,'Resources Final'!A:G,7,FALSE))</f>
        <v/>
      </c>
    </row>
    <row r="8489" spans="1:15" x14ac:dyDescent="0.2">
      <c r="A8489" s="11">
        <v>990</v>
      </c>
      <c r="B8489" s="11" t="str">
        <f t="shared" si="147"/>
        <v>Fred C. and Mary R. Koch Foundation_Donnelly, Erin20122000</v>
      </c>
      <c r="C8489" s="11" t="s">
        <v>4161</v>
      </c>
      <c r="D8489" s="11" t="s">
        <v>1016</v>
      </c>
      <c r="E8489" s="11" t="s">
        <v>1016</v>
      </c>
      <c r="F8489" s="4">
        <v>2000</v>
      </c>
      <c r="G8489" s="3">
        <v>2012</v>
      </c>
      <c r="H8489" s="3" t="s">
        <v>21</v>
      </c>
      <c r="I8489" s="12" t="s">
        <v>4162</v>
      </c>
      <c r="J8489" s="3">
        <v>84</v>
      </c>
      <c r="K8489" s="3" t="str">
        <f>IF(VLOOKUP(D8489,'Resources Final'!A:C,3,FALSE)=0,"",VLOOKUP(D8489,'Resources Final'!A:C,3,FALSE))</f>
        <v>Y</v>
      </c>
      <c r="L8489" s="3" t="str">
        <f>IF(VLOOKUP(D8489,'Resources Final'!A:D,4,FALSE)=0,"",VLOOKUP(D8489,'Resources Final'!A:D,4,FALSE))</f>
        <v/>
      </c>
      <c r="M8489" s="3" t="str">
        <f>IF(VLOOKUP(D8489,'Resources Final'!A:E,5,FALSE)=0,"",VLOOKUP(D8489,'Resources Final'!A:E,5,FALSE))</f>
        <v/>
      </c>
      <c r="N8489" s="7" t="str">
        <f>IF(VLOOKUP(D8489,'Resources Final'!A:F,6,FALSE)=0,"",VLOOKUP(D8489,'Resources Final'!A:F,6,FALSE))</f>
        <v/>
      </c>
      <c r="O8489" s="3" t="str">
        <f>IF(VLOOKUP(D8489,'Resources Final'!A:G,7,FALSE)=0,"",VLOOKUP(D8489,'Resources Final'!A:G,7,FALSE))</f>
        <v/>
      </c>
    </row>
    <row r="8490" spans="1:15" x14ac:dyDescent="0.2">
      <c r="A8490" s="11">
        <v>990</v>
      </c>
      <c r="B8490" s="11" t="str">
        <f t="shared" si="147"/>
        <v>Fred C. and Mary R. Koch Foundation_Donnelly, Sean20122000</v>
      </c>
      <c r="C8490" s="11" t="s">
        <v>4161</v>
      </c>
      <c r="D8490" s="11" t="s">
        <v>1017</v>
      </c>
      <c r="E8490" s="11" t="s">
        <v>1017</v>
      </c>
      <c r="F8490" s="4">
        <v>2000</v>
      </c>
      <c r="G8490" s="3">
        <v>2012</v>
      </c>
      <c r="H8490" s="3" t="s">
        <v>21</v>
      </c>
      <c r="I8490" s="12" t="s">
        <v>4162</v>
      </c>
      <c r="J8490" s="3">
        <v>85</v>
      </c>
      <c r="K8490" s="3" t="str">
        <f>IF(VLOOKUP(D8490,'Resources Final'!A:C,3,FALSE)=0,"",VLOOKUP(D8490,'Resources Final'!A:C,3,FALSE))</f>
        <v>Y</v>
      </c>
      <c r="L8490" s="3" t="str">
        <f>IF(VLOOKUP(D8490,'Resources Final'!A:D,4,FALSE)=0,"",VLOOKUP(D8490,'Resources Final'!A:D,4,FALSE))</f>
        <v/>
      </c>
      <c r="M8490" s="3" t="str">
        <f>IF(VLOOKUP(D8490,'Resources Final'!A:E,5,FALSE)=0,"",VLOOKUP(D8490,'Resources Final'!A:E,5,FALSE))</f>
        <v/>
      </c>
      <c r="N8490" s="7" t="str">
        <f>IF(VLOOKUP(D8490,'Resources Final'!A:F,6,FALSE)=0,"",VLOOKUP(D8490,'Resources Final'!A:F,6,FALSE))</f>
        <v/>
      </c>
      <c r="O8490" s="3" t="str">
        <f>IF(VLOOKUP(D8490,'Resources Final'!A:G,7,FALSE)=0,"",VLOOKUP(D8490,'Resources Final'!A:G,7,FALSE))</f>
        <v/>
      </c>
    </row>
    <row r="8491" spans="1:15" x14ac:dyDescent="0.2">
      <c r="A8491" s="11">
        <v>990</v>
      </c>
      <c r="B8491" s="11" t="str">
        <f t="shared" si="147"/>
        <v>Fred C. and Mary R. Koch Foundation_Dort, Tyler20122000</v>
      </c>
      <c r="C8491" s="11" t="s">
        <v>4161</v>
      </c>
      <c r="D8491" s="11" t="s">
        <v>1025</v>
      </c>
      <c r="E8491" s="11" t="s">
        <v>1025</v>
      </c>
      <c r="F8491" s="4">
        <v>2000</v>
      </c>
      <c r="G8491" s="3">
        <v>2012</v>
      </c>
      <c r="H8491" s="3" t="s">
        <v>21</v>
      </c>
      <c r="I8491" s="12" t="s">
        <v>4162</v>
      </c>
      <c r="J8491" s="3">
        <v>86</v>
      </c>
      <c r="K8491" s="3" t="str">
        <f>IF(VLOOKUP(D8491,'Resources Final'!A:C,3,FALSE)=0,"",VLOOKUP(D8491,'Resources Final'!A:C,3,FALSE))</f>
        <v>Y</v>
      </c>
      <c r="L8491" s="3" t="str">
        <f>IF(VLOOKUP(D8491,'Resources Final'!A:D,4,FALSE)=0,"",VLOOKUP(D8491,'Resources Final'!A:D,4,FALSE))</f>
        <v/>
      </c>
      <c r="M8491" s="3" t="str">
        <f>IF(VLOOKUP(D8491,'Resources Final'!A:E,5,FALSE)=0,"",VLOOKUP(D8491,'Resources Final'!A:E,5,FALSE))</f>
        <v/>
      </c>
      <c r="N8491" s="7" t="str">
        <f>IF(VLOOKUP(D8491,'Resources Final'!A:F,6,FALSE)=0,"",VLOOKUP(D8491,'Resources Final'!A:F,6,FALSE))</f>
        <v/>
      </c>
      <c r="O8491" s="3" t="str">
        <f>IF(VLOOKUP(D8491,'Resources Final'!A:G,7,FALSE)=0,"",VLOOKUP(D8491,'Resources Final'!A:G,7,FALSE))</f>
        <v/>
      </c>
    </row>
    <row r="8492" spans="1:15" x14ac:dyDescent="0.2">
      <c r="A8492" s="11">
        <v>990</v>
      </c>
      <c r="B8492" s="11" t="str">
        <f t="shared" si="147"/>
        <v>Fred C. and Mary R. Koch Foundation_Dula, Jonathon20122000</v>
      </c>
      <c r="C8492" s="11" t="s">
        <v>4161</v>
      </c>
      <c r="D8492" s="11" t="s">
        <v>1040</v>
      </c>
      <c r="E8492" s="11" t="s">
        <v>1040</v>
      </c>
      <c r="F8492" s="4">
        <v>2000</v>
      </c>
      <c r="G8492" s="3">
        <v>2012</v>
      </c>
      <c r="H8492" s="3" t="s">
        <v>21</v>
      </c>
      <c r="I8492" s="12" t="s">
        <v>4162</v>
      </c>
      <c r="J8492" s="3">
        <v>87</v>
      </c>
      <c r="K8492" s="3" t="str">
        <f>IF(VLOOKUP(D8492,'Resources Final'!A:C,3,FALSE)=0,"",VLOOKUP(D8492,'Resources Final'!A:C,3,FALSE))</f>
        <v>Y</v>
      </c>
      <c r="L8492" s="3" t="str">
        <f>IF(VLOOKUP(D8492,'Resources Final'!A:D,4,FALSE)=0,"",VLOOKUP(D8492,'Resources Final'!A:D,4,FALSE))</f>
        <v/>
      </c>
      <c r="M8492" s="3" t="str">
        <f>IF(VLOOKUP(D8492,'Resources Final'!A:E,5,FALSE)=0,"",VLOOKUP(D8492,'Resources Final'!A:E,5,FALSE))</f>
        <v/>
      </c>
      <c r="N8492" s="7" t="str">
        <f>IF(VLOOKUP(D8492,'Resources Final'!A:F,6,FALSE)=0,"",VLOOKUP(D8492,'Resources Final'!A:F,6,FALSE))</f>
        <v/>
      </c>
      <c r="O8492" s="3" t="str">
        <f>IF(VLOOKUP(D8492,'Resources Final'!A:G,7,FALSE)=0,"",VLOOKUP(D8492,'Resources Final'!A:G,7,FALSE))</f>
        <v/>
      </c>
    </row>
    <row r="8493" spans="1:15" x14ac:dyDescent="0.2">
      <c r="A8493" s="11">
        <v>990</v>
      </c>
      <c r="B8493" s="11" t="str">
        <f t="shared" si="147"/>
        <v>Fred C. and Mary R. Koch Foundation_Edgerly, Alex20122000</v>
      </c>
      <c r="C8493" s="11" t="s">
        <v>4161</v>
      </c>
      <c r="D8493" s="11" t="s">
        <v>1104</v>
      </c>
      <c r="E8493" s="11" t="s">
        <v>1104</v>
      </c>
      <c r="F8493" s="4">
        <v>2000</v>
      </c>
      <c r="G8493" s="3">
        <v>2012</v>
      </c>
      <c r="H8493" s="3" t="s">
        <v>21</v>
      </c>
      <c r="I8493" s="12" t="s">
        <v>4162</v>
      </c>
      <c r="J8493" s="3">
        <v>88</v>
      </c>
      <c r="K8493" s="3" t="str">
        <f>IF(VLOOKUP(D8493,'Resources Final'!A:C,3,FALSE)=0,"",VLOOKUP(D8493,'Resources Final'!A:C,3,FALSE))</f>
        <v>Y</v>
      </c>
      <c r="L8493" s="3" t="str">
        <f>IF(VLOOKUP(D8493,'Resources Final'!A:D,4,FALSE)=0,"",VLOOKUP(D8493,'Resources Final'!A:D,4,FALSE))</f>
        <v/>
      </c>
      <c r="M8493" s="3" t="str">
        <f>IF(VLOOKUP(D8493,'Resources Final'!A:E,5,FALSE)=0,"",VLOOKUP(D8493,'Resources Final'!A:E,5,FALSE))</f>
        <v/>
      </c>
      <c r="N8493" s="7" t="str">
        <f>IF(VLOOKUP(D8493,'Resources Final'!A:F,6,FALSE)=0,"",VLOOKUP(D8493,'Resources Final'!A:F,6,FALSE))</f>
        <v/>
      </c>
      <c r="O8493" s="3" t="str">
        <f>IF(VLOOKUP(D8493,'Resources Final'!A:G,7,FALSE)=0,"",VLOOKUP(D8493,'Resources Final'!A:G,7,FALSE))</f>
        <v/>
      </c>
    </row>
    <row r="8494" spans="1:15" x14ac:dyDescent="0.2">
      <c r="A8494" s="11">
        <v>990</v>
      </c>
      <c r="B8494" s="11" t="str">
        <f t="shared" si="147"/>
        <v>Fred C. and Mary R. Koch Foundation_Edic, Heather20122000</v>
      </c>
      <c r="C8494" s="11" t="s">
        <v>4161</v>
      </c>
      <c r="D8494" s="11" t="s">
        <v>1107</v>
      </c>
      <c r="E8494" s="11" t="s">
        <v>1107</v>
      </c>
      <c r="F8494" s="4">
        <v>2000</v>
      </c>
      <c r="G8494" s="3">
        <v>2012</v>
      </c>
      <c r="H8494" s="3" t="s">
        <v>21</v>
      </c>
      <c r="I8494" s="12" t="s">
        <v>4162</v>
      </c>
      <c r="J8494" s="3">
        <v>89</v>
      </c>
      <c r="K8494" s="3" t="str">
        <f>IF(VLOOKUP(D8494,'Resources Final'!A:C,3,FALSE)=0,"",VLOOKUP(D8494,'Resources Final'!A:C,3,FALSE))</f>
        <v>Y</v>
      </c>
      <c r="L8494" s="3" t="str">
        <f>IF(VLOOKUP(D8494,'Resources Final'!A:D,4,FALSE)=0,"",VLOOKUP(D8494,'Resources Final'!A:D,4,FALSE))</f>
        <v/>
      </c>
      <c r="M8494" s="3" t="str">
        <f>IF(VLOOKUP(D8494,'Resources Final'!A:E,5,FALSE)=0,"",VLOOKUP(D8494,'Resources Final'!A:E,5,FALSE))</f>
        <v/>
      </c>
      <c r="N8494" s="7" t="str">
        <f>IF(VLOOKUP(D8494,'Resources Final'!A:F,6,FALSE)=0,"",VLOOKUP(D8494,'Resources Final'!A:F,6,FALSE))</f>
        <v/>
      </c>
      <c r="O8494" s="3" t="str">
        <f>IF(VLOOKUP(D8494,'Resources Final'!A:G,7,FALSE)=0,"",VLOOKUP(D8494,'Resources Final'!A:G,7,FALSE))</f>
        <v/>
      </c>
    </row>
    <row r="8495" spans="1:15" x14ac:dyDescent="0.2">
      <c r="A8495" s="11">
        <v>990</v>
      </c>
      <c r="B8495" s="11" t="str">
        <f t="shared" si="147"/>
        <v>Fred C. and Mary R. Koch Foundation_Ehrlich, Robert20122000</v>
      </c>
      <c r="C8495" s="11" t="s">
        <v>4161</v>
      </c>
      <c r="D8495" s="11" t="s">
        <v>1116</v>
      </c>
      <c r="E8495" s="11" t="s">
        <v>1116</v>
      </c>
      <c r="F8495" s="4">
        <v>2000</v>
      </c>
      <c r="G8495" s="3">
        <v>2012</v>
      </c>
      <c r="H8495" s="3" t="s">
        <v>21</v>
      </c>
      <c r="I8495" s="12" t="s">
        <v>4162</v>
      </c>
      <c r="J8495" s="3">
        <v>90</v>
      </c>
      <c r="K8495" s="3" t="str">
        <f>IF(VLOOKUP(D8495,'Resources Final'!A:C,3,FALSE)=0,"",VLOOKUP(D8495,'Resources Final'!A:C,3,FALSE))</f>
        <v>Y</v>
      </c>
      <c r="L8495" s="3" t="str">
        <f>IF(VLOOKUP(D8495,'Resources Final'!A:D,4,FALSE)=0,"",VLOOKUP(D8495,'Resources Final'!A:D,4,FALSE))</f>
        <v/>
      </c>
      <c r="M8495" s="3" t="str">
        <f>IF(VLOOKUP(D8495,'Resources Final'!A:E,5,FALSE)=0,"",VLOOKUP(D8495,'Resources Final'!A:E,5,FALSE))</f>
        <v/>
      </c>
      <c r="N8495" s="7" t="str">
        <f>IF(VLOOKUP(D8495,'Resources Final'!A:F,6,FALSE)=0,"",VLOOKUP(D8495,'Resources Final'!A:F,6,FALSE))</f>
        <v/>
      </c>
      <c r="O8495" s="3" t="str">
        <f>IF(VLOOKUP(D8495,'Resources Final'!A:G,7,FALSE)=0,"",VLOOKUP(D8495,'Resources Final'!A:G,7,FALSE))</f>
        <v/>
      </c>
    </row>
    <row r="8496" spans="1:15" x14ac:dyDescent="0.2">
      <c r="A8496" s="11">
        <v>990</v>
      </c>
      <c r="B8496" s="11" t="str">
        <f t="shared" si="147"/>
        <v>Fred C. and Mary R. Koch Foundation_Ellender, Claire20122000</v>
      </c>
      <c r="C8496" s="11" t="s">
        <v>4161</v>
      </c>
      <c r="D8496" s="11" t="s">
        <v>1122</v>
      </c>
      <c r="E8496" s="11" t="s">
        <v>1122</v>
      </c>
      <c r="F8496" s="4">
        <v>2000</v>
      </c>
      <c r="G8496" s="3">
        <v>2012</v>
      </c>
      <c r="H8496" s="3" t="s">
        <v>21</v>
      </c>
      <c r="I8496" s="12" t="s">
        <v>4162</v>
      </c>
      <c r="J8496" s="3">
        <v>91</v>
      </c>
      <c r="K8496" s="3" t="str">
        <f>IF(VLOOKUP(D8496,'Resources Final'!A:C,3,FALSE)=0,"",VLOOKUP(D8496,'Resources Final'!A:C,3,FALSE))</f>
        <v>Y</v>
      </c>
      <c r="L8496" s="3" t="str">
        <f>IF(VLOOKUP(D8496,'Resources Final'!A:D,4,FALSE)=0,"",VLOOKUP(D8496,'Resources Final'!A:D,4,FALSE))</f>
        <v/>
      </c>
      <c r="M8496" s="3" t="str">
        <f>IF(VLOOKUP(D8496,'Resources Final'!A:E,5,FALSE)=0,"",VLOOKUP(D8496,'Resources Final'!A:E,5,FALSE))</f>
        <v/>
      </c>
      <c r="N8496" s="7" t="str">
        <f>IF(VLOOKUP(D8496,'Resources Final'!A:F,6,FALSE)=0,"",VLOOKUP(D8496,'Resources Final'!A:F,6,FALSE))</f>
        <v/>
      </c>
      <c r="O8496" s="3" t="str">
        <f>IF(VLOOKUP(D8496,'Resources Final'!A:G,7,FALSE)=0,"",VLOOKUP(D8496,'Resources Final'!A:G,7,FALSE))</f>
        <v/>
      </c>
    </row>
    <row r="8497" spans="1:15" x14ac:dyDescent="0.2">
      <c r="A8497" s="11">
        <v>990</v>
      </c>
      <c r="B8497" s="11" t="str">
        <f t="shared" si="147"/>
        <v>Fred C. and Mary R. Koch Foundation_Elmber, Stephany20122000</v>
      </c>
      <c r="C8497" s="11" t="s">
        <v>4161</v>
      </c>
      <c r="D8497" s="11" t="s">
        <v>1126</v>
      </c>
      <c r="E8497" s="11" t="s">
        <v>1126</v>
      </c>
      <c r="F8497" s="4">
        <v>2000</v>
      </c>
      <c r="G8497" s="3">
        <v>2012</v>
      </c>
      <c r="H8497" s="3" t="s">
        <v>21</v>
      </c>
      <c r="I8497" s="12" t="s">
        <v>4162</v>
      </c>
      <c r="J8497" s="3">
        <v>92</v>
      </c>
      <c r="K8497" s="3" t="str">
        <f>IF(VLOOKUP(D8497,'Resources Final'!A:C,3,FALSE)=0,"",VLOOKUP(D8497,'Resources Final'!A:C,3,FALSE))</f>
        <v>Y</v>
      </c>
      <c r="L8497" s="3" t="str">
        <f>IF(VLOOKUP(D8497,'Resources Final'!A:D,4,FALSE)=0,"",VLOOKUP(D8497,'Resources Final'!A:D,4,FALSE))</f>
        <v/>
      </c>
      <c r="M8497" s="3" t="str">
        <f>IF(VLOOKUP(D8497,'Resources Final'!A:E,5,FALSE)=0,"",VLOOKUP(D8497,'Resources Final'!A:E,5,FALSE))</f>
        <v/>
      </c>
      <c r="N8497" s="7" t="str">
        <f>IF(VLOOKUP(D8497,'Resources Final'!A:F,6,FALSE)=0,"",VLOOKUP(D8497,'Resources Final'!A:F,6,FALSE))</f>
        <v/>
      </c>
      <c r="O8497" s="3" t="str">
        <f>IF(VLOOKUP(D8497,'Resources Final'!A:G,7,FALSE)=0,"",VLOOKUP(D8497,'Resources Final'!A:G,7,FALSE))</f>
        <v/>
      </c>
    </row>
    <row r="8498" spans="1:15" x14ac:dyDescent="0.2">
      <c r="A8498" s="11">
        <v>990</v>
      </c>
      <c r="B8498" s="11" t="str">
        <f t="shared" si="147"/>
        <v>Fred C. and Mary R. Koch Foundation_Engel, Madeline20122000</v>
      </c>
      <c r="C8498" s="11" t="s">
        <v>4161</v>
      </c>
      <c r="D8498" s="11" t="s">
        <v>1140</v>
      </c>
      <c r="E8498" s="11" t="s">
        <v>1140</v>
      </c>
      <c r="F8498" s="4">
        <v>2000</v>
      </c>
      <c r="G8498" s="3">
        <v>2012</v>
      </c>
      <c r="H8498" s="3" t="s">
        <v>21</v>
      </c>
      <c r="I8498" s="12" t="s">
        <v>4162</v>
      </c>
      <c r="J8498" s="3">
        <v>93</v>
      </c>
      <c r="K8498" s="3" t="str">
        <f>IF(VLOOKUP(D8498,'Resources Final'!A:C,3,FALSE)=0,"",VLOOKUP(D8498,'Resources Final'!A:C,3,FALSE))</f>
        <v>Y</v>
      </c>
      <c r="L8498" s="3" t="str">
        <f>IF(VLOOKUP(D8498,'Resources Final'!A:D,4,FALSE)=0,"",VLOOKUP(D8498,'Resources Final'!A:D,4,FALSE))</f>
        <v/>
      </c>
      <c r="M8498" s="3" t="str">
        <f>IF(VLOOKUP(D8498,'Resources Final'!A:E,5,FALSE)=0,"",VLOOKUP(D8498,'Resources Final'!A:E,5,FALSE))</f>
        <v/>
      </c>
      <c r="N8498" s="7" t="str">
        <f>IF(VLOOKUP(D8498,'Resources Final'!A:F,6,FALSE)=0,"",VLOOKUP(D8498,'Resources Final'!A:F,6,FALSE))</f>
        <v/>
      </c>
      <c r="O8498" s="3" t="str">
        <f>IF(VLOOKUP(D8498,'Resources Final'!A:G,7,FALSE)=0,"",VLOOKUP(D8498,'Resources Final'!A:G,7,FALSE))</f>
        <v/>
      </c>
    </row>
    <row r="8499" spans="1:15" x14ac:dyDescent="0.2">
      <c r="A8499" s="11">
        <v>990</v>
      </c>
      <c r="B8499" s="11" t="str">
        <f t="shared" si="147"/>
        <v>Fred C. and Mary R. Koch Foundation_Ewers, Jacob20122000</v>
      </c>
      <c r="C8499" s="11" t="s">
        <v>4161</v>
      </c>
      <c r="D8499" s="11" t="s">
        <v>1176</v>
      </c>
      <c r="E8499" s="11" t="s">
        <v>1176</v>
      </c>
      <c r="F8499" s="4">
        <v>2000</v>
      </c>
      <c r="G8499" s="3">
        <v>2012</v>
      </c>
      <c r="H8499" s="3" t="s">
        <v>21</v>
      </c>
      <c r="I8499" s="12" t="s">
        <v>4162</v>
      </c>
      <c r="J8499" s="3">
        <v>94</v>
      </c>
      <c r="K8499" s="3" t="str">
        <f>IF(VLOOKUP(D8499,'Resources Final'!A:C,3,FALSE)=0,"",VLOOKUP(D8499,'Resources Final'!A:C,3,FALSE))</f>
        <v>Y</v>
      </c>
      <c r="L8499" s="3" t="str">
        <f>IF(VLOOKUP(D8499,'Resources Final'!A:D,4,FALSE)=0,"",VLOOKUP(D8499,'Resources Final'!A:D,4,FALSE))</f>
        <v/>
      </c>
      <c r="M8499" s="3" t="str">
        <f>IF(VLOOKUP(D8499,'Resources Final'!A:E,5,FALSE)=0,"",VLOOKUP(D8499,'Resources Final'!A:E,5,FALSE))</f>
        <v/>
      </c>
      <c r="N8499" s="7" t="str">
        <f>IF(VLOOKUP(D8499,'Resources Final'!A:F,6,FALSE)=0,"",VLOOKUP(D8499,'Resources Final'!A:F,6,FALSE))</f>
        <v/>
      </c>
      <c r="O8499" s="3" t="str">
        <f>IF(VLOOKUP(D8499,'Resources Final'!A:G,7,FALSE)=0,"",VLOOKUP(D8499,'Resources Final'!A:G,7,FALSE))</f>
        <v/>
      </c>
    </row>
    <row r="8500" spans="1:15" x14ac:dyDescent="0.2">
      <c r="A8500" s="11">
        <v>990</v>
      </c>
      <c r="B8500" s="11" t="str">
        <f t="shared" si="147"/>
        <v>Fred C. and Mary R. Koch Foundation_Fareed, Shaaz20122000</v>
      </c>
      <c r="C8500" s="11" t="s">
        <v>4161</v>
      </c>
      <c r="D8500" s="11" t="s">
        <v>1191</v>
      </c>
      <c r="E8500" s="11" t="s">
        <v>1191</v>
      </c>
      <c r="F8500" s="4">
        <v>2000</v>
      </c>
      <c r="G8500" s="3">
        <v>2012</v>
      </c>
      <c r="H8500" s="3" t="s">
        <v>21</v>
      </c>
      <c r="I8500" s="12" t="s">
        <v>4162</v>
      </c>
      <c r="J8500" s="3">
        <v>95</v>
      </c>
      <c r="K8500" s="3" t="str">
        <f>IF(VLOOKUP(D8500,'Resources Final'!A:C,3,FALSE)=0,"",VLOOKUP(D8500,'Resources Final'!A:C,3,FALSE))</f>
        <v>Y</v>
      </c>
      <c r="L8500" s="3" t="str">
        <f>IF(VLOOKUP(D8500,'Resources Final'!A:D,4,FALSE)=0,"",VLOOKUP(D8500,'Resources Final'!A:D,4,FALSE))</f>
        <v/>
      </c>
      <c r="M8500" s="3" t="str">
        <f>IF(VLOOKUP(D8500,'Resources Final'!A:E,5,FALSE)=0,"",VLOOKUP(D8500,'Resources Final'!A:E,5,FALSE))</f>
        <v/>
      </c>
      <c r="N8500" s="7" t="str">
        <f>IF(VLOOKUP(D8500,'Resources Final'!A:F,6,FALSE)=0,"",VLOOKUP(D8500,'Resources Final'!A:F,6,FALSE))</f>
        <v/>
      </c>
      <c r="O8500" s="3" t="str">
        <f>IF(VLOOKUP(D8500,'Resources Final'!A:G,7,FALSE)=0,"",VLOOKUP(D8500,'Resources Final'!A:G,7,FALSE))</f>
        <v/>
      </c>
    </row>
    <row r="8501" spans="1:15" x14ac:dyDescent="0.2">
      <c r="A8501" s="11">
        <v>990</v>
      </c>
      <c r="B8501" s="11" t="str">
        <f t="shared" si="147"/>
        <v>Fred C. and Mary R. Koch Foundation_Fisher, Miranda20122000</v>
      </c>
      <c r="C8501" s="11" t="s">
        <v>4161</v>
      </c>
      <c r="D8501" s="11" t="s">
        <v>1217</v>
      </c>
      <c r="E8501" s="11" t="s">
        <v>1217</v>
      </c>
      <c r="F8501" s="4">
        <v>2000</v>
      </c>
      <c r="G8501" s="3">
        <v>2012</v>
      </c>
      <c r="H8501" s="3" t="s">
        <v>21</v>
      </c>
      <c r="I8501" s="12" t="s">
        <v>4162</v>
      </c>
      <c r="J8501" s="3">
        <v>96</v>
      </c>
      <c r="K8501" s="3" t="str">
        <f>IF(VLOOKUP(D8501,'Resources Final'!A:C,3,FALSE)=0,"",VLOOKUP(D8501,'Resources Final'!A:C,3,FALSE))</f>
        <v>Y</v>
      </c>
      <c r="L8501" s="3" t="str">
        <f>IF(VLOOKUP(D8501,'Resources Final'!A:D,4,FALSE)=0,"",VLOOKUP(D8501,'Resources Final'!A:D,4,FALSE))</f>
        <v/>
      </c>
      <c r="M8501" s="3" t="str">
        <f>IF(VLOOKUP(D8501,'Resources Final'!A:E,5,FALSE)=0,"",VLOOKUP(D8501,'Resources Final'!A:E,5,FALSE))</f>
        <v/>
      </c>
      <c r="N8501" s="7" t="str">
        <f>IF(VLOOKUP(D8501,'Resources Final'!A:F,6,FALSE)=0,"",VLOOKUP(D8501,'Resources Final'!A:F,6,FALSE))</f>
        <v/>
      </c>
      <c r="O8501" s="3" t="str">
        <f>IF(VLOOKUP(D8501,'Resources Final'!A:G,7,FALSE)=0,"",VLOOKUP(D8501,'Resources Final'!A:G,7,FALSE))</f>
        <v/>
      </c>
    </row>
    <row r="8502" spans="1:15" x14ac:dyDescent="0.2">
      <c r="A8502" s="11">
        <v>990</v>
      </c>
      <c r="B8502" s="11" t="str">
        <f t="shared" si="147"/>
        <v>Fred C. and Mary R. Koch Foundation_Fisher, Mikayla20122000</v>
      </c>
      <c r="C8502" s="11" t="s">
        <v>4161</v>
      </c>
      <c r="D8502" s="11" t="s">
        <v>1216</v>
      </c>
      <c r="E8502" s="11" t="s">
        <v>1216</v>
      </c>
      <c r="F8502" s="4">
        <v>2000</v>
      </c>
      <c r="G8502" s="3">
        <v>2012</v>
      </c>
      <c r="H8502" s="3" t="s">
        <v>21</v>
      </c>
      <c r="I8502" s="12" t="s">
        <v>4162</v>
      </c>
      <c r="J8502" s="3">
        <v>97</v>
      </c>
      <c r="K8502" s="3" t="str">
        <f>IF(VLOOKUP(D8502,'Resources Final'!A:C,3,FALSE)=0,"",VLOOKUP(D8502,'Resources Final'!A:C,3,FALSE))</f>
        <v>Y</v>
      </c>
      <c r="L8502" s="3" t="str">
        <f>IF(VLOOKUP(D8502,'Resources Final'!A:D,4,FALSE)=0,"",VLOOKUP(D8502,'Resources Final'!A:D,4,FALSE))</f>
        <v/>
      </c>
      <c r="M8502" s="3" t="str">
        <f>IF(VLOOKUP(D8502,'Resources Final'!A:E,5,FALSE)=0,"",VLOOKUP(D8502,'Resources Final'!A:E,5,FALSE))</f>
        <v/>
      </c>
      <c r="N8502" s="7" t="str">
        <f>IF(VLOOKUP(D8502,'Resources Final'!A:F,6,FALSE)=0,"",VLOOKUP(D8502,'Resources Final'!A:F,6,FALSE))</f>
        <v/>
      </c>
      <c r="O8502" s="3" t="str">
        <f>IF(VLOOKUP(D8502,'Resources Final'!A:G,7,FALSE)=0,"",VLOOKUP(D8502,'Resources Final'!A:G,7,FALSE))</f>
        <v/>
      </c>
    </row>
    <row r="8503" spans="1:15" x14ac:dyDescent="0.2">
      <c r="A8503" s="11">
        <v>990</v>
      </c>
      <c r="B8503" s="11" t="str">
        <f t="shared" si="147"/>
        <v>Fred C. and Mary R. Koch Foundation_Fox, Taryn20122000</v>
      </c>
      <c r="C8503" s="11" t="s">
        <v>4161</v>
      </c>
      <c r="D8503" s="11" t="s">
        <v>1268</v>
      </c>
      <c r="E8503" s="11" t="s">
        <v>1268</v>
      </c>
      <c r="F8503" s="4">
        <v>2000</v>
      </c>
      <c r="G8503" s="3">
        <v>2012</v>
      </c>
      <c r="H8503" s="3" t="s">
        <v>21</v>
      </c>
      <c r="I8503" s="12" t="s">
        <v>4162</v>
      </c>
      <c r="J8503" s="3">
        <v>98</v>
      </c>
      <c r="K8503" s="3" t="str">
        <f>IF(VLOOKUP(D8503,'Resources Final'!A:C,3,FALSE)=0,"",VLOOKUP(D8503,'Resources Final'!A:C,3,FALSE))</f>
        <v>Y</v>
      </c>
      <c r="L8503" s="3" t="str">
        <f>IF(VLOOKUP(D8503,'Resources Final'!A:D,4,FALSE)=0,"",VLOOKUP(D8503,'Resources Final'!A:D,4,FALSE))</f>
        <v/>
      </c>
      <c r="M8503" s="3" t="str">
        <f>IF(VLOOKUP(D8503,'Resources Final'!A:E,5,FALSE)=0,"",VLOOKUP(D8503,'Resources Final'!A:E,5,FALSE))</f>
        <v/>
      </c>
      <c r="N8503" s="7" t="str">
        <f>IF(VLOOKUP(D8503,'Resources Final'!A:F,6,FALSE)=0,"",VLOOKUP(D8503,'Resources Final'!A:F,6,FALSE))</f>
        <v/>
      </c>
      <c r="O8503" s="3" t="str">
        <f>IF(VLOOKUP(D8503,'Resources Final'!A:G,7,FALSE)=0,"",VLOOKUP(D8503,'Resources Final'!A:G,7,FALSE))</f>
        <v/>
      </c>
    </row>
    <row r="8504" spans="1:15" x14ac:dyDescent="0.2">
      <c r="A8504" s="11">
        <v>990</v>
      </c>
      <c r="B8504" s="11" t="str">
        <f t="shared" si="147"/>
        <v>Fred C. and Mary R. Koch Foundation_Fox, Lynley20122000</v>
      </c>
      <c r="C8504" s="11" t="s">
        <v>4161</v>
      </c>
      <c r="D8504" s="11" t="s">
        <v>1267</v>
      </c>
      <c r="E8504" s="11" t="s">
        <v>1267</v>
      </c>
      <c r="F8504" s="4">
        <v>2000</v>
      </c>
      <c r="G8504" s="3">
        <v>2012</v>
      </c>
      <c r="H8504" s="3" t="s">
        <v>21</v>
      </c>
      <c r="I8504" s="12" t="s">
        <v>4162</v>
      </c>
      <c r="J8504" s="3">
        <v>99</v>
      </c>
      <c r="K8504" s="3" t="str">
        <f>IF(VLOOKUP(D8504,'Resources Final'!A:C,3,FALSE)=0,"",VLOOKUP(D8504,'Resources Final'!A:C,3,FALSE))</f>
        <v>Y</v>
      </c>
      <c r="L8504" s="3" t="str">
        <f>IF(VLOOKUP(D8504,'Resources Final'!A:D,4,FALSE)=0,"",VLOOKUP(D8504,'Resources Final'!A:D,4,FALSE))</f>
        <v/>
      </c>
      <c r="M8504" s="3" t="str">
        <f>IF(VLOOKUP(D8504,'Resources Final'!A:E,5,FALSE)=0,"",VLOOKUP(D8504,'Resources Final'!A:E,5,FALSE))</f>
        <v/>
      </c>
      <c r="N8504" s="7" t="str">
        <f>IF(VLOOKUP(D8504,'Resources Final'!A:F,6,FALSE)=0,"",VLOOKUP(D8504,'Resources Final'!A:F,6,FALSE))</f>
        <v/>
      </c>
      <c r="O8504" s="3" t="str">
        <f>IF(VLOOKUP(D8504,'Resources Final'!A:G,7,FALSE)=0,"",VLOOKUP(D8504,'Resources Final'!A:G,7,FALSE))</f>
        <v/>
      </c>
    </row>
    <row r="8505" spans="1:15" x14ac:dyDescent="0.2">
      <c r="A8505" s="11">
        <v>990</v>
      </c>
      <c r="B8505" s="11" t="str">
        <f t="shared" si="147"/>
        <v>Fred C. and Mary R. Koch Foundation_Franssen, Nicholas20122000</v>
      </c>
      <c r="C8505" s="11" t="s">
        <v>4161</v>
      </c>
      <c r="D8505" s="11" t="s">
        <v>1274</v>
      </c>
      <c r="E8505" s="11" t="s">
        <v>1274</v>
      </c>
      <c r="F8505" s="4">
        <v>2000</v>
      </c>
      <c r="G8505" s="3">
        <v>2012</v>
      </c>
      <c r="H8505" s="3" t="s">
        <v>21</v>
      </c>
      <c r="I8505" s="12" t="s">
        <v>4162</v>
      </c>
      <c r="J8505" s="3">
        <v>100</v>
      </c>
      <c r="K8505" s="3" t="str">
        <f>IF(VLOOKUP(D8505,'Resources Final'!A:C,3,FALSE)=0,"",VLOOKUP(D8505,'Resources Final'!A:C,3,FALSE))</f>
        <v>Y</v>
      </c>
      <c r="L8505" s="3" t="str">
        <f>IF(VLOOKUP(D8505,'Resources Final'!A:D,4,FALSE)=0,"",VLOOKUP(D8505,'Resources Final'!A:D,4,FALSE))</f>
        <v/>
      </c>
      <c r="M8505" s="3" t="str">
        <f>IF(VLOOKUP(D8505,'Resources Final'!A:E,5,FALSE)=0,"",VLOOKUP(D8505,'Resources Final'!A:E,5,FALSE))</f>
        <v/>
      </c>
      <c r="N8505" s="7" t="str">
        <f>IF(VLOOKUP(D8505,'Resources Final'!A:F,6,FALSE)=0,"",VLOOKUP(D8505,'Resources Final'!A:F,6,FALSE))</f>
        <v/>
      </c>
      <c r="O8505" s="3" t="str">
        <f>IF(VLOOKUP(D8505,'Resources Final'!A:G,7,FALSE)=0,"",VLOOKUP(D8505,'Resources Final'!A:G,7,FALSE))</f>
        <v/>
      </c>
    </row>
    <row r="8506" spans="1:15" x14ac:dyDescent="0.2">
      <c r="A8506" s="11">
        <v>990</v>
      </c>
      <c r="B8506" s="11" t="str">
        <f t="shared" si="147"/>
        <v>Fred C. and Mary R. Koch Foundation_Franssen, Tyler20122000</v>
      </c>
      <c r="C8506" s="11" t="s">
        <v>4161</v>
      </c>
      <c r="D8506" s="11" t="s">
        <v>1275</v>
      </c>
      <c r="E8506" s="11" t="s">
        <v>1275</v>
      </c>
      <c r="F8506" s="4">
        <v>2000</v>
      </c>
      <c r="G8506" s="3">
        <v>2012</v>
      </c>
      <c r="H8506" s="3" t="s">
        <v>21</v>
      </c>
      <c r="I8506" s="12" t="s">
        <v>4162</v>
      </c>
      <c r="J8506" s="3">
        <v>101</v>
      </c>
      <c r="K8506" s="3" t="str">
        <f>IF(VLOOKUP(D8506,'Resources Final'!A:C,3,FALSE)=0,"",VLOOKUP(D8506,'Resources Final'!A:C,3,FALSE))</f>
        <v>Y</v>
      </c>
      <c r="L8506" s="3" t="str">
        <f>IF(VLOOKUP(D8506,'Resources Final'!A:D,4,FALSE)=0,"",VLOOKUP(D8506,'Resources Final'!A:D,4,FALSE))</f>
        <v/>
      </c>
      <c r="M8506" s="3" t="str">
        <f>IF(VLOOKUP(D8506,'Resources Final'!A:E,5,FALSE)=0,"",VLOOKUP(D8506,'Resources Final'!A:E,5,FALSE))</f>
        <v/>
      </c>
      <c r="N8506" s="7" t="str">
        <f>IF(VLOOKUP(D8506,'Resources Final'!A:F,6,FALSE)=0,"",VLOOKUP(D8506,'Resources Final'!A:F,6,FALSE))</f>
        <v/>
      </c>
      <c r="O8506" s="3" t="str">
        <f>IF(VLOOKUP(D8506,'Resources Final'!A:G,7,FALSE)=0,"",VLOOKUP(D8506,'Resources Final'!A:G,7,FALSE))</f>
        <v/>
      </c>
    </row>
    <row r="8507" spans="1:15" x14ac:dyDescent="0.2">
      <c r="A8507" s="11">
        <v>990</v>
      </c>
      <c r="B8507" s="11" t="str">
        <f t="shared" si="147"/>
        <v>Fred C. and Mary R. Koch Foundation_Fritsche, Philip20122000</v>
      </c>
      <c r="C8507" s="11" t="s">
        <v>4161</v>
      </c>
      <c r="D8507" s="11" t="s">
        <v>1310</v>
      </c>
      <c r="E8507" s="11" t="s">
        <v>1310</v>
      </c>
      <c r="F8507" s="4">
        <v>2000</v>
      </c>
      <c r="G8507" s="3">
        <v>2012</v>
      </c>
      <c r="H8507" s="3" t="s">
        <v>21</v>
      </c>
      <c r="I8507" s="12" t="s">
        <v>4162</v>
      </c>
      <c r="J8507" s="3">
        <v>102</v>
      </c>
      <c r="K8507" s="3" t="str">
        <f>IF(VLOOKUP(D8507,'Resources Final'!A:C,3,FALSE)=0,"",VLOOKUP(D8507,'Resources Final'!A:C,3,FALSE))</f>
        <v>Y</v>
      </c>
      <c r="L8507" s="3" t="str">
        <f>IF(VLOOKUP(D8507,'Resources Final'!A:D,4,FALSE)=0,"",VLOOKUP(D8507,'Resources Final'!A:D,4,FALSE))</f>
        <v/>
      </c>
      <c r="M8507" s="3" t="str">
        <f>IF(VLOOKUP(D8507,'Resources Final'!A:E,5,FALSE)=0,"",VLOOKUP(D8507,'Resources Final'!A:E,5,FALSE))</f>
        <v/>
      </c>
      <c r="N8507" s="7" t="str">
        <f>IF(VLOOKUP(D8507,'Resources Final'!A:F,6,FALSE)=0,"",VLOOKUP(D8507,'Resources Final'!A:F,6,FALSE))</f>
        <v/>
      </c>
      <c r="O8507" s="3" t="str">
        <f>IF(VLOOKUP(D8507,'Resources Final'!A:G,7,FALSE)=0,"",VLOOKUP(D8507,'Resources Final'!A:G,7,FALSE))</f>
        <v/>
      </c>
    </row>
    <row r="8508" spans="1:15" x14ac:dyDescent="0.2">
      <c r="A8508" s="11">
        <v>990</v>
      </c>
      <c r="B8508" s="11" t="str">
        <f t="shared" si="147"/>
        <v>Fred C. and Mary R. Koch Foundation_Fritz, Kailey20122000</v>
      </c>
      <c r="C8508" s="11" t="s">
        <v>4161</v>
      </c>
      <c r="D8508" s="11" t="s">
        <v>1311</v>
      </c>
      <c r="E8508" s="11" t="s">
        <v>1311</v>
      </c>
      <c r="F8508" s="4">
        <v>2000</v>
      </c>
      <c r="G8508" s="3">
        <v>2012</v>
      </c>
      <c r="H8508" s="3" t="s">
        <v>21</v>
      </c>
      <c r="I8508" s="12" t="s">
        <v>4162</v>
      </c>
      <c r="J8508" s="3">
        <v>103</v>
      </c>
      <c r="K8508" s="3" t="str">
        <f>IF(VLOOKUP(D8508,'Resources Final'!A:C,3,FALSE)=0,"",VLOOKUP(D8508,'Resources Final'!A:C,3,FALSE))</f>
        <v>Y</v>
      </c>
      <c r="L8508" s="3" t="str">
        <f>IF(VLOOKUP(D8508,'Resources Final'!A:D,4,FALSE)=0,"",VLOOKUP(D8508,'Resources Final'!A:D,4,FALSE))</f>
        <v/>
      </c>
      <c r="M8508" s="3" t="str">
        <f>IF(VLOOKUP(D8508,'Resources Final'!A:E,5,FALSE)=0,"",VLOOKUP(D8508,'Resources Final'!A:E,5,FALSE))</f>
        <v/>
      </c>
      <c r="N8508" s="7" t="str">
        <f>IF(VLOOKUP(D8508,'Resources Final'!A:F,6,FALSE)=0,"",VLOOKUP(D8508,'Resources Final'!A:F,6,FALSE))</f>
        <v/>
      </c>
      <c r="O8508" s="3" t="str">
        <f>IF(VLOOKUP(D8508,'Resources Final'!A:G,7,FALSE)=0,"",VLOOKUP(D8508,'Resources Final'!A:G,7,FALSE))</f>
        <v/>
      </c>
    </row>
    <row r="8509" spans="1:15" x14ac:dyDescent="0.2">
      <c r="A8509" s="11">
        <v>990</v>
      </c>
      <c r="B8509" s="11" t="str">
        <f t="shared" si="147"/>
        <v>Fred C. and Mary R. Koch Foundation_Garza, Elizabeth20122000</v>
      </c>
      <c r="C8509" s="11" t="s">
        <v>4161</v>
      </c>
      <c r="D8509" s="11" t="s">
        <v>1355</v>
      </c>
      <c r="E8509" s="11" t="s">
        <v>1355</v>
      </c>
      <c r="F8509" s="4">
        <v>2000</v>
      </c>
      <c r="G8509" s="3">
        <v>2012</v>
      </c>
      <c r="H8509" s="3" t="s">
        <v>21</v>
      </c>
      <c r="I8509" s="12" t="s">
        <v>4162</v>
      </c>
      <c r="J8509" s="3">
        <v>104</v>
      </c>
      <c r="K8509" s="3" t="str">
        <f>IF(VLOOKUP(D8509,'Resources Final'!A:C,3,FALSE)=0,"",VLOOKUP(D8509,'Resources Final'!A:C,3,FALSE))</f>
        <v>Y</v>
      </c>
      <c r="L8509" s="3" t="str">
        <f>IF(VLOOKUP(D8509,'Resources Final'!A:D,4,FALSE)=0,"",VLOOKUP(D8509,'Resources Final'!A:D,4,FALSE))</f>
        <v/>
      </c>
      <c r="M8509" s="3" t="str">
        <f>IF(VLOOKUP(D8509,'Resources Final'!A:E,5,FALSE)=0,"",VLOOKUP(D8509,'Resources Final'!A:E,5,FALSE))</f>
        <v/>
      </c>
      <c r="N8509" s="7" t="str">
        <f>IF(VLOOKUP(D8509,'Resources Final'!A:F,6,FALSE)=0,"",VLOOKUP(D8509,'Resources Final'!A:F,6,FALSE))</f>
        <v/>
      </c>
      <c r="O8509" s="3" t="str">
        <f>IF(VLOOKUP(D8509,'Resources Final'!A:G,7,FALSE)=0,"",VLOOKUP(D8509,'Resources Final'!A:G,7,FALSE))</f>
        <v/>
      </c>
    </row>
    <row r="8510" spans="1:15" x14ac:dyDescent="0.2">
      <c r="A8510" s="11">
        <v>990</v>
      </c>
      <c r="B8510" s="11" t="str">
        <f t="shared" si="147"/>
        <v>Fred C. and Mary R. Koch Foundation_Gause, Haylee20122000</v>
      </c>
      <c r="C8510" s="11" t="s">
        <v>4161</v>
      </c>
      <c r="D8510" s="11" t="s">
        <v>1357</v>
      </c>
      <c r="E8510" s="11" t="s">
        <v>1357</v>
      </c>
      <c r="F8510" s="4">
        <v>2000</v>
      </c>
      <c r="G8510" s="3">
        <v>2012</v>
      </c>
      <c r="H8510" s="3" t="s">
        <v>21</v>
      </c>
      <c r="I8510" s="12" t="s">
        <v>4162</v>
      </c>
      <c r="J8510" s="3">
        <v>105</v>
      </c>
      <c r="K8510" s="3" t="str">
        <f>IF(VLOOKUP(D8510,'Resources Final'!A:C,3,FALSE)=0,"",VLOOKUP(D8510,'Resources Final'!A:C,3,FALSE))</f>
        <v>Y</v>
      </c>
      <c r="L8510" s="3" t="str">
        <f>IF(VLOOKUP(D8510,'Resources Final'!A:D,4,FALSE)=0,"",VLOOKUP(D8510,'Resources Final'!A:D,4,FALSE))</f>
        <v/>
      </c>
      <c r="M8510" s="3" t="str">
        <f>IF(VLOOKUP(D8510,'Resources Final'!A:E,5,FALSE)=0,"",VLOOKUP(D8510,'Resources Final'!A:E,5,FALSE))</f>
        <v/>
      </c>
      <c r="N8510" s="7" t="str">
        <f>IF(VLOOKUP(D8510,'Resources Final'!A:F,6,FALSE)=0,"",VLOOKUP(D8510,'Resources Final'!A:F,6,FALSE))</f>
        <v/>
      </c>
      <c r="O8510" s="3" t="str">
        <f>IF(VLOOKUP(D8510,'Resources Final'!A:G,7,FALSE)=0,"",VLOOKUP(D8510,'Resources Final'!A:G,7,FALSE))</f>
        <v/>
      </c>
    </row>
    <row r="8511" spans="1:15" x14ac:dyDescent="0.2">
      <c r="A8511" s="11">
        <v>990</v>
      </c>
      <c r="B8511" s="11" t="str">
        <f t="shared" si="147"/>
        <v>Fred C. and Mary R. Koch Foundation_Gazaway, Jason20122000</v>
      </c>
      <c r="C8511" s="11" t="s">
        <v>4161</v>
      </c>
      <c r="D8511" s="11" t="s">
        <v>1358</v>
      </c>
      <c r="E8511" s="11" t="s">
        <v>1358</v>
      </c>
      <c r="F8511" s="4">
        <v>2000</v>
      </c>
      <c r="G8511" s="3">
        <v>2012</v>
      </c>
      <c r="H8511" s="3" t="s">
        <v>21</v>
      </c>
      <c r="I8511" s="12" t="s">
        <v>4162</v>
      </c>
      <c r="J8511" s="3">
        <v>106</v>
      </c>
      <c r="K8511" s="3" t="str">
        <f>IF(VLOOKUP(D8511,'Resources Final'!A:C,3,FALSE)=0,"",VLOOKUP(D8511,'Resources Final'!A:C,3,FALSE))</f>
        <v>Y</v>
      </c>
      <c r="L8511" s="3" t="str">
        <f>IF(VLOOKUP(D8511,'Resources Final'!A:D,4,FALSE)=0,"",VLOOKUP(D8511,'Resources Final'!A:D,4,FALSE))</f>
        <v/>
      </c>
      <c r="M8511" s="3" t="str">
        <f>IF(VLOOKUP(D8511,'Resources Final'!A:E,5,FALSE)=0,"",VLOOKUP(D8511,'Resources Final'!A:E,5,FALSE))</f>
        <v/>
      </c>
      <c r="N8511" s="7" t="str">
        <f>IF(VLOOKUP(D8511,'Resources Final'!A:F,6,FALSE)=0,"",VLOOKUP(D8511,'Resources Final'!A:F,6,FALSE))</f>
        <v/>
      </c>
      <c r="O8511" s="3" t="str">
        <f>IF(VLOOKUP(D8511,'Resources Final'!A:G,7,FALSE)=0,"",VLOOKUP(D8511,'Resources Final'!A:G,7,FALSE))</f>
        <v/>
      </c>
    </row>
    <row r="8512" spans="1:15" x14ac:dyDescent="0.2">
      <c r="A8512" s="11">
        <v>990</v>
      </c>
      <c r="B8512" s="11" t="str">
        <f t="shared" si="147"/>
        <v>Fred C. and Mary R. Koch Foundation_Gibson, Robert20122000</v>
      </c>
      <c r="C8512" s="11" t="s">
        <v>4161</v>
      </c>
      <c r="D8512" s="11" t="s">
        <v>1397</v>
      </c>
      <c r="E8512" s="11" t="s">
        <v>1397</v>
      </c>
      <c r="F8512" s="4">
        <v>2000</v>
      </c>
      <c r="G8512" s="3">
        <v>2012</v>
      </c>
      <c r="H8512" s="3" t="s">
        <v>21</v>
      </c>
      <c r="I8512" s="12" t="s">
        <v>4162</v>
      </c>
      <c r="J8512" s="3">
        <v>107</v>
      </c>
      <c r="K8512" s="3" t="str">
        <f>IF(VLOOKUP(D8512,'Resources Final'!A:C,3,FALSE)=0,"",VLOOKUP(D8512,'Resources Final'!A:C,3,FALSE))</f>
        <v>Y</v>
      </c>
      <c r="L8512" s="3" t="str">
        <f>IF(VLOOKUP(D8512,'Resources Final'!A:D,4,FALSE)=0,"",VLOOKUP(D8512,'Resources Final'!A:D,4,FALSE))</f>
        <v/>
      </c>
      <c r="M8512" s="3" t="str">
        <f>IF(VLOOKUP(D8512,'Resources Final'!A:E,5,FALSE)=0,"",VLOOKUP(D8512,'Resources Final'!A:E,5,FALSE))</f>
        <v/>
      </c>
      <c r="N8512" s="7" t="str">
        <f>IF(VLOOKUP(D8512,'Resources Final'!A:F,6,FALSE)=0,"",VLOOKUP(D8512,'Resources Final'!A:F,6,FALSE))</f>
        <v/>
      </c>
      <c r="O8512" s="3" t="str">
        <f>IF(VLOOKUP(D8512,'Resources Final'!A:G,7,FALSE)=0,"",VLOOKUP(D8512,'Resources Final'!A:G,7,FALSE))</f>
        <v/>
      </c>
    </row>
    <row r="8513" spans="1:15" x14ac:dyDescent="0.2">
      <c r="A8513" s="11">
        <v>990</v>
      </c>
      <c r="B8513" s="11" t="str">
        <f t="shared" si="147"/>
        <v>Fred C. and Mary R. Koch Foundation_Grant, Maria20122000</v>
      </c>
      <c r="C8513" s="11" t="s">
        <v>4161</v>
      </c>
      <c r="D8513" s="11" t="s">
        <v>1442</v>
      </c>
      <c r="E8513" s="11" t="s">
        <v>1442</v>
      </c>
      <c r="F8513" s="4">
        <v>2000</v>
      </c>
      <c r="G8513" s="3">
        <v>2012</v>
      </c>
      <c r="H8513" s="3" t="s">
        <v>21</v>
      </c>
      <c r="I8513" s="12" t="s">
        <v>4162</v>
      </c>
      <c r="J8513" s="3">
        <v>108</v>
      </c>
      <c r="K8513" s="3" t="str">
        <f>IF(VLOOKUP(D8513,'Resources Final'!A:C,3,FALSE)=0,"",VLOOKUP(D8513,'Resources Final'!A:C,3,FALSE))</f>
        <v>Y</v>
      </c>
      <c r="L8513" s="3" t="str">
        <f>IF(VLOOKUP(D8513,'Resources Final'!A:D,4,FALSE)=0,"",VLOOKUP(D8513,'Resources Final'!A:D,4,FALSE))</f>
        <v/>
      </c>
      <c r="M8513" s="3" t="str">
        <f>IF(VLOOKUP(D8513,'Resources Final'!A:E,5,FALSE)=0,"",VLOOKUP(D8513,'Resources Final'!A:E,5,FALSE))</f>
        <v/>
      </c>
      <c r="N8513" s="7" t="str">
        <f>IF(VLOOKUP(D8513,'Resources Final'!A:F,6,FALSE)=0,"",VLOOKUP(D8513,'Resources Final'!A:F,6,FALSE))</f>
        <v/>
      </c>
      <c r="O8513" s="3" t="str">
        <f>IF(VLOOKUP(D8513,'Resources Final'!A:G,7,FALSE)=0,"",VLOOKUP(D8513,'Resources Final'!A:G,7,FALSE))</f>
        <v/>
      </c>
    </row>
    <row r="8514" spans="1:15" x14ac:dyDescent="0.2">
      <c r="A8514" s="11">
        <v>990</v>
      </c>
      <c r="B8514" s="11" t="str">
        <f t="shared" ref="B8514:B8577" si="148">C8514&amp;"_"&amp;D8514&amp;G8514&amp;F8514</f>
        <v>Fred C. and Mary R. Koch Foundation_Hamman, Chad20122000</v>
      </c>
      <c r="C8514" s="11" t="s">
        <v>4161</v>
      </c>
      <c r="D8514" s="11" t="s">
        <v>1508</v>
      </c>
      <c r="E8514" s="11" t="s">
        <v>1508</v>
      </c>
      <c r="F8514" s="4">
        <v>2000</v>
      </c>
      <c r="G8514" s="3">
        <v>2012</v>
      </c>
      <c r="H8514" s="3" t="s">
        <v>21</v>
      </c>
      <c r="I8514" s="12" t="s">
        <v>4162</v>
      </c>
      <c r="J8514" s="3">
        <v>109</v>
      </c>
      <c r="K8514" s="3" t="str">
        <f>IF(VLOOKUP(D8514,'Resources Final'!A:C,3,FALSE)=0,"",VLOOKUP(D8514,'Resources Final'!A:C,3,FALSE))</f>
        <v>Y</v>
      </c>
      <c r="L8514" s="3" t="str">
        <f>IF(VLOOKUP(D8514,'Resources Final'!A:D,4,FALSE)=0,"",VLOOKUP(D8514,'Resources Final'!A:D,4,FALSE))</f>
        <v/>
      </c>
      <c r="M8514" s="3" t="str">
        <f>IF(VLOOKUP(D8514,'Resources Final'!A:E,5,FALSE)=0,"",VLOOKUP(D8514,'Resources Final'!A:E,5,FALSE))</f>
        <v/>
      </c>
      <c r="N8514" s="7" t="str">
        <f>IF(VLOOKUP(D8514,'Resources Final'!A:F,6,FALSE)=0,"",VLOOKUP(D8514,'Resources Final'!A:F,6,FALSE))</f>
        <v/>
      </c>
      <c r="O8514" s="3" t="str">
        <f>IF(VLOOKUP(D8514,'Resources Final'!A:G,7,FALSE)=0,"",VLOOKUP(D8514,'Resources Final'!A:G,7,FALSE))</f>
        <v/>
      </c>
    </row>
    <row r="8515" spans="1:15" x14ac:dyDescent="0.2">
      <c r="A8515" s="11">
        <v>990</v>
      </c>
      <c r="B8515" s="11" t="str">
        <f t="shared" si="148"/>
        <v>Fred C. and Mary R. Koch Foundation_Harms, Steven20122000</v>
      </c>
      <c r="C8515" s="11" t="s">
        <v>4161</v>
      </c>
      <c r="D8515" s="11" t="s">
        <v>1527</v>
      </c>
      <c r="E8515" s="11" t="s">
        <v>1527</v>
      </c>
      <c r="F8515" s="4">
        <v>2000</v>
      </c>
      <c r="G8515" s="3">
        <v>2012</v>
      </c>
      <c r="H8515" s="3" t="s">
        <v>21</v>
      </c>
      <c r="I8515" s="12" t="s">
        <v>4162</v>
      </c>
      <c r="J8515" s="3">
        <v>110</v>
      </c>
      <c r="K8515" s="3" t="str">
        <f>IF(VLOOKUP(D8515,'Resources Final'!A:C,3,FALSE)=0,"",VLOOKUP(D8515,'Resources Final'!A:C,3,FALSE))</f>
        <v>Y</v>
      </c>
      <c r="L8515" s="3" t="str">
        <f>IF(VLOOKUP(D8515,'Resources Final'!A:D,4,FALSE)=0,"",VLOOKUP(D8515,'Resources Final'!A:D,4,FALSE))</f>
        <v/>
      </c>
      <c r="M8515" s="3" t="str">
        <f>IF(VLOOKUP(D8515,'Resources Final'!A:E,5,FALSE)=0,"",VLOOKUP(D8515,'Resources Final'!A:E,5,FALSE))</f>
        <v/>
      </c>
      <c r="N8515" s="7" t="str">
        <f>IF(VLOOKUP(D8515,'Resources Final'!A:F,6,FALSE)=0,"",VLOOKUP(D8515,'Resources Final'!A:F,6,FALSE))</f>
        <v/>
      </c>
      <c r="O8515" s="3" t="str">
        <f>IF(VLOOKUP(D8515,'Resources Final'!A:G,7,FALSE)=0,"",VLOOKUP(D8515,'Resources Final'!A:G,7,FALSE))</f>
        <v/>
      </c>
    </row>
    <row r="8516" spans="1:15" x14ac:dyDescent="0.2">
      <c r="A8516" s="11">
        <v>990</v>
      </c>
      <c r="B8516" s="11" t="str">
        <f t="shared" si="148"/>
        <v>Fred C. and Mary R. Koch Foundation_Harris, Benny20122000</v>
      </c>
      <c r="C8516" s="11" t="s">
        <v>4161</v>
      </c>
      <c r="D8516" s="11" t="s">
        <v>1530</v>
      </c>
      <c r="E8516" s="11" t="s">
        <v>1530</v>
      </c>
      <c r="F8516" s="4">
        <v>2000</v>
      </c>
      <c r="G8516" s="3">
        <v>2012</v>
      </c>
      <c r="H8516" s="3" t="s">
        <v>21</v>
      </c>
      <c r="I8516" s="12" t="s">
        <v>4162</v>
      </c>
      <c r="J8516" s="3">
        <v>111</v>
      </c>
      <c r="K8516" s="3" t="str">
        <f>IF(VLOOKUP(D8516,'Resources Final'!A:C,3,FALSE)=0,"",VLOOKUP(D8516,'Resources Final'!A:C,3,FALSE))</f>
        <v>Y</v>
      </c>
      <c r="L8516" s="3" t="str">
        <f>IF(VLOOKUP(D8516,'Resources Final'!A:D,4,FALSE)=0,"",VLOOKUP(D8516,'Resources Final'!A:D,4,FALSE))</f>
        <v/>
      </c>
      <c r="M8516" s="3" t="str">
        <f>IF(VLOOKUP(D8516,'Resources Final'!A:E,5,FALSE)=0,"",VLOOKUP(D8516,'Resources Final'!A:E,5,FALSE))</f>
        <v/>
      </c>
      <c r="N8516" s="7" t="str">
        <f>IF(VLOOKUP(D8516,'Resources Final'!A:F,6,FALSE)=0,"",VLOOKUP(D8516,'Resources Final'!A:F,6,FALSE))</f>
        <v/>
      </c>
      <c r="O8516" s="3" t="str">
        <f>IF(VLOOKUP(D8516,'Resources Final'!A:G,7,FALSE)=0,"",VLOOKUP(D8516,'Resources Final'!A:G,7,FALSE))</f>
        <v/>
      </c>
    </row>
    <row r="8517" spans="1:15" x14ac:dyDescent="0.2">
      <c r="A8517" s="11">
        <v>990</v>
      </c>
      <c r="B8517" s="11" t="str">
        <f t="shared" si="148"/>
        <v>Fred C. and Mary R. Koch Foundation_Harris, Holly20122000</v>
      </c>
      <c r="C8517" s="11" t="s">
        <v>4161</v>
      </c>
      <c r="D8517" s="11" t="s">
        <v>1531</v>
      </c>
      <c r="E8517" s="11" t="s">
        <v>1531</v>
      </c>
      <c r="F8517" s="4">
        <v>2000</v>
      </c>
      <c r="G8517" s="3">
        <v>2012</v>
      </c>
      <c r="H8517" s="3" t="s">
        <v>21</v>
      </c>
      <c r="I8517" s="12" t="s">
        <v>4162</v>
      </c>
      <c r="J8517" s="3">
        <v>112</v>
      </c>
      <c r="K8517" s="3" t="str">
        <f>IF(VLOOKUP(D8517,'Resources Final'!A:C,3,FALSE)=0,"",VLOOKUP(D8517,'Resources Final'!A:C,3,FALSE))</f>
        <v>Y</v>
      </c>
      <c r="L8517" s="3" t="str">
        <f>IF(VLOOKUP(D8517,'Resources Final'!A:D,4,FALSE)=0,"",VLOOKUP(D8517,'Resources Final'!A:D,4,FALSE))</f>
        <v/>
      </c>
      <c r="M8517" s="3" t="str">
        <f>IF(VLOOKUP(D8517,'Resources Final'!A:E,5,FALSE)=0,"",VLOOKUP(D8517,'Resources Final'!A:E,5,FALSE))</f>
        <v/>
      </c>
      <c r="N8517" s="7" t="str">
        <f>IF(VLOOKUP(D8517,'Resources Final'!A:F,6,FALSE)=0,"",VLOOKUP(D8517,'Resources Final'!A:F,6,FALSE))</f>
        <v/>
      </c>
      <c r="O8517" s="3" t="str">
        <f>IF(VLOOKUP(D8517,'Resources Final'!A:G,7,FALSE)=0,"",VLOOKUP(D8517,'Resources Final'!A:G,7,FALSE))</f>
        <v/>
      </c>
    </row>
    <row r="8518" spans="1:15" x14ac:dyDescent="0.2">
      <c r="A8518" s="11">
        <v>990</v>
      </c>
      <c r="B8518" s="11" t="str">
        <f t="shared" si="148"/>
        <v>Fred C. and Mary R. Koch Foundation_Hawes, Daniel20122000</v>
      </c>
      <c r="C8518" s="11" t="s">
        <v>4161</v>
      </c>
      <c r="D8518" s="11" t="s">
        <v>1545</v>
      </c>
      <c r="E8518" s="11" t="s">
        <v>1545</v>
      </c>
      <c r="F8518" s="4">
        <v>2000</v>
      </c>
      <c r="G8518" s="3">
        <v>2012</v>
      </c>
      <c r="H8518" s="3" t="s">
        <v>21</v>
      </c>
      <c r="I8518" s="12" t="s">
        <v>4162</v>
      </c>
      <c r="J8518" s="3">
        <v>113</v>
      </c>
      <c r="K8518" s="3" t="str">
        <f>IF(VLOOKUP(D8518,'Resources Final'!A:C,3,FALSE)=0,"",VLOOKUP(D8518,'Resources Final'!A:C,3,FALSE))</f>
        <v>Y</v>
      </c>
      <c r="L8518" s="3" t="str">
        <f>IF(VLOOKUP(D8518,'Resources Final'!A:D,4,FALSE)=0,"",VLOOKUP(D8518,'Resources Final'!A:D,4,FALSE))</f>
        <v/>
      </c>
      <c r="M8518" s="3" t="str">
        <f>IF(VLOOKUP(D8518,'Resources Final'!A:E,5,FALSE)=0,"",VLOOKUP(D8518,'Resources Final'!A:E,5,FALSE))</f>
        <v/>
      </c>
      <c r="N8518" s="7" t="str">
        <f>IF(VLOOKUP(D8518,'Resources Final'!A:F,6,FALSE)=0,"",VLOOKUP(D8518,'Resources Final'!A:F,6,FALSE))</f>
        <v/>
      </c>
      <c r="O8518" s="3" t="str">
        <f>IF(VLOOKUP(D8518,'Resources Final'!A:G,7,FALSE)=0,"",VLOOKUP(D8518,'Resources Final'!A:G,7,FALSE))</f>
        <v/>
      </c>
    </row>
    <row r="8519" spans="1:15" x14ac:dyDescent="0.2">
      <c r="A8519" s="11">
        <v>990</v>
      </c>
      <c r="B8519" s="11" t="str">
        <f t="shared" si="148"/>
        <v>Fred C. and Mary R. Koch Foundation_He, Michael20122000</v>
      </c>
      <c r="C8519" s="11" t="s">
        <v>4161</v>
      </c>
      <c r="D8519" s="11" t="s">
        <v>1550</v>
      </c>
      <c r="E8519" s="11" t="s">
        <v>1550</v>
      </c>
      <c r="F8519" s="4">
        <v>2000</v>
      </c>
      <c r="G8519" s="3">
        <v>2012</v>
      </c>
      <c r="H8519" s="3" t="s">
        <v>21</v>
      </c>
      <c r="I8519" s="12" t="s">
        <v>4162</v>
      </c>
      <c r="J8519" s="3">
        <v>114</v>
      </c>
      <c r="K8519" s="3" t="str">
        <f>IF(VLOOKUP(D8519,'Resources Final'!A:C,3,FALSE)=0,"",VLOOKUP(D8519,'Resources Final'!A:C,3,FALSE))</f>
        <v>Y</v>
      </c>
      <c r="L8519" s="3" t="str">
        <f>IF(VLOOKUP(D8519,'Resources Final'!A:D,4,FALSE)=0,"",VLOOKUP(D8519,'Resources Final'!A:D,4,FALSE))</f>
        <v/>
      </c>
      <c r="M8519" s="3" t="str">
        <f>IF(VLOOKUP(D8519,'Resources Final'!A:E,5,FALSE)=0,"",VLOOKUP(D8519,'Resources Final'!A:E,5,FALSE))</f>
        <v/>
      </c>
      <c r="N8519" s="7" t="str">
        <f>IF(VLOOKUP(D8519,'Resources Final'!A:F,6,FALSE)=0,"",VLOOKUP(D8519,'Resources Final'!A:F,6,FALSE))</f>
        <v/>
      </c>
      <c r="O8519" s="3" t="str">
        <f>IF(VLOOKUP(D8519,'Resources Final'!A:G,7,FALSE)=0,"",VLOOKUP(D8519,'Resources Final'!A:G,7,FALSE))</f>
        <v/>
      </c>
    </row>
    <row r="8520" spans="1:15" x14ac:dyDescent="0.2">
      <c r="A8520" s="11">
        <v>990</v>
      </c>
      <c r="B8520" s="11" t="str">
        <f t="shared" si="148"/>
        <v>Fred C. and Mary R. Koch Foundation_Helfrich, Jared20122000</v>
      </c>
      <c r="C8520" s="11" t="s">
        <v>4161</v>
      </c>
      <c r="D8520" s="11" t="s">
        <v>1560</v>
      </c>
      <c r="E8520" s="11" t="s">
        <v>1560</v>
      </c>
      <c r="F8520" s="4">
        <v>2000</v>
      </c>
      <c r="G8520" s="3">
        <v>2012</v>
      </c>
      <c r="H8520" s="3" t="s">
        <v>21</v>
      </c>
      <c r="I8520" s="12" t="s">
        <v>4162</v>
      </c>
      <c r="J8520" s="3">
        <v>115</v>
      </c>
      <c r="K8520" s="3" t="str">
        <f>IF(VLOOKUP(D8520,'Resources Final'!A:C,3,FALSE)=0,"",VLOOKUP(D8520,'Resources Final'!A:C,3,FALSE))</f>
        <v>Y</v>
      </c>
      <c r="L8520" s="3" t="str">
        <f>IF(VLOOKUP(D8520,'Resources Final'!A:D,4,FALSE)=0,"",VLOOKUP(D8520,'Resources Final'!A:D,4,FALSE))</f>
        <v/>
      </c>
      <c r="M8520" s="3" t="str">
        <f>IF(VLOOKUP(D8520,'Resources Final'!A:E,5,FALSE)=0,"",VLOOKUP(D8520,'Resources Final'!A:E,5,FALSE))</f>
        <v/>
      </c>
      <c r="N8520" s="7" t="str">
        <f>IF(VLOOKUP(D8520,'Resources Final'!A:F,6,FALSE)=0,"",VLOOKUP(D8520,'Resources Final'!A:F,6,FALSE))</f>
        <v/>
      </c>
      <c r="O8520" s="3" t="str">
        <f>IF(VLOOKUP(D8520,'Resources Final'!A:G,7,FALSE)=0,"",VLOOKUP(D8520,'Resources Final'!A:G,7,FALSE))</f>
        <v/>
      </c>
    </row>
    <row r="8521" spans="1:15" x14ac:dyDescent="0.2">
      <c r="A8521" s="11">
        <v>990</v>
      </c>
      <c r="B8521" s="11" t="str">
        <f t="shared" si="148"/>
        <v>Fred C. and Mary R. Koch Foundation_Henderson, Leah20122000</v>
      </c>
      <c r="C8521" s="11" t="s">
        <v>4161</v>
      </c>
      <c r="D8521" s="11" t="s">
        <v>1564</v>
      </c>
      <c r="E8521" s="11" t="s">
        <v>1564</v>
      </c>
      <c r="F8521" s="4">
        <v>2000</v>
      </c>
      <c r="G8521" s="3">
        <v>2012</v>
      </c>
      <c r="H8521" s="3" t="s">
        <v>21</v>
      </c>
      <c r="I8521" s="12" t="s">
        <v>4162</v>
      </c>
      <c r="J8521" s="3">
        <v>116</v>
      </c>
      <c r="K8521" s="3" t="str">
        <f>IF(VLOOKUP(D8521,'Resources Final'!A:C,3,FALSE)=0,"",VLOOKUP(D8521,'Resources Final'!A:C,3,FALSE))</f>
        <v>Y</v>
      </c>
      <c r="L8521" s="3" t="str">
        <f>IF(VLOOKUP(D8521,'Resources Final'!A:D,4,FALSE)=0,"",VLOOKUP(D8521,'Resources Final'!A:D,4,FALSE))</f>
        <v/>
      </c>
      <c r="M8521" s="3" t="str">
        <f>IF(VLOOKUP(D8521,'Resources Final'!A:E,5,FALSE)=0,"",VLOOKUP(D8521,'Resources Final'!A:E,5,FALSE))</f>
        <v/>
      </c>
      <c r="N8521" s="7" t="str">
        <f>IF(VLOOKUP(D8521,'Resources Final'!A:F,6,FALSE)=0,"",VLOOKUP(D8521,'Resources Final'!A:F,6,FALSE))</f>
        <v/>
      </c>
      <c r="O8521" s="3" t="str">
        <f>IF(VLOOKUP(D8521,'Resources Final'!A:G,7,FALSE)=0,"",VLOOKUP(D8521,'Resources Final'!A:G,7,FALSE))</f>
        <v/>
      </c>
    </row>
    <row r="8522" spans="1:15" x14ac:dyDescent="0.2">
      <c r="A8522" s="11">
        <v>990</v>
      </c>
      <c r="B8522" s="11" t="str">
        <f t="shared" si="148"/>
        <v>Fred C. and Mary R. Koch Foundation_Highfill, Adam20122000</v>
      </c>
      <c r="C8522" s="11" t="s">
        <v>4161</v>
      </c>
      <c r="D8522" s="11" t="s">
        <v>1586</v>
      </c>
      <c r="E8522" s="11" t="s">
        <v>1586</v>
      </c>
      <c r="F8522" s="4">
        <v>2000</v>
      </c>
      <c r="G8522" s="3">
        <v>2012</v>
      </c>
      <c r="H8522" s="3" t="s">
        <v>21</v>
      </c>
      <c r="I8522" s="12" t="s">
        <v>4162</v>
      </c>
      <c r="J8522" s="3">
        <v>117</v>
      </c>
      <c r="K8522" s="3" t="str">
        <f>IF(VLOOKUP(D8522,'Resources Final'!A:C,3,FALSE)=0,"",VLOOKUP(D8522,'Resources Final'!A:C,3,FALSE))</f>
        <v>Y</v>
      </c>
      <c r="L8522" s="3" t="str">
        <f>IF(VLOOKUP(D8522,'Resources Final'!A:D,4,FALSE)=0,"",VLOOKUP(D8522,'Resources Final'!A:D,4,FALSE))</f>
        <v/>
      </c>
      <c r="M8522" s="3" t="str">
        <f>IF(VLOOKUP(D8522,'Resources Final'!A:E,5,FALSE)=0,"",VLOOKUP(D8522,'Resources Final'!A:E,5,FALSE))</f>
        <v/>
      </c>
      <c r="N8522" s="7" t="str">
        <f>IF(VLOOKUP(D8522,'Resources Final'!A:F,6,FALSE)=0,"",VLOOKUP(D8522,'Resources Final'!A:F,6,FALSE))</f>
        <v/>
      </c>
      <c r="O8522" s="3" t="str">
        <f>IF(VLOOKUP(D8522,'Resources Final'!A:G,7,FALSE)=0,"",VLOOKUP(D8522,'Resources Final'!A:G,7,FALSE))</f>
        <v/>
      </c>
    </row>
    <row r="8523" spans="1:15" x14ac:dyDescent="0.2">
      <c r="A8523" s="11">
        <v>990</v>
      </c>
      <c r="B8523" s="11" t="str">
        <f t="shared" si="148"/>
        <v>Fred C. and Mary R. Koch Foundation_Holliman, Krista20122000</v>
      </c>
      <c r="C8523" s="11" t="s">
        <v>4161</v>
      </c>
      <c r="D8523" s="11" t="s">
        <v>1605</v>
      </c>
      <c r="E8523" s="11" t="s">
        <v>1605</v>
      </c>
      <c r="F8523" s="4">
        <v>2000</v>
      </c>
      <c r="G8523" s="3">
        <v>2012</v>
      </c>
      <c r="H8523" s="3" t="s">
        <v>21</v>
      </c>
      <c r="I8523" s="12" t="s">
        <v>4162</v>
      </c>
      <c r="J8523" s="3">
        <v>118</v>
      </c>
      <c r="K8523" s="3" t="str">
        <f>IF(VLOOKUP(D8523,'Resources Final'!A:C,3,FALSE)=0,"",VLOOKUP(D8523,'Resources Final'!A:C,3,FALSE))</f>
        <v>Y</v>
      </c>
      <c r="L8523" s="3" t="str">
        <f>IF(VLOOKUP(D8523,'Resources Final'!A:D,4,FALSE)=0,"",VLOOKUP(D8523,'Resources Final'!A:D,4,FALSE))</f>
        <v/>
      </c>
      <c r="M8523" s="3" t="str">
        <f>IF(VLOOKUP(D8523,'Resources Final'!A:E,5,FALSE)=0,"",VLOOKUP(D8523,'Resources Final'!A:E,5,FALSE))</f>
        <v/>
      </c>
      <c r="N8523" s="7" t="str">
        <f>IF(VLOOKUP(D8523,'Resources Final'!A:F,6,FALSE)=0,"",VLOOKUP(D8523,'Resources Final'!A:F,6,FALSE))</f>
        <v/>
      </c>
      <c r="O8523" s="3" t="str">
        <f>IF(VLOOKUP(D8523,'Resources Final'!A:G,7,FALSE)=0,"",VLOOKUP(D8523,'Resources Final'!A:G,7,FALSE))</f>
        <v/>
      </c>
    </row>
    <row r="8524" spans="1:15" x14ac:dyDescent="0.2">
      <c r="A8524" s="11">
        <v>990</v>
      </c>
      <c r="B8524" s="11" t="str">
        <f t="shared" si="148"/>
        <v>Fred C. and Mary R. Koch Foundation_Hoover, Caleb20122000</v>
      </c>
      <c r="C8524" s="11" t="s">
        <v>4161</v>
      </c>
      <c r="D8524" s="11" t="s">
        <v>1612</v>
      </c>
      <c r="E8524" s="11" t="s">
        <v>1612</v>
      </c>
      <c r="F8524" s="4">
        <v>2000</v>
      </c>
      <c r="G8524" s="3">
        <v>2012</v>
      </c>
      <c r="H8524" s="3" t="s">
        <v>21</v>
      </c>
      <c r="I8524" s="12" t="s">
        <v>4162</v>
      </c>
      <c r="J8524" s="3">
        <v>119</v>
      </c>
      <c r="K8524" s="3" t="str">
        <f>IF(VLOOKUP(D8524,'Resources Final'!A:C,3,FALSE)=0,"",VLOOKUP(D8524,'Resources Final'!A:C,3,FALSE))</f>
        <v>Y</v>
      </c>
      <c r="L8524" s="3" t="str">
        <f>IF(VLOOKUP(D8524,'Resources Final'!A:D,4,FALSE)=0,"",VLOOKUP(D8524,'Resources Final'!A:D,4,FALSE))</f>
        <v/>
      </c>
      <c r="M8524" s="3" t="str">
        <f>IF(VLOOKUP(D8524,'Resources Final'!A:E,5,FALSE)=0,"",VLOOKUP(D8524,'Resources Final'!A:E,5,FALSE))</f>
        <v/>
      </c>
      <c r="N8524" s="7" t="str">
        <f>IF(VLOOKUP(D8524,'Resources Final'!A:F,6,FALSE)=0,"",VLOOKUP(D8524,'Resources Final'!A:F,6,FALSE))</f>
        <v/>
      </c>
      <c r="O8524" s="3" t="str">
        <f>IF(VLOOKUP(D8524,'Resources Final'!A:G,7,FALSE)=0,"",VLOOKUP(D8524,'Resources Final'!A:G,7,FALSE))</f>
        <v/>
      </c>
    </row>
    <row r="8525" spans="1:15" x14ac:dyDescent="0.2">
      <c r="A8525" s="11">
        <v>990</v>
      </c>
      <c r="B8525" s="11" t="str">
        <f t="shared" si="148"/>
        <v>Fred C. and Mary R. Koch Foundation_Hoover, Joshua20122000</v>
      </c>
      <c r="C8525" s="11" t="s">
        <v>4161</v>
      </c>
      <c r="D8525" s="11" t="s">
        <v>1613</v>
      </c>
      <c r="E8525" s="11" t="s">
        <v>1613</v>
      </c>
      <c r="F8525" s="4">
        <v>2000</v>
      </c>
      <c r="G8525" s="3">
        <v>2012</v>
      </c>
      <c r="H8525" s="3" t="s">
        <v>21</v>
      </c>
      <c r="I8525" s="12" t="s">
        <v>4162</v>
      </c>
      <c r="J8525" s="3">
        <v>120</v>
      </c>
      <c r="K8525" s="3" t="str">
        <f>IF(VLOOKUP(D8525,'Resources Final'!A:C,3,FALSE)=0,"",VLOOKUP(D8525,'Resources Final'!A:C,3,FALSE))</f>
        <v>Y</v>
      </c>
      <c r="L8525" s="3" t="str">
        <f>IF(VLOOKUP(D8525,'Resources Final'!A:D,4,FALSE)=0,"",VLOOKUP(D8525,'Resources Final'!A:D,4,FALSE))</f>
        <v/>
      </c>
      <c r="M8525" s="3" t="str">
        <f>IF(VLOOKUP(D8525,'Resources Final'!A:E,5,FALSE)=0,"",VLOOKUP(D8525,'Resources Final'!A:E,5,FALSE))</f>
        <v/>
      </c>
      <c r="N8525" s="7" t="str">
        <f>IF(VLOOKUP(D8525,'Resources Final'!A:F,6,FALSE)=0,"",VLOOKUP(D8525,'Resources Final'!A:F,6,FALSE))</f>
        <v/>
      </c>
      <c r="O8525" s="3" t="str">
        <f>IF(VLOOKUP(D8525,'Resources Final'!A:G,7,FALSE)=0,"",VLOOKUP(D8525,'Resources Final'!A:G,7,FALSE))</f>
        <v/>
      </c>
    </row>
    <row r="8526" spans="1:15" x14ac:dyDescent="0.2">
      <c r="A8526" s="11">
        <v>990</v>
      </c>
      <c r="B8526" s="11" t="str">
        <f t="shared" si="148"/>
        <v>Fred C. and Mary R. Koch Foundation_Housley, Marissa20122000</v>
      </c>
      <c r="C8526" s="11" t="s">
        <v>4161</v>
      </c>
      <c r="D8526" s="11" t="s">
        <v>1623</v>
      </c>
      <c r="E8526" s="11" t="s">
        <v>1623</v>
      </c>
      <c r="F8526" s="4">
        <v>2000</v>
      </c>
      <c r="G8526" s="3">
        <v>2012</v>
      </c>
      <c r="H8526" s="3" t="s">
        <v>21</v>
      </c>
      <c r="I8526" s="12" t="s">
        <v>4162</v>
      </c>
      <c r="J8526" s="3">
        <v>121</v>
      </c>
      <c r="K8526" s="3" t="str">
        <f>IF(VLOOKUP(D8526,'Resources Final'!A:C,3,FALSE)=0,"",VLOOKUP(D8526,'Resources Final'!A:C,3,FALSE))</f>
        <v>Y</v>
      </c>
      <c r="L8526" s="3" t="str">
        <f>IF(VLOOKUP(D8526,'Resources Final'!A:D,4,FALSE)=0,"",VLOOKUP(D8526,'Resources Final'!A:D,4,FALSE))</f>
        <v/>
      </c>
      <c r="M8526" s="3" t="str">
        <f>IF(VLOOKUP(D8526,'Resources Final'!A:E,5,FALSE)=0,"",VLOOKUP(D8526,'Resources Final'!A:E,5,FALSE))</f>
        <v/>
      </c>
      <c r="N8526" s="7" t="str">
        <f>IF(VLOOKUP(D8526,'Resources Final'!A:F,6,FALSE)=0,"",VLOOKUP(D8526,'Resources Final'!A:F,6,FALSE))</f>
        <v/>
      </c>
      <c r="O8526" s="3" t="str">
        <f>IF(VLOOKUP(D8526,'Resources Final'!A:G,7,FALSE)=0,"",VLOOKUP(D8526,'Resources Final'!A:G,7,FALSE))</f>
        <v/>
      </c>
    </row>
    <row r="8527" spans="1:15" x14ac:dyDescent="0.2">
      <c r="A8527" s="11">
        <v>990</v>
      </c>
      <c r="B8527" s="11" t="str">
        <f t="shared" si="148"/>
        <v>Fred C. and Mary R. Koch Foundation_Howard, Michael20122000</v>
      </c>
      <c r="C8527" s="11" t="s">
        <v>4161</v>
      </c>
      <c r="D8527" s="11" t="s">
        <v>1626</v>
      </c>
      <c r="E8527" s="11" t="s">
        <v>1626</v>
      </c>
      <c r="F8527" s="4">
        <v>2000</v>
      </c>
      <c r="G8527" s="3">
        <v>2012</v>
      </c>
      <c r="H8527" s="3" t="s">
        <v>21</v>
      </c>
      <c r="I8527" s="12" t="s">
        <v>4162</v>
      </c>
      <c r="J8527" s="3">
        <v>122</v>
      </c>
      <c r="K8527" s="3" t="str">
        <f>IF(VLOOKUP(D8527,'Resources Final'!A:C,3,FALSE)=0,"",VLOOKUP(D8527,'Resources Final'!A:C,3,FALSE))</f>
        <v>Y</v>
      </c>
      <c r="L8527" s="3" t="str">
        <f>IF(VLOOKUP(D8527,'Resources Final'!A:D,4,FALSE)=0,"",VLOOKUP(D8527,'Resources Final'!A:D,4,FALSE))</f>
        <v/>
      </c>
      <c r="M8527" s="3" t="str">
        <f>IF(VLOOKUP(D8527,'Resources Final'!A:E,5,FALSE)=0,"",VLOOKUP(D8527,'Resources Final'!A:E,5,FALSE))</f>
        <v/>
      </c>
      <c r="N8527" s="7" t="str">
        <f>IF(VLOOKUP(D8527,'Resources Final'!A:F,6,FALSE)=0,"",VLOOKUP(D8527,'Resources Final'!A:F,6,FALSE))</f>
        <v/>
      </c>
      <c r="O8527" s="3" t="str">
        <f>IF(VLOOKUP(D8527,'Resources Final'!A:G,7,FALSE)=0,"",VLOOKUP(D8527,'Resources Final'!A:G,7,FALSE))</f>
        <v/>
      </c>
    </row>
    <row r="8528" spans="1:15" x14ac:dyDescent="0.2">
      <c r="A8528" s="11">
        <v>990</v>
      </c>
      <c r="B8528" s="11" t="str">
        <f t="shared" si="148"/>
        <v>Fred C. and Mary R. Koch Foundation_Isbell, Taylor20122000</v>
      </c>
      <c r="C8528" s="11" t="s">
        <v>4161</v>
      </c>
      <c r="D8528" s="11" t="s">
        <v>1718</v>
      </c>
      <c r="E8528" s="11" t="s">
        <v>1718</v>
      </c>
      <c r="F8528" s="4">
        <v>2000</v>
      </c>
      <c r="G8528" s="3">
        <v>2012</v>
      </c>
      <c r="H8528" s="3" t="s">
        <v>21</v>
      </c>
      <c r="I8528" s="12" t="s">
        <v>4162</v>
      </c>
      <c r="J8528" s="3">
        <v>123</v>
      </c>
      <c r="K8528" s="3" t="str">
        <f>IF(VLOOKUP(D8528,'Resources Final'!A:C,3,FALSE)=0,"",VLOOKUP(D8528,'Resources Final'!A:C,3,FALSE))</f>
        <v>Y</v>
      </c>
      <c r="L8528" s="3" t="str">
        <f>IF(VLOOKUP(D8528,'Resources Final'!A:D,4,FALSE)=0,"",VLOOKUP(D8528,'Resources Final'!A:D,4,FALSE))</f>
        <v/>
      </c>
      <c r="M8528" s="3" t="str">
        <f>IF(VLOOKUP(D8528,'Resources Final'!A:E,5,FALSE)=0,"",VLOOKUP(D8528,'Resources Final'!A:E,5,FALSE))</f>
        <v/>
      </c>
      <c r="N8528" s="7" t="str">
        <f>IF(VLOOKUP(D8528,'Resources Final'!A:F,6,FALSE)=0,"",VLOOKUP(D8528,'Resources Final'!A:F,6,FALSE))</f>
        <v/>
      </c>
      <c r="O8528" s="3" t="str">
        <f>IF(VLOOKUP(D8528,'Resources Final'!A:G,7,FALSE)=0,"",VLOOKUP(D8528,'Resources Final'!A:G,7,FALSE))</f>
        <v/>
      </c>
    </row>
    <row r="8529" spans="1:15" x14ac:dyDescent="0.2">
      <c r="A8529" s="11">
        <v>990</v>
      </c>
      <c r="B8529" s="11" t="str">
        <f t="shared" si="148"/>
        <v>Fred C. and Mary R. Koch Foundation_Jansen, Natalie20122000</v>
      </c>
      <c r="C8529" s="11" t="s">
        <v>4161</v>
      </c>
      <c r="D8529" s="11" t="s">
        <v>1824</v>
      </c>
      <c r="E8529" s="11" t="s">
        <v>1824</v>
      </c>
      <c r="F8529" s="4">
        <v>2000</v>
      </c>
      <c r="G8529" s="3">
        <v>2012</v>
      </c>
      <c r="H8529" s="3" t="s">
        <v>21</v>
      </c>
      <c r="I8529" s="12" t="s">
        <v>4162</v>
      </c>
      <c r="J8529" s="3">
        <v>124</v>
      </c>
      <c r="K8529" s="3" t="str">
        <f>IF(VLOOKUP(D8529,'Resources Final'!A:C,3,FALSE)=0,"",VLOOKUP(D8529,'Resources Final'!A:C,3,FALSE))</f>
        <v>Y</v>
      </c>
      <c r="L8529" s="3" t="str">
        <f>IF(VLOOKUP(D8529,'Resources Final'!A:D,4,FALSE)=0,"",VLOOKUP(D8529,'Resources Final'!A:D,4,FALSE))</f>
        <v/>
      </c>
      <c r="M8529" s="3" t="str">
        <f>IF(VLOOKUP(D8529,'Resources Final'!A:E,5,FALSE)=0,"",VLOOKUP(D8529,'Resources Final'!A:E,5,FALSE))</f>
        <v/>
      </c>
      <c r="N8529" s="7" t="str">
        <f>IF(VLOOKUP(D8529,'Resources Final'!A:F,6,FALSE)=0,"",VLOOKUP(D8529,'Resources Final'!A:F,6,FALSE))</f>
        <v/>
      </c>
      <c r="O8529" s="3" t="str">
        <f>IF(VLOOKUP(D8529,'Resources Final'!A:G,7,FALSE)=0,"",VLOOKUP(D8529,'Resources Final'!A:G,7,FALSE))</f>
        <v/>
      </c>
    </row>
    <row r="8530" spans="1:15" x14ac:dyDescent="0.2">
      <c r="A8530" s="11">
        <v>990</v>
      </c>
      <c r="B8530" s="11" t="str">
        <f t="shared" si="148"/>
        <v>Fred C. and Mary R. Koch Foundation_Jayakaran, Jacob20122000</v>
      </c>
      <c r="C8530" s="11" t="s">
        <v>4161</v>
      </c>
      <c r="D8530" s="11" t="s">
        <v>1827</v>
      </c>
      <c r="E8530" s="11" t="s">
        <v>1827</v>
      </c>
      <c r="F8530" s="4">
        <v>2000</v>
      </c>
      <c r="G8530" s="3">
        <v>2012</v>
      </c>
      <c r="H8530" s="3" t="s">
        <v>21</v>
      </c>
      <c r="I8530" s="12" t="s">
        <v>4162</v>
      </c>
      <c r="J8530" s="3">
        <v>125</v>
      </c>
      <c r="K8530" s="3" t="str">
        <f>IF(VLOOKUP(D8530,'Resources Final'!A:C,3,FALSE)=0,"",VLOOKUP(D8530,'Resources Final'!A:C,3,FALSE))</f>
        <v>Y</v>
      </c>
      <c r="L8530" s="3" t="str">
        <f>IF(VLOOKUP(D8530,'Resources Final'!A:D,4,FALSE)=0,"",VLOOKUP(D8530,'Resources Final'!A:D,4,FALSE))</f>
        <v/>
      </c>
      <c r="M8530" s="3" t="str">
        <f>IF(VLOOKUP(D8530,'Resources Final'!A:E,5,FALSE)=0,"",VLOOKUP(D8530,'Resources Final'!A:E,5,FALSE))</f>
        <v/>
      </c>
      <c r="N8530" s="7" t="str">
        <f>IF(VLOOKUP(D8530,'Resources Final'!A:F,6,FALSE)=0,"",VLOOKUP(D8530,'Resources Final'!A:F,6,FALSE))</f>
        <v/>
      </c>
      <c r="O8530" s="3" t="str">
        <f>IF(VLOOKUP(D8530,'Resources Final'!A:G,7,FALSE)=0,"",VLOOKUP(D8530,'Resources Final'!A:G,7,FALSE))</f>
        <v/>
      </c>
    </row>
    <row r="8531" spans="1:15" x14ac:dyDescent="0.2">
      <c r="A8531" s="11">
        <v>990</v>
      </c>
      <c r="B8531" s="11" t="str">
        <f t="shared" si="148"/>
        <v>Fred C. and Mary R. Koch Foundation_Jeng, Michelle20122000</v>
      </c>
      <c r="C8531" s="11" t="s">
        <v>4161</v>
      </c>
      <c r="D8531" s="11" t="s">
        <v>1830</v>
      </c>
      <c r="E8531" s="11" t="s">
        <v>1830</v>
      </c>
      <c r="F8531" s="4">
        <v>2000</v>
      </c>
      <c r="G8531" s="3">
        <v>2012</v>
      </c>
      <c r="H8531" s="3" t="s">
        <v>21</v>
      </c>
      <c r="I8531" s="12" t="s">
        <v>4162</v>
      </c>
      <c r="J8531" s="3">
        <v>126</v>
      </c>
      <c r="K8531" s="3" t="str">
        <f>IF(VLOOKUP(D8531,'Resources Final'!A:C,3,FALSE)=0,"",VLOOKUP(D8531,'Resources Final'!A:C,3,FALSE))</f>
        <v>Y</v>
      </c>
      <c r="L8531" s="3" t="str">
        <f>IF(VLOOKUP(D8531,'Resources Final'!A:D,4,FALSE)=0,"",VLOOKUP(D8531,'Resources Final'!A:D,4,FALSE))</f>
        <v/>
      </c>
      <c r="M8531" s="3" t="str">
        <f>IF(VLOOKUP(D8531,'Resources Final'!A:E,5,FALSE)=0,"",VLOOKUP(D8531,'Resources Final'!A:E,5,FALSE))</f>
        <v/>
      </c>
      <c r="N8531" s="7" t="str">
        <f>IF(VLOOKUP(D8531,'Resources Final'!A:F,6,FALSE)=0,"",VLOOKUP(D8531,'Resources Final'!A:F,6,FALSE))</f>
        <v/>
      </c>
      <c r="O8531" s="3" t="str">
        <f>IF(VLOOKUP(D8531,'Resources Final'!A:G,7,FALSE)=0,"",VLOOKUP(D8531,'Resources Final'!A:G,7,FALSE))</f>
        <v/>
      </c>
    </row>
    <row r="8532" spans="1:15" x14ac:dyDescent="0.2">
      <c r="A8532" s="11">
        <v>990</v>
      </c>
      <c r="B8532" s="11" t="str">
        <f t="shared" si="148"/>
        <v>Fred C. and Mary R. Koch Foundation_Jenny, Matthew20122000</v>
      </c>
      <c r="C8532" s="11" t="s">
        <v>4161</v>
      </c>
      <c r="D8532" s="11" t="s">
        <v>1833</v>
      </c>
      <c r="E8532" s="11" t="s">
        <v>1833</v>
      </c>
      <c r="F8532" s="4">
        <v>2000</v>
      </c>
      <c r="G8532" s="3">
        <v>2012</v>
      </c>
      <c r="H8532" s="3" t="s">
        <v>21</v>
      </c>
      <c r="I8532" s="12" t="s">
        <v>4162</v>
      </c>
      <c r="J8532" s="3">
        <v>127</v>
      </c>
      <c r="K8532" s="3" t="str">
        <f>IF(VLOOKUP(D8532,'Resources Final'!A:C,3,FALSE)=0,"",VLOOKUP(D8532,'Resources Final'!A:C,3,FALSE))</f>
        <v>Y</v>
      </c>
      <c r="L8532" s="3" t="str">
        <f>IF(VLOOKUP(D8532,'Resources Final'!A:D,4,FALSE)=0,"",VLOOKUP(D8532,'Resources Final'!A:D,4,FALSE))</f>
        <v/>
      </c>
      <c r="M8532" s="3" t="str">
        <f>IF(VLOOKUP(D8532,'Resources Final'!A:E,5,FALSE)=0,"",VLOOKUP(D8532,'Resources Final'!A:E,5,FALSE))</f>
        <v/>
      </c>
      <c r="N8532" s="7" t="str">
        <f>IF(VLOOKUP(D8532,'Resources Final'!A:F,6,FALSE)=0,"",VLOOKUP(D8532,'Resources Final'!A:F,6,FALSE))</f>
        <v/>
      </c>
      <c r="O8532" s="3" t="str">
        <f>IF(VLOOKUP(D8532,'Resources Final'!A:G,7,FALSE)=0,"",VLOOKUP(D8532,'Resources Final'!A:G,7,FALSE))</f>
        <v/>
      </c>
    </row>
    <row r="8533" spans="1:15" x14ac:dyDescent="0.2">
      <c r="A8533" s="11">
        <v>990</v>
      </c>
      <c r="B8533" s="11" t="str">
        <f t="shared" si="148"/>
        <v>Fred C. and Mary R. Koch Foundation_Johnson, Katherine20122000</v>
      </c>
      <c r="C8533" s="11" t="s">
        <v>4161</v>
      </c>
      <c r="D8533" s="11" t="s">
        <v>1864</v>
      </c>
      <c r="E8533" s="11" t="s">
        <v>1864</v>
      </c>
      <c r="F8533" s="4">
        <v>2000</v>
      </c>
      <c r="G8533" s="3">
        <v>2012</v>
      </c>
      <c r="H8533" s="3" t="s">
        <v>21</v>
      </c>
      <c r="I8533" s="12" t="s">
        <v>4162</v>
      </c>
      <c r="J8533" s="3">
        <v>128</v>
      </c>
      <c r="K8533" s="3" t="str">
        <f>IF(VLOOKUP(D8533,'Resources Final'!A:C,3,FALSE)=0,"",VLOOKUP(D8533,'Resources Final'!A:C,3,FALSE))</f>
        <v>Y</v>
      </c>
      <c r="L8533" s="3" t="str">
        <f>IF(VLOOKUP(D8533,'Resources Final'!A:D,4,FALSE)=0,"",VLOOKUP(D8533,'Resources Final'!A:D,4,FALSE))</f>
        <v/>
      </c>
      <c r="M8533" s="3" t="str">
        <f>IF(VLOOKUP(D8533,'Resources Final'!A:E,5,FALSE)=0,"",VLOOKUP(D8533,'Resources Final'!A:E,5,FALSE))</f>
        <v/>
      </c>
      <c r="N8533" s="7" t="str">
        <f>IF(VLOOKUP(D8533,'Resources Final'!A:F,6,FALSE)=0,"",VLOOKUP(D8533,'Resources Final'!A:F,6,FALSE))</f>
        <v/>
      </c>
      <c r="O8533" s="3" t="str">
        <f>IF(VLOOKUP(D8533,'Resources Final'!A:G,7,FALSE)=0,"",VLOOKUP(D8533,'Resources Final'!A:G,7,FALSE))</f>
        <v/>
      </c>
    </row>
    <row r="8534" spans="1:15" x14ac:dyDescent="0.2">
      <c r="A8534" s="11">
        <v>990</v>
      </c>
      <c r="B8534" s="11" t="str">
        <f t="shared" si="148"/>
        <v>Fred C. and Mary R. Koch Foundation_Johnson, Kelly20122000</v>
      </c>
      <c r="C8534" s="11" t="s">
        <v>4161</v>
      </c>
      <c r="D8534" s="11" t="s">
        <v>1865</v>
      </c>
      <c r="E8534" s="11" t="s">
        <v>1865</v>
      </c>
      <c r="F8534" s="4">
        <v>2000</v>
      </c>
      <c r="G8534" s="3">
        <v>2012</v>
      </c>
      <c r="H8534" s="3" t="s">
        <v>21</v>
      </c>
      <c r="I8534" s="12" t="s">
        <v>4162</v>
      </c>
      <c r="J8534" s="3">
        <v>129</v>
      </c>
      <c r="K8534" s="3" t="str">
        <f>IF(VLOOKUP(D8534,'Resources Final'!A:C,3,FALSE)=0,"",VLOOKUP(D8534,'Resources Final'!A:C,3,FALSE))</f>
        <v>Y</v>
      </c>
      <c r="L8534" s="3" t="str">
        <f>IF(VLOOKUP(D8534,'Resources Final'!A:D,4,FALSE)=0,"",VLOOKUP(D8534,'Resources Final'!A:D,4,FALSE))</f>
        <v/>
      </c>
      <c r="M8534" s="3" t="str">
        <f>IF(VLOOKUP(D8534,'Resources Final'!A:E,5,FALSE)=0,"",VLOOKUP(D8534,'Resources Final'!A:E,5,FALSE))</f>
        <v/>
      </c>
      <c r="N8534" s="7" t="str">
        <f>IF(VLOOKUP(D8534,'Resources Final'!A:F,6,FALSE)=0,"",VLOOKUP(D8534,'Resources Final'!A:F,6,FALSE))</f>
        <v/>
      </c>
      <c r="O8534" s="3" t="str">
        <f>IF(VLOOKUP(D8534,'Resources Final'!A:G,7,FALSE)=0,"",VLOOKUP(D8534,'Resources Final'!A:G,7,FALSE))</f>
        <v/>
      </c>
    </row>
    <row r="8535" spans="1:15" x14ac:dyDescent="0.2">
      <c r="A8535" s="11">
        <v>990</v>
      </c>
      <c r="B8535" s="11" t="str">
        <f t="shared" si="148"/>
        <v>Fred C. and Mary R. Koch Foundation_Johnson, Anna20122000</v>
      </c>
      <c r="C8535" s="11" t="s">
        <v>4161</v>
      </c>
      <c r="D8535" s="11" t="s">
        <v>1862</v>
      </c>
      <c r="E8535" s="11" t="s">
        <v>1862</v>
      </c>
      <c r="F8535" s="4">
        <v>2000</v>
      </c>
      <c r="G8535" s="3">
        <v>2012</v>
      </c>
      <c r="H8535" s="3" t="s">
        <v>21</v>
      </c>
      <c r="I8535" s="12" t="s">
        <v>4162</v>
      </c>
      <c r="J8535" s="3">
        <v>130</v>
      </c>
      <c r="K8535" s="3" t="str">
        <f>IF(VLOOKUP(D8535,'Resources Final'!A:C,3,FALSE)=0,"",VLOOKUP(D8535,'Resources Final'!A:C,3,FALSE))</f>
        <v>Y</v>
      </c>
      <c r="L8535" s="3" t="str">
        <f>IF(VLOOKUP(D8535,'Resources Final'!A:D,4,FALSE)=0,"",VLOOKUP(D8535,'Resources Final'!A:D,4,FALSE))</f>
        <v/>
      </c>
      <c r="M8535" s="3" t="str">
        <f>IF(VLOOKUP(D8535,'Resources Final'!A:E,5,FALSE)=0,"",VLOOKUP(D8535,'Resources Final'!A:E,5,FALSE))</f>
        <v/>
      </c>
      <c r="N8535" s="7" t="str">
        <f>IF(VLOOKUP(D8535,'Resources Final'!A:F,6,FALSE)=0,"",VLOOKUP(D8535,'Resources Final'!A:F,6,FALSE))</f>
        <v/>
      </c>
      <c r="O8535" s="3" t="str">
        <f>IF(VLOOKUP(D8535,'Resources Final'!A:G,7,FALSE)=0,"",VLOOKUP(D8535,'Resources Final'!A:G,7,FALSE))</f>
        <v/>
      </c>
    </row>
    <row r="8536" spans="1:15" x14ac:dyDescent="0.2">
      <c r="A8536" s="11">
        <v>990</v>
      </c>
      <c r="B8536" s="11" t="str">
        <f t="shared" si="148"/>
        <v>Fred C. and Mary R. Koch Foundation_Jurgensen, Amber20122000</v>
      </c>
      <c r="C8536" s="11" t="s">
        <v>4161</v>
      </c>
      <c r="D8536" s="11" t="s">
        <v>1891</v>
      </c>
      <c r="E8536" s="11" t="s">
        <v>1891</v>
      </c>
      <c r="F8536" s="4">
        <v>2000</v>
      </c>
      <c r="G8536" s="3">
        <v>2012</v>
      </c>
      <c r="H8536" s="3" t="s">
        <v>21</v>
      </c>
      <c r="I8536" s="12" t="s">
        <v>4162</v>
      </c>
      <c r="J8536" s="3">
        <v>131</v>
      </c>
      <c r="K8536" s="3" t="str">
        <f>IF(VLOOKUP(D8536,'Resources Final'!A:C,3,FALSE)=0,"",VLOOKUP(D8536,'Resources Final'!A:C,3,FALSE))</f>
        <v>Y</v>
      </c>
      <c r="L8536" s="3" t="str">
        <f>IF(VLOOKUP(D8536,'Resources Final'!A:D,4,FALSE)=0,"",VLOOKUP(D8536,'Resources Final'!A:D,4,FALSE))</f>
        <v/>
      </c>
      <c r="M8536" s="3" t="str">
        <f>IF(VLOOKUP(D8536,'Resources Final'!A:E,5,FALSE)=0,"",VLOOKUP(D8536,'Resources Final'!A:E,5,FALSE))</f>
        <v/>
      </c>
      <c r="N8536" s="7" t="str">
        <f>IF(VLOOKUP(D8536,'Resources Final'!A:F,6,FALSE)=0,"",VLOOKUP(D8536,'Resources Final'!A:F,6,FALSE))</f>
        <v/>
      </c>
      <c r="O8536" s="3" t="str">
        <f>IF(VLOOKUP(D8536,'Resources Final'!A:G,7,FALSE)=0,"",VLOOKUP(D8536,'Resources Final'!A:G,7,FALSE))</f>
        <v/>
      </c>
    </row>
    <row r="8537" spans="1:15" x14ac:dyDescent="0.2">
      <c r="A8537" s="11">
        <v>990</v>
      </c>
      <c r="B8537" s="11" t="str">
        <f t="shared" si="148"/>
        <v>Fred C. and Mary R. Koch Foundation_Kaiser, Brianna20122000</v>
      </c>
      <c r="C8537" s="11" t="s">
        <v>4161</v>
      </c>
      <c r="D8537" s="11" t="s">
        <v>1940</v>
      </c>
      <c r="E8537" s="11" t="s">
        <v>1940</v>
      </c>
      <c r="F8537" s="4">
        <v>2000</v>
      </c>
      <c r="G8537" s="3">
        <v>2012</v>
      </c>
      <c r="H8537" s="3" t="s">
        <v>21</v>
      </c>
      <c r="I8537" s="12" t="s">
        <v>4162</v>
      </c>
      <c r="J8537" s="3">
        <v>132</v>
      </c>
      <c r="K8537" s="3" t="str">
        <f>IF(VLOOKUP(D8537,'Resources Final'!A:C,3,FALSE)=0,"",VLOOKUP(D8537,'Resources Final'!A:C,3,FALSE))</f>
        <v>Y</v>
      </c>
      <c r="L8537" s="3" t="str">
        <f>IF(VLOOKUP(D8537,'Resources Final'!A:D,4,FALSE)=0,"",VLOOKUP(D8537,'Resources Final'!A:D,4,FALSE))</f>
        <v/>
      </c>
      <c r="M8537" s="3" t="str">
        <f>IF(VLOOKUP(D8537,'Resources Final'!A:E,5,FALSE)=0,"",VLOOKUP(D8537,'Resources Final'!A:E,5,FALSE))</f>
        <v/>
      </c>
      <c r="N8537" s="7" t="str">
        <f>IF(VLOOKUP(D8537,'Resources Final'!A:F,6,FALSE)=0,"",VLOOKUP(D8537,'Resources Final'!A:F,6,FALSE))</f>
        <v/>
      </c>
      <c r="O8537" s="3" t="str">
        <f>IF(VLOOKUP(D8537,'Resources Final'!A:G,7,FALSE)=0,"",VLOOKUP(D8537,'Resources Final'!A:G,7,FALSE))</f>
        <v/>
      </c>
    </row>
    <row r="8538" spans="1:15" x14ac:dyDescent="0.2">
      <c r="A8538" s="11">
        <v>990</v>
      </c>
      <c r="B8538" s="11" t="str">
        <f t="shared" si="148"/>
        <v>Fred C. and Mary R. Koch Foundation_Ketter, Ellen20122000</v>
      </c>
      <c r="C8538" s="11" t="s">
        <v>4161</v>
      </c>
      <c r="D8538" s="11" t="s">
        <v>1987</v>
      </c>
      <c r="E8538" s="11" t="s">
        <v>1987</v>
      </c>
      <c r="F8538" s="4">
        <v>2000</v>
      </c>
      <c r="G8538" s="3">
        <v>2012</v>
      </c>
      <c r="H8538" s="3" t="s">
        <v>21</v>
      </c>
      <c r="I8538" s="12" t="s">
        <v>4162</v>
      </c>
      <c r="J8538" s="3">
        <v>133</v>
      </c>
      <c r="K8538" s="3" t="str">
        <f>IF(VLOOKUP(D8538,'Resources Final'!A:C,3,FALSE)=0,"",VLOOKUP(D8538,'Resources Final'!A:C,3,FALSE))</f>
        <v>Y</v>
      </c>
      <c r="L8538" s="3" t="str">
        <f>IF(VLOOKUP(D8538,'Resources Final'!A:D,4,FALSE)=0,"",VLOOKUP(D8538,'Resources Final'!A:D,4,FALSE))</f>
        <v/>
      </c>
      <c r="M8538" s="3" t="str">
        <f>IF(VLOOKUP(D8538,'Resources Final'!A:E,5,FALSE)=0,"",VLOOKUP(D8538,'Resources Final'!A:E,5,FALSE))</f>
        <v/>
      </c>
      <c r="N8538" s="7" t="str">
        <f>IF(VLOOKUP(D8538,'Resources Final'!A:F,6,FALSE)=0,"",VLOOKUP(D8538,'Resources Final'!A:F,6,FALSE))</f>
        <v/>
      </c>
      <c r="O8538" s="3" t="str">
        <f>IF(VLOOKUP(D8538,'Resources Final'!A:G,7,FALSE)=0,"",VLOOKUP(D8538,'Resources Final'!A:G,7,FALSE))</f>
        <v/>
      </c>
    </row>
    <row r="8539" spans="1:15" x14ac:dyDescent="0.2">
      <c r="A8539" s="11">
        <v>990</v>
      </c>
      <c r="B8539" s="11" t="str">
        <f t="shared" si="148"/>
        <v>Fred C. and Mary R. Koch Foundation_Kimpton, Kelly20122000</v>
      </c>
      <c r="C8539" s="11" t="s">
        <v>4161</v>
      </c>
      <c r="D8539" s="11" t="s">
        <v>2001</v>
      </c>
      <c r="E8539" s="11" t="s">
        <v>2001</v>
      </c>
      <c r="F8539" s="4">
        <v>2000</v>
      </c>
      <c r="G8539" s="3">
        <v>2012</v>
      </c>
      <c r="H8539" s="3" t="s">
        <v>21</v>
      </c>
      <c r="I8539" s="12" t="s">
        <v>4162</v>
      </c>
      <c r="J8539" s="3">
        <v>134</v>
      </c>
      <c r="K8539" s="3" t="str">
        <f>IF(VLOOKUP(D8539,'Resources Final'!A:C,3,FALSE)=0,"",VLOOKUP(D8539,'Resources Final'!A:C,3,FALSE))</f>
        <v>Y</v>
      </c>
      <c r="L8539" s="3" t="str">
        <f>IF(VLOOKUP(D8539,'Resources Final'!A:D,4,FALSE)=0,"",VLOOKUP(D8539,'Resources Final'!A:D,4,FALSE))</f>
        <v/>
      </c>
      <c r="M8539" s="3" t="str">
        <f>IF(VLOOKUP(D8539,'Resources Final'!A:E,5,FALSE)=0,"",VLOOKUP(D8539,'Resources Final'!A:E,5,FALSE))</f>
        <v/>
      </c>
      <c r="N8539" s="7" t="str">
        <f>IF(VLOOKUP(D8539,'Resources Final'!A:F,6,FALSE)=0,"",VLOOKUP(D8539,'Resources Final'!A:F,6,FALSE))</f>
        <v/>
      </c>
      <c r="O8539" s="3" t="str">
        <f>IF(VLOOKUP(D8539,'Resources Final'!A:G,7,FALSE)=0,"",VLOOKUP(D8539,'Resources Final'!A:G,7,FALSE))</f>
        <v/>
      </c>
    </row>
    <row r="8540" spans="1:15" x14ac:dyDescent="0.2">
      <c r="A8540" s="11">
        <v>990</v>
      </c>
      <c r="B8540" s="11" t="str">
        <f t="shared" si="148"/>
        <v>Fred C. and Mary R. Koch Foundation_Kohn, Taylor20122000</v>
      </c>
      <c r="C8540" s="11" t="s">
        <v>4161</v>
      </c>
      <c r="D8540" s="11" t="s">
        <v>2019</v>
      </c>
      <c r="E8540" s="11" t="s">
        <v>2019</v>
      </c>
      <c r="F8540" s="4">
        <v>2000</v>
      </c>
      <c r="G8540" s="3">
        <v>2012</v>
      </c>
      <c r="H8540" s="3" t="s">
        <v>21</v>
      </c>
      <c r="I8540" s="12" t="s">
        <v>4162</v>
      </c>
      <c r="J8540" s="3">
        <v>135</v>
      </c>
      <c r="K8540" s="3" t="str">
        <f>IF(VLOOKUP(D8540,'Resources Final'!A:C,3,FALSE)=0,"",VLOOKUP(D8540,'Resources Final'!A:C,3,FALSE))</f>
        <v>Y</v>
      </c>
      <c r="L8540" s="3" t="str">
        <f>IF(VLOOKUP(D8540,'Resources Final'!A:D,4,FALSE)=0,"",VLOOKUP(D8540,'Resources Final'!A:D,4,FALSE))</f>
        <v/>
      </c>
      <c r="M8540" s="3" t="str">
        <f>IF(VLOOKUP(D8540,'Resources Final'!A:E,5,FALSE)=0,"",VLOOKUP(D8540,'Resources Final'!A:E,5,FALSE))</f>
        <v/>
      </c>
      <c r="N8540" s="7" t="str">
        <f>IF(VLOOKUP(D8540,'Resources Final'!A:F,6,FALSE)=0,"",VLOOKUP(D8540,'Resources Final'!A:F,6,FALSE))</f>
        <v/>
      </c>
      <c r="O8540" s="3" t="str">
        <f>IF(VLOOKUP(D8540,'Resources Final'!A:G,7,FALSE)=0,"",VLOOKUP(D8540,'Resources Final'!A:G,7,FALSE))</f>
        <v/>
      </c>
    </row>
    <row r="8541" spans="1:15" x14ac:dyDescent="0.2">
      <c r="A8541" s="11">
        <v>990</v>
      </c>
      <c r="B8541" s="11" t="str">
        <f t="shared" si="148"/>
        <v>Fred C. and Mary R. Koch Foundation_Kolbeck, Taylor20122000</v>
      </c>
      <c r="C8541" s="11" t="s">
        <v>4161</v>
      </c>
      <c r="D8541" s="11" t="s">
        <v>2022</v>
      </c>
      <c r="E8541" s="11" t="s">
        <v>2022</v>
      </c>
      <c r="F8541" s="4">
        <v>2000</v>
      </c>
      <c r="G8541" s="3">
        <v>2012</v>
      </c>
      <c r="H8541" s="3" t="s">
        <v>21</v>
      </c>
      <c r="I8541" s="12" t="s">
        <v>4162</v>
      </c>
      <c r="J8541" s="3">
        <v>136</v>
      </c>
      <c r="K8541" s="3" t="str">
        <f>IF(VLOOKUP(D8541,'Resources Final'!A:C,3,FALSE)=0,"",VLOOKUP(D8541,'Resources Final'!A:C,3,FALSE))</f>
        <v>Y</v>
      </c>
      <c r="L8541" s="3" t="str">
        <f>IF(VLOOKUP(D8541,'Resources Final'!A:D,4,FALSE)=0,"",VLOOKUP(D8541,'Resources Final'!A:D,4,FALSE))</f>
        <v/>
      </c>
      <c r="M8541" s="3" t="str">
        <f>IF(VLOOKUP(D8541,'Resources Final'!A:E,5,FALSE)=0,"",VLOOKUP(D8541,'Resources Final'!A:E,5,FALSE))</f>
        <v/>
      </c>
      <c r="N8541" s="7" t="str">
        <f>IF(VLOOKUP(D8541,'Resources Final'!A:F,6,FALSE)=0,"",VLOOKUP(D8541,'Resources Final'!A:F,6,FALSE))</f>
        <v/>
      </c>
      <c r="O8541" s="3" t="str">
        <f>IF(VLOOKUP(D8541,'Resources Final'!A:G,7,FALSE)=0,"",VLOOKUP(D8541,'Resources Final'!A:G,7,FALSE))</f>
        <v/>
      </c>
    </row>
    <row r="8542" spans="1:15" x14ac:dyDescent="0.2">
      <c r="A8542" s="11">
        <v>990</v>
      </c>
      <c r="B8542" s="11" t="str">
        <f t="shared" si="148"/>
        <v>Fred C. and Mary R. Koch Foundation_Korpi, Katherine20122000</v>
      </c>
      <c r="C8542" s="11" t="s">
        <v>4161</v>
      </c>
      <c r="D8542" s="11" t="s">
        <v>2032</v>
      </c>
      <c r="E8542" s="11" t="s">
        <v>2032</v>
      </c>
      <c r="F8542" s="4">
        <v>2000</v>
      </c>
      <c r="G8542" s="3">
        <v>2012</v>
      </c>
      <c r="H8542" s="3" t="s">
        <v>21</v>
      </c>
      <c r="I8542" s="12" t="s">
        <v>4162</v>
      </c>
      <c r="J8542" s="3">
        <v>137</v>
      </c>
      <c r="K8542" s="3" t="str">
        <f>IF(VLOOKUP(D8542,'Resources Final'!A:C,3,FALSE)=0,"",VLOOKUP(D8542,'Resources Final'!A:C,3,FALSE))</f>
        <v>Y</v>
      </c>
      <c r="L8542" s="3" t="str">
        <f>IF(VLOOKUP(D8542,'Resources Final'!A:D,4,FALSE)=0,"",VLOOKUP(D8542,'Resources Final'!A:D,4,FALSE))</f>
        <v/>
      </c>
      <c r="M8542" s="3" t="str">
        <f>IF(VLOOKUP(D8542,'Resources Final'!A:E,5,FALSE)=0,"",VLOOKUP(D8542,'Resources Final'!A:E,5,FALSE))</f>
        <v/>
      </c>
      <c r="N8542" s="7" t="str">
        <f>IF(VLOOKUP(D8542,'Resources Final'!A:F,6,FALSE)=0,"",VLOOKUP(D8542,'Resources Final'!A:F,6,FALSE))</f>
        <v/>
      </c>
      <c r="O8542" s="3" t="str">
        <f>IF(VLOOKUP(D8542,'Resources Final'!A:G,7,FALSE)=0,"",VLOOKUP(D8542,'Resources Final'!A:G,7,FALSE))</f>
        <v/>
      </c>
    </row>
    <row r="8543" spans="1:15" x14ac:dyDescent="0.2">
      <c r="A8543" s="11">
        <v>990</v>
      </c>
      <c r="B8543" s="11" t="str">
        <f t="shared" si="148"/>
        <v>Fred C. and Mary R. Koch Foundation_Krieger, Sara20122000</v>
      </c>
      <c r="C8543" s="11" t="s">
        <v>4161</v>
      </c>
      <c r="D8543" s="11" t="s">
        <v>2039</v>
      </c>
      <c r="E8543" s="11" t="s">
        <v>2039</v>
      </c>
      <c r="F8543" s="4">
        <v>2000</v>
      </c>
      <c r="G8543" s="3">
        <v>2012</v>
      </c>
      <c r="H8543" s="3" t="s">
        <v>21</v>
      </c>
      <c r="I8543" s="12" t="s">
        <v>4162</v>
      </c>
      <c r="J8543" s="3">
        <v>138</v>
      </c>
      <c r="K8543" s="3" t="str">
        <f>IF(VLOOKUP(D8543,'Resources Final'!A:C,3,FALSE)=0,"",VLOOKUP(D8543,'Resources Final'!A:C,3,FALSE))</f>
        <v>Y</v>
      </c>
      <c r="L8543" s="3" t="str">
        <f>IF(VLOOKUP(D8543,'Resources Final'!A:D,4,FALSE)=0,"",VLOOKUP(D8543,'Resources Final'!A:D,4,FALSE))</f>
        <v/>
      </c>
      <c r="M8543" s="3" t="str">
        <f>IF(VLOOKUP(D8543,'Resources Final'!A:E,5,FALSE)=0,"",VLOOKUP(D8543,'Resources Final'!A:E,5,FALSE))</f>
        <v/>
      </c>
      <c r="N8543" s="7" t="str">
        <f>IF(VLOOKUP(D8543,'Resources Final'!A:F,6,FALSE)=0,"",VLOOKUP(D8543,'Resources Final'!A:F,6,FALSE))</f>
        <v/>
      </c>
      <c r="O8543" s="3" t="str">
        <f>IF(VLOOKUP(D8543,'Resources Final'!A:G,7,FALSE)=0,"",VLOOKUP(D8543,'Resources Final'!A:G,7,FALSE))</f>
        <v/>
      </c>
    </row>
    <row r="8544" spans="1:15" x14ac:dyDescent="0.2">
      <c r="A8544" s="11">
        <v>990</v>
      </c>
      <c r="B8544" s="11" t="str">
        <f t="shared" si="148"/>
        <v>Fred C. and Mary R. Koch Foundation_Lambert, Jenna20122000</v>
      </c>
      <c r="C8544" s="11" t="s">
        <v>4161</v>
      </c>
      <c r="D8544" s="11" t="s">
        <v>2092</v>
      </c>
      <c r="E8544" s="11" t="s">
        <v>2092</v>
      </c>
      <c r="F8544" s="4">
        <v>2000</v>
      </c>
      <c r="G8544" s="3">
        <v>2012</v>
      </c>
      <c r="H8544" s="3" t="s">
        <v>21</v>
      </c>
      <c r="I8544" s="12" t="s">
        <v>4162</v>
      </c>
      <c r="J8544" s="3">
        <v>139</v>
      </c>
      <c r="K8544" s="3" t="str">
        <f>IF(VLOOKUP(D8544,'Resources Final'!A:C,3,FALSE)=0,"",VLOOKUP(D8544,'Resources Final'!A:C,3,FALSE))</f>
        <v>Y</v>
      </c>
      <c r="L8544" s="3" t="str">
        <f>IF(VLOOKUP(D8544,'Resources Final'!A:D,4,FALSE)=0,"",VLOOKUP(D8544,'Resources Final'!A:D,4,FALSE))</f>
        <v/>
      </c>
      <c r="M8544" s="3" t="str">
        <f>IF(VLOOKUP(D8544,'Resources Final'!A:E,5,FALSE)=0,"",VLOOKUP(D8544,'Resources Final'!A:E,5,FALSE))</f>
        <v/>
      </c>
      <c r="N8544" s="7" t="str">
        <f>IF(VLOOKUP(D8544,'Resources Final'!A:F,6,FALSE)=0,"",VLOOKUP(D8544,'Resources Final'!A:F,6,FALSE))</f>
        <v/>
      </c>
      <c r="O8544" s="3" t="str">
        <f>IF(VLOOKUP(D8544,'Resources Final'!A:G,7,FALSE)=0,"",VLOOKUP(D8544,'Resources Final'!A:G,7,FALSE))</f>
        <v/>
      </c>
    </row>
    <row r="8545" spans="1:15" x14ac:dyDescent="0.2">
      <c r="A8545" s="11">
        <v>990</v>
      </c>
      <c r="B8545" s="11" t="str">
        <f t="shared" si="148"/>
        <v>Fred C. and Mary R. Koch Foundation_Lambert, Natalie20122000</v>
      </c>
      <c r="C8545" s="11" t="s">
        <v>4161</v>
      </c>
      <c r="D8545" s="11" t="s">
        <v>2093</v>
      </c>
      <c r="E8545" s="11" t="s">
        <v>2093</v>
      </c>
      <c r="F8545" s="4">
        <v>2000</v>
      </c>
      <c r="G8545" s="3">
        <v>2012</v>
      </c>
      <c r="H8545" s="3" t="s">
        <v>21</v>
      </c>
      <c r="I8545" s="12" t="s">
        <v>4162</v>
      </c>
      <c r="J8545" s="3">
        <v>140</v>
      </c>
      <c r="K8545" s="3" t="str">
        <f>IF(VLOOKUP(D8545,'Resources Final'!A:C,3,FALSE)=0,"",VLOOKUP(D8545,'Resources Final'!A:C,3,FALSE))</f>
        <v>Y</v>
      </c>
      <c r="L8545" s="3" t="str">
        <f>IF(VLOOKUP(D8545,'Resources Final'!A:D,4,FALSE)=0,"",VLOOKUP(D8545,'Resources Final'!A:D,4,FALSE))</f>
        <v/>
      </c>
      <c r="M8545" s="3" t="str">
        <f>IF(VLOOKUP(D8545,'Resources Final'!A:E,5,FALSE)=0,"",VLOOKUP(D8545,'Resources Final'!A:E,5,FALSE))</f>
        <v/>
      </c>
      <c r="N8545" s="7" t="str">
        <f>IF(VLOOKUP(D8545,'Resources Final'!A:F,6,FALSE)=0,"",VLOOKUP(D8545,'Resources Final'!A:F,6,FALSE))</f>
        <v/>
      </c>
      <c r="O8545" s="3" t="str">
        <f>IF(VLOOKUP(D8545,'Resources Final'!A:G,7,FALSE)=0,"",VLOOKUP(D8545,'Resources Final'!A:G,7,FALSE))</f>
        <v/>
      </c>
    </row>
    <row r="8546" spans="1:15" x14ac:dyDescent="0.2">
      <c r="A8546" s="11">
        <v>990</v>
      </c>
      <c r="B8546" s="11" t="str">
        <f t="shared" si="148"/>
        <v>Fred C. and Mary R. Koch Foundation_Latta, Jennifer20122000</v>
      </c>
      <c r="C8546" s="11" t="s">
        <v>4161</v>
      </c>
      <c r="D8546" s="11" t="s">
        <v>2111</v>
      </c>
      <c r="E8546" s="11" t="s">
        <v>2111</v>
      </c>
      <c r="F8546" s="4">
        <v>2000</v>
      </c>
      <c r="G8546" s="3">
        <v>2012</v>
      </c>
      <c r="H8546" s="3" t="s">
        <v>21</v>
      </c>
      <c r="I8546" s="12" t="s">
        <v>4162</v>
      </c>
      <c r="J8546" s="3">
        <v>141</v>
      </c>
      <c r="K8546" s="3" t="str">
        <f>IF(VLOOKUP(D8546,'Resources Final'!A:C,3,FALSE)=0,"",VLOOKUP(D8546,'Resources Final'!A:C,3,FALSE))</f>
        <v>Y</v>
      </c>
      <c r="L8546" s="3" t="str">
        <f>IF(VLOOKUP(D8546,'Resources Final'!A:D,4,FALSE)=0,"",VLOOKUP(D8546,'Resources Final'!A:D,4,FALSE))</f>
        <v/>
      </c>
      <c r="M8546" s="3" t="str">
        <f>IF(VLOOKUP(D8546,'Resources Final'!A:E,5,FALSE)=0,"",VLOOKUP(D8546,'Resources Final'!A:E,5,FALSE))</f>
        <v/>
      </c>
      <c r="N8546" s="7" t="str">
        <f>IF(VLOOKUP(D8546,'Resources Final'!A:F,6,FALSE)=0,"",VLOOKUP(D8546,'Resources Final'!A:F,6,FALSE))</f>
        <v/>
      </c>
      <c r="O8546" s="3" t="str">
        <f>IF(VLOOKUP(D8546,'Resources Final'!A:G,7,FALSE)=0,"",VLOOKUP(D8546,'Resources Final'!A:G,7,FALSE))</f>
        <v/>
      </c>
    </row>
    <row r="8547" spans="1:15" x14ac:dyDescent="0.2">
      <c r="A8547" s="11">
        <v>990</v>
      </c>
      <c r="B8547" s="11" t="str">
        <f t="shared" si="148"/>
        <v>Fred C. and Mary R. Koch Foundation_Lee, Charlene20122000</v>
      </c>
      <c r="C8547" s="11" t="s">
        <v>4161</v>
      </c>
      <c r="D8547" s="11" t="s">
        <v>2130</v>
      </c>
      <c r="E8547" s="11" t="s">
        <v>2130</v>
      </c>
      <c r="F8547" s="4">
        <v>2000</v>
      </c>
      <c r="G8547" s="3">
        <v>2012</v>
      </c>
      <c r="H8547" s="3" t="s">
        <v>21</v>
      </c>
      <c r="I8547" s="12" t="s">
        <v>4162</v>
      </c>
      <c r="J8547" s="3">
        <v>142</v>
      </c>
      <c r="K8547" s="3" t="str">
        <f>IF(VLOOKUP(D8547,'Resources Final'!A:C,3,FALSE)=0,"",VLOOKUP(D8547,'Resources Final'!A:C,3,FALSE))</f>
        <v>Y</v>
      </c>
      <c r="L8547" s="3" t="str">
        <f>IF(VLOOKUP(D8547,'Resources Final'!A:D,4,FALSE)=0,"",VLOOKUP(D8547,'Resources Final'!A:D,4,FALSE))</f>
        <v/>
      </c>
      <c r="M8547" s="3" t="str">
        <f>IF(VLOOKUP(D8547,'Resources Final'!A:E,5,FALSE)=0,"",VLOOKUP(D8547,'Resources Final'!A:E,5,FALSE))</f>
        <v/>
      </c>
      <c r="N8547" s="7" t="str">
        <f>IF(VLOOKUP(D8547,'Resources Final'!A:F,6,FALSE)=0,"",VLOOKUP(D8547,'Resources Final'!A:F,6,FALSE))</f>
        <v/>
      </c>
      <c r="O8547" s="3" t="str">
        <f>IF(VLOOKUP(D8547,'Resources Final'!A:G,7,FALSE)=0,"",VLOOKUP(D8547,'Resources Final'!A:G,7,FALSE))</f>
        <v/>
      </c>
    </row>
    <row r="8548" spans="1:15" x14ac:dyDescent="0.2">
      <c r="A8548" s="11">
        <v>990</v>
      </c>
      <c r="B8548" s="11" t="str">
        <f t="shared" si="148"/>
        <v>Fred C. and Mary R. Koch Foundation_LeMaster, Grace20122000</v>
      </c>
      <c r="C8548" s="11" t="s">
        <v>4161</v>
      </c>
      <c r="D8548" s="11" t="s">
        <v>2137</v>
      </c>
      <c r="E8548" s="11" t="s">
        <v>2137</v>
      </c>
      <c r="F8548" s="4">
        <v>2000</v>
      </c>
      <c r="G8548" s="3">
        <v>2012</v>
      </c>
      <c r="H8548" s="3" t="s">
        <v>21</v>
      </c>
      <c r="I8548" s="12" t="s">
        <v>4162</v>
      </c>
      <c r="J8548" s="3">
        <v>143</v>
      </c>
      <c r="K8548" s="3" t="str">
        <f>IF(VLOOKUP(D8548,'Resources Final'!A:C,3,FALSE)=0,"",VLOOKUP(D8548,'Resources Final'!A:C,3,FALSE))</f>
        <v>Y</v>
      </c>
      <c r="L8548" s="3" t="str">
        <f>IF(VLOOKUP(D8548,'Resources Final'!A:D,4,FALSE)=0,"",VLOOKUP(D8548,'Resources Final'!A:D,4,FALSE))</f>
        <v/>
      </c>
      <c r="M8548" s="3" t="str">
        <f>IF(VLOOKUP(D8548,'Resources Final'!A:E,5,FALSE)=0,"",VLOOKUP(D8548,'Resources Final'!A:E,5,FALSE))</f>
        <v/>
      </c>
      <c r="N8548" s="7" t="str">
        <f>IF(VLOOKUP(D8548,'Resources Final'!A:F,6,FALSE)=0,"",VLOOKUP(D8548,'Resources Final'!A:F,6,FALSE))</f>
        <v/>
      </c>
      <c r="O8548" s="3" t="str">
        <f>IF(VLOOKUP(D8548,'Resources Final'!A:G,7,FALSE)=0,"",VLOOKUP(D8548,'Resources Final'!A:G,7,FALSE))</f>
        <v/>
      </c>
    </row>
    <row r="8549" spans="1:15" x14ac:dyDescent="0.2">
      <c r="A8549" s="11">
        <v>990</v>
      </c>
      <c r="B8549" s="11" t="str">
        <f t="shared" si="148"/>
        <v>Fred C. and Mary R. Koch Foundation_Liddle, Peter20122000</v>
      </c>
      <c r="C8549" s="11" t="s">
        <v>4161</v>
      </c>
      <c r="D8549" s="11" t="s">
        <v>2168</v>
      </c>
      <c r="E8549" s="11" t="s">
        <v>2168</v>
      </c>
      <c r="F8549" s="4">
        <v>2000</v>
      </c>
      <c r="G8549" s="3">
        <v>2012</v>
      </c>
      <c r="H8549" s="3" t="s">
        <v>21</v>
      </c>
      <c r="I8549" s="12" t="s">
        <v>4162</v>
      </c>
      <c r="J8549" s="3">
        <v>144</v>
      </c>
      <c r="K8549" s="3" t="str">
        <f>IF(VLOOKUP(D8549,'Resources Final'!A:C,3,FALSE)=0,"",VLOOKUP(D8549,'Resources Final'!A:C,3,FALSE))</f>
        <v>Y</v>
      </c>
      <c r="L8549" s="3" t="str">
        <f>IF(VLOOKUP(D8549,'Resources Final'!A:D,4,FALSE)=0,"",VLOOKUP(D8549,'Resources Final'!A:D,4,FALSE))</f>
        <v/>
      </c>
      <c r="M8549" s="3" t="str">
        <f>IF(VLOOKUP(D8549,'Resources Final'!A:E,5,FALSE)=0,"",VLOOKUP(D8549,'Resources Final'!A:E,5,FALSE))</f>
        <v/>
      </c>
      <c r="N8549" s="7" t="str">
        <f>IF(VLOOKUP(D8549,'Resources Final'!A:F,6,FALSE)=0,"",VLOOKUP(D8549,'Resources Final'!A:F,6,FALSE))</f>
        <v/>
      </c>
      <c r="O8549" s="3" t="str">
        <f>IF(VLOOKUP(D8549,'Resources Final'!A:G,7,FALSE)=0,"",VLOOKUP(D8549,'Resources Final'!A:G,7,FALSE))</f>
        <v/>
      </c>
    </row>
    <row r="8550" spans="1:15" x14ac:dyDescent="0.2">
      <c r="A8550" s="11">
        <v>990</v>
      </c>
      <c r="B8550" s="11" t="str">
        <f t="shared" si="148"/>
        <v>Fred C. and Mary R. Koch Foundation_Longoria, Anthony20122000</v>
      </c>
      <c r="C8550" s="11" t="s">
        <v>4161</v>
      </c>
      <c r="D8550" s="11" t="s">
        <v>2200</v>
      </c>
      <c r="E8550" s="11" t="s">
        <v>2200</v>
      </c>
      <c r="F8550" s="4">
        <v>2000</v>
      </c>
      <c r="G8550" s="3">
        <v>2012</v>
      </c>
      <c r="H8550" s="3" t="s">
        <v>21</v>
      </c>
      <c r="I8550" s="12" t="s">
        <v>4162</v>
      </c>
      <c r="J8550" s="3">
        <v>145</v>
      </c>
      <c r="K8550" s="3" t="str">
        <f>IF(VLOOKUP(D8550,'Resources Final'!A:C,3,FALSE)=0,"",VLOOKUP(D8550,'Resources Final'!A:C,3,FALSE))</f>
        <v>Y</v>
      </c>
      <c r="L8550" s="3" t="str">
        <f>IF(VLOOKUP(D8550,'Resources Final'!A:D,4,FALSE)=0,"",VLOOKUP(D8550,'Resources Final'!A:D,4,FALSE))</f>
        <v/>
      </c>
      <c r="M8550" s="3" t="str">
        <f>IF(VLOOKUP(D8550,'Resources Final'!A:E,5,FALSE)=0,"",VLOOKUP(D8550,'Resources Final'!A:E,5,FALSE))</f>
        <v/>
      </c>
      <c r="N8550" s="7" t="str">
        <f>IF(VLOOKUP(D8550,'Resources Final'!A:F,6,FALSE)=0,"",VLOOKUP(D8550,'Resources Final'!A:F,6,FALSE))</f>
        <v/>
      </c>
      <c r="O8550" s="3" t="str">
        <f>IF(VLOOKUP(D8550,'Resources Final'!A:G,7,FALSE)=0,"",VLOOKUP(D8550,'Resources Final'!A:G,7,FALSE))</f>
        <v/>
      </c>
    </row>
    <row r="8551" spans="1:15" x14ac:dyDescent="0.2">
      <c r="A8551" s="11">
        <v>990</v>
      </c>
      <c r="B8551" s="11" t="str">
        <f t="shared" si="148"/>
        <v>Fred C. and Mary R. Koch Foundation_Loomis, Ryan20122000</v>
      </c>
      <c r="C8551" s="11" t="s">
        <v>4161</v>
      </c>
      <c r="D8551" s="11" t="s">
        <v>2204</v>
      </c>
      <c r="E8551" s="11" t="s">
        <v>2204</v>
      </c>
      <c r="F8551" s="4">
        <v>2000</v>
      </c>
      <c r="G8551" s="3">
        <v>2012</v>
      </c>
      <c r="H8551" s="3" t="s">
        <v>21</v>
      </c>
      <c r="I8551" s="12" t="s">
        <v>4162</v>
      </c>
      <c r="J8551" s="3">
        <v>146</v>
      </c>
      <c r="K8551" s="3" t="str">
        <f>IF(VLOOKUP(D8551,'Resources Final'!A:C,3,FALSE)=0,"",VLOOKUP(D8551,'Resources Final'!A:C,3,FALSE))</f>
        <v>Y</v>
      </c>
      <c r="L8551" s="3" t="str">
        <f>IF(VLOOKUP(D8551,'Resources Final'!A:D,4,FALSE)=0,"",VLOOKUP(D8551,'Resources Final'!A:D,4,FALSE))</f>
        <v/>
      </c>
      <c r="M8551" s="3" t="str">
        <f>IF(VLOOKUP(D8551,'Resources Final'!A:E,5,FALSE)=0,"",VLOOKUP(D8551,'Resources Final'!A:E,5,FALSE))</f>
        <v/>
      </c>
      <c r="N8551" s="7" t="str">
        <f>IF(VLOOKUP(D8551,'Resources Final'!A:F,6,FALSE)=0,"",VLOOKUP(D8551,'Resources Final'!A:F,6,FALSE))</f>
        <v/>
      </c>
      <c r="O8551" s="3" t="str">
        <f>IF(VLOOKUP(D8551,'Resources Final'!A:G,7,FALSE)=0,"",VLOOKUP(D8551,'Resources Final'!A:G,7,FALSE))</f>
        <v/>
      </c>
    </row>
    <row r="8552" spans="1:15" x14ac:dyDescent="0.2">
      <c r="A8552" s="11">
        <v>990</v>
      </c>
      <c r="B8552" s="11" t="str">
        <f t="shared" si="148"/>
        <v>Fred C. and Mary R. Koch Foundation_Lukhard, Melissa20122000</v>
      </c>
      <c r="C8552" s="11" t="s">
        <v>4161</v>
      </c>
      <c r="D8552" s="11" t="s">
        <v>2225</v>
      </c>
      <c r="E8552" s="11" t="s">
        <v>2225</v>
      </c>
      <c r="F8552" s="4">
        <v>2000</v>
      </c>
      <c r="G8552" s="3">
        <v>2012</v>
      </c>
      <c r="H8552" s="3" t="s">
        <v>21</v>
      </c>
      <c r="I8552" s="12" t="s">
        <v>4162</v>
      </c>
      <c r="J8552" s="3">
        <v>147</v>
      </c>
      <c r="K8552" s="3" t="str">
        <f>IF(VLOOKUP(D8552,'Resources Final'!A:C,3,FALSE)=0,"",VLOOKUP(D8552,'Resources Final'!A:C,3,FALSE))</f>
        <v>Y</v>
      </c>
      <c r="L8552" s="3" t="str">
        <f>IF(VLOOKUP(D8552,'Resources Final'!A:D,4,FALSE)=0,"",VLOOKUP(D8552,'Resources Final'!A:D,4,FALSE))</f>
        <v/>
      </c>
      <c r="M8552" s="3" t="str">
        <f>IF(VLOOKUP(D8552,'Resources Final'!A:E,5,FALSE)=0,"",VLOOKUP(D8552,'Resources Final'!A:E,5,FALSE))</f>
        <v/>
      </c>
      <c r="N8552" s="7" t="str">
        <f>IF(VLOOKUP(D8552,'Resources Final'!A:F,6,FALSE)=0,"",VLOOKUP(D8552,'Resources Final'!A:F,6,FALSE))</f>
        <v/>
      </c>
      <c r="O8552" s="3" t="str">
        <f>IF(VLOOKUP(D8552,'Resources Final'!A:G,7,FALSE)=0,"",VLOOKUP(D8552,'Resources Final'!A:G,7,FALSE))</f>
        <v/>
      </c>
    </row>
    <row r="8553" spans="1:15" x14ac:dyDescent="0.2">
      <c r="A8553" s="11">
        <v>990</v>
      </c>
      <c r="B8553" s="11" t="str">
        <f t="shared" si="148"/>
        <v>Fred C. and Mary R. Koch Foundation_Lundell, Jana20122000</v>
      </c>
      <c r="C8553" s="11" t="s">
        <v>4161</v>
      </c>
      <c r="D8553" s="11" t="s">
        <v>2228</v>
      </c>
      <c r="E8553" s="11" t="s">
        <v>2228</v>
      </c>
      <c r="F8553" s="4">
        <v>2000</v>
      </c>
      <c r="G8553" s="3">
        <v>2012</v>
      </c>
      <c r="H8553" s="3" t="s">
        <v>21</v>
      </c>
      <c r="I8553" s="12" t="s">
        <v>4162</v>
      </c>
      <c r="J8553" s="3">
        <v>148</v>
      </c>
      <c r="K8553" s="3" t="str">
        <f>IF(VLOOKUP(D8553,'Resources Final'!A:C,3,FALSE)=0,"",VLOOKUP(D8553,'Resources Final'!A:C,3,FALSE))</f>
        <v>Y</v>
      </c>
      <c r="L8553" s="3" t="str">
        <f>IF(VLOOKUP(D8553,'Resources Final'!A:D,4,FALSE)=0,"",VLOOKUP(D8553,'Resources Final'!A:D,4,FALSE))</f>
        <v/>
      </c>
      <c r="M8553" s="3" t="str">
        <f>IF(VLOOKUP(D8553,'Resources Final'!A:E,5,FALSE)=0,"",VLOOKUP(D8553,'Resources Final'!A:E,5,FALSE))</f>
        <v/>
      </c>
      <c r="N8553" s="7" t="str">
        <f>IF(VLOOKUP(D8553,'Resources Final'!A:F,6,FALSE)=0,"",VLOOKUP(D8553,'Resources Final'!A:F,6,FALSE))</f>
        <v/>
      </c>
      <c r="O8553" s="3" t="str">
        <f>IF(VLOOKUP(D8553,'Resources Final'!A:G,7,FALSE)=0,"",VLOOKUP(D8553,'Resources Final'!A:G,7,FALSE))</f>
        <v/>
      </c>
    </row>
    <row r="8554" spans="1:15" x14ac:dyDescent="0.2">
      <c r="A8554" s="11">
        <v>990</v>
      </c>
      <c r="B8554" s="11" t="str">
        <f t="shared" si="148"/>
        <v>Fred C. and Mary R. Koch Foundation_Macari, Rachel20122000</v>
      </c>
      <c r="C8554" s="11" t="s">
        <v>4161</v>
      </c>
      <c r="D8554" s="11" t="s">
        <v>2278</v>
      </c>
      <c r="E8554" s="11" t="s">
        <v>2278</v>
      </c>
      <c r="F8554" s="4">
        <v>2000</v>
      </c>
      <c r="G8554" s="3">
        <v>2012</v>
      </c>
      <c r="H8554" s="3" t="s">
        <v>21</v>
      </c>
      <c r="I8554" s="12" t="s">
        <v>4162</v>
      </c>
      <c r="J8554" s="3">
        <v>149</v>
      </c>
      <c r="K8554" s="3" t="str">
        <f>IF(VLOOKUP(D8554,'Resources Final'!A:C,3,FALSE)=0,"",VLOOKUP(D8554,'Resources Final'!A:C,3,FALSE))</f>
        <v>Y</v>
      </c>
      <c r="L8554" s="3" t="str">
        <f>IF(VLOOKUP(D8554,'Resources Final'!A:D,4,FALSE)=0,"",VLOOKUP(D8554,'Resources Final'!A:D,4,FALSE))</f>
        <v/>
      </c>
      <c r="M8554" s="3" t="str">
        <f>IF(VLOOKUP(D8554,'Resources Final'!A:E,5,FALSE)=0,"",VLOOKUP(D8554,'Resources Final'!A:E,5,FALSE))</f>
        <v/>
      </c>
      <c r="N8554" s="7" t="str">
        <f>IF(VLOOKUP(D8554,'Resources Final'!A:F,6,FALSE)=0,"",VLOOKUP(D8554,'Resources Final'!A:F,6,FALSE))</f>
        <v/>
      </c>
      <c r="O8554" s="3" t="str">
        <f>IF(VLOOKUP(D8554,'Resources Final'!A:G,7,FALSE)=0,"",VLOOKUP(D8554,'Resources Final'!A:G,7,FALSE))</f>
        <v/>
      </c>
    </row>
    <row r="8555" spans="1:15" x14ac:dyDescent="0.2">
      <c r="A8555" s="11">
        <v>990</v>
      </c>
      <c r="B8555" s="11" t="str">
        <f t="shared" si="148"/>
        <v>Fred C. and Mary R. Koch Foundation_Malone, Ryan20122000</v>
      </c>
      <c r="C8555" s="11" t="s">
        <v>4161</v>
      </c>
      <c r="D8555" s="11" t="s">
        <v>2305</v>
      </c>
      <c r="E8555" s="11" t="s">
        <v>2305</v>
      </c>
      <c r="F8555" s="4">
        <v>2000</v>
      </c>
      <c r="G8555" s="3">
        <v>2012</v>
      </c>
      <c r="H8555" s="3" t="s">
        <v>21</v>
      </c>
      <c r="I8555" s="12" t="s">
        <v>4162</v>
      </c>
      <c r="J8555" s="3">
        <v>150</v>
      </c>
      <c r="K8555" s="3" t="str">
        <f>IF(VLOOKUP(D8555,'Resources Final'!A:C,3,FALSE)=0,"",VLOOKUP(D8555,'Resources Final'!A:C,3,FALSE))</f>
        <v>Y</v>
      </c>
      <c r="L8555" s="3" t="str">
        <f>IF(VLOOKUP(D8555,'Resources Final'!A:D,4,FALSE)=0,"",VLOOKUP(D8555,'Resources Final'!A:D,4,FALSE))</f>
        <v/>
      </c>
      <c r="M8555" s="3" t="str">
        <f>IF(VLOOKUP(D8555,'Resources Final'!A:E,5,FALSE)=0,"",VLOOKUP(D8555,'Resources Final'!A:E,5,FALSE))</f>
        <v/>
      </c>
      <c r="N8555" s="7" t="str">
        <f>IF(VLOOKUP(D8555,'Resources Final'!A:F,6,FALSE)=0,"",VLOOKUP(D8555,'Resources Final'!A:F,6,FALSE))</f>
        <v/>
      </c>
      <c r="O8555" s="3" t="str">
        <f>IF(VLOOKUP(D8555,'Resources Final'!A:G,7,FALSE)=0,"",VLOOKUP(D8555,'Resources Final'!A:G,7,FALSE))</f>
        <v/>
      </c>
    </row>
    <row r="8556" spans="1:15" x14ac:dyDescent="0.2">
      <c r="A8556" s="11">
        <v>990</v>
      </c>
      <c r="B8556" s="11" t="str">
        <f t="shared" si="148"/>
        <v>Fred C. and Mary R. Koch Foundation_Malone, Kyle20122000</v>
      </c>
      <c r="C8556" s="11" t="s">
        <v>4161</v>
      </c>
      <c r="D8556" s="11" t="s">
        <v>2304</v>
      </c>
      <c r="E8556" s="11" t="s">
        <v>2304</v>
      </c>
      <c r="F8556" s="4">
        <v>2000</v>
      </c>
      <c r="G8556" s="3">
        <v>2012</v>
      </c>
      <c r="H8556" s="3" t="s">
        <v>21</v>
      </c>
      <c r="I8556" s="12" t="s">
        <v>4162</v>
      </c>
      <c r="J8556" s="3">
        <v>151</v>
      </c>
      <c r="K8556" s="3" t="str">
        <f>IF(VLOOKUP(D8556,'Resources Final'!A:C,3,FALSE)=0,"",VLOOKUP(D8556,'Resources Final'!A:C,3,FALSE))</f>
        <v>Y</v>
      </c>
      <c r="L8556" s="3" t="str">
        <f>IF(VLOOKUP(D8556,'Resources Final'!A:D,4,FALSE)=0,"",VLOOKUP(D8556,'Resources Final'!A:D,4,FALSE))</f>
        <v/>
      </c>
      <c r="M8556" s="3" t="str">
        <f>IF(VLOOKUP(D8556,'Resources Final'!A:E,5,FALSE)=0,"",VLOOKUP(D8556,'Resources Final'!A:E,5,FALSE))</f>
        <v/>
      </c>
      <c r="N8556" s="7" t="str">
        <f>IF(VLOOKUP(D8556,'Resources Final'!A:F,6,FALSE)=0,"",VLOOKUP(D8556,'Resources Final'!A:F,6,FALSE))</f>
        <v/>
      </c>
      <c r="O8556" s="3" t="str">
        <f>IF(VLOOKUP(D8556,'Resources Final'!A:G,7,FALSE)=0,"",VLOOKUP(D8556,'Resources Final'!A:G,7,FALSE))</f>
        <v/>
      </c>
    </row>
    <row r="8557" spans="1:15" x14ac:dyDescent="0.2">
      <c r="A8557" s="11">
        <v>990</v>
      </c>
      <c r="B8557" s="11" t="str">
        <f t="shared" si="148"/>
        <v>Fred C. and Mary R. Koch Foundation_Marino, Danielle20122000</v>
      </c>
      <c r="C8557" s="11" t="s">
        <v>4161</v>
      </c>
      <c r="D8557" s="11" t="s">
        <v>2326</v>
      </c>
      <c r="E8557" s="11" t="s">
        <v>2326</v>
      </c>
      <c r="F8557" s="4">
        <v>2000</v>
      </c>
      <c r="G8557" s="3">
        <v>2012</v>
      </c>
      <c r="H8557" s="3" t="s">
        <v>21</v>
      </c>
      <c r="I8557" s="12" t="s">
        <v>4162</v>
      </c>
      <c r="J8557" s="3">
        <v>152</v>
      </c>
      <c r="K8557" s="3" t="str">
        <f>IF(VLOOKUP(D8557,'Resources Final'!A:C,3,FALSE)=0,"",VLOOKUP(D8557,'Resources Final'!A:C,3,FALSE))</f>
        <v>Y</v>
      </c>
      <c r="L8557" s="3" t="str">
        <f>IF(VLOOKUP(D8557,'Resources Final'!A:D,4,FALSE)=0,"",VLOOKUP(D8557,'Resources Final'!A:D,4,FALSE))</f>
        <v/>
      </c>
      <c r="M8557" s="3" t="str">
        <f>IF(VLOOKUP(D8557,'Resources Final'!A:E,5,FALSE)=0,"",VLOOKUP(D8557,'Resources Final'!A:E,5,FALSE))</f>
        <v/>
      </c>
      <c r="N8557" s="7" t="str">
        <f>IF(VLOOKUP(D8557,'Resources Final'!A:F,6,FALSE)=0,"",VLOOKUP(D8557,'Resources Final'!A:F,6,FALSE))</f>
        <v/>
      </c>
      <c r="O8557" s="3" t="str">
        <f>IF(VLOOKUP(D8557,'Resources Final'!A:G,7,FALSE)=0,"",VLOOKUP(D8557,'Resources Final'!A:G,7,FALSE))</f>
        <v/>
      </c>
    </row>
    <row r="8558" spans="1:15" x14ac:dyDescent="0.2">
      <c r="A8558" s="11">
        <v>990</v>
      </c>
      <c r="B8558" s="11" t="str">
        <f t="shared" si="148"/>
        <v>Fred C. and Mary R. Koch Foundation_Martin, Kaitlin20122000</v>
      </c>
      <c r="C8558" s="11" t="s">
        <v>4161</v>
      </c>
      <c r="D8558" s="11" t="s">
        <v>2342</v>
      </c>
      <c r="E8558" s="11" t="s">
        <v>2342</v>
      </c>
      <c r="F8558" s="4">
        <v>2000</v>
      </c>
      <c r="G8558" s="3">
        <v>2012</v>
      </c>
      <c r="H8558" s="3" t="s">
        <v>21</v>
      </c>
      <c r="I8558" s="12" t="s">
        <v>4162</v>
      </c>
      <c r="J8558" s="3">
        <v>153</v>
      </c>
      <c r="K8558" s="3" t="str">
        <f>IF(VLOOKUP(D8558,'Resources Final'!A:C,3,FALSE)=0,"",VLOOKUP(D8558,'Resources Final'!A:C,3,FALSE))</f>
        <v>Y</v>
      </c>
      <c r="L8558" s="3" t="str">
        <f>IF(VLOOKUP(D8558,'Resources Final'!A:D,4,FALSE)=0,"",VLOOKUP(D8558,'Resources Final'!A:D,4,FALSE))</f>
        <v/>
      </c>
      <c r="M8558" s="3" t="str">
        <f>IF(VLOOKUP(D8558,'Resources Final'!A:E,5,FALSE)=0,"",VLOOKUP(D8558,'Resources Final'!A:E,5,FALSE))</f>
        <v/>
      </c>
      <c r="N8558" s="7" t="str">
        <f>IF(VLOOKUP(D8558,'Resources Final'!A:F,6,FALSE)=0,"",VLOOKUP(D8558,'Resources Final'!A:F,6,FALSE))</f>
        <v/>
      </c>
      <c r="O8558" s="3" t="str">
        <f>IF(VLOOKUP(D8558,'Resources Final'!A:G,7,FALSE)=0,"",VLOOKUP(D8558,'Resources Final'!A:G,7,FALSE))</f>
        <v/>
      </c>
    </row>
    <row r="8559" spans="1:15" x14ac:dyDescent="0.2">
      <c r="A8559" s="11">
        <v>990</v>
      </c>
      <c r="B8559" s="11" t="str">
        <f t="shared" si="148"/>
        <v>Fred C. and Mary R. Koch Foundation_Martyn, Matthew20122000</v>
      </c>
      <c r="C8559" s="11" t="s">
        <v>4161</v>
      </c>
      <c r="D8559" s="11" t="s">
        <v>2345</v>
      </c>
      <c r="E8559" s="11" t="s">
        <v>2345</v>
      </c>
      <c r="F8559" s="4">
        <v>2000</v>
      </c>
      <c r="G8559" s="3">
        <v>2012</v>
      </c>
      <c r="H8559" s="3" t="s">
        <v>21</v>
      </c>
      <c r="I8559" s="12" t="s">
        <v>4162</v>
      </c>
      <c r="J8559" s="3">
        <v>154</v>
      </c>
      <c r="K8559" s="3" t="str">
        <f>IF(VLOOKUP(D8559,'Resources Final'!A:C,3,FALSE)=0,"",VLOOKUP(D8559,'Resources Final'!A:C,3,FALSE))</f>
        <v>Y</v>
      </c>
      <c r="L8559" s="3" t="str">
        <f>IF(VLOOKUP(D8559,'Resources Final'!A:D,4,FALSE)=0,"",VLOOKUP(D8559,'Resources Final'!A:D,4,FALSE))</f>
        <v/>
      </c>
      <c r="M8559" s="3" t="str">
        <f>IF(VLOOKUP(D8559,'Resources Final'!A:E,5,FALSE)=0,"",VLOOKUP(D8559,'Resources Final'!A:E,5,FALSE))</f>
        <v/>
      </c>
      <c r="N8559" s="7" t="str">
        <f>IF(VLOOKUP(D8559,'Resources Final'!A:F,6,FALSE)=0,"",VLOOKUP(D8559,'Resources Final'!A:F,6,FALSE))</f>
        <v/>
      </c>
      <c r="O8559" s="3" t="str">
        <f>IF(VLOOKUP(D8559,'Resources Final'!A:G,7,FALSE)=0,"",VLOOKUP(D8559,'Resources Final'!A:G,7,FALSE))</f>
        <v/>
      </c>
    </row>
    <row r="8560" spans="1:15" x14ac:dyDescent="0.2">
      <c r="A8560" s="11">
        <v>990</v>
      </c>
      <c r="B8560" s="11" t="str">
        <f t="shared" si="148"/>
        <v>Fred C. and Mary R. Koch Foundation_Mason, Christopher20122000</v>
      </c>
      <c r="C8560" s="11" t="s">
        <v>4161</v>
      </c>
      <c r="D8560" s="11" t="s">
        <v>2348</v>
      </c>
      <c r="E8560" s="11" t="s">
        <v>2348</v>
      </c>
      <c r="F8560" s="4">
        <v>2000</v>
      </c>
      <c r="G8560" s="3">
        <v>2012</v>
      </c>
      <c r="H8560" s="3" t="s">
        <v>21</v>
      </c>
      <c r="I8560" s="12" t="s">
        <v>4162</v>
      </c>
      <c r="J8560" s="3">
        <v>155</v>
      </c>
      <c r="K8560" s="3" t="str">
        <f>IF(VLOOKUP(D8560,'Resources Final'!A:C,3,FALSE)=0,"",VLOOKUP(D8560,'Resources Final'!A:C,3,FALSE))</f>
        <v>Y</v>
      </c>
      <c r="L8560" s="3" t="str">
        <f>IF(VLOOKUP(D8560,'Resources Final'!A:D,4,FALSE)=0,"",VLOOKUP(D8560,'Resources Final'!A:D,4,FALSE))</f>
        <v/>
      </c>
      <c r="M8560" s="3" t="str">
        <f>IF(VLOOKUP(D8560,'Resources Final'!A:E,5,FALSE)=0,"",VLOOKUP(D8560,'Resources Final'!A:E,5,FALSE))</f>
        <v/>
      </c>
      <c r="N8560" s="7" t="str">
        <f>IF(VLOOKUP(D8560,'Resources Final'!A:F,6,FALSE)=0,"",VLOOKUP(D8560,'Resources Final'!A:F,6,FALSE))</f>
        <v/>
      </c>
      <c r="O8560" s="3" t="str">
        <f>IF(VLOOKUP(D8560,'Resources Final'!A:G,7,FALSE)=0,"",VLOOKUP(D8560,'Resources Final'!A:G,7,FALSE))</f>
        <v/>
      </c>
    </row>
    <row r="8561" spans="1:15" x14ac:dyDescent="0.2">
      <c r="A8561" s="11">
        <v>990</v>
      </c>
      <c r="B8561" s="11" t="str">
        <f t="shared" si="148"/>
        <v>Fred C. and Mary R. Koch Foundation_Massa, Maria20122000</v>
      </c>
      <c r="C8561" s="11" t="s">
        <v>4161</v>
      </c>
      <c r="D8561" s="11" t="s">
        <v>2350</v>
      </c>
      <c r="E8561" s="11" t="s">
        <v>2350</v>
      </c>
      <c r="F8561" s="4">
        <v>2000</v>
      </c>
      <c r="G8561" s="3">
        <v>2012</v>
      </c>
      <c r="H8561" s="3" t="s">
        <v>21</v>
      </c>
      <c r="I8561" s="12" t="s">
        <v>4162</v>
      </c>
      <c r="J8561" s="3">
        <v>156</v>
      </c>
      <c r="K8561" s="3" t="str">
        <f>IF(VLOOKUP(D8561,'Resources Final'!A:C,3,FALSE)=0,"",VLOOKUP(D8561,'Resources Final'!A:C,3,FALSE))</f>
        <v>Y</v>
      </c>
      <c r="L8561" s="3" t="str">
        <f>IF(VLOOKUP(D8561,'Resources Final'!A:D,4,FALSE)=0,"",VLOOKUP(D8561,'Resources Final'!A:D,4,FALSE))</f>
        <v/>
      </c>
      <c r="M8561" s="3" t="str">
        <f>IF(VLOOKUP(D8561,'Resources Final'!A:E,5,FALSE)=0,"",VLOOKUP(D8561,'Resources Final'!A:E,5,FALSE))</f>
        <v/>
      </c>
      <c r="N8561" s="7" t="str">
        <f>IF(VLOOKUP(D8561,'Resources Final'!A:F,6,FALSE)=0,"",VLOOKUP(D8561,'Resources Final'!A:F,6,FALSE))</f>
        <v/>
      </c>
      <c r="O8561" s="3" t="str">
        <f>IF(VLOOKUP(D8561,'Resources Final'!A:G,7,FALSE)=0,"",VLOOKUP(D8561,'Resources Final'!A:G,7,FALSE))</f>
        <v/>
      </c>
    </row>
    <row r="8562" spans="1:15" x14ac:dyDescent="0.2">
      <c r="A8562" s="11">
        <v>990</v>
      </c>
      <c r="B8562" s="11" t="str">
        <f t="shared" si="148"/>
        <v>Fred C. and Mary R. Koch Foundation_McClain, William20122000</v>
      </c>
      <c r="C8562" s="11" t="s">
        <v>4161</v>
      </c>
      <c r="D8562" s="11" t="s">
        <v>2370</v>
      </c>
      <c r="E8562" s="11" t="s">
        <v>2370</v>
      </c>
      <c r="F8562" s="4">
        <v>2000</v>
      </c>
      <c r="G8562" s="3">
        <v>2012</v>
      </c>
      <c r="H8562" s="3" t="s">
        <v>21</v>
      </c>
      <c r="I8562" s="12" t="s">
        <v>4162</v>
      </c>
      <c r="J8562" s="3">
        <v>157</v>
      </c>
      <c r="K8562" s="3" t="str">
        <f>IF(VLOOKUP(D8562,'Resources Final'!A:C,3,FALSE)=0,"",VLOOKUP(D8562,'Resources Final'!A:C,3,FALSE))</f>
        <v>Y</v>
      </c>
      <c r="L8562" s="3" t="str">
        <f>IF(VLOOKUP(D8562,'Resources Final'!A:D,4,FALSE)=0,"",VLOOKUP(D8562,'Resources Final'!A:D,4,FALSE))</f>
        <v/>
      </c>
      <c r="M8562" s="3" t="str">
        <f>IF(VLOOKUP(D8562,'Resources Final'!A:E,5,FALSE)=0,"",VLOOKUP(D8562,'Resources Final'!A:E,5,FALSE))</f>
        <v/>
      </c>
      <c r="N8562" s="7" t="str">
        <f>IF(VLOOKUP(D8562,'Resources Final'!A:F,6,FALSE)=0,"",VLOOKUP(D8562,'Resources Final'!A:F,6,FALSE))</f>
        <v/>
      </c>
      <c r="O8562" s="3" t="str">
        <f>IF(VLOOKUP(D8562,'Resources Final'!A:G,7,FALSE)=0,"",VLOOKUP(D8562,'Resources Final'!A:G,7,FALSE))</f>
        <v/>
      </c>
    </row>
    <row r="8563" spans="1:15" x14ac:dyDescent="0.2">
      <c r="A8563" s="11">
        <v>990</v>
      </c>
      <c r="B8563" s="11" t="str">
        <f t="shared" si="148"/>
        <v>Fred C. and Mary R. Koch Foundation_McDonald, Emily20122000</v>
      </c>
      <c r="C8563" s="11" t="s">
        <v>4161</v>
      </c>
      <c r="D8563" s="11" t="s">
        <v>2381</v>
      </c>
      <c r="E8563" s="11" t="s">
        <v>2381</v>
      </c>
      <c r="F8563" s="4">
        <v>2000</v>
      </c>
      <c r="G8563" s="3">
        <v>2012</v>
      </c>
      <c r="H8563" s="3" t="s">
        <v>21</v>
      </c>
      <c r="I8563" s="12" t="s">
        <v>4162</v>
      </c>
      <c r="J8563" s="3">
        <v>158</v>
      </c>
      <c r="K8563" s="3" t="str">
        <f>IF(VLOOKUP(D8563,'Resources Final'!A:C,3,FALSE)=0,"",VLOOKUP(D8563,'Resources Final'!A:C,3,FALSE))</f>
        <v>Y</v>
      </c>
      <c r="L8563" s="3" t="str">
        <f>IF(VLOOKUP(D8563,'Resources Final'!A:D,4,FALSE)=0,"",VLOOKUP(D8563,'Resources Final'!A:D,4,FALSE))</f>
        <v/>
      </c>
      <c r="M8563" s="3" t="str">
        <f>IF(VLOOKUP(D8563,'Resources Final'!A:E,5,FALSE)=0,"",VLOOKUP(D8563,'Resources Final'!A:E,5,FALSE))</f>
        <v/>
      </c>
      <c r="N8563" s="7" t="str">
        <f>IF(VLOOKUP(D8563,'Resources Final'!A:F,6,FALSE)=0,"",VLOOKUP(D8563,'Resources Final'!A:F,6,FALSE))</f>
        <v/>
      </c>
      <c r="O8563" s="3" t="str">
        <f>IF(VLOOKUP(D8563,'Resources Final'!A:G,7,FALSE)=0,"",VLOOKUP(D8563,'Resources Final'!A:G,7,FALSE))</f>
        <v/>
      </c>
    </row>
    <row r="8564" spans="1:15" x14ac:dyDescent="0.2">
      <c r="A8564" s="11">
        <v>990</v>
      </c>
      <c r="B8564" s="11" t="str">
        <f t="shared" si="148"/>
        <v>Fred C. and Mary R. Koch Foundation_McEachern, Brittany20122000</v>
      </c>
      <c r="C8564" s="11" t="s">
        <v>4161</v>
      </c>
      <c r="D8564" s="11" t="s">
        <v>2382</v>
      </c>
      <c r="E8564" s="11" t="s">
        <v>2382</v>
      </c>
      <c r="F8564" s="4">
        <v>2000</v>
      </c>
      <c r="G8564" s="3">
        <v>2012</v>
      </c>
      <c r="H8564" s="3" t="s">
        <v>21</v>
      </c>
      <c r="I8564" s="12" t="s">
        <v>4162</v>
      </c>
      <c r="J8564" s="3">
        <v>159</v>
      </c>
      <c r="K8564" s="3" t="str">
        <f>IF(VLOOKUP(D8564,'Resources Final'!A:C,3,FALSE)=0,"",VLOOKUP(D8564,'Resources Final'!A:C,3,FALSE))</f>
        <v>Y</v>
      </c>
      <c r="L8564" s="3" t="str">
        <f>IF(VLOOKUP(D8564,'Resources Final'!A:D,4,FALSE)=0,"",VLOOKUP(D8564,'Resources Final'!A:D,4,FALSE))</f>
        <v/>
      </c>
      <c r="M8564" s="3" t="str">
        <f>IF(VLOOKUP(D8564,'Resources Final'!A:E,5,FALSE)=0,"",VLOOKUP(D8564,'Resources Final'!A:E,5,FALSE))</f>
        <v/>
      </c>
      <c r="N8564" s="7" t="str">
        <f>IF(VLOOKUP(D8564,'Resources Final'!A:F,6,FALSE)=0,"",VLOOKUP(D8564,'Resources Final'!A:F,6,FALSE))</f>
        <v/>
      </c>
      <c r="O8564" s="3" t="str">
        <f>IF(VLOOKUP(D8564,'Resources Final'!A:G,7,FALSE)=0,"",VLOOKUP(D8564,'Resources Final'!A:G,7,FALSE))</f>
        <v/>
      </c>
    </row>
    <row r="8565" spans="1:15" x14ac:dyDescent="0.2">
      <c r="A8565" s="11">
        <v>990</v>
      </c>
      <c r="B8565" s="11" t="str">
        <f t="shared" si="148"/>
        <v>Fred C. and Mary R. Koch Foundation_Melton, James20122000</v>
      </c>
      <c r="C8565" s="11" t="s">
        <v>4161</v>
      </c>
      <c r="D8565" s="11" t="s">
        <v>2422</v>
      </c>
      <c r="E8565" s="11" t="s">
        <v>2422</v>
      </c>
      <c r="F8565" s="4">
        <v>2000</v>
      </c>
      <c r="G8565" s="3">
        <v>2012</v>
      </c>
      <c r="H8565" s="3" t="s">
        <v>21</v>
      </c>
      <c r="I8565" s="12" t="s">
        <v>4162</v>
      </c>
      <c r="J8565" s="3">
        <v>160</v>
      </c>
      <c r="K8565" s="3" t="str">
        <f>IF(VLOOKUP(D8565,'Resources Final'!A:C,3,FALSE)=0,"",VLOOKUP(D8565,'Resources Final'!A:C,3,FALSE))</f>
        <v>Y</v>
      </c>
      <c r="L8565" s="3" t="str">
        <f>IF(VLOOKUP(D8565,'Resources Final'!A:D,4,FALSE)=0,"",VLOOKUP(D8565,'Resources Final'!A:D,4,FALSE))</f>
        <v/>
      </c>
      <c r="M8565" s="3" t="str">
        <f>IF(VLOOKUP(D8565,'Resources Final'!A:E,5,FALSE)=0,"",VLOOKUP(D8565,'Resources Final'!A:E,5,FALSE))</f>
        <v/>
      </c>
      <c r="N8565" s="7" t="str">
        <f>IF(VLOOKUP(D8565,'Resources Final'!A:F,6,FALSE)=0,"",VLOOKUP(D8565,'Resources Final'!A:F,6,FALSE))</f>
        <v/>
      </c>
      <c r="O8565" s="3" t="str">
        <f>IF(VLOOKUP(D8565,'Resources Final'!A:G,7,FALSE)=0,"",VLOOKUP(D8565,'Resources Final'!A:G,7,FALSE))</f>
        <v/>
      </c>
    </row>
    <row r="8566" spans="1:15" x14ac:dyDescent="0.2">
      <c r="A8566" s="11">
        <v>990</v>
      </c>
      <c r="B8566" s="11" t="str">
        <f t="shared" si="148"/>
        <v>Fred C. and Mary R. Koch Foundation_Ming, Thomas20122000</v>
      </c>
      <c r="C8566" s="11" t="s">
        <v>4161</v>
      </c>
      <c r="D8566" s="11" t="s">
        <v>2477</v>
      </c>
      <c r="E8566" s="11" t="s">
        <v>2477</v>
      </c>
      <c r="F8566" s="4">
        <v>2000</v>
      </c>
      <c r="G8566" s="3">
        <v>2012</v>
      </c>
      <c r="H8566" s="3" t="s">
        <v>21</v>
      </c>
      <c r="I8566" s="12" t="s">
        <v>4162</v>
      </c>
      <c r="J8566" s="3">
        <v>161</v>
      </c>
      <c r="K8566" s="3" t="str">
        <f>IF(VLOOKUP(D8566,'Resources Final'!A:C,3,FALSE)=0,"",VLOOKUP(D8566,'Resources Final'!A:C,3,FALSE))</f>
        <v>Y</v>
      </c>
      <c r="L8566" s="3" t="str">
        <f>IF(VLOOKUP(D8566,'Resources Final'!A:D,4,FALSE)=0,"",VLOOKUP(D8566,'Resources Final'!A:D,4,FALSE))</f>
        <v/>
      </c>
      <c r="M8566" s="3" t="str">
        <f>IF(VLOOKUP(D8566,'Resources Final'!A:E,5,FALSE)=0,"",VLOOKUP(D8566,'Resources Final'!A:E,5,FALSE))</f>
        <v/>
      </c>
      <c r="N8566" s="7" t="str">
        <f>IF(VLOOKUP(D8566,'Resources Final'!A:F,6,FALSE)=0,"",VLOOKUP(D8566,'Resources Final'!A:F,6,FALSE))</f>
        <v/>
      </c>
      <c r="O8566" s="3" t="str">
        <f>IF(VLOOKUP(D8566,'Resources Final'!A:G,7,FALSE)=0,"",VLOOKUP(D8566,'Resources Final'!A:G,7,FALSE))</f>
        <v/>
      </c>
    </row>
    <row r="8567" spans="1:15" x14ac:dyDescent="0.2">
      <c r="A8567" s="11">
        <v>990</v>
      </c>
      <c r="B8567" s="11" t="str">
        <f t="shared" si="148"/>
        <v>Fred C. and Mary R. Koch Foundation_Mitchell, Kayla20122000</v>
      </c>
      <c r="C8567" s="11" t="s">
        <v>4161</v>
      </c>
      <c r="D8567" s="11" t="s">
        <v>2495</v>
      </c>
      <c r="E8567" s="11" t="s">
        <v>2495</v>
      </c>
      <c r="F8567" s="4">
        <v>2000</v>
      </c>
      <c r="G8567" s="3">
        <v>2012</v>
      </c>
      <c r="H8567" s="3" t="s">
        <v>21</v>
      </c>
      <c r="I8567" s="12" t="s">
        <v>4162</v>
      </c>
      <c r="J8567" s="3">
        <v>162</v>
      </c>
      <c r="K8567" s="3" t="str">
        <f>IF(VLOOKUP(D8567,'Resources Final'!A:C,3,FALSE)=0,"",VLOOKUP(D8567,'Resources Final'!A:C,3,FALSE))</f>
        <v>Y</v>
      </c>
      <c r="L8567" s="3" t="str">
        <f>IF(VLOOKUP(D8567,'Resources Final'!A:D,4,FALSE)=0,"",VLOOKUP(D8567,'Resources Final'!A:D,4,FALSE))</f>
        <v/>
      </c>
      <c r="M8567" s="3" t="str">
        <f>IF(VLOOKUP(D8567,'Resources Final'!A:E,5,FALSE)=0,"",VLOOKUP(D8567,'Resources Final'!A:E,5,FALSE))</f>
        <v/>
      </c>
      <c r="N8567" s="7" t="str">
        <f>IF(VLOOKUP(D8567,'Resources Final'!A:F,6,FALSE)=0,"",VLOOKUP(D8567,'Resources Final'!A:F,6,FALSE))</f>
        <v/>
      </c>
      <c r="O8567" s="3" t="str">
        <f>IF(VLOOKUP(D8567,'Resources Final'!A:G,7,FALSE)=0,"",VLOOKUP(D8567,'Resources Final'!A:G,7,FALSE))</f>
        <v/>
      </c>
    </row>
    <row r="8568" spans="1:15" x14ac:dyDescent="0.2">
      <c r="A8568" s="11">
        <v>990</v>
      </c>
      <c r="B8568" s="11" t="str">
        <f t="shared" si="148"/>
        <v>Fred C. and Mary R. Koch Foundation_Morgan, Tori20122000</v>
      </c>
      <c r="C8568" s="11" t="s">
        <v>4161</v>
      </c>
      <c r="D8568" s="11" t="s">
        <v>2533</v>
      </c>
      <c r="E8568" s="11" t="s">
        <v>2533</v>
      </c>
      <c r="F8568" s="4">
        <v>2000</v>
      </c>
      <c r="G8568" s="3">
        <v>2012</v>
      </c>
      <c r="H8568" s="3" t="s">
        <v>21</v>
      </c>
      <c r="I8568" s="12" t="s">
        <v>4162</v>
      </c>
      <c r="J8568" s="3">
        <v>163</v>
      </c>
      <c r="K8568" s="3" t="str">
        <f>IF(VLOOKUP(D8568,'Resources Final'!A:C,3,FALSE)=0,"",VLOOKUP(D8568,'Resources Final'!A:C,3,FALSE))</f>
        <v>Y</v>
      </c>
      <c r="L8568" s="3" t="str">
        <f>IF(VLOOKUP(D8568,'Resources Final'!A:D,4,FALSE)=0,"",VLOOKUP(D8568,'Resources Final'!A:D,4,FALSE))</f>
        <v/>
      </c>
      <c r="M8568" s="3" t="str">
        <f>IF(VLOOKUP(D8568,'Resources Final'!A:E,5,FALSE)=0,"",VLOOKUP(D8568,'Resources Final'!A:E,5,FALSE))</f>
        <v/>
      </c>
      <c r="N8568" s="7" t="str">
        <f>IF(VLOOKUP(D8568,'Resources Final'!A:F,6,FALSE)=0,"",VLOOKUP(D8568,'Resources Final'!A:F,6,FALSE))</f>
        <v/>
      </c>
      <c r="O8568" s="3" t="str">
        <f>IF(VLOOKUP(D8568,'Resources Final'!A:G,7,FALSE)=0,"",VLOOKUP(D8568,'Resources Final'!A:G,7,FALSE))</f>
        <v/>
      </c>
    </row>
    <row r="8569" spans="1:15" x14ac:dyDescent="0.2">
      <c r="A8569" s="11">
        <v>990</v>
      </c>
      <c r="B8569" s="11" t="str">
        <f t="shared" si="148"/>
        <v>Fred C. and Mary R. Koch Foundation_Moses, Holly20122000</v>
      </c>
      <c r="C8569" s="11" t="s">
        <v>4161</v>
      </c>
      <c r="D8569" s="11" t="s">
        <v>2542</v>
      </c>
      <c r="E8569" s="11" t="s">
        <v>2542</v>
      </c>
      <c r="F8569" s="4">
        <v>2000</v>
      </c>
      <c r="G8569" s="3">
        <v>2012</v>
      </c>
      <c r="H8569" s="3" t="s">
        <v>21</v>
      </c>
      <c r="I8569" s="12" t="s">
        <v>4162</v>
      </c>
      <c r="J8569" s="3">
        <v>164</v>
      </c>
      <c r="K8569" s="3" t="str">
        <f>IF(VLOOKUP(D8569,'Resources Final'!A:C,3,FALSE)=0,"",VLOOKUP(D8569,'Resources Final'!A:C,3,FALSE))</f>
        <v>Y</v>
      </c>
      <c r="L8569" s="3" t="str">
        <f>IF(VLOOKUP(D8569,'Resources Final'!A:D,4,FALSE)=0,"",VLOOKUP(D8569,'Resources Final'!A:D,4,FALSE))</f>
        <v/>
      </c>
      <c r="M8569" s="3" t="str">
        <f>IF(VLOOKUP(D8569,'Resources Final'!A:E,5,FALSE)=0,"",VLOOKUP(D8569,'Resources Final'!A:E,5,FALSE))</f>
        <v/>
      </c>
      <c r="N8569" s="7" t="str">
        <f>IF(VLOOKUP(D8569,'Resources Final'!A:F,6,FALSE)=0,"",VLOOKUP(D8569,'Resources Final'!A:F,6,FALSE))</f>
        <v/>
      </c>
      <c r="O8569" s="3" t="str">
        <f>IF(VLOOKUP(D8569,'Resources Final'!A:G,7,FALSE)=0,"",VLOOKUP(D8569,'Resources Final'!A:G,7,FALSE))</f>
        <v/>
      </c>
    </row>
    <row r="8570" spans="1:15" x14ac:dyDescent="0.2">
      <c r="A8570" s="11">
        <v>990</v>
      </c>
      <c r="B8570" s="11" t="str">
        <f t="shared" si="148"/>
        <v>Fred C. and Mary R. Koch Foundation_Nelson, Carly20122000</v>
      </c>
      <c r="C8570" s="11" t="s">
        <v>4161</v>
      </c>
      <c r="D8570" s="11" t="s">
        <v>2636</v>
      </c>
      <c r="E8570" s="11" t="s">
        <v>2636</v>
      </c>
      <c r="F8570" s="4">
        <v>2000</v>
      </c>
      <c r="G8570" s="3">
        <v>2012</v>
      </c>
      <c r="H8570" s="3" t="s">
        <v>21</v>
      </c>
      <c r="I8570" s="12" t="s">
        <v>4162</v>
      </c>
      <c r="J8570" s="3">
        <v>165</v>
      </c>
      <c r="K8570" s="3" t="str">
        <f>IF(VLOOKUP(D8570,'Resources Final'!A:C,3,FALSE)=0,"",VLOOKUP(D8570,'Resources Final'!A:C,3,FALSE))</f>
        <v>Y</v>
      </c>
      <c r="L8570" s="3" t="str">
        <f>IF(VLOOKUP(D8570,'Resources Final'!A:D,4,FALSE)=0,"",VLOOKUP(D8570,'Resources Final'!A:D,4,FALSE))</f>
        <v/>
      </c>
      <c r="M8570" s="3" t="str">
        <f>IF(VLOOKUP(D8570,'Resources Final'!A:E,5,FALSE)=0,"",VLOOKUP(D8570,'Resources Final'!A:E,5,FALSE))</f>
        <v/>
      </c>
      <c r="N8570" s="7" t="str">
        <f>IF(VLOOKUP(D8570,'Resources Final'!A:F,6,FALSE)=0,"",VLOOKUP(D8570,'Resources Final'!A:F,6,FALSE))</f>
        <v/>
      </c>
      <c r="O8570" s="3" t="str">
        <f>IF(VLOOKUP(D8570,'Resources Final'!A:G,7,FALSE)=0,"",VLOOKUP(D8570,'Resources Final'!A:G,7,FALSE))</f>
        <v/>
      </c>
    </row>
    <row r="8571" spans="1:15" x14ac:dyDescent="0.2">
      <c r="A8571" s="11">
        <v>990</v>
      </c>
      <c r="B8571" s="11" t="str">
        <f t="shared" si="148"/>
        <v>Fred C. and Mary R. Koch Foundation_Nichols, Taylor20122000</v>
      </c>
      <c r="C8571" s="11" t="s">
        <v>4161</v>
      </c>
      <c r="D8571" s="11" t="s">
        <v>2676</v>
      </c>
      <c r="E8571" s="11" t="s">
        <v>2676</v>
      </c>
      <c r="F8571" s="4">
        <v>2000</v>
      </c>
      <c r="G8571" s="3">
        <v>2012</v>
      </c>
      <c r="H8571" s="3" t="s">
        <v>21</v>
      </c>
      <c r="I8571" s="12" t="s">
        <v>4162</v>
      </c>
      <c r="J8571" s="3">
        <v>166</v>
      </c>
      <c r="K8571" s="3" t="str">
        <f>IF(VLOOKUP(D8571,'Resources Final'!A:C,3,FALSE)=0,"",VLOOKUP(D8571,'Resources Final'!A:C,3,FALSE))</f>
        <v>Y</v>
      </c>
      <c r="L8571" s="3" t="str">
        <f>IF(VLOOKUP(D8571,'Resources Final'!A:D,4,FALSE)=0,"",VLOOKUP(D8571,'Resources Final'!A:D,4,FALSE))</f>
        <v/>
      </c>
      <c r="M8571" s="3" t="str">
        <f>IF(VLOOKUP(D8571,'Resources Final'!A:E,5,FALSE)=0,"",VLOOKUP(D8571,'Resources Final'!A:E,5,FALSE))</f>
        <v/>
      </c>
      <c r="N8571" s="7" t="str">
        <f>IF(VLOOKUP(D8571,'Resources Final'!A:F,6,FALSE)=0,"",VLOOKUP(D8571,'Resources Final'!A:F,6,FALSE))</f>
        <v/>
      </c>
      <c r="O8571" s="3" t="str">
        <f>IF(VLOOKUP(D8571,'Resources Final'!A:G,7,FALSE)=0,"",VLOOKUP(D8571,'Resources Final'!A:G,7,FALSE))</f>
        <v/>
      </c>
    </row>
    <row r="8572" spans="1:15" x14ac:dyDescent="0.2">
      <c r="A8572" s="11">
        <v>990</v>
      </c>
      <c r="B8572" s="11" t="str">
        <f t="shared" si="148"/>
        <v>Fred C. and Mary R. Koch Foundation_Niemtschk, Kelsey20122000</v>
      </c>
      <c r="C8572" s="11" t="s">
        <v>4161</v>
      </c>
      <c r="D8572" s="11" t="s">
        <v>2682</v>
      </c>
      <c r="E8572" s="11" t="s">
        <v>2682</v>
      </c>
      <c r="F8572" s="4">
        <v>2000</v>
      </c>
      <c r="G8572" s="3">
        <v>2012</v>
      </c>
      <c r="H8572" s="3" t="s">
        <v>21</v>
      </c>
      <c r="I8572" s="12" t="s">
        <v>4162</v>
      </c>
      <c r="J8572" s="3">
        <v>167</v>
      </c>
      <c r="K8572" s="3" t="str">
        <f>IF(VLOOKUP(D8572,'Resources Final'!A:C,3,FALSE)=0,"",VLOOKUP(D8572,'Resources Final'!A:C,3,FALSE))</f>
        <v>Y</v>
      </c>
      <c r="L8572" s="3" t="str">
        <f>IF(VLOOKUP(D8572,'Resources Final'!A:D,4,FALSE)=0,"",VLOOKUP(D8572,'Resources Final'!A:D,4,FALSE))</f>
        <v/>
      </c>
      <c r="M8572" s="3" t="str">
        <f>IF(VLOOKUP(D8572,'Resources Final'!A:E,5,FALSE)=0,"",VLOOKUP(D8572,'Resources Final'!A:E,5,FALSE))</f>
        <v/>
      </c>
      <c r="N8572" s="7" t="str">
        <f>IF(VLOOKUP(D8572,'Resources Final'!A:F,6,FALSE)=0,"",VLOOKUP(D8572,'Resources Final'!A:F,6,FALSE))</f>
        <v/>
      </c>
      <c r="O8572" s="3" t="str">
        <f>IF(VLOOKUP(D8572,'Resources Final'!A:G,7,FALSE)=0,"",VLOOKUP(D8572,'Resources Final'!A:G,7,FALSE))</f>
        <v/>
      </c>
    </row>
    <row r="8573" spans="1:15" x14ac:dyDescent="0.2">
      <c r="A8573" s="11">
        <v>990</v>
      </c>
      <c r="B8573" s="11" t="str">
        <f t="shared" si="148"/>
        <v>Fred C. and Mary R. Koch Foundation_O'Sullivan, Tierney20122000</v>
      </c>
      <c r="C8573" s="11" t="s">
        <v>4161</v>
      </c>
      <c r="D8573" s="11" t="s">
        <v>2724</v>
      </c>
      <c r="E8573" s="11" t="s">
        <v>2724</v>
      </c>
      <c r="F8573" s="4">
        <v>2000</v>
      </c>
      <c r="G8573" s="3">
        <v>2012</v>
      </c>
      <c r="H8573" s="3" t="s">
        <v>21</v>
      </c>
      <c r="I8573" s="12" t="s">
        <v>4162</v>
      </c>
      <c r="J8573" s="3">
        <v>168</v>
      </c>
      <c r="K8573" s="3" t="str">
        <f>IF(VLOOKUP(D8573,'Resources Final'!A:C,3,FALSE)=0,"",VLOOKUP(D8573,'Resources Final'!A:C,3,FALSE))</f>
        <v>Y</v>
      </c>
      <c r="L8573" s="3" t="str">
        <f>IF(VLOOKUP(D8573,'Resources Final'!A:D,4,FALSE)=0,"",VLOOKUP(D8573,'Resources Final'!A:D,4,FALSE))</f>
        <v/>
      </c>
      <c r="M8573" s="3" t="str">
        <f>IF(VLOOKUP(D8573,'Resources Final'!A:E,5,FALSE)=0,"",VLOOKUP(D8573,'Resources Final'!A:E,5,FALSE))</f>
        <v/>
      </c>
      <c r="N8573" s="7" t="str">
        <f>IF(VLOOKUP(D8573,'Resources Final'!A:F,6,FALSE)=0,"",VLOOKUP(D8573,'Resources Final'!A:F,6,FALSE))</f>
        <v/>
      </c>
      <c r="O8573" s="3" t="str">
        <f>IF(VLOOKUP(D8573,'Resources Final'!A:G,7,FALSE)=0,"",VLOOKUP(D8573,'Resources Final'!A:G,7,FALSE))</f>
        <v/>
      </c>
    </row>
    <row r="8574" spans="1:15" x14ac:dyDescent="0.2">
      <c r="A8574" s="11">
        <v>990</v>
      </c>
      <c r="B8574" s="11" t="str">
        <f t="shared" si="148"/>
        <v>Fred C. and Mary R. Koch Foundation_Osborne, Joanna20122000</v>
      </c>
      <c r="C8574" s="11" t="s">
        <v>4161</v>
      </c>
      <c r="D8574" s="11" t="s">
        <v>2753</v>
      </c>
      <c r="E8574" s="11" t="s">
        <v>2753</v>
      </c>
      <c r="F8574" s="4">
        <v>2000</v>
      </c>
      <c r="G8574" s="3">
        <v>2012</v>
      </c>
      <c r="H8574" s="3" t="s">
        <v>21</v>
      </c>
      <c r="I8574" s="12" t="s">
        <v>4162</v>
      </c>
      <c r="J8574" s="3">
        <v>169</v>
      </c>
      <c r="K8574" s="3" t="str">
        <f>IF(VLOOKUP(D8574,'Resources Final'!A:C,3,FALSE)=0,"",VLOOKUP(D8574,'Resources Final'!A:C,3,FALSE))</f>
        <v>Y</v>
      </c>
      <c r="L8574" s="3" t="str">
        <f>IF(VLOOKUP(D8574,'Resources Final'!A:D,4,FALSE)=0,"",VLOOKUP(D8574,'Resources Final'!A:D,4,FALSE))</f>
        <v/>
      </c>
      <c r="M8574" s="3" t="str">
        <f>IF(VLOOKUP(D8574,'Resources Final'!A:E,5,FALSE)=0,"",VLOOKUP(D8574,'Resources Final'!A:E,5,FALSE))</f>
        <v/>
      </c>
      <c r="N8574" s="7" t="str">
        <f>IF(VLOOKUP(D8574,'Resources Final'!A:F,6,FALSE)=0,"",VLOOKUP(D8574,'Resources Final'!A:F,6,FALSE))</f>
        <v/>
      </c>
      <c r="O8574" s="3" t="str">
        <f>IF(VLOOKUP(D8574,'Resources Final'!A:G,7,FALSE)=0,"",VLOOKUP(D8574,'Resources Final'!A:G,7,FALSE))</f>
        <v/>
      </c>
    </row>
    <row r="8575" spans="1:15" x14ac:dyDescent="0.2">
      <c r="A8575" s="11">
        <v>990</v>
      </c>
      <c r="B8575" s="11" t="str">
        <f t="shared" si="148"/>
        <v>Fred C. and Mary R. Koch Foundation_Palski, Jill20122000</v>
      </c>
      <c r="C8575" s="11" t="s">
        <v>4161</v>
      </c>
      <c r="D8575" s="11" t="s">
        <v>2795</v>
      </c>
      <c r="E8575" s="11" t="s">
        <v>2795</v>
      </c>
      <c r="F8575" s="4">
        <v>2000</v>
      </c>
      <c r="G8575" s="3">
        <v>2012</v>
      </c>
      <c r="H8575" s="3" t="s">
        <v>21</v>
      </c>
      <c r="I8575" s="12" t="s">
        <v>4162</v>
      </c>
      <c r="J8575" s="3">
        <v>170</v>
      </c>
      <c r="K8575" s="3" t="str">
        <f>IF(VLOOKUP(D8575,'Resources Final'!A:C,3,FALSE)=0,"",VLOOKUP(D8575,'Resources Final'!A:C,3,FALSE))</f>
        <v>Y</v>
      </c>
      <c r="L8575" s="3" t="str">
        <f>IF(VLOOKUP(D8575,'Resources Final'!A:D,4,FALSE)=0,"",VLOOKUP(D8575,'Resources Final'!A:D,4,FALSE))</f>
        <v/>
      </c>
      <c r="M8575" s="3" t="str">
        <f>IF(VLOOKUP(D8575,'Resources Final'!A:E,5,FALSE)=0,"",VLOOKUP(D8575,'Resources Final'!A:E,5,FALSE))</f>
        <v/>
      </c>
      <c r="N8575" s="7" t="str">
        <f>IF(VLOOKUP(D8575,'Resources Final'!A:F,6,FALSE)=0,"",VLOOKUP(D8575,'Resources Final'!A:F,6,FALSE))</f>
        <v/>
      </c>
      <c r="O8575" s="3" t="str">
        <f>IF(VLOOKUP(D8575,'Resources Final'!A:G,7,FALSE)=0,"",VLOOKUP(D8575,'Resources Final'!A:G,7,FALSE))</f>
        <v/>
      </c>
    </row>
    <row r="8576" spans="1:15" x14ac:dyDescent="0.2">
      <c r="A8576" s="11">
        <v>990</v>
      </c>
      <c r="B8576" s="11" t="str">
        <f t="shared" si="148"/>
        <v>Fred C. and Mary R. Koch Foundation_Papadelis, Efstratios20122000</v>
      </c>
      <c r="C8576" s="11" t="s">
        <v>4161</v>
      </c>
      <c r="D8576" s="11" t="s">
        <v>2797</v>
      </c>
      <c r="E8576" s="11" t="s">
        <v>2797</v>
      </c>
      <c r="F8576" s="4">
        <v>2000</v>
      </c>
      <c r="G8576" s="3">
        <v>2012</v>
      </c>
      <c r="H8576" s="3" t="s">
        <v>21</v>
      </c>
      <c r="I8576" s="12" t="s">
        <v>4162</v>
      </c>
      <c r="J8576" s="3">
        <v>171</v>
      </c>
      <c r="K8576" s="3" t="str">
        <f>IF(VLOOKUP(D8576,'Resources Final'!A:C,3,FALSE)=0,"",VLOOKUP(D8576,'Resources Final'!A:C,3,FALSE))</f>
        <v>Y</v>
      </c>
      <c r="L8576" s="3" t="str">
        <f>IF(VLOOKUP(D8576,'Resources Final'!A:D,4,FALSE)=0,"",VLOOKUP(D8576,'Resources Final'!A:D,4,FALSE))</f>
        <v/>
      </c>
      <c r="M8576" s="3" t="str">
        <f>IF(VLOOKUP(D8576,'Resources Final'!A:E,5,FALSE)=0,"",VLOOKUP(D8576,'Resources Final'!A:E,5,FALSE))</f>
        <v/>
      </c>
      <c r="N8576" s="7" t="str">
        <f>IF(VLOOKUP(D8576,'Resources Final'!A:F,6,FALSE)=0,"",VLOOKUP(D8576,'Resources Final'!A:F,6,FALSE))</f>
        <v/>
      </c>
      <c r="O8576" s="3" t="str">
        <f>IF(VLOOKUP(D8576,'Resources Final'!A:G,7,FALSE)=0,"",VLOOKUP(D8576,'Resources Final'!A:G,7,FALSE))</f>
        <v/>
      </c>
    </row>
    <row r="8577" spans="1:15" x14ac:dyDescent="0.2">
      <c r="A8577" s="11">
        <v>990</v>
      </c>
      <c r="B8577" s="11" t="str">
        <f t="shared" si="148"/>
        <v>Fred C. and Mary R. Koch Foundation_Pere, Jessica20122000</v>
      </c>
      <c r="C8577" s="11" t="s">
        <v>4161</v>
      </c>
      <c r="D8577" s="11" t="s">
        <v>2837</v>
      </c>
      <c r="E8577" s="11" t="s">
        <v>2837</v>
      </c>
      <c r="F8577" s="4">
        <v>2000</v>
      </c>
      <c r="G8577" s="3">
        <v>2012</v>
      </c>
      <c r="H8577" s="3" t="s">
        <v>21</v>
      </c>
      <c r="I8577" s="12" t="s">
        <v>4162</v>
      </c>
      <c r="J8577" s="3">
        <v>172</v>
      </c>
      <c r="K8577" s="3" t="str">
        <f>IF(VLOOKUP(D8577,'Resources Final'!A:C,3,FALSE)=0,"",VLOOKUP(D8577,'Resources Final'!A:C,3,FALSE))</f>
        <v>Y</v>
      </c>
      <c r="L8577" s="3" t="str">
        <f>IF(VLOOKUP(D8577,'Resources Final'!A:D,4,FALSE)=0,"",VLOOKUP(D8577,'Resources Final'!A:D,4,FALSE))</f>
        <v/>
      </c>
      <c r="M8577" s="3" t="str">
        <f>IF(VLOOKUP(D8577,'Resources Final'!A:E,5,FALSE)=0,"",VLOOKUP(D8577,'Resources Final'!A:E,5,FALSE))</f>
        <v/>
      </c>
      <c r="N8577" s="7" t="str">
        <f>IF(VLOOKUP(D8577,'Resources Final'!A:F,6,FALSE)=0,"",VLOOKUP(D8577,'Resources Final'!A:F,6,FALSE))</f>
        <v/>
      </c>
      <c r="O8577" s="3" t="str">
        <f>IF(VLOOKUP(D8577,'Resources Final'!A:G,7,FALSE)=0,"",VLOOKUP(D8577,'Resources Final'!A:G,7,FALSE))</f>
        <v/>
      </c>
    </row>
    <row r="8578" spans="1:15" x14ac:dyDescent="0.2">
      <c r="A8578" s="11">
        <v>990</v>
      </c>
      <c r="B8578" s="11" t="str">
        <f t="shared" ref="B8578:B8641" si="149">C8578&amp;"_"&amp;D8578&amp;G8578&amp;F8578</f>
        <v>Fred C. and Mary R. Koch Foundation_Permenter, Haley20122000</v>
      </c>
      <c r="C8578" s="11" t="s">
        <v>4161</v>
      </c>
      <c r="D8578" s="11" t="s">
        <v>2840</v>
      </c>
      <c r="E8578" s="11" t="s">
        <v>2840</v>
      </c>
      <c r="F8578" s="4">
        <v>2000</v>
      </c>
      <c r="G8578" s="3">
        <v>2012</v>
      </c>
      <c r="H8578" s="3" t="s">
        <v>21</v>
      </c>
      <c r="I8578" s="12" t="s">
        <v>4162</v>
      </c>
      <c r="J8578" s="3">
        <v>173</v>
      </c>
      <c r="K8578" s="3" t="str">
        <f>IF(VLOOKUP(D8578,'Resources Final'!A:C,3,FALSE)=0,"",VLOOKUP(D8578,'Resources Final'!A:C,3,FALSE))</f>
        <v>Y</v>
      </c>
      <c r="L8578" s="3" t="str">
        <f>IF(VLOOKUP(D8578,'Resources Final'!A:D,4,FALSE)=0,"",VLOOKUP(D8578,'Resources Final'!A:D,4,FALSE))</f>
        <v/>
      </c>
      <c r="M8578" s="3" t="str">
        <f>IF(VLOOKUP(D8578,'Resources Final'!A:E,5,FALSE)=0,"",VLOOKUP(D8578,'Resources Final'!A:E,5,FALSE))</f>
        <v/>
      </c>
      <c r="N8578" s="7" t="str">
        <f>IF(VLOOKUP(D8578,'Resources Final'!A:F,6,FALSE)=0,"",VLOOKUP(D8578,'Resources Final'!A:F,6,FALSE))</f>
        <v/>
      </c>
      <c r="O8578" s="3" t="str">
        <f>IF(VLOOKUP(D8578,'Resources Final'!A:G,7,FALSE)=0,"",VLOOKUP(D8578,'Resources Final'!A:G,7,FALSE))</f>
        <v/>
      </c>
    </row>
    <row r="8579" spans="1:15" x14ac:dyDescent="0.2">
      <c r="A8579" s="11">
        <v>990</v>
      </c>
      <c r="B8579" s="11" t="str">
        <f t="shared" si="149"/>
        <v>Fred C. and Mary R. Koch Foundation_Piszczek, Jackie20122000</v>
      </c>
      <c r="C8579" s="11" t="s">
        <v>4161</v>
      </c>
      <c r="D8579" s="11" t="s">
        <v>2865</v>
      </c>
      <c r="E8579" s="11" t="s">
        <v>2865</v>
      </c>
      <c r="F8579" s="4">
        <v>2000</v>
      </c>
      <c r="G8579" s="3">
        <v>2012</v>
      </c>
      <c r="H8579" s="3" t="s">
        <v>21</v>
      </c>
      <c r="I8579" s="12" t="s">
        <v>4162</v>
      </c>
      <c r="J8579" s="3">
        <v>174</v>
      </c>
      <c r="K8579" s="3" t="str">
        <f>IF(VLOOKUP(D8579,'Resources Final'!A:C,3,FALSE)=0,"",VLOOKUP(D8579,'Resources Final'!A:C,3,FALSE))</f>
        <v>Y</v>
      </c>
      <c r="L8579" s="3" t="str">
        <f>IF(VLOOKUP(D8579,'Resources Final'!A:D,4,FALSE)=0,"",VLOOKUP(D8579,'Resources Final'!A:D,4,FALSE))</f>
        <v/>
      </c>
      <c r="M8579" s="3" t="str">
        <f>IF(VLOOKUP(D8579,'Resources Final'!A:E,5,FALSE)=0,"",VLOOKUP(D8579,'Resources Final'!A:E,5,FALSE))</f>
        <v/>
      </c>
      <c r="N8579" s="7" t="str">
        <f>IF(VLOOKUP(D8579,'Resources Final'!A:F,6,FALSE)=0,"",VLOOKUP(D8579,'Resources Final'!A:F,6,FALSE))</f>
        <v/>
      </c>
      <c r="O8579" s="3" t="str">
        <f>IF(VLOOKUP(D8579,'Resources Final'!A:G,7,FALSE)=0,"",VLOOKUP(D8579,'Resources Final'!A:G,7,FALSE))</f>
        <v/>
      </c>
    </row>
    <row r="8580" spans="1:15" x14ac:dyDescent="0.2">
      <c r="A8580" s="11">
        <v>990</v>
      </c>
      <c r="B8580" s="11" t="str">
        <f t="shared" si="149"/>
        <v>Fred C. and Mary R. Koch Foundation_Poinsatte, Joanna20122000</v>
      </c>
      <c r="C8580" s="11" t="s">
        <v>4161</v>
      </c>
      <c r="D8580" s="11" t="s">
        <v>2869</v>
      </c>
      <c r="E8580" s="11" t="s">
        <v>2869</v>
      </c>
      <c r="F8580" s="4">
        <v>2000</v>
      </c>
      <c r="G8580" s="3">
        <v>2012</v>
      </c>
      <c r="H8580" s="3" t="s">
        <v>21</v>
      </c>
      <c r="I8580" s="12" t="s">
        <v>4162</v>
      </c>
      <c r="J8580" s="3">
        <v>175</v>
      </c>
      <c r="K8580" s="3" t="str">
        <f>IF(VLOOKUP(D8580,'Resources Final'!A:C,3,FALSE)=0,"",VLOOKUP(D8580,'Resources Final'!A:C,3,FALSE))</f>
        <v>Y</v>
      </c>
      <c r="L8580" s="3" t="str">
        <f>IF(VLOOKUP(D8580,'Resources Final'!A:D,4,FALSE)=0,"",VLOOKUP(D8580,'Resources Final'!A:D,4,FALSE))</f>
        <v/>
      </c>
      <c r="M8580" s="3" t="str">
        <f>IF(VLOOKUP(D8580,'Resources Final'!A:E,5,FALSE)=0,"",VLOOKUP(D8580,'Resources Final'!A:E,5,FALSE))</f>
        <v/>
      </c>
      <c r="N8580" s="7" t="str">
        <f>IF(VLOOKUP(D8580,'Resources Final'!A:F,6,FALSE)=0,"",VLOOKUP(D8580,'Resources Final'!A:F,6,FALSE))</f>
        <v/>
      </c>
      <c r="O8580" s="3" t="str">
        <f>IF(VLOOKUP(D8580,'Resources Final'!A:G,7,FALSE)=0,"",VLOOKUP(D8580,'Resources Final'!A:G,7,FALSE))</f>
        <v/>
      </c>
    </row>
    <row r="8581" spans="1:15" x14ac:dyDescent="0.2">
      <c r="A8581" s="11">
        <v>990</v>
      </c>
      <c r="B8581" s="11" t="str">
        <f t="shared" si="149"/>
        <v>Fred C. and Mary R. Koch Foundation_Polasek, Ervin20122000</v>
      </c>
      <c r="C8581" s="11" t="s">
        <v>4161</v>
      </c>
      <c r="D8581" s="11" t="s">
        <v>2872</v>
      </c>
      <c r="E8581" s="11" t="s">
        <v>2872</v>
      </c>
      <c r="F8581" s="4">
        <v>2000</v>
      </c>
      <c r="G8581" s="3">
        <v>2012</v>
      </c>
      <c r="H8581" s="3" t="s">
        <v>21</v>
      </c>
      <c r="I8581" s="12" t="s">
        <v>4162</v>
      </c>
      <c r="J8581" s="3">
        <v>176</v>
      </c>
      <c r="K8581" s="3" t="str">
        <f>IF(VLOOKUP(D8581,'Resources Final'!A:C,3,FALSE)=0,"",VLOOKUP(D8581,'Resources Final'!A:C,3,FALSE))</f>
        <v>Y</v>
      </c>
      <c r="L8581" s="3" t="str">
        <f>IF(VLOOKUP(D8581,'Resources Final'!A:D,4,FALSE)=0,"",VLOOKUP(D8581,'Resources Final'!A:D,4,FALSE))</f>
        <v/>
      </c>
      <c r="M8581" s="3" t="str">
        <f>IF(VLOOKUP(D8581,'Resources Final'!A:E,5,FALSE)=0,"",VLOOKUP(D8581,'Resources Final'!A:E,5,FALSE))</f>
        <v/>
      </c>
      <c r="N8581" s="7" t="str">
        <f>IF(VLOOKUP(D8581,'Resources Final'!A:F,6,FALSE)=0,"",VLOOKUP(D8581,'Resources Final'!A:F,6,FALSE))</f>
        <v/>
      </c>
      <c r="O8581" s="3" t="str">
        <f>IF(VLOOKUP(D8581,'Resources Final'!A:G,7,FALSE)=0,"",VLOOKUP(D8581,'Resources Final'!A:G,7,FALSE))</f>
        <v/>
      </c>
    </row>
    <row r="8582" spans="1:15" x14ac:dyDescent="0.2">
      <c r="A8582" s="11">
        <v>990</v>
      </c>
      <c r="B8582" s="11" t="str">
        <f t="shared" si="149"/>
        <v>Fred C. and Mary R. Koch Foundation_Polasek, Sarah20122000</v>
      </c>
      <c r="C8582" s="11" t="s">
        <v>4161</v>
      </c>
      <c r="D8582" s="11" t="s">
        <v>2873</v>
      </c>
      <c r="E8582" s="11" t="s">
        <v>2873</v>
      </c>
      <c r="F8582" s="4">
        <v>2000</v>
      </c>
      <c r="G8582" s="3">
        <v>2012</v>
      </c>
      <c r="H8582" s="3" t="s">
        <v>21</v>
      </c>
      <c r="I8582" s="12" t="s">
        <v>4162</v>
      </c>
      <c r="J8582" s="3">
        <v>177</v>
      </c>
      <c r="K8582" s="3" t="str">
        <f>IF(VLOOKUP(D8582,'Resources Final'!A:C,3,FALSE)=0,"",VLOOKUP(D8582,'Resources Final'!A:C,3,FALSE))</f>
        <v>Y</v>
      </c>
      <c r="L8582" s="3" t="str">
        <f>IF(VLOOKUP(D8582,'Resources Final'!A:D,4,FALSE)=0,"",VLOOKUP(D8582,'Resources Final'!A:D,4,FALSE))</f>
        <v/>
      </c>
      <c r="M8582" s="3" t="str">
        <f>IF(VLOOKUP(D8582,'Resources Final'!A:E,5,FALSE)=0,"",VLOOKUP(D8582,'Resources Final'!A:E,5,FALSE))</f>
        <v/>
      </c>
      <c r="N8582" s="7" t="str">
        <f>IF(VLOOKUP(D8582,'Resources Final'!A:F,6,FALSE)=0,"",VLOOKUP(D8582,'Resources Final'!A:F,6,FALSE))</f>
        <v/>
      </c>
      <c r="O8582" s="3" t="str">
        <f>IF(VLOOKUP(D8582,'Resources Final'!A:G,7,FALSE)=0,"",VLOOKUP(D8582,'Resources Final'!A:G,7,FALSE))</f>
        <v/>
      </c>
    </row>
    <row r="8583" spans="1:15" x14ac:dyDescent="0.2">
      <c r="A8583" s="11">
        <v>990</v>
      </c>
      <c r="B8583" s="11" t="str">
        <f t="shared" si="149"/>
        <v>Fred C. and Mary R. Koch Foundation_Poole, Danielle20122000</v>
      </c>
      <c r="C8583" s="11" t="s">
        <v>4161</v>
      </c>
      <c r="D8583" s="11" t="s">
        <v>2882</v>
      </c>
      <c r="E8583" s="11" t="s">
        <v>2882</v>
      </c>
      <c r="F8583" s="4">
        <v>2000</v>
      </c>
      <c r="G8583" s="3">
        <v>2012</v>
      </c>
      <c r="H8583" s="3" t="s">
        <v>21</v>
      </c>
      <c r="I8583" s="12" t="s">
        <v>4162</v>
      </c>
      <c r="J8583" s="3">
        <v>178</v>
      </c>
      <c r="K8583" s="3" t="str">
        <f>IF(VLOOKUP(D8583,'Resources Final'!A:C,3,FALSE)=0,"",VLOOKUP(D8583,'Resources Final'!A:C,3,FALSE))</f>
        <v>Y</v>
      </c>
      <c r="L8583" s="3" t="str">
        <f>IF(VLOOKUP(D8583,'Resources Final'!A:D,4,FALSE)=0,"",VLOOKUP(D8583,'Resources Final'!A:D,4,FALSE))</f>
        <v/>
      </c>
      <c r="M8583" s="3" t="str">
        <f>IF(VLOOKUP(D8583,'Resources Final'!A:E,5,FALSE)=0,"",VLOOKUP(D8583,'Resources Final'!A:E,5,FALSE))</f>
        <v/>
      </c>
      <c r="N8583" s="7" t="str">
        <f>IF(VLOOKUP(D8583,'Resources Final'!A:F,6,FALSE)=0,"",VLOOKUP(D8583,'Resources Final'!A:F,6,FALSE))</f>
        <v/>
      </c>
      <c r="O8583" s="3" t="str">
        <f>IF(VLOOKUP(D8583,'Resources Final'!A:G,7,FALSE)=0,"",VLOOKUP(D8583,'Resources Final'!A:G,7,FALSE))</f>
        <v/>
      </c>
    </row>
    <row r="8584" spans="1:15" x14ac:dyDescent="0.2">
      <c r="A8584" s="11">
        <v>990</v>
      </c>
      <c r="B8584" s="11" t="str">
        <f t="shared" si="149"/>
        <v>Fred C. and Mary R. Koch Foundation_Porter, Piritta20122000</v>
      </c>
      <c r="C8584" s="11" t="s">
        <v>4161</v>
      </c>
      <c r="D8584" s="11" t="s">
        <v>2883</v>
      </c>
      <c r="E8584" s="11" t="s">
        <v>2883</v>
      </c>
      <c r="F8584" s="4">
        <v>2000</v>
      </c>
      <c r="G8584" s="3">
        <v>2012</v>
      </c>
      <c r="H8584" s="3" t="s">
        <v>21</v>
      </c>
      <c r="I8584" s="12" t="s">
        <v>4162</v>
      </c>
      <c r="J8584" s="3">
        <v>179</v>
      </c>
      <c r="K8584" s="3" t="str">
        <f>IF(VLOOKUP(D8584,'Resources Final'!A:C,3,FALSE)=0,"",VLOOKUP(D8584,'Resources Final'!A:C,3,FALSE))</f>
        <v>Y</v>
      </c>
      <c r="L8584" s="3" t="str">
        <f>IF(VLOOKUP(D8584,'Resources Final'!A:D,4,FALSE)=0,"",VLOOKUP(D8584,'Resources Final'!A:D,4,FALSE))</f>
        <v/>
      </c>
      <c r="M8584" s="3" t="str">
        <f>IF(VLOOKUP(D8584,'Resources Final'!A:E,5,FALSE)=0,"",VLOOKUP(D8584,'Resources Final'!A:E,5,FALSE))</f>
        <v/>
      </c>
      <c r="N8584" s="7" t="str">
        <f>IF(VLOOKUP(D8584,'Resources Final'!A:F,6,FALSE)=0,"",VLOOKUP(D8584,'Resources Final'!A:F,6,FALSE))</f>
        <v/>
      </c>
      <c r="O8584" s="3" t="str">
        <f>IF(VLOOKUP(D8584,'Resources Final'!A:G,7,FALSE)=0,"",VLOOKUP(D8584,'Resources Final'!A:G,7,FALSE))</f>
        <v/>
      </c>
    </row>
    <row r="8585" spans="1:15" x14ac:dyDescent="0.2">
      <c r="A8585" s="11">
        <v>990</v>
      </c>
      <c r="B8585" s="11" t="str">
        <f t="shared" si="149"/>
        <v>Fred C. and Mary R. Koch Foundation_Potts, Claire20122000</v>
      </c>
      <c r="C8585" s="11" t="s">
        <v>4161</v>
      </c>
      <c r="D8585" s="11" t="s">
        <v>2888</v>
      </c>
      <c r="E8585" s="11" t="s">
        <v>2888</v>
      </c>
      <c r="F8585" s="4">
        <v>2000</v>
      </c>
      <c r="G8585" s="3">
        <v>2012</v>
      </c>
      <c r="H8585" s="3" t="s">
        <v>21</v>
      </c>
      <c r="I8585" s="12" t="s">
        <v>4162</v>
      </c>
      <c r="J8585" s="3">
        <v>180</v>
      </c>
      <c r="K8585" s="3" t="str">
        <f>IF(VLOOKUP(D8585,'Resources Final'!A:C,3,FALSE)=0,"",VLOOKUP(D8585,'Resources Final'!A:C,3,FALSE))</f>
        <v>Y</v>
      </c>
      <c r="L8585" s="3" t="str">
        <f>IF(VLOOKUP(D8585,'Resources Final'!A:D,4,FALSE)=0,"",VLOOKUP(D8585,'Resources Final'!A:D,4,FALSE))</f>
        <v/>
      </c>
      <c r="M8585" s="3" t="str">
        <f>IF(VLOOKUP(D8585,'Resources Final'!A:E,5,FALSE)=0,"",VLOOKUP(D8585,'Resources Final'!A:E,5,FALSE))</f>
        <v/>
      </c>
      <c r="N8585" s="7" t="str">
        <f>IF(VLOOKUP(D8585,'Resources Final'!A:F,6,FALSE)=0,"",VLOOKUP(D8585,'Resources Final'!A:F,6,FALSE))</f>
        <v/>
      </c>
      <c r="O8585" s="3" t="str">
        <f>IF(VLOOKUP(D8585,'Resources Final'!A:G,7,FALSE)=0,"",VLOOKUP(D8585,'Resources Final'!A:G,7,FALSE))</f>
        <v/>
      </c>
    </row>
    <row r="8586" spans="1:15" x14ac:dyDescent="0.2">
      <c r="A8586" s="11">
        <v>990</v>
      </c>
      <c r="B8586" s="11" t="str">
        <f t="shared" si="149"/>
        <v>Fred C. and Mary R. Koch Foundation_Prest, Sara20122000</v>
      </c>
      <c r="C8586" s="11" t="s">
        <v>4161</v>
      </c>
      <c r="D8586" s="11" t="s">
        <v>2899</v>
      </c>
      <c r="E8586" s="11" t="s">
        <v>2899</v>
      </c>
      <c r="F8586" s="4">
        <v>2000</v>
      </c>
      <c r="G8586" s="3">
        <v>2012</v>
      </c>
      <c r="H8586" s="3" t="s">
        <v>21</v>
      </c>
      <c r="I8586" s="12" t="s">
        <v>4162</v>
      </c>
      <c r="J8586" s="3">
        <v>181</v>
      </c>
      <c r="K8586" s="3" t="str">
        <f>IF(VLOOKUP(D8586,'Resources Final'!A:C,3,FALSE)=0,"",VLOOKUP(D8586,'Resources Final'!A:C,3,FALSE))</f>
        <v>Y</v>
      </c>
      <c r="L8586" s="3" t="str">
        <f>IF(VLOOKUP(D8586,'Resources Final'!A:D,4,FALSE)=0,"",VLOOKUP(D8586,'Resources Final'!A:D,4,FALSE))</f>
        <v/>
      </c>
      <c r="M8586" s="3" t="str">
        <f>IF(VLOOKUP(D8586,'Resources Final'!A:E,5,FALSE)=0,"",VLOOKUP(D8586,'Resources Final'!A:E,5,FALSE))</f>
        <v/>
      </c>
      <c r="N8586" s="7" t="str">
        <f>IF(VLOOKUP(D8586,'Resources Final'!A:F,6,FALSE)=0,"",VLOOKUP(D8586,'Resources Final'!A:F,6,FALSE))</f>
        <v/>
      </c>
      <c r="O8586" s="3" t="str">
        <f>IF(VLOOKUP(D8586,'Resources Final'!A:G,7,FALSE)=0,"",VLOOKUP(D8586,'Resources Final'!A:G,7,FALSE))</f>
        <v/>
      </c>
    </row>
    <row r="8587" spans="1:15" x14ac:dyDescent="0.2">
      <c r="A8587" s="11">
        <v>990</v>
      </c>
      <c r="B8587" s="11" t="str">
        <f t="shared" si="149"/>
        <v>Fred C. and Mary R. Koch Foundation_Puetz, Jacob20122000</v>
      </c>
      <c r="C8587" s="11" t="s">
        <v>4161</v>
      </c>
      <c r="D8587" s="11" t="s">
        <v>2924</v>
      </c>
      <c r="E8587" s="11" t="s">
        <v>2924</v>
      </c>
      <c r="F8587" s="4">
        <v>2000</v>
      </c>
      <c r="G8587" s="3">
        <v>2012</v>
      </c>
      <c r="H8587" s="3" t="s">
        <v>21</v>
      </c>
      <c r="I8587" s="12" t="s">
        <v>4162</v>
      </c>
      <c r="J8587" s="3">
        <v>182</v>
      </c>
      <c r="K8587" s="3" t="str">
        <f>IF(VLOOKUP(D8587,'Resources Final'!A:C,3,FALSE)=0,"",VLOOKUP(D8587,'Resources Final'!A:C,3,FALSE))</f>
        <v>Y</v>
      </c>
      <c r="L8587" s="3" t="str">
        <f>IF(VLOOKUP(D8587,'Resources Final'!A:D,4,FALSE)=0,"",VLOOKUP(D8587,'Resources Final'!A:D,4,FALSE))</f>
        <v/>
      </c>
      <c r="M8587" s="3" t="str">
        <f>IF(VLOOKUP(D8587,'Resources Final'!A:E,5,FALSE)=0,"",VLOOKUP(D8587,'Resources Final'!A:E,5,FALSE))</f>
        <v/>
      </c>
      <c r="N8587" s="7" t="str">
        <f>IF(VLOOKUP(D8587,'Resources Final'!A:F,6,FALSE)=0,"",VLOOKUP(D8587,'Resources Final'!A:F,6,FALSE))</f>
        <v/>
      </c>
      <c r="O8587" s="3" t="str">
        <f>IF(VLOOKUP(D8587,'Resources Final'!A:G,7,FALSE)=0,"",VLOOKUP(D8587,'Resources Final'!A:G,7,FALSE))</f>
        <v/>
      </c>
    </row>
    <row r="8588" spans="1:15" x14ac:dyDescent="0.2">
      <c r="A8588" s="11">
        <v>990</v>
      </c>
      <c r="B8588" s="11" t="str">
        <f t="shared" si="149"/>
        <v>Fred C. and Mary R. Koch Foundation_Rahman, Bushra20122000</v>
      </c>
      <c r="C8588" s="11" t="s">
        <v>4161</v>
      </c>
      <c r="D8588" s="11" t="s">
        <v>2973</v>
      </c>
      <c r="E8588" s="11" t="s">
        <v>2973</v>
      </c>
      <c r="F8588" s="4">
        <v>2000</v>
      </c>
      <c r="G8588" s="3">
        <v>2012</v>
      </c>
      <c r="H8588" s="3" t="s">
        <v>21</v>
      </c>
      <c r="I8588" s="12" t="s">
        <v>4162</v>
      </c>
      <c r="J8588" s="3">
        <v>183</v>
      </c>
      <c r="K8588" s="3" t="str">
        <f>IF(VLOOKUP(D8588,'Resources Final'!A:C,3,FALSE)=0,"",VLOOKUP(D8588,'Resources Final'!A:C,3,FALSE))</f>
        <v>Y</v>
      </c>
      <c r="L8588" s="3" t="str">
        <f>IF(VLOOKUP(D8588,'Resources Final'!A:D,4,FALSE)=0,"",VLOOKUP(D8588,'Resources Final'!A:D,4,FALSE))</f>
        <v/>
      </c>
      <c r="M8588" s="3" t="str">
        <f>IF(VLOOKUP(D8588,'Resources Final'!A:E,5,FALSE)=0,"",VLOOKUP(D8588,'Resources Final'!A:E,5,FALSE))</f>
        <v/>
      </c>
      <c r="N8588" s="7" t="str">
        <f>IF(VLOOKUP(D8588,'Resources Final'!A:F,6,FALSE)=0,"",VLOOKUP(D8588,'Resources Final'!A:F,6,FALSE))</f>
        <v/>
      </c>
      <c r="O8588" s="3" t="str">
        <f>IF(VLOOKUP(D8588,'Resources Final'!A:G,7,FALSE)=0,"",VLOOKUP(D8588,'Resources Final'!A:G,7,FALSE))</f>
        <v/>
      </c>
    </row>
    <row r="8589" spans="1:15" x14ac:dyDescent="0.2">
      <c r="A8589" s="11">
        <v>990</v>
      </c>
      <c r="B8589" s="11" t="str">
        <f t="shared" si="149"/>
        <v>Fred C. and Mary R. Koch Foundation_Rajendran, Dhevi20122000</v>
      </c>
      <c r="C8589" s="11" t="s">
        <v>4161</v>
      </c>
      <c r="D8589" s="11" t="s">
        <v>2976</v>
      </c>
      <c r="E8589" s="11" t="s">
        <v>2976</v>
      </c>
      <c r="F8589" s="4">
        <v>2000</v>
      </c>
      <c r="G8589" s="3">
        <v>2012</v>
      </c>
      <c r="H8589" s="3" t="s">
        <v>21</v>
      </c>
      <c r="I8589" s="12" t="s">
        <v>4162</v>
      </c>
      <c r="J8589" s="3">
        <v>184</v>
      </c>
      <c r="K8589" s="3" t="str">
        <f>IF(VLOOKUP(D8589,'Resources Final'!A:C,3,FALSE)=0,"",VLOOKUP(D8589,'Resources Final'!A:C,3,FALSE))</f>
        <v>Y</v>
      </c>
      <c r="L8589" s="3" t="str">
        <f>IF(VLOOKUP(D8589,'Resources Final'!A:D,4,FALSE)=0,"",VLOOKUP(D8589,'Resources Final'!A:D,4,FALSE))</f>
        <v/>
      </c>
      <c r="M8589" s="3" t="str">
        <f>IF(VLOOKUP(D8589,'Resources Final'!A:E,5,FALSE)=0,"",VLOOKUP(D8589,'Resources Final'!A:E,5,FALSE))</f>
        <v/>
      </c>
      <c r="N8589" s="7" t="str">
        <f>IF(VLOOKUP(D8589,'Resources Final'!A:F,6,FALSE)=0,"",VLOOKUP(D8589,'Resources Final'!A:F,6,FALSE))</f>
        <v/>
      </c>
      <c r="O8589" s="3" t="str">
        <f>IF(VLOOKUP(D8589,'Resources Final'!A:G,7,FALSE)=0,"",VLOOKUP(D8589,'Resources Final'!A:G,7,FALSE))</f>
        <v/>
      </c>
    </row>
    <row r="8590" spans="1:15" x14ac:dyDescent="0.2">
      <c r="A8590" s="11">
        <v>990</v>
      </c>
      <c r="B8590" s="11" t="str">
        <f t="shared" si="149"/>
        <v>Fred C. and Mary R. Koch Foundation_Rajendran, Sakthi20122000</v>
      </c>
      <c r="C8590" s="11" t="s">
        <v>4161</v>
      </c>
      <c r="D8590" s="11" t="s">
        <v>2977</v>
      </c>
      <c r="E8590" s="11" t="s">
        <v>2977</v>
      </c>
      <c r="F8590" s="4">
        <v>2000</v>
      </c>
      <c r="G8590" s="3">
        <v>2012</v>
      </c>
      <c r="H8590" s="3" t="s">
        <v>21</v>
      </c>
      <c r="I8590" s="12" t="s">
        <v>4162</v>
      </c>
      <c r="J8590" s="3">
        <v>185</v>
      </c>
      <c r="K8590" s="3" t="str">
        <f>IF(VLOOKUP(D8590,'Resources Final'!A:C,3,FALSE)=0,"",VLOOKUP(D8590,'Resources Final'!A:C,3,FALSE))</f>
        <v>Y</v>
      </c>
      <c r="L8590" s="3" t="str">
        <f>IF(VLOOKUP(D8590,'Resources Final'!A:D,4,FALSE)=0,"",VLOOKUP(D8590,'Resources Final'!A:D,4,FALSE))</f>
        <v/>
      </c>
      <c r="M8590" s="3" t="str">
        <f>IF(VLOOKUP(D8590,'Resources Final'!A:E,5,FALSE)=0,"",VLOOKUP(D8590,'Resources Final'!A:E,5,FALSE))</f>
        <v/>
      </c>
      <c r="N8590" s="7" t="str">
        <f>IF(VLOOKUP(D8590,'Resources Final'!A:F,6,FALSE)=0,"",VLOOKUP(D8590,'Resources Final'!A:F,6,FALSE))</f>
        <v/>
      </c>
      <c r="O8590" s="3" t="str">
        <f>IF(VLOOKUP(D8590,'Resources Final'!A:G,7,FALSE)=0,"",VLOOKUP(D8590,'Resources Final'!A:G,7,FALSE))</f>
        <v/>
      </c>
    </row>
    <row r="8591" spans="1:15" x14ac:dyDescent="0.2">
      <c r="A8591" s="11">
        <v>990</v>
      </c>
      <c r="B8591" s="11" t="str">
        <f t="shared" si="149"/>
        <v>Fred C. and Mary R. Koch Foundation_Ramseyer, Emily20122000</v>
      </c>
      <c r="C8591" s="11" t="s">
        <v>4161</v>
      </c>
      <c r="D8591" s="11" t="s">
        <v>2985</v>
      </c>
      <c r="E8591" s="11" t="s">
        <v>2985</v>
      </c>
      <c r="F8591" s="4">
        <v>2000</v>
      </c>
      <c r="G8591" s="3">
        <v>2012</v>
      </c>
      <c r="H8591" s="3" t="s">
        <v>21</v>
      </c>
      <c r="I8591" s="12" t="s">
        <v>4162</v>
      </c>
      <c r="J8591" s="3">
        <v>186</v>
      </c>
      <c r="K8591" s="3" t="str">
        <f>IF(VLOOKUP(D8591,'Resources Final'!A:C,3,FALSE)=0,"",VLOOKUP(D8591,'Resources Final'!A:C,3,FALSE))</f>
        <v>Y</v>
      </c>
      <c r="L8591" s="3" t="str">
        <f>IF(VLOOKUP(D8591,'Resources Final'!A:D,4,FALSE)=0,"",VLOOKUP(D8591,'Resources Final'!A:D,4,FALSE))</f>
        <v/>
      </c>
      <c r="M8591" s="3" t="str">
        <f>IF(VLOOKUP(D8591,'Resources Final'!A:E,5,FALSE)=0,"",VLOOKUP(D8591,'Resources Final'!A:E,5,FALSE))</f>
        <v/>
      </c>
      <c r="N8591" s="7" t="str">
        <f>IF(VLOOKUP(D8591,'Resources Final'!A:F,6,FALSE)=0,"",VLOOKUP(D8591,'Resources Final'!A:F,6,FALSE))</f>
        <v/>
      </c>
      <c r="O8591" s="3" t="str">
        <f>IF(VLOOKUP(D8591,'Resources Final'!A:G,7,FALSE)=0,"",VLOOKUP(D8591,'Resources Final'!A:G,7,FALSE))</f>
        <v/>
      </c>
    </row>
    <row r="8592" spans="1:15" x14ac:dyDescent="0.2">
      <c r="A8592" s="11">
        <v>990</v>
      </c>
      <c r="B8592" s="11" t="str">
        <f t="shared" si="149"/>
        <v>Fred C. and Mary R. Koch Foundation_Randall, Andrew20122000</v>
      </c>
      <c r="C8592" s="11" t="s">
        <v>4161</v>
      </c>
      <c r="D8592" s="11" t="s">
        <v>2989</v>
      </c>
      <c r="E8592" s="11" t="s">
        <v>2989</v>
      </c>
      <c r="F8592" s="4">
        <v>2000</v>
      </c>
      <c r="G8592" s="3">
        <v>2012</v>
      </c>
      <c r="H8592" s="3" t="s">
        <v>21</v>
      </c>
      <c r="I8592" s="12" t="s">
        <v>4162</v>
      </c>
      <c r="J8592" s="3">
        <v>187</v>
      </c>
      <c r="K8592" s="3" t="str">
        <f>IF(VLOOKUP(D8592,'Resources Final'!A:C,3,FALSE)=0,"",VLOOKUP(D8592,'Resources Final'!A:C,3,FALSE))</f>
        <v>Y</v>
      </c>
      <c r="L8592" s="3" t="str">
        <f>IF(VLOOKUP(D8592,'Resources Final'!A:D,4,FALSE)=0,"",VLOOKUP(D8592,'Resources Final'!A:D,4,FALSE))</f>
        <v/>
      </c>
      <c r="M8592" s="3" t="str">
        <f>IF(VLOOKUP(D8592,'Resources Final'!A:E,5,FALSE)=0,"",VLOOKUP(D8592,'Resources Final'!A:E,5,FALSE))</f>
        <v/>
      </c>
      <c r="N8592" s="7" t="str">
        <f>IF(VLOOKUP(D8592,'Resources Final'!A:F,6,FALSE)=0,"",VLOOKUP(D8592,'Resources Final'!A:F,6,FALSE))</f>
        <v/>
      </c>
      <c r="O8592" s="3" t="str">
        <f>IF(VLOOKUP(D8592,'Resources Final'!A:G,7,FALSE)=0,"",VLOOKUP(D8592,'Resources Final'!A:G,7,FALSE))</f>
        <v/>
      </c>
    </row>
    <row r="8593" spans="1:15" x14ac:dyDescent="0.2">
      <c r="A8593" s="11">
        <v>990</v>
      </c>
      <c r="B8593" s="11" t="str">
        <f t="shared" si="149"/>
        <v>Fred C. and Mary R. Koch Foundation_Rasp, Haley20122000</v>
      </c>
      <c r="C8593" s="11" t="s">
        <v>4161</v>
      </c>
      <c r="D8593" s="11" t="s">
        <v>2992</v>
      </c>
      <c r="E8593" s="11" t="s">
        <v>2992</v>
      </c>
      <c r="F8593" s="4">
        <v>2000</v>
      </c>
      <c r="G8593" s="3">
        <v>2012</v>
      </c>
      <c r="H8593" s="3" t="s">
        <v>21</v>
      </c>
      <c r="I8593" s="12" t="s">
        <v>4162</v>
      </c>
      <c r="J8593" s="3">
        <v>188</v>
      </c>
      <c r="K8593" s="3" t="str">
        <f>IF(VLOOKUP(D8593,'Resources Final'!A:C,3,FALSE)=0,"",VLOOKUP(D8593,'Resources Final'!A:C,3,FALSE))</f>
        <v>Y</v>
      </c>
      <c r="L8593" s="3" t="str">
        <f>IF(VLOOKUP(D8593,'Resources Final'!A:D,4,FALSE)=0,"",VLOOKUP(D8593,'Resources Final'!A:D,4,FALSE))</f>
        <v/>
      </c>
      <c r="M8593" s="3" t="str">
        <f>IF(VLOOKUP(D8593,'Resources Final'!A:E,5,FALSE)=0,"",VLOOKUP(D8593,'Resources Final'!A:E,5,FALSE))</f>
        <v/>
      </c>
      <c r="N8593" s="7" t="str">
        <f>IF(VLOOKUP(D8593,'Resources Final'!A:F,6,FALSE)=0,"",VLOOKUP(D8593,'Resources Final'!A:F,6,FALSE))</f>
        <v/>
      </c>
      <c r="O8593" s="3" t="str">
        <f>IF(VLOOKUP(D8593,'Resources Final'!A:G,7,FALSE)=0,"",VLOOKUP(D8593,'Resources Final'!A:G,7,FALSE))</f>
        <v/>
      </c>
    </row>
    <row r="8594" spans="1:15" x14ac:dyDescent="0.2">
      <c r="A8594" s="11">
        <v>990</v>
      </c>
      <c r="B8594" s="11" t="str">
        <f t="shared" si="149"/>
        <v>Fred C. and Mary R. Koch Foundation_Ratskoff, Benjamin20122000</v>
      </c>
      <c r="C8594" s="11" t="s">
        <v>4161</v>
      </c>
      <c r="D8594" s="11" t="s">
        <v>2994</v>
      </c>
      <c r="E8594" s="11" t="s">
        <v>2994</v>
      </c>
      <c r="F8594" s="4">
        <v>2000</v>
      </c>
      <c r="G8594" s="3">
        <v>2012</v>
      </c>
      <c r="H8594" s="3" t="s">
        <v>21</v>
      </c>
      <c r="I8594" s="12" t="s">
        <v>4162</v>
      </c>
      <c r="J8594" s="3">
        <v>189</v>
      </c>
      <c r="K8594" s="3" t="str">
        <f>IF(VLOOKUP(D8594,'Resources Final'!A:C,3,FALSE)=0,"",VLOOKUP(D8594,'Resources Final'!A:C,3,FALSE))</f>
        <v>Y</v>
      </c>
      <c r="L8594" s="3" t="str">
        <f>IF(VLOOKUP(D8594,'Resources Final'!A:D,4,FALSE)=0,"",VLOOKUP(D8594,'Resources Final'!A:D,4,FALSE))</f>
        <v/>
      </c>
      <c r="M8594" s="3" t="str">
        <f>IF(VLOOKUP(D8594,'Resources Final'!A:E,5,FALSE)=0,"",VLOOKUP(D8594,'Resources Final'!A:E,5,FALSE))</f>
        <v/>
      </c>
      <c r="N8594" s="7" t="str">
        <f>IF(VLOOKUP(D8594,'Resources Final'!A:F,6,FALSE)=0,"",VLOOKUP(D8594,'Resources Final'!A:F,6,FALSE))</f>
        <v/>
      </c>
      <c r="O8594" s="3" t="str">
        <f>IF(VLOOKUP(D8594,'Resources Final'!A:G,7,FALSE)=0,"",VLOOKUP(D8594,'Resources Final'!A:G,7,FALSE))</f>
        <v/>
      </c>
    </row>
    <row r="8595" spans="1:15" x14ac:dyDescent="0.2">
      <c r="A8595" s="11">
        <v>990</v>
      </c>
      <c r="B8595" s="11" t="str">
        <f t="shared" si="149"/>
        <v>Fred C. and Mary R. Koch Foundation_Reinecke, Teneal20122000</v>
      </c>
      <c r="C8595" s="11" t="s">
        <v>4161</v>
      </c>
      <c r="D8595" s="11" t="s">
        <v>3031</v>
      </c>
      <c r="E8595" s="11" t="s">
        <v>3031</v>
      </c>
      <c r="F8595" s="4">
        <v>2000</v>
      </c>
      <c r="G8595" s="3">
        <v>2012</v>
      </c>
      <c r="H8595" s="3" t="s">
        <v>21</v>
      </c>
      <c r="I8595" s="12" t="s">
        <v>4162</v>
      </c>
      <c r="J8595" s="3">
        <v>190</v>
      </c>
      <c r="K8595" s="3" t="str">
        <f>IF(VLOOKUP(D8595,'Resources Final'!A:C,3,FALSE)=0,"",VLOOKUP(D8595,'Resources Final'!A:C,3,FALSE))</f>
        <v>Y</v>
      </c>
      <c r="L8595" s="3" t="str">
        <f>IF(VLOOKUP(D8595,'Resources Final'!A:D,4,FALSE)=0,"",VLOOKUP(D8595,'Resources Final'!A:D,4,FALSE))</f>
        <v/>
      </c>
      <c r="M8595" s="3" t="str">
        <f>IF(VLOOKUP(D8595,'Resources Final'!A:E,5,FALSE)=0,"",VLOOKUP(D8595,'Resources Final'!A:E,5,FALSE))</f>
        <v/>
      </c>
      <c r="N8595" s="7" t="str">
        <f>IF(VLOOKUP(D8595,'Resources Final'!A:F,6,FALSE)=0,"",VLOOKUP(D8595,'Resources Final'!A:F,6,FALSE))</f>
        <v/>
      </c>
      <c r="O8595" s="3" t="str">
        <f>IF(VLOOKUP(D8595,'Resources Final'!A:G,7,FALSE)=0,"",VLOOKUP(D8595,'Resources Final'!A:G,7,FALSE))</f>
        <v/>
      </c>
    </row>
    <row r="8596" spans="1:15" x14ac:dyDescent="0.2">
      <c r="A8596" s="11">
        <v>990</v>
      </c>
      <c r="B8596" s="11" t="str">
        <f t="shared" si="149"/>
        <v>Fred C. and Mary R. Koch Foundation_Rhoads, Kyla20122000</v>
      </c>
      <c r="C8596" s="11" t="s">
        <v>4161</v>
      </c>
      <c r="D8596" s="11" t="s">
        <v>3057</v>
      </c>
      <c r="E8596" s="11" t="s">
        <v>3057</v>
      </c>
      <c r="F8596" s="4">
        <v>2000</v>
      </c>
      <c r="G8596" s="3">
        <v>2012</v>
      </c>
      <c r="H8596" s="3" t="s">
        <v>21</v>
      </c>
      <c r="I8596" s="12" t="s">
        <v>4162</v>
      </c>
      <c r="J8596" s="3">
        <v>191</v>
      </c>
      <c r="K8596" s="3" t="str">
        <f>IF(VLOOKUP(D8596,'Resources Final'!A:C,3,FALSE)=0,"",VLOOKUP(D8596,'Resources Final'!A:C,3,FALSE))</f>
        <v>Y</v>
      </c>
      <c r="L8596" s="3" t="str">
        <f>IF(VLOOKUP(D8596,'Resources Final'!A:D,4,FALSE)=0,"",VLOOKUP(D8596,'Resources Final'!A:D,4,FALSE))</f>
        <v/>
      </c>
      <c r="M8596" s="3" t="str">
        <f>IF(VLOOKUP(D8596,'Resources Final'!A:E,5,FALSE)=0,"",VLOOKUP(D8596,'Resources Final'!A:E,5,FALSE))</f>
        <v/>
      </c>
      <c r="N8596" s="7" t="str">
        <f>IF(VLOOKUP(D8596,'Resources Final'!A:F,6,FALSE)=0,"",VLOOKUP(D8596,'Resources Final'!A:F,6,FALSE))</f>
        <v/>
      </c>
      <c r="O8596" s="3" t="str">
        <f>IF(VLOOKUP(D8596,'Resources Final'!A:G,7,FALSE)=0,"",VLOOKUP(D8596,'Resources Final'!A:G,7,FALSE))</f>
        <v/>
      </c>
    </row>
    <row r="8597" spans="1:15" x14ac:dyDescent="0.2">
      <c r="A8597" s="11">
        <v>990</v>
      </c>
      <c r="B8597" s="11" t="str">
        <f t="shared" si="149"/>
        <v>Fred C. and Mary R. Koch Foundation_Richey, Preston20122000</v>
      </c>
      <c r="C8597" s="11" t="s">
        <v>4161</v>
      </c>
      <c r="D8597" s="11" t="s">
        <v>3063</v>
      </c>
      <c r="E8597" s="11" t="s">
        <v>3063</v>
      </c>
      <c r="F8597" s="4">
        <v>2000</v>
      </c>
      <c r="G8597" s="3">
        <v>2012</v>
      </c>
      <c r="H8597" s="3" t="s">
        <v>21</v>
      </c>
      <c r="I8597" s="12" t="s">
        <v>4162</v>
      </c>
      <c r="J8597" s="3">
        <v>192</v>
      </c>
      <c r="K8597" s="3" t="str">
        <f>IF(VLOOKUP(D8597,'Resources Final'!A:C,3,FALSE)=0,"",VLOOKUP(D8597,'Resources Final'!A:C,3,FALSE))</f>
        <v>Y</v>
      </c>
      <c r="L8597" s="3" t="str">
        <f>IF(VLOOKUP(D8597,'Resources Final'!A:D,4,FALSE)=0,"",VLOOKUP(D8597,'Resources Final'!A:D,4,FALSE))</f>
        <v/>
      </c>
      <c r="M8597" s="3" t="str">
        <f>IF(VLOOKUP(D8597,'Resources Final'!A:E,5,FALSE)=0,"",VLOOKUP(D8597,'Resources Final'!A:E,5,FALSE))</f>
        <v/>
      </c>
      <c r="N8597" s="7" t="str">
        <f>IF(VLOOKUP(D8597,'Resources Final'!A:F,6,FALSE)=0,"",VLOOKUP(D8597,'Resources Final'!A:F,6,FALSE))</f>
        <v/>
      </c>
      <c r="O8597" s="3" t="str">
        <f>IF(VLOOKUP(D8597,'Resources Final'!A:G,7,FALSE)=0,"",VLOOKUP(D8597,'Resources Final'!A:G,7,FALSE))</f>
        <v/>
      </c>
    </row>
    <row r="8598" spans="1:15" x14ac:dyDescent="0.2">
      <c r="A8598" s="11">
        <v>990</v>
      </c>
      <c r="B8598" s="11" t="str">
        <f t="shared" si="149"/>
        <v>Fred C. and Mary R. Koch Foundation_Rohleder, Joshua20122000</v>
      </c>
      <c r="C8598" s="11" t="s">
        <v>4161</v>
      </c>
      <c r="D8598" s="11" t="s">
        <v>3110</v>
      </c>
      <c r="E8598" s="11" t="s">
        <v>3110</v>
      </c>
      <c r="F8598" s="4">
        <v>2000</v>
      </c>
      <c r="G8598" s="3">
        <v>2012</v>
      </c>
      <c r="H8598" s="3" t="s">
        <v>21</v>
      </c>
      <c r="I8598" s="12" t="s">
        <v>4162</v>
      </c>
      <c r="J8598" s="3">
        <v>193</v>
      </c>
      <c r="K8598" s="3" t="str">
        <f>IF(VLOOKUP(D8598,'Resources Final'!A:C,3,FALSE)=0,"",VLOOKUP(D8598,'Resources Final'!A:C,3,FALSE))</f>
        <v>Y</v>
      </c>
      <c r="L8598" s="3" t="str">
        <f>IF(VLOOKUP(D8598,'Resources Final'!A:D,4,FALSE)=0,"",VLOOKUP(D8598,'Resources Final'!A:D,4,FALSE))</f>
        <v/>
      </c>
      <c r="M8598" s="3" t="str">
        <f>IF(VLOOKUP(D8598,'Resources Final'!A:E,5,FALSE)=0,"",VLOOKUP(D8598,'Resources Final'!A:E,5,FALSE))</f>
        <v/>
      </c>
      <c r="N8598" s="7" t="str">
        <f>IF(VLOOKUP(D8598,'Resources Final'!A:F,6,FALSE)=0,"",VLOOKUP(D8598,'Resources Final'!A:F,6,FALSE))</f>
        <v/>
      </c>
      <c r="O8598" s="3" t="str">
        <f>IF(VLOOKUP(D8598,'Resources Final'!A:G,7,FALSE)=0,"",VLOOKUP(D8598,'Resources Final'!A:G,7,FALSE))</f>
        <v/>
      </c>
    </row>
    <row r="8599" spans="1:15" x14ac:dyDescent="0.2">
      <c r="A8599" s="11">
        <v>990</v>
      </c>
      <c r="B8599" s="11" t="str">
        <f t="shared" si="149"/>
        <v>Fred C. and Mary R. Koch Foundation_Ruh, Elaine20122000</v>
      </c>
      <c r="C8599" s="11" t="s">
        <v>4161</v>
      </c>
      <c r="D8599" s="11" t="s">
        <v>3138</v>
      </c>
      <c r="E8599" s="11" t="s">
        <v>3138</v>
      </c>
      <c r="F8599" s="4">
        <v>2000</v>
      </c>
      <c r="G8599" s="3">
        <v>2012</v>
      </c>
      <c r="H8599" s="3" t="s">
        <v>21</v>
      </c>
      <c r="I8599" s="12" t="s">
        <v>4162</v>
      </c>
      <c r="J8599" s="3">
        <v>194</v>
      </c>
      <c r="K8599" s="3" t="str">
        <f>IF(VLOOKUP(D8599,'Resources Final'!A:C,3,FALSE)=0,"",VLOOKUP(D8599,'Resources Final'!A:C,3,FALSE))</f>
        <v>Y</v>
      </c>
      <c r="L8599" s="3" t="str">
        <f>IF(VLOOKUP(D8599,'Resources Final'!A:D,4,FALSE)=0,"",VLOOKUP(D8599,'Resources Final'!A:D,4,FALSE))</f>
        <v/>
      </c>
      <c r="M8599" s="3" t="str">
        <f>IF(VLOOKUP(D8599,'Resources Final'!A:E,5,FALSE)=0,"",VLOOKUP(D8599,'Resources Final'!A:E,5,FALSE))</f>
        <v/>
      </c>
      <c r="N8599" s="7" t="str">
        <f>IF(VLOOKUP(D8599,'Resources Final'!A:F,6,FALSE)=0,"",VLOOKUP(D8599,'Resources Final'!A:F,6,FALSE))</f>
        <v/>
      </c>
      <c r="O8599" s="3" t="str">
        <f>IF(VLOOKUP(D8599,'Resources Final'!A:G,7,FALSE)=0,"",VLOOKUP(D8599,'Resources Final'!A:G,7,FALSE))</f>
        <v/>
      </c>
    </row>
    <row r="8600" spans="1:15" x14ac:dyDescent="0.2">
      <c r="A8600" s="11">
        <v>990</v>
      </c>
      <c r="B8600" s="11" t="str">
        <f t="shared" si="149"/>
        <v>Fred C. and Mary R. Koch Foundation_Rye, Rachel20122000</v>
      </c>
      <c r="C8600" s="11" t="s">
        <v>4161</v>
      </c>
      <c r="D8600" s="11" t="s">
        <v>3158</v>
      </c>
      <c r="E8600" s="11" t="s">
        <v>3158</v>
      </c>
      <c r="F8600" s="4">
        <v>2000</v>
      </c>
      <c r="G8600" s="3">
        <v>2012</v>
      </c>
      <c r="H8600" s="3" t="s">
        <v>21</v>
      </c>
      <c r="I8600" s="12" t="s">
        <v>4162</v>
      </c>
      <c r="J8600" s="3">
        <v>195</v>
      </c>
      <c r="K8600" s="3" t="str">
        <f>IF(VLOOKUP(D8600,'Resources Final'!A:C,3,FALSE)=0,"",VLOOKUP(D8600,'Resources Final'!A:C,3,FALSE))</f>
        <v>Y</v>
      </c>
      <c r="L8600" s="3" t="str">
        <f>IF(VLOOKUP(D8600,'Resources Final'!A:D,4,FALSE)=0,"",VLOOKUP(D8600,'Resources Final'!A:D,4,FALSE))</f>
        <v/>
      </c>
      <c r="M8600" s="3" t="str">
        <f>IF(VLOOKUP(D8600,'Resources Final'!A:E,5,FALSE)=0,"",VLOOKUP(D8600,'Resources Final'!A:E,5,FALSE))</f>
        <v/>
      </c>
      <c r="N8600" s="7" t="str">
        <f>IF(VLOOKUP(D8600,'Resources Final'!A:F,6,FALSE)=0,"",VLOOKUP(D8600,'Resources Final'!A:F,6,FALSE))</f>
        <v/>
      </c>
      <c r="O8600" s="3" t="str">
        <f>IF(VLOOKUP(D8600,'Resources Final'!A:G,7,FALSE)=0,"",VLOOKUP(D8600,'Resources Final'!A:G,7,FALSE))</f>
        <v/>
      </c>
    </row>
    <row r="8601" spans="1:15" x14ac:dyDescent="0.2">
      <c r="A8601" s="11">
        <v>990</v>
      </c>
      <c r="B8601" s="11" t="str">
        <f t="shared" si="149"/>
        <v>Fred C. and Mary R. Koch Foundation_Schroeder, Kayla20122000</v>
      </c>
      <c r="C8601" s="11" t="s">
        <v>4161</v>
      </c>
      <c r="D8601" s="11" t="s">
        <v>3251</v>
      </c>
      <c r="E8601" s="11" t="s">
        <v>3251</v>
      </c>
      <c r="F8601" s="4">
        <v>2000</v>
      </c>
      <c r="G8601" s="3">
        <v>2012</v>
      </c>
      <c r="H8601" s="3" t="s">
        <v>21</v>
      </c>
      <c r="I8601" s="12" t="s">
        <v>4162</v>
      </c>
      <c r="J8601" s="3">
        <v>196</v>
      </c>
      <c r="K8601" s="3" t="str">
        <f>IF(VLOOKUP(D8601,'Resources Final'!A:C,3,FALSE)=0,"",VLOOKUP(D8601,'Resources Final'!A:C,3,FALSE))</f>
        <v>Y</v>
      </c>
      <c r="L8601" s="3" t="str">
        <f>IF(VLOOKUP(D8601,'Resources Final'!A:D,4,FALSE)=0,"",VLOOKUP(D8601,'Resources Final'!A:D,4,FALSE))</f>
        <v/>
      </c>
      <c r="M8601" s="3" t="str">
        <f>IF(VLOOKUP(D8601,'Resources Final'!A:E,5,FALSE)=0,"",VLOOKUP(D8601,'Resources Final'!A:E,5,FALSE))</f>
        <v/>
      </c>
      <c r="N8601" s="7" t="str">
        <f>IF(VLOOKUP(D8601,'Resources Final'!A:F,6,FALSE)=0,"",VLOOKUP(D8601,'Resources Final'!A:F,6,FALSE))</f>
        <v/>
      </c>
      <c r="O8601" s="3" t="str">
        <f>IF(VLOOKUP(D8601,'Resources Final'!A:G,7,FALSE)=0,"",VLOOKUP(D8601,'Resources Final'!A:G,7,FALSE))</f>
        <v/>
      </c>
    </row>
    <row r="8602" spans="1:15" x14ac:dyDescent="0.2">
      <c r="A8602" s="11">
        <v>990</v>
      </c>
      <c r="B8602" s="11" t="str">
        <f t="shared" si="149"/>
        <v>Fred C. and Mary R. Koch Foundation_Schroeder, Amy20122000</v>
      </c>
      <c r="C8602" s="11" t="s">
        <v>4161</v>
      </c>
      <c r="D8602" s="11" t="s">
        <v>3250</v>
      </c>
      <c r="E8602" s="11" t="s">
        <v>3250</v>
      </c>
      <c r="F8602" s="4">
        <v>2000</v>
      </c>
      <c r="G8602" s="3">
        <v>2012</v>
      </c>
      <c r="H8602" s="3" t="s">
        <v>21</v>
      </c>
      <c r="I8602" s="12" t="s">
        <v>4162</v>
      </c>
      <c r="J8602" s="3">
        <v>197</v>
      </c>
      <c r="K8602" s="3" t="str">
        <f>IF(VLOOKUP(D8602,'Resources Final'!A:C,3,FALSE)=0,"",VLOOKUP(D8602,'Resources Final'!A:C,3,FALSE))</f>
        <v>Y</v>
      </c>
      <c r="L8602" s="3" t="str">
        <f>IF(VLOOKUP(D8602,'Resources Final'!A:D,4,FALSE)=0,"",VLOOKUP(D8602,'Resources Final'!A:D,4,FALSE))</f>
        <v/>
      </c>
      <c r="M8602" s="3" t="str">
        <f>IF(VLOOKUP(D8602,'Resources Final'!A:E,5,FALSE)=0,"",VLOOKUP(D8602,'Resources Final'!A:E,5,FALSE))</f>
        <v/>
      </c>
      <c r="N8602" s="7" t="str">
        <f>IF(VLOOKUP(D8602,'Resources Final'!A:F,6,FALSE)=0,"",VLOOKUP(D8602,'Resources Final'!A:F,6,FALSE))</f>
        <v/>
      </c>
      <c r="O8602" s="3" t="str">
        <f>IF(VLOOKUP(D8602,'Resources Final'!A:G,7,FALSE)=0,"",VLOOKUP(D8602,'Resources Final'!A:G,7,FALSE))</f>
        <v/>
      </c>
    </row>
    <row r="8603" spans="1:15" x14ac:dyDescent="0.2">
      <c r="A8603" s="11">
        <v>990</v>
      </c>
      <c r="B8603" s="11" t="str">
        <f t="shared" si="149"/>
        <v>Fred C. and Mary R. Koch Foundation_Schultze, Brandon20122000</v>
      </c>
      <c r="C8603" s="11" t="s">
        <v>4161</v>
      </c>
      <c r="D8603" s="11" t="s">
        <v>3258</v>
      </c>
      <c r="E8603" s="11" t="s">
        <v>3258</v>
      </c>
      <c r="F8603" s="4">
        <v>2000</v>
      </c>
      <c r="G8603" s="3">
        <v>2012</v>
      </c>
      <c r="H8603" s="3" t="s">
        <v>21</v>
      </c>
      <c r="I8603" s="12" t="s">
        <v>4162</v>
      </c>
      <c r="J8603" s="3">
        <v>198</v>
      </c>
      <c r="K8603" s="3" t="str">
        <f>IF(VLOOKUP(D8603,'Resources Final'!A:C,3,FALSE)=0,"",VLOOKUP(D8603,'Resources Final'!A:C,3,FALSE))</f>
        <v>Y</v>
      </c>
      <c r="L8603" s="3" t="str">
        <f>IF(VLOOKUP(D8603,'Resources Final'!A:D,4,FALSE)=0,"",VLOOKUP(D8603,'Resources Final'!A:D,4,FALSE))</f>
        <v/>
      </c>
      <c r="M8603" s="3" t="str">
        <f>IF(VLOOKUP(D8603,'Resources Final'!A:E,5,FALSE)=0,"",VLOOKUP(D8603,'Resources Final'!A:E,5,FALSE))</f>
        <v/>
      </c>
      <c r="N8603" s="7" t="str">
        <f>IF(VLOOKUP(D8603,'Resources Final'!A:F,6,FALSE)=0,"",VLOOKUP(D8603,'Resources Final'!A:F,6,FALSE))</f>
        <v/>
      </c>
      <c r="O8603" s="3" t="str">
        <f>IF(VLOOKUP(D8603,'Resources Final'!A:G,7,FALSE)=0,"",VLOOKUP(D8603,'Resources Final'!A:G,7,FALSE))</f>
        <v/>
      </c>
    </row>
    <row r="8604" spans="1:15" x14ac:dyDescent="0.2">
      <c r="A8604" s="11">
        <v>990</v>
      </c>
      <c r="B8604" s="11" t="str">
        <f t="shared" si="149"/>
        <v>Fred C. and Mary R. Koch Foundation_Schumann, Matthew20122000</v>
      </c>
      <c r="C8604" s="11" t="s">
        <v>4161</v>
      </c>
      <c r="D8604" s="11" t="s">
        <v>3259</v>
      </c>
      <c r="E8604" s="11" t="s">
        <v>3259</v>
      </c>
      <c r="F8604" s="4">
        <v>2000</v>
      </c>
      <c r="G8604" s="3">
        <v>2012</v>
      </c>
      <c r="H8604" s="3" t="s">
        <v>21</v>
      </c>
      <c r="I8604" s="12" t="s">
        <v>4162</v>
      </c>
      <c r="J8604" s="3">
        <v>199</v>
      </c>
      <c r="K8604" s="3" t="str">
        <f>IF(VLOOKUP(D8604,'Resources Final'!A:C,3,FALSE)=0,"",VLOOKUP(D8604,'Resources Final'!A:C,3,FALSE))</f>
        <v>Y</v>
      </c>
      <c r="L8604" s="3" t="str">
        <f>IF(VLOOKUP(D8604,'Resources Final'!A:D,4,FALSE)=0,"",VLOOKUP(D8604,'Resources Final'!A:D,4,FALSE))</f>
        <v/>
      </c>
      <c r="M8604" s="3" t="str">
        <f>IF(VLOOKUP(D8604,'Resources Final'!A:E,5,FALSE)=0,"",VLOOKUP(D8604,'Resources Final'!A:E,5,FALSE))</f>
        <v/>
      </c>
      <c r="N8604" s="7" t="str">
        <f>IF(VLOOKUP(D8604,'Resources Final'!A:F,6,FALSE)=0,"",VLOOKUP(D8604,'Resources Final'!A:F,6,FALSE))</f>
        <v/>
      </c>
      <c r="O8604" s="3" t="str">
        <f>IF(VLOOKUP(D8604,'Resources Final'!A:G,7,FALSE)=0,"",VLOOKUP(D8604,'Resources Final'!A:G,7,FALSE))</f>
        <v/>
      </c>
    </row>
    <row r="8605" spans="1:15" x14ac:dyDescent="0.2">
      <c r="A8605" s="11">
        <v>990</v>
      </c>
      <c r="B8605" s="11" t="str">
        <f t="shared" si="149"/>
        <v>Fred C. and Mary R. Koch Foundation_Schwinn, Jonathan20122000</v>
      </c>
      <c r="C8605" s="11" t="s">
        <v>4161</v>
      </c>
      <c r="D8605" s="11" t="s">
        <v>3263</v>
      </c>
      <c r="E8605" s="11" t="s">
        <v>3263</v>
      </c>
      <c r="F8605" s="4">
        <v>2000</v>
      </c>
      <c r="G8605" s="3">
        <v>2012</v>
      </c>
      <c r="H8605" s="3" t="s">
        <v>21</v>
      </c>
      <c r="I8605" s="12" t="s">
        <v>4162</v>
      </c>
      <c r="J8605" s="3">
        <v>200</v>
      </c>
      <c r="K8605" s="3" t="str">
        <f>IF(VLOOKUP(D8605,'Resources Final'!A:C,3,FALSE)=0,"",VLOOKUP(D8605,'Resources Final'!A:C,3,FALSE))</f>
        <v>Y</v>
      </c>
      <c r="L8605" s="3" t="str">
        <f>IF(VLOOKUP(D8605,'Resources Final'!A:D,4,FALSE)=0,"",VLOOKUP(D8605,'Resources Final'!A:D,4,FALSE))</f>
        <v/>
      </c>
      <c r="M8605" s="3" t="str">
        <f>IF(VLOOKUP(D8605,'Resources Final'!A:E,5,FALSE)=0,"",VLOOKUP(D8605,'Resources Final'!A:E,5,FALSE))</f>
        <v/>
      </c>
      <c r="N8605" s="7" t="str">
        <f>IF(VLOOKUP(D8605,'Resources Final'!A:F,6,FALSE)=0,"",VLOOKUP(D8605,'Resources Final'!A:F,6,FALSE))</f>
        <v/>
      </c>
      <c r="O8605" s="3" t="str">
        <f>IF(VLOOKUP(D8605,'Resources Final'!A:G,7,FALSE)=0,"",VLOOKUP(D8605,'Resources Final'!A:G,7,FALSE))</f>
        <v/>
      </c>
    </row>
    <row r="8606" spans="1:15" x14ac:dyDescent="0.2">
      <c r="A8606" s="11">
        <v>990</v>
      </c>
      <c r="B8606" s="11" t="str">
        <f t="shared" si="149"/>
        <v>Fred C. and Mary R. Koch Foundation_Sementelli, Shelby20122000</v>
      </c>
      <c r="C8606" s="11" t="s">
        <v>4161</v>
      </c>
      <c r="D8606" s="11" t="s">
        <v>3282</v>
      </c>
      <c r="E8606" s="11" t="s">
        <v>3282</v>
      </c>
      <c r="F8606" s="4">
        <v>2000</v>
      </c>
      <c r="G8606" s="3">
        <v>2012</v>
      </c>
      <c r="H8606" s="3" t="s">
        <v>21</v>
      </c>
      <c r="I8606" s="12" t="s">
        <v>4162</v>
      </c>
      <c r="J8606" s="3">
        <v>201</v>
      </c>
      <c r="K8606" s="3" t="str">
        <f>IF(VLOOKUP(D8606,'Resources Final'!A:C,3,FALSE)=0,"",VLOOKUP(D8606,'Resources Final'!A:C,3,FALSE))</f>
        <v>Y</v>
      </c>
      <c r="L8606" s="3" t="str">
        <f>IF(VLOOKUP(D8606,'Resources Final'!A:D,4,FALSE)=0,"",VLOOKUP(D8606,'Resources Final'!A:D,4,FALSE))</f>
        <v/>
      </c>
      <c r="M8606" s="3" t="str">
        <f>IF(VLOOKUP(D8606,'Resources Final'!A:E,5,FALSE)=0,"",VLOOKUP(D8606,'Resources Final'!A:E,5,FALSE))</f>
        <v/>
      </c>
      <c r="N8606" s="7" t="str">
        <f>IF(VLOOKUP(D8606,'Resources Final'!A:F,6,FALSE)=0,"",VLOOKUP(D8606,'Resources Final'!A:F,6,FALSE))</f>
        <v/>
      </c>
      <c r="O8606" s="3" t="str">
        <f>IF(VLOOKUP(D8606,'Resources Final'!A:G,7,FALSE)=0,"",VLOOKUP(D8606,'Resources Final'!A:G,7,FALSE))</f>
        <v/>
      </c>
    </row>
    <row r="8607" spans="1:15" x14ac:dyDescent="0.2">
      <c r="A8607" s="11">
        <v>990</v>
      </c>
      <c r="B8607" s="11" t="str">
        <f t="shared" si="149"/>
        <v>Fred C. and Mary R. Koch Foundation_Slaten, Alexandra20122000</v>
      </c>
      <c r="C8607" s="11" t="s">
        <v>4161</v>
      </c>
      <c r="D8607" s="11" t="s">
        <v>3330</v>
      </c>
      <c r="E8607" s="11" t="s">
        <v>3330</v>
      </c>
      <c r="F8607" s="4">
        <v>2000</v>
      </c>
      <c r="G8607" s="3">
        <v>2012</v>
      </c>
      <c r="H8607" s="3" t="s">
        <v>21</v>
      </c>
      <c r="I8607" s="12" t="s">
        <v>4162</v>
      </c>
      <c r="J8607" s="3">
        <v>202</v>
      </c>
      <c r="K8607" s="3" t="str">
        <f>IF(VLOOKUP(D8607,'Resources Final'!A:C,3,FALSE)=0,"",VLOOKUP(D8607,'Resources Final'!A:C,3,FALSE))</f>
        <v>Y</v>
      </c>
      <c r="L8607" s="3" t="str">
        <f>IF(VLOOKUP(D8607,'Resources Final'!A:D,4,FALSE)=0,"",VLOOKUP(D8607,'Resources Final'!A:D,4,FALSE))</f>
        <v/>
      </c>
      <c r="M8607" s="3" t="str">
        <f>IF(VLOOKUP(D8607,'Resources Final'!A:E,5,FALSE)=0,"",VLOOKUP(D8607,'Resources Final'!A:E,5,FALSE))</f>
        <v/>
      </c>
      <c r="N8607" s="7" t="str">
        <f>IF(VLOOKUP(D8607,'Resources Final'!A:F,6,FALSE)=0,"",VLOOKUP(D8607,'Resources Final'!A:F,6,FALSE))</f>
        <v/>
      </c>
      <c r="O8607" s="3" t="str">
        <f>IF(VLOOKUP(D8607,'Resources Final'!A:G,7,FALSE)=0,"",VLOOKUP(D8607,'Resources Final'!A:G,7,FALSE))</f>
        <v/>
      </c>
    </row>
    <row r="8608" spans="1:15" x14ac:dyDescent="0.2">
      <c r="A8608" s="11">
        <v>990</v>
      </c>
      <c r="B8608" s="11" t="str">
        <f t="shared" si="149"/>
        <v>Fred C. and Mary R. Koch Foundation_Smith, Lindsay20122000</v>
      </c>
      <c r="C8608" s="11" t="s">
        <v>4161</v>
      </c>
      <c r="D8608" s="11" t="s">
        <v>3340</v>
      </c>
      <c r="E8608" s="11" t="s">
        <v>3340</v>
      </c>
      <c r="F8608" s="4">
        <v>2000</v>
      </c>
      <c r="G8608" s="3">
        <v>2012</v>
      </c>
      <c r="H8608" s="3" t="s">
        <v>21</v>
      </c>
      <c r="I8608" s="12" t="s">
        <v>4162</v>
      </c>
      <c r="J8608" s="3">
        <v>203</v>
      </c>
      <c r="K8608" s="3" t="str">
        <f>IF(VLOOKUP(D8608,'Resources Final'!A:C,3,FALSE)=0,"",VLOOKUP(D8608,'Resources Final'!A:C,3,FALSE))</f>
        <v>Y</v>
      </c>
      <c r="L8608" s="3" t="str">
        <f>IF(VLOOKUP(D8608,'Resources Final'!A:D,4,FALSE)=0,"",VLOOKUP(D8608,'Resources Final'!A:D,4,FALSE))</f>
        <v/>
      </c>
      <c r="M8608" s="3" t="str">
        <f>IF(VLOOKUP(D8608,'Resources Final'!A:E,5,FALSE)=0,"",VLOOKUP(D8608,'Resources Final'!A:E,5,FALSE))</f>
        <v/>
      </c>
      <c r="N8608" s="7" t="str">
        <f>IF(VLOOKUP(D8608,'Resources Final'!A:F,6,FALSE)=0,"",VLOOKUP(D8608,'Resources Final'!A:F,6,FALSE))</f>
        <v/>
      </c>
      <c r="O8608" s="3" t="str">
        <f>IF(VLOOKUP(D8608,'Resources Final'!A:G,7,FALSE)=0,"",VLOOKUP(D8608,'Resources Final'!A:G,7,FALSE))</f>
        <v/>
      </c>
    </row>
    <row r="8609" spans="1:15" x14ac:dyDescent="0.2">
      <c r="A8609" s="11">
        <v>990</v>
      </c>
      <c r="B8609" s="11" t="str">
        <f t="shared" si="149"/>
        <v>Fred C. and Mary R. Koch Foundation_Stewart, Savannah20122000</v>
      </c>
      <c r="C8609" s="11" t="s">
        <v>4161</v>
      </c>
      <c r="D8609" s="11" t="s">
        <v>3445</v>
      </c>
      <c r="E8609" s="11" t="s">
        <v>3445</v>
      </c>
      <c r="F8609" s="4">
        <v>2000</v>
      </c>
      <c r="G8609" s="3">
        <v>2012</v>
      </c>
      <c r="H8609" s="3" t="s">
        <v>21</v>
      </c>
      <c r="I8609" s="12" t="s">
        <v>4162</v>
      </c>
      <c r="J8609" s="3">
        <v>204</v>
      </c>
      <c r="K8609" s="3" t="str">
        <f>IF(VLOOKUP(D8609,'Resources Final'!A:C,3,FALSE)=0,"",VLOOKUP(D8609,'Resources Final'!A:C,3,FALSE))</f>
        <v>Y</v>
      </c>
      <c r="L8609" s="3" t="str">
        <f>IF(VLOOKUP(D8609,'Resources Final'!A:D,4,FALSE)=0,"",VLOOKUP(D8609,'Resources Final'!A:D,4,FALSE))</f>
        <v/>
      </c>
      <c r="M8609" s="3" t="str">
        <f>IF(VLOOKUP(D8609,'Resources Final'!A:E,5,FALSE)=0,"",VLOOKUP(D8609,'Resources Final'!A:E,5,FALSE))</f>
        <v/>
      </c>
      <c r="N8609" s="7" t="str">
        <f>IF(VLOOKUP(D8609,'Resources Final'!A:F,6,FALSE)=0,"",VLOOKUP(D8609,'Resources Final'!A:F,6,FALSE))</f>
        <v/>
      </c>
      <c r="O8609" s="3" t="str">
        <f>IF(VLOOKUP(D8609,'Resources Final'!A:G,7,FALSE)=0,"",VLOOKUP(D8609,'Resources Final'!A:G,7,FALSE))</f>
        <v/>
      </c>
    </row>
    <row r="8610" spans="1:15" x14ac:dyDescent="0.2">
      <c r="A8610" s="11">
        <v>990</v>
      </c>
      <c r="B8610" s="11" t="str">
        <f t="shared" si="149"/>
        <v>Fred C. and Mary R. Koch Foundation_Stewart, Nathan20122000</v>
      </c>
      <c r="C8610" s="11" t="s">
        <v>4161</v>
      </c>
      <c r="D8610" s="11" t="s">
        <v>3443</v>
      </c>
      <c r="E8610" s="11" t="s">
        <v>3443</v>
      </c>
      <c r="F8610" s="4">
        <v>2000</v>
      </c>
      <c r="G8610" s="3">
        <v>2012</v>
      </c>
      <c r="H8610" s="3" t="s">
        <v>21</v>
      </c>
      <c r="I8610" s="12" t="s">
        <v>4162</v>
      </c>
      <c r="J8610" s="3">
        <v>205</v>
      </c>
      <c r="K8610" s="3" t="str">
        <f>IF(VLOOKUP(D8610,'Resources Final'!A:C,3,FALSE)=0,"",VLOOKUP(D8610,'Resources Final'!A:C,3,FALSE))</f>
        <v>Y</v>
      </c>
      <c r="L8610" s="3" t="str">
        <f>IF(VLOOKUP(D8610,'Resources Final'!A:D,4,FALSE)=0,"",VLOOKUP(D8610,'Resources Final'!A:D,4,FALSE))</f>
        <v/>
      </c>
      <c r="M8610" s="3" t="str">
        <f>IF(VLOOKUP(D8610,'Resources Final'!A:E,5,FALSE)=0,"",VLOOKUP(D8610,'Resources Final'!A:E,5,FALSE))</f>
        <v/>
      </c>
      <c r="N8610" s="7" t="str">
        <f>IF(VLOOKUP(D8610,'Resources Final'!A:F,6,FALSE)=0,"",VLOOKUP(D8610,'Resources Final'!A:F,6,FALSE))</f>
        <v/>
      </c>
      <c r="O8610" s="3" t="str">
        <f>IF(VLOOKUP(D8610,'Resources Final'!A:G,7,FALSE)=0,"",VLOOKUP(D8610,'Resources Final'!A:G,7,FALSE))</f>
        <v/>
      </c>
    </row>
    <row r="8611" spans="1:15" x14ac:dyDescent="0.2">
      <c r="A8611" s="11">
        <v>990</v>
      </c>
      <c r="B8611" s="11" t="str">
        <f t="shared" si="149"/>
        <v>Fred C. and Mary R. Koch Foundation_Stout, Bryce20122000</v>
      </c>
      <c r="C8611" s="11" t="s">
        <v>4161</v>
      </c>
      <c r="D8611" s="11" t="s">
        <v>3457</v>
      </c>
      <c r="E8611" s="11" t="s">
        <v>3457</v>
      </c>
      <c r="F8611" s="4">
        <v>2000</v>
      </c>
      <c r="G8611" s="3">
        <v>2012</v>
      </c>
      <c r="H8611" s="3" t="s">
        <v>21</v>
      </c>
      <c r="I8611" s="12" t="s">
        <v>4162</v>
      </c>
      <c r="J8611" s="3">
        <v>206</v>
      </c>
      <c r="K8611" s="3" t="str">
        <f>IF(VLOOKUP(D8611,'Resources Final'!A:C,3,FALSE)=0,"",VLOOKUP(D8611,'Resources Final'!A:C,3,FALSE))</f>
        <v>Y</v>
      </c>
      <c r="L8611" s="3" t="str">
        <f>IF(VLOOKUP(D8611,'Resources Final'!A:D,4,FALSE)=0,"",VLOOKUP(D8611,'Resources Final'!A:D,4,FALSE))</f>
        <v/>
      </c>
      <c r="M8611" s="3" t="str">
        <f>IF(VLOOKUP(D8611,'Resources Final'!A:E,5,FALSE)=0,"",VLOOKUP(D8611,'Resources Final'!A:E,5,FALSE))</f>
        <v/>
      </c>
      <c r="N8611" s="7" t="str">
        <f>IF(VLOOKUP(D8611,'Resources Final'!A:F,6,FALSE)=0,"",VLOOKUP(D8611,'Resources Final'!A:F,6,FALSE))</f>
        <v/>
      </c>
      <c r="O8611" s="3" t="str">
        <f>IF(VLOOKUP(D8611,'Resources Final'!A:G,7,FALSE)=0,"",VLOOKUP(D8611,'Resources Final'!A:G,7,FALSE))</f>
        <v/>
      </c>
    </row>
    <row r="8612" spans="1:15" x14ac:dyDescent="0.2">
      <c r="A8612" s="11">
        <v>990</v>
      </c>
      <c r="B8612" s="11" t="str">
        <f t="shared" si="149"/>
        <v>Fred C. and Mary R. Koch Foundation_Strate, Justin20122000</v>
      </c>
      <c r="C8612" s="11" t="s">
        <v>4161</v>
      </c>
      <c r="D8612" s="11" t="s">
        <v>3460</v>
      </c>
      <c r="E8612" s="11" t="s">
        <v>3460</v>
      </c>
      <c r="F8612" s="4">
        <v>2000</v>
      </c>
      <c r="G8612" s="3">
        <v>2012</v>
      </c>
      <c r="H8612" s="3" t="s">
        <v>21</v>
      </c>
      <c r="I8612" s="12" t="s">
        <v>4162</v>
      </c>
      <c r="J8612" s="3">
        <v>207</v>
      </c>
      <c r="K8612" s="3" t="str">
        <f>IF(VLOOKUP(D8612,'Resources Final'!A:C,3,FALSE)=0,"",VLOOKUP(D8612,'Resources Final'!A:C,3,FALSE))</f>
        <v>Y</v>
      </c>
      <c r="L8612" s="3" t="str">
        <f>IF(VLOOKUP(D8612,'Resources Final'!A:D,4,FALSE)=0,"",VLOOKUP(D8612,'Resources Final'!A:D,4,FALSE))</f>
        <v/>
      </c>
      <c r="M8612" s="3" t="str">
        <f>IF(VLOOKUP(D8612,'Resources Final'!A:E,5,FALSE)=0,"",VLOOKUP(D8612,'Resources Final'!A:E,5,FALSE))</f>
        <v/>
      </c>
      <c r="N8612" s="7" t="str">
        <f>IF(VLOOKUP(D8612,'Resources Final'!A:F,6,FALSE)=0,"",VLOOKUP(D8612,'Resources Final'!A:F,6,FALSE))</f>
        <v/>
      </c>
      <c r="O8612" s="3" t="str">
        <f>IF(VLOOKUP(D8612,'Resources Final'!A:G,7,FALSE)=0,"",VLOOKUP(D8612,'Resources Final'!A:G,7,FALSE))</f>
        <v/>
      </c>
    </row>
    <row r="8613" spans="1:15" x14ac:dyDescent="0.2">
      <c r="A8613" s="11">
        <v>990</v>
      </c>
      <c r="B8613" s="11" t="str">
        <f t="shared" si="149"/>
        <v>Fred C. and Mary R. Koch Foundation_Sweigart, Sarah20122000</v>
      </c>
      <c r="C8613" s="11" t="s">
        <v>4161</v>
      </c>
      <c r="D8613" s="11" t="s">
        <v>3493</v>
      </c>
      <c r="E8613" s="11" t="s">
        <v>3493</v>
      </c>
      <c r="F8613" s="4">
        <v>2000</v>
      </c>
      <c r="G8613" s="3">
        <v>2012</v>
      </c>
      <c r="H8613" s="3" t="s">
        <v>21</v>
      </c>
      <c r="I8613" s="12" t="s">
        <v>4162</v>
      </c>
      <c r="J8613" s="3">
        <v>208</v>
      </c>
      <c r="K8613" s="3" t="str">
        <f>IF(VLOOKUP(D8613,'Resources Final'!A:C,3,FALSE)=0,"",VLOOKUP(D8613,'Resources Final'!A:C,3,FALSE))</f>
        <v>Y</v>
      </c>
      <c r="L8613" s="3" t="str">
        <f>IF(VLOOKUP(D8613,'Resources Final'!A:D,4,FALSE)=0,"",VLOOKUP(D8613,'Resources Final'!A:D,4,FALSE))</f>
        <v/>
      </c>
      <c r="M8613" s="3" t="str">
        <f>IF(VLOOKUP(D8613,'Resources Final'!A:E,5,FALSE)=0,"",VLOOKUP(D8613,'Resources Final'!A:E,5,FALSE))</f>
        <v/>
      </c>
      <c r="N8613" s="7" t="str">
        <f>IF(VLOOKUP(D8613,'Resources Final'!A:F,6,FALSE)=0,"",VLOOKUP(D8613,'Resources Final'!A:F,6,FALSE))</f>
        <v/>
      </c>
      <c r="O8613" s="3" t="str">
        <f>IF(VLOOKUP(D8613,'Resources Final'!A:G,7,FALSE)=0,"",VLOOKUP(D8613,'Resources Final'!A:G,7,FALSE))</f>
        <v/>
      </c>
    </row>
    <row r="8614" spans="1:15" x14ac:dyDescent="0.2">
      <c r="A8614" s="11">
        <v>990</v>
      </c>
      <c r="B8614" s="11" t="str">
        <f t="shared" si="149"/>
        <v>Fred C. and Mary R. Koch Foundation_Taylor, Alexander20122000</v>
      </c>
      <c r="C8614" s="11" t="s">
        <v>4161</v>
      </c>
      <c r="D8614" s="11" t="s">
        <v>3535</v>
      </c>
      <c r="E8614" s="11" t="s">
        <v>3535</v>
      </c>
      <c r="F8614" s="4">
        <v>2000</v>
      </c>
      <c r="G8614" s="3">
        <v>2012</v>
      </c>
      <c r="H8614" s="3" t="s">
        <v>21</v>
      </c>
      <c r="I8614" s="12" t="s">
        <v>4162</v>
      </c>
      <c r="J8614" s="3">
        <v>209</v>
      </c>
      <c r="K8614" s="3" t="str">
        <f>IF(VLOOKUP(D8614,'Resources Final'!A:C,3,FALSE)=0,"",VLOOKUP(D8614,'Resources Final'!A:C,3,FALSE))</f>
        <v>Y</v>
      </c>
      <c r="L8614" s="3" t="str">
        <f>IF(VLOOKUP(D8614,'Resources Final'!A:D,4,FALSE)=0,"",VLOOKUP(D8614,'Resources Final'!A:D,4,FALSE))</f>
        <v/>
      </c>
      <c r="M8614" s="3" t="str">
        <f>IF(VLOOKUP(D8614,'Resources Final'!A:E,5,FALSE)=0,"",VLOOKUP(D8614,'Resources Final'!A:E,5,FALSE))</f>
        <v/>
      </c>
      <c r="N8614" s="7" t="str">
        <f>IF(VLOOKUP(D8614,'Resources Final'!A:F,6,FALSE)=0,"",VLOOKUP(D8614,'Resources Final'!A:F,6,FALSE))</f>
        <v/>
      </c>
      <c r="O8614" s="3" t="str">
        <f>IF(VLOOKUP(D8614,'Resources Final'!A:G,7,FALSE)=0,"",VLOOKUP(D8614,'Resources Final'!A:G,7,FALSE))</f>
        <v/>
      </c>
    </row>
    <row r="8615" spans="1:15" x14ac:dyDescent="0.2">
      <c r="A8615" s="11">
        <v>990</v>
      </c>
      <c r="B8615" s="11" t="str">
        <f t="shared" si="149"/>
        <v>Fred C. and Mary R. Koch Foundation_Thraen, Linnea20122000</v>
      </c>
      <c r="C8615" s="11" t="s">
        <v>4161</v>
      </c>
      <c r="D8615" s="11" t="s">
        <v>3645</v>
      </c>
      <c r="E8615" s="11" t="s">
        <v>3645</v>
      </c>
      <c r="F8615" s="4">
        <v>2000</v>
      </c>
      <c r="G8615" s="3">
        <v>2012</v>
      </c>
      <c r="H8615" s="3" t="s">
        <v>21</v>
      </c>
      <c r="I8615" s="12" t="s">
        <v>4162</v>
      </c>
      <c r="J8615" s="3">
        <v>210</v>
      </c>
      <c r="K8615" s="3" t="str">
        <f>IF(VLOOKUP(D8615,'Resources Final'!A:C,3,FALSE)=0,"",VLOOKUP(D8615,'Resources Final'!A:C,3,FALSE))</f>
        <v>Y</v>
      </c>
      <c r="L8615" s="3" t="str">
        <f>IF(VLOOKUP(D8615,'Resources Final'!A:D,4,FALSE)=0,"",VLOOKUP(D8615,'Resources Final'!A:D,4,FALSE))</f>
        <v/>
      </c>
      <c r="M8615" s="3" t="str">
        <f>IF(VLOOKUP(D8615,'Resources Final'!A:E,5,FALSE)=0,"",VLOOKUP(D8615,'Resources Final'!A:E,5,FALSE))</f>
        <v/>
      </c>
      <c r="N8615" s="7" t="str">
        <f>IF(VLOOKUP(D8615,'Resources Final'!A:F,6,FALSE)=0,"",VLOOKUP(D8615,'Resources Final'!A:F,6,FALSE))</f>
        <v/>
      </c>
      <c r="O8615" s="3" t="str">
        <f>IF(VLOOKUP(D8615,'Resources Final'!A:G,7,FALSE)=0,"",VLOOKUP(D8615,'Resources Final'!A:G,7,FALSE))</f>
        <v/>
      </c>
    </row>
    <row r="8616" spans="1:15" x14ac:dyDescent="0.2">
      <c r="A8616" s="11">
        <v>990</v>
      </c>
      <c r="B8616" s="11" t="str">
        <f t="shared" si="149"/>
        <v>Fred C. and Mary R. Koch Foundation_Treat, Meredith20122000</v>
      </c>
      <c r="C8616" s="11" t="s">
        <v>4161</v>
      </c>
      <c r="D8616" s="11" t="s">
        <v>3677</v>
      </c>
      <c r="E8616" s="11" t="s">
        <v>3677</v>
      </c>
      <c r="F8616" s="4">
        <v>2000</v>
      </c>
      <c r="G8616" s="3">
        <v>2012</v>
      </c>
      <c r="H8616" s="3" t="s">
        <v>21</v>
      </c>
      <c r="I8616" s="12" t="s">
        <v>4162</v>
      </c>
      <c r="J8616" s="3">
        <v>211</v>
      </c>
      <c r="K8616" s="3" t="str">
        <f>IF(VLOOKUP(D8616,'Resources Final'!A:C,3,FALSE)=0,"",VLOOKUP(D8616,'Resources Final'!A:C,3,FALSE))</f>
        <v>Y</v>
      </c>
      <c r="L8616" s="3" t="str">
        <f>IF(VLOOKUP(D8616,'Resources Final'!A:D,4,FALSE)=0,"",VLOOKUP(D8616,'Resources Final'!A:D,4,FALSE))</f>
        <v/>
      </c>
      <c r="M8616" s="3" t="str">
        <f>IF(VLOOKUP(D8616,'Resources Final'!A:E,5,FALSE)=0,"",VLOOKUP(D8616,'Resources Final'!A:E,5,FALSE))</f>
        <v/>
      </c>
      <c r="N8616" s="7" t="str">
        <f>IF(VLOOKUP(D8616,'Resources Final'!A:F,6,FALSE)=0,"",VLOOKUP(D8616,'Resources Final'!A:F,6,FALSE))</f>
        <v/>
      </c>
      <c r="O8616" s="3" t="str">
        <f>IF(VLOOKUP(D8616,'Resources Final'!A:G,7,FALSE)=0,"",VLOOKUP(D8616,'Resources Final'!A:G,7,FALSE))</f>
        <v/>
      </c>
    </row>
    <row r="8617" spans="1:15" x14ac:dyDescent="0.2">
      <c r="A8617" s="11">
        <v>990</v>
      </c>
      <c r="B8617" s="11" t="str">
        <f t="shared" si="149"/>
        <v>Fred C. and Mary R. Koch Foundation_Trerotola, Tyler20122000</v>
      </c>
      <c r="C8617" s="11" t="s">
        <v>4161</v>
      </c>
      <c r="D8617" s="11" t="s">
        <v>3678</v>
      </c>
      <c r="E8617" s="11" t="s">
        <v>3678</v>
      </c>
      <c r="F8617" s="4">
        <v>2000</v>
      </c>
      <c r="G8617" s="3">
        <v>2012</v>
      </c>
      <c r="H8617" s="3" t="s">
        <v>21</v>
      </c>
      <c r="I8617" s="12" t="s">
        <v>4162</v>
      </c>
      <c r="J8617" s="3">
        <v>212</v>
      </c>
      <c r="K8617" s="3" t="str">
        <f>IF(VLOOKUP(D8617,'Resources Final'!A:C,3,FALSE)=0,"",VLOOKUP(D8617,'Resources Final'!A:C,3,FALSE))</f>
        <v>Y</v>
      </c>
      <c r="L8617" s="3" t="str">
        <f>IF(VLOOKUP(D8617,'Resources Final'!A:D,4,FALSE)=0,"",VLOOKUP(D8617,'Resources Final'!A:D,4,FALSE))</f>
        <v/>
      </c>
      <c r="M8617" s="3" t="str">
        <f>IF(VLOOKUP(D8617,'Resources Final'!A:E,5,FALSE)=0,"",VLOOKUP(D8617,'Resources Final'!A:E,5,FALSE))</f>
        <v/>
      </c>
      <c r="N8617" s="7" t="str">
        <f>IF(VLOOKUP(D8617,'Resources Final'!A:F,6,FALSE)=0,"",VLOOKUP(D8617,'Resources Final'!A:F,6,FALSE))</f>
        <v/>
      </c>
      <c r="O8617" s="3" t="str">
        <f>IF(VLOOKUP(D8617,'Resources Final'!A:G,7,FALSE)=0,"",VLOOKUP(D8617,'Resources Final'!A:G,7,FALSE))</f>
        <v/>
      </c>
    </row>
    <row r="8618" spans="1:15" x14ac:dyDescent="0.2">
      <c r="A8618" s="11">
        <v>990</v>
      </c>
      <c r="B8618" s="11" t="str">
        <f t="shared" si="149"/>
        <v>Fred C. and Mary R. Koch Foundation_Valdez, Michael20122000</v>
      </c>
      <c r="C8618" s="11" t="s">
        <v>4161</v>
      </c>
      <c r="D8618" s="11" t="s">
        <v>3869</v>
      </c>
      <c r="E8618" s="11" t="s">
        <v>3869</v>
      </c>
      <c r="F8618" s="4">
        <v>2000</v>
      </c>
      <c r="G8618" s="3">
        <v>2012</v>
      </c>
      <c r="H8618" s="3" t="s">
        <v>21</v>
      </c>
      <c r="I8618" s="12" t="s">
        <v>4162</v>
      </c>
      <c r="J8618" s="3">
        <v>213</v>
      </c>
      <c r="K8618" s="3" t="str">
        <f>IF(VLOOKUP(D8618,'Resources Final'!A:C,3,FALSE)=0,"",VLOOKUP(D8618,'Resources Final'!A:C,3,FALSE))</f>
        <v>Y</v>
      </c>
      <c r="L8618" s="3" t="str">
        <f>IF(VLOOKUP(D8618,'Resources Final'!A:D,4,FALSE)=0,"",VLOOKUP(D8618,'Resources Final'!A:D,4,FALSE))</f>
        <v/>
      </c>
      <c r="M8618" s="3" t="str">
        <f>IF(VLOOKUP(D8618,'Resources Final'!A:E,5,FALSE)=0,"",VLOOKUP(D8618,'Resources Final'!A:E,5,FALSE))</f>
        <v/>
      </c>
      <c r="N8618" s="7" t="str">
        <f>IF(VLOOKUP(D8618,'Resources Final'!A:F,6,FALSE)=0,"",VLOOKUP(D8618,'Resources Final'!A:F,6,FALSE))</f>
        <v/>
      </c>
      <c r="O8618" s="3" t="str">
        <f>IF(VLOOKUP(D8618,'Resources Final'!A:G,7,FALSE)=0,"",VLOOKUP(D8618,'Resources Final'!A:G,7,FALSE))</f>
        <v/>
      </c>
    </row>
    <row r="8619" spans="1:15" x14ac:dyDescent="0.2">
      <c r="A8619" s="11">
        <v>990</v>
      </c>
      <c r="B8619" s="11" t="str">
        <f t="shared" si="149"/>
        <v>Fred C. and Mary R. Koch Foundation_Vetalice, Nicole20122000</v>
      </c>
      <c r="C8619" s="11" t="s">
        <v>4161</v>
      </c>
      <c r="D8619" s="11" t="s">
        <v>3889</v>
      </c>
      <c r="E8619" s="11" t="s">
        <v>3889</v>
      </c>
      <c r="F8619" s="4">
        <v>2000</v>
      </c>
      <c r="G8619" s="3">
        <v>2012</v>
      </c>
      <c r="H8619" s="3" t="s">
        <v>21</v>
      </c>
      <c r="I8619" s="12" t="s">
        <v>4162</v>
      </c>
      <c r="J8619" s="3">
        <v>214</v>
      </c>
      <c r="K8619" s="3" t="str">
        <f>IF(VLOOKUP(D8619,'Resources Final'!A:C,3,FALSE)=0,"",VLOOKUP(D8619,'Resources Final'!A:C,3,FALSE))</f>
        <v>Y</v>
      </c>
      <c r="L8619" s="3" t="str">
        <f>IF(VLOOKUP(D8619,'Resources Final'!A:D,4,FALSE)=0,"",VLOOKUP(D8619,'Resources Final'!A:D,4,FALSE))</f>
        <v/>
      </c>
      <c r="M8619" s="3" t="str">
        <f>IF(VLOOKUP(D8619,'Resources Final'!A:E,5,FALSE)=0,"",VLOOKUP(D8619,'Resources Final'!A:E,5,FALSE))</f>
        <v/>
      </c>
      <c r="N8619" s="7" t="str">
        <f>IF(VLOOKUP(D8619,'Resources Final'!A:F,6,FALSE)=0,"",VLOOKUP(D8619,'Resources Final'!A:F,6,FALSE))</f>
        <v/>
      </c>
      <c r="O8619" s="3" t="str">
        <f>IF(VLOOKUP(D8619,'Resources Final'!A:G,7,FALSE)=0,"",VLOOKUP(D8619,'Resources Final'!A:G,7,FALSE))</f>
        <v/>
      </c>
    </row>
    <row r="8620" spans="1:15" x14ac:dyDescent="0.2">
      <c r="A8620" s="11">
        <v>990</v>
      </c>
      <c r="B8620" s="11" t="str">
        <f t="shared" si="149"/>
        <v>Fred C. and Mary R. Koch Foundation_Vogt, Adam20122000</v>
      </c>
      <c r="C8620" s="11" t="s">
        <v>4161</v>
      </c>
      <c r="D8620" s="11" t="s">
        <v>3905</v>
      </c>
      <c r="E8620" s="11" t="s">
        <v>3905</v>
      </c>
      <c r="F8620" s="4">
        <v>2000</v>
      </c>
      <c r="G8620" s="3">
        <v>2012</v>
      </c>
      <c r="H8620" s="3" t="s">
        <v>21</v>
      </c>
      <c r="I8620" s="12" t="s">
        <v>4162</v>
      </c>
      <c r="J8620" s="3">
        <v>215</v>
      </c>
      <c r="K8620" s="3" t="str">
        <f>IF(VLOOKUP(D8620,'Resources Final'!A:C,3,FALSE)=0,"",VLOOKUP(D8620,'Resources Final'!A:C,3,FALSE))</f>
        <v>Y</v>
      </c>
      <c r="L8620" s="3" t="str">
        <f>IF(VLOOKUP(D8620,'Resources Final'!A:D,4,FALSE)=0,"",VLOOKUP(D8620,'Resources Final'!A:D,4,FALSE))</f>
        <v/>
      </c>
      <c r="M8620" s="3" t="str">
        <f>IF(VLOOKUP(D8620,'Resources Final'!A:E,5,FALSE)=0,"",VLOOKUP(D8620,'Resources Final'!A:E,5,FALSE))</f>
        <v/>
      </c>
      <c r="N8620" s="7" t="str">
        <f>IF(VLOOKUP(D8620,'Resources Final'!A:F,6,FALSE)=0,"",VLOOKUP(D8620,'Resources Final'!A:F,6,FALSE))</f>
        <v/>
      </c>
      <c r="O8620" s="3" t="str">
        <f>IF(VLOOKUP(D8620,'Resources Final'!A:G,7,FALSE)=0,"",VLOOKUP(D8620,'Resources Final'!A:G,7,FALSE))</f>
        <v/>
      </c>
    </row>
    <row r="8621" spans="1:15" x14ac:dyDescent="0.2">
      <c r="A8621" s="11">
        <v>990</v>
      </c>
      <c r="B8621" s="11" t="str">
        <f t="shared" si="149"/>
        <v>Fred C. and Mary R. Koch Foundation_Waggett, Jonathan20122000</v>
      </c>
      <c r="C8621" s="11" t="s">
        <v>4161</v>
      </c>
      <c r="D8621" s="11" t="s">
        <v>3919</v>
      </c>
      <c r="E8621" s="11" t="s">
        <v>3919</v>
      </c>
      <c r="F8621" s="4">
        <v>2000</v>
      </c>
      <c r="G8621" s="3">
        <v>2012</v>
      </c>
      <c r="H8621" s="3" t="s">
        <v>21</v>
      </c>
      <c r="I8621" s="12" t="s">
        <v>4162</v>
      </c>
      <c r="J8621" s="3">
        <v>216</v>
      </c>
      <c r="K8621" s="3" t="str">
        <f>IF(VLOOKUP(D8621,'Resources Final'!A:C,3,FALSE)=0,"",VLOOKUP(D8621,'Resources Final'!A:C,3,FALSE))</f>
        <v>Y</v>
      </c>
      <c r="L8621" s="3" t="str">
        <f>IF(VLOOKUP(D8621,'Resources Final'!A:D,4,FALSE)=0,"",VLOOKUP(D8621,'Resources Final'!A:D,4,FALSE))</f>
        <v/>
      </c>
      <c r="M8621" s="3" t="str">
        <f>IF(VLOOKUP(D8621,'Resources Final'!A:E,5,FALSE)=0,"",VLOOKUP(D8621,'Resources Final'!A:E,5,FALSE))</f>
        <v/>
      </c>
      <c r="N8621" s="7" t="str">
        <f>IF(VLOOKUP(D8621,'Resources Final'!A:F,6,FALSE)=0,"",VLOOKUP(D8621,'Resources Final'!A:F,6,FALSE))</f>
        <v/>
      </c>
      <c r="O8621" s="3" t="str">
        <f>IF(VLOOKUP(D8621,'Resources Final'!A:G,7,FALSE)=0,"",VLOOKUP(D8621,'Resources Final'!A:G,7,FALSE))</f>
        <v/>
      </c>
    </row>
    <row r="8622" spans="1:15" x14ac:dyDescent="0.2">
      <c r="A8622" s="11">
        <v>990</v>
      </c>
      <c r="B8622" s="11" t="str">
        <f t="shared" si="149"/>
        <v>Fred C. and Mary R. Koch Foundation_Westemeir, Kailey20122000</v>
      </c>
      <c r="C8622" s="11" t="s">
        <v>4161</v>
      </c>
      <c r="D8622" s="11" t="s">
        <v>3982</v>
      </c>
      <c r="E8622" s="11" t="s">
        <v>3982</v>
      </c>
      <c r="F8622" s="4">
        <v>2000</v>
      </c>
      <c r="G8622" s="3">
        <v>2012</v>
      </c>
      <c r="H8622" s="3" t="s">
        <v>21</v>
      </c>
      <c r="I8622" s="12" t="s">
        <v>4162</v>
      </c>
      <c r="J8622" s="3">
        <v>217</v>
      </c>
      <c r="K8622" s="3" t="str">
        <f>IF(VLOOKUP(D8622,'Resources Final'!A:C,3,FALSE)=0,"",VLOOKUP(D8622,'Resources Final'!A:C,3,FALSE))</f>
        <v>Y</v>
      </c>
      <c r="L8622" s="3" t="str">
        <f>IF(VLOOKUP(D8622,'Resources Final'!A:D,4,FALSE)=0,"",VLOOKUP(D8622,'Resources Final'!A:D,4,FALSE))</f>
        <v/>
      </c>
      <c r="M8622" s="3" t="str">
        <f>IF(VLOOKUP(D8622,'Resources Final'!A:E,5,FALSE)=0,"",VLOOKUP(D8622,'Resources Final'!A:E,5,FALSE))</f>
        <v/>
      </c>
      <c r="N8622" s="7" t="str">
        <f>IF(VLOOKUP(D8622,'Resources Final'!A:F,6,FALSE)=0,"",VLOOKUP(D8622,'Resources Final'!A:F,6,FALSE))</f>
        <v/>
      </c>
      <c r="O8622" s="3" t="str">
        <f>IF(VLOOKUP(D8622,'Resources Final'!A:G,7,FALSE)=0,"",VLOOKUP(D8622,'Resources Final'!A:G,7,FALSE))</f>
        <v/>
      </c>
    </row>
    <row r="8623" spans="1:15" x14ac:dyDescent="0.2">
      <c r="A8623" s="11">
        <v>990</v>
      </c>
      <c r="B8623" s="11" t="str">
        <f t="shared" si="149"/>
        <v>Fred C. and Mary R. Koch Foundation_Whitt, Elizabeth20122000</v>
      </c>
      <c r="C8623" s="11" t="s">
        <v>4161</v>
      </c>
      <c r="D8623" s="11" t="s">
        <v>4007</v>
      </c>
      <c r="E8623" s="11" t="s">
        <v>4007</v>
      </c>
      <c r="F8623" s="4">
        <v>2000</v>
      </c>
      <c r="G8623" s="3">
        <v>2012</v>
      </c>
      <c r="H8623" s="3" t="s">
        <v>21</v>
      </c>
      <c r="I8623" s="12" t="s">
        <v>4162</v>
      </c>
      <c r="J8623" s="3">
        <v>218</v>
      </c>
      <c r="K8623" s="3" t="str">
        <f>IF(VLOOKUP(D8623,'Resources Final'!A:C,3,FALSE)=0,"",VLOOKUP(D8623,'Resources Final'!A:C,3,FALSE))</f>
        <v>Y</v>
      </c>
      <c r="L8623" s="3" t="str">
        <f>IF(VLOOKUP(D8623,'Resources Final'!A:D,4,FALSE)=0,"",VLOOKUP(D8623,'Resources Final'!A:D,4,FALSE))</f>
        <v/>
      </c>
      <c r="M8623" s="3" t="str">
        <f>IF(VLOOKUP(D8623,'Resources Final'!A:E,5,FALSE)=0,"",VLOOKUP(D8623,'Resources Final'!A:E,5,FALSE))</f>
        <v/>
      </c>
      <c r="N8623" s="7" t="str">
        <f>IF(VLOOKUP(D8623,'Resources Final'!A:F,6,FALSE)=0,"",VLOOKUP(D8623,'Resources Final'!A:F,6,FALSE))</f>
        <v/>
      </c>
      <c r="O8623" s="3" t="str">
        <f>IF(VLOOKUP(D8623,'Resources Final'!A:G,7,FALSE)=0,"",VLOOKUP(D8623,'Resources Final'!A:G,7,FALSE))</f>
        <v/>
      </c>
    </row>
    <row r="8624" spans="1:15" x14ac:dyDescent="0.2">
      <c r="A8624" s="11">
        <v>990</v>
      </c>
      <c r="B8624" s="11" t="str">
        <f t="shared" si="149"/>
        <v>Fred C. and Mary R. Koch Foundation_Wierman, Christopher20122000</v>
      </c>
      <c r="C8624" s="11" t="s">
        <v>4161</v>
      </c>
      <c r="D8624" s="11" t="s">
        <v>4026</v>
      </c>
      <c r="E8624" s="11" t="s">
        <v>4026</v>
      </c>
      <c r="F8624" s="4">
        <v>2000</v>
      </c>
      <c r="G8624" s="3">
        <v>2012</v>
      </c>
      <c r="H8624" s="3" t="s">
        <v>21</v>
      </c>
      <c r="I8624" s="12" t="s">
        <v>4162</v>
      </c>
      <c r="J8624" s="3">
        <v>219</v>
      </c>
      <c r="K8624" s="3" t="str">
        <f>IF(VLOOKUP(D8624,'Resources Final'!A:C,3,FALSE)=0,"",VLOOKUP(D8624,'Resources Final'!A:C,3,FALSE))</f>
        <v>Y</v>
      </c>
      <c r="L8624" s="3" t="str">
        <f>IF(VLOOKUP(D8624,'Resources Final'!A:D,4,FALSE)=0,"",VLOOKUP(D8624,'Resources Final'!A:D,4,FALSE))</f>
        <v/>
      </c>
      <c r="M8624" s="3" t="str">
        <f>IF(VLOOKUP(D8624,'Resources Final'!A:E,5,FALSE)=0,"",VLOOKUP(D8624,'Resources Final'!A:E,5,FALSE))</f>
        <v/>
      </c>
      <c r="N8624" s="7" t="str">
        <f>IF(VLOOKUP(D8624,'Resources Final'!A:F,6,FALSE)=0,"",VLOOKUP(D8624,'Resources Final'!A:F,6,FALSE))</f>
        <v/>
      </c>
      <c r="O8624" s="3" t="str">
        <f>IF(VLOOKUP(D8624,'Resources Final'!A:G,7,FALSE)=0,"",VLOOKUP(D8624,'Resources Final'!A:G,7,FALSE))</f>
        <v/>
      </c>
    </row>
    <row r="8625" spans="1:15" x14ac:dyDescent="0.2">
      <c r="A8625" s="11">
        <v>990</v>
      </c>
      <c r="B8625" s="11" t="str">
        <f t="shared" si="149"/>
        <v>Fred C. and Mary R. Koch Foundation_Williams, Sheron20122000</v>
      </c>
      <c r="C8625" s="11" t="s">
        <v>4161</v>
      </c>
      <c r="D8625" s="11" t="s">
        <v>4047</v>
      </c>
      <c r="E8625" s="11" t="s">
        <v>4047</v>
      </c>
      <c r="F8625" s="4">
        <v>2000</v>
      </c>
      <c r="G8625" s="3">
        <v>2012</v>
      </c>
      <c r="H8625" s="3" t="s">
        <v>21</v>
      </c>
      <c r="I8625" s="12" t="s">
        <v>4162</v>
      </c>
      <c r="J8625" s="3">
        <v>220</v>
      </c>
      <c r="K8625" s="3" t="str">
        <f>IF(VLOOKUP(D8625,'Resources Final'!A:C,3,FALSE)=0,"",VLOOKUP(D8625,'Resources Final'!A:C,3,FALSE))</f>
        <v>Y</v>
      </c>
      <c r="L8625" s="3" t="str">
        <f>IF(VLOOKUP(D8625,'Resources Final'!A:D,4,FALSE)=0,"",VLOOKUP(D8625,'Resources Final'!A:D,4,FALSE))</f>
        <v/>
      </c>
      <c r="M8625" s="3" t="str">
        <f>IF(VLOOKUP(D8625,'Resources Final'!A:E,5,FALSE)=0,"",VLOOKUP(D8625,'Resources Final'!A:E,5,FALSE))</f>
        <v/>
      </c>
      <c r="N8625" s="7" t="str">
        <f>IF(VLOOKUP(D8625,'Resources Final'!A:F,6,FALSE)=0,"",VLOOKUP(D8625,'Resources Final'!A:F,6,FALSE))</f>
        <v/>
      </c>
      <c r="O8625" s="3" t="str">
        <f>IF(VLOOKUP(D8625,'Resources Final'!A:G,7,FALSE)=0,"",VLOOKUP(D8625,'Resources Final'!A:G,7,FALSE))</f>
        <v/>
      </c>
    </row>
    <row r="8626" spans="1:15" x14ac:dyDescent="0.2">
      <c r="A8626" s="11">
        <v>990</v>
      </c>
      <c r="B8626" s="11" t="str">
        <f t="shared" si="149"/>
        <v>Fred C. and Mary R. Koch Foundation_Williams, Thomas20122000</v>
      </c>
      <c r="C8626" s="11" t="s">
        <v>4161</v>
      </c>
      <c r="D8626" s="11" t="s">
        <v>4048</v>
      </c>
      <c r="E8626" s="11" t="s">
        <v>4048</v>
      </c>
      <c r="F8626" s="4">
        <v>2000</v>
      </c>
      <c r="G8626" s="3">
        <v>2012</v>
      </c>
      <c r="H8626" s="3" t="s">
        <v>21</v>
      </c>
      <c r="I8626" s="12" t="s">
        <v>4162</v>
      </c>
      <c r="J8626" s="3">
        <v>221</v>
      </c>
      <c r="K8626" s="3" t="str">
        <f>IF(VLOOKUP(D8626,'Resources Final'!A:C,3,FALSE)=0,"",VLOOKUP(D8626,'Resources Final'!A:C,3,FALSE))</f>
        <v>Y</v>
      </c>
      <c r="L8626" s="3" t="str">
        <f>IF(VLOOKUP(D8626,'Resources Final'!A:D,4,FALSE)=0,"",VLOOKUP(D8626,'Resources Final'!A:D,4,FALSE))</f>
        <v/>
      </c>
      <c r="M8626" s="3" t="str">
        <f>IF(VLOOKUP(D8626,'Resources Final'!A:E,5,FALSE)=0,"",VLOOKUP(D8626,'Resources Final'!A:E,5,FALSE))</f>
        <v/>
      </c>
      <c r="N8626" s="7" t="str">
        <f>IF(VLOOKUP(D8626,'Resources Final'!A:F,6,FALSE)=0,"",VLOOKUP(D8626,'Resources Final'!A:F,6,FALSE))</f>
        <v/>
      </c>
      <c r="O8626" s="3" t="str">
        <f>IF(VLOOKUP(D8626,'Resources Final'!A:G,7,FALSE)=0,"",VLOOKUP(D8626,'Resources Final'!A:G,7,FALSE))</f>
        <v/>
      </c>
    </row>
    <row r="8627" spans="1:15" x14ac:dyDescent="0.2">
      <c r="A8627" s="11">
        <v>990</v>
      </c>
      <c r="B8627" s="11" t="str">
        <f t="shared" si="149"/>
        <v>Fred C. and Mary R. Koch Foundation_Wilson, Amanda20122000</v>
      </c>
      <c r="C8627" s="11" t="s">
        <v>4161</v>
      </c>
      <c r="D8627" s="11" t="s">
        <v>4053</v>
      </c>
      <c r="E8627" s="11" t="s">
        <v>4053</v>
      </c>
      <c r="F8627" s="4">
        <v>2000</v>
      </c>
      <c r="G8627" s="3">
        <v>2012</v>
      </c>
      <c r="H8627" s="3" t="s">
        <v>21</v>
      </c>
      <c r="I8627" s="12" t="s">
        <v>4162</v>
      </c>
      <c r="J8627" s="3">
        <v>222</v>
      </c>
      <c r="K8627" s="3" t="str">
        <f>IF(VLOOKUP(D8627,'Resources Final'!A:C,3,FALSE)=0,"",VLOOKUP(D8627,'Resources Final'!A:C,3,FALSE))</f>
        <v>Y</v>
      </c>
      <c r="L8627" s="3" t="str">
        <f>IF(VLOOKUP(D8627,'Resources Final'!A:D,4,FALSE)=0,"",VLOOKUP(D8627,'Resources Final'!A:D,4,FALSE))</f>
        <v/>
      </c>
      <c r="M8627" s="3" t="str">
        <f>IF(VLOOKUP(D8627,'Resources Final'!A:E,5,FALSE)=0,"",VLOOKUP(D8627,'Resources Final'!A:E,5,FALSE))</f>
        <v/>
      </c>
      <c r="N8627" s="7" t="str">
        <f>IF(VLOOKUP(D8627,'Resources Final'!A:F,6,FALSE)=0,"",VLOOKUP(D8627,'Resources Final'!A:F,6,FALSE))</f>
        <v/>
      </c>
      <c r="O8627" s="3" t="str">
        <f>IF(VLOOKUP(D8627,'Resources Final'!A:G,7,FALSE)=0,"",VLOOKUP(D8627,'Resources Final'!A:G,7,FALSE))</f>
        <v/>
      </c>
    </row>
    <row r="8628" spans="1:15" x14ac:dyDescent="0.2">
      <c r="A8628" s="11">
        <v>990</v>
      </c>
      <c r="B8628" s="11" t="str">
        <f t="shared" si="149"/>
        <v>Fred C. and Mary R. Koch Foundation_Yerkes, Michael20122000</v>
      </c>
      <c r="C8628" s="11" t="s">
        <v>4161</v>
      </c>
      <c r="D8628" s="11" t="s">
        <v>4109</v>
      </c>
      <c r="E8628" s="11" t="s">
        <v>4109</v>
      </c>
      <c r="F8628" s="4">
        <v>2000</v>
      </c>
      <c r="G8628" s="3">
        <v>2012</v>
      </c>
      <c r="H8628" s="3" t="s">
        <v>21</v>
      </c>
      <c r="I8628" s="12" t="s">
        <v>4162</v>
      </c>
      <c r="J8628" s="3">
        <v>223</v>
      </c>
      <c r="K8628" s="3" t="str">
        <f>IF(VLOOKUP(D8628,'Resources Final'!A:C,3,FALSE)=0,"",VLOOKUP(D8628,'Resources Final'!A:C,3,FALSE))</f>
        <v>Y</v>
      </c>
      <c r="L8628" s="3" t="str">
        <f>IF(VLOOKUP(D8628,'Resources Final'!A:D,4,FALSE)=0,"",VLOOKUP(D8628,'Resources Final'!A:D,4,FALSE))</f>
        <v/>
      </c>
      <c r="M8628" s="3" t="str">
        <f>IF(VLOOKUP(D8628,'Resources Final'!A:E,5,FALSE)=0,"",VLOOKUP(D8628,'Resources Final'!A:E,5,FALSE))</f>
        <v/>
      </c>
      <c r="N8628" s="7" t="str">
        <f>IF(VLOOKUP(D8628,'Resources Final'!A:F,6,FALSE)=0,"",VLOOKUP(D8628,'Resources Final'!A:F,6,FALSE))</f>
        <v/>
      </c>
      <c r="O8628" s="3" t="str">
        <f>IF(VLOOKUP(D8628,'Resources Final'!A:G,7,FALSE)=0,"",VLOOKUP(D8628,'Resources Final'!A:G,7,FALSE))</f>
        <v/>
      </c>
    </row>
    <row r="8629" spans="1:15" x14ac:dyDescent="0.2">
      <c r="A8629" s="11">
        <v>990</v>
      </c>
      <c r="B8629" s="11" t="str">
        <f t="shared" si="149"/>
        <v>Fred C. and Mary R. Koch Foundation_Yerkes, Daniel20122000</v>
      </c>
      <c r="C8629" s="11" t="s">
        <v>4161</v>
      </c>
      <c r="D8629" s="11" t="s">
        <v>4106</v>
      </c>
      <c r="E8629" s="11" t="s">
        <v>4106</v>
      </c>
      <c r="F8629" s="4">
        <v>2000</v>
      </c>
      <c r="G8629" s="3">
        <v>2012</v>
      </c>
      <c r="H8629" s="3" t="s">
        <v>21</v>
      </c>
      <c r="I8629" s="12" t="s">
        <v>4162</v>
      </c>
      <c r="J8629" s="3">
        <v>224</v>
      </c>
      <c r="K8629" s="3" t="str">
        <f>IF(VLOOKUP(D8629,'Resources Final'!A:C,3,FALSE)=0,"",VLOOKUP(D8629,'Resources Final'!A:C,3,FALSE))</f>
        <v>Y</v>
      </c>
      <c r="L8629" s="3" t="str">
        <f>IF(VLOOKUP(D8629,'Resources Final'!A:D,4,FALSE)=0,"",VLOOKUP(D8629,'Resources Final'!A:D,4,FALSE))</f>
        <v/>
      </c>
      <c r="M8629" s="3" t="str">
        <f>IF(VLOOKUP(D8629,'Resources Final'!A:E,5,FALSE)=0,"",VLOOKUP(D8629,'Resources Final'!A:E,5,FALSE))</f>
        <v/>
      </c>
      <c r="N8629" s="7" t="str">
        <f>IF(VLOOKUP(D8629,'Resources Final'!A:F,6,FALSE)=0,"",VLOOKUP(D8629,'Resources Final'!A:F,6,FALSE))</f>
        <v/>
      </c>
      <c r="O8629" s="3" t="str">
        <f>IF(VLOOKUP(D8629,'Resources Final'!A:G,7,FALSE)=0,"",VLOOKUP(D8629,'Resources Final'!A:G,7,FALSE))</f>
        <v/>
      </c>
    </row>
    <row r="8630" spans="1:15" x14ac:dyDescent="0.2">
      <c r="A8630" s="11">
        <v>990</v>
      </c>
      <c r="B8630" s="11" t="str">
        <f t="shared" si="149"/>
        <v>Fred C. and Mary R. Koch Foundation_Young, Kevin20122000</v>
      </c>
      <c r="C8630" s="11" t="s">
        <v>4161</v>
      </c>
      <c r="D8630" s="11" t="s">
        <v>4130</v>
      </c>
      <c r="E8630" s="11" t="s">
        <v>4130</v>
      </c>
      <c r="F8630" s="4">
        <v>2000</v>
      </c>
      <c r="G8630" s="3">
        <v>2012</v>
      </c>
      <c r="H8630" s="3" t="s">
        <v>21</v>
      </c>
      <c r="I8630" s="12" t="s">
        <v>4162</v>
      </c>
      <c r="J8630" s="3">
        <v>225</v>
      </c>
      <c r="K8630" s="3" t="str">
        <f>IF(VLOOKUP(D8630,'Resources Final'!A:C,3,FALSE)=0,"",VLOOKUP(D8630,'Resources Final'!A:C,3,FALSE))</f>
        <v>Y</v>
      </c>
      <c r="L8630" s="3" t="str">
        <f>IF(VLOOKUP(D8630,'Resources Final'!A:D,4,FALSE)=0,"",VLOOKUP(D8630,'Resources Final'!A:D,4,FALSE))</f>
        <v/>
      </c>
      <c r="M8630" s="3" t="str">
        <f>IF(VLOOKUP(D8630,'Resources Final'!A:E,5,FALSE)=0,"",VLOOKUP(D8630,'Resources Final'!A:E,5,FALSE))</f>
        <v/>
      </c>
      <c r="N8630" s="7" t="str">
        <f>IF(VLOOKUP(D8630,'Resources Final'!A:F,6,FALSE)=0,"",VLOOKUP(D8630,'Resources Final'!A:F,6,FALSE))</f>
        <v/>
      </c>
      <c r="O8630" s="3" t="str">
        <f>IF(VLOOKUP(D8630,'Resources Final'!A:G,7,FALSE)=0,"",VLOOKUP(D8630,'Resources Final'!A:G,7,FALSE))</f>
        <v/>
      </c>
    </row>
    <row r="8631" spans="1:15" x14ac:dyDescent="0.2">
      <c r="A8631" s="11">
        <v>990</v>
      </c>
      <c r="B8631" s="11" t="str">
        <f t="shared" si="149"/>
        <v>Fred C. and Mary R. Koch Foundation_Zemanick,  Kristen20122000</v>
      </c>
      <c r="C8631" s="11" t="s">
        <v>4161</v>
      </c>
      <c r="D8631" s="11" t="s">
        <v>4149</v>
      </c>
      <c r="E8631" s="11" t="s">
        <v>4149</v>
      </c>
      <c r="F8631" s="4">
        <v>2000</v>
      </c>
      <c r="G8631" s="3">
        <v>2012</v>
      </c>
      <c r="H8631" s="3" t="s">
        <v>21</v>
      </c>
      <c r="I8631" s="12" t="s">
        <v>4162</v>
      </c>
      <c r="J8631" s="3">
        <v>226</v>
      </c>
      <c r="K8631" s="3" t="str">
        <f>IF(VLOOKUP(D8631,'Resources Final'!A:C,3,FALSE)=0,"",VLOOKUP(D8631,'Resources Final'!A:C,3,FALSE))</f>
        <v>Y</v>
      </c>
      <c r="L8631" s="3" t="str">
        <f>IF(VLOOKUP(D8631,'Resources Final'!A:D,4,FALSE)=0,"",VLOOKUP(D8631,'Resources Final'!A:D,4,FALSE))</f>
        <v/>
      </c>
      <c r="M8631" s="3" t="str">
        <f>IF(VLOOKUP(D8631,'Resources Final'!A:E,5,FALSE)=0,"",VLOOKUP(D8631,'Resources Final'!A:E,5,FALSE))</f>
        <v/>
      </c>
      <c r="N8631" s="7" t="str">
        <f>IF(VLOOKUP(D8631,'Resources Final'!A:F,6,FALSE)=0,"",VLOOKUP(D8631,'Resources Final'!A:F,6,FALSE))</f>
        <v/>
      </c>
      <c r="O8631" s="3" t="str">
        <f>IF(VLOOKUP(D8631,'Resources Final'!A:G,7,FALSE)=0,"",VLOOKUP(D8631,'Resources Final'!A:G,7,FALSE))</f>
        <v/>
      </c>
    </row>
    <row r="8632" spans="1:15" x14ac:dyDescent="0.2">
      <c r="A8632" s="11">
        <v>990</v>
      </c>
      <c r="B8632" s="11" t="str">
        <f t="shared" si="149"/>
        <v>Fred C. and Mary R. Koch Foundation_Returned Scholarships2012-3000</v>
      </c>
      <c r="C8632" s="11" t="s">
        <v>4161</v>
      </c>
      <c r="D8632" s="11" t="s">
        <v>3051</v>
      </c>
      <c r="E8632" s="11" t="s">
        <v>3051</v>
      </c>
      <c r="F8632" s="4">
        <v>-3000</v>
      </c>
      <c r="G8632" s="3">
        <v>2012</v>
      </c>
      <c r="H8632" s="3" t="s">
        <v>21</v>
      </c>
      <c r="I8632" s="12" t="s">
        <v>4162</v>
      </c>
      <c r="J8632" s="3">
        <v>227</v>
      </c>
      <c r="K8632" s="3" t="str">
        <f>IF(VLOOKUP(D8632,'Resources Final'!A:C,3,FALSE)=0,"",VLOOKUP(D8632,'Resources Final'!A:C,3,FALSE))</f>
        <v>Y</v>
      </c>
      <c r="L8632" s="3" t="str">
        <f>IF(VLOOKUP(D8632,'Resources Final'!A:D,4,FALSE)=0,"",VLOOKUP(D8632,'Resources Final'!A:D,4,FALSE))</f>
        <v/>
      </c>
      <c r="M8632" s="3" t="str">
        <f>IF(VLOOKUP(D8632,'Resources Final'!A:E,5,FALSE)=0,"",VLOOKUP(D8632,'Resources Final'!A:E,5,FALSE))</f>
        <v/>
      </c>
      <c r="N8632" s="7" t="str">
        <f>IF(VLOOKUP(D8632,'Resources Final'!A:F,6,FALSE)=0,"",VLOOKUP(D8632,'Resources Final'!A:F,6,FALSE))</f>
        <v/>
      </c>
      <c r="O8632" s="3" t="str">
        <f>IF(VLOOKUP(D8632,'Resources Final'!A:G,7,FALSE)=0,"",VLOOKUP(D8632,'Resources Final'!A:G,7,FALSE))</f>
        <v/>
      </c>
    </row>
    <row r="8633" spans="1:15" x14ac:dyDescent="0.2">
      <c r="A8633" s="11">
        <v>990</v>
      </c>
      <c r="B8633" s="11" t="str">
        <f t="shared" si="149"/>
        <v>Fred C. and Mary R. Koch Foundation_Highfill, Adam20132000</v>
      </c>
      <c r="C8633" s="11" t="s">
        <v>4161</v>
      </c>
      <c r="D8633" s="11" t="s">
        <v>1586</v>
      </c>
      <c r="E8633" s="11" t="s">
        <v>1586</v>
      </c>
      <c r="F8633" s="4">
        <v>2000</v>
      </c>
      <c r="G8633" s="3">
        <v>2013</v>
      </c>
      <c r="H8633" s="3" t="s">
        <v>21</v>
      </c>
      <c r="I8633" s="12" t="s">
        <v>4162</v>
      </c>
      <c r="J8633" s="3">
        <v>1</v>
      </c>
      <c r="K8633" s="3" t="str">
        <f>IF(VLOOKUP(D8633,'Resources Final'!A:C,3,FALSE)=0,"",VLOOKUP(D8633,'Resources Final'!A:C,3,FALSE))</f>
        <v>Y</v>
      </c>
      <c r="L8633" s="3" t="str">
        <f>IF(VLOOKUP(D8633,'Resources Final'!A:D,4,FALSE)=0,"",VLOOKUP(D8633,'Resources Final'!A:D,4,FALSE))</f>
        <v/>
      </c>
      <c r="M8633" s="3" t="str">
        <f>IF(VLOOKUP(D8633,'Resources Final'!A:E,5,FALSE)=0,"",VLOOKUP(D8633,'Resources Final'!A:E,5,FALSE))</f>
        <v/>
      </c>
      <c r="N8633" s="7" t="str">
        <f>IF(VLOOKUP(D8633,'Resources Final'!A:F,6,FALSE)=0,"",VLOOKUP(D8633,'Resources Final'!A:F,6,FALSE))</f>
        <v/>
      </c>
      <c r="O8633" s="3" t="str">
        <f>IF(VLOOKUP(D8633,'Resources Final'!A:G,7,FALSE)=0,"",VLOOKUP(D8633,'Resources Final'!A:G,7,FALSE))</f>
        <v/>
      </c>
    </row>
    <row r="8634" spans="1:15" x14ac:dyDescent="0.2">
      <c r="A8634" s="11">
        <v>990</v>
      </c>
      <c r="B8634" s="11" t="str">
        <f t="shared" si="149"/>
        <v>Fred C. and Mary R. Koch Foundation_Ronnebaum, Adam20132000</v>
      </c>
      <c r="C8634" s="11" t="s">
        <v>4161</v>
      </c>
      <c r="D8634" s="11" t="s">
        <v>3113</v>
      </c>
      <c r="E8634" s="11" t="s">
        <v>3113</v>
      </c>
      <c r="F8634" s="4">
        <v>2000</v>
      </c>
      <c r="G8634" s="3">
        <v>2013</v>
      </c>
      <c r="H8634" s="3" t="s">
        <v>21</v>
      </c>
      <c r="I8634" s="12" t="s">
        <v>4162</v>
      </c>
      <c r="J8634" s="3">
        <v>2</v>
      </c>
      <c r="K8634" s="3" t="str">
        <f>IF(VLOOKUP(D8634,'Resources Final'!A:C,3,FALSE)=0,"",VLOOKUP(D8634,'Resources Final'!A:C,3,FALSE))</f>
        <v>Y</v>
      </c>
      <c r="L8634" s="3" t="str">
        <f>IF(VLOOKUP(D8634,'Resources Final'!A:D,4,FALSE)=0,"",VLOOKUP(D8634,'Resources Final'!A:D,4,FALSE))</f>
        <v/>
      </c>
      <c r="M8634" s="3" t="str">
        <f>IF(VLOOKUP(D8634,'Resources Final'!A:E,5,FALSE)=0,"",VLOOKUP(D8634,'Resources Final'!A:E,5,FALSE))</f>
        <v/>
      </c>
      <c r="N8634" s="7" t="str">
        <f>IF(VLOOKUP(D8634,'Resources Final'!A:F,6,FALSE)=0,"",VLOOKUP(D8634,'Resources Final'!A:F,6,FALSE))</f>
        <v/>
      </c>
      <c r="O8634" s="3" t="str">
        <f>IF(VLOOKUP(D8634,'Resources Final'!A:G,7,FALSE)=0,"",VLOOKUP(D8634,'Resources Final'!A:G,7,FALSE))</f>
        <v/>
      </c>
    </row>
    <row r="8635" spans="1:15" x14ac:dyDescent="0.2">
      <c r="A8635" s="11">
        <v>990</v>
      </c>
      <c r="B8635" s="11" t="str">
        <f t="shared" si="149"/>
        <v>Fred C. and Mary R. Koch Foundation_Bachman, Alec20132000</v>
      </c>
      <c r="C8635" s="11" t="s">
        <v>4161</v>
      </c>
      <c r="D8635" s="11" t="s">
        <v>330</v>
      </c>
      <c r="E8635" s="11" t="s">
        <v>330</v>
      </c>
      <c r="F8635" s="4">
        <v>2000</v>
      </c>
      <c r="G8635" s="3">
        <v>2013</v>
      </c>
      <c r="H8635" s="3" t="s">
        <v>21</v>
      </c>
      <c r="I8635" s="12" t="s">
        <v>4162</v>
      </c>
      <c r="J8635" s="3">
        <v>3</v>
      </c>
      <c r="K8635" s="3" t="str">
        <f>IF(VLOOKUP(D8635,'Resources Final'!A:C,3,FALSE)=0,"",VLOOKUP(D8635,'Resources Final'!A:C,3,FALSE))</f>
        <v>Y</v>
      </c>
      <c r="L8635" s="3" t="str">
        <f>IF(VLOOKUP(D8635,'Resources Final'!A:D,4,FALSE)=0,"",VLOOKUP(D8635,'Resources Final'!A:D,4,FALSE))</f>
        <v/>
      </c>
      <c r="M8635" s="3" t="str">
        <f>IF(VLOOKUP(D8635,'Resources Final'!A:E,5,FALSE)=0,"",VLOOKUP(D8635,'Resources Final'!A:E,5,FALSE))</f>
        <v/>
      </c>
      <c r="N8635" s="7" t="str">
        <f>IF(VLOOKUP(D8635,'Resources Final'!A:F,6,FALSE)=0,"",VLOOKUP(D8635,'Resources Final'!A:F,6,FALSE))</f>
        <v/>
      </c>
      <c r="O8635" s="3" t="str">
        <f>IF(VLOOKUP(D8635,'Resources Final'!A:G,7,FALSE)=0,"",VLOOKUP(D8635,'Resources Final'!A:G,7,FALSE))</f>
        <v/>
      </c>
    </row>
    <row r="8636" spans="1:15" x14ac:dyDescent="0.2">
      <c r="A8636" s="11">
        <v>990</v>
      </c>
      <c r="B8636" s="11" t="str">
        <f t="shared" si="149"/>
        <v>Fred C. and Mary R. Koch Foundation_Brechbill, Alex20132000</v>
      </c>
      <c r="C8636" s="11" t="s">
        <v>4161</v>
      </c>
      <c r="D8636" s="11" t="s">
        <v>493</v>
      </c>
      <c r="E8636" s="11" t="s">
        <v>493</v>
      </c>
      <c r="F8636" s="4">
        <v>2000</v>
      </c>
      <c r="G8636" s="3">
        <v>2013</v>
      </c>
      <c r="H8636" s="3" t="s">
        <v>21</v>
      </c>
      <c r="I8636" s="12" t="s">
        <v>4162</v>
      </c>
      <c r="J8636" s="3">
        <v>4</v>
      </c>
      <c r="K8636" s="3" t="str">
        <f>IF(VLOOKUP(D8636,'Resources Final'!A:C,3,FALSE)=0,"",VLOOKUP(D8636,'Resources Final'!A:C,3,FALSE))</f>
        <v>Y</v>
      </c>
      <c r="L8636" s="3" t="str">
        <f>IF(VLOOKUP(D8636,'Resources Final'!A:D,4,FALSE)=0,"",VLOOKUP(D8636,'Resources Final'!A:D,4,FALSE))</f>
        <v/>
      </c>
      <c r="M8636" s="3" t="str">
        <f>IF(VLOOKUP(D8636,'Resources Final'!A:E,5,FALSE)=0,"",VLOOKUP(D8636,'Resources Final'!A:E,5,FALSE))</f>
        <v/>
      </c>
      <c r="N8636" s="7" t="str">
        <f>IF(VLOOKUP(D8636,'Resources Final'!A:F,6,FALSE)=0,"",VLOOKUP(D8636,'Resources Final'!A:F,6,FALSE))</f>
        <v/>
      </c>
      <c r="O8636" s="3" t="str">
        <f>IF(VLOOKUP(D8636,'Resources Final'!A:G,7,FALSE)=0,"",VLOOKUP(D8636,'Resources Final'!A:G,7,FALSE))</f>
        <v/>
      </c>
    </row>
    <row r="8637" spans="1:15" x14ac:dyDescent="0.2">
      <c r="A8637" s="11">
        <v>990</v>
      </c>
      <c r="B8637" s="11" t="str">
        <f t="shared" si="149"/>
        <v>Fred C. and Mary R. Koch Foundation_Alexandra, Slaten20132000</v>
      </c>
      <c r="C8637" s="11" t="s">
        <v>4161</v>
      </c>
      <c r="D8637" s="11" t="s">
        <v>149</v>
      </c>
      <c r="E8637" s="11" t="s">
        <v>149</v>
      </c>
      <c r="F8637" s="4">
        <v>2000</v>
      </c>
      <c r="G8637" s="3">
        <v>2013</v>
      </c>
      <c r="H8637" s="3" t="s">
        <v>21</v>
      </c>
      <c r="I8637" s="12" t="s">
        <v>4162</v>
      </c>
      <c r="J8637" s="3">
        <v>5</v>
      </c>
      <c r="K8637" s="3" t="str">
        <f>IF(VLOOKUP(D8637,'Resources Final'!A:C,3,FALSE)=0,"",VLOOKUP(D8637,'Resources Final'!A:C,3,FALSE))</f>
        <v>Y</v>
      </c>
      <c r="L8637" s="3" t="str">
        <f>IF(VLOOKUP(D8637,'Resources Final'!A:D,4,FALSE)=0,"",VLOOKUP(D8637,'Resources Final'!A:D,4,FALSE))</f>
        <v/>
      </c>
      <c r="M8637" s="3" t="str">
        <f>IF(VLOOKUP(D8637,'Resources Final'!A:E,5,FALSE)=0,"",VLOOKUP(D8637,'Resources Final'!A:E,5,FALSE))</f>
        <v/>
      </c>
      <c r="N8637" s="7" t="str">
        <f>IF(VLOOKUP(D8637,'Resources Final'!A:F,6,FALSE)=0,"",VLOOKUP(D8637,'Resources Final'!A:F,6,FALSE))</f>
        <v/>
      </c>
      <c r="O8637" s="3" t="str">
        <f>IF(VLOOKUP(D8637,'Resources Final'!A:G,7,FALSE)=0,"",VLOOKUP(D8637,'Resources Final'!A:G,7,FALSE))</f>
        <v/>
      </c>
    </row>
    <row r="8638" spans="1:15" x14ac:dyDescent="0.2">
      <c r="A8638" s="11">
        <v>990</v>
      </c>
      <c r="B8638" s="11" t="str">
        <f t="shared" si="149"/>
        <v>Fred C. and Mary R. Koch Foundation_Jurgensen, Amber20132000</v>
      </c>
      <c r="C8638" s="11" t="s">
        <v>4161</v>
      </c>
      <c r="D8638" s="11" t="s">
        <v>1891</v>
      </c>
      <c r="E8638" s="11" t="s">
        <v>1891</v>
      </c>
      <c r="F8638" s="4">
        <v>2000</v>
      </c>
      <c r="G8638" s="3">
        <v>2013</v>
      </c>
      <c r="H8638" s="3" t="s">
        <v>21</v>
      </c>
      <c r="I8638" s="12" t="s">
        <v>4162</v>
      </c>
      <c r="J8638" s="3">
        <v>6</v>
      </c>
      <c r="K8638" s="3" t="str">
        <f>IF(VLOOKUP(D8638,'Resources Final'!A:C,3,FALSE)=0,"",VLOOKUP(D8638,'Resources Final'!A:C,3,FALSE))</f>
        <v>Y</v>
      </c>
      <c r="L8638" s="3" t="str">
        <f>IF(VLOOKUP(D8638,'Resources Final'!A:D,4,FALSE)=0,"",VLOOKUP(D8638,'Resources Final'!A:D,4,FALSE))</f>
        <v/>
      </c>
      <c r="M8638" s="3" t="str">
        <f>IF(VLOOKUP(D8638,'Resources Final'!A:E,5,FALSE)=0,"",VLOOKUP(D8638,'Resources Final'!A:E,5,FALSE))</f>
        <v/>
      </c>
      <c r="N8638" s="7" t="str">
        <f>IF(VLOOKUP(D8638,'Resources Final'!A:F,6,FALSE)=0,"",VLOOKUP(D8638,'Resources Final'!A:F,6,FALSE))</f>
        <v/>
      </c>
      <c r="O8638" s="3" t="str">
        <f>IF(VLOOKUP(D8638,'Resources Final'!A:G,7,FALSE)=0,"",VLOOKUP(D8638,'Resources Final'!A:G,7,FALSE))</f>
        <v/>
      </c>
    </row>
    <row r="8639" spans="1:15" x14ac:dyDescent="0.2">
      <c r="A8639" s="11">
        <v>990</v>
      </c>
      <c r="B8639" s="11" t="str">
        <f t="shared" si="149"/>
        <v>Fred C. and Mary R. Koch Foundation_Schroeder, Amy20132000</v>
      </c>
      <c r="C8639" s="11" t="s">
        <v>4161</v>
      </c>
      <c r="D8639" s="11" t="s">
        <v>3250</v>
      </c>
      <c r="E8639" s="11" t="s">
        <v>3250</v>
      </c>
      <c r="F8639" s="4">
        <v>2000</v>
      </c>
      <c r="G8639" s="3">
        <v>2013</v>
      </c>
      <c r="H8639" s="3" t="s">
        <v>21</v>
      </c>
      <c r="I8639" s="12" t="s">
        <v>4162</v>
      </c>
      <c r="J8639" s="3">
        <v>7</v>
      </c>
      <c r="K8639" s="3" t="str">
        <f>IF(VLOOKUP(D8639,'Resources Final'!A:C,3,FALSE)=0,"",VLOOKUP(D8639,'Resources Final'!A:C,3,FALSE))</f>
        <v>Y</v>
      </c>
      <c r="L8639" s="3" t="str">
        <f>IF(VLOOKUP(D8639,'Resources Final'!A:D,4,FALSE)=0,"",VLOOKUP(D8639,'Resources Final'!A:D,4,FALSE))</f>
        <v/>
      </c>
      <c r="M8639" s="3" t="str">
        <f>IF(VLOOKUP(D8639,'Resources Final'!A:E,5,FALSE)=0,"",VLOOKUP(D8639,'Resources Final'!A:E,5,FALSE))</f>
        <v/>
      </c>
      <c r="N8639" s="7" t="str">
        <f>IF(VLOOKUP(D8639,'Resources Final'!A:F,6,FALSE)=0,"",VLOOKUP(D8639,'Resources Final'!A:F,6,FALSE))</f>
        <v/>
      </c>
      <c r="O8639" s="3" t="str">
        <f>IF(VLOOKUP(D8639,'Resources Final'!A:G,7,FALSE)=0,"",VLOOKUP(D8639,'Resources Final'!A:G,7,FALSE))</f>
        <v/>
      </c>
    </row>
    <row r="8640" spans="1:15" x14ac:dyDescent="0.2">
      <c r="A8640" s="11">
        <v>990</v>
      </c>
      <c r="B8640" s="11" t="str">
        <f t="shared" si="149"/>
        <v>Fred C. and Mary R. Koch Foundation_Cole, Andrew20132000</v>
      </c>
      <c r="C8640" s="11" t="s">
        <v>4161</v>
      </c>
      <c r="D8640" s="11" t="s">
        <v>775</v>
      </c>
      <c r="E8640" s="11" t="s">
        <v>775</v>
      </c>
      <c r="F8640" s="4">
        <v>2000</v>
      </c>
      <c r="G8640" s="3">
        <v>2013</v>
      </c>
      <c r="H8640" s="3" t="s">
        <v>21</v>
      </c>
      <c r="I8640" s="12" t="s">
        <v>4162</v>
      </c>
      <c r="J8640" s="3">
        <v>8</v>
      </c>
      <c r="K8640" s="3" t="str">
        <f>IF(VLOOKUP(D8640,'Resources Final'!A:C,3,FALSE)=0,"",VLOOKUP(D8640,'Resources Final'!A:C,3,FALSE))</f>
        <v>Y</v>
      </c>
      <c r="L8640" s="3" t="str">
        <f>IF(VLOOKUP(D8640,'Resources Final'!A:D,4,FALSE)=0,"",VLOOKUP(D8640,'Resources Final'!A:D,4,FALSE))</f>
        <v/>
      </c>
      <c r="M8640" s="3" t="str">
        <f>IF(VLOOKUP(D8640,'Resources Final'!A:E,5,FALSE)=0,"",VLOOKUP(D8640,'Resources Final'!A:E,5,FALSE))</f>
        <v/>
      </c>
      <c r="N8640" s="7" t="str">
        <f>IF(VLOOKUP(D8640,'Resources Final'!A:F,6,FALSE)=0,"",VLOOKUP(D8640,'Resources Final'!A:F,6,FALSE))</f>
        <v/>
      </c>
      <c r="O8640" s="3" t="str">
        <f>IF(VLOOKUP(D8640,'Resources Final'!A:G,7,FALSE)=0,"",VLOOKUP(D8640,'Resources Final'!A:G,7,FALSE))</f>
        <v/>
      </c>
    </row>
    <row r="8641" spans="1:15" x14ac:dyDescent="0.2">
      <c r="A8641" s="11">
        <v>990</v>
      </c>
      <c r="B8641" s="11" t="str">
        <f t="shared" si="149"/>
        <v>Fred C. and Mary R. Koch Foundation_Horn, Anna20132000</v>
      </c>
      <c r="C8641" s="11" t="s">
        <v>4161</v>
      </c>
      <c r="D8641" s="11" t="s">
        <v>1616</v>
      </c>
      <c r="E8641" s="11" t="s">
        <v>1616</v>
      </c>
      <c r="F8641" s="4">
        <v>2000</v>
      </c>
      <c r="G8641" s="3">
        <v>2013</v>
      </c>
      <c r="H8641" s="3" t="s">
        <v>21</v>
      </c>
      <c r="I8641" s="12" t="s">
        <v>4162</v>
      </c>
      <c r="J8641" s="3">
        <v>9</v>
      </c>
      <c r="K8641" s="3" t="str">
        <f>IF(VLOOKUP(D8641,'Resources Final'!A:C,3,FALSE)=0,"",VLOOKUP(D8641,'Resources Final'!A:C,3,FALSE))</f>
        <v>Y</v>
      </c>
      <c r="L8641" s="3" t="str">
        <f>IF(VLOOKUP(D8641,'Resources Final'!A:D,4,FALSE)=0,"",VLOOKUP(D8641,'Resources Final'!A:D,4,FALSE))</f>
        <v/>
      </c>
      <c r="M8641" s="3" t="str">
        <f>IF(VLOOKUP(D8641,'Resources Final'!A:E,5,FALSE)=0,"",VLOOKUP(D8641,'Resources Final'!A:E,5,FALSE))</f>
        <v/>
      </c>
      <c r="N8641" s="7" t="str">
        <f>IF(VLOOKUP(D8641,'Resources Final'!A:F,6,FALSE)=0,"",VLOOKUP(D8641,'Resources Final'!A:F,6,FALSE))</f>
        <v/>
      </c>
      <c r="O8641" s="3" t="str">
        <f>IF(VLOOKUP(D8641,'Resources Final'!A:G,7,FALSE)=0,"",VLOOKUP(D8641,'Resources Final'!A:G,7,FALSE))</f>
        <v/>
      </c>
    </row>
    <row r="8642" spans="1:15" x14ac:dyDescent="0.2">
      <c r="A8642" s="11">
        <v>990</v>
      </c>
      <c r="B8642" s="11" t="str">
        <f t="shared" ref="B8642:B8705" si="150">C8642&amp;"_"&amp;D8642&amp;G8642&amp;F8642</f>
        <v>Fred C. and Mary R. Koch Foundation_Longoria, Anthony20132000</v>
      </c>
      <c r="C8642" s="11" t="s">
        <v>4161</v>
      </c>
      <c r="D8642" s="11" t="s">
        <v>2200</v>
      </c>
      <c r="E8642" s="11" t="s">
        <v>2200</v>
      </c>
      <c r="F8642" s="4">
        <v>2000</v>
      </c>
      <c r="G8642" s="3">
        <v>2013</v>
      </c>
      <c r="H8642" s="3" t="s">
        <v>21</v>
      </c>
      <c r="I8642" s="12" t="s">
        <v>4162</v>
      </c>
      <c r="J8642" s="3">
        <v>10</v>
      </c>
      <c r="K8642" s="3" t="str">
        <f>IF(VLOOKUP(D8642,'Resources Final'!A:C,3,FALSE)=0,"",VLOOKUP(D8642,'Resources Final'!A:C,3,FALSE))</f>
        <v>Y</v>
      </c>
      <c r="L8642" s="3" t="str">
        <f>IF(VLOOKUP(D8642,'Resources Final'!A:D,4,FALSE)=0,"",VLOOKUP(D8642,'Resources Final'!A:D,4,FALSE))</f>
        <v/>
      </c>
      <c r="M8642" s="3" t="str">
        <f>IF(VLOOKUP(D8642,'Resources Final'!A:E,5,FALSE)=0,"",VLOOKUP(D8642,'Resources Final'!A:E,5,FALSE))</f>
        <v/>
      </c>
      <c r="N8642" s="7" t="str">
        <f>IF(VLOOKUP(D8642,'Resources Final'!A:F,6,FALSE)=0,"",VLOOKUP(D8642,'Resources Final'!A:F,6,FALSE))</f>
        <v/>
      </c>
      <c r="O8642" s="3" t="str">
        <f>IF(VLOOKUP(D8642,'Resources Final'!A:G,7,FALSE)=0,"",VLOOKUP(D8642,'Resources Final'!A:G,7,FALSE))</f>
        <v/>
      </c>
    </row>
    <row r="8643" spans="1:15" x14ac:dyDescent="0.2">
      <c r="A8643" s="11">
        <v>990</v>
      </c>
      <c r="B8643" s="11" t="str">
        <f t="shared" si="150"/>
        <v>Fred C. and Mary R. Koch Foundation_Kubena, Ariane20132000</v>
      </c>
      <c r="C8643" s="11" t="s">
        <v>4161</v>
      </c>
      <c r="D8643" s="11" t="s">
        <v>2047</v>
      </c>
      <c r="E8643" s="11" t="s">
        <v>2047</v>
      </c>
      <c r="F8643" s="4">
        <v>2000</v>
      </c>
      <c r="G8643" s="3">
        <v>2013</v>
      </c>
      <c r="H8643" s="3" t="s">
        <v>21</v>
      </c>
      <c r="I8643" s="12" t="s">
        <v>4162</v>
      </c>
      <c r="J8643" s="3">
        <v>11</v>
      </c>
      <c r="K8643" s="3" t="str">
        <f>IF(VLOOKUP(D8643,'Resources Final'!A:C,3,FALSE)=0,"",VLOOKUP(D8643,'Resources Final'!A:C,3,FALSE))</f>
        <v>Y</v>
      </c>
      <c r="L8643" s="3" t="str">
        <f>IF(VLOOKUP(D8643,'Resources Final'!A:D,4,FALSE)=0,"",VLOOKUP(D8643,'Resources Final'!A:D,4,FALSE))</f>
        <v/>
      </c>
      <c r="M8643" s="3" t="str">
        <f>IF(VLOOKUP(D8643,'Resources Final'!A:E,5,FALSE)=0,"",VLOOKUP(D8643,'Resources Final'!A:E,5,FALSE))</f>
        <v/>
      </c>
      <c r="N8643" s="7" t="str">
        <f>IF(VLOOKUP(D8643,'Resources Final'!A:F,6,FALSE)=0,"",VLOOKUP(D8643,'Resources Final'!A:F,6,FALSE))</f>
        <v/>
      </c>
      <c r="O8643" s="3" t="str">
        <f>IF(VLOOKUP(D8643,'Resources Final'!A:G,7,FALSE)=0,"",VLOOKUP(D8643,'Resources Final'!A:G,7,FALSE))</f>
        <v/>
      </c>
    </row>
    <row r="8644" spans="1:15" x14ac:dyDescent="0.2">
      <c r="A8644" s="11">
        <v>990</v>
      </c>
      <c r="B8644" s="11" t="str">
        <f t="shared" si="150"/>
        <v>Fred C. and Mary R. Koch Foundation_Chang, Ashley20132000</v>
      </c>
      <c r="C8644" s="11" t="s">
        <v>4161</v>
      </c>
      <c r="D8644" s="11" t="s">
        <v>695</v>
      </c>
      <c r="E8644" s="11" t="s">
        <v>695</v>
      </c>
      <c r="F8644" s="4">
        <v>2000</v>
      </c>
      <c r="G8644" s="3">
        <v>2013</v>
      </c>
      <c r="H8644" s="3" t="s">
        <v>21</v>
      </c>
      <c r="I8644" s="12" t="s">
        <v>4162</v>
      </c>
      <c r="J8644" s="3">
        <v>12</v>
      </c>
      <c r="K8644" s="3" t="str">
        <f>IF(VLOOKUP(D8644,'Resources Final'!A:C,3,FALSE)=0,"",VLOOKUP(D8644,'Resources Final'!A:C,3,FALSE))</f>
        <v>Y</v>
      </c>
      <c r="L8644" s="3" t="str">
        <f>IF(VLOOKUP(D8644,'Resources Final'!A:D,4,FALSE)=0,"",VLOOKUP(D8644,'Resources Final'!A:D,4,FALSE))</f>
        <v/>
      </c>
      <c r="M8644" s="3" t="str">
        <f>IF(VLOOKUP(D8644,'Resources Final'!A:E,5,FALSE)=0,"",VLOOKUP(D8644,'Resources Final'!A:E,5,FALSE))</f>
        <v/>
      </c>
      <c r="N8644" s="7" t="str">
        <f>IF(VLOOKUP(D8644,'Resources Final'!A:F,6,FALSE)=0,"",VLOOKUP(D8644,'Resources Final'!A:F,6,FALSE))</f>
        <v/>
      </c>
      <c r="O8644" s="3" t="str">
        <f>IF(VLOOKUP(D8644,'Resources Final'!A:G,7,FALSE)=0,"",VLOOKUP(D8644,'Resources Final'!A:G,7,FALSE))</f>
        <v/>
      </c>
    </row>
    <row r="8645" spans="1:15" x14ac:dyDescent="0.2">
      <c r="A8645" s="11">
        <v>990</v>
      </c>
      <c r="B8645" s="11" t="str">
        <f t="shared" si="150"/>
        <v>Fred C. and Mary R. Koch Foundation_Kolar, Ashley20132000</v>
      </c>
      <c r="C8645" s="11" t="s">
        <v>4161</v>
      </c>
      <c r="D8645" s="11" t="s">
        <v>2020</v>
      </c>
      <c r="E8645" s="11" t="s">
        <v>2020</v>
      </c>
      <c r="F8645" s="4">
        <v>2000</v>
      </c>
      <c r="G8645" s="3">
        <v>2013</v>
      </c>
      <c r="H8645" s="3" t="s">
        <v>21</v>
      </c>
      <c r="I8645" s="12" t="s">
        <v>4162</v>
      </c>
      <c r="J8645" s="3">
        <v>13</v>
      </c>
      <c r="K8645" s="3" t="str">
        <f>IF(VLOOKUP(D8645,'Resources Final'!A:C,3,FALSE)=0,"",VLOOKUP(D8645,'Resources Final'!A:C,3,FALSE))</f>
        <v>Y</v>
      </c>
      <c r="L8645" s="3" t="str">
        <f>IF(VLOOKUP(D8645,'Resources Final'!A:D,4,FALSE)=0,"",VLOOKUP(D8645,'Resources Final'!A:D,4,FALSE))</f>
        <v/>
      </c>
      <c r="M8645" s="3" t="str">
        <f>IF(VLOOKUP(D8645,'Resources Final'!A:E,5,FALSE)=0,"",VLOOKUP(D8645,'Resources Final'!A:E,5,FALSE))</f>
        <v/>
      </c>
      <c r="N8645" s="7" t="str">
        <f>IF(VLOOKUP(D8645,'Resources Final'!A:F,6,FALSE)=0,"",VLOOKUP(D8645,'Resources Final'!A:F,6,FALSE))</f>
        <v/>
      </c>
      <c r="O8645" s="3" t="str">
        <f>IF(VLOOKUP(D8645,'Resources Final'!A:G,7,FALSE)=0,"",VLOOKUP(D8645,'Resources Final'!A:G,7,FALSE))</f>
        <v/>
      </c>
    </row>
    <row r="8646" spans="1:15" x14ac:dyDescent="0.2">
      <c r="A8646" s="11">
        <v>990</v>
      </c>
      <c r="B8646" s="11" t="str">
        <f t="shared" si="150"/>
        <v>Fred C. and Mary R. Koch Foundation_Smading, Aubrey20132000</v>
      </c>
      <c r="C8646" s="11" t="s">
        <v>4161</v>
      </c>
      <c r="D8646" s="11" t="s">
        <v>3334</v>
      </c>
      <c r="E8646" s="11" t="s">
        <v>3334</v>
      </c>
      <c r="F8646" s="4">
        <v>2000</v>
      </c>
      <c r="G8646" s="3">
        <v>2013</v>
      </c>
      <c r="H8646" s="3" t="s">
        <v>21</v>
      </c>
      <c r="I8646" s="12" t="s">
        <v>4162</v>
      </c>
      <c r="J8646" s="3">
        <v>14</v>
      </c>
      <c r="K8646" s="3" t="str">
        <f>IF(VLOOKUP(D8646,'Resources Final'!A:C,3,FALSE)=0,"",VLOOKUP(D8646,'Resources Final'!A:C,3,FALSE))</f>
        <v>Y</v>
      </c>
      <c r="L8646" s="3" t="str">
        <f>IF(VLOOKUP(D8646,'Resources Final'!A:D,4,FALSE)=0,"",VLOOKUP(D8646,'Resources Final'!A:D,4,FALSE))</f>
        <v/>
      </c>
      <c r="M8646" s="3" t="str">
        <f>IF(VLOOKUP(D8646,'Resources Final'!A:E,5,FALSE)=0,"",VLOOKUP(D8646,'Resources Final'!A:E,5,FALSE))</f>
        <v/>
      </c>
      <c r="N8646" s="7" t="str">
        <f>IF(VLOOKUP(D8646,'Resources Final'!A:F,6,FALSE)=0,"",VLOOKUP(D8646,'Resources Final'!A:F,6,FALSE))</f>
        <v/>
      </c>
      <c r="O8646" s="3" t="str">
        <f>IF(VLOOKUP(D8646,'Resources Final'!A:G,7,FALSE)=0,"",VLOOKUP(D8646,'Resources Final'!A:G,7,FALSE))</f>
        <v/>
      </c>
    </row>
    <row r="8647" spans="1:15" x14ac:dyDescent="0.2">
      <c r="A8647" s="11">
        <v>990</v>
      </c>
      <c r="B8647" s="11" t="str">
        <f t="shared" si="150"/>
        <v>Fred C. and Mary R. Koch Foundation_Alwert, Bailey20132000</v>
      </c>
      <c r="C8647" s="11" t="s">
        <v>4161</v>
      </c>
      <c r="D8647" s="11" t="s">
        <v>171</v>
      </c>
      <c r="E8647" s="11" t="s">
        <v>171</v>
      </c>
      <c r="F8647" s="4">
        <v>2000</v>
      </c>
      <c r="G8647" s="3">
        <v>2013</v>
      </c>
      <c r="H8647" s="3" t="s">
        <v>21</v>
      </c>
      <c r="I8647" s="12" t="s">
        <v>4162</v>
      </c>
      <c r="J8647" s="3">
        <v>15</v>
      </c>
      <c r="K8647" s="3" t="str">
        <f>IF(VLOOKUP(D8647,'Resources Final'!A:C,3,FALSE)=0,"",VLOOKUP(D8647,'Resources Final'!A:C,3,FALSE))</f>
        <v>Y</v>
      </c>
      <c r="L8647" s="3" t="str">
        <f>IF(VLOOKUP(D8647,'Resources Final'!A:D,4,FALSE)=0,"",VLOOKUP(D8647,'Resources Final'!A:D,4,FALSE))</f>
        <v/>
      </c>
      <c r="M8647" s="3" t="str">
        <f>IF(VLOOKUP(D8647,'Resources Final'!A:E,5,FALSE)=0,"",VLOOKUP(D8647,'Resources Final'!A:E,5,FALSE))</f>
        <v/>
      </c>
      <c r="N8647" s="7" t="str">
        <f>IF(VLOOKUP(D8647,'Resources Final'!A:F,6,FALSE)=0,"",VLOOKUP(D8647,'Resources Final'!A:F,6,FALSE))</f>
        <v/>
      </c>
      <c r="O8647" s="3" t="str">
        <f>IF(VLOOKUP(D8647,'Resources Final'!A:G,7,FALSE)=0,"",VLOOKUP(D8647,'Resources Final'!A:G,7,FALSE))</f>
        <v/>
      </c>
    </row>
    <row r="8648" spans="1:15" x14ac:dyDescent="0.2">
      <c r="A8648" s="11">
        <v>990</v>
      </c>
      <c r="B8648" s="11" t="str">
        <f t="shared" si="150"/>
        <v>Fred C. and Mary R. Koch Foundation_Blizzard, Benjamin20132000</v>
      </c>
      <c r="C8648" s="11" t="s">
        <v>4161</v>
      </c>
      <c r="D8648" s="11" t="s">
        <v>448</v>
      </c>
      <c r="E8648" s="11" t="s">
        <v>448</v>
      </c>
      <c r="F8648" s="4">
        <v>2000</v>
      </c>
      <c r="G8648" s="3">
        <v>2013</v>
      </c>
      <c r="H8648" s="3" t="s">
        <v>21</v>
      </c>
      <c r="I8648" s="12" t="s">
        <v>4162</v>
      </c>
      <c r="J8648" s="3">
        <v>16</v>
      </c>
      <c r="K8648" s="3" t="str">
        <f>IF(VLOOKUP(D8648,'Resources Final'!A:C,3,FALSE)=0,"",VLOOKUP(D8648,'Resources Final'!A:C,3,FALSE))</f>
        <v>Y</v>
      </c>
      <c r="L8648" s="3" t="str">
        <f>IF(VLOOKUP(D8648,'Resources Final'!A:D,4,FALSE)=0,"",VLOOKUP(D8648,'Resources Final'!A:D,4,FALSE))</f>
        <v/>
      </c>
      <c r="M8648" s="3" t="str">
        <f>IF(VLOOKUP(D8648,'Resources Final'!A:E,5,FALSE)=0,"",VLOOKUP(D8648,'Resources Final'!A:E,5,FALSE))</f>
        <v/>
      </c>
      <c r="N8648" s="7" t="str">
        <f>IF(VLOOKUP(D8648,'Resources Final'!A:F,6,FALSE)=0,"",VLOOKUP(D8648,'Resources Final'!A:F,6,FALSE))</f>
        <v/>
      </c>
      <c r="O8648" s="3" t="str">
        <f>IF(VLOOKUP(D8648,'Resources Final'!A:G,7,FALSE)=0,"",VLOOKUP(D8648,'Resources Final'!A:G,7,FALSE))</f>
        <v/>
      </c>
    </row>
    <row r="8649" spans="1:15" x14ac:dyDescent="0.2">
      <c r="A8649" s="11">
        <v>990</v>
      </c>
      <c r="B8649" s="11" t="str">
        <f t="shared" si="150"/>
        <v>Fred C. and Mary R. Koch Foundation_White, Benjamin20132000</v>
      </c>
      <c r="C8649" s="11" t="s">
        <v>4161</v>
      </c>
      <c r="D8649" s="11" t="s">
        <v>4000</v>
      </c>
      <c r="E8649" s="11" t="s">
        <v>4000</v>
      </c>
      <c r="F8649" s="4">
        <v>2000</v>
      </c>
      <c r="G8649" s="3">
        <v>2013</v>
      </c>
      <c r="H8649" s="3" t="s">
        <v>21</v>
      </c>
      <c r="I8649" s="12" t="s">
        <v>4162</v>
      </c>
      <c r="J8649" s="3">
        <v>17</v>
      </c>
      <c r="K8649" s="3" t="str">
        <f>IF(VLOOKUP(D8649,'Resources Final'!A:C,3,FALSE)=0,"",VLOOKUP(D8649,'Resources Final'!A:C,3,FALSE))</f>
        <v>Y</v>
      </c>
      <c r="L8649" s="3" t="str">
        <f>IF(VLOOKUP(D8649,'Resources Final'!A:D,4,FALSE)=0,"",VLOOKUP(D8649,'Resources Final'!A:D,4,FALSE))</f>
        <v/>
      </c>
      <c r="M8649" s="3" t="str">
        <f>IF(VLOOKUP(D8649,'Resources Final'!A:E,5,FALSE)=0,"",VLOOKUP(D8649,'Resources Final'!A:E,5,FALSE))</f>
        <v/>
      </c>
      <c r="N8649" s="7" t="str">
        <f>IF(VLOOKUP(D8649,'Resources Final'!A:F,6,FALSE)=0,"",VLOOKUP(D8649,'Resources Final'!A:F,6,FALSE))</f>
        <v/>
      </c>
      <c r="O8649" s="3" t="str">
        <f>IF(VLOOKUP(D8649,'Resources Final'!A:G,7,FALSE)=0,"",VLOOKUP(D8649,'Resources Final'!A:G,7,FALSE))</f>
        <v/>
      </c>
    </row>
    <row r="8650" spans="1:15" x14ac:dyDescent="0.2">
      <c r="A8650" s="11">
        <v>990</v>
      </c>
      <c r="B8650" s="11" t="str">
        <f t="shared" si="150"/>
        <v>Fred C. and Mary R. Koch Foundation_Witcher, Bethany20132000</v>
      </c>
      <c r="C8650" s="11" t="s">
        <v>4161</v>
      </c>
      <c r="D8650" s="11" t="s">
        <v>4069</v>
      </c>
      <c r="E8650" s="11" t="s">
        <v>4069</v>
      </c>
      <c r="F8650" s="4">
        <v>2000</v>
      </c>
      <c r="G8650" s="3">
        <v>2013</v>
      </c>
      <c r="H8650" s="3" t="s">
        <v>21</v>
      </c>
      <c r="I8650" s="12" t="s">
        <v>4162</v>
      </c>
      <c r="J8650" s="3">
        <v>18</v>
      </c>
      <c r="K8650" s="3" t="str">
        <f>IF(VLOOKUP(D8650,'Resources Final'!A:C,3,FALSE)=0,"",VLOOKUP(D8650,'Resources Final'!A:C,3,FALSE))</f>
        <v>Y</v>
      </c>
      <c r="L8650" s="3" t="str">
        <f>IF(VLOOKUP(D8650,'Resources Final'!A:D,4,FALSE)=0,"",VLOOKUP(D8650,'Resources Final'!A:D,4,FALSE))</f>
        <v/>
      </c>
      <c r="M8650" s="3" t="str">
        <f>IF(VLOOKUP(D8650,'Resources Final'!A:E,5,FALSE)=0,"",VLOOKUP(D8650,'Resources Final'!A:E,5,FALSE))</f>
        <v/>
      </c>
      <c r="N8650" s="7" t="str">
        <f>IF(VLOOKUP(D8650,'Resources Final'!A:F,6,FALSE)=0,"",VLOOKUP(D8650,'Resources Final'!A:F,6,FALSE))</f>
        <v/>
      </c>
      <c r="O8650" s="3" t="str">
        <f>IF(VLOOKUP(D8650,'Resources Final'!A:G,7,FALSE)=0,"",VLOOKUP(D8650,'Resources Final'!A:G,7,FALSE))</f>
        <v/>
      </c>
    </row>
    <row r="8651" spans="1:15" x14ac:dyDescent="0.2">
      <c r="A8651" s="11">
        <v>990</v>
      </c>
      <c r="B8651" s="11" t="str">
        <f t="shared" si="150"/>
        <v>Fred C. and Mary R. Koch Foundation_Alex, Brandon20132000</v>
      </c>
      <c r="C8651" s="11" t="s">
        <v>4161</v>
      </c>
      <c r="D8651" s="11" t="s">
        <v>144</v>
      </c>
      <c r="E8651" s="11" t="s">
        <v>144</v>
      </c>
      <c r="F8651" s="4">
        <v>2000</v>
      </c>
      <c r="G8651" s="3">
        <v>2013</v>
      </c>
      <c r="H8651" s="3" t="s">
        <v>21</v>
      </c>
      <c r="I8651" s="12" t="s">
        <v>4162</v>
      </c>
      <c r="J8651" s="3">
        <v>19</v>
      </c>
      <c r="K8651" s="3" t="str">
        <f>IF(VLOOKUP(D8651,'Resources Final'!A:C,3,FALSE)=0,"",VLOOKUP(D8651,'Resources Final'!A:C,3,FALSE))</f>
        <v>Y</v>
      </c>
      <c r="L8651" s="3" t="str">
        <f>IF(VLOOKUP(D8651,'Resources Final'!A:D,4,FALSE)=0,"",VLOOKUP(D8651,'Resources Final'!A:D,4,FALSE))</f>
        <v/>
      </c>
      <c r="M8651" s="3" t="str">
        <f>IF(VLOOKUP(D8651,'Resources Final'!A:E,5,FALSE)=0,"",VLOOKUP(D8651,'Resources Final'!A:E,5,FALSE))</f>
        <v/>
      </c>
      <c r="N8651" s="7" t="str">
        <f>IF(VLOOKUP(D8651,'Resources Final'!A:F,6,FALSE)=0,"",VLOOKUP(D8651,'Resources Final'!A:F,6,FALSE))</f>
        <v/>
      </c>
      <c r="O8651" s="3" t="str">
        <f>IF(VLOOKUP(D8651,'Resources Final'!A:G,7,FALSE)=0,"",VLOOKUP(D8651,'Resources Final'!A:G,7,FALSE))</f>
        <v/>
      </c>
    </row>
    <row r="8652" spans="1:15" x14ac:dyDescent="0.2">
      <c r="A8652" s="11">
        <v>990</v>
      </c>
      <c r="B8652" s="11" t="str">
        <f t="shared" si="150"/>
        <v>Fred C. and Mary R. Koch Foundation_McIntosh, Brandon20132000</v>
      </c>
      <c r="C8652" s="11" t="s">
        <v>4161</v>
      </c>
      <c r="D8652" s="11" t="s">
        <v>2393</v>
      </c>
      <c r="E8652" s="11" t="s">
        <v>2393</v>
      </c>
      <c r="F8652" s="4">
        <v>2000</v>
      </c>
      <c r="G8652" s="3">
        <v>2013</v>
      </c>
      <c r="H8652" s="3" t="s">
        <v>21</v>
      </c>
      <c r="I8652" s="12" t="s">
        <v>4162</v>
      </c>
      <c r="J8652" s="3">
        <v>20</v>
      </c>
      <c r="K8652" s="3" t="str">
        <f>IF(VLOOKUP(D8652,'Resources Final'!A:C,3,FALSE)=0,"",VLOOKUP(D8652,'Resources Final'!A:C,3,FALSE))</f>
        <v>Y</v>
      </c>
      <c r="L8652" s="3" t="str">
        <f>IF(VLOOKUP(D8652,'Resources Final'!A:D,4,FALSE)=0,"",VLOOKUP(D8652,'Resources Final'!A:D,4,FALSE))</f>
        <v/>
      </c>
      <c r="M8652" s="3" t="str">
        <f>IF(VLOOKUP(D8652,'Resources Final'!A:E,5,FALSE)=0,"",VLOOKUP(D8652,'Resources Final'!A:E,5,FALSE))</f>
        <v/>
      </c>
      <c r="N8652" s="7" t="str">
        <f>IF(VLOOKUP(D8652,'Resources Final'!A:F,6,FALSE)=0,"",VLOOKUP(D8652,'Resources Final'!A:F,6,FALSE))</f>
        <v/>
      </c>
      <c r="O8652" s="3" t="str">
        <f>IF(VLOOKUP(D8652,'Resources Final'!A:G,7,FALSE)=0,"",VLOOKUP(D8652,'Resources Final'!A:G,7,FALSE))</f>
        <v/>
      </c>
    </row>
    <row r="8653" spans="1:15" x14ac:dyDescent="0.2">
      <c r="A8653" s="11">
        <v>990</v>
      </c>
      <c r="B8653" s="11" t="str">
        <f t="shared" si="150"/>
        <v>Fred C. and Mary R. Koch Foundation_Schultze, Brandon20132000</v>
      </c>
      <c r="C8653" s="11" t="s">
        <v>4161</v>
      </c>
      <c r="D8653" s="11" t="s">
        <v>3258</v>
      </c>
      <c r="E8653" s="11" t="s">
        <v>3258</v>
      </c>
      <c r="F8653" s="4">
        <v>2000</v>
      </c>
      <c r="G8653" s="3">
        <v>2013</v>
      </c>
      <c r="H8653" s="3" t="s">
        <v>21</v>
      </c>
      <c r="I8653" s="12" t="s">
        <v>4162</v>
      </c>
      <c r="J8653" s="3">
        <v>21</v>
      </c>
      <c r="K8653" s="3" t="str">
        <f>IF(VLOOKUP(D8653,'Resources Final'!A:C,3,FALSE)=0,"",VLOOKUP(D8653,'Resources Final'!A:C,3,FALSE))</f>
        <v>Y</v>
      </c>
      <c r="L8653" s="3" t="str">
        <f>IF(VLOOKUP(D8653,'Resources Final'!A:D,4,FALSE)=0,"",VLOOKUP(D8653,'Resources Final'!A:D,4,FALSE))</f>
        <v/>
      </c>
      <c r="M8653" s="3" t="str">
        <f>IF(VLOOKUP(D8653,'Resources Final'!A:E,5,FALSE)=0,"",VLOOKUP(D8653,'Resources Final'!A:E,5,FALSE))</f>
        <v/>
      </c>
      <c r="N8653" s="7" t="str">
        <f>IF(VLOOKUP(D8653,'Resources Final'!A:F,6,FALSE)=0,"",VLOOKUP(D8653,'Resources Final'!A:F,6,FALSE))</f>
        <v/>
      </c>
      <c r="O8653" s="3" t="str">
        <f>IF(VLOOKUP(D8653,'Resources Final'!A:G,7,FALSE)=0,"",VLOOKUP(D8653,'Resources Final'!A:G,7,FALSE))</f>
        <v/>
      </c>
    </row>
    <row r="8654" spans="1:15" x14ac:dyDescent="0.2">
      <c r="A8654" s="11">
        <v>990</v>
      </c>
      <c r="B8654" s="11" t="str">
        <f t="shared" si="150"/>
        <v>Fred C. and Mary R. Koch Foundation_Westemeir, Brenna20132000</v>
      </c>
      <c r="C8654" s="11" t="s">
        <v>4161</v>
      </c>
      <c r="D8654" s="11" t="s">
        <v>3981</v>
      </c>
      <c r="E8654" s="11" t="s">
        <v>3981</v>
      </c>
      <c r="F8654" s="4">
        <v>2000</v>
      </c>
      <c r="G8654" s="3">
        <v>2013</v>
      </c>
      <c r="H8654" s="3" t="s">
        <v>21</v>
      </c>
      <c r="I8654" s="12" t="s">
        <v>4162</v>
      </c>
      <c r="J8654" s="3">
        <v>22</v>
      </c>
      <c r="K8654" s="3" t="str">
        <f>IF(VLOOKUP(D8654,'Resources Final'!A:C,3,FALSE)=0,"",VLOOKUP(D8654,'Resources Final'!A:C,3,FALSE))</f>
        <v>Y</v>
      </c>
      <c r="L8654" s="3" t="str">
        <f>IF(VLOOKUP(D8654,'Resources Final'!A:D,4,FALSE)=0,"",VLOOKUP(D8654,'Resources Final'!A:D,4,FALSE))</f>
        <v/>
      </c>
      <c r="M8654" s="3" t="str">
        <f>IF(VLOOKUP(D8654,'Resources Final'!A:E,5,FALSE)=0,"",VLOOKUP(D8654,'Resources Final'!A:E,5,FALSE))</f>
        <v/>
      </c>
      <c r="N8654" s="7" t="str">
        <f>IF(VLOOKUP(D8654,'Resources Final'!A:F,6,FALSE)=0,"",VLOOKUP(D8654,'Resources Final'!A:F,6,FALSE))</f>
        <v/>
      </c>
      <c r="O8654" s="3" t="str">
        <f>IF(VLOOKUP(D8654,'Resources Final'!A:G,7,FALSE)=0,"",VLOOKUP(D8654,'Resources Final'!A:G,7,FALSE))</f>
        <v/>
      </c>
    </row>
    <row r="8655" spans="1:15" x14ac:dyDescent="0.2">
      <c r="A8655" s="11">
        <v>990</v>
      </c>
      <c r="B8655" s="11" t="str">
        <f t="shared" si="150"/>
        <v>Fred C. and Mary R. Koch Foundation_Kaiser, Brianna20132000</v>
      </c>
      <c r="C8655" s="11" t="s">
        <v>4161</v>
      </c>
      <c r="D8655" s="11" t="s">
        <v>1940</v>
      </c>
      <c r="E8655" s="11" t="s">
        <v>1940</v>
      </c>
      <c r="F8655" s="4">
        <v>2000</v>
      </c>
      <c r="G8655" s="3">
        <v>2013</v>
      </c>
      <c r="H8655" s="3" t="s">
        <v>21</v>
      </c>
      <c r="I8655" s="12" t="s">
        <v>4162</v>
      </c>
      <c r="J8655" s="3">
        <v>23</v>
      </c>
      <c r="K8655" s="3" t="str">
        <f>IF(VLOOKUP(D8655,'Resources Final'!A:C,3,FALSE)=0,"",VLOOKUP(D8655,'Resources Final'!A:C,3,FALSE))</f>
        <v>Y</v>
      </c>
      <c r="L8655" s="3" t="str">
        <f>IF(VLOOKUP(D8655,'Resources Final'!A:D,4,FALSE)=0,"",VLOOKUP(D8655,'Resources Final'!A:D,4,FALSE))</f>
        <v/>
      </c>
      <c r="M8655" s="3" t="str">
        <f>IF(VLOOKUP(D8655,'Resources Final'!A:E,5,FALSE)=0,"",VLOOKUP(D8655,'Resources Final'!A:E,5,FALSE))</f>
        <v/>
      </c>
      <c r="N8655" s="7" t="str">
        <f>IF(VLOOKUP(D8655,'Resources Final'!A:F,6,FALSE)=0,"",VLOOKUP(D8655,'Resources Final'!A:F,6,FALSE))</f>
        <v/>
      </c>
      <c r="O8655" s="3" t="str">
        <f>IF(VLOOKUP(D8655,'Resources Final'!A:G,7,FALSE)=0,"",VLOOKUP(D8655,'Resources Final'!A:G,7,FALSE))</f>
        <v/>
      </c>
    </row>
    <row r="8656" spans="1:15" x14ac:dyDescent="0.2">
      <c r="A8656" s="11">
        <v>990</v>
      </c>
      <c r="B8656" s="11" t="str">
        <f t="shared" si="150"/>
        <v>Fred C. and Mary R. Koch Foundation_McEachern, Brittany20132000</v>
      </c>
      <c r="C8656" s="11" t="s">
        <v>4161</v>
      </c>
      <c r="D8656" s="11" t="s">
        <v>2382</v>
      </c>
      <c r="E8656" s="11" t="s">
        <v>2382</v>
      </c>
      <c r="F8656" s="4">
        <v>2000</v>
      </c>
      <c r="G8656" s="3">
        <v>2013</v>
      </c>
      <c r="H8656" s="3" t="s">
        <v>21</v>
      </c>
      <c r="I8656" s="12" t="s">
        <v>4162</v>
      </c>
      <c r="J8656" s="3">
        <v>24</v>
      </c>
      <c r="K8656" s="3" t="str">
        <f>IF(VLOOKUP(D8656,'Resources Final'!A:C,3,FALSE)=0,"",VLOOKUP(D8656,'Resources Final'!A:C,3,FALSE))</f>
        <v>Y</v>
      </c>
      <c r="L8656" s="3" t="str">
        <f>IF(VLOOKUP(D8656,'Resources Final'!A:D,4,FALSE)=0,"",VLOOKUP(D8656,'Resources Final'!A:D,4,FALSE))</f>
        <v/>
      </c>
      <c r="M8656" s="3" t="str">
        <f>IF(VLOOKUP(D8656,'Resources Final'!A:E,5,FALSE)=0,"",VLOOKUP(D8656,'Resources Final'!A:E,5,FALSE))</f>
        <v/>
      </c>
      <c r="N8656" s="7" t="str">
        <f>IF(VLOOKUP(D8656,'Resources Final'!A:F,6,FALSE)=0,"",VLOOKUP(D8656,'Resources Final'!A:F,6,FALSE))</f>
        <v/>
      </c>
      <c r="O8656" s="3" t="str">
        <f>IF(VLOOKUP(D8656,'Resources Final'!A:G,7,FALSE)=0,"",VLOOKUP(D8656,'Resources Final'!A:G,7,FALSE))</f>
        <v/>
      </c>
    </row>
    <row r="8657" spans="1:15" x14ac:dyDescent="0.2">
      <c r="A8657" s="11">
        <v>990</v>
      </c>
      <c r="B8657" s="11" t="str">
        <f t="shared" si="150"/>
        <v>Fred C. and Mary R. Koch Foundation_Cramer, Bronc20132000</v>
      </c>
      <c r="C8657" s="11" t="s">
        <v>4161</v>
      </c>
      <c r="D8657" s="11" t="s">
        <v>866</v>
      </c>
      <c r="E8657" s="11" t="s">
        <v>866</v>
      </c>
      <c r="F8657" s="4">
        <v>2000</v>
      </c>
      <c r="G8657" s="3">
        <v>2013</v>
      </c>
      <c r="H8657" s="3" t="s">
        <v>21</v>
      </c>
      <c r="I8657" s="12" t="s">
        <v>4162</v>
      </c>
      <c r="J8657" s="3">
        <v>25</v>
      </c>
      <c r="K8657" s="3" t="str">
        <f>IF(VLOOKUP(D8657,'Resources Final'!A:C,3,FALSE)=0,"",VLOOKUP(D8657,'Resources Final'!A:C,3,FALSE))</f>
        <v>Y</v>
      </c>
      <c r="L8657" s="3" t="str">
        <f>IF(VLOOKUP(D8657,'Resources Final'!A:D,4,FALSE)=0,"",VLOOKUP(D8657,'Resources Final'!A:D,4,FALSE))</f>
        <v/>
      </c>
      <c r="M8657" s="3" t="str">
        <f>IF(VLOOKUP(D8657,'Resources Final'!A:E,5,FALSE)=0,"",VLOOKUP(D8657,'Resources Final'!A:E,5,FALSE))</f>
        <v/>
      </c>
      <c r="N8657" s="7" t="str">
        <f>IF(VLOOKUP(D8657,'Resources Final'!A:F,6,FALSE)=0,"",VLOOKUP(D8657,'Resources Final'!A:F,6,FALSE))</f>
        <v/>
      </c>
      <c r="O8657" s="3" t="str">
        <f>IF(VLOOKUP(D8657,'Resources Final'!A:G,7,FALSE)=0,"",VLOOKUP(D8657,'Resources Final'!A:G,7,FALSE))</f>
        <v/>
      </c>
    </row>
    <row r="8658" spans="1:15" x14ac:dyDescent="0.2">
      <c r="A8658" s="11">
        <v>990</v>
      </c>
      <c r="B8658" s="11" t="str">
        <f t="shared" si="150"/>
        <v>Fred C. and Mary R. Koch Foundation_Boriack, Brooke20132000</v>
      </c>
      <c r="C8658" s="11" t="s">
        <v>4161</v>
      </c>
      <c r="D8658" s="11" t="s">
        <v>470</v>
      </c>
      <c r="E8658" s="11" t="s">
        <v>470</v>
      </c>
      <c r="F8658" s="4">
        <v>2000</v>
      </c>
      <c r="G8658" s="3">
        <v>2013</v>
      </c>
      <c r="H8658" s="3" t="s">
        <v>21</v>
      </c>
      <c r="I8658" s="12" t="s">
        <v>4162</v>
      </c>
      <c r="J8658" s="3">
        <v>26</v>
      </c>
      <c r="K8658" s="3" t="str">
        <f>IF(VLOOKUP(D8658,'Resources Final'!A:C,3,FALSE)=0,"",VLOOKUP(D8658,'Resources Final'!A:C,3,FALSE))</f>
        <v>Y</v>
      </c>
      <c r="L8658" s="3" t="str">
        <f>IF(VLOOKUP(D8658,'Resources Final'!A:D,4,FALSE)=0,"",VLOOKUP(D8658,'Resources Final'!A:D,4,FALSE))</f>
        <v/>
      </c>
      <c r="M8658" s="3" t="str">
        <f>IF(VLOOKUP(D8658,'Resources Final'!A:E,5,FALSE)=0,"",VLOOKUP(D8658,'Resources Final'!A:E,5,FALSE))</f>
        <v/>
      </c>
      <c r="N8658" s="7" t="str">
        <f>IF(VLOOKUP(D8658,'Resources Final'!A:F,6,FALSE)=0,"",VLOOKUP(D8658,'Resources Final'!A:F,6,FALSE))</f>
        <v/>
      </c>
      <c r="O8658" s="3" t="str">
        <f>IF(VLOOKUP(D8658,'Resources Final'!A:G,7,FALSE)=0,"",VLOOKUP(D8658,'Resources Final'!A:G,7,FALSE))</f>
        <v/>
      </c>
    </row>
    <row r="8659" spans="1:15" x14ac:dyDescent="0.2">
      <c r="A8659" s="11">
        <v>990</v>
      </c>
      <c r="B8659" s="11" t="str">
        <f t="shared" si="150"/>
        <v>Fred C. and Mary R. Koch Foundation_Stout, Bryce20132000</v>
      </c>
      <c r="C8659" s="11" t="s">
        <v>4161</v>
      </c>
      <c r="D8659" s="11" t="s">
        <v>3457</v>
      </c>
      <c r="E8659" s="11" t="s">
        <v>3457</v>
      </c>
      <c r="F8659" s="4">
        <v>2000</v>
      </c>
      <c r="G8659" s="3">
        <v>2013</v>
      </c>
      <c r="H8659" s="3" t="s">
        <v>21</v>
      </c>
      <c r="I8659" s="12" t="s">
        <v>4162</v>
      </c>
      <c r="J8659" s="3">
        <v>27</v>
      </c>
      <c r="K8659" s="3" t="str">
        <f>IF(VLOOKUP(D8659,'Resources Final'!A:C,3,FALSE)=0,"",VLOOKUP(D8659,'Resources Final'!A:C,3,FALSE))</f>
        <v>Y</v>
      </c>
      <c r="L8659" s="3" t="str">
        <f>IF(VLOOKUP(D8659,'Resources Final'!A:D,4,FALSE)=0,"",VLOOKUP(D8659,'Resources Final'!A:D,4,FALSE))</f>
        <v/>
      </c>
      <c r="M8659" s="3" t="str">
        <f>IF(VLOOKUP(D8659,'Resources Final'!A:E,5,FALSE)=0,"",VLOOKUP(D8659,'Resources Final'!A:E,5,FALSE))</f>
        <v/>
      </c>
      <c r="N8659" s="7" t="str">
        <f>IF(VLOOKUP(D8659,'Resources Final'!A:F,6,FALSE)=0,"",VLOOKUP(D8659,'Resources Final'!A:F,6,FALSE))</f>
        <v/>
      </c>
      <c r="O8659" s="3" t="str">
        <f>IF(VLOOKUP(D8659,'Resources Final'!A:G,7,FALSE)=0,"",VLOOKUP(D8659,'Resources Final'!A:G,7,FALSE))</f>
        <v/>
      </c>
    </row>
    <row r="8660" spans="1:15" x14ac:dyDescent="0.2">
      <c r="A8660" s="11">
        <v>990</v>
      </c>
      <c r="B8660" s="11" t="str">
        <f t="shared" si="150"/>
        <v>Fred C. and Mary R. Koch Foundation_Baker, Caitlin20132000</v>
      </c>
      <c r="C8660" s="11" t="s">
        <v>4161</v>
      </c>
      <c r="D8660" s="11" t="s">
        <v>335</v>
      </c>
      <c r="E8660" s="11" t="s">
        <v>335</v>
      </c>
      <c r="F8660" s="4">
        <v>2000</v>
      </c>
      <c r="G8660" s="3">
        <v>2013</v>
      </c>
      <c r="H8660" s="3" t="s">
        <v>21</v>
      </c>
      <c r="I8660" s="12" t="s">
        <v>4162</v>
      </c>
      <c r="J8660" s="3">
        <v>28</v>
      </c>
      <c r="K8660" s="3" t="str">
        <f>IF(VLOOKUP(D8660,'Resources Final'!A:C,3,FALSE)=0,"",VLOOKUP(D8660,'Resources Final'!A:C,3,FALSE))</f>
        <v>Y</v>
      </c>
      <c r="L8660" s="3" t="str">
        <f>IF(VLOOKUP(D8660,'Resources Final'!A:D,4,FALSE)=0,"",VLOOKUP(D8660,'Resources Final'!A:D,4,FALSE))</f>
        <v/>
      </c>
      <c r="M8660" s="3" t="str">
        <f>IF(VLOOKUP(D8660,'Resources Final'!A:E,5,FALSE)=0,"",VLOOKUP(D8660,'Resources Final'!A:E,5,FALSE))</f>
        <v/>
      </c>
      <c r="N8660" s="7" t="str">
        <f>IF(VLOOKUP(D8660,'Resources Final'!A:F,6,FALSE)=0,"",VLOOKUP(D8660,'Resources Final'!A:F,6,FALSE))</f>
        <v/>
      </c>
      <c r="O8660" s="3" t="str">
        <f>IF(VLOOKUP(D8660,'Resources Final'!A:G,7,FALSE)=0,"",VLOOKUP(D8660,'Resources Final'!A:G,7,FALSE))</f>
        <v/>
      </c>
    </row>
    <row r="8661" spans="1:15" x14ac:dyDescent="0.2">
      <c r="A8661" s="11">
        <v>990</v>
      </c>
      <c r="B8661" s="11" t="str">
        <f t="shared" si="150"/>
        <v>Fred C. and Mary R. Koch Foundation_Baukal, Caitlyn20132000</v>
      </c>
      <c r="C8661" s="11" t="s">
        <v>4161</v>
      </c>
      <c r="D8661" s="11" t="s">
        <v>363</v>
      </c>
      <c r="E8661" s="11" t="s">
        <v>363</v>
      </c>
      <c r="F8661" s="4">
        <v>2000</v>
      </c>
      <c r="G8661" s="3">
        <v>2013</v>
      </c>
      <c r="H8661" s="3" t="s">
        <v>21</v>
      </c>
      <c r="I8661" s="12" t="s">
        <v>4162</v>
      </c>
      <c r="J8661" s="3">
        <v>29</v>
      </c>
      <c r="K8661" s="3" t="str">
        <f>IF(VLOOKUP(D8661,'Resources Final'!A:C,3,FALSE)=0,"",VLOOKUP(D8661,'Resources Final'!A:C,3,FALSE))</f>
        <v>Y</v>
      </c>
      <c r="L8661" s="3" t="str">
        <f>IF(VLOOKUP(D8661,'Resources Final'!A:D,4,FALSE)=0,"",VLOOKUP(D8661,'Resources Final'!A:D,4,FALSE))</f>
        <v/>
      </c>
      <c r="M8661" s="3" t="str">
        <f>IF(VLOOKUP(D8661,'Resources Final'!A:E,5,FALSE)=0,"",VLOOKUP(D8661,'Resources Final'!A:E,5,FALSE))</f>
        <v/>
      </c>
      <c r="N8661" s="7" t="str">
        <f>IF(VLOOKUP(D8661,'Resources Final'!A:F,6,FALSE)=0,"",VLOOKUP(D8661,'Resources Final'!A:F,6,FALSE))</f>
        <v/>
      </c>
      <c r="O8661" s="3" t="str">
        <f>IF(VLOOKUP(D8661,'Resources Final'!A:G,7,FALSE)=0,"",VLOOKUP(D8661,'Resources Final'!A:G,7,FALSE))</f>
        <v/>
      </c>
    </row>
    <row r="8662" spans="1:15" x14ac:dyDescent="0.2">
      <c r="A8662" s="11">
        <v>990</v>
      </c>
      <c r="B8662" s="11" t="str">
        <f t="shared" si="150"/>
        <v>Fred C. and Mary R. Koch Foundation_Hoover, Caleb20132000</v>
      </c>
      <c r="C8662" s="11" t="s">
        <v>4161</v>
      </c>
      <c r="D8662" s="11" t="s">
        <v>1612</v>
      </c>
      <c r="E8662" s="11" t="s">
        <v>1612</v>
      </c>
      <c r="F8662" s="4">
        <v>2000</v>
      </c>
      <c r="G8662" s="3">
        <v>2013</v>
      </c>
      <c r="H8662" s="3" t="s">
        <v>21</v>
      </c>
      <c r="I8662" s="12" t="s">
        <v>4162</v>
      </c>
      <c r="J8662" s="3">
        <v>30</v>
      </c>
      <c r="K8662" s="3" t="str">
        <f>IF(VLOOKUP(D8662,'Resources Final'!A:C,3,FALSE)=0,"",VLOOKUP(D8662,'Resources Final'!A:C,3,FALSE))</f>
        <v>Y</v>
      </c>
      <c r="L8662" s="3" t="str">
        <f>IF(VLOOKUP(D8662,'Resources Final'!A:D,4,FALSE)=0,"",VLOOKUP(D8662,'Resources Final'!A:D,4,FALSE))</f>
        <v/>
      </c>
      <c r="M8662" s="3" t="str">
        <f>IF(VLOOKUP(D8662,'Resources Final'!A:E,5,FALSE)=0,"",VLOOKUP(D8662,'Resources Final'!A:E,5,FALSE))</f>
        <v/>
      </c>
      <c r="N8662" s="7" t="str">
        <f>IF(VLOOKUP(D8662,'Resources Final'!A:F,6,FALSE)=0,"",VLOOKUP(D8662,'Resources Final'!A:F,6,FALSE))</f>
        <v/>
      </c>
      <c r="O8662" s="3" t="str">
        <f>IF(VLOOKUP(D8662,'Resources Final'!A:G,7,FALSE)=0,"",VLOOKUP(D8662,'Resources Final'!A:G,7,FALSE))</f>
        <v/>
      </c>
    </row>
    <row r="8663" spans="1:15" x14ac:dyDescent="0.2">
      <c r="A8663" s="11">
        <v>990</v>
      </c>
      <c r="B8663" s="11" t="str">
        <f t="shared" si="150"/>
        <v>Fred C. and Mary R. Koch Foundation_Nelson, Carly20132000</v>
      </c>
      <c r="C8663" s="11" t="s">
        <v>4161</v>
      </c>
      <c r="D8663" s="11" t="s">
        <v>2636</v>
      </c>
      <c r="E8663" s="11" t="s">
        <v>2636</v>
      </c>
      <c r="F8663" s="4">
        <v>2000</v>
      </c>
      <c r="G8663" s="3">
        <v>2013</v>
      </c>
      <c r="H8663" s="3" t="s">
        <v>21</v>
      </c>
      <c r="I8663" s="12" t="s">
        <v>4162</v>
      </c>
      <c r="J8663" s="3">
        <v>31</v>
      </c>
      <c r="K8663" s="3" t="str">
        <f>IF(VLOOKUP(D8663,'Resources Final'!A:C,3,FALSE)=0,"",VLOOKUP(D8663,'Resources Final'!A:C,3,FALSE))</f>
        <v>Y</v>
      </c>
      <c r="L8663" s="3" t="str">
        <f>IF(VLOOKUP(D8663,'Resources Final'!A:D,4,FALSE)=0,"",VLOOKUP(D8663,'Resources Final'!A:D,4,FALSE))</f>
        <v/>
      </c>
      <c r="M8663" s="3" t="str">
        <f>IF(VLOOKUP(D8663,'Resources Final'!A:E,5,FALSE)=0,"",VLOOKUP(D8663,'Resources Final'!A:E,5,FALSE))</f>
        <v/>
      </c>
      <c r="N8663" s="7" t="str">
        <f>IF(VLOOKUP(D8663,'Resources Final'!A:F,6,FALSE)=0,"",VLOOKUP(D8663,'Resources Final'!A:F,6,FALSE))</f>
        <v/>
      </c>
      <c r="O8663" s="3" t="str">
        <f>IF(VLOOKUP(D8663,'Resources Final'!A:G,7,FALSE)=0,"",VLOOKUP(D8663,'Resources Final'!A:G,7,FALSE))</f>
        <v/>
      </c>
    </row>
    <row r="8664" spans="1:15" x14ac:dyDescent="0.2">
      <c r="A8664" s="11">
        <v>990</v>
      </c>
      <c r="B8664" s="11" t="str">
        <f t="shared" si="150"/>
        <v>Fred C. and Mary R. Koch Foundation_Cross, Caroline20132000</v>
      </c>
      <c r="C8664" s="11" t="s">
        <v>4161</v>
      </c>
      <c r="D8664" s="11" t="s">
        <v>877</v>
      </c>
      <c r="E8664" s="11" t="s">
        <v>877</v>
      </c>
      <c r="F8664" s="4">
        <v>2000</v>
      </c>
      <c r="G8664" s="3">
        <v>2013</v>
      </c>
      <c r="H8664" s="3" t="s">
        <v>21</v>
      </c>
      <c r="I8664" s="12" t="s">
        <v>4162</v>
      </c>
      <c r="J8664" s="3">
        <v>32</v>
      </c>
      <c r="K8664" s="3" t="str">
        <f>IF(VLOOKUP(D8664,'Resources Final'!A:C,3,FALSE)=0,"",VLOOKUP(D8664,'Resources Final'!A:C,3,FALSE))</f>
        <v>Y</v>
      </c>
      <c r="L8664" s="3" t="str">
        <f>IF(VLOOKUP(D8664,'Resources Final'!A:D,4,FALSE)=0,"",VLOOKUP(D8664,'Resources Final'!A:D,4,FALSE))</f>
        <v/>
      </c>
      <c r="M8664" s="3" t="str">
        <f>IF(VLOOKUP(D8664,'Resources Final'!A:E,5,FALSE)=0,"",VLOOKUP(D8664,'Resources Final'!A:E,5,FALSE))</f>
        <v/>
      </c>
      <c r="N8664" s="7" t="str">
        <f>IF(VLOOKUP(D8664,'Resources Final'!A:F,6,FALSE)=0,"",VLOOKUP(D8664,'Resources Final'!A:F,6,FALSE))</f>
        <v/>
      </c>
      <c r="O8664" s="3" t="str">
        <f>IF(VLOOKUP(D8664,'Resources Final'!A:G,7,FALSE)=0,"",VLOOKUP(D8664,'Resources Final'!A:G,7,FALSE))</f>
        <v/>
      </c>
    </row>
    <row r="8665" spans="1:15" x14ac:dyDescent="0.2">
      <c r="A8665" s="11">
        <v>990</v>
      </c>
      <c r="B8665" s="11" t="str">
        <f t="shared" si="150"/>
        <v>Fred C. and Mary R. Koch Foundation_Menkes, Caroline20132000</v>
      </c>
      <c r="C8665" s="11" t="s">
        <v>4161</v>
      </c>
      <c r="D8665" s="11" t="s">
        <v>2427</v>
      </c>
      <c r="E8665" s="11" t="s">
        <v>2427</v>
      </c>
      <c r="F8665" s="4">
        <v>2000</v>
      </c>
      <c r="G8665" s="3">
        <v>2013</v>
      </c>
      <c r="H8665" s="3" t="s">
        <v>21</v>
      </c>
      <c r="I8665" s="12" t="s">
        <v>4162</v>
      </c>
      <c r="J8665" s="3">
        <v>33</v>
      </c>
      <c r="K8665" s="3" t="str">
        <f>IF(VLOOKUP(D8665,'Resources Final'!A:C,3,FALSE)=0,"",VLOOKUP(D8665,'Resources Final'!A:C,3,FALSE))</f>
        <v>Y</v>
      </c>
      <c r="L8665" s="3" t="str">
        <f>IF(VLOOKUP(D8665,'Resources Final'!A:D,4,FALSE)=0,"",VLOOKUP(D8665,'Resources Final'!A:D,4,FALSE))</f>
        <v/>
      </c>
      <c r="M8665" s="3" t="str">
        <f>IF(VLOOKUP(D8665,'Resources Final'!A:E,5,FALSE)=0,"",VLOOKUP(D8665,'Resources Final'!A:E,5,FALSE))</f>
        <v/>
      </c>
      <c r="N8665" s="7" t="str">
        <f>IF(VLOOKUP(D8665,'Resources Final'!A:F,6,FALSE)=0,"",VLOOKUP(D8665,'Resources Final'!A:F,6,FALSE))</f>
        <v/>
      </c>
      <c r="O8665" s="3" t="str">
        <f>IF(VLOOKUP(D8665,'Resources Final'!A:G,7,FALSE)=0,"",VLOOKUP(D8665,'Resources Final'!A:G,7,FALSE))</f>
        <v/>
      </c>
    </row>
    <row r="8666" spans="1:15" x14ac:dyDescent="0.2">
      <c r="A8666" s="11">
        <v>990</v>
      </c>
      <c r="B8666" s="11" t="str">
        <f t="shared" si="150"/>
        <v>Fred C. and Mary R. Koch Foundation_Kolbeck, Casey20132000</v>
      </c>
      <c r="C8666" s="11" t="s">
        <v>4161</v>
      </c>
      <c r="D8666" s="11" t="s">
        <v>2021</v>
      </c>
      <c r="E8666" s="11" t="s">
        <v>2021</v>
      </c>
      <c r="F8666" s="4">
        <v>2000</v>
      </c>
      <c r="G8666" s="3">
        <v>2013</v>
      </c>
      <c r="H8666" s="3" t="s">
        <v>21</v>
      </c>
      <c r="I8666" s="12" t="s">
        <v>4162</v>
      </c>
      <c r="J8666" s="3">
        <v>34</v>
      </c>
      <c r="K8666" s="3" t="str">
        <f>IF(VLOOKUP(D8666,'Resources Final'!A:C,3,FALSE)=0,"",VLOOKUP(D8666,'Resources Final'!A:C,3,FALSE))</f>
        <v>Y</v>
      </c>
      <c r="L8666" s="3" t="str">
        <f>IF(VLOOKUP(D8666,'Resources Final'!A:D,4,FALSE)=0,"",VLOOKUP(D8666,'Resources Final'!A:D,4,FALSE))</f>
        <v/>
      </c>
      <c r="M8666" s="3" t="str">
        <f>IF(VLOOKUP(D8666,'Resources Final'!A:E,5,FALSE)=0,"",VLOOKUP(D8666,'Resources Final'!A:E,5,FALSE))</f>
        <v/>
      </c>
      <c r="N8666" s="7" t="str">
        <f>IF(VLOOKUP(D8666,'Resources Final'!A:F,6,FALSE)=0,"",VLOOKUP(D8666,'Resources Final'!A:F,6,FALSE))</f>
        <v/>
      </c>
      <c r="O8666" s="3" t="str">
        <f>IF(VLOOKUP(D8666,'Resources Final'!A:G,7,FALSE)=0,"",VLOOKUP(D8666,'Resources Final'!A:G,7,FALSE))</f>
        <v/>
      </c>
    </row>
    <row r="8667" spans="1:15" x14ac:dyDescent="0.2">
      <c r="A8667" s="11">
        <v>990</v>
      </c>
      <c r="B8667" s="11" t="str">
        <f t="shared" si="150"/>
        <v>Fred C. and Mary R. Koch Foundation_Lee, Charlene20132000</v>
      </c>
      <c r="C8667" s="11" t="s">
        <v>4161</v>
      </c>
      <c r="D8667" s="11" t="s">
        <v>2130</v>
      </c>
      <c r="E8667" s="11" t="s">
        <v>2130</v>
      </c>
      <c r="F8667" s="4">
        <v>2000</v>
      </c>
      <c r="G8667" s="3">
        <v>2013</v>
      </c>
      <c r="H8667" s="3" t="s">
        <v>21</v>
      </c>
      <c r="I8667" s="12" t="s">
        <v>4162</v>
      </c>
      <c r="J8667" s="3">
        <v>35</v>
      </c>
      <c r="K8667" s="3" t="str">
        <f>IF(VLOOKUP(D8667,'Resources Final'!A:C,3,FALSE)=0,"",VLOOKUP(D8667,'Resources Final'!A:C,3,FALSE))</f>
        <v>Y</v>
      </c>
      <c r="L8667" s="3" t="str">
        <f>IF(VLOOKUP(D8667,'Resources Final'!A:D,4,FALSE)=0,"",VLOOKUP(D8667,'Resources Final'!A:D,4,FALSE))</f>
        <v/>
      </c>
      <c r="M8667" s="3" t="str">
        <f>IF(VLOOKUP(D8667,'Resources Final'!A:E,5,FALSE)=0,"",VLOOKUP(D8667,'Resources Final'!A:E,5,FALSE))</f>
        <v/>
      </c>
      <c r="N8667" s="7" t="str">
        <f>IF(VLOOKUP(D8667,'Resources Final'!A:F,6,FALSE)=0,"",VLOOKUP(D8667,'Resources Final'!A:F,6,FALSE))</f>
        <v/>
      </c>
      <c r="O8667" s="3" t="str">
        <f>IF(VLOOKUP(D8667,'Resources Final'!A:G,7,FALSE)=0,"",VLOOKUP(D8667,'Resources Final'!A:G,7,FALSE))</f>
        <v/>
      </c>
    </row>
    <row r="8668" spans="1:15" x14ac:dyDescent="0.2">
      <c r="A8668" s="11">
        <v>990</v>
      </c>
      <c r="B8668" s="11" t="str">
        <f t="shared" si="150"/>
        <v>Fred C. and Mary R. Koch Foundation_Hardeman, Charles20132000</v>
      </c>
      <c r="C8668" s="11" t="s">
        <v>4161</v>
      </c>
      <c r="D8668" s="11" t="s">
        <v>1520</v>
      </c>
      <c r="E8668" s="11" t="s">
        <v>1520</v>
      </c>
      <c r="F8668" s="4">
        <v>2000</v>
      </c>
      <c r="G8668" s="3">
        <v>2013</v>
      </c>
      <c r="H8668" s="3" t="s">
        <v>21</v>
      </c>
      <c r="I8668" s="12" t="s">
        <v>4162</v>
      </c>
      <c r="J8668" s="3">
        <v>36</v>
      </c>
      <c r="K8668" s="3" t="str">
        <f>IF(VLOOKUP(D8668,'Resources Final'!A:C,3,FALSE)=0,"",VLOOKUP(D8668,'Resources Final'!A:C,3,FALSE))</f>
        <v>Y</v>
      </c>
      <c r="L8668" s="3" t="str">
        <f>IF(VLOOKUP(D8668,'Resources Final'!A:D,4,FALSE)=0,"",VLOOKUP(D8668,'Resources Final'!A:D,4,FALSE))</f>
        <v/>
      </c>
      <c r="M8668" s="3" t="str">
        <f>IF(VLOOKUP(D8668,'Resources Final'!A:E,5,FALSE)=0,"",VLOOKUP(D8668,'Resources Final'!A:E,5,FALSE))</f>
        <v/>
      </c>
      <c r="N8668" s="7" t="str">
        <f>IF(VLOOKUP(D8668,'Resources Final'!A:F,6,FALSE)=0,"",VLOOKUP(D8668,'Resources Final'!A:F,6,FALSE))</f>
        <v/>
      </c>
      <c r="O8668" s="3" t="str">
        <f>IF(VLOOKUP(D8668,'Resources Final'!A:G,7,FALSE)=0,"",VLOOKUP(D8668,'Resources Final'!A:G,7,FALSE))</f>
        <v/>
      </c>
    </row>
    <row r="8669" spans="1:15" x14ac:dyDescent="0.2">
      <c r="A8669" s="11">
        <v>990</v>
      </c>
      <c r="B8669" s="11" t="str">
        <f t="shared" si="150"/>
        <v>Fred C. and Mary R. Koch Foundation_Holloway, Charles20132000</v>
      </c>
      <c r="C8669" s="11" t="s">
        <v>4161</v>
      </c>
      <c r="D8669" s="11" t="s">
        <v>1607</v>
      </c>
      <c r="E8669" s="11" t="s">
        <v>1607</v>
      </c>
      <c r="F8669" s="4">
        <v>2000</v>
      </c>
      <c r="G8669" s="3">
        <v>2013</v>
      </c>
      <c r="H8669" s="3" t="s">
        <v>21</v>
      </c>
      <c r="I8669" s="12" t="s">
        <v>4162</v>
      </c>
      <c r="J8669" s="3">
        <v>37</v>
      </c>
      <c r="K8669" s="3" t="str">
        <f>IF(VLOOKUP(D8669,'Resources Final'!A:C,3,FALSE)=0,"",VLOOKUP(D8669,'Resources Final'!A:C,3,FALSE))</f>
        <v>Y</v>
      </c>
      <c r="L8669" s="3" t="str">
        <f>IF(VLOOKUP(D8669,'Resources Final'!A:D,4,FALSE)=0,"",VLOOKUP(D8669,'Resources Final'!A:D,4,FALSE))</f>
        <v/>
      </c>
      <c r="M8669" s="3" t="str">
        <f>IF(VLOOKUP(D8669,'Resources Final'!A:E,5,FALSE)=0,"",VLOOKUP(D8669,'Resources Final'!A:E,5,FALSE))</f>
        <v/>
      </c>
      <c r="N8669" s="7" t="str">
        <f>IF(VLOOKUP(D8669,'Resources Final'!A:F,6,FALSE)=0,"",VLOOKUP(D8669,'Resources Final'!A:F,6,FALSE))</f>
        <v/>
      </c>
      <c r="O8669" s="3" t="str">
        <f>IF(VLOOKUP(D8669,'Resources Final'!A:G,7,FALSE)=0,"",VLOOKUP(D8669,'Resources Final'!A:G,7,FALSE))</f>
        <v/>
      </c>
    </row>
    <row r="8670" spans="1:15" x14ac:dyDescent="0.2">
      <c r="A8670" s="11">
        <v>990</v>
      </c>
      <c r="B8670" s="11" t="str">
        <f t="shared" si="150"/>
        <v>Fred C. and Mary R. Koch Foundation_Grunewald, Chris20132000</v>
      </c>
      <c r="C8670" s="11" t="s">
        <v>4161</v>
      </c>
      <c r="D8670" s="11" t="s">
        <v>1472</v>
      </c>
      <c r="E8670" s="11" t="s">
        <v>1472</v>
      </c>
      <c r="F8670" s="4">
        <v>2000</v>
      </c>
      <c r="G8670" s="3">
        <v>2013</v>
      </c>
      <c r="H8670" s="3" t="s">
        <v>21</v>
      </c>
      <c r="I8670" s="12" t="s">
        <v>4162</v>
      </c>
      <c r="J8670" s="3">
        <v>38</v>
      </c>
      <c r="K8670" s="3" t="str">
        <f>IF(VLOOKUP(D8670,'Resources Final'!A:C,3,FALSE)=0,"",VLOOKUP(D8670,'Resources Final'!A:C,3,FALSE))</f>
        <v>Y</v>
      </c>
      <c r="L8670" s="3" t="str">
        <f>IF(VLOOKUP(D8670,'Resources Final'!A:D,4,FALSE)=0,"",VLOOKUP(D8670,'Resources Final'!A:D,4,FALSE))</f>
        <v/>
      </c>
      <c r="M8670" s="3" t="str">
        <f>IF(VLOOKUP(D8670,'Resources Final'!A:E,5,FALSE)=0,"",VLOOKUP(D8670,'Resources Final'!A:E,5,FALSE))</f>
        <v/>
      </c>
      <c r="N8670" s="7" t="str">
        <f>IF(VLOOKUP(D8670,'Resources Final'!A:F,6,FALSE)=0,"",VLOOKUP(D8670,'Resources Final'!A:F,6,FALSE))</f>
        <v/>
      </c>
      <c r="O8670" s="3" t="str">
        <f>IF(VLOOKUP(D8670,'Resources Final'!A:G,7,FALSE)=0,"",VLOOKUP(D8670,'Resources Final'!A:G,7,FALSE))</f>
        <v/>
      </c>
    </row>
    <row r="8671" spans="1:15" x14ac:dyDescent="0.2">
      <c r="A8671" s="11">
        <v>990</v>
      </c>
      <c r="B8671" s="11" t="str">
        <f t="shared" si="150"/>
        <v>Fred C. and Mary R. Koch Foundation_Mason, Christa20132000</v>
      </c>
      <c r="C8671" s="11" t="s">
        <v>4161</v>
      </c>
      <c r="D8671" s="11" t="s">
        <v>2347</v>
      </c>
      <c r="E8671" s="11" t="s">
        <v>2347</v>
      </c>
      <c r="F8671" s="4">
        <v>2000</v>
      </c>
      <c r="G8671" s="3">
        <v>2013</v>
      </c>
      <c r="H8671" s="3" t="s">
        <v>21</v>
      </c>
      <c r="I8671" s="12" t="s">
        <v>4162</v>
      </c>
      <c r="J8671" s="3">
        <v>39</v>
      </c>
      <c r="K8671" s="3" t="str">
        <f>IF(VLOOKUP(D8671,'Resources Final'!A:C,3,FALSE)=0,"",VLOOKUP(D8671,'Resources Final'!A:C,3,FALSE))</f>
        <v>Y</v>
      </c>
      <c r="L8671" s="3" t="str">
        <f>IF(VLOOKUP(D8671,'Resources Final'!A:D,4,FALSE)=0,"",VLOOKUP(D8671,'Resources Final'!A:D,4,FALSE))</f>
        <v/>
      </c>
      <c r="M8671" s="3" t="str">
        <f>IF(VLOOKUP(D8671,'Resources Final'!A:E,5,FALSE)=0,"",VLOOKUP(D8671,'Resources Final'!A:E,5,FALSE))</f>
        <v/>
      </c>
      <c r="N8671" s="7" t="str">
        <f>IF(VLOOKUP(D8671,'Resources Final'!A:F,6,FALSE)=0,"",VLOOKUP(D8671,'Resources Final'!A:F,6,FALSE))</f>
        <v/>
      </c>
      <c r="O8671" s="3" t="str">
        <f>IF(VLOOKUP(D8671,'Resources Final'!A:G,7,FALSE)=0,"",VLOOKUP(D8671,'Resources Final'!A:G,7,FALSE))</f>
        <v/>
      </c>
    </row>
    <row r="8672" spans="1:15" x14ac:dyDescent="0.2">
      <c r="A8672" s="11">
        <v>990</v>
      </c>
      <c r="B8672" s="11" t="str">
        <f t="shared" si="150"/>
        <v>Fred C. and Mary R. Koch Foundation_Meyer, Christina20132000</v>
      </c>
      <c r="C8672" s="11" t="s">
        <v>4161</v>
      </c>
      <c r="D8672" s="11" t="s">
        <v>2441</v>
      </c>
      <c r="E8672" s="11" t="s">
        <v>2441</v>
      </c>
      <c r="F8672" s="4">
        <v>2000</v>
      </c>
      <c r="G8672" s="3">
        <v>2013</v>
      </c>
      <c r="H8672" s="3" t="s">
        <v>21</v>
      </c>
      <c r="I8672" s="12" t="s">
        <v>4162</v>
      </c>
      <c r="J8672" s="3">
        <v>40</v>
      </c>
      <c r="K8672" s="3" t="str">
        <f>IF(VLOOKUP(D8672,'Resources Final'!A:C,3,FALSE)=0,"",VLOOKUP(D8672,'Resources Final'!A:C,3,FALSE))</f>
        <v>Y</v>
      </c>
      <c r="L8672" s="3" t="str">
        <f>IF(VLOOKUP(D8672,'Resources Final'!A:D,4,FALSE)=0,"",VLOOKUP(D8672,'Resources Final'!A:D,4,FALSE))</f>
        <v/>
      </c>
      <c r="M8672" s="3" t="str">
        <f>IF(VLOOKUP(D8672,'Resources Final'!A:E,5,FALSE)=0,"",VLOOKUP(D8672,'Resources Final'!A:E,5,FALSE))</f>
        <v/>
      </c>
      <c r="N8672" s="7" t="str">
        <f>IF(VLOOKUP(D8672,'Resources Final'!A:F,6,FALSE)=0,"",VLOOKUP(D8672,'Resources Final'!A:F,6,FALSE))</f>
        <v/>
      </c>
      <c r="O8672" s="3" t="str">
        <f>IF(VLOOKUP(D8672,'Resources Final'!A:G,7,FALSE)=0,"",VLOOKUP(D8672,'Resources Final'!A:G,7,FALSE))</f>
        <v/>
      </c>
    </row>
    <row r="8673" spans="1:15" x14ac:dyDescent="0.2">
      <c r="A8673" s="11">
        <v>990</v>
      </c>
      <c r="B8673" s="11" t="str">
        <f t="shared" si="150"/>
        <v>Fred C. and Mary R. Koch Foundation_Chandler, Christine20132000</v>
      </c>
      <c r="C8673" s="11" t="s">
        <v>4161</v>
      </c>
      <c r="D8673" s="11" t="s">
        <v>692</v>
      </c>
      <c r="E8673" s="11" t="s">
        <v>692</v>
      </c>
      <c r="F8673" s="4">
        <v>2000</v>
      </c>
      <c r="G8673" s="3">
        <v>2013</v>
      </c>
      <c r="H8673" s="3" t="s">
        <v>21</v>
      </c>
      <c r="I8673" s="12" t="s">
        <v>4162</v>
      </c>
      <c r="J8673" s="3">
        <v>41</v>
      </c>
      <c r="K8673" s="3" t="str">
        <f>IF(VLOOKUP(D8673,'Resources Final'!A:C,3,FALSE)=0,"",VLOOKUP(D8673,'Resources Final'!A:C,3,FALSE))</f>
        <v>Y</v>
      </c>
      <c r="L8673" s="3" t="str">
        <f>IF(VLOOKUP(D8673,'Resources Final'!A:D,4,FALSE)=0,"",VLOOKUP(D8673,'Resources Final'!A:D,4,FALSE))</f>
        <v/>
      </c>
      <c r="M8673" s="3" t="str">
        <f>IF(VLOOKUP(D8673,'Resources Final'!A:E,5,FALSE)=0,"",VLOOKUP(D8673,'Resources Final'!A:E,5,FALSE))</f>
        <v/>
      </c>
      <c r="N8673" s="7" t="str">
        <f>IF(VLOOKUP(D8673,'Resources Final'!A:F,6,FALSE)=0,"",VLOOKUP(D8673,'Resources Final'!A:F,6,FALSE))</f>
        <v/>
      </c>
      <c r="O8673" s="3" t="str">
        <f>IF(VLOOKUP(D8673,'Resources Final'!A:G,7,FALSE)=0,"",VLOOKUP(D8673,'Resources Final'!A:G,7,FALSE))</f>
        <v/>
      </c>
    </row>
    <row r="8674" spans="1:15" x14ac:dyDescent="0.2">
      <c r="A8674" s="11">
        <v>990</v>
      </c>
      <c r="B8674" s="11" t="str">
        <f t="shared" si="150"/>
        <v>Fred C. and Mary R. Koch Foundation_Mason, Christopher20132000</v>
      </c>
      <c r="C8674" s="11" t="s">
        <v>4161</v>
      </c>
      <c r="D8674" s="11" t="s">
        <v>2348</v>
      </c>
      <c r="E8674" s="11" t="s">
        <v>2348</v>
      </c>
      <c r="F8674" s="4">
        <v>2000</v>
      </c>
      <c r="G8674" s="3">
        <v>2013</v>
      </c>
      <c r="H8674" s="3" t="s">
        <v>21</v>
      </c>
      <c r="I8674" s="12" t="s">
        <v>4162</v>
      </c>
      <c r="J8674" s="3">
        <v>42</v>
      </c>
      <c r="K8674" s="3" t="str">
        <f>IF(VLOOKUP(D8674,'Resources Final'!A:C,3,FALSE)=0,"",VLOOKUP(D8674,'Resources Final'!A:C,3,FALSE))</f>
        <v>Y</v>
      </c>
      <c r="L8674" s="3" t="str">
        <f>IF(VLOOKUP(D8674,'Resources Final'!A:D,4,FALSE)=0,"",VLOOKUP(D8674,'Resources Final'!A:D,4,FALSE))</f>
        <v/>
      </c>
      <c r="M8674" s="3" t="str">
        <f>IF(VLOOKUP(D8674,'Resources Final'!A:E,5,FALSE)=0,"",VLOOKUP(D8674,'Resources Final'!A:E,5,FALSE))</f>
        <v/>
      </c>
      <c r="N8674" s="7" t="str">
        <f>IF(VLOOKUP(D8674,'Resources Final'!A:F,6,FALSE)=0,"",VLOOKUP(D8674,'Resources Final'!A:F,6,FALSE))</f>
        <v/>
      </c>
      <c r="O8674" s="3" t="str">
        <f>IF(VLOOKUP(D8674,'Resources Final'!A:G,7,FALSE)=0,"",VLOOKUP(D8674,'Resources Final'!A:G,7,FALSE))</f>
        <v/>
      </c>
    </row>
    <row r="8675" spans="1:15" x14ac:dyDescent="0.2">
      <c r="A8675" s="11">
        <v>990</v>
      </c>
      <c r="B8675" s="11" t="str">
        <f t="shared" si="150"/>
        <v>Fred C. and Mary R. Koch Foundation_Potts, Claire20132000</v>
      </c>
      <c r="C8675" s="11" t="s">
        <v>4161</v>
      </c>
      <c r="D8675" s="11" t="s">
        <v>2888</v>
      </c>
      <c r="E8675" s="11" t="s">
        <v>2888</v>
      </c>
      <c r="F8675" s="4">
        <v>2000</v>
      </c>
      <c r="G8675" s="3">
        <v>2013</v>
      </c>
      <c r="H8675" s="3" t="s">
        <v>21</v>
      </c>
      <c r="I8675" s="12" t="s">
        <v>4162</v>
      </c>
      <c r="J8675" s="3">
        <v>43</v>
      </c>
      <c r="K8675" s="3" t="str">
        <f>IF(VLOOKUP(D8675,'Resources Final'!A:C,3,FALSE)=0,"",VLOOKUP(D8675,'Resources Final'!A:C,3,FALSE))</f>
        <v>Y</v>
      </c>
      <c r="L8675" s="3" t="str">
        <f>IF(VLOOKUP(D8675,'Resources Final'!A:D,4,FALSE)=0,"",VLOOKUP(D8675,'Resources Final'!A:D,4,FALSE))</f>
        <v/>
      </c>
      <c r="M8675" s="3" t="str">
        <f>IF(VLOOKUP(D8675,'Resources Final'!A:E,5,FALSE)=0,"",VLOOKUP(D8675,'Resources Final'!A:E,5,FALSE))</f>
        <v/>
      </c>
      <c r="N8675" s="7" t="str">
        <f>IF(VLOOKUP(D8675,'Resources Final'!A:F,6,FALSE)=0,"",VLOOKUP(D8675,'Resources Final'!A:F,6,FALSE))</f>
        <v/>
      </c>
      <c r="O8675" s="3" t="str">
        <f>IF(VLOOKUP(D8675,'Resources Final'!A:G,7,FALSE)=0,"",VLOOKUP(D8675,'Resources Final'!A:G,7,FALSE))</f>
        <v/>
      </c>
    </row>
    <row r="8676" spans="1:15" x14ac:dyDescent="0.2">
      <c r="A8676" s="11">
        <v>990</v>
      </c>
      <c r="B8676" s="11" t="str">
        <f t="shared" si="150"/>
        <v>Fred C. and Mary R. Koch Foundation_Bourland, Connor20132000</v>
      </c>
      <c r="C8676" s="11" t="s">
        <v>4161</v>
      </c>
      <c r="D8676" s="11" t="s">
        <v>475</v>
      </c>
      <c r="E8676" s="11" t="s">
        <v>475</v>
      </c>
      <c r="F8676" s="4">
        <v>2000</v>
      </c>
      <c r="G8676" s="3">
        <v>2013</v>
      </c>
      <c r="H8676" s="3" t="s">
        <v>21</v>
      </c>
      <c r="I8676" s="12" t="s">
        <v>4162</v>
      </c>
      <c r="J8676" s="3">
        <v>44</v>
      </c>
      <c r="K8676" s="3" t="str">
        <f>IF(VLOOKUP(D8676,'Resources Final'!A:C,3,FALSE)=0,"",VLOOKUP(D8676,'Resources Final'!A:C,3,FALSE))</f>
        <v>Y</v>
      </c>
      <c r="L8676" s="3" t="str">
        <f>IF(VLOOKUP(D8676,'Resources Final'!A:D,4,FALSE)=0,"",VLOOKUP(D8676,'Resources Final'!A:D,4,FALSE))</f>
        <v/>
      </c>
      <c r="M8676" s="3" t="str">
        <f>IF(VLOOKUP(D8676,'Resources Final'!A:E,5,FALSE)=0,"",VLOOKUP(D8676,'Resources Final'!A:E,5,FALSE))</f>
        <v/>
      </c>
      <c r="N8676" s="7" t="str">
        <f>IF(VLOOKUP(D8676,'Resources Final'!A:F,6,FALSE)=0,"",VLOOKUP(D8676,'Resources Final'!A:F,6,FALSE))</f>
        <v/>
      </c>
      <c r="O8676" s="3" t="str">
        <f>IF(VLOOKUP(D8676,'Resources Final'!A:G,7,FALSE)=0,"",VLOOKUP(D8676,'Resources Final'!A:G,7,FALSE))</f>
        <v/>
      </c>
    </row>
    <row r="8677" spans="1:15" x14ac:dyDescent="0.2">
      <c r="A8677" s="11">
        <v>990</v>
      </c>
      <c r="B8677" s="11" t="str">
        <f t="shared" si="150"/>
        <v>Fred C. and Mary R. Koch Foundation_Davis, Connor20132000</v>
      </c>
      <c r="C8677" s="11" t="s">
        <v>4161</v>
      </c>
      <c r="D8677" s="11" t="s">
        <v>960</v>
      </c>
      <c r="E8677" s="11" t="s">
        <v>960</v>
      </c>
      <c r="F8677" s="4">
        <v>2000</v>
      </c>
      <c r="G8677" s="3">
        <v>2013</v>
      </c>
      <c r="H8677" s="3" t="s">
        <v>21</v>
      </c>
      <c r="I8677" s="12" t="s">
        <v>4162</v>
      </c>
      <c r="J8677" s="3">
        <v>45</v>
      </c>
      <c r="K8677" s="3" t="str">
        <f>IF(VLOOKUP(D8677,'Resources Final'!A:C,3,FALSE)=0,"",VLOOKUP(D8677,'Resources Final'!A:C,3,FALSE))</f>
        <v>Y</v>
      </c>
      <c r="L8677" s="3" t="str">
        <f>IF(VLOOKUP(D8677,'Resources Final'!A:D,4,FALSE)=0,"",VLOOKUP(D8677,'Resources Final'!A:D,4,FALSE))</f>
        <v/>
      </c>
      <c r="M8677" s="3" t="str">
        <f>IF(VLOOKUP(D8677,'Resources Final'!A:E,5,FALSE)=0,"",VLOOKUP(D8677,'Resources Final'!A:E,5,FALSE))</f>
        <v/>
      </c>
      <c r="N8677" s="7" t="str">
        <f>IF(VLOOKUP(D8677,'Resources Final'!A:F,6,FALSE)=0,"",VLOOKUP(D8677,'Resources Final'!A:F,6,FALSE))</f>
        <v/>
      </c>
      <c r="O8677" s="3" t="str">
        <f>IF(VLOOKUP(D8677,'Resources Final'!A:G,7,FALSE)=0,"",VLOOKUP(D8677,'Resources Final'!A:G,7,FALSE))</f>
        <v/>
      </c>
    </row>
    <row r="8678" spans="1:15" x14ac:dyDescent="0.2">
      <c r="A8678" s="11">
        <v>990</v>
      </c>
      <c r="B8678" s="11" t="str">
        <f t="shared" si="150"/>
        <v>Fred C. and Mary R. Koch Foundation_Covelli, Curtis20132000</v>
      </c>
      <c r="C8678" s="11" t="s">
        <v>4161</v>
      </c>
      <c r="D8678" s="11" t="s">
        <v>858</v>
      </c>
      <c r="E8678" s="11" t="s">
        <v>858</v>
      </c>
      <c r="F8678" s="4">
        <v>2000</v>
      </c>
      <c r="G8678" s="3">
        <v>2013</v>
      </c>
      <c r="H8678" s="3" t="s">
        <v>21</v>
      </c>
      <c r="I8678" s="12" t="s">
        <v>4162</v>
      </c>
      <c r="J8678" s="3">
        <v>46</v>
      </c>
      <c r="K8678" s="3" t="str">
        <f>IF(VLOOKUP(D8678,'Resources Final'!A:C,3,FALSE)=0,"",VLOOKUP(D8678,'Resources Final'!A:C,3,FALSE))</f>
        <v>Y</v>
      </c>
      <c r="L8678" s="3" t="str">
        <f>IF(VLOOKUP(D8678,'Resources Final'!A:D,4,FALSE)=0,"",VLOOKUP(D8678,'Resources Final'!A:D,4,FALSE))</f>
        <v/>
      </c>
      <c r="M8678" s="3" t="str">
        <f>IF(VLOOKUP(D8678,'Resources Final'!A:E,5,FALSE)=0,"",VLOOKUP(D8678,'Resources Final'!A:E,5,FALSE))</f>
        <v/>
      </c>
      <c r="N8678" s="7" t="str">
        <f>IF(VLOOKUP(D8678,'Resources Final'!A:F,6,FALSE)=0,"",VLOOKUP(D8678,'Resources Final'!A:F,6,FALSE))</f>
        <v/>
      </c>
      <c r="O8678" s="3" t="str">
        <f>IF(VLOOKUP(D8678,'Resources Final'!A:G,7,FALSE)=0,"",VLOOKUP(D8678,'Resources Final'!A:G,7,FALSE))</f>
        <v/>
      </c>
    </row>
    <row r="8679" spans="1:15" x14ac:dyDescent="0.2">
      <c r="A8679" s="11">
        <v>990</v>
      </c>
      <c r="B8679" s="11" t="str">
        <f t="shared" si="150"/>
        <v>Fred C. and Mary R. Koch Foundation_Codoluto, Daniel20132000</v>
      </c>
      <c r="C8679" s="11" t="s">
        <v>4161</v>
      </c>
      <c r="D8679" s="11" t="s">
        <v>770</v>
      </c>
      <c r="E8679" s="11" t="s">
        <v>770</v>
      </c>
      <c r="F8679" s="4">
        <v>2000</v>
      </c>
      <c r="G8679" s="3">
        <v>2013</v>
      </c>
      <c r="H8679" s="3" t="s">
        <v>21</v>
      </c>
      <c r="I8679" s="12" t="s">
        <v>4162</v>
      </c>
      <c r="J8679" s="3">
        <v>47</v>
      </c>
      <c r="K8679" s="3" t="str">
        <f>IF(VLOOKUP(D8679,'Resources Final'!A:C,3,FALSE)=0,"",VLOOKUP(D8679,'Resources Final'!A:C,3,FALSE))</f>
        <v>Y</v>
      </c>
      <c r="L8679" s="3" t="str">
        <f>IF(VLOOKUP(D8679,'Resources Final'!A:D,4,FALSE)=0,"",VLOOKUP(D8679,'Resources Final'!A:D,4,FALSE))</f>
        <v/>
      </c>
      <c r="M8679" s="3" t="str">
        <f>IF(VLOOKUP(D8679,'Resources Final'!A:E,5,FALSE)=0,"",VLOOKUP(D8679,'Resources Final'!A:E,5,FALSE))</f>
        <v/>
      </c>
      <c r="N8679" s="7" t="str">
        <f>IF(VLOOKUP(D8679,'Resources Final'!A:F,6,FALSE)=0,"",VLOOKUP(D8679,'Resources Final'!A:F,6,FALSE))</f>
        <v/>
      </c>
      <c r="O8679" s="3" t="str">
        <f>IF(VLOOKUP(D8679,'Resources Final'!A:G,7,FALSE)=0,"",VLOOKUP(D8679,'Resources Final'!A:G,7,FALSE))</f>
        <v/>
      </c>
    </row>
    <row r="8680" spans="1:15" x14ac:dyDescent="0.2">
      <c r="A8680" s="11">
        <v>990</v>
      </c>
      <c r="B8680" s="11" t="str">
        <f t="shared" si="150"/>
        <v>Fred C. and Mary R. Koch Foundation_Hawes, Daniel20132000</v>
      </c>
      <c r="C8680" s="11" t="s">
        <v>4161</v>
      </c>
      <c r="D8680" s="11" t="s">
        <v>1545</v>
      </c>
      <c r="E8680" s="11" t="s">
        <v>1545</v>
      </c>
      <c r="F8680" s="4">
        <v>2000</v>
      </c>
      <c r="G8680" s="3">
        <v>2013</v>
      </c>
      <c r="H8680" s="3" t="s">
        <v>21</v>
      </c>
      <c r="I8680" s="12" t="s">
        <v>4162</v>
      </c>
      <c r="J8680" s="3">
        <v>48</v>
      </c>
      <c r="K8680" s="3" t="str">
        <f>IF(VLOOKUP(D8680,'Resources Final'!A:C,3,FALSE)=0,"",VLOOKUP(D8680,'Resources Final'!A:C,3,FALSE))</f>
        <v>Y</v>
      </c>
      <c r="L8680" s="3" t="str">
        <f>IF(VLOOKUP(D8680,'Resources Final'!A:D,4,FALSE)=0,"",VLOOKUP(D8680,'Resources Final'!A:D,4,FALSE))</f>
        <v/>
      </c>
      <c r="M8680" s="3" t="str">
        <f>IF(VLOOKUP(D8680,'Resources Final'!A:E,5,FALSE)=0,"",VLOOKUP(D8680,'Resources Final'!A:E,5,FALSE))</f>
        <v/>
      </c>
      <c r="N8680" s="7" t="str">
        <f>IF(VLOOKUP(D8680,'Resources Final'!A:F,6,FALSE)=0,"",VLOOKUP(D8680,'Resources Final'!A:F,6,FALSE))</f>
        <v/>
      </c>
      <c r="O8680" s="3" t="str">
        <f>IF(VLOOKUP(D8680,'Resources Final'!A:G,7,FALSE)=0,"",VLOOKUP(D8680,'Resources Final'!A:G,7,FALSE))</f>
        <v/>
      </c>
    </row>
    <row r="8681" spans="1:15" x14ac:dyDescent="0.2">
      <c r="A8681" s="11">
        <v>990</v>
      </c>
      <c r="B8681" s="11" t="str">
        <f t="shared" si="150"/>
        <v>Fred C. and Mary R. Koch Foundation_Yerkes, Daniel20132000</v>
      </c>
      <c r="C8681" s="11" t="s">
        <v>4161</v>
      </c>
      <c r="D8681" s="11" t="s">
        <v>4106</v>
      </c>
      <c r="E8681" s="11" t="s">
        <v>4106</v>
      </c>
      <c r="F8681" s="4">
        <v>2000</v>
      </c>
      <c r="G8681" s="3">
        <v>2013</v>
      </c>
      <c r="H8681" s="3" t="s">
        <v>21</v>
      </c>
      <c r="I8681" s="12" t="s">
        <v>4162</v>
      </c>
      <c r="J8681" s="3">
        <v>49</v>
      </c>
      <c r="K8681" s="3" t="str">
        <f>IF(VLOOKUP(D8681,'Resources Final'!A:C,3,FALSE)=0,"",VLOOKUP(D8681,'Resources Final'!A:C,3,FALSE))</f>
        <v>Y</v>
      </c>
      <c r="L8681" s="3" t="str">
        <f>IF(VLOOKUP(D8681,'Resources Final'!A:D,4,FALSE)=0,"",VLOOKUP(D8681,'Resources Final'!A:D,4,FALSE))</f>
        <v/>
      </c>
      <c r="M8681" s="3" t="str">
        <f>IF(VLOOKUP(D8681,'Resources Final'!A:E,5,FALSE)=0,"",VLOOKUP(D8681,'Resources Final'!A:E,5,FALSE))</f>
        <v/>
      </c>
      <c r="N8681" s="7" t="str">
        <f>IF(VLOOKUP(D8681,'Resources Final'!A:F,6,FALSE)=0,"",VLOOKUP(D8681,'Resources Final'!A:F,6,FALSE))</f>
        <v/>
      </c>
      <c r="O8681" s="3" t="str">
        <f>IF(VLOOKUP(D8681,'Resources Final'!A:G,7,FALSE)=0,"",VLOOKUP(D8681,'Resources Final'!A:G,7,FALSE))</f>
        <v/>
      </c>
    </row>
    <row r="8682" spans="1:15" x14ac:dyDescent="0.2">
      <c r="A8682" s="11">
        <v>990</v>
      </c>
      <c r="B8682" s="11" t="str">
        <f t="shared" si="150"/>
        <v>Fred C. and Mary R. Koch Foundation_Dinsdale, Danielle20132000</v>
      </c>
      <c r="C8682" s="11" t="s">
        <v>4161</v>
      </c>
      <c r="D8682" s="11" t="s">
        <v>998</v>
      </c>
      <c r="E8682" s="11" t="s">
        <v>998</v>
      </c>
      <c r="F8682" s="4">
        <v>2000</v>
      </c>
      <c r="G8682" s="3">
        <v>2013</v>
      </c>
      <c r="H8682" s="3" t="s">
        <v>21</v>
      </c>
      <c r="I8682" s="12" t="s">
        <v>4162</v>
      </c>
      <c r="J8682" s="3">
        <v>50</v>
      </c>
      <c r="K8682" s="3" t="str">
        <f>IF(VLOOKUP(D8682,'Resources Final'!A:C,3,FALSE)=0,"",VLOOKUP(D8682,'Resources Final'!A:C,3,FALSE))</f>
        <v>Y</v>
      </c>
      <c r="L8682" s="3" t="str">
        <f>IF(VLOOKUP(D8682,'Resources Final'!A:D,4,FALSE)=0,"",VLOOKUP(D8682,'Resources Final'!A:D,4,FALSE))</f>
        <v/>
      </c>
      <c r="M8682" s="3" t="str">
        <f>IF(VLOOKUP(D8682,'Resources Final'!A:E,5,FALSE)=0,"",VLOOKUP(D8682,'Resources Final'!A:E,5,FALSE))</f>
        <v/>
      </c>
      <c r="N8682" s="7" t="str">
        <f>IF(VLOOKUP(D8682,'Resources Final'!A:F,6,FALSE)=0,"",VLOOKUP(D8682,'Resources Final'!A:F,6,FALSE))</f>
        <v/>
      </c>
      <c r="O8682" s="3" t="str">
        <f>IF(VLOOKUP(D8682,'Resources Final'!A:G,7,FALSE)=0,"",VLOOKUP(D8682,'Resources Final'!A:G,7,FALSE))</f>
        <v/>
      </c>
    </row>
    <row r="8683" spans="1:15" x14ac:dyDescent="0.2">
      <c r="A8683" s="11">
        <v>990</v>
      </c>
      <c r="B8683" s="11" t="str">
        <f t="shared" si="150"/>
        <v>Fred C. and Mary R. Koch Foundation_Marino, Danielle20132000</v>
      </c>
      <c r="C8683" s="11" t="s">
        <v>4161</v>
      </c>
      <c r="D8683" s="11" t="s">
        <v>2326</v>
      </c>
      <c r="E8683" s="11" t="s">
        <v>2326</v>
      </c>
      <c r="F8683" s="4">
        <v>2000</v>
      </c>
      <c r="G8683" s="3">
        <v>2013</v>
      </c>
      <c r="H8683" s="3" t="s">
        <v>21</v>
      </c>
      <c r="I8683" s="12" t="s">
        <v>4162</v>
      </c>
      <c r="J8683" s="3">
        <v>51</v>
      </c>
      <c r="K8683" s="3" t="str">
        <f>IF(VLOOKUP(D8683,'Resources Final'!A:C,3,FALSE)=0,"",VLOOKUP(D8683,'Resources Final'!A:C,3,FALSE))</f>
        <v>Y</v>
      </c>
      <c r="L8683" s="3" t="str">
        <f>IF(VLOOKUP(D8683,'Resources Final'!A:D,4,FALSE)=0,"",VLOOKUP(D8683,'Resources Final'!A:D,4,FALSE))</f>
        <v/>
      </c>
      <c r="M8683" s="3" t="str">
        <f>IF(VLOOKUP(D8683,'Resources Final'!A:E,5,FALSE)=0,"",VLOOKUP(D8683,'Resources Final'!A:E,5,FALSE))</f>
        <v/>
      </c>
      <c r="N8683" s="7" t="str">
        <f>IF(VLOOKUP(D8683,'Resources Final'!A:F,6,FALSE)=0,"",VLOOKUP(D8683,'Resources Final'!A:F,6,FALSE))</f>
        <v/>
      </c>
      <c r="O8683" s="3" t="str">
        <f>IF(VLOOKUP(D8683,'Resources Final'!A:G,7,FALSE)=0,"",VLOOKUP(D8683,'Resources Final'!A:G,7,FALSE))</f>
        <v/>
      </c>
    </row>
    <row r="8684" spans="1:15" x14ac:dyDescent="0.2">
      <c r="A8684" s="11">
        <v>990</v>
      </c>
      <c r="B8684" s="11" t="str">
        <f t="shared" si="150"/>
        <v>Fred C. and Mary R. Koch Foundation_Casey, David20132000</v>
      </c>
      <c r="C8684" s="11" t="s">
        <v>4161</v>
      </c>
      <c r="D8684" s="11" t="s">
        <v>627</v>
      </c>
      <c r="E8684" s="11" t="s">
        <v>627</v>
      </c>
      <c r="F8684" s="4">
        <v>2000</v>
      </c>
      <c r="G8684" s="3">
        <v>2013</v>
      </c>
      <c r="H8684" s="3" t="s">
        <v>21</v>
      </c>
      <c r="I8684" s="12" t="s">
        <v>4162</v>
      </c>
      <c r="J8684" s="3">
        <v>52</v>
      </c>
      <c r="K8684" s="3" t="str">
        <f>IF(VLOOKUP(D8684,'Resources Final'!A:C,3,FALSE)=0,"",VLOOKUP(D8684,'Resources Final'!A:C,3,FALSE))</f>
        <v>Y</v>
      </c>
      <c r="L8684" s="3" t="str">
        <f>IF(VLOOKUP(D8684,'Resources Final'!A:D,4,FALSE)=0,"",VLOOKUP(D8684,'Resources Final'!A:D,4,FALSE))</f>
        <v/>
      </c>
      <c r="M8684" s="3" t="str">
        <f>IF(VLOOKUP(D8684,'Resources Final'!A:E,5,FALSE)=0,"",VLOOKUP(D8684,'Resources Final'!A:E,5,FALSE))</f>
        <v/>
      </c>
      <c r="N8684" s="7" t="str">
        <f>IF(VLOOKUP(D8684,'Resources Final'!A:F,6,FALSE)=0,"",VLOOKUP(D8684,'Resources Final'!A:F,6,FALSE))</f>
        <v/>
      </c>
      <c r="O8684" s="3" t="str">
        <f>IF(VLOOKUP(D8684,'Resources Final'!A:G,7,FALSE)=0,"",VLOOKUP(D8684,'Resources Final'!A:G,7,FALSE))</f>
        <v/>
      </c>
    </row>
    <row r="8685" spans="1:15" x14ac:dyDescent="0.2">
      <c r="A8685" s="11">
        <v>990</v>
      </c>
      <c r="B8685" s="11" t="str">
        <f t="shared" si="150"/>
        <v>Fred C. and Mary R. Koch Foundation_Winter, Dayton20132000</v>
      </c>
      <c r="C8685" s="11" t="s">
        <v>4161</v>
      </c>
      <c r="D8685" s="11" t="s">
        <v>4061</v>
      </c>
      <c r="E8685" s="11" t="s">
        <v>4061</v>
      </c>
      <c r="F8685" s="4">
        <v>2000</v>
      </c>
      <c r="G8685" s="3">
        <v>2013</v>
      </c>
      <c r="H8685" s="3" t="s">
        <v>21</v>
      </c>
      <c r="I8685" s="12" t="s">
        <v>4162</v>
      </c>
      <c r="J8685" s="3">
        <v>53</v>
      </c>
      <c r="K8685" s="3" t="str">
        <f>IF(VLOOKUP(D8685,'Resources Final'!A:C,3,FALSE)=0,"",VLOOKUP(D8685,'Resources Final'!A:C,3,FALSE))</f>
        <v>Y</v>
      </c>
      <c r="L8685" s="3" t="str">
        <f>IF(VLOOKUP(D8685,'Resources Final'!A:D,4,FALSE)=0,"",VLOOKUP(D8685,'Resources Final'!A:D,4,FALSE))</f>
        <v/>
      </c>
      <c r="M8685" s="3" t="str">
        <f>IF(VLOOKUP(D8685,'Resources Final'!A:E,5,FALSE)=0,"",VLOOKUP(D8685,'Resources Final'!A:E,5,FALSE))</f>
        <v/>
      </c>
      <c r="N8685" s="7" t="str">
        <f>IF(VLOOKUP(D8685,'Resources Final'!A:F,6,FALSE)=0,"",VLOOKUP(D8685,'Resources Final'!A:F,6,FALSE))</f>
        <v/>
      </c>
      <c r="O8685" s="3" t="str">
        <f>IF(VLOOKUP(D8685,'Resources Final'!A:G,7,FALSE)=0,"",VLOOKUP(D8685,'Resources Final'!A:G,7,FALSE))</f>
        <v/>
      </c>
    </row>
    <row r="8686" spans="1:15" x14ac:dyDescent="0.2">
      <c r="A8686" s="11">
        <v>990</v>
      </c>
      <c r="B8686" s="11" t="str">
        <f t="shared" si="150"/>
        <v>Fred C. and Mary R. Koch Foundation_Menezes, Dean20132000</v>
      </c>
      <c r="C8686" s="11" t="s">
        <v>4161</v>
      </c>
      <c r="D8686" s="11" t="s">
        <v>2425</v>
      </c>
      <c r="E8686" s="11" t="s">
        <v>2425</v>
      </c>
      <c r="F8686" s="4">
        <v>2000</v>
      </c>
      <c r="G8686" s="3">
        <v>2013</v>
      </c>
      <c r="H8686" s="3" t="s">
        <v>21</v>
      </c>
      <c r="I8686" s="12" t="s">
        <v>4162</v>
      </c>
      <c r="J8686" s="3">
        <v>54</v>
      </c>
      <c r="K8686" s="3" t="str">
        <f>IF(VLOOKUP(D8686,'Resources Final'!A:C,3,FALSE)=0,"",VLOOKUP(D8686,'Resources Final'!A:C,3,FALSE))</f>
        <v>Y</v>
      </c>
      <c r="L8686" s="3" t="str">
        <f>IF(VLOOKUP(D8686,'Resources Final'!A:D,4,FALSE)=0,"",VLOOKUP(D8686,'Resources Final'!A:D,4,FALSE))</f>
        <v/>
      </c>
      <c r="M8686" s="3" t="str">
        <f>IF(VLOOKUP(D8686,'Resources Final'!A:E,5,FALSE)=0,"",VLOOKUP(D8686,'Resources Final'!A:E,5,FALSE))</f>
        <v/>
      </c>
      <c r="N8686" s="7" t="str">
        <f>IF(VLOOKUP(D8686,'Resources Final'!A:F,6,FALSE)=0,"",VLOOKUP(D8686,'Resources Final'!A:F,6,FALSE))</f>
        <v/>
      </c>
      <c r="O8686" s="3" t="str">
        <f>IF(VLOOKUP(D8686,'Resources Final'!A:G,7,FALSE)=0,"",VLOOKUP(D8686,'Resources Final'!A:G,7,FALSE))</f>
        <v/>
      </c>
    </row>
    <row r="8687" spans="1:15" x14ac:dyDescent="0.2">
      <c r="A8687" s="11">
        <v>990</v>
      </c>
      <c r="B8687" s="11" t="str">
        <f t="shared" si="150"/>
        <v>Fred C. and Mary R. Koch Foundation_Papadelis, Efstratios20132000</v>
      </c>
      <c r="C8687" s="11" t="s">
        <v>4161</v>
      </c>
      <c r="D8687" s="11" t="s">
        <v>2797</v>
      </c>
      <c r="E8687" s="11" t="s">
        <v>2797</v>
      </c>
      <c r="F8687" s="4">
        <v>2000</v>
      </c>
      <c r="G8687" s="3">
        <v>2013</v>
      </c>
      <c r="H8687" s="3" t="s">
        <v>21</v>
      </c>
      <c r="I8687" s="12" t="s">
        <v>4162</v>
      </c>
      <c r="J8687" s="3">
        <v>55</v>
      </c>
      <c r="K8687" s="3" t="str">
        <f>IF(VLOOKUP(D8687,'Resources Final'!A:C,3,FALSE)=0,"",VLOOKUP(D8687,'Resources Final'!A:C,3,FALSE))</f>
        <v>Y</v>
      </c>
      <c r="L8687" s="3" t="str">
        <f>IF(VLOOKUP(D8687,'Resources Final'!A:D,4,FALSE)=0,"",VLOOKUP(D8687,'Resources Final'!A:D,4,FALSE))</f>
        <v/>
      </c>
      <c r="M8687" s="3" t="str">
        <f>IF(VLOOKUP(D8687,'Resources Final'!A:E,5,FALSE)=0,"",VLOOKUP(D8687,'Resources Final'!A:E,5,FALSE))</f>
        <v/>
      </c>
      <c r="N8687" s="7" t="str">
        <f>IF(VLOOKUP(D8687,'Resources Final'!A:F,6,FALSE)=0,"",VLOOKUP(D8687,'Resources Final'!A:F,6,FALSE))</f>
        <v/>
      </c>
      <c r="O8687" s="3" t="str">
        <f>IF(VLOOKUP(D8687,'Resources Final'!A:G,7,FALSE)=0,"",VLOOKUP(D8687,'Resources Final'!A:G,7,FALSE))</f>
        <v/>
      </c>
    </row>
    <row r="8688" spans="1:15" x14ac:dyDescent="0.2">
      <c r="A8688" s="11">
        <v>990</v>
      </c>
      <c r="B8688" s="11" t="str">
        <f t="shared" si="150"/>
        <v>Fred C. and Mary R. Koch Foundation_Ruh, Elaine20132000</v>
      </c>
      <c r="C8688" s="11" t="s">
        <v>4161</v>
      </c>
      <c r="D8688" s="11" t="s">
        <v>3138</v>
      </c>
      <c r="E8688" s="11" t="s">
        <v>3138</v>
      </c>
      <c r="F8688" s="4">
        <v>2000</v>
      </c>
      <c r="G8688" s="3">
        <v>2013</v>
      </c>
      <c r="H8688" s="3" t="s">
        <v>21</v>
      </c>
      <c r="I8688" s="12" t="s">
        <v>4162</v>
      </c>
      <c r="J8688" s="3">
        <v>56</v>
      </c>
      <c r="K8688" s="3" t="str">
        <f>IF(VLOOKUP(D8688,'Resources Final'!A:C,3,FALSE)=0,"",VLOOKUP(D8688,'Resources Final'!A:C,3,FALSE))</f>
        <v>Y</v>
      </c>
      <c r="L8688" s="3" t="str">
        <f>IF(VLOOKUP(D8688,'Resources Final'!A:D,4,FALSE)=0,"",VLOOKUP(D8688,'Resources Final'!A:D,4,FALSE))</f>
        <v/>
      </c>
      <c r="M8688" s="3" t="str">
        <f>IF(VLOOKUP(D8688,'Resources Final'!A:E,5,FALSE)=0,"",VLOOKUP(D8688,'Resources Final'!A:E,5,FALSE))</f>
        <v/>
      </c>
      <c r="N8688" s="7" t="str">
        <f>IF(VLOOKUP(D8688,'Resources Final'!A:F,6,FALSE)=0,"",VLOOKUP(D8688,'Resources Final'!A:F,6,FALSE))</f>
        <v/>
      </c>
      <c r="O8688" s="3" t="str">
        <f>IF(VLOOKUP(D8688,'Resources Final'!A:G,7,FALSE)=0,"",VLOOKUP(D8688,'Resources Final'!A:G,7,FALSE))</f>
        <v/>
      </c>
    </row>
    <row r="8689" spans="1:15" x14ac:dyDescent="0.2">
      <c r="A8689" s="11">
        <v>990</v>
      </c>
      <c r="B8689" s="11" t="str">
        <f t="shared" si="150"/>
        <v>Fred C. and Mary R. Koch Foundation_Goentzel, Elizabeth20132000</v>
      </c>
      <c r="C8689" s="11" t="s">
        <v>4161</v>
      </c>
      <c r="D8689" s="11" t="s">
        <v>1418</v>
      </c>
      <c r="E8689" s="11" t="s">
        <v>1418</v>
      </c>
      <c r="F8689" s="4">
        <v>2000</v>
      </c>
      <c r="G8689" s="3">
        <v>2013</v>
      </c>
      <c r="H8689" s="3" t="s">
        <v>21</v>
      </c>
      <c r="I8689" s="12" t="s">
        <v>4162</v>
      </c>
      <c r="J8689" s="3">
        <v>57</v>
      </c>
      <c r="K8689" s="3" t="str">
        <f>IF(VLOOKUP(D8689,'Resources Final'!A:C,3,FALSE)=0,"",VLOOKUP(D8689,'Resources Final'!A:C,3,FALSE))</f>
        <v>Y</v>
      </c>
      <c r="L8689" s="3" t="str">
        <f>IF(VLOOKUP(D8689,'Resources Final'!A:D,4,FALSE)=0,"",VLOOKUP(D8689,'Resources Final'!A:D,4,FALSE))</f>
        <v/>
      </c>
      <c r="M8689" s="3" t="str">
        <f>IF(VLOOKUP(D8689,'Resources Final'!A:E,5,FALSE)=0,"",VLOOKUP(D8689,'Resources Final'!A:E,5,FALSE))</f>
        <v/>
      </c>
      <c r="N8689" s="7" t="str">
        <f>IF(VLOOKUP(D8689,'Resources Final'!A:F,6,FALSE)=0,"",VLOOKUP(D8689,'Resources Final'!A:F,6,FALSE))</f>
        <v/>
      </c>
      <c r="O8689" s="3" t="str">
        <f>IF(VLOOKUP(D8689,'Resources Final'!A:G,7,FALSE)=0,"",VLOOKUP(D8689,'Resources Final'!A:G,7,FALSE))</f>
        <v/>
      </c>
    </row>
    <row r="8690" spans="1:15" x14ac:dyDescent="0.2">
      <c r="A8690" s="11">
        <v>990</v>
      </c>
      <c r="B8690" s="11" t="str">
        <f t="shared" si="150"/>
        <v>Fred C. and Mary R. Koch Foundation_McDermott, Elizabeth20132000</v>
      </c>
      <c r="C8690" s="11" t="s">
        <v>4161</v>
      </c>
      <c r="D8690" s="11" t="s">
        <v>2379</v>
      </c>
      <c r="E8690" s="11" t="s">
        <v>2379</v>
      </c>
      <c r="F8690" s="4">
        <v>2000</v>
      </c>
      <c r="G8690" s="3">
        <v>2013</v>
      </c>
      <c r="H8690" s="3" t="s">
        <v>21</v>
      </c>
      <c r="I8690" s="12" t="s">
        <v>4162</v>
      </c>
      <c r="J8690" s="3">
        <v>58</v>
      </c>
      <c r="K8690" s="3" t="str">
        <f>IF(VLOOKUP(D8690,'Resources Final'!A:C,3,FALSE)=0,"",VLOOKUP(D8690,'Resources Final'!A:C,3,FALSE))</f>
        <v>Y</v>
      </c>
      <c r="L8690" s="3" t="str">
        <f>IF(VLOOKUP(D8690,'Resources Final'!A:D,4,FALSE)=0,"",VLOOKUP(D8690,'Resources Final'!A:D,4,FALSE))</f>
        <v/>
      </c>
      <c r="M8690" s="3" t="str">
        <f>IF(VLOOKUP(D8690,'Resources Final'!A:E,5,FALSE)=0,"",VLOOKUP(D8690,'Resources Final'!A:E,5,FALSE))</f>
        <v/>
      </c>
      <c r="N8690" s="7" t="str">
        <f>IF(VLOOKUP(D8690,'Resources Final'!A:F,6,FALSE)=0,"",VLOOKUP(D8690,'Resources Final'!A:F,6,FALSE))</f>
        <v/>
      </c>
      <c r="O8690" s="3" t="str">
        <f>IF(VLOOKUP(D8690,'Resources Final'!A:G,7,FALSE)=0,"",VLOOKUP(D8690,'Resources Final'!A:G,7,FALSE))</f>
        <v/>
      </c>
    </row>
    <row r="8691" spans="1:15" x14ac:dyDescent="0.2">
      <c r="A8691" s="11">
        <v>990</v>
      </c>
      <c r="B8691" s="11" t="str">
        <f t="shared" si="150"/>
        <v>Fred C. and Mary R. Koch Foundation_Ketter, Ellen20132000</v>
      </c>
      <c r="C8691" s="11" t="s">
        <v>4161</v>
      </c>
      <c r="D8691" s="11" t="s">
        <v>1987</v>
      </c>
      <c r="E8691" s="11" t="s">
        <v>1987</v>
      </c>
      <c r="F8691" s="4">
        <v>2000</v>
      </c>
      <c r="G8691" s="3">
        <v>2013</v>
      </c>
      <c r="H8691" s="3" t="s">
        <v>21</v>
      </c>
      <c r="I8691" s="12" t="s">
        <v>4162</v>
      </c>
      <c r="J8691" s="3">
        <v>59</v>
      </c>
      <c r="K8691" s="3" t="str">
        <f>IF(VLOOKUP(D8691,'Resources Final'!A:C,3,FALSE)=0,"",VLOOKUP(D8691,'Resources Final'!A:C,3,FALSE))</f>
        <v>Y</v>
      </c>
      <c r="L8691" s="3" t="str">
        <f>IF(VLOOKUP(D8691,'Resources Final'!A:D,4,FALSE)=0,"",VLOOKUP(D8691,'Resources Final'!A:D,4,FALSE))</f>
        <v/>
      </c>
      <c r="M8691" s="3" t="str">
        <f>IF(VLOOKUP(D8691,'Resources Final'!A:E,5,FALSE)=0,"",VLOOKUP(D8691,'Resources Final'!A:E,5,FALSE))</f>
        <v/>
      </c>
      <c r="N8691" s="7" t="str">
        <f>IF(VLOOKUP(D8691,'Resources Final'!A:F,6,FALSE)=0,"",VLOOKUP(D8691,'Resources Final'!A:F,6,FALSE))</f>
        <v/>
      </c>
      <c r="O8691" s="3" t="str">
        <f>IF(VLOOKUP(D8691,'Resources Final'!A:G,7,FALSE)=0,"",VLOOKUP(D8691,'Resources Final'!A:G,7,FALSE))</f>
        <v/>
      </c>
    </row>
    <row r="8692" spans="1:15" x14ac:dyDescent="0.2">
      <c r="A8692" s="11">
        <v>990</v>
      </c>
      <c r="B8692" s="11" t="str">
        <f t="shared" si="150"/>
        <v>Fred C. and Mary R. Koch Foundation_Davidson, Emily20132000</v>
      </c>
      <c r="C8692" s="11" t="s">
        <v>4161</v>
      </c>
      <c r="D8692" s="11" t="s">
        <v>958</v>
      </c>
      <c r="E8692" s="11" t="s">
        <v>958</v>
      </c>
      <c r="F8692" s="4">
        <v>2000</v>
      </c>
      <c r="G8692" s="3">
        <v>2013</v>
      </c>
      <c r="H8692" s="3" t="s">
        <v>21</v>
      </c>
      <c r="I8692" s="12" t="s">
        <v>4162</v>
      </c>
      <c r="J8692" s="3">
        <v>60</v>
      </c>
      <c r="K8692" s="3" t="str">
        <f>IF(VLOOKUP(D8692,'Resources Final'!A:C,3,FALSE)=0,"",VLOOKUP(D8692,'Resources Final'!A:C,3,FALSE))</f>
        <v>Y</v>
      </c>
      <c r="L8692" s="3" t="str">
        <f>IF(VLOOKUP(D8692,'Resources Final'!A:D,4,FALSE)=0,"",VLOOKUP(D8692,'Resources Final'!A:D,4,FALSE))</f>
        <v/>
      </c>
      <c r="M8692" s="3" t="str">
        <f>IF(VLOOKUP(D8692,'Resources Final'!A:E,5,FALSE)=0,"",VLOOKUP(D8692,'Resources Final'!A:E,5,FALSE))</f>
        <v/>
      </c>
      <c r="N8692" s="7" t="str">
        <f>IF(VLOOKUP(D8692,'Resources Final'!A:F,6,FALSE)=0,"",VLOOKUP(D8692,'Resources Final'!A:F,6,FALSE))</f>
        <v/>
      </c>
      <c r="O8692" s="3" t="str">
        <f>IF(VLOOKUP(D8692,'Resources Final'!A:G,7,FALSE)=0,"",VLOOKUP(D8692,'Resources Final'!A:G,7,FALSE))</f>
        <v/>
      </c>
    </row>
    <row r="8693" spans="1:15" x14ac:dyDescent="0.2">
      <c r="A8693" s="11">
        <v>990</v>
      </c>
      <c r="B8693" s="11" t="str">
        <f t="shared" si="150"/>
        <v>Fred C. and Mary R. Koch Foundation_McDonald, Emily20132000</v>
      </c>
      <c r="C8693" s="11" t="s">
        <v>4161</v>
      </c>
      <c r="D8693" s="11" t="s">
        <v>2381</v>
      </c>
      <c r="E8693" s="11" t="s">
        <v>2381</v>
      </c>
      <c r="F8693" s="4">
        <v>2000</v>
      </c>
      <c r="G8693" s="3">
        <v>2013</v>
      </c>
      <c r="H8693" s="3" t="s">
        <v>21</v>
      </c>
      <c r="I8693" s="12" t="s">
        <v>4162</v>
      </c>
      <c r="J8693" s="3">
        <v>61</v>
      </c>
      <c r="K8693" s="3" t="str">
        <f>IF(VLOOKUP(D8693,'Resources Final'!A:C,3,FALSE)=0,"",VLOOKUP(D8693,'Resources Final'!A:C,3,FALSE))</f>
        <v>Y</v>
      </c>
      <c r="L8693" s="3" t="str">
        <f>IF(VLOOKUP(D8693,'Resources Final'!A:D,4,FALSE)=0,"",VLOOKUP(D8693,'Resources Final'!A:D,4,FALSE))</f>
        <v/>
      </c>
      <c r="M8693" s="3" t="str">
        <f>IF(VLOOKUP(D8693,'Resources Final'!A:E,5,FALSE)=0,"",VLOOKUP(D8693,'Resources Final'!A:E,5,FALSE))</f>
        <v/>
      </c>
      <c r="N8693" s="7" t="str">
        <f>IF(VLOOKUP(D8693,'Resources Final'!A:F,6,FALSE)=0,"",VLOOKUP(D8693,'Resources Final'!A:F,6,FALSE))</f>
        <v/>
      </c>
      <c r="O8693" s="3" t="str">
        <f>IF(VLOOKUP(D8693,'Resources Final'!A:G,7,FALSE)=0,"",VLOOKUP(D8693,'Resources Final'!A:G,7,FALSE))</f>
        <v/>
      </c>
    </row>
    <row r="8694" spans="1:15" x14ac:dyDescent="0.2">
      <c r="A8694" s="11">
        <v>990</v>
      </c>
      <c r="B8694" s="11" t="str">
        <f t="shared" si="150"/>
        <v>Fred C. and Mary R. Koch Foundation_Ramseyer, Emily20132000</v>
      </c>
      <c r="C8694" s="11" t="s">
        <v>4161</v>
      </c>
      <c r="D8694" s="11" t="s">
        <v>2985</v>
      </c>
      <c r="E8694" s="11" t="s">
        <v>2985</v>
      </c>
      <c r="F8694" s="4">
        <v>2000</v>
      </c>
      <c r="G8694" s="3">
        <v>2013</v>
      </c>
      <c r="H8694" s="3" t="s">
        <v>21</v>
      </c>
      <c r="I8694" s="12" t="s">
        <v>4162</v>
      </c>
      <c r="J8694" s="3">
        <v>62</v>
      </c>
      <c r="K8694" s="3" t="str">
        <f>IF(VLOOKUP(D8694,'Resources Final'!A:C,3,FALSE)=0,"",VLOOKUP(D8694,'Resources Final'!A:C,3,FALSE))</f>
        <v>Y</v>
      </c>
      <c r="L8694" s="3" t="str">
        <f>IF(VLOOKUP(D8694,'Resources Final'!A:D,4,FALSE)=0,"",VLOOKUP(D8694,'Resources Final'!A:D,4,FALSE))</f>
        <v/>
      </c>
      <c r="M8694" s="3" t="str">
        <f>IF(VLOOKUP(D8694,'Resources Final'!A:E,5,FALSE)=0,"",VLOOKUP(D8694,'Resources Final'!A:E,5,FALSE))</f>
        <v/>
      </c>
      <c r="N8694" s="7" t="str">
        <f>IF(VLOOKUP(D8694,'Resources Final'!A:F,6,FALSE)=0,"",VLOOKUP(D8694,'Resources Final'!A:F,6,FALSE))</f>
        <v/>
      </c>
      <c r="O8694" s="3" t="str">
        <f>IF(VLOOKUP(D8694,'Resources Final'!A:G,7,FALSE)=0,"",VLOOKUP(D8694,'Resources Final'!A:G,7,FALSE))</f>
        <v/>
      </c>
    </row>
    <row r="8695" spans="1:15" x14ac:dyDescent="0.2">
      <c r="A8695" s="11">
        <v>990</v>
      </c>
      <c r="B8695" s="11" t="str">
        <f t="shared" si="150"/>
        <v>Fred C. and Mary R. Koch Foundation_Yung, Emily20132000</v>
      </c>
      <c r="C8695" s="11" t="s">
        <v>4161</v>
      </c>
      <c r="D8695" s="11" t="s">
        <v>4138</v>
      </c>
      <c r="E8695" s="11" t="s">
        <v>4138</v>
      </c>
      <c r="F8695" s="4">
        <v>2000</v>
      </c>
      <c r="G8695" s="3">
        <v>2013</v>
      </c>
      <c r="H8695" s="3" t="s">
        <v>21</v>
      </c>
      <c r="I8695" s="12" t="s">
        <v>4162</v>
      </c>
      <c r="J8695" s="3">
        <v>63</v>
      </c>
      <c r="K8695" s="3" t="str">
        <f>IF(VLOOKUP(D8695,'Resources Final'!A:C,3,FALSE)=0,"",VLOOKUP(D8695,'Resources Final'!A:C,3,FALSE))</f>
        <v>Y</v>
      </c>
      <c r="L8695" s="3" t="str">
        <f>IF(VLOOKUP(D8695,'Resources Final'!A:D,4,FALSE)=0,"",VLOOKUP(D8695,'Resources Final'!A:D,4,FALSE))</f>
        <v/>
      </c>
      <c r="M8695" s="3" t="str">
        <f>IF(VLOOKUP(D8695,'Resources Final'!A:E,5,FALSE)=0,"",VLOOKUP(D8695,'Resources Final'!A:E,5,FALSE))</f>
        <v/>
      </c>
      <c r="N8695" s="7" t="str">
        <f>IF(VLOOKUP(D8695,'Resources Final'!A:F,6,FALSE)=0,"",VLOOKUP(D8695,'Resources Final'!A:F,6,FALSE))</f>
        <v/>
      </c>
      <c r="O8695" s="3" t="str">
        <f>IF(VLOOKUP(D8695,'Resources Final'!A:G,7,FALSE)=0,"",VLOOKUP(D8695,'Resources Final'!A:G,7,FALSE))</f>
        <v/>
      </c>
    </row>
    <row r="8696" spans="1:15" x14ac:dyDescent="0.2">
      <c r="A8696" s="11">
        <v>990</v>
      </c>
      <c r="B8696" s="11" t="str">
        <f t="shared" si="150"/>
        <v>Fred C. and Mary R. Koch Foundation_Murphy, Erin20132000</v>
      </c>
      <c r="C8696" s="11" t="s">
        <v>4161</v>
      </c>
      <c r="D8696" s="11" t="s">
        <v>2564</v>
      </c>
      <c r="E8696" s="11" t="s">
        <v>2564</v>
      </c>
      <c r="F8696" s="4">
        <v>2000</v>
      </c>
      <c r="G8696" s="3">
        <v>2013</v>
      </c>
      <c r="H8696" s="3" t="s">
        <v>21</v>
      </c>
      <c r="I8696" s="12" t="s">
        <v>4162</v>
      </c>
      <c r="J8696" s="3">
        <v>64</v>
      </c>
      <c r="K8696" s="3" t="str">
        <f>IF(VLOOKUP(D8696,'Resources Final'!A:C,3,FALSE)=0,"",VLOOKUP(D8696,'Resources Final'!A:C,3,FALSE))</f>
        <v>Y</v>
      </c>
      <c r="L8696" s="3" t="str">
        <f>IF(VLOOKUP(D8696,'Resources Final'!A:D,4,FALSE)=0,"",VLOOKUP(D8696,'Resources Final'!A:D,4,FALSE))</f>
        <v/>
      </c>
      <c r="M8696" s="3" t="str">
        <f>IF(VLOOKUP(D8696,'Resources Final'!A:E,5,FALSE)=0,"",VLOOKUP(D8696,'Resources Final'!A:E,5,FALSE))</f>
        <v/>
      </c>
      <c r="N8696" s="7" t="str">
        <f>IF(VLOOKUP(D8696,'Resources Final'!A:F,6,FALSE)=0,"",VLOOKUP(D8696,'Resources Final'!A:F,6,FALSE))</f>
        <v/>
      </c>
      <c r="O8696" s="3" t="str">
        <f>IF(VLOOKUP(D8696,'Resources Final'!A:G,7,FALSE)=0,"",VLOOKUP(D8696,'Resources Final'!A:G,7,FALSE))</f>
        <v/>
      </c>
    </row>
    <row r="8697" spans="1:15" x14ac:dyDescent="0.2">
      <c r="A8697" s="11">
        <v>990</v>
      </c>
      <c r="B8697" s="11" t="str">
        <f t="shared" si="150"/>
        <v>Fred C. and Mary R. Koch Foundation_Copeland, Ethan20132000</v>
      </c>
      <c r="C8697" s="11" t="s">
        <v>4161</v>
      </c>
      <c r="D8697" s="11" t="s">
        <v>843</v>
      </c>
      <c r="E8697" s="11" t="s">
        <v>843</v>
      </c>
      <c r="F8697" s="4">
        <v>2000</v>
      </c>
      <c r="G8697" s="3">
        <v>2013</v>
      </c>
      <c r="H8697" s="3" t="s">
        <v>21</v>
      </c>
      <c r="I8697" s="12" t="s">
        <v>4162</v>
      </c>
      <c r="J8697" s="3">
        <v>65</v>
      </c>
      <c r="K8697" s="3" t="str">
        <f>IF(VLOOKUP(D8697,'Resources Final'!A:C,3,FALSE)=0,"",VLOOKUP(D8697,'Resources Final'!A:C,3,FALSE))</f>
        <v>Y</v>
      </c>
      <c r="L8697" s="3" t="str">
        <f>IF(VLOOKUP(D8697,'Resources Final'!A:D,4,FALSE)=0,"",VLOOKUP(D8697,'Resources Final'!A:D,4,FALSE))</f>
        <v/>
      </c>
      <c r="M8697" s="3" t="str">
        <f>IF(VLOOKUP(D8697,'Resources Final'!A:E,5,FALSE)=0,"",VLOOKUP(D8697,'Resources Final'!A:E,5,FALSE))</f>
        <v/>
      </c>
      <c r="N8697" s="7" t="str">
        <f>IF(VLOOKUP(D8697,'Resources Final'!A:F,6,FALSE)=0,"",VLOOKUP(D8697,'Resources Final'!A:F,6,FALSE))</f>
        <v/>
      </c>
      <c r="O8697" s="3" t="str">
        <f>IF(VLOOKUP(D8697,'Resources Final'!A:G,7,FALSE)=0,"",VLOOKUP(D8697,'Resources Final'!A:G,7,FALSE))</f>
        <v/>
      </c>
    </row>
    <row r="8698" spans="1:15" x14ac:dyDescent="0.2">
      <c r="A8698" s="11">
        <v>990</v>
      </c>
      <c r="B8698" s="11" t="str">
        <f t="shared" si="150"/>
        <v>Fred C. and Mary R. Koch Foundation_Papadelis, Evangelos20132000</v>
      </c>
      <c r="C8698" s="11" t="s">
        <v>4161</v>
      </c>
      <c r="D8698" s="11" t="s">
        <v>2798</v>
      </c>
      <c r="E8698" s="11" t="s">
        <v>2798</v>
      </c>
      <c r="F8698" s="4">
        <v>2000</v>
      </c>
      <c r="G8698" s="3">
        <v>2013</v>
      </c>
      <c r="H8698" s="3" t="s">
        <v>21</v>
      </c>
      <c r="I8698" s="12" t="s">
        <v>4162</v>
      </c>
      <c r="J8698" s="3">
        <v>66</v>
      </c>
      <c r="K8698" s="3" t="str">
        <f>IF(VLOOKUP(D8698,'Resources Final'!A:C,3,FALSE)=0,"",VLOOKUP(D8698,'Resources Final'!A:C,3,FALSE))</f>
        <v>Y</v>
      </c>
      <c r="L8698" s="3" t="str">
        <f>IF(VLOOKUP(D8698,'Resources Final'!A:D,4,FALSE)=0,"",VLOOKUP(D8698,'Resources Final'!A:D,4,FALSE))</f>
        <v/>
      </c>
      <c r="M8698" s="3" t="str">
        <f>IF(VLOOKUP(D8698,'Resources Final'!A:E,5,FALSE)=0,"",VLOOKUP(D8698,'Resources Final'!A:E,5,FALSE))</f>
        <v/>
      </c>
      <c r="N8698" s="7" t="str">
        <f>IF(VLOOKUP(D8698,'Resources Final'!A:F,6,FALSE)=0,"",VLOOKUP(D8698,'Resources Final'!A:F,6,FALSE))</f>
        <v/>
      </c>
      <c r="O8698" s="3" t="str">
        <f>IF(VLOOKUP(D8698,'Resources Final'!A:G,7,FALSE)=0,"",VLOOKUP(D8698,'Resources Final'!A:G,7,FALSE))</f>
        <v/>
      </c>
    </row>
    <row r="8699" spans="1:15" x14ac:dyDescent="0.2">
      <c r="A8699" s="11">
        <v>990</v>
      </c>
      <c r="B8699" s="11" t="str">
        <f t="shared" si="150"/>
        <v>Fred C. and Mary R. Koch Foundation_Olson, Gavin20132000</v>
      </c>
      <c r="C8699" s="11" t="s">
        <v>4161</v>
      </c>
      <c r="D8699" s="11" t="s">
        <v>2747</v>
      </c>
      <c r="E8699" s="11" t="s">
        <v>2747</v>
      </c>
      <c r="F8699" s="4">
        <v>2000</v>
      </c>
      <c r="G8699" s="3">
        <v>2013</v>
      </c>
      <c r="H8699" s="3" t="s">
        <v>21</v>
      </c>
      <c r="I8699" s="12" t="s">
        <v>4162</v>
      </c>
      <c r="J8699" s="3">
        <v>67</v>
      </c>
      <c r="K8699" s="3" t="str">
        <f>IF(VLOOKUP(D8699,'Resources Final'!A:C,3,FALSE)=0,"",VLOOKUP(D8699,'Resources Final'!A:C,3,FALSE))</f>
        <v>Y</v>
      </c>
      <c r="L8699" s="3" t="str">
        <f>IF(VLOOKUP(D8699,'Resources Final'!A:D,4,FALSE)=0,"",VLOOKUP(D8699,'Resources Final'!A:D,4,FALSE))</f>
        <v/>
      </c>
      <c r="M8699" s="3" t="str">
        <f>IF(VLOOKUP(D8699,'Resources Final'!A:E,5,FALSE)=0,"",VLOOKUP(D8699,'Resources Final'!A:E,5,FALSE))</f>
        <v/>
      </c>
      <c r="N8699" s="7" t="str">
        <f>IF(VLOOKUP(D8699,'Resources Final'!A:F,6,FALSE)=0,"",VLOOKUP(D8699,'Resources Final'!A:F,6,FALSE))</f>
        <v/>
      </c>
      <c r="O8699" s="3" t="str">
        <f>IF(VLOOKUP(D8699,'Resources Final'!A:G,7,FALSE)=0,"",VLOOKUP(D8699,'Resources Final'!A:G,7,FALSE))</f>
        <v/>
      </c>
    </row>
    <row r="8700" spans="1:15" x14ac:dyDescent="0.2">
      <c r="A8700" s="11">
        <v>990</v>
      </c>
      <c r="B8700" s="11" t="str">
        <f t="shared" si="150"/>
        <v>Fred C. and Mary R. Koch Foundation_Baltzer, Gilbert20132000</v>
      </c>
      <c r="C8700" s="11" t="s">
        <v>4161</v>
      </c>
      <c r="D8700" s="11" t="s">
        <v>345</v>
      </c>
      <c r="E8700" s="11" t="s">
        <v>345</v>
      </c>
      <c r="F8700" s="4">
        <v>2000</v>
      </c>
      <c r="G8700" s="3">
        <v>2013</v>
      </c>
      <c r="H8700" s="3" t="s">
        <v>21</v>
      </c>
      <c r="I8700" s="12" t="s">
        <v>4162</v>
      </c>
      <c r="J8700" s="3">
        <v>68</v>
      </c>
      <c r="K8700" s="3" t="str">
        <f>IF(VLOOKUP(D8700,'Resources Final'!A:C,3,FALSE)=0,"",VLOOKUP(D8700,'Resources Final'!A:C,3,FALSE))</f>
        <v>Y</v>
      </c>
      <c r="L8700" s="3" t="str">
        <f>IF(VLOOKUP(D8700,'Resources Final'!A:D,4,FALSE)=0,"",VLOOKUP(D8700,'Resources Final'!A:D,4,FALSE))</f>
        <v/>
      </c>
      <c r="M8700" s="3" t="str">
        <f>IF(VLOOKUP(D8700,'Resources Final'!A:E,5,FALSE)=0,"",VLOOKUP(D8700,'Resources Final'!A:E,5,FALSE))</f>
        <v/>
      </c>
      <c r="N8700" s="7" t="str">
        <f>IF(VLOOKUP(D8700,'Resources Final'!A:F,6,FALSE)=0,"",VLOOKUP(D8700,'Resources Final'!A:F,6,FALSE))</f>
        <v/>
      </c>
      <c r="O8700" s="3" t="str">
        <f>IF(VLOOKUP(D8700,'Resources Final'!A:G,7,FALSE)=0,"",VLOOKUP(D8700,'Resources Final'!A:G,7,FALSE))</f>
        <v/>
      </c>
    </row>
    <row r="8701" spans="1:15" x14ac:dyDescent="0.2">
      <c r="A8701" s="11">
        <v>990</v>
      </c>
      <c r="B8701" s="11" t="str">
        <f t="shared" si="150"/>
        <v>Fred C. and Mary R. Koch Foundation_LeMaster, Grace20132000</v>
      </c>
      <c r="C8701" s="11" t="s">
        <v>4161</v>
      </c>
      <c r="D8701" s="11" t="s">
        <v>2137</v>
      </c>
      <c r="E8701" s="11" t="s">
        <v>2137</v>
      </c>
      <c r="F8701" s="4">
        <v>2000</v>
      </c>
      <c r="G8701" s="3">
        <v>2013</v>
      </c>
      <c r="H8701" s="3" t="s">
        <v>21</v>
      </c>
      <c r="I8701" s="12" t="s">
        <v>4162</v>
      </c>
      <c r="J8701" s="3">
        <v>69</v>
      </c>
      <c r="K8701" s="3" t="str">
        <f>IF(VLOOKUP(D8701,'Resources Final'!A:C,3,FALSE)=0,"",VLOOKUP(D8701,'Resources Final'!A:C,3,FALSE))</f>
        <v>Y</v>
      </c>
      <c r="L8701" s="3" t="str">
        <f>IF(VLOOKUP(D8701,'Resources Final'!A:D,4,FALSE)=0,"",VLOOKUP(D8701,'Resources Final'!A:D,4,FALSE))</f>
        <v/>
      </c>
      <c r="M8701" s="3" t="str">
        <f>IF(VLOOKUP(D8701,'Resources Final'!A:E,5,FALSE)=0,"",VLOOKUP(D8701,'Resources Final'!A:E,5,FALSE))</f>
        <v/>
      </c>
      <c r="N8701" s="7" t="str">
        <f>IF(VLOOKUP(D8701,'Resources Final'!A:F,6,FALSE)=0,"",VLOOKUP(D8701,'Resources Final'!A:F,6,FALSE))</f>
        <v/>
      </c>
      <c r="O8701" s="3" t="str">
        <f>IF(VLOOKUP(D8701,'Resources Final'!A:G,7,FALSE)=0,"",VLOOKUP(D8701,'Resources Final'!A:G,7,FALSE))</f>
        <v/>
      </c>
    </row>
    <row r="8702" spans="1:15" x14ac:dyDescent="0.2">
      <c r="A8702" s="11">
        <v>990</v>
      </c>
      <c r="B8702" s="11" t="str">
        <f t="shared" si="150"/>
        <v>Fred C. and Mary R. Koch Foundation_Herschlip, Greta20132000</v>
      </c>
      <c r="C8702" s="11" t="s">
        <v>4161</v>
      </c>
      <c r="D8702" s="11" t="s">
        <v>1576</v>
      </c>
      <c r="E8702" s="11" t="s">
        <v>1576</v>
      </c>
      <c r="F8702" s="4">
        <v>2000</v>
      </c>
      <c r="G8702" s="3">
        <v>2013</v>
      </c>
      <c r="H8702" s="3" t="s">
        <v>21</v>
      </c>
      <c r="I8702" s="12" t="s">
        <v>4162</v>
      </c>
      <c r="J8702" s="3">
        <v>70</v>
      </c>
      <c r="K8702" s="3" t="str">
        <f>IF(VLOOKUP(D8702,'Resources Final'!A:C,3,FALSE)=0,"",VLOOKUP(D8702,'Resources Final'!A:C,3,FALSE))</f>
        <v>Y</v>
      </c>
      <c r="L8702" s="3" t="str">
        <f>IF(VLOOKUP(D8702,'Resources Final'!A:D,4,FALSE)=0,"",VLOOKUP(D8702,'Resources Final'!A:D,4,FALSE))</f>
        <v/>
      </c>
      <c r="M8702" s="3" t="str">
        <f>IF(VLOOKUP(D8702,'Resources Final'!A:E,5,FALSE)=0,"",VLOOKUP(D8702,'Resources Final'!A:E,5,FALSE))</f>
        <v/>
      </c>
      <c r="N8702" s="7" t="str">
        <f>IF(VLOOKUP(D8702,'Resources Final'!A:F,6,FALSE)=0,"",VLOOKUP(D8702,'Resources Final'!A:F,6,FALSE))</f>
        <v/>
      </c>
      <c r="O8702" s="3" t="str">
        <f>IF(VLOOKUP(D8702,'Resources Final'!A:G,7,FALSE)=0,"",VLOOKUP(D8702,'Resources Final'!A:G,7,FALSE))</f>
        <v/>
      </c>
    </row>
    <row r="8703" spans="1:15" x14ac:dyDescent="0.2">
      <c r="A8703" s="11">
        <v>990</v>
      </c>
      <c r="B8703" s="11" t="str">
        <f t="shared" si="150"/>
        <v>Fred C. and Mary R. Koch Foundation_Permenter, Haley20132000</v>
      </c>
      <c r="C8703" s="11" t="s">
        <v>4161</v>
      </c>
      <c r="D8703" s="11" t="s">
        <v>2840</v>
      </c>
      <c r="E8703" s="11" t="s">
        <v>2840</v>
      </c>
      <c r="F8703" s="4">
        <v>2000</v>
      </c>
      <c r="G8703" s="3">
        <v>2013</v>
      </c>
      <c r="H8703" s="3" t="s">
        <v>21</v>
      </c>
      <c r="I8703" s="12" t="s">
        <v>4162</v>
      </c>
      <c r="J8703" s="3">
        <v>71</v>
      </c>
      <c r="K8703" s="3" t="str">
        <f>IF(VLOOKUP(D8703,'Resources Final'!A:C,3,FALSE)=0,"",VLOOKUP(D8703,'Resources Final'!A:C,3,FALSE))</f>
        <v>Y</v>
      </c>
      <c r="L8703" s="3" t="str">
        <f>IF(VLOOKUP(D8703,'Resources Final'!A:D,4,FALSE)=0,"",VLOOKUP(D8703,'Resources Final'!A:D,4,FALSE))</f>
        <v/>
      </c>
      <c r="M8703" s="3" t="str">
        <f>IF(VLOOKUP(D8703,'Resources Final'!A:E,5,FALSE)=0,"",VLOOKUP(D8703,'Resources Final'!A:E,5,FALSE))</f>
        <v/>
      </c>
      <c r="N8703" s="7" t="str">
        <f>IF(VLOOKUP(D8703,'Resources Final'!A:F,6,FALSE)=0,"",VLOOKUP(D8703,'Resources Final'!A:F,6,FALSE))</f>
        <v/>
      </c>
      <c r="O8703" s="3" t="str">
        <f>IF(VLOOKUP(D8703,'Resources Final'!A:G,7,FALSE)=0,"",VLOOKUP(D8703,'Resources Final'!A:G,7,FALSE))</f>
        <v/>
      </c>
    </row>
    <row r="8704" spans="1:15" x14ac:dyDescent="0.2">
      <c r="A8704" s="11">
        <v>990</v>
      </c>
      <c r="B8704" s="11" t="str">
        <f t="shared" si="150"/>
        <v>Fred C. and Mary R. Koch Foundation_Rasp, Haley20132000</v>
      </c>
      <c r="C8704" s="11" t="s">
        <v>4161</v>
      </c>
      <c r="D8704" s="11" t="s">
        <v>2992</v>
      </c>
      <c r="E8704" s="11" t="s">
        <v>2992</v>
      </c>
      <c r="F8704" s="4">
        <v>2000</v>
      </c>
      <c r="G8704" s="3">
        <v>2013</v>
      </c>
      <c r="H8704" s="3" t="s">
        <v>21</v>
      </c>
      <c r="I8704" s="12" t="s">
        <v>4162</v>
      </c>
      <c r="J8704" s="3">
        <v>72</v>
      </c>
      <c r="K8704" s="3" t="str">
        <f>IF(VLOOKUP(D8704,'Resources Final'!A:C,3,FALSE)=0,"",VLOOKUP(D8704,'Resources Final'!A:C,3,FALSE))</f>
        <v>Y</v>
      </c>
      <c r="L8704" s="3" t="str">
        <f>IF(VLOOKUP(D8704,'Resources Final'!A:D,4,FALSE)=0,"",VLOOKUP(D8704,'Resources Final'!A:D,4,FALSE))</f>
        <v/>
      </c>
      <c r="M8704" s="3" t="str">
        <f>IF(VLOOKUP(D8704,'Resources Final'!A:E,5,FALSE)=0,"",VLOOKUP(D8704,'Resources Final'!A:E,5,FALSE))</f>
        <v/>
      </c>
      <c r="N8704" s="7" t="str">
        <f>IF(VLOOKUP(D8704,'Resources Final'!A:F,6,FALSE)=0,"",VLOOKUP(D8704,'Resources Final'!A:F,6,FALSE))</f>
        <v/>
      </c>
      <c r="O8704" s="3" t="str">
        <f>IF(VLOOKUP(D8704,'Resources Final'!A:G,7,FALSE)=0,"",VLOOKUP(D8704,'Resources Final'!A:G,7,FALSE))</f>
        <v/>
      </c>
    </row>
    <row r="8705" spans="1:15" x14ac:dyDescent="0.2">
      <c r="A8705" s="11">
        <v>990</v>
      </c>
      <c r="B8705" s="11" t="str">
        <f t="shared" si="150"/>
        <v>Fred C. and Mary R. Koch Foundation_Kincaid, Hannah20132000</v>
      </c>
      <c r="C8705" s="11" t="s">
        <v>4161</v>
      </c>
      <c r="D8705" s="11" t="s">
        <v>2002</v>
      </c>
      <c r="E8705" s="11" t="s">
        <v>2002</v>
      </c>
      <c r="F8705" s="4">
        <v>2000</v>
      </c>
      <c r="G8705" s="3">
        <v>2013</v>
      </c>
      <c r="H8705" s="3" t="s">
        <v>21</v>
      </c>
      <c r="I8705" s="12" t="s">
        <v>4162</v>
      </c>
      <c r="J8705" s="3">
        <v>73</v>
      </c>
      <c r="K8705" s="3" t="str">
        <f>IF(VLOOKUP(D8705,'Resources Final'!A:C,3,FALSE)=0,"",VLOOKUP(D8705,'Resources Final'!A:C,3,FALSE))</f>
        <v>Y</v>
      </c>
      <c r="L8705" s="3" t="str">
        <f>IF(VLOOKUP(D8705,'Resources Final'!A:D,4,FALSE)=0,"",VLOOKUP(D8705,'Resources Final'!A:D,4,FALSE))</f>
        <v/>
      </c>
      <c r="M8705" s="3" t="str">
        <f>IF(VLOOKUP(D8705,'Resources Final'!A:E,5,FALSE)=0,"",VLOOKUP(D8705,'Resources Final'!A:E,5,FALSE))</f>
        <v/>
      </c>
      <c r="N8705" s="7" t="str">
        <f>IF(VLOOKUP(D8705,'Resources Final'!A:F,6,FALSE)=0,"",VLOOKUP(D8705,'Resources Final'!A:F,6,FALSE))</f>
        <v/>
      </c>
      <c r="O8705" s="3" t="str">
        <f>IF(VLOOKUP(D8705,'Resources Final'!A:G,7,FALSE)=0,"",VLOOKUP(D8705,'Resources Final'!A:G,7,FALSE))</f>
        <v/>
      </c>
    </row>
    <row r="8706" spans="1:15" x14ac:dyDescent="0.2">
      <c r="A8706" s="11">
        <v>990</v>
      </c>
      <c r="B8706" s="11" t="str">
        <f t="shared" ref="B8706:B8769" si="151">C8706&amp;"_"&amp;D8706&amp;G8706&amp;F8706</f>
        <v>Fred C. and Mary R. Koch Foundation_Melia, Hannah20132000</v>
      </c>
      <c r="C8706" s="11" t="s">
        <v>4161</v>
      </c>
      <c r="D8706" s="11" t="s">
        <v>2418</v>
      </c>
      <c r="E8706" s="11" t="s">
        <v>2418</v>
      </c>
      <c r="F8706" s="4">
        <v>2000</v>
      </c>
      <c r="G8706" s="3">
        <v>2013</v>
      </c>
      <c r="H8706" s="3" t="s">
        <v>21</v>
      </c>
      <c r="I8706" s="12" t="s">
        <v>4162</v>
      </c>
      <c r="J8706" s="3">
        <v>74</v>
      </c>
      <c r="K8706" s="3" t="str">
        <f>IF(VLOOKUP(D8706,'Resources Final'!A:C,3,FALSE)=0,"",VLOOKUP(D8706,'Resources Final'!A:C,3,FALSE))</f>
        <v>Y</v>
      </c>
      <c r="L8706" s="3" t="str">
        <f>IF(VLOOKUP(D8706,'Resources Final'!A:D,4,FALSE)=0,"",VLOOKUP(D8706,'Resources Final'!A:D,4,FALSE))</f>
        <v/>
      </c>
      <c r="M8706" s="3" t="str">
        <f>IF(VLOOKUP(D8706,'Resources Final'!A:E,5,FALSE)=0,"",VLOOKUP(D8706,'Resources Final'!A:E,5,FALSE))</f>
        <v/>
      </c>
      <c r="N8706" s="7" t="str">
        <f>IF(VLOOKUP(D8706,'Resources Final'!A:F,6,FALSE)=0,"",VLOOKUP(D8706,'Resources Final'!A:F,6,FALSE))</f>
        <v/>
      </c>
      <c r="O8706" s="3" t="str">
        <f>IF(VLOOKUP(D8706,'Resources Final'!A:G,7,FALSE)=0,"",VLOOKUP(D8706,'Resources Final'!A:G,7,FALSE))</f>
        <v/>
      </c>
    </row>
    <row r="8707" spans="1:15" x14ac:dyDescent="0.2">
      <c r="A8707" s="11">
        <v>990</v>
      </c>
      <c r="B8707" s="11" t="str">
        <f t="shared" si="151"/>
        <v>Fred C. and Mary R. Koch Foundation_Berdan, Holly20132000</v>
      </c>
      <c r="C8707" s="11" t="s">
        <v>4161</v>
      </c>
      <c r="D8707" s="11" t="s">
        <v>407</v>
      </c>
      <c r="E8707" s="11" t="s">
        <v>407</v>
      </c>
      <c r="F8707" s="4">
        <v>2000</v>
      </c>
      <c r="G8707" s="3">
        <v>2013</v>
      </c>
      <c r="H8707" s="3" t="s">
        <v>21</v>
      </c>
      <c r="I8707" s="12" t="s">
        <v>4162</v>
      </c>
      <c r="J8707" s="3">
        <v>75</v>
      </c>
      <c r="K8707" s="3" t="str">
        <f>IF(VLOOKUP(D8707,'Resources Final'!A:C,3,FALSE)=0,"",VLOOKUP(D8707,'Resources Final'!A:C,3,FALSE))</f>
        <v>Y</v>
      </c>
      <c r="L8707" s="3" t="str">
        <f>IF(VLOOKUP(D8707,'Resources Final'!A:D,4,FALSE)=0,"",VLOOKUP(D8707,'Resources Final'!A:D,4,FALSE))</f>
        <v/>
      </c>
      <c r="M8707" s="3" t="str">
        <f>IF(VLOOKUP(D8707,'Resources Final'!A:E,5,FALSE)=0,"",VLOOKUP(D8707,'Resources Final'!A:E,5,FALSE))</f>
        <v/>
      </c>
      <c r="N8707" s="7" t="str">
        <f>IF(VLOOKUP(D8707,'Resources Final'!A:F,6,FALSE)=0,"",VLOOKUP(D8707,'Resources Final'!A:F,6,FALSE))</f>
        <v/>
      </c>
      <c r="O8707" s="3" t="str">
        <f>IF(VLOOKUP(D8707,'Resources Final'!A:G,7,FALSE)=0,"",VLOOKUP(D8707,'Resources Final'!A:G,7,FALSE))</f>
        <v/>
      </c>
    </row>
    <row r="8708" spans="1:15" x14ac:dyDescent="0.2">
      <c r="A8708" s="11">
        <v>990</v>
      </c>
      <c r="B8708" s="11" t="str">
        <f t="shared" si="151"/>
        <v>Fred C. and Mary R. Koch Foundation_Harris, Holly20132000</v>
      </c>
      <c r="C8708" s="11" t="s">
        <v>4161</v>
      </c>
      <c r="D8708" s="11" t="s">
        <v>1531</v>
      </c>
      <c r="E8708" s="11" t="s">
        <v>1531</v>
      </c>
      <c r="F8708" s="4">
        <v>2000</v>
      </c>
      <c r="G8708" s="3">
        <v>2013</v>
      </c>
      <c r="H8708" s="3" t="s">
        <v>21</v>
      </c>
      <c r="I8708" s="12" t="s">
        <v>4162</v>
      </c>
      <c r="J8708" s="3">
        <v>76</v>
      </c>
      <c r="K8708" s="3" t="str">
        <f>IF(VLOOKUP(D8708,'Resources Final'!A:C,3,FALSE)=0,"",VLOOKUP(D8708,'Resources Final'!A:C,3,FALSE))</f>
        <v>Y</v>
      </c>
      <c r="L8708" s="3" t="str">
        <f>IF(VLOOKUP(D8708,'Resources Final'!A:D,4,FALSE)=0,"",VLOOKUP(D8708,'Resources Final'!A:D,4,FALSE))</f>
        <v/>
      </c>
      <c r="M8708" s="3" t="str">
        <f>IF(VLOOKUP(D8708,'Resources Final'!A:E,5,FALSE)=0,"",VLOOKUP(D8708,'Resources Final'!A:E,5,FALSE))</f>
        <v/>
      </c>
      <c r="N8708" s="7" t="str">
        <f>IF(VLOOKUP(D8708,'Resources Final'!A:F,6,FALSE)=0,"",VLOOKUP(D8708,'Resources Final'!A:F,6,FALSE))</f>
        <v/>
      </c>
      <c r="O8708" s="3" t="str">
        <f>IF(VLOOKUP(D8708,'Resources Final'!A:G,7,FALSE)=0,"",VLOOKUP(D8708,'Resources Final'!A:G,7,FALSE))</f>
        <v/>
      </c>
    </row>
    <row r="8709" spans="1:15" x14ac:dyDescent="0.2">
      <c r="A8709" s="11">
        <v>990</v>
      </c>
      <c r="B8709" s="11" t="str">
        <f t="shared" si="151"/>
        <v>Fred C. and Mary R. Koch Foundation_Blankinship, Ian20132000</v>
      </c>
      <c r="C8709" s="11" t="s">
        <v>4161</v>
      </c>
      <c r="D8709" s="11" t="s">
        <v>444</v>
      </c>
      <c r="E8709" s="11" t="s">
        <v>444</v>
      </c>
      <c r="F8709" s="4">
        <v>2000</v>
      </c>
      <c r="G8709" s="3">
        <v>2013</v>
      </c>
      <c r="H8709" s="3" t="s">
        <v>21</v>
      </c>
      <c r="I8709" s="12" t="s">
        <v>4162</v>
      </c>
      <c r="J8709" s="3">
        <v>77</v>
      </c>
      <c r="K8709" s="3" t="str">
        <f>IF(VLOOKUP(D8709,'Resources Final'!A:C,3,FALSE)=0,"",VLOOKUP(D8709,'Resources Final'!A:C,3,FALSE))</f>
        <v>Y</v>
      </c>
      <c r="L8709" s="3" t="str">
        <f>IF(VLOOKUP(D8709,'Resources Final'!A:D,4,FALSE)=0,"",VLOOKUP(D8709,'Resources Final'!A:D,4,FALSE))</f>
        <v/>
      </c>
      <c r="M8709" s="3" t="str">
        <f>IF(VLOOKUP(D8709,'Resources Final'!A:E,5,FALSE)=0,"",VLOOKUP(D8709,'Resources Final'!A:E,5,FALSE))</f>
        <v/>
      </c>
      <c r="N8709" s="7" t="str">
        <f>IF(VLOOKUP(D8709,'Resources Final'!A:F,6,FALSE)=0,"",VLOOKUP(D8709,'Resources Final'!A:F,6,FALSE))</f>
        <v/>
      </c>
      <c r="O8709" s="3" t="str">
        <f>IF(VLOOKUP(D8709,'Resources Final'!A:G,7,FALSE)=0,"",VLOOKUP(D8709,'Resources Final'!A:G,7,FALSE))</f>
        <v/>
      </c>
    </row>
    <row r="8710" spans="1:15" x14ac:dyDescent="0.2">
      <c r="A8710" s="11">
        <v>990</v>
      </c>
      <c r="B8710" s="11" t="str">
        <f t="shared" si="151"/>
        <v>Fred C. and Mary R. Koch Foundation_Ruggles, Jacinda20132000</v>
      </c>
      <c r="C8710" s="11" t="s">
        <v>4161</v>
      </c>
      <c r="D8710" s="11" t="s">
        <v>3137</v>
      </c>
      <c r="E8710" s="11" t="s">
        <v>3137</v>
      </c>
      <c r="F8710" s="4">
        <v>2000</v>
      </c>
      <c r="G8710" s="3">
        <v>2013</v>
      </c>
      <c r="H8710" s="3" t="s">
        <v>21</v>
      </c>
      <c r="I8710" s="12" t="s">
        <v>4162</v>
      </c>
      <c r="J8710" s="3">
        <v>78</v>
      </c>
      <c r="K8710" s="3" t="str">
        <f>IF(VLOOKUP(D8710,'Resources Final'!A:C,3,FALSE)=0,"",VLOOKUP(D8710,'Resources Final'!A:C,3,FALSE))</f>
        <v>Y</v>
      </c>
      <c r="L8710" s="3" t="str">
        <f>IF(VLOOKUP(D8710,'Resources Final'!A:D,4,FALSE)=0,"",VLOOKUP(D8710,'Resources Final'!A:D,4,FALSE))</f>
        <v/>
      </c>
      <c r="M8710" s="3" t="str">
        <f>IF(VLOOKUP(D8710,'Resources Final'!A:E,5,FALSE)=0,"",VLOOKUP(D8710,'Resources Final'!A:E,5,FALSE))</f>
        <v/>
      </c>
      <c r="N8710" s="7" t="str">
        <f>IF(VLOOKUP(D8710,'Resources Final'!A:F,6,FALSE)=0,"",VLOOKUP(D8710,'Resources Final'!A:F,6,FALSE))</f>
        <v/>
      </c>
      <c r="O8710" s="3" t="str">
        <f>IF(VLOOKUP(D8710,'Resources Final'!A:G,7,FALSE)=0,"",VLOOKUP(D8710,'Resources Final'!A:G,7,FALSE))</f>
        <v/>
      </c>
    </row>
    <row r="8711" spans="1:15" x14ac:dyDescent="0.2">
      <c r="A8711" s="11">
        <v>990</v>
      </c>
      <c r="B8711" s="11" t="str">
        <f t="shared" si="151"/>
        <v>Fred C. and Mary R. Koch Foundation_Piszczek, Jackie20132000</v>
      </c>
      <c r="C8711" s="11" t="s">
        <v>4161</v>
      </c>
      <c r="D8711" s="11" t="s">
        <v>2865</v>
      </c>
      <c r="E8711" s="11" t="s">
        <v>2865</v>
      </c>
      <c r="F8711" s="4">
        <v>2000</v>
      </c>
      <c r="G8711" s="3">
        <v>2013</v>
      </c>
      <c r="H8711" s="3" t="s">
        <v>21</v>
      </c>
      <c r="I8711" s="12" t="s">
        <v>4162</v>
      </c>
      <c r="J8711" s="3">
        <v>79</v>
      </c>
      <c r="K8711" s="3" t="str">
        <f>IF(VLOOKUP(D8711,'Resources Final'!A:C,3,FALSE)=0,"",VLOOKUP(D8711,'Resources Final'!A:C,3,FALSE))</f>
        <v>Y</v>
      </c>
      <c r="L8711" s="3" t="str">
        <f>IF(VLOOKUP(D8711,'Resources Final'!A:D,4,FALSE)=0,"",VLOOKUP(D8711,'Resources Final'!A:D,4,FALSE))</f>
        <v/>
      </c>
      <c r="M8711" s="3" t="str">
        <f>IF(VLOOKUP(D8711,'Resources Final'!A:E,5,FALSE)=0,"",VLOOKUP(D8711,'Resources Final'!A:E,5,FALSE))</f>
        <v/>
      </c>
      <c r="N8711" s="7" t="str">
        <f>IF(VLOOKUP(D8711,'Resources Final'!A:F,6,FALSE)=0,"",VLOOKUP(D8711,'Resources Final'!A:F,6,FALSE))</f>
        <v/>
      </c>
      <c r="O8711" s="3" t="str">
        <f>IF(VLOOKUP(D8711,'Resources Final'!A:G,7,FALSE)=0,"",VLOOKUP(D8711,'Resources Final'!A:G,7,FALSE))</f>
        <v/>
      </c>
    </row>
    <row r="8712" spans="1:15" x14ac:dyDescent="0.2">
      <c r="A8712" s="11">
        <v>990</v>
      </c>
      <c r="B8712" s="11" t="str">
        <f t="shared" si="151"/>
        <v>Fred C. and Mary R. Koch Foundation_Ewers, Jacob20132000</v>
      </c>
      <c r="C8712" s="11" t="s">
        <v>4161</v>
      </c>
      <c r="D8712" s="11" t="s">
        <v>1176</v>
      </c>
      <c r="E8712" s="11" t="s">
        <v>1176</v>
      </c>
      <c r="F8712" s="4">
        <v>2000</v>
      </c>
      <c r="G8712" s="3">
        <v>2013</v>
      </c>
      <c r="H8712" s="3" t="s">
        <v>21</v>
      </c>
      <c r="I8712" s="12" t="s">
        <v>4162</v>
      </c>
      <c r="J8712" s="3">
        <v>80</v>
      </c>
      <c r="K8712" s="3" t="str">
        <f>IF(VLOOKUP(D8712,'Resources Final'!A:C,3,FALSE)=0,"",VLOOKUP(D8712,'Resources Final'!A:C,3,FALSE))</f>
        <v>Y</v>
      </c>
      <c r="L8712" s="3" t="str">
        <f>IF(VLOOKUP(D8712,'Resources Final'!A:D,4,FALSE)=0,"",VLOOKUP(D8712,'Resources Final'!A:D,4,FALSE))</f>
        <v/>
      </c>
      <c r="M8712" s="3" t="str">
        <f>IF(VLOOKUP(D8712,'Resources Final'!A:E,5,FALSE)=0,"",VLOOKUP(D8712,'Resources Final'!A:E,5,FALSE))</f>
        <v/>
      </c>
      <c r="N8712" s="7" t="str">
        <f>IF(VLOOKUP(D8712,'Resources Final'!A:F,6,FALSE)=0,"",VLOOKUP(D8712,'Resources Final'!A:F,6,FALSE))</f>
        <v/>
      </c>
      <c r="O8712" s="3" t="str">
        <f>IF(VLOOKUP(D8712,'Resources Final'!A:G,7,FALSE)=0,"",VLOOKUP(D8712,'Resources Final'!A:G,7,FALSE))</f>
        <v/>
      </c>
    </row>
    <row r="8713" spans="1:15" x14ac:dyDescent="0.2">
      <c r="A8713" s="11">
        <v>990</v>
      </c>
      <c r="B8713" s="11" t="str">
        <f t="shared" si="151"/>
        <v>Fred C. and Mary R. Koch Foundation_Puetz, Jacob20132000</v>
      </c>
      <c r="C8713" s="11" t="s">
        <v>4161</v>
      </c>
      <c r="D8713" s="11" t="s">
        <v>2924</v>
      </c>
      <c r="E8713" s="11" t="s">
        <v>2924</v>
      </c>
      <c r="F8713" s="4">
        <v>2000</v>
      </c>
      <c r="G8713" s="3">
        <v>2013</v>
      </c>
      <c r="H8713" s="3" t="s">
        <v>21</v>
      </c>
      <c r="I8713" s="12" t="s">
        <v>4162</v>
      </c>
      <c r="J8713" s="3">
        <v>81</v>
      </c>
      <c r="K8713" s="3" t="str">
        <f>IF(VLOOKUP(D8713,'Resources Final'!A:C,3,FALSE)=0,"",VLOOKUP(D8713,'Resources Final'!A:C,3,FALSE))</f>
        <v>Y</v>
      </c>
      <c r="L8713" s="3" t="str">
        <f>IF(VLOOKUP(D8713,'Resources Final'!A:D,4,FALSE)=0,"",VLOOKUP(D8713,'Resources Final'!A:D,4,FALSE))</f>
        <v/>
      </c>
      <c r="M8713" s="3" t="str">
        <f>IF(VLOOKUP(D8713,'Resources Final'!A:E,5,FALSE)=0,"",VLOOKUP(D8713,'Resources Final'!A:E,5,FALSE))</f>
        <v/>
      </c>
      <c r="N8713" s="7" t="str">
        <f>IF(VLOOKUP(D8713,'Resources Final'!A:F,6,FALSE)=0,"",VLOOKUP(D8713,'Resources Final'!A:F,6,FALSE))</f>
        <v/>
      </c>
      <c r="O8713" s="3" t="str">
        <f>IF(VLOOKUP(D8713,'Resources Final'!A:G,7,FALSE)=0,"",VLOOKUP(D8713,'Resources Final'!A:G,7,FALSE))</f>
        <v/>
      </c>
    </row>
    <row r="8714" spans="1:15" x14ac:dyDescent="0.2">
      <c r="A8714" s="11">
        <v>990</v>
      </c>
      <c r="B8714" s="11" t="str">
        <f t="shared" si="151"/>
        <v>Fred C. and Mary R. Koch Foundation_Spitz, Jacob20132000</v>
      </c>
      <c r="C8714" s="11" t="s">
        <v>4161</v>
      </c>
      <c r="D8714" s="11" t="s">
        <v>3387</v>
      </c>
      <c r="E8714" s="11" t="s">
        <v>3387</v>
      </c>
      <c r="F8714" s="4">
        <v>2000</v>
      </c>
      <c r="G8714" s="3">
        <v>2013</v>
      </c>
      <c r="H8714" s="3" t="s">
        <v>21</v>
      </c>
      <c r="I8714" s="12" t="s">
        <v>4162</v>
      </c>
      <c r="J8714" s="3">
        <v>82</v>
      </c>
      <c r="K8714" s="3" t="str">
        <f>IF(VLOOKUP(D8714,'Resources Final'!A:C,3,FALSE)=0,"",VLOOKUP(D8714,'Resources Final'!A:C,3,FALSE))</f>
        <v>Y</v>
      </c>
      <c r="L8714" s="3" t="str">
        <f>IF(VLOOKUP(D8714,'Resources Final'!A:D,4,FALSE)=0,"",VLOOKUP(D8714,'Resources Final'!A:D,4,FALSE))</f>
        <v/>
      </c>
      <c r="M8714" s="3" t="str">
        <f>IF(VLOOKUP(D8714,'Resources Final'!A:E,5,FALSE)=0,"",VLOOKUP(D8714,'Resources Final'!A:E,5,FALSE))</f>
        <v/>
      </c>
      <c r="N8714" s="7" t="str">
        <f>IF(VLOOKUP(D8714,'Resources Final'!A:F,6,FALSE)=0,"",VLOOKUP(D8714,'Resources Final'!A:F,6,FALSE))</f>
        <v/>
      </c>
      <c r="O8714" s="3" t="str">
        <f>IF(VLOOKUP(D8714,'Resources Final'!A:G,7,FALSE)=0,"",VLOOKUP(D8714,'Resources Final'!A:G,7,FALSE))</f>
        <v/>
      </c>
    </row>
    <row r="8715" spans="1:15" x14ac:dyDescent="0.2">
      <c r="A8715" s="11">
        <v>990</v>
      </c>
      <c r="B8715" s="11" t="str">
        <f t="shared" si="151"/>
        <v>Fred C. and Mary R. Koch Foundation_Bonorden, James20132000</v>
      </c>
      <c r="C8715" s="11" t="s">
        <v>4161</v>
      </c>
      <c r="D8715" s="11" t="s">
        <v>468</v>
      </c>
      <c r="E8715" s="11" t="s">
        <v>468</v>
      </c>
      <c r="F8715" s="4">
        <v>2000</v>
      </c>
      <c r="G8715" s="3">
        <v>2013</v>
      </c>
      <c r="H8715" s="3" t="s">
        <v>21</v>
      </c>
      <c r="I8715" s="12" t="s">
        <v>4162</v>
      </c>
      <c r="J8715" s="3">
        <v>83</v>
      </c>
      <c r="K8715" s="3" t="str">
        <f>IF(VLOOKUP(D8715,'Resources Final'!A:C,3,FALSE)=0,"",VLOOKUP(D8715,'Resources Final'!A:C,3,FALSE))</f>
        <v>Y</v>
      </c>
      <c r="L8715" s="3" t="str">
        <f>IF(VLOOKUP(D8715,'Resources Final'!A:D,4,FALSE)=0,"",VLOOKUP(D8715,'Resources Final'!A:D,4,FALSE))</f>
        <v/>
      </c>
      <c r="M8715" s="3" t="str">
        <f>IF(VLOOKUP(D8715,'Resources Final'!A:E,5,FALSE)=0,"",VLOOKUP(D8715,'Resources Final'!A:E,5,FALSE))</f>
        <v/>
      </c>
      <c r="N8715" s="7" t="str">
        <f>IF(VLOOKUP(D8715,'Resources Final'!A:F,6,FALSE)=0,"",VLOOKUP(D8715,'Resources Final'!A:F,6,FALSE))</f>
        <v/>
      </c>
      <c r="O8715" s="3" t="str">
        <f>IF(VLOOKUP(D8715,'Resources Final'!A:G,7,FALSE)=0,"",VLOOKUP(D8715,'Resources Final'!A:G,7,FALSE))</f>
        <v/>
      </c>
    </row>
    <row r="8716" spans="1:15" x14ac:dyDescent="0.2">
      <c r="A8716" s="11">
        <v>990</v>
      </c>
      <c r="B8716" s="11" t="str">
        <f t="shared" si="151"/>
        <v>Fred C. and Mary R. Koch Foundation_Frisbie, James20132000</v>
      </c>
      <c r="C8716" s="11" t="s">
        <v>4161</v>
      </c>
      <c r="D8716" s="11" t="s">
        <v>1307</v>
      </c>
      <c r="E8716" s="11" t="s">
        <v>1307</v>
      </c>
      <c r="F8716" s="4">
        <v>2000</v>
      </c>
      <c r="G8716" s="3">
        <v>2013</v>
      </c>
      <c r="H8716" s="3" t="s">
        <v>21</v>
      </c>
      <c r="I8716" s="12" t="s">
        <v>4162</v>
      </c>
      <c r="J8716" s="3">
        <v>84</v>
      </c>
      <c r="K8716" s="3" t="str">
        <f>IF(VLOOKUP(D8716,'Resources Final'!A:C,3,FALSE)=0,"",VLOOKUP(D8716,'Resources Final'!A:C,3,FALSE))</f>
        <v>Y</v>
      </c>
      <c r="L8716" s="3" t="str">
        <f>IF(VLOOKUP(D8716,'Resources Final'!A:D,4,FALSE)=0,"",VLOOKUP(D8716,'Resources Final'!A:D,4,FALSE))</f>
        <v/>
      </c>
      <c r="M8716" s="3" t="str">
        <f>IF(VLOOKUP(D8716,'Resources Final'!A:E,5,FALSE)=0,"",VLOOKUP(D8716,'Resources Final'!A:E,5,FALSE))</f>
        <v/>
      </c>
      <c r="N8716" s="7" t="str">
        <f>IF(VLOOKUP(D8716,'Resources Final'!A:F,6,FALSE)=0,"",VLOOKUP(D8716,'Resources Final'!A:F,6,FALSE))</f>
        <v/>
      </c>
      <c r="O8716" s="3" t="str">
        <f>IF(VLOOKUP(D8716,'Resources Final'!A:G,7,FALSE)=0,"",VLOOKUP(D8716,'Resources Final'!A:G,7,FALSE))</f>
        <v/>
      </c>
    </row>
    <row r="8717" spans="1:15" x14ac:dyDescent="0.2">
      <c r="A8717" s="11">
        <v>990</v>
      </c>
      <c r="B8717" s="11" t="str">
        <f t="shared" si="151"/>
        <v>Fred C. and Mary R. Koch Foundation_Melton, James20132000</v>
      </c>
      <c r="C8717" s="11" t="s">
        <v>4161</v>
      </c>
      <c r="D8717" s="11" t="s">
        <v>2422</v>
      </c>
      <c r="E8717" s="11" t="s">
        <v>2422</v>
      </c>
      <c r="F8717" s="4">
        <v>2000</v>
      </c>
      <c r="G8717" s="3">
        <v>2013</v>
      </c>
      <c r="H8717" s="3" t="s">
        <v>21</v>
      </c>
      <c r="I8717" s="12" t="s">
        <v>4162</v>
      </c>
      <c r="J8717" s="3">
        <v>85</v>
      </c>
      <c r="K8717" s="3" t="str">
        <f>IF(VLOOKUP(D8717,'Resources Final'!A:C,3,FALSE)=0,"",VLOOKUP(D8717,'Resources Final'!A:C,3,FALSE))</f>
        <v>Y</v>
      </c>
      <c r="L8717" s="3" t="str">
        <f>IF(VLOOKUP(D8717,'Resources Final'!A:D,4,FALSE)=0,"",VLOOKUP(D8717,'Resources Final'!A:D,4,FALSE))</f>
        <v/>
      </c>
      <c r="M8717" s="3" t="str">
        <f>IF(VLOOKUP(D8717,'Resources Final'!A:E,5,FALSE)=0,"",VLOOKUP(D8717,'Resources Final'!A:E,5,FALSE))</f>
        <v/>
      </c>
      <c r="N8717" s="7" t="str">
        <f>IF(VLOOKUP(D8717,'Resources Final'!A:F,6,FALSE)=0,"",VLOOKUP(D8717,'Resources Final'!A:F,6,FALSE))</f>
        <v/>
      </c>
      <c r="O8717" s="3" t="str">
        <f>IF(VLOOKUP(D8717,'Resources Final'!A:G,7,FALSE)=0,"",VLOOKUP(D8717,'Resources Final'!A:G,7,FALSE))</f>
        <v/>
      </c>
    </row>
    <row r="8718" spans="1:15" x14ac:dyDescent="0.2">
      <c r="A8718" s="11">
        <v>990</v>
      </c>
      <c r="B8718" s="11" t="str">
        <f t="shared" si="151"/>
        <v>Fred C. and Mary R. Koch Foundation_Lundell, Jana20132000</v>
      </c>
      <c r="C8718" s="11" t="s">
        <v>4161</v>
      </c>
      <c r="D8718" s="11" t="s">
        <v>2228</v>
      </c>
      <c r="E8718" s="11" t="s">
        <v>2228</v>
      </c>
      <c r="F8718" s="4">
        <v>2000</v>
      </c>
      <c r="G8718" s="3">
        <v>2013</v>
      </c>
      <c r="H8718" s="3" t="s">
        <v>21</v>
      </c>
      <c r="I8718" s="12" t="s">
        <v>4162</v>
      </c>
      <c r="J8718" s="3">
        <v>86</v>
      </c>
      <c r="K8718" s="3" t="str">
        <f>IF(VLOOKUP(D8718,'Resources Final'!A:C,3,FALSE)=0,"",VLOOKUP(D8718,'Resources Final'!A:C,3,FALSE))</f>
        <v>Y</v>
      </c>
      <c r="L8718" s="3" t="str">
        <f>IF(VLOOKUP(D8718,'Resources Final'!A:D,4,FALSE)=0,"",VLOOKUP(D8718,'Resources Final'!A:D,4,FALSE))</f>
        <v/>
      </c>
      <c r="M8718" s="3" t="str">
        <f>IF(VLOOKUP(D8718,'Resources Final'!A:E,5,FALSE)=0,"",VLOOKUP(D8718,'Resources Final'!A:E,5,FALSE))</f>
        <v/>
      </c>
      <c r="N8718" s="7" t="str">
        <f>IF(VLOOKUP(D8718,'Resources Final'!A:F,6,FALSE)=0,"",VLOOKUP(D8718,'Resources Final'!A:F,6,FALSE))</f>
        <v/>
      </c>
      <c r="O8718" s="3" t="str">
        <f>IF(VLOOKUP(D8718,'Resources Final'!A:G,7,FALSE)=0,"",VLOOKUP(D8718,'Resources Final'!A:G,7,FALSE))</f>
        <v/>
      </c>
    </row>
    <row r="8719" spans="1:15" x14ac:dyDescent="0.2">
      <c r="A8719" s="11">
        <v>990</v>
      </c>
      <c r="B8719" s="11" t="str">
        <f t="shared" si="151"/>
        <v>Fred C. and Mary R. Koch Foundation_Helfrich, Jared20132000</v>
      </c>
      <c r="C8719" s="11" t="s">
        <v>4161</v>
      </c>
      <c r="D8719" s="11" t="s">
        <v>1560</v>
      </c>
      <c r="E8719" s="11" t="s">
        <v>1560</v>
      </c>
      <c r="F8719" s="4">
        <v>2000</v>
      </c>
      <c r="G8719" s="3">
        <v>2013</v>
      </c>
      <c r="H8719" s="3" t="s">
        <v>21</v>
      </c>
      <c r="I8719" s="12" t="s">
        <v>4162</v>
      </c>
      <c r="J8719" s="3">
        <v>87</v>
      </c>
      <c r="K8719" s="3" t="str">
        <f>IF(VLOOKUP(D8719,'Resources Final'!A:C,3,FALSE)=0,"",VLOOKUP(D8719,'Resources Final'!A:C,3,FALSE))</f>
        <v>Y</v>
      </c>
      <c r="L8719" s="3" t="str">
        <f>IF(VLOOKUP(D8719,'Resources Final'!A:D,4,FALSE)=0,"",VLOOKUP(D8719,'Resources Final'!A:D,4,FALSE))</f>
        <v/>
      </c>
      <c r="M8719" s="3" t="str">
        <f>IF(VLOOKUP(D8719,'Resources Final'!A:E,5,FALSE)=0,"",VLOOKUP(D8719,'Resources Final'!A:E,5,FALSE))</f>
        <v/>
      </c>
      <c r="N8719" s="7" t="str">
        <f>IF(VLOOKUP(D8719,'Resources Final'!A:F,6,FALSE)=0,"",VLOOKUP(D8719,'Resources Final'!A:F,6,FALSE))</f>
        <v/>
      </c>
      <c r="O8719" s="3" t="str">
        <f>IF(VLOOKUP(D8719,'Resources Final'!A:G,7,FALSE)=0,"",VLOOKUP(D8719,'Resources Final'!A:G,7,FALSE))</f>
        <v/>
      </c>
    </row>
    <row r="8720" spans="1:15" x14ac:dyDescent="0.2">
      <c r="A8720" s="11">
        <v>990</v>
      </c>
      <c r="B8720" s="11" t="str">
        <f t="shared" si="151"/>
        <v>Fred C. and Mary R. Koch Foundation_Clavelli, Jason20132000</v>
      </c>
      <c r="C8720" s="11" t="s">
        <v>4161</v>
      </c>
      <c r="D8720" s="11" t="s">
        <v>749</v>
      </c>
      <c r="E8720" s="11" t="s">
        <v>749</v>
      </c>
      <c r="F8720" s="4">
        <v>2000</v>
      </c>
      <c r="G8720" s="3">
        <v>2013</v>
      </c>
      <c r="H8720" s="3" t="s">
        <v>21</v>
      </c>
      <c r="I8720" s="12" t="s">
        <v>4162</v>
      </c>
      <c r="J8720" s="3">
        <v>88</v>
      </c>
      <c r="K8720" s="3" t="str">
        <f>IF(VLOOKUP(D8720,'Resources Final'!A:C,3,FALSE)=0,"",VLOOKUP(D8720,'Resources Final'!A:C,3,FALSE))</f>
        <v>Y</v>
      </c>
      <c r="L8720" s="3" t="str">
        <f>IF(VLOOKUP(D8720,'Resources Final'!A:D,4,FALSE)=0,"",VLOOKUP(D8720,'Resources Final'!A:D,4,FALSE))</f>
        <v/>
      </c>
      <c r="M8720" s="3" t="str">
        <f>IF(VLOOKUP(D8720,'Resources Final'!A:E,5,FALSE)=0,"",VLOOKUP(D8720,'Resources Final'!A:E,5,FALSE))</f>
        <v/>
      </c>
      <c r="N8720" s="7" t="str">
        <f>IF(VLOOKUP(D8720,'Resources Final'!A:F,6,FALSE)=0,"",VLOOKUP(D8720,'Resources Final'!A:F,6,FALSE))</f>
        <v/>
      </c>
      <c r="O8720" s="3" t="str">
        <f>IF(VLOOKUP(D8720,'Resources Final'!A:G,7,FALSE)=0,"",VLOOKUP(D8720,'Resources Final'!A:G,7,FALSE))</f>
        <v/>
      </c>
    </row>
    <row r="8721" spans="1:15" x14ac:dyDescent="0.2">
      <c r="A8721" s="11">
        <v>990</v>
      </c>
      <c r="B8721" s="11" t="str">
        <f t="shared" si="151"/>
        <v>Fred C. and Mary R. Koch Foundation_Degarmo, Jason20132000</v>
      </c>
      <c r="C8721" s="11" t="s">
        <v>4161</v>
      </c>
      <c r="D8721" s="11" t="s">
        <v>971</v>
      </c>
      <c r="E8721" s="11" t="s">
        <v>971</v>
      </c>
      <c r="F8721" s="4">
        <v>2000</v>
      </c>
      <c r="G8721" s="3">
        <v>2013</v>
      </c>
      <c r="H8721" s="3" t="s">
        <v>21</v>
      </c>
      <c r="I8721" s="12" t="s">
        <v>4162</v>
      </c>
      <c r="J8721" s="3">
        <v>89</v>
      </c>
      <c r="K8721" s="3" t="str">
        <f>IF(VLOOKUP(D8721,'Resources Final'!A:C,3,FALSE)=0,"",VLOOKUP(D8721,'Resources Final'!A:C,3,FALSE))</f>
        <v>Y</v>
      </c>
      <c r="L8721" s="3" t="str">
        <f>IF(VLOOKUP(D8721,'Resources Final'!A:D,4,FALSE)=0,"",VLOOKUP(D8721,'Resources Final'!A:D,4,FALSE))</f>
        <v/>
      </c>
      <c r="M8721" s="3" t="str">
        <f>IF(VLOOKUP(D8721,'Resources Final'!A:E,5,FALSE)=0,"",VLOOKUP(D8721,'Resources Final'!A:E,5,FALSE))</f>
        <v/>
      </c>
      <c r="N8721" s="7" t="str">
        <f>IF(VLOOKUP(D8721,'Resources Final'!A:F,6,FALSE)=0,"",VLOOKUP(D8721,'Resources Final'!A:F,6,FALSE))</f>
        <v/>
      </c>
      <c r="O8721" s="3" t="str">
        <f>IF(VLOOKUP(D8721,'Resources Final'!A:G,7,FALSE)=0,"",VLOOKUP(D8721,'Resources Final'!A:G,7,FALSE))</f>
        <v/>
      </c>
    </row>
    <row r="8722" spans="1:15" x14ac:dyDescent="0.2">
      <c r="A8722" s="11">
        <v>990</v>
      </c>
      <c r="B8722" s="11" t="str">
        <f t="shared" si="151"/>
        <v>Fred C. and Mary R. Koch Foundation_Cook, Jenna20132000</v>
      </c>
      <c r="C8722" s="11" t="s">
        <v>4161</v>
      </c>
      <c r="D8722" s="11" t="s">
        <v>836</v>
      </c>
      <c r="E8722" s="11" t="s">
        <v>836</v>
      </c>
      <c r="F8722" s="4">
        <v>2000</v>
      </c>
      <c r="G8722" s="3">
        <v>2013</v>
      </c>
      <c r="H8722" s="3" t="s">
        <v>21</v>
      </c>
      <c r="I8722" s="12" t="s">
        <v>4162</v>
      </c>
      <c r="J8722" s="3">
        <v>90</v>
      </c>
      <c r="K8722" s="3" t="str">
        <f>IF(VLOOKUP(D8722,'Resources Final'!A:C,3,FALSE)=0,"",VLOOKUP(D8722,'Resources Final'!A:C,3,FALSE))</f>
        <v>Y</v>
      </c>
      <c r="L8722" s="3" t="str">
        <f>IF(VLOOKUP(D8722,'Resources Final'!A:D,4,FALSE)=0,"",VLOOKUP(D8722,'Resources Final'!A:D,4,FALSE))</f>
        <v/>
      </c>
      <c r="M8722" s="3" t="str">
        <f>IF(VLOOKUP(D8722,'Resources Final'!A:E,5,FALSE)=0,"",VLOOKUP(D8722,'Resources Final'!A:E,5,FALSE))</f>
        <v/>
      </c>
      <c r="N8722" s="7" t="str">
        <f>IF(VLOOKUP(D8722,'Resources Final'!A:F,6,FALSE)=0,"",VLOOKUP(D8722,'Resources Final'!A:F,6,FALSE))</f>
        <v/>
      </c>
      <c r="O8722" s="3" t="str">
        <f>IF(VLOOKUP(D8722,'Resources Final'!A:G,7,FALSE)=0,"",VLOOKUP(D8722,'Resources Final'!A:G,7,FALSE))</f>
        <v/>
      </c>
    </row>
    <row r="8723" spans="1:15" x14ac:dyDescent="0.2">
      <c r="A8723" s="11">
        <v>990</v>
      </c>
      <c r="B8723" s="11" t="str">
        <f t="shared" si="151"/>
        <v>Fred C. and Mary R. Koch Foundation_Lambert, Jenna20132000</v>
      </c>
      <c r="C8723" s="11" t="s">
        <v>4161</v>
      </c>
      <c r="D8723" s="11" t="s">
        <v>2092</v>
      </c>
      <c r="E8723" s="11" t="s">
        <v>2092</v>
      </c>
      <c r="F8723" s="4">
        <v>2000</v>
      </c>
      <c r="G8723" s="3">
        <v>2013</v>
      </c>
      <c r="H8723" s="3" t="s">
        <v>21</v>
      </c>
      <c r="I8723" s="12" t="s">
        <v>4162</v>
      </c>
      <c r="J8723" s="3">
        <v>91</v>
      </c>
      <c r="K8723" s="3" t="str">
        <f>IF(VLOOKUP(D8723,'Resources Final'!A:C,3,FALSE)=0,"",VLOOKUP(D8723,'Resources Final'!A:C,3,FALSE))</f>
        <v>Y</v>
      </c>
      <c r="L8723" s="3" t="str">
        <f>IF(VLOOKUP(D8723,'Resources Final'!A:D,4,FALSE)=0,"",VLOOKUP(D8723,'Resources Final'!A:D,4,FALSE))</f>
        <v/>
      </c>
      <c r="M8723" s="3" t="str">
        <f>IF(VLOOKUP(D8723,'Resources Final'!A:E,5,FALSE)=0,"",VLOOKUP(D8723,'Resources Final'!A:E,5,FALSE))</f>
        <v/>
      </c>
      <c r="N8723" s="7" t="str">
        <f>IF(VLOOKUP(D8723,'Resources Final'!A:F,6,FALSE)=0,"",VLOOKUP(D8723,'Resources Final'!A:F,6,FALSE))</f>
        <v/>
      </c>
      <c r="O8723" s="3" t="str">
        <f>IF(VLOOKUP(D8723,'Resources Final'!A:G,7,FALSE)=0,"",VLOOKUP(D8723,'Resources Final'!A:G,7,FALSE))</f>
        <v/>
      </c>
    </row>
    <row r="8724" spans="1:15" x14ac:dyDescent="0.2">
      <c r="A8724" s="11">
        <v>990</v>
      </c>
      <c r="B8724" s="11" t="str">
        <f t="shared" si="151"/>
        <v>Fred C. and Mary R. Koch Foundation_Latta, Jennifer20132000</v>
      </c>
      <c r="C8724" s="11" t="s">
        <v>4161</v>
      </c>
      <c r="D8724" s="11" t="s">
        <v>2111</v>
      </c>
      <c r="E8724" s="11" t="s">
        <v>2111</v>
      </c>
      <c r="F8724" s="4">
        <v>2000</v>
      </c>
      <c r="G8724" s="3">
        <v>2013</v>
      </c>
      <c r="H8724" s="3" t="s">
        <v>21</v>
      </c>
      <c r="I8724" s="12" t="s">
        <v>4162</v>
      </c>
      <c r="J8724" s="3">
        <v>92</v>
      </c>
      <c r="K8724" s="3" t="str">
        <f>IF(VLOOKUP(D8724,'Resources Final'!A:C,3,FALSE)=0,"",VLOOKUP(D8724,'Resources Final'!A:C,3,FALSE))</f>
        <v>Y</v>
      </c>
      <c r="L8724" s="3" t="str">
        <f>IF(VLOOKUP(D8724,'Resources Final'!A:D,4,FALSE)=0,"",VLOOKUP(D8724,'Resources Final'!A:D,4,FALSE))</f>
        <v/>
      </c>
      <c r="M8724" s="3" t="str">
        <f>IF(VLOOKUP(D8724,'Resources Final'!A:E,5,FALSE)=0,"",VLOOKUP(D8724,'Resources Final'!A:E,5,FALSE))</f>
        <v/>
      </c>
      <c r="N8724" s="7" t="str">
        <f>IF(VLOOKUP(D8724,'Resources Final'!A:F,6,FALSE)=0,"",VLOOKUP(D8724,'Resources Final'!A:F,6,FALSE))</f>
        <v/>
      </c>
      <c r="O8724" s="3" t="str">
        <f>IF(VLOOKUP(D8724,'Resources Final'!A:G,7,FALSE)=0,"",VLOOKUP(D8724,'Resources Final'!A:G,7,FALSE))</f>
        <v/>
      </c>
    </row>
    <row r="8725" spans="1:15" x14ac:dyDescent="0.2">
      <c r="A8725" s="11">
        <v>990</v>
      </c>
      <c r="B8725" s="11" t="str">
        <f t="shared" si="151"/>
        <v>Fred C. and Mary R. Koch Foundation_Diaz, Jenny20132000</v>
      </c>
      <c r="C8725" s="11" t="s">
        <v>4161</v>
      </c>
      <c r="D8725" s="11" t="s">
        <v>989</v>
      </c>
      <c r="E8725" s="11" t="s">
        <v>989</v>
      </c>
      <c r="F8725" s="4">
        <v>2000</v>
      </c>
      <c r="G8725" s="3">
        <v>2013</v>
      </c>
      <c r="H8725" s="3" t="s">
        <v>21</v>
      </c>
      <c r="I8725" s="12" t="s">
        <v>4162</v>
      </c>
      <c r="J8725" s="3">
        <v>93</v>
      </c>
      <c r="K8725" s="3" t="str">
        <f>IF(VLOOKUP(D8725,'Resources Final'!A:C,3,FALSE)=0,"",VLOOKUP(D8725,'Resources Final'!A:C,3,FALSE))</f>
        <v>Y</v>
      </c>
      <c r="L8725" s="3" t="str">
        <f>IF(VLOOKUP(D8725,'Resources Final'!A:D,4,FALSE)=0,"",VLOOKUP(D8725,'Resources Final'!A:D,4,FALSE))</f>
        <v/>
      </c>
      <c r="M8725" s="3" t="str">
        <f>IF(VLOOKUP(D8725,'Resources Final'!A:E,5,FALSE)=0,"",VLOOKUP(D8725,'Resources Final'!A:E,5,FALSE))</f>
        <v/>
      </c>
      <c r="N8725" s="7" t="str">
        <f>IF(VLOOKUP(D8725,'Resources Final'!A:F,6,FALSE)=0,"",VLOOKUP(D8725,'Resources Final'!A:F,6,FALSE))</f>
        <v/>
      </c>
      <c r="O8725" s="3" t="str">
        <f>IF(VLOOKUP(D8725,'Resources Final'!A:G,7,FALSE)=0,"",VLOOKUP(D8725,'Resources Final'!A:G,7,FALSE))</f>
        <v/>
      </c>
    </row>
    <row r="8726" spans="1:15" x14ac:dyDescent="0.2">
      <c r="A8726" s="11">
        <v>990</v>
      </c>
      <c r="B8726" s="11" t="str">
        <f t="shared" si="151"/>
        <v>Fred C. and Mary R. Koch Foundation_Mickey, Jessica20132000</v>
      </c>
      <c r="C8726" s="11" t="s">
        <v>4161</v>
      </c>
      <c r="D8726" s="11" t="s">
        <v>2451</v>
      </c>
      <c r="E8726" s="11" t="s">
        <v>2451</v>
      </c>
      <c r="F8726" s="4">
        <v>2000</v>
      </c>
      <c r="G8726" s="3">
        <v>2013</v>
      </c>
      <c r="H8726" s="3" t="s">
        <v>21</v>
      </c>
      <c r="I8726" s="12" t="s">
        <v>4162</v>
      </c>
      <c r="J8726" s="3">
        <v>94</v>
      </c>
      <c r="K8726" s="3" t="str">
        <f>IF(VLOOKUP(D8726,'Resources Final'!A:C,3,FALSE)=0,"",VLOOKUP(D8726,'Resources Final'!A:C,3,FALSE))</f>
        <v>Y</v>
      </c>
      <c r="L8726" s="3" t="str">
        <f>IF(VLOOKUP(D8726,'Resources Final'!A:D,4,FALSE)=0,"",VLOOKUP(D8726,'Resources Final'!A:D,4,FALSE))</f>
        <v/>
      </c>
      <c r="M8726" s="3" t="str">
        <f>IF(VLOOKUP(D8726,'Resources Final'!A:E,5,FALSE)=0,"",VLOOKUP(D8726,'Resources Final'!A:E,5,FALSE))</f>
        <v/>
      </c>
      <c r="N8726" s="7" t="str">
        <f>IF(VLOOKUP(D8726,'Resources Final'!A:F,6,FALSE)=0,"",VLOOKUP(D8726,'Resources Final'!A:F,6,FALSE))</f>
        <v/>
      </c>
      <c r="O8726" s="3" t="str">
        <f>IF(VLOOKUP(D8726,'Resources Final'!A:G,7,FALSE)=0,"",VLOOKUP(D8726,'Resources Final'!A:G,7,FALSE))</f>
        <v/>
      </c>
    </row>
    <row r="8727" spans="1:15" x14ac:dyDescent="0.2">
      <c r="A8727" s="11">
        <v>990</v>
      </c>
      <c r="B8727" s="11" t="str">
        <f t="shared" si="151"/>
        <v>Fred C. and Mary R. Koch Foundation_Dodson, Jill20132000</v>
      </c>
      <c r="C8727" s="11" t="s">
        <v>4161</v>
      </c>
      <c r="D8727" s="11" t="s">
        <v>1008</v>
      </c>
      <c r="E8727" s="11" t="s">
        <v>1008</v>
      </c>
      <c r="F8727" s="4">
        <v>2000</v>
      </c>
      <c r="G8727" s="3">
        <v>2013</v>
      </c>
      <c r="H8727" s="3" t="s">
        <v>21</v>
      </c>
      <c r="I8727" s="12" t="s">
        <v>4162</v>
      </c>
      <c r="J8727" s="3">
        <v>95</v>
      </c>
      <c r="K8727" s="3" t="str">
        <f>IF(VLOOKUP(D8727,'Resources Final'!A:C,3,FALSE)=0,"",VLOOKUP(D8727,'Resources Final'!A:C,3,FALSE))</f>
        <v>Y</v>
      </c>
      <c r="L8727" s="3" t="str">
        <f>IF(VLOOKUP(D8727,'Resources Final'!A:D,4,FALSE)=0,"",VLOOKUP(D8727,'Resources Final'!A:D,4,FALSE))</f>
        <v/>
      </c>
      <c r="M8727" s="3" t="str">
        <f>IF(VLOOKUP(D8727,'Resources Final'!A:E,5,FALSE)=0,"",VLOOKUP(D8727,'Resources Final'!A:E,5,FALSE))</f>
        <v/>
      </c>
      <c r="N8727" s="7" t="str">
        <f>IF(VLOOKUP(D8727,'Resources Final'!A:F,6,FALSE)=0,"",VLOOKUP(D8727,'Resources Final'!A:F,6,FALSE))</f>
        <v/>
      </c>
      <c r="O8727" s="3" t="str">
        <f>IF(VLOOKUP(D8727,'Resources Final'!A:G,7,FALSE)=0,"",VLOOKUP(D8727,'Resources Final'!A:G,7,FALSE))</f>
        <v/>
      </c>
    </row>
    <row r="8728" spans="1:15" x14ac:dyDescent="0.2">
      <c r="A8728" s="11">
        <v>990</v>
      </c>
      <c r="B8728" s="11" t="str">
        <f t="shared" si="151"/>
        <v>Fred C. and Mary R. Koch Foundation_Palski, Jill20132000</v>
      </c>
      <c r="C8728" s="11" t="s">
        <v>4161</v>
      </c>
      <c r="D8728" s="11" t="s">
        <v>2795</v>
      </c>
      <c r="E8728" s="11" t="s">
        <v>2795</v>
      </c>
      <c r="F8728" s="4">
        <v>2000</v>
      </c>
      <c r="G8728" s="3">
        <v>2013</v>
      </c>
      <c r="H8728" s="3" t="s">
        <v>21</v>
      </c>
      <c r="I8728" s="12" t="s">
        <v>4162</v>
      </c>
      <c r="J8728" s="3">
        <v>96</v>
      </c>
      <c r="K8728" s="3" t="str">
        <f>IF(VLOOKUP(D8728,'Resources Final'!A:C,3,FALSE)=0,"",VLOOKUP(D8728,'Resources Final'!A:C,3,FALSE))</f>
        <v>Y</v>
      </c>
      <c r="L8728" s="3" t="str">
        <f>IF(VLOOKUP(D8728,'Resources Final'!A:D,4,FALSE)=0,"",VLOOKUP(D8728,'Resources Final'!A:D,4,FALSE))</f>
        <v/>
      </c>
      <c r="M8728" s="3" t="str">
        <f>IF(VLOOKUP(D8728,'Resources Final'!A:E,5,FALSE)=0,"",VLOOKUP(D8728,'Resources Final'!A:E,5,FALSE))</f>
        <v/>
      </c>
      <c r="N8728" s="7" t="str">
        <f>IF(VLOOKUP(D8728,'Resources Final'!A:F,6,FALSE)=0,"",VLOOKUP(D8728,'Resources Final'!A:F,6,FALSE))</f>
        <v/>
      </c>
      <c r="O8728" s="3" t="str">
        <f>IF(VLOOKUP(D8728,'Resources Final'!A:G,7,FALSE)=0,"",VLOOKUP(D8728,'Resources Final'!A:G,7,FALSE))</f>
        <v/>
      </c>
    </row>
    <row r="8729" spans="1:15" x14ac:dyDescent="0.2">
      <c r="A8729" s="11">
        <v>990</v>
      </c>
      <c r="B8729" s="11" t="str">
        <f t="shared" si="151"/>
        <v>Fred C. and Mary R. Koch Foundation_Osborne, Joanna20132000</v>
      </c>
      <c r="C8729" s="11" t="s">
        <v>4161</v>
      </c>
      <c r="D8729" s="11" t="s">
        <v>2753</v>
      </c>
      <c r="E8729" s="11" t="s">
        <v>2753</v>
      </c>
      <c r="F8729" s="4">
        <v>2000</v>
      </c>
      <c r="G8729" s="3">
        <v>2013</v>
      </c>
      <c r="H8729" s="3" t="s">
        <v>21</v>
      </c>
      <c r="I8729" s="12" t="s">
        <v>4162</v>
      </c>
      <c r="J8729" s="3">
        <v>97</v>
      </c>
      <c r="K8729" s="3" t="str">
        <f>IF(VLOOKUP(D8729,'Resources Final'!A:C,3,FALSE)=0,"",VLOOKUP(D8729,'Resources Final'!A:C,3,FALSE))</f>
        <v>Y</v>
      </c>
      <c r="L8729" s="3" t="str">
        <f>IF(VLOOKUP(D8729,'Resources Final'!A:D,4,FALSE)=0,"",VLOOKUP(D8729,'Resources Final'!A:D,4,FALSE))</f>
        <v/>
      </c>
      <c r="M8729" s="3" t="str">
        <f>IF(VLOOKUP(D8729,'Resources Final'!A:E,5,FALSE)=0,"",VLOOKUP(D8729,'Resources Final'!A:E,5,FALSE))</f>
        <v/>
      </c>
      <c r="N8729" s="7" t="str">
        <f>IF(VLOOKUP(D8729,'Resources Final'!A:F,6,FALSE)=0,"",VLOOKUP(D8729,'Resources Final'!A:F,6,FALSE))</f>
        <v/>
      </c>
      <c r="O8729" s="3" t="str">
        <f>IF(VLOOKUP(D8729,'Resources Final'!A:G,7,FALSE)=0,"",VLOOKUP(D8729,'Resources Final'!A:G,7,FALSE))</f>
        <v/>
      </c>
    </row>
    <row r="8730" spans="1:15" x14ac:dyDescent="0.2">
      <c r="A8730" s="11">
        <v>990</v>
      </c>
      <c r="B8730" s="11" t="str">
        <f t="shared" si="151"/>
        <v>Fred C. and Mary R. Koch Foundation_Cooke, John20132000</v>
      </c>
      <c r="C8730" s="11" t="s">
        <v>4161</v>
      </c>
      <c r="D8730" s="11" t="s">
        <v>839</v>
      </c>
      <c r="E8730" s="11" t="s">
        <v>839</v>
      </c>
      <c r="F8730" s="4">
        <v>2000</v>
      </c>
      <c r="G8730" s="3">
        <v>2013</v>
      </c>
      <c r="H8730" s="3" t="s">
        <v>21</v>
      </c>
      <c r="I8730" s="12" t="s">
        <v>4162</v>
      </c>
      <c r="J8730" s="3">
        <v>98</v>
      </c>
      <c r="K8730" s="3" t="str">
        <f>IF(VLOOKUP(D8730,'Resources Final'!A:C,3,FALSE)=0,"",VLOOKUP(D8730,'Resources Final'!A:C,3,FALSE))</f>
        <v>Y</v>
      </c>
      <c r="L8730" s="3" t="str">
        <f>IF(VLOOKUP(D8730,'Resources Final'!A:D,4,FALSE)=0,"",VLOOKUP(D8730,'Resources Final'!A:D,4,FALSE))</f>
        <v/>
      </c>
      <c r="M8730" s="3" t="str">
        <f>IF(VLOOKUP(D8730,'Resources Final'!A:E,5,FALSE)=0,"",VLOOKUP(D8730,'Resources Final'!A:E,5,FALSE))</f>
        <v/>
      </c>
      <c r="N8730" s="7" t="str">
        <f>IF(VLOOKUP(D8730,'Resources Final'!A:F,6,FALSE)=0,"",VLOOKUP(D8730,'Resources Final'!A:F,6,FALSE))</f>
        <v/>
      </c>
      <c r="O8730" s="3" t="str">
        <f>IF(VLOOKUP(D8730,'Resources Final'!A:G,7,FALSE)=0,"",VLOOKUP(D8730,'Resources Final'!A:G,7,FALSE))</f>
        <v/>
      </c>
    </row>
    <row r="8731" spans="1:15" x14ac:dyDescent="0.2">
      <c r="A8731" s="11">
        <v>990</v>
      </c>
      <c r="B8731" s="11" t="str">
        <f t="shared" si="151"/>
        <v>Fred C. and Mary R. Koch Foundation_Bisila, Jonathan20132000</v>
      </c>
      <c r="C8731" s="11" t="s">
        <v>4161</v>
      </c>
      <c r="D8731" s="11" t="s">
        <v>437</v>
      </c>
      <c r="E8731" s="11" t="s">
        <v>437</v>
      </c>
      <c r="F8731" s="4">
        <v>2000</v>
      </c>
      <c r="G8731" s="3">
        <v>2013</v>
      </c>
      <c r="H8731" s="3" t="s">
        <v>21</v>
      </c>
      <c r="I8731" s="12" t="s">
        <v>4162</v>
      </c>
      <c r="J8731" s="3">
        <v>99</v>
      </c>
      <c r="K8731" s="3" t="str">
        <f>IF(VLOOKUP(D8731,'Resources Final'!A:C,3,FALSE)=0,"",VLOOKUP(D8731,'Resources Final'!A:C,3,FALSE))</f>
        <v>Y</v>
      </c>
      <c r="L8731" s="3" t="str">
        <f>IF(VLOOKUP(D8731,'Resources Final'!A:D,4,FALSE)=0,"",VLOOKUP(D8731,'Resources Final'!A:D,4,FALSE))</f>
        <v/>
      </c>
      <c r="M8731" s="3" t="str">
        <f>IF(VLOOKUP(D8731,'Resources Final'!A:E,5,FALSE)=0,"",VLOOKUP(D8731,'Resources Final'!A:E,5,FALSE))</f>
        <v/>
      </c>
      <c r="N8731" s="7" t="str">
        <f>IF(VLOOKUP(D8731,'Resources Final'!A:F,6,FALSE)=0,"",VLOOKUP(D8731,'Resources Final'!A:F,6,FALSE))</f>
        <v/>
      </c>
      <c r="O8731" s="3" t="str">
        <f>IF(VLOOKUP(D8731,'Resources Final'!A:G,7,FALSE)=0,"",VLOOKUP(D8731,'Resources Final'!A:G,7,FALSE))</f>
        <v/>
      </c>
    </row>
    <row r="8732" spans="1:15" x14ac:dyDescent="0.2">
      <c r="A8732" s="11">
        <v>990</v>
      </c>
      <c r="B8732" s="11" t="str">
        <f t="shared" si="151"/>
        <v>Fred C. and Mary R. Koch Foundation_Go, Jonathan20132000</v>
      </c>
      <c r="C8732" s="11" t="s">
        <v>4161</v>
      </c>
      <c r="D8732" s="11" t="s">
        <v>1413</v>
      </c>
      <c r="E8732" s="11" t="s">
        <v>1413</v>
      </c>
      <c r="F8732" s="4">
        <v>2000</v>
      </c>
      <c r="G8732" s="3">
        <v>2013</v>
      </c>
      <c r="H8732" s="3" t="s">
        <v>21</v>
      </c>
      <c r="I8732" s="12" t="s">
        <v>4162</v>
      </c>
      <c r="J8732" s="3">
        <v>100</v>
      </c>
      <c r="K8732" s="3" t="str">
        <f>IF(VLOOKUP(D8732,'Resources Final'!A:C,3,FALSE)=0,"",VLOOKUP(D8732,'Resources Final'!A:C,3,FALSE))</f>
        <v>Y</v>
      </c>
      <c r="L8732" s="3" t="str">
        <f>IF(VLOOKUP(D8732,'Resources Final'!A:D,4,FALSE)=0,"",VLOOKUP(D8732,'Resources Final'!A:D,4,FALSE))</f>
        <v/>
      </c>
      <c r="M8732" s="3" t="str">
        <f>IF(VLOOKUP(D8732,'Resources Final'!A:E,5,FALSE)=0,"",VLOOKUP(D8732,'Resources Final'!A:E,5,FALSE))</f>
        <v/>
      </c>
      <c r="N8732" s="7" t="str">
        <f>IF(VLOOKUP(D8732,'Resources Final'!A:F,6,FALSE)=0,"",VLOOKUP(D8732,'Resources Final'!A:F,6,FALSE))</f>
        <v/>
      </c>
      <c r="O8732" s="3" t="str">
        <f>IF(VLOOKUP(D8732,'Resources Final'!A:G,7,FALSE)=0,"",VLOOKUP(D8732,'Resources Final'!A:G,7,FALSE))</f>
        <v/>
      </c>
    </row>
    <row r="8733" spans="1:15" x14ac:dyDescent="0.2">
      <c r="A8733" s="11">
        <v>990</v>
      </c>
      <c r="B8733" s="11" t="str">
        <f t="shared" si="151"/>
        <v>Fred C. and Mary R. Koch Foundation_Schwinn, Jonathan20132000</v>
      </c>
      <c r="C8733" s="11" t="s">
        <v>4161</v>
      </c>
      <c r="D8733" s="11" t="s">
        <v>3263</v>
      </c>
      <c r="E8733" s="11" t="s">
        <v>3263</v>
      </c>
      <c r="F8733" s="4">
        <v>2000</v>
      </c>
      <c r="G8733" s="3">
        <v>2013</v>
      </c>
      <c r="H8733" s="3" t="s">
        <v>21</v>
      </c>
      <c r="I8733" s="12" t="s">
        <v>4162</v>
      </c>
      <c r="J8733" s="3">
        <v>101</v>
      </c>
      <c r="K8733" s="3" t="str">
        <f>IF(VLOOKUP(D8733,'Resources Final'!A:C,3,FALSE)=0,"",VLOOKUP(D8733,'Resources Final'!A:C,3,FALSE))</f>
        <v>Y</v>
      </c>
      <c r="L8733" s="3" t="str">
        <f>IF(VLOOKUP(D8733,'Resources Final'!A:D,4,FALSE)=0,"",VLOOKUP(D8733,'Resources Final'!A:D,4,FALSE))</f>
        <v/>
      </c>
      <c r="M8733" s="3" t="str">
        <f>IF(VLOOKUP(D8733,'Resources Final'!A:E,5,FALSE)=0,"",VLOOKUP(D8733,'Resources Final'!A:E,5,FALSE))</f>
        <v/>
      </c>
      <c r="N8733" s="7" t="str">
        <f>IF(VLOOKUP(D8733,'Resources Final'!A:F,6,FALSE)=0,"",VLOOKUP(D8733,'Resources Final'!A:F,6,FALSE))</f>
        <v/>
      </c>
      <c r="O8733" s="3" t="str">
        <f>IF(VLOOKUP(D8733,'Resources Final'!A:G,7,FALSE)=0,"",VLOOKUP(D8733,'Resources Final'!A:G,7,FALSE))</f>
        <v/>
      </c>
    </row>
    <row r="8734" spans="1:15" x14ac:dyDescent="0.2">
      <c r="A8734" s="11">
        <v>990</v>
      </c>
      <c r="B8734" s="11" t="str">
        <f t="shared" si="151"/>
        <v>Fred C. and Mary R. Koch Foundation_Waggett, Jonathan20132000</v>
      </c>
      <c r="C8734" s="11" t="s">
        <v>4161</v>
      </c>
      <c r="D8734" s="11" t="s">
        <v>3919</v>
      </c>
      <c r="E8734" s="11" t="s">
        <v>3919</v>
      </c>
      <c r="F8734" s="4">
        <v>2000</v>
      </c>
      <c r="G8734" s="3">
        <v>2013</v>
      </c>
      <c r="H8734" s="3" t="s">
        <v>21</v>
      </c>
      <c r="I8734" s="12" t="s">
        <v>4162</v>
      </c>
      <c r="J8734" s="3">
        <v>102</v>
      </c>
      <c r="K8734" s="3" t="str">
        <f>IF(VLOOKUP(D8734,'Resources Final'!A:C,3,FALSE)=0,"",VLOOKUP(D8734,'Resources Final'!A:C,3,FALSE))</f>
        <v>Y</v>
      </c>
      <c r="L8734" s="3" t="str">
        <f>IF(VLOOKUP(D8734,'Resources Final'!A:D,4,FALSE)=0,"",VLOOKUP(D8734,'Resources Final'!A:D,4,FALSE))</f>
        <v/>
      </c>
      <c r="M8734" s="3" t="str">
        <f>IF(VLOOKUP(D8734,'Resources Final'!A:E,5,FALSE)=0,"",VLOOKUP(D8734,'Resources Final'!A:E,5,FALSE))</f>
        <v/>
      </c>
      <c r="N8734" s="7" t="str">
        <f>IF(VLOOKUP(D8734,'Resources Final'!A:F,6,FALSE)=0,"",VLOOKUP(D8734,'Resources Final'!A:F,6,FALSE))</f>
        <v/>
      </c>
      <c r="O8734" s="3" t="str">
        <f>IF(VLOOKUP(D8734,'Resources Final'!A:G,7,FALSE)=0,"",VLOOKUP(D8734,'Resources Final'!A:G,7,FALSE))</f>
        <v/>
      </c>
    </row>
    <row r="8735" spans="1:15" x14ac:dyDescent="0.2">
      <c r="A8735" s="11">
        <v>990</v>
      </c>
      <c r="B8735" s="11" t="str">
        <f t="shared" si="151"/>
        <v>Fred C. and Mary R. Koch Foundation_Dula, Jonatha20132000</v>
      </c>
      <c r="C8735" s="11" t="s">
        <v>4161</v>
      </c>
      <c r="D8735" s="11" t="s">
        <v>1039</v>
      </c>
      <c r="E8735" s="11" t="s">
        <v>1039</v>
      </c>
      <c r="F8735" s="4">
        <v>2000</v>
      </c>
      <c r="G8735" s="3">
        <v>2013</v>
      </c>
      <c r="H8735" s="3" t="s">
        <v>21</v>
      </c>
      <c r="I8735" s="12" t="s">
        <v>4162</v>
      </c>
      <c r="J8735" s="3">
        <v>103</v>
      </c>
      <c r="K8735" s="3" t="str">
        <f>IF(VLOOKUP(D8735,'Resources Final'!A:C,3,FALSE)=0,"",VLOOKUP(D8735,'Resources Final'!A:C,3,FALSE))</f>
        <v>Y</v>
      </c>
      <c r="L8735" s="3" t="str">
        <f>IF(VLOOKUP(D8735,'Resources Final'!A:D,4,FALSE)=0,"",VLOOKUP(D8735,'Resources Final'!A:D,4,FALSE))</f>
        <v/>
      </c>
      <c r="M8735" s="3" t="str">
        <f>IF(VLOOKUP(D8735,'Resources Final'!A:E,5,FALSE)=0,"",VLOOKUP(D8735,'Resources Final'!A:E,5,FALSE))</f>
        <v/>
      </c>
      <c r="N8735" s="7" t="str">
        <f>IF(VLOOKUP(D8735,'Resources Final'!A:F,6,FALSE)=0,"",VLOOKUP(D8735,'Resources Final'!A:F,6,FALSE))</f>
        <v/>
      </c>
      <c r="O8735" s="3" t="str">
        <f>IF(VLOOKUP(D8735,'Resources Final'!A:G,7,FALSE)=0,"",VLOOKUP(D8735,'Resources Final'!A:G,7,FALSE))</f>
        <v/>
      </c>
    </row>
    <row r="8736" spans="1:15" x14ac:dyDescent="0.2">
      <c r="A8736" s="11">
        <v>990</v>
      </c>
      <c r="B8736" s="11" t="str">
        <f t="shared" si="151"/>
        <v>Fred C. and Mary R. Koch Foundation_Hoover, Joshua20132000</v>
      </c>
      <c r="C8736" s="11" t="s">
        <v>4161</v>
      </c>
      <c r="D8736" s="11" t="s">
        <v>1613</v>
      </c>
      <c r="E8736" s="11" t="s">
        <v>1613</v>
      </c>
      <c r="F8736" s="4">
        <v>2000</v>
      </c>
      <c r="G8736" s="3">
        <v>2013</v>
      </c>
      <c r="H8736" s="3" t="s">
        <v>21</v>
      </c>
      <c r="I8736" s="12" t="s">
        <v>4162</v>
      </c>
      <c r="J8736" s="3">
        <v>104</v>
      </c>
      <c r="K8736" s="3" t="str">
        <f>IF(VLOOKUP(D8736,'Resources Final'!A:C,3,FALSE)=0,"",VLOOKUP(D8736,'Resources Final'!A:C,3,FALSE))</f>
        <v>Y</v>
      </c>
      <c r="L8736" s="3" t="str">
        <f>IF(VLOOKUP(D8736,'Resources Final'!A:D,4,FALSE)=0,"",VLOOKUP(D8736,'Resources Final'!A:D,4,FALSE))</f>
        <v/>
      </c>
      <c r="M8736" s="3" t="str">
        <f>IF(VLOOKUP(D8736,'Resources Final'!A:E,5,FALSE)=0,"",VLOOKUP(D8736,'Resources Final'!A:E,5,FALSE))</f>
        <v/>
      </c>
      <c r="N8736" s="7" t="str">
        <f>IF(VLOOKUP(D8736,'Resources Final'!A:F,6,FALSE)=0,"",VLOOKUP(D8736,'Resources Final'!A:F,6,FALSE))</f>
        <v/>
      </c>
      <c r="O8736" s="3" t="str">
        <f>IF(VLOOKUP(D8736,'Resources Final'!A:G,7,FALSE)=0,"",VLOOKUP(D8736,'Resources Final'!A:G,7,FALSE))</f>
        <v/>
      </c>
    </row>
    <row r="8737" spans="1:15" x14ac:dyDescent="0.2">
      <c r="A8737" s="11">
        <v>990</v>
      </c>
      <c r="B8737" s="11" t="str">
        <f t="shared" si="151"/>
        <v>Fred C. and Mary R. Koch Foundation_Schwab, Joshua20132000</v>
      </c>
      <c r="C8737" s="11" t="s">
        <v>4161</v>
      </c>
      <c r="D8737" s="11" t="s">
        <v>3260</v>
      </c>
      <c r="E8737" s="11" t="s">
        <v>3260</v>
      </c>
      <c r="F8737" s="4">
        <v>2000</v>
      </c>
      <c r="G8737" s="3">
        <v>2013</v>
      </c>
      <c r="H8737" s="3" t="s">
        <v>21</v>
      </c>
      <c r="I8737" s="12" t="s">
        <v>4162</v>
      </c>
      <c r="J8737" s="3">
        <v>105</v>
      </c>
      <c r="K8737" s="3" t="str">
        <f>IF(VLOOKUP(D8737,'Resources Final'!A:C,3,FALSE)=0,"",VLOOKUP(D8737,'Resources Final'!A:C,3,FALSE))</f>
        <v>Y</v>
      </c>
      <c r="L8737" s="3" t="str">
        <f>IF(VLOOKUP(D8737,'Resources Final'!A:D,4,FALSE)=0,"",VLOOKUP(D8737,'Resources Final'!A:D,4,FALSE))</f>
        <v/>
      </c>
      <c r="M8737" s="3" t="str">
        <f>IF(VLOOKUP(D8737,'Resources Final'!A:E,5,FALSE)=0,"",VLOOKUP(D8737,'Resources Final'!A:E,5,FALSE))</f>
        <v/>
      </c>
      <c r="N8737" s="7" t="str">
        <f>IF(VLOOKUP(D8737,'Resources Final'!A:F,6,FALSE)=0,"",VLOOKUP(D8737,'Resources Final'!A:F,6,FALSE))</f>
        <v/>
      </c>
      <c r="O8737" s="3" t="str">
        <f>IF(VLOOKUP(D8737,'Resources Final'!A:G,7,FALSE)=0,"",VLOOKUP(D8737,'Resources Final'!A:G,7,FALSE))</f>
        <v/>
      </c>
    </row>
    <row r="8738" spans="1:15" x14ac:dyDescent="0.2">
      <c r="A8738" s="11">
        <v>990</v>
      </c>
      <c r="B8738" s="11" t="str">
        <f t="shared" si="151"/>
        <v>Fred C. and Mary R. Koch Foundation_Blischak, Julianna20132000</v>
      </c>
      <c r="C8738" s="11" t="s">
        <v>4161</v>
      </c>
      <c r="D8738" s="11" t="s">
        <v>447</v>
      </c>
      <c r="E8738" s="11" t="s">
        <v>447</v>
      </c>
      <c r="F8738" s="4">
        <v>2000</v>
      </c>
      <c r="G8738" s="3">
        <v>2013</v>
      </c>
      <c r="H8738" s="3" t="s">
        <v>21</v>
      </c>
      <c r="I8738" s="12" t="s">
        <v>4162</v>
      </c>
      <c r="J8738" s="3">
        <v>106</v>
      </c>
      <c r="K8738" s="3" t="str">
        <f>IF(VLOOKUP(D8738,'Resources Final'!A:C,3,FALSE)=0,"",VLOOKUP(D8738,'Resources Final'!A:C,3,FALSE))</f>
        <v>Y</v>
      </c>
      <c r="L8738" s="3" t="str">
        <f>IF(VLOOKUP(D8738,'Resources Final'!A:D,4,FALSE)=0,"",VLOOKUP(D8738,'Resources Final'!A:D,4,FALSE))</f>
        <v/>
      </c>
      <c r="M8738" s="3" t="str">
        <f>IF(VLOOKUP(D8738,'Resources Final'!A:E,5,FALSE)=0,"",VLOOKUP(D8738,'Resources Final'!A:E,5,FALSE))</f>
        <v/>
      </c>
      <c r="N8738" s="7" t="str">
        <f>IF(VLOOKUP(D8738,'Resources Final'!A:F,6,FALSE)=0,"",VLOOKUP(D8738,'Resources Final'!A:F,6,FALSE))</f>
        <v/>
      </c>
      <c r="O8738" s="3" t="str">
        <f>IF(VLOOKUP(D8738,'Resources Final'!A:G,7,FALSE)=0,"",VLOOKUP(D8738,'Resources Final'!A:G,7,FALSE))</f>
        <v/>
      </c>
    </row>
    <row r="8739" spans="1:15" x14ac:dyDescent="0.2">
      <c r="A8739" s="11">
        <v>990</v>
      </c>
      <c r="B8739" s="11" t="str">
        <f t="shared" si="151"/>
        <v>Fred C. and Mary R. Koch Foundation_Baker, Justin20132000</v>
      </c>
      <c r="C8739" s="11" t="s">
        <v>4161</v>
      </c>
      <c r="D8739" s="11" t="s">
        <v>337</v>
      </c>
      <c r="E8739" s="11" t="s">
        <v>337</v>
      </c>
      <c r="F8739" s="4">
        <v>2000</v>
      </c>
      <c r="G8739" s="3">
        <v>2013</v>
      </c>
      <c r="H8739" s="3" t="s">
        <v>21</v>
      </c>
      <c r="I8739" s="12" t="s">
        <v>4162</v>
      </c>
      <c r="J8739" s="3">
        <v>107</v>
      </c>
      <c r="K8739" s="3" t="str">
        <f>IF(VLOOKUP(D8739,'Resources Final'!A:C,3,FALSE)=0,"",VLOOKUP(D8739,'Resources Final'!A:C,3,FALSE))</f>
        <v>Y</v>
      </c>
      <c r="L8739" s="3" t="str">
        <f>IF(VLOOKUP(D8739,'Resources Final'!A:D,4,FALSE)=0,"",VLOOKUP(D8739,'Resources Final'!A:D,4,FALSE))</f>
        <v/>
      </c>
      <c r="M8739" s="3" t="str">
        <f>IF(VLOOKUP(D8739,'Resources Final'!A:E,5,FALSE)=0,"",VLOOKUP(D8739,'Resources Final'!A:E,5,FALSE))</f>
        <v/>
      </c>
      <c r="N8739" s="7" t="str">
        <f>IF(VLOOKUP(D8739,'Resources Final'!A:F,6,FALSE)=0,"",VLOOKUP(D8739,'Resources Final'!A:F,6,FALSE))</f>
        <v/>
      </c>
      <c r="O8739" s="3" t="str">
        <f>IF(VLOOKUP(D8739,'Resources Final'!A:G,7,FALSE)=0,"",VLOOKUP(D8739,'Resources Final'!A:G,7,FALSE))</f>
        <v/>
      </c>
    </row>
    <row r="8740" spans="1:15" x14ac:dyDescent="0.2">
      <c r="A8740" s="11">
        <v>990</v>
      </c>
      <c r="B8740" s="11" t="str">
        <f t="shared" si="151"/>
        <v>Fred C. and Mary R. Koch Foundation_Stiles, Kailee20132000</v>
      </c>
      <c r="C8740" s="11" t="s">
        <v>4161</v>
      </c>
      <c r="D8740" s="11" t="s">
        <v>3446</v>
      </c>
      <c r="E8740" s="11" t="s">
        <v>3446</v>
      </c>
      <c r="F8740" s="4">
        <v>2000</v>
      </c>
      <c r="G8740" s="3">
        <v>2013</v>
      </c>
      <c r="H8740" s="3" t="s">
        <v>21</v>
      </c>
      <c r="I8740" s="12" t="s">
        <v>4162</v>
      </c>
      <c r="J8740" s="3">
        <v>108</v>
      </c>
      <c r="K8740" s="3" t="str">
        <f>IF(VLOOKUP(D8740,'Resources Final'!A:C,3,FALSE)=0,"",VLOOKUP(D8740,'Resources Final'!A:C,3,FALSE))</f>
        <v>Y</v>
      </c>
      <c r="L8740" s="3" t="str">
        <f>IF(VLOOKUP(D8740,'Resources Final'!A:D,4,FALSE)=0,"",VLOOKUP(D8740,'Resources Final'!A:D,4,FALSE))</f>
        <v/>
      </c>
      <c r="M8740" s="3" t="str">
        <f>IF(VLOOKUP(D8740,'Resources Final'!A:E,5,FALSE)=0,"",VLOOKUP(D8740,'Resources Final'!A:E,5,FALSE))</f>
        <v/>
      </c>
      <c r="N8740" s="7" t="str">
        <f>IF(VLOOKUP(D8740,'Resources Final'!A:F,6,FALSE)=0,"",VLOOKUP(D8740,'Resources Final'!A:F,6,FALSE))</f>
        <v/>
      </c>
      <c r="O8740" s="3" t="str">
        <f>IF(VLOOKUP(D8740,'Resources Final'!A:G,7,FALSE)=0,"",VLOOKUP(D8740,'Resources Final'!A:G,7,FALSE))</f>
        <v/>
      </c>
    </row>
    <row r="8741" spans="1:15" x14ac:dyDescent="0.2">
      <c r="A8741" s="11">
        <v>990</v>
      </c>
      <c r="B8741" s="11" t="str">
        <f t="shared" si="151"/>
        <v>Fred C. and Mary R. Koch Foundation_Campbell, Kara20132000</v>
      </c>
      <c r="C8741" s="11" t="s">
        <v>4161</v>
      </c>
      <c r="D8741" s="11" t="s">
        <v>595</v>
      </c>
      <c r="E8741" s="11" t="s">
        <v>595</v>
      </c>
      <c r="F8741" s="4">
        <v>2000</v>
      </c>
      <c r="G8741" s="3">
        <v>2013</v>
      </c>
      <c r="H8741" s="3" t="s">
        <v>21</v>
      </c>
      <c r="I8741" s="12" t="s">
        <v>4162</v>
      </c>
      <c r="J8741" s="3">
        <v>109</v>
      </c>
      <c r="K8741" s="3" t="str">
        <f>IF(VLOOKUP(D8741,'Resources Final'!A:C,3,FALSE)=0,"",VLOOKUP(D8741,'Resources Final'!A:C,3,FALSE))</f>
        <v>Y</v>
      </c>
      <c r="L8741" s="3" t="str">
        <f>IF(VLOOKUP(D8741,'Resources Final'!A:D,4,FALSE)=0,"",VLOOKUP(D8741,'Resources Final'!A:D,4,FALSE))</f>
        <v/>
      </c>
      <c r="M8741" s="3" t="str">
        <f>IF(VLOOKUP(D8741,'Resources Final'!A:E,5,FALSE)=0,"",VLOOKUP(D8741,'Resources Final'!A:E,5,FALSE))</f>
        <v/>
      </c>
      <c r="N8741" s="7" t="str">
        <f>IF(VLOOKUP(D8741,'Resources Final'!A:F,6,FALSE)=0,"",VLOOKUP(D8741,'Resources Final'!A:F,6,FALSE))</f>
        <v/>
      </c>
      <c r="O8741" s="3" t="str">
        <f>IF(VLOOKUP(D8741,'Resources Final'!A:G,7,FALSE)=0,"",VLOOKUP(D8741,'Resources Final'!A:G,7,FALSE))</f>
        <v/>
      </c>
    </row>
    <row r="8742" spans="1:15" x14ac:dyDescent="0.2">
      <c r="A8742" s="11">
        <v>990</v>
      </c>
      <c r="B8742" s="11" t="str">
        <f t="shared" si="151"/>
        <v>Fred C. and Mary R. Koch Foundation_Johnson, Katherine20132000</v>
      </c>
      <c r="C8742" s="11" t="s">
        <v>4161</v>
      </c>
      <c r="D8742" s="11" t="s">
        <v>1864</v>
      </c>
      <c r="E8742" s="11" t="s">
        <v>1864</v>
      </c>
      <c r="F8742" s="4">
        <v>2000</v>
      </c>
      <c r="G8742" s="3">
        <v>2013</v>
      </c>
      <c r="H8742" s="3" t="s">
        <v>21</v>
      </c>
      <c r="I8742" s="12" t="s">
        <v>4162</v>
      </c>
      <c r="J8742" s="3">
        <v>110</v>
      </c>
      <c r="K8742" s="3" t="str">
        <f>IF(VLOOKUP(D8742,'Resources Final'!A:C,3,FALSE)=0,"",VLOOKUP(D8742,'Resources Final'!A:C,3,FALSE))</f>
        <v>Y</v>
      </c>
      <c r="L8742" s="3" t="str">
        <f>IF(VLOOKUP(D8742,'Resources Final'!A:D,4,FALSE)=0,"",VLOOKUP(D8742,'Resources Final'!A:D,4,FALSE))</f>
        <v/>
      </c>
      <c r="M8742" s="3" t="str">
        <f>IF(VLOOKUP(D8742,'Resources Final'!A:E,5,FALSE)=0,"",VLOOKUP(D8742,'Resources Final'!A:E,5,FALSE))</f>
        <v/>
      </c>
      <c r="N8742" s="7" t="str">
        <f>IF(VLOOKUP(D8742,'Resources Final'!A:F,6,FALSE)=0,"",VLOOKUP(D8742,'Resources Final'!A:F,6,FALSE))</f>
        <v/>
      </c>
      <c r="O8742" s="3" t="str">
        <f>IF(VLOOKUP(D8742,'Resources Final'!A:G,7,FALSE)=0,"",VLOOKUP(D8742,'Resources Final'!A:G,7,FALSE))</f>
        <v/>
      </c>
    </row>
    <row r="8743" spans="1:15" x14ac:dyDescent="0.2">
      <c r="A8743" s="11">
        <v>990</v>
      </c>
      <c r="B8743" s="11" t="str">
        <f t="shared" si="151"/>
        <v>Fred C. and Mary R. Koch Foundation_Korpi, Katherine20132000</v>
      </c>
      <c r="C8743" s="11" t="s">
        <v>4161</v>
      </c>
      <c r="D8743" s="11" t="s">
        <v>2032</v>
      </c>
      <c r="E8743" s="11" t="s">
        <v>2032</v>
      </c>
      <c r="F8743" s="4">
        <v>2000</v>
      </c>
      <c r="G8743" s="3">
        <v>2013</v>
      </c>
      <c r="H8743" s="3" t="s">
        <v>21</v>
      </c>
      <c r="I8743" s="12" t="s">
        <v>4162</v>
      </c>
      <c r="J8743" s="3">
        <v>111</v>
      </c>
      <c r="K8743" s="3" t="str">
        <f>IF(VLOOKUP(D8743,'Resources Final'!A:C,3,FALSE)=0,"",VLOOKUP(D8743,'Resources Final'!A:C,3,FALSE))</f>
        <v>Y</v>
      </c>
      <c r="L8743" s="3" t="str">
        <f>IF(VLOOKUP(D8743,'Resources Final'!A:D,4,FALSE)=0,"",VLOOKUP(D8743,'Resources Final'!A:D,4,FALSE))</f>
        <v/>
      </c>
      <c r="M8743" s="3" t="str">
        <f>IF(VLOOKUP(D8743,'Resources Final'!A:E,5,FALSE)=0,"",VLOOKUP(D8743,'Resources Final'!A:E,5,FALSE))</f>
        <v/>
      </c>
      <c r="N8743" s="7" t="str">
        <f>IF(VLOOKUP(D8743,'Resources Final'!A:F,6,FALSE)=0,"",VLOOKUP(D8743,'Resources Final'!A:F,6,FALSE))</f>
        <v/>
      </c>
      <c r="O8743" s="3" t="str">
        <f>IF(VLOOKUP(D8743,'Resources Final'!A:G,7,FALSE)=0,"",VLOOKUP(D8743,'Resources Final'!A:G,7,FALSE))</f>
        <v/>
      </c>
    </row>
    <row r="8744" spans="1:15" x14ac:dyDescent="0.2">
      <c r="A8744" s="11">
        <v>990</v>
      </c>
      <c r="B8744" s="11" t="str">
        <f t="shared" si="151"/>
        <v>Fred C. and Mary R. Koch Foundation_Spitz, Katherine20132000</v>
      </c>
      <c r="C8744" s="11" t="s">
        <v>4161</v>
      </c>
      <c r="D8744" s="11" t="s">
        <v>3388</v>
      </c>
      <c r="E8744" s="11" t="s">
        <v>3388</v>
      </c>
      <c r="F8744" s="4">
        <v>2000</v>
      </c>
      <c r="G8744" s="3">
        <v>2013</v>
      </c>
      <c r="H8744" s="3" t="s">
        <v>21</v>
      </c>
      <c r="I8744" s="12" t="s">
        <v>4162</v>
      </c>
      <c r="J8744" s="3">
        <v>112</v>
      </c>
      <c r="K8744" s="3" t="str">
        <f>IF(VLOOKUP(D8744,'Resources Final'!A:C,3,FALSE)=0,"",VLOOKUP(D8744,'Resources Final'!A:C,3,FALSE))</f>
        <v>Y</v>
      </c>
      <c r="L8744" s="3" t="str">
        <f>IF(VLOOKUP(D8744,'Resources Final'!A:D,4,FALSE)=0,"",VLOOKUP(D8744,'Resources Final'!A:D,4,FALSE))</f>
        <v/>
      </c>
      <c r="M8744" s="3" t="str">
        <f>IF(VLOOKUP(D8744,'Resources Final'!A:E,5,FALSE)=0,"",VLOOKUP(D8744,'Resources Final'!A:E,5,FALSE))</f>
        <v/>
      </c>
      <c r="N8744" s="7" t="str">
        <f>IF(VLOOKUP(D8744,'Resources Final'!A:F,6,FALSE)=0,"",VLOOKUP(D8744,'Resources Final'!A:F,6,FALSE))</f>
        <v/>
      </c>
      <c r="O8744" s="3" t="str">
        <f>IF(VLOOKUP(D8744,'Resources Final'!A:G,7,FALSE)=0,"",VLOOKUP(D8744,'Resources Final'!A:G,7,FALSE))</f>
        <v/>
      </c>
    </row>
    <row r="8745" spans="1:15" x14ac:dyDescent="0.2">
      <c r="A8745" s="11">
        <v>990</v>
      </c>
      <c r="B8745" s="11" t="str">
        <f t="shared" si="151"/>
        <v>Fred C. and Mary R. Koch Foundation_Schroeder, Kayla20132000</v>
      </c>
      <c r="C8745" s="11" t="s">
        <v>4161</v>
      </c>
      <c r="D8745" s="11" t="s">
        <v>3251</v>
      </c>
      <c r="E8745" s="11" t="s">
        <v>3251</v>
      </c>
      <c r="F8745" s="4">
        <v>2000</v>
      </c>
      <c r="G8745" s="3">
        <v>2013</v>
      </c>
      <c r="H8745" s="3" t="s">
        <v>21</v>
      </c>
      <c r="I8745" s="12" t="s">
        <v>4162</v>
      </c>
      <c r="J8745" s="3">
        <v>113</v>
      </c>
      <c r="K8745" s="3" t="str">
        <f>IF(VLOOKUP(D8745,'Resources Final'!A:C,3,FALSE)=0,"",VLOOKUP(D8745,'Resources Final'!A:C,3,FALSE))</f>
        <v>Y</v>
      </c>
      <c r="L8745" s="3" t="str">
        <f>IF(VLOOKUP(D8745,'Resources Final'!A:D,4,FALSE)=0,"",VLOOKUP(D8745,'Resources Final'!A:D,4,FALSE))</f>
        <v/>
      </c>
      <c r="M8745" s="3" t="str">
        <f>IF(VLOOKUP(D8745,'Resources Final'!A:E,5,FALSE)=0,"",VLOOKUP(D8745,'Resources Final'!A:E,5,FALSE))</f>
        <v/>
      </c>
      <c r="N8745" s="7" t="str">
        <f>IF(VLOOKUP(D8745,'Resources Final'!A:F,6,FALSE)=0,"",VLOOKUP(D8745,'Resources Final'!A:F,6,FALSE))</f>
        <v/>
      </c>
      <c r="O8745" s="3" t="str">
        <f>IF(VLOOKUP(D8745,'Resources Final'!A:G,7,FALSE)=0,"",VLOOKUP(D8745,'Resources Final'!A:G,7,FALSE))</f>
        <v/>
      </c>
    </row>
    <row r="8746" spans="1:15" x14ac:dyDescent="0.2">
      <c r="A8746" s="11">
        <v>990</v>
      </c>
      <c r="B8746" s="11" t="str">
        <f t="shared" si="151"/>
        <v>Fred C. and Mary R. Koch Foundation_Seurer, Kaylene20132000</v>
      </c>
      <c r="C8746" s="11" t="s">
        <v>4161</v>
      </c>
      <c r="D8746" s="11" t="s">
        <v>3286</v>
      </c>
      <c r="E8746" s="11" t="s">
        <v>3286</v>
      </c>
      <c r="F8746" s="4">
        <v>2000</v>
      </c>
      <c r="G8746" s="3">
        <v>2013</v>
      </c>
      <c r="H8746" s="3" t="s">
        <v>21</v>
      </c>
      <c r="I8746" s="12" t="s">
        <v>4162</v>
      </c>
      <c r="J8746" s="3">
        <v>114</v>
      </c>
      <c r="K8746" s="3" t="str">
        <f>IF(VLOOKUP(D8746,'Resources Final'!A:C,3,FALSE)=0,"",VLOOKUP(D8746,'Resources Final'!A:C,3,FALSE))</f>
        <v>Y</v>
      </c>
      <c r="L8746" s="3" t="str">
        <f>IF(VLOOKUP(D8746,'Resources Final'!A:D,4,FALSE)=0,"",VLOOKUP(D8746,'Resources Final'!A:D,4,FALSE))</f>
        <v/>
      </c>
      <c r="M8746" s="3" t="str">
        <f>IF(VLOOKUP(D8746,'Resources Final'!A:E,5,FALSE)=0,"",VLOOKUP(D8746,'Resources Final'!A:E,5,FALSE))</f>
        <v/>
      </c>
      <c r="N8746" s="7" t="str">
        <f>IF(VLOOKUP(D8746,'Resources Final'!A:F,6,FALSE)=0,"",VLOOKUP(D8746,'Resources Final'!A:F,6,FALSE))</f>
        <v/>
      </c>
      <c r="O8746" s="3" t="str">
        <f>IF(VLOOKUP(D8746,'Resources Final'!A:G,7,FALSE)=0,"",VLOOKUP(D8746,'Resources Final'!A:G,7,FALSE))</f>
        <v/>
      </c>
    </row>
    <row r="8747" spans="1:15" x14ac:dyDescent="0.2">
      <c r="A8747" s="11">
        <v>990</v>
      </c>
      <c r="B8747" s="11" t="str">
        <f t="shared" si="151"/>
        <v>Fred C. and Mary R. Koch Foundation_Bowen, Kendra20132000</v>
      </c>
      <c r="C8747" s="11" t="s">
        <v>4161</v>
      </c>
      <c r="D8747" s="11" t="s">
        <v>478</v>
      </c>
      <c r="E8747" s="11" t="s">
        <v>478</v>
      </c>
      <c r="F8747" s="4">
        <v>2000</v>
      </c>
      <c r="G8747" s="3">
        <v>2013</v>
      </c>
      <c r="H8747" s="3" t="s">
        <v>21</v>
      </c>
      <c r="I8747" s="12" t="s">
        <v>4162</v>
      </c>
      <c r="J8747" s="3">
        <v>115</v>
      </c>
      <c r="K8747" s="3" t="str">
        <f>IF(VLOOKUP(D8747,'Resources Final'!A:C,3,FALSE)=0,"",VLOOKUP(D8747,'Resources Final'!A:C,3,FALSE))</f>
        <v>Y</v>
      </c>
      <c r="L8747" s="3" t="str">
        <f>IF(VLOOKUP(D8747,'Resources Final'!A:D,4,FALSE)=0,"",VLOOKUP(D8747,'Resources Final'!A:D,4,FALSE))</f>
        <v/>
      </c>
      <c r="M8747" s="3" t="str">
        <f>IF(VLOOKUP(D8747,'Resources Final'!A:E,5,FALSE)=0,"",VLOOKUP(D8747,'Resources Final'!A:E,5,FALSE))</f>
        <v/>
      </c>
      <c r="N8747" s="7" t="str">
        <f>IF(VLOOKUP(D8747,'Resources Final'!A:F,6,FALSE)=0,"",VLOOKUP(D8747,'Resources Final'!A:F,6,FALSE))</f>
        <v/>
      </c>
      <c r="O8747" s="3" t="str">
        <f>IF(VLOOKUP(D8747,'Resources Final'!A:G,7,FALSE)=0,"",VLOOKUP(D8747,'Resources Final'!A:G,7,FALSE))</f>
        <v/>
      </c>
    </row>
    <row r="8748" spans="1:15" x14ac:dyDescent="0.2">
      <c r="A8748" s="11">
        <v>990</v>
      </c>
      <c r="B8748" s="11" t="str">
        <f t="shared" si="151"/>
        <v>Fred C. and Mary R. Koch Foundation_Diehl, Kevin20132000</v>
      </c>
      <c r="C8748" s="11" t="s">
        <v>4161</v>
      </c>
      <c r="D8748" s="11" t="s">
        <v>992</v>
      </c>
      <c r="E8748" s="11" t="s">
        <v>992</v>
      </c>
      <c r="F8748" s="4">
        <v>2000</v>
      </c>
      <c r="G8748" s="3">
        <v>2013</v>
      </c>
      <c r="H8748" s="3" t="s">
        <v>21</v>
      </c>
      <c r="I8748" s="12" t="s">
        <v>4162</v>
      </c>
      <c r="J8748" s="3">
        <v>116</v>
      </c>
      <c r="K8748" s="3" t="str">
        <f>IF(VLOOKUP(D8748,'Resources Final'!A:C,3,FALSE)=0,"",VLOOKUP(D8748,'Resources Final'!A:C,3,FALSE))</f>
        <v>Y</v>
      </c>
      <c r="L8748" s="3" t="str">
        <f>IF(VLOOKUP(D8748,'Resources Final'!A:D,4,FALSE)=0,"",VLOOKUP(D8748,'Resources Final'!A:D,4,FALSE))</f>
        <v/>
      </c>
      <c r="M8748" s="3" t="str">
        <f>IF(VLOOKUP(D8748,'Resources Final'!A:E,5,FALSE)=0,"",VLOOKUP(D8748,'Resources Final'!A:E,5,FALSE))</f>
        <v/>
      </c>
      <c r="N8748" s="7" t="str">
        <f>IF(VLOOKUP(D8748,'Resources Final'!A:F,6,FALSE)=0,"",VLOOKUP(D8748,'Resources Final'!A:F,6,FALSE))</f>
        <v/>
      </c>
      <c r="O8748" s="3" t="str">
        <f>IF(VLOOKUP(D8748,'Resources Final'!A:G,7,FALSE)=0,"",VLOOKUP(D8748,'Resources Final'!A:G,7,FALSE))</f>
        <v/>
      </c>
    </row>
    <row r="8749" spans="1:15" x14ac:dyDescent="0.2">
      <c r="A8749" s="11">
        <v>990</v>
      </c>
      <c r="B8749" s="11" t="str">
        <f t="shared" si="151"/>
        <v>Fred C. and Mary R. Koch Foundation_Shectman, Kevin20132000</v>
      </c>
      <c r="C8749" s="11" t="s">
        <v>4161</v>
      </c>
      <c r="D8749" s="11" t="s">
        <v>3301</v>
      </c>
      <c r="E8749" s="11" t="s">
        <v>3301</v>
      </c>
      <c r="F8749" s="4">
        <v>2000</v>
      </c>
      <c r="G8749" s="3">
        <v>2013</v>
      </c>
      <c r="H8749" s="3" t="s">
        <v>21</v>
      </c>
      <c r="I8749" s="12" t="s">
        <v>4162</v>
      </c>
      <c r="J8749" s="3">
        <v>117</v>
      </c>
      <c r="K8749" s="3" t="str">
        <f>IF(VLOOKUP(D8749,'Resources Final'!A:C,3,FALSE)=0,"",VLOOKUP(D8749,'Resources Final'!A:C,3,FALSE))</f>
        <v>Y</v>
      </c>
      <c r="L8749" s="3" t="str">
        <f>IF(VLOOKUP(D8749,'Resources Final'!A:D,4,FALSE)=0,"",VLOOKUP(D8749,'Resources Final'!A:D,4,FALSE))</f>
        <v/>
      </c>
      <c r="M8749" s="3" t="str">
        <f>IF(VLOOKUP(D8749,'Resources Final'!A:E,5,FALSE)=0,"",VLOOKUP(D8749,'Resources Final'!A:E,5,FALSE))</f>
        <v/>
      </c>
      <c r="N8749" s="7" t="str">
        <f>IF(VLOOKUP(D8749,'Resources Final'!A:F,6,FALSE)=0,"",VLOOKUP(D8749,'Resources Final'!A:F,6,FALSE))</f>
        <v/>
      </c>
      <c r="O8749" s="3" t="str">
        <f>IF(VLOOKUP(D8749,'Resources Final'!A:G,7,FALSE)=0,"",VLOOKUP(D8749,'Resources Final'!A:G,7,FALSE))</f>
        <v/>
      </c>
    </row>
    <row r="8750" spans="1:15" x14ac:dyDescent="0.2">
      <c r="A8750" s="11">
        <v>990</v>
      </c>
      <c r="B8750" s="11" t="str">
        <f t="shared" si="151"/>
        <v>Fred C. and Mary R. Koch Foundation_Carrier, Kimberly20132000</v>
      </c>
      <c r="C8750" s="11" t="s">
        <v>4161</v>
      </c>
      <c r="D8750" s="11" t="s">
        <v>619</v>
      </c>
      <c r="E8750" s="11" t="s">
        <v>619</v>
      </c>
      <c r="F8750" s="4">
        <v>2000</v>
      </c>
      <c r="G8750" s="3">
        <v>2013</v>
      </c>
      <c r="H8750" s="3" t="s">
        <v>21</v>
      </c>
      <c r="I8750" s="12" t="s">
        <v>4162</v>
      </c>
      <c r="J8750" s="3">
        <v>118</v>
      </c>
      <c r="K8750" s="3" t="str">
        <f>IF(VLOOKUP(D8750,'Resources Final'!A:C,3,FALSE)=0,"",VLOOKUP(D8750,'Resources Final'!A:C,3,FALSE))</f>
        <v>Y</v>
      </c>
      <c r="L8750" s="3" t="str">
        <f>IF(VLOOKUP(D8750,'Resources Final'!A:D,4,FALSE)=0,"",VLOOKUP(D8750,'Resources Final'!A:D,4,FALSE))</f>
        <v/>
      </c>
      <c r="M8750" s="3" t="str">
        <f>IF(VLOOKUP(D8750,'Resources Final'!A:E,5,FALSE)=0,"",VLOOKUP(D8750,'Resources Final'!A:E,5,FALSE))</f>
        <v/>
      </c>
      <c r="N8750" s="7" t="str">
        <f>IF(VLOOKUP(D8750,'Resources Final'!A:F,6,FALSE)=0,"",VLOOKUP(D8750,'Resources Final'!A:F,6,FALSE))</f>
        <v/>
      </c>
      <c r="O8750" s="3" t="str">
        <f>IF(VLOOKUP(D8750,'Resources Final'!A:G,7,FALSE)=0,"",VLOOKUP(D8750,'Resources Final'!A:G,7,FALSE))</f>
        <v/>
      </c>
    </row>
    <row r="8751" spans="1:15" x14ac:dyDescent="0.2">
      <c r="A8751" s="11">
        <v>990</v>
      </c>
      <c r="B8751" s="11" t="str">
        <f t="shared" si="151"/>
        <v>Fred C. and Mary R. Koch Foundation_Holliman, Krista20132000</v>
      </c>
      <c r="C8751" s="11" t="s">
        <v>4161</v>
      </c>
      <c r="D8751" s="11" t="s">
        <v>1605</v>
      </c>
      <c r="E8751" s="11" t="s">
        <v>1605</v>
      </c>
      <c r="F8751" s="4">
        <v>2000</v>
      </c>
      <c r="G8751" s="3">
        <v>2013</v>
      </c>
      <c r="H8751" s="3" t="s">
        <v>21</v>
      </c>
      <c r="I8751" s="12" t="s">
        <v>4162</v>
      </c>
      <c r="J8751" s="3">
        <v>119</v>
      </c>
      <c r="K8751" s="3" t="str">
        <f>IF(VLOOKUP(D8751,'Resources Final'!A:C,3,FALSE)=0,"",VLOOKUP(D8751,'Resources Final'!A:C,3,FALSE))</f>
        <v>Y</v>
      </c>
      <c r="L8751" s="3" t="str">
        <f>IF(VLOOKUP(D8751,'Resources Final'!A:D,4,FALSE)=0,"",VLOOKUP(D8751,'Resources Final'!A:D,4,FALSE))</f>
        <v/>
      </c>
      <c r="M8751" s="3" t="str">
        <f>IF(VLOOKUP(D8751,'Resources Final'!A:E,5,FALSE)=0,"",VLOOKUP(D8751,'Resources Final'!A:E,5,FALSE))</f>
        <v/>
      </c>
      <c r="N8751" s="7" t="str">
        <f>IF(VLOOKUP(D8751,'Resources Final'!A:F,6,FALSE)=0,"",VLOOKUP(D8751,'Resources Final'!A:F,6,FALSE))</f>
        <v/>
      </c>
      <c r="O8751" s="3" t="str">
        <f>IF(VLOOKUP(D8751,'Resources Final'!A:G,7,FALSE)=0,"",VLOOKUP(D8751,'Resources Final'!A:G,7,FALSE))</f>
        <v/>
      </c>
    </row>
    <row r="8752" spans="1:15" x14ac:dyDescent="0.2">
      <c r="A8752" s="11">
        <v>990</v>
      </c>
      <c r="B8752" s="11" t="str">
        <f t="shared" si="151"/>
        <v>Fred C. and Mary R. Koch Foundation_Baber, Kristen20132000</v>
      </c>
      <c r="C8752" s="11" t="s">
        <v>4161</v>
      </c>
      <c r="D8752" s="11" t="s">
        <v>327</v>
      </c>
      <c r="E8752" s="11" t="s">
        <v>327</v>
      </c>
      <c r="F8752" s="4">
        <v>2000</v>
      </c>
      <c r="G8752" s="3">
        <v>2013</v>
      </c>
      <c r="H8752" s="3" t="s">
        <v>21</v>
      </c>
      <c r="I8752" s="12" t="s">
        <v>4162</v>
      </c>
      <c r="J8752" s="3">
        <v>120</v>
      </c>
      <c r="K8752" s="3" t="str">
        <f>IF(VLOOKUP(D8752,'Resources Final'!A:C,3,FALSE)=0,"",VLOOKUP(D8752,'Resources Final'!A:C,3,FALSE))</f>
        <v>Y</v>
      </c>
      <c r="L8752" s="3" t="str">
        <f>IF(VLOOKUP(D8752,'Resources Final'!A:D,4,FALSE)=0,"",VLOOKUP(D8752,'Resources Final'!A:D,4,FALSE))</f>
        <v/>
      </c>
      <c r="M8752" s="3" t="str">
        <f>IF(VLOOKUP(D8752,'Resources Final'!A:E,5,FALSE)=0,"",VLOOKUP(D8752,'Resources Final'!A:E,5,FALSE))</f>
        <v/>
      </c>
      <c r="N8752" s="7" t="str">
        <f>IF(VLOOKUP(D8752,'Resources Final'!A:F,6,FALSE)=0,"",VLOOKUP(D8752,'Resources Final'!A:F,6,FALSE))</f>
        <v/>
      </c>
      <c r="O8752" s="3" t="str">
        <f>IF(VLOOKUP(D8752,'Resources Final'!A:G,7,FALSE)=0,"",VLOOKUP(D8752,'Resources Final'!A:G,7,FALSE))</f>
        <v/>
      </c>
    </row>
    <row r="8753" spans="1:15" x14ac:dyDescent="0.2">
      <c r="A8753" s="11">
        <v>990</v>
      </c>
      <c r="B8753" s="11" t="str">
        <f t="shared" si="151"/>
        <v>Fred C. and Mary R. Koch Foundation_Cangiano, Kristen20132000</v>
      </c>
      <c r="C8753" s="11" t="s">
        <v>4161</v>
      </c>
      <c r="D8753" s="11" t="s">
        <v>600</v>
      </c>
      <c r="E8753" s="11" t="s">
        <v>600</v>
      </c>
      <c r="F8753" s="4">
        <v>2000</v>
      </c>
      <c r="G8753" s="3">
        <v>2013</v>
      </c>
      <c r="H8753" s="3" t="s">
        <v>21</v>
      </c>
      <c r="I8753" s="12" t="s">
        <v>4162</v>
      </c>
      <c r="J8753" s="3">
        <v>121</v>
      </c>
      <c r="K8753" s="3" t="str">
        <f>IF(VLOOKUP(D8753,'Resources Final'!A:C,3,FALSE)=0,"",VLOOKUP(D8753,'Resources Final'!A:C,3,FALSE))</f>
        <v>Y</v>
      </c>
      <c r="L8753" s="3" t="str">
        <f>IF(VLOOKUP(D8753,'Resources Final'!A:D,4,FALSE)=0,"",VLOOKUP(D8753,'Resources Final'!A:D,4,FALSE))</f>
        <v/>
      </c>
      <c r="M8753" s="3" t="str">
        <f>IF(VLOOKUP(D8753,'Resources Final'!A:E,5,FALSE)=0,"",VLOOKUP(D8753,'Resources Final'!A:E,5,FALSE))</f>
        <v/>
      </c>
      <c r="N8753" s="7" t="str">
        <f>IF(VLOOKUP(D8753,'Resources Final'!A:F,6,FALSE)=0,"",VLOOKUP(D8753,'Resources Final'!A:F,6,FALSE))</f>
        <v/>
      </c>
      <c r="O8753" s="3" t="str">
        <f>IF(VLOOKUP(D8753,'Resources Final'!A:G,7,FALSE)=0,"",VLOOKUP(D8753,'Resources Final'!A:G,7,FALSE))</f>
        <v/>
      </c>
    </row>
    <row r="8754" spans="1:15" x14ac:dyDescent="0.2">
      <c r="A8754" s="11">
        <v>990</v>
      </c>
      <c r="B8754" s="11" t="str">
        <f t="shared" si="151"/>
        <v>Fred C. and Mary R. Koch Foundation_Zemanick,  Kristen20132000</v>
      </c>
      <c r="C8754" s="11" t="s">
        <v>4161</v>
      </c>
      <c r="D8754" s="11" t="s">
        <v>4149</v>
      </c>
      <c r="E8754" s="11" t="s">
        <v>4149</v>
      </c>
      <c r="F8754" s="4">
        <v>2000</v>
      </c>
      <c r="G8754" s="3">
        <v>2013</v>
      </c>
      <c r="H8754" s="3" t="s">
        <v>21</v>
      </c>
      <c r="I8754" s="12" t="s">
        <v>4162</v>
      </c>
      <c r="J8754" s="3">
        <v>122</v>
      </c>
      <c r="K8754" s="3" t="str">
        <f>IF(VLOOKUP(D8754,'Resources Final'!A:C,3,FALSE)=0,"",VLOOKUP(D8754,'Resources Final'!A:C,3,FALSE))</f>
        <v>Y</v>
      </c>
      <c r="L8754" s="3" t="str">
        <f>IF(VLOOKUP(D8754,'Resources Final'!A:D,4,FALSE)=0,"",VLOOKUP(D8754,'Resources Final'!A:D,4,FALSE))</f>
        <v/>
      </c>
      <c r="M8754" s="3" t="str">
        <f>IF(VLOOKUP(D8754,'Resources Final'!A:E,5,FALSE)=0,"",VLOOKUP(D8754,'Resources Final'!A:E,5,FALSE))</f>
        <v/>
      </c>
      <c r="N8754" s="7" t="str">
        <f>IF(VLOOKUP(D8754,'Resources Final'!A:F,6,FALSE)=0,"",VLOOKUP(D8754,'Resources Final'!A:F,6,FALSE))</f>
        <v/>
      </c>
      <c r="O8754" s="3" t="str">
        <f>IF(VLOOKUP(D8754,'Resources Final'!A:G,7,FALSE)=0,"",VLOOKUP(D8754,'Resources Final'!A:G,7,FALSE))</f>
        <v/>
      </c>
    </row>
    <row r="8755" spans="1:15" x14ac:dyDescent="0.2">
      <c r="A8755" s="11">
        <v>990</v>
      </c>
      <c r="B8755" s="11" t="str">
        <f t="shared" si="151"/>
        <v>Fred C. and Mary R. Koch Foundation_Malone, Kyle20132000</v>
      </c>
      <c r="C8755" s="11" t="s">
        <v>4161</v>
      </c>
      <c r="D8755" s="11" t="s">
        <v>2304</v>
      </c>
      <c r="E8755" s="11" t="s">
        <v>2304</v>
      </c>
      <c r="F8755" s="4">
        <v>2000</v>
      </c>
      <c r="G8755" s="3">
        <v>2013</v>
      </c>
      <c r="H8755" s="3" t="s">
        <v>21</v>
      </c>
      <c r="I8755" s="12" t="s">
        <v>4162</v>
      </c>
      <c r="J8755" s="3">
        <v>123</v>
      </c>
      <c r="K8755" s="3" t="str">
        <f>IF(VLOOKUP(D8755,'Resources Final'!A:C,3,FALSE)=0,"",VLOOKUP(D8755,'Resources Final'!A:C,3,FALSE))</f>
        <v>Y</v>
      </c>
      <c r="L8755" s="3" t="str">
        <f>IF(VLOOKUP(D8755,'Resources Final'!A:D,4,FALSE)=0,"",VLOOKUP(D8755,'Resources Final'!A:D,4,FALSE))</f>
        <v/>
      </c>
      <c r="M8755" s="3" t="str">
        <f>IF(VLOOKUP(D8755,'Resources Final'!A:E,5,FALSE)=0,"",VLOOKUP(D8755,'Resources Final'!A:E,5,FALSE))</f>
        <v/>
      </c>
      <c r="N8755" s="7" t="str">
        <f>IF(VLOOKUP(D8755,'Resources Final'!A:F,6,FALSE)=0,"",VLOOKUP(D8755,'Resources Final'!A:F,6,FALSE))</f>
        <v/>
      </c>
      <c r="O8755" s="3" t="str">
        <f>IF(VLOOKUP(D8755,'Resources Final'!A:G,7,FALSE)=0,"",VLOOKUP(D8755,'Resources Final'!A:G,7,FALSE))</f>
        <v/>
      </c>
    </row>
    <row r="8756" spans="1:15" x14ac:dyDescent="0.2">
      <c r="A8756" s="11">
        <v>990</v>
      </c>
      <c r="B8756" s="11" t="str">
        <f t="shared" si="151"/>
        <v>Fred C. and Mary R. Koch Foundation_Huber, Lacey20132000</v>
      </c>
      <c r="C8756" s="11" t="s">
        <v>4161</v>
      </c>
      <c r="D8756" s="11" t="s">
        <v>1635</v>
      </c>
      <c r="E8756" s="11" t="s">
        <v>1635</v>
      </c>
      <c r="F8756" s="4">
        <v>2000</v>
      </c>
      <c r="G8756" s="3">
        <v>2013</v>
      </c>
      <c r="H8756" s="3" t="s">
        <v>21</v>
      </c>
      <c r="I8756" s="12" t="s">
        <v>4162</v>
      </c>
      <c r="J8756" s="3">
        <v>124</v>
      </c>
      <c r="K8756" s="3" t="str">
        <f>IF(VLOOKUP(D8756,'Resources Final'!A:C,3,FALSE)=0,"",VLOOKUP(D8756,'Resources Final'!A:C,3,FALSE))</f>
        <v>Y</v>
      </c>
      <c r="L8756" s="3" t="str">
        <f>IF(VLOOKUP(D8756,'Resources Final'!A:D,4,FALSE)=0,"",VLOOKUP(D8756,'Resources Final'!A:D,4,FALSE))</f>
        <v/>
      </c>
      <c r="M8756" s="3" t="str">
        <f>IF(VLOOKUP(D8756,'Resources Final'!A:E,5,FALSE)=0,"",VLOOKUP(D8756,'Resources Final'!A:E,5,FALSE))</f>
        <v/>
      </c>
      <c r="N8756" s="7" t="str">
        <f>IF(VLOOKUP(D8756,'Resources Final'!A:F,6,FALSE)=0,"",VLOOKUP(D8756,'Resources Final'!A:F,6,FALSE))</f>
        <v/>
      </c>
      <c r="O8756" s="3" t="str">
        <f>IF(VLOOKUP(D8756,'Resources Final'!A:G,7,FALSE)=0,"",VLOOKUP(D8756,'Resources Final'!A:G,7,FALSE))</f>
        <v/>
      </c>
    </row>
    <row r="8757" spans="1:15" x14ac:dyDescent="0.2">
      <c r="A8757" s="11">
        <v>990</v>
      </c>
      <c r="B8757" s="11" t="str">
        <f t="shared" si="151"/>
        <v>Fred C. and Mary R. Koch Foundation_Henderson, Leah20132000</v>
      </c>
      <c r="C8757" s="11" t="s">
        <v>4161</v>
      </c>
      <c r="D8757" s="11" t="s">
        <v>1564</v>
      </c>
      <c r="E8757" s="11" t="s">
        <v>1564</v>
      </c>
      <c r="F8757" s="4">
        <v>2000</v>
      </c>
      <c r="G8757" s="3">
        <v>2013</v>
      </c>
      <c r="H8757" s="3" t="s">
        <v>21</v>
      </c>
      <c r="I8757" s="12" t="s">
        <v>4162</v>
      </c>
      <c r="J8757" s="3">
        <v>125</v>
      </c>
      <c r="K8757" s="3" t="str">
        <f>IF(VLOOKUP(D8757,'Resources Final'!A:C,3,FALSE)=0,"",VLOOKUP(D8757,'Resources Final'!A:C,3,FALSE))</f>
        <v>Y</v>
      </c>
      <c r="L8757" s="3" t="str">
        <f>IF(VLOOKUP(D8757,'Resources Final'!A:D,4,FALSE)=0,"",VLOOKUP(D8757,'Resources Final'!A:D,4,FALSE))</f>
        <v/>
      </c>
      <c r="M8757" s="3" t="str">
        <f>IF(VLOOKUP(D8757,'Resources Final'!A:E,5,FALSE)=0,"",VLOOKUP(D8757,'Resources Final'!A:E,5,FALSE))</f>
        <v/>
      </c>
      <c r="N8757" s="7" t="str">
        <f>IF(VLOOKUP(D8757,'Resources Final'!A:F,6,FALSE)=0,"",VLOOKUP(D8757,'Resources Final'!A:F,6,FALSE))</f>
        <v/>
      </c>
      <c r="O8757" s="3" t="str">
        <f>IF(VLOOKUP(D8757,'Resources Final'!A:G,7,FALSE)=0,"",VLOOKUP(D8757,'Resources Final'!A:G,7,FALSE))</f>
        <v/>
      </c>
    </row>
    <row r="8758" spans="1:15" x14ac:dyDescent="0.2">
      <c r="A8758" s="11">
        <v>990</v>
      </c>
      <c r="B8758" s="11" t="str">
        <f t="shared" si="151"/>
        <v>Fred C. and Mary R. Koch Foundation_Alexander, Lexi20132000</v>
      </c>
      <c r="C8758" s="11" t="s">
        <v>4161</v>
      </c>
      <c r="D8758" s="11" t="s">
        <v>147</v>
      </c>
      <c r="E8758" s="11" t="s">
        <v>147</v>
      </c>
      <c r="F8758" s="4">
        <v>2000</v>
      </c>
      <c r="G8758" s="3">
        <v>2013</v>
      </c>
      <c r="H8758" s="3" t="s">
        <v>21</v>
      </c>
      <c r="I8758" s="12" t="s">
        <v>4162</v>
      </c>
      <c r="J8758" s="3">
        <v>126</v>
      </c>
      <c r="K8758" s="3" t="str">
        <f>IF(VLOOKUP(D8758,'Resources Final'!A:C,3,FALSE)=0,"",VLOOKUP(D8758,'Resources Final'!A:C,3,FALSE))</f>
        <v>Y</v>
      </c>
      <c r="L8758" s="3" t="str">
        <f>IF(VLOOKUP(D8758,'Resources Final'!A:D,4,FALSE)=0,"",VLOOKUP(D8758,'Resources Final'!A:D,4,FALSE))</f>
        <v/>
      </c>
      <c r="M8758" s="3" t="str">
        <f>IF(VLOOKUP(D8758,'Resources Final'!A:E,5,FALSE)=0,"",VLOOKUP(D8758,'Resources Final'!A:E,5,FALSE))</f>
        <v/>
      </c>
      <c r="N8758" s="7" t="str">
        <f>IF(VLOOKUP(D8758,'Resources Final'!A:F,6,FALSE)=0,"",VLOOKUP(D8758,'Resources Final'!A:F,6,FALSE))</f>
        <v/>
      </c>
      <c r="O8758" s="3" t="str">
        <f>IF(VLOOKUP(D8758,'Resources Final'!A:G,7,FALSE)=0,"",VLOOKUP(D8758,'Resources Final'!A:G,7,FALSE))</f>
        <v/>
      </c>
    </row>
    <row r="8759" spans="1:15" x14ac:dyDescent="0.2">
      <c r="A8759" s="11">
        <v>990</v>
      </c>
      <c r="B8759" s="11" t="str">
        <f t="shared" si="151"/>
        <v>Fred C. and Mary R. Koch Foundation_Blizzard, Lincoln20132000</v>
      </c>
      <c r="C8759" s="11" t="s">
        <v>4161</v>
      </c>
      <c r="D8759" s="11" t="s">
        <v>449</v>
      </c>
      <c r="E8759" s="11" t="s">
        <v>449</v>
      </c>
      <c r="F8759" s="4">
        <v>2000</v>
      </c>
      <c r="G8759" s="3">
        <v>2013</v>
      </c>
      <c r="H8759" s="3" t="s">
        <v>21</v>
      </c>
      <c r="I8759" s="12" t="s">
        <v>4162</v>
      </c>
      <c r="J8759" s="3">
        <v>127</v>
      </c>
      <c r="K8759" s="3" t="str">
        <f>IF(VLOOKUP(D8759,'Resources Final'!A:C,3,FALSE)=0,"",VLOOKUP(D8759,'Resources Final'!A:C,3,FALSE))</f>
        <v>Y</v>
      </c>
      <c r="L8759" s="3" t="str">
        <f>IF(VLOOKUP(D8759,'Resources Final'!A:D,4,FALSE)=0,"",VLOOKUP(D8759,'Resources Final'!A:D,4,FALSE))</f>
        <v/>
      </c>
      <c r="M8759" s="3" t="str">
        <f>IF(VLOOKUP(D8759,'Resources Final'!A:E,5,FALSE)=0,"",VLOOKUP(D8759,'Resources Final'!A:E,5,FALSE))</f>
        <v/>
      </c>
      <c r="N8759" s="7" t="str">
        <f>IF(VLOOKUP(D8759,'Resources Final'!A:F,6,FALSE)=0,"",VLOOKUP(D8759,'Resources Final'!A:F,6,FALSE))</f>
        <v/>
      </c>
      <c r="O8759" s="3" t="str">
        <f>IF(VLOOKUP(D8759,'Resources Final'!A:G,7,FALSE)=0,"",VLOOKUP(D8759,'Resources Final'!A:G,7,FALSE))</f>
        <v/>
      </c>
    </row>
    <row r="8760" spans="1:15" x14ac:dyDescent="0.2">
      <c r="A8760" s="11">
        <v>990</v>
      </c>
      <c r="B8760" s="11" t="str">
        <f t="shared" si="151"/>
        <v>Fred C. and Mary R. Koch Foundation_Smith, Lindsay20132000</v>
      </c>
      <c r="C8760" s="11" t="s">
        <v>4161</v>
      </c>
      <c r="D8760" s="11" t="s">
        <v>3340</v>
      </c>
      <c r="E8760" s="11" t="s">
        <v>3340</v>
      </c>
      <c r="F8760" s="4">
        <v>2000</v>
      </c>
      <c r="G8760" s="3">
        <v>2013</v>
      </c>
      <c r="H8760" s="3" t="s">
        <v>21</v>
      </c>
      <c r="I8760" s="12" t="s">
        <v>4162</v>
      </c>
      <c r="J8760" s="3">
        <v>128</v>
      </c>
      <c r="K8760" s="3" t="str">
        <f>IF(VLOOKUP(D8760,'Resources Final'!A:C,3,FALSE)=0,"",VLOOKUP(D8760,'Resources Final'!A:C,3,FALSE))</f>
        <v>Y</v>
      </c>
      <c r="L8760" s="3" t="str">
        <f>IF(VLOOKUP(D8760,'Resources Final'!A:D,4,FALSE)=0,"",VLOOKUP(D8760,'Resources Final'!A:D,4,FALSE))</f>
        <v/>
      </c>
      <c r="M8760" s="3" t="str">
        <f>IF(VLOOKUP(D8760,'Resources Final'!A:E,5,FALSE)=0,"",VLOOKUP(D8760,'Resources Final'!A:E,5,FALSE))</f>
        <v/>
      </c>
      <c r="N8760" s="7" t="str">
        <f>IF(VLOOKUP(D8760,'Resources Final'!A:F,6,FALSE)=0,"",VLOOKUP(D8760,'Resources Final'!A:F,6,FALSE))</f>
        <v/>
      </c>
      <c r="O8760" s="3" t="str">
        <f>IF(VLOOKUP(D8760,'Resources Final'!A:G,7,FALSE)=0,"",VLOOKUP(D8760,'Resources Final'!A:G,7,FALSE))</f>
        <v/>
      </c>
    </row>
    <row r="8761" spans="1:15" x14ac:dyDescent="0.2">
      <c r="A8761" s="11">
        <v>990</v>
      </c>
      <c r="B8761" s="11" t="str">
        <f t="shared" si="151"/>
        <v>Fred C. and Mary R. Koch Foundation_Colling, Lindsay20132000</v>
      </c>
      <c r="C8761" s="11" t="s">
        <v>4161</v>
      </c>
      <c r="D8761" s="11" t="s">
        <v>794</v>
      </c>
      <c r="E8761" s="11" t="s">
        <v>794</v>
      </c>
      <c r="F8761" s="4">
        <v>2000</v>
      </c>
      <c r="G8761" s="3">
        <v>2013</v>
      </c>
      <c r="H8761" s="3" t="s">
        <v>21</v>
      </c>
      <c r="I8761" s="12" t="s">
        <v>4162</v>
      </c>
      <c r="J8761" s="3">
        <v>129</v>
      </c>
      <c r="K8761" s="3" t="str">
        <f>IF(VLOOKUP(D8761,'Resources Final'!A:C,3,FALSE)=0,"",VLOOKUP(D8761,'Resources Final'!A:C,3,FALSE))</f>
        <v>Y</v>
      </c>
      <c r="L8761" s="3" t="str">
        <f>IF(VLOOKUP(D8761,'Resources Final'!A:D,4,FALSE)=0,"",VLOOKUP(D8761,'Resources Final'!A:D,4,FALSE))</f>
        <v/>
      </c>
      <c r="M8761" s="3" t="str">
        <f>IF(VLOOKUP(D8761,'Resources Final'!A:E,5,FALSE)=0,"",VLOOKUP(D8761,'Resources Final'!A:E,5,FALSE))</f>
        <v/>
      </c>
      <c r="N8761" s="7" t="str">
        <f>IF(VLOOKUP(D8761,'Resources Final'!A:F,6,FALSE)=0,"",VLOOKUP(D8761,'Resources Final'!A:F,6,FALSE))</f>
        <v/>
      </c>
      <c r="O8761" s="3" t="str">
        <f>IF(VLOOKUP(D8761,'Resources Final'!A:G,7,FALSE)=0,"",VLOOKUP(D8761,'Resources Final'!A:G,7,FALSE))</f>
        <v/>
      </c>
    </row>
    <row r="8762" spans="1:15" x14ac:dyDescent="0.2">
      <c r="A8762" s="11">
        <v>990</v>
      </c>
      <c r="B8762" s="11" t="str">
        <f t="shared" si="151"/>
        <v>Fred C. and Mary R. Koch Foundation_Thraen, Linnea20132000</v>
      </c>
      <c r="C8762" s="11" t="s">
        <v>4161</v>
      </c>
      <c r="D8762" s="11" t="s">
        <v>3645</v>
      </c>
      <c r="E8762" s="11" t="s">
        <v>3645</v>
      </c>
      <c r="F8762" s="4">
        <v>2000</v>
      </c>
      <c r="G8762" s="3">
        <v>2013</v>
      </c>
      <c r="H8762" s="3" t="s">
        <v>21</v>
      </c>
      <c r="I8762" s="12" t="s">
        <v>4162</v>
      </c>
      <c r="J8762" s="3">
        <v>130</v>
      </c>
      <c r="K8762" s="3" t="str">
        <f>IF(VLOOKUP(D8762,'Resources Final'!A:C,3,FALSE)=0,"",VLOOKUP(D8762,'Resources Final'!A:C,3,FALSE))</f>
        <v>Y</v>
      </c>
      <c r="L8762" s="3" t="str">
        <f>IF(VLOOKUP(D8762,'Resources Final'!A:D,4,FALSE)=0,"",VLOOKUP(D8762,'Resources Final'!A:D,4,FALSE))</f>
        <v/>
      </c>
      <c r="M8762" s="3" t="str">
        <f>IF(VLOOKUP(D8762,'Resources Final'!A:E,5,FALSE)=0,"",VLOOKUP(D8762,'Resources Final'!A:E,5,FALSE))</f>
        <v/>
      </c>
      <c r="N8762" s="7" t="str">
        <f>IF(VLOOKUP(D8762,'Resources Final'!A:F,6,FALSE)=0,"",VLOOKUP(D8762,'Resources Final'!A:F,6,FALSE))</f>
        <v/>
      </c>
      <c r="O8762" s="3" t="str">
        <f>IF(VLOOKUP(D8762,'Resources Final'!A:G,7,FALSE)=0,"",VLOOKUP(D8762,'Resources Final'!A:G,7,FALSE))</f>
        <v/>
      </c>
    </row>
    <row r="8763" spans="1:15" x14ac:dyDescent="0.2">
      <c r="A8763" s="11">
        <v>990</v>
      </c>
      <c r="B8763" s="11" t="str">
        <f t="shared" si="151"/>
        <v>Fred C. and Mary R. Koch Foundation_Pedraza, Jr, Luis20132000</v>
      </c>
      <c r="C8763" s="11" t="s">
        <v>4161</v>
      </c>
      <c r="D8763" s="11" t="s">
        <v>2825</v>
      </c>
      <c r="E8763" s="11" t="s">
        <v>2825</v>
      </c>
      <c r="F8763" s="4">
        <v>2000</v>
      </c>
      <c r="G8763" s="3">
        <v>2013</v>
      </c>
      <c r="H8763" s="3" t="s">
        <v>21</v>
      </c>
      <c r="I8763" s="12" t="s">
        <v>4162</v>
      </c>
      <c r="J8763" s="3">
        <v>131</v>
      </c>
      <c r="K8763" s="3" t="str">
        <f>IF(VLOOKUP(D8763,'Resources Final'!A:C,3,FALSE)=0,"",VLOOKUP(D8763,'Resources Final'!A:C,3,FALSE))</f>
        <v>Y</v>
      </c>
      <c r="L8763" s="3" t="str">
        <f>IF(VLOOKUP(D8763,'Resources Final'!A:D,4,FALSE)=0,"",VLOOKUP(D8763,'Resources Final'!A:D,4,FALSE))</f>
        <v/>
      </c>
      <c r="M8763" s="3" t="str">
        <f>IF(VLOOKUP(D8763,'Resources Final'!A:E,5,FALSE)=0,"",VLOOKUP(D8763,'Resources Final'!A:E,5,FALSE))</f>
        <v/>
      </c>
      <c r="N8763" s="7" t="str">
        <f>IF(VLOOKUP(D8763,'Resources Final'!A:F,6,FALSE)=0,"",VLOOKUP(D8763,'Resources Final'!A:F,6,FALSE))</f>
        <v/>
      </c>
      <c r="O8763" s="3" t="str">
        <f>IF(VLOOKUP(D8763,'Resources Final'!A:G,7,FALSE)=0,"",VLOOKUP(D8763,'Resources Final'!A:G,7,FALSE))</f>
        <v/>
      </c>
    </row>
    <row r="8764" spans="1:15" x14ac:dyDescent="0.2">
      <c r="A8764" s="11">
        <v>990</v>
      </c>
      <c r="B8764" s="11" t="str">
        <f t="shared" si="151"/>
        <v>Fred C. and Mary R. Koch Foundation_Arneson, Luke20132000</v>
      </c>
      <c r="C8764" s="11" t="s">
        <v>4161</v>
      </c>
      <c r="D8764" s="11" t="s">
        <v>264</v>
      </c>
      <c r="E8764" s="11" t="s">
        <v>264</v>
      </c>
      <c r="F8764" s="4">
        <v>2000</v>
      </c>
      <c r="G8764" s="3">
        <v>2013</v>
      </c>
      <c r="H8764" s="3" t="s">
        <v>21</v>
      </c>
      <c r="I8764" s="12" t="s">
        <v>4162</v>
      </c>
      <c r="J8764" s="3">
        <v>132</v>
      </c>
      <c r="K8764" s="3" t="str">
        <f>IF(VLOOKUP(D8764,'Resources Final'!A:C,3,FALSE)=0,"",VLOOKUP(D8764,'Resources Final'!A:C,3,FALSE))</f>
        <v>Y</v>
      </c>
      <c r="L8764" s="3" t="str">
        <f>IF(VLOOKUP(D8764,'Resources Final'!A:D,4,FALSE)=0,"",VLOOKUP(D8764,'Resources Final'!A:D,4,FALSE))</f>
        <v/>
      </c>
      <c r="M8764" s="3" t="str">
        <f>IF(VLOOKUP(D8764,'Resources Final'!A:E,5,FALSE)=0,"",VLOOKUP(D8764,'Resources Final'!A:E,5,FALSE))</f>
        <v/>
      </c>
      <c r="N8764" s="7" t="str">
        <f>IF(VLOOKUP(D8764,'Resources Final'!A:F,6,FALSE)=0,"",VLOOKUP(D8764,'Resources Final'!A:F,6,FALSE))</f>
        <v/>
      </c>
      <c r="O8764" s="3" t="str">
        <f>IF(VLOOKUP(D8764,'Resources Final'!A:G,7,FALSE)=0,"",VLOOKUP(D8764,'Resources Final'!A:G,7,FALSE))</f>
        <v/>
      </c>
    </row>
    <row r="8765" spans="1:15" x14ac:dyDescent="0.2">
      <c r="A8765" s="11">
        <v>990</v>
      </c>
      <c r="B8765" s="11" t="str">
        <f t="shared" si="151"/>
        <v>Fred C. and Mary R. Koch Foundation_Fox, Lynley20132000</v>
      </c>
      <c r="C8765" s="11" t="s">
        <v>4161</v>
      </c>
      <c r="D8765" s="11" t="s">
        <v>1267</v>
      </c>
      <c r="E8765" s="11" t="s">
        <v>1267</v>
      </c>
      <c r="F8765" s="4">
        <v>2000</v>
      </c>
      <c r="G8765" s="3">
        <v>2013</v>
      </c>
      <c r="H8765" s="3" t="s">
        <v>21</v>
      </c>
      <c r="I8765" s="12" t="s">
        <v>4162</v>
      </c>
      <c r="J8765" s="3">
        <v>133</v>
      </c>
      <c r="K8765" s="3" t="str">
        <f>IF(VLOOKUP(D8765,'Resources Final'!A:C,3,FALSE)=0,"",VLOOKUP(D8765,'Resources Final'!A:C,3,FALSE))</f>
        <v>Y</v>
      </c>
      <c r="L8765" s="3" t="str">
        <f>IF(VLOOKUP(D8765,'Resources Final'!A:D,4,FALSE)=0,"",VLOOKUP(D8765,'Resources Final'!A:D,4,FALSE))</f>
        <v/>
      </c>
      <c r="M8765" s="3" t="str">
        <f>IF(VLOOKUP(D8765,'Resources Final'!A:E,5,FALSE)=0,"",VLOOKUP(D8765,'Resources Final'!A:E,5,FALSE))</f>
        <v/>
      </c>
      <c r="N8765" s="7" t="str">
        <f>IF(VLOOKUP(D8765,'Resources Final'!A:F,6,FALSE)=0,"",VLOOKUP(D8765,'Resources Final'!A:F,6,FALSE))</f>
        <v/>
      </c>
      <c r="O8765" s="3" t="str">
        <f>IF(VLOOKUP(D8765,'Resources Final'!A:G,7,FALSE)=0,"",VLOOKUP(D8765,'Resources Final'!A:G,7,FALSE))</f>
        <v/>
      </c>
    </row>
    <row r="8766" spans="1:15" x14ac:dyDescent="0.2">
      <c r="A8766" s="11">
        <v>990</v>
      </c>
      <c r="B8766" s="11" t="str">
        <f t="shared" si="151"/>
        <v>Fred C. and Mary R. Koch Foundation_Cole, Mackenzie20132000</v>
      </c>
      <c r="C8766" s="11" t="s">
        <v>4161</v>
      </c>
      <c r="D8766" s="11" t="s">
        <v>777</v>
      </c>
      <c r="E8766" s="11" t="s">
        <v>777</v>
      </c>
      <c r="F8766" s="4">
        <v>2000</v>
      </c>
      <c r="G8766" s="3">
        <v>2013</v>
      </c>
      <c r="H8766" s="3" t="s">
        <v>21</v>
      </c>
      <c r="I8766" s="12" t="s">
        <v>4162</v>
      </c>
      <c r="J8766" s="3">
        <v>134</v>
      </c>
      <c r="K8766" s="3" t="str">
        <f>IF(VLOOKUP(D8766,'Resources Final'!A:C,3,FALSE)=0,"",VLOOKUP(D8766,'Resources Final'!A:C,3,FALSE))</f>
        <v>Y</v>
      </c>
      <c r="L8766" s="3" t="str">
        <f>IF(VLOOKUP(D8766,'Resources Final'!A:D,4,FALSE)=0,"",VLOOKUP(D8766,'Resources Final'!A:D,4,FALSE))</f>
        <v/>
      </c>
      <c r="M8766" s="3" t="str">
        <f>IF(VLOOKUP(D8766,'Resources Final'!A:E,5,FALSE)=0,"",VLOOKUP(D8766,'Resources Final'!A:E,5,FALSE))</f>
        <v/>
      </c>
      <c r="N8766" s="7" t="str">
        <f>IF(VLOOKUP(D8766,'Resources Final'!A:F,6,FALSE)=0,"",VLOOKUP(D8766,'Resources Final'!A:F,6,FALSE))</f>
        <v/>
      </c>
      <c r="O8766" s="3" t="str">
        <f>IF(VLOOKUP(D8766,'Resources Final'!A:G,7,FALSE)=0,"",VLOOKUP(D8766,'Resources Final'!A:G,7,FALSE))</f>
        <v/>
      </c>
    </row>
    <row r="8767" spans="1:15" x14ac:dyDescent="0.2">
      <c r="A8767" s="11">
        <v>990</v>
      </c>
      <c r="B8767" s="11" t="str">
        <f t="shared" si="151"/>
        <v>Fred C. and Mary R. Koch Foundation_Engel, Madeline20132000</v>
      </c>
      <c r="C8767" s="11" t="s">
        <v>4161</v>
      </c>
      <c r="D8767" s="11" t="s">
        <v>1140</v>
      </c>
      <c r="E8767" s="11" t="s">
        <v>1140</v>
      </c>
      <c r="F8767" s="4">
        <v>2000</v>
      </c>
      <c r="G8767" s="3">
        <v>2013</v>
      </c>
      <c r="H8767" s="3" t="s">
        <v>21</v>
      </c>
      <c r="I8767" s="12" t="s">
        <v>4162</v>
      </c>
      <c r="J8767" s="3">
        <v>135</v>
      </c>
      <c r="K8767" s="3" t="str">
        <f>IF(VLOOKUP(D8767,'Resources Final'!A:C,3,FALSE)=0,"",VLOOKUP(D8767,'Resources Final'!A:C,3,FALSE))</f>
        <v>Y</v>
      </c>
      <c r="L8767" s="3" t="str">
        <f>IF(VLOOKUP(D8767,'Resources Final'!A:D,4,FALSE)=0,"",VLOOKUP(D8767,'Resources Final'!A:D,4,FALSE))</f>
        <v/>
      </c>
      <c r="M8767" s="3" t="str">
        <f>IF(VLOOKUP(D8767,'Resources Final'!A:E,5,FALSE)=0,"",VLOOKUP(D8767,'Resources Final'!A:E,5,FALSE))</f>
        <v/>
      </c>
      <c r="N8767" s="7" t="str">
        <f>IF(VLOOKUP(D8767,'Resources Final'!A:F,6,FALSE)=0,"",VLOOKUP(D8767,'Resources Final'!A:F,6,FALSE))</f>
        <v/>
      </c>
      <c r="O8767" s="3" t="str">
        <f>IF(VLOOKUP(D8767,'Resources Final'!A:G,7,FALSE)=0,"",VLOOKUP(D8767,'Resources Final'!A:G,7,FALSE))</f>
        <v/>
      </c>
    </row>
    <row r="8768" spans="1:15" x14ac:dyDescent="0.2">
      <c r="A8768" s="11">
        <v>990</v>
      </c>
      <c r="B8768" s="11" t="str">
        <f t="shared" si="151"/>
        <v>Fred C. and Mary R. Koch Foundation_Minnich, Madison20132000</v>
      </c>
      <c r="C8768" s="11" t="s">
        <v>4161</v>
      </c>
      <c r="D8768" s="11" t="s">
        <v>2480</v>
      </c>
      <c r="E8768" s="11" t="s">
        <v>2480</v>
      </c>
      <c r="F8768" s="4">
        <v>2000</v>
      </c>
      <c r="G8768" s="3">
        <v>2013</v>
      </c>
      <c r="H8768" s="3" t="s">
        <v>21</v>
      </c>
      <c r="I8768" s="12" t="s">
        <v>4162</v>
      </c>
      <c r="J8768" s="3">
        <v>136</v>
      </c>
      <c r="K8768" s="3" t="str">
        <f>IF(VLOOKUP(D8768,'Resources Final'!A:C,3,FALSE)=0,"",VLOOKUP(D8768,'Resources Final'!A:C,3,FALSE))</f>
        <v>Y</v>
      </c>
      <c r="L8768" s="3" t="str">
        <f>IF(VLOOKUP(D8768,'Resources Final'!A:D,4,FALSE)=0,"",VLOOKUP(D8768,'Resources Final'!A:D,4,FALSE))</f>
        <v/>
      </c>
      <c r="M8768" s="3" t="str">
        <f>IF(VLOOKUP(D8768,'Resources Final'!A:E,5,FALSE)=0,"",VLOOKUP(D8768,'Resources Final'!A:E,5,FALSE))</f>
        <v/>
      </c>
      <c r="N8768" s="7" t="str">
        <f>IF(VLOOKUP(D8768,'Resources Final'!A:F,6,FALSE)=0,"",VLOOKUP(D8768,'Resources Final'!A:F,6,FALSE))</f>
        <v/>
      </c>
      <c r="O8768" s="3" t="str">
        <f>IF(VLOOKUP(D8768,'Resources Final'!A:G,7,FALSE)=0,"",VLOOKUP(D8768,'Resources Final'!A:G,7,FALSE))</f>
        <v/>
      </c>
    </row>
    <row r="8769" spans="1:15" x14ac:dyDescent="0.2">
      <c r="A8769" s="11">
        <v>990</v>
      </c>
      <c r="B8769" s="11" t="str">
        <f t="shared" si="151"/>
        <v>Fred C. and Mary R. Koch Foundation_Grant, Maria20132000</v>
      </c>
      <c r="C8769" s="11" t="s">
        <v>4161</v>
      </c>
      <c r="D8769" s="11" t="s">
        <v>1442</v>
      </c>
      <c r="E8769" s="11" t="s">
        <v>1442</v>
      </c>
      <c r="F8769" s="4">
        <v>2000</v>
      </c>
      <c r="G8769" s="3">
        <v>2013</v>
      </c>
      <c r="H8769" s="3" t="s">
        <v>21</v>
      </c>
      <c r="I8769" s="12" t="s">
        <v>4162</v>
      </c>
      <c r="J8769" s="3">
        <v>137</v>
      </c>
      <c r="K8769" s="3" t="str">
        <f>IF(VLOOKUP(D8769,'Resources Final'!A:C,3,FALSE)=0,"",VLOOKUP(D8769,'Resources Final'!A:C,3,FALSE))</f>
        <v>Y</v>
      </c>
      <c r="L8769" s="3" t="str">
        <f>IF(VLOOKUP(D8769,'Resources Final'!A:D,4,FALSE)=0,"",VLOOKUP(D8769,'Resources Final'!A:D,4,FALSE))</f>
        <v/>
      </c>
      <c r="M8769" s="3" t="str">
        <f>IF(VLOOKUP(D8769,'Resources Final'!A:E,5,FALSE)=0,"",VLOOKUP(D8769,'Resources Final'!A:E,5,FALSE))</f>
        <v/>
      </c>
      <c r="N8769" s="7" t="str">
        <f>IF(VLOOKUP(D8769,'Resources Final'!A:F,6,FALSE)=0,"",VLOOKUP(D8769,'Resources Final'!A:F,6,FALSE))</f>
        <v/>
      </c>
      <c r="O8769" s="3" t="str">
        <f>IF(VLOOKUP(D8769,'Resources Final'!A:G,7,FALSE)=0,"",VLOOKUP(D8769,'Resources Final'!A:G,7,FALSE))</f>
        <v/>
      </c>
    </row>
    <row r="8770" spans="1:15" x14ac:dyDescent="0.2">
      <c r="A8770" s="11">
        <v>990</v>
      </c>
      <c r="B8770" s="11" t="str">
        <f t="shared" ref="B8770:B8833" si="152">C8770&amp;"_"&amp;D8770&amp;G8770&amp;F8770</f>
        <v>Fred C. and Mary R. Koch Foundation_Massa, Maria20132000</v>
      </c>
      <c r="C8770" s="11" t="s">
        <v>4161</v>
      </c>
      <c r="D8770" s="11" t="s">
        <v>2350</v>
      </c>
      <c r="E8770" s="11" t="s">
        <v>2350</v>
      </c>
      <c r="F8770" s="4">
        <v>2000</v>
      </c>
      <c r="G8770" s="3">
        <v>2013</v>
      </c>
      <c r="H8770" s="3" t="s">
        <v>21</v>
      </c>
      <c r="I8770" s="12" t="s">
        <v>4162</v>
      </c>
      <c r="J8770" s="3">
        <v>138</v>
      </c>
      <c r="K8770" s="3" t="str">
        <f>IF(VLOOKUP(D8770,'Resources Final'!A:C,3,FALSE)=0,"",VLOOKUP(D8770,'Resources Final'!A:C,3,FALSE))</f>
        <v>Y</v>
      </c>
      <c r="L8770" s="3" t="str">
        <f>IF(VLOOKUP(D8770,'Resources Final'!A:D,4,FALSE)=0,"",VLOOKUP(D8770,'Resources Final'!A:D,4,FALSE))</f>
        <v/>
      </c>
      <c r="M8770" s="3" t="str">
        <f>IF(VLOOKUP(D8770,'Resources Final'!A:E,5,FALSE)=0,"",VLOOKUP(D8770,'Resources Final'!A:E,5,FALSE))</f>
        <v/>
      </c>
      <c r="N8770" s="7" t="str">
        <f>IF(VLOOKUP(D8770,'Resources Final'!A:F,6,FALSE)=0,"",VLOOKUP(D8770,'Resources Final'!A:F,6,FALSE))</f>
        <v/>
      </c>
      <c r="O8770" s="3" t="str">
        <f>IF(VLOOKUP(D8770,'Resources Final'!A:G,7,FALSE)=0,"",VLOOKUP(D8770,'Resources Final'!A:G,7,FALSE))</f>
        <v/>
      </c>
    </row>
    <row r="8771" spans="1:15" x14ac:dyDescent="0.2">
      <c r="A8771" s="11">
        <v>990</v>
      </c>
      <c r="B8771" s="11" t="str">
        <f t="shared" si="152"/>
        <v>Fred C. and Mary R. Koch Foundation_Schuett, Marissa20132000</v>
      </c>
      <c r="C8771" s="11" t="s">
        <v>4161</v>
      </c>
      <c r="D8771" s="11" t="s">
        <v>3254</v>
      </c>
      <c r="E8771" s="11" t="s">
        <v>3254</v>
      </c>
      <c r="F8771" s="4">
        <v>2000</v>
      </c>
      <c r="G8771" s="3">
        <v>2013</v>
      </c>
      <c r="H8771" s="3" t="s">
        <v>21</v>
      </c>
      <c r="I8771" s="12" t="s">
        <v>4162</v>
      </c>
      <c r="J8771" s="3">
        <v>139</v>
      </c>
      <c r="K8771" s="3" t="str">
        <f>IF(VLOOKUP(D8771,'Resources Final'!A:C,3,FALSE)=0,"",VLOOKUP(D8771,'Resources Final'!A:C,3,FALSE))</f>
        <v>Y</v>
      </c>
      <c r="L8771" s="3" t="str">
        <f>IF(VLOOKUP(D8771,'Resources Final'!A:D,4,FALSE)=0,"",VLOOKUP(D8771,'Resources Final'!A:D,4,FALSE))</f>
        <v/>
      </c>
      <c r="M8771" s="3" t="str">
        <f>IF(VLOOKUP(D8771,'Resources Final'!A:E,5,FALSE)=0,"",VLOOKUP(D8771,'Resources Final'!A:E,5,FALSE))</f>
        <v/>
      </c>
      <c r="N8771" s="7" t="str">
        <f>IF(VLOOKUP(D8771,'Resources Final'!A:F,6,FALSE)=0,"",VLOOKUP(D8771,'Resources Final'!A:F,6,FALSE))</f>
        <v/>
      </c>
      <c r="O8771" s="3" t="str">
        <f>IF(VLOOKUP(D8771,'Resources Final'!A:G,7,FALSE)=0,"",VLOOKUP(D8771,'Resources Final'!A:G,7,FALSE))</f>
        <v/>
      </c>
    </row>
    <row r="8772" spans="1:15" x14ac:dyDescent="0.2">
      <c r="A8772" s="11">
        <v>990</v>
      </c>
      <c r="B8772" s="11" t="str">
        <f t="shared" si="152"/>
        <v>Fred C. and Mary R. Koch Foundation_Jenny, Matthew20132000</v>
      </c>
      <c r="C8772" s="11" t="s">
        <v>4161</v>
      </c>
      <c r="D8772" s="11" t="s">
        <v>1833</v>
      </c>
      <c r="E8772" s="11" t="s">
        <v>1833</v>
      </c>
      <c r="F8772" s="4">
        <v>2000</v>
      </c>
      <c r="G8772" s="3">
        <v>2013</v>
      </c>
      <c r="H8772" s="3" t="s">
        <v>21</v>
      </c>
      <c r="I8772" s="12" t="s">
        <v>4162</v>
      </c>
      <c r="J8772" s="3">
        <v>140</v>
      </c>
      <c r="K8772" s="3" t="str">
        <f>IF(VLOOKUP(D8772,'Resources Final'!A:C,3,FALSE)=0,"",VLOOKUP(D8772,'Resources Final'!A:C,3,FALSE))</f>
        <v>Y</v>
      </c>
      <c r="L8772" s="3" t="str">
        <f>IF(VLOOKUP(D8772,'Resources Final'!A:D,4,FALSE)=0,"",VLOOKUP(D8772,'Resources Final'!A:D,4,FALSE))</f>
        <v/>
      </c>
      <c r="M8772" s="3" t="str">
        <f>IF(VLOOKUP(D8772,'Resources Final'!A:E,5,FALSE)=0,"",VLOOKUP(D8772,'Resources Final'!A:E,5,FALSE))</f>
        <v/>
      </c>
      <c r="N8772" s="7" t="str">
        <f>IF(VLOOKUP(D8772,'Resources Final'!A:F,6,FALSE)=0,"",VLOOKUP(D8772,'Resources Final'!A:F,6,FALSE))</f>
        <v/>
      </c>
      <c r="O8772" s="3" t="str">
        <f>IF(VLOOKUP(D8772,'Resources Final'!A:G,7,FALSE)=0,"",VLOOKUP(D8772,'Resources Final'!A:G,7,FALSE))</f>
        <v/>
      </c>
    </row>
    <row r="8773" spans="1:15" x14ac:dyDescent="0.2">
      <c r="A8773" s="11">
        <v>990</v>
      </c>
      <c r="B8773" s="11" t="str">
        <f t="shared" si="152"/>
        <v>Fred C. and Mary R. Koch Foundation_Culotta, McKenzie20132000</v>
      </c>
      <c r="C8773" s="11" t="s">
        <v>4161</v>
      </c>
      <c r="D8773" s="11" t="s">
        <v>888</v>
      </c>
      <c r="E8773" s="11" t="s">
        <v>888</v>
      </c>
      <c r="F8773" s="4">
        <v>2000</v>
      </c>
      <c r="G8773" s="3">
        <v>2013</v>
      </c>
      <c r="H8773" s="3" t="s">
        <v>21</v>
      </c>
      <c r="I8773" s="12" t="s">
        <v>4162</v>
      </c>
      <c r="J8773" s="3">
        <v>141</v>
      </c>
      <c r="K8773" s="3" t="str">
        <f>IF(VLOOKUP(D8773,'Resources Final'!A:C,3,FALSE)=0,"",VLOOKUP(D8773,'Resources Final'!A:C,3,FALSE))</f>
        <v>Y</v>
      </c>
      <c r="L8773" s="3" t="str">
        <f>IF(VLOOKUP(D8773,'Resources Final'!A:D,4,FALSE)=0,"",VLOOKUP(D8773,'Resources Final'!A:D,4,FALSE))</f>
        <v/>
      </c>
      <c r="M8773" s="3" t="str">
        <f>IF(VLOOKUP(D8773,'Resources Final'!A:E,5,FALSE)=0,"",VLOOKUP(D8773,'Resources Final'!A:E,5,FALSE))</f>
        <v/>
      </c>
      <c r="N8773" s="7" t="str">
        <f>IF(VLOOKUP(D8773,'Resources Final'!A:F,6,FALSE)=0,"",VLOOKUP(D8773,'Resources Final'!A:F,6,FALSE))</f>
        <v/>
      </c>
      <c r="O8773" s="3" t="str">
        <f>IF(VLOOKUP(D8773,'Resources Final'!A:G,7,FALSE)=0,"",VLOOKUP(D8773,'Resources Final'!A:G,7,FALSE))</f>
        <v/>
      </c>
    </row>
    <row r="8774" spans="1:15" x14ac:dyDescent="0.2">
      <c r="A8774" s="11">
        <v>990</v>
      </c>
      <c r="B8774" s="11" t="str">
        <f t="shared" si="152"/>
        <v>Fred C. and Mary R. Koch Foundation_Lukhard, Melissa20132000</v>
      </c>
      <c r="C8774" s="11" t="s">
        <v>4161</v>
      </c>
      <c r="D8774" s="11" t="s">
        <v>2225</v>
      </c>
      <c r="E8774" s="11" t="s">
        <v>2225</v>
      </c>
      <c r="F8774" s="4">
        <v>2000</v>
      </c>
      <c r="G8774" s="3">
        <v>2013</v>
      </c>
      <c r="H8774" s="3" t="s">
        <v>21</v>
      </c>
      <c r="I8774" s="12" t="s">
        <v>4162</v>
      </c>
      <c r="J8774" s="3">
        <v>142</v>
      </c>
      <c r="K8774" s="3" t="str">
        <f>IF(VLOOKUP(D8774,'Resources Final'!A:C,3,FALSE)=0,"",VLOOKUP(D8774,'Resources Final'!A:C,3,FALSE))</f>
        <v>Y</v>
      </c>
      <c r="L8774" s="3" t="str">
        <f>IF(VLOOKUP(D8774,'Resources Final'!A:D,4,FALSE)=0,"",VLOOKUP(D8774,'Resources Final'!A:D,4,FALSE))</f>
        <v/>
      </c>
      <c r="M8774" s="3" t="str">
        <f>IF(VLOOKUP(D8774,'Resources Final'!A:E,5,FALSE)=0,"",VLOOKUP(D8774,'Resources Final'!A:E,5,FALSE))</f>
        <v/>
      </c>
      <c r="N8774" s="7" t="str">
        <f>IF(VLOOKUP(D8774,'Resources Final'!A:F,6,FALSE)=0,"",VLOOKUP(D8774,'Resources Final'!A:F,6,FALSE))</f>
        <v/>
      </c>
      <c r="O8774" s="3" t="str">
        <f>IF(VLOOKUP(D8774,'Resources Final'!A:G,7,FALSE)=0,"",VLOOKUP(D8774,'Resources Final'!A:G,7,FALSE))</f>
        <v/>
      </c>
    </row>
    <row r="8775" spans="1:15" x14ac:dyDescent="0.2">
      <c r="A8775" s="11">
        <v>990</v>
      </c>
      <c r="B8775" s="11" t="str">
        <f t="shared" si="152"/>
        <v>Fred C. and Mary R. Koch Foundation_He, Michael20132000</v>
      </c>
      <c r="C8775" s="11" t="s">
        <v>4161</v>
      </c>
      <c r="D8775" s="11" t="s">
        <v>1550</v>
      </c>
      <c r="E8775" s="11" t="s">
        <v>1550</v>
      </c>
      <c r="F8775" s="4">
        <v>2000</v>
      </c>
      <c r="G8775" s="3">
        <v>2013</v>
      </c>
      <c r="H8775" s="3" t="s">
        <v>21</v>
      </c>
      <c r="I8775" s="12" t="s">
        <v>4162</v>
      </c>
      <c r="J8775" s="3">
        <v>143</v>
      </c>
      <c r="K8775" s="3" t="str">
        <f>IF(VLOOKUP(D8775,'Resources Final'!A:C,3,FALSE)=0,"",VLOOKUP(D8775,'Resources Final'!A:C,3,FALSE))</f>
        <v>Y</v>
      </c>
      <c r="L8775" s="3" t="str">
        <f>IF(VLOOKUP(D8775,'Resources Final'!A:D,4,FALSE)=0,"",VLOOKUP(D8775,'Resources Final'!A:D,4,FALSE))</f>
        <v/>
      </c>
      <c r="M8775" s="3" t="str">
        <f>IF(VLOOKUP(D8775,'Resources Final'!A:E,5,FALSE)=0,"",VLOOKUP(D8775,'Resources Final'!A:E,5,FALSE))</f>
        <v/>
      </c>
      <c r="N8775" s="7" t="str">
        <f>IF(VLOOKUP(D8775,'Resources Final'!A:F,6,FALSE)=0,"",VLOOKUP(D8775,'Resources Final'!A:F,6,FALSE))</f>
        <v/>
      </c>
      <c r="O8775" s="3" t="str">
        <f>IF(VLOOKUP(D8775,'Resources Final'!A:G,7,FALSE)=0,"",VLOOKUP(D8775,'Resources Final'!A:G,7,FALSE))</f>
        <v/>
      </c>
    </row>
    <row r="8776" spans="1:15" x14ac:dyDescent="0.2">
      <c r="A8776" s="11">
        <v>990</v>
      </c>
      <c r="B8776" s="11" t="str">
        <f t="shared" si="152"/>
        <v>Fred C. and Mary R. Koch Foundation_Hinnen, Michael20132000</v>
      </c>
      <c r="C8776" s="11" t="s">
        <v>4161</v>
      </c>
      <c r="D8776" s="11" t="s">
        <v>1594</v>
      </c>
      <c r="E8776" s="11" t="s">
        <v>1594</v>
      </c>
      <c r="F8776" s="4">
        <v>2000</v>
      </c>
      <c r="G8776" s="3">
        <v>2013</v>
      </c>
      <c r="H8776" s="3" t="s">
        <v>21</v>
      </c>
      <c r="I8776" s="12" t="s">
        <v>4162</v>
      </c>
      <c r="J8776" s="3">
        <v>144</v>
      </c>
      <c r="K8776" s="3" t="str">
        <f>IF(VLOOKUP(D8776,'Resources Final'!A:C,3,FALSE)=0,"",VLOOKUP(D8776,'Resources Final'!A:C,3,FALSE))</f>
        <v>Y</v>
      </c>
      <c r="L8776" s="3" t="str">
        <f>IF(VLOOKUP(D8776,'Resources Final'!A:D,4,FALSE)=0,"",VLOOKUP(D8776,'Resources Final'!A:D,4,FALSE))</f>
        <v/>
      </c>
      <c r="M8776" s="3" t="str">
        <f>IF(VLOOKUP(D8776,'Resources Final'!A:E,5,FALSE)=0,"",VLOOKUP(D8776,'Resources Final'!A:E,5,FALSE))</f>
        <v/>
      </c>
      <c r="N8776" s="7" t="str">
        <f>IF(VLOOKUP(D8776,'Resources Final'!A:F,6,FALSE)=0,"",VLOOKUP(D8776,'Resources Final'!A:F,6,FALSE))</f>
        <v/>
      </c>
      <c r="O8776" s="3" t="str">
        <f>IF(VLOOKUP(D8776,'Resources Final'!A:G,7,FALSE)=0,"",VLOOKUP(D8776,'Resources Final'!A:G,7,FALSE))</f>
        <v/>
      </c>
    </row>
    <row r="8777" spans="1:15" x14ac:dyDescent="0.2">
      <c r="A8777" s="11">
        <v>990</v>
      </c>
      <c r="B8777" s="11" t="str">
        <f t="shared" si="152"/>
        <v>Fred C. and Mary R. Koch Foundation_Moran, Michael20132000</v>
      </c>
      <c r="C8777" s="11" t="s">
        <v>4161</v>
      </c>
      <c r="D8777" s="11" t="s">
        <v>2527</v>
      </c>
      <c r="E8777" s="11" t="s">
        <v>2527</v>
      </c>
      <c r="F8777" s="4">
        <v>2000</v>
      </c>
      <c r="G8777" s="3">
        <v>2013</v>
      </c>
      <c r="H8777" s="3" t="s">
        <v>21</v>
      </c>
      <c r="I8777" s="12" t="s">
        <v>4162</v>
      </c>
      <c r="J8777" s="3">
        <v>145</v>
      </c>
      <c r="K8777" s="3" t="str">
        <f>IF(VLOOKUP(D8777,'Resources Final'!A:C,3,FALSE)=0,"",VLOOKUP(D8777,'Resources Final'!A:C,3,FALSE))</f>
        <v>Y</v>
      </c>
      <c r="L8777" s="3" t="str">
        <f>IF(VLOOKUP(D8777,'Resources Final'!A:D,4,FALSE)=0,"",VLOOKUP(D8777,'Resources Final'!A:D,4,FALSE))</f>
        <v/>
      </c>
      <c r="M8777" s="3" t="str">
        <f>IF(VLOOKUP(D8777,'Resources Final'!A:E,5,FALSE)=0,"",VLOOKUP(D8777,'Resources Final'!A:E,5,FALSE))</f>
        <v/>
      </c>
      <c r="N8777" s="7" t="str">
        <f>IF(VLOOKUP(D8777,'Resources Final'!A:F,6,FALSE)=0,"",VLOOKUP(D8777,'Resources Final'!A:F,6,FALSE))</f>
        <v/>
      </c>
      <c r="O8777" s="3" t="str">
        <f>IF(VLOOKUP(D8777,'Resources Final'!A:G,7,FALSE)=0,"",VLOOKUP(D8777,'Resources Final'!A:G,7,FALSE))</f>
        <v/>
      </c>
    </row>
    <row r="8778" spans="1:15" x14ac:dyDescent="0.2">
      <c r="A8778" s="11">
        <v>990</v>
      </c>
      <c r="B8778" s="11" t="str">
        <f t="shared" si="152"/>
        <v>Fred C. and Mary R. Koch Foundation_Valdez, Michael20132000</v>
      </c>
      <c r="C8778" s="11" t="s">
        <v>4161</v>
      </c>
      <c r="D8778" s="11" t="s">
        <v>3869</v>
      </c>
      <c r="E8778" s="11" t="s">
        <v>3869</v>
      </c>
      <c r="F8778" s="4">
        <v>2000</v>
      </c>
      <c r="G8778" s="3">
        <v>2013</v>
      </c>
      <c r="H8778" s="3" t="s">
        <v>21</v>
      </c>
      <c r="I8778" s="12" t="s">
        <v>4162</v>
      </c>
      <c r="J8778" s="3">
        <v>146</v>
      </c>
      <c r="K8778" s="3" t="str">
        <f>IF(VLOOKUP(D8778,'Resources Final'!A:C,3,FALSE)=0,"",VLOOKUP(D8778,'Resources Final'!A:C,3,FALSE))</f>
        <v>Y</v>
      </c>
      <c r="L8778" s="3" t="str">
        <f>IF(VLOOKUP(D8778,'Resources Final'!A:D,4,FALSE)=0,"",VLOOKUP(D8778,'Resources Final'!A:D,4,FALSE))</f>
        <v/>
      </c>
      <c r="M8778" s="3" t="str">
        <f>IF(VLOOKUP(D8778,'Resources Final'!A:E,5,FALSE)=0,"",VLOOKUP(D8778,'Resources Final'!A:E,5,FALSE))</f>
        <v/>
      </c>
      <c r="N8778" s="7" t="str">
        <f>IF(VLOOKUP(D8778,'Resources Final'!A:F,6,FALSE)=0,"",VLOOKUP(D8778,'Resources Final'!A:F,6,FALSE))</f>
        <v/>
      </c>
      <c r="O8778" s="3" t="str">
        <f>IF(VLOOKUP(D8778,'Resources Final'!A:G,7,FALSE)=0,"",VLOOKUP(D8778,'Resources Final'!A:G,7,FALSE))</f>
        <v/>
      </c>
    </row>
    <row r="8779" spans="1:15" x14ac:dyDescent="0.2">
      <c r="A8779" s="11">
        <v>990</v>
      </c>
      <c r="B8779" s="11" t="str">
        <f t="shared" si="152"/>
        <v>Fred C. and Mary R. Koch Foundation_Fultz, Michelle20132000</v>
      </c>
      <c r="C8779" s="11" t="s">
        <v>4161</v>
      </c>
      <c r="D8779" s="11" t="s">
        <v>1316</v>
      </c>
      <c r="E8779" s="11" t="s">
        <v>1316</v>
      </c>
      <c r="F8779" s="4">
        <v>2000</v>
      </c>
      <c r="G8779" s="3">
        <v>2013</v>
      </c>
      <c r="H8779" s="3" t="s">
        <v>21</v>
      </c>
      <c r="I8779" s="12" t="s">
        <v>4162</v>
      </c>
      <c r="J8779" s="3">
        <v>147</v>
      </c>
      <c r="K8779" s="3" t="str">
        <f>IF(VLOOKUP(D8779,'Resources Final'!A:C,3,FALSE)=0,"",VLOOKUP(D8779,'Resources Final'!A:C,3,FALSE))</f>
        <v>Y</v>
      </c>
      <c r="L8779" s="3" t="str">
        <f>IF(VLOOKUP(D8779,'Resources Final'!A:D,4,FALSE)=0,"",VLOOKUP(D8779,'Resources Final'!A:D,4,FALSE))</f>
        <v/>
      </c>
      <c r="M8779" s="3" t="str">
        <f>IF(VLOOKUP(D8779,'Resources Final'!A:E,5,FALSE)=0,"",VLOOKUP(D8779,'Resources Final'!A:E,5,FALSE))</f>
        <v/>
      </c>
      <c r="N8779" s="7" t="str">
        <f>IF(VLOOKUP(D8779,'Resources Final'!A:F,6,FALSE)=0,"",VLOOKUP(D8779,'Resources Final'!A:F,6,FALSE))</f>
        <v/>
      </c>
      <c r="O8779" s="3" t="str">
        <f>IF(VLOOKUP(D8779,'Resources Final'!A:G,7,FALSE)=0,"",VLOOKUP(D8779,'Resources Final'!A:G,7,FALSE))</f>
        <v/>
      </c>
    </row>
    <row r="8780" spans="1:15" x14ac:dyDescent="0.2">
      <c r="A8780" s="11">
        <v>990</v>
      </c>
      <c r="B8780" s="11" t="str">
        <f t="shared" si="152"/>
        <v>Fred C. and Mary R. Koch Foundation_Jeng, Michelle20132000</v>
      </c>
      <c r="C8780" s="11" t="s">
        <v>4161</v>
      </c>
      <c r="D8780" s="11" t="s">
        <v>1830</v>
      </c>
      <c r="E8780" s="11" t="s">
        <v>1830</v>
      </c>
      <c r="F8780" s="4">
        <v>2000</v>
      </c>
      <c r="G8780" s="3">
        <v>2013</v>
      </c>
      <c r="H8780" s="3" t="s">
        <v>21</v>
      </c>
      <c r="I8780" s="12" t="s">
        <v>4162</v>
      </c>
      <c r="J8780" s="3">
        <v>148</v>
      </c>
      <c r="K8780" s="3" t="str">
        <f>IF(VLOOKUP(D8780,'Resources Final'!A:C,3,FALSE)=0,"",VLOOKUP(D8780,'Resources Final'!A:C,3,FALSE))</f>
        <v>Y</v>
      </c>
      <c r="L8780" s="3" t="str">
        <f>IF(VLOOKUP(D8780,'Resources Final'!A:D,4,FALSE)=0,"",VLOOKUP(D8780,'Resources Final'!A:D,4,FALSE))</f>
        <v/>
      </c>
      <c r="M8780" s="3" t="str">
        <f>IF(VLOOKUP(D8780,'Resources Final'!A:E,5,FALSE)=0,"",VLOOKUP(D8780,'Resources Final'!A:E,5,FALSE))</f>
        <v/>
      </c>
      <c r="N8780" s="7" t="str">
        <f>IF(VLOOKUP(D8780,'Resources Final'!A:F,6,FALSE)=0,"",VLOOKUP(D8780,'Resources Final'!A:F,6,FALSE))</f>
        <v/>
      </c>
      <c r="O8780" s="3" t="str">
        <f>IF(VLOOKUP(D8780,'Resources Final'!A:G,7,FALSE)=0,"",VLOOKUP(D8780,'Resources Final'!A:G,7,FALSE))</f>
        <v/>
      </c>
    </row>
    <row r="8781" spans="1:15" x14ac:dyDescent="0.2">
      <c r="A8781" s="11">
        <v>990</v>
      </c>
      <c r="B8781" s="11" t="str">
        <f t="shared" si="152"/>
        <v>Fred C. and Mary R. Koch Foundation_Fisher, Mikayla20132000</v>
      </c>
      <c r="C8781" s="11" t="s">
        <v>4161</v>
      </c>
      <c r="D8781" s="11" t="s">
        <v>1216</v>
      </c>
      <c r="E8781" s="11" t="s">
        <v>1216</v>
      </c>
      <c r="F8781" s="4">
        <v>2000</v>
      </c>
      <c r="G8781" s="3">
        <v>2013</v>
      </c>
      <c r="H8781" s="3" t="s">
        <v>21</v>
      </c>
      <c r="I8781" s="12" t="s">
        <v>4162</v>
      </c>
      <c r="J8781" s="3">
        <v>149</v>
      </c>
      <c r="K8781" s="3" t="str">
        <f>IF(VLOOKUP(D8781,'Resources Final'!A:C,3,FALSE)=0,"",VLOOKUP(D8781,'Resources Final'!A:C,3,FALSE))</f>
        <v>Y</v>
      </c>
      <c r="L8781" s="3" t="str">
        <f>IF(VLOOKUP(D8781,'Resources Final'!A:D,4,FALSE)=0,"",VLOOKUP(D8781,'Resources Final'!A:D,4,FALSE))</f>
        <v/>
      </c>
      <c r="M8781" s="3" t="str">
        <f>IF(VLOOKUP(D8781,'Resources Final'!A:E,5,FALSE)=0,"",VLOOKUP(D8781,'Resources Final'!A:E,5,FALSE))</f>
        <v/>
      </c>
      <c r="N8781" s="7" t="str">
        <f>IF(VLOOKUP(D8781,'Resources Final'!A:F,6,FALSE)=0,"",VLOOKUP(D8781,'Resources Final'!A:F,6,FALSE))</f>
        <v/>
      </c>
      <c r="O8781" s="3" t="str">
        <f>IF(VLOOKUP(D8781,'Resources Final'!A:G,7,FALSE)=0,"",VLOOKUP(D8781,'Resources Final'!A:G,7,FALSE))</f>
        <v/>
      </c>
    </row>
    <row r="8782" spans="1:15" x14ac:dyDescent="0.2">
      <c r="A8782" s="11">
        <v>990</v>
      </c>
      <c r="B8782" s="11" t="str">
        <f t="shared" si="152"/>
        <v>Fred C. and Mary R. Koch Foundation_Crenshaw, Morgan20132000</v>
      </c>
      <c r="C8782" s="11" t="s">
        <v>4161</v>
      </c>
      <c r="D8782" s="11" t="s">
        <v>872</v>
      </c>
      <c r="E8782" s="11" t="s">
        <v>872</v>
      </c>
      <c r="F8782" s="4">
        <v>2000</v>
      </c>
      <c r="G8782" s="3">
        <v>2013</v>
      </c>
      <c r="H8782" s="3" t="s">
        <v>21</v>
      </c>
      <c r="I8782" s="12" t="s">
        <v>4162</v>
      </c>
      <c r="J8782" s="3">
        <v>150</v>
      </c>
      <c r="K8782" s="3" t="str">
        <f>IF(VLOOKUP(D8782,'Resources Final'!A:C,3,FALSE)=0,"",VLOOKUP(D8782,'Resources Final'!A:C,3,FALSE))</f>
        <v>Y</v>
      </c>
      <c r="L8782" s="3" t="str">
        <f>IF(VLOOKUP(D8782,'Resources Final'!A:D,4,FALSE)=0,"",VLOOKUP(D8782,'Resources Final'!A:D,4,FALSE))</f>
        <v/>
      </c>
      <c r="M8782" s="3" t="str">
        <f>IF(VLOOKUP(D8782,'Resources Final'!A:E,5,FALSE)=0,"",VLOOKUP(D8782,'Resources Final'!A:E,5,FALSE))</f>
        <v/>
      </c>
      <c r="N8782" s="7" t="str">
        <f>IF(VLOOKUP(D8782,'Resources Final'!A:F,6,FALSE)=0,"",VLOOKUP(D8782,'Resources Final'!A:F,6,FALSE))</f>
        <v/>
      </c>
      <c r="O8782" s="3" t="str">
        <f>IF(VLOOKUP(D8782,'Resources Final'!A:G,7,FALSE)=0,"",VLOOKUP(D8782,'Resources Final'!A:G,7,FALSE))</f>
        <v/>
      </c>
    </row>
    <row r="8783" spans="1:15" x14ac:dyDescent="0.2">
      <c r="A8783" s="11">
        <v>990</v>
      </c>
      <c r="B8783" s="11" t="str">
        <f t="shared" si="152"/>
        <v>Fred C. and Mary R. Koch Foundation_Jansen, Natalie20132000</v>
      </c>
      <c r="C8783" s="11" t="s">
        <v>4161</v>
      </c>
      <c r="D8783" s="11" t="s">
        <v>1824</v>
      </c>
      <c r="E8783" s="11" t="s">
        <v>1824</v>
      </c>
      <c r="F8783" s="4">
        <v>2000</v>
      </c>
      <c r="G8783" s="3">
        <v>2013</v>
      </c>
      <c r="H8783" s="3" t="s">
        <v>21</v>
      </c>
      <c r="I8783" s="12" t="s">
        <v>4162</v>
      </c>
      <c r="J8783" s="3">
        <v>151</v>
      </c>
      <c r="K8783" s="3" t="str">
        <f>IF(VLOOKUP(D8783,'Resources Final'!A:C,3,FALSE)=0,"",VLOOKUP(D8783,'Resources Final'!A:C,3,FALSE))</f>
        <v>Y</v>
      </c>
      <c r="L8783" s="3" t="str">
        <f>IF(VLOOKUP(D8783,'Resources Final'!A:D,4,FALSE)=0,"",VLOOKUP(D8783,'Resources Final'!A:D,4,FALSE))</f>
        <v/>
      </c>
      <c r="M8783" s="3" t="str">
        <f>IF(VLOOKUP(D8783,'Resources Final'!A:E,5,FALSE)=0,"",VLOOKUP(D8783,'Resources Final'!A:E,5,FALSE))</f>
        <v/>
      </c>
      <c r="N8783" s="7" t="str">
        <f>IF(VLOOKUP(D8783,'Resources Final'!A:F,6,FALSE)=0,"",VLOOKUP(D8783,'Resources Final'!A:F,6,FALSE))</f>
        <v/>
      </c>
      <c r="O8783" s="3" t="str">
        <f>IF(VLOOKUP(D8783,'Resources Final'!A:G,7,FALSE)=0,"",VLOOKUP(D8783,'Resources Final'!A:G,7,FALSE))</f>
        <v/>
      </c>
    </row>
    <row r="8784" spans="1:15" x14ac:dyDescent="0.2">
      <c r="A8784" s="11">
        <v>990</v>
      </c>
      <c r="B8784" s="11" t="str">
        <f t="shared" si="152"/>
        <v>Fred C. and Mary R. Koch Foundation_Lambert, Natalie20132000</v>
      </c>
      <c r="C8784" s="11" t="s">
        <v>4161</v>
      </c>
      <c r="D8784" s="11" t="s">
        <v>2093</v>
      </c>
      <c r="E8784" s="11" t="s">
        <v>2093</v>
      </c>
      <c r="F8784" s="4">
        <v>2000</v>
      </c>
      <c r="G8784" s="3">
        <v>2013</v>
      </c>
      <c r="H8784" s="3" t="s">
        <v>21</v>
      </c>
      <c r="I8784" s="12" t="s">
        <v>4162</v>
      </c>
      <c r="J8784" s="3">
        <v>152</v>
      </c>
      <c r="K8784" s="3" t="str">
        <f>IF(VLOOKUP(D8784,'Resources Final'!A:C,3,FALSE)=0,"",VLOOKUP(D8784,'Resources Final'!A:C,3,FALSE))</f>
        <v>Y</v>
      </c>
      <c r="L8784" s="3" t="str">
        <f>IF(VLOOKUP(D8784,'Resources Final'!A:D,4,FALSE)=0,"",VLOOKUP(D8784,'Resources Final'!A:D,4,FALSE))</f>
        <v/>
      </c>
      <c r="M8784" s="3" t="str">
        <f>IF(VLOOKUP(D8784,'Resources Final'!A:E,5,FALSE)=0,"",VLOOKUP(D8784,'Resources Final'!A:E,5,FALSE))</f>
        <v/>
      </c>
      <c r="N8784" s="7" t="str">
        <f>IF(VLOOKUP(D8784,'Resources Final'!A:F,6,FALSE)=0,"",VLOOKUP(D8784,'Resources Final'!A:F,6,FALSE))</f>
        <v/>
      </c>
      <c r="O8784" s="3" t="str">
        <f>IF(VLOOKUP(D8784,'Resources Final'!A:G,7,FALSE)=0,"",VLOOKUP(D8784,'Resources Final'!A:G,7,FALSE))</f>
        <v/>
      </c>
    </row>
    <row r="8785" spans="1:15" x14ac:dyDescent="0.2">
      <c r="A8785" s="11">
        <v>990</v>
      </c>
      <c r="B8785" s="11" t="str">
        <f t="shared" si="152"/>
        <v>Fred C. and Mary R. Koch Foundation_Stewart, Nathan20132000</v>
      </c>
      <c r="C8785" s="11" t="s">
        <v>4161</v>
      </c>
      <c r="D8785" s="11" t="s">
        <v>3443</v>
      </c>
      <c r="E8785" s="11" t="s">
        <v>3443</v>
      </c>
      <c r="F8785" s="4">
        <v>2000</v>
      </c>
      <c r="G8785" s="3">
        <v>2013</v>
      </c>
      <c r="H8785" s="3" t="s">
        <v>21</v>
      </c>
      <c r="I8785" s="12" t="s">
        <v>4162</v>
      </c>
      <c r="J8785" s="3">
        <v>153</v>
      </c>
      <c r="K8785" s="3" t="str">
        <f>IF(VLOOKUP(D8785,'Resources Final'!A:C,3,FALSE)=0,"",VLOOKUP(D8785,'Resources Final'!A:C,3,FALSE))</f>
        <v>Y</v>
      </c>
      <c r="L8785" s="3" t="str">
        <f>IF(VLOOKUP(D8785,'Resources Final'!A:D,4,FALSE)=0,"",VLOOKUP(D8785,'Resources Final'!A:D,4,FALSE))</f>
        <v/>
      </c>
      <c r="M8785" s="3" t="str">
        <f>IF(VLOOKUP(D8785,'Resources Final'!A:E,5,FALSE)=0,"",VLOOKUP(D8785,'Resources Final'!A:E,5,FALSE))</f>
        <v/>
      </c>
      <c r="N8785" s="7" t="str">
        <f>IF(VLOOKUP(D8785,'Resources Final'!A:F,6,FALSE)=0,"",VLOOKUP(D8785,'Resources Final'!A:F,6,FALSE))</f>
        <v/>
      </c>
      <c r="O8785" s="3" t="str">
        <f>IF(VLOOKUP(D8785,'Resources Final'!A:G,7,FALSE)=0,"",VLOOKUP(D8785,'Resources Final'!A:G,7,FALSE))</f>
        <v/>
      </c>
    </row>
    <row r="8786" spans="1:15" x14ac:dyDescent="0.2">
      <c r="A8786" s="11">
        <v>990</v>
      </c>
      <c r="B8786" s="11" t="str">
        <f t="shared" si="152"/>
        <v>Fred C. and Mary R. Koch Foundation_Rhyne, Nicholas20132000</v>
      </c>
      <c r="C8786" s="11" t="s">
        <v>4161</v>
      </c>
      <c r="D8786" s="11" t="s">
        <v>3060</v>
      </c>
      <c r="E8786" s="11" t="s">
        <v>3060</v>
      </c>
      <c r="F8786" s="4">
        <v>2000</v>
      </c>
      <c r="G8786" s="3">
        <v>2013</v>
      </c>
      <c r="H8786" s="3" t="s">
        <v>21</v>
      </c>
      <c r="I8786" s="12" t="s">
        <v>4162</v>
      </c>
      <c r="J8786" s="3">
        <v>154</v>
      </c>
      <c r="K8786" s="3" t="str">
        <f>IF(VLOOKUP(D8786,'Resources Final'!A:C,3,FALSE)=0,"",VLOOKUP(D8786,'Resources Final'!A:C,3,FALSE))</f>
        <v>Y</v>
      </c>
      <c r="L8786" s="3" t="str">
        <f>IF(VLOOKUP(D8786,'Resources Final'!A:D,4,FALSE)=0,"",VLOOKUP(D8786,'Resources Final'!A:D,4,FALSE))</f>
        <v/>
      </c>
      <c r="M8786" s="3" t="str">
        <f>IF(VLOOKUP(D8786,'Resources Final'!A:E,5,FALSE)=0,"",VLOOKUP(D8786,'Resources Final'!A:E,5,FALSE))</f>
        <v/>
      </c>
      <c r="N8786" s="7" t="str">
        <f>IF(VLOOKUP(D8786,'Resources Final'!A:F,6,FALSE)=0,"",VLOOKUP(D8786,'Resources Final'!A:F,6,FALSE))</f>
        <v/>
      </c>
      <c r="O8786" s="3" t="str">
        <f>IF(VLOOKUP(D8786,'Resources Final'!A:G,7,FALSE)=0,"",VLOOKUP(D8786,'Resources Final'!A:G,7,FALSE))</f>
        <v/>
      </c>
    </row>
    <row r="8787" spans="1:15" x14ac:dyDescent="0.2">
      <c r="A8787" s="11">
        <v>990</v>
      </c>
      <c r="B8787" s="11" t="str">
        <f t="shared" si="152"/>
        <v>Fred C. and Mary R. Koch Foundation_Raman, Nishant20132000</v>
      </c>
      <c r="C8787" s="11" t="s">
        <v>4161</v>
      </c>
      <c r="D8787" s="11" t="s">
        <v>2980</v>
      </c>
      <c r="E8787" s="11" t="s">
        <v>2980</v>
      </c>
      <c r="F8787" s="4">
        <v>2000</v>
      </c>
      <c r="G8787" s="3">
        <v>2013</v>
      </c>
      <c r="H8787" s="3" t="s">
        <v>21</v>
      </c>
      <c r="I8787" s="12" t="s">
        <v>4162</v>
      </c>
      <c r="J8787" s="3">
        <v>155</v>
      </c>
      <c r="K8787" s="3" t="str">
        <f>IF(VLOOKUP(D8787,'Resources Final'!A:C,3,FALSE)=0,"",VLOOKUP(D8787,'Resources Final'!A:C,3,FALSE))</f>
        <v>Y</v>
      </c>
      <c r="L8787" s="3" t="str">
        <f>IF(VLOOKUP(D8787,'Resources Final'!A:D,4,FALSE)=0,"",VLOOKUP(D8787,'Resources Final'!A:D,4,FALSE))</f>
        <v/>
      </c>
      <c r="M8787" s="3" t="str">
        <f>IF(VLOOKUP(D8787,'Resources Final'!A:E,5,FALSE)=0,"",VLOOKUP(D8787,'Resources Final'!A:E,5,FALSE))</f>
        <v/>
      </c>
      <c r="N8787" s="7" t="str">
        <f>IF(VLOOKUP(D8787,'Resources Final'!A:F,6,FALSE)=0,"",VLOOKUP(D8787,'Resources Final'!A:F,6,FALSE))</f>
        <v/>
      </c>
      <c r="O8787" s="3" t="str">
        <f>IF(VLOOKUP(D8787,'Resources Final'!A:G,7,FALSE)=0,"",VLOOKUP(D8787,'Resources Final'!A:G,7,FALSE))</f>
        <v/>
      </c>
    </row>
    <row r="8788" spans="1:15" x14ac:dyDescent="0.2">
      <c r="A8788" s="11">
        <v>990</v>
      </c>
      <c r="B8788" s="11" t="str">
        <f t="shared" si="152"/>
        <v>Fred C. and Mary R. Koch Foundation_Stewart, Olivia20132000</v>
      </c>
      <c r="C8788" s="11" t="s">
        <v>4161</v>
      </c>
      <c r="D8788" s="11" t="s">
        <v>3444</v>
      </c>
      <c r="E8788" s="11" t="s">
        <v>3444</v>
      </c>
      <c r="F8788" s="4">
        <v>2000</v>
      </c>
      <c r="G8788" s="3">
        <v>2013</v>
      </c>
      <c r="H8788" s="3" t="s">
        <v>21</v>
      </c>
      <c r="I8788" s="12" t="s">
        <v>4162</v>
      </c>
      <c r="J8788" s="3">
        <v>156</v>
      </c>
      <c r="K8788" s="3" t="str">
        <f>IF(VLOOKUP(D8788,'Resources Final'!A:C,3,FALSE)=0,"",VLOOKUP(D8788,'Resources Final'!A:C,3,FALSE))</f>
        <v>Y</v>
      </c>
      <c r="L8788" s="3" t="str">
        <f>IF(VLOOKUP(D8788,'Resources Final'!A:D,4,FALSE)=0,"",VLOOKUP(D8788,'Resources Final'!A:D,4,FALSE))</f>
        <v/>
      </c>
      <c r="M8788" s="3" t="str">
        <f>IF(VLOOKUP(D8788,'Resources Final'!A:E,5,FALSE)=0,"",VLOOKUP(D8788,'Resources Final'!A:E,5,FALSE))</f>
        <v/>
      </c>
      <c r="N8788" s="7" t="str">
        <f>IF(VLOOKUP(D8788,'Resources Final'!A:F,6,FALSE)=0,"",VLOOKUP(D8788,'Resources Final'!A:F,6,FALSE))</f>
        <v/>
      </c>
      <c r="O8788" s="3" t="str">
        <f>IF(VLOOKUP(D8788,'Resources Final'!A:G,7,FALSE)=0,"",VLOOKUP(D8788,'Resources Final'!A:G,7,FALSE))</f>
        <v/>
      </c>
    </row>
    <row r="8789" spans="1:15" x14ac:dyDescent="0.2">
      <c r="A8789" s="11">
        <v>990</v>
      </c>
      <c r="B8789" s="11" t="str">
        <f t="shared" si="152"/>
        <v>Fred C. and Mary R. Koch Foundation_Gregory, Paige20132000</v>
      </c>
      <c r="C8789" s="11" t="s">
        <v>4161</v>
      </c>
      <c r="D8789" s="11" t="s">
        <v>1463</v>
      </c>
      <c r="E8789" s="11" t="s">
        <v>1463</v>
      </c>
      <c r="F8789" s="4">
        <v>2000</v>
      </c>
      <c r="G8789" s="3">
        <v>2013</v>
      </c>
      <c r="H8789" s="3" t="s">
        <v>21</v>
      </c>
      <c r="I8789" s="12" t="s">
        <v>4162</v>
      </c>
      <c r="J8789" s="3">
        <v>157</v>
      </c>
      <c r="K8789" s="3" t="str">
        <f>IF(VLOOKUP(D8789,'Resources Final'!A:C,3,FALSE)=0,"",VLOOKUP(D8789,'Resources Final'!A:C,3,FALSE))</f>
        <v>Y</v>
      </c>
      <c r="L8789" s="3" t="str">
        <f>IF(VLOOKUP(D8789,'Resources Final'!A:D,4,FALSE)=0,"",VLOOKUP(D8789,'Resources Final'!A:D,4,FALSE))</f>
        <v/>
      </c>
      <c r="M8789" s="3" t="str">
        <f>IF(VLOOKUP(D8789,'Resources Final'!A:E,5,FALSE)=0,"",VLOOKUP(D8789,'Resources Final'!A:E,5,FALSE))</f>
        <v/>
      </c>
      <c r="N8789" s="7" t="str">
        <f>IF(VLOOKUP(D8789,'Resources Final'!A:F,6,FALSE)=0,"",VLOOKUP(D8789,'Resources Final'!A:F,6,FALSE))</f>
        <v/>
      </c>
      <c r="O8789" s="3" t="str">
        <f>IF(VLOOKUP(D8789,'Resources Final'!A:G,7,FALSE)=0,"",VLOOKUP(D8789,'Resources Final'!A:G,7,FALSE))</f>
        <v/>
      </c>
    </row>
    <row r="8790" spans="1:15" x14ac:dyDescent="0.2">
      <c r="A8790" s="11">
        <v>990</v>
      </c>
      <c r="B8790" s="11" t="str">
        <f t="shared" si="152"/>
        <v>Fred C. and Mary R. Koch Foundation_Aupperle, Patrick20132000</v>
      </c>
      <c r="C8790" s="11" t="s">
        <v>4161</v>
      </c>
      <c r="D8790" s="11" t="s">
        <v>291</v>
      </c>
      <c r="E8790" s="11" t="s">
        <v>291</v>
      </c>
      <c r="F8790" s="4">
        <v>2000</v>
      </c>
      <c r="G8790" s="3">
        <v>2013</v>
      </c>
      <c r="H8790" s="3" t="s">
        <v>21</v>
      </c>
      <c r="I8790" s="12" t="s">
        <v>4162</v>
      </c>
      <c r="J8790" s="3">
        <v>158</v>
      </c>
      <c r="K8790" s="3" t="str">
        <f>IF(VLOOKUP(D8790,'Resources Final'!A:C,3,FALSE)=0,"",VLOOKUP(D8790,'Resources Final'!A:C,3,FALSE))</f>
        <v>Y</v>
      </c>
      <c r="L8790" s="3" t="str">
        <f>IF(VLOOKUP(D8790,'Resources Final'!A:D,4,FALSE)=0,"",VLOOKUP(D8790,'Resources Final'!A:D,4,FALSE))</f>
        <v/>
      </c>
      <c r="M8790" s="3" t="str">
        <f>IF(VLOOKUP(D8790,'Resources Final'!A:E,5,FALSE)=0,"",VLOOKUP(D8790,'Resources Final'!A:E,5,FALSE))</f>
        <v/>
      </c>
      <c r="N8790" s="7" t="str">
        <f>IF(VLOOKUP(D8790,'Resources Final'!A:F,6,FALSE)=0,"",VLOOKUP(D8790,'Resources Final'!A:F,6,FALSE))</f>
        <v/>
      </c>
      <c r="O8790" s="3" t="str">
        <f>IF(VLOOKUP(D8790,'Resources Final'!A:G,7,FALSE)=0,"",VLOOKUP(D8790,'Resources Final'!A:G,7,FALSE))</f>
        <v/>
      </c>
    </row>
    <row r="8791" spans="1:15" x14ac:dyDescent="0.2">
      <c r="A8791" s="11">
        <v>990</v>
      </c>
      <c r="B8791" s="11" t="str">
        <f t="shared" si="152"/>
        <v>Fred C. and Mary R. Koch Foundation_Collins, Patrick20132000</v>
      </c>
      <c r="C8791" s="11" t="s">
        <v>4161</v>
      </c>
      <c r="D8791" s="11" t="s">
        <v>797</v>
      </c>
      <c r="E8791" s="11" t="s">
        <v>797</v>
      </c>
      <c r="F8791" s="4">
        <v>2000</v>
      </c>
      <c r="G8791" s="3">
        <v>2013</v>
      </c>
      <c r="H8791" s="3" t="s">
        <v>21</v>
      </c>
      <c r="I8791" s="12" t="s">
        <v>4162</v>
      </c>
      <c r="J8791" s="3">
        <v>159</v>
      </c>
      <c r="K8791" s="3" t="str">
        <f>IF(VLOOKUP(D8791,'Resources Final'!A:C,3,FALSE)=0,"",VLOOKUP(D8791,'Resources Final'!A:C,3,FALSE))</f>
        <v>Y</v>
      </c>
      <c r="L8791" s="3" t="str">
        <f>IF(VLOOKUP(D8791,'Resources Final'!A:D,4,FALSE)=0,"",VLOOKUP(D8791,'Resources Final'!A:D,4,FALSE))</f>
        <v/>
      </c>
      <c r="M8791" s="3" t="str">
        <f>IF(VLOOKUP(D8791,'Resources Final'!A:E,5,FALSE)=0,"",VLOOKUP(D8791,'Resources Final'!A:E,5,FALSE))</f>
        <v/>
      </c>
      <c r="N8791" s="7" t="str">
        <f>IF(VLOOKUP(D8791,'Resources Final'!A:F,6,FALSE)=0,"",VLOOKUP(D8791,'Resources Final'!A:F,6,FALSE))</f>
        <v/>
      </c>
      <c r="O8791" s="3" t="str">
        <f>IF(VLOOKUP(D8791,'Resources Final'!A:G,7,FALSE)=0,"",VLOOKUP(D8791,'Resources Final'!A:G,7,FALSE))</f>
        <v/>
      </c>
    </row>
    <row r="8792" spans="1:15" x14ac:dyDescent="0.2">
      <c r="A8792" s="11">
        <v>990</v>
      </c>
      <c r="B8792" s="11" t="str">
        <f t="shared" si="152"/>
        <v>Fred C. and Mary R. Koch Foundation_Yerkes, Patrick20132000</v>
      </c>
      <c r="C8792" s="11" t="s">
        <v>4161</v>
      </c>
      <c r="D8792" s="11" t="s">
        <v>4110</v>
      </c>
      <c r="E8792" s="11" t="s">
        <v>4110</v>
      </c>
      <c r="F8792" s="4">
        <v>2000</v>
      </c>
      <c r="G8792" s="3">
        <v>2013</v>
      </c>
      <c r="H8792" s="3" t="s">
        <v>21</v>
      </c>
      <c r="I8792" s="12" t="s">
        <v>4162</v>
      </c>
      <c r="J8792" s="3">
        <v>160</v>
      </c>
      <c r="K8792" s="3" t="str">
        <f>IF(VLOOKUP(D8792,'Resources Final'!A:C,3,FALSE)=0,"",VLOOKUP(D8792,'Resources Final'!A:C,3,FALSE))</f>
        <v>Y</v>
      </c>
      <c r="L8792" s="3" t="str">
        <f>IF(VLOOKUP(D8792,'Resources Final'!A:D,4,FALSE)=0,"",VLOOKUP(D8792,'Resources Final'!A:D,4,FALSE))</f>
        <v/>
      </c>
      <c r="M8792" s="3" t="str">
        <f>IF(VLOOKUP(D8792,'Resources Final'!A:E,5,FALSE)=0,"",VLOOKUP(D8792,'Resources Final'!A:E,5,FALSE))</f>
        <v/>
      </c>
      <c r="N8792" s="7" t="str">
        <f>IF(VLOOKUP(D8792,'Resources Final'!A:F,6,FALSE)=0,"",VLOOKUP(D8792,'Resources Final'!A:F,6,FALSE))</f>
        <v/>
      </c>
      <c r="O8792" s="3" t="str">
        <f>IF(VLOOKUP(D8792,'Resources Final'!A:G,7,FALSE)=0,"",VLOOKUP(D8792,'Resources Final'!A:G,7,FALSE))</f>
        <v/>
      </c>
    </row>
    <row r="8793" spans="1:15" x14ac:dyDescent="0.2">
      <c r="A8793" s="11">
        <v>990</v>
      </c>
      <c r="B8793" s="11" t="str">
        <f t="shared" si="152"/>
        <v>Fred C. and Mary R. Koch Foundation_Clark, Peter20132000</v>
      </c>
      <c r="C8793" s="11" t="s">
        <v>4161</v>
      </c>
      <c r="D8793" s="11" t="s">
        <v>744</v>
      </c>
      <c r="E8793" s="11" t="s">
        <v>744</v>
      </c>
      <c r="F8793" s="4">
        <v>2000</v>
      </c>
      <c r="G8793" s="3">
        <v>2013</v>
      </c>
      <c r="H8793" s="3" t="s">
        <v>21</v>
      </c>
      <c r="I8793" s="12" t="s">
        <v>4162</v>
      </c>
      <c r="J8793" s="3">
        <v>161</v>
      </c>
      <c r="K8793" s="3" t="str">
        <f>IF(VLOOKUP(D8793,'Resources Final'!A:C,3,FALSE)=0,"",VLOOKUP(D8793,'Resources Final'!A:C,3,FALSE))</f>
        <v>Y</v>
      </c>
      <c r="L8793" s="3" t="str">
        <f>IF(VLOOKUP(D8793,'Resources Final'!A:D,4,FALSE)=0,"",VLOOKUP(D8793,'Resources Final'!A:D,4,FALSE))</f>
        <v/>
      </c>
      <c r="M8793" s="3" t="str">
        <f>IF(VLOOKUP(D8793,'Resources Final'!A:E,5,FALSE)=0,"",VLOOKUP(D8793,'Resources Final'!A:E,5,FALSE))</f>
        <v/>
      </c>
      <c r="N8793" s="7" t="str">
        <f>IF(VLOOKUP(D8793,'Resources Final'!A:F,6,FALSE)=0,"",VLOOKUP(D8793,'Resources Final'!A:F,6,FALSE))</f>
        <v/>
      </c>
      <c r="O8793" s="3" t="str">
        <f>IF(VLOOKUP(D8793,'Resources Final'!A:G,7,FALSE)=0,"",VLOOKUP(D8793,'Resources Final'!A:G,7,FALSE))</f>
        <v/>
      </c>
    </row>
    <row r="8794" spans="1:15" x14ac:dyDescent="0.2">
      <c r="A8794" s="11">
        <v>990</v>
      </c>
      <c r="B8794" s="11" t="str">
        <f t="shared" si="152"/>
        <v>Fred C. and Mary R. Koch Foundation_Fritsche, Philip20132000</v>
      </c>
      <c r="C8794" s="11" t="s">
        <v>4161</v>
      </c>
      <c r="D8794" s="11" t="s">
        <v>1310</v>
      </c>
      <c r="E8794" s="11" t="s">
        <v>1310</v>
      </c>
      <c r="F8794" s="4">
        <v>2000</v>
      </c>
      <c r="G8794" s="3">
        <v>2013</v>
      </c>
      <c r="H8794" s="3" t="s">
        <v>21</v>
      </c>
      <c r="I8794" s="12" t="s">
        <v>4162</v>
      </c>
      <c r="J8794" s="3">
        <v>162</v>
      </c>
      <c r="K8794" s="3" t="str">
        <f>IF(VLOOKUP(D8794,'Resources Final'!A:C,3,FALSE)=0,"",VLOOKUP(D8794,'Resources Final'!A:C,3,FALSE))</f>
        <v>Y</v>
      </c>
      <c r="L8794" s="3" t="str">
        <f>IF(VLOOKUP(D8794,'Resources Final'!A:D,4,FALSE)=0,"",VLOOKUP(D8794,'Resources Final'!A:D,4,FALSE))</f>
        <v/>
      </c>
      <c r="M8794" s="3" t="str">
        <f>IF(VLOOKUP(D8794,'Resources Final'!A:E,5,FALSE)=0,"",VLOOKUP(D8794,'Resources Final'!A:E,5,FALSE))</f>
        <v/>
      </c>
      <c r="N8794" s="7" t="str">
        <f>IF(VLOOKUP(D8794,'Resources Final'!A:F,6,FALSE)=0,"",VLOOKUP(D8794,'Resources Final'!A:F,6,FALSE))</f>
        <v/>
      </c>
      <c r="O8794" s="3" t="str">
        <f>IF(VLOOKUP(D8794,'Resources Final'!A:G,7,FALSE)=0,"",VLOOKUP(D8794,'Resources Final'!A:G,7,FALSE))</f>
        <v/>
      </c>
    </row>
    <row r="8795" spans="1:15" x14ac:dyDescent="0.2">
      <c r="A8795" s="11">
        <v>990</v>
      </c>
      <c r="B8795" s="11" t="str">
        <f t="shared" si="152"/>
        <v>Fred C. and Mary R. Koch Foundation_Poerter, Piritta20132000</v>
      </c>
      <c r="C8795" s="11" t="s">
        <v>4161</v>
      </c>
      <c r="D8795" s="11" t="s">
        <v>2868</v>
      </c>
      <c r="E8795" s="11" t="s">
        <v>2868</v>
      </c>
      <c r="F8795" s="4">
        <v>2000</v>
      </c>
      <c r="G8795" s="3">
        <v>2013</v>
      </c>
      <c r="H8795" s="3" t="s">
        <v>21</v>
      </c>
      <c r="I8795" s="12" t="s">
        <v>4162</v>
      </c>
      <c r="J8795" s="3">
        <v>163</v>
      </c>
      <c r="K8795" s="3" t="str">
        <f>IF(VLOOKUP(D8795,'Resources Final'!A:C,3,FALSE)=0,"",VLOOKUP(D8795,'Resources Final'!A:C,3,FALSE))</f>
        <v>Y</v>
      </c>
      <c r="L8795" s="3" t="str">
        <f>IF(VLOOKUP(D8795,'Resources Final'!A:D,4,FALSE)=0,"",VLOOKUP(D8795,'Resources Final'!A:D,4,FALSE))</f>
        <v/>
      </c>
      <c r="M8795" s="3" t="str">
        <f>IF(VLOOKUP(D8795,'Resources Final'!A:E,5,FALSE)=0,"",VLOOKUP(D8795,'Resources Final'!A:E,5,FALSE))</f>
        <v/>
      </c>
      <c r="N8795" s="7" t="str">
        <f>IF(VLOOKUP(D8795,'Resources Final'!A:F,6,FALSE)=0,"",VLOOKUP(D8795,'Resources Final'!A:F,6,FALSE))</f>
        <v/>
      </c>
      <c r="O8795" s="3" t="str">
        <f>IF(VLOOKUP(D8795,'Resources Final'!A:G,7,FALSE)=0,"",VLOOKUP(D8795,'Resources Final'!A:G,7,FALSE))</f>
        <v/>
      </c>
    </row>
    <row r="8796" spans="1:15" x14ac:dyDescent="0.2">
      <c r="A8796" s="11">
        <v>990</v>
      </c>
      <c r="B8796" s="11" t="str">
        <f t="shared" si="152"/>
        <v>Fred C. and Mary R. Koch Foundation_Richey, Preston20132000</v>
      </c>
      <c r="C8796" s="11" t="s">
        <v>4161</v>
      </c>
      <c r="D8796" s="11" t="s">
        <v>3063</v>
      </c>
      <c r="E8796" s="11" t="s">
        <v>3063</v>
      </c>
      <c r="F8796" s="4">
        <v>2000</v>
      </c>
      <c r="G8796" s="3">
        <v>2013</v>
      </c>
      <c r="H8796" s="3" t="s">
        <v>21</v>
      </c>
      <c r="I8796" s="12" t="s">
        <v>4162</v>
      </c>
      <c r="J8796" s="3">
        <v>164</v>
      </c>
      <c r="K8796" s="3" t="str">
        <f>IF(VLOOKUP(D8796,'Resources Final'!A:C,3,FALSE)=0,"",VLOOKUP(D8796,'Resources Final'!A:C,3,FALSE))</f>
        <v>Y</v>
      </c>
      <c r="L8796" s="3" t="str">
        <f>IF(VLOOKUP(D8796,'Resources Final'!A:D,4,FALSE)=0,"",VLOOKUP(D8796,'Resources Final'!A:D,4,FALSE))</f>
        <v/>
      </c>
      <c r="M8796" s="3" t="str">
        <f>IF(VLOOKUP(D8796,'Resources Final'!A:E,5,FALSE)=0,"",VLOOKUP(D8796,'Resources Final'!A:E,5,FALSE))</f>
        <v/>
      </c>
      <c r="N8796" s="7" t="str">
        <f>IF(VLOOKUP(D8796,'Resources Final'!A:F,6,FALSE)=0,"",VLOOKUP(D8796,'Resources Final'!A:F,6,FALSE))</f>
        <v/>
      </c>
      <c r="O8796" s="3" t="str">
        <f>IF(VLOOKUP(D8796,'Resources Final'!A:G,7,FALSE)=0,"",VLOOKUP(D8796,'Resources Final'!A:G,7,FALSE))</f>
        <v/>
      </c>
    </row>
    <row r="8797" spans="1:15" x14ac:dyDescent="0.2">
      <c r="A8797" s="11">
        <v>990</v>
      </c>
      <c r="B8797" s="11" t="str">
        <f t="shared" si="152"/>
        <v>Fred C. and Mary R. Koch Foundation_Macari, Rachel20132000</v>
      </c>
      <c r="C8797" s="11" t="s">
        <v>4161</v>
      </c>
      <c r="D8797" s="11" t="s">
        <v>2278</v>
      </c>
      <c r="E8797" s="11" t="s">
        <v>2278</v>
      </c>
      <c r="F8797" s="4">
        <v>2000</v>
      </c>
      <c r="G8797" s="3">
        <v>2013</v>
      </c>
      <c r="H8797" s="3" t="s">
        <v>21</v>
      </c>
      <c r="I8797" s="12" t="s">
        <v>4162</v>
      </c>
      <c r="J8797" s="3">
        <v>165</v>
      </c>
      <c r="K8797" s="3" t="str">
        <f>IF(VLOOKUP(D8797,'Resources Final'!A:C,3,FALSE)=0,"",VLOOKUP(D8797,'Resources Final'!A:C,3,FALSE))</f>
        <v>Y</v>
      </c>
      <c r="L8797" s="3" t="str">
        <f>IF(VLOOKUP(D8797,'Resources Final'!A:D,4,FALSE)=0,"",VLOOKUP(D8797,'Resources Final'!A:D,4,FALSE))</f>
        <v/>
      </c>
      <c r="M8797" s="3" t="str">
        <f>IF(VLOOKUP(D8797,'Resources Final'!A:E,5,FALSE)=0,"",VLOOKUP(D8797,'Resources Final'!A:E,5,FALSE))</f>
        <v/>
      </c>
      <c r="N8797" s="7" t="str">
        <f>IF(VLOOKUP(D8797,'Resources Final'!A:F,6,FALSE)=0,"",VLOOKUP(D8797,'Resources Final'!A:F,6,FALSE))</f>
        <v/>
      </c>
      <c r="O8797" s="3" t="str">
        <f>IF(VLOOKUP(D8797,'Resources Final'!A:G,7,FALSE)=0,"",VLOOKUP(D8797,'Resources Final'!A:G,7,FALSE))</f>
        <v/>
      </c>
    </row>
    <row r="8798" spans="1:15" x14ac:dyDescent="0.2">
      <c r="A8798" s="11">
        <v>990</v>
      </c>
      <c r="B8798" s="11" t="str">
        <f t="shared" si="152"/>
        <v>Fred C. and Mary R. Koch Foundation_Price, Rachel20132000</v>
      </c>
      <c r="C8798" s="11" t="s">
        <v>4161</v>
      </c>
      <c r="D8798" s="11" t="s">
        <v>2903</v>
      </c>
      <c r="E8798" s="11" t="s">
        <v>2903</v>
      </c>
      <c r="F8798" s="4">
        <v>2000</v>
      </c>
      <c r="G8798" s="3">
        <v>2013</v>
      </c>
      <c r="H8798" s="3" t="s">
        <v>21</v>
      </c>
      <c r="I8798" s="12" t="s">
        <v>4162</v>
      </c>
      <c r="J8798" s="3">
        <v>166</v>
      </c>
      <c r="K8798" s="3" t="str">
        <f>IF(VLOOKUP(D8798,'Resources Final'!A:C,3,FALSE)=0,"",VLOOKUP(D8798,'Resources Final'!A:C,3,FALSE))</f>
        <v>Y</v>
      </c>
      <c r="L8798" s="3" t="str">
        <f>IF(VLOOKUP(D8798,'Resources Final'!A:D,4,FALSE)=0,"",VLOOKUP(D8798,'Resources Final'!A:D,4,FALSE))</f>
        <v/>
      </c>
      <c r="M8798" s="3" t="str">
        <f>IF(VLOOKUP(D8798,'Resources Final'!A:E,5,FALSE)=0,"",VLOOKUP(D8798,'Resources Final'!A:E,5,FALSE))</f>
        <v/>
      </c>
      <c r="N8798" s="7" t="str">
        <f>IF(VLOOKUP(D8798,'Resources Final'!A:F,6,FALSE)=0,"",VLOOKUP(D8798,'Resources Final'!A:F,6,FALSE))</f>
        <v/>
      </c>
      <c r="O8798" s="3" t="str">
        <f>IF(VLOOKUP(D8798,'Resources Final'!A:G,7,FALSE)=0,"",VLOOKUP(D8798,'Resources Final'!A:G,7,FALSE))</f>
        <v/>
      </c>
    </row>
    <row r="8799" spans="1:15" x14ac:dyDescent="0.2">
      <c r="A8799" s="11">
        <v>990</v>
      </c>
      <c r="B8799" s="11" t="str">
        <f t="shared" si="152"/>
        <v>Fred C. and Mary R. Koch Foundation_Rye, Rachel20132000</v>
      </c>
      <c r="C8799" s="11" t="s">
        <v>4161</v>
      </c>
      <c r="D8799" s="11" t="s">
        <v>3158</v>
      </c>
      <c r="E8799" s="11" t="s">
        <v>3158</v>
      </c>
      <c r="F8799" s="4">
        <v>2000</v>
      </c>
      <c r="G8799" s="3">
        <v>2013</v>
      </c>
      <c r="H8799" s="3" t="s">
        <v>21</v>
      </c>
      <c r="I8799" s="12" t="s">
        <v>4162</v>
      </c>
      <c r="J8799" s="3">
        <v>167</v>
      </c>
      <c r="K8799" s="3" t="str">
        <f>IF(VLOOKUP(D8799,'Resources Final'!A:C,3,FALSE)=0,"",VLOOKUP(D8799,'Resources Final'!A:C,3,FALSE))</f>
        <v>Y</v>
      </c>
      <c r="L8799" s="3" t="str">
        <f>IF(VLOOKUP(D8799,'Resources Final'!A:D,4,FALSE)=0,"",VLOOKUP(D8799,'Resources Final'!A:D,4,FALSE))</f>
        <v/>
      </c>
      <c r="M8799" s="3" t="str">
        <f>IF(VLOOKUP(D8799,'Resources Final'!A:E,5,FALSE)=0,"",VLOOKUP(D8799,'Resources Final'!A:E,5,FALSE))</f>
        <v/>
      </c>
      <c r="N8799" s="7" t="str">
        <f>IF(VLOOKUP(D8799,'Resources Final'!A:F,6,FALSE)=0,"",VLOOKUP(D8799,'Resources Final'!A:F,6,FALSE))</f>
        <v/>
      </c>
      <c r="O8799" s="3" t="str">
        <f>IF(VLOOKUP(D8799,'Resources Final'!A:G,7,FALSE)=0,"",VLOOKUP(D8799,'Resources Final'!A:G,7,FALSE))</f>
        <v/>
      </c>
    </row>
    <row r="8800" spans="1:15" x14ac:dyDescent="0.2">
      <c r="A8800" s="11">
        <v>990</v>
      </c>
      <c r="B8800" s="11" t="str">
        <f t="shared" si="152"/>
        <v>Fred C. and Mary R. Koch Foundation_Returned Scholarship2013-1000</v>
      </c>
      <c r="C8800" s="11" t="s">
        <v>4161</v>
      </c>
      <c r="D8800" s="11" t="s">
        <v>3050</v>
      </c>
      <c r="E8800" s="11" t="s">
        <v>3050</v>
      </c>
      <c r="F8800" s="4">
        <v>-1000</v>
      </c>
      <c r="G8800" s="3">
        <v>2013</v>
      </c>
      <c r="H8800" s="3" t="s">
        <v>21</v>
      </c>
      <c r="I8800" s="12" t="s">
        <v>4162</v>
      </c>
      <c r="J8800" s="3">
        <v>168</v>
      </c>
      <c r="K8800" s="3" t="str">
        <f>IF(VLOOKUP(D8800,'Resources Final'!A:C,3,FALSE)=0,"",VLOOKUP(D8800,'Resources Final'!A:C,3,FALSE))</f>
        <v>Y</v>
      </c>
      <c r="L8800" s="3" t="str">
        <f>IF(VLOOKUP(D8800,'Resources Final'!A:D,4,FALSE)=0,"",VLOOKUP(D8800,'Resources Final'!A:D,4,FALSE))</f>
        <v/>
      </c>
      <c r="M8800" s="3" t="str">
        <f>IF(VLOOKUP(D8800,'Resources Final'!A:E,5,FALSE)=0,"",VLOOKUP(D8800,'Resources Final'!A:E,5,FALSE))</f>
        <v/>
      </c>
      <c r="N8800" s="7" t="str">
        <f>IF(VLOOKUP(D8800,'Resources Final'!A:F,6,FALSE)=0,"",VLOOKUP(D8800,'Resources Final'!A:F,6,FALSE))</f>
        <v/>
      </c>
      <c r="O8800" s="3" t="str">
        <f>IF(VLOOKUP(D8800,'Resources Final'!A:G,7,FALSE)=0,"",VLOOKUP(D8800,'Resources Final'!A:G,7,FALSE))</f>
        <v/>
      </c>
    </row>
    <row r="8801" spans="1:15" x14ac:dyDescent="0.2">
      <c r="A8801" s="11">
        <v>990</v>
      </c>
      <c r="B8801" s="11" t="str">
        <f t="shared" si="152"/>
        <v>Fred C. and Mary R. Koch Foundation_Ehrlich, Robert20132000</v>
      </c>
      <c r="C8801" s="11" t="s">
        <v>4161</v>
      </c>
      <c r="D8801" s="11" t="s">
        <v>1116</v>
      </c>
      <c r="E8801" s="11" t="s">
        <v>1116</v>
      </c>
      <c r="F8801" s="4">
        <v>2000</v>
      </c>
      <c r="G8801" s="3">
        <v>2013</v>
      </c>
      <c r="H8801" s="3" t="s">
        <v>21</v>
      </c>
      <c r="I8801" s="12" t="s">
        <v>4162</v>
      </c>
      <c r="J8801" s="3">
        <v>169</v>
      </c>
      <c r="K8801" s="3" t="str">
        <f>IF(VLOOKUP(D8801,'Resources Final'!A:C,3,FALSE)=0,"",VLOOKUP(D8801,'Resources Final'!A:C,3,FALSE))</f>
        <v>Y</v>
      </c>
      <c r="L8801" s="3" t="str">
        <f>IF(VLOOKUP(D8801,'Resources Final'!A:D,4,FALSE)=0,"",VLOOKUP(D8801,'Resources Final'!A:D,4,FALSE))</f>
        <v/>
      </c>
      <c r="M8801" s="3" t="str">
        <f>IF(VLOOKUP(D8801,'Resources Final'!A:E,5,FALSE)=0,"",VLOOKUP(D8801,'Resources Final'!A:E,5,FALSE))</f>
        <v/>
      </c>
      <c r="N8801" s="7" t="str">
        <f>IF(VLOOKUP(D8801,'Resources Final'!A:F,6,FALSE)=0,"",VLOOKUP(D8801,'Resources Final'!A:F,6,FALSE))</f>
        <v/>
      </c>
      <c r="O8801" s="3" t="str">
        <f>IF(VLOOKUP(D8801,'Resources Final'!A:G,7,FALSE)=0,"",VLOOKUP(D8801,'Resources Final'!A:G,7,FALSE))</f>
        <v/>
      </c>
    </row>
    <row r="8802" spans="1:15" x14ac:dyDescent="0.2">
      <c r="A8802" s="11">
        <v>990</v>
      </c>
      <c r="B8802" s="11" t="str">
        <f t="shared" si="152"/>
        <v>Fred C. and Mary R. Koch Foundation_Gibson, Robert20132000</v>
      </c>
      <c r="C8802" s="11" t="s">
        <v>4161</v>
      </c>
      <c r="D8802" s="11" t="s">
        <v>1397</v>
      </c>
      <c r="E8802" s="11" t="s">
        <v>1397</v>
      </c>
      <c r="F8802" s="4">
        <v>2000</v>
      </c>
      <c r="G8802" s="3">
        <v>2013</v>
      </c>
      <c r="H8802" s="3" t="s">
        <v>21</v>
      </c>
      <c r="I8802" s="12" t="s">
        <v>4162</v>
      </c>
      <c r="J8802" s="3">
        <v>170</v>
      </c>
      <c r="K8802" s="3" t="str">
        <f>IF(VLOOKUP(D8802,'Resources Final'!A:C,3,FALSE)=0,"",VLOOKUP(D8802,'Resources Final'!A:C,3,FALSE))</f>
        <v>Y</v>
      </c>
      <c r="L8802" s="3" t="str">
        <f>IF(VLOOKUP(D8802,'Resources Final'!A:D,4,FALSE)=0,"",VLOOKUP(D8802,'Resources Final'!A:D,4,FALSE))</f>
        <v/>
      </c>
      <c r="M8802" s="3" t="str">
        <f>IF(VLOOKUP(D8802,'Resources Final'!A:E,5,FALSE)=0,"",VLOOKUP(D8802,'Resources Final'!A:E,5,FALSE))</f>
        <v/>
      </c>
      <c r="N8802" s="7" t="str">
        <f>IF(VLOOKUP(D8802,'Resources Final'!A:F,6,FALSE)=0,"",VLOOKUP(D8802,'Resources Final'!A:F,6,FALSE))</f>
        <v/>
      </c>
      <c r="O8802" s="3" t="str">
        <f>IF(VLOOKUP(D8802,'Resources Final'!A:G,7,FALSE)=0,"",VLOOKUP(D8802,'Resources Final'!A:G,7,FALSE))</f>
        <v/>
      </c>
    </row>
    <row r="8803" spans="1:15" x14ac:dyDescent="0.2">
      <c r="A8803" s="11">
        <v>990</v>
      </c>
      <c r="B8803" s="11" t="str">
        <f t="shared" si="152"/>
        <v>Fred C. and Mary R. Koch Foundation_Short, Robert20132000</v>
      </c>
      <c r="C8803" s="11" t="s">
        <v>4161</v>
      </c>
      <c r="D8803" s="11" t="s">
        <v>3311</v>
      </c>
      <c r="E8803" s="11" t="s">
        <v>3311</v>
      </c>
      <c r="F8803" s="4">
        <v>2000</v>
      </c>
      <c r="G8803" s="3">
        <v>2013</v>
      </c>
      <c r="H8803" s="3" t="s">
        <v>21</v>
      </c>
      <c r="I8803" s="12" t="s">
        <v>4162</v>
      </c>
      <c r="J8803" s="3">
        <v>171</v>
      </c>
      <c r="K8803" s="3" t="str">
        <f>IF(VLOOKUP(D8803,'Resources Final'!A:C,3,FALSE)=0,"",VLOOKUP(D8803,'Resources Final'!A:C,3,FALSE))</f>
        <v>Y</v>
      </c>
      <c r="L8803" s="3" t="str">
        <f>IF(VLOOKUP(D8803,'Resources Final'!A:D,4,FALSE)=0,"",VLOOKUP(D8803,'Resources Final'!A:D,4,FALSE))</f>
        <v/>
      </c>
      <c r="M8803" s="3" t="str">
        <f>IF(VLOOKUP(D8803,'Resources Final'!A:E,5,FALSE)=0,"",VLOOKUP(D8803,'Resources Final'!A:E,5,FALSE))</f>
        <v/>
      </c>
      <c r="N8803" s="7" t="str">
        <f>IF(VLOOKUP(D8803,'Resources Final'!A:F,6,FALSE)=0,"",VLOOKUP(D8803,'Resources Final'!A:F,6,FALSE))</f>
        <v/>
      </c>
      <c r="O8803" s="3" t="str">
        <f>IF(VLOOKUP(D8803,'Resources Final'!A:G,7,FALSE)=0,"",VLOOKUP(D8803,'Resources Final'!A:G,7,FALSE))</f>
        <v/>
      </c>
    </row>
    <row r="8804" spans="1:15" x14ac:dyDescent="0.2">
      <c r="A8804" s="11">
        <v>990</v>
      </c>
      <c r="B8804" s="11" t="str">
        <f t="shared" si="152"/>
        <v>Fred C. and Mary R. Koch Foundation_Malone, Ryan20132000</v>
      </c>
      <c r="C8804" s="11" t="s">
        <v>4161</v>
      </c>
      <c r="D8804" s="11" t="s">
        <v>2305</v>
      </c>
      <c r="E8804" s="11" t="s">
        <v>2305</v>
      </c>
      <c r="F8804" s="4">
        <v>2000</v>
      </c>
      <c r="G8804" s="3">
        <v>2013</v>
      </c>
      <c r="H8804" s="3" t="s">
        <v>21</v>
      </c>
      <c r="I8804" s="12" t="s">
        <v>4162</v>
      </c>
      <c r="J8804" s="3">
        <v>172</v>
      </c>
      <c r="K8804" s="3" t="str">
        <f>IF(VLOOKUP(D8804,'Resources Final'!A:C,3,FALSE)=0,"",VLOOKUP(D8804,'Resources Final'!A:C,3,FALSE))</f>
        <v>Y</v>
      </c>
      <c r="L8804" s="3" t="str">
        <f>IF(VLOOKUP(D8804,'Resources Final'!A:D,4,FALSE)=0,"",VLOOKUP(D8804,'Resources Final'!A:D,4,FALSE))</f>
        <v/>
      </c>
      <c r="M8804" s="3" t="str">
        <f>IF(VLOOKUP(D8804,'Resources Final'!A:E,5,FALSE)=0,"",VLOOKUP(D8804,'Resources Final'!A:E,5,FALSE))</f>
        <v/>
      </c>
      <c r="N8804" s="7" t="str">
        <f>IF(VLOOKUP(D8804,'Resources Final'!A:F,6,FALSE)=0,"",VLOOKUP(D8804,'Resources Final'!A:F,6,FALSE))</f>
        <v/>
      </c>
      <c r="O8804" s="3" t="str">
        <f>IF(VLOOKUP(D8804,'Resources Final'!A:G,7,FALSE)=0,"",VLOOKUP(D8804,'Resources Final'!A:G,7,FALSE))</f>
        <v/>
      </c>
    </row>
    <row r="8805" spans="1:15" x14ac:dyDescent="0.2">
      <c r="A8805" s="11">
        <v>990</v>
      </c>
      <c r="B8805" s="11" t="str">
        <f t="shared" si="152"/>
        <v>Fred C. and Mary R. Koch Foundation_Bhakta, Saajan20132000</v>
      </c>
      <c r="C8805" s="11" t="s">
        <v>4161</v>
      </c>
      <c r="D8805" s="11" t="s">
        <v>423</v>
      </c>
      <c r="E8805" s="11" t="s">
        <v>423</v>
      </c>
      <c r="F8805" s="4">
        <v>2000</v>
      </c>
      <c r="G8805" s="3">
        <v>2013</v>
      </c>
      <c r="H8805" s="3" t="s">
        <v>21</v>
      </c>
      <c r="I8805" s="12" t="s">
        <v>4162</v>
      </c>
      <c r="J8805" s="3">
        <v>173</v>
      </c>
      <c r="K8805" s="3" t="str">
        <f>IF(VLOOKUP(D8805,'Resources Final'!A:C,3,FALSE)=0,"",VLOOKUP(D8805,'Resources Final'!A:C,3,FALSE))</f>
        <v>Y</v>
      </c>
      <c r="L8805" s="3" t="str">
        <f>IF(VLOOKUP(D8805,'Resources Final'!A:D,4,FALSE)=0,"",VLOOKUP(D8805,'Resources Final'!A:D,4,FALSE))</f>
        <v/>
      </c>
      <c r="M8805" s="3" t="str">
        <f>IF(VLOOKUP(D8805,'Resources Final'!A:E,5,FALSE)=0,"",VLOOKUP(D8805,'Resources Final'!A:E,5,FALSE))</f>
        <v/>
      </c>
      <c r="N8805" s="7" t="str">
        <f>IF(VLOOKUP(D8805,'Resources Final'!A:F,6,FALSE)=0,"",VLOOKUP(D8805,'Resources Final'!A:F,6,FALSE))</f>
        <v/>
      </c>
      <c r="O8805" s="3" t="str">
        <f>IF(VLOOKUP(D8805,'Resources Final'!A:G,7,FALSE)=0,"",VLOOKUP(D8805,'Resources Final'!A:G,7,FALSE))</f>
        <v/>
      </c>
    </row>
    <row r="8806" spans="1:15" x14ac:dyDescent="0.2">
      <c r="A8806" s="11">
        <v>990</v>
      </c>
      <c r="B8806" s="11" t="str">
        <f t="shared" si="152"/>
        <v>Fred C. and Mary R. Koch Foundation_Rajendran, Sakthi20132000</v>
      </c>
      <c r="C8806" s="11" t="s">
        <v>4161</v>
      </c>
      <c r="D8806" s="11" t="s">
        <v>2977</v>
      </c>
      <c r="E8806" s="11" t="s">
        <v>2977</v>
      </c>
      <c r="F8806" s="4">
        <v>2000</v>
      </c>
      <c r="G8806" s="3">
        <v>2013</v>
      </c>
      <c r="H8806" s="3" t="s">
        <v>21</v>
      </c>
      <c r="I8806" s="12" t="s">
        <v>4162</v>
      </c>
      <c r="J8806" s="3">
        <v>174</v>
      </c>
      <c r="K8806" s="3" t="str">
        <f>IF(VLOOKUP(D8806,'Resources Final'!A:C,3,FALSE)=0,"",VLOOKUP(D8806,'Resources Final'!A:C,3,FALSE))</f>
        <v>Y</v>
      </c>
      <c r="L8806" s="3" t="str">
        <f>IF(VLOOKUP(D8806,'Resources Final'!A:D,4,FALSE)=0,"",VLOOKUP(D8806,'Resources Final'!A:D,4,FALSE))</f>
        <v/>
      </c>
      <c r="M8806" s="3" t="str">
        <f>IF(VLOOKUP(D8806,'Resources Final'!A:E,5,FALSE)=0,"",VLOOKUP(D8806,'Resources Final'!A:E,5,FALSE))</f>
        <v/>
      </c>
      <c r="N8806" s="7" t="str">
        <f>IF(VLOOKUP(D8806,'Resources Final'!A:F,6,FALSE)=0,"",VLOOKUP(D8806,'Resources Final'!A:F,6,FALSE))</f>
        <v/>
      </c>
      <c r="O8806" s="3" t="str">
        <f>IF(VLOOKUP(D8806,'Resources Final'!A:G,7,FALSE)=0,"",VLOOKUP(D8806,'Resources Final'!A:G,7,FALSE))</f>
        <v/>
      </c>
    </row>
    <row r="8807" spans="1:15" x14ac:dyDescent="0.2">
      <c r="A8807" s="11">
        <v>990</v>
      </c>
      <c r="B8807" s="11" t="str">
        <f t="shared" si="152"/>
        <v>Fred C. and Mary R. Koch Foundation_Clayton, Sara20132000</v>
      </c>
      <c r="C8807" s="11" t="s">
        <v>4161</v>
      </c>
      <c r="D8807" s="11" t="s">
        <v>754</v>
      </c>
      <c r="E8807" s="11" t="s">
        <v>754</v>
      </c>
      <c r="F8807" s="4">
        <v>2000</v>
      </c>
      <c r="G8807" s="3">
        <v>2013</v>
      </c>
      <c r="H8807" s="3" t="s">
        <v>21</v>
      </c>
      <c r="I8807" s="12" t="s">
        <v>4162</v>
      </c>
      <c r="J8807" s="3">
        <v>175</v>
      </c>
      <c r="K8807" s="3" t="str">
        <f>IF(VLOOKUP(D8807,'Resources Final'!A:C,3,FALSE)=0,"",VLOOKUP(D8807,'Resources Final'!A:C,3,FALSE))</f>
        <v>Y</v>
      </c>
      <c r="L8807" s="3" t="str">
        <f>IF(VLOOKUP(D8807,'Resources Final'!A:D,4,FALSE)=0,"",VLOOKUP(D8807,'Resources Final'!A:D,4,FALSE))</f>
        <v/>
      </c>
      <c r="M8807" s="3" t="str">
        <f>IF(VLOOKUP(D8807,'Resources Final'!A:E,5,FALSE)=0,"",VLOOKUP(D8807,'Resources Final'!A:E,5,FALSE))</f>
        <v/>
      </c>
      <c r="N8807" s="7" t="str">
        <f>IF(VLOOKUP(D8807,'Resources Final'!A:F,6,FALSE)=0,"",VLOOKUP(D8807,'Resources Final'!A:F,6,FALSE))</f>
        <v/>
      </c>
      <c r="O8807" s="3" t="str">
        <f>IF(VLOOKUP(D8807,'Resources Final'!A:G,7,FALSE)=0,"",VLOOKUP(D8807,'Resources Final'!A:G,7,FALSE))</f>
        <v/>
      </c>
    </row>
    <row r="8808" spans="1:15" x14ac:dyDescent="0.2">
      <c r="A8808" s="11">
        <v>990</v>
      </c>
      <c r="B8808" s="11" t="str">
        <f t="shared" si="152"/>
        <v>Fred C. and Mary R. Koch Foundation_Sweigart, Sarah20132000</v>
      </c>
      <c r="C8808" s="11" t="s">
        <v>4161</v>
      </c>
      <c r="D8808" s="11" t="s">
        <v>3493</v>
      </c>
      <c r="E8808" s="11" t="s">
        <v>3493</v>
      </c>
      <c r="F8808" s="4">
        <v>2000</v>
      </c>
      <c r="G8808" s="3">
        <v>2013</v>
      </c>
      <c r="H8808" s="3" t="s">
        <v>21</v>
      </c>
      <c r="I8808" s="12" t="s">
        <v>4162</v>
      </c>
      <c r="J8808" s="3">
        <v>176</v>
      </c>
      <c r="K8808" s="3" t="str">
        <f>IF(VLOOKUP(D8808,'Resources Final'!A:C,3,FALSE)=0,"",VLOOKUP(D8808,'Resources Final'!A:C,3,FALSE))</f>
        <v>Y</v>
      </c>
      <c r="L8808" s="3" t="str">
        <f>IF(VLOOKUP(D8808,'Resources Final'!A:D,4,FALSE)=0,"",VLOOKUP(D8808,'Resources Final'!A:D,4,FALSE))</f>
        <v/>
      </c>
      <c r="M8808" s="3" t="str">
        <f>IF(VLOOKUP(D8808,'Resources Final'!A:E,5,FALSE)=0,"",VLOOKUP(D8808,'Resources Final'!A:E,5,FALSE))</f>
        <v/>
      </c>
      <c r="N8808" s="7" t="str">
        <f>IF(VLOOKUP(D8808,'Resources Final'!A:F,6,FALSE)=0,"",VLOOKUP(D8808,'Resources Final'!A:F,6,FALSE))</f>
        <v/>
      </c>
      <c r="O8808" s="3" t="str">
        <f>IF(VLOOKUP(D8808,'Resources Final'!A:G,7,FALSE)=0,"",VLOOKUP(D8808,'Resources Final'!A:G,7,FALSE))</f>
        <v/>
      </c>
    </row>
    <row r="8809" spans="1:15" x14ac:dyDescent="0.2">
      <c r="A8809" s="11">
        <v>990</v>
      </c>
      <c r="B8809" s="11" t="str">
        <f t="shared" si="152"/>
        <v>Fred C. and Mary R. Koch Foundation_Fareed, Shaaz20132000</v>
      </c>
      <c r="C8809" s="11" t="s">
        <v>4161</v>
      </c>
      <c r="D8809" s="11" t="s">
        <v>1191</v>
      </c>
      <c r="E8809" s="11" t="s">
        <v>1191</v>
      </c>
      <c r="F8809" s="4">
        <v>2000</v>
      </c>
      <c r="G8809" s="3">
        <v>2013</v>
      </c>
      <c r="H8809" s="3" t="s">
        <v>21</v>
      </c>
      <c r="I8809" s="12" t="s">
        <v>4162</v>
      </c>
      <c r="J8809" s="3">
        <v>177</v>
      </c>
      <c r="K8809" s="3" t="str">
        <f>IF(VLOOKUP(D8809,'Resources Final'!A:C,3,FALSE)=0,"",VLOOKUP(D8809,'Resources Final'!A:C,3,FALSE))</f>
        <v>Y</v>
      </c>
      <c r="L8809" s="3" t="str">
        <f>IF(VLOOKUP(D8809,'Resources Final'!A:D,4,FALSE)=0,"",VLOOKUP(D8809,'Resources Final'!A:D,4,FALSE))</f>
        <v/>
      </c>
      <c r="M8809" s="3" t="str">
        <f>IF(VLOOKUP(D8809,'Resources Final'!A:E,5,FALSE)=0,"",VLOOKUP(D8809,'Resources Final'!A:E,5,FALSE))</f>
        <v/>
      </c>
      <c r="N8809" s="7" t="str">
        <f>IF(VLOOKUP(D8809,'Resources Final'!A:F,6,FALSE)=0,"",VLOOKUP(D8809,'Resources Final'!A:F,6,FALSE))</f>
        <v/>
      </c>
      <c r="O8809" s="3" t="str">
        <f>IF(VLOOKUP(D8809,'Resources Final'!A:G,7,FALSE)=0,"",VLOOKUP(D8809,'Resources Final'!A:G,7,FALSE))</f>
        <v/>
      </c>
    </row>
    <row r="8810" spans="1:15" x14ac:dyDescent="0.2">
      <c r="A8810" s="11">
        <v>990</v>
      </c>
      <c r="B8810" s="11" t="str">
        <f t="shared" si="152"/>
        <v>Fred C. and Mary R. Koch Foundation_Ramgoolam, Shalini20132000</v>
      </c>
      <c r="C8810" s="11" t="s">
        <v>4161</v>
      </c>
      <c r="D8810" s="11" t="s">
        <v>2983</v>
      </c>
      <c r="E8810" s="11" t="s">
        <v>2983</v>
      </c>
      <c r="F8810" s="4">
        <v>2000</v>
      </c>
      <c r="G8810" s="3">
        <v>2013</v>
      </c>
      <c r="H8810" s="3" t="s">
        <v>21</v>
      </c>
      <c r="I8810" s="12" t="s">
        <v>4162</v>
      </c>
      <c r="J8810" s="3">
        <v>178</v>
      </c>
      <c r="K8810" s="3" t="str">
        <f>IF(VLOOKUP(D8810,'Resources Final'!A:C,3,FALSE)=0,"",VLOOKUP(D8810,'Resources Final'!A:C,3,FALSE))</f>
        <v>Y</v>
      </c>
      <c r="L8810" s="3" t="str">
        <f>IF(VLOOKUP(D8810,'Resources Final'!A:D,4,FALSE)=0,"",VLOOKUP(D8810,'Resources Final'!A:D,4,FALSE))</f>
        <v/>
      </c>
      <c r="M8810" s="3" t="str">
        <f>IF(VLOOKUP(D8810,'Resources Final'!A:E,5,FALSE)=0,"",VLOOKUP(D8810,'Resources Final'!A:E,5,FALSE))</f>
        <v/>
      </c>
      <c r="N8810" s="7" t="str">
        <f>IF(VLOOKUP(D8810,'Resources Final'!A:F,6,FALSE)=0,"",VLOOKUP(D8810,'Resources Final'!A:F,6,FALSE))</f>
        <v/>
      </c>
      <c r="O8810" s="3" t="str">
        <f>IF(VLOOKUP(D8810,'Resources Final'!A:G,7,FALSE)=0,"",VLOOKUP(D8810,'Resources Final'!A:G,7,FALSE))</f>
        <v/>
      </c>
    </row>
    <row r="8811" spans="1:15" x14ac:dyDescent="0.2">
      <c r="A8811" s="11">
        <v>990</v>
      </c>
      <c r="B8811" s="11" t="str">
        <f t="shared" si="152"/>
        <v>Fred C. and Mary R. Koch Foundation_Siebken, Shane20132000</v>
      </c>
      <c r="C8811" s="11" t="s">
        <v>4161</v>
      </c>
      <c r="D8811" s="11" t="s">
        <v>3316</v>
      </c>
      <c r="E8811" s="11" t="s">
        <v>3316</v>
      </c>
      <c r="F8811" s="4">
        <v>2000</v>
      </c>
      <c r="G8811" s="3">
        <v>2013</v>
      </c>
      <c r="H8811" s="3" t="s">
        <v>21</v>
      </c>
      <c r="I8811" s="12" t="s">
        <v>4162</v>
      </c>
      <c r="J8811" s="3">
        <v>179</v>
      </c>
      <c r="K8811" s="3" t="str">
        <f>IF(VLOOKUP(D8811,'Resources Final'!A:C,3,FALSE)=0,"",VLOOKUP(D8811,'Resources Final'!A:C,3,FALSE))</f>
        <v>Y</v>
      </c>
      <c r="L8811" s="3" t="str">
        <f>IF(VLOOKUP(D8811,'Resources Final'!A:D,4,FALSE)=0,"",VLOOKUP(D8811,'Resources Final'!A:D,4,FALSE))</f>
        <v/>
      </c>
      <c r="M8811" s="3" t="str">
        <f>IF(VLOOKUP(D8811,'Resources Final'!A:E,5,FALSE)=0,"",VLOOKUP(D8811,'Resources Final'!A:E,5,FALSE))</f>
        <v/>
      </c>
      <c r="N8811" s="7" t="str">
        <f>IF(VLOOKUP(D8811,'Resources Final'!A:F,6,FALSE)=0,"",VLOOKUP(D8811,'Resources Final'!A:F,6,FALSE))</f>
        <v/>
      </c>
      <c r="O8811" s="3" t="str">
        <f>IF(VLOOKUP(D8811,'Resources Final'!A:G,7,FALSE)=0,"",VLOOKUP(D8811,'Resources Final'!A:G,7,FALSE))</f>
        <v/>
      </c>
    </row>
    <row r="8812" spans="1:15" x14ac:dyDescent="0.2">
      <c r="A8812" s="11">
        <v>990</v>
      </c>
      <c r="B8812" s="11" t="str">
        <f t="shared" si="152"/>
        <v>Fred C. and Mary R. Koch Foundation_Sementelli, Shelby20132000</v>
      </c>
      <c r="C8812" s="11" t="s">
        <v>4161</v>
      </c>
      <c r="D8812" s="11" t="s">
        <v>3282</v>
      </c>
      <c r="E8812" s="11" t="s">
        <v>3282</v>
      </c>
      <c r="F8812" s="4">
        <v>2000</v>
      </c>
      <c r="G8812" s="3">
        <v>2013</v>
      </c>
      <c r="H8812" s="3" t="s">
        <v>21</v>
      </c>
      <c r="I8812" s="12" t="s">
        <v>4162</v>
      </c>
      <c r="J8812" s="3">
        <v>180</v>
      </c>
      <c r="K8812" s="3" t="str">
        <f>IF(VLOOKUP(D8812,'Resources Final'!A:C,3,FALSE)=0,"",VLOOKUP(D8812,'Resources Final'!A:C,3,FALSE))</f>
        <v>Y</v>
      </c>
      <c r="L8812" s="3" t="str">
        <f>IF(VLOOKUP(D8812,'Resources Final'!A:D,4,FALSE)=0,"",VLOOKUP(D8812,'Resources Final'!A:D,4,FALSE))</f>
        <v/>
      </c>
      <c r="M8812" s="3" t="str">
        <f>IF(VLOOKUP(D8812,'Resources Final'!A:E,5,FALSE)=0,"",VLOOKUP(D8812,'Resources Final'!A:E,5,FALSE))</f>
        <v/>
      </c>
      <c r="N8812" s="7" t="str">
        <f>IF(VLOOKUP(D8812,'Resources Final'!A:F,6,FALSE)=0,"",VLOOKUP(D8812,'Resources Final'!A:F,6,FALSE))</f>
        <v/>
      </c>
      <c r="O8812" s="3" t="str">
        <f>IF(VLOOKUP(D8812,'Resources Final'!A:G,7,FALSE)=0,"",VLOOKUP(D8812,'Resources Final'!A:G,7,FALSE))</f>
        <v/>
      </c>
    </row>
    <row r="8813" spans="1:15" x14ac:dyDescent="0.2">
      <c r="A8813" s="11">
        <v>990</v>
      </c>
      <c r="B8813" s="11" t="str">
        <f t="shared" si="152"/>
        <v>Fred C. and Mary R. Koch Foundation_Bennett, Shericka20132000</v>
      </c>
      <c r="C8813" s="11" t="s">
        <v>4161</v>
      </c>
      <c r="D8813" s="11" t="s">
        <v>404</v>
      </c>
      <c r="E8813" s="11" t="s">
        <v>404</v>
      </c>
      <c r="F8813" s="4">
        <v>2000</v>
      </c>
      <c r="G8813" s="3">
        <v>2013</v>
      </c>
      <c r="H8813" s="3" t="s">
        <v>21</v>
      </c>
      <c r="I8813" s="12" t="s">
        <v>4162</v>
      </c>
      <c r="J8813" s="3">
        <v>181</v>
      </c>
      <c r="K8813" s="3" t="str">
        <f>IF(VLOOKUP(D8813,'Resources Final'!A:C,3,FALSE)=0,"",VLOOKUP(D8813,'Resources Final'!A:C,3,FALSE))</f>
        <v>Y</v>
      </c>
      <c r="L8813" s="3" t="str">
        <f>IF(VLOOKUP(D8813,'Resources Final'!A:D,4,FALSE)=0,"",VLOOKUP(D8813,'Resources Final'!A:D,4,FALSE))</f>
        <v/>
      </c>
      <c r="M8813" s="3" t="str">
        <f>IF(VLOOKUP(D8813,'Resources Final'!A:E,5,FALSE)=0,"",VLOOKUP(D8813,'Resources Final'!A:E,5,FALSE))</f>
        <v/>
      </c>
      <c r="N8813" s="7" t="str">
        <f>IF(VLOOKUP(D8813,'Resources Final'!A:F,6,FALSE)=0,"",VLOOKUP(D8813,'Resources Final'!A:F,6,FALSE))</f>
        <v/>
      </c>
      <c r="O8813" s="3" t="str">
        <f>IF(VLOOKUP(D8813,'Resources Final'!A:G,7,FALSE)=0,"",VLOOKUP(D8813,'Resources Final'!A:G,7,FALSE))</f>
        <v/>
      </c>
    </row>
    <row r="8814" spans="1:15" x14ac:dyDescent="0.2">
      <c r="A8814" s="11">
        <v>990</v>
      </c>
      <c r="B8814" s="11" t="str">
        <f t="shared" si="152"/>
        <v>Fred C. and Mary R. Koch Foundation_Williams, Sheron20132000</v>
      </c>
      <c r="C8814" s="11" t="s">
        <v>4161</v>
      </c>
      <c r="D8814" s="11" t="s">
        <v>4047</v>
      </c>
      <c r="E8814" s="11" t="s">
        <v>4047</v>
      </c>
      <c r="F8814" s="4">
        <v>2000</v>
      </c>
      <c r="G8814" s="3">
        <v>2013</v>
      </c>
      <c r="H8814" s="3" t="s">
        <v>21</v>
      </c>
      <c r="I8814" s="12" t="s">
        <v>4162</v>
      </c>
      <c r="J8814" s="3">
        <v>182</v>
      </c>
      <c r="K8814" s="3" t="str">
        <f>IF(VLOOKUP(D8814,'Resources Final'!A:C,3,FALSE)=0,"",VLOOKUP(D8814,'Resources Final'!A:C,3,FALSE))</f>
        <v>Y</v>
      </c>
      <c r="L8814" s="3" t="str">
        <f>IF(VLOOKUP(D8814,'Resources Final'!A:D,4,FALSE)=0,"",VLOOKUP(D8814,'Resources Final'!A:D,4,FALSE))</f>
        <v/>
      </c>
      <c r="M8814" s="3" t="str">
        <f>IF(VLOOKUP(D8814,'Resources Final'!A:E,5,FALSE)=0,"",VLOOKUP(D8814,'Resources Final'!A:E,5,FALSE))</f>
        <v/>
      </c>
      <c r="N8814" s="7" t="str">
        <f>IF(VLOOKUP(D8814,'Resources Final'!A:F,6,FALSE)=0,"",VLOOKUP(D8814,'Resources Final'!A:F,6,FALSE))</f>
        <v/>
      </c>
      <c r="O8814" s="3" t="str">
        <f>IF(VLOOKUP(D8814,'Resources Final'!A:G,7,FALSE)=0,"",VLOOKUP(D8814,'Resources Final'!A:G,7,FALSE))</f>
        <v/>
      </c>
    </row>
    <row r="8815" spans="1:15" x14ac:dyDescent="0.2">
      <c r="A8815" s="11">
        <v>990</v>
      </c>
      <c r="B8815" s="11" t="str">
        <f t="shared" si="152"/>
        <v>Fred C. and Mary R. Koch Foundation_Jain, Shivangi20132000</v>
      </c>
      <c r="C8815" s="11" t="s">
        <v>4161</v>
      </c>
      <c r="D8815" s="11" t="s">
        <v>1812</v>
      </c>
      <c r="E8815" s="11" t="s">
        <v>1812</v>
      </c>
      <c r="F8815" s="4">
        <v>2000</v>
      </c>
      <c r="G8815" s="3">
        <v>2013</v>
      </c>
      <c r="H8815" s="3" t="s">
        <v>21</v>
      </c>
      <c r="I8815" s="12" t="s">
        <v>4162</v>
      </c>
      <c r="J8815" s="3">
        <v>183</v>
      </c>
      <c r="K8815" s="3" t="str">
        <f>IF(VLOOKUP(D8815,'Resources Final'!A:C,3,FALSE)=0,"",VLOOKUP(D8815,'Resources Final'!A:C,3,FALSE))</f>
        <v>Y</v>
      </c>
      <c r="L8815" s="3" t="str">
        <f>IF(VLOOKUP(D8815,'Resources Final'!A:D,4,FALSE)=0,"",VLOOKUP(D8815,'Resources Final'!A:D,4,FALSE))</f>
        <v/>
      </c>
      <c r="M8815" s="3" t="str">
        <f>IF(VLOOKUP(D8815,'Resources Final'!A:E,5,FALSE)=0,"",VLOOKUP(D8815,'Resources Final'!A:E,5,FALSE))</f>
        <v/>
      </c>
      <c r="N8815" s="7" t="str">
        <f>IF(VLOOKUP(D8815,'Resources Final'!A:F,6,FALSE)=0,"",VLOOKUP(D8815,'Resources Final'!A:F,6,FALSE))</f>
        <v/>
      </c>
      <c r="O8815" s="3" t="str">
        <f>IF(VLOOKUP(D8815,'Resources Final'!A:G,7,FALSE)=0,"",VLOOKUP(D8815,'Resources Final'!A:G,7,FALSE))</f>
        <v/>
      </c>
    </row>
    <row r="8816" spans="1:15" x14ac:dyDescent="0.2">
      <c r="A8816" s="11">
        <v>990</v>
      </c>
      <c r="B8816" s="11" t="str">
        <f t="shared" si="152"/>
        <v>Fred C. and Mary R. Koch Foundation_Moynihan, Siobhan20132000</v>
      </c>
      <c r="C8816" s="11" t="s">
        <v>4161</v>
      </c>
      <c r="D8816" s="11" t="s">
        <v>2553</v>
      </c>
      <c r="E8816" s="11" t="s">
        <v>2553</v>
      </c>
      <c r="F8816" s="4">
        <v>2000</v>
      </c>
      <c r="G8816" s="3">
        <v>2013</v>
      </c>
      <c r="H8816" s="3" t="s">
        <v>21</v>
      </c>
      <c r="I8816" s="12" t="s">
        <v>4162</v>
      </c>
      <c r="J8816" s="3">
        <v>184</v>
      </c>
      <c r="K8816" s="3" t="str">
        <f>IF(VLOOKUP(D8816,'Resources Final'!A:C,3,FALSE)=0,"",VLOOKUP(D8816,'Resources Final'!A:C,3,FALSE))</f>
        <v>Y</v>
      </c>
      <c r="L8816" s="3" t="str">
        <f>IF(VLOOKUP(D8816,'Resources Final'!A:D,4,FALSE)=0,"",VLOOKUP(D8816,'Resources Final'!A:D,4,FALSE))</f>
        <v/>
      </c>
      <c r="M8816" s="3" t="str">
        <f>IF(VLOOKUP(D8816,'Resources Final'!A:E,5,FALSE)=0,"",VLOOKUP(D8816,'Resources Final'!A:E,5,FALSE))</f>
        <v/>
      </c>
      <c r="N8816" s="7" t="str">
        <f>IF(VLOOKUP(D8816,'Resources Final'!A:F,6,FALSE)=0,"",VLOOKUP(D8816,'Resources Final'!A:F,6,FALSE))</f>
        <v/>
      </c>
      <c r="O8816" s="3" t="str">
        <f>IF(VLOOKUP(D8816,'Resources Final'!A:G,7,FALSE)=0,"",VLOOKUP(D8816,'Resources Final'!A:G,7,FALSE))</f>
        <v/>
      </c>
    </row>
    <row r="8817" spans="1:15" x14ac:dyDescent="0.2">
      <c r="A8817" s="11">
        <v>990</v>
      </c>
      <c r="B8817" s="11" t="str">
        <f t="shared" si="152"/>
        <v>Fred C. and Mary R. Koch Foundation_Elmer, Stephany20132000</v>
      </c>
      <c r="C8817" s="11" t="s">
        <v>4161</v>
      </c>
      <c r="D8817" s="11" t="s">
        <v>1127</v>
      </c>
      <c r="E8817" s="11" t="s">
        <v>1127</v>
      </c>
      <c r="F8817" s="4">
        <v>2000</v>
      </c>
      <c r="G8817" s="3">
        <v>2013</v>
      </c>
      <c r="H8817" s="3" t="s">
        <v>21</v>
      </c>
      <c r="I8817" s="12" t="s">
        <v>4162</v>
      </c>
      <c r="J8817" s="3">
        <v>185</v>
      </c>
      <c r="K8817" s="3" t="str">
        <f>IF(VLOOKUP(D8817,'Resources Final'!A:C,3,FALSE)=0,"",VLOOKUP(D8817,'Resources Final'!A:C,3,FALSE))</f>
        <v>Y</v>
      </c>
      <c r="L8817" s="3" t="str">
        <f>IF(VLOOKUP(D8817,'Resources Final'!A:D,4,FALSE)=0,"",VLOOKUP(D8817,'Resources Final'!A:D,4,FALSE))</f>
        <v/>
      </c>
      <c r="M8817" s="3" t="str">
        <f>IF(VLOOKUP(D8817,'Resources Final'!A:E,5,FALSE)=0,"",VLOOKUP(D8817,'Resources Final'!A:E,5,FALSE))</f>
        <v/>
      </c>
      <c r="N8817" s="7" t="str">
        <f>IF(VLOOKUP(D8817,'Resources Final'!A:F,6,FALSE)=0,"",VLOOKUP(D8817,'Resources Final'!A:F,6,FALSE))</f>
        <v/>
      </c>
      <c r="O8817" s="3" t="str">
        <f>IF(VLOOKUP(D8817,'Resources Final'!A:G,7,FALSE)=0,"",VLOOKUP(D8817,'Resources Final'!A:G,7,FALSE))</f>
        <v/>
      </c>
    </row>
    <row r="8818" spans="1:15" x14ac:dyDescent="0.2">
      <c r="A8818" s="11">
        <v>990</v>
      </c>
      <c r="B8818" s="11" t="str">
        <f t="shared" si="152"/>
        <v>Fred C. and Mary R. Koch Foundation_Harms, Steven20132000</v>
      </c>
      <c r="C8818" s="11" t="s">
        <v>4161</v>
      </c>
      <c r="D8818" s="11" t="s">
        <v>1527</v>
      </c>
      <c r="E8818" s="11" t="s">
        <v>1527</v>
      </c>
      <c r="F8818" s="4">
        <v>2000</v>
      </c>
      <c r="G8818" s="3">
        <v>2013</v>
      </c>
      <c r="H8818" s="3" t="s">
        <v>21</v>
      </c>
      <c r="I8818" s="12" t="s">
        <v>4162</v>
      </c>
      <c r="J8818" s="3">
        <v>186</v>
      </c>
      <c r="K8818" s="3" t="str">
        <f>IF(VLOOKUP(D8818,'Resources Final'!A:C,3,FALSE)=0,"",VLOOKUP(D8818,'Resources Final'!A:C,3,FALSE))</f>
        <v>Y</v>
      </c>
      <c r="L8818" s="3" t="str">
        <f>IF(VLOOKUP(D8818,'Resources Final'!A:D,4,FALSE)=0,"",VLOOKUP(D8818,'Resources Final'!A:D,4,FALSE))</f>
        <v/>
      </c>
      <c r="M8818" s="3" t="str">
        <f>IF(VLOOKUP(D8818,'Resources Final'!A:E,5,FALSE)=0,"",VLOOKUP(D8818,'Resources Final'!A:E,5,FALSE))</f>
        <v/>
      </c>
      <c r="N8818" s="7" t="str">
        <f>IF(VLOOKUP(D8818,'Resources Final'!A:F,6,FALSE)=0,"",VLOOKUP(D8818,'Resources Final'!A:F,6,FALSE))</f>
        <v/>
      </c>
      <c r="O8818" s="3" t="str">
        <f>IF(VLOOKUP(D8818,'Resources Final'!A:G,7,FALSE)=0,"",VLOOKUP(D8818,'Resources Final'!A:G,7,FALSE))</f>
        <v/>
      </c>
    </row>
    <row r="8819" spans="1:15" x14ac:dyDescent="0.2">
      <c r="A8819" s="11">
        <v>990</v>
      </c>
      <c r="B8819" s="11" t="str">
        <f t="shared" si="152"/>
        <v>Fred C. and Mary R. Koch Foundation_Fox, Taryn20132000</v>
      </c>
      <c r="C8819" s="11" t="s">
        <v>4161</v>
      </c>
      <c r="D8819" s="11" t="s">
        <v>1268</v>
      </c>
      <c r="E8819" s="11" t="s">
        <v>1268</v>
      </c>
      <c r="F8819" s="4">
        <v>2000</v>
      </c>
      <c r="G8819" s="3">
        <v>2013</v>
      </c>
      <c r="H8819" s="3" t="s">
        <v>21</v>
      </c>
      <c r="I8819" s="12" t="s">
        <v>4162</v>
      </c>
      <c r="J8819" s="3">
        <v>187</v>
      </c>
      <c r="K8819" s="3" t="str">
        <f>IF(VLOOKUP(D8819,'Resources Final'!A:C,3,FALSE)=0,"",VLOOKUP(D8819,'Resources Final'!A:C,3,FALSE))</f>
        <v>Y</v>
      </c>
      <c r="L8819" s="3" t="str">
        <f>IF(VLOOKUP(D8819,'Resources Final'!A:D,4,FALSE)=0,"",VLOOKUP(D8819,'Resources Final'!A:D,4,FALSE))</f>
        <v/>
      </c>
      <c r="M8819" s="3" t="str">
        <f>IF(VLOOKUP(D8819,'Resources Final'!A:E,5,FALSE)=0,"",VLOOKUP(D8819,'Resources Final'!A:E,5,FALSE))</f>
        <v/>
      </c>
      <c r="N8819" s="7" t="str">
        <f>IF(VLOOKUP(D8819,'Resources Final'!A:F,6,FALSE)=0,"",VLOOKUP(D8819,'Resources Final'!A:F,6,FALSE))</f>
        <v/>
      </c>
      <c r="O8819" s="3" t="str">
        <f>IF(VLOOKUP(D8819,'Resources Final'!A:G,7,FALSE)=0,"",VLOOKUP(D8819,'Resources Final'!A:G,7,FALSE))</f>
        <v/>
      </c>
    </row>
    <row r="8820" spans="1:15" x14ac:dyDescent="0.2">
      <c r="A8820" s="11">
        <v>990</v>
      </c>
      <c r="B8820" s="11" t="str">
        <f t="shared" si="152"/>
        <v>Fred C. and Mary R. Koch Foundation_Crawshaw, Tate20132000</v>
      </c>
      <c r="C8820" s="11" t="s">
        <v>4161</v>
      </c>
      <c r="D8820" s="11" t="s">
        <v>868</v>
      </c>
      <c r="E8820" s="11" t="s">
        <v>868</v>
      </c>
      <c r="F8820" s="4">
        <v>2000</v>
      </c>
      <c r="G8820" s="3">
        <v>2013</v>
      </c>
      <c r="H8820" s="3" t="s">
        <v>21</v>
      </c>
      <c r="I8820" s="12" t="s">
        <v>4162</v>
      </c>
      <c r="J8820" s="3">
        <v>188</v>
      </c>
      <c r="K8820" s="3" t="str">
        <f>IF(VLOOKUP(D8820,'Resources Final'!A:C,3,FALSE)=0,"",VLOOKUP(D8820,'Resources Final'!A:C,3,FALSE))</f>
        <v>Y</v>
      </c>
      <c r="L8820" s="3" t="str">
        <f>IF(VLOOKUP(D8820,'Resources Final'!A:D,4,FALSE)=0,"",VLOOKUP(D8820,'Resources Final'!A:D,4,FALSE))</f>
        <v/>
      </c>
      <c r="M8820" s="3" t="str">
        <f>IF(VLOOKUP(D8820,'Resources Final'!A:E,5,FALSE)=0,"",VLOOKUP(D8820,'Resources Final'!A:E,5,FALSE))</f>
        <v/>
      </c>
      <c r="N8820" s="7" t="str">
        <f>IF(VLOOKUP(D8820,'Resources Final'!A:F,6,FALSE)=0,"",VLOOKUP(D8820,'Resources Final'!A:F,6,FALSE))</f>
        <v/>
      </c>
      <c r="O8820" s="3" t="str">
        <f>IF(VLOOKUP(D8820,'Resources Final'!A:G,7,FALSE)=0,"",VLOOKUP(D8820,'Resources Final'!A:G,7,FALSE))</f>
        <v/>
      </c>
    </row>
    <row r="8821" spans="1:15" x14ac:dyDescent="0.2">
      <c r="A8821" s="11">
        <v>990</v>
      </c>
      <c r="B8821" s="11" t="str">
        <f t="shared" si="152"/>
        <v>Fred C. and Mary R. Koch Foundation_Isbell, Taylor20132000</v>
      </c>
      <c r="C8821" s="11" t="s">
        <v>4161</v>
      </c>
      <c r="D8821" s="11" t="s">
        <v>1718</v>
      </c>
      <c r="E8821" s="11" t="s">
        <v>1718</v>
      </c>
      <c r="F8821" s="4">
        <v>2000</v>
      </c>
      <c r="G8821" s="3">
        <v>2013</v>
      </c>
      <c r="H8821" s="3" t="s">
        <v>21</v>
      </c>
      <c r="I8821" s="12" t="s">
        <v>4162</v>
      </c>
      <c r="J8821" s="3">
        <v>189</v>
      </c>
      <c r="K8821" s="3" t="str">
        <f>IF(VLOOKUP(D8821,'Resources Final'!A:C,3,FALSE)=0,"",VLOOKUP(D8821,'Resources Final'!A:C,3,FALSE))</f>
        <v>Y</v>
      </c>
      <c r="L8821" s="3" t="str">
        <f>IF(VLOOKUP(D8821,'Resources Final'!A:D,4,FALSE)=0,"",VLOOKUP(D8821,'Resources Final'!A:D,4,FALSE))</f>
        <v/>
      </c>
      <c r="M8821" s="3" t="str">
        <f>IF(VLOOKUP(D8821,'Resources Final'!A:E,5,FALSE)=0,"",VLOOKUP(D8821,'Resources Final'!A:E,5,FALSE))</f>
        <v/>
      </c>
      <c r="N8821" s="7" t="str">
        <f>IF(VLOOKUP(D8821,'Resources Final'!A:F,6,FALSE)=0,"",VLOOKUP(D8821,'Resources Final'!A:F,6,FALSE))</f>
        <v/>
      </c>
      <c r="O8821" s="3" t="str">
        <f>IF(VLOOKUP(D8821,'Resources Final'!A:G,7,FALSE)=0,"",VLOOKUP(D8821,'Resources Final'!A:G,7,FALSE))</f>
        <v/>
      </c>
    </row>
    <row r="8822" spans="1:15" x14ac:dyDescent="0.2">
      <c r="A8822" s="11">
        <v>990</v>
      </c>
      <c r="B8822" s="11" t="str">
        <f t="shared" si="152"/>
        <v>Fred C. and Mary R. Koch Foundation_Kolbeck, Taylor20132000</v>
      </c>
      <c r="C8822" s="11" t="s">
        <v>4161</v>
      </c>
      <c r="D8822" s="11" t="s">
        <v>2022</v>
      </c>
      <c r="E8822" s="11" t="s">
        <v>2022</v>
      </c>
      <c r="F8822" s="4">
        <v>2000</v>
      </c>
      <c r="G8822" s="3">
        <v>2013</v>
      </c>
      <c r="H8822" s="3" t="s">
        <v>21</v>
      </c>
      <c r="I8822" s="12" t="s">
        <v>4162</v>
      </c>
      <c r="J8822" s="3">
        <v>190</v>
      </c>
      <c r="K8822" s="3" t="str">
        <f>IF(VLOOKUP(D8822,'Resources Final'!A:C,3,FALSE)=0,"",VLOOKUP(D8822,'Resources Final'!A:C,3,FALSE))</f>
        <v>Y</v>
      </c>
      <c r="L8822" s="3" t="str">
        <f>IF(VLOOKUP(D8822,'Resources Final'!A:D,4,FALSE)=0,"",VLOOKUP(D8822,'Resources Final'!A:D,4,FALSE))</f>
        <v/>
      </c>
      <c r="M8822" s="3" t="str">
        <f>IF(VLOOKUP(D8822,'Resources Final'!A:E,5,FALSE)=0,"",VLOOKUP(D8822,'Resources Final'!A:E,5,FALSE))</f>
        <v/>
      </c>
      <c r="N8822" s="7" t="str">
        <f>IF(VLOOKUP(D8822,'Resources Final'!A:F,6,FALSE)=0,"",VLOOKUP(D8822,'Resources Final'!A:F,6,FALSE))</f>
        <v/>
      </c>
      <c r="O8822" s="3" t="str">
        <f>IF(VLOOKUP(D8822,'Resources Final'!A:G,7,FALSE)=0,"",VLOOKUP(D8822,'Resources Final'!A:G,7,FALSE))</f>
        <v/>
      </c>
    </row>
    <row r="8823" spans="1:15" x14ac:dyDescent="0.2">
      <c r="A8823" s="11">
        <v>990</v>
      </c>
      <c r="B8823" s="11" t="str">
        <f t="shared" si="152"/>
        <v>Fred C. and Mary R. Koch Foundation_Murray, Taylor20132000</v>
      </c>
      <c r="C8823" s="11" t="s">
        <v>4161</v>
      </c>
      <c r="D8823" s="11" t="s">
        <v>2568</v>
      </c>
      <c r="E8823" s="11" t="s">
        <v>2568</v>
      </c>
      <c r="F8823" s="4">
        <v>2000</v>
      </c>
      <c r="G8823" s="3">
        <v>2013</v>
      </c>
      <c r="H8823" s="3" t="s">
        <v>21</v>
      </c>
      <c r="I8823" s="12" t="s">
        <v>4162</v>
      </c>
      <c r="J8823" s="3">
        <v>191</v>
      </c>
      <c r="K8823" s="3" t="str">
        <f>IF(VLOOKUP(D8823,'Resources Final'!A:C,3,FALSE)=0,"",VLOOKUP(D8823,'Resources Final'!A:C,3,FALSE))</f>
        <v>Y</v>
      </c>
      <c r="L8823" s="3" t="str">
        <f>IF(VLOOKUP(D8823,'Resources Final'!A:D,4,FALSE)=0,"",VLOOKUP(D8823,'Resources Final'!A:D,4,FALSE))</f>
        <v/>
      </c>
      <c r="M8823" s="3" t="str">
        <f>IF(VLOOKUP(D8823,'Resources Final'!A:E,5,FALSE)=0,"",VLOOKUP(D8823,'Resources Final'!A:E,5,FALSE))</f>
        <v/>
      </c>
      <c r="N8823" s="7" t="str">
        <f>IF(VLOOKUP(D8823,'Resources Final'!A:F,6,FALSE)=0,"",VLOOKUP(D8823,'Resources Final'!A:F,6,FALSE))</f>
        <v/>
      </c>
      <c r="O8823" s="3" t="str">
        <f>IF(VLOOKUP(D8823,'Resources Final'!A:G,7,FALSE)=0,"",VLOOKUP(D8823,'Resources Final'!A:G,7,FALSE))</f>
        <v/>
      </c>
    </row>
    <row r="8824" spans="1:15" x14ac:dyDescent="0.2">
      <c r="A8824" s="11">
        <v>990</v>
      </c>
      <c r="B8824" s="11" t="str">
        <f t="shared" si="152"/>
        <v>Fred C. and Mary R. Koch Foundation_Nichols, Taylor20132000</v>
      </c>
      <c r="C8824" s="11" t="s">
        <v>4161</v>
      </c>
      <c r="D8824" s="11" t="s">
        <v>2676</v>
      </c>
      <c r="E8824" s="11" t="s">
        <v>2676</v>
      </c>
      <c r="F8824" s="4">
        <v>2000</v>
      </c>
      <c r="G8824" s="3">
        <v>2013</v>
      </c>
      <c r="H8824" s="3" t="s">
        <v>21</v>
      </c>
      <c r="I8824" s="12" t="s">
        <v>4162</v>
      </c>
      <c r="J8824" s="3">
        <v>192</v>
      </c>
      <c r="K8824" s="3" t="str">
        <f>IF(VLOOKUP(D8824,'Resources Final'!A:C,3,FALSE)=0,"",VLOOKUP(D8824,'Resources Final'!A:C,3,FALSE))</f>
        <v>Y</v>
      </c>
      <c r="L8824" s="3" t="str">
        <f>IF(VLOOKUP(D8824,'Resources Final'!A:D,4,FALSE)=0,"",VLOOKUP(D8824,'Resources Final'!A:D,4,FALSE))</f>
        <v/>
      </c>
      <c r="M8824" s="3" t="str">
        <f>IF(VLOOKUP(D8824,'Resources Final'!A:E,5,FALSE)=0,"",VLOOKUP(D8824,'Resources Final'!A:E,5,FALSE))</f>
        <v/>
      </c>
      <c r="N8824" s="7" t="str">
        <f>IF(VLOOKUP(D8824,'Resources Final'!A:F,6,FALSE)=0,"",VLOOKUP(D8824,'Resources Final'!A:F,6,FALSE))</f>
        <v/>
      </c>
      <c r="O8824" s="3" t="str">
        <f>IF(VLOOKUP(D8824,'Resources Final'!A:G,7,FALSE)=0,"",VLOOKUP(D8824,'Resources Final'!A:G,7,FALSE))</f>
        <v/>
      </c>
    </row>
    <row r="8825" spans="1:15" x14ac:dyDescent="0.2">
      <c r="A8825" s="11">
        <v>990</v>
      </c>
      <c r="B8825" s="11" t="str">
        <f t="shared" si="152"/>
        <v>Fred C. and Mary R. Koch Foundation_Ming, Thomas20132000</v>
      </c>
      <c r="C8825" s="11" t="s">
        <v>4161</v>
      </c>
      <c r="D8825" s="11" t="s">
        <v>2477</v>
      </c>
      <c r="E8825" s="11" t="s">
        <v>2477</v>
      </c>
      <c r="F8825" s="4">
        <v>2000</v>
      </c>
      <c r="G8825" s="3">
        <v>2013</v>
      </c>
      <c r="H8825" s="3" t="s">
        <v>21</v>
      </c>
      <c r="I8825" s="12" t="s">
        <v>4162</v>
      </c>
      <c r="J8825" s="3">
        <v>193</v>
      </c>
      <c r="K8825" s="3" t="str">
        <f>IF(VLOOKUP(D8825,'Resources Final'!A:C,3,FALSE)=0,"",VLOOKUP(D8825,'Resources Final'!A:C,3,FALSE))</f>
        <v>Y</v>
      </c>
      <c r="L8825" s="3" t="str">
        <f>IF(VLOOKUP(D8825,'Resources Final'!A:D,4,FALSE)=0,"",VLOOKUP(D8825,'Resources Final'!A:D,4,FALSE))</f>
        <v/>
      </c>
      <c r="M8825" s="3" t="str">
        <f>IF(VLOOKUP(D8825,'Resources Final'!A:E,5,FALSE)=0,"",VLOOKUP(D8825,'Resources Final'!A:E,5,FALSE))</f>
        <v/>
      </c>
      <c r="N8825" s="7" t="str">
        <f>IF(VLOOKUP(D8825,'Resources Final'!A:F,6,FALSE)=0,"",VLOOKUP(D8825,'Resources Final'!A:F,6,FALSE))</f>
        <v/>
      </c>
      <c r="O8825" s="3" t="str">
        <f>IF(VLOOKUP(D8825,'Resources Final'!A:G,7,FALSE)=0,"",VLOOKUP(D8825,'Resources Final'!A:G,7,FALSE))</f>
        <v/>
      </c>
    </row>
    <row r="8826" spans="1:15" x14ac:dyDescent="0.2">
      <c r="A8826" s="11">
        <v>990</v>
      </c>
      <c r="B8826" s="11" t="str">
        <f t="shared" si="152"/>
        <v>Fred C. and Mary R. Koch Foundation_Williams, Thomas20132000</v>
      </c>
      <c r="C8826" s="11" t="s">
        <v>4161</v>
      </c>
      <c r="D8826" s="11" t="s">
        <v>4048</v>
      </c>
      <c r="E8826" s="11" t="s">
        <v>4048</v>
      </c>
      <c r="F8826" s="4">
        <v>2000</v>
      </c>
      <c r="G8826" s="3">
        <v>2013</v>
      </c>
      <c r="H8826" s="3" t="s">
        <v>21</v>
      </c>
      <c r="I8826" s="12" t="s">
        <v>4162</v>
      </c>
      <c r="J8826" s="3">
        <v>194</v>
      </c>
      <c r="K8826" s="3" t="str">
        <f>IF(VLOOKUP(D8826,'Resources Final'!A:C,3,FALSE)=0,"",VLOOKUP(D8826,'Resources Final'!A:C,3,FALSE))</f>
        <v>Y</v>
      </c>
      <c r="L8826" s="3" t="str">
        <f>IF(VLOOKUP(D8826,'Resources Final'!A:D,4,FALSE)=0,"",VLOOKUP(D8826,'Resources Final'!A:D,4,FALSE))</f>
        <v/>
      </c>
      <c r="M8826" s="3" t="str">
        <f>IF(VLOOKUP(D8826,'Resources Final'!A:E,5,FALSE)=0,"",VLOOKUP(D8826,'Resources Final'!A:E,5,FALSE))</f>
        <v/>
      </c>
      <c r="N8826" s="7" t="str">
        <f>IF(VLOOKUP(D8826,'Resources Final'!A:F,6,FALSE)=0,"",VLOOKUP(D8826,'Resources Final'!A:F,6,FALSE))</f>
        <v/>
      </c>
      <c r="O8826" s="3" t="str">
        <f>IF(VLOOKUP(D8826,'Resources Final'!A:G,7,FALSE)=0,"",VLOOKUP(D8826,'Resources Final'!A:G,7,FALSE))</f>
        <v/>
      </c>
    </row>
    <row r="8827" spans="1:15" x14ac:dyDescent="0.2">
      <c r="A8827" s="11">
        <v>990</v>
      </c>
      <c r="B8827" s="11" t="str">
        <f t="shared" si="152"/>
        <v>Fred C. and Mary R. Koch Foundation_Molnoskey, Travis20132000</v>
      </c>
      <c r="C8827" s="11" t="s">
        <v>4161</v>
      </c>
      <c r="D8827" s="11" t="s">
        <v>2501</v>
      </c>
      <c r="E8827" s="11" t="s">
        <v>2501</v>
      </c>
      <c r="F8827" s="4">
        <v>2000</v>
      </c>
      <c r="G8827" s="3">
        <v>2013</v>
      </c>
      <c r="H8827" s="3" t="s">
        <v>21</v>
      </c>
      <c r="I8827" s="12" t="s">
        <v>4162</v>
      </c>
      <c r="J8827" s="3">
        <v>195</v>
      </c>
      <c r="K8827" s="3" t="str">
        <f>IF(VLOOKUP(D8827,'Resources Final'!A:C,3,FALSE)=0,"",VLOOKUP(D8827,'Resources Final'!A:C,3,FALSE))</f>
        <v>Y</v>
      </c>
      <c r="L8827" s="3" t="str">
        <f>IF(VLOOKUP(D8827,'Resources Final'!A:D,4,FALSE)=0,"",VLOOKUP(D8827,'Resources Final'!A:D,4,FALSE))</f>
        <v/>
      </c>
      <c r="M8827" s="3" t="str">
        <f>IF(VLOOKUP(D8827,'Resources Final'!A:E,5,FALSE)=0,"",VLOOKUP(D8827,'Resources Final'!A:E,5,FALSE))</f>
        <v/>
      </c>
      <c r="N8827" s="7" t="str">
        <f>IF(VLOOKUP(D8827,'Resources Final'!A:F,6,FALSE)=0,"",VLOOKUP(D8827,'Resources Final'!A:F,6,FALSE))</f>
        <v/>
      </c>
      <c r="O8827" s="3" t="str">
        <f>IF(VLOOKUP(D8827,'Resources Final'!A:G,7,FALSE)=0,"",VLOOKUP(D8827,'Resources Final'!A:G,7,FALSE))</f>
        <v/>
      </c>
    </row>
    <row r="8828" spans="1:15" x14ac:dyDescent="0.2">
      <c r="A8828" s="11">
        <v>990</v>
      </c>
      <c r="B8828" s="11" t="str">
        <f t="shared" si="152"/>
        <v>Fred C. and Mary R. Koch Foundation_Bradley, Tyler20132000</v>
      </c>
      <c r="C8828" s="11" t="s">
        <v>4161</v>
      </c>
      <c r="D8828" s="11" t="s">
        <v>489</v>
      </c>
      <c r="E8828" s="11" t="s">
        <v>489</v>
      </c>
      <c r="F8828" s="4">
        <v>2000</v>
      </c>
      <c r="G8828" s="3">
        <v>2013</v>
      </c>
      <c r="H8828" s="3" t="s">
        <v>21</v>
      </c>
      <c r="I8828" s="12" t="s">
        <v>4162</v>
      </c>
      <c r="J8828" s="3">
        <v>196</v>
      </c>
      <c r="K8828" s="3" t="str">
        <f>IF(VLOOKUP(D8828,'Resources Final'!A:C,3,FALSE)=0,"",VLOOKUP(D8828,'Resources Final'!A:C,3,FALSE))</f>
        <v>Y</v>
      </c>
      <c r="L8828" s="3" t="str">
        <f>IF(VLOOKUP(D8828,'Resources Final'!A:D,4,FALSE)=0,"",VLOOKUP(D8828,'Resources Final'!A:D,4,FALSE))</f>
        <v/>
      </c>
      <c r="M8828" s="3" t="str">
        <f>IF(VLOOKUP(D8828,'Resources Final'!A:E,5,FALSE)=0,"",VLOOKUP(D8828,'Resources Final'!A:E,5,FALSE))</f>
        <v/>
      </c>
      <c r="N8828" s="7" t="str">
        <f>IF(VLOOKUP(D8828,'Resources Final'!A:F,6,FALSE)=0,"",VLOOKUP(D8828,'Resources Final'!A:F,6,FALSE))</f>
        <v/>
      </c>
      <c r="O8828" s="3" t="str">
        <f>IF(VLOOKUP(D8828,'Resources Final'!A:G,7,FALSE)=0,"",VLOOKUP(D8828,'Resources Final'!A:G,7,FALSE))</f>
        <v/>
      </c>
    </row>
    <row r="8829" spans="1:15" x14ac:dyDescent="0.2">
      <c r="A8829" s="11">
        <v>990</v>
      </c>
      <c r="B8829" s="11" t="str">
        <f t="shared" si="152"/>
        <v>Fred C. and Mary R. Koch Foundation_Dort, Tyler20132000</v>
      </c>
      <c r="C8829" s="11" t="s">
        <v>4161</v>
      </c>
      <c r="D8829" s="11" t="s">
        <v>1025</v>
      </c>
      <c r="E8829" s="11" t="s">
        <v>1025</v>
      </c>
      <c r="F8829" s="4">
        <v>2000</v>
      </c>
      <c r="G8829" s="3">
        <v>2013</v>
      </c>
      <c r="H8829" s="3" t="s">
        <v>21</v>
      </c>
      <c r="I8829" s="12" t="s">
        <v>4162</v>
      </c>
      <c r="J8829" s="3">
        <v>197</v>
      </c>
      <c r="K8829" s="3" t="str">
        <f>IF(VLOOKUP(D8829,'Resources Final'!A:C,3,FALSE)=0,"",VLOOKUP(D8829,'Resources Final'!A:C,3,FALSE))</f>
        <v>Y</v>
      </c>
      <c r="L8829" s="3" t="str">
        <f>IF(VLOOKUP(D8829,'Resources Final'!A:D,4,FALSE)=0,"",VLOOKUP(D8829,'Resources Final'!A:D,4,FALSE))</f>
        <v/>
      </c>
      <c r="M8829" s="3" t="str">
        <f>IF(VLOOKUP(D8829,'Resources Final'!A:E,5,FALSE)=0,"",VLOOKUP(D8829,'Resources Final'!A:E,5,FALSE))</f>
        <v/>
      </c>
      <c r="N8829" s="7" t="str">
        <f>IF(VLOOKUP(D8829,'Resources Final'!A:F,6,FALSE)=0,"",VLOOKUP(D8829,'Resources Final'!A:F,6,FALSE))</f>
        <v/>
      </c>
      <c r="O8829" s="3" t="str">
        <f>IF(VLOOKUP(D8829,'Resources Final'!A:G,7,FALSE)=0,"",VLOOKUP(D8829,'Resources Final'!A:G,7,FALSE))</f>
        <v/>
      </c>
    </row>
    <row r="8830" spans="1:15" x14ac:dyDescent="0.2">
      <c r="A8830" s="11">
        <v>990</v>
      </c>
      <c r="B8830" s="11" t="str">
        <f t="shared" si="152"/>
        <v>Fred C. and Mary R. Koch Foundation_Franssen, Tyler20132000</v>
      </c>
      <c r="C8830" s="11" t="s">
        <v>4161</v>
      </c>
      <c r="D8830" s="11" t="s">
        <v>1275</v>
      </c>
      <c r="E8830" s="11" t="s">
        <v>1275</v>
      </c>
      <c r="F8830" s="4">
        <v>2000</v>
      </c>
      <c r="G8830" s="3">
        <v>2013</v>
      </c>
      <c r="H8830" s="3" t="s">
        <v>21</v>
      </c>
      <c r="I8830" s="12" t="s">
        <v>4162</v>
      </c>
      <c r="J8830" s="3">
        <v>198</v>
      </c>
      <c r="K8830" s="3" t="str">
        <f>IF(VLOOKUP(D8830,'Resources Final'!A:C,3,FALSE)=0,"",VLOOKUP(D8830,'Resources Final'!A:C,3,FALSE))</f>
        <v>Y</v>
      </c>
      <c r="L8830" s="3" t="str">
        <f>IF(VLOOKUP(D8830,'Resources Final'!A:D,4,FALSE)=0,"",VLOOKUP(D8830,'Resources Final'!A:D,4,FALSE))</f>
        <v/>
      </c>
      <c r="M8830" s="3" t="str">
        <f>IF(VLOOKUP(D8830,'Resources Final'!A:E,5,FALSE)=0,"",VLOOKUP(D8830,'Resources Final'!A:E,5,FALSE))</f>
        <v/>
      </c>
      <c r="N8830" s="7" t="str">
        <f>IF(VLOOKUP(D8830,'Resources Final'!A:F,6,FALSE)=0,"",VLOOKUP(D8830,'Resources Final'!A:F,6,FALSE))</f>
        <v/>
      </c>
      <c r="O8830" s="3" t="str">
        <f>IF(VLOOKUP(D8830,'Resources Final'!A:G,7,FALSE)=0,"",VLOOKUP(D8830,'Resources Final'!A:G,7,FALSE))</f>
        <v/>
      </c>
    </row>
    <row r="8831" spans="1:15" x14ac:dyDescent="0.2">
      <c r="A8831" s="11">
        <v>990</v>
      </c>
      <c r="B8831" s="11" t="str">
        <f t="shared" si="152"/>
        <v>Fred C. and Mary R. Koch Foundation_Furgerson, Tyler20132000</v>
      </c>
      <c r="C8831" s="11" t="s">
        <v>4161</v>
      </c>
      <c r="D8831" s="11" t="s">
        <v>1321</v>
      </c>
      <c r="E8831" s="11" t="s">
        <v>1321</v>
      </c>
      <c r="F8831" s="4">
        <v>2000</v>
      </c>
      <c r="G8831" s="3">
        <v>2013</v>
      </c>
      <c r="H8831" s="3" t="s">
        <v>21</v>
      </c>
      <c r="I8831" s="12" t="s">
        <v>4162</v>
      </c>
      <c r="J8831" s="3">
        <v>199</v>
      </c>
      <c r="K8831" s="3" t="str">
        <f>IF(VLOOKUP(D8831,'Resources Final'!A:C,3,FALSE)=0,"",VLOOKUP(D8831,'Resources Final'!A:C,3,FALSE))</f>
        <v>Y</v>
      </c>
      <c r="L8831" s="3" t="str">
        <f>IF(VLOOKUP(D8831,'Resources Final'!A:D,4,FALSE)=0,"",VLOOKUP(D8831,'Resources Final'!A:D,4,FALSE))</f>
        <v/>
      </c>
      <c r="M8831" s="3" t="str">
        <f>IF(VLOOKUP(D8831,'Resources Final'!A:E,5,FALSE)=0,"",VLOOKUP(D8831,'Resources Final'!A:E,5,FALSE))</f>
        <v/>
      </c>
      <c r="N8831" s="7" t="str">
        <f>IF(VLOOKUP(D8831,'Resources Final'!A:F,6,FALSE)=0,"",VLOOKUP(D8831,'Resources Final'!A:F,6,FALSE))</f>
        <v/>
      </c>
      <c r="O8831" s="3" t="str">
        <f>IF(VLOOKUP(D8831,'Resources Final'!A:G,7,FALSE)=0,"",VLOOKUP(D8831,'Resources Final'!A:G,7,FALSE))</f>
        <v/>
      </c>
    </row>
    <row r="8832" spans="1:15" x14ac:dyDescent="0.2">
      <c r="A8832" s="11">
        <v>990</v>
      </c>
      <c r="B8832" s="11" t="str">
        <f t="shared" si="152"/>
        <v>Fred C. and Mary R. Koch Foundation_Petter-McCauley, Tyler20132000</v>
      </c>
      <c r="C8832" s="11" t="s">
        <v>4161</v>
      </c>
      <c r="D8832" s="11" t="s">
        <v>2845</v>
      </c>
      <c r="E8832" s="11" t="s">
        <v>2845</v>
      </c>
      <c r="F8832" s="4">
        <v>2000</v>
      </c>
      <c r="G8832" s="3">
        <v>2013</v>
      </c>
      <c r="H8832" s="3" t="s">
        <v>21</v>
      </c>
      <c r="I8832" s="12" t="s">
        <v>4162</v>
      </c>
      <c r="J8832" s="3">
        <v>200</v>
      </c>
      <c r="K8832" s="3" t="str">
        <f>IF(VLOOKUP(D8832,'Resources Final'!A:C,3,FALSE)=0,"",VLOOKUP(D8832,'Resources Final'!A:C,3,FALSE))</f>
        <v>Y</v>
      </c>
      <c r="L8832" s="3" t="str">
        <f>IF(VLOOKUP(D8832,'Resources Final'!A:D,4,FALSE)=0,"",VLOOKUP(D8832,'Resources Final'!A:D,4,FALSE))</f>
        <v/>
      </c>
      <c r="M8832" s="3" t="str">
        <f>IF(VLOOKUP(D8832,'Resources Final'!A:E,5,FALSE)=0,"",VLOOKUP(D8832,'Resources Final'!A:E,5,FALSE))</f>
        <v/>
      </c>
      <c r="N8832" s="7" t="str">
        <f>IF(VLOOKUP(D8832,'Resources Final'!A:F,6,FALSE)=0,"",VLOOKUP(D8832,'Resources Final'!A:F,6,FALSE))</f>
        <v/>
      </c>
      <c r="O8832" s="3" t="str">
        <f>IF(VLOOKUP(D8832,'Resources Final'!A:G,7,FALSE)=0,"",VLOOKUP(D8832,'Resources Final'!A:G,7,FALSE))</f>
        <v/>
      </c>
    </row>
    <row r="8833" spans="1:15" x14ac:dyDescent="0.2">
      <c r="A8833" s="11">
        <v>990</v>
      </c>
      <c r="B8833" s="11" t="str">
        <f t="shared" si="152"/>
        <v>Fred C. and Mary R. Koch Foundation_Belcher, Wallis20132000</v>
      </c>
      <c r="C8833" s="11" t="s">
        <v>4161</v>
      </c>
      <c r="D8833" s="11" t="s">
        <v>388</v>
      </c>
      <c r="E8833" s="11" t="s">
        <v>388</v>
      </c>
      <c r="F8833" s="4">
        <v>2000</v>
      </c>
      <c r="G8833" s="3">
        <v>2013</v>
      </c>
      <c r="H8833" s="3" t="s">
        <v>21</v>
      </c>
      <c r="I8833" s="12" t="s">
        <v>4162</v>
      </c>
      <c r="J8833" s="3">
        <v>201</v>
      </c>
      <c r="K8833" s="3" t="str">
        <f>IF(VLOOKUP(D8833,'Resources Final'!A:C,3,FALSE)=0,"",VLOOKUP(D8833,'Resources Final'!A:C,3,FALSE))</f>
        <v>Y</v>
      </c>
      <c r="L8833" s="3" t="str">
        <f>IF(VLOOKUP(D8833,'Resources Final'!A:D,4,FALSE)=0,"",VLOOKUP(D8833,'Resources Final'!A:D,4,FALSE))</f>
        <v/>
      </c>
      <c r="M8833" s="3" t="str">
        <f>IF(VLOOKUP(D8833,'Resources Final'!A:E,5,FALSE)=0,"",VLOOKUP(D8833,'Resources Final'!A:E,5,FALSE))</f>
        <v/>
      </c>
      <c r="N8833" s="7" t="str">
        <f>IF(VLOOKUP(D8833,'Resources Final'!A:F,6,FALSE)=0,"",VLOOKUP(D8833,'Resources Final'!A:F,6,FALSE))</f>
        <v/>
      </c>
      <c r="O8833" s="3" t="str">
        <f>IF(VLOOKUP(D8833,'Resources Final'!A:G,7,FALSE)=0,"",VLOOKUP(D8833,'Resources Final'!A:G,7,FALSE))</f>
        <v/>
      </c>
    </row>
    <row r="8834" spans="1:15" x14ac:dyDescent="0.2">
      <c r="A8834" s="11">
        <v>990</v>
      </c>
      <c r="B8834" s="11" t="str">
        <f t="shared" ref="B8834:B8897" si="153">C8834&amp;"_"&amp;D8834&amp;G8834&amp;F8834</f>
        <v>Fred C. and Mary R. Koch Foundation_Haycook, William20132000</v>
      </c>
      <c r="C8834" s="11" t="s">
        <v>4161</v>
      </c>
      <c r="D8834" s="11" t="s">
        <v>1547</v>
      </c>
      <c r="E8834" s="11" t="s">
        <v>1547</v>
      </c>
      <c r="F8834" s="4">
        <v>2000</v>
      </c>
      <c r="G8834" s="3">
        <v>2013</v>
      </c>
      <c r="H8834" s="3" t="s">
        <v>21</v>
      </c>
      <c r="I8834" s="12" t="s">
        <v>4162</v>
      </c>
      <c r="J8834" s="3">
        <v>202</v>
      </c>
      <c r="K8834" s="3" t="str">
        <f>IF(VLOOKUP(D8834,'Resources Final'!A:C,3,FALSE)=0,"",VLOOKUP(D8834,'Resources Final'!A:C,3,FALSE))</f>
        <v>Y</v>
      </c>
      <c r="L8834" s="3" t="str">
        <f>IF(VLOOKUP(D8834,'Resources Final'!A:D,4,FALSE)=0,"",VLOOKUP(D8834,'Resources Final'!A:D,4,FALSE))</f>
        <v/>
      </c>
      <c r="M8834" s="3" t="str">
        <f>IF(VLOOKUP(D8834,'Resources Final'!A:E,5,FALSE)=0,"",VLOOKUP(D8834,'Resources Final'!A:E,5,FALSE))</f>
        <v/>
      </c>
      <c r="N8834" s="7" t="str">
        <f>IF(VLOOKUP(D8834,'Resources Final'!A:F,6,FALSE)=0,"",VLOOKUP(D8834,'Resources Final'!A:F,6,FALSE))</f>
        <v/>
      </c>
      <c r="O8834" s="3" t="str">
        <f>IF(VLOOKUP(D8834,'Resources Final'!A:G,7,FALSE)=0,"",VLOOKUP(D8834,'Resources Final'!A:G,7,FALSE))</f>
        <v/>
      </c>
    </row>
    <row r="8835" spans="1:15" x14ac:dyDescent="0.2">
      <c r="A8835" s="11">
        <v>990</v>
      </c>
      <c r="B8835" s="11" t="str">
        <f t="shared" si="153"/>
        <v>Fred C. and Mary R. Koch Foundation_McClain, William, III20132000</v>
      </c>
      <c r="C8835" s="11" t="s">
        <v>4161</v>
      </c>
      <c r="D8835" s="11" t="s">
        <v>2371</v>
      </c>
      <c r="E8835" s="11" t="s">
        <v>2371</v>
      </c>
      <c r="F8835" s="4">
        <v>2000</v>
      </c>
      <c r="G8835" s="3">
        <v>2013</v>
      </c>
      <c r="H8835" s="3" t="s">
        <v>21</v>
      </c>
      <c r="I8835" s="12" t="s">
        <v>4162</v>
      </c>
      <c r="J8835" s="3">
        <v>203</v>
      </c>
      <c r="K8835" s="3" t="str">
        <f>IF(VLOOKUP(D8835,'Resources Final'!A:C,3,FALSE)=0,"",VLOOKUP(D8835,'Resources Final'!A:C,3,FALSE))</f>
        <v>Y</v>
      </c>
      <c r="L8835" s="3" t="str">
        <f>IF(VLOOKUP(D8835,'Resources Final'!A:D,4,FALSE)=0,"",VLOOKUP(D8835,'Resources Final'!A:D,4,FALSE))</f>
        <v/>
      </c>
      <c r="M8835" s="3" t="str">
        <f>IF(VLOOKUP(D8835,'Resources Final'!A:E,5,FALSE)=0,"",VLOOKUP(D8835,'Resources Final'!A:E,5,FALSE))</f>
        <v/>
      </c>
      <c r="N8835" s="7" t="str">
        <f>IF(VLOOKUP(D8835,'Resources Final'!A:F,6,FALSE)=0,"",VLOOKUP(D8835,'Resources Final'!A:F,6,FALSE))</f>
        <v/>
      </c>
      <c r="O8835" s="3" t="str">
        <f>IF(VLOOKUP(D8835,'Resources Final'!A:G,7,FALSE)=0,"",VLOOKUP(D8835,'Resources Final'!A:G,7,FALSE))</f>
        <v/>
      </c>
    </row>
    <row r="8836" spans="1:15" x14ac:dyDescent="0.2">
      <c r="A8836" s="11">
        <v>990</v>
      </c>
      <c r="B8836" s="11" t="str">
        <f t="shared" si="153"/>
        <v>Fred C. and Mary R. Koch Foundation_Bergan, Zachary20132000</v>
      </c>
      <c r="C8836" s="11" t="s">
        <v>4161</v>
      </c>
      <c r="D8836" s="11" t="s">
        <v>408</v>
      </c>
      <c r="E8836" s="11" t="s">
        <v>408</v>
      </c>
      <c r="F8836" s="4">
        <v>2000</v>
      </c>
      <c r="G8836" s="3">
        <v>2013</v>
      </c>
      <c r="H8836" s="3" t="s">
        <v>21</v>
      </c>
      <c r="I8836" s="12" t="s">
        <v>4162</v>
      </c>
      <c r="J8836" s="3">
        <v>204</v>
      </c>
      <c r="K8836" s="3" t="str">
        <f>IF(VLOOKUP(D8836,'Resources Final'!A:C,3,FALSE)=0,"",VLOOKUP(D8836,'Resources Final'!A:C,3,FALSE))</f>
        <v>Y</v>
      </c>
      <c r="L8836" s="3" t="str">
        <f>IF(VLOOKUP(D8836,'Resources Final'!A:D,4,FALSE)=0,"",VLOOKUP(D8836,'Resources Final'!A:D,4,FALSE))</f>
        <v/>
      </c>
      <c r="M8836" s="3" t="str">
        <f>IF(VLOOKUP(D8836,'Resources Final'!A:E,5,FALSE)=0,"",VLOOKUP(D8836,'Resources Final'!A:E,5,FALSE))</f>
        <v/>
      </c>
      <c r="N8836" s="7" t="str">
        <f>IF(VLOOKUP(D8836,'Resources Final'!A:F,6,FALSE)=0,"",VLOOKUP(D8836,'Resources Final'!A:F,6,FALSE))</f>
        <v/>
      </c>
      <c r="O8836" s="3" t="str">
        <f>IF(VLOOKUP(D8836,'Resources Final'!A:G,7,FALSE)=0,"",VLOOKUP(D8836,'Resources Final'!A:G,7,FALSE))</f>
        <v/>
      </c>
    </row>
    <row r="8837" spans="1:15" x14ac:dyDescent="0.2">
      <c r="A8837" s="11">
        <v>990</v>
      </c>
      <c r="B8837" s="11" t="str">
        <f t="shared" si="153"/>
        <v>Fred C. and Mary R. Koch Foundation_Creevan, Zachary20132000</v>
      </c>
      <c r="C8837" s="11" t="s">
        <v>4161</v>
      </c>
      <c r="D8837" s="11" t="s">
        <v>869</v>
      </c>
      <c r="E8837" s="11" t="s">
        <v>869</v>
      </c>
      <c r="F8837" s="4">
        <v>2000</v>
      </c>
      <c r="G8837" s="3">
        <v>2013</v>
      </c>
      <c r="H8837" s="3" t="s">
        <v>21</v>
      </c>
      <c r="I8837" s="12" t="s">
        <v>4162</v>
      </c>
      <c r="J8837" s="3">
        <v>205</v>
      </c>
      <c r="K8837" s="3" t="str">
        <f>IF(VLOOKUP(D8837,'Resources Final'!A:C,3,FALSE)=0,"",VLOOKUP(D8837,'Resources Final'!A:C,3,FALSE))</f>
        <v>Y</v>
      </c>
      <c r="L8837" s="3" t="str">
        <f>IF(VLOOKUP(D8837,'Resources Final'!A:D,4,FALSE)=0,"",VLOOKUP(D8837,'Resources Final'!A:D,4,FALSE))</f>
        <v/>
      </c>
      <c r="M8837" s="3" t="str">
        <f>IF(VLOOKUP(D8837,'Resources Final'!A:E,5,FALSE)=0,"",VLOOKUP(D8837,'Resources Final'!A:E,5,FALSE))</f>
        <v/>
      </c>
      <c r="N8837" s="7" t="str">
        <f>IF(VLOOKUP(D8837,'Resources Final'!A:F,6,FALSE)=0,"",VLOOKUP(D8837,'Resources Final'!A:F,6,FALSE))</f>
        <v/>
      </c>
      <c r="O8837" s="3" t="str">
        <f>IF(VLOOKUP(D8837,'Resources Final'!A:G,7,FALSE)=0,"",VLOOKUP(D8837,'Resources Final'!A:G,7,FALSE))</f>
        <v/>
      </c>
    </row>
    <row r="8838" spans="1:15" x14ac:dyDescent="0.2">
      <c r="A8838" s="11">
        <v>990</v>
      </c>
      <c r="B8838" s="11" t="str">
        <f t="shared" si="153"/>
        <v>Fred C. and Mary R. Koch Foundation_Tao, Zoe20132000</v>
      </c>
      <c r="C8838" s="11" t="s">
        <v>4161</v>
      </c>
      <c r="D8838" s="11" t="s">
        <v>3527</v>
      </c>
      <c r="E8838" s="11" t="s">
        <v>3527</v>
      </c>
      <c r="F8838" s="4">
        <v>2000</v>
      </c>
      <c r="G8838" s="3">
        <v>2013</v>
      </c>
      <c r="H8838" s="3" t="s">
        <v>21</v>
      </c>
      <c r="I8838" s="12" t="s">
        <v>4162</v>
      </c>
      <c r="J8838" s="3">
        <v>206</v>
      </c>
      <c r="K8838" s="3" t="str">
        <f>IF(VLOOKUP(D8838,'Resources Final'!A:C,3,FALSE)=0,"",VLOOKUP(D8838,'Resources Final'!A:C,3,FALSE))</f>
        <v>Y</v>
      </c>
      <c r="L8838" s="3" t="str">
        <f>IF(VLOOKUP(D8838,'Resources Final'!A:D,4,FALSE)=0,"",VLOOKUP(D8838,'Resources Final'!A:D,4,FALSE))</f>
        <v/>
      </c>
      <c r="M8838" s="3" t="str">
        <f>IF(VLOOKUP(D8838,'Resources Final'!A:E,5,FALSE)=0,"",VLOOKUP(D8838,'Resources Final'!A:E,5,FALSE))</f>
        <v/>
      </c>
      <c r="N8838" s="7" t="str">
        <f>IF(VLOOKUP(D8838,'Resources Final'!A:F,6,FALSE)=0,"",VLOOKUP(D8838,'Resources Final'!A:F,6,FALSE))</f>
        <v/>
      </c>
      <c r="O8838" s="3" t="str">
        <f>IF(VLOOKUP(D8838,'Resources Final'!A:G,7,FALSE)=0,"",VLOOKUP(D8838,'Resources Final'!A:G,7,FALSE))</f>
        <v/>
      </c>
    </row>
    <row r="8839" spans="1:15" x14ac:dyDescent="0.2">
      <c r="A8839" s="11">
        <v>990</v>
      </c>
      <c r="B8839" s="11" t="str">
        <f t="shared" si="153"/>
        <v>Fred C. and Mary R. Koch Foundation_Benedictine College20137500</v>
      </c>
      <c r="C8839" s="11" t="s">
        <v>4161</v>
      </c>
      <c r="D8839" s="11" t="s">
        <v>395</v>
      </c>
      <c r="E8839" s="11" t="s">
        <v>395</v>
      </c>
      <c r="F8839" s="4">
        <v>7500</v>
      </c>
      <c r="G8839" s="3">
        <v>2013</v>
      </c>
      <c r="H8839" s="3" t="s">
        <v>21</v>
      </c>
      <c r="I8839" s="12"/>
      <c r="J8839" s="3">
        <v>207</v>
      </c>
      <c r="K8839" s="3" t="str">
        <f>IF(VLOOKUP(D8839,'Resources Final'!A:C,3,FALSE)=0,"",VLOOKUP(D8839,'Resources Final'!A:C,3,FALSE))</f>
        <v/>
      </c>
      <c r="L8839" s="3" t="str">
        <f>IF(VLOOKUP(D8839,'Resources Final'!A:D,4,FALSE)=0,"",VLOOKUP(D8839,'Resources Final'!A:D,4,FALSE))</f>
        <v>Y</v>
      </c>
      <c r="M8839" s="3" t="str">
        <f>IF(VLOOKUP(D8839,'Resources Final'!A:E,5,FALSE)=0,"",VLOOKUP(D8839,'Resources Final'!A:E,5,FALSE))</f>
        <v/>
      </c>
      <c r="N8839" s="7" t="str">
        <f>IF(VLOOKUP(D8839,'Resources Final'!A:F,6,FALSE)=0,"",VLOOKUP(D8839,'Resources Final'!A:F,6,FALSE))</f>
        <v/>
      </c>
      <c r="O8839" s="3" t="str">
        <f>IF(VLOOKUP(D8839,'Resources Final'!A:G,7,FALSE)=0,"",VLOOKUP(D8839,'Resources Final'!A:G,7,FALSE))</f>
        <v/>
      </c>
    </row>
    <row r="8840" spans="1:15" x14ac:dyDescent="0.2">
      <c r="A8840" s="11">
        <v>990</v>
      </c>
      <c r="B8840" s="11" t="str">
        <f t="shared" si="153"/>
        <v>Fred C. and Mary R. Koch Foundation_Bill of Rights Institute2013204000</v>
      </c>
      <c r="C8840" s="11" t="s">
        <v>4161</v>
      </c>
      <c r="D8840" s="11" t="s">
        <v>428</v>
      </c>
      <c r="E8840" s="11" t="s">
        <v>428</v>
      </c>
      <c r="F8840" s="4">
        <v>204000</v>
      </c>
      <c r="G8840" s="3">
        <v>2013</v>
      </c>
      <c r="H8840" s="3" t="s">
        <v>21</v>
      </c>
      <c r="I8840" s="12"/>
      <c r="J8840" s="3">
        <v>208</v>
      </c>
      <c r="K8840" s="3" t="str">
        <f>IF(VLOOKUP(D8840,'Resources Final'!A:C,3,FALSE)=0,"",VLOOKUP(D8840,'Resources Final'!A:C,3,FALSE))</f>
        <v/>
      </c>
      <c r="L8840" s="3" t="str">
        <f>IF(VLOOKUP(D8840,'Resources Final'!A:D,4,FALSE)=0,"",VLOOKUP(D8840,'Resources Final'!A:D,4,FALSE))</f>
        <v/>
      </c>
      <c r="M8840" s="3" t="str">
        <f>IF(VLOOKUP(D8840,'Resources Final'!A:E,5,FALSE)=0,"",VLOOKUP(D8840,'Resources Final'!A:E,5,FALSE))</f>
        <v/>
      </c>
      <c r="N8840" s="7" t="str">
        <f>IF(VLOOKUP(D8840,'Resources Final'!A:F,6,FALSE)=0,"",VLOOKUP(D8840,'Resources Final'!A:F,6,FALSE))</f>
        <v>https://www.sourcewatch.org/index.php/Bill_of_Rights_Institute</v>
      </c>
      <c r="O8840" s="3" t="str">
        <f>IF(VLOOKUP(D8840,'Resources Final'!A:G,7,FALSE)=0,"",VLOOKUP(D8840,'Resources Final'!A:G,7,FALSE))</f>
        <v>Sourcewatch</v>
      </c>
    </row>
    <row r="8841" spans="1:15" x14ac:dyDescent="0.2">
      <c r="A8841" s="11">
        <v>990</v>
      </c>
      <c r="B8841" s="11" t="str">
        <f t="shared" si="153"/>
        <v>Fred C. and Mary R. Koch Foundation_Communities in Schools201322000</v>
      </c>
      <c r="C8841" s="11" t="s">
        <v>4161</v>
      </c>
      <c r="D8841" s="11" t="s">
        <v>811</v>
      </c>
      <c r="E8841" s="11" t="s">
        <v>811</v>
      </c>
      <c r="F8841" s="4">
        <v>22000</v>
      </c>
      <c r="G8841" s="3">
        <v>2013</v>
      </c>
      <c r="H8841" s="3" t="s">
        <v>21</v>
      </c>
      <c r="I8841" s="12"/>
      <c r="J8841" s="3">
        <v>209</v>
      </c>
      <c r="K8841" s="3" t="str">
        <f>IF(VLOOKUP(D8841,'Resources Final'!A:C,3,FALSE)=0,"",VLOOKUP(D8841,'Resources Final'!A:C,3,FALSE))</f>
        <v/>
      </c>
      <c r="L8841" s="3" t="str">
        <f>IF(VLOOKUP(D8841,'Resources Final'!A:D,4,FALSE)=0,"",VLOOKUP(D8841,'Resources Final'!A:D,4,FALSE))</f>
        <v>Y</v>
      </c>
      <c r="M8841" s="3" t="str">
        <f>IF(VLOOKUP(D8841,'Resources Final'!A:E,5,FALSE)=0,"",VLOOKUP(D8841,'Resources Final'!A:E,5,FALSE))</f>
        <v/>
      </c>
      <c r="N8841" s="7" t="str">
        <f>IF(VLOOKUP(D8841,'Resources Final'!A:F,6,FALSE)=0,"",VLOOKUP(D8841,'Resources Final'!A:F,6,FALSE))</f>
        <v/>
      </c>
      <c r="O8841" s="3" t="str">
        <f>IF(VLOOKUP(D8841,'Resources Final'!A:G,7,FALSE)=0,"",VLOOKUP(D8841,'Resources Final'!A:G,7,FALSE))</f>
        <v/>
      </c>
    </row>
    <row r="8842" spans="1:15" x14ac:dyDescent="0.2">
      <c r="A8842" s="11">
        <v>990</v>
      </c>
      <c r="B8842" s="11" t="str">
        <f t="shared" si="153"/>
        <v>Fred C. and Mary R. Koch Foundation_Ellis Foundation201324000</v>
      </c>
      <c r="C8842" s="11" t="s">
        <v>4161</v>
      </c>
      <c r="D8842" s="11" t="s">
        <v>1124</v>
      </c>
      <c r="E8842" s="11" t="s">
        <v>1124</v>
      </c>
      <c r="F8842" s="4">
        <v>24000</v>
      </c>
      <c r="G8842" s="3">
        <v>2013</v>
      </c>
      <c r="H8842" s="3" t="s">
        <v>21</v>
      </c>
      <c r="I8842" s="12"/>
      <c r="J8842" s="3">
        <v>210</v>
      </c>
      <c r="K8842" s="3" t="str">
        <f>IF(VLOOKUP(D8842,'Resources Final'!A:C,3,FALSE)=0,"",VLOOKUP(D8842,'Resources Final'!A:C,3,FALSE))</f>
        <v/>
      </c>
      <c r="L8842" s="3" t="str">
        <f>IF(VLOOKUP(D8842,'Resources Final'!A:D,4,FALSE)=0,"",VLOOKUP(D8842,'Resources Final'!A:D,4,FALSE))</f>
        <v/>
      </c>
      <c r="M8842" s="3" t="str">
        <f>IF(VLOOKUP(D8842,'Resources Final'!A:E,5,FALSE)=0,"",VLOOKUP(D8842,'Resources Final'!A:E,5,FALSE))</f>
        <v/>
      </c>
      <c r="N8842" s="7" t="str">
        <f>IF(VLOOKUP(D8842,'Resources Final'!A:F,6,FALSE)=0,"",VLOOKUP(D8842,'Resources Final'!A:F,6,FALSE))</f>
        <v/>
      </c>
      <c r="O8842" s="3" t="str">
        <f>IF(VLOOKUP(D8842,'Resources Final'!A:G,7,FALSE)=0,"",VLOOKUP(D8842,'Resources Final'!A:G,7,FALSE))</f>
        <v/>
      </c>
    </row>
    <row r="8843" spans="1:15" x14ac:dyDescent="0.2">
      <c r="A8843" s="11">
        <v>990</v>
      </c>
      <c r="B8843" s="11" t="str">
        <f t="shared" si="153"/>
        <v>Fred C. and Mary R. Koch Foundation_Friends University201334000</v>
      </c>
      <c r="C8843" s="11" t="s">
        <v>4161</v>
      </c>
      <c r="D8843" s="11" t="s">
        <v>1306</v>
      </c>
      <c r="E8843" s="11" t="s">
        <v>1306</v>
      </c>
      <c r="F8843" s="4">
        <v>34000</v>
      </c>
      <c r="G8843" s="3">
        <v>2013</v>
      </c>
      <c r="H8843" s="3" t="s">
        <v>21</v>
      </c>
      <c r="I8843" s="12"/>
      <c r="J8843" s="3">
        <v>211</v>
      </c>
      <c r="K8843" s="3" t="str">
        <f>IF(VLOOKUP(D8843,'Resources Final'!A:C,3,FALSE)=0,"",VLOOKUP(D8843,'Resources Final'!A:C,3,FALSE))</f>
        <v/>
      </c>
      <c r="L8843" s="3" t="str">
        <f>IF(VLOOKUP(D8843,'Resources Final'!A:D,4,FALSE)=0,"",VLOOKUP(D8843,'Resources Final'!A:D,4,FALSE))</f>
        <v>Y</v>
      </c>
      <c r="M8843" s="3" t="str">
        <f>IF(VLOOKUP(D8843,'Resources Final'!A:E,5,FALSE)=0,"",VLOOKUP(D8843,'Resources Final'!A:E,5,FALSE))</f>
        <v/>
      </c>
      <c r="N8843" s="7" t="str">
        <f>IF(VLOOKUP(D8843,'Resources Final'!A:F,6,FALSE)=0,"",VLOOKUP(D8843,'Resources Final'!A:F,6,FALSE))</f>
        <v/>
      </c>
      <c r="O8843" s="3" t="str">
        <f>IF(VLOOKUP(D8843,'Resources Final'!A:G,7,FALSE)=0,"",VLOOKUP(D8843,'Resources Final'!A:G,7,FALSE))</f>
        <v/>
      </c>
    </row>
    <row r="8844" spans="1:15" x14ac:dyDescent="0.2">
      <c r="A8844" s="11">
        <v>990</v>
      </c>
      <c r="B8844" s="11" t="str">
        <f t="shared" si="153"/>
        <v>Fred C. and Mary R. Koch Foundation_Gilder Lehrman Institute of American History201355000</v>
      </c>
      <c r="C8844" s="11" t="s">
        <v>4161</v>
      </c>
      <c r="D8844" s="11" t="s">
        <v>1399</v>
      </c>
      <c r="E8844" s="11" t="s">
        <v>1399</v>
      </c>
      <c r="F8844" s="4">
        <v>55000</v>
      </c>
      <c r="G8844" s="3">
        <v>2013</v>
      </c>
      <c r="H8844" s="3" t="s">
        <v>21</v>
      </c>
      <c r="I8844" s="12"/>
      <c r="J8844" s="3">
        <v>212</v>
      </c>
      <c r="K8844" s="3" t="str">
        <f>IF(VLOOKUP(D8844,'Resources Final'!A:C,3,FALSE)=0,"",VLOOKUP(D8844,'Resources Final'!A:C,3,FALSE))</f>
        <v/>
      </c>
      <c r="L8844" s="3" t="str">
        <f>IF(VLOOKUP(D8844,'Resources Final'!A:D,4,FALSE)=0,"",VLOOKUP(D8844,'Resources Final'!A:D,4,FALSE))</f>
        <v/>
      </c>
      <c r="M8844" s="3" t="str">
        <f>IF(VLOOKUP(D8844,'Resources Final'!A:E,5,FALSE)=0,"",VLOOKUP(D8844,'Resources Final'!A:E,5,FALSE))</f>
        <v>N</v>
      </c>
      <c r="N8844" s="7" t="str">
        <f>IF(VLOOKUP(D8844,'Resources Final'!A:F,6,FALSE)=0,"",VLOOKUP(D8844,'Resources Final'!A:F,6,FALSE))</f>
        <v/>
      </c>
      <c r="O8844" s="3" t="str">
        <f>IF(VLOOKUP(D8844,'Resources Final'!A:G,7,FALSE)=0,"",VLOOKUP(D8844,'Resources Final'!A:G,7,FALSE))</f>
        <v/>
      </c>
    </row>
    <row r="8845" spans="1:15" x14ac:dyDescent="0.2">
      <c r="A8845" s="11">
        <v>990</v>
      </c>
      <c r="B8845" s="11" t="str">
        <f t="shared" si="153"/>
        <v>Fred C. and Mary R. Koch Foundation_Greater Wichita YMCA201310000</v>
      </c>
      <c r="C8845" s="11" t="s">
        <v>4161</v>
      </c>
      <c r="D8845" s="11" t="s">
        <v>1453</v>
      </c>
      <c r="E8845" s="11" t="s">
        <v>589</v>
      </c>
      <c r="F8845" s="4">
        <v>10000</v>
      </c>
      <c r="G8845" s="3">
        <v>2013</v>
      </c>
      <c r="H8845" s="3" t="s">
        <v>21</v>
      </c>
      <c r="I8845" s="12"/>
      <c r="J8845" s="3">
        <v>213</v>
      </c>
      <c r="K8845" s="3" t="str">
        <f>IF(VLOOKUP(D8845,'Resources Final'!A:C,3,FALSE)=0,"",VLOOKUP(D8845,'Resources Final'!A:C,3,FALSE))</f>
        <v/>
      </c>
      <c r="L8845" s="3" t="str">
        <f>IF(VLOOKUP(D8845,'Resources Final'!A:D,4,FALSE)=0,"",VLOOKUP(D8845,'Resources Final'!A:D,4,FALSE))</f>
        <v/>
      </c>
      <c r="M8845" s="3" t="str">
        <f>IF(VLOOKUP(D8845,'Resources Final'!A:E,5,FALSE)=0,"",VLOOKUP(D8845,'Resources Final'!A:E,5,FALSE))</f>
        <v>N</v>
      </c>
      <c r="N8845" s="7" t="str">
        <f>IF(VLOOKUP(D8845,'Resources Final'!A:F,6,FALSE)=0,"",VLOOKUP(D8845,'Resources Final'!A:F,6,FALSE))</f>
        <v/>
      </c>
      <c r="O8845" s="3" t="str">
        <f>IF(VLOOKUP(D8845,'Resources Final'!A:G,7,FALSE)=0,"",VLOOKUP(D8845,'Resources Final'!A:G,7,FALSE))</f>
        <v/>
      </c>
    </row>
    <row r="8846" spans="1:15" x14ac:dyDescent="0.2">
      <c r="A8846" s="11">
        <v>990</v>
      </c>
      <c r="B8846" s="11" t="str">
        <f t="shared" si="153"/>
        <v>Fred C. and Mary R. Koch Foundation_Kansas Council on Economic Education201310000</v>
      </c>
      <c r="C8846" s="11" t="s">
        <v>4161</v>
      </c>
      <c r="D8846" s="11" t="s">
        <v>1949</v>
      </c>
      <c r="E8846" s="11" t="s">
        <v>1949</v>
      </c>
      <c r="F8846" s="4">
        <v>10000</v>
      </c>
      <c r="G8846" s="3">
        <v>2013</v>
      </c>
      <c r="H8846" s="3" t="s">
        <v>21</v>
      </c>
      <c r="I8846" s="12"/>
      <c r="J8846" s="3">
        <v>214</v>
      </c>
      <c r="K8846" s="3" t="str">
        <f>IF(VLOOKUP(D8846,'Resources Final'!A:C,3,FALSE)=0,"",VLOOKUP(D8846,'Resources Final'!A:C,3,FALSE))</f>
        <v/>
      </c>
      <c r="L8846" s="3" t="str">
        <f>IF(VLOOKUP(D8846,'Resources Final'!A:D,4,FALSE)=0,"",VLOOKUP(D8846,'Resources Final'!A:D,4,FALSE))</f>
        <v/>
      </c>
      <c r="M8846" s="3" t="str">
        <f>IF(VLOOKUP(D8846,'Resources Final'!A:E,5,FALSE)=0,"",VLOOKUP(D8846,'Resources Final'!A:E,5,FALSE))</f>
        <v/>
      </c>
      <c r="N8846" s="7" t="str">
        <f>IF(VLOOKUP(D8846,'Resources Final'!A:F,6,FALSE)=0,"",VLOOKUP(D8846,'Resources Final'!A:F,6,FALSE))</f>
        <v/>
      </c>
      <c r="O8846" s="3" t="str">
        <f>IF(VLOOKUP(D8846,'Resources Final'!A:G,7,FALSE)=0,"",VLOOKUP(D8846,'Resources Final'!A:G,7,FALSE))</f>
        <v/>
      </c>
    </row>
    <row r="8847" spans="1:15" x14ac:dyDescent="0.2">
      <c r="A8847" s="11">
        <v>990</v>
      </c>
      <c r="B8847" s="11" t="str">
        <f t="shared" si="153"/>
        <v>Fred C. and Mary R. Koch Foundation_Kansas State University Foundation201330500</v>
      </c>
      <c r="C8847" s="11" t="s">
        <v>4161</v>
      </c>
      <c r="D8847" s="11" t="s">
        <v>1955</v>
      </c>
      <c r="E8847" s="11" t="s">
        <v>1954</v>
      </c>
      <c r="F8847" s="4">
        <v>30500</v>
      </c>
      <c r="G8847" s="3">
        <v>2013</v>
      </c>
      <c r="H8847" s="3" t="s">
        <v>21</v>
      </c>
      <c r="I8847" s="12"/>
      <c r="J8847" s="3">
        <v>215</v>
      </c>
      <c r="K8847" s="3" t="str">
        <f>IF(VLOOKUP(D8847,'Resources Final'!A:C,3,FALSE)=0,"",VLOOKUP(D8847,'Resources Final'!A:C,3,FALSE))</f>
        <v/>
      </c>
      <c r="L8847" s="3" t="str">
        <f>IF(VLOOKUP(D8847,'Resources Final'!A:D,4,FALSE)=0,"",VLOOKUP(D8847,'Resources Final'!A:D,4,FALSE))</f>
        <v>Y</v>
      </c>
      <c r="M8847" s="3" t="str">
        <f>IF(VLOOKUP(D8847,'Resources Final'!A:E,5,FALSE)=0,"",VLOOKUP(D8847,'Resources Final'!A:E,5,FALSE))</f>
        <v/>
      </c>
      <c r="N8847" s="7" t="str">
        <f>IF(VLOOKUP(D8847,'Resources Final'!A:F,6,FALSE)=0,"",VLOOKUP(D8847,'Resources Final'!A:F,6,FALSE))</f>
        <v/>
      </c>
      <c r="O8847" s="3" t="str">
        <f>IF(VLOOKUP(D8847,'Resources Final'!A:G,7,FALSE)=0,"",VLOOKUP(D8847,'Resources Final'!A:G,7,FALSE))</f>
        <v/>
      </c>
    </row>
    <row r="8848" spans="1:15" x14ac:dyDescent="0.2">
      <c r="A8848" s="11">
        <v>990</v>
      </c>
      <c r="B8848" s="11" t="str">
        <f t="shared" si="153"/>
        <v>Fred C. and Mary R. Koch Foundation_Koch Cultural Trust2013137000</v>
      </c>
      <c r="C8848" s="11" t="s">
        <v>4161</v>
      </c>
      <c r="D8848" s="11" t="s">
        <v>2015</v>
      </c>
      <c r="E8848" s="11" t="s">
        <v>2015</v>
      </c>
      <c r="F8848" s="4">
        <v>137000</v>
      </c>
      <c r="G8848" s="3">
        <v>2013</v>
      </c>
      <c r="H8848" s="3" t="s">
        <v>21</v>
      </c>
      <c r="I8848" s="12"/>
      <c r="J8848" s="3">
        <v>216</v>
      </c>
      <c r="K8848" s="3" t="str">
        <f>IF(VLOOKUP(D8848,'Resources Final'!A:C,3,FALSE)=0,"",VLOOKUP(D8848,'Resources Final'!A:C,3,FALSE))</f>
        <v/>
      </c>
      <c r="L8848" s="3" t="str">
        <f>IF(VLOOKUP(D8848,'Resources Final'!A:D,4,FALSE)=0,"",VLOOKUP(D8848,'Resources Final'!A:D,4,FALSE))</f>
        <v/>
      </c>
      <c r="M8848" s="3" t="str">
        <f>IF(VLOOKUP(D8848,'Resources Final'!A:E,5,FALSE)=0,"",VLOOKUP(D8848,'Resources Final'!A:E,5,FALSE))</f>
        <v/>
      </c>
      <c r="N8848" s="7" t="str">
        <f>IF(VLOOKUP(D8848,'Resources Final'!A:F,6,FALSE)=0,"",VLOOKUP(D8848,'Resources Final'!A:F,6,FALSE))</f>
        <v/>
      </c>
      <c r="O8848" s="3" t="str">
        <f>IF(VLOOKUP(D8848,'Resources Final'!A:G,7,FALSE)=0,"",VLOOKUP(D8848,'Resources Final'!A:G,7,FALSE))</f>
        <v/>
      </c>
    </row>
    <row r="8849" spans="1:15" x14ac:dyDescent="0.2">
      <c r="A8849" s="11">
        <v>990</v>
      </c>
      <c r="B8849" s="11" t="str">
        <f t="shared" si="153"/>
        <v>Fred C. and Mary R. Koch Foundation_Music Theatre of Wichita201310500</v>
      </c>
      <c r="C8849" s="11" t="s">
        <v>4161</v>
      </c>
      <c r="D8849" s="11" t="s">
        <v>2571</v>
      </c>
      <c r="E8849" s="11" t="s">
        <v>2571</v>
      </c>
      <c r="F8849" s="4">
        <v>10500</v>
      </c>
      <c r="G8849" s="3">
        <v>2013</v>
      </c>
      <c r="H8849" s="3" t="s">
        <v>21</v>
      </c>
      <c r="I8849" s="12"/>
      <c r="J8849" s="3">
        <v>217</v>
      </c>
      <c r="K8849" s="3" t="str">
        <f>IF(VLOOKUP(D8849,'Resources Final'!A:C,3,FALSE)=0,"",VLOOKUP(D8849,'Resources Final'!A:C,3,FALSE))</f>
        <v/>
      </c>
      <c r="L8849" s="3" t="str">
        <f>IF(VLOOKUP(D8849,'Resources Final'!A:D,4,FALSE)=0,"",VLOOKUP(D8849,'Resources Final'!A:D,4,FALSE))</f>
        <v/>
      </c>
      <c r="M8849" s="3" t="str">
        <f>IF(VLOOKUP(D8849,'Resources Final'!A:E,5,FALSE)=0,"",VLOOKUP(D8849,'Resources Final'!A:E,5,FALSE))</f>
        <v>N</v>
      </c>
      <c r="N8849" s="7" t="str">
        <f>IF(VLOOKUP(D8849,'Resources Final'!A:F,6,FALSE)=0,"",VLOOKUP(D8849,'Resources Final'!A:F,6,FALSE))</f>
        <v/>
      </c>
      <c r="O8849" s="3" t="str">
        <f>IF(VLOOKUP(D8849,'Resources Final'!A:G,7,FALSE)=0,"",VLOOKUP(D8849,'Resources Final'!A:G,7,FALSE))</f>
        <v/>
      </c>
    </row>
    <row r="8850" spans="1:15" x14ac:dyDescent="0.2">
      <c r="A8850" s="11">
        <v>990</v>
      </c>
      <c r="B8850" s="11" t="str">
        <f t="shared" si="153"/>
        <v>Fred C. and Mary R. Koch Foundation_Newman University201324000</v>
      </c>
      <c r="C8850" s="11" t="s">
        <v>4161</v>
      </c>
      <c r="D8850" s="11" t="s">
        <v>2664</v>
      </c>
      <c r="E8850" s="11" t="s">
        <v>2664</v>
      </c>
      <c r="F8850" s="4">
        <v>24000</v>
      </c>
      <c r="G8850" s="3">
        <v>2013</v>
      </c>
      <c r="H8850" s="3" t="s">
        <v>21</v>
      </c>
      <c r="I8850" s="12"/>
      <c r="J8850" s="3">
        <v>218</v>
      </c>
      <c r="K8850" s="3" t="str">
        <f>IF(VLOOKUP(D8850,'Resources Final'!A:C,3,FALSE)=0,"",VLOOKUP(D8850,'Resources Final'!A:C,3,FALSE))</f>
        <v/>
      </c>
      <c r="L8850" s="3" t="str">
        <f>IF(VLOOKUP(D8850,'Resources Final'!A:D,4,FALSE)=0,"",VLOOKUP(D8850,'Resources Final'!A:D,4,FALSE))</f>
        <v>Y</v>
      </c>
      <c r="M8850" s="3" t="str">
        <f>IF(VLOOKUP(D8850,'Resources Final'!A:E,5,FALSE)=0,"",VLOOKUP(D8850,'Resources Final'!A:E,5,FALSE))</f>
        <v/>
      </c>
      <c r="N8850" s="7" t="str">
        <f>IF(VLOOKUP(D8850,'Resources Final'!A:F,6,FALSE)=0,"",VLOOKUP(D8850,'Resources Final'!A:F,6,FALSE))</f>
        <v/>
      </c>
      <c r="O8850" s="3" t="str">
        <f>IF(VLOOKUP(D8850,'Resources Final'!A:G,7,FALSE)=0,"",VLOOKUP(D8850,'Resources Final'!A:G,7,FALSE))</f>
        <v/>
      </c>
    </row>
    <row r="8851" spans="1:15" x14ac:dyDescent="0.2">
      <c r="A8851" s="11">
        <v>990</v>
      </c>
      <c r="B8851" s="11" t="str">
        <f t="shared" si="153"/>
        <v>Fred C. and Mary R. Koch Foundation_Symphony in the Flint Hills201313750</v>
      </c>
      <c r="C8851" s="11" t="s">
        <v>4161</v>
      </c>
      <c r="D8851" s="11" t="s">
        <v>3498</v>
      </c>
      <c r="E8851" s="11" t="s">
        <v>3498</v>
      </c>
      <c r="F8851" s="4">
        <v>13750</v>
      </c>
      <c r="G8851" s="3">
        <v>2013</v>
      </c>
      <c r="H8851" s="3" t="s">
        <v>21</v>
      </c>
      <c r="I8851" s="12"/>
      <c r="J8851" s="3">
        <v>219</v>
      </c>
      <c r="K8851" s="3" t="str">
        <f>IF(VLOOKUP(D8851,'Resources Final'!A:C,3,FALSE)=0,"",VLOOKUP(D8851,'Resources Final'!A:C,3,FALSE))</f>
        <v/>
      </c>
      <c r="L8851" s="3" t="str">
        <f>IF(VLOOKUP(D8851,'Resources Final'!A:D,4,FALSE)=0,"",VLOOKUP(D8851,'Resources Final'!A:D,4,FALSE))</f>
        <v/>
      </c>
      <c r="M8851" s="3" t="str">
        <f>IF(VLOOKUP(D8851,'Resources Final'!A:E,5,FALSE)=0,"",VLOOKUP(D8851,'Resources Final'!A:E,5,FALSE))</f>
        <v>N</v>
      </c>
      <c r="N8851" s="7" t="str">
        <f>IF(VLOOKUP(D8851,'Resources Final'!A:F,6,FALSE)=0,"",VLOOKUP(D8851,'Resources Final'!A:F,6,FALSE))</f>
        <v/>
      </c>
      <c r="O8851" s="3" t="str">
        <f>IF(VLOOKUP(D8851,'Resources Final'!A:G,7,FALSE)=0,"",VLOOKUP(D8851,'Resources Final'!A:G,7,FALSE))</f>
        <v/>
      </c>
    </row>
    <row r="8852" spans="1:15" x14ac:dyDescent="0.2">
      <c r="A8852" s="11">
        <v>990</v>
      </c>
      <c r="B8852" s="11" t="str">
        <f t="shared" si="153"/>
        <v>Fred C. and Mary R. Koch Foundation_Salvation Army20135000</v>
      </c>
      <c r="C8852" s="11" t="s">
        <v>4161</v>
      </c>
      <c r="D8852" s="11" t="s">
        <v>2624</v>
      </c>
      <c r="E8852" s="11" t="s">
        <v>2624</v>
      </c>
      <c r="F8852" s="4">
        <v>5000</v>
      </c>
      <c r="G8852" s="3">
        <v>2013</v>
      </c>
      <c r="H8852" s="3" t="s">
        <v>21</v>
      </c>
      <c r="I8852" s="12"/>
      <c r="J8852" s="3">
        <v>220</v>
      </c>
      <c r="K8852" s="3" t="str">
        <f>IF(VLOOKUP(D8852,'Resources Final'!A:C,3,FALSE)=0,"",VLOOKUP(D8852,'Resources Final'!A:C,3,FALSE))</f>
        <v/>
      </c>
      <c r="L8852" s="3" t="str">
        <f>IF(VLOOKUP(D8852,'Resources Final'!A:D,4,FALSE)=0,"",VLOOKUP(D8852,'Resources Final'!A:D,4,FALSE))</f>
        <v/>
      </c>
      <c r="M8852" s="3" t="str">
        <f>IF(VLOOKUP(D8852,'Resources Final'!A:E,5,FALSE)=0,"",VLOOKUP(D8852,'Resources Final'!A:E,5,FALSE))</f>
        <v>N</v>
      </c>
      <c r="N8852" s="7" t="str">
        <f>IF(VLOOKUP(D8852,'Resources Final'!A:F,6,FALSE)=0,"",VLOOKUP(D8852,'Resources Final'!A:F,6,FALSE))</f>
        <v/>
      </c>
      <c r="O8852" s="3" t="str">
        <f>IF(VLOOKUP(D8852,'Resources Final'!A:G,7,FALSE)=0,"",VLOOKUP(D8852,'Resources Final'!A:G,7,FALSE))</f>
        <v/>
      </c>
    </row>
    <row r="8853" spans="1:15" x14ac:dyDescent="0.2">
      <c r="A8853" s="11">
        <v>990</v>
      </c>
      <c r="B8853" s="11" t="str">
        <f t="shared" si="153"/>
        <v>Fred C. and Mary R. Koch Foundation_Wichita Art Museum201310000</v>
      </c>
      <c r="C8853" s="11" t="s">
        <v>4161</v>
      </c>
      <c r="D8853" s="11" t="s">
        <v>4008</v>
      </c>
      <c r="E8853" s="11" t="s">
        <v>4008</v>
      </c>
      <c r="F8853" s="4">
        <v>10000</v>
      </c>
      <c r="G8853" s="3">
        <v>2013</v>
      </c>
      <c r="H8853" s="3" t="s">
        <v>21</v>
      </c>
      <c r="I8853" s="12"/>
      <c r="J8853" s="3">
        <v>221</v>
      </c>
      <c r="K8853" s="3" t="str">
        <f>IF(VLOOKUP(D8853,'Resources Final'!A:C,3,FALSE)=0,"",VLOOKUP(D8853,'Resources Final'!A:C,3,FALSE))</f>
        <v/>
      </c>
      <c r="L8853" s="3" t="str">
        <f>IF(VLOOKUP(D8853,'Resources Final'!A:D,4,FALSE)=0,"",VLOOKUP(D8853,'Resources Final'!A:D,4,FALSE))</f>
        <v/>
      </c>
      <c r="M8853" s="3" t="str">
        <f>IF(VLOOKUP(D8853,'Resources Final'!A:E,5,FALSE)=0,"",VLOOKUP(D8853,'Resources Final'!A:E,5,FALSE))</f>
        <v>N</v>
      </c>
      <c r="N8853" s="7" t="str">
        <f>IF(VLOOKUP(D8853,'Resources Final'!A:F,6,FALSE)=0,"",VLOOKUP(D8853,'Resources Final'!A:F,6,FALSE))</f>
        <v/>
      </c>
      <c r="O8853" s="3" t="str">
        <f>IF(VLOOKUP(D8853,'Resources Final'!A:G,7,FALSE)=0,"",VLOOKUP(D8853,'Resources Final'!A:G,7,FALSE))</f>
        <v/>
      </c>
    </row>
    <row r="8854" spans="1:15" x14ac:dyDescent="0.2">
      <c r="A8854" s="11">
        <v>990</v>
      </c>
      <c r="B8854" s="11" t="str">
        <f t="shared" si="153"/>
        <v>Fred C. and Mary R. Koch Foundation_Wichita Center for the Arts201343500</v>
      </c>
      <c r="C8854" s="11" t="s">
        <v>4161</v>
      </c>
      <c r="D8854" s="11" t="s">
        <v>4009</v>
      </c>
      <c r="E8854" s="11" t="s">
        <v>4009</v>
      </c>
      <c r="F8854" s="4">
        <v>43500</v>
      </c>
      <c r="G8854" s="3">
        <v>2013</v>
      </c>
      <c r="H8854" s="3" t="s">
        <v>21</v>
      </c>
      <c r="I8854" s="12"/>
      <c r="J8854" s="3">
        <v>222</v>
      </c>
      <c r="K8854" s="3" t="str">
        <f>IF(VLOOKUP(D8854,'Resources Final'!A:C,3,FALSE)=0,"",VLOOKUP(D8854,'Resources Final'!A:C,3,FALSE))</f>
        <v/>
      </c>
      <c r="L8854" s="3" t="str">
        <f>IF(VLOOKUP(D8854,'Resources Final'!A:D,4,FALSE)=0,"",VLOOKUP(D8854,'Resources Final'!A:D,4,FALSE))</f>
        <v/>
      </c>
      <c r="M8854" s="3" t="str">
        <f>IF(VLOOKUP(D8854,'Resources Final'!A:E,5,FALSE)=0,"",VLOOKUP(D8854,'Resources Final'!A:E,5,FALSE))</f>
        <v>N</v>
      </c>
      <c r="N8854" s="7" t="str">
        <f>IF(VLOOKUP(D8854,'Resources Final'!A:F,6,FALSE)=0,"",VLOOKUP(D8854,'Resources Final'!A:F,6,FALSE))</f>
        <v/>
      </c>
      <c r="O8854" s="3" t="str">
        <f>IF(VLOOKUP(D8854,'Resources Final'!A:G,7,FALSE)=0,"",VLOOKUP(D8854,'Resources Final'!A:G,7,FALSE))</f>
        <v/>
      </c>
    </row>
    <row r="8855" spans="1:15" x14ac:dyDescent="0.2">
      <c r="A8855" s="11">
        <v>990</v>
      </c>
      <c r="B8855" s="11" t="str">
        <f t="shared" si="153"/>
        <v>Fred C. and Mary R. Koch Foundation_Wichita State University201314000</v>
      </c>
      <c r="C8855" s="11" t="s">
        <v>4161</v>
      </c>
      <c r="D8855" s="11" t="s">
        <v>4019</v>
      </c>
      <c r="E8855" s="11" t="s">
        <v>4019</v>
      </c>
      <c r="F8855" s="4">
        <v>14000</v>
      </c>
      <c r="G8855" s="3">
        <v>2013</v>
      </c>
      <c r="H8855" s="3" t="s">
        <v>21</v>
      </c>
      <c r="I8855" s="12"/>
      <c r="J8855" s="3">
        <v>223</v>
      </c>
      <c r="K8855" s="3" t="str">
        <f>IF(VLOOKUP(D8855,'Resources Final'!A:C,3,FALSE)=0,"",VLOOKUP(D8855,'Resources Final'!A:C,3,FALSE))</f>
        <v/>
      </c>
      <c r="L8855" s="3" t="str">
        <f>IF(VLOOKUP(D8855,'Resources Final'!A:D,4,FALSE)=0,"",VLOOKUP(D8855,'Resources Final'!A:D,4,FALSE))</f>
        <v>Y</v>
      </c>
      <c r="M8855" s="3" t="str">
        <f>IF(VLOOKUP(D8855,'Resources Final'!A:E,5,FALSE)=0,"",VLOOKUP(D8855,'Resources Final'!A:E,5,FALSE))</f>
        <v/>
      </c>
      <c r="N8855" s="7" t="str">
        <f>IF(VLOOKUP(D8855,'Resources Final'!A:F,6,FALSE)=0,"",VLOOKUP(D8855,'Resources Final'!A:F,6,FALSE))</f>
        <v/>
      </c>
      <c r="O8855" s="3" t="str">
        <f>IF(VLOOKUP(D8855,'Resources Final'!A:G,7,FALSE)=0,"",VLOOKUP(D8855,'Resources Final'!A:G,7,FALSE))</f>
        <v/>
      </c>
    </row>
    <row r="8856" spans="1:15" x14ac:dyDescent="0.2">
      <c r="A8856" s="11">
        <v>990</v>
      </c>
      <c r="B8856" s="11" t="str">
        <f t="shared" si="153"/>
        <v>Fred C. and Mary R. Koch Foundation_Wichita Symphony201315000</v>
      </c>
      <c r="C8856" s="11" t="s">
        <v>4161</v>
      </c>
      <c r="D8856" s="11" t="s">
        <v>4022</v>
      </c>
      <c r="E8856" s="11" t="s">
        <v>4022</v>
      </c>
      <c r="F8856" s="4">
        <v>15000</v>
      </c>
      <c r="G8856" s="3">
        <v>2013</v>
      </c>
      <c r="H8856" s="3" t="s">
        <v>21</v>
      </c>
      <c r="I8856" s="12"/>
      <c r="J8856" s="3">
        <v>224</v>
      </c>
      <c r="K8856" s="3" t="str">
        <f>IF(VLOOKUP(D8856,'Resources Final'!A:C,3,FALSE)=0,"",VLOOKUP(D8856,'Resources Final'!A:C,3,FALSE))</f>
        <v/>
      </c>
      <c r="L8856" s="3" t="str">
        <f>IF(VLOOKUP(D8856,'Resources Final'!A:D,4,FALSE)=0,"",VLOOKUP(D8856,'Resources Final'!A:D,4,FALSE))</f>
        <v/>
      </c>
      <c r="M8856" s="3" t="str">
        <f>IF(VLOOKUP(D8856,'Resources Final'!A:E,5,FALSE)=0,"",VLOOKUP(D8856,'Resources Final'!A:E,5,FALSE))</f>
        <v>N</v>
      </c>
      <c r="N8856" s="7" t="str">
        <f>IF(VLOOKUP(D8856,'Resources Final'!A:F,6,FALSE)=0,"",VLOOKUP(D8856,'Resources Final'!A:F,6,FALSE))</f>
        <v/>
      </c>
      <c r="O8856" s="3" t="str">
        <f>IF(VLOOKUP(D8856,'Resources Final'!A:G,7,FALSE)=0,"",VLOOKUP(D8856,'Resources Final'!A:G,7,FALSE))</f>
        <v/>
      </c>
    </row>
    <row r="8857" spans="1:15" x14ac:dyDescent="0.2">
      <c r="A8857" s="11">
        <v>990</v>
      </c>
      <c r="B8857" s="11" t="str">
        <f t="shared" si="153"/>
        <v>Fred C. and Mary R. Koch Foundation_Youth Entrepreneurs of Kansas2013544500</v>
      </c>
      <c r="C8857" s="11" t="s">
        <v>4161</v>
      </c>
      <c r="D8857" s="11" t="s">
        <v>4134</v>
      </c>
      <c r="E8857" s="11" t="s">
        <v>4134</v>
      </c>
      <c r="F8857" s="4">
        <v>544500</v>
      </c>
      <c r="G8857" s="3">
        <v>2013</v>
      </c>
      <c r="H8857" s="3" t="s">
        <v>21</v>
      </c>
      <c r="I8857" s="12"/>
      <c r="J8857" s="3">
        <v>225</v>
      </c>
      <c r="K8857" s="3" t="str">
        <f>IF(VLOOKUP(D8857,'Resources Final'!A:C,3,FALSE)=0,"",VLOOKUP(D8857,'Resources Final'!A:C,3,FALSE))</f>
        <v/>
      </c>
      <c r="L8857" s="3" t="str">
        <f>IF(VLOOKUP(D8857,'Resources Final'!A:D,4,FALSE)=0,"",VLOOKUP(D8857,'Resources Final'!A:D,4,FALSE))</f>
        <v/>
      </c>
      <c r="M8857" s="3" t="str">
        <f>IF(VLOOKUP(D8857,'Resources Final'!A:E,5,FALSE)=0,"",VLOOKUP(D8857,'Resources Final'!A:E,5,FALSE))</f>
        <v/>
      </c>
      <c r="N8857" s="7" t="str">
        <f>IF(VLOOKUP(D8857,'Resources Final'!A:F,6,FALSE)=0,"",VLOOKUP(D8857,'Resources Final'!A:F,6,FALSE))</f>
        <v/>
      </c>
      <c r="O8857" s="3" t="str">
        <f>IF(VLOOKUP(D8857,'Resources Final'!A:G,7,FALSE)=0,"",VLOOKUP(D8857,'Resources Final'!A:G,7,FALSE))</f>
        <v/>
      </c>
    </row>
    <row r="8858" spans="1:15" x14ac:dyDescent="0.2">
      <c r="A8858" s="11">
        <v>990</v>
      </c>
      <c r="B8858" s="11" t="str">
        <f t="shared" si="153"/>
        <v>Fred C. and Mary R. Koch Foundation_Allen Lambe House Foundation2014148000</v>
      </c>
      <c r="C8858" s="11" t="s">
        <v>4161</v>
      </c>
      <c r="D8858" s="11" t="s">
        <v>156</v>
      </c>
      <c r="E8858" s="11" t="s">
        <v>155</v>
      </c>
      <c r="F8858" s="4">
        <v>148000</v>
      </c>
      <c r="G8858" s="3">
        <v>2014</v>
      </c>
      <c r="H8858" s="3" t="s">
        <v>21</v>
      </c>
      <c r="I8858" s="12"/>
      <c r="J8858" s="3">
        <v>1</v>
      </c>
      <c r="K8858" s="3" t="str">
        <f>IF(VLOOKUP(D8858,'Resources Final'!A:C,3,FALSE)=0,"",VLOOKUP(D8858,'Resources Final'!A:C,3,FALSE))</f>
        <v/>
      </c>
      <c r="L8858" s="3" t="str">
        <f>IF(VLOOKUP(D8858,'Resources Final'!A:D,4,FALSE)=0,"",VLOOKUP(D8858,'Resources Final'!A:D,4,FALSE))</f>
        <v/>
      </c>
      <c r="M8858" s="3" t="str">
        <f>IF(VLOOKUP(D8858,'Resources Final'!A:E,5,FALSE)=0,"",VLOOKUP(D8858,'Resources Final'!A:E,5,FALSE))</f>
        <v>N</v>
      </c>
      <c r="N8858" s="7" t="str">
        <f>IF(VLOOKUP(D8858,'Resources Final'!A:F,6,FALSE)=0,"",VLOOKUP(D8858,'Resources Final'!A:F,6,FALSE))</f>
        <v/>
      </c>
      <c r="O8858" s="3" t="str">
        <f>IF(VLOOKUP(D8858,'Resources Final'!A:G,7,FALSE)=0,"",VLOOKUP(D8858,'Resources Final'!A:G,7,FALSE))</f>
        <v/>
      </c>
    </row>
    <row r="8859" spans="1:15" x14ac:dyDescent="0.2">
      <c r="A8859" s="11">
        <v>990</v>
      </c>
      <c r="B8859" s="11" t="str">
        <f t="shared" si="153"/>
        <v>Fred C. and Mary R. Koch Foundation_Benedictine College20149500</v>
      </c>
      <c r="C8859" s="11" t="s">
        <v>4161</v>
      </c>
      <c r="D8859" s="11" t="s">
        <v>395</v>
      </c>
      <c r="E8859" s="11" t="s">
        <v>395</v>
      </c>
      <c r="F8859" s="4">
        <v>9500</v>
      </c>
      <c r="G8859" s="3">
        <v>2014</v>
      </c>
      <c r="H8859" s="3" t="s">
        <v>21</v>
      </c>
      <c r="I8859" s="12"/>
      <c r="J8859" s="3">
        <v>2</v>
      </c>
      <c r="K8859" s="3" t="str">
        <f>IF(VLOOKUP(D8859,'Resources Final'!A:C,3,FALSE)=0,"",VLOOKUP(D8859,'Resources Final'!A:C,3,FALSE))</f>
        <v/>
      </c>
      <c r="L8859" s="3" t="str">
        <f>IF(VLOOKUP(D8859,'Resources Final'!A:D,4,FALSE)=0,"",VLOOKUP(D8859,'Resources Final'!A:D,4,FALSE))</f>
        <v>Y</v>
      </c>
      <c r="M8859" s="3" t="str">
        <f>IF(VLOOKUP(D8859,'Resources Final'!A:E,5,FALSE)=0,"",VLOOKUP(D8859,'Resources Final'!A:E,5,FALSE))</f>
        <v/>
      </c>
      <c r="N8859" s="7" t="str">
        <f>IF(VLOOKUP(D8859,'Resources Final'!A:F,6,FALSE)=0,"",VLOOKUP(D8859,'Resources Final'!A:F,6,FALSE))</f>
        <v/>
      </c>
      <c r="O8859" s="3" t="str">
        <f>IF(VLOOKUP(D8859,'Resources Final'!A:G,7,FALSE)=0,"",VLOOKUP(D8859,'Resources Final'!A:G,7,FALSE))</f>
        <v/>
      </c>
    </row>
    <row r="8860" spans="1:15" x14ac:dyDescent="0.2">
      <c r="A8860" s="11">
        <v>990</v>
      </c>
      <c r="B8860" s="11" t="str">
        <f t="shared" si="153"/>
        <v>Fred C. and Mary R. Koch Foundation_Ellis Foundation201424000</v>
      </c>
      <c r="C8860" s="11" t="s">
        <v>4161</v>
      </c>
      <c r="D8860" s="11" t="s">
        <v>1124</v>
      </c>
      <c r="E8860" s="11" t="s">
        <v>1124</v>
      </c>
      <c r="F8860" s="4">
        <v>24000</v>
      </c>
      <c r="G8860" s="3">
        <v>2014</v>
      </c>
      <c r="H8860" s="3" t="s">
        <v>21</v>
      </c>
      <c r="I8860" s="12"/>
      <c r="J8860" s="3">
        <v>3</v>
      </c>
      <c r="K8860" s="3" t="str">
        <f>IF(VLOOKUP(D8860,'Resources Final'!A:C,3,FALSE)=0,"",VLOOKUP(D8860,'Resources Final'!A:C,3,FALSE))</f>
        <v/>
      </c>
      <c r="L8860" s="3" t="str">
        <f>IF(VLOOKUP(D8860,'Resources Final'!A:D,4,FALSE)=0,"",VLOOKUP(D8860,'Resources Final'!A:D,4,FALSE))</f>
        <v/>
      </c>
      <c r="M8860" s="3" t="str">
        <f>IF(VLOOKUP(D8860,'Resources Final'!A:E,5,FALSE)=0,"",VLOOKUP(D8860,'Resources Final'!A:E,5,FALSE))</f>
        <v/>
      </c>
      <c r="N8860" s="7" t="str">
        <f>IF(VLOOKUP(D8860,'Resources Final'!A:F,6,FALSE)=0,"",VLOOKUP(D8860,'Resources Final'!A:F,6,FALSE))</f>
        <v/>
      </c>
      <c r="O8860" s="3" t="str">
        <f>IF(VLOOKUP(D8860,'Resources Final'!A:G,7,FALSE)=0,"",VLOOKUP(D8860,'Resources Final'!A:G,7,FALSE))</f>
        <v/>
      </c>
    </row>
    <row r="8861" spans="1:15" x14ac:dyDescent="0.2">
      <c r="A8861" s="11">
        <v>990</v>
      </c>
      <c r="B8861" s="11" t="str">
        <f t="shared" si="153"/>
        <v>Fred C. and Mary R. Koch Foundation_Emporia State University Foundation201450000</v>
      </c>
      <c r="C8861" s="11" t="s">
        <v>4161</v>
      </c>
      <c r="D8861" s="11" t="s">
        <v>1135</v>
      </c>
      <c r="E8861" s="11" t="s">
        <v>1134</v>
      </c>
      <c r="F8861" s="4">
        <v>50000</v>
      </c>
      <c r="G8861" s="3">
        <v>2014</v>
      </c>
      <c r="H8861" s="3" t="s">
        <v>21</v>
      </c>
      <c r="I8861" s="12"/>
      <c r="J8861" s="3">
        <v>4</v>
      </c>
      <c r="K8861" s="3" t="str">
        <f>IF(VLOOKUP(D8861,'Resources Final'!A:C,3,FALSE)=0,"",VLOOKUP(D8861,'Resources Final'!A:C,3,FALSE))</f>
        <v/>
      </c>
      <c r="L8861" s="3" t="str">
        <f>IF(VLOOKUP(D8861,'Resources Final'!A:D,4,FALSE)=0,"",VLOOKUP(D8861,'Resources Final'!A:D,4,FALSE))</f>
        <v>Y</v>
      </c>
      <c r="M8861" s="3" t="str">
        <f>IF(VLOOKUP(D8861,'Resources Final'!A:E,5,FALSE)=0,"",VLOOKUP(D8861,'Resources Final'!A:E,5,FALSE))</f>
        <v/>
      </c>
      <c r="N8861" s="7" t="str">
        <f>IF(VLOOKUP(D8861,'Resources Final'!A:F,6,FALSE)=0,"",VLOOKUP(D8861,'Resources Final'!A:F,6,FALSE))</f>
        <v/>
      </c>
      <c r="O8861" s="3" t="str">
        <f>IF(VLOOKUP(D8861,'Resources Final'!A:G,7,FALSE)=0,"",VLOOKUP(D8861,'Resources Final'!A:G,7,FALSE))</f>
        <v/>
      </c>
    </row>
    <row r="8862" spans="1:15" x14ac:dyDescent="0.2">
      <c r="A8862" s="11">
        <v>990</v>
      </c>
      <c r="B8862" s="11" t="str">
        <f t="shared" si="153"/>
        <v>Fred C. and Mary R. Koch Foundation_Friends University201414000</v>
      </c>
      <c r="C8862" s="11" t="s">
        <v>4161</v>
      </c>
      <c r="D8862" s="11" t="s">
        <v>1306</v>
      </c>
      <c r="E8862" s="11" t="s">
        <v>1306</v>
      </c>
      <c r="F8862" s="4">
        <v>14000</v>
      </c>
      <c r="G8862" s="3">
        <v>2014</v>
      </c>
      <c r="H8862" s="3" t="s">
        <v>21</v>
      </c>
      <c r="I8862" s="12"/>
      <c r="J8862" s="3">
        <v>5</v>
      </c>
      <c r="K8862" s="3" t="str">
        <f>IF(VLOOKUP(D8862,'Resources Final'!A:C,3,FALSE)=0,"",VLOOKUP(D8862,'Resources Final'!A:C,3,FALSE))</f>
        <v/>
      </c>
      <c r="L8862" s="3" t="str">
        <f>IF(VLOOKUP(D8862,'Resources Final'!A:D,4,FALSE)=0,"",VLOOKUP(D8862,'Resources Final'!A:D,4,FALSE))</f>
        <v>Y</v>
      </c>
      <c r="M8862" s="3" t="str">
        <f>IF(VLOOKUP(D8862,'Resources Final'!A:E,5,FALSE)=0,"",VLOOKUP(D8862,'Resources Final'!A:E,5,FALSE))</f>
        <v/>
      </c>
      <c r="N8862" s="7" t="str">
        <f>IF(VLOOKUP(D8862,'Resources Final'!A:F,6,FALSE)=0,"",VLOOKUP(D8862,'Resources Final'!A:F,6,FALSE))</f>
        <v/>
      </c>
      <c r="O8862" s="3" t="str">
        <f>IF(VLOOKUP(D8862,'Resources Final'!A:G,7,FALSE)=0,"",VLOOKUP(D8862,'Resources Final'!A:G,7,FALSE))</f>
        <v/>
      </c>
    </row>
    <row r="8863" spans="1:15" x14ac:dyDescent="0.2">
      <c r="A8863" s="11">
        <v>990</v>
      </c>
      <c r="B8863" s="11" t="str">
        <f t="shared" si="153"/>
        <v>Fred C. and Mary R. Koch Foundation_Greater Wichita YMCA20145000</v>
      </c>
      <c r="C8863" s="11" t="s">
        <v>4161</v>
      </c>
      <c r="D8863" s="11" t="s">
        <v>1453</v>
      </c>
      <c r="E8863" s="11" t="s">
        <v>589</v>
      </c>
      <c r="F8863" s="4">
        <v>5000</v>
      </c>
      <c r="G8863" s="3">
        <v>2014</v>
      </c>
      <c r="H8863" s="3" t="s">
        <v>21</v>
      </c>
      <c r="I8863" s="12"/>
      <c r="J8863" s="3">
        <v>6</v>
      </c>
      <c r="K8863" s="3" t="str">
        <f>IF(VLOOKUP(D8863,'Resources Final'!A:C,3,FALSE)=0,"",VLOOKUP(D8863,'Resources Final'!A:C,3,FALSE))</f>
        <v/>
      </c>
      <c r="L8863" s="3" t="str">
        <f>IF(VLOOKUP(D8863,'Resources Final'!A:D,4,FALSE)=0,"",VLOOKUP(D8863,'Resources Final'!A:D,4,FALSE))</f>
        <v/>
      </c>
      <c r="M8863" s="3" t="str">
        <f>IF(VLOOKUP(D8863,'Resources Final'!A:E,5,FALSE)=0,"",VLOOKUP(D8863,'Resources Final'!A:E,5,FALSE))</f>
        <v>N</v>
      </c>
      <c r="N8863" s="7" t="str">
        <f>IF(VLOOKUP(D8863,'Resources Final'!A:F,6,FALSE)=0,"",VLOOKUP(D8863,'Resources Final'!A:F,6,FALSE))</f>
        <v/>
      </c>
      <c r="O8863" s="3" t="str">
        <f>IF(VLOOKUP(D8863,'Resources Final'!A:G,7,FALSE)=0,"",VLOOKUP(D8863,'Resources Final'!A:G,7,FALSE))</f>
        <v/>
      </c>
    </row>
    <row r="8864" spans="1:15" x14ac:dyDescent="0.2">
      <c r="A8864" s="11">
        <v>990</v>
      </c>
      <c r="B8864" s="11" t="str">
        <f t="shared" si="153"/>
        <v>Fred C. and Mary R. Koch Foundation_Kansas Council on Economic Education201415000</v>
      </c>
      <c r="C8864" s="11" t="s">
        <v>4161</v>
      </c>
      <c r="D8864" s="11" t="s">
        <v>1949</v>
      </c>
      <c r="E8864" s="11" t="s">
        <v>1949</v>
      </c>
      <c r="F8864" s="4">
        <v>15000</v>
      </c>
      <c r="G8864" s="3">
        <v>2014</v>
      </c>
      <c r="H8864" s="3" t="s">
        <v>21</v>
      </c>
      <c r="I8864" s="12"/>
      <c r="J8864" s="3">
        <v>7</v>
      </c>
      <c r="K8864" s="3" t="str">
        <f>IF(VLOOKUP(D8864,'Resources Final'!A:C,3,FALSE)=0,"",VLOOKUP(D8864,'Resources Final'!A:C,3,FALSE))</f>
        <v/>
      </c>
      <c r="L8864" s="3" t="str">
        <f>IF(VLOOKUP(D8864,'Resources Final'!A:D,4,FALSE)=0,"",VLOOKUP(D8864,'Resources Final'!A:D,4,FALSE))</f>
        <v/>
      </c>
      <c r="M8864" s="3" t="str">
        <f>IF(VLOOKUP(D8864,'Resources Final'!A:E,5,FALSE)=0,"",VLOOKUP(D8864,'Resources Final'!A:E,5,FALSE))</f>
        <v/>
      </c>
      <c r="N8864" s="7" t="str">
        <f>IF(VLOOKUP(D8864,'Resources Final'!A:F,6,FALSE)=0,"",VLOOKUP(D8864,'Resources Final'!A:F,6,FALSE))</f>
        <v/>
      </c>
      <c r="O8864" s="3" t="str">
        <f>IF(VLOOKUP(D8864,'Resources Final'!A:G,7,FALSE)=0,"",VLOOKUP(D8864,'Resources Final'!A:G,7,FALSE))</f>
        <v/>
      </c>
    </row>
    <row r="8865" spans="1:15" x14ac:dyDescent="0.2">
      <c r="A8865" s="11">
        <v>990</v>
      </c>
      <c r="B8865" s="11" t="str">
        <f t="shared" si="153"/>
        <v>Fred C. and Mary R. Koch Foundation_Kansas State University Foundation201430000</v>
      </c>
      <c r="C8865" s="11" t="s">
        <v>4161</v>
      </c>
      <c r="D8865" s="11" t="s">
        <v>1955</v>
      </c>
      <c r="E8865" s="11" t="s">
        <v>1954</v>
      </c>
      <c r="F8865" s="4">
        <v>30000</v>
      </c>
      <c r="G8865" s="3">
        <v>2014</v>
      </c>
      <c r="H8865" s="3" t="s">
        <v>21</v>
      </c>
      <c r="I8865" s="12"/>
      <c r="J8865" s="3">
        <v>8</v>
      </c>
      <c r="K8865" s="3" t="str">
        <f>IF(VLOOKUP(D8865,'Resources Final'!A:C,3,FALSE)=0,"",VLOOKUP(D8865,'Resources Final'!A:C,3,FALSE))</f>
        <v/>
      </c>
      <c r="L8865" s="3" t="str">
        <f>IF(VLOOKUP(D8865,'Resources Final'!A:D,4,FALSE)=0,"",VLOOKUP(D8865,'Resources Final'!A:D,4,FALSE))</f>
        <v>Y</v>
      </c>
      <c r="M8865" s="3" t="str">
        <f>IF(VLOOKUP(D8865,'Resources Final'!A:E,5,FALSE)=0,"",VLOOKUP(D8865,'Resources Final'!A:E,5,FALSE))</f>
        <v/>
      </c>
      <c r="N8865" s="7" t="str">
        <f>IF(VLOOKUP(D8865,'Resources Final'!A:F,6,FALSE)=0,"",VLOOKUP(D8865,'Resources Final'!A:F,6,FALSE))</f>
        <v/>
      </c>
      <c r="O8865" s="3" t="str">
        <f>IF(VLOOKUP(D8865,'Resources Final'!A:G,7,FALSE)=0,"",VLOOKUP(D8865,'Resources Final'!A:G,7,FALSE))</f>
        <v/>
      </c>
    </row>
    <row r="8866" spans="1:15" x14ac:dyDescent="0.2">
      <c r="A8866" s="11">
        <v>990</v>
      </c>
      <c r="B8866" s="11" t="str">
        <f t="shared" si="153"/>
        <v>Fred C. and Mary R. Koch Foundation_Koch Cultural Trust2014139000</v>
      </c>
      <c r="C8866" s="11" t="s">
        <v>4161</v>
      </c>
      <c r="D8866" s="11" t="s">
        <v>2015</v>
      </c>
      <c r="E8866" s="11" t="s">
        <v>2015</v>
      </c>
      <c r="F8866" s="4">
        <v>139000</v>
      </c>
      <c r="G8866" s="3">
        <v>2014</v>
      </c>
      <c r="H8866" s="3" t="s">
        <v>21</v>
      </c>
      <c r="I8866" s="12"/>
      <c r="J8866" s="3">
        <v>9</v>
      </c>
      <c r="K8866" s="3" t="str">
        <f>IF(VLOOKUP(D8866,'Resources Final'!A:C,3,FALSE)=0,"",VLOOKUP(D8866,'Resources Final'!A:C,3,FALSE))</f>
        <v/>
      </c>
      <c r="L8866" s="3" t="str">
        <f>IF(VLOOKUP(D8866,'Resources Final'!A:D,4,FALSE)=0,"",VLOOKUP(D8866,'Resources Final'!A:D,4,FALSE))</f>
        <v/>
      </c>
      <c r="M8866" s="3" t="str">
        <f>IF(VLOOKUP(D8866,'Resources Final'!A:E,5,FALSE)=0,"",VLOOKUP(D8866,'Resources Final'!A:E,5,FALSE))</f>
        <v/>
      </c>
      <c r="N8866" s="7" t="str">
        <f>IF(VLOOKUP(D8866,'Resources Final'!A:F,6,FALSE)=0,"",VLOOKUP(D8866,'Resources Final'!A:F,6,FALSE))</f>
        <v/>
      </c>
      <c r="O8866" s="3" t="str">
        <f>IF(VLOOKUP(D8866,'Resources Final'!A:G,7,FALSE)=0,"",VLOOKUP(D8866,'Resources Final'!A:G,7,FALSE))</f>
        <v/>
      </c>
    </row>
    <row r="8867" spans="1:15" x14ac:dyDescent="0.2">
      <c r="A8867" s="11">
        <v>990</v>
      </c>
      <c r="B8867" s="11" t="str">
        <f t="shared" si="153"/>
        <v>Fred C. and Mary R. Koch Foundation_Marshall County Arts Cooperative20145000</v>
      </c>
      <c r="C8867" s="11" t="s">
        <v>4161</v>
      </c>
      <c r="D8867" s="11" t="s">
        <v>2336</v>
      </c>
      <c r="E8867" s="11" t="s">
        <v>2336</v>
      </c>
      <c r="F8867" s="4">
        <v>5000</v>
      </c>
      <c r="G8867" s="3">
        <v>2014</v>
      </c>
      <c r="H8867" s="3" t="s">
        <v>21</v>
      </c>
      <c r="I8867" s="12"/>
      <c r="J8867" s="3">
        <v>10</v>
      </c>
      <c r="K8867" s="3" t="str">
        <f>IF(VLOOKUP(D8867,'Resources Final'!A:C,3,FALSE)=0,"",VLOOKUP(D8867,'Resources Final'!A:C,3,FALSE))</f>
        <v/>
      </c>
      <c r="L8867" s="3" t="str">
        <f>IF(VLOOKUP(D8867,'Resources Final'!A:D,4,FALSE)=0,"",VLOOKUP(D8867,'Resources Final'!A:D,4,FALSE))</f>
        <v/>
      </c>
      <c r="M8867" s="3" t="str">
        <f>IF(VLOOKUP(D8867,'Resources Final'!A:E,5,FALSE)=0,"",VLOOKUP(D8867,'Resources Final'!A:E,5,FALSE))</f>
        <v>N</v>
      </c>
      <c r="N8867" s="7" t="str">
        <f>IF(VLOOKUP(D8867,'Resources Final'!A:F,6,FALSE)=0,"",VLOOKUP(D8867,'Resources Final'!A:F,6,FALSE))</f>
        <v/>
      </c>
      <c r="O8867" s="3" t="str">
        <f>IF(VLOOKUP(D8867,'Resources Final'!A:G,7,FALSE)=0,"",VLOOKUP(D8867,'Resources Final'!A:G,7,FALSE))</f>
        <v/>
      </c>
    </row>
    <row r="8868" spans="1:15" x14ac:dyDescent="0.2">
      <c r="A8868" s="11">
        <v>990</v>
      </c>
      <c r="B8868" s="11" t="str">
        <f t="shared" si="153"/>
        <v>Fred C. and Mary R. Koch Foundation_Music Theatre of Wichita201423000</v>
      </c>
      <c r="C8868" s="11" t="s">
        <v>4161</v>
      </c>
      <c r="D8868" s="11" t="s">
        <v>2571</v>
      </c>
      <c r="E8868" s="11" t="s">
        <v>2571</v>
      </c>
      <c r="F8868" s="4">
        <v>23000</v>
      </c>
      <c r="G8868" s="3">
        <v>2014</v>
      </c>
      <c r="H8868" s="3" t="s">
        <v>21</v>
      </c>
      <c r="I8868" s="12" t="s">
        <v>4268</v>
      </c>
      <c r="J8868" s="3">
        <v>11</v>
      </c>
      <c r="K8868" s="3" t="str">
        <f>IF(VLOOKUP(D8868,'Resources Final'!A:C,3,FALSE)=0,"",VLOOKUP(D8868,'Resources Final'!A:C,3,FALSE))</f>
        <v/>
      </c>
      <c r="L8868" s="3" t="str">
        <f>IF(VLOOKUP(D8868,'Resources Final'!A:D,4,FALSE)=0,"",VLOOKUP(D8868,'Resources Final'!A:D,4,FALSE))</f>
        <v/>
      </c>
      <c r="M8868" s="3" t="str">
        <f>IF(VLOOKUP(D8868,'Resources Final'!A:E,5,FALSE)=0,"",VLOOKUP(D8868,'Resources Final'!A:E,5,FALSE))</f>
        <v>N</v>
      </c>
      <c r="N8868" s="7" t="str">
        <f>IF(VLOOKUP(D8868,'Resources Final'!A:F,6,FALSE)=0,"",VLOOKUP(D8868,'Resources Final'!A:F,6,FALSE))</f>
        <v/>
      </c>
      <c r="O8868" s="3" t="str">
        <f>IF(VLOOKUP(D8868,'Resources Final'!A:G,7,FALSE)=0,"",VLOOKUP(D8868,'Resources Final'!A:G,7,FALSE))</f>
        <v/>
      </c>
    </row>
    <row r="8869" spans="1:15" x14ac:dyDescent="0.2">
      <c r="A8869" s="11">
        <v>990</v>
      </c>
      <c r="B8869" s="11" t="str">
        <f t="shared" si="153"/>
        <v>Fred C. and Mary R. Koch Foundation_Newman University201414000</v>
      </c>
      <c r="C8869" s="11" t="s">
        <v>4161</v>
      </c>
      <c r="D8869" s="11" t="s">
        <v>2664</v>
      </c>
      <c r="E8869" s="11" t="s">
        <v>2664</v>
      </c>
      <c r="F8869" s="4">
        <v>14000</v>
      </c>
      <c r="G8869" s="3">
        <v>2014</v>
      </c>
      <c r="H8869" s="3" t="s">
        <v>21</v>
      </c>
      <c r="I8869" s="12"/>
      <c r="J8869" s="3">
        <v>12</v>
      </c>
      <c r="K8869" s="3" t="str">
        <f>IF(VLOOKUP(D8869,'Resources Final'!A:C,3,FALSE)=0,"",VLOOKUP(D8869,'Resources Final'!A:C,3,FALSE))</f>
        <v/>
      </c>
      <c r="L8869" s="3" t="str">
        <f>IF(VLOOKUP(D8869,'Resources Final'!A:D,4,FALSE)=0,"",VLOOKUP(D8869,'Resources Final'!A:D,4,FALSE))</f>
        <v>Y</v>
      </c>
      <c r="M8869" s="3" t="str">
        <f>IF(VLOOKUP(D8869,'Resources Final'!A:E,5,FALSE)=0,"",VLOOKUP(D8869,'Resources Final'!A:E,5,FALSE))</f>
        <v/>
      </c>
      <c r="N8869" s="7" t="str">
        <f>IF(VLOOKUP(D8869,'Resources Final'!A:F,6,FALSE)=0,"",VLOOKUP(D8869,'Resources Final'!A:F,6,FALSE))</f>
        <v/>
      </c>
      <c r="O8869" s="3" t="str">
        <f>IF(VLOOKUP(D8869,'Resources Final'!A:G,7,FALSE)=0,"",VLOOKUP(D8869,'Resources Final'!A:G,7,FALSE))</f>
        <v/>
      </c>
    </row>
    <row r="8870" spans="1:15" x14ac:dyDescent="0.2">
      <c r="A8870" s="11">
        <v>990</v>
      </c>
      <c r="B8870" s="11" t="str">
        <f t="shared" si="153"/>
        <v>Fred C. and Mary R. Koch Foundation_Symphony in the Flint Hills201413750</v>
      </c>
      <c r="C8870" s="11" t="s">
        <v>4161</v>
      </c>
      <c r="D8870" s="11" t="s">
        <v>3498</v>
      </c>
      <c r="E8870" s="11" t="s">
        <v>3498</v>
      </c>
      <c r="F8870" s="4">
        <v>13750</v>
      </c>
      <c r="G8870" s="3">
        <v>2014</v>
      </c>
      <c r="H8870" s="3" t="s">
        <v>21</v>
      </c>
      <c r="I8870" s="12"/>
      <c r="J8870" s="3">
        <v>13</v>
      </c>
      <c r="K8870" s="3" t="str">
        <f>IF(VLOOKUP(D8870,'Resources Final'!A:C,3,FALSE)=0,"",VLOOKUP(D8870,'Resources Final'!A:C,3,FALSE))</f>
        <v/>
      </c>
      <c r="L8870" s="3" t="str">
        <f>IF(VLOOKUP(D8870,'Resources Final'!A:D,4,FALSE)=0,"",VLOOKUP(D8870,'Resources Final'!A:D,4,FALSE))</f>
        <v/>
      </c>
      <c r="M8870" s="3" t="str">
        <f>IF(VLOOKUP(D8870,'Resources Final'!A:E,5,FALSE)=0,"",VLOOKUP(D8870,'Resources Final'!A:E,5,FALSE))</f>
        <v>N</v>
      </c>
      <c r="N8870" s="7" t="str">
        <f>IF(VLOOKUP(D8870,'Resources Final'!A:F,6,FALSE)=0,"",VLOOKUP(D8870,'Resources Final'!A:F,6,FALSE))</f>
        <v/>
      </c>
      <c r="O8870" s="3" t="str">
        <f>IF(VLOOKUP(D8870,'Resources Final'!A:G,7,FALSE)=0,"",VLOOKUP(D8870,'Resources Final'!A:G,7,FALSE))</f>
        <v/>
      </c>
    </row>
    <row r="8871" spans="1:15" x14ac:dyDescent="0.2">
      <c r="A8871" s="11">
        <v>990</v>
      </c>
      <c r="B8871" s="11" t="str">
        <f t="shared" si="153"/>
        <v>Fred C. and Mary R. Koch Foundation_Salvation Army20145000</v>
      </c>
      <c r="C8871" s="11" t="s">
        <v>4161</v>
      </c>
      <c r="D8871" s="11" t="s">
        <v>2624</v>
      </c>
      <c r="E8871" s="11" t="s">
        <v>2624</v>
      </c>
      <c r="F8871" s="4">
        <v>5000</v>
      </c>
      <c r="G8871" s="3">
        <v>2014</v>
      </c>
      <c r="H8871" s="3" t="s">
        <v>21</v>
      </c>
      <c r="I8871" s="12"/>
      <c r="J8871" s="3">
        <v>14</v>
      </c>
      <c r="K8871" s="3" t="str">
        <f>IF(VLOOKUP(D8871,'Resources Final'!A:C,3,FALSE)=0,"",VLOOKUP(D8871,'Resources Final'!A:C,3,FALSE))</f>
        <v/>
      </c>
      <c r="L8871" s="3" t="str">
        <f>IF(VLOOKUP(D8871,'Resources Final'!A:D,4,FALSE)=0,"",VLOOKUP(D8871,'Resources Final'!A:D,4,FALSE))</f>
        <v/>
      </c>
      <c r="M8871" s="3" t="str">
        <f>IF(VLOOKUP(D8871,'Resources Final'!A:E,5,FALSE)=0,"",VLOOKUP(D8871,'Resources Final'!A:E,5,FALSE))</f>
        <v>N</v>
      </c>
      <c r="N8871" s="7" t="str">
        <f>IF(VLOOKUP(D8871,'Resources Final'!A:F,6,FALSE)=0,"",VLOOKUP(D8871,'Resources Final'!A:F,6,FALSE))</f>
        <v/>
      </c>
      <c r="O8871" s="3" t="str">
        <f>IF(VLOOKUP(D8871,'Resources Final'!A:G,7,FALSE)=0,"",VLOOKUP(D8871,'Resources Final'!A:G,7,FALSE))</f>
        <v/>
      </c>
    </row>
    <row r="8872" spans="1:15" x14ac:dyDescent="0.2">
      <c r="A8872" s="11">
        <v>990</v>
      </c>
      <c r="B8872" s="11" t="str">
        <f t="shared" si="153"/>
        <v>Fred C. and Mary R. Koch Foundation_Washburn University Foundation20142500</v>
      </c>
      <c r="C8872" s="11" t="s">
        <v>4161</v>
      </c>
      <c r="D8872" s="11" t="s">
        <v>3939</v>
      </c>
      <c r="E8872" s="11" t="s">
        <v>3938</v>
      </c>
      <c r="F8872" s="4">
        <v>2500</v>
      </c>
      <c r="G8872" s="3">
        <v>2014</v>
      </c>
      <c r="H8872" s="3" t="s">
        <v>21</v>
      </c>
      <c r="I8872" s="12"/>
      <c r="J8872" s="3">
        <v>15</v>
      </c>
      <c r="K8872" s="3" t="str">
        <f>IF(VLOOKUP(D8872,'Resources Final'!A:C,3,FALSE)=0,"",VLOOKUP(D8872,'Resources Final'!A:C,3,FALSE))</f>
        <v/>
      </c>
      <c r="L8872" s="3" t="str">
        <f>IF(VLOOKUP(D8872,'Resources Final'!A:D,4,FALSE)=0,"",VLOOKUP(D8872,'Resources Final'!A:D,4,FALSE))</f>
        <v>Y</v>
      </c>
      <c r="M8872" s="3" t="str">
        <f>IF(VLOOKUP(D8872,'Resources Final'!A:E,5,FALSE)=0,"",VLOOKUP(D8872,'Resources Final'!A:E,5,FALSE))</f>
        <v/>
      </c>
      <c r="N8872" s="7" t="str">
        <f>IF(VLOOKUP(D8872,'Resources Final'!A:F,6,FALSE)=0,"",VLOOKUP(D8872,'Resources Final'!A:F,6,FALSE))</f>
        <v/>
      </c>
      <c r="O8872" s="3" t="str">
        <f>IF(VLOOKUP(D8872,'Resources Final'!A:G,7,FALSE)=0,"",VLOOKUP(D8872,'Resources Final'!A:G,7,FALSE))</f>
        <v/>
      </c>
    </row>
    <row r="8873" spans="1:15" x14ac:dyDescent="0.2">
      <c r="A8873" s="11">
        <v>990</v>
      </c>
      <c r="B8873" s="11" t="str">
        <f t="shared" si="153"/>
        <v>Fred C. and Mary R. Koch Foundation_Wichita Center for the Arts201491825</v>
      </c>
      <c r="C8873" s="11" t="s">
        <v>4161</v>
      </c>
      <c r="D8873" s="11" t="s">
        <v>4009</v>
      </c>
      <c r="E8873" s="11" t="s">
        <v>4009</v>
      </c>
      <c r="F8873" s="4">
        <v>91825</v>
      </c>
      <c r="G8873" s="3">
        <v>2014</v>
      </c>
      <c r="H8873" s="3" t="s">
        <v>21</v>
      </c>
      <c r="I8873" s="12"/>
      <c r="J8873" s="3">
        <v>16</v>
      </c>
      <c r="K8873" s="3" t="str">
        <f>IF(VLOOKUP(D8873,'Resources Final'!A:C,3,FALSE)=0,"",VLOOKUP(D8873,'Resources Final'!A:C,3,FALSE))</f>
        <v/>
      </c>
      <c r="L8873" s="3" t="str">
        <f>IF(VLOOKUP(D8873,'Resources Final'!A:D,4,FALSE)=0,"",VLOOKUP(D8873,'Resources Final'!A:D,4,FALSE))</f>
        <v/>
      </c>
      <c r="M8873" s="3" t="str">
        <f>IF(VLOOKUP(D8873,'Resources Final'!A:E,5,FALSE)=0,"",VLOOKUP(D8873,'Resources Final'!A:E,5,FALSE))</f>
        <v>N</v>
      </c>
      <c r="N8873" s="7" t="str">
        <f>IF(VLOOKUP(D8873,'Resources Final'!A:F,6,FALSE)=0,"",VLOOKUP(D8873,'Resources Final'!A:F,6,FALSE))</f>
        <v/>
      </c>
      <c r="O8873" s="3" t="str">
        <f>IF(VLOOKUP(D8873,'Resources Final'!A:G,7,FALSE)=0,"",VLOOKUP(D8873,'Resources Final'!A:G,7,FALSE))</f>
        <v/>
      </c>
    </row>
    <row r="8874" spans="1:15" x14ac:dyDescent="0.2">
      <c r="A8874" s="11">
        <v>990</v>
      </c>
      <c r="B8874" s="11" t="str">
        <f t="shared" si="153"/>
        <v>Fred C. and Mary R. Koch Foundation_Wichita Festivals20142500</v>
      </c>
      <c r="C8874" s="11" t="s">
        <v>4161</v>
      </c>
      <c r="D8874" s="11" t="s">
        <v>4015</v>
      </c>
      <c r="E8874" s="11" t="s">
        <v>4015</v>
      </c>
      <c r="F8874" s="4">
        <v>2500</v>
      </c>
      <c r="G8874" s="3">
        <v>2014</v>
      </c>
      <c r="H8874" s="3" t="s">
        <v>21</v>
      </c>
      <c r="I8874" s="12"/>
      <c r="J8874" s="3">
        <v>17</v>
      </c>
      <c r="K8874" s="3" t="str">
        <f>IF(VLOOKUP(D8874,'Resources Final'!A:C,3,FALSE)=0,"",VLOOKUP(D8874,'Resources Final'!A:C,3,FALSE))</f>
        <v/>
      </c>
      <c r="L8874" s="3" t="str">
        <f>IF(VLOOKUP(D8874,'Resources Final'!A:D,4,FALSE)=0,"",VLOOKUP(D8874,'Resources Final'!A:D,4,FALSE))</f>
        <v/>
      </c>
      <c r="M8874" s="3" t="str">
        <f>IF(VLOOKUP(D8874,'Resources Final'!A:E,5,FALSE)=0,"",VLOOKUP(D8874,'Resources Final'!A:E,5,FALSE))</f>
        <v>N</v>
      </c>
      <c r="N8874" s="7" t="str">
        <f>IF(VLOOKUP(D8874,'Resources Final'!A:F,6,FALSE)=0,"",VLOOKUP(D8874,'Resources Final'!A:F,6,FALSE))</f>
        <v/>
      </c>
      <c r="O8874" s="3" t="str">
        <f>IF(VLOOKUP(D8874,'Resources Final'!A:G,7,FALSE)=0,"",VLOOKUP(D8874,'Resources Final'!A:G,7,FALSE))</f>
        <v/>
      </c>
    </row>
    <row r="8875" spans="1:15" x14ac:dyDescent="0.2">
      <c r="A8875" s="11">
        <v>990</v>
      </c>
      <c r="B8875" s="11" t="str">
        <f t="shared" si="153"/>
        <v>Fred C. and Mary R. Koch Foundation_Wichita State University201414000</v>
      </c>
      <c r="C8875" s="11" t="s">
        <v>4161</v>
      </c>
      <c r="D8875" s="11" t="s">
        <v>4019</v>
      </c>
      <c r="E8875" s="11" t="s">
        <v>4019</v>
      </c>
      <c r="F8875" s="4">
        <v>14000</v>
      </c>
      <c r="G8875" s="3">
        <v>2014</v>
      </c>
      <c r="H8875" s="3" t="s">
        <v>21</v>
      </c>
      <c r="I8875" s="12"/>
      <c r="J8875" s="3">
        <v>18</v>
      </c>
      <c r="K8875" s="3" t="str">
        <f>IF(VLOOKUP(D8875,'Resources Final'!A:C,3,FALSE)=0,"",VLOOKUP(D8875,'Resources Final'!A:C,3,FALSE))</f>
        <v/>
      </c>
      <c r="L8875" s="3" t="str">
        <f>IF(VLOOKUP(D8875,'Resources Final'!A:D,4,FALSE)=0,"",VLOOKUP(D8875,'Resources Final'!A:D,4,FALSE))</f>
        <v>Y</v>
      </c>
      <c r="M8875" s="3" t="str">
        <f>IF(VLOOKUP(D8875,'Resources Final'!A:E,5,FALSE)=0,"",VLOOKUP(D8875,'Resources Final'!A:E,5,FALSE))</f>
        <v/>
      </c>
      <c r="N8875" s="7" t="str">
        <f>IF(VLOOKUP(D8875,'Resources Final'!A:F,6,FALSE)=0,"",VLOOKUP(D8875,'Resources Final'!A:F,6,FALSE))</f>
        <v/>
      </c>
      <c r="O8875" s="3" t="str">
        <f>IF(VLOOKUP(D8875,'Resources Final'!A:G,7,FALSE)=0,"",VLOOKUP(D8875,'Resources Final'!A:G,7,FALSE))</f>
        <v/>
      </c>
    </row>
    <row r="8876" spans="1:15" x14ac:dyDescent="0.2">
      <c r="A8876" s="11">
        <v>990</v>
      </c>
      <c r="B8876" s="11" t="str">
        <f t="shared" si="153"/>
        <v>Fred C. and Mary R. Koch Foundation_Wichita Symphony201440000</v>
      </c>
      <c r="C8876" s="11" t="s">
        <v>4161</v>
      </c>
      <c r="D8876" s="11" t="s">
        <v>4022</v>
      </c>
      <c r="E8876" s="11" t="s">
        <v>4022</v>
      </c>
      <c r="F8876" s="4">
        <v>40000</v>
      </c>
      <c r="G8876" s="3">
        <v>2014</v>
      </c>
      <c r="H8876" s="3" t="s">
        <v>21</v>
      </c>
      <c r="I8876" s="12"/>
      <c r="J8876" s="3">
        <v>19</v>
      </c>
      <c r="K8876" s="3" t="str">
        <f>IF(VLOOKUP(D8876,'Resources Final'!A:C,3,FALSE)=0,"",VLOOKUP(D8876,'Resources Final'!A:C,3,FALSE))</f>
        <v/>
      </c>
      <c r="L8876" s="3" t="str">
        <f>IF(VLOOKUP(D8876,'Resources Final'!A:D,4,FALSE)=0,"",VLOOKUP(D8876,'Resources Final'!A:D,4,FALSE))</f>
        <v/>
      </c>
      <c r="M8876" s="3" t="str">
        <f>IF(VLOOKUP(D8876,'Resources Final'!A:E,5,FALSE)=0,"",VLOOKUP(D8876,'Resources Final'!A:E,5,FALSE))</f>
        <v>N</v>
      </c>
      <c r="N8876" s="7" t="str">
        <f>IF(VLOOKUP(D8876,'Resources Final'!A:F,6,FALSE)=0,"",VLOOKUP(D8876,'Resources Final'!A:F,6,FALSE))</f>
        <v/>
      </c>
      <c r="O8876" s="3" t="str">
        <f>IF(VLOOKUP(D8876,'Resources Final'!A:G,7,FALSE)=0,"",VLOOKUP(D8876,'Resources Final'!A:G,7,FALSE))</f>
        <v/>
      </c>
    </row>
    <row r="8877" spans="1:15" x14ac:dyDescent="0.2">
      <c r="A8877" s="11">
        <v>990</v>
      </c>
      <c r="B8877" s="11" t="str">
        <f t="shared" si="153"/>
        <v>Fred C. and Mary R. Koch Foundation_Youth Entrepreneurs of Kansas2014200000</v>
      </c>
      <c r="C8877" s="11" t="s">
        <v>4161</v>
      </c>
      <c r="D8877" s="11" t="s">
        <v>4134</v>
      </c>
      <c r="E8877" s="11" t="s">
        <v>4134</v>
      </c>
      <c r="F8877" s="4">
        <v>200000</v>
      </c>
      <c r="G8877" s="3">
        <v>2014</v>
      </c>
      <c r="H8877" s="3" t="s">
        <v>21</v>
      </c>
      <c r="I8877" s="12"/>
      <c r="J8877" s="3">
        <v>20</v>
      </c>
      <c r="K8877" s="3" t="str">
        <f>IF(VLOOKUP(D8877,'Resources Final'!A:C,3,FALSE)=0,"",VLOOKUP(D8877,'Resources Final'!A:C,3,FALSE))</f>
        <v/>
      </c>
      <c r="L8877" s="3" t="str">
        <f>IF(VLOOKUP(D8877,'Resources Final'!A:D,4,FALSE)=0,"",VLOOKUP(D8877,'Resources Final'!A:D,4,FALSE))</f>
        <v/>
      </c>
      <c r="M8877" s="3" t="str">
        <f>IF(VLOOKUP(D8877,'Resources Final'!A:E,5,FALSE)=0,"",VLOOKUP(D8877,'Resources Final'!A:E,5,FALSE))</f>
        <v/>
      </c>
      <c r="N8877" s="7" t="str">
        <f>IF(VLOOKUP(D8877,'Resources Final'!A:F,6,FALSE)=0,"",VLOOKUP(D8877,'Resources Final'!A:F,6,FALSE))</f>
        <v/>
      </c>
      <c r="O8877" s="3" t="str">
        <f>IF(VLOOKUP(D8877,'Resources Final'!A:G,7,FALSE)=0,"",VLOOKUP(D8877,'Resources Final'!A:G,7,FALSE))</f>
        <v/>
      </c>
    </row>
    <row r="8878" spans="1:15" x14ac:dyDescent="0.2">
      <c r="A8878" s="11">
        <v>990</v>
      </c>
      <c r="B8878" s="11" t="str">
        <f t="shared" si="153"/>
        <v>Fred C. and Mary R. Koch Foundation_Brake, Aaron20142000</v>
      </c>
      <c r="C8878" s="11" t="s">
        <v>4161</v>
      </c>
      <c r="D8878" s="11" t="s">
        <v>490</v>
      </c>
      <c r="E8878" s="11" t="s">
        <v>490</v>
      </c>
      <c r="F8878" s="4">
        <v>2000</v>
      </c>
      <c r="G8878" s="3">
        <v>2014</v>
      </c>
      <c r="H8878" s="3" t="s">
        <v>21</v>
      </c>
      <c r="I8878" s="12" t="s">
        <v>4162</v>
      </c>
      <c r="J8878" s="3">
        <v>21</v>
      </c>
      <c r="K8878" s="3" t="str">
        <f>IF(VLOOKUP(D8878,'Resources Final'!A:C,3,FALSE)=0,"",VLOOKUP(D8878,'Resources Final'!A:C,3,FALSE))</f>
        <v>Y</v>
      </c>
      <c r="L8878" s="3" t="str">
        <f>IF(VLOOKUP(D8878,'Resources Final'!A:D,4,FALSE)=0,"",VLOOKUP(D8878,'Resources Final'!A:D,4,FALSE))</f>
        <v/>
      </c>
      <c r="M8878" s="3" t="str">
        <f>IF(VLOOKUP(D8878,'Resources Final'!A:E,5,FALSE)=0,"",VLOOKUP(D8878,'Resources Final'!A:E,5,FALSE))</f>
        <v/>
      </c>
      <c r="N8878" s="7" t="str">
        <f>IF(VLOOKUP(D8878,'Resources Final'!A:F,6,FALSE)=0,"",VLOOKUP(D8878,'Resources Final'!A:F,6,FALSE))</f>
        <v/>
      </c>
      <c r="O8878" s="3" t="str">
        <f>IF(VLOOKUP(D8878,'Resources Final'!A:G,7,FALSE)=0,"",VLOOKUP(D8878,'Resources Final'!A:G,7,FALSE))</f>
        <v/>
      </c>
    </row>
    <row r="8879" spans="1:15" x14ac:dyDescent="0.2">
      <c r="A8879" s="11">
        <v>990</v>
      </c>
      <c r="B8879" s="11" t="str">
        <f t="shared" si="153"/>
        <v>Fred C. and Mary R. Koch Foundation_Renner, Abigail20142000</v>
      </c>
      <c r="C8879" s="11" t="s">
        <v>4161</v>
      </c>
      <c r="D8879" s="11" t="s">
        <v>3033</v>
      </c>
      <c r="E8879" s="11" t="s">
        <v>3033</v>
      </c>
      <c r="F8879" s="4">
        <v>2000</v>
      </c>
      <c r="G8879" s="3">
        <v>2014</v>
      </c>
      <c r="H8879" s="3" t="s">
        <v>21</v>
      </c>
      <c r="I8879" s="12" t="s">
        <v>4162</v>
      </c>
      <c r="J8879" s="3">
        <v>22</v>
      </c>
      <c r="K8879" s="3" t="str">
        <f>IF(VLOOKUP(D8879,'Resources Final'!A:C,3,FALSE)=0,"",VLOOKUP(D8879,'Resources Final'!A:C,3,FALSE))</f>
        <v>Y</v>
      </c>
      <c r="L8879" s="3" t="str">
        <f>IF(VLOOKUP(D8879,'Resources Final'!A:D,4,FALSE)=0,"",VLOOKUP(D8879,'Resources Final'!A:D,4,FALSE))</f>
        <v/>
      </c>
      <c r="M8879" s="3" t="str">
        <f>IF(VLOOKUP(D8879,'Resources Final'!A:E,5,FALSE)=0,"",VLOOKUP(D8879,'Resources Final'!A:E,5,FALSE))</f>
        <v/>
      </c>
      <c r="N8879" s="7" t="str">
        <f>IF(VLOOKUP(D8879,'Resources Final'!A:F,6,FALSE)=0,"",VLOOKUP(D8879,'Resources Final'!A:F,6,FALSE))</f>
        <v/>
      </c>
      <c r="O8879" s="3" t="str">
        <f>IF(VLOOKUP(D8879,'Resources Final'!A:G,7,FALSE)=0,"",VLOOKUP(D8879,'Resources Final'!A:G,7,FALSE))</f>
        <v/>
      </c>
    </row>
    <row r="8880" spans="1:15" x14ac:dyDescent="0.2">
      <c r="A8880" s="11">
        <v>990</v>
      </c>
      <c r="B8880" s="11" t="str">
        <f t="shared" si="153"/>
        <v>Fred C. and Mary R. Koch Foundation_Wilson, Abigail20142000</v>
      </c>
      <c r="C8880" s="11" t="s">
        <v>4161</v>
      </c>
      <c r="D8880" s="11" t="s">
        <v>4052</v>
      </c>
      <c r="E8880" s="11" t="s">
        <v>4052</v>
      </c>
      <c r="F8880" s="4">
        <v>2000</v>
      </c>
      <c r="G8880" s="3">
        <v>2014</v>
      </c>
      <c r="H8880" s="3" t="s">
        <v>21</v>
      </c>
      <c r="I8880" s="12" t="s">
        <v>4162</v>
      </c>
      <c r="J8880" s="3">
        <v>23</v>
      </c>
      <c r="K8880" s="3" t="str">
        <f>IF(VLOOKUP(D8880,'Resources Final'!A:C,3,FALSE)=0,"",VLOOKUP(D8880,'Resources Final'!A:C,3,FALSE))</f>
        <v>Y</v>
      </c>
      <c r="L8880" s="3" t="str">
        <f>IF(VLOOKUP(D8880,'Resources Final'!A:D,4,FALSE)=0,"",VLOOKUP(D8880,'Resources Final'!A:D,4,FALSE))</f>
        <v/>
      </c>
      <c r="M8880" s="3" t="str">
        <f>IF(VLOOKUP(D8880,'Resources Final'!A:E,5,FALSE)=0,"",VLOOKUP(D8880,'Resources Final'!A:E,5,FALSE))</f>
        <v/>
      </c>
      <c r="N8880" s="7" t="str">
        <f>IF(VLOOKUP(D8880,'Resources Final'!A:F,6,FALSE)=0,"",VLOOKUP(D8880,'Resources Final'!A:F,6,FALSE))</f>
        <v/>
      </c>
      <c r="O8880" s="3" t="str">
        <f>IF(VLOOKUP(D8880,'Resources Final'!A:G,7,FALSE)=0,"",VLOOKUP(D8880,'Resources Final'!A:G,7,FALSE))</f>
        <v/>
      </c>
    </row>
    <row r="8881" spans="1:15" x14ac:dyDescent="0.2">
      <c r="A8881" s="11">
        <v>990</v>
      </c>
      <c r="B8881" s="11" t="str">
        <f t="shared" si="153"/>
        <v>Fred C. and Mary R. Koch Foundation_Cole, Adam20142000</v>
      </c>
      <c r="C8881" s="11" t="s">
        <v>4161</v>
      </c>
      <c r="D8881" s="11" t="s">
        <v>773</v>
      </c>
      <c r="E8881" s="11" t="s">
        <v>773</v>
      </c>
      <c r="F8881" s="4">
        <v>2000</v>
      </c>
      <c r="G8881" s="3">
        <v>2014</v>
      </c>
      <c r="H8881" s="3" t="s">
        <v>21</v>
      </c>
      <c r="I8881" s="12" t="s">
        <v>4162</v>
      </c>
      <c r="J8881" s="3">
        <v>24</v>
      </c>
      <c r="K8881" s="3" t="str">
        <f>IF(VLOOKUP(D8881,'Resources Final'!A:C,3,FALSE)=0,"",VLOOKUP(D8881,'Resources Final'!A:C,3,FALSE))</f>
        <v>Y</v>
      </c>
      <c r="L8881" s="3" t="str">
        <f>IF(VLOOKUP(D8881,'Resources Final'!A:D,4,FALSE)=0,"",VLOOKUP(D8881,'Resources Final'!A:D,4,FALSE))</f>
        <v/>
      </c>
      <c r="M8881" s="3" t="str">
        <f>IF(VLOOKUP(D8881,'Resources Final'!A:E,5,FALSE)=0,"",VLOOKUP(D8881,'Resources Final'!A:E,5,FALSE))</f>
        <v/>
      </c>
      <c r="N8881" s="7" t="str">
        <f>IF(VLOOKUP(D8881,'Resources Final'!A:F,6,FALSE)=0,"",VLOOKUP(D8881,'Resources Final'!A:F,6,FALSE))</f>
        <v/>
      </c>
      <c r="O8881" s="3" t="str">
        <f>IF(VLOOKUP(D8881,'Resources Final'!A:G,7,FALSE)=0,"",VLOOKUP(D8881,'Resources Final'!A:G,7,FALSE))</f>
        <v/>
      </c>
    </row>
    <row r="8882" spans="1:15" x14ac:dyDescent="0.2">
      <c r="A8882" s="11">
        <v>990</v>
      </c>
      <c r="B8882" s="11" t="str">
        <f t="shared" si="153"/>
        <v>Fred C. and Mary R. Koch Foundation_Etheridge, Adriannte20142000</v>
      </c>
      <c r="C8882" s="11" t="s">
        <v>4161</v>
      </c>
      <c r="D8882" s="11" t="s">
        <v>1163</v>
      </c>
      <c r="E8882" s="11" t="s">
        <v>1163</v>
      </c>
      <c r="F8882" s="4">
        <v>2000</v>
      </c>
      <c r="G8882" s="3">
        <v>2014</v>
      </c>
      <c r="H8882" s="3" t="s">
        <v>21</v>
      </c>
      <c r="I8882" s="12" t="s">
        <v>4162</v>
      </c>
      <c r="J8882" s="3">
        <v>25</v>
      </c>
      <c r="K8882" s="3" t="str">
        <f>IF(VLOOKUP(D8882,'Resources Final'!A:C,3,FALSE)=0,"",VLOOKUP(D8882,'Resources Final'!A:C,3,FALSE))</f>
        <v>Y</v>
      </c>
      <c r="L8882" s="3" t="str">
        <f>IF(VLOOKUP(D8882,'Resources Final'!A:D,4,FALSE)=0,"",VLOOKUP(D8882,'Resources Final'!A:D,4,FALSE))</f>
        <v/>
      </c>
      <c r="M8882" s="3" t="str">
        <f>IF(VLOOKUP(D8882,'Resources Final'!A:E,5,FALSE)=0,"",VLOOKUP(D8882,'Resources Final'!A:E,5,FALSE))</f>
        <v/>
      </c>
      <c r="N8882" s="7" t="str">
        <f>IF(VLOOKUP(D8882,'Resources Final'!A:F,6,FALSE)=0,"",VLOOKUP(D8882,'Resources Final'!A:F,6,FALSE))</f>
        <v/>
      </c>
      <c r="O8882" s="3" t="str">
        <f>IF(VLOOKUP(D8882,'Resources Final'!A:G,7,FALSE)=0,"",VLOOKUP(D8882,'Resources Final'!A:G,7,FALSE))</f>
        <v/>
      </c>
    </row>
    <row r="8883" spans="1:15" x14ac:dyDescent="0.2">
      <c r="A8883" s="11">
        <v>990</v>
      </c>
      <c r="B8883" s="11" t="str">
        <f t="shared" si="153"/>
        <v>Fred C. and Mary R. Koch Foundation_Brechbill, Alex20142000</v>
      </c>
      <c r="C8883" s="11" t="s">
        <v>4161</v>
      </c>
      <c r="D8883" s="11" t="s">
        <v>493</v>
      </c>
      <c r="E8883" s="11" t="s">
        <v>493</v>
      </c>
      <c r="F8883" s="4">
        <v>2000</v>
      </c>
      <c r="G8883" s="3">
        <v>2014</v>
      </c>
      <c r="H8883" s="3" t="s">
        <v>21</v>
      </c>
      <c r="I8883" s="12" t="s">
        <v>4162</v>
      </c>
      <c r="J8883" s="3">
        <v>26</v>
      </c>
      <c r="K8883" s="3" t="str">
        <f>IF(VLOOKUP(D8883,'Resources Final'!A:C,3,FALSE)=0,"",VLOOKUP(D8883,'Resources Final'!A:C,3,FALSE))</f>
        <v>Y</v>
      </c>
      <c r="L8883" s="3" t="str">
        <f>IF(VLOOKUP(D8883,'Resources Final'!A:D,4,FALSE)=0,"",VLOOKUP(D8883,'Resources Final'!A:D,4,FALSE))</f>
        <v/>
      </c>
      <c r="M8883" s="3" t="str">
        <f>IF(VLOOKUP(D8883,'Resources Final'!A:E,5,FALSE)=0,"",VLOOKUP(D8883,'Resources Final'!A:E,5,FALSE))</f>
        <v/>
      </c>
      <c r="N8883" s="7" t="str">
        <f>IF(VLOOKUP(D8883,'Resources Final'!A:F,6,FALSE)=0,"",VLOOKUP(D8883,'Resources Final'!A:F,6,FALSE))</f>
        <v/>
      </c>
      <c r="O8883" s="3" t="str">
        <f>IF(VLOOKUP(D8883,'Resources Final'!A:G,7,FALSE)=0,"",VLOOKUP(D8883,'Resources Final'!A:G,7,FALSE))</f>
        <v/>
      </c>
    </row>
    <row r="8884" spans="1:15" x14ac:dyDescent="0.2">
      <c r="A8884" s="11">
        <v>990</v>
      </c>
      <c r="B8884" s="11" t="str">
        <f t="shared" si="153"/>
        <v>Fred C. and Mary R. Koch Foundation_Cotsoradis, Alicia20142000</v>
      </c>
      <c r="C8884" s="11" t="s">
        <v>4161</v>
      </c>
      <c r="D8884" s="11" t="s">
        <v>853</v>
      </c>
      <c r="E8884" s="11" t="s">
        <v>853</v>
      </c>
      <c r="F8884" s="4">
        <v>2000</v>
      </c>
      <c r="G8884" s="3">
        <v>2014</v>
      </c>
      <c r="H8884" s="3" t="s">
        <v>21</v>
      </c>
      <c r="I8884" s="12" t="s">
        <v>4162</v>
      </c>
      <c r="J8884" s="3">
        <v>27</v>
      </c>
      <c r="K8884" s="3" t="str">
        <f>IF(VLOOKUP(D8884,'Resources Final'!A:C,3,FALSE)=0,"",VLOOKUP(D8884,'Resources Final'!A:C,3,FALSE))</f>
        <v>Y</v>
      </c>
      <c r="L8884" s="3" t="str">
        <f>IF(VLOOKUP(D8884,'Resources Final'!A:D,4,FALSE)=0,"",VLOOKUP(D8884,'Resources Final'!A:D,4,FALSE))</f>
        <v/>
      </c>
      <c r="M8884" s="3" t="str">
        <f>IF(VLOOKUP(D8884,'Resources Final'!A:E,5,FALSE)=0,"",VLOOKUP(D8884,'Resources Final'!A:E,5,FALSE))</f>
        <v/>
      </c>
      <c r="N8884" s="7" t="str">
        <f>IF(VLOOKUP(D8884,'Resources Final'!A:F,6,FALSE)=0,"",VLOOKUP(D8884,'Resources Final'!A:F,6,FALSE))</f>
        <v/>
      </c>
      <c r="O8884" s="3" t="str">
        <f>IF(VLOOKUP(D8884,'Resources Final'!A:G,7,FALSE)=0,"",VLOOKUP(D8884,'Resources Final'!A:G,7,FALSE))</f>
        <v/>
      </c>
    </row>
    <row r="8885" spans="1:15" x14ac:dyDescent="0.2">
      <c r="A8885" s="11">
        <v>990</v>
      </c>
      <c r="B8885" s="11" t="str">
        <f t="shared" si="153"/>
        <v>Fred C. and Mary R. Koch Foundation_Lukhard, Amanda20142000</v>
      </c>
      <c r="C8885" s="11" t="s">
        <v>4161</v>
      </c>
      <c r="D8885" s="11" t="s">
        <v>2224</v>
      </c>
      <c r="E8885" s="11" t="s">
        <v>2224</v>
      </c>
      <c r="F8885" s="4">
        <v>2000</v>
      </c>
      <c r="G8885" s="3">
        <v>2014</v>
      </c>
      <c r="H8885" s="3" t="s">
        <v>21</v>
      </c>
      <c r="I8885" s="12" t="s">
        <v>4162</v>
      </c>
      <c r="J8885" s="3">
        <v>28</v>
      </c>
      <c r="K8885" s="3" t="str">
        <f>IF(VLOOKUP(D8885,'Resources Final'!A:C,3,FALSE)=0,"",VLOOKUP(D8885,'Resources Final'!A:C,3,FALSE))</f>
        <v>Y</v>
      </c>
      <c r="L8885" s="3" t="str">
        <f>IF(VLOOKUP(D8885,'Resources Final'!A:D,4,FALSE)=0,"",VLOOKUP(D8885,'Resources Final'!A:D,4,FALSE))</f>
        <v/>
      </c>
      <c r="M8885" s="3" t="str">
        <f>IF(VLOOKUP(D8885,'Resources Final'!A:E,5,FALSE)=0,"",VLOOKUP(D8885,'Resources Final'!A:E,5,FALSE))</f>
        <v/>
      </c>
      <c r="N8885" s="7" t="str">
        <f>IF(VLOOKUP(D8885,'Resources Final'!A:F,6,FALSE)=0,"",VLOOKUP(D8885,'Resources Final'!A:F,6,FALSE))</f>
        <v/>
      </c>
      <c r="O8885" s="3" t="str">
        <f>IF(VLOOKUP(D8885,'Resources Final'!A:G,7,FALSE)=0,"",VLOOKUP(D8885,'Resources Final'!A:G,7,FALSE))</f>
        <v/>
      </c>
    </row>
    <row r="8886" spans="1:15" x14ac:dyDescent="0.2">
      <c r="A8886" s="11">
        <v>990</v>
      </c>
      <c r="B8886" s="11" t="str">
        <f t="shared" si="153"/>
        <v>Fred C. and Mary R. Koch Foundation_Pass, Amanda20142000</v>
      </c>
      <c r="C8886" s="11" t="s">
        <v>4161</v>
      </c>
      <c r="D8886" s="11" t="s">
        <v>2810</v>
      </c>
      <c r="E8886" s="11" t="s">
        <v>2810</v>
      </c>
      <c r="F8886" s="4">
        <v>2000</v>
      </c>
      <c r="G8886" s="3">
        <v>2014</v>
      </c>
      <c r="H8886" s="3" t="s">
        <v>21</v>
      </c>
      <c r="I8886" s="12" t="s">
        <v>4162</v>
      </c>
      <c r="J8886" s="3">
        <v>29</v>
      </c>
      <c r="K8886" s="3" t="str">
        <f>IF(VLOOKUP(D8886,'Resources Final'!A:C,3,FALSE)=0,"",VLOOKUP(D8886,'Resources Final'!A:C,3,FALSE))</f>
        <v>Y</v>
      </c>
      <c r="L8886" s="3" t="str">
        <f>IF(VLOOKUP(D8886,'Resources Final'!A:D,4,FALSE)=0,"",VLOOKUP(D8886,'Resources Final'!A:D,4,FALSE))</f>
        <v/>
      </c>
      <c r="M8886" s="3" t="str">
        <f>IF(VLOOKUP(D8886,'Resources Final'!A:E,5,FALSE)=0,"",VLOOKUP(D8886,'Resources Final'!A:E,5,FALSE))</f>
        <v/>
      </c>
      <c r="N8886" s="7" t="str">
        <f>IF(VLOOKUP(D8886,'Resources Final'!A:F,6,FALSE)=0,"",VLOOKUP(D8886,'Resources Final'!A:F,6,FALSE))</f>
        <v/>
      </c>
      <c r="O8886" s="3" t="str">
        <f>IF(VLOOKUP(D8886,'Resources Final'!A:G,7,FALSE)=0,"",VLOOKUP(D8886,'Resources Final'!A:G,7,FALSE))</f>
        <v/>
      </c>
    </row>
    <row r="8887" spans="1:15" x14ac:dyDescent="0.2">
      <c r="A8887" s="11">
        <v>990</v>
      </c>
      <c r="B8887" s="11" t="str">
        <f t="shared" si="153"/>
        <v>Fred C. and Mary R. Koch Foundation_Jurgensen, Amber20142000</v>
      </c>
      <c r="C8887" s="11" t="s">
        <v>4161</v>
      </c>
      <c r="D8887" s="11" t="s">
        <v>1891</v>
      </c>
      <c r="E8887" s="11" t="s">
        <v>1891</v>
      </c>
      <c r="F8887" s="4">
        <v>2000</v>
      </c>
      <c r="G8887" s="3">
        <v>2014</v>
      </c>
      <c r="H8887" s="3" t="s">
        <v>21</v>
      </c>
      <c r="I8887" s="12" t="s">
        <v>4162</v>
      </c>
      <c r="J8887" s="3">
        <v>30</v>
      </c>
      <c r="K8887" s="3" t="str">
        <f>IF(VLOOKUP(D8887,'Resources Final'!A:C,3,FALSE)=0,"",VLOOKUP(D8887,'Resources Final'!A:C,3,FALSE))</f>
        <v>Y</v>
      </c>
      <c r="L8887" s="3" t="str">
        <f>IF(VLOOKUP(D8887,'Resources Final'!A:D,4,FALSE)=0,"",VLOOKUP(D8887,'Resources Final'!A:D,4,FALSE))</f>
        <v/>
      </c>
      <c r="M8887" s="3" t="str">
        <f>IF(VLOOKUP(D8887,'Resources Final'!A:E,5,FALSE)=0,"",VLOOKUP(D8887,'Resources Final'!A:E,5,FALSE))</f>
        <v/>
      </c>
      <c r="N8887" s="7" t="str">
        <f>IF(VLOOKUP(D8887,'Resources Final'!A:F,6,FALSE)=0,"",VLOOKUP(D8887,'Resources Final'!A:F,6,FALSE))</f>
        <v/>
      </c>
      <c r="O8887" s="3" t="str">
        <f>IF(VLOOKUP(D8887,'Resources Final'!A:G,7,FALSE)=0,"",VLOOKUP(D8887,'Resources Final'!A:G,7,FALSE))</f>
        <v/>
      </c>
    </row>
    <row r="8888" spans="1:15" x14ac:dyDescent="0.2">
      <c r="A8888" s="11">
        <v>990</v>
      </c>
      <c r="B8888" s="11" t="str">
        <f t="shared" si="153"/>
        <v>Fred C. and Mary R. Koch Foundation_Cooke, Amy20142000</v>
      </c>
      <c r="C8888" s="11" t="s">
        <v>4161</v>
      </c>
      <c r="D8888" s="11" t="s">
        <v>838</v>
      </c>
      <c r="E8888" s="11" t="s">
        <v>838</v>
      </c>
      <c r="F8888" s="4">
        <v>2000</v>
      </c>
      <c r="G8888" s="3">
        <v>2014</v>
      </c>
      <c r="H8888" s="3" t="s">
        <v>21</v>
      </c>
      <c r="I8888" s="12" t="s">
        <v>4162</v>
      </c>
      <c r="J8888" s="3">
        <v>31</v>
      </c>
      <c r="K8888" s="3" t="str">
        <f>IF(VLOOKUP(D8888,'Resources Final'!A:C,3,FALSE)=0,"",VLOOKUP(D8888,'Resources Final'!A:C,3,FALSE))</f>
        <v>Y</v>
      </c>
      <c r="L8888" s="3" t="str">
        <f>IF(VLOOKUP(D8888,'Resources Final'!A:D,4,FALSE)=0,"",VLOOKUP(D8888,'Resources Final'!A:D,4,FALSE))</f>
        <v/>
      </c>
      <c r="M8888" s="3" t="str">
        <f>IF(VLOOKUP(D8888,'Resources Final'!A:E,5,FALSE)=0,"",VLOOKUP(D8888,'Resources Final'!A:E,5,FALSE))</f>
        <v/>
      </c>
      <c r="N8888" s="7" t="str">
        <f>IF(VLOOKUP(D8888,'Resources Final'!A:F,6,FALSE)=0,"",VLOOKUP(D8888,'Resources Final'!A:F,6,FALSE))</f>
        <v/>
      </c>
      <c r="O8888" s="3" t="str">
        <f>IF(VLOOKUP(D8888,'Resources Final'!A:G,7,FALSE)=0,"",VLOOKUP(D8888,'Resources Final'!A:G,7,FALSE))</f>
        <v/>
      </c>
    </row>
    <row r="8889" spans="1:15" x14ac:dyDescent="0.2">
      <c r="A8889" s="11">
        <v>990</v>
      </c>
      <c r="B8889" s="11" t="str">
        <f t="shared" si="153"/>
        <v>Fred C. and Mary R. Koch Foundation_Cunningham, Andie20142000</v>
      </c>
      <c r="C8889" s="11" t="s">
        <v>4161</v>
      </c>
      <c r="D8889" s="11" t="s">
        <v>891</v>
      </c>
      <c r="E8889" s="11" t="s">
        <v>891</v>
      </c>
      <c r="F8889" s="4">
        <v>2000</v>
      </c>
      <c r="G8889" s="3">
        <v>2014</v>
      </c>
      <c r="H8889" s="3" t="s">
        <v>21</v>
      </c>
      <c r="I8889" s="12" t="s">
        <v>4162</v>
      </c>
      <c r="J8889" s="3">
        <v>32</v>
      </c>
      <c r="K8889" s="3" t="str">
        <f>IF(VLOOKUP(D8889,'Resources Final'!A:C,3,FALSE)=0,"",VLOOKUP(D8889,'Resources Final'!A:C,3,FALSE))</f>
        <v>Y</v>
      </c>
      <c r="L8889" s="3" t="str">
        <f>IF(VLOOKUP(D8889,'Resources Final'!A:D,4,FALSE)=0,"",VLOOKUP(D8889,'Resources Final'!A:D,4,FALSE))</f>
        <v/>
      </c>
      <c r="M8889" s="3" t="str">
        <f>IF(VLOOKUP(D8889,'Resources Final'!A:E,5,FALSE)=0,"",VLOOKUP(D8889,'Resources Final'!A:E,5,FALSE))</f>
        <v/>
      </c>
      <c r="N8889" s="7" t="str">
        <f>IF(VLOOKUP(D8889,'Resources Final'!A:F,6,FALSE)=0,"",VLOOKUP(D8889,'Resources Final'!A:F,6,FALSE))</f>
        <v/>
      </c>
      <c r="O8889" s="3" t="str">
        <f>IF(VLOOKUP(D8889,'Resources Final'!A:G,7,FALSE)=0,"",VLOOKUP(D8889,'Resources Final'!A:G,7,FALSE))</f>
        <v/>
      </c>
    </row>
    <row r="8890" spans="1:15" x14ac:dyDescent="0.2">
      <c r="A8890" s="11">
        <v>990</v>
      </c>
      <c r="B8890" s="11" t="str">
        <f t="shared" si="153"/>
        <v>Fred C. and Mary R. Koch Foundation_Cole, Andrew20142000</v>
      </c>
      <c r="C8890" s="11" t="s">
        <v>4161</v>
      </c>
      <c r="D8890" s="11" t="s">
        <v>775</v>
      </c>
      <c r="E8890" s="11" t="s">
        <v>775</v>
      </c>
      <c r="F8890" s="4">
        <v>2000</v>
      </c>
      <c r="G8890" s="3">
        <v>2014</v>
      </c>
      <c r="H8890" s="3" t="s">
        <v>21</v>
      </c>
      <c r="I8890" s="12" t="s">
        <v>4162</v>
      </c>
      <c r="J8890" s="3">
        <v>33</v>
      </c>
      <c r="K8890" s="3" t="str">
        <f>IF(VLOOKUP(D8890,'Resources Final'!A:C,3,FALSE)=0,"",VLOOKUP(D8890,'Resources Final'!A:C,3,FALSE))</f>
        <v>Y</v>
      </c>
      <c r="L8890" s="3" t="str">
        <f>IF(VLOOKUP(D8890,'Resources Final'!A:D,4,FALSE)=0,"",VLOOKUP(D8890,'Resources Final'!A:D,4,FALSE))</f>
        <v/>
      </c>
      <c r="M8890" s="3" t="str">
        <f>IF(VLOOKUP(D8890,'Resources Final'!A:E,5,FALSE)=0,"",VLOOKUP(D8890,'Resources Final'!A:E,5,FALSE))</f>
        <v/>
      </c>
      <c r="N8890" s="7" t="str">
        <f>IF(VLOOKUP(D8890,'Resources Final'!A:F,6,FALSE)=0,"",VLOOKUP(D8890,'Resources Final'!A:F,6,FALSE))</f>
        <v/>
      </c>
      <c r="O8890" s="3" t="str">
        <f>IF(VLOOKUP(D8890,'Resources Final'!A:G,7,FALSE)=0,"",VLOOKUP(D8890,'Resources Final'!A:G,7,FALSE))</f>
        <v/>
      </c>
    </row>
    <row r="8891" spans="1:15" x14ac:dyDescent="0.2">
      <c r="A8891" s="11">
        <v>990</v>
      </c>
      <c r="B8891" s="11" t="str">
        <f t="shared" si="153"/>
        <v>Fred C. and Mary R. Koch Foundation_Longoria, Anthony20142000</v>
      </c>
      <c r="C8891" s="11" t="s">
        <v>4161</v>
      </c>
      <c r="D8891" s="11" t="s">
        <v>2200</v>
      </c>
      <c r="E8891" s="11" t="s">
        <v>2200</v>
      </c>
      <c r="F8891" s="4">
        <v>2000</v>
      </c>
      <c r="G8891" s="3">
        <v>2014</v>
      </c>
      <c r="H8891" s="3" t="s">
        <v>21</v>
      </c>
      <c r="I8891" s="12" t="s">
        <v>4162</v>
      </c>
      <c r="J8891" s="3">
        <v>34</v>
      </c>
      <c r="K8891" s="3" t="str">
        <f>IF(VLOOKUP(D8891,'Resources Final'!A:C,3,FALSE)=0,"",VLOOKUP(D8891,'Resources Final'!A:C,3,FALSE))</f>
        <v>Y</v>
      </c>
      <c r="L8891" s="3" t="str">
        <f>IF(VLOOKUP(D8891,'Resources Final'!A:D,4,FALSE)=0,"",VLOOKUP(D8891,'Resources Final'!A:D,4,FALSE))</f>
        <v/>
      </c>
      <c r="M8891" s="3" t="str">
        <f>IF(VLOOKUP(D8891,'Resources Final'!A:E,5,FALSE)=0,"",VLOOKUP(D8891,'Resources Final'!A:E,5,FALSE))</f>
        <v/>
      </c>
      <c r="N8891" s="7" t="str">
        <f>IF(VLOOKUP(D8891,'Resources Final'!A:F,6,FALSE)=0,"",VLOOKUP(D8891,'Resources Final'!A:F,6,FALSE))</f>
        <v/>
      </c>
      <c r="O8891" s="3" t="str">
        <f>IF(VLOOKUP(D8891,'Resources Final'!A:G,7,FALSE)=0,"",VLOOKUP(D8891,'Resources Final'!A:G,7,FALSE))</f>
        <v/>
      </c>
    </row>
    <row r="8892" spans="1:15" x14ac:dyDescent="0.2">
      <c r="A8892" s="11">
        <v>990</v>
      </c>
      <c r="B8892" s="11" t="str">
        <f t="shared" si="153"/>
        <v>Fred C. and Mary R. Koch Foundation_Kubena, Ariane20142000</v>
      </c>
      <c r="C8892" s="11" t="s">
        <v>4161</v>
      </c>
      <c r="D8892" s="11" t="s">
        <v>2047</v>
      </c>
      <c r="E8892" s="11" t="s">
        <v>2047</v>
      </c>
      <c r="F8892" s="4">
        <v>2000</v>
      </c>
      <c r="G8892" s="3">
        <v>2014</v>
      </c>
      <c r="H8892" s="3" t="s">
        <v>21</v>
      </c>
      <c r="I8892" s="12" t="s">
        <v>4162</v>
      </c>
      <c r="J8892" s="3">
        <v>35</v>
      </c>
      <c r="K8892" s="3" t="str">
        <f>IF(VLOOKUP(D8892,'Resources Final'!A:C,3,FALSE)=0,"",VLOOKUP(D8892,'Resources Final'!A:C,3,FALSE))</f>
        <v>Y</v>
      </c>
      <c r="L8892" s="3" t="str">
        <f>IF(VLOOKUP(D8892,'Resources Final'!A:D,4,FALSE)=0,"",VLOOKUP(D8892,'Resources Final'!A:D,4,FALSE))</f>
        <v/>
      </c>
      <c r="M8892" s="3" t="str">
        <f>IF(VLOOKUP(D8892,'Resources Final'!A:E,5,FALSE)=0,"",VLOOKUP(D8892,'Resources Final'!A:E,5,FALSE))</f>
        <v/>
      </c>
      <c r="N8892" s="7" t="str">
        <f>IF(VLOOKUP(D8892,'Resources Final'!A:F,6,FALSE)=0,"",VLOOKUP(D8892,'Resources Final'!A:F,6,FALSE))</f>
        <v/>
      </c>
      <c r="O8892" s="3" t="str">
        <f>IF(VLOOKUP(D8892,'Resources Final'!A:G,7,FALSE)=0,"",VLOOKUP(D8892,'Resources Final'!A:G,7,FALSE))</f>
        <v/>
      </c>
    </row>
    <row r="8893" spans="1:15" x14ac:dyDescent="0.2">
      <c r="A8893" s="11">
        <v>990</v>
      </c>
      <c r="B8893" s="11" t="str">
        <f t="shared" si="153"/>
        <v>Fred C. and Mary R. Koch Foundation_Chang, Ashley20142000</v>
      </c>
      <c r="C8893" s="11" t="s">
        <v>4161</v>
      </c>
      <c r="D8893" s="11" t="s">
        <v>695</v>
      </c>
      <c r="E8893" s="11" t="s">
        <v>695</v>
      </c>
      <c r="F8893" s="4">
        <v>2000</v>
      </c>
      <c r="G8893" s="3">
        <v>2014</v>
      </c>
      <c r="H8893" s="3" t="s">
        <v>21</v>
      </c>
      <c r="I8893" s="12" t="s">
        <v>4162</v>
      </c>
      <c r="J8893" s="3">
        <v>36</v>
      </c>
      <c r="K8893" s="3" t="str">
        <f>IF(VLOOKUP(D8893,'Resources Final'!A:C,3,FALSE)=0,"",VLOOKUP(D8893,'Resources Final'!A:C,3,FALSE))</f>
        <v>Y</v>
      </c>
      <c r="L8893" s="3" t="str">
        <f>IF(VLOOKUP(D8893,'Resources Final'!A:D,4,FALSE)=0,"",VLOOKUP(D8893,'Resources Final'!A:D,4,FALSE))</f>
        <v/>
      </c>
      <c r="M8893" s="3" t="str">
        <f>IF(VLOOKUP(D8893,'Resources Final'!A:E,5,FALSE)=0,"",VLOOKUP(D8893,'Resources Final'!A:E,5,FALSE))</f>
        <v/>
      </c>
      <c r="N8893" s="7" t="str">
        <f>IF(VLOOKUP(D8893,'Resources Final'!A:F,6,FALSE)=0,"",VLOOKUP(D8893,'Resources Final'!A:F,6,FALSE))</f>
        <v/>
      </c>
      <c r="O8893" s="3" t="str">
        <f>IF(VLOOKUP(D8893,'Resources Final'!A:G,7,FALSE)=0,"",VLOOKUP(D8893,'Resources Final'!A:G,7,FALSE))</f>
        <v/>
      </c>
    </row>
    <row r="8894" spans="1:15" x14ac:dyDescent="0.2">
      <c r="A8894" s="11">
        <v>990</v>
      </c>
      <c r="B8894" s="11" t="str">
        <f t="shared" si="153"/>
        <v>Fred C. and Mary R. Koch Foundation_Kolar, Ashley20142000</v>
      </c>
      <c r="C8894" s="11" t="s">
        <v>4161</v>
      </c>
      <c r="D8894" s="11" t="s">
        <v>2020</v>
      </c>
      <c r="E8894" s="11" t="s">
        <v>2020</v>
      </c>
      <c r="F8894" s="4">
        <v>2000</v>
      </c>
      <c r="G8894" s="3">
        <v>2014</v>
      </c>
      <c r="H8894" s="3" t="s">
        <v>21</v>
      </c>
      <c r="I8894" s="12" t="s">
        <v>4162</v>
      </c>
      <c r="J8894" s="3">
        <v>37</v>
      </c>
      <c r="K8894" s="3" t="str">
        <f>IF(VLOOKUP(D8894,'Resources Final'!A:C,3,FALSE)=0,"",VLOOKUP(D8894,'Resources Final'!A:C,3,FALSE))</f>
        <v>Y</v>
      </c>
      <c r="L8894" s="3" t="str">
        <f>IF(VLOOKUP(D8894,'Resources Final'!A:D,4,FALSE)=0,"",VLOOKUP(D8894,'Resources Final'!A:D,4,FALSE))</f>
        <v/>
      </c>
      <c r="M8894" s="3" t="str">
        <f>IF(VLOOKUP(D8894,'Resources Final'!A:E,5,FALSE)=0,"",VLOOKUP(D8894,'Resources Final'!A:E,5,FALSE))</f>
        <v/>
      </c>
      <c r="N8894" s="7" t="str">
        <f>IF(VLOOKUP(D8894,'Resources Final'!A:F,6,FALSE)=0,"",VLOOKUP(D8894,'Resources Final'!A:F,6,FALSE))</f>
        <v/>
      </c>
      <c r="O8894" s="3" t="str">
        <f>IF(VLOOKUP(D8894,'Resources Final'!A:G,7,FALSE)=0,"",VLOOKUP(D8894,'Resources Final'!A:G,7,FALSE))</f>
        <v/>
      </c>
    </row>
    <row r="8895" spans="1:15" x14ac:dyDescent="0.2">
      <c r="A8895" s="11">
        <v>990</v>
      </c>
      <c r="B8895" s="11" t="str">
        <f t="shared" si="153"/>
        <v>Fred C. and Mary R. Koch Foundation_Smading, Aubrey20142000</v>
      </c>
      <c r="C8895" s="11" t="s">
        <v>4161</v>
      </c>
      <c r="D8895" s="11" t="s">
        <v>3334</v>
      </c>
      <c r="E8895" s="11" t="s">
        <v>3334</v>
      </c>
      <c r="F8895" s="4">
        <v>2000</v>
      </c>
      <c r="G8895" s="3">
        <v>2014</v>
      </c>
      <c r="H8895" s="3" t="s">
        <v>21</v>
      </c>
      <c r="I8895" s="12" t="s">
        <v>4162</v>
      </c>
      <c r="J8895" s="3">
        <v>38</v>
      </c>
      <c r="K8895" s="3" t="str">
        <f>IF(VLOOKUP(D8895,'Resources Final'!A:C,3,FALSE)=0,"",VLOOKUP(D8895,'Resources Final'!A:C,3,FALSE))</f>
        <v>Y</v>
      </c>
      <c r="L8895" s="3" t="str">
        <f>IF(VLOOKUP(D8895,'Resources Final'!A:D,4,FALSE)=0,"",VLOOKUP(D8895,'Resources Final'!A:D,4,FALSE))</f>
        <v/>
      </c>
      <c r="M8895" s="3" t="str">
        <f>IF(VLOOKUP(D8895,'Resources Final'!A:E,5,FALSE)=0,"",VLOOKUP(D8895,'Resources Final'!A:E,5,FALSE))</f>
        <v/>
      </c>
      <c r="N8895" s="7" t="str">
        <f>IF(VLOOKUP(D8895,'Resources Final'!A:F,6,FALSE)=0,"",VLOOKUP(D8895,'Resources Final'!A:F,6,FALSE))</f>
        <v/>
      </c>
      <c r="O8895" s="3" t="str">
        <f>IF(VLOOKUP(D8895,'Resources Final'!A:G,7,FALSE)=0,"",VLOOKUP(D8895,'Resources Final'!A:G,7,FALSE))</f>
        <v/>
      </c>
    </row>
    <row r="8896" spans="1:15" x14ac:dyDescent="0.2">
      <c r="A8896" s="11">
        <v>990</v>
      </c>
      <c r="B8896" s="11" t="str">
        <f t="shared" si="153"/>
        <v>Fred C. and Mary R. Koch Foundation_Alwert, Bailey20142000</v>
      </c>
      <c r="C8896" s="11" t="s">
        <v>4161</v>
      </c>
      <c r="D8896" s="11" t="s">
        <v>171</v>
      </c>
      <c r="E8896" s="11" t="s">
        <v>171</v>
      </c>
      <c r="F8896" s="4">
        <v>2000</v>
      </c>
      <c r="G8896" s="3">
        <v>2014</v>
      </c>
      <c r="H8896" s="3" t="s">
        <v>21</v>
      </c>
      <c r="I8896" s="12" t="s">
        <v>4162</v>
      </c>
      <c r="J8896" s="3">
        <v>39</v>
      </c>
      <c r="K8896" s="3" t="str">
        <f>IF(VLOOKUP(D8896,'Resources Final'!A:C,3,FALSE)=0,"",VLOOKUP(D8896,'Resources Final'!A:C,3,FALSE))</f>
        <v>Y</v>
      </c>
      <c r="L8896" s="3" t="str">
        <f>IF(VLOOKUP(D8896,'Resources Final'!A:D,4,FALSE)=0,"",VLOOKUP(D8896,'Resources Final'!A:D,4,FALSE))</f>
        <v/>
      </c>
      <c r="M8896" s="3" t="str">
        <f>IF(VLOOKUP(D8896,'Resources Final'!A:E,5,FALSE)=0,"",VLOOKUP(D8896,'Resources Final'!A:E,5,FALSE))</f>
        <v/>
      </c>
      <c r="N8896" s="7" t="str">
        <f>IF(VLOOKUP(D8896,'Resources Final'!A:F,6,FALSE)=0,"",VLOOKUP(D8896,'Resources Final'!A:F,6,FALSE))</f>
        <v/>
      </c>
      <c r="O8896" s="3" t="str">
        <f>IF(VLOOKUP(D8896,'Resources Final'!A:G,7,FALSE)=0,"",VLOOKUP(D8896,'Resources Final'!A:G,7,FALSE))</f>
        <v/>
      </c>
    </row>
    <row r="8897" spans="1:15" x14ac:dyDescent="0.2">
      <c r="A8897" s="11">
        <v>990</v>
      </c>
      <c r="B8897" s="11" t="str">
        <f t="shared" si="153"/>
        <v>Fred C. and Mary R. Koch Foundation_Blizzard, Benjamin20142000</v>
      </c>
      <c r="C8897" s="11" t="s">
        <v>4161</v>
      </c>
      <c r="D8897" s="11" t="s">
        <v>448</v>
      </c>
      <c r="E8897" s="11" t="s">
        <v>448</v>
      </c>
      <c r="F8897" s="4">
        <v>2000</v>
      </c>
      <c r="G8897" s="3">
        <v>2014</v>
      </c>
      <c r="H8897" s="3" t="s">
        <v>21</v>
      </c>
      <c r="I8897" s="12" t="s">
        <v>4162</v>
      </c>
      <c r="J8897" s="3">
        <v>40</v>
      </c>
      <c r="K8897" s="3" t="str">
        <f>IF(VLOOKUP(D8897,'Resources Final'!A:C,3,FALSE)=0,"",VLOOKUP(D8897,'Resources Final'!A:C,3,FALSE))</f>
        <v>Y</v>
      </c>
      <c r="L8897" s="3" t="str">
        <f>IF(VLOOKUP(D8897,'Resources Final'!A:D,4,FALSE)=0,"",VLOOKUP(D8897,'Resources Final'!A:D,4,FALSE))</f>
        <v/>
      </c>
      <c r="M8897" s="3" t="str">
        <f>IF(VLOOKUP(D8897,'Resources Final'!A:E,5,FALSE)=0,"",VLOOKUP(D8897,'Resources Final'!A:E,5,FALSE))</f>
        <v/>
      </c>
      <c r="N8897" s="7" t="str">
        <f>IF(VLOOKUP(D8897,'Resources Final'!A:F,6,FALSE)=0,"",VLOOKUP(D8897,'Resources Final'!A:F,6,FALSE))</f>
        <v/>
      </c>
      <c r="O8897" s="3" t="str">
        <f>IF(VLOOKUP(D8897,'Resources Final'!A:G,7,FALSE)=0,"",VLOOKUP(D8897,'Resources Final'!A:G,7,FALSE))</f>
        <v/>
      </c>
    </row>
    <row r="8898" spans="1:15" x14ac:dyDescent="0.2">
      <c r="A8898" s="11">
        <v>990</v>
      </c>
      <c r="B8898" s="11" t="str">
        <f t="shared" ref="B8898:B8961" si="154">C8898&amp;"_"&amp;D8898&amp;G8898&amp;F8898</f>
        <v>Fred C. and Mary R. Koch Foundation_Seiler, Benjamin20142000</v>
      </c>
      <c r="C8898" s="11" t="s">
        <v>4161</v>
      </c>
      <c r="D8898" s="11" t="s">
        <v>3278</v>
      </c>
      <c r="E8898" s="11" t="s">
        <v>3278</v>
      </c>
      <c r="F8898" s="4">
        <v>2000</v>
      </c>
      <c r="G8898" s="3">
        <v>2014</v>
      </c>
      <c r="H8898" s="3" t="s">
        <v>21</v>
      </c>
      <c r="I8898" s="12" t="s">
        <v>4162</v>
      </c>
      <c r="J8898" s="3">
        <v>41</v>
      </c>
      <c r="K8898" s="3" t="str">
        <f>IF(VLOOKUP(D8898,'Resources Final'!A:C,3,FALSE)=0,"",VLOOKUP(D8898,'Resources Final'!A:C,3,FALSE))</f>
        <v>Y</v>
      </c>
      <c r="L8898" s="3" t="str">
        <f>IF(VLOOKUP(D8898,'Resources Final'!A:D,4,FALSE)=0,"",VLOOKUP(D8898,'Resources Final'!A:D,4,FALSE))</f>
        <v/>
      </c>
      <c r="M8898" s="3" t="str">
        <f>IF(VLOOKUP(D8898,'Resources Final'!A:E,5,FALSE)=0,"",VLOOKUP(D8898,'Resources Final'!A:E,5,FALSE))</f>
        <v/>
      </c>
      <c r="N8898" s="7" t="str">
        <f>IF(VLOOKUP(D8898,'Resources Final'!A:F,6,FALSE)=0,"",VLOOKUP(D8898,'Resources Final'!A:F,6,FALSE))</f>
        <v/>
      </c>
      <c r="O8898" s="3" t="str">
        <f>IF(VLOOKUP(D8898,'Resources Final'!A:G,7,FALSE)=0,"",VLOOKUP(D8898,'Resources Final'!A:G,7,FALSE))</f>
        <v/>
      </c>
    </row>
    <row r="8899" spans="1:15" x14ac:dyDescent="0.2">
      <c r="A8899" s="11">
        <v>990</v>
      </c>
      <c r="B8899" s="11" t="str">
        <f t="shared" si="154"/>
        <v>Fred C. and Mary R. Koch Foundation_White, Benjamin20142000</v>
      </c>
      <c r="C8899" s="11" t="s">
        <v>4161</v>
      </c>
      <c r="D8899" s="11" t="s">
        <v>4000</v>
      </c>
      <c r="E8899" s="11" t="s">
        <v>4000</v>
      </c>
      <c r="F8899" s="4">
        <v>2000</v>
      </c>
      <c r="G8899" s="3">
        <v>2014</v>
      </c>
      <c r="H8899" s="3" t="s">
        <v>21</v>
      </c>
      <c r="I8899" s="12" t="s">
        <v>4162</v>
      </c>
      <c r="J8899" s="3">
        <v>42</v>
      </c>
      <c r="K8899" s="3" t="str">
        <f>IF(VLOOKUP(D8899,'Resources Final'!A:C,3,FALSE)=0,"",VLOOKUP(D8899,'Resources Final'!A:C,3,FALSE))</f>
        <v>Y</v>
      </c>
      <c r="L8899" s="3" t="str">
        <f>IF(VLOOKUP(D8899,'Resources Final'!A:D,4,FALSE)=0,"",VLOOKUP(D8899,'Resources Final'!A:D,4,FALSE))</f>
        <v/>
      </c>
      <c r="M8899" s="3" t="str">
        <f>IF(VLOOKUP(D8899,'Resources Final'!A:E,5,FALSE)=0,"",VLOOKUP(D8899,'Resources Final'!A:E,5,FALSE))</f>
        <v/>
      </c>
      <c r="N8899" s="7" t="str">
        <f>IF(VLOOKUP(D8899,'Resources Final'!A:F,6,FALSE)=0,"",VLOOKUP(D8899,'Resources Final'!A:F,6,FALSE))</f>
        <v/>
      </c>
      <c r="O8899" s="3" t="str">
        <f>IF(VLOOKUP(D8899,'Resources Final'!A:G,7,FALSE)=0,"",VLOOKUP(D8899,'Resources Final'!A:G,7,FALSE))</f>
        <v/>
      </c>
    </row>
    <row r="8900" spans="1:15" x14ac:dyDescent="0.2">
      <c r="A8900" s="11">
        <v>990</v>
      </c>
      <c r="B8900" s="11" t="str">
        <f t="shared" si="154"/>
        <v>Fred C. and Mary R. Koch Foundation_Witcher, Bethany20142000</v>
      </c>
      <c r="C8900" s="11" t="s">
        <v>4161</v>
      </c>
      <c r="D8900" s="11" t="s">
        <v>4069</v>
      </c>
      <c r="E8900" s="11" t="s">
        <v>4069</v>
      </c>
      <c r="F8900" s="4">
        <v>2000</v>
      </c>
      <c r="G8900" s="3">
        <v>2014</v>
      </c>
      <c r="H8900" s="3" t="s">
        <v>21</v>
      </c>
      <c r="I8900" s="12" t="s">
        <v>4162</v>
      </c>
      <c r="J8900" s="3">
        <v>43</v>
      </c>
      <c r="K8900" s="3" t="str">
        <f>IF(VLOOKUP(D8900,'Resources Final'!A:C,3,FALSE)=0,"",VLOOKUP(D8900,'Resources Final'!A:C,3,FALSE))</f>
        <v>Y</v>
      </c>
      <c r="L8900" s="3" t="str">
        <f>IF(VLOOKUP(D8900,'Resources Final'!A:D,4,FALSE)=0,"",VLOOKUP(D8900,'Resources Final'!A:D,4,FALSE))</f>
        <v/>
      </c>
      <c r="M8900" s="3" t="str">
        <f>IF(VLOOKUP(D8900,'Resources Final'!A:E,5,FALSE)=0,"",VLOOKUP(D8900,'Resources Final'!A:E,5,FALSE))</f>
        <v/>
      </c>
      <c r="N8900" s="7" t="str">
        <f>IF(VLOOKUP(D8900,'Resources Final'!A:F,6,FALSE)=0,"",VLOOKUP(D8900,'Resources Final'!A:F,6,FALSE))</f>
        <v/>
      </c>
      <c r="O8900" s="3" t="str">
        <f>IF(VLOOKUP(D8900,'Resources Final'!A:G,7,FALSE)=0,"",VLOOKUP(D8900,'Resources Final'!A:G,7,FALSE))</f>
        <v/>
      </c>
    </row>
    <row r="8901" spans="1:15" x14ac:dyDescent="0.2">
      <c r="A8901" s="11">
        <v>990</v>
      </c>
      <c r="B8901" s="11" t="str">
        <f t="shared" si="154"/>
        <v>Fred C. and Mary R. Koch Foundation_Alex, Brandon20142000</v>
      </c>
      <c r="C8901" s="11" t="s">
        <v>4161</v>
      </c>
      <c r="D8901" s="11" t="s">
        <v>144</v>
      </c>
      <c r="E8901" s="11" t="s">
        <v>144</v>
      </c>
      <c r="F8901" s="4">
        <v>2000</v>
      </c>
      <c r="G8901" s="3">
        <v>2014</v>
      </c>
      <c r="H8901" s="3" t="s">
        <v>21</v>
      </c>
      <c r="I8901" s="12" t="s">
        <v>4162</v>
      </c>
      <c r="J8901" s="3">
        <v>44</v>
      </c>
      <c r="K8901" s="3" t="str">
        <f>IF(VLOOKUP(D8901,'Resources Final'!A:C,3,FALSE)=0,"",VLOOKUP(D8901,'Resources Final'!A:C,3,FALSE))</f>
        <v>Y</v>
      </c>
      <c r="L8901" s="3" t="str">
        <f>IF(VLOOKUP(D8901,'Resources Final'!A:D,4,FALSE)=0,"",VLOOKUP(D8901,'Resources Final'!A:D,4,FALSE))</f>
        <v/>
      </c>
      <c r="M8901" s="3" t="str">
        <f>IF(VLOOKUP(D8901,'Resources Final'!A:E,5,FALSE)=0,"",VLOOKUP(D8901,'Resources Final'!A:E,5,FALSE))</f>
        <v/>
      </c>
      <c r="N8901" s="7" t="str">
        <f>IF(VLOOKUP(D8901,'Resources Final'!A:F,6,FALSE)=0,"",VLOOKUP(D8901,'Resources Final'!A:F,6,FALSE))</f>
        <v/>
      </c>
      <c r="O8901" s="3" t="str">
        <f>IF(VLOOKUP(D8901,'Resources Final'!A:G,7,FALSE)=0,"",VLOOKUP(D8901,'Resources Final'!A:G,7,FALSE))</f>
        <v/>
      </c>
    </row>
    <row r="8902" spans="1:15" x14ac:dyDescent="0.2">
      <c r="A8902" s="11">
        <v>990</v>
      </c>
      <c r="B8902" s="11" t="str">
        <f t="shared" si="154"/>
        <v>Fred C. and Mary R. Koch Foundation_McIntosh, Brandon20142000</v>
      </c>
      <c r="C8902" s="11" t="s">
        <v>4161</v>
      </c>
      <c r="D8902" s="11" t="s">
        <v>2393</v>
      </c>
      <c r="E8902" s="11" t="s">
        <v>2393</v>
      </c>
      <c r="F8902" s="4">
        <v>2000</v>
      </c>
      <c r="G8902" s="3">
        <v>2014</v>
      </c>
      <c r="H8902" s="3" t="s">
        <v>21</v>
      </c>
      <c r="I8902" s="12" t="s">
        <v>4162</v>
      </c>
      <c r="J8902" s="3">
        <v>45</v>
      </c>
      <c r="K8902" s="3" t="str">
        <f>IF(VLOOKUP(D8902,'Resources Final'!A:C,3,FALSE)=0,"",VLOOKUP(D8902,'Resources Final'!A:C,3,FALSE))</f>
        <v>Y</v>
      </c>
      <c r="L8902" s="3" t="str">
        <f>IF(VLOOKUP(D8902,'Resources Final'!A:D,4,FALSE)=0,"",VLOOKUP(D8902,'Resources Final'!A:D,4,FALSE))</f>
        <v/>
      </c>
      <c r="M8902" s="3" t="str">
        <f>IF(VLOOKUP(D8902,'Resources Final'!A:E,5,FALSE)=0,"",VLOOKUP(D8902,'Resources Final'!A:E,5,FALSE))</f>
        <v/>
      </c>
      <c r="N8902" s="7" t="str">
        <f>IF(VLOOKUP(D8902,'Resources Final'!A:F,6,FALSE)=0,"",VLOOKUP(D8902,'Resources Final'!A:F,6,FALSE))</f>
        <v/>
      </c>
      <c r="O8902" s="3" t="str">
        <f>IF(VLOOKUP(D8902,'Resources Final'!A:G,7,FALSE)=0,"",VLOOKUP(D8902,'Resources Final'!A:G,7,FALSE))</f>
        <v/>
      </c>
    </row>
    <row r="8903" spans="1:15" x14ac:dyDescent="0.2">
      <c r="A8903" s="11">
        <v>990</v>
      </c>
      <c r="B8903" s="11" t="str">
        <f t="shared" si="154"/>
        <v>Fred C. and Mary R. Koch Foundation_Schultze, Brandon20142000</v>
      </c>
      <c r="C8903" s="11" t="s">
        <v>4161</v>
      </c>
      <c r="D8903" s="11" t="s">
        <v>3258</v>
      </c>
      <c r="E8903" s="11" t="s">
        <v>3258</v>
      </c>
      <c r="F8903" s="4">
        <v>2000</v>
      </c>
      <c r="G8903" s="3">
        <v>2014</v>
      </c>
      <c r="H8903" s="3" t="s">
        <v>21</v>
      </c>
      <c r="I8903" s="12" t="s">
        <v>4162</v>
      </c>
      <c r="J8903" s="3">
        <v>46</v>
      </c>
      <c r="K8903" s="3" t="str">
        <f>IF(VLOOKUP(D8903,'Resources Final'!A:C,3,FALSE)=0,"",VLOOKUP(D8903,'Resources Final'!A:C,3,FALSE))</f>
        <v>Y</v>
      </c>
      <c r="L8903" s="3" t="str">
        <f>IF(VLOOKUP(D8903,'Resources Final'!A:D,4,FALSE)=0,"",VLOOKUP(D8903,'Resources Final'!A:D,4,FALSE))</f>
        <v/>
      </c>
      <c r="M8903" s="3" t="str">
        <f>IF(VLOOKUP(D8903,'Resources Final'!A:E,5,FALSE)=0,"",VLOOKUP(D8903,'Resources Final'!A:E,5,FALSE))</f>
        <v/>
      </c>
      <c r="N8903" s="7" t="str">
        <f>IF(VLOOKUP(D8903,'Resources Final'!A:F,6,FALSE)=0,"",VLOOKUP(D8903,'Resources Final'!A:F,6,FALSE))</f>
        <v/>
      </c>
      <c r="O8903" s="3" t="str">
        <f>IF(VLOOKUP(D8903,'Resources Final'!A:G,7,FALSE)=0,"",VLOOKUP(D8903,'Resources Final'!A:G,7,FALSE))</f>
        <v/>
      </c>
    </row>
    <row r="8904" spans="1:15" x14ac:dyDescent="0.2">
      <c r="A8904" s="11">
        <v>990</v>
      </c>
      <c r="B8904" s="11" t="str">
        <f t="shared" si="154"/>
        <v>Fred C. and Mary R. Koch Foundation_Mousley, Brendan20142000</v>
      </c>
      <c r="C8904" s="11" t="s">
        <v>4161</v>
      </c>
      <c r="D8904" s="11" t="s">
        <v>2550</v>
      </c>
      <c r="E8904" s="11" t="s">
        <v>2550</v>
      </c>
      <c r="F8904" s="4">
        <v>2000</v>
      </c>
      <c r="G8904" s="3">
        <v>2014</v>
      </c>
      <c r="H8904" s="3" t="s">
        <v>21</v>
      </c>
      <c r="I8904" s="12" t="s">
        <v>4162</v>
      </c>
      <c r="J8904" s="3">
        <v>47</v>
      </c>
      <c r="K8904" s="3" t="str">
        <f>IF(VLOOKUP(D8904,'Resources Final'!A:C,3,FALSE)=0,"",VLOOKUP(D8904,'Resources Final'!A:C,3,FALSE))</f>
        <v>Y</v>
      </c>
      <c r="L8904" s="3" t="str">
        <f>IF(VLOOKUP(D8904,'Resources Final'!A:D,4,FALSE)=0,"",VLOOKUP(D8904,'Resources Final'!A:D,4,FALSE))</f>
        <v/>
      </c>
      <c r="M8904" s="3" t="str">
        <f>IF(VLOOKUP(D8904,'Resources Final'!A:E,5,FALSE)=0,"",VLOOKUP(D8904,'Resources Final'!A:E,5,FALSE))</f>
        <v/>
      </c>
      <c r="N8904" s="7" t="str">
        <f>IF(VLOOKUP(D8904,'Resources Final'!A:F,6,FALSE)=0,"",VLOOKUP(D8904,'Resources Final'!A:F,6,FALSE))</f>
        <v/>
      </c>
      <c r="O8904" s="3" t="str">
        <f>IF(VLOOKUP(D8904,'Resources Final'!A:G,7,FALSE)=0,"",VLOOKUP(D8904,'Resources Final'!A:G,7,FALSE))</f>
        <v/>
      </c>
    </row>
    <row r="8905" spans="1:15" x14ac:dyDescent="0.2">
      <c r="A8905" s="11">
        <v>990</v>
      </c>
      <c r="B8905" s="11" t="str">
        <f t="shared" si="154"/>
        <v>Fred C. and Mary R. Koch Foundation_Westemeir, Brenna20142000</v>
      </c>
      <c r="C8905" s="11" t="s">
        <v>4161</v>
      </c>
      <c r="D8905" s="11" t="s">
        <v>3981</v>
      </c>
      <c r="E8905" s="11" t="s">
        <v>3981</v>
      </c>
      <c r="F8905" s="4">
        <v>2000</v>
      </c>
      <c r="G8905" s="3">
        <v>2014</v>
      </c>
      <c r="H8905" s="3" t="s">
        <v>21</v>
      </c>
      <c r="I8905" s="12" t="s">
        <v>4162</v>
      </c>
      <c r="J8905" s="3">
        <v>48</v>
      </c>
      <c r="K8905" s="3" t="str">
        <f>IF(VLOOKUP(D8905,'Resources Final'!A:C,3,FALSE)=0,"",VLOOKUP(D8905,'Resources Final'!A:C,3,FALSE))</f>
        <v>Y</v>
      </c>
      <c r="L8905" s="3" t="str">
        <f>IF(VLOOKUP(D8905,'Resources Final'!A:D,4,FALSE)=0,"",VLOOKUP(D8905,'Resources Final'!A:D,4,FALSE))</f>
        <v/>
      </c>
      <c r="M8905" s="3" t="str">
        <f>IF(VLOOKUP(D8905,'Resources Final'!A:E,5,FALSE)=0,"",VLOOKUP(D8905,'Resources Final'!A:E,5,FALSE))</f>
        <v/>
      </c>
      <c r="N8905" s="7" t="str">
        <f>IF(VLOOKUP(D8905,'Resources Final'!A:F,6,FALSE)=0,"",VLOOKUP(D8905,'Resources Final'!A:F,6,FALSE))</f>
        <v/>
      </c>
      <c r="O8905" s="3" t="str">
        <f>IF(VLOOKUP(D8905,'Resources Final'!A:G,7,FALSE)=0,"",VLOOKUP(D8905,'Resources Final'!A:G,7,FALSE))</f>
        <v/>
      </c>
    </row>
    <row r="8906" spans="1:15" x14ac:dyDescent="0.2">
      <c r="A8906" s="11">
        <v>990</v>
      </c>
      <c r="B8906" s="11" t="str">
        <f t="shared" si="154"/>
        <v>Fred C. and Mary R. Koch Foundation_Rush, Bridget20142000</v>
      </c>
      <c r="C8906" s="11" t="s">
        <v>4161</v>
      </c>
      <c r="D8906" s="11" t="s">
        <v>3143</v>
      </c>
      <c r="E8906" s="11" t="s">
        <v>3143</v>
      </c>
      <c r="F8906" s="4">
        <v>2000</v>
      </c>
      <c r="G8906" s="3">
        <v>2014</v>
      </c>
      <c r="H8906" s="3" t="s">
        <v>21</v>
      </c>
      <c r="I8906" s="12" t="s">
        <v>4162</v>
      </c>
      <c r="J8906" s="3">
        <v>49</v>
      </c>
      <c r="K8906" s="3" t="str">
        <f>IF(VLOOKUP(D8906,'Resources Final'!A:C,3,FALSE)=0,"",VLOOKUP(D8906,'Resources Final'!A:C,3,FALSE))</f>
        <v>Y</v>
      </c>
      <c r="L8906" s="3" t="str">
        <f>IF(VLOOKUP(D8906,'Resources Final'!A:D,4,FALSE)=0,"",VLOOKUP(D8906,'Resources Final'!A:D,4,FALSE))</f>
        <v/>
      </c>
      <c r="M8906" s="3" t="str">
        <f>IF(VLOOKUP(D8906,'Resources Final'!A:E,5,FALSE)=0,"",VLOOKUP(D8906,'Resources Final'!A:E,5,FALSE))</f>
        <v/>
      </c>
      <c r="N8906" s="7" t="str">
        <f>IF(VLOOKUP(D8906,'Resources Final'!A:F,6,FALSE)=0,"",VLOOKUP(D8906,'Resources Final'!A:F,6,FALSE))</f>
        <v/>
      </c>
      <c r="O8906" s="3" t="str">
        <f>IF(VLOOKUP(D8906,'Resources Final'!A:G,7,FALSE)=0,"",VLOOKUP(D8906,'Resources Final'!A:G,7,FALSE))</f>
        <v/>
      </c>
    </row>
    <row r="8907" spans="1:15" x14ac:dyDescent="0.2">
      <c r="A8907" s="11">
        <v>990</v>
      </c>
      <c r="B8907" s="11" t="str">
        <f t="shared" si="154"/>
        <v>Fred C. and Mary R. Koch Foundation_McEachern, Brittany20142000</v>
      </c>
      <c r="C8907" s="11" t="s">
        <v>4161</v>
      </c>
      <c r="D8907" s="11" t="s">
        <v>2382</v>
      </c>
      <c r="E8907" s="11" t="s">
        <v>2382</v>
      </c>
      <c r="F8907" s="4">
        <v>2000</v>
      </c>
      <c r="G8907" s="3">
        <v>2014</v>
      </c>
      <c r="H8907" s="3" t="s">
        <v>21</v>
      </c>
      <c r="I8907" s="12" t="s">
        <v>4162</v>
      </c>
      <c r="J8907" s="3">
        <v>50</v>
      </c>
      <c r="K8907" s="3" t="str">
        <f>IF(VLOOKUP(D8907,'Resources Final'!A:C,3,FALSE)=0,"",VLOOKUP(D8907,'Resources Final'!A:C,3,FALSE))</f>
        <v>Y</v>
      </c>
      <c r="L8907" s="3" t="str">
        <f>IF(VLOOKUP(D8907,'Resources Final'!A:D,4,FALSE)=0,"",VLOOKUP(D8907,'Resources Final'!A:D,4,FALSE))</f>
        <v/>
      </c>
      <c r="M8907" s="3" t="str">
        <f>IF(VLOOKUP(D8907,'Resources Final'!A:E,5,FALSE)=0,"",VLOOKUP(D8907,'Resources Final'!A:E,5,FALSE))</f>
        <v/>
      </c>
      <c r="N8907" s="7" t="str">
        <f>IF(VLOOKUP(D8907,'Resources Final'!A:F,6,FALSE)=0,"",VLOOKUP(D8907,'Resources Final'!A:F,6,FALSE))</f>
        <v/>
      </c>
      <c r="O8907" s="3" t="str">
        <f>IF(VLOOKUP(D8907,'Resources Final'!A:G,7,FALSE)=0,"",VLOOKUP(D8907,'Resources Final'!A:G,7,FALSE))</f>
        <v/>
      </c>
    </row>
    <row r="8908" spans="1:15" x14ac:dyDescent="0.2">
      <c r="A8908" s="11">
        <v>990</v>
      </c>
      <c r="B8908" s="11" t="str">
        <f t="shared" si="154"/>
        <v>Fred C. and Mary R. Koch Foundation_Becker, Brogan20142000</v>
      </c>
      <c r="C8908" s="11" t="s">
        <v>4161</v>
      </c>
      <c r="D8908" s="11" t="s">
        <v>377</v>
      </c>
      <c r="E8908" s="11" t="s">
        <v>377</v>
      </c>
      <c r="F8908" s="4">
        <v>2000</v>
      </c>
      <c r="G8908" s="3">
        <v>2014</v>
      </c>
      <c r="H8908" s="3" t="s">
        <v>21</v>
      </c>
      <c r="I8908" s="12" t="s">
        <v>4162</v>
      </c>
      <c r="J8908" s="3">
        <v>51</v>
      </c>
      <c r="K8908" s="3" t="str">
        <f>IF(VLOOKUP(D8908,'Resources Final'!A:C,3,FALSE)=0,"",VLOOKUP(D8908,'Resources Final'!A:C,3,FALSE))</f>
        <v>Y</v>
      </c>
      <c r="L8908" s="3" t="str">
        <f>IF(VLOOKUP(D8908,'Resources Final'!A:D,4,FALSE)=0,"",VLOOKUP(D8908,'Resources Final'!A:D,4,FALSE))</f>
        <v/>
      </c>
      <c r="M8908" s="3" t="str">
        <f>IF(VLOOKUP(D8908,'Resources Final'!A:E,5,FALSE)=0,"",VLOOKUP(D8908,'Resources Final'!A:E,5,FALSE))</f>
        <v/>
      </c>
      <c r="N8908" s="7" t="str">
        <f>IF(VLOOKUP(D8908,'Resources Final'!A:F,6,FALSE)=0,"",VLOOKUP(D8908,'Resources Final'!A:F,6,FALSE))</f>
        <v/>
      </c>
      <c r="O8908" s="3" t="str">
        <f>IF(VLOOKUP(D8908,'Resources Final'!A:G,7,FALSE)=0,"",VLOOKUP(D8908,'Resources Final'!A:G,7,FALSE))</f>
        <v/>
      </c>
    </row>
    <row r="8909" spans="1:15" x14ac:dyDescent="0.2">
      <c r="A8909" s="11">
        <v>990</v>
      </c>
      <c r="B8909" s="11" t="str">
        <f t="shared" si="154"/>
        <v>Fred C. and Mary R. Koch Foundation_Stout, Bryce20142000</v>
      </c>
      <c r="C8909" s="11" t="s">
        <v>4161</v>
      </c>
      <c r="D8909" s="11" t="s">
        <v>3457</v>
      </c>
      <c r="E8909" s="11" t="s">
        <v>3457</v>
      </c>
      <c r="F8909" s="4">
        <v>2000</v>
      </c>
      <c r="G8909" s="3">
        <v>2014</v>
      </c>
      <c r="H8909" s="3" t="s">
        <v>21</v>
      </c>
      <c r="I8909" s="12" t="s">
        <v>4162</v>
      </c>
      <c r="J8909" s="3">
        <v>52</v>
      </c>
      <c r="K8909" s="3" t="str">
        <f>IF(VLOOKUP(D8909,'Resources Final'!A:C,3,FALSE)=0,"",VLOOKUP(D8909,'Resources Final'!A:C,3,FALSE))</f>
        <v>Y</v>
      </c>
      <c r="L8909" s="3" t="str">
        <f>IF(VLOOKUP(D8909,'Resources Final'!A:D,4,FALSE)=0,"",VLOOKUP(D8909,'Resources Final'!A:D,4,FALSE))</f>
        <v/>
      </c>
      <c r="M8909" s="3" t="str">
        <f>IF(VLOOKUP(D8909,'Resources Final'!A:E,5,FALSE)=0,"",VLOOKUP(D8909,'Resources Final'!A:E,5,FALSE))</f>
        <v/>
      </c>
      <c r="N8909" s="7" t="str">
        <f>IF(VLOOKUP(D8909,'Resources Final'!A:F,6,FALSE)=0,"",VLOOKUP(D8909,'Resources Final'!A:F,6,FALSE))</f>
        <v/>
      </c>
      <c r="O8909" s="3" t="str">
        <f>IF(VLOOKUP(D8909,'Resources Final'!A:G,7,FALSE)=0,"",VLOOKUP(D8909,'Resources Final'!A:G,7,FALSE))</f>
        <v/>
      </c>
    </row>
    <row r="8910" spans="1:15" x14ac:dyDescent="0.2">
      <c r="A8910" s="11">
        <v>990</v>
      </c>
      <c r="B8910" s="11" t="str">
        <f t="shared" si="154"/>
        <v>Fred C. and Mary R. Koch Foundation_Rahman, Bushra20142000</v>
      </c>
      <c r="C8910" s="11" t="s">
        <v>4161</v>
      </c>
      <c r="D8910" s="11" t="s">
        <v>2973</v>
      </c>
      <c r="E8910" s="11" t="s">
        <v>2973</v>
      </c>
      <c r="F8910" s="4">
        <v>2000</v>
      </c>
      <c r="G8910" s="3">
        <v>2014</v>
      </c>
      <c r="H8910" s="3" t="s">
        <v>21</v>
      </c>
      <c r="I8910" s="12" t="s">
        <v>4162</v>
      </c>
      <c r="J8910" s="3">
        <v>53</v>
      </c>
      <c r="K8910" s="3" t="str">
        <f>IF(VLOOKUP(D8910,'Resources Final'!A:C,3,FALSE)=0,"",VLOOKUP(D8910,'Resources Final'!A:C,3,FALSE))</f>
        <v>Y</v>
      </c>
      <c r="L8910" s="3" t="str">
        <f>IF(VLOOKUP(D8910,'Resources Final'!A:D,4,FALSE)=0,"",VLOOKUP(D8910,'Resources Final'!A:D,4,FALSE))</f>
        <v/>
      </c>
      <c r="M8910" s="3" t="str">
        <f>IF(VLOOKUP(D8910,'Resources Final'!A:E,5,FALSE)=0,"",VLOOKUP(D8910,'Resources Final'!A:E,5,FALSE))</f>
        <v/>
      </c>
      <c r="N8910" s="7" t="str">
        <f>IF(VLOOKUP(D8910,'Resources Final'!A:F,6,FALSE)=0,"",VLOOKUP(D8910,'Resources Final'!A:F,6,FALSE))</f>
        <v/>
      </c>
      <c r="O8910" s="3" t="str">
        <f>IF(VLOOKUP(D8910,'Resources Final'!A:G,7,FALSE)=0,"",VLOOKUP(D8910,'Resources Final'!A:G,7,FALSE))</f>
        <v/>
      </c>
    </row>
    <row r="8911" spans="1:15" x14ac:dyDescent="0.2">
      <c r="A8911" s="11">
        <v>990</v>
      </c>
      <c r="B8911" s="11" t="str">
        <f t="shared" si="154"/>
        <v>Fred C. and Mary R. Koch Foundation_Baukal, Caitlyn20142000</v>
      </c>
      <c r="C8911" s="11" t="s">
        <v>4161</v>
      </c>
      <c r="D8911" s="11" t="s">
        <v>363</v>
      </c>
      <c r="E8911" s="11" t="s">
        <v>363</v>
      </c>
      <c r="F8911" s="4">
        <v>2000</v>
      </c>
      <c r="G8911" s="3">
        <v>2014</v>
      </c>
      <c r="H8911" s="3" t="s">
        <v>21</v>
      </c>
      <c r="I8911" s="12" t="s">
        <v>4162</v>
      </c>
      <c r="J8911" s="3">
        <v>54</v>
      </c>
      <c r="K8911" s="3" t="str">
        <f>IF(VLOOKUP(D8911,'Resources Final'!A:C,3,FALSE)=0,"",VLOOKUP(D8911,'Resources Final'!A:C,3,FALSE))</f>
        <v>Y</v>
      </c>
      <c r="L8911" s="3" t="str">
        <f>IF(VLOOKUP(D8911,'Resources Final'!A:D,4,FALSE)=0,"",VLOOKUP(D8911,'Resources Final'!A:D,4,FALSE))</f>
        <v/>
      </c>
      <c r="M8911" s="3" t="str">
        <f>IF(VLOOKUP(D8911,'Resources Final'!A:E,5,FALSE)=0,"",VLOOKUP(D8911,'Resources Final'!A:E,5,FALSE))</f>
        <v/>
      </c>
      <c r="N8911" s="7" t="str">
        <f>IF(VLOOKUP(D8911,'Resources Final'!A:F,6,FALSE)=0,"",VLOOKUP(D8911,'Resources Final'!A:F,6,FALSE))</f>
        <v/>
      </c>
      <c r="O8911" s="3" t="str">
        <f>IF(VLOOKUP(D8911,'Resources Final'!A:G,7,FALSE)=0,"",VLOOKUP(D8911,'Resources Final'!A:G,7,FALSE))</f>
        <v/>
      </c>
    </row>
    <row r="8912" spans="1:15" x14ac:dyDescent="0.2">
      <c r="A8912" s="11">
        <v>990</v>
      </c>
      <c r="B8912" s="11" t="str">
        <f t="shared" si="154"/>
        <v>Fred C. and Mary R. Koch Foundation_Hoover, Caleb20142000</v>
      </c>
      <c r="C8912" s="11" t="s">
        <v>4161</v>
      </c>
      <c r="D8912" s="11" t="s">
        <v>1612</v>
      </c>
      <c r="E8912" s="11" t="s">
        <v>1612</v>
      </c>
      <c r="F8912" s="4">
        <v>2000</v>
      </c>
      <c r="G8912" s="3">
        <v>2014</v>
      </c>
      <c r="H8912" s="3" t="s">
        <v>21</v>
      </c>
      <c r="I8912" s="12" t="s">
        <v>4162</v>
      </c>
      <c r="J8912" s="3">
        <v>55</v>
      </c>
      <c r="K8912" s="3" t="str">
        <f>IF(VLOOKUP(D8912,'Resources Final'!A:C,3,FALSE)=0,"",VLOOKUP(D8912,'Resources Final'!A:C,3,FALSE))</f>
        <v>Y</v>
      </c>
      <c r="L8912" s="3" t="str">
        <f>IF(VLOOKUP(D8912,'Resources Final'!A:D,4,FALSE)=0,"",VLOOKUP(D8912,'Resources Final'!A:D,4,FALSE))</f>
        <v/>
      </c>
      <c r="M8912" s="3" t="str">
        <f>IF(VLOOKUP(D8912,'Resources Final'!A:E,5,FALSE)=0,"",VLOOKUP(D8912,'Resources Final'!A:E,5,FALSE))</f>
        <v/>
      </c>
      <c r="N8912" s="7" t="str">
        <f>IF(VLOOKUP(D8912,'Resources Final'!A:F,6,FALSE)=0,"",VLOOKUP(D8912,'Resources Final'!A:F,6,FALSE))</f>
        <v/>
      </c>
      <c r="O8912" s="3" t="str">
        <f>IF(VLOOKUP(D8912,'Resources Final'!A:G,7,FALSE)=0,"",VLOOKUP(D8912,'Resources Final'!A:G,7,FALSE))</f>
        <v/>
      </c>
    </row>
    <row r="8913" spans="1:15" x14ac:dyDescent="0.2">
      <c r="A8913" s="11">
        <v>990</v>
      </c>
      <c r="B8913" s="11" t="str">
        <f t="shared" si="154"/>
        <v>Fred C. and Mary R. Koch Foundation_Nelson, Carly20142000</v>
      </c>
      <c r="C8913" s="11" t="s">
        <v>4161</v>
      </c>
      <c r="D8913" s="11" t="s">
        <v>2636</v>
      </c>
      <c r="E8913" s="11" t="s">
        <v>2636</v>
      </c>
      <c r="F8913" s="4">
        <v>2000</v>
      </c>
      <c r="G8913" s="3">
        <v>2014</v>
      </c>
      <c r="H8913" s="3" t="s">
        <v>21</v>
      </c>
      <c r="I8913" s="12" t="s">
        <v>4162</v>
      </c>
      <c r="J8913" s="3">
        <v>56</v>
      </c>
      <c r="K8913" s="3" t="str">
        <f>IF(VLOOKUP(D8913,'Resources Final'!A:C,3,FALSE)=0,"",VLOOKUP(D8913,'Resources Final'!A:C,3,FALSE))</f>
        <v>Y</v>
      </c>
      <c r="L8913" s="3" t="str">
        <f>IF(VLOOKUP(D8913,'Resources Final'!A:D,4,FALSE)=0,"",VLOOKUP(D8913,'Resources Final'!A:D,4,FALSE))</f>
        <v/>
      </c>
      <c r="M8913" s="3" t="str">
        <f>IF(VLOOKUP(D8913,'Resources Final'!A:E,5,FALSE)=0,"",VLOOKUP(D8913,'Resources Final'!A:E,5,FALSE))</f>
        <v/>
      </c>
      <c r="N8913" s="7" t="str">
        <f>IF(VLOOKUP(D8913,'Resources Final'!A:F,6,FALSE)=0,"",VLOOKUP(D8913,'Resources Final'!A:F,6,FALSE))</f>
        <v/>
      </c>
      <c r="O8913" s="3" t="str">
        <f>IF(VLOOKUP(D8913,'Resources Final'!A:G,7,FALSE)=0,"",VLOOKUP(D8913,'Resources Final'!A:G,7,FALSE))</f>
        <v/>
      </c>
    </row>
    <row r="8914" spans="1:15" x14ac:dyDescent="0.2">
      <c r="A8914" s="11">
        <v>990</v>
      </c>
      <c r="B8914" s="11" t="str">
        <f t="shared" si="154"/>
        <v>Fred C. and Mary R. Koch Foundation_Menkes, Caroline20142000</v>
      </c>
      <c r="C8914" s="11" t="s">
        <v>4161</v>
      </c>
      <c r="D8914" s="11" t="s">
        <v>2427</v>
      </c>
      <c r="E8914" s="11" t="s">
        <v>2427</v>
      </c>
      <c r="F8914" s="4">
        <v>2000</v>
      </c>
      <c r="G8914" s="3">
        <v>2014</v>
      </c>
      <c r="H8914" s="3" t="s">
        <v>21</v>
      </c>
      <c r="I8914" s="12" t="s">
        <v>4162</v>
      </c>
      <c r="J8914" s="3">
        <v>57</v>
      </c>
      <c r="K8914" s="3" t="str">
        <f>IF(VLOOKUP(D8914,'Resources Final'!A:C,3,FALSE)=0,"",VLOOKUP(D8914,'Resources Final'!A:C,3,FALSE))</f>
        <v>Y</v>
      </c>
      <c r="L8914" s="3" t="str">
        <f>IF(VLOOKUP(D8914,'Resources Final'!A:D,4,FALSE)=0,"",VLOOKUP(D8914,'Resources Final'!A:D,4,FALSE))</f>
        <v/>
      </c>
      <c r="M8914" s="3" t="str">
        <f>IF(VLOOKUP(D8914,'Resources Final'!A:E,5,FALSE)=0,"",VLOOKUP(D8914,'Resources Final'!A:E,5,FALSE))</f>
        <v/>
      </c>
      <c r="N8914" s="7" t="str">
        <f>IF(VLOOKUP(D8914,'Resources Final'!A:F,6,FALSE)=0,"",VLOOKUP(D8914,'Resources Final'!A:F,6,FALSE))</f>
        <v/>
      </c>
      <c r="O8914" s="3" t="str">
        <f>IF(VLOOKUP(D8914,'Resources Final'!A:G,7,FALSE)=0,"",VLOOKUP(D8914,'Resources Final'!A:G,7,FALSE))</f>
        <v/>
      </c>
    </row>
    <row r="8915" spans="1:15" x14ac:dyDescent="0.2">
      <c r="A8915" s="11">
        <v>990</v>
      </c>
      <c r="B8915" s="11" t="str">
        <f t="shared" si="154"/>
        <v>Fred C. and Mary R. Koch Foundation_Kolbeck, Casey20142000</v>
      </c>
      <c r="C8915" s="11" t="s">
        <v>4161</v>
      </c>
      <c r="D8915" s="11" t="s">
        <v>2021</v>
      </c>
      <c r="E8915" s="11" t="s">
        <v>2021</v>
      </c>
      <c r="F8915" s="4">
        <v>2000</v>
      </c>
      <c r="G8915" s="3">
        <v>2014</v>
      </c>
      <c r="H8915" s="3" t="s">
        <v>21</v>
      </c>
      <c r="I8915" s="12" t="s">
        <v>4162</v>
      </c>
      <c r="J8915" s="3">
        <v>58</v>
      </c>
      <c r="K8915" s="3" t="str">
        <f>IF(VLOOKUP(D8915,'Resources Final'!A:C,3,FALSE)=0,"",VLOOKUP(D8915,'Resources Final'!A:C,3,FALSE))</f>
        <v>Y</v>
      </c>
      <c r="L8915" s="3" t="str">
        <f>IF(VLOOKUP(D8915,'Resources Final'!A:D,4,FALSE)=0,"",VLOOKUP(D8915,'Resources Final'!A:D,4,FALSE))</f>
        <v/>
      </c>
      <c r="M8915" s="3" t="str">
        <f>IF(VLOOKUP(D8915,'Resources Final'!A:E,5,FALSE)=0,"",VLOOKUP(D8915,'Resources Final'!A:E,5,FALSE))</f>
        <v/>
      </c>
      <c r="N8915" s="7" t="str">
        <f>IF(VLOOKUP(D8915,'Resources Final'!A:F,6,FALSE)=0,"",VLOOKUP(D8915,'Resources Final'!A:F,6,FALSE))</f>
        <v/>
      </c>
      <c r="O8915" s="3" t="str">
        <f>IF(VLOOKUP(D8915,'Resources Final'!A:G,7,FALSE)=0,"",VLOOKUP(D8915,'Resources Final'!A:G,7,FALSE))</f>
        <v/>
      </c>
    </row>
    <row r="8916" spans="1:15" x14ac:dyDescent="0.2">
      <c r="A8916" s="11">
        <v>990</v>
      </c>
      <c r="B8916" s="11" t="str">
        <f t="shared" si="154"/>
        <v>Fred C. and Mary R. Koch Foundation_Hardeman, Charles20142000</v>
      </c>
      <c r="C8916" s="11" t="s">
        <v>4161</v>
      </c>
      <c r="D8916" s="11" t="s">
        <v>1520</v>
      </c>
      <c r="E8916" s="11" t="s">
        <v>1520</v>
      </c>
      <c r="F8916" s="4">
        <v>2000</v>
      </c>
      <c r="G8916" s="3">
        <v>2014</v>
      </c>
      <c r="H8916" s="3" t="s">
        <v>21</v>
      </c>
      <c r="I8916" s="12" t="s">
        <v>4162</v>
      </c>
      <c r="J8916" s="3">
        <v>59</v>
      </c>
      <c r="K8916" s="3" t="str">
        <f>IF(VLOOKUP(D8916,'Resources Final'!A:C,3,FALSE)=0,"",VLOOKUP(D8916,'Resources Final'!A:C,3,FALSE))</f>
        <v>Y</v>
      </c>
      <c r="L8916" s="3" t="str">
        <f>IF(VLOOKUP(D8916,'Resources Final'!A:D,4,FALSE)=0,"",VLOOKUP(D8916,'Resources Final'!A:D,4,FALSE))</f>
        <v/>
      </c>
      <c r="M8916" s="3" t="str">
        <f>IF(VLOOKUP(D8916,'Resources Final'!A:E,5,FALSE)=0,"",VLOOKUP(D8916,'Resources Final'!A:E,5,FALSE))</f>
        <v/>
      </c>
      <c r="N8916" s="7" t="str">
        <f>IF(VLOOKUP(D8916,'Resources Final'!A:F,6,FALSE)=0,"",VLOOKUP(D8916,'Resources Final'!A:F,6,FALSE))</f>
        <v/>
      </c>
      <c r="O8916" s="3" t="str">
        <f>IF(VLOOKUP(D8916,'Resources Final'!A:G,7,FALSE)=0,"",VLOOKUP(D8916,'Resources Final'!A:G,7,FALSE))</f>
        <v/>
      </c>
    </row>
    <row r="8917" spans="1:15" x14ac:dyDescent="0.2">
      <c r="A8917" s="11">
        <v>990</v>
      </c>
      <c r="B8917" s="11" t="str">
        <f t="shared" si="154"/>
        <v>Fred C. and Mary R. Koch Foundation_Holloway, Charles20142000</v>
      </c>
      <c r="C8917" s="11" t="s">
        <v>4161</v>
      </c>
      <c r="D8917" s="11" t="s">
        <v>1607</v>
      </c>
      <c r="E8917" s="11" t="s">
        <v>1607</v>
      </c>
      <c r="F8917" s="4">
        <v>2000</v>
      </c>
      <c r="G8917" s="3">
        <v>2014</v>
      </c>
      <c r="H8917" s="3" t="s">
        <v>21</v>
      </c>
      <c r="I8917" s="12" t="s">
        <v>4162</v>
      </c>
      <c r="J8917" s="3">
        <v>60</v>
      </c>
      <c r="K8917" s="3" t="str">
        <f>IF(VLOOKUP(D8917,'Resources Final'!A:C,3,FALSE)=0,"",VLOOKUP(D8917,'Resources Final'!A:C,3,FALSE))</f>
        <v>Y</v>
      </c>
      <c r="L8917" s="3" t="str">
        <f>IF(VLOOKUP(D8917,'Resources Final'!A:D,4,FALSE)=0,"",VLOOKUP(D8917,'Resources Final'!A:D,4,FALSE))</f>
        <v/>
      </c>
      <c r="M8917" s="3" t="str">
        <f>IF(VLOOKUP(D8917,'Resources Final'!A:E,5,FALSE)=0,"",VLOOKUP(D8917,'Resources Final'!A:E,5,FALSE))</f>
        <v/>
      </c>
      <c r="N8917" s="7" t="str">
        <f>IF(VLOOKUP(D8917,'Resources Final'!A:F,6,FALSE)=0,"",VLOOKUP(D8917,'Resources Final'!A:F,6,FALSE))</f>
        <v/>
      </c>
      <c r="O8917" s="3" t="str">
        <f>IF(VLOOKUP(D8917,'Resources Final'!A:G,7,FALSE)=0,"",VLOOKUP(D8917,'Resources Final'!A:G,7,FALSE))</f>
        <v/>
      </c>
    </row>
    <row r="8918" spans="1:15" x14ac:dyDescent="0.2">
      <c r="A8918" s="11">
        <v>990</v>
      </c>
      <c r="B8918" s="11" t="str">
        <f t="shared" si="154"/>
        <v>Fred C. and Mary R. Koch Foundation_Grunewald, Chris20142000</v>
      </c>
      <c r="C8918" s="11" t="s">
        <v>4161</v>
      </c>
      <c r="D8918" s="11" t="s">
        <v>1472</v>
      </c>
      <c r="E8918" s="11" t="s">
        <v>1472</v>
      </c>
      <c r="F8918" s="4">
        <v>2000</v>
      </c>
      <c r="G8918" s="3">
        <v>2014</v>
      </c>
      <c r="H8918" s="3" t="s">
        <v>21</v>
      </c>
      <c r="I8918" s="12" t="s">
        <v>4162</v>
      </c>
      <c r="J8918" s="3">
        <v>61</v>
      </c>
      <c r="K8918" s="3" t="str">
        <f>IF(VLOOKUP(D8918,'Resources Final'!A:C,3,FALSE)=0,"",VLOOKUP(D8918,'Resources Final'!A:C,3,FALSE))</f>
        <v>Y</v>
      </c>
      <c r="L8918" s="3" t="str">
        <f>IF(VLOOKUP(D8918,'Resources Final'!A:D,4,FALSE)=0,"",VLOOKUP(D8918,'Resources Final'!A:D,4,FALSE))</f>
        <v/>
      </c>
      <c r="M8918" s="3" t="str">
        <f>IF(VLOOKUP(D8918,'Resources Final'!A:E,5,FALSE)=0,"",VLOOKUP(D8918,'Resources Final'!A:E,5,FALSE))</f>
        <v/>
      </c>
      <c r="N8918" s="7" t="str">
        <f>IF(VLOOKUP(D8918,'Resources Final'!A:F,6,FALSE)=0,"",VLOOKUP(D8918,'Resources Final'!A:F,6,FALSE))</f>
        <v/>
      </c>
      <c r="O8918" s="3" t="str">
        <f>IF(VLOOKUP(D8918,'Resources Final'!A:G,7,FALSE)=0,"",VLOOKUP(D8918,'Resources Final'!A:G,7,FALSE))</f>
        <v/>
      </c>
    </row>
    <row r="8919" spans="1:15" x14ac:dyDescent="0.2">
      <c r="A8919" s="11">
        <v>990</v>
      </c>
      <c r="B8919" s="11" t="str">
        <f t="shared" si="154"/>
        <v>Fred C. and Mary R. Koch Foundation_Meyer, Christina20142000</v>
      </c>
      <c r="C8919" s="11" t="s">
        <v>4161</v>
      </c>
      <c r="D8919" s="11" t="s">
        <v>2441</v>
      </c>
      <c r="E8919" s="11" t="s">
        <v>2441</v>
      </c>
      <c r="F8919" s="4">
        <v>2000</v>
      </c>
      <c r="G8919" s="3">
        <v>2014</v>
      </c>
      <c r="H8919" s="3" t="s">
        <v>21</v>
      </c>
      <c r="I8919" s="12" t="s">
        <v>4162</v>
      </c>
      <c r="J8919" s="3">
        <v>62</v>
      </c>
      <c r="K8919" s="3" t="str">
        <f>IF(VLOOKUP(D8919,'Resources Final'!A:C,3,FALSE)=0,"",VLOOKUP(D8919,'Resources Final'!A:C,3,FALSE))</f>
        <v>Y</v>
      </c>
      <c r="L8919" s="3" t="str">
        <f>IF(VLOOKUP(D8919,'Resources Final'!A:D,4,FALSE)=0,"",VLOOKUP(D8919,'Resources Final'!A:D,4,FALSE))</f>
        <v/>
      </c>
      <c r="M8919" s="3" t="str">
        <f>IF(VLOOKUP(D8919,'Resources Final'!A:E,5,FALSE)=0,"",VLOOKUP(D8919,'Resources Final'!A:E,5,FALSE))</f>
        <v/>
      </c>
      <c r="N8919" s="7" t="str">
        <f>IF(VLOOKUP(D8919,'Resources Final'!A:F,6,FALSE)=0,"",VLOOKUP(D8919,'Resources Final'!A:F,6,FALSE))</f>
        <v/>
      </c>
      <c r="O8919" s="3" t="str">
        <f>IF(VLOOKUP(D8919,'Resources Final'!A:G,7,FALSE)=0,"",VLOOKUP(D8919,'Resources Final'!A:G,7,FALSE))</f>
        <v/>
      </c>
    </row>
    <row r="8920" spans="1:15" x14ac:dyDescent="0.2">
      <c r="A8920" s="11">
        <v>990</v>
      </c>
      <c r="B8920" s="11" t="str">
        <f t="shared" si="154"/>
        <v>Fred C. and Mary R. Koch Foundation_Gibson, Christopher20142000</v>
      </c>
      <c r="C8920" s="11" t="s">
        <v>4161</v>
      </c>
      <c r="D8920" s="11" t="s">
        <v>1396</v>
      </c>
      <c r="E8920" s="11" t="s">
        <v>1396</v>
      </c>
      <c r="F8920" s="4">
        <v>2000</v>
      </c>
      <c r="G8920" s="3">
        <v>2014</v>
      </c>
      <c r="H8920" s="3" t="s">
        <v>21</v>
      </c>
      <c r="I8920" s="12" t="s">
        <v>4162</v>
      </c>
      <c r="J8920" s="3">
        <v>63</v>
      </c>
      <c r="K8920" s="3" t="str">
        <f>IF(VLOOKUP(D8920,'Resources Final'!A:C,3,FALSE)=0,"",VLOOKUP(D8920,'Resources Final'!A:C,3,FALSE))</f>
        <v>Y</v>
      </c>
      <c r="L8920" s="3" t="str">
        <f>IF(VLOOKUP(D8920,'Resources Final'!A:D,4,FALSE)=0,"",VLOOKUP(D8920,'Resources Final'!A:D,4,FALSE))</f>
        <v/>
      </c>
      <c r="M8920" s="3" t="str">
        <f>IF(VLOOKUP(D8920,'Resources Final'!A:E,5,FALSE)=0,"",VLOOKUP(D8920,'Resources Final'!A:E,5,FALSE))</f>
        <v/>
      </c>
      <c r="N8920" s="7" t="str">
        <f>IF(VLOOKUP(D8920,'Resources Final'!A:F,6,FALSE)=0,"",VLOOKUP(D8920,'Resources Final'!A:F,6,FALSE))</f>
        <v/>
      </c>
      <c r="O8920" s="3" t="str">
        <f>IF(VLOOKUP(D8920,'Resources Final'!A:G,7,FALSE)=0,"",VLOOKUP(D8920,'Resources Final'!A:G,7,FALSE))</f>
        <v/>
      </c>
    </row>
    <row r="8921" spans="1:15" x14ac:dyDescent="0.2">
      <c r="A8921" s="11">
        <v>990</v>
      </c>
      <c r="B8921" s="11" t="str">
        <f t="shared" si="154"/>
        <v>Fred C. and Mary R. Koch Foundation_Gutierrez, Christopher20142000</v>
      </c>
      <c r="C8921" s="11" t="s">
        <v>4161</v>
      </c>
      <c r="D8921" s="11" t="s">
        <v>1484</v>
      </c>
      <c r="E8921" s="11" t="s">
        <v>1484</v>
      </c>
      <c r="F8921" s="4">
        <v>2000</v>
      </c>
      <c r="G8921" s="3">
        <v>2014</v>
      </c>
      <c r="H8921" s="3" t="s">
        <v>21</v>
      </c>
      <c r="I8921" s="12" t="s">
        <v>4162</v>
      </c>
      <c r="J8921" s="3">
        <v>64</v>
      </c>
      <c r="K8921" s="3" t="str">
        <f>IF(VLOOKUP(D8921,'Resources Final'!A:C,3,FALSE)=0,"",VLOOKUP(D8921,'Resources Final'!A:C,3,FALSE))</f>
        <v>Y</v>
      </c>
      <c r="L8921" s="3" t="str">
        <f>IF(VLOOKUP(D8921,'Resources Final'!A:D,4,FALSE)=0,"",VLOOKUP(D8921,'Resources Final'!A:D,4,FALSE))</f>
        <v/>
      </c>
      <c r="M8921" s="3" t="str">
        <f>IF(VLOOKUP(D8921,'Resources Final'!A:E,5,FALSE)=0,"",VLOOKUP(D8921,'Resources Final'!A:E,5,FALSE))</f>
        <v/>
      </c>
      <c r="N8921" s="7" t="str">
        <f>IF(VLOOKUP(D8921,'Resources Final'!A:F,6,FALSE)=0,"",VLOOKUP(D8921,'Resources Final'!A:F,6,FALSE))</f>
        <v/>
      </c>
      <c r="O8921" s="3" t="str">
        <f>IF(VLOOKUP(D8921,'Resources Final'!A:G,7,FALSE)=0,"",VLOOKUP(D8921,'Resources Final'!A:G,7,FALSE))</f>
        <v/>
      </c>
    </row>
    <row r="8922" spans="1:15" x14ac:dyDescent="0.2">
      <c r="A8922" s="11">
        <v>990</v>
      </c>
      <c r="B8922" s="11" t="str">
        <f t="shared" si="154"/>
        <v>Fred C. and Mary R. Koch Foundation_Mason, Christopher20142000</v>
      </c>
      <c r="C8922" s="11" t="s">
        <v>4161</v>
      </c>
      <c r="D8922" s="11" t="s">
        <v>2348</v>
      </c>
      <c r="E8922" s="11" t="s">
        <v>2348</v>
      </c>
      <c r="F8922" s="4">
        <v>2000</v>
      </c>
      <c r="G8922" s="3">
        <v>2014</v>
      </c>
      <c r="H8922" s="3" t="s">
        <v>21</v>
      </c>
      <c r="I8922" s="12" t="s">
        <v>4162</v>
      </c>
      <c r="J8922" s="3">
        <v>65</v>
      </c>
      <c r="K8922" s="3" t="str">
        <f>IF(VLOOKUP(D8922,'Resources Final'!A:C,3,FALSE)=0,"",VLOOKUP(D8922,'Resources Final'!A:C,3,FALSE))</f>
        <v>Y</v>
      </c>
      <c r="L8922" s="3" t="str">
        <f>IF(VLOOKUP(D8922,'Resources Final'!A:D,4,FALSE)=0,"",VLOOKUP(D8922,'Resources Final'!A:D,4,FALSE))</f>
        <v/>
      </c>
      <c r="M8922" s="3" t="str">
        <f>IF(VLOOKUP(D8922,'Resources Final'!A:E,5,FALSE)=0,"",VLOOKUP(D8922,'Resources Final'!A:E,5,FALSE))</f>
        <v/>
      </c>
      <c r="N8922" s="7" t="str">
        <f>IF(VLOOKUP(D8922,'Resources Final'!A:F,6,FALSE)=0,"",VLOOKUP(D8922,'Resources Final'!A:F,6,FALSE))</f>
        <v/>
      </c>
      <c r="O8922" s="3" t="str">
        <f>IF(VLOOKUP(D8922,'Resources Final'!A:G,7,FALSE)=0,"",VLOOKUP(D8922,'Resources Final'!A:G,7,FALSE))</f>
        <v/>
      </c>
    </row>
    <row r="8923" spans="1:15" x14ac:dyDescent="0.2">
      <c r="A8923" s="11">
        <v>990</v>
      </c>
      <c r="B8923" s="11" t="str">
        <f t="shared" si="154"/>
        <v>Fred C. and Mary R. Koch Foundation_Hughes, Colton20142000</v>
      </c>
      <c r="C8923" s="11" t="s">
        <v>4161</v>
      </c>
      <c r="D8923" s="11" t="s">
        <v>1642</v>
      </c>
      <c r="E8923" s="11" t="s">
        <v>1642</v>
      </c>
      <c r="F8923" s="4">
        <v>2000</v>
      </c>
      <c r="G8923" s="3">
        <v>2014</v>
      </c>
      <c r="H8923" s="3" t="s">
        <v>21</v>
      </c>
      <c r="I8923" s="12" t="s">
        <v>4162</v>
      </c>
      <c r="J8923" s="3">
        <v>66</v>
      </c>
      <c r="K8923" s="3" t="str">
        <f>IF(VLOOKUP(D8923,'Resources Final'!A:C,3,FALSE)=0,"",VLOOKUP(D8923,'Resources Final'!A:C,3,FALSE))</f>
        <v>Y</v>
      </c>
      <c r="L8923" s="3" t="str">
        <f>IF(VLOOKUP(D8923,'Resources Final'!A:D,4,FALSE)=0,"",VLOOKUP(D8923,'Resources Final'!A:D,4,FALSE))</f>
        <v/>
      </c>
      <c r="M8923" s="3" t="str">
        <f>IF(VLOOKUP(D8923,'Resources Final'!A:E,5,FALSE)=0,"",VLOOKUP(D8923,'Resources Final'!A:E,5,FALSE))</f>
        <v/>
      </c>
      <c r="N8923" s="7" t="str">
        <f>IF(VLOOKUP(D8923,'Resources Final'!A:F,6,FALSE)=0,"",VLOOKUP(D8923,'Resources Final'!A:F,6,FALSE))</f>
        <v/>
      </c>
      <c r="O8923" s="3" t="str">
        <f>IF(VLOOKUP(D8923,'Resources Final'!A:G,7,FALSE)=0,"",VLOOKUP(D8923,'Resources Final'!A:G,7,FALSE))</f>
        <v/>
      </c>
    </row>
    <row r="8924" spans="1:15" x14ac:dyDescent="0.2">
      <c r="A8924" s="11">
        <v>990</v>
      </c>
      <c r="B8924" s="11" t="str">
        <f t="shared" si="154"/>
        <v>Fred C. and Mary R. Koch Foundation_Bourland, Connor20142000</v>
      </c>
      <c r="C8924" s="11" t="s">
        <v>4161</v>
      </c>
      <c r="D8924" s="11" t="s">
        <v>475</v>
      </c>
      <c r="E8924" s="11" t="s">
        <v>475</v>
      </c>
      <c r="F8924" s="4">
        <v>2000</v>
      </c>
      <c r="G8924" s="3">
        <v>2014</v>
      </c>
      <c r="H8924" s="3" t="s">
        <v>21</v>
      </c>
      <c r="I8924" s="12" t="s">
        <v>4162</v>
      </c>
      <c r="J8924" s="3">
        <v>67</v>
      </c>
      <c r="K8924" s="3" t="str">
        <f>IF(VLOOKUP(D8924,'Resources Final'!A:C,3,FALSE)=0,"",VLOOKUP(D8924,'Resources Final'!A:C,3,FALSE))</f>
        <v>Y</v>
      </c>
      <c r="L8924" s="3" t="str">
        <f>IF(VLOOKUP(D8924,'Resources Final'!A:D,4,FALSE)=0,"",VLOOKUP(D8924,'Resources Final'!A:D,4,FALSE))</f>
        <v/>
      </c>
      <c r="M8924" s="3" t="str">
        <f>IF(VLOOKUP(D8924,'Resources Final'!A:E,5,FALSE)=0,"",VLOOKUP(D8924,'Resources Final'!A:E,5,FALSE))</f>
        <v/>
      </c>
      <c r="N8924" s="7" t="str">
        <f>IF(VLOOKUP(D8924,'Resources Final'!A:F,6,FALSE)=0,"",VLOOKUP(D8924,'Resources Final'!A:F,6,FALSE))</f>
        <v/>
      </c>
      <c r="O8924" s="3" t="str">
        <f>IF(VLOOKUP(D8924,'Resources Final'!A:G,7,FALSE)=0,"",VLOOKUP(D8924,'Resources Final'!A:G,7,FALSE))</f>
        <v/>
      </c>
    </row>
    <row r="8925" spans="1:15" x14ac:dyDescent="0.2">
      <c r="A8925" s="11">
        <v>990</v>
      </c>
      <c r="B8925" s="11" t="str">
        <f t="shared" si="154"/>
        <v>Fred C. and Mary R. Koch Foundation_Nichols, Cooper20142000</v>
      </c>
      <c r="C8925" s="11" t="s">
        <v>4161</v>
      </c>
      <c r="D8925" s="11" t="s">
        <v>2674</v>
      </c>
      <c r="E8925" s="11" t="s">
        <v>2674</v>
      </c>
      <c r="F8925" s="4">
        <v>2000</v>
      </c>
      <c r="G8925" s="3">
        <v>2014</v>
      </c>
      <c r="H8925" s="3" t="s">
        <v>21</v>
      </c>
      <c r="I8925" s="12" t="s">
        <v>4162</v>
      </c>
      <c r="J8925" s="3">
        <v>68</v>
      </c>
      <c r="K8925" s="3" t="str">
        <f>IF(VLOOKUP(D8925,'Resources Final'!A:C,3,FALSE)=0,"",VLOOKUP(D8925,'Resources Final'!A:C,3,FALSE))</f>
        <v>Y</v>
      </c>
      <c r="L8925" s="3" t="str">
        <f>IF(VLOOKUP(D8925,'Resources Final'!A:D,4,FALSE)=0,"",VLOOKUP(D8925,'Resources Final'!A:D,4,FALSE))</f>
        <v/>
      </c>
      <c r="M8925" s="3" t="str">
        <f>IF(VLOOKUP(D8925,'Resources Final'!A:E,5,FALSE)=0,"",VLOOKUP(D8925,'Resources Final'!A:E,5,FALSE))</f>
        <v/>
      </c>
      <c r="N8925" s="7" t="str">
        <f>IF(VLOOKUP(D8925,'Resources Final'!A:F,6,FALSE)=0,"",VLOOKUP(D8925,'Resources Final'!A:F,6,FALSE))</f>
        <v/>
      </c>
      <c r="O8925" s="3" t="str">
        <f>IF(VLOOKUP(D8925,'Resources Final'!A:G,7,FALSE)=0,"",VLOOKUP(D8925,'Resources Final'!A:G,7,FALSE))</f>
        <v/>
      </c>
    </row>
    <row r="8926" spans="1:15" x14ac:dyDescent="0.2">
      <c r="A8926" s="11">
        <v>990</v>
      </c>
      <c r="B8926" s="11" t="str">
        <f t="shared" si="154"/>
        <v>Fred C. and Mary R. Koch Foundation_Hawes, Daniel20142000</v>
      </c>
      <c r="C8926" s="11" t="s">
        <v>4161</v>
      </c>
      <c r="D8926" s="11" t="s">
        <v>1545</v>
      </c>
      <c r="E8926" s="11" t="s">
        <v>1545</v>
      </c>
      <c r="F8926" s="4">
        <v>2000</v>
      </c>
      <c r="G8926" s="3">
        <v>2014</v>
      </c>
      <c r="H8926" s="3" t="s">
        <v>21</v>
      </c>
      <c r="I8926" s="12" t="s">
        <v>4162</v>
      </c>
      <c r="J8926" s="3">
        <v>69</v>
      </c>
      <c r="K8926" s="3" t="str">
        <f>IF(VLOOKUP(D8926,'Resources Final'!A:C,3,FALSE)=0,"",VLOOKUP(D8926,'Resources Final'!A:C,3,FALSE))</f>
        <v>Y</v>
      </c>
      <c r="L8926" s="3" t="str">
        <f>IF(VLOOKUP(D8926,'Resources Final'!A:D,4,FALSE)=0,"",VLOOKUP(D8926,'Resources Final'!A:D,4,FALSE))</f>
        <v/>
      </c>
      <c r="M8926" s="3" t="str">
        <f>IF(VLOOKUP(D8926,'Resources Final'!A:E,5,FALSE)=0,"",VLOOKUP(D8926,'Resources Final'!A:E,5,FALSE))</f>
        <v/>
      </c>
      <c r="N8926" s="7" t="str">
        <f>IF(VLOOKUP(D8926,'Resources Final'!A:F,6,FALSE)=0,"",VLOOKUP(D8926,'Resources Final'!A:F,6,FALSE))</f>
        <v/>
      </c>
      <c r="O8926" s="3" t="str">
        <f>IF(VLOOKUP(D8926,'Resources Final'!A:G,7,FALSE)=0,"",VLOOKUP(D8926,'Resources Final'!A:G,7,FALSE))</f>
        <v/>
      </c>
    </row>
    <row r="8927" spans="1:15" x14ac:dyDescent="0.2">
      <c r="A8927" s="11">
        <v>990</v>
      </c>
      <c r="B8927" s="11" t="str">
        <f t="shared" si="154"/>
        <v>Fred C. and Mary R. Koch Foundation_Dinsdale, Danielle20142000</v>
      </c>
      <c r="C8927" s="11" t="s">
        <v>4161</v>
      </c>
      <c r="D8927" s="11" t="s">
        <v>998</v>
      </c>
      <c r="E8927" s="11" t="s">
        <v>998</v>
      </c>
      <c r="F8927" s="4">
        <v>2000</v>
      </c>
      <c r="G8927" s="3">
        <v>2014</v>
      </c>
      <c r="H8927" s="3" t="s">
        <v>21</v>
      </c>
      <c r="I8927" s="12" t="s">
        <v>4162</v>
      </c>
      <c r="J8927" s="3">
        <v>70</v>
      </c>
      <c r="K8927" s="3" t="str">
        <f>IF(VLOOKUP(D8927,'Resources Final'!A:C,3,FALSE)=0,"",VLOOKUP(D8927,'Resources Final'!A:C,3,FALSE))</f>
        <v>Y</v>
      </c>
      <c r="L8927" s="3" t="str">
        <f>IF(VLOOKUP(D8927,'Resources Final'!A:D,4,FALSE)=0,"",VLOOKUP(D8927,'Resources Final'!A:D,4,FALSE))</f>
        <v/>
      </c>
      <c r="M8927" s="3" t="str">
        <f>IF(VLOOKUP(D8927,'Resources Final'!A:E,5,FALSE)=0,"",VLOOKUP(D8927,'Resources Final'!A:E,5,FALSE))</f>
        <v/>
      </c>
      <c r="N8927" s="7" t="str">
        <f>IF(VLOOKUP(D8927,'Resources Final'!A:F,6,FALSE)=0,"",VLOOKUP(D8927,'Resources Final'!A:F,6,FALSE))</f>
        <v/>
      </c>
      <c r="O8927" s="3" t="str">
        <f>IF(VLOOKUP(D8927,'Resources Final'!A:G,7,FALSE)=0,"",VLOOKUP(D8927,'Resources Final'!A:G,7,FALSE))</f>
        <v/>
      </c>
    </row>
    <row r="8928" spans="1:15" x14ac:dyDescent="0.2">
      <c r="A8928" s="11">
        <v>990</v>
      </c>
      <c r="B8928" s="11" t="str">
        <f t="shared" si="154"/>
        <v>Fred C. and Mary R. Koch Foundation_Marino, Danielle20142000</v>
      </c>
      <c r="C8928" s="11" t="s">
        <v>4161</v>
      </c>
      <c r="D8928" s="11" t="s">
        <v>2326</v>
      </c>
      <c r="E8928" s="11" t="s">
        <v>2326</v>
      </c>
      <c r="F8928" s="4">
        <v>2000</v>
      </c>
      <c r="G8928" s="3">
        <v>2014</v>
      </c>
      <c r="H8928" s="3" t="s">
        <v>21</v>
      </c>
      <c r="I8928" s="12" t="s">
        <v>4162</v>
      </c>
      <c r="J8928" s="3">
        <v>71</v>
      </c>
      <c r="K8928" s="3" t="str">
        <f>IF(VLOOKUP(D8928,'Resources Final'!A:C,3,FALSE)=0,"",VLOOKUP(D8928,'Resources Final'!A:C,3,FALSE))</f>
        <v>Y</v>
      </c>
      <c r="L8928" s="3" t="str">
        <f>IF(VLOOKUP(D8928,'Resources Final'!A:D,4,FALSE)=0,"",VLOOKUP(D8928,'Resources Final'!A:D,4,FALSE))</f>
        <v/>
      </c>
      <c r="M8928" s="3" t="str">
        <f>IF(VLOOKUP(D8928,'Resources Final'!A:E,5,FALSE)=0,"",VLOOKUP(D8928,'Resources Final'!A:E,5,FALSE))</f>
        <v/>
      </c>
      <c r="N8928" s="7" t="str">
        <f>IF(VLOOKUP(D8928,'Resources Final'!A:F,6,FALSE)=0,"",VLOOKUP(D8928,'Resources Final'!A:F,6,FALSE))</f>
        <v/>
      </c>
      <c r="O8928" s="3" t="str">
        <f>IF(VLOOKUP(D8928,'Resources Final'!A:G,7,FALSE)=0,"",VLOOKUP(D8928,'Resources Final'!A:G,7,FALSE))</f>
        <v/>
      </c>
    </row>
    <row r="8929" spans="1:15" x14ac:dyDescent="0.2">
      <c r="A8929" s="11">
        <v>990</v>
      </c>
      <c r="B8929" s="11" t="str">
        <f t="shared" si="154"/>
        <v>Fred C. and Mary R. Koch Foundation_Casey, David20142000</v>
      </c>
      <c r="C8929" s="11" t="s">
        <v>4161</v>
      </c>
      <c r="D8929" s="11" t="s">
        <v>627</v>
      </c>
      <c r="E8929" s="11" t="s">
        <v>627</v>
      </c>
      <c r="F8929" s="4">
        <v>2000</v>
      </c>
      <c r="G8929" s="3">
        <v>2014</v>
      </c>
      <c r="H8929" s="3" t="s">
        <v>21</v>
      </c>
      <c r="I8929" s="12" t="s">
        <v>4162</v>
      </c>
      <c r="J8929" s="3">
        <v>72</v>
      </c>
      <c r="K8929" s="3" t="str">
        <f>IF(VLOOKUP(D8929,'Resources Final'!A:C,3,FALSE)=0,"",VLOOKUP(D8929,'Resources Final'!A:C,3,FALSE))</f>
        <v>Y</v>
      </c>
      <c r="L8929" s="3" t="str">
        <f>IF(VLOOKUP(D8929,'Resources Final'!A:D,4,FALSE)=0,"",VLOOKUP(D8929,'Resources Final'!A:D,4,FALSE))</f>
        <v/>
      </c>
      <c r="M8929" s="3" t="str">
        <f>IF(VLOOKUP(D8929,'Resources Final'!A:E,5,FALSE)=0,"",VLOOKUP(D8929,'Resources Final'!A:E,5,FALSE))</f>
        <v/>
      </c>
      <c r="N8929" s="7" t="str">
        <f>IF(VLOOKUP(D8929,'Resources Final'!A:F,6,FALSE)=0,"",VLOOKUP(D8929,'Resources Final'!A:F,6,FALSE))</f>
        <v/>
      </c>
      <c r="O8929" s="3" t="str">
        <f>IF(VLOOKUP(D8929,'Resources Final'!A:G,7,FALSE)=0,"",VLOOKUP(D8929,'Resources Final'!A:G,7,FALSE))</f>
        <v/>
      </c>
    </row>
    <row r="8930" spans="1:15" x14ac:dyDescent="0.2">
      <c r="A8930" s="11">
        <v>990</v>
      </c>
      <c r="B8930" s="11" t="str">
        <f t="shared" si="154"/>
        <v>Fred C. and Mary R. Koch Foundation_Ewers, David20142000</v>
      </c>
      <c r="C8930" s="11" t="s">
        <v>4161</v>
      </c>
      <c r="D8930" s="11" t="s">
        <v>1175</v>
      </c>
      <c r="E8930" s="11" t="s">
        <v>1175</v>
      </c>
      <c r="F8930" s="4">
        <v>2000</v>
      </c>
      <c r="G8930" s="3">
        <v>2014</v>
      </c>
      <c r="H8930" s="3" t="s">
        <v>21</v>
      </c>
      <c r="I8930" s="12" t="s">
        <v>4162</v>
      </c>
      <c r="J8930" s="3">
        <v>73</v>
      </c>
      <c r="K8930" s="3" t="str">
        <f>IF(VLOOKUP(D8930,'Resources Final'!A:C,3,FALSE)=0,"",VLOOKUP(D8930,'Resources Final'!A:C,3,FALSE))</f>
        <v>Y</v>
      </c>
      <c r="L8930" s="3" t="str">
        <f>IF(VLOOKUP(D8930,'Resources Final'!A:D,4,FALSE)=0,"",VLOOKUP(D8930,'Resources Final'!A:D,4,FALSE))</f>
        <v/>
      </c>
      <c r="M8930" s="3" t="str">
        <f>IF(VLOOKUP(D8930,'Resources Final'!A:E,5,FALSE)=0,"",VLOOKUP(D8930,'Resources Final'!A:E,5,FALSE))</f>
        <v/>
      </c>
      <c r="N8930" s="7" t="str">
        <f>IF(VLOOKUP(D8930,'Resources Final'!A:F,6,FALSE)=0,"",VLOOKUP(D8930,'Resources Final'!A:F,6,FALSE))</f>
        <v/>
      </c>
      <c r="O8930" s="3" t="str">
        <f>IF(VLOOKUP(D8930,'Resources Final'!A:G,7,FALSE)=0,"",VLOOKUP(D8930,'Resources Final'!A:G,7,FALSE))</f>
        <v/>
      </c>
    </row>
    <row r="8931" spans="1:15" x14ac:dyDescent="0.2">
      <c r="A8931" s="11">
        <v>990</v>
      </c>
      <c r="B8931" s="11" t="str">
        <f t="shared" si="154"/>
        <v>Fred C. and Mary R. Koch Foundation_Steiner, David20142000</v>
      </c>
      <c r="C8931" s="11" t="s">
        <v>4161</v>
      </c>
      <c r="D8931" s="11" t="s">
        <v>3424</v>
      </c>
      <c r="E8931" s="11" t="s">
        <v>3424</v>
      </c>
      <c r="F8931" s="4">
        <v>2000</v>
      </c>
      <c r="G8931" s="3">
        <v>2014</v>
      </c>
      <c r="H8931" s="3" t="s">
        <v>21</v>
      </c>
      <c r="I8931" s="12" t="s">
        <v>4162</v>
      </c>
      <c r="J8931" s="3">
        <v>74</v>
      </c>
      <c r="K8931" s="3" t="str">
        <f>IF(VLOOKUP(D8931,'Resources Final'!A:C,3,FALSE)=0,"",VLOOKUP(D8931,'Resources Final'!A:C,3,FALSE))</f>
        <v>Y</v>
      </c>
      <c r="L8931" s="3" t="str">
        <f>IF(VLOOKUP(D8931,'Resources Final'!A:D,4,FALSE)=0,"",VLOOKUP(D8931,'Resources Final'!A:D,4,FALSE))</f>
        <v/>
      </c>
      <c r="M8931" s="3" t="str">
        <f>IF(VLOOKUP(D8931,'Resources Final'!A:E,5,FALSE)=0,"",VLOOKUP(D8931,'Resources Final'!A:E,5,FALSE))</f>
        <v/>
      </c>
      <c r="N8931" s="7" t="str">
        <f>IF(VLOOKUP(D8931,'Resources Final'!A:F,6,FALSE)=0,"",VLOOKUP(D8931,'Resources Final'!A:F,6,FALSE))</f>
        <v/>
      </c>
      <c r="O8931" s="3" t="str">
        <f>IF(VLOOKUP(D8931,'Resources Final'!A:G,7,FALSE)=0,"",VLOOKUP(D8931,'Resources Final'!A:G,7,FALSE))</f>
        <v/>
      </c>
    </row>
    <row r="8932" spans="1:15" x14ac:dyDescent="0.2">
      <c r="A8932" s="11">
        <v>990</v>
      </c>
      <c r="B8932" s="11" t="str">
        <f t="shared" si="154"/>
        <v>Fred C. and Mary R. Koch Foundation_Winter, Dayton20142000</v>
      </c>
      <c r="C8932" s="11" t="s">
        <v>4161</v>
      </c>
      <c r="D8932" s="11" t="s">
        <v>4061</v>
      </c>
      <c r="E8932" s="11" t="s">
        <v>4061</v>
      </c>
      <c r="F8932" s="4">
        <v>2000</v>
      </c>
      <c r="G8932" s="3">
        <v>2014</v>
      </c>
      <c r="H8932" s="3" t="s">
        <v>21</v>
      </c>
      <c r="I8932" s="12" t="s">
        <v>4162</v>
      </c>
      <c r="J8932" s="3">
        <v>75</v>
      </c>
      <c r="K8932" s="3" t="str">
        <f>IF(VLOOKUP(D8932,'Resources Final'!A:C,3,FALSE)=0,"",VLOOKUP(D8932,'Resources Final'!A:C,3,FALSE))</f>
        <v>Y</v>
      </c>
      <c r="L8932" s="3" t="str">
        <f>IF(VLOOKUP(D8932,'Resources Final'!A:D,4,FALSE)=0,"",VLOOKUP(D8932,'Resources Final'!A:D,4,FALSE))</f>
        <v/>
      </c>
      <c r="M8932" s="3" t="str">
        <f>IF(VLOOKUP(D8932,'Resources Final'!A:E,5,FALSE)=0,"",VLOOKUP(D8932,'Resources Final'!A:E,5,FALSE))</f>
        <v/>
      </c>
      <c r="N8932" s="7" t="str">
        <f>IF(VLOOKUP(D8932,'Resources Final'!A:F,6,FALSE)=0,"",VLOOKUP(D8932,'Resources Final'!A:F,6,FALSE))</f>
        <v/>
      </c>
      <c r="O8932" s="3" t="str">
        <f>IF(VLOOKUP(D8932,'Resources Final'!A:G,7,FALSE)=0,"",VLOOKUP(D8932,'Resources Final'!A:G,7,FALSE))</f>
        <v/>
      </c>
    </row>
    <row r="8933" spans="1:15" x14ac:dyDescent="0.2">
      <c r="A8933" s="11">
        <v>990</v>
      </c>
      <c r="B8933" s="11" t="str">
        <f t="shared" si="154"/>
        <v>Fred C. and Mary R. Koch Foundation_Menezes, Dean20142000</v>
      </c>
      <c r="C8933" s="11" t="s">
        <v>4161</v>
      </c>
      <c r="D8933" s="11" t="s">
        <v>2425</v>
      </c>
      <c r="E8933" s="11" t="s">
        <v>2425</v>
      </c>
      <c r="F8933" s="4">
        <v>2000</v>
      </c>
      <c r="G8933" s="3">
        <v>2014</v>
      </c>
      <c r="H8933" s="3" t="s">
        <v>21</v>
      </c>
      <c r="I8933" s="12" t="s">
        <v>4162</v>
      </c>
      <c r="J8933" s="3">
        <v>76</v>
      </c>
      <c r="K8933" s="3" t="str">
        <f>IF(VLOOKUP(D8933,'Resources Final'!A:C,3,FALSE)=0,"",VLOOKUP(D8933,'Resources Final'!A:C,3,FALSE))</f>
        <v>Y</v>
      </c>
      <c r="L8933" s="3" t="str">
        <f>IF(VLOOKUP(D8933,'Resources Final'!A:D,4,FALSE)=0,"",VLOOKUP(D8933,'Resources Final'!A:D,4,FALSE))</f>
        <v/>
      </c>
      <c r="M8933" s="3" t="str">
        <f>IF(VLOOKUP(D8933,'Resources Final'!A:E,5,FALSE)=0,"",VLOOKUP(D8933,'Resources Final'!A:E,5,FALSE))</f>
        <v/>
      </c>
      <c r="N8933" s="7" t="str">
        <f>IF(VLOOKUP(D8933,'Resources Final'!A:F,6,FALSE)=0,"",VLOOKUP(D8933,'Resources Final'!A:F,6,FALSE))</f>
        <v/>
      </c>
      <c r="O8933" s="3" t="str">
        <f>IF(VLOOKUP(D8933,'Resources Final'!A:G,7,FALSE)=0,"",VLOOKUP(D8933,'Resources Final'!A:G,7,FALSE))</f>
        <v/>
      </c>
    </row>
    <row r="8934" spans="1:15" x14ac:dyDescent="0.2">
      <c r="A8934" s="11">
        <v>990</v>
      </c>
      <c r="B8934" s="11" t="str">
        <f t="shared" si="154"/>
        <v>Fred C. and Mary R. Koch Foundation_Rudy, Dominic20142000</v>
      </c>
      <c r="C8934" s="11" t="s">
        <v>4161</v>
      </c>
      <c r="D8934" s="11" t="s">
        <v>3136</v>
      </c>
      <c r="E8934" s="11" t="s">
        <v>3136</v>
      </c>
      <c r="F8934" s="4">
        <v>2000</v>
      </c>
      <c r="G8934" s="3">
        <v>2014</v>
      </c>
      <c r="H8934" s="3" t="s">
        <v>21</v>
      </c>
      <c r="I8934" s="12" t="s">
        <v>4162</v>
      </c>
      <c r="J8934" s="3">
        <v>77</v>
      </c>
      <c r="K8934" s="3" t="str">
        <f>IF(VLOOKUP(D8934,'Resources Final'!A:C,3,FALSE)=0,"",VLOOKUP(D8934,'Resources Final'!A:C,3,FALSE))</f>
        <v>Y</v>
      </c>
      <c r="L8934" s="3" t="str">
        <f>IF(VLOOKUP(D8934,'Resources Final'!A:D,4,FALSE)=0,"",VLOOKUP(D8934,'Resources Final'!A:D,4,FALSE))</f>
        <v/>
      </c>
      <c r="M8934" s="3" t="str">
        <f>IF(VLOOKUP(D8934,'Resources Final'!A:E,5,FALSE)=0,"",VLOOKUP(D8934,'Resources Final'!A:E,5,FALSE))</f>
        <v/>
      </c>
      <c r="N8934" s="7" t="str">
        <f>IF(VLOOKUP(D8934,'Resources Final'!A:F,6,FALSE)=0,"",VLOOKUP(D8934,'Resources Final'!A:F,6,FALSE))</f>
        <v/>
      </c>
      <c r="O8934" s="3" t="str">
        <f>IF(VLOOKUP(D8934,'Resources Final'!A:G,7,FALSE)=0,"",VLOOKUP(D8934,'Resources Final'!A:G,7,FALSE))</f>
        <v/>
      </c>
    </row>
    <row r="8935" spans="1:15" x14ac:dyDescent="0.2">
      <c r="A8935" s="11">
        <v>990</v>
      </c>
      <c r="B8935" s="11" t="str">
        <f t="shared" si="154"/>
        <v>Fred C. and Mary R. Koch Foundation_Rieger, Eleena20142000</v>
      </c>
      <c r="C8935" s="11" t="s">
        <v>4161</v>
      </c>
      <c r="D8935" s="11" t="s">
        <v>3065</v>
      </c>
      <c r="E8935" s="11" t="s">
        <v>3065</v>
      </c>
      <c r="F8935" s="4">
        <v>2000</v>
      </c>
      <c r="G8935" s="3">
        <v>2014</v>
      </c>
      <c r="H8935" s="3" t="s">
        <v>21</v>
      </c>
      <c r="I8935" s="12" t="s">
        <v>4162</v>
      </c>
      <c r="J8935" s="3">
        <v>78</v>
      </c>
      <c r="K8935" s="3" t="str">
        <f>IF(VLOOKUP(D8935,'Resources Final'!A:C,3,FALSE)=0,"",VLOOKUP(D8935,'Resources Final'!A:C,3,FALSE))</f>
        <v>Y</v>
      </c>
      <c r="L8935" s="3" t="str">
        <f>IF(VLOOKUP(D8935,'Resources Final'!A:D,4,FALSE)=0,"",VLOOKUP(D8935,'Resources Final'!A:D,4,FALSE))</f>
        <v/>
      </c>
      <c r="M8935" s="3" t="str">
        <f>IF(VLOOKUP(D8935,'Resources Final'!A:E,5,FALSE)=0,"",VLOOKUP(D8935,'Resources Final'!A:E,5,FALSE))</f>
        <v/>
      </c>
      <c r="N8935" s="7" t="str">
        <f>IF(VLOOKUP(D8935,'Resources Final'!A:F,6,FALSE)=0,"",VLOOKUP(D8935,'Resources Final'!A:F,6,FALSE))</f>
        <v/>
      </c>
      <c r="O8935" s="3" t="str">
        <f>IF(VLOOKUP(D8935,'Resources Final'!A:G,7,FALSE)=0,"",VLOOKUP(D8935,'Resources Final'!A:G,7,FALSE))</f>
        <v/>
      </c>
    </row>
    <row r="8936" spans="1:15" x14ac:dyDescent="0.2">
      <c r="A8936" s="11">
        <v>990</v>
      </c>
      <c r="B8936" s="11" t="str">
        <f t="shared" si="154"/>
        <v>Fred C. and Mary R. Koch Foundation_Goentzel, Elizabeth20142000</v>
      </c>
      <c r="C8936" s="11" t="s">
        <v>4161</v>
      </c>
      <c r="D8936" s="11" t="s">
        <v>1418</v>
      </c>
      <c r="E8936" s="11" t="s">
        <v>1418</v>
      </c>
      <c r="F8936" s="4">
        <v>2000</v>
      </c>
      <c r="G8936" s="3">
        <v>2014</v>
      </c>
      <c r="H8936" s="3" t="s">
        <v>21</v>
      </c>
      <c r="I8936" s="12" t="s">
        <v>4162</v>
      </c>
      <c r="J8936" s="3">
        <v>79</v>
      </c>
      <c r="K8936" s="3" t="str">
        <f>IF(VLOOKUP(D8936,'Resources Final'!A:C,3,FALSE)=0,"",VLOOKUP(D8936,'Resources Final'!A:C,3,FALSE))</f>
        <v>Y</v>
      </c>
      <c r="L8936" s="3" t="str">
        <f>IF(VLOOKUP(D8936,'Resources Final'!A:D,4,FALSE)=0,"",VLOOKUP(D8936,'Resources Final'!A:D,4,FALSE))</f>
        <v/>
      </c>
      <c r="M8936" s="3" t="str">
        <f>IF(VLOOKUP(D8936,'Resources Final'!A:E,5,FALSE)=0,"",VLOOKUP(D8936,'Resources Final'!A:E,5,FALSE))</f>
        <v/>
      </c>
      <c r="N8936" s="7" t="str">
        <f>IF(VLOOKUP(D8936,'Resources Final'!A:F,6,FALSE)=0,"",VLOOKUP(D8936,'Resources Final'!A:F,6,FALSE))</f>
        <v/>
      </c>
      <c r="O8936" s="3" t="str">
        <f>IF(VLOOKUP(D8936,'Resources Final'!A:G,7,FALSE)=0,"",VLOOKUP(D8936,'Resources Final'!A:G,7,FALSE))</f>
        <v/>
      </c>
    </row>
    <row r="8937" spans="1:15" x14ac:dyDescent="0.2">
      <c r="A8937" s="11">
        <v>990</v>
      </c>
      <c r="B8937" s="11" t="str">
        <f t="shared" si="154"/>
        <v>Fred C. and Mary R. Koch Foundation_Graeff, Elizabeth20142000</v>
      </c>
      <c r="C8937" s="11" t="s">
        <v>4161</v>
      </c>
      <c r="D8937" s="11" t="s">
        <v>1436</v>
      </c>
      <c r="E8937" s="11" t="s">
        <v>1436</v>
      </c>
      <c r="F8937" s="4">
        <v>2000</v>
      </c>
      <c r="G8937" s="3">
        <v>2014</v>
      </c>
      <c r="H8937" s="3" t="s">
        <v>21</v>
      </c>
      <c r="I8937" s="12" t="s">
        <v>4162</v>
      </c>
      <c r="J8937" s="3">
        <v>80</v>
      </c>
      <c r="K8937" s="3" t="str">
        <f>IF(VLOOKUP(D8937,'Resources Final'!A:C,3,FALSE)=0,"",VLOOKUP(D8937,'Resources Final'!A:C,3,FALSE))</f>
        <v>Y</v>
      </c>
      <c r="L8937" s="3" t="str">
        <f>IF(VLOOKUP(D8937,'Resources Final'!A:D,4,FALSE)=0,"",VLOOKUP(D8937,'Resources Final'!A:D,4,FALSE))</f>
        <v/>
      </c>
      <c r="M8937" s="3" t="str">
        <f>IF(VLOOKUP(D8937,'Resources Final'!A:E,5,FALSE)=0,"",VLOOKUP(D8937,'Resources Final'!A:E,5,FALSE))</f>
        <v/>
      </c>
      <c r="N8937" s="7" t="str">
        <f>IF(VLOOKUP(D8937,'Resources Final'!A:F,6,FALSE)=0,"",VLOOKUP(D8937,'Resources Final'!A:F,6,FALSE))</f>
        <v/>
      </c>
      <c r="O8937" s="3" t="str">
        <f>IF(VLOOKUP(D8937,'Resources Final'!A:G,7,FALSE)=0,"",VLOOKUP(D8937,'Resources Final'!A:G,7,FALSE))</f>
        <v/>
      </c>
    </row>
    <row r="8938" spans="1:15" x14ac:dyDescent="0.2">
      <c r="A8938" s="11">
        <v>990</v>
      </c>
      <c r="B8938" s="11" t="str">
        <f t="shared" si="154"/>
        <v>Fred C. and Mary R. Koch Foundation_McDermott, Elizabeth20142000</v>
      </c>
      <c r="C8938" s="11" t="s">
        <v>4161</v>
      </c>
      <c r="D8938" s="11" t="s">
        <v>2379</v>
      </c>
      <c r="E8938" s="11" t="s">
        <v>2379</v>
      </c>
      <c r="F8938" s="4">
        <v>2000</v>
      </c>
      <c r="G8938" s="3">
        <v>2014</v>
      </c>
      <c r="H8938" s="3" t="s">
        <v>21</v>
      </c>
      <c r="I8938" s="12" t="s">
        <v>4162</v>
      </c>
      <c r="J8938" s="3">
        <v>81</v>
      </c>
      <c r="K8938" s="3" t="str">
        <f>IF(VLOOKUP(D8938,'Resources Final'!A:C,3,FALSE)=0,"",VLOOKUP(D8938,'Resources Final'!A:C,3,FALSE))</f>
        <v>Y</v>
      </c>
      <c r="L8938" s="3" t="str">
        <f>IF(VLOOKUP(D8938,'Resources Final'!A:D,4,FALSE)=0,"",VLOOKUP(D8938,'Resources Final'!A:D,4,FALSE))</f>
        <v/>
      </c>
      <c r="M8938" s="3" t="str">
        <f>IF(VLOOKUP(D8938,'Resources Final'!A:E,5,FALSE)=0,"",VLOOKUP(D8938,'Resources Final'!A:E,5,FALSE))</f>
        <v/>
      </c>
      <c r="N8938" s="7" t="str">
        <f>IF(VLOOKUP(D8938,'Resources Final'!A:F,6,FALSE)=0,"",VLOOKUP(D8938,'Resources Final'!A:F,6,FALSE))</f>
        <v/>
      </c>
      <c r="O8938" s="3" t="str">
        <f>IF(VLOOKUP(D8938,'Resources Final'!A:G,7,FALSE)=0,"",VLOOKUP(D8938,'Resources Final'!A:G,7,FALSE))</f>
        <v/>
      </c>
    </row>
    <row r="8939" spans="1:15" x14ac:dyDescent="0.2">
      <c r="A8939" s="11">
        <v>990</v>
      </c>
      <c r="B8939" s="11" t="str">
        <f t="shared" si="154"/>
        <v>Fred C. and Mary R. Koch Foundation_Rohl, Emelia20142000</v>
      </c>
      <c r="C8939" s="11" t="s">
        <v>4161</v>
      </c>
      <c r="D8939" s="11" t="s">
        <v>3108</v>
      </c>
      <c r="E8939" s="11" t="s">
        <v>3108</v>
      </c>
      <c r="F8939" s="4">
        <v>2000</v>
      </c>
      <c r="G8939" s="3">
        <v>2014</v>
      </c>
      <c r="H8939" s="3" t="s">
        <v>21</v>
      </c>
      <c r="I8939" s="12" t="s">
        <v>4162</v>
      </c>
      <c r="J8939" s="3">
        <v>82</v>
      </c>
      <c r="K8939" s="3" t="str">
        <f>IF(VLOOKUP(D8939,'Resources Final'!A:C,3,FALSE)=0,"",VLOOKUP(D8939,'Resources Final'!A:C,3,FALSE))</f>
        <v>Y</v>
      </c>
      <c r="L8939" s="3" t="str">
        <f>IF(VLOOKUP(D8939,'Resources Final'!A:D,4,FALSE)=0,"",VLOOKUP(D8939,'Resources Final'!A:D,4,FALSE))</f>
        <v/>
      </c>
      <c r="M8939" s="3" t="str">
        <f>IF(VLOOKUP(D8939,'Resources Final'!A:E,5,FALSE)=0,"",VLOOKUP(D8939,'Resources Final'!A:E,5,FALSE))</f>
        <v/>
      </c>
      <c r="N8939" s="7" t="str">
        <f>IF(VLOOKUP(D8939,'Resources Final'!A:F,6,FALSE)=0,"",VLOOKUP(D8939,'Resources Final'!A:F,6,FALSE))</f>
        <v/>
      </c>
      <c r="O8939" s="3" t="str">
        <f>IF(VLOOKUP(D8939,'Resources Final'!A:G,7,FALSE)=0,"",VLOOKUP(D8939,'Resources Final'!A:G,7,FALSE))</f>
        <v/>
      </c>
    </row>
    <row r="8940" spans="1:15" x14ac:dyDescent="0.2">
      <c r="A8940" s="11">
        <v>990</v>
      </c>
      <c r="B8940" s="11" t="str">
        <f t="shared" si="154"/>
        <v>Fred C. and Mary R. Koch Foundation_Ramseyer, Emily20142000</v>
      </c>
      <c r="C8940" s="11" t="s">
        <v>4161</v>
      </c>
      <c r="D8940" s="11" t="s">
        <v>2985</v>
      </c>
      <c r="E8940" s="11" t="s">
        <v>2985</v>
      </c>
      <c r="F8940" s="4">
        <v>2000</v>
      </c>
      <c r="G8940" s="3">
        <v>2014</v>
      </c>
      <c r="H8940" s="3" t="s">
        <v>21</v>
      </c>
      <c r="I8940" s="12" t="s">
        <v>4162</v>
      </c>
      <c r="J8940" s="3">
        <v>83</v>
      </c>
      <c r="K8940" s="3" t="str">
        <f>IF(VLOOKUP(D8940,'Resources Final'!A:C,3,FALSE)=0,"",VLOOKUP(D8940,'Resources Final'!A:C,3,FALSE))</f>
        <v>Y</v>
      </c>
      <c r="L8940" s="3" t="str">
        <f>IF(VLOOKUP(D8940,'Resources Final'!A:D,4,FALSE)=0,"",VLOOKUP(D8940,'Resources Final'!A:D,4,FALSE))</f>
        <v/>
      </c>
      <c r="M8940" s="3" t="str">
        <f>IF(VLOOKUP(D8940,'Resources Final'!A:E,5,FALSE)=0,"",VLOOKUP(D8940,'Resources Final'!A:E,5,FALSE))</f>
        <v/>
      </c>
      <c r="N8940" s="7" t="str">
        <f>IF(VLOOKUP(D8940,'Resources Final'!A:F,6,FALSE)=0,"",VLOOKUP(D8940,'Resources Final'!A:F,6,FALSE))</f>
        <v/>
      </c>
      <c r="O8940" s="3" t="str">
        <f>IF(VLOOKUP(D8940,'Resources Final'!A:G,7,FALSE)=0,"",VLOOKUP(D8940,'Resources Final'!A:G,7,FALSE))</f>
        <v/>
      </c>
    </row>
    <row r="8941" spans="1:15" x14ac:dyDescent="0.2">
      <c r="A8941" s="11">
        <v>990</v>
      </c>
      <c r="B8941" s="11" t="str">
        <f t="shared" si="154"/>
        <v>Fred C. and Mary R. Koch Foundation_Rohleder, Emily20142000</v>
      </c>
      <c r="C8941" s="11" t="s">
        <v>4161</v>
      </c>
      <c r="D8941" s="11" t="s">
        <v>3109</v>
      </c>
      <c r="E8941" s="11" t="s">
        <v>3109</v>
      </c>
      <c r="F8941" s="4">
        <v>2000</v>
      </c>
      <c r="G8941" s="3">
        <v>2014</v>
      </c>
      <c r="H8941" s="3" t="s">
        <v>21</v>
      </c>
      <c r="I8941" s="12" t="s">
        <v>4162</v>
      </c>
      <c r="J8941" s="3">
        <v>84</v>
      </c>
      <c r="K8941" s="3" t="str">
        <f>IF(VLOOKUP(D8941,'Resources Final'!A:C,3,FALSE)=0,"",VLOOKUP(D8941,'Resources Final'!A:C,3,FALSE))</f>
        <v>Y</v>
      </c>
      <c r="L8941" s="3" t="str">
        <f>IF(VLOOKUP(D8941,'Resources Final'!A:D,4,FALSE)=0,"",VLOOKUP(D8941,'Resources Final'!A:D,4,FALSE))</f>
        <v/>
      </c>
      <c r="M8941" s="3" t="str">
        <f>IF(VLOOKUP(D8941,'Resources Final'!A:E,5,FALSE)=0,"",VLOOKUP(D8941,'Resources Final'!A:E,5,FALSE))</f>
        <v/>
      </c>
      <c r="N8941" s="7" t="str">
        <f>IF(VLOOKUP(D8941,'Resources Final'!A:F,6,FALSE)=0,"",VLOOKUP(D8941,'Resources Final'!A:F,6,FALSE))</f>
        <v/>
      </c>
      <c r="O8941" s="3" t="str">
        <f>IF(VLOOKUP(D8941,'Resources Final'!A:G,7,FALSE)=0,"",VLOOKUP(D8941,'Resources Final'!A:G,7,FALSE))</f>
        <v/>
      </c>
    </row>
    <row r="8942" spans="1:15" x14ac:dyDescent="0.2">
      <c r="A8942" s="11">
        <v>990</v>
      </c>
      <c r="B8942" s="11" t="str">
        <f t="shared" si="154"/>
        <v>Fred C. and Mary R. Koch Foundation_Yung, Emily20142000</v>
      </c>
      <c r="C8942" s="11" t="s">
        <v>4161</v>
      </c>
      <c r="D8942" s="11" t="s">
        <v>4138</v>
      </c>
      <c r="E8942" s="11" t="s">
        <v>4138</v>
      </c>
      <c r="F8942" s="4">
        <v>2000</v>
      </c>
      <c r="G8942" s="3">
        <v>2014</v>
      </c>
      <c r="H8942" s="3" t="s">
        <v>21</v>
      </c>
      <c r="I8942" s="12" t="s">
        <v>4162</v>
      </c>
      <c r="J8942" s="3">
        <v>85</v>
      </c>
      <c r="K8942" s="3" t="str">
        <f>IF(VLOOKUP(D8942,'Resources Final'!A:C,3,FALSE)=0,"",VLOOKUP(D8942,'Resources Final'!A:C,3,FALSE))</f>
        <v>Y</v>
      </c>
      <c r="L8942" s="3" t="str">
        <f>IF(VLOOKUP(D8942,'Resources Final'!A:D,4,FALSE)=0,"",VLOOKUP(D8942,'Resources Final'!A:D,4,FALSE))</f>
        <v/>
      </c>
      <c r="M8942" s="3" t="str">
        <f>IF(VLOOKUP(D8942,'Resources Final'!A:E,5,FALSE)=0,"",VLOOKUP(D8942,'Resources Final'!A:E,5,FALSE))</f>
        <v/>
      </c>
      <c r="N8942" s="7" t="str">
        <f>IF(VLOOKUP(D8942,'Resources Final'!A:F,6,FALSE)=0,"",VLOOKUP(D8942,'Resources Final'!A:F,6,FALSE))</f>
        <v/>
      </c>
      <c r="O8942" s="3" t="str">
        <f>IF(VLOOKUP(D8942,'Resources Final'!A:G,7,FALSE)=0,"",VLOOKUP(D8942,'Resources Final'!A:G,7,FALSE))</f>
        <v/>
      </c>
    </row>
    <row r="8943" spans="1:15" x14ac:dyDescent="0.2">
      <c r="A8943" s="11">
        <v>990</v>
      </c>
      <c r="B8943" s="11" t="str">
        <f t="shared" si="154"/>
        <v>Fred C. and Mary R. Koch Foundation_Edgerly, Erica20142000</v>
      </c>
      <c r="C8943" s="11" t="s">
        <v>4161</v>
      </c>
      <c r="D8943" s="11" t="s">
        <v>1105</v>
      </c>
      <c r="E8943" s="11" t="s">
        <v>1105</v>
      </c>
      <c r="F8943" s="4">
        <v>2000</v>
      </c>
      <c r="G8943" s="3">
        <v>2014</v>
      </c>
      <c r="H8943" s="3" t="s">
        <v>21</v>
      </c>
      <c r="I8943" s="12" t="s">
        <v>4162</v>
      </c>
      <c r="J8943" s="3">
        <v>86</v>
      </c>
      <c r="K8943" s="3" t="str">
        <f>IF(VLOOKUP(D8943,'Resources Final'!A:C,3,FALSE)=0,"",VLOOKUP(D8943,'Resources Final'!A:C,3,FALSE))</f>
        <v>Y</v>
      </c>
      <c r="L8943" s="3" t="str">
        <f>IF(VLOOKUP(D8943,'Resources Final'!A:D,4,FALSE)=0,"",VLOOKUP(D8943,'Resources Final'!A:D,4,FALSE))</f>
        <v/>
      </c>
      <c r="M8943" s="3" t="str">
        <f>IF(VLOOKUP(D8943,'Resources Final'!A:E,5,FALSE)=0,"",VLOOKUP(D8943,'Resources Final'!A:E,5,FALSE))</f>
        <v/>
      </c>
      <c r="N8943" s="7" t="str">
        <f>IF(VLOOKUP(D8943,'Resources Final'!A:F,6,FALSE)=0,"",VLOOKUP(D8943,'Resources Final'!A:F,6,FALSE))</f>
        <v/>
      </c>
      <c r="O8943" s="3" t="str">
        <f>IF(VLOOKUP(D8943,'Resources Final'!A:G,7,FALSE)=0,"",VLOOKUP(D8943,'Resources Final'!A:G,7,FALSE))</f>
        <v/>
      </c>
    </row>
    <row r="8944" spans="1:15" x14ac:dyDescent="0.2">
      <c r="A8944" s="11">
        <v>990</v>
      </c>
      <c r="B8944" s="11" t="str">
        <f t="shared" si="154"/>
        <v>Fred C. and Mary R. Koch Foundation_Murphy, Erin20142000</v>
      </c>
      <c r="C8944" s="11" t="s">
        <v>4161</v>
      </c>
      <c r="D8944" s="11" t="s">
        <v>2564</v>
      </c>
      <c r="E8944" s="11" t="s">
        <v>2564</v>
      </c>
      <c r="F8944" s="4">
        <v>2000</v>
      </c>
      <c r="G8944" s="3">
        <v>2014</v>
      </c>
      <c r="H8944" s="3" t="s">
        <v>21</v>
      </c>
      <c r="I8944" s="12" t="s">
        <v>4162</v>
      </c>
      <c r="J8944" s="3">
        <v>87</v>
      </c>
      <c r="K8944" s="3" t="str">
        <f>IF(VLOOKUP(D8944,'Resources Final'!A:C,3,FALSE)=0,"",VLOOKUP(D8944,'Resources Final'!A:C,3,FALSE))</f>
        <v>Y</v>
      </c>
      <c r="L8944" s="3" t="str">
        <f>IF(VLOOKUP(D8944,'Resources Final'!A:D,4,FALSE)=0,"",VLOOKUP(D8944,'Resources Final'!A:D,4,FALSE))</f>
        <v/>
      </c>
      <c r="M8944" s="3" t="str">
        <f>IF(VLOOKUP(D8944,'Resources Final'!A:E,5,FALSE)=0,"",VLOOKUP(D8944,'Resources Final'!A:E,5,FALSE))</f>
        <v/>
      </c>
      <c r="N8944" s="7" t="str">
        <f>IF(VLOOKUP(D8944,'Resources Final'!A:F,6,FALSE)=0,"",VLOOKUP(D8944,'Resources Final'!A:F,6,FALSE))</f>
        <v/>
      </c>
      <c r="O8944" s="3" t="str">
        <f>IF(VLOOKUP(D8944,'Resources Final'!A:G,7,FALSE)=0,"",VLOOKUP(D8944,'Resources Final'!A:G,7,FALSE))</f>
        <v/>
      </c>
    </row>
    <row r="8945" spans="1:15" x14ac:dyDescent="0.2">
      <c r="A8945" s="11">
        <v>990</v>
      </c>
      <c r="B8945" s="11" t="str">
        <f t="shared" si="154"/>
        <v>Fred C. and Mary R. Koch Foundation_Polasek, Ervin20142000</v>
      </c>
      <c r="C8945" s="11" t="s">
        <v>4161</v>
      </c>
      <c r="D8945" s="11" t="s">
        <v>2872</v>
      </c>
      <c r="E8945" s="11" t="s">
        <v>2872</v>
      </c>
      <c r="F8945" s="4">
        <v>2000</v>
      </c>
      <c r="G8945" s="3">
        <v>2014</v>
      </c>
      <c r="H8945" s="3" t="s">
        <v>21</v>
      </c>
      <c r="I8945" s="12" t="s">
        <v>4162</v>
      </c>
      <c r="J8945" s="3">
        <v>88</v>
      </c>
      <c r="K8945" s="3" t="str">
        <f>IF(VLOOKUP(D8945,'Resources Final'!A:C,3,FALSE)=0,"",VLOOKUP(D8945,'Resources Final'!A:C,3,FALSE))</f>
        <v>Y</v>
      </c>
      <c r="L8945" s="3" t="str">
        <f>IF(VLOOKUP(D8945,'Resources Final'!A:D,4,FALSE)=0,"",VLOOKUP(D8945,'Resources Final'!A:D,4,FALSE))</f>
        <v/>
      </c>
      <c r="M8945" s="3" t="str">
        <f>IF(VLOOKUP(D8945,'Resources Final'!A:E,5,FALSE)=0,"",VLOOKUP(D8945,'Resources Final'!A:E,5,FALSE))</f>
        <v/>
      </c>
      <c r="N8945" s="7" t="str">
        <f>IF(VLOOKUP(D8945,'Resources Final'!A:F,6,FALSE)=0,"",VLOOKUP(D8945,'Resources Final'!A:F,6,FALSE))</f>
        <v/>
      </c>
      <c r="O8945" s="3" t="str">
        <f>IF(VLOOKUP(D8945,'Resources Final'!A:G,7,FALSE)=0,"",VLOOKUP(D8945,'Resources Final'!A:G,7,FALSE))</f>
        <v/>
      </c>
    </row>
    <row r="8946" spans="1:15" x14ac:dyDescent="0.2">
      <c r="A8946" s="11">
        <v>990</v>
      </c>
      <c r="B8946" s="11" t="str">
        <f t="shared" si="154"/>
        <v>Fred C. and Mary R. Koch Foundation_Wiens, Gabreille20142000</v>
      </c>
      <c r="C8946" s="11" t="s">
        <v>4161</v>
      </c>
      <c r="D8946" s="11" t="s">
        <v>4025</v>
      </c>
      <c r="E8946" s="11" t="s">
        <v>4025</v>
      </c>
      <c r="F8946" s="4">
        <v>2000</v>
      </c>
      <c r="G8946" s="3">
        <v>2014</v>
      </c>
      <c r="H8946" s="3" t="s">
        <v>21</v>
      </c>
      <c r="I8946" s="12" t="s">
        <v>4162</v>
      </c>
      <c r="J8946" s="3">
        <v>89</v>
      </c>
      <c r="K8946" s="3" t="str">
        <f>IF(VLOOKUP(D8946,'Resources Final'!A:C,3,FALSE)=0,"",VLOOKUP(D8946,'Resources Final'!A:C,3,FALSE))</f>
        <v>Y</v>
      </c>
      <c r="L8946" s="3" t="str">
        <f>IF(VLOOKUP(D8946,'Resources Final'!A:D,4,FALSE)=0,"",VLOOKUP(D8946,'Resources Final'!A:D,4,FALSE))</f>
        <v/>
      </c>
      <c r="M8946" s="3" t="str">
        <f>IF(VLOOKUP(D8946,'Resources Final'!A:E,5,FALSE)=0,"",VLOOKUP(D8946,'Resources Final'!A:E,5,FALSE))</f>
        <v/>
      </c>
      <c r="N8946" s="7" t="str">
        <f>IF(VLOOKUP(D8946,'Resources Final'!A:F,6,FALSE)=0,"",VLOOKUP(D8946,'Resources Final'!A:F,6,FALSE))</f>
        <v/>
      </c>
      <c r="O8946" s="3" t="str">
        <f>IF(VLOOKUP(D8946,'Resources Final'!A:G,7,FALSE)=0,"",VLOOKUP(D8946,'Resources Final'!A:G,7,FALSE))</f>
        <v/>
      </c>
    </row>
    <row r="8947" spans="1:15" x14ac:dyDescent="0.2">
      <c r="A8947" s="11">
        <v>990</v>
      </c>
      <c r="B8947" s="11" t="str">
        <f t="shared" si="154"/>
        <v>Fred C. and Mary R. Koch Foundation_LeRock, Garrison20142000</v>
      </c>
      <c r="C8947" s="11" t="s">
        <v>4161</v>
      </c>
      <c r="D8947" s="11" t="s">
        <v>2143</v>
      </c>
      <c r="E8947" s="11" t="s">
        <v>2143</v>
      </c>
      <c r="F8947" s="4">
        <v>2000</v>
      </c>
      <c r="G8947" s="3">
        <v>2014</v>
      </c>
      <c r="H8947" s="3" t="s">
        <v>21</v>
      </c>
      <c r="I8947" s="12" t="s">
        <v>4162</v>
      </c>
      <c r="J8947" s="3">
        <v>90</v>
      </c>
      <c r="K8947" s="3" t="str">
        <f>IF(VLOOKUP(D8947,'Resources Final'!A:C,3,FALSE)=0,"",VLOOKUP(D8947,'Resources Final'!A:C,3,FALSE))</f>
        <v>Y</v>
      </c>
      <c r="L8947" s="3" t="str">
        <f>IF(VLOOKUP(D8947,'Resources Final'!A:D,4,FALSE)=0,"",VLOOKUP(D8947,'Resources Final'!A:D,4,FALSE))</f>
        <v/>
      </c>
      <c r="M8947" s="3" t="str">
        <f>IF(VLOOKUP(D8947,'Resources Final'!A:E,5,FALSE)=0,"",VLOOKUP(D8947,'Resources Final'!A:E,5,FALSE))</f>
        <v/>
      </c>
      <c r="N8947" s="7" t="str">
        <f>IF(VLOOKUP(D8947,'Resources Final'!A:F,6,FALSE)=0,"",VLOOKUP(D8947,'Resources Final'!A:F,6,FALSE))</f>
        <v/>
      </c>
      <c r="O8947" s="3" t="str">
        <f>IF(VLOOKUP(D8947,'Resources Final'!A:G,7,FALSE)=0,"",VLOOKUP(D8947,'Resources Final'!A:G,7,FALSE))</f>
        <v/>
      </c>
    </row>
    <row r="8948" spans="1:15" x14ac:dyDescent="0.2">
      <c r="A8948" s="11">
        <v>990</v>
      </c>
      <c r="B8948" s="11" t="str">
        <f t="shared" si="154"/>
        <v>Fred C. and Mary R. Koch Foundation_Olson, Gavin20142000</v>
      </c>
      <c r="C8948" s="11" t="s">
        <v>4161</v>
      </c>
      <c r="D8948" s="11" t="s">
        <v>2747</v>
      </c>
      <c r="E8948" s="11" t="s">
        <v>2747</v>
      </c>
      <c r="F8948" s="4">
        <v>2000</v>
      </c>
      <c r="G8948" s="3">
        <v>2014</v>
      </c>
      <c r="H8948" s="3" t="s">
        <v>21</v>
      </c>
      <c r="I8948" s="12" t="s">
        <v>4162</v>
      </c>
      <c r="J8948" s="3">
        <v>91</v>
      </c>
      <c r="K8948" s="3" t="str">
        <f>IF(VLOOKUP(D8948,'Resources Final'!A:C,3,FALSE)=0,"",VLOOKUP(D8948,'Resources Final'!A:C,3,FALSE))</f>
        <v>Y</v>
      </c>
      <c r="L8948" s="3" t="str">
        <f>IF(VLOOKUP(D8948,'Resources Final'!A:D,4,FALSE)=0,"",VLOOKUP(D8948,'Resources Final'!A:D,4,FALSE))</f>
        <v/>
      </c>
      <c r="M8948" s="3" t="str">
        <f>IF(VLOOKUP(D8948,'Resources Final'!A:E,5,FALSE)=0,"",VLOOKUP(D8948,'Resources Final'!A:E,5,FALSE))</f>
        <v/>
      </c>
      <c r="N8948" s="7" t="str">
        <f>IF(VLOOKUP(D8948,'Resources Final'!A:F,6,FALSE)=0,"",VLOOKUP(D8948,'Resources Final'!A:F,6,FALSE))</f>
        <v/>
      </c>
      <c r="O8948" s="3" t="str">
        <f>IF(VLOOKUP(D8948,'Resources Final'!A:G,7,FALSE)=0,"",VLOOKUP(D8948,'Resources Final'!A:G,7,FALSE))</f>
        <v/>
      </c>
    </row>
    <row r="8949" spans="1:15" x14ac:dyDescent="0.2">
      <c r="A8949" s="11">
        <v>990</v>
      </c>
      <c r="B8949" s="11" t="str">
        <f t="shared" si="154"/>
        <v>Fred C. and Mary R. Koch Foundation_LeMaster, Grace20142000</v>
      </c>
      <c r="C8949" s="11" t="s">
        <v>4161</v>
      </c>
      <c r="D8949" s="11" t="s">
        <v>2137</v>
      </c>
      <c r="E8949" s="11" t="s">
        <v>2137</v>
      </c>
      <c r="F8949" s="4">
        <v>2000</v>
      </c>
      <c r="G8949" s="3">
        <v>2014</v>
      </c>
      <c r="H8949" s="3" t="s">
        <v>21</v>
      </c>
      <c r="I8949" s="12" t="s">
        <v>4162</v>
      </c>
      <c r="J8949" s="3">
        <v>92</v>
      </c>
      <c r="K8949" s="3" t="str">
        <f>IF(VLOOKUP(D8949,'Resources Final'!A:C,3,FALSE)=0,"",VLOOKUP(D8949,'Resources Final'!A:C,3,FALSE))</f>
        <v>Y</v>
      </c>
      <c r="L8949" s="3" t="str">
        <f>IF(VLOOKUP(D8949,'Resources Final'!A:D,4,FALSE)=0,"",VLOOKUP(D8949,'Resources Final'!A:D,4,FALSE))</f>
        <v/>
      </c>
      <c r="M8949" s="3" t="str">
        <f>IF(VLOOKUP(D8949,'Resources Final'!A:E,5,FALSE)=0,"",VLOOKUP(D8949,'Resources Final'!A:E,5,FALSE))</f>
        <v/>
      </c>
      <c r="N8949" s="7" t="str">
        <f>IF(VLOOKUP(D8949,'Resources Final'!A:F,6,FALSE)=0,"",VLOOKUP(D8949,'Resources Final'!A:F,6,FALSE))</f>
        <v/>
      </c>
      <c r="O8949" s="3" t="str">
        <f>IF(VLOOKUP(D8949,'Resources Final'!A:G,7,FALSE)=0,"",VLOOKUP(D8949,'Resources Final'!A:G,7,FALSE))</f>
        <v/>
      </c>
    </row>
    <row r="8950" spans="1:15" x14ac:dyDescent="0.2">
      <c r="A8950" s="11">
        <v>990</v>
      </c>
      <c r="B8950" s="11" t="str">
        <f t="shared" si="154"/>
        <v>Fred C. and Mary R. Koch Foundation_Permenter, Haley20142000</v>
      </c>
      <c r="C8950" s="11" t="s">
        <v>4161</v>
      </c>
      <c r="D8950" s="11" t="s">
        <v>2840</v>
      </c>
      <c r="E8950" s="11" t="s">
        <v>2840</v>
      </c>
      <c r="F8950" s="4">
        <v>2000</v>
      </c>
      <c r="G8950" s="3">
        <v>2014</v>
      </c>
      <c r="H8950" s="3" t="s">
        <v>21</v>
      </c>
      <c r="I8950" s="12" t="s">
        <v>4162</v>
      </c>
      <c r="J8950" s="3">
        <v>93</v>
      </c>
      <c r="K8950" s="3" t="str">
        <f>IF(VLOOKUP(D8950,'Resources Final'!A:C,3,FALSE)=0,"",VLOOKUP(D8950,'Resources Final'!A:C,3,FALSE))</f>
        <v>Y</v>
      </c>
      <c r="L8950" s="3" t="str">
        <f>IF(VLOOKUP(D8950,'Resources Final'!A:D,4,FALSE)=0,"",VLOOKUP(D8950,'Resources Final'!A:D,4,FALSE))</f>
        <v/>
      </c>
      <c r="M8950" s="3" t="str">
        <f>IF(VLOOKUP(D8950,'Resources Final'!A:E,5,FALSE)=0,"",VLOOKUP(D8950,'Resources Final'!A:E,5,FALSE))</f>
        <v/>
      </c>
      <c r="N8950" s="7" t="str">
        <f>IF(VLOOKUP(D8950,'Resources Final'!A:F,6,FALSE)=0,"",VLOOKUP(D8950,'Resources Final'!A:F,6,FALSE))</f>
        <v/>
      </c>
      <c r="O8950" s="3" t="str">
        <f>IF(VLOOKUP(D8950,'Resources Final'!A:G,7,FALSE)=0,"",VLOOKUP(D8950,'Resources Final'!A:G,7,FALSE))</f>
        <v/>
      </c>
    </row>
    <row r="8951" spans="1:15" x14ac:dyDescent="0.2">
      <c r="A8951" s="11">
        <v>990</v>
      </c>
      <c r="B8951" s="11" t="str">
        <f t="shared" si="154"/>
        <v>Fred C. and Mary R. Koch Foundation_Berdan, Holly20142000</v>
      </c>
      <c r="C8951" s="11" t="s">
        <v>4161</v>
      </c>
      <c r="D8951" s="11" t="s">
        <v>407</v>
      </c>
      <c r="E8951" s="11" t="s">
        <v>407</v>
      </c>
      <c r="F8951" s="4">
        <v>2000</v>
      </c>
      <c r="G8951" s="3">
        <v>2014</v>
      </c>
      <c r="H8951" s="3" t="s">
        <v>21</v>
      </c>
      <c r="I8951" s="12" t="s">
        <v>4162</v>
      </c>
      <c r="J8951" s="3">
        <v>94</v>
      </c>
      <c r="K8951" s="3" t="str">
        <f>IF(VLOOKUP(D8951,'Resources Final'!A:C,3,FALSE)=0,"",VLOOKUP(D8951,'Resources Final'!A:C,3,FALSE))</f>
        <v>Y</v>
      </c>
      <c r="L8951" s="3" t="str">
        <f>IF(VLOOKUP(D8951,'Resources Final'!A:D,4,FALSE)=0,"",VLOOKUP(D8951,'Resources Final'!A:D,4,FALSE))</f>
        <v/>
      </c>
      <c r="M8951" s="3" t="str">
        <f>IF(VLOOKUP(D8951,'Resources Final'!A:E,5,FALSE)=0,"",VLOOKUP(D8951,'Resources Final'!A:E,5,FALSE))</f>
        <v/>
      </c>
      <c r="N8951" s="7" t="str">
        <f>IF(VLOOKUP(D8951,'Resources Final'!A:F,6,FALSE)=0,"",VLOOKUP(D8951,'Resources Final'!A:F,6,FALSE))</f>
        <v/>
      </c>
      <c r="O8951" s="3" t="str">
        <f>IF(VLOOKUP(D8951,'Resources Final'!A:G,7,FALSE)=0,"",VLOOKUP(D8951,'Resources Final'!A:G,7,FALSE))</f>
        <v/>
      </c>
    </row>
    <row r="8952" spans="1:15" x14ac:dyDescent="0.2">
      <c r="A8952" s="11">
        <v>990</v>
      </c>
      <c r="B8952" s="11" t="str">
        <f t="shared" si="154"/>
        <v>Fred C. and Mary R. Koch Foundation_Blankinship, Ian20142000</v>
      </c>
      <c r="C8952" s="11" t="s">
        <v>4161</v>
      </c>
      <c r="D8952" s="11" t="s">
        <v>444</v>
      </c>
      <c r="E8952" s="11" t="s">
        <v>444</v>
      </c>
      <c r="F8952" s="4">
        <v>2000</v>
      </c>
      <c r="G8952" s="3">
        <v>2014</v>
      </c>
      <c r="H8952" s="3" t="s">
        <v>21</v>
      </c>
      <c r="I8952" s="12" t="s">
        <v>4162</v>
      </c>
      <c r="J8952" s="3">
        <v>95</v>
      </c>
      <c r="K8952" s="3" t="str">
        <f>IF(VLOOKUP(D8952,'Resources Final'!A:C,3,FALSE)=0,"",VLOOKUP(D8952,'Resources Final'!A:C,3,FALSE))</f>
        <v>Y</v>
      </c>
      <c r="L8952" s="3" t="str">
        <f>IF(VLOOKUP(D8952,'Resources Final'!A:D,4,FALSE)=0,"",VLOOKUP(D8952,'Resources Final'!A:D,4,FALSE))</f>
        <v/>
      </c>
      <c r="M8952" s="3" t="str">
        <f>IF(VLOOKUP(D8952,'Resources Final'!A:E,5,FALSE)=0,"",VLOOKUP(D8952,'Resources Final'!A:E,5,FALSE))</f>
        <v/>
      </c>
      <c r="N8952" s="7" t="str">
        <f>IF(VLOOKUP(D8952,'Resources Final'!A:F,6,FALSE)=0,"",VLOOKUP(D8952,'Resources Final'!A:F,6,FALSE))</f>
        <v/>
      </c>
      <c r="O8952" s="3" t="str">
        <f>IF(VLOOKUP(D8952,'Resources Final'!A:G,7,FALSE)=0,"",VLOOKUP(D8952,'Resources Final'!A:G,7,FALSE))</f>
        <v/>
      </c>
    </row>
    <row r="8953" spans="1:15" x14ac:dyDescent="0.2">
      <c r="A8953" s="11">
        <v>990</v>
      </c>
      <c r="B8953" s="11" t="str">
        <f t="shared" si="154"/>
        <v>Fred C. and Mary R. Koch Foundation_Dyson, Ivey20142000</v>
      </c>
      <c r="C8953" s="11" t="s">
        <v>4161</v>
      </c>
      <c r="D8953" s="11" t="s">
        <v>1058</v>
      </c>
      <c r="E8953" s="11" t="s">
        <v>1058</v>
      </c>
      <c r="F8953" s="4">
        <v>2000</v>
      </c>
      <c r="G8953" s="3">
        <v>2014</v>
      </c>
      <c r="H8953" s="3" t="s">
        <v>21</v>
      </c>
      <c r="I8953" s="12" t="s">
        <v>4162</v>
      </c>
      <c r="J8953" s="3">
        <v>96</v>
      </c>
      <c r="K8953" s="3" t="str">
        <f>IF(VLOOKUP(D8953,'Resources Final'!A:C,3,FALSE)=0,"",VLOOKUP(D8953,'Resources Final'!A:C,3,FALSE))</f>
        <v>Y</v>
      </c>
      <c r="L8953" s="3" t="str">
        <f>IF(VLOOKUP(D8953,'Resources Final'!A:D,4,FALSE)=0,"",VLOOKUP(D8953,'Resources Final'!A:D,4,FALSE))</f>
        <v/>
      </c>
      <c r="M8953" s="3" t="str">
        <f>IF(VLOOKUP(D8953,'Resources Final'!A:E,5,FALSE)=0,"",VLOOKUP(D8953,'Resources Final'!A:E,5,FALSE))</f>
        <v/>
      </c>
      <c r="N8953" s="7" t="str">
        <f>IF(VLOOKUP(D8953,'Resources Final'!A:F,6,FALSE)=0,"",VLOOKUP(D8953,'Resources Final'!A:F,6,FALSE))</f>
        <v/>
      </c>
      <c r="O8953" s="3" t="str">
        <f>IF(VLOOKUP(D8953,'Resources Final'!A:G,7,FALSE)=0,"",VLOOKUP(D8953,'Resources Final'!A:G,7,FALSE))</f>
        <v/>
      </c>
    </row>
    <row r="8954" spans="1:15" x14ac:dyDescent="0.2">
      <c r="A8954" s="11">
        <v>990</v>
      </c>
      <c r="B8954" s="11" t="str">
        <f t="shared" si="154"/>
        <v>Fred C. and Mary R. Koch Foundation_Ewers, Jacob20142000</v>
      </c>
      <c r="C8954" s="11" t="s">
        <v>4161</v>
      </c>
      <c r="D8954" s="11" t="s">
        <v>1176</v>
      </c>
      <c r="E8954" s="11" t="s">
        <v>1176</v>
      </c>
      <c r="F8954" s="4">
        <v>2000</v>
      </c>
      <c r="G8954" s="3">
        <v>2014</v>
      </c>
      <c r="H8954" s="3" t="s">
        <v>21</v>
      </c>
      <c r="I8954" s="12" t="s">
        <v>4162</v>
      </c>
      <c r="J8954" s="3">
        <v>97</v>
      </c>
      <c r="K8954" s="3" t="str">
        <f>IF(VLOOKUP(D8954,'Resources Final'!A:C,3,FALSE)=0,"",VLOOKUP(D8954,'Resources Final'!A:C,3,FALSE))</f>
        <v>Y</v>
      </c>
      <c r="L8954" s="3" t="str">
        <f>IF(VLOOKUP(D8954,'Resources Final'!A:D,4,FALSE)=0,"",VLOOKUP(D8954,'Resources Final'!A:D,4,FALSE))</f>
        <v/>
      </c>
      <c r="M8954" s="3" t="str">
        <f>IF(VLOOKUP(D8954,'Resources Final'!A:E,5,FALSE)=0,"",VLOOKUP(D8954,'Resources Final'!A:E,5,FALSE))</f>
        <v/>
      </c>
      <c r="N8954" s="7" t="str">
        <f>IF(VLOOKUP(D8954,'Resources Final'!A:F,6,FALSE)=0,"",VLOOKUP(D8954,'Resources Final'!A:F,6,FALSE))</f>
        <v/>
      </c>
      <c r="O8954" s="3" t="str">
        <f>IF(VLOOKUP(D8954,'Resources Final'!A:G,7,FALSE)=0,"",VLOOKUP(D8954,'Resources Final'!A:G,7,FALSE))</f>
        <v/>
      </c>
    </row>
    <row r="8955" spans="1:15" x14ac:dyDescent="0.2">
      <c r="A8955" s="11">
        <v>990</v>
      </c>
      <c r="B8955" s="11" t="str">
        <f t="shared" si="154"/>
        <v>Fred C. and Mary R. Koch Foundation_Spitz, Jacob20142000</v>
      </c>
      <c r="C8955" s="11" t="s">
        <v>4161</v>
      </c>
      <c r="D8955" s="11" t="s">
        <v>3387</v>
      </c>
      <c r="E8955" s="11" t="s">
        <v>3387</v>
      </c>
      <c r="F8955" s="4">
        <v>2000</v>
      </c>
      <c r="G8955" s="3">
        <v>2014</v>
      </c>
      <c r="H8955" s="3" t="s">
        <v>21</v>
      </c>
      <c r="I8955" s="12" t="s">
        <v>4162</v>
      </c>
      <c r="J8955" s="3">
        <v>98</v>
      </c>
      <c r="K8955" s="3" t="str">
        <f>IF(VLOOKUP(D8955,'Resources Final'!A:C,3,FALSE)=0,"",VLOOKUP(D8955,'Resources Final'!A:C,3,FALSE))</f>
        <v>Y</v>
      </c>
      <c r="L8955" s="3" t="str">
        <f>IF(VLOOKUP(D8955,'Resources Final'!A:D,4,FALSE)=0,"",VLOOKUP(D8955,'Resources Final'!A:D,4,FALSE))</f>
        <v/>
      </c>
      <c r="M8955" s="3" t="str">
        <f>IF(VLOOKUP(D8955,'Resources Final'!A:E,5,FALSE)=0,"",VLOOKUP(D8955,'Resources Final'!A:E,5,FALSE))</f>
        <v/>
      </c>
      <c r="N8955" s="7" t="str">
        <f>IF(VLOOKUP(D8955,'Resources Final'!A:F,6,FALSE)=0,"",VLOOKUP(D8955,'Resources Final'!A:F,6,FALSE))</f>
        <v/>
      </c>
      <c r="O8955" s="3" t="str">
        <f>IF(VLOOKUP(D8955,'Resources Final'!A:G,7,FALSE)=0,"",VLOOKUP(D8955,'Resources Final'!A:G,7,FALSE))</f>
        <v/>
      </c>
    </row>
    <row r="8956" spans="1:15" x14ac:dyDescent="0.2">
      <c r="A8956" s="11">
        <v>990</v>
      </c>
      <c r="B8956" s="11" t="str">
        <f t="shared" si="154"/>
        <v>Fred C. and Mary R. Koch Foundation_Woolsey, Jacob20142000</v>
      </c>
      <c r="C8956" s="11" t="s">
        <v>4161</v>
      </c>
      <c r="D8956" s="11" t="s">
        <v>4089</v>
      </c>
      <c r="E8956" s="11" t="s">
        <v>4089</v>
      </c>
      <c r="F8956" s="4">
        <v>2000</v>
      </c>
      <c r="G8956" s="3">
        <v>2014</v>
      </c>
      <c r="H8956" s="3" t="s">
        <v>21</v>
      </c>
      <c r="I8956" s="12" t="s">
        <v>4162</v>
      </c>
      <c r="J8956" s="3">
        <v>99</v>
      </c>
      <c r="K8956" s="3" t="str">
        <f>IF(VLOOKUP(D8956,'Resources Final'!A:C,3,FALSE)=0,"",VLOOKUP(D8956,'Resources Final'!A:C,3,FALSE))</f>
        <v>Y</v>
      </c>
      <c r="L8956" s="3" t="str">
        <f>IF(VLOOKUP(D8956,'Resources Final'!A:D,4,FALSE)=0,"",VLOOKUP(D8956,'Resources Final'!A:D,4,FALSE))</f>
        <v/>
      </c>
      <c r="M8956" s="3" t="str">
        <f>IF(VLOOKUP(D8956,'Resources Final'!A:E,5,FALSE)=0,"",VLOOKUP(D8956,'Resources Final'!A:E,5,FALSE))</f>
        <v/>
      </c>
      <c r="N8956" s="7" t="str">
        <f>IF(VLOOKUP(D8956,'Resources Final'!A:F,6,FALSE)=0,"",VLOOKUP(D8956,'Resources Final'!A:F,6,FALSE))</f>
        <v/>
      </c>
      <c r="O8956" s="3" t="str">
        <f>IF(VLOOKUP(D8956,'Resources Final'!A:G,7,FALSE)=0,"",VLOOKUP(D8956,'Resources Final'!A:G,7,FALSE))</f>
        <v/>
      </c>
    </row>
    <row r="8957" spans="1:15" x14ac:dyDescent="0.2">
      <c r="A8957" s="11">
        <v>990</v>
      </c>
      <c r="B8957" s="11" t="str">
        <f t="shared" si="154"/>
        <v>Fred C. and Mary R. Koch Foundation_Leber, Jake20142000</v>
      </c>
      <c r="C8957" s="11" t="s">
        <v>4161</v>
      </c>
      <c r="D8957" s="11" t="s">
        <v>2126</v>
      </c>
      <c r="E8957" s="11" t="s">
        <v>2126</v>
      </c>
      <c r="F8957" s="4">
        <v>2000</v>
      </c>
      <c r="G8957" s="3">
        <v>2014</v>
      </c>
      <c r="H8957" s="3" t="s">
        <v>21</v>
      </c>
      <c r="I8957" s="12" t="s">
        <v>4162</v>
      </c>
      <c r="J8957" s="3">
        <v>100</v>
      </c>
      <c r="K8957" s="3" t="str">
        <f>IF(VLOOKUP(D8957,'Resources Final'!A:C,3,FALSE)=0,"",VLOOKUP(D8957,'Resources Final'!A:C,3,FALSE))</f>
        <v>Y</v>
      </c>
      <c r="L8957" s="3" t="str">
        <f>IF(VLOOKUP(D8957,'Resources Final'!A:D,4,FALSE)=0,"",VLOOKUP(D8957,'Resources Final'!A:D,4,FALSE))</f>
        <v/>
      </c>
      <c r="M8957" s="3" t="str">
        <f>IF(VLOOKUP(D8957,'Resources Final'!A:E,5,FALSE)=0,"",VLOOKUP(D8957,'Resources Final'!A:E,5,FALSE))</f>
        <v/>
      </c>
      <c r="N8957" s="7" t="str">
        <f>IF(VLOOKUP(D8957,'Resources Final'!A:F,6,FALSE)=0,"",VLOOKUP(D8957,'Resources Final'!A:F,6,FALSE))</f>
        <v/>
      </c>
      <c r="O8957" s="3" t="str">
        <f>IF(VLOOKUP(D8957,'Resources Final'!A:G,7,FALSE)=0,"",VLOOKUP(D8957,'Resources Final'!A:G,7,FALSE))</f>
        <v/>
      </c>
    </row>
    <row r="8958" spans="1:15" x14ac:dyDescent="0.2">
      <c r="A8958" s="11">
        <v>990</v>
      </c>
      <c r="B8958" s="11" t="str">
        <f t="shared" si="154"/>
        <v>Fred C. and Mary R. Koch Foundation_Bonorden, James20142000</v>
      </c>
      <c r="C8958" s="11" t="s">
        <v>4161</v>
      </c>
      <c r="D8958" s="11" t="s">
        <v>468</v>
      </c>
      <c r="E8958" s="11" t="s">
        <v>468</v>
      </c>
      <c r="F8958" s="4">
        <v>2000</v>
      </c>
      <c r="G8958" s="3">
        <v>2014</v>
      </c>
      <c r="H8958" s="3" t="s">
        <v>21</v>
      </c>
      <c r="I8958" s="12" t="s">
        <v>4162</v>
      </c>
      <c r="J8958" s="3">
        <v>101</v>
      </c>
      <c r="K8958" s="3" t="str">
        <f>IF(VLOOKUP(D8958,'Resources Final'!A:C,3,FALSE)=0,"",VLOOKUP(D8958,'Resources Final'!A:C,3,FALSE))</f>
        <v>Y</v>
      </c>
      <c r="L8958" s="3" t="str">
        <f>IF(VLOOKUP(D8958,'Resources Final'!A:D,4,FALSE)=0,"",VLOOKUP(D8958,'Resources Final'!A:D,4,FALSE))</f>
        <v/>
      </c>
      <c r="M8958" s="3" t="str">
        <f>IF(VLOOKUP(D8958,'Resources Final'!A:E,5,FALSE)=0,"",VLOOKUP(D8958,'Resources Final'!A:E,5,FALSE))</f>
        <v/>
      </c>
      <c r="N8958" s="7" t="str">
        <f>IF(VLOOKUP(D8958,'Resources Final'!A:F,6,FALSE)=0,"",VLOOKUP(D8958,'Resources Final'!A:F,6,FALSE))</f>
        <v/>
      </c>
      <c r="O8958" s="3" t="str">
        <f>IF(VLOOKUP(D8958,'Resources Final'!A:G,7,FALSE)=0,"",VLOOKUP(D8958,'Resources Final'!A:G,7,FALSE))</f>
        <v/>
      </c>
    </row>
    <row r="8959" spans="1:15" x14ac:dyDescent="0.2">
      <c r="A8959" s="11">
        <v>990</v>
      </c>
      <c r="B8959" s="11" t="str">
        <f t="shared" si="154"/>
        <v>Fred C. and Mary R. Koch Foundation_Frisbie, James20142000</v>
      </c>
      <c r="C8959" s="11" t="s">
        <v>4161</v>
      </c>
      <c r="D8959" s="11" t="s">
        <v>1307</v>
      </c>
      <c r="E8959" s="11" t="s">
        <v>1307</v>
      </c>
      <c r="F8959" s="4">
        <v>2000</v>
      </c>
      <c r="G8959" s="3">
        <v>2014</v>
      </c>
      <c r="H8959" s="3" t="s">
        <v>21</v>
      </c>
      <c r="I8959" s="12" t="s">
        <v>4162</v>
      </c>
      <c r="J8959" s="3">
        <v>102</v>
      </c>
      <c r="K8959" s="3" t="str">
        <f>IF(VLOOKUP(D8959,'Resources Final'!A:C,3,FALSE)=0,"",VLOOKUP(D8959,'Resources Final'!A:C,3,FALSE))</f>
        <v>Y</v>
      </c>
      <c r="L8959" s="3" t="str">
        <f>IF(VLOOKUP(D8959,'Resources Final'!A:D,4,FALSE)=0,"",VLOOKUP(D8959,'Resources Final'!A:D,4,FALSE))</f>
        <v/>
      </c>
      <c r="M8959" s="3" t="str">
        <f>IF(VLOOKUP(D8959,'Resources Final'!A:E,5,FALSE)=0,"",VLOOKUP(D8959,'Resources Final'!A:E,5,FALSE))</f>
        <v/>
      </c>
      <c r="N8959" s="7" t="str">
        <f>IF(VLOOKUP(D8959,'Resources Final'!A:F,6,FALSE)=0,"",VLOOKUP(D8959,'Resources Final'!A:F,6,FALSE))</f>
        <v/>
      </c>
      <c r="O8959" s="3" t="str">
        <f>IF(VLOOKUP(D8959,'Resources Final'!A:G,7,FALSE)=0,"",VLOOKUP(D8959,'Resources Final'!A:G,7,FALSE))</f>
        <v/>
      </c>
    </row>
    <row r="8960" spans="1:15" x14ac:dyDescent="0.2">
      <c r="A8960" s="11">
        <v>990</v>
      </c>
      <c r="B8960" s="11" t="str">
        <f t="shared" si="154"/>
        <v>Fred C. and Mary R. Koch Foundation_Jansen, James20142000</v>
      </c>
      <c r="C8960" s="11" t="s">
        <v>4161</v>
      </c>
      <c r="D8960" s="11" t="s">
        <v>1823</v>
      </c>
      <c r="E8960" s="11" t="s">
        <v>1823</v>
      </c>
      <c r="F8960" s="4">
        <v>2000</v>
      </c>
      <c r="G8960" s="3">
        <v>2014</v>
      </c>
      <c r="H8960" s="3" t="s">
        <v>21</v>
      </c>
      <c r="I8960" s="12" t="s">
        <v>4162</v>
      </c>
      <c r="J8960" s="3">
        <v>103</v>
      </c>
      <c r="K8960" s="3" t="str">
        <f>IF(VLOOKUP(D8960,'Resources Final'!A:C,3,FALSE)=0,"",VLOOKUP(D8960,'Resources Final'!A:C,3,FALSE))</f>
        <v>Y</v>
      </c>
      <c r="L8960" s="3" t="str">
        <f>IF(VLOOKUP(D8960,'Resources Final'!A:D,4,FALSE)=0,"",VLOOKUP(D8960,'Resources Final'!A:D,4,FALSE))</f>
        <v/>
      </c>
      <c r="M8960" s="3" t="str">
        <f>IF(VLOOKUP(D8960,'Resources Final'!A:E,5,FALSE)=0,"",VLOOKUP(D8960,'Resources Final'!A:E,5,FALSE))</f>
        <v/>
      </c>
      <c r="N8960" s="7" t="str">
        <f>IF(VLOOKUP(D8960,'Resources Final'!A:F,6,FALSE)=0,"",VLOOKUP(D8960,'Resources Final'!A:F,6,FALSE))</f>
        <v/>
      </c>
      <c r="O8960" s="3" t="str">
        <f>IF(VLOOKUP(D8960,'Resources Final'!A:G,7,FALSE)=0,"",VLOOKUP(D8960,'Resources Final'!A:G,7,FALSE))</f>
        <v/>
      </c>
    </row>
    <row r="8961" spans="1:15" x14ac:dyDescent="0.2">
      <c r="A8961" s="11">
        <v>990</v>
      </c>
      <c r="B8961" s="11" t="str">
        <f t="shared" si="154"/>
        <v>Fred C. and Mary R. Koch Foundation_Lundell, Jana20142000</v>
      </c>
      <c r="C8961" s="11" t="s">
        <v>4161</v>
      </c>
      <c r="D8961" s="11" t="s">
        <v>2228</v>
      </c>
      <c r="E8961" s="11" t="s">
        <v>2228</v>
      </c>
      <c r="F8961" s="4">
        <v>2000</v>
      </c>
      <c r="G8961" s="3">
        <v>2014</v>
      </c>
      <c r="H8961" s="3" t="s">
        <v>21</v>
      </c>
      <c r="I8961" s="12" t="s">
        <v>4162</v>
      </c>
      <c r="J8961" s="3">
        <v>104</v>
      </c>
      <c r="K8961" s="3" t="str">
        <f>IF(VLOOKUP(D8961,'Resources Final'!A:C,3,FALSE)=0,"",VLOOKUP(D8961,'Resources Final'!A:C,3,FALSE))</f>
        <v>Y</v>
      </c>
      <c r="L8961" s="3" t="str">
        <f>IF(VLOOKUP(D8961,'Resources Final'!A:D,4,FALSE)=0,"",VLOOKUP(D8961,'Resources Final'!A:D,4,FALSE))</f>
        <v/>
      </c>
      <c r="M8961" s="3" t="str">
        <f>IF(VLOOKUP(D8961,'Resources Final'!A:E,5,FALSE)=0,"",VLOOKUP(D8961,'Resources Final'!A:E,5,FALSE))</f>
        <v/>
      </c>
      <c r="N8961" s="7" t="str">
        <f>IF(VLOOKUP(D8961,'Resources Final'!A:F,6,FALSE)=0,"",VLOOKUP(D8961,'Resources Final'!A:F,6,FALSE))</f>
        <v/>
      </c>
      <c r="O8961" s="3" t="str">
        <f>IF(VLOOKUP(D8961,'Resources Final'!A:G,7,FALSE)=0,"",VLOOKUP(D8961,'Resources Final'!A:G,7,FALSE))</f>
        <v/>
      </c>
    </row>
    <row r="8962" spans="1:15" x14ac:dyDescent="0.2">
      <c r="A8962" s="11">
        <v>990</v>
      </c>
      <c r="B8962" s="11" t="str">
        <f t="shared" ref="B8962:B9025" si="155">C8962&amp;"_"&amp;D8962&amp;G8962&amp;F8962</f>
        <v>Fred C. and Mary R. Koch Foundation_Helfrich, Jared20142000</v>
      </c>
      <c r="C8962" s="11" t="s">
        <v>4161</v>
      </c>
      <c r="D8962" s="11" t="s">
        <v>1560</v>
      </c>
      <c r="E8962" s="11" t="s">
        <v>1560</v>
      </c>
      <c r="F8962" s="4">
        <v>2000</v>
      </c>
      <c r="G8962" s="3">
        <v>2014</v>
      </c>
      <c r="H8962" s="3" t="s">
        <v>21</v>
      </c>
      <c r="I8962" s="12" t="s">
        <v>4162</v>
      </c>
      <c r="J8962" s="3">
        <v>105</v>
      </c>
      <c r="K8962" s="3" t="str">
        <f>IF(VLOOKUP(D8962,'Resources Final'!A:C,3,FALSE)=0,"",VLOOKUP(D8962,'Resources Final'!A:C,3,FALSE))</f>
        <v>Y</v>
      </c>
      <c r="L8962" s="3" t="str">
        <f>IF(VLOOKUP(D8962,'Resources Final'!A:D,4,FALSE)=0,"",VLOOKUP(D8962,'Resources Final'!A:D,4,FALSE))</f>
        <v/>
      </c>
      <c r="M8962" s="3" t="str">
        <f>IF(VLOOKUP(D8962,'Resources Final'!A:E,5,FALSE)=0,"",VLOOKUP(D8962,'Resources Final'!A:E,5,FALSE))</f>
        <v/>
      </c>
      <c r="N8962" s="7" t="str">
        <f>IF(VLOOKUP(D8962,'Resources Final'!A:F,6,FALSE)=0,"",VLOOKUP(D8962,'Resources Final'!A:F,6,FALSE))</f>
        <v/>
      </c>
      <c r="O8962" s="3" t="str">
        <f>IF(VLOOKUP(D8962,'Resources Final'!A:G,7,FALSE)=0,"",VLOOKUP(D8962,'Resources Final'!A:G,7,FALSE))</f>
        <v/>
      </c>
    </row>
    <row r="8963" spans="1:15" x14ac:dyDescent="0.2">
      <c r="A8963" s="11">
        <v>990</v>
      </c>
      <c r="B8963" s="11" t="str">
        <f t="shared" si="155"/>
        <v>Fred C. and Mary R. Koch Foundation_Clavelli, Jason20142000</v>
      </c>
      <c r="C8963" s="11" t="s">
        <v>4161</v>
      </c>
      <c r="D8963" s="11" t="s">
        <v>749</v>
      </c>
      <c r="E8963" s="11" t="s">
        <v>749</v>
      </c>
      <c r="F8963" s="4">
        <v>2000</v>
      </c>
      <c r="G8963" s="3">
        <v>2014</v>
      </c>
      <c r="H8963" s="3" t="s">
        <v>21</v>
      </c>
      <c r="I8963" s="12" t="s">
        <v>4162</v>
      </c>
      <c r="J8963" s="3">
        <v>106</v>
      </c>
      <c r="K8963" s="3" t="str">
        <f>IF(VLOOKUP(D8963,'Resources Final'!A:C,3,FALSE)=0,"",VLOOKUP(D8963,'Resources Final'!A:C,3,FALSE))</f>
        <v>Y</v>
      </c>
      <c r="L8963" s="3" t="str">
        <f>IF(VLOOKUP(D8963,'Resources Final'!A:D,4,FALSE)=0,"",VLOOKUP(D8963,'Resources Final'!A:D,4,FALSE))</f>
        <v/>
      </c>
      <c r="M8963" s="3" t="str">
        <f>IF(VLOOKUP(D8963,'Resources Final'!A:E,5,FALSE)=0,"",VLOOKUP(D8963,'Resources Final'!A:E,5,FALSE))</f>
        <v/>
      </c>
      <c r="N8963" s="7" t="str">
        <f>IF(VLOOKUP(D8963,'Resources Final'!A:F,6,FALSE)=0,"",VLOOKUP(D8963,'Resources Final'!A:F,6,FALSE))</f>
        <v/>
      </c>
      <c r="O8963" s="3" t="str">
        <f>IF(VLOOKUP(D8963,'Resources Final'!A:G,7,FALSE)=0,"",VLOOKUP(D8963,'Resources Final'!A:G,7,FALSE))</f>
        <v/>
      </c>
    </row>
    <row r="8964" spans="1:15" x14ac:dyDescent="0.2">
      <c r="A8964" s="11">
        <v>990</v>
      </c>
      <c r="B8964" s="11" t="str">
        <f t="shared" si="155"/>
        <v>Fred C. and Mary R. Koch Foundation_Cook, Jenna20142000</v>
      </c>
      <c r="C8964" s="11" t="s">
        <v>4161</v>
      </c>
      <c r="D8964" s="11" t="s">
        <v>836</v>
      </c>
      <c r="E8964" s="11" t="s">
        <v>836</v>
      </c>
      <c r="F8964" s="4">
        <v>2000</v>
      </c>
      <c r="G8964" s="3">
        <v>2014</v>
      </c>
      <c r="H8964" s="3" t="s">
        <v>21</v>
      </c>
      <c r="I8964" s="12" t="s">
        <v>4162</v>
      </c>
      <c r="J8964" s="3">
        <v>107</v>
      </c>
      <c r="K8964" s="3" t="str">
        <f>IF(VLOOKUP(D8964,'Resources Final'!A:C,3,FALSE)=0,"",VLOOKUP(D8964,'Resources Final'!A:C,3,FALSE))</f>
        <v>Y</v>
      </c>
      <c r="L8964" s="3" t="str">
        <f>IF(VLOOKUP(D8964,'Resources Final'!A:D,4,FALSE)=0,"",VLOOKUP(D8964,'Resources Final'!A:D,4,FALSE))</f>
        <v/>
      </c>
      <c r="M8964" s="3" t="str">
        <f>IF(VLOOKUP(D8964,'Resources Final'!A:E,5,FALSE)=0,"",VLOOKUP(D8964,'Resources Final'!A:E,5,FALSE))</f>
        <v/>
      </c>
      <c r="N8964" s="7" t="str">
        <f>IF(VLOOKUP(D8964,'Resources Final'!A:F,6,FALSE)=0,"",VLOOKUP(D8964,'Resources Final'!A:F,6,FALSE))</f>
        <v/>
      </c>
      <c r="O8964" s="3" t="str">
        <f>IF(VLOOKUP(D8964,'Resources Final'!A:G,7,FALSE)=0,"",VLOOKUP(D8964,'Resources Final'!A:G,7,FALSE))</f>
        <v/>
      </c>
    </row>
    <row r="8965" spans="1:15" x14ac:dyDescent="0.2">
      <c r="A8965" s="11">
        <v>990</v>
      </c>
      <c r="B8965" s="11" t="str">
        <f t="shared" si="155"/>
        <v>Fred C. and Mary R. Koch Foundation_Lambert, Jenna20142000</v>
      </c>
      <c r="C8965" s="11" t="s">
        <v>4161</v>
      </c>
      <c r="D8965" s="11" t="s">
        <v>2092</v>
      </c>
      <c r="E8965" s="11" t="s">
        <v>2092</v>
      </c>
      <c r="F8965" s="4">
        <v>2000</v>
      </c>
      <c r="G8965" s="3">
        <v>2014</v>
      </c>
      <c r="H8965" s="3" t="s">
        <v>21</v>
      </c>
      <c r="I8965" s="12" t="s">
        <v>4162</v>
      </c>
      <c r="J8965" s="3">
        <v>108</v>
      </c>
      <c r="K8965" s="3" t="str">
        <f>IF(VLOOKUP(D8965,'Resources Final'!A:C,3,FALSE)=0,"",VLOOKUP(D8965,'Resources Final'!A:C,3,FALSE))</f>
        <v>Y</v>
      </c>
      <c r="L8965" s="3" t="str">
        <f>IF(VLOOKUP(D8965,'Resources Final'!A:D,4,FALSE)=0,"",VLOOKUP(D8965,'Resources Final'!A:D,4,FALSE))</f>
        <v/>
      </c>
      <c r="M8965" s="3" t="str">
        <f>IF(VLOOKUP(D8965,'Resources Final'!A:E,5,FALSE)=0,"",VLOOKUP(D8965,'Resources Final'!A:E,5,FALSE))</f>
        <v/>
      </c>
      <c r="N8965" s="7" t="str">
        <f>IF(VLOOKUP(D8965,'Resources Final'!A:F,6,FALSE)=0,"",VLOOKUP(D8965,'Resources Final'!A:F,6,FALSE))</f>
        <v/>
      </c>
      <c r="O8965" s="3" t="str">
        <f>IF(VLOOKUP(D8965,'Resources Final'!A:G,7,FALSE)=0,"",VLOOKUP(D8965,'Resources Final'!A:G,7,FALSE))</f>
        <v/>
      </c>
    </row>
    <row r="8966" spans="1:15" x14ac:dyDescent="0.2">
      <c r="A8966" s="11">
        <v>990</v>
      </c>
      <c r="B8966" s="11" t="str">
        <f t="shared" si="155"/>
        <v>Fred C. and Mary R. Koch Foundation_Latta, Jennifer20142000</v>
      </c>
      <c r="C8966" s="11" t="s">
        <v>4161</v>
      </c>
      <c r="D8966" s="11" t="s">
        <v>2111</v>
      </c>
      <c r="E8966" s="11" t="s">
        <v>2111</v>
      </c>
      <c r="F8966" s="4">
        <v>2000</v>
      </c>
      <c r="G8966" s="3">
        <v>2014</v>
      </c>
      <c r="H8966" s="3" t="s">
        <v>21</v>
      </c>
      <c r="I8966" s="12" t="s">
        <v>4162</v>
      </c>
      <c r="J8966" s="3">
        <v>109</v>
      </c>
      <c r="K8966" s="3" t="str">
        <f>IF(VLOOKUP(D8966,'Resources Final'!A:C,3,FALSE)=0,"",VLOOKUP(D8966,'Resources Final'!A:C,3,FALSE))</f>
        <v>Y</v>
      </c>
      <c r="L8966" s="3" t="str">
        <f>IF(VLOOKUP(D8966,'Resources Final'!A:D,4,FALSE)=0,"",VLOOKUP(D8966,'Resources Final'!A:D,4,FALSE))</f>
        <v/>
      </c>
      <c r="M8966" s="3" t="str">
        <f>IF(VLOOKUP(D8966,'Resources Final'!A:E,5,FALSE)=0,"",VLOOKUP(D8966,'Resources Final'!A:E,5,FALSE))</f>
        <v/>
      </c>
      <c r="N8966" s="7" t="str">
        <f>IF(VLOOKUP(D8966,'Resources Final'!A:F,6,FALSE)=0,"",VLOOKUP(D8966,'Resources Final'!A:F,6,FALSE))</f>
        <v/>
      </c>
      <c r="O8966" s="3" t="str">
        <f>IF(VLOOKUP(D8966,'Resources Final'!A:G,7,FALSE)=0,"",VLOOKUP(D8966,'Resources Final'!A:G,7,FALSE))</f>
        <v/>
      </c>
    </row>
    <row r="8967" spans="1:15" x14ac:dyDescent="0.2">
      <c r="A8967" s="11">
        <v>990</v>
      </c>
      <c r="B8967" s="11" t="str">
        <f t="shared" si="155"/>
        <v>Fred C. and Mary R. Koch Foundation_Diaz, Jenny20142000</v>
      </c>
      <c r="C8967" s="11" t="s">
        <v>4161</v>
      </c>
      <c r="D8967" s="11" t="s">
        <v>989</v>
      </c>
      <c r="E8967" s="11" t="s">
        <v>989</v>
      </c>
      <c r="F8967" s="4">
        <v>2000</v>
      </c>
      <c r="G8967" s="3">
        <v>2014</v>
      </c>
      <c r="H8967" s="3" t="s">
        <v>21</v>
      </c>
      <c r="I8967" s="12" t="s">
        <v>4162</v>
      </c>
      <c r="J8967" s="3">
        <v>110</v>
      </c>
      <c r="K8967" s="3" t="str">
        <f>IF(VLOOKUP(D8967,'Resources Final'!A:C,3,FALSE)=0,"",VLOOKUP(D8967,'Resources Final'!A:C,3,FALSE))</f>
        <v>Y</v>
      </c>
      <c r="L8967" s="3" t="str">
        <f>IF(VLOOKUP(D8967,'Resources Final'!A:D,4,FALSE)=0,"",VLOOKUP(D8967,'Resources Final'!A:D,4,FALSE))</f>
        <v/>
      </c>
      <c r="M8967" s="3" t="str">
        <f>IF(VLOOKUP(D8967,'Resources Final'!A:E,5,FALSE)=0,"",VLOOKUP(D8967,'Resources Final'!A:E,5,FALSE))</f>
        <v/>
      </c>
      <c r="N8967" s="7" t="str">
        <f>IF(VLOOKUP(D8967,'Resources Final'!A:F,6,FALSE)=0,"",VLOOKUP(D8967,'Resources Final'!A:F,6,FALSE))</f>
        <v/>
      </c>
      <c r="O8967" s="3" t="str">
        <f>IF(VLOOKUP(D8967,'Resources Final'!A:G,7,FALSE)=0,"",VLOOKUP(D8967,'Resources Final'!A:G,7,FALSE))</f>
        <v/>
      </c>
    </row>
    <row r="8968" spans="1:15" x14ac:dyDescent="0.2">
      <c r="A8968" s="11">
        <v>990</v>
      </c>
      <c r="B8968" s="11" t="str">
        <f t="shared" si="155"/>
        <v>Fred C. and Mary R. Koch Foundation_Baucom, Jessica20142000</v>
      </c>
      <c r="C8968" s="11" t="s">
        <v>4161</v>
      </c>
      <c r="D8968" s="11" t="s">
        <v>362</v>
      </c>
      <c r="E8968" s="11" t="s">
        <v>362</v>
      </c>
      <c r="F8968" s="4">
        <v>2000</v>
      </c>
      <c r="G8968" s="3">
        <v>2014</v>
      </c>
      <c r="H8968" s="3" t="s">
        <v>21</v>
      </c>
      <c r="I8968" s="12" t="s">
        <v>4162</v>
      </c>
      <c r="J8968" s="3">
        <v>111</v>
      </c>
      <c r="K8968" s="3" t="str">
        <f>IF(VLOOKUP(D8968,'Resources Final'!A:C,3,FALSE)=0,"",VLOOKUP(D8968,'Resources Final'!A:C,3,FALSE))</f>
        <v>Y</v>
      </c>
      <c r="L8968" s="3" t="str">
        <f>IF(VLOOKUP(D8968,'Resources Final'!A:D,4,FALSE)=0,"",VLOOKUP(D8968,'Resources Final'!A:D,4,FALSE))</f>
        <v/>
      </c>
      <c r="M8968" s="3" t="str">
        <f>IF(VLOOKUP(D8968,'Resources Final'!A:E,5,FALSE)=0,"",VLOOKUP(D8968,'Resources Final'!A:E,5,FALSE))</f>
        <v/>
      </c>
      <c r="N8968" s="7" t="str">
        <f>IF(VLOOKUP(D8968,'Resources Final'!A:F,6,FALSE)=0,"",VLOOKUP(D8968,'Resources Final'!A:F,6,FALSE))</f>
        <v/>
      </c>
      <c r="O8968" s="3" t="str">
        <f>IF(VLOOKUP(D8968,'Resources Final'!A:G,7,FALSE)=0,"",VLOOKUP(D8968,'Resources Final'!A:G,7,FALSE))</f>
        <v/>
      </c>
    </row>
    <row r="8969" spans="1:15" x14ac:dyDescent="0.2">
      <c r="A8969" s="11">
        <v>990</v>
      </c>
      <c r="B8969" s="11" t="str">
        <f t="shared" si="155"/>
        <v>Fred C. and Mary R. Koch Foundation_Fritsche, Jessica20142000</v>
      </c>
      <c r="C8969" s="11" t="s">
        <v>4161</v>
      </c>
      <c r="D8969" s="11" t="s">
        <v>1309</v>
      </c>
      <c r="E8969" s="11" t="s">
        <v>1309</v>
      </c>
      <c r="F8969" s="4">
        <v>2000</v>
      </c>
      <c r="G8969" s="3">
        <v>2014</v>
      </c>
      <c r="H8969" s="3" t="s">
        <v>21</v>
      </c>
      <c r="I8969" s="12" t="s">
        <v>4162</v>
      </c>
      <c r="J8969" s="3">
        <v>112</v>
      </c>
      <c r="K8969" s="3" t="str">
        <f>IF(VLOOKUP(D8969,'Resources Final'!A:C,3,FALSE)=0,"",VLOOKUP(D8969,'Resources Final'!A:C,3,FALSE))</f>
        <v>Y</v>
      </c>
      <c r="L8969" s="3" t="str">
        <f>IF(VLOOKUP(D8969,'Resources Final'!A:D,4,FALSE)=0,"",VLOOKUP(D8969,'Resources Final'!A:D,4,FALSE))</f>
        <v/>
      </c>
      <c r="M8969" s="3" t="str">
        <f>IF(VLOOKUP(D8969,'Resources Final'!A:E,5,FALSE)=0,"",VLOOKUP(D8969,'Resources Final'!A:E,5,FALSE))</f>
        <v/>
      </c>
      <c r="N8969" s="7" t="str">
        <f>IF(VLOOKUP(D8969,'Resources Final'!A:F,6,FALSE)=0,"",VLOOKUP(D8969,'Resources Final'!A:F,6,FALSE))</f>
        <v/>
      </c>
      <c r="O8969" s="3" t="str">
        <f>IF(VLOOKUP(D8969,'Resources Final'!A:G,7,FALSE)=0,"",VLOOKUP(D8969,'Resources Final'!A:G,7,FALSE))</f>
        <v/>
      </c>
    </row>
    <row r="8970" spans="1:15" x14ac:dyDescent="0.2">
      <c r="A8970" s="11">
        <v>990</v>
      </c>
      <c r="B8970" s="11" t="str">
        <f t="shared" si="155"/>
        <v>Fred C. and Mary R. Koch Foundation_Keever, Jessica20142000</v>
      </c>
      <c r="C8970" s="11" t="s">
        <v>4161</v>
      </c>
      <c r="D8970" s="11" t="s">
        <v>1969</v>
      </c>
      <c r="E8970" s="11" t="s">
        <v>1969</v>
      </c>
      <c r="F8970" s="4">
        <v>2000</v>
      </c>
      <c r="G8970" s="3">
        <v>2014</v>
      </c>
      <c r="H8970" s="3" t="s">
        <v>21</v>
      </c>
      <c r="I8970" s="12" t="s">
        <v>4162</v>
      </c>
      <c r="J8970" s="3">
        <v>113</v>
      </c>
      <c r="K8970" s="3" t="str">
        <f>IF(VLOOKUP(D8970,'Resources Final'!A:C,3,FALSE)=0,"",VLOOKUP(D8970,'Resources Final'!A:C,3,FALSE))</f>
        <v>Y</v>
      </c>
      <c r="L8970" s="3" t="str">
        <f>IF(VLOOKUP(D8970,'Resources Final'!A:D,4,FALSE)=0,"",VLOOKUP(D8970,'Resources Final'!A:D,4,FALSE))</f>
        <v/>
      </c>
      <c r="M8970" s="3" t="str">
        <f>IF(VLOOKUP(D8970,'Resources Final'!A:E,5,FALSE)=0,"",VLOOKUP(D8970,'Resources Final'!A:E,5,FALSE))</f>
        <v/>
      </c>
      <c r="N8970" s="7" t="str">
        <f>IF(VLOOKUP(D8970,'Resources Final'!A:F,6,FALSE)=0,"",VLOOKUP(D8970,'Resources Final'!A:F,6,FALSE))</f>
        <v/>
      </c>
      <c r="O8970" s="3" t="str">
        <f>IF(VLOOKUP(D8970,'Resources Final'!A:G,7,FALSE)=0,"",VLOOKUP(D8970,'Resources Final'!A:G,7,FALSE))</f>
        <v/>
      </c>
    </row>
    <row r="8971" spans="1:15" x14ac:dyDescent="0.2">
      <c r="A8971" s="11">
        <v>990</v>
      </c>
      <c r="B8971" s="11" t="str">
        <f t="shared" si="155"/>
        <v>Fred C. and Mary R. Koch Foundation_Mickey, Jessica20142000</v>
      </c>
      <c r="C8971" s="11" t="s">
        <v>4161</v>
      </c>
      <c r="D8971" s="11" t="s">
        <v>2451</v>
      </c>
      <c r="E8971" s="11" t="s">
        <v>2451</v>
      </c>
      <c r="F8971" s="4">
        <v>2000</v>
      </c>
      <c r="G8971" s="3">
        <v>2014</v>
      </c>
      <c r="H8971" s="3" t="s">
        <v>21</v>
      </c>
      <c r="I8971" s="12" t="s">
        <v>4162</v>
      </c>
      <c r="J8971" s="3">
        <v>114</v>
      </c>
      <c r="K8971" s="3" t="str">
        <f>IF(VLOOKUP(D8971,'Resources Final'!A:C,3,FALSE)=0,"",VLOOKUP(D8971,'Resources Final'!A:C,3,FALSE))</f>
        <v>Y</v>
      </c>
      <c r="L8971" s="3" t="str">
        <f>IF(VLOOKUP(D8971,'Resources Final'!A:D,4,FALSE)=0,"",VLOOKUP(D8971,'Resources Final'!A:D,4,FALSE))</f>
        <v/>
      </c>
      <c r="M8971" s="3" t="str">
        <f>IF(VLOOKUP(D8971,'Resources Final'!A:E,5,FALSE)=0,"",VLOOKUP(D8971,'Resources Final'!A:E,5,FALSE))</f>
        <v/>
      </c>
      <c r="N8971" s="7" t="str">
        <f>IF(VLOOKUP(D8971,'Resources Final'!A:F,6,FALSE)=0,"",VLOOKUP(D8971,'Resources Final'!A:F,6,FALSE))</f>
        <v/>
      </c>
      <c r="O8971" s="3" t="str">
        <f>IF(VLOOKUP(D8971,'Resources Final'!A:G,7,FALSE)=0,"",VLOOKUP(D8971,'Resources Final'!A:G,7,FALSE))</f>
        <v/>
      </c>
    </row>
    <row r="8972" spans="1:15" x14ac:dyDescent="0.2">
      <c r="A8972" s="11">
        <v>990</v>
      </c>
      <c r="B8972" s="11" t="str">
        <f t="shared" si="155"/>
        <v>Fred C. and Mary R. Koch Foundation_Palski, Jill20142000</v>
      </c>
      <c r="C8972" s="11" t="s">
        <v>4161</v>
      </c>
      <c r="D8972" s="11" t="s">
        <v>2795</v>
      </c>
      <c r="E8972" s="11" t="s">
        <v>2795</v>
      </c>
      <c r="F8972" s="4">
        <v>2000</v>
      </c>
      <c r="G8972" s="3">
        <v>2014</v>
      </c>
      <c r="H8972" s="3" t="s">
        <v>21</v>
      </c>
      <c r="I8972" s="12" t="s">
        <v>4162</v>
      </c>
      <c r="J8972" s="3">
        <v>115</v>
      </c>
      <c r="K8972" s="3" t="str">
        <f>IF(VLOOKUP(D8972,'Resources Final'!A:C,3,FALSE)=0,"",VLOOKUP(D8972,'Resources Final'!A:C,3,FALSE))</f>
        <v>Y</v>
      </c>
      <c r="L8972" s="3" t="str">
        <f>IF(VLOOKUP(D8972,'Resources Final'!A:D,4,FALSE)=0,"",VLOOKUP(D8972,'Resources Final'!A:D,4,FALSE))</f>
        <v/>
      </c>
      <c r="M8972" s="3" t="str">
        <f>IF(VLOOKUP(D8972,'Resources Final'!A:E,5,FALSE)=0,"",VLOOKUP(D8972,'Resources Final'!A:E,5,FALSE))</f>
        <v/>
      </c>
      <c r="N8972" s="7" t="str">
        <f>IF(VLOOKUP(D8972,'Resources Final'!A:F,6,FALSE)=0,"",VLOOKUP(D8972,'Resources Final'!A:F,6,FALSE))</f>
        <v/>
      </c>
      <c r="O8972" s="3" t="str">
        <f>IF(VLOOKUP(D8972,'Resources Final'!A:G,7,FALSE)=0,"",VLOOKUP(D8972,'Resources Final'!A:G,7,FALSE))</f>
        <v/>
      </c>
    </row>
    <row r="8973" spans="1:15" x14ac:dyDescent="0.2">
      <c r="A8973" s="11">
        <v>990</v>
      </c>
      <c r="B8973" s="11" t="str">
        <f t="shared" si="155"/>
        <v>Fred C. and Mary R. Koch Foundation_Osborne, Joanna20142000</v>
      </c>
      <c r="C8973" s="11" t="s">
        <v>4161</v>
      </c>
      <c r="D8973" s="11" t="s">
        <v>2753</v>
      </c>
      <c r="E8973" s="11" t="s">
        <v>2753</v>
      </c>
      <c r="F8973" s="4">
        <v>2000</v>
      </c>
      <c r="G8973" s="3">
        <v>2014</v>
      </c>
      <c r="H8973" s="3" t="s">
        <v>21</v>
      </c>
      <c r="I8973" s="12" t="s">
        <v>4162</v>
      </c>
      <c r="J8973" s="3">
        <v>116</v>
      </c>
      <c r="K8973" s="3" t="str">
        <f>IF(VLOOKUP(D8973,'Resources Final'!A:C,3,FALSE)=0,"",VLOOKUP(D8973,'Resources Final'!A:C,3,FALSE))</f>
        <v>Y</v>
      </c>
      <c r="L8973" s="3" t="str">
        <f>IF(VLOOKUP(D8973,'Resources Final'!A:D,4,FALSE)=0,"",VLOOKUP(D8973,'Resources Final'!A:D,4,FALSE))</f>
        <v/>
      </c>
      <c r="M8973" s="3" t="str">
        <f>IF(VLOOKUP(D8973,'Resources Final'!A:E,5,FALSE)=0,"",VLOOKUP(D8973,'Resources Final'!A:E,5,FALSE))</f>
        <v/>
      </c>
      <c r="N8973" s="7" t="str">
        <f>IF(VLOOKUP(D8973,'Resources Final'!A:F,6,FALSE)=0,"",VLOOKUP(D8973,'Resources Final'!A:F,6,FALSE))</f>
        <v/>
      </c>
      <c r="O8973" s="3" t="str">
        <f>IF(VLOOKUP(D8973,'Resources Final'!A:G,7,FALSE)=0,"",VLOOKUP(D8973,'Resources Final'!A:G,7,FALSE))</f>
        <v/>
      </c>
    </row>
    <row r="8974" spans="1:15" x14ac:dyDescent="0.2">
      <c r="A8974" s="11">
        <v>990</v>
      </c>
      <c r="B8974" s="11" t="str">
        <f t="shared" si="155"/>
        <v>Fred C. and Mary R. Koch Foundation_Go, Jonathan20142000</v>
      </c>
      <c r="C8974" s="11" t="s">
        <v>4161</v>
      </c>
      <c r="D8974" s="11" t="s">
        <v>1413</v>
      </c>
      <c r="E8974" s="11" t="s">
        <v>1413</v>
      </c>
      <c r="F8974" s="4">
        <v>2000</v>
      </c>
      <c r="G8974" s="3">
        <v>2014</v>
      </c>
      <c r="H8974" s="3" t="s">
        <v>21</v>
      </c>
      <c r="I8974" s="12" t="s">
        <v>4162</v>
      </c>
      <c r="J8974" s="3">
        <v>117</v>
      </c>
      <c r="K8974" s="3" t="str">
        <f>IF(VLOOKUP(D8974,'Resources Final'!A:C,3,FALSE)=0,"",VLOOKUP(D8974,'Resources Final'!A:C,3,FALSE))</f>
        <v>Y</v>
      </c>
      <c r="L8974" s="3" t="str">
        <f>IF(VLOOKUP(D8974,'Resources Final'!A:D,4,FALSE)=0,"",VLOOKUP(D8974,'Resources Final'!A:D,4,FALSE))</f>
        <v/>
      </c>
      <c r="M8974" s="3" t="str">
        <f>IF(VLOOKUP(D8974,'Resources Final'!A:E,5,FALSE)=0,"",VLOOKUP(D8974,'Resources Final'!A:E,5,FALSE))</f>
        <v/>
      </c>
      <c r="N8974" s="7" t="str">
        <f>IF(VLOOKUP(D8974,'Resources Final'!A:F,6,FALSE)=0,"",VLOOKUP(D8974,'Resources Final'!A:F,6,FALSE))</f>
        <v/>
      </c>
      <c r="O8974" s="3" t="str">
        <f>IF(VLOOKUP(D8974,'Resources Final'!A:G,7,FALSE)=0,"",VLOOKUP(D8974,'Resources Final'!A:G,7,FALSE))</f>
        <v/>
      </c>
    </row>
    <row r="8975" spans="1:15" x14ac:dyDescent="0.2">
      <c r="A8975" s="11">
        <v>990</v>
      </c>
      <c r="B8975" s="11" t="str">
        <f t="shared" si="155"/>
        <v>Fred C. and Mary R. Koch Foundation_Grunewald, Jonathan20142000</v>
      </c>
      <c r="C8975" s="11" t="s">
        <v>4161</v>
      </c>
      <c r="D8975" s="11" t="s">
        <v>1473</v>
      </c>
      <c r="E8975" s="11" t="s">
        <v>1473</v>
      </c>
      <c r="F8975" s="4">
        <v>2000</v>
      </c>
      <c r="G8975" s="3">
        <v>2014</v>
      </c>
      <c r="H8975" s="3" t="s">
        <v>21</v>
      </c>
      <c r="I8975" s="12" t="s">
        <v>4162</v>
      </c>
      <c r="J8975" s="3">
        <v>118</v>
      </c>
      <c r="K8975" s="3" t="str">
        <f>IF(VLOOKUP(D8975,'Resources Final'!A:C,3,FALSE)=0,"",VLOOKUP(D8975,'Resources Final'!A:C,3,FALSE))</f>
        <v>Y</v>
      </c>
      <c r="L8975" s="3" t="str">
        <f>IF(VLOOKUP(D8975,'Resources Final'!A:D,4,FALSE)=0,"",VLOOKUP(D8975,'Resources Final'!A:D,4,FALSE))</f>
        <v/>
      </c>
      <c r="M8975" s="3" t="str">
        <f>IF(VLOOKUP(D8975,'Resources Final'!A:E,5,FALSE)=0,"",VLOOKUP(D8975,'Resources Final'!A:E,5,FALSE))</f>
        <v/>
      </c>
      <c r="N8975" s="7" t="str">
        <f>IF(VLOOKUP(D8975,'Resources Final'!A:F,6,FALSE)=0,"",VLOOKUP(D8975,'Resources Final'!A:F,6,FALSE))</f>
        <v/>
      </c>
      <c r="O8975" s="3" t="str">
        <f>IF(VLOOKUP(D8975,'Resources Final'!A:G,7,FALSE)=0,"",VLOOKUP(D8975,'Resources Final'!A:G,7,FALSE))</f>
        <v/>
      </c>
    </row>
    <row r="8976" spans="1:15" x14ac:dyDescent="0.2">
      <c r="A8976" s="11">
        <v>990</v>
      </c>
      <c r="B8976" s="11" t="str">
        <f t="shared" si="155"/>
        <v>Fred C. and Mary R. Koch Foundation_Schwinn, Jonathan20142000</v>
      </c>
      <c r="C8976" s="11" t="s">
        <v>4161</v>
      </c>
      <c r="D8976" s="11" t="s">
        <v>3263</v>
      </c>
      <c r="E8976" s="11" t="s">
        <v>3263</v>
      </c>
      <c r="F8976" s="4">
        <v>2000</v>
      </c>
      <c r="G8976" s="3">
        <v>2014</v>
      </c>
      <c r="H8976" s="3" t="s">
        <v>21</v>
      </c>
      <c r="I8976" s="12" t="s">
        <v>4162</v>
      </c>
      <c r="J8976" s="3">
        <v>119</v>
      </c>
      <c r="K8976" s="3" t="str">
        <f>IF(VLOOKUP(D8976,'Resources Final'!A:C,3,FALSE)=0,"",VLOOKUP(D8976,'Resources Final'!A:C,3,FALSE))</f>
        <v>Y</v>
      </c>
      <c r="L8976" s="3" t="str">
        <f>IF(VLOOKUP(D8976,'Resources Final'!A:D,4,FALSE)=0,"",VLOOKUP(D8976,'Resources Final'!A:D,4,FALSE))</f>
        <v/>
      </c>
      <c r="M8976" s="3" t="str">
        <f>IF(VLOOKUP(D8976,'Resources Final'!A:E,5,FALSE)=0,"",VLOOKUP(D8976,'Resources Final'!A:E,5,FALSE))</f>
        <v/>
      </c>
      <c r="N8976" s="7" t="str">
        <f>IF(VLOOKUP(D8976,'Resources Final'!A:F,6,FALSE)=0,"",VLOOKUP(D8976,'Resources Final'!A:F,6,FALSE))</f>
        <v/>
      </c>
      <c r="O8976" s="3" t="str">
        <f>IF(VLOOKUP(D8976,'Resources Final'!A:G,7,FALSE)=0,"",VLOOKUP(D8976,'Resources Final'!A:G,7,FALSE))</f>
        <v/>
      </c>
    </row>
    <row r="8977" spans="1:15" x14ac:dyDescent="0.2">
      <c r="A8977" s="11">
        <v>990</v>
      </c>
      <c r="B8977" s="11" t="str">
        <f t="shared" si="155"/>
        <v>Fred C. and Mary R. Koch Foundation_Lavalle, Jonathon20142000</v>
      </c>
      <c r="C8977" s="11" t="s">
        <v>4161</v>
      </c>
      <c r="D8977" s="11" t="s">
        <v>2116</v>
      </c>
      <c r="E8977" s="11" t="s">
        <v>2116</v>
      </c>
      <c r="F8977" s="4">
        <v>2000</v>
      </c>
      <c r="G8977" s="3">
        <v>2014</v>
      </c>
      <c r="H8977" s="3" t="s">
        <v>21</v>
      </c>
      <c r="I8977" s="12" t="s">
        <v>4162</v>
      </c>
      <c r="J8977" s="3">
        <v>120</v>
      </c>
      <c r="K8977" s="3" t="str">
        <f>IF(VLOOKUP(D8977,'Resources Final'!A:C,3,FALSE)=0,"",VLOOKUP(D8977,'Resources Final'!A:C,3,FALSE))</f>
        <v>Y</v>
      </c>
      <c r="L8977" s="3" t="str">
        <f>IF(VLOOKUP(D8977,'Resources Final'!A:D,4,FALSE)=0,"",VLOOKUP(D8977,'Resources Final'!A:D,4,FALSE))</f>
        <v/>
      </c>
      <c r="M8977" s="3" t="str">
        <f>IF(VLOOKUP(D8977,'Resources Final'!A:E,5,FALSE)=0,"",VLOOKUP(D8977,'Resources Final'!A:E,5,FALSE))</f>
        <v/>
      </c>
      <c r="N8977" s="7" t="str">
        <f>IF(VLOOKUP(D8977,'Resources Final'!A:F,6,FALSE)=0,"",VLOOKUP(D8977,'Resources Final'!A:F,6,FALSE))</f>
        <v/>
      </c>
      <c r="O8977" s="3" t="str">
        <f>IF(VLOOKUP(D8977,'Resources Final'!A:G,7,FALSE)=0,"",VLOOKUP(D8977,'Resources Final'!A:G,7,FALSE))</f>
        <v/>
      </c>
    </row>
    <row r="8978" spans="1:15" x14ac:dyDescent="0.2">
      <c r="A8978" s="11">
        <v>990</v>
      </c>
      <c r="B8978" s="11" t="str">
        <f t="shared" si="155"/>
        <v>Fred C. and Mary R. Koch Foundation_Lundell, Jordan20142000</v>
      </c>
      <c r="C8978" s="11" t="s">
        <v>4161</v>
      </c>
      <c r="D8978" s="11" t="s">
        <v>2229</v>
      </c>
      <c r="E8978" s="11" t="s">
        <v>2229</v>
      </c>
      <c r="F8978" s="4">
        <v>2000</v>
      </c>
      <c r="G8978" s="3">
        <v>2014</v>
      </c>
      <c r="H8978" s="3" t="s">
        <v>21</v>
      </c>
      <c r="I8978" s="12" t="s">
        <v>4162</v>
      </c>
      <c r="J8978" s="3">
        <v>121</v>
      </c>
      <c r="K8978" s="3" t="str">
        <f>IF(VLOOKUP(D8978,'Resources Final'!A:C,3,FALSE)=0,"",VLOOKUP(D8978,'Resources Final'!A:C,3,FALSE))</f>
        <v>Y</v>
      </c>
      <c r="L8978" s="3" t="str">
        <f>IF(VLOOKUP(D8978,'Resources Final'!A:D,4,FALSE)=0,"",VLOOKUP(D8978,'Resources Final'!A:D,4,FALSE))</f>
        <v/>
      </c>
      <c r="M8978" s="3" t="str">
        <f>IF(VLOOKUP(D8978,'Resources Final'!A:E,5,FALSE)=0,"",VLOOKUP(D8978,'Resources Final'!A:E,5,FALSE))</f>
        <v/>
      </c>
      <c r="N8978" s="7" t="str">
        <f>IF(VLOOKUP(D8978,'Resources Final'!A:F,6,FALSE)=0,"",VLOOKUP(D8978,'Resources Final'!A:F,6,FALSE))</f>
        <v/>
      </c>
      <c r="O8978" s="3" t="str">
        <f>IF(VLOOKUP(D8978,'Resources Final'!A:G,7,FALSE)=0,"",VLOOKUP(D8978,'Resources Final'!A:G,7,FALSE))</f>
        <v/>
      </c>
    </row>
    <row r="8979" spans="1:15" x14ac:dyDescent="0.2">
      <c r="A8979" s="11">
        <v>990</v>
      </c>
      <c r="B8979" s="11" t="str">
        <f t="shared" si="155"/>
        <v>Fred C. and Mary R. Koch Foundation_Gathright, Joshua20142000</v>
      </c>
      <c r="C8979" s="11" t="s">
        <v>4161</v>
      </c>
      <c r="D8979" s="11" t="s">
        <v>1356</v>
      </c>
      <c r="E8979" s="11" t="s">
        <v>1356</v>
      </c>
      <c r="F8979" s="4">
        <v>2000</v>
      </c>
      <c r="G8979" s="3">
        <v>2014</v>
      </c>
      <c r="H8979" s="3" t="s">
        <v>21</v>
      </c>
      <c r="I8979" s="12" t="s">
        <v>4162</v>
      </c>
      <c r="J8979" s="3">
        <v>122</v>
      </c>
      <c r="K8979" s="3" t="str">
        <f>IF(VLOOKUP(D8979,'Resources Final'!A:C,3,FALSE)=0,"",VLOOKUP(D8979,'Resources Final'!A:C,3,FALSE))</f>
        <v>Y</v>
      </c>
      <c r="L8979" s="3" t="str">
        <f>IF(VLOOKUP(D8979,'Resources Final'!A:D,4,FALSE)=0,"",VLOOKUP(D8979,'Resources Final'!A:D,4,FALSE))</f>
        <v/>
      </c>
      <c r="M8979" s="3" t="str">
        <f>IF(VLOOKUP(D8979,'Resources Final'!A:E,5,FALSE)=0,"",VLOOKUP(D8979,'Resources Final'!A:E,5,FALSE))</f>
        <v/>
      </c>
      <c r="N8979" s="7" t="str">
        <f>IF(VLOOKUP(D8979,'Resources Final'!A:F,6,FALSE)=0,"",VLOOKUP(D8979,'Resources Final'!A:F,6,FALSE))</f>
        <v/>
      </c>
      <c r="O8979" s="3" t="str">
        <f>IF(VLOOKUP(D8979,'Resources Final'!A:G,7,FALSE)=0,"",VLOOKUP(D8979,'Resources Final'!A:G,7,FALSE))</f>
        <v/>
      </c>
    </row>
    <row r="8980" spans="1:15" x14ac:dyDescent="0.2">
      <c r="A8980" s="11">
        <v>990</v>
      </c>
      <c r="B8980" s="11" t="str">
        <f t="shared" si="155"/>
        <v>Fred C. and Mary R. Koch Foundation_Hoover, Joshua20142000</v>
      </c>
      <c r="C8980" s="11" t="s">
        <v>4161</v>
      </c>
      <c r="D8980" s="11" t="s">
        <v>1613</v>
      </c>
      <c r="E8980" s="11" t="s">
        <v>1613</v>
      </c>
      <c r="F8980" s="4">
        <v>2000</v>
      </c>
      <c r="G8980" s="3">
        <v>2014</v>
      </c>
      <c r="H8980" s="3" t="s">
        <v>21</v>
      </c>
      <c r="I8980" s="12" t="s">
        <v>4162</v>
      </c>
      <c r="J8980" s="3">
        <v>123</v>
      </c>
      <c r="K8980" s="3" t="str">
        <f>IF(VLOOKUP(D8980,'Resources Final'!A:C,3,FALSE)=0,"",VLOOKUP(D8980,'Resources Final'!A:C,3,FALSE))</f>
        <v>Y</v>
      </c>
      <c r="L8980" s="3" t="str">
        <f>IF(VLOOKUP(D8980,'Resources Final'!A:D,4,FALSE)=0,"",VLOOKUP(D8980,'Resources Final'!A:D,4,FALSE))</f>
        <v/>
      </c>
      <c r="M8980" s="3" t="str">
        <f>IF(VLOOKUP(D8980,'Resources Final'!A:E,5,FALSE)=0,"",VLOOKUP(D8980,'Resources Final'!A:E,5,FALSE))</f>
        <v/>
      </c>
      <c r="N8980" s="7" t="str">
        <f>IF(VLOOKUP(D8980,'Resources Final'!A:F,6,FALSE)=0,"",VLOOKUP(D8980,'Resources Final'!A:F,6,FALSE))</f>
        <v/>
      </c>
      <c r="O8980" s="3" t="str">
        <f>IF(VLOOKUP(D8980,'Resources Final'!A:G,7,FALSE)=0,"",VLOOKUP(D8980,'Resources Final'!A:G,7,FALSE))</f>
        <v/>
      </c>
    </row>
    <row r="8981" spans="1:15" x14ac:dyDescent="0.2">
      <c r="A8981" s="11">
        <v>990</v>
      </c>
      <c r="B8981" s="11" t="str">
        <f t="shared" si="155"/>
        <v>Fred C. and Mary R. Koch Foundation_Yonkin, Joshua20142000</v>
      </c>
      <c r="C8981" s="11" t="s">
        <v>4161</v>
      </c>
      <c r="D8981" s="11" t="s">
        <v>4116</v>
      </c>
      <c r="E8981" s="11" t="s">
        <v>4116</v>
      </c>
      <c r="F8981" s="4">
        <v>2000</v>
      </c>
      <c r="G8981" s="3">
        <v>2014</v>
      </c>
      <c r="H8981" s="3" t="s">
        <v>21</v>
      </c>
      <c r="I8981" s="12" t="s">
        <v>4162</v>
      </c>
      <c r="J8981" s="3">
        <v>124</v>
      </c>
      <c r="K8981" s="3" t="str">
        <f>IF(VLOOKUP(D8981,'Resources Final'!A:C,3,FALSE)=0,"",VLOOKUP(D8981,'Resources Final'!A:C,3,FALSE))</f>
        <v>Y</v>
      </c>
      <c r="L8981" s="3" t="str">
        <f>IF(VLOOKUP(D8981,'Resources Final'!A:D,4,FALSE)=0,"",VLOOKUP(D8981,'Resources Final'!A:D,4,FALSE))</f>
        <v/>
      </c>
      <c r="M8981" s="3" t="str">
        <f>IF(VLOOKUP(D8981,'Resources Final'!A:E,5,FALSE)=0,"",VLOOKUP(D8981,'Resources Final'!A:E,5,FALSE))</f>
        <v/>
      </c>
      <c r="N8981" s="7" t="str">
        <f>IF(VLOOKUP(D8981,'Resources Final'!A:F,6,FALSE)=0,"",VLOOKUP(D8981,'Resources Final'!A:F,6,FALSE))</f>
        <v/>
      </c>
      <c r="O8981" s="3" t="str">
        <f>IF(VLOOKUP(D8981,'Resources Final'!A:G,7,FALSE)=0,"",VLOOKUP(D8981,'Resources Final'!A:G,7,FALSE))</f>
        <v/>
      </c>
    </row>
    <row r="8982" spans="1:15" x14ac:dyDescent="0.2">
      <c r="A8982" s="11">
        <v>990</v>
      </c>
      <c r="B8982" s="11" t="str">
        <f t="shared" si="155"/>
        <v>Fred C. and Mary R. Koch Foundation_Blischak, Julianna20142000</v>
      </c>
      <c r="C8982" s="11" t="s">
        <v>4161</v>
      </c>
      <c r="D8982" s="11" t="s">
        <v>447</v>
      </c>
      <c r="E8982" s="11" t="s">
        <v>447</v>
      </c>
      <c r="F8982" s="4">
        <v>2000</v>
      </c>
      <c r="G8982" s="3">
        <v>2014</v>
      </c>
      <c r="H8982" s="3" t="s">
        <v>21</v>
      </c>
      <c r="I8982" s="12" t="s">
        <v>4162</v>
      </c>
      <c r="J8982" s="3">
        <v>125</v>
      </c>
      <c r="K8982" s="3" t="str">
        <f>IF(VLOOKUP(D8982,'Resources Final'!A:C,3,FALSE)=0,"",VLOOKUP(D8982,'Resources Final'!A:C,3,FALSE))</f>
        <v>Y</v>
      </c>
      <c r="L8982" s="3" t="str">
        <f>IF(VLOOKUP(D8982,'Resources Final'!A:D,4,FALSE)=0,"",VLOOKUP(D8982,'Resources Final'!A:D,4,FALSE))</f>
        <v/>
      </c>
      <c r="M8982" s="3" t="str">
        <f>IF(VLOOKUP(D8982,'Resources Final'!A:E,5,FALSE)=0,"",VLOOKUP(D8982,'Resources Final'!A:E,5,FALSE))</f>
        <v/>
      </c>
      <c r="N8982" s="7" t="str">
        <f>IF(VLOOKUP(D8982,'Resources Final'!A:F,6,FALSE)=0,"",VLOOKUP(D8982,'Resources Final'!A:F,6,FALSE))</f>
        <v/>
      </c>
      <c r="O8982" s="3" t="str">
        <f>IF(VLOOKUP(D8982,'Resources Final'!A:G,7,FALSE)=0,"",VLOOKUP(D8982,'Resources Final'!A:G,7,FALSE))</f>
        <v/>
      </c>
    </row>
    <row r="8983" spans="1:15" x14ac:dyDescent="0.2">
      <c r="A8983" s="11">
        <v>990</v>
      </c>
      <c r="B8983" s="11" t="str">
        <f t="shared" si="155"/>
        <v>Fred C. and Mary R. Koch Foundation_Baker, Justin20142000</v>
      </c>
      <c r="C8983" s="11" t="s">
        <v>4161</v>
      </c>
      <c r="D8983" s="11" t="s">
        <v>337</v>
      </c>
      <c r="E8983" s="11" t="s">
        <v>337</v>
      </c>
      <c r="F8983" s="4">
        <v>2000</v>
      </c>
      <c r="G8983" s="3">
        <v>2014</v>
      </c>
      <c r="H8983" s="3" t="s">
        <v>21</v>
      </c>
      <c r="I8983" s="12" t="s">
        <v>4162</v>
      </c>
      <c r="J8983" s="3">
        <v>126</v>
      </c>
      <c r="K8983" s="3" t="str">
        <f>IF(VLOOKUP(D8983,'Resources Final'!A:C,3,FALSE)=0,"",VLOOKUP(D8983,'Resources Final'!A:C,3,FALSE))</f>
        <v>Y</v>
      </c>
      <c r="L8983" s="3" t="str">
        <f>IF(VLOOKUP(D8983,'Resources Final'!A:D,4,FALSE)=0,"",VLOOKUP(D8983,'Resources Final'!A:D,4,FALSE))</f>
        <v/>
      </c>
      <c r="M8983" s="3" t="str">
        <f>IF(VLOOKUP(D8983,'Resources Final'!A:E,5,FALSE)=0,"",VLOOKUP(D8983,'Resources Final'!A:E,5,FALSE))</f>
        <v/>
      </c>
      <c r="N8983" s="7" t="str">
        <f>IF(VLOOKUP(D8983,'Resources Final'!A:F,6,FALSE)=0,"",VLOOKUP(D8983,'Resources Final'!A:F,6,FALSE))</f>
        <v/>
      </c>
      <c r="O8983" s="3" t="str">
        <f>IF(VLOOKUP(D8983,'Resources Final'!A:G,7,FALSE)=0,"",VLOOKUP(D8983,'Resources Final'!A:G,7,FALSE))</f>
        <v/>
      </c>
    </row>
    <row r="8984" spans="1:15" x14ac:dyDescent="0.2">
      <c r="A8984" s="11">
        <v>990</v>
      </c>
      <c r="B8984" s="11" t="str">
        <f t="shared" si="155"/>
        <v>Fred C. and Mary R. Koch Foundation_Stiles, Kailee20142000</v>
      </c>
      <c r="C8984" s="11" t="s">
        <v>4161</v>
      </c>
      <c r="D8984" s="11" t="s">
        <v>3446</v>
      </c>
      <c r="E8984" s="11" t="s">
        <v>3446</v>
      </c>
      <c r="F8984" s="4">
        <v>2000</v>
      </c>
      <c r="G8984" s="3">
        <v>2014</v>
      </c>
      <c r="H8984" s="3" t="s">
        <v>21</v>
      </c>
      <c r="I8984" s="12" t="s">
        <v>4162</v>
      </c>
      <c r="J8984" s="3">
        <v>127</v>
      </c>
      <c r="K8984" s="3" t="str">
        <f>IF(VLOOKUP(D8984,'Resources Final'!A:C,3,FALSE)=0,"",VLOOKUP(D8984,'Resources Final'!A:C,3,FALSE))</f>
        <v>Y</v>
      </c>
      <c r="L8984" s="3" t="str">
        <f>IF(VLOOKUP(D8984,'Resources Final'!A:D,4,FALSE)=0,"",VLOOKUP(D8984,'Resources Final'!A:D,4,FALSE))</f>
        <v/>
      </c>
      <c r="M8984" s="3" t="str">
        <f>IF(VLOOKUP(D8984,'Resources Final'!A:E,5,FALSE)=0,"",VLOOKUP(D8984,'Resources Final'!A:E,5,FALSE))</f>
        <v/>
      </c>
      <c r="N8984" s="7" t="str">
        <f>IF(VLOOKUP(D8984,'Resources Final'!A:F,6,FALSE)=0,"",VLOOKUP(D8984,'Resources Final'!A:F,6,FALSE))</f>
        <v/>
      </c>
      <c r="O8984" s="3" t="str">
        <f>IF(VLOOKUP(D8984,'Resources Final'!A:G,7,FALSE)=0,"",VLOOKUP(D8984,'Resources Final'!A:G,7,FALSE))</f>
        <v/>
      </c>
    </row>
    <row r="8985" spans="1:15" x14ac:dyDescent="0.2">
      <c r="A8985" s="11">
        <v>990</v>
      </c>
      <c r="B8985" s="11" t="str">
        <f t="shared" si="155"/>
        <v>Fred C. and Mary R. Koch Foundation_Spitz, Katherine20142000</v>
      </c>
      <c r="C8985" s="11" t="s">
        <v>4161</v>
      </c>
      <c r="D8985" s="11" t="s">
        <v>3388</v>
      </c>
      <c r="E8985" s="11" t="s">
        <v>3388</v>
      </c>
      <c r="F8985" s="4">
        <v>2000</v>
      </c>
      <c r="G8985" s="3">
        <v>2014</v>
      </c>
      <c r="H8985" s="3" t="s">
        <v>21</v>
      </c>
      <c r="I8985" s="12" t="s">
        <v>4162</v>
      </c>
      <c r="J8985" s="3">
        <v>128</v>
      </c>
      <c r="K8985" s="3" t="str">
        <f>IF(VLOOKUP(D8985,'Resources Final'!A:C,3,FALSE)=0,"",VLOOKUP(D8985,'Resources Final'!A:C,3,FALSE))</f>
        <v>Y</v>
      </c>
      <c r="L8985" s="3" t="str">
        <f>IF(VLOOKUP(D8985,'Resources Final'!A:D,4,FALSE)=0,"",VLOOKUP(D8985,'Resources Final'!A:D,4,FALSE))</f>
        <v/>
      </c>
      <c r="M8985" s="3" t="str">
        <f>IF(VLOOKUP(D8985,'Resources Final'!A:E,5,FALSE)=0,"",VLOOKUP(D8985,'Resources Final'!A:E,5,FALSE))</f>
        <v/>
      </c>
      <c r="N8985" s="7" t="str">
        <f>IF(VLOOKUP(D8985,'Resources Final'!A:F,6,FALSE)=0,"",VLOOKUP(D8985,'Resources Final'!A:F,6,FALSE))</f>
        <v/>
      </c>
      <c r="O8985" s="3" t="str">
        <f>IF(VLOOKUP(D8985,'Resources Final'!A:G,7,FALSE)=0,"",VLOOKUP(D8985,'Resources Final'!A:G,7,FALSE))</f>
        <v/>
      </c>
    </row>
    <row r="8986" spans="1:15" x14ac:dyDescent="0.2">
      <c r="A8986" s="11">
        <v>990</v>
      </c>
      <c r="B8986" s="11" t="str">
        <f t="shared" si="155"/>
        <v>Fred C. and Mary R. Koch Foundation_Haeska, Kathryn20142000</v>
      </c>
      <c r="C8986" s="11" t="s">
        <v>4161</v>
      </c>
      <c r="D8986" s="11" t="s">
        <v>1499</v>
      </c>
      <c r="E8986" s="11" t="s">
        <v>1499</v>
      </c>
      <c r="F8986" s="4">
        <v>2000</v>
      </c>
      <c r="G8986" s="3">
        <v>2014</v>
      </c>
      <c r="H8986" s="3" t="s">
        <v>21</v>
      </c>
      <c r="I8986" s="12" t="s">
        <v>4162</v>
      </c>
      <c r="J8986" s="3">
        <v>129</v>
      </c>
      <c r="K8986" s="3" t="str">
        <f>IF(VLOOKUP(D8986,'Resources Final'!A:C,3,FALSE)=0,"",VLOOKUP(D8986,'Resources Final'!A:C,3,FALSE))</f>
        <v>Y</v>
      </c>
      <c r="L8986" s="3" t="str">
        <f>IF(VLOOKUP(D8986,'Resources Final'!A:D,4,FALSE)=0,"",VLOOKUP(D8986,'Resources Final'!A:D,4,FALSE))</f>
        <v/>
      </c>
      <c r="M8986" s="3" t="str">
        <f>IF(VLOOKUP(D8986,'Resources Final'!A:E,5,FALSE)=0,"",VLOOKUP(D8986,'Resources Final'!A:E,5,FALSE))</f>
        <v/>
      </c>
      <c r="N8986" s="7" t="str">
        <f>IF(VLOOKUP(D8986,'Resources Final'!A:F,6,FALSE)=0,"",VLOOKUP(D8986,'Resources Final'!A:F,6,FALSE))</f>
        <v/>
      </c>
      <c r="O8986" s="3" t="str">
        <f>IF(VLOOKUP(D8986,'Resources Final'!A:G,7,FALSE)=0,"",VLOOKUP(D8986,'Resources Final'!A:G,7,FALSE))</f>
        <v/>
      </c>
    </row>
    <row r="8987" spans="1:15" x14ac:dyDescent="0.2">
      <c r="A8987" s="11">
        <v>990</v>
      </c>
      <c r="B8987" s="11" t="str">
        <f t="shared" si="155"/>
        <v>Fred C. and Mary R. Koch Foundation_McIntosh, Kathryn20142000</v>
      </c>
      <c r="C8987" s="11" t="s">
        <v>4161</v>
      </c>
      <c r="D8987" s="11" t="s">
        <v>2394</v>
      </c>
      <c r="E8987" s="11" t="s">
        <v>2394</v>
      </c>
      <c r="F8987" s="4">
        <v>2000</v>
      </c>
      <c r="G8987" s="3">
        <v>2014</v>
      </c>
      <c r="H8987" s="3" t="s">
        <v>21</v>
      </c>
      <c r="I8987" s="12" t="s">
        <v>4162</v>
      </c>
      <c r="J8987" s="3">
        <v>130</v>
      </c>
      <c r="K8987" s="3" t="str">
        <f>IF(VLOOKUP(D8987,'Resources Final'!A:C,3,FALSE)=0,"",VLOOKUP(D8987,'Resources Final'!A:C,3,FALSE))</f>
        <v>Y</v>
      </c>
      <c r="L8987" s="3" t="str">
        <f>IF(VLOOKUP(D8987,'Resources Final'!A:D,4,FALSE)=0,"",VLOOKUP(D8987,'Resources Final'!A:D,4,FALSE))</f>
        <v/>
      </c>
      <c r="M8987" s="3" t="str">
        <f>IF(VLOOKUP(D8987,'Resources Final'!A:E,5,FALSE)=0,"",VLOOKUP(D8987,'Resources Final'!A:E,5,FALSE))</f>
        <v/>
      </c>
      <c r="N8987" s="7" t="str">
        <f>IF(VLOOKUP(D8987,'Resources Final'!A:F,6,FALSE)=0,"",VLOOKUP(D8987,'Resources Final'!A:F,6,FALSE))</f>
        <v/>
      </c>
      <c r="O8987" s="3" t="str">
        <f>IF(VLOOKUP(D8987,'Resources Final'!A:G,7,FALSE)=0,"",VLOOKUP(D8987,'Resources Final'!A:G,7,FALSE))</f>
        <v/>
      </c>
    </row>
    <row r="8988" spans="1:15" x14ac:dyDescent="0.2">
      <c r="A8988" s="11">
        <v>990</v>
      </c>
      <c r="B8988" s="11" t="str">
        <f t="shared" si="155"/>
        <v>Fred C. and Mary R. Koch Foundation_Schroeder, Kayla20142000</v>
      </c>
      <c r="C8988" s="11" t="s">
        <v>4161</v>
      </c>
      <c r="D8988" s="11" t="s">
        <v>3251</v>
      </c>
      <c r="E8988" s="11" t="s">
        <v>3251</v>
      </c>
      <c r="F8988" s="4">
        <v>2000</v>
      </c>
      <c r="G8988" s="3">
        <v>2014</v>
      </c>
      <c r="H8988" s="3" t="s">
        <v>21</v>
      </c>
      <c r="I8988" s="12" t="s">
        <v>4162</v>
      </c>
      <c r="J8988" s="3">
        <v>131</v>
      </c>
      <c r="K8988" s="3" t="str">
        <f>IF(VLOOKUP(D8988,'Resources Final'!A:C,3,FALSE)=0,"",VLOOKUP(D8988,'Resources Final'!A:C,3,FALSE))</f>
        <v>Y</v>
      </c>
      <c r="L8988" s="3" t="str">
        <f>IF(VLOOKUP(D8988,'Resources Final'!A:D,4,FALSE)=0,"",VLOOKUP(D8988,'Resources Final'!A:D,4,FALSE))</f>
        <v/>
      </c>
      <c r="M8988" s="3" t="str">
        <f>IF(VLOOKUP(D8988,'Resources Final'!A:E,5,FALSE)=0,"",VLOOKUP(D8988,'Resources Final'!A:E,5,FALSE))</f>
        <v/>
      </c>
      <c r="N8988" s="7" t="str">
        <f>IF(VLOOKUP(D8988,'Resources Final'!A:F,6,FALSE)=0,"",VLOOKUP(D8988,'Resources Final'!A:F,6,FALSE))</f>
        <v/>
      </c>
      <c r="O8988" s="3" t="str">
        <f>IF(VLOOKUP(D8988,'Resources Final'!A:G,7,FALSE)=0,"",VLOOKUP(D8988,'Resources Final'!A:G,7,FALSE))</f>
        <v/>
      </c>
    </row>
    <row r="8989" spans="1:15" x14ac:dyDescent="0.2">
      <c r="A8989" s="11">
        <v>990</v>
      </c>
      <c r="B8989" s="11" t="str">
        <f t="shared" si="155"/>
        <v>Fred C. and Mary R. Koch Foundation_Seurer, Kaylene20142000</v>
      </c>
      <c r="C8989" s="11" t="s">
        <v>4161</v>
      </c>
      <c r="D8989" s="11" t="s">
        <v>3286</v>
      </c>
      <c r="E8989" s="11" t="s">
        <v>3286</v>
      </c>
      <c r="F8989" s="4">
        <v>2000</v>
      </c>
      <c r="G8989" s="3">
        <v>2014</v>
      </c>
      <c r="H8989" s="3" t="s">
        <v>21</v>
      </c>
      <c r="I8989" s="12" t="s">
        <v>4162</v>
      </c>
      <c r="J8989" s="3">
        <v>132</v>
      </c>
      <c r="K8989" s="3" t="str">
        <f>IF(VLOOKUP(D8989,'Resources Final'!A:C,3,FALSE)=0,"",VLOOKUP(D8989,'Resources Final'!A:C,3,FALSE))</f>
        <v>Y</v>
      </c>
      <c r="L8989" s="3" t="str">
        <f>IF(VLOOKUP(D8989,'Resources Final'!A:D,4,FALSE)=0,"",VLOOKUP(D8989,'Resources Final'!A:D,4,FALSE))</f>
        <v/>
      </c>
      <c r="M8989" s="3" t="str">
        <f>IF(VLOOKUP(D8989,'Resources Final'!A:E,5,FALSE)=0,"",VLOOKUP(D8989,'Resources Final'!A:E,5,FALSE))</f>
        <v/>
      </c>
      <c r="N8989" s="7" t="str">
        <f>IF(VLOOKUP(D8989,'Resources Final'!A:F,6,FALSE)=0,"",VLOOKUP(D8989,'Resources Final'!A:F,6,FALSE))</f>
        <v/>
      </c>
      <c r="O8989" s="3" t="str">
        <f>IF(VLOOKUP(D8989,'Resources Final'!A:G,7,FALSE)=0,"",VLOOKUP(D8989,'Resources Final'!A:G,7,FALSE))</f>
        <v/>
      </c>
    </row>
    <row r="8990" spans="1:15" x14ac:dyDescent="0.2">
      <c r="A8990" s="11">
        <v>990</v>
      </c>
      <c r="B8990" s="11" t="str">
        <f t="shared" si="155"/>
        <v>Fred C. and Mary R. Koch Foundation_George, Kayley20142000</v>
      </c>
      <c r="C8990" s="11" t="s">
        <v>4161</v>
      </c>
      <c r="D8990" s="11" t="s">
        <v>1372</v>
      </c>
      <c r="E8990" s="11" t="s">
        <v>1372</v>
      </c>
      <c r="F8990" s="4">
        <v>2000</v>
      </c>
      <c r="G8990" s="3">
        <v>2014</v>
      </c>
      <c r="H8990" s="3" t="s">
        <v>21</v>
      </c>
      <c r="I8990" s="12" t="s">
        <v>4162</v>
      </c>
      <c r="J8990" s="3">
        <v>133</v>
      </c>
      <c r="K8990" s="3" t="str">
        <f>IF(VLOOKUP(D8990,'Resources Final'!A:C,3,FALSE)=0,"",VLOOKUP(D8990,'Resources Final'!A:C,3,FALSE))</f>
        <v>Y</v>
      </c>
      <c r="L8990" s="3" t="str">
        <f>IF(VLOOKUP(D8990,'Resources Final'!A:D,4,FALSE)=0,"",VLOOKUP(D8990,'Resources Final'!A:D,4,FALSE))</f>
        <v/>
      </c>
      <c r="M8990" s="3" t="str">
        <f>IF(VLOOKUP(D8990,'Resources Final'!A:E,5,FALSE)=0,"",VLOOKUP(D8990,'Resources Final'!A:E,5,FALSE))</f>
        <v/>
      </c>
      <c r="N8990" s="7" t="str">
        <f>IF(VLOOKUP(D8990,'Resources Final'!A:F,6,FALSE)=0,"",VLOOKUP(D8990,'Resources Final'!A:F,6,FALSE))</f>
        <v/>
      </c>
      <c r="O8990" s="3" t="str">
        <f>IF(VLOOKUP(D8990,'Resources Final'!A:G,7,FALSE)=0,"",VLOOKUP(D8990,'Resources Final'!A:G,7,FALSE))</f>
        <v/>
      </c>
    </row>
    <row r="8991" spans="1:15" x14ac:dyDescent="0.2">
      <c r="A8991" s="11">
        <v>990</v>
      </c>
      <c r="B8991" s="11" t="str">
        <f t="shared" si="155"/>
        <v>Fred C. and Mary R. Koch Foundation_Shectman, Kevin20142000</v>
      </c>
      <c r="C8991" s="11" t="s">
        <v>4161</v>
      </c>
      <c r="D8991" s="11" t="s">
        <v>3301</v>
      </c>
      <c r="E8991" s="11" t="s">
        <v>3301</v>
      </c>
      <c r="F8991" s="4">
        <v>2000</v>
      </c>
      <c r="G8991" s="3">
        <v>2014</v>
      </c>
      <c r="H8991" s="3" t="s">
        <v>21</v>
      </c>
      <c r="I8991" s="12" t="s">
        <v>4162</v>
      </c>
      <c r="J8991" s="3">
        <v>134</v>
      </c>
      <c r="K8991" s="3" t="str">
        <f>IF(VLOOKUP(D8991,'Resources Final'!A:C,3,FALSE)=0,"",VLOOKUP(D8991,'Resources Final'!A:C,3,FALSE))</f>
        <v>Y</v>
      </c>
      <c r="L8991" s="3" t="str">
        <f>IF(VLOOKUP(D8991,'Resources Final'!A:D,4,FALSE)=0,"",VLOOKUP(D8991,'Resources Final'!A:D,4,FALSE))</f>
        <v/>
      </c>
      <c r="M8991" s="3" t="str">
        <f>IF(VLOOKUP(D8991,'Resources Final'!A:E,5,FALSE)=0,"",VLOOKUP(D8991,'Resources Final'!A:E,5,FALSE))</f>
        <v/>
      </c>
      <c r="N8991" s="7" t="str">
        <f>IF(VLOOKUP(D8991,'Resources Final'!A:F,6,FALSE)=0,"",VLOOKUP(D8991,'Resources Final'!A:F,6,FALSE))</f>
        <v/>
      </c>
      <c r="O8991" s="3" t="str">
        <f>IF(VLOOKUP(D8991,'Resources Final'!A:G,7,FALSE)=0,"",VLOOKUP(D8991,'Resources Final'!A:G,7,FALSE))</f>
        <v/>
      </c>
    </row>
    <row r="8992" spans="1:15" x14ac:dyDescent="0.2">
      <c r="A8992" s="11">
        <v>990</v>
      </c>
      <c r="B8992" s="11" t="str">
        <f t="shared" si="155"/>
        <v>Fred C. and Mary R. Koch Foundation_Baber, Kristen20142000</v>
      </c>
      <c r="C8992" s="11" t="s">
        <v>4161</v>
      </c>
      <c r="D8992" s="11" t="s">
        <v>327</v>
      </c>
      <c r="E8992" s="11" t="s">
        <v>327</v>
      </c>
      <c r="F8992" s="4">
        <v>2000</v>
      </c>
      <c r="G8992" s="3">
        <v>2014</v>
      </c>
      <c r="H8992" s="3" t="s">
        <v>21</v>
      </c>
      <c r="I8992" s="12" t="s">
        <v>4162</v>
      </c>
      <c r="J8992" s="3">
        <v>135</v>
      </c>
      <c r="K8992" s="3" t="str">
        <f>IF(VLOOKUP(D8992,'Resources Final'!A:C,3,FALSE)=0,"",VLOOKUP(D8992,'Resources Final'!A:C,3,FALSE))</f>
        <v>Y</v>
      </c>
      <c r="L8992" s="3" t="str">
        <f>IF(VLOOKUP(D8992,'Resources Final'!A:D,4,FALSE)=0,"",VLOOKUP(D8992,'Resources Final'!A:D,4,FALSE))</f>
        <v/>
      </c>
      <c r="M8992" s="3" t="str">
        <f>IF(VLOOKUP(D8992,'Resources Final'!A:E,5,FALSE)=0,"",VLOOKUP(D8992,'Resources Final'!A:E,5,FALSE))</f>
        <v/>
      </c>
      <c r="N8992" s="7" t="str">
        <f>IF(VLOOKUP(D8992,'Resources Final'!A:F,6,FALSE)=0,"",VLOOKUP(D8992,'Resources Final'!A:F,6,FALSE))</f>
        <v/>
      </c>
      <c r="O8992" s="3" t="str">
        <f>IF(VLOOKUP(D8992,'Resources Final'!A:G,7,FALSE)=0,"",VLOOKUP(D8992,'Resources Final'!A:G,7,FALSE))</f>
        <v/>
      </c>
    </row>
    <row r="8993" spans="1:15" x14ac:dyDescent="0.2">
      <c r="A8993" s="11">
        <v>990</v>
      </c>
      <c r="B8993" s="11" t="str">
        <f t="shared" si="155"/>
        <v>Fred C. and Mary R. Koch Foundation_Sontheimer, Kristin20142000</v>
      </c>
      <c r="C8993" s="11" t="s">
        <v>4161</v>
      </c>
      <c r="D8993" s="11" t="s">
        <v>3356</v>
      </c>
      <c r="E8993" s="11" t="s">
        <v>3356</v>
      </c>
      <c r="F8993" s="4">
        <v>2000</v>
      </c>
      <c r="G8993" s="3">
        <v>2014</v>
      </c>
      <c r="H8993" s="3" t="s">
        <v>21</v>
      </c>
      <c r="I8993" s="12" t="s">
        <v>4162</v>
      </c>
      <c r="J8993" s="3">
        <v>136</v>
      </c>
      <c r="K8993" s="3" t="str">
        <f>IF(VLOOKUP(D8993,'Resources Final'!A:C,3,FALSE)=0,"",VLOOKUP(D8993,'Resources Final'!A:C,3,FALSE))</f>
        <v>Y</v>
      </c>
      <c r="L8993" s="3" t="str">
        <f>IF(VLOOKUP(D8993,'Resources Final'!A:D,4,FALSE)=0,"",VLOOKUP(D8993,'Resources Final'!A:D,4,FALSE))</f>
        <v/>
      </c>
      <c r="M8993" s="3" t="str">
        <f>IF(VLOOKUP(D8993,'Resources Final'!A:E,5,FALSE)=0,"",VLOOKUP(D8993,'Resources Final'!A:E,5,FALSE))</f>
        <v/>
      </c>
      <c r="N8993" s="7" t="str">
        <f>IF(VLOOKUP(D8993,'Resources Final'!A:F,6,FALSE)=0,"",VLOOKUP(D8993,'Resources Final'!A:F,6,FALSE))</f>
        <v/>
      </c>
      <c r="O8993" s="3" t="str">
        <f>IF(VLOOKUP(D8993,'Resources Final'!A:G,7,FALSE)=0,"",VLOOKUP(D8993,'Resources Final'!A:G,7,FALSE))</f>
        <v/>
      </c>
    </row>
    <row r="8994" spans="1:15" x14ac:dyDescent="0.2">
      <c r="A8994" s="11">
        <v>990</v>
      </c>
      <c r="B8994" s="11" t="str">
        <f t="shared" si="155"/>
        <v>Fred C. and Mary R. Koch Foundation_Wilson, Kristin20142000</v>
      </c>
      <c r="C8994" s="11" t="s">
        <v>4161</v>
      </c>
      <c r="D8994" s="11" t="s">
        <v>4054</v>
      </c>
      <c r="E8994" s="11" t="s">
        <v>4054</v>
      </c>
      <c r="F8994" s="4">
        <v>2000</v>
      </c>
      <c r="G8994" s="3">
        <v>2014</v>
      </c>
      <c r="H8994" s="3" t="s">
        <v>21</v>
      </c>
      <c r="I8994" s="12" t="s">
        <v>4162</v>
      </c>
      <c r="J8994" s="3">
        <v>137</v>
      </c>
      <c r="K8994" s="3" t="str">
        <f>IF(VLOOKUP(D8994,'Resources Final'!A:C,3,FALSE)=0,"",VLOOKUP(D8994,'Resources Final'!A:C,3,FALSE))</f>
        <v>Y</v>
      </c>
      <c r="L8994" s="3" t="str">
        <f>IF(VLOOKUP(D8994,'Resources Final'!A:D,4,FALSE)=0,"",VLOOKUP(D8994,'Resources Final'!A:D,4,FALSE))</f>
        <v/>
      </c>
      <c r="M8994" s="3" t="str">
        <f>IF(VLOOKUP(D8994,'Resources Final'!A:E,5,FALSE)=0,"",VLOOKUP(D8994,'Resources Final'!A:E,5,FALSE))</f>
        <v/>
      </c>
      <c r="N8994" s="7" t="str">
        <f>IF(VLOOKUP(D8994,'Resources Final'!A:F,6,FALSE)=0,"",VLOOKUP(D8994,'Resources Final'!A:F,6,FALSE))</f>
        <v/>
      </c>
      <c r="O8994" s="3" t="str">
        <f>IF(VLOOKUP(D8994,'Resources Final'!A:G,7,FALSE)=0,"",VLOOKUP(D8994,'Resources Final'!A:G,7,FALSE))</f>
        <v/>
      </c>
    </row>
    <row r="8995" spans="1:15" x14ac:dyDescent="0.2">
      <c r="A8995" s="11">
        <v>990</v>
      </c>
      <c r="B8995" s="11" t="str">
        <f t="shared" si="155"/>
        <v>Fred C. and Mary R. Koch Foundation_Huber, Lacey20142000</v>
      </c>
      <c r="C8995" s="11" t="s">
        <v>4161</v>
      </c>
      <c r="D8995" s="11" t="s">
        <v>1635</v>
      </c>
      <c r="E8995" s="11" t="s">
        <v>1635</v>
      </c>
      <c r="F8995" s="4">
        <v>2000</v>
      </c>
      <c r="G8995" s="3">
        <v>2014</v>
      </c>
      <c r="H8995" s="3" t="s">
        <v>21</v>
      </c>
      <c r="I8995" s="12" t="s">
        <v>4162</v>
      </c>
      <c r="J8995" s="3">
        <v>138</v>
      </c>
      <c r="K8995" s="3" t="str">
        <f>IF(VLOOKUP(D8995,'Resources Final'!A:C,3,FALSE)=0,"",VLOOKUP(D8995,'Resources Final'!A:C,3,FALSE))</f>
        <v>Y</v>
      </c>
      <c r="L8995" s="3" t="str">
        <f>IF(VLOOKUP(D8995,'Resources Final'!A:D,4,FALSE)=0,"",VLOOKUP(D8995,'Resources Final'!A:D,4,FALSE))</f>
        <v/>
      </c>
      <c r="M8995" s="3" t="str">
        <f>IF(VLOOKUP(D8995,'Resources Final'!A:E,5,FALSE)=0,"",VLOOKUP(D8995,'Resources Final'!A:E,5,FALSE))</f>
        <v/>
      </c>
      <c r="N8995" s="7" t="str">
        <f>IF(VLOOKUP(D8995,'Resources Final'!A:F,6,FALSE)=0,"",VLOOKUP(D8995,'Resources Final'!A:F,6,FALSE))</f>
        <v/>
      </c>
      <c r="O8995" s="3" t="str">
        <f>IF(VLOOKUP(D8995,'Resources Final'!A:G,7,FALSE)=0,"",VLOOKUP(D8995,'Resources Final'!A:G,7,FALSE))</f>
        <v/>
      </c>
    </row>
    <row r="8996" spans="1:15" x14ac:dyDescent="0.2">
      <c r="A8996" s="11">
        <v>990</v>
      </c>
      <c r="B8996" s="11" t="str">
        <f t="shared" si="155"/>
        <v>Fred C. and Mary R. Koch Foundation_Henderson, Leah20142000</v>
      </c>
      <c r="C8996" s="11" t="s">
        <v>4161</v>
      </c>
      <c r="D8996" s="11" t="s">
        <v>1564</v>
      </c>
      <c r="E8996" s="11" t="s">
        <v>1564</v>
      </c>
      <c r="F8996" s="4">
        <v>2000</v>
      </c>
      <c r="G8996" s="3">
        <v>2014</v>
      </c>
      <c r="H8996" s="3" t="s">
        <v>21</v>
      </c>
      <c r="I8996" s="12" t="s">
        <v>4162</v>
      </c>
      <c r="J8996" s="3">
        <v>139</v>
      </c>
      <c r="K8996" s="3" t="str">
        <f>IF(VLOOKUP(D8996,'Resources Final'!A:C,3,FALSE)=0,"",VLOOKUP(D8996,'Resources Final'!A:C,3,FALSE))</f>
        <v>Y</v>
      </c>
      <c r="L8996" s="3" t="str">
        <f>IF(VLOOKUP(D8996,'Resources Final'!A:D,4,FALSE)=0,"",VLOOKUP(D8996,'Resources Final'!A:D,4,FALSE))</f>
        <v/>
      </c>
      <c r="M8996" s="3" t="str">
        <f>IF(VLOOKUP(D8996,'Resources Final'!A:E,5,FALSE)=0,"",VLOOKUP(D8996,'Resources Final'!A:E,5,FALSE))</f>
        <v/>
      </c>
      <c r="N8996" s="7" t="str">
        <f>IF(VLOOKUP(D8996,'Resources Final'!A:F,6,FALSE)=0,"",VLOOKUP(D8996,'Resources Final'!A:F,6,FALSE))</f>
        <v/>
      </c>
      <c r="O8996" s="3" t="str">
        <f>IF(VLOOKUP(D8996,'Resources Final'!A:G,7,FALSE)=0,"",VLOOKUP(D8996,'Resources Final'!A:G,7,FALSE))</f>
        <v/>
      </c>
    </row>
    <row r="8997" spans="1:15" x14ac:dyDescent="0.2">
      <c r="A8997" s="11">
        <v>990</v>
      </c>
      <c r="B8997" s="11" t="str">
        <f t="shared" si="155"/>
        <v>Fred C. and Mary R. Koch Foundation_Alexander, Lexi20142000</v>
      </c>
      <c r="C8997" s="11" t="s">
        <v>4161</v>
      </c>
      <c r="D8997" s="11" t="s">
        <v>147</v>
      </c>
      <c r="E8997" s="11" t="s">
        <v>147</v>
      </c>
      <c r="F8997" s="4">
        <v>2000</v>
      </c>
      <c r="G8997" s="3">
        <v>2014</v>
      </c>
      <c r="H8997" s="3" t="s">
        <v>21</v>
      </c>
      <c r="I8997" s="12" t="s">
        <v>4162</v>
      </c>
      <c r="J8997" s="3">
        <v>140</v>
      </c>
      <c r="K8997" s="3" t="str">
        <f>IF(VLOOKUP(D8997,'Resources Final'!A:C,3,FALSE)=0,"",VLOOKUP(D8997,'Resources Final'!A:C,3,FALSE))</f>
        <v>Y</v>
      </c>
      <c r="L8997" s="3" t="str">
        <f>IF(VLOOKUP(D8997,'Resources Final'!A:D,4,FALSE)=0,"",VLOOKUP(D8997,'Resources Final'!A:D,4,FALSE))</f>
        <v/>
      </c>
      <c r="M8997" s="3" t="str">
        <f>IF(VLOOKUP(D8997,'Resources Final'!A:E,5,FALSE)=0,"",VLOOKUP(D8997,'Resources Final'!A:E,5,FALSE))</f>
        <v/>
      </c>
      <c r="N8997" s="7" t="str">
        <f>IF(VLOOKUP(D8997,'Resources Final'!A:F,6,FALSE)=0,"",VLOOKUP(D8997,'Resources Final'!A:F,6,FALSE))</f>
        <v/>
      </c>
      <c r="O8997" s="3" t="str">
        <f>IF(VLOOKUP(D8997,'Resources Final'!A:G,7,FALSE)=0,"",VLOOKUP(D8997,'Resources Final'!A:G,7,FALSE))</f>
        <v/>
      </c>
    </row>
    <row r="8998" spans="1:15" x14ac:dyDescent="0.2">
      <c r="A8998" s="11">
        <v>990</v>
      </c>
      <c r="B8998" s="11" t="str">
        <f t="shared" si="155"/>
        <v>Fred C. and Mary R. Koch Foundation_Blizzard, Lincoln20142000</v>
      </c>
      <c r="C8998" s="11" t="s">
        <v>4161</v>
      </c>
      <c r="D8998" s="11" t="s">
        <v>449</v>
      </c>
      <c r="E8998" s="11" t="s">
        <v>449</v>
      </c>
      <c r="F8998" s="4">
        <v>2000</v>
      </c>
      <c r="G8998" s="3">
        <v>2014</v>
      </c>
      <c r="H8998" s="3" t="s">
        <v>21</v>
      </c>
      <c r="I8998" s="12" t="s">
        <v>4162</v>
      </c>
      <c r="J8998" s="3">
        <v>141</v>
      </c>
      <c r="K8998" s="3" t="str">
        <f>IF(VLOOKUP(D8998,'Resources Final'!A:C,3,FALSE)=0,"",VLOOKUP(D8998,'Resources Final'!A:C,3,FALSE))</f>
        <v>Y</v>
      </c>
      <c r="L8998" s="3" t="str">
        <f>IF(VLOOKUP(D8998,'Resources Final'!A:D,4,FALSE)=0,"",VLOOKUP(D8998,'Resources Final'!A:D,4,FALSE))</f>
        <v/>
      </c>
      <c r="M8998" s="3" t="str">
        <f>IF(VLOOKUP(D8998,'Resources Final'!A:E,5,FALSE)=0,"",VLOOKUP(D8998,'Resources Final'!A:E,5,FALSE))</f>
        <v/>
      </c>
      <c r="N8998" s="7" t="str">
        <f>IF(VLOOKUP(D8998,'Resources Final'!A:F,6,FALSE)=0,"",VLOOKUP(D8998,'Resources Final'!A:F,6,FALSE))</f>
        <v/>
      </c>
      <c r="O8998" s="3" t="str">
        <f>IF(VLOOKUP(D8998,'Resources Final'!A:G,7,FALSE)=0,"",VLOOKUP(D8998,'Resources Final'!A:G,7,FALSE))</f>
        <v/>
      </c>
    </row>
    <row r="8999" spans="1:15" x14ac:dyDescent="0.2">
      <c r="A8999" s="11">
        <v>990</v>
      </c>
      <c r="B8999" s="11" t="str">
        <f t="shared" si="155"/>
        <v>Fred C. and Mary R. Koch Foundation_Smith, Lindsay20142000</v>
      </c>
      <c r="C8999" s="11" t="s">
        <v>4161</v>
      </c>
      <c r="D8999" s="11" t="s">
        <v>3340</v>
      </c>
      <c r="E8999" s="11" t="s">
        <v>3340</v>
      </c>
      <c r="F8999" s="4">
        <v>2000</v>
      </c>
      <c r="G8999" s="3">
        <v>2014</v>
      </c>
      <c r="H8999" s="3" t="s">
        <v>21</v>
      </c>
      <c r="I8999" s="12" t="s">
        <v>4162</v>
      </c>
      <c r="J8999" s="3">
        <v>142</v>
      </c>
      <c r="K8999" s="3" t="str">
        <f>IF(VLOOKUP(D8999,'Resources Final'!A:C,3,FALSE)=0,"",VLOOKUP(D8999,'Resources Final'!A:C,3,FALSE))</f>
        <v>Y</v>
      </c>
      <c r="L8999" s="3" t="str">
        <f>IF(VLOOKUP(D8999,'Resources Final'!A:D,4,FALSE)=0,"",VLOOKUP(D8999,'Resources Final'!A:D,4,FALSE))</f>
        <v/>
      </c>
      <c r="M8999" s="3" t="str">
        <f>IF(VLOOKUP(D8999,'Resources Final'!A:E,5,FALSE)=0,"",VLOOKUP(D8999,'Resources Final'!A:E,5,FALSE))</f>
        <v/>
      </c>
      <c r="N8999" s="7" t="str">
        <f>IF(VLOOKUP(D8999,'Resources Final'!A:F,6,FALSE)=0,"",VLOOKUP(D8999,'Resources Final'!A:F,6,FALSE))</f>
        <v/>
      </c>
      <c r="O8999" s="3" t="str">
        <f>IF(VLOOKUP(D8999,'Resources Final'!A:G,7,FALSE)=0,"",VLOOKUP(D8999,'Resources Final'!A:G,7,FALSE))</f>
        <v/>
      </c>
    </row>
    <row r="9000" spans="1:15" x14ac:dyDescent="0.2">
      <c r="A9000" s="11">
        <v>990</v>
      </c>
      <c r="B9000" s="11" t="str">
        <f t="shared" si="155"/>
        <v>Fred C. and Mary R. Koch Foundation_Colling, Lindsay20142000</v>
      </c>
      <c r="C9000" s="11" t="s">
        <v>4161</v>
      </c>
      <c r="D9000" s="11" t="s">
        <v>794</v>
      </c>
      <c r="E9000" s="11" t="s">
        <v>794</v>
      </c>
      <c r="F9000" s="4">
        <v>2000</v>
      </c>
      <c r="G9000" s="3">
        <v>2014</v>
      </c>
      <c r="H9000" s="3" t="s">
        <v>21</v>
      </c>
      <c r="I9000" s="12" t="s">
        <v>4162</v>
      </c>
      <c r="J9000" s="3">
        <v>143</v>
      </c>
      <c r="K9000" s="3" t="str">
        <f>IF(VLOOKUP(D9000,'Resources Final'!A:C,3,FALSE)=0,"",VLOOKUP(D9000,'Resources Final'!A:C,3,FALSE))</f>
        <v>Y</v>
      </c>
      <c r="L9000" s="3" t="str">
        <f>IF(VLOOKUP(D9000,'Resources Final'!A:D,4,FALSE)=0,"",VLOOKUP(D9000,'Resources Final'!A:D,4,FALSE))</f>
        <v/>
      </c>
      <c r="M9000" s="3" t="str">
        <f>IF(VLOOKUP(D9000,'Resources Final'!A:E,5,FALSE)=0,"",VLOOKUP(D9000,'Resources Final'!A:E,5,FALSE))</f>
        <v/>
      </c>
      <c r="N9000" s="7" t="str">
        <f>IF(VLOOKUP(D9000,'Resources Final'!A:F,6,FALSE)=0,"",VLOOKUP(D9000,'Resources Final'!A:F,6,FALSE))</f>
        <v/>
      </c>
      <c r="O9000" s="3" t="str">
        <f>IF(VLOOKUP(D9000,'Resources Final'!A:G,7,FALSE)=0,"",VLOOKUP(D9000,'Resources Final'!A:G,7,FALSE))</f>
        <v/>
      </c>
    </row>
    <row r="9001" spans="1:15" x14ac:dyDescent="0.2">
      <c r="A9001" s="11">
        <v>990</v>
      </c>
      <c r="B9001" s="11" t="str">
        <f t="shared" si="155"/>
        <v>Fred C. and Mary R. Koch Foundation_Pedraza, Jr, Luis20142000</v>
      </c>
      <c r="C9001" s="11" t="s">
        <v>4161</v>
      </c>
      <c r="D9001" s="11" t="s">
        <v>2825</v>
      </c>
      <c r="E9001" s="11" t="s">
        <v>2825</v>
      </c>
      <c r="F9001" s="4">
        <v>2000</v>
      </c>
      <c r="G9001" s="3">
        <v>2014</v>
      </c>
      <c r="H9001" s="3" t="s">
        <v>21</v>
      </c>
      <c r="I9001" s="12" t="s">
        <v>4162</v>
      </c>
      <c r="J9001" s="3">
        <v>144</v>
      </c>
      <c r="K9001" s="3" t="str">
        <f>IF(VLOOKUP(D9001,'Resources Final'!A:C,3,FALSE)=0,"",VLOOKUP(D9001,'Resources Final'!A:C,3,FALSE))</f>
        <v>Y</v>
      </c>
      <c r="L9001" s="3" t="str">
        <f>IF(VLOOKUP(D9001,'Resources Final'!A:D,4,FALSE)=0,"",VLOOKUP(D9001,'Resources Final'!A:D,4,FALSE))</f>
        <v/>
      </c>
      <c r="M9001" s="3" t="str">
        <f>IF(VLOOKUP(D9001,'Resources Final'!A:E,5,FALSE)=0,"",VLOOKUP(D9001,'Resources Final'!A:E,5,FALSE))</f>
        <v/>
      </c>
      <c r="N9001" s="7" t="str">
        <f>IF(VLOOKUP(D9001,'Resources Final'!A:F,6,FALSE)=0,"",VLOOKUP(D9001,'Resources Final'!A:F,6,FALSE))</f>
        <v/>
      </c>
      <c r="O9001" s="3" t="str">
        <f>IF(VLOOKUP(D9001,'Resources Final'!A:G,7,FALSE)=0,"",VLOOKUP(D9001,'Resources Final'!A:G,7,FALSE))</f>
        <v/>
      </c>
    </row>
    <row r="9002" spans="1:15" x14ac:dyDescent="0.2">
      <c r="A9002" s="11">
        <v>990</v>
      </c>
      <c r="B9002" s="11" t="str">
        <f t="shared" si="155"/>
        <v>Fred C. and Mary R. Koch Foundation_Cole, Mackenzie20142000</v>
      </c>
      <c r="C9002" s="11" t="s">
        <v>4161</v>
      </c>
      <c r="D9002" s="11" t="s">
        <v>777</v>
      </c>
      <c r="E9002" s="11" t="s">
        <v>777</v>
      </c>
      <c r="F9002" s="4">
        <v>2000</v>
      </c>
      <c r="G9002" s="3">
        <v>2014</v>
      </c>
      <c r="H9002" s="3" t="s">
        <v>21</v>
      </c>
      <c r="I9002" s="12" t="s">
        <v>4162</v>
      </c>
      <c r="J9002" s="3">
        <v>145</v>
      </c>
      <c r="K9002" s="3" t="str">
        <f>IF(VLOOKUP(D9002,'Resources Final'!A:C,3,FALSE)=0,"",VLOOKUP(D9002,'Resources Final'!A:C,3,FALSE))</f>
        <v>Y</v>
      </c>
      <c r="L9002" s="3" t="str">
        <f>IF(VLOOKUP(D9002,'Resources Final'!A:D,4,FALSE)=0,"",VLOOKUP(D9002,'Resources Final'!A:D,4,FALSE))</f>
        <v/>
      </c>
      <c r="M9002" s="3" t="str">
        <f>IF(VLOOKUP(D9002,'Resources Final'!A:E,5,FALSE)=0,"",VLOOKUP(D9002,'Resources Final'!A:E,5,FALSE))</f>
        <v/>
      </c>
      <c r="N9002" s="7" t="str">
        <f>IF(VLOOKUP(D9002,'Resources Final'!A:F,6,FALSE)=0,"",VLOOKUP(D9002,'Resources Final'!A:F,6,FALSE))</f>
        <v/>
      </c>
      <c r="O9002" s="3" t="str">
        <f>IF(VLOOKUP(D9002,'Resources Final'!A:G,7,FALSE)=0,"",VLOOKUP(D9002,'Resources Final'!A:G,7,FALSE))</f>
        <v/>
      </c>
    </row>
    <row r="9003" spans="1:15" x14ac:dyDescent="0.2">
      <c r="A9003" s="11">
        <v>990</v>
      </c>
      <c r="B9003" s="11" t="str">
        <f t="shared" si="155"/>
        <v>Fred C. and Mary R. Koch Foundation_Bender, Madelin20142000</v>
      </c>
      <c r="C9003" s="11" t="s">
        <v>4161</v>
      </c>
      <c r="D9003" s="11" t="s">
        <v>393</v>
      </c>
      <c r="E9003" s="11" t="s">
        <v>393</v>
      </c>
      <c r="F9003" s="4">
        <v>2000</v>
      </c>
      <c r="G9003" s="3">
        <v>2014</v>
      </c>
      <c r="H9003" s="3" t="s">
        <v>21</v>
      </c>
      <c r="I9003" s="12" t="s">
        <v>4162</v>
      </c>
      <c r="J9003" s="3">
        <v>146</v>
      </c>
      <c r="K9003" s="3" t="str">
        <f>IF(VLOOKUP(D9003,'Resources Final'!A:C,3,FALSE)=0,"",VLOOKUP(D9003,'Resources Final'!A:C,3,FALSE))</f>
        <v>Y</v>
      </c>
      <c r="L9003" s="3" t="str">
        <f>IF(VLOOKUP(D9003,'Resources Final'!A:D,4,FALSE)=0,"",VLOOKUP(D9003,'Resources Final'!A:D,4,FALSE))</f>
        <v/>
      </c>
      <c r="M9003" s="3" t="str">
        <f>IF(VLOOKUP(D9003,'Resources Final'!A:E,5,FALSE)=0,"",VLOOKUP(D9003,'Resources Final'!A:E,5,FALSE))</f>
        <v/>
      </c>
      <c r="N9003" s="7" t="str">
        <f>IF(VLOOKUP(D9003,'Resources Final'!A:F,6,FALSE)=0,"",VLOOKUP(D9003,'Resources Final'!A:F,6,FALSE))</f>
        <v/>
      </c>
      <c r="O9003" s="3" t="str">
        <f>IF(VLOOKUP(D9003,'Resources Final'!A:G,7,FALSE)=0,"",VLOOKUP(D9003,'Resources Final'!A:G,7,FALSE))</f>
        <v/>
      </c>
    </row>
    <row r="9004" spans="1:15" x14ac:dyDescent="0.2">
      <c r="A9004" s="11">
        <v>990</v>
      </c>
      <c r="B9004" s="11" t="str">
        <f t="shared" si="155"/>
        <v>Fred C. and Mary R. Koch Foundation_Engel, Madeline20142000</v>
      </c>
      <c r="C9004" s="11" t="s">
        <v>4161</v>
      </c>
      <c r="D9004" s="11" t="s">
        <v>1140</v>
      </c>
      <c r="E9004" s="11" t="s">
        <v>1140</v>
      </c>
      <c r="F9004" s="4">
        <v>2000</v>
      </c>
      <c r="G9004" s="3">
        <v>2014</v>
      </c>
      <c r="H9004" s="3" t="s">
        <v>21</v>
      </c>
      <c r="I9004" s="12" t="s">
        <v>4162</v>
      </c>
      <c r="J9004" s="3">
        <v>147</v>
      </c>
      <c r="K9004" s="3" t="str">
        <f>IF(VLOOKUP(D9004,'Resources Final'!A:C,3,FALSE)=0,"",VLOOKUP(D9004,'Resources Final'!A:C,3,FALSE))</f>
        <v>Y</v>
      </c>
      <c r="L9004" s="3" t="str">
        <f>IF(VLOOKUP(D9004,'Resources Final'!A:D,4,FALSE)=0,"",VLOOKUP(D9004,'Resources Final'!A:D,4,FALSE))</f>
        <v/>
      </c>
      <c r="M9004" s="3" t="str">
        <f>IF(VLOOKUP(D9004,'Resources Final'!A:E,5,FALSE)=0,"",VLOOKUP(D9004,'Resources Final'!A:E,5,FALSE))</f>
        <v/>
      </c>
      <c r="N9004" s="7" t="str">
        <f>IF(VLOOKUP(D9004,'Resources Final'!A:F,6,FALSE)=0,"",VLOOKUP(D9004,'Resources Final'!A:F,6,FALSE))</f>
        <v/>
      </c>
      <c r="O9004" s="3" t="str">
        <f>IF(VLOOKUP(D9004,'Resources Final'!A:G,7,FALSE)=0,"",VLOOKUP(D9004,'Resources Final'!A:G,7,FALSE))</f>
        <v/>
      </c>
    </row>
    <row r="9005" spans="1:15" x14ac:dyDescent="0.2">
      <c r="A9005" s="11">
        <v>990</v>
      </c>
      <c r="B9005" s="11" t="str">
        <f t="shared" si="155"/>
        <v>Fred C. and Mary R. Koch Foundation_Minnich, Madison20142000</v>
      </c>
      <c r="C9005" s="11" t="s">
        <v>4161</v>
      </c>
      <c r="D9005" s="11" t="s">
        <v>2480</v>
      </c>
      <c r="E9005" s="11" t="s">
        <v>2480</v>
      </c>
      <c r="F9005" s="4">
        <v>2000</v>
      </c>
      <c r="G9005" s="3">
        <v>2014</v>
      </c>
      <c r="H9005" s="3" t="s">
        <v>21</v>
      </c>
      <c r="I9005" s="12" t="s">
        <v>4162</v>
      </c>
      <c r="J9005" s="3">
        <v>148</v>
      </c>
      <c r="K9005" s="3" t="str">
        <f>IF(VLOOKUP(D9005,'Resources Final'!A:C,3,FALSE)=0,"",VLOOKUP(D9005,'Resources Final'!A:C,3,FALSE))</f>
        <v>Y</v>
      </c>
      <c r="L9005" s="3" t="str">
        <f>IF(VLOOKUP(D9005,'Resources Final'!A:D,4,FALSE)=0,"",VLOOKUP(D9005,'Resources Final'!A:D,4,FALSE))</f>
        <v/>
      </c>
      <c r="M9005" s="3" t="str">
        <f>IF(VLOOKUP(D9005,'Resources Final'!A:E,5,FALSE)=0,"",VLOOKUP(D9005,'Resources Final'!A:E,5,FALSE))</f>
        <v/>
      </c>
      <c r="N9005" s="7" t="str">
        <f>IF(VLOOKUP(D9005,'Resources Final'!A:F,6,FALSE)=0,"",VLOOKUP(D9005,'Resources Final'!A:F,6,FALSE))</f>
        <v/>
      </c>
      <c r="O9005" s="3" t="str">
        <f>IF(VLOOKUP(D9005,'Resources Final'!A:G,7,FALSE)=0,"",VLOOKUP(D9005,'Resources Final'!A:G,7,FALSE))</f>
        <v/>
      </c>
    </row>
    <row r="9006" spans="1:15" x14ac:dyDescent="0.2">
      <c r="A9006" s="11">
        <v>990</v>
      </c>
      <c r="B9006" s="11" t="str">
        <f t="shared" si="155"/>
        <v>Fred C. and Mary R. Koch Foundation_Grant, Maria20142000</v>
      </c>
      <c r="C9006" s="11" t="s">
        <v>4161</v>
      </c>
      <c r="D9006" s="11" t="s">
        <v>1442</v>
      </c>
      <c r="E9006" s="11" t="s">
        <v>1442</v>
      </c>
      <c r="F9006" s="4">
        <v>2000</v>
      </c>
      <c r="G9006" s="3">
        <v>2014</v>
      </c>
      <c r="H9006" s="3" t="s">
        <v>21</v>
      </c>
      <c r="I9006" s="12" t="s">
        <v>4162</v>
      </c>
      <c r="J9006" s="3">
        <v>149</v>
      </c>
      <c r="K9006" s="3" t="str">
        <f>IF(VLOOKUP(D9006,'Resources Final'!A:C,3,FALSE)=0,"",VLOOKUP(D9006,'Resources Final'!A:C,3,FALSE))</f>
        <v>Y</v>
      </c>
      <c r="L9006" s="3" t="str">
        <f>IF(VLOOKUP(D9006,'Resources Final'!A:D,4,FALSE)=0,"",VLOOKUP(D9006,'Resources Final'!A:D,4,FALSE))</f>
        <v/>
      </c>
      <c r="M9006" s="3" t="str">
        <f>IF(VLOOKUP(D9006,'Resources Final'!A:E,5,FALSE)=0,"",VLOOKUP(D9006,'Resources Final'!A:E,5,FALSE))</f>
        <v/>
      </c>
      <c r="N9006" s="7" t="str">
        <f>IF(VLOOKUP(D9006,'Resources Final'!A:F,6,FALSE)=0,"",VLOOKUP(D9006,'Resources Final'!A:F,6,FALSE))</f>
        <v/>
      </c>
      <c r="O9006" s="3" t="str">
        <f>IF(VLOOKUP(D9006,'Resources Final'!A:G,7,FALSE)=0,"",VLOOKUP(D9006,'Resources Final'!A:G,7,FALSE))</f>
        <v/>
      </c>
    </row>
    <row r="9007" spans="1:15" x14ac:dyDescent="0.2">
      <c r="A9007" s="11">
        <v>990</v>
      </c>
      <c r="B9007" s="11" t="str">
        <f t="shared" si="155"/>
        <v>Fred C. and Mary R. Koch Foundation_Schuett, Marissa20142000</v>
      </c>
      <c r="C9007" s="11" t="s">
        <v>4161</v>
      </c>
      <c r="D9007" s="11" t="s">
        <v>3254</v>
      </c>
      <c r="E9007" s="11" t="s">
        <v>3254</v>
      </c>
      <c r="F9007" s="4">
        <v>2000</v>
      </c>
      <c r="G9007" s="3">
        <v>2014</v>
      </c>
      <c r="H9007" s="3" t="s">
        <v>21</v>
      </c>
      <c r="I9007" s="12" t="s">
        <v>4162</v>
      </c>
      <c r="J9007" s="3">
        <v>150</v>
      </c>
      <c r="K9007" s="3" t="str">
        <f>IF(VLOOKUP(D9007,'Resources Final'!A:C,3,FALSE)=0,"",VLOOKUP(D9007,'Resources Final'!A:C,3,FALSE))</f>
        <v>Y</v>
      </c>
      <c r="L9007" s="3" t="str">
        <f>IF(VLOOKUP(D9007,'Resources Final'!A:D,4,FALSE)=0,"",VLOOKUP(D9007,'Resources Final'!A:D,4,FALSE))</f>
        <v/>
      </c>
      <c r="M9007" s="3" t="str">
        <f>IF(VLOOKUP(D9007,'Resources Final'!A:E,5,FALSE)=0,"",VLOOKUP(D9007,'Resources Final'!A:E,5,FALSE))</f>
        <v/>
      </c>
      <c r="N9007" s="7" t="str">
        <f>IF(VLOOKUP(D9007,'Resources Final'!A:F,6,FALSE)=0,"",VLOOKUP(D9007,'Resources Final'!A:F,6,FALSE))</f>
        <v/>
      </c>
      <c r="O9007" s="3" t="str">
        <f>IF(VLOOKUP(D9007,'Resources Final'!A:G,7,FALSE)=0,"",VLOOKUP(D9007,'Resources Final'!A:G,7,FALSE))</f>
        <v/>
      </c>
    </row>
    <row r="9008" spans="1:15" x14ac:dyDescent="0.2">
      <c r="A9008" s="11">
        <v>990</v>
      </c>
      <c r="B9008" s="11" t="str">
        <f t="shared" si="155"/>
        <v>Fred C. and Mary R. Koch Foundation_Clavelli, Matthew20142000</v>
      </c>
      <c r="C9008" s="11" t="s">
        <v>4161</v>
      </c>
      <c r="D9008" s="11" t="s">
        <v>750</v>
      </c>
      <c r="E9008" s="11" t="s">
        <v>750</v>
      </c>
      <c r="F9008" s="4">
        <v>2000</v>
      </c>
      <c r="G9008" s="3">
        <v>2014</v>
      </c>
      <c r="H9008" s="3" t="s">
        <v>21</v>
      </c>
      <c r="I9008" s="12" t="s">
        <v>4162</v>
      </c>
      <c r="J9008" s="3">
        <v>151</v>
      </c>
      <c r="K9008" s="3" t="str">
        <f>IF(VLOOKUP(D9008,'Resources Final'!A:C,3,FALSE)=0,"",VLOOKUP(D9008,'Resources Final'!A:C,3,FALSE))</f>
        <v>Y</v>
      </c>
      <c r="L9008" s="3" t="str">
        <f>IF(VLOOKUP(D9008,'Resources Final'!A:D,4,FALSE)=0,"",VLOOKUP(D9008,'Resources Final'!A:D,4,FALSE))</f>
        <v/>
      </c>
      <c r="M9008" s="3" t="str">
        <f>IF(VLOOKUP(D9008,'Resources Final'!A:E,5,FALSE)=0,"",VLOOKUP(D9008,'Resources Final'!A:E,5,FALSE))</f>
        <v/>
      </c>
      <c r="N9008" s="7" t="str">
        <f>IF(VLOOKUP(D9008,'Resources Final'!A:F,6,FALSE)=0,"",VLOOKUP(D9008,'Resources Final'!A:F,6,FALSE))</f>
        <v/>
      </c>
      <c r="O9008" s="3" t="str">
        <f>IF(VLOOKUP(D9008,'Resources Final'!A:G,7,FALSE)=0,"",VLOOKUP(D9008,'Resources Final'!A:G,7,FALSE))</f>
        <v/>
      </c>
    </row>
    <row r="9009" spans="1:15" x14ac:dyDescent="0.2">
      <c r="A9009" s="11">
        <v>990</v>
      </c>
      <c r="B9009" s="11" t="str">
        <f t="shared" si="155"/>
        <v>Fred C. and Mary R. Koch Foundation_Rotundo, Matthew20142000</v>
      </c>
      <c r="C9009" s="11" t="s">
        <v>4161</v>
      </c>
      <c r="D9009" s="11" t="s">
        <v>3122</v>
      </c>
      <c r="E9009" s="11" t="s">
        <v>3122</v>
      </c>
      <c r="F9009" s="4">
        <v>2000</v>
      </c>
      <c r="G9009" s="3">
        <v>2014</v>
      </c>
      <c r="H9009" s="3" t="s">
        <v>21</v>
      </c>
      <c r="I9009" s="12" t="s">
        <v>4162</v>
      </c>
      <c r="J9009" s="3">
        <v>152</v>
      </c>
      <c r="K9009" s="3" t="str">
        <f>IF(VLOOKUP(D9009,'Resources Final'!A:C,3,FALSE)=0,"",VLOOKUP(D9009,'Resources Final'!A:C,3,FALSE))</f>
        <v>Y</v>
      </c>
      <c r="L9009" s="3" t="str">
        <f>IF(VLOOKUP(D9009,'Resources Final'!A:D,4,FALSE)=0,"",VLOOKUP(D9009,'Resources Final'!A:D,4,FALSE))</f>
        <v/>
      </c>
      <c r="M9009" s="3" t="str">
        <f>IF(VLOOKUP(D9009,'Resources Final'!A:E,5,FALSE)=0,"",VLOOKUP(D9009,'Resources Final'!A:E,5,FALSE))</f>
        <v/>
      </c>
      <c r="N9009" s="7" t="str">
        <f>IF(VLOOKUP(D9009,'Resources Final'!A:F,6,FALSE)=0,"",VLOOKUP(D9009,'Resources Final'!A:F,6,FALSE))</f>
        <v/>
      </c>
      <c r="O9009" s="3" t="str">
        <f>IF(VLOOKUP(D9009,'Resources Final'!A:G,7,FALSE)=0,"",VLOOKUP(D9009,'Resources Final'!A:G,7,FALSE))</f>
        <v/>
      </c>
    </row>
    <row r="9010" spans="1:15" x14ac:dyDescent="0.2">
      <c r="A9010" s="11">
        <v>990</v>
      </c>
      <c r="B9010" s="11" t="str">
        <f t="shared" si="155"/>
        <v>Fred C. and Mary R. Koch Foundation_Zemanick, Matthew20142000</v>
      </c>
      <c r="C9010" s="11" t="s">
        <v>4161</v>
      </c>
      <c r="D9010" s="11" t="s">
        <v>4150</v>
      </c>
      <c r="E9010" s="11" t="s">
        <v>4150</v>
      </c>
      <c r="F9010" s="4">
        <v>2000</v>
      </c>
      <c r="G9010" s="3">
        <v>2014</v>
      </c>
      <c r="H9010" s="3" t="s">
        <v>21</v>
      </c>
      <c r="I9010" s="12" t="s">
        <v>4162</v>
      </c>
      <c r="J9010" s="3">
        <v>153</v>
      </c>
      <c r="K9010" s="3" t="str">
        <f>IF(VLOOKUP(D9010,'Resources Final'!A:C,3,FALSE)=0,"",VLOOKUP(D9010,'Resources Final'!A:C,3,FALSE))</f>
        <v>Y</v>
      </c>
      <c r="L9010" s="3" t="str">
        <f>IF(VLOOKUP(D9010,'Resources Final'!A:D,4,FALSE)=0,"",VLOOKUP(D9010,'Resources Final'!A:D,4,FALSE))</f>
        <v/>
      </c>
      <c r="M9010" s="3" t="str">
        <f>IF(VLOOKUP(D9010,'Resources Final'!A:E,5,FALSE)=0,"",VLOOKUP(D9010,'Resources Final'!A:E,5,FALSE))</f>
        <v/>
      </c>
      <c r="N9010" s="7" t="str">
        <f>IF(VLOOKUP(D9010,'Resources Final'!A:F,6,FALSE)=0,"",VLOOKUP(D9010,'Resources Final'!A:F,6,FALSE))</f>
        <v/>
      </c>
      <c r="O9010" s="3" t="str">
        <f>IF(VLOOKUP(D9010,'Resources Final'!A:G,7,FALSE)=0,"",VLOOKUP(D9010,'Resources Final'!A:G,7,FALSE))</f>
        <v/>
      </c>
    </row>
    <row r="9011" spans="1:15" x14ac:dyDescent="0.2">
      <c r="A9011" s="11">
        <v>990</v>
      </c>
      <c r="B9011" s="11" t="str">
        <f t="shared" si="155"/>
        <v>Fred C. and Mary R. Koch Foundation_Culotta, McKenzie20142000</v>
      </c>
      <c r="C9011" s="11" t="s">
        <v>4161</v>
      </c>
      <c r="D9011" s="11" t="s">
        <v>888</v>
      </c>
      <c r="E9011" s="11" t="s">
        <v>888</v>
      </c>
      <c r="F9011" s="4">
        <v>2000</v>
      </c>
      <c r="G9011" s="3">
        <v>2014</v>
      </c>
      <c r="H9011" s="3" t="s">
        <v>21</v>
      </c>
      <c r="I9011" s="12" t="s">
        <v>4162</v>
      </c>
      <c r="J9011" s="3">
        <v>154</v>
      </c>
      <c r="K9011" s="3" t="str">
        <f>IF(VLOOKUP(D9011,'Resources Final'!A:C,3,FALSE)=0,"",VLOOKUP(D9011,'Resources Final'!A:C,3,FALSE))</f>
        <v>Y</v>
      </c>
      <c r="L9011" s="3" t="str">
        <f>IF(VLOOKUP(D9011,'Resources Final'!A:D,4,FALSE)=0,"",VLOOKUP(D9011,'Resources Final'!A:D,4,FALSE))</f>
        <v/>
      </c>
      <c r="M9011" s="3" t="str">
        <f>IF(VLOOKUP(D9011,'Resources Final'!A:E,5,FALSE)=0,"",VLOOKUP(D9011,'Resources Final'!A:E,5,FALSE))</f>
        <v/>
      </c>
      <c r="N9011" s="7" t="str">
        <f>IF(VLOOKUP(D9011,'Resources Final'!A:F,6,FALSE)=0,"",VLOOKUP(D9011,'Resources Final'!A:F,6,FALSE))</f>
        <v/>
      </c>
      <c r="O9011" s="3" t="str">
        <f>IF(VLOOKUP(D9011,'Resources Final'!A:G,7,FALSE)=0,"",VLOOKUP(D9011,'Resources Final'!A:G,7,FALSE))</f>
        <v/>
      </c>
    </row>
    <row r="9012" spans="1:15" x14ac:dyDescent="0.2">
      <c r="A9012" s="11">
        <v>990</v>
      </c>
      <c r="B9012" s="11" t="str">
        <f t="shared" si="155"/>
        <v>Fred C. and Mary R. Koch Foundation_Hardeman, Michael20142000</v>
      </c>
      <c r="C9012" s="11" t="s">
        <v>4161</v>
      </c>
      <c r="D9012" s="11" t="s">
        <v>1522</v>
      </c>
      <c r="E9012" s="11" t="s">
        <v>1522</v>
      </c>
      <c r="F9012" s="4">
        <v>2000</v>
      </c>
      <c r="G9012" s="3">
        <v>2014</v>
      </c>
      <c r="H9012" s="3" t="s">
        <v>21</v>
      </c>
      <c r="I9012" s="12" t="s">
        <v>4162</v>
      </c>
      <c r="J9012" s="3">
        <v>155</v>
      </c>
      <c r="K9012" s="3" t="str">
        <f>IF(VLOOKUP(D9012,'Resources Final'!A:C,3,FALSE)=0,"",VLOOKUP(D9012,'Resources Final'!A:C,3,FALSE))</f>
        <v>Y</v>
      </c>
      <c r="L9012" s="3" t="str">
        <f>IF(VLOOKUP(D9012,'Resources Final'!A:D,4,FALSE)=0,"",VLOOKUP(D9012,'Resources Final'!A:D,4,FALSE))</f>
        <v/>
      </c>
      <c r="M9012" s="3" t="str">
        <f>IF(VLOOKUP(D9012,'Resources Final'!A:E,5,FALSE)=0,"",VLOOKUP(D9012,'Resources Final'!A:E,5,FALSE))</f>
        <v/>
      </c>
      <c r="N9012" s="7" t="str">
        <f>IF(VLOOKUP(D9012,'Resources Final'!A:F,6,FALSE)=0,"",VLOOKUP(D9012,'Resources Final'!A:F,6,FALSE))</f>
        <v/>
      </c>
      <c r="O9012" s="3" t="str">
        <f>IF(VLOOKUP(D9012,'Resources Final'!A:G,7,FALSE)=0,"",VLOOKUP(D9012,'Resources Final'!A:G,7,FALSE))</f>
        <v/>
      </c>
    </row>
    <row r="9013" spans="1:15" x14ac:dyDescent="0.2">
      <c r="A9013" s="11">
        <v>990</v>
      </c>
      <c r="B9013" s="11" t="str">
        <f t="shared" si="155"/>
        <v>Fred C. and Mary R. Koch Foundation_He, Michael20142000</v>
      </c>
      <c r="C9013" s="11" t="s">
        <v>4161</v>
      </c>
      <c r="D9013" s="11" t="s">
        <v>1550</v>
      </c>
      <c r="E9013" s="11" t="s">
        <v>1550</v>
      </c>
      <c r="F9013" s="4">
        <v>2000</v>
      </c>
      <c r="G9013" s="3">
        <v>2014</v>
      </c>
      <c r="H9013" s="3" t="s">
        <v>21</v>
      </c>
      <c r="I9013" s="12" t="s">
        <v>4162</v>
      </c>
      <c r="J9013" s="3">
        <v>156</v>
      </c>
      <c r="K9013" s="3" t="str">
        <f>IF(VLOOKUP(D9013,'Resources Final'!A:C,3,FALSE)=0,"",VLOOKUP(D9013,'Resources Final'!A:C,3,FALSE))</f>
        <v>Y</v>
      </c>
      <c r="L9013" s="3" t="str">
        <f>IF(VLOOKUP(D9013,'Resources Final'!A:D,4,FALSE)=0,"",VLOOKUP(D9013,'Resources Final'!A:D,4,FALSE))</f>
        <v/>
      </c>
      <c r="M9013" s="3" t="str">
        <f>IF(VLOOKUP(D9013,'Resources Final'!A:E,5,FALSE)=0,"",VLOOKUP(D9013,'Resources Final'!A:E,5,FALSE))</f>
        <v/>
      </c>
      <c r="N9013" s="7" t="str">
        <f>IF(VLOOKUP(D9013,'Resources Final'!A:F,6,FALSE)=0,"",VLOOKUP(D9013,'Resources Final'!A:F,6,FALSE))</f>
        <v/>
      </c>
      <c r="O9013" s="3" t="str">
        <f>IF(VLOOKUP(D9013,'Resources Final'!A:G,7,FALSE)=0,"",VLOOKUP(D9013,'Resources Final'!A:G,7,FALSE))</f>
        <v/>
      </c>
    </row>
    <row r="9014" spans="1:15" x14ac:dyDescent="0.2">
      <c r="A9014" s="11">
        <v>990</v>
      </c>
      <c r="B9014" s="11" t="str">
        <f t="shared" si="155"/>
        <v>Fred C. and Mary R. Koch Foundation_Hinnen, Michael20142000</v>
      </c>
      <c r="C9014" s="11" t="s">
        <v>4161</v>
      </c>
      <c r="D9014" s="11" t="s">
        <v>1594</v>
      </c>
      <c r="E9014" s="11" t="s">
        <v>1594</v>
      </c>
      <c r="F9014" s="4">
        <v>2000</v>
      </c>
      <c r="G9014" s="3">
        <v>2014</v>
      </c>
      <c r="H9014" s="3" t="s">
        <v>21</v>
      </c>
      <c r="I9014" s="12" t="s">
        <v>4162</v>
      </c>
      <c r="J9014" s="3">
        <v>157</v>
      </c>
      <c r="K9014" s="3" t="str">
        <f>IF(VLOOKUP(D9014,'Resources Final'!A:C,3,FALSE)=0,"",VLOOKUP(D9014,'Resources Final'!A:C,3,FALSE))</f>
        <v>Y</v>
      </c>
      <c r="L9014" s="3" t="str">
        <f>IF(VLOOKUP(D9014,'Resources Final'!A:D,4,FALSE)=0,"",VLOOKUP(D9014,'Resources Final'!A:D,4,FALSE))</f>
        <v/>
      </c>
      <c r="M9014" s="3" t="str">
        <f>IF(VLOOKUP(D9014,'Resources Final'!A:E,5,FALSE)=0,"",VLOOKUP(D9014,'Resources Final'!A:E,5,FALSE))</f>
        <v/>
      </c>
      <c r="N9014" s="7" t="str">
        <f>IF(VLOOKUP(D9014,'Resources Final'!A:F,6,FALSE)=0,"",VLOOKUP(D9014,'Resources Final'!A:F,6,FALSE))</f>
        <v/>
      </c>
      <c r="O9014" s="3" t="str">
        <f>IF(VLOOKUP(D9014,'Resources Final'!A:G,7,FALSE)=0,"",VLOOKUP(D9014,'Resources Final'!A:G,7,FALSE))</f>
        <v/>
      </c>
    </row>
    <row r="9015" spans="1:15" x14ac:dyDescent="0.2">
      <c r="A9015" s="11">
        <v>990</v>
      </c>
      <c r="B9015" s="11" t="str">
        <f t="shared" si="155"/>
        <v>Fred C. and Mary R. Koch Foundation_Moran, Michael20142000</v>
      </c>
      <c r="C9015" s="11" t="s">
        <v>4161</v>
      </c>
      <c r="D9015" s="11" t="s">
        <v>2527</v>
      </c>
      <c r="E9015" s="11" t="s">
        <v>2527</v>
      </c>
      <c r="F9015" s="4">
        <v>2000</v>
      </c>
      <c r="G9015" s="3">
        <v>2014</v>
      </c>
      <c r="H9015" s="3" t="s">
        <v>21</v>
      </c>
      <c r="I9015" s="12" t="s">
        <v>4162</v>
      </c>
      <c r="J9015" s="3">
        <v>158</v>
      </c>
      <c r="K9015" s="3" t="str">
        <f>IF(VLOOKUP(D9015,'Resources Final'!A:C,3,FALSE)=0,"",VLOOKUP(D9015,'Resources Final'!A:C,3,FALSE))</f>
        <v>Y</v>
      </c>
      <c r="L9015" s="3" t="str">
        <f>IF(VLOOKUP(D9015,'Resources Final'!A:D,4,FALSE)=0,"",VLOOKUP(D9015,'Resources Final'!A:D,4,FALSE))</f>
        <v/>
      </c>
      <c r="M9015" s="3" t="str">
        <f>IF(VLOOKUP(D9015,'Resources Final'!A:E,5,FALSE)=0,"",VLOOKUP(D9015,'Resources Final'!A:E,5,FALSE))</f>
        <v/>
      </c>
      <c r="N9015" s="7" t="str">
        <f>IF(VLOOKUP(D9015,'Resources Final'!A:F,6,FALSE)=0,"",VLOOKUP(D9015,'Resources Final'!A:F,6,FALSE))</f>
        <v/>
      </c>
      <c r="O9015" s="3" t="str">
        <f>IF(VLOOKUP(D9015,'Resources Final'!A:G,7,FALSE)=0,"",VLOOKUP(D9015,'Resources Final'!A:G,7,FALSE))</f>
        <v/>
      </c>
    </row>
    <row r="9016" spans="1:15" x14ac:dyDescent="0.2">
      <c r="A9016" s="11">
        <v>990</v>
      </c>
      <c r="B9016" s="11" t="str">
        <f t="shared" si="155"/>
        <v>Fred C. and Mary R. Koch Foundation_Valdez, Michael20142000</v>
      </c>
      <c r="C9016" s="11" t="s">
        <v>4161</v>
      </c>
      <c r="D9016" s="11" t="s">
        <v>3869</v>
      </c>
      <c r="E9016" s="11" t="s">
        <v>3869</v>
      </c>
      <c r="F9016" s="4">
        <v>2000</v>
      </c>
      <c r="G9016" s="3">
        <v>2014</v>
      </c>
      <c r="H9016" s="3" t="s">
        <v>21</v>
      </c>
      <c r="I9016" s="12" t="s">
        <v>4162</v>
      </c>
      <c r="J9016" s="3">
        <v>159</v>
      </c>
      <c r="K9016" s="3" t="str">
        <f>IF(VLOOKUP(D9016,'Resources Final'!A:C,3,FALSE)=0,"",VLOOKUP(D9016,'Resources Final'!A:C,3,FALSE))</f>
        <v>Y</v>
      </c>
      <c r="L9016" s="3" t="str">
        <f>IF(VLOOKUP(D9016,'Resources Final'!A:D,4,FALSE)=0,"",VLOOKUP(D9016,'Resources Final'!A:D,4,FALSE))</f>
        <v/>
      </c>
      <c r="M9016" s="3" t="str">
        <f>IF(VLOOKUP(D9016,'Resources Final'!A:E,5,FALSE)=0,"",VLOOKUP(D9016,'Resources Final'!A:E,5,FALSE))</f>
        <v/>
      </c>
      <c r="N9016" s="7" t="str">
        <f>IF(VLOOKUP(D9016,'Resources Final'!A:F,6,FALSE)=0,"",VLOOKUP(D9016,'Resources Final'!A:F,6,FALSE))</f>
        <v/>
      </c>
      <c r="O9016" s="3" t="str">
        <f>IF(VLOOKUP(D9016,'Resources Final'!A:G,7,FALSE)=0,"",VLOOKUP(D9016,'Resources Final'!A:G,7,FALSE))</f>
        <v/>
      </c>
    </row>
    <row r="9017" spans="1:15" x14ac:dyDescent="0.2">
      <c r="A9017" s="11">
        <v>990</v>
      </c>
      <c r="B9017" s="11" t="str">
        <f t="shared" si="155"/>
        <v>Fred C. and Mary R. Koch Foundation_Fultz, Michelle20142000</v>
      </c>
      <c r="C9017" s="11" t="s">
        <v>4161</v>
      </c>
      <c r="D9017" s="11" t="s">
        <v>1316</v>
      </c>
      <c r="E9017" s="11" t="s">
        <v>1316</v>
      </c>
      <c r="F9017" s="4">
        <v>2000</v>
      </c>
      <c r="G9017" s="3">
        <v>2014</v>
      </c>
      <c r="H9017" s="3" t="s">
        <v>21</v>
      </c>
      <c r="I9017" s="12" t="s">
        <v>4162</v>
      </c>
      <c r="J9017" s="3">
        <v>160</v>
      </c>
      <c r="K9017" s="3" t="str">
        <f>IF(VLOOKUP(D9017,'Resources Final'!A:C,3,FALSE)=0,"",VLOOKUP(D9017,'Resources Final'!A:C,3,FALSE))</f>
        <v>Y</v>
      </c>
      <c r="L9017" s="3" t="str">
        <f>IF(VLOOKUP(D9017,'Resources Final'!A:D,4,FALSE)=0,"",VLOOKUP(D9017,'Resources Final'!A:D,4,FALSE))</f>
        <v/>
      </c>
      <c r="M9017" s="3" t="str">
        <f>IF(VLOOKUP(D9017,'Resources Final'!A:E,5,FALSE)=0,"",VLOOKUP(D9017,'Resources Final'!A:E,5,FALSE))</f>
        <v/>
      </c>
      <c r="N9017" s="7" t="str">
        <f>IF(VLOOKUP(D9017,'Resources Final'!A:F,6,FALSE)=0,"",VLOOKUP(D9017,'Resources Final'!A:F,6,FALSE))</f>
        <v/>
      </c>
      <c r="O9017" s="3" t="str">
        <f>IF(VLOOKUP(D9017,'Resources Final'!A:G,7,FALSE)=0,"",VLOOKUP(D9017,'Resources Final'!A:G,7,FALSE))</f>
        <v/>
      </c>
    </row>
    <row r="9018" spans="1:15" x14ac:dyDescent="0.2">
      <c r="A9018" s="11">
        <v>990</v>
      </c>
      <c r="B9018" s="11" t="str">
        <f t="shared" si="155"/>
        <v>Fred C. and Mary R. Koch Foundation_Jeng, Michelle20142000</v>
      </c>
      <c r="C9018" s="11" t="s">
        <v>4161</v>
      </c>
      <c r="D9018" s="11" t="s">
        <v>1830</v>
      </c>
      <c r="E9018" s="11" t="s">
        <v>1830</v>
      </c>
      <c r="F9018" s="4">
        <v>2000</v>
      </c>
      <c r="G9018" s="3">
        <v>2014</v>
      </c>
      <c r="H9018" s="3" t="s">
        <v>21</v>
      </c>
      <c r="I9018" s="12" t="s">
        <v>4162</v>
      </c>
      <c r="J9018" s="3">
        <v>161</v>
      </c>
      <c r="K9018" s="3" t="str">
        <f>IF(VLOOKUP(D9018,'Resources Final'!A:C,3,FALSE)=0,"",VLOOKUP(D9018,'Resources Final'!A:C,3,FALSE))</f>
        <v>Y</v>
      </c>
      <c r="L9018" s="3" t="str">
        <f>IF(VLOOKUP(D9018,'Resources Final'!A:D,4,FALSE)=0,"",VLOOKUP(D9018,'Resources Final'!A:D,4,FALSE))</f>
        <v/>
      </c>
      <c r="M9018" s="3" t="str">
        <f>IF(VLOOKUP(D9018,'Resources Final'!A:E,5,FALSE)=0,"",VLOOKUP(D9018,'Resources Final'!A:E,5,FALSE))</f>
        <v/>
      </c>
      <c r="N9018" s="7" t="str">
        <f>IF(VLOOKUP(D9018,'Resources Final'!A:F,6,FALSE)=0,"",VLOOKUP(D9018,'Resources Final'!A:F,6,FALSE))</f>
        <v/>
      </c>
      <c r="O9018" s="3" t="str">
        <f>IF(VLOOKUP(D9018,'Resources Final'!A:G,7,FALSE)=0,"",VLOOKUP(D9018,'Resources Final'!A:G,7,FALSE))</f>
        <v/>
      </c>
    </row>
    <row r="9019" spans="1:15" x14ac:dyDescent="0.2">
      <c r="A9019" s="11">
        <v>990</v>
      </c>
      <c r="B9019" s="11" t="str">
        <f t="shared" si="155"/>
        <v>Fred C. and Mary R. Koch Foundation_Rushing, Mikaila20142000</v>
      </c>
      <c r="C9019" s="11" t="s">
        <v>4161</v>
      </c>
      <c r="D9019" s="11" t="s">
        <v>3145</v>
      </c>
      <c r="E9019" s="11" t="s">
        <v>3145</v>
      </c>
      <c r="F9019" s="4">
        <v>2000</v>
      </c>
      <c r="G9019" s="3">
        <v>2014</v>
      </c>
      <c r="H9019" s="3" t="s">
        <v>21</v>
      </c>
      <c r="I9019" s="12" t="s">
        <v>4162</v>
      </c>
      <c r="J9019" s="3">
        <v>162</v>
      </c>
      <c r="K9019" s="3" t="str">
        <f>IF(VLOOKUP(D9019,'Resources Final'!A:C,3,FALSE)=0,"",VLOOKUP(D9019,'Resources Final'!A:C,3,FALSE))</f>
        <v>Y</v>
      </c>
      <c r="L9019" s="3" t="str">
        <f>IF(VLOOKUP(D9019,'Resources Final'!A:D,4,FALSE)=0,"",VLOOKUP(D9019,'Resources Final'!A:D,4,FALSE))</f>
        <v/>
      </c>
      <c r="M9019" s="3" t="str">
        <f>IF(VLOOKUP(D9019,'Resources Final'!A:E,5,FALSE)=0,"",VLOOKUP(D9019,'Resources Final'!A:E,5,FALSE))</f>
        <v/>
      </c>
      <c r="N9019" s="7" t="str">
        <f>IF(VLOOKUP(D9019,'Resources Final'!A:F,6,FALSE)=0,"",VLOOKUP(D9019,'Resources Final'!A:F,6,FALSE))</f>
        <v/>
      </c>
      <c r="O9019" s="3" t="str">
        <f>IF(VLOOKUP(D9019,'Resources Final'!A:G,7,FALSE)=0,"",VLOOKUP(D9019,'Resources Final'!A:G,7,FALSE))</f>
        <v/>
      </c>
    </row>
    <row r="9020" spans="1:15" x14ac:dyDescent="0.2">
      <c r="A9020" s="11">
        <v>990</v>
      </c>
      <c r="B9020" s="11" t="str">
        <f t="shared" si="155"/>
        <v>Fred C. and Mary R. Koch Foundation_Fisher, Mikayla20142000</v>
      </c>
      <c r="C9020" s="11" t="s">
        <v>4161</v>
      </c>
      <c r="D9020" s="11" t="s">
        <v>1216</v>
      </c>
      <c r="E9020" s="11" t="s">
        <v>1216</v>
      </c>
      <c r="F9020" s="4">
        <v>2000</v>
      </c>
      <c r="G9020" s="3">
        <v>2014</v>
      </c>
      <c r="H9020" s="3" t="s">
        <v>21</v>
      </c>
      <c r="I9020" s="12" t="s">
        <v>4162</v>
      </c>
      <c r="J9020" s="3">
        <v>163</v>
      </c>
      <c r="K9020" s="3" t="str">
        <f>IF(VLOOKUP(D9020,'Resources Final'!A:C,3,FALSE)=0,"",VLOOKUP(D9020,'Resources Final'!A:C,3,FALSE))</f>
        <v>Y</v>
      </c>
      <c r="L9020" s="3" t="str">
        <f>IF(VLOOKUP(D9020,'Resources Final'!A:D,4,FALSE)=0,"",VLOOKUP(D9020,'Resources Final'!A:D,4,FALSE))</f>
        <v/>
      </c>
      <c r="M9020" s="3" t="str">
        <f>IF(VLOOKUP(D9020,'Resources Final'!A:E,5,FALSE)=0,"",VLOOKUP(D9020,'Resources Final'!A:E,5,FALSE))</f>
        <v/>
      </c>
      <c r="N9020" s="7" t="str">
        <f>IF(VLOOKUP(D9020,'Resources Final'!A:F,6,FALSE)=0,"",VLOOKUP(D9020,'Resources Final'!A:F,6,FALSE))</f>
        <v/>
      </c>
      <c r="O9020" s="3" t="str">
        <f>IF(VLOOKUP(D9020,'Resources Final'!A:G,7,FALSE)=0,"",VLOOKUP(D9020,'Resources Final'!A:G,7,FALSE))</f>
        <v/>
      </c>
    </row>
    <row r="9021" spans="1:15" x14ac:dyDescent="0.2">
      <c r="A9021" s="11">
        <v>990</v>
      </c>
      <c r="B9021" s="11" t="str">
        <f t="shared" si="155"/>
        <v>Fred C. and Mary R. Koch Foundation_Crenshaw, Morgan20142000</v>
      </c>
      <c r="C9021" s="11" t="s">
        <v>4161</v>
      </c>
      <c r="D9021" s="11" t="s">
        <v>872</v>
      </c>
      <c r="E9021" s="11" t="s">
        <v>872</v>
      </c>
      <c r="F9021" s="4">
        <v>2000</v>
      </c>
      <c r="G9021" s="3">
        <v>2014</v>
      </c>
      <c r="H9021" s="3" t="s">
        <v>21</v>
      </c>
      <c r="I9021" s="12" t="s">
        <v>4162</v>
      </c>
      <c r="J9021" s="3">
        <v>164</v>
      </c>
      <c r="K9021" s="3" t="str">
        <f>IF(VLOOKUP(D9021,'Resources Final'!A:C,3,FALSE)=0,"",VLOOKUP(D9021,'Resources Final'!A:C,3,FALSE))</f>
        <v>Y</v>
      </c>
      <c r="L9021" s="3" t="str">
        <f>IF(VLOOKUP(D9021,'Resources Final'!A:D,4,FALSE)=0,"",VLOOKUP(D9021,'Resources Final'!A:D,4,FALSE))</f>
        <v/>
      </c>
      <c r="M9021" s="3" t="str">
        <f>IF(VLOOKUP(D9021,'Resources Final'!A:E,5,FALSE)=0,"",VLOOKUP(D9021,'Resources Final'!A:E,5,FALSE))</f>
        <v/>
      </c>
      <c r="N9021" s="7" t="str">
        <f>IF(VLOOKUP(D9021,'Resources Final'!A:F,6,FALSE)=0,"",VLOOKUP(D9021,'Resources Final'!A:F,6,FALSE))</f>
        <v/>
      </c>
      <c r="O9021" s="3" t="str">
        <f>IF(VLOOKUP(D9021,'Resources Final'!A:G,7,FALSE)=0,"",VLOOKUP(D9021,'Resources Final'!A:G,7,FALSE))</f>
        <v/>
      </c>
    </row>
    <row r="9022" spans="1:15" x14ac:dyDescent="0.2">
      <c r="A9022" s="11">
        <v>990</v>
      </c>
      <c r="B9022" s="11" t="str">
        <f t="shared" si="155"/>
        <v>Fred C. and Mary R. Koch Foundation_Jansen, Natalie20142000</v>
      </c>
      <c r="C9022" s="11" t="s">
        <v>4161</v>
      </c>
      <c r="D9022" s="11" t="s">
        <v>1824</v>
      </c>
      <c r="E9022" s="11" t="s">
        <v>1824</v>
      </c>
      <c r="F9022" s="4">
        <v>2000</v>
      </c>
      <c r="G9022" s="3">
        <v>2014</v>
      </c>
      <c r="H9022" s="3" t="s">
        <v>21</v>
      </c>
      <c r="I9022" s="12" t="s">
        <v>4162</v>
      </c>
      <c r="J9022" s="3">
        <v>165</v>
      </c>
      <c r="K9022" s="3" t="str">
        <f>IF(VLOOKUP(D9022,'Resources Final'!A:C,3,FALSE)=0,"",VLOOKUP(D9022,'Resources Final'!A:C,3,FALSE))</f>
        <v>Y</v>
      </c>
      <c r="L9022" s="3" t="str">
        <f>IF(VLOOKUP(D9022,'Resources Final'!A:D,4,FALSE)=0,"",VLOOKUP(D9022,'Resources Final'!A:D,4,FALSE))</f>
        <v/>
      </c>
      <c r="M9022" s="3" t="str">
        <f>IF(VLOOKUP(D9022,'Resources Final'!A:E,5,FALSE)=0,"",VLOOKUP(D9022,'Resources Final'!A:E,5,FALSE))</f>
        <v/>
      </c>
      <c r="N9022" s="7" t="str">
        <f>IF(VLOOKUP(D9022,'Resources Final'!A:F,6,FALSE)=0,"",VLOOKUP(D9022,'Resources Final'!A:F,6,FALSE))</f>
        <v/>
      </c>
      <c r="O9022" s="3" t="str">
        <f>IF(VLOOKUP(D9022,'Resources Final'!A:G,7,FALSE)=0,"",VLOOKUP(D9022,'Resources Final'!A:G,7,FALSE))</f>
        <v/>
      </c>
    </row>
    <row r="9023" spans="1:15" x14ac:dyDescent="0.2">
      <c r="A9023" s="11">
        <v>990</v>
      </c>
      <c r="B9023" s="11" t="str">
        <f t="shared" si="155"/>
        <v>Fred C. and Mary R. Koch Foundation_Lambert, Natalie20142000</v>
      </c>
      <c r="C9023" s="11" t="s">
        <v>4161</v>
      </c>
      <c r="D9023" s="11" t="s">
        <v>2093</v>
      </c>
      <c r="E9023" s="11" t="s">
        <v>2093</v>
      </c>
      <c r="F9023" s="4">
        <v>2000</v>
      </c>
      <c r="G9023" s="3">
        <v>2014</v>
      </c>
      <c r="H9023" s="3" t="s">
        <v>21</v>
      </c>
      <c r="I9023" s="12" t="s">
        <v>4162</v>
      </c>
      <c r="J9023" s="3">
        <v>166</v>
      </c>
      <c r="K9023" s="3" t="str">
        <f>IF(VLOOKUP(D9023,'Resources Final'!A:C,3,FALSE)=0,"",VLOOKUP(D9023,'Resources Final'!A:C,3,FALSE))</f>
        <v>Y</v>
      </c>
      <c r="L9023" s="3" t="str">
        <f>IF(VLOOKUP(D9023,'Resources Final'!A:D,4,FALSE)=0,"",VLOOKUP(D9023,'Resources Final'!A:D,4,FALSE))</f>
        <v/>
      </c>
      <c r="M9023" s="3" t="str">
        <f>IF(VLOOKUP(D9023,'Resources Final'!A:E,5,FALSE)=0,"",VLOOKUP(D9023,'Resources Final'!A:E,5,FALSE))</f>
        <v/>
      </c>
      <c r="N9023" s="7" t="str">
        <f>IF(VLOOKUP(D9023,'Resources Final'!A:F,6,FALSE)=0,"",VLOOKUP(D9023,'Resources Final'!A:F,6,FALSE))</f>
        <v/>
      </c>
      <c r="O9023" s="3" t="str">
        <f>IF(VLOOKUP(D9023,'Resources Final'!A:G,7,FALSE)=0,"",VLOOKUP(D9023,'Resources Final'!A:G,7,FALSE))</f>
        <v/>
      </c>
    </row>
    <row r="9024" spans="1:15" x14ac:dyDescent="0.2">
      <c r="A9024" s="11">
        <v>990</v>
      </c>
      <c r="B9024" s="11" t="str">
        <f t="shared" si="155"/>
        <v>Fred C. and Mary R. Koch Foundation_Raman, Nishant20142000</v>
      </c>
      <c r="C9024" s="11" t="s">
        <v>4161</v>
      </c>
      <c r="D9024" s="11" t="s">
        <v>2980</v>
      </c>
      <c r="E9024" s="11" t="s">
        <v>2980</v>
      </c>
      <c r="F9024" s="4">
        <v>2000</v>
      </c>
      <c r="G9024" s="3">
        <v>2014</v>
      </c>
      <c r="H9024" s="3" t="s">
        <v>21</v>
      </c>
      <c r="I9024" s="12" t="s">
        <v>4162</v>
      </c>
      <c r="J9024" s="3">
        <v>167</v>
      </c>
      <c r="K9024" s="3" t="str">
        <f>IF(VLOOKUP(D9024,'Resources Final'!A:C,3,FALSE)=0,"",VLOOKUP(D9024,'Resources Final'!A:C,3,FALSE))</f>
        <v>Y</v>
      </c>
      <c r="L9024" s="3" t="str">
        <f>IF(VLOOKUP(D9024,'Resources Final'!A:D,4,FALSE)=0,"",VLOOKUP(D9024,'Resources Final'!A:D,4,FALSE))</f>
        <v/>
      </c>
      <c r="M9024" s="3" t="str">
        <f>IF(VLOOKUP(D9024,'Resources Final'!A:E,5,FALSE)=0,"",VLOOKUP(D9024,'Resources Final'!A:E,5,FALSE))</f>
        <v/>
      </c>
      <c r="N9024" s="7" t="str">
        <f>IF(VLOOKUP(D9024,'Resources Final'!A:F,6,FALSE)=0,"",VLOOKUP(D9024,'Resources Final'!A:F,6,FALSE))</f>
        <v/>
      </c>
      <c r="O9024" s="3" t="str">
        <f>IF(VLOOKUP(D9024,'Resources Final'!A:G,7,FALSE)=0,"",VLOOKUP(D9024,'Resources Final'!A:G,7,FALSE))</f>
        <v/>
      </c>
    </row>
    <row r="9025" spans="1:15" x14ac:dyDescent="0.2">
      <c r="A9025" s="11">
        <v>990</v>
      </c>
      <c r="B9025" s="11" t="str">
        <f t="shared" si="155"/>
        <v>Fred C. and Mary R. Koch Foundation_Aupperle, Patrick20142000</v>
      </c>
      <c r="C9025" s="11" t="s">
        <v>4161</v>
      </c>
      <c r="D9025" s="11" t="s">
        <v>291</v>
      </c>
      <c r="E9025" s="11" t="s">
        <v>291</v>
      </c>
      <c r="F9025" s="4">
        <v>2000</v>
      </c>
      <c r="G9025" s="3">
        <v>2014</v>
      </c>
      <c r="H9025" s="3" t="s">
        <v>21</v>
      </c>
      <c r="I9025" s="12" t="s">
        <v>4162</v>
      </c>
      <c r="J9025" s="3">
        <v>168</v>
      </c>
      <c r="K9025" s="3" t="str">
        <f>IF(VLOOKUP(D9025,'Resources Final'!A:C,3,FALSE)=0,"",VLOOKUP(D9025,'Resources Final'!A:C,3,FALSE))</f>
        <v>Y</v>
      </c>
      <c r="L9025" s="3" t="str">
        <f>IF(VLOOKUP(D9025,'Resources Final'!A:D,4,FALSE)=0,"",VLOOKUP(D9025,'Resources Final'!A:D,4,FALSE))</f>
        <v/>
      </c>
      <c r="M9025" s="3" t="str">
        <f>IF(VLOOKUP(D9025,'Resources Final'!A:E,5,FALSE)=0,"",VLOOKUP(D9025,'Resources Final'!A:E,5,FALSE))</f>
        <v/>
      </c>
      <c r="N9025" s="7" t="str">
        <f>IF(VLOOKUP(D9025,'Resources Final'!A:F,6,FALSE)=0,"",VLOOKUP(D9025,'Resources Final'!A:F,6,FALSE))</f>
        <v/>
      </c>
      <c r="O9025" s="3" t="str">
        <f>IF(VLOOKUP(D9025,'Resources Final'!A:G,7,FALSE)=0,"",VLOOKUP(D9025,'Resources Final'!A:G,7,FALSE))</f>
        <v/>
      </c>
    </row>
    <row r="9026" spans="1:15" x14ac:dyDescent="0.2">
      <c r="A9026" s="11">
        <v>990</v>
      </c>
      <c r="B9026" s="11" t="str">
        <f t="shared" ref="B9026:B9089" si="156">C9026&amp;"_"&amp;D9026&amp;G9026&amp;F9026</f>
        <v>Fred C. and Mary R. Koch Foundation_Yerkes, Patrick20142000</v>
      </c>
      <c r="C9026" s="11" t="s">
        <v>4161</v>
      </c>
      <c r="D9026" s="11" t="s">
        <v>4110</v>
      </c>
      <c r="E9026" s="11" t="s">
        <v>4110</v>
      </c>
      <c r="F9026" s="4">
        <v>2000</v>
      </c>
      <c r="G9026" s="3">
        <v>2014</v>
      </c>
      <c r="H9026" s="3" t="s">
        <v>21</v>
      </c>
      <c r="I9026" s="12" t="s">
        <v>4162</v>
      </c>
      <c r="J9026" s="3">
        <v>169</v>
      </c>
      <c r="K9026" s="3" t="str">
        <f>IF(VLOOKUP(D9026,'Resources Final'!A:C,3,FALSE)=0,"",VLOOKUP(D9026,'Resources Final'!A:C,3,FALSE))</f>
        <v>Y</v>
      </c>
      <c r="L9026" s="3" t="str">
        <f>IF(VLOOKUP(D9026,'Resources Final'!A:D,4,FALSE)=0,"",VLOOKUP(D9026,'Resources Final'!A:D,4,FALSE))</f>
        <v/>
      </c>
      <c r="M9026" s="3" t="str">
        <f>IF(VLOOKUP(D9026,'Resources Final'!A:E,5,FALSE)=0,"",VLOOKUP(D9026,'Resources Final'!A:E,5,FALSE))</f>
        <v/>
      </c>
      <c r="N9026" s="7" t="str">
        <f>IF(VLOOKUP(D9026,'Resources Final'!A:F,6,FALSE)=0,"",VLOOKUP(D9026,'Resources Final'!A:F,6,FALSE))</f>
        <v/>
      </c>
      <c r="O9026" s="3" t="str">
        <f>IF(VLOOKUP(D9026,'Resources Final'!A:G,7,FALSE)=0,"",VLOOKUP(D9026,'Resources Final'!A:G,7,FALSE))</f>
        <v/>
      </c>
    </row>
    <row r="9027" spans="1:15" x14ac:dyDescent="0.2">
      <c r="A9027" s="11">
        <v>990</v>
      </c>
      <c r="B9027" s="11" t="str">
        <f t="shared" si="156"/>
        <v>Fred C. and Mary R. Koch Foundation_Clark, Peter20142000</v>
      </c>
      <c r="C9027" s="11" t="s">
        <v>4161</v>
      </c>
      <c r="D9027" s="11" t="s">
        <v>744</v>
      </c>
      <c r="E9027" s="11" t="s">
        <v>744</v>
      </c>
      <c r="F9027" s="4">
        <v>2000</v>
      </c>
      <c r="G9027" s="3">
        <v>2014</v>
      </c>
      <c r="H9027" s="3" t="s">
        <v>21</v>
      </c>
      <c r="I9027" s="12" t="s">
        <v>4162</v>
      </c>
      <c r="J9027" s="3">
        <v>170</v>
      </c>
      <c r="K9027" s="3" t="str">
        <f>IF(VLOOKUP(D9027,'Resources Final'!A:C,3,FALSE)=0,"",VLOOKUP(D9027,'Resources Final'!A:C,3,FALSE))</f>
        <v>Y</v>
      </c>
      <c r="L9027" s="3" t="str">
        <f>IF(VLOOKUP(D9027,'Resources Final'!A:D,4,FALSE)=0,"",VLOOKUP(D9027,'Resources Final'!A:D,4,FALSE))</f>
        <v/>
      </c>
      <c r="M9027" s="3" t="str">
        <f>IF(VLOOKUP(D9027,'Resources Final'!A:E,5,FALSE)=0,"",VLOOKUP(D9027,'Resources Final'!A:E,5,FALSE))</f>
        <v/>
      </c>
      <c r="N9027" s="7" t="str">
        <f>IF(VLOOKUP(D9027,'Resources Final'!A:F,6,FALSE)=0,"",VLOOKUP(D9027,'Resources Final'!A:F,6,FALSE))</f>
        <v/>
      </c>
      <c r="O9027" s="3" t="str">
        <f>IF(VLOOKUP(D9027,'Resources Final'!A:G,7,FALSE)=0,"",VLOOKUP(D9027,'Resources Final'!A:G,7,FALSE))</f>
        <v/>
      </c>
    </row>
    <row r="9028" spans="1:15" x14ac:dyDescent="0.2">
      <c r="A9028" s="11">
        <v>990</v>
      </c>
      <c r="B9028" s="11" t="str">
        <f t="shared" si="156"/>
        <v>Fred C. and Mary R. Koch Foundation_Loomis, Peter20142000</v>
      </c>
      <c r="C9028" s="11" t="s">
        <v>4161</v>
      </c>
      <c r="D9028" s="11" t="s">
        <v>2203</v>
      </c>
      <c r="E9028" s="11" t="s">
        <v>2203</v>
      </c>
      <c r="F9028" s="4">
        <v>2000</v>
      </c>
      <c r="G9028" s="3">
        <v>2014</v>
      </c>
      <c r="H9028" s="3" t="s">
        <v>21</v>
      </c>
      <c r="I9028" s="12" t="s">
        <v>4162</v>
      </c>
      <c r="J9028" s="3">
        <v>171</v>
      </c>
      <c r="K9028" s="3" t="str">
        <f>IF(VLOOKUP(D9028,'Resources Final'!A:C,3,FALSE)=0,"",VLOOKUP(D9028,'Resources Final'!A:C,3,FALSE))</f>
        <v>Y</v>
      </c>
      <c r="L9028" s="3" t="str">
        <f>IF(VLOOKUP(D9028,'Resources Final'!A:D,4,FALSE)=0,"",VLOOKUP(D9028,'Resources Final'!A:D,4,FALSE))</f>
        <v/>
      </c>
      <c r="M9028" s="3" t="str">
        <f>IF(VLOOKUP(D9028,'Resources Final'!A:E,5,FALSE)=0,"",VLOOKUP(D9028,'Resources Final'!A:E,5,FALSE))</f>
        <v/>
      </c>
      <c r="N9028" s="7" t="str">
        <f>IF(VLOOKUP(D9028,'Resources Final'!A:F,6,FALSE)=0,"",VLOOKUP(D9028,'Resources Final'!A:F,6,FALSE))</f>
        <v/>
      </c>
      <c r="O9028" s="3" t="str">
        <f>IF(VLOOKUP(D9028,'Resources Final'!A:G,7,FALSE)=0,"",VLOOKUP(D9028,'Resources Final'!A:G,7,FALSE))</f>
        <v/>
      </c>
    </row>
    <row r="9029" spans="1:15" x14ac:dyDescent="0.2">
      <c r="A9029" s="11">
        <v>990</v>
      </c>
      <c r="B9029" s="11" t="str">
        <f t="shared" si="156"/>
        <v>Fred C. and Mary R. Koch Foundation_Isbell, Peyton20142000</v>
      </c>
      <c r="C9029" s="11" t="s">
        <v>4161</v>
      </c>
      <c r="D9029" s="11" t="s">
        <v>1717</v>
      </c>
      <c r="E9029" s="11" t="s">
        <v>1717</v>
      </c>
      <c r="F9029" s="4">
        <v>2000</v>
      </c>
      <c r="G9029" s="3">
        <v>2014</v>
      </c>
      <c r="H9029" s="3" t="s">
        <v>21</v>
      </c>
      <c r="I9029" s="12" t="s">
        <v>4162</v>
      </c>
      <c r="J9029" s="3">
        <v>172</v>
      </c>
      <c r="K9029" s="3" t="str">
        <f>IF(VLOOKUP(D9029,'Resources Final'!A:C,3,FALSE)=0,"",VLOOKUP(D9029,'Resources Final'!A:C,3,FALSE))</f>
        <v>Y</v>
      </c>
      <c r="L9029" s="3" t="str">
        <f>IF(VLOOKUP(D9029,'Resources Final'!A:D,4,FALSE)=0,"",VLOOKUP(D9029,'Resources Final'!A:D,4,FALSE))</f>
        <v/>
      </c>
      <c r="M9029" s="3" t="str">
        <f>IF(VLOOKUP(D9029,'Resources Final'!A:E,5,FALSE)=0,"",VLOOKUP(D9029,'Resources Final'!A:E,5,FALSE))</f>
        <v/>
      </c>
      <c r="N9029" s="7" t="str">
        <f>IF(VLOOKUP(D9029,'Resources Final'!A:F,6,FALSE)=0,"",VLOOKUP(D9029,'Resources Final'!A:F,6,FALSE))</f>
        <v/>
      </c>
      <c r="O9029" s="3" t="str">
        <f>IF(VLOOKUP(D9029,'Resources Final'!A:G,7,FALSE)=0,"",VLOOKUP(D9029,'Resources Final'!A:G,7,FALSE))</f>
        <v/>
      </c>
    </row>
    <row r="9030" spans="1:15" x14ac:dyDescent="0.2">
      <c r="A9030" s="11">
        <v>990</v>
      </c>
      <c r="B9030" s="11" t="str">
        <f t="shared" si="156"/>
        <v>Fred C. and Mary R. Koch Foundation_Fritsche, Philip20142000</v>
      </c>
      <c r="C9030" s="11" t="s">
        <v>4161</v>
      </c>
      <c r="D9030" s="11" t="s">
        <v>1310</v>
      </c>
      <c r="E9030" s="11" t="s">
        <v>1310</v>
      </c>
      <c r="F9030" s="4">
        <v>2000</v>
      </c>
      <c r="G9030" s="3">
        <v>2014</v>
      </c>
      <c r="H9030" s="3" t="s">
        <v>21</v>
      </c>
      <c r="I9030" s="12" t="s">
        <v>4162</v>
      </c>
      <c r="J9030" s="3">
        <v>173</v>
      </c>
      <c r="K9030" s="3" t="str">
        <f>IF(VLOOKUP(D9030,'Resources Final'!A:C,3,FALSE)=0,"",VLOOKUP(D9030,'Resources Final'!A:C,3,FALSE))</f>
        <v>Y</v>
      </c>
      <c r="L9030" s="3" t="str">
        <f>IF(VLOOKUP(D9030,'Resources Final'!A:D,4,FALSE)=0,"",VLOOKUP(D9030,'Resources Final'!A:D,4,FALSE))</f>
        <v/>
      </c>
      <c r="M9030" s="3" t="str">
        <f>IF(VLOOKUP(D9030,'Resources Final'!A:E,5,FALSE)=0,"",VLOOKUP(D9030,'Resources Final'!A:E,5,FALSE))</f>
        <v/>
      </c>
      <c r="N9030" s="7" t="str">
        <f>IF(VLOOKUP(D9030,'Resources Final'!A:F,6,FALSE)=0,"",VLOOKUP(D9030,'Resources Final'!A:F,6,FALSE))</f>
        <v/>
      </c>
      <c r="O9030" s="3" t="str">
        <f>IF(VLOOKUP(D9030,'Resources Final'!A:G,7,FALSE)=0,"",VLOOKUP(D9030,'Resources Final'!A:G,7,FALSE))</f>
        <v/>
      </c>
    </row>
    <row r="9031" spans="1:15" x14ac:dyDescent="0.2">
      <c r="A9031" s="11">
        <v>990</v>
      </c>
      <c r="B9031" s="11" t="str">
        <f t="shared" si="156"/>
        <v>Fred C. and Mary R. Koch Foundation_Masterson, Phillip20142000</v>
      </c>
      <c r="C9031" s="11" t="s">
        <v>4161</v>
      </c>
      <c r="D9031" s="11" t="s">
        <v>2353</v>
      </c>
      <c r="E9031" s="11" t="s">
        <v>2353</v>
      </c>
      <c r="F9031" s="4">
        <v>2000</v>
      </c>
      <c r="G9031" s="3">
        <v>2014</v>
      </c>
      <c r="H9031" s="3" t="s">
        <v>21</v>
      </c>
      <c r="I9031" s="12" t="s">
        <v>4162</v>
      </c>
      <c r="J9031" s="3">
        <v>174</v>
      </c>
      <c r="K9031" s="3" t="str">
        <f>IF(VLOOKUP(D9031,'Resources Final'!A:C,3,FALSE)=0,"",VLOOKUP(D9031,'Resources Final'!A:C,3,FALSE))</f>
        <v>Y</v>
      </c>
      <c r="L9031" s="3" t="str">
        <f>IF(VLOOKUP(D9031,'Resources Final'!A:D,4,FALSE)=0,"",VLOOKUP(D9031,'Resources Final'!A:D,4,FALSE))</f>
        <v/>
      </c>
      <c r="M9031" s="3" t="str">
        <f>IF(VLOOKUP(D9031,'Resources Final'!A:E,5,FALSE)=0,"",VLOOKUP(D9031,'Resources Final'!A:E,5,FALSE))</f>
        <v/>
      </c>
      <c r="N9031" s="7" t="str">
        <f>IF(VLOOKUP(D9031,'Resources Final'!A:F,6,FALSE)=0,"",VLOOKUP(D9031,'Resources Final'!A:F,6,FALSE))</f>
        <v/>
      </c>
      <c r="O9031" s="3" t="str">
        <f>IF(VLOOKUP(D9031,'Resources Final'!A:G,7,FALSE)=0,"",VLOOKUP(D9031,'Resources Final'!A:G,7,FALSE))</f>
        <v/>
      </c>
    </row>
    <row r="9032" spans="1:15" x14ac:dyDescent="0.2">
      <c r="A9032" s="11">
        <v>990</v>
      </c>
      <c r="B9032" s="11" t="str">
        <f t="shared" si="156"/>
        <v>Fred C. and Mary R. Koch Foundation_Richey, Preston20142000</v>
      </c>
      <c r="C9032" s="11" t="s">
        <v>4161</v>
      </c>
      <c r="D9032" s="11" t="s">
        <v>3063</v>
      </c>
      <c r="E9032" s="11" t="s">
        <v>3063</v>
      </c>
      <c r="F9032" s="4">
        <v>2000</v>
      </c>
      <c r="G9032" s="3">
        <v>2014</v>
      </c>
      <c r="H9032" s="3" t="s">
        <v>21</v>
      </c>
      <c r="I9032" s="12" t="s">
        <v>4162</v>
      </c>
      <c r="J9032" s="3">
        <v>175</v>
      </c>
      <c r="K9032" s="3" t="str">
        <f>IF(VLOOKUP(D9032,'Resources Final'!A:C,3,FALSE)=0,"",VLOOKUP(D9032,'Resources Final'!A:C,3,FALSE))</f>
        <v>Y</v>
      </c>
      <c r="L9032" s="3" t="str">
        <f>IF(VLOOKUP(D9032,'Resources Final'!A:D,4,FALSE)=0,"",VLOOKUP(D9032,'Resources Final'!A:D,4,FALSE))</f>
        <v/>
      </c>
      <c r="M9032" s="3" t="str">
        <f>IF(VLOOKUP(D9032,'Resources Final'!A:E,5,FALSE)=0,"",VLOOKUP(D9032,'Resources Final'!A:E,5,FALSE))</f>
        <v/>
      </c>
      <c r="N9032" s="7" t="str">
        <f>IF(VLOOKUP(D9032,'Resources Final'!A:F,6,FALSE)=0,"",VLOOKUP(D9032,'Resources Final'!A:F,6,FALSE))</f>
        <v/>
      </c>
      <c r="O9032" s="3" t="str">
        <f>IF(VLOOKUP(D9032,'Resources Final'!A:G,7,FALSE)=0,"",VLOOKUP(D9032,'Resources Final'!A:G,7,FALSE))</f>
        <v/>
      </c>
    </row>
    <row r="9033" spans="1:15" x14ac:dyDescent="0.2">
      <c r="A9033" s="11">
        <v>990</v>
      </c>
      <c r="B9033" s="11" t="str">
        <f t="shared" si="156"/>
        <v>Fred C. and Mary R. Koch Foundation_Macari, Rachel20142000</v>
      </c>
      <c r="C9033" s="11" t="s">
        <v>4161</v>
      </c>
      <c r="D9033" s="11" t="s">
        <v>2278</v>
      </c>
      <c r="E9033" s="11" t="s">
        <v>2278</v>
      </c>
      <c r="F9033" s="4">
        <v>2000</v>
      </c>
      <c r="G9033" s="3">
        <v>2014</v>
      </c>
      <c r="H9033" s="3" t="s">
        <v>21</v>
      </c>
      <c r="I9033" s="12" t="s">
        <v>4162</v>
      </c>
      <c r="J9033" s="3">
        <v>176</v>
      </c>
      <c r="K9033" s="3" t="str">
        <f>IF(VLOOKUP(D9033,'Resources Final'!A:C,3,FALSE)=0,"",VLOOKUP(D9033,'Resources Final'!A:C,3,FALSE))</f>
        <v>Y</v>
      </c>
      <c r="L9033" s="3" t="str">
        <f>IF(VLOOKUP(D9033,'Resources Final'!A:D,4,FALSE)=0,"",VLOOKUP(D9033,'Resources Final'!A:D,4,FALSE))</f>
        <v/>
      </c>
      <c r="M9033" s="3" t="str">
        <f>IF(VLOOKUP(D9033,'Resources Final'!A:E,5,FALSE)=0,"",VLOOKUP(D9033,'Resources Final'!A:E,5,FALSE))</f>
        <v/>
      </c>
      <c r="N9033" s="7" t="str">
        <f>IF(VLOOKUP(D9033,'Resources Final'!A:F,6,FALSE)=0,"",VLOOKUP(D9033,'Resources Final'!A:F,6,FALSE))</f>
        <v/>
      </c>
      <c r="O9033" s="3" t="str">
        <f>IF(VLOOKUP(D9033,'Resources Final'!A:G,7,FALSE)=0,"",VLOOKUP(D9033,'Resources Final'!A:G,7,FALSE))</f>
        <v/>
      </c>
    </row>
    <row r="9034" spans="1:15" x14ac:dyDescent="0.2">
      <c r="A9034" s="11">
        <v>990</v>
      </c>
      <c r="B9034" s="11" t="str">
        <f t="shared" si="156"/>
        <v>Fred C. and Mary R. Koch Foundation_Miller, Rachel20142000</v>
      </c>
      <c r="C9034" s="11" t="s">
        <v>4161</v>
      </c>
      <c r="D9034" s="11" t="s">
        <v>2465</v>
      </c>
      <c r="E9034" s="11" t="s">
        <v>2465</v>
      </c>
      <c r="F9034" s="4">
        <v>2000</v>
      </c>
      <c r="G9034" s="3">
        <v>2014</v>
      </c>
      <c r="H9034" s="3" t="s">
        <v>21</v>
      </c>
      <c r="I9034" s="12" t="s">
        <v>4162</v>
      </c>
      <c r="J9034" s="3">
        <v>177</v>
      </c>
      <c r="K9034" s="3" t="str">
        <f>IF(VLOOKUP(D9034,'Resources Final'!A:C,3,FALSE)=0,"",VLOOKUP(D9034,'Resources Final'!A:C,3,FALSE))</f>
        <v>Y</v>
      </c>
      <c r="L9034" s="3" t="str">
        <f>IF(VLOOKUP(D9034,'Resources Final'!A:D,4,FALSE)=0,"",VLOOKUP(D9034,'Resources Final'!A:D,4,FALSE))</f>
        <v/>
      </c>
      <c r="M9034" s="3" t="str">
        <f>IF(VLOOKUP(D9034,'Resources Final'!A:E,5,FALSE)=0,"",VLOOKUP(D9034,'Resources Final'!A:E,5,FALSE))</f>
        <v/>
      </c>
      <c r="N9034" s="7" t="str">
        <f>IF(VLOOKUP(D9034,'Resources Final'!A:F,6,FALSE)=0,"",VLOOKUP(D9034,'Resources Final'!A:F,6,FALSE))</f>
        <v/>
      </c>
      <c r="O9034" s="3" t="str">
        <f>IF(VLOOKUP(D9034,'Resources Final'!A:G,7,FALSE)=0,"",VLOOKUP(D9034,'Resources Final'!A:G,7,FALSE))</f>
        <v/>
      </c>
    </row>
    <row r="9035" spans="1:15" x14ac:dyDescent="0.2">
      <c r="A9035" s="11">
        <v>990</v>
      </c>
      <c r="B9035" s="11" t="str">
        <f t="shared" si="156"/>
        <v>Fred C. and Mary R. Koch Foundation_Price, Rachel20142000</v>
      </c>
      <c r="C9035" s="11" t="s">
        <v>4161</v>
      </c>
      <c r="D9035" s="11" t="s">
        <v>2903</v>
      </c>
      <c r="E9035" s="11" t="s">
        <v>2903</v>
      </c>
      <c r="F9035" s="4">
        <v>2000</v>
      </c>
      <c r="G9035" s="3">
        <v>2014</v>
      </c>
      <c r="H9035" s="3" t="s">
        <v>21</v>
      </c>
      <c r="I9035" s="12" t="s">
        <v>4162</v>
      </c>
      <c r="J9035" s="3">
        <v>178</v>
      </c>
      <c r="K9035" s="3" t="str">
        <f>IF(VLOOKUP(D9035,'Resources Final'!A:C,3,FALSE)=0,"",VLOOKUP(D9035,'Resources Final'!A:C,3,FALSE))</f>
        <v>Y</v>
      </c>
      <c r="L9035" s="3" t="str">
        <f>IF(VLOOKUP(D9035,'Resources Final'!A:D,4,FALSE)=0,"",VLOOKUP(D9035,'Resources Final'!A:D,4,FALSE))</f>
        <v/>
      </c>
      <c r="M9035" s="3" t="str">
        <f>IF(VLOOKUP(D9035,'Resources Final'!A:E,5,FALSE)=0,"",VLOOKUP(D9035,'Resources Final'!A:E,5,FALSE))</f>
        <v/>
      </c>
      <c r="N9035" s="7" t="str">
        <f>IF(VLOOKUP(D9035,'Resources Final'!A:F,6,FALSE)=0,"",VLOOKUP(D9035,'Resources Final'!A:F,6,FALSE))</f>
        <v/>
      </c>
      <c r="O9035" s="3" t="str">
        <f>IF(VLOOKUP(D9035,'Resources Final'!A:G,7,FALSE)=0,"",VLOOKUP(D9035,'Resources Final'!A:G,7,FALSE))</f>
        <v/>
      </c>
    </row>
    <row r="9036" spans="1:15" x14ac:dyDescent="0.2">
      <c r="A9036" s="11">
        <v>990</v>
      </c>
      <c r="B9036" s="11" t="str">
        <f t="shared" si="156"/>
        <v>Fred C. and Mary R. Koch Foundation_Ehrlich, Robert20142000</v>
      </c>
      <c r="C9036" s="11" t="s">
        <v>4161</v>
      </c>
      <c r="D9036" s="11" t="s">
        <v>1116</v>
      </c>
      <c r="E9036" s="11" t="s">
        <v>1116</v>
      </c>
      <c r="F9036" s="4">
        <v>2000</v>
      </c>
      <c r="G9036" s="3">
        <v>2014</v>
      </c>
      <c r="H9036" s="3" t="s">
        <v>21</v>
      </c>
      <c r="I9036" s="12" t="s">
        <v>4162</v>
      </c>
      <c r="J9036" s="3">
        <v>179</v>
      </c>
      <c r="K9036" s="3" t="str">
        <f>IF(VLOOKUP(D9036,'Resources Final'!A:C,3,FALSE)=0,"",VLOOKUP(D9036,'Resources Final'!A:C,3,FALSE))</f>
        <v>Y</v>
      </c>
      <c r="L9036" s="3" t="str">
        <f>IF(VLOOKUP(D9036,'Resources Final'!A:D,4,FALSE)=0,"",VLOOKUP(D9036,'Resources Final'!A:D,4,FALSE))</f>
        <v/>
      </c>
      <c r="M9036" s="3" t="str">
        <f>IF(VLOOKUP(D9036,'Resources Final'!A:E,5,FALSE)=0,"",VLOOKUP(D9036,'Resources Final'!A:E,5,FALSE))</f>
        <v/>
      </c>
      <c r="N9036" s="7" t="str">
        <f>IF(VLOOKUP(D9036,'Resources Final'!A:F,6,FALSE)=0,"",VLOOKUP(D9036,'Resources Final'!A:F,6,FALSE))</f>
        <v/>
      </c>
      <c r="O9036" s="3" t="str">
        <f>IF(VLOOKUP(D9036,'Resources Final'!A:G,7,FALSE)=0,"",VLOOKUP(D9036,'Resources Final'!A:G,7,FALSE))</f>
        <v/>
      </c>
    </row>
    <row r="9037" spans="1:15" x14ac:dyDescent="0.2">
      <c r="A9037" s="11">
        <v>990</v>
      </c>
      <c r="B9037" s="11" t="str">
        <f t="shared" si="156"/>
        <v>Fred C. and Mary R. Koch Foundation_Short, Robert20142000</v>
      </c>
      <c r="C9037" s="11" t="s">
        <v>4161</v>
      </c>
      <c r="D9037" s="11" t="s">
        <v>3311</v>
      </c>
      <c r="E9037" s="11" t="s">
        <v>3311</v>
      </c>
      <c r="F9037" s="4">
        <v>2000</v>
      </c>
      <c r="G9037" s="3">
        <v>2014</v>
      </c>
      <c r="H9037" s="3" t="s">
        <v>21</v>
      </c>
      <c r="I9037" s="12" t="s">
        <v>4162</v>
      </c>
      <c r="J9037" s="3">
        <v>180</v>
      </c>
      <c r="K9037" s="3" t="str">
        <f>IF(VLOOKUP(D9037,'Resources Final'!A:C,3,FALSE)=0,"",VLOOKUP(D9037,'Resources Final'!A:C,3,FALSE))</f>
        <v>Y</v>
      </c>
      <c r="L9037" s="3" t="str">
        <f>IF(VLOOKUP(D9037,'Resources Final'!A:D,4,FALSE)=0,"",VLOOKUP(D9037,'Resources Final'!A:D,4,FALSE))</f>
        <v/>
      </c>
      <c r="M9037" s="3" t="str">
        <f>IF(VLOOKUP(D9037,'Resources Final'!A:E,5,FALSE)=0,"",VLOOKUP(D9037,'Resources Final'!A:E,5,FALSE))</f>
        <v/>
      </c>
      <c r="N9037" s="7" t="str">
        <f>IF(VLOOKUP(D9037,'Resources Final'!A:F,6,FALSE)=0,"",VLOOKUP(D9037,'Resources Final'!A:F,6,FALSE))</f>
        <v/>
      </c>
      <c r="O9037" s="3" t="str">
        <f>IF(VLOOKUP(D9037,'Resources Final'!A:G,7,FALSE)=0,"",VLOOKUP(D9037,'Resources Final'!A:G,7,FALSE))</f>
        <v/>
      </c>
    </row>
    <row r="9038" spans="1:15" x14ac:dyDescent="0.2">
      <c r="A9038" s="11">
        <v>990</v>
      </c>
      <c r="B9038" s="11" t="str">
        <f t="shared" si="156"/>
        <v>Fred C. and Mary R. Koch Foundation_Smock, Robert20142000</v>
      </c>
      <c r="C9038" s="11" t="s">
        <v>4161</v>
      </c>
      <c r="D9038" s="11" t="s">
        <v>3345</v>
      </c>
      <c r="E9038" s="11" t="s">
        <v>3345</v>
      </c>
      <c r="F9038" s="4">
        <v>2000</v>
      </c>
      <c r="G9038" s="3">
        <v>2014</v>
      </c>
      <c r="H9038" s="3" t="s">
        <v>21</v>
      </c>
      <c r="I9038" s="12" t="s">
        <v>4162</v>
      </c>
      <c r="J9038" s="3">
        <v>181</v>
      </c>
      <c r="K9038" s="3" t="str">
        <f>IF(VLOOKUP(D9038,'Resources Final'!A:C,3,FALSE)=0,"",VLOOKUP(D9038,'Resources Final'!A:C,3,FALSE))</f>
        <v>Y</v>
      </c>
      <c r="L9038" s="3" t="str">
        <f>IF(VLOOKUP(D9038,'Resources Final'!A:D,4,FALSE)=0,"",VLOOKUP(D9038,'Resources Final'!A:D,4,FALSE))</f>
        <v/>
      </c>
      <c r="M9038" s="3" t="str">
        <f>IF(VLOOKUP(D9038,'Resources Final'!A:E,5,FALSE)=0,"",VLOOKUP(D9038,'Resources Final'!A:E,5,FALSE))</f>
        <v/>
      </c>
      <c r="N9038" s="7" t="str">
        <f>IF(VLOOKUP(D9038,'Resources Final'!A:F,6,FALSE)=0,"",VLOOKUP(D9038,'Resources Final'!A:F,6,FALSE))</f>
        <v/>
      </c>
      <c r="O9038" s="3" t="str">
        <f>IF(VLOOKUP(D9038,'Resources Final'!A:G,7,FALSE)=0,"",VLOOKUP(D9038,'Resources Final'!A:G,7,FALSE))</f>
        <v/>
      </c>
    </row>
    <row r="9039" spans="1:15" x14ac:dyDescent="0.2">
      <c r="A9039" s="11">
        <v>990</v>
      </c>
      <c r="B9039" s="11" t="str">
        <f t="shared" si="156"/>
        <v>Fred C. and Mary R. Koch Foundation_Malone, Ryan20142000</v>
      </c>
      <c r="C9039" s="11" t="s">
        <v>4161</v>
      </c>
      <c r="D9039" s="11" t="s">
        <v>2305</v>
      </c>
      <c r="E9039" s="11" t="s">
        <v>2305</v>
      </c>
      <c r="F9039" s="4">
        <v>2000</v>
      </c>
      <c r="G9039" s="3">
        <v>2014</v>
      </c>
      <c r="H9039" s="3" t="s">
        <v>21</v>
      </c>
      <c r="I9039" s="12" t="s">
        <v>4162</v>
      </c>
      <c r="J9039" s="3">
        <v>182</v>
      </c>
      <c r="K9039" s="3" t="str">
        <f>IF(VLOOKUP(D9039,'Resources Final'!A:C,3,FALSE)=0,"",VLOOKUP(D9039,'Resources Final'!A:C,3,FALSE))</f>
        <v>Y</v>
      </c>
      <c r="L9039" s="3" t="str">
        <f>IF(VLOOKUP(D9039,'Resources Final'!A:D,4,FALSE)=0,"",VLOOKUP(D9039,'Resources Final'!A:D,4,FALSE))</f>
        <v/>
      </c>
      <c r="M9039" s="3" t="str">
        <f>IF(VLOOKUP(D9039,'Resources Final'!A:E,5,FALSE)=0,"",VLOOKUP(D9039,'Resources Final'!A:E,5,FALSE))</f>
        <v/>
      </c>
      <c r="N9039" s="7" t="str">
        <f>IF(VLOOKUP(D9039,'Resources Final'!A:F,6,FALSE)=0,"",VLOOKUP(D9039,'Resources Final'!A:F,6,FALSE))</f>
        <v/>
      </c>
      <c r="O9039" s="3" t="str">
        <f>IF(VLOOKUP(D9039,'Resources Final'!A:G,7,FALSE)=0,"",VLOOKUP(D9039,'Resources Final'!A:G,7,FALSE))</f>
        <v/>
      </c>
    </row>
    <row r="9040" spans="1:15" x14ac:dyDescent="0.2">
      <c r="A9040" s="11">
        <v>990</v>
      </c>
      <c r="B9040" s="11" t="str">
        <f t="shared" si="156"/>
        <v>Fred C. and Mary R. Koch Foundation_Bhakta, Saajan20142000</v>
      </c>
      <c r="C9040" s="11" t="s">
        <v>4161</v>
      </c>
      <c r="D9040" s="11" t="s">
        <v>423</v>
      </c>
      <c r="E9040" s="11" t="s">
        <v>423</v>
      </c>
      <c r="F9040" s="4">
        <v>2000</v>
      </c>
      <c r="G9040" s="3">
        <v>2014</v>
      </c>
      <c r="H9040" s="3" t="s">
        <v>21</v>
      </c>
      <c r="I9040" s="12" t="s">
        <v>4162</v>
      </c>
      <c r="J9040" s="3">
        <v>183</v>
      </c>
      <c r="K9040" s="3" t="str">
        <f>IF(VLOOKUP(D9040,'Resources Final'!A:C,3,FALSE)=0,"",VLOOKUP(D9040,'Resources Final'!A:C,3,FALSE))</f>
        <v>Y</v>
      </c>
      <c r="L9040" s="3" t="str">
        <f>IF(VLOOKUP(D9040,'Resources Final'!A:D,4,FALSE)=0,"",VLOOKUP(D9040,'Resources Final'!A:D,4,FALSE))</f>
        <v/>
      </c>
      <c r="M9040" s="3" t="str">
        <f>IF(VLOOKUP(D9040,'Resources Final'!A:E,5,FALSE)=0,"",VLOOKUP(D9040,'Resources Final'!A:E,5,FALSE))</f>
        <v/>
      </c>
      <c r="N9040" s="7" t="str">
        <f>IF(VLOOKUP(D9040,'Resources Final'!A:F,6,FALSE)=0,"",VLOOKUP(D9040,'Resources Final'!A:F,6,FALSE))</f>
        <v/>
      </c>
      <c r="O9040" s="3" t="str">
        <f>IF(VLOOKUP(D9040,'Resources Final'!A:G,7,FALSE)=0,"",VLOOKUP(D9040,'Resources Final'!A:G,7,FALSE))</f>
        <v/>
      </c>
    </row>
    <row r="9041" spans="1:15" x14ac:dyDescent="0.2">
      <c r="A9041" s="11">
        <v>990</v>
      </c>
      <c r="B9041" s="11" t="str">
        <f t="shared" si="156"/>
        <v>Fred C. and Mary R. Koch Foundation_Rajendran, Sakthi20142000</v>
      </c>
      <c r="C9041" s="11" t="s">
        <v>4161</v>
      </c>
      <c r="D9041" s="11" t="s">
        <v>2977</v>
      </c>
      <c r="E9041" s="11" t="s">
        <v>2977</v>
      </c>
      <c r="F9041" s="4">
        <v>2000</v>
      </c>
      <c r="G9041" s="3">
        <v>2014</v>
      </c>
      <c r="H9041" s="3" t="s">
        <v>21</v>
      </c>
      <c r="I9041" s="12" t="s">
        <v>4162</v>
      </c>
      <c r="J9041" s="3">
        <v>184</v>
      </c>
      <c r="K9041" s="3" t="str">
        <f>IF(VLOOKUP(D9041,'Resources Final'!A:C,3,FALSE)=0,"",VLOOKUP(D9041,'Resources Final'!A:C,3,FALSE))</f>
        <v>Y</v>
      </c>
      <c r="L9041" s="3" t="str">
        <f>IF(VLOOKUP(D9041,'Resources Final'!A:D,4,FALSE)=0,"",VLOOKUP(D9041,'Resources Final'!A:D,4,FALSE))</f>
        <v/>
      </c>
      <c r="M9041" s="3" t="str">
        <f>IF(VLOOKUP(D9041,'Resources Final'!A:E,5,FALSE)=0,"",VLOOKUP(D9041,'Resources Final'!A:E,5,FALSE))</f>
        <v/>
      </c>
      <c r="N9041" s="7" t="str">
        <f>IF(VLOOKUP(D9041,'Resources Final'!A:F,6,FALSE)=0,"",VLOOKUP(D9041,'Resources Final'!A:F,6,FALSE))</f>
        <v/>
      </c>
      <c r="O9041" s="3" t="str">
        <f>IF(VLOOKUP(D9041,'Resources Final'!A:G,7,FALSE)=0,"",VLOOKUP(D9041,'Resources Final'!A:G,7,FALSE))</f>
        <v/>
      </c>
    </row>
    <row r="9042" spans="1:15" x14ac:dyDescent="0.2">
      <c r="A9042" s="11">
        <v>990</v>
      </c>
      <c r="B9042" s="11" t="str">
        <f t="shared" si="156"/>
        <v>Fred C. and Mary R. Koch Foundation_Clayton, Sara20142000</v>
      </c>
      <c r="C9042" s="11" t="s">
        <v>4161</v>
      </c>
      <c r="D9042" s="11" t="s">
        <v>754</v>
      </c>
      <c r="E9042" s="11" t="s">
        <v>754</v>
      </c>
      <c r="F9042" s="4">
        <v>2000</v>
      </c>
      <c r="G9042" s="3">
        <v>2014</v>
      </c>
      <c r="H9042" s="3" t="s">
        <v>21</v>
      </c>
      <c r="I9042" s="12" t="s">
        <v>4162</v>
      </c>
      <c r="J9042" s="3">
        <v>185</v>
      </c>
      <c r="K9042" s="3" t="str">
        <f>IF(VLOOKUP(D9042,'Resources Final'!A:C,3,FALSE)=0,"",VLOOKUP(D9042,'Resources Final'!A:C,3,FALSE))</f>
        <v>Y</v>
      </c>
      <c r="L9042" s="3" t="str">
        <f>IF(VLOOKUP(D9042,'Resources Final'!A:D,4,FALSE)=0,"",VLOOKUP(D9042,'Resources Final'!A:D,4,FALSE))</f>
        <v/>
      </c>
      <c r="M9042" s="3" t="str">
        <f>IF(VLOOKUP(D9042,'Resources Final'!A:E,5,FALSE)=0,"",VLOOKUP(D9042,'Resources Final'!A:E,5,FALSE))</f>
        <v/>
      </c>
      <c r="N9042" s="7" t="str">
        <f>IF(VLOOKUP(D9042,'Resources Final'!A:F,6,FALSE)=0,"",VLOOKUP(D9042,'Resources Final'!A:F,6,FALSE))</f>
        <v/>
      </c>
      <c r="O9042" s="3" t="str">
        <f>IF(VLOOKUP(D9042,'Resources Final'!A:G,7,FALSE)=0,"",VLOOKUP(D9042,'Resources Final'!A:G,7,FALSE))</f>
        <v/>
      </c>
    </row>
    <row r="9043" spans="1:15" x14ac:dyDescent="0.2">
      <c r="A9043" s="11">
        <v>990</v>
      </c>
      <c r="B9043" s="11" t="str">
        <f t="shared" si="156"/>
        <v>Fred C. and Mary R. Koch Foundation_Makin, Sarah20142000</v>
      </c>
      <c r="C9043" s="11" t="s">
        <v>4161</v>
      </c>
      <c r="D9043" s="11" t="s">
        <v>2297</v>
      </c>
      <c r="E9043" s="11" t="s">
        <v>2297</v>
      </c>
      <c r="F9043" s="4">
        <v>2000</v>
      </c>
      <c r="G9043" s="5">
        <v>2014</v>
      </c>
      <c r="H9043" s="5" t="s">
        <v>21</v>
      </c>
      <c r="I9043" s="12" t="s">
        <v>4162</v>
      </c>
      <c r="J9043" s="3">
        <v>186</v>
      </c>
      <c r="K9043" s="3" t="str">
        <f>IF(VLOOKUP(D9043,'Resources Final'!A:C,3,FALSE)=0,"",VLOOKUP(D9043,'Resources Final'!A:C,3,FALSE))</f>
        <v>Y</v>
      </c>
      <c r="L9043" s="3" t="str">
        <f>IF(VLOOKUP(D9043,'Resources Final'!A:D,4,FALSE)=0,"",VLOOKUP(D9043,'Resources Final'!A:D,4,FALSE))</f>
        <v/>
      </c>
      <c r="M9043" s="3" t="str">
        <f>IF(VLOOKUP(D9043,'Resources Final'!A:E,5,FALSE)=0,"",VLOOKUP(D9043,'Resources Final'!A:E,5,FALSE))</f>
        <v/>
      </c>
      <c r="N9043" s="7" t="str">
        <f>IF(VLOOKUP(D9043,'Resources Final'!A:F,6,FALSE)=0,"",VLOOKUP(D9043,'Resources Final'!A:F,6,FALSE))</f>
        <v/>
      </c>
      <c r="O9043" s="3" t="str">
        <f>IF(VLOOKUP(D9043,'Resources Final'!A:G,7,FALSE)=0,"",VLOOKUP(D9043,'Resources Final'!A:G,7,FALSE))</f>
        <v/>
      </c>
    </row>
    <row r="9044" spans="1:15" x14ac:dyDescent="0.2">
      <c r="A9044" s="11">
        <v>990</v>
      </c>
      <c r="B9044" s="11" t="str">
        <f t="shared" si="156"/>
        <v>Fred C. and Mary R. Koch Foundation_Sweigart, Sarah20142000</v>
      </c>
      <c r="C9044" s="11" t="s">
        <v>4161</v>
      </c>
      <c r="D9044" s="11" t="s">
        <v>3493</v>
      </c>
      <c r="E9044" s="11" t="s">
        <v>3493</v>
      </c>
      <c r="F9044" s="4">
        <v>2000</v>
      </c>
      <c r="G9044" s="3">
        <v>2014</v>
      </c>
      <c r="H9044" s="3" t="s">
        <v>21</v>
      </c>
      <c r="I9044" s="12" t="s">
        <v>4162</v>
      </c>
      <c r="J9044" s="3">
        <v>187</v>
      </c>
      <c r="K9044" s="3" t="str">
        <f>IF(VLOOKUP(D9044,'Resources Final'!A:C,3,FALSE)=0,"",VLOOKUP(D9044,'Resources Final'!A:C,3,FALSE))</f>
        <v>Y</v>
      </c>
      <c r="L9044" s="3" t="str">
        <f>IF(VLOOKUP(D9044,'Resources Final'!A:D,4,FALSE)=0,"",VLOOKUP(D9044,'Resources Final'!A:D,4,FALSE))</f>
        <v/>
      </c>
      <c r="M9044" s="3" t="str">
        <f>IF(VLOOKUP(D9044,'Resources Final'!A:E,5,FALSE)=0,"",VLOOKUP(D9044,'Resources Final'!A:E,5,FALSE))</f>
        <v/>
      </c>
      <c r="N9044" s="7" t="str">
        <f>IF(VLOOKUP(D9044,'Resources Final'!A:F,6,FALSE)=0,"",VLOOKUP(D9044,'Resources Final'!A:F,6,FALSE))</f>
        <v/>
      </c>
      <c r="O9044" s="3" t="str">
        <f>IF(VLOOKUP(D9044,'Resources Final'!A:G,7,FALSE)=0,"",VLOOKUP(D9044,'Resources Final'!A:G,7,FALSE))</f>
        <v/>
      </c>
    </row>
    <row r="9045" spans="1:15" x14ac:dyDescent="0.2">
      <c r="A9045" s="11">
        <v>990</v>
      </c>
      <c r="B9045" s="11" t="str">
        <f t="shared" si="156"/>
        <v>Fred C. and Mary R. Koch Foundation_Fareed, Shaaz20142000</v>
      </c>
      <c r="C9045" s="11" t="s">
        <v>4161</v>
      </c>
      <c r="D9045" s="11" t="s">
        <v>1191</v>
      </c>
      <c r="E9045" s="11" t="s">
        <v>1191</v>
      </c>
      <c r="F9045" s="4">
        <v>2000</v>
      </c>
      <c r="G9045" s="3">
        <v>2014</v>
      </c>
      <c r="H9045" s="3" t="s">
        <v>21</v>
      </c>
      <c r="I9045" s="12" t="s">
        <v>4162</v>
      </c>
      <c r="J9045" s="3">
        <v>188</v>
      </c>
      <c r="K9045" s="3" t="str">
        <f>IF(VLOOKUP(D9045,'Resources Final'!A:C,3,FALSE)=0,"",VLOOKUP(D9045,'Resources Final'!A:C,3,FALSE))</f>
        <v>Y</v>
      </c>
      <c r="L9045" s="3" t="str">
        <f>IF(VLOOKUP(D9045,'Resources Final'!A:D,4,FALSE)=0,"",VLOOKUP(D9045,'Resources Final'!A:D,4,FALSE))</f>
        <v/>
      </c>
      <c r="M9045" s="3" t="str">
        <f>IF(VLOOKUP(D9045,'Resources Final'!A:E,5,FALSE)=0,"",VLOOKUP(D9045,'Resources Final'!A:E,5,FALSE))</f>
        <v/>
      </c>
      <c r="N9045" s="7" t="str">
        <f>IF(VLOOKUP(D9045,'Resources Final'!A:F,6,FALSE)=0,"",VLOOKUP(D9045,'Resources Final'!A:F,6,FALSE))</f>
        <v/>
      </c>
      <c r="O9045" s="3" t="str">
        <f>IF(VLOOKUP(D9045,'Resources Final'!A:G,7,FALSE)=0,"",VLOOKUP(D9045,'Resources Final'!A:G,7,FALSE))</f>
        <v/>
      </c>
    </row>
    <row r="9046" spans="1:15" x14ac:dyDescent="0.2">
      <c r="A9046" s="11">
        <v>990</v>
      </c>
      <c r="B9046" s="11" t="str">
        <f t="shared" si="156"/>
        <v>Fred C. and Mary R. Koch Foundation_Ramgoolam, Shalini20142000</v>
      </c>
      <c r="C9046" s="11" t="s">
        <v>4161</v>
      </c>
      <c r="D9046" s="11" t="s">
        <v>2983</v>
      </c>
      <c r="E9046" s="11" t="s">
        <v>2983</v>
      </c>
      <c r="F9046" s="4">
        <v>2000</v>
      </c>
      <c r="G9046" s="3">
        <v>2014</v>
      </c>
      <c r="H9046" s="3" t="s">
        <v>21</v>
      </c>
      <c r="I9046" s="12" t="s">
        <v>4162</v>
      </c>
      <c r="J9046" s="3">
        <v>189</v>
      </c>
      <c r="K9046" s="3" t="str">
        <f>IF(VLOOKUP(D9046,'Resources Final'!A:C,3,FALSE)=0,"",VLOOKUP(D9046,'Resources Final'!A:C,3,FALSE))</f>
        <v>Y</v>
      </c>
      <c r="L9046" s="3" t="str">
        <f>IF(VLOOKUP(D9046,'Resources Final'!A:D,4,FALSE)=0,"",VLOOKUP(D9046,'Resources Final'!A:D,4,FALSE))</f>
        <v/>
      </c>
      <c r="M9046" s="3" t="str">
        <f>IF(VLOOKUP(D9046,'Resources Final'!A:E,5,FALSE)=0,"",VLOOKUP(D9046,'Resources Final'!A:E,5,FALSE))</f>
        <v/>
      </c>
      <c r="N9046" s="7" t="str">
        <f>IF(VLOOKUP(D9046,'Resources Final'!A:F,6,FALSE)=0,"",VLOOKUP(D9046,'Resources Final'!A:F,6,FALSE))</f>
        <v/>
      </c>
      <c r="O9046" s="3" t="str">
        <f>IF(VLOOKUP(D9046,'Resources Final'!A:G,7,FALSE)=0,"",VLOOKUP(D9046,'Resources Final'!A:G,7,FALSE))</f>
        <v/>
      </c>
    </row>
    <row r="9047" spans="1:15" x14ac:dyDescent="0.2">
      <c r="A9047" s="11">
        <v>990</v>
      </c>
      <c r="B9047" s="11" t="str">
        <f t="shared" si="156"/>
        <v>Fred C. and Mary R. Koch Foundation_Siebken, Shane20142000</v>
      </c>
      <c r="C9047" s="11" t="s">
        <v>4161</v>
      </c>
      <c r="D9047" s="11" t="s">
        <v>3316</v>
      </c>
      <c r="E9047" s="11" t="s">
        <v>3316</v>
      </c>
      <c r="F9047" s="4">
        <v>2000</v>
      </c>
      <c r="G9047" s="3">
        <v>2014</v>
      </c>
      <c r="H9047" s="3" t="s">
        <v>21</v>
      </c>
      <c r="I9047" s="12" t="s">
        <v>4162</v>
      </c>
      <c r="J9047" s="3">
        <v>190</v>
      </c>
      <c r="K9047" s="3" t="str">
        <f>IF(VLOOKUP(D9047,'Resources Final'!A:C,3,FALSE)=0,"",VLOOKUP(D9047,'Resources Final'!A:C,3,FALSE))</f>
        <v>Y</v>
      </c>
      <c r="L9047" s="3" t="str">
        <f>IF(VLOOKUP(D9047,'Resources Final'!A:D,4,FALSE)=0,"",VLOOKUP(D9047,'Resources Final'!A:D,4,FALSE))</f>
        <v/>
      </c>
      <c r="M9047" s="3" t="str">
        <f>IF(VLOOKUP(D9047,'Resources Final'!A:E,5,FALSE)=0,"",VLOOKUP(D9047,'Resources Final'!A:E,5,FALSE))</f>
        <v/>
      </c>
      <c r="N9047" s="7" t="str">
        <f>IF(VLOOKUP(D9047,'Resources Final'!A:F,6,FALSE)=0,"",VLOOKUP(D9047,'Resources Final'!A:F,6,FALSE))</f>
        <v/>
      </c>
      <c r="O9047" s="3" t="str">
        <f>IF(VLOOKUP(D9047,'Resources Final'!A:G,7,FALSE)=0,"",VLOOKUP(D9047,'Resources Final'!A:G,7,FALSE))</f>
        <v/>
      </c>
    </row>
    <row r="9048" spans="1:15" x14ac:dyDescent="0.2">
      <c r="A9048" s="11">
        <v>990</v>
      </c>
      <c r="B9048" s="11" t="str">
        <f t="shared" si="156"/>
        <v>Fred C. and Mary R. Koch Foundation_Wang, Shannon20142000</v>
      </c>
      <c r="C9048" s="11" t="s">
        <v>4161</v>
      </c>
      <c r="D9048" s="11" t="s">
        <v>3933</v>
      </c>
      <c r="E9048" s="11" t="s">
        <v>3933</v>
      </c>
      <c r="F9048" s="4">
        <v>2000</v>
      </c>
      <c r="G9048" s="3">
        <v>2014</v>
      </c>
      <c r="H9048" s="3" t="s">
        <v>21</v>
      </c>
      <c r="I9048" s="12" t="s">
        <v>4162</v>
      </c>
      <c r="J9048" s="3">
        <v>191</v>
      </c>
      <c r="K9048" s="3" t="str">
        <f>IF(VLOOKUP(D9048,'Resources Final'!A:C,3,FALSE)=0,"",VLOOKUP(D9048,'Resources Final'!A:C,3,FALSE))</f>
        <v>Y</v>
      </c>
      <c r="L9048" s="3" t="str">
        <f>IF(VLOOKUP(D9048,'Resources Final'!A:D,4,FALSE)=0,"",VLOOKUP(D9048,'Resources Final'!A:D,4,FALSE))</f>
        <v/>
      </c>
      <c r="M9048" s="3" t="str">
        <f>IF(VLOOKUP(D9048,'Resources Final'!A:E,5,FALSE)=0,"",VLOOKUP(D9048,'Resources Final'!A:E,5,FALSE))</f>
        <v/>
      </c>
      <c r="N9048" s="7" t="str">
        <f>IF(VLOOKUP(D9048,'Resources Final'!A:F,6,FALSE)=0,"",VLOOKUP(D9048,'Resources Final'!A:F,6,FALSE))</f>
        <v/>
      </c>
      <c r="O9048" s="3" t="str">
        <f>IF(VLOOKUP(D9048,'Resources Final'!A:G,7,FALSE)=0,"",VLOOKUP(D9048,'Resources Final'!A:G,7,FALSE))</f>
        <v/>
      </c>
    </row>
    <row r="9049" spans="1:15" x14ac:dyDescent="0.2">
      <c r="A9049" s="11">
        <v>990</v>
      </c>
      <c r="B9049" s="11" t="str">
        <f t="shared" si="156"/>
        <v>Fred C. and Mary R. Koch Foundation_Sementelli, Shelby20142000</v>
      </c>
      <c r="C9049" s="11" t="s">
        <v>4161</v>
      </c>
      <c r="D9049" s="11" t="s">
        <v>3282</v>
      </c>
      <c r="E9049" s="11" t="s">
        <v>3282</v>
      </c>
      <c r="F9049" s="4">
        <v>2000</v>
      </c>
      <c r="G9049" s="3">
        <v>2014</v>
      </c>
      <c r="H9049" s="3" t="s">
        <v>21</v>
      </c>
      <c r="I9049" s="12" t="s">
        <v>4162</v>
      </c>
      <c r="J9049" s="3">
        <v>192</v>
      </c>
      <c r="K9049" s="3" t="str">
        <f>IF(VLOOKUP(D9049,'Resources Final'!A:C,3,FALSE)=0,"",VLOOKUP(D9049,'Resources Final'!A:C,3,FALSE))</f>
        <v>Y</v>
      </c>
      <c r="L9049" s="3" t="str">
        <f>IF(VLOOKUP(D9049,'Resources Final'!A:D,4,FALSE)=0,"",VLOOKUP(D9049,'Resources Final'!A:D,4,FALSE))</f>
        <v/>
      </c>
      <c r="M9049" s="3" t="str">
        <f>IF(VLOOKUP(D9049,'Resources Final'!A:E,5,FALSE)=0,"",VLOOKUP(D9049,'Resources Final'!A:E,5,FALSE))</f>
        <v/>
      </c>
      <c r="N9049" s="7" t="str">
        <f>IF(VLOOKUP(D9049,'Resources Final'!A:F,6,FALSE)=0,"",VLOOKUP(D9049,'Resources Final'!A:F,6,FALSE))</f>
        <v/>
      </c>
      <c r="O9049" s="3" t="str">
        <f>IF(VLOOKUP(D9049,'Resources Final'!A:G,7,FALSE)=0,"",VLOOKUP(D9049,'Resources Final'!A:G,7,FALSE))</f>
        <v/>
      </c>
    </row>
    <row r="9050" spans="1:15" x14ac:dyDescent="0.2">
      <c r="A9050" s="11">
        <v>990</v>
      </c>
      <c r="B9050" s="11" t="str">
        <f t="shared" si="156"/>
        <v>Fred C. and Mary R. Koch Foundation_Bennett, Shericka20142000</v>
      </c>
      <c r="C9050" s="11" t="s">
        <v>4161</v>
      </c>
      <c r="D9050" s="11" t="s">
        <v>404</v>
      </c>
      <c r="E9050" s="11" t="s">
        <v>404</v>
      </c>
      <c r="F9050" s="4">
        <v>2000</v>
      </c>
      <c r="G9050" s="3">
        <v>2014</v>
      </c>
      <c r="H9050" s="3" t="s">
        <v>21</v>
      </c>
      <c r="I9050" s="12" t="s">
        <v>4162</v>
      </c>
      <c r="J9050" s="3">
        <v>193</v>
      </c>
      <c r="K9050" s="3" t="str">
        <f>IF(VLOOKUP(D9050,'Resources Final'!A:C,3,FALSE)=0,"",VLOOKUP(D9050,'Resources Final'!A:C,3,FALSE))</f>
        <v>Y</v>
      </c>
      <c r="L9050" s="3" t="str">
        <f>IF(VLOOKUP(D9050,'Resources Final'!A:D,4,FALSE)=0,"",VLOOKUP(D9050,'Resources Final'!A:D,4,FALSE))</f>
        <v/>
      </c>
      <c r="M9050" s="3" t="str">
        <f>IF(VLOOKUP(D9050,'Resources Final'!A:E,5,FALSE)=0,"",VLOOKUP(D9050,'Resources Final'!A:E,5,FALSE))</f>
        <v/>
      </c>
      <c r="N9050" s="7" t="str">
        <f>IF(VLOOKUP(D9050,'Resources Final'!A:F,6,FALSE)=0,"",VLOOKUP(D9050,'Resources Final'!A:F,6,FALSE))</f>
        <v/>
      </c>
      <c r="O9050" s="3" t="str">
        <f>IF(VLOOKUP(D9050,'Resources Final'!A:G,7,FALSE)=0,"",VLOOKUP(D9050,'Resources Final'!A:G,7,FALSE))</f>
        <v/>
      </c>
    </row>
    <row r="9051" spans="1:15" x14ac:dyDescent="0.2">
      <c r="A9051" s="11">
        <v>990</v>
      </c>
      <c r="B9051" s="11" t="str">
        <f t="shared" si="156"/>
        <v>Fred C. and Mary R. Koch Foundation_Williams, Sheron20142000</v>
      </c>
      <c r="C9051" s="11" t="s">
        <v>4161</v>
      </c>
      <c r="D9051" s="11" t="s">
        <v>4047</v>
      </c>
      <c r="E9051" s="11" t="s">
        <v>4047</v>
      </c>
      <c r="F9051" s="4">
        <v>2000</v>
      </c>
      <c r="G9051" s="3">
        <v>2014</v>
      </c>
      <c r="H9051" s="3" t="s">
        <v>21</v>
      </c>
      <c r="I9051" s="12" t="s">
        <v>4162</v>
      </c>
      <c r="J9051" s="3">
        <v>194</v>
      </c>
      <c r="K9051" s="3" t="str">
        <f>IF(VLOOKUP(D9051,'Resources Final'!A:C,3,FALSE)=0,"",VLOOKUP(D9051,'Resources Final'!A:C,3,FALSE))</f>
        <v>Y</v>
      </c>
      <c r="L9051" s="3" t="str">
        <f>IF(VLOOKUP(D9051,'Resources Final'!A:D,4,FALSE)=0,"",VLOOKUP(D9051,'Resources Final'!A:D,4,FALSE))</f>
        <v/>
      </c>
      <c r="M9051" s="3" t="str">
        <f>IF(VLOOKUP(D9051,'Resources Final'!A:E,5,FALSE)=0,"",VLOOKUP(D9051,'Resources Final'!A:E,5,FALSE))</f>
        <v/>
      </c>
      <c r="N9051" s="7" t="str">
        <f>IF(VLOOKUP(D9051,'Resources Final'!A:F,6,FALSE)=0,"",VLOOKUP(D9051,'Resources Final'!A:F,6,FALSE))</f>
        <v/>
      </c>
      <c r="O9051" s="3" t="str">
        <f>IF(VLOOKUP(D9051,'Resources Final'!A:G,7,FALSE)=0,"",VLOOKUP(D9051,'Resources Final'!A:G,7,FALSE))</f>
        <v/>
      </c>
    </row>
    <row r="9052" spans="1:15" x14ac:dyDescent="0.2">
      <c r="A9052" s="11">
        <v>990</v>
      </c>
      <c r="B9052" s="11" t="str">
        <f t="shared" si="156"/>
        <v>Fred C. and Mary R. Koch Foundation_Menezes, Simone20142000</v>
      </c>
      <c r="C9052" s="11" t="s">
        <v>4161</v>
      </c>
      <c r="D9052" s="11" t="s">
        <v>2426</v>
      </c>
      <c r="E9052" s="11" t="s">
        <v>2426</v>
      </c>
      <c r="F9052" s="4">
        <v>2000</v>
      </c>
      <c r="G9052" s="3">
        <v>2014</v>
      </c>
      <c r="H9052" s="3" t="s">
        <v>21</v>
      </c>
      <c r="I9052" s="12" t="s">
        <v>4162</v>
      </c>
      <c r="J9052" s="3">
        <v>195</v>
      </c>
      <c r="K9052" s="3" t="str">
        <f>IF(VLOOKUP(D9052,'Resources Final'!A:C,3,FALSE)=0,"",VLOOKUP(D9052,'Resources Final'!A:C,3,FALSE))</f>
        <v>Y</v>
      </c>
      <c r="L9052" s="3" t="str">
        <f>IF(VLOOKUP(D9052,'Resources Final'!A:D,4,FALSE)=0,"",VLOOKUP(D9052,'Resources Final'!A:D,4,FALSE))</f>
        <v/>
      </c>
      <c r="M9052" s="3" t="str">
        <f>IF(VLOOKUP(D9052,'Resources Final'!A:E,5,FALSE)=0,"",VLOOKUP(D9052,'Resources Final'!A:E,5,FALSE))</f>
        <v/>
      </c>
      <c r="N9052" s="7" t="str">
        <f>IF(VLOOKUP(D9052,'Resources Final'!A:F,6,FALSE)=0,"",VLOOKUP(D9052,'Resources Final'!A:F,6,FALSE))</f>
        <v/>
      </c>
      <c r="O9052" s="3" t="str">
        <f>IF(VLOOKUP(D9052,'Resources Final'!A:G,7,FALSE)=0,"",VLOOKUP(D9052,'Resources Final'!A:G,7,FALSE))</f>
        <v/>
      </c>
    </row>
    <row r="9053" spans="1:15" x14ac:dyDescent="0.2">
      <c r="A9053" s="11">
        <v>990</v>
      </c>
      <c r="B9053" s="11" t="str">
        <f t="shared" si="156"/>
        <v>Fred C. and Mary R. Koch Foundation_Moynihan, Siobhan20142000</v>
      </c>
      <c r="C9053" s="11" t="s">
        <v>4161</v>
      </c>
      <c r="D9053" s="11" t="s">
        <v>2553</v>
      </c>
      <c r="E9053" s="11" t="s">
        <v>2553</v>
      </c>
      <c r="F9053" s="4">
        <v>2000</v>
      </c>
      <c r="G9053" s="3">
        <v>2014</v>
      </c>
      <c r="H9053" s="3" t="s">
        <v>21</v>
      </c>
      <c r="I9053" s="12" t="s">
        <v>4162</v>
      </c>
      <c r="J9053" s="3">
        <v>196</v>
      </c>
      <c r="K9053" s="3" t="str">
        <f>IF(VLOOKUP(D9053,'Resources Final'!A:C,3,FALSE)=0,"",VLOOKUP(D9053,'Resources Final'!A:C,3,FALSE))</f>
        <v>Y</v>
      </c>
      <c r="L9053" s="3" t="str">
        <f>IF(VLOOKUP(D9053,'Resources Final'!A:D,4,FALSE)=0,"",VLOOKUP(D9053,'Resources Final'!A:D,4,FALSE))</f>
        <v/>
      </c>
      <c r="M9053" s="3" t="str">
        <f>IF(VLOOKUP(D9053,'Resources Final'!A:E,5,FALSE)=0,"",VLOOKUP(D9053,'Resources Final'!A:E,5,FALSE))</f>
        <v/>
      </c>
      <c r="N9053" s="7" t="str">
        <f>IF(VLOOKUP(D9053,'Resources Final'!A:F,6,FALSE)=0,"",VLOOKUP(D9053,'Resources Final'!A:F,6,FALSE))</f>
        <v/>
      </c>
      <c r="O9053" s="3" t="str">
        <f>IF(VLOOKUP(D9053,'Resources Final'!A:G,7,FALSE)=0,"",VLOOKUP(D9053,'Resources Final'!A:G,7,FALSE))</f>
        <v/>
      </c>
    </row>
    <row r="9054" spans="1:15" x14ac:dyDescent="0.2">
      <c r="A9054" s="11">
        <v>990</v>
      </c>
      <c r="B9054" s="11" t="str">
        <f t="shared" si="156"/>
        <v>Fred C. and Mary R. Koch Foundation_Taylor, Sloane20142000</v>
      </c>
      <c r="C9054" s="11" t="s">
        <v>4161</v>
      </c>
      <c r="D9054" s="11" t="s">
        <v>3540</v>
      </c>
      <c r="E9054" s="11" t="s">
        <v>3540</v>
      </c>
      <c r="F9054" s="4">
        <v>2000</v>
      </c>
      <c r="G9054" s="3">
        <v>2014</v>
      </c>
      <c r="H9054" s="3" t="s">
        <v>21</v>
      </c>
      <c r="I9054" s="12" t="s">
        <v>4162</v>
      </c>
      <c r="J9054" s="3">
        <v>197</v>
      </c>
      <c r="K9054" s="3" t="str">
        <f>IF(VLOOKUP(D9054,'Resources Final'!A:C,3,FALSE)=0,"",VLOOKUP(D9054,'Resources Final'!A:C,3,FALSE))</f>
        <v>Y</v>
      </c>
      <c r="L9054" s="3" t="str">
        <f>IF(VLOOKUP(D9054,'Resources Final'!A:D,4,FALSE)=0,"",VLOOKUP(D9054,'Resources Final'!A:D,4,FALSE))</f>
        <v/>
      </c>
      <c r="M9054" s="3" t="str">
        <f>IF(VLOOKUP(D9054,'Resources Final'!A:E,5,FALSE)=0,"",VLOOKUP(D9054,'Resources Final'!A:E,5,FALSE))</f>
        <v/>
      </c>
      <c r="N9054" s="7" t="str">
        <f>IF(VLOOKUP(D9054,'Resources Final'!A:F,6,FALSE)=0,"",VLOOKUP(D9054,'Resources Final'!A:F,6,FALSE))</f>
        <v/>
      </c>
      <c r="O9054" s="3" t="str">
        <f>IF(VLOOKUP(D9054,'Resources Final'!A:G,7,FALSE)=0,"",VLOOKUP(D9054,'Resources Final'!A:G,7,FALSE))</f>
        <v/>
      </c>
    </row>
    <row r="9055" spans="1:15" x14ac:dyDescent="0.2">
      <c r="A9055" s="11">
        <v>990</v>
      </c>
      <c r="B9055" s="11" t="str">
        <f t="shared" si="156"/>
        <v>Fred C. and Mary R. Koch Foundation_Dilkes, Stepan20142000</v>
      </c>
      <c r="C9055" s="11" t="s">
        <v>4161</v>
      </c>
      <c r="D9055" s="11" t="s">
        <v>994</v>
      </c>
      <c r="E9055" s="11" t="s">
        <v>994</v>
      </c>
      <c r="F9055" s="4">
        <v>2000</v>
      </c>
      <c r="G9055" s="3">
        <v>2014</v>
      </c>
      <c r="H9055" s="3" t="s">
        <v>21</v>
      </c>
      <c r="I9055" s="12" t="s">
        <v>4162</v>
      </c>
      <c r="J9055" s="3">
        <v>198</v>
      </c>
      <c r="K9055" s="3" t="str">
        <f>IF(VLOOKUP(D9055,'Resources Final'!A:C,3,FALSE)=0,"",VLOOKUP(D9055,'Resources Final'!A:C,3,FALSE))</f>
        <v>Y</v>
      </c>
      <c r="L9055" s="3" t="str">
        <f>IF(VLOOKUP(D9055,'Resources Final'!A:D,4,FALSE)=0,"",VLOOKUP(D9055,'Resources Final'!A:D,4,FALSE))</f>
        <v/>
      </c>
      <c r="M9055" s="3" t="str">
        <f>IF(VLOOKUP(D9055,'Resources Final'!A:E,5,FALSE)=0,"",VLOOKUP(D9055,'Resources Final'!A:E,5,FALSE))</f>
        <v/>
      </c>
      <c r="N9055" s="7" t="str">
        <f>IF(VLOOKUP(D9055,'Resources Final'!A:F,6,FALSE)=0,"",VLOOKUP(D9055,'Resources Final'!A:F,6,FALSE))</f>
        <v/>
      </c>
      <c r="O9055" s="3" t="str">
        <f>IF(VLOOKUP(D9055,'Resources Final'!A:G,7,FALSE)=0,"",VLOOKUP(D9055,'Resources Final'!A:G,7,FALSE))</f>
        <v/>
      </c>
    </row>
    <row r="9056" spans="1:15" x14ac:dyDescent="0.2">
      <c r="A9056" s="11">
        <v>990</v>
      </c>
      <c r="B9056" s="11" t="str">
        <f t="shared" si="156"/>
        <v>Fred C. and Mary R. Koch Foundation_Munson, Stephanie20142000</v>
      </c>
      <c r="C9056" s="11" t="s">
        <v>4161</v>
      </c>
      <c r="D9056" s="11" t="s">
        <v>2560</v>
      </c>
      <c r="E9056" s="11" t="s">
        <v>2560</v>
      </c>
      <c r="F9056" s="4">
        <v>2000</v>
      </c>
      <c r="G9056" s="3">
        <v>2014</v>
      </c>
      <c r="H9056" s="3" t="s">
        <v>21</v>
      </c>
      <c r="I9056" s="12" t="s">
        <v>4162</v>
      </c>
      <c r="J9056" s="3">
        <v>199</v>
      </c>
      <c r="K9056" s="3" t="str">
        <f>IF(VLOOKUP(D9056,'Resources Final'!A:C,3,FALSE)=0,"",VLOOKUP(D9056,'Resources Final'!A:C,3,FALSE))</f>
        <v>Y</v>
      </c>
      <c r="L9056" s="3" t="str">
        <f>IF(VLOOKUP(D9056,'Resources Final'!A:D,4,FALSE)=0,"",VLOOKUP(D9056,'Resources Final'!A:D,4,FALSE))</f>
        <v/>
      </c>
      <c r="M9056" s="3" t="str">
        <f>IF(VLOOKUP(D9056,'Resources Final'!A:E,5,FALSE)=0,"",VLOOKUP(D9056,'Resources Final'!A:E,5,FALSE))</f>
        <v/>
      </c>
      <c r="N9056" s="7" t="str">
        <f>IF(VLOOKUP(D9056,'Resources Final'!A:F,6,FALSE)=0,"",VLOOKUP(D9056,'Resources Final'!A:F,6,FALSE))</f>
        <v/>
      </c>
      <c r="O9056" s="3" t="str">
        <f>IF(VLOOKUP(D9056,'Resources Final'!A:G,7,FALSE)=0,"",VLOOKUP(D9056,'Resources Final'!A:G,7,FALSE))</f>
        <v/>
      </c>
    </row>
    <row r="9057" spans="1:15" x14ac:dyDescent="0.2">
      <c r="A9057" s="11">
        <v>990</v>
      </c>
      <c r="B9057" s="11" t="str">
        <f t="shared" si="156"/>
        <v>Fred C. and Mary R. Koch Foundation_Elmer, Stephany20142000</v>
      </c>
      <c r="C9057" s="11" t="s">
        <v>4161</v>
      </c>
      <c r="D9057" s="11" t="s">
        <v>1127</v>
      </c>
      <c r="E9057" s="11" t="s">
        <v>1127</v>
      </c>
      <c r="F9057" s="4">
        <v>2000</v>
      </c>
      <c r="G9057" s="3">
        <v>2014</v>
      </c>
      <c r="H9057" s="3" t="s">
        <v>21</v>
      </c>
      <c r="I9057" s="12" t="s">
        <v>4162</v>
      </c>
      <c r="J9057" s="3">
        <v>200</v>
      </c>
      <c r="K9057" s="3" t="str">
        <f>IF(VLOOKUP(D9057,'Resources Final'!A:C,3,FALSE)=0,"",VLOOKUP(D9057,'Resources Final'!A:C,3,FALSE))</f>
        <v>Y</v>
      </c>
      <c r="L9057" s="3" t="str">
        <f>IF(VLOOKUP(D9057,'Resources Final'!A:D,4,FALSE)=0,"",VLOOKUP(D9057,'Resources Final'!A:D,4,FALSE))</f>
        <v/>
      </c>
      <c r="M9057" s="3" t="str">
        <f>IF(VLOOKUP(D9057,'Resources Final'!A:E,5,FALSE)=0,"",VLOOKUP(D9057,'Resources Final'!A:E,5,FALSE))</f>
        <v/>
      </c>
      <c r="N9057" s="7" t="str">
        <f>IF(VLOOKUP(D9057,'Resources Final'!A:F,6,FALSE)=0,"",VLOOKUP(D9057,'Resources Final'!A:F,6,FALSE))</f>
        <v/>
      </c>
      <c r="O9057" s="3" t="str">
        <f>IF(VLOOKUP(D9057,'Resources Final'!A:G,7,FALSE)=0,"",VLOOKUP(D9057,'Resources Final'!A:G,7,FALSE))</f>
        <v/>
      </c>
    </row>
    <row r="9058" spans="1:15" x14ac:dyDescent="0.2">
      <c r="A9058" s="11">
        <v>990</v>
      </c>
      <c r="B9058" s="11" t="str">
        <f t="shared" si="156"/>
        <v>Fred C. and Mary R. Koch Foundation_Harms, Steven20142000</v>
      </c>
      <c r="C9058" s="11" t="s">
        <v>4161</v>
      </c>
      <c r="D9058" s="11" t="s">
        <v>1527</v>
      </c>
      <c r="E9058" s="11" t="s">
        <v>1527</v>
      </c>
      <c r="F9058" s="4">
        <v>2000</v>
      </c>
      <c r="G9058" s="3">
        <v>2014</v>
      </c>
      <c r="H9058" s="3" t="s">
        <v>21</v>
      </c>
      <c r="I9058" s="12" t="s">
        <v>4162</v>
      </c>
      <c r="J9058" s="3">
        <v>201</v>
      </c>
      <c r="K9058" s="3" t="str">
        <f>IF(VLOOKUP(D9058,'Resources Final'!A:C,3,FALSE)=0,"",VLOOKUP(D9058,'Resources Final'!A:C,3,FALSE))</f>
        <v>Y</v>
      </c>
      <c r="L9058" s="3" t="str">
        <f>IF(VLOOKUP(D9058,'Resources Final'!A:D,4,FALSE)=0,"",VLOOKUP(D9058,'Resources Final'!A:D,4,FALSE))</f>
        <v/>
      </c>
      <c r="M9058" s="3" t="str">
        <f>IF(VLOOKUP(D9058,'Resources Final'!A:E,5,FALSE)=0,"",VLOOKUP(D9058,'Resources Final'!A:E,5,FALSE))</f>
        <v/>
      </c>
      <c r="N9058" s="7" t="str">
        <f>IF(VLOOKUP(D9058,'Resources Final'!A:F,6,FALSE)=0,"",VLOOKUP(D9058,'Resources Final'!A:F,6,FALSE))</f>
        <v/>
      </c>
      <c r="O9058" s="3" t="str">
        <f>IF(VLOOKUP(D9058,'Resources Final'!A:G,7,FALSE)=0,"",VLOOKUP(D9058,'Resources Final'!A:G,7,FALSE))</f>
        <v/>
      </c>
    </row>
    <row r="9059" spans="1:15" x14ac:dyDescent="0.2">
      <c r="A9059" s="11">
        <v>990</v>
      </c>
      <c r="B9059" s="11" t="str">
        <f t="shared" si="156"/>
        <v>Fred C. and Mary R. Koch Foundation_Abdelaziz, Suad20142000</v>
      </c>
      <c r="C9059" s="11" t="s">
        <v>4161</v>
      </c>
      <c r="D9059" s="11" t="s">
        <v>106</v>
      </c>
      <c r="E9059" s="11" t="s">
        <v>106</v>
      </c>
      <c r="F9059" s="4">
        <v>2000</v>
      </c>
      <c r="G9059" s="3">
        <v>2014</v>
      </c>
      <c r="H9059" s="3" t="s">
        <v>21</v>
      </c>
      <c r="I9059" s="12" t="s">
        <v>4162</v>
      </c>
      <c r="J9059" s="3">
        <v>202</v>
      </c>
      <c r="K9059" s="3" t="str">
        <f>IF(VLOOKUP(D9059,'Resources Final'!A:C,3,FALSE)=0,"",VLOOKUP(D9059,'Resources Final'!A:C,3,FALSE))</f>
        <v>Y</v>
      </c>
      <c r="L9059" s="3" t="str">
        <f>IF(VLOOKUP(D9059,'Resources Final'!A:D,4,FALSE)=0,"",VLOOKUP(D9059,'Resources Final'!A:D,4,FALSE))</f>
        <v/>
      </c>
      <c r="M9059" s="3" t="str">
        <f>IF(VLOOKUP(D9059,'Resources Final'!A:E,5,FALSE)=0,"",VLOOKUP(D9059,'Resources Final'!A:E,5,FALSE))</f>
        <v/>
      </c>
      <c r="N9059" s="7" t="str">
        <f>IF(VLOOKUP(D9059,'Resources Final'!A:F,6,FALSE)=0,"",VLOOKUP(D9059,'Resources Final'!A:F,6,FALSE))</f>
        <v/>
      </c>
      <c r="O9059" s="3" t="str">
        <f>IF(VLOOKUP(D9059,'Resources Final'!A:G,7,FALSE)=0,"",VLOOKUP(D9059,'Resources Final'!A:G,7,FALSE))</f>
        <v/>
      </c>
    </row>
    <row r="9060" spans="1:15" x14ac:dyDescent="0.2">
      <c r="A9060" s="11">
        <v>990</v>
      </c>
      <c r="B9060" s="11" t="str">
        <f t="shared" si="156"/>
        <v>Fred C. and Mary R. Koch Foundation_Kaufman, Sydney20142000</v>
      </c>
      <c r="C9060" s="11" t="s">
        <v>4161</v>
      </c>
      <c r="D9060" s="11" t="s">
        <v>1963</v>
      </c>
      <c r="E9060" s="11" t="s">
        <v>1963</v>
      </c>
      <c r="F9060" s="4">
        <v>2000</v>
      </c>
      <c r="G9060" s="3">
        <v>2014</v>
      </c>
      <c r="H9060" s="3" t="s">
        <v>21</v>
      </c>
      <c r="I9060" s="12" t="s">
        <v>4162</v>
      </c>
      <c r="J9060" s="3">
        <v>203</v>
      </c>
      <c r="K9060" s="3" t="str">
        <f>IF(VLOOKUP(D9060,'Resources Final'!A:C,3,FALSE)=0,"",VLOOKUP(D9060,'Resources Final'!A:C,3,FALSE))</f>
        <v>Y</v>
      </c>
      <c r="L9060" s="3" t="str">
        <f>IF(VLOOKUP(D9060,'Resources Final'!A:D,4,FALSE)=0,"",VLOOKUP(D9060,'Resources Final'!A:D,4,FALSE))</f>
        <v/>
      </c>
      <c r="M9060" s="3" t="str">
        <f>IF(VLOOKUP(D9060,'Resources Final'!A:E,5,FALSE)=0,"",VLOOKUP(D9060,'Resources Final'!A:E,5,FALSE))</f>
        <v/>
      </c>
      <c r="N9060" s="7" t="str">
        <f>IF(VLOOKUP(D9060,'Resources Final'!A:F,6,FALSE)=0,"",VLOOKUP(D9060,'Resources Final'!A:F,6,FALSE))</f>
        <v/>
      </c>
      <c r="O9060" s="3" t="str">
        <f>IF(VLOOKUP(D9060,'Resources Final'!A:G,7,FALSE)=0,"",VLOOKUP(D9060,'Resources Final'!A:G,7,FALSE))</f>
        <v/>
      </c>
    </row>
    <row r="9061" spans="1:15" x14ac:dyDescent="0.2">
      <c r="A9061" s="11">
        <v>990</v>
      </c>
      <c r="B9061" s="11" t="str">
        <f t="shared" si="156"/>
        <v>Fred C. and Mary R. Koch Foundation_Fox, Taryn20142000</v>
      </c>
      <c r="C9061" s="11" t="s">
        <v>4161</v>
      </c>
      <c r="D9061" s="11" t="s">
        <v>1268</v>
      </c>
      <c r="E9061" s="11" t="s">
        <v>1268</v>
      </c>
      <c r="F9061" s="4">
        <v>2000</v>
      </c>
      <c r="G9061" s="3">
        <v>2014</v>
      </c>
      <c r="H9061" s="3" t="s">
        <v>21</v>
      </c>
      <c r="I9061" s="12" t="s">
        <v>4162</v>
      </c>
      <c r="J9061" s="3">
        <v>204</v>
      </c>
      <c r="K9061" s="3" t="str">
        <f>IF(VLOOKUP(D9061,'Resources Final'!A:C,3,FALSE)=0,"",VLOOKUP(D9061,'Resources Final'!A:C,3,FALSE))</f>
        <v>Y</v>
      </c>
      <c r="L9061" s="3" t="str">
        <f>IF(VLOOKUP(D9061,'Resources Final'!A:D,4,FALSE)=0,"",VLOOKUP(D9061,'Resources Final'!A:D,4,FALSE))</f>
        <v/>
      </c>
      <c r="M9061" s="3" t="str">
        <f>IF(VLOOKUP(D9061,'Resources Final'!A:E,5,FALSE)=0,"",VLOOKUP(D9061,'Resources Final'!A:E,5,FALSE))</f>
        <v/>
      </c>
      <c r="N9061" s="7" t="str">
        <f>IF(VLOOKUP(D9061,'Resources Final'!A:F,6,FALSE)=0,"",VLOOKUP(D9061,'Resources Final'!A:F,6,FALSE))</f>
        <v/>
      </c>
      <c r="O9061" s="3" t="str">
        <f>IF(VLOOKUP(D9061,'Resources Final'!A:G,7,FALSE)=0,"",VLOOKUP(D9061,'Resources Final'!A:G,7,FALSE))</f>
        <v/>
      </c>
    </row>
    <row r="9062" spans="1:15" x14ac:dyDescent="0.2">
      <c r="A9062" s="11">
        <v>990</v>
      </c>
      <c r="B9062" s="11" t="str">
        <f t="shared" si="156"/>
        <v>Fred C. and Mary R. Koch Foundation_Isbell, Taylor20142000</v>
      </c>
      <c r="C9062" s="11" t="s">
        <v>4161</v>
      </c>
      <c r="D9062" s="11" t="s">
        <v>1718</v>
      </c>
      <c r="E9062" s="11" t="s">
        <v>1718</v>
      </c>
      <c r="F9062" s="4">
        <v>2000</v>
      </c>
      <c r="G9062" s="3">
        <v>2014</v>
      </c>
      <c r="H9062" s="3" t="s">
        <v>21</v>
      </c>
      <c r="I9062" s="12" t="s">
        <v>4162</v>
      </c>
      <c r="J9062" s="3">
        <v>205</v>
      </c>
      <c r="K9062" s="3" t="str">
        <f>IF(VLOOKUP(D9062,'Resources Final'!A:C,3,FALSE)=0,"",VLOOKUP(D9062,'Resources Final'!A:C,3,FALSE))</f>
        <v>Y</v>
      </c>
      <c r="L9062" s="3" t="str">
        <f>IF(VLOOKUP(D9062,'Resources Final'!A:D,4,FALSE)=0,"",VLOOKUP(D9062,'Resources Final'!A:D,4,FALSE))</f>
        <v/>
      </c>
      <c r="M9062" s="3" t="str">
        <f>IF(VLOOKUP(D9062,'Resources Final'!A:E,5,FALSE)=0,"",VLOOKUP(D9062,'Resources Final'!A:E,5,FALSE))</f>
        <v/>
      </c>
      <c r="N9062" s="7" t="str">
        <f>IF(VLOOKUP(D9062,'Resources Final'!A:F,6,FALSE)=0,"",VLOOKUP(D9062,'Resources Final'!A:F,6,FALSE))</f>
        <v/>
      </c>
      <c r="O9062" s="3" t="str">
        <f>IF(VLOOKUP(D9062,'Resources Final'!A:G,7,FALSE)=0,"",VLOOKUP(D9062,'Resources Final'!A:G,7,FALSE))</f>
        <v/>
      </c>
    </row>
    <row r="9063" spans="1:15" x14ac:dyDescent="0.2">
      <c r="A9063" s="11">
        <v>990</v>
      </c>
      <c r="B9063" s="11" t="str">
        <f t="shared" si="156"/>
        <v>Fred C. and Mary R. Koch Foundation_Kolbeck, Taylor20142000</v>
      </c>
      <c r="C9063" s="11" t="s">
        <v>4161</v>
      </c>
      <c r="D9063" s="11" t="s">
        <v>2022</v>
      </c>
      <c r="E9063" s="11" t="s">
        <v>2022</v>
      </c>
      <c r="F9063" s="4">
        <v>2000</v>
      </c>
      <c r="G9063" s="3">
        <v>2014</v>
      </c>
      <c r="H9063" s="3" t="s">
        <v>21</v>
      </c>
      <c r="I9063" s="12" t="s">
        <v>4162</v>
      </c>
      <c r="J9063" s="3">
        <v>206</v>
      </c>
      <c r="K9063" s="3" t="str">
        <f>IF(VLOOKUP(D9063,'Resources Final'!A:C,3,FALSE)=0,"",VLOOKUP(D9063,'Resources Final'!A:C,3,FALSE))</f>
        <v>Y</v>
      </c>
      <c r="L9063" s="3" t="str">
        <f>IF(VLOOKUP(D9063,'Resources Final'!A:D,4,FALSE)=0,"",VLOOKUP(D9063,'Resources Final'!A:D,4,FALSE))</f>
        <v/>
      </c>
      <c r="M9063" s="3" t="str">
        <f>IF(VLOOKUP(D9063,'Resources Final'!A:E,5,FALSE)=0,"",VLOOKUP(D9063,'Resources Final'!A:E,5,FALSE))</f>
        <v/>
      </c>
      <c r="N9063" s="7" t="str">
        <f>IF(VLOOKUP(D9063,'Resources Final'!A:F,6,FALSE)=0,"",VLOOKUP(D9063,'Resources Final'!A:F,6,FALSE))</f>
        <v/>
      </c>
      <c r="O9063" s="3" t="str">
        <f>IF(VLOOKUP(D9063,'Resources Final'!A:G,7,FALSE)=0,"",VLOOKUP(D9063,'Resources Final'!A:G,7,FALSE))</f>
        <v/>
      </c>
    </row>
    <row r="9064" spans="1:15" x14ac:dyDescent="0.2">
      <c r="A9064" s="11">
        <v>990</v>
      </c>
      <c r="B9064" s="11" t="str">
        <f t="shared" si="156"/>
        <v>Fred C. and Mary R. Koch Foundation_Murray, Taylor20142000</v>
      </c>
      <c r="C9064" s="11" t="s">
        <v>4161</v>
      </c>
      <c r="D9064" s="11" t="s">
        <v>2568</v>
      </c>
      <c r="E9064" s="11" t="s">
        <v>2568</v>
      </c>
      <c r="F9064" s="4">
        <v>2000</v>
      </c>
      <c r="G9064" s="3">
        <v>2014</v>
      </c>
      <c r="H9064" s="3" t="s">
        <v>21</v>
      </c>
      <c r="I9064" s="12" t="s">
        <v>4162</v>
      </c>
      <c r="J9064" s="3">
        <v>207</v>
      </c>
      <c r="K9064" s="3" t="str">
        <f>IF(VLOOKUP(D9064,'Resources Final'!A:C,3,FALSE)=0,"",VLOOKUP(D9064,'Resources Final'!A:C,3,FALSE))</f>
        <v>Y</v>
      </c>
      <c r="L9064" s="3" t="str">
        <f>IF(VLOOKUP(D9064,'Resources Final'!A:D,4,FALSE)=0,"",VLOOKUP(D9064,'Resources Final'!A:D,4,FALSE))</f>
        <v/>
      </c>
      <c r="M9064" s="3" t="str">
        <f>IF(VLOOKUP(D9064,'Resources Final'!A:E,5,FALSE)=0,"",VLOOKUP(D9064,'Resources Final'!A:E,5,FALSE))</f>
        <v/>
      </c>
      <c r="N9064" s="7" t="str">
        <f>IF(VLOOKUP(D9064,'Resources Final'!A:F,6,FALSE)=0,"",VLOOKUP(D9064,'Resources Final'!A:F,6,FALSE))</f>
        <v/>
      </c>
      <c r="O9064" s="3" t="str">
        <f>IF(VLOOKUP(D9064,'Resources Final'!A:G,7,FALSE)=0,"",VLOOKUP(D9064,'Resources Final'!A:G,7,FALSE))</f>
        <v/>
      </c>
    </row>
    <row r="9065" spans="1:15" x14ac:dyDescent="0.2">
      <c r="A9065" s="11">
        <v>990</v>
      </c>
      <c r="B9065" s="11" t="str">
        <f t="shared" si="156"/>
        <v>Fred C. and Mary R. Koch Foundation_Ming, Thomas20142000</v>
      </c>
      <c r="C9065" s="11" t="s">
        <v>4161</v>
      </c>
      <c r="D9065" s="11" t="s">
        <v>2477</v>
      </c>
      <c r="E9065" s="11" t="s">
        <v>2477</v>
      </c>
      <c r="F9065" s="4">
        <v>2000</v>
      </c>
      <c r="G9065" s="3">
        <v>2014</v>
      </c>
      <c r="H9065" s="3" t="s">
        <v>21</v>
      </c>
      <c r="I9065" s="12" t="s">
        <v>4162</v>
      </c>
      <c r="J9065" s="3">
        <v>208</v>
      </c>
      <c r="K9065" s="3" t="str">
        <f>IF(VLOOKUP(D9065,'Resources Final'!A:C,3,FALSE)=0,"",VLOOKUP(D9065,'Resources Final'!A:C,3,FALSE))</f>
        <v>Y</v>
      </c>
      <c r="L9065" s="3" t="str">
        <f>IF(VLOOKUP(D9065,'Resources Final'!A:D,4,FALSE)=0,"",VLOOKUP(D9065,'Resources Final'!A:D,4,FALSE))</f>
        <v/>
      </c>
      <c r="M9065" s="3" t="str">
        <f>IF(VLOOKUP(D9065,'Resources Final'!A:E,5,FALSE)=0,"",VLOOKUP(D9065,'Resources Final'!A:E,5,FALSE))</f>
        <v/>
      </c>
      <c r="N9065" s="7" t="str">
        <f>IF(VLOOKUP(D9065,'Resources Final'!A:F,6,FALSE)=0,"",VLOOKUP(D9065,'Resources Final'!A:F,6,FALSE))</f>
        <v/>
      </c>
      <c r="O9065" s="3" t="str">
        <f>IF(VLOOKUP(D9065,'Resources Final'!A:G,7,FALSE)=0,"",VLOOKUP(D9065,'Resources Final'!A:G,7,FALSE))</f>
        <v/>
      </c>
    </row>
    <row r="9066" spans="1:15" x14ac:dyDescent="0.2">
      <c r="A9066" s="11">
        <v>990</v>
      </c>
      <c r="B9066" s="11" t="str">
        <f t="shared" si="156"/>
        <v>Fred C. and Mary R. Koch Foundation_Franssen, Tyler20142000</v>
      </c>
      <c r="C9066" s="11" t="s">
        <v>4161</v>
      </c>
      <c r="D9066" s="11" t="s">
        <v>1275</v>
      </c>
      <c r="E9066" s="11" t="s">
        <v>1275</v>
      </c>
      <c r="F9066" s="4">
        <v>2000</v>
      </c>
      <c r="G9066" s="3">
        <v>2014</v>
      </c>
      <c r="H9066" s="3" t="s">
        <v>21</v>
      </c>
      <c r="I9066" s="12" t="s">
        <v>4162</v>
      </c>
      <c r="J9066" s="3">
        <v>209</v>
      </c>
      <c r="K9066" s="3" t="str">
        <f>IF(VLOOKUP(D9066,'Resources Final'!A:C,3,FALSE)=0,"",VLOOKUP(D9066,'Resources Final'!A:C,3,FALSE))</f>
        <v>Y</v>
      </c>
      <c r="L9066" s="3" t="str">
        <f>IF(VLOOKUP(D9066,'Resources Final'!A:D,4,FALSE)=0,"",VLOOKUP(D9066,'Resources Final'!A:D,4,FALSE))</f>
        <v/>
      </c>
      <c r="M9066" s="3" t="str">
        <f>IF(VLOOKUP(D9066,'Resources Final'!A:E,5,FALSE)=0,"",VLOOKUP(D9066,'Resources Final'!A:E,5,FALSE))</f>
        <v/>
      </c>
      <c r="N9066" s="7" t="str">
        <f>IF(VLOOKUP(D9066,'Resources Final'!A:F,6,FALSE)=0,"",VLOOKUP(D9066,'Resources Final'!A:F,6,FALSE))</f>
        <v/>
      </c>
      <c r="O9066" s="3" t="str">
        <f>IF(VLOOKUP(D9066,'Resources Final'!A:G,7,FALSE)=0,"",VLOOKUP(D9066,'Resources Final'!A:G,7,FALSE))</f>
        <v/>
      </c>
    </row>
    <row r="9067" spans="1:15" x14ac:dyDescent="0.2">
      <c r="A9067" s="11">
        <v>990</v>
      </c>
      <c r="B9067" s="11" t="str">
        <f t="shared" si="156"/>
        <v>Fred C. and Mary R. Koch Foundation_Furgerson, Tyler20142000</v>
      </c>
      <c r="C9067" s="11" t="s">
        <v>4161</v>
      </c>
      <c r="D9067" s="11" t="s">
        <v>1321</v>
      </c>
      <c r="E9067" s="11" t="s">
        <v>1321</v>
      </c>
      <c r="F9067" s="4">
        <v>2000</v>
      </c>
      <c r="G9067" s="3">
        <v>2014</v>
      </c>
      <c r="H9067" s="3" t="s">
        <v>21</v>
      </c>
      <c r="I9067" s="12" t="s">
        <v>4162</v>
      </c>
      <c r="J9067" s="3">
        <v>210</v>
      </c>
      <c r="K9067" s="3" t="str">
        <f>IF(VLOOKUP(D9067,'Resources Final'!A:C,3,FALSE)=0,"",VLOOKUP(D9067,'Resources Final'!A:C,3,FALSE))</f>
        <v>Y</v>
      </c>
      <c r="L9067" s="3" t="str">
        <f>IF(VLOOKUP(D9067,'Resources Final'!A:D,4,FALSE)=0,"",VLOOKUP(D9067,'Resources Final'!A:D,4,FALSE))</f>
        <v/>
      </c>
      <c r="M9067" s="3" t="str">
        <f>IF(VLOOKUP(D9067,'Resources Final'!A:E,5,FALSE)=0,"",VLOOKUP(D9067,'Resources Final'!A:E,5,FALSE))</f>
        <v/>
      </c>
      <c r="N9067" s="7" t="str">
        <f>IF(VLOOKUP(D9067,'Resources Final'!A:F,6,FALSE)=0,"",VLOOKUP(D9067,'Resources Final'!A:F,6,FALSE))</f>
        <v/>
      </c>
      <c r="O9067" s="3" t="str">
        <f>IF(VLOOKUP(D9067,'Resources Final'!A:G,7,FALSE)=0,"",VLOOKUP(D9067,'Resources Final'!A:G,7,FALSE))</f>
        <v/>
      </c>
    </row>
    <row r="9068" spans="1:15" x14ac:dyDescent="0.2">
      <c r="A9068" s="11">
        <v>990</v>
      </c>
      <c r="B9068" s="11" t="str">
        <f t="shared" si="156"/>
        <v>Fred C. and Mary R. Koch Foundation_Petter-McCauley, Tyler20142000</v>
      </c>
      <c r="C9068" s="11" t="s">
        <v>4161</v>
      </c>
      <c r="D9068" s="11" t="s">
        <v>2845</v>
      </c>
      <c r="E9068" s="11" t="s">
        <v>2845</v>
      </c>
      <c r="F9068" s="4">
        <v>2000</v>
      </c>
      <c r="G9068" s="3">
        <v>2014</v>
      </c>
      <c r="H9068" s="3" t="s">
        <v>21</v>
      </c>
      <c r="I9068" s="12" t="s">
        <v>4162</v>
      </c>
      <c r="J9068" s="3">
        <v>211</v>
      </c>
      <c r="K9068" s="3" t="str">
        <f>IF(VLOOKUP(D9068,'Resources Final'!A:C,3,FALSE)=0,"",VLOOKUP(D9068,'Resources Final'!A:C,3,FALSE))</f>
        <v>Y</v>
      </c>
      <c r="L9068" s="3" t="str">
        <f>IF(VLOOKUP(D9068,'Resources Final'!A:D,4,FALSE)=0,"",VLOOKUP(D9068,'Resources Final'!A:D,4,FALSE))</f>
        <v/>
      </c>
      <c r="M9068" s="3" t="str">
        <f>IF(VLOOKUP(D9068,'Resources Final'!A:E,5,FALSE)=0,"",VLOOKUP(D9068,'Resources Final'!A:E,5,FALSE))</f>
        <v/>
      </c>
      <c r="N9068" s="7" t="str">
        <f>IF(VLOOKUP(D9068,'Resources Final'!A:F,6,FALSE)=0,"",VLOOKUP(D9068,'Resources Final'!A:F,6,FALSE))</f>
        <v/>
      </c>
      <c r="O9068" s="3" t="str">
        <f>IF(VLOOKUP(D9068,'Resources Final'!A:G,7,FALSE)=0,"",VLOOKUP(D9068,'Resources Final'!A:G,7,FALSE))</f>
        <v/>
      </c>
    </row>
    <row r="9069" spans="1:15" x14ac:dyDescent="0.2">
      <c r="A9069" s="11">
        <v>990</v>
      </c>
      <c r="B9069" s="11" t="str">
        <f t="shared" si="156"/>
        <v>Fred C. and Mary R. Koch Foundation_Cox, Utah20142000</v>
      </c>
      <c r="C9069" s="11" t="s">
        <v>4161</v>
      </c>
      <c r="D9069" s="11" t="s">
        <v>863</v>
      </c>
      <c r="E9069" s="11" t="s">
        <v>863</v>
      </c>
      <c r="F9069" s="4">
        <v>2000</v>
      </c>
      <c r="G9069" s="3">
        <v>2014</v>
      </c>
      <c r="H9069" s="3" t="s">
        <v>21</v>
      </c>
      <c r="I9069" s="12" t="s">
        <v>4162</v>
      </c>
      <c r="J9069" s="3">
        <v>212</v>
      </c>
      <c r="K9069" s="3" t="str">
        <f>IF(VLOOKUP(D9069,'Resources Final'!A:C,3,FALSE)=0,"",VLOOKUP(D9069,'Resources Final'!A:C,3,FALSE))</f>
        <v>Y</v>
      </c>
      <c r="L9069" s="3" t="str">
        <f>IF(VLOOKUP(D9069,'Resources Final'!A:D,4,FALSE)=0,"",VLOOKUP(D9069,'Resources Final'!A:D,4,FALSE))</f>
        <v/>
      </c>
      <c r="M9069" s="3" t="str">
        <f>IF(VLOOKUP(D9069,'Resources Final'!A:E,5,FALSE)=0,"",VLOOKUP(D9069,'Resources Final'!A:E,5,FALSE))</f>
        <v/>
      </c>
      <c r="N9069" s="7" t="str">
        <f>IF(VLOOKUP(D9069,'Resources Final'!A:F,6,FALSE)=0,"",VLOOKUP(D9069,'Resources Final'!A:F,6,FALSE))</f>
        <v/>
      </c>
      <c r="O9069" s="3" t="str">
        <f>IF(VLOOKUP(D9069,'Resources Final'!A:G,7,FALSE)=0,"",VLOOKUP(D9069,'Resources Final'!A:G,7,FALSE))</f>
        <v/>
      </c>
    </row>
    <row r="9070" spans="1:15" x14ac:dyDescent="0.2">
      <c r="A9070" s="11">
        <v>990</v>
      </c>
      <c r="B9070" s="11" t="str">
        <f t="shared" si="156"/>
        <v>Fred C. and Mary R. Koch Foundation_Belcher, Wallis20142000</v>
      </c>
      <c r="C9070" s="11" t="s">
        <v>4161</v>
      </c>
      <c r="D9070" s="11" t="s">
        <v>388</v>
      </c>
      <c r="E9070" s="11" t="s">
        <v>388</v>
      </c>
      <c r="F9070" s="4">
        <v>2000</v>
      </c>
      <c r="G9070" s="3">
        <v>2014</v>
      </c>
      <c r="H9070" s="3" t="s">
        <v>21</v>
      </c>
      <c r="I9070" s="12" t="s">
        <v>4162</v>
      </c>
      <c r="J9070" s="3">
        <v>213</v>
      </c>
      <c r="K9070" s="3" t="str">
        <f>IF(VLOOKUP(D9070,'Resources Final'!A:C,3,FALSE)=0,"",VLOOKUP(D9070,'Resources Final'!A:C,3,FALSE))</f>
        <v>Y</v>
      </c>
      <c r="L9070" s="3" t="str">
        <f>IF(VLOOKUP(D9070,'Resources Final'!A:D,4,FALSE)=0,"",VLOOKUP(D9070,'Resources Final'!A:D,4,FALSE))</f>
        <v/>
      </c>
      <c r="M9070" s="3" t="str">
        <f>IF(VLOOKUP(D9070,'Resources Final'!A:E,5,FALSE)=0,"",VLOOKUP(D9070,'Resources Final'!A:E,5,FALSE))</f>
        <v/>
      </c>
      <c r="N9070" s="7" t="str">
        <f>IF(VLOOKUP(D9070,'Resources Final'!A:F,6,FALSE)=0,"",VLOOKUP(D9070,'Resources Final'!A:F,6,FALSE))</f>
        <v/>
      </c>
      <c r="O9070" s="3" t="str">
        <f>IF(VLOOKUP(D9070,'Resources Final'!A:G,7,FALSE)=0,"",VLOOKUP(D9070,'Resources Final'!A:G,7,FALSE))</f>
        <v/>
      </c>
    </row>
    <row r="9071" spans="1:15" x14ac:dyDescent="0.2">
      <c r="A9071" s="11">
        <v>990</v>
      </c>
      <c r="B9071" s="11" t="str">
        <f t="shared" si="156"/>
        <v>Fred C. and Mary R. Koch Foundation_Haycook, William20142000</v>
      </c>
      <c r="C9071" s="11" t="s">
        <v>4161</v>
      </c>
      <c r="D9071" s="11" t="s">
        <v>1547</v>
      </c>
      <c r="E9071" s="11" t="s">
        <v>1547</v>
      </c>
      <c r="F9071" s="4">
        <v>2000</v>
      </c>
      <c r="G9071" s="3">
        <v>2014</v>
      </c>
      <c r="H9071" s="3" t="s">
        <v>21</v>
      </c>
      <c r="I9071" s="12" t="s">
        <v>4162</v>
      </c>
      <c r="J9071" s="3">
        <v>214</v>
      </c>
      <c r="K9071" s="3" t="str">
        <f>IF(VLOOKUP(D9071,'Resources Final'!A:C,3,FALSE)=0,"",VLOOKUP(D9071,'Resources Final'!A:C,3,FALSE))</f>
        <v>Y</v>
      </c>
      <c r="L9071" s="3" t="str">
        <f>IF(VLOOKUP(D9071,'Resources Final'!A:D,4,FALSE)=0,"",VLOOKUP(D9071,'Resources Final'!A:D,4,FALSE))</f>
        <v/>
      </c>
      <c r="M9071" s="3" t="str">
        <f>IF(VLOOKUP(D9071,'Resources Final'!A:E,5,FALSE)=0,"",VLOOKUP(D9071,'Resources Final'!A:E,5,FALSE))</f>
        <v/>
      </c>
      <c r="N9071" s="7" t="str">
        <f>IF(VLOOKUP(D9071,'Resources Final'!A:F,6,FALSE)=0,"",VLOOKUP(D9071,'Resources Final'!A:F,6,FALSE))</f>
        <v/>
      </c>
      <c r="O9071" s="3" t="str">
        <f>IF(VLOOKUP(D9071,'Resources Final'!A:G,7,FALSE)=0,"",VLOOKUP(D9071,'Resources Final'!A:G,7,FALSE))</f>
        <v/>
      </c>
    </row>
    <row r="9072" spans="1:15" x14ac:dyDescent="0.2">
      <c r="A9072" s="11">
        <v>990</v>
      </c>
      <c r="B9072" s="11" t="str">
        <f t="shared" si="156"/>
        <v>Fred C. and Mary R. Koch Foundation_Xia Yin, Yue20142000</v>
      </c>
      <c r="C9072" s="11" t="s">
        <v>4161</v>
      </c>
      <c r="D9072" s="11" t="s">
        <v>4095</v>
      </c>
      <c r="E9072" s="11" t="s">
        <v>4095</v>
      </c>
      <c r="F9072" s="4">
        <v>2000</v>
      </c>
      <c r="G9072" s="3">
        <v>2014</v>
      </c>
      <c r="H9072" s="3" t="s">
        <v>21</v>
      </c>
      <c r="I9072" s="12" t="s">
        <v>4162</v>
      </c>
      <c r="J9072" s="3">
        <v>215</v>
      </c>
      <c r="K9072" s="3" t="str">
        <f>IF(VLOOKUP(D9072,'Resources Final'!A:C,3,FALSE)=0,"",VLOOKUP(D9072,'Resources Final'!A:C,3,FALSE))</f>
        <v>Y</v>
      </c>
      <c r="L9072" s="3" t="str">
        <f>IF(VLOOKUP(D9072,'Resources Final'!A:D,4,FALSE)=0,"",VLOOKUP(D9072,'Resources Final'!A:D,4,FALSE))</f>
        <v/>
      </c>
      <c r="M9072" s="3" t="str">
        <f>IF(VLOOKUP(D9072,'Resources Final'!A:E,5,FALSE)=0,"",VLOOKUP(D9072,'Resources Final'!A:E,5,FALSE))</f>
        <v/>
      </c>
      <c r="N9072" s="7" t="str">
        <f>IF(VLOOKUP(D9072,'Resources Final'!A:F,6,FALSE)=0,"",VLOOKUP(D9072,'Resources Final'!A:F,6,FALSE))</f>
        <v/>
      </c>
      <c r="O9072" s="3" t="str">
        <f>IF(VLOOKUP(D9072,'Resources Final'!A:G,7,FALSE)=0,"",VLOOKUP(D9072,'Resources Final'!A:G,7,FALSE))</f>
        <v/>
      </c>
    </row>
    <row r="9073" spans="1:15" x14ac:dyDescent="0.2">
      <c r="A9073" s="11">
        <v>990</v>
      </c>
      <c r="B9073" s="11" t="str">
        <f t="shared" si="156"/>
        <v>Fred C. and Mary R. Koch Foundation_Tao, Zoe20142000</v>
      </c>
      <c r="C9073" s="11" t="s">
        <v>4161</v>
      </c>
      <c r="D9073" s="11" t="s">
        <v>3527</v>
      </c>
      <c r="E9073" s="11" t="s">
        <v>3527</v>
      </c>
      <c r="F9073" s="4">
        <v>2000</v>
      </c>
      <c r="G9073" s="3">
        <v>2014</v>
      </c>
      <c r="H9073" s="3" t="s">
        <v>21</v>
      </c>
      <c r="I9073" s="12" t="s">
        <v>4162</v>
      </c>
      <c r="J9073" s="3">
        <v>216</v>
      </c>
      <c r="K9073" s="3" t="str">
        <f>IF(VLOOKUP(D9073,'Resources Final'!A:C,3,FALSE)=0,"",VLOOKUP(D9073,'Resources Final'!A:C,3,FALSE))</f>
        <v>Y</v>
      </c>
      <c r="L9073" s="3" t="str">
        <f>IF(VLOOKUP(D9073,'Resources Final'!A:D,4,FALSE)=0,"",VLOOKUP(D9073,'Resources Final'!A:D,4,FALSE))</f>
        <v/>
      </c>
      <c r="M9073" s="3" t="str">
        <f>IF(VLOOKUP(D9073,'Resources Final'!A:E,5,FALSE)=0,"",VLOOKUP(D9073,'Resources Final'!A:E,5,FALSE))</f>
        <v/>
      </c>
      <c r="N9073" s="7" t="str">
        <f>IF(VLOOKUP(D9073,'Resources Final'!A:F,6,FALSE)=0,"",VLOOKUP(D9073,'Resources Final'!A:F,6,FALSE))</f>
        <v/>
      </c>
      <c r="O9073" s="3" t="str">
        <f>IF(VLOOKUP(D9073,'Resources Final'!A:G,7,FALSE)=0,"",VLOOKUP(D9073,'Resources Final'!A:G,7,FALSE))</f>
        <v/>
      </c>
    </row>
    <row r="9074" spans="1:15" x14ac:dyDescent="0.2">
      <c r="A9074" s="11">
        <v>990</v>
      </c>
      <c r="B9074" s="11" t="str">
        <f t="shared" si="156"/>
        <v>Fred C. and Mary R. Koch Foundation_Allen Lambe House Foundation2015375500</v>
      </c>
      <c r="C9074" s="11" t="s">
        <v>4161</v>
      </c>
      <c r="D9074" s="11" t="s">
        <v>156</v>
      </c>
      <c r="E9074" s="11" t="s">
        <v>155</v>
      </c>
      <c r="F9074" s="4">
        <v>375500</v>
      </c>
      <c r="G9074" s="3">
        <v>2015</v>
      </c>
      <c r="H9074" s="3" t="s">
        <v>21</v>
      </c>
      <c r="I9074" s="12"/>
      <c r="J9074" s="3">
        <v>1</v>
      </c>
      <c r="K9074" s="3" t="str">
        <f>IF(VLOOKUP(D9074,'Resources Final'!A:C,3,FALSE)=0,"",VLOOKUP(D9074,'Resources Final'!A:C,3,FALSE))</f>
        <v/>
      </c>
      <c r="L9074" s="3" t="str">
        <f>IF(VLOOKUP(D9074,'Resources Final'!A:D,4,FALSE)=0,"",VLOOKUP(D9074,'Resources Final'!A:D,4,FALSE))</f>
        <v/>
      </c>
      <c r="M9074" s="3" t="str">
        <f>IF(VLOOKUP(D9074,'Resources Final'!A:E,5,FALSE)=0,"",VLOOKUP(D9074,'Resources Final'!A:E,5,FALSE))</f>
        <v>N</v>
      </c>
      <c r="N9074" s="7" t="str">
        <f>IF(VLOOKUP(D9074,'Resources Final'!A:F,6,FALSE)=0,"",VLOOKUP(D9074,'Resources Final'!A:F,6,FALSE))</f>
        <v/>
      </c>
      <c r="O9074" s="3" t="str">
        <f>IF(VLOOKUP(D9074,'Resources Final'!A:G,7,FALSE)=0,"",VLOOKUP(D9074,'Resources Final'!A:G,7,FALSE))</f>
        <v/>
      </c>
    </row>
    <row r="9075" spans="1:15" x14ac:dyDescent="0.2">
      <c r="A9075" s="11">
        <v>990</v>
      </c>
      <c r="B9075" s="11" t="str">
        <f t="shared" si="156"/>
        <v>Fred C. and Mary R. Koch Foundation_Benedictine College201514000</v>
      </c>
      <c r="C9075" s="11" t="s">
        <v>4161</v>
      </c>
      <c r="D9075" s="11" t="s">
        <v>395</v>
      </c>
      <c r="E9075" s="11" t="s">
        <v>395</v>
      </c>
      <c r="F9075" s="4">
        <v>14000</v>
      </c>
      <c r="G9075" s="3">
        <v>2015</v>
      </c>
      <c r="H9075" s="3" t="s">
        <v>21</v>
      </c>
      <c r="I9075" s="12"/>
      <c r="J9075" s="3">
        <v>2</v>
      </c>
      <c r="K9075" s="3" t="str">
        <f>IF(VLOOKUP(D9075,'Resources Final'!A:C,3,FALSE)=0,"",VLOOKUP(D9075,'Resources Final'!A:C,3,FALSE))</f>
        <v/>
      </c>
      <c r="L9075" s="3" t="str">
        <f>IF(VLOOKUP(D9075,'Resources Final'!A:D,4,FALSE)=0,"",VLOOKUP(D9075,'Resources Final'!A:D,4,FALSE))</f>
        <v>Y</v>
      </c>
      <c r="M9075" s="3" t="str">
        <f>IF(VLOOKUP(D9075,'Resources Final'!A:E,5,FALSE)=0,"",VLOOKUP(D9075,'Resources Final'!A:E,5,FALSE))</f>
        <v/>
      </c>
      <c r="N9075" s="7" t="str">
        <f>IF(VLOOKUP(D9075,'Resources Final'!A:F,6,FALSE)=0,"",VLOOKUP(D9075,'Resources Final'!A:F,6,FALSE))</f>
        <v/>
      </c>
      <c r="O9075" s="3" t="str">
        <f>IF(VLOOKUP(D9075,'Resources Final'!A:G,7,FALSE)=0,"",VLOOKUP(D9075,'Resources Final'!A:G,7,FALSE))</f>
        <v/>
      </c>
    </row>
    <row r="9076" spans="1:15" x14ac:dyDescent="0.2">
      <c r="A9076" s="11">
        <v>990</v>
      </c>
      <c r="B9076" s="11" t="str">
        <f t="shared" si="156"/>
        <v>Fred C. and Mary R. Koch Foundation_Bill of Rights Institute2015246500</v>
      </c>
      <c r="C9076" s="11" t="s">
        <v>4161</v>
      </c>
      <c r="D9076" s="11" t="s">
        <v>428</v>
      </c>
      <c r="E9076" s="11" t="s">
        <v>428</v>
      </c>
      <c r="F9076" s="4">
        <v>246500</v>
      </c>
      <c r="G9076" s="3">
        <v>2015</v>
      </c>
      <c r="H9076" s="3" t="s">
        <v>21</v>
      </c>
      <c r="I9076" s="12"/>
      <c r="J9076" s="3">
        <v>3</v>
      </c>
      <c r="K9076" s="3" t="str">
        <f>IF(VLOOKUP(D9076,'Resources Final'!A:C,3,FALSE)=0,"",VLOOKUP(D9076,'Resources Final'!A:C,3,FALSE))</f>
        <v/>
      </c>
      <c r="L9076" s="3" t="str">
        <f>IF(VLOOKUP(D9076,'Resources Final'!A:D,4,FALSE)=0,"",VLOOKUP(D9076,'Resources Final'!A:D,4,FALSE))</f>
        <v/>
      </c>
      <c r="M9076" s="3" t="str">
        <f>IF(VLOOKUP(D9076,'Resources Final'!A:E,5,FALSE)=0,"",VLOOKUP(D9076,'Resources Final'!A:E,5,FALSE))</f>
        <v/>
      </c>
      <c r="N9076" s="7" t="str">
        <f>IF(VLOOKUP(D9076,'Resources Final'!A:F,6,FALSE)=0,"",VLOOKUP(D9076,'Resources Final'!A:F,6,FALSE))</f>
        <v>https://www.sourcewatch.org/index.php/Bill_of_Rights_Institute</v>
      </c>
      <c r="O9076" s="3" t="str">
        <f>IF(VLOOKUP(D9076,'Resources Final'!A:G,7,FALSE)=0,"",VLOOKUP(D9076,'Resources Final'!A:G,7,FALSE))</f>
        <v>Sourcewatch</v>
      </c>
    </row>
    <row r="9077" spans="1:15" x14ac:dyDescent="0.2">
      <c r="A9077" s="11">
        <v>990</v>
      </c>
      <c r="B9077" s="11" t="str">
        <f t="shared" si="156"/>
        <v>Fred C. and Mary R. Koch Foundation_Communities in Schools201524000</v>
      </c>
      <c r="C9077" s="11" t="s">
        <v>4161</v>
      </c>
      <c r="D9077" s="11" t="s">
        <v>811</v>
      </c>
      <c r="E9077" s="11" t="s">
        <v>811</v>
      </c>
      <c r="F9077" s="4">
        <v>24000</v>
      </c>
      <c r="G9077" s="3">
        <v>2015</v>
      </c>
      <c r="H9077" s="3" t="s">
        <v>21</v>
      </c>
      <c r="I9077" s="12"/>
      <c r="J9077" s="3">
        <v>4</v>
      </c>
      <c r="K9077" s="3" t="str">
        <f>IF(VLOOKUP(D9077,'Resources Final'!A:C,3,FALSE)=0,"",VLOOKUP(D9077,'Resources Final'!A:C,3,FALSE))</f>
        <v/>
      </c>
      <c r="L9077" s="3" t="str">
        <f>IF(VLOOKUP(D9077,'Resources Final'!A:D,4,FALSE)=0,"",VLOOKUP(D9077,'Resources Final'!A:D,4,FALSE))</f>
        <v>Y</v>
      </c>
      <c r="M9077" s="3" t="str">
        <f>IF(VLOOKUP(D9077,'Resources Final'!A:E,5,FALSE)=0,"",VLOOKUP(D9077,'Resources Final'!A:E,5,FALSE))</f>
        <v/>
      </c>
      <c r="N9077" s="7" t="str">
        <f>IF(VLOOKUP(D9077,'Resources Final'!A:F,6,FALSE)=0,"",VLOOKUP(D9077,'Resources Final'!A:F,6,FALSE))</f>
        <v/>
      </c>
      <c r="O9077" s="3" t="str">
        <f>IF(VLOOKUP(D9077,'Resources Final'!A:G,7,FALSE)=0,"",VLOOKUP(D9077,'Resources Final'!A:G,7,FALSE))</f>
        <v/>
      </c>
    </row>
    <row r="9078" spans="1:15" x14ac:dyDescent="0.2">
      <c r="A9078" s="11">
        <v>990</v>
      </c>
      <c r="B9078" s="11" t="str">
        <f t="shared" si="156"/>
        <v>Fred C. and Mary R. Koch Foundation_Ellis Foundation201524000</v>
      </c>
      <c r="C9078" s="11" t="s">
        <v>4161</v>
      </c>
      <c r="D9078" s="11" t="s">
        <v>1124</v>
      </c>
      <c r="E9078" s="11" t="s">
        <v>1124</v>
      </c>
      <c r="F9078" s="4">
        <v>24000</v>
      </c>
      <c r="G9078" s="3">
        <v>2015</v>
      </c>
      <c r="H9078" s="3" t="s">
        <v>21</v>
      </c>
      <c r="I9078" s="12"/>
      <c r="J9078" s="3">
        <v>5</v>
      </c>
      <c r="K9078" s="3" t="str">
        <f>IF(VLOOKUP(D9078,'Resources Final'!A:C,3,FALSE)=0,"",VLOOKUP(D9078,'Resources Final'!A:C,3,FALSE))</f>
        <v/>
      </c>
      <c r="L9078" s="3" t="str">
        <f>IF(VLOOKUP(D9078,'Resources Final'!A:D,4,FALSE)=0,"",VLOOKUP(D9078,'Resources Final'!A:D,4,FALSE))</f>
        <v/>
      </c>
      <c r="M9078" s="3" t="str">
        <f>IF(VLOOKUP(D9078,'Resources Final'!A:E,5,FALSE)=0,"",VLOOKUP(D9078,'Resources Final'!A:E,5,FALSE))</f>
        <v/>
      </c>
      <c r="N9078" s="7" t="str">
        <f>IF(VLOOKUP(D9078,'Resources Final'!A:F,6,FALSE)=0,"",VLOOKUP(D9078,'Resources Final'!A:F,6,FALSE))</f>
        <v/>
      </c>
      <c r="O9078" s="3" t="str">
        <f>IF(VLOOKUP(D9078,'Resources Final'!A:G,7,FALSE)=0,"",VLOOKUP(D9078,'Resources Final'!A:G,7,FALSE))</f>
        <v/>
      </c>
    </row>
    <row r="9079" spans="1:15" x14ac:dyDescent="0.2">
      <c r="A9079" s="11">
        <v>990</v>
      </c>
      <c r="B9079" s="11" t="str">
        <f t="shared" si="156"/>
        <v>Fred C. and Mary R. Koch Foundation_Friends University201539000</v>
      </c>
      <c r="C9079" s="11" t="s">
        <v>4161</v>
      </c>
      <c r="D9079" s="11" t="s">
        <v>1306</v>
      </c>
      <c r="E9079" s="11" t="s">
        <v>1306</v>
      </c>
      <c r="F9079" s="4">
        <v>39000</v>
      </c>
      <c r="G9079" s="3">
        <v>2015</v>
      </c>
      <c r="H9079" s="3" t="s">
        <v>21</v>
      </c>
      <c r="I9079" s="12"/>
      <c r="J9079" s="3">
        <v>6</v>
      </c>
      <c r="K9079" s="3" t="str">
        <f>IF(VLOOKUP(D9079,'Resources Final'!A:C,3,FALSE)=0,"",VLOOKUP(D9079,'Resources Final'!A:C,3,FALSE))</f>
        <v/>
      </c>
      <c r="L9079" s="3" t="str">
        <f>IF(VLOOKUP(D9079,'Resources Final'!A:D,4,FALSE)=0,"",VLOOKUP(D9079,'Resources Final'!A:D,4,FALSE))</f>
        <v>Y</v>
      </c>
      <c r="M9079" s="3" t="str">
        <f>IF(VLOOKUP(D9079,'Resources Final'!A:E,5,FALSE)=0,"",VLOOKUP(D9079,'Resources Final'!A:E,5,FALSE))</f>
        <v/>
      </c>
      <c r="N9079" s="7" t="str">
        <f>IF(VLOOKUP(D9079,'Resources Final'!A:F,6,FALSE)=0,"",VLOOKUP(D9079,'Resources Final'!A:F,6,FALSE))</f>
        <v/>
      </c>
      <c r="O9079" s="3" t="str">
        <f>IF(VLOOKUP(D9079,'Resources Final'!A:G,7,FALSE)=0,"",VLOOKUP(D9079,'Resources Final'!A:G,7,FALSE))</f>
        <v/>
      </c>
    </row>
    <row r="9080" spans="1:15" x14ac:dyDescent="0.2">
      <c r="A9080" s="11">
        <v>990</v>
      </c>
      <c r="B9080" s="11" t="str">
        <f t="shared" si="156"/>
        <v>Fred C. and Mary R. Koch Foundation_Greater Wichita YMCA201525500</v>
      </c>
      <c r="C9080" s="11" t="s">
        <v>4161</v>
      </c>
      <c r="D9080" s="11" t="s">
        <v>1453</v>
      </c>
      <c r="E9080" s="11" t="s">
        <v>589</v>
      </c>
      <c r="F9080" s="4">
        <v>25500</v>
      </c>
      <c r="G9080" s="3">
        <v>2015</v>
      </c>
      <c r="H9080" s="3" t="s">
        <v>21</v>
      </c>
      <c r="I9080" s="12"/>
      <c r="J9080" s="3">
        <v>7</v>
      </c>
      <c r="K9080" s="3" t="str">
        <f>IF(VLOOKUP(D9080,'Resources Final'!A:C,3,FALSE)=0,"",VLOOKUP(D9080,'Resources Final'!A:C,3,FALSE))</f>
        <v/>
      </c>
      <c r="L9080" s="3" t="str">
        <f>IF(VLOOKUP(D9080,'Resources Final'!A:D,4,FALSE)=0,"",VLOOKUP(D9080,'Resources Final'!A:D,4,FALSE))</f>
        <v/>
      </c>
      <c r="M9080" s="3" t="str">
        <f>IF(VLOOKUP(D9080,'Resources Final'!A:E,5,FALSE)=0,"",VLOOKUP(D9080,'Resources Final'!A:E,5,FALSE))</f>
        <v>N</v>
      </c>
      <c r="N9080" s="7" t="str">
        <f>IF(VLOOKUP(D9080,'Resources Final'!A:F,6,FALSE)=0,"",VLOOKUP(D9080,'Resources Final'!A:F,6,FALSE))</f>
        <v/>
      </c>
      <c r="O9080" s="3" t="str">
        <f>IF(VLOOKUP(D9080,'Resources Final'!A:G,7,FALSE)=0,"",VLOOKUP(D9080,'Resources Final'!A:G,7,FALSE))</f>
        <v/>
      </c>
    </row>
    <row r="9081" spans="1:15" x14ac:dyDescent="0.2">
      <c r="A9081" s="11">
        <v>990</v>
      </c>
      <c r="B9081" s="11" t="str">
        <f t="shared" si="156"/>
        <v>Fred C. and Mary R. Koch Foundation_Griots Storytelling Institute201510000</v>
      </c>
      <c r="C9081" s="11" t="s">
        <v>4161</v>
      </c>
      <c r="D9081" s="11" t="s">
        <v>1465</v>
      </c>
      <c r="E9081" s="11" t="s">
        <v>1465</v>
      </c>
      <c r="F9081" s="4">
        <v>10000</v>
      </c>
      <c r="G9081" s="3">
        <v>2015</v>
      </c>
      <c r="H9081" s="3" t="s">
        <v>21</v>
      </c>
      <c r="I9081" s="12"/>
      <c r="J9081" s="3">
        <v>8</v>
      </c>
      <c r="K9081" s="3" t="str">
        <f>IF(VLOOKUP(D9081,'Resources Final'!A:C,3,FALSE)=0,"",VLOOKUP(D9081,'Resources Final'!A:C,3,FALSE))</f>
        <v/>
      </c>
      <c r="L9081" s="3" t="str">
        <f>IF(VLOOKUP(D9081,'Resources Final'!A:D,4,FALSE)=0,"",VLOOKUP(D9081,'Resources Final'!A:D,4,FALSE))</f>
        <v/>
      </c>
      <c r="M9081" s="3" t="str">
        <f>IF(VLOOKUP(D9081,'Resources Final'!A:E,5,FALSE)=0,"",VLOOKUP(D9081,'Resources Final'!A:E,5,FALSE))</f>
        <v>N</v>
      </c>
      <c r="N9081" s="7" t="str">
        <f>IF(VLOOKUP(D9081,'Resources Final'!A:F,6,FALSE)=0,"",VLOOKUP(D9081,'Resources Final'!A:F,6,FALSE))</f>
        <v/>
      </c>
      <c r="O9081" s="3" t="str">
        <f>IF(VLOOKUP(D9081,'Resources Final'!A:G,7,FALSE)=0,"",VLOOKUP(D9081,'Resources Final'!A:G,7,FALSE))</f>
        <v/>
      </c>
    </row>
    <row r="9082" spans="1:15" x14ac:dyDescent="0.2">
      <c r="A9082" s="11">
        <v>990</v>
      </c>
      <c r="B9082" s="11" t="str">
        <f t="shared" si="156"/>
        <v>Fred C. and Mary R. Koch Foundation_Kansas Council on Economic Education201515000</v>
      </c>
      <c r="C9082" s="11" t="s">
        <v>4161</v>
      </c>
      <c r="D9082" s="11" t="s">
        <v>1949</v>
      </c>
      <c r="E9082" s="11" t="s">
        <v>1949</v>
      </c>
      <c r="F9082" s="4">
        <v>15000</v>
      </c>
      <c r="G9082" s="3">
        <v>2015</v>
      </c>
      <c r="H9082" s="3" t="s">
        <v>21</v>
      </c>
      <c r="I9082" s="12"/>
      <c r="J9082" s="3">
        <v>9</v>
      </c>
      <c r="K9082" s="3" t="str">
        <f>IF(VLOOKUP(D9082,'Resources Final'!A:C,3,FALSE)=0,"",VLOOKUP(D9082,'Resources Final'!A:C,3,FALSE))</f>
        <v/>
      </c>
      <c r="L9082" s="3" t="str">
        <f>IF(VLOOKUP(D9082,'Resources Final'!A:D,4,FALSE)=0,"",VLOOKUP(D9082,'Resources Final'!A:D,4,FALSE))</f>
        <v/>
      </c>
      <c r="M9082" s="3" t="str">
        <f>IF(VLOOKUP(D9082,'Resources Final'!A:E,5,FALSE)=0,"",VLOOKUP(D9082,'Resources Final'!A:E,5,FALSE))</f>
        <v/>
      </c>
      <c r="N9082" s="7" t="str">
        <f>IF(VLOOKUP(D9082,'Resources Final'!A:F,6,FALSE)=0,"",VLOOKUP(D9082,'Resources Final'!A:F,6,FALSE))</f>
        <v/>
      </c>
      <c r="O9082" s="3" t="str">
        <f>IF(VLOOKUP(D9082,'Resources Final'!A:G,7,FALSE)=0,"",VLOOKUP(D9082,'Resources Final'!A:G,7,FALSE))</f>
        <v/>
      </c>
    </row>
    <row r="9083" spans="1:15" x14ac:dyDescent="0.2">
      <c r="A9083" s="11">
        <v>990</v>
      </c>
      <c r="B9083" s="11" t="str">
        <f t="shared" si="156"/>
        <v>Fred C. and Mary R. Koch Foundation_Kansas State University Foundation201518500</v>
      </c>
      <c r="C9083" s="11" t="s">
        <v>4161</v>
      </c>
      <c r="D9083" s="11" t="s">
        <v>1955</v>
      </c>
      <c r="E9083" s="11" t="s">
        <v>1954</v>
      </c>
      <c r="F9083" s="4">
        <v>18500</v>
      </c>
      <c r="G9083" s="3">
        <v>2015</v>
      </c>
      <c r="H9083" s="3" t="s">
        <v>21</v>
      </c>
      <c r="I9083" s="12"/>
      <c r="J9083" s="3">
        <v>10</v>
      </c>
      <c r="K9083" s="3" t="str">
        <f>IF(VLOOKUP(D9083,'Resources Final'!A:C,3,FALSE)=0,"",VLOOKUP(D9083,'Resources Final'!A:C,3,FALSE))</f>
        <v/>
      </c>
      <c r="L9083" s="3" t="str">
        <f>IF(VLOOKUP(D9083,'Resources Final'!A:D,4,FALSE)=0,"",VLOOKUP(D9083,'Resources Final'!A:D,4,FALSE))</f>
        <v>Y</v>
      </c>
      <c r="M9083" s="3" t="str">
        <f>IF(VLOOKUP(D9083,'Resources Final'!A:E,5,FALSE)=0,"",VLOOKUP(D9083,'Resources Final'!A:E,5,FALSE))</f>
        <v/>
      </c>
      <c r="N9083" s="7" t="str">
        <f>IF(VLOOKUP(D9083,'Resources Final'!A:F,6,FALSE)=0,"",VLOOKUP(D9083,'Resources Final'!A:F,6,FALSE))</f>
        <v/>
      </c>
      <c r="O9083" s="3" t="str">
        <f>IF(VLOOKUP(D9083,'Resources Final'!A:G,7,FALSE)=0,"",VLOOKUP(D9083,'Resources Final'!A:G,7,FALSE))</f>
        <v/>
      </c>
    </row>
    <row r="9084" spans="1:15" x14ac:dyDescent="0.2">
      <c r="A9084" s="11">
        <v>990</v>
      </c>
      <c r="B9084" s="11" t="str">
        <f t="shared" si="156"/>
        <v>Fred C. and Mary R. Koch Foundation_Koch Cultural Trust2015145000</v>
      </c>
      <c r="C9084" s="11" t="s">
        <v>4161</v>
      </c>
      <c r="D9084" s="11" t="s">
        <v>2015</v>
      </c>
      <c r="E9084" s="11" t="s">
        <v>2015</v>
      </c>
      <c r="F9084" s="4">
        <v>145000</v>
      </c>
      <c r="G9084" s="3">
        <v>2015</v>
      </c>
      <c r="H9084" s="3" t="s">
        <v>21</v>
      </c>
      <c r="I9084" s="12"/>
      <c r="J9084" s="3">
        <v>11</v>
      </c>
      <c r="K9084" s="3" t="str">
        <f>IF(VLOOKUP(D9084,'Resources Final'!A:C,3,FALSE)=0,"",VLOOKUP(D9084,'Resources Final'!A:C,3,FALSE))</f>
        <v/>
      </c>
      <c r="L9084" s="3" t="str">
        <f>IF(VLOOKUP(D9084,'Resources Final'!A:D,4,FALSE)=0,"",VLOOKUP(D9084,'Resources Final'!A:D,4,FALSE))</f>
        <v/>
      </c>
      <c r="M9084" s="3" t="str">
        <f>IF(VLOOKUP(D9084,'Resources Final'!A:E,5,FALSE)=0,"",VLOOKUP(D9084,'Resources Final'!A:E,5,FALSE))</f>
        <v/>
      </c>
      <c r="N9084" s="7" t="str">
        <f>IF(VLOOKUP(D9084,'Resources Final'!A:F,6,FALSE)=0,"",VLOOKUP(D9084,'Resources Final'!A:F,6,FALSE))</f>
        <v/>
      </c>
      <c r="O9084" s="3" t="str">
        <f>IF(VLOOKUP(D9084,'Resources Final'!A:G,7,FALSE)=0,"",VLOOKUP(D9084,'Resources Final'!A:G,7,FALSE))</f>
        <v/>
      </c>
    </row>
    <row r="9085" spans="1:15" x14ac:dyDescent="0.2">
      <c r="A9085" s="11">
        <v>990</v>
      </c>
      <c r="B9085" s="11" t="str">
        <f t="shared" si="156"/>
        <v>Fred C. and Mary R. Koch Foundation_Music Theatre of Wichita201523000</v>
      </c>
      <c r="C9085" s="11" t="s">
        <v>4161</v>
      </c>
      <c r="D9085" s="11" t="s">
        <v>2571</v>
      </c>
      <c r="E9085" s="11" t="s">
        <v>2571</v>
      </c>
      <c r="F9085" s="4">
        <v>23000</v>
      </c>
      <c r="G9085" s="3">
        <v>2015</v>
      </c>
      <c r="H9085" s="3" t="s">
        <v>21</v>
      </c>
      <c r="I9085" s="12"/>
      <c r="J9085" s="3">
        <v>12</v>
      </c>
      <c r="K9085" s="3" t="str">
        <f>IF(VLOOKUP(D9085,'Resources Final'!A:C,3,FALSE)=0,"",VLOOKUP(D9085,'Resources Final'!A:C,3,FALSE))</f>
        <v/>
      </c>
      <c r="L9085" s="3" t="str">
        <f>IF(VLOOKUP(D9085,'Resources Final'!A:D,4,FALSE)=0,"",VLOOKUP(D9085,'Resources Final'!A:D,4,FALSE))</f>
        <v/>
      </c>
      <c r="M9085" s="3" t="str">
        <f>IF(VLOOKUP(D9085,'Resources Final'!A:E,5,FALSE)=0,"",VLOOKUP(D9085,'Resources Final'!A:E,5,FALSE))</f>
        <v>N</v>
      </c>
      <c r="N9085" s="7" t="str">
        <f>IF(VLOOKUP(D9085,'Resources Final'!A:F,6,FALSE)=0,"",VLOOKUP(D9085,'Resources Final'!A:F,6,FALSE))</f>
        <v/>
      </c>
      <c r="O9085" s="3" t="str">
        <f>IF(VLOOKUP(D9085,'Resources Final'!A:G,7,FALSE)=0,"",VLOOKUP(D9085,'Resources Final'!A:G,7,FALSE))</f>
        <v/>
      </c>
    </row>
    <row r="9086" spans="1:15" x14ac:dyDescent="0.2">
      <c r="A9086" s="11">
        <v>990</v>
      </c>
      <c r="B9086" s="11" t="str">
        <f t="shared" si="156"/>
        <v>Fred C. and Mary R. Koch Foundation_Newman University201534000</v>
      </c>
      <c r="C9086" s="11" t="s">
        <v>4161</v>
      </c>
      <c r="D9086" s="11" t="s">
        <v>2664</v>
      </c>
      <c r="E9086" s="11" t="s">
        <v>2664</v>
      </c>
      <c r="F9086" s="4">
        <v>34000</v>
      </c>
      <c r="G9086" s="3">
        <v>2015</v>
      </c>
      <c r="H9086" s="3" t="s">
        <v>21</v>
      </c>
      <c r="I9086" s="12"/>
      <c r="J9086" s="3">
        <v>13</v>
      </c>
      <c r="K9086" s="3" t="str">
        <f>IF(VLOOKUP(D9086,'Resources Final'!A:C,3,FALSE)=0,"",VLOOKUP(D9086,'Resources Final'!A:C,3,FALSE))</f>
        <v/>
      </c>
      <c r="L9086" s="3" t="str">
        <f>IF(VLOOKUP(D9086,'Resources Final'!A:D,4,FALSE)=0,"",VLOOKUP(D9086,'Resources Final'!A:D,4,FALSE))</f>
        <v>Y</v>
      </c>
      <c r="M9086" s="3" t="str">
        <f>IF(VLOOKUP(D9086,'Resources Final'!A:E,5,FALSE)=0,"",VLOOKUP(D9086,'Resources Final'!A:E,5,FALSE))</f>
        <v/>
      </c>
      <c r="N9086" s="7" t="str">
        <f>IF(VLOOKUP(D9086,'Resources Final'!A:F,6,FALSE)=0,"",VLOOKUP(D9086,'Resources Final'!A:F,6,FALSE))</f>
        <v/>
      </c>
      <c r="O9086" s="3" t="str">
        <f>IF(VLOOKUP(D9086,'Resources Final'!A:G,7,FALSE)=0,"",VLOOKUP(D9086,'Resources Final'!A:G,7,FALSE))</f>
        <v/>
      </c>
    </row>
    <row r="9087" spans="1:15" x14ac:dyDescent="0.2">
      <c r="A9087" s="11">
        <v>990</v>
      </c>
      <c r="B9087" s="11" t="str">
        <f t="shared" si="156"/>
        <v>Fred C. and Mary R. Koch Foundation_Pittsburg State University Foundation201510600</v>
      </c>
      <c r="C9087" s="11" t="s">
        <v>4161</v>
      </c>
      <c r="D9087" s="11" t="s">
        <v>2866</v>
      </c>
      <c r="E9087" s="11" t="s">
        <v>2867</v>
      </c>
      <c r="F9087" s="4">
        <v>10600</v>
      </c>
      <c r="G9087" s="3">
        <v>2015</v>
      </c>
      <c r="H9087" s="3" t="s">
        <v>21</v>
      </c>
      <c r="I9087" s="12"/>
      <c r="J9087" s="3">
        <v>14</v>
      </c>
      <c r="K9087" s="3" t="str">
        <f>IF(VLOOKUP(D9087,'Resources Final'!A:C,3,FALSE)=0,"",VLOOKUP(D9087,'Resources Final'!A:C,3,FALSE))</f>
        <v/>
      </c>
      <c r="L9087" s="3" t="str">
        <f>IF(VLOOKUP(D9087,'Resources Final'!A:D,4,FALSE)=0,"",VLOOKUP(D9087,'Resources Final'!A:D,4,FALSE))</f>
        <v>Y</v>
      </c>
      <c r="M9087" s="3" t="str">
        <f>IF(VLOOKUP(D9087,'Resources Final'!A:E,5,FALSE)=0,"",VLOOKUP(D9087,'Resources Final'!A:E,5,FALSE))</f>
        <v/>
      </c>
      <c r="N9087" s="7" t="str">
        <f>IF(VLOOKUP(D9087,'Resources Final'!A:F,6,FALSE)=0,"",VLOOKUP(D9087,'Resources Final'!A:F,6,FALSE))</f>
        <v/>
      </c>
      <c r="O9087" s="3" t="str">
        <f>IF(VLOOKUP(D9087,'Resources Final'!A:G,7,FALSE)=0,"",VLOOKUP(D9087,'Resources Final'!A:G,7,FALSE))</f>
        <v/>
      </c>
    </row>
    <row r="9088" spans="1:15" x14ac:dyDescent="0.2">
      <c r="A9088" s="11">
        <v>990</v>
      </c>
      <c r="B9088" s="11" t="str">
        <f t="shared" si="156"/>
        <v>Fred C. and Mary R. Koch Foundation_Symphony in the Flint Hills201520000</v>
      </c>
      <c r="C9088" s="11" t="s">
        <v>4161</v>
      </c>
      <c r="D9088" s="11" t="s">
        <v>3498</v>
      </c>
      <c r="E9088" s="11" t="s">
        <v>3498</v>
      </c>
      <c r="F9088" s="4">
        <v>20000</v>
      </c>
      <c r="G9088" s="3">
        <v>2015</v>
      </c>
      <c r="H9088" s="3" t="s">
        <v>21</v>
      </c>
      <c r="I9088" s="12"/>
      <c r="J9088" s="3">
        <v>15</v>
      </c>
      <c r="K9088" s="3" t="str">
        <f>IF(VLOOKUP(D9088,'Resources Final'!A:C,3,FALSE)=0,"",VLOOKUP(D9088,'Resources Final'!A:C,3,FALSE))</f>
        <v/>
      </c>
      <c r="L9088" s="3" t="str">
        <f>IF(VLOOKUP(D9088,'Resources Final'!A:D,4,FALSE)=0,"",VLOOKUP(D9088,'Resources Final'!A:D,4,FALSE))</f>
        <v/>
      </c>
      <c r="M9088" s="3" t="str">
        <f>IF(VLOOKUP(D9088,'Resources Final'!A:E,5,FALSE)=0,"",VLOOKUP(D9088,'Resources Final'!A:E,5,FALSE))</f>
        <v>N</v>
      </c>
      <c r="N9088" s="7" t="str">
        <f>IF(VLOOKUP(D9088,'Resources Final'!A:F,6,FALSE)=0,"",VLOOKUP(D9088,'Resources Final'!A:F,6,FALSE))</f>
        <v/>
      </c>
      <c r="O9088" s="3" t="str">
        <f>IF(VLOOKUP(D9088,'Resources Final'!A:G,7,FALSE)=0,"",VLOOKUP(D9088,'Resources Final'!A:G,7,FALSE))</f>
        <v/>
      </c>
    </row>
    <row r="9089" spans="1:15" x14ac:dyDescent="0.2">
      <c r="A9089" s="11">
        <v>990</v>
      </c>
      <c r="B9089" s="11" t="str">
        <f t="shared" si="156"/>
        <v>Fred C. and Mary R. Koch Foundation_Salvation Army20155000</v>
      </c>
      <c r="C9089" s="11" t="s">
        <v>4161</v>
      </c>
      <c r="D9089" s="11" t="s">
        <v>2624</v>
      </c>
      <c r="E9089" s="11" t="s">
        <v>2624</v>
      </c>
      <c r="F9089" s="4">
        <v>5000</v>
      </c>
      <c r="G9089" s="3">
        <v>2015</v>
      </c>
      <c r="H9089" s="3" t="s">
        <v>21</v>
      </c>
      <c r="I9089" s="12"/>
      <c r="J9089" s="3">
        <v>16</v>
      </c>
      <c r="K9089" s="3" t="str">
        <f>IF(VLOOKUP(D9089,'Resources Final'!A:C,3,FALSE)=0,"",VLOOKUP(D9089,'Resources Final'!A:C,3,FALSE))</f>
        <v/>
      </c>
      <c r="L9089" s="3" t="str">
        <f>IF(VLOOKUP(D9089,'Resources Final'!A:D,4,FALSE)=0,"",VLOOKUP(D9089,'Resources Final'!A:D,4,FALSE))</f>
        <v/>
      </c>
      <c r="M9089" s="3" t="str">
        <f>IF(VLOOKUP(D9089,'Resources Final'!A:E,5,FALSE)=0,"",VLOOKUP(D9089,'Resources Final'!A:E,5,FALSE))</f>
        <v>N</v>
      </c>
      <c r="N9089" s="7" t="str">
        <f>IF(VLOOKUP(D9089,'Resources Final'!A:F,6,FALSE)=0,"",VLOOKUP(D9089,'Resources Final'!A:F,6,FALSE))</f>
        <v/>
      </c>
      <c r="O9089" s="3" t="str">
        <f>IF(VLOOKUP(D9089,'Resources Final'!A:G,7,FALSE)=0,"",VLOOKUP(D9089,'Resources Final'!A:G,7,FALSE))</f>
        <v/>
      </c>
    </row>
    <row r="9090" spans="1:15" x14ac:dyDescent="0.2">
      <c r="A9090" s="11">
        <v>990</v>
      </c>
      <c r="B9090" s="11" t="str">
        <f t="shared" ref="B9090:B9153" si="157">C9090&amp;"_"&amp;D9090&amp;G9090&amp;F9090</f>
        <v>Fred C. and Mary R. Koch Foundation_Wichita Center for the Arts20152064800</v>
      </c>
      <c r="C9090" s="11" t="s">
        <v>4161</v>
      </c>
      <c r="D9090" s="11" t="s">
        <v>4009</v>
      </c>
      <c r="E9090" s="11" t="s">
        <v>4009</v>
      </c>
      <c r="F9090" s="4">
        <v>2064800</v>
      </c>
      <c r="G9090" s="3">
        <v>2015</v>
      </c>
      <c r="H9090" s="3" t="s">
        <v>21</v>
      </c>
      <c r="I9090" s="12"/>
      <c r="J9090" s="3">
        <v>17</v>
      </c>
      <c r="K9090" s="3" t="str">
        <f>IF(VLOOKUP(D9090,'Resources Final'!A:C,3,FALSE)=0,"",VLOOKUP(D9090,'Resources Final'!A:C,3,FALSE))</f>
        <v/>
      </c>
      <c r="L9090" s="3" t="str">
        <f>IF(VLOOKUP(D9090,'Resources Final'!A:D,4,FALSE)=0,"",VLOOKUP(D9090,'Resources Final'!A:D,4,FALSE))</f>
        <v/>
      </c>
      <c r="M9090" s="3" t="str">
        <f>IF(VLOOKUP(D9090,'Resources Final'!A:E,5,FALSE)=0,"",VLOOKUP(D9090,'Resources Final'!A:E,5,FALSE))</f>
        <v>N</v>
      </c>
      <c r="N9090" s="7" t="str">
        <f>IF(VLOOKUP(D9090,'Resources Final'!A:F,6,FALSE)=0,"",VLOOKUP(D9090,'Resources Final'!A:F,6,FALSE))</f>
        <v/>
      </c>
      <c r="O9090" s="3" t="str">
        <f>IF(VLOOKUP(D9090,'Resources Final'!A:G,7,FALSE)=0,"",VLOOKUP(D9090,'Resources Final'!A:G,7,FALSE))</f>
        <v/>
      </c>
    </row>
    <row r="9091" spans="1:15" x14ac:dyDescent="0.2">
      <c r="A9091" s="11">
        <v>990</v>
      </c>
      <c r="B9091" s="11" t="str">
        <f t="shared" si="157"/>
        <v>Fred C. and Mary R. Koch Foundation_Wichita Festivals20152500</v>
      </c>
      <c r="C9091" s="11" t="s">
        <v>4161</v>
      </c>
      <c r="D9091" s="11" t="s">
        <v>4015</v>
      </c>
      <c r="E9091" s="11" t="s">
        <v>4015</v>
      </c>
      <c r="F9091" s="4">
        <v>2500</v>
      </c>
      <c r="G9091" s="3">
        <v>2015</v>
      </c>
      <c r="H9091" s="3" t="s">
        <v>21</v>
      </c>
      <c r="I9091" s="12"/>
      <c r="J9091" s="3">
        <v>18</v>
      </c>
      <c r="K9091" s="3" t="str">
        <f>IF(VLOOKUP(D9091,'Resources Final'!A:C,3,FALSE)=0,"",VLOOKUP(D9091,'Resources Final'!A:C,3,FALSE))</f>
        <v/>
      </c>
      <c r="L9091" s="3" t="str">
        <f>IF(VLOOKUP(D9091,'Resources Final'!A:D,4,FALSE)=0,"",VLOOKUP(D9091,'Resources Final'!A:D,4,FALSE))</f>
        <v/>
      </c>
      <c r="M9091" s="3" t="str">
        <f>IF(VLOOKUP(D9091,'Resources Final'!A:E,5,FALSE)=0,"",VLOOKUP(D9091,'Resources Final'!A:E,5,FALSE))</f>
        <v>N</v>
      </c>
      <c r="N9091" s="7" t="str">
        <f>IF(VLOOKUP(D9091,'Resources Final'!A:F,6,FALSE)=0,"",VLOOKUP(D9091,'Resources Final'!A:F,6,FALSE))</f>
        <v/>
      </c>
      <c r="O9091" s="3" t="str">
        <f>IF(VLOOKUP(D9091,'Resources Final'!A:G,7,FALSE)=0,"",VLOOKUP(D9091,'Resources Final'!A:G,7,FALSE))</f>
        <v/>
      </c>
    </row>
    <row r="9092" spans="1:15" x14ac:dyDescent="0.2">
      <c r="A9092" s="11">
        <v>990</v>
      </c>
      <c r="B9092" s="11" t="str">
        <f t="shared" si="157"/>
        <v>Fred C. and Mary R. Koch Foundation_Wichita State University201514000</v>
      </c>
      <c r="C9092" s="11" t="s">
        <v>4161</v>
      </c>
      <c r="D9092" s="11" t="s">
        <v>4019</v>
      </c>
      <c r="E9092" s="11" t="s">
        <v>4019</v>
      </c>
      <c r="F9092" s="4">
        <v>14000</v>
      </c>
      <c r="G9092" s="3">
        <v>2015</v>
      </c>
      <c r="H9092" s="3" t="s">
        <v>21</v>
      </c>
      <c r="I9092" s="12"/>
      <c r="J9092" s="3">
        <v>19</v>
      </c>
      <c r="K9092" s="3" t="str">
        <f>IF(VLOOKUP(D9092,'Resources Final'!A:C,3,FALSE)=0,"",VLOOKUP(D9092,'Resources Final'!A:C,3,FALSE))</f>
        <v/>
      </c>
      <c r="L9092" s="3" t="str">
        <f>IF(VLOOKUP(D9092,'Resources Final'!A:D,4,FALSE)=0,"",VLOOKUP(D9092,'Resources Final'!A:D,4,FALSE))</f>
        <v>Y</v>
      </c>
      <c r="M9092" s="3" t="str">
        <f>IF(VLOOKUP(D9092,'Resources Final'!A:E,5,FALSE)=0,"",VLOOKUP(D9092,'Resources Final'!A:E,5,FALSE))</f>
        <v/>
      </c>
      <c r="N9092" s="7" t="str">
        <f>IF(VLOOKUP(D9092,'Resources Final'!A:F,6,FALSE)=0,"",VLOOKUP(D9092,'Resources Final'!A:F,6,FALSE))</f>
        <v/>
      </c>
      <c r="O9092" s="3" t="str">
        <f>IF(VLOOKUP(D9092,'Resources Final'!A:G,7,FALSE)=0,"",VLOOKUP(D9092,'Resources Final'!A:G,7,FALSE))</f>
        <v/>
      </c>
    </row>
    <row r="9093" spans="1:15" x14ac:dyDescent="0.2">
      <c r="A9093" s="11">
        <v>990</v>
      </c>
      <c r="B9093" s="11" t="str">
        <f t="shared" si="157"/>
        <v>Fred C. and Mary R. Koch Foundation_Wichita Symphony201540000</v>
      </c>
      <c r="C9093" s="11" t="s">
        <v>4161</v>
      </c>
      <c r="D9093" s="11" t="s">
        <v>4022</v>
      </c>
      <c r="E9093" s="11" t="s">
        <v>4022</v>
      </c>
      <c r="F9093" s="4">
        <v>40000</v>
      </c>
      <c r="G9093" s="3">
        <v>2015</v>
      </c>
      <c r="H9093" s="3" t="s">
        <v>21</v>
      </c>
      <c r="I9093" s="12"/>
      <c r="J9093" s="3">
        <v>20</v>
      </c>
      <c r="K9093" s="3" t="str">
        <f>IF(VLOOKUP(D9093,'Resources Final'!A:C,3,FALSE)=0,"",VLOOKUP(D9093,'Resources Final'!A:C,3,FALSE))</f>
        <v/>
      </c>
      <c r="L9093" s="3" t="str">
        <f>IF(VLOOKUP(D9093,'Resources Final'!A:D,4,FALSE)=0,"",VLOOKUP(D9093,'Resources Final'!A:D,4,FALSE))</f>
        <v/>
      </c>
      <c r="M9093" s="3" t="str">
        <f>IF(VLOOKUP(D9093,'Resources Final'!A:E,5,FALSE)=0,"",VLOOKUP(D9093,'Resources Final'!A:E,5,FALSE))</f>
        <v>N</v>
      </c>
      <c r="N9093" s="7" t="str">
        <f>IF(VLOOKUP(D9093,'Resources Final'!A:F,6,FALSE)=0,"",VLOOKUP(D9093,'Resources Final'!A:F,6,FALSE))</f>
        <v/>
      </c>
      <c r="O9093" s="3" t="str">
        <f>IF(VLOOKUP(D9093,'Resources Final'!A:G,7,FALSE)=0,"",VLOOKUP(D9093,'Resources Final'!A:G,7,FALSE))</f>
        <v/>
      </c>
    </row>
    <row r="9094" spans="1:15" x14ac:dyDescent="0.2">
      <c r="A9094" s="11">
        <v>990</v>
      </c>
      <c r="B9094" s="11" t="str">
        <f t="shared" si="157"/>
        <v>Fred C. and Mary R. Koch Foundation_Youth Entrepreneurs of Kansas2015300000</v>
      </c>
      <c r="C9094" s="11" t="s">
        <v>4161</v>
      </c>
      <c r="D9094" s="11" t="s">
        <v>4134</v>
      </c>
      <c r="E9094" s="11" t="s">
        <v>4134</v>
      </c>
      <c r="F9094" s="4">
        <v>300000</v>
      </c>
      <c r="G9094" s="3">
        <v>2015</v>
      </c>
      <c r="H9094" s="3" t="s">
        <v>21</v>
      </c>
      <c r="I9094" s="12"/>
      <c r="J9094" s="3">
        <v>21</v>
      </c>
      <c r="K9094" s="3" t="str">
        <f>IF(VLOOKUP(D9094,'Resources Final'!A:C,3,FALSE)=0,"",VLOOKUP(D9094,'Resources Final'!A:C,3,FALSE))</f>
        <v/>
      </c>
      <c r="L9094" s="3" t="str">
        <f>IF(VLOOKUP(D9094,'Resources Final'!A:D,4,FALSE)=0,"",VLOOKUP(D9094,'Resources Final'!A:D,4,FALSE))</f>
        <v/>
      </c>
      <c r="M9094" s="3" t="str">
        <f>IF(VLOOKUP(D9094,'Resources Final'!A:E,5,FALSE)=0,"",VLOOKUP(D9094,'Resources Final'!A:E,5,FALSE))</f>
        <v/>
      </c>
      <c r="N9094" s="7" t="str">
        <f>IF(VLOOKUP(D9094,'Resources Final'!A:F,6,FALSE)=0,"",VLOOKUP(D9094,'Resources Final'!A:F,6,FALSE))</f>
        <v/>
      </c>
      <c r="O9094" s="3" t="str">
        <f>IF(VLOOKUP(D9094,'Resources Final'!A:G,7,FALSE)=0,"",VLOOKUP(D9094,'Resources Final'!A:G,7,FALSE))</f>
        <v/>
      </c>
    </row>
    <row r="9095" spans="1:15" x14ac:dyDescent="0.2">
      <c r="A9095" s="11">
        <v>990</v>
      </c>
      <c r="B9095" s="11" t="str">
        <f t="shared" si="157"/>
        <v>Fred C. and Mary R. Koch Foundation_Renner, Abigail20152000</v>
      </c>
      <c r="C9095" s="11" t="s">
        <v>4161</v>
      </c>
      <c r="D9095" s="11" t="s">
        <v>3033</v>
      </c>
      <c r="E9095" s="11" t="s">
        <v>3033</v>
      </c>
      <c r="F9095" s="4">
        <v>2000</v>
      </c>
      <c r="G9095" s="3">
        <v>2015</v>
      </c>
      <c r="H9095" s="3" t="s">
        <v>21</v>
      </c>
      <c r="I9095" s="12" t="s">
        <v>4162</v>
      </c>
      <c r="J9095" s="3">
        <v>22</v>
      </c>
      <c r="K9095" s="3" t="str">
        <f>IF(VLOOKUP(D9095,'Resources Final'!A:C,3,FALSE)=0,"",VLOOKUP(D9095,'Resources Final'!A:C,3,FALSE))</f>
        <v>Y</v>
      </c>
      <c r="L9095" s="3" t="str">
        <f>IF(VLOOKUP(D9095,'Resources Final'!A:D,4,FALSE)=0,"",VLOOKUP(D9095,'Resources Final'!A:D,4,FALSE))</f>
        <v/>
      </c>
      <c r="M9095" s="3" t="str">
        <f>IF(VLOOKUP(D9095,'Resources Final'!A:E,5,FALSE)=0,"",VLOOKUP(D9095,'Resources Final'!A:E,5,FALSE))</f>
        <v/>
      </c>
      <c r="N9095" s="7" t="str">
        <f>IF(VLOOKUP(D9095,'Resources Final'!A:F,6,FALSE)=0,"",VLOOKUP(D9095,'Resources Final'!A:F,6,FALSE))</f>
        <v/>
      </c>
      <c r="O9095" s="3" t="str">
        <f>IF(VLOOKUP(D9095,'Resources Final'!A:G,7,FALSE)=0,"",VLOOKUP(D9095,'Resources Final'!A:G,7,FALSE))</f>
        <v/>
      </c>
    </row>
    <row r="9096" spans="1:15" x14ac:dyDescent="0.2">
      <c r="A9096" s="11">
        <v>990</v>
      </c>
      <c r="B9096" s="11" t="str">
        <f t="shared" si="157"/>
        <v>Fred C. and Mary R. Koch Foundation_Wilson, Abigail20152000</v>
      </c>
      <c r="C9096" s="11" t="s">
        <v>4161</v>
      </c>
      <c r="D9096" s="11" t="s">
        <v>4052</v>
      </c>
      <c r="E9096" s="11" t="s">
        <v>4052</v>
      </c>
      <c r="F9096" s="4">
        <v>2000</v>
      </c>
      <c r="G9096" s="3">
        <v>2015</v>
      </c>
      <c r="H9096" s="3" t="s">
        <v>21</v>
      </c>
      <c r="I9096" s="12" t="s">
        <v>4162</v>
      </c>
      <c r="J9096" s="3">
        <v>23</v>
      </c>
      <c r="K9096" s="3" t="str">
        <f>IF(VLOOKUP(D9096,'Resources Final'!A:C,3,FALSE)=0,"",VLOOKUP(D9096,'Resources Final'!A:C,3,FALSE))</f>
        <v>Y</v>
      </c>
      <c r="L9096" s="3" t="str">
        <f>IF(VLOOKUP(D9096,'Resources Final'!A:D,4,FALSE)=0,"",VLOOKUP(D9096,'Resources Final'!A:D,4,FALSE))</f>
        <v/>
      </c>
      <c r="M9096" s="3" t="str">
        <f>IF(VLOOKUP(D9096,'Resources Final'!A:E,5,FALSE)=0,"",VLOOKUP(D9096,'Resources Final'!A:E,5,FALSE))</f>
        <v/>
      </c>
      <c r="N9096" s="7" t="str">
        <f>IF(VLOOKUP(D9096,'Resources Final'!A:F,6,FALSE)=0,"",VLOOKUP(D9096,'Resources Final'!A:F,6,FALSE))</f>
        <v/>
      </c>
      <c r="O9096" s="3" t="str">
        <f>IF(VLOOKUP(D9096,'Resources Final'!A:G,7,FALSE)=0,"",VLOOKUP(D9096,'Resources Final'!A:G,7,FALSE))</f>
        <v/>
      </c>
    </row>
    <row r="9097" spans="1:15" x14ac:dyDescent="0.2">
      <c r="A9097" s="11">
        <v>990</v>
      </c>
      <c r="B9097" s="11" t="str">
        <f t="shared" si="157"/>
        <v>Fred C. and Mary R. Koch Foundation_Ronnebaum, Adam20152000</v>
      </c>
      <c r="C9097" s="11" t="s">
        <v>4161</v>
      </c>
      <c r="D9097" s="11" t="s">
        <v>3113</v>
      </c>
      <c r="E9097" s="11" t="s">
        <v>3113</v>
      </c>
      <c r="F9097" s="4">
        <v>2000</v>
      </c>
      <c r="G9097" s="3">
        <v>2015</v>
      </c>
      <c r="H9097" s="3" t="s">
        <v>21</v>
      </c>
      <c r="I9097" s="12" t="s">
        <v>4162</v>
      </c>
      <c r="J9097" s="3">
        <v>24</v>
      </c>
      <c r="K9097" s="3" t="str">
        <f>IF(VLOOKUP(D9097,'Resources Final'!A:C,3,FALSE)=0,"",VLOOKUP(D9097,'Resources Final'!A:C,3,FALSE))</f>
        <v>Y</v>
      </c>
      <c r="L9097" s="3" t="str">
        <f>IF(VLOOKUP(D9097,'Resources Final'!A:D,4,FALSE)=0,"",VLOOKUP(D9097,'Resources Final'!A:D,4,FALSE))</f>
        <v/>
      </c>
      <c r="M9097" s="3" t="str">
        <f>IF(VLOOKUP(D9097,'Resources Final'!A:E,5,FALSE)=0,"",VLOOKUP(D9097,'Resources Final'!A:E,5,FALSE))</f>
        <v/>
      </c>
      <c r="N9097" s="7" t="str">
        <f>IF(VLOOKUP(D9097,'Resources Final'!A:F,6,FALSE)=0,"",VLOOKUP(D9097,'Resources Final'!A:F,6,FALSE))</f>
        <v/>
      </c>
      <c r="O9097" s="3" t="str">
        <f>IF(VLOOKUP(D9097,'Resources Final'!A:G,7,FALSE)=0,"",VLOOKUP(D9097,'Resources Final'!A:G,7,FALSE))</f>
        <v/>
      </c>
    </row>
    <row r="9098" spans="1:15" x14ac:dyDescent="0.2">
      <c r="A9098" s="11">
        <v>990</v>
      </c>
      <c r="B9098" s="11" t="str">
        <f t="shared" si="157"/>
        <v>Fred C. and Mary R. Koch Foundation_Etheridge, Adriannte20152000</v>
      </c>
      <c r="C9098" s="11" t="s">
        <v>4161</v>
      </c>
      <c r="D9098" s="11" t="s">
        <v>1163</v>
      </c>
      <c r="E9098" s="11" t="s">
        <v>1163</v>
      </c>
      <c r="F9098" s="4">
        <v>2000</v>
      </c>
      <c r="G9098" s="3">
        <v>2015</v>
      </c>
      <c r="H9098" s="3" t="s">
        <v>21</v>
      </c>
      <c r="I9098" s="12" t="s">
        <v>4162</v>
      </c>
      <c r="J9098" s="3">
        <v>25</v>
      </c>
      <c r="K9098" s="3" t="str">
        <f>IF(VLOOKUP(D9098,'Resources Final'!A:C,3,FALSE)=0,"",VLOOKUP(D9098,'Resources Final'!A:C,3,FALSE))</f>
        <v>Y</v>
      </c>
      <c r="L9098" s="3" t="str">
        <f>IF(VLOOKUP(D9098,'Resources Final'!A:D,4,FALSE)=0,"",VLOOKUP(D9098,'Resources Final'!A:D,4,FALSE))</f>
        <v/>
      </c>
      <c r="M9098" s="3" t="str">
        <f>IF(VLOOKUP(D9098,'Resources Final'!A:E,5,FALSE)=0,"",VLOOKUP(D9098,'Resources Final'!A:E,5,FALSE))</f>
        <v/>
      </c>
      <c r="N9098" s="7" t="str">
        <f>IF(VLOOKUP(D9098,'Resources Final'!A:F,6,FALSE)=0,"",VLOOKUP(D9098,'Resources Final'!A:F,6,FALSE))</f>
        <v/>
      </c>
      <c r="O9098" s="3" t="str">
        <f>IF(VLOOKUP(D9098,'Resources Final'!A:G,7,FALSE)=0,"",VLOOKUP(D9098,'Resources Final'!A:G,7,FALSE))</f>
        <v/>
      </c>
    </row>
    <row r="9099" spans="1:15" x14ac:dyDescent="0.2">
      <c r="A9099" s="11">
        <v>990</v>
      </c>
      <c r="B9099" s="11" t="str">
        <f t="shared" si="157"/>
        <v>Fred C. and Mary R. Koch Foundation_Brechbill, Alex20152000</v>
      </c>
      <c r="C9099" s="11" t="s">
        <v>4161</v>
      </c>
      <c r="D9099" s="11" t="s">
        <v>493</v>
      </c>
      <c r="E9099" s="11" t="s">
        <v>493</v>
      </c>
      <c r="F9099" s="4">
        <v>2000</v>
      </c>
      <c r="G9099" s="3">
        <v>2015</v>
      </c>
      <c r="H9099" s="3" t="s">
        <v>21</v>
      </c>
      <c r="I9099" s="12" t="s">
        <v>4162</v>
      </c>
      <c r="J9099" s="3">
        <v>26</v>
      </c>
      <c r="K9099" s="3" t="str">
        <f>IF(VLOOKUP(D9099,'Resources Final'!A:C,3,FALSE)=0,"",VLOOKUP(D9099,'Resources Final'!A:C,3,FALSE))</f>
        <v>Y</v>
      </c>
      <c r="L9099" s="3" t="str">
        <f>IF(VLOOKUP(D9099,'Resources Final'!A:D,4,FALSE)=0,"",VLOOKUP(D9099,'Resources Final'!A:D,4,FALSE))</f>
        <v/>
      </c>
      <c r="M9099" s="3" t="str">
        <f>IF(VLOOKUP(D9099,'Resources Final'!A:E,5,FALSE)=0,"",VLOOKUP(D9099,'Resources Final'!A:E,5,FALSE))</f>
        <v/>
      </c>
      <c r="N9099" s="7" t="str">
        <f>IF(VLOOKUP(D9099,'Resources Final'!A:F,6,FALSE)=0,"",VLOOKUP(D9099,'Resources Final'!A:F,6,FALSE))</f>
        <v/>
      </c>
      <c r="O9099" s="3" t="str">
        <f>IF(VLOOKUP(D9099,'Resources Final'!A:G,7,FALSE)=0,"",VLOOKUP(D9099,'Resources Final'!A:G,7,FALSE))</f>
        <v/>
      </c>
    </row>
    <row r="9100" spans="1:15" x14ac:dyDescent="0.2">
      <c r="A9100" s="11">
        <v>990</v>
      </c>
      <c r="B9100" s="11" t="str">
        <f t="shared" si="157"/>
        <v>Fred C. and Mary R. Koch Foundation_Turgeon, Alexa20152000</v>
      </c>
      <c r="C9100" s="11" t="s">
        <v>4161</v>
      </c>
      <c r="D9100" s="11" t="s">
        <v>3698</v>
      </c>
      <c r="E9100" s="11" t="s">
        <v>3698</v>
      </c>
      <c r="F9100" s="4">
        <v>2000</v>
      </c>
      <c r="G9100" s="3">
        <v>2015</v>
      </c>
      <c r="H9100" s="3" t="s">
        <v>21</v>
      </c>
      <c r="I9100" s="12" t="s">
        <v>4162</v>
      </c>
      <c r="J9100" s="3">
        <v>27</v>
      </c>
      <c r="K9100" s="3" t="str">
        <f>IF(VLOOKUP(D9100,'Resources Final'!A:C,3,FALSE)=0,"",VLOOKUP(D9100,'Resources Final'!A:C,3,FALSE))</f>
        <v>Y</v>
      </c>
      <c r="L9100" s="3" t="str">
        <f>IF(VLOOKUP(D9100,'Resources Final'!A:D,4,FALSE)=0,"",VLOOKUP(D9100,'Resources Final'!A:D,4,FALSE))</f>
        <v/>
      </c>
      <c r="M9100" s="3" t="str">
        <f>IF(VLOOKUP(D9100,'Resources Final'!A:E,5,FALSE)=0,"",VLOOKUP(D9100,'Resources Final'!A:E,5,FALSE))</f>
        <v/>
      </c>
      <c r="N9100" s="7" t="str">
        <f>IF(VLOOKUP(D9100,'Resources Final'!A:F,6,FALSE)=0,"",VLOOKUP(D9100,'Resources Final'!A:F,6,FALSE))</f>
        <v/>
      </c>
      <c r="O9100" s="3" t="str">
        <f>IF(VLOOKUP(D9100,'Resources Final'!A:G,7,FALSE)=0,"",VLOOKUP(D9100,'Resources Final'!A:G,7,FALSE))</f>
        <v/>
      </c>
    </row>
    <row r="9101" spans="1:15" x14ac:dyDescent="0.2">
      <c r="A9101" s="11">
        <v>990</v>
      </c>
      <c r="B9101" s="11" t="str">
        <f t="shared" si="157"/>
        <v>Fred C. and Mary R. Koch Foundation_Cotsoradis, Alicia20152000</v>
      </c>
      <c r="C9101" s="11" t="s">
        <v>4161</v>
      </c>
      <c r="D9101" s="11" t="s">
        <v>853</v>
      </c>
      <c r="E9101" s="11" t="s">
        <v>853</v>
      </c>
      <c r="F9101" s="4">
        <v>2000</v>
      </c>
      <c r="G9101" s="3">
        <v>2015</v>
      </c>
      <c r="H9101" s="3" t="s">
        <v>21</v>
      </c>
      <c r="I9101" s="12" t="s">
        <v>4162</v>
      </c>
      <c r="J9101" s="3">
        <v>28</v>
      </c>
      <c r="K9101" s="3" t="str">
        <f>IF(VLOOKUP(D9101,'Resources Final'!A:C,3,FALSE)=0,"",VLOOKUP(D9101,'Resources Final'!A:C,3,FALSE))</f>
        <v>Y</v>
      </c>
      <c r="L9101" s="3" t="str">
        <f>IF(VLOOKUP(D9101,'Resources Final'!A:D,4,FALSE)=0,"",VLOOKUP(D9101,'Resources Final'!A:D,4,FALSE))</f>
        <v/>
      </c>
      <c r="M9101" s="3" t="str">
        <f>IF(VLOOKUP(D9101,'Resources Final'!A:E,5,FALSE)=0,"",VLOOKUP(D9101,'Resources Final'!A:E,5,FALSE))</f>
        <v/>
      </c>
      <c r="N9101" s="7" t="str">
        <f>IF(VLOOKUP(D9101,'Resources Final'!A:F,6,FALSE)=0,"",VLOOKUP(D9101,'Resources Final'!A:F,6,FALSE))</f>
        <v/>
      </c>
      <c r="O9101" s="3" t="str">
        <f>IF(VLOOKUP(D9101,'Resources Final'!A:G,7,FALSE)=0,"",VLOOKUP(D9101,'Resources Final'!A:G,7,FALSE))</f>
        <v/>
      </c>
    </row>
    <row r="9102" spans="1:15" x14ac:dyDescent="0.2">
      <c r="A9102" s="11">
        <v>990</v>
      </c>
      <c r="B9102" s="11" t="str">
        <f t="shared" si="157"/>
        <v>Fred C. and Mary R. Koch Foundation_McKinley, Allison20152000</v>
      </c>
      <c r="C9102" s="11" t="s">
        <v>4161</v>
      </c>
      <c r="D9102" s="11" t="s">
        <v>2400</v>
      </c>
      <c r="E9102" s="11" t="s">
        <v>2400</v>
      </c>
      <c r="F9102" s="4">
        <v>2000</v>
      </c>
      <c r="G9102" s="3">
        <v>2015</v>
      </c>
      <c r="H9102" s="3" t="s">
        <v>21</v>
      </c>
      <c r="I9102" s="12" t="s">
        <v>4162</v>
      </c>
      <c r="J9102" s="3">
        <v>29</v>
      </c>
      <c r="K9102" s="3" t="str">
        <f>IF(VLOOKUP(D9102,'Resources Final'!A:C,3,FALSE)=0,"",VLOOKUP(D9102,'Resources Final'!A:C,3,FALSE))</f>
        <v>Y</v>
      </c>
      <c r="L9102" s="3" t="str">
        <f>IF(VLOOKUP(D9102,'Resources Final'!A:D,4,FALSE)=0,"",VLOOKUP(D9102,'Resources Final'!A:D,4,FALSE))</f>
        <v/>
      </c>
      <c r="M9102" s="3" t="str">
        <f>IF(VLOOKUP(D9102,'Resources Final'!A:E,5,FALSE)=0,"",VLOOKUP(D9102,'Resources Final'!A:E,5,FALSE))</f>
        <v/>
      </c>
      <c r="N9102" s="7" t="str">
        <f>IF(VLOOKUP(D9102,'Resources Final'!A:F,6,FALSE)=0,"",VLOOKUP(D9102,'Resources Final'!A:F,6,FALSE))</f>
        <v/>
      </c>
      <c r="O9102" s="3" t="str">
        <f>IF(VLOOKUP(D9102,'Resources Final'!A:G,7,FALSE)=0,"",VLOOKUP(D9102,'Resources Final'!A:G,7,FALSE))</f>
        <v/>
      </c>
    </row>
    <row r="9103" spans="1:15" x14ac:dyDescent="0.2">
      <c r="A9103" s="11">
        <v>990</v>
      </c>
      <c r="B9103" s="11" t="str">
        <f t="shared" si="157"/>
        <v>Fred C. and Mary R. Koch Foundation_Cole, Alyssa20152000</v>
      </c>
      <c r="C9103" s="11" t="s">
        <v>4161</v>
      </c>
      <c r="D9103" s="11" t="s">
        <v>774</v>
      </c>
      <c r="E9103" s="11" t="s">
        <v>774</v>
      </c>
      <c r="F9103" s="4">
        <v>2000</v>
      </c>
      <c r="G9103" s="3">
        <v>2015</v>
      </c>
      <c r="H9103" s="3" t="s">
        <v>21</v>
      </c>
      <c r="I9103" s="12" t="s">
        <v>4162</v>
      </c>
      <c r="J9103" s="3">
        <v>30</v>
      </c>
      <c r="K9103" s="3" t="str">
        <f>IF(VLOOKUP(D9103,'Resources Final'!A:C,3,FALSE)=0,"",VLOOKUP(D9103,'Resources Final'!A:C,3,FALSE))</f>
        <v>Y</v>
      </c>
      <c r="L9103" s="3" t="str">
        <f>IF(VLOOKUP(D9103,'Resources Final'!A:D,4,FALSE)=0,"",VLOOKUP(D9103,'Resources Final'!A:D,4,FALSE))</f>
        <v/>
      </c>
      <c r="M9103" s="3" t="str">
        <f>IF(VLOOKUP(D9103,'Resources Final'!A:E,5,FALSE)=0,"",VLOOKUP(D9103,'Resources Final'!A:E,5,FALSE))</f>
        <v/>
      </c>
      <c r="N9103" s="7" t="str">
        <f>IF(VLOOKUP(D9103,'Resources Final'!A:F,6,FALSE)=0,"",VLOOKUP(D9103,'Resources Final'!A:F,6,FALSE))</f>
        <v/>
      </c>
      <c r="O9103" s="3" t="str">
        <f>IF(VLOOKUP(D9103,'Resources Final'!A:G,7,FALSE)=0,"",VLOOKUP(D9103,'Resources Final'!A:G,7,FALSE))</f>
        <v/>
      </c>
    </row>
    <row r="9104" spans="1:15" x14ac:dyDescent="0.2">
      <c r="A9104" s="11">
        <v>990</v>
      </c>
      <c r="B9104" s="11" t="str">
        <f t="shared" si="157"/>
        <v>Fred C. and Mary R. Koch Foundation_Hinnen, Amanda20152000</v>
      </c>
      <c r="C9104" s="11" t="s">
        <v>4161</v>
      </c>
      <c r="D9104" s="11" t="s">
        <v>1593</v>
      </c>
      <c r="E9104" s="11" t="s">
        <v>1593</v>
      </c>
      <c r="F9104" s="4">
        <v>2000</v>
      </c>
      <c r="G9104" s="3">
        <v>2015</v>
      </c>
      <c r="H9104" s="3" t="s">
        <v>21</v>
      </c>
      <c r="I9104" s="12" t="s">
        <v>4162</v>
      </c>
      <c r="J9104" s="3">
        <v>31</v>
      </c>
      <c r="K9104" s="3" t="str">
        <f>IF(VLOOKUP(D9104,'Resources Final'!A:C,3,FALSE)=0,"",VLOOKUP(D9104,'Resources Final'!A:C,3,FALSE))</f>
        <v>Y</v>
      </c>
      <c r="L9104" s="3" t="str">
        <f>IF(VLOOKUP(D9104,'Resources Final'!A:D,4,FALSE)=0,"",VLOOKUP(D9104,'Resources Final'!A:D,4,FALSE))</f>
        <v/>
      </c>
      <c r="M9104" s="3" t="str">
        <f>IF(VLOOKUP(D9104,'Resources Final'!A:E,5,FALSE)=0,"",VLOOKUP(D9104,'Resources Final'!A:E,5,FALSE))</f>
        <v/>
      </c>
      <c r="N9104" s="7" t="str">
        <f>IF(VLOOKUP(D9104,'Resources Final'!A:F,6,FALSE)=0,"",VLOOKUP(D9104,'Resources Final'!A:F,6,FALSE))</f>
        <v/>
      </c>
      <c r="O9104" s="3" t="str">
        <f>IF(VLOOKUP(D9104,'Resources Final'!A:G,7,FALSE)=0,"",VLOOKUP(D9104,'Resources Final'!A:G,7,FALSE))</f>
        <v/>
      </c>
    </row>
    <row r="9105" spans="1:15" x14ac:dyDescent="0.2">
      <c r="A9105" s="11">
        <v>990</v>
      </c>
      <c r="B9105" s="11" t="str">
        <f t="shared" si="157"/>
        <v>Fred C. and Mary R. Koch Foundation_Lukhard, Amanda20152000</v>
      </c>
      <c r="C9105" s="11" t="s">
        <v>4161</v>
      </c>
      <c r="D9105" s="11" t="s">
        <v>2224</v>
      </c>
      <c r="E9105" s="11" t="s">
        <v>2224</v>
      </c>
      <c r="F9105" s="4">
        <v>2000</v>
      </c>
      <c r="G9105" s="3">
        <v>2015</v>
      </c>
      <c r="H9105" s="3" t="s">
        <v>21</v>
      </c>
      <c r="I9105" s="12" t="s">
        <v>4162</v>
      </c>
      <c r="J9105" s="3">
        <v>32</v>
      </c>
      <c r="K9105" s="3" t="str">
        <f>IF(VLOOKUP(D9105,'Resources Final'!A:C,3,FALSE)=0,"",VLOOKUP(D9105,'Resources Final'!A:C,3,FALSE))</f>
        <v>Y</v>
      </c>
      <c r="L9105" s="3" t="str">
        <f>IF(VLOOKUP(D9105,'Resources Final'!A:D,4,FALSE)=0,"",VLOOKUP(D9105,'Resources Final'!A:D,4,FALSE))</f>
        <v/>
      </c>
      <c r="M9105" s="3" t="str">
        <f>IF(VLOOKUP(D9105,'Resources Final'!A:E,5,FALSE)=0,"",VLOOKUP(D9105,'Resources Final'!A:E,5,FALSE))</f>
        <v/>
      </c>
      <c r="N9105" s="7" t="str">
        <f>IF(VLOOKUP(D9105,'Resources Final'!A:F,6,FALSE)=0,"",VLOOKUP(D9105,'Resources Final'!A:F,6,FALSE))</f>
        <v/>
      </c>
      <c r="O9105" s="3" t="str">
        <f>IF(VLOOKUP(D9105,'Resources Final'!A:G,7,FALSE)=0,"",VLOOKUP(D9105,'Resources Final'!A:G,7,FALSE))</f>
        <v/>
      </c>
    </row>
    <row r="9106" spans="1:15" x14ac:dyDescent="0.2">
      <c r="A9106" s="11">
        <v>990</v>
      </c>
      <c r="B9106" s="11" t="str">
        <f t="shared" si="157"/>
        <v>Fred C. and Mary R. Koch Foundation_McKinley, Amanda20152000</v>
      </c>
      <c r="C9106" s="11" t="s">
        <v>4161</v>
      </c>
      <c r="D9106" s="11" t="s">
        <v>2401</v>
      </c>
      <c r="E9106" s="11" t="s">
        <v>2401</v>
      </c>
      <c r="F9106" s="4">
        <v>2000</v>
      </c>
      <c r="G9106" s="3">
        <v>2015</v>
      </c>
      <c r="H9106" s="3" t="s">
        <v>21</v>
      </c>
      <c r="I9106" s="12" t="s">
        <v>4162</v>
      </c>
      <c r="J9106" s="3">
        <v>33</v>
      </c>
      <c r="K9106" s="3" t="str">
        <f>IF(VLOOKUP(D9106,'Resources Final'!A:C,3,FALSE)=0,"",VLOOKUP(D9106,'Resources Final'!A:C,3,FALSE))</f>
        <v>Y</v>
      </c>
      <c r="L9106" s="3" t="str">
        <f>IF(VLOOKUP(D9106,'Resources Final'!A:D,4,FALSE)=0,"",VLOOKUP(D9106,'Resources Final'!A:D,4,FALSE))</f>
        <v/>
      </c>
      <c r="M9106" s="3" t="str">
        <f>IF(VLOOKUP(D9106,'Resources Final'!A:E,5,FALSE)=0,"",VLOOKUP(D9106,'Resources Final'!A:E,5,FALSE))</f>
        <v/>
      </c>
      <c r="N9106" s="7" t="str">
        <f>IF(VLOOKUP(D9106,'Resources Final'!A:F,6,FALSE)=0,"",VLOOKUP(D9106,'Resources Final'!A:F,6,FALSE))</f>
        <v/>
      </c>
      <c r="O9106" s="3" t="str">
        <f>IF(VLOOKUP(D9106,'Resources Final'!A:G,7,FALSE)=0,"",VLOOKUP(D9106,'Resources Final'!A:G,7,FALSE))</f>
        <v/>
      </c>
    </row>
    <row r="9107" spans="1:15" x14ac:dyDescent="0.2">
      <c r="A9107" s="11">
        <v>990</v>
      </c>
      <c r="B9107" s="11" t="str">
        <f t="shared" si="157"/>
        <v>Fred C. and Mary R. Koch Foundation_Pass, Amanda20152000</v>
      </c>
      <c r="C9107" s="11" t="s">
        <v>4161</v>
      </c>
      <c r="D9107" s="11" t="s">
        <v>2810</v>
      </c>
      <c r="E9107" s="11" t="s">
        <v>2810</v>
      </c>
      <c r="F9107" s="4">
        <v>2000</v>
      </c>
      <c r="G9107" s="3">
        <v>2015</v>
      </c>
      <c r="H9107" s="3" t="s">
        <v>21</v>
      </c>
      <c r="I9107" s="12" t="s">
        <v>4162</v>
      </c>
      <c r="J9107" s="3">
        <v>34</v>
      </c>
      <c r="K9107" s="3" t="str">
        <f>IF(VLOOKUP(D9107,'Resources Final'!A:C,3,FALSE)=0,"",VLOOKUP(D9107,'Resources Final'!A:C,3,FALSE))</f>
        <v>Y</v>
      </c>
      <c r="L9107" s="3" t="str">
        <f>IF(VLOOKUP(D9107,'Resources Final'!A:D,4,FALSE)=0,"",VLOOKUP(D9107,'Resources Final'!A:D,4,FALSE))</f>
        <v/>
      </c>
      <c r="M9107" s="3" t="str">
        <f>IF(VLOOKUP(D9107,'Resources Final'!A:E,5,FALSE)=0,"",VLOOKUP(D9107,'Resources Final'!A:E,5,FALSE))</f>
        <v/>
      </c>
      <c r="N9107" s="7" t="str">
        <f>IF(VLOOKUP(D9107,'Resources Final'!A:F,6,FALSE)=0,"",VLOOKUP(D9107,'Resources Final'!A:F,6,FALSE))</f>
        <v/>
      </c>
      <c r="O9107" s="3" t="str">
        <f>IF(VLOOKUP(D9107,'Resources Final'!A:G,7,FALSE)=0,"",VLOOKUP(D9107,'Resources Final'!A:G,7,FALSE))</f>
        <v/>
      </c>
    </row>
    <row r="9108" spans="1:15" x14ac:dyDescent="0.2">
      <c r="A9108" s="11">
        <v>990</v>
      </c>
      <c r="B9108" s="11" t="str">
        <f t="shared" si="157"/>
        <v>Fred C. and Mary R. Koch Foundation_Carrillo, Amber20152000</v>
      </c>
      <c r="C9108" s="11" t="s">
        <v>4161</v>
      </c>
      <c r="D9108" s="11" t="s">
        <v>620</v>
      </c>
      <c r="E9108" s="11" t="s">
        <v>620</v>
      </c>
      <c r="F9108" s="4">
        <v>2000</v>
      </c>
      <c r="G9108" s="3">
        <v>2015</v>
      </c>
      <c r="H9108" s="3" t="s">
        <v>21</v>
      </c>
      <c r="I9108" s="12" t="s">
        <v>4162</v>
      </c>
      <c r="J9108" s="3">
        <v>35</v>
      </c>
      <c r="K9108" s="3" t="str">
        <f>IF(VLOOKUP(D9108,'Resources Final'!A:C,3,FALSE)=0,"",VLOOKUP(D9108,'Resources Final'!A:C,3,FALSE))</f>
        <v>Y</v>
      </c>
      <c r="L9108" s="3" t="str">
        <f>IF(VLOOKUP(D9108,'Resources Final'!A:D,4,FALSE)=0,"",VLOOKUP(D9108,'Resources Final'!A:D,4,FALSE))</f>
        <v/>
      </c>
      <c r="M9108" s="3" t="str">
        <f>IF(VLOOKUP(D9108,'Resources Final'!A:E,5,FALSE)=0,"",VLOOKUP(D9108,'Resources Final'!A:E,5,FALSE))</f>
        <v/>
      </c>
      <c r="N9108" s="7" t="str">
        <f>IF(VLOOKUP(D9108,'Resources Final'!A:F,6,FALSE)=0,"",VLOOKUP(D9108,'Resources Final'!A:F,6,FALSE))</f>
        <v/>
      </c>
      <c r="O9108" s="3" t="str">
        <f>IF(VLOOKUP(D9108,'Resources Final'!A:G,7,FALSE)=0,"",VLOOKUP(D9108,'Resources Final'!A:G,7,FALSE))</f>
        <v/>
      </c>
    </row>
    <row r="9109" spans="1:15" x14ac:dyDescent="0.2">
      <c r="A9109" s="11">
        <v>990</v>
      </c>
      <c r="B9109" s="11" t="str">
        <f t="shared" si="157"/>
        <v>Fred C. and Mary R. Koch Foundation_Jurgensen, Amber20152000</v>
      </c>
      <c r="C9109" s="11" t="s">
        <v>4161</v>
      </c>
      <c r="D9109" s="11" t="s">
        <v>1891</v>
      </c>
      <c r="E9109" s="11" t="s">
        <v>1891</v>
      </c>
      <c r="F9109" s="4">
        <v>2000</v>
      </c>
      <c r="G9109" s="3">
        <v>2015</v>
      </c>
      <c r="H9109" s="3" t="s">
        <v>21</v>
      </c>
      <c r="I9109" s="12" t="s">
        <v>4162</v>
      </c>
      <c r="J9109" s="3">
        <v>36</v>
      </c>
      <c r="K9109" s="3" t="str">
        <f>IF(VLOOKUP(D9109,'Resources Final'!A:C,3,FALSE)=0,"",VLOOKUP(D9109,'Resources Final'!A:C,3,FALSE))</f>
        <v>Y</v>
      </c>
      <c r="L9109" s="3" t="str">
        <f>IF(VLOOKUP(D9109,'Resources Final'!A:D,4,FALSE)=0,"",VLOOKUP(D9109,'Resources Final'!A:D,4,FALSE))</f>
        <v/>
      </c>
      <c r="M9109" s="3" t="str">
        <f>IF(VLOOKUP(D9109,'Resources Final'!A:E,5,FALSE)=0,"",VLOOKUP(D9109,'Resources Final'!A:E,5,FALSE))</f>
        <v/>
      </c>
      <c r="N9109" s="7" t="str">
        <f>IF(VLOOKUP(D9109,'Resources Final'!A:F,6,FALSE)=0,"",VLOOKUP(D9109,'Resources Final'!A:F,6,FALSE))</f>
        <v/>
      </c>
      <c r="O9109" s="3" t="str">
        <f>IF(VLOOKUP(D9109,'Resources Final'!A:G,7,FALSE)=0,"",VLOOKUP(D9109,'Resources Final'!A:G,7,FALSE))</f>
        <v/>
      </c>
    </row>
    <row r="9110" spans="1:15" x14ac:dyDescent="0.2">
      <c r="A9110" s="11">
        <v>990</v>
      </c>
      <c r="B9110" s="11" t="str">
        <f t="shared" si="157"/>
        <v>Fred C. and Mary R. Koch Foundation_Cooke, Amy20152000</v>
      </c>
      <c r="C9110" s="11" t="s">
        <v>4161</v>
      </c>
      <c r="D9110" s="11" t="s">
        <v>838</v>
      </c>
      <c r="E9110" s="11" t="s">
        <v>838</v>
      </c>
      <c r="F9110" s="4">
        <v>2000</v>
      </c>
      <c r="G9110" s="3">
        <v>2015</v>
      </c>
      <c r="H9110" s="3" t="s">
        <v>21</v>
      </c>
      <c r="I9110" s="12" t="s">
        <v>4162</v>
      </c>
      <c r="J9110" s="3">
        <v>37</v>
      </c>
      <c r="K9110" s="3" t="str">
        <f>IF(VLOOKUP(D9110,'Resources Final'!A:C,3,FALSE)=0,"",VLOOKUP(D9110,'Resources Final'!A:C,3,FALSE))</f>
        <v>Y</v>
      </c>
      <c r="L9110" s="3" t="str">
        <f>IF(VLOOKUP(D9110,'Resources Final'!A:D,4,FALSE)=0,"",VLOOKUP(D9110,'Resources Final'!A:D,4,FALSE))</f>
        <v/>
      </c>
      <c r="M9110" s="3" t="str">
        <f>IF(VLOOKUP(D9110,'Resources Final'!A:E,5,FALSE)=0,"",VLOOKUP(D9110,'Resources Final'!A:E,5,FALSE))</f>
        <v/>
      </c>
      <c r="N9110" s="7" t="str">
        <f>IF(VLOOKUP(D9110,'Resources Final'!A:F,6,FALSE)=0,"",VLOOKUP(D9110,'Resources Final'!A:F,6,FALSE))</f>
        <v/>
      </c>
      <c r="O9110" s="3" t="str">
        <f>IF(VLOOKUP(D9110,'Resources Final'!A:G,7,FALSE)=0,"",VLOOKUP(D9110,'Resources Final'!A:G,7,FALSE))</f>
        <v/>
      </c>
    </row>
    <row r="9111" spans="1:15" x14ac:dyDescent="0.2">
      <c r="A9111" s="11">
        <v>990</v>
      </c>
      <c r="B9111" s="11" t="str">
        <f t="shared" si="157"/>
        <v>Fred C. and Mary R. Koch Foundation_Cunningham, Andie20152000</v>
      </c>
      <c r="C9111" s="11" t="s">
        <v>4161</v>
      </c>
      <c r="D9111" s="11" t="s">
        <v>891</v>
      </c>
      <c r="E9111" s="11" t="s">
        <v>891</v>
      </c>
      <c r="F9111" s="4">
        <v>2000</v>
      </c>
      <c r="G9111" s="3">
        <v>2015</v>
      </c>
      <c r="H9111" s="3" t="s">
        <v>21</v>
      </c>
      <c r="I9111" s="12" t="s">
        <v>4162</v>
      </c>
      <c r="J9111" s="3">
        <v>38</v>
      </c>
      <c r="K9111" s="3" t="str">
        <f>IF(VLOOKUP(D9111,'Resources Final'!A:C,3,FALSE)=0,"",VLOOKUP(D9111,'Resources Final'!A:C,3,FALSE))</f>
        <v>Y</v>
      </c>
      <c r="L9111" s="3" t="str">
        <f>IF(VLOOKUP(D9111,'Resources Final'!A:D,4,FALSE)=0,"",VLOOKUP(D9111,'Resources Final'!A:D,4,FALSE))</f>
        <v/>
      </c>
      <c r="M9111" s="3" t="str">
        <f>IF(VLOOKUP(D9111,'Resources Final'!A:E,5,FALSE)=0,"",VLOOKUP(D9111,'Resources Final'!A:E,5,FALSE))</f>
        <v/>
      </c>
      <c r="N9111" s="7" t="str">
        <f>IF(VLOOKUP(D9111,'Resources Final'!A:F,6,FALSE)=0,"",VLOOKUP(D9111,'Resources Final'!A:F,6,FALSE))</f>
        <v/>
      </c>
      <c r="O9111" s="3" t="str">
        <f>IF(VLOOKUP(D9111,'Resources Final'!A:G,7,FALSE)=0,"",VLOOKUP(D9111,'Resources Final'!A:G,7,FALSE))</f>
        <v/>
      </c>
    </row>
    <row r="9112" spans="1:15" x14ac:dyDescent="0.2">
      <c r="A9112" s="11">
        <v>990</v>
      </c>
      <c r="B9112" s="11" t="str">
        <f t="shared" si="157"/>
        <v>Fred C. and Mary R. Koch Foundation_Cole, Andrew20152000</v>
      </c>
      <c r="C9112" s="11" t="s">
        <v>4161</v>
      </c>
      <c r="D9112" s="11" t="s">
        <v>775</v>
      </c>
      <c r="E9112" s="11" t="s">
        <v>775</v>
      </c>
      <c r="F9112" s="4">
        <v>2000</v>
      </c>
      <c r="G9112" s="3">
        <v>2015</v>
      </c>
      <c r="H9112" s="3" t="s">
        <v>21</v>
      </c>
      <c r="I9112" s="12" t="s">
        <v>4162</v>
      </c>
      <c r="J9112" s="3">
        <v>39</v>
      </c>
      <c r="K9112" s="3" t="str">
        <f>IF(VLOOKUP(D9112,'Resources Final'!A:C,3,FALSE)=0,"",VLOOKUP(D9112,'Resources Final'!A:C,3,FALSE))</f>
        <v>Y</v>
      </c>
      <c r="L9112" s="3" t="str">
        <f>IF(VLOOKUP(D9112,'Resources Final'!A:D,4,FALSE)=0,"",VLOOKUP(D9112,'Resources Final'!A:D,4,FALSE))</f>
        <v/>
      </c>
      <c r="M9112" s="3" t="str">
        <f>IF(VLOOKUP(D9112,'Resources Final'!A:E,5,FALSE)=0,"",VLOOKUP(D9112,'Resources Final'!A:E,5,FALSE))</f>
        <v/>
      </c>
      <c r="N9112" s="7" t="str">
        <f>IF(VLOOKUP(D9112,'Resources Final'!A:F,6,FALSE)=0,"",VLOOKUP(D9112,'Resources Final'!A:F,6,FALSE))</f>
        <v/>
      </c>
      <c r="O9112" s="3" t="str">
        <f>IF(VLOOKUP(D9112,'Resources Final'!A:G,7,FALSE)=0,"",VLOOKUP(D9112,'Resources Final'!A:G,7,FALSE))</f>
        <v/>
      </c>
    </row>
    <row r="9113" spans="1:15" x14ac:dyDescent="0.2">
      <c r="A9113" s="11">
        <v>990</v>
      </c>
      <c r="B9113" s="11" t="str">
        <f t="shared" si="157"/>
        <v>Fred C. and Mary R. Koch Foundation_Marino, Andrew20152000</v>
      </c>
      <c r="C9113" s="11" t="s">
        <v>4161</v>
      </c>
      <c r="D9113" s="11" t="s">
        <v>2325</v>
      </c>
      <c r="E9113" s="11" t="s">
        <v>2325</v>
      </c>
      <c r="F9113" s="4">
        <v>2000</v>
      </c>
      <c r="G9113" s="3">
        <v>2015</v>
      </c>
      <c r="H9113" s="3" t="s">
        <v>21</v>
      </c>
      <c r="I9113" s="12" t="s">
        <v>4162</v>
      </c>
      <c r="J9113" s="3">
        <v>40</v>
      </c>
      <c r="K9113" s="3" t="str">
        <f>IF(VLOOKUP(D9113,'Resources Final'!A:C,3,FALSE)=0,"",VLOOKUP(D9113,'Resources Final'!A:C,3,FALSE))</f>
        <v>Y</v>
      </c>
      <c r="L9113" s="3" t="str">
        <f>IF(VLOOKUP(D9113,'Resources Final'!A:D,4,FALSE)=0,"",VLOOKUP(D9113,'Resources Final'!A:D,4,FALSE))</f>
        <v/>
      </c>
      <c r="M9113" s="3" t="str">
        <f>IF(VLOOKUP(D9113,'Resources Final'!A:E,5,FALSE)=0,"",VLOOKUP(D9113,'Resources Final'!A:E,5,FALSE))</f>
        <v/>
      </c>
      <c r="N9113" s="7" t="str">
        <f>IF(VLOOKUP(D9113,'Resources Final'!A:F,6,FALSE)=0,"",VLOOKUP(D9113,'Resources Final'!A:F,6,FALSE))</f>
        <v/>
      </c>
      <c r="O9113" s="3" t="str">
        <f>IF(VLOOKUP(D9113,'Resources Final'!A:G,7,FALSE)=0,"",VLOOKUP(D9113,'Resources Final'!A:G,7,FALSE))</f>
        <v/>
      </c>
    </row>
    <row r="9114" spans="1:15" x14ac:dyDescent="0.2">
      <c r="A9114" s="11">
        <v>990</v>
      </c>
      <c r="B9114" s="11" t="str">
        <f t="shared" si="157"/>
        <v>Fred C. and Mary R. Koch Foundation_Monroe, Andrew20152000</v>
      </c>
      <c r="C9114" s="11" t="s">
        <v>4161</v>
      </c>
      <c r="D9114" s="11" t="s">
        <v>2505</v>
      </c>
      <c r="E9114" s="11" t="s">
        <v>2505</v>
      </c>
      <c r="F9114" s="4">
        <v>2000</v>
      </c>
      <c r="G9114" s="3">
        <v>2015</v>
      </c>
      <c r="H9114" s="3" t="s">
        <v>21</v>
      </c>
      <c r="I9114" s="12" t="s">
        <v>4162</v>
      </c>
      <c r="J9114" s="3">
        <v>41</v>
      </c>
      <c r="K9114" s="3" t="str">
        <f>IF(VLOOKUP(D9114,'Resources Final'!A:C,3,FALSE)=0,"",VLOOKUP(D9114,'Resources Final'!A:C,3,FALSE))</f>
        <v>Y</v>
      </c>
      <c r="L9114" s="3" t="str">
        <f>IF(VLOOKUP(D9114,'Resources Final'!A:D,4,FALSE)=0,"",VLOOKUP(D9114,'Resources Final'!A:D,4,FALSE))</f>
        <v/>
      </c>
      <c r="M9114" s="3" t="str">
        <f>IF(VLOOKUP(D9114,'Resources Final'!A:E,5,FALSE)=0,"",VLOOKUP(D9114,'Resources Final'!A:E,5,FALSE))</f>
        <v/>
      </c>
      <c r="N9114" s="7" t="str">
        <f>IF(VLOOKUP(D9114,'Resources Final'!A:F,6,FALSE)=0,"",VLOOKUP(D9114,'Resources Final'!A:F,6,FALSE))</f>
        <v/>
      </c>
      <c r="O9114" s="3" t="str">
        <f>IF(VLOOKUP(D9114,'Resources Final'!A:G,7,FALSE)=0,"",VLOOKUP(D9114,'Resources Final'!A:G,7,FALSE))</f>
        <v/>
      </c>
    </row>
    <row r="9115" spans="1:15" x14ac:dyDescent="0.2">
      <c r="A9115" s="11">
        <v>990</v>
      </c>
      <c r="B9115" s="11" t="str">
        <f t="shared" si="157"/>
        <v>Fred C. and Mary R. Koch Foundation_Trotter, Andrew20152000</v>
      </c>
      <c r="C9115" s="11" t="s">
        <v>4161</v>
      </c>
      <c r="D9115" s="11" t="s">
        <v>3686</v>
      </c>
      <c r="E9115" s="11" t="s">
        <v>3686</v>
      </c>
      <c r="F9115" s="4">
        <v>2000</v>
      </c>
      <c r="G9115" s="3">
        <v>2015</v>
      </c>
      <c r="H9115" s="3" t="s">
        <v>21</v>
      </c>
      <c r="I9115" s="12" t="s">
        <v>4162</v>
      </c>
      <c r="J9115" s="3">
        <v>42</v>
      </c>
      <c r="K9115" s="3" t="str">
        <f>IF(VLOOKUP(D9115,'Resources Final'!A:C,3,FALSE)=0,"",VLOOKUP(D9115,'Resources Final'!A:C,3,FALSE))</f>
        <v>Y</v>
      </c>
      <c r="L9115" s="3" t="str">
        <f>IF(VLOOKUP(D9115,'Resources Final'!A:D,4,FALSE)=0,"",VLOOKUP(D9115,'Resources Final'!A:D,4,FALSE))</f>
        <v/>
      </c>
      <c r="M9115" s="3" t="str">
        <f>IF(VLOOKUP(D9115,'Resources Final'!A:E,5,FALSE)=0,"",VLOOKUP(D9115,'Resources Final'!A:E,5,FALSE))</f>
        <v/>
      </c>
      <c r="N9115" s="7" t="str">
        <f>IF(VLOOKUP(D9115,'Resources Final'!A:F,6,FALSE)=0,"",VLOOKUP(D9115,'Resources Final'!A:F,6,FALSE))</f>
        <v/>
      </c>
      <c r="O9115" s="3" t="str">
        <f>IF(VLOOKUP(D9115,'Resources Final'!A:G,7,FALSE)=0,"",VLOOKUP(D9115,'Resources Final'!A:G,7,FALSE))</f>
        <v/>
      </c>
    </row>
    <row r="9116" spans="1:15" x14ac:dyDescent="0.2">
      <c r="A9116" s="11">
        <v>990</v>
      </c>
      <c r="B9116" s="11" t="str">
        <f t="shared" si="157"/>
        <v>Fred C. and Mary R. Koch Foundation_Longoria, Anthony20152000</v>
      </c>
      <c r="C9116" s="11" t="s">
        <v>4161</v>
      </c>
      <c r="D9116" s="11" t="s">
        <v>2200</v>
      </c>
      <c r="E9116" s="11" t="s">
        <v>2200</v>
      </c>
      <c r="F9116" s="4">
        <v>2000</v>
      </c>
      <c r="G9116" s="3">
        <v>2015</v>
      </c>
      <c r="H9116" s="3" t="s">
        <v>21</v>
      </c>
      <c r="I9116" s="12" t="s">
        <v>4162</v>
      </c>
      <c r="J9116" s="3">
        <v>43</v>
      </c>
      <c r="K9116" s="3" t="str">
        <f>IF(VLOOKUP(D9116,'Resources Final'!A:C,3,FALSE)=0,"",VLOOKUP(D9116,'Resources Final'!A:C,3,FALSE))</f>
        <v>Y</v>
      </c>
      <c r="L9116" s="3" t="str">
        <f>IF(VLOOKUP(D9116,'Resources Final'!A:D,4,FALSE)=0,"",VLOOKUP(D9116,'Resources Final'!A:D,4,FALSE))</f>
        <v/>
      </c>
      <c r="M9116" s="3" t="str">
        <f>IF(VLOOKUP(D9116,'Resources Final'!A:E,5,FALSE)=0,"",VLOOKUP(D9116,'Resources Final'!A:E,5,FALSE))</f>
        <v/>
      </c>
      <c r="N9116" s="7" t="str">
        <f>IF(VLOOKUP(D9116,'Resources Final'!A:F,6,FALSE)=0,"",VLOOKUP(D9116,'Resources Final'!A:F,6,FALSE))</f>
        <v/>
      </c>
      <c r="O9116" s="3" t="str">
        <f>IF(VLOOKUP(D9116,'Resources Final'!A:G,7,FALSE)=0,"",VLOOKUP(D9116,'Resources Final'!A:G,7,FALSE))</f>
        <v/>
      </c>
    </row>
    <row r="9117" spans="1:15" x14ac:dyDescent="0.2">
      <c r="A9117" s="11">
        <v>990</v>
      </c>
      <c r="B9117" s="11" t="str">
        <f t="shared" si="157"/>
        <v>Fred C. and Mary R. Koch Foundation_Kubena, Ariane20152000</v>
      </c>
      <c r="C9117" s="11" t="s">
        <v>4161</v>
      </c>
      <c r="D9117" s="11" t="s">
        <v>2047</v>
      </c>
      <c r="E9117" s="11" t="s">
        <v>2047</v>
      </c>
      <c r="F9117" s="4">
        <v>2000</v>
      </c>
      <c r="G9117" s="3">
        <v>2015</v>
      </c>
      <c r="H9117" s="3" t="s">
        <v>21</v>
      </c>
      <c r="I9117" s="12" t="s">
        <v>4162</v>
      </c>
      <c r="J9117" s="3">
        <v>44</v>
      </c>
      <c r="K9117" s="3" t="str">
        <f>IF(VLOOKUP(D9117,'Resources Final'!A:C,3,FALSE)=0,"",VLOOKUP(D9117,'Resources Final'!A:C,3,FALSE))</f>
        <v>Y</v>
      </c>
      <c r="L9117" s="3" t="str">
        <f>IF(VLOOKUP(D9117,'Resources Final'!A:D,4,FALSE)=0,"",VLOOKUP(D9117,'Resources Final'!A:D,4,FALSE))</f>
        <v/>
      </c>
      <c r="M9117" s="3" t="str">
        <f>IF(VLOOKUP(D9117,'Resources Final'!A:E,5,FALSE)=0,"",VLOOKUP(D9117,'Resources Final'!A:E,5,FALSE))</f>
        <v/>
      </c>
      <c r="N9117" s="7" t="str">
        <f>IF(VLOOKUP(D9117,'Resources Final'!A:F,6,FALSE)=0,"",VLOOKUP(D9117,'Resources Final'!A:F,6,FALSE))</f>
        <v/>
      </c>
      <c r="O9117" s="3" t="str">
        <f>IF(VLOOKUP(D9117,'Resources Final'!A:G,7,FALSE)=0,"",VLOOKUP(D9117,'Resources Final'!A:G,7,FALSE))</f>
        <v/>
      </c>
    </row>
    <row r="9118" spans="1:15" x14ac:dyDescent="0.2">
      <c r="A9118" s="11">
        <v>990</v>
      </c>
      <c r="B9118" s="11" t="str">
        <f t="shared" si="157"/>
        <v>Fred C. and Mary R. Koch Foundation_Kolar, Ashley20152000</v>
      </c>
      <c r="C9118" s="11" t="s">
        <v>4161</v>
      </c>
      <c r="D9118" s="11" t="s">
        <v>2020</v>
      </c>
      <c r="E9118" s="11" t="s">
        <v>2020</v>
      </c>
      <c r="F9118" s="4">
        <v>2000</v>
      </c>
      <c r="G9118" s="3">
        <v>2015</v>
      </c>
      <c r="H9118" s="3" t="s">
        <v>21</v>
      </c>
      <c r="I9118" s="12" t="s">
        <v>4162</v>
      </c>
      <c r="J9118" s="3">
        <v>45</v>
      </c>
      <c r="K9118" s="3" t="str">
        <f>IF(VLOOKUP(D9118,'Resources Final'!A:C,3,FALSE)=0,"",VLOOKUP(D9118,'Resources Final'!A:C,3,FALSE))</f>
        <v>Y</v>
      </c>
      <c r="L9118" s="3" t="str">
        <f>IF(VLOOKUP(D9118,'Resources Final'!A:D,4,FALSE)=0,"",VLOOKUP(D9118,'Resources Final'!A:D,4,FALSE))</f>
        <v/>
      </c>
      <c r="M9118" s="3" t="str">
        <f>IF(VLOOKUP(D9118,'Resources Final'!A:E,5,FALSE)=0,"",VLOOKUP(D9118,'Resources Final'!A:E,5,FALSE))</f>
        <v/>
      </c>
      <c r="N9118" s="7" t="str">
        <f>IF(VLOOKUP(D9118,'Resources Final'!A:F,6,FALSE)=0,"",VLOOKUP(D9118,'Resources Final'!A:F,6,FALSE))</f>
        <v/>
      </c>
      <c r="O9118" s="3" t="str">
        <f>IF(VLOOKUP(D9118,'Resources Final'!A:G,7,FALSE)=0,"",VLOOKUP(D9118,'Resources Final'!A:G,7,FALSE))</f>
        <v/>
      </c>
    </row>
    <row r="9119" spans="1:15" x14ac:dyDescent="0.2">
      <c r="A9119" s="11">
        <v>990</v>
      </c>
      <c r="B9119" s="11" t="str">
        <f t="shared" si="157"/>
        <v>Fred C. and Mary R. Koch Foundation_Smading, Aubrey20152000</v>
      </c>
      <c r="C9119" s="11" t="s">
        <v>4161</v>
      </c>
      <c r="D9119" s="11" t="s">
        <v>3334</v>
      </c>
      <c r="E9119" s="11" t="s">
        <v>3334</v>
      </c>
      <c r="F9119" s="4">
        <v>2000</v>
      </c>
      <c r="G9119" s="3">
        <v>2015</v>
      </c>
      <c r="H9119" s="3" t="s">
        <v>21</v>
      </c>
      <c r="I9119" s="12" t="s">
        <v>4162</v>
      </c>
      <c r="J9119" s="3">
        <v>46</v>
      </c>
      <c r="K9119" s="3" t="str">
        <f>IF(VLOOKUP(D9119,'Resources Final'!A:C,3,FALSE)=0,"",VLOOKUP(D9119,'Resources Final'!A:C,3,FALSE))</f>
        <v>Y</v>
      </c>
      <c r="L9119" s="3" t="str">
        <f>IF(VLOOKUP(D9119,'Resources Final'!A:D,4,FALSE)=0,"",VLOOKUP(D9119,'Resources Final'!A:D,4,FALSE))</f>
        <v/>
      </c>
      <c r="M9119" s="3" t="str">
        <f>IF(VLOOKUP(D9119,'Resources Final'!A:E,5,FALSE)=0,"",VLOOKUP(D9119,'Resources Final'!A:E,5,FALSE))</f>
        <v/>
      </c>
      <c r="N9119" s="7" t="str">
        <f>IF(VLOOKUP(D9119,'Resources Final'!A:F,6,FALSE)=0,"",VLOOKUP(D9119,'Resources Final'!A:F,6,FALSE))</f>
        <v/>
      </c>
      <c r="O9119" s="3" t="str">
        <f>IF(VLOOKUP(D9119,'Resources Final'!A:G,7,FALSE)=0,"",VLOOKUP(D9119,'Resources Final'!A:G,7,FALSE))</f>
        <v/>
      </c>
    </row>
    <row r="9120" spans="1:15" x14ac:dyDescent="0.2">
      <c r="A9120" s="11">
        <v>990</v>
      </c>
      <c r="B9120" s="11" t="str">
        <f t="shared" si="157"/>
        <v>Fred C. and Mary R. Koch Foundation_Rowlett, Austin20152000</v>
      </c>
      <c r="C9120" s="11" t="s">
        <v>4161</v>
      </c>
      <c r="D9120" s="11" t="s">
        <v>3126</v>
      </c>
      <c r="E9120" s="11" t="s">
        <v>3126</v>
      </c>
      <c r="F9120" s="4">
        <v>2000</v>
      </c>
      <c r="G9120" s="3">
        <v>2015</v>
      </c>
      <c r="H9120" s="3" t="s">
        <v>21</v>
      </c>
      <c r="I9120" s="12" t="s">
        <v>4162</v>
      </c>
      <c r="J9120" s="3">
        <v>47</v>
      </c>
      <c r="K9120" s="3" t="str">
        <f>IF(VLOOKUP(D9120,'Resources Final'!A:C,3,FALSE)=0,"",VLOOKUP(D9120,'Resources Final'!A:C,3,FALSE))</f>
        <v>Y</v>
      </c>
      <c r="L9120" s="3" t="str">
        <f>IF(VLOOKUP(D9120,'Resources Final'!A:D,4,FALSE)=0,"",VLOOKUP(D9120,'Resources Final'!A:D,4,FALSE))</f>
        <v/>
      </c>
      <c r="M9120" s="3" t="str">
        <f>IF(VLOOKUP(D9120,'Resources Final'!A:E,5,FALSE)=0,"",VLOOKUP(D9120,'Resources Final'!A:E,5,FALSE))</f>
        <v/>
      </c>
      <c r="N9120" s="7" t="str">
        <f>IF(VLOOKUP(D9120,'Resources Final'!A:F,6,FALSE)=0,"",VLOOKUP(D9120,'Resources Final'!A:F,6,FALSE))</f>
        <v/>
      </c>
      <c r="O9120" s="3" t="str">
        <f>IF(VLOOKUP(D9120,'Resources Final'!A:G,7,FALSE)=0,"",VLOOKUP(D9120,'Resources Final'!A:G,7,FALSE))</f>
        <v/>
      </c>
    </row>
    <row r="9121" spans="1:15" x14ac:dyDescent="0.2">
      <c r="A9121" s="11">
        <v>990</v>
      </c>
      <c r="B9121" s="11" t="str">
        <f t="shared" si="157"/>
        <v>Fred C. and Mary R. Koch Foundation_Blizzard, Benjamin20152000</v>
      </c>
      <c r="C9121" s="11" t="s">
        <v>4161</v>
      </c>
      <c r="D9121" s="11" t="s">
        <v>448</v>
      </c>
      <c r="E9121" s="11" t="s">
        <v>448</v>
      </c>
      <c r="F9121" s="4">
        <v>2000</v>
      </c>
      <c r="G9121" s="3">
        <v>2015</v>
      </c>
      <c r="H9121" s="3" t="s">
        <v>21</v>
      </c>
      <c r="I9121" s="12" t="s">
        <v>4162</v>
      </c>
      <c r="J9121" s="3">
        <v>48</v>
      </c>
      <c r="K9121" s="3" t="str">
        <f>IF(VLOOKUP(D9121,'Resources Final'!A:C,3,FALSE)=0,"",VLOOKUP(D9121,'Resources Final'!A:C,3,FALSE))</f>
        <v>Y</v>
      </c>
      <c r="L9121" s="3" t="str">
        <f>IF(VLOOKUP(D9121,'Resources Final'!A:D,4,FALSE)=0,"",VLOOKUP(D9121,'Resources Final'!A:D,4,FALSE))</f>
        <v/>
      </c>
      <c r="M9121" s="3" t="str">
        <f>IF(VLOOKUP(D9121,'Resources Final'!A:E,5,FALSE)=0,"",VLOOKUP(D9121,'Resources Final'!A:E,5,FALSE))</f>
        <v/>
      </c>
      <c r="N9121" s="7" t="str">
        <f>IF(VLOOKUP(D9121,'Resources Final'!A:F,6,FALSE)=0,"",VLOOKUP(D9121,'Resources Final'!A:F,6,FALSE))</f>
        <v/>
      </c>
      <c r="O9121" s="3" t="str">
        <f>IF(VLOOKUP(D9121,'Resources Final'!A:G,7,FALSE)=0,"",VLOOKUP(D9121,'Resources Final'!A:G,7,FALSE))</f>
        <v/>
      </c>
    </row>
    <row r="9122" spans="1:15" x14ac:dyDescent="0.2">
      <c r="A9122" s="11">
        <v>990</v>
      </c>
      <c r="B9122" s="11" t="str">
        <f t="shared" si="157"/>
        <v>Fred C. and Mary R. Koch Foundation_Seiler, Benjamin20152000</v>
      </c>
      <c r="C9122" s="11" t="s">
        <v>4161</v>
      </c>
      <c r="D9122" s="11" t="s">
        <v>3278</v>
      </c>
      <c r="E9122" s="11" t="s">
        <v>3278</v>
      </c>
      <c r="F9122" s="4">
        <v>2000</v>
      </c>
      <c r="G9122" s="3">
        <v>2015</v>
      </c>
      <c r="H9122" s="3" t="s">
        <v>21</v>
      </c>
      <c r="I9122" s="12" t="s">
        <v>4162</v>
      </c>
      <c r="J9122" s="3">
        <v>49</v>
      </c>
      <c r="K9122" s="3" t="str">
        <f>IF(VLOOKUP(D9122,'Resources Final'!A:C,3,FALSE)=0,"",VLOOKUP(D9122,'Resources Final'!A:C,3,FALSE))</f>
        <v>Y</v>
      </c>
      <c r="L9122" s="3" t="str">
        <f>IF(VLOOKUP(D9122,'Resources Final'!A:D,4,FALSE)=0,"",VLOOKUP(D9122,'Resources Final'!A:D,4,FALSE))</f>
        <v/>
      </c>
      <c r="M9122" s="3" t="str">
        <f>IF(VLOOKUP(D9122,'Resources Final'!A:E,5,FALSE)=0,"",VLOOKUP(D9122,'Resources Final'!A:E,5,FALSE))</f>
        <v/>
      </c>
      <c r="N9122" s="7" t="str">
        <f>IF(VLOOKUP(D9122,'Resources Final'!A:F,6,FALSE)=0,"",VLOOKUP(D9122,'Resources Final'!A:F,6,FALSE))</f>
        <v/>
      </c>
      <c r="O9122" s="3" t="str">
        <f>IF(VLOOKUP(D9122,'Resources Final'!A:G,7,FALSE)=0,"",VLOOKUP(D9122,'Resources Final'!A:G,7,FALSE))</f>
        <v/>
      </c>
    </row>
    <row r="9123" spans="1:15" x14ac:dyDescent="0.2">
      <c r="A9123" s="11">
        <v>990</v>
      </c>
      <c r="B9123" s="11" t="str">
        <f t="shared" si="157"/>
        <v>Fred C. and Mary R. Koch Foundation_White, Benjamin20152000</v>
      </c>
      <c r="C9123" s="11" t="s">
        <v>4161</v>
      </c>
      <c r="D9123" s="11" t="s">
        <v>4000</v>
      </c>
      <c r="E9123" s="11" t="s">
        <v>4000</v>
      </c>
      <c r="F9123" s="4">
        <v>2000</v>
      </c>
      <c r="G9123" s="3">
        <v>2015</v>
      </c>
      <c r="H9123" s="3" t="s">
        <v>21</v>
      </c>
      <c r="I9123" s="12" t="s">
        <v>4162</v>
      </c>
      <c r="J9123" s="3">
        <v>50</v>
      </c>
      <c r="K9123" s="3" t="str">
        <f>IF(VLOOKUP(D9123,'Resources Final'!A:C,3,FALSE)=0,"",VLOOKUP(D9123,'Resources Final'!A:C,3,FALSE))</f>
        <v>Y</v>
      </c>
      <c r="L9123" s="3" t="str">
        <f>IF(VLOOKUP(D9123,'Resources Final'!A:D,4,FALSE)=0,"",VLOOKUP(D9123,'Resources Final'!A:D,4,FALSE))</f>
        <v/>
      </c>
      <c r="M9123" s="3" t="str">
        <f>IF(VLOOKUP(D9123,'Resources Final'!A:E,5,FALSE)=0,"",VLOOKUP(D9123,'Resources Final'!A:E,5,FALSE))</f>
        <v/>
      </c>
      <c r="N9123" s="7" t="str">
        <f>IF(VLOOKUP(D9123,'Resources Final'!A:F,6,FALSE)=0,"",VLOOKUP(D9123,'Resources Final'!A:F,6,FALSE))</f>
        <v/>
      </c>
      <c r="O9123" s="3" t="str">
        <f>IF(VLOOKUP(D9123,'Resources Final'!A:G,7,FALSE)=0,"",VLOOKUP(D9123,'Resources Final'!A:G,7,FALSE))</f>
        <v/>
      </c>
    </row>
    <row r="9124" spans="1:15" x14ac:dyDescent="0.2">
      <c r="A9124" s="11">
        <v>990</v>
      </c>
      <c r="B9124" s="11" t="str">
        <f t="shared" si="157"/>
        <v>Fred C. and Mary R. Koch Foundation_Bell, Brandi20152000</v>
      </c>
      <c r="C9124" s="11" t="s">
        <v>4161</v>
      </c>
      <c r="D9124" s="11" t="s">
        <v>390</v>
      </c>
      <c r="E9124" s="11" t="s">
        <v>390</v>
      </c>
      <c r="F9124" s="4">
        <v>2000</v>
      </c>
      <c r="G9124" s="3">
        <v>2015</v>
      </c>
      <c r="H9124" s="3" t="s">
        <v>21</v>
      </c>
      <c r="I9124" s="12" t="s">
        <v>4162</v>
      </c>
      <c r="J9124" s="3">
        <v>51</v>
      </c>
      <c r="K9124" s="3" t="str">
        <f>IF(VLOOKUP(D9124,'Resources Final'!A:C,3,FALSE)=0,"",VLOOKUP(D9124,'Resources Final'!A:C,3,FALSE))</f>
        <v>Y</v>
      </c>
      <c r="L9124" s="3" t="str">
        <f>IF(VLOOKUP(D9124,'Resources Final'!A:D,4,FALSE)=0,"",VLOOKUP(D9124,'Resources Final'!A:D,4,FALSE))</f>
        <v/>
      </c>
      <c r="M9124" s="3" t="str">
        <f>IF(VLOOKUP(D9124,'Resources Final'!A:E,5,FALSE)=0,"",VLOOKUP(D9124,'Resources Final'!A:E,5,FALSE))</f>
        <v/>
      </c>
      <c r="N9124" s="7" t="str">
        <f>IF(VLOOKUP(D9124,'Resources Final'!A:F,6,FALSE)=0,"",VLOOKUP(D9124,'Resources Final'!A:F,6,FALSE))</f>
        <v/>
      </c>
      <c r="O9124" s="3" t="str">
        <f>IF(VLOOKUP(D9124,'Resources Final'!A:G,7,FALSE)=0,"",VLOOKUP(D9124,'Resources Final'!A:G,7,FALSE))</f>
        <v/>
      </c>
    </row>
    <row r="9125" spans="1:15" x14ac:dyDescent="0.2">
      <c r="A9125" s="11">
        <v>990</v>
      </c>
      <c r="B9125" s="11" t="str">
        <f t="shared" si="157"/>
        <v>Fred C. and Mary R. Koch Foundation_Alex, Brandon20152000</v>
      </c>
      <c r="C9125" s="11" t="s">
        <v>4161</v>
      </c>
      <c r="D9125" s="11" t="s">
        <v>144</v>
      </c>
      <c r="E9125" s="11" t="s">
        <v>144</v>
      </c>
      <c r="F9125" s="4">
        <v>2000</v>
      </c>
      <c r="G9125" s="3">
        <v>2015</v>
      </c>
      <c r="H9125" s="3" t="s">
        <v>21</v>
      </c>
      <c r="I9125" s="12" t="s">
        <v>4162</v>
      </c>
      <c r="J9125" s="3">
        <v>52</v>
      </c>
      <c r="K9125" s="3" t="str">
        <f>IF(VLOOKUP(D9125,'Resources Final'!A:C,3,FALSE)=0,"",VLOOKUP(D9125,'Resources Final'!A:C,3,FALSE))</f>
        <v>Y</v>
      </c>
      <c r="L9125" s="3" t="str">
        <f>IF(VLOOKUP(D9125,'Resources Final'!A:D,4,FALSE)=0,"",VLOOKUP(D9125,'Resources Final'!A:D,4,FALSE))</f>
        <v/>
      </c>
      <c r="M9125" s="3" t="str">
        <f>IF(VLOOKUP(D9125,'Resources Final'!A:E,5,FALSE)=0,"",VLOOKUP(D9125,'Resources Final'!A:E,5,FALSE))</f>
        <v/>
      </c>
      <c r="N9125" s="7" t="str">
        <f>IF(VLOOKUP(D9125,'Resources Final'!A:F,6,FALSE)=0,"",VLOOKUP(D9125,'Resources Final'!A:F,6,FALSE))</f>
        <v/>
      </c>
      <c r="O9125" s="3" t="str">
        <f>IF(VLOOKUP(D9125,'Resources Final'!A:G,7,FALSE)=0,"",VLOOKUP(D9125,'Resources Final'!A:G,7,FALSE))</f>
        <v/>
      </c>
    </row>
    <row r="9126" spans="1:15" x14ac:dyDescent="0.2">
      <c r="A9126" s="11">
        <v>990</v>
      </c>
      <c r="B9126" s="11" t="str">
        <f t="shared" si="157"/>
        <v>Fred C. and Mary R. Koch Foundation_McIntosh, Brandon20152000</v>
      </c>
      <c r="C9126" s="11" t="s">
        <v>4161</v>
      </c>
      <c r="D9126" s="11" t="s">
        <v>2393</v>
      </c>
      <c r="E9126" s="11" t="s">
        <v>2393</v>
      </c>
      <c r="F9126" s="4">
        <v>2000</v>
      </c>
      <c r="G9126" s="3">
        <v>2015</v>
      </c>
      <c r="H9126" s="3" t="s">
        <v>21</v>
      </c>
      <c r="I9126" s="12" t="s">
        <v>4162</v>
      </c>
      <c r="J9126" s="3">
        <v>53</v>
      </c>
      <c r="K9126" s="3" t="str">
        <f>IF(VLOOKUP(D9126,'Resources Final'!A:C,3,FALSE)=0,"",VLOOKUP(D9126,'Resources Final'!A:C,3,FALSE))</f>
        <v>Y</v>
      </c>
      <c r="L9126" s="3" t="str">
        <f>IF(VLOOKUP(D9126,'Resources Final'!A:D,4,FALSE)=0,"",VLOOKUP(D9126,'Resources Final'!A:D,4,FALSE))</f>
        <v/>
      </c>
      <c r="M9126" s="3" t="str">
        <f>IF(VLOOKUP(D9126,'Resources Final'!A:E,5,FALSE)=0,"",VLOOKUP(D9126,'Resources Final'!A:E,5,FALSE))</f>
        <v/>
      </c>
      <c r="N9126" s="7" t="str">
        <f>IF(VLOOKUP(D9126,'Resources Final'!A:F,6,FALSE)=0,"",VLOOKUP(D9126,'Resources Final'!A:F,6,FALSE))</f>
        <v/>
      </c>
      <c r="O9126" s="3" t="str">
        <f>IF(VLOOKUP(D9126,'Resources Final'!A:G,7,FALSE)=0,"",VLOOKUP(D9126,'Resources Final'!A:G,7,FALSE))</f>
        <v/>
      </c>
    </row>
    <row r="9127" spans="1:15" x14ac:dyDescent="0.2">
      <c r="A9127" s="11">
        <v>990</v>
      </c>
      <c r="B9127" s="11" t="str">
        <f t="shared" si="157"/>
        <v>Fred C. and Mary R. Koch Foundation_Mousley, Brendan20152000</v>
      </c>
      <c r="C9127" s="11" t="s">
        <v>4161</v>
      </c>
      <c r="D9127" s="11" t="s">
        <v>2550</v>
      </c>
      <c r="E9127" s="11" t="s">
        <v>2550</v>
      </c>
      <c r="F9127" s="4">
        <v>2000</v>
      </c>
      <c r="G9127" s="3">
        <v>2015</v>
      </c>
      <c r="H9127" s="3" t="s">
        <v>21</v>
      </c>
      <c r="I9127" s="12" t="s">
        <v>4162</v>
      </c>
      <c r="J9127" s="3">
        <v>54</v>
      </c>
      <c r="K9127" s="3" t="str">
        <f>IF(VLOOKUP(D9127,'Resources Final'!A:C,3,FALSE)=0,"",VLOOKUP(D9127,'Resources Final'!A:C,3,FALSE))</f>
        <v>Y</v>
      </c>
      <c r="L9127" s="3" t="str">
        <f>IF(VLOOKUP(D9127,'Resources Final'!A:D,4,FALSE)=0,"",VLOOKUP(D9127,'Resources Final'!A:D,4,FALSE))</f>
        <v/>
      </c>
      <c r="M9127" s="3" t="str">
        <f>IF(VLOOKUP(D9127,'Resources Final'!A:E,5,FALSE)=0,"",VLOOKUP(D9127,'Resources Final'!A:E,5,FALSE))</f>
        <v/>
      </c>
      <c r="N9127" s="7" t="str">
        <f>IF(VLOOKUP(D9127,'Resources Final'!A:F,6,FALSE)=0,"",VLOOKUP(D9127,'Resources Final'!A:F,6,FALSE))</f>
        <v/>
      </c>
      <c r="O9127" s="3" t="str">
        <f>IF(VLOOKUP(D9127,'Resources Final'!A:G,7,FALSE)=0,"",VLOOKUP(D9127,'Resources Final'!A:G,7,FALSE))</f>
        <v/>
      </c>
    </row>
    <row r="9128" spans="1:15" x14ac:dyDescent="0.2">
      <c r="A9128" s="11">
        <v>990</v>
      </c>
      <c r="B9128" s="11" t="str">
        <f t="shared" si="157"/>
        <v>Fred C. and Mary R. Koch Foundation_Westemeir, Brenna20152000</v>
      </c>
      <c r="C9128" s="11" t="s">
        <v>4161</v>
      </c>
      <c r="D9128" s="11" t="s">
        <v>3981</v>
      </c>
      <c r="E9128" s="11" t="s">
        <v>3981</v>
      </c>
      <c r="F9128" s="4">
        <v>2000</v>
      </c>
      <c r="G9128" s="3">
        <v>2015</v>
      </c>
      <c r="H9128" s="3" t="s">
        <v>21</v>
      </c>
      <c r="I9128" s="12" t="s">
        <v>4162</v>
      </c>
      <c r="J9128" s="3">
        <v>55</v>
      </c>
      <c r="K9128" s="3" t="str">
        <f>IF(VLOOKUP(D9128,'Resources Final'!A:C,3,FALSE)=0,"",VLOOKUP(D9128,'Resources Final'!A:C,3,FALSE))</f>
        <v>Y</v>
      </c>
      <c r="L9128" s="3" t="str">
        <f>IF(VLOOKUP(D9128,'Resources Final'!A:D,4,FALSE)=0,"",VLOOKUP(D9128,'Resources Final'!A:D,4,FALSE))</f>
        <v/>
      </c>
      <c r="M9128" s="3" t="str">
        <f>IF(VLOOKUP(D9128,'Resources Final'!A:E,5,FALSE)=0,"",VLOOKUP(D9128,'Resources Final'!A:E,5,FALSE))</f>
        <v/>
      </c>
      <c r="N9128" s="7" t="str">
        <f>IF(VLOOKUP(D9128,'Resources Final'!A:F,6,FALSE)=0,"",VLOOKUP(D9128,'Resources Final'!A:F,6,FALSE))</f>
        <v/>
      </c>
      <c r="O9128" s="3" t="str">
        <f>IF(VLOOKUP(D9128,'Resources Final'!A:G,7,FALSE)=0,"",VLOOKUP(D9128,'Resources Final'!A:G,7,FALSE))</f>
        <v/>
      </c>
    </row>
    <row r="9129" spans="1:15" x14ac:dyDescent="0.2">
      <c r="A9129" s="11">
        <v>990</v>
      </c>
      <c r="B9129" s="11" t="str">
        <f t="shared" si="157"/>
        <v>Fred C. and Mary R. Koch Foundation_Rush, Bridget20152000</v>
      </c>
      <c r="C9129" s="11" t="s">
        <v>4161</v>
      </c>
      <c r="D9129" s="11" t="s">
        <v>3143</v>
      </c>
      <c r="E9129" s="11" t="s">
        <v>3143</v>
      </c>
      <c r="F9129" s="4">
        <v>2000</v>
      </c>
      <c r="G9129" s="3">
        <v>2015</v>
      </c>
      <c r="H9129" s="3" t="s">
        <v>21</v>
      </c>
      <c r="I9129" s="12" t="s">
        <v>4162</v>
      </c>
      <c r="J9129" s="3">
        <v>56</v>
      </c>
      <c r="K9129" s="3" t="str">
        <f>IF(VLOOKUP(D9129,'Resources Final'!A:C,3,FALSE)=0,"",VLOOKUP(D9129,'Resources Final'!A:C,3,FALSE))</f>
        <v>Y</v>
      </c>
      <c r="L9129" s="3" t="str">
        <f>IF(VLOOKUP(D9129,'Resources Final'!A:D,4,FALSE)=0,"",VLOOKUP(D9129,'Resources Final'!A:D,4,FALSE))</f>
        <v/>
      </c>
      <c r="M9129" s="3" t="str">
        <f>IF(VLOOKUP(D9129,'Resources Final'!A:E,5,FALSE)=0,"",VLOOKUP(D9129,'Resources Final'!A:E,5,FALSE))</f>
        <v/>
      </c>
      <c r="N9129" s="7" t="str">
        <f>IF(VLOOKUP(D9129,'Resources Final'!A:F,6,FALSE)=0,"",VLOOKUP(D9129,'Resources Final'!A:F,6,FALSE))</f>
        <v/>
      </c>
      <c r="O9129" s="3" t="str">
        <f>IF(VLOOKUP(D9129,'Resources Final'!A:G,7,FALSE)=0,"",VLOOKUP(D9129,'Resources Final'!A:G,7,FALSE))</f>
        <v/>
      </c>
    </row>
    <row r="9130" spans="1:15" x14ac:dyDescent="0.2">
      <c r="A9130" s="11">
        <v>990</v>
      </c>
      <c r="B9130" s="11" t="str">
        <f t="shared" si="157"/>
        <v>Fred C. and Mary R. Koch Foundation_McEachern, Brittany20152000</v>
      </c>
      <c r="C9130" s="11" t="s">
        <v>4161</v>
      </c>
      <c r="D9130" s="11" t="s">
        <v>2382</v>
      </c>
      <c r="E9130" s="11" t="s">
        <v>2382</v>
      </c>
      <c r="F9130" s="4">
        <v>2000</v>
      </c>
      <c r="G9130" s="3">
        <v>2015</v>
      </c>
      <c r="H9130" s="3" t="s">
        <v>21</v>
      </c>
      <c r="I9130" s="12" t="s">
        <v>4162</v>
      </c>
      <c r="J9130" s="3">
        <v>57</v>
      </c>
      <c r="K9130" s="3" t="str">
        <f>IF(VLOOKUP(D9130,'Resources Final'!A:C,3,FALSE)=0,"",VLOOKUP(D9130,'Resources Final'!A:C,3,FALSE))</f>
        <v>Y</v>
      </c>
      <c r="L9130" s="3" t="str">
        <f>IF(VLOOKUP(D9130,'Resources Final'!A:D,4,FALSE)=0,"",VLOOKUP(D9130,'Resources Final'!A:D,4,FALSE))</f>
        <v/>
      </c>
      <c r="M9130" s="3" t="str">
        <f>IF(VLOOKUP(D9130,'Resources Final'!A:E,5,FALSE)=0,"",VLOOKUP(D9130,'Resources Final'!A:E,5,FALSE))</f>
        <v/>
      </c>
      <c r="N9130" s="7" t="str">
        <f>IF(VLOOKUP(D9130,'Resources Final'!A:F,6,FALSE)=0,"",VLOOKUP(D9130,'Resources Final'!A:F,6,FALSE))</f>
        <v/>
      </c>
      <c r="O9130" s="3" t="str">
        <f>IF(VLOOKUP(D9130,'Resources Final'!A:G,7,FALSE)=0,"",VLOOKUP(D9130,'Resources Final'!A:G,7,FALSE))</f>
        <v/>
      </c>
    </row>
    <row r="9131" spans="1:15" x14ac:dyDescent="0.2">
      <c r="A9131" s="11">
        <v>990</v>
      </c>
      <c r="B9131" s="11" t="str">
        <f t="shared" si="157"/>
        <v>Fred C. and Mary R. Koch Foundation_Becker, Brogan20152000</v>
      </c>
      <c r="C9131" s="11" t="s">
        <v>4161</v>
      </c>
      <c r="D9131" s="11" t="s">
        <v>377</v>
      </c>
      <c r="E9131" s="11" t="s">
        <v>377</v>
      </c>
      <c r="F9131" s="4">
        <v>2000</v>
      </c>
      <c r="G9131" s="3">
        <v>2015</v>
      </c>
      <c r="H9131" s="3" t="s">
        <v>21</v>
      </c>
      <c r="I9131" s="12" t="s">
        <v>4162</v>
      </c>
      <c r="J9131" s="3">
        <v>58</v>
      </c>
      <c r="K9131" s="3" t="str">
        <f>IF(VLOOKUP(D9131,'Resources Final'!A:C,3,FALSE)=0,"",VLOOKUP(D9131,'Resources Final'!A:C,3,FALSE))</f>
        <v>Y</v>
      </c>
      <c r="L9131" s="3" t="str">
        <f>IF(VLOOKUP(D9131,'Resources Final'!A:D,4,FALSE)=0,"",VLOOKUP(D9131,'Resources Final'!A:D,4,FALSE))</f>
        <v/>
      </c>
      <c r="M9131" s="3" t="str">
        <f>IF(VLOOKUP(D9131,'Resources Final'!A:E,5,FALSE)=0,"",VLOOKUP(D9131,'Resources Final'!A:E,5,FALSE))</f>
        <v/>
      </c>
      <c r="N9131" s="7" t="str">
        <f>IF(VLOOKUP(D9131,'Resources Final'!A:F,6,FALSE)=0,"",VLOOKUP(D9131,'Resources Final'!A:F,6,FALSE))</f>
        <v/>
      </c>
      <c r="O9131" s="3" t="str">
        <f>IF(VLOOKUP(D9131,'Resources Final'!A:G,7,FALSE)=0,"",VLOOKUP(D9131,'Resources Final'!A:G,7,FALSE))</f>
        <v/>
      </c>
    </row>
    <row r="9132" spans="1:15" x14ac:dyDescent="0.2">
      <c r="A9132" s="11">
        <v>990</v>
      </c>
      <c r="B9132" s="11" t="str">
        <f t="shared" si="157"/>
        <v>Fred C. and Mary R. Koch Foundation_Senior Callista20152000</v>
      </c>
      <c r="C9132" s="11" t="s">
        <v>4161</v>
      </c>
      <c r="D9132" s="11" t="s">
        <v>3283</v>
      </c>
      <c r="E9132" s="11" t="s">
        <v>3283</v>
      </c>
      <c r="F9132" s="4">
        <v>2000</v>
      </c>
      <c r="G9132" s="3">
        <v>2015</v>
      </c>
      <c r="H9132" s="3" t="s">
        <v>21</v>
      </c>
      <c r="I9132" s="12" t="s">
        <v>4162</v>
      </c>
      <c r="J9132" s="3">
        <v>59</v>
      </c>
      <c r="K9132" s="3" t="str">
        <f>IF(VLOOKUP(D9132,'Resources Final'!A:C,3,FALSE)=0,"",VLOOKUP(D9132,'Resources Final'!A:C,3,FALSE))</f>
        <v>Y</v>
      </c>
      <c r="L9132" s="3" t="str">
        <f>IF(VLOOKUP(D9132,'Resources Final'!A:D,4,FALSE)=0,"",VLOOKUP(D9132,'Resources Final'!A:D,4,FALSE))</f>
        <v/>
      </c>
      <c r="M9132" s="3" t="str">
        <f>IF(VLOOKUP(D9132,'Resources Final'!A:E,5,FALSE)=0,"",VLOOKUP(D9132,'Resources Final'!A:E,5,FALSE))</f>
        <v/>
      </c>
      <c r="N9132" s="7" t="str">
        <f>IF(VLOOKUP(D9132,'Resources Final'!A:F,6,FALSE)=0,"",VLOOKUP(D9132,'Resources Final'!A:F,6,FALSE))</f>
        <v/>
      </c>
      <c r="O9132" s="3" t="str">
        <f>IF(VLOOKUP(D9132,'Resources Final'!A:G,7,FALSE)=0,"",VLOOKUP(D9132,'Resources Final'!A:G,7,FALSE))</f>
        <v/>
      </c>
    </row>
    <row r="9133" spans="1:15" x14ac:dyDescent="0.2">
      <c r="A9133" s="11">
        <v>990</v>
      </c>
      <c r="B9133" s="11" t="str">
        <f t="shared" si="157"/>
        <v>Fred C. and Mary R. Koch Foundation_Jones, Cameron20152000</v>
      </c>
      <c r="C9133" s="11" t="s">
        <v>4161</v>
      </c>
      <c r="D9133" s="11" t="s">
        <v>1871</v>
      </c>
      <c r="E9133" s="11" t="s">
        <v>1871</v>
      </c>
      <c r="F9133" s="4">
        <v>2000</v>
      </c>
      <c r="G9133" s="3">
        <v>2015</v>
      </c>
      <c r="H9133" s="3" t="s">
        <v>21</v>
      </c>
      <c r="I9133" s="12" t="s">
        <v>4162</v>
      </c>
      <c r="J9133" s="3">
        <v>60</v>
      </c>
      <c r="K9133" s="3" t="str">
        <f>IF(VLOOKUP(D9133,'Resources Final'!A:C,3,FALSE)=0,"",VLOOKUP(D9133,'Resources Final'!A:C,3,FALSE))</f>
        <v>Y</v>
      </c>
      <c r="L9133" s="3" t="str">
        <f>IF(VLOOKUP(D9133,'Resources Final'!A:D,4,FALSE)=0,"",VLOOKUP(D9133,'Resources Final'!A:D,4,FALSE))</f>
        <v/>
      </c>
      <c r="M9133" s="3" t="str">
        <f>IF(VLOOKUP(D9133,'Resources Final'!A:E,5,FALSE)=0,"",VLOOKUP(D9133,'Resources Final'!A:E,5,FALSE))</f>
        <v/>
      </c>
      <c r="N9133" s="7" t="str">
        <f>IF(VLOOKUP(D9133,'Resources Final'!A:F,6,FALSE)=0,"",VLOOKUP(D9133,'Resources Final'!A:F,6,FALSE))</f>
        <v/>
      </c>
      <c r="O9133" s="3" t="str">
        <f>IF(VLOOKUP(D9133,'Resources Final'!A:G,7,FALSE)=0,"",VLOOKUP(D9133,'Resources Final'!A:G,7,FALSE))</f>
        <v/>
      </c>
    </row>
    <row r="9134" spans="1:15" x14ac:dyDescent="0.2">
      <c r="A9134" s="11">
        <v>990</v>
      </c>
      <c r="B9134" s="11" t="str">
        <f t="shared" si="157"/>
        <v>Fred C. and Mary R. Koch Foundation_Go, Caroline20152000</v>
      </c>
      <c r="C9134" s="11" t="s">
        <v>4161</v>
      </c>
      <c r="D9134" s="11" t="s">
        <v>1412</v>
      </c>
      <c r="E9134" s="11" t="s">
        <v>1412</v>
      </c>
      <c r="F9134" s="4">
        <v>2000</v>
      </c>
      <c r="G9134" s="3">
        <v>2015</v>
      </c>
      <c r="H9134" s="3" t="s">
        <v>21</v>
      </c>
      <c r="I9134" s="12" t="s">
        <v>4162</v>
      </c>
      <c r="J9134" s="3">
        <v>61</v>
      </c>
      <c r="K9134" s="3" t="str">
        <f>IF(VLOOKUP(D9134,'Resources Final'!A:C,3,FALSE)=0,"",VLOOKUP(D9134,'Resources Final'!A:C,3,FALSE))</f>
        <v>Y</v>
      </c>
      <c r="L9134" s="3" t="str">
        <f>IF(VLOOKUP(D9134,'Resources Final'!A:D,4,FALSE)=0,"",VLOOKUP(D9134,'Resources Final'!A:D,4,FALSE))</f>
        <v/>
      </c>
      <c r="M9134" s="3" t="str">
        <f>IF(VLOOKUP(D9134,'Resources Final'!A:E,5,FALSE)=0,"",VLOOKUP(D9134,'Resources Final'!A:E,5,FALSE))</f>
        <v/>
      </c>
      <c r="N9134" s="7" t="str">
        <f>IF(VLOOKUP(D9134,'Resources Final'!A:F,6,FALSE)=0,"",VLOOKUP(D9134,'Resources Final'!A:F,6,FALSE))</f>
        <v/>
      </c>
      <c r="O9134" s="3" t="str">
        <f>IF(VLOOKUP(D9134,'Resources Final'!A:G,7,FALSE)=0,"",VLOOKUP(D9134,'Resources Final'!A:G,7,FALSE))</f>
        <v/>
      </c>
    </row>
    <row r="9135" spans="1:15" x14ac:dyDescent="0.2">
      <c r="A9135" s="11">
        <v>990</v>
      </c>
      <c r="B9135" s="11" t="str">
        <f t="shared" si="157"/>
        <v>Fred C. and Mary R. Koch Foundation_Menkes, Caroline20152000</v>
      </c>
      <c r="C9135" s="11" t="s">
        <v>4161</v>
      </c>
      <c r="D9135" s="11" t="s">
        <v>2427</v>
      </c>
      <c r="E9135" s="11" t="s">
        <v>2427</v>
      </c>
      <c r="F9135" s="4">
        <v>2000</v>
      </c>
      <c r="G9135" s="3">
        <v>2015</v>
      </c>
      <c r="H9135" s="3" t="s">
        <v>21</v>
      </c>
      <c r="I9135" s="12" t="s">
        <v>4162</v>
      </c>
      <c r="J9135" s="3">
        <v>62</v>
      </c>
      <c r="K9135" s="3" t="str">
        <f>IF(VLOOKUP(D9135,'Resources Final'!A:C,3,FALSE)=0,"",VLOOKUP(D9135,'Resources Final'!A:C,3,FALSE))</f>
        <v>Y</v>
      </c>
      <c r="L9135" s="3" t="str">
        <f>IF(VLOOKUP(D9135,'Resources Final'!A:D,4,FALSE)=0,"",VLOOKUP(D9135,'Resources Final'!A:D,4,FALSE))</f>
        <v/>
      </c>
      <c r="M9135" s="3" t="str">
        <f>IF(VLOOKUP(D9135,'Resources Final'!A:E,5,FALSE)=0,"",VLOOKUP(D9135,'Resources Final'!A:E,5,FALSE))</f>
        <v/>
      </c>
      <c r="N9135" s="7" t="str">
        <f>IF(VLOOKUP(D9135,'Resources Final'!A:F,6,FALSE)=0,"",VLOOKUP(D9135,'Resources Final'!A:F,6,FALSE))</f>
        <v/>
      </c>
      <c r="O9135" s="3" t="str">
        <f>IF(VLOOKUP(D9135,'Resources Final'!A:G,7,FALSE)=0,"",VLOOKUP(D9135,'Resources Final'!A:G,7,FALSE))</f>
        <v/>
      </c>
    </row>
    <row r="9136" spans="1:15" x14ac:dyDescent="0.2">
      <c r="A9136" s="11">
        <v>990</v>
      </c>
      <c r="B9136" s="11" t="str">
        <f t="shared" si="157"/>
        <v>Fred C. and Mary R. Koch Foundation_Franz, Carter20152000</v>
      </c>
      <c r="C9136" s="11" t="s">
        <v>4161</v>
      </c>
      <c r="D9136" s="11" t="s">
        <v>1276</v>
      </c>
      <c r="E9136" s="11" t="s">
        <v>1276</v>
      </c>
      <c r="F9136" s="4">
        <v>2000</v>
      </c>
      <c r="G9136" s="3">
        <v>2015</v>
      </c>
      <c r="H9136" s="3" t="s">
        <v>21</v>
      </c>
      <c r="I9136" s="12" t="s">
        <v>4162</v>
      </c>
      <c r="J9136" s="3">
        <v>63</v>
      </c>
      <c r="K9136" s="3" t="str">
        <f>IF(VLOOKUP(D9136,'Resources Final'!A:C,3,FALSE)=0,"",VLOOKUP(D9136,'Resources Final'!A:C,3,FALSE))</f>
        <v>Y</v>
      </c>
      <c r="L9136" s="3" t="str">
        <f>IF(VLOOKUP(D9136,'Resources Final'!A:D,4,FALSE)=0,"",VLOOKUP(D9136,'Resources Final'!A:D,4,FALSE))</f>
        <v/>
      </c>
      <c r="M9136" s="3" t="str">
        <f>IF(VLOOKUP(D9136,'Resources Final'!A:E,5,FALSE)=0,"",VLOOKUP(D9136,'Resources Final'!A:E,5,FALSE))</f>
        <v/>
      </c>
      <c r="N9136" s="7" t="str">
        <f>IF(VLOOKUP(D9136,'Resources Final'!A:F,6,FALSE)=0,"",VLOOKUP(D9136,'Resources Final'!A:F,6,FALSE))</f>
        <v/>
      </c>
      <c r="O9136" s="3" t="str">
        <f>IF(VLOOKUP(D9136,'Resources Final'!A:G,7,FALSE)=0,"",VLOOKUP(D9136,'Resources Final'!A:G,7,FALSE))</f>
        <v/>
      </c>
    </row>
    <row r="9137" spans="1:15" x14ac:dyDescent="0.2">
      <c r="A9137" s="11">
        <v>990</v>
      </c>
      <c r="B9137" s="11" t="str">
        <f t="shared" si="157"/>
        <v>Fred C. and Mary R. Koch Foundation_Kolbeck, Casey20152000</v>
      </c>
      <c r="C9137" s="11" t="s">
        <v>4161</v>
      </c>
      <c r="D9137" s="11" t="s">
        <v>2021</v>
      </c>
      <c r="E9137" s="11" t="s">
        <v>2021</v>
      </c>
      <c r="F9137" s="4">
        <v>2000</v>
      </c>
      <c r="G9137" s="3">
        <v>2015</v>
      </c>
      <c r="H9137" s="3" t="s">
        <v>21</v>
      </c>
      <c r="I9137" s="12" t="s">
        <v>4162</v>
      </c>
      <c r="J9137" s="3">
        <v>64</v>
      </c>
      <c r="K9137" s="3" t="str">
        <f>IF(VLOOKUP(D9137,'Resources Final'!A:C,3,FALSE)=0,"",VLOOKUP(D9137,'Resources Final'!A:C,3,FALSE))</f>
        <v>Y</v>
      </c>
      <c r="L9137" s="3" t="str">
        <f>IF(VLOOKUP(D9137,'Resources Final'!A:D,4,FALSE)=0,"",VLOOKUP(D9137,'Resources Final'!A:D,4,FALSE))</f>
        <v/>
      </c>
      <c r="M9137" s="3" t="str">
        <f>IF(VLOOKUP(D9137,'Resources Final'!A:E,5,FALSE)=0,"",VLOOKUP(D9137,'Resources Final'!A:E,5,FALSE))</f>
        <v/>
      </c>
      <c r="N9137" s="7" t="str">
        <f>IF(VLOOKUP(D9137,'Resources Final'!A:F,6,FALSE)=0,"",VLOOKUP(D9137,'Resources Final'!A:F,6,FALSE))</f>
        <v/>
      </c>
      <c r="O9137" s="3" t="str">
        <f>IF(VLOOKUP(D9137,'Resources Final'!A:G,7,FALSE)=0,"",VLOOKUP(D9137,'Resources Final'!A:G,7,FALSE))</f>
        <v/>
      </c>
    </row>
    <row r="9138" spans="1:15" x14ac:dyDescent="0.2">
      <c r="A9138" s="11">
        <v>990</v>
      </c>
      <c r="B9138" s="11" t="str">
        <f t="shared" si="157"/>
        <v>Fred C. and Mary R. Koch Foundation_Evans, Cathleen20152000</v>
      </c>
      <c r="C9138" s="11" t="s">
        <v>4161</v>
      </c>
      <c r="D9138" s="11" t="s">
        <v>1170</v>
      </c>
      <c r="E9138" s="11" t="s">
        <v>1170</v>
      </c>
      <c r="F9138" s="4">
        <v>2000</v>
      </c>
      <c r="G9138" s="3">
        <v>2015</v>
      </c>
      <c r="H9138" s="3" t="s">
        <v>21</v>
      </c>
      <c r="I9138" s="12" t="s">
        <v>4162</v>
      </c>
      <c r="J9138" s="3">
        <v>65</v>
      </c>
      <c r="K9138" s="3" t="str">
        <f>IF(VLOOKUP(D9138,'Resources Final'!A:C,3,FALSE)=0,"",VLOOKUP(D9138,'Resources Final'!A:C,3,FALSE))</f>
        <v>Y</v>
      </c>
      <c r="L9138" s="3" t="str">
        <f>IF(VLOOKUP(D9138,'Resources Final'!A:D,4,FALSE)=0,"",VLOOKUP(D9138,'Resources Final'!A:D,4,FALSE))</f>
        <v/>
      </c>
      <c r="M9138" s="3" t="str">
        <f>IF(VLOOKUP(D9138,'Resources Final'!A:E,5,FALSE)=0,"",VLOOKUP(D9138,'Resources Final'!A:E,5,FALSE))</f>
        <v/>
      </c>
      <c r="N9138" s="7" t="str">
        <f>IF(VLOOKUP(D9138,'Resources Final'!A:F,6,FALSE)=0,"",VLOOKUP(D9138,'Resources Final'!A:F,6,FALSE))</f>
        <v/>
      </c>
      <c r="O9138" s="3" t="str">
        <f>IF(VLOOKUP(D9138,'Resources Final'!A:G,7,FALSE)=0,"",VLOOKUP(D9138,'Resources Final'!A:G,7,FALSE))</f>
        <v/>
      </c>
    </row>
    <row r="9139" spans="1:15" x14ac:dyDescent="0.2">
      <c r="A9139" s="11">
        <v>990</v>
      </c>
      <c r="B9139" s="11" t="str">
        <f t="shared" si="157"/>
        <v>Fred C. and Mary R. Koch Foundation_Hardeman, Charles20152000</v>
      </c>
      <c r="C9139" s="11" t="s">
        <v>4161</v>
      </c>
      <c r="D9139" s="11" t="s">
        <v>1520</v>
      </c>
      <c r="E9139" s="11" t="s">
        <v>1520</v>
      </c>
      <c r="F9139" s="4">
        <v>2000</v>
      </c>
      <c r="G9139" s="3">
        <v>2015</v>
      </c>
      <c r="H9139" s="3" t="s">
        <v>21</v>
      </c>
      <c r="I9139" s="12" t="s">
        <v>4162</v>
      </c>
      <c r="J9139" s="3">
        <v>66</v>
      </c>
      <c r="K9139" s="3" t="str">
        <f>IF(VLOOKUP(D9139,'Resources Final'!A:C,3,FALSE)=0,"",VLOOKUP(D9139,'Resources Final'!A:C,3,FALSE))</f>
        <v>Y</v>
      </c>
      <c r="L9139" s="3" t="str">
        <f>IF(VLOOKUP(D9139,'Resources Final'!A:D,4,FALSE)=0,"",VLOOKUP(D9139,'Resources Final'!A:D,4,FALSE))</f>
        <v/>
      </c>
      <c r="M9139" s="3" t="str">
        <f>IF(VLOOKUP(D9139,'Resources Final'!A:E,5,FALSE)=0,"",VLOOKUP(D9139,'Resources Final'!A:E,5,FALSE))</f>
        <v/>
      </c>
      <c r="N9139" s="7" t="str">
        <f>IF(VLOOKUP(D9139,'Resources Final'!A:F,6,FALSE)=0,"",VLOOKUP(D9139,'Resources Final'!A:F,6,FALSE))</f>
        <v/>
      </c>
      <c r="O9139" s="3" t="str">
        <f>IF(VLOOKUP(D9139,'Resources Final'!A:G,7,FALSE)=0,"",VLOOKUP(D9139,'Resources Final'!A:G,7,FALSE))</f>
        <v/>
      </c>
    </row>
    <row r="9140" spans="1:15" x14ac:dyDescent="0.2">
      <c r="A9140" s="11">
        <v>990</v>
      </c>
      <c r="B9140" s="11" t="str">
        <f t="shared" si="157"/>
        <v>Fred C. and Mary R. Koch Foundation_Holloway, Charles20152000</v>
      </c>
      <c r="C9140" s="11" t="s">
        <v>4161</v>
      </c>
      <c r="D9140" s="11" t="s">
        <v>1607</v>
      </c>
      <c r="E9140" s="11" t="s">
        <v>1607</v>
      </c>
      <c r="F9140" s="4">
        <v>2000</v>
      </c>
      <c r="G9140" s="3">
        <v>2015</v>
      </c>
      <c r="H9140" s="3" t="s">
        <v>21</v>
      </c>
      <c r="I9140" s="12" t="s">
        <v>4162</v>
      </c>
      <c r="J9140" s="3">
        <v>67</v>
      </c>
      <c r="K9140" s="3" t="str">
        <f>IF(VLOOKUP(D9140,'Resources Final'!A:C,3,FALSE)=0,"",VLOOKUP(D9140,'Resources Final'!A:C,3,FALSE))</f>
        <v>Y</v>
      </c>
      <c r="L9140" s="3" t="str">
        <f>IF(VLOOKUP(D9140,'Resources Final'!A:D,4,FALSE)=0,"",VLOOKUP(D9140,'Resources Final'!A:D,4,FALSE))</f>
        <v/>
      </c>
      <c r="M9140" s="3" t="str">
        <f>IF(VLOOKUP(D9140,'Resources Final'!A:E,5,FALSE)=0,"",VLOOKUP(D9140,'Resources Final'!A:E,5,FALSE))</f>
        <v/>
      </c>
      <c r="N9140" s="7" t="str">
        <f>IF(VLOOKUP(D9140,'Resources Final'!A:F,6,FALSE)=0,"",VLOOKUP(D9140,'Resources Final'!A:F,6,FALSE))</f>
        <v/>
      </c>
      <c r="O9140" s="3" t="str">
        <f>IF(VLOOKUP(D9140,'Resources Final'!A:G,7,FALSE)=0,"",VLOOKUP(D9140,'Resources Final'!A:G,7,FALSE))</f>
        <v/>
      </c>
    </row>
    <row r="9141" spans="1:15" x14ac:dyDescent="0.2">
      <c r="A9141" s="11">
        <v>990</v>
      </c>
      <c r="B9141" s="11" t="str">
        <f t="shared" si="157"/>
        <v>Fred C. and Mary R. Koch Foundation_Meyer, Christina20152000</v>
      </c>
      <c r="C9141" s="11" t="s">
        <v>4161</v>
      </c>
      <c r="D9141" s="11" t="s">
        <v>2441</v>
      </c>
      <c r="E9141" s="11" t="s">
        <v>2441</v>
      </c>
      <c r="F9141" s="4">
        <v>2000</v>
      </c>
      <c r="G9141" s="3">
        <v>2015</v>
      </c>
      <c r="H9141" s="3" t="s">
        <v>21</v>
      </c>
      <c r="I9141" s="12" t="s">
        <v>4162</v>
      </c>
      <c r="J9141" s="3">
        <v>68</v>
      </c>
      <c r="K9141" s="3" t="str">
        <f>IF(VLOOKUP(D9141,'Resources Final'!A:C,3,FALSE)=0,"",VLOOKUP(D9141,'Resources Final'!A:C,3,FALSE))</f>
        <v>Y</v>
      </c>
      <c r="L9141" s="3" t="str">
        <f>IF(VLOOKUP(D9141,'Resources Final'!A:D,4,FALSE)=0,"",VLOOKUP(D9141,'Resources Final'!A:D,4,FALSE))</f>
        <v/>
      </c>
      <c r="M9141" s="3" t="str">
        <f>IF(VLOOKUP(D9141,'Resources Final'!A:E,5,FALSE)=0,"",VLOOKUP(D9141,'Resources Final'!A:E,5,FALSE))</f>
        <v/>
      </c>
      <c r="N9141" s="7" t="str">
        <f>IF(VLOOKUP(D9141,'Resources Final'!A:F,6,FALSE)=0,"",VLOOKUP(D9141,'Resources Final'!A:F,6,FALSE))</f>
        <v/>
      </c>
      <c r="O9141" s="3" t="str">
        <f>IF(VLOOKUP(D9141,'Resources Final'!A:G,7,FALSE)=0,"",VLOOKUP(D9141,'Resources Final'!A:G,7,FALSE))</f>
        <v/>
      </c>
    </row>
    <row r="9142" spans="1:15" x14ac:dyDescent="0.2">
      <c r="A9142" s="11">
        <v>990</v>
      </c>
      <c r="B9142" s="11" t="str">
        <f t="shared" si="157"/>
        <v>Fred C. and Mary R. Koch Foundation_Gibson, Christopher20152000</v>
      </c>
      <c r="C9142" s="11" t="s">
        <v>4161</v>
      </c>
      <c r="D9142" s="11" t="s">
        <v>1396</v>
      </c>
      <c r="E9142" s="11" t="s">
        <v>1396</v>
      </c>
      <c r="F9142" s="4">
        <v>2000</v>
      </c>
      <c r="G9142" s="3">
        <v>2015</v>
      </c>
      <c r="H9142" s="3" t="s">
        <v>21</v>
      </c>
      <c r="I9142" s="12" t="s">
        <v>4162</v>
      </c>
      <c r="J9142" s="3">
        <v>69</v>
      </c>
      <c r="K9142" s="3" t="str">
        <f>IF(VLOOKUP(D9142,'Resources Final'!A:C,3,FALSE)=0,"",VLOOKUP(D9142,'Resources Final'!A:C,3,FALSE))</f>
        <v>Y</v>
      </c>
      <c r="L9142" s="3" t="str">
        <f>IF(VLOOKUP(D9142,'Resources Final'!A:D,4,FALSE)=0,"",VLOOKUP(D9142,'Resources Final'!A:D,4,FALSE))</f>
        <v/>
      </c>
      <c r="M9142" s="3" t="str">
        <f>IF(VLOOKUP(D9142,'Resources Final'!A:E,5,FALSE)=0,"",VLOOKUP(D9142,'Resources Final'!A:E,5,FALSE))</f>
        <v/>
      </c>
      <c r="N9142" s="7" t="str">
        <f>IF(VLOOKUP(D9142,'Resources Final'!A:F,6,FALSE)=0,"",VLOOKUP(D9142,'Resources Final'!A:F,6,FALSE))</f>
        <v/>
      </c>
      <c r="O9142" s="3" t="str">
        <f>IF(VLOOKUP(D9142,'Resources Final'!A:G,7,FALSE)=0,"",VLOOKUP(D9142,'Resources Final'!A:G,7,FALSE))</f>
        <v/>
      </c>
    </row>
    <row r="9143" spans="1:15" x14ac:dyDescent="0.2">
      <c r="A9143" s="11">
        <v>990</v>
      </c>
      <c r="B9143" s="11" t="str">
        <f t="shared" si="157"/>
        <v>Fred C. and Mary R. Koch Foundation_Mason, Christopher20152000</v>
      </c>
      <c r="C9143" s="11" t="s">
        <v>4161</v>
      </c>
      <c r="D9143" s="11" t="s">
        <v>2348</v>
      </c>
      <c r="E9143" s="11" t="s">
        <v>2348</v>
      </c>
      <c r="F9143" s="4">
        <v>2000</v>
      </c>
      <c r="G9143" s="3">
        <v>2015</v>
      </c>
      <c r="H9143" s="3" t="s">
        <v>21</v>
      </c>
      <c r="I9143" s="12" t="s">
        <v>4162</v>
      </c>
      <c r="J9143" s="3">
        <v>70</v>
      </c>
      <c r="K9143" s="3" t="str">
        <f>IF(VLOOKUP(D9143,'Resources Final'!A:C,3,FALSE)=0,"",VLOOKUP(D9143,'Resources Final'!A:C,3,FALSE))</f>
        <v>Y</v>
      </c>
      <c r="L9143" s="3" t="str">
        <f>IF(VLOOKUP(D9143,'Resources Final'!A:D,4,FALSE)=0,"",VLOOKUP(D9143,'Resources Final'!A:D,4,FALSE))</f>
        <v/>
      </c>
      <c r="M9143" s="3" t="str">
        <f>IF(VLOOKUP(D9143,'Resources Final'!A:E,5,FALSE)=0,"",VLOOKUP(D9143,'Resources Final'!A:E,5,FALSE))</f>
        <v/>
      </c>
      <c r="N9143" s="7" t="str">
        <f>IF(VLOOKUP(D9143,'Resources Final'!A:F,6,FALSE)=0,"",VLOOKUP(D9143,'Resources Final'!A:F,6,FALSE))</f>
        <v/>
      </c>
      <c r="O9143" s="3" t="str">
        <f>IF(VLOOKUP(D9143,'Resources Final'!A:G,7,FALSE)=0,"",VLOOKUP(D9143,'Resources Final'!A:G,7,FALSE))</f>
        <v/>
      </c>
    </row>
    <row r="9144" spans="1:15" x14ac:dyDescent="0.2">
      <c r="A9144" s="11">
        <v>990</v>
      </c>
      <c r="B9144" s="11" t="str">
        <f t="shared" si="157"/>
        <v>Fred C. and Mary R. Koch Foundation_Nichols, Cooper20152000</v>
      </c>
      <c r="C9144" s="11" t="s">
        <v>4161</v>
      </c>
      <c r="D9144" s="11" t="s">
        <v>2674</v>
      </c>
      <c r="E9144" s="11" t="s">
        <v>2674</v>
      </c>
      <c r="F9144" s="4">
        <v>2000</v>
      </c>
      <c r="G9144" s="3">
        <v>2015</v>
      </c>
      <c r="H9144" s="3" t="s">
        <v>21</v>
      </c>
      <c r="I9144" s="12" t="s">
        <v>4162</v>
      </c>
      <c r="J9144" s="3">
        <v>71</v>
      </c>
      <c r="K9144" s="3" t="str">
        <f>IF(VLOOKUP(D9144,'Resources Final'!A:C,3,FALSE)=0,"",VLOOKUP(D9144,'Resources Final'!A:C,3,FALSE))</f>
        <v>Y</v>
      </c>
      <c r="L9144" s="3" t="str">
        <f>IF(VLOOKUP(D9144,'Resources Final'!A:D,4,FALSE)=0,"",VLOOKUP(D9144,'Resources Final'!A:D,4,FALSE))</f>
        <v/>
      </c>
      <c r="M9144" s="3" t="str">
        <f>IF(VLOOKUP(D9144,'Resources Final'!A:E,5,FALSE)=0,"",VLOOKUP(D9144,'Resources Final'!A:E,5,FALSE))</f>
        <v/>
      </c>
      <c r="N9144" s="7" t="str">
        <f>IF(VLOOKUP(D9144,'Resources Final'!A:F,6,FALSE)=0,"",VLOOKUP(D9144,'Resources Final'!A:F,6,FALSE))</f>
        <v/>
      </c>
      <c r="O9144" s="3" t="str">
        <f>IF(VLOOKUP(D9144,'Resources Final'!A:G,7,FALSE)=0,"",VLOOKUP(D9144,'Resources Final'!A:G,7,FALSE))</f>
        <v/>
      </c>
    </row>
    <row r="9145" spans="1:15" x14ac:dyDescent="0.2">
      <c r="A9145" s="11">
        <v>990</v>
      </c>
      <c r="B9145" s="11" t="str">
        <f t="shared" si="157"/>
        <v>Fred C. and Mary R. Koch Foundation_Baukal, Courtney20152000</v>
      </c>
      <c r="C9145" s="11" t="s">
        <v>4161</v>
      </c>
      <c r="D9145" s="11" t="s">
        <v>365</v>
      </c>
      <c r="E9145" s="11" t="s">
        <v>365</v>
      </c>
      <c r="F9145" s="4">
        <v>2000</v>
      </c>
      <c r="G9145" s="3">
        <v>2015</v>
      </c>
      <c r="H9145" s="3" t="s">
        <v>21</v>
      </c>
      <c r="I9145" s="12" t="s">
        <v>4162</v>
      </c>
      <c r="J9145" s="3">
        <v>72</v>
      </c>
      <c r="K9145" s="3" t="str">
        <f>IF(VLOOKUP(D9145,'Resources Final'!A:C,3,FALSE)=0,"",VLOOKUP(D9145,'Resources Final'!A:C,3,FALSE))</f>
        <v>Y</v>
      </c>
      <c r="L9145" s="3" t="str">
        <f>IF(VLOOKUP(D9145,'Resources Final'!A:D,4,FALSE)=0,"",VLOOKUP(D9145,'Resources Final'!A:D,4,FALSE))</f>
        <v/>
      </c>
      <c r="M9145" s="3" t="str">
        <f>IF(VLOOKUP(D9145,'Resources Final'!A:E,5,FALSE)=0,"",VLOOKUP(D9145,'Resources Final'!A:E,5,FALSE))</f>
        <v/>
      </c>
      <c r="N9145" s="7" t="str">
        <f>IF(VLOOKUP(D9145,'Resources Final'!A:F,6,FALSE)=0,"",VLOOKUP(D9145,'Resources Final'!A:F,6,FALSE))</f>
        <v/>
      </c>
      <c r="O9145" s="3" t="str">
        <f>IF(VLOOKUP(D9145,'Resources Final'!A:G,7,FALSE)=0,"",VLOOKUP(D9145,'Resources Final'!A:G,7,FALSE))</f>
        <v/>
      </c>
    </row>
    <row r="9146" spans="1:15" x14ac:dyDescent="0.2">
      <c r="A9146" s="11">
        <v>990</v>
      </c>
      <c r="B9146" s="11" t="str">
        <f t="shared" si="157"/>
        <v>Fred C. and Mary R. Koch Foundation_Vinyard, Dana20152000</v>
      </c>
      <c r="C9146" s="11" t="s">
        <v>4161</v>
      </c>
      <c r="D9146" s="11" t="s">
        <v>3894</v>
      </c>
      <c r="E9146" s="11" t="s">
        <v>3894</v>
      </c>
      <c r="F9146" s="4">
        <v>2000</v>
      </c>
      <c r="G9146" s="3">
        <v>2015</v>
      </c>
      <c r="H9146" s="3" t="s">
        <v>21</v>
      </c>
      <c r="I9146" s="12" t="s">
        <v>4162</v>
      </c>
      <c r="J9146" s="3">
        <v>73</v>
      </c>
      <c r="K9146" s="3" t="str">
        <f>IF(VLOOKUP(D9146,'Resources Final'!A:C,3,FALSE)=0,"",VLOOKUP(D9146,'Resources Final'!A:C,3,FALSE))</f>
        <v>Y</v>
      </c>
      <c r="L9146" s="3" t="str">
        <f>IF(VLOOKUP(D9146,'Resources Final'!A:D,4,FALSE)=0,"",VLOOKUP(D9146,'Resources Final'!A:D,4,FALSE))</f>
        <v/>
      </c>
      <c r="M9146" s="3" t="str">
        <f>IF(VLOOKUP(D9146,'Resources Final'!A:E,5,FALSE)=0,"",VLOOKUP(D9146,'Resources Final'!A:E,5,FALSE))</f>
        <v/>
      </c>
      <c r="N9146" s="7" t="str">
        <f>IF(VLOOKUP(D9146,'Resources Final'!A:F,6,FALSE)=0,"",VLOOKUP(D9146,'Resources Final'!A:F,6,FALSE))</f>
        <v/>
      </c>
      <c r="O9146" s="3" t="str">
        <f>IF(VLOOKUP(D9146,'Resources Final'!A:G,7,FALSE)=0,"",VLOOKUP(D9146,'Resources Final'!A:G,7,FALSE))</f>
        <v/>
      </c>
    </row>
    <row r="9147" spans="1:15" x14ac:dyDescent="0.2">
      <c r="A9147" s="11">
        <v>990</v>
      </c>
      <c r="B9147" s="11" t="str">
        <f t="shared" si="157"/>
        <v>Fred C. and Mary R. Koch Foundation_Eggert, Daniel20152000</v>
      </c>
      <c r="C9147" s="11" t="s">
        <v>4161</v>
      </c>
      <c r="D9147" s="11" t="s">
        <v>1115</v>
      </c>
      <c r="E9147" s="11" t="s">
        <v>1115</v>
      </c>
      <c r="F9147" s="4">
        <v>2000</v>
      </c>
      <c r="G9147" s="3">
        <v>2015</v>
      </c>
      <c r="H9147" s="3" t="s">
        <v>21</v>
      </c>
      <c r="I9147" s="12" t="s">
        <v>4162</v>
      </c>
      <c r="J9147" s="3">
        <v>74</v>
      </c>
      <c r="K9147" s="3" t="str">
        <f>IF(VLOOKUP(D9147,'Resources Final'!A:C,3,FALSE)=0,"",VLOOKUP(D9147,'Resources Final'!A:C,3,FALSE))</f>
        <v>Y</v>
      </c>
      <c r="L9147" s="3" t="str">
        <f>IF(VLOOKUP(D9147,'Resources Final'!A:D,4,FALSE)=0,"",VLOOKUP(D9147,'Resources Final'!A:D,4,FALSE))</f>
        <v/>
      </c>
      <c r="M9147" s="3" t="str">
        <f>IF(VLOOKUP(D9147,'Resources Final'!A:E,5,FALSE)=0,"",VLOOKUP(D9147,'Resources Final'!A:E,5,FALSE))</f>
        <v/>
      </c>
      <c r="N9147" s="7" t="str">
        <f>IF(VLOOKUP(D9147,'Resources Final'!A:F,6,FALSE)=0,"",VLOOKUP(D9147,'Resources Final'!A:F,6,FALSE))</f>
        <v/>
      </c>
      <c r="O9147" s="3" t="str">
        <f>IF(VLOOKUP(D9147,'Resources Final'!A:G,7,FALSE)=0,"",VLOOKUP(D9147,'Resources Final'!A:G,7,FALSE))</f>
        <v/>
      </c>
    </row>
    <row r="9148" spans="1:15" x14ac:dyDescent="0.2">
      <c r="A9148" s="11">
        <v>990</v>
      </c>
      <c r="B9148" s="11" t="str">
        <f t="shared" si="157"/>
        <v>Fred C. and Mary R. Koch Foundation_Moran, Daniel20152000</v>
      </c>
      <c r="C9148" s="11" t="s">
        <v>4161</v>
      </c>
      <c r="D9148" s="11" t="s">
        <v>2526</v>
      </c>
      <c r="E9148" s="11" t="s">
        <v>2526</v>
      </c>
      <c r="F9148" s="4">
        <v>2000</v>
      </c>
      <c r="G9148" s="3">
        <v>2015</v>
      </c>
      <c r="H9148" s="3" t="s">
        <v>21</v>
      </c>
      <c r="I9148" s="12" t="s">
        <v>4162</v>
      </c>
      <c r="J9148" s="3">
        <v>75</v>
      </c>
      <c r="K9148" s="3" t="str">
        <f>IF(VLOOKUP(D9148,'Resources Final'!A:C,3,FALSE)=0,"",VLOOKUP(D9148,'Resources Final'!A:C,3,FALSE))</f>
        <v>Y</v>
      </c>
      <c r="L9148" s="3" t="str">
        <f>IF(VLOOKUP(D9148,'Resources Final'!A:D,4,FALSE)=0,"",VLOOKUP(D9148,'Resources Final'!A:D,4,FALSE))</f>
        <v/>
      </c>
      <c r="M9148" s="3" t="str">
        <f>IF(VLOOKUP(D9148,'Resources Final'!A:E,5,FALSE)=0,"",VLOOKUP(D9148,'Resources Final'!A:E,5,FALSE))</f>
        <v/>
      </c>
      <c r="N9148" s="7" t="str">
        <f>IF(VLOOKUP(D9148,'Resources Final'!A:F,6,FALSE)=0,"",VLOOKUP(D9148,'Resources Final'!A:F,6,FALSE))</f>
        <v/>
      </c>
      <c r="O9148" s="3" t="str">
        <f>IF(VLOOKUP(D9148,'Resources Final'!A:G,7,FALSE)=0,"",VLOOKUP(D9148,'Resources Final'!A:G,7,FALSE))</f>
        <v/>
      </c>
    </row>
    <row r="9149" spans="1:15" x14ac:dyDescent="0.2">
      <c r="A9149" s="11">
        <v>990</v>
      </c>
      <c r="B9149" s="11" t="str">
        <f t="shared" si="157"/>
        <v>Fred C. and Mary R. Koch Foundation_Marino, Danielle20152000</v>
      </c>
      <c r="C9149" s="11" t="s">
        <v>4161</v>
      </c>
      <c r="D9149" s="11" t="s">
        <v>2326</v>
      </c>
      <c r="E9149" s="11" t="s">
        <v>2326</v>
      </c>
      <c r="F9149" s="4">
        <v>2000</v>
      </c>
      <c r="G9149" s="3">
        <v>2015</v>
      </c>
      <c r="H9149" s="3" t="s">
        <v>21</v>
      </c>
      <c r="I9149" s="12" t="s">
        <v>4162</v>
      </c>
      <c r="J9149" s="3">
        <v>76</v>
      </c>
      <c r="K9149" s="3" t="str">
        <f>IF(VLOOKUP(D9149,'Resources Final'!A:C,3,FALSE)=0,"",VLOOKUP(D9149,'Resources Final'!A:C,3,FALSE))</f>
        <v>Y</v>
      </c>
      <c r="L9149" s="3" t="str">
        <f>IF(VLOOKUP(D9149,'Resources Final'!A:D,4,FALSE)=0,"",VLOOKUP(D9149,'Resources Final'!A:D,4,FALSE))</f>
        <v/>
      </c>
      <c r="M9149" s="3" t="str">
        <f>IF(VLOOKUP(D9149,'Resources Final'!A:E,5,FALSE)=0,"",VLOOKUP(D9149,'Resources Final'!A:E,5,FALSE))</f>
        <v/>
      </c>
      <c r="N9149" s="7" t="str">
        <f>IF(VLOOKUP(D9149,'Resources Final'!A:F,6,FALSE)=0,"",VLOOKUP(D9149,'Resources Final'!A:F,6,FALSE))</f>
        <v/>
      </c>
      <c r="O9149" s="3" t="str">
        <f>IF(VLOOKUP(D9149,'Resources Final'!A:G,7,FALSE)=0,"",VLOOKUP(D9149,'Resources Final'!A:G,7,FALSE))</f>
        <v/>
      </c>
    </row>
    <row r="9150" spans="1:15" x14ac:dyDescent="0.2">
      <c r="A9150" s="11">
        <v>990</v>
      </c>
      <c r="B9150" s="11" t="str">
        <f t="shared" si="157"/>
        <v>Fred C. and Mary R. Koch Foundation_Casey, David20152000</v>
      </c>
      <c r="C9150" s="11" t="s">
        <v>4161</v>
      </c>
      <c r="D9150" s="11" t="s">
        <v>627</v>
      </c>
      <c r="E9150" s="11" t="s">
        <v>627</v>
      </c>
      <c r="F9150" s="4">
        <v>2000</v>
      </c>
      <c r="G9150" s="3">
        <v>2015</v>
      </c>
      <c r="H9150" s="3" t="s">
        <v>21</v>
      </c>
      <c r="I9150" s="12" t="s">
        <v>4162</v>
      </c>
      <c r="J9150" s="3">
        <v>77</v>
      </c>
      <c r="K9150" s="3" t="str">
        <f>IF(VLOOKUP(D9150,'Resources Final'!A:C,3,FALSE)=0,"",VLOOKUP(D9150,'Resources Final'!A:C,3,FALSE))</f>
        <v>Y</v>
      </c>
      <c r="L9150" s="3" t="str">
        <f>IF(VLOOKUP(D9150,'Resources Final'!A:D,4,FALSE)=0,"",VLOOKUP(D9150,'Resources Final'!A:D,4,FALSE))</f>
        <v/>
      </c>
      <c r="M9150" s="3" t="str">
        <f>IF(VLOOKUP(D9150,'Resources Final'!A:E,5,FALSE)=0,"",VLOOKUP(D9150,'Resources Final'!A:E,5,FALSE))</f>
        <v/>
      </c>
      <c r="N9150" s="7" t="str">
        <f>IF(VLOOKUP(D9150,'Resources Final'!A:F,6,FALSE)=0,"",VLOOKUP(D9150,'Resources Final'!A:F,6,FALSE))</f>
        <v/>
      </c>
      <c r="O9150" s="3" t="str">
        <f>IF(VLOOKUP(D9150,'Resources Final'!A:G,7,FALSE)=0,"",VLOOKUP(D9150,'Resources Final'!A:G,7,FALSE))</f>
        <v/>
      </c>
    </row>
    <row r="9151" spans="1:15" x14ac:dyDescent="0.2">
      <c r="A9151" s="11">
        <v>990</v>
      </c>
      <c r="B9151" s="11" t="str">
        <f t="shared" si="157"/>
        <v>Fred C. and Mary R. Koch Foundation_Ewers, David20152000</v>
      </c>
      <c r="C9151" s="11" t="s">
        <v>4161</v>
      </c>
      <c r="D9151" s="11" t="s">
        <v>1175</v>
      </c>
      <c r="E9151" s="11" t="s">
        <v>1175</v>
      </c>
      <c r="F9151" s="4">
        <v>2000</v>
      </c>
      <c r="G9151" s="3">
        <v>2015</v>
      </c>
      <c r="H9151" s="3" t="s">
        <v>21</v>
      </c>
      <c r="I9151" s="12" t="s">
        <v>4162</v>
      </c>
      <c r="J9151" s="3">
        <v>78</v>
      </c>
      <c r="K9151" s="3" t="str">
        <f>IF(VLOOKUP(D9151,'Resources Final'!A:C,3,FALSE)=0,"",VLOOKUP(D9151,'Resources Final'!A:C,3,FALSE))</f>
        <v>Y</v>
      </c>
      <c r="L9151" s="3" t="str">
        <f>IF(VLOOKUP(D9151,'Resources Final'!A:D,4,FALSE)=0,"",VLOOKUP(D9151,'Resources Final'!A:D,4,FALSE))</f>
        <v/>
      </c>
      <c r="M9151" s="3" t="str">
        <f>IF(VLOOKUP(D9151,'Resources Final'!A:E,5,FALSE)=0,"",VLOOKUP(D9151,'Resources Final'!A:E,5,FALSE))</f>
        <v/>
      </c>
      <c r="N9151" s="7" t="str">
        <f>IF(VLOOKUP(D9151,'Resources Final'!A:F,6,FALSE)=0,"",VLOOKUP(D9151,'Resources Final'!A:F,6,FALSE))</f>
        <v/>
      </c>
      <c r="O9151" s="3" t="str">
        <f>IF(VLOOKUP(D9151,'Resources Final'!A:G,7,FALSE)=0,"",VLOOKUP(D9151,'Resources Final'!A:G,7,FALSE))</f>
        <v/>
      </c>
    </row>
    <row r="9152" spans="1:15" x14ac:dyDescent="0.2">
      <c r="A9152" s="11">
        <v>990</v>
      </c>
      <c r="B9152" s="11" t="str">
        <f t="shared" si="157"/>
        <v>Fred C. and Mary R. Koch Foundation_Hu, David20152000</v>
      </c>
      <c r="C9152" s="11" t="s">
        <v>4161</v>
      </c>
      <c r="D9152" s="11" t="s">
        <v>1633</v>
      </c>
      <c r="E9152" s="11" t="s">
        <v>1633</v>
      </c>
      <c r="F9152" s="4">
        <v>2000</v>
      </c>
      <c r="G9152" s="3">
        <v>2015</v>
      </c>
      <c r="H9152" s="3" t="s">
        <v>21</v>
      </c>
      <c r="I9152" s="12" t="s">
        <v>4162</v>
      </c>
      <c r="J9152" s="3">
        <v>79</v>
      </c>
      <c r="K9152" s="3" t="str">
        <f>IF(VLOOKUP(D9152,'Resources Final'!A:C,3,FALSE)=0,"",VLOOKUP(D9152,'Resources Final'!A:C,3,FALSE))</f>
        <v>Y</v>
      </c>
      <c r="L9152" s="3" t="str">
        <f>IF(VLOOKUP(D9152,'Resources Final'!A:D,4,FALSE)=0,"",VLOOKUP(D9152,'Resources Final'!A:D,4,FALSE))</f>
        <v/>
      </c>
      <c r="M9152" s="3" t="str">
        <f>IF(VLOOKUP(D9152,'Resources Final'!A:E,5,FALSE)=0,"",VLOOKUP(D9152,'Resources Final'!A:E,5,FALSE))</f>
        <v/>
      </c>
      <c r="N9152" s="7" t="str">
        <f>IF(VLOOKUP(D9152,'Resources Final'!A:F,6,FALSE)=0,"",VLOOKUP(D9152,'Resources Final'!A:F,6,FALSE))</f>
        <v/>
      </c>
      <c r="O9152" s="3" t="str">
        <f>IF(VLOOKUP(D9152,'Resources Final'!A:G,7,FALSE)=0,"",VLOOKUP(D9152,'Resources Final'!A:G,7,FALSE))</f>
        <v/>
      </c>
    </row>
    <row r="9153" spans="1:15" x14ac:dyDescent="0.2">
      <c r="A9153" s="11">
        <v>990</v>
      </c>
      <c r="B9153" s="11" t="str">
        <f t="shared" si="157"/>
        <v>Fred C. and Mary R. Koch Foundation_Steiner, David20152000</v>
      </c>
      <c r="C9153" s="11" t="s">
        <v>4161</v>
      </c>
      <c r="D9153" s="11" t="s">
        <v>3424</v>
      </c>
      <c r="E9153" s="11" t="s">
        <v>3424</v>
      </c>
      <c r="F9153" s="4">
        <v>2000</v>
      </c>
      <c r="G9153" s="3">
        <v>2015</v>
      </c>
      <c r="H9153" s="3" t="s">
        <v>21</v>
      </c>
      <c r="I9153" s="12" t="s">
        <v>4162</v>
      </c>
      <c r="J9153" s="3">
        <v>80</v>
      </c>
      <c r="K9153" s="3" t="str">
        <f>IF(VLOOKUP(D9153,'Resources Final'!A:C,3,FALSE)=0,"",VLOOKUP(D9153,'Resources Final'!A:C,3,FALSE))</f>
        <v>Y</v>
      </c>
      <c r="L9153" s="3" t="str">
        <f>IF(VLOOKUP(D9153,'Resources Final'!A:D,4,FALSE)=0,"",VLOOKUP(D9153,'Resources Final'!A:D,4,FALSE))</f>
        <v/>
      </c>
      <c r="M9153" s="3" t="str">
        <f>IF(VLOOKUP(D9153,'Resources Final'!A:E,5,FALSE)=0,"",VLOOKUP(D9153,'Resources Final'!A:E,5,FALSE))</f>
        <v/>
      </c>
      <c r="N9153" s="7" t="str">
        <f>IF(VLOOKUP(D9153,'Resources Final'!A:F,6,FALSE)=0,"",VLOOKUP(D9153,'Resources Final'!A:F,6,FALSE))</f>
        <v/>
      </c>
      <c r="O9153" s="3" t="str">
        <f>IF(VLOOKUP(D9153,'Resources Final'!A:G,7,FALSE)=0,"",VLOOKUP(D9153,'Resources Final'!A:G,7,FALSE))</f>
        <v/>
      </c>
    </row>
    <row r="9154" spans="1:15" x14ac:dyDescent="0.2">
      <c r="A9154" s="11">
        <v>990</v>
      </c>
      <c r="B9154" s="11" t="str">
        <f t="shared" ref="B9154:B9217" si="158">C9154&amp;"_"&amp;D9154&amp;G9154&amp;F9154</f>
        <v>Fred C. and Mary R. Koch Foundation_Winter, Dayton20152000</v>
      </c>
      <c r="C9154" s="11" t="s">
        <v>4161</v>
      </c>
      <c r="D9154" s="11" t="s">
        <v>4061</v>
      </c>
      <c r="E9154" s="11" t="s">
        <v>4061</v>
      </c>
      <c r="F9154" s="4">
        <v>2000</v>
      </c>
      <c r="G9154" s="3">
        <v>2015</v>
      </c>
      <c r="H9154" s="3" t="s">
        <v>21</v>
      </c>
      <c r="I9154" s="12" t="s">
        <v>4162</v>
      </c>
      <c r="J9154" s="3">
        <v>81</v>
      </c>
      <c r="K9154" s="3" t="str">
        <f>IF(VLOOKUP(D9154,'Resources Final'!A:C,3,FALSE)=0,"",VLOOKUP(D9154,'Resources Final'!A:C,3,FALSE))</f>
        <v>Y</v>
      </c>
      <c r="L9154" s="3" t="str">
        <f>IF(VLOOKUP(D9154,'Resources Final'!A:D,4,FALSE)=0,"",VLOOKUP(D9154,'Resources Final'!A:D,4,FALSE))</f>
        <v/>
      </c>
      <c r="M9154" s="3" t="str">
        <f>IF(VLOOKUP(D9154,'Resources Final'!A:E,5,FALSE)=0,"",VLOOKUP(D9154,'Resources Final'!A:E,5,FALSE))</f>
        <v/>
      </c>
      <c r="N9154" s="7" t="str">
        <f>IF(VLOOKUP(D9154,'Resources Final'!A:F,6,FALSE)=0,"",VLOOKUP(D9154,'Resources Final'!A:F,6,FALSE))</f>
        <v/>
      </c>
      <c r="O9154" s="3" t="str">
        <f>IF(VLOOKUP(D9154,'Resources Final'!A:G,7,FALSE)=0,"",VLOOKUP(D9154,'Resources Final'!A:G,7,FALSE))</f>
        <v/>
      </c>
    </row>
    <row r="9155" spans="1:15" x14ac:dyDescent="0.2">
      <c r="A9155" s="11">
        <v>990</v>
      </c>
      <c r="B9155" s="11" t="str">
        <f t="shared" si="158"/>
        <v>Fred C. and Mary R. Koch Foundation_Menezes, Dean20152000</v>
      </c>
      <c r="C9155" s="11" t="s">
        <v>4161</v>
      </c>
      <c r="D9155" s="11" t="s">
        <v>2425</v>
      </c>
      <c r="E9155" s="11" t="s">
        <v>2425</v>
      </c>
      <c r="F9155" s="4">
        <v>2000</v>
      </c>
      <c r="G9155" s="3">
        <v>2015</v>
      </c>
      <c r="H9155" s="3" t="s">
        <v>21</v>
      </c>
      <c r="I9155" s="12" t="s">
        <v>4162</v>
      </c>
      <c r="J9155" s="3">
        <v>82</v>
      </c>
      <c r="K9155" s="3" t="str">
        <f>IF(VLOOKUP(D9155,'Resources Final'!A:C,3,FALSE)=0,"",VLOOKUP(D9155,'Resources Final'!A:C,3,FALSE))</f>
        <v>Y</v>
      </c>
      <c r="L9155" s="3" t="str">
        <f>IF(VLOOKUP(D9155,'Resources Final'!A:D,4,FALSE)=0,"",VLOOKUP(D9155,'Resources Final'!A:D,4,FALSE))</f>
        <v/>
      </c>
      <c r="M9155" s="3" t="str">
        <f>IF(VLOOKUP(D9155,'Resources Final'!A:E,5,FALSE)=0,"",VLOOKUP(D9155,'Resources Final'!A:E,5,FALSE))</f>
        <v/>
      </c>
      <c r="N9155" s="7" t="str">
        <f>IF(VLOOKUP(D9155,'Resources Final'!A:F,6,FALSE)=0,"",VLOOKUP(D9155,'Resources Final'!A:F,6,FALSE))</f>
        <v/>
      </c>
      <c r="O9155" s="3" t="str">
        <f>IF(VLOOKUP(D9155,'Resources Final'!A:G,7,FALSE)=0,"",VLOOKUP(D9155,'Resources Final'!A:G,7,FALSE))</f>
        <v/>
      </c>
    </row>
    <row r="9156" spans="1:15" x14ac:dyDescent="0.2">
      <c r="A9156" s="11">
        <v>990</v>
      </c>
      <c r="B9156" s="11" t="str">
        <f t="shared" si="158"/>
        <v>Fred C. and Mary R. Koch Foundation_Webb, Demario20152000</v>
      </c>
      <c r="C9156" s="11" t="s">
        <v>4161</v>
      </c>
      <c r="D9156" s="11" t="s">
        <v>3958</v>
      </c>
      <c r="E9156" s="11" t="s">
        <v>3958</v>
      </c>
      <c r="F9156" s="4">
        <v>2000</v>
      </c>
      <c r="G9156" s="3">
        <v>2015</v>
      </c>
      <c r="H9156" s="3" t="s">
        <v>21</v>
      </c>
      <c r="I9156" s="12" t="s">
        <v>4162</v>
      </c>
      <c r="J9156" s="3">
        <v>83</v>
      </c>
      <c r="K9156" s="3" t="str">
        <f>IF(VLOOKUP(D9156,'Resources Final'!A:C,3,FALSE)=0,"",VLOOKUP(D9156,'Resources Final'!A:C,3,FALSE))</f>
        <v>Y</v>
      </c>
      <c r="L9156" s="3" t="str">
        <f>IF(VLOOKUP(D9156,'Resources Final'!A:D,4,FALSE)=0,"",VLOOKUP(D9156,'Resources Final'!A:D,4,FALSE))</f>
        <v/>
      </c>
      <c r="M9156" s="3" t="str">
        <f>IF(VLOOKUP(D9156,'Resources Final'!A:E,5,FALSE)=0,"",VLOOKUP(D9156,'Resources Final'!A:E,5,FALSE))</f>
        <v/>
      </c>
      <c r="N9156" s="7" t="str">
        <f>IF(VLOOKUP(D9156,'Resources Final'!A:F,6,FALSE)=0,"",VLOOKUP(D9156,'Resources Final'!A:F,6,FALSE))</f>
        <v/>
      </c>
      <c r="O9156" s="3" t="str">
        <f>IF(VLOOKUP(D9156,'Resources Final'!A:G,7,FALSE)=0,"",VLOOKUP(D9156,'Resources Final'!A:G,7,FALSE))</f>
        <v/>
      </c>
    </row>
    <row r="9157" spans="1:15" x14ac:dyDescent="0.2">
      <c r="A9157" s="11">
        <v>990</v>
      </c>
      <c r="B9157" s="11" t="str">
        <f t="shared" si="158"/>
        <v>Fred C. and Mary R. Koch Foundation_Shah, Devanshi20152000</v>
      </c>
      <c r="C9157" s="11" t="s">
        <v>4161</v>
      </c>
      <c r="D9157" s="11" t="s">
        <v>3290</v>
      </c>
      <c r="E9157" s="11" t="s">
        <v>3290</v>
      </c>
      <c r="F9157" s="4">
        <v>2000</v>
      </c>
      <c r="G9157" s="3">
        <v>2015</v>
      </c>
      <c r="H9157" s="3" t="s">
        <v>21</v>
      </c>
      <c r="I9157" s="12" t="s">
        <v>4162</v>
      </c>
      <c r="J9157" s="3">
        <v>84</v>
      </c>
      <c r="K9157" s="3" t="str">
        <f>IF(VLOOKUP(D9157,'Resources Final'!A:C,3,FALSE)=0,"",VLOOKUP(D9157,'Resources Final'!A:C,3,FALSE))</f>
        <v>Y</v>
      </c>
      <c r="L9157" s="3" t="str">
        <f>IF(VLOOKUP(D9157,'Resources Final'!A:D,4,FALSE)=0,"",VLOOKUP(D9157,'Resources Final'!A:D,4,FALSE))</f>
        <v/>
      </c>
      <c r="M9157" s="3" t="str">
        <f>IF(VLOOKUP(D9157,'Resources Final'!A:E,5,FALSE)=0,"",VLOOKUP(D9157,'Resources Final'!A:E,5,FALSE))</f>
        <v/>
      </c>
      <c r="N9157" s="7" t="str">
        <f>IF(VLOOKUP(D9157,'Resources Final'!A:F,6,FALSE)=0,"",VLOOKUP(D9157,'Resources Final'!A:F,6,FALSE))</f>
        <v/>
      </c>
      <c r="O9157" s="3" t="str">
        <f>IF(VLOOKUP(D9157,'Resources Final'!A:G,7,FALSE)=0,"",VLOOKUP(D9157,'Resources Final'!A:G,7,FALSE))</f>
        <v/>
      </c>
    </row>
    <row r="9158" spans="1:15" x14ac:dyDescent="0.2">
      <c r="A9158" s="11">
        <v>990</v>
      </c>
      <c r="B9158" s="11" t="str">
        <f t="shared" si="158"/>
        <v>Fred C. and Mary R. Koch Foundation_Thompson, Dillon20152000</v>
      </c>
      <c r="C9158" s="11" t="s">
        <v>4161</v>
      </c>
      <c r="D9158" s="11" t="s">
        <v>3639</v>
      </c>
      <c r="E9158" s="11" t="s">
        <v>3639</v>
      </c>
      <c r="F9158" s="4">
        <v>2000</v>
      </c>
      <c r="G9158" s="3">
        <v>2015</v>
      </c>
      <c r="H9158" s="3" t="s">
        <v>21</v>
      </c>
      <c r="I9158" s="12" t="s">
        <v>4162</v>
      </c>
      <c r="J9158" s="3">
        <v>85</v>
      </c>
      <c r="K9158" s="3" t="str">
        <f>IF(VLOOKUP(D9158,'Resources Final'!A:C,3,FALSE)=0,"",VLOOKUP(D9158,'Resources Final'!A:C,3,FALSE))</f>
        <v>Y</v>
      </c>
      <c r="L9158" s="3" t="str">
        <f>IF(VLOOKUP(D9158,'Resources Final'!A:D,4,FALSE)=0,"",VLOOKUP(D9158,'Resources Final'!A:D,4,FALSE))</f>
        <v/>
      </c>
      <c r="M9158" s="3" t="str">
        <f>IF(VLOOKUP(D9158,'Resources Final'!A:E,5,FALSE)=0,"",VLOOKUP(D9158,'Resources Final'!A:E,5,FALSE))</f>
        <v/>
      </c>
      <c r="N9158" s="7" t="str">
        <f>IF(VLOOKUP(D9158,'Resources Final'!A:F,6,FALSE)=0,"",VLOOKUP(D9158,'Resources Final'!A:F,6,FALSE))</f>
        <v/>
      </c>
      <c r="O9158" s="3" t="str">
        <f>IF(VLOOKUP(D9158,'Resources Final'!A:G,7,FALSE)=0,"",VLOOKUP(D9158,'Resources Final'!A:G,7,FALSE))</f>
        <v/>
      </c>
    </row>
    <row r="9159" spans="1:15" x14ac:dyDescent="0.2">
      <c r="A9159" s="11">
        <v>990</v>
      </c>
      <c r="B9159" s="11" t="str">
        <f t="shared" si="158"/>
        <v>Fred C. and Mary R. Koch Foundation_Chen, Dorothy20152000</v>
      </c>
      <c r="C9159" s="11" t="s">
        <v>4161</v>
      </c>
      <c r="D9159" s="11" t="s">
        <v>705</v>
      </c>
      <c r="E9159" s="11" t="s">
        <v>705</v>
      </c>
      <c r="F9159" s="4">
        <v>2000</v>
      </c>
      <c r="G9159" s="3">
        <v>2015</v>
      </c>
      <c r="H9159" s="3" t="s">
        <v>21</v>
      </c>
      <c r="I9159" s="12" t="s">
        <v>4162</v>
      </c>
      <c r="J9159" s="3">
        <v>86</v>
      </c>
      <c r="K9159" s="3" t="str">
        <f>IF(VLOOKUP(D9159,'Resources Final'!A:C,3,FALSE)=0,"",VLOOKUP(D9159,'Resources Final'!A:C,3,FALSE))</f>
        <v>Y</v>
      </c>
      <c r="L9159" s="3" t="str">
        <f>IF(VLOOKUP(D9159,'Resources Final'!A:D,4,FALSE)=0,"",VLOOKUP(D9159,'Resources Final'!A:D,4,FALSE))</f>
        <v/>
      </c>
      <c r="M9159" s="3" t="str">
        <f>IF(VLOOKUP(D9159,'Resources Final'!A:E,5,FALSE)=0,"",VLOOKUP(D9159,'Resources Final'!A:E,5,FALSE))</f>
        <v/>
      </c>
      <c r="N9159" s="7" t="str">
        <f>IF(VLOOKUP(D9159,'Resources Final'!A:F,6,FALSE)=0,"",VLOOKUP(D9159,'Resources Final'!A:F,6,FALSE))</f>
        <v/>
      </c>
      <c r="O9159" s="3" t="str">
        <f>IF(VLOOKUP(D9159,'Resources Final'!A:G,7,FALSE)=0,"",VLOOKUP(D9159,'Resources Final'!A:G,7,FALSE))</f>
        <v/>
      </c>
    </row>
    <row r="9160" spans="1:15" x14ac:dyDescent="0.2">
      <c r="A9160" s="11">
        <v>990</v>
      </c>
      <c r="B9160" s="11" t="str">
        <f t="shared" si="158"/>
        <v>Fred C. and Mary R. Koch Foundation_Severson, Dylan20152000</v>
      </c>
      <c r="C9160" s="11" t="s">
        <v>4161</v>
      </c>
      <c r="D9160" s="11" t="s">
        <v>3287</v>
      </c>
      <c r="E9160" s="11" t="s">
        <v>3287</v>
      </c>
      <c r="F9160" s="4">
        <v>2000</v>
      </c>
      <c r="G9160" s="3">
        <v>2015</v>
      </c>
      <c r="H9160" s="3" t="s">
        <v>21</v>
      </c>
      <c r="I9160" s="12" t="s">
        <v>4162</v>
      </c>
      <c r="J9160" s="3">
        <v>87</v>
      </c>
      <c r="K9160" s="3" t="str">
        <f>IF(VLOOKUP(D9160,'Resources Final'!A:C,3,FALSE)=0,"",VLOOKUP(D9160,'Resources Final'!A:C,3,FALSE))</f>
        <v>Y</v>
      </c>
      <c r="L9160" s="3" t="str">
        <f>IF(VLOOKUP(D9160,'Resources Final'!A:D,4,FALSE)=0,"",VLOOKUP(D9160,'Resources Final'!A:D,4,FALSE))</f>
        <v/>
      </c>
      <c r="M9160" s="3" t="str">
        <f>IF(VLOOKUP(D9160,'Resources Final'!A:E,5,FALSE)=0,"",VLOOKUP(D9160,'Resources Final'!A:E,5,FALSE))</f>
        <v/>
      </c>
      <c r="N9160" s="7" t="str">
        <f>IF(VLOOKUP(D9160,'Resources Final'!A:F,6,FALSE)=0,"",VLOOKUP(D9160,'Resources Final'!A:F,6,FALSE))</f>
        <v/>
      </c>
      <c r="O9160" s="3" t="str">
        <f>IF(VLOOKUP(D9160,'Resources Final'!A:G,7,FALSE)=0,"",VLOOKUP(D9160,'Resources Final'!A:G,7,FALSE))</f>
        <v/>
      </c>
    </row>
    <row r="9161" spans="1:15" x14ac:dyDescent="0.2">
      <c r="A9161" s="11">
        <v>990</v>
      </c>
      <c r="B9161" s="11" t="str">
        <f t="shared" si="158"/>
        <v>Fred C. and Mary R. Koch Foundation_Dwyer, Elizabeth20152000</v>
      </c>
      <c r="C9161" s="11" t="s">
        <v>4161</v>
      </c>
      <c r="D9161" s="11" t="s">
        <v>1055</v>
      </c>
      <c r="E9161" s="11" t="s">
        <v>1055</v>
      </c>
      <c r="F9161" s="4">
        <v>2000</v>
      </c>
      <c r="G9161" s="3">
        <v>2015</v>
      </c>
      <c r="H9161" s="3" t="s">
        <v>21</v>
      </c>
      <c r="I9161" s="12" t="s">
        <v>4162</v>
      </c>
      <c r="J9161" s="3">
        <v>88</v>
      </c>
      <c r="K9161" s="3" t="str">
        <f>IF(VLOOKUP(D9161,'Resources Final'!A:C,3,FALSE)=0,"",VLOOKUP(D9161,'Resources Final'!A:C,3,FALSE))</f>
        <v>Y</v>
      </c>
      <c r="L9161" s="3" t="str">
        <f>IF(VLOOKUP(D9161,'Resources Final'!A:D,4,FALSE)=0,"",VLOOKUP(D9161,'Resources Final'!A:D,4,FALSE))</f>
        <v/>
      </c>
      <c r="M9161" s="3" t="str">
        <f>IF(VLOOKUP(D9161,'Resources Final'!A:E,5,FALSE)=0,"",VLOOKUP(D9161,'Resources Final'!A:E,5,FALSE))</f>
        <v/>
      </c>
      <c r="N9161" s="7" t="str">
        <f>IF(VLOOKUP(D9161,'Resources Final'!A:F,6,FALSE)=0,"",VLOOKUP(D9161,'Resources Final'!A:F,6,FALSE))</f>
        <v/>
      </c>
      <c r="O9161" s="3" t="str">
        <f>IF(VLOOKUP(D9161,'Resources Final'!A:G,7,FALSE)=0,"",VLOOKUP(D9161,'Resources Final'!A:G,7,FALSE))</f>
        <v/>
      </c>
    </row>
    <row r="9162" spans="1:15" x14ac:dyDescent="0.2">
      <c r="A9162" s="11">
        <v>990</v>
      </c>
      <c r="B9162" s="11" t="str">
        <f t="shared" si="158"/>
        <v>Fred C. and Mary R. Koch Foundation_Gardiner, Elizabeth20152000</v>
      </c>
      <c r="C9162" s="11" t="s">
        <v>4161</v>
      </c>
      <c r="D9162" s="11" t="s">
        <v>1347</v>
      </c>
      <c r="E9162" s="11" t="s">
        <v>1347</v>
      </c>
      <c r="F9162" s="4">
        <v>2000</v>
      </c>
      <c r="G9162" s="3">
        <v>2015</v>
      </c>
      <c r="H9162" s="3" t="s">
        <v>21</v>
      </c>
      <c r="I9162" s="12" t="s">
        <v>4162</v>
      </c>
      <c r="J9162" s="3">
        <v>89</v>
      </c>
      <c r="K9162" s="3" t="str">
        <f>IF(VLOOKUP(D9162,'Resources Final'!A:C,3,FALSE)=0,"",VLOOKUP(D9162,'Resources Final'!A:C,3,FALSE))</f>
        <v>Y</v>
      </c>
      <c r="L9162" s="3" t="str">
        <f>IF(VLOOKUP(D9162,'Resources Final'!A:D,4,FALSE)=0,"",VLOOKUP(D9162,'Resources Final'!A:D,4,FALSE))</f>
        <v/>
      </c>
      <c r="M9162" s="3" t="str">
        <f>IF(VLOOKUP(D9162,'Resources Final'!A:E,5,FALSE)=0,"",VLOOKUP(D9162,'Resources Final'!A:E,5,FALSE))</f>
        <v/>
      </c>
      <c r="N9162" s="7" t="str">
        <f>IF(VLOOKUP(D9162,'Resources Final'!A:F,6,FALSE)=0,"",VLOOKUP(D9162,'Resources Final'!A:F,6,FALSE))</f>
        <v/>
      </c>
      <c r="O9162" s="3" t="str">
        <f>IF(VLOOKUP(D9162,'Resources Final'!A:G,7,FALSE)=0,"",VLOOKUP(D9162,'Resources Final'!A:G,7,FALSE))</f>
        <v/>
      </c>
    </row>
    <row r="9163" spans="1:15" x14ac:dyDescent="0.2">
      <c r="A9163" s="11">
        <v>990</v>
      </c>
      <c r="B9163" s="11" t="str">
        <f t="shared" si="158"/>
        <v>Fred C. and Mary R. Koch Foundation_Graeff, Elizabeth20152000</v>
      </c>
      <c r="C9163" s="11" t="s">
        <v>4161</v>
      </c>
      <c r="D9163" s="11" t="s">
        <v>1436</v>
      </c>
      <c r="E9163" s="11" t="s">
        <v>1436</v>
      </c>
      <c r="F9163" s="4">
        <v>2000</v>
      </c>
      <c r="G9163" s="3">
        <v>2015</v>
      </c>
      <c r="H9163" s="3" t="s">
        <v>21</v>
      </c>
      <c r="I9163" s="12" t="s">
        <v>4162</v>
      </c>
      <c r="J9163" s="3">
        <v>90</v>
      </c>
      <c r="K9163" s="3" t="str">
        <f>IF(VLOOKUP(D9163,'Resources Final'!A:C,3,FALSE)=0,"",VLOOKUP(D9163,'Resources Final'!A:C,3,FALSE))</f>
        <v>Y</v>
      </c>
      <c r="L9163" s="3" t="str">
        <f>IF(VLOOKUP(D9163,'Resources Final'!A:D,4,FALSE)=0,"",VLOOKUP(D9163,'Resources Final'!A:D,4,FALSE))</f>
        <v/>
      </c>
      <c r="M9163" s="3" t="str">
        <f>IF(VLOOKUP(D9163,'Resources Final'!A:E,5,FALSE)=0,"",VLOOKUP(D9163,'Resources Final'!A:E,5,FALSE))</f>
        <v/>
      </c>
      <c r="N9163" s="7" t="str">
        <f>IF(VLOOKUP(D9163,'Resources Final'!A:F,6,FALSE)=0,"",VLOOKUP(D9163,'Resources Final'!A:F,6,FALSE))</f>
        <v/>
      </c>
      <c r="O9163" s="3" t="str">
        <f>IF(VLOOKUP(D9163,'Resources Final'!A:G,7,FALSE)=0,"",VLOOKUP(D9163,'Resources Final'!A:G,7,FALSE))</f>
        <v/>
      </c>
    </row>
    <row r="9164" spans="1:15" x14ac:dyDescent="0.2">
      <c r="A9164" s="11">
        <v>990</v>
      </c>
      <c r="B9164" s="11" t="str">
        <f t="shared" si="158"/>
        <v>Fred C. and Mary R. Koch Foundation_McDermott, Elizabeth20152000</v>
      </c>
      <c r="C9164" s="11" t="s">
        <v>4161</v>
      </c>
      <c r="D9164" s="11" t="s">
        <v>2379</v>
      </c>
      <c r="E9164" s="11" t="s">
        <v>2379</v>
      </c>
      <c r="F9164" s="4">
        <v>2000</v>
      </c>
      <c r="G9164" s="3">
        <v>2015</v>
      </c>
      <c r="H9164" s="3" t="s">
        <v>21</v>
      </c>
      <c r="I9164" s="12" t="s">
        <v>4162</v>
      </c>
      <c r="J9164" s="3">
        <v>91</v>
      </c>
      <c r="K9164" s="3" t="str">
        <f>IF(VLOOKUP(D9164,'Resources Final'!A:C,3,FALSE)=0,"",VLOOKUP(D9164,'Resources Final'!A:C,3,FALSE))</f>
        <v>Y</v>
      </c>
      <c r="L9164" s="3" t="str">
        <f>IF(VLOOKUP(D9164,'Resources Final'!A:D,4,FALSE)=0,"",VLOOKUP(D9164,'Resources Final'!A:D,4,FALSE))</f>
        <v/>
      </c>
      <c r="M9164" s="3" t="str">
        <f>IF(VLOOKUP(D9164,'Resources Final'!A:E,5,FALSE)=0,"",VLOOKUP(D9164,'Resources Final'!A:E,5,FALSE))</f>
        <v/>
      </c>
      <c r="N9164" s="7" t="str">
        <f>IF(VLOOKUP(D9164,'Resources Final'!A:F,6,FALSE)=0,"",VLOOKUP(D9164,'Resources Final'!A:F,6,FALSE))</f>
        <v/>
      </c>
      <c r="O9164" s="3" t="str">
        <f>IF(VLOOKUP(D9164,'Resources Final'!A:G,7,FALSE)=0,"",VLOOKUP(D9164,'Resources Final'!A:G,7,FALSE))</f>
        <v/>
      </c>
    </row>
    <row r="9165" spans="1:15" x14ac:dyDescent="0.2">
      <c r="A9165" s="11">
        <v>990</v>
      </c>
      <c r="B9165" s="11" t="str">
        <f t="shared" si="158"/>
        <v>Fred C. and Mary R. Koch Foundation_Hughes, Eliott20152000</v>
      </c>
      <c r="C9165" s="11" t="s">
        <v>4161</v>
      </c>
      <c r="D9165" s="11" t="s">
        <v>1643</v>
      </c>
      <c r="E9165" s="11" t="s">
        <v>1643</v>
      </c>
      <c r="F9165" s="4">
        <v>2000</v>
      </c>
      <c r="G9165" s="3">
        <v>2015</v>
      </c>
      <c r="H9165" s="3" t="s">
        <v>21</v>
      </c>
      <c r="I9165" s="12" t="s">
        <v>4162</v>
      </c>
      <c r="J9165" s="3">
        <v>92</v>
      </c>
      <c r="K9165" s="3" t="str">
        <f>IF(VLOOKUP(D9165,'Resources Final'!A:C,3,FALSE)=0,"",VLOOKUP(D9165,'Resources Final'!A:C,3,FALSE))</f>
        <v>Y</v>
      </c>
      <c r="L9165" s="3" t="str">
        <f>IF(VLOOKUP(D9165,'Resources Final'!A:D,4,FALSE)=0,"",VLOOKUP(D9165,'Resources Final'!A:D,4,FALSE))</f>
        <v/>
      </c>
      <c r="M9165" s="3" t="str">
        <f>IF(VLOOKUP(D9165,'Resources Final'!A:E,5,FALSE)=0,"",VLOOKUP(D9165,'Resources Final'!A:E,5,FALSE))</f>
        <v/>
      </c>
      <c r="N9165" s="7" t="str">
        <f>IF(VLOOKUP(D9165,'Resources Final'!A:F,6,FALSE)=0,"",VLOOKUP(D9165,'Resources Final'!A:F,6,FALSE))</f>
        <v/>
      </c>
      <c r="O9165" s="3" t="str">
        <f>IF(VLOOKUP(D9165,'Resources Final'!A:G,7,FALSE)=0,"",VLOOKUP(D9165,'Resources Final'!A:G,7,FALSE))</f>
        <v/>
      </c>
    </row>
    <row r="9166" spans="1:15" x14ac:dyDescent="0.2">
      <c r="A9166" s="11">
        <v>990</v>
      </c>
      <c r="B9166" s="11" t="str">
        <f t="shared" si="158"/>
        <v>Fred C. and Mary R. Koch Foundation_Rohl, Emelia20152000</v>
      </c>
      <c r="C9166" s="11" t="s">
        <v>4161</v>
      </c>
      <c r="D9166" s="11" t="s">
        <v>3108</v>
      </c>
      <c r="E9166" s="11" t="s">
        <v>3108</v>
      </c>
      <c r="F9166" s="4">
        <v>2000</v>
      </c>
      <c r="G9166" s="3">
        <v>2015</v>
      </c>
      <c r="H9166" s="3" t="s">
        <v>21</v>
      </c>
      <c r="I9166" s="12" t="s">
        <v>4162</v>
      </c>
      <c r="J9166" s="3">
        <v>93</v>
      </c>
      <c r="K9166" s="3" t="str">
        <f>IF(VLOOKUP(D9166,'Resources Final'!A:C,3,FALSE)=0,"",VLOOKUP(D9166,'Resources Final'!A:C,3,FALSE))</f>
        <v>Y</v>
      </c>
      <c r="L9166" s="3" t="str">
        <f>IF(VLOOKUP(D9166,'Resources Final'!A:D,4,FALSE)=0,"",VLOOKUP(D9166,'Resources Final'!A:D,4,FALSE))</f>
        <v/>
      </c>
      <c r="M9166" s="3" t="str">
        <f>IF(VLOOKUP(D9166,'Resources Final'!A:E,5,FALSE)=0,"",VLOOKUP(D9166,'Resources Final'!A:E,5,FALSE))</f>
        <v/>
      </c>
      <c r="N9166" s="7" t="str">
        <f>IF(VLOOKUP(D9166,'Resources Final'!A:F,6,FALSE)=0,"",VLOOKUP(D9166,'Resources Final'!A:F,6,FALSE))</f>
        <v/>
      </c>
      <c r="O9166" s="3" t="str">
        <f>IF(VLOOKUP(D9166,'Resources Final'!A:G,7,FALSE)=0,"",VLOOKUP(D9166,'Resources Final'!A:G,7,FALSE))</f>
        <v/>
      </c>
    </row>
    <row r="9167" spans="1:15" x14ac:dyDescent="0.2">
      <c r="A9167" s="11">
        <v>990</v>
      </c>
      <c r="B9167" s="11" t="str">
        <f t="shared" si="158"/>
        <v>Fred C. and Mary R. Koch Foundation_Rohlender, Emily20152000</v>
      </c>
      <c r="C9167" s="11" t="s">
        <v>4161</v>
      </c>
      <c r="D9167" s="11" t="s">
        <v>3111</v>
      </c>
      <c r="E9167" s="11" t="s">
        <v>3111</v>
      </c>
      <c r="F9167" s="4">
        <v>2000</v>
      </c>
      <c r="G9167" s="3">
        <v>2015</v>
      </c>
      <c r="H9167" s="3" t="s">
        <v>21</v>
      </c>
      <c r="I9167" s="12" t="s">
        <v>4162</v>
      </c>
      <c r="J9167" s="3">
        <v>94</v>
      </c>
      <c r="K9167" s="3" t="str">
        <f>IF(VLOOKUP(D9167,'Resources Final'!A:C,3,FALSE)=0,"",VLOOKUP(D9167,'Resources Final'!A:C,3,FALSE))</f>
        <v>Y</v>
      </c>
      <c r="L9167" s="3" t="str">
        <f>IF(VLOOKUP(D9167,'Resources Final'!A:D,4,FALSE)=0,"",VLOOKUP(D9167,'Resources Final'!A:D,4,FALSE))</f>
        <v/>
      </c>
      <c r="M9167" s="3" t="str">
        <f>IF(VLOOKUP(D9167,'Resources Final'!A:E,5,FALSE)=0,"",VLOOKUP(D9167,'Resources Final'!A:E,5,FALSE))</f>
        <v/>
      </c>
      <c r="N9167" s="7" t="str">
        <f>IF(VLOOKUP(D9167,'Resources Final'!A:F,6,FALSE)=0,"",VLOOKUP(D9167,'Resources Final'!A:F,6,FALSE))</f>
        <v/>
      </c>
      <c r="O9167" s="3" t="str">
        <f>IF(VLOOKUP(D9167,'Resources Final'!A:G,7,FALSE)=0,"",VLOOKUP(D9167,'Resources Final'!A:G,7,FALSE))</f>
        <v/>
      </c>
    </row>
    <row r="9168" spans="1:15" x14ac:dyDescent="0.2">
      <c r="A9168" s="11">
        <v>990</v>
      </c>
      <c r="B9168" s="11" t="str">
        <f t="shared" si="158"/>
        <v>Fred C. and Mary R. Koch Foundation_Yung, Emily20152000</v>
      </c>
      <c r="C9168" s="11" t="s">
        <v>4161</v>
      </c>
      <c r="D9168" s="11" t="s">
        <v>4138</v>
      </c>
      <c r="E9168" s="11" t="s">
        <v>4138</v>
      </c>
      <c r="F9168" s="4">
        <v>2000</v>
      </c>
      <c r="G9168" s="3">
        <v>2015</v>
      </c>
      <c r="H9168" s="3" t="s">
        <v>21</v>
      </c>
      <c r="I9168" s="12" t="s">
        <v>4162</v>
      </c>
      <c r="J9168" s="3">
        <v>95</v>
      </c>
      <c r="K9168" s="3" t="str">
        <f>IF(VLOOKUP(D9168,'Resources Final'!A:C,3,FALSE)=0,"",VLOOKUP(D9168,'Resources Final'!A:C,3,FALSE))</f>
        <v>Y</v>
      </c>
      <c r="L9168" s="3" t="str">
        <f>IF(VLOOKUP(D9168,'Resources Final'!A:D,4,FALSE)=0,"",VLOOKUP(D9168,'Resources Final'!A:D,4,FALSE))</f>
        <v/>
      </c>
      <c r="M9168" s="3" t="str">
        <f>IF(VLOOKUP(D9168,'Resources Final'!A:E,5,FALSE)=0,"",VLOOKUP(D9168,'Resources Final'!A:E,5,FALSE))</f>
        <v/>
      </c>
      <c r="N9168" s="7" t="str">
        <f>IF(VLOOKUP(D9168,'Resources Final'!A:F,6,FALSE)=0,"",VLOOKUP(D9168,'Resources Final'!A:F,6,FALSE))</f>
        <v/>
      </c>
      <c r="O9168" s="3" t="str">
        <f>IF(VLOOKUP(D9168,'Resources Final'!A:G,7,FALSE)=0,"",VLOOKUP(D9168,'Resources Final'!A:G,7,FALSE))</f>
        <v/>
      </c>
    </row>
    <row r="9169" spans="1:15" x14ac:dyDescent="0.2">
      <c r="A9169" s="11">
        <v>990</v>
      </c>
      <c r="B9169" s="11" t="str">
        <f t="shared" si="158"/>
        <v>Fred C. and Mary R. Koch Foundation_Zwick, Emily20152000</v>
      </c>
      <c r="C9169" s="11" t="s">
        <v>4161</v>
      </c>
      <c r="D9169" s="11" t="s">
        <v>4155</v>
      </c>
      <c r="E9169" s="11" t="s">
        <v>4155</v>
      </c>
      <c r="F9169" s="4">
        <v>2000</v>
      </c>
      <c r="G9169" s="3">
        <v>2015</v>
      </c>
      <c r="H9169" s="3" t="s">
        <v>21</v>
      </c>
      <c r="I9169" s="12" t="s">
        <v>4162</v>
      </c>
      <c r="J9169" s="3">
        <v>96</v>
      </c>
      <c r="K9169" s="3" t="str">
        <f>IF(VLOOKUP(D9169,'Resources Final'!A:C,3,FALSE)=0,"",VLOOKUP(D9169,'Resources Final'!A:C,3,FALSE))</f>
        <v>Y</v>
      </c>
      <c r="L9169" s="3" t="str">
        <f>IF(VLOOKUP(D9169,'Resources Final'!A:D,4,FALSE)=0,"",VLOOKUP(D9169,'Resources Final'!A:D,4,FALSE))</f>
        <v/>
      </c>
      <c r="M9169" s="3" t="str">
        <f>IF(VLOOKUP(D9169,'Resources Final'!A:E,5,FALSE)=0,"",VLOOKUP(D9169,'Resources Final'!A:E,5,FALSE))</f>
        <v/>
      </c>
      <c r="N9169" s="7" t="str">
        <f>IF(VLOOKUP(D9169,'Resources Final'!A:F,6,FALSE)=0,"",VLOOKUP(D9169,'Resources Final'!A:F,6,FALSE))</f>
        <v/>
      </c>
      <c r="O9169" s="3" t="str">
        <f>IF(VLOOKUP(D9169,'Resources Final'!A:G,7,FALSE)=0,"",VLOOKUP(D9169,'Resources Final'!A:G,7,FALSE))</f>
        <v/>
      </c>
    </row>
    <row r="9170" spans="1:15" x14ac:dyDescent="0.2">
      <c r="A9170" s="11">
        <v>990</v>
      </c>
      <c r="B9170" s="11" t="str">
        <f t="shared" si="158"/>
        <v>Fred C. and Mary R. Koch Foundation_Matthews, Eric20152000</v>
      </c>
      <c r="C9170" s="11" t="s">
        <v>4161</v>
      </c>
      <c r="D9170" s="11" t="s">
        <v>2362</v>
      </c>
      <c r="E9170" s="11" t="s">
        <v>2362</v>
      </c>
      <c r="F9170" s="4">
        <v>2000</v>
      </c>
      <c r="G9170" s="3">
        <v>2015</v>
      </c>
      <c r="H9170" s="3" t="s">
        <v>21</v>
      </c>
      <c r="I9170" s="12" t="s">
        <v>4162</v>
      </c>
      <c r="J9170" s="3">
        <v>97</v>
      </c>
      <c r="K9170" s="3" t="str">
        <f>IF(VLOOKUP(D9170,'Resources Final'!A:C,3,FALSE)=0,"",VLOOKUP(D9170,'Resources Final'!A:C,3,FALSE))</f>
        <v>Y</v>
      </c>
      <c r="L9170" s="3" t="str">
        <f>IF(VLOOKUP(D9170,'Resources Final'!A:D,4,FALSE)=0,"",VLOOKUP(D9170,'Resources Final'!A:D,4,FALSE))</f>
        <v/>
      </c>
      <c r="M9170" s="3" t="str">
        <f>IF(VLOOKUP(D9170,'Resources Final'!A:E,5,FALSE)=0,"",VLOOKUP(D9170,'Resources Final'!A:E,5,FALSE))</f>
        <v/>
      </c>
      <c r="N9170" s="7" t="str">
        <f>IF(VLOOKUP(D9170,'Resources Final'!A:F,6,FALSE)=0,"",VLOOKUP(D9170,'Resources Final'!A:F,6,FALSE))</f>
        <v/>
      </c>
      <c r="O9170" s="3" t="str">
        <f>IF(VLOOKUP(D9170,'Resources Final'!A:G,7,FALSE)=0,"",VLOOKUP(D9170,'Resources Final'!A:G,7,FALSE))</f>
        <v/>
      </c>
    </row>
    <row r="9171" spans="1:15" x14ac:dyDescent="0.2">
      <c r="A9171" s="11">
        <v>990</v>
      </c>
      <c r="B9171" s="11" t="str">
        <f t="shared" si="158"/>
        <v>Fred C. and Mary R. Koch Foundation_Edgerly, Erica20152000</v>
      </c>
      <c r="C9171" s="11" t="s">
        <v>4161</v>
      </c>
      <c r="D9171" s="11" t="s">
        <v>1105</v>
      </c>
      <c r="E9171" s="11" t="s">
        <v>1105</v>
      </c>
      <c r="F9171" s="4">
        <v>2000</v>
      </c>
      <c r="G9171" s="3">
        <v>2015</v>
      </c>
      <c r="H9171" s="3" t="s">
        <v>21</v>
      </c>
      <c r="I9171" s="12" t="s">
        <v>4162</v>
      </c>
      <c r="J9171" s="3">
        <v>98</v>
      </c>
      <c r="K9171" s="3" t="str">
        <f>IF(VLOOKUP(D9171,'Resources Final'!A:C,3,FALSE)=0,"",VLOOKUP(D9171,'Resources Final'!A:C,3,FALSE))</f>
        <v>Y</v>
      </c>
      <c r="L9171" s="3" t="str">
        <f>IF(VLOOKUP(D9171,'Resources Final'!A:D,4,FALSE)=0,"",VLOOKUP(D9171,'Resources Final'!A:D,4,FALSE))</f>
        <v/>
      </c>
      <c r="M9171" s="3" t="str">
        <f>IF(VLOOKUP(D9171,'Resources Final'!A:E,5,FALSE)=0,"",VLOOKUP(D9171,'Resources Final'!A:E,5,FALSE))</f>
        <v/>
      </c>
      <c r="N9171" s="7" t="str">
        <f>IF(VLOOKUP(D9171,'Resources Final'!A:F,6,FALSE)=0,"",VLOOKUP(D9171,'Resources Final'!A:F,6,FALSE))</f>
        <v/>
      </c>
      <c r="O9171" s="3" t="str">
        <f>IF(VLOOKUP(D9171,'Resources Final'!A:G,7,FALSE)=0,"",VLOOKUP(D9171,'Resources Final'!A:G,7,FALSE))</f>
        <v/>
      </c>
    </row>
    <row r="9172" spans="1:15" x14ac:dyDescent="0.2">
      <c r="A9172" s="11">
        <v>990</v>
      </c>
      <c r="B9172" s="11" t="str">
        <f t="shared" si="158"/>
        <v>Fred C. and Mary R. Koch Foundation_Polasek, Ervin20152000</v>
      </c>
      <c r="C9172" s="11" t="s">
        <v>4161</v>
      </c>
      <c r="D9172" s="11" t="s">
        <v>2872</v>
      </c>
      <c r="E9172" s="11" t="s">
        <v>2872</v>
      </c>
      <c r="F9172" s="4">
        <v>2000</v>
      </c>
      <c r="G9172" s="3">
        <v>2015</v>
      </c>
      <c r="H9172" s="3" t="s">
        <v>21</v>
      </c>
      <c r="I9172" s="12" t="s">
        <v>4162</v>
      </c>
      <c r="J9172" s="3">
        <v>99</v>
      </c>
      <c r="K9172" s="3" t="str">
        <f>IF(VLOOKUP(D9172,'Resources Final'!A:C,3,FALSE)=0,"",VLOOKUP(D9172,'Resources Final'!A:C,3,FALSE))</f>
        <v>Y</v>
      </c>
      <c r="L9172" s="3" t="str">
        <f>IF(VLOOKUP(D9172,'Resources Final'!A:D,4,FALSE)=0,"",VLOOKUP(D9172,'Resources Final'!A:D,4,FALSE))</f>
        <v/>
      </c>
      <c r="M9172" s="3" t="str">
        <f>IF(VLOOKUP(D9172,'Resources Final'!A:E,5,FALSE)=0,"",VLOOKUP(D9172,'Resources Final'!A:E,5,FALSE))</f>
        <v/>
      </c>
      <c r="N9172" s="7" t="str">
        <f>IF(VLOOKUP(D9172,'Resources Final'!A:F,6,FALSE)=0,"",VLOOKUP(D9172,'Resources Final'!A:F,6,FALSE))</f>
        <v/>
      </c>
      <c r="O9172" s="3" t="str">
        <f>IF(VLOOKUP(D9172,'Resources Final'!A:G,7,FALSE)=0,"",VLOOKUP(D9172,'Resources Final'!A:G,7,FALSE))</f>
        <v/>
      </c>
    </row>
    <row r="9173" spans="1:15" x14ac:dyDescent="0.2">
      <c r="A9173" s="11">
        <v>990</v>
      </c>
      <c r="B9173" s="11" t="str">
        <f t="shared" si="158"/>
        <v>Fred C. and Mary R. Koch Foundation_Lencioni, Gabrielle20152000</v>
      </c>
      <c r="C9173" s="11" t="s">
        <v>4161</v>
      </c>
      <c r="D9173" s="11" t="s">
        <v>2140</v>
      </c>
      <c r="E9173" s="11" t="s">
        <v>2140</v>
      </c>
      <c r="F9173" s="4">
        <v>2000</v>
      </c>
      <c r="G9173" s="3">
        <v>2015</v>
      </c>
      <c r="H9173" s="3" t="s">
        <v>21</v>
      </c>
      <c r="I9173" s="12" t="s">
        <v>4162</v>
      </c>
      <c r="J9173" s="3">
        <v>100</v>
      </c>
      <c r="K9173" s="3" t="str">
        <f>IF(VLOOKUP(D9173,'Resources Final'!A:C,3,FALSE)=0,"",VLOOKUP(D9173,'Resources Final'!A:C,3,FALSE))</f>
        <v>Y</v>
      </c>
      <c r="L9173" s="3" t="str">
        <f>IF(VLOOKUP(D9173,'Resources Final'!A:D,4,FALSE)=0,"",VLOOKUP(D9173,'Resources Final'!A:D,4,FALSE))</f>
        <v/>
      </c>
      <c r="M9173" s="3" t="str">
        <f>IF(VLOOKUP(D9173,'Resources Final'!A:E,5,FALSE)=0,"",VLOOKUP(D9173,'Resources Final'!A:E,5,FALSE))</f>
        <v/>
      </c>
      <c r="N9173" s="7" t="str">
        <f>IF(VLOOKUP(D9173,'Resources Final'!A:F,6,FALSE)=0,"",VLOOKUP(D9173,'Resources Final'!A:F,6,FALSE))</f>
        <v/>
      </c>
      <c r="O9173" s="3" t="str">
        <f>IF(VLOOKUP(D9173,'Resources Final'!A:G,7,FALSE)=0,"",VLOOKUP(D9173,'Resources Final'!A:G,7,FALSE))</f>
        <v/>
      </c>
    </row>
    <row r="9174" spans="1:15" x14ac:dyDescent="0.2">
      <c r="A9174" s="11">
        <v>990</v>
      </c>
      <c r="B9174" s="11" t="str">
        <f t="shared" si="158"/>
        <v>Fred C. and Mary R. Koch Foundation_Phillips, Gabrielle20152000</v>
      </c>
      <c r="C9174" s="11" t="s">
        <v>4161</v>
      </c>
      <c r="D9174" s="11" t="s">
        <v>2854</v>
      </c>
      <c r="E9174" s="11" t="s">
        <v>2854</v>
      </c>
      <c r="F9174" s="4">
        <v>2000</v>
      </c>
      <c r="G9174" s="3">
        <v>2015</v>
      </c>
      <c r="H9174" s="3" t="s">
        <v>21</v>
      </c>
      <c r="I9174" s="12" t="s">
        <v>4162</v>
      </c>
      <c r="J9174" s="3">
        <v>101</v>
      </c>
      <c r="K9174" s="3" t="str">
        <f>IF(VLOOKUP(D9174,'Resources Final'!A:C,3,FALSE)=0,"",VLOOKUP(D9174,'Resources Final'!A:C,3,FALSE))</f>
        <v>Y</v>
      </c>
      <c r="L9174" s="3" t="str">
        <f>IF(VLOOKUP(D9174,'Resources Final'!A:D,4,FALSE)=0,"",VLOOKUP(D9174,'Resources Final'!A:D,4,FALSE))</f>
        <v/>
      </c>
      <c r="M9174" s="3" t="str">
        <f>IF(VLOOKUP(D9174,'Resources Final'!A:E,5,FALSE)=0,"",VLOOKUP(D9174,'Resources Final'!A:E,5,FALSE))</f>
        <v/>
      </c>
      <c r="N9174" s="7" t="str">
        <f>IF(VLOOKUP(D9174,'Resources Final'!A:F,6,FALSE)=0,"",VLOOKUP(D9174,'Resources Final'!A:F,6,FALSE))</f>
        <v/>
      </c>
      <c r="O9174" s="3" t="str">
        <f>IF(VLOOKUP(D9174,'Resources Final'!A:G,7,FALSE)=0,"",VLOOKUP(D9174,'Resources Final'!A:G,7,FALSE))</f>
        <v/>
      </c>
    </row>
    <row r="9175" spans="1:15" x14ac:dyDescent="0.2">
      <c r="A9175" s="11">
        <v>990</v>
      </c>
      <c r="B9175" s="11" t="str">
        <f t="shared" si="158"/>
        <v>Fred C. and Mary R. Koch Foundation_Wiens, Gabreille20152000</v>
      </c>
      <c r="C9175" s="11" t="s">
        <v>4161</v>
      </c>
      <c r="D9175" s="11" t="s">
        <v>4025</v>
      </c>
      <c r="E9175" s="11" t="s">
        <v>4025</v>
      </c>
      <c r="F9175" s="4">
        <v>2000</v>
      </c>
      <c r="G9175" s="3">
        <v>2015</v>
      </c>
      <c r="H9175" s="3" t="s">
        <v>21</v>
      </c>
      <c r="I9175" s="12" t="s">
        <v>4162</v>
      </c>
      <c r="J9175" s="3">
        <v>102</v>
      </c>
      <c r="K9175" s="3" t="str">
        <f>IF(VLOOKUP(D9175,'Resources Final'!A:C,3,FALSE)=0,"",VLOOKUP(D9175,'Resources Final'!A:C,3,FALSE))</f>
        <v>Y</v>
      </c>
      <c r="L9175" s="3" t="str">
        <f>IF(VLOOKUP(D9175,'Resources Final'!A:D,4,FALSE)=0,"",VLOOKUP(D9175,'Resources Final'!A:D,4,FALSE))</f>
        <v/>
      </c>
      <c r="M9175" s="3" t="str">
        <f>IF(VLOOKUP(D9175,'Resources Final'!A:E,5,FALSE)=0,"",VLOOKUP(D9175,'Resources Final'!A:E,5,FALSE))</f>
        <v/>
      </c>
      <c r="N9175" s="7" t="str">
        <f>IF(VLOOKUP(D9175,'Resources Final'!A:F,6,FALSE)=0,"",VLOOKUP(D9175,'Resources Final'!A:F,6,FALSE))</f>
        <v/>
      </c>
      <c r="O9175" s="3" t="str">
        <f>IF(VLOOKUP(D9175,'Resources Final'!A:G,7,FALSE)=0,"",VLOOKUP(D9175,'Resources Final'!A:G,7,FALSE))</f>
        <v/>
      </c>
    </row>
    <row r="9176" spans="1:15" x14ac:dyDescent="0.2">
      <c r="A9176" s="11">
        <v>990</v>
      </c>
      <c r="B9176" s="11" t="str">
        <f t="shared" si="158"/>
        <v>Fred C. and Mary R. Koch Foundation_Olson, Gavin20152000</v>
      </c>
      <c r="C9176" s="11" t="s">
        <v>4161</v>
      </c>
      <c r="D9176" s="11" t="s">
        <v>2747</v>
      </c>
      <c r="E9176" s="11" t="s">
        <v>2747</v>
      </c>
      <c r="F9176" s="4">
        <v>2000</v>
      </c>
      <c r="G9176" s="3">
        <v>2015</v>
      </c>
      <c r="H9176" s="3" t="s">
        <v>21</v>
      </c>
      <c r="I9176" s="12" t="s">
        <v>4162</v>
      </c>
      <c r="J9176" s="3">
        <v>103</v>
      </c>
      <c r="K9176" s="3" t="str">
        <f>IF(VLOOKUP(D9176,'Resources Final'!A:C,3,FALSE)=0,"",VLOOKUP(D9176,'Resources Final'!A:C,3,FALSE))</f>
        <v>Y</v>
      </c>
      <c r="L9176" s="3" t="str">
        <f>IF(VLOOKUP(D9176,'Resources Final'!A:D,4,FALSE)=0,"",VLOOKUP(D9176,'Resources Final'!A:D,4,FALSE))</f>
        <v/>
      </c>
      <c r="M9176" s="3" t="str">
        <f>IF(VLOOKUP(D9176,'Resources Final'!A:E,5,FALSE)=0,"",VLOOKUP(D9176,'Resources Final'!A:E,5,FALSE))</f>
        <v/>
      </c>
      <c r="N9176" s="7" t="str">
        <f>IF(VLOOKUP(D9176,'Resources Final'!A:F,6,FALSE)=0,"",VLOOKUP(D9176,'Resources Final'!A:F,6,FALSE))</f>
        <v/>
      </c>
      <c r="O9176" s="3" t="str">
        <f>IF(VLOOKUP(D9176,'Resources Final'!A:G,7,FALSE)=0,"",VLOOKUP(D9176,'Resources Final'!A:G,7,FALSE))</f>
        <v/>
      </c>
    </row>
    <row r="9177" spans="1:15" x14ac:dyDescent="0.2">
      <c r="A9177" s="11">
        <v>990</v>
      </c>
      <c r="B9177" s="11" t="str">
        <f t="shared" si="158"/>
        <v>Fred C. and Mary R. Koch Foundation_Kohn, Grace20152000</v>
      </c>
      <c r="C9177" s="11" t="s">
        <v>4161</v>
      </c>
      <c r="D9177" s="11" t="s">
        <v>2018</v>
      </c>
      <c r="E9177" s="11" t="s">
        <v>2018</v>
      </c>
      <c r="F9177" s="4">
        <v>2000</v>
      </c>
      <c r="G9177" s="3">
        <v>2015</v>
      </c>
      <c r="H9177" s="3" t="s">
        <v>21</v>
      </c>
      <c r="I9177" s="12" t="s">
        <v>4162</v>
      </c>
      <c r="J9177" s="3">
        <v>104</v>
      </c>
      <c r="K9177" s="3" t="str">
        <f>IF(VLOOKUP(D9177,'Resources Final'!A:C,3,FALSE)=0,"",VLOOKUP(D9177,'Resources Final'!A:C,3,FALSE))</f>
        <v>Y</v>
      </c>
      <c r="L9177" s="3" t="str">
        <f>IF(VLOOKUP(D9177,'Resources Final'!A:D,4,FALSE)=0,"",VLOOKUP(D9177,'Resources Final'!A:D,4,FALSE))</f>
        <v/>
      </c>
      <c r="M9177" s="3" t="str">
        <f>IF(VLOOKUP(D9177,'Resources Final'!A:E,5,FALSE)=0,"",VLOOKUP(D9177,'Resources Final'!A:E,5,FALSE))</f>
        <v/>
      </c>
      <c r="N9177" s="7" t="str">
        <f>IF(VLOOKUP(D9177,'Resources Final'!A:F,6,FALSE)=0,"",VLOOKUP(D9177,'Resources Final'!A:F,6,FALSE))</f>
        <v/>
      </c>
      <c r="O9177" s="3" t="str">
        <f>IF(VLOOKUP(D9177,'Resources Final'!A:G,7,FALSE)=0,"",VLOOKUP(D9177,'Resources Final'!A:G,7,FALSE))</f>
        <v/>
      </c>
    </row>
    <row r="9178" spans="1:15" x14ac:dyDescent="0.2">
      <c r="A9178" s="11">
        <v>990</v>
      </c>
      <c r="B9178" s="11" t="str">
        <f t="shared" si="158"/>
        <v>Fred C. and Mary R. Koch Foundation_Lemaster, Grace20152000</v>
      </c>
      <c r="C9178" s="11" t="s">
        <v>4161</v>
      </c>
      <c r="D9178" s="11" t="s">
        <v>4193</v>
      </c>
      <c r="E9178" s="11" t="s">
        <v>2137</v>
      </c>
      <c r="F9178" s="4">
        <v>2000</v>
      </c>
      <c r="G9178" s="3">
        <v>2015</v>
      </c>
      <c r="H9178" s="3" t="s">
        <v>21</v>
      </c>
      <c r="I9178" s="12" t="s">
        <v>4162</v>
      </c>
      <c r="J9178" s="3">
        <v>105</v>
      </c>
      <c r="K9178" s="3" t="str">
        <f>IF(VLOOKUP(D9178,'Resources Final'!A:C,3,FALSE)=0,"",VLOOKUP(D9178,'Resources Final'!A:C,3,FALSE))</f>
        <v>Y</v>
      </c>
      <c r="L9178" s="3" t="str">
        <f>IF(VLOOKUP(D9178,'Resources Final'!A:D,4,FALSE)=0,"",VLOOKUP(D9178,'Resources Final'!A:D,4,FALSE))</f>
        <v/>
      </c>
      <c r="M9178" s="3" t="str">
        <f>IF(VLOOKUP(D9178,'Resources Final'!A:E,5,FALSE)=0,"",VLOOKUP(D9178,'Resources Final'!A:E,5,FALSE))</f>
        <v/>
      </c>
      <c r="N9178" s="7" t="str">
        <f>IF(VLOOKUP(D9178,'Resources Final'!A:F,6,FALSE)=0,"",VLOOKUP(D9178,'Resources Final'!A:F,6,FALSE))</f>
        <v/>
      </c>
      <c r="O9178" s="3" t="str">
        <f>IF(VLOOKUP(D9178,'Resources Final'!A:G,7,FALSE)=0,"",VLOOKUP(D9178,'Resources Final'!A:G,7,FALSE))</f>
        <v/>
      </c>
    </row>
    <row r="9179" spans="1:15" x14ac:dyDescent="0.2">
      <c r="A9179" s="11">
        <v>990</v>
      </c>
      <c r="B9179" s="11" t="str">
        <f t="shared" si="158"/>
        <v>Fred C. and Mary R. Koch Foundation_Mueller, Grace20152000</v>
      </c>
      <c r="C9179" s="11" t="s">
        <v>4161</v>
      </c>
      <c r="D9179" s="11" t="s">
        <v>2554</v>
      </c>
      <c r="E9179" s="11" t="s">
        <v>2554</v>
      </c>
      <c r="F9179" s="4">
        <v>2000</v>
      </c>
      <c r="G9179" s="3">
        <v>2015</v>
      </c>
      <c r="H9179" s="3" t="s">
        <v>21</v>
      </c>
      <c r="I9179" s="12" t="s">
        <v>4162</v>
      </c>
      <c r="J9179" s="3">
        <v>106</v>
      </c>
      <c r="K9179" s="3" t="str">
        <f>IF(VLOOKUP(D9179,'Resources Final'!A:C,3,FALSE)=0,"",VLOOKUP(D9179,'Resources Final'!A:C,3,FALSE))</f>
        <v>Y</v>
      </c>
      <c r="L9179" s="3" t="str">
        <f>IF(VLOOKUP(D9179,'Resources Final'!A:D,4,FALSE)=0,"",VLOOKUP(D9179,'Resources Final'!A:D,4,FALSE))</f>
        <v/>
      </c>
      <c r="M9179" s="3" t="str">
        <f>IF(VLOOKUP(D9179,'Resources Final'!A:E,5,FALSE)=0,"",VLOOKUP(D9179,'Resources Final'!A:E,5,FALSE))</f>
        <v/>
      </c>
      <c r="N9179" s="7" t="str">
        <f>IF(VLOOKUP(D9179,'Resources Final'!A:F,6,FALSE)=0,"",VLOOKUP(D9179,'Resources Final'!A:F,6,FALSE))</f>
        <v/>
      </c>
      <c r="O9179" s="3" t="str">
        <f>IF(VLOOKUP(D9179,'Resources Final'!A:G,7,FALSE)=0,"",VLOOKUP(D9179,'Resources Final'!A:G,7,FALSE))</f>
        <v/>
      </c>
    </row>
    <row r="9180" spans="1:15" x14ac:dyDescent="0.2">
      <c r="A9180" s="11">
        <v>990</v>
      </c>
      <c r="B9180" s="11" t="str">
        <f t="shared" si="158"/>
        <v>Fred C. and Mary R. Koch Foundation_Harmon, Graham20152000</v>
      </c>
      <c r="C9180" s="11" t="s">
        <v>4161</v>
      </c>
      <c r="D9180" s="11" t="s">
        <v>1526</v>
      </c>
      <c r="E9180" s="11" t="s">
        <v>1526</v>
      </c>
      <c r="F9180" s="4">
        <v>2000</v>
      </c>
      <c r="G9180" s="3">
        <v>2015</v>
      </c>
      <c r="H9180" s="3" t="s">
        <v>21</v>
      </c>
      <c r="I9180" s="12" t="s">
        <v>4162</v>
      </c>
      <c r="J9180" s="3">
        <v>107</v>
      </c>
      <c r="K9180" s="3" t="str">
        <f>IF(VLOOKUP(D9180,'Resources Final'!A:C,3,FALSE)=0,"",VLOOKUP(D9180,'Resources Final'!A:C,3,FALSE))</f>
        <v>Y</v>
      </c>
      <c r="L9180" s="3" t="str">
        <f>IF(VLOOKUP(D9180,'Resources Final'!A:D,4,FALSE)=0,"",VLOOKUP(D9180,'Resources Final'!A:D,4,FALSE))</f>
        <v/>
      </c>
      <c r="M9180" s="3" t="str">
        <f>IF(VLOOKUP(D9180,'Resources Final'!A:E,5,FALSE)=0,"",VLOOKUP(D9180,'Resources Final'!A:E,5,FALSE))</f>
        <v/>
      </c>
      <c r="N9180" s="7" t="str">
        <f>IF(VLOOKUP(D9180,'Resources Final'!A:F,6,FALSE)=0,"",VLOOKUP(D9180,'Resources Final'!A:F,6,FALSE))</f>
        <v/>
      </c>
      <c r="O9180" s="3" t="str">
        <f>IF(VLOOKUP(D9180,'Resources Final'!A:G,7,FALSE)=0,"",VLOOKUP(D9180,'Resources Final'!A:G,7,FALSE))</f>
        <v/>
      </c>
    </row>
    <row r="9181" spans="1:15" x14ac:dyDescent="0.2">
      <c r="A9181" s="11">
        <v>990</v>
      </c>
      <c r="B9181" s="11" t="str">
        <f t="shared" si="158"/>
        <v>Fred C. and Mary R. Koch Foundation_Creitz, Haley20152000</v>
      </c>
      <c r="C9181" s="11" t="s">
        <v>4161</v>
      </c>
      <c r="D9181" s="11" t="s">
        <v>871</v>
      </c>
      <c r="E9181" s="11" t="s">
        <v>871</v>
      </c>
      <c r="F9181" s="4">
        <v>2000</v>
      </c>
      <c r="G9181" s="3">
        <v>2015</v>
      </c>
      <c r="H9181" s="3" t="s">
        <v>21</v>
      </c>
      <c r="I9181" s="12" t="s">
        <v>4162</v>
      </c>
      <c r="J9181" s="3">
        <v>108</v>
      </c>
      <c r="K9181" s="3" t="str">
        <f>IF(VLOOKUP(D9181,'Resources Final'!A:C,3,FALSE)=0,"",VLOOKUP(D9181,'Resources Final'!A:C,3,FALSE))</f>
        <v>Y</v>
      </c>
      <c r="L9181" s="3" t="str">
        <f>IF(VLOOKUP(D9181,'Resources Final'!A:D,4,FALSE)=0,"",VLOOKUP(D9181,'Resources Final'!A:D,4,FALSE))</f>
        <v/>
      </c>
      <c r="M9181" s="3" t="str">
        <f>IF(VLOOKUP(D9181,'Resources Final'!A:E,5,FALSE)=0,"",VLOOKUP(D9181,'Resources Final'!A:E,5,FALSE))</f>
        <v/>
      </c>
      <c r="N9181" s="7" t="str">
        <f>IF(VLOOKUP(D9181,'Resources Final'!A:F,6,FALSE)=0,"",VLOOKUP(D9181,'Resources Final'!A:F,6,FALSE))</f>
        <v/>
      </c>
      <c r="O9181" s="3" t="str">
        <f>IF(VLOOKUP(D9181,'Resources Final'!A:G,7,FALSE)=0,"",VLOOKUP(D9181,'Resources Final'!A:G,7,FALSE))</f>
        <v/>
      </c>
    </row>
    <row r="9182" spans="1:15" x14ac:dyDescent="0.2">
      <c r="A9182" s="11">
        <v>990</v>
      </c>
      <c r="B9182" s="11" t="str">
        <f t="shared" si="158"/>
        <v>Fred C. and Mary R. Koch Foundation_Hayhurst, Halle20152000</v>
      </c>
      <c r="C9182" s="11" t="s">
        <v>4161</v>
      </c>
      <c r="D9182" s="11" t="s">
        <v>1549</v>
      </c>
      <c r="E9182" s="11" t="s">
        <v>1549</v>
      </c>
      <c r="F9182" s="4">
        <v>2000</v>
      </c>
      <c r="G9182" s="3">
        <v>2015</v>
      </c>
      <c r="H9182" s="3" t="s">
        <v>21</v>
      </c>
      <c r="I9182" s="12" t="s">
        <v>4162</v>
      </c>
      <c r="J9182" s="3">
        <v>109</v>
      </c>
      <c r="K9182" s="3" t="str">
        <f>IF(VLOOKUP(D9182,'Resources Final'!A:C,3,FALSE)=0,"",VLOOKUP(D9182,'Resources Final'!A:C,3,FALSE))</f>
        <v>Y</v>
      </c>
      <c r="L9182" s="3" t="str">
        <f>IF(VLOOKUP(D9182,'Resources Final'!A:D,4,FALSE)=0,"",VLOOKUP(D9182,'Resources Final'!A:D,4,FALSE))</f>
        <v/>
      </c>
      <c r="M9182" s="3" t="str">
        <f>IF(VLOOKUP(D9182,'Resources Final'!A:E,5,FALSE)=0,"",VLOOKUP(D9182,'Resources Final'!A:E,5,FALSE))</f>
        <v/>
      </c>
      <c r="N9182" s="7" t="str">
        <f>IF(VLOOKUP(D9182,'Resources Final'!A:F,6,FALSE)=0,"",VLOOKUP(D9182,'Resources Final'!A:F,6,FALSE))</f>
        <v/>
      </c>
      <c r="O9182" s="3" t="str">
        <f>IF(VLOOKUP(D9182,'Resources Final'!A:G,7,FALSE)=0,"",VLOOKUP(D9182,'Resources Final'!A:G,7,FALSE))</f>
        <v/>
      </c>
    </row>
    <row r="9183" spans="1:15" x14ac:dyDescent="0.2">
      <c r="A9183" s="11">
        <v>990</v>
      </c>
      <c r="B9183" s="11" t="str">
        <f t="shared" si="158"/>
        <v>Fred C. and Mary R. Koch Foundation_Staib, Halle20152000</v>
      </c>
      <c r="C9183" s="11" t="s">
        <v>4161</v>
      </c>
      <c r="D9183" s="11" t="s">
        <v>3411</v>
      </c>
      <c r="E9183" s="11" t="s">
        <v>3411</v>
      </c>
      <c r="F9183" s="4">
        <v>2000</v>
      </c>
      <c r="G9183" s="3">
        <v>2015</v>
      </c>
      <c r="H9183" s="3" t="s">
        <v>21</v>
      </c>
      <c r="I9183" s="12" t="s">
        <v>4162</v>
      </c>
      <c r="J9183" s="3">
        <v>110</v>
      </c>
      <c r="K9183" s="3" t="str">
        <f>IF(VLOOKUP(D9183,'Resources Final'!A:C,3,FALSE)=0,"",VLOOKUP(D9183,'Resources Final'!A:C,3,FALSE))</f>
        <v>Y</v>
      </c>
      <c r="L9183" s="3" t="str">
        <f>IF(VLOOKUP(D9183,'Resources Final'!A:D,4,FALSE)=0,"",VLOOKUP(D9183,'Resources Final'!A:D,4,FALSE))</f>
        <v/>
      </c>
      <c r="M9183" s="3" t="str">
        <f>IF(VLOOKUP(D9183,'Resources Final'!A:E,5,FALSE)=0,"",VLOOKUP(D9183,'Resources Final'!A:E,5,FALSE))</f>
        <v/>
      </c>
      <c r="N9183" s="7" t="str">
        <f>IF(VLOOKUP(D9183,'Resources Final'!A:F,6,FALSE)=0,"",VLOOKUP(D9183,'Resources Final'!A:F,6,FALSE))</f>
        <v/>
      </c>
      <c r="O9183" s="3" t="str">
        <f>IF(VLOOKUP(D9183,'Resources Final'!A:G,7,FALSE)=0,"",VLOOKUP(D9183,'Resources Final'!A:G,7,FALSE))</f>
        <v/>
      </c>
    </row>
    <row r="9184" spans="1:15" x14ac:dyDescent="0.2">
      <c r="A9184" s="11">
        <v>990</v>
      </c>
      <c r="B9184" s="11" t="str">
        <f t="shared" si="158"/>
        <v>Fred C. and Mary R. Koch Foundation_Boline, Hannah20152000</v>
      </c>
      <c r="C9184" s="11" t="s">
        <v>4161</v>
      </c>
      <c r="D9184" s="11" t="s">
        <v>463</v>
      </c>
      <c r="E9184" s="11" t="s">
        <v>463</v>
      </c>
      <c r="F9184" s="4">
        <v>2000</v>
      </c>
      <c r="G9184" s="3">
        <v>2015</v>
      </c>
      <c r="H9184" s="3" t="s">
        <v>21</v>
      </c>
      <c r="I9184" s="12" t="s">
        <v>4162</v>
      </c>
      <c r="J9184" s="3">
        <v>111</v>
      </c>
      <c r="K9184" s="3" t="str">
        <f>IF(VLOOKUP(D9184,'Resources Final'!A:C,3,FALSE)=0,"",VLOOKUP(D9184,'Resources Final'!A:C,3,FALSE))</f>
        <v>Y</v>
      </c>
      <c r="L9184" s="3" t="str">
        <f>IF(VLOOKUP(D9184,'Resources Final'!A:D,4,FALSE)=0,"",VLOOKUP(D9184,'Resources Final'!A:D,4,FALSE))</f>
        <v/>
      </c>
      <c r="M9184" s="3" t="str">
        <f>IF(VLOOKUP(D9184,'Resources Final'!A:E,5,FALSE)=0,"",VLOOKUP(D9184,'Resources Final'!A:E,5,FALSE))</f>
        <v/>
      </c>
      <c r="N9184" s="7" t="str">
        <f>IF(VLOOKUP(D9184,'Resources Final'!A:F,6,FALSE)=0,"",VLOOKUP(D9184,'Resources Final'!A:F,6,FALSE))</f>
        <v/>
      </c>
      <c r="O9184" s="3" t="str">
        <f>IF(VLOOKUP(D9184,'Resources Final'!A:G,7,FALSE)=0,"",VLOOKUP(D9184,'Resources Final'!A:G,7,FALSE))</f>
        <v/>
      </c>
    </row>
    <row r="9185" spans="1:15" x14ac:dyDescent="0.2">
      <c r="A9185" s="11">
        <v>990</v>
      </c>
      <c r="B9185" s="11" t="str">
        <f t="shared" si="158"/>
        <v>Fred C. and Mary R. Koch Foundation_Johnson, Hannah20152000</v>
      </c>
      <c r="C9185" s="11" t="s">
        <v>4161</v>
      </c>
      <c r="D9185" s="11" t="s">
        <v>1863</v>
      </c>
      <c r="E9185" s="11" t="s">
        <v>1863</v>
      </c>
      <c r="F9185" s="4">
        <v>2000</v>
      </c>
      <c r="G9185" s="3">
        <v>2015</v>
      </c>
      <c r="H9185" s="3" t="s">
        <v>21</v>
      </c>
      <c r="I9185" s="12" t="s">
        <v>4162</v>
      </c>
      <c r="J9185" s="3">
        <v>112</v>
      </c>
      <c r="K9185" s="3" t="str">
        <f>IF(VLOOKUP(D9185,'Resources Final'!A:C,3,FALSE)=0,"",VLOOKUP(D9185,'Resources Final'!A:C,3,FALSE))</f>
        <v>Y</v>
      </c>
      <c r="L9185" s="3" t="str">
        <f>IF(VLOOKUP(D9185,'Resources Final'!A:D,4,FALSE)=0,"",VLOOKUP(D9185,'Resources Final'!A:D,4,FALSE))</f>
        <v/>
      </c>
      <c r="M9185" s="3" t="str">
        <f>IF(VLOOKUP(D9185,'Resources Final'!A:E,5,FALSE)=0,"",VLOOKUP(D9185,'Resources Final'!A:E,5,FALSE))</f>
        <v/>
      </c>
      <c r="N9185" s="7" t="str">
        <f>IF(VLOOKUP(D9185,'Resources Final'!A:F,6,FALSE)=0,"",VLOOKUP(D9185,'Resources Final'!A:F,6,FALSE))</f>
        <v/>
      </c>
      <c r="O9185" s="3" t="str">
        <f>IF(VLOOKUP(D9185,'Resources Final'!A:G,7,FALSE)=0,"",VLOOKUP(D9185,'Resources Final'!A:G,7,FALSE))</f>
        <v/>
      </c>
    </row>
    <row r="9186" spans="1:15" x14ac:dyDescent="0.2">
      <c r="A9186" s="11">
        <v>990</v>
      </c>
      <c r="B9186" s="11" t="str">
        <f t="shared" si="158"/>
        <v>Fred C. and Mary R. Koch Foundation_Berdan, Holly20152000</v>
      </c>
      <c r="C9186" s="11" t="s">
        <v>4161</v>
      </c>
      <c r="D9186" s="11" t="s">
        <v>407</v>
      </c>
      <c r="E9186" s="11" t="s">
        <v>407</v>
      </c>
      <c r="F9186" s="4">
        <v>2000</v>
      </c>
      <c r="G9186" s="3">
        <v>2015</v>
      </c>
      <c r="H9186" s="3" t="s">
        <v>21</v>
      </c>
      <c r="I9186" s="12" t="s">
        <v>4162</v>
      </c>
      <c r="J9186" s="3">
        <v>113</v>
      </c>
      <c r="K9186" s="3" t="str">
        <f>IF(VLOOKUP(D9186,'Resources Final'!A:C,3,FALSE)=0,"",VLOOKUP(D9186,'Resources Final'!A:C,3,FALSE))</f>
        <v>Y</v>
      </c>
      <c r="L9186" s="3" t="str">
        <f>IF(VLOOKUP(D9186,'Resources Final'!A:D,4,FALSE)=0,"",VLOOKUP(D9186,'Resources Final'!A:D,4,FALSE))</f>
        <v/>
      </c>
      <c r="M9186" s="3" t="str">
        <f>IF(VLOOKUP(D9186,'Resources Final'!A:E,5,FALSE)=0,"",VLOOKUP(D9186,'Resources Final'!A:E,5,FALSE))</f>
        <v/>
      </c>
      <c r="N9186" s="7" t="str">
        <f>IF(VLOOKUP(D9186,'Resources Final'!A:F,6,FALSE)=0,"",VLOOKUP(D9186,'Resources Final'!A:F,6,FALSE))</f>
        <v/>
      </c>
      <c r="O9186" s="3" t="str">
        <f>IF(VLOOKUP(D9186,'Resources Final'!A:G,7,FALSE)=0,"",VLOOKUP(D9186,'Resources Final'!A:G,7,FALSE))</f>
        <v/>
      </c>
    </row>
    <row r="9187" spans="1:15" x14ac:dyDescent="0.2">
      <c r="A9187" s="11">
        <v>990</v>
      </c>
      <c r="B9187" s="11" t="str">
        <f t="shared" si="158"/>
        <v>Fred C. and Mary R. Koch Foundation_Blankinship, Ian20152000</v>
      </c>
      <c r="C9187" s="11" t="s">
        <v>4161</v>
      </c>
      <c r="D9187" s="11" t="s">
        <v>444</v>
      </c>
      <c r="E9187" s="11" t="s">
        <v>444</v>
      </c>
      <c r="F9187" s="4">
        <v>2000</v>
      </c>
      <c r="G9187" s="3">
        <v>2015</v>
      </c>
      <c r="H9187" s="3" t="s">
        <v>21</v>
      </c>
      <c r="I9187" s="12" t="s">
        <v>4162</v>
      </c>
      <c r="J9187" s="3">
        <v>114</v>
      </c>
      <c r="K9187" s="3" t="str">
        <f>IF(VLOOKUP(D9187,'Resources Final'!A:C,3,FALSE)=0,"",VLOOKUP(D9187,'Resources Final'!A:C,3,FALSE))</f>
        <v>Y</v>
      </c>
      <c r="L9187" s="3" t="str">
        <f>IF(VLOOKUP(D9187,'Resources Final'!A:D,4,FALSE)=0,"",VLOOKUP(D9187,'Resources Final'!A:D,4,FALSE))</f>
        <v/>
      </c>
      <c r="M9187" s="3" t="str">
        <f>IF(VLOOKUP(D9187,'Resources Final'!A:E,5,FALSE)=0,"",VLOOKUP(D9187,'Resources Final'!A:E,5,FALSE))</f>
        <v/>
      </c>
      <c r="N9187" s="7" t="str">
        <f>IF(VLOOKUP(D9187,'Resources Final'!A:F,6,FALSE)=0,"",VLOOKUP(D9187,'Resources Final'!A:F,6,FALSE))</f>
        <v/>
      </c>
      <c r="O9187" s="3" t="str">
        <f>IF(VLOOKUP(D9187,'Resources Final'!A:G,7,FALSE)=0,"",VLOOKUP(D9187,'Resources Final'!A:G,7,FALSE))</f>
        <v/>
      </c>
    </row>
    <row r="9188" spans="1:15" x14ac:dyDescent="0.2">
      <c r="A9188" s="11">
        <v>990</v>
      </c>
      <c r="B9188" s="11" t="str">
        <f t="shared" si="158"/>
        <v>Fred C. and Mary R. Koch Foundation_Dyson, Ivey20152000</v>
      </c>
      <c r="C9188" s="11" t="s">
        <v>4161</v>
      </c>
      <c r="D9188" s="11" t="s">
        <v>1058</v>
      </c>
      <c r="E9188" s="11" t="s">
        <v>1058</v>
      </c>
      <c r="F9188" s="4">
        <v>2000</v>
      </c>
      <c r="G9188" s="3">
        <v>2015</v>
      </c>
      <c r="H9188" s="3" t="s">
        <v>21</v>
      </c>
      <c r="I9188" s="12" t="s">
        <v>4162</v>
      </c>
      <c r="J9188" s="3">
        <v>115</v>
      </c>
      <c r="K9188" s="3" t="str">
        <f>IF(VLOOKUP(D9188,'Resources Final'!A:C,3,FALSE)=0,"",VLOOKUP(D9188,'Resources Final'!A:C,3,FALSE))</f>
        <v>Y</v>
      </c>
      <c r="L9188" s="3" t="str">
        <f>IF(VLOOKUP(D9188,'Resources Final'!A:D,4,FALSE)=0,"",VLOOKUP(D9188,'Resources Final'!A:D,4,FALSE))</f>
        <v/>
      </c>
      <c r="M9188" s="3" t="str">
        <f>IF(VLOOKUP(D9188,'Resources Final'!A:E,5,FALSE)=0,"",VLOOKUP(D9188,'Resources Final'!A:E,5,FALSE))</f>
        <v/>
      </c>
      <c r="N9188" s="7" t="str">
        <f>IF(VLOOKUP(D9188,'Resources Final'!A:F,6,FALSE)=0,"",VLOOKUP(D9188,'Resources Final'!A:F,6,FALSE))</f>
        <v/>
      </c>
      <c r="O9188" s="3" t="str">
        <f>IF(VLOOKUP(D9188,'Resources Final'!A:G,7,FALSE)=0,"",VLOOKUP(D9188,'Resources Final'!A:G,7,FALSE))</f>
        <v/>
      </c>
    </row>
    <row r="9189" spans="1:15" x14ac:dyDescent="0.2">
      <c r="A9189" s="11">
        <v>990</v>
      </c>
      <c r="B9189" s="11" t="str">
        <f t="shared" si="158"/>
        <v>Fred C. and Mary R. Koch Foundation_Highfill, Jacob20152000</v>
      </c>
      <c r="C9189" s="11" t="s">
        <v>4161</v>
      </c>
      <c r="D9189" s="11" t="s">
        <v>1587</v>
      </c>
      <c r="E9189" s="11" t="s">
        <v>1587</v>
      </c>
      <c r="F9189" s="4">
        <v>2000</v>
      </c>
      <c r="G9189" s="3">
        <v>2015</v>
      </c>
      <c r="H9189" s="3" t="s">
        <v>21</v>
      </c>
      <c r="I9189" s="12" t="s">
        <v>4162</v>
      </c>
      <c r="J9189" s="3">
        <v>116</v>
      </c>
      <c r="K9189" s="3" t="str">
        <f>IF(VLOOKUP(D9189,'Resources Final'!A:C,3,FALSE)=0,"",VLOOKUP(D9189,'Resources Final'!A:C,3,FALSE))</f>
        <v>Y</v>
      </c>
      <c r="L9189" s="3" t="str">
        <f>IF(VLOOKUP(D9189,'Resources Final'!A:D,4,FALSE)=0,"",VLOOKUP(D9189,'Resources Final'!A:D,4,FALSE))</f>
        <v/>
      </c>
      <c r="M9189" s="3" t="str">
        <f>IF(VLOOKUP(D9189,'Resources Final'!A:E,5,FALSE)=0,"",VLOOKUP(D9189,'Resources Final'!A:E,5,FALSE))</f>
        <v/>
      </c>
      <c r="N9189" s="7" t="str">
        <f>IF(VLOOKUP(D9189,'Resources Final'!A:F,6,FALSE)=0,"",VLOOKUP(D9189,'Resources Final'!A:F,6,FALSE))</f>
        <v/>
      </c>
      <c r="O9189" s="3" t="str">
        <f>IF(VLOOKUP(D9189,'Resources Final'!A:G,7,FALSE)=0,"",VLOOKUP(D9189,'Resources Final'!A:G,7,FALSE))</f>
        <v/>
      </c>
    </row>
    <row r="9190" spans="1:15" x14ac:dyDescent="0.2">
      <c r="A9190" s="11">
        <v>990</v>
      </c>
      <c r="B9190" s="11" t="str">
        <f t="shared" si="158"/>
        <v>Fred C. and Mary R. Koch Foundation_Spitz, Jacob20152000</v>
      </c>
      <c r="C9190" s="11" t="s">
        <v>4161</v>
      </c>
      <c r="D9190" s="11" t="s">
        <v>3387</v>
      </c>
      <c r="E9190" s="11" t="s">
        <v>3387</v>
      </c>
      <c r="F9190" s="4">
        <v>2000</v>
      </c>
      <c r="G9190" s="3">
        <v>2015</v>
      </c>
      <c r="H9190" s="3" t="s">
        <v>21</v>
      </c>
      <c r="I9190" s="12" t="s">
        <v>4162</v>
      </c>
      <c r="J9190" s="3">
        <v>117</v>
      </c>
      <c r="K9190" s="3" t="str">
        <f>IF(VLOOKUP(D9190,'Resources Final'!A:C,3,FALSE)=0,"",VLOOKUP(D9190,'Resources Final'!A:C,3,FALSE))</f>
        <v>Y</v>
      </c>
      <c r="L9190" s="3" t="str">
        <f>IF(VLOOKUP(D9190,'Resources Final'!A:D,4,FALSE)=0,"",VLOOKUP(D9190,'Resources Final'!A:D,4,FALSE))</f>
        <v/>
      </c>
      <c r="M9190" s="3" t="str">
        <f>IF(VLOOKUP(D9190,'Resources Final'!A:E,5,FALSE)=0,"",VLOOKUP(D9190,'Resources Final'!A:E,5,FALSE))</f>
        <v/>
      </c>
      <c r="N9190" s="7" t="str">
        <f>IF(VLOOKUP(D9190,'Resources Final'!A:F,6,FALSE)=0,"",VLOOKUP(D9190,'Resources Final'!A:F,6,FALSE))</f>
        <v/>
      </c>
      <c r="O9190" s="3" t="str">
        <f>IF(VLOOKUP(D9190,'Resources Final'!A:G,7,FALSE)=0,"",VLOOKUP(D9190,'Resources Final'!A:G,7,FALSE))</f>
        <v/>
      </c>
    </row>
    <row r="9191" spans="1:15" x14ac:dyDescent="0.2">
      <c r="A9191" s="11">
        <v>990</v>
      </c>
      <c r="B9191" s="11" t="str">
        <f t="shared" si="158"/>
        <v>Fred C. and Mary R. Koch Foundation_Leber, Jake20152000</v>
      </c>
      <c r="C9191" s="11" t="s">
        <v>4161</v>
      </c>
      <c r="D9191" s="11" t="s">
        <v>2126</v>
      </c>
      <c r="E9191" s="11" t="s">
        <v>2126</v>
      </c>
      <c r="F9191" s="4">
        <v>2000</v>
      </c>
      <c r="G9191" s="3">
        <v>2015</v>
      </c>
      <c r="H9191" s="3" t="s">
        <v>21</v>
      </c>
      <c r="I9191" s="12" t="s">
        <v>4162</v>
      </c>
      <c r="J9191" s="3">
        <v>118</v>
      </c>
      <c r="K9191" s="3" t="str">
        <f>IF(VLOOKUP(D9191,'Resources Final'!A:C,3,FALSE)=0,"",VLOOKUP(D9191,'Resources Final'!A:C,3,FALSE))</f>
        <v>Y</v>
      </c>
      <c r="L9191" s="3" t="str">
        <f>IF(VLOOKUP(D9191,'Resources Final'!A:D,4,FALSE)=0,"",VLOOKUP(D9191,'Resources Final'!A:D,4,FALSE))</f>
        <v/>
      </c>
      <c r="M9191" s="3" t="str">
        <f>IF(VLOOKUP(D9191,'Resources Final'!A:E,5,FALSE)=0,"",VLOOKUP(D9191,'Resources Final'!A:E,5,FALSE))</f>
        <v/>
      </c>
      <c r="N9191" s="7" t="str">
        <f>IF(VLOOKUP(D9191,'Resources Final'!A:F,6,FALSE)=0,"",VLOOKUP(D9191,'Resources Final'!A:F,6,FALSE))</f>
        <v/>
      </c>
      <c r="O9191" s="3" t="str">
        <f>IF(VLOOKUP(D9191,'Resources Final'!A:G,7,FALSE)=0,"",VLOOKUP(D9191,'Resources Final'!A:G,7,FALSE))</f>
        <v/>
      </c>
    </row>
    <row r="9192" spans="1:15" x14ac:dyDescent="0.2">
      <c r="A9192" s="11">
        <v>990</v>
      </c>
      <c r="B9192" s="11" t="str">
        <f t="shared" si="158"/>
        <v>Fred C. and Mary R. Koch Foundation_Frisbie, James20152000</v>
      </c>
      <c r="C9192" s="11" t="s">
        <v>4161</v>
      </c>
      <c r="D9192" s="11" t="s">
        <v>1307</v>
      </c>
      <c r="E9192" s="11" t="s">
        <v>1307</v>
      </c>
      <c r="F9192" s="4">
        <v>2000</v>
      </c>
      <c r="G9192" s="3">
        <v>2015</v>
      </c>
      <c r="H9192" s="3" t="s">
        <v>21</v>
      </c>
      <c r="I9192" s="12" t="s">
        <v>4162</v>
      </c>
      <c r="J9192" s="3">
        <v>119</v>
      </c>
      <c r="K9192" s="3" t="str">
        <f>IF(VLOOKUP(D9192,'Resources Final'!A:C,3,FALSE)=0,"",VLOOKUP(D9192,'Resources Final'!A:C,3,FALSE))</f>
        <v>Y</v>
      </c>
      <c r="L9192" s="3" t="str">
        <f>IF(VLOOKUP(D9192,'Resources Final'!A:D,4,FALSE)=0,"",VLOOKUP(D9192,'Resources Final'!A:D,4,FALSE))</f>
        <v/>
      </c>
      <c r="M9192" s="3" t="str">
        <f>IF(VLOOKUP(D9192,'Resources Final'!A:E,5,FALSE)=0,"",VLOOKUP(D9192,'Resources Final'!A:E,5,FALSE))</f>
        <v/>
      </c>
      <c r="N9192" s="7" t="str">
        <f>IF(VLOOKUP(D9192,'Resources Final'!A:F,6,FALSE)=0,"",VLOOKUP(D9192,'Resources Final'!A:F,6,FALSE))</f>
        <v/>
      </c>
      <c r="O9192" s="3" t="str">
        <f>IF(VLOOKUP(D9192,'Resources Final'!A:G,7,FALSE)=0,"",VLOOKUP(D9192,'Resources Final'!A:G,7,FALSE))</f>
        <v/>
      </c>
    </row>
    <row r="9193" spans="1:15" x14ac:dyDescent="0.2">
      <c r="A9193" s="11">
        <v>990</v>
      </c>
      <c r="B9193" s="11" t="str">
        <f t="shared" si="158"/>
        <v>Fred C. and Mary R. Koch Foundation_Melton, James20152000</v>
      </c>
      <c r="C9193" s="11" t="s">
        <v>4161</v>
      </c>
      <c r="D9193" s="11" t="s">
        <v>2422</v>
      </c>
      <c r="E9193" s="11" t="s">
        <v>2422</v>
      </c>
      <c r="F9193" s="4">
        <v>2000</v>
      </c>
      <c r="G9193" s="3">
        <v>2015</v>
      </c>
      <c r="H9193" s="3" t="s">
        <v>21</v>
      </c>
      <c r="I9193" s="12" t="s">
        <v>4162</v>
      </c>
      <c r="J9193" s="3">
        <v>120</v>
      </c>
      <c r="K9193" s="3" t="str">
        <f>IF(VLOOKUP(D9193,'Resources Final'!A:C,3,FALSE)=0,"",VLOOKUP(D9193,'Resources Final'!A:C,3,FALSE))</f>
        <v>Y</v>
      </c>
      <c r="L9193" s="3" t="str">
        <f>IF(VLOOKUP(D9193,'Resources Final'!A:D,4,FALSE)=0,"",VLOOKUP(D9193,'Resources Final'!A:D,4,FALSE))</f>
        <v/>
      </c>
      <c r="M9193" s="3" t="str">
        <f>IF(VLOOKUP(D9193,'Resources Final'!A:E,5,FALSE)=0,"",VLOOKUP(D9193,'Resources Final'!A:E,5,FALSE))</f>
        <v/>
      </c>
      <c r="N9193" s="7" t="str">
        <f>IF(VLOOKUP(D9193,'Resources Final'!A:F,6,FALSE)=0,"",VLOOKUP(D9193,'Resources Final'!A:F,6,FALSE))</f>
        <v/>
      </c>
      <c r="O9193" s="3" t="str">
        <f>IF(VLOOKUP(D9193,'Resources Final'!A:G,7,FALSE)=0,"",VLOOKUP(D9193,'Resources Final'!A:G,7,FALSE))</f>
        <v/>
      </c>
    </row>
    <row r="9194" spans="1:15" x14ac:dyDescent="0.2">
      <c r="A9194" s="11">
        <v>990</v>
      </c>
      <c r="B9194" s="11" t="str">
        <f t="shared" si="158"/>
        <v>Fred C. and Mary R. Koch Foundation_Baucom, Jessica20152000</v>
      </c>
      <c r="C9194" s="11" t="s">
        <v>4161</v>
      </c>
      <c r="D9194" s="11" t="s">
        <v>362</v>
      </c>
      <c r="E9194" s="11" t="s">
        <v>362</v>
      </c>
      <c r="F9194" s="4">
        <v>2000</v>
      </c>
      <c r="G9194" s="3">
        <v>2015</v>
      </c>
      <c r="H9194" s="3" t="s">
        <v>21</v>
      </c>
      <c r="I9194" s="12" t="s">
        <v>4162</v>
      </c>
      <c r="J9194" s="3">
        <v>121</v>
      </c>
      <c r="K9194" s="3" t="str">
        <f>IF(VLOOKUP(D9194,'Resources Final'!A:C,3,FALSE)=0,"",VLOOKUP(D9194,'Resources Final'!A:C,3,FALSE))</f>
        <v>Y</v>
      </c>
      <c r="L9194" s="3" t="str">
        <f>IF(VLOOKUP(D9194,'Resources Final'!A:D,4,FALSE)=0,"",VLOOKUP(D9194,'Resources Final'!A:D,4,FALSE))</f>
        <v/>
      </c>
      <c r="M9194" s="3" t="str">
        <f>IF(VLOOKUP(D9194,'Resources Final'!A:E,5,FALSE)=0,"",VLOOKUP(D9194,'Resources Final'!A:E,5,FALSE))</f>
        <v/>
      </c>
      <c r="N9194" s="7" t="str">
        <f>IF(VLOOKUP(D9194,'Resources Final'!A:F,6,FALSE)=0,"",VLOOKUP(D9194,'Resources Final'!A:F,6,FALSE))</f>
        <v/>
      </c>
      <c r="O9194" s="3" t="str">
        <f>IF(VLOOKUP(D9194,'Resources Final'!A:G,7,FALSE)=0,"",VLOOKUP(D9194,'Resources Final'!A:G,7,FALSE))</f>
        <v/>
      </c>
    </row>
    <row r="9195" spans="1:15" x14ac:dyDescent="0.2">
      <c r="A9195" s="11">
        <v>990</v>
      </c>
      <c r="B9195" s="11" t="str">
        <f t="shared" si="158"/>
        <v>Fred C. and Mary R. Koch Foundation_Ding, Jessica20152000</v>
      </c>
      <c r="C9195" s="11" t="s">
        <v>4161</v>
      </c>
      <c r="D9195" s="11" t="s">
        <v>995</v>
      </c>
      <c r="E9195" s="11" t="s">
        <v>995</v>
      </c>
      <c r="F9195" s="4">
        <v>2000</v>
      </c>
      <c r="G9195" s="3">
        <v>2015</v>
      </c>
      <c r="H9195" s="3" t="s">
        <v>21</v>
      </c>
      <c r="I9195" s="12" t="s">
        <v>4162</v>
      </c>
      <c r="J9195" s="3">
        <v>122</v>
      </c>
      <c r="K9195" s="3" t="str">
        <f>IF(VLOOKUP(D9195,'Resources Final'!A:C,3,FALSE)=0,"",VLOOKUP(D9195,'Resources Final'!A:C,3,FALSE))</f>
        <v>Y</v>
      </c>
      <c r="L9195" s="3" t="str">
        <f>IF(VLOOKUP(D9195,'Resources Final'!A:D,4,FALSE)=0,"",VLOOKUP(D9195,'Resources Final'!A:D,4,FALSE))</f>
        <v/>
      </c>
      <c r="M9195" s="3" t="str">
        <f>IF(VLOOKUP(D9195,'Resources Final'!A:E,5,FALSE)=0,"",VLOOKUP(D9195,'Resources Final'!A:E,5,FALSE))</f>
        <v/>
      </c>
      <c r="N9195" s="7" t="str">
        <f>IF(VLOOKUP(D9195,'Resources Final'!A:F,6,FALSE)=0,"",VLOOKUP(D9195,'Resources Final'!A:F,6,FALSE))</f>
        <v/>
      </c>
      <c r="O9195" s="3" t="str">
        <f>IF(VLOOKUP(D9195,'Resources Final'!A:G,7,FALSE)=0,"",VLOOKUP(D9195,'Resources Final'!A:G,7,FALSE))</f>
        <v/>
      </c>
    </row>
    <row r="9196" spans="1:15" x14ac:dyDescent="0.2">
      <c r="A9196" s="11">
        <v>990</v>
      </c>
      <c r="B9196" s="11" t="str">
        <f t="shared" si="158"/>
        <v>Fred C. and Mary R. Koch Foundation_Fritsche, Jessica20152000</v>
      </c>
      <c r="C9196" s="11" t="s">
        <v>4161</v>
      </c>
      <c r="D9196" s="11" t="s">
        <v>1309</v>
      </c>
      <c r="E9196" s="11" t="s">
        <v>1309</v>
      </c>
      <c r="F9196" s="4">
        <v>2000</v>
      </c>
      <c r="G9196" s="3">
        <v>2015</v>
      </c>
      <c r="H9196" s="3" t="s">
        <v>21</v>
      </c>
      <c r="I9196" s="12" t="s">
        <v>4162</v>
      </c>
      <c r="J9196" s="3">
        <v>123</v>
      </c>
      <c r="K9196" s="3" t="str">
        <f>IF(VLOOKUP(D9196,'Resources Final'!A:C,3,FALSE)=0,"",VLOOKUP(D9196,'Resources Final'!A:C,3,FALSE))</f>
        <v>Y</v>
      </c>
      <c r="L9196" s="3" t="str">
        <f>IF(VLOOKUP(D9196,'Resources Final'!A:D,4,FALSE)=0,"",VLOOKUP(D9196,'Resources Final'!A:D,4,FALSE))</f>
        <v/>
      </c>
      <c r="M9196" s="3" t="str">
        <f>IF(VLOOKUP(D9196,'Resources Final'!A:E,5,FALSE)=0,"",VLOOKUP(D9196,'Resources Final'!A:E,5,FALSE))</f>
        <v/>
      </c>
      <c r="N9196" s="7" t="str">
        <f>IF(VLOOKUP(D9196,'Resources Final'!A:F,6,FALSE)=0,"",VLOOKUP(D9196,'Resources Final'!A:F,6,FALSE))</f>
        <v/>
      </c>
      <c r="O9196" s="3" t="str">
        <f>IF(VLOOKUP(D9196,'Resources Final'!A:G,7,FALSE)=0,"",VLOOKUP(D9196,'Resources Final'!A:G,7,FALSE))</f>
        <v/>
      </c>
    </row>
    <row r="9197" spans="1:15" x14ac:dyDescent="0.2">
      <c r="A9197" s="11">
        <v>990</v>
      </c>
      <c r="B9197" s="11" t="str">
        <f t="shared" si="158"/>
        <v>Fred C. and Mary R. Koch Foundation_Keever, Jessica20152000</v>
      </c>
      <c r="C9197" s="11" t="s">
        <v>4161</v>
      </c>
      <c r="D9197" s="11" t="s">
        <v>1969</v>
      </c>
      <c r="E9197" s="11" t="s">
        <v>1969</v>
      </c>
      <c r="F9197" s="4">
        <v>2000</v>
      </c>
      <c r="G9197" s="3">
        <v>2015</v>
      </c>
      <c r="H9197" s="3" t="s">
        <v>21</v>
      </c>
      <c r="I9197" s="12" t="s">
        <v>4162</v>
      </c>
      <c r="J9197" s="3">
        <v>124</v>
      </c>
      <c r="K9197" s="3" t="str">
        <f>IF(VLOOKUP(D9197,'Resources Final'!A:C,3,FALSE)=0,"",VLOOKUP(D9197,'Resources Final'!A:C,3,FALSE))</f>
        <v>Y</v>
      </c>
      <c r="L9197" s="3" t="str">
        <f>IF(VLOOKUP(D9197,'Resources Final'!A:D,4,FALSE)=0,"",VLOOKUP(D9197,'Resources Final'!A:D,4,FALSE))</f>
        <v/>
      </c>
      <c r="M9197" s="3" t="str">
        <f>IF(VLOOKUP(D9197,'Resources Final'!A:E,5,FALSE)=0,"",VLOOKUP(D9197,'Resources Final'!A:E,5,FALSE))</f>
        <v/>
      </c>
      <c r="N9197" s="7" t="str">
        <f>IF(VLOOKUP(D9197,'Resources Final'!A:F,6,FALSE)=0,"",VLOOKUP(D9197,'Resources Final'!A:F,6,FALSE))</f>
        <v/>
      </c>
      <c r="O9197" s="3" t="str">
        <f>IF(VLOOKUP(D9197,'Resources Final'!A:G,7,FALSE)=0,"",VLOOKUP(D9197,'Resources Final'!A:G,7,FALSE))</f>
        <v/>
      </c>
    </row>
    <row r="9198" spans="1:15" x14ac:dyDescent="0.2">
      <c r="A9198" s="11">
        <v>990</v>
      </c>
      <c r="B9198" s="11" t="str">
        <f t="shared" si="158"/>
        <v>Fred C. and Mary R. Koch Foundation_Resnick, Jessica20152000</v>
      </c>
      <c r="C9198" s="11" t="s">
        <v>4161</v>
      </c>
      <c r="D9198" s="11" t="s">
        <v>3040</v>
      </c>
      <c r="E9198" s="11" t="s">
        <v>3040</v>
      </c>
      <c r="F9198" s="4">
        <v>2000</v>
      </c>
      <c r="G9198" s="3">
        <v>2015</v>
      </c>
      <c r="H9198" s="3" t="s">
        <v>21</v>
      </c>
      <c r="I9198" s="12" t="s">
        <v>4162</v>
      </c>
      <c r="J9198" s="3">
        <v>125</v>
      </c>
      <c r="K9198" s="3" t="str">
        <f>IF(VLOOKUP(D9198,'Resources Final'!A:C,3,FALSE)=0,"",VLOOKUP(D9198,'Resources Final'!A:C,3,FALSE))</f>
        <v>Y</v>
      </c>
      <c r="L9198" s="3" t="str">
        <f>IF(VLOOKUP(D9198,'Resources Final'!A:D,4,FALSE)=0,"",VLOOKUP(D9198,'Resources Final'!A:D,4,FALSE))</f>
        <v/>
      </c>
      <c r="M9198" s="3" t="str">
        <f>IF(VLOOKUP(D9198,'Resources Final'!A:E,5,FALSE)=0,"",VLOOKUP(D9198,'Resources Final'!A:E,5,FALSE))</f>
        <v/>
      </c>
      <c r="N9198" s="7" t="str">
        <f>IF(VLOOKUP(D9198,'Resources Final'!A:F,6,FALSE)=0,"",VLOOKUP(D9198,'Resources Final'!A:F,6,FALSE))</f>
        <v/>
      </c>
      <c r="O9198" s="3" t="str">
        <f>IF(VLOOKUP(D9198,'Resources Final'!A:G,7,FALSE)=0,"",VLOOKUP(D9198,'Resources Final'!A:G,7,FALSE))</f>
        <v/>
      </c>
    </row>
    <row r="9199" spans="1:15" x14ac:dyDescent="0.2">
      <c r="A9199" s="11">
        <v>990</v>
      </c>
      <c r="B9199" s="11" t="str">
        <f t="shared" si="158"/>
        <v>Fred C. and Mary R. Koch Foundation_Palski, Jill20152000</v>
      </c>
      <c r="C9199" s="11" t="s">
        <v>4161</v>
      </c>
      <c r="D9199" s="11" t="s">
        <v>2795</v>
      </c>
      <c r="E9199" s="11" t="s">
        <v>2795</v>
      </c>
      <c r="F9199" s="4">
        <v>2000</v>
      </c>
      <c r="G9199" s="3">
        <v>2015</v>
      </c>
      <c r="H9199" s="3" t="s">
        <v>21</v>
      </c>
      <c r="I9199" s="12" t="s">
        <v>4162</v>
      </c>
      <c r="J9199" s="3">
        <v>126</v>
      </c>
      <c r="K9199" s="3" t="str">
        <f>IF(VLOOKUP(D9199,'Resources Final'!A:C,3,FALSE)=0,"",VLOOKUP(D9199,'Resources Final'!A:C,3,FALSE))</f>
        <v>Y</v>
      </c>
      <c r="L9199" s="3" t="str">
        <f>IF(VLOOKUP(D9199,'Resources Final'!A:D,4,FALSE)=0,"",VLOOKUP(D9199,'Resources Final'!A:D,4,FALSE))</f>
        <v/>
      </c>
      <c r="M9199" s="3" t="str">
        <f>IF(VLOOKUP(D9199,'Resources Final'!A:E,5,FALSE)=0,"",VLOOKUP(D9199,'Resources Final'!A:E,5,FALSE))</f>
        <v/>
      </c>
      <c r="N9199" s="7" t="str">
        <f>IF(VLOOKUP(D9199,'Resources Final'!A:F,6,FALSE)=0,"",VLOOKUP(D9199,'Resources Final'!A:F,6,FALSE))</f>
        <v/>
      </c>
      <c r="O9199" s="3" t="str">
        <f>IF(VLOOKUP(D9199,'Resources Final'!A:G,7,FALSE)=0,"",VLOOKUP(D9199,'Resources Final'!A:G,7,FALSE))</f>
        <v/>
      </c>
    </row>
    <row r="9200" spans="1:15" x14ac:dyDescent="0.2">
      <c r="A9200" s="11">
        <v>990</v>
      </c>
      <c r="B9200" s="11" t="str">
        <f t="shared" si="158"/>
        <v>Fred C. and Mary R. Koch Foundation_Go, Jonathan20152000</v>
      </c>
      <c r="C9200" s="11" t="s">
        <v>4161</v>
      </c>
      <c r="D9200" s="11" t="s">
        <v>1413</v>
      </c>
      <c r="E9200" s="11" t="s">
        <v>1413</v>
      </c>
      <c r="F9200" s="4">
        <v>2000</v>
      </c>
      <c r="G9200" s="3">
        <v>2015</v>
      </c>
      <c r="H9200" s="3" t="s">
        <v>21</v>
      </c>
      <c r="I9200" s="12" t="s">
        <v>4162</v>
      </c>
      <c r="J9200" s="3">
        <v>127</v>
      </c>
      <c r="K9200" s="3" t="str">
        <f>IF(VLOOKUP(D9200,'Resources Final'!A:C,3,FALSE)=0,"",VLOOKUP(D9200,'Resources Final'!A:C,3,FALSE))</f>
        <v>Y</v>
      </c>
      <c r="L9200" s="3" t="str">
        <f>IF(VLOOKUP(D9200,'Resources Final'!A:D,4,FALSE)=0,"",VLOOKUP(D9200,'Resources Final'!A:D,4,FALSE))</f>
        <v/>
      </c>
      <c r="M9200" s="3" t="str">
        <f>IF(VLOOKUP(D9200,'Resources Final'!A:E,5,FALSE)=0,"",VLOOKUP(D9200,'Resources Final'!A:E,5,FALSE))</f>
        <v/>
      </c>
      <c r="N9200" s="7" t="str">
        <f>IF(VLOOKUP(D9200,'Resources Final'!A:F,6,FALSE)=0,"",VLOOKUP(D9200,'Resources Final'!A:F,6,FALSE))</f>
        <v/>
      </c>
      <c r="O9200" s="3" t="str">
        <f>IF(VLOOKUP(D9200,'Resources Final'!A:G,7,FALSE)=0,"",VLOOKUP(D9200,'Resources Final'!A:G,7,FALSE))</f>
        <v/>
      </c>
    </row>
    <row r="9201" spans="1:15" x14ac:dyDescent="0.2">
      <c r="A9201" s="11">
        <v>990</v>
      </c>
      <c r="B9201" s="11" t="str">
        <f t="shared" si="158"/>
        <v>Fred C. and Mary R. Koch Foundation_Grunewald, Jonathan20152000</v>
      </c>
      <c r="C9201" s="11" t="s">
        <v>4161</v>
      </c>
      <c r="D9201" s="11" t="s">
        <v>1473</v>
      </c>
      <c r="E9201" s="11" t="s">
        <v>1473</v>
      </c>
      <c r="F9201" s="4">
        <v>2000</v>
      </c>
      <c r="G9201" s="3">
        <v>2015</v>
      </c>
      <c r="H9201" s="3" t="s">
        <v>21</v>
      </c>
      <c r="I9201" s="12" t="s">
        <v>4162</v>
      </c>
      <c r="J9201" s="3">
        <v>128</v>
      </c>
      <c r="K9201" s="3" t="str">
        <f>IF(VLOOKUP(D9201,'Resources Final'!A:C,3,FALSE)=0,"",VLOOKUP(D9201,'Resources Final'!A:C,3,FALSE))</f>
        <v>Y</v>
      </c>
      <c r="L9201" s="3" t="str">
        <f>IF(VLOOKUP(D9201,'Resources Final'!A:D,4,FALSE)=0,"",VLOOKUP(D9201,'Resources Final'!A:D,4,FALSE))</f>
        <v/>
      </c>
      <c r="M9201" s="3" t="str">
        <f>IF(VLOOKUP(D9201,'Resources Final'!A:E,5,FALSE)=0,"",VLOOKUP(D9201,'Resources Final'!A:E,5,FALSE))</f>
        <v/>
      </c>
      <c r="N9201" s="7" t="str">
        <f>IF(VLOOKUP(D9201,'Resources Final'!A:F,6,FALSE)=0,"",VLOOKUP(D9201,'Resources Final'!A:F,6,FALSE))</f>
        <v/>
      </c>
      <c r="O9201" s="3" t="str">
        <f>IF(VLOOKUP(D9201,'Resources Final'!A:G,7,FALSE)=0,"",VLOOKUP(D9201,'Resources Final'!A:G,7,FALSE))</f>
        <v/>
      </c>
    </row>
    <row r="9202" spans="1:15" x14ac:dyDescent="0.2">
      <c r="A9202" s="11">
        <v>990</v>
      </c>
      <c r="B9202" s="11" t="str">
        <f t="shared" si="158"/>
        <v>Fred C. and Mary R. Koch Foundation_Lund, Jordan20152000</v>
      </c>
      <c r="C9202" s="11" t="s">
        <v>4161</v>
      </c>
      <c r="D9202" s="11" t="s">
        <v>2227</v>
      </c>
      <c r="E9202" s="11" t="s">
        <v>2227</v>
      </c>
      <c r="F9202" s="4">
        <v>2000</v>
      </c>
      <c r="G9202" s="3">
        <v>2015</v>
      </c>
      <c r="H9202" s="3" t="s">
        <v>21</v>
      </c>
      <c r="I9202" s="12" t="s">
        <v>4162</v>
      </c>
      <c r="J9202" s="3">
        <v>129</v>
      </c>
      <c r="K9202" s="3" t="str">
        <f>IF(VLOOKUP(D9202,'Resources Final'!A:C,3,FALSE)=0,"",VLOOKUP(D9202,'Resources Final'!A:C,3,FALSE))</f>
        <v>Y</v>
      </c>
      <c r="L9202" s="3" t="str">
        <f>IF(VLOOKUP(D9202,'Resources Final'!A:D,4,FALSE)=0,"",VLOOKUP(D9202,'Resources Final'!A:D,4,FALSE))</f>
        <v/>
      </c>
      <c r="M9202" s="3" t="str">
        <f>IF(VLOOKUP(D9202,'Resources Final'!A:E,5,FALSE)=0,"",VLOOKUP(D9202,'Resources Final'!A:E,5,FALSE))</f>
        <v/>
      </c>
      <c r="N9202" s="7" t="str">
        <f>IF(VLOOKUP(D9202,'Resources Final'!A:F,6,FALSE)=0,"",VLOOKUP(D9202,'Resources Final'!A:F,6,FALSE))</f>
        <v/>
      </c>
      <c r="O9202" s="3" t="str">
        <f>IF(VLOOKUP(D9202,'Resources Final'!A:G,7,FALSE)=0,"",VLOOKUP(D9202,'Resources Final'!A:G,7,FALSE))</f>
        <v/>
      </c>
    </row>
    <row r="9203" spans="1:15" x14ac:dyDescent="0.2">
      <c r="A9203" s="11">
        <v>990</v>
      </c>
      <c r="B9203" s="11" t="str">
        <f t="shared" si="158"/>
        <v>Fred C. and Mary R. Koch Foundation_Lundell, Jordan20152000</v>
      </c>
      <c r="C9203" s="11" t="s">
        <v>4161</v>
      </c>
      <c r="D9203" s="11" t="s">
        <v>2229</v>
      </c>
      <c r="E9203" s="11" t="s">
        <v>2229</v>
      </c>
      <c r="F9203" s="4">
        <v>2000</v>
      </c>
      <c r="G9203" s="3">
        <v>2015</v>
      </c>
      <c r="H9203" s="3" t="s">
        <v>21</v>
      </c>
      <c r="I9203" s="12" t="s">
        <v>4162</v>
      </c>
      <c r="J9203" s="3">
        <v>130</v>
      </c>
      <c r="K9203" s="3" t="str">
        <f>IF(VLOOKUP(D9203,'Resources Final'!A:C,3,FALSE)=0,"",VLOOKUP(D9203,'Resources Final'!A:C,3,FALSE))</f>
        <v>Y</v>
      </c>
      <c r="L9203" s="3" t="str">
        <f>IF(VLOOKUP(D9203,'Resources Final'!A:D,4,FALSE)=0,"",VLOOKUP(D9203,'Resources Final'!A:D,4,FALSE))</f>
        <v/>
      </c>
      <c r="M9203" s="3" t="str">
        <f>IF(VLOOKUP(D9203,'Resources Final'!A:E,5,FALSE)=0,"",VLOOKUP(D9203,'Resources Final'!A:E,5,FALSE))</f>
        <v/>
      </c>
      <c r="N9203" s="7" t="str">
        <f>IF(VLOOKUP(D9203,'Resources Final'!A:F,6,FALSE)=0,"",VLOOKUP(D9203,'Resources Final'!A:F,6,FALSE))</f>
        <v/>
      </c>
      <c r="O9203" s="3" t="str">
        <f>IF(VLOOKUP(D9203,'Resources Final'!A:G,7,FALSE)=0,"",VLOOKUP(D9203,'Resources Final'!A:G,7,FALSE))</f>
        <v/>
      </c>
    </row>
    <row r="9204" spans="1:15" x14ac:dyDescent="0.2">
      <c r="A9204" s="11">
        <v>990</v>
      </c>
      <c r="B9204" s="11" t="str">
        <f t="shared" si="158"/>
        <v>Fred C. and Mary R. Koch Foundation_Taylor, Jordan20152000</v>
      </c>
      <c r="C9204" s="11" t="s">
        <v>4161</v>
      </c>
      <c r="D9204" s="11" t="s">
        <v>3538</v>
      </c>
      <c r="E9204" s="11" t="s">
        <v>3538</v>
      </c>
      <c r="F9204" s="4">
        <v>2000</v>
      </c>
      <c r="G9204" s="3">
        <v>2015</v>
      </c>
      <c r="H9204" s="3" t="s">
        <v>21</v>
      </c>
      <c r="I9204" s="12" t="s">
        <v>4162</v>
      </c>
      <c r="J9204" s="3">
        <v>131</v>
      </c>
      <c r="K9204" s="3" t="str">
        <f>IF(VLOOKUP(D9204,'Resources Final'!A:C,3,FALSE)=0,"",VLOOKUP(D9204,'Resources Final'!A:C,3,FALSE))</f>
        <v>Y</v>
      </c>
      <c r="L9204" s="3" t="str">
        <f>IF(VLOOKUP(D9204,'Resources Final'!A:D,4,FALSE)=0,"",VLOOKUP(D9204,'Resources Final'!A:D,4,FALSE))</f>
        <v/>
      </c>
      <c r="M9204" s="3" t="str">
        <f>IF(VLOOKUP(D9204,'Resources Final'!A:E,5,FALSE)=0,"",VLOOKUP(D9204,'Resources Final'!A:E,5,FALSE))</f>
        <v/>
      </c>
      <c r="N9204" s="7" t="str">
        <f>IF(VLOOKUP(D9204,'Resources Final'!A:F,6,FALSE)=0,"",VLOOKUP(D9204,'Resources Final'!A:F,6,FALSE))</f>
        <v/>
      </c>
      <c r="O9204" s="3" t="str">
        <f>IF(VLOOKUP(D9204,'Resources Final'!A:G,7,FALSE)=0,"",VLOOKUP(D9204,'Resources Final'!A:G,7,FALSE))</f>
        <v/>
      </c>
    </row>
    <row r="9205" spans="1:15" x14ac:dyDescent="0.2">
      <c r="A9205" s="11">
        <v>990</v>
      </c>
      <c r="B9205" s="11" t="str">
        <f t="shared" si="158"/>
        <v>Fred C. and Mary R. Koch Foundation_Dutton, Joshua20152000</v>
      </c>
      <c r="C9205" s="11" t="s">
        <v>4161</v>
      </c>
      <c r="D9205" s="11" t="s">
        <v>1051</v>
      </c>
      <c r="E9205" s="11" t="s">
        <v>1051</v>
      </c>
      <c r="F9205" s="4">
        <v>2000</v>
      </c>
      <c r="G9205" s="3">
        <v>2015</v>
      </c>
      <c r="H9205" s="3" t="s">
        <v>21</v>
      </c>
      <c r="I9205" s="12" t="s">
        <v>4162</v>
      </c>
      <c r="J9205" s="3">
        <v>132</v>
      </c>
      <c r="K9205" s="3" t="str">
        <f>IF(VLOOKUP(D9205,'Resources Final'!A:C,3,FALSE)=0,"",VLOOKUP(D9205,'Resources Final'!A:C,3,FALSE))</f>
        <v>Y</v>
      </c>
      <c r="L9205" s="3" t="str">
        <f>IF(VLOOKUP(D9205,'Resources Final'!A:D,4,FALSE)=0,"",VLOOKUP(D9205,'Resources Final'!A:D,4,FALSE))</f>
        <v/>
      </c>
      <c r="M9205" s="3" t="str">
        <f>IF(VLOOKUP(D9205,'Resources Final'!A:E,5,FALSE)=0,"",VLOOKUP(D9205,'Resources Final'!A:E,5,FALSE))</f>
        <v/>
      </c>
      <c r="N9205" s="7" t="str">
        <f>IF(VLOOKUP(D9205,'Resources Final'!A:F,6,FALSE)=0,"",VLOOKUP(D9205,'Resources Final'!A:F,6,FALSE))</f>
        <v/>
      </c>
      <c r="O9205" s="3" t="str">
        <f>IF(VLOOKUP(D9205,'Resources Final'!A:G,7,FALSE)=0,"",VLOOKUP(D9205,'Resources Final'!A:G,7,FALSE))</f>
        <v/>
      </c>
    </row>
    <row r="9206" spans="1:15" x14ac:dyDescent="0.2">
      <c r="A9206" s="11">
        <v>990</v>
      </c>
      <c r="B9206" s="11" t="str">
        <f t="shared" si="158"/>
        <v>Fred C. and Mary R. Koch Foundation_Hoover, Joshua20152000</v>
      </c>
      <c r="C9206" s="11" t="s">
        <v>4161</v>
      </c>
      <c r="D9206" s="11" t="s">
        <v>1613</v>
      </c>
      <c r="E9206" s="11" t="s">
        <v>1613</v>
      </c>
      <c r="F9206" s="4">
        <v>2000</v>
      </c>
      <c r="G9206" s="3">
        <v>2015</v>
      </c>
      <c r="H9206" s="3" t="s">
        <v>21</v>
      </c>
      <c r="I9206" s="12" t="s">
        <v>4162</v>
      </c>
      <c r="J9206" s="3">
        <v>133</v>
      </c>
      <c r="K9206" s="3" t="str">
        <f>IF(VLOOKUP(D9206,'Resources Final'!A:C,3,FALSE)=0,"",VLOOKUP(D9206,'Resources Final'!A:C,3,FALSE))</f>
        <v>Y</v>
      </c>
      <c r="L9206" s="3" t="str">
        <f>IF(VLOOKUP(D9206,'Resources Final'!A:D,4,FALSE)=0,"",VLOOKUP(D9206,'Resources Final'!A:D,4,FALSE))</f>
        <v/>
      </c>
      <c r="M9206" s="3" t="str">
        <f>IF(VLOOKUP(D9206,'Resources Final'!A:E,5,FALSE)=0,"",VLOOKUP(D9206,'Resources Final'!A:E,5,FALSE))</f>
        <v/>
      </c>
      <c r="N9206" s="7" t="str">
        <f>IF(VLOOKUP(D9206,'Resources Final'!A:F,6,FALSE)=0,"",VLOOKUP(D9206,'Resources Final'!A:F,6,FALSE))</f>
        <v/>
      </c>
      <c r="O9206" s="3" t="str">
        <f>IF(VLOOKUP(D9206,'Resources Final'!A:G,7,FALSE)=0,"",VLOOKUP(D9206,'Resources Final'!A:G,7,FALSE))</f>
        <v/>
      </c>
    </row>
    <row r="9207" spans="1:15" x14ac:dyDescent="0.2">
      <c r="A9207" s="11">
        <v>990</v>
      </c>
      <c r="B9207" s="11" t="str">
        <f t="shared" si="158"/>
        <v>Fred C. and Mary R. Koch Foundation_Yonkin, Joshua20152000</v>
      </c>
      <c r="C9207" s="11" t="s">
        <v>4161</v>
      </c>
      <c r="D9207" s="11" t="s">
        <v>4116</v>
      </c>
      <c r="E9207" s="11" t="s">
        <v>4116</v>
      </c>
      <c r="F9207" s="4">
        <v>2000</v>
      </c>
      <c r="G9207" s="3">
        <v>2015</v>
      </c>
      <c r="H9207" s="3" t="s">
        <v>21</v>
      </c>
      <c r="I9207" s="12" t="s">
        <v>4162</v>
      </c>
      <c r="J9207" s="3">
        <v>134</v>
      </c>
      <c r="K9207" s="3" t="str">
        <f>IF(VLOOKUP(D9207,'Resources Final'!A:C,3,FALSE)=0,"",VLOOKUP(D9207,'Resources Final'!A:C,3,FALSE))</f>
        <v>Y</v>
      </c>
      <c r="L9207" s="3" t="str">
        <f>IF(VLOOKUP(D9207,'Resources Final'!A:D,4,FALSE)=0,"",VLOOKUP(D9207,'Resources Final'!A:D,4,FALSE))</f>
        <v/>
      </c>
      <c r="M9207" s="3" t="str">
        <f>IF(VLOOKUP(D9207,'Resources Final'!A:E,5,FALSE)=0,"",VLOOKUP(D9207,'Resources Final'!A:E,5,FALSE))</f>
        <v/>
      </c>
      <c r="N9207" s="7" t="str">
        <f>IF(VLOOKUP(D9207,'Resources Final'!A:F,6,FALSE)=0,"",VLOOKUP(D9207,'Resources Final'!A:F,6,FALSE))</f>
        <v/>
      </c>
      <c r="O9207" s="3" t="str">
        <f>IF(VLOOKUP(D9207,'Resources Final'!A:G,7,FALSE)=0,"",VLOOKUP(D9207,'Resources Final'!A:G,7,FALSE))</f>
        <v/>
      </c>
    </row>
    <row r="9208" spans="1:15" x14ac:dyDescent="0.2">
      <c r="A9208" s="11">
        <v>990</v>
      </c>
      <c r="B9208" s="11" t="str">
        <f t="shared" si="158"/>
        <v>Fred C. and Mary R. Koch Foundation_Camp, Julia20152000</v>
      </c>
      <c r="C9208" s="11" t="s">
        <v>4161</v>
      </c>
      <c r="D9208" s="11" t="s">
        <v>590</v>
      </c>
      <c r="E9208" s="11" t="s">
        <v>590</v>
      </c>
      <c r="F9208" s="4">
        <v>2000</v>
      </c>
      <c r="G9208" s="3">
        <v>2015</v>
      </c>
      <c r="H9208" s="3" t="s">
        <v>21</v>
      </c>
      <c r="I9208" s="12" t="s">
        <v>4162</v>
      </c>
      <c r="J9208" s="3">
        <v>135</v>
      </c>
      <c r="K9208" s="3" t="str">
        <f>IF(VLOOKUP(D9208,'Resources Final'!A:C,3,FALSE)=0,"",VLOOKUP(D9208,'Resources Final'!A:C,3,FALSE))</f>
        <v>Y</v>
      </c>
      <c r="L9208" s="3" t="str">
        <f>IF(VLOOKUP(D9208,'Resources Final'!A:D,4,FALSE)=0,"",VLOOKUP(D9208,'Resources Final'!A:D,4,FALSE))</f>
        <v/>
      </c>
      <c r="M9208" s="3" t="str">
        <f>IF(VLOOKUP(D9208,'Resources Final'!A:E,5,FALSE)=0,"",VLOOKUP(D9208,'Resources Final'!A:E,5,FALSE))</f>
        <v/>
      </c>
      <c r="N9208" s="7" t="str">
        <f>IF(VLOOKUP(D9208,'Resources Final'!A:F,6,FALSE)=0,"",VLOOKUP(D9208,'Resources Final'!A:F,6,FALSE))</f>
        <v/>
      </c>
      <c r="O9208" s="3" t="str">
        <f>IF(VLOOKUP(D9208,'Resources Final'!A:G,7,FALSE)=0,"",VLOOKUP(D9208,'Resources Final'!A:G,7,FALSE))</f>
        <v/>
      </c>
    </row>
    <row r="9209" spans="1:15" x14ac:dyDescent="0.2">
      <c r="A9209" s="11">
        <v>990</v>
      </c>
      <c r="B9209" s="11" t="str">
        <f t="shared" si="158"/>
        <v>Fred C. and Mary R. Koch Foundation_Blischak, Julianna20152000</v>
      </c>
      <c r="C9209" s="11" t="s">
        <v>4161</v>
      </c>
      <c r="D9209" s="11" t="s">
        <v>447</v>
      </c>
      <c r="E9209" s="11" t="s">
        <v>447</v>
      </c>
      <c r="F9209" s="4">
        <v>2000</v>
      </c>
      <c r="G9209" s="3">
        <v>2015</v>
      </c>
      <c r="H9209" s="3" t="s">
        <v>21</v>
      </c>
      <c r="I9209" s="12" t="s">
        <v>4162</v>
      </c>
      <c r="J9209" s="3">
        <v>136</v>
      </c>
      <c r="K9209" s="3" t="str">
        <f>IF(VLOOKUP(D9209,'Resources Final'!A:C,3,FALSE)=0,"",VLOOKUP(D9209,'Resources Final'!A:C,3,FALSE))</f>
        <v>Y</v>
      </c>
      <c r="L9209" s="3" t="str">
        <f>IF(VLOOKUP(D9209,'Resources Final'!A:D,4,FALSE)=0,"",VLOOKUP(D9209,'Resources Final'!A:D,4,FALSE))</f>
        <v/>
      </c>
      <c r="M9209" s="3" t="str">
        <f>IF(VLOOKUP(D9209,'Resources Final'!A:E,5,FALSE)=0,"",VLOOKUP(D9209,'Resources Final'!A:E,5,FALSE))</f>
        <v/>
      </c>
      <c r="N9209" s="7" t="str">
        <f>IF(VLOOKUP(D9209,'Resources Final'!A:F,6,FALSE)=0,"",VLOOKUP(D9209,'Resources Final'!A:F,6,FALSE))</f>
        <v/>
      </c>
      <c r="O9209" s="3" t="str">
        <f>IF(VLOOKUP(D9209,'Resources Final'!A:G,7,FALSE)=0,"",VLOOKUP(D9209,'Resources Final'!A:G,7,FALSE))</f>
        <v/>
      </c>
    </row>
    <row r="9210" spans="1:15" x14ac:dyDescent="0.2">
      <c r="A9210" s="11">
        <v>990</v>
      </c>
      <c r="B9210" s="11" t="str">
        <f t="shared" si="158"/>
        <v>Fred C. and Mary R. Koch Foundation_Baker, Justin20152000</v>
      </c>
      <c r="C9210" s="11" t="s">
        <v>4161</v>
      </c>
      <c r="D9210" s="11" t="s">
        <v>337</v>
      </c>
      <c r="E9210" s="11" t="s">
        <v>337</v>
      </c>
      <c r="F9210" s="4">
        <v>2000</v>
      </c>
      <c r="G9210" s="3">
        <v>2015</v>
      </c>
      <c r="H9210" s="3" t="s">
        <v>21</v>
      </c>
      <c r="I9210" s="12" t="s">
        <v>4162</v>
      </c>
      <c r="J9210" s="3">
        <v>137</v>
      </c>
      <c r="K9210" s="3" t="str">
        <f>IF(VLOOKUP(D9210,'Resources Final'!A:C,3,FALSE)=0,"",VLOOKUP(D9210,'Resources Final'!A:C,3,FALSE))</f>
        <v>Y</v>
      </c>
      <c r="L9210" s="3" t="str">
        <f>IF(VLOOKUP(D9210,'Resources Final'!A:D,4,FALSE)=0,"",VLOOKUP(D9210,'Resources Final'!A:D,4,FALSE))</f>
        <v/>
      </c>
      <c r="M9210" s="3" t="str">
        <f>IF(VLOOKUP(D9210,'Resources Final'!A:E,5,FALSE)=0,"",VLOOKUP(D9210,'Resources Final'!A:E,5,FALSE))</f>
        <v/>
      </c>
      <c r="N9210" s="7" t="str">
        <f>IF(VLOOKUP(D9210,'Resources Final'!A:F,6,FALSE)=0,"",VLOOKUP(D9210,'Resources Final'!A:F,6,FALSE))</f>
        <v/>
      </c>
      <c r="O9210" s="3" t="str">
        <f>IF(VLOOKUP(D9210,'Resources Final'!A:G,7,FALSE)=0,"",VLOOKUP(D9210,'Resources Final'!A:G,7,FALSE))</f>
        <v/>
      </c>
    </row>
    <row r="9211" spans="1:15" x14ac:dyDescent="0.2">
      <c r="A9211" s="11">
        <v>990</v>
      </c>
      <c r="B9211" s="11" t="str">
        <f t="shared" si="158"/>
        <v>Fred C. and Mary R. Koch Foundation_Stiles, Kailee20152000</v>
      </c>
      <c r="C9211" s="11" t="s">
        <v>4161</v>
      </c>
      <c r="D9211" s="11" t="s">
        <v>3446</v>
      </c>
      <c r="E9211" s="11" t="s">
        <v>3446</v>
      </c>
      <c r="F9211" s="4">
        <v>2000</v>
      </c>
      <c r="G9211" s="3">
        <v>2015</v>
      </c>
      <c r="H9211" s="3" t="s">
        <v>21</v>
      </c>
      <c r="I9211" s="12" t="s">
        <v>4162</v>
      </c>
      <c r="J9211" s="3">
        <v>138</v>
      </c>
      <c r="K9211" s="3" t="str">
        <f>IF(VLOOKUP(D9211,'Resources Final'!A:C,3,FALSE)=0,"",VLOOKUP(D9211,'Resources Final'!A:C,3,FALSE))</f>
        <v>Y</v>
      </c>
      <c r="L9211" s="3" t="str">
        <f>IF(VLOOKUP(D9211,'Resources Final'!A:D,4,FALSE)=0,"",VLOOKUP(D9211,'Resources Final'!A:D,4,FALSE))</f>
        <v/>
      </c>
      <c r="M9211" s="3" t="str">
        <f>IF(VLOOKUP(D9211,'Resources Final'!A:E,5,FALSE)=0,"",VLOOKUP(D9211,'Resources Final'!A:E,5,FALSE))</f>
        <v/>
      </c>
      <c r="N9211" s="7" t="str">
        <f>IF(VLOOKUP(D9211,'Resources Final'!A:F,6,FALSE)=0,"",VLOOKUP(D9211,'Resources Final'!A:F,6,FALSE))</f>
        <v/>
      </c>
      <c r="O9211" s="3" t="str">
        <f>IF(VLOOKUP(D9211,'Resources Final'!A:G,7,FALSE)=0,"",VLOOKUP(D9211,'Resources Final'!A:G,7,FALSE))</f>
        <v/>
      </c>
    </row>
    <row r="9212" spans="1:15" x14ac:dyDescent="0.2">
      <c r="A9212" s="11">
        <v>990</v>
      </c>
      <c r="B9212" s="11" t="str">
        <f t="shared" si="158"/>
        <v>Fred C. and Mary R. Koch Foundation_Kaitlin, McCarter20152000</v>
      </c>
      <c r="C9212" s="11" t="s">
        <v>4161</v>
      </c>
      <c r="D9212" s="11" t="s">
        <v>1943</v>
      </c>
      <c r="E9212" s="11" t="s">
        <v>1943</v>
      </c>
      <c r="F9212" s="4">
        <v>2000</v>
      </c>
      <c r="G9212" s="3">
        <v>2015</v>
      </c>
      <c r="H9212" s="3" t="s">
        <v>21</v>
      </c>
      <c r="I9212" s="12" t="s">
        <v>4162</v>
      </c>
      <c r="J9212" s="3">
        <v>139</v>
      </c>
      <c r="K9212" s="3" t="str">
        <f>IF(VLOOKUP(D9212,'Resources Final'!A:C,3,FALSE)=0,"",VLOOKUP(D9212,'Resources Final'!A:C,3,FALSE))</f>
        <v>Y</v>
      </c>
      <c r="L9212" s="3" t="str">
        <f>IF(VLOOKUP(D9212,'Resources Final'!A:D,4,FALSE)=0,"",VLOOKUP(D9212,'Resources Final'!A:D,4,FALSE))</f>
        <v/>
      </c>
      <c r="M9212" s="3" t="str">
        <f>IF(VLOOKUP(D9212,'Resources Final'!A:E,5,FALSE)=0,"",VLOOKUP(D9212,'Resources Final'!A:E,5,FALSE))</f>
        <v/>
      </c>
      <c r="N9212" s="7" t="str">
        <f>IF(VLOOKUP(D9212,'Resources Final'!A:F,6,FALSE)=0,"",VLOOKUP(D9212,'Resources Final'!A:F,6,FALSE))</f>
        <v/>
      </c>
      <c r="O9212" s="3" t="str">
        <f>IF(VLOOKUP(D9212,'Resources Final'!A:G,7,FALSE)=0,"",VLOOKUP(D9212,'Resources Final'!A:G,7,FALSE))</f>
        <v/>
      </c>
    </row>
    <row r="9213" spans="1:15" x14ac:dyDescent="0.2">
      <c r="A9213" s="11">
        <v>990</v>
      </c>
      <c r="B9213" s="11" t="str">
        <f t="shared" si="158"/>
        <v>Fred C. and Mary R. Koch Foundation_Schoenbauer, Kaitlyn20152000</v>
      </c>
      <c r="C9213" s="11" t="s">
        <v>4161</v>
      </c>
      <c r="D9213" s="11" t="s">
        <v>3247</v>
      </c>
      <c r="E9213" s="11" t="s">
        <v>3247</v>
      </c>
      <c r="F9213" s="4">
        <v>2000</v>
      </c>
      <c r="G9213" s="3">
        <v>2015</v>
      </c>
      <c r="H9213" s="3" t="s">
        <v>21</v>
      </c>
      <c r="I9213" s="12" t="s">
        <v>4162</v>
      </c>
      <c r="J9213" s="3">
        <v>140</v>
      </c>
      <c r="K9213" s="3" t="str">
        <f>IF(VLOOKUP(D9213,'Resources Final'!A:C,3,FALSE)=0,"",VLOOKUP(D9213,'Resources Final'!A:C,3,FALSE))</f>
        <v>Y</v>
      </c>
      <c r="L9213" s="3" t="str">
        <f>IF(VLOOKUP(D9213,'Resources Final'!A:D,4,FALSE)=0,"",VLOOKUP(D9213,'Resources Final'!A:D,4,FALSE))</f>
        <v/>
      </c>
      <c r="M9213" s="3" t="str">
        <f>IF(VLOOKUP(D9213,'Resources Final'!A:E,5,FALSE)=0,"",VLOOKUP(D9213,'Resources Final'!A:E,5,FALSE))</f>
        <v/>
      </c>
      <c r="N9213" s="7" t="str">
        <f>IF(VLOOKUP(D9213,'Resources Final'!A:F,6,FALSE)=0,"",VLOOKUP(D9213,'Resources Final'!A:F,6,FALSE))</f>
        <v/>
      </c>
      <c r="O9213" s="3" t="str">
        <f>IF(VLOOKUP(D9213,'Resources Final'!A:G,7,FALSE)=0,"",VLOOKUP(D9213,'Resources Final'!A:G,7,FALSE))</f>
        <v/>
      </c>
    </row>
    <row r="9214" spans="1:15" x14ac:dyDescent="0.2">
      <c r="A9214" s="11">
        <v>990</v>
      </c>
      <c r="B9214" s="11" t="str">
        <f t="shared" si="158"/>
        <v>Fred C. and Mary R. Koch Foundation_Spitz, Katherine20152000</v>
      </c>
      <c r="C9214" s="11" t="s">
        <v>4161</v>
      </c>
      <c r="D9214" s="11" t="s">
        <v>3388</v>
      </c>
      <c r="E9214" s="11" t="s">
        <v>3388</v>
      </c>
      <c r="F9214" s="4">
        <v>2000</v>
      </c>
      <c r="G9214" s="3">
        <v>2015</v>
      </c>
      <c r="H9214" s="3" t="s">
        <v>21</v>
      </c>
      <c r="I9214" s="12" t="s">
        <v>4162</v>
      </c>
      <c r="J9214" s="3">
        <v>141</v>
      </c>
      <c r="K9214" s="3" t="str">
        <f>IF(VLOOKUP(D9214,'Resources Final'!A:C,3,FALSE)=0,"",VLOOKUP(D9214,'Resources Final'!A:C,3,FALSE))</f>
        <v>Y</v>
      </c>
      <c r="L9214" s="3" t="str">
        <f>IF(VLOOKUP(D9214,'Resources Final'!A:D,4,FALSE)=0,"",VLOOKUP(D9214,'Resources Final'!A:D,4,FALSE))</f>
        <v/>
      </c>
      <c r="M9214" s="3" t="str">
        <f>IF(VLOOKUP(D9214,'Resources Final'!A:E,5,FALSE)=0,"",VLOOKUP(D9214,'Resources Final'!A:E,5,FALSE))</f>
        <v/>
      </c>
      <c r="N9214" s="7" t="str">
        <f>IF(VLOOKUP(D9214,'Resources Final'!A:F,6,FALSE)=0,"",VLOOKUP(D9214,'Resources Final'!A:F,6,FALSE))</f>
        <v/>
      </c>
      <c r="O9214" s="3" t="str">
        <f>IF(VLOOKUP(D9214,'Resources Final'!A:G,7,FALSE)=0,"",VLOOKUP(D9214,'Resources Final'!A:G,7,FALSE))</f>
        <v/>
      </c>
    </row>
    <row r="9215" spans="1:15" x14ac:dyDescent="0.2">
      <c r="A9215" s="11">
        <v>990</v>
      </c>
      <c r="B9215" s="11" t="str">
        <f t="shared" si="158"/>
        <v>Fred C. and Mary R. Koch Foundation_Haeska, Kathryn20152000</v>
      </c>
      <c r="C9215" s="11" t="s">
        <v>4161</v>
      </c>
      <c r="D9215" s="11" t="s">
        <v>1499</v>
      </c>
      <c r="E9215" s="11" t="s">
        <v>1499</v>
      </c>
      <c r="F9215" s="4">
        <v>2000</v>
      </c>
      <c r="G9215" s="3">
        <v>2015</v>
      </c>
      <c r="H9215" s="3" t="s">
        <v>21</v>
      </c>
      <c r="I9215" s="12" t="s">
        <v>4162</v>
      </c>
      <c r="J9215" s="3">
        <v>142</v>
      </c>
      <c r="K9215" s="3" t="str">
        <f>IF(VLOOKUP(D9215,'Resources Final'!A:C,3,FALSE)=0,"",VLOOKUP(D9215,'Resources Final'!A:C,3,FALSE))</f>
        <v>Y</v>
      </c>
      <c r="L9215" s="3" t="str">
        <f>IF(VLOOKUP(D9215,'Resources Final'!A:D,4,FALSE)=0,"",VLOOKUP(D9215,'Resources Final'!A:D,4,FALSE))</f>
        <v/>
      </c>
      <c r="M9215" s="3" t="str">
        <f>IF(VLOOKUP(D9215,'Resources Final'!A:E,5,FALSE)=0,"",VLOOKUP(D9215,'Resources Final'!A:E,5,FALSE))</f>
        <v/>
      </c>
      <c r="N9215" s="7" t="str">
        <f>IF(VLOOKUP(D9215,'Resources Final'!A:F,6,FALSE)=0,"",VLOOKUP(D9215,'Resources Final'!A:F,6,FALSE))</f>
        <v/>
      </c>
      <c r="O9215" s="3" t="str">
        <f>IF(VLOOKUP(D9215,'Resources Final'!A:G,7,FALSE)=0,"",VLOOKUP(D9215,'Resources Final'!A:G,7,FALSE))</f>
        <v/>
      </c>
    </row>
    <row r="9216" spans="1:15" x14ac:dyDescent="0.2">
      <c r="A9216" s="11">
        <v>990</v>
      </c>
      <c r="B9216" s="11" t="str">
        <f t="shared" si="158"/>
        <v>Fred C. and Mary R. Koch Foundation_McIntosh, Kathryn20152000</v>
      </c>
      <c r="C9216" s="11" t="s">
        <v>4161</v>
      </c>
      <c r="D9216" s="11" t="s">
        <v>2394</v>
      </c>
      <c r="E9216" s="11" t="s">
        <v>2394</v>
      </c>
      <c r="F9216" s="4">
        <v>2000</v>
      </c>
      <c r="G9216" s="3">
        <v>2015</v>
      </c>
      <c r="H9216" s="3" t="s">
        <v>21</v>
      </c>
      <c r="I9216" s="12" t="s">
        <v>4162</v>
      </c>
      <c r="J9216" s="3">
        <v>143</v>
      </c>
      <c r="K9216" s="3" t="str">
        <f>IF(VLOOKUP(D9216,'Resources Final'!A:C,3,FALSE)=0,"",VLOOKUP(D9216,'Resources Final'!A:C,3,FALSE))</f>
        <v>Y</v>
      </c>
      <c r="L9216" s="3" t="str">
        <f>IF(VLOOKUP(D9216,'Resources Final'!A:D,4,FALSE)=0,"",VLOOKUP(D9216,'Resources Final'!A:D,4,FALSE))</f>
        <v/>
      </c>
      <c r="M9216" s="3" t="str">
        <f>IF(VLOOKUP(D9216,'Resources Final'!A:E,5,FALSE)=0,"",VLOOKUP(D9216,'Resources Final'!A:E,5,FALSE))</f>
        <v/>
      </c>
      <c r="N9216" s="7" t="str">
        <f>IF(VLOOKUP(D9216,'Resources Final'!A:F,6,FALSE)=0,"",VLOOKUP(D9216,'Resources Final'!A:F,6,FALSE))</f>
        <v/>
      </c>
      <c r="O9216" s="3" t="str">
        <f>IF(VLOOKUP(D9216,'Resources Final'!A:G,7,FALSE)=0,"",VLOOKUP(D9216,'Resources Final'!A:G,7,FALSE))</f>
        <v/>
      </c>
    </row>
    <row r="9217" spans="1:15" x14ac:dyDescent="0.2">
      <c r="A9217" s="11">
        <v>990</v>
      </c>
      <c r="B9217" s="11" t="str">
        <f t="shared" si="158"/>
        <v>Fred C. and Mary R. Koch Foundation_Duncan, Katie20152000</v>
      </c>
      <c r="C9217" s="11" t="s">
        <v>4161</v>
      </c>
      <c r="D9217" s="11" t="s">
        <v>1043</v>
      </c>
      <c r="E9217" s="11" t="s">
        <v>1043</v>
      </c>
      <c r="F9217" s="4">
        <v>2000</v>
      </c>
      <c r="G9217" s="3">
        <v>2015</v>
      </c>
      <c r="H9217" s="3" t="s">
        <v>21</v>
      </c>
      <c r="I9217" s="12" t="s">
        <v>4162</v>
      </c>
      <c r="J9217" s="3">
        <v>144</v>
      </c>
      <c r="K9217" s="3" t="str">
        <f>IF(VLOOKUP(D9217,'Resources Final'!A:C,3,FALSE)=0,"",VLOOKUP(D9217,'Resources Final'!A:C,3,FALSE))</f>
        <v>Y</v>
      </c>
      <c r="L9217" s="3" t="str">
        <f>IF(VLOOKUP(D9217,'Resources Final'!A:D,4,FALSE)=0,"",VLOOKUP(D9217,'Resources Final'!A:D,4,FALSE))</f>
        <v/>
      </c>
      <c r="M9217" s="3" t="str">
        <f>IF(VLOOKUP(D9217,'Resources Final'!A:E,5,FALSE)=0,"",VLOOKUP(D9217,'Resources Final'!A:E,5,FALSE))</f>
        <v/>
      </c>
      <c r="N9217" s="7" t="str">
        <f>IF(VLOOKUP(D9217,'Resources Final'!A:F,6,FALSE)=0,"",VLOOKUP(D9217,'Resources Final'!A:F,6,FALSE))</f>
        <v/>
      </c>
      <c r="O9217" s="3" t="str">
        <f>IF(VLOOKUP(D9217,'Resources Final'!A:G,7,FALSE)=0,"",VLOOKUP(D9217,'Resources Final'!A:G,7,FALSE))</f>
        <v/>
      </c>
    </row>
    <row r="9218" spans="1:15" x14ac:dyDescent="0.2">
      <c r="A9218" s="11">
        <v>990</v>
      </c>
      <c r="B9218" s="11" t="str">
        <f t="shared" ref="B9218:B9281" si="159">C9218&amp;"_"&amp;D9218&amp;G9218&amp;F9218</f>
        <v>Fred C. and Mary R. Koch Foundation_Smith, Katlyn20152000</v>
      </c>
      <c r="C9218" s="11" t="s">
        <v>4161</v>
      </c>
      <c r="D9218" s="11" t="s">
        <v>3338</v>
      </c>
      <c r="E9218" s="11" t="s">
        <v>3338</v>
      </c>
      <c r="F9218" s="4">
        <v>2000</v>
      </c>
      <c r="G9218" s="3">
        <v>2015</v>
      </c>
      <c r="H9218" s="3" t="s">
        <v>21</v>
      </c>
      <c r="I9218" s="12" t="s">
        <v>4162</v>
      </c>
      <c r="J9218" s="3">
        <v>145</v>
      </c>
      <c r="K9218" s="3" t="str">
        <f>IF(VLOOKUP(D9218,'Resources Final'!A:C,3,FALSE)=0,"",VLOOKUP(D9218,'Resources Final'!A:C,3,FALSE))</f>
        <v>Y</v>
      </c>
      <c r="L9218" s="3" t="str">
        <f>IF(VLOOKUP(D9218,'Resources Final'!A:D,4,FALSE)=0,"",VLOOKUP(D9218,'Resources Final'!A:D,4,FALSE))</f>
        <v/>
      </c>
      <c r="M9218" s="3" t="str">
        <f>IF(VLOOKUP(D9218,'Resources Final'!A:E,5,FALSE)=0,"",VLOOKUP(D9218,'Resources Final'!A:E,5,FALSE))</f>
        <v/>
      </c>
      <c r="N9218" s="7" t="str">
        <f>IF(VLOOKUP(D9218,'Resources Final'!A:F,6,FALSE)=0,"",VLOOKUP(D9218,'Resources Final'!A:F,6,FALSE))</f>
        <v/>
      </c>
      <c r="O9218" s="3" t="str">
        <f>IF(VLOOKUP(D9218,'Resources Final'!A:G,7,FALSE)=0,"",VLOOKUP(D9218,'Resources Final'!A:G,7,FALSE))</f>
        <v/>
      </c>
    </row>
    <row r="9219" spans="1:15" x14ac:dyDescent="0.2">
      <c r="A9219" s="11">
        <v>990</v>
      </c>
      <c r="B9219" s="11" t="str">
        <f t="shared" si="159"/>
        <v>Fred C. and Mary R. Koch Foundation_Mesh, Kayla20152000</v>
      </c>
      <c r="C9219" s="11" t="s">
        <v>4161</v>
      </c>
      <c r="D9219" s="11" t="s">
        <v>2435</v>
      </c>
      <c r="E9219" s="11" t="s">
        <v>2435</v>
      </c>
      <c r="F9219" s="4">
        <v>2000</v>
      </c>
      <c r="G9219" s="3">
        <v>2015</v>
      </c>
      <c r="H9219" s="3" t="s">
        <v>21</v>
      </c>
      <c r="I9219" s="12" t="s">
        <v>4162</v>
      </c>
      <c r="J9219" s="3">
        <v>146</v>
      </c>
      <c r="K9219" s="3" t="str">
        <f>IF(VLOOKUP(D9219,'Resources Final'!A:C,3,FALSE)=0,"",VLOOKUP(D9219,'Resources Final'!A:C,3,FALSE))</f>
        <v>Y</v>
      </c>
      <c r="L9219" s="3" t="str">
        <f>IF(VLOOKUP(D9219,'Resources Final'!A:D,4,FALSE)=0,"",VLOOKUP(D9219,'Resources Final'!A:D,4,FALSE))</f>
        <v/>
      </c>
      <c r="M9219" s="3" t="str">
        <f>IF(VLOOKUP(D9219,'Resources Final'!A:E,5,FALSE)=0,"",VLOOKUP(D9219,'Resources Final'!A:E,5,FALSE))</f>
        <v/>
      </c>
      <c r="N9219" s="7" t="str">
        <f>IF(VLOOKUP(D9219,'Resources Final'!A:F,6,FALSE)=0,"",VLOOKUP(D9219,'Resources Final'!A:F,6,FALSE))</f>
        <v/>
      </c>
      <c r="O9219" s="3" t="str">
        <f>IF(VLOOKUP(D9219,'Resources Final'!A:G,7,FALSE)=0,"",VLOOKUP(D9219,'Resources Final'!A:G,7,FALSE))</f>
        <v/>
      </c>
    </row>
    <row r="9220" spans="1:15" x14ac:dyDescent="0.2">
      <c r="A9220" s="11">
        <v>990</v>
      </c>
      <c r="B9220" s="11" t="str">
        <f t="shared" si="159"/>
        <v>Fred C. and Mary R. Koch Foundation_Schroeder, Kayla20152000</v>
      </c>
      <c r="C9220" s="11" t="s">
        <v>4161</v>
      </c>
      <c r="D9220" s="11" t="s">
        <v>3251</v>
      </c>
      <c r="E9220" s="11" t="s">
        <v>3251</v>
      </c>
      <c r="F9220" s="4">
        <v>2000</v>
      </c>
      <c r="G9220" s="3">
        <v>2015</v>
      </c>
      <c r="H9220" s="3" t="s">
        <v>21</v>
      </c>
      <c r="I9220" s="12" t="s">
        <v>4162</v>
      </c>
      <c r="J9220" s="3">
        <v>147</v>
      </c>
      <c r="K9220" s="3" t="str">
        <f>IF(VLOOKUP(D9220,'Resources Final'!A:C,3,FALSE)=0,"",VLOOKUP(D9220,'Resources Final'!A:C,3,FALSE))</f>
        <v>Y</v>
      </c>
      <c r="L9220" s="3" t="str">
        <f>IF(VLOOKUP(D9220,'Resources Final'!A:D,4,FALSE)=0,"",VLOOKUP(D9220,'Resources Final'!A:D,4,FALSE))</f>
        <v/>
      </c>
      <c r="M9220" s="3" t="str">
        <f>IF(VLOOKUP(D9220,'Resources Final'!A:E,5,FALSE)=0,"",VLOOKUP(D9220,'Resources Final'!A:E,5,FALSE))</f>
        <v/>
      </c>
      <c r="N9220" s="7" t="str">
        <f>IF(VLOOKUP(D9220,'Resources Final'!A:F,6,FALSE)=0,"",VLOOKUP(D9220,'Resources Final'!A:F,6,FALSE))</f>
        <v/>
      </c>
      <c r="O9220" s="3" t="str">
        <f>IF(VLOOKUP(D9220,'Resources Final'!A:G,7,FALSE)=0,"",VLOOKUP(D9220,'Resources Final'!A:G,7,FALSE))</f>
        <v/>
      </c>
    </row>
    <row r="9221" spans="1:15" x14ac:dyDescent="0.2">
      <c r="A9221" s="11">
        <v>990</v>
      </c>
      <c r="B9221" s="11" t="str">
        <f t="shared" si="159"/>
        <v>Fred C. and Mary R. Koch Foundation_Seurer, Kaylene20152000</v>
      </c>
      <c r="C9221" s="11" t="s">
        <v>4161</v>
      </c>
      <c r="D9221" s="11" t="s">
        <v>3286</v>
      </c>
      <c r="E9221" s="11" t="s">
        <v>3286</v>
      </c>
      <c r="F9221" s="4">
        <v>2000</v>
      </c>
      <c r="G9221" s="3">
        <v>2015</v>
      </c>
      <c r="H9221" s="3" t="s">
        <v>21</v>
      </c>
      <c r="I9221" s="12" t="s">
        <v>4162</v>
      </c>
      <c r="J9221" s="3">
        <v>148</v>
      </c>
      <c r="K9221" s="3" t="str">
        <f>IF(VLOOKUP(D9221,'Resources Final'!A:C,3,FALSE)=0,"",VLOOKUP(D9221,'Resources Final'!A:C,3,FALSE))</f>
        <v>Y</v>
      </c>
      <c r="L9221" s="3" t="str">
        <f>IF(VLOOKUP(D9221,'Resources Final'!A:D,4,FALSE)=0,"",VLOOKUP(D9221,'Resources Final'!A:D,4,FALSE))</f>
        <v/>
      </c>
      <c r="M9221" s="3" t="str">
        <f>IF(VLOOKUP(D9221,'Resources Final'!A:E,5,FALSE)=0,"",VLOOKUP(D9221,'Resources Final'!A:E,5,FALSE))</f>
        <v/>
      </c>
      <c r="N9221" s="7" t="str">
        <f>IF(VLOOKUP(D9221,'Resources Final'!A:F,6,FALSE)=0,"",VLOOKUP(D9221,'Resources Final'!A:F,6,FALSE))</f>
        <v/>
      </c>
      <c r="O9221" s="3" t="str">
        <f>IF(VLOOKUP(D9221,'Resources Final'!A:G,7,FALSE)=0,"",VLOOKUP(D9221,'Resources Final'!A:G,7,FALSE))</f>
        <v/>
      </c>
    </row>
    <row r="9222" spans="1:15" x14ac:dyDescent="0.2">
      <c r="A9222" s="11">
        <v>990</v>
      </c>
      <c r="B9222" s="11" t="str">
        <f t="shared" si="159"/>
        <v>Fred C. and Mary R. Koch Foundation_George, Kayley20152000</v>
      </c>
      <c r="C9222" s="11" t="s">
        <v>4161</v>
      </c>
      <c r="D9222" s="11" t="s">
        <v>1372</v>
      </c>
      <c r="E9222" s="11" t="s">
        <v>1372</v>
      </c>
      <c r="F9222" s="4">
        <v>2000</v>
      </c>
      <c r="G9222" s="3">
        <v>2015</v>
      </c>
      <c r="H9222" s="3" t="s">
        <v>21</v>
      </c>
      <c r="I9222" s="12" t="s">
        <v>4162</v>
      </c>
      <c r="J9222" s="3">
        <v>149</v>
      </c>
      <c r="K9222" s="3" t="str">
        <f>IF(VLOOKUP(D9222,'Resources Final'!A:C,3,FALSE)=0,"",VLOOKUP(D9222,'Resources Final'!A:C,3,FALSE))</f>
        <v>Y</v>
      </c>
      <c r="L9222" s="3" t="str">
        <f>IF(VLOOKUP(D9222,'Resources Final'!A:D,4,FALSE)=0,"",VLOOKUP(D9222,'Resources Final'!A:D,4,FALSE))</f>
        <v/>
      </c>
      <c r="M9222" s="3" t="str">
        <f>IF(VLOOKUP(D9222,'Resources Final'!A:E,5,FALSE)=0,"",VLOOKUP(D9222,'Resources Final'!A:E,5,FALSE))</f>
        <v/>
      </c>
      <c r="N9222" s="7" t="str">
        <f>IF(VLOOKUP(D9222,'Resources Final'!A:F,6,FALSE)=0,"",VLOOKUP(D9222,'Resources Final'!A:F,6,FALSE))</f>
        <v/>
      </c>
      <c r="O9222" s="3" t="str">
        <f>IF(VLOOKUP(D9222,'Resources Final'!A:G,7,FALSE)=0,"",VLOOKUP(D9222,'Resources Final'!A:G,7,FALSE))</f>
        <v/>
      </c>
    </row>
    <row r="9223" spans="1:15" x14ac:dyDescent="0.2">
      <c r="A9223" s="11">
        <v>990</v>
      </c>
      <c r="B9223" s="11" t="str">
        <f t="shared" si="159"/>
        <v>Fred C. and Mary R. Koch Foundation_Kobleck, Kennedy20152000</v>
      </c>
      <c r="C9223" s="11" t="s">
        <v>4161</v>
      </c>
      <c r="D9223" s="11" t="s">
        <v>2013</v>
      </c>
      <c r="E9223" s="11" t="s">
        <v>2013</v>
      </c>
      <c r="F9223" s="4">
        <v>2000</v>
      </c>
      <c r="G9223" s="3">
        <v>2015</v>
      </c>
      <c r="H9223" s="3" t="s">
        <v>21</v>
      </c>
      <c r="I9223" s="12" t="s">
        <v>4162</v>
      </c>
      <c r="J9223" s="3">
        <v>150</v>
      </c>
      <c r="K9223" s="3" t="str">
        <f>IF(VLOOKUP(D9223,'Resources Final'!A:C,3,FALSE)=0,"",VLOOKUP(D9223,'Resources Final'!A:C,3,FALSE))</f>
        <v>Y</v>
      </c>
      <c r="L9223" s="3" t="str">
        <f>IF(VLOOKUP(D9223,'Resources Final'!A:D,4,FALSE)=0,"",VLOOKUP(D9223,'Resources Final'!A:D,4,FALSE))</f>
        <v/>
      </c>
      <c r="M9223" s="3" t="str">
        <f>IF(VLOOKUP(D9223,'Resources Final'!A:E,5,FALSE)=0,"",VLOOKUP(D9223,'Resources Final'!A:E,5,FALSE))</f>
        <v/>
      </c>
      <c r="N9223" s="7" t="str">
        <f>IF(VLOOKUP(D9223,'Resources Final'!A:F,6,FALSE)=0,"",VLOOKUP(D9223,'Resources Final'!A:F,6,FALSE))</f>
        <v/>
      </c>
      <c r="O9223" s="3" t="str">
        <f>IF(VLOOKUP(D9223,'Resources Final'!A:G,7,FALSE)=0,"",VLOOKUP(D9223,'Resources Final'!A:G,7,FALSE))</f>
        <v/>
      </c>
    </row>
    <row r="9224" spans="1:15" x14ac:dyDescent="0.2">
      <c r="A9224" s="11">
        <v>990</v>
      </c>
      <c r="B9224" s="11" t="str">
        <f t="shared" si="159"/>
        <v>Fred C. and Mary R. Koch Foundation_Monaco, Kevin20152000</v>
      </c>
      <c r="C9224" s="11" t="s">
        <v>4161</v>
      </c>
      <c r="D9224" s="11" t="s">
        <v>2502</v>
      </c>
      <c r="E9224" s="11" t="s">
        <v>2502</v>
      </c>
      <c r="F9224" s="4">
        <v>2000</v>
      </c>
      <c r="G9224" s="3">
        <v>2015</v>
      </c>
      <c r="H9224" s="3" t="s">
        <v>21</v>
      </c>
      <c r="I9224" s="12" t="s">
        <v>4162</v>
      </c>
      <c r="J9224" s="3">
        <v>151</v>
      </c>
      <c r="K9224" s="3" t="str">
        <f>IF(VLOOKUP(D9224,'Resources Final'!A:C,3,FALSE)=0,"",VLOOKUP(D9224,'Resources Final'!A:C,3,FALSE))</f>
        <v>Y</v>
      </c>
      <c r="L9224" s="3" t="str">
        <f>IF(VLOOKUP(D9224,'Resources Final'!A:D,4,FALSE)=0,"",VLOOKUP(D9224,'Resources Final'!A:D,4,FALSE))</f>
        <v/>
      </c>
      <c r="M9224" s="3" t="str">
        <f>IF(VLOOKUP(D9224,'Resources Final'!A:E,5,FALSE)=0,"",VLOOKUP(D9224,'Resources Final'!A:E,5,FALSE))</f>
        <v/>
      </c>
      <c r="N9224" s="7" t="str">
        <f>IF(VLOOKUP(D9224,'Resources Final'!A:F,6,FALSE)=0,"",VLOOKUP(D9224,'Resources Final'!A:F,6,FALSE))</f>
        <v/>
      </c>
      <c r="O9224" s="3" t="str">
        <f>IF(VLOOKUP(D9224,'Resources Final'!A:G,7,FALSE)=0,"",VLOOKUP(D9224,'Resources Final'!A:G,7,FALSE))</f>
        <v/>
      </c>
    </row>
    <row r="9225" spans="1:15" x14ac:dyDescent="0.2">
      <c r="A9225" s="11">
        <v>990</v>
      </c>
      <c r="B9225" s="11" t="str">
        <f t="shared" si="159"/>
        <v>Fred C. and Mary R. Koch Foundation_Shectman, Kevin20152000</v>
      </c>
      <c r="C9225" s="11" t="s">
        <v>4161</v>
      </c>
      <c r="D9225" s="11" t="s">
        <v>3301</v>
      </c>
      <c r="E9225" s="11" t="s">
        <v>3301</v>
      </c>
      <c r="F9225" s="4">
        <v>2000</v>
      </c>
      <c r="G9225" s="3">
        <v>2015</v>
      </c>
      <c r="H9225" s="3" t="s">
        <v>21</v>
      </c>
      <c r="I9225" s="12" t="s">
        <v>4162</v>
      </c>
      <c r="J9225" s="3">
        <v>152</v>
      </c>
      <c r="K9225" s="3" t="str">
        <f>IF(VLOOKUP(D9225,'Resources Final'!A:C,3,FALSE)=0,"",VLOOKUP(D9225,'Resources Final'!A:C,3,FALSE))</f>
        <v>Y</v>
      </c>
      <c r="L9225" s="3" t="str">
        <f>IF(VLOOKUP(D9225,'Resources Final'!A:D,4,FALSE)=0,"",VLOOKUP(D9225,'Resources Final'!A:D,4,FALSE))</f>
        <v/>
      </c>
      <c r="M9225" s="3" t="str">
        <f>IF(VLOOKUP(D9225,'Resources Final'!A:E,5,FALSE)=0,"",VLOOKUP(D9225,'Resources Final'!A:E,5,FALSE))</f>
        <v/>
      </c>
      <c r="N9225" s="7" t="str">
        <f>IF(VLOOKUP(D9225,'Resources Final'!A:F,6,FALSE)=0,"",VLOOKUP(D9225,'Resources Final'!A:F,6,FALSE))</f>
        <v/>
      </c>
      <c r="O9225" s="3" t="str">
        <f>IF(VLOOKUP(D9225,'Resources Final'!A:G,7,FALSE)=0,"",VLOOKUP(D9225,'Resources Final'!A:G,7,FALSE))</f>
        <v/>
      </c>
    </row>
    <row r="9226" spans="1:15" x14ac:dyDescent="0.2">
      <c r="A9226" s="11">
        <v>990</v>
      </c>
      <c r="B9226" s="11" t="str">
        <f t="shared" si="159"/>
        <v>Fred C. and Mary R. Koch Foundation_Allison, Kiara20152000</v>
      </c>
      <c r="C9226" s="11" t="s">
        <v>4161</v>
      </c>
      <c r="D9226" s="11" t="s">
        <v>163</v>
      </c>
      <c r="E9226" s="11" t="s">
        <v>163</v>
      </c>
      <c r="F9226" s="4">
        <v>2000</v>
      </c>
      <c r="G9226" s="3">
        <v>2015</v>
      </c>
      <c r="H9226" s="3" t="s">
        <v>21</v>
      </c>
      <c r="I9226" s="12" t="s">
        <v>4162</v>
      </c>
      <c r="J9226" s="3">
        <v>153</v>
      </c>
      <c r="K9226" s="3" t="str">
        <f>IF(VLOOKUP(D9226,'Resources Final'!A:C,3,FALSE)=0,"",VLOOKUP(D9226,'Resources Final'!A:C,3,FALSE))</f>
        <v>Y</v>
      </c>
      <c r="L9226" s="3" t="str">
        <f>IF(VLOOKUP(D9226,'Resources Final'!A:D,4,FALSE)=0,"",VLOOKUP(D9226,'Resources Final'!A:D,4,FALSE))</f>
        <v/>
      </c>
      <c r="M9226" s="3" t="str">
        <f>IF(VLOOKUP(D9226,'Resources Final'!A:E,5,FALSE)=0,"",VLOOKUP(D9226,'Resources Final'!A:E,5,FALSE))</f>
        <v/>
      </c>
      <c r="N9226" s="7" t="str">
        <f>IF(VLOOKUP(D9226,'Resources Final'!A:F,6,FALSE)=0,"",VLOOKUP(D9226,'Resources Final'!A:F,6,FALSE))</f>
        <v/>
      </c>
      <c r="O9226" s="3" t="str">
        <f>IF(VLOOKUP(D9226,'Resources Final'!A:G,7,FALSE)=0,"",VLOOKUP(D9226,'Resources Final'!A:G,7,FALSE))</f>
        <v/>
      </c>
    </row>
    <row r="9227" spans="1:15" x14ac:dyDescent="0.2">
      <c r="A9227" s="11">
        <v>990</v>
      </c>
      <c r="B9227" s="11" t="str">
        <f t="shared" si="159"/>
        <v>Fred C. and Mary R. Koch Foundation_Allen, Kirsten20152000</v>
      </c>
      <c r="C9227" s="11" t="s">
        <v>4161</v>
      </c>
      <c r="D9227" s="11" t="s">
        <v>158</v>
      </c>
      <c r="E9227" s="11" t="s">
        <v>158</v>
      </c>
      <c r="F9227" s="4">
        <v>2000</v>
      </c>
      <c r="G9227" s="3">
        <v>2015</v>
      </c>
      <c r="H9227" s="3" t="s">
        <v>21</v>
      </c>
      <c r="I9227" s="12" t="s">
        <v>4162</v>
      </c>
      <c r="J9227" s="3">
        <v>154</v>
      </c>
      <c r="K9227" s="3" t="str">
        <f>IF(VLOOKUP(D9227,'Resources Final'!A:C,3,FALSE)=0,"",VLOOKUP(D9227,'Resources Final'!A:C,3,FALSE))</f>
        <v>Y</v>
      </c>
      <c r="L9227" s="3" t="str">
        <f>IF(VLOOKUP(D9227,'Resources Final'!A:D,4,FALSE)=0,"",VLOOKUP(D9227,'Resources Final'!A:D,4,FALSE))</f>
        <v/>
      </c>
      <c r="M9227" s="3" t="str">
        <f>IF(VLOOKUP(D9227,'Resources Final'!A:E,5,FALSE)=0,"",VLOOKUP(D9227,'Resources Final'!A:E,5,FALSE))</f>
        <v/>
      </c>
      <c r="N9227" s="7" t="str">
        <f>IF(VLOOKUP(D9227,'Resources Final'!A:F,6,FALSE)=0,"",VLOOKUP(D9227,'Resources Final'!A:F,6,FALSE))</f>
        <v/>
      </c>
      <c r="O9227" s="3" t="str">
        <f>IF(VLOOKUP(D9227,'Resources Final'!A:G,7,FALSE)=0,"",VLOOKUP(D9227,'Resources Final'!A:G,7,FALSE))</f>
        <v/>
      </c>
    </row>
    <row r="9228" spans="1:15" x14ac:dyDescent="0.2">
      <c r="A9228" s="11">
        <v>990</v>
      </c>
      <c r="B9228" s="11" t="str">
        <f t="shared" si="159"/>
        <v>Fred C. and Mary R. Koch Foundation_Graves, Kristen20152000</v>
      </c>
      <c r="C9228" s="11" t="s">
        <v>4161</v>
      </c>
      <c r="D9228" s="11" t="s">
        <v>1447</v>
      </c>
      <c r="E9228" s="11" t="s">
        <v>1447</v>
      </c>
      <c r="F9228" s="4">
        <v>2000</v>
      </c>
      <c r="G9228" s="3">
        <v>2015</v>
      </c>
      <c r="H9228" s="3" t="s">
        <v>21</v>
      </c>
      <c r="I9228" s="12" t="s">
        <v>4162</v>
      </c>
      <c r="J9228" s="3">
        <v>155</v>
      </c>
      <c r="K9228" s="3" t="str">
        <f>IF(VLOOKUP(D9228,'Resources Final'!A:C,3,FALSE)=0,"",VLOOKUP(D9228,'Resources Final'!A:C,3,FALSE))</f>
        <v>Y</v>
      </c>
      <c r="L9228" s="3" t="str">
        <f>IF(VLOOKUP(D9228,'Resources Final'!A:D,4,FALSE)=0,"",VLOOKUP(D9228,'Resources Final'!A:D,4,FALSE))</f>
        <v/>
      </c>
      <c r="M9228" s="3" t="str">
        <f>IF(VLOOKUP(D9228,'Resources Final'!A:E,5,FALSE)=0,"",VLOOKUP(D9228,'Resources Final'!A:E,5,FALSE))</f>
        <v/>
      </c>
      <c r="N9228" s="7" t="str">
        <f>IF(VLOOKUP(D9228,'Resources Final'!A:F,6,FALSE)=0,"",VLOOKUP(D9228,'Resources Final'!A:F,6,FALSE))</f>
        <v/>
      </c>
      <c r="O9228" s="3" t="str">
        <f>IF(VLOOKUP(D9228,'Resources Final'!A:G,7,FALSE)=0,"",VLOOKUP(D9228,'Resources Final'!A:G,7,FALSE))</f>
        <v/>
      </c>
    </row>
    <row r="9229" spans="1:15" x14ac:dyDescent="0.2">
      <c r="A9229" s="11">
        <v>990</v>
      </c>
      <c r="B9229" s="11" t="str">
        <f t="shared" si="159"/>
        <v>Fred C. and Mary R. Koch Foundation_Cooper, Lauren20152000</v>
      </c>
      <c r="C9229" s="11" t="s">
        <v>4161</v>
      </c>
      <c r="D9229" s="11" t="s">
        <v>841</v>
      </c>
      <c r="E9229" s="11" t="s">
        <v>841</v>
      </c>
      <c r="F9229" s="4">
        <v>2000</v>
      </c>
      <c r="G9229" s="3">
        <v>2015</v>
      </c>
      <c r="H9229" s="3" t="s">
        <v>21</v>
      </c>
      <c r="I9229" s="12" t="s">
        <v>4162</v>
      </c>
      <c r="J9229" s="3">
        <v>156</v>
      </c>
      <c r="K9229" s="3" t="str">
        <f>IF(VLOOKUP(D9229,'Resources Final'!A:C,3,FALSE)=0,"",VLOOKUP(D9229,'Resources Final'!A:C,3,FALSE))</f>
        <v>Y</v>
      </c>
      <c r="L9229" s="3" t="str">
        <f>IF(VLOOKUP(D9229,'Resources Final'!A:D,4,FALSE)=0,"",VLOOKUP(D9229,'Resources Final'!A:D,4,FALSE))</f>
        <v/>
      </c>
      <c r="M9229" s="3" t="str">
        <f>IF(VLOOKUP(D9229,'Resources Final'!A:E,5,FALSE)=0,"",VLOOKUP(D9229,'Resources Final'!A:E,5,FALSE))</f>
        <v/>
      </c>
      <c r="N9229" s="7" t="str">
        <f>IF(VLOOKUP(D9229,'Resources Final'!A:F,6,FALSE)=0,"",VLOOKUP(D9229,'Resources Final'!A:F,6,FALSE))</f>
        <v/>
      </c>
      <c r="O9229" s="3" t="str">
        <f>IF(VLOOKUP(D9229,'Resources Final'!A:G,7,FALSE)=0,"",VLOOKUP(D9229,'Resources Final'!A:G,7,FALSE))</f>
        <v/>
      </c>
    </row>
    <row r="9230" spans="1:15" x14ac:dyDescent="0.2">
      <c r="A9230" s="11">
        <v>990</v>
      </c>
      <c r="B9230" s="11" t="str">
        <f t="shared" si="159"/>
        <v>Fred C. and Mary R. Koch Foundation_Pfeifer, Lauren20152000</v>
      </c>
      <c r="C9230" s="11" t="s">
        <v>4161</v>
      </c>
      <c r="D9230" s="11" t="s">
        <v>2847</v>
      </c>
      <c r="E9230" s="11" t="s">
        <v>2847</v>
      </c>
      <c r="F9230" s="4">
        <v>2000</v>
      </c>
      <c r="G9230" s="3">
        <v>2015</v>
      </c>
      <c r="H9230" s="3" t="s">
        <v>21</v>
      </c>
      <c r="I9230" s="12" t="s">
        <v>4162</v>
      </c>
      <c r="J9230" s="3">
        <v>157</v>
      </c>
      <c r="K9230" s="3" t="str">
        <f>IF(VLOOKUP(D9230,'Resources Final'!A:C,3,FALSE)=0,"",VLOOKUP(D9230,'Resources Final'!A:C,3,FALSE))</f>
        <v>Y</v>
      </c>
      <c r="L9230" s="3" t="str">
        <f>IF(VLOOKUP(D9230,'Resources Final'!A:D,4,FALSE)=0,"",VLOOKUP(D9230,'Resources Final'!A:D,4,FALSE))</f>
        <v/>
      </c>
      <c r="M9230" s="3" t="str">
        <f>IF(VLOOKUP(D9230,'Resources Final'!A:E,5,FALSE)=0,"",VLOOKUP(D9230,'Resources Final'!A:E,5,FALSE))</f>
        <v/>
      </c>
      <c r="N9230" s="7" t="str">
        <f>IF(VLOOKUP(D9230,'Resources Final'!A:F,6,FALSE)=0,"",VLOOKUP(D9230,'Resources Final'!A:F,6,FALSE))</f>
        <v/>
      </c>
      <c r="O9230" s="3" t="str">
        <f>IF(VLOOKUP(D9230,'Resources Final'!A:G,7,FALSE)=0,"",VLOOKUP(D9230,'Resources Final'!A:G,7,FALSE))</f>
        <v/>
      </c>
    </row>
    <row r="9231" spans="1:15" x14ac:dyDescent="0.2">
      <c r="A9231" s="11">
        <v>990</v>
      </c>
      <c r="B9231" s="11" t="str">
        <f t="shared" si="159"/>
        <v>Fred C. and Mary R. Koch Foundation_Henderson, Leah20152000</v>
      </c>
      <c r="C9231" s="11" t="s">
        <v>4161</v>
      </c>
      <c r="D9231" s="11" t="s">
        <v>1564</v>
      </c>
      <c r="E9231" s="11" t="s">
        <v>1564</v>
      </c>
      <c r="F9231" s="4">
        <v>2000</v>
      </c>
      <c r="G9231" s="3">
        <v>2015</v>
      </c>
      <c r="H9231" s="3" t="s">
        <v>21</v>
      </c>
      <c r="I9231" s="12" t="s">
        <v>4162</v>
      </c>
      <c r="J9231" s="3">
        <v>158</v>
      </c>
      <c r="K9231" s="3" t="str">
        <f>IF(VLOOKUP(D9231,'Resources Final'!A:C,3,FALSE)=0,"",VLOOKUP(D9231,'Resources Final'!A:C,3,FALSE))</f>
        <v>Y</v>
      </c>
      <c r="L9231" s="3" t="str">
        <f>IF(VLOOKUP(D9231,'Resources Final'!A:D,4,FALSE)=0,"",VLOOKUP(D9231,'Resources Final'!A:D,4,FALSE))</f>
        <v/>
      </c>
      <c r="M9231" s="3" t="str">
        <f>IF(VLOOKUP(D9231,'Resources Final'!A:E,5,FALSE)=0,"",VLOOKUP(D9231,'Resources Final'!A:E,5,FALSE))</f>
        <v/>
      </c>
      <c r="N9231" s="7" t="str">
        <f>IF(VLOOKUP(D9231,'Resources Final'!A:F,6,FALSE)=0,"",VLOOKUP(D9231,'Resources Final'!A:F,6,FALSE))</f>
        <v/>
      </c>
      <c r="O9231" s="3" t="str">
        <f>IF(VLOOKUP(D9231,'Resources Final'!A:G,7,FALSE)=0,"",VLOOKUP(D9231,'Resources Final'!A:G,7,FALSE))</f>
        <v/>
      </c>
    </row>
    <row r="9232" spans="1:15" x14ac:dyDescent="0.2">
      <c r="A9232" s="11">
        <v>990</v>
      </c>
      <c r="B9232" s="11" t="str">
        <f t="shared" si="159"/>
        <v>Fred C. and Mary R. Koch Foundation_Alexander, Lexi20152000</v>
      </c>
      <c r="C9232" s="11" t="s">
        <v>4161</v>
      </c>
      <c r="D9232" s="11" t="s">
        <v>147</v>
      </c>
      <c r="E9232" s="11" t="s">
        <v>147</v>
      </c>
      <c r="F9232" s="4">
        <v>2000</v>
      </c>
      <c r="G9232" s="3">
        <v>2015</v>
      </c>
      <c r="H9232" s="3" t="s">
        <v>21</v>
      </c>
      <c r="I9232" s="12" t="s">
        <v>4162</v>
      </c>
      <c r="J9232" s="3">
        <v>159</v>
      </c>
      <c r="K9232" s="3" t="str">
        <f>IF(VLOOKUP(D9232,'Resources Final'!A:C,3,FALSE)=0,"",VLOOKUP(D9232,'Resources Final'!A:C,3,FALSE))</f>
        <v>Y</v>
      </c>
      <c r="L9232" s="3" t="str">
        <f>IF(VLOOKUP(D9232,'Resources Final'!A:D,4,FALSE)=0,"",VLOOKUP(D9232,'Resources Final'!A:D,4,FALSE))</f>
        <v/>
      </c>
      <c r="M9232" s="3" t="str">
        <f>IF(VLOOKUP(D9232,'Resources Final'!A:E,5,FALSE)=0,"",VLOOKUP(D9232,'Resources Final'!A:E,5,FALSE))</f>
        <v/>
      </c>
      <c r="N9232" s="7" t="str">
        <f>IF(VLOOKUP(D9232,'Resources Final'!A:F,6,FALSE)=0,"",VLOOKUP(D9232,'Resources Final'!A:F,6,FALSE))</f>
        <v/>
      </c>
      <c r="O9232" s="3" t="str">
        <f>IF(VLOOKUP(D9232,'Resources Final'!A:G,7,FALSE)=0,"",VLOOKUP(D9232,'Resources Final'!A:G,7,FALSE))</f>
        <v/>
      </c>
    </row>
    <row r="9233" spans="1:15" x14ac:dyDescent="0.2">
      <c r="A9233" s="11">
        <v>990</v>
      </c>
      <c r="B9233" s="11" t="str">
        <f t="shared" si="159"/>
        <v>Fred C. and Mary R. Koch Foundation_Benes, Lia20152000</v>
      </c>
      <c r="C9233" s="11" t="s">
        <v>4161</v>
      </c>
      <c r="D9233" s="11" t="s">
        <v>396</v>
      </c>
      <c r="E9233" s="11" t="s">
        <v>396</v>
      </c>
      <c r="F9233" s="4">
        <v>2000</v>
      </c>
      <c r="G9233" s="3">
        <v>2015</v>
      </c>
      <c r="H9233" s="3" t="s">
        <v>21</v>
      </c>
      <c r="I9233" s="12" t="s">
        <v>4162</v>
      </c>
      <c r="J9233" s="3">
        <v>160</v>
      </c>
      <c r="K9233" s="3" t="str">
        <f>IF(VLOOKUP(D9233,'Resources Final'!A:C,3,FALSE)=0,"",VLOOKUP(D9233,'Resources Final'!A:C,3,FALSE))</f>
        <v>Y</v>
      </c>
      <c r="L9233" s="3" t="str">
        <f>IF(VLOOKUP(D9233,'Resources Final'!A:D,4,FALSE)=0,"",VLOOKUP(D9233,'Resources Final'!A:D,4,FALSE))</f>
        <v/>
      </c>
      <c r="M9233" s="3" t="str">
        <f>IF(VLOOKUP(D9233,'Resources Final'!A:E,5,FALSE)=0,"",VLOOKUP(D9233,'Resources Final'!A:E,5,FALSE))</f>
        <v/>
      </c>
      <c r="N9233" s="7" t="str">
        <f>IF(VLOOKUP(D9233,'Resources Final'!A:F,6,FALSE)=0,"",VLOOKUP(D9233,'Resources Final'!A:F,6,FALSE))</f>
        <v/>
      </c>
      <c r="O9233" s="3" t="str">
        <f>IF(VLOOKUP(D9233,'Resources Final'!A:G,7,FALSE)=0,"",VLOOKUP(D9233,'Resources Final'!A:G,7,FALSE))</f>
        <v/>
      </c>
    </row>
    <row r="9234" spans="1:15" x14ac:dyDescent="0.2">
      <c r="A9234" s="11">
        <v>990</v>
      </c>
      <c r="B9234" s="11" t="str">
        <f t="shared" si="159"/>
        <v>Fred C. and Mary R. Koch Foundation_Blizzard, Lincoln20152000</v>
      </c>
      <c r="C9234" s="11" t="s">
        <v>4161</v>
      </c>
      <c r="D9234" s="11" t="s">
        <v>449</v>
      </c>
      <c r="E9234" s="11" t="s">
        <v>449</v>
      </c>
      <c r="F9234" s="4">
        <v>2000</v>
      </c>
      <c r="G9234" s="3">
        <v>2015</v>
      </c>
      <c r="H9234" s="3" t="s">
        <v>21</v>
      </c>
      <c r="I9234" s="12" t="s">
        <v>4162</v>
      </c>
      <c r="J9234" s="3">
        <v>161</v>
      </c>
      <c r="K9234" s="3" t="str">
        <f>IF(VLOOKUP(D9234,'Resources Final'!A:C,3,FALSE)=0,"",VLOOKUP(D9234,'Resources Final'!A:C,3,FALSE))</f>
        <v>Y</v>
      </c>
      <c r="L9234" s="3" t="str">
        <f>IF(VLOOKUP(D9234,'Resources Final'!A:D,4,FALSE)=0,"",VLOOKUP(D9234,'Resources Final'!A:D,4,FALSE))</f>
        <v/>
      </c>
      <c r="M9234" s="3" t="str">
        <f>IF(VLOOKUP(D9234,'Resources Final'!A:E,5,FALSE)=0,"",VLOOKUP(D9234,'Resources Final'!A:E,5,FALSE))</f>
        <v/>
      </c>
      <c r="N9234" s="7" t="str">
        <f>IF(VLOOKUP(D9234,'Resources Final'!A:F,6,FALSE)=0,"",VLOOKUP(D9234,'Resources Final'!A:F,6,FALSE))</f>
        <v/>
      </c>
      <c r="O9234" s="3" t="str">
        <f>IF(VLOOKUP(D9234,'Resources Final'!A:G,7,FALSE)=0,"",VLOOKUP(D9234,'Resources Final'!A:G,7,FALSE))</f>
        <v/>
      </c>
    </row>
    <row r="9235" spans="1:15" x14ac:dyDescent="0.2">
      <c r="A9235" s="11">
        <v>990</v>
      </c>
      <c r="B9235" s="11" t="str">
        <f t="shared" si="159"/>
        <v>Fred C. and Mary R. Koch Foundation_Colling, Lindsay20152000</v>
      </c>
      <c r="C9235" s="11" t="s">
        <v>4161</v>
      </c>
      <c r="D9235" s="11" t="s">
        <v>794</v>
      </c>
      <c r="E9235" s="11" t="s">
        <v>794</v>
      </c>
      <c r="F9235" s="4">
        <v>2000</v>
      </c>
      <c r="G9235" s="3">
        <v>2015</v>
      </c>
      <c r="H9235" s="3" t="s">
        <v>21</v>
      </c>
      <c r="I9235" s="12" t="s">
        <v>4162</v>
      </c>
      <c r="J9235" s="3">
        <v>162</v>
      </c>
      <c r="K9235" s="3" t="str">
        <f>IF(VLOOKUP(D9235,'Resources Final'!A:C,3,FALSE)=0,"",VLOOKUP(D9235,'Resources Final'!A:C,3,FALSE))</f>
        <v>Y</v>
      </c>
      <c r="L9235" s="3" t="str">
        <f>IF(VLOOKUP(D9235,'Resources Final'!A:D,4,FALSE)=0,"",VLOOKUP(D9235,'Resources Final'!A:D,4,FALSE))</f>
        <v/>
      </c>
      <c r="M9235" s="3" t="str">
        <f>IF(VLOOKUP(D9235,'Resources Final'!A:E,5,FALSE)=0,"",VLOOKUP(D9235,'Resources Final'!A:E,5,FALSE))</f>
        <v/>
      </c>
      <c r="N9235" s="7" t="str">
        <f>IF(VLOOKUP(D9235,'Resources Final'!A:F,6,FALSE)=0,"",VLOOKUP(D9235,'Resources Final'!A:F,6,FALSE))</f>
        <v/>
      </c>
      <c r="O9235" s="3" t="str">
        <f>IF(VLOOKUP(D9235,'Resources Final'!A:G,7,FALSE)=0,"",VLOOKUP(D9235,'Resources Final'!A:G,7,FALSE))</f>
        <v/>
      </c>
    </row>
    <row r="9236" spans="1:15" x14ac:dyDescent="0.2">
      <c r="A9236" s="11">
        <v>990</v>
      </c>
      <c r="B9236" s="11" t="str">
        <f t="shared" si="159"/>
        <v>Fred C. and Mary R. Koch Foundation_Lemaster, Lindy20152000</v>
      </c>
      <c r="C9236" s="11" t="s">
        <v>4161</v>
      </c>
      <c r="D9236" s="11" t="s">
        <v>2138</v>
      </c>
      <c r="E9236" s="11" t="s">
        <v>2138</v>
      </c>
      <c r="F9236" s="4">
        <v>2000</v>
      </c>
      <c r="G9236" s="3">
        <v>2015</v>
      </c>
      <c r="H9236" s="3" t="s">
        <v>21</v>
      </c>
      <c r="I9236" s="12" t="s">
        <v>4162</v>
      </c>
      <c r="J9236" s="3">
        <v>163</v>
      </c>
      <c r="K9236" s="3" t="str">
        <f>IF(VLOOKUP(D9236,'Resources Final'!A:C,3,FALSE)=0,"",VLOOKUP(D9236,'Resources Final'!A:C,3,FALSE))</f>
        <v>Y</v>
      </c>
      <c r="L9236" s="3" t="str">
        <f>IF(VLOOKUP(D9236,'Resources Final'!A:D,4,FALSE)=0,"",VLOOKUP(D9236,'Resources Final'!A:D,4,FALSE))</f>
        <v/>
      </c>
      <c r="M9236" s="3" t="str">
        <f>IF(VLOOKUP(D9236,'Resources Final'!A:E,5,FALSE)=0,"",VLOOKUP(D9236,'Resources Final'!A:E,5,FALSE))</f>
        <v/>
      </c>
      <c r="N9236" s="7" t="str">
        <f>IF(VLOOKUP(D9236,'Resources Final'!A:F,6,FALSE)=0,"",VLOOKUP(D9236,'Resources Final'!A:F,6,FALSE))</f>
        <v/>
      </c>
      <c r="O9236" s="3" t="str">
        <f>IF(VLOOKUP(D9236,'Resources Final'!A:G,7,FALSE)=0,"",VLOOKUP(D9236,'Resources Final'!A:G,7,FALSE))</f>
        <v/>
      </c>
    </row>
    <row r="9237" spans="1:15" x14ac:dyDescent="0.2">
      <c r="A9237" s="11">
        <v>990</v>
      </c>
      <c r="B9237" s="11" t="str">
        <f t="shared" si="159"/>
        <v>Fred C. and Mary R. Koch Foundation_Pedraza, Jr, Luis20152000</v>
      </c>
      <c r="C9237" s="11" t="s">
        <v>4161</v>
      </c>
      <c r="D9237" s="11" t="s">
        <v>2825</v>
      </c>
      <c r="E9237" s="11" t="s">
        <v>2825</v>
      </c>
      <c r="F9237" s="4">
        <v>2000</v>
      </c>
      <c r="G9237" s="3">
        <v>2015</v>
      </c>
      <c r="H9237" s="3" t="s">
        <v>21</v>
      </c>
      <c r="I9237" s="12" t="s">
        <v>4162</v>
      </c>
      <c r="J9237" s="3">
        <v>164</v>
      </c>
      <c r="K9237" s="3" t="str">
        <f>IF(VLOOKUP(D9237,'Resources Final'!A:C,3,FALSE)=0,"",VLOOKUP(D9237,'Resources Final'!A:C,3,FALSE))</f>
        <v>Y</v>
      </c>
      <c r="L9237" s="3" t="str">
        <f>IF(VLOOKUP(D9237,'Resources Final'!A:D,4,FALSE)=0,"",VLOOKUP(D9237,'Resources Final'!A:D,4,FALSE))</f>
        <v/>
      </c>
      <c r="M9237" s="3" t="str">
        <f>IF(VLOOKUP(D9237,'Resources Final'!A:E,5,FALSE)=0,"",VLOOKUP(D9237,'Resources Final'!A:E,5,FALSE))</f>
        <v/>
      </c>
      <c r="N9237" s="7" t="str">
        <f>IF(VLOOKUP(D9237,'Resources Final'!A:F,6,FALSE)=0,"",VLOOKUP(D9237,'Resources Final'!A:F,6,FALSE))</f>
        <v/>
      </c>
      <c r="O9237" s="3" t="str">
        <f>IF(VLOOKUP(D9237,'Resources Final'!A:G,7,FALSE)=0,"",VLOOKUP(D9237,'Resources Final'!A:G,7,FALSE))</f>
        <v/>
      </c>
    </row>
    <row r="9238" spans="1:15" x14ac:dyDescent="0.2">
      <c r="A9238" s="11">
        <v>990</v>
      </c>
      <c r="B9238" s="11" t="str">
        <f t="shared" si="159"/>
        <v>Fred C. and Mary R. Koch Foundation_Cole, Mackenzie20152000</v>
      </c>
      <c r="C9238" s="11" t="s">
        <v>4161</v>
      </c>
      <c r="D9238" s="11" t="s">
        <v>777</v>
      </c>
      <c r="E9238" s="11" t="s">
        <v>777</v>
      </c>
      <c r="F9238" s="4">
        <v>2000</v>
      </c>
      <c r="G9238" s="3">
        <v>2015</v>
      </c>
      <c r="H9238" s="3" t="s">
        <v>21</v>
      </c>
      <c r="I9238" s="12" t="s">
        <v>4162</v>
      </c>
      <c r="J9238" s="3">
        <v>165</v>
      </c>
      <c r="K9238" s="3" t="str">
        <f>IF(VLOOKUP(D9238,'Resources Final'!A:C,3,FALSE)=0,"",VLOOKUP(D9238,'Resources Final'!A:C,3,FALSE))</f>
        <v>Y</v>
      </c>
      <c r="L9238" s="3" t="str">
        <f>IF(VLOOKUP(D9238,'Resources Final'!A:D,4,FALSE)=0,"",VLOOKUP(D9238,'Resources Final'!A:D,4,FALSE))</f>
        <v/>
      </c>
      <c r="M9238" s="3" t="str">
        <f>IF(VLOOKUP(D9238,'Resources Final'!A:E,5,FALSE)=0,"",VLOOKUP(D9238,'Resources Final'!A:E,5,FALSE))</f>
        <v/>
      </c>
      <c r="N9238" s="7" t="str">
        <f>IF(VLOOKUP(D9238,'Resources Final'!A:F,6,FALSE)=0,"",VLOOKUP(D9238,'Resources Final'!A:F,6,FALSE))</f>
        <v/>
      </c>
      <c r="O9238" s="3" t="str">
        <f>IF(VLOOKUP(D9238,'Resources Final'!A:G,7,FALSE)=0,"",VLOOKUP(D9238,'Resources Final'!A:G,7,FALSE))</f>
        <v/>
      </c>
    </row>
    <row r="9239" spans="1:15" x14ac:dyDescent="0.2">
      <c r="A9239" s="11">
        <v>990</v>
      </c>
      <c r="B9239" s="11" t="str">
        <f t="shared" si="159"/>
        <v>Fred C. and Mary R. Koch Foundation_Penny, Mackenzie20152000</v>
      </c>
      <c r="C9239" s="11" t="s">
        <v>4161</v>
      </c>
      <c r="D9239" s="11" t="s">
        <v>2835</v>
      </c>
      <c r="E9239" s="11" t="s">
        <v>2835</v>
      </c>
      <c r="F9239" s="4">
        <v>2000</v>
      </c>
      <c r="G9239" s="3">
        <v>2015</v>
      </c>
      <c r="H9239" s="3" t="s">
        <v>21</v>
      </c>
      <c r="I9239" s="12" t="s">
        <v>4162</v>
      </c>
      <c r="J9239" s="3">
        <v>166</v>
      </c>
      <c r="K9239" s="3" t="str">
        <f>IF(VLOOKUP(D9239,'Resources Final'!A:C,3,FALSE)=0,"",VLOOKUP(D9239,'Resources Final'!A:C,3,FALSE))</f>
        <v>Y</v>
      </c>
      <c r="L9239" s="3" t="str">
        <f>IF(VLOOKUP(D9239,'Resources Final'!A:D,4,FALSE)=0,"",VLOOKUP(D9239,'Resources Final'!A:D,4,FALSE))</f>
        <v/>
      </c>
      <c r="M9239" s="3" t="str">
        <f>IF(VLOOKUP(D9239,'Resources Final'!A:E,5,FALSE)=0,"",VLOOKUP(D9239,'Resources Final'!A:E,5,FALSE))</f>
        <v/>
      </c>
      <c r="N9239" s="7" t="str">
        <f>IF(VLOOKUP(D9239,'Resources Final'!A:F,6,FALSE)=0,"",VLOOKUP(D9239,'Resources Final'!A:F,6,FALSE))</f>
        <v/>
      </c>
      <c r="O9239" s="3" t="str">
        <f>IF(VLOOKUP(D9239,'Resources Final'!A:G,7,FALSE)=0,"",VLOOKUP(D9239,'Resources Final'!A:G,7,FALSE))</f>
        <v/>
      </c>
    </row>
    <row r="9240" spans="1:15" x14ac:dyDescent="0.2">
      <c r="A9240" s="11">
        <v>990</v>
      </c>
      <c r="B9240" s="11" t="str">
        <f t="shared" si="159"/>
        <v>Fred C. and Mary R. Koch Foundation_Nicol, Macy20152000</v>
      </c>
      <c r="C9240" s="11" t="s">
        <v>4161</v>
      </c>
      <c r="D9240" s="11" t="s">
        <v>2678</v>
      </c>
      <c r="E9240" s="11" t="s">
        <v>2678</v>
      </c>
      <c r="F9240" s="4">
        <v>2000</v>
      </c>
      <c r="G9240" s="3">
        <v>2015</v>
      </c>
      <c r="H9240" s="3" t="s">
        <v>21</v>
      </c>
      <c r="I9240" s="12" t="s">
        <v>4162</v>
      </c>
      <c r="J9240" s="3">
        <v>167</v>
      </c>
      <c r="K9240" s="3" t="str">
        <f>IF(VLOOKUP(D9240,'Resources Final'!A:C,3,FALSE)=0,"",VLOOKUP(D9240,'Resources Final'!A:C,3,FALSE))</f>
        <v>Y</v>
      </c>
      <c r="L9240" s="3" t="str">
        <f>IF(VLOOKUP(D9240,'Resources Final'!A:D,4,FALSE)=0,"",VLOOKUP(D9240,'Resources Final'!A:D,4,FALSE))</f>
        <v/>
      </c>
      <c r="M9240" s="3" t="str">
        <f>IF(VLOOKUP(D9240,'Resources Final'!A:E,5,FALSE)=0,"",VLOOKUP(D9240,'Resources Final'!A:E,5,FALSE))</f>
        <v/>
      </c>
      <c r="N9240" s="7" t="str">
        <f>IF(VLOOKUP(D9240,'Resources Final'!A:F,6,FALSE)=0,"",VLOOKUP(D9240,'Resources Final'!A:F,6,FALSE))</f>
        <v/>
      </c>
      <c r="O9240" s="3" t="str">
        <f>IF(VLOOKUP(D9240,'Resources Final'!A:G,7,FALSE)=0,"",VLOOKUP(D9240,'Resources Final'!A:G,7,FALSE))</f>
        <v/>
      </c>
    </row>
    <row r="9241" spans="1:15" x14ac:dyDescent="0.2">
      <c r="A9241" s="11">
        <v>990</v>
      </c>
      <c r="B9241" s="11" t="str">
        <f t="shared" si="159"/>
        <v>Fred C. and Mary R. Koch Foundation_Simko, Madeline20152000</v>
      </c>
      <c r="C9241" s="11" t="s">
        <v>4161</v>
      </c>
      <c r="D9241" s="11" t="s">
        <v>3321</v>
      </c>
      <c r="E9241" s="11" t="s">
        <v>3321</v>
      </c>
      <c r="F9241" s="4">
        <v>2000</v>
      </c>
      <c r="G9241" s="3">
        <v>2015</v>
      </c>
      <c r="H9241" s="3" t="s">
        <v>21</v>
      </c>
      <c r="I9241" s="12" t="s">
        <v>4162</v>
      </c>
      <c r="J9241" s="3">
        <v>168</v>
      </c>
      <c r="K9241" s="3" t="str">
        <f>IF(VLOOKUP(D9241,'Resources Final'!A:C,3,FALSE)=0,"",VLOOKUP(D9241,'Resources Final'!A:C,3,FALSE))</f>
        <v>Y</v>
      </c>
      <c r="L9241" s="3" t="str">
        <f>IF(VLOOKUP(D9241,'Resources Final'!A:D,4,FALSE)=0,"",VLOOKUP(D9241,'Resources Final'!A:D,4,FALSE))</f>
        <v/>
      </c>
      <c r="M9241" s="3" t="str">
        <f>IF(VLOOKUP(D9241,'Resources Final'!A:E,5,FALSE)=0,"",VLOOKUP(D9241,'Resources Final'!A:E,5,FALSE))</f>
        <v/>
      </c>
      <c r="N9241" s="7" t="str">
        <f>IF(VLOOKUP(D9241,'Resources Final'!A:F,6,FALSE)=0,"",VLOOKUP(D9241,'Resources Final'!A:F,6,FALSE))</f>
        <v/>
      </c>
      <c r="O9241" s="3" t="str">
        <f>IF(VLOOKUP(D9241,'Resources Final'!A:G,7,FALSE)=0,"",VLOOKUP(D9241,'Resources Final'!A:G,7,FALSE))</f>
        <v/>
      </c>
    </row>
    <row r="9242" spans="1:15" x14ac:dyDescent="0.2">
      <c r="A9242" s="11">
        <v>990</v>
      </c>
      <c r="B9242" s="11" t="str">
        <f t="shared" si="159"/>
        <v>Fred C. and Mary R. Koch Foundation_Spencer, Madeline20152000</v>
      </c>
      <c r="C9242" s="11" t="s">
        <v>4161</v>
      </c>
      <c r="D9242" s="11" t="s">
        <v>3382</v>
      </c>
      <c r="E9242" s="11" t="s">
        <v>3382</v>
      </c>
      <c r="F9242" s="4">
        <v>2000</v>
      </c>
      <c r="G9242" s="3">
        <v>2015</v>
      </c>
      <c r="H9242" s="3" t="s">
        <v>21</v>
      </c>
      <c r="I9242" s="12" t="s">
        <v>4162</v>
      </c>
      <c r="J9242" s="3">
        <v>169</v>
      </c>
      <c r="K9242" s="3" t="str">
        <f>IF(VLOOKUP(D9242,'Resources Final'!A:C,3,FALSE)=0,"",VLOOKUP(D9242,'Resources Final'!A:C,3,FALSE))</f>
        <v>Y</v>
      </c>
      <c r="L9242" s="3" t="str">
        <f>IF(VLOOKUP(D9242,'Resources Final'!A:D,4,FALSE)=0,"",VLOOKUP(D9242,'Resources Final'!A:D,4,FALSE))</f>
        <v/>
      </c>
      <c r="M9242" s="3" t="str">
        <f>IF(VLOOKUP(D9242,'Resources Final'!A:E,5,FALSE)=0,"",VLOOKUP(D9242,'Resources Final'!A:E,5,FALSE))</f>
        <v/>
      </c>
      <c r="N9242" s="7" t="str">
        <f>IF(VLOOKUP(D9242,'Resources Final'!A:F,6,FALSE)=0,"",VLOOKUP(D9242,'Resources Final'!A:F,6,FALSE))</f>
        <v/>
      </c>
      <c r="O9242" s="3" t="str">
        <f>IF(VLOOKUP(D9242,'Resources Final'!A:G,7,FALSE)=0,"",VLOOKUP(D9242,'Resources Final'!A:G,7,FALSE))</f>
        <v/>
      </c>
    </row>
    <row r="9243" spans="1:15" x14ac:dyDescent="0.2">
      <c r="A9243" s="11">
        <v>990</v>
      </c>
      <c r="B9243" s="11" t="str">
        <f t="shared" si="159"/>
        <v>Fred C. and Mary R. Koch Foundation_Minnich, Madison20152000</v>
      </c>
      <c r="C9243" s="11" t="s">
        <v>4161</v>
      </c>
      <c r="D9243" s="11" t="s">
        <v>2480</v>
      </c>
      <c r="E9243" s="11" t="s">
        <v>2480</v>
      </c>
      <c r="F9243" s="4">
        <v>2000</v>
      </c>
      <c r="G9243" s="3">
        <v>2015</v>
      </c>
      <c r="H9243" s="3" t="s">
        <v>21</v>
      </c>
      <c r="I9243" s="12" t="s">
        <v>4162</v>
      </c>
      <c r="J9243" s="3">
        <v>170</v>
      </c>
      <c r="K9243" s="3" t="str">
        <f>IF(VLOOKUP(D9243,'Resources Final'!A:C,3,FALSE)=0,"",VLOOKUP(D9243,'Resources Final'!A:C,3,FALSE))</f>
        <v>Y</v>
      </c>
      <c r="L9243" s="3" t="str">
        <f>IF(VLOOKUP(D9243,'Resources Final'!A:D,4,FALSE)=0,"",VLOOKUP(D9243,'Resources Final'!A:D,4,FALSE))</f>
        <v/>
      </c>
      <c r="M9243" s="3" t="str">
        <f>IF(VLOOKUP(D9243,'Resources Final'!A:E,5,FALSE)=0,"",VLOOKUP(D9243,'Resources Final'!A:E,5,FALSE))</f>
        <v/>
      </c>
      <c r="N9243" s="7" t="str">
        <f>IF(VLOOKUP(D9243,'Resources Final'!A:F,6,FALSE)=0,"",VLOOKUP(D9243,'Resources Final'!A:F,6,FALSE))</f>
        <v/>
      </c>
      <c r="O9243" s="3" t="str">
        <f>IF(VLOOKUP(D9243,'Resources Final'!A:G,7,FALSE)=0,"",VLOOKUP(D9243,'Resources Final'!A:G,7,FALSE))</f>
        <v/>
      </c>
    </row>
    <row r="9244" spans="1:15" x14ac:dyDescent="0.2">
      <c r="A9244" s="11">
        <v>990</v>
      </c>
      <c r="B9244" s="11" t="str">
        <f t="shared" si="159"/>
        <v>Fred C. and Mary R. Koch Foundation_Moorhouse, Makayla20152000</v>
      </c>
      <c r="C9244" s="11" t="s">
        <v>4161</v>
      </c>
      <c r="D9244" s="11" t="s">
        <v>2522</v>
      </c>
      <c r="E9244" s="11" t="s">
        <v>2522</v>
      </c>
      <c r="F9244" s="4">
        <v>2000</v>
      </c>
      <c r="G9244" s="3">
        <v>2015</v>
      </c>
      <c r="H9244" s="3" t="s">
        <v>21</v>
      </c>
      <c r="I9244" s="12" t="s">
        <v>4162</v>
      </c>
      <c r="J9244" s="3">
        <v>171</v>
      </c>
      <c r="K9244" s="3" t="str">
        <f>IF(VLOOKUP(D9244,'Resources Final'!A:C,3,FALSE)=0,"",VLOOKUP(D9244,'Resources Final'!A:C,3,FALSE))</f>
        <v>Y</v>
      </c>
      <c r="L9244" s="3" t="str">
        <f>IF(VLOOKUP(D9244,'Resources Final'!A:D,4,FALSE)=0,"",VLOOKUP(D9244,'Resources Final'!A:D,4,FALSE))</f>
        <v/>
      </c>
      <c r="M9244" s="3" t="str">
        <f>IF(VLOOKUP(D9244,'Resources Final'!A:E,5,FALSE)=0,"",VLOOKUP(D9244,'Resources Final'!A:E,5,FALSE))</f>
        <v/>
      </c>
      <c r="N9244" s="7" t="str">
        <f>IF(VLOOKUP(D9244,'Resources Final'!A:F,6,FALSE)=0,"",VLOOKUP(D9244,'Resources Final'!A:F,6,FALSE))</f>
        <v/>
      </c>
      <c r="O9244" s="3" t="str">
        <f>IF(VLOOKUP(D9244,'Resources Final'!A:G,7,FALSE)=0,"",VLOOKUP(D9244,'Resources Final'!A:G,7,FALSE))</f>
        <v/>
      </c>
    </row>
    <row r="9245" spans="1:15" x14ac:dyDescent="0.2">
      <c r="A9245" s="11">
        <v>990</v>
      </c>
      <c r="B9245" s="11" t="str">
        <f t="shared" si="159"/>
        <v>Fred C. and Mary R. Koch Foundation_Miskin, Margaret20152000</v>
      </c>
      <c r="C9245" s="11" t="s">
        <v>4161</v>
      </c>
      <c r="D9245" s="11" t="s">
        <v>2484</v>
      </c>
      <c r="E9245" s="11" t="s">
        <v>2484</v>
      </c>
      <c r="F9245" s="4">
        <v>2000</v>
      </c>
      <c r="G9245" s="3">
        <v>2015</v>
      </c>
      <c r="H9245" s="3" t="s">
        <v>21</v>
      </c>
      <c r="I9245" s="12" t="s">
        <v>4162</v>
      </c>
      <c r="J9245" s="3">
        <v>172</v>
      </c>
      <c r="K9245" s="3" t="str">
        <f>IF(VLOOKUP(D9245,'Resources Final'!A:C,3,FALSE)=0,"",VLOOKUP(D9245,'Resources Final'!A:C,3,FALSE))</f>
        <v>Y</v>
      </c>
      <c r="L9245" s="3" t="str">
        <f>IF(VLOOKUP(D9245,'Resources Final'!A:D,4,FALSE)=0,"",VLOOKUP(D9245,'Resources Final'!A:D,4,FALSE))</f>
        <v/>
      </c>
      <c r="M9245" s="3" t="str">
        <f>IF(VLOOKUP(D9245,'Resources Final'!A:E,5,FALSE)=0,"",VLOOKUP(D9245,'Resources Final'!A:E,5,FALSE))</f>
        <v/>
      </c>
      <c r="N9245" s="7" t="str">
        <f>IF(VLOOKUP(D9245,'Resources Final'!A:F,6,FALSE)=0,"",VLOOKUP(D9245,'Resources Final'!A:F,6,FALSE))</f>
        <v/>
      </c>
      <c r="O9245" s="3" t="str">
        <f>IF(VLOOKUP(D9245,'Resources Final'!A:G,7,FALSE)=0,"",VLOOKUP(D9245,'Resources Final'!A:G,7,FALSE))</f>
        <v/>
      </c>
    </row>
    <row r="9246" spans="1:15" x14ac:dyDescent="0.2">
      <c r="A9246" s="11">
        <v>990</v>
      </c>
      <c r="B9246" s="11" t="str">
        <f t="shared" si="159"/>
        <v>Fred C. and Mary R. Koch Foundation_Grant, Maria20152000</v>
      </c>
      <c r="C9246" s="11" t="s">
        <v>4161</v>
      </c>
      <c r="D9246" s="11" t="s">
        <v>1442</v>
      </c>
      <c r="E9246" s="11" t="s">
        <v>1442</v>
      </c>
      <c r="F9246" s="4">
        <v>2000</v>
      </c>
      <c r="G9246" s="3">
        <v>2015</v>
      </c>
      <c r="H9246" s="3" t="s">
        <v>21</v>
      </c>
      <c r="I9246" s="12" t="s">
        <v>4162</v>
      </c>
      <c r="J9246" s="3">
        <v>173</v>
      </c>
      <c r="K9246" s="3" t="str">
        <f>IF(VLOOKUP(D9246,'Resources Final'!A:C,3,FALSE)=0,"",VLOOKUP(D9246,'Resources Final'!A:C,3,FALSE))</f>
        <v>Y</v>
      </c>
      <c r="L9246" s="3" t="str">
        <f>IF(VLOOKUP(D9246,'Resources Final'!A:D,4,FALSE)=0,"",VLOOKUP(D9246,'Resources Final'!A:D,4,FALSE))</f>
        <v/>
      </c>
      <c r="M9246" s="3" t="str">
        <f>IF(VLOOKUP(D9246,'Resources Final'!A:E,5,FALSE)=0,"",VLOOKUP(D9246,'Resources Final'!A:E,5,FALSE))</f>
        <v/>
      </c>
      <c r="N9246" s="7" t="str">
        <f>IF(VLOOKUP(D9246,'Resources Final'!A:F,6,FALSE)=0,"",VLOOKUP(D9246,'Resources Final'!A:F,6,FALSE))</f>
        <v/>
      </c>
      <c r="O9246" s="3" t="str">
        <f>IF(VLOOKUP(D9246,'Resources Final'!A:G,7,FALSE)=0,"",VLOOKUP(D9246,'Resources Final'!A:G,7,FALSE))</f>
        <v/>
      </c>
    </row>
    <row r="9247" spans="1:15" x14ac:dyDescent="0.2">
      <c r="A9247" s="11">
        <v>990</v>
      </c>
      <c r="B9247" s="11" t="str">
        <f t="shared" si="159"/>
        <v>Fred C. and Mary R. Koch Foundation_Housley, Marissa20152000</v>
      </c>
      <c r="C9247" s="11" t="s">
        <v>4161</v>
      </c>
      <c r="D9247" s="11" t="s">
        <v>1623</v>
      </c>
      <c r="E9247" s="11" t="s">
        <v>1623</v>
      </c>
      <c r="F9247" s="4">
        <v>2000</v>
      </c>
      <c r="G9247" s="3">
        <v>2015</v>
      </c>
      <c r="H9247" s="3" t="s">
        <v>21</v>
      </c>
      <c r="I9247" s="12" t="s">
        <v>4162</v>
      </c>
      <c r="J9247" s="3">
        <v>174</v>
      </c>
      <c r="K9247" s="3" t="str">
        <f>IF(VLOOKUP(D9247,'Resources Final'!A:C,3,FALSE)=0,"",VLOOKUP(D9247,'Resources Final'!A:C,3,FALSE))</f>
        <v>Y</v>
      </c>
      <c r="L9247" s="3" t="str">
        <f>IF(VLOOKUP(D9247,'Resources Final'!A:D,4,FALSE)=0,"",VLOOKUP(D9247,'Resources Final'!A:D,4,FALSE))</f>
        <v/>
      </c>
      <c r="M9247" s="3" t="str">
        <f>IF(VLOOKUP(D9247,'Resources Final'!A:E,5,FALSE)=0,"",VLOOKUP(D9247,'Resources Final'!A:E,5,FALSE))</f>
        <v/>
      </c>
      <c r="N9247" s="7" t="str">
        <f>IF(VLOOKUP(D9247,'Resources Final'!A:F,6,FALSE)=0,"",VLOOKUP(D9247,'Resources Final'!A:F,6,FALSE))</f>
        <v/>
      </c>
      <c r="O9247" s="3" t="str">
        <f>IF(VLOOKUP(D9247,'Resources Final'!A:G,7,FALSE)=0,"",VLOOKUP(D9247,'Resources Final'!A:G,7,FALSE))</f>
        <v/>
      </c>
    </row>
    <row r="9248" spans="1:15" x14ac:dyDescent="0.2">
      <c r="A9248" s="11">
        <v>990</v>
      </c>
      <c r="B9248" s="11" t="str">
        <f t="shared" si="159"/>
        <v>Fred C. and Mary R. Koch Foundation_Rotundo, Matthew20152000</v>
      </c>
      <c r="C9248" s="11" t="s">
        <v>4161</v>
      </c>
      <c r="D9248" s="11" t="s">
        <v>3122</v>
      </c>
      <c r="E9248" s="11" t="s">
        <v>3122</v>
      </c>
      <c r="F9248" s="4">
        <v>2000</v>
      </c>
      <c r="G9248" s="3">
        <v>2015</v>
      </c>
      <c r="H9248" s="3" t="s">
        <v>21</v>
      </c>
      <c r="I9248" s="12" t="s">
        <v>4162</v>
      </c>
      <c r="J9248" s="3">
        <v>175</v>
      </c>
      <c r="K9248" s="3" t="str">
        <f>IF(VLOOKUP(D9248,'Resources Final'!A:C,3,FALSE)=0,"",VLOOKUP(D9248,'Resources Final'!A:C,3,FALSE))</f>
        <v>Y</v>
      </c>
      <c r="L9248" s="3" t="str">
        <f>IF(VLOOKUP(D9248,'Resources Final'!A:D,4,FALSE)=0,"",VLOOKUP(D9248,'Resources Final'!A:D,4,FALSE))</f>
        <v/>
      </c>
      <c r="M9248" s="3" t="str">
        <f>IF(VLOOKUP(D9248,'Resources Final'!A:E,5,FALSE)=0,"",VLOOKUP(D9248,'Resources Final'!A:E,5,FALSE))</f>
        <v/>
      </c>
      <c r="N9248" s="7" t="str">
        <f>IF(VLOOKUP(D9248,'Resources Final'!A:F,6,FALSE)=0,"",VLOOKUP(D9248,'Resources Final'!A:F,6,FALSE))</f>
        <v/>
      </c>
      <c r="O9248" s="3" t="str">
        <f>IF(VLOOKUP(D9248,'Resources Final'!A:G,7,FALSE)=0,"",VLOOKUP(D9248,'Resources Final'!A:G,7,FALSE))</f>
        <v/>
      </c>
    </row>
    <row r="9249" spans="1:15" x14ac:dyDescent="0.2">
      <c r="A9249" s="11">
        <v>990</v>
      </c>
      <c r="B9249" s="11" t="str">
        <f t="shared" si="159"/>
        <v>Fred C. and Mary R. Koch Foundation_Zemanick, Matthew20152000</v>
      </c>
      <c r="C9249" s="11" t="s">
        <v>4161</v>
      </c>
      <c r="D9249" s="11" t="s">
        <v>4150</v>
      </c>
      <c r="E9249" s="11" t="s">
        <v>4150</v>
      </c>
      <c r="F9249" s="4">
        <v>2000</v>
      </c>
      <c r="G9249" s="3">
        <v>2015</v>
      </c>
      <c r="H9249" s="3" t="s">
        <v>21</v>
      </c>
      <c r="I9249" s="12" t="s">
        <v>4162</v>
      </c>
      <c r="J9249" s="3">
        <v>176</v>
      </c>
      <c r="K9249" s="3" t="str">
        <f>IF(VLOOKUP(D9249,'Resources Final'!A:C,3,FALSE)=0,"",VLOOKUP(D9249,'Resources Final'!A:C,3,FALSE))</f>
        <v>Y</v>
      </c>
      <c r="L9249" s="3" t="str">
        <f>IF(VLOOKUP(D9249,'Resources Final'!A:D,4,FALSE)=0,"",VLOOKUP(D9249,'Resources Final'!A:D,4,FALSE))</f>
        <v/>
      </c>
      <c r="M9249" s="3" t="str">
        <f>IF(VLOOKUP(D9249,'Resources Final'!A:E,5,FALSE)=0,"",VLOOKUP(D9249,'Resources Final'!A:E,5,FALSE))</f>
        <v/>
      </c>
      <c r="N9249" s="7" t="str">
        <f>IF(VLOOKUP(D9249,'Resources Final'!A:F,6,FALSE)=0,"",VLOOKUP(D9249,'Resources Final'!A:F,6,FALSE))</f>
        <v/>
      </c>
      <c r="O9249" s="3" t="str">
        <f>IF(VLOOKUP(D9249,'Resources Final'!A:G,7,FALSE)=0,"",VLOOKUP(D9249,'Resources Final'!A:G,7,FALSE))</f>
        <v/>
      </c>
    </row>
    <row r="9250" spans="1:15" x14ac:dyDescent="0.2">
      <c r="A9250" s="11">
        <v>990</v>
      </c>
      <c r="B9250" s="11" t="str">
        <f t="shared" si="159"/>
        <v>Fred C. and Mary R. Koch Foundation_Culotta, McKenzie20152000</v>
      </c>
      <c r="C9250" s="11" t="s">
        <v>4161</v>
      </c>
      <c r="D9250" s="11" t="s">
        <v>888</v>
      </c>
      <c r="E9250" s="11" t="s">
        <v>888</v>
      </c>
      <c r="F9250" s="4">
        <v>2000</v>
      </c>
      <c r="G9250" s="3">
        <v>2015</v>
      </c>
      <c r="H9250" s="3" t="s">
        <v>21</v>
      </c>
      <c r="I9250" s="12" t="s">
        <v>4162</v>
      </c>
      <c r="J9250" s="3">
        <v>177</v>
      </c>
      <c r="K9250" s="3" t="str">
        <f>IF(VLOOKUP(D9250,'Resources Final'!A:C,3,FALSE)=0,"",VLOOKUP(D9250,'Resources Final'!A:C,3,FALSE))</f>
        <v>Y</v>
      </c>
      <c r="L9250" s="3" t="str">
        <f>IF(VLOOKUP(D9250,'Resources Final'!A:D,4,FALSE)=0,"",VLOOKUP(D9250,'Resources Final'!A:D,4,FALSE))</f>
        <v/>
      </c>
      <c r="M9250" s="3" t="str">
        <f>IF(VLOOKUP(D9250,'Resources Final'!A:E,5,FALSE)=0,"",VLOOKUP(D9250,'Resources Final'!A:E,5,FALSE))</f>
        <v/>
      </c>
      <c r="N9250" s="7" t="str">
        <f>IF(VLOOKUP(D9250,'Resources Final'!A:F,6,FALSE)=0,"",VLOOKUP(D9250,'Resources Final'!A:F,6,FALSE))</f>
        <v/>
      </c>
      <c r="O9250" s="3" t="str">
        <f>IF(VLOOKUP(D9250,'Resources Final'!A:G,7,FALSE)=0,"",VLOOKUP(D9250,'Resources Final'!A:G,7,FALSE))</f>
        <v/>
      </c>
    </row>
    <row r="9251" spans="1:15" x14ac:dyDescent="0.2">
      <c r="A9251" s="11">
        <v>990</v>
      </c>
      <c r="B9251" s="11" t="str">
        <f t="shared" si="159"/>
        <v>Fred C. and Mary R. Koch Foundation_Hilscher, Megan20152000</v>
      </c>
      <c r="C9251" s="11" t="s">
        <v>4161</v>
      </c>
      <c r="D9251" s="11" t="s">
        <v>1591</v>
      </c>
      <c r="E9251" s="11" t="s">
        <v>1591</v>
      </c>
      <c r="F9251" s="4">
        <v>2000</v>
      </c>
      <c r="G9251" s="3">
        <v>2015</v>
      </c>
      <c r="H9251" s="3" t="s">
        <v>21</v>
      </c>
      <c r="I9251" s="12" t="s">
        <v>4162</v>
      </c>
      <c r="J9251" s="3">
        <v>178</v>
      </c>
      <c r="K9251" s="3" t="str">
        <f>IF(VLOOKUP(D9251,'Resources Final'!A:C,3,FALSE)=0,"",VLOOKUP(D9251,'Resources Final'!A:C,3,FALSE))</f>
        <v>Y</v>
      </c>
      <c r="L9251" s="3" t="str">
        <f>IF(VLOOKUP(D9251,'Resources Final'!A:D,4,FALSE)=0,"",VLOOKUP(D9251,'Resources Final'!A:D,4,FALSE))</f>
        <v/>
      </c>
      <c r="M9251" s="3" t="str">
        <f>IF(VLOOKUP(D9251,'Resources Final'!A:E,5,FALSE)=0,"",VLOOKUP(D9251,'Resources Final'!A:E,5,FALSE))</f>
        <v/>
      </c>
      <c r="N9251" s="7" t="str">
        <f>IF(VLOOKUP(D9251,'Resources Final'!A:F,6,FALSE)=0,"",VLOOKUP(D9251,'Resources Final'!A:F,6,FALSE))</f>
        <v/>
      </c>
      <c r="O9251" s="3" t="str">
        <f>IF(VLOOKUP(D9251,'Resources Final'!A:G,7,FALSE)=0,"",VLOOKUP(D9251,'Resources Final'!A:G,7,FALSE))</f>
        <v/>
      </c>
    </row>
    <row r="9252" spans="1:15" x14ac:dyDescent="0.2">
      <c r="A9252" s="11">
        <v>990</v>
      </c>
      <c r="B9252" s="11" t="str">
        <f t="shared" si="159"/>
        <v>Fred C. and Mary R. Koch Foundation_Brooks, Mica20152000</v>
      </c>
      <c r="C9252" s="11" t="s">
        <v>4161</v>
      </c>
      <c r="D9252" s="11" t="s">
        <v>513</v>
      </c>
      <c r="E9252" s="11" t="s">
        <v>513</v>
      </c>
      <c r="F9252" s="4">
        <v>2000</v>
      </c>
      <c r="G9252" s="3">
        <v>2015</v>
      </c>
      <c r="H9252" s="3" t="s">
        <v>21</v>
      </c>
      <c r="I9252" s="12" t="s">
        <v>4162</v>
      </c>
      <c r="J9252" s="3">
        <v>179</v>
      </c>
      <c r="K9252" s="3" t="str">
        <f>IF(VLOOKUP(D9252,'Resources Final'!A:C,3,FALSE)=0,"",VLOOKUP(D9252,'Resources Final'!A:C,3,FALSE))</f>
        <v>Y</v>
      </c>
      <c r="L9252" s="3" t="str">
        <f>IF(VLOOKUP(D9252,'Resources Final'!A:D,4,FALSE)=0,"",VLOOKUP(D9252,'Resources Final'!A:D,4,FALSE))</f>
        <v/>
      </c>
      <c r="M9252" s="3" t="str">
        <f>IF(VLOOKUP(D9252,'Resources Final'!A:E,5,FALSE)=0,"",VLOOKUP(D9252,'Resources Final'!A:E,5,FALSE))</f>
        <v/>
      </c>
      <c r="N9252" s="7" t="str">
        <f>IF(VLOOKUP(D9252,'Resources Final'!A:F,6,FALSE)=0,"",VLOOKUP(D9252,'Resources Final'!A:F,6,FALSE))</f>
        <v/>
      </c>
      <c r="O9252" s="3" t="str">
        <f>IF(VLOOKUP(D9252,'Resources Final'!A:G,7,FALSE)=0,"",VLOOKUP(D9252,'Resources Final'!A:G,7,FALSE))</f>
        <v/>
      </c>
    </row>
    <row r="9253" spans="1:15" x14ac:dyDescent="0.2">
      <c r="A9253" s="11">
        <v>990</v>
      </c>
      <c r="B9253" s="11" t="str">
        <f t="shared" si="159"/>
        <v>Fred C. and Mary R. Koch Foundation_Hardeman, Michael20152000</v>
      </c>
      <c r="C9253" s="11" t="s">
        <v>4161</v>
      </c>
      <c r="D9253" s="11" t="s">
        <v>1522</v>
      </c>
      <c r="E9253" s="11" t="s">
        <v>1522</v>
      </c>
      <c r="F9253" s="4">
        <v>2000</v>
      </c>
      <c r="G9253" s="3">
        <v>2015</v>
      </c>
      <c r="H9253" s="3" t="s">
        <v>21</v>
      </c>
      <c r="I9253" s="12" t="s">
        <v>4162</v>
      </c>
      <c r="J9253" s="3">
        <v>180</v>
      </c>
      <c r="K9253" s="3" t="str">
        <f>IF(VLOOKUP(D9253,'Resources Final'!A:C,3,FALSE)=0,"",VLOOKUP(D9253,'Resources Final'!A:C,3,FALSE))</f>
        <v>Y</v>
      </c>
      <c r="L9253" s="3" t="str">
        <f>IF(VLOOKUP(D9253,'Resources Final'!A:D,4,FALSE)=0,"",VLOOKUP(D9253,'Resources Final'!A:D,4,FALSE))</f>
        <v/>
      </c>
      <c r="M9253" s="3" t="str">
        <f>IF(VLOOKUP(D9253,'Resources Final'!A:E,5,FALSE)=0,"",VLOOKUP(D9253,'Resources Final'!A:E,5,FALSE))</f>
        <v/>
      </c>
      <c r="N9253" s="7" t="str">
        <f>IF(VLOOKUP(D9253,'Resources Final'!A:F,6,FALSE)=0,"",VLOOKUP(D9253,'Resources Final'!A:F,6,FALSE))</f>
        <v/>
      </c>
      <c r="O9253" s="3" t="str">
        <f>IF(VLOOKUP(D9253,'Resources Final'!A:G,7,FALSE)=0,"",VLOOKUP(D9253,'Resources Final'!A:G,7,FALSE))</f>
        <v/>
      </c>
    </row>
    <row r="9254" spans="1:15" x14ac:dyDescent="0.2">
      <c r="A9254" s="11">
        <v>990</v>
      </c>
      <c r="B9254" s="11" t="str">
        <f t="shared" si="159"/>
        <v>Fred C. and Mary R. Koch Foundation_Hinnen, Michael20152000</v>
      </c>
      <c r="C9254" s="11" t="s">
        <v>4161</v>
      </c>
      <c r="D9254" s="11" t="s">
        <v>1594</v>
      </c>
      <c r="E9254" s="11" t="s">
        <v>1594</v>
      </c>
      <c r="F9254" s="4">
        <v>2000</v>
      </c>
      <c r="G9254" s="3">
        <v>2015</v>
      </c>
      <c r="H9254" s="3" t="s">
        <v>21</v>
      </c>
      <c r="I9254" s="12" t="s">
        <v>4162</v>
      </c>
      <c r="J9254" s="3">
        <v>181</v>
      </c>
      <c r="K9254" s="3" t="str">
        <f>IF(VLOOKUP(D9254,'Resources Final'!A:C,3,FALSE)=0,"",VLOOKUP(D9254,'Resources Final'!A:C,3,FALSE))</f>
        <v>Y</v>
      </c>
      <c r="L9254" s="3" t="str">
        <f>IF(VLOOKUP(D9254,'Resources Final'!A:D,4,FALSE)=0,"",VLOOKUP(D9254,'Resources Final'!A:D,4,FALSE))</f>
        <v/>
      </c>
      <c r="M9254" s="3" t="str">
        <f>IF(VLOOKUP(D9254,'Resources Final'!A:E,5,FALSE)=0,"",VLOOKUP(D9254,'Resources Final'!A:E,5,FALSE))</f>
        <v/>
      </c>
      <c r="N9254" s="7" t="str">
        <f>IF(VLOOKUP(D9254,'Resources Final'!A:F,6,FALSE)=0,"",VLOOKUP(D9254,'Resources Final'!A:F,6,FALSE))</f>
        <v/>
      </c>
      <c r="O9254" s="3" t="str">
        <f>IF(VLOOKUP(D9254,'Resources Final'!A:G,7,FALSE)=0,"",VLOOKUP(D9254,'Resources Final'!A:G,7,FALSE))</f>
        <v/>
      </c>
    </row>
    <row r="9255" spans="1:15" x14ac:dyDescent="0.2">
      <c r="A9255" s="11">
        <v>990</v>
      </c>
      <c r="B9255" s="11" t="str">
        <f t="shared" si="159"/>
        <v>Fred C. and Mary R. Koch Foundation_Moran, Michael20152000</v>
      </c>
      <c r="C9255" s="11" t="s">
        <v>4161</v>
      </c>
      <c r="D9255" s="11" t="s">
        <v>2527</v>
      </c>
      <c r="E9255" s="11" t="s">
        <v>2527</v>
      </c>
      <c r="F9255" s="4">
        <v>2000</v>
      </c>
      <c r="G9255" s="3">
        <v>2015</v>
      </c>
      <c r="H9255" s="3" t="s">
        <v>21</v>
      </c>
      <c r="I9255" s="12" t="s">
        <v>4162</v>
      </c>
      <c r="J9255" s="3">
        <v>182</v>
      </c>
      <c r="K9255" s="3" t="str">
        <f>IF(VLOOKUP(D9255,'Resources Final'!A:C,3,FALSE)=0,"",VLOOKUP(D9255,'Resources Final'!A:C,3,FALSE))</f>
        <v>Y</v>
      </c>
      <c r="L9255" s="3" t="str">
        <f>IF(VLOOKUP(D9255,'Resources Final'!A:D,4,FALSE)=0,"",VLOOKUP(D9255,'Resources Final'!A:D,4,FALSE))</f>
        <v/>
      </c>
      <c r="M9255" s="3" t="str">
        <f>IF(VLOOKUP(D9255,'Resources Final'!A:E,5,FALSE)=0,"",VLOOKUP(D9255,'Resources Final'!A:E,5,FALSE))</f>
        <v/>
      </c>
      <c r="N9255" s="7" t="str">
        <f>IF(VLOOKUP(D9255,'Resources Final'!A:F,6,FALSE)=0,"",VLOOKUP(D9255,'Resources Final'!A:F,6,FALSE))</f>
        <v/>
      </c>
      <c r="O9255" s="3" t="str">
        <f>IF(VLOOKUP(D9255,'Resources Final'!A:G,7,FALSE)=0,"",VLOOKUP(D9255,'Resources Final'!A:G,7,FALSE))</f>
        <v/>
      </c>
    </row>
    <row r="9256" spans="1:15" x14ac:dyDescent="0.2">
      <c r="A9256" s="11">
        <v>990</v>
      </c>
      <c r="B9256" s="11" t="str">
        <f t="shared" si="159"/>
        <v>Fred C. and Mary R. Koch Foundation_Ding, Michelle20152000</v>
      </c>
      <c r="C9256" s="11" t="s">
        <v>4161</v>
      </c>
      <c r="D9256" s="11" t="s">
        <v>996</v>
      </c>
      <c r="E9256" s="11" t="s">
        <v>996</v>
      </c>
      <c r="F9256" s="4">
        <v>2000</v>
      </c>
      <c r="G9256" s="3">
        <v>2015</v>
      </c>
      <c r="H9256" s="3" t="s">
        <v>21</v>
      </c>
      <c r="I9256" s="12" t="s">
        <v>4162</v>
      </c>
      <c r="J9256" s="3">
        <v>183</v>
      </c>
      <c r="K9256" s="3" t="str">
        <f>IF(VLOOKUP(D9256,'Resources Final'!A:C,3,FALSE)=0,"",VLOOKUP(D9256,'Resources Final'!A:C,3,FALSE))</f>
        <v>Y</v>
      </c>
      <c r="L9256" s="3" t="str">
        <f>IF(VLOOKUP(D9256,'Resources Final'!A:D,4,FALSE)=0,"",VLOOKUP(D9256,'Resources Final'!A:D,4,FALSE))</f>
        <v/>
      </c>
      <c r="M9256" s="3" t="str">
        <f>IF(VLOOKUP(D9256,'Resources Final'!A:E,5,FALSE)=0,"",VLOOKUP(D9256,'Resources Final'!A:E,5,FALSE))</f>
        <v/>
      </c>
      <c r="N9256" s="7" t="str">
        <f>IF(VLOOKUP(D9256,'Resources Final'!A:F,6,FALSE)=0,"",VLOOKUP(D9256,'Resources Final'!A:F,6,FALSE))</f>
        <v/>
      </c>
      <c r="O9256" s="3" t="str">
        <f>IF(VLOOKUP(D9256,'Resources Final'!A:G,7,FALSE)=0,"",VLOOKUP(D9256,'Resources Final'!A:G,7,FALSE))</f>
        <v/>
      </c>
    </row>
    <row r="9257" spans="1:15" x14ac:dyDescent="0.2">
      <c r="A9257" s="11">
        <v>990</v>
      </c>
      <c r="B9257" s="11" t="str">
        <f t="shared" si="159"/>
        <v>Fred C. and Mary R. Koch Foundation_Rushing, Mikaila20152000</v>
      </c>
      <c r="C9257" s="11" t="s">
        <v>4161</v>
      </c>
      <c r="D9257" s="11" t="s">
        <v>3145</v>
      </c>
      <c r="E9257" s="11" t="s">
        <v>3145</v>
      </c>
      <c r="F9257" s="4">
        <v>2000</v>
      </c>
      <c r="G9257" s="3">
        <v>2015</v>
      </c>
      <c r="H9257" s="3" t="s">
        <v>21</v>
      </c>
      <c r="I9257" s="12" t="s">
        <v>4162</v>
      </c>
      <c r="J9257" s="3">
        <v>184</v>
      </c>
      <c r="K9257" s="3" t="str">
        <f>IF(VLOOKUP(D9257,'Resources Final'!A:C,3,FALSE)=0,"",VLOOKUP(D9257,'Resources Final'!A:C,3,FALSE))</f>
        <v>Y</v>
      </c>
      <c r="L9257" s="3" t="str">
        <f>IF(VLOOKUP(D9257,'Resources Final'!A:D,4,FALSE)=0,"",VLOOKUP(D9257,'Resources Final'!A:D,4,FALSE))</f>
        <v/>
      </c>
      <c r="M9257" s="3" t="str">
        <f>IF(VLOOKUP(D9257,'Resources Final'!A:E,5,FALSE)=0,"",VLOOKUP(D9257,'Resources Final'!A:E,5,FALSE))</f>
        <v/>
      </c>
      <c r="N9257" s="7" t="str">
        <f>IF(VLOOKUP(D9257,'Resources Final'!A:F,6,FALSE)=0,"",VLOOKUP(D9257,'Resources Final'!A:F,6,FALSE))</f>
        <v/>
      </c>
      <c r="O9257" s="3" t="str">
        <f>IF(VLOOKUP(D9257,'Resources Final'!A:G,7,FALSE)=0,"",VLOOKUP(D9257,'Resources Final'!A:G,7,FALSE))</f>
        <v/>
      </c>
    </row>
    <row r="9258" spans="1:15" x14ac:dyDescent="0.2">
      <c r="A9258" s="11">
        <v>990</v>
      </c>
      <c r="B9258" s="11" t="str">
        <f t="shared" si="159"/>
        <v>Fred C. and Mary R. Koch Foundation_Fisher, Mikayla20152000</v>
      </c>
      <c r="C9258" s="11" t="s">
        <v>4161</v>
      </c>
      <c r="D9258" s="11" t="s">
        <v>1216</v>
      </c>
      <c r="E9258" s="11" t="s">
        <v>1216</v>
      </c>
      <c r="F9258" s="4">
        <v>2000</v>
      </c>
      <c r="G9258" s="3">
        <v>2015</v>
      </c>
      <c r="H9258" s="3" t="s">
        <v>21</v>
      </c>
      <c r="I9258" s="12" t="s">
        <v>4162</v>
      </c>
      <c r="J9258" s="3">
        <v>185</v>
      </c>
      <c r="K9258" s="3" t="str">
        <f>IF(VLOOKUP(D9258,'Resources Final'!A:C,3,FALSE)=0,"",VLOOKUP(D9258,'Resources Final'!A:C,3,FALSE))</f>
        <v>Y</v>
      </c>
      <c r="L9258" s="3" t="str">
        <f>IF(VLOOKUP(D9258,'Resources Final'!A:D,4,FALSE)=0,"",VLOOKUP(D9258,'Resources Final'!A:D,4,FALSE))</f>
        <v/>
      </c>
      <c r="M9258" s="3" t="str">
        <f>IF(VLOOKUP(D9258,'Resources Final'!A:E,5,FALSE)=0,"",VLOOKUP(D9258,'Resources Final'!A:E,5,FALSE))</f>
        <v/>
      </c>
      <c r="N9258" s="7" t="str">
        <f>IF(VLOOKUP(D9258,'Resources Final'!A:F,6,FALSE)=0,"",VLOOKUP(D9258,'Resources Final'!A:F,6,FALSE))</f>
        <v/>
      </c>
      <c r="O9258" s="3" t="str">
        <f>IF(VLOOKUP(D9258,'Resources Final'!A:G,7,FALSE)=0,"",VLOOKUP(D9258,'Resources Final'!A:G,7,FALSE))</f>
        <v/>
      </c>
    </row>
    <row r="9259" spans="1:15" x14ac:dyDescent="0.2">
      <c r="A9259" s="11">
        <v>990</v>
      </c>
      <c r="B9259" s="11" t="str">
        <f t="shared" si="159"/>
        <v>Fred C. and Mary R. Koch Foundation_Ronnebaum, Monica20152000</v>
      </c>
      <c r="C9259" s="11" t="s">
        <v>4161</v>
      </c>
      <c r="D9259" s="11" t="s">
        <v>3114</v>
      </c>
      <c r="E9259" s="11" t="s">
        <v>3114</v>
      </c>
      <c r="F9259" s="4">
        <v>2000</v>
      </c>
      <c r="G9259" s="3">
        <v>2015</v>
      </c>
      <c r="H9259" s="3" t="s">
        <v>21</v>
      </c>
      <c r="I9259" s="12" t="s">
        <v>4162</v>
      </c>
      <c r="J9259" s="3">
        <v>186</v>
      </c>
      <c r="K9259" s="3" t="str">
        <f>IF(VLOOKUP(D9259,'Resources Final'!A:C,3,FALSE)=0,"",VLOOKUP(D9259,'Resources Final'!A:C,3,FALSE))</f>
        <v>Y</v>
      </c>
      <c r="L9259" s="3" t="str">
        <f>IF(VLOOKUP(D9259,'Resources Final'!A:D,4,FALSE)=0,"",VLOOKUP(D9259,'Resources Final'!A:D,4,FALSE))</f>
        <v/>
      </c>
      <c r="M9259" s="3" t="str">
        <f>IF(VLOOKUP(D9259,'Resources Final'!A:E,5,FALSE)=0,"",VLOOKUP(D9259,'Resources Final'!A:E,5,FALSE))</f>
        <v/>
      </c>
      <c r="N9259" s="7" t="str">
        <f>IF(VLOOKUP(D9259,'Resources Final'!A:F,6,FALSE)=0,"",VLOOKUP(D9259,'Resources Final'!A:F,6,FALSE))</f>
        <v/>
      </c>
      <c r="O9259" s="3" t="str">
        <f>IF(VLOOKUP(D9259,'Resources Final'!A:G,7,FALSE)=0,"",VLOOKUP(D9259,'Resources Final'!A:G,7,FALSE))</f>
        <v/>
      </c>
    </row>
    <row r="9260" spans="1:15" x14ac:dyDescent="0.2">
      <c r="A9260" s="11">
        <v>990</v>
      </c>
      <c r="B9260" s="11" t="str">
        <f t="shared" si="159"/>
        <v>Fred C. and Mary R. Koch Foundation_Crenshaw, Morgan20152000</v>
      </c>
      <c r="C9260" s="11" t="s">
        <v>4161</v>
      </c>
      <c r="D9260" s="11" t="s">
        <v>872</v>
      </c>
      <c r="E9260" s="11" t="s">
        <v>872</v>
      </c>
      <c r="F9260" s="4">
        <v>2000</v>
      </c>
      <c r="G9260" s="3">
        <v>2015</v>
      </c>
      <c r="H9260" s="3" t="s">
        <v>21</v>
      </c>
      <c r="I9260" s="12" t="s">
        <v>4162</v>
      </c>
      <c r="J9260" s="3">
        <v>187</v>
      </c>
      <c r="K9260" s="3" t="str">
        <f>IF(VLOOKUP(D9260,'Resources Final'!A:C,3,FALSE)=0,"",VLOOKUP(D9260,'Resources Final'!A:C,3,FALSE))</f>
        <v>Y</v>
      </c>
      <c r="L9260" s="3" t="str">
        <f>IF(VLOOKUP(D9260,'Resources Final'!A:D,4,FALSE)=0,"",VLOOKUP(D9260,'Resources Final'!A:D,4,FALSE))</f>
        <v/>
      </c>
      <c r="M9260" s="3" t="str">
        <f>IF(VLOOKUP(D9260,'Resources Final'!A:E,5,FALSE)=0,"",VLOOKUP(D9260,'Resources Final'!A:E,5,FALSE))</f>
        <v/>
      </c>
      <c r="N9260" s="7" t="str">
        <f>IF(VLOOKUP(D9260,'Resources Final'!A:F,6,FALSE)=0,"",VLOOKUP(D9260,'Resources Final'!A:F,6,FALSE))</f>
        <v/>
      </c>
      <c r="O9260" s="3" t="str">
        <f>IF(VLOOKUP(D9260,'Resources Final'!A:G,7,FALSE)=0,"",VLOOKUP(D9260,'Resources Final'!A:G,7,FALSE))</f>
        <v/>
      </c>
    </row>
    <row r="9261" spans="1:15" x14ac:dyDescent="0.2">
      <c r="A9261" s="11">
        <v>990</v>
      </c>
      <c r="B9261" s="11" t="str">
        <f t="shared" si="159"/>
        <v>Fred C. and Mary R. Koch Foundation_Krause, Morgan20152000</v>
      </c>
      <c r="C9261" s="11" t="s">
        <v>4161</v>
      </c>
      <c r="D9261" s="11" t="s">
        <v>2038</v>
      </c>
      <c r="E9261" s="11" t="s">
        <v>2038</v>
      </c>
      <c r="F9261" s="4">
        <v>2000</v>
      </c>
      <c r="G9261" s="3">
        <v>2015</v>
      </c>
      <c r="H9261" s="3" t="s">
        <v>21</v>
      </c>
      <c r="I9261" s="12" t="s">
        <v>4162</v>
      </c>
      <c r="J9261" s="3">
        <v>188</v>
      </c>
      <c r="K9261" s="3" t="str">
        <f>IF(VLOOKUP(D9261,'Resources Final'!A:C,3,FALSE)=0,"",VLOOKUP(D9261,'Resources Final'!A:C,3,FALSE))</f>
        <v>Y</v>
      </c>
      <c r="L9261" s="3" t="str">
        <f>IF(VLOOKUP(D9261,'Resources Final'!A:D,4,FALSE)=0,"",VLOOKUP(D9261,'Resources Final'!A:D,4,FALSE))</f>
        <v/>
      </c>
      <c r="M9261" s="3" t="str">
        <f>IF(VLOOKUP(D9261,'Resources Final'!A:E,5,FALSE)=0,"",VLOOKUP(D9261,'Resources Final'!A:E,5,FALSE))</f>
        <v/>
      </c>
      <c r="N9261" s="7" t="str">
        <f>IF(VLOOKUP(D9261,'Resources Final'!A:F,6,FALSE)=0,"",VLOOKUP(D9261,'Resources Final'!A:F,6,FALSE))</f>
        <v/>
      </c>
      <c r="O9261" s="3" t="str">
        <f>IF(VLOOKUP(D9261,'Resources Final'!A:G,7,FALSE)=0,"",VLOOKUP(D9261,'Resources Final'!A:G,7,FALSE))</f>
        <v/>
      </c>
    </row>
    <row r="9262" spans="1:15" x14ac:dyDescent="0.2">
      <c r="A9262" s="11">
        <v>990</v>
      </c>
      <c r="B9262" s="11" t="str">
        <f t="shared" si="159"/>
        <v>Fred C. and Mary R. Koch Foundation_Rhyne, Nicholas20152000</v>
      </c>
      <c r="C9262" s="11" t="s">
        <v>4161</v>
      </c>
      <c r="D9262" s="11" t="s">
        <v>3060</v>
      </c>
      <c r="E9262" s="11" t="s">
        <v>3060</v>
      </c>
      <c r="F9262" s="4">
        <v>2000</v>
      </c>
      <c r="G9262" s="3">
        <v>2015</v>
      </c>
      <c r="H9262" s="3" t="s">
        <v>21</v>
      </c>
      <c r="I9262" s="12" t="s">
        <v>4162</v>
      </c>
      <c r="J9262" s="3">
        <v>189</v>
      </c>
      <c r="K9262" s="3" t="str">
        <f>IF(VLOOKUP(D9262,'Resources Final'!A:C,3,FALSE)=0,"",VLOOKUP(D9262,'Resources Final'!A:C,3,FALSE))</f>
        <v>Y</v>
      </c>
      <c r="L9262" s="3" t="str">
        <f>IF(VLOOKUP(D9262,'Resources Final'!A:D,4,FALSE)=0,"",VLOOKUP(D9262,'Resources Final'!A:D,4,FALSE))</f>
        <v/>
      </c>
      <c r="M9262" s="3" t="str">
        <f>IF(VLOOKUP(D9262,'Resources Final'!A:E,5,FALSE)=0,"",VLOOKUP(D9262,'Resources Final'!A:E,5,FALSE))</f>
        <v/>
      </c>
      <c r="N9262" s="7" t="str">
        <f>IF(VLOOKUP(D9262,'Resources Final'!A:F,6,FALSE)=0,"",VLOOKUP(D9262,'Resources Final'!A:F,6,FALSE))</f>
        <v/>
      </c>
      <c r="O9262" s="3" t="str">
        <f>IF(VLOOKUP(D9262,'Resources Final'!A:G,7,FALSE)=0,"",VLOOKUP(D9262,'Resources Final'!A:G,7,FALSE))</f>
        <v/>
      </c>
    </row>
    <row r="9263" spans="1:15" x14ac:dyDescent="0.2">
      <c r="A9263" s="11">
        <v>990</v>
      </c>
      <c r="B9263" s="11" t="str">
        <f t="shared" si="159"/>
        <v>Fred C. and Mary R. Koch Foundation_Kruse, Noah20152000</v>
      </c>
      <c r="C9263" s="11" t="s">
        <v>4161</v>
      </c>
      <c r="D9263" s="11" t="s">
        <v>2044</v>
      </c>
      <c r="E9263" s="11" t="s">
        <v>2044</v>
      </c>
      <c r="F9263" s="4">
        <v>2000</v>
      </c>
      <c r="G9263" s="3">
        <v>2015</v>
      </c>
      <c r="H9263" s="3" t="s">
        <v>21</v>
      </c>
      <c r="I9263" s="12" t="s">
        <v>4162</v>
      </c>
      <c r="J9263" s="3">
        <v>190</v>
      </c>
      <c r="K9263" s="3" t="str">
        <f>IF(VLOOKUP(D9263,'Resources Final'!A:C,3,FALSE)=0,"",VLOOKUP(D9263,'Resources Final'!A:C,3,FALSE))</f>
        <v>Y</v>
      </c>
      <c r="L9263" s="3" t="str">
        <f>IF(VLOOKUP(D9263,'Resources Final'!A:D,4,FALSE)=0,"",VLOOKUP(D9263,'Resources Final'!A:D,4,FALSE))</f>
        <v/>
      </c>
      <c r="M9263" s="3" t="str">
        <f>IF(VLOOKUP(D9263,'Resources Final'!A:E,5,FALSE)=0,"",VLOOKUP(D9263,'Resources Final'!A:E,5,FALSE))</f>
        <v/>
      </c>
      <c r="N9263" s="7" t="str">
        <f>IF(VLOOKUP(D9263,'Resources Final'!A:F,6,FALSE)=0,"",VLOOKUP(D9263,'Resources Final'!A:F,6,FALSE))</f>
        <v/>
      </c>
      <c r="O9263" s="3" t="str">
        <f>IF(VLOOKUP(D9263,'Resources Final'!A:G,7,FALSE)=0,"",VLOOKUP(D9263,'Resources Final'!A:G,7,FALSE))</f>
        <v/>
      </c>
    </row>
    <row r="9264" spans="1:15" x14ac:dyDescent="0.2">
      <c r="A9264" s="11">
        <v>990</v>
      </c>
      <c r="B9264" s="11" t="str">
        <f t="shared" si="159"/>
        <v>Fred C. and Mary R. Koch Foundation_Magnin, Paige20152000</v>
      </c>
      <c r="C9264" s="11" t="s">
        <v>4161</v>
      </c>
      <c r="D9264" s="11" t="s">
        <v>2288</v>
      </c>
      <c r="E9264" s="11" t="s">
        <v>2288</v>
      </c>
      <c r="F9264" s="4">
        <v>2000</v>
      </c>
      <c r="G9264" s="3">
        <v>2015</v>
      </c>
      <c r="H9264" s="3" t="s">
        <v>21</v>
      </c>
      <c r="I9264" s="12" t="s">
        <v>4162</v>
      </c>
      <c r="J9264" s="3">
        <v>191</v>
      </c>
      <c r="K9264" s="3" t="str">
        <f>IF(VLOOKUP(D9264,'Resources Final'!A:C,3,FALSE)=0,"",VLOOKUP(D9264,'Resources Final'!A:C,3,FALSE))</f>
        <v>Y</v>
      </c>
      <c r="L9264" s="3" t="str">
        <f>IF(VLOOKUP(D9264,'Resources Final'!A:D,4,FALSE)=0,"",VLOOKUP(D9264,'Resources Final'!A:D,4,FALSE))</f>
        <v/>
      </c>
      <c r="M9264" s="3" t="str">
        <f>IF(VLOOKUP(D9264,'Resources Final'!A:E,5,FALSE)=0,"",VLOOKUP(D9264,'Resources Final'!A:E,5,FALSE))</f>
        <v/>
      </c>
      <c r="N9264" s="7" t="str">
        <f>IF(VLOOKUP(D9264,'Resources Final'!A:F,6,FALSE)=0,"",VLOOKUP(D9264,'Resources Final'!A:F,6,FALSE))</f>
        <v/>
      </c>
      <c r="O9264" s="3" t="str">
        <f>IF(VLOOKUP(D9264,'Resources Final'!A:G,7,FALSE)=0,"",VLOOKUP(D9264,'Resources Final'!A:G,7,FALSE))</f>
        <v/>
      </c>
    </row>
    <row r="9265" spans="1:15" x14ac:dyDescent="0.2">
      <c r="A9265" s="11">
        <v>990</v>
      </c>
      <c r="B9265" s="11" t="str">
        <f t="shared" si="159"/>
        <v>Fred C. and Mary R. Koch Foundation_Kahre, Parth20152000</v>
      </c>
      <c r="C9265" s="11" t="s">
        <v>4161</v>
      </c>
      <c r="D9265" s="11" t="s">
        <v>1938</v>
      </c>
      <c r="E9265" s="11" t="s">
        <v>1938</v>
      </c>
      <c r="F9265" s="4">
        <v>2000</v>
      </c>
      <c r="G9265" s="3">
        <v>2015</v>
      </c>
      <c r="H9265" s="3" t="s">
        <v>21</v>
      </c>
      <c r="I9265" s="12" t="s">
        <v>4162</v>
      </c>
      <c r="J9265" s="3">
        <v>192</v>
      </c>
      <c r="K9265" s="3" t="str">
        <f>IF(VLOOKUP(D9265,'Resources Final'!A:C,3,FALSE)=0,"",VLOOKUP(D9265,'Resources Final'!A:C,3,FALSE))</f>
        <v>Y</v>
      </c>
      <c r="L9265" s="3" t="str">
        <f>IF(VLOOKUP(D9265,'Resources Final'!A:D,4,FALSE)=0,"",VLOOKUP(D9265,'Resources Final'!A:D,4,FALSE))</f>
        <v/>
      </c>
      <c r="M9265" s="3" t="str">
        <f>IF(VLOOKUP(D9265,'Resources Final'!A:E,5,FALSE)=0,"",VLOOKUP(D9265,'Resources Final'!A:E,5,FALSE))</f>
        <v/>
      </c>
      <c r="N9265" s="7" t="str">
        <f>IF(VLOOKUP(D9265,'Resources Final'!A:F,6,FALSE)=0,"",VLOOKUP(D9265,'Resources Final'!A:F,6,FALSE))</f>
        <v/>
      </c>
      <c r="O9265" s="3" t="str">
        <f>IF(VLOOKUP(D9265,'Resources Final'!A:G,7,FALSE)=0,"",VLOOKUP(D9265,'Resources Final'!A:G,7,FALSE))</f>
        <v/>
      </c>
    </row>
    <row r="9266" spans="1:15" x14ac:dyDescent="0.2">
      <c r="A9266" s="11">
        <v>990</v>
      </c>
      <c r="B9266" s="11" t="str">
        <f t="shared" si="159"/>
        <v>Fred C. and Mary R. Koch Foundation_Aupperle, Patrick20152000</v>
      </c>
      <c r="C9266" s="11" t="s">
        <v>4161</v>
      </c>
      <c r="D9266" s="11" t="s">
        <v>291</v>
      </c>
      <c r="E9266" s="11" t="s">
        <v>291</v>
      </c>
      <c r="F9266" s="4">
        <v>2000</v>
      </c>
      <c r="G9266" s="3">
        <v>2015</v>
      </c>
      <c r="H9266" s="3" t="s">
        <v>21</v>
      </c>
      <c r="I9266" s="12" t="s">
        <v>4162</v>
      </c>
      <c r="J9266" s="3">
        <v>193</v>
      </c>
      <c r="K9266" s="3" t="str">
        <f>IF(VLOOKUP(D9266,'Resources Final'!A:C,3,FALSE)=0,"",VLOOKUP(D9266,'Resources Final'!A:C,3,FALSE))</f>
        <v>Y</v>
      </c>
      <c r="L9266" s="3" t="str">
        <f>IF(VLOOKUP(D9266,'Resources Final'!A:D,4,FALSE)=0,"",VLOOKUP(D9266,'Resources Final'!A:D,4,FALSE))</f>
        <v/>
      </c>
      <c r="M9266" s="3" t="str">
        <f>IF(VLOOKUP(D9266,'Resources Final'!A:E,5,FALSE)=0,"",VLOOKUP(D9266,'Resources Final'!A:E,5,FALSE))</f>
        <v/>
      </c>
      <c r="N9266" s="7" t="str">
        <f>IF(VLOOKUP(D9266,'Resources Final'!A:F,6,FALSE)=0,"",VLOOKUP(D9266,'Resources Final'!A:F,6,FALSE))</f>
        <v/>
      </c>
      <c r="O9266" s="3" t="str">
        <f>IF(VLOOKUP(D9266,'Resources Final'!A:G,7,FALSE)=0,"",VLOOKUP(D9266,'Resources Final'!A:G,7,FALSE))</f>
        <v/>
      </c>
    </row>
    <row r="9267" spans="1:15" x14ac:dyDescent="0.2">
      <c r="A9267" s="11">
        <v>990</v>
      </c>
      <c r="B9267" s="11" t="str">
        <f t="shared" si="159"/>
        <v>Fred C. and Mary R. Koch Foundation_Yerkes, Patrick20152000</v>
      </c>
      <c r="C9267" s="11" t="s">
        <v>4161</v>
      </c>
      <c r="D9267" s="11" t="s">
        <v>4110</v>
      </c>
      <c r="E9267" s="11" t="s">
        <v>4110</v>
      </c>
      <c r="F9267" s="4">
        <v>2000</v>
      </c>
      <c r="G9267" s="3">
        <v>2015</v>
      </c>
      <c r="H9267" s="3" t="s">
        <v>21</v>
      </c>
      <c r="I9267" s="12" t="s">
        <v>4162</v>
      </c>
      <c r="J9267" s="3">
        <v>194</v>
      </c>
      <c r="K9267" s="3" t="str">
        <f>IF(VLOOKUP(D9267,'Resources Final'!A:C,3,FALSE)=0,"",VLOOKUP(D9267,'Resources Final'!A:C,3,FALSE))</f>
        <v>Y</v>
      </c>
      <c r="L9267" s="3" t="str">
        <f>IF(VLOOKUP(D9267,'Resources Final'!A:D,4,FALSE)=0,"",VLOOKUP(D9267,'Resources Final'!A:D,4,FALSE))</f>
        <v/>
      </c>
      <c r="M9267" s="3" t="str">
        <f>IF(VLOOKUP(D9267,'Resources Final'!A:E,5,FALSE)=0,"",VLOOKUP(D9267,'Resources Final'!A:E,5,FALSE))</f>
        <v/>
      </c>
      <c r="N9267" s="7" t="str">
        <f>IF(VLOOKUP(D9267,'Resources Final'!A:F,6,FALSE)=0,"",VLOOKUP(D9267,'Resources Final'!A:F,6,FALSE))</f>
        <v/>
      </c>
      <c r="O9267" s="3" t="str">
        <f>IF(VLOOKUP(D9267,'Resources Final'!A:G,7,FALSE)=0,"",VLOOKUP(D9267,'Resources Final'!A:G,7,FALSE))</f>
        <v/>
      </c>
    </row>
    <row r="9268" spans="1:15" x14ac:dyDescent="0.2">
      <c r="A9268" s="11">
        <v>990</v>
      </c>
      <c r="B9268" s="11" t="str">
        <f t="shared" si="159"/>
        <v>Fred C. and Mary R. Koch Foundation_Loomis, Peter20152000</v>
      </c>
      <c r="C9268" s="11" t="s">
        <v>4161</v>
      </c>
      <c r="D9268" s="11" t="s">
        <v>2203</v>
      </c>
      <c r="E9268" s="11" t="s">
        <v>2203</v>
      </c>
      <c r="F9268" s="4">
        <v>2000</v>
      </c>
      <c r="G9268" s="3">
        <v>2015</v>
      </c>
      <c r="H9268" s="3" t="s">
        <v>21</v>
      </c>
      <c r="I9268" s="12" t="s">
        <v>4162</v>
      </c>
      <c r="J9268" s="3">
        <v>195</v>
      </c>
      <c r="K9268" s="3" t="str">
        <f>IF(VLOOKUP(D9268,'Resources Final'!A:C,3,FALSE)=0,"",VLOOKUP(D9268,'Resources Final'!A:C,3,FALSE))</f>
        <v>Y</v>
      </c>
      <c r="L9268" s="3" t="str">
        <f>IF(VLOOKUP(D9268,'Resources Final'!A:D,4,FALSE)=0,"",VLOOKUP(D9268,'Resources Final'!A:D,4,FALSE))</f>
        <v/>
      </c>
      <c r="M9268" s="3" t="str">
        <f>IF(VLOOKUP(D9268,'Resources Final'!A:E,5,FALSE)=0,"",VLOOKUP(D9268,'Resources Final'!A:E,5,FALSE))</f>
        <v/>
      </c>
      <c r="N9268" s="7" t="str">
        <f>IF(VLOOKUP(D9268,'Resources Final'!A:F,6,FALSE)=0,"",VLOOKUP(D9268,'Resources Final'!A:F,6,FALSE))</f>
        <v/>
      </c>
      <c r="O9268" s="3" t="str">
        <f>IF(VLOOKUP(D9268,'Resources Final'!A:G,7,FALSE)=0,"",VLOOKUP(D9268,'Resources Final'!A:G,7,FALSE))</f>
        <v/>
      </c>
    </row>
    <row r="9269" spans="1:15" x14ac:dyDescent="0.2">
      <c r="A9269" s="11">
        <v>990</v>
      </c>
      <c r="B9269" s="11" t="str">
        <f t="shared" si="159"/>
        <v>Fred C. and Mary R. Koch Foundation_Masterson, Phillip20152000</v>
      </c>
      <c r="C9269" s="11" t="s">
        <v>4161</v>
      </c>
      <c r="D9269" s="11" t="s">
        <v>2353</v>
      </c>
      <c r="E9269" s="11" t="s">
        <v>2353</v>
      </c>
      <c r="F9269" s="4">
        <v>2000</v>
      </c>
      <c r="G9269" s="3">
        <v>2015</v>
      </c>
      <c r="H9269" s="3" t="s">
        <v>21</v>
      </c>
      <c r="I9269" s="12" t="s">
        <v>4162</v>
      </c>
      <c r="J9269" s="3">
        <v>196</v>
      </c>
      <c r="K9269" s="3" t="str">
        <f>IF(VLOOKUP(D9269,'Resources Final'!A:C,3,FALSE)=0,"",VLOOKUP(D9269,'Resources Final'!A:C,3,FALSE))</f>
        <v>Y</v>
      </c>
      <c r="L9269" s="3" t="str">
        <f>IF(VLOOKUP(D9269,'Resources Final'!A:D,4,FALSE)=0,"",VLOOKUP(D9269,'Resources Final'!A:D,4,FALSE))</f>
        <v/>
      </c>
      <c r="M9269" s="3" t="str">
        <f>IF(VLOOKUP(D9269,'Resources Final'!A:E,5,FALSE)=0,"",VLOOKUP(D9269,'Resources Final'!A:E,5,FALSE))</f>
        <v/>
      </c>
      <c r="N9269" s="7" t="str">
        <f>IF(VLOOKUP(D9269,'Resources Final'!A:F,6,FALSE)=0,"",VLOOKUP(D9269,'Resources Final'!A:F,6,FALSE))</f>
        <v/>
      </c>
      <c r="O9269" s="3" t="str">
        <f>IF(VLOOKUP(D9269,'Resources Final'!A:G,7,FALSE)=0,"",VLOOKUP(D9269,'Resources Final'!A:G,7,FALSE))</f>
        <v/>
      </c>
    </row>
    <row r="9270" spans="1:15" x14ac:dyDescent="0.2">
      <c r="A9270" s="11">
        <v>990</v>
      </c>
      <c r="B9270" s="11" t="str">
        <f t="shared" si="159"/>
        <v>Fred C. and Mary R. Koch Foundation_Maetzold, Quinn20152000</v>
      </c>
      <c r="C9270" s="11" t="s">
        <v>4161</v>
      </c>
      <c r="D9270" s="11" t="s">
        <v>2287</v>
      </c>
      <c r="E9270" s="11" t="s">
        <v>2287</v>
      </c>
      <c r="F9270" s="4">
        <v>2000</v>
      </c>
      <c r="G9270" s="3">
        <v>2015</v>
      </c>
      <c r="H9270" s="3" t="s">
        <v>21</v>
      </c>
      <c r="I9270" s="12" t="s">
        <v>4162</v>
      </c>
      <c r="J9270" s="3">
        <v>197</v>
      </c>
      <c r="K9270" s="3" t="str">
        <f>IF(VLOOKUP(D9270,'Resources Final'!A:C,3,FALSE)=0,"",VLOOKUP(D9270,'Resources Final'!A:C,3,FALSE))</f>
        <v>Y</v>
      </c>
      <c r="L9270" s="3" t="str">
        <f>IF(VLOOKUP(D9270,'Resources Final'!A:D,4,FALSE)=0,"",VLOOKUP(D9270,'Resources Final'!A:D,4,FALSE))</f>
        <v/>
      </c>
      <c r="M9270" s="3" t="str">
        <f>IF(VLOOKUP(D9270,'Resources Final'!A:E,5,FALSE)=0,"",VLOOKUP(D9270,'Resources Final'!A:E,5,FALSE))</f>
        <v/>
      </c>
      <c r="N9270" s="7" t="str">
        <f>IF(VLOOKUP(D9270,'Resources Final'!A:F,6,FALSE)=0,"",VLOOKUP(D9270,'Resources Final'!A:F,6,FALSE))</f>
        <v/>
      </c>
      <c r="O9270" s="3" t="str">
        <f>IF(VLOOKUP(D9270,'Resources Final'!A:G,7,FALSE)=0,"",VLOOKUP(D9270,'Resources Final'!A:G,7,FALSE))</f>
        <v/>
      </c>
    </row>
    <row r="9271" spans="1:15" x14ac:dyDescent="0.2">
      <c r="A9271" s="11">
        <v>990</v>
      </c>
      <c r="B9271" s="11" t="str">
        <f t="shared" si="159"/>
        <v>Fred C. and Mary R. Koch Foundation_Korn, Rachel20152000</v>
      </c>
      <c r="C9271" s="11" t="s">
        <v>4161</v>
      </c>
      <c r="D9271" s="11" t="s">
        <v>2031</v>
      </c>
      <c r="E9271" s="11" t="s">
        <v>2031</v>
      </c>
      <c r="F9271" s="4">
        <v>2000</v>
      </c>
      <c r="G9271" s="3">
        <v>2015</v>
      </c>
      <c r="H9271" s="3" t="s">
        <v>21</v>
      </c>
      <c r="I9271" s="12" t="s">
        <v>4162</v>
      </c>
      <c r="J9271" s="3">
        <v>198</v>
      </c>
      <c r="K9271" s="3" t="str">
        <f>IF(VLOOKUP(D9271,'Resources Final'!A:C,3,FALSE)=0,"",VLOOKUP(D9271,'Resources Final'!A:C,3,FALSE))</f>
        <v>Y</v>
      </c>
      <c r="L9271" s="3" t="str">
        <f>IF(VLOOKUP(D9271,'Resources Final'!A:D,4,FALSE)=0,"",VLOOKUP(D9271,'Resources Final'!A:D,4,FALSE))</f>
        <v/>
      </c>
      <c r="M9271" s="3" t="str">
        <f>IF(VLOOKUP(D9271,'Resources Final'!A:E,5,FALSE)=0,"",VLOOKUP(D9271,'Resources Final'!A:E,5,FALSE))</f>
        <v/>
      </c>
      <c r="N9271" s="7" t="str">
        <f>IF(VLOOKUP(D9271,'Resources Final'!A:F,6,FALSE)=0,"",VLOOKUP(D9271,'Resources Final'!A:F,6,FALSE))</f>
        <v/>
      </c>
      <c r="O9271" s="3" t="str">
        <f>IF(VLOOKUP(D9271,'Resources Final'!A:G,7,FALSE)=0,"",VLOOKUP(D9271,'Resources Final'!A:G,7,FALSE))</f>
        <v/>
      </c>
    </row>
    <row r="9272" spans="1:15" x14ac:dyDescent="0.2">
      <c r="A9272" s="11">
        <v>990</v>
      </c>
      <c r="B9272" s="11" t="str">
        <f t="shared" si="159"/>
        <v>Fred C. and Mary R. Koch Foundation_Miller, Rachel20152000</v>
      </c>
      <c r="C9272" s="11" t="s">
        <v>4161</v>
      </c>
      <c r="D9272" s="11" t="s">
        <v>2465</v>
      </c>
      <c r="E9272" s="11" t="s">
        <v>2465</v>
      </c>
      <c r="F9272" s="4">
        <v>2000</v>
      </c>
      <c r="G9272" s="3">
        <v>2015</v>
      </c>
      <c r="H9272" s="3" t="s">
        <v>21</v>
      </c>
      <c r="I9272" s="12" t="s">
        <v>4162</v>
      </c>
      <c r="J9272" s="3">
        <v>199</v>
      </c>
      <c r="K9272" s="3" t="str">
        <f>IF(VLOOKUP(D9272,'Resources Final'!A:C,3,FALSE)=0,"",VLOOKUP(D9272,'Resources Final'!A:C,3,FALSE))</f>
        <v>Y</v>
      </c>
      <c r="L9272" s="3" t="str">
        <f>IF(VLOOKUP(D9272,'Resources Final'!A:D,4,FALSE)=0,"",VLOOKUP(D9272,'Resources Final'!A:D,4,FALSE))</f>
        <v/>
      </c>
      <c r="M9272" s="3" t="str">
        <f>IF(VLOOKUP(D9272,'Resources Final'!A:E,5,FALSE)=0,"",VLOOKUP(D9272,'Resources Final'!A:E,5,FALSE))</f>
        <v/>
      </c>
      <c r="N9272" s="7" t="str">
        <f>IF(VLOOKUP(D9272,'Resources Final'!A:F,6,FALSE)=0,"",VLOOKUP(D9272,'Resources Final'!A:F,6,FALSE))</f>
        <v/>
      </c>
      <c r="O9272" s="3" t="str">
        <f>IF(VLOOKUP(D9272,'Resources Final'!A:G,7,FALSE)=0,"",VLOOKUP(D9272,'Resources Final'!A:G,7,FALSE))</f>
        <v/>
      </c>
    </row>
    <row r="9273" spans="1:15" x14ac:dyDescent="0.2">
      <c r="A9273" s="11">
        <v>990</v>
      </c>
      <c r="B9273" s="11" t="str">
        <f t="shared" si="159"/>
        <v>Fred C. and Mary R. Koch Foundation_Willoughby, Raylea20152000</v>
      </c>
      <c r="C9273" s="11" t="s">
        <v>4161</v>
      </c>
      <c r="D9273" s="11" t="s">
        <v>4050</v>
      </c>
      <c r="E9273" s="11" t="s">
        <v>4050</v>
      </c>
      <c r="F9273" s="4">
        <v>2000</v>
      </c>
      <c r="G9273" s="3">
        <v>2015</v>
      </c>
      <c r="H9273" s="3" t="s">
        <v>21</v>
      </c>
      <c r="I9273" s="12" t="s">
        <v>4162</v>
      </c>
      <c r="J9273" s="3">
        <v>200</v>
      </c>
      <c r="K9273" s="3" t="str">
        <f>IF(VLOOKUP(D9273,'Resources Final'!A:C,3,FALSE)=0,"",VLOOKUP(D9273,'Resources Final'!A:C,3,FALSE))</f>
        <v>Y</v>
      </c>
      <c r="L9273" s="3" t="str">
        <f>IF(VLOOKUP(D9273,'Resources Final'!A:D,4,FALSE)=0,"",VLOOKUP(D9273,'Resources Final'!A:D,4,FALSE))</f>
        <v/>
      </c>
      <c r="M9273" s="3" t="str">
        <f>IF(VLOOKUP(D9273,'Resources Final'!A:E,5,FALSE)=0,"",VLOOKUP(D9273,'Resources Final'!A:E,5,FALSE))</f>
        <v/>
      </c>
      <c r="N9273" s="7" t="str">
        <f>IF(VLOOKUP(D9273,'Resources Final'!A:F,6,FALSE)=0,"",VLOOKUP(D9273,'Resources Final'!A:F,6,FALSE))</f>
        <v/>
      </c>
      <c r="O9273" s="3" t="str">
        <f>IF(VLOOKUP(D9273,'Resources Final'!A:G,7,FALSE)=0,"",VLOOKUP(D9273,'Resources Final'!A:G,7,FALSE))</f>
        <v/>
      </c>
    </row>
    <row r="9274" spans="1:15" x14ac:dyDescent="0.2">
      <c r="A9274" s="11">
        <v>990</v>
      </c>
      <c r="B9274" s="11" t="str">
        <f t="shared" si="159"/>
        <v>Fred C. and Mary R. Koch Foundation_Short Robert20152000</v>
      </c>
      <c r="C9274" s="11" t="s">
        <v>4161</v>
      </c>
      <c r="D9274" s="11" t="s">
        <v>3310</v>
      </c>
      <c r="E9274" s="11" t="s">
        <v>3310</v>
      </c>
      <c r="F9274" s="4">
        <v>2000</v>
      </c>
      <c r="G9274" s="3">
        <v>2015</v>
      </c>
      <c r="H9274" s="3" t="s">
        <v>21</v>
      </c>
      <c r="I9274" s="12" t="s">
        <v>4162</v>
      </c>
      <c r="J9274" s="3">
        <v>201</v>
      </c>
      <c r="K9274" s="3" t="str">
        <f>IF(VLOOKUP(D9274,'Resources Final'!A:C,3,FALSE)=0,"",VLOOKUP(D9274,'Resources Final'!A:C,3,FALSE))</f>
        <v>Y</v>
      </c>
      <c r="L9274" s="3" t="str">
        <f>IF(VLOOKUP(D9274,'Resources Final'!A:D,4,FALSE)=0,"",VLOOKUP(D9274,'Resources Final'!A:D,4,FALSE))</f>
        <v/>
      </c>
      <c r="M9274" s="3" t="str">
        <f>IF(VLOOKUP(D9274,'Resources Final'!A:E,5,FALSE)=0,"",VLOOKUP(D9274,'Resources Final'!A:E,5,FALSE))</f>
        <v/>
      </c>
      <c r="N9274" s="7" t="str">
        <f>IF(VLOOKUP(D9274,'Resources Final'!A:F,6,FALSE)=0,"",VLOOKUP(D9274,'Resources Final'!A:F,6,FALSE))</f>
        <v/>
      </c>
      <c r="O9274" s="3" t="str">
        <f>IF(VLOOKUP(D9274,'Resources Final'!A:G,7,FALSE)=0,"",VLOOKUP(D9274,'Resources Final'!A:G,7,FALSE))</f>
        <v/>
      </c>
    </row>
    <row r="9275" spans="1:15" x14ac:dyDescent="0.2">
      <c r="A9275" s="11">
        <v>990</v>
      </c>
      <c r="B9275" s="11" t="str">
        <f t="shared" si="159"/>
        <v>Fred C. and Mary R. Koch Foundation_Smock, Robert20152000</v>
      </c>
      <c r="C9275" s="11" t="s">
        <v>4161</v>
      </c>
      <c r="D9275" s="11" t="s">
        <v>3345</v>
      </c>
      <c r="E9275" s="11" t="s">
        <v>3345</v>
      </c>
      <c r="F9275" s="4">
        <v>2000</v>
      </c>
      <c r="G9275" s="3">
        <v>2015</v>
      </c>
      <c r="H9275" s="3" t="s">
        <v>21</v>
      </c>
      <c r="I9275" s="12" t="s">
        <v>4162</v>
      </c>
      <c r="J9275" s="3">
        <v>202</v>
      </c>
      <c r="K9275" s="3" t="str">
        <f>IF(VLOOKUP(D9275,'Resources Final'!A:C,3,FALSE)=0,"",VLOOKUP(D9275,'Resources Final'!A:C,3,FALSE))</f>
        <v>Y</v>
      </c>
      <c r="L9275" s="3" t="str">
        <f>IF(VLOOKUP(D9275,'Resources Final'!A:D,4,FALSE)=0,"",VLOOKUP(D9275,'Resources Final'!A:D,4,FALSE))</f>
        <v/>
      </c>
      <c r="M9275" s="3" t="str">
        <f>IF(VLOOKUP(D9275,'Resources Final'!A:E,5,FALSE)=0,"",VLOOKUP(D9275,'Resources Final'!A:E,5,FALSE))</f>
        <v/>
      </c>
      <c r="N9275" s="7" t="str">
        <f>IF(VLOOKUP(D9275,'Resources Final'!A:F,6,FALSE)=0,"",VLOOKUP(D9275,'Resources Final'!A:F,6,FALSE))</f>
        <v/>
      </c>
      <c r="O9275" s="3" t="str">
        <f>IF(VLOOKUP(D9275,'Resources Final'!A:G,7,FALSE)=0,"",VLOOKUP(D9275,'Resources Final'!A:G,7,FALSE))</f>
        <v/>
      </c>
    </row>
    <row r="9276" spans="1:15" x14ac:dyDescent="0.2">
      <c r="A9276" s="11">
        <v>990</v>
      </c>
      <c r="B9276" s="11" t="str">
        <f t="shared" si="159"/>
        <v>Fred C. and Mary R. Koch Foundation_Clinton, Ryan20152000</v>
      </c>
      <c r="C9276" s="11" t="s">
        <v>4161</v>
      </c>
      <c r="D9276" s="11" t="s">
        <v>761</v>
      </c>
      <c r="E9276" s="11" t="s">
        <v>761</v>
      </c>
      <c r="F9276" s="4">
        <v>2000</v>
      </c>
      <c r="G9276" s="3">
        <v>2015</v>
      </c>
      <c r="H9276" s="3" t="s">
        <v>21</v>
      </c>
      <c r="I9276" s="12" t="s">
        <v>4162</v>
      </c>
      <c r="J9276" s="3">
        <v>203</v>
      </c>
      <c r="K9276" s="3" t="str">
        <f>IF(VLOOKUP(D9276,'Resources Final'!A:C,3,FALSE)=0,"",VLOOKUP(D9276,'Resources Final'!A:C,3,FALSE))</f>
        <v>Y</v>
      </c>
      <c r="L9276" s="3" t="str">
        <f>IF(VLOOKUP(D9276,'Resources Final'!A:D,4,FALSE)=0,"",VLOOKUP(D9276,'Resources Final'!A:D,4,FALSE))</f>
        <v/>
      </c>
      <c r="M9276" s="3" t="str">
        <f>IF(VLOOKUP(D9276,'Resources Final'!A:E,5,FALSE)=0,"",VLOOKUP(D9276,'Resources Final'!A:E,5,FALSE))</f>
        <v/>
      </c>
      <c r="N9276" s="7" t="str">
        <f>IF(VLOOKUP(D9276,'Resources Final'!A:F,6,FALSE)=0,"",VLOOKUP(D9276,'Resources Final'!A:F,6,FALSE))</f>
        <v/>
      </c>
      <c r="O9276" s="3" t="str">
        <f>IF(VLOOKUP(D9276,'Resources Final'!A:G,7,FALSE)=0,"",VLOOKUP(D9276,'Resources Final'!A:G,7,FALSE))</f>
        <v/>
      </c>
    </row>
    <row r="9277" spans="1:15" x14ac:dyDescent="0.2">
      <c r="A9277" s="11">
        <v>990</v>
      </c>
      <c r="B9277" s="11" t="str">
        <f t="shared" si="159"/>
        <v>Fred C. and Mary R. Koch Foundation_Malone, Ryan20152000</v>
      </c>
      <c r="C9277" s="11" t="s">
        <v>4161</v>
      </c>
      <c r="D9277" s="11" t="s">
        <v>2305</v>
      </c>
      <c r="E9277" s="11" t="s">
        <v>2305</v>
      </c>
      <c r="F9277" s="4">
        <v>2000</v>
      </c>
      <c r="G9277" s="3">
        <v>2015</v>
      </c>
      <c r="H9277" s="3" t="s">
        <v>21</v>
      </c>
      <c r="I9277" s="12" t="s">
        <v>4162</v>
      </c>
      <c r="J9277" s="3">
        <v>204</v>
      </c>
      <c r="K9277" s="3" t="str">
        <f>IF(VLOOKUP(D9277,'Resources Final'!A:C,3,FALSE)=0,"",VLOOKUP(D9277,'Resources Final'!A:C,3,FALSE))</f>
        <v>Y</v>
      </c>
      <c r="L9277" s="3" t="str">
        <f>IF(VLOOKUP(D9277,'Resources Final'!A:D,4,FALSE)=0,"",VLOOKUP(D9277,'Resources Final'!A:D,4,FALSE))</f>
        <v/>
      </c>
      <c r="M9277" s="3" t="str">
        <f>IF(VLOOKUP(D9277,'Resources Final'!A:E,5,FALSE)=0,"",VLOOKUP(D9277,'Resources Final'!A:E,5,FALSE))</f>
        <v/>
      </c>
      <c r="N9277" s="7" t="str">
        <f>IF(VLOOKUP(D9277,'Resources Final'!A:F,6,FALSE)=0,"",VLOOKUP(D9277,'Resources Final'!A:F,6,FALSE))</f>
        <v/>
      </c>
      <c r="O9277" s="3" t="str">
        <f>IF(VLOOKUP(D9277,'Resources Final'!A:G,7,FALSE)=0,"",VLOOKUP(D9277,'Resources Final'!A:G,7,FALSE))</f>
        <v/>
      </c>
    </row>
    <row r="9278" spans="1:15" x14ac:dyDescent="0.2">
      <c r="A9278" s="11">
        <v>990</v>
      </c>
      <c r="B9278" s="11" t="str">
        <f t="shared" si="159"/>
        <v>Fred C. and Mary R. Koch Foundation_Clayton, Sara20152000</v>
      </c>
      <c r="C9278" s="11" t="s">
        <v>4161</v>
      </c>
      <c r="D9278" s="11" t="s">
        <v>754</v>
      </c>
      <c r="E9278" s="11" t="s">
        <v>754</v>
      </c>
      <c r="F9278" s="4">
        <v>2000</v>
      </c>
      <c r="G9278" s="3">
        <v>2015</v>
      </c>
      <c r="H9278" s="3" t="s">
        <v>21</v>
      </c>
      <c r="I9278" s="12" t="s">
        <v>4162</v>
      </c>
      <c r="J9278" s="3">
        <v>205</v>
      </c>
      <c r="K9278" s="3" t="str">
        <f>IF(VLOOKUP(D9278,'Resources Final'!A:C,3,FALSE)=0,"",VLOOKUP(D9278,'Resources Final'!A:C,3,FALSE))</f>
        <v>Y</v>
      </c>
      <c r="L9278" s="3" t="str">
        <f>IF(VLOOKUP(D9278,'Resources Final'!A:D,4,FALSE)=0,"",VLOOKUP(D9278,'Resources Final'!A:D,4,FALSE))</f>
        <v/>
      </c>
      <c r="M9278" s="3" t="str">
        <f>IF(VLOOKUP(D9278,'Resources Final'!A:E,5,FALSE)=0,"",VLOOKUP(D9278,'Resources Final'!A:E,5,FALSE))</f>
        <v/>
      </c>
      <c r="N9278" s="7" t="str">
        <f>IF(VLOOKUP(D9278,'Resources Final'!A:F,6,FALSE)=0,"",VLOOKUP(D9278,'Resources Final'!A:F,6,FALSE))</f>
        <v/>
      </c>
      <c r="O9278" s="3" t="str">
        <f>IF(VLOOKUP(D9278,'Resources Final'!A:G,7,FALSE)=0,"",VLOOKUP(D9278,'Resources Final'!A:G,7,FALSE))</f>
        <v/>
      </c>
    </row>
    <row r="9279" spans="1:15" x14ac:dyDescent="0.2">
      <c r="A9279" s="11">
        <v>990</v>
      </c>
      <c r="B9279" s="11" t="str">
        <f t="shared" si="159"/>
        <v>Fred C. and Mary R. Koch Foundation_Flisikowski, Sarah20152000</v>
      </c>
      <c r="C9279" s="11" t="s">
        <v>4161</v>
      </c>
      <c r="D9279" s="11" t="s">
        <v>1226</v>
      </c>
      <c r="E9279" s="11" t="s">
        <v>1226</v>
      </c>
      <c r="F9279" s="4">
        <v>2000</v>
      </c>
      <c r="G9279" s="3">
        <v>2015</v>
      </c>
      <c r="H9279" s="3" t="s">
        <v>21</v>
      </c>
      <c r="I9279" s="12" t="s">
        <v>4162</v>
      </c>
      <c r="J9279" s="3">
        <v>206</v>
      </c>
      <c r="K9279" s="3" t="str">
        <f>IF(VLOOKUP(D9279,'Resources Final'!A:C,3,FALSE)=0,"",VLOOKUP(D9279,'Resources Final'!A:C,3,FALSE))</f>
        <v>Y</v>
      </c>
      <c r="L9279" s="3" t="str">
        <f>IF(VLOOKUP(D9279,'Resources Final'!A:D,4,FALSE)=0,"",VLOOKUP(D9279,'Resources Final'!A:D,4,FALSE))</f>
        <v/>
      </c>
      <c r="M9279" s="3" t="str">
        <f>IF(VLOOKUP(D9279,'Resources Final'!A:E,5,FALSE)=0,"",VLOOKUP(D9279,'Resources Final'!A:E,5,FALSE))</f>
        <v/>
      </c>
      <c r="N9279" s="7" t="str">
        <f>IF(VLOOKUP(D9279,'Resources Final'!A:F,6,FALSE)=0,"",VLOOKUP(D9279,'Resources Final'!A:F,6,FALSE))</f>
        <v/>
      </c>
      <c r="O9279" s="3" t="str">
        <f>IF(VLOOKUP(D9279,'Resources Final'!A:G,7,FALSE)=0,"",VLOOKUP(D9279,'Resources Final'!A:G,7,FALSE))</f>
        <v/>
      </c>
    </row>
    <row r="9280" spans="1:15" x14ac:dyDescent="0.2">
      <c r="A9280" s="11">
        <v>990</v>
      </c>
      <c r="B9280" s="11" t="str">
        <f t="shared" si="159"/>
        <v>Fred C. and Mary R. Koch Foundation_Makin, Sarah20152000</v>
      </c>
      <c r="C9280" s="11" t="s">
        <v>4161</v>
      </c>
      <c r="D9280" s="11" t="s">
        <v>2297</v>
      </c>
      <c r="E9280" s="11" t="s">
        <v>2297</v>
      </c>
      <c r="F9280" s="4">
        <v>2000</v>
      </c>
      <c r="G9280" s="3">
        <v>2015</v>
      </c>
      <c r="H9280" s="3" t="s">
        <v>21</v>
      </c>
      <c r="I9280" s="12" t="s">
        <v>4162</v>
      </c>
      <c r="J9280" s="3">
        <v>207</v>
      </c>
      <c r="K9280" s="3" t="str">
        <f>IF(VLOOKUP(D9280,'Resources Final'!A:C,3,FALSE)=0,"",VLOOKUP(D9280,'Resources Final'!A:C,3,FALSE))</f>
        <v>Y</v>
      </c>
      <c r="L9280" s="3" t="str">
        <f>IF(VLOOKUP(D9280,'Resources Final'!A:D,4,FALSE)=0,"",VLOOKUP(D9280,'Resources Final'!A:D,4,FALSE))</f>
        <v/>
      </c>
      <c r="M9280" s="3" t="str">
        <f>IF(VLOOKUP(D9280,'Resources Final'!A:E,5,FALSE)=0,"",VLOOKUP(D9280,'Resources Final'!A:E,5,FALSE))</f>
        <v/>
      </c>
      <c r="N9280" s="7" t="str">
        <f>IF(VLOOKUP(D9280,'Resources Final'!A:F,6,FALSE)=0,"",VLOOKUP(D9280,'Resources Final'!A:F,6,FALSE))</f>
        <v/>
      </c>
      <c r="O9280" s="3" t="str">
        <f>IF(VLOOKUP(D9280,'Resources Final'!A:G,7,FALSE)=0,"",VLOOKUP(D9280,'Resources Final'!A:G,7,FALSE))</f>
        <v/>
      </c>
    </row>
    <row r="9281" spans="1:15" x14ac:dyDescent="0.2">
      <c r="A9281" s="11">
        <v>990</v>
      </c>
      <c r="B9281" s="11" t="str">
        <f t="shared" si="159"/>
        <v>Fred C. and Mary R. Koch Foundation_Sweigart, Sarah20152000</v>
      </c>
      <c r="C9281" s="11" t="s">
        <v>4161</v>
      </c>
      <c r="D9281" s="11" t="s">
        <v>3493</v>
      </c>
      <c r="E9281" s="11" t="s">
        <v>3493</v>
      </c>
      <c r="F9281" s="4">
        <v>2000</v>
      </c>
      <c r="G9281" s="3">
        <v>2015</v>
      </c>
      <c r="H9281" s="3" t="s">
        <v>21</v>
      </c>
      <c r="I9281" s="12" t="s">
        <v>4162</v>
      </c>
      <c r="J9281" s="3">
        <v>208</v>
      </c>
      <c r="K9281" s="3" t="str">
        <f>IF(VLOOKUP(D9281,'Resources Final'!A:C,3,FALSE)=0,"",VLOOKUP(D9281,'Resources Final'!A:C,3,FALSE))</f>
        <v>Y</v>
      </c>
      <c r="L9281" s="3" t="str">
        <f>IF(VLOOKUP(D9281,'Resources Final'!A:D,4,FALSE)=0,"",VLOOKUP(D9281,'Resources Final'!A:D,4,FALSE))</f>
        <v/>
      </c>
      <c r="M9281" s="3" t="str">
        <f>IF(VLOOKUP(D9281,'Resources Final'!A:E,5,FALSE)=0,"",VLOOKUP(D9281,'Resources Final'!A:E,5,FALSE))</f>
        <v/>
      </c>
      <c r="N9281" s="7" t="str">
        <f>IF(VLOOKUP(D9281,'Resources Final'!A:F,6,FALSE)=0,"",VLOOKUP(D9281,'Resources Final'!A:F,6,FALSE))</f>
        <v/>
      </c>
      <c r="O9281" s="3" t="str">
        <f>IF(VLOOKUP(D9281,'Resources Final'!A:G,7,FALSE)=0,"",VLOOKUP(D9281,'Resources Final'!A:G,7,FALSE))</f>
        <v/>
      </c>
    </row>
    <row r="9282" spans="1:15" x14ac:dyDescent="0.2">
      <c r="A9282" s="11">
        <v>990</v>
      </c>
      <c r="B9282" s="11" t="str">
        <f t="shared" ref="B9282:B9345" si="160">C9282&amp;"_"&amp;D9282&amp;G9282&amp;F9282</f>
        <v>Fred C. and Mary R. Koch Foundation_Gray, Scott20152000</v>
      </c>
      <c r="C9282" s="11" t="s">
        <v>4161</v>
      </c>
      <c r="D9282" s="11" t="s">
        <v>1448</v>
      </c>
      <c r="E9282" s="11" t="s">
        <v>1448</v>
      </c>
      <c r="F9282" s="4">
        <v>2000</v>
      </c>
      <c r="G9282" s="3">
        <v>2015</v>
      </c>
      <c r="H9282" s="3" t="s">
        <v>21</v>
      </c>
      <c r="I9282" s="12" t="s">
        <v>4162</v>
      </c>
      <c r="J9282" s="3">
        <v>209</v>
      </c>
      <c r="K9282" s="3" t="str">
        <f>IF(VLOOKUP(D9282,'Resources Final'!A:C,3,FALSE)=0,"",VLOOKUP(D9282,'Resources Final'!A:C,3,FALSE))</f>
        <v>Y</v>
      </c>
      <c r="L9282" s="3" t="str">
        <f>IF(VLOOKUP(D9282,'Resources Final'!A:D,4,FALSE)=0,"",VLOOKUP(D9282,'Resources Final'!A:D,4,FALSE))</f>
        <v/>
      </c>
      <c r="M9282" s="3" t="str">
        <f>IF(VLOOKUP(D9282,'Resources Final'!A:E,5,FALSE)=0,"",VLOOKUP(D9282,'Resources Final'!A:E,5,FALSE))</f>
        <v/>
      </c>
      <c r="N9282" s="7" t="str">
        <f>IF(VLOOKUP(D9282,'Resources Final'!A:F,6,FALSE)=0,"",VLOOKUP(D9282,'Resources Final'!A:F,6,FALSE))</f>
        <v/>
      </c>
      <c r="O9282" s="3" t="str">
        <f>IF(VLOOKUP(D9282,'Resources Final'!A:G,7,FALSE)=0,"",VLOOKUP(D9282,'Resources Final'!A:G,7,FALSE))</f>
        <v/>
      </c>
    </row>
    <row r="9283" spans="1:15" x14ac:dyDescent="0.2">
      <c r="A9283" s="11">
        <v>990</v>
      </c>
      <c r="B9283" s="11" t="str">
        <f t="shared" si="160"/>
        <v>Fred C. and Mary R. Koch Foundation_Subnaik, Selesha20152000</v>
      </c>
      <c r="C9283" s="11" t="s">
        <v>4161</v>
      </c>
      <c r="D9283" s="11" t="s">
        <v>3471</v>
      </c>
      <c r="E9283" s="11" t="s">
        <v>3471</v>
      </c>
      <c r="F9283" s="4">
        <v>2000</v>
      </c>
      <c r="G9283" s="3">
        <v>2015</v>
      </c>
      <c r="H9283" s="3" t="s">
        <v>21</v>
      </c>
      <c r="I9283" s="12" t="s">
        <v>4162</v>
      </c>
      <c r="J9283" s="3">
        <v>210</v>
      </c>
      <c r="K9283" s="3" t="str">
        <f>IF(VLOOKUP(D9283,'Resources Final'!A:C,3,FALSE)=0,"",VLOOKUP(D9283,'Resources Final'!A:C,3,FALSE))</f>
        <v>Y</v>
      </c>
      <c r="L9283" s="3" t="str">
        <f>IF(VLOOKUP(D9283,'Resources Final'!A:D,4,FALSE)=0,"",VLOOKUP(D9283,'Resources Final'!A:D,4,FALSE))</f>
        <v/>
      </c>
      <c r="M9283" s="3" t="str">
        <f>IF(VLOOKUP(D9283,'Resources Final'!A:E,5,FALSE)=0,"",VLOOKUP(D9283,'Resources Final'!A:E,5,FALSE))</f>
        <v/>
      </c>
      <c r="N9283" s="7" t="str">
        <f>IF(VLOOKUP(D9283,'Resources Final'!A:F,6,FALSE)=0,"",VLOOKUP(D9283,'Resources Final'!A:F,6,FALSE))</f>
        <v/>
      </c>
      <c r="O9283" s="3" t="str">
        <f>IF(VLOOKUP(D9283,'Resources Final'!A:G,7,FALSE)=0,"",VLOOKUP(D9283,'Resources Final'!A:G,7,FALSE))</f>
        <v/>
      </c>
    </row>
    <row r="9284" spans="1:15" x14ac:dyDescent="0.2">
      <c r="A9284" s="11">
        <v>990</v>
      </c>
      <c r="B9284" s="11" t="str">
        <f t="shared" si="160"/>
        <v>Fred C. and Mary R. Koch Foundation_Kaggal, Serene20152000</v>
      </c>
      <c r="C9284" s="11" t="s">
        <v>4161</v>
      </c>
      <c r="D9284" s="11" t="s">
        <v>1937</v>
      </c>
      <c r="E9284" s="11" t="s">
        <v>1937</v>
      </c>
      <c r="F9284" s="4">
        <v>2000</v>
      </c>
      <c r="G9284" s="3">
        <v>2015</v>
      </c>
      <c r="H9284" s="3" t="s">
        <v>21</v>
      </c>
      <c r="I9284" s="12" t="s">
        <v>4162</v>
      </c>
      <c r="J9284" s="3">
        <v>211</v>
      </c>
      <c r="K9284" s="3" t="str">
        <f>IF(VLOOKUP(D9284,'Resources Final'!A:C,3,FALSE)=0,"",VLOOKUP(D9284,'Resources Final'!A:C,3,FALSE))</f>
        <v>Y</v>
      </c>
      <c r="L9284" s="3" t="str">
        <f>IF(VLOOKUP(D9284,'Resources Final'!A:D,4,FALSE)=0,"",VLOOKUP(D9284,'Resources Final'!A:D,4,FALSE))</f>
        <v/>
      </c>
      <c r="M9284" s="3" t="str">
        <f>IF(VLOOKUP(D9284,'Resources Final'!A:E,5,FALSE)=0,"",VLOOKUP(D9284,'Resources Final'!A:E,5,FALSE))</f>
        <v/>
      </c>
      <c r="N9284" s="7" t="str">
        <f>IF(VLOOKUP(D9284,'Resources Final'!A:F,6,FALSE)=0,"",VLOOKUP(D9284,'Resources Final'!A:F,6,FALSE))</f>
        <v/>
      </c>
      <c r="O9284" s="3" t="str">
        <f>IF(VLOOKUP(D9284,'Resources Final'!A:G,7,FALSE)=0,"",VLOOKUP(D9284,'Resources Final'!A:G,7,FALSE))</f>
        <v/>
      </c>
    </row>
    <row r="9285" spans="1:15" x14ac:dyDescent="0.2">
      <c r="A9285" s="11">
        <v>990</v>
      </c>
      <c r="B9285" s="11" t="str">
        <f t="shared" si="160"/>
        <v>Fred C. and Mary R. Koch Foundation_Ramgoolam, Shalini20152000</v>
      </c>
      <c r="C9285" s="11" t="s">
        <v>4161</v>
      </c>
      <c r="D9285" s="11" t="s">
        <v>2983</v>
      </c>
      <c r="E9285" s="11" t="s">
        <v>2983</v>
      </c>
      <c r="F9285" s="4">
        <v>2000</v>
      </c>
      <c r="G9285" s="3">
        <v>2015</v>
      </c>
      <c r="H9285" s="3" t="s">
        <v>21</v>
      </c>
      <c r="I9285" s="12" t="s">
        <v>4162</v>
      </c>
      <c r="J9285" s="3">
        <v>212</v>
      </c>
      <c r="K9285" s="3" t="str">
        <f>IF(VLOOKUP(D9285,'Resources Final'!A:C,3,FALSE)=0,"",VLOOKUP(D9285,'Resources Final'!A:C,3,FALSE))</f>
        <v>Y</v>
      </c>
      <c r="L9285" s="3" t="str">
        <f>IF(VLOOKUP(D9285,'Resources Final'!A:D,4,FALSE)=0,"",VLOOKUP(D9285,'Resources Final'!A:D,4,FALSE))</f>
        <v/>
      </c>
      <c r="M9285" s="3" t="str">
        <f>IF(VLOOKUP(D9285,'Resources Final'!A:E,5,FALSE)=0,"",VLOOKUP(D9285,'Resources Final'!A:E,5,FALSE))</f>
        <v/>
      </c>
      <c r="N9285" s="7" t="str">
        <f>IF(VLOOKUP(D9285,'Resources Final'!A:F,6,FALSE)=0,"",VLOOKUP(D9285,'Resources Final'!A:F,6,FALSE))</f>
        <v/>
      </c>
      <c r="O9285" s="3" t="str">
        <f>IF(VLOOKUP(D9285,'Resources Final'!A:G,7,FALSE)=0,"",VLOOKUP(D9285,'Resources Final'!A:G,7,FALSE))</f>
        <v/>
      </c>
    </row>
    <row r="9286" spans="1:15" x14ac:dyDescent="0.2">
      <c r="A9286" s="11">
        <v>990</v>
      </c>
      <c r="B9286" s="11" t="str">
        <f t="shared" si="160"/>
        <v>Fred C. and Mary R. Koch Foundation_Manes, Shannon20152000</v>
      </c>
      <c r="C9286" s="11" t="s">
        <v>4161</v>
      </c>
      <c r="D9286" s="11" t="s">
        <v>2308</v>
      </c>
      <c r="E9286" s="11" t="s">
        <v>2308</v>
      </c>
      <c r="F9286" s="4">
        <v>2000</v>
      </c>
      <c r="G9286" s="3">
        <v>2015</v>
      </c>
      <c r="H9286" s="3" t="s">
        <v>21</v>
      </c>
      <c r="I9286" s="12" t="s">
        <v>4162</v>
      </c>
      <c r="J9286" s="3">
        <v>213</v>
      </c>
      <c r="K9286" s="3" t="str">
        <f>IF(VLOOKUP(D9286,'Resources Final'!A:C,3,FALSE)=0,"",VLOOKUP(D9286,'Resources Final'!A:C,3,FALSE))</f>
        <v>Y</v>
      </c>
      <c r="L9286" s="3" t="str">
        <f>IF(VLOOKUP(D9286,'Resources Final'!A:D,4,FALSE)=0,"",VLOOKUP(D9286,'Resources Final'!A:D,4,FALSE))</f>
        <v/>
      </c>
      <c r="M9286" s="3" t="str">
        <f>IF(VLOOKUP(D9286,'Resources Final'!A:E,5,FALSE)=0,"",VLOOKUP(D9286,'Resources Final'!A:E,5,FALSE))</f>
        <v/>
      </c>
      <c r="N9286" s="7" t="str">
        <f>IF(VLOOKUP(D9286,'Resources Final'!A:F,6,FALSE)=0,"",VLOOKUP(D9286,'Resources Final'!A:F,6,FALSE))</f>
        <v/>
      </c>
      <c r="O9286" s="3" t="str">
        <f>IF(VLOOKUP(D9286,'Resources Final'!A:G,7,FALSE)=0,"",VLOOKUP(D9286,'Resources Final'!A:G,7,FALSE))</f>
        <v/>
      </c>
    </row>
    <row r="9287" spans="1:15" x14ac:dyDescent="0.2">
      <c r="A9287" s="11">
        <v>990</v>
      </c>
      <c r="B9287" s="11" t="str">
        <f t="shared" si="160"/>
        <v>Fred C. and Mary R. Koch Foundation_Wang, Shannon20152000</v>
      </c>
      <c r="C9287" s="11" t="s">
        <v>4161</v>
      </c>
      <c r="D9287" s="11" t="s">
        <v>3933</v>
      </c>
      <c r="E9287" s="11" t="s">
        <v>3933</v>
      </c>
      <c r="F9287" s="4">
        <v>2000</v>
      </c>
      <c r="G9287" s="3">
        <v>2015</v>
      </c>
      <c r="H9287" s="3" t="s">
        <v>21</v>
      </c>
      <c r="I9287" s="12" t="s">
        <v>4162</v>
      </c>
      <c r="J9287" s="3">
        <v>214</v>
      </c>
      <c r="K9287" s="3" t="str">
        <f>IF(VLOOKUP(D9287,'Resources Final'!A:C,3,FALSE)=0,"",VLOOKUP(D9287,'Resources Final'!A:C,3,FALSE))</f>
        <v>Y</v>
      </c>
      <c r="L9287" s="3" t="str">
        <f>IF(VLOOKUP(D9287,'Resources Final'!A:D,4,FALSE)=0,"",VLOOKUP(D9287,'Resources Final'!A:D,4,FALSE))</f>
        <v/>
      </c>
      <c r="M9287" s="3" t="str">
        <f>IF(VLOOKUP(D9287,'Resources Final'!A:E,5,FALSE)=0,"",VLOOKUP(D9287,'Resources Final'!A:E,5,FALSE))</f>
        <v/>
      </c>
      <c r="N9287" s="7" t="str">
        <f>IF(VLOOKUP(D9287,'Resources Final'!A:F,6,FALSE)=0,"",VLOOKUP(D9287,'Resources Final'!A:F,6,FALSE))</f>
        <v/>
      </c>
      <c r="O9287" s="3" t="str">
        <f>IF(VLOOKUP(D9287,'Resources Final'!A:G,7,FALSE)=0,"",VLOOKUP(D9287,'Resources Final'!A:G,7,FALSE))</f>
        <v/>
      </c>
    </row>
    <row r="9288" spans="1:15" x14ac:dyDescent="0.2">
      <c r="A9288" s="11">
        <v>990</v>
      </c>
      <c r="B9288" s="11" t="str">
        <f t="shared" si="160"/>
        <v>Fred C. and Mary R. Koch Foundation_Bennett, Shericka20152000</v>
      </c>
      <c r="C9288" s="11" t="s">
        <v>4161</v>
      </c>
      <c r="D9288" s="11" t="s">
        <v>404</v>
      </c>
      <c r="E9288" s="11" t="s">
        <v>404</v>
      </c>
      <c r="F9288" s="4">
        <v>2000</v>
      </c>
      <c r="G9288" s="3">
        <v>2015</v>
      </c>
      <c r="H9288" s="3" t="s">
        <v>21</v>
      </c>
      <c r="I9288" s="12" t="s">
        <v>4162</v>
      </c>
      <c r="J9288" s="3">
        <v>215</v>
      </c>
      <c r="K9288" s="3" t="str">
        <f>IF(VLOOKUP(D9288,'Resources Final'!A:C,3,FALSE)=0,"",VLOOKUP(D9288,'Resources Final'!A:C,3,FALSE))</f>
        <v>Y</v>
      </c>
      <c r="L9288" s="3" t="str">
        <f>IF(VLOOKUP(D9288,'Resources Final'!A:D,4,FALSE)=0,"",VLOOKUP(D9288,'Resources Final'!A:D,4,FALSE))</f>
        <v/>
      </c>
      <c r="M9288" s="3" t="str">
        <f>IF(VLOOKUP(D9288,'Resources Final'!A:E,5,FALSE)=0,"",VLOOKUP(D9288,'Resources Final'!A:E,5,FALSE))</f>
        <v/>
      </c>
      <c r="N9288" s="7" t="str">
        <f>IF(VLOOKUP(D9288,'Resources Final'!A:F,6,FALSE)=0,"",VLOOKUP(D9288,'Resources Final'!A:F,6,FALSE))</f>
        <v/>
      </c>
      <c r="O9288" s="3" t="str">
        <f>IF(VLOOKUP(D9288,'Resources Final'!A:G,7,FALSE)=0,"",VLOOKUP(D9288,'Resources Final'!A:G,7,FALSE))</f>
        <v/>
      </c>
    </row>
    <row r="9289" spans="1:15" x14ac:dyDescent="0.2">
      <c r="A9289" s="11">
        <v>990</v>
      </c>
      <c r="B9289" s="11" t="str">
        <f t="shared" si="160"/>
        <v>Fred C. and Mary R. Koch Foundation_Menezes, Simone20152000</v>
      </c>
      <c r="C9289" s="11" t="s">
        <v>4161</v>
      </c>
      <c r="D9289" s="11" t="s">
        <v>2426</v>
      </c>
      <c r="E9289" s="11" t="s">
        <v>2426</v>
      </c>
      <c r="F9289" s="4">
        <v>2000</v>
      </c>
      <c r="G9289" s="3">
        <v>2015</v>
      </c>
      <c r="H9289" s="3" t="s">
        <v>21</v>
      </c>
      <c r="I9289" s="12" t="s">
        <v>4162</v>
      </c>
      <c r="J9289" s="3">
        <v>216</v>
      </c>
      <c r="K9289" s="3" t="str">
        <f>IF(VLOOKUP(D9289,'Resources Final'!A:C,3,FALSE)=0,"",VLOOKUP(D9289,'Resources Final'!A:C,3,FALSE))</f>
        <v>Y</v>
      </c>
      <c r="L9289" s="3" t="str">
        <f>IF(VLOOKUP(D9289,'Resources Final'!A:D,4,FALSE)=0,"",VLOOKUP(D9289,'Resources Final'!A:D,4,FALSE))</f>
        <v/>
      </c>
      <c r="M9289" s="3" t="str">
        <f>IF(VLOOKUP(D9289,'Resources Final'!A:E,5,FALSE)=0,"",VLOOKUP(D9289,'Resources Final'!A:E,5,FALSE))</f>
        <v/>
      </c>
      <c r="N9289" s="7" t="str">
        <f>IF(VLOOKUP(D9289,'Resources Final'!A:F,6,FALSE)=0,"",VLOOKUP(D9289,'Resources Final'!A:F,6,FALSE))</f>
        <v/>
      </c>
      <c r="O9289" s="3" t="str">
        <f>IF(VLOOKUP(D9289,'Resources Final'!A:G,7,FALSE)=0,"",VLOOKUP(D9289,'Resources Final'!A:G,7,FALSE))</f>
        <v/>
      </c>
    </row>
    <row r="9290" spans="1:15" x14ac:dyDescent="0.2">
      <c r="A9290" s="11">
        <v>990</v>
      </c>
      <c r="B9290" s="11" t="str">
        <f t="shared" si="160"/>
        <v>Fred C. and Mary R. Koch Foundation_Moynihan, Siobhan20152000</v>
      </c>
      <c r="C9290" s="11" t="s">
        <v>4161</v>
      </c>
      <c r="D9290" s="11" t="s">
        <v>2553</v>
      </c>
      <c r="E9290" s="11" t="s">
        <v>2553</v>
      </c>
      <c r="F9290" s="4">
        <v>2000</v>
      </c>
      <c r="G9290" s="3">
        <v>2015</v>
      </c>
      <c r="H9290" s="3" t="s">
        <v>21</v>
      </c>
      <c r="I9290" s="12" t="s">
        <v>4162</v>
      </c>
      <c r="J9290" s="3">
        <v>217</v>
      </c>
      <c r="K9290" s="3" t="str">
        <f>IF(VLOOKUP(D9290,'Resources Final'!A:C,3,FALSE)=0,"",VLOOKUP(D9290,'Resources Final'!A:C,3,FALSE))</f>
        <v>Y</v>
      </c>
      <c r="L9290" s="3" t="str">
        <f>IF(VLOOKUP(D9290,'Resources Final'!A:D,4,FALSE)=0,"",VLOOKUP(D9290,'Resources Final'!A:D,4,FALSE))</f>
        <v/>
      </c>
      <c r="M9290" s="3" t="str">
        <f>IF(VLOOKUP(D9290,'Resources Final'!A:E,5,FALSE)=0,"",VLOOKUP(D9290,'Resources Final'!A:E,5,FALSE))</f>
        <v/>
      </c>
      <c r="N9290" s="7" t="str">
        <f>IF(VLOOKUP(D9290,'Resources Final'!A:F,6,FALSE)=0,"",VLOOKUP(D9290,'Resources Final'!A:F,6,FALSE))</f>
        <v/>
      </c>
      <c r="O9290" s="3" t="str">
        <f>IF(VLOOKUP(D9290,'Resources Final'!A:G,7,FALSE)=0,"",VLOOKUP(D9290,'Resources Final'!A:G,7,FALSE))</f>
        <v/>
      </c>
    </row>
    <row r="9291" spans="1:15" x14ac:dyDescent="0.2">
      <c r="A9291" s="11">
        <v>990</v>
      </c>
      <c r="B9291" s="11" t="str">
        <f t="shared" si="160"/>
        <v>Fred C. and Mary R. Koch Foundation_Taylor, Sloane20152000</v>
      </c>
      <c r="C9291" s="11" t="s">
        <v>4161</v>
      </c>
      <c r="D9291" s="11" t="s">
        <v>3540</v>
      </c>
      <c r="E9291" s="11" t="s">
        <v>3540</v>
      </c>
      <c r="F9291" s="4">
        <v>2000</v>
      </c>
      <c r="G9291" s="3">
        <v>2015</v>
      </c>
      <c r="H9291" s="3" t="s">
        <v>21</v>
      </c>
      <c r="I9291" s="12" t="s">
        <v>4162</v>
      </c>
      <c r="J9291" s="3">
        <v>218</v>
      </c>
      <c r="K9291" s="3" t="str">
        <f>IF(VLOOKUP(D9291,'Resources Final'!A:C,3,FALSE)=0,"",VLOOKUP(D9291,'Resources Final'!A:C,3,FALSE))</f>
        <v>Y</v>
      </c>
      <c r="L9291" s="3" t="str">
        <f>IF(VLOOKUP(D9291,'Resources Final'!A:D,4,FALSE)=0,"",VLOOKUP(D9291,'Resources Final'!A:D,4,FALSE))</f>
        <v/>
      </c>
      <c r="M9291" s="3" t="str">
        <f>IF(VLOOKUP(D9291,'Resources Final'!A:E,5,FALSE)=0,"",VLOOKUP(D9291,'Resources Final'!A:E,5,FALSE))</f>
        <v/>
      </c>
      <c r="N9291" s="7" t="str">
        <f>IF(VLOOKUP(D9291,'Resources Final'!A:F,6,FALSE)=0,"",VLOOKUP(D9291,'Resources Final'!A:F,6,FALSE))</f>
        <v/>
      </c>
      <c r="O9291" s="3" t="str">
        <f>IF(VLOOKUP(D9291,'Resources Final'!A:G,7,FALSE)=0,"",VLOOKUP(D9291,'Resources Final'!A:G,7,FALSE))</f>
        <v/>
      </c>
    </row>
    <row r="9292" spans="1:15" x14ac:dyDescent="0.2">
      <c r="A9292" s="11">
        <v>990</v>
      </c>
      <c r="B9292" s="11" t="str">
        <f t="shared" si="160"/>
        <v>Fred C. and Mary R. Koch Foundation_Blackburn, Sophie20152000</v>
      </c>
      <c r="C9292" s="11" t="s">
        <v>4161</v>
      </c>
      <c r="D9292" s="11" t="s">
        <v>441</v>
      </c>
      <c r="E9292" s="11" t="s">
        <v>441</v>
      </c>
      <c r="F9292" s="4">
        <v>2000</v>
      </c>
      <c r="G9292" s="3">
        <v>2015</v>
      </c>
      <c r="H9292" s="3" t="s">
        <v>21</v>
      </c>
      <c r="I9292" s="12" t="s">
        <v>4162</v>
      </c>
      <c r="J9292" s="3">
        <v>219</v>
      </c>
      <c r="K9292" s="3" t="str">
        <f>IF(VLOOKUP(D9292,'Resources Final'!A:C,3,FALSE)=0,"",VLOOKUP(D9292,'Resources Final'!A:C,3,FALSE))</f>
        <v>Y</v>
      </c>
      <c r="L9292" s="3" t="str">
        <f>IF(VLOOKUP(D9292,'Resources Final'!A:D,4,FALSE)=0,"",VLOOKUP(D9292,'Resources Final'!A:D,4,FALSE))</f>
        <v/>
      </c>
      <c r="M9292" s="3" t="str">
        <f>IF(VLOOKUP(D9292,'Resources Final'!A:E,5,FALSE)=0,"",VLOOKUP(D9292,'Resources Final'!A:E,5,FALSE))</f>
        <v/>
      </c>
      <c r="N9292" s="7" t="str">
        <f>IF(VLOOKUP(D9292,'Resources Final'!A:F,6,FALSE)=0,"",VLOOKUP(D9292,'Resources Final'!A:F,6,FALSE))</f>
        <v/>
      </c>
      <c r="O9292" s="3" t="str">
        <f>IF(VLOOKUP(D9292,'Resources Final'!A:G,7,FALSE)=0,"",VLOOKUP(D9292,'Resources Final'!A:G,7,FALSE))</f>
        <v/>
      </c>
    </row>
    <row r="9293" spans="1:15" x14ac:dyDescent="0.2">
      <c r="A9293" s="11">
        <v>990</v>
      </c>
      <c r="B9293" s="11" t="str">
        <f t="shared" si="160"/>
        <v>Fred C. and Mary R. Koch Foundation_Dilkes, Stepan20152000</v>
      </c>
      <c r="C9293" s="11" t="s">
        <v>4161</v>
      </c>
      <c r="D9293" s="11" t="s">
        <v>994</v>
      </c>
      <c r="E9293" s="11" t="s">
        <v>994</v>
      </c>
      <c r="F9293" s="4">
        <v>2000</v>
      </c>
      <c r="G9293" s="3">
        <v>2015</v>
      </c>
      <c r="H9293" s="3" t="s">
        <v>21</v>
      </c>
      <c r="I9293" s="12" t="s">
        <v>4162</v>
      </c>
      <c r="J9293" s="3">
        <v>220</v>
      </c>
      <c r="K9293" s="3" t="str">
        <f>IF(VLOOKUP(D9293,'Resources Final'!A:C,3,FALSE)=0,"",VLOOKUP(D9293,'Resources Final'!A:C,3,FALSE))</f>
        <v>Y</v>
      </c>
      <c r="L9293" s="3" t="str">
        <f>IF(VLOOKUP(D9293,'Resources Final'!A:D,4,FALSE)=0,"",VLOOKUP(D9293,'Resources Final'!A:D,4,FALSE))</f>
        <v/>
      </c>
      <c r="M9293" s="3" t="str">
        <f>IF(VLOOKUP(D9293,'Resources Final'!A:E,5,FALSE)=0,"",VLOOKUP(D9293,'Resources Final'!A:E,5,FALSE))</f>
        <v/>
      </c>
      <c r="N9293" s="7" t="str">
        <f>IF(VLOOKUP(D9293,'Resources Final'!A:F,6,FALSE)=0,"",VLOOKUP(D9293,'Resources Final'!A:F,6,FALSE))</f>
        <v/>
      </c>
      <c r="O9293" s="3" t="str">
        <f>IF(VLOOKUP(D9293,'Resources Final'!A:G,7,FALSE)=0,"",VLOOKUP(D9293,'Resources Final'!A:G,7,FALSE))</f>
        <v/>
      </c>
    </row>
    <row r="9294" spans="1:15" x14ac:dyDescent="0.2">
      <c r="A9294" s="11">
        <v>990</v>
      </c>
      <c r="B9294" s="11" t="str">
        <f t="shared" si="160"/>
        <v>Fred C. and Mary R. Koch Foundation_Munson, Stephanie20152000</v>
      </c>
      <c r="C9294" s="11" t="s">
        <v>4161</v>
      </c>
      <c r="D9294" s="11" t="s">
        <v>2560</v>
      </c>
      <c r="E9294" s="11" t="s">
        <v>2560</v>
      </c>
      <c r="F9294" s="4">
        <v>2000</v>
      </c>
      <c r="G9294" s="3">
        <v>2015</v>
      </c>
      <c r="H9294" s="3" t="s">
        <v>21</v>
      </c>
      <c r="I9294" s="12" t="s">
        <v>4162</v>
      </c>
      <c r="J9294" s="3">
        <v>221</v>
      </c>
      <c r="K9294" s="3" t="str">
        <f>IF(VLOOKUP(D9294,'Resources Final'!A:C,3,FALSE)=0,"",VLOOKUP(D9294,'Resources Final'!A:C,3,FALSE))</f>
        <v>Y</v>
      </c>
      <c r="L9294" s="3" t="str">
        <f>IF(VLOOKUP(D9294,'Resources Final'!A:D,4,FALSE)=0,"",VLOOKUP(D9294,'Resources Final'!A:D,4,FALSE))</f>
        <v/>
      </c>
      <c r="M9294" s="3" t="str">
        <f>IF(VLOOKUP(D9294,'Resources Final'!A:E,5,FALSE)=0,"",VLOOKUP(D9294,'Resources Final'!A:E,5,FALSE))</f>
        <v/>
      </c>
      <c r="N9294" s="7" t="str">
        <f>IF(VLOOKUP(D9294,'Resources Final'!A:F,6,FALSE)=0,"",VLOOKUP(D9294,'Resources Final'!A:F,6,FALSE))</f>
        <v/>
      </c>
      <c r="O9294" s="3" t="str">
        <f>IF(VLOOKUP(D9294,'Resources Final'!A:G,7,FALSE)=0,"",VLOOKUP(D9294,'Resources Final'!A:G,7,FALSE))</f>
        <v/>
      </c>
    </row>
    <row r="9295" spans="1:15" x14ac:dyDescent="0.2">
      <c r="A9295" s="11">
        <v>990</v>
      </c>
      <c r="B9295" s="11" t="str">
        <f t="shared" si="160"/>
        <v>Fred C. and Mary R. Koch Foundation_Elmer, Stephany20152000</v>
      </c>
      <c r="C9295" s="11" t="s">
        <v>4161</v>
      </c>
      <c r="D9295" s="11" t="s">
        <v>1127</v>
      </c>
      <c r="E9295" s="11" t="s">
        <v>1127</v>
      </c>
      <c r="F9295" s="4">
        <v>2000</v>
      </c>
      <c r="G9295" s="3">
        <v>2015</v>
      </c>
      <c r="H9295" s="3" t="s">
        <v>21</v>
      </c>
      <c r="I9295" s="12" t="s">
        <v>4162</v>
      </c>
      <c r="J9295" s="3">
        <v>222</v>
      </c>
      <c r="K9295" s="3" t="str">
        <f>IF(VLOOKUP(D9295,'Resources Final'!A:C,3,FALSE)=0,"",VLOOKUP(D9295,'Resources Final'!A:C,3,FALSE))</f>
        <v>Y</v>
      </c>
      <c r="L9295" s="3" t="str">
        <f>IF(VLOOKUP(D9295,'Resources Final'!A:D,4,FALSE)=0,"",VLOOKUP(D9295,'Resources Final'!A:D,4,FALSE))</f>
        <v/>
      </c>
      <c r="M9295" s="3" t="str">
        <f>IF(VLOOKUP(D9295,'Resources Final'!A:E,5,FALSE)=0,"",VLOOKUP(D9295,'Resources Final'!A:E,5,FALSE))</f>
        <v/>
      </c>
      <c r="N9295" s="7" t="str">
        <f>IF(VLOOKUP(D9295,'Resources Final'!A:F,6,FALSE)=0,"",VLOOKUP(D9295,'Resources Final'!A:F,6,FALSE))</f>
        <v/>
      </c>
      <c r="O9295" s="3" t="str">
        <f>IF(VLOOKUP(D9295,'Resources Final'!A:G,7,FALSE)=0,"",VLOOKUP(D9295,'Resources Final'!A:G,7,FALSE))</f>
        <v/>
      </c>
    </row>
    <row r="9296" spans="1:15" x14ac:dyDescent="0.2">
      <c r="A9296" s="11">
        <v>990</v>
      </c>
      <c r="B9296" s="11" t="str">
        <f t="shared" si="160"/>
        <v>Fred C. and Mary R. Koch Foundation_Harms, Steven20152000</v>
      </c>
      <c r="C9296" s="11" t="s">
        <v>4161</v>
      </c>
      <c r="D9296" s="11" t="s">
        <v>1527</v>
      </c>
      <c r="E9296" s="11" t="s">
        <v>1527</v>
      </c>
      <c r="F9296" s="4">
        <v>2000</v>
      </c>
      <c r="G9296" s="3">
        <v>2015</v>
      </c>
      <c r="H9296" s="3" t="s">
        <v>21</v>
      </c>
      <c r="I9296" s="12" t="s">
        <v>4162</v>
      </c>
      <c r="J9296" s="3">
        <v>223</v>
      </c>
      <c r="K9296" s="3" t="str">
        <f>IF(VLOOKUP(D9296,'Resources Final'!A:C,3,FALSE)=0,"",VLOOKUP(D9296,'Resources Final'!A:C,3,FALSE))</f>
        <v>Y</v>
      </c>
      <c r="L9296" s="3" t="str">
        <f>IF(VLOOKUP(D9296,'Resources Final'!A:D,4,FALSE)=0,"",VLOOKUP(D9296,'Resources Final'!A:D,4,FALSE))</f>
        <v/>
      </c>
      <c r="M9296" s="3" t="str">
        <f>IF(VLOOKUP(D9296,'Resources Final'!A:E,5,FALSE)=0,"",VLOOKUP(D9296,'Resources Final'!A:E,5,FALSE))</f>
        <v/>
      </c>
      <c r="N9296" s="7" t="str">
        <f>IF(VLOOKUP(D9296,'Resources Final'!A:F,6,FALSE)=0,"",VLOOKUP(D9296,'Resources Final'!A:F,6,FALSE))</f>
        <v/>
      </c>
      <c r="O9296" s="3" t="str">
        <f>IF(VLOOKUP(D9296,'Resources Final'!A:G,7,FALSE)=0,"",VLOOKUP(D9296,'Resources Final'!A:G,7,FALSE))</f>
        <v/>
      </c>
    </row>
    <row r="9297" spans="1:15" x14ac:dyDescent="0.2">
      <c r="A9297" s="11">
        <v>990</v>
      </c>
      <c r="B9297" s="11" t="str">
        <f t="shared" si="160"/>
        <v>Fred C. and Mary R. Koch Foundation_Abdelaziz, Suad20152000</v>
      </c>
      <c r="C9297" s="11" t="s">
        <v>4161</v>
      </c>
      <c r="D9297" s="11" t="s">
        <v>106</v>
      </c>
      <c r="E9297" s="11" t="s">
        <v>106</v>
      </c>
      <c r="F9297" s="4">
        <v>2000</v>
      </c>
      <c r="G9297" s="3">
        <v>2015</v>
      </c>
      <c r="H9297" s="3" t="s">
        <v>21</v>
      </c>
      <c r="I9297" s="12" t="s">
        <v>4162</v>
      </c>
      <c r="J9297" s="3">
        <v>224</v>
      </c>
      <c r="K9297" s="3" t="str">
        <f>IF(VLOOKUP(D9297,'Resources Final'!A:C,3,FALSE)=0,"",VLOOKUP(D9297,'Resources Final'!A:C,3,FALSE))</f>
        <v>Y</v>
      </c>
      <c r="L9297" s="3" t="str">
        <f>IF(VLOOKUP(D9297,'Resources Final'!A:D,4,FALSE)=0,"",VLOOKUP(D9297,'Resources Final'!A:D,4,FALSE))</f>
        <v/>
      </c>
      <c r="M9297" s="3" t="str">
        <f>IF(VLOOKUP(D9297,'Resources Final'!A:E,5,FALSE)=0,"",VLOOKUP(D9297,'Resources Final'!A:E,5,FALSE))</f>
        <v/>
      </c>
      <c r="N9297" s="7" t="str">
        <f>IF(VLOOKUP(D9297,'Resources Final'!A:F,6,FALSE)=0,"",VLOOKUP(D9297,'Resources Final'!A:F,6,FALSE))</f>
        <v/>
      </c>
      <c r="O9297" s="3" t="str">
        <f>IF(VLOOKUP(D9297,'Resources Final'!A:G,7,FALSE)=0,"",VLOOKUP(D9297,'Resources Final'!A:G,7,FALSE))</f>
        <v/>
      </c>
    </row>
    <row r="9298" spans="1:15" x14ac:dyDescent="0.2">
      <c r="A9298" s="11">
        <v>990</v>
      </c>
      <c r="B9298" s="11" t="str">
        <f t="shared" si="160"/>
        <v>Fred C. and Mary R. Koch Foundation_Fareed, Sunya20152000</v>
      </c>
      <c r="C9298" s="11" t="s">
        <v>4161</v>
      </c>
      <c r="D9298" s="11" t="s">
        <v>1192</v>
      </c>
      <c r="E9298" s="11" t="s">
        <v>1192</v>
      </c>
      <c r="F9298" s="4">
        <v>2000</v>
      </c>
      <c r="G9298" s="3">
        <v>2015</v>
      </c>
      <c r="H9298" s="3" t="s">
        <v>21</v>
      </c>
      <c r="I9298" s="12" t="s">
        <v>4162</v>
      </c>
      <c r="J9298" s="3">
        <v>225</v>
      </c>
      <c r="K9298" s="3" t="str">
        <f>IF(VLOOKUP(D9298,'Resources Final'!A:C,3,FALSE)=0,"",VLOOKUP(D9298,'Resources Final'!A:C,3,FALSE))</f>
        <v>Y</v>
      </c>
      <c r="L9298" s="3" t="str">
        <f>IF(VLOOKUP(D9298,'Resources Final'!A:D,4,FALSE)=0,"",VLOOKUP(D9298,'Resources Final'!A:D,4,FALSE))</f>
        <v/>
      </c>
      <c r="M9298" s="3" t="str">
        <f>IF(VLOOKUP(D9298,'Resources Final'!A:E,5,FALSE)=0,"",VLOOKUP(D9298,'Resources Final'!A:E,5,FALSE))</f>
        <v/>
      </c>
      <c r="N9298" s="7" t="str">
        <f>IF(VLOOKUP(D9298,'Resources Final'!A:F,6,FALSE)=0,"",VLOOKUP(D9298,'Resources Final'!A:F,6,FALSE))</f>
        <v/>
      </c>
      <c r="O9298" s="3" t="str">
        <f>IF(VLOOKUP(D9298,'Resources Final'!A:G,7,FALSE)=0,"",VLOOKUP(D9298,'Resources Final'!A:G,7,FALSE))</f>
        <v/>
      </c>
    </row>
    <row r="9299" spans="1:15" x14ac:dyDescent="0.2">
      <c r="A9299" s="11">
        <v>990</v>
      </c>
      <c r="B9299" s="11" t="str">
        <f t="shared" si="160"/>
        <v>Fred C. and Mary R. Koch Foundation_Kaufman, Sydney20152000</v>
      </c>
      <c r="C9299" s="11" t="s">
        <v>4161</v>
      </c>
      <c r="D9299" s="11" t="s">
        <v>1963</v>
      </c>
      <c r="E9299" s="11" t="s">
        <v>1963</v>
      </c>
      <c r="F9299" s="4">
        <v>2000</v>
      </c>
      <c r="G9299" s="3">
        <v>2015</v>
      </c>
      <c r="H9299" s="3" t="s">
        <v>21</v>
      </c>
      <c r="I9299" s="12" t="s">
        <v>4162</v>
      </c>
      <c r="J9299" s="3">
        <v>226</v>
      </c>
      <c r="K9299" s="3" t="str">
        <f>IF(VLOOKUP(D9299,'Resources Final'!A:C,3,FALSE)=0,"",VLOOKUP(D9299,'Resources Final'!A:C,3,FALSE))</f>
        <v>Y</v>
      </c>
      <c r="L9299" s="3" t="str">
        <f>IF(VLOOKUP(D9299,'Resources Final'!A:D,4,FALSE)=0,"",VLOOKUP(D9299,'Resources Final'!A:D,4,FALSE))</f>
        <v/>
      </c>
      <c r="M9299" s="3" t="str">
        <f>IF(VLOOKUP(D9299,'Resources Final'!A:E,5,FALSE)=0,"",VLOOKUP(D9299,'Resources Final'!A:E,5,FALSE))</f>
        <v/>
      </c>
      <c r="N9299" s="7" t="str">
        <f>IF(VLOOKUP(D9299,'Resources Final'!A:F,6,FALSE)=0,"",VLOOKUP(D9299,'Resources Final'!A:F,6,FALSE))</f>
        <v/>
      </c>
      <c r="O9299" s="3" t="str">
        <f>IF(VLOOKUP(D9299,'Resources Final'!A:G,7,FALSE)=0,"",VLOOKUP(D9299,'Resources Final'!A:G,7,FALSE))</f>
        <v/>
      </c>
    </row>
    <row r="9300" spans="1:15" x14ac:dyDescent="0.2">
      <c r="A9300" s="11">
        <v>990</v>
      </c>
      <c r="B9300" s="11" t="str">
        <f t="shared" si="160"/>
        <v>Fred C. and Mary R. Koch Foundation_Morales, Sydney20152000</v>
      </c>
      <c r="C9300" s="11" t="s">
        <v>4161</v>
      </c>
      <c r="D9300" s="11" t="s">
        <v>2524</v>
      </c>
      <c r="E9300" s="11" t="s">
        <v>2524</v>
      </c>
      <c r="F9300" s="4">
        <v>2000</v>
      </c>
      <c r="G9300" s="3">
        <v>2015</v>
      </c>
      <c r="H9300" s="3" t="s">
        <v>21</v>
      </c>
      <c r="I9300" s="12" t="s">
        <v>4162</v>
      </c>
      <c r="J9300" s="3">
        <v>227</v>
      </c>
      <c r="K9300" s="3" t="str">
        <f>IF(VLOOKUP(D9300,'Resources Final'!A:C,3,FALSE)=0,"",VLOOKUP(D9300,'Resources Final'!A:C,3,FALSE))</f>
        <v>Y</v>
      </c>
      <c r="L9300" s="3" t="str">
        <f>IF(VLOOKUP(D9300,'Resources Final'!A:D,4,FALSE)=0,"",VLOOKUP(D9300,'Resources Final'!A:D,4,FALSE))</f>
        <v/>
      </c>
      <c r="M9300" s="3" t="str">
        <f>IF(VLOOKUP(D9300,'Resources Final'!A:E,5,FALSE)=0,"",VLOOKUP(D9300,'Resources Final'!A:E,5,FALSE))</f>
        <v/>
      </c>
      <c r="N9300" s="7" t="str">
        <f>IF(VLOOKUP(D9300,'Resources Final'!A:F,6,FALSE)=0,"",VLOOKUP(D9300,'Resources Final'!A:F,6,FALSE))</f>
        <v/>
      </c>
      <c r="O9300" s="3" t="str">
        <f>IF(VLOOKUP(D9300,'Resources Final'!A:G,7,FALSE)=0,"",VLOOKUP(D9300,'Resources Final'!A:G,7,FALSE))</f>
        <v/>
      </c>
    </row>
    <row r="9301" spans="1:15" x14ac:dyDescent="0.2">
      <c r="A9301" s="11">
        <v>990</v>
      </c>
      <c r="B9301" s="11" t="str">
        <f t="shared" si="160"/>
        <v>Fred C. and Mary R. Koch Foundation_Isbell, Taylor20152000</v>
      </c>
      <c r="C9301" s="11" t="s">
        <v>4161</v>
      </c>
      <c r="D9301" s="11" t="s">
        <v>1718</v>
      </c>
      <c r="E9301" s="11" t="s">
        <v>1718</v>
      </c>
      <c r="F9301" s="4">
        <v>2000</v>
      </c>
      <c r="G9301" s="3">
        <v>2015</v>
      </c>
      <c r="H9301" s="3" t="s">
        <v>21</v>
      </c>
      <c r="I9301" s="12" t="s">
        <v>4162</v>
      </c>
      <c r="J9301" s="3">
        <v>228</v>
      </c>
      <c r="K9301" s="3" t="str">
        <f>IF(VLOOKUP(D9301,'Resources Final'!A:C,3,FALSE)=0,"",VLOOKUP(D9301,'Resources Final'!A:C,3,FALSE))</f>
        <v>Y</v>
      </c>
      <c r="L9301" s="3" t="str">
        <f>IF(VLOOKUP(D9301,'Resources Final'!A:D,4,FALSE)=0,"",VLOOKUP(D9301,'Resources Final'!A:D,4,FALSE))</f>
        <v/>
      </c>
      <c r="M9301" s="3" t="str">
        <f>IF(VLOOKUP(D9301,'Resources Final'!A:E,5,FALSE)=0,"",VLOOKUP(D9301,'Resources Final'!A:E,5,FALSE))</f>
        <v/>
      </c>
      <c r="N9301" s="7" t="str">
        <f>IF(VLOOKUP(D9301,'Resources Final'!A:F,6,FALSE)=0,"",VLOOKUP(D9301,'Resources Final'!A:F,6,FALSE))</f>
        <v/>
      </c>
      <c r="O9301" s="3" t="str">
        <f>IF(VLOOKUP(D9301,'Resources Final'!A:G,7,FALSE)=0,"",VLOOKUP(D9301,'Resources Final'!A:G,7,FALSE))</f>
        <v/>
      </c>
    </row>
    <row r="9302" spans="1:15" x14ac:dyDescent="0.2">
      <c r="A9302" s="11">
        <v>990</v>
      </c>
      <c r="B9302" s="11" t="str">
        <f t="shared" si="160"/>
        <v>Fred C. and Mary R. Koch Foundation_Clavelli, Thomas20152000</v>
      </c>
      <c r="C9302" s="11" t="s">
        <v>4161</v>
      </c>
      <c r="D9302" s="11" t="s">
        <v>751</v>
      </c>
      <c r="E9302" s="11" t="s">
        <v>751</v>
      </c>
      <c r="F9302" s="4">
        <v>2000</v>
      </c>
      <c r="G9302" s="3">
        <v>2015</v>
      </c>
      <c r="H9302" s="3" t="s">
        <v>21</v>
      </c>
      <c r="I9302" s="12" t="s">
        <v>4162</v>
      </c>
      <c r="J9302" s="3">
        <v>229</v>
      </c>
      <c r="K9302" s="3" t="str">
        <f>IF(VLOOKUP(D9302,'Resources Final'!A:C,3,FALSE)=0,"",VLOOKUP(D9302,'Resources Final'!A:C,3,FALSE))</f>
        <v>Y</v>
      </c>
      <c r="L9302" s="3" t="str">
        <f>IF(VLOOKUP(D9302,'Resources Final'!A:D,4,FALSE)=0,"",VLOOKUP(D9302,'Resources Final'!A:D,4,FALSE))</f>
        <v/>
      </c>
      <c r="M9302" s="3" t="str">
        <f>IF(VLOOKUP(D9302,'Resources Final'!A:E,5,FALSE)=0,"",VLOOKUP(D9302,'Resources Final'!A:E,5,FALSE))</f>
        <v/>
      </c>
      <c r="N9302" s="7" t="str">
        <f>IF(VLOOKUP(D9302,'Resources Final'!A:F,6,FALSE)=0,"",VLOOKUP(D9302,'Resources Final'!A:F,6,FALSE))</f>
        <v/>
      </c>
      <c r="O9302" s="3" t="str">
        <f>IF(VLOOKUP(D9302,'Resources Final'!A:G,7,FALSE)=0,"",VLOOKUP(D9302,'Resources Final'!A:G,7,FALSE))</f>
        <v/>
      </c>
    </row>
    <row r="9303" spans="1:15" x14ac:dyDescent="0.2">
      <c r="A9303" s="11">
        <v>990</v>
      </c>
      <c r="B9303" s="11" t="str">
        <f t="shared" si="160"/>
        <v>Fred C. and Mary R. Koch Foundation_Benes, Tori20152000</v>
      </c>
      <c r="C9303" s="11" t="s">
        <v>4161</v>
      </c>
      <c r="D9303" s="11" t="s">
        <v>397</v>
      </c>
      <c r="E9303" s="11" t="s">
        <v>397</v>
      </c>
      <c r="F9303" s="4">
        <v>2000</v>
      </c>
      <c r="G9303" s="3">
        <v>2015</v>
      </c>
      <c r="H9303" s="3" t="s">
        <v>21</v>
      </c>
      <c r="I9303" s="12" t="s">
        <v>4162</v>
      </c>
      <c r="J9303" s="3">
        <v>230</v>
      </c>
      <c r="K9303" s="3" t="str">
        <f>IF(VLOOKUP(D9303,'Resources Final'!A:C,3,FALSE)=0,"",VLOOKUP(D9303,'Resources Final'!A:C,3,FALSE))</f>
        <v>Y</v>
      </c>
      <c r="L9303" s="3" t="str">
        <f>IF(VLOOKUP(D9303,'Resources Final'!A:D,4,FALSE)=0,"",VLOOKUP(D9303,'Resources Final'!A:D,4,FALSE))</f>
        <v/>
      </c>
      <c r="M9303" s="3" t="str">
        <f>IF(VLOOKUP(D9303,'Resources Final'!A:E,5,FALSE)=0,"",VLOOKUP(D9303,'Resources Final'!A:E,5,FALSE))</f>
        <v/>
      </c>
      <c r="N9303" s="7" t="str">
        <f>IF(VLOOKUP(D9303,'Resources Final'!A:F,6,FALSE)=0,"",VLOOKUP(D9303,'Resources Final'!A:F,6,FALSE))</f>
        <v/>
      </c>
      <c r="O9303" s="3" t="str">
        <f>IF(VLOOKUP(D9303,'Resources Final'!A:G,7,FALSE)=0,"",VLOOKUP(D9303,'Resources Final'!A:G,7,FALSE))</f>
        <v/>
      </c>
    </row>
    <row r="9304" spans="1:15" x14ac:dyDescent="0.2">
      <c r="A9304" s="11">
        <v>990</v>
      </c>
      <c r="B9304" s="11" t="str">
        <f t="shared" si="160"/>
        <v>Fred C. and Mary R. Koch Foundation_Mock, Tori20152000</v>
      </c>
      <c r="C9304" s="11" t="s">
        <v>4161</v>
      </c>
      <c r="D9304" s="11" t="s">
        <v>2499</v>
      </c>
      <c r="E9304" s="11" t="s">
        <v>2499</v>
      </c>
      <c r="F9304" s="4">
        <v>2000</v>
      </c>
      <c r="G9304" s="3">
        <v>2015</v>
      </c>
      <c r="H9304" s="3" t="s">
        <v>21</v>
      </c>
      <c r="I9304" s="12" t="s">
        <v>4162</v>
      </c>
      <c r="J9304" s="3">
        <v>231</v>
      </c>
      <c r="K9304" s="3" t="str">
        <f>IF(VLOOKUP(D9304,'Resources Final'!A:C,3,FALSE)=0,"",VLOOKUP(D9304,'Resources Final'!A:C,3,FALSE))</f>
        <v>Y</v>
      </c>
      <c r="L9304" s="3" t="str">
        <f>IF(VLOOKUP(D9304,'Resources Final'!A:D,4,FALSE)=0,"",VLOOKUP(D9304,'Resources Final'!A:D,4,FALSE))</f>
        <v/>
      </c>
      <c r="M9304" s="3" t="str">
        <f>IF(VLOOKUP(D9304,'Resources Final'!A:E,5,FALSE)=0,"",VLOOKUP(D9304,'Resources Final'!A:E,5,FALSE))</f>
        <v/>
      </c>
      <c r="N9304" s="7" t="str">
        <f>IF(VLOOKUP(D9304,'Resources Final'!A:F,6,FALSE)=0,"",VLOOKUP(D9304,'Resources Final'!A:F,6,FALSE))</f>
        <v/>
      </c>
      <c r="O9304" s="3" t="str">
        <f>IF(VLOOKUP(D9304,'Resources Final'!A:G,7,FALSE)=0,"",VLOOKUP(D9304,'Resources Final'!A:G,7,FALSE))</f>
        <v/>
      </c>
    </row>
    <row r="9305" spans="1:15" x14ac:dyDescent="0.2">
      <c r="A9305" s="11">
        <v>990</v>
      </c>
      <c r="B9305" s="11" t="str">
        <f t="shared" si="160"/>
        <v>Fred C. and Mary R. Koch Foundation_Edwards, Trenton20152000</v>
      </c>
      <c r="C9305" s="11" t="s">
        <v>4161</v>
      </c>
      <c r="D9305" s="11" t="s">
        <v>1112</v>
      </c>
      <c r="E9305" s="11" t="s">
        <v>1112</v>
      </c>
      <c r="F9305" s="4">
        <v>2000</v>
      </c>
      <c r="G9305" s="3">
        <v>2015</v>
      </c>
      <c r="H9305" s="3" t="s">
        <v>21</v>
      </c>
      <c r="I9305" s="12" t="s">
        <v>4162</v>
      </c>
      <c r="J9305" s="3">
        <v>232</v>
      </c>
      <c r="K9305" s="3" t="str">
        <f>IF(VLOOKUP(D9305,'Resources Final'!A:C,3,FALSE)=0,"",VLOOKUP(D9305,'Resources Final'!A:C,3,FALSE))</f>
        <v>Y</v>
      </c>
      <c r="L9305" s="3" t="str">
        <f>IF(VLOOKUP(D9305,'Resources Final'!A:D,4,FALSE)=0,"",VLOOKUP(D9305,'Resources Final'!A:D,4,FALSE))</f>
        <v/>
      </c>
      <c r="M9305" s="3" t="str">
        <f>IF(VLOOKUP(D9305,'Resources Final'!A:E,5,FALSE)=0,"",VLOOKUP(D9305,'Resources Final'!A:E,5,FALSE))</f>
        <v/>
      </c>
      <c r="N9305" s="7" t="str">
        <f>IF(VLOOKUP(D9305,'Resources Final'!A:F,6,FALSE)=0,"",VLOOKUP(D9305,'Resources Final'!A:F,6,FALSE))</f>
        <v/>
      </c>
      <c r="O9305" s="3" t="str">
        <f>IF(VLOOKUP(D9305,'Resources Final'!A:G,7,FALSE)=0,"",VLOOKUP(D9305,'Resources Final'!A:G,7,FALSE))</f>
        <v/>
      </c>
    </row>
    <row r="9306" spans="1:15" x14ac:dyDescent="0.2">
      <c r="A9306" s="11">
        <v>990</v>
      </c>
      <c r="B9306" s="11" t="str">
        <f t="shared" si="160"/>
        <v>Fred C. and Mary R. Koch Foundation_Flamini, Trevor20152000</v>
      </c>
      <c r="C9306" s="11" t="s">
        <v>4161</v>
      </c>
      <c r="D9306" s="11" t="s">
        <v>1220</v>
      </c>
      <c r="E9306" s="11" t="s">
        <v>1220</v>
      </c>
      <c r="F9306" s="4">
        <v>2000</v>
      </c>
      <c r="G9306" s="3">
        <v>2015</v>
      </c>
      <c r="H9306" s="3" t="s">
        <v>21</v>
      </c>
      <c r="I9306" s="12" t="s">
        <v>4162</v>
      </c>
      <c r="J9306" s="3">
        <v>233</v>
      </c>
      <c r="K9306" s="3" t="str">
        <f>IF(VLOOKUP(D9306,'Resources Final'!A:C,3,FALSE)=0,"",VLOOKUP(D9306,'Resources Final'!A:C,3,FALSE))</f>
        <v>Y</v>
      </c>
      <c r="L9306" s="3" t="str">
        <f>IF(VLOOKUP(D9306,'Resources Final'!A:D,4,FALSE)=0,"",VLOOKUP(D9306,'Resources Final'!A:D,4,FALSE))</f>
        <v/>
      </c>
      <c r="M9306" s="3" t="str">
        <f>IF(VLOOKUP(D9306,'Resources Final'!A:E,5,FALSE)=0,"",VLOOKUP(D9306,'Resources Final'!A:E,5,FALSE))</f>
        <v/>
      </c>
      <c r="N9306" s="7" t="str">
        <f>IF(VLOOKUP(D9306,'Resources Final'!A:F,6,FALSE)=0,"",VLOOKUP(D9306,'Resources Final'!A:F,6,FALSE))</f>
        <v/>
      </c>
      <c r="O9306" s="3" t="str">
        <f>IF(VLOOKUP(D9306,'Resources Final'!A:G,7,FALSE)=0,"",VLOOKUP(D9306,'Resources Final'!A:G,7,FALSE))</f>
        <v/>
      </c>
    </row>
    <row r="9307" spans="1:15" x14ac:dyDescent="0.2">
      <c r="A9307" s="11">
        <v>990</v>
      </c>
      <c r="B9307" s="11" t="str">
        <f t="shared" si="160"/>
        <v>Fred C. and Mary R. Koch Foundation_Cox, Utah20152000</v>
      </c>
      <c r="C9307" s="11" t="s">
        <v>4161</v>
      </c>
      <c r="D9307" s="11" t="s">
        <v>863</v>
      </c>
      <c r="E9307" s="11" t="s">
        <v>863</v>
      </c>
      <c r="F9307" s="4">
        <v>2000</v>
      </c>
      <c r="G9307" s="3">
        <v>2015</v>
      </c>
      <c r="H9307" s="3" t="s">
        <v>21</v>
      </c>
      <c r="I9307" s="12" t="s">
        <v>4162</v>
      </c>
      <c r="J9307" s="3">
        <v>234</v>
      </c>
      <c r="K9307" s="3" t="str">
        <f>IF(VLOOKUP(D9307,'Resources Final'!A:C,3,FALSE)=0,"",VLOOKUP(D9307,'Resources Final'!A:C,3,FALSE))</f>
        <v>Y</v>
      </c>
      <c r="L9307" s="3" t="str">
        <f>IF(VLOOKUP(D9307,'Resources Final'!A:D,4,FALSE)=0,"",VLOOKUP(D9307,'Resources Final'!A:D,4,FALSE))</f>
        <v/>
      </c>
      <c r="M9307" s="3" t="str">
        <f>IF(VLOOKUP(D9307,'Resources Final'!A:E,5,FALSE)=0,"",VLOOKUP(D9307,'Resources Final'!A:E,5,FALSE))</f>
        <v/>
      </c>
      <c r="N9307" s="7" t="str">
        <f>IF(VLOOKUP(D9307,'Resources Final'!A:F,6,FALSE)=0,"",VLOOKUP(D9307,'Resources Final'!A:F,6,FALSE))</f>
        <v/>
      </c>
      <c r="O9307" s="3" t="str">
        <f>IF(VLOOKUP(D9307,'Resources Final'!A:G,7,FALSE)=0,"",VLOOKUP(D9307,'Resources Final'!A:G,7,FALSE))</f>
        <v/>
      </c>
    </row>
    <row r="9308" spans="1:15" x14ac:dyDescent="0.2">
      <c r="A9308" s="11">
        <v>990</v>
      </c>
      <c r="B9308" s="11" t="str">
        <f t="shared" si="160"/>
        <v>Fred C. and Mary R. Koch Foundation_Belcher, Wallis20152000</v>
      </c>
      <c r="C9308" s="11" t="s">
        <v>4161</v>
      </c>
      <c r="D9308" s="11" t="s">
        <v>388</v>
      </c>
      <c r="E9308" s="11" t="s">
        <v>388</v>
      </c>
      <c r="F9308" s="4">
        <v>2000</v>
      </c>
      <c r="G9308" s="3">
        <v>2015</v>
      </c>
      <c r="H9308" s="3" t="s">
        <v>21</v>
      </c>
      <c r="I9308" s="12" t="s">
        <v>4162</v>
      </c>
      <c r="J9308" s="3">
        <v>235</v>
      </c>
      <c r="K9308" s="3" t="str">
        <f>IF(VLOOKUP(D9308,'Resources Final'!A:C,3,FALSE)=0,"",VLOOKUP(D9308,'Resources Final'!A:C,3,FALSE))</f>
        <v>Y</v>
      </c>
      <c r="L9308" s="3" t="str">
        <f>IF(VLOOKUP(D9308,'Resources Final'!A:D,4,FALSE)=0,"",VLOOKUP(D9308,'Resources Final'!A:D,4,FALSE))</f>
        <v/>
      </c>
      <c r="M9308" s="3" t="str">
        <f>IF(VLOOKUP(D9308,'Resources Final'!A:E,5,FALSE)=0,"",VLOOKUP(D9308,'Resources Final'!A:E,5,FALSE))</f>
        <v/>
      </c>
      <c r="N9308" s="7" t="str">
        <f>IF(VLOOKUP(D9308,'Resources Final'!A:F,6,FALSE)=0,"",VLOOKUP(D9308,'Resources Final'!A:F,6,FALSE))</f>
        <v/>
      </c>
      <c r="O9308" s="3" t="str">
        <f>IF(VLOOKUP(D9308,'Resources Final'!A:G,7,FALSE)=0,"",VLOOKUP(D9308,'Resources Final'!A:G,7,FALSE))</f>
        <v/>
      </c>
    </row>
    <row r="9309" spans="1:15" x14ac:dyDescent="0.2">
      <c r="A9309" s="11">
        <v>990</v>
      </c>
      <c r="B9309" s="11" t="str">
        <f t="shared" si="160"/>
        <v>Fred C. and Mary R. Koch Foundation_Xia Yin, Yue20152000</v>
      </c>
      <c r="C9309" s="11" t="s">
        <v>4161</v>
      </c>
      <c r="D9309" s="11" t="s">
        <v>4095</v>
      </c>
      <c r="E9309" s="11" t="s">
        <v>4095</v>
      </c>
      <c r="F9309" s="4">
        <v>2000</v>
      </c>
      <c r="G9309" s="3">
        <v>2015</v>
      </c>
      <c r="H9309" s="3" t="s">
        <v>21</v>
      </c>
      <c r="I9309" s="12" t="s">
        <v>4162</v>
      </c>
      <c r="J9309" s="3">
        <v>236</v>
      </c>
      <c r="K9309" s="3" t="str">
        <f>IF(VLOOKUP(D9309,'Resources Final'!A:C,3,FALSE)=0,"",VLOOKUP(D9309,'Resources Final'!A:C,3,FALSE))</f>
        <v>Y</v>
      </c>
      <c r="L9309" s="3" t="str">
        <f>IF(VLOOKUP(D9309,'Resources Final'!A:D,4,FALSE)=0,"",VLOOKUP(D9309,'Resources Final'!A:D,4,FALSE))</f>
        <v/>
      </c>
      <c r="M9309" s="3" t="str">
        <f>IF(VLOOKUP(D9309,'Resources Final'!A:E,5,FALSE)=0,"",VLOOKUP(D9309,'Resources Final'!A:E,5,FALSE))</f>
        <v/>
      </c>
      <c r="N9309" s="7" t="str">
        <f>IF(VLOOKUP(D9309,'Resources Final'!A:F,6,FALSE)=0,"",VLOOKUP(D9309,'Resources Final'!A:F,6,FALSE))</f>
        <v/>
      </c>
      <c r="O9309" s="3" t="str">
        <f>IF(VLOOKUP(D9309,'Resources Final'!A:G,7,FALSE)=0,"",VLOOKUP(D9309,'Resources Final'!A:G,7,FALSE))</f>
        <v/>
      </c>
    </row>
    <row r="9310" spans="1:15" x14ac:dyDescent="0.2">
      <c r="A9310" s="11">
        <v>990</v>
      </c>
      <c r="B9310" s="11" t="str">
        <f t="shared" si="160"/>
        <v>Fred C. and Mary R. Koch Foundation_Creevan, Zachary20152000</v>
      </c>
      <c r="C9310" s="11" t="s">
        <v>4161</v>
      </c>
      <c r="D9310" s="11" t="s">
        <v>869</v>
      </c>
      <c r="E9310" s="11" t="s">
        <v>869</v>
      </c>
      <c r="F9310" s="4">
        <v>2000</v>
      </c>
      <c r="G9310" s="3">
        <v>2015</v>
      </c>
      <c r="H9310" s="3" t="s">
        <v>21</v>
      </c>
      <c r="I9310" s="12" t="s">
        <v>4162</v>
      </c>
      <c r="J9310" s="3">
        <v>237</v>
      </c>
      <c r="K9310" s="3" t="str">
        <f>IF(VLOOKUP(D9310,'Resources Final'!A:C,3,FALSE)=0,"",VLOOKUP(D9310,'Resources Final'!A:C,3,FALSE))</f>
        <v>Y</v>
      </c>
      <c r="L9310" s="3" t="str">
        <f>IF(VLOOKUP(D9310,'Resources Final'!A:D,4,FALSE)=0,"",VLOOKUP(D9310,'Resources Final'!A:D,4,FALSE))</f>
        <v/>
      </c>
      <c r="M9310" s="3" t="str">
        <f>IF(VLOOKUP(D9310,'Resources Final'!A:E,5,FALSE)=0,"",VLOOKUP(D9310,'Resources Final'!A:E,5,FALSE))</f>
        <v/>
      </c>
      <c r="N9310" s="7" t="str">
        <f>IF(VLOOKUP(D9310,'Resources Final'!A:F,6,FALSE)=0,"",VLOOKUP(D9310,'Resources Final'!A:F,6,FALSE))</f>
        <v/>
      </c>
      <c r="O9310" s="3" t="str">
        <f>IF(VLOOKUP(D9310,'Resources Final'!A:G,7,FALSE)=0,"",VLOOKUP(D9310,'Resources Final'!A:G,7,FALSE))</f>
        <v/>
      </c>
    </row>
    <row r="9311" spans="1:15" x14ac:dyDescent="0.2">
      <c r="A9311" s="11">
        <v>990</v>
      </c>
      <c r="B9311" s="11" t="str">
        <f t="shared" si="160"/>
        <v>Fred C. and Mary R. Koch Foundation_Tao, Zoe20152000</v>
      </c>
      <c r="C9311" s="11" t="s">
        <v>4161</v>
      </c>
      <c r="D9311" s="11" t="s">
        <v>3527</v>
      </c>
      <c r="E9311" s="11" t="s">
        <v>3527</v>
      </c>
      <c r="F9311" s="4">
        <v>2000</v>
      </c>
      <c r="G9311" s="3">
        <v>2015</v>
      </c>
      <c r="H9311" s="3" t="s">
        <v>21</v>
      </c>
      <c r="I9311" s="12" t="s">
        <v>4162</v>
      </c>
      <c r="J9311" s="3">
        <v>238</v>
      </c>
      <c r="K9311" s="3" t="str">
        <f>IF(VLOOKUP(D9311,'Resources Final'!A:C,3,FALSE)=0,"",VLOOKUP(D9311,'Resources Final'!A:C,3,FALSE))</f>
        <v>Y</v>
      </c>
      <c r="L9311" s="3" t="str">
        <f>IF(VLOOKUP(D9311,'Resources Final'!A:D,4,FALSE)=0,"",VLOOKUP(D9311,'Resources Final'!A:D,4,FALSE))</f>
        <v/>
      </c>
      <c r="M9311" s="3" t="str">
        <f>IF(VLOOKUP(D9311,'Resources Final'!A:E,5,FALSE)=0,"",VLOOKUP(D9311,'Resources Final'!A:E,5,FALSE))</f>
        <v/>
      </c>
      <c r="N9311" s="7" t="str">
        <f>IF(VLOOKUP(D9311,'Resources Final'!A:F,6,FALSE)=0,"",VLOOKUP(D9311,'Resources Final'!A:F,6,FALSE))</f>
        <v/>
      </c>
      <c r="O9311" s="3" t="str">
        <f>IF(VLOOKUP(D9311,'Resources Final'!A:G,7,FALSE)=0,"",VLOOKUP(D9311,'Resources Final'!A:G,7,FALSE))</f>
        <v/>
      </c>
    </row>
    <row r="9312" spans="1:15" x14ac:dyDescent="0.2">
      <c r="A9312" s="11">
        <v>990</v>
      </c>
      <c r="B9312" s="11" t="str">
        <f t="shared" si="160"/>
        <v>Fred C. and Mary R. Koch Foundation_Allen House Foundation2016250000</v>
      </c>
      <c r="C9312" s="11" t="s">
        <v>4161</v>
      </c>
      <c r="D9312" s="11" t="s">
        <v>155</v>
      </c>
      <c r="E9312" s="11" t="s">
        <v>155</v>
      </c>
      <c r="F9312" s="4">
        <v>250000</v>
      </c>
      <c r="G9312" s="3">
        <v>2016</v>
      </c>
      <c r="H9312" s="3" t="s">
        <v>21</v>
      </c>
      <c r="I9312" s="12"/>
      <c r="J9312" s="3">
        <v>1</v>
      </c>
      <c r="K9312" s="3" t="str">
        <f>IF(VLOOKUP(D9312,'Resources Final'!A:C,3,FALSE)=0,"",VLOOKUP(D9312,'Resources Final'!A:C,3,FALSE))</f>
        <v/>
      </c>
      <c r="L9312" s="3" t="str">
        <f>IF(VLOOKUP(D9312,'Resources Final'!A:D,4,FALSE)=0,"",VLOOKUP(D9312,'Resources Final'!A:D,4,FALSE))</f>
        <v/>
      </c>
      <c r="M9312" s="3" t="str">
        <f>IF(VLOOKUP(D9312,'Resources Final'!A:E,5,FALSE)=0,"",VLOOKUP(D9312,'Resources Final'!A:E,5,FALSE))</f>
        <v>N</v>
      </c>
      <c r="N9312" s="7" t="str">
        <f>IF(VLOOKUP(D9312,'Resources Final'!A:F,6,FALSE)=0,"",VLOOKUP(D9312,'Resources Final'!A:F,6,FALSE))</f>
        <v/>
      </c>
      <c r="O9312" s="3" t="str">
        <f>IF(VLOOKUP(D9312,'Resources Final'!A:G,7,FALSE)=0,"",VLOOKUP(D9312,'Resources Final'!A:G,7,FALSE))</f>
        <v/>
      </c>
    </row>
    <row r="9313" spans="1:15" x14ac:dyDescent="0.2">
      <c r="A9313" s="11">
        <v>990</v>
      </c>
      <c r="B9313" s="11" t="str">
        <f t="shared" si="160"/>
        <v>Fred C. and Mary R. Koch Foundation_Benedictine College201616000</v>
      </c>
      <c r="C9313" s="11" t="s">
        <v>4161</v>
      </c>
      <c r="D9313" s="11" t="s">
        <v>395</v>
      </c>
      <c r="E9313" s="11" t="s">
        <v>395</v>
      </c>
      <c r="F9313" s="4">
        <v>16000</v>
      </c>
      <c r="G9313" s="3">
        <v>2016</v>
      </c>
      <c r="H9313" s="3" t="s">
        <v>21</v>
      </c>
      <c r="I9313" s="12"/>
      <c r="J9313" s="3">
        <v>2</v>
      </c>
      <c r="K9313" s="3" t="str">
        <f>IF(VLOOKUP(D9313,'Resources Final'!A:C,3,FALSE)=0,"",VLOOKUP(D9313,'Resources Final'!A:C,3,FALSE))</f>
        <v/>
      </c>
      <c r="L9313" s="3" t="str">
        <f>IF(VLOOKUP(D9313,'Resources Final'!A:D,4,FALSE)=0,"",VLOOKUP(D9313,'Resources Final'!A:D,4,FALSE))</f>
        <v>Y</v>
      </c>
      <c r="M9313" s="3" t="str">
        <f>IF(VLOOKUP(D9313,'Resources Final'!A:E,5,FALSE)=0,"",VLOOKUP(D9313,'Resources Final'!A:E,5,FALSE))</f>
        <v/>
      </c>
      <c r="N9313" s="7" t="str">
        <f>IF(VLOOKUP(D9313,'Resources Final'!A:F,6,FALSE)=0,"",VLOOKUP(D9313,'Resources Final'!A:F,6,FALSE))</f>
        <v/>
      </c>
      <c r="O9313" s="3" t="str">
        <f>IF(VLOOKUP(D9313,'Resources Final'!A:G,7,FALSE)=0,"",VLOOKUP(D9313,'Resources Final'!A:G,7,FALSE))</f>
        <v/>
      </c>
    </row>
    <row r="9314" spans="1:15" x14ac:dyDescent="0.2">
      <c r="A9314" s="11">
        <v>990</v>
      </c>
      <c r="B9314" s="11" t="str">
        <f t="shared" si="160"/>
        <v>Fred C. and Mary R. Koch Foundation_Bill of Rights Institute2016300000</v>
      </c>
      <c r="C9314" s="11" t="s">
        <v>4161</v>
      </c>
      <c r="D9314" s="11" t="s">
        <v>428</v>
      </c>
      <c r="E9314" s="11" t="s">
        <v>428</v>
      </c>
      <c r="F9314" s="4">
        <v>300000</v>
      </c>
      <c r="G9314" s="3">
        <v>2016</v>
      </c>
      <c r="H9314" s="3" t="s">
        <v>21</v>
      </c>
      <c r="I9314" s="12"/>
      <c r="J9314" s="3">
        <v>3</v>
      </c>
      <c r="K9314" s="3" t="str">
        <f>IF(VLOOKUP(D9314,'Resources Final'!A:C,3,FALSE)=0,"",VLOOKUP(D9314,'Resources Final'!A:C,3,FALSE))</f>
        <v/>
      </c>
      <c r="L9314" s="3" t="str">
        <f>IF(VLOOKUP(D9314,'Resources Final'!A:D,4,FALSE)=0,"",VLOOKUP(D9314,'Resources Final'!A:D,4,FALSE))</f>
        <v/>
      </c>
      <c r="M9314" s="3" t="str">
        <f>IF(VLOOKUP(D9314,'Resources Final'!A:E,5,FALSE)=0,"",VLOOKUP(D9314,'Resources Final'!A:E,5,FALSE))</f>
        <v/>
      </c>
      <c r="N9314" s="7" t="str">
        <f>IF(VLOOKUP(D9314,'Resources Final'!A:F,6,FALSE)=0,"",VLOOKUP(D9314,'Resources Final'!A:F,6,FALSE))</f>
        <v>https://www.sourcewatch.org/index.php/Bill_of_Rights_Institute</v>
      </c>
      <c r="O9314" s="3" t="str">
        <f>IF(VLOOKUP(D9314,'Resources Final'!A:G,7,FALSE)=0,"",VLOOKUP(D9314,'Resources Final'!A:G,7,FALSE))</f>
        <v>Sourcewatch</v>
      </c>
    </row>
    <row r="9315" spans="1:15" x14ac:dyDescent="0.2">
      <c r="A9315" s="11">
        <v>990</v>
      </c>
      <c r="B9315" s="11" t="str">
        <f t="shared" si="160"/>
        <v>Fred C. and Mary R. Koch Foundation_Chamber Music at the Barn20165000</v>
      </c>
      <c r="C9315" s="11" t="s">
        <v>4161</v>
      </c>
      <c r="D9315" s="11" t="s">
        <v>689</v>
      </c>
      <c r="E9315" s="11" t="s">
        <v>689</v>
      </c>
      <c r="F9315" s="4">
        <v>5000</v>
      </c>
      <c r="G9315" s="3">
        <v>2016</v>
      </c>
      <c r="H9315" s="3" t="s">
        <v>21</v>
      </c>
      <c r="I9315" s="12"/>
      <c r="J9315" s="3">
        <v>4</v>
      </c>
      <c r="K9315" s="3" t="str">
        <f>IF(VLOOKUP(D9315,'Resources Final'!A:C,3,FALSE)=0,"",VLOOKUP(D9315,'Resources Final'!A:C,3,FALSE))</f>
        <v/>
      </c>
      <c r="L9315" s="3" t="str">
        <f>IF(VLOOKUP(D9315,'Resources Final'!A:D,4,FALSE)=0,"",VLOOKUP(D9315,'Resources Final'!A:D,4,FALSE))</f>
        <v/>
      </c>
      <c r="M9315" s="3" t="str">
        <f>IF(VLOOKUP(D9315,'Resources Final'!A:E,5,FALSE)=0,"",VLOOKUP(D9315,'Resources Final'!A:E,5,FALSE))</f>
        <v>N</v>
      </c>
      <c r="N9315" s="7" t="str">
        <f>IF(VLOOKUP(D9315,'Resources Final'!A:F,6,FALSE)=0,"",VLOOKUP(D9315,'Resources Final'!A:F,6,FALSE))</f>
        <v/>
      </c>
      <c r="O9315" s="3" t="str">
        <f>IF(VLOOKUP(D9315,'Resources Final'!A:G,7,FALSE)=0,"",VLOOKUP(D9315,'Resources Final'!A:G,7,FALSE))</f>
        <v/>
      </c>
    </row>
    <row r="9316" spans="1:15" x14ac:dyDescent="0.2">
      <c r="A9316" s="11">
        <v>990</v>
      </c>
      <c r="B9316" s="11" t="str">
        <f t="shared" si="160"/>
        <v>Fred C. and Mary R. Koch Foundation_Communities in Schools201640000</v>
      </c>
      <c r="C9316" s="11" t="s">
        <v>4161</v>
      </c>
      <c r="D9316" s="11" t="s">
        <v>811</v>
      </c>
      <c r="E9316" s="11" t="s">
        <v>811</v>
      </c>
      <c r="F9316" s="4">
        <v>40000</v>
      </c>
      <c r="G9316" s="3">
        <v>2016</v>
      </c>
      <c r="H9316" s="3" t="s">
        <v>21</v>
      </c>
      <c r="I9316" s="12"/>
      <c r="J9316" s="3">
        <v>5</v>
      </c>
      <c r="K9316" s="3" t="str">
        <f>IF(VLOOKUP(D9316,'Resources Final'!A:C,3,FALSE)=0,"",VLOOKUP(D9316,'Resources Final'!A:C,3,FALSE))</f>
        <v/>
      </c>
      <c r="L9316" s="3" t="str">
        <f>IF(VLOOKUP(D9316,'Resources Final'!A:D,4,FALSE)=0,"",VLOOKUP(D9316,'Resources Final'!A:D,4,FALSE))</f>
        <v>Y</v>
      </c>
      <c r="M9316" s="3" t="str">
        <f>IF(VLOOKUP(D9316,'Resources Final'!A:E,5,FALSE)=0,"",VLOOKUP(D9316,'Resources Final'!A:E,5,FALSE))</f>
        <v/>
      </c>
      <c r="N9316" s="7" t="str">
        <f>IF(VLOOKUP(D9316,'Resources Final'!A:F,6,FALSE)=0,"",VLOOKUP(D9316,'Resources Final'!A:F,6,FALSE))</f>
        <v/>
      </c>
      <c r="O9316" s="3" t="str">
        <f>IF(VLOOKUP(D9316,'Resources Final'!A:G,7,FALSE)=0,"",VLOOKUP(D9316,'Resources Final'!A:G,7,FALSE))</f>
        <v/>
      </c>
    </row>
    <row r="9317" spans="1:15" x14ac:dyDescent="0.2">
      <c r="A9317" s="11">
        <v>990</v>
      </c>
      <c r="B9317" s="11" t="str">
        <f t="shared" si="160"/>
        <v>Fred C. and Mary R. Koch Foundation_Ellis Foundation201624000</v>
      </c>
      <c r="C9317" s="11" t="s">
        <v>4161</v>
      </c>
      <c r="D9317" s="11" t="s">
        <v>1124</v>
      </c>
      <c r="E9317" s="11" t="s">
        <v>1124</v>
      </c>
      <c r="F9317" s="4">
        <v>24000</v>
      </c>
      <c r="G9317" s="3">
        <v>2016</v>
      </c>
      <c r="H9317" s="3" t="s">
        <v>21</v>
      </c>
      <c r="I9317" s="12"/>
      <c r="J9317" s="3">
        <v>6</v>
      </c>
      <c r="K9317" s="3" t="str">
        <f>IF(VLOOKUP(D9317,'Resources Final'!A:C,3,FALSE)=0,"",VLOOKUP(D9317,'Resources Final'!A:C,3,FALSE))</f>
        <v/>
      </c>
      <c r="L9317" s="3" t="str">
        <f>IF(VLOOKUP(D9317,'Resources Final'!A:D,4,FALSE)=0,"",VLOOKUP(D9317,'Resources Final'!A:D,4,FALSE))</f>
        <v/>
      </c>
      <c r="M9317" s="3" t="str">
        <f>IF(VLOOKUP(D9317,'Resources Final'!A:E,5,FALSE)=0,"",VLOOKUP(D9317,'Resources Final'!A:E,5,FALSE))</f>
        <v/>
      </c>
      <c r="N9317" s="7" t="str">
        <f>IF(VLOOKUP(D9317,'Resources Final'!A:F,6,FALSE)=0,"",VLOOKUP(D9317,'Resources Final'!A:F,6,FALSE))</f>
        <v/>
      </c>
      <c r="O9317" s="3" t="str">
        <f>IF(VLOOKUP(D9317,'Resources Final'!A:G,7,FALSE)=0,"",VLOOKUP(D9317,'Resources Final'!A:G,7,FALSE))</f>
        <v/>
      </c>
    </row>
    <row r="9318" spans="1:15" x14ac:dyDescent="0.2">
      <c r="A9318" s="11">
        <v>990</v>
      </c>
      <c r="B9318" s="11" t="str">
        <f t="shared" si="160"/>
        <v>Fred C. and Mary R. Koch Foundation_Exploration Place2016150000</v>
      </c>
      <c r="C9318" s="11" t="s">
        <v>4161</v>
      </c>
      <c r="D9318" s="11" t="s">
        <v>1179</v>
      </c>
      <c r="E9318" s="11" t="s">
        <v>1179</v>
      </c>
      <c r="F9318" s="4">
        <v>150000</v>
      </c>
      <c r="G9318" s="3">
        <v>2016</v>
      </c>
      <c r="H9318" s="3" t="s">
        <v>21</v>
      </c>
      <c r="I9318" s="12"/>
      <c r="J9318" s="3">
        <v>7</v>
      </c>
      <c r="K9318" s="3" t="str">
        <f>IF(VLOOKUP(D9318,'Resources Final'!A:C,3,FALSE)=0,"",VLOOKUP(D9318,'Resources Final'!A:C,3,FALSE))</f>
        <v/>
      </c>
      <c r="L9318" s="3" t="str">
        <f>IF(VLOOKUP(D9318,'Resources Final'!A:D,4,FALSE)=0,"",VLOOKUP(D9318,'Resources Final'!A:D,4,FALSE))</f>
        <v/>
      </c>
      <c r="M9318" s="3" t="str">
        <f>IF(VLOOKUP(D9318,'Resources Final'!A:E,5,FALSE)=0,"",VLOOKUP(D9318,'Resources Final'!A:E,5,FALSE))</f>
        <v>N</v>
      </c>
      <c r="N9318" s="7" t="str">
        <f>IF(VLOOKUP(D9318,'Resources Final'!A:F,6,FALSE)=0,"",VLOOKUP(D9318,'Resources Final'!A:F,6,FALSE))</f>
        <v/>
      </c>
      <c r="O9318" s="3" t="str">
        <f>IF(VLOOKUP(D9318,'Resources Final'!A:G,7,FALSE)=0,"",VLOOKUP(D9318,'Resources Final'!A:G,7,FALSE))</f>
        <v/>
      </c>
    </row>
    <row r="9319" spans="1:15" x14ac:dyDescent="0.2">
      <c r="A9319" s="11">
        <v>990</v>
      </c>
      <c r="B9319" s="11" t="str">
        <f t="shared" si="160"/>
        <v>Fred C. and Mary R. Koch Foundation_Friends University201614000</v>
      </c>
      <c r="C9319" s="11" t="s">
        <v>4161</v>
      </c>
      <c r="D9319" s="11" t="s">
        <v>1306</v>
      </c>
      <c r="E9319" s="11" t="s">
        <v>1306</v>
      </c>
      <c r="F9319" s="4">
        <v>14000</v>
      </c>
      <c r="G9319" s="3">
        <v>2016</v>
      </c>
      <c r="H9319" s="3" t="s">
        <v>21</v>
      </c>
      <c r="I9319" s="12"/>
      <c r="J9319" s="3">
        <v>8</v>
      </c>
      <c r="K9319" s="3" t="str">
        <f>IF(VLOOKUP(D9319,'Resources Final'!A:C,3,FALSE)=0,"",VLOOKUP(D9319,'Resources Final'!A:C,3,FALSE))</f>
        <v/>
      </c>
      <c r="L9319" s="3" t="str">
        <f>IF(VLOOKUP(D9319,'Resources Final'!A:D,4,FALSE)=0,"",VLOOKUP(D9319,'Resources Final'!A:D,4,FALSE))</f>
        <v>Y</v>
      </c>
      <c r="M9319" s="3" t="str">
        <f>IF(VLOOKUP(D9319,'Resources Final'!A:E,5,FALSE)=0,"",VLOOKUP(D9319,'Resources Final'!A:E,5,FALSE))</f>
        <v/>
      </c>
      <c r="N9319" s="7" t="str">
        <f>IF(VLOOKUP(D9319,'Resources Final'!A:F,6,FALSE)=0,"",VLOOKUP(D9319,'Resources Final'!A:F,6,FALSE))</f>
        <v/>
      </c>
      <c r="O9319" s="3" t="str">
        <f>IF(VLOOKUP(D9319,'Resources Final'!A:G,7,FALSE)=0,"",VLOOKUP(D9319,'Resources Final'!A:G,7,FALSE))</f>
        <v/>
      </c>
    </row>
    <row r="9320" spans="1:15" x14ac:dyDescent="0.2">
      <c r="A9320" s="11">
        <v>990</v>
      </c>
      <c r="B9320" s="11" t="str">
        <f t="shared" si="160"/>
        <v>Fred C. and Mary R. Koch Foundation_Friends University201630000</v>
      </c>
      <c r="C9320" s="11" t="s">
        <v>4161</v>
      </c>
      <c r="D9320" s="11" t="s">
        <v>1306</v>
      </c>
      <c r="E9320" s="11" t="s">
        <v>1306</v>
      </c>
      <c r="F9320" s="4">
        <v>30000</v>
      </c>
      <c r="G9320" s="3">
        <v>2016</v>
      </c>
      <c r="H9320" s="3" t="s">
        <v>21</v>
      </c>
      <c r="I9320" s="12"/>
      <c r="J9320" s="3">
        <v>9</v>
      </c>
      <c r="K9320" s="3" t="str">
        <f>IF(VLOOKUP(D9320,'Resources Final'!A:C,3,FALSE)=0,"",VLOOKUP(D9320,'Resources Final'!A:C,3,FALSE))</f>
        <v/>
      </c>
      <c r="L9320" s="3" t="str">
        <f>IF(VLOOKUP(D9320,'Resources Final'!A:D,4,FALSE)=0,"",VLOOKUP(D9320,'Resources Final'!A:D,4,FALSE))</f>
        <v>Y</v>
      </c>
      <c r="M9320" s="3" t="str">
        <f>IF(VLOOKUP(D9320,'Resources Final'!A:E,5,FALSE)=0,"",VLOOKUP(D9320,'Resources Final'!A:E,5,FALSE))</f>
        <v/>
      </c>
      <c r="N9320" s="7" t="str">
        <f>IF(VLOOKUP(D9320,'Resources Final'!A:F,6,FALSE)=0,"",VLOOKUP(D9320,'Resources Final'!A:F,6,FALSE))</f>
        <v/>
      </c>
      <c r="O9320" s="3" t="str">
        <f>IF(VLOOKUP(D9320,'Resources Final'!A:G,7,FALSE)=0,"",VLOOKUP(D9320,'Resources Final'!A:G,7,FALSE))</f>
        <v/>
      </c>
    </row>
    <row r="9321" spans="1:15" x14ac:dyDescent="0.2">
      <c r="A9321" s="11">
        <v>990</v>
      </c>
      <c r="B9321" s="11" t="str">
        <f t="shared" si="160"/>
        <v>Fred C. and Mary R. Koch Foundation_Gilder Lehrman Institute of American History201695000</v>
      </c>
      <c r="C9321" s="11" t="s">
        <v>4161</v>
      </c>
      <c r="D9321" s="11" t="s">
        <v>1399</v>
      </c>
      <c r="E9321" s="11" t="s">
        <v>1399</v>
      </c>
      <c r="F9321" s="4">
        <v>95000</v>
      </c>
      <c r="G9321" s="3">
        <v>2016</v>
      </c>
      <c r="H9321" s="3" t="s">
        <v>21</v>
      </c>
      <c r="I9321" s="12"/>
      <c r="J9321" s="3">
        <v>10</v>
      </c>
      <c r="K9321" s="3" t="str">
        <f>IF(VLOOKUP(D9321,'Resources Final'!A:C,3,FALSE)=0,"",VLOOKUP(D9321,'Resources Final'!A:C,3,FALSE))</f>
        <v/>
      </c>
      <c r="L9321" s="3" t="str">
        <f>IF(VLOOKUP(D9321,'Resources Final'!A:D,4,FALSE)=0,"",VLOOKUP(D9321,'Resources Final'!A:D,4,FALSE))</f>
        <v/>
      </c>
      <c r="M9321" s="3" t="str">
        <f>IF(VLOOKUP(D9321,'Resources Final'!A:E,5,FALSE)=0,"",VLOOKUP(D9321,'Resources Final'!A:E,5,FALSE))</f>
        <v>N</v>
      </c>
      <c r="N9321" s="7" t="str">
        <f>IF(VLOOKUP(D9321,'Resources Final'!A:F,6,FALSE)=0,"",VLOOKUP(D9321,'Resources Final'!A:F,6,FALSE))</f>
        <v/>
      </c>
      <c r="O9321" s="3" t="str">
        <f>IF(VLOOKUP(D9321,'Resources Final'!A:G,7,FALSE)=0,"",VLOOKUP(D9321,'Resources Final'!A:G,7,FALSE))</f>
        <v/>
      </c>
    </row>
    <row r="9322" spans="1:15" x14ac:dyDescent="0.2">
      <c r="A9322" s="11">
        <v>990</v>
      </c>
      <c r="B9322" s="11" t="str">
        <f t="shared" si="160"/>
        <v>Fred C. and Mary R. Koch Foundation_Greater Wichita YMCA201625000</v>
      </c>
      <c r="C9322" s="11" t="s">
        <v>4161</v>
      </c>
      <c r="D9322" s="11" t="s">
        <v>1453</v>
      </c>
      <c r="E9322" s="11" t="s">
        <v>589</v>
      </c>
      <c r="F9322" s="4">
        <v>25000</v>
      </c>
      <c r="G9322" s="3">
        <v>2016</v>
      </c>
      <c r="H9322" s="3" t="s">
        <v>21</v>
      </c>
      <c r="I9322" s="12"/>
      <c r="J9322" s="3">
        <v>11</v>
      </c>
      <c r="K9322" s="3" t="str">
        <f>IF(VLOOKUP(D9322,'Resources Final'!A:C,3,FALSE)=0,"",VLOOKUP(D9322,'Resources Final'!A:C,3,FALSE))</f>
        <v/>
      </c>
      <c r="L9322" s="3" t="str">
        <f>IF(VLOOKUP(D9322,'Resources Final'!A:D,4,FALSE)=0,"",VLOOKUP(D9322,'Resources Final'!A:D,4,FALSE))</f>
        <v/>
      </c>
      <c r="M9322" s="3" t="str">
        <f>IF(VLOOKUP(D9322,'Resources Final'!A:E,5,FALSE)=0,"",VLOOKUP(D9322,'Resources Final'!A:E,5,FALSE))</f>
        <v>N</v>
      </c>
      <c r="N9322" s="7" t="str">
        <f>IF(VLOOKUP(D9322,'Resources Final'!A:F,6,FALSE)=0,"",VLOOKUP(D9322,'Resources Final'!A:F,6,FALSE))</f>
        <v/>
      </c>
      <c r="O9322" s="3" t="str">
        <f>IF(VLOOKUP(D9322,'Resources Final'!A:G,7,FALSE)=0,"",VLOOKUP(D9322,'Resources Final'!A:G,7,FALSE))</f>
        <v/>
      </c>
    </row>
    <row r="9323" spans="1:15" x14ac:dyDescent="0.2">
      <c r="A9323" s="11">
        <v>990</v>
      </c>
      <c r="B9323" s="11" t="str">
        <f t="shared" si="160"/>
        <v>Fred C. and Mary R. Koch Foundation_Kansas Council on Economic Education201615000</v>
      </c>
      <c r="C9323" s="11" t="s">
        <v>4161</v>
      </c>
      <c r="D9323" s="11" t="s">
        <v>1949</v>
      </c>
      <c r="E9323" s="11" t="s">
        <v>1949</v>
      </c>
      <c r="F9323" s="4">
        <v>15000</v>
      </c>
      <c r="G9323" s="3">
        <v>2016</v>
      </c>
      <c r="H9323" s="3" t="s">
        <v>21</v>
      </c>
      <c r="I9323" s="12"/>
      <c r="J9323" s="3">
        <v>12</v>
      </c>
      <c r="K9323" s="3" t="str">
        <f>IF(VLOOKUP(D9323,'Resources Final'!A:C,3,FALSE)=0,"",VLOOKUP(D9323,'Resources Final'!A:C,3,FALSE))</f>
        <v/>
      </c>
      <c r="L9323" s="3" t="str">
        <f>IF(VLOOKUP(D9323,'Resources Final'!A:D,4,FALSE)=0,"",VLOOKUP(D9323,'Resources Final'!A:D,4,FALSE))</f>
        <v/>
      </c>
      <c r="M9323" s="3" t="str">
        <f>IF(VLOOKUP(D9323,'Resources Final'!A:E,5,FALSE)=0,"",VLOOKUP(D9323,'Resources Final'!A:E,5,FALSE))</f>
        <v/>
      </c>
      <c r="N9323" s="7" t="str">
        <f>IF(VLOOKUP(D9323,'Resources Final'!A:F,6,FALSE)=0,"",VLOOKUP(D9323,'Resources Final'!A:F,6,FALSE))</f>
        <v/>
      </c>
      <c r="O9323" s="3" t="str">
        <f>IF(VLOOKUP(D9323,'Resources Final'!A:G,7,FALSE)=0,"",VLOOKUP(D9323,'Resources Final'!A:G,7,FALSE))</f>
        <v/>
      </c>
    </row>
    <row r="9324" spans="1:15" x14ac:dyDescent="0.2">
      <c r="A9324" s="11">
        <v>990</v>
      </c>
      <c r="B9324" s="11" t="str">
        <f t="shared" si="160"/>
        <v>Fred C. and Mary R. Koch Foundation_Kansas State University Foundation201645000</v>
      </c>
      <c r="C9324" s="11" t="s">
        <v>4161</v>
      </c>
      <c r="D9324" s="11" t="s">
        <v>1955</v>
      </c>
      <c r="E9324" s="11" t="s">
        <v>1954</v>
      </c>
      <c r="F9324" s="4">
        <v>45000</v>
      </c>
      <c r="G9324" s="3">
        <v>2016</v>
      </c>
      <c r="H9324" s="3" t="s">
        <v>21</v>
      </c>
      <c r="I9324" s="12"/>
      <c r="J9324" s="3">
        <v>13</v>
      </c>
      <c r="K9324" s="3" t="str">
        <f>IF(VLOOKUP(D9324,'Resources Final'!A:C,3,FALSE)=0,"",VLOOKUP(D9324,'Resources Final'!A:C,3,FALSE))</f>
        <v/>
      </c>
      <c r="L9324" s="3" t="str">
        <f>IF(VLOOKUP(D9324,'Resources Final'!A:D,4,FALSE)=0,"",VLOOKUP(D9324,'Resources Final'!A:D,4,FALSE))</f>
        <v>Y</v>
      </c>
      <c r="M9324" s="3" t="str">
        <f>IF(VLOOKUP(D9324,'Resources Final'!A:E,5,FALSE)=0,"",VLOOKUP(D9324,'Resources Final'!A:E,5,FALSE))</f>
        <v/>
      </c>
      <c r="N9324" s="7" t="str">
        <f>IF(VLOOKUP(D9324,'Resources Final'!A:F,6,FALSE)=0,"",VLOOKUP(D9324,'Resources Final'!A:F,6,FALSE))</f>
        <v/>
      </c>
      <c r="O9324" s="3" t="str">
        <f>IF(VLOOKUP(D9324,'Resources Final'!A:G,7,FALSE)=0,"",VLOOKUP(D9324,'Resources Final'!A:G,7,FALSE))</f>
        <v/>
      </c>
    </row>
    <row r="9325" spans="1:15" x14ac:dyDescent="0.2">
      <c r="A9325" s="11">
        <v>990</v>
      </c>
      <c r="B9325" s="11" t="str">
        <f t="shared" si="160"/>
        <v>Fred C. and Mary R. Koch Foundation_Kansas State University Foundation201622500</v>
      </c>
      <c r="C9325" s="11" t="s">
        <v>4161</v>
      </c>
      <c r="D9325" s="11" t="s">
        <v>1955</v>
      </c>
      <c r="E9325" s="11" t="s">
        <v>1954</v>
      </c>
      <c r="F9325" s="4">
        <v>22500</v>
      </c>
      <c r="G9325" s="3">
        <v>2016</v>
      </c>
      <c r="H9325" s="3" t="s">
        <v>21</v>
      </c>
      <c r="I9325" s="12"/>
      <c r="J9325" s="3">
        <v>14</v>
      </c>
      <c r="K9325" s="3" t="str">
        <f>IF(VLOOKUP(D9325,'Resources Final'!A:C,3,FALSE)=0,"",VLOOKUP(D9325,'Resources Final'!A:C,3,FALSE))</f>
        <v/>
      </c>
      <c r="L9325" s="3" t="str">
        <f>IF(VLOOKUP(D9325,'Resources Final'!A:D,4,FALSE)=0,"",VLOOKUP(D9325,'Resources Final'!A:D,4,FALSE))</f>
        <v>Y</v>
      </c>
      <c r="M9325" s="3" t="str">
        <f>IF(VLOOKUP(D9325,'Resources Final'!A:E,5,FALSE)=0,"",VLOOKUP(D9325,'Resources Final'!A:E,5,FALSE))</f>
        <v/>
      </c>
      <c r="N9325" s="7" t="str">
        <f>IF(VLOOKUP(D9325,'Resources Final'!A:F,6,FALSE)=0,"",VLOOKUP(D9325,'Resources Final'!A:F,6,FALSE))</f>
        <v/>
      </c>
      <c r="O9325" s="3" t="str">
        <f>IF(VLOOKUP(D9325,'Resources Final'!A:G,7,FALSE)=0,"",VLOOKUP(D9325,'Resources Final'!A:G,7,FALSE))</f>
        <v/>
      </c>
    </row>
    <row r="9326" spans="1:15" x14ac:dyDescent="0.2">
      <c r="A9326" s="11">
        <v>990</v>
      </c>
      <c r="B9326" s="11" t="str">
        <f t="shared" si="160"/>
        <v>Fred C. and Mary R. Koch Foundation_Koch Cultural Trust2016120000</v>
      </c>
      <c r="C9326" s="11" t="s">
        <v>4161</v>
      </c>
      <c r="D9326" s="11" t="s">
        <v>2015</v>
      </c>
      <c r="E9326" s="11" t="s">
        <v>2015</v>
      </c>
      <c r="F9326" s="4">
        <v>120000</v>
      </c>
      <c r="G9326" s="3">
        <v>2016</v>
      </c>
      <c r="H9326" s="3" t="s">
        <v>21</v>
      </c>
      <c r="I9326" s="12"/>
      <c r="J9326" s="3">
        <v>15</v>
      </c>
      <c r="K9326" s="3" t="str">
        <f>IF(VLOOKUP(D9326,'Resources Final'!A:C,3,FALSE)=0,"",VLOOKUP(D9326,'Resources Final'!A:C,3,FALSE))</f>
        <v/>
      </c>
      <c r="L9326" s="3" t="str">
        <f>IF(VLOOKUP(D9326,'Resources Final'!A:D,4,FALSE)=0,"",VLOOKUP(D9326,'Resources Final'!A:D,4,FALSE))</f>
        <v/>
      </c>
      <c r="M9326" s="3" t="str">
        <f>IF(VLOOKUP(D9326,'Resources Final'!A:E,5,FALSE)=0,"",VLOOKUP(D9326,'Resources Final'!A:E,5,FALSE))</f>
        <v/>
      </c>
      <c r="N9326" s="7" t="str">
        <f>IF(VLOOKUP(D9326,'Resources Final'!A:F,6,FALSE)=0,"",VLOOKUP(D9326,'Resources Final'!A:F,6,FALSE))</f>
        <v/>
      </c>
      <c r="O9326" s="3" t="str">
        <f>IF(VLOOKUP(D9326,'Resources Final'!A:G,7,FALSE)=0,"",VLOOKUP(D9326,'Resources Final'!A:G,7,FALSE))</f>
        <v/>
      </c>
    </row>
    <row r="9327" spans="1:15" x14ac:dyDescent="0.2">
      <c r="A9327" s="11">
        <v>990</v>
      </c>
      <c r="B9327" s="11" t="str">
        <f t="shared" si="160"/>
        <v>Fred C. and Mary R. Koch Foundation_Mark Arts20165000</v>
      </c>
      <c r="C9327" s="11" t="s">
        <v>4161</v>
      </c>
      <c r="D9327" s="11" t="s">
        <v>2328</v>
      </c>
      <c r="E9327" s="11" t="s">
        <v>2328</v>
      </c>
      <c r="F9327" s="4">
        <v>5000</v>
      </c>
      <c r="G9327" s="3">
        <v>2016</v>
      </c>
      <c r="H9327" s="3" t="s">
        <v>21</v>
      </c>
      <c r="I9327" s="12"/>
      <c r="J9327" s="3">
        <v>16</v>
      </c>
      <c r="K9327" s="3" t="str">
        <f>IF(VLOOKUP(D9327,'Resources Final'!A:C,3,FALSE)=0,"",VLOOKUP(D9327,'Resources Final'!A:C,3,FALSE))</f>
        <v/>
      </c>
      <c r="L9327" s="3" t="str">
        <f>IF(VLOOKUP(D9327,'Resources Final'!A:D,4,FALSE)=0,"",VLOOKUP(D9327,'Resources Final'!A:D,4,FALSE))</f>
        <v/>
      </c>
      <c r="M9327" s="3" t="str">
        <f>IF(VLOOKUP(D9327,'Resources Final'!A:E,5,FALSE)=0,"",VLOOKUP(D9327,'Resources Final'!A:E,5,FALSE))</f>
        <v>N</v>
      </c>
      <c r="N9327" s="7" t="str">
        <f>IF(VLOOKUP(D9327,'Resources Final'!A:F,6,FALSE)=0,"",VLOOKUP(D9327,'Resources Final'!A:F,6,FALSE))</f>
        <v/>
      </c>
      <c r="O9327" s="3" t="str">
        <f>IF(VLOOKUP(D9327,'Resources Final'!A:G,7,FALSE)=0,"",VLOOKUP(D9327,'Resources Final'!A:G,7,FALSE))</f>
        <v/>
      </c>
    </row>
    <row r="9328" spans="1:15" x14ac:dyDescent="0.2">
      <c r="A9328" s="11">
        <v>990</v>
      </c>
      <c r="B9328" s="11" t="str">
        <f t="shared" si="160"/>
        <v>Fred C. and Mary R. Koch Foundation_Mark Arts20162000000</v>
      </c>
      <c r="C9328" s="11" t="s">
        <v>4161</v>
      </c>
      <c r="D9328" s="11" t="s">
        <v>2328</v>
      </c>
      <c r="E9328" s="11" t="s">
        <v>2328</v>
      </c>
      <c r="F9328" s="4">
        <v>2000000</v>
      </c>
      <c r="G9328" s="3">
        <v>2016</v>
      </c>
      <c r="H9328" s="3" t="s">
        <v>21</v>
      </c>
      <c r="I9328" s="12"/>
      <c r="J9328" s="3">
        <v>17</v>
      </c>
      <c r="K9328" s="3" t="str">
        <f>IF(VLOOKUP(D9328,'Resources Final'!A:C,3,FALSE)=0,"",VLOOKUP(D9328,'Resources Final'!A:C,3,FALSE))</f>
        <v/>
      </c>
      <c r="L9328" s="3" t="str">
        <f>IF(VLOOKUP(D9328,'Resources Final'!A:D,4,FALSE)=0,"",VLOOKUP(D9328,'Resources Final'!A:D,4,FALSE))</f>
        <v/>
      </c>
      <c r="M9328" s="3" t="str">
        <f>IF(VLOOKUP(D9328,'Resources Final'!A:E,5,FALSE)=0,"",VLOOKUP(D9328,'Resources Final'!A:E,5,FALSE))</f>
        <v>N</v>
      </c>
      <c r="N9328" s="7" t="str">
        <f>IF(VLOOKUP(D9328,'Resources Final'!A:F,6,FALSE)=0,"",VLOOKUP(D9328,'Resources Final'!A:F,6,FALSE))</f>
        <v/>
      </c>
      <c r="O9328" s="3" t="str">
        <f>IF(VLOOKUP(D9328,'Resources Final'!A:G,7,FALSE)=0,"",VLOOKUP(D9328,'Resources Final'!A:G,7,FALSE))</f>
        <v/>
      </c>
    </row>
    <row r="9329" spans="1:15" x14ac:dyDescent="0.2">
      <c r="A9329" s="11">
        <v>990</v>
      </c>
      <c r="B9329" s="11" t="str">
        <f t="shared" si="160"/>
        <v>Fred C. and Mary R. Koch Foundation_Marshall County Arts Cooperative20162543</v>
      </c>
      <c r="C9329" s="11" t="s">
        <v>4161</v>
      </c>
      <c r="D9329" s="11" t="s">
        <v>2336</v>
      </c>
      <c r="E9329" s="11" t="s">
        <v>2336</v>
      </c>
      <c r="F9329" s="4">
        <v>2543</v>
      </c>
      <c r="G9329" s="3">
        <v>2016</v>
      </c>
      <c r="H9329" s="3" t="s">
        <v>21</v>
      </c>
      <c r="I9329" s="12"/>
      <c r="J9329" s="3">
        <v>18</v>
      </c>
      <c r="K9329" s="3" t="str">
        <f>IF(VLOOKUP(D9329,'Resources Final'!A:C,3,FALSE)=0,"",VLOOKUP(D9329,'Resources Final'!A:C,3,FALSE))</f>
        <v/>
      </c>
      <c r="L9329" s="3" t="str">
        <f>IF(VLOOKUP(D9329,'Resources Final'!A:D,4,FALSE)=0,"",VLOOKUP(D9329,'Resources Final'!A:D,4,FALSE))</f>
        <v/>
      </c>
      <c r="M9329" s="3" t="str">
        <f>IF(VLOOKUP(D9329,'Resources Final'!A:E,5,FALSE)=0,"",VLOOKUP(D9329,'Resources Final'!A:E,5,FALSE))</f>
        <v>N</v>
      </c>
      <c r="N9329" s="7" t="str">
        <f>IF(VLOOKUP(D9329,'Resources Final'!A:F,6,FALSE)=0,"",VLOOKUP(D9329,'Resources Final'!A:F,6,FALSE))</f>
        <v/>
      </c>
      <c r="O9329" s="3" t="str">
        <f>IF(VLOOKUP(D9329,'Resources Final'!A:G,7,FALSE)=0,"",VLOOKUP(D9329,'Resources Final'!A:G,7,FALSE))</f>
        <v/>
      </c>
    </row>
    <row r="9330" spans="1:15" x14ac:dyDescent="0.2">
      <c r="A9330" s="11">
        <v>990</v>
      </c>
      <c r="B9330" s="11" t="str">
        <f t="shared" si="160"/>
        <v>Fred C. and Mary R. Koch Foundation_Music Theatre of Wichita201624500</v>
      </c>
      <c r="C9330" s="11" t="s">
        <v>4161</v>
      </c>
      <c r="D9330" s="11" t="s">
        <v>2571</v>
      </c>
      <c r="E9330" s="11" t="s">
        <v>2571</v>
      </c>
      <c r="F9330" s="4">
        <v>24500</v>
      </c>
      <c r="G9330" s="3">
        <v>2016</v>
      </c>
      <c r="H9330" s="3" t="s">
        <v>21</v>
      </c>
      <c r="I9330" s="12"/>
      <c r="J9330" s="3">
        <v>19</v>
      </c>
      <c r="K9330" s="3" t="str">
        <f>IF(VLOOKUP(D9330,'Resources Final'!A:C,3,FALSE)=0,"",VLOOKUP(D9330,'Resources Final'!A:C,3,FALSE))</f>
        <v/>
      </c>
      <c r="L9330" s="3" t="str">
        <f>IF(VLOOKUP(D9330,'Resources Final'!A:D,4,FALSE)=0,"",VLOOKUP(D9330,'Resources Final'!A:D,4,FALSE))</f>
        <v/>
      </c>
      <c r="M9330" s="3" t="str">
        <f>IF(VLOOKUP(D9330,'Resources Final'!A:E,5,FALSE)=0,"",VLOOKUP(D9330,'Resources Final'!A:E,5,FALSE))</f>
        <v>N</v>
      </c>
      <c r="N9330" s="7" t="str">
        <f>IF(VLOOKUP(D9330,'Resources Final'!A:F,6,FALSE)=0,"",VLOOKUP(D9330,'Resources Final'!A:F,6,FALSE))</f>
        <v/>
      </c>
      <c r="O9330" s="3" t="str">
        <f>IF(VLOOKUP(D9330,'Resources Final'!A:G,7,FALSE)=0,"",VLOOKUP(D9330,'Resources Final'!A:G,7,FALSE))</f>
        <v/>
      </c>
    </row>
    <row r="9331" spans="1:15" x14ac:dyDescent="0.2">
      <c r="A9331" s="11">
        <v>990</v>
      </c>
      <c r="B9331" s="11" t="str">
        <f t="shared" si="160"/>
        <v>Fred C. and Mary R. Koch Foundation_Newman University201614000</v>
      </c>
      <c r="C9331" s="11" t="s">
        <v>4161</v>
      </c>
      <c r="D9331" s="11" t="s">
        <v>2664</v>
      </c>
      <c r="E9331" s="11" t="s">
        <v>2664</v>
      </c>
      <c r="F9331" s="4">
        <v>14000</v>
      </c>
      <c r="G9331" s="3">
        <v>2016</v>
      </c>
      <c r="H9331" s="3" t="s">
        <v>21</v>
      </c>
      <c r="I9331" s="12"/>
      <c r="J9331" s="3">
        <v>20</v>
      </c>
      <c r="K9331" s="3" t="str">
        <f>IF(VLOOKUP(D9331,'Resources Final'!A:C,3,FALSE)=0,"",VLOOKUP(D9331,'Resources Final'!A:C,3,FALSE))</f>
        <v/>
      </c>
      <c r="L9331" s="3" t="str">
        <f>IF(VLOOKUP(D9331,'Resources Final'!A:D,4,FALSE)=0,"",VLOOKUP(D9331,'Resources Final'!A:D,4,FALSE))</f>
        <v>Y</v>
      </c>
      <c r="M9331" s="3" t="str">
        <f>IF(VLOOKUP(D9331,'Resources Final'!A:E,5,FALSE)=0,"",VLOOKUP(D9331,'Resources Final'!A:E,5,FALSE))</f>
        <v/>
      </c>
      <c r="N9331" s="7" t="str">
        <f>IF(VLOOKUP(D9331,'Resources Final'!A:F,6,FALSE)=0,"",VLOOKUP(D9331,'Resources Final'!A:F,6,FALSE))</f>
        <v/>
      </c>
      <c r="O9331" s="3" t="str">
        <f>IF(VLOOKUP(D9331,'Resources Final'!A:G,7,FALSE)=0,"",VLOOKUP(D9331,'Resources Final'!A:G,7,FALSE))</f>
        <v/>
      </c>
    </row>
    <row r="9332" spans="1:15" x14ac:dyDescent="0.2">
      <c r="A9332" s="11">
        <v>990</v>
      </c>
      <c r="B9332" s="11" t="str">
        <f t="shared" si="160"/>
        <v>Fred C. and Mary R. Koch Foundation_Newman University201620000</v>
      </c>
      <c r="C9332" s="11" t="s">
        <v>4161</v>
      </c>
      <c r="D9332" s="11" t="s">
        <v>2664</v>
      </c>
      <c r="E9332" s="11" t="s">
        <v>2664</v>
      </c>
      <c r="F9332" s="4">
        <v>20000</v>
      </c>
      <c r="G9332" s="3">
        <v>2016</v>
      </c>
      <c r="H9332" s="3" t="s">
        <v>21</v>
      </c>
      <c r="I9332" s="12"/>
      <c r="J9332" s="3">
        <v>21</v>
      </c>
      <c r="K9332" s="3" t="str">
        <f>IF(VLOOKUP(D9332,'Resources Final'!A:C,3,FALSE)=0,"",VLOOKUP(D9332,'Resources Final'!A:C,3,FALSE))</f>
        <v/>
      </c>
      <c r="L9332" s="3" t="str">
        <f>IF(VLOOKUP(D9332,'Resources Final'!A:D,4,FALSE)=0,"",VLOOKUP(D9332,'Resources Final'!A:D,4,FALSE))</f>
        <v>Y</v>
      </c>
      <c r="M9332" s="3" t="str">
        <f>IF(VLOOKUP(D9332,'Resources Final'!A:E,5,FALSE)=0,"",VLOOKUP(D9332,'Resources Final'!A:E,5,FALSE))</f>
        <v/>
      </c>
      <c r="N9332" s="7" t="str">
        <f>IF(VLOOKUP(D9332,'Resources Final'!A:F,6,FALSE)=0,"",VLOOKUP(D9332,'Resources Final'!A:F,6,FALSE))</f>
        <v/>
      </c>
      <c r="O9332" s="3" t="str">
        <f>IF(VLOOKUP(D9332,'Resources Final'!A:G,7,FALSE)=0,"",VLOOKUP(D9332,'Resources Final'!A:G,7,FALSE))</f>
        <v/>
      </c>
    </row>
    <row r="9333" spans="1:15" x14ac:dyDescent="0.2">
      <c r="A9333" s="11">
        <v>990</v>
      </c>
      <c r="B9333" s="11" t="str">
        <f t="shared" si="160"/>
        <v>Fred C. and Mary R. Koch Foundation_Symphony in the Flint Hills201630000</v>
      </c>
      <c r="C9333" s="11" t="s">
        <v>4161</v>
      </c>
      <c r="D9333" s="11" t="s">
        <v>3498</v>
      </c>
      <c r="E9333" s="11" t="s">
        <v>3498</v>
      </c>
      <c r="F9333" s="4">
        <v>30000</v>
      </c>
      <c r="G9333" s="3">
        <v>2016</v>
      </c>
      <c r="H9333" s="3" t="s">
        <v>21</v>
      </c>
      <c r="I9333" s="12"/>
      <c r="J9333" s="3">
        <v>22</v>
      </c>
      <c r="K9333" s="3" t="str">
        <f>IF(VLOOKUP(D9333,'Resources Final'!A:C,3,FALSE)=0,"",VLOOKUP(D9333,'Resources Final'!A:C,3,FALSE))</f>
        <v/>
      </c>
      <c r="L9333" s="3" t="str">
        <f>IF(VLOOKUP(D9333,'Resources Final'!A:D,4,FALSE)=0,"",VLOOKUP(D9333,'Resources Final'!A:D,4,FALSE))</f>
        <v/>
      </c>
      <c r="M9333" s="3" t="str">
        <f>IF(VLOOKUP(D9333,'Resources Final'!A:E,5,FALSE)=0,"",VLOOKUP(D9333,'Resources Final'!A:E,5,FALSE))</f>
        <v>N</v>
      </c>
      <c r="N9333" s="7" t="str">
        <f>IF(VLOOKUP(D9333,'Resources Final'!A:F,6,FALSE)=0,"",VLOOKUP(D9333,'Resources Final'!A:F,6,FALSE))</f>
        <v/>
      </c>
      <c r="O9333" s="3" t="str">
        <f>IF(VLOOKUP(D9333,'Resources Final'!A:G,7,FALSE)=0,"",VLOOKUP(D9333,'Resources Final'!A:G,7,FALSE))</f>
        <v/>
      </c>
    </row>
    <row r="9334" spans="1:15" x14ac:dyDescent="0.2">
      <c r="A9334" s="11">
        <v>990</v>
      </c>
      <c r="B9334" s="11" t="str">
        <f t="shared" si="160"/>
        <v>Fred C. and Mary R. Koch Foundation_Salvation Army20165000</v>
      </c>
      <c r="C9334" s="11" t="s">
        <v>4161</v>
      </c>
      <c r="D9334" s="11" t="s">
        <v>2624</v>
      </c>
      <c r="E9334" s="11" t="s">
        <v>2624</v>
      </c>
      <c r="F9334" s="4">
        <v>5000</v>
      </c>
      <c r="G9334" s="3">
        <v>2016</v>
      </c>
      <c r="H9334" s="3" t="s">
        <v>21</v>
      </c>
      <c r="I9334" s="12"/>
      <c r="J9334" s="3">
        <v>23</v>
      </c>
      <c r="K9334" s="3" t="str">
        <f>IF(VLOOKUP(D9334,'Resources Final'!A:C,3,FALSE)=0,"",VLOOKUP(D9334,'Resources Final'!A:C,3,FALSE))</f>
        <v/>
      </c>
      <c r="L9334" s="3" t="str">
        <f>IF(VLOOKUP(D9334,'Resources Final'!A:D,4,FALSE)=0,"",VLOOKUP(D9334,'Resources Final'!A:D,4,FALSE))</f>
        <v/>
      </c>
      <c r="M9334" s="3" t="str">
        <f>IF(VLOOKUP(D9334,'Resources Final'!A:E,5,FALSE)=0,"",VLOOKUP(D9334,'Resources Final'!A:E,5,FALSE))</f>
        <v>N</v>
      </c>
      <c r="N9334" s="7" t="str">
        <f>IF(VLOOKUP(D9334,'Resources Final'!A:F,6,FALSE)=0,"",VLOOKUP(D9334,'Resources Final'!A:F,6,FALSE))</f>
        <v/>
      </c>
      <c r="O9334" s="3" t="str">
        <f>IF(VLOOKUP(D9334,'Resources Final'!A:G,7,FALSE)=0,"",VLOOKUP(D9334,'Resources Final'!A:G,7,FALSE))</f>
        <v/>
      </c>
    </row>
    <row r="9335" spans="1:15" x14ac:dyDescent="0.2">
      <c r="A9335" s="11">
        <v>990</v>
      </c>
      <c r="B9335" s="11" t="str">
        <f t="shared" si="160"/>
        <v>Fred C. and Mary R. Koch Foundation_Wichita Center for the Arts201693500</v>
      </c>
      <c r="C9335" s="11" t="s">
        <v>4161</v>
      </c>
      <c r="D9335" s="11" t="s">
        <v>4009</v>
      </c>
      <c r="E9335" s="11" t="s">
        <v>4009</v>
      </c>
      <c r="F9335" s="4">
        <v>93500</v>
      </c>
      <c r="G9335" s="3">
        <v>2016</v>
      </c>
      <c r="H9335" s="3" t="s">
        <v>21</v>
      </c>
      <c r="I9335" s="12"/>
      <c r="J9335" s="3">
        <v>24</v>
      </c>
      <c r="K9335" s="3" t="str">
        <f>IF(VLOOKUP(D9335,'Resources Final'!A:C,3,FALSE)=0,"",VLOOKUP(D9335,'Resources Final'!A:C,3,FALSE))</f>
        <v/>
      </c>
      <c r="L9335" s="3" t="str">
        <f>IF(VLOOKUP(D9335,'Resources Final'!A:D,4,FALSE)=0,"",VLOOKUP(D9335,'Resources Final'!A:D,4,FALSE))</f>
        <v/>
      </c>
      <c r="M9335" s="3" t="str">
        <f>IF(VLOOKUP(D9335,'Resources Final'!A:E,5,FALSE)=0,"",VLOOKUP(D9335,'Resources Final'!A:E,5,FALSE))</f>
        <v>N</v>
      </c>
      <c r="N9335" s="7" t="str">
        <f>IF(VLOOKUP(D9335,'Resources Final'!A:F,6,FALSE)=0,"",VLOOKUP(D9335,'Resources Final'!A:F,6,FALSE))</f>
        <v/>
      </c>
      <c r="O9335" s="3" t="str">
        <f>IF(VLOOKUP(D9335,'Resources Final'!A:G,7,FALSE)=0,"",VLOOKUP(D9335,'Resources Final'!A:G,7,FALSE))</f>
        <v/>
      </c>
    </row>
    <row r="9336" spans="1:15" x14ac:dyDescent="0.2">
      <c r="A9336" s="11">
        <v>990</v>
      </c>
      <c r="B9336" s="11" t="str">
        <f t="shared" si="160"/>
        <v>Fred C. and Mary R. Koch Foundation_Wichita Center for the Arts20163000</v>
      </c>
      <c r="C9336" s="11" t="s">
        <v>4161</v>
      </c>
      <c r="D9336" s="11" t="s">
        <v>4009</v>
      </c>
      <c r="E9336" s="11" t="s">
        <v>4009</v>
      </c>
      <c r="F9336" s="4">
        <v>3000</v>
      </c>
      <c r="G9336" s="3">
        <v>2016</v>
      </c>
      <c r="H9336" s="3" t="s">
        <v>21</v>
      </c>
      <c r="I9336" s="12"/>
      <c r="J9336" s="3">
        <v>25</v>
      </c>
      <c r="K9336" s="3" t="str">
        <f>IF(VLOOKUP(D9336,'Resources Final'!A:C,3,FALSE)=0,"",VLOOKUP(D9336,'Resources Final'!A:C,3,FALSE))</f>
        <v/>
      </c>
      <c r="L9336" s="3" t="str">
        <f>IF(VLOOKUP(D9336,'Resources Final'!A:D,4,FALSE)=0,"",VLOOKUP(D9336,'Resources Final'!A:D,4,FALSE))</f>
        <v/>
      </c>
      <c r="M9336" s="3" t="str">
        <f>IF(VLOOKUP(D9336,'Resources Final'!A:E,5,FALSE)=0,"",VLOOKUP(D9336,'Resources Final'!A:E,5,FALSE))</f>
        <v>N</v>
      </c>
      <c r="N9336" s="7" t="str">
        <f>IF(VLOOKUP(D9336,'Resources Final'!A:F,6,FALSE)=0,"",VLOOKUP(D9336,'Resources Final'!A:F,6,FALSE))</f>
        <v/>
      </c>
      <c r="O9336" s="3" t="str">
        <f>IF(VLOOKUP(D9336,'Resources Final'!A:G,7,FALSE)=0,"",VLOOKUP(D9336,'Resources Final'!A:G,7,FALSE))</f>
        <v/>
      </c>
    </row>
    <row r="9337" spans="1:15" x14ac:dyDescent="0.2">
      <c r="A9337" s="11">
        <v>990</v>
      </c>
      <c r="B9337" s="11" t="str">
        <f t="shared" si="160"/>
        <v>Fred C. and Mary R. Koch Foundation_Wichita State University201614000</v>
      </c>
      <c r="C9337" s="11" t="s">
        <v>4161</v>
      </c>
      <c r="D9337" s="11" t="s">
        <v>4019</v>
      </c>
      <c r="E9337" s="11" t="s">
        <v>4019</v>
      </c>
      <c r="F9337" s="4">
        <v>14000</v>
      </c>
      <c r="G9337" s="3">
        <v>2016</v>
      </c>
      <c r="H9337" s="3" t="s">
        <v>21</v>
      </c>
      <c r="I9337" s="12"/>
      <c r="J9337" s="3">
        <v>26</v>
      </c>
      <c r="K9337" s="3" t="str">
        <f>IF(VLOOKUP(D9337,'Resources Final'!A:C,3,FALSE)=0,"",VLOOKUP(D9337,'Resources Final'!A:C,3,FALSE))</f>
        <v/>
      </c>
      <c r="L9337" s="3" t="str">
        <f>IF(VLOOKUP(D9337,'Resources Final'!A:D,4,FALSE)=0,"",VLOOKUP(D9337,'Resources Final'!A:D,4,FALSE))</f>
        <v>Y</v>
      </c>
      <c r="M9337" s="3" t="str">
        <f>IF(VLOOKUP(D9337,'Resources Final'!A:E,5,FALSE)=0,"",VLOOKUP(D9337,'Resources Final'!A:E,5,FALSE))</f>
        <v/>
      </c>
      <c r="N9337" s="7" t="str">
        <f>IF(VLOOKUP(D9337,'Resources Final'!A:F,6,FALSE)=0,"",VLOOKUP(D9337,'Resources Final'!A:F,6,FALSE))</f>
        <v/>
      </c>
      <c r="O9337" s="3" t="str">
        <f>IF(VLOOKUP(D9337,'Resources Final'!A:G,7,FALSE)=0,"",VLOOKUP(D9337,'Resources Final'!A:G,7,FALSE))</f>
        <v/>
      </c>
    </row>
    <row r="9338" spans="1:15" x14ac:dyDescent="0.2">
      <c r="A9338" s="11">
        <v>990</v>
      </c>
      <c r="B9338" s="11" t="str">
        <f t="shared" si="160"/>
        <v>Fred C. and Mary R. Koch Foundation_Wichita Symphony201640000</v>
      </c>
      <c r="C9338" s="11" t="s">
        <v>4161</v>
      </c>
      <c r="D9338" s="11" t="s">
        <v>4022</v>
      </c>
      <c r="E9338" s="11" t="s">
        <v>4022</v>
      </c>
      <c r="F9338" s="4">
        <v>40000</v>
      </c>
      <c r="G9338" s="3">
        <v>2016</v>
      </c>
      <c r="H9338" s="3" t="s">
        <v>21</v>
      </c>
      <c r="I9338" s="12"/>
      <c r="J9338" s="3">
        <v>27</v>
      </c>
      <c r="K9338" s="3" t="str">
        <f>IF(VLOOKUP(D9338,'Resources Final'!A:C,3,FALSE)=0,"",VLOOKUP(D9338,'Resources Final'!A:C,3,FALSE))</f>
        <v/>
      </c>
      <c r="L9338" s="3" t="str">
        <f>IF(VLOOKUP(D9338,'Resources Final'!A:D,4,FALSE)=0,"",VLOOKUP(D9338,'Resources Final'!A:D,4,FALSE))</f>
        <v/>
      </c>
      <c r="M9338" s="3" t="str">
        <f>IF(VLOOKUP(D9338,'Resources Final'!A:E,5,FALSE)=0,"",VLOOKUP(D9338,'Resources Final'!A:E,5,FALSE))</f>
        <v>N</v>
      </c>
      <c r="N9338" s="7" t="str">
        <f>IF(VLOOKUP(D9338,'Resources Final'!A:F,6,FALSE)=0,"",VLOOKUP(D9338,'Resources Final'!A:F,6,FALSE))</f>
        <v/>
      </c>
      <c r="O9338" s="3" t="str">
        <f>IF(VLOOKUP(D9338,'Resources Final'!A:G,7,FALSE)=0,"",VLOOKUP(D9338,'Resources Final'!A:G,7,FALSE))</f>
        <v/>
      </c>
    </row>
    <row r="9339" spans="1:15" x14ac:dyDescent="0.2">
      <c r="A9339" s="11">
        <v>990</v>
      </c>
      <c r="B9339" s="11" t="str">
        <f t="shared" si="160"/>
        <v>Fred C. and Mary R. Koch Foundation_Youth Entrepreneurs of Kansas2016500000</v>
      </c>
      <c r="C9339" s="11" t="s">
        <v>4161</v>
      </c>
      <c r="D9339" s="11" t="s">
        <v>4134</v>
      </c>
      <c r="E9339" s="11" t="s">
        <v>4134</v>
      </c>
      <c r="F9339" s="4">
        <v>500000</v>
      </c>
      <c r="G9339" s="3">
        <v>2016</v>
      </c>
      <c r="H9339" s="3" t="s">
        <v>21</v>
      </c>
      <c r="I9339" s="12"/>
      <c r="J9339" s="3">
        <v>28</v>
      </c>
      <c r="K9339" s="3" t="str">
        <f>IF(VLOOKUP(D9339,'Resources Final'!A:C,3,FALSE)=0,"",VLOOKUP(D9339,'Resources Final'!A:C,3,FALSE))</f>
        <v/>
      </c>
      <c r="L9339" s="3" t="str">
        <f>IF(VLOOKUP(D9339,'Resources Final'!A:D,4,FALSE)=0,"",VLOOKUP(D9339,'Resources Final'!A:D,4,FALSE))</f>
        <v/>
      </c>
      <c r="M9339" s="3" t="str">
        <f>IF(VLOOKUP(D9339,'Resources Final'!A:E,5,FALSE)=0,"",VLOOKUP(D9339,'Resources Final'!A:E,5,FALSE))</f>
        <v/>
      </c>
      <c r="N9339" s="7" t="str">
        <f>IF(VLOOKUP(D9339,'Resources Final'!A:F,6,FALSE)=0,"",VLOOKUP(D9339,'Resources Final'!A:F,6,FALSE))</f>
        <v/>
      </c>
      <c r="O9339" s="3" t="str">
        <f>IF(VLOOKUP(D9339,'Resources Final'!A:G,7,FALSE)=0,"",VLOOKUP(D9339,'Resources Final'!A:G,7,FALSE))</f>
        <v/>
      </c>
    </row>
    <row r="9340" spans="1:15" x14ac:dyDescent="0.2">
      <c r="A9340" s="11">
        <v>990</v>
      </c>
      <c r="B9340" s="11" t="str">
        <f t="shared" si="160"/>
        <v>Fred C. and Mary R. Koch Foundation_A Wilson20162000</v>
      </c>
      <c r="C9340" s="11" t="s">
        <v>4161</v>
      </c>
      <c r="D9340" s="11" t="s">
        <v>76</v>
      </c>
      <c r="E9340" s="11" t="s">
        <v>76</v>
      </c>
      <c r="F9340" s="4">
        <v>2000</v>
      </c>
      <c r="G9340" s="3">
        <v>2016</v>
      </c>
      <c r="H9340" s="6" t="s">
        <v>21</v>
      </c>
      <c r="I9340" s="12" t="s">
        <v>4162</v>
      </c>
      <c r="J9340" s="3">
        <v>29</v>
      </c>
      <c r="K9340" s="3" t="str">
        <f>IF(VLOOKUP(D9340,'Resources Final'!A:C,3,FALSE)=0,"",VLOOKUP(D9340,'Resources Final'!A:C,3,FALSE))</f>
        <v>Y</v>
      </c>
      <c r="L9340" s="3" t="str">
        <f>IF(VLOOKUP(D9340,'Resources Final'!A:D,4,FALSE)=0,"",VLOOKUP(D9340,'Resources Final'!A:D,4,FALSE))</f>
        <v/>
      </c>
      <c r="M9340" s="3" t="str">
        <f>IF(VLOOKUP(D9340,'Resources Final'!A:E,5,FALSE)=0,"",VLOOKUP(D9340,'Resources Final'!A:E,5,FALSE))</f>
        <v/>
      </c>
      <c r="N9340" s="7" t="str">
        <f>IF(VLOOKUP(D9340,'Resources Final'!A:F,6,FALSE)=0,"",VLOOKUP(D9340,'Resources Final'!A:F,6,FALSE))</f>
        <v/>
      </c>
      <c r="O9340" s="3" t="str">
        <f>IF(VLOOKUP(D9340,'Resources Final'!A:G,7,FALSE)=0,"",VLOOKUP(D9340,'Resources Final'!A:G,7,FALSE))</f>
        <v/>
      </c>
    </row>
    <row r="9341" spans="1:15" x14ac:dyDescent="0.2">
      <c r="A9341" s="11">
        <v>990</v>
      </c>
      <c r="B9341" s="11" t="str">
        <f t="shared" si="160"/>
        <v>Fred C. and Mary R. Koch Foundation_A Dodson20162000</v>
      </c>
      <c r="C9341" s="11" t="s">
        <v>4161</v>
      </c>
      <c r="D9341" s="11" t="s">
        <v>43</v>
      </c>
      <c r="E9341" s="11" t="s">
        <v>43</v>
      </c>
      <c r="F9341" s="4">
        <v>2000</v>
      </c>
      <c r="G9341" s="3">
        <v>2016</v>
      </c>
      <c r="H9341" s="6" t="s">
        <v>21</v>
      </c>
      <c r="I9341" s="12" t="s">
        <v>4162</v>
      </c>
      <c r="J9341" s="3">
        <v>30</v>
      </c>
      <c r="K9341" s="3" t="str">
        <f>IF(VLOOKUP(D9341,'Resources Final'!A:C,3,FALSE)=0,"",VLOOKUP(D9341,'Resources Final'!A:C,3,FALSE))</f>
        <v>Y</v>
      </c>
      <c r="L9341" s="3" t="str">
        <f>IF(VLOOKUP(D9341,'Resources Final'!A:D,4,FALSE)=0,"",VLOOKUP(D9341,'Resources Final'!A:D,4,FALSE))</f>
        <v/>
      </c>
      <c r="M9341" s="3" t="str">
        <f>IF(VLOOKUP(D9341,'Resources Final'!A:E,5,FALSE)=0,"",VLOOKUP(D9341,'Resources Final'!A:E,5,FALSE))</f>
        <v/>
      </c>
      <c r="N9341" s="7" t="str">
        <f>IF(VLOOKUP(D9341,'Resources Final'!A:F,6,FALSE)=0,"",VLOOKUP(D9341,'Resources Final'!A:F,6,FALSE))</f>
        <v/>
      </c>
      <c r="O9341" s="3" t="str">
        <f>IF(VLOOKUP(D9341,'Resources Final'!A:G,7,FALSE)=0,"",VLOOKUP(D9341,'Resources Final'!A:G,7,FALSE))</f>
        <v/>
      </c>
    </row>
    <row r="9342" spans="1:15" x14ac:dyDescent="0.2">
      <c r="A9342" s="11">
        <v>990</v>
      </c>
      <c r="B9342" s="11" t="str">
        <f t="shared" si="160"/>
        <v>Fred C. and Mary R. Koch Foundation_A Torres20162000</v>
      </c>
      <c r="C9342" s="11" t="s">
        <v>4161</v>
      </c>
      <c r="D9342" s="11" t="s">
        <v>70</v>
      </c>
      <c r="E9342" s="11" t="s">
        <v>70</v>
      </c>
      <c r="F9342" s="4">
        <v>2000</v>
      </c>
      <c r="G9342" s="3">
        <v>2016</v>
      </c>
      <c r="H9342" s="6" t="s">
        <v>21</v>
      </c>
      <c r="I9342" s="12" t="s">
        <v>4162</v>
      </c>
      <c r="J9342" s="3">
        <v>31</v>
      </c>
      <c r="K9342" s="3" t="str">
        <f>IF(VLOOKUP(D9342,'Resources Final'!A:C,3,FALSE)=0,"",VLOOKUP(D9342,'Resources Final'!A:C,3,FALSE))</f>
        <v>Y</v>
      </c>
      <c r="L9342" s="3" t="str">
        <f>IF(VLOOKUP(D9342,'Resources Final'!A:D,4,FALSE)=0,"",VLOOKUP(D9342,'Resources Final'!A:D,4,FALSE))</f>
        <v/>
      </c>
      <c r="M9342" s="3" t="str">
        <f>IF(VLOOKUP(D9342,'Resources Final'!A:E,5,FALSE)=0,"",VLOOKUP(D9342,'Resources Final'!A:E,5,FALSE))</f>
        <v/>
      </c>
      <c r="N9342" s="7" t="str">
        <f>IF(VLOOKUP(D9342,'Resources Final'!A:F,6,FALSE)=0,"",VLOOKUP(D9342,'Resources Final'!A:F,6,FALSE))</f>
        <v/>
      </c>
      <c r="O9342" s="3" t="str">
        <f>IF(VLOOKUP(D9342,'Resources Final'!A:G,7,FALSE)=0,"",VLOOKUP(D9342,'Resources Final'!A:G,7,FALSE))</f>
        <v/>
      </c>
    </row>
    <row r="9343" spans="1:15" x14ac:dyDescent="0.2">
      <c r="A9343" s="11">
        <v>990</v>
      </c>
      <c r="B9343" s="11" t="str">
        <f t="shared" si="160"/>
        <v>Fred C. and Mary R. Koch Foundation_A Brechbill20162000</v>
      </c>
      <c r="C9343" s="11" t="s">
        <v>4161</v>
      </c>
      <c r="D9343" s="11" t="s">
        <v>29</v>
      </c>
      <c r="E9343" s="11" t="s">
        <v>29</v>
      </c>
      <c r="F9343" s="4">
        <v>2000</v>
      </c>
      <c r="G9343" s="3">
        <v>2016</v>
      </c>
      <c r="H9343" s="6" t="s">
        <v>21</v>
      </c>
      <c r="I9343" s="12" t="s">
        <v>4162</v>
      </c>
      <c r="J9343" s="3">
        <v>32</v>
      </c>
      <c r="K9343" s="3" t="str">
        <f>IF(VLOOKUP(D9343,'Resources Final'!A:C,3,FALSE)=0,"",VLOOKUP(D9343,'Resources Final'!A:C,3,FALSE))</f>
        <v>Y</v>
      </c>
      <c r="L9343" s="3" t="str">
        <f>IF(VLOOKUP(D9343,'Resources Final'!A:D,4,FALSE)=0,"",VLOOKUP(D9343,'Resources Final'!A:D,4,FALSE))</f>
        <v/>
      </c>
      <c r="M9343" s="3" t="str">
        <f>IF(VLOOKUP(D9343,'Resources Final'!A:E,5,FALSE)=0,"",VLOOKUP(D9343,'Resources Final'!A:E,5,FALSE))</f>
        <v/>
      </c>
      <c r="N9343" s="7" t="str">
        <f>IF(VLOOKUP(D9343,'Resources Final'!A:F,6,FALSE)=0,"",VLOOKUP(D9343,'Resources Final'!A:F,6,FALSE))</f>
        <v/>
      </c>
      <c r="O9343" s="3" t="str">
        <f>IF(VLOOKUP(D9343,'Resources Final'!A:G,7,FALSE)=0,"",VLOOKUP(D9343,'Resources Final'!A:G,7,FALSE))</f>
        <v/>
      </c>
    </row>
    <row r="9344" spans="1:15" x14ac:dyDescent="0.2">
      <c r="A9344" s="11">
        <v>990</v>
      </c>
      <c r="B9344" s="11" t="str">
        <f t="shared" si="160"/>
        <v>Fred C. and Mary R. Koch Foundation_A Taylor20162000</v>
      </c>
      <c r="C9344" s="11" t="s">
        <v>4161</v>
      </c>
      <c r="D9344" s="11" t="s">
        <v>69</v>
      </c>
      <c r="E9344" s="11" t="s">
        <v>69</v>
      </c>
      <c r="F9344" s="4">
        <v>2000</v>
      </c>
      <c r="G9344" s="3">
        <v>2016</v>
      </c>
      <c r="H9344" s="6" t="s">
        <v>21</v>
      </c>
      <c r="I9344" s="12" t="s">
        <v>4162</v>
      </c>
      <c r="J9344" s="3">
        <v>33</v>
      </c>
      <c r="K9344" s="3" t="str">
        <f>IF(VLOOKUP(D9344,'Resources Final'!A:C,3,FALSE)=0,"",VLOOKUP(D9344,'Resources Final'!A:C,3,FALSE))</f>
        <v>Y</v>
      </c>
      <c r="L9344" s="3" t="str">
        <f>IF(VLOOKUP(D9344,'Resources Final'!A:D,4,FALSE)=0,"",VLOOKUP(D9344,'Resources Final'!A:D,4,FALSE))</f>
        <v/>
      </c>
      <c r="M9344" s="3" t="str">
        <f>IF(VLOOKUP(D9344,'Resources Final'!A:E,5,FALSE)=0,"",VLOOKUP(D9344,'Resources Final'!A:E,5,FALSE))</f>
        <v/>
      </c>
      <c r="N9344" s="7" t="str">
        <f>IF(VLOOKUP(D9344,'Resources Final'!A:F,6,FALSE)=0,"",VLOOKUP(D9344,'Resources Final'!A:F,6,FALSE))</f>
        <v/>
      </c>
      <c r="O9344" s="3" t="str">
        <f>IF(VLOOKUP(D9344,'Resources Final'!A:G,7,FALSE)=0,"",VLOOKUP(D9344,'Resources Final'!A:G,7,FALSE))</f>
        <v/>
      </c>
    </row>
    <row r="9345" spans="1:15" x14ac:dyDescent="0.2">
      <c r="A9345" s="11">
        <v>990</v>
      </c>
      <c r="B9345" s="11" t="str">
        <f t="shared" si="160"/>
        <v>Fred C. and Mary R. Koch Foundation_A Turgeon20162000</v>
      </c>
      <c r="C9345" s="11" t="s">
        <v>4161</v>
      </c>
      <c r="D9345" s="11" t="s">
        <v>73</v>
      </c>
      <c r="E9345" s="11" t="s">
        <v>73</v>
      </c>
      <c r="F9345" s="4">
        <v>2000</v>
      </c>
      <c r="G9345" s="3">
        <v>2016</v>
      </c>
      <c r="H9345" s="6" t="s">
        <v>21</v>
      </c>
      <c r="I9345" s="12" t="s">
        <v>4162</v>
      </c>
      <c r="J9345" s="3">
        <v>34</v>
      </c>
      <c r="K9345" s="3" t="str">
        <f>IF(VLOOKUP(D9345,'Resources Final'!A:C,3,FALSE)=0,"",VLOOKUP(D9345,'Resources Final'!A:C,3,FALSE))</f>
        <v>Y</v>
      </c>
      <c r="L9345" s="3" t="str">
        <f>IF(VLOOKUP(D9345,'Resources Final'!A:D,4,FALSE)=0,"",VLOOKUP(D9345,'Resources Final'!A:D,4,FALSE))</f>
        <v/>
      </c>
      <c r="M9345" s="3" t="str">
        <f>IF(VLOOKUP(D9345,'Resources Final'!A:E,5,FALSE)=0,"",VLOOKUP(D9345,'Resources Final'!A:E,5,FALSE))</f>
        <v/>
      </c>
      <c r="N9345" s="7" t="str">
        <f>IF(VLOOKUP(D9345,'Resources Final'!A:F,6,FALSE)=0,"",VLOOKUP(D9345,'Resources Final'!A:F,6,FALSE))</f>
        <v/>
      </c>
      <c r="O9345" s="3" t="str">
        <f>IF(VLOOKUP(D9345,'Resources Final'!A:G,7,FALSE)=0,"",VLOOKUP(D9345,'Resources Final'!A:G,7,FALSE))</f>
        <v/>
      </c>
    </row>
    <row r="9346" spans="1:15" x14ac:dyDescent="0.2">
      <c r="A9346" s="11">
        <v>990</v>
      </c>
      <c r="B9346" s="11" t="str">
        <f t="shared" ref="B9346:B9409" si="161">C9346&amp;"_"&amp;D9346&amp;G9346&amp;F9346</f>
        <v>Fred C. and Mary R. Koch Foundation_A Lindwall20162000</v>
      </c>
      <c r="C9346" s="11" t="s">
        <v>4161</v>
      </c>
      <c r="D9346" s="11" t="s">
        <v>51</v>
      </c>
      <c r="E9346" s="11" t="s">
        <v>51</v>
      </c>
      <c r="F9346" s="4">
        <v>2000</v>
      </c>
      <c r="G9346" s="3">
        <v>2016</v>
      </c>
      <c r="H9346" s="6" t="s">
        <v>21</v>
      </c>
      <c r="I9346" s="12" t="s">
        <v>4162</v>
      </c>
      <c r="J9346" s="3">
        <v>35</v>
      </c>
      <c r="K9346" s="3" t="str">
        <f>IF(VLOOKUP(D9346,'Resources Final'!A:C,3,FALSE)=0,"",VLOOKUP(D9346,'Resources Final'!A:C,3,FALSE))</f>
        <v>Y</v>
      </c>
      <c r="L9346" s="3" t="str">
        <f>IF(VLOOKUP(D9346,'Resources Final'!A:D,4,FALSE)=0,"",VLOOKUP(D9346,'Resources Final'!A:D,4,FALSE))</f>
        <v/>
      </c>
      <c r="M9346" s="3" t="str">
        <f>IF(VLOOKUP(D9346,'Resources Final'!A:E,5,FALSE)=0,"",VLOOKUP(D9346,'Resources Final'!A:E,5,FALSE))</f>
        <v/>
      </c>
      <c r="N9346" s="7" t="str">
        <f>IF(VLOOKUP(D9346,'Resources Final'!A:F,6,FALSE)=0,"",VLOOKUP(D9346,'Resources Final'!A:F,6,FALSE))</f>
        <v/>
      </c>
      <c r="O9346" s="3" t="str">
        <f>IF(VLOOKUP(D9346,'Resources Final'!A:G,7,FALSE)=0,"",VLOOKUP(D9346,'Resources Final'!A:G,7,FALSE))</f>
        <v/>
      </c>
    </row>
    <row r="9347" spans="1:15" x14ac:dyDescent="0.2">
      <c r="A9347" s="11">
        <v>990</v>
      </c>
      <c r="B9347" s="11" t="str">
        <f t="shared" si="161"/>
        <v>Fred C. and Mary R. Koch Foundation_A Kimpton20162000</v>
      </c>
      <c r="C9347" s="11" t="s">
        <v>4161</v>
      </c>
      <c r="D9347" s="11" t="s">
        <v>47</v>
      </c>
      <c r="E9347" s="11" t="s">
        <v>47</v>
      </c>
      <c r="F9347" s="4">
        <v>2000</v>
      </c>
      <c r="G9347" s="3">
        <v>2016</v>
      </c>
      <c r="H9347" s="6" t="s">
        <v>21</v>
      </c>
      <c r="I9347" s="12" t="s">
        <v>4162</v>
      </c>
      <c r="J9347" s="3">
        <v>36</v>
      </c>
      <c r="K9347" s="3" t="str">
        <f>IF(VLOOKUP(D9347,'Resources Final'!A:C,3,FALSE)=0,"",VLOOKUP(D9347,'Resources Final'!A:C,3,FALSE))</f>
        <v>Y</v>
      </c>
      <c r="L9347" s="3" t="str">
        <f>IF(VLOOKUP(D9347,'Resources Final'!A:D,4,FALSE)=0,"",VLOOKUP(D9347,'Resources Final'!A:D,4,FALSE))</f>
        <v/>
      </c>
      <c r="M9347" s="3" t="str">
        <f>IF(VLOOKUP(D9347,'Resources Final'!A:E,5,FALSE)=0,"",VLOOKUP(D9347,'Resources Final'!A:E,5,FALSE))</f>
        <v/>
      </c>
      <c r="N9347" s="7" t="str">
        <f>IF(VLOOKUP(D9347,'Resources Final'!A:F,6,FALSE)=0,"",VLOOKUP(D9347,'Resources Final'!A:F,6,FALSE))</f>
        <v/>
      </c>
      <c r="O9347" s="3" t="str">
        <f>IF(VLOOKUP(D9347,'Resources Final'!A:G,7,FALSE)=0,"",VLOOKUP(D9347,'Resources Final'!A:G,7,FALSE))</f>
        <v/>
      </c>
    </row>
    <row r="9348" spans="1:15" x14ac:dyDescent="0.2">
      <c r="A9348" s="11">
        <v>990</v>
      </c>
      <c r="B9348" s="11" t="str">
        <f t="shared" si="161"/>
        <v>Fred C. and Mary R. Koch Foundation_A Cotsoradis20162000</v>
      </c>
      <c r="C9348" s="11" t="s">
        <v>4161</v>
      </c>
      <c r="D9348" s="11" t="s">
        <v>38</v>
      </c>
      <c r="E9348" s="11" t="s">
        <v>38</v>
      </c>
      <c r="F9348" s="4">
        <v>2000</v>
      </c>
      <c r="G9348" s="3">
        <v>2016</v>
      </c>
      <c r="H9348" s="6" t="s">
        <v>21</v>
      </c>
      <c r="I9348" s="12" t="s">
        <v>4162</v>
      </c>
      <c r="J9348" s="3">
        <v>37</v>
      </c>
      <c r="K9348" s="3" t="str">
        <f>IF(VLOOKUP(D9348,'Resources Final'!A:C,3,FALSE)=0,"",VLOOKUP(D9348,'Resources Final'!A:C,3,FALSE))</f>
        <v>Y</v>
      </c>
      <c r="L9348" s="3" t="str">
        <f>IF(VLOOKUP(D9348,'Resources Final'!A:D,4,FALSE)=0,"",VLOOKUP(D9348,'Resources Final'!A:D,4,FALSE))</f>
        <v/>
      </c>
      <c r="M9348" s="3" t="str">
        <f>IF(VLOOKUP(D9348,'Resources Final'!A:E,5,FALSE)=0,"",VLOOKUP(D9348,'Resources Final'!A:E,5,FALSE))</f>
        <v/>
      </c>
      <c r="N9348" s="7" t="str">
        <f>IF(VLOOKUP(D9348,'Resources Final'!A:F,6,FALSE)=0,"",VLOOKUP(D9348,'Resources Final'!A:F,6,FALSE))</f>
        <v/>
      </c>
      <c r="O9348" s="3" t="str">
        <f>IF(VLOOKUP(D9348,'Resources Final'!A:G,7,FALSE)=0,"",VLOOKUP(D9348,'Resources Final'!A:G,7,FALSE))</f>
        <v/>
      </c>
    </row>
    <row r="9349" spans="1:15" x14ac:dyDescent="0.2">
      <c r="A9349" s="11">
        <v>990</v>
      </c>
      <c r="B9349" s="11" t="str">
        <f t="shared" si="161"/>
        <v>Fred C. and Mary R. Koch Foundation_A Brown20162000</v>
      </c>
      <c r="C9349" s="11" t="s">
        <v>4161</v>
      </c>
      <c r="D9349" s="11" t="s">
        <v>32</v>
      </c>
      <c r="E9349" s="11" t="s">
        <v>32</v>
      </c>
      <c r="F9349" s="4">
        <v>2000</v>
      </c>
      <c r="G9349" s="3">
        <v>2016</v>
      </c>
      <c r="H9349" s="6" t="s">
        <v>21</v>
      </c>
      <c r="I9349" s="12" t="s">
        <v>4162</v>
      </c>
      <c r="J9349" s="3">
        <v>38</v>
      </c>
      <c r="K9349" s="3" t="str">
        <f>IF(VLOOKUP(D9349,'Resources Final'!A:C,3,FALSE)=0,"",VLOOKUP(D9349,'Resources Final'!A:C,3,FALSE))</f>
        <v>Y</v>
      </c>
      <c r="L9349" s="3" t="str">
        <f>IF(VLOOKUP(D9349,'Resources Final'!A:D,4,FALSE)=0,"",VLOOKUP(D9349,'Resources Final'!A:D,4,FALSE))</f>
        <v/>
      </c>
      <c r="M9349" s="3" t="str">
        <f>IF(VLOOKUP(D9349,'Resources Final'!A:E,5,FALSE)=0,"",VLOOKUP(D9349,'Resources Final'!A:E,5,FALSE))</f>
        <v/>
      </c>
      <c r="N9349" s="7" t="str">
        <f>IF(VLOOKUP(D9349,'Resources Final'!A:F,6,FALSE)=0,"",VLOOKUP(D9349,'Resources Final'!A:F,6,FALSE))</f>
        <v/>
      </c>
      <c r="O9349" s="3" t="str">
        <f>IF(VLOOKUP(D9349,'Resources Final'!A:G,7,FALSE)=0,"",VLOOKUP(D9349,'Resources Final'!A:G,7,FALSE))</f>
        <v/>
      </c>
    </row>
    <row r="9350" spans="1:15" x14ac:dyDescent="0.2">
      <c r="A9350" s="11">
        <v>990</v>
      </c>
      <c r="B9350" s="11" t="str">
        <f t="shared" si="161"/>
        <v>Fred C. and Mary R. Koch Foundation_A McKinley20162000</v>
      </c>
      <c r="C9350" s="11" t="s">
        <v>4161</v>
      </c>
      <c r="D9350" s="11" t="s">
        <v>56</v>
      </c>
      <c r="E9350" s="11" t="s">
        <v>56</v>
      </c>
      <c r="F9350" s="4">
        <v>2000</v>
      </c>
      <c r="G9350" s="3">
        <v>2016</v>
      </c>
      <c r="H9350" s="6" t="s">
        <v>21</v>
      </c>
      <c r="I9350" s="12" t="s">
        <v>4162</v>
      </c>
      <c r="J9350" s="3">
        <v>39</v>
      </c>
      <c r="K9350" s="3" t="str">
        <f>IF(VLOOKUP(D9350,'Resources Final'!A:C,3,FALSE)=0,"",VLOOKUP(D9350,'Resources Final'!A:C,3,FALSE))</f>
        <v>Y</v>
      </c>
      <c r="L9350" s="3" t="str">
        <f>IF(VLOOKUP(D9350,'Resources Final'!A:D,4,FALSE)=0,"",VLOOKUP(D9350,'Resources Final'!A:D,4,FALSE))</f>
        <v/>
      </c>
      <c r="M9350" s="3" t="str">
        <f>IF(VLOOKUP(D9350,'Resources Final'!A:E,5,FALSE)=0,"",VLOOKUP(D9350,'Resources Final'!A:E,5,FALSE))</f>
        <v/>
      </c>
      <c r="N9350" s="7" t="str">
        <f>IF(VLOOKUP(D9350,'Resources Final'!A:F,6,FALSE)=0,"",VLOOKUP(D9350,'Resources Final'!A:F,6,FALSE))</f>
        <v/>
      </c>
      <c r="O9350" s="3" t="str">
        <f>IF(VLOOKUP(D9350,'Resources Final'!A:G,7,FALSE)=0,"",VLOOKUP(D9350,'Resources Final'!A:G,7,FALSE))</f>
        <v/>
      </c>
    </row>
    <row r="9351" spans="1:15" x14ac:dyDescent="0.2">
      <c r="A9351" s="11">
        <v>990</v>
      </c>
      <c r="B9351" s="11" t="str">
        <f t="shared" si="161"/>
        <v>Fred C. and Mary R. Koch Foundation_A Cole20162000</v>
      </c>
      <c r="C9351" s="11" t="s">
        <v>4161</v>
      </c>
      <c r="D9351" s="11" t="s">
        <v>36</v>
      </c>
      <c r="E9351" s="11" t="s">
        <v>36</v>
      </c>
      <c r="F9351" s="4">
        <v>2000</v>
      </c>
      <c r="G9351" s="3">
        <v>2016</v>
      </c>
      <c r="H9351" s="6" t="s">
        <v>21</v>
      </c>
      <c r="I9351" s="12" t="s">
        <v>4162</v>
      </c>
      <c r="J9351" s="3">
        <v>40</v>
      </c>
      <c r="K9351" s="3" t="str">
        <f>IF(VLOOKUP(D9351,'Resources Final'!A:C,3,FALSE)=0,"",VLOOKUP(D9351,'Resources Final'!A:C,3,FALSE))</f>
        <v>Y</v>
      </c>
      <c r="L9351" s="3" t="str">
        <f>IF(VLOOKUP(D9351,'Resources Final'!A:D,4,FALSE)=0,"",VLOOKUP(D9351,'Resources Final'!A:D,4,FALSE))</f>
        <v/>
      </c>
      <c r="M9351" s="3" t="str">
        <f>IF(VLOOKUP(D9351,'Resources Final'!A:E,5,FALSE)=0,"",VLOOKUP(D9351,'Resources Final'!A:E,5,FALSE))</f>
        <v/>
      </c>
      <c r="N9351" s="7" t="str">
        <f>IF(VLOOKUP(D9351,'Resources Final'!A:F,6,FALSE)=0,"",VLOOKUP(D9351,'Resources Final'!A:F,6,FALSE))</f>
        <v/>
      </c>
      <c r="O9351" s="3" t="str">
        <f>IF(VLOOKUP(D9351,'Resources Final'!A:G,7,FALSE)=0,"",VLOOKUP(D9351,'Resources Final'!A:G,7,FALSE))</f>
        <v/>
      </c>
    </row>
    <row r="9352" spans="1:15" x14ac:dyDescent="0.2">
      <c r="A9352" s="11">
        <v>990</v>
      </c>
      <c r="B9352" s="11" t="str">
        <f t="shared" si="161"/>
        <v>Fred C. and Mary R. Koch Foundation_A Hinnen20162000</v>
      </c>
      <c r="C9352" s="11" t="s">
        <v>4161</v>
      </c>
      <c r="D9352" s="11" t="s">
        <v>45</v>
      </c>
      <c r="E9352" s="11" t="s">
        <v>45</v>
      </c>
      <c r="F9352" s="4">
        <v>2000</v>
      </c>
      <c r="G9352" s="3">
        <v>2016</v>
      </c>
      <c r="H9352" s="6" t="s">
        <v>21</v>
      </c>
      <c r="I9352" s="12" t="s">
        <v>4162</v>
      </c>
      <c r="J9352" s="3">
        <v>41</v>
      </c>
      <c r="K9352" s="3" t="str">
        <f>IF(VLOOKUP(D9352,'Resources Final'!A:C,3,FALSE)=0,"",VLOOKUP(D9352,'Resources Final'!A:C,3,FALSE))</f>
        <v>Y</v>
      </c>
      <c r="L9352" s="3" t="str">
        <f>IF(VLOOKUP(D9352,'Resources Final'!A:D,4,FALSE)=0,"",VLOOKUP(D9352,'Resources Final'!A:D,4,FALSE))</f>
        <v/>
      </c>
      <c r="M9352" s="3" t="str">
        <f>IF(VLOOKUP(D9352,'Resources Final'!A:E,5,FALSE)=0,"",VLOOKUP(D9352,'Resources Final'!A:E,5,FALSE))</f>
        <v/>
      </c>
      <c r="N9352" s="7" t="str">
        <f>IF(VLOOKUP(D9352,'Resources Final'!A:F,6,FALSE)=0,"",VLOOKUP(D9352,'Resources Final'!A:F,6,FALSE))</f>
        <v/>
      </c>
      <c r="O9352" s="3" t="str">
        <f>IF(VLOOKUP(D9352,'Resources Final'!A:G,7,FALSE)=0,"",VLOOKUP(D9352,'Resources Final'!A:G,7,FALSE))</f>
        <v/>
      </c>
    </row>
    <row r="9353" spans="1:15" x14ac:dyDescent="0.2">
      <c r="A9353" s="11">
        <v>990</v>
      </c>
      <c r="B9353" s="11" t="str">
        <f t="shared" si="161"/>
        <v>Fred C. and Mary R. Koch Foundation_A Lukhard20162000</v>
      </c>
      <c r="C9353" s="11" t="s">
        <v>4161</v>
      </c>
      <c r="D9353" s="11" t="s">
        <v>53</v>
      </c>
      <c r="E9353" s="11" t="s">
        <v>53</v>
      </c>
      <c r="F9353" s="4">
        <v>2000</v>
      </c>
      <c r="G9353" s="3">
        <v>2016</v>
      </c>
      <c r="H9353" s="6" t="s">
        <v>21</v>
      </c>
      <c r="I9353" s="12" t="s">
        <v>4162</v>
      </c>
      <c r="J9353" s="3">
        <v>42</v>
      </c>
      <c r="K9353" s="3" t="str">
        <f>IF(VLOOKUP(D9353,'Resources Final'!A:C,3,FALSE)=0,"",VLOOKUP(D9353,'Resources Final'!A:C,3,FALSE))</f>
        <v>Y</v>
      </c>
      <c r="L9353" s="3" t="str">
        <f>IF(VLOOKUP(D9353,'Resources Final'!A:D,4,FALSE)=0,"",VLOOKUP(D9353,'Resources Final'!A:D,4,FALSE))</f>
        <v/>
      </c>
      <c r="M9353" s="3" t="str">
        <f>IF(VLOOKUP(D9353,'Resources Final'!A:E,5,FALSE)=0,"",VLOOKUP(D9353,'Resources Final'!A:E,5,FALSE))</f>
        <v/>
      </c>
      <c r="N9353" s="7" t="str">
        <f>IF(VLOOKUP(D9353,'Resources Final'!A:F,6,FALSE)=0,"",VLOOKUP(D9353,'Resources Final'!A:F,6,FALSE))</f>
        <v/>
      </c>
      <c r="O9353" s="3" t="str">
        <f>IF(VLOOKUP(D9353,'Resources Final'!A:G,7,FALSE)=0,"",VLOOKUP(D9353,'Resources Final'!A:G,7,FALSE))</f>
        <v/>
      </c>
    </row>
    <row r="9354" spans="1:15" x14ac:dyDescent="0.2">
      <c r="A9354" s="11">
        <v>990</v>
      </c>
      <c r="B9354" s="11" t="str">
        <f t="shared" si="161"/>
        <v>Fred C. and Mary R. Koch Foundation_A McKinley20162000</v>
      </c>
      <c r="C9354" s="11" t="s">
        <v>4161</v>
      </c>
      <c r="D9354" s="11" t="s">
        <v>56</v>
      </c>
      <c r="E9354" s="11" t="s">
        <v>56</v>
      </c>
      <c r="F9354" s="4">
        <v>2000</v>
      </c>
      <c r="G9354" s="3">
        <v>2016</v>
      </c>
      <c r="H9354" s="6" t="s">
        <v>21</v>
      </c>
      <c r="I9354" s="12" t="s">
        <v>4162</v>
      </c>
      <c r="J9354" s="3">
        <v>43</v>
      </c>
      <c r="K9354" s="3" t="str">
        <f>IF(VLOOKUP(D9354,'Resources Final'!A:C,3,FALSE)=0,"",VLOOKUP(D9354,'Resources Final'!A:C,3,FALSE))</f>
        <v>Y</v>
      </c>
      <c r="L9354" s="3" t="str">
        <f>IF(VLOOKUP(D9354,'Resources Final'!A:D,4,FALSE)=0,"",VLOOKUP(D9354,'Resources Final'!A:D,4,FALSE))</f>
        <v/>
      </c>
      <c r="M9354" s="3" t="str">
        <f>IF(VLOOKUP(D9354,'Resources Final'!A:E,5,FALSE)=0,"",VLOOKUP(D9354,'Resources Final'!A:E,5,FALSE))</f>
        <v/>
      </c>
      <c r="N9354" s="7" t="str">
        <f>IF(VLOOKUP(D9354,'Resources Final'!A:F,6,FALSE)=0,"",VLOOKUP(D9354,'Resources Final'!A:F,6,FALSE))</f>
        <v/>
      </c>
      <c r="O9354" s="3" t="str">
        <f>IF(VLOOKUP(D9354,'Resources Final'!A:G,7,FALSE)=0,"",VLOOKUP(D9354,'Resources Final'!A:G,7,FALSE))</f>
        <v/>
      </c>
    </row>
    <row r="9355" spans="1:15" x14ac:dyDescent="0.2">
      <c r="A9355" s="11">
        <v>990</v>
      </c>
      <c r="B9355" s="11" t="str">
        <f t="shared" si="161"/>
        <v>Fred C. and Mary R. Koch Foundation_A Pass20162000</v>
      </c>
      <c r="C9355" s="11" t="s">
        <v>4161</v>
      </c>
      <c r="D9355" s="11" t="s">
        <v>60</v>
      </c>
      <c r="E9355" s="11" t="s">
        <v>60</v>
      </c>
      <c r="F9355" s="4">
        <v>2000</v>
      </c>
      <c r="G9355" s="3">
        <v>2016</v>
      </c>
      <c r="H9355" s="6" t="s">
        <v>21</v>
      </c>
      <c r="I9355" s="12" t="s">
        <v>4162</v>
      </c>
      <c r="J9355" s="3">
        <v>44</v>
      </c>
      <c r="K9355" s="3" t="str">
        <f>IF(VLOOKUP(D9355,'Resources Final'!A:C,3,FALSE)=0,"",VLOOKUP(D9355,'Resources Final'!A:C,3,FALSE))</f>
        <v>Y</v>
      </c>
      <c r="L9355" s="3" t="str">
        <f>IF(VLOOKUP(D9355,'Resources Final'!A:D,4,FALSE)=0,"",VLOOKUP(D9355,'Resources Final'!A:D,4,FALSE))</f>
        <v/>
      </c>
      <c r="M9355" s="3" t="str">
        <f>IF(VLOOKUP(D9355,'Resources Final'!A:E,5,FALSE)=0,"",VLOOKUP(D9355,'Resources Final'!A:E,5,FALSE))</f>
        <v/>
      </c>
      <c r="N9355" s="7" t="str">
        <f>IF(VLOOKUP(D9355,'Resources Final'!A:F,6,FALSE)=0,"",VLOOKUP(D9355,'Resources Final'!A:F,6,FALSE))</f>
        <v/>
      </c>
      <c r="O9355" s="3" t="str">
        <f>IF(VLOOKUP(D9355,'Resources Final'!A:G,7,FALSE)=0,"",VLOOKUP(D9355,'Resources Final'!A:G,7,FALSE))</f>
        <v/>
      </c>
    </row>
    <row r="9356" spans="1:15" x14ac:dyDescent="0.2">
      <c r="A9356" s="11">
        <v>990</v>
      </c>
      <c r="B9356" s="11" t="str">
        <f t="shared" si="161"/>
        <v>Fred C. and Mary R. Koch Foundation_A Reyes20162000</v>
      </c>
      <c r="C9356" s="11" t="s">
        <v>4161</v>
      </c>
      <c r="D9356" s="11" t="s">
        <v>63</v>
      </c>
      <c r="E9356" s="11" t="s">
        <v>63</v>
      </c>
      <c r="F9356" s="4">
        <v>2000</v>
      </c>
      <c r="G9356" s="3">
        <v>2016</v>
      </c>
      <c r="H9356" s="6" t="s">
        <v>21</v>
      </c>
      <c r="I9356" s="12" t="s">
        <v>4162</v>
      </c>
      <c r="J9356" s="3">
        <v>45</v>
      </c>
      <c r="K9356" s="3" t="str">
        <f>IF(VLOOKUP(D9356,'Resources Final'!A:C,3,FALSE)=0,"",VLOOKUP(D9356,'Resources Final'!A:C,3,FALSE))</f>
        <v>Y</v>
      </c>
      <c r="L9356" s="3" t="str">
        <f>IF(VLOOKUP(D9356,'Resources Final'!A:D,4,FALSE)=0,"",VLOOKUP(D9356,'Resources Final'!A:D,4,FALSE))</f>
        <v/>
      </c>
      <c r="M9356" s="3" t="str">
        <f>IF(VLOOKUP(D9356,'Resources Final'!A:E,5,FALSE)=0,"",VLOOKUP(D9356,'Resources Final'!A:E,5,FALSE))</f>
        <v/>
      </c>
      <c r="N9356" s="7" t="str">
        <f>IF(VLOOKUP(D9356,'Resources Final'!A:F,6,FALSE)=0,"",VLOOKUP(D9356,'Resources Final'!A:F,6,FALSE))</f>
        <v/>
      </c>
      <c r="O9356" s="3" t="str">
        <f>IF(VLOOKUP(D9356,'Resources Final'!A:G,7,FALSE)=0,"",VLOOKUP(D9356,'Resources Final'!A:G,7,FALSE))</f>
        <v/>
      </c>
    </row>
    <row r="9357" spans="1:15" x14ac:dyDescent="0.2">
      <c r="A9357" s="11">
        <v>990</v>
      </c>
      <c r="B9357" s="11" t="str">
        <f t="shared" si="161"/>
        <v>Fred C. and Mary R. Koch Foundation_A Carrillo20162000</v>
      </c>
      <c r="C9357" s="11" t="s">
        <v>4161</v>
      </c>
      <c r="D9357" s="11" t="s">
        <v>34</v>
      </c>
      <c r="E9357" s="11" t="s">
        <v>34</v>
      </c>
      <c r="F9357" s="4">
        <v>2000</v>
      </c>
      <c r="G9357" s="3">
        <v>2016</v>
      </c>
      <c r="H9357" s="6" t="s">
        <v>21</v>
      </c>
      <c r="I9357" s="12" t="s">
        <v>4162</v>
      </c>
      <c r="J9357" s="3">
        <v>46</v>
      </c>
      <c r="K9357" s="3" t="str">
        <f>IF(VLOOKUP(D9357,'Resources Final'!A:C,3,FALSE)=0,"",VLOOKUP(D9357,'Resources Final'!A:C,3,FALSE))</f>
        <v>Y</v>
      </c>
      <c r="L9357" s="3" t="str">
        <f>IF(VLOOKUP(D9357,'Resources Final'!A:D,4,FALSE)=0,"",VLOOKUP(D9357,'Resources Final'!A:D,4,FALSE))</f>
        <v/>
      </c>
      <c r="M9357" s="3" t="str">
        <f>IF(VLOOKUP(D9357,'Resources Final'!A:E,5,FALSE)=0,"",VLOOKUP(D9357,'Resources Final'!A:E,5,FALSE))</f>
        <v/>
      </c>
      <c r="N9357" s="7" t="str">
        <f>IF(VLOOKUP(D9357,'Resources Final'!A:F,6,FALSE)=0,"",VLOOKUP(D9357,'Resources Final'!A:F,6,FALSE))</f>
        <v/>
      </c>
      <c r="O9357" s="3" t="str">
        <f>IF(VLOOKUP(D9357,'Resources Final'!A:G,7,FALSE)=0,"",VLOOKUP(D9357,'Resources Final'!A:G,7,FALSE))</f>
        <v/>
      </c>
    </row>
    <row r="9358" spans="1:15" x14ac:dyDescent="0.2">
      <c r="A9358" s="11">
        <v>990</v>
      </c>
      <c r="B9358" s="11" t="str">
        <f t="shared" si="161"/>
        <v>Fred C. and Mary R. Koch Foundation_A Cooke20162000</v>
      </c>
      <c r="C9358" s="11" t="s">
        <v>4161</v>
      </c>
      <c r="D9358" s="11" t="s">
        <v>37</v>
      </c>
      <c r="E9358" s="11" t="s">
        <v>37</v>
      </c>
      <c r="F9358" s="4">
        <v>2000</v>
      </c>
      <c r="G9358" s="3">
        <v>2016</v>
      </c>
      <c r="H9358" s="6" t="s">
        <v>21</v>
      </c>
      <c r="I9358" s="12" t="s">
        <v>4162</v>
      </c>
      <c r="J9358" s="3">
        <v>47</v>
      </c>
      <c r="K9358" s="3" t="str">
        <f>IF(VLOOKUP(D9358,'Resources Final'!A:C,3,FALSE)=0,"",VLOOKUP(D9358,'Resources Final'!A:C,3,FALSE))</f>
        <v>Y</v>
      </c>
      <c r="L9358" s="3" t="str">
        <f>IF(VLOOKUP(D9358,'Resources Final'!A:D,4,FALSE)=0,"",VLOOKUP(D9358,'Resources Final'!A:D,4,FALSE))</f>
        <v/>
      </c>
      <c r="M9358" s="3" t="str">
        <f>IF(VLOOKUP(D9358,'Resources Final'!A:E,5,FALSE)=0,"",VLOOKUP(D9358,'Resources Final'!A:E,5,FALSE))</f>
        <v/>
      </c>
      <c r="N9358" s="7" t="str">
        <f>IF(VLOOKUP(D9358,'Resources Final'!A:F,6,FALSE)=0,"",VLOOKUP(D9358,'Resources Final'!A:F,6,FALSE))</f>
        <v/>
      </c>
      <c r="O9358" s="3" t="str">
        <f>IF(VLOOKUP(D9358,'Resources Final'!A:G,7,FALSE)=0,"",VLOOKUP(D9358,'Resources Final'!A:G,7,FALSE))</f>
        <v/>
      </c>
    </row>
    <row r="9359" spans="1:15" x14ac:dyDescent="0.2">
      <c r="A9359" s="11">
        <v>990</v>
      </c>
      <c r="B9359" s="11" t="str">
        <f t="shared" si="161"/>
        <v>Fred C. and Mary R. Koch Foundation_A Cunningham20162000</v>
      </c>
      <c r="C9359" s="11" t="s">
        <v>4161</v>
      </c>
      <c r="D9359" s="11" t="s">
        <v>41</v>
      </c>
      <c r="E9359" s="11" t="s">
        <v>41</v>
      </c>
      <c r="F9359" s="4">
        <v>2000</v>
      </c>
      <c r="G9359" s="3">
        <v>2016</v>
      </c>
      <c r="H9359" s="6" t="s">
        <v>21</v>
      </c>
      <c r="I9359" s="12" t="s">
        <v>4162</v>
      </c>
      <c r="J9359" s="3">
        <v>48</v>
      </c>
      <c r="K9359" s="3" t="str">
        <f>IF(VLOOKUP(D9359,'Resources Final'!A:C,3,FALSE)=0,"",VLOOKUP(D9359,'Resources Final'!A:C,3,FALSE))</f>
        <v>Y</v>
      </c>
      <c r="L9359" s="3" t="str">
        <f>IF(VLOOKUP(D9359,'Resources Final'!A:D,4,FALSE)=0,"",VLOOKUP(D9359,'Resources Final'!A:D,4,FALSE))</f>
        <v/>
      </c>
      <c r="M9359" s="3" t="str">
        <f>IF(VLOOKUP(D9359,'Resources Final'!A:E,5,FALSE)=0,"",VLOOKUP(D9359,'Resources Final'!A:E,5,FALSE))</f>
        <v/>
      </c>
      <c r="N9359" s="7" t="str">
        <f>IF(VLOOKUP(D9359,'Resources Final'!A:F,6,FALSE)=0,"",VLOOKUP(D9359,'Resources Final'!A:F,6,FALSE))</f>
        <v/>
      </c>
      <c r="O9359" s="3" t="str">
        <f>IF(VLOOKUP(D9359,'Resources Final'!A:G,7,FALSE)=0,"",VLOOKUP(D9359,'Resources Final'!A:G,7,FALSE))</f>
        <v/>
      </c>
    </row>
    <row r="9360" spans="1:15" x14ac:dyDescent="0.2">
      <c r="A9360" s="11">
        <v>990</v>
      </c>
      <c r="B9360" s="11" t="str">
        <f t="shared" si="161"/>
        <v>Fred C. and Mary R. Koch Foundation_A Marino20162000</v>
      </c>
      <c r="C9360" s="11" t="s">
        <v>4161</v>
      </c>
      <c r="D9360" s="11" t="s">
        <v>54</v>
      </c>
      <c r="E9360" s="11" t="s">
        <v>54</v>
      </c>
      <c r="F9360" s="4">
        <v>2000</v>
      </c>
      <c r="G9360" s="3">
        <v>2016</v>
      </c>
      <c r="H9360" s="6" t="s">
        <v>21</v>
      </c>
      <c r="I9360" s="12" t="s">
        <v>4162</v>
      </c>
      <c r="J9360" s="3">
        <v>49</v>
      </c>
      <c r="K9360" s="3" t="str">
        <f>IF(VLOOKUP(D9360,'Resources Final'!A:C,3,FALSE)=0,"",VLOOKUP(D9360,'Resources Final'!A:C,3,FALSE))</f>
        <v>Y</v>
      </c>
      <c r="L9360" s="3" t="str">
        <f>IF(VLOOKUP(D9360,'Resources Final'!A:D,4,FALSE)=0,"",VLOOKUP(D9360,'Resources Final'!A:D,4,FALSE))</f>
        <v/>
      </c>
      <c r="M9360" s="3" t="str">
        <f>IF(VLOOKUP(D9360,'Resources Final'!A:E,5,FALSE)=0,"",VLOOKUP(D9360,'Resources Final'!A:E,5,FALSE))</f>
        <v/>
      </c>
      <c r="N9360" s="7" t="str">
        <f>IF(VLOOKUP(D9360,'Resources Final'!A:F,6,FALSE)=0,"",VLOOKUP(D9360,'Resources Final'!A:F,6,FALSE))</f>
        <v/>
      </c>
      <c r="O9360" s="3" t="str">
        <f>IF(VLOOKUP(D9360,'Resources Final'!A:G,7,FALSE)=0,"",VLOOKUP(D9360,'Resources Final'!A:G,7,FALSE))</f>
        <v/>
      </c>
    </row>
    <row r="9361" spans="1:15" x14ac:dyDescent="0.2">
      <c r="A9361" s="11">
        <v>990</v>
      </c>
      <c r="B9361" s="11" t="str">
        <f t="shared" si="161"/>
        <v>Fred C. and Mary R. Koch Foundation_A Monroe20162000</v>
      </c>
      <c r="C9361" s="11" t="s">
        <v>4161</v>
      </c>
      <c r="D9361" s="11" t="s">
        <v>58</v>
      </c>
      <c r="E9361" s="11" t="s">
        <v>58</v>
      </c>
      <c r="F9361" s="4">
        <v>2000</v>
      </c>
      <c r="G9361" s="3">
        <v>2016</v>
      </c>
      <c r="H9361" s="6" t="s">
        <v>21</v>
      </c>
      <c r="I9361" s="12" t="s">
        <v>4162</v>
      </c>
      <c r="J9361" s="3">
        <v>50</v>
      </c>
      <c r="K9361" s="3" t="str">
        <f>IF(VLOOKUP(D9361,'Resources Final'!A:C,3,FALSE)=0,"",VLOOKUP(D9361,'Resources Final'!A:C,3,FALSE))</f>
        <v>Y</v>
      </c>
      <c r="L9361" s="3" t="str">
        <f>IF(VLOOKUP(D9361,'Resources Final'!A:D,4,FALSE)=0,"",VLOOKUP(D9361,'Resources Final'!A:D,4,FALSE))</f>
        <v/>
      </c>
      <c r="M9361" s="3" t="str">
        <f>IF(VLOOKUP(D9361,'Resources Final'!A:E,5,FALSE)=0,"",VLOOKUP(D9361,'Resources Final'!A:E,5,FALSE))</f>
        <v/>
      </c>
      <c r="N9361" s="7" t="str">
        <f>IF(VLOOKUP(D9361,'Resources Final'!A:F,6,FALSE)=0,"",VLOOKUP(D9361,'Resources Final'!A:F,6,FALSE))</f>
        <v/>
      </c>
      <c r="O9361" s="3" t="str">
        <f>IF(VLOOKUP(D9361,'Resources Final'!A:G,7,FALSE)=0,"",VLOOKUP(D9361,'Resources Final'!A:G,7,FALSE))</f>
        <v/>
      </c>
    </row>
    <row r="9362" spans="1:15" x14ac:dyDescent="0.2">
      <c r="A9362" s="11">
        <v>990</v>
      </c>
      <c r="B9362" s="11" t="str">
        <f t="shared" si="161"/>
        <v>Fred C. and Mary R. Koch Foundation_A Rafferty20162000</v>
      </c>
      <c r="C9362" s="11" t="s">
        <v>4161</v>
      </c>
      <c r="D9362" s="11" t="s">
        <v>62</v>
      </c>
      <c r="E9362" s="11" t="s">
        <v>62</v>
      </c>
      <c r="F9362" s="4">
        <v>2000</v>
      </c>
      <c r="G9362" s="3">
        <v>2016</v>
      </c>
      <c r="H9362" s="6" t="s">
        <v>21</v>
      </c>
      <c r="I9362" s="12" t="s">
        <v>4162</v>
      </c>
      <c r="J9362" s="3">
        <v>51</v>
      </c>
      <c r="K9362" s="3" t="str">
        <f>IF(VLOOKUP(D9362,'Resources Final'!A:C,3,FALSE)=0,"",VLOOKUP(D9362,'Resources Final'!A:C,3,FALSE))</f>
        <v>Y</v>
      </c>
      <c r="L9362" s="3" t="str">
        <f>IF(VLOOKUP(D9362,'Resources Final'!A:D,4,FALSE)=0,"",VLOOKUP(D9362,'Resources Final'!A:D,4,FALSE))</f>
        <v/>
      </c>
      <c r="M9362" s="3" t="str">
        <f>IF(VLOOKUP(D9362,'Resources Final'!A:E,5,FALSE)=0,"",VLOOKUP(D9362,'Resources Final'!A:E,5,FALSE))</f>
        <v/>
      </c>
      <c r="N9362" s="7" t="str">
        <f>IF(VLOOKUP(D9362,'Resources Final'!A:F,6,FALSE)=0,"",VLOOKUP(D9362,'Resources Final'!A:F,6,FALSE))</f>
        <v/>
      </c>
      <c r="O9362" s="3" t="str">
        <f>IF(VLOOKUP(D9362,'Resources Final'!A:G,7,FALSE)=0,"",VLOOKUP(D9362,'Resources Final'!A:G,7,FALSE))</f>
        <v/>
      </c>
    </row>
    <row r="9363" spans="1:15" x14ac:dyDescent="0.2">
      <c r="A9363" s="11">
        <v>990</v>
      </c>
      <c r="B9363" s="11" t="str">
        <f t="shared" si="161"/>
        <v>Fred C. and Mary R. Koch Foundation_A Trotter20162000</v>
      </c>
      <c r="C9363" s="11" t="s">
        <v>4161</v>
      </c>
      <c r="D9363" s="11" t="s">
        <v>71</v>
      </c>
      <c r="E9363" s="11" t="s">
        <v>71</v>
      </c>
      <c r="F9363" s="4">
        <v>2000</v>
      </c>
      <c r="G9363" s="3">
        <v>2016</v>
      </c>
      <c r="H9363" s="6" t="s">
        <v>21</v>
      </c>
      <c r="I9363" s="12" t="s">
        <v>4162</v>
      </c>
      <c r="J9363" s="3">
        <v>52</v>
      </c>
      <c r="K9363" s="3" t="str">
        <f>IF(VLOOKUP(D9363,'Resources Final'!A:C,3,FALSE)=0,"",VLOOKUP(D9363,'Resources Final'!A:C,3,FALSE))</f>
        <v>Y</v>
      </c>
      <c r="L9363" s="3" t="str">
        <f>IF(VLOOKUP(D9363,'Resources Final'!A:D,4,FALSE)=0,"",VLOOKUP(D9363,'Resources Final'!A:D,4,FALSE))</f>
        <v/>
      </c>
      <c r="M9363" s="3" t="str">
        <f>IF(VLOOKUP(D9363,'Resources Final'!A:E,5,FALSE)=0,"",VLOOKUP(D9363,'Resources Final'!A:E,5,FALSE))</f>
        <v/>
      </c>
      <c r="N9363" s="7" t="str">
        <f>IF(VLOOKUP(D9363,'Resources Final'!A:F,6,FALSE)=0,"",VLOOKUP(D9363,'Resources Final'!A:F,6,FALSE))</f>
        <v/>
      </c>
      <c r="O9363" s="3" t="str">
        <f>IF(VLOOKUP(D9363,'Resources Final'!A:G,7,FALSE)=0,"",VLOOKUP(D9363,'Resources Final'!A:G,7,FALSE))</f>
        <v/>
      </c>
    </row>
    <row r="9364" spans="1:15" x14ac:dyDescent="0.2">
      <c r="A9364" s="11">
        <v>990</v>
      </c>
      <c r="B9364" s="11" t="str">
        <f t="shared" si="161"/>
        <v>Fred C. and Mary R. Koch Foundation_A Hinnen20162000</v>
      </c>
      <c r="C9364" s="11" t="s">
        <v>4161</v>
      </c>
      <c r="D9364" s="11" t="s">
        <v>45</v>
      </c>
      <c r="E9364" s="11" t="s">
        <v>45</v>
      </c>
      <c r="F9364" s="4">
        <v>2000</v>
      </c>
      <c r="G9364" s="3">
        <v>2016</v>
      </c>
      <c r="H9364" s="6" t="s">
        <v>21</v>
      </c>
      <c r="I9364" s="12" t="s">
        <v>4162</v>
      </c>
      <c r="J9364" s="3">
        <v>53</v>
      </c>
      <c r="K9364" s="3" t="str">
        <f>IF(VLOOKUP(D9364,'Resources Final'!A:C,3,FALSE)=0,"",VLOOKUP(D9364,'Resources Final'!A:C,3,FALSE))</f>
        <v>Y</v>
      </c>
      <c r="L9364" s="3" t="str">
        <f>IF(VLOOKUP(D9364,'Resources Final'!A:D,4,FALSE)=0,"",VLOOKUP(D9364,'Resources Final'!A:D,4,FALSE))</f>
        <v/>
      </c>
      <c r="M9364" s="3" t="str">
        <f>IF(VLOOKUP(D9364,'Resources Final'!A:E,5,FALSE)=0,"",VLOOKUP(D9364,'Resources Final'!A:E,5,FALSE))</f>
        <v/>
      </c>
      <c r="N9364" s="7" t="str">
        <f>IF(VLOOKUP(D9364,'Resources Final'!A:F,6,FALSE)=0,"",VLOOKUP(D9364,'Resources Final'!A:F,6,FALSE))</f>
        <v/>
      </c>
      <c r="O9364" s="3" t="str">
        <f>IF(VLOOKUP(D9364,'Resources Final'!A:G,7,FALSE)=0,"",VLOOKUP(D9364,'Resources Final'!A:G,7,FALSE))</f>
        <v/>
      </c>
    </row>
    <row r="9365" spans="1:15" x14ac:dyDescent="0.2">
      <c r="A9365" s="11">
        <v>990</v>
      </c>
      <c r="B9365" s="11" t="str">
        <f t="shared" si="161"/>
        <v>Fred C. and Mary R. Koch Foundation_A Barreda20162000</v>
      </c>
      <c r="C9365" s="11" t="s">
        <v>4161</v>
      </c>
      <c r="D9365" s="11" t="s">
        <v>24</v>
      </c>
      <c r="E9365" s="11" t="s">
        <v>24</v>
      </c>
      <c r="F9365" s="4">
        <v>2000</v>
      </c>
      <c r="G9365" s="3">
        <v>2016</v>
      </c>
      <c r="H9365" s="6" t="s">
        <v>21</v>
      </c>
      <c r="I9365" s="12" t="s">
        <v>4162</v>
      </c>
      <c r="J9365" s="3">
        <v>54</v>
      </c>
      <c r="K9365" s="3" t="str">
        <f>IF(VLOOKUP(D9365,'Resources Final'!A:C,3,FALSE)=0,"",VLOOKUP(D9365,'Resources Final'!A:C,3,FALSE))</f>
        <v>Y</v>
      </c>
      <c r="L9365" s="3" t="str">
        <f>IF(VLOOKUP(D9365,'Resources Final'!A:D,4,FALSE)=0,"",VLOOKUP(D9365,'Resources Final'!A:D,4,FALSE))</f>
        <v/>
      </c>
      <c r="M9365" s="3" t="str">
        <f>IF(VLOOKUP(D9365,'Resources Final'!A:E,5,FALSE)=0,"",VLOOKUP(D9365,'Resources Final'!A:E,5,FALSE))</f>
        <v/>
      </c>
      <c r="N9365" s="7" t="str">
        <f>IF(VLOOKUP(D9365,'Resources Final'!A:F,6,FALSE)=0,"",VLOOKUP(D9365,'Resources Final'!A:F,6,FALSE))</f>
        <v/>
      </c>
      <c r="O9365" s="3" t="str">
        <f>IF(VLOOKUP(D9365,'Resources Final'!A:G,7,FALSE)=0,"",VLOOKUP(D9365,'Resources Final'!A:G,7,FALSE))</f>
        <v/>
      </c>
    </row>
    <row r="9366" spans="1:15" x14ac:dyDescent="0.2">
      <c r="A9366" s="11">
        <v>990</v>
      </c>
      <c r="B9366" s="11" t="str">
        <f t="shared" si="161"/>
        <v>Fred C. and Mary R. Koch Foundation_A Kubena20162000</v>
      </c>
      <c r="C9366" s="11" t="s">
        <v>4161</v>
      </c>
      <c r="D9366" s="11" t="s">
        <v>49</v>
      </c>
      <c r="E9366" s="11" t="s">
        <v>49</v>
      </c>
      <c r="F9366" s="4">
        <v>2000</v>
      </c>
      <c r="G9366" s="3">
        <v>2016</v>
      </c>
      <c r="H9366" s="6" t="s">
        <v>21</v>
      </c>
      <c r="I9366" s="12" t="s">
        <v>4162</v>
      </c>
      <c r="J9366" s="3">
        <v>55</v>
      </c>
      <c r="K9366" s="3" t="str">
        <f>IF(VLOOKUP(D9366,'Resources Final'!A:C,3,FALSE)=0,"",VLOOKUP(D9366,'Resources Final'!A:C,3,FALSE))</f>
        <v>Y</v>
      </c>
      <c r="L9366" s="3" t="str">
        <f>IF(VLOOKUP(D9366,'Resources Final'!A:D,4,FALSE)=0,"",VLOOKUP(D9366,'Resources Final'!A:D,4,FALSE))</f>
        <v/>
      </c>
      <c r="M9366" s="3" t="str">
        <f>IF(VLOOKUP(D9366,'Resources Final'!A:E,5,FALSE)=0,"",VLOOKUP(D9366,'Resources Final'!A:E,5,FALSE))</f>
        <v/>
      </c>
      <c r="N9366" s="7" t="str">
        <f>IF(VLOOKUP(D9366,'Resources Final'!A:F,6,FALSE)=0,"",VLOOKUP(D9366,'Resources Final'!A:F,6,FALSE))</f>
        <v/>
      </c>
      <c r="O9366" s="3" t="str">
        <f>IF(VLOOKUP(D9366,'Resources Final'!A:G,7,FALSE)=0,"",VLOOKUP(D9366,'Resources Final'!A:G,7,FALSE))</f>
        <v/>
      </c>
    </row>
    <row r="9367" spans="1:15" x14ac:dyDescent="0.2">
      <c r="A9367" s="11">
        <v>990</v>
      </c>
      <c r="B9367" s="11" t="str">
        <f t="shared" si="161"/>
        <v>Fred C. and Mary R. Koch Foundation_A Kolar20162000</v>
      </c>
      <c r="C9367" s="11" t="s">
        <v>4161</v>
      </c>
      <c r="D9367" s="11" t="s">
        <v>48</v>
      </c>
      <c r="E9367" s="11" t="s">
        <v>48</v>
      </c>
      <c r="F9367" s="4">
        <v>2000</v>
      </c>
      <c r="G9367" s="3">
        <v>2016</v>
      </c>
      <c r="H9367" s="6" t="s">
        <v>21</v>
      </c>
      <c r="I9367" s="12" t="s">
        <v>4162</v>
      </c>
      <c r="J9367" s="3">
        <v>56</v>
      </c>
      <c r="K9367" s="3" t="str">
        <f>IF(VLOOKUP(D9367,'Resources Final'!A:C,3,FALSE)=0,"",VLOOKUP(D9367,'Resources Final'!A:C,3,FALSE))</f>
        <v>Y</v>
      </c>
      <c r="L9367" s="3" t="str">
        <f>IF(VLOOKUP(D9367,'Resources Final'!A:D,4,FALSE)=0,"",VLOOKUP(D9367,'Resources Final'!A:D,4,FALSE))</f>
        <v/>
      </c>
      <c r="M9367" s="3" t="str">
        <f>IF(VLOOKUP(D9367,'Resources Final'!A:E,5,FALSE)=0,"",VLOOKUP(D9367,'Resources Final'!A:E,5,FALSE))</f>
        <v/>
      </c>
      <c r="N9367" s="7" t="str">
        <f>IF(VLOOKUP(D9367,'Resources Final'!A:F,6,FALSE)=0,"",VLOOKUP(D9367,'Resources Final'!A:F,6,FALSE))</f>
        <v/>
      </c>
      <c r="O9367" s="3" t="str">
        <f>IF(VLOOKUP(D9367,'Resources Final'!A:G,7,FALSE)=0,"",VLOOKUP(D9367,'Resources Final'!A:G,7,FALSE))</f>
        <v/>
      </c>
    </row>
    <row r="9368" spans="1:15" x14ac:dyDescent="0.2">
      <c r="A9368" s="11">
        <v>990</v>
      </c>
      <c r="B9368" s="11" t="str">
        <f t="shared" si="161"/>
        <v>Fred C. and Mary R. Koch Foundation_A Cirmi20162000</v>
      </c>
      <c r="C9368" s="11" t="s">
        <v>4161</v>
      </c>
      <c r="D9368" s="11" t="s">
        <v>35</v>
      </c>
      <c r="E9368" s="11" t="s">
        <v>35</v>
      </c>
      <c r="F9368" s="4">
        <v>2000</v>
      </c>
      <c r="G9368" s="3">
        <v>2016</v>
      </c>
      <c r="H9368" s="6" t="s">
        <v>21</v>
      </c>
      <c r="I9368" s="12" t="s">
        <v>4162</v>
      </c>
      <c r="J9368" s="3">
        <v>57</v>
      </c>
      <c r="K9368" s="3" t="str">
        <f>IF(VLOOKUP(D9368,'Resources Final'!A:C,3,FALSE)=0,"",VLOOKUP(D9368,'Resources Final'!A:C,3,FALSE))</f>
        <v>Y</v>
      </c>
      <c r="L9368" s="3" t="str">
        <f>IF(VLOOKUP(D9368,'Resources Final'!A:D,4,FALSE)=0,"",VLOOKUP(D9368,'Resources Final'!A:D,4,FALSE))</f>
        <v/>
      </c>
      <c r="M9368" s="3" t="str">
        <f>IF(VLOOKUP(D9368,'Resources Final'!A:E,5,FALSE)=0,"",VLOOKUP(D9368,'Resources Final'!A:E,5,FALSE))</f>
        <v/>
      </c>
      <c r="N9368" s="7" t="str">
        <f>IF(VLOOKUP(D9368,'Resources Final'!A:F,6,FALSE)=0,"",VLOOKUP(D9368,'Resources Final'!A:F,6,FALSE))</f>
        <v/>
      </c>
      <c r="O9368" s="3" t="str">
        <f>IF(VLOOKUP(D9368,'Resources Final'!A:G,7,FALSE)=0,"",VLOOKUP(D9368,'Resources Final'!A:G,7,FALSE))</f>
        <v/>
      </c>
    </row>
    <row r="9369" spans="1:15" x14ac:dyDescent="0.2">
      <c r="A9369" s="11">
        <v>990</v>
      </c>
      <c r="B9369" s="11" t="str">
        <f t="shared" si="161"/>
        <v>Fred C. and Mary R. Koch Foundation_A Ruiz20162000</v>
      </c>
      <c r="C9369" s="11" t="s">
        <v>4161</v>
      </c>
      <c r="D9369" s="11" t="s">
        <v>65</v>
      </c>
      <c r="E9369" s="11" t="s">
        <v>65</v>
      </c>
      <c r="F9369" s="4">
        <v>2000</v>
      </c>
      <c r="G9369" s="3">
        <v>2016</v>
      </c>
      <c r="H9369" s="6" t="s">
        <v>21</v>
      </c>
      <c r="I9369" s="12" t="s">
        <v>4162</v>
      </c>
      <c r="J9369" s="3">
        <v>58</v>
      </c>
      <c r="K9369" s="3" t="str">
        <f>IF(VLOOKUP(D9369,'Resources Final'!A:C,3,FALSE)=0,"",VLOOKUP(D9369,'Resources Final'!A:C,3,FALSE))</f>
        <v>Y</v>
      </c>
      <c r="L9369" s="3" t="str">
        <f>IF(VLOOKUP(D9369,'Resources Final'!A:D,4,FALSE)=0,"",VLOOKUP(D9369,'Resources Final'!A:D,4,FALSE))</f>
        <v/>
      </c>
      <c r="M9369" s="3" t="str">
        <f>IF(VLOOKUP(D9369,'Resources Final'!A:E,5,FALSE)=0,"",VLOOKUP(D9369,'Resources Final'!A:E,5,FALSE))</f>
        <v/>
      </c>
      <c r="N9369" s="7" t="str">
        <f>IF(VLOOKUP(D9369,'Resources Final'!A:F,6,FALSE)=0,"",VLOOKUP(D9369,'Resources Final'!A:F,6,FALSE))</f>
        <v/>
      </c>
      <c r="O9369" s="3" t="str">
        <f>IF(VLOOKUP(D9369,'Resources Final'!A:G,7,FALSE)=0,"",VLOOKUP(D9369,'Resources Final'!A:G,7,FALSE))</f>
        <v/>
      </c>
    </row>
    <row r="9370" spans="1:15" x14ac:dyDescent="0.2">
      <c r="A9370" s="11">
        <v>990</v>
      </c>
      <c r="B9370" s="11" t="str">
        <f t="shared" si="161"/>
        <v>Fred C. and Mary R. Koch Foundation_A Smading20162000</v>
      </c>
      <c r="C9370" s="11" t="s">
        <v>4161</v>
      </c>
      <c r="D9370" s="11" t="s">
        <v>66</v>
      </c>
      <c r="E9370" s="11" t="s">
        <v>66</v>
      </c>
      <c r="F9370" s="4">
        <v>2000</v>
      </c>
      <c r="G9370" s="3">
        <v>2016</v>
      </c>
      <c r="H9370" s="6" t="s">
        <v>21</v>
      </c>
      <c r="I9370" s="12" t="s">
        <v>4162</v>
      </c>
      <c r="J9370" s="3">
        <v>59</v>
      </c>
      <c r="K9370" s="3" t="str">
        <f>IF(VLOOKUP(D9370,'Resources Final'!A:C,3,FALSE)=0,"",VLOOKUP(D9370,'Resources Final'!A:C,3,FALSE))</f>
        <v>Y</v>
      </c>
      <c r="L9370" s="3" t="str">
        <f>IF(VLOOKUP(D9370,'Resources Final'!A:D,4,FALSE)=0,"",VLOOKUP(D9370,'Resources Final'!A:D,4,FALSE))</f>
        <v/>
      </c>
      <c r="M9370" s="3" t="str">
        <f>IF(VLOOKUP(D9370,'Resources Final'!A:E,5,FALSE)=0,"",VLOOKUP(D9370,'Resources Final'!A:E,5,FALSE))</f>
        <v/>
      </c>
      <c r="N9370" s="7" t="str">
        <f>IF(VLOOKUP(D9370,'Resources Final'!A:F,6,FALSE)=0,"",VLOOKUP(D9370,'Resources Final'!A:F,6,FALSE))</f>
        <v/>
      </c>
      <c r="O9370" s="3" t="str">
        <f>IF(VLOOKUP(D9370,'Resources Final'!A:G,7,FALSE)=0,"",VLOOKUP(D9370,'Resources Final'!A:G,7,FALSE))</f>
        <v/>
      </c>
    </row>
    <row r="9371" spans="1:15" x14ac:dyDescent="0.2">
      <c r="A9371" s="11">
        <v>990</v>
      </c>
      <c r="B9371" s="11" t="str">
        <f t="shared" si="161"/>
        <v>Fred C. and Mary R. Koch Foundation_A Rowlett20162000</v>
      </c>
      <c r="C9371" s="11" t="s">
        <v>4161</v>
      </c>
      <c r="D9371" s="11" t="s">
        <v>64</v>
      </c>
      <c r="E9371" s="11" t="s">
        <v>64</v>
      </c>
      <c r="F9371" s="4">
        <v>2000</v>
      </c>
      <c r="G9371" s="3">
        <v>2016</v>
      </c>
      <c r="H9371" s="6" t="s">
        <v>21</v>
      </c>
      <c r="I9371" s="12" t="s">
        <v>4162</v>
      </c>
      <c r="J9371" s="3">
        <v>60</v>
      </c>
      <c r="K9371" s="3" t="str">
        <f>IF(VLOOKUP(D9371,'Resources Final'!A:C,3,FALSE)=0,"",VLOOKUP(D9371,'Resources Final'!A:C,3,FALSE))</f>
        <v>Y</v>
      </c>
      <c r="L9371" s="3" t="str">
        <f>IF(VLOOKUP(D9371,'Resources Final'!A:D,4,FALSE)=0,"",VLOOKUP(D9371,'Resources Final'!A:D,4,FALSE))</f>
        <v/>
      </c>
      <c r="M9371" s="3" t="str">
        <f>IF(VLOOKUP(D9371,'Resources Final'!A:E,5,FALSE)=0,"",VLOOKUP(D9371,'Resources Final'!A:E,5,FALSE))</f>
        <v/>
      </c>
      <c r="N9371" s="7" t="str">
        <f>IF(VLOOKUP(D9371,'Resources Final'!A:F,6,FALSE)=0,"",VLOOKUP(D9371,'Resources Final'!A:F,6,FALSE))</f>
        <v/>
      </c>
      <c r="O9371" s="3" t="str">
        <f>IF(VLOOKUP(D9371,'Resources Final'!A:G,7,FALSE)=0,"",VLOOKUP(D9371,'Resources Final'!A:G,7,FALSE))</f>
        <v/>
      </c>
    </row>
    <row r="9372" spans="1:15" x14ac:dyDescent="0.2">
      <c r="A9372" s="11">
        <v>990</v>
      </c>
      <c r="B9372" s="11" t="str">
        <f t="shared" si="161"/>
        <v>Fred C. and Mary R. Koch Foundation_B Sapet20162000</v>
      </c>
      <c r="C9372" s="11" t="s">
        <v>4161</v>
      </c>
      <c r="D9372" s="11" t="s">
        <v>312</v>
      </c>
      <c r="E9372" s="11" t="s">
        <v>312</v>
      </c>
      <c r="F9372" s="4">
        <v>2000</v>
      </c>
      <c r="G9372" s="3">
        <v>2016</v>
      </c>
      <c r="H9372" s="6" t="s">
        <v>21</v>
      </c>
      <c r="I9372" s="12" t="s">
        <v>4162</v>
      </c>
      <c r="J9372" s="3">
        <v>61</v>
      </c>
      <c r="K9372" s="3" t="str">
        <f>IF(VLOOKUP(D9372,'Resources Final'!A:C,3,FALSE)=0,"",VLOOKUP(D9372,'Resources Final'!A:C,3,FALSE))</f>
        <v>Y</v>
      </c>
      <c r="L9372" s="3" t="str">
        <f>IF(VLOOKUP(D9372,'Resources Final'!A:D,4,FALSE)=0,"",VLOOKUP(D9372,'Resources Final'!A:D,4,FALSE))</f>
        <v/>
      </c>
      <c r="M9372" s="3" t="str">
        <f>IF(VLOOKUP(D9372,'Resources Final'!A:E,5,FALSE)=0,"",VLOOKUP(D9372,'Resources Final'!A:E,5,FALSE))</f>
        <v/>
      </c>
      <c r="N9372" s="7" t="str">
        <f>IF(VLOOKUP(D9372,'Resources Final'!A:F,6,FALSE)=0,"",VLOOKUP(D9372,'Resources Final'!A:F,6,FALSE))</f>
        <v/>
      </c>
      <c r="O9372" s="3" t="str">
        <f>IF(VLOOKUP(D9372,'Resources Final'!A:G,7,FALSE)=0,"",VLOOKUP(D9372,'Resources Final'!A:G,7,FALSE))</f>
        <v/>
      </c>
    </row>
    <row r="9373" spans="1:15" x14ac:dyDescent="0.2">
      <c r="A9373" s="11">
        <v>990</v>
      </c>
      <c r="B9373" s="11" t="str">
        <f t="shared" si="161"/>
        <v>Fred C. and Mary R. Koch Foundation_B Seiler20162000</v>
      </c>
      <c r="C9373" s="11" t="s">
        <v>4161</v>
      </c>
      <c r="D9373" s="11" t="s">
        <v>313</v>
      </c>
      <c r="E9373" s="11" t="s">
        <v>313</v>
      </c>
      <c r="F9373" s="4">
        <v>2000</v>
      </c>
      <c r="G9373" s="3">
        <v>2016</v>
      </c>
      <c r="H9373" s="6" t="s">
        <v>21</v>
      </c>
      <c r="I9373" s="12" t="s">
        <v>4162</v>
      </c>
      <c r="J9373" s="3">
        <v>62</v>
      </c>
      <c r="K9373" s="3" t="str">
        <f>IF(VLOOKUP(D9373,'Resources Final'!A:C,3,FALSE)=0,"",VLOOKUP(D9373,'Resources Final'!A:C,3,FALSE))</f>
        <v>Y</v>
      </c>
      <c r="L9373" s="3" t="str">
        <f>IF(VLOOKUP(D9373,'Resources Final'!A:D,4,FALSE)=0,"",VLOOKUP(D9373,'Resources Final'!A:D,4,FALSE))</f>
        <v/>
      </c>
      <c r="M9373" s="3" t="str">
        <f>IF(VLOOKUP(D9373,'Resources Final'!A:E,5,FALSE)=0,"",VLOOKUP(D9373,'Resources Final'!A:E,5,FALSE))</f>
        <v/>
      </c>
      <c r="N9373" s="7" t="str">
        <f>IF(VLOOKUP(D9373,'Resources Final'!A:F,6,FALSE)=0,"",VLOOKUP(D9373,'Resources Final'!A:F,6,FALSE))</f>
        <v/>
      </c>
      <c r="O9373" s="3" t="str">
        <f>IF(VLOOKUP(D9373,'Resources Final'!A:G,7,FALSE)=0,"",VLOOKUP(D9373,'Resources Final'!A:G,7,FALSE))</f>
        <v/>
      </c>
    </row>
    <row r="9374" spans="1:15" x14ac:dyDescent="0.2">
      <c r="A9374" s="11">
        <v>990</v>
      </c>
      <c r="B9374" s="11" t="str">
        <f t="shared" si="161"/>
        <v>Fred C. and Mary R. Koch Foundation_B White20162000</v>
      </c>
      <c r="C9374" s="11" t="s">
        <v>4161</v>
      </c>
      <c r="D9374" s="11" t="s">
        <v>317</v>
      </c>
      <c r="E9374" s="11" t="s">
        <v>317</v>
      </c>
      <c r="F9374" s="4">
        <v>2000</v>
      </c>
      <c r="G9374" s="3">
        <v>2016</v>
      </c>
      <c r="H9374" s="6" t="s">
        <v>21</v>
      </c>
      <c r="I9374" s="12" t="s">
        <v>4162</v>
      </c>
      <c r="J9374" s="3">
        <v>63</v>
      </c>
      <c r="K9374" s="3" t="str">
        <f>IF(VLOOKUP(D9374,'Resources Final'!A:C,3,FALSE)=0,"",VLOOKUP(D9374,'Resources Final'!A:C,3,FALSE))</f>
        <v>Y</v>
      </c>
      <c r="L9374" s="3" t="str">
        <f>IF(VLOOKUP(D9374,'Resources Final'!A:D,4,FALSE)=0,"",VLOOKUP(D9374,'Resources Final'!A:D,4,FALSE))</f>
        <v/>
      </c>
      <c r="M9374" s="3" t="str">
        <f>IF(VLOOKUP(D9374,'Resources Final'!A:E,5,FALSE)=0,"",VLOOKUP(D9374,'Resources Final'!A:E,5,FALSE))</f>
        <v/>
      </c>
      <c r="N9374" s="7" t="str">
        <f>IF(VLOOKUP(D9374,'Resources Final'!A:F,6,FALSE)=0,"",VLOOKUP(D9374,'Resources Final'!A:F,6,FALSE))</f>
        <v/>
      </c>
      <c r="O9374" s="3" t="str">
        <f>IF(VLOOKUP(D9374,'Resources Final'!A:G,7,FALSE)=0,"",VLOOKUP(D9374,'Resources Final'!A:G,7,FALSE))</f>
        <v/>
      </c>
    </row>
    <row r="9375" spans="1:15" x14ac:dyDescent="0.2">
      <c r="A9375" s="11">
        <v>990</v>
      </c>
      <c r="B9375" s="11" t="str">
        <f t="shared" si="161"/>
        <v>Fred C. and Mary R. Koch Foundation_B Bell20162000</v>
      </c>
      <c r="C9375" s="11" t="s">
        <v>4161</v>
      </c>
      <c r="D9375" s="11" t="s">
        <v>303</v>
      </c>
      <c r="E9375" s="11" t="s">
        <v>303</v>
      </c>
      <c r="F9375" s="4">
        <v>2000</v>
      </c>
      <c r="G9375" s="3">
        <v>2016</v>
      </c>
      <c r="H9375" s="6" t="s">
        <v>21</v>
      </c>
      <c r="I9375" s="12" t="s">
        <v>4162</v>
      </c>
      <c r="J9375" s="3">
        <v>64</v>
      </c>
      <c r="K9375" s="3" t="str">
        <f>IF(VLOOKUP(D9375,'Resources Final'!A:C,3,FALSE)=0,"",VLOOKUP(D9375,'Resources Final'!A:C,3,FALSE))</f>
        <v>Y</v>
      </c>
      <c r="L9375" s="3" t="str">
        <f>IF(VLOOKUP(D9375,'Resources Final'!A:D,4,FALSE)=0,"",VLOOKUP(D9375,'Resources Final'!A:D,4,FALSE))</f>
        <v/>
      </c>
      <c r="M9375" s="3" t="str">
        <f>IF(VLOOKUP(D9375,'Resources Final'!A:E,5,FALSE)=0,"",VLOOKUP(D9375,'Resources Final'!A:E,5,FALSE))</f>
        <v/>
      </c>
      <c r="N9375" s="7" t="str">
        <f>IF(VLOOKUP(D9375,'Resources Final'!A:F,6,FALSE)=0,"",VLOOKUP(D9375,'Resources Final'!A:F,6,FALSE))</f>
        <v/>
      </c>
      <c r="O9375" s="3" t="str">
        <f>IF(VLOOKUP(D9375,'Resources Final'!A:G,7,FALSE)=0,"",VLOOKUP(D9375,'Resources Final'!A:G,7,FALSE))</f>
        <v/>
      </c>
    </row>
    <row r="9376" spans="1:15" x14ac:dyDescent="0.2">
      <c r="A9376" s="11">
        <v>990</v>
      </c>
      <c r="B9376" s="11" t="str">
        <f t="shared" si="161"/>
        <v>Fred C. and Mary R. Koch Foundation_B McIntosh20162000</v>
      </c>
      <c r="C9376" s="11" t="s">
        <v>4161</v>
      </c>
      <c r="D9376" s="11" t="s">
        <v>305</v>
      </c>
      <c r="E9376" s="11" t="s">
        <v>305</v>
      </c>
      <c r="F9376" s="4">
        <v>2000</v>
      </c>
      <c r="G9376" s="3">
        <v>2016</v>
      </c>
      <c r="H9376" s="6" t="s">
        <v>21</v>
      </c>
      <c r="I9376" s="12" t="s">
        <v>4162</v>
      </c>
      <c r="J9376" s="3">
        <v>65</v>
      </c>
      <c r="K9376" s="3" t="str">
        <f>IF(VLOOKUP(D9376,'Resources Final'!A:C,3,FALSE)=0,"",VLOOKUP(D9376,'Resources Final'!A:C,3,FALSE))</f>
        <v>Y</v>
      </c>
      <c r="L9376" s="3" t="str">
        <f>IF(VLOOKUP(D9376,'Resources Final'!A:D,4,FALSE)=0,"",VLOOKUP(D9376,'Resources Final'!A:D,4,FALSE))</f>
        <v/>
      </c>
      <c r="M9376" s="3" t="str">
        <f>IF(VLOOKUP(D9376,'Resources Final'!A:E,5,FALSE)=0,"",VLOOKUP(D9376,'Resources Final'!A:E,5,FALSE))</f>
        <v/>
      </c>
      <c r="N9376" s="7" t="str">
        <f>IF(VLOOKUP(D9376,'Resources Final'!A:F,6,FALSE)=0,"",VLOOKUP(D9376,'Resources Final'!A:F,6,FALSE))</f>
        <v/>
      </c>
      <c r="O9376" s="3" t="str">
        <f>IF(VLOOKUP(D9376,'Resources Final'!A:G,7,FALSE)=0,"",VLOOKUP(D9376,'Resources Final'!A:G,7,FALSE))</f>
        <v/>
      </c>
    </row>
    <row r="9377" spans="1:15" x14ac:dyDescent="0.2">
      <c r="A9377" s="11">
        <v>990</v>
      </c>
      <c r="B9377" s="11" t="str">
        <f t="shared" si="161"/>
        <v>Fred C. and Mary R. Koch Foundation_B Mousley20162000</v>
      </c>
      <c r="C9377" s="11" t="s">
        <v>4161</v>
      </c>
      <c r="D9377" s="11" t="s">
        <v>306</v>
      </c>
      <c r="E9377" s="11" t="s">
        <v>306</v>
      </c>
      <c r="F9377" s="4">
        <v>2000</v>
      </c>
      <c r="G9377" s="3">
        <v>2016</v>
      </c>
      <c r="H9377" s="6" t="s">
        <v>21</v>
      </c>
      <c r="I9377" s="12" t="s">
        <v>4162</v>
      </c>
      <c r="J9377" s="3">
        <v>66</v>
      </c>
      <c r="K9377" s="3" t="str">
        <f>IF(VLOOKUP(D9377,'Resources Final'!A:C,3,FALSE)=0,"",VLOOKUP(D9377,'Resources Final'!A:C,3,FALSE))</f>
        <v>Y</v>
      </c>
      <c r="L9377" s="3" t="str">
        <f>IF(VLOOKUP(D9377,'Resources Final'!A:D,4,FALSE)=0,"",VLOOKUP(D9377,'Resources Final'!A:D,4,FALSE))</f>
        <v/>
      </c>
      <c r="M9377" s="3" t="str">
        <f>IF(VLOOKUP(D9377,'Resources Final'!A:E,5,FALSE)=0,"",VLOOKUP(D9377,'Resources Final'!A:E,5,FALSE))</f>
        <v/>
      </c>
      <c r="N9377" s="7" t="str">
        <f>IF(VLOOKUP(D9377,'Resources Final'!A:F,6,FALSE)=0,"",VLOOKUP(D9377,'Resources Final'!A:F,6,FALSE))</f>
        <v/>
      </c>
      <c r="O9377" s="3" t="str">
        <f>IF(VLOOKUP(D9377,'Resources Final'!A:G,7,FALSE)=0,"",VLOOKUP(D9377,'Resources Final'!A:G,7,FALSE))</f>
        <v/>
      </c>
    </row>
    <row r="9378" spans="1:15" x14ac:dyDescent="0.2">
      <c r="A9378" s="11">
        <v>990</v>
      </c>
      <c r="B9378" s="11" t="str">
        <f t="shared" si="161"/>
        <v>Fred C. and Mary R. Koch Foundation_B Gilbert20162000</v>
      </c>
      <c r="C9378" s="11" t="s">
        <v>4161</v>
      </c>
      <c r="D9378" s="11" t="s">
        <v>304</v>
      </c>
      <c r="E9378" s="11" t="s">
        <v>304</v>
      </c>
      <c r="F9378" s="4">
        <v>2000</v>
      </c>
      <c r="G9378" s="3">
        <v>2016</v>
      </c>
      <c r="H9378" s="6" t="s">
        <v>21</v>
      </c>
      <c r="I9378" s="12" t="s">
        <v>4162</v>
      </c>
      <c r="J9378" s="3">
        <v>67</v>
      </c>
      <c r="K9378" s="3" t="str">
        <f>IF(VLOOKUP(D9378,'Resources Final'!A:C,3,FALSE)=0,"",VLOOKUP(D9378,'Resources Final'!A:C,3,FALSE))</f>
        <v>Y</v>
      </c>
      <c r="L9378" s="3" t="str">
        <f>IF(VLOOKUP(D9378,'Resources Final'!A:D,4,FALSE)=0,"",VLOOKUP(D9378,'Resources Final'!A:D,4,FALSE))</f>
        <v/>
      </c>
      <c r="M9378" s="3" t="str">
        <f>IF(VLOOKUP(D9378,'Resources Final'!A:E,5,FALSE)=0,"",VLOOKUP(D9378,'Resources Final'!A:E,5,FALSE))</f>
        <v/>
      </c>
      <c r="N9378" s="7" t="str">
        <f>IF(VLOOKUP(D9378,'Resources Final'!A:F,6,FALSE)=0,"",VLOOKUP(D9378,'Resources Final'!A:F,6,FALSE))</f>
        <v/>
      </c>
      <c r="O9378" s="3" t="str">
        <f>IF(VLOOKUP(D9378,'Resources Final'!A:G,7,FALSE)=0,"",VLOOKUP(D9378,'Resources Final'!A:G,7,FALSE))</f>
        <v/>
      </c>
    </row>
    <row r="9379" spans="1:15" x14ac:dyDescent="0.2">
      <c r="A9379" s="11">
        <v>990</v>
      </c>
      <c r="B9379" s="11" t="str">
        <f t="shared" si="161"/>
        <v>Fred C. and Mary R. Koch Foundation_B Polaser20162000</v>
      </c>
      <c r="C9379" s="11" t="s">
        <v>4161</v>
      </c>
      <c r="D9379" s="11" t="s">
        <v>310</v>
      </c>
      <c r="E9379" s="11" t="s">
        <v>310</v>
      </c>
      <c r="F9379" s="4">
        <v>2000</v>
      </c>
      <c r="G9379" s="3">
        <v>2016</v>
      </c>
      <c r="H9379" s="6" t="s">
        <v>21</v>
      </c>
      <c r="I9379" s="12" t="s">
        <v>4162</v>
      </c>
      <c r="J9379" s="3">
        <v>68</v>
      </c>
      <c r="K9379" s="3" t="str">
        <f>IF(VLOOKUP(D9379,'Resources Final'!A:C,3,FALSE)=0,"",VLOOKUP(D9379,'Resources Final'!A:C,3,FALSE))</f>
        <v>Y</v>
      </c>
      <c r="L9379" s="3" t="str">
        <f>IF(VLOOKUP(D9379,'Resources Final'!A:D,4,FALSE)=0,"",VLOOKUP(D9379,'Resources Final'!A:D,4,FALSE))</f>
        <v/>
      </c>
      <c r="M9379" s="3" t="str">
        <f>IF(VLOOKUP(D9379,'Resources Final'!A:E,5,FALSE)=0,"",VLOOKUP(D9379,'Resources Final'!A:E,5,FALSE))</f>
        <v/>
      </c>
      <c r="N9379" s="7" t="str">
        <f>IF(VLOOKUP(D9379,'Resources Final'!A:F,6,FALSE)=0,"",VLOOKUP(D9379,'Resources Final'!A:F,6,FALSE))</f>
        <v/>
      </c>
      <c r="O9379" s="3" t="str">
        <f>IF(VLOOKUP(D9379,'Resources Final'!A:G,7,FALSE)=0,"",VLOOKUP(D9379,'Resources Final'!A:G,7,FALSE))</f>
        <v/>
      </c>
    </row>
    <row r="9380" spans="1:15" x14ac:dyDescent="0.2">
      <c r="A9380" s="11">
        <v>990</v>
      </c>
      <c r="B9380" s="11" t="str">
        <f t="shared" si="161"/>
        <v>Fred C. and Mary R. Koch Foundation_B Rush20162000</v>
      </c>
      <c r="C9380" s="11" t="s">
        <v>4161</v>
      </c>
      <c r="D9380" s="11" t="s">
        <v>311</v>
      </c>
      <c r="E9380" s="11" t="s">
        <v>311</v>
      </c>
      <c r="F9380" s="4">
        <v>2000</v>
      </c>
      <c r="G9380" s="3">
        <v>2016</v>
      </c>
      <c r="H9380" s="6" t="s">
        <v>21</v>
      </c>
      <c r="I9380" s="12" t="s">
        <v>4162</v>
      </c>
      <c r="J9380" s="3">
        <v>69</v>
      </c>
      <c r="K9380" s="3" t="str">
        <f>IF(VLOOKUP(D9380,'Resources Final'!A:C,3,FALSE)=0,"",VLOOKUP(D9380,'Resources Final'!A:C,3,FALSE))</f>
        <v>Y</v>
      </c>
      <c r="L9380" s="3" t="str">
        <f>IF(VLOOKUP(D9380,'Resources Final'!A:D,4,FALSE)=0,"",VLOOKUP(D9380,'Resources Final'!A:D,4,FALSE))</f>
        <v/>
      </c>
      <c r="M9380" s="3" t="str">
        <f>IF(VLOOKUP(D9380,'Resources Final'!A:E,5,FALSE)=0,"",VLOOKUP(D9380,'Resources Final'!A:E,5,FALSE))</f>
        <v/>
      </c>
      <c r="N9380" s="7" t="str">
        <f>IF(VLOOKUP(D9380,'Resources Final'!A:F,6,FALSE)=0,"",VLOOKUP(D9380,'Resources Final'!A:F,6,FALSE))</f>
        <v/>
      </c>
      <c r="O9380" s="3" t="str">
        <f>IF(VLOOKUP(D9380,'Resources Final'!A:G,7,FALSE)=0,"",VLOOKUP(D9380,'Resources Final'!A:G,7,FALSE))</f>
        <v/>
      </c>
    </row>
    <row r="9381" spans="1:15" x14ac:dyDescent="0.2">
      <c r="A9381" s="11">
        <v>990</v>
      </c>
      <c r="B9381" s="11" t="str">
        <f t="shared" si="161"/>
        <v>Fred C. and Mary R. Koch Foundation_B Slicker20162000</v>
      </c>
      <c r="C9381" s="11" t="s">
        <v>4161</v>
      </c>
      <c r="D9381" s="11" t="s">
        <v>315</v>
      </c>
      <c r="E9381" s="11" t="s">
        <v>315</v>
      </c>
      <c r="F9381" s="4">
        <v>2000</v>
      </c>
      <c r="G9381" s="3">
        <v>2016</v>
      </c>
      <c r="H9381" s="6" t="s">
        <v>21</v>
      </c>
      <c r="I9381" s="12" t="s">
        <v>4162</v>
      </c>
      <c r="J9381" s="3">
        <v>70</v>
      </c>
      <c r="K9381" s="3" t="str">
        <f>IF(VLOOKUP(D9381,'Resources Final'!A:C,3,FALSE)=0,"",VLOOKUP(D9381,'Resources Final'!A:C,3,FALSE))</f>
        <v>Y</v>
      </c>
      <c r="L9381" s="3" t="str">
        <f>IF(VLOOKUP(D9381,'Resources Final'!A:D,4,FALSE)=0,"",VLOOKUP(D9381,'Resources Final'!A:D,4,FALSE))</f>
        <v/>
      </c>
      <c r="M9381" s="3" t="str">
        <f>IF(VLOOKUP(D9381,'Resources Final'!A:E,5,FALSE)=0,"",VLOOKUP(D9381,'Resources Final'!A:E,5,FALSE))</f>
        <v/>
      </c>
      <c r="N9381" s="7" t="str">
        <f>IF(VLOOKUP(D9381,'Resources Final'!A:F,6,FALSE)=0,"",VLOOKUP(D9381,'Resources Final'!A:F,6,FALSE))</f>
        <v/>
      </c>
      <c r="O9381" s="3" t="str">
        <f>IF(VLOOKUP(D9381,'Resources Final'!A:G,7,FALSE)=0,"",VLOOKUP(D9381,'Resources Final'!A:G,7,FALSE))</f>
        <v/>
      </c>
    </row>
    <row r="9382" spans="1:15" x14ac:dyDescent="0.2">
      <c r="A9382" s="11">
        <v>990</v>
      </c>
      <c r="B9382" s="11" t="str">
        <f t="shared" si="161"/>
        <v>Fred C. and Mary R. Koch Foundation_B Becker20162000</v>
      </c>
      <c r="C9382" s="11" t="s">
        <v>4161</v>
      </c>
      <c r="D9382" s="11" t="s">
        <v>302</v>
      </c>
      <c r="E9382" s="11" t="s">
        <v>302</v>
      </c>
      <c r="F9382" s="4">
        <v>2000</v>
      </c>
      <c r="G9382" s="3">
        <v>2016</v>
      </c>
      <c r="H9382" s="6" t="s">
        <v>21</v>
      </c>
      <c r="I9382" s="12" t="s">
        <v>4162</v>
      </c>
      <c r="J9382" s="3">
        <v>71</v>
      </c>
      <c r="K9382" s="3" t="str">
        <f>IF(VLOOKUP(D9382,'Resources Final'!A:C,3,FALSE)=0,"",VLOOKUP(D9382,'Resources Final'!A:C,3,FALSE))</f>
        <v>Y</v>
      </c>
      <c r="L9382" s="3" t="str">
        <f>IF(VLOOKUP(D9382,'Resources Final'!A:D,4,FALSE)=0,"",VLOOKUP(D9382,'Resources Final'!A:D,4,FALSE))</f>
        <v/>
      </c>
      <c r="M9382" s="3" t="str">
        <f>IF(VLOOKUP(D9382,'Resources Final'!A:E,5,FALSE)=0,"",VLOOKUP(D9382,'Resources Final'!A:E,5,FALSE))</f>
        <v/>
      </c>
      <c r="N9382" s="7" t="str">
        <f>IF(VLOOKUP(D9382,'Resources Final'!A:F,6,FALSE)=0,"",VLOOKUP(D9382,'Resources Final'!A:F,6,FALSE))</f>
        <v/>
      </c>
      <c r="O9382" s="3" t="str">
        <f>IF(VLOOKUP(D9382,'Resources Final'!A:G,7,FALSE)=0,"",VLOOKUP(D9382,'Resources Final'!A:G,7,FALSE))</f>
        <v/>
      </c>
    </row>
    <row r="9383" spans="1:15" x14ac:dyDescent="0.2">
      <c r="A9383" s="11">
        <v>990</v>
      </c>
      <c r="B9383" s="11" t="str">
        <f t="shared" si="161"/>
        <v>Fred C. and Mary R. Koch Foundation_B Sutherland20162000</v>
      </c>
      <c r="C9383" s="11" t="s">
        <v>4161</v>
      </c>
      <c r="D9383" s="11" t="s">
        <v>316</v>
      </c>
      <c r="E9383" s="11" t="s">
        <v>316</v>
      </c>
      <c r="F9383" s="4">
        <v>2000</v>
      </c>
      <c r="G9383" s="3">
        <v>2016</v>
      </c>
      <c r="H9383" s="6" t="s">
        <v>21</v>
      </c>
      <c r="I9383" s="12" t="s">
        <v>4162</v>
      </c>
      <c r="J9383" s="3">
        <v>72</v>
      </c>
      <c r="K9383" s="3" t="str">
        <f>IF(VLOOKUP(D9383,'Resources Final'!A:C,3,FALSE)=0,"",VLOOKUP(D9383,'Resources Final'!A:C,3,FALSE))</f>
        <v>Y</v>
      </c>
      <c r="L9383" s="3" t="str">
        <f>IF(VLOOKUP(D9383,'Resources Final'!A:D,4,FALSE)=0,"",VLOOKUP(D9383,'Resources Final'!A:D,4,FALSE))</f>
        <v/>
      </c>
      <c r="M9383" s="3" t="str">
        <f>IF(VLOOKUP(D9383,'Resources Final'!A:E,5,FALSE)=0,"",VLOOKUP(D9383,'Resources Final'!A:E,5,FALSE))</f>
        <v/>
      </c>
      <c r="N9383" s="7" t="str">
        <f>IF(VLOOKUP(D9383,'Resources Final'!A:F,6,FALSE)=0,"",VLOOKUP(D9383,'Resources Final'!A:F,6,FALSE))</f>
        <v/>
      </c>
      <c r="O9383" s="3" t="str">
        <f>IF(VLOOKUP(D9383,'Resources Final'!A:G,7,FALSE)=0,"",VLOOKUP(D9383,'Resources Final'!A:G,7,FALSE))</f>
        <v/>
      </c>
    </row>
    <row r="9384" spans="1:15" x14ac:dyDescent="0.2">
      <c r="A9384" s="11">
        <v>990</v>
      </c>
      <c r="B9384" s="11" t="str">
        <f t="shared" si="161"/>
        <v>Fred C. and Mary R. Koch Foundation_B Short20162000</v>
      </c>
      <c r="C9384" s="11" t="s">
        <v>4161</v>
      </c>
      <c r="D9384" s="11" t="s">
        <v>314</v>
      </c>
      <c r="E9384" s="11" t="s">
        <v>314</v>
      </c>
      <c r="F9384" s="4">
        <v>2000</v>
      </c>
      <c r="G9384" s="3">
        <v>2016</v>
      </c>
      <c r="H9384" s="6" t="s">
        <v>21</v>
      </c>
      <c r="I9384" s="12" t="s">
        <v>4162</v>
      </c>
      <c r="J9384" s="3">
        <v>73</v>
      </c>
      <c r="K9384" s="3" t="str">
        <f>IF(VLOOKUP(D9384,'Resources Final'!A:C,3,FALSE)=0,"",VLOOKUP(D9384,'Resources Final'!A:C,3,FALSE))</f>
        <v>Y</v>
      </c>
      <c r="L9384" s="3" t="str">
        <f>IF(VLOOKUP(D9384,'Resources Final'!A:D,4,FALSE)=0,"",VLOOKUP(D9384,'Resources Final'!A:D,4,FALSE))</f>
        <v/>
      </c>
      <c r="M9384" s="3" t="str">
        <f>IF(VLOOKUP(D9384,'Resources Final'!A:E,5,FALSE)=0,"",VLOOKUP(D9384,'Resources Final'!A:E,5,FALSE))</f>
        <v/>
      </c>
      <c r="N9384" s="7" t="str">
        <f>IF(VLOOKUP(D9384,'Resources Final'!A:F,6,FALSE)=0,"",VLOOKUP(D9384,'Resources Final'!A:F,6,FALSE))</f>
        <v/>
      </c>
      <c r="O9384" s="3" t="str">
        <f>IF(VLOOKUP(D9384,'Resources Final'!A:G,7,FALSE)=0,"",VLOOKUP(D9384,'Resources Final'!A:G,7,FALSE))</f>
        <v/>
      </c>
    </row>
    <row r="9385" spans="1:15" x14ac:dyDescent="0.2">
      <c r="A9385" s="11">
        <v>990</v>
      </c>
      <c r="B9385" s="11" t="str">
        <f t="shared" si="161"/>
        <v>Fred C. and Mary R. Koch Foundation_C Fahey20162000</v>
      </c>
      <c r="C9385" s="11" t="s">
        <v>4161</v>
      </c>
      <c r="D9385" s="11" t="s">
        <v>543</v>
      </c>
      <c r="E9385" s="11" t="s">
        <v>543</v>
      </c>
      <c r="F9385" s="4">
        <v>2000</v>
      </c>
      <c r="G9385" s="3">
        <v>2016</v>
      </c>
      <c r="H9385" s="6" t="s">
        <v>21</v>
      </c>
      <c r="I9385" s="12" t="s">
        <v>4162</v>
      </c>
      <c r="J9385" s="3">
        <v>74</v>
      </c>
      <c r="K9385" s="3" t="str">
        <f>IF(VLOOKUP(D9385,'Resources Final'!A:C,3,FALSE)=0,"",VLOOKUP(D9385,'Resources Final'!A:C,3,FALSE))</f>
        <v>Y</v>
      </c>
      <c r="L9385" s="3" t="str">
        <f>IF(VLOOKUP(D9385,'Resources Final'!A:D,4,FALSE)=0,"",VLOOKUP(D9385,'Resources Final'!A:D,4,FALSE))</f>
        <v/>
      </c>
      <c r="M9385" s="3" t="str">
        <f>IF(VLOOKUP(D9385,'Resources Final'!A:E,5,FALSE)=0,"",VLOOKUP(D9385,'Resources Final'!A:E,5,FALSE))</f>
        <v/>
      </c>
      <c r="N9385" s="7" t="str">
        <f>IF(VLOOKUP(D9385,'Resources Final'!A:F,6,FALSE)=0,"",VLOOKUP(D9385,'Resources Final'!A:F,6,FALSE))</f>
        <v/>
      </c>
      <c r="O9385" s="3" t="str">
        <f>IF(VLOOKUP(D9385,'Resources Final'!A:G,7,FALSE)=0,"",VLOOKUP(D9385,'Resources Final'!A:G,7,FALSE))</f>
        <v/>
      </c>
    </row>
    <row r="9386" spans="1:15" x14ac:dyDescent="0.2">
      <c r="A9386" s="11">
        <v>990</v>
      </c>
      <c r="B9386" s="11" t="str">
        <f t="shared" si="161"/>
        <v>Fred C. and Mary R. Koch Foundation_C Jones20162000</v>
      </c>
      <c r="C9386" s="11" t="s">
        <v>4161</v>
      </c>
      <c r="D9386" s="11" t="s">
        <v>548</v>
      </c>
      <c r="E9386" s="11" t="s">
        <v>548</v>
      </c>
      <c r="F9386" s="4">
        <v>2000</v>
      </c>
      <c r="G9386" s="3">
        <v>2016</v>
      </c>
      <c r="H9386" s="6" t="s">
        <v>21</v>
      </c>
      <c r="I9386" s="12" t="s">
        <v>4162</v>
      </c>
      <c r="J9386" s="3">
        <v>75</v>
      </c>
      <c r="K9386" s="3" t="str">
        <f>IF(VLOOKUP(D9386,'Resources Final'!A:C,3,FALSE)=0,"",VLOOKUP(D9386,'Resources Final'!A:C,3,FALSE))</f>
        <v>Y</v>
      </c>
      <c r="L9386" s="3" t="str">
        <f>IF(VLOOKUP(D9386,'Resources Final'!A:D,4,FALSE)=0,"",VLOOKUP(D9386,'Resources Final'!A:D,4,FALSE))</f>
        <v/>
      </c>
      <c r="M9386" s="3" t="str">
        <f>IF(VLOOKUP(D9386,'Resources Final'!A:E,5,FALSE)=0,"",VLOOKUP(D9386,'Resources Final'!A:E,5,FALSE))</f>
        <v/>
      </c>
      <c r="N9386" s="7" t="str">
        <f>IF(VLOOKUP(D9386,'Resources Final'!A:F,6,FALSE)=0,"",VLOOKUP(D9386,'Resources Final'!A:F,6,FALSE))</f>
        <v/>
      </c>
      <c r="O9386" s="3" t="str">
        <f>IF(VLOOKUP(D9386,'Resources Final'!A:G,7,FALSE)=0,"",VLOOKUP(D9386,'Resources Final'!A:G,7,FALSE))</f>
        <v/>
      </c>
    </row>
    <row r="9387" spans="1:15" x14ac:dyDescent="0.2">
      <c r="A9387" s="11">
        <v>990</v>
      </c>
      <c r="B9387" s="11" t="str">
        <f t="shared" si="161"/>
        <v>Fred C. and Mary R. Koch Foundation_C Engel20162000</v>
      </c>
      <c r="C9387" s="11" t="s">
        <v>4161</v>
      </c>
      <c r="D9387" s="11" t="s">
        <v>541</v>
      </c>
      <c r="E9387" s="11" t="s">
        <v>541</v>
      </c>
      <c r="F9387" s="4">
        <v>2000</v>
      </c>
      <c r="G9387" s="3">
        <v>2016</v>
      </c>
      <c r="H9387" s="6" t="s">
        <v>21</v>
      </c>
      <c r="I9387" s="12" t="s">
        <v>4162</v>
      </c>
      <c r="J9387" s="3">
        <v>76</v>
      </c>
      <c r="K9387" s="3" t="str">
        <f>IF(VLOOKUP(D9387,'Resources Final'!A:C,3,FALSE)=0,"",VLOOKUP(D9387,'Resources Final'!A:C,3,FALSE))</f>
        <v>Y</v>
      </c>
      <c r="L9387" s="3" t="str">
        <f>IF(VLOOKUP(D9387,'Resources Final'!A:D,4,FALSE)=0,"",VLOOKUP(D9387,'Resources Final'!A:D,4,FALSE))</f>
        <v/>
      </c>
      <c r="M9387" s="3" t="str">
        <f>IF(VLOOKUP(D9387,'Resources Final'!A:E,5,FALSE)=0,"",VLOOKUP(D9387,'Resources Final'!A:E,5,FALSE))</f>
        <v/>
      </c>
      <c r="N9387" s="7" t="str">
        <f>IF(VLOOKUP(D9387,'Resources Final'!A:F,6,FALSE)=0,"",VLOOKUP(D9387,'Resources Final'!A:F,6,FALSE))</f>
        <v/>
      </c>
      <c r="O9387" s="3" t="str">
        <f>IF(VLOOKUP(D9387,'Resources Final'!A:G,7,FALSE)=0,"",VLOOKUP(D9387,'Resources Final'!A:G,7,FALSE))</f>
        <v/>
      </c>
    </row>
    <row r="9388" spans="1:15" x14ac:dyDescent="0.2">
      <c r="A9388" s="11">
        <v>990</v>
      </c>
      <c r="B9388" s="11" t="str">
        <f t="shared" si="161"/>
        <v>Fred C. and Mary R. Koch Foundation_C Go20162000</v>
      </c>
      <c r="C9388" s="11" t="s">
        <v>4161</v>
      </c>
      <c r="D9388" s="11" t="s">
        <v>546</v>
      </c>
      <c r="E9388" s="11" t="s">
        <v>546</v>
      </c>
      <c r="F9388" s="4">
        <v>2000</v>
      </c>
      <c r="G9388" s="3">
        <v>2016</v>
      </c>
      <c r="H9388" s="6" t="s">
        <v>21</v>
      </c>
      <c r="I9388" s="12" t="s">
        <v>4162</v>
      </c>
      <c r="J9388" s="3">
        <v>77</v>
      </c>
      <c r="K9388" s="3" t="str">
        <f>IF(VLOOKUP(D9388,'Resources Final'!A:C,3,FALSE)=0,"",VLOOKUP(D9388,'Resources Final'!A:C,3,FALSE))</f>
        <v>Y</v>
      </c>
      <c r="L9388" s="3" t="str">
        <f>IF(VLOOKUP(D9388,'Resources Final'!A:D,4,FALSE)=0,"",VLOOKUP(D9388,'Resources Final'!A:D,4,FALSE))</f>
        <v/>
      </c>
      <c r="M9388" s="3" t="str">
        <f>IF(VLOOKUP(D9388,'Resources Final'!A:E,5,FALSE)=0,"",VLOOKUP(D9388,'Resources Final'!A:E,5,FALSE))</f>
        <v/>
      </c>
      <c r="N9388" s="7" t="str">
        <f>IF(VLOOKUP(D9388,'Resources Final'!A:F,6,FALSE)=0,"",VLOOKUP(D9388,'Resources Final'!A:F,6,FALSE))</f>
        <v/>
      </c>
      <c r="O9388" s="3" t="str">
        <f>IF(VLOOKUP(D9388,'Resources Final'!A:G,7,FALSE)=0,"",VLOOKUP(D9388,'Resources Final'!A:G,7,FALSE))</f>
        <v/>
      </c>
    </row>
    <row r="9389" spans="1:15" x14ac:dyDescent="0.2">
      <c r="A9389" s="11">
        <v>990</v>
      </c>
      <c r="B9389" s="11" t="str">
        <f t="shared" si="161"/>
        <v>Fred C. and Mary R. Koch Foundation_C Menkes20162000</v>
      </c>
      <c r="C9389" s="11" t="s">
        <v>4161</v>
      </c>
      <c r="D9389" s="11" t="s">
        <v>550</v>
      </c>
      <c r="E9389" s="11" t="s">
        <v>550</v>
      </c>
      <c r="F9389" s="4">
        <v>2000</v>
      </c>
      <c r="G9389" s="3">
        <v>2016</v>
      </c>
      <c r="H9389" s="6" t="s">
        <v>21</v>
      </c>
      <c r="I9389" s="12" t="s">
        <v>4162</v>
      </c>
      <c r="J9389" s="3">
        <v>78</v>
      </c>
      <c r="K9389" s="3" t="str">
        <f>IF(VLOOKUP(D9389,'Resources Final'!A:C,3,FALSE)=0,"",VLOOKUP(D9389,'Resources Final'!A:C,3,FALSE))</f>
        <v>Y</v>
      </c>
      <c r="L9389" s="3" t="str">
        <f>IF(VLOOKUP(D9389,'Resources Final'!A:D,4,FALSE)=0,"",VLOOKUP(D9389,'Resources Final'!A:D,4,FALSE))</f>
        <v/>
      </c>
      <c r="M9389" s="3" t="str">
        <f>IF(VLOOKUP(D9389,'Resources Final'!A:E,5,FALSE)=0,"",VLOOKUP(D9389,'Resources Final'!A:E,5,FALSE))</f>
        <v/>
      </c>
      <c r="N9389" s="7" t="str">
        <f>IF(VLOOKUP(D9389,'Resources Final'!A:F,6,FALSE)=0,"",VLOOKUP(D9389,'Resources Final'!A:F,6,FALSE))</f>
        <v/>
      </c>
      <c r="O9389" s="3" t="str">
        <f>IF(VLOOKUP(D9389,'Resources Final'!A:G,7,FALSE)=0,"",VLOOKUP(D9389,'Resources Final'!A:G,7,FALSE))</f>
        <v/>
      </c>
    </row>
    <row r="9390" spans="1:15" x14ac:dyDescent="0.2">
      <c r="A9390" s="11">
        <v>990</v>
      </c>
      <c r="B9390" s="11" t="str">
        <f t="shared" si="161"/>
        <v>Fred C. and Mary R. Koch Foundation_C Franz20162000</v>
      </c>
      <c r="C9390" s="11" t="s">
        <v>4161</v>
      </c>
      <c r="D9390" s="11" t="s">
        <v>544</v>
      </c>
      <c r="E9390" s="11" t="s">
        <v>544</v>
      </c>
      <c r="F9390" s="4">
        <v>2000</v>
      </c>
      <c r="G9390" s="3">
        <v>2016</v>
      </c>
      <c r="H9390" s="6" t="s">
        <v>21</v>
      </c>
      <c r="I9390" s="12" t="s">
        <v>4162</v>
      </c>
      <c r="J9390" s="3">
        <v>79</v>
      </c>
      <c r="K9390" s="3" t="str">
        <f>IF(VLOOKUP(D9390,'Resources Final'!A:C,3,FALSE)=0,"",VLOOKUP(D9390,'Resources Final'!A:C,3,FALSE))</f>
        <v>Y</v>
      </c>
      <c r="L9390" s="3" t="str">
        <f>IF(VLOOKUP(D9390,'Resources Final'!A:D,4,FALSE)=0,"",VLOOKUP(D9390,'Resources Final'!A:D,4,FALSE))</f>
        <v/>
      </c>
      <c r="M9390" s="3" t="str">
        <f>IF(VLOOKUP(D9390,'Resources Final'!A:E,5,FALSE)=0,"",VLOOKUP(D9390,'Resources Final'!A:E,5,FALSE))</f>
        <v/>
      </c>
      <c r="N9390" s="7" t="str">
        <f>IF(VLOOKUP(D9390,'Resources Final'!A:F,6,FALSE)=0,"",VLOOKUP(D9390,'Resources Final'!A:F,6,FALSE))</f>
        <v/>
      </c>
      <c r="O9390" s="3" t="str">
        <f>IF(VLOOKUP(D9390,'Resources Final'!A:G,7,FALSE)=0,"",VLOOKUP(D9390,'Resources Final'!A:G,7,FALSE))</f>
        <v/>
      </c>
    </row>
    <row r="9391" spans="1:15" x14ac:dyDescent="0.2">
      <c r="A9391" s="11">
        <v>990</v>
      </c>
      <c r="B9391" s="11" t="str">
        <f t="shared" si="161"/>
        <v>Fred C. and Mary R. Koch Foundation_C Kolbeck20162000</v>
      </c>
      <c r="C9391" s="11" t="s">
        <v>4161</v>
      </c>
      <c r="D9391" s="11" t="s">
        <v>549</v>
      </c>
      <c r="E9391" s="11" t="s">
        <v>549</v>
      </c>
      <c r="F9391" s="4">
        <v>2000</v>
      </c>
      <c r="G9391" s="3">
        <v>2016</v>
      </c>
      <c r="H9391" s="6" t="s">
        <v>21</v>
      </c>
      <c r="I9391" s="12" t="s">
        <v>4162</v>
      </c>
      <c r="J9391" s="3">
        <v>80</v>
      </c>
      <c r="K9391" s="3" t="str">
        <f>IF(VLOOKUP(D9391,'Resources Final'!A:C,3,FALSE)=0,"",VLOOKUP(D9391,'Resources Final'!A:C,3,FALSE))</f>
        <v>Y</v>
      </c>
      <c r="L9391" s="3" t="str">
        <f>IF(VLOOKUP(D9391,'Resources Final'!A:D,4,FALSE)=0,"",VLOOKUP(D9391,'Resources Final'!A:D,4,FALSE))</f>
        <v/>
      </c>
      <c r="M9391" s="3" t="str">
        <f>IF(VLOOKUP(D9391,'Resources Final'!A:E,5,FALSE)=0,"",VLOOKUP(D9391,'Resources Final'!A:E,5,FALSE))</f>
        <v/>
      </c>
      <c r="N9391" s="7" t="str">
        <f>IF(VLOOKUP(D9391,'Resources Final'!A:F,6,FALSE)=0,"",VLOOKUP(D9391,'Resources Final'!A:F,6,FALSE))</f>
        <v/>
      </c>
      <c r="O9391" s="3" t="str">
        <f>IF(VLOOKUP(D9391,'Resources Final'!A:G,7,FALSE)=0,"",VLOOKUP(D9391,'Resources Final'!A:G,7,FALSE))</f>
        <v/>
      </c>
    </row>
    <row r="9392" spans="1:15" x14ac:dyDescent="0.2">
      <c r="A9392" s="11">
        <v>990</v>
      </c>
      <c r="B9392" s="11" t="str">
        <f t="shared" si="161"/>
        <v>Fred C. and Mary R. Koch Foundation_C Brechbill20162000</v>
      </c>
      <c r="C9392" s="11" t="s">
        <v>4161</v>
      </c>
      <c r="D9392" s="11" t="s">
        <v>538</v>
      </c>
      <c r="E9392" s="11" t="s">
        <v>538</v>
      </c>
      <c r="F9392" s="4">
        <v>2000</v>
      </c>
      <c r="G9392" s="3">
        <v>2016</v>
      </c>
      <c r="H9392" s="6" t="s">
        <v>21</v>
      </c>
      <c r="I9392" s="12" t="s">
        <v>4162</v>
      </c>
      <c r="J9392" s="3">
        <v>81</v>
      </c>
      <c r="K9392" s="3" t="str">
        <f>IF(VLOOKUP(D9392,'Resources Final'!A:C,3,FALSE)=0,"",VLOOKUP(D9392,'Resources Final'!A:C,3,FALSE))</f>
        <v>Y</v>
      </c>
      <c r="L9392" s="3" t="str">
        <f>IF(VLOOKUP(D9392,'Resources Final'!A:D,4,FALSE)=0,"",VLOOKUP(D9392,'Resources Final'!A:D,4,FALSE))</f>
        <v/>
      </c>
      <c r="M9392" s="3" t="str">
        <f>IF(VLOOKUP(D9392,'Resources Final'!A:E,5,FALSE)=0,"",VLOOKUP(D9392,'Resources Final'!A:E,5,FALSE))</f>
        <v/>
      </c>
      <c r="N9392" s="7" t="str">
        <f>IF(VLOOKUP(D9392,'Resources Final'!A:F,6,FALSE)=0,"",VLOOKUP(D9392,'Resources Final'!A:F,6,FALSE))</f>
        <v/>
      </c>
      <c r="O9392" s="3" t="str">
        <f>IF(VLOOKUP(D9392,'Resources Final'!A:G,7,FALSE)=0,"",VLOOKUP(D9392,'Resources Final'!A:G,7,FALSE))</f>
        <v/>
      </c>
    </row>
    <row r="9393" spans="1:15" x14ac:dyDescent="0.2">
      <c r="A9393" s="11">
        <v>990</v>
      </c>
      <c r="B9393" s="11" t="str">
        <f t="shared" si="161"/>
        <v>Fred C. and Mary R. Koch Foundation_C Evans20162000</v>
      </c>
      <c r="C9393" s="11" t="s">
        <v>4161</v>
      </c>
      <c r="D9393" s="11" t="s">
        <v>542</v>
      </c>
      <c r="E9393" s="11" t="s">
        <v>542</v>
      </c>
      <c r="F9393" s="4">
        <v>2000</v>
      </c>
      <c r="G9393" s="3">
        <v>2016</v>
      </c>
      <c r="H9393" s="6" t="s">
        <v>21</v>
      </c>
      <c r="I9393" s="12" t="s">
        <v>4162</v>
      </c>
      <c r="J9393" s="3">
        <v>82</v>
      </c>
      <c r="K9393" s="3" t="str">
        <f>IF(VLOOKUP(D9393,'Resources Final'!A:C,3,FALSE)=0,"",VLOOKUP(D9393,'Resources Final'!A:C,3,FALSE))</f>
        <v>Y</v>
      </c>
      <c r="L9393" s="3" t="str">
        <f>IF(VLOOKUP(D9393,'Resources Final'!A:D,4,FALSE)=0,"",VLOOKUP(D9393,'Resources Final'!A:D,4,FALSE))</f>
        <v/>
      </c>
      <c r="M9393" s="3" t="str">
        <f>IF(VLOOKUP(D9393,'Resources Final'!A:E,5,FALSE)=0,"",VLOOKUP(D9393,'Resources Final'!A:E,5,FALSE))</f>
        <v/>
      </c>
      <c r="N9393" s="7" t="str">
        <f>IF(VLOOKUP(D9393,'Resources Final'!A:F,6,FALSE)=0,"",VLOOKUP(D9393,'Resources Final'!A:F,6,FALSE))</f>
        <v/>
      </c>
      <c r="O9393" s="3" t="str">
        <f>IF(VLOOKUP(D9393,'Resources Final'!A:G,7,FALSE)=0,"",VLOOKUP(D9393,'Resources Final'!A:G,7,FALSE))</f>
        <v/>
      </c>
    </row>
    <row r="9394" spans="1:15" x14ac:dyDescent="0.2">
      <c r="A9394" s="11">
        <v>990</v>
      </c>
      <c r="B9394" s="11" t="str">
        <f t="shared" si="161"/>
        <v>Fred C. and Mary R. Koch Foundation_C Ramos20162000</v>
      </c>
      <c r="C9394" s="11" t="s">
        <v>4161</v>
      </c>
      <c r="D9394" s="11" t="s">
        <v>554</v>
      </c>
      <c r="E9394" s="11" t="s">
        <v>554</v>
      </c>
      <c r="F9394" s="4">
        <v>2000</v>
      </c>
      <c r="G9394" s="3">
        <v>2016</v>
      </c>
      <c r="H9394" s="6" t="s">
        <v>21</v>
      </c>
      <c r="I9394" s="12" t="s">
        <v>4162</v>
      </c>
      <c r="J9394" s="3">
        <v>83</v>
      </c>
      <c r="K9394" s="3" t="str">
        <f>IF(VLOOKUP(D9394,'Resources Final'!A:C,3,FALSE)=0,"",VLOOKUP(D9394,'Resources Final'!A:C,3,FALSE))</f>
        <v>Y</v>
      </c>
      <c r="L9394" s="3" t="str">
        <f>IF(VLOOKUP(D9394,'Resources Final'!A:D,4,FALSE)=0,"",VLOOKUP(D9394,'Resources Final'!A:D,4,FALSE))</f>
        <v/>
      </c>
      <c r="M9394" s="3" t="str">
        <f>IF(VLOOKUP(D9394,'Resources Final'!A:E,5,FALSE)=0,"",VLOOKUP(D9394,'Resources Final'!A:E,5,FALSE))</f>
        <v/>
      </c>
      <c r="N9394" s="7" t="str">
        <f>IF(VLOOKUP(D9394,'Resources Final'!A:F,6,FALSE)=0,"",VLOOKUP(D9394,'Resources Final'!A:F,6,FALSE))</f>
        <v/>
      </c>
      <c r="O9394" s="3" t="str">
        <f>IF(VLOOKUP(D9394,'Resources Final'!A:G,7,FALSE)=0,"",VLOOKUP(D9394,'Resources Final'!A:G,7,FALSE))</f>
        <v/>
      </c>
    </row>
    <row r="9395" spans="1:15" x14ac:dyDescent="0.2">
      <c r="A9395" s="11">
        <v>990</v>
      </c>
      <c r="B9395" s="11" t="str">
        <f t="shared" si="161"/>
        <v>Fred C. and Mary R. Koch Foundation_C Gibson20162000</v>
      </c>
      <c r="C9395" s="11" t="s">
        <v>4161</v>
      </c>
      <c r="D9395" s="11" t="s">
        <v>545</v>
      </c>
      <c r="E9395" s="11" t="s">
        <v>545</v>
      </c>
      <c r="F9395" s="4">
        <v>2000</v>
      </c>
      <c r="G9395" s="3">
        <v>2016</v>
      </c>
      <c r="H9395" s="6" t="s">
        <v>21</v>
      </c>
      <c r="I9395" s="12" t="s">
        <v>4162</v>
      </c>
      <c r="J9395" s="3">
        <v>84</v>
      </c>
      <c r="K9395" s="3" t="str">
        <f>IF(VLOOKUP(D9395,'Resources Final'!A:C,3,FALSE)=0,"",VLOOKUP(D9395,'Resources Final'!A:C,3,FALSE))</f>
        <v>Y</v>
      </c>
      <c r="L9395" s="3" t="str">
        <f>IF(VLOOKUP(D9395,'Resources Final'!A:D,4,FALSE)=0,"",VLOOKUP(D9395,'Resources Final'!A:D,4,FALSE))</f>
        <v/>
      </c>
      <c r="M9395" s="3" t="str">
        <f>IF(VLOOKUP(D9395,'Resources Final'!A:E,5,FALSE)=0,"",VLOOKUP(D9395,'Resources Final'!A:E,5,FALSE))</f>
        <v/>
      </c>
      <c r="N9395" s="7" t="str">
        <f>IF(VLOOKUP(D9395,'Resources Final'!A:F,6,FALSE)=0,"",VLOOKUP(D9395,'Resources Final'!A:F,6,FALSE))</f>
        <v/>
      </c>
      <c r="O9395" s="3" t="str">
        <f>IF(VLOOKUP(D9395,'Resources Final'!A:G,7,FALSE)=0,"",VLOOKUP(D9395,'Resources Final'!A:G,7,FALSE))</f>
        <v/>
      </c>
    </row>
    <row r="9396" spans="1:15" x14ac:dyDescent="0.2">
      <c r="A9396" s="11">
        <v>990</v>
      </c>
      <c r="B9396" s="11" t="str">
        <f t="shared" si="161"/>
        <v>Fred C. and Mary R. Koch Foundation_C Clayton20162000</v>
      </c>
      <c r="C9396" s="11" t="s">
        <v>4161</v>
      </c>
      <c r="D9396" s="11" t="s">
        <v>540</v>
      </c>
      <c r="E9396" s="11" t="s">
        <v>540</v>
      </c>
      <c r="F9396" s="4">
        <v>2000</v>
      </c>
      <c r="G9396" s="3">
        <v>2016</v>
      </c>
      <c r="H9396" s="6" t="s">
        <v>21</v>
      </c>
      <c r="I9396" s="12" t="s">
        <v>4162</v>
      </c>
      <c r="J9396" s="3">
        <v>85</v>
      </c>
      <c r="K9396" s="3" t="str">
        <f>IF(VLOOKUP(D9396,'Resources Final'!A:C,3,FALSE)=0,"",VLOOKUP(D9396,'Resources Final'!A:C,3,FALSE))</f>
        <v>Y</v>
      </c>
      <c r="L9396" s="3" t="str">
        <f>IF(VLOOKUP(D9396,'Resources Final'!A:D,4,FALSE)=0,"",VLOOKUP(D9396,'Resources Final'!A:D,4,FALSE))</f>
        <v/>
      </c>
      <c r="M9396" s="3" t="str">
        <f>IF(VLOOKUP(D9396,'Resources Final'!A:E,5,FALSE)=0,"",VLOOKUP(D9396,'Resources Final'!A:E,5,FALSE))</f>
        <v/>
      </c>
      <c r="N9396" s="7" t="str">
        <f>IF(VLOOKUP(D9396,'Resources Final'!A:F,6,FALSE)=0,"",VLOOKUP(D9396,'Resources Final'!A:F,6,FALSE))</f>
        <v/>
      </c>
      <c r="O9396" s="3" t="str">
        <f>IF(VLOOKUP(D9396,'Resources Final'!A:G,7,FALSE)=0,"",VLOOKUP(D9396,'Resources Final'!A:G,7,FALSE))</f>
        <v/>
      </c>
    </row>
    <row r="9397" spans="1:15" x14ac:dyDescent="0.2">
      <c r="A9397" s="11">
        <v>990</v>
      </c>
      <c r="B9397" s="11" t="str">
        <f t="shared" si="161"/>
        <v>Fred C. and Mary R. Koch Foundation_C Nichols20162000</v>
      </c>
      <c r="C9397" s="11" t="s">
        <v>4161</v>
      </c>
      <c r="D9397" s="11" t="s">
        <v>552</v>
      </c>
      <c r="E9397" s="11" t="s">
        <v>552</v>
      </c>
      <c r="F9397" s="4">
        <v>2000</v>
      </c>
      <c r="G9397" s="3">
        <v>2016</v>
      </c>
      <c r="H9397" s="6" t="s">
        <v>21</v>
      </c>
      <c r="I9397" s="12" t="s">
        <v>4162</v>
      </c>
      <c r="J9397" s="3">
        <v>86</v>
      </c>
      <c r="K9397" s="3" t="str">
        <f>IF(VLOOKUP(D9397,'Resources Final'!A:C,3,FALSE)=0,"",VLOOKUP(D9397,'Resources Final'!A:C,3,FALSE))</f>
        <v>Y</v>
      </c>
      <c r="L9397" s="3" t="str">
        <f>IF(VLOOKUP(D9397,'Resources Final'!A:D,4,FALSE)=0,"",VLOOKUP(D9397,'Resources Final'!A:D,4,FALSE))</f>
        <v/>
      </c>
      <c r="M9397" s="3" t="str">
        <f>IF(VLOOKUP(D9397,'Resources Final'!A:E,5,FALSE)=0,"",VLOOKUP(D9397,'Resources Final'!A:E,5,FALSE))</f>
        <v/>
      </c>
      <c r="N9397" s="7" t="str">
        <f>IF(VLOOKUP(D9397,'Resources Final'!A:F,6,FALSE)=0,"",VLOOKUP(D9397,'Resources Final'!A:F,6,FALSE))</f>
        <v/>
      </c>
      <c r="O9397" s="3" t="str">
        <f>IF(VLOOKUP(D9397,'Resources Final'!A:G,7,FALSE)=0,"",VLOOKUP(D9397,'Resources Final'!A:G,7,FALSE))</f>
        <v/>
      </c>
    </row>
    <row r="9398" spans="1:15" x14ac:dyDescent="0.2">
      <c r="A9398" s="11">
        <v>990</v>
      </c>
      <c r="B9398" s="11" t="str">
        <f t="shared" si="161"/>
        <v>Fred C. and Mary R. Koch Foundation_C Baukal20162000</v>
      </c>
      <c r="C9398" s="11" t="s">
        <v>4161</v>
      </c>
      <c r="D9398" s="11" t="s">
        <v>537</v>
      </c>
      <c r="E9398" s="11" t="s">
        <v>537</v>
      </c>
      <c r="F9398" s="4">
        <v>2000</v>
      </c>
      <c r="G9398" s="3">
        <v>2016</v>
      </c>
      <c r="H9398" s="6" t="s">
        <v>21</v>
      </c>
      <c r="I9398" s="12" t="s">
        <v>4162</v>
      </c>
      <c r="J9398" s="3">
        <v>87</v>
      </c>
      <c r="K9398" s="3" t="str">
        <f>IF(VLOOKUP(D9398,'Resources Final'!A:C,3,FALSE)=0,"",VLOOKUP(D9398,'Resources Final'!A:C,3,FALSE))</f>
        <v>Y</v>
      </c>
      <c r="L9398" s="3" t="str">
        <f>IF(VLOOKUP(D9398,'Resources Final'!A:D,4,FALSE)=0,"",VLOOKUP(D9398,'Resources Final'!A:D,4,FALSE))</f>
        <v/>
      </c>
      <c r="M9398" s="3" t="str">
        <f>IF(VLOOKUP(D9398,'Resources Final'!A:E,5,FALSE)=0,"",VLOOKUP(D9398,'Resources Final'!A:E,5,FALSE))</f>
        <v/>
      </c>
      <c r="N9398" s="7" t="str">
        <f>IF(VLOOKUP(D9398,'Resources Final'!A:F,6,FALSE)=0,"",VLOOKUP(D9398,'Resources Final'!A:F,6,FALSE))</f>
        <v/>
      </c>
      <c r="O9398" s="3" t="str">
        <f>IF(VLOOKUP(D9398,'Resources Final'!A:G,7,FALSE)=0,"",VLOOKUP(D9398,'Resources Final'!A:G,7,FALSE))</f>
        <v/>
      </c>
    </row>
    <row r="9399" spans="1:15" x14ac:dyDescent="0.2">
      <c r="A9399" s="11">
        <v>990</v>
      </c>
      <c r="B9399" s="11" t="str">
        <f t="shared" si="161"/>
        <v>Fred C. and Mary R. Koch Foundation_D Engelbart20162000</v>
      </c>
      <c r="C9399" s="11" t="s">
        <v>4161</v>
      </c>
      <c r="D9399" s="11" t="s">
        <v>900</v>
      </c>
      <c r="E9399" s="11" t="s">
        <v>900</v>
      </c>
      <c r="F9399" s="4">
        <v>2000</v>
      </c>
      <c r="G9399" s="3">
        <v>2016</v>
      </c>
      <c r="H9399" s="6" t="s">
        <v>21</v>
      </c>
      <c r="I9399" s="12" t="s">
        <v>4162</v>
      </c>
      <c r="J9399" s="3">
        <v>88</v>
      </c>
      <c r="K9399" s="3" t="str">
        <f>IF(VLOOKUP(D9399,'Resources Final'!A:C,3,FALSE)=0,"",VLOOKUP(D9399,'Resources Final'!A:C,3,FALSE))</f>
        <v>Y</v>
      </c>
      <c r="L9399" s="3" t="str">
        <f>IF(VLOOKUP(D9399,'Resources Final'!A:D,4,FALSE)=0,"",VLOOKUP(D9399,'Resources Final'!A:D,4,FALSE))</f>
        <v/>
      </c>
      <c r="M9399" s="3" t="str">
        <f>IF(VLOOKUP(D9399,'Resources Final'!A:E,5,FALSE)=0,"",VLOOKUP(D9399,'Resources Final'!A:E,5,FALSE))</f>
        <v/>
      </c>
      <c r="N9399" s="7" t="str">
        <f>IF(VLOOKUP(D9399,'Resources Final'!A:F,6,FALSE)=0,"",VLOOKUP(D9399,'Resources Final'!A:F,6,FALSE))</f>
        <v/>
      </c>
      <c r="O9399" s="3" t="str">
        <f>IF(VLOOKUP(D9399,'Resources Final'!A:G,7,FALSE)=0,"",VLOOKUP(D9399,'Resources Final'!A:G,7,FALSE))</f>
        <v/>
      </c>
    </row>
    <row r="9400" spans="1:15" x14ac:dyDescent="0.2">
      <c r="A9400" s="11">
        <v>990</v>
      </c>
      <c r="B9400" s="11" t="str">
        <f t="shared" si="161"/>
        <v>Fred C. and Mary R. Koch Foundation_D Eggert20162000</v>
      </c>
      <c r="C9400" s="11" t="s">
        <v>4161</v>
      </c>
      <c r="D9400" s="11" t="s">
        <v>899</v>
      </c>
      <c r="E9400" s="11" t="s">
        <v>899</v>
      </c>
      <c r="F9400" s="4">
        <v>2000</v>
      </c>
      <c r="G9400" s="3">
        <v>2016</v>
      </c>
      <c r="H9400" s="6" t="s">
        <v>21</v>
      </c>
      <c r="I9400" s="12" t="s">
        <v>4162</v>
      </c>
      <c r="J9400" s="3">
        <v>89</v>
      </c>
      <c r="K9400" s="3" t="str">
        <f>IF(VLOOKUP(D9400,'Resources Final'!A:C,3,FALSE)=0,"",VLOOKUP(D9400,'Resources Final'!A:C,3,FALSE))</f>
        <v>Y</v>
      </c>
      <c r="L9400" s="3" t="str">
        <f>IF(VLOOKUP(D9400,'Resources Final'!A:D,4,FALSE)=0,"",VLOOKUP(D9400,'Resources Final'!A:D,4,FALSE))</f>
        <v/>
      </c>
      <c r="M9400" s="3" t="str">
        <f>IF(VLOOKUP(D9400,'Resources Final'!A:E,5,FALSE)=0,"",VLOOKUP(D9400,'Resources Final'!A:E,5,FALSE))</f>
        <v/>
      </c>
      <c r="N9400" s="7" t="str">
        <f>IF(VLOOKUP(D9400,'Resources Final'!A:F,6,FALSE)=0,"",VLOOKUP(D9400,'Resources Final'!A:F,6,FALSE))</f>
        <v/>
      </c>
      <c r="O9400" s="3" t="str">
        <f>IF(VLOOKUP(D9400,'Resources Final'!A:G,7,FALSE)=0,"",VLOOKUP(D9400,'Resources Final'!A:G,7,FALSE))</f>
        <v/>
      </c>
    </row>
    <row r="9401" spans="1:15" x14ac:dyDescent="0.2">
      <c r="A9401" s="11">
        <v>990</v>
      </c>
      <c r="B9401" s="11" t="str">
        <f t="shared" si="161"/>
        <v>Fred C. and Mary R. Koch Foundation_D Moran20162000</v>
      </c>
      <c r="C9401" s="11" t="s">
        <v>4161</v>
      </c>
      <c r="D9401" s="11" t="s">
        <v>905</v>
      </c>
      <c r="E9401" s="11" t="s">
        <v>905</v>
      </c>
      <c r="F9401" s="4">
        <v>2000</v>
      </c>
      <c r="G9401" s="3">
        <v>2016</v>
      </c>
      <c r="H9401" s="6" t="s">
        <v>21</v>
      </c>
      <c r="I9401" s="12" t="s">
        <v>4162</v>
      </c>
      <c r="J9401" s="3">
        <v>90</v>
      </c>
      <c r="K9401" s="3" t="str">
        <f>IF(VLOOKUP(D9401,'Resources Final'!A:C,3,FALSE)=0,"",VLOOKUP(D9401,'Resources Final'!A:C,3,FALSE))</f>
        <v>Y</v>
      </c>
      <c r="L9401" s="3" t="str">
        <f>IF(VLOOKUP(D9401,'Resources Final'!A:D,4,FALSE)=0,"",VLOOKUP(D9401,'Resources Final'!A:D,4,FALSE))</f>
        <v/>
      </c>
      <c r="M9401" s="3" t="str">
        <f>IF(VLOOKUP(D9401,'Resources Final'!A:E,5,FALSE)=0,"",VLOOKUP(D9401,'Resources Final'!A:E,5,FALSE))</f>
        <v/>
      </c>
      <c r="N9401" s="7" t="str">
        <f>IF(VLOOKUP(D9401,'Resources Final'!A:F,6,FALSE)=0,"",VLOOKUP(D9401,'Resources Final'!A:F,6,FALSE))</f>
        <v/>
      </c>
      <c r="O9401" s="3" t="str">
        <f>IF(VLOOKUP(D9401,'Resources Final'!A:G,7,FALSE)=0,"",VLOOKUP(D9401,'Resources Final'!A:G,7,FALSE))</f>
        <v/>
      </c>
    </row>
    <row r="9402" spans="1:15" x14ac:dyDescent="0.2">
      <c r="A9402" s="11">
        <v>990</v>
      </c>
      <c r="B9402" s="11" t="str">
        <f t="shared" si="161"/>
        <v>Fred C. and Mary R. Koch Foundation_D Levesque20162000</v>
      </c>
      <c r="C9402" s="11" t="s">
        <v>4161</v>
      </c>
      <c r="D9402" s="11" t="s">
        <v>903</v>
      </c>
      <c r="E9402" s="11" t="s">
        <v>903</v>
      </c>
      <c r="F9402" s="4">
        <v>2000</v>
      </c>
      <c r="G9402" s="3">
        <v>2016</v>
      </c>
      <c r="H9402" s="6" t="s">
        <v>21</v>
      </c>
      <c r="I9402" s="12" t="s">
        <v>4162</v>
      </c>
      <c r="J9402" s="3">
        <v>91</v>
      </c>
      <c r="K9402" s="3" t="str">
        <f>IF(VLOOKUP(D9402,'Resources Final'!A:C,3,FALSE)=0,"",VLOOKUP(D9402,'Resources Final'!A:C,3,FALSE))</f>
        <v>Y</v>
      </c>
      <c r="L9402" s="3" t="str">
        <f>IF(VLOOKUP(D9402,'Resources Final'!A:D,4,FALSE)=0,"",VLOOKUP(D9402,'Resources Final'!A:D,4,FALSE))</f>
        <v/>
      </c>
      <c r="M9402" s="3" t="str">
        <f>IF(VLOOKUP(D9402,'Resources Final'!A:E,5,FALSE)=0,"",VLOOKUP(D9402,'Resources Final'!A:E,5,FALSE))</f>
        <v/>
      </c>
      <c r="N9402" s="7" t="str">
        <f>IF(VLOOKUP(D9402,'Resources Final'!A:F,6,FALSE)=0,"",VLOOKUP(D9402,'Resources Final'!A:F,6,FALSE))</f>
        <v/>
      </c>
      <c r="O9402" s="3" t="str">
        <f>IF(VLOOKUP(D9402,'Resources Final'!A:G,7,FALSE)=0,"",VLOOKUP(D9402,'Resources Final'!A:G,7,FALSE))</f>
        <v/>
      </c>
    </row>
    <row r="9403" spans="1:15" x14ac:dyDescent="0.2">
      <c r="A9403" s="11">
        <v>990</v>
      </c>
      <c r="B9403" s="11" t="str">
        <f t="shared" si="161"/>
        <v>Fred C. and Mary R. Koch Foundation_D Casey20162000</v>
      </c>
      <c r="C9403" s="11" t="s">
        <v>4161</v>
      </c>
      <c r="D9403" s="11" t="s">
        <v>896</v>
      </c>
      <c r="E9403" s="11" t="s">
        <v>896</v>
      </c>
      <c r="F9403" s="4">
        <v>2000</v>
      </c>
      <c r="G9403" s="3">
        <v>2016</v>
      </c>
      <c r="H9403" s="6" t="s">
        <v>21</v>
      </c>
      <c r="I9403" s="12" t="s">
        <v>4162</v>
      </c>
      <c r="J9403" s="3">
        <v>92</v>
      </c>
      <c r="K9403" s="3" t="str">
        <f>IF(VLOOKUP(D9403,'Resources Final'!A:C,3,FALSE)=0,"",VLOOKUP(D9403,'Resources Final'!A:C,3,FALSE))</f>
        <v>Y</v>
      </c>
      <c r="L9403" s="3" t="str">
        <f>IF(VLOOKUP(D9403,'Resources Final'!A:D,4,FALSE)=0,"",VLOOKUP(D9403,'Resources Final'!A:D,4,FALSE))</f>
        <v/>
      </c>
      <c r="M9403" s="3" t="str">
        <f>IF(VLOOKUP(D9403,'Resources Final'!A:E,5,FALSE)=0,"",VLOOKUP(D9403,'Resources Final'!A:E,5,FALSE))</f>
        <v/>
      </c>
      <c r="N9403" s="7" t="str">
        <f>IF(VLOOKUP(D9403,'Resources Final'!A:F,6,FALSE)=0,"",VLOOKUP(D9403,'Resources Final'!A:F,6,FALSE))</f>
        <v/>
      </c>
      <c r="O9403" s="3" t="str">
        <f>IF(VLOOKUP(D9403,'Resources Final'!A:G,7,FALSE)=0,"",VLOOKUP(D9403,'Resources Final'!A:G,7,FALSE))</f>
        <v/>
      </c>
    </row>
    <row r="9404" spans="1:15" x14ac:dyDescent="0.2">
      <c r="A9404" s="11">
        <v>990</v>
      </c>
      <c r="B9404" s="11" t="str">
        <f t="shared" si="161"/>
        <v>Fred C. and Mary R. Koch Foundation_D Ewers20162000</v>
      </c>
      <c r="C9404" s="11" t="s">
        <v>4161</v>
      </c>
      <c r="D9404" s="11" t="s">
        <v>901</v>
      </c>
      <c r="E9404" s="11" t="s">
        <v>901</v>
      </c>
      <c r="F9404" s="4">
        <v>2000</v>
      </c>
      <c r="G9404" s="3">
        <v>2016</v>
      </c>
      <c r="H9404" s="6" t="s">
        <v>21</v>
      </c>
      <c r="I9404" s="12" t="s">
        <v>4162</v>
      </c>
      <c r="J9404" s="3">
        <v>93</v>
      </c>
      <c r="K9404" s="3" t="str">
        <f>IF(VLOOKUP(D9404,'Resources Final'!A:C,3,FALSE)=0,"",VLOOKUP(D9404,'Resources Final'!A:C,3,FALSE))</f>
        <v>Y</v>
      </c>
      <c r="L9404" s="3" t="str">
        <f>IF(VLOOKUP(D9404,'Resources Final'!A:D,4,FALSE)=0,"",VLOOKUP(D9404,'Resources Final'!A:D,4,FALSE))</f>
        <v/>
      </c>
      <c r="M9404" s="3" t="str">
        <f>IF(VLOOKUP(D9404,'Resources Final'!A:E,5,FALSE)=0,"",VLOOKUP(D9404,'Resources Final'!A:E,5,FALSE))</f>
        <v/>
      </c>
      <c r="N9404" s="7" t="str">
        <f>IF(VLOOKUP(D9404,'Resources Final'!A:F,6,FALSE)=0,"",VLOOKUP(D9404,'Resources Final'!A:F,6,FALSE))</f>
        <v/>
      </c>
      <c r="O9404" s="3" t="str">
        <f>IF(VLOOKUP(D9404,'Resources Final'!A:G,7,FALSE)=0,"",VLOOKUP(D9404,'Resources Final'!A:G,7,FALSE))</f>
        <v/>
      </c>
    </row>
    <row r="9405" spans="1:15" x14ac:dyDescent="0.2">
      <c r="A9405" s="11">
        <v>990</v>
      </c>
      <c r="B9405" s="11" t="str">
        <f t="shared" si="161"/>
        <v>Fred C. and Mary R. Koch Foundation_D Menezes20162000</v>
      </c>
      <c r="C9405" s="11" t="s">
        <v>4161</v>
      </c>
      <c r="D9405" s="11" t="s">
        <v>904</v>
      </c>
      <c r="E9405" s="11" t="s">
        <v>904</v>
      </c>
      <c r="F9405" s="4">
        <v>2000</v>
      </c>
      <c r="G9405" s="3">
        <v>2016</v>
      </c>
      <c r="H9405" s="6" t="s">
        <v>21</v>
      </c>
      <c r="I9405" s="12" t="s">
        <v>4162</v>
      </c>
      <c r="J9405" s="3">
        <v>94</v>
      </c>
      <c r="K9405" s="3" t="str">
        <f>IF(VLOOKUP(D9405,'Resources Final'!A:C,3,FALSE)=0,"",VLOOKUP(D9405,'Resources Final'!A:C,3,FALSE))</f>
        <v>Y</v>
      </c>
      <c r="L9405" s="3" t="str">
        <f>IF(VLOOKUP(D9405,'Resources Final'!A:D,4,FALSE)=0,"",VLOOKUP(D9405,'Resources Final'!A:D,4,FALSE))</f>
        <v/>
      </c>
      <c r="M9405" s="3" t="str">
        <f>IF(VLOOKUP(D9405,'Resources Final'!A:E,5,FALSE)=0,"",VLOOKUP(D9405,'Resources Final'!A:E,5,FALSE))</f>
        <v/>
      </c>
      <c r="N9405" s="7" t="str">
        <f>IF(VLOOKUP(D9405,'Resources Final'!A:F,6,FALSE)=0,"",VLOOKUP(D9405,'Resources Final'!A:F,6,FALSE))</f>
        <v/>
      </c>
      <c r="O9405" s="3" t="str">
        <f>IF(VLOOKUP(D9405,'Resources Final'!A:G,7,FALSE)=0,"",VLOOKUP(D9405,'Resources Final'!A:G,7,FALSE))</f>
        <v/>
      </c>
    </row>
    <row r="9406" spans="1:15" x14ac:dyDescent="0.2">
      <c r="A9406" s="11">
        <v>990</v>
      </c>
      <c r="B9406" s="11" t="str">
        <f t="shared" si="161"/>
        <v>Fred C. and Mary R. Koch Foundation_D Thompson20162000</v>
      </c>
      <c r="C9406" s="11" t="s">
        <v>4161</v>
      </c>
      <c r="D9406" s="11" t="s">
        <v>907</v>
      </c>
      <c r="E9406" s="11" t="s">
        <v>907</v>
      </c>
      <c r="F9406" s="4">
        <v>2000</v>
      </c>
      <c r="G9406" s="3">
        <v>2016</v>
      </c>
      <c r="H9406" s="6" t="s">
        <v>21</v>
      </c>
      <c r="I9406" s="12" t="s">
        <v>4162</v>
      </c>
      <c r="J9406" s="3">
        <v>95</v>
      </c>
      <c r="K9406" s="3" t="str">
        <f>IF(VLOOKUP(D9406,'Resources Final'!A:C,3,FALSE)=0,"",VLOOKUP(D9406,'Resources Final'!A:C,3,FALSE))</f>
        <v>Y</v>
      </c>
      <c r="L9406" s="3" t="str">
        <f>IF(VLOOKUP(D9406,'Resources Final'!A:D,4,FALSE)=0,"",VLOOKUP(D9406,'Resources Final'!A:D,4,FALSE))</f>
        <v/>
      </c>
      <c r="M9406" s="3" t="str">
        <f>IF(VLOOKUP(D9406,'Resources Final'!A:E,5,FALSE)=0,"",VLOOKUP(D9406,'Resources Final'!A:E,5,FALSE))</f>
        <v/>
      </c>
      <c r="N9406" s="7" t="str">
        <f>IF(VLOOKUP(D9406,'Resources Final'!A:F,6,FALSE)=0,"",VLOOKUP(D9406,'Resources Final'!A:F,6,FALSE))</f>
        <v/>
      </c>
      <c r="O9406" s="3" t="str">
        <f>IF(VLOOKUP(D9406,'Resources Final'!A:G,7,FALSE)=0,"",VLOOKUP(D9406,'Resources Final'!A:G,7,FALSE))</f>
        <v/>
      </c>
    </row>
    <row r="9407" spans="1:15" x14ac:dyDescent="0.2">
      <c r="A9407" s="11">
        <v>990</v>
      </c>
      <c r="B9407" s="11" t="str">
        <f t="shared" si="161"/>
        <v>Fred C. and Mary R. Koch Foundation_D Chen20162000</v>
      </c>
      <c r="C9407" s="11" t="s">
        <v>4161</v>
      </c>
      <c r="D9407" s="11" t="s">
        <v>897</v>
      </c>
      <c r="E9407" s="11" t="s">
        <v>897</v>
      </c>
      <c r="F9407" s="4">
        <v>2000</v>
      </c>
      <c r="G9407" s="3">
        <v>2016</v>
      </c>
      <c r="H9407" s="6" t="s">
        <v>21</v>
      </c>
      <c r="I9407" s="12" t="s">
        <v>4162</v>
      </c>
      <c r="J9407" s="3">
        <v>96</v>
      </c>
      <c r="K9407" s="3" t="str">
        <f>IF(VLOOKUP(D9407,'Resources Final'!A:C,3,FALSE)=0,"",VLOOKUP(D9407,'Resources Final'!A:C,3,FALSE))</f>
        <v>Y</v>
      </c>
      <c r="L9407" s="3" t="str">
        <f>IF(VLOOKUP(D9407,'Resources Final'!A:D,4,FALSE)=0,"",VLOOKUP(D9407,'Resources Final'!A:D,4,FALSE))</f>
        <v/>
      </c>
      <c r="M9407" s="3" t="str">
        <f>IF(VLOOKUP(D9407,'Resources Final'!A:E,5,FALSE)=0,"",VLOOKUP(D9407,'Resources Final'!A:E,5,FALSE))</f>
        <v/>
      </c>
      <c r="N9407" s="7" t="str">
        <f>IF(VLOOKUP(D9407,'Resources Final'!A:F,6,FALSE)=0,"",VLOOKUP(D9407,'Resources Final'!A:F,6,FALSE))</f>
        <v/>
      </c>
      <c r="O9407" s="3" t="str">
        <f>IF(VLOOKUP(D9407,'Resources Final'!A:G,7,FALSE)=0,"",VLOOKUP(D9407,'Resources Final'!A:G,7,FALSE))</f>
        <v/>
      </c>
    </row>
    <row r="9408" spans="1:15" x14ac:dyDescent="0.2">
      <c r="A9408" s="11">
        <v>990</v>
      </c>
      <c r="B9408" s="11" t="str">
        <f t="shared" si="161"/>
        <v>Fred C. and Mary R. Koch Foundation_D Severson20162000</v>
      </c>
      <c r="C9408" s="11" t="s">
        <v>4161</v>
      </c>
      <c r="D9408" s="11" t="s">
        <v>906</v>
      </c>
      <c r="E9408" s="11" t="s">
        <v>906</v>
      </c>
      <c r="F9408" s="4">
        <v>2000</v>
      </c>
      <c r="G9408" s="3">
        <v>2016</v>
      </c>
      <c r="H9408" s="6" t="s">
        <v>21</v>
      </c>
      <c r="I9408" s="12" t="s">
        <v>4162</v>
      </c>
      <c r="J9408" s="3">
        <v>97</v>
      </c>
      <c r="K9408" s="3" t="str">
        <f>IF(VLOOKUP(D9408,'Resources Final'!A:C,3,FALSE)=0,"",VLOOKUP(D9408,'Resources Final'!A:C,3,FALSE))</f>
        <v>Y</v>
      </c>
      <c r="L9408" s="3" t="str">
        <f>IF(VLOOKUP(D9408,'Resources Final'!A:D,4,FALSE)=0,"",VLOOKUP(D9408,'Resources Final'!A:D,4,FALSE))</f>
        <v/>
      </c>
      <c r="M9408" s="3" t="str">
        <f>IF(VLOOKUP(D9408,'Resources Final'!A:E,5,FALSE)=0,"",VLOOKUP(D9408,'Resources Final'!A:E,5,FALSE))</f>
        <v/>
      </c>
      <c r="N9408" s="7" t="str">
        <f>IF(VLOOKUP(D9408,'Resources Final'!A:F,6,FALSE)=0,"",VLOOKUP(D9408,'Resources Final'!A:F,6,FALSE))</f>
        <v/>
      </c>
      <c r="O9408" s="3" t="str">
        <f>IF(VLOOKUP(D9408,'Resources Final'!A:G,7,FALSE)=0,"",VLOOKUP(D9408,'Resources Final'!A:G,7,FALSE))</f>
        <v/>
      </c>
    </row>
    <row r="9409" spans="1:15" x14ac:dyDescent="0.2">
      <c r="A9409" s="11">
        <v>990</v>
      </c>
      <c r="B9409" s="11" t="str">
        <f t="shared" si="161"/>
        <v>Fred C. and Mary R. Koch Foundation_E Dwyer20162000</v>
      </c>
      <c r="C9409" s="11" t="s">
        <v>4161</v>
      </c>
      <c r="D9409" s="11" t="s">
        <v>1063</v>
      </c>
      <c r="E9409" s="11" t="s">
        <v>1063</v>
      </c>
      <c r="F9409" s="4">
        <v>2000</v>
      </c>
      <c r="G9409" s="3">
        <v>2016</v>
      </c>
      <c r="H9409" s="6" t="s">
        <v>21</v>
      </c>
      <c r="I9409" s="12" t="s">
        <v>4162</v>
      </c>
      <c r="J9409" s="3">
        <v>98</v>
      </c>
      <c r="K9409" s="3" t="str">
        <f>IF(VLOOKUP(D9409,'Resources Final'!A:C,3,FALSE)=0,"",VLOOKUP(D9409,'Resources Final'!A:C,3,FALSE))</f>
        <v>Y</v>
      </c>
      <c r="L9409" s="3" t="str">
        <f>IF(VLOOKUP(D9409,'Resources Final'!A:D,4,FALSE)=0,"",VLOOKUP(D9409,'Resources Final'!A:D,4,FALSE))</f>
        <v/>
      </c>
      <c r="M9409" s="3" t="str">
        <f>IF(VLOOKUP(D9409,'Resources Final'!A:E,5,FALSE)=0,"",VLOOKUP(D9409,'Resources Final'!A:E,5,FALSE))</f>
        <v/>
      </c>
      <c r="N9409" s="7" t="str">
        <f>IF(VLOOKUP(D9409,'Resources Final'!A:F,6,FALSE)=0,"",VLOOKUP(D9409,'Resources Final'!A:F,6,FALSE))</f>
        <v/>
      </c>
      <c r="O9409" s="3" t="str">
        <f>IF(VLOOKUP(D9409,'Resources Final'!A:G,7,FALSE)=0,"",VLOOKUP(D9409,'Resources Final'!A:G,7,FALSE))</f>
        <v/>
      </c>
    </row>
    <row r="9410" spans="1:15" x14ac:dyDescent="0.2">
      <c r="A9410" s="11">
        <v>990</v>
      </c>
      <c r="B9410" s="11" t="str">
        <f t="shared" ref="B9410:B9473" si="162">C9410&amp;"_"&amp;D9410&amp;G9410&amp;F9410</f>
        <v>Fred C. and Mary R. Koch Foundation_E Gardiner20162000</v>
      </c>
      <c r="C9410" s="11" t="s">
        <v>4161</v>
      </c>
      <c r="D9410" s="11" t="s">
        <v>1066</v>
      </c>
      <c r="E9410" s="11" t="s">
        <v>1066</v>
      </c>
      <c r="F9410" s="4">
        <v>2000</v>
      </c>
      <c r="G9410" s="3">
        <v>2016</v>
      </c>
      <c r="H9410" s="6" t="s">
        <v>21</v>
      </c>
      <c r="I9410" s="12" t="s">
        <v>4162</v>
      </c>
      <c r="J9410" s="3">
        <v>99</v>
      </c>
      <c r="K9410" s="3" t="str">
        <f>IF(VLOOKUP(D9410,'Resources Final'!A:C,3,FALSE)=0,"",VLOOKUP(D9410,'Resources Final'!A:C,3,FALSE))</f>
        <v>Y</v>
      </c>
      <c r="L9410" s="3" t="str">
        <f>IF(VLOOKUP(D9410,'Resources Final'!A:D,4,FALSE)=0,"",VLOOKUP(D9410,'Resources Final'!A:D,4,FALSE))</f>
        <v/>
      </c>
      <c r="M9410" s="3" t="str">
        <f>IF(VLOOKUP(D9410,'Resources Final'!A:E,5,FALSE)=0,"",VLOOKUP(D9410,'Resources Final'!A:E,5,FALSE))</f>
        <v/>
      </c>
      <c r="N9410" s="7" t="str">
        <f>IF(VLOOKUP(D9410,'Resources Final'!A:F,6,FALSE)=0,"",VLOOKUP(D9410,'Resources Final'!A:F,6,FALSE))</f>
        <v/>
      </c>
      <c r="O9410" s="3" t="str">
        <f>IF(VLOOKUP(D9410,'Resources Final'!A:G,7,FALSE)=0,"",VLOOKUP(D9410,'Resources Final'!A:G,7,FALSE))</f>
        <v/>
      </c>
    </row>
    <row r="9411" spans="1:15" x14ac:dyDescent="0.2">
      <c r="A9411" s="11">
        <v>990</v>
      </c>
      <c r="B9411" s="11" t="str">
        <f t="shared" si="162"/>
        <v>Fred C. and Mary R. Koch Foundation_E Goentzel20162000</v>
      </c>
      <c r="C9411" s="11" t="s">
        <v>4161</v>
      </c>
      <c r="D9411" s="11" t="s">
        <v>1067</v>
      </c>
      <c r="E9411" s="11" t="s">
        <v>1067</v>
      </c>
      <c r="F9411" s="4">
        <v>2000</v>
      </c>
      <c r="G9411" s="3">
        <v>2016</v>
      </c>
      <c r="H9411" s="6" t="s">
        <v>21</v>
      </c>
      <c r="I9411" s="12" t="s">
        <v>4162</v>
      </c>
      <c r="J9411" s="3">
        <v>100</v>
      </c>
      <c r="K9411" s="3" t="str">
        <f>IF(VLOOKUP(D9411,'Resources Final'!A:C,3,FALSE)=0,"",VLOOKUP(D9411,'Resources Final'!A:C,3,FALSE))</f>
        <v>Y</v>
      </c>
      <c r="L9411" s="3" t="str">
        <f>IF(VLOOKUP(D9411,'Resources Final'!A:D,4,FALSE)=0,"",VLOOKUP(D9411,'Resources Final'!A:D,4,FALSE))</f>
        <v/>
      </c>
      <c r="M9411" s="3" t="str">
        <f>IF(VLOOKUP(D9411,'Resources Final'!A:E,5,FALSE)=0,"",VLOOKUP(D9411,'Resources Final'!A:E,5,FALSE))</f>
        <v/>
      </c>
      <c r="N9411" s="7" t="str">
        <f>IF(VLOOKUP(D9411,'Resources Final'!A:F,6,FALSE)=0,"",VLOOKUP(D9411,'Resources Final'!A:F,6,FALSE))</f>
        <v/>
      </c>
      <c r="O9411" s="3" t="str">
        <f>IF(VLOOKUP(D9411,'Resources Final'!A:G,7,FALSE)=0,"",VLOOKUP(D9411,'Resources Final'!A:G,7,FALSE))</f>
        <v/>
      </c>
    </row>
    <row r="9412" spans="1:15" x14ac:dyDescent="0.2">
      <c r="A9412" s="11">
        <v>990</v>
      </c>
      <c r="B9412" s="11" t="str">
        <f t="shared" si="162"/>
        <v>Fred C. and Mary R. Koch Foundation_E Honnold20162000</v>
      </c>
      <c r="C9412" s="11" t="s">
        <v>4161</v>
      </c>
      <c r="D9412" s="11" t="s">
        <v>1071</v>
      </c>
      <c r="E9412" s="11" t="s">
        <v>1071</v>
      </c>
      <c r="F9412" s="4">
        <v>2000</v>
      </c>
      <c r="G9412" s="3">
        <v>2016</v>
      </c>
      <c r="H9412" s="6" t="s">
        <v>21</v>
      </c>
      <c r="I9412" s="12" t="s">
        <v>4162</v>
      </c>
      <c r="J9412" s="3">
        <v>101</v>
      </c>
      <c r="K9412" s="3" t="str">
        <f>IF(VLOOKUP(D9412,'Resources Final'!A:C,3,FALSE)=0,"",VLOOKUP(D9412,'Resources Final'!A:C,3,FALSE))</f>
        <v>Y</v>
      </c>
      <c r="L9412" s="3" t="str">
        <f>IF(VLOOKUP(D9412,'Resources Final'!A:D,4,FALSE)=0,"",VLOOKUP(D9412,'Resources Final'!A:D,4,FALSE))</f>
        <v/>
      </c>
      <c r="M9412" s="3" t="str">
        <f>IF(VLOOKUP(D9412,'Resources Final'!A:E,5,FALSE)=0,"",VLOOKUP(D9412,'Resources Final'!A:E,5,FALSE))</f>
        <v/>
      </c>
      <c r="N9412" s="7" t="str">
        <f>IF(VLOOKUP(D9412,'Resources Final'!A:F,6,FALSE)=0,"",VLOOKUP(D9412,'Resources Final'!A:F,6,FALSE))</f>
        <v/>
      </c>
      <c r="O9412" s="3" t="str">
        <f>IF(VLOOKUP(D9412,'Resources Final'!A:G,7,FALSE)=0,"",VLOOKUP(D9412,'Resources Final'!A:G,7,FALSE))</f>
        <v/>
      </c>
    </row>
    <row r="9413" spans="1:15" x14ac:dyDescent="0.2">
      <c r="A9413" s="11">
        <v>990</v>
      </c>
      <c r="B9413" s="11" t="str">
        <f t="shared" si="162"/>
        <v>Fred C. and Mary R. Koch Foundation_E McDermott20162000</v>
      </c>
      <c r="C9413" s="11" t="s">
        <v>4161</v>
      </c>
      <c r="D9413" s="11" t="s">
        <v>1077</v>
      </c>
      <c r="E9413" s="11" t="s">
        <v>1077</v>
      </c>
      <c r="F9413" s="4">
        <v>2000</v>
      </c>
      <c r="G9413" s="3">
        <v>2016</v>
      </c>
      <c r="H9413" s="6" t="s">
        <v>21</v>
      </c>
      <c r="I9413" s="12" t="s">
        <v>4162</v>
      </c>
      <c r="J9413" s="3">
        <v>102</v>
      </c>
      <c r="K9413" s="3" t="str">
        <f>IF(VLOOKUP(D9413,'Resources Final'!A:C,3,FALSE)=0,"",VLOOKUP(D9413,'Resources Final'!A:C,3,FALSE))</f>
        <v>Y</v>
      </c>
      <c r="L9413" s="3" t="str">
        <f>IF(VLOOKUP(D9413,'Resources Final'!A:D,4,FALSE)=0,"",VLOOKUP(D9413,'Resources Final'!A:D,4,FALSE))</f>
        <v/>
      </c>
      <c r="M9413" s="3" t="str">
        <f>IF(VLOOKUP(D9413,'Resources Final'!A:E,5,FALSE)=0,"",VLOOKUP(D9413,'Resources Final'!A:E,5,FALSE))</f>
        <v/>
      </c>
      <c r="N9413" s="7" t="str">
        <f>IF(VLOOKUP(D9413,'Resources Final'!A:F,6,FALSE)=0,"",VLOOKUP(D9413,'Resources Final'!A:F,6,FALSE))</f>
        <v/>
      </c>
      <c r="O9413" s="3" t="str">
        <f>IF(VLOOKUP(D9413,'Resources Final'!A:G,7,FALSE)=0,"",VLOOKUP(D9413,'Resources Final'!A:G,7,FALSE))</f>
        <v/>
      </c>
    </row>
    <row r="9414" spans="1:15" x14ac:dyDescent="0.2">
      <c r="A9414" s="11">
        <v>990</v>
      </c>
      <c r="B9414" s="11" t="str">
        <f t="shared" si="162"/>
        <v>Fred C. and Mary R. Koch Foundation_E Laing20162000</v>
      </c>
      <c r="C9414" s="11" t="s">
        <v>4161</v>
      </c>
      <c r="D9414" s="11" t="s">
        <v>1074</v>
      </c>
      <c r="E9414" s="11" t="s">
        <v>1074</v>
      </c>
      <c r="F9414" s="4">
        <v>2000</v>
      </c>
      <c r="G9414" s="3">
        <v>2016</v>
      </c>
      <c r="H9414" s="6" t="s">
        <v>21</v>
      </c>
      <c r="I9414" s="12" t="s">
        <v>4162</v>
      </c>
      <c r="J9414" s="3">
        <v>103</v>
      </c>
      <c r="K9414" s="3" t="str">
        <f>IF(VLOOKUP(D9414,'Resources Final'!A:C,3,FALSE)=0,"",VLOOKUP(D9414,'Resources Final'!A:C,3,FALSE))</f>
        <v>Y</v>
      </c>
      <c r="L9414" s="3" t="str">
        <f>IF(VLOOKUP(D9414,'Resources Final'!A:D,4,FALSE)=0,"",VLOOKUP(D9414,'Resources Final'!A:D,4,FALSE))</f>
        <v/>
      </c>
      <c r="M9414" s="3" t="str">
        <f>IF(VLOOKUP(D9414,'Resources Final'!A:E,5,FALSE)=0,"",VLOOKUP(D9414,'Resources Final'!A:E,5,FALSE))</f>
        <v/>
      </c>
      <c r="N9414" s="7" t="str">
        <f>IF(VLOOKUP(D9414,'Resources Final'!A:F,6,FALSE)=0,"",VLOOKUP(D9414,'Resources Final'!A:F,6,FALSE))</f>
        <v/>
      </c>
      <c r="O9414" s="3" t="str">
        <f>IF(VLOOKUP(D9414,'Resources Final'!A:G,7,FALSE)=0,"",VLOOKUP(D9414,'Resources Final'!A:G,7,FALSE))</f>
        <v/>
      </c>
    </row>
    <row r="9415" spans="1:15" x14ac:dyDescent="0.2">
      <c r="A9415" s="11">
        <v>990</v>
      </c>
      <c r="B9415" s="11" t="str">
        <f t="shared" si="162"/>
        <v>Fred C. and Mary R. Koch Foundation_E Rohl20162000</v>
      </c>
      <c r="C9415" s="11" t="s">
        <v>4161</v>
      </c>
      <c r="D9415" s="11" t="s">
        <v>1080</v>
      </c>
      <c r="E9415" s="11" t="s">
        <v>1080</v>
      </c>
      <c r="F9415" s="4">
        <v>2000</v>
      </c>
      <c r="G9415" s="3">
        <v>2016</v>
      </c>
      <c r="H9415" s="6" t="s">
        <v>21</v>
      </c>
      <c r="I9415" s="12" t="s">
        <v>4162</v>
      </c>
      <c r="J9415" s="3">
        <v>104</v>
      </c>
      <c r="K9415" s="3" t="str">
        <f>IF(VLOOKUP(D9415,'Resources Final'!A:C,3,FALSE)=0,"",VLOOKUP(D9415,'Resources Final'!A:C,3,FALSE))</f>
        <v>Y</v>
      </c>
      <c r="L9415" s="3" t="str">
        <f>IF(VLOOKUP(D9415,'Resources Final'!A:D,4,FALSE)=0,"",VLOOKUP(D9415,'Resources Final'!A:D,4,FALSE))</f>
        <v/>
      </c>
      <c r="M9415" s="3" t="str">
        <f>IF(VLOOKUP(D9415,'Resources Final'!A:E,5,FALSE)=0,"",VLOOKUP(D9415,'Resources Final'!A:E,5,FALSE))</f>
        <v/>
      </c>
      <c r="N9415" s="7" t="str">
        <f>IF(VLOOKUP(D9415,'Resources Final'!A:F,6,FALSE)=0,"",VLOOKUP(D9415,'Resources Final'!A:F,6,FALSE))</f>
        <v/>
      </c>
      <c r="O9415" s="3" t="str">
        <f>IF(VLOOKUP(D9415,'Resources Final'!A:G,7,FALSE)=0,"",VLOOKUP(D9415,'Resources Final'!A:G,7,FALSE))</f>
        <v/>
      </c>
    </row>
    <row r="9416" spans="1:15" x14ac:dyDescent="0.2">
      <c r="A9416" s="11">
        <v>990</v>
      </c>
      <c r="B9416" s="11" t="str">
        <f t="shared" si="162"/>
        <v>Fred C. and Mary R. Koch Foundation_E Hayashi20162000</v>
      </c>
      <c r="C9416" s="11" t="s">
        <v>4161</v>
      </c>
      <c r="D9416" s="11" t="s">
        <v>1068</v>
      </c>
      <c r="E9416" s="11" t="s">
        <v>1068</v>
      </c>
      <c r="F9416" s="4">
        <v>2000</v>
      </c>
      <c r="G9416" s="3">
        <v>2016</v>
      </c>
      <c r="H9416" s="6" t="s">
        <v>21</v>
      </c>
      <c r="I9416" s="12" t="s">
        <v>4162</v>
      </c>
      <c r="J9416" s="3">
        <v>105</v>
      </c>
      <c r="K9416" s="3" t="str">
        <f>IF(VLOOKUP(D9416,'Resources Final'!A:C,3,FALSE)=0,"",VLOOKUP(D9416,'Resources Final'!A:C,3,FALSE))</f>
        <v>Y</v>
      </c>
      <c r="L9416" s="3" t="str">
        <f>IF(VLOOKUP(D9416,'Resources Final'!A:D,4,FALSE)=0,"",VLOOKUP(D9416,'Resources Final'!A:D,4,FALSE))</f>
        <v/>
      </c>
      <c r="M9416" s="3" t="str">
        <f>IF(VLOOKUP(D9416,'Resources Final'!A:E,5,FALSE)=0,"",VLOOKUP(D9416,'Resources Final'!A:E,5,FALSE))</f>
        <v/>
      </c>
      <c r="N9416" s="7" t="str">
        <f>IF(VLOOKUP(D9416,'Resources Final'!A:F,6,FALSE)=0,"",VLOOKUP(D9416,'Resources Final'!A:F,6,FALSE))</f>
        <v/>
      </c>
      <c r="O9416" s="3" t="str">
        <f>IF(VLOOKUP(D9416,'Resources Final'!A:G,7,FALSE)=0,"",VLOOKUP(D9416,'Resources Final'!A:G,7,FALSE))</f>
        <v/>
      </c>
    </row>
    <row r="9417" spans="1:15" x14ac:dyDescent="0.2">
      <c r="A9417" s="11">
        <v>990</v>
      </c>
      <c r="B9417" s="11" t="str">
        <f t="shared" si="162"/>
        <v>Fred C. and Mary R. Koch Foundation_E Clinton20162000</v>
      </c>
      <c r="C9417" s="11" t="s">
        <v>4161</v>
      </c>
      <c r="D9417" s="11" t="s">
        <v>1060</v>
      </c>
      <c r="E9417" s="11" t="s">
        <v>1060</v>
      </c>
      <c r="F9417" s="4">
        <v>2000</v>
      </c>
      <c r="G9417" s="3">
        <v>2016</v>
      </c>
      <c r="H9417" s="6" t="s">
        <v>21</v>
      </c>
      <c r="I9417" s="12" t="s">
        <v>4162</v>
      </c>
      <c r="J9417" s="3">
        <v>106</v>
      </c>
      <c r="K9417" s="3" t="str">
        <f>IF(VLOOKUP(D9417,'Resources Final'!A:C,3,FALSE)=0,"",VLOOKUP(D9417,'Resources Final'!A:C,3,FALSE))</f>
        <v>Y</v>
      </c>
      <c r="L9417" s="3" t="str">
        <f>IF(VLOOKUP(D9417,'Resources Final'!A:D,4,FALSE)=0,"",VLOOKUP(D9417,'Resources Final'!A:D,4,FALSE))</f>
        <v/>
      </c>
      <c r="M9417" s="3" t="str">
        <f>IF(VLOOKUP(D9417,'Resources Final'!A:E,5,FALSE)=0,"",VLOOKUP(D9417,'Resources Final'!A:E,5,FALSE))</f>
        <v/>
      </c>
      <c r="N9417" s="7" t="str">
        <f>IF(VLOOKUP(D9417,'Resources Final'!A:F,6,FALSE)=0,"",VLOOKUP(D9417,'Resources Final'!A:F,6,FALSE))</f>
        <v/>
      </c>
      <c r="O9417" s="3" t="str">
        <f>IF(VLOOKUP(D9417,'Resources Final'!A:G,7,FALSE)=0,"",VLOOKUP(D9417,'Resources Final'!A:G,7,FALSE))</f>
        <v/>
      </c>
    </row>
    <row r="9418" spans="1:15" x14ac:dyDescent="0.2">
      <c r="A9418" s="11">
        <v>990</v>
      </c>
      <c r="B9418" s="11" t="str">
        <f t="shared" si="162"/>
        <v>Fred C. and Mary R. Koch Foundation_E Cross20162000</v>
      </c>
      <c r="C9418" s="11" t="s">
        <v>4161</v>
      </c>
      <c r="D9418" s="11" t="s">
        <v>1062</v>
      </c>
      <c r="E9418" s="11" t="s">
        <v>1062</v>
      </c>
      <c r="F9418" s="4">
        <v>2000</v>
      </c>
      <c r="G9418" s="3">
        <v>2016</v>
      </c>
      <c r="H9418" s="6" t="s">
        <v>21</v>
      </c>
      <c r="I9418" s="12" t="s">
        <v>4162</v>
      </c>
      <c r="J9418" s="3">
        <v>107</v>
      </c>
      <c r="K9418" s="3" t="str">
        <f>IF(VLOOKUP(D9418,'Resources Final'!A:C,3,FALSE)=0,"",VLOOKUP(D9418,'Resources Final'!A:C,3,FALSE))</f>
        <v>Y</v>
      </c>
      <c r="L9418" s="3" t="str">
        <f>IF(VLOOKUP(D9418,'Resources Final'!A:D,4,FALSE)=0,"",VLOOKUP(D9418,'Resources Final'!A:D,4,FALSE))</f>
        <v/>
      </c>
      <c r="M9418" s="3" t="str">
        <f>IF(VLOOKUP(D9418,'Resources Final'!A:E,5,FALSE)=0,"",VLOOKUP(D9418,'Resources Final'!A:E,5,FALSE))</f>
        <v/>
      </c>
      <c r="N9418" s="7" t="str">
        <f>IF(VLOOKUP(D9418,'Resources Final'!A:F,6,FALSE)=0,"",VLOOKUP(D9418,'Resources Final'!A:F,6,FALSE))</f>
        <v/>
      </c>
      <c r="O9418" s="3" t="str">
        <f>IF(VLOOKUP(D9418,'Resources Final'!A:G,7,FALSE)=0,"",VLOOKUP(D9418,'Resources Final'!A:G,7,FALSE))</f>
        <v/>
      </c>
    </row>
    <row r="9419" spans="1:15" x14ac:dyDescent="0.2">
      <c r="A9419" s="11">
        <v>990</v>
      </c>
      <c r="B9419" s="11" t="str">
        <f t="shared" si="162"/>
        <v>Fred C. and Mary R. Koch Foundation_E Ramsey20162000</v>
      </c>
      <c r="C9419" s="11" t="s">
        <v>4161</v>
      </c>
      <c r="D9419" s="11" t="s">
        <v>1079</v>
      </c>
      <c r="E9419" s="11" t="s">
        <v>1079</v>
      </c>
      <c r="F9419" s="4">
        <v>2000</v>
      </c>
      <c r="G9419" s="3">
        <v>2016</v>
      </c>
      <c r="H9419" s="6" t="s">
        <v>21</v>
      </c>
      <c r="I9419" s="12" t="s">
        <v>4162</v>
      </c>
      <c r="J9419" s="3">
        <v>108</v>
      </c>
      <c r="K9419" s="3" t="str">
        <f>IF(VLOOKUP(D9419,'Resources Final'!A:C,3,FALSE)=0,"",VLOOKUP(D9419,'Resources Final'!A:C,3,FALSE))</f>
        <v>Y</v>
      </c>
      <c r="L9419" s="3" t="str">
        <f>IF(VLOOKUP(D9419,'Resources Final'!A:D,4,FALSE)=0,"",VLOOKUP(D9419,'Resources Final'!A:D,4,FALSE))</f>
        <v/>
      </c>
      <c r="M9419" s="3" t="str">
        <f>IF(VLOOKUP(D9419,'Resources Final'!A:E,5,FALSE)=0,"",VLOOKUP(D9419,'Resources Final'!A:E,5,FALSE))</f>
        <v/>
      </c>
      <c r="N9419" s="7" t="str">
        <f>IF(VLOOKUP(D9419,'Resources Final'!A:F,6,FALSE)=0,"",VLOOKUP(D9419,'Resources Final'!A:F,6,FALSE))</f>
        <v/>
      </c>
      <c r="O9419" s="3" t="str">
        <f>IF(VLOOKUP(D9419,'Resources Final'!A:G,7,FALSE)=0,"",VLOOKUP(D9419,'Resources Final'!A:G,7,FALSE))</f>
        <v/>
      </c>
    </row>
    <row r="9420" spans="1:15" x14ac:dyDescent="0.2">
      <c r="A9420" s="11">
        <v>990</v>
      </c>
      <c r="B9420" s="11" t="str">
        <f t="shared" si="162"/>
        <v>Fred C. and Mary R. Koch Foundation_E Rohleder20162000</v>
      </c>
      <c r="C9420" s="11" t="s">
        <v>4161</v>
      </c>
      <c r="D9420" s="11" t="s">
        <v>1081</v>
      </c>
      <c r="E9420" s="11" t="s">
        <v>1081</v>
      </c>
      <c r="F9420" s="4">
        <v>2000</v>
      </c>
      <c r="G9420" s="3">
        <v>2016</v>
      </c>
      <c r="H9420" s="6" t="s">
        <v>21</v>
      </c>
      <c r="I9420" s="12" t="s">
        <v>4162</v>
      </c>
      <c r="J9420" s="3">
        <v>109</v>
      </c>
      <c r="K9420" s="3" t="str">
        <f>IF(VLOOKUP(D9420,'Resources Final'!A:C,3,FALSE)=0,"",VLOOKUP(D9420,'Resources Final'!A:C,3,FALSE))</f>
        <v>Y</v>
      </c>
      <c r="L9420" s="3" t="str">
        <f>IF(VLOOKUP(D9420,'Resources Final'!A:D,4,FALSE)=0,"",VLOOKUP(D9420,'Resources Final'!A:D,4,FALSE))</f>
        <v/>
      </c>
      <c r="M9420" s="3" t="str">
        <f>IF(VLOOKUP(D9420,'Resources Final'!A:E,5,FALSE)=0,"",VLOOKUP(D9420,'Resources Final'!A:E,5,FALSE))</f>
        <v/>
      </c>
      <c r="N9420" s="7" t="str">
        <f>IF(VLOOKUP(D9420,'Resources Final'!A:F,6,FALSE)=0,"",VLOOKUP(D9420,'Resources Final'!A:F,6,FALSE))</f>
        <v/>
      </c>
      <c r="O9420" s="3" t="str">
        <f>IF(VLOOKUP(D9420,'Resources Final'!A:G,7,FALSE)=0,"",VLOOKUP(D9420,'Resources Final'!A:G,7,FALSE))</f>
        <v/>
      </c>
    </row>
    <row r="9421" spans="1:15" x14ac:dyDescent="0.2">
      <c r="A9421" s="11">
        <v>990</v>
      </c>
      <c r="B9421" s="11" t="str">
        <f t="shared" si="162"/>
        <v>Fred C. and Mary R. Koch Foundation_E Wurst20162000</v>
      </c>
      <c r="C9421" s="11" t="s">
        <v>4161</v>
      </c>
      <c r="D9421" s="11" t="s">
        <v>1083</v>
      </c>
      <c r="E9421" s="11" t="s">
        <v>1083</v>
      </c>
      <c r="F9421" s="4">
        <v>2000</v>
      </c>
      <c r="G9421" s="3">
        <v>2016</v>
      </c>
      <c r="H9421" s="6" t="s">
        <v>21</v>
      </c>
      <c r="I9421" s="12" t="s">
        <v>4162</v>
      </c>
      <c r="J9421" s="3">
        <v>110</v>
      </c>
      <c r="K9421" s="3" t="str">
        <f>IF(VLOOKUP(D9421,'Resources Final'!A:C,3,FALSE)=0,"",VLOOKUP(D9421,'Resources Final'!A:C,3,FALSE))</f>
        <v>Y</v>
      </c>
      <c r="L9421" s="3" t="str">
        <f>IF(VLOOKUP(D9421,'Resources Final'!A:D,4,FALSE)=0,"",VLOOKUP(D9421,'Resources Final'!A:D,4,FALSE))</f>
        <v/>
      </c>
      <c r="M9421" s="3" t="str">
        <f>IF(VLOOKUP(D9421,'Resources Final'!A:E,5,FALSE)=0,"",VLOOKUP(D9421,'Resources Final'!A:E,5,FALSE))</f>
        <v/>
      </c>
      <c r="N9421" s="7" t="str">
        <f>IF(VLOOKUP(D9421,'Resources Final'!A:F,6,FALSE)=0,"",VLOOKUP(D9421,'Resources Final'!A:F,6,FALSE))</f>
        <v/>
      </c>
      <c r="O9421" s="3" t="str">
        <f>IF(VLOOKUP(D9421,'Resources Final'!A:G,7,FALSE)=0,"",VLOOKUP(D9421,'Resources Final'!A:G,7,FALSE))</f>
        <v/>
      </c>
    </row>
    <row r="9422" spans="1:15" x14ac:dyDescent="0.2">
      <c r="A9422" s="11">
        <v>990</v>
      </c>
      <c r="B9422" s="11" t="str">
        <f t="shared" si="162"/>
        <v>Fred C. and Mary R. Koch Foundation_E Xue20162000</v>
      </c>
      <c r="C9422" s="11" t="s">
        <v>4161</v>
      </c>
      <c r="D9422" s="11" t="s">
        <v>1084</v>
      </c>
      <c r="E9422" s="11" t="s">
        <v>1084</v>
      </c>
      <c r="F9422" s="4">
        <v>2000</v>
      </c>
      <c r="G9422" s="3">
        <v>2016</v>
      </c>
      <c r="H9422" s="6" t="s">
        <v>21</v>
      </c>
      <c r="I9422" s="12" t="s">
        <v>4162</v>
      </c>
      <c r="J9422" s="3">
        <v>111</v>
      </c>
      <c r="K9422" s="3" t="str">
        <f>IF(VLOOKUP(D9422,'Resources Final'!A:C,3,FALSE)=0,"",VLOOKUP(D9422,'Resources Final'!A:C,3,FALSE))</f>
        <v>Y</v>
      </c>
      <c r="L9422" s="3" t="str">
        <f>IF(VLOOKUP(D9422,'Resources Final'!A:D,4,FALSE)=0,"",VLOOKUP(D9422,'Resources Final'!A:D,4,FALSE))</f>
        <v/>
      </c>
      <c r="M9422" s="3" t="str">
        <f>IF(VLOOKUP(D9422,'Resources Final'!A:E,5,FALSE)=0,"",VLOOKUP(D9422,'Resources Final'!A:E,5,FALSE))</f>
        <v/>
      </c>
      <c r="N9422" s="7" t="str">
        <f>IF(VLOOKUP(D9422,'Resources Final'!A:F,6,FALSE)=0,"",VLOOKUP(D9422,'Resources Final'!A:F,6,FALSE))</f>
        <v/>
      </c>
      <c r="O9422" s="3" t="str">
        <f>IF(VLOOKUP(D9422,'Resources Final'!A:G,7,FALSE)=0,"",VLOOKUP(D9422,'Resources Final'!A:G,7,FALSE))</f>
        <v/>
      </c>
    </row>
    <row r="9423" spans="1:15" x14ac:dyDescent="0.2">
      <c r="A9423" s="11">
        <v>990</v>
      </c>
      <c r="B9423" s="11" t="str">
        <f t="shared" si="162"/>
        <v>Fred C. and Mary R. Koch Foundation_E Yung20162000</v>
      </c>
      <c r="C9423" s="11" t="s">
        <v>4161</v>
      </c>
      <c r="D9423" s="11" t="s">
        <v>1085</v>
      </c>
      <c r="E9423" s="11" t="s">
        <v>1085</v>
      </c>
      <c r="F9423" s="4">
        <v>2000</v>
      </c>
      <c r="G9423" s="3">
        <v>2016</v>
      </c>
      <c r="H9423" s="6" t="s">
        <v>21</v>
      </c>
      <c r="I9423" s="12" t="s">
        <v>4162</v>
      </c>
      <c r="J9423" s="3">
        <v>112</v>
      </c>
      <c r="K9423" s="3" t="str">
        <f>IF(VLOOKUP(D9423,'Resources Final'!A:C,3,FALSE)=0,"",VLOOKUP(D9423,'Resources Final'!A:C,3,FALSE))</f>
        <v>Y</v>
      </c>
      <c r="L9423" s="3" t="str">
        <f>IF(VLOOKUP(D9423,'Resources Final'!A:D,4,FALSE)=0,"",VLOOKUP(D9423,'Resources Final'!A:D,4,FALSE))</f>
        <v/>
      </c>
      <c r="M9423" s="3" t="str">
        <f>IF(VLOOKUP(D9423,'Resources Final'!A:E,5,FALSE)=0,"",VLOOKUP(D9423,'Resources Final'!A:E,5,FALSE))</f>
        <v/>
      </c>
      <c r="N9423" s="7" t="str">
        <f>IF(VLOOKUP(D9423,'Resources Final'!A:F,6,FALSE)=0,"",VLOOKUP(D9423,'Resources Final'!A:F,6,FALSE))</f>
        <v/>
      </c>
      <c r="O9423" s="3" t="str">
        <f>IF(VLOOKUP(D9423,'Resources Final'!A:G,7,FALSE)=0,"",VLOOKUP(D9423,'Resources Final'!A:G,7,FALSE))</f>
        <v/>
      </c>
    </row>
    <row r="9424" spans="1:15" x14ac:dyDescent="0.2">
      <c r="A9424" s="11">
        <v>990</v>
      </c>
      <c r="B9424" s="11" t="str">
        <f t="shared" si="162"/>
        <v>Fred C. and Mary R. Koch Foundation_E Zwick20162000</v>
      </c>
      <c r="C9424" s="11" t="s">
        <v>4161</v>
      </c>
      <c r="D9424" s="11" t="s">
        <v>1087</v>
      </c>
      <c r="E9424" s="11" t="s">
        <v>1087</v>
      </c>
      <c r="F9424" s="4">
        <v>2000</v>
      </c>
      <c r="G9424" s="3">
        <v>2016</v>
      </c>
      <c r="H9424" s="6" t="s">
        <v>21</v>
      </c>
      <c r="I9424" s="12" t="s">
        <v>4162</v>
      </c>
      <c r="J9424" s="3">
        <v>113</v>
      </c>
      <c r="K9424" s="3" t="str">
        <f>IF(VLOOKUP(D9424,'Resources Final'!A:C,3,FALSE)=0,"",VLOOKUP(D9424,'Resources Final'!A:C,3,FALSE))</f>
        <v>Y</v>
      </c>
      <c r="L9424" s="3" t="str">
        <f>IF(VLOOKUP(D9424,'Resources Final'!A:D,4,FALSE)=0,"",VLOOKUP(D9424,'Resources Final'!A:D,4,FALSE))</f>
        <v/>
      </c>
      <c r="M9424" s="3" t="str">
        <f>IF(VLOOKUP(D9424,'Resources Final'!A:E,5,FALSE)=0,"",VLOOKUP(D9424,'Resources Final'!A:E,5,FALSE))</f>
        <v/>
      </c>
      <c r="N9424" s="7" t="str">
        <f>IF(VLOOKUP(D9424,'Resources Final'!A:F,6,FALSE)=0,"",VLOOKUP(D9424,'Resources Final'!A:F,6,FALSE))</f>
        <v/>
      </c>
      <c r="O9424" s="3" t="str">
        <f>IF(VLOOKUP(D9424,'Resources Final'!A:G,7,FALSE)=0,"",VLOOKUP(D9424,'Resources Final'!A:G,7,FALSE))</f>
        <v/>
      </c>
    </row>
    <row r="9425" spans="1:15" x14ac:dyDescent="0.2">
      <c r="A9425" s="11">
        <v>990</v>
      </c>
      <c r="B9425" s="11" t="str">
        <f t="shared" si="162"/>
        <v>Fred C. and Mary R. Koch Foundation_E Ewers20162000</v>
      </c>
      <c r="C9425" s="11" t="s">
        <v>4161</v>
      </c>
      <c r="D9425" s="11" t="s">
        <v>1065</v>
      </c>
      <c r="E9425" s="11" t="s">
        <v>1065</v>
      </c>
      <c r="F9425" s="4">
        <v>2000</v>
      </c>
      <c r="G9425" s="3">
        <v>2016</v>
      </c>
      <c r="H9425" s="6" t="s">
        <v>21</v>
      </c>
      <c r="I9425" s="12" t="s">
        <v>4162</v>
      </c>
      <c r="J9425" s="3">
        <v>114</v>
      </c>
      <c r="K9425" s="3" t="str">
        <f>IF(VLOOKUP(D9425,'Resources Final'!A:C,3,FALSE)=0,"",VLOOKUP(D9425,'Resources Final'!A:C,3,FALSE))</f>
        <v>Y</v>
      </c>
      <c r="L9425" s="3" t="str">
        <f>IF(VLOOKUP(D9425,'Resources Final'!A:D,4,FALSE)=0,"",VLOOKUP(D9425,'Resources Final'!A:D,4,FALSE))</f>
        <v/>
      </c>
      <c r="M9425" s="3" t="str">
        <f>IF(VLOOKUP(D9425,'Resources Final'!A:E,5,FALSE)=0,"",VLOOKUP(D9425,'Resources Final'!A:E,5,FALSE))</f>
        <v/>
      </c>
      <c r="N9425" s="7" t="str">
        <f>IF(VLOOKUP(D9425,'Resources Final'!A:F,6,FALSE)=0,"",VLOOKUP(D9425,'Resources Final'!A:F,6,FALSE))</f>
        <v/>
      </c>
      <c r="O9425" s="3" t="str">
        <f>IF(VLOOKUP(D9425,'Resources Final'!A:G,7,FALSE)=0,"",VLOOKUP(D9425,'Resources Final'!A:G,7,FALSE))</f>
        <v/>
      </c>
    </row>
    <row r="9426" spans="1:15" x14ac:dyDescent="0.2">
      <c r="A9426" s="11">
        <v>990</v>
      </c>
      <c r="B9426" s="11" t="str">
        <f t="shared" si="162"/>
        <v>Fred C. and Mary R. Koch Foundation_E Hu20162000</v>
      </c>
      <c r="C9426" s="11" t="s">
        <v>4161</v>
      </c>
      <c r="D9426" s="11" t="s">
        <v>1072</v>
      </c>
      <c r="E9426" s="11" t="s">
        <v>1072</v>
      </c>
      <c r="F9426" s="4">
        <v>2000</v>
      </c>
      <c r="G9426" s="3">
        <v>2016</v>
      </c>
      <c r="H9426" s="6" t="s">
        <v>21</v>
      </c>
      <c r="I9426" s="12" t="s">
        <v>4162</v>
      </c>
      <c r="J9426" s="3">
        <v>115</v>
      </c>
      <c r="K9426" s="3" t="str">
        <f>IF(VLOOKUP(D9426,'Resources Final'!A:C,3,FALSE)=0,"",VLOOKUP(D9426,'Resources Final'!A:C,3,FALSE))</f>
        <v>Y</v>
      </c>
      <c r="L9426" s="3" t="str">
        <f>IF(VLOOKUP(D9426,'Resources Final'!A:D,4,FALSE)=0,"",VLOOKUP(D9426,'Resources Final'!A:D,4,FALSE))</f>
        <v/>
      </c>
      <c r="M9426" s="3" t="str">
        <f>IF(VLOOKUP(D9426,'Resources Final'!A:E,5,FALSE)=0,"",VLOOKUP(D9426,'Resources Final'!A:E,5,FALSE))</f>
        <v/>
      </c>
      <c r="N9426" s="7" t="str">
        <f>IF(VLOOKUP(D9426,'Resources Final'!A:F,6,FALSE)=0,"",VLOOKUP(D9426,'Resources Final'!A:F,6,FALSE))</f>
        <v/>
      </c>
      <c r="O9426" s="3" t="str">
        <f>IF(VLOOKUP(D9426,'Resources Final'!A:G,7,FALSE)=0,"",VLOOKUP(D9426,'Resources Final'!A:G,7,FALSE))</f>
        <v/>
      </c>
    </row>
    <row r="9427" spans="1:15" x14ac:dyDescent="0.2">
      <c r="A9427" s="11">
        <v>990</v>
      </c>
      <c r="B9427" s="11" t="str">
        <f t="shared" si="162"/>
        <v>Fred C. and Mary R. Koch Foundation_E Matthews20162000</v>
      </c>
      <c r="C9427" s="11" t="s">
        <v>4161</v>
      </c>
      <c r="D9427" s="11" t="s">
        <v>1076</v>
      </c>
      <c r="E9427" s="11" t="s">
        <v>1076</v>
      </c>
      <c r="F9427" s="4">
        <v>2000</v>
      </c>
      <c r="G9427" s="3">
        <v>2016</v>
      </c>
      <c r="H9427" s="6" t="s">
        <v>21</v>
      </c>
      <c r="I9427" s="12" t="s">
        <v>4162</v>
      </c>
      <c r="J9427" s="3">
        <v>116</v>
      </c>
      <c r="K9427" s="3" t="str">
        <f>IF(VLOOKUP(D9427,'Resources Final'!A:C,3,FALSE)=0,"",VLOOKUP(D9427,'Resources Final'!A:C,3,FALSE))</f>
        <v>Y</v>
      </c>
      <c r="L9427" s="3" t="str">
        <f>IF(VLOOKUP(D9427,'Resources Final'!A:D,4,FALSE)=0,"",VLOOKUP(D9427,'Resources Final'!A:D,4,FALSE))</f>
        <v/>
      </c>
      <c r="M9427" s="3" t="str">
        <f>IF(VLOOKUP(D9427,'Resources Final'!A:E,5,FALSE)=0,"",VLOOKUP(D9427,'Resources Final'!A:E,5,FALSE))</f>
        <v/>
      </c>
      <c r="N9427" s="7" t="str">
        <f>IF(VLOOKUP(D9427,'Resources Final'!A:F,6,FALSE)=0,"",VLOOKUP(D9427,'Resources Final'!A:F,6,FALSE))</f>
        <v/>
      </c>
      <c r="O9427" s="3" t="str">
        <f>IF(VLOOKUP(D9427,'Resources Final'!A:G,7,FALSE)=0,"",VLOOKUP(D9427,'Resources Final'!A:G,7,FALSE))</f>
        <v/>
      </c>
    </row>
    <row r="9428" spans="1:15" x14ac:dyDescent="0.2">
      <c r="A9428" s="11">
        <v>990</v>
      </c>
      <c r="B9428" s="11" t="str">
        <f t="shared" si="162"/>
        <v>Fred C. and Mary R. Koch Foundation_E Edgerly20162000</v>
      </c>
      <c r="C9428" s="11" t="s">
        <v>4161</v>
      </c>
      <c r="D9428" s="11" t="s">
        <v>1064</v>
      </c>
      <c r="E9428" s="11" t="s">
        <v>1064</v>
      </c>
      <c r="F9428" s="4">
        <v>2000</v>
      </c>
      <c r="G9428" s="3">
        <v>2016</v>
      </c>
      <c r="H9428" s="6" t="s">
        <v>21</v>
      </c>
      <c r="I9428" s="12" t="s">
        <v>4162</v>
      </c>
      <c r="J9428" s="3">
        <v>117</v>
      </c>
      <c r="K9428" s="3" t="str">
        <f>IF(VLOOKUP(D9428,'Resources Final'!A:C,3,FALSE)=0,"",VLOOKUP(D9428,'Resources Final'!A:C,3,FALSE))</f>
        <v>Y</v>
      </c>
      <c r="L9428" s="3" t="str">
        <f>IF(VLOOKUP(D9428,'Resources Final'!A:D,4,FALSE)=0,"",VLOOKUP(D9428,'Resources Final'!A:D,4,FALSE))</f>
        <v/>
      </c>
      <c r="M9428" s="3" t="str">
        <f>IF(VLOOKUP(D9428,'Resources Final'!A:E,5,FALSE)=0,"",VLOOKUP(D9428,'Resources Final'!A:E,5,FALSE))</f>
        <v/>
      </c>
      <c r="N9428" s="7" t="str">
        <f>IF(VLOOKUP(D9428,'Resources Final'!A:F,6,FALSE)=0,"",VLOOKUP(D9428,'Resources Final'!A:F,6,FALSE))</f>
        <v/>
      </c>
      <c r="O9428" s="3" t="str">
        <f>IF(VLOOKUP(D9428,'Resources Final'!A:G,7,FALSE)=0,"",VLOOKUP(D9428,'Resources Final'!A:G,7,FALSE))</f>
        <v/>
      </c>
    </row>
    <row r="9429" spans="1:15" x14ac:dyDescent="0.2">
      <c r="A9429" s="11">
        <v>990</v>
      </c>
      <c r="B9429" s="11" t="str">
        <f t="shared" si="162"/>
        <v>Fred C. and Mary R. Koch Foundation_E Henrichs20162000</v>
      </c>
      <c r="C9429" s="11" t="s">
        <v>4161</v>
      </c>
      <c r="D9429" s="11" t="s">
        <v>1069</v>
      </c>
      <c r="E9429" s="11" t="s">
        <v>1069</v>
      </c>
      <c r="F9429" s="4">
        <v>2000</v>
      </c>
      <c r="G9429" s="3">
        <v>2016</v>
      </c>
      <c r="H9429" s="6" t="s">
        <v>21</v>
      </c>
      <c r="I9429" s="12" t="s">
        <v>4162</v>
      </c>
      <c r="J9429" s="3">
        <v>118</v>
      </c>
      <c r="K9429" s="3" t="str">
        <f>IF(VLOOKUP(D9429,'Resources Final'!A:C,3,FALSE)=0,"",VLOOKUP(D9429,'Resources Final'!A:C,3,FALSE))</f>
        <v>Y</v>
      </c>
      <c r="L9429" s="3" t="str">
        <f>IF(VLOOKUP(D9429,'Resources Final'!A:D,4,FALSE)=0,"",VLOOKUP(D9429,'Resources Final'!A:D,4,FALSE))</f>
        <v/>
      </c>
      <c r="M9429" s="3" t="str">
        <f>IF(VLOOKUP(D9429,'Resources Final'!A:E,5,FALSE)=0,"",VLOOKUP(D9429,'Resources Final'!A:E,5,FALSE))</f>
        <v/>
      </c>
      <c r="N9429" s="7" t="str">
        <f>IF(VLOOKUP(D9429,'Resources Final'!A:F,6,FALSE)=0,"",VLOOKUP(D9429,'Resources Final'!A:F,6,FALSE))</f>
        <v/>
      </c>
      <c r="O9429" s="3" t="str">
        <f>IF(VLOOKUP(D9429,'Resources Final'!A:G,7,FALSE)=0,"",VLOOKUP(D9429,'Resources Final'!A:G,7,FALSE))</f>
        <v/>
      </c>
    </row>
    <row r="9430" spans="1:15" x14ac:dyDescent="0.2">
      <c r="A9430" s="11">
        <v>990</v>
      </c>
      <c r="B9430" s="11" t="str">
        <f t="shared" si="162"/>
        <v>Fred C. and Mary R. Koch Foundation_G Lencioni20162000</v>
      </c>
      <c r="C9430" s="11" t="s">
        <v>4161</v>
      </c>
      <c r="D9430" s="11" t="s">
        <v>1330</v>
      </c>
      <c r="E9430" s="11" t="s">
        <v>1330</v>
      </c>
      <c r="F9430" s="4">
        <v>2000</v>
      </c>
      <c r="G9430" s="3">
        <v>2016</v>
      </c>
      <c r="H9430" s="6" t="s">
        <v>21</v>
      </c>
      <c r="I9430" s="12" t="s">
        <v>4162</v>
      </c>
      <c r="J9430" s="3">
        <v>119</v>
      </c>
      <c r="K9430" s="3" t="str">
        <f>IF(VLOOKUP(D9430,'Resources Final'!A:C,3,FALSE)=0,"",VLOOKUP(D9430,'Resources Final'!A:C,3,FALSE))</f>
        <v>Y</v>
      </c>
      <c r="L9430" s="3" t="str">
        <f>IF(VLOOKUP(D9430,'Resources Final'!A:D,4,FALSE)=0,"",VLOOKUP(D9430,'Resources Final'!A:D,4,FALSE))</f>
        <v/>
      </c>
      <c r="M9430" s="3" t="str">
        <f>IF(VLOOKUP(D9430,'Resources Final'!A:E,5,FALSE)=0,"",VLOOKUP(D9430,'Resources Final'!A:E,5,FALSE))</f>
        <v/>
      </c>
      <c r="N9430" s="7" t="str">
        <f>IF(VLOOKUP(D9430,'Resources Final'!A:F,6,FALSE)=0,"",VLOOKUP(D9430,'Resources Final'!A:F,6,FALSE))</f>
        <v/>
      </c>
      <c r="O9430" s="3" t="str">
        <f>IF(VLOOKUP(D9430,'Resources Final'!A:G,7,FALSE)=0,"",VLOOKUP(D9430,'Resources Final'!A:G,7,FALSE))</f>
        <v/>
      </c>
    </row>
    <row r="9431" spans="1:15" x14ac:dyDescent="0.2">
      <c r="A9431" s="11">
        <v>990</v>
      </c>
      <c r="B9431" s="11" t="str">
        <f t="shared" si="162"/>
        <v>Fred C. and Mary R. Koch Foundation_G Phillips20162000</v>
      </c>
      <c r="C9431" s="11" t="s">
        <v>4161</v>
      </c>
      <c r="D9431" s="11" t="s">
        <v>1331</v>
      </c>
      <c r="E9431" s="11" t="s">
        <v>1331</v>
      </c>
      <c r="F9431" s="4">
        <v>2000</v>
      </c>
      <c r="G9431" s="3">
        <v>2016</v>
      </c>
      <c r="H9431" s="6" t="s">
        <v>21</v>
      </c>
      <c r="I9431" s="12" t="s">
        <v>4162</v>
      </c>
      <c r="J9431" s="3">
        <v>120</v>
      </c>
      <c r="K9431" s="3" t="str">
        <f>IF(VLOOKUP(D9431,'Resources Final'!A:C,3,FALSE)=0,"",VLOOKUP(D9431,'Resources Final'!A:C,3,FALSE))</f>
        <v>Y</v>
      </c>
      <c r="L9431" s="3" t="str">
        <f>IF(VLOOKUP(D9431,'Resources Final'!A:D,4,FALSE)=0,"",VLOOKUP(D9431,'Resources Final'!A:D,4,FALSE))</f>
        <v/>
      </c>
      <c r="M9431" s="3" t="str">
        <f>IF(VLOOKUP(D9431,'Resources Final'!A:E,5,FALSE)=0,"",VLOOKUP(D9431,'Resources Final'!A:E,5,FALSE))</f>
        <v/>
      </c>
      <c r="N9431" s="7" t="str">
        <f>IF(VLOOKUP(D9431,'Resources Final'!A:F,6,FALSE)=0,"",VLOOKUP(D9431,'Resources Final'!A:F,6,FALSE))</f>
        <v/>
      </c>
      <c r="O9431" s="3" t="str">
        <f>IF(VLOOKUP(D9431,'Resources Final'!A:G,7,FALSE)=0,"",VLOOKUP(D9431,'Resources Final'!A:G,7,FALSE))</f>
        <v/>
      </c>
    </row>
    <row r="9432" spans="1:15" x14ac:dyDescent="0.2">
      <c r="A9432" s="11">
        <v>990</v>
      </c>
      <c r="B9432" s="11" t="str">
        <f t="shared" si="162"/>
        <v>Fred C. and Mary R. Koch Foundation_G Wiens20162000</v>
      </c>
      <c r="C9432" s="11" t="s">
        <v>4161</v>
      </c>
      <c r="D9432" s="11" t="s">
        <v>1332</v>
      </c>
      <c r="E9432" s="11" t="s">
        <v>1332</v>
      </c>
      <c r="F9432" s="4">
        <v>2000</v>
      </c>
      <c r="G9432" s="3">
        <v>2016</v>
      </c>
      <c r="H9432" s="6" t="s">
        <v>21</v>
      </c>
      <c r="I9432" s="12" t="s">
        <v>4162</v>
      </c>
      <c r="J9432" s="3">
        <v>121</v>
      </c>
      <c r="K9432" s="3" t="str">
        <f>IF(VLOOKUP(D9432,'Resources Final'!A:C,3,FALSE)=0,"",VLOOKUP(D9432,'Resources Final'!A:C,3,FALSE))</f>
        <v>Y</v>
      </c>
      <c r="L9432" s="3" t="str">
        <f>IF(VLOOKUP(D9432,'Resources Final'!A:D,4,FALSE)=0,"",VLOOKUP(D9432,'Resources Final'!A:D,4,FALSE))</f>
        <v/>
      </c>
      <c r="M9432" s="3" t="str">
        <f>IF(VLOOKUP(D9432,'Resources Final'!A:E,5,FALSE)=0,"",VLOOKUP(D9432,'Resources Final'!A:E,5,FALSE))</f>
        <v/>
      </c>
      <c r="N9432" s="7" t="str">
        <f>IF(VLOOKUP(D9432,'Resources Final'!A:F,6,FALSE)=0,"",VLOOKUP(D9432,'Resources Final'!A:F,6,FALSE))</f>
        <v/>
      </c>
      <c r="O9432" s="3" t="str">
        <f>IF(VLOOKUP(D9432,'Resources Final'!A:G,7,FALSE)=0,"",VLOOKUP(D9432,'Resources Final'!A:G,7,FALSE))</f>
        <v/>
      </c>
    </row>
    <row r="9433" spans="1:15" x14ac:dyDescent="0.2">
      <c r="A9433" s="11">
        <v>990</v>
      </c>
      <c r="B9433" s="11" t="str">
        <f t="shared" si="162"/>
        <v>Fred C. and Mary R. Koch Foundation_G Kohn20162000</v>
      </c>
      <c r="C9433" s="11" t="s">
        <v>4161</v>
      </c>
      <c r="D9433" s="11" t="s">
        <v>1329</v>
      </c>
      <c r="E9433" s="11" t="s">
        <v>1329</v>
      </c>
      <c r="F9433" s="4">
        <v>2000</v>
      </c>
      <c r="G9433" s="3">
        <v>2016</v>
      </c>
      <c r="H9433" s="6" t="s">
        <v>21</v>
      </c>
      <c r="I9433" s="12" t="s">
        <v>4162</v>
      </c>
      <c r="J9433" s="3">
        <v>122</v>
      </c>
      <c r="K9433" s="3" t="str">
        <f>IF(VLOOKUP(D9433,'Resources Final'!A:C,3,FALSE)=0,"",VLOOKUP(D9433,'Resources Final'!A:C,3,FALSE))</f>
        <v>Y</v>
      </c>
      <c r="L9433" s="3" t="str">
        <f>IF(VLOOKUP(D9433,'Resources Final'!A:D,4,FALSE)=0,"",VLOOKUP(D9433,'Resources Final'!A:D,4,FALSE))</f>
        <v/>
      </c>
      <c r="M9433" s="3" t="str">
        <f>IF(VLOOKUP(D9433,'Resources Final'!A:E,5,FALSE)=0,"",VLOOKUP(D9433,'Resources Final'!A:E,5,FALSE))</f>
        <v/>
      </c>
      <c r="N9433" s="7" t="str">
        <f>IF(VLOOKUP(D9433,'Resources Final'!A:F,6,FALSE)=0,"",VLOOKUP(D9433,'Resources Final'!A:F,6,FALSE))</f>
        <v/>
      </c>
      <c r="O9433" s="3" t="str">
        <f>IF(VLOOKUP(D9433,'Resources Final'!A:G,7,FALSE)=0,"",VLOOKUP(D9433,'Resources Final'!A:G,7,FALSE))</f>
        <v/>
      </c>
    </row>
    <row r="9434" spans="1:15" x14ac:dyDescent="0.2">
      <c r="A9434" s="11">
        <v>990</v>
      </c>
      <c r="B9434" s="11" t="str">
        <f t="shared" si="162"/>
        <v>Fred C. and Mary R. Koch Foundation_G Blizzard20162000</v>
      </c>
      <c r="C9434" s="11" t="s">
        <v>4161</v>
      </c>
      <c r="D9434" s="11" t="s">
        <v>1326</v>
      </c>
      <c r="E9434" s="11" t="s">
        <v>1326</v>
      </c>
      <c r="F9434" s="4">
        <v>2000</v>
      </c>
      <c r="G9434" s="3">
        <v>2016</v>
      </c>
      <c r="H9434" s="6" t="s">
        <v>21</v>
      </c>
      <c r="I9434" s="12" t="s">
        <v>4162</v>
      </c>
      <c r="J9434" s="3">
        <v>123</v>
      </c>
      <c r="K9434" s="3" t="str">
        <f>IF(VLOOKUP(D9434,'Resources Final'!A:C,3,FALSE)=0,"",VLOOKUP(D9434,'Resources Final'!A:C,3,FALSE))</f>
        <v>Y</v>
      </c>
      <c r="L9434" s="3" t="str">
        <f>IF(VLOOKUP(D9434,'Resources Final'!A:D,4,FALSE)=0,"",VLOOKUP(D9434,'Resources Final'!A:D,4,FALSE))</f>
        <v/>
      </c>
      <c r="M9434" s="3" t="str">
        <f>IF(VLOOKUP(D9434,'Resources Final'!A:E,5,FALSE)=0,"",VLOOKUP(D9434,'Resources Final'!A:E,5,FALSE))</f>
        <v/>
      </c>
      <c r="N9434" s="7" t="str">
        <f>IF(VLOOKUP(D9434,'Resources Final'!A:F,6,FALSE)=0,"",VLOOKUP(D9434,'Resources Final'!A:F,6,FALSE))</f>
        <v/>
      </c>
      <c r="O9434" s="3" t="str">
        <f>IF(VLOOKUP(D9434,'Resources Final'!A:G,7,FALSE)=0,"",VLOOKUP(D9434,'Resources Final'!A:G,7,FALSE))</f>
        <v/>
      </c>
    </row>
    <row r="9435" spans="1:15" x14ac:dyDescent="0.2">
      <c r="A9435" s="11">
        <v>990</v>
      </c>
      <c r="B9435" s="11" t="str">
        <f t="shared" si="162"/>
        <v>Fred C. and Mary R. Koch Foundation_H Letterman20162000</v>
      </c>
      <c r="C9435" s="11" t="s">
        <v>4161</v>
      </c>
      <c r="D9435" s="11" t="s">
        <v>1492</v>
      </c>
      <c r="E9435" s="11" t="s">
        <v>1492</v>
      </c>
      <c r="F9435" s="4">
        <v>2000</v>
      </c>
      <c r="G9435" s="3">
        <v>2016</v>
      </c>
      <c r="H9435" s="6" t="s">
        <v>21</v>
      </c>
      <c r="I9435" s="12" t="s">
        <v>4162</v>
      </c>
      <c r="J9435" s="3">
        <v>124</v>
      </c>
      <c r="K9435" s="3" t="str">
        <f>IF(VLOOKUP(D9435,'Resources Final'!A:C,3,FALSE)=0,"",VLOOKUP(D9435,'Resources Final'!A:C,3,FALSE))</f>
        <v>Y</v>
      </c>
      <c r="L9435" s="3" t="str">
        <f>IF(VLOOKUP(D9435,'Resources Final'!A:D,4,FALSE)=0,"",VLOOKUP(D9435,'Resources Final'!A:D,4,FALSE))</f>
        <v/>
      </c>
      <c r="M9435" s="3" t="str">
        <f>IF(VLOOKUP(D9435,'Resources Final'!A:E,5,FALSE)=0,"",VLOOKUP(D9435,'Resources Final'!A:E,5,FALSE))</f>
        <v/>
      </c>
      <c r="N9435" s="7" t="str">
        <f>IF(VLOOKUP(D9435,'Resources Final'!A:F,6,FALSE)=0,"",VLOOKUP(D9435,'Resources Final'!A:F,6,FALSE))</f>
        <v/>
      </c>
      <c r="O9435" s="3" t="str">
        <f>IF(VLOOKUP(D9435,'Resources Final'!A:G,7,FALSE)=0,"",VLOOKUP(D9435,'Resources Final'!A:G,7,FALSE))</f>
        <v/>
      </c>
    </row>
    <row r="9436" spans="1:15" x14ac:dyDescent="0.2">
      <c r="A9436" s="11">
        <v>990</v>
      </c>
      <c r="B9436" s="11" t="str">
        <f t="shared" si="162"/>
        <v>Fred C. and Mary R. Koch Foundation_H Anderson20162000</v>
      </c>
      <c r="C9436" s="11" t="s">
        <v>4161</v>
      </c>
      <c r="D9436" s="11" t="s">
        <v>1485</v>
      </c>
      <c r="E9436" s="11" t="s">
        <v>1485</v>
      </c>
      <c r="F9436" s="4">
        <v>2000</v>
      </c>
      <c r="G9436" s="3">
        <v>2016</v>
      </c>
      <c r="H9436" s="6" t="s">
        <v>21</v>
      </c>
      <c r="I9436" s="12" t="s">
        <v>4162</v>
      </c>
      <c r="J9436" s="3">
        <v>125</v>
      </c>
      <c r="K9436" s="3" t="str">
        <f>IF(VLOOKUP(D9436,'Resources Final'!A:C,3,FALSE)=0,"",VLOOKUP(D9436,'Resources Final'!A:C,3,FALSE))</f>
        <v>Y</v>
      </c>
      <c r="L9436" s="3" t="str">
        <f>IF(VLOOKUP(D9436,'Resources Final'!A:D,4,FALSE)=0,"",VLOOKUP(D9436,'Resources Final'!A:D,4,FALSE))</f>
        <v/>
      </c>
      <c r="M9436" s="3" t="str">
        <f>IF(VLOOKUP(D9436,'Resources Final'!A:E,5,FALSE)=0,"",VLOOKUP(D9436,'Resources Final'!A:E,5,FALSE))</f>
        <v/>
      </c>
      <c r="N9436" s="7" t="str">
        <f>IF(VLOOKUP(D9436,'Resources Final'!A:F,6,FALSE)=0,"",VLOOKUP(D9436,'Resources Final'!A:F,6,FALSE))</f>
        <v/>
      </c>
      <c r="O9436" s="3" t="str">
        <f>IF(VLOOKUP(D9436,'Resources Final'!A:G,7,FALSE)=0,"",VLOOKUP(D9436,'Resources Final'!A:G,7,FALSE))</f>
        <v/>
      </c>
    </row>
    <row r="9437" spans="1:15" x14ac:dyDescent="0.2">
      <c r="A9437" s="11">
        <v>990</v>
      </c>
      <c r="B9437" s="11" t="str">
        <f t="shared" si="162"/>
        <v>Fred C. and Mary R. Koch Foundation_H Boline20162000</v>
      </c>
      <c r="C9437" s="11" t="s">
        <v>4161</v>
      </c>
      <c r="D9437" s="11" t="s">
        <v>1487</v>
      </c>
      <c r="E9437" s="11" t="s">
        <v>1487</v>
      </c>
      <c r="F9437" s="4">
        <v>2000</v>
      </c>
      <c r="G9437" s="3">
        <v>2016</v>
      </c>
      <c r="H9437" s="6" t="s">
        <v>21</v>
      </c>
      <c r="I9437" s="12" t="s">
        <v>4162</v>
      </c>
      <c r="J9437" s="3">
        <v>126</v>
      </c>
      <c r="K9437" s="3" t="str">
        <f>IF(VLOOKUP(D9437,'Resources Final'!A:C,3,FALSE)=0,"",VLOOKUP(D9437,'Resources Final'!A:C,3,FALSE))</f>
        <v>Y</v>
      </c>
      <c r="L9437" s="3" t="str">
        <f>IF(VLOOKUP(D9437,'Resources Final'!A:D,4,FALSE)=0,"",VLOOKUP(D9437,'Resources Final'!A:D,4,FALSE))</f>
        <v/>
      </c>
      <c r="M9437" s="3" t="str">
        <f>IF(VLOOKUP(D9437,'Resources Final'!A:E,5,FALSE)=0,"",VLOOKUP(D9437,'Resources Final'!A:E,5,FALSE))</f>
        <v/>
      </c>
      <c r="N9437" s="7" t="str">
        <f>IF(VLOOKUP(D9437,'Resources Final'!A:F,6,FALSE)=0,"",VLOOKUP(D9437,'Resources Final'!A:F,6,FALSE))</f>
        <v/>
      </c>
      <c r="O9437" s="3" t="str">
        <f>IF(VLOOKUP(D9437,'Resources Final'!A:G,7,FALSE)=0,"",VLOOKUP(D9437,'Resources Final'!A:G,7,FALSE))</f>
        <v/>
      </c>
    </row>
    <row r="9438" spans="1:15" x14ac:dyDescent="0.2">
      <c r="A9438" s="11">
        <v>990</v>
      </c>
      <c r="B9438" s="11" t="str">
        <f t="shared" si="162"/>
        <v>Fred C. and Mary R. Koch Foundation_H Curry20162000</v>
      </c>
      <c r="C9438" s="11" t="s">
        <v>4161</v>
      </c>
      <c r="D9438" s="11" t="s">
        <v>1489</v>
      </c>
      <c r="E9438" s="11" t="s">
        <v>1489</v>
      </c>
      <c r="F9438" s="4">
        <v>2000</v>
      </c>
      <c r="G9438" s="3">
        <v>2016</v>
      </c>
      <c r="H9438" s="6" t="s">
        <v>21</v>
      </c>
      <c r="I9438" s="12" t="s">
        <v>4162</v>
      </c>
      <c r="J9438" s="3">
        <v>127</v>
      </c>
      <c r="K9438" s="3" t="str">
        <f>IF(VLOOKUP(D9438,'Resources Final'!A:C,3,FALSE)=0,"",VLOOKUP(D9438,'Resources Final'!A:C,3,FALSE))</f>
        <v>Y</v>
      </c>
      <c r="L9438" s="3" t="str">
        <f>IF(VLOOKUP(D9438,'Resources Final'!A:D,4,FALSE)=0,"",VLOOKUP(D9438,'Resources Final'!A:D,4,FALSE))</f>
        <v/>
      </c>
      <c r="M9438" s="3" t="str">
        <f>IF(VLOOKUP(D9438,'Resources Final'!A:E,5,FALSE)=0,"",VLOOKUP(D9438,'Resources Final'!A:E,5,FALSE))</f>
        <v/>
      </c>
      <c r="N9438" s="7" t="str">
        <f>IF(VLOOKUP(D9438,'Resources Final'!A:F,6,FALSE)=0,"",VLOOKUP(D9438,'Resources Final'!A:F,6,FALSE))</f>
        <v/>
      </c>
      <c r="O9438" s="3" t="str">
        <f>IF(VLOOKUP(D9438,'Resources Final'!A:G,7,FALSE)=0,"",VLOOKUP(D9438,'Resources Final'!A:G,7,FALSE))</f>
        <v/>
      </c>
    </row>
    <row r="9439" spans="1:15" x14ac:dyDescent="0.2">
      <c r="A9439" s="11">
        <v>990</v>
      </c>
      <c r="B9439" s="11" t="str">
        <f t="shared" si="162"/>
        <v>Fred C. and Mary R. Koch Foundation_H Halepaska20162000</v>
      </c>
      <c r="C9439" s="11" t="s">
        <v>4161</v>
      </c>
      <c r="D9439" s="11" t="s">
        <v>1490</v>
      </c>
      <c r="E9439" s="11" t="s">
        <v>1490</v>
      </c>
      <c r="F9439" s="4">
        <v>2000</v>
      </c>
      <c r="G9439" s="3">
        <v>2016</v>
      </c>
      <c r="H9439" s="6" t="s">
        <v>21</v>
      </c>
      <c r="I9439" s="12" t="s">
        <v>4162</v>
      </c>
      <c r="J9439" s="3">
        <v>128</v>
      </c>
      <c r="K9439" s="3" t="str">
        <f>IF(VLOOKUP(D9439,'Resources Final'!A:C,3,FALSE)=0,"",VLOOKUP(D9439,'Resources Final'!A:C,3,FALSE))</f>
        <v>Y</v>
      </c>
      <c r="L9439" s="3" t="str">
        <f>IF(VLOOKUP(D9439,'Resources Final'!A:D,4,FALSE)=0,"",VLOOKUP(D9439,'Resources Final'!A:D,4,FALSE))</f>
        <v/>
      </c>
      <c r="M9439" s="3" t="str">
        <f>IF(VLOOKUP(D9439,'Resources Final'!A:E,5,FALSE)=0,"",VLOOKUP(D9439,'Resources Final'!A:E,5,FALSE))</f>
        <v/>
      </c>
      <c r="N9439" s="7" t="str">
        <f>IF(VLOOKUP(D9439,'Resources Final'!A:F,6,FALSE)=0,"",VLOOKUP(D9439,'Resources Final'!A:F,6,FALSE))</f>
        <v/>
      </c>
      <c r="O9439" s="3" t="str">
        <f>IF(VLOOKUP(D9439,'Resources Final'!A:G,7,FALSE)=0,"",VLOOKUP(D9439,'Resources Final'!A:G,7,FALSE))</f>
        <v/>
      </c>
    </row>
    <row r="9440" spans="1:15" x14ac:dyDescent="0.2">
      <c r="A9440" s="11">
        <v>990</v>
      </c>
      <c r="B9440" s="11" t="str">
        <f t="shared" si="162"/>
        <v>Fred C. and Mary R. Koch Foundation_H Pere20162000</v>
      </c>
      <c r="C9440" s="11" t="s">
        <v>4161</v>
      </c>
      <c r="D9440" s="11" t="s">
        <v>1495</v>
      </c>
      <c r="E9440" s="11" t="s">
        <v>1495</v>
      </c>
      <c r="F9440" s="4">
        <v>2000</v>
      </c>
      <c r="G9440" s="3">
        <v>2016</v>
      </c>
      <c r="H9440" s="6" t="s">
        <v>21</v>
      </c>
      <c r="I9440" s="12" t="s">
        <v>4162</v>
      </c>
      <c r="J9440" s="3">
        <v>129</v>
      </c>
      <c r="K9440" s="3" t="str">
        <f>IF(VLOOKUP(D9440,'Resources Final'!A:C,3,FALSE)=0,"",VLOOKUP(D9440,'Resources Final'!A:C,3,FALSE))</f>
        <v>Y</v>
      </c>
      <c r="L9440" s="3" t="str">
        <f>IF(VLOOKUP(D9440,'Resources Final'!A:D,4,FALSE)=0,"",VLOOKUP(D9440,'Resources Final'!A:D,4,FALSE))</f>
        <v/>
      </c>
      <c r="M9440" s="3" t="str">
        <f>IF(VLOOKUP(D9440,'Resources Final'!A:E,5,FALSE)=0,"",VLOOKUP(D9440,'Resources Final'!A:E,5,FALSE))</f>
        <v/>
      </c>
      <c r="N9440" s="7" t="str">
        <f>IF(VLOOKUP(D9440,'Resources Final'!A:F,6,FALSE)=0,"",VLOOKUP(D9440,'Resources Final'!A:F,6,FALSE))</f>
        <v/>
      </c>
      <c r="O9440" s="3" t="str">
        <f>IF(VLOOKUP(D9440,'Resources Final'!A:G,7,FALSE)=0,"",VLOOKUP(D9440,'Resources Final'!A:G,7,FALSE))</f>
        <v/>
      </c>
    </row>
    <row r="9441" spans="1:15" x14ac:dyDescent="0.2">
      <c r="A9441" s="11">
        <v>990</v>
      </c>
      <c r="B9441" s="11" t="str">
        <f t="shared" si="162"/>
        <v>Fred C. and Mary R. Koch Foundation_H Harrison20162000</v>
      </c>
      <c r="C9441" s="11" t="s">
        <v>4161</v>
      </c>
      <c r="D9441" s="11" t="s">
        <v>1491</v>
      </c>
      <c r="E9441" s="11" t="s">
        <v>1491</v>
      </c>
      <c r="F9441" s="4">
        <v>2000</v>
      </c>
      <c r="G9441" s="3">
        <v>2016</v>
      </c>
      <c r="H9441" s="6" t="s">
        <v>21</v>
      </c>
      <c r="I9441" s="12" t="s">
        <v>4162</v>
      </c>
      <c r="J9441" s="3">
        <v>130</v>
      </c>
      <c r="K9441" s="3" t="str">
        <f>IF(VLOOKUP(D9441,'Resources Final'!A:C,3,FALSE)=0,"",VLOOKUP(D9441,'Resources Final'!A:C,3,FALSE))</f>
        <v>Y</v>
      </c>
      <c r="L9441" s="3" t="str">
        <f>IF(VLOOKUP(D9441,'Resources Final'!A:D,4,FALSE)=0,"",VLOOKUP(D9441,'Resources Final'!A:D,4,FALSE))</f>
        <v/>
      </c>
      <c r="M9441" s="3" t="str">
        <f>IF(VLOOKUP(D9441,'Resources Final'!A:E,5,FALSE)=0,"",VLOOKUP(D9441,'Resources Final'!A:E,5,FALSE))</f>
        <v/>
      </c>
      <c r="N9441" s="7" t="str">
        <f>IF(VLOOKUP(D9441,'Resources Final'!A:F,6,FALSE)=0,"",VLOOKUP(D9441,'Resources Final'!A:F,6,FALSE))</f>
        <v/>
      </c>
      <c r="O9441" s="3" t="str">
        <f>IF(VLOOKUP(D9441,'Resources Final'!A:G,7,FALSE)=0,"",VLOOKUP(D9441,'Resources Final'!A:G,7,FALSE))</f>
        <v/>
      </c>
    </row>
    <row r="9442" spans="1:15" x14ac:dyDescent="0.2">
      <c r="A9442" s="11">
        <v>990</v>
      </c>
      <c r="B9442" s="11" t="str">
        <f t="shared" si="162"/>
        <v>Fred C. and Mary R. Koch Foundation_H Montgomery20162000</v>
      </c>
      <c r="C9442" s="11" t="s">
        <v>4161</v>
      </c>
      <c r="D9442" s="11" t="s">
        <v>1493</v>
      </c>
      <c r="E9442" s="11" t="s">
        <v>1493</v>
      </c>
      <c r="F9442" s="4">
        <v>2000</v>
      </c>
      <c r="G9442" s="3">
        <v>2016</v>
      </c>
      <c r="H9442" s="6" t="s">
        <v>21</v>
      </c>
      <c r="I9442" s="12" t="s">
        <v>4162</v>
      </c>
      <c r="J9442" s="3">
        <v>131</v>
      </c>
      <c r="K9442" s="3" t="str">
        <f>IF(VLOOKUP(D9442,'Resources Final'!A:C,3,FALSE)=0,"",VLOOKUP(D9442,'Resources Final'!A:C,3,FALSE))</f>
        <v>Y</v>
      </c>
      <c r="L9442" s="3" t="str">
        <f>IF(VLOOKUP(D9442,'Resources Final'!A:D,4,FALSE)=0,"",VLOOKUP(D9442,'Resources Final'!A:D,4,FALSE))</f>
        <v/>
      </c>
      <c r="M9442" s="3" t="str">
        <f>IF(VLOOKUP(D9442,'Resources Final'!A:E,5,FALSE)=0,"",VLOOKUP(D9442,'Resources Final'!A:E,5,FALSE))</f>
        <v/>
      </c>
      <c r="N9442" s="7" t="str">
        <f>IF(VLOOKUP(D9442,'Resources Final'!A:F,6,FALSE)=0,"",VLOOKUP(D9442,'Resources Final'!A:F,6,FALSE))</f>
        <v/>
      </c>
      <c r="O9442" s="3" t="str">
        <f>IF(VLOOKUP(D9442,'Resources Final'!A:G,7,FALSE)=0,"",VLOOKUP(D9442,'Resources Final'!A:G,7,FALSE))</f>
        <v/>
      </c>
    </row>
    <row r="9443" spans="1:15" x14ac:dyDescent="0.2">
      <c r="A9443" s="11">
        <v>990</v>
      </c>
      <c r="B9443" s="11" t="str">
        <f t="shared" si="162"/>
        <v>Fred C. and Mary R. Koch Foundation_Iowa Lakes Community College20162000</v>
      </c>
      <c r="C9443" s="11" t="s">
        <v>4161</v>
      </c>
      <c r="D9443" s="11" t="s">
        <v>1709</v>
      </c>
      <c r="E9443" s="11" t="s">
        <v>1709</v>
      </c>
      <c r="F9443" s="4">
        <v>2000</v>
      </c>
      <c r="G9443" s="3">
        <v>2016</v>
      </c>
      <c r="H9443" s="6" t="s">
        <v>21</v>
      </c>
      <c r="I9443" s="12"/>
      <c r="J9443" s="3">
        <v>132</v>
      </c>
      <c r="K9443" s="3" t="str">
        <f>IF(VLOOKUP(D9443,'Resources Final'!A:C,3,FALSE)=0,"",VLOOKUP(D9443,'Resources Final'!A:C,3,FALSE))</f>
        <v/>
      </c>
      <c r="L9443" s="3" t="str">
        <f>IF(VLOOKUP(D9443,'Resources Final'!A:D,4,FALSE)=0,"",VLOOKUP(D9443,'Resources Final'!A:D,4,FALSE))</f>
        <v>Y</v>
      </c>
      <c r="M9443" s="3" t="str">
        <f>IF(VLOOKUP(D9443,'Resources Final'!A:E,5,FALSE)=0,"",VLOOKUP(D9443,'Resources Final'!A:E,5,FALSE))</f>
        <v/>
      </c>
      <c r="N9443" s="7" t="str">
        <f>IF(VLOOKUP(D9443,'Resources Final'!A:F,6,FALSE)=0,"",VLOOKUP(D9443,'Resources Final'!A:F,6,FALSE))</f>
        <v/>
      </c>
      <c r="O9443" s="3" t="str">
        <f>IF(VLOOKUP(D9443,'Resources Final'!A:G,7,FALSE)=0,"",VLOOKUP(D9443,'Resources Final'!A:G,7,FALSE))</f>
        <v/>
      </c>
    </row>
    <row r="9444" spans="1:15" x14ac:dyDescent="0.2">
      <c r="A9444" s="11">
        <v>990</v>
      </c>
      <c r="B9444" s="11" t="str">
        <f t="shared" si="162"/>
        <v>Fred C. and Mary R. Koch Foundation_I Carrillo20162000</v>
      </c>
      <c r="C9444" s="11" t="s">
        <v>4161</v>
      </c>
      <c r="D9444" s="11" t="s">
        <v>1653</v>
      </c>
      <c r="E9444" s="11" t="s">
        <v>1653</v>
      </c>
      <c r="F9444" s="4">
        <v>2000</v>
      </c>
      <c r="G9444" s="3">
        <v>2016</v>
      </c>
      <c r="H9444" s="6" t="s">
        <v>21</v>
      </c>
      <c r="I9444" s="12" t="s">
        <v>4162</v>
      </c>
      <c r="J9444" s="3">
        <v>133</v>
      </c>
      <c r="K9444" s="3" t="str">
        <f>IF(VLOOKUP(D9444,'Resources Final'!A:C,3,FALSE)=0,"",VLOOKUP(D9444,'Resources Final'!A:C,3,FALSE))</f>
        <v>Y</v>
      </c>
      <c r="L9444" s="3" t="str">
        <f>IF(VLOOKUP(D9444,'Resources Final'!A:D,4,FALSE)=0,"",VLOOKUP(D9444,'Resources Final'!A:D,4,FALSE))</f>
        <v/>
      </c>
      <c r="M9444" s="3" t="str">
        <f>IF(VLOOKUP(D9444,'Resources Final'!A:E,5,FALSE)=0,"",VLOOKUP(D9444,'Resources Final'!A:E,5,FALSE))</f>
        <v/>
      </c>
      <c r="N9444" s="7" t="str">
        <f>IF(VLOOKUP(D9444,'Resources Final'!A:F,6,FALSE)=0,"",VLOOKUP(D9444,'Resources Final'!A:F,6,FALSE))</f>
        <v/>
      </c>
      <c r="O9444" s="3" t="str">
        <f>IF(VLOOKUP(D9444,'Resources Final'!A:G,7,FALSE)=0,"",VLOOKUP(D9444,'Resources Final'!A:G,7,FALSE))</f>
        <v/>
      </c>
    </row>
    <row r="9445" spans="1:15" x14ac:dyDescent="0.2">
      <c r="A9445" s="11">
        <v>990</v>
      </c>
      <c r="B9445" s="11" t="str">
        <f t="shared" si="162"/>
        <v>Fred C. and Mary R. Koch Foundation_I Wilson20162000</v>
      </c>
      <c r="C9445" s="11" t="s">
        <v>4161</v>
      </c>
      <c r="D9445" s="11" t="s">
        <v>1656</v>
      </c>
      <c r="E9445" s="11" t="s">
        <v>1656</v>
      </c>
      <c r="F9445" s="4">
        <v>2000</v>
      </c>
      <c r="G9445" s="3">
        <v>2016</v>
      </c>
      <c r="H9445" s="6" t="s">
        <v>21</v>
      </c>
      <c r="I9445" s="12" t="s">
        <v>4162</v>
      </c>
      <c r="J9445" s="3">
        <v>134</v>
      </c>
      <c r="K9445" s="3" t="str">
        <f>IF(VLOOKUP(D9445,'Resources Final'!A:C,3,FALSE)=0,"",VLOOKUP(D9445,'Resources Final'!A:C,3,FALSE))</f>
        <v>Y</v>
      </c>
      <c r="L9445" s="3" t="str">
        <f>IF(VLOOKUP(D9445,'Resources Final'!A:D,4,FALSE)=0,"",VLOOKUP(D9445,'Resources Final'!A:D,4,FALSE))</f>
        <v/>
      </c>
      <c r="M9445" s="3" t="str">
        <f>IF(VLOOKUP(D9445,'Resources Final'!A:E,5,FALSE)=0,"",VLOOKUP(D9445,'Resources Final'!A:E,5,FALSE))</f>
        <v/>
      </c>
      <c r="N9445" s="7" t="str">
        <f>IF(VLOOKUP(D9445,'Resources Final'!A:F,6,FALSE)=0,"",VLOOKUP(D9445,'Resources Final'!A:F,6,FALSE))</f>
        <v/>
      </c>
      <c r="O9445" s="3" t="str">
        <f>IF(VLOOKUP(D9445,'Resources Final'!A:G,7,FALSE)=0,"",VLOOKUP(D9445,'Resources Final'!A:G,7,FALSE))</f>
        <v/>
      </c>
    </row>
    <row r="9446" spans="1:15" x14ac:dyDescent="0.2">
      <c r="A9446" s="11">
        <v>990</v>
      </c>
      <c r="B9446" s="11" t="str">
        <f t="shared" si="162"/>
        <v>Fred C. and Mary R. Koch Foundation_I Longoria20162000</v>
      </c>
      <c r="C9446" s="11" t="s">
        <v>4161</v>
      </c>
      <c r="D9446" s="11" t="s">
        <v>1655</v>
      </c>
      <c r="E9446" s="11" t="s">
        <v>1655</v>
      </c>
      <c r="F9446" s="4">
        <v>2000</v>
      </c>
      <c r="G9446" s="3">
        <v>2016</v>
      </c>
      <c r="H9446" s="6" t="s">
        <v>21</v>
      </c>
      <c r="I9446" s="12" t="s">
        <v>4162</v>
      </c>
      <c r="J9446" s="3">
        <v>135</v>
      </c>
      <c r="K9446" s="3" t="str">
        <f>IF(VLOOKUP(D9446,'Resources Final'!A:C,3,FALSE)=0,"",VLOOKUP(D9446,'Resources Final'!A:C,3,FALSE))</f>
        <v>Y</v>
      </c>
      <c r="L9446" s="3" t="str">
        <f>IF(VLOOKUP(D9446,'Resources Final'!A:D,4,FALSE)=0,"",VLOOKUP(D9446,'Resources Final'!A:D,4,FALSE))</f>
        <v/>
      </c>
      <c r="M9446" s="3" t="str">
        <f>IF(VLOOKUP(D9446,'Resources Final'!A:E,5,FALSE)=0,"",VLOOKUP(D9446,'Resources Final'!A:E,5,FALSE))</f>
        <v/>
      </c>
      <c r="N9446" s="7" t="str">
        <f>IF(VLOOKUP(D9446,'Resources Final'!A:F,6,FALSE)=0,"",VLOOKUP(D9446,'Resources Final'!A:F,6,FALSE))</f>
        <v/>
      </c>
      <c r="O9446" s="3" t="str">
        <f>IF(VLOOKUP(D9446,'Resources Final'!A:G,7,FALSE)=0,"",VLOOKUP(D9446,'Resources Final'!A:G,7,FALSE))</f>
        <v/>
      </c>
    </row>
    <row r="9447" spans="1:15" x14ac:dyDescent="0.2">
      <c r="A9447" s="11">
        <v>990</v>
      </c>
      <c r="B9447" s="11" t="str">
        <f t="shared" si="162"/>
        <v>Fred C. and Mary R. Koch Foundation_I Dyson20162000</v>
      </c>
      <c r="C9447" s="11" t="s">
        <v>4161</v>
      </c>
      <c r="D9447" s="11" t="s">
        <v>1654</v>
      </c>
      <c r="E9447" s="11" t="s">
        <v>1654</v>
      </c>
      <c r="F9447" s="4">
        <v>2000</v>
      </c>
      <c r="G9447" s="3">
        <v>2016</v>
      </c>
      <c r="H9447" s="6" t="s">
        <v>21</v>
      </c>
      <c r="I9447" s="12" t="s">
        <v>4162</v>
      </c>
      <c r="J9447" s="3">
        <v>136</v>
      </c>
      <c r="K9447" s="3" t="str">
        <f>IF(VLOOKUP(D9447,'Resources Final'!A:C,3,FALSE)=0,"",VLOOKUP(D9447,'Resources Final'!A:C,3,FALSE))</f>
        <v>Y</v>
      </c>
      <c r="L9447" s="3" t="str">
        <f>IF(VLOOKUP(D9447,'Resources Final'!A:D,4,FALSE)=0,"",VLOOKUP(D9447,'Resources Final'!A:D,4,FALSE))</f>
        <v/>
      </c>
      <c r="M9447" s="3" t="str">
        <f>IF(VLOOKUP(D9447,'Resources Final'!A:E,5,FALSE)=0,"",VLOOKUP(D9447,'Resources Final'!A:E,5,FALSE))</f>
        <v/>
      </c>
      <c r="N9447" s="7" t="str">
        <f>IF(VLOOKUP(D9447,'Resources Final'!A:F,6,FALSE)=0,"",VLOOKUP(D9447,'Resources Final'!A:F,6,FALSE))</f>
        <v/>
      </c>
      <c r="O9447" s="3" t="str">
        <f>IF(VLOOKUP(D9447,'Resources Final'!A:G,7,FALSE)=0,"",VLOOKUP(D9447,'Resources Final'!A:G,7,FALSE))</f>
        <v/>
      </c>
    </row>
    <row r="9448" spans="1:15" x14ac:dyDescent="0.2">
      <c r="A9448" s="11">
        <v>990</v>
      </c>
      <c r="B9448" s="11" t="str">
        <f t="shared" si="162"/>
        <v>Fred C. and Mary R. Koch Foundation_J Chessmore20162000</v>
      </c>
      <c r="C9448" s="11" t="s">
        <v>4161</v>
      </c>
      <c r="D9448" s="11" t="s">
        <v>1731</v>
      </c>
      <c r="E9448" s="11" t="s">
        <v>1731</v>
      </c>
      <c r="F9448" s="4">
        <v>2000</v>
      </c>
      <c r="G9448" s="3">
        <v>2016</v>
      </c>
      <c r="H9448" s="6" t="s">
        <v>21</v>
      </c>
      <c r="I9448" s="12" t="s">
        <v>4162</v>
      </c>
      <c r="J9448" s="3">
        <v>137</v>
      </c>
      <c r="K9448" s="3" t="str">
        <f>IF(VLOOKUP(D9448,'Resources Final'!A:C,3,FALSE)=0,"",VLOOKUP(D9448,'Resources Final'!A:C,3,FALSE))</f>
        <v>Y</v>
      </c>
      <c r="L9448" s="3" t="str">
        <f>IF(VLOOKUP(D9448,'Resources Final'!A:D,4,FALSE)=0,"",VLOOKUP(D9448,'Resources Final'!A:D,4,FALSE))</f>
        <v/>
      </c>
      <c r="M9448" s="3" t="str">
        <f>IF(VLOOKUP(D9448,'Resources Final'!A:E,5,FALSE)=0,"",VLOOKUP(D9448,'Resources Final'!A:E,5,FALSE))</f>
        <v/>
      </c>
      <c r="N9448" s="7" t="str">
        <f>IF(VLOOKUP(D9448,'Resources Final'!A:F,6,FALSE)=0,"",VLOOKUP(D9448,'Resources Final'!A:F,6,FALSE))</f>
        <v/>
      </c>
      <c r="O9448" s="3" t="str">
        <f>IF(VLOOKUP(D9448,'Resources Final'!A:G,7,FALSE)=0,"",VLOOKUP(D9448,'Resources Final'!A:G,7,FALSE))</f>
        <v/>
      </c>
    </row>
    <row r="9449" spans="1:15" x14ac:dyDescent="0.2">
      <c r="A9449" s="11">
        <v>990</v>
      </c>
      <c r="B9449" s="11" t="str">
        <f t="shared" si="162"/>
        <v>Fred C. and Mary R. Koch Foundation_J Turnbaugh20162000</v>
      </c>
      <c r="C9449" s="11" t="s">
        <v>4161</v>
      </c>
      <c r="D9449" s="11" t="s">
        <v>1757</v>
      </c>
      <c r="E9449" s="11" t="s">
        <v>1757</v>
      </c>
      <c r="F9449" s="4">
        <v>2000</v>
      </c>
      <c r="G9449" s="3">
        <v>2016</v>
      </c>
      <c r="H9449" s="6" t="s">
        <v>21</v>
      </c>
      <c r="I9449" s="12" t="s">
        <v>4162</v>
      </c>
      <c r="J9449" s="3">
        <v>138</v>
      </c>
      <c r="K9449" s="3" t="str">
        <f>IF(VLOOKUP(D9449,'Resources Final'!A:C,3,FALSE)=0,"",VLOOKUP(D9449,'Resources Final'!A:C,3,FALSE))</f>
        <v>Y</v>
      </c>
      <c r="L9449" s="3" t="str">
        <f>IF(VLOOKUP(D9449,'Resources Final'!A:D,4,FALSE)=0,"",VLOOKUP(D9449,'Resources Final'!A:D,4,FALSE))</f>
        <v/>
      </c>
      <c r="M9449" s="3" t="str">
        <f>IF(VLOOKUP(D9449,'Resources Final'!A:E,5,FALSE)=0,"",VLOOKUP(D9449,'Resources Final'!A:E,5,FALSE))</f>
        <v/>
      </c>
      <c r="N9449" s="7" t="str">
        <f>IF(VLOOKUP(D9449,'Resources Final'!A:F,6,FALSE)=0,"",VLOOKUP(D9449,'Resources Final'!A:F,6,FALSE))</f>
        <v/>
      </c>
      <c r="O9449" s="3" t="str">
        <f>IF(VLOOKUP(D9449,'Resources Final'!A:G,7,FALSE)=0,"",VLOOKUP(D9449,'Resources Final'!A:G,7,FALSE))</f>
        <v/>
      </c>
    </row>
    <row r="9450" spans="1:15" x14ac:dyDescent="0.2">
      <c r="A9450" s="11">
        <v>990</v>
      </c>
      <c r="B9450" s="11" t="str">
        <f t="shared" si="162"/>
        <v>Fred C. and Mary R. Koch Foundation_J Highill20162000</v>
      </c>
      <c r="C9450" s="11" t="s">
        <v>4161</v>
      </c>
      <c r="D9450" s="11" t="s">
        <v>1742</v>
      </c>
      <c r="E9450" s="11" t="s">
        <v>1742</v>
      </c>
      <c r="F9450" s="4">
        <v>2000</v>
      </c>
      <c r="G9450" s="3">
        <v>2016</v>
      </c>
      <c r="H9450" s="6" t="s">
        <v>21</v>
      </c>
      <c r="I9450" s="12" t="s">
        <v>4162</v>
      </c>
      <c r="J9450" s="3">
        <v>139</v>
      </c>
      <c r="K9450" s="3" t="str">
        <f>IF(VLOOKUP(D9450,'Resources Final'!A:C,3,FALSE)=0,"",VLOOKUP(D9450,'Resources Final'!A:C,3,FALSE))</f>
        <v>Y</v>
      </c>
      <c r="L9450" s="3" t="str">
        <f>IF(VLOOKUP(D9450,'Resources Final'!A:D,4,FALSE)=0,"",VLOOKUP(D9450,'Resources Final'!A:D,4,FALSE))</f>
        <v/>
      </c>
      <c r="M9450" s="3" t="str">
        <f>IF(VLOOKUP(D9450,'Resources Final'!A:E,5,FALSE)=0,"",VLOOKUP(D9450,'Resources Final'!A:E,5,FALSE))</f>
        <v/>
      </c>
      <c r="N9450" s="7" t="str">
        <f>IF(VLOOKUP(D9450,'Resources Final'!A:F,6,FALSE)=0,"",VLOOKUP(D9450,'Resources Final'!A:F,6,FALSE))</f>
        <v/>
      </c>
      <c r="O9450" s="3" t="str">
        <f>IF(VLOOKUP(D9450,'Resources Final'!A:G,7,FALSE)=0,"",VLOOKUP(D9450,'Resources Final'!A:G,7,FALSE))</f>
        <v/>
      </c>
    </row>
    <row r="9451" spans="1:15" x14ac:dyDescent="0.2">
      <c r="A9451" s="11">
        <v>990</v>
      </c>
      <c r="B9451" s="11" t="str">
        <f t="shared" si="162"/>
        <v>Fred C. and Mary R. Koch Foundation_J Murray20162000</v>
      </c>
      <c r="C9451" s="11" t="s">
        <v>4161</v>
      </c>
      <c r="D9451" s="11" t="s">
        <v>1745</v>
      </c>
      <c r="E9451" s="11" t="s">
        <v>1745</v>
      </c>
      <c r="F9451" s="4">
        <v>2000</v>
      </c>
      <c r="G9451" s="3">
        <v>2016</v>
      </c>
      <c r="H9451" s="6" t="s">
        <v>21</v>
      </c>
      <c r="I9451" s="12" t="s">
        <v>4162</v>
      </c>
      <c r="J9451" s="3">
        <v>140</v>
      </c>
      <c r="K9451" s="3" t="str">
        <f>IF(VLOOKUP(D9451,'Resources Final'!A:C,3,FALSE)=0,"",VLOOKUP(D9451,'Resources Final'!A:C,3,FALSE))</f>
        <v>Y</v>
      </c>
      <c r="L9451" s="3" t="str">
        <f>IF(VLOOKUP(D9451,'Resources Final'!A:D,4,FALSE)=0,"",VLOOKUP(D9451,'Resources Final'!A:D,4,FALSE))</f>
        <v/>
      </c>
      <c r="M9451" s="3" t="str">
        <f>IF(VLOOKUP(D9451,'Resources Final'!A:E,5,FALSE)=0,"",VLOOKUP(D9451,'Resources Final'!A:E,5,FALSE))</f>
        <v/>
      </c>
      <c r="N9451" s="7" t="str">
        <f>IF(VLOOKUP(D9451,'Resources Final'!A:F,6,FALSE)=0,"",VLOOKUP(D9451,'Resources Final'!A:F,6,FALSE))</f>
        <v/>
      </c>
      <c r="O9451" s="3" t="str">
        <f>IF(VLOOKUP(D9451,'Resources Final'!A:G,7,FALSE)=0,"",VLOOKUP(D9451,'Resources Final'!A:G,7,FALSE))</f>
        <v/>
      </c>
    </row>
    <row r="9452" spans="1:15" x14ac:dyDescent="0.2">
      <c r="A9452" s="11">
        <v>990</v>
      </c>
      <c r="B9452" s="11" t="str">
        <f t="shared" si="162"/>
        <v>Fred C. and Mary R. Koch Foundation_J Spitz20162000</v>
      </c>
      <c r="C9452" s="11" t="s">
        <v>4161</v>
      </c>
      <c r="D9452" s="11" t="s">
        <v>1753</v>
      </c>
      <c r="E9452" s="11" t="s">
        <v>1753</v>
      </c>
      <c r="F9452" s="4">
        <v>2000</v>
      </c>
      <c r="G9452" s="3">
        <v>2016</v>
      </c>
      <c r="H9452" s="6" t="s">
        <v>21</v>
      </c>
      <c r="I9452" s="12" t="s">
        <v>4162</v>
      </c>
      <c r="J9452" s="3">
        <v>141</v>
      </c>
      <c r="K9452" s="3" t="str">
        <f>IF(VLOOKUP(D9452,'Resources Final'!A:C,3,FALSE)=0,"",VLOOKUP(D9452,'Resources Final'!A:C,3,FALSE))</f>
        <v>Y</v>
      </c>
      <c r="L9452" s="3" t="str">
        <f>IF(VLOOKUP(D9452,'Resources Final'!A:D,4,FALSE)=0,"",VLOOKUP(D9452,'Resources Final'!A:D,4,FALSE))</f>
        <v/>
      </c>
      <c r="M9452" s="3" t="str">
        <f>IF(VLOOKUP(D9452,'Resources Final'!A:E,5,FALSE)=0,"",VLOOKUP(D9452,'Resources Final'!A:E,5,FALSE))</f>
        <v/>
      </c>
      <c r="N9452" s="7" t="str">
        <f>IF(VLOOKUP(D9452,'Resources Final'!A:F,6,FALSE)=0,"",VLOOKUP(D9452,'Resources Final'!A:F,6,FALSE))</f>
        <v/>
      </c>
      <c r="O9452" s="3" t="str">
        <f>IF(VLOOKUP(D9452,'Resources Final'!A:G,7,FALSE)=0,"",VLOOKUP(D9452,'Resources Final'!A:G,7,FALSE))</f>
        <v/>
      </c>
    </row>
    <row r="9453" spans="1:15" x14ac:dyDescent="0.2">
      <c r="A9453" s="11">
        <v>990</v>
      </c>
      <c r="B9453" s="11" t="str">
        <f t="shared" si="162"/>
        <v>Fred C. and Mary R. Koch Foundation_J Villella20162000</v>
      </c>
      <c r="C9453" s="11" t="s">
        <v>4161</v>
      </c>
      <c r="D9453" s="11" t="s">
        <v>1758</v>
      </c>
      <c r="E9453" s="11" t="s">
        <v>1758</v>
      </c>
      <c r="F9453" s="4">
        <v>2000</v>
      </c>
      <c r="G9453" s="3">
        <v>2016</v>
      </c>
      <c r="H9453" s="6" t="s">
        <v>21</v>
      </c>
      <c r="I9453" s="12" t="s">
        <v>4162</v>
      </c>
      <c r="J9453" s="3">
        <v>142</v>
      </c>
      <c r="K9453" s="3" t="str">
        <f>IF(VLOOKUP(D9453,'Resources Final'!A:C,3,FALSE)=0,"",VLOOKUP(D9453,'Resources Final'!A:C,3,FALSE))</f>
        <v>Y</v>
      </c>
      <c r="L9453" s="3" t="str">
        <f>IF(VLOOKUP(D9453,'Resources Final'!A:D,4,FALSE)=0,"",VLOOKUP(D9453,'Resources Final'!A:D,4,FALSE))</f>
        <v/>
      </c>
      <c r="M9453" s="3" t="str">
        <f>IF(VLOOKUP(D9453,'Resources Final'!A:E,5,FALSE)=0,"",VLOOKUP(D9453,'Resources Final'!A:E,5,FALSE))</f>
        <v/>
      </c>
      <c r="N9453" s="7" t="str">
        <f>IF(VLOOKUP(D9453,'Resources Final'!A:F,6,FALSE)=0,"",VLOOKUP(D9453,'Resources Final'!A:F,6,FALSE))</f>
        <v/>
      </c>
      <c r="O9453" s="3" t="str">
        <f>IF(VLOOKUP(D9453,'Resources Final'!A:G,7,FALSE)=0,"",VLOOKUP(D9453,'Resources Final'!A:G,7,FALSE))</f>
        <v/>
      </c>
    </row>
    <row r="9454" spans="1:15" x14ac:dyDescent="0.2">
      <c r="A9454" s="11">
        <v>990</v>
      </c>
      <c r="B9454" s="11" t="str">
        <f t="shared" si="162"/>
        <v>Fred C. and Mary R. Koch Foundation_J Ray20162000</v>
      </c>
      <c r="C9454" s="11" t="s">
        <v>4161</v>
      </c>
      <c r="D9454" s="11" t="s">
        <v>1749</v>
      </c>
      <c r="E9454" s="11" t="s">
        <v>1749</v>
      </c>
      <c r="F9454" s="4">
        <v>2000</v>
      </c>
      <c r="G9454" s="3">
        <v>2016</v>
      </c>
      <c r="H9454" s="6" t="s">
        <v>21</v>
      </c>
      <c r="I9454" s="12" t="s">
        <v>4162</v>
      </c>
      <c r="J9454" s="3">
        <v>143</v>
      </c>
      <c r="K9454" s="3" t="str">
        <f>IF(VLOOKUP(D9454,'Resources Final'!A:C,3,FALSE)=0,"",VLOOKUP(D9454,'Resources Final'!A:C,3,FALSE))</f>
        <v>Y</v>
      </c>
      <c r="L9454" s="3" t="str">
        <f>IF(VLOOKUP(D9454,'Resources Final'!A:D,4,FALSE)=0,"",VLOOKUP(D9454,'Resources Final'!A:D,4,FALSE))</f>
        <v/>
      </c>
      <c r="M9454" s="3" t="str">
        <f>IF(VLOOKUP(D9454,'Resources Final'!A:E,5,FALSE)=0,"",VLOOKUP(D9454,'Resources Final'!A:E,5,FALSE))</f>
        <v/>
      </c>
      <c r="N9454" s="7" t="str">
        <f>IF(VLOOKUP(D9454,'Resources Final'!A:F,6,FALSE)=0,"",VLOOKUP(D9454,'Resources Final'!A:F,6,FALSE))</f>
        <v/>
      </c>
      <c r="O9454" s="3" t="str">
        <f>IF(VLOOKUP(D9454,'Resources Final'!A:G,7,FALSE)=0,"",VLOOKUP(D9454,'Resources Final'!A:G,7,FALSE))</f>
        <v/>
      </c>
    </row>
    <row r="9455" spans="1:15" x14ac:dyDescent="0.2">
      <c r="A9455" s="11">
        <v>990</v>
      </c>
      <c r="B9455" s="11" t="str">
        <f t="shared" si="162"/>
        <v>Fred C. and Mary R. Koch Foundation_J Frisbie20162000</v>
      </c>
      <c r="C9455" s="11" t="s">
        <v>4161</v>
      </c>
      <c r="D9455" s="11" t="s">
        <v>1735</v>
      </c>
      <c r="E9455" s="11" t="s">
        <v>1735</v>
      </c>
      <c r="F9455" s="4">
        <v>2000</v>
      </c>
      <c r="G9455" s="3">
        <v>2016</v>
      </c>
      <c r="H9455" s="6" t="s">
        <v>21</v>
      </c>
      <c r="I9455" s="12" t="s">
        <v>4162</v>
      </c>
      <c r="J9455" s="3">
        <v>144</v>
      </c>
      <c r="K9455" s="3" t="str">
        <f>IF(VLOOKUP(D9455,'Resources Final'!A:C,3,FALSE)=0,"",VLOOKUP(D9455,'Resources Final'!A:C,3,FALSE))</f>
        <v>Y</v>
      </c>
      <c r="L9455" s="3" t="str">
        <f>IF(VLOOKUP(D9455,'Resources Final'!A:D,4,FALSE)=0,"",VLOOKUP(D9455,'Resources Final'!A:D,4,FALSE))</f>
        <v/>
      </c>
      <c r="M9455" s="3" t="str">
        <f>IF(VLOOKUP(D9455,'Resources Final'!A:E,5,FALSE)=0,"",VLOOKUP(D9455,'Resources Final'!A:E,5,FALSE))</f>
        <v/>
      </c>
      <c r="N9455" s="7" t="str">
        <f>IF(VLOOKUP(D9455,'Resources Final'!A:F,6,FALSE)=0,"",VLOOKUP(D9455,'Resources Final'!A:F,6,FALSE))</f>
        <v/>
      </c>
      <c r="O9455" s="3" t="str">
        <f>IF(VLOOKUP(D9455,'Resources Final'!A:G,7,FALSE)=0,"",VLOOKUP(D9455,'Resources Final'!A:G,7,FALSE))</f>
        <v/>
      </c>
    </row>
    <row r="9456" spans="1:15" x14ac:dyDescent="0.2">
      <c r="A9456" s="11">
        <v>990</v>
      </c>
      <c r="B9456" s="11" t="str">
        <f t="shared" si="162"/>
        <v>Fred C. and Mary R. Koch Foundation_J Strate20162000</v>
      </c>
      <c r="C9456" s="11" t="s">
        <v>4161</v>
      </c>
      <c r="D9456" s="11" t="s">
        <v>1754</v>
      </c>
      <c r="E9456" s="11" t="s">
        <v>1754</v>
      </c>
      <c r="F9456" s="4">
        <v>2000</v>
      </c>
      <c r="G9456" s="3">
        <v>2016</v>
      </c>
      <c r="H9456" s="6" t="s">
        <v>21</v>
      </c>
      <c r="I9456" s="12" t="s">
        <v>4162</v>
      </c>
      <c r="J9456" s="3">
        <v>145</v>
      </c>
      <c r="K9456" s="3" t="str">
        <f>IF(VLOOKUP(D9456,'Resources Final'!A:C,3,FALSE)=0,"",VLOOKUP(D9456,'Resources Final'!A:C,3,FALSE))</f>
        <v>Y</v>
      </c>
      <c r="L9456" s="3" t="str">
        <f>IF(VLOOKUP(D9456,'Resources Final'!A:D,4,FALSE)=0,"",VLOOKUP(D9456,'Resources Final'!A:D,4,FALSE))</f>
        <v/>
      </c>
      <c r="M9456" s="3" t="str">
        <f>IF(VLOOKUP(D9456,'Resources Final'!A:E,5,FALSE)=0,"",VLOOKUP(D9456,'Resources Final'!A:E,5,FALSE))</f>
        <v/>
      </c>
      <c r="N9456" s="7" t="str">
        <f>IF(VLOOKUP(D9456,'Resources Final'!A:F,6,FALSE)=0,"",VLOOKUP(D9456,'Resources Final'!A:F,6,FALSE))</f>
        <v/>
      </c>
      <c r="O9456" s="3" t="str">
        <f>IF(VLOOKUP(D9456,'Resources Final'!A:G,7,FALSE)=0,"",VLOOKUP(D9456,'Resources Final'!A:G,7,FALSE))</f>
        <v/>
      </c>
    </row>
    <row r="9457" spans="1:15" x14ac:dyDescent="0.2">
      <c r="A9457" s="11">
        <v>990</v>
      </c>
      <c r="B9457" s="11" t="str">
        <f t="shared" si="162"/>
        <v>Fred C. and Mary R. Koch Foundation_J Fisher20162000</v>
      </c>
      <c r="C9457" s="11" t="s">
        <v>4161</v>
      </c>
      <c r="D9457" s="11" t="s">
        <v>1734</v>
      </c>
      <c r="E9457" s="11" t="s">
        <v>1734</v>
      </c>
      <c r="F9457" s="4">
        <v>2000</v>
      </c>
      <c r="G9457" s="3">
        <v>2016</v>
      </c>
      <c r="H9457" s="6" t="s">
        <v>21</v>
      </c>
      <c r="I9457" s="12" t="s">
        <v>4162</v>
      </c>
      <c r="J9457" s="3">
        <v>146</v>
      </c>
      <c r="K9457" s="3" t="str">
        <f>IF(VLOOKUP(D9457,'Resources Final'!A:C,3,FALSE)=0,"",VLOOKUP(D9457,'Resources Final'!A:C,3,FALSE))</f>
        <v>Y</v>
      </c>
      <c r="L9457" s="3" t="str">
        <f>IF(VLOOKUP(D9457,'Resources Final'!A:D,4,FALSE)=0,"",VLOOKUP(D9457,'Resources Final'!A:D,4,FALSE))</f>
        <v/>
      </c>
      <c r="M9457" s="3" t="str">
        <f>IF(VLOOKUP(D9457,'Resources Final'!A:E,5,FALSE)=0,"",VLOOKUP(D9457,'Resources Final'!A:E,5,FALSE))</f>
        <v/>
      </c>
      <c r="N9457" s="7" t="str">
        <f>IF(VLOOKUP(D9457,'Resources Final'!A:F,6,FALSE)=0,"",VLOOKUP(D9457,'Resources Final'!A:F,6,FALSE))</f>
        <v/>
      </c>
      <c r="O9457" s="3" t="str">
        <f>IF(VLOOKUP(D9457,'Resources Final'!A:G,7,FALSE)=0,"",VLOOKUP(D9457,'Resources Final'!A:G,7,FALSE))</f>
        <v/>
      </c>
    </row>
    <row r="9458" spans="1:15" x14ac:dyDescent="0.2">
      <c r="A9458" s="11">
        <v>990</v>
      </c>
      <c r="B9458" s="11" t="str">
        <f t="shared" si="162"/>
        <v>Fred C. and Mary R. Koch Foundation_J Ding20162000</v>
      </c>
      <c r="C9458" s="11" t="s">
        <v>4161</v>
      </c>
      <c r="D9458" s="11" t="s">
        <v>1732</v>
      </c>
      <c r="E9458" s="11" t="s">
        <v>1732</v>
      </c>
      <c r="F9458" s="4">
        <v>2000</v>
      </c>
      <c r="G9458" s="3">
        <v>2016</v>
      </c>
      <c r="H9458" s="6" t="s">
        <v>21</v>
      </c>
      <c r="I9458" s="12" t="s">
        <v>4162</v>
      </c>
      <c r="J9458" s="3">
        <v>147</v>
      </c>
      <c r="K9458" s="3" t="str">
        <f>IF(VLOOKUP(D9458,'Resources Final'!A:C,3,FALSE)=0,"",VLOOKUP(D9458,'Resources Final'!A:C,3,FALSE))</f>
        <v>Y</v>
      </c>
      <c r="L9458" s="3" t="str">
        <f>IF(VLOOKUP(D9458,'Resources Final'!A:D,4,FALSE)=0,"",VLOOKUP(D9458,'Resources Final'!A:D,4,FALSE))</f>
        <v/>
      </c>
      <c r="M9458" s="3" t="str">
        <f>IF(VLOOKUP(D9458,'Resources Final'!A:E,5,FALSE)=0,"",VLOOKUP(D9458,'Resources Final'!A:E,5,FALSE))</f>
        <v/>
      </c>
      <c r="N9458" s="7" t="str">
        <f>IF(VLOOKUP(D9458,'Resources Final'!A:F,6,FALSE)=0,"",VLOOKUP(D9458,'Resources Final'!A:F,6,FALSE))</f>
        <v/>
      </c>
      <c r="O9458" s="3" t="str">
        <f>IF(VLOOKUP(D9458,'Resources Final'!A:G,7,FALSE)=0,"",VLOOKUP(D9458,'Resources Final'!A:G,7,FALSE))</f>
        <v/>
      </c>
    </row>
    <row r="9459" spans="1:15" x14ac:dyDescent="0.2">
      <c r="A9459" s="11">
        <v>990</v>
      </c>
      <c r="B9459" s="11" t="str">
        <f t="shared" si="162"/>
        <v>Fred C. and Mary R. Koch Foundation_J Fritsche20162000</v>
      </c>
      <c r="C9459" s="11" t="s">
        <v>4161</v>
      </c>
      <c r="D9459" s="11" t="s">
        <v>1736</v>
      </c>
      <c r="E9459" s="11" t="s">
        <v>1736</v>
      </c>
      <c r="F9459" s="4">
        <v>2000</v>
      </c>
      <c r="G9459" s="3">
        <v>2016</v>
      </c>
      <c r="H9459" s="6" t="s">
        <v>21</v>
      </c>
      <c r="I9459" s="12" t="s">
        <v>4162</v>
      </c>
      <c r="J9459" s="3">
        <v>148</v>
      </c>
      <c r="K9459" s="3" t="str">
        <f>IF(VLOOKUP(D9459,'Resources Final'!A:C,3,FALSE)=0,"",VLOOKUP(D9459,'Resources Final'!A:C,3,FALSE))</f>
        <v>Y</v>
      </c>
      <c r="L9459" s="3" t="str">
        <f>IF(VLOOKUP(D9459,'Resources Final'!A:D,4,FALSE)=0,"",VLOOKUP(D9459,'Resources Final'!A:D,4,FALSE))</f>
        <v/>
      </c>
      <c r="M9459" s="3" t="str">
        <f>IF(VLOOKUP(D9459,'Resources Final'!A:E,5,FALSE)=0,"",VLOOKUP(D9459,'Resources Final'!A:E,5,FALSE))</f>
        <v/>
      </c>
      <c r="N9459" s="7" t="str">
        <f>IF(VLOOKUP(D9459,'Resources Final'!A:F,6,FALSE)=0,"",VLOOKUP(D9459,'Resources Final'!A:F,6,FALSE))</f>
        <v/>
      </c>
      <c r="O9459" s="3" t="str">
        <f>IF(VLOOKUP(D9459,'Resources Final'!A:G,7,FALSE)=0,"",VLOOKUP(D9459,'Resources Final'!A:G,7,FALSE))</f>
        <v/>
      </c>
    </row>
    <row r="9460" spans="1:15" x14ac:dyDescent="0.2">
      <c r="A9460" s="11">
        <v>990</v>
      </c>
      <c r="B9460" s="11" t="str">
        <f t="shared" si="162"/>
        <v>Fred C. and Mary R. Koch Foundation_J Keever20162000</v>
      </c>
      <c r="C9460" s="11" t="s">
        <v>4161</v>
      </c>
      <c r="D9460" s="11" t="s">
        <v>1743</v>
      </c>
      <c r="E9460" s="11" t="s">
        <v>1743</v>
      </c>
      <c r="F9460" s="4">
        <v>2000</v>
      </c>
      <c r="G9460" s="3">
        <v>2016</v>
      </c>
      <c r="H9460" s="6" t="s">
        <v>21</v>
      </c>
      <c r="I9460" s="12" t="s">
        <v>4162</v>
      </c>
      <c r="J9460" s="3">
        <v>149</v>
      </c>
      <c r="K9460" s="3" t="str">
        <f>IF(VLOOKUP(D9460,'Resources Final'!A:C,3,FALSE)=0,"",VLOOKUP(D9460,'Resources Final'!A:C,3,FALSE))</f>
        <v>Y</v>
      </c>
      <c r="L9460" s="3" t="str">
        <f>IF(VLOOKUP(D9460,'Resources Final'!A:D,4,FALSE)=0,"",VLOOKUP(D9460,'Resources Final'!A:D,4,FALSE))</f>
        <v/>
      </c>
      <c r="M9460" s="3" t="str">
        <f>IF(VLOOKUP(D9460,'Resources Final'!A:E,5,FALSE)=0,"",VLOOKUP(D9460,'Resources Final'!A:E,5,FALSE))</f>
        <v/>
      </c>
      <c r="N9460" s="7" t="str">
        <f>IF(VLOOKUP(D9460,'Resources Final'!A:F,6,FALSE)=0,"",VLOOKUP(D9460,'Resources Final'!A:F,6,FALSE))</f>
        <v/>
      </c>
      <c r="O9460" s="3" t="str">
        <f>IF(VLOOKUP(D9460,'Resources Final'!A:G,7,FALSE)=0,"",VLOOKUP(D9460,'Resources Final'!A:G,7,FALSE))</f>
        <v/>
      </c>
    </row>
    <row r="9461" spans="1:15" x14ac:dyDescent="0.2">
      <c r="A9461" s="11">
        <v>990</v>
      </c>
      <c r="B9461" s="11" t="str">
        <f t="shared" si="162"/>
        <v>Fred C. and Mary R. Koch Foundation_J Resnick20162000</v>
      </c>
      <c r="C9461" s="11" t="s">
        <v>4161</v>
      </c>
      <c r="D9461" s="11" t="s">
        <v>1751</v>
      </c>
      <c r="E9461" s="11" t="s">
        <v>1751</v>
      </c>
      <c r="F9461" s="4">
        <v>2000</v>
      </c>
      <c r="G9461" s="3">
        <v>2016</v>
      </c>
      <c r="H9461" s="6" t="s">
        <v>21</v>
      </c>
      <c r="I9461" s="12" t="s">
        <v>4162</v>
      </c>
      <c r="J9461" s="3">
        <v>150</v>
      </c>
      <c r="K9461" s="3" t="str">
        <f>IF(VLOOKUP(D9461,'Resources Final'!A:C,3,FALSE)=0,"",VLOOKUP(D9461,'Resources Final'!A:C,3,FALSE))</f>
        <v>Y</v>
      </c>
      <c r="L9461" s="3" t="str">
        <f>IF(VLOOKUP(D9461,'Resources Final'!A:D,4,FALSE)=0,"",VLOOKUP(D9461,'Resources Final'!A:D,4,FALSE))</f>
        <v/>
      </c>
      <c r="M9461" s="3" t="str">
        <f>IF(VLOOKUP(D9461,'Resources Final'!A:E,5,FALSE)=0,"",VLOOKUP(D9461,'Resources Final'!A:E,5,FALSE))</f>
        <v/>
      </c>
      <c r="N9461" s="7" t="str">
        <f>IF(VLOOKUP(D9461,'Resources Final'!A:F,6,FALSE)=0,"",VLOOKUP(D9461,'Resources Final'!A:F,6,FALSE))</f>
        <v/>
      </c>
      <c r="O9461" s="3" t="str">
        <f>IF(VLOOKUP(D9461,'Resources Final'!A:G,7,FALSE)=0,"",VLOOKUP(D9461,'Resources Final'!A:G,7,FALSE))</f>
        <v/>
      </c>
    </row>
    <row r="9462" spans="1:15" x14ac:dyDescent="0.2">
      <c r="A9462" s="11">
        <v>990</v>
      </c>
      <c r="B9462" s="11" t="str">
        <f t="shared" si="162"/>
        <v>Fred C. and Mary R. Koch Foundation_J Zhang20162000</v>
      </c>
      <c r="C9462" s="11" t="s">
        <v>4161</v>
      </c>
      <c r="D9462" s="11" t="s">
        <v>1761</v>
      </c>
      <c r="E9462" s="11" t="s">
        <v>1761</v>
      </c>
      <c r="F9462" s="4">
        <v>2000</v>
      </c>
      <c r="G9462" s="3">
        <v>2016</v>
      </c>
      <c r="H9462" s="6" t="s">
        <v>21</v>
      </c>
      <c r="I9462" s="12" t="s">
        <v>4162</v>
      </c>
      <c r="J9462" s="3">
        <v>151</v>
      </c>
      <c r="K9462" s="3" t="str">
        <f>IF(VLOOKUP(D9462,'Resources Final'!A:C,3,FALSE)=0,"",VLOOKUP(D9462,'Resources Final'!A:C,3,FALSE))</f>
        <v>Y</v>
      </c>
      <c r="L9462" s="3" t="str">
        <f>IF(VLOOKUP(D9462,'Resources Final'!A:D,4,FALSE)=0,"",VLOOKUP(D9462,'Resources Final'!A:D,4,FALSE))</f>
        <v/>
      </c>
      <c r="M9462" s="3" t="str">
        <f>IF(VLOOKUP(D9462,'Resources Final'!A:E,5,FALSE)=0,"",VLOOKUP(D9462,'Resources Final'!A:E,5,FALSE))</f>
        <v/>
      </c>
      <c r="N9462" s="7" t="str">
        <f>IF(VLOOKUP(D9462,'Resources Final'!A:F,6,FALSE)=0,"",VLOOKUP(D9462,'Resources Final'!A:F,6,FALSE))</f>
        <v/>
      </c>
      <c r="O9462" s="3" t="str">
        <f>IF(VLOOKUP(D9462,'Resources Final'!A:G,7,FALSE)=0,"",VLOOKUP(D9462,'Resources Final'!A:G,7,FALSE))</f>
        <v/>
      </c>
    </row>
    <row r="9463" spans="1:15" x14ac:dyDescent="0.2">
      <c r="A9463" s="11">
        <v>990</v>
      </c>
      <c r="B9463" s="11" t="str">
        <f t="shared" si="162"/>
        <v>Fred C. and Mary R. Koch Foundation_J Frisbie20162000</v>
      </c>
      <c r="C9463" s="11" t="s">
        <v>4161</v>
      </c>
      <c r="D9463" s="11" t="s">
        <v>1735</v>
      </c>
      <c r="E9463" s="11" t="s">
        <v>1735</v>
      </c>
      <c r="F9463" s="4">
        <v>2000</v>
      </c>
      <c r="G9463" s="3">
        <v>2016</v>
      </c>
      <c r="H9463" s="6" t="s">
        <v>21</v>
      </c>
      <c r="I9463" s="12" t="s">
        <v>4162</v>
      </c>
      <c r="J9463" s="3">
        <v>152</v>
      </c>
      <c r="K9463" s="3" t="str">
        <f>IF(VLOOKUP(D9463,'Resources Final'!A:C,3,FALSE)=0,"",VLOOKUP(D9463,'Resources Final'!A:C,3,FALSE))</f>
        <v>Y</v>
      </c>
      <c r="L9463" s="3" t="str">
        <f>IF(VLOOKUP(D9463,'Resources Final'!A:D,4,FALSE)=0,"",VLOOKUP(D9463,'Resources Final'!A:D,4,FALSE))</f>
        <v/>
      </c>
      <c r="M9463" s="3" t="str">
        <f>IF(VLOOKUP(D9463,'Resources Final'!A:E,5,FALSE)=0,"",VLOOKUP(D9463,'Resources Final'!A:E,5,FALSE))</f>
        <v/>
      </c>
      <c r="N9463" s="7" t="str">
        <f>IF(VLOOKUP(D9463,'Resources Final'!A:F,6,FALSE)=0,"",VLOOKUP(D9463,'Resources Final'!A:F,6,FALSE))</f>
        <v/>
      </c>
      <c r="O9463" s="3" t="str">
        <f>IF(VLOOKUP(D9463,'Resources Final'!A:G,7,FALSE)=0,"",VLOOKUP(D9463,'Resources Final'!A:G,7,FALSE))</f>
        <v/>
      </c>
    </row>
    <row r="9464" spans="1:15" x14ac:dyDescent="0.2">
      <c r="A9464" s="11">
        <v>990</v>
      </c>
      <c r="B9464" s="11" t="str">
        <f t="shared" si="162"/>
        <v>Fred C. and Mary R. Koch Foundation_J Go20162000</v>
      </c>
      <c r="C9464" s="11" t="s">
        <v>4161</v>
      </c>
      <c r="D9464" s="11" t="s">
        <v>1738</v>
      </c>
      <c r="E9464" s="11" t="s">
        <v>1738</v>
      </c>
      <c r="F9464" s="4">
        <v>2000</v>
      </c>
      <c r="G9464" s="3">
        <v>2016</v>
      </c>
      <c r="H9464" s="6" t="s">
        <v>21</v>
      </c>
      <c r="I9464" s="12" t="s">
        <v>4162</v>
      </c>
      <c r="J9464" s="3">
        <v>153</v>
      </c>
      <c r="K9464" s="3" t="str">
        <f>IF(VLOOKUP(D9464,'Resources Final'!A:C,3,FALSE)=0,"",VLOOKUP(D9464,'Resources Final'!A:C,3,FALSE))</f>
        <v>Y</v>
      </c>
      <c r="L9464" s="3" t="str">
        <f>IF(VLOOKUP(D9464,'Resources Final'!A:D,4,FALSE)=0,"",VLOOKUP(D9464,'Resources Final'!A:D,4,FALSE))</f>
        <v/>
      </c>
      <c r="M9464" s="3" t="str">
        <f>IF(VLOOKUP(D9464,'Resources Final'!A:E,5,FALSE)=0,"",VLOOKUP(D9464,'Resources Final'!A:E,5,FALSE))</f>
        <v/>
      </c>
      <c r="N9464" s="7" t="str">
        <f>IF(VLOOKUP(D9464,'Resources Final'!A:F,6,FALSE)=0,"",VLOOKUP(D9464,'Resources Final'!A:F,6,FALSE))</f>
        <v/>
      </c>
      <c r="O9464" s="3" t="str">
        <f>IF(VLOOKUP(D9464,'Resources Final'!A:G,7,FALSE)=0,"",VLOOKUP(D9464,'Resources Final'!A:G,7,FALSE))</f>
        <v/>
      </c>
    </row>
    <row r="9465" spans="1:15" x14ac:dyDescent="0.2">
      <c r="A9465" s="11">
        <v>990</v>
      </c>
      <c r="B9465" s="11" t="str">
        <f t="shared" si="162"/>
        <v>Fred C. and Mary R. Koch Foundation_J Grunewald20162000</v>
      </c>
      <c r="C9465" s="11" t="s">
        <v>4161</v>
      </c>
      <c r="D9465" s="11" t="s">
        <v>1739</v>
      </c>
      <c r="E9465" s="11" t="s">
        <v>1739</v>
      </c>
      <c r="F9465" s="4">
        <v>2000</v>
      </c>
      <c r="G9465" s="3">
        <v>2016</v>
      </c>
      <c r="H9465" s="6" t="s">
        <v>21</v>
      </c>
      <c r="I9465" s="12" t="s">
        <v>4162</v>
      </c>
      <c r="J9465" s="3">
        <v>154</v>
      </c>
      <c r="K9465" s="3" t="str">
        <f>IF(VLOOKUP(D9465,'Resources Final'!A:C,3,FALSE)=0,"",VLOOKUP(D9465,'Resources Final'!A:C,3,FALSE))</f>
        <v>Y</v>
      </c>
      <c r="L9465" s="3" t="str">
        <f>IF(VLOOKUP(D9465,'Resources Final'!A:D,4,FALSE)=0,"",VLOOKUP(D9465,'Resources Final'!A:D,4,FALSE))</f>
        <v/>
      </c>
      <c r="M9465" s="3" t="str">
        <f>IF(VLOOKUP(D9465,'Resources Final'!A:E,5,FALSE)=0,"",VLOOKUP(D9465,'Resources Final'!A:E,5,FALSE))</f>
        <v/>
      </c>
      <c r="N9465" s="7" t="str">
        <f>IF(VLOOKUP(D9465,'Resources Final'!A:F,6,FALSE)=0,"",VLOOKUP(D9465,'Resources Final'!A:F,6,FALSE))</f>
        <v/>
      </c>
      <c r="O9465" s="3" t="str">
        <f>IF(VLOOKUP(D9465,'Resources Final'!A:G,7,FALSE)=0,"",VLOOKUP(D9465,'Resources Final'!A:G,7,FALSE))</f>
        <v/>
      </c>
    </row>
    <row r="9466" spans="1:15" x14ac:dyDescent="0.2">
      <c r="A9466" s="11">
        <v>990</v>
      </c>
      <c r="B9466" s="11" t="str">
        <f t="shared" si="162"/>
        <v>Fred C. and Mary R. Koch Foundation_J Harry20162000</v>
      </c>
      <c r="C9466" s="11" t="s">
        <v>4161</v>
      </c>
      <c r="D9466" s="11" t="s">
        <v>1741</v>
      </c>
      <c r="E9466" s="11" t="s">
        <v>1741</v>
      </c>
      <c r="F9466" s="4">
        <v>2000</v>
      </c>
      <c r="G9466" s="3">
        <v>2016</v>
      </c>
      <c r="H9466" s="6" t="s">
        <v>21</v>
      </c>
      <c r="I9466" s="12" t="s">
        <v>4162</v>
      </c>
      <c r="J9466" s="3">
        <v>155</v>
      </c>
      <c r="K9466" s="3" t="str">
        <f>IF(VLOOKUP(D9466,'Resources Final'!A:C,3,FALSE)=0,"",VLOOKUP(D9466,'Resources Final'!A:C,3,FALSE))</f>
        <v>Y</v>
      </c>
      <c r="L9466" s="3" t="str">
        <f>IF(VLOOKUP(D9466,'Resources Final'!A:D,4,FALSE)=0,"",VLOOKUP(D9466,'Resources Final'!A:D,4,FALSE))</f>
        <v/>
      </c>
      <c r="M9466" s="3" t="str">
        <f>IF(VLOOKUP(D9466,'Resources Final'!A:E,5,FALSE)=0,"",VLOOKUP(D9466,'Resources Final'!A:E,5,FALSE))</f>
        <v/>
      </c>
      <c r="N9466" s="7" t="str">
        <f>IF(VLOOKUP(D9466,'Resources Final'!A:F,6,FALSE)=0,"",VLOOKUP(D9466,'Resources Final'!A:F,6,FALSE))</f>
        <v/>
      </c>
      <c r="O9466" s="3" t="str">
        <f>IF(VLOOKUP(D9466,'Resources Final'!A:G,7,FALSE)=0,"",VLOOKUP(D9466,'Resources Final'!A:G,7,FALSE))</f>
        <v/>
      </c>
    </row>
    <row r="9467" spans="1:15" x14ac:dyDescent="0.2">
      <c r="A9467" s="11">
        <v>990</v>
      </c>
      <c r="B9467" s="11" t="str">
        <f t="shared" si="162"/>
        <v>Fred C. and Mary R. Koch Foundation_J Lund20162000</v>
      </c>
      <c r="C9467" s="11" t="s">
        <v>4161</v>
      </c>
      <c r="D9467" s="11" t="s">
        <v>1744</v>
      </c>
      <c r="E9467" s="11" t="s">
        <v>1744</v>
      </c>
      <c r="F9467" s="4">
        <v>2000</v>
      </c>
      <c r="G9467" s="3">
        <v>2016</v>
      </c>
      <c r="H9467" s="6" t="s">
        <v>21</v>
      </c>
      <c r="I9467" s="12" t="s">
        <v>4162</v>
      </c>
      <c r="J9467" s="3">
        <v>156</v>
      </c>
      <c r="K9467" s="3" t="str">
        <f>IF(VLOOKUP(D9467,'Resources Final'!A:C,3,FALSE)=0,"",VLOOKUP(D9467,'Resources Final'!A:C,3,FALSE))</f>
        <v>Y</v>
      </c>
      <c r="L9467" s="3" t="str">
        <f>IF(VLOOKUP(D9467,'Resources Final'!A:D,4,FALSE)=0,"",VLOOKUP(D9467,'Resources Final'!A:D,4,FALSE))</f>
        <v/>
      </c>
      <c r="M9467" s="3" t="str">
        <f>IF(VLOOKUP(D9467,'Resources Final'!A:E,5,FALSE)=0,"",VLOOKUP(D9467,'Resources Final'!A:E,5,FALSE))</f>
        <v/>
      </c>
      <c r="N9467" s="7" t="str">
        <f>IF(VLOOKUP(D9467,'Resources Final'!A:F,6,FALSE)=0,"",VLOOKUP(D9467,'Resources Final'!A:F,6,FALSE))</f>
        <v/>
      </c>
      <c r="O9467" s="3" t="str">
        <f>IF(VLOOKUP(D9467,'Resources Final'!A:G,7,FALSE)=0,"",VLOOKUP(D9467,'Resources Final'!A:G,7,FALSE))</f>
        <v/>
      </c>
    </row>
    <row r="9468" spans="1:15" x14ac:dyDescent="0.2">
      <c r="A9468" s="11">
        <v>990</v>
      </c>
      <c r="B9468" s="11" t="str">
        <f t="shared" si="162"/>
        <v>Fred C. and Mary R. Koch Foundation_J Taylor20162000</v>
      </c>
      <c r="C9468" s="11" t="s">
        <v>4161</v>
      </c>
      <c r="D9468" s="11" t="s">
        <v>1755</v>
      </c>
      <c r="E9468" s="11" t="s">
        <v>1755</v>
      </c>
      <c r="F9468" s="4">
        <v>2000</v>
      </c>
      <c r="G9468" s="3">
        <v>2016</v>
      </c>
      <c r="H9468" s="6" t="s">
        <v>21</v>
      </c>
      <c r="I9468" s="12" t="s">
        <v>4162</v>
      </c>
      <c r="J9468" s="3">
        <v>157</v>
      </c>
      <c r="K9468" s="3" t="str">
        <f>IF(VLOOKUP(D9468,'Resources Final'!A:C,3,FALSE)=0,"",VLOOKUP(D9468,'Resources Final'!A:C,3,FALSE))</f>
        <v>Y</v>
      </c>
      <c r="L9468" s="3" t="str">
        <f>IF(VLOOKUP(D9468,'Resources Final'!A:D,4,FALSE)=0,"",VLOOKUP(D9468,'Resources Final'!A:D,4,FALSE))</f>
        <v/>
      </c>
      <c r="M9468" s="3" t="str">
        <f>IF(VLOOKUP(D9468,'Resources Final'!A:E,5,FALSE)=0,"",VLOOKUP(D9468,'Resources Final'!A:E,5,FALSE))</f>
        <v/>
      </c>
      <c r="N9468" s="7" t="str">
        <f>IF(VLOOKUP(D9468,'Resources Final'!A:F,6,FALSE)=0,"",VLOOKUP(D9468,'Resources Final'!A:F,6,FALSE))</f>
        <v/>
      </c>
      <c r="O9468" s="3" t="str">
        <f>IF(VLOOKUP(D9468,'Resources Final'!A:G,7,FALSE)=0,"",VLOOKUP(D9468,'Resources Final'!A:G,7,FALSE))</f>
        <v/>
      </c>
    </row>
    <row r="9469" spans="1:15" x14ac:dyDescent="0.2">
      <c r="A9469" s="11">
        <v>990</v>
      </c>
      <c r="B9469" s="11" t="str">
        <f t="shared" si="162"/>
        <v>Fred C. and Mary R. Koch Foundation_J Dutton20162000</v>
      </c>
      <c r="C9469" s="11" t="s">
        <v>4161</v>
      </c>
      <c r="D9469" s="11" t="s">
        <v>1733</v>
      </c>
      <c r="E9469" s="11" t="s">
        <v>1733</v>
      </c>
      <c r="F9469" s="4">
        <v>2000</v>
      </c>
      <c r="G9469" s="3">
        <v>2016</v>
      </c>
      <c r="H9469" s="6" t="s">
        <v>21</v>
      </c>
      <c r="I9469" s="12" t="s">
        <v>4162</v>
      </c>
      <c r="J9469" s="3">
        <v>158</v>
      </c>
      <c r="K9469" s="3" t="str">
        <f>IF(VLOOKUP(D9469,'Resources Final'!A:C,3,FALSE)=0,"",VLOOKUP(D9469,'Resources Final'!A:C,3,FALSE))</f>
        <v>Y</v>
      </c>
      <c r="L9469" s="3" t="str">
        <f>IF(VLOOKUP(D9469,'Resources Final'!A:D,4,FALSE)=0,"",VLOOKUP(D9469,'Resources Final'!A:D,4,FALSE))</f>
        <v/>
      </c>
      <c r="M9469" s="3" t="str">
        <f>IF(VLOOKUP(D9469,'Resources Final'!A:E,5,FALSE)=0,"",VLOOKUP(D9469,'Resources Final'!A:E,5,FALSE))</f>
        <v/>
      </c>
      <c r="N9469" s="7" t="str">
        <f>IF(VLOOKUP(D9469,'Resources Final'!A:F,6,FALSE)=0,"",VLOOKUP(D9469,'Resources Final'!A:F,6,FALSE))</f>
        <v/>
      </c>
      <c r="O9469" s="3" t="str">
        <f>IF(VLOOKUP(D9469,'Resources Final'!A:G,7,FALSE)=0,"",VLOOKUP(D9469,'Resources Final'!A:G,7,FALSE))</f>
        <v/>
      </c>
    </row>
    <row r="9470" spans="1:15" x14ac:dyDescent="0.2">
      <c r="A9470" s="11">
        <v>990</v>
      </c>
      <c r="B9470" s="11" t="str">
        <f t="shared" si="162"/>
        <v>Fred C. and Mary R. Koch Foundation_J Gathright20162000</v>
      </c>
      <c r="C9470" s="11" t="s">
        <v>4161</v>
      </c>
      <c r="D9470" s="11" t="s">
        <v>1737</v>
      </c>
      <c r="E9470" s="11" t="s">
        <v>1737</v>
      </c>
      <c r="F9470" s="4">
        <v>2000</v>
      </c>
      <c r="G9470" s="3">
        <v>2016</v>
      </c>
      <c r="H9470" s="6" t="s">
        <v>21</v>
      </c>
      <c r="I9470" s="12" t="s">
        <v>4162</v>
      </c>
      <c r="J9470" s="3">
        <v>159</v>
      </c>
      <c r="K9470" s="3" t="str">
        <f>IF(VLOOKUP(D9470,'Resources Final'!A:C,3,FALSE)=0,"",VLOOKUP(D9470,'Resources Final'!A:C,3,FALSE))</f>
        <v>Y</v>
      </c>
      <c r="L9470" s="3" t="str">
        <f>IF(VLOOKUP(D9470,'Resources Final'!A:D,4,FALSE)=0,"",VLOOKUP(D9470,'Resources Final'!A:D,4,FALSE))</f>
        <v/>
      </c>
      <c r="M9470" s="3" t="str">
        <f>IF(VLOOKUP(D9470,'Resources Final'!A:E,5,FALSE)=0,"",VLOOKUP(D9470,'Resources Final'!A:E,5,FALSE))</f>
        <v/>
      </c>
      <c r="N9470" s="7" t="str">
        <f>IF(VLOOKUP(D9470,'Resources Final'!A:F,6,FALSE)=0,"",VLOOKUP(D9470,'Resources Final'!A:F,6,FALSE))</f>
        <v/>
      </c>
      <c r="O9470" s="3" t="str">
        <f>IF(VLOOKUP(D9470,'Resources Final'!A:G,7,FALSE)=0,"",VLOOKUP(D9470,'Resources Final'!A:G,7,FALSE))</f>
        <v/>
      </c>
    </row>
    <row r="9471" spans="1:15" x14ac:dyDescent="0.2">
      <c r="A9471" s="11">
        <v>990</v>
      </c>
      <c r="B9471" s="11" t="str">
        <f t="shared" si="162"/>
        <v>Fred C. and Mary R. Koch Foundation_J Yonkin20162000</v>
      </c>
      <c r="C9471" s="11" t="s">
        <v>4161</v>
      </c>
      <c r="D9471" s="11" t="s">
        <v>1760</v>
      </c>
      <c r="E9471" s="11" t="s">
        <v>1760</v>
      </c>
      <c r="F9471" s="4">
        <v>2000</v>
      </c>
      <c r="G9471" s="3">
        <v>2016</v>
      </c>
      <c r="H9471" s="6" t="s">
        <v>21</v>
      </c>
      <c r="I9471" s="12" t="s">
        <v>4162</v>
      </c>
      <c r="J9471" s="3">
        <v>160</v>
      </c>
      <c r="K9471" s="3" t="str">
        <f>IF(VLOOKUP(D9471,'Resources Final'!A:C,3,FALSE)=0,"",VLOOKUP(D9471,'Resources Final'!A:C,3,FALSE))</f>
        <v>Y</v>
      </c>
      <c r="L9471" s="3" t="str">
        <f>IF(VLOOKUP(D9471,'Resources Final'!A:D,4,FALSE)=0,"",VLOOKUP(D9471,'Resources Final'!A:D,4,FALSE))</f>
        <v/>
      </c>
      <c r="M9471" s="3" t="str">
        <f>IF(VLOOKUP(D9471,'Resources Final'!A:E,5,FALSE)=0,"",VLOOKUP(D9471,'Resources Final'!A:E,5,FALSE))</f>
        <v/>
      </c>
      <c r="N9471" s="7" t="str">
        <f>IF(VLOOKUP(D9471,'Resources Final'!A:F,6,FALSE)=0,"",VLOOKUP(D9471,'Resources Final'!A:F,6,FALSE))</f>
        <v/>
      </c>
      <c r="O9471" s="3" t="str">
        <f>IF(VLOOKUP(D9471,'Resources Final'!A:G,7,FALSE)=0,"",VLOOKUP(D9471,'Resources Final'!A:G,7,FALSE))</f>
        <v/>
      </c>
    </row>
    <row r="9472" spans="1:15" x14ac:dyDescent="0.2">
      <c r="A9472" s="11">
        <v>990</v>
      </c>
      <c r="B9472" s="11" t="str">
        <f t="shared" si="162"/>
        <v>Fred C. and Mary R. Koch Foundation_J Camp20162000</v>
      </c>
      <c r="C9472" s="11" t="s">
        <v>4161</v>
      </c>
      <c r="D9472" s="11" t="s">
        <v>1729</v>
      </c>
      <c r="E9472" s="11" t="s">
        <v>1729</v>
      </c>
      <c r="F9472" s="4">
        <v>2000</v>
      </c>
      <c r="G9472" s="3">
        <v>2016</v>
      </c>
      <c r="H9472" s="6" t="s">
        <v>21</v>
      </c>
      <c r="I9472" s="12" t="s">
        <v>4162</v>
      </c>
      <c r="J9472" s="3">
        <v>161</v>
      </c>
      <c r="K9472" s="3" t="str">
        <f>IF(VLOOKUP(D9472,'Resources Final'!A:C,3,FALSE)=0,"",VLOOKUP(D9472,'Resources Final'!A:C,3,FALSE))</f>
        <v>Y</v>
      </c>
      <c r="L9472" s="3" t="str">
        <f>IF(VLOOKUP(D9472,'Resources Final'!A:D,4,FALSE)=0,"",VLOOKUP(D9472,'Resources Final'!A:D,4,FALSE))</f>
        <v/>
      </c>
      <c r="M9472" s="3" t="str">
        <f>IF(VLOOKUP(D9472,'Resources Final'!A:E,5,FALSE)=0,"",VLOOKUP(D9472,'Resources Final'!A:E,5,FALSE))</f>
        <v/>
      </c>
      <c r="N9472" s="7" t="str">
        <f>IF(VLOOKUP(D9472,'Resources Final'!A:F,6,FALSE)=0,"",VLOOKUP(D9472,'Resources Final'!A:F,6,FALSE))</f>
        <v/>
      </c>
      <c r="O9472" s="3" t="str">
        <f>IF(VLOOKUP(D9472,'Resources Final'!A:G,7,FALSE)=0,"",VLOOKUP(D9472,'Resources Final'!A:G,7,FALSE))</f>
        <v/>
      </c>
    </row>
    <row r="9473" spans="1:15" x14ac:dyDescent="0.2">
      <c r="A9473" s="11">
        <v>990</v>
      </c>
      <c r="B9473" s="11" t="str">
        <f t="shared" si="162"/>
        <v>Fred C. and Mary R. Koch Foundation_J Tomtschik20162000</v>
      </c>
      <c r="C9473" s="11" t="s">
        <v>4161</v>
      </c>
      <c r="D9473" s="11" t="s">
        <v>1756</v>
      </c>
      <c r="E9473" s="11" t="s">
        <v>1756</v>
      </c>
      <c r="F9473" s="4">
        <v>2000</v>
      </c>
      <c r="G9473" s="3">
        <v>2016</v>
      </c>
      <c r="H9473" s="6" t="s">
        <v>21</v>
      </c>
      <c r="I9473" s="12" t="s">
        <v>4162</v>
      </c>
      <c r="J9473" s="3">
        <v>162</v>
      </c>
      <c r="K9473" s="3" t="str">
        <f>IF(VLOOKUP(D9473,'Resources Final'!A:C,3,FALSE)=0,"",VLOOKUP(D9473,'Resources Final'!A:C,3,FALSE))</f>
        <v>Y</v>
      </c>
      <c r="L9473" s="3" t="str">
        <f>IF(VLOOKUP(D9473,'Resources Final'!A:D,4,FALSE)=0,"",VLOOKUP(D9473,'Resources Final'!A:D,4,FALSE))</f>
        <v/>
      </c>
      <c r="M9473" s="3" t="str">
        <f>IF(VLOOKUP(D9473,'Resources Final'!A:E,5,FALSE)=0,"",VLOOKUP(D9473,'Resources Final'!A:E,5,FALSE))</f>
        <v/>
      </c>
      <c r="N9473" s="7" t="str">
        <f>IF(VLOOKUP(D9473,'Resources Final'!A:F,6,FALSE)=0,"",VLOOKUP(D9473,'Resources Final'!A:F,6,FALSE))</f>
        <v/>
      </c>
      <c r="O9473" s="3" t="str">
        <f>IF(VLOOKUP(D9473,'Resources Final'!A:G,7,FALSE)=0,"",VLOOKUP(D9473,'Resources Final'!A:G,7,FALSE))</f>
        <v/>
      </c>
    </row>
    <row r="9474" spans="1:15" x14ac:dyDescent="0.2">
      <c r="A9474" s="11">
        <v>990</v>
      </c>
      <c r="B9474" s="11" t="str">
        <f t="shared" ref="B9474:B9537" si="163">C9474&amp;"_"&amp;D9474&amp;G9474&amp;F9474</f>
        <v>Fred C. and Mary R. Koch Foundation_J Blischak20162000</v>
      </c>
      <c r="C9474" s="11" t="s">
        <v>4161</v>
      </c>
      <c r="D9474" s="11" t="s">
        <v>1728</v>
      </c>
      <c r="E9474" s="11" t="s">
        <v>1728</v>
      </c>
      <c r="F9474" s="4">
        <v>2000</v>
      </c>
      <c r="G9474" s="3">
        <v>2016</v>
      </c>
      <c r="H9474" s="6" t="s">
        <v>21</v>
      </c>
      <c r="I9474" s="12" t="s">
        <v>4162</v>
      </c>
      <c r="J9474" s="3">
        <v>163</v>
      </c>
      <c r="K9474" s="3" t="str">
        <f>IF(VLOOKUP(D9474,'Resources Final'!A:C,3,FALSE)=0,"",VLOOKUP(D9474,'Resources Final'!A:C,3,FALSE))</f>
        <v>Y</v>
      </c>
      <c r="L9474" s="3" t="str">
        <f>IF(VLOOKUP(D9474,'Resources Final'!A:D,4,FALSE)=0,"",VLOOKUP(D9474,'Resources Final'!A:D,4,FALSE))</f>
        <v/>
      </c>
      <c r="M9474" s="3" t="str">
        <f>IF(VLOOKUP(D9474,'Resources Final'!A:E,5,FALSE)=0,"",VLOOKUP(D9474,'Resources Final'!A:E,5,FALSE))</f>
        <v/>
      </c>
      <c r="N9474" s="7" t="str">
        <f>IF(VLOOKUP(D9474,'Resources Final'!A:F,6,FALSE)=0,"",VLOOKUP(D9474,'Resources Final'!A:F,6,FALSE))</f>
        <v/>
      </c>
      <c r="O9474" s="3" t="str">
        <f>IF(VLOOKUP(D9474,'Resources Final'!A:G,7,FALSE)=0,"",VLOOKUP(D9474,'Resources Final'!A:G,7,FALSE))</f>
        <v/>
      </c>
    </row>
    <row r="9475" spans="1:15" x14ac:dyDescent="0.2">
      <c r="A9475" s="11">
        <v>990</v>
      </c>
      <c r="B9475" s="11" t="str">
        <f t="shared" si="163"/>
        <v>Fred C. and Mary R. Koch Foundation_J Baker20162000</v>
      </c>
      <c r="C9475" s="11" t="s">
        <v>4161</v>
      </c>
      <c r="D9475" s="11" t="s">
        <v>1726</v>
      </c>
      <c r="E9475" s="11" t="s">
        <v>1726</v>
      </c>
      <c r="F9475" s="4">
        <v>2000</v>
      </c>
      <c r="G9475" s="3">
        <v>2016</v>
      </c>
      <c r="H9475" s="6" t="s">
        <v>21</v>
      </c>
      <c r="I9475" s="12" t="s">
        <v>4162</v>
      </c>
      <c r="J9475" s="3">
        <v>164</v>
      </c>
      <c r="K9475" s="3" t="str">
        <f>IF(VLOOKUP(D9475,'Resources Final'!A:C,3,FALSE)=0,"",VLOOKUP(D9475,'Resources Final'!A:C,3,FALSE))</f>
        <v>Y</v>
      </c>
      <c r="L9475" s="3" t="str">
        <f>IF(VLOOKUP(D9475,'Resources Final'!A:D,4,FALSE)=0,"",VLOOKUP(D9475,'Resources Final'!A:D,4,FALSE))</f>
        <v/>
      </c>
      <c r="M9475" s="3" t="str">
        <f>IF(VLOOKUP(D9475,'Resources Final'!A:E,5,FALSE)=0,"",VLOOKUP(D9475,'Resources Final'!A:E,5,FALSE))</f>
        <v/>
      </c>
      <c r="N9475" s="7" t="str">
        <f>IF(VLOOKUP(D9475,'Resources Final'!A:F,6,FALSE)=0,"",VLOOKUP(D9475,'Resources Final'!A:F,6,FALSE))</f>
        <v/>
      </c>
      <c r="O9475" s="3" t="str">
        <f>IF(VLOOKUP(D9475,'Resources Final'!A:G,7,FALSE)=0,"",VLOOKUP(D9475,'Resources Final'!A:G,7,FALSE))</f>
        <v/>
      </c>
    </row>
    <row r="9476" spans="1:15" x14ac:dyDescent="0.2">
      <c r="A9476" s="11">
        <v>990</v>
      </c>
      <c r="B9476" s="11" t="str">
        <f t="shared" si="163"/>
        <v>Fred C. and Mary R. Koch Foundation_K Stiles20162000</v>
      </c>
      <c r="C9476" s="11" t="s">
        <v>4161</v>
      </c>
      <c r="D9476" s="11" t="s">
        <v>1923</v>
      </c>
      <c r="E9476" s="11" t="s">
        <v>1923</v>
      </c>
      <c r="F9476" s="4">
        <v>2000</v>
      </c>
      <c r="G9476" s="3">
        <v>2016</v>
      </c>
      <c r="H9476" s="6" t="s">
        <v>21</v>
      </c>
      <c r="I9476" s="12" t="s">
        <v>4162</v>
      </c>
      <c r="J9476" s="3">
        <v>165</v>
      </c>
      <c r="K9476" s="3" t="str">
        <f>IF(VLOOKUP(D9476,'Resources Final'!A:C,3,FALSE)=0,"",VLOOKUP(D9476,'Resources Final'!A:C,3,FALSE))</f>
        <v>Y</v>
      </c>
      <c r="L9476" s="3" t="str">
        <f>IF(VLOOKUP(D9476,'Resources Final'!A:D,4,FALSE)=0,"",VLOOKUP(D9476,'Resources Final'!A:D,4,FALSE))</f>
        <v/>
      </c>
      <c r="M9476" s="3" t="str">
        <f>IF(VLOOKUP(D9476,'Resources Final'!A:E,5,FALSE)=0,"",VLOOKUP(D9476,'Resources Final'!A:E,5,FALSE))</f>
        <v/>
      </c>
      <c r="N9476" s="7" t="str">
        <f>IF(VLOOKUP(D9476,'Resources Final'!A:F,6,FALSE)=0,"",VLOOKUP(D9476,'Resources Final'!A:F,6,FALSE))</f>
        <v/>
      </c>
      <c r="O9476" s="3" t="str">
        <f>IF(VLOOKUP(D9476,'Resources Final'!A:G,7,FALSE)=0,"",VLOOKUP(D9476,'Resources Final'!A:G,7,FALSE))</f>
        <v/>
      </c>
    </row>
    <row r="9477" spans="1:15" x14ac:dyDescent="0.2">
      <c r="A9477" s="11">
        <v>990</v>
      </c>
      <c r="B9477" s="11" t="str">
        <f t="shared" si="163"/>
        <v>Fred C. and Mary R. Koch Foundation_K McCarter20162000</v>
      </c>
      <c r="C9477" s="11" t="s">
        <v>4161</v>
      </c>
      <c r="D9477" s="11" t="s">
        <v>1913</v>
      </c>
      <c r="E9477" s="11" t="s">
        <v>1913</v>
      </c>
      <c r="F9477" s="4">
        <v>2000</v>
      </c>
      <c r="G9477" s="3">
        <v>2016</v>
      </c>
      <c r="H9477" s="6" t="s">
        <v>21</v>
      </c>
      <c r="I9477" s="12" t="s">
        <v>4162</v>
      </c>
      <c r="J9477" s="3">
        <v>166</v>
      </c>
      <c r="K9477" s="3" t="str">
        <f>IF(VLOOKUP(D9477,'Resources Final'!A:C,3,FALSE)=0,"",VLOOKUP(D9477,'Resources Final'!A:C,3,FALSE))</f>
        <v>Y</v>
      </c>
      <c r="L9477" s="3" t="str">
        <f>IF(VLOOKUP(D9477,'Resources Final'!A:D,4,FALSE)=0,"",VLOOKUP(D9477,'Resources Final'!A:D,4,FALSE))</f>
        <v/>
      </c>
      <c r="M9477" s="3" t="str">
        <f>IF(VLOOKUP(D9477,'Resources Final'!A:E,5,FALSE)=0,"",VLOOKUP(D9477,'Resources Final'!A:E,5,FALSE))</f>
        <v/>
      </c>
      <c r="N9477" s="7" t="str">
        <f>IF(VLOOKUP(D9477,'Resources Final'!A:F,6,FALSE)=0,"",VLOOKUP(D9477,'Resources Final'!A:F,6,FALSE))</f>
        <v/>
      </c>
      <c r="O9477" s="3" t="str">
        <f>IF(VLOOKUP(D9477,'Resources Final'!A:G,7,FALSE)=0,"",VLOOKUP(D9477,'Resources Final'!A:G,7,FALSE))</f>
        <v/>
      </c>
    </row>
    <row r="9478" spans="1:15" x14ac:dyDescent="0.2">
      <c r="A9478" s="11">
        <v>990</v>
      </c>
      <c r="B9478" s="11" t="str">
        <f t="shared" si="163"/>
        <v>Fred C. and Mary R. Koch Foundation_K Kolosieke20162000</v>
      </c>
      <c r="C9478" s="11" t="s">
        <v>4161</v>
      </c>
      <c r="D9478" s="11" t="s">
        <v>1912</v>
      </c>
      <c r="E9478" s="11" t="s">
        <v>1912</v>
      </c>
      <c r="F9478" s="4">
        <v>2000</v>
      </c>
      <c r="G9478" s="3">
        <v>2016</v>
      </c>
      <c r="H9478" s="6" t="s">
        <v>21</v>
      </c>
      <c r="I9478" s="12" t="s">
        <v>4162</v>
      </c>
      <c r="J9478" s="3">
        <v>167</v>
      </c>
      <c r="K9478" s="3" t="str">
        <f>IF(VLOOKUP(D9478,'Resources Final'!A:C,3,FALSE)=0,"",VLOOKUP(D9478,'Resources Final'!A:C,3,FALSE))</f>
        <v>Y</v>
      </c>
      <c r="L9478" s="3" t="str">
        <f>IF(VLOOKUP(D9478,'Resources Final'!A:D,4,FALSE)=0,"",VLOOKUP(D9478,'Resources Final'!A:D,4,FALSE))</f>
        <v/>
      </c>
      <c r="M9478" s="3" t="str">
        <f>IF(VLOOKUP(D9478,'Resources Final'!A:E,5,FALSE)=0,"",VLOOKUP(D9478,'Resources Final'!A:E,5,FALSE))</f>
        <v/>
      </c>
      <c r="N9478" s="7" t="str">
        <f>IF(VLOOKUP(D9478,'Resources Final'!A:F,6,FALSE)=0,"",VLOOKUP(D9478,'Resources Final'!A:F,6,FALSE))</f>
        <v/>
      </c>
      <c r="O9478" s="3" t="str">
        <f>IF(VLOOKUP(D9478,'Resources Final'!A:G,7,FALSE)=0,"",VLOOKUP(D9478,'Resources Final'!A:G,7,FALSE))</f>
        <v/>
      </c>
    </row>
    <row r="9479" spans="1:15" x14ac:dyDescent="0.2">
      <c r="A9479" s="11">
        <v>990</v>
      </c>
      <c r="B9479" s="11" t="str">
        <f t="shared" si="163"/>
        <v>Fred C. and Mary R. Koch Foundation_K Haeska20162000</v>
      </c>
      <c r="C9479" s="11" t="s">
        <v>4161</v>
      </c>
      <c r="D9479" s="11" t="s">
        <v>1904</v>
      </c>
      <c r="E9479" s="11" t="s">
        <v>1904</v>
      </c>
      <c r="F9479" s="4">
        <v>2000</v>
      </c>
      <c r="G9479" s="3">
        <v>2016</v>
      </c>
      <c r="H9479" s="6" t="s">
        <v>21</v>
      </c>
      <c r="I9479" s="12" t="s">
        <v>4162</v>
      </c>
      <c r="J9479" s="3">
        <v>168</v>
      </c>
      <c r="K9479" s="3" t="str">
        <f>IF(VLOOKUP(D9479,'Resources Final'!A:C,3,FALSE)=0,"",VLOOKUP(D9479,'Resources Final'!A:C,3,FALSE))</f>
        <v>Y</v>
      </c>
      <c r="L9479" s="3" t="str">
        <f>IF(VLOOKUP(D9479,'Resources Final'!A:D,4,FALSE)=0,"",VLOOKUP(D9479,'Resources Final'!A:D,4,FALSE))</f>
        <v/>
      </c>
      <c r="M9479" s="3" t="str">
        <f>IF(VLOOKUP(D9479,'Resources Final'!A:E,5,FALSE)=0,"",VLOOKUP(D9479,'Resources Final'!A:E,5,FALSE))</f>
        <v/>
      </c>
      <c r="N9479" s="7" t="str">
        <f>IF(VLOOKUP(D9479,'Resources Final'!A:F,6,FALSE)=0,"",VLOOKUP(D9479,'Resources Final'!A:F,6,FALSE))</f>
        <v/>
      </c>
      <c r="O9479" s="3" t="str">
        <f>IF(VLOOKUP(D9479,'Resources Final'!A:G,7,FALSE)=0,"",VLOOKUP(D9479,'Resources Final'!A:G,7,FALSE))</f>
        <v/>
      </c>
    </row>
    <row r="9480" spans="1:15" x14ac:dyDescent="0.2">
      <c r="A9480" s="11">
        <v>990</v>
      </c>
      <c r="B9480" s="11" t="str">
        <f t="shared" si="163"/>
        <v>Fred C. and Mary R. Koch Foundation_K McIntosh20162000</v>
      </c>
      <c r="C9480" s="11" t="s">
        <v>4161</v>
      </c>
      <c r="D9480" s="11" t="s">
        <v>1915</v>
      </c>
      <c r="E9480" s="11" t="s">
        <v>1915</v>
      </c>
      <c r="F9480" s="4">
        <v>2000</v>
      </c>
      <c r="G9480" s="3">
        <v>2016</v>
      </c>
      <c r="H9480" s="6" t="s">
        <v>21</v>
      </c>
      <c r="I9480" s="12" t="s">
        <v>4162</v>
      </c>
      <c r="J9480" s="3">
        <v>169</v>
      </c>
      <c r="K9480" s="3" t="str">
        <f>IF(VLOOKUP(D9480,'Resources Final'!A:C,3,FALSE)=0,"",VLOOKUP(D9480,'Resources Final'!A:C,3,FALSE))</f>
        <v>Y</v>
      </c>
      <c r="L9480" s="3" t="str">
        <f>IF(VLOOKUP(D9480,'Resources Final'!A:D,4,FALSE)=0,"",VLOOKUP(D9480,'Resources Final'!A:D,4,FALSE))</f>
        <v/>
      </c>
      <c r="M9480" s="3" t="str">
        <f>IF(VLOOKUP(D9480,'Resources Final'!A:E,5,FALSE)=0,"",VLOOKUP(D9480,'Resources Final'!A:E,5,FALSE))</f>
        <v/>
      </c>
      <c r="N9480" s="7" t="str">
        <f>IF(VLOOKUP(D9480,'Resources Final'!A:F,6,FALSE)=0,"",VLOOKUP(D9480,'Resources Final'!A:F,6,FALSE))</f>
        <v/>
      </c>
      <c r="O9480" s="3" t="str">
        <f>IF(VLOOKUP(D9480,'Resources Final'!A:G,7,FALSE)=0,"",VLOOKUP(D9480,'Resources Final'!A:G,7,FALSE))</f>
        <v/>
      </c>
    </row>
    <row r="9481" spans="1:15" x14ac:dyDescent="0.2">
      <c r="A9481" s="11">
        <v>990</v>
      </c>
      <c r="B9481" s="11" t="str">
        <f t="shared" si="163"/>
        <v>Fred C. and Mary R. Koch Foundation_K Duncan20162000</v>
      </c>
      <c r="C9481" s="11" t="s">
        <v>4161</v>
      </c>
      <c r="D9481" s="11" t="s">
        <v>1898</v>
      </c>
      <c r="E9481" s="11" t="s">
        <v>1898</v>
      </c>
      <c r="F9481" s="4">
        <v>2000</v>
      </c>
      <c r="G9481" s="3">
        <v>2016</v>
      </c>
      <c r="H9481" s="6" t="s">
        <v>21</v>
      </c>
      <c r="I9481" s="12" t="s">
        <v>4162</v>
      </c>
      <c r="J9481" s="3">
        <v>170</v>
      </c>
      <c r="K9481" s="3" t="str">
        <f>IF(VLOOKUP(D9481,'Resources Final'!A:C,3,FALSE)=0,"",VLOOKUP(D9481,'Resources Final'!A:C,3,FALSE))</f>
        <v>Y</v>
      </c>
      <c r="L9481" s="3" t="str">
        <f>IF(VLOOKUP(D9481,'Resources Final'!A:D,4,FALSE)=0,"",VLOOKUP(D9481,'Resources Final'!A:D,4,FALSE))</f>
        <v/>
      </c>
      <c r="M9481" s="3" t="str">
        <f>IF(VLOOKUP(D9481,'Resources Final'!A:E,5,FALSE)=0,"",VLOOKUP(D9481,'Resources Final'!A:E,5,FALSE))</f>
        <v/>
      </c>
      <c r="N9481" s="7" t="str">
        <f>IF(VLOOKUP(D9481,'Resources Final'!A:F,6,FALSE)=0,"",VLOOKUP(D9481,'Resources Final'!A:F,6,FALSE))</f>
        <v/>
      </c>
      <c r="O9481" s="3" t="str">
        <f>IF(VLOOKUP(D9481,'Resources Final'!A:G,7,FALSE)=0,"",VLOOKUP(D9481,'Resources Final'!A:G,7,FALSE))</f>
        <v/>
      </c>
    </row>
    <row r="9482" spans="1:15" x14ac:dyDescent="0.2">
      <c r="A9482" s="11">
        <v>990</v>
      </c>
      <c r="B9482" s="11" t="str">
        <f t="shared" si="163"/>
        <v>Fred C. and Mary R. Koch Foundation_K Smith20162000</v>
      </c>
      <c r="C9482" s="11" t="s">
        <v>4161</v>
      </c>
      <c r="D9482" s="11" t="s">
        <v>1922</v>
      </c>
      <c r="E9482" s="11" t="s">
        <v>1922</v>
      </c>
      <c r="F9482" s="4">
        <v>2000</v>
      </c>
      <c r="G9482" s="3">
        <v>2016</v>
      </c>
      <c r="H9482" s="6" t="s">
        <v>21</v>
      </c>
      <c r="I9482" s="12" t="s">
        <v>4162</v>
      </c>
      <c r="J9482" s="3">
        <v>171</v>
      </c>
      <c r="K9482" s="3" t="str">
        <f>IF(VLOOKUP(D9482,'Resources Final'!A:C,3,FALSE)=0,"",VLOOKUP(D9482,'Resources Final'!A:C,3,FALSE))</f>
        <v>Y</v>
      </c>
      <c r="L9482" s="3" t="str">
        <f>IF(VLOOKUP(D9482,'Resources Final'!A:D,4,FALSE)=0,"",VLOOKUP(D9482,'Resources Final'!A:D,4,FALSE))</f>
        <v/>
      </c>
      <c r="M9482" s="3" t="str">
        <f>IF(VLOOKUP(D9482,'Resources Final'!A:E,5,FALSE)=0,"",VLOOKUP(D9482,'Resources Final'!A:E,5,FALSE))</f>
        <v/>
      </c>
      <c r="N9482" s="7" t="str">
        <f>IF(VLOOKUP(D9482,'Resources Final'!A:F,6,FALSE)=0,"",VLOOKUP(D9482,'Resources Final'!A:F,6,FALSE))</f>
        <v/>
      </c>
      <c r="O9482" s="3" t="str">
        <f>IF(VLOOKUP(D9482,'Resources Final'!A:G,7,FALSE)=0,"",VLOOKUP(D9482,'Resources Final'!A:G,7,FALSE))</f>
        <v/>
      </c>
    </row>
    <row r="9483" spans="1:15" x14ac:dyDescent="0.2">
      <c r="A9483" s="11">
        <v>990</v>
      </c>
      <c r="B9483" s="11" t="str">
        <f t="shared" si="163"/>
        <v>Fred C. and Mary R. Koch Foundation_K Mesh20162000</v>
      </c>
      <c r="C9483" s="11" t="s">
        <v>4161</v>
      </c>
      <c r="D9483" s="11" t="s">
        <v>1916</v>
      </c>
      <c r="E9483" s="11" t="s">
        <v>1916</v>
      </c>
      <c r="F9483" s="4">
        <v>2000</v>
      </c>
      <c r="G9483" s="3">
        <v>2016</v>
      </c>
      <c r="H9483" s="6" t="s">
        <v>21</v>
      </c>
      <c r="I9483" s="12" t="s">
        <v>4162</v>
      </c>
      <c r="J9483" s="3">
        <v>172</v>
      </c>
      <c r="K9483" s="3" t="str">
        <f>IF(VLOOKUP(D9483,'Resources Final'!A:C,3,FALSE)=0,"",VLOOKUP(D9483,'Resources Final'!A:C,3,FALSE))</f>
        <v>Y</v>
      </c>
      <c r="L9483" s="3" t="str">
        <f>IF(VLOOKUP(D9483,'Resources Final'!A:D,4,FALSE)=0,"",VLOOKUP(D9483,'Resources Final'!A:D,4,FALSE))</f>
        <v/>
      </c>
      <c r="M9483" s="3" t="str">
        <f>IF(VLOOKUP(D9483,'Resources Final'!A:E,5,FALSE)=0,"",VLOOKUP(D9483,'Resources Final'!A:E,5,FALSE))</f>
        <v/>
      </c>
      <c r="N9483" s="7" t="str">
        <f>IF(VLOOKUP(D9483,'Resources Final'!A:F,6,FALSE)=0,"",VLOOKUP(D9483,'Resources Final'!A:F,6,FALSE))</f>
        <v/>
      </c>
      <c r="O9483" s="3" t="str">
        <f>IF(VLOOKUP(D9483,'Resources Final'!A:G,7,FALSE)=0,"",VLOOKUP(D9483,'Resources Final'!A:G,7,FALSE))</f>
        <v/>
      </c>
    </row>
    <row r="9484" spans="1:15" x14ac:dyDescent="0.2">
      <c r="A9484" s="11">
        <v>990</v>
      </c>
      <c r="B9484" s="11" t="str">
        <f t="shared" si="163"/>
        <v>Fred C. and Mary R. Koch Foundation_K Boren20162000</v>
      </c>
      <c r="C9484" s="11" t="s">
        <v>4161</v>
      </c>
      <c r="D9484" s="11" t="s">
        <v>1896</v>
      </c>
      <c r="E9484" s="11" t="s">
        <v>1896</v>
      </c>
      <c r="F9484" s="4">
        <v>2000</v>
      </c>
      <c r="G9484" s="3">
        <v>2016</v>
      </c>
      <c r="H9484" s="6" t="s">
        <v>21</v>
      </c>
      <c r="I9484" s="12" t="s">
        <v>4162</v>
      </c>
      <c r="J9484" s="3">
        <v>173</v>
      </c>
      <c r="K9484" s="3" t="str">
        <f>IF(VLOOKUP(D9484,'Resources Final'!A:C,3,FALSE)=0,"",VLOOKUP(D9484,'Resources Final'!A:C,3,FALSE))</f>
        <v>Y</v>
      </c>
      <c r="L9484" s="3" t="str">
        <f>IF(VLOOKUP(D9484,'Resources Final'!A:D,4,FALSE)=0,"",VLOOKUP(D9484,'Resources Final'!A:D,4,FALSE))</f>
        <v/>
      </c>
      <c r="M9484" s="3" t="str">
        <f>IF(VLOOKUP(D9484,'Resources Final'!A:E,5,FALSE)=0,"",VLOOKUP(D9484,'Resources Final'!A:E,5,FALSE))</f>
        <v/>
      </c>
      <c r="N9484" s="7" t="str">
        <f>IF(VLOOKUP(D9484,'Resources Final'!A:F,6,FALSE)=0,"",VLOOKUP(D9484,'Resources Final'!A:F,6,FALSE))</f>
        <v/>
      </c>
      <c r="O9484" s="3" t="str">
        <f>IF(VLOOKUP(D9484,'Resources Final'!A:G,7,FALSE)=0,"",VLOOKUP(D9484,'Resources Final'!A:G,7,FALSE))</f>
        <v/>
      </c>
    </row>
    <row r="9485" spans="1:15" x14ac:dyDescent="0.2">
      <c r="A9485" s="11">
        <v>990</v>
      </c>
      <c r="B9485" s="11" t="str">
        <f t="shared" si="163"/>
        <v>Fred C. and Mary R. Koch Foundation_K Woolsey20162000</v>
      </c>
      <c r="C9485" s="11" t="s">
        <v>4161</v>
      </c>
      <c r="D9485" s="11" t="s">
        <v>1926</v>
      </c>
      <c r="E9485" s="11" t="s">
        <v>1926</v>
      </c>
      <c r="F9485" s="4">
        <v>2000</v>
      </c>
      <c r="G9485" s="3">
        <v>2016</v>
      </c>
      <c r="H9485" s="6" t="s">
        <v>21</v>
      </c>
      <c r="I9485" s="12" t="s">
        <v>4162</v>
      </c>
      <c r="J9485" s="3">
        <v>174</v>
      </c>
      <c r="K9485" s="3" t="str">
        <f>IF(VLOOKUP(D9485,'Resources Final'!A:C,3,FALSE)=0,"",VLOOKUP(D9485,'Resources Final'!A:C,3,FALSE))</f>
        <v>Y</v>
      </c>
      <c r="L9485" s="3" t="str">
        <f>IF(VLOOKUP(D9485,'Resources Final'!A:D,4,FALSE)=0,"",VLOOKUP(D9485,'Resources Final'!A:D,4,FALSE))</f>
        <v/>
      </c>
      <c r="M9485" s="3" t="str">
        <f>IF(VLOOKUP(D9485,'Resources Final'!A:E,5,FALSE)=0,"",VLOOKUP(D9485,'Resources Final'!A:E,5,FALSE))</f>
        <v/>
      </c>
      <c r="N9485" s="7" t="str">
        <f>IF(VLOOKUP(D9485,'Resources Final'!A:F,6,FALSE)=0,"",VLOOKUP(D9485,'Resources Final'!A:F,6,FALSE))</f>
        <v/>
      </c>
      <c r="O9485" s="3" t="str">
        <f>IF(VLOOKUP(D9485,'Resources Final'!A:G,7,FALSE)=0,"",VLOOKUP(D9485,'Resources Final'!A:G,7,FALSE))</f>
        <v/>
      </c>
    </row>
    <row r="9486" spans="1:15" x14ac:dyDescent="0.2">
      <c r="A9486" s="11">
        <v>990</v>
      </c>
      <c r="B9486" s="11" t="str">
        <f t="shared" si="163"/>
        <v>Fred C. and Mary R. Koch Foundation_K Seurer20162000</v>
      </c>
      <c r="C9486" s="11" t="s">
        <v>4161</v>
      </c>
      <c r="D9486" s="11" t="s">
        <v>1921</v>
      </c>
      <c r="E9486" s="11" t="s">
        <v>1921</v>
      </c>
      <c r="F9486" s="4">
        <v>2000</v>
      </c>
      <c r="G9486" s="3">
        <v>2016</v>
      </c>
      <c r="H9486" s="6" t="s">
        <v>21</v>
      </c>
      <c r="I9486" s="12" t="s">
        <v>4162</v>
      </c>
      <c r="J9486" s="3">
        <v>175</v>
      </c>
      <c r="K9486" s="3" t="str">
        <f>IF(VLOOKUP(D9486,'Resources Final'!A:C,3,FALSE)=0,"",VLOOKUP(D9486,'Resources Final'!A:C,3,FALSE))</f>
        <v>Y</v>
      </c>
      <c r="L9486" s="3" t="str">
        <f>IF(VLOOKUP(D9486,'Resources Final'!A:D,4,FALSE)=0,"",VLOOKUP(D9486,'Resources Final'!A:D,4,FALSE))</f>
        <v/>
      </c>
      <c r="M9486" s="3" t="str">
        <f>IF(VLOOKUP(D9486,'Resources Final'!A:E,5,FALSE)=0,"",VLOOKUP(D9486,'Resources Final'!A:E,5,FALSE))</f>
        <v/>
      </c>
      <c r="N9486" s="7" t="str">
        <f>IF(VLOOKUP(D9486,'Resources Final'!A:F,6,FALSE)=0,"",VLOOKUP(D9486,'Resources Final'!A:F,6,FALSE))</f>
        <v/>
      </c>
      <c r="O9486" s="3" t="str">
        <f>IF(VLOOKUP(D9486,'Resources Final'!A:G,7,FALSE)=0,"",VLOOKUP(D9486,'Resources Final'!A:G,7,FALSE))</f>
        <v/>
      </c>
    </row>
    <row r="9487" spans="1:15" x14ac:dyDescent="0.2">
      <c r="A9487" s="11">
        <v>990</v>
      </c>
      <c r="B9487" s="11" t="str">
        <f t="shared" si="163"/>
        <v>Fred C. and Mary R. Koch Foundation_K George20162000</v>
      </c>
      <c r="C9487" s="11" t="s">
        <v>4161</v>
      </c>
      <c r="D9487" s="11" t="s">
        <v>1901</v>
      </c>
      <c r="E9487" s="11" t="s">
        <v>1901</v>
      </c>
      <c r="F9487" s="4">
        <v>2000</v>
      </c>
      <c r="G9487" s="3">
        <v>2016</v>
      </c>
      <c r="H9487" s="6" t="s">
        <v>21</v>
      </c>
      <c r="I9487" s="12" t="s">
        <v>4162</v>
      </c>
      <c r="J9487" s="3">
        <v>176</v>
      </c>
      <c r="K9487" s="3" t="str">
        <f>IF(VLOOKUP(D9487,'Resources Final'!A:C,3,FALSE)=0,"",VLOOKUP(D9487,'Resources Final'!A:C,3,FALSE))</f>
        <v>Y</v>
      </c>
      <c r="L9487" s="3" t="str">
        <f>IF(VLOOKUP(D9487,'Resources Final'!A:D,4,FALSE)=0,"",VLOOKUP(D9487,'Resources Final'!A:D,4,FALSE))</f>
        <v/>
      </c>
      <c r="M9487" s="3" t="str">
        <f>IF(VLOOKUP(D9487,'Resources Final'!A:E,5,FALSE)=0,"",VLOOKUP(D9487,'Resources Final'!A:E,5,FALSE))</f>
        <v/>
      </c>
      <c r="N9487" s="7" t="str">
        <f>IF(VLOOKUP(D9487,'Resources Final'!A:F,6,FALSE)=0,"",VLOOKUP(D9487,'Resources Final'!A:F,6,FALSE))</f>
        <v/>
      </c>
      <c r="O9487" s="3" t="str">
        <f>IF(VLOOKUP(D9487,'Resources Final'!A:G,7,FALSE)=0,"",VLOOKUP(D9487,'Resources Final'!A:G,7,FALSE))</f>
        <v/>
      </c>
    </row>
    <row r="9488" spans="1:15" x14ac:dyDescent="0.2">
      <c r="A9488" s="11">
        <v>990</v>
      </c>
      <c r="B9488" s="11" t="str">
        <f t="shared" si="163"/>
        <v>Fred C. and Mary R. Koch Foundation_K Buxton20162000</v>
      </c>
      <c r="C9488" s="11" t="s">
        <v>4161</v>
      </c>
      <c r="D9488" s="11" t="s">
        <v>1897</v>
      </c>
      <c r="E9488" s="11" t="s">
        <v>1897</v>
      </c>
      <c r="F9488" s="4">
        <v>2000</v>
      </c>
      <c r="G9488" s="3">
        <v>2016</v>
      </c>
      <c r="H9488" s="6" t="s">
        <v>21</v>
      </c>
      <c r="I9488" s="12" t="s">
        <v>4162</v>
      </c>
      <c r="J9488" s="3">
        <v>177</v>
      </c>
      <c r="K9488" s="3" t="str">
        <f>IF(VLOOKUP(D9488,'Resources Final'!A:C,3,FALSE)=0,"",VLOOKUP(D9488,'Resources Final'!A:C,3,FALSE))</f>
        <v>Y</v>
      </c>
      <c r="L9488" s="3" t="str">
        <f>IF(VLOOKUP(D9488,'Resources Final'!A:D,4,FALSE)=0,"",VLOOKUP(D9488,'Resources Final'!A:D,4,FALSE))</f>
        <v/>
      </c>
      <c r="M9488" s="3" t="str">
        <f>IF(VLOOKUP(D9488,'Resources Final'!A:E,5,FALSE)=0,"",VLOOKUP(D9488,'Resources Final'!A:E,5,FALSE))</f>
        <v/>
      </c>
      <c r="N9488" s="7" t="str">
        <f>IF(VLOOKUP(D9488,'Resources Final'!A:F,6,FALSE)=0,"",VLOOKUP(D9488,'Resources Final'!A:F,6,FALSE))</f>
        <v/>
      </c>
      <c r="O9488" s="3" t="str">
        <f>IF(VLOOKUP(D9488,'Resources Final'!A:G,7,FALSE)=0,"",VLOOKUP(D9488,'Resources Final'!A:G,7,FALSE))</f>
        <v/>
      </c>
    </row>
    <row r="9489" spans="1:15" x14ac:dyDescent="0.2">
      <c r="A9489" s="11">
        <v>990</v>
      </c>
      <c r="B9489" s="11" t="str">
        <f t="shared" si="163"/>
        <v>Fred C. and Mary R. Koch Foundation_K Kolbeck20162000</v>
      </c>
      <c r="C9489" s="11" t="s">
        <v>4161</v>
      </c>
      <c r="D9489" s="11" t="s">
        <v>1910</v>
      </c>
      <c r="E9489" s="11" t="s">
        <v>1910</v>
      </c>
      <c r="F9489" s="4">
        <v>2000</v>
      </c>
      <c r="G9489" s="3">
        <v>2016</v>
      </c>
      <c r="H9489" s="6" t="s">
        <v>21</v>
      </c>
      <c r="I9489" s="12" t="s">
        <v>4162</v>
      </c>
      <c r="J9489" s="3">
        <v>178</v>
      </c>
      <c r="K9489" s="3" t="str">
        <f>IF(VLOOKUP(D9489,'Resources Final'!A:C,3,FALSE)=0,"",VLOOKUP(D9489,'Resources Final'!A:C,3,FALSE))</f>
        <v>Y</v>
      </c>
      <c r="L9489" s="3" t="str">
        <f>IF(VLOOKUP(D9489,'Resources Final'!A:D,4,FALSE)=0,"",VLOOKUP(D9489,'Resources Final'!A:D,4,FALSE))</f>
        <v/>
      </c>
      <c r="M9489" s="3" t="str">
        <f>IF(VLOOKUP(D9489,'Resources Final'!A:E,5,FALSE)=0,"",VLOOKUP(D9489,'Resources Final'!A:E,5,FALSE))</f>
        <v/>
      </c>
      <c r="N9489" s="7" t="str">
        <f>IF(VLOOKUP(D9489,'Resources Final'!A:F,6,FALSE)=0,"",VLOOKUP(D9489,'Resources Final'!A:F,6,FALSE))</f>
        <v/>
      </c>
      <c r="O9489" s="3" t="str">
        <f>IF(VLOOKUP(D9489,'Resources Final'!A:G,7,FALSE)=0,"",VLOOKUP(D9489,'Resources Final'!A:G,7,FALSE))</f>
        <v/>
      </c>
    </row>
    <row r="9490" spans="1:15" x14ac:dyDescent="0.2">
      <c r="A9490" s="11">
        <v>990</v>
      </c>
      <c r="B9490" s="11" t="str">
        <f t="shared" si="163"/>
        <v>Fred C. and Mary R. Koch Foundation_K Dwyer20162000</v>
      </c>
      <c r="C9490" s="11" t="s">
        <v>4161</v>
      </c>
      <c r="D9490" s="11" t="s">
        <v>1899</v>
      </c>
      <c r="E9490" s="11" t="s">
        <v>1899</v>
      </c>
      <c r="F9490" s="4">
        <v>2000</v>
      </c>
      <c r="G9490" s="3">
        <v>2016</v>
      </c>
      <c r="H9490" s="6" t="s">
        <v>21</v>
      </c>
      <c r="I9490" s="12" t="s">
        <v>4162</v>
      </c>
      <c r="J9490" s="3">
        <v>179</v>
      </c>
      <c r="K9490" s="3" t="str">
        <f>IF(VLOOKUP(D9490,'Resources Final'!A:C,3,FALSE)=0,"",VLOOKUP(D9490,'Resources Final'!A:C,3,FALSE))</f>
        <v>Y</v>
      </c>
      <c r="L9490" s="3" t="str">
        <f>IF(VLOOKUP(D9490,'Resources Final'!A:D,4,FALSE)=0,"",VLOOKUP(D9490,'Resources Final'!A:D,4,FALSE))</f>
        <v/>
      </c>
      <c r="M9490" s="3" t="str">
        <f>IF(VLOOKUP(D9490,'Resources Final'!A:E,5,FALSE)=0,"",VLOOKUP(D9490,'Resources Final'!A:E,5,FALSE))</f>
        <v/>
      </c>
      <c r="N9490" s="7" t="str">
        <f>IF(VLOOKUP(D9490,'Resources Final'!A:F,6,FALSE)=0,"",VLOOKUP(D9490,'Resources Final'!A:F,6,FALSE))</f>
        <v/>
      </c>
      <c r="O9490" s="3" t="str">
        <f>IF(VLOOKUP(D9490,'Resources Final'!A:G,7,FALSE)=0,"",VLOOKUP(D9490,'Resources Final'!A:G,7,FALSE))</f>
        <v/>
      </c>
    </row>
    <row r="9491" spans="1:15" x14ac:dyDescent="0.2">
      <c r="A9491" s="11">
        <v>990</v>
      </c>
      <c r="B9491" s="11" t="str">
        <f t="shared" si="163"/>
        <v>Fred C. and Mary R. Koch Foundation_K Monaco20162000</v>
      </c>
      <c r="C9491" s="11" t="s">
        <v>4161</v>
      </c>
      <c r="D9491" s="11" t="s">
        <v>1917</v>
      </c>
      <c r="E9491" s="11" t="s">
        <v>1917</v>
      </c>
      <c r="F9491" s="4">
        <v>2000</v>
      </c>
      <c r="G9491" s="3">
        <v>2016</v>
      </c>
      <c r="H9491" s="6" t="s">
        <v>21</v>
      </c>
      <c r="I9491" s="12" t="s">
        <v>4162</v>
      </c>
      <c r="J9491" s="3">
        <v>180</v>
      </c>
      <c r="K9491" s="3" t="str">
        <f>IF(VLOOKUP(D9491,'Resources Final'!A:C,3,FALSE)=0,"",VLOOKUP(D9491,'Resources Final'!A:C,3,FALSE))</f>
        <v>Y</v>
      </c>
      <c r="L9491" s="3" t="str">
        <f>IF(VLOOKUP(D9491,'Resources Final'!A:D,4,FALSE)=0,"",VLOOKUP(D9491,'Resources Final'!A:D,4,FALSE))</f>
        <v/>
      </c>
      <c r="M9491" s="3" t="str">
        <f>IF(VLOOKUP(D9491,'Resources Final'!A:E,5,FALSE)=0,"",VLOOKUP(D9491,'Resources Final'!A:E,5,FALSE))</f>
        <v/>
      </c>
      <c r="N9491" s="7" t="str">
        <f>IF(VLOOKUP(D9491,'Resources Final'!A:F,6,FALSE)=0,"",VLOOKUP(D9491,'Resources Final'!A:F,6,FALSE))</f>
        <v/>
      </c>
      <c r="O9491" s="3" t="str">
        <f>IF(VLOOKUP(D9491,'Resources Final'!A:G,7,FALSE)=0,"",VLOOKUP(D9491,'Resources Final'!A:G,7,FALSE))</f>
        <v/>
      </c>
    </row>
    <row r="9492" spans="1:15" x14ac:dyDescent="0.2">
      <c r="A9492" s="11">
        <v>990</v>
      </c>
      <c r="B9492" s="11" t="str">
        <f t="shared" si="163"/>
        <v>Fred C. and Mary R. Koch Foundation_K Watkins20162000</v>
      </c>
      <c r="C9492" s="11" t="s">
        <v>4161</v>
      </c>
      <c r="D9492" s="11" t="s">
        <v>1924</v>
      </c>
      <c r="E9492" s="11" t="s">
        <v>1924</v>
      </c>
      <c r="F9492" s="4">
        <v>2000</v>
      </c>
      <c r="G9492" s="3">
        <v>2016</v>
      </c>
      <c r="H9492" s="6" t="s">
        <v>21</v>
      </c>
      <c r="I9492" s="12" t="s">
        <v>4162</v>
      </c>
      <c r="J9492" s="3">
        <v>181</v>
      </c>
      <c r="K9492" s="3" t="str">
        <f>IF(VLOOKUP(D9492,'Resources Final'!A:C,3,FALSE)=0,"",VLOOKUP(D9492,'Resources Final'!A:C,3,FALSE))</f>
        <v>Y</v>
      </c>
      <c r="L9492" s="3" t="str">
        <f>IF(VLOOKUP(D9492,'Resources Final'!A:D,4,FALSE)=0,"",VLOOKUP(D9492,'Resources Final'!A:D,4,FALSE))</f>
        <v/>
      </c>
      <c r="M9492" s="3" t="str">
        <f>IF(VLOOKUP(D9492,'Resources Final'!A:E,5,FALSE)=0,"",VLOOKUP(D9492,'Resources Final'!A:E,5,FALSE))</f>
        <v/>
      </c>
      <c r="N9492" s="7" t="str">
        <f>IF(VLOOKUP(D9492,'Resources Final'!A:F,6,FALSE)=0,"",VLOOKUP(D9492,'Resources Final'!A:F,6,FALSE))</f>
        <v/>
      </c>
      <c r="O9492" s="3" t="str">
        <f>IF(VLOOKUP(D9492,'Resources Final'!A:G,7,FALSE)=0,"",VLOOKUP(D9492,'Resources Final'!A:G,7,FALSE))</f>
        <v/>
      </c>
    </row>
    <row r="9493" spans="1:15" x14ac:dyDescent="0.2">
      <c r="A9493" s="11">
        <v>990</v>
      </c>
      <c r="B9493" s="11" t="str">
        <f t="shared" si="163"/>
        <v>Fred C. and Mary R. Koch Foundation_K Allen20162000</v>
      </c>
      <c r="C9493" s="11" t="s">
        <v>4161</v>
      </c>
      <c r="D9493" s="11" t="s">
        <v>1894</v>
      </c>
      <c r="E9493" s="11" t="s">
        <v>1894</v>
      </c>
      <c r="F9493" s="4">
        <v>2000</v>
      </c>
      <c r="G9493" s="3">
        <v>2016</v>
      </c>
      <c r="H9493" s="6" t="s">
        <v>21</v>
      </c>
      <c r="I9493" s="12" t="s">
        <v>4162</v>
      </c>
      <c r="J9493" s="3">
        <v>182</v>
      </c>
      <c r="K9493" s="3" t="str">
        <f>IF(VLOOKUP(D9493,'Resources Final'!A:C,3,FALSE)=0,"",VLOOKUP(D9493,'Resources Final'!A:C,3,FALSE))</f>
        <v>Y</v>
      </c>
      <c r="L9493" s="3" t="str">
        <f>IF(VLOOKUP(D9493,'Resources Final'!A:D,4,FALSE)=0,"",VLOOKUP(D9493,'Resources Final'!A:D,4,FALSE))</f>
        <v/>
      </c>
      <c r="M9493" s="3" t="str">
        <f>IF(VLOOKUP(D9493,'Resources Final'!A:E,5,FALSE)=0,"",VLOOKUP(D9493,'Resources Final'!A:E,5,FALSE))</f>
        <v/>
      </c>
      <c r="N9493" s="7" t="str">
        <f>IF(VLOOKUP(D9493,'Resources Final'!A:F,6,FALSE)=0,"",VLOOKUP(D9493,'Resources Final'!A:F,6,FALSE))</f>
        <v/>
      </c>
      <c r="O9493" s="3" t="str">
        <f>IF(VLOOKUP(D9493,'Resources Final'!A:G,7,FALSE)=0,"",VLOOKUP(D9493,'Resources Final'!A:G,7,FALSE))</f>
        <v/>
      </c>
    </row>
    <row r="9494" spans="1:15" x14ac:dyDescent="0.2">
      <c r="A9494" s="11">
        <v>990</v>
      </c>
      <c r="B9494" s="11" t="str">
        <f t="shared" si="163"/>
        <v>Fred C. and Mary R. Koch Foundation_K Johnson20162000</v>
      </c>
      <c r="C9494" s="11" t="s">
        <v>4161</v>
      </c>
      <c r="D9494" s="11" t="s">
        <v>1906</v>
      </c>
      <c r="E9494" s="11" t="s">
        <v>1906</v>
      </c>
      <c r="F9494" s="4">
        <v>2000</v>
      </c>
      <c r="G9494" s="3">
        <v>2016</v>
      </c>
      <c r="H9494" s="6" t="s">
        <v>21</v>
      </c>
      <c r="I9494" s="12" t="s">
        <v>4162</v>
      </c>
      <c r="J9494" s="3">
        <v>183</v>
      </c>
      <c r="K9494" s="3" t="str">
        <f>IF(VLOOKUP(D9494,'Resources Final'!A:C,3,FALSE)=0,"",VLOOKUP(D9494,'Resources Final'!A:C,3,FALSE))</f>
        <v>Y</v>
      </c>
      <c r="L9494" s="3" t="str">
        <f>IF(VLOOKUP(D9494,'Resources Final'!A:D,4,FALSE)=0,"",VLOOKUP(D9494,'Resources Final'!A:D,4,FALSE))</f>
        <v/>
      </c>
      <c r="M9494" s="3" t="str">
        <f>IF(VLOOKUP(D9494,'Resources Final'!A:E,5,FALSE)=0,"",VLOOKUP(D9494,'Resources Final'!A:E,5,FALSE))</f>
        <v/>
      </c>
      <c r="N9494" s="7" t="str">
        <f>IF(VLOOKUP(D9494,'Resources Final'!A:F,6,FALSE)=0,"",VLOOKUP(D9494,'Resources Final'!A:F,6,FALSE))</f>
        <v/>
      </c>
      <c r="O9494" s="3" t="str">
        <f>IF(VLOOKUP(D9494,'Resources Final'!A:G,7,FALSE)=0,"",VLOOKUP(D9494,'Resources Final'!A:G,7,FALSE))</f>
        <v/>
      </c>
    </row>
    <row r="9495" spans="1:15" x14ac:dyDescent="0.2">
      <c r="A9495" s="11">
        <v>990</v>
      </c>
      <c r="B9495" s="11" t="str">
        <f t="shared" si="163"/>
        <v>Fred C. and Mary R. Koch Foundation_K Graves20162000</v>
      </c>
      <c r="C9495" s="11" t="s">
        <v>4161</v>
      </c>
      <c r="D9495" s="11" t="s">
        <v>1903</v>
      </c>
      <c r="E9495" s="11" t="s">
        <v>1903</v>
      </c>
      <c r="F9495" s="4">
        <v>2000</v>
      </c>
      <c r="G9495" s="3">
        <v>2016</v>
      </c>
      <c r="H9495" s="6" t="s">
        <v>21</v>
      </c>
      <c r="I9495" s="12" t="s">
        <v>4162</v>
      </c>
      <c r="J9495" s="3">
        <v>184</v>
      </c>
      <c r="K9495" s="3" t="str">
        <f>IF(VLOOKUP(D9495,'Resources Final'!A:C,3,FALSE)=0,"",VLOOKUP(D9495,'Resources Final'!A:C,3,FALSE))</f>
        <v>Y</v>
      </c>
      <c r="L9495" s="3" t="str">
        <f>IF(VLOOKUP(D9495,'Resources Final'!A:D,4,FALSE)=0,"",VLOOKUP(D9495,'Resources Final'!A:D,4,FALSE))</f>
        <v/>
      </c>
      <c r="M9495" s="3" t="str">
        <f>IF(VLOOKUP(D9495,'Resources Final'!A:E,5,FALSE)=0,"",VLOOKUP(D9495,'Resources Final'!A:E,5,FALSE))</f>
        <v/>
      </c>
      <c r="N9495" s="7" t="str">
        <f>IF(VLOOKUP(D9495,'Resources Final'!A:F,6,FALSE)=0,"",VLOOKUP(D9495,'Resources Final'!A:F,6,FALSE))</f>
        <v/>
      </c>
      <c r="O9495" s="3" t="str">
        <f>IF(VLOOKUP(D9495,'Resources Final'!A:G,7,FALSE)=0,"",VLOOKUP(D9495,'Resources Final'!A:G,7,FALSE))</f>
        <v/>
      </c>
    </row>
    <row r="9496" spans="1:15" x14ac:dyDescent="0.2">
      <c r="A9496" s="11">
        <v>990</v>
      </c>
      <c r="B9496" s="11" t="str">
        <f t="shared" si="163"/>
        <v>Fred C. and Mary R. Koch Foundation_K Wilson20162000</v>
      </c>
      <c r="C9496" s="11" t="s">
        <v>4161</v>
      </c>
      <c r="D9496" s="11" t="s">
        <v>1925</v>
      </c>
      <c r="E9496" s="11" t="s">
        <v>1925</v>
      </c>
      <c r="F9496" s="4">
        <v>2000</v>
      </c>
      <c r="G9496" s="3">
        <v>2016</v>
      </c>
      <c r="H9496" s="6" t="s">
        <v>21</v>
      </c>
      <c r="I9496" s="12" t="s">
        <v>4162</v>
      </c>
      <c r="J9496" s="3">
        <v>185</v>
      </c>
      <c r="K9496" s="3" t="str">
        <f>IF(VLOOKUP(D9496,'Resources Final'!A:C,3,FALSE)=0,"",VLOOKUP(D9496,'Resources Final'!A:C,3,FALSE))</f>
        <v>Y</v>
      </c>
      <c r="L9496" s="3" t="str">
        <f>IF(VLOOKUP(D9496,'Resources Final'!A:D,4,FALSE)=0,"",VLOOKUP(D9496,'Resources Final'!A:D,4,FALSE))</f>
        <v/>
      </c>
      <c r="M9496" s="3" t="str">
        <f>IF(VLOOKUP(D9496,'Resources Final'!A:E,5,FALSE)=0,"",VLOOKUP(D9496,'Resources Final'!A:E,5,FALSE))</f>
        <v/>
      </c>
      <c r="N9496" s="7" t="str">
        <f>IF(VLOOKUP(D9496,'Resources Final'!A:F,6,FALSE)=0,"",VLOOKUP(D9496,'Resources Final'!A:F,6,FALSE))</f>
        <v/>
      </c>
      <c r="O9496" s="3" t="str">
        <f>IF(VLOOKUP(D9496,'Resources Final'!A:G,7,FALSE)=0,"",VLOOKUP(D9496,'Resources Final'!A:G,7,FALSE))</f>
        <v/>
      </c>
    </row>
    <row r="9497" spans="1:15" x14ac:dyDescent="0.2">
      <c r="A9497" s="11">
        <v>990</v>
      </c>
      <c r="B9497" s="11" t="str">
        <f t="shared" si="163"/>
        <v>Fred C. and Mary R. Koch Foundation_K Resnick20162000</v>
      </c>
      <c r="C9497" s="11" t="s">
        <v>4161</v>
      </c>
      <c r="D9497" s="11" t="s">
        <v>1919</v>
      </c>
      <c r="E9497" s="11" t="s">
        <v>1919</v>
      </c>
      <c r="F9497" s="4">
        <v>2000</v>
      </c>
      <c r="G9497" s="3">
        <v>2016</v>
      </c>
      <c r="H9497" s="6" t="s">
        <v>21</v>
      </c>
      <c r="I9497" s="12" t="s">
        <v>4162</v>
      </c>
      <c r="J9497" s="3">
        <v>186</v>
      </c>
      <c r="K9497" s="3" t="str">
        <f>IF(VLOOKUP(D9497,'Resources Final'!A:C,3,FALSE)=0,"",VLOOKUP(D9497,'Resources Final'!A:C,3,FALSE))</f>
        <v>Y</v>
      </c>
      <c r="L9497" s="3" t="str">
        <f>IF(VLOOKUP(D9497,'Resources Final'!A:D,4,FALSE)=0,"",VLOOKUP(D9497,'Resources Final'!A:D,4,FALSE))</f>
        <v/>
      </c>
      <c r="M9497" s="3" t="str">
        <f>IF(VLOOKUP(D9497,'Resources Final'!A:E,5,FALSE)=0,"",VLOOKUP(D9497,'Resources Final'!A:E,5,FALSE))</f>
        <v/>
      </c>
      <c r="N9497" s="7" t="str">
        <f>IF(VLOOKUP(D9497,'Resources Final'!A:F,6,FALSE)=0,"",VLOOKUP(D9497,'Resources Final'!A:F,6,FALSE))</f>
        <v/>
      </c>
      <c r="O9497" s="3" t="str">
        <f>IF(VLOOKUP(D9497,'Resources Final'!A:G,7,FALSE)=0,"",VLOOKUP(D9497,'Resources Final'!A:G,7,FALSE))</f>
        <v/>
      </c>
    </row>
    <row r="9498" spans="1:15" x14ac:dyDescent="0.2">
      <c r="A9498" s="11">
        <v>990</v>
      </c>
      <c r="B9498" s="11" t="str">
        <f t="shared" si="163"/>
        <v>Fred C. and Mary R. Koch Foundation_L Cooper20162000</v>
      </c>
      <c r="C9498" s="11" t="s">
        <v>4161</v>
      </c>
      <c r="D9498" s="11" t="s">
        <v>2057</v>
      </c>
      <c r="E9498" s="11" t="s">
        <v>2057</v>
      </c>
      <c r="F9498" s="4">
        <v>2000</v>
      </c>
      <c r="G9498" s="3">
        <v>2016</v>
      </c>
      <c r="H9498" s="6" t="s">
        <v>21</v>
      </c>
      <c r="I9498" s="12" t="s">
        <v>4162</v>
      </c>
      <c r="J9498" s="3">
        <v>187</v>
      </c>
      <c r="K9498" s="3" t="str">
        <f>IF(VLOOKUP(D9498,'Resources Final'!A:C,3,FALSE)=0,"",VLOOKUP(D9498,'Resources Final'!A:C,3,FALSE))</f>
        <v>Y</v>
      </c>
      <c r="L9498" s="3" t="str">
        <f>IF(VLOOKUP(D9498,'Resources Final'!A:D,4,FALSE)=0,"",VLOOKUP(D9498,'Resources Final'!A:D,4,FALSE))</f>
        <v/>
      </c>
      <c r="M9498" s="3" t="str">
        <f>IF(VLOOKUP(D9498,'Resources Final'!A:E,5,FALSE)=0,"",VLOOKUP(D9498,'Resources Final'!A:E,5,FALSE))</f>
        <v/>
      </c>
      <c r="N9498" s="7" t="str">
        <f>IF(VLOOKUP(D9498,'Resources Final'!A:F,6,FALSE)=0,"",VLOOKUP(D9498,'Resources Final'!A:F,6,FALSE))</f>
        <v/>
      </c>
      <c r="O9498" s="3" t="str">
        <f>IF(VLOOKUP(D9498,'Resources Final'!A:G,7,FALSE)=0,"",VLOOKUP(D9498,'Resources Final'!A:G,7,FALSE))</f>
        <v/>
      </c>
    </row>
    <row r="9499" spans="1:15" x14ac:dyDescent="0.2">
      <c r="A9499" s="11">
        <v>990</v>
      </c>
      <c r="B9499" s="11" t="str">
        <f t="shared" si="163"/>
        <v>Fred C. and Mary R. Koch Foundation_L Dwyer20162000</v>
      </c>
      <c r="C9499" s="11" t="s">
        <v>4161</v>
      </c>
      <c r="D9499" s="11" t="s">
        <v>2058</v>
      </c>
      <c r="E9499" s="11" t="s">
        <v>2058</v>
      </c>
      <c r="F9499" s="4">
        <v>2000</v>
      </c>
      <c r="G9499" s="3">
        <v>2016</v>
      </c>
      <c r="H9499" s="6" t="s">
        <v>21</v>
      </c>
      <c r="I9499" s="12" t="s">
        <v>4162</v>
      </c>
      <c r="J9499" s="3">
        <v>188</v>
      </c>
      <c r="K9499" s="3" t="str">
        <f>IF(VLOOKUP(D9499,'Resources Final'!A:C,3,FALSE)=0,"",VLOOKUP(D9499,'Resources Final'!A:C,3,FALSE))</f>
        <v>Y</v>
      </c>
      <c r="L9499" s="3" t="str">
        <f>IF(VLOOKUP(D9499,'Resources Final'!A:D,4,FALSE)=0,"",VLOOKUP(D9499,'Resources Final'!A:D,4,FALSE))</f>
        <v/>
      </c>
      <c r="M9499" s="3" t="str">
        <f>IF(VLOOKUP(D9499,'Resources Final'!A:E,5,FALSE)=0,"",VLOOKUP(D9499,'Resources Final'!A:E,5,FALSE))</f>
        <v/>
      </c>
      <c r="N9499" s="7" t="str">
        <f>IF(VLOOKUP(D9499,'Resources Final'!A:F,6,FALSE)=0,"",VLOOKUP(D9499,'Resources Final'!A:F,6,FALSE))</f>
        <v/>
      </c>
      <c r="O9499" s="3" t="str">
        <f>IF(VLOOKUP(D9499,'Resources Final'!A:G,7,FALSE)=0,"",VLOOKUP(D9499,'Resources Final'!A:G,7,FALSE))</f>
        <v/>
      </c>
    </row>
    <row r="9500" spans="1:15" x14ac:dyDescent="0.2">
      <c r="A9500" s="11">
        <v>990</v>
      </c>
      <c r="B9500" s="11" t="str">
        <f t="shared" si="163"/>
        <v>Fred C. and Mary R. Koch Foundation_L Quam20162000</v>
      </c>
      <c r="C9500" s="11" t="s">
        <v>4161</v>
      </c>
      <c r="D9500" s="11" t="s">
        <v>2066</v>
      </c>
      <c r="E9500" s="11" t="s">
        <v>2066</v>
      </c>
      <c r="F9500" s="4">
        <v>2000</v>
      </c>
      <c r="G9500" s="3">
        <v>2016</v>
      </c>
      <c r="H9500" s="6" t="s">
        <v>21</v>
      </c>
      <c r="I9500" s="12" t="s">
        <v>4162</v>
      </c>
      <c r="J9500" s="3">
        <v>189</v>
      </c>
      <c r="K9500" s="3" t="str">
        <f>IF(VLOOKUP(D9500,'Resources Final'!A:C,3,FALSE)=0,"",VLOOKUP(D9500,'Resources Final'!A:C,3,FALSE))</f>
        <v>Y</v>
      </c>
      <c r="L9500" s="3" t="str">
        <f>IF(VLOOKUP(D9500,'Resources Final'!A:D,4,FALSE)=0,"",VLOOKUP(D9500,'Resources Final'!A:D,4,FALSE))</f>
        <v/>
      </c>
      <c r="M9500" s="3" t="str">
        <f>IF(VLOOKUP(D9500,'Resources Final'!A:E,5,FALSE)=0,"",VLOOKUP(D9500,'Resources Final'!A:E,5,FALSE))</f>
        <v/>
      </c>
      <c r="N9500" s="7" t="str">
        <f>IF(VLOOKUP(D9500,'Resources Final'!A:F,6,FALSE)=0,"",VLOOKUP(D9500,'Resources Final'!A:F,6,FALSE))</f>
        <v/>
      </c>
      <c r="O9500" s="3" t="str">
        <f>IF(VLOOKUP(D9500,'Resources Final'!A:G,7,FALSE)=0,"",VLOOKUP(D9500,'Resources Final'!A:G,7,FALSE))</f>
        <v/>
      </c>
    </row>
    <row r="9501" spans="1:15" x14ac:dyDescent="0.2">
      <c r="A9501" s="11">
        <v>990</v>
      </c>
      <c r="B9501" s="11" t="str">
        <f t="shared" si="163"/>
        <v>Fred C. and Mary R. Koch Foundation_L Garcia20162000</v>
      </c>
      <c r="C9501" s="11" t="s">
        <v>4161</v>
      </c>
      <c r="D9501" s="11" t="s">
        <v>2059</v>
      </c>
      <c r="E9501" s="11" t="s">
        <v>2059</v>
      </c>
      <c r="F9501" s="4">
        <v>2000</v>
      </c>
      <c r="G9501" s="3">
        <v>2016</v>
      </c>
      <c r="H9501" s="6" t="s">
        <v>21</v>
      </c>
      <c r="I9501" s="12" t="s">
        <v>4162</v>
      </c>
      <c r="J9501" s="3">
        <v>190</v>
      </c>
      <c r="K9501" s="3" t="str">
        <f>IF(VLOOKUP(D9501,'Resources Final'!A:C,3,FALSE)=0,"",VLOOKUP(D9501,'Resources Final'!A:C,3,FALSE))</f>
        <v>Y</v>
      </c>
      <c r="L9501" s="3" t="str">
        <f>IF(VLOOKUP(D9501,'Resources Final'!A:D,4,FALSE)=0,"",VLOOKUP(D9501,'Resources Final'!A:D,4,FALSE))</f>
        <v/>
      </c>
      <c r="M9501" s="3" t="str">
        <f>IF(VLOOKUP(D9501,'Resources Final'!A:E,5,FALSE)=0,"",VLOOKUP(D9501,'Resources Final'!A:E,5,FALSE))</f>
        <v/>
      </c>
      <c r="N9501" s="7" t="str">
        <f>IF(VLOOKUP(D9501,'Resources Final'!A:F,6,FALSE)=0,"",VLOOKUP(D9501,'Resources Final'!A:F,6,FALSE))</f>
        <v/>
      </c>
      <c r="O9501" s="3" t="str">
        <f>IF(VLOOKUP(D9501,'Resources Final'!A:G,7,FALSE)=0,"",VLOOKUP(D9501,'Resources Final'!A:G,7,FALSE))</f>
        <v/>
      </c>
    </row>
    <row r="9502" spans="1:15" x14ac:dyDescent="0.2">
      <c r="A9502" s="11">
        <v>990</v>
      </c>
      <c r="B9502" s="11" t="str">
        <f t="shared" si="163"/>
        <v>Fred C. and Mary R. Koch Foundation_L Rogers20162000</v>
      </c>
      <c r="C9502" s="11" t="s">
        <v>4161</v>
      </c>
      <c r="D9502" s="11" t="s">
        <v>2068</v>
      </c>
      <c r="E9502" s="11" t="s">
        <v>2068</v>
      </c>
      <c r="F9502" s="4">
        <v>2000</v>
      </c>
      <c r="G9502" s="3">
        <v>2016</v>
      </c>
      <c r="H9502" s="6" t="s">
        <v>21</v>
      </c>
      <c r="I9502" s="12" t="s">
        <v>4162</v>
      </c>
      <c r="J9502" s="3">
        <v>191</v>
      </c>
      <c r="K9502" s="3" t="str">
        <f>IF(VLOOKUP(D9502,'Resources Final'!A:C,3,FALSE)=0,"",VLOOKUP(D9502,'Resources Final'!A:C,3,FALSE))</f>
        <v>Y</v>
      </c>
      <c r="L9502" s="3" t="str">
        <f>IF(VLOOKUP(D9502,'Resources Final'!A:D,4,FALSE)=0,"",VLOOKUP(D9502,'Resources Final'!A:D,4,FALSE))</f>
        <v/>
      </c>
      <c r="M9502" s="3" t="str">
        <f>IF(VLOOKUP(D9502,'Resources Final'!A:E,5,FALSE)=0,"",VLOOKUP(D9502,'Resources Final'!A:E,5,FALSE))</f>
        <v/>
      </c>
      <c r="N9502" s="7" t="str">
        <f>IF(VLOOKUP(D9502,'Resources Final'!A:F,6,FALSE)=0,"",VLOOKUP(D9502,'Resources Final'!A:F,6,FALSE))</f>
        <v/>
      </c>
      <c r="O9502" s="3" t="str">
        <f>IF(VLOOKUP(D9502,'Resources Final'!A:G,7,FALSE)=0,"",VLOOKUP(D9502,'Resources Final'!A:G,7,FALSE))</f>
        <v/>
      </c>
    </row>
    <row r="9503" spans="1:15" x14ac:dyDescent="0.2">
      <c r="A9503" s="11">
        <v>990</v>
      </c>
      <c r="B9503" s="11" t="str">
        <f t="shared" si="163"/>
        <v>Fred C. and Mary R. Koch Foundation_L Alexander20162000</v>
      </c>
      <c r="C9503" s="11" t="s">
        <v>4161</v>
      </c>
      <c r="D9503" s="11" t="s">
        <v>2054</v>
      </c>
      <c r="E9503" s="11" t="s">
        <v>2054</v>
      </c>
      <c r="F9503" s="4">
        <v>2000</v>
      </c>
      <c r="G9503" s="3">
        <v>2016</v>
      </c>
      <c r="H9503" s="6" t="s">
        <v>21</v>
      </c>
      <c r="I9503" s="12" t="s">
        <v>4162</v>
      </c>
      <c r="J9503" s="3">
        <v>192</v>
      </c>
      <c r="K9503" s="3" t="str">
        <f>IF(VLOOKUP(D9503,'Resources Final'!A:C,3,FALSE)=0,"",VLOOKUP(D9503,'Resources Final'!A:C,3,FALSE))</f>
        <v>Y</v>
      </c>
      <c r="L9503" s="3" t="str">
        <f>IF(VLOOKUP(D9503,'Resources Final'!A:D,4,FALSE)=0,"",VLOOKUP(D9503,'Resources Final'!A:D,4,FALSE))</f>
        <v/>
      </c>
      <c r="M9503" s="3" t="str">
        <f>IF(VLOOKUP(D9503,'Resources Final'!A:E,5,FALSE)=0,"",VLOOKUP(D9503,'Resources Final'!A:E,5,FALSE))</f>
        <v/>
      </c>
      <c r="N9503" s="7" t="str">
        <f>IF(VLOOKUP(D9503,'Resources Final'!A:F,6,FALSE)=0,"",VLOOKUP(D9503,'Resources Final'!A:F,6,FALSE))</f>
        <v/>
      </c>
      <c r="O9503" s="3" t="str">
        <f>IF(VLOOKUP(D9503,'Resources Final'!A:G,7,FALSE)=0,"",VLOOKUP(D9503,'Resources Final'!A:G,7,FALSE))</f>
        <v/>
      </c>
    </row>
    <row r="9504" spans="1:15" x14ac:dyDescent="0.2">
      <c r="A9504" s="11">
        <v>990</v>
      </c>
      <c r="B9504" s="11" t="str">
        <f t="shared" si="163"/>
        <v>Fred C. and Mary R. Koch Foundation_L Benes20162000</v>
      </c>
      <c r="C9504" s="11" t="s">
        <v>4161</v>
      </c>
      <c r="D9504" s="11" t="s">
        <v>2055</v>
      </c>
      <c r="E9504" s="11" t="s">
        <v>2055</v>
      </c>
      <c r="F9504" s="4">
        <v>2000</v>
      </c>
      <c r="G9504" s="3">
        <v>2016</v>
      </c>
      <c r="H9504" s="6" t="s">
        <v>21</v>
      </c>
      <c r="I9504" s="12" t="s">
        <v>4162</v>
      </c>
      <c r="J9504" s="3">
        <v>193</v>
      </c>
      <c r="K9504" s="3" t="str">
        <f>IF(VLOOKUP(D9504,'Resources Final'!A:C,3,FALSE)=0,"",VLOOKUP(D9504,'Resources Final'!A:C,3,FALSE))</f>
        <v>Y</v>
      </c>
      <c r="L9504" s="3" t="str">
        <f>IF(VLOOKUP(D9504,'Resources Final'!A:D,4,FALSE)=0,"",VLOOKUP(D9504,'Resources Final'!A:D,4,FALSE))</f>
        <v/>
      </c>
      <c r="M9504" s="3" t="str">
        <f>IF(VLOOKUP(D9504,'Resources Final'!A:E,5,FALSE)=0,"",VLOOKUP(D9504,'Resources Final'!A:E,5,FALSE))</f>
        <v/>
      </c>
      <c r="N9504" s="7" t="str">
        <f>IF(VLOOKUP(D9504,'Resources Final'!A:F,6,FALSE)=0,"",VLOOKUP(D9504,'Resources Final'!A:F,6,FALSE))</f>
        <v/>
      </c>
      <c r="O9504" s="3" t="str">
        <f>IF(VLOOKUP(D9504,'Resources Final'!A:G,7,FALSE)=0,"",VLOOKUP(D9504,'Resources Final'!A:G,7,FALSE))</f>
        <v/>
      </c>
    </row>
    <row r="9505" spans="1:15" x14ac:dyDescent="0.2">
      <c r="A9505" s="11">
        <v>990</v>
      </c>
      <c r="B9505" s="11" t="str">
        <f t="shared" si="163"/>
        <v>Fred C. and Mary R. Koch Foundation_L Blizzard20162000</v>
      </c>
      <c r="C9505" s="11" t="s">
        <v>4161</v>
      </c>
      <c r="D9505" s="11" t="s">
        <v>2056</v>
      </c>
      <c r="E9505" s="11" t="s">
        <v>2056</v>
      </c>
      <c r="F9505" s="4">
        <v>2000</v>
      </c>
      <c r="G9505" s="3">
        <v>2016</v>
      </c>
      <c r="H9505" s="6" t="s">
        <v>21</v>
      </c>
      <c r="I9505" s="12" t="s">
        <v>4162</v>
      </c>
      <c r="J9505" s="3">
        <v>194</v>
      </c>
      <c r="K9505" s="3" t="str">
        <f>IF(VLOOKUP(D9505,'Resources Final'!A:C,3,FALSE)=0,"",VLOOKUP(D9505,'Resources Final'!A:C,3,FALSE))</f>
        <v>Y</v>
      </c>
      <c r="L9505" s="3" t="str">
        <f>IF(VLOOKUP(D9505,'Resources Final'!A:D,4,FALSE)=0,"",VLOOKUP(D9505,'Resources Final'!A:D,4,FALSE))</f>
        <v/>
      </c>
      <c r="M9505" s="3" t="str">
        <f>IF(VLOOKUP(D9505,'Resources Final'!A:E,5,FALSE)=0,"",VLOOKUP(D9505,'Resources Final'!A:E,5,FALSE))</f>
        <v/>
      </c>
      <c r="N9505" s="7" t="str">
        <f>IF(VLOOKUP(D9505,'Resources Final'!A:F,6,FALSE)=0,"",VLOOKUP(D9505,'Resources Final'!A:F,6,FALSE))</f>
        <v/>
      </c>
      <c r="O9505" s="3" t="str">
        <f>IF(VLOOKUP(D9505,'Resources Final'!A:G,7,FALSE)=0,"",VLOOKUP(D9505,'Resources Final'!A:G,7,FALSE))</f>
        <v/>
      </c>
    </row>
    <row r="9506" spans="1:15" x14ac:dyDescent="0.2">
      <c r="A9506" s="11">
        <v>990</v>
      </c>
      <c r="B9506" s="11" t="str">
        <f t="shared" si="163"/>
        <v>Fred C. and Mary R. Koch Foundation_L Miller20162000</v>
      </c>
      <c r="C9506" s="11" t="s">
        <v>4161</v>
      </c>
      <c r="D9506" s="11" t="s">
        <v>2063</v>
      </c>
      <c r="E9506" s="11" t="s">
        <v>2063</v>
      </c>
      <c r="F9506" s="4">
        <v>2000</v>
      </c>
      <c r="G9506" s="3">
        <v>2016</v>
      </c>
      <c r="H9506" s="6" t="s">
        <v>21</v>
      </c>
      <c r="I9506" s="12" t="s">
        <v>4162</v>
      </c>
      <c r="J9506" s="3">
        <v>195</v>
      </c>
      <c r="K9506" s="3" t="str">
        <f>IF(VLOOKUP(D9506,'Resources Final'!A:C,3,FALSE)=0,"",VLOOKUP(D9506,'Resources Final'!A:C,3,FALSE))</f>
        <v>Y</v>
      </c>
      <c r="L9506" s="3" t="str">
        <f>IF(VLOOKUP(D9506,'Resources Final'!A:D,4,FALSE)=0,"",VLOOKUP(D9506,'Resources Final'!A:D,4,FALSE))</f>
        <v/>
      </c>
      <c r="M9506" s="3" t="str">
        <f>IF(VLOOKUP(D9506,'Resources Final'!A:E,5,FALSE)=0,"",VLOOKUP(D9506,'Resources Final'!A:E,5,FALSE))</f>
        <v/>
      </c>
      <c r="N9506" s="7" t="str">
        <f>IF(VLOOKUP(D9506,'Resources Final'!A:F,6,FALSE)=0,"",VLOOKUP(D9506,'Resources Final'!A:F,6,FALSE))</f>
        <v/>
      </c>
      <c r="O9506" s="3" t="str">
        <f>IF(VLOOKUP(D9506,'Resources Final'!A:G,7,FALSE)=0,"",VLOOKUP(D9506,'Resources Final'!A:G,7,FALSE))</f>
        <v/>
      </c>
    </row>
    <row r="9507" spans="1:15" x14ac:dyDescent="0.2">
      <c r="A9507" s="11">
        <v>990</v>
      </c>
      <c r="B9507" s="11" t="str">
        <f t="shared" si="163"/>
        <v>Fred C. and Mary R. Koch Foundation_L Lemaster20162000</v>
      </c>
      <c r="C9507" s="11" t="s">
        <v>4161</v>
      </c>
      <c r="D9507" s="11" t="s">
        <v>2061</v>
      </c>
      <c r="E9507" s="11" t="s">
        <v>2061</v>
      </c>
      <c r="F9507" s="4">
        <v>2000</v>
      </c>
      <c r="G9507" s="3">
        <v>2016</v>
      </c>
      <c r="H9507" s="6" t="s">
        <v>21</v>
      </c>
      <c r="I9507" s="12" t="s">
        <v>4162</v>
      </c>
      <c r="J9507" s="3">
        <v>196</v>
      </c>
      <c r="K9507" s="3" t="str">
        <f>IF(VLOOKUP(D9507,'Resources Final'!A:C,3,FALSE)=0,"",VLOOKUP(D9507,'Resources Final'!A:C,3,FALSE))</f>
        <v>Y</v>
      </c>
      <c r="L9507" s="3" t="str">
        <f>IF(VLOOKUP(D9507,'Resources Final'!A:D,4,FALSE)=0,"",VLOOKUP(D9507,'Resources Final'!A:D,4,FALSE))</f>
        <v/>
      </c>
      <c r="M9507" s="3" t="str">
        <f>IF(VLOOKUP(D9507,'Resources Final'!A:E,5,FALSE)=0,"",VLOOKUP(D9507,'Resources Final'!A:E,5,FALSE))</f>
        <v/>
      </c>
      <c r="N9507" s="7" t="str">
        <f>IF(VLOOKUP(D9507,'Resources Final'!A:F,6,FALSE)=0,"",VLOOKUP(D9507,'Resources Final'!A:F,6,FALSE))</f>
        <v/>
      </c>
      <c r="O9507" s="3" t="str">
        <f>IF(VLOOKUP(D9507,'Resources Final'!A:G,7,FALSE)=0,"",VLOOKUP(D9507,'Resources Final'!A:G,7,FALSE))</f>
        <v/>
      </c>
    </row>
    <row r="9508" spans="1:15" x14ac:dyDescent="0.2">
      <c r="A9508" s="11">
        <v>990</v>
      </c>
      <c r="B9508" s="11" t="str">
        <f t="shared" si="163"/>
        <v>Fred C. and Mary R. Koch Foundation_L Lepottier20162000</v>
      </c>
      <c r="C9508" s="11" t="s">
        <v>4161</v>
      </c>
      <c r="D9508" s="11" t="s">
        <v>2062</v>
      </c>
      <c r="E9508" s="11" t="s">
        <v>2062</v>
      </c>
      <c r="F9508" s="4">
        <v>2000</v>
      </c>
      <c r="G9508" s="3">
        <v>2016</v>
      </c>
      <c r="H9508" s="6" t="s">
        <v>21</v>
      </c>
      <c r="I9508" s="12" t="s">
        <v>4162</v>
      </c>
      <c r="J9508" s="3">
        <v>197</v>
      </c>
      <c r="K9508" s="3" t="str">
        <f>IF(VLOOKUP(D9508,'Resources Final'!A:C,3,FALSE)=0,"",VLOOKUP(D9508,'Resources Final'!A:C,3,FALSE))</f>
        <v>Y</v>
      </c>
      <c r="L9508" s="3" t="str">
        <f>IF(VLOOKUP(D9508,'Resources Final'!A:D,4,FALSE)=0,"",VLOOKUP(D9508,'Resources Final'!A:D,4,FALSE))</f>
        <v/>
      </c>
      <c r="M9508" s="3" t="str">
        <f>IF(VLOOKUP(D9508,'Resources Final'!A:E,5,FALSE)=0,"",VLOOKUP(D9508,'Resources Final'!A:E,5,FALSE))</f>
        <v/>
      </c>
      <c r="N9508" s="7" t="str">
        <f>IF(VLOOKUP(D9508,'Resources Final'!A:F,6,FALSE)=0,"",VLOOKUP(D9508,'Resources Final'!A:F,6,FALSE))</f>
        <v/>
      </c>
      <c r="O9508" s="3" t="str">
        <f>IF(VLOOKUP(D9508,'Resources Final'!A:G,7,FALSE)=0,"",VLOOKUP(D9508,'Resources Final'!A:G,7,FALSE))</f>
        <v/>
      </c>
    </row>
    <row r="9509" spans="1:15" x14ac:dyDescent="0.2">
      <c r="A9509" s="11">
        <v>990</v>
      </c>
      <c r="B9509" s="11" t="str">
        <f t="shared" si="163"/>
        <v>Fred C. and Mary R. Koch Foundation_L Pedraza20162000</v>
      </c>
      <c r="C9509" s="11" t="s">
        <v>4161</v>
      </c>
      <c r="D9509" s="11" t="s">
        <v>2065</v>
      </c>
      <c r="E9509" s="11" t="s">
        <v>2065</v>
      </c>
      <c r="F9509" s="4">
        <v>2000</v>
      </c>
      <c r="G9509" s="3">
        <v>2016</v>
      </c>
      <c r="H9509" s="6" t="s">
        <v>21</v>
      </c>
      <c r="I9509" s="12" t="s">
        <v>4162</v>
      </c>
      <c r="J9509" s="3">
        <v>198</v>
      </c>
      <c r="K9509" s="3" t="str">
        <f>IF(VLOOKUP(D9509,'Resources Final'!A:C,3,FALSE)=0,"",VLOOKUP(D9509,'Resources Final'!A:C,3,FALSE))</f>
        <v>Y</v>
      </c>
      <c r="L9509" s="3" t="str">
        <f>IF(VLOOKUP(D9509,'Resources Final'!A:D,4,FALSE)=0,"",VLOOKUP(D9509,'Resources Final'!A:D,4,FALSE))</f>
        <v/>
      </c>
      <c r="M9509" s="3" t="str">
        <f>IF(VLOOKUP(D9509,'Resources Final'!A:E,5,FALSE)=0,"",VLOOKUP(D9509,'Resources Final'!A:E,5,FALSE))</f>
        <v/>
      </c>
      <c r="N9509" s="7" t="str">
        <f>IF(VLOOKUP(D9509,'Resources Final'!A:F,6,FALSE)=0,"",VLOOKUP(D9509,'Resources Final'!A:F,6,FALSE))</f>
        <v/>
      </c>
      <c r="O9509" s="3" t="str">
        <f>IF(VLOOKUP(D9509,'Resources Final'!A:G,7,FALSE)=0,"",VLOOKUP(D9509,'Resources Final'!A:G,7,FALSE))</f>
        <v/>
      </c>
    </row>
    <row r="9510" spans="1:15" x14ac:dyDescent="0.2">
      <c r="A9510" s="11">
        <v>990</v>
      </c>
      <c r="B9510" s="11" t="str">
        <f t="shared" si="163"/>
        <v>Fred C. and Mary R. Koch Foundation_M Cole20162000</v>
      </c>
      <c r="C9510" s="11" t="s">
        <v>4161</v>
      </c>
      <c r="D9510" s="11" t="s">
        <v>2239</v>
      </c>
      <c r="E9510" s="11" t="s">
        <v>2239</v>
      </c>
      <c r="F9510" s="4">
        <v>2000</v>
      </c>
      <c r="G9510" s="3">
        <v>2016</v>
      </c>
      <c r="H9510" s="6" t="s">
        <v>21</v>
      </c>
      <c r="I9510" s="12" t="s">
        <v>4162</v>
      </c>
      <c r="J9510" s="3">
        <v>199</v>
      </c>
      <c r="K9510" s="3" t="str">
        <f>IF(VLOOKUP(D9510,'Resources Final'!A:C,3,FALSE)=0,"",VLOOKUP(D9510,'Resources Final'!A:C,3,FALSE))</f>
        <v>Y</v>
      </c>
      <c r="L9510" s="3" t="str">
        <f>IF(VLOOKUP(D9510,'Resources Final'!A:D,4,FALSE)=0,"",VLOOKUP(D9510,'Resources Final'!A:D,4,FALSE))</f>
        <v/>
      </c>
      <c r="M9510" s="3" t="str">
        <f>IF(VLOOKUP(D9510,'Resources Final'!A:E,5,FALSE)=0,"",VLOOKUP(D9510,'Resources Final'!A:E,5,FALSE))</f>
        <v/>
      </c>
      <c r="N9510" s="7" t="str">
        <f>IF(VLOOKUP(D9510,'Resources Final'!A:F,6,FALSE)=0,"",VLOOKUP(D9510,'Resources Final'!A:F,6,FALSE))</f>
        <v/>
      </c>
      <c r="O9510" s="3" t="str">
        <f>IF(VLOOKUP(D9510,'Resources Final'!A:G,7,FALSE)=0,"",VLOOKUP(D9510,'Resources Final'!A:G,7,FALSE))</f>
        <v/>
      </c>
    </row>
    <row r="9511" spans="1:15" x14ac:dyDescent="0.2">
      <c r="A9511" s="11">
        <v>990</v>
      </c>
      <c r="B9511" s="11" t="str">
        <f t="shared" si="163"/>
        <v>Fred C. and Mary R. Koch Foundation_M Penny20162000</v>
      </c>
      <c r="C9511" s="11" t="s">
        <v>4161</v>
      </c>
      <c r="D9511" s="11" t="s">
        <v>2252</v>
      </c>
      <c r="E9511" s="11" t="s">
        <v>2252</v>
      </c>
      <c r="F9511" s="4">
        <v>2000</v>
      </c>
      <c r="G9511" s="3">
        <v>2016</v>
      </c>
      <c r="H9511" s="6" t="s">
        <v>21</v>
      </c>
      <c r="I9511" s="12" t="s">
        <v>4162</v>
      </c>
      <c r="J9511" s="3">
        <v>200</v>
      </c>
      <c r="K9511" s="3" t="str">
        <f>IF(VLOOKUP(D9511,'Resources Final'!A:C,3,FALSE)=0,"",VLOOKUP(D9511,'Resources Final'!A:C,3,FALSE))</f>
        <v>Y</v>
      </c>
      <c r="L9511" s="3" t="str">
        <f>IF(VLOOKUP(D9511,'Resources Final'!A:D,4,FALSE)=0,"",VLOOKUP(D9511,'Resources Final'!A:D,4,FALSE))</f>
        <v/>
      </c>
      <c r="M9511" s="3" t="str">
        <f>IF(VLOOKUP(D9511,'Resources Final'!A:E,5,FALSE)=0,"",VLOOKUP(D9511,'Resources Final'!A:E,5,FALSE))</f>
        <v/>
      </c>
      <c r="N9511" s="7" t="str">
        <f>IF(VLOOKUP(D9511,'Resources Final'!A:F,6,FALSE)=0,"",VLOOKUP(D9511,'Resources Final'!A:F,6,FALSE))</f>
        <v/>
      </c>
      <c r="O9511" s="3" t="str">
        <f>IF(VLOOKUP(D9511,'Resources Final'!A:G,7,FALSE)=0,"",VLOOKUP(D9511,'Resources Final'!A:G,7,FALSE))</f>
        <v/>
      </c>
    </row>
    <row r="9512" spans="1:15" x14ac:dyDescent="0.2">
      <c r="A9512" s="11">
        <v>990</v>
      </c>
      <c r="B9512" s="11" t="str">
        <f t="shared" si="163"/>
        <v>Fred C. and Mary R. Koch Foundation_M Nicol20162000</v>
      </c>
      <c r="C9512" s="11" t="s">
        <v>4161</v>
      </c>
      <c r="D9512" s="11" t="s">
        <v>2250</v>
      </c>
      <c r="E9512" s="11" t="s">
        <v>2250</v>
      </c>
      <c r="F9512" s="4">
        <v>2000</v>
      </c>
      <c r="G9512" s="3">
        <v>2016</v>
      </c>
      <c r="H9512" s="6" t="s">
        <v>21</v>
      </c>
      <c r="I9512" s="12" t="s">
        <v>4162</v>
      </c>
      <c r="J9512" s="3">
        <v>201</v>
      </c>
      <c r="K9512" s="3" t="str">
        <f>IF(VLOOKUP(D9512,'Resources Final'!A:C,3,FALSE)=0,"",VLOOKUP(D9512,'Resources Final'!A:C,3,FALSE))</f>
        <v>Y</v>
      </c>
      <c r="L9512" s="3" t="str">
        <f>IF(VLOOKUP(D9512,'Resources Final'!A:D,4,FALSE)=0,"",VLOOKUP(D9512,'Resources Final'!A:D,4,FALSE))</f>
        <v/>
      </c>
      <c r="M9512" s="3" t="str">
        <f>IF(VLOOKUP(D9512,'Resources Final'!A:E,5,FALSE)=0,"",VLOOKUP(D9512,'Resources Final'!A:E,5,FALSE))</f>
        <v/>
      </c>
      <c r="N9512" s="7" t="str">
        <f>IF(VLOOKUP(D9512,'Resources Final'!A:F,6,FALSE)=0,"",VLOOKUP(D9512,'Resources Final'!A:F,6,FALSE))</f>
        <v/>
      </c>
      <c r="O9512" s="3" t="str">
        <f>IF(VLOOKUP(D9512,'Resources Final'!A:G,7,FALSE)=0,"",VLOOKUP(D9512,'Resources Final'!A:G,7,FALSE))</f>
        <v/>
      </c>
    </row>
    <row r="9513" spans="1:15" x14ac:dyDescent="0.2">
      <c r="A9513" s="11">
        <v>990</v>
      </c>
      <c r="B9513" s="11" t="str">
        <f t="shared" si="163"/>
        <v>Fred C. and Mary R. Koch Foundation_M Spencer20162000</v>
      </c>
      <c r="C9513" s="11" t="s">
        <v>4161</v>
      </c>
      <c r="D9513" s="11" t="s">
        <v>2259</v>
      </c>
      <c r="E9513" s="11" t="s">
        <v>2259</v>
      </c>
      <c r="F9513" s="4">
        <v>2000</v>
      </c>
      <c r="G9513" s="3">
        <v>2016</v>
      </c>
      <c r="H9513" s="6" t="s">
        <v>21</v>
      </c>
      <c r="I9513" s="12" t="s">
        <v>4162</v>
      </c>
      <c r="J9513" s="3">
        <v>202</v>
      </c>
      <c r="K9513" s="3" t="str">
        <f>IF(VLOOKUP(D9513,'Resources Final'!A:C,3,FALSE)=0,"",VLOOKUP(D9513,'Resources Final'!A:C,3,FALSE))</f>
        <v>Y</v>
      </c>
      <c r="L9513" s="3" t="str">
        <f>IF(VLOOKUP(D9513,'Resources Final'!A:D,4,FALSE)=0,"",VLOOKUP(D9513,'Resources Final'!A:D,4,FALSE))</f>
        <v/>
      </c>
      <c r="M9513" s="3" t="str">
        <f>IF(VLOOKUP(D9513,'Resources Final'!A:E,5,FALSE)=0,"",VLOOKUP(D9513,'Resources Final'!A:E,5,FALSE))</f>
        <v/>
      </c>
      <c r="N9513" s="7" t="str">
        <f>IF(VLOOKUP(D9513,'Resources Final'!A:F,6,FALSE)=0,"",VLOOKUP(D9513,'Resources Final'!A:F,6,FALSE))</f>
        <v/>
      </c>
      <c r="O9513" s="3" t="str">
        <f>IF(VLOOKUP(D9513,'Resources Final'!A:G,7,FALSE)=0,"",VLOOKUP(D9513,'Resources Final'!A:G,7,FALSE))</f>
        <v/>
      </c>
    </row>
    <row r="9514" spans="1:15" x14ac:dyDescent="0.2">
      <c r="A9514" s="11">
        <v>990</v>
      </c>
      <c r="B9514" s="11" t="str">
        <f t="shared" si="163"/>
        <v>Fred C. and Mary R. Koch Foundation_M Moorhouse20162000</v>
      </c>
      <c r="C9514" s="11" t="s">
        <v>4161</v>
      </c>
      <c r="D9514" s="11" t="s">
        <v>2249</v>
      </c>
      <c r="E9514" s="11" t="s">
        <v>2249</v>
      </c>
      <c r="F9514" s="4">
        <v>2000</v>
      </c>
      <c r="G9514" s="3">
        <v>2016</v>
      </c>
      <c r="H9514" s="6" t="s">
        <v>21</v>
      </c>
      <c r="I9514" s="12" t="s">
        <v>4162</v>
      </c>
      <c r="J9514" s="3">
        <v>203</v>
      </c>
      <c r="K9514" s="3" t="str">
        <f>IF(VLOOKUP(D9514,'Resources Final'!A:C,3,FALSE)=0,"",VLOOKUP(D9514,'Resources Final'!A:C,3,FALSE))</f>
        <v>Y</v>
      </c>
      <c r="L9514" s="3" t="str">
        <f>IF(VLOOKUP(D9514,'Resources Final'!A:D,4,FALSE)=0,"",VLOOKUP(D9514,'Resources Final'!A:D,4,FALSE))</f>
        <v/>
      </c>
      <c r="M9514" s="3" t="str">
        <f>IF(VLOOKUP(D9514,'Resources Final'!A:E,5,FALSE)=0,"",VLOOKUP(D9514,'Resources Final'!A:E,5,FALSE))</f>
        <v/>
      </c>
      <c r="N9514" s="7" t="str">
        <f>IF(VLOOKUP(D9514,'Resources Final'!A:F,6,FALSE)=0,"",VLOOKUP(D9514,'Resources Final'!A:F,6,FALSE))</f>
        <v/>
      </c>
      <c r="O9514" s="3" t="str">
        <f>IF(VLOOKUP(D9514,'Resources Final'!A:G,7,FALSE)=0,"",VLOOKUP(D9514,'Resources Final'!A:G,7,FALSE))</f>
        <v/>
      </c>
    </row>
    <row r="9515" spans="1:15" x14ac:dyDescent="0.2">
      <c r="A9515" s="11">
        <v>990</v>
      </c>
      <c r="B9515" s="11" t="str">
        <f t="shared" si="163"/>
        <v>Fred C. and Mary R. Koch Foundation_M Rose20162000</v>
      </c>
      <c r="C9515" s="11" t="s">
        <v>4161</v>
      </c>
      <c r="D9515" s="11" t="s">
        <v>2255</v>
      </c>
      <c r="E9515" s="11" t="s">
        <v>2255</v>
      </c>
      <c r="F9515" s="4">
        <v>2000</v>
      </c>
      <c r="G9515" s="3">
        <v>2016</v>
      </c>
      <c r="H9515" s="6" t="s">
        <v>21</v>
      </c>
      <c r="I9515" s="12" t="s">
        <v>4162</v>
      </c>
      <c r="J9515" s="3">
        <v>204</v>
      </c>
      <c r="K9515" s="3" t="str">
        <f>IF(VLOOKUP(D9515,'Resources Final'!A:C,3,FALSE)=0,"",VLOOKUP(D9515,'Resources Final'!A:C,3,FALSE))</f>
        <v>Y</v>
      </c>
      <c r="L9515" s="3" t="str">
        <f>IF(VLOOKUP(D9515,'Resources Final'!A:D,4,FALSE)=0,"",VLOOKUP(D9515,'Resources Final'!A:D,4,FALSE))</f>
        <v/>
      </c>
      <c r="M9515" s="3" t="str">
        <f>IF(VLOOKUP(D9515,'Resources Final'!A:E,5,FALSE)=0,"",VLOOKUP(D9515,'Resources Final'!A:E,5,FALSE))</f>
        <v/>
      </c>
      <c r="N9515" s="7" t="str">
        <f>IF(VLOOKUP(D9515,'Resources Final'!A:F,6,FALSE)=0,"",VLOOKUP(D9515,'Resources Final'!A:F,6,FALSE))</f>
        <v/>
      </c>
      <c r="O9515" s="3" t="str">
        <f>IF(VLOOKUP(D9515,'Resources Final'!A:G,7,FALSE)=0,"",VLOOKUP(D9515,'Resources Final'!A:G,7,FALSE))</f>
        <v/>
      </c>
    </row>
    <row r="9516" spans="1:15" x14ac:dyDescent="0.2">
      <c r="A9516" s="11">
        <v>990</v>
      </c>
      <c r="B9516" s="11" t="str">
        <f t="shared" si="163"/>
        <v>Fred C. and Mary R. Koch Foundation_M Michniewicz20162000</v>
      </c>
      <c r="C9516" s="11" t="s">
        <v>4161</v>
      </c>
      <c r="D9516" s="11" t="s">
        <v>2248</v>
      </c>
      <c r="E9516" s="11" t="s">
        <v>2248</v>
      </c>
      <c r="F9516" s="4">
        <v>2000</v>
      </c>
      <c r="G9516" s="3">
        <v>2016</v>
      </c>
      <c r="H9516" s="6" t="s">
        <v>21</v>
      </c>
      <c r="I9516" s="12" t="s">
        <v>4162</v>
      </c>
      <c r="J9516" s="3">
        <v>205</v>
      </c>
      <c r="K9516" s="3" t="str">
        <f>IF(VLOOKUP(D9516,'Resources Final'!A:C,3,FALSE)=0,"",VLOOKUP(D9516,'Resources Final'!A:C,3,FALSE))</f>
        <v>Y</v>
      </c>
      <c r="L9516" s="3" t="str">
        <f>IF(VLOOKUP(D9516,'Resources Final'!A:D,4,FALSE)=0,"",VLOOKUP(D9516,'Resources Final'!A:D,4,FALSE))</f>
        <v/>
      </c>
      <c r="M9516" s="3" t="str">
        <f>IF(VLOOKUP(D9516,'Resources Final'!A:E,5,FALSE)=0,"",VLOOKUP(D9516,'Resources Final'!A:E,5,FALSE))</f>
        <v/>
      </c>
      <c r="N9516" s="7" t="str">
        <f>IF(VLOOKUP(D9516,'Resources Final'!A:F,6,FALSE)=0,"",VLOOKUP(D9516,'Resources Final'!A:F,6,FALSE))</f>
        <v/>
      </c>
      <c r="O9516" s="3" t="str">
        <f>IF(VLOOKUP(D9516,'Resources Final'!A:G,7,FALSE)=0,"",VLOOKUP(D9516,'Resources Final'!A:G,7,FALSE))</f>
        <v/>
      </c>
    </row>
    <row r="9517" spans="1:15" x14ac:dyDescent="0.2">
      <c r="A9517" s="11">
        <v>990</v>
      </c>
      <c r="B9517" s="11" t="str">
        <f t="shared" si="163"/>
        <v>Fred C. and Mary R. Koch Foundation_M Rotundo20162000</v>
      </c>
      <c r="C9517" s="11" t="s">
        <v>4161</v>
      </c>
      <c r="D9517" s="11" t="s">
        <v>2256</v>
      </c>
      <c r="E9517" s="11" t="s">
        <v>2256</v>
      </c>
      <c r="F9517" s="4">
        <v>2000</v>
      </c>
      <c r="G9517" s="3">
        <v>2016</v>
      </c>
      <c r="H9517" s="6" t="s">
        <v>21</v>
      </c>
      <c r="I9517" s="12" t="s">
        <v>4162</v>
      </c>
      <c r="J9517" s="3">
        <v>206</v>
      </c>
      <c r="K9517" s="3" t="str">
        <f>IF(VLOOKUP(D9517,'Resources Final'!A:C,3,FALSE)=0,"",VLOOKUP(D9517,'Resources Final'!A:C,3,FALSE))</f>
        <v>Y</v>
      </c>
      <c r="L9517" s="3" t="str">
        <f>IF(VLOOKUP(D9517,'Resources Final'!A:D,4,FALSE)=0,"",VLOOKUP(D9517,'Resources Final'!A:D,4,FALSE))</f>
        <v/>
      </c>
      <c r="M9517" s="3" t="str">
        <f>IF(VLOOKUP(D9517,'Resources Final'!A:E,5,FALSE)=0,"",VLOOKUP(D9517,'Resources Final'!A:E,5,FALSE))</f>
        <v/>
      </c>
      <c r="N9517" s="7" t="str">
        <f>IF(VLOOKUP(D9517,'Resources Final'!A:F,6,FALSE)=0,"",VLOOKUP(D9517,'Resources Final'!A:F,6,FALSE))</f>
        <v/>
      </c>
      <c r="O9517" s="3" t="str">
        <f>IF(VLOOKUP(D9517,'Resources Final'!A:G,7,FALSE)=0,"",VLOOKUP(D9517,'Resources Final'!A:G,7,FALSE))</f>
        <v/>
      </c>
    </row>
    <row r="9518" spans="1:15" x14ac:dyDescent="0.2">
      <c r="A9518" s="11">
        <v>990</v>
      </c>
      <c r="B9518" s="11" t="str">
        <f t="shared" si="163"/>
        <v>Fred C. and Mary R. Koch Foundation_M Zemanick20162000</v>
      </c>
      <c r="C9518" s="11" t="s">
        <v>4161</v>
      </c>
      <c r="D9518" s="11" t="s">
        <v>2261</v>
      </c>
      <c r="E9518" s="11" t="s">
        <v>2261</v>
      </c>
      <c r="F9518" s="4">
        <v>2000</v>
      </c>
      <c r="G9518" s="3">
        <v>2016</v>
      </c>
      <c r="H9518" s="6" t="s">
        <v>21</v>
      </c>
      <c r="I9518" s="12" t="s">
        <v>4162</v>
      </c>
      <c r="J9518" s="3">
        <v>207</v>
      </c>
      <c r="K9518" s="3" t="str">
        <f>IF(VLOOKUP(D9518,'Resources Final'!A:C,3,FALSE)=0,"",VLOOKUP(D9518,'Resources Final'!A:C,3,FALSE))</f>
        <v>Y</v>
      </c>
      <c r="L9518" s="3" t="str">
        <f>IF(VLOOKUP(D9518,'Resources Final'!A:D,4,FALSE)=0,"",VLOOKUP(D9518,'Resources Final'!A:D,4,FALSE))</f>
        <v/>
      </c>
      <c r="M9518" s="3" t="str">
        <f>IF(VLOOKUP(D9518,'Resources Final'!A:E,5,FALSE)=0,"",VLOOKUP(D9518,'Resources Final'!A:E,5,FALSE))</f>
        <v/>
      </c>
      <c r="N9518" s="7" t="str">
        <f>IF(VLOOKUP(D9518,'Resources Final'!A:F,6,FALSE)=0,"",VLOOKUP(D9518,'Resources Final'!A:F,6,FALSE))</f>
        <v/>
      </c>
      <c r="O9518" s="3" t="str">
        <f>IF(VLOOKUP(D9518,'Resources Final'!A:G,7,FALSE)=0,"",VLOOKUP(D9518,'Resources Final'!A:G,7,FALSE))</f>
        <v/>
      </c>
    </row>
    <row r="9519" spans="1:15" x14ac:dyDescent="0.2">
      <c r="A9519" s="11">
        <v>990</v>
      </c>
      <c r="B9519" s="11" t="str">
        <f t="shared" si="163"/>
        <v>Fred C. and Mary R. Koch Foundation_M Hilscher20162000</v>
      </c>
      <c r="C9519" s="11" t="s">
        <v>4161</v>
      </c>
      <c r="D9519" s="11" t="s">
        <v>2242</v>
      </c>
      <c r="E9519" s="11" t="s">
        <v>2242</v>
      </c>
      <c r="F9519" s="4">
        <v>2000</v>
      </c>
      <c r="G9519" s="3">
        <v>2016</v>
      </c>
      <c r="H9519" s="6" t="s">
        <v>21</v>
      </c>
      <c r="I9519" s="12" t="s">
        <v>4162</v>
      </c>
      <c r="J9519" s="3">
        <v>208</v>
      </c>
      <c r="K9519" s="3" t="str">
        <f>IF(VLOOKUP(D9519,'Resources Final'!A:C,3,FALSE)=0,"",VLOOKUP(D9519,'Resources Final'!A:C,3,FALSE))</f>
        <v>Y</v>
      </c>
      <c r="L9519" s="3" t="str">
        <f>IF(VLOOKUP(D9519,'Resources Final'!A:D,4,FALSE)=0,"",VLOOKUP(D9519,'Resources Final'!A:D,4,FALSE))</f>
        <v/>
      </c>
      <c r="M9519" s="3" t="str">
        <f>IF(VLOOKUP(D9519,'Resources Final'!A:E,5,FALSE)=0,"",VLOOKUP(D9519,'Resources Final'!A:E,5,FALSE))</f>
        <v/>
      </c>
      <c r="N9519" s="7" t="str">
        <f>IF(VLOOKUP(D9519,'Resources Final'!A:F,6,FALSE)=0,"",VLOOKUP(D9519,'Resources Final'!A:F,6,FALSE))</f>
        <v/>
      </c>
      <c r="O9519" s="3" t="str">
        <f>IF(VLOOKUP(D9519,'Resources Final'!A:G,7,FALSE)=0,"",VLOOKUP(D9519,'Resources Final'!A:G,7,FALSE))</f>
        <v/>
      </c>
    </row>
    <row r="9520" spans="1:15" x14ac:dyDescent="0.2">
      <c r="A9520" s="11">
        <v>990</v>
      </c>
      <c r="B9520" s="11" t="str">
        <f t="shared" si="163"/>
        <v>Fred C. and Mary R. Koch Foundation_M Brooks20162000</v>
      </c>
      <c r="C9520" s="11" t="s">
        <v>4161</v>
      </c>
      <c r="D9520" s="11" t="s">
        <v>2237</v>
      </c>
      <c r="E9520" s="11" t="s">
        <v>2237</v>
      </c>
      <c r="F9520" s="4">
        <v>2000</v>
      </c>
      <c r="G9520" s="3">
        <v>2016</v>
      </c>
      <c r="H9520" s="6" t="s">
        <v>21</v>
      </c>
      <c r="I9520" s="12" t="s">
        <v>4162</v>
      </c>
      <c r="J9520" s="3">
        <v>209</v>
      </c>
      <c r="K9520" s="3" t="str">
        <f>IF(VLOOKUP(D9520,'Resources Final'!A:C,3,FALSE)=0,"",VLOOKUP(D9520,'Resources Final'!A:C,3,FALSE))</f>
        <v>Y</v>
      </c>
      <c r="L9520" s="3" t="str">
        <f>IF(VLOOKUP(D9520,'Resources Final'!A:D,4,FALSE)=0,"",VLOOKUP(D9520,'Resources Final'!A:D,4,FALSE))</f>
        <v/>
      </c>
      <c r="M9520" s="3" t="str">
        <f>IF(VLOOKUP(D9520,'Resources Final'!A:E,5,FALSE)=0,"",VLOOKUP(D9520,'Resources Final'!A:E,5,FALSE))</f>
        <v/>
      </c>
      <c r="N9520" s="7" t="str">
        <f>IF(VLOOKUP(D9520,'Resources Final'!A:F,6,FALSE)=0,"",VLOOKUP(D9520,'Resources Final'!A:F,6,FALSE))</f>
        <v/>
      </c>
      <c r="O9520" s="3" t="str">
        <f>IF(VLOOKUP(D9520,'Resources Final'!A:G,7,FALSE)=0,"",VLOOKUP(D9520,'Resources Final'!A:G,7,FALSE))</f>
        <v/>
      </c>
    </row>
    <row r="9521" spans="1:15" x14ac:dyDescent="0.2">
      <c r="A9521" s="11">
        <v>990</v>
      </c>
      <c r="B9521" s="11" t="str">
        <f t="shared" si="163"/>
        <v>Fred C. and Mary R. Koch Foundation_M Hardeman20162000</v>
      </c>
      <c r="C9521" s="11" t="s">
        <v>4161</v>
      </c>
      <c r="D9521" s="11" t="s">
        <v>2241</v>
      </c>
      <c r="E9521" s="11" t="s">
        <v>2241</v>
      </c>
      <c r="F9521" s="4">
        <v>2000</v>
      </c>
      <c r="G9521" s="3">
        <v>2016</v>
      </c>
      <c r="H9521" s="6" t="s">
        <v>21</v>
      </c>
      <c r="I9521" s="12" t="s">
        <v>4162</v>
      </c>
      <c r="J9521" s="3">
        <v>210</v>
      </c>
      <c r="K9521" s="3" t="str">
        <f>IF(VLOOKUP(D9521,'Resources Final'!A:C,3,FALSE)=0,"",VLOOKUP(D9521,'Resources Final'!A:C,3,FALSE))</f>
        <v>Y</v>
      </c>
      <c r="L9521" s="3" t="str">
        <f>IF(VLOOKUP(D9521,'Resources Final'!A:D,4,FALSE)=0,"",VLOOKUP(D9521,'Resources Final'!A:D,4,FALSE))</f>
        <v/>
      </c>
      <c r="M9521" s="3" t="str">
        <f>IF(VLOOKUP(D9521,'Resources Final'!A:E,5,FALSE)=0,"",VLOOKUP(D9521,'Resources Final'!A:E,5,FALSE))</f>
        <v/>
      </c>
      <c r="N9521" s="7" t="str">
        <f>IF(VLOOKUP(D9521,'Resources Final'!A:F,6,FALSE)=0,"",VLOOKUP(D9521,'Resources Final'!A:F,6,FALSE))</f>
        <v/>
      </c>
      <c r="O9521" s="3" t="str">
        <f>IF(VLOOKUP(D9521,'Resources Final'!A:G,7,FALSE)=0,"",VLOOKUP(D9521,'Resources Final'!A:G,7,FALSE))</f>
        <v/>
      </c>
    </row>
    <row r="9522" spans="1:15" x14ac:dyDescent="0.2">
      <c r="A9522" s="11">
        <v>990</v>
      </c>
      <c r="B9522" s="11" t="str">
        <f t="shared" si="163"/>
        <v>Fred C. and Mary R. Koch Foundation_M Hinnen20162000</v>
      </c>
      <c r="C9522" s="11" t="s">
        <v>4161</v>
      </c>
      <c r="D9522" s="11" t="s">
        <v>2243</v>
      </c>
      <c r="E9522" s="11" t="s">
        <v>2243</v>
      </c>
      <c r="F9522" s="4">
        <v>2000</v>
      </c>
      <c r="G9522" s="3">
        <v>2016</v>
      </c>
      <c r="H9522" s="6" t="s">
        <v>21</v>
      </c>
      <c r="I9522" s="12" t="s">
        <v>4162</v>
      </c>
      <c r="J9522" s="3">
        <v>211</v>
      </c>
      <c r="K9522" s="3" t="str">
        <f>IF(VLOOKUP(D9522,'Resources Final'!A:C,3,FALSE)=0,"",VLOOKUP(D9522,'Resources Final'!A:C,3,FALSE))</f>
        <v>Y</v>
      </c>
      <c r="L9522" s="3" t="str">
        <f>IF(VLOOKUP(D9522,'Resources Final'!A:D,4,FALSE)=0,"",VLOOKUP(D9522,'Resources Final'!A:D,4,FALSE))</f>
        <v/>
      </c>
      <c r="M9522" s="3" t="str">
        <f>IF(VLOOKUP(D9522,'Resources Final'!A:E,5,FALSE)=0,"",VLOOKUP(D9522,'Resources Final'!A:E,5,FALSE))</f>
        <v/>
      </c>
      <c r="N9522" s="7" t="str">
        <f>IF(VLOOKUP(D9522,'Resources Final'!A:F,6,FALSE)=0,"",VLOOKUP(D9522,'Resources Final'!A:F,6,FALSE))</f>
        <v/>
      </c>
      <c r="O9522" s="3" t="str">
        <f>IF(VLOOKUP(D9522,'Resources Final'!A:G,7,FALSE)=0,"",VLOOKUP(D9522,'Resources Final'!A:G,7,FALSE))</f>
        <v/>
      </c>
    </row>
    <row r="9523" spans="1:15" x14ac:dyDescent="0.2">
      <c r="A9523" s="11">
        <v>990</v>
      </c>
      <c r="B9523" s="11" t="str">
        <f t="shared" si="163"/>
        <v>Fred C. and Mary R. Koch Foundation_M Ding20162000</v>
      </c>
      <c r="C9523" s="11" t="s">
        <v>4161</v>
      </c>
      <c r="D9523" s="11" t="s">
        <v>2240</v>
      </c>
      <c r="E9523" s="11" t="s">
        <v>2240</v>
      </c>
      <c r="F9523" s="4">
        <v>2000</v>
      </c>
      <c r="G9523" s="3">
        <v>2016</v>
      </c>
      <c r="H9523" s="6" t="s">
        <v>21</v>
      </c>
      <c r="I9523" s="12" t="s">
        <v>4162</v>
      </c>
      <c r="J9523" s="3">
        <v>212</v>
      </c>
      <c r="K9523" s="3" t="str">
        <f>IF(VLOOKUP(D9523,'Resources Final'!A:C,3,FALSE)=0,"",VLOOKUP(D9523,'Resources Final'!A:C,3,FALSE))</f>
        <v>Y</v>
      </c>
      <c r="L9523" s="3" t="str">
        <f>IF(VLOOKUP(D9523,'Resources Final'!A:D,4,FALSE)=0,"",VLOOKUP(D9523,'Resources Final'!A:D,4,FALSE))</f>
        <v/>
      </c>
      <c r="M9523" s="3" t="str">
        <f>IF(VLOOKUP(D9523,'Resources Final'!A:E,5,FALSE)=0,"",VLOOKUP(D9523,'Resources Final'!A:E,5,FALSE))</f>
        <v/>
      </c>
      <c r="N9523" s="7" t="str">
        <f>IF(VLOOKUP(D9523,'Resources Final'!A:F,6,FALSE)=0,"",VLOOKUP(D9523,'Resources Final'!A:F,6,FALSE))</f>
        <v/>
      </c>
      <c r="O9523" s="3" t="str">
        <f>IF(VLOOKUP(D9523,'Resources Final'!A:G,7,FALSE)=0,"",VLOOKUP(D9523,'Resources Final'!A:G,7,FALSE))</f>
        <v/>
      </c>
    </row>
    <row r="9524" spans="1:15" x14ac:dyDescent="0.2">
      <c r="A9524" s="11">
        <v>990</v>
      </c>
      <c r="B9524" s="11" t="str">
        <f t="shared" si="163"/>
        <v>Fred C. and Mary R. Koch Foundation_M Rushing20162000</v>
      </c>
      <c r="C9524" s="11" t="s">
        <v>4161</v>
      </c>
      <c r="D9524" s="11" t="s">
        <v>2257</v>
      </c>
      <c r="E9524" s="11" t="s">
        <v>2257</v>
      </c>
      <c r="F9524" s="4">
        <v>2000</v>
      </c>
      <c r="G9524" s="3">
        <v>2016</v>
      </c>
      <c r="H9524" s="6" t="s">
        <v>21</v>
      </c>
      <c r="I9524" s="12" t="s">
        <v>4162</v>
      </c>
      <c r="J9524" s="3">
        <v>213</v>
      </c>
      <c r="K9524" s="3" t="str">
        <f>IF(VLOOKUP(D9524,'Resources Final'!A:C,3,FALSE)=0,"",VLOOKUP(D9524,'Resources Final'!A:C,3,FALSE))</f>
        <v>Y</v>
      </c>
      <c r="L9524" s="3" t="str">
        <f>IF(VLOOKUP(D9524,'Resources Final'!A:D,4,FALSE)=0,"",VLOOKUP(D9524,'Resources Final'!A:D,4,FALSE))</f>
        <v/>
      </c>
      <c r="M9524" s="3" t="str">
        <f>IF(VLOOKUP(D9524,'Resources Final'!A:E,5,FALSE)=0,"",VLOOKUP(D9524,'Resources Final'!A:E,5,FALSE))</f>
        <v/>
      </c>
      <c r="N9524" s="7" t="str">
        <f>IF(VLOOKUP(D9524,'Resources Final'!A:F,6,FALSE)=0,"",VLOOKUP(D9524,'Resources Final'!A:F,6,FALSE))</f>
        <v/>
      </c>
      <c r="O9524" s="3" t="str">
        <f>IF(VLOOKUP(D9524,'Resources Final'!A:G,7,FALSE)=0,"",VLOOKUP(D9524,'Resources Final'!A:G,7,FALSE))</f>
        <v/>
      </c>
    </row>
    <row r="9525" spans="1:15" x14ac:dyDescent="0.2">
      <c r="A9525" s="11">
        <v>990</v>
      </c>
      <c r="B9525" s="11" t="str">
        <f t="shared" si="163"/>
        <v>Fred C. and Mary R. Koch Foundation_M Cade20162000</v>
      </c>
      <c r="C9525" s="11" t="s">
        <v>4161</v>
      </c>
      <c r="D9525" s="11" t="s">
        <v>2238</v>
      </c>
      <c r="E9525" s="11" t="s">
        <v>2238</v>
      </c>
      <c r="F9525" s="4">
        <v>2000</v>
      </c>
      <c r="G9525" s="3">
        <v>2016</v>
      </c>
      <c r="H9525" s="6" t="s">
        <v>21</v>
      </c>
      <c r="I9525" s="12" t="s">
        <v>4162</v>
      </c>
      <c r="J9525" s="3">
        <v>214</v>
      </c>
      <c r="K9525" s="3" t="str">
        <f>IF(VLOOKUP(D9525,'Resources Final'!A:C,3,FALSE)=0,"",VLOOKUP(D9525,'Resources Final'!A:C,3,FALSE))</f>
        <v>Y</v>
      </c>
      <c r="L9525" s="3" t="str">
        <f>IF(VLOOKUP(D9525,'Resources Final'!A:D,4,FALSE)=0,"",VLOOKUP(D9525,'Resources Final'!A:D,4,FALSE))</f>
        <v/>
      </c>
      <c r="M9525" s="3" t="str">
        <f>IF(VLOOKUP(D9525,'Resources Final'!A:E,5,FALSE)=0,"",VLOOKUP(D9525,'Resources Final'!A:E,5,FALSE))</f>
        <v/>
      </c>
      <c r="N9525" s="7" t="str">
        <f>IF(VLOOKUP(D9525,'Resources Final'!A:F,6,FALSE)=0,"",VLOOKUP(D9525,'Resources Final'!A:F,6,FALSE))</f>
        <v/>
      </c>
      <c r="O9525" s="3" t="str">
        <f>IF(VLOOKUP(D9525,'Resources Final'!A:G,7,FALSE)=0,"",VLOOKUP(D9525,'Resources Final'!A:G,7,FALSE))</f>
        <v/>
      </c>
    </row>
    <row r="9526" spans="1:15" x14ac:dyDescent="0.2">
      <c r="A9526" s="11">
        <v>990</v>
      </c>
      <c r="B9526" s="11" t="str">
        <f t="shared" si="163"/>
        <v>Fred C. and Mary R. Koch Foundation_M Anaya20162000</v>
      </c>
      <c r="C9526" s="11" t="s">
        <v>4161</v>
      </c>
      <c r="D9526" s="11" t="s">
        <v>2235</v>
      </c>
      <c r="E9526" s="11" t="s">
        <v>2235</v>
      </c>
      <c r="F9526" s="4">
        <v>2000</v>
      </c>
      <c r="G9526" s="3">
        <v>2016</v>
      </c>
      <c r="H9526" s="6" t="s">
        <v>21</v>
      </c>
      <c r="I9526" s="12" t="s">
        <v>4162</v>
      </c>
      <c r="J9526" s="3">
        <v>215</v>
      </c>
      <c r="K9526" s="3" t="str">
        <f>IF(VLOOKUP(D9526,'Resources Final'!A:C,3,FALSE)=0,"",VLOOKUP(D9526,'Resources Final'!A:C,3,FALSE))</f>
        <v>Y</v>
      </c>
      <c r="L9526" s="3" t="str">
        <f>IF(VLOOKUP(D9526,'Resources Final'!A:D,4,FALSE)=0,"",VLOOKUP(D9526,'Resources Final'!A:D,4,FALSE))</f>
        <v/>
      </c>
      <c r="M9526" s="3" t="str">
        <f>IF(VLOOKUP(D9526,'Resources Final'!A:E,5,FALSE)=0,"",VLOOKUP(D9526,'Resources Final'!A:E,5,FALSE))</f>
        <v/>
      </c>
      <c r="N9526" s="7" t="str">
        <f>IF(VLOOKUP(D9526,'Resources Final'!A:F,6,FALSE)=0,"",VLOOKUP(D9526,'Resources Final'!A:F,6,FALSE))</f>
        <v/>
      </c>
      <c r="O9526" s="3" t="str">
        <f>IF(VLOOKUP(D9526,'Resources Final'!A:G,7,FALSE)=0,"",VLOOKUP(D9526,'Resources Final'!A:G,7,FALSE))</f>
        <v/>
      </c>
    </row>
    <row r="9527" spans="1:15" x14ac:dyDescent="0.2">
      <c r="A9527" s="11">
        <v>990</v>
      </c>
      <c r="B9527" s="11" t="str">
        <f t="shared" si="163"/>
        <v>Fred C. and Mary R. Koch Foundation_M Shurtz20162000</v>
      </c>
      <c r="C9527" s="11" t="s">
        <v>4161</v>
      </c>
      <c r="D9527" s="11" t="s">
        <v>2258</v>
      </c>
      <c r="E9527" s="11" t="s">
        <v>2258</v>
      </c>
      <c r="F9527" s="4">
        <v>2000</v>
      </c>
      <c r="G9527" s="3">
        <v>2016</v>
      </c>
      <c r="H9527" s="6" t="s">
        <v>21</v>
      </c>
      <c r="I9527" s="12" t="s">
        <v>4162</v>
      </c>
      <c r="J9527" s="3">
        <v>216</v>
      </c>
      <c r="K9527" s="3" t="str">
        <f>IF(VLOOKUP(D9527,'Resources Final'!A:C,3,FALSE)=0,"",VLOOKUP(D9527,'Resources Final'!A:C,3,FALSE))</f>
        <v>Y</v>
      </c>
      <c r="L9527" s="3" t="str">
        <f>IF(VLOOKUP(D9527,'Resources Final'!A:D,4,FALSE)=0,"",VLOOKUP(D9527,'Resources Final'!A:D,4,FALSE))</f>
        <v/>
      </c>
      <c r="M9527" s="3" t="str">
        <f>IF(VLOOKUP(D9527,'Resources Final'!A:E,5,FALSE)=0,"",VLOOKUP(D9527,'Resources Final'!A:E,5,FALSE))</f>
        <v/>
      </c>
      <c r="N9527" s="7" t="str">
        <f>IF(VLOOKUP(D9527,'Resources Final'!A:F,6,FALSE)=0,"",VLOOKUP(D9527,'Resources Final'!A:F,6,FALSE))</f>
        <v/>
      </c>
      <c r="O9527" s="3" t="str">
        <f>IF(VLOOKUP(D9527,'Resources Final'!A:G,7,FALSE)=0,"",VLOOKUP(D9527,'Resources Final'!A:G,7,FALSE))</f>
        <v/>
      </c>
    </row>
    <row r="9528" spans="1:15" x14ac:dyDescent="0.2">
      <c r="A9528" s="11">
        <v>990</v>
      </c>
      <c r="B9528" s="11" t="str">
        <f t="shared" si="163"/>
        <v>Fred C. and Mary R. Koch Foundation_M Ronnenbaum20162000</v>
      </c>
      <c r="C9528" s="11" t="s">
        <v>4161</v>
      </c>
      <c r="D9528" s="11" t="s">
        <v>2254</v>
      </c>
      <c r="E9528" s="11" t="s">
        <v>2254</v>
      </c>
      <c r="F9528" s="4">
        <v>2000</v>
      </c>
      <c r="G9528" s="3">
        <v>2016</v>
      </c>
      <c r="H9528" s="6" t="s">
        <v>21</v>
      </c>
      <c r="I9528" s="12" t="s">
        <v>4162</v>
      </c>
      <c r="J9528" s="3">
        <v>217</v>
      </c>
      <c r="K9528" s="3" t="str">
        <f>IF(VLOOKUP(D9528,'Resources Final'!A:C,3,FALSE)=0,"",VLOOKUP(D9528,'Resources Final'!A:C,3,FALSE))</f>
        <v>Y</v>
      </c>
      <c r="L9528" s="3" t="str">
        <f>IF(VLOOKUP(D9528,'Resources Final'!A:D,4,FALSE)=0,"",VLOOKUP(D9528,'Resources Final'!A:D,4,FALSE))</f>
        <v/>
      </c>
      <c r="M9528" s="3" t="str">
        <f>IF(VLOOKUP(D9528,'Resources Final'!A:E,5,FALSE)=0,"",VLOOKUP(D9528,'Resources Final'!A:E,5,FALSE))</f>
        <v/>
      </c>
      <c r="N9528" s="7" t="str">
        <f>IF(VLOOKUP(D9528,'Resources Final'!A:F,6,FALSE)=0,"",VLOOKUP(D9528,'Resources Final'!A:F,6,FALSE))</f>
        <v/>
      </c>
      <c r="O9528" s="3" t="str">
        <f>IF(VLOOKUP(D9528,'Resources Final'!A:G,7,FALSE)=0,"",VLOOKUP(D9528,'Resources Final'!A:G,7,FALSE))</f>
        <v/>
      </c>
    </row>
    <row r="9529" spans="1:15" x14ac:dyDescent="0.2">
      <c r="A9529" s="11">
        <v>990</v>
      </c>
      <c r="B9529" s="11" t="str">
        <f t="shared" si="163"/>
        <v>Fred C. and Mary R. Koch Foundation_M Krause20162000</v>
      </c>
      <c r="C9529" s="11" t="s">
        <v>4161</v>
      </c>
      <c r="D9529" s="11" t="s">
        <v>2245</v>
      </c>
      <c r="E9529" s="11" t="s">
        <v>2245</v>
      </c>
      <c r="F9529" s="4">
        <v>2000</v>
      </c>
      <c r="G9529" s="3">
        <v>2016</v>
      </c>
      <c r="H9529" s="6" t="s">
        <v>21</v>
      </c>
      <c r="I9529" s="12" t="s">
        <v>4162</v>
      </c>
      <c r="J9529" s="3">
        <v>218</v>
      </c>
      <c r="K9529" s="3" t="str">
        <f>IF(VLOOKUP(D9529,'Resources Final'!A:C,3,FALSE)=0,"",VLOOKUP(D9529,'Resources Final'!A:C,3,FALSE))</f>
        <v>Y</v>
      </c>
      <c r="L9529" s="3" t="str">
        <f>IF(VLOOKUP(D9529,'Resources Final'!A:D,4,FALSE)=0,"",VLOOKUP(D9529,'Resources Final'!A:D,4,FALSE))</f>
        <v/>
      </c>
      <c r="M9529" s="3" t="str">
        <f>IF(VLOOKUP(D9529,'Resources Final'!A:E,5,FALSE)=0,"",VLOOKUP(D9529,'Resources Final'!A:E,5,FALSE))</f>
        <v/>
      </c>
      <c r="N9529" s="7" t="str">
        <f>IF(VLOOKUP(D9529,'Resources Final'!A:F,6,FALSE)=0,"",VLOOKUP(D9529,'Resources Final'!A:F,6,FALSE))</f>
        <v/>
      </c>
      <c r="O9529" s="3" t="str">
        <f>IF(VLOOKUP(D9529,'Resources Final'!A:G,7,FALSE)=0,"",VLOOKUP(D9529,'Resources Final'!A:G,7,FALSE))</f>
        <v/>
      </c>
    </row>
    <row r="9530" spans="1:15" x14ac:dyDescent="0.2">
      <c r="A9530" s="11">
        <v>990</v>
      </c>
      <c r="B9530" s="11" t="str">
        <f t="shared" si="163"/>
        <v>Fred C. and Mary R. Koch Foundation_M McCullough20162000</v>
      </c>
      <c r="C9530" s="11" t="s">
        <v>4161</v>
      </c>
      <c r="D9530" s="11" t="s">
        <v>2246</v>
      </c>
      <c r="E9530" s="11" t="s">
        <v>2246</v>
      </c>
      <c r="F9530" s="4">
        <v>2000</v>
      </c>
      <c r="G9530" s="3">
        <v>2016</v>
      </c>
      <c r="H9530" s="6" t="s">
        <v>21</v>
      </c>
      <c r="I9530" s="12" t="s">
        <v>4162</v>
      </c>
      <c r="J9530" s="3">
        <v>219</v>
      </c>
      <c r="K9530" s="3" t="str">
        <f>IF(VLOOKUP(D9530,'Resources Final'!A:C,3,FALSE)=0,"",VLOOKUP(D9530,'Resources Final'!A:C,3,FALSE))</f>
        <v>Y</v>
      </c>
      <c r="L9530" s="3" t="str">
        <f>IF(VLOOKUP(D9530,'Resources Final'!A:D,4,FALSE)=0,"",VLOOKUP(D9530,'Resources Final'!A:D,4,FALSE))</f>
        <v/>
      </c>
      <c r="M9530" s="3" t="str">
        <f>IF(VLOOKUP(D9530,'Resources Final'!A:E,5,FALSE)=0,"",VLOOKUP(D9530,'Resources Final'!A:E,5,FALSE))</f>
        <v/>
      </c>
      <c r="N9530" s="7" t="str">
        <f>IF(VLOOKUP(D9530,'Resources Final'!A:F,6,FALSE)=0,"",VLOOKUP(D9530,'Resources Final'!A:F,6,FALSE))</f>
        <v/>
      </c>
      <c r="O9530" s="3" t="str">
        <f>IF(VLOOKUP(D9530,'Resources Final'!A:G,7,FALSE)=0,"",VLOOKUP(D9530,'Resources Final'!A:G,7,FALSE))</f>
        <v/>
      </c>
    </row>
    <row r="9531" spans="1:15" x14ac:dyDescent="0.2">
      <c r="A9531" s="11">
        <v>990</v>
      </c>
      <c r="B9531" s="11" t="str">
        <f t="shared" si="163"/>
        <v>Fred C. and Mary R. Koch Foundation_M Khowaja20162000</v>
      </c>
      <c r="C9531" s="11" t="s">
        <v>4161</v>
      </c>
      <c r="D9531" s="11" t="s">
        <v>2244</v>
      </c>
      <c r="E9531" s="11" t="s">
        <v>2244</v>
      </c>
      <c r="F9531" s="4">
        <v>2000</v>
      </c>
      <c r="G9531" s="3">
        <v>2016</v>
      </c>
      <c r="H9531" s="6" t="s">
        <v>21</v>
      </c>
      <c r="I9531" s="12" t="s">
        <v>4162</v>
      </c>
      <c r="J9531" s="3">
        <v>220</v>
      </c>
      <c r="K9531" s="3" t="str">
        <f>IF(VLOOKUP(D9531,'Resources Final'!A:C,3,FALSE)=0,"",VLOOKUP(D9531,'Resources Final'!A:C,3,FALSE))</f>
        <v>Y</v>
      </c>
      <c r="L9531" s="3" t="str">
        <f>IF(VLOOKUP(D9531,'Resources Final'!A:D,4,FALSE)=0,"",VLOOKUP(D9531,'Resources Final'!A:D,4,FALSE))</f>
        <v/>
      </c>
      <c r="M9531" s="3" t="str">
        <f>IF(VLOOKUP(D9531,'Resources Final'!A:E,5,FALSE)=0,"",VLOOKUP(D9531,'Resources Final'!A:E,5,FALSE))</f>
        <v/>
      </c>
      <c r="N9531" s="7" t="str">
        <f>IF(VLOOKUP(D9531,'Resources Final'!A:F,6,FALSE)=0,"",VLOOKUP(D9531,'Resources Final'!A:F,6,FALSE))</f>
        <v/>
      </c>
      <c r="O9531" s="3" t="str">
        <f>IF(VLOOKUP(D9531,'Resources Final'!A:G,7,FALSE)=0,"",VLOOKUP(D9531,'Resources Final'!A:G,7,FALSE))</f>
        <v/>
      </c>
    </row>
    <row r="9532" spans="1:15" x14ac:dyDescent="0.2">
      <c r="A9532" s="11">
        <v>990</v>
      </c>
      <c r="B9532" s="11" t="str">
        <f t="shared" si="163"/>
        <v>Fred C. and Mary R. Koch Foundation_N O'Malley20162000</v>
      </c>
      <c r="C9532" s="11" t="s">
        <v>4161</v>
      </c>
      <c r="D9532" s="11" t="s">
        <v>2578</v>
      </c>
      <c r="E9532" s="11" t="s">
        <v>2578</v>
      </c>
      <c r="F9532" s="4">
        <v>2000</v>
      </c>
      <c r="G9532" s="3">
        <v>2016</v>
      </c>
      <c r="H9532" s="6" t="s">
        <v>21</v>
      </c>
      <c r="I9532" s="12" t="s">
        <v>4162</v>
      </c>
      <c r="J9532" s="3">
        <v>221</v>
      </c>
      <c r="K9532" s="3" t="str">
        <f>IF(VLOOKUP(D9532,'Resources Final'!A:C,3,FALSE)=0,"",VLOOKUP(D9532,'Resources Final'!A:C,3,FALSE))</f>
        <v>Y</v>
      </c>
      <c r="L9532" s="3" t="str">
        <f>IF(VLOOKUP(D9532,'Resources Final'!A:D,4,FALSE)=0,"",VLOOKUP(D9532,'Resources Final'!A:D,4,FALSE))</f>
        <v/>
      </c>
      <c r="M9532" s="3" t="str">
        <f>IF(VLOOKUP(D9532,'Resources Final'!A:E,5,FALSE)=0,"",VLOOKUP(D9532,'Resources Final'!A:E,5,FALSE))</f>
        <v/>
      </c>
      <c r="N9532" s="7" t="str">
        <f>IF(VLOOKUP(D9532,'Resources Final'!A:F,6,FALSE)=0,"",VLOOKUP(D9532,'Resources Final'!A:F,6,FALSE))</f>
        <v/>
      </c>
      <c r="O9532" s="3" t="str">
        <f>IF(VLOOKUP(D9532,'Resources Final'!A:G,7,FALSE)=0,"",VLOOKUP(D9532,'Resources Final'!A:G,7,FALSE))</f>
        <v/>
      </c>
    </row>
    <row r="9533" spans="1:15" x14ac:dyDescent="0.2">
      <c r="A9533" s="11">
        <v>990</v>
      </c>
      <c r="B9533" s="11" t="str">
        <f t="shared" si="163"/>
        <v>Fred C. and Mary R. Koch Foundation_N Hunt20162000</v>
      </c>
      <c r="C9533" s="11" t="s">
        <v>4161</v>
      </c>
      <c r="D9533" s="11" t="s">
        <v>2576</v>
      </c>
      <c r="E9533" s="11" t="s">
        <v>2576</v>
      </c>
      <c r="F9533" s="4">
        <v>2000</v>
      </c>
      <c r="G9533" s="3">
        <v>2016</v>
      </c>
      <c r="H9533" s="6" t="s">
        <v>21</v>
      </c>
      <c r="I9533" s="12" t="s">
        <v>4162</v>
      </c>
      <c r="J9533" s="3">
        <v>222</v>
      </c>
      <c r="K9533" s="3" t="str">
        <f>IF(VLOOKUP(D9533,'Resources Final'!A:C,3,FALSE)=0,"",VLOOKUP(D9533,'Resources Final'!A:C,3,FALSE))</f>
        <v>Y</v>
      </c>
      <c r="L9533" s="3" t="str">
        <f>IF(VLOOKUP(D9533,'Resources Final'!A:D,4,FALSE)=0,"",VLOOKUP(D9533,'Resources Final'!A:D,4,FALSE))</f>
        <v/>
      </c>
      <c r="M9533" s="3" t="str">
        <f>IF(VLOOKUP(D9533,'Resources Final'!A:E,5,FALSE)=0,"",VLOOKUP(D9533,'Resources Final'!A:E,5,FALSE))</f>
        <v/>
      </c>
      <c r="N9533" s="7" t="str">
        <f>IF(VLOOKUP(D9533,'Resources Final'!A:F,6,FALSE)=0,"",VLOOKUP(D9533,'Resources Final'!A:F,6,FALSE))</f>
        <v/>
      </c>
      <c r="O9533" s="3" t="str">
        <f>IF(VLOOKUP(D9533,'Resources Final'!A:G,7,FALSE)=0,"",VLOOKUP(D9533,'Resources Final'!A:G,7,FALSE))</f>
        <v/>
      </c>
    </row>
    <row r="9534" spans="1:15" x14ac:dyDescent="0.2">
      <c r="A9534" s="11">
        <v>990</v>
      </c>
      <c r="B9534" s="11" t="str">
        <f t="shared" si="163"/>
        <v>Fred C. and Mary R. Koch Foundation_N Cote20162000</v>
      </c>
      <c r="C9534" s="11" t="s">
        <v>4161</v>
      </c>
      <c r="D9534" s="11" t="s">
        <v>2575</v>
      </c>
      <c r="E9534" s="11" t="s">
        <v>2575</v>
      </c>
      <c r="F9534" s="4">
        <v>2000</v>
      </c>
      <c r="G9534" s="3">
        <v>2016</v>
      </c>
      <c r="H9534" s="6" t="s">
        <v>21</v>
      </c>
      <c r="I9534" s="12" t="s">
        <v>4162</v>
      </c>
      <c r="J9534" s="3">
        <v>223</v>
      </c>
      <c r="K9534" s="3" t="str">
        <f>IF(VLOOKUP(D9534,'Resources Final'!A:C,3,FALSE)=0,"",VLOOKUP(D9534,'Resources Final'!A:C,3,FALSE))</f>
        <v>Y</v>
      </c>
      <c r="L9534" s="3" t="str">
        <f>IF(VLOOKUP(D9534,'Resources Final'!A:D,4,FALSE)=0,"",VLOOKUP(D9534,'Resources Final'!A:D,4,FALSE))</f>
        <v/>
      </c>
      <c r="M9534" s="3" t="str">
        <f>IF(VLOOKUP(D9534,'Resources Final'!A:E,5,FALSE)=0,"",VLOOKUP(D9534,'Resources Final'!A:E,5,FALSE))</f>
        <v/>
      </c>
      <c r="N9534" s="7" t="str">
        <f>IF(VLOOKUP(D9534,'Resources Final'!A:F,6,FALSE)=0,"",VLOOKUP(D9534,'Resources Final'!A:F,6,FALSE))</f>
        <v/>
      </c>
      <c r="O9534" s="3" t="str">
        <f>IF(VLOOKUP(D9534,'Resources Final'!A:G,7,FALSE)=0,"",VLOOKUP(D9534,'Resources Final'!A:G,7,FALSE))</f>
        <v/>
      </c>
    </row>
    <row r="9535" spans="1:15" x14ac:dyDescent="0.2">
      <c r="A9535" s="11">
        <v>990</v>
      </c>
      <c r="B9535" s="11" t="str">
        <f t="shared" si="163"/>
        <v>Fred C. and Mary R. Koch Foundation_O Serrano20162000</v>
      </c>
      <c r="C9535" s="11" t="s">
        <v>4161</v>
      </c>
      <c r="D9535" s="11" t="s">
        <v>2719</v>
      </c>
      <c r="E9535" s="11" t="s">
        <v>2719</v>
      </c>
      <c r="F9535" s="4">
        <v>2000</v>
      </c>
      <c r="G9535" s="3">
        <v>2016</v>
      </c>
      <c r="H9535" s="6" t="s">
        <v>21</v>
      </c>
      <c r="I9535" s="12" t="s">
        <v>4162</v>
      </c>
      <c r="J9535" s="3">
        <v>224</v>
      </c>
      <c r="K9535" s="3" t="str">
        <f>IF(VLOOKUP(D9535,'Resources Final'!A:C,3,FALSE)=0,"",VLOOKUP(D9535,'Resources Final'!A:C,3,FALSE))</f>
        <v>Y</v>
      </c>
      <c r="L9535" s="3" t="str">
        <f>IF(VLOOKUP(D9535,'Resources Final'!A:D,4,FALSE)=0,"",VLOOKUP(D9535,'Resources Final'!A:D,4,FALSE))</f>
        <v/>
      </c>
      <c r="M9535" s="3" t="str">
        <f>IF(VLOOKUP(D9535,'Resources Final'!A:E,5,FALSE)=0,"",VLOOKUP(D9535,'Resources Final'!A:E,5,FALSE))</f>
        <v/>
      </c>
      <c r="N9535" s="7" t="str">
        <f>IF(VLOOKUP(D9535,'Resources Final'!A:F,6,FALSE)=0,"",VLOOKUP(D9535,'Resources Final'!A:F,6,FALSE))</f>
        <v/>
      </c>
      <c r="O9535" s="3" t="str">
        <f>IF(VLOOKUP(D9535,'Resources Final'!A:G,7,FALSE)=0,"",VLOOKUP(D9535,'Resources Final'!A:G,7,FALSE))</f>
        <v/>
      </c>
    </row>
    <row r="9536" spans="1:15" x14ac:dyDescent="0.2">
      <c r="A9536" s="11">
        <v>990</v>
      </c>
      <c r="B9536" s="11" t="str">
        <f t="shared" si="163"/>
        <v>Fred C. and Mary R. Koch Foundation_O Baalman20162000</v>
      </c>
      <c r="C9536" s="11" t="s">
        <v>4161</v>
      </c>
      <c r="D9536" s="11" t="s">
        <v>2718</v>
      </c>
      <c r="E9536" s="11" t="s">
        <v>2718</v>
      </c>
      <c r="F9536" s="4">
        <v>2000</v>
      </c>
      <c r="G9536" s="3">
        <v>2016</v>
      </c>
      <c r="H9536" s="6" t="s">
        <v>21</v>
      </c>
      <c r="I9536" s="12" t="s">
        <v>4162</v>
      </c>
      <c r="J9536" s="3">
        <v>225</v>
      </c>
      <c r="K9536" s="3" t="str">
        <f>IF(VLOOKUP(D9536,'Resources Final'!A:C,3,FALSE)=0,"",VLOOKUP(D9536,'Resources Final'!A:C,3,FALSE))</f>
        <v>Y</v>
      </c>
      <c r="L9536" s="3" t="str">
        <f>IF(VLOOKUP(D9536,'Resources Final'!A:D,4,FALSE)=0,"",VLOOKUP(D9536,'Resources Final'!A:D,4,FALSE))</f>
        <v/>
      </c>
      <c r="M9536" s="3" t="str">
        <f>IF(VLOOKUP(D9536,'Resources Final'!A:E,5,FALSE)=0,"",VLOOKUP(D9536,'Resources Final'!A:E,5,FALSE))</f>
        <v/>
      </c>
      <c r="N9536" s="7" t="str">
        <f>IF(VLOOKUP(D9536,'Resources Final'!A:F,6,FALSE)=0,"",VLOOKUP(D9536,'Resources Final'!A:F,6,FALSE))</f>
        <v/>
      </c>
      <c r="O9536" s="3" t="str">
        <f>IF(VLOOKUP(D9536,'Resources Final'!A:G,7,FALSE)=0,"",VLOOKUP(D9536,'Resources Final'!A:G,7,FALSE))</f>
        <v/>
      </c>
    </row>
    <row r="9537" spans="1:15" x14ac:dyDescent="0.2">
      <c r="A9537" s="11">
        <v>990</v>
      </c>
      <c r="B9537" s="11" t="str">
        <f t="shared" si="163"/>
        <v>Fred C. and Mary R. Koch Foundation_P Magnin20162000</v>
      </c>
      <c r="C9537" s="11" t="s">
        <v>4161</v>
      </c>
      <c r="D9537" s="11" t="s">
        <v>2771</v>
      </c>
      <c r="E9537" s="11" t="s">
        <v>2771</v>
      </c>
      <c r="F9537" s="4">
        <v>2000</v>
      </c>
      <c r="G9537" s="3">
        <v>2016</v>
      </c>
      <c r="H9537" s="6" t="s">
        <v>21</v>
      </c>
      <c r="I9537" s="12" t="s">
        <v>4162</v>
      </c>
      <c r="J9537" s="3">
        <v>226</v>
      </c>
      <c r="K9537" s="3" t="str">
        <f>IF(VLOOKUP(D9537,'Resources Final'!A:C,3,FALSE)=0,"",VLOOKUP(D9537,'Resources Final'!A:C,3,FALSE))</f>
        <v>Y</v>
      </c>
      <c r="L9537" s="3" t="str">
        <f>IF(VLOOKUP(D9537,'Resources Final'!A:D,4,FALSE)=0,"",VLOOKUP(D9537,'Resources Final'!A:D,4,FALSE))</f>
        <v/>
      </c>
      <c r="M9537" s="3" t="str">
        <f>IF(VLOOKUP(D9537,'Resources Final'!A:E,5,FALSE)=0,"",VLOOKUP(D9537,'Resources Final'!A:E,5,FALSE))</f>
        <v/>
      </c>
      <c r="N9537" s="7" t="str">
        <f>IF(VLOOKUP(D9537,'Resources Final'!A:F,6,FALSE)=0,"",VLOOKUP(D9537,'Resources Final'!A:F,6,FALSE))</f>
        <v/>
      </c>
      <c r="O9537" s="3" t="str">
        <f>IF(VLOOKUP(D9537,'Resources Final'!A:G,7,FALSE)=0,"",VLOOKUP(D9537,'Resources Final'!A:G,7,FALSE))</f>
        <v/>
      </c>
    </row>
    <row r="9538" spans="1:15" x14ac:dyDescent="0.2">
      <c r="A9538" s="11">
        <v>990</v>
      </c>
      <c r="B9538" s="11" t="str">
        <f t="shared" ref="B9538:B9601" si="164">C9538&amp;"_"&amp;D9538&amp;G9538&amp;F9538</f>
        <v>Fred C. and Mary R. Koch Foundation_P Smading20162000</v>
      </c>
      <c r="C9538" s="11" t="s">
        <v>4161</v>
      </c>
      <c r="D9538" s="11" t="s">
        <v>2774</v>
      </c>
      <c r="E9538" s="11" t="s">
        <v>2774</v>
      </c>
      <c r="F9538" s="4">
        <v>2000</v>
      </c>
      <c r="G9538" s="3">
        <v>2016</v>
      </c>
      <c r="H9538" s="6" t="s">
        <v>21</v>
      </c>
      <c r="I9538" s="12" t="s">
        <v>4162</v>
      </c>
      <c r="J9538" s="3">
        <v>227</v>
      </c>
      <c r="K9538" s="3" t="str">
        <f>IF(VLOOKUP(D9538,'Resources Final'!A:C,3,FALSE)=0,"",VLOOKUP(D9538,'Resources Final'!A:C,3,FALSE))</f>
        <v>Y</v>
      </c>
      <c r="L9538" s="3" t="str">
        <f>IF(VLOOKUP(D9538,'Resources Final'!A:D,4,FALSE)=0,"",VLOOKUP(D9538,'Resources Final'!A:D,4,FALSE))</f>
        <v/>
      </c>
      <c r="M9538" s="3" t="str">
        <f>IF(VLOOKUP(D9538,'Resources Final'!A:E,5,FALSE)=0,"",VLOOKUP(D9538,'Resources Final'!A:E,5,FALSE))</f>
        <v/>
      </c>
      <c r="N9538" s="7" t="str">
        <f>IF(VLOOKUP(D9538,'Resources Final'!A:F,6,FALSE)=0,"",VLOOKUP(D9538,'Resources Final'!A:F,6,FALSE))</f>
        <v/>
      </c>
      <c r="O9538" s="3" t="str">
        <f>IF(VLOOKUP(D9538,'Resources Final'!A:G,7,FALSE)=0,"",VLOOKUP(D9538,'Resources Final'!A:G,7,FALSE))</f>
        <v/>
      </c>
    </row>
    <row r="9539" spans="1:15" x14ac:dyDescent="0.2">
      <c r="A9539" s="11">
        <v>990</v>
      </c>
      <c r="B9539" s="11" t="str">
        <f t="shared" si="164"/>
        <v>Fred C. and Mary R. Koch Foundation_P Khare20162000</v>
      </c>
      <c r="C9539" s="11" t="s">
        <v>4161</v>
      </c>
      <c r="D9539" s="11" t="s">
        <v>2769</v>
      </c>
      <c r="E9539" s="11" t="s">
        <v>2769</v>
      </c>
      <c r="F9539" s="4">
        <v>2000</v>
      </c>
      <c r="G9539" s="3">
        <v>2016</v>
      </c>
      <c r="H9539" s="6" t="s">
        <v>21</v>
      </c>
      <c r="I9539" s="12" t="s">
        <v>4162</v>
      </c>
      <c r="J9539" s="3">
        <v>228</v>
      </c>
      <c r="K9539" s="3" t="str">
        <f>IF(VLOOKUP(D9539,'Resources Final'!A:C,3,FALSE)=0,"",VLOOKUP(D9539,'Resources Final'!A:C,3,FALSE))</f>
        <v>Y</v>
      </c>
      <c r="L9539" s="3" t="str">
        <f>IF(VLOOKUP(D9539,'Resources Final'!A:D,4,FALSE)=0,"",VLOOKUP(D9539,'Resources Final'!A:D,4,FALSE))</f>
        <v/>
      </c>
      <c r="M9539" s="3" t="str">
        <f>IF(VLOOKUP(D9539,'Resources Final'!A:E,5,FALSE)=0,"",VLOOKUP(D9539,'Resources Final'!A:E,5,FALSE))</f>
        <v/>
      </c>
      <c r="N9539" s="7" t="str">
        <f>IF(VLOOKUP(D9539,'Resources Final'!A:F,6,FALSE)=0,"",VLOOKUP(D9539,'Resources Final'!A:F,6,FALSE))</f>
        <v/>
      </c>
      <c r="O9539" s="3" t="str">
        <f>IF(VLOOKUP(D9539,'Resources Final'!A:G,7,FALSE)=0,"",VLOOKUP(D9539,'Resources Final'!A:G,7,FALSE))</f>
        <v/>
      </c>
    </row>
    <row r="9540" spans="1:15" x14ac:dyDescent="0.2">
      <c r="A9540" s="11">
        <v>990</v>
      </c>
      <c r="B9540" s="11" t="str">
        <f t="shared" si="164"/>
        <v>Fred C. and Mary R. Koch Foundation_P Yerkes20162000</v>
      </c>
      <c r="C9540" s="11" t="s">
        <v>4161</v>
      </c>
      <c r="D9540" s="11" t="s">
        <v>2775</v>
      </c>
      <c r="E9540" s="11" t="s">
        <v>2775</v>
      </c>
      <c r="F9540" s="4">
        <v>2000</v>
      </c>
      <c r="G9540" s="3">
        <v>2016</v>
      </c>
      <c r="H9540" s="6" t="s">
        <v>21</v>
      </c>
      <c r="I9540" s="12" t="s">
        <v>4162</v>
      </c>
      <c r="J9540" s="3">
        <v>229</v>
      </c>
      <c r="K9540" s="3" t="str">
        <f>IF(VLOOKUP(D9540,'Resources Final'!A:C,3,FALSE)=0,"",VLOOKUP(D9540,'Resources Final'!A:C,3,FALSE))</f>
        <v>Y</v>
      </c>
      <c r="L9540" s="3" t="str">
        <f>IF(VLOOKUP(D9540,'Resources Final'!A:D,4,FALSE)=0,"",VLOOKUP(D9540,'Resources Final'!A:D,4,FALSE))</f>
        <v/>
      </c>
      <c r="M9540" s="3" t="str">
        <f>IF(VLOOKUP(D9540,'Resources Final'!A:E,5,FALSE)=0,"",VLOOKUP(D9540,'Resources Final'!A:E,5,FALSE))</f>
        <v/>
      </c>
      <c r="N9540" s="7" t="str">
        <f>IF(VLOOKUP(D9540,'Resources Final'!A:F,6,FALSE)=0,"",VLOOKUP(D9540,'Resources Final'!A:F,6,FALSE))</f>
        <v/>
      </c>
      <c r="O9540" s="3" t="str">
        <f>IF(VLOOKUP(D9540,'Resources Final'!A:G,7,FALSE)=0,"",VLOOKUP(D9540,'Resources Final'!A:G,7,FALSE))</f>
        <v/>
      </c>
    </row>
    <row r="9541" spans="1:15" x14ac:dyDescent="0.2">
      <c r="A9541" s="11">
        <v>990</v>
      </c>
      <c r="B9541" s="11" t="str">
        <f t="shared" si="164"/>
        <v>Fred C. and Mary R. Koch Foundation_P Briggs20162000</v>
      </c>
      <c r="C9541" s="11" t="s">
        <v>4161</v>
      </c>
      <c r="D9541" s="11" t="s">
        <v>2767</v>
      </c>
      <c r="E9541" s="11" t="s">
        <v>2767</v>
      </c>
      <c r="F9541" s="4">
        <v>2000</v>
      </c>
      <c r="G9541" s="3">
        <v>2016</v>
      </c>
      <c r="H9541" s="6" t="s">
        <v>21</v>
      </c>
      <c r="I9541" s="12" t="s">
        <v>4162</v>
      </c>
      <c r="J9541" s="3">
        <v>230</v>
      </c>
      <c r="K9541" s="3" t="str">
        <f>IF(VLOOKUP(D9541,'Resources Final'!A:C,3,FALSE)=0,"",VLOOKUP(D9541,'Resources Final'!A:C,3,FALSE))</f>
        <v>Y</v>
      </c>
      <c r="L9541" s="3" t="str">
        <f>IF(VLOOKUP(D9541,'Resources Final'!A:D,4,FALSE)=0,"",VLOOKUP(D9541,'Resources Final'!A:D,4,FALSE))</f>
        <v/>
      </c>
      <c r="M9541" s="3" t="str">
        <f>IF(VLOOKUP(D9541,'Resources Final'!A:E,5,FALSE)=0,"",VLOOKUP(D9541,'Resources Final'!A:E,5,FALSE))</f>
        <v/>
      </c>
      <c r="N9541" s="7" t="str">
        <f>IF(VLOOKUP(D9541,'Resources Final'!A:F,6,FALSE)=0,"",VLOOKUP(D9541,'Resources Final'!A:F,6,FALSE))</f>
        <v/>
      </c>
      <c r="O9541" s="3" t="str">
        <f>IF(VLOOKUP(D9541,'Resources Final'!A:G,7,FALSE)=0,"",VLOOKUP(D9541,'Resources Final'!A:G,7,FALSE))</f>
        <v/>
      </c>
    </row>
    <row r="9542" spans="1:15" x14ac:dyDescent="0.2">
      <c r="A9542" s="11">
        <v>990</v>
      </c>
      <c r="B9542" s="11" t="str">
        <f t="shared" si="164"/>
        <v>Fred C. and Mary R. Koch Foundation_P Loomis20162000</v>
      </c>
      <c r="C9542" s="11" t="s">
        <v>4161</v>
      </c>
      <c r="D9542" s="11" t="s">
        <v>2770</v>
      </c>
      <c r="E9542" s="11" t="s">
        <v>2770</v>
      </c>
      <c r="F9542" s="4">
        <v>2000</v>
      </c>
      <c r="G9542" s="3">
        <v>2016</v>
      </c>
      <c r="H9542" s="6" t="s">
        <v>21</v>
      </c>
      <c r="I9542" s="12" t="s">
        <v>4162</v>
      </c>
      <c r="J9542" s="3">
        <v>231</v>
      </c>
      <c r="K9542" s="3" t="str">
        <f>IF(VLOOKUP(D9542,'Resources Final'!A:C,3,FALSE)=0,"",VLOOKUP(D9542,'Resources Final'!A:C,3,FALSE))</f>
        <v>Y</v>
      </c>
      <c r="L9542" s="3" t="str">
        <f>IF(VLOOKUP(D9542,'Resources Final'!A:D,4,FALSE)=0,"",VLOOKUP(D9542,'Resources Final'!A:D,4,FALSE))</f>
        <v/>
      </c>
      <c r="M9542" s="3" t="str">
        <f>IF(VLOOKUP(D9542,'Resources Final'!A:E,5,FALSE)=0,"",VLOOKUP(D9542,'Resources Final'!A:E,5,FALSE))</f>
        <v/>
      </c>
      <c r="N9542" s="7" t="str">
        <f>IF(VLOOKUP(D9542,'Resources Final'!A:F,6,FALSE)=0,"",VLOOKUP(D9542,'Resources Final'!A:F,6,FALSE))</f>
        <v/>
      </c>
      <c r="O9542" s="3" t="str">
        <f>IF(VLOOKUP(D9542,'Resources Final'!A:G,7,FALSE)=0,"",VLOOKUP(D9542,'Resources Final'!A:G,7,FALSE))</f>
        <v/>
      </c>
    </row>
    <row r="9543" spans="1:15" x14ac:dyDescent="0.2">
      <c r="A9543" s="11">
        <v>990</v>
      </c>
      <c r="B9543" s="11" t="str">
        <f t="shared" si="164"/>
        <v>Fred C. and Mary R. Koch Foundation_P Isbell20162000</v>
      </c>
      <c r="C9543" s="11" t="s">
        <v>4161</v>
      </c>
      <c r="D9543" s="11" t="s">
        <v>2768</v>
      </c>
      <c r="E9543" s="11" t="s">
        <v>2768</v>
      </c>
      <c r="F9543" s="4">
        <v>2000</v>
      </c>
      <c r="G9543" s="3">
        <v>2016</v>
      </c>
      <c r="H9543" s="6" t="s">
        <v>21</v>
      </c>
      <c r="I9543" s="12" t="s">
        <v>4162</v>
      </c>
      <c r="J9543" s="3">
        <v>232</v>
      </c>
      <c r="K9543" s="3" t="str">
        <f>IF(VLOOKUP(D9543,'Resources Final'!A:C,3,FALSE)=0,"",VLOOKUP(D9543,'Resources Final'!A:C,3,FALSE))</f>
        <v>Y</v>
      </c>
      <c r="L9543" s="3" t="str">
        <f>IF(VLOOKUP(D9543,'Resources Final'!A:D,4,FALSE)=0,"",VLOOKUP(D9543,'Resources Final'!A:D,4,FALSE))</f>
        <v/>
      </c>
      <c r="M9543" s="3" t="str">
        <f>IF(VLOOKUP(D9543,'Resources Final'!A:E,5,FALSE)=0,"",VLOOKUP(D9543,'Resources Final'!A:E,5,FALSE))</f>
        <v/>
      </c>
      <c r="N9543" s="7" t="str">
        <f>IF(VLOOKUP(D9543,'Resources Final'!A:F,6,FALSE)=0,"",VLOOKUP(D9543,'Resources Final'!A:F,6,FALSE))</f>
        <v/>
      </c>
      <c r="O9543" s="3" t="str">
        <f>IF(VLOOKUP(D9543,'Resources Final'!A:G,7,FALSE)=0,"",VLOOKUP(D9543,'Resources Final'!A:G,7,FALSE))</f>
        <v/>
      </c>
    </row>
    <row r="9544" spans="1:15" x14ac:dyDescent="0.2">
      <c r="A9544" s="11">
        <v>990</v>
      </c>
      <c r="B9544" s="11" t="str">
        <f t="shared" si="164"/>
        <v>Fred C. and Mary R. Koch Foundation_P Masterson20162000</v>
      </c>
      <c r="C9544" s="11" t="s">
        <v>4161</v>
      </c>
      <c r="D9544" s="11" t="s">
        <v>2772</v>
      </c>
      <c r="E9544" s="11" t="s">
        <v>2772</v>
      </c>
      <c r="F9544" s="4">
        <v>2000</v>
      </c>
      <c r="G9544" s="3">
        <v>2016</v>
      </c>
      <c r="H9544" s="6" t="s">
        <v>21</v>
      </c>
      <c r="I9544" s="12" t="s">
        <v>4162</v>
      </c>
      <c r="J9544" s="3">
        <v>233</v>
      </c>
      <c r="K9544" s="3" t="str">
        <f>IF(VLOOKUP(D9544,'Resources Final'!A:C,3,FALSE)=0,"",VLOOKUP(D9544,'Resources Final'!A:C,3,FALSE))</f>
        <v>Y</v>
      </c>
      <c r="L9544" s="3" t="str">
        <f>IF(VLOOKUP(D9544,'Resources Final'!A:D,4,FALSE)=0,"",VLOOKUP(D9544,'Resources Final'!A:D,4,FALSE))</f>
        <v/>
      </c>
      <c r="M9544" s="3" t="str">
        <f>IF(VLOOKUP(D9544,'Resources Final'!A:E,5,FALSE)=0,"",VLOOKUP(D9544,'Resources Final'!A:E,5,FALSE))</f>
        <v/>
      </c>
      <c r="N9544" s="7" t="str">
        <f>IF(VLOOKUP(D9544,'Resources Final'!A:F,6,FALSE)=0,"",VLOOKUP(D9544,'Resources Final'!A:F,6,FALSE))</f>
        <v/>
      </c>
      <c r="O9544" s="3" t="str">
        <f>IF(VLOOKUP(D9544,'Resources Final'!A:G,7,FALSE)=0,"",VLOOKUP(D9544,'Resources Final'!A:G,7,FALSE))</f>
        <v/>
      </c>
    </row>
    <row r="9545" spans="1:15" x14ac:dyDescent="0.2">
      <c r="A9545" s="11">
        <v>990</v>
      </c>
      <c r="B9545" s="11" t="str">
        <f t="shared" si="164"/>
        <v>Fred C. and Mary R. Koch Foundation_P Zhao20162000</v>
      </c>
      <c r="C9545" s="11" t="s">
        <v>4161</v>
      </c>
      <c r="D9545" s="11" t="s">
        <v>2776</v>
      </c>
      <c r="E9545" s="11" t="s">
        <v>2776</v>
      </c>
      <c r="F9545" s="4">
        <v>2000</v>
      </c>
      <c r="G9545" s="3">
        <v>2016</v>
      </c>
      <c r="H9545" s="6" t="s">
        <v>21</v>
      </c>
      <c r="I9545" s="12" t="s">
        <v>4162</v>
      </c>
      <c r="J9545" s="3">
        <v>234</v>
      </c>
      <c r="K9545" s="3" t="str">
        <f>IF(VLOOKUP(D9545,'Resources Final'!A:C,3,FALSE)=0,"",VLOOKUP(D9545,'Resources Final'!A:C,3,FALSE))</f>
        <v>Y</v>
      </c>
      <c r="L9545" s="3" t="str">
        <f>IF(VLOOKUP(D9545,'Resources Final'!A:D,4,FALSE)=0,"",VLOOKUP(D9545,'Resources Final'!A:D,4,FALSE))</f>
        <v/>
      </c>
      <c r="M9545" s="3" t="str">
        <f>IF(VLOOKUP(D9545,'Resources Final'!A:E,5,FALSE)=0,"",VLOOKUP(D9545,'Resources Final'!A:E,5,FALSE))</f>
        <v/>
      </c>
      <c r="N9545" s="7" t="str">
        <f>IF(VLOOKUP(D9545,'Resources Final'!A:F,6,FALSE)=0,"",VLOOKUP(D9545,'Resources Final'!A:F,6,FALSE))</f>
        <v/>
      </c>
      <c r="O9545" s="3" t="str">
        <f>IF(VLOOKUP(D9545,'Resources Final'!A:G,7,FALSE)=0,"",VLOOKUP(D9545,'Resources Final'!A:G,7,FALSE))</f>
        <v/>
      </c>
    </row>
    <row r="9546" spans="1:15" x14ac:dyDescent="0.2">
      <c r="A9546" s="11">
        <v>990</v>
      </c>
      <c r="B9546" s="11" t="str">
        <f t="shared" si="164"/>
        <v>Fred C. and Mary R. Koch Foundation_Q Maetzold20162000</v>
      </c>
      <c r="C9546" s="11" t="s">
        <v>4161</v>
      </c>
      <c r="D9546" s="11" t="s">
        <v>2928</v>
      </c>
      <c r="E9546" s="11" t="s">
        <v>2928</v>
      </c>
      <c r="F9546" s="4">
        <v>2000</v>
      </c>
      <c r="G9546" s="3">
        <v>2016</v>
      </c>
      <c r="H9546" s="6" t="s">
        <v>21</v>
      </c>
      <c r="I9546" s="12" t="s">
        <v>4162</v>
      </c>
      <c r="J9546" s="3">
        <v>235</v>
      </c>
      <c r="K9546" s="3" t="str">
        <f>IF(VLOOKUP(D9546,'Resources Final'!A:C,3,FALSE)=0,"",VLOOKUP(D9546,'Resources Final'!A:C,3,FALSE))</f>
        <v>Y</v>
      </c>
      <c r="L9546" s="3" t="str">
        <f>IF(VLOOKUP(D9546,'Resources Final'!A:D,4,FALSE)=0,"",VLOOKUP(D9546,'Resources Final'!A:D,4,FALSE))</f>
        <v/>
      </c>
      <c r="M9546" s="3" t="str">
        <f>IF(VLOOKUP(D9546,'Resources Final'!A:E,5,FALSE)=0,"",VLOOKUP(D9546,'Resources Final'!A:E,5,FALSE))</f>
        <v/>
      </c>
      <c r="N9546" s="7" t="str">
        <f>IF(VLOOKUP(D9546,'Resources Final'!A:F,6,FALSE)=0,"",VLOOKUP(D9546,'Resources Final'!A:F,6,FALSE))</f>
        <v/>
      </c>
      <c r="O9546" s="3" t="str">
        <f>IF(VLOOKUP(D9546,'Resources Final'!A:G,7,FALSE)=0,"",VLOOKUP(D9546,'Resources Final'!A:G,7,FALSE))</f>
        <v/>
      </c>
    </row>
    <row r="9547" spans="1:15" x14ac:dyDescent="0.2">
      <c r="A9547" s="11">
        <v>990</v>
      </c>
      <c r="B9547" s="11" t="str">
        <f t="shared" si="164"/>
        <v>Fred C. and Mary R. Koch Foundation_R Lee20162000</v>
      </c>
      <c r="C9547" s="11" t="s">
        <v>4161</v>
      </c>
      <c r="D9547" s="11" t="s">
        <v>2943</v>
      </c>
      <c r="E9547" s="11" t="s">
        <v>2943</v>
      </c>
      <c r="F9547" s="4">
        <v>2000</v>
      </c>
      <c r="G9547" s="3">
        <v>2016</v>
      </c>
      <c r="H9547" s="6" t="s">
        <v>21</v>
      </c>
      <c r="I9547" s="12" t="s">
        <v>4162</v>
      </c>
      <c r="J9547" s="3">
        <v>236</v>
      </c>
      <c r="K9547" s="3" t="str">
        <f>IF(VLOOKUP(D9547,'Resources Final'!A:C,3,FALSE)=0,"",VLOOKUP(D9547,'Resources Final'!A:C,3,FALSE))</f>
        <v>Y</v>
      </c>
      <c r="L9547" s="3" t="str">
        <f>IF(VLOOKUP(D9547,'Resources Final'!A:D,4,FALSE)=0,"",VLOOKUP(D9547,'Resources Final'!A:D,4,FALSE))</f>
        <v/>
      </c>
      <c r="M9547" s="3" t="str">
        <f>IF(VLOOKUP(D9547,'Resources Final'!A:E,5,FALSE)=0,"",VLOOKUP(D9547,'Resources Final'!A:E,5,FALSE))</f>
        <v/>
      </c>
      <c r="N9547" s="7" t="str">
        <f>IF(VLOOKUP(D9547,'Resources Final'!A:F,6,FALSE)=0,"",VLOOKUP(D9547,'Resources Final'!A:F,6,FALSE))</f>
        <v/>
      </c>
      <c r="O9547" s="3" t="str">
        <f>IF(VLOOKUP(D9547,'Resources Final'!A:G,7,FALSE)=0,"",VLOOKUP(D9547,'Resources Final'!A:G,7,FALSE))</f>
        <v/>
      </c>
    </row>
    <row r="9548" spans="1:15" x14ac:dyDescent="0.2">
      <c r="A9548" s="11">
        <v>990</v>
      </c>
      <c r="B9548" s="11" t="str">
        <f t="shared" si="164"/>
        <v>Fred C. and Mary R. Koch Foundation_R Willoughby20162000</v>
      </c>
      <c r="C9548" s="11" t="s">
        <v>4161</v>
      </c>
      <c r="D9548" s="11" t="s">
        <v>2955</v>
      </c>
      <c r="E9548" s="11" t="s">
        <v>2955</v>
      </c>
      <c r="F9548" s="4">
        <v>2000</v>
      </c>
      <c r="G9548" s="3">
        <v>2016</v>
      </c>
      <c r="H9548" s="6" t="s">
        <v>21</v>
      </c>
      <c r="I9548" s="12" t="s">
        <v>4162</v>
      </c>
      <c r="J9548" s="3">
        <v>237</v>
      </c>
      <c r="K9548" s="3" t="str">
        <f>IF(VLOOKUP(D9548,'Resources Final'!A:C,3,FALSE)=0,"",VLOOKUP(D9548,'Resources Final'!A:C,3,FALSE))</f>
        <v>Y</v>
      </c>
      <c r="L9548" s="3" t="str">
        <f>IF(VLOOKUP(D9548,'Resources Final'!A:D,4,FALSE)=0,"",VLOOKUP(D9548,'Resources Final'!A:D,4,FALSE))</f>
        <v/>
      </c>
      <c r="M9548" s="3" t="str">
        <f>IF(VLOOKUP(D9548,'Resources Final'!A:E,5,FALSE)=0,"",VLOOKUP(D9548,'Resources Final'!A:E,5,FALSE))</f>
        <v/>
      </c>
      <c r="N9548" s="7" t="str">
        <f>IF(VLOOKUP(D9548,'Resources Final'!A:F,6,FALSE)=0,"",VLOOKUP(D9548,'Resources Final'!A:F,6,FALSE))</f>
        <v/>
      </c>
      <c r="O9548" s="3" t="str">
        <f>IF(VLOOKUP(D9548,'Resources Final'!A:G,7,FALSE)=0,"",VLOOKUP(D9548,'Resources Final'!A:G,7,FALSE))</f>
        <v/>
      </c>
    </row>
    <row r="9549" spans="1:15" x14ac:dyDescent="0.2">
      <c r="A9549" s="11">
        <v>990</v>
      </c>
      <c r="B9549" s="11" t="str">
        <f t="shared" si="164"/>
        <v>Fred C. and Mary R. Koch Foundation_R Hughes20162000</v>
      </c>
      <c r="C9549" s="11" t="s">
        <v>4161</v>
      </c>
      <c r="D9549" s="11" t="s">
        <v>2939</v>
      </c>
      <c r="E9549" s="11" t="s">
        <v>2939</v>
      </c>
      <c r="F9549" s="4">
        <v>2000</v>
      </c>
      <c r="G9549" s="3">
        <v>2016</v>
      </c>
      <c r="H9549" s="6" t="s">
        <v>21</v>
      </c>
      <c r="I9549" s="12" t="s">
        <v>4162</v>
      </c>
      <c r="J9549" s="3">
        <v>238</v>
      </c>
      <c r="K9549" s="3" t="str">
        <f>IF(VLOOKUP(D9549,'Resources Final'!A:C,3,FALSE)=0,"",VLOOKUP(D9549,'Resources Final'!A:C,3,FALSE))</f>
        <v>Y</v>
      </c>
      <c r="L9549" s="3" t="str">
        <f>IF(VLOOKUP(D9549,'Resources Final'!A:D,4,FALSE)=0,"",VLOOKUP(D9549,'Resources Final'!A:D,4,FALSE))</f>
        <v/>
      </c>
      <c r="M9549" s="3" t="str">
        <f>IF(VLOOKUP(D9549,'Resources Final'!A:E,5,FALSE)=0,"",VLOOKUP(D9549,'Resources Final'!A:E,5,FALSE))</f>
        <v/>
      </c>
      <c r="N9549" s="7" t="str">
        <f>IF(VLOOKUP(D9549,'Resources Final'!A:F,6,FALSE)=0,"",VLOOKUP(D9549,'Resources Final'!A:F,6,FALSE))</f>
        <v/>
      </c>
      <c r="O9549" s="3" t="str">
        <f>IF(VLOOKUP(D9549,'Resources Final'!A:G,7,FALSE)=0,"",VLOOKUP(D9549,'Resources Final'!A:G,7,FALSE))</f>
        <v/>
      </c>
    </row>
    <row r="9550" spans="1:15" x14ac:dyDescent="0.2">
      <c r="A9550" s="11">
        <v>990</v>
      </c>
      <c r="B9550" s="11" t="str">
        <f t="shared" si="164"/>
        <v>Fred C. and Mary R. Koch Foundation_R Mousley20162000</v>
      </c>
      <c r="C9550" s="11" t="s">
        <v>4161</v>
      </c>
      <c r="D9550" s="11" t="s">
        <v>2945</v>
      </c>
      <c r="E9550" s="11" t="s">
        <v>2945</v>
      </c>
      <c r="F9550" s="4">
        <v>2000</v>
      </c>
      <c r="G9550" s="3">
        <v>2016</v>
      </c>
      <c r="H9550" s="6" t="s">
        <v>21</v>
      </c>
      <c r="I9550" s="12" t="s">
        <v>4162</v>
      </c>
      <c r="J9550" s="3">
        <v>239</v>
      </c>
      <c r="K9550" s="3" t="str">
        <f>IF(VLOOKUP(D9550,'Resources Final'!A:C,3,FALSE)=0,"",VLOOKUP(D9550,'Resources Final'!A:C,3,FALSE))</f>
        <v>Y</v>
      </c>
      <c r="L9550" s="3" t="str">
        <f>IF(VLOOKUP(D9550,'Resources Final'!A:D,4,FALSE)=0,"",VLOOKUP(D9550,'Resources Final'!A:D,4,FALSE))</f>
        <v/>
      </c>
      <c r="M9550" s="3" t="str">
        <f>IF(VLOOKUP(D9550,'Resources Final'!A:E,5,FALSE)=0,"",VLOOKUP(D9550,'Resources Final'!A:E,5,FALSE))</f>
        <v/>
      </c>
      <c r="N9550" s="7" t="str">
        <f>IF(VLOOKUP(D9550,'Resources Final'!A:F,6,FALSE)=0,"",VLOOKUP(D9550,'Resources Final'!A:F,6,FALSE))</f>
        <v/>
      </c>
      <c r="O9550" s="3" t="str">
        <f>IF(VLOOKUP(D9550,'Resources Final'!A:G,7,FALSE)=0,"",VLOOKUP(D9550,'Resources Final'!A:G,7,FALSE))</f>
        <v/>
      </c>
    </row>
    <row r="9551" spans="1:15" x14ac:dyDescent="0.2">
      <c r="A9551" s="11">
        <v>990</v>
      </c>
      <c r="B9551" s="11" t="str">
        <f t="shared" si="164"/>
        <v>Fred C. and Mary R. Koch Foundation_R Leber20162000</v>
      </c>
      <c r="C9551" s="11" t="s">
        <v>4161</v>
      </c>
      <c r="D9551" s="11" t="s">
        <v>2942</v>
      </c>
      <c r="E9551" s="11" t="s">
        <v>2942</v>
      </c>
      <c r="F9551" s="4">
        <v>2000</v>
      </c>
      <c r="G9551" s="3">
        <v>2016</v>
      </c>
      <c r="H9551" s="6" t="s">
        <v>21</v>
      </c>
      <c r="I9551" s="12" t="s">
        <v>4162</v>
      </c>
      <c r="J9551" s="3">
        <v>240</v>
      </c>
      <c r="K9551" s="3" t="str">
        <f>IF(VLOOKUP(D9551,'Resources Final'!A:C,3,FALSE)=0,"",VLOOKUP(D9551,'Resources Final'!A:C,3,FALSE))</f>
        <v>Y</v>
      </c>
      <c r="L9551" s="3" t="str">
        <f>IF(VLOOKUP(D9551,'Resources Final'!A:D,4,FALSE)=0,"",VLOOKUP(D9551,'Resources Final'!A:D,4,FALSE))</f>
        <v/>
      </c>
      <c r="M9551" s="3" t="str">
        <f>IF(VLOOKUP(D9551,'Resources Final'!A:E,5,FALSE)=0,"",VLOOKUP(D9551,'Resources Final'!A:E,5,FALSE))</f>
        <v/>
      </c>
      <c r="N9551" s="7" t="str">
        <f>IF(VLOOKUP(D9551,'Resources Final'!A:F,6,FALSE)=0,"",VLOOKUP(D9551,'Resources Final'!A:F,6,FALSE))</f>
        <v/>
      </c>
      <c r="O9551" s="3" t="str">
        <f>IF(VLOOKUP(D9551,'Resources Final'!A:G,7,FALSE)=0,"",VLOOKUP(D9551,'Resources Final'!A:G,7,FALSE))</f>
        <v/>
      </c>
    </row>
    <row r="9552" spans="1:15" x14ac:dyDescent="0.2">
      <c r="A9552" s="11">
        <v>990</v>
      </c>
      <c r="B9552" s="11" t="str">
        <f t="shared" si="164"/>
        <v>Fred C. and Mary R. Koch Foundation_R Dazzo20162000</v>
      </c>
      <c r="C9552" s="11" t="s">
        <v>4161</v>
      </c>
      <c r="D9552" s="11" t="s">
        <v>2938</v>
      </c>
      <c r="E9552" s="11" t="s">
        <v>2938</v>
      </c>
      <c r="F9552" s="4">
        <v>2000</v>
      </c>
      <c r="G9552" s="3">
        <v>2016</v>
      </c>
      <c r="H9552" s="6" t="s">
        <v>21</v>
      </c>
      <c r="I9552" s="12" t="s">
        <v>4162</v>
      </c>
      <c r="J9552" s="3">
        <v>241</v>
      </c>
      <c r="K9552" s="3" t="str">
        <f>IF(VLOOKUP(D9552,'Resources Final'!A:C,3,FALSE)=0,"",VLOOKUP(D9552,'Resources Final'!A:C,3,FALSE))</f>
        <v>Y</v>
      </c>
      <c r="L9552" s="3" t="str">
        <f>IF(VLOOKUP(D9552,'Resources Final'!A:D,4,FALSE)=0,"",VLOOKUP(D9552,'Resources Final'!A:D,4,FALSE))</f>
        <v/>
      </c>
      <c r="M9552" s="3" t="str">
        <f>IF(VLOOKUP(D9552,'Resources Final'!A:E,5,FALSE)=0,"",VLOOKUP(D9552,'Resources Final'!A:E,5,FALSE))</f>
        <v/>
      </c>
      <c r="N9552" s="7" t="str">
        <f>IF(VLOOKUP(D9552,'Resources Final'!A:F,6,FALSE)=0,"",VLOOKUP(D9552,'Resources Final'!A:F,6,FALSE))</f>
        <v/>
      </c>
      <c r="O9552" s="3" t="str">
        <f>IF(VLOOKUP(D9552,'Resources Final'!A:G,7,FALSE)=0,"",VLOOKUP(D9552,'Resources Final'!A:G,7,FALSE))</f>
        <v/>
      </c>
    </row>
    <row r="9553" spans="1:15" x14ac:dyDescent="0.2">
      <c r="A9553" s="11">
        <v>990</v>
      </c>
      <c r="B9553" s="11" t="str">
        <f t="shared" si="164"/>
        <v>Fred C. and Mary R. Koch Foundation_R Short20162000</v>
      </c>
      <c r="C9553" s="11" t="s">
        <v>4161</v>
      </c>
      <c r="D9553" s="11" t="s">
        <v>2949</v>
      </c>
      <c r="E9553" s="11" t="s">
        <v>2949</v>
      </c>
      <c r="F9553" s="4">
        <v>2000</v>
      </c>
      <c r="G9553" s="3">
        <v>2016</v>
      </c>
      <c r="H9553" s="6" t="s">
        <v>21</v>
      </c>
      <c r="I9553" s="12" t="s">
        <v>4162</v>
      </c>
      <c r="J9553" s="3">
        <v>242</v>
      </c>
      <c r="K9553" s="3" t="str">
        <f>IF(VLOOKUP(D9553,'Resources Final'!A:C,3,FALSE)=0,"",VLOOKUP(D9553,'Resources Final'!A:C,3,FALSE))</f>
        <v>Y</v>
      </c>
      <c r="L9553" s="3" t="str">
        <f>IF(VLOOKUP(D9553,'Resources Final'!A:D,4,FALSE)=0,"",VLOOKUP(D9553,'Resources Final'!A:D,4,FALSE))</f>
        <v/>
      </c>
      <c r="M9553" s="3" t="str">
        <f>IF(VLOOKUP(D9553,'Resources Final'!A:E,5,FALSE)=0,"",VLOOKUP(D9553,'Resources Final'!A:E,5,FALSE))</f>
        <v/>
      </c>
      <c r="N9553" s="7" t="str">
        <f>IF(VLOOKUP(D9553,'Resources Final'!A:F,6,FALSE)=0,"",VLOOKUP(D9553,'Resources Final'!A:F,6,FALSE))</f>
        <v/>
      </c>
      <c r="O9553" s="3" t="str">
        <f>IF(VLOOKUP(D9553,'Resources Final'!A:G,7,FALSE)=0,"",VLOOKUP(D9553,'Resources Final'!A:G,7,FALSE))</f>
        <v/>
      </c>
    </row>
    <row r="9554" spans="1:15" x14ac:dyDescent="0.2">
      <c r="A9554" s="11">
        <v>990</v>
      </c>
      <c r="B9554" s="11" t="str">
        <f t="shared" si="164"/>
        <v>Fred C. and Mary R. Koch Foundation_R Stickland20162000</v>
      </c>
      <c r="C9554" s="11" t="s">
        <v>4161</v>
      </c>
      <c r="D9554" s="11" t="s">
        <v>2950</v>
      </c>
      <c r="E9554" s="11" t="s">
        <v>2950</v>
      </c>
      <c r="F9554" s="4">
        <v>2000</v>
      </c>
      <c r="G9554" s="3">
        <v>2016</v>
      </c>
      <c r="H9554" s="6" t="s">
        <v>21</v>
      </c>
      <c r="I9554" s="12" t="s">
        <v>4162</v>
      </c>
      <c r="J9554" s="3">
        <v>243</v>
      </c>
      <c r="K9554" s="3" t="str">
        <f>IF(VLOOKUP(D9554,'Resources Final'!A:C,3,FALSE)=0,"",VLOOKUP(D9554,'Resources Final'!A:C,3,FALSE))</f>
        <v>Y</v>
      </c>
      <c r="L9554" s="3" t="str">
        <f>IF(VLOOKUP(D9554,'Resources Final'!A:D,4,FALSE)=0,"",VLOOKUP(D9554,'Resources Final'!A:D,4,FALSE))</f>
        <v/>
      </c>
      <c r="M9554" s="3" t="str">
        <f>IF(VLOOKUP(D9554,'Resources Final'!A:E,5,FALSE)=0,"",VLOOKUP(D9554,'Resources Final'!A:E,5,FALSE))</f>
        <v/>
      </c>
      <c r="N9554" s="7" t="str">
        <f>IF(VLOOKUP(D9554,'Resources Final'!A:F,6,FALSE)=0,"",VLOOKUP(D9554,'Resources Final'!A:F,6,FALSE))</f>
        <v/>
      </c>
      <c r="O9554" s="3" t="str">
        <f>IF(VLOOKUP(D9554,'Resources Final'!A:G,7,FALSE)=0,"",VLOOKUP(D9554,'Resources Final'!A:G,7,FALSE))</f>
        <v/>
      </c>
    </row>
    <row r="9555" spans="1:15" x14ac:dyDescent="0.2">
      <c r="A9555" s="11">
        <v>990</v>
      </c>
      <c r="B9555" s="11" t="str">
        <f t="shared" si="164"/>
        <v>Fred C. and Mary R. Koch Foundation_R Valleru20162000</v>
      </c>
      <c r="C9555" s="11" t="s">
        <v>4161</v>
      </c>
      <c r="D9555" s="11" t="s">
        <v>2954</v>
      </c>
      <c r="E9555" s="11" t="s">
        <v>2954</v>
      </c>
      <c r="F9555" s="4">
        <v>2000</v>
      </c>
      <c r="G9555" s="3">
        <v>2016</v>
      </c>
      <c r="H9555" s="6" t="s">
        <v>21</v>
      </c>
      <c r="I9555" s="12" t="s">
        <v>4162</v>
      </c>
      <c r="J9555" s="3">
        <v>244</v>
      </c>
      <c r="K9555" s="3" t="str">
        <f>IF(VLOOKUP(D9555,'Resources Final'!A:C,3,FALSE)=0,"",VLOOKUP(D9555,'Resources Final'!A:C,3,FALSE))</f>
        <v>Y</v>
      </c>
      <c r="L9555" s="3" t="str">
        <f>IF(VLOOKUP(D9555,'Resources Final'!A:D,4,FALSE)=0,"",VLOOKUP(D9555,'Resources Final'!A:D,4,FALSE))</f>
        <v/>
      </c>
      <c r="M9555" s="3" t="str">
        <f>IF(VLOOKUP(D9555,'Resources Final'!A:E,5,FALSE)=0,"",VLOOKUP(D9555,'Resources Final'!A:E,5,FALSE))</f>
        <v/>
      </c>
      <c r="N9555" s="7" t="str">
        <f>IF(VLOOKUP(D9555,'Resources Final'!A:F,6,FALSE)=0,"",VLOOKUP(D9555,'Resources Final'!A:F,6,FALSE))</f>
        <v/>
      </c>
      <c r="O9555" s="3" t="str">
        <f>IF(VLOOKUP(D9555,'Resources Final'!A:G,7,FALSE)=0,"",VLOOKUP(D9555,'Resources Final'!A:G,7,FALSE))</f>
        <v/>
      </c>
    </row>
    <row r="9556" spans="1:15" x14ac:dyDescent="0.2">
      <c r="A9556" s="11">
        <v>990</v>
      </c>
      <c r="B9556" s="11" t="str">
        <f t="shared" si="164"/>
        <v>Fred C. and Mary R. Koch Foundation_R Clinton20162000</v>
      </c>
      <c r="C9556" s="11" t="s">
        <v>4161</v>
      </c>
      <c r="D9556" s="11" t="s">
        <v>2937</v>
      </c>
      <c r="E9556" s="11" t="s">
        <v>2937</v>
      </c>
      <c r="F9556" s="4">
        <v>2000</v>
      </c>
      <c r="G9556" s="3">
        <v>2016</v>
      </c>
      <c r="H9556" s="6" t="s">
        <v>21</v>
      </c>
      <c r="I9556" s="12" t="s">
        <v>4162</v>
      </c>
      <c r="J9556" s="3">
        <v>245</v>
      </c>
      <c r="K9556" s="3" t="str">
        <f>IF(VLOOKUP(D9556,'Resources Final'!A:C,3,FALSE)=0,"",VLOOKUP(D9556,'Resources Final'!A:C,3,FALSE))</f>
        <v>Y</v>
      </c>
      <c r="L9556" s="3" t="str">
        <f>IF(VLOOKUP(D9556,'Resources Final'!A:D,4,FALSE)=0,"",VLOOKUP(D9556,'Resources Final'!A:D,4,FALSE))</f>
        <v/>
      </c>
      <c r="M9556" s="3" t="str">
        <f>IF(VLOOKUP(D9556,'Resources Final'!A:E,5,FALSE)=0,"",VLOOKUP(D9556,'Resources Final'!A:E,5,FALSE))</f>
        <v/>
      </c>
      <c r="N9556" s="7" t="str">
        <f>IF(VLOOKUP(D9556,'Resources Final'!A:F,6,FALSE)=0,"",VLOOKUP(D9556,'Resources Final'!A:F,6,FALSE))</f>
        <v/>
      </c>
      <c r="O9556" s="3" t="str">
        <f>IF(VLOOKUP(D9556,'Resources Final'!A:G,7,FALSE)=0,"",VLOOKUP(D9556,'Resources Final'!A:G,7,FALSE))</f>
        <v/>
      </c>
    </row>
    <row r="9557" spans="1:15" x14ac:dyDescent="0.2">
      <c r="A9557" s="11">
        <v>990</v>
      </c>
      <c r="B9557" s="11" t="str">
        <f t="shared" si="164"/>
        <v>Fred C. and Mary R. Koch Foundation_R Malone20162000</v>
      </c>
      <c r="C9557" s="11" t="s">
        <v>4161</v>
      </c>
      <c r="D9557" s="11" t="s">
        <v>2944</v>
      </c>
      <c r="E9557" s="11" t="s">
        <v>2944</v>
      </c>
      <c r="F9557" s="4">
        <v>2000</v>
      </c>
      <c r="G9557" s="3">
        <v>2016</v>
      </c>
      <c r="H9557" s="6" t="s">
        <v>21</v>
      </c>
      <c r="I9557" s="12" t="s">
        <v>4162</v>
      </c>
      <c r="J9557" s="3">
        <v>246</v>
      </c>
      <c r="K9557" s="3" t="str">
        <f>IF(VLOOKUP(D9557,'Resources Final'!A:C,3,FALSE)=0,"",VLOOKUP(D9557,'Resources Final'!A:C,3,FALSE))</f>
        <v>Y</v>
      </c>
      <c r="L9557" s="3" t="str">
        <f>IF(VLOOKUP(D9557,'Resources Final'!A:D,4,FALSE)=0,"",VLOOKUP(D9557,'Resources Final'!A:D,4,FALSE))</f>
        <v/>
      </c>
      <c r="M9557" s="3" t="str">
        <f>IF(VLOOKUP(D9557,'Resources Final'!A:E,5,FALSE)=0,"",VLOOKUP(D9557,'Resources Final'!A:E,5,FALSE))</f>
        <v/>
      </c>
      <c r="N9557" s="7" t="str">
        <f>IF(VLOOKUP(D9557,'Resources Final'!A:F,6,FALSE)=0,"",VLOOKUP(D9557,'Resources Final'!A:F,6,FALSE))</f>
        <v/>
      </c>
      <c r="O9557" s="3" t="str">
        <f>IF(VLOOKUP(D9557,'Resources Final'!A:G,7,FALSE)=0,"",VLOOKUP(D9557,'Resources Final'!A:G,7,FALSE))</f>
        <v/>
      </c>
    </row>
    <row r="9558" spans="1:15" x14ac:dyDescent="0.2">
      <c r="A9558" s="11">
        <v>990</v>
      </c>
      <c r="B9558" s="11" t="str">
        <f t="shared" si="164"/>
        <v>Fred C. and Mary R. Koch Foundation_S Clayton20162000</v>
      </c>
      <c r="C9558" s="11" t="s">
        <v>4161</v>
      </c>
      <c r="D9558" s="11" t="s">
        <v>3162</v>
      </c>
      <c r="E9558" s="11" t="s">
        <v>3162</v>
      </c>
      <c r="F9558" s="4">
        <v>2000</v>
      </c>
      <c r="G9558" s="3">
        <v>2016</v>
      </c>
      <c r="H9558" s="6" t="s">
        <v>21</v>
      </c>
      <c r="I9558" s="12" t="s">
        <v>4162</v>
      </c>
      <c r="J9558" s="3">
        <v>247</v>
      </c>
      <c r="K9558" s="3" t="str">
        <f>IF(VLOOKUP(D9558,'Resources Final'!A:C,3,FALSE)=0,"",VLOOKUP(D9558,'Resources Final'!A:C,3,FALSE))</f>
        <v>Y</v>
      </c>
      <c r="L9558" s="3" t="str">
        <f>IF(VLOOKUP(D9558,'Resources Final'!A:D,4,FALSE)=0,"",VLOOKUP(D9558,'Resources Final'!A:D,4,FALSE))</f>
        <v/>
      </c>
      <c r="M9558" s="3" t="str">
        <f>IF(VLOOKUP(D9558,'Resources Final'!A:E,5,FALSE)=0,"",VLOOKUP(D9558,'Resources Final'!A:E,5,FALSE))</f>
        <v/>
      </c>
      <c r="N9558" s="7" t="str">
        <f>IF(VLOOKUP(D9558,'Resources Final'!A:F,6,FALSE)=0,"",VLOOKUP(D9558,'Resources Final'!A:F,6,FALSE))</f>
        <v/>
      </c>
      <c r="O9558" s="3" t="str">
        <f>IF(VLOOKUP(D9558,'Resources Final'!A:G,7,FALSE)=0,"",VLOOKUP(D9558,'Resources Final'!A:G,7,FALSE))</f>
        <v/>
      </c>
    </row>
    <row r="9559" spans="1:15" x14ac:dyDescent="0.2">
      <c r="A9559" s="11">
        <v>990</v>
      </c>
      <c r="B9559" s="11" t="str">
        <f t="shared" si="164"/>
        <v>Fred C. and Mary R. Koch Foundation_S Flisikowksi20162000</v>
      </c>
      <c r="C9559" s="11" t="s">
        <v>4161</v>
      </c>
      <c r="D9559" s="11" t="s">
        <v>3167</v>
      </c>
      <c r="E9559" s="11" t="s">
        <v>3167</v>
      </c>
      <c r="F9559" s="4">
        <v>2000</v>
      </c>
      <c r="G9559" s="3">
        <v>2016</v>
      </c>
      <c r="H9559" s="6" t="s">
        <v>21</v>
      </c>
      <c r="I9559" s="12" t="s">
        <v>4162</v>
      </c>
      <c r="J9559" s="3">
        <v>248</v>
      </c>
      <c r="K9559" s="3" t="str">
        <f>IF(VLOOKUP(D9559,'Resources Final'!A:C,3,FALSE)=0,"",VLOOKUP(D9559,'Resources Final'!A:C,3,FALSE))</f>
        <v>Y</v>
      </c>
      <c r="L9559" s="3" t="str">
        <f>IF(VLOOKUP(D9559,'Resources Final'!A:D,4,FALSE)=0,"",VLOOKUP(D9559,'Resources Final'!A:D,4,FALSE))</f>
        <v/>
      </c>
      <c r="M9559" s="3" t="str">
        <f>IF(VLOOKUP(D9559,'Resources Final'!A:E,5,FALSE)=0,"",VLOOKUP(D9559,'Resources Final'!A:E,5,FALSE))</f>
        <v/>
      </c>
      <c r="N9559" s="7" t="str">
        <f>IF(VLOOKUP(D9559,'Resources Final'!A:F,6,FALSE)=0,"",VLOOKUP(D9559,'Resources Final'!A:F,6,FALSE))</f>
        <v/>
      </c>
      <c r="O9559" s="3" t="str">
        <f>IF(VLOOKUP(D9559,'Resources Final'!A:G,7,FALSE)=0,"",VLOOKUP(D9559,'Resources Final'!A:G,7,FALSE))</f>
        <v/>
      </c>
    </row>
    <row r="9560" spans="1:15" x14ac:dyDescent="0.2">
      <c r="A9560" s="11">
        <v>990</v>
      </c>
      <c r="B9560" s="11" t="str">
        <f t="shared" si="164"/>
        <v>Fred C. and Mary R. Koch Foundation_S Makin20162000</v>
      </c>
      <c r="C9560" s="11" t="s">
        <v>4161</v>
      </c>
      <c r="D9560" s="11" t="s">
        <v>3173</v>
      </c>
      <c r="E9560" s="11" t="s">
        <v>3173</v>
      </c>
      <c r="F9560" s="4">
        <v>2000</v>
      </c>
      <c r="G9560" s="3">
        <v>2016</v>
      </c>
      <c r="H9560" s="6" t="s">
        <v>21</v>
      </c>
      <c r="I9560" s="12" t="s">
        <v>4162</v>
      </c>
      <c r="J9560" s="3">
        <v>249</v>
      </c>
      <c r="K9560" s="3" t="str">
        <f>IF(VLOOKUP(D9560,'Resources Final'!A:C,3,FALSE)=0,"",VLOOKUP(D9560,'Resources Final'!A:C,3,FALSE))</f>
        <v>Y</v>
      </c>
      <c r="L9560" s="3" t="str">
        <f>IF(VLOOKUP(D9560,'Resources Final'!A:D,4,FALSE)=0,"",VLOOKUP(D9560,'Resources Final'!A:D,4,FALSE))</f>
        <v/>
      </c>
      <c r="M9560" s="3" t="str">
        <f>IF(VLOOKUP(D9560,'Resources Final'!A:E,5,FALSE)=0,"",VLOOKUP(D9560,'Resources Final'!A:E,5,FALSE))</f>
        <v/>
      </c>
      <c r="N9560" s="7" t="str">
        <f>IF(VLOOKUP(D9560,'Resources Final'!A:F,6,FALSE)=0,"",VLOOKUP(D9560,'Resources Final'!A:F,6,FALSE))</f>
        <v/>
      </c>
      <c r="O9560" s="3" t="str">
        <f>IF(VLOOKUP(D9560,'Resources Final'!A:G,7,FALSE)=0,"",VLOOKUP(D9560,'Resources Final'!A:G,7,FALSE))</f>
        <v/>
      </c>
    </row>
    <row r="9561" spans="1:15" x14ac:dyDescent="0.2">
      <c r="A9561" s="11">
        <v>990</v>
      </c>
      <c r="B9561" s="11" t="str">
        <f t="shared" si="164"/>
        <v>Fred C. and Mary R. Koch Foundation_S Schreiber20162000</v>
      </c>
      <c r="C9561" s="11" t="s">
        <v>4161</v>
      </c>
      <c r="D9561" s="11" t="s">
        <v>3181</v>
      </c>
      <c r="E9561" s="11" t="s">
        <v>3181</v>
      </c>
      <c r="F9561" s="4">
        <v>2000</v>
      </c>
      <c r="G9561" s="3">
        <v>2016</v>
      </c>
      <c r="H9561" s="6" t="s">
        <v>21</v>
      </c>
      <c r="I9561" s="12" t="s">
        <v>4162</v>
      </c>
      <c r="J9561" s="3">
        <v>250</v>
      </c>
      <c r="K9561" s="3" t="str">
        <f>IF(VLOOKUP(D9561,'Resources Final'!A:C,3,FALSE)=0,"",VLOOKUP(D9561,'Resources Final'!A:C,3,FALSE))</f>
        <v>Y</v>
      </c>
      <c r="L9561" s="3" t="str">
        <f>IF(VLOOKUP(D9561,'Resources Final'!A:D,4,FALSE)=0,"",VLOOKUP(D9561,'Resources Final'!A:D,4,FALSE))</f>
        <v/>
      </c>
      <c r="M9561" s="3" t="str">
        <f>IF(VLOOKUP(D9561,'Resources Final'!A:E,5,FALSE)=0,"",VLOOKUP(D9561,'Resources Final'!A:E,5,FALSE))</f>
        <v/>
      </c>
      <c r="N9561" s="7" t="str">
        <f>IF(VLOOKUP(D9561,'Resources Final'!A:F,6,FALSE)=0,"",VLOOKUP(D9561,'Resources Final'!A:F,6,FALSE))</f>
        <v/>
      </c>
      <c r="O9561" s="3" t="str">
        <f>IF(VLOOKUP(D9561,'Resources Final'!A:G,7,FALSE)=0,"",VLOOKUP(D9561,'Resources Final'!A:G,7,FALSE))</f>
        <v/>
      </c>
    </row>
    <row r="9562" spans="1:15" x14ac:dyDescent="0.2">
      <c r="A9562" s="11">
        <v>990</v>
      </c>
      <c r="B9562" s="11" t="str">
        <f t="shared" si="164"/>
        <v>Fred C. and Mary R. Koch Foundation_S Young20162000</v>
      </c>
      <c r="C9562" s="11" t="s">
        <v>4161</v>
      </c>
      <c r="D9562" s="11" t="s">
        <v>3186</v>
      </c>
      <c r="E9562" s="11" t="s">
        <v>3186</v>
      </c>
      <c r="F9562" s="4">
        <v>2000</v>
      </c>
      <c r="G9562" s="3">
        <v>2016</v>
      </c>
      <c r="H9562" s="6" t="s">
        <v>21</v>
      </c>
      <c r="I9562" s="12" t="s">
        <v>4162</v>
      </c>
      <c r="J9562" s="3">
        <v>251</v>
      </c>
      <c r="K9562" s="3" t="str">
        <f>IF(VLOOKUP(D9562,'Resources Final'!A:C,3,FALSE)=0,"",VLOOKUP(D9562,'Resources Final'!A:C,3,FALSE))</f>
        <v>Y</v>
      </c>
      <c r="L9562" s="3" t="str">
        <f>IF(VLOOKUP(D9562,'Resources Final'!A:D,4,FALSE)=0,"",VLOOKUP(D9562,'Resources Final'!A:D,4,FALSE))</f>
        <v/>
      </c>
      <c r="M9562" s="3" t="str">
        <f>IF(VLOOKUP(D9562,'Resources Final'!A:E,5,FALSE)=0,"",VLOOKUP(D9562,'Resources Final'!A:E,5,FALSE))</f>
        <v/>
      </c>
      <c r="N9562" s="7" t="str">
        <f>IF(VLOOKUP(D9562,'Resources Final'!A:F,6,FALSE)=0,"",VLOOKUP(D9562,'Resources Final'!A:F,6,FALSE))</f>
        <v/>
      </c>
      <c r="O9562" s="3" t="str">
        <f>IF(VLOOKUP(D9562,'Resources Final'!A:G,7,FALSE)=0,"",VLOOKUP(D9562,'Resources Final'!A:G,7,FALSE))</f>
        <v/>
      </c>
    </row>
    <row r="9563" spans="1:15" x14ac:dyDescent="0.2">
      <c r="A9563" s="11">
        <v>990</v>
      </c>
      <c r="B9563" s="11" t="str">
        <f t="shared" si="164"/>
        <v>Fred C. and Mary R. Koch Foundation_S Subnaik20162000</v>
      </c>
      <c r="C9563" s="11" t="s">
        <v>4161</v>
      </c>
      <c r="D9563" s="11" t="s">
        <v>3182</v>
      </c>
      <c r="E9563" s="11" t="s">
        <v>3182</v>
      </c>
      <c r="F9563" s="4">
        <v>2000</v>
      </c>
      <c r="G9563" s="3">
        <v>2016</v>
      </c>
      <c r="H9563" s="6" t="s">
        <v>21</v>
      </c>
      <c r="I9563" s="12" t="s">
        <v>4162</v>
      </c>
      <c r="J9563" s="3">
        <v>252</v>
      </c>
      <c r="K9563" s="3" t="str">
        <f>IF(VLOOKUP(D9563,'Resources Final'!A:C,3,FALSE)=0,"",VLOOKUP(D9563,'Resources Final'!A:C,3,FALSE))</f>
        <v>Y</v>
      </c>
      <c r="L9563" s="3" t="str">
        <f>IF(VLOOKUP(D9563,'Resources Final'!A:D,4,FALSE)=0,"",VLOOKUP(D9563,'Resources Final'!A:D,4,FALSE))</f>
        <v/>
      </c>
      <c r="M9563" s="3" t="str">
        <f>IF(VLOOKUP(D9563,'Resources Final'!A:E,5,FALSE)=0,"",VLOOKUP(D9563,'Resources Final'!A:E,5,FALSE))</f>
        <v/>
      </c>
      <c r="N9563" s="7" t="str">
        <f>IF(VLOOKUP(D9563,'Resources Final'!A:F,6,FALSE)=0,"",VLOOKUP(D9563,'Resources Final'!A:F,6,FALSE))</f>
        <v/>
      </c>
      <c r="O9563" s="3" t="str">
        <f>IF(VLOOKUP(D9563,'Resources Final'!A:G,7,FALSE)=0,"",VLOOKUP(D9563,'Resources Final'!A:G,7,FALSE))</f>
        <v/>
      </c>
    </row>
    <row r="9564" spans="1:15" x14ac:dyDescent="0.2">
      <c r="A9564" s="11">
        <v>990</v>
      </c>
      <c r="B9564" s="11" t="str">
        <f t="shared" si="164"/>
        <v>Fred C. and Mary R. Koch Foundation_S Kaggal20162000</v>
      </c>
      <c r="C9564" s="11" t="s">
        <v>4161</v>
      </c>
      <c r="D9564" s="11" t="s">
        <v>3169</v>
      </c>
      <c r="E9564" s="11" t="s">
        <v>3169</v>
      </c>
      <c r="F9564" s="4">
        <v>2000</v>
      </c>
      <c r="G9564" s="3">
        <v>2016</v>
      </c>
      <c r="H9564" s="6" t="s">
        <v>21</v>
      </c>
      <c r="I9564" s="12" t="s">
        <v>4162</v>
      </c>
      <c r="J9564" s="3">
        <v>253</v>
      </c>
      <c r="K9564" s="3" t="str">
        <f>IF(VLOOKUP(D9564,'Resources Final'!A:C,3,FALSE)=0,"",VLOOKUP(D9564,'Resources Final'!A:C,3,FALSE))</f>
        <v>Y</v>
      </c>
      <c r="L9564" s="3" t="str">
        <f>IF(VLOOKUP(D9564,'Resources Final'!A:D,4,FALSE)=0,"",VLOOKUP(D9564,'Resources Final'!A:D,4,FALSE))</f>
        <v/>
      </c>
      <c r="M9564" s="3" t="str">
        <f>IF(VLOOKUP(D9564,'Resources Final'!A:E,5,FALSE)=0,"",VLOOKUP(D9564,'Resources Final'!A:E,5,FALSE))</f>
        <v/>
      </c>
      <c r="N9564" s="7" t="str">
        <f>IF(VLOOKUP(D9564,'Resources Final'!A:F,6,FALSE)=0,"",VLOOKUP(D9564,'Resources Final'!A:F,6,FALSE))</f>
        <v/>
      </c>
      <c r="O9564" s="3" t="str">
        <f>IF(VLOOKUP(D9564,'Resources Final'!A:G,7,FALSE)=0,"",VLOOKUP(D9564,'Resources Final'!A:G,7,FALSE))</f>
        <v/>
      </c>
    </row>
    <row r="9565" spans="1:15" x14ac:dyDescent="0.2">
      <c r="A9565" s="11">
        <v>990</v>
      </c>
      <c r="B9565" s="11" t="str">
        <f t="shared" si="164"/>
        <v>Fred C. and Mary R. Koch Foundation_S Ramgoolam20162000</v>
      </c>
      <c r="C9565" s="11" t="s">
        <v>4161</v>
      </c>
      <c r="D9565" s="11" t="s">
        <v>3179</v>
      </c>
      <c r="E9565" s="11" t="s">
        <v>3179</v>
      </c>
      <c r="F9565" s="4">
        <v>2000</v>
      </c>
      <c r="G9565" s="3">
        <v>2016</v>
      </c>
      <c r="H9565" s="6" t="s">
        <v>21</v>
      </c>
      <c r="I9565" s="12" t="s">
        <v>4162</v>
      </c>
      <c r="J9565" s="3">
        <v>254</v>
      </c>
      <c r="K9565" s="3" t="str">
        <f>IF(VLOOKUP(D9565,'Resources Final'!A:C,3,FALSE)=0,"",VLOOKUP(D9565,'Resources Final'!A:C,3,FALSE))</f>
        <v>Y</v>
      </c>
      <c r="L9565" s="3" t="str">
        <f>IF(VLOOKUP(D9565,'Resources Final'!A:D,4,FALSE)=0,"",VLOOKUP(D9565,'Resources Final'!A:D,4,FALSE))</f>
        <v/>
      </c>
      <c r="M9565" s="3" t="str">
        <f>IF(VLOOKUP(D9565,'Resources Final'!A:E,5,FALSE)=0,"",VLOOKUP(D9565,'Resources Final'!A:E,5,FALSE))</f>
        <v/>
      </c>
      <c r="N9565" s="7" t="str">
        <f>IF(VLOOKUP(D9565,'Resources Final'!A:F,6,FALSE)=0,"",VLOOKUP(D9565,'Resources Final'!A:F,6,FALSE))</f>
        <v/>
      </c>
      <c r="O9565" s="3" t="str">
        <f>IF(VLOOKUP(D9565,'Resources Final'!A:G,7,FALSE)=0,"",VLOOKUP(D9565,'Resources Final'!A:G,7,FALSE))</f>
        <v/>
      </c>
    </row>
    <row r="9566" spans="1:15" x14ac:dyDescent="0.2">
      <c r="A9566" s="11">
        <v>990</v>
      </c>
      <c r="B9566" s="11" t="str">
        <f t="shared" si="164"/>
        <v>Fred C. and Mary R. Koch Foundation_S Maynes20162000</v>
      </c>
      <c r="C9566" s="11" t="s">
        <v>4161</v>
      </c>
      <c r="D9566" s="11" t="s">
        <v>3174</v>
      </c>
      <c r="E9566" s="11" t="s">
        <v>3174</v>
      </c>
      <c r="F9566" s="4">
        <v>2000</v>
      </c>
      <c r="G9566" s="3">
        <v>2016</v>
      </c>
      <c r="H9566" s="6" t="s">
        <v>21</v>
      </c>
      <c r="I9566" s="12" t="s">
        <v>4162</v>
      </c>
      <c r="J9566" s="3">
        <v>255</v>
      </c>
      <c r="K9566" s="3" t="str">
        <f>IF(VLOOKUP(D9566,'Resources Final'!A:C,3,FALSE)=0,"",VLOOKUP(D9566,'Resources Final'!A:C,3,FALSE))</f>
        <v>Y</v>
      </c>
      <c r="L9566" s="3" t="str">
        <f>IF(VLOOKUP(D9566,'Resources Final'!A:D,4,FALSE)=0,"",VLOOKUP(D9566,'Resources Final'!A:D,4,FALSE))</f>
        <v/>
      </c>
      <c r="M9566" s="3" t="str">
        <f>IF(VLOOKUP(D9566,'Resources Final'!A:E,5,FALSE)=0,"",VLOOKUP(D9566,'Resources Final'!A:E,5,FALSE))</f>
        <v/>
      </c>
      <c r="N9566" s="7" t="str">
        <f>IF(VLOOKUP(D9566,'Resources Final'!A:F,6,FALSE)=0,"",VLOOKUP(D9566,'Resources Final'!A:F,6,FALSE))</f>
        <v/>
      </c>
      <c r="O9566" s="3" t="str">
        <f>IF(VLOOKUP(D9566,'Resources Final'!A:G,7,FALSE)=0,"",VLOOKUP(D9566,'Resources Final'!A:G,7,FALSE))</f>
        <v/>
      </c>
    </row>
    <row r="9567" spans="1:15" x14ac:dyDescent="0.2">
      <c r="A9567" s="11">
        <v>990</v>
      </c>
      <c r="B9567" s="11" t="str">
        <f t="shared" si="164"/>
        <v>Fred C. and Mary R. Koch Foundation_S Wang20162000</v>
      </c>
      <c r="C9567" s="11" t="s">
        <v>4161</v>
      </c>
      <c r="D9567" s="11" t="s">
        <v>3185</v>
      </c>
      <c r="E9567" s="11" t="s">
        <v>3185</v>
      </c>
      <c r="F9567" s="4">
        <v>2000</v>
      </c>
      <c r="G9567" s="3">
        <v>2016</v>
      </c>
      <c r="H9567" s="6" t="s">
        <v>21</v>
      </c>
      <c r="I9567" s="12" t="s">
        <v>4162</v>
      </c>
      <c r="J9567" s="3">
        <v>256</v>
      </c>
      <c r="K9567" s="3" t="str">
        <f>IF(VLOOKUP(D9567,'Resources Final'!A:C,3,FALSE)=0,"",VLOOKUP(D9567,'Resources Final'!A:C,3,FALSE))</f>
        <v>Y</v>
      </c>
      <c r="L9567" s="3" t="str">
        <f>IF(VLOOKUP(D9567,'Resources Final'!A:D,4,FALSE)=0,"",VLOOKUP(D9567,'Resources Final'!A:D,4,FALSE))</f>
        <v/>
      </c>
      <c r="M9567" s="3" t="str">
        <f>IF(VLOOKUP(D9567,'Resources Final'!A:E,5,FALSE)=0,"",VLOOKUP(D9567,'Resources Final'!A:E,5,FALSE))</f>
        <v/>
      </c>
      <c r="N9567" s="7" t="str">
        <f>IF(VLOOKUP(D9567,'Resources Final'!A:F,6,FALSE)=0,"",VLOOKUP(D9567,'Resources Final'!A:F,6,FALSE))</f>
        <v/>
      </c>
      <c r="O9567" s="3" t="str">
        <f>IF(VLOOKUP(D9567,'Resources Final'!A:G,7,FALSE)=0,"",VLOOKUP(D9567,'Resources Final'!A:G,7,FALSE))</f>
        <v/>
      </c>
    </row>
    <row r="9568" spans="1:15" x14ac:dyDescent="0.2">
      <c r="A9568" s="11">
        <v>990</v>
      </c>
      <c r="B9568" s="11" t="str">
        <f t="shared" si="164"/>
        <v>Fred C. and Mary R. Koch Foundation_S Maetzold20162000</v>
      </c>
      <c r="C9568" s="11" t="s">
        <v>4161</v>
      </c>
      <c r="D9568" s="11" t="s">
        <v>3172</v>
      </c>
      <c r="E9568" s="11" t="s">
        <v>3172</v>
      </c>
      <c r="F9568" s="4">
        <v>2000</v>
      </c>
      <c r="G9568" s="3">
        <v>2016</v>
      </c>
      <c r="H9568" s="6" t="s">
        <v>21</v>
      </c>
      <c r="I9568" s="12" t="s">
        <v>4162</v>
      </c>
      <c r="J9568" s="3">
        <v>257</v>
      </c>
      <c r="K9568" s="3" t="str">
        <f>IF(VLOOKUP(D9568,'Resources Final'!A:C,3,FALSE)=0,"",VLOOKUP(D9568,'Resources Final'!A:C,3,FALSE))</f>
        <v>Y</v>
      </c>
      <c r="L9568" s="3" t="str">
        <f>IF(VLOOKUP(D9568,'Resources Final'!A:D,4,FALSE)=0,"",VLOOKUP(D9568,'Resources Final'!A:D,4,FALSE))</f>
        <v/>
      </c>
      <c r="M9568" s="3" t="str">
        <f>IF(VLOOKUP(D9568,'Resources Final'!A:E,5,FALSE)=0,"",VLOOKUP(D9568,'Resources Final'!A:E,5,FALSE))</f>
        <v/>
      </c>
      <c r="N9568" s="7" t="str">
        <f>IF(VLOOKUP(D9568,'Resources Final'!A:F,6,FALSE)=0,"",VLOOKUP(D9568,'Resources Final'!A:F,6,FALSE))</f>
        <v/>
      </c>
      <c r="O9568" s="3" t="str">
        <f>IF(VLOOKUP(D9568,'Resources Final'!A:G,7,FALSE)=0,"",VLOOKUP(D9568,'Resources Final'!A:G,7,FALSE))</f>
        <v/>
      </c>
    </row>
    <row r="9569" spans="1:15" x14ac:dyDescent="0.2">
      <c r="A9569" s="11">
        <v>990</v>
      </c>
      <c r="B9569" s="11" t="str">
        <f t="shared" si="164"/>
        <v>Fred C. and Mary R. Koch Foundation_S Menezes20162000</v>
      </c>
      <c r="C9569" s="11" t="s">
        <v>4161</v>
      </c>
      <c r="D9569" s="11" t="s">
        <v>3175</v>
      </c>
      <c r="E9569" s="11" t="s">
        <v>3175</v>
      </c>
      <c r="F9569" s="4">
        <v>2000</v>
      </c>
      <c r="G9569" s="3">
        <v>2016</v>
      </c>
      <c r="H9569" s="6" t="s">
        <v>21</v>
      </c>
      <c r="I9569" s="12" t="s">
        <v>4162</v>
      </c>
      <c r="J9569" s="3">
        <v>258</v>
      </c>
      <c r="K9569" s="3" t="str">
        <f>IF(VLOOKUP(D9569,'Resources Final'!A:C,3,FALSE)=0,"",VLOOKUP(D9569,'Resources Final'!A:C,3,FALSE))</f>
        <v>Y</v>
      </c>
      <c r="L9569" s="3" t="str">
        <f>IF(VLOOKUP(D9569,'Resources Final'!A:D,4,FALSE)=0,"",VLOOKUP(D9569,'Resources Final'!A:D,4,FALSE))</f>
        <v/>
      </c>
      <c r="M9569" s="3" t="str">
        <f>IF(VLOOKUP(D9569,'Resources Final'!A:E,5,FALSE)=0,"",VLOOKUP(D9569,'Resources Final'!A:E,5,FALSE))</f>
        <v/>
      </c>
      <c r="N9569" s="7" t="str">
        <f>IF(VLOOKUP(D9569,'Resources Final'!A:F,6,FALSE)=0,"",VLOOKUP(D9569,'Resources Final'!A:F,6,FALSE))</f>
        <v/>
      </c>
      <c r="O9569" s="3" t="str">
        <f>IF(VLOOKUP(D9569,'Resources Final'!A:G,7,FALSE)=0,"",VLOOKUP(D9569,'Resources Final'!A:G,7,FALSE))</f>
        <v/>
      </c>
    </row>
    <row r="9570" spans="1:15" x14ac:dyDescent="0.2">
      <c r="A9570" s="11">
        <v>990</v>
      </c>
      <c r="B9570" s="11" t="str">
        <f t="shared" si="164"/>
        <v>Fred C. and Mary R. Koch Foundation_S Taylor20162000</v>
      </c>
      <c r="C9570" s="11" t="s">
        <v>4161</v>
      </c>
      <c r="D9570" s="11" t="s">
        <v>3183</v>
      </c>
      <c r="E9570" s="11" t="s">
        <v>3183</v>
      </c>
      <c r="F9570" s="4">
        <v>2000</v>
      </c>
      <c r="G9570" s="3">
        <v>2016</v>
      </c>
      <c r="H9570" s="6" t="s">
        <v>21</v>
      </c>
      <c r="I9570" s="12" t="s">
        <v>4162</v>
      </c>
      <c r="J9570" s="3">
        <v>259</v>
      </c>
      <c r="K9570" s="3" t="str">
        <f>IF(VLOOKUP(D9570,'Resources Final'!A:C,3,FALSE)=0,"",VLOOKUP(D9570,'Resources Final'!A:C,3,FALSE))</f>
        <v>Y</v>
      </c>
      <c r="L9570" s="3" t="str">
        <f>IF(VLOOKUP(D9570,'Resources Final'!A:D,4,FALSE)=0,"",VLOOKUP(D9570,'Resources Final'!A:D,4,FALSE))</f>
        <v/>
      </c>
      <c r="M9570" s="3" t="str">
        <f>IF(VLOOKUP(D9570,'Resources Final'!A:E,5,FALSE)=0,"",VLOOKUP(D9570,'Resources Final'!A:E,5,FALSE))</f>
        <v/>
      </c>
      <c r="N9570" s="7" t="str">
        <f>IF(VLOOKUP(D9570,'Resources Final'!A:F,6,FALSE)=0,"",VLOOKUP(D9570,'Resources Final'!A:F,6,FALSE))</f>
        <v/>
      </c>
      <c r="O9570" s="3" t="str">
        <f>IF(VLOOKUP(D9570,'Resources Final'!A:G,7,FALSE)=0,"",VLOOKUP(D9570,'Resources Final'!A:G,7,FALSE))</f>
        <v/>
      </c>
    </row>
    <row r="9571" spans="1:15" x14ac:dyDescent="0.2">
      <c r="A9571" s="11">
        <v>990</v>
      </c>
      <c r="B9571" s="11" t="str">
        <f t="shared" si="164"/>
        <v>Fred C. and Mary R. Koch Foundation_S Blackburn20162000</v>
      </c>
      <c r="C9571" s="11" t="s">
        <v>4161</v>
      </c>
      <c r="D9571" s="11" t="s">
        <v>3159</v>
      </c>
      <c r="E9571" s="11" t="s">
        <v>3159</v>
      </c>
      <c r="F9571" s="4">
        <v>2000</v>
      </c>
      <c r="G9571" s="3">
        <v>2016</v>
      </c>
      <c r="H9571" s="6" t="s">
        <v>21</v>
      </c>
      <c r="I9571" s="12" t="s">
        <v>4162</v>
      </c>
      <c r="J9571" s="3">
        <v>260</v>
      </c>
      <c r="K9571" s="3" t="str">
        <f>IF(VLOOKUP(D9571,'Resources Final'!A:C,3,FALSE)=0,"",VLOOKUP(D9571,'Resources Final'!A:C,3,FALSE))</f>
        <v>Y</v>
      </c>
      <c r="L9571" s="3" t="str">
        <f>IF(VLOOKUP(D9571,'Resources Final'!A:D,4,FALSE)=0,"",VLOOKUP(D9571,'Resources Final'!A:D,4,FALSE))</f>
        <v/>
      </c>
      <c r="M9571" s="3" t="str">
        <f>IF(VLOOKUP(D9571,'Resources Final'!A:E,5,FALSE)=0,"",VLOOKUP(D9571,'Resources Final'!A:E,5,FALSE))</f>
        <v/>
      </c>
      <c r="N9571" s="7" t="str">
        <f>IF(VLOOKUP(D9571,'Resources Final'!A:F,6,FALSE)=0,"",VLOOKUP(D9571,'Resources Final'!A:F,6,FALSE))</f>
        <v/>
      </c>
      <c r="O9571" s="3" t="str">
        <f>IF(VLOOKUP(D9571,'Resources Final'!A:G,7,FALSE)=0,"",VLOOKUP(D9571,'Resources Final'!A:G,7,FALSE))</f>
        <v/>
      </c>
    </row>
    <row r="9572" spans="1:15" x14ac:dyDescent="0.2">
      <c r="A9572" s="11">
        <v>990</v>
      </c>
      <c r="B9572" s="11" t="str">
        <f t="shared" si="164"/>
        <v>Fred C. and Mary R. Koch Foundation_S Dilkes20162000</v>
      </c>
      <c r="C9572" s="11" t="s">
        <v>4161</v>
      </c>
      <c r="D9572" s="11" t="s">
        <v>3164</v>
      </c>
      <c r="E9572" s="11" t="s">
        <v>3164</v>
      </c>
      <c r="F9572" s="4">
        <v>2000</v>
      </c>
      <c r="G9572" s="3">
        <v>2016</v>
      </c>
      <c r="H9572" s="6" t="s">
        <v>21</v>
      </c>
      <c r="I9572" s="12" t="s">
        <v>4162</v>
      </c>
      <c r="J9572" s="3">
        <v>261</v>
      </c>
      <c r="K9572" s="3" t="str">
        <f>IF(VLOOKUP(D9572,'Resources Final'!A:C,3,FALSE)=0,"",VLOOKUP(D9572,'Resources Final'!A:C,3,FALSE))</f>
        <v>Y</v>
      </c>
      <c r="L9572" s="3" t="str">
        <f>IF(VLOOKUP(D9572,'Resources Final'!A:D,4,FALSE)=0,"",VLOOKUP(D9572,'Resources Final'!A:D,4,FALSE))</f>
        <v/>
      </c>
      <c r="M9572" s="3" t="str">
        <f>IF(VLOOKUP(D9572,'Resources Final'!A:E,5,FALSE)=0,"",VLOOKUP(D9572,'Resources Final'!A:E,5,FALSE))</f>
        <v/>
      </c>
      <c r="N9572" s="7" t="str">
        <f>IF(VLOOKUP(D9572,'Resources Final'!A:F,6,FALSE)=0,"",VLOOKUP(D9572,'Resources Final'!A:F,6,FALSE))</f>
        <v/>
      </c>
      <c r="O9572" s="3" t="str">
        <f>IF(VLOOKUP(D9572,'Resources Final'!A:G,7,FALSE)=0,"",VLOOKUP(D9572,'Resources Final'!A:G,7,FALSE))</f>
        <v/>
      </c>
    </row>
    <row r="9573" spans="1:15" x14ac:dyDescent="0.2">
      <c r="A9573" s="11">
        <v>990</v>
      </c>
      <c r="B9573" s="11" t="str">
        <f t="shared" si="164"/>
        <v>Fred C. and Mary R. Koch Foundation_S Munson20162000</v>
      </c>
      <c r="C9573" s="11" t="s">
        <v>4161</v>
      </c>
      <c r="D9573" s="11" t="s">
        <v>3177</v>
      </c>
      <c r="E9573" s="11" t="s">
        <v>3177</v>
      </c>
      <c r="F9573" s="4">
        <v>2000</v>
      </c>
      <c r="G9573" s="3">
        <v>2016</v>
      </c>
      <c r="H9573" s="6" t="s">
        <v>21</v>
      </c>
      <c r="I9573" s="12" t="s">
        <v>4162</v>
      </c>
      <c r="J9573" s="3">
        <v>262</v>
      </c>
      <c r="K9573" s="3" t="str">
        <f>IF(VLOOKUP(D9573,'Resources Final'!A:C,3,FALSE)=0,"",VLOOKUP(D9573,'Resources Final'!A:C,3,FALSE))</f>
        <v>Y</v>
      </c>
      <c r="L9573" s="3" t="str">
        <f>IF(VLOOKUP(D9573,'Resources Final'!A:D,4,FALSE)=0,"",VLOOKUP(D9573,'Resources Final'!A:D,4,FALSE))</f>
        <v/>
      </c>
      <c r="M9573" s="3" t="str">
        <f>IF(VLOOKUP(D9573,'Resources Final'!A:E,5,FALSE)=0,"",VLOOKUP(D9573,'Resources Final'!A:E,5,FALSE))</f>
        <v/>
      </c>
      <c r="N9573" s="7" t="str">
        <f>IF(VLOOKUP(D9573,'Resources Final'!A:F,6,FALSE)=0,"",VLOOKUP(D9573,'Resources Final'!A:F,6,FALSE))</f>
        <v/>
      </c>
      <c r="O9573" s="3" t="str">
        <f>IF(VLOOKUP(D9573,'Resources Final'!A:G,7,FALSE)=0,"",VLOOKUP(D9573,'Resources Final'!A:G,7,FALSE))</f>
        <v/>
      </c>
    </row>
    <row r="9574" spans="1:15" x14ac:dyDescent="0.2">
      <c r="A9574" s="11">
        <v>990</v>
      </c>
      <c r="B9574" s="11" t="str">
        <f t="shared" si="164"/>
        <v>Fred C. and Mary R. Koch Foundation_S Fareed20162000</v>
      </c>
      <c r="C9574" s="11" t="s">
        <v>4161</v>
      </c>
      <c r="D9574" s="11" t="s">
        <v>3166</v>
      </c>
      <c r="E9574" s="11" t="s">
        <v>3166</v>
      </c>
      <c r="F9574" s="4">
        <v>2000</v>
      </c>
      <c r="G9574" s="3">
        <v>2016</v>
      </c>
      <c r="H9574" s="6" t="s">
        <v>21</v>
      </c>
      <c r="I9574" s="12" t="s">
        <v>4162</v>
      </c>
      <c r="J9574" s="3">
        <v>263</v>
      </c>
      <c r="K9574" s="3" t="str">
        <f>IF(VLOOKUP(D9574,'Resources Final'!A:C,3,FALSE)=0,"",VLOOKUP(D9574,'Resources Final'!A:C,3,FALSE))</f>
        <v>Y</v>
      </c>
      <c r="L9574" s="3" t="str">
        <f>IF(VLOOKUP(D9574,'Resources Final'!A:D,4,FALSE)=0,"",VLOOKUP(D9574,'Resources Final'!A:D,4,FALSE))</f>
        <v/>
      </c>
      <c r="M9574" s="3" t="str">
        <f>IF(VLOOKUP(D9574,'Resources Final'!A:E,5,FALSE)=0,"",VLOOKUP(D9574,'Resources Final'!A:E,5,FALSE))</f>
        <v/>
      </c>
      <c r="N9574" s="7" t="str">
        <f>IF(VLOOKUP(D9574,'Resources Final'!A:F,6,FALSE)=0,"",VLOOKUP(D9574,'Resources Final'!A:F,6,FALSE))</f>
        <v/>
      </c>
      <c r="O9574" s="3" t="str">
        <f>IF(VLOOKUP(D9574,'Resources Final'!A:G,7,FALSE)=0,"",VLOOKUP(D9574,'Resources Final'!A:G,7,FALSE))</f>
        <v/>
      </c>
    </row>
    <row r="9575" spans="1:15" x14ac:dyDescent="0.2">
      <c r="A9575" s="11">
        <v>990</v>
      </c>
      <c r="B9575" s="11" t="str">
        <f t="shared" si="164"/>
        <v>Fred C. and Mary R. Koch Foundation_S Kaufman20162000</v>
      </c>
      <c r="C9575" s="11" t="s">
        <v>4161</v>
      </c>
      <c r="D9575" s="11" t="s">
        <v>3170</v>
      </c>
      <c r="E9575" s="11" t="s">
        <v>3170</v>
      </c>
      <c r="F9575" s="4">
        <v>2000</v>
      </c>
      <c r="G9575" s="3">
        <v>2016</v>
      </c>
      <c r="H9575" s="6" t="s">
        <v>21</v>
      </c>
      <c r="I9575" s="12" t="s">
        <v>4162</v>
      </c>
      <c r="J9575" s="3">
        <v>264</v>
      </c>
      <c r="K9575" s="3" t="str">
        <f>IF(VLOOKUP(D9575,'Resources Final'!A:C,3,FALSE)=0,"",VLOOKUP(D9575,'Resources Final'!A:C,3,FALSE))</f>
        <v>Y</v>
      </c>
      <c r="L9575" s="3" t="str">
        <f>IF(VLOOKUP(D9575,'Resources Final'!A:D,4,FALSE)=0,"",VLOOKUP(D9575,'Resources Final'!A:D,4,FALSE))</f>
        <v/>
      </c>
      <c r="M9575" s="3" t="str">
        <f>IF(VLOOKUP(D9575,'Resources Final'!A:E,5,FALSE)=0,"",VLOOKUP(D9575,'Resources Final'!A:E,5,FALSE))</f>
        <v/>
      </c>
      <c r="N9575" s="7" t="str">
        <f>IF(VLOOKUP(D9575,'Resources Final'!A:F,6,FALSE)=0,"",VLOOKUP(D9575,'Resources Final'!A:F,6,FALSE))</f>
        <v/>
      </c>
      <c r="O9575" s="3" t="str">
        <f>IF(VLOOKUP(D9575,'Resources Final'!A:G,7,FALSE)=0,"",VLOOKUP(D9575,'Resources Final'!A:G,7,FALSE))</f>
        <v/>
      </c>
    </row>
    <row r="9576" spans="1:15" x14ac:dyDescent="0.2">
      <c r="A9576" s="11">
        <v>990</v>
      </c>
      <c r="B9576" s="11" t="str">
        <f t="shared" si="164"/>
        <v>Fred C. and Mary R. Koch Foundation_S Morales20162000</v>
      </c>
      <c r="C9576" s="11" t="s">
        <v>4161</v>
      </c>
      <c r="D9576" s="11" t="s">
        <v>3176</v>
      </c>
      <c r="E9576" s="11" t="s">
        <v>3176</v>
      </c>
      <c r="F9576" s="4">
        <v>2000</v>
      </c>
      <c r="G9576" s="3">
        <v>2016</v>
      </c>
      <c r="H9576" s="6" t="s">
        <v>21</v>
      </c>
      <c r="I9576" s="12" t="s">
        <v>4162</v>
      </c>
      <c r="J9576" s="3">
        <v>265</v>
      </c>
      <c r="K9576" s="3" t="str">
        <f>IF(VLOOKUP(D9576,'Resources Final'!A:C,3,FALSE)=0,"",VLOOKUP(D9576,'Resources Final'!A:C,3,FALSE))</f>
        <v>Y</v>
      </c>
      <c r="L9576" s="3" t="str">
        <f>IF(VLOOKUP(D9576,'Resources Final'!A:D,4,FALSE)=0,"",VLOOKUP(D9576,'Resources Final'!A:D,4,FALSE))</f>
        <v/>
      </c>
      <c r="M9576" s="3" t="str">
        <f>IF(VLOOKUP(D9576,'Resources Final'!A:E,5,FALSE)=0,"",VLOOKUP(D9576,'Resources Final'!A:E,5,FALSE))</f>
        <v/>
      </c>
      <c r="N9576" s="7" t="str">
        <f>IF(VLOOKUP(D9576,'Resources Final'!A:F,6,FALSE)=0,"",VLOOKUP(D9576,'Resources Final'!A:F,6,FALSE))</f>
        <v/>
      </c>
      <c r="O9576" s="3" t="str">
        <f>IF(VLOOKUP(D9576,'Resources Final'!A:G,7,FALSE)=0,"",VLOOKUP(D9576,'Resources Final'!A:G,7,FALSE))</f>
        <v/>
      </c>
    </row>
    <row r="9577" spans="1:15" x14ac:dyDescent="0.2">
      <c r="A9577" s="11">
        <v>990</v>
      </c>
      <c r="B9577" s="11" t="str">
        <f t="shared" si="164"/>
        <v>Fred C. and Mary R. Koch Foundation_S Van Scyoc20162000</v>
      </c>
      <c r="C9577" s="11" t="s">
        <v>4161</v>
      </c>
      <c r="D9577" s="11" t="s">
        <v>3184</v>
      </c>
      <c r="E9577" s="11" t="s">
        <v>3184</v>
      </c>
      <c r="F9577" s="4">
        <v>2000</v>
      </c>
      <c r="G9577" s="3">
        <v>2016</v>
      </c>
      <c r="H9577" s="6" t="s">
        <v>21</v>
      </c>
      <c r="I9577" s="12" t="s">
        <v>4162</v>
      </c>
      <c r="J9577" s="3">
        <v>266</v>
      </c>
      <c r="K9577" s="3" t="str">
        <f>IF(VLOOKUP(D9577,'Resources Final'!A:C,3,FALSE)=0,"",VLOOKUP(D9577,'Resources Final'!A:C,3,FALSE))</f>
        <v>Y</v>
      </c>
      <c r="L9577" s="3" t="str">
        <f>IF(VLOOKUP(D9577,'Resources Final'!A:D,4,FALSE)=0,"",VLOOKUP(D9577,'Resources Final'!A:D,4,FALSE))</f>
        <v/>
      </c>
      <c r="M9577" s="3" t="str">
        <f>IF(VLOOKUP(D9577,'Resources Final'!A:E,5,FALSE)=0,"",VLOOKUP(D9577,'Resources Final'!A:E,5,FALSE))</f>
        <v/>
      </c>
      <c r="N9577" s="7" t="str">
        <f>IF(VLOOKUP(D9577,'Resources Final'!A:F,6,FALSE)=0,"",VLOOKUP(D9577,'Resources Final'!A:F,6,FALSE))</f>
        <v/>
      </c>
      <c r="O9577" s="3" t="str">
        <f>IF(VLOOKUP(D9577,'Resources Final'!A:G,7,FALSE)=0,"",VLOOKUP(D9577,'Resources Final'!A:G,7,FALSE))</f>
        <v/>
      </c>
    </row>
    <row r="9578" spans="1:15" x14ac:dyDescent="0.2">
      <c r="A9578" s="11">
        <v>990</v>
      </c>
      <c r="B9578" s="11" t="str">
        <f t="shared" si="164"/>
        <v>Fred C. and Mary R. Koch Foundation_T Clavelli20162000</v>
      </c>
      <c r="C9578" s="11" t="s">
        <v>4161</v>
      </c>
      <c r="D9578" s="11" t="s">
        <v>3502</v>
      </c>
      <c r="E9578" s="11" t="s">
        <v>3502</v>
      </c>
      <c r="F9578" s="4">
        <v>2000</v>
      </c>
      <c r="G9578" s="3">
        <v>2016</v>
      </c>
      <c r="H9578" s="6" t="s">
        <v>21</v>
      </c>
      <c r="I9578" s="12" t="s">
        <v>4162</v>
      </c>
      <c r="J9578" s="3">
        <v>267</v>
      </c>
      <c r="K9578" s="3" t="str">
        <f>IF(VLOOKUP(D9578,'Resources Final'!A:C,3,FALSE)=0,"",VLOOKUP(D9578,'Resources Final'!A:C,3,FALSE))</f>
        <v>Y</v>
      </c>
      <c r="L9578" s="3" t="str">
        <f>IF(VLOOKUP(D9578,'Resources Final'!A:D,4,FALSE)=0,"",VLOOKUP(D9578,'Resources Final'!A:D,4,FALSE))</f>
        <v/>
      </c>
      <c r="M9578" s="3" t="str">
        <f>IF(VLOOKUP(D9578,'Resources Final'!A:E,5,FALSE)=0,"",VLOOKUP(D9578,'Resources Final'!A:E,5,FALSE))</f>
        <v/>
      </c>
      <c r="N9578" s="7" t="str">
        <f>IF(VLOOKUP(D9578,'Resources Final'!A:F,6,FALSE)=0,"",VLOOKUP(D9578,'Resources Final'!A:F,6,FALSE))</f>
        <v/>
      </c>
      <c r="O9578" s="3" t="str">
        <f>IF(VLOOKUP(D9578,'Resources Final'!A:G,7,FALSE)=0,"",VLOOKUP(D9578,'Resources Final'!A:G,7,FALSE))</f>
        <v/>
      </c>
    </row>
    <row r="9579" spans="1:15" x14ac:dyDescent="0.2">
      <c r="A9579" s="11">
        <v>990</v>
      </c>
      <c r="B9579" s="11" t="str">
        <f t="shared" si="164"/>
        <v>Fred C. and Mary R. Koch Foundation_T Masterson20162000</v>
      </c>
      <c r="C9579" s="11" t="s">
        <v>4161</v>
      </c>
      <c r="D9579" s="11" t="s">
        <v>3506</v>
      </c>
      <c r="E9579" s="11" t="s">
        <v>3506</v>
      </c>
      <c r="F9579" s="4">
        <v>2000</v>
      </c>
      <c r="G9579" s="3">
        <v>2016</v>
      </c>
      <c r="H9579" s="6" t="s">
        <v>21</v>
      </c>
      <c r="I9579" s="12" t="s">
        <v>4162</v>
      </c>
      <c r="J9579" s="3">
        <v>268</v>
      </c>
      <c r="K9579" s="3" t="str">
        <f>IF(VLOOKUP(D9579,'Resources Final'!A:C,3,FALSE)=0,"",VLOOKUP(D9579,'Resources Final'!A:C,3,FALSE))</f>
        <v>Y</v>
      </c>
      <c r="L9579" s="3" t="str">
        <f>IF(VLOOKUP(D9579,'Resources Final'!A:D,4,FALSE)=0,"",VLOOKUP(D9579,'Resources Final'!A:D,4,FALSE))</f>
        <v/>
      </c>
      <c r="M9579" s="3" t="str">
        <f>IF(VLOOKUP(D9579,'Resources Final'!A:E,5,FALSE)=0,"",VLOOKUP(D9579,'Resources Final'!A:E,5,FALSE))</f>
        <v/>
      </c>
      <c r="N9579" s="7" t="str">
        <f>IF(VLOOKUP(D9579,'Resources Final'!A:F,6,FALSE)=0,"",VLOOKUP(D9579,'Resources Final'!A:F,6,FALSE))</f>
        <v/>
      </c>
      <c r="O9579" s="3" t="str">
        <f>IF(VLOOKUP(D9579,'Resources Final'!A:G,7,FALSE)=0,"",VLOOKUP(D9579,'Resources Final'!A:G,7,FALSE))</f>
        <v/>
      </c>
    </row>
    <row r="9580" spans="1:15" x14ac:dyDescent="0.2">
      <c r="A9580" s="11">
        <v>990</v>
      </c>
      <c r="B9580" s="11" t="str">
        <f t="shared" si="164"/>
        <v>Fred C. and Mary R. Koch Foundation_T Mickey20162000</v>
      </c>
      <c r="C9580" s="11" t="s">
        <v>4161</v>
      </c>
      <c r="D9580" s="11" t="s">
        <v>3507</v>
      </c>
      <c r="E9580" s="11" t="s">
        <v>3507</v>
      </c>
      <c r="F9580" s="4">
        <v>2000</v>
      </c>
      <c r="G9580" s="3">
        <v>2016</v>
      </c>
      <c r="H9580" s="6" t="s">
        <v>21</v>
      </c>
      <c r="I9580" s="12" t="s">
        <v>4162</v>
      </c>
      <c r="J9580" s="3">
        <v>269</v>
      </c>
      <c r="K9580" s="3" t="str">
        <f>IF(VLOOKUP(D9580,'Resources Final'!A:C,3,FALSE)=0,"",VLOOKUP(D9580,'Resources Final'!A:C,3,FALSE))</f>
        <v>Y</v>
      </c>
      <c r="L9580" s="3" t="str">
        <f>IF(VLOOKUP(D9580,'Resources Final'!A:D,4,FALSE)=0,"",VLOOKUP(D9580,'Resources Final'!A:D,4,FALSE))</f>
        <v/>
      </c>
      <c r="M9580" s="3" t="str">
        <f>IF(VLOOKUP(D9580,'Resources Final'!A:E,5,FALSE)=0,"",VLOOKUP(D9580,'Resources Final'!A:E,5,FALSE))</f>
        <v/>
      </c>
      <c r="N9580" s="7" t="str">
        <f>IF(VLOOKUP(D9580,'Resources Final'!A:F,6,FALSE)=0,"",VLOOKUP(D9580,'Resources Final'!A:F,6,FALSE))</f>
        <v/>
      </c>
      <c r="O9580" s="3" t="str">
        <f>IF(VLOOKUP(D9580,'Resources Final'!A:G,7,FALSE)=0,"",VLOOKUP(D9580,'Resources Final'!A:G,7,FALSE))</f>
        <v/>
      </c>
    </row>
    <row r="9581" spans="1:15" x14ac:dyDescent="0.2">
      <c r="A9581" s="11">
        <v>990</v>
      </c>
      <c r="B9581" s="11" t="str">
        <f t="shared" si="164"/>
        <v>Fred C. and Mary R. Koch Foundation_T Benes20162000</v>
      </c>
      <c r="C9581" s="11" t="s">
        <v>4161</v>
      </c>
      <c r="D9581" s="11" t="s">
        <v>3501</v>
      </c>
      <c r="E9581" s="11" t="s">
        <v>3501</v>
      </c>
      <c r="F9581" s="4">
        <v>2000</v>
      </c>
      <c r="G9581" s="3">
        <v>2016</v>
      </c>
      <c r="H9581" s="6" t="s">
        <v>21</v>
      </c>
      <c r="I9581" s="12" t="s">
        <v>4162</v>
      </c>
      <c r="J9581" s="3">
        <v>270</v>
      </c>
      <c r="K9581" s="3" t="str">
        <f>IF(VLOOKUP(D9581,'Resources Final'!A:C,3,FALSE)=0,"",VLOOKUP(D9581,'Resources Final'!A:C,3,FALSE))</f>
        <v>Y</v>
      </c>
      <c r="L9581" s="3" t="str">
        <f>IF(VLOOKUP(D9581,'Resources Final'!A:D,4,FALSE)=0,"",VLOOKUP(D9581,'Resources Final'!A:D,4,FALSE))</f>
        <v/>
      </c>
      <c r="M9581" s="3" t="str">
        <f>IF(VLOOKUP(D9581,'Resources Final'!A:E,5,FALSE)=0,"",VLOOKUP(D9581,'Resources Final'!A:E,5,FALSE))</f>
        <v/>
      </c>
      <c r="N9581" s="7" t="str">
        <f>IF(VLOOKUP(D9581,'Resources Final'!A:F,6,FALSE)=0,"",VLOOKUP(D9581,'Resources Final'!A:F,6,FALSE))</f>
        <v/>
      </c>
      <c r="O9581" s="3" t="str">
        <f>IF(VLOOKUP(D9581,'Resources Final'!A:G,7,FALSE)=0,"",VLOOKUP(D9581,'Resources Final'!A:G,7,FALSE))</f>
        <v/>
      </c>
    </row>
    <row r="9582" spans="1:15" x14ac:dyDescent="0.2">
      <c r="A9582" s="11">
        <v>990</v>
      </c>
      <c r="B9582" s="11" t="str">
        <f t="shared" si="164"/>
        <v>Fred C. and Mary R. Koch Foundation_T Mock20162000</v>
      </c>
      <c r="C9582" s="11" t="s">
        <v>4161</v>
      </c>
      <c r="D9582" s="11" t="s">
        <v>3508</v>
      </c>
      <c r="E9582" s="11" t="s">
        <v>3508</v>
      </c>
      <c r="F9582" s="4">
        <v>2000</v>
      </c>
      <c r="G9582" s="3">
        <v>2016</v>
      </c>
      <c r="H9582" s="6" t="s">
        <v>21</v>
      </c>
      <c r="I9582" s="12" t="s">
        <v>4162</v>
      </c>
      <c r="J9582" s="3">
        <v>271</v>
      </c>
      <c r="K9582" s="3" t="str">
        <f>IF(VLOOKUP(D9582,'Resources Final'!A:C,3,FALSE)=0,"",VLOOKUP(D9582,'Resources Final'!A:C,3,FALSE))</f>
        <v>Y</v>
      </c>
      <c r="L9582" s="3" t="str">
        <f>IF(VLOOKUP(D9582,'Resources Final'!A:D,4,FALSE)=0,"",VLOOKUP(D9582,'Resources Final'!A:D,4,FALSE))</f>
        <v/>
      </c>
      <c r="M9582" s="3" t="str">
        <f>IF(VLOOKUP(D9582,'Resources Final'!A:E,5,FALSE)=0,"",VLOOKUP(D9582,'Resources Final'!A:E,5,FALSE))</f>
        <v/>
      </c>
      <c r="N9582" s="7" t="str">
        <f>IF(VLOOKUP(D9582,'Resources Final'!A:F,6,FALSE)=0,"",VLOOKUP(D9582,'Resources Final'!A:F,6,FALSE))</f>
        <v/>
      </c>
      <c r="O9582" s="3" t="str">
        <f>IF(VLOOKUP(D9582,'Resources Final'!A:G,7,FALSE)=0,"",VLOOKUP(D9582,'Resources Final'!A:G,7,FALSE))</f>
        <v/>
      </c>
    </row>
    <row r="9583" spans="1:15" x14ac:dyDescent="0.2">
      <c r="A9583" s="11">
        <v>990</v>
      </c>
      <c r="B9583" s="11" t="str">
        <f t="shared" si="164"/>
        <v>Fred C. and Mary R. Koch Foundation_T Edwards20162000</v>
      </c>
      <c r="C9583" s="11" t="s">
        <v>4161</v>
      </c>
      <c r="D9583" s="11" t="s">
        <v>3503</v>
      </c>
      <c r="E9583" s="11" t="s">
        <v>3503</v>
      </c>
      <c r="F9583" s="4">
        <v>2000</v>
      </c>
      <c r="G9583" s="3">
        <v>2016</v>
      </c>
      <c r="H9583" s="6" t="s">
        <v>21</v>
      </c>
      <c r="I9583" s="12" t="s">
        <v>4162</v>
      </c>
      <c r="J9583" s="3">
        <v>272</v>
      </c>
      <c r="K9583" s="3" t="str">
        <f>IF(VLOOKUP(D9583,'Resources Final'!A:C,3,FALSE)=0,"",VLOOKUP(D9583,'Resources Final'!A:C,3,FALSE))</f>
        <v>Y</v>
      </c>
      <c r="L9583" s="3" t="str">
        <f>IF(VLOOKUP(D9583,'Resources Final'!A:D,4,FALSE)=0,"",VLOOKUP(D9583,'Resources Final'!A:D,4,FALSE))</f>
        <v/>
      </c>
      <c r="M9583" s="3" t="str">
        <f>IF(VLOOKUP(D9583,'Resources Final'!A:E,5,FALSE)=0,"",VLOOKUP(D9583,'Resources Final'!A:E,5,FALSE))</f>
        <v/>
      </c>
      <c r="N9583" s="7" t="str">
        <f>IF(VLOOKUP(D9583,'Resources Final'!A:F,6,FALSE)=0,"",VLOOKUP(D9583,'Resources Final'!A:F,6,FALSE))</f>
        <v/>
      </c>
      <c r="O9583" s="3" t="str">
        <f>IF(VLOOKUP(D9583,'Resources Final'!A:G,7,FALSE)=0,"",VLOOKUP(D9583,'Resources Final'!A:G,7,FALSE))</f>
        <v/>
      </c>
    </row>
    <row r="9584" spans="1:15" x14ac:dyDescent="0.2">
      <c r="A9584" s="11">
        <v>990</v>
      </c>
      <c r="B9584" s="11" t="str">
        <f t="shared" si="164"/>
        <v>Fred C. and Mary R. Koch Foundation_T Flamini20162000</v>
      </c>
      <c r="C9584" s="11" t="s">
        <v>4161</v>
      </c>
      <c r="D9584" s="11" t="s">
        <v>3504</v>
      </c>
      <c r="E9584" s="11" t="s">
        <v>3504</v>
      </c>
      <c r="F9584" s="4">
        <v>2000</v>
      </c>
      <c r="G9584" s="3">
        <v>2016</v>
      </c>
      <c r="H9584" s="6" t="s">
        <v>21</v>
      </c>
      <c r="I9584" s="12" t="s">
        <v>4162</v>
      </c>
      <c r="J9584" s="3">
        <v>273</v>
      </c>
      <c r="K9584" s="3" t="str">
        <f>IF(VLOOKUP(D9584,'Resources Final'!A:C,3,FALSE)=0,"",VLOOKUP(D9584,'Resources Final'!A:C,3,FALSE))</f>
        <v>Y</v>
      </c>
      <c r="L9584" s="3" t="str">
        <f>IF(VLOOKUP(D9584,'Resources Final'!A:D,4,FALSE)=0,"",VLOOKUP(D9584,'Resources Final'!A:D,4,FALSE))</f>
        <v/>
      </c>
      <c r="M9584" s="3" t="str">
        <f>IF(VLOOKUP(D9584,'Resources Final'!A:E,5,FALSE)=0,"",VLOOKUP(D9584,'Resources Final'!A:E,5,FALSE))</f>
        <v/>
      </c>
      <c r="N9584" s="7" t="str">
        <f>IF(VLOOKUP(D9584,'Resources Final'!A:F,6,FALSE)=0,"",VLOOKUP(D9584,'Resources Final'!A:F,6,FALSE))</f>
        <v/>
      </c>
      <c r="O9584" s="3" t="str">
        <f>IF(VLOOKUP(D9584,'Resources Final'!A:G,7,FALSE)=0,"",VLOOKUP(D9584,'Resources Final'!A:G,7,FALSE))</f>
        <v/>
      </c>
    </row>
    <row r="9585" spans="1:15" x14ac:dyDescent="0.2">
      <c r="A9585" s="11">
        <v>990</v>
      </c>
      <c r="B9585" s="11" t="str">
        <f t="shared" si="164"/>
        <v>Fred C. and Mary R. Koch Foundation_University of Manitoba20162000</v>
      </c>
      <c r="C9585" s="11" t="s">
        <v>4161</v>
      </c>
      <c r="D9585" s="11" t="s">
        <v>3776</v>
      </c>
      <c r="E9585" s="11" t="s">
        <v>3776</v>
      </c>
      <c r="F9585" s="4">
        <v>2000</v>
      </c>
      <c r="G9585" s="3">
        <v>2016</v>
      </c>
      <c r="H9585" s="6" t="s">
        <v>21</v>
      </c>
      <c r="I9585" s="12"/>
      <c r="J9585" s="3">
        <v>274</v>
      </c>
      <c r="K9585" s="3" t="str">
        <f>IF(VLOOKUP(D9585,'Resources Final'!A:C,3,FALSE)=0,"",VLOOKUP(D9585,'Resources Final'!A:C,3,FALSE))</f>
        <v/>
      </c>
      <c r="L9585" s="3" t="str">
        <f>IF(VLOOKUP(D9585,'Resources Final'!A:D,4,FALSE)=0,"",VLOOKUP(D9585,'Resources Final'!A:D,4,FALSE))</f>
        <v>Y</v>
      </c>
      <c r="M9585" s="3" t="str">
        <f>IF(VLOOKUP(D9585,'Resources Final'!A:E,5,FALSE)=0,"",VLOOKUP(D9585,'Resources Final'!A:E,5,FALSE))</f>
        <v/>
      </c>
      <c r="N9585" s="7" t="str">
        <f>IF(VLOOKUP(D9585,'Resources Final'!A:F,6,FALSE)=0,"",VLOOKUP(D9585,'Resources Final'!A:F,6,FALSE))</f>
        <v/>
      </c>
      <c r="O9585" s="3" t="str">
        <f>IF(VLOOKUP(D9585,'Resources Final'!A:G,7,FALSE)=0,"",VLOOKUP(D9585,'Resources Final'!A:G,7,FALSE))</f>
        <v/>
      </c>
    </row>
    <row r="9586" spans="1:15" x14ac:dyDescent="0.2">
      <c r="A9586" s="11">
        <v>990</v>
      </c>
      <c r="B9586" s="11" t="str">
        <f t="shared" si="164"/>
        <v>Fred C. and Mary R. Koch Foundation_U Cox20162000</v>
      </c>
      <c r="C9586" s="11" t="s">
        <v>4161</v>
      </c>
      <c r="D9586" s="11" t="s">
        <v>3703</v>
      </c>
      <c r="E9586" s="11" t="s">
        <v>3703</v>
      </c>
      <c r="F9586" s="4">
        <v>2000</v>
      </c>
      <c r="G9586" s="3">
        <v>2016</v>
      </c>
      <c r="H9586" s="6" t="s">
        <v>21</v>
      </c>
      <c r="I9586" s="12" t="s">
        <v>4162</v>
      </c>
      <c r="J9586" s="3">
        <v>275</v>
      </c>
      <c r="K9586" s="3" t="str">
        <f>IF(VLOOKUP(D9586,'Resources Final'!A:C,3,FALSE)=0,"",VLOOKUP(D9586,'Resources Final'!A:C,3,FALSE))</f>
        <v>Y</v>
      </c>
      <c r="L9586" s="3" t="str">
        <f>IF(VLOOKUP(D9586,'Resources Final'!A:D,4,FALSE)=0,"",VLOOKUP(D9586,'Resources Final'!A:D,4,FALSE))</f>
        <v/>
      </c>
      <c r="M9586" s="3" t="str">
        <f>IF(VLOOKUP(D9586,'Resources Final'!A:E,5,FALSE)=0,"",VLOOKUP(D9586,'Resources Final'!A:E,5,FALSE))</f>
        <v/>
      </c>
      <c r="N9586" s="7" t="str">
        <f>IF(VLOOKUP(D9586,'Resources Final'!A:F,6,FALSE)=0,"",VLOOKUP(D9586,'Resources Final'!A:F,6,FALSE))</f>
        <v/>
      </c>
      <c r="O9586" s="3" t="str">
        <f>IF(VLOOKUP(D9586,'Resources Final'!A:G,7,FALSE)=0,"",VLOOKUP(D9586,'Resources Final'!A:G,7,FALSE))</f>
        <v/>
      </c>
    </row>
    <row r="9587" spans="1:15" x14ac:dyDescent="0.2">
      <c r="A9587" s="11">
        <v>990</v>
      </c>
      <c r="B9587" s="11" t="str">
        <f t="shared" si="164"/>
        <v>Fred C. and Mary R. Koch Foundation_V McDermott20162000</v>
      </c>
      <c r="C9587" s="11" t="s">
        <v>4161</v>
      </c>
      <c r="D9587" s="11" t="s">
        <v>3864</v>
      </c>
      <c r="E9587" s="11" t="s">
        <v>3864</v>
      </c>
      <c r="F9587" s="4">
        <v>2000</v>
      </c>
      <c r="G9587" s="3">
        <v>2016</v>
      </c>
      <c r="H9587" s="6" t="s">
        <v>21</v>
      </c>
      <c r="I9587" s="12" t="s">
        <v>4162</v>
      </c>
      <c r="J9587" s="3">
        <v>276</v>
      </c>
      <c r="K9587" s="3" t="str">
        <f>IF(VLOOKUP(D9587,'Resources Final'!A:C,3,FALSE)=0,"",VLOOKUP(D9587,'Resources Final'!A:C,3,FALSE))</f>
        <v>Y</v>
      </c>
      <c r="L9587" s="3" t="str">
        <f>IF(VLOOKUP(D9587,'Resources Final'!A:D,4,FALSE)=0,"",VLOOKUP(D9587,'Resources Final'!A:D,4,FALSE))</f>
        <v/>
      </c>
      <c r="M9587" s="3" t="str">
        <f>IF(VLOOKUP(D9587,'Resources Final'!A:E,5,FALSE)=0,"",VLOOKUP(D9587,'Resources Final'!A:E,5,FALSE))</f>
        <v/>
      </c>
      <c r="N9587" s="7" t="str">
        <f>IF(VLOOKUP(D9587,'Resources Final'!A:F,6,FALSE)=0,"",VLOOKUP(D9587,'Resources Final'!A:F,6,FALSE))</f>
        <v/>
      </c>
      <c r="O9587" s="3" t="str">
        <f>IF(VLOOKUP(D9587,'Resources Final'!A:G,7,FALSE)=0,"",VLOOKUP(D9587,'Resources Final'!A:G,7,FALSE))</f>
        <v/>
      </c>
    </row>
    <row r="9588" spans="1:15" x14ac:dyDescent="0.2">
      <c r="A9588" s="11">
        <v>990</v>
      </c>
      <c r="B9588" s="11" t="str">
        <f t="shared" si="164"/>
        <v>Fred C. and Mary R. Koch Foundation_Yue Yin Xia20162000</v>
      </c>
      <c r="C9588" s="11" t="s">
        <v>4161</v>
      </c>
      <c r="D9588" s="11" t="s">
        <v>4136</v>
      </c>
      <c r="E9588" s="11" t="s">
        <v>4136</v>
      </c>
      <c r="F9588" s="4">
        <v>2000</v>
      </c>
      <c r="G9588" s="3">
        <v>2016</v>
      </c>
      <c r="H9588" s="6" t="s">
        <v>21</v>
      </c>
      <c r="I9588" s="12" t="s">
        <v>4162</v>
      </c>
      <c r="J9588" s="3">
        <v>277</v>
      </c>
      <c r="K9588" s="3" t="str">
        <f>IF(VLOOKUP(D9588,'Resources Final'!A:C,3,FALSE)=0,"",VLOOKUP(D9588,'Resources Final'!A:C,3,FALSE))</f>
        <v>Y</v>
      </c>
      <c r="L9588" s="3" t="str">
        <f>IF(VLOOKUP(D9588,'Resources Final'!A:D,4,FALSE)=0,"",VLOOKUP(D9588,'Resources Final'!A:D,4,FALSE))</f>
        <v/>
      </c>
      <c r="M9588" s="3" t="str">
        <f>IF(VLOOKUP(D9588,'Resources Final'!A:E,5,FALSE)=0,"",VLOOKUP(D9588,'Resources Final'!A:E,5,FALSE))</f>
        <v/>
      </c>
      <c r="N9588" s="7" t="str">
        <f>IF(VLOOKUP(D9588,'Resources Final'!A:F,6,FALSE)=0,"",VLOOKUP(D9588,'Resources Final'!A:F,6,FALSE))</f>
        <v/>
      </c>
      <c r="O9588" s="3" t="str">
        <f>IF(VLOOKUP(D9588,'Resources Final'!A:G,7,FALSE)=0,"",VLOOKUP(D9588,'Resources Final'!A:G,7,FALSE))</f>
        <v/>
      </c>
    </row>
    <row r="9589" spans="1:15" x14ac:dyDescent="0.2">
      <c r="A9589" s="11">
        <v>990</v>
      </c>
      <c r="B9589" s="11" t="str">
        <f t="shared" si="164"/>
        <v>Fred C. and Mary R. Koch Foundation_Z Creevan20162000</v>
      </c>
      <c r="C9589" s="11" t="s">
        <v>4161</v>
      </c>
      <c r="D9589" s="11" t="s">
        <v>4139</v>
      </c>
      <c r="E9589" s="11" t="s">
        <v>4139</v>
      </c>
      <c r="F9589" s="4">
        <v>2000</v>
      </c>
      <c r="G9589" s="3">
        <v>2016</v>
      </c>
      <c r="H9589" s="6" t="s">
        <v>21</v>
      </c>
      <c r="I9589" s="12" t="s">
        <v>4162</v>
      </c>
      <c r="J9589" s="3">
        <v>278</v>
      </c>
      <c r="K9589" s="3" t="str">
        <f>IF(VLOOKUP(D9589,'Resources Final'!A:C,3,FALSE)=0,"",VLOOKUP(D9589,'Resources Final'!A:C,3,FALSE))</f>
        <v>Y</v>
      </c>
      <c r="L9589" s="3" t="str">
        <f>IF(VLOOKUP(D9589,'Resources Final'!A:D,4,FALSE)=0,"",VLOOKUP(D9589,'Resources Final'!A:D,4,FALSE))</f>
        <v/>
      </c>
      <c r="M9589" s="3" t="str">
        <f>IF(VLOOKUP(D9589,'Resources Final'!A:E,5,FALSE)=0,"",VLOOKUP(D9589,'Resources Final'!A:E,5,FALSE))</f>
        <v/>
      </c>
      <c r="N9589" s="7" t="str">
        <f>IF(VLOOKUP(D9589,'Resources Final'!A:F,6,FALSE)=0,"",VLOOKUP(D9589,'Resources Final'!A:F,6,FALSE))</f>
        <v/>
      </c>
      <c r="O9589" s="3" t="str">
        <f>IF(VLOOKUP(D9589,'Resources Final'!A:G,7,FALSE)=0,"",VLOOKUP(D9589,'Resources Final'!A:G,7,FALSE))</f>
        <v/>
      </c>
    </row>
    <row r="9590" spans="1:15" x14ac:dyDescent="0.2">
      <c r="A9590" s="11">
        <v>990</v>
      </c>
      <c r="B9590" s="11" t="str">
        <f t="shared" si="164"/>
        <v>Fred C. and Mary R. Koch Foundation_Z Litzenberg20162000</v>
      </c>
      <c r="C9590" s="11" t="s">
        <v>4161</v>
      </c>
      <c r="D9590" s="11" t="s">
        <v>4140</v>
      </c>
      <c r="E9590" s="11" t="s">
        <v>4140</v>
      </c>
      <c r="F9590" s="4">
        <v>2000</v>
      </c>
      <c r="G9590" s="3">
        <v>2016</v>
      </c>
      <c r="H9590" s="6" t="s">
        <v>21</v>
      </c>
      <c r="I9590" s="12" t="s">
        <v>4162</v>
      </c>
      <c r="J9590" s="3">
        <v>279</v>
      </c>
      <c r="K9590" s="3" t="str">
        <f>IF(VLOOKUP(D9590,'Resources Final'!A:C,3,FALSE)=0,"",VLOOKUP(D9590,'Resources Final'!A:C,3,FALSE))</f>
        <v>Y</v>
      </c>
      <c r="L9590" s="3" t="str">
        <f>IF(VLOOKUP(D9590,'Resources Final'!A:D,4,FALSE)=0,"",VLOOKUP(D9590,'Resources Final'!A:D,4,FALSE))</f>
        <v/>
      </c>
      <c r="M9590" s="3" t="str">
        <f>IF(VLOOKUP(D9590,'Resources Final'!A:E,5,FALSE)=0,"",VLOOKUP(D9590,'Resources Final'!A:E,5,FALSE))</f>
        <v/>
      </c>
      <c r="N9590" s="7" t="str">
        <f>IF(VLOOKUP(D9590,'Resources Final'!A:F,6,FALSE)=0,"",VLOOKUP(D9590,'Resources Final'!A:F,6,FALSE))</f>
        <v/>
      </c>
      <c r="O9590" s="3" t="str">
        <f>IF(VLOOKUP(D9590,'Resources Final'!A:G,7,FALSE)=0,"",VLOOKUP(D9590,'Resources Final'!A:G,7,FALSE))</f>
        <v/>
      </c>
    </row>
    <row r="9591" spans="1:15" x14ac:dyDescent="0.2">
      <c r="A9591" s="11">
        <v>990</v>
      </c>
      <c r="B9591" s="11" t="str">
        <f t="shared" si="164"/>
        <v>Fred C. and Mary R. Koch Foundation_Z Tao20162000</v>
      </c>
      <c r="C9591" s="11" t="s">
        <v>4161</v>
      </c>
      <c r="D9591" s="11" t="s">
        <v>4141</v>
      </c>
      <c r="E9591" s="11" t="s">
        <v>4141</v>
      </c>
      <c r="F9591" s="4">
        <v>2000</v>
      </c>
      <c r="G9591" s="3">
        <v>2016</v>
      </c>
      <c r="H9591" s="6" t="s">
        <v>21</v>
      </c>
      <c r="I9591" s="12" t="s">
        <v>4162</v>
      </c>
      <c r="J9591" s="3">
        <v>280</v>
      </c>
      <c r="K9591" s="3" t="str">
        <f>IF(VLOOKUP(D9591,'Resources Final'!A:C,3,FALSE)=0,"",VLOOKUP(D9591,'Resources Final'!A:C,3,FALSE))</f>
        <v>Y</v>
      </c>
      <c r="L9591" s="3" t="str">
        <f>IF(VLOOKUP(D9591,'Resources Final'!A:D,4,FALSE)=0,"",VLOOKUP(D9591,'Resources Final'!A:D,4,FALSE))</f>
        <v/>
      </c>
      <c r="M9591" s="3" t="str">
        <f>IF(VLOOKUP(D9591,'Resources Final'!A:E,5,FALSE)=0,"",VLOOKUP(D9591,'Resources Final'!A:E,5,FALSE))</f>
        <v/>
      </c>
      <c r="N9591" s="7" t="str">
        <f>IF(VLOOKUP(D9591,'Resources Final'!A:F,6,FALSE)=0,"",VLOOKUP(D9591,'Resources Final'!A:F,6,FALSE))</f>
        <v/>
      </c>
      <c r="O9591" s="3" t="str">
        <f>IF(VLOOKUP(D9591,'Resources Final'!A:G,7,FALSE)=0,"",VLOOKUP(D9591,'Resources Final'!A:G,7,FALSE))</f>
        <v/>
      </c>
    </row>
    <row r="9592" spans="1:15" x14ac:dyDescent="0.2">
      <c r="A9592" s="11">
        <v>990</v>
      </c>
      <c r="B9592" s="11" t="str">
        <f t="shared" si="164"/>
        <v>Fred C. and Mary R. Koch Foundation_Allen House Foundation2017225000</v>
      </c>
      <c r="C9592" s="11" t="s">
        <v>4161</v>
      </c>
      <c r="D9592" s="11" t="s">
        <v>155</v>
      </c>
      <c r="E9592" s="11" t="s">
        <v>155</v>
      </c>
      <c r="F9592" s="4">
        <v>225000</v>
      </c>
      <c r="G9592" s="3">
        <v>2017</v>
      </c>
      <c r="H9592" s="6" t="s">
        <v>21</v>
      </c>
      <c r="I9592" s="12"/>
      <c r="J9592" s="3">
        <v>1</v>
      </c>
      <c r="K9592" s="3" t="str">
        <f>IF(VLOOKUP(D9592,'Resources Final'!A:C,3,FALSE)=0,"",VLOOKUP(D9592,'Resources Final'!A:C,3,FALSE))</f>
        <v/>
      </c>
      <c r="L9592" s="3" t="str">
        <f>IF(VLOOKUP(D9592,'Resources Final'!A:D,4,FALSE)=0,"",VLOOKUP(D9592,'Resources Final'!A:D,4,FALSE))</f>
        <v/>
      </c>
      <c r="M9592" s="3" t="str">
        <f>IF(VLOOKUP(D9592,'Resources Final'!A:E,5,FALSE)=0,"",VLOOKUP(D9592,'Resources Final'!A:E,5,FALSE))</f>
        <v>N</v>
      </c>
      <c r="N9592" s="7" t="str">
        <f>IF(VLOOKUP(D9592,'Resources Final'!A:F,6,FALSE)=0,"",VLOOKUP(D9592,'Resources Final'!A:F,6,FALSE))</f>
        <v/>
      </c>
      <c r="O9592" s="3" t="str">
        <f>IF(VLOOKUP(D9592,'Resources Final'!A:G,7,FALSE)=0,"",VLOOKUP(D9592,'Resources Final'!A:G,7,FALSE))</f>
        <v/>
      </c>
    </row>
    <row r="9593" spans="1:15" x14ac:dyDescent="0.2">
      <c r="A9593" s="11">
        <v>990</v>
      </c>
      <c r="B9593" s="11" t="str">
        <f t="shared" si="164"/>
        <v>Fred C. and Mary R. Koch Foundation_Bill of Rights Institute2017287000</v>
      </c>
      <c r="C9593" s="11" t="s">
        <v>4161</v>
      </c>
      <c r="D9593" s="11" t="s">
        <v>428</v>
      </c>
      <c r="E9593" s="11" t="s">
        <v>428</v>
      </c>
      <c r="F9593" s="4">
        <v>287000</v>
      </c>
      <c r="G9593" s="3">
        <v>2017</v>
      </c>
      <c r="H9593" s="6" t="s">
        <v>21</v>
      </c>
      <c r="I9593" s="12"/>
      <c r="J9593" s="3">
        <v>2</v>
      </c>
      <c r="K9593" s="3" t="str">
        <f>IF(VLOOKUP(D9593,'Resources Final'!A:C,3,FALSE)=0,"",VLOOKUP(D9593,'Resources Final'!A:C,3,FALSE))</f>
        <v/>
      </c>
      <c r="L9593" s="3" t="str">
        <f>IF(VLOOKUP(D9593,'Resources Final'!A:D,4,FALSE)=0,"",VLOOKUP(D9593,'Resources Final'!A:D,4,FALSE))</f>
        <v/>
      </c>
      <c r="M9593" s="3" t="str">
        <f>IF(VLOOKUP(D9593,'Resources Final'!A:E,5,FALSE)=0,"",VLOOKUP(D9593,'Resources Final'!A:E,5,FALSE))</f>
        <v/>
      </c>
      <c r="N9593" s="7" t="str">
        <f>IF(VLOOKUP(D9593,'Resources Final'!A:F,6,FALSE)=0,"",VLOOKUP(D9593,'Resources Final'!A:F,6,FALSE))</f>
        <v>https://www.sourcewatch.org/index.php/Bill_of_Rights_Institute</v>
      </c>
      <c r="O9593" s="3" t="str">
        <f>IF(VLOOKUP(D9593,'Resources Final'!A:G,7,FALSE)=0,"",VLOOKUP(D9593,'Resources Final'!A:G,7,FALSE))</f>
        <v>Sourcewatch</v>
      </c>
    </row>
    <row r="9594" spans="1:15" x14ac:dyDescent="0.2">
      <c r="A9594" s="11">
        <v>990</v>
      </c>
      <c r="B9594" s="11" t="str">
        <f t="shared" si="164"/>
        <v>Fred C. and Mary R. Koch Foundation_Chamber Music at the Barn20175000</v>
      </c>
      <c r="C9594" s="11" t="s">
        <v>4161</v>
      </c>
      <c r="D9594" s="11" t="s">
        <v>689</v>
      </c>
      <c r="E9594" s="11" t="s">
        <v>689</v>
      </c>
      <c r="F9594" s="4">
        <v>5000</v>
      </c>
      <c r="G9594" s="3">
        <v>2017</v>
      </c>
      <c r="H9594" s="6" t="s">
        <v>21</v>
      </c>
      <c r="I9594" s="12"/>
      <c r="J9594" s="3">
        <v>3</v>
      </c>
      <c r="K9594" s="3" t="str">
        <f>IF(VLOOKUP(D9594,'Resources Final'!A:C,3,FALSE)=0,"",VLOOKUP(D9594,'Resources Final'!A:C,3,FALSE))</f>
        <v/>
      </c>
      <c r="L9594" s="3" t="str">
        <f>IF(VLOOKUP(D9594,'Resources Final'!A:D,4,FALSE)=0,"",VLOOKUP(D9594,'Resources Final'!A:D,4,FALSE))</f>
        <v/>
      </c>
      <c r="M9594" s="3" t="str">
        <f>IF(VLOOKUP(D9594,'Resources Final'!A:E,5,FALSE)=0,"",VLOOKUP(D9594,'Resources Final'!A:E,5,FALSE))</f>
        <v>N</v>
      </c>
      <c r="N9594" s="7" t="str">
        <f>IF(VLOOKUP(D9594,'Resources Final'!A:F,6,FALSE)=0,"",VLOOKUP(D9594,'Resources Final'!A:F,6,FALSE))</f>
        <v/>
      </c>
      <c r="O9594" s="3" t="str">
        <f>IF(VLOOKUP(D9594,'Resources Final'!A:G,7,FALSE)=0,"",VLOOKUP(D9594,'Resources Final'!A:G,7,FALSE))</f>
        <v/>
      </c>
    </row>
    <row r="9595" spans="1:15" x14ac:dyDescent="0.2">
      <c r="A9595" s="11">
        <v>990</v>
      </c>
      <c r="B9595" s="11" t="str">
        <f t="shared" si="164"/>
        <v>Fred C. and Mary R. Koch Foundation_Depot Theatre Company201712000</v>
      </c>
      <c r="C9595" s="11" t="s">
        <v>4161</v>
      </c>
      <c r="D9595" s="11" t="s">
        <v>980</v>
      </c>
      <c r="E9595" s="11" t="s">
        <v>980</v>
      </c>
      <c r="F9595" s="4">
        <v>12000</v>
      </c>
      <c r="G9595" s="3">
        <v>2017</v>
      </c>
      <c r="H9595" s="6" t="s">
        <v>21</v>
      </c>
      <c r="I9595" s="12"/>
      <c r="J9595" s="3">
        <v>4</v>
      </c>
      <c r="K9595" s="3" t="str">
        <f>IF(VLOOKUP(D9595,'Resources Final'!A:C,3,FALSE)=0,"",VLOOKUP(D9595,'Resources Final'!A:C,3,FALSE))</f>
        <v/>
      </c>
      <c r="L9595" s="3" t="str">
        <f>IF(VLOOKUP(D9595,'Resources Final'!A:D,4,FALSE)=0,"",VLOOKUP(D9595,'Resources Final'!A:D,4,FALSE))</f>
        <v/>
      </c>
      <c r="M9595" s="3" t="str">
        <f>IF(VLOOKUP(D9595,'Resources Final'!A:E,5,FALSE)=0,"",VLOOKUP(D9595,'Resources Final'!A:E,5,FALSE))</f>
        <v>N</v>
      </c>
      <c r="N9595" s="7" t="str">
        <f>IF(VLOOKUP(D9595,'Resources Final'!A:F,6,FALSE)=0,"",VLOOKUP(D9595,'Resources Final'!A:F,6,FALSE))</f>
        <v/>
      </c>
      <c r="O9595" s="3" t="str">
        <f>IF(VLOOKUP(D9595,'Resources Final'!A:G,7,FALSE)=0,"",VLOOKUP(D9595,'Resources Final'!A:G,7,FALSE))</f>
        <v/>
      </c>
    </row>
    <row r="9596" spans="1:15" x14ac:dyDescent="0.2">
      <c r="A9596" s="11">
        <v>990</v>
      </c>
      <c r="B9596" s="11" t="str">
        <f t="shared" si="164"/>
        <v>Fred C. and Mary R. Koch Foundation_Ellis Foundation201724000</v>
      </c>
      <c r="C9596" s="11" t="s">
        <v>4161</v>
      </c>
      <c r="D9596" s="11" t="s">
        <v>1124</v>
      </c>
      <c r="E9596" s="11" t="s">
        <v>1124</v>
      </c>
      <c r="F9596" s="4">
        <v>24000</v>
      </c>
      <c r="G9596" s="3">
        <v>2017</v>
      </c>
      <c r="H9596" s="6" t="s">
        <v>21</v>
      </c>
      <c r="I9596" s="12"/>
      <c r="J9596" s="3">
        <v>5</v>
      </c>
      <c r="K9596" s="3" t="str">
        <f>IF(VLOOKUP(D9596,'Resources Final'!A:C,3,FALSE)=0,"",VLOOKUP(D9596,'Resources Final'!A:C,3,FALSE))</f>
        <v/>
      </c>
      <c r="L9596" s="3" t="str">
        <f>IF(VLOOKUP(D9596,'Resources Final'!A:D,4,FALSE)=0,"",VLOOKUP(D9596,'Resources Final'!A:D,4,FALSE))</f>
        <v/>
      </c>
      <c r="M9596" s="3" t="str">
        <f>IF(VLOOKUP(D9596,'Resources Final'!A:E,5,FALSE)=0,"",VLOOKUP(D9596,'Resources Final'!A:E,5,FALSE))</f>
        <v/>
      </c>
      <c r="N9596" s="7" t="str">
        <f>IF(VLOOKUP(D9596,'Resources Final'!A:F,6,FALSE)=0,"",VLOOKUP(D9596,'Resources Final'!A:F,6,FALSE))</f>
        <v/>
      </c>
      <c r="O9596" s="3" t="str">
        <f>IF(VLOOKUP(D9596,'Resources Final'!A:G,7,FALSE)=0,"",VLOOKUP(D9596,'Resources Final'!A:G,7,FALSE))</f>
        <v/>
      </c>
    </row>
    <row r="9597" spans="1:15" x14ac:dyDescent="0.2">
      <c r="A9597" s="11">
        <v>990</v>
      </c>
      <c r="B9597" s="11" t="str">
        <f t="shared" si="164"/>
        <v>Fred C. and Mary R. Koch Foundation_Emporia State University2017159000</v>
      </c>
      <c r="C9597" s="11" t="s">
        <v>4161</v>
      </c>
      <c r="D9597" s="11" t="s">
        <v>1134</v>
      </c>
      <c r="E9597" s="11" t="s">
        <v>1134</v>
      </c>
      <c r="F9597" s="4">
        <v>159000</v>
      </c>
      <c r="G9597" s="3">
        <v>2017</v>
      </c>
      <c r="H9597" s="6" t="s">
        <v>21</v>
      </c>
      <c r="I9597" s="12"/>
      <c r="J9597" s="3">
        <v>6</v>
      </c>
      <c r="K9597" s="3" t="str">
        <f>IF(VLOOKUP(D9597,'Resources Final'!A:C,3,FALSE)=0,"",VLOOKUP(D9597,'Resources Final'!A:C,3,FALSE))</f>
        <v/>
      </c>
      <c r="L9597" s="3" t="str">
        <f>IF(VLOOKUP(D9597,'Resources Final'!A:D,4,FALSE)=0,"",VLOOKUP(D9597,'Resources Final'!A:D,4,FALSE))</f>
        <v>Y</v>
      </c>
      <c r="M9597" s="3" t="str">
        <f>IF(VLOOKUP(D9597,'Resources Final'!A:E,5,FALSE)=0,"",VLOOKUP(D9597,'Resources Final'!A:E,5,FALSE))</f>
        <v/>
      </c>
      <c r="N9597" s="7" t="str">
        <f>IF(VLOOKUP(D9597,'Resources Final'!A:F,6,FALSE)=0,"",VLOOKUP(D9597,'Resources Final'!A:F,6,FALSE))</f>
        <v/>
      </c>
      <c r="O9597" s="3" t="str">
        <f>IF(VLOOKUP(D9597,'Resources Final'!A:G,7,FALSE)=0,"",VLOOKUP(D9597,'Resources Final'!A:G,7,FALSE))</f>
        <v/>
      </c>
    </row>
    <row r="9598" spans="1:15" x14ac:dyDescent="0.2">
      <c r="A9598" s="11">
        <v>990</v>
      </c>
      <c r="B9598" s="11" t="str">
        <f t="shared" si="164"/>
        <v>Fred C. and Mary R. Koch Foundation_Fort Hays State University201719000</v>
      </c>
      <c r="C9598" s="11" t="s">
        <v>4161</v>
      </c>
      <c r="D9598" s="11" t="s">
        <v>1243</v>
      </c>
      <c r="E9598" s="11" t="s">
        <v>1243</v>
      </c>
      <c r="F9598" s="4">
        <v>19000</v>
      </c>
      <c r="G9598" s="3">
        <v>2017</v>
      </c>
      <c r="H9598" s="6" t="s">
        <v>21</v>
      </c>
      <c r="I9598" s="12"/>
      <c r="J9598" s="3">
        <v>7</v>
      </c>
      <c r="K9598" s="3" t="str">
        <f>IF(VLOOKUP(D9598,'Resources Final'!A:C,3,FALSE)=0,"",VLOOKUP(D9598,'Resources Final'!A:C,3,FALSE))</f>
        <v/>
      </c>
      <c r="L9598" s="3" t="str">
        <f>IF(VLOOKUP(D9598,'Resources Final'!A:D,4,FALSE)=0,"",VLOOKUP(D9598,'Resources Final'!A:D,4,FALSE))</f>
        <v>Y</v>
      </c>
      <c r="M9598" s="3" t="str">
        <f>IF(VLOOKUP(D9598,'Resources Final'!A:E,5,FALSE)=0,"",VLOOKUP(D9598,'Resources Final'!A:E,5,FALSE))</f>
        <v/>
      </c>
      <c r="N9598" s="7" t="str">
        <f>IF(VLOOKUP(D9598,'Resources Final'!A:F,6,FALSE)=0,"",VLOOKUP(D9598,'Resources Final'!A:F,6,FALSE))</f>
        <v/>
      </c>
      <c r="O9598" s="3" t="str">
        <f>IF(VLOOKUP(D9598,'Resources Final'!A:G,7,FALSE)=0,"",VLOOKUP(D9598,'Resources Final'!A:G,7,FALSE))</f>
        <v/>
      </c>
    </row>
    <row r="9599" spans="1:15" x14ac:dyDescent="0.2">
      <c r="A9599" s="11">
        <v>990</v>
      </c>
      <c r="B9599" s="11" t="str">
        <f t="shared" si="164"/>
        <v>Fred C. and Mary R. Koch Foundation_Friends University201714000</v>
      </c>
      <c r="C9599" s="11" t="s">
        <v>4161</v>
      </c>
      <c r="D9599" s="11" t="s">
        <v>1306</v>
      </c>
      <c r="E9599" s="11" t="s">
        <v>1306</v>
      </c>
      <c r="F9599" s="4">
        <v>14000</v>
      </c>
      <c r="G9599" s="3">
        <v>2017</v>
      </c>
      <c r="H9599" s="6" t="s">
        <v>21</v>
      </c>
      <c r="I9599" s="12"/>
      <c r="J9599" s="3">
        <v>8</v>
      </c>
      <c r="K9599" s="3" t="str">
        <f>IF(VLOOKUP(D9599,'Resources Final'!A:C,3,FALSE)=0,"",VLOOKUP(D9599,'Resources Final'!A:C,3,FALSE))</f>
        <v/>
      </c>
      <c r="L9599" s="3" t="str">
        <f>IF(VLOOKUP(D9599,'Resources Final'!A:D,4,FALSE)=0,"",VLOOKUP(D9599,'Resources Final'!A:D,4,FALSE))</f>
        <v>Y</v>
      </c>
      <c r="M9599" s="3" t="str">
        <f>IF(VLOOKUP(D9599,'Resources Final'!A:E,5,FALSE)=0,"",VLOOKUP(D9599,'Resources Final'!A:E,5,FALSE))</f>
        <v/>
      </c>
      <c r="N9599" s="7" t="str">
        <f>IF(VLOOKUP(D9599,'Resources Final'!A:F,6,FALSE)=0,"",VLOOKUP(D9599,'Resources Final'!A:F,6,FALSE))</f>
        <v/>
      </c>
      <c r="O9599" s="3" t="str">
        <f>IF(VLOOKUP(D9599,'Resources Final'!A:G,7,FALSE)=0,"",VLOOKUP(D9599,'Resources Final'!A:G,7,FALSE))</f>
        <v/>
      </c>
    </row>
    <row r="9600" spans="1:15" x14ac:dyDescent="0.2">
      <c r="A9600" s="11">
        <v>990</v>
      </c>
      <c r="B9600" s="11" t="str">
        <f t="shared" si="164"/>
        <v>Fred C. and Mary R. Koch Foundation_Friends University201732000</v>
      </c>
      <c r="C9600" s="11" t="s">
        <v>4161</v>
      </c>
      <c r="D9600" s="11" t="s">
        <v>1306</v>
      </c>
      <c r="E9600" s="11" t="s">
        <v>1306</v>
      </c>
      <c r="F9600" s="4">
        <v>32000</v>
      </c>
      <c r="G9600" s="3">
        <v>2017</v>
      </c>
      <c r="H9600" s="6" t="s">
        <v>21</v>
      </c>
      <c r="I9600" s="12"/>
      <c r="J9600" s="3">
        <v>9</v>
      </c>
      <c r="K9600" s="3" t="str">
        <f>IF(VLOOKUP(D9600,'Resources Final'!A:C,3,FALSE)=0,"",VLOOKUP(D9600,'Resources Final'!A:C,3,FALSE))</f>
        <v/>
      </c>
      <c r="L9600" s="3" t="str">
        <f>IF(VLOOKUP(D9600,'Resources Final'!A:D,4,FALSE)=0,"",VLOOKUP(D9600,'Resources Final'!A:D,4,FALSE))</f>
        <v>Y</v>
      </c>
      <c r="M9600" s="3" t="str">
        <f>IF(VLOOKUP(D9600,'Resources Final'!A:E,5,FALSE)=0,"",VLOOKUP(D9600,'Resources Final'!A:E,5,FALSE))</f>
        <v/>
      </c>
      <c r="N9600" s="7" t="str">
        <f>IF(VLOOKUP(D9600,'Resources Final'!A:F,6,FALSE)=0,"",VLOOKUP(D9600,'Resources Final'!A:F,6,FALSE))</f>
        <v/>
      </c>
      <c r="O9600" s="3" t="str">
        <f>IF(VLOOKUP(D9600,'Resources Final'!A:G,7,FALSE)=0,"",VLOOKUP(D9600,'Resources Final'!A:G,7,FALSE))</f>
        <v/>
      </c>
    </row>
    <row r="9601" spans="1:15" x14ac:dyDescent="0.2">
      <c r="A9601" s="11">
        <v>990</v>
      </c>
      <c r="B9601" s="11" t="str">
        <f t="shared" si="164"/>
        <v>Fred C. and Mary R. Koch Foundation_Gilder Lehrman Institute of American History2017116000</v>
      </c>
      <c r="C9601" s="11" t="s">
        <v>4161</v>
      </c>
      <c r="D9601" s="11" t="s">
        <v>1399</v>
      </c>
      <c r="E9601" s="11" t="s">
        <v>1399</v>
      </c>
      <c r="F9601" s="4">
        <v>116000</v>
      </c>
      <c r="G9601" s="3">
        <v>2017</v>
      </c>
      <c r="H9601" s="6" t="s">
        <v>21</v>
      </c>
      <c r="I9601" s="12"/>
      <c r="J9601" s="3">
        <v>10</v>
      </c>
      <c r="K9601" s="3" t="str">
        <f>IF(VLOOKUP(D9601,'Resources Final'!A:C,3,FALSE)=0,"",VLOOKUP(D9601,'Resources Final'!A:C,3,FALSE))</f>
        <v/>
      </c>
      <c r="L9601" s="3" t="str">
        <f>IF(VLOOKUP(D9601,'Resources Final'!A:D,4,FALSE)=0,"",VLOOKUP(D9601,'Resources Final'!A:D,4,FALSE))</f>
        <v/>
      </c>
      <c r="M9601" s="3" t="str">
        <f>IF(VLOOKUP(D9601,'Resources Final'!A:E,5,FALSE)=0,"",VLOOKUP(D9601,'Resources Final'!A:E,5,FALSE))</f>
        <v>N</v>
      </c>
      <c r="N9601" s="7" t="str">
        <f>IF(VLOOKUP(D9601,'Resources Final'!A:F,6,FALSE)=0,"",VLOOKUP(D9601,'Resources Final'!A:F,6,FALSE))</f>
        <v/>
      </c>
      <c r="O9601" s="3" t="str">
        <f>IF(VLOOKUP(D9601,'Resources Final'!A:G,7,FALSE)=0,"",VLOOKUP(D9601,'Resources Final'!A:G,7,FALSE))</f>
        <v/>
      </c>
    </row>
    <row r="9602" spans="1:15" x14ac:dyDescent="0.2">
      <c r="A9602" s="11">
        <v>990</v>
      </c>
      <c r="B9602" s="11" t="str">
        <f t="shared" ref="B9602:B9665" si="165">C9602&amp;"_"&amp;D9602&amp;G9602&amp;F9602</f>
        <v>Fred C. and Mary R. Koch Foundation_Greater Wichita YMCA201725000</v>
      </c>
      <c r="C9602" s="11" t="s">
        <v>4161</v>
      </c>
      <c r="D9602" s="11" t="s">
        <v>1453</v>
      </c>
      <c r="E9602" s="11" t="s">
        <v>589</v>
      </c>
      <c r="F9602" s="4">
        <v>25000</v>
      </c>
      <c r="G9602" s="3">
        <v>2017</v>
      </c>
      <c r="H9602" s="6" t="s">
        <v>21</v>
      </c>
      <c r="I9602" s="12"/>
      <c r="J9602" s="3">
        <v>11</v>
      </c>
      <c r="K9602" s="3" t="str">
        <f>IF(VLOOKUP(D9602,'Resources Final'!A:C,3,FALSE)=0,"",VLOOKUP(D9602,'Resources Final'!A:C,3,FALSE))</f>
        <v/>
      </c>
      <c r="L9602" s="3" t="str">
        <f>IF(VLOOKUP(D9602,'Resources Final'!A:D,4,FALSE)=0,"",VLOOKUP(D9602,'Resources Final'!A:D,4,FALSE))</f>
        <v/>
      </c>
      <c r="M9602" s="3" t="str">
        <f>IF(VLOOKUP(D9602,'Resources Final'!A:E,5,FALSE)=0,"",VLOOKUP(D9602,'Resources Final'!A:E,5,FALSE))</f>
        <v>N</v>
      </c>
      <c r="N9602" s="7" t="str">
        <f>IF(VLOOKUP(D9602,'Resources Final'!A:F,6,FALSE)=0,"",VLOOKUP(D9602,'Resources Final'!A:F,6,FALSE))</f>
        <v/>
      </c>
      <c r="O9602" s="3" t="str">
        <f>IF(VLOOKUP(D9602,'Resources Final'!A:G,7,FALSE)=0,"",VLOOKUP(D9602,'Resources Final'!A:G,7,FALSE))</f>
        <v/>
      </c>
    </row>
    <row r="9603" spans="1:15" x14ac:dyDescent="0.2">
      <c r="A9603" s="11">
        <v>990</v>
      </c>
      <c r="B9603" s="11" t="str">
        <f t="shared" si="165"/>
        <v>Fred C. and Mary R. Koch Foundation_Griots Storytelling Institute20175000</v>
      </c>
      <c r="C9603" s="11" t="s">
        <v>4161</v>
      </c>
      <c r="D9603" s="11" t="s">
        <v>1465</v>
      </c>
      <c r="E9603" s="11" t="s">
        <v>1465</v>
      </c>
      <c r="F9603" s="4">
        <v>5000</v>
      </c>
      <c r="G9603" s="3">
        <v>2017</v>
      </c>
      <c r="H9603" s="6" t="s">
        <v>21</v>
      </c>
      <c r="I9603" s="12"/>
      <c r="J9603" s="3">
        <v>12</v>
      </c>
      <c r="K9603" s="3" t="str">
        <f>IF(VLOOKUP(D9603,'Resources Final'!A:C,3,FALSE)=0,"",VLOOKUP(D9603,'Resources Final'!A:C,3,FALSE))</f>
        <v/>
      </c>
      <c r="L9603" s="3" t="str">
        <f>IF(VLOOKUP(D9603,'Resources Final'!A:D,4,FALSE)=0,"",VLOOKUP(D9603,'Resources Final'!A:D,4,FALSE))</f>
        <v/>
      </c>
      <c r="M9603" s="3" t="str">
        <f>IF(VLOOKUP(D9603,'Resources Final'!A:E,5,FALSE)=0,"",VLOOKUP(D9603,'Resources Final'!A:E,5,FALSE))</f>
        <v>N</v>
      </c>
      <c r="N9603" s="7" t="str">
        <f>IF(VLOOKUP(D9603,'Resources Final'!A:F,6,FALSE)=0,"",VLOOKUP(D9603,'Resources Final'!A:F,6,FALSE))</f>
        <v/>
      </c>
      <c r="O9603" s="3" t="str">
        <f>IF(VLOOKUP(D9603,'Resources Final'!A:G,7,FALSE)=0,"",VLOOKUP(D9603,'Resources Final'!A:G,7,FALSE))</f>
        <v/>
      </c>
    </row>
    <row r="9604" spans="1:15" x14ac:dyDescent="0.2">
      <c r="A9604" s="11">
        <v>990</v>
      </c>
      <c r="B9604" s="11" t="str">
        <f t="shared" si="165"/>
        <v>Fred C. and Mary R. Koch Foundation_Kansas Council on Economic Education201715000</v>
      </c>
      <c r="C9604" s="11" t="s">
        <v>4161</v>
      </c>
      <c r="D9604" s="11" t="s">
        <v>1949</v>
      </c>
      <c r="E9604" s="11" t="s">
        <v>1949</v>
      </c>
      <c r="F9604" s="4">
        <v>15000</v>
      </c>
      <c r="G9604" s="3">
        <v>2017</v>
      </c>
      <c r="H9604" s="6" t="s">
        <v>21</v>
      </c>
      <c r="I9604" s="12"/>
      <c r="J9604" s="3">
        <v>13</v>
      </c>
      <c r="K9604" s="3" t="str">
        <f>IF(VLOOKUP(D9604,'Resources Final'!A:C,3,FALSE)=0,"",VLOOKUP(D9604,'Resources Final'!A:C,3,FALSE))</f>
        <v/>
      </c>
      <c r="L9604" s="3" t="str">
        <f>IF(VLOOKUP(D9604,'Resources Final'!A:D,4,FALSE)=0,"",VLOOKUP(D9604,'Resources Final'!A:D,4,FALSE))</f>
        <v/>
      </c>
      <c r="M9604" s="3" t="str">
        <f>IF(VLOOKUP(D9604,'Resources Final'!A:E,5,FALSE)=0,"",VLOOKUP(D9604,'Resources Final'!A:E,5,FALSE))</f>
        <v/>
      </c>
      <c r="N9604" s="7" t="str">
        <f>IF(VLOOKUP(D9604,'Resources Final'!A:F,6,FALSE)=0,"",VLOOKUP(D9604,'Resources Final'!A:F,6,FALSE))</f>
        <v/>
      </c>
      <c r="O9604" s="3" t="str">
        <f>IF(VLOOKUP(D9604,'Resources Final'!A:G,7,FALSE)=0,"",VLOOKUP(D9604,'Resources Final'!A:G,7,FALSE))</f>
        <v/>
      </c>
    </row>
    <row r="9605" spans="1:15" x14ac:dyDescent="0.2">
      <c r="A9605" s="11">
        <v>990</v>
      </c>
      <c r="B9605" s="11" t="str">
        <f t="shared" si="165"/>
        <v>Fred C. and Mary R. Koch Foundation_Kansas State University Foundation201745000</v>
      </c>
      <c r="C9605" s="11" t="s">
        <v>4161</v>
      </c>
      <c r="D9605" s="11" t="s">
        <v>1955</v>
      </c>
      <c r="E9605" s="11" t="s">
        <v>1954</v>
      </c>
      <c r="F9605" s="4">
        <v>45000</v>
      </c>
      <c r="G9605" s="3">
        <v>2017</v>
      </c>
      <c r="H9605" s="6" t="s">
        <v>21</v>
      </c>
      <c r="I9605" s="12"/>
      <c r="J9605" s="3">
        <v>14</v>
      </c>
      <c r="K9605" s="3" t="str">
        <f>IF(VLOOKUP(D9605,'Resources Final'!A:C,3,FALSE)=0,"",VLOOKUP(D9605,'Resources Final'!A:C,3,FALSE))</f>
        <v/>
      </c>
      <c r="L9605" s="3" t="str">
        <f>IF(VLOOKUP(D9605,'Resources Final'!A:D,4,FALSE)=0,"",VLOOKUP(D9605,'Resources Final'!A:D,4,FALSE))</f>
        <v>Y</v>
      </c>
      <c r="M9605" s="3" t="str">
        <f>IF(VLOOKUP(D9605,'Resources Final'!A:E,5,FALSE)=0,"",VLOOKUP(D9605,'Resources Final'!A:E,5,FALSE))</f>
        <v/>
      </c>
      <c r="N9605" s="7" t="str">
        <f>IF(VLOOKUP(D9605,'Resources Final'!A:F,6,FALSE)=0,"",VLOOKUP(D9605,'Resources Final'!A:F,6,FALSE))</f>
        <v/>
      </c>
      <c r="O9605" s="3" t="str">
        <f>IF(VLOOKUP(D9605,'Resources Final'!A:G,7,FALSE)=0,"",VLOOKUP(D9605,'Resources Final'!A:G,7,FALSE))</f>
        <v/>
      </c>
    </row>
    <row r="9606" spans="1:15" x14ac:dyDescent="0.2">
      <c r="A9606" s="11">
        <v>990</v>
      </c>
      <c r="B9606" s="11" t="str">
        <f t="shared" si="165"/>
        <v>Fred C. and Mary R. Koch Foundation_Kansas State University Foundation201727000</v>
      </c>
      <c r="C9606" s="11" t="s">
        <v>4161</v>
      </c>
      <c r="D9606" s="11" t="s">
        <v>1955</v>
      </c>
      <c r="E9606" s="11" t="s">
        <v>1954</v>
      </c>
      <c r="F9606" s="4">
        <v>27000</v>
      </c>
      <c r="G9606" s="3">
        <v>2017</v>
      </c>
      <c r="H9606" s="6" t="s">
        <v>21</v>
      </c>
      <c r="I9606" s="12"/>
      <c r="J9606" s="3">
        <v>15</v>
      </c>
      <c r="K9606" s="3" t="str">
        <f>IF(VLOOKUP(D9606,'Resources Final'!A:C,3,FALSE)=0,"",VLOOKUP(D9606,'Resources Final'!A:C,3,FALSE))</f>
        <v/>
      </c>
      <c r="L9606" s="3" t="str">
        <f>IF(VLOOKUP(D9606,'Resources Final'!A:D,4,FALSE)=0,"",VLOOKUP(D9606,'Resources Final'!A:D,4,FALSE))</f>
        <v>Y</v>
      </c>
      <c r="M9606" s="3" t="str">
        <f>IF(VLOOKUP(D9606,'Resources Final'!A:E,5,FALSE)=0,"",VLOOKUP(D9606,'Resources Final'!A:E,5,FALSE))</f>
        <v/>
      </c>
      <c r="N9606" s="7" t="str">
        <f>IF(VLOOKUP(D9606,'Resources Final'!A:F,6,FALSE)=0,"",VLOOKUP(D9606,'Resources Final'!A:F,6,FALSE))</f>
        <v/>
      </c>
      <c r="O9606" s="3" t="str">
        <f>IF(VLOOKUP(D9606,'Resources Final'!A:G,7,FALSE)=0,"",VLOOKUP(D9606,'Resources Final'!A:G,7,FALSE))</f>
        <v/>
      </c>
    </row>
    <row r="9607" spans="1:15" x14ac:dyDescent="0.2">
      <c r="A9607" s="11">
        <v>990</v>
      </c>
      <c r="B9607" s="11" t="str">
        <f t="shared" si="165"/>
        <v>Fred C. and Mary R. Koch Foundation_Koch Cultural Trust2017120000</v>
      </c>
      <c r="C9607" s="11" t="s">
        <v>4161</v>
      </c>
      <c r="D9607" s="11" t="s">
        <v>2015</v>
      </c>
      <c r="E9607" s="11" t="s">
        <v>2015</v>
      </c>
      <c r="F9607" s="4">
        <v>120000</v>
      </c>
      <c r="G9607" s="3">
        <v>2017</v>
      </c>
      <c r="H9607" s="6" t="s">
        <v>21</v>
      </c>
      <c r="I9607" s="12"/>
      <c r="J9607" s="3">
        <v>16</v>
      </c>
      <c r="K9607" s="3" t="str">
        <f>IF(VLOOKUP(D9607,'Resources Final'!A:C,3,FALSE)=0,"",VLOOKUP(D9607,'Resources Final'!A:C,3,FALSE))</f>
        <v/>
      </c>
      <c r="L9607" s="3" t="str">
        <f>IF(VLOOKUP(D9607,'Resources Final'!A:D,4,FALSE)=0,"",VLOOKUP(D9607,'Resources Final'!A:D,4,FALSE))</f>
        <v/>
      </c>
      <c r="M9607" s="3" t="str">
        <f>IF(VLOOKUP(D9607,'Resources Final'!A:E,5,FALSE)=0,"",VLOOKUP(D9607,'Resources Final'!A:E,5,FALSE))</f>
        <v/>
      </c>
      <c r="N9607" s="7" t="str">
        <f>IF(VLOOKUP(D9607,'Resources Final'!A:F,6,FALSE)=0,"",VLOOKUP(D9607,'Resources Final'!A:F,6,FALSE))</f>
        <v/>
      </c>
      <c r="O9607" s="3" t="str">
        <f>IF(VLOOKUP(D9607,'Resources Final'!A:G,7,FALSE)=0,"",VLOOKUP(D9607,'Resources Final'!A:G,7,FALSE))</f>
        <v/>
      </c>
    </row>
    <row r="9608" spans="1:15" x14ac:dyDescent="0.2">
      <c r="A9608" s="11">
        <v>990</v>
      </c>
      <c r="B9608" s="11" t="str">
        <f t="shared" si="165"/>
        <v>Fred C. and Mary R. Koch Foundation_Mark Arts2017134000</v>
      </c>
      <c r="C9608" s="11" t="s">
        <v>4161</v>
      </c>
      <c r="D9608" s="11" t="s">
        <v>2328</v>
      </c>
      <c r="E9608" s="11" t="s">
        <v>2328</v>
      </c>
      <c r="F9608" s="4">
        <v>134000</v>
      </c>
      <c r="G9608" s="3">
        <v>2017</v>
      </c>
      <c r="H9608" s="6" t="s">
        <v>21</v>
      </c>
      <c r="I9608" s="12"/>
      <c r="J9608" s="3">
        <v>17</v>
      </c>
      <c r="K9608" s="3" t="str">
        <f>IF(VLOOKUP(D9608,'Resources Final'!A:C,3,FALSE)=0,"",VLOOKUP(D9608,'Resources Final'!A:C,3,FALSE))</f>
        <v/>
      </c>
      <c r="L9608" s="3" t="str">
        <f>IF(VLOOKUP(D9608,'Resources Final'!A:D,4,FALSE)=0,"",VLOOKUP(D9608,'Resources Final'!A:D,4,FALSE))</f>
        <v/>
      </c>
      <c r="M9608" s="3" t="str">
        <f>IF(VLOOKUP(D9608,'Resources Final'!A:E,5,FALSE)=0,"",VLOOKUP(D9608,'Resources Final'!A:E,5,FALSE))</f>
        <v>N</v>
      </c>
      <c r="N9608" s="7" t="str">
        <f>IF(VLOOKUP(D9608,'Resources Final'!A:F,6,FALSE)=0,"",VLOOKUP(D9608,'Resources Final'!A:F,6,FALSE))</f>
        <v/>
      </c>
      <c r="O9608" s="3" t="str">
        <f>IF(VLOOKUP(D9608,'Resources Final'!A:G,7,FALSE)=0,"",VLOOKUP(D9608,'Resources Final'!A:G,7,FALSE))</f>
        <v/>
      </c>
    </row>
    <row r="9609" spans="1:15" x14ac:dyDescent="0.2">
      <c r="A9609" s="11">
        <v>990</v>
      </c>
      <c r="B9609" s="11" t="str">
        <f t="shared" si="165"/>
        <v>Fred C. and Mary R. Koch Foundation_Mark Arts20172000000</v>
      </c>
      <c r="C9609" s="11" t="s">
        <v>4161</v>
      </c>
      <c r="D9609" s="11" t="s">
        <v>2328</v>
      </c>
      <c r="E9609" s="11" t="s">
        <v>2328</v>
      </c>
      <c r="F9609" s="4">
        <v>2000000</v>
      </c>
      <c r="G9609" s="3">
        <v>2017</v>
      </c>
      <c r="H9609" s="6" t="s">
        <v>21</v>
      </c>
      <c r="I9609" s="12"/>
      <c r="J9609" s="3">
        <v>18</v>
      </c>
      <c r="K9609" s="3" t="str">
        <f>IF(VLOOKUP(D9609,'Resources Final'!A:C,3,FALSE)=0,"",VLOOKUP(D9609,'Resources Final'!A:C,3,FALSE))</f>
        <v/>
      </c>
      <c r="L9609" s="3" t="str">
        <f>IF(VLOOKUP(D9609,'Resources Final'!A:D,4,FALSE)=0,"",VLOOKUP(D9609,'Resources Final'!A:D,4,FALSE))</f>
        <v/>
      </c>
      <c r="M9609" s="3" t="str">
        <f>IF(VLOOKUP(D9609,'Resources Final'!A:E,5,FALSE)=0,"",VLOOKUP(D9609,'Resources Final'!A:E,5,FALSE))</f>
        <v>N</v>
      </c>
      <c r="N9609" s="7" t="str">
        <f>IF(VLOOKUP(D9609,'Resources Final'!A:F,6,FALSE)=0,"",VLOOKUP(D9609,'Resources Final'!A:F,6,FALSE))</f>
        <v/>
      </c>
      <c r="O9609" s="3" t="str">
        <f>IF(VLOOKUP(D9609,'Resources Final'!A:G,7,FALSE)=0,"",VLOOKUP(D9609,'Resources Final'!A:G,7,FALSE))</f>
        <v/>
      </c>
    </row>
    <row r="9610" spans="1:15" x14ac:dyDescent="0.2">
      <c r="A9610" s="11">
        <v>990</v>
      </c>
      <c r="B9610" s="11" t="str">
        <f t="shared" si="165"/>
        <v>Fred C. and Mary R. Koch Foundation_Music Theatre of Wichita201725000</v>
      </c>
      <c r="C9610" s="11" t="s">
        <v>4161</v>
      </c>
      <c r="D9610" s="11" t="s">
        <v>2571</v>
      </c>
      <c r="E9610" s="11" t="s">
        <v>2571</v>
      </c>
      <c r="F9610" s="4">
        <v>25000</v>
      </c>
      <c r="G9610" s="3">
        <v>2017</v>
      </c>
      <c r="H9610" s="6" t="s">
        <v>21</v>
      </c>
      <c r="I9610" s="12"/>
      <c r="J9610" s="3">
        <v>19</v>
      </c>
      <c r="K9610" s="3" t="str">
        <f>IF(VLOOKUP(D9610,'Resources Final'!A:C,3,FALSE)=0,"",VLOOKUP(D9610,'Resources Final'!A:C,3,FALSE))</f>
        <v/>
      </c>
      <c r="L9610" s="3" t="str">
        <f>IF(VLOOKUP(D9610,'Resources Final'!A:D,4,FALSE)=0,"",VLOOKUP(D9610,'Resources Final'!A:D,4,FALSE))</f>
        <v/>
      </c>
      <c r="M9610" s="3" t="str">
        <f>IF(VLOOKUP(D9610,'Resources Final'!A:E,5,FALSE)=0,"",VLOOKUP(D9610,'Resources Final'!A:E,5,FALSE))</f>
        <v>N</v>
      </c>
      <c r="N9610" s="7" t="str">
        <f>IF(VLOOKUP(D9610,'Resources Final'!A:F,6,FALSE)=0,"",VLOOKUP(D9610,'Resources Final'!A:F,6,FALSE))</f>
        <v/>
      </c>
      <c r="O9610" s="3" t="str">
        <f>IF(VLOOKUP(D9610,'Resources Final'!A:G,7,FALSE)=0,"",VLOOKUP(D9610,'Resources Final'!A:G,7,FALSE))</f>
        <v/>
      </c>
    </row>
    <row r="9611" spans="1:15" x14ac:dyDescent="0.2">
      <c r="A9611" s="11">
        <v>990</v>
      </c>
      <c r="B9611" s="11" t="str">
        <f t="shared" si="165"/>
        <v>Fred C. and Mary R. Koch Foundation_Newman University201714000</v>
      </c>
      <c r="C9611" s="11" t="s">
        <v>4161</v>
      </c>
      <c r="D9611" s="11" t="s">
        <v>2664</v>
      </c>
      <c r="E9611" s="11" t="s">
        <v>2664</v>
      </c>
      <c r="F9611" s="4">
        <v>14000</v>
      </c>
      <c r="G9611" s="3">
        <v>2017</v>
      </c>
      <c r="H9611" s="6" t="s">
        <v>21</v>
      </c>
      <c r="I9611" s="12"/>
      <c r="J9611" s="3">
        <v>20</v>
      </c>
      <c r="K9611" s="3" t="str">
        <f>IF(VLOOKUP(D9611,'Resources Final'!A:C,3,FALSE)=0,"",VLOOKUP(D9611,'Resources Final'!A:C,3,FALSE))</f>
        <v/>
      </c>
      <c r="L9611" s="3" t="str">
        <f>IF(VLOOKUP(D9611,'Resources Final'!A:D,4,FALSE)=0,"",VLOOKUP(D9611,'Resources Final'!A:D,4,FALSE))</f>
        <v>Y</v>
      </c>
      <c r="M9611" s="3" t="str">
        <f>IF(VLOOKUP(D9611,'Resources Final'!A:E,5,FALSE)=0,"",VLOOKUP(D9611,'Resources Final'!A:E,5,FALSE))</f>
        <v/>
      </c>
      <c r="N9611" s="7" t="str">
        <f>IF(VLOOKUP(D9611,'Resources Final'!A:F,6,FALSE)=0,"",VLOOKUP(D9611,'Resources Final'!A:F,6,FALSE))</f>
        <v/>
      </c>
      <c r="O9611" s="3" t="str">
        <f>IF(VLOOKUP(D9611,'Resources Final'!A:G,7,FALSE)=0,"",VLOOKUP(D9611,'Resources Final'!A:G,7,FALSE))</f>
        <v/>
      </c>
    </row>
    <row r="9612" spans="1:15" x14ac:dyDescent="0.2">
      <c r="A9612" s="11">
        <v>990</v>
      </c>
      <c r="B9612" s="11" t="str">
        <f t="shared" si="165"/>
        <v>Fred C. and Mary R. Koch Foundation_Newman University201720000</v>
      </c>
      <c r="C9612" s="11" t="s">
        <v>4161</v>
      </c>
      <c r="D9612" s="11" t="s">
        <v>2664</v>
      </c>
      <c r="E9612" s="11" t="s">
        <v>2664</v>
      </c>
      <c r="F9612" s="4">
        <v>20000</v>
      </c>
      <c r="G9612" s="3">
        <v>2017</v>
      </c>
      <c r="H9612" s="6" t="s">
        <v>21</v>
      </c>
      <c r="I9612" s="12"/>
      <c r="J9612" s="3">
        <v>21</v>
      </c>
      <c r="K9612" s="3" t="str">
        <f>IF(VLOOKUP(D9612,'Resources Final'!A:C,3,FALSE)=0,"",VLOOKUP(D9612,'Resources Final'!A:C,3,FALSE))</f>
        <v/>
      </c>
      <c r="L9612" s="3" t="str">
        <f>IF(VLOOKUP(D9612,'Resources Final'!A:D,4,FALSE)=0,"",VLOOKUP(D9612,'Resources Final'!A:D,4,FALSE))</f>
        <v>Y</v>
      </c>
      <c r="M9612" s="3" t="str">
        <f>IF(VLOOKUP(D9612,'Resources Final'!A:E,5,FALSE)=0,"",VLOOKUP(D9612,'Resources Final'!A:E,5,FALSE))</f>
        <v/>
      </c>
      <c r="N9612" s="7" t="str">
        <f>IF(VLOOKUP(D9612,'Resources Final'!A:F,6,FALSE)=0,"",VLOOKUP(D9612,'Resources Final'!A:F,6,FALSE))</f>
        <v/>
      </c>
      <c r="O9612" s="3" t="str">
        <f>IF(VLOOKUP(D9612,'Resources Final'!A:G,7,FALSE)=0,"",VLOOKUP(D9612,'Resources Final'!A:G,7,FALSE))</f>
        <v/>
      </c>
    </row>
    <row r="9613" spans="1:15" x14ac:dyDescent="0.2">
      <c r="A9613" s="11">
        <v>990</v>
      </c>
      <c r="B9613" s="11" t="str">
        <f t="shared" si="165"/>
        <v>Fred C. and Mary R. Koch Foundation_Ottawa University2017100000</v>
      </c>
      <c r="C9613" s="11" t="s">
        <v>4161</v>
      </c>
      <c r="D9613" s="11" t="s">
        <v>2760</v>
      </c>
      <c r="E9613" s="11" t="s">
        <v>2760</v>
      </c>
      <c r="F9613" s="4">
        <v>100000</v>
      </c>
      <c r="G9613" s="3">
        <v>2017</v>
      </c>
      <c r="H9613" s="6" t="s">
        <v>21</v>
      </c>
      <c r="I9613" s="12"/>
      <c r="J9613" s="3">
        <v>22</v>
      </c>
      <c r="K9613" s="3" t="str">
        <f>IF(VLOOKUP(D9613,'Resources Final'!A:C,3,FALSE)=0,"",VLOOKUP(D9613,'Resources Final'!A:C,3,FALSE))</f>
        <v/>
      </c>
      <c r="L9613" s="3" t="str">
        <f>IF(VLOOKUP(D9613,'Resources Final'!A:D,4,FALSE)=0,"",VLOOKUP(D9613,'Resources Final'!A:D,4,FALSE))</f>
        <v>Y</v>
      </c>
      <c r="M9613" s="3" t="str">
        <f>IF(VLOOKUP(D9613,'Resources Final'!A:E,5,FALSE)=0,"",VLOOKUP(D9613,'Resources Final'!A:E,5,FALSE))</f>
        <v/>
      </c>
      <c r="N9613" s="7" t="str">
        <f>IF(VLOOKUP(D9613,'Resources Final'!A:F,6,FALSE)=0,"",VLOOKUP(D9613,'Resources Final'!A:F,6,FALSE))</f>
        <v/>
      </c>
      <c r="O9613" s="3" t="str">
        <f>IF(VLOOKUP(D9613,'Resources Final'!A:G,7,FALSE)=0,"",VLOOKUP(D9613,'Resources Final'!A:G,7,FALSE))</f>
        <v/>
      </c>
    </row>
    <row r="9614" spans="1:15" x14ac:dyDescent="0.2">
      <c r="A9614" s="11">
        <v>990</v>
      </c>
      <c r="B9614" s="11" t="str">
        <f t="shared" si="165"/>
        <v>Fred C. and Mary R. Koch Foundation_Symphony in the Flint Hills201730000</v>
      </c>
      <c r="C9614" s="11" t="s">
        <v>4161</v>
      </c>
      <c r="D9614" s="11" t="s">
        <v>3498</v>
      </c>
      <c r="E9614" s="11" t="s">
        <v>3498</v>
      </c>
      <c r="F9614" s="4">
        <v>30000</v>
      </c>
      <c r="G9614" s="3">
        <v>2017</v>
      </c>
      <c r="H9614" s="6" t="s">
        <v>21</v>
      </c>
      <c r="I9614" s="12"/>
      <c r="J9614" s="3">
        <v>23</v>
      </c>
      <c r="K9614" s="3" t="str">
        <f>IF(VLOOKUP(D9614,'Resources Final'!A:C,3,FALSE)=0,"",VLOOKUP(D9614,'Resources Final'!A:C,3,FALSE))</f>
        <v/>
      </c>
      <c r="L9614" s="3" t="str">
        <f>IF(VLOOKUP(D9614,'Resources Final'!A:D,4,FALSE)=0,"",VLOOKUP(D9614,'Resources Final'!A:D,4,FALSE))</f>
        <v/>
      </c>
      <c r="M9614" s="3" t="str">
        <f>IF(VLOOKUP(D9614,'Resources Final'!A:E,5,FALSE)=0,"",VLOOKUP(D9614,'Resources Final'!A:E,5,FALSE))</f>
        <v>N</v>
      </c>
      <c r="N9614" s="7" t="str">
        <f>IF(VLOOKUP(D9614,'Resources Final'!A:F,6,FALSE)=0,"",VLOOKUP(D9614,'Resources Final'!A:F,6,FALSE))</f>
        <v/>
      </c>
      <c r="O9614" s="3" t="str">
        <f>IF(VLOOKUP(D9614,'Resources Final'!A:G,7,FALSE)=0,"",VLOOKUP(D9614,'Resources Final'!A:G,7,FALSE))</f>
        <v/>
      </c>
    </row>
    <row r="9615" spans="1:15" x14ac:dyDescent="0.2">
      <c r="A9615" s="11">
        <v>990</v>
      </c>
      <c r="B9615" s="11" t="str">
        <f t="shared" si="165"/>
        <v>Fred C. and Mary R. Koch Foundation_Pando Initiative201730000</v>
      </c>
      <c r="C9615" s="11" t="s">
        <v>4161</v>
      </c>
      <c r="D9615" s="11" t="s">
        <v>2796</v>
      </c>
      <c r="E9615" s="11" t="s">
        <v>2796</v>
      </c>
      <c r="F9615" s="4">
        <v>30000</v>
      </c>
      <c r="G9615" s="3">
        <v>2017</v>
      </c>
      <c r="H9615" s="6" t="s">
        <v>21</v>
      </c>
      <c r="I9615" s="12"/>
      <c r="J9615" s="3">
        <v>24</v>
      </c>
      <c r="K9615" s="3" t="str">
        <f>IF(VLOOKUP(D9615,'Resources Final'!A:C,3,FALSE)=0,"",VLOOKUP(D9615,'Resources Final'!A:C,3,FALSE))</f>
        <v/>
      </c>
      <c r="L9615" s="3" t="str">
        <f>IF(VLOOKUP(D9615,'Resources Final'!A:D,4,FALSE)=0,"",VLOOKUP(D9615,'Resources Final'!A:D,4,FALSE))</f>
        <v/>
      </c>
      <c r="M9615" s="3" t="str">
        <f>IF(VLOOKUP(D9615,'Resources Final'!A:E,5,FALSE)=0,"",VLOOKUP(D9615,'Resources Final'!A:E,5,FALSE))</f>
        <v>N</v>
      </c>
      <c r="N9615" s="7" t="str">
        <f>IF(VLOOKUP(D9615,'Resources Final'!A:F,6,FALSE)=0,"",VLOOKUP(D9615,'Resources Final'!A:F,6,FALSE))</f>
        <v/>
      </c>
      <c r="O9615" s="3" t="str">
        <f>IF(VLOOKUP(D9615,'Resources Final'!A:G,7,FALSE)=0,"",VLOOKUP(D9615,'Resources Final'!A:G,7,FALSE))</f>
        <v/>
      </c>
    </row>
    <row r="9616" spans="1:15" x14ac:dyDescent="0.2">
      <c r="A9616" s="11">
        <v>990</v>
      </c>
      <c r="B9616" s="11" t="str">
        <f t="shared" si="165"/>
        <v>Fred C. and Mary R. Koch Foundation_Wichita Art Museum201710000</v>
      </c>
      <c r="C9616" s="11" t="s">
        <v>4161</v>
      </c>
      <c r="D9616" s="11" t="s">
        <v>4008</v>
      </c>
      <c r="E9616" s="11" t="s">
        <v>4008</v>
      </c>
      <c r="F9616" s="4">
        <v>10000</v>
      </c>
      <c r="G9616" s="3">
        <v>2017</v>
      </c>
      <c r="H9616" s="6" t="s">
        <v>21</v>
      </c>
      <c r="I9616" s="12"/>
      <c r="J9616" s="3">
        <v>25</v>
      </c>
      <c r="K9616" s="3" t="str">
        <f>IF(VLOOKUP(D9616,'Resources Final'!A:C,3,FALSE)=0,"",VLOOKUP(D9616,'Resources Final'!A:C,3,FALSE))</f>
        <v/>
      </c>
      <c r="L9616" s="3" t="str">
        <f>IF(VLOOKUP(D9616,'Resources Final'!A:D,4,FALSE)=0,"",VLOOKUP(D9616,'Resources Final'!A:D,4,FALSE))</f>
        <v/>
      </c>
      <c r="M9616" s="3" t="str">
        <f>IF(VLOOKUP(D9616,'Resources Final'!A:E,5,FALSE)=0,"",VLOOKUP(D9616,'Resources Final'!A:E,5,FALSE))</f>
        <v>N</v>
      </c>
      <c r="N9616" s="7" t="str">
        <f>IF(VLOOKUP(D9616,'Resources Final'!A:F,6,FALSE)=0,"",VLOOKUP(D9616,'Resources Final'!A:F,6,FALSE))</f>
        <v/>
      </c>
      <c r="O9616" s="3" t="str">
        <f>IF(VLOOKUP(D9616,'Resources Final'!A:G,7,FALSE)=0,"",VLOOKUP(D9616,'Resources Final'!A:G,7,FALSE))</f>
        <v/>
      </c>
    </row>
    <row r="9617" spans="1:15" x14ac:dyDescent="0.2">
      <c r="A9617" s="11">
        <v>990</v>
      </c>
      <c r="B9617" s="11" t="str">
        <f t="shared" si="165"/>
        <v>Fred C. and Mary R. Koch Foundation_Wichita State University201714000</v>
      </c>
      <c r="C9617" s="11" t="s">
        <v>4161</v>
      </c>
      <c r="D9617" s="11" t="s">
        <v>4019</v>
      </c>
      <c r="E9617" s="11" t="s">
        <v>4019</v>
      </c>
      <c r="F9617" s="4">
        <v>14000</v>
      </c>
      <c r="G9617" s="3">
        <v>2017</v>
      </c>
      <c r="H9617" s="6" t="s">
        <v>21</v>
      </c>
      <c r="I9617" s="12"/>
      <c r="J9617" s="3">
        <v>26</v>
      </c>
      <c r="K9617" s="3" t="str">
        <f>IF(VLOOKUP(D9617,'Resources Final'!A:C,3,FALSE)=0,"",VLOOKUP(D9617,'Resources Final'!A:C,3,FALSE))</f>
        <v/>
      </c>
      <c r="L9617" s="3" t="str">
        <f>IF(VLOOKUP(D9617,'Resources Final'!A:D,4,FALSE)=0,"",VLOOKUP(D9617,'Resources Final'!A:D,4,FALSE))</f>
        <v>Y</v>
      </c>
      <c r="M9617" s="3" t="str">
        <f>IF(VLOOKUP(D9617,'Resources Final'!A:E,5,FALSE)=0,"",VLOOKUP(D9617,'Resources Final'!A:E,5,FALSE))</f>
        <v/>
      </c>
      <c r="N9617" s="7" t="str">
        <f>IF(VLOOKUP(D9617,'Resources Final'!A:F,6,FALSE)=0,"",VLOOKUP(D9617,'Resources Final'!A:F,6,FALSE))</f>
        <v/>
      </c>
      <c r="O9617" s="3" t="str">
        <f>IF(VLOOKUP(D9617,'Resources Final'!A:G,7,FALSE)=0,"",VLOOKUP(D9617,'Resources Final'!A:G,7,FALSE))</f>
        <v/>
      </c>
    </row>
    <row r="9618" spans="1:15" x14ac:dyDescent="0.2">
      <c r="A9618" s="11">
        <v>990</v>
      </c>
      <c r="B9618" s="11" t="str">
        <f t="shared" si="165"/>
        <v>Fred C. and Mary R. Koch Foundation_Wichita State University Foundation2017600000</v>
      </c>
      <c r="C9618" s="11" t="s">
        <v>4161</v>
      </c>
      <c r="D9618" s="11" t="s">
        <v>4021</v>
      </c>
      <c r="E9618" s="11" t="s">
        <v>4019</v>
      </c>
      <c r="F9618" s="4">
        <v>600000</v>
      </c>
      <c r="G9618" s="3">
        <v>2017</v>
      </c>
      <c r="H9618" s="6" t="s">
        <v>21</v>
      </c>
      <c r="I9618" s="12"/>
      <c r="J9618" s="3">
        <v>27</v>
      </c>
      <c r="K9618" s="3" t="str">
        <f>IF(VLOOKUP(D9618,'Resources Final'!A:C,3,FALSE)=0,"",VLOOKUP(D9618,'Resources Final'!A:C,3,FALSE))</f>
        <v/>
      </c>
      <c r="L9618" s="3" t="str">
        <f>IF(VLOOKUP(D9618,'Resources Final'!A:D,4,FALSE)=0,"",VLOOKUP(D9618,'Resources Final'!A:D,4,FALSE))</f>
        <v>Y</v>
      </c>
      <c r="M9618" s="3" t="str">
        <f>IF(VLOOKUP(D9618,'Resources Final'!A:E,5,FALSE)=0,"",VLOOKUP(D9618,'Resources Final'!A:E,5,FALSE))</f>
        <v/>
      </c>
      <c r="N9618" s="7" t="str">
        <f>IF(VLOOKUP(D9618,'Resources Final'!A:F,6,FALSE)=0,"",VLOOKUP(D9618,'Resources Final'!A:F,6,FALSE))</f>
        <v/>
      </c>
      <c r="O9618" s="3" t="str">
        <f>IF(VLOOKUP(D9618,'Resources Final'!A:G,7,FALSE)=0,"",VLOOKUP(D9618,'Resources Final'!A:G,7,FALSE))</f>
        <v/>
      </c>
    </row>
    <row r="9619" spans="1:15" x14ac:dyDescent="0.2">
      <c r="A9619" s="11">
        <v>990</v>
      </c>
      <c r="B9619" s="11" t="str">
        <f t="shared" si="165"/>
        <v>Fred C. and Mary R. Koch Foundation_Youth Entrepreneurs of Kansas2017750000</v>
      </c>
      <c r="C9619" s="11" t="s">
        <v>4161</v>
      </c>
      <c r="D9619" s="11" t="s">
        <v>4134</v>
      </c>
      <c r="E9619" s="11" t="s">
        <v>4134</v>
      </c>
      <c r="F9619" s="4">
        <v>750000</v>
      </c>
      <c r="G9619" s="3">
        <v>2017</v>
      </c>
      <c r="H9619" s="6" t="s">
        <v>21</v>
      </c>
      <c r="I9619" s="12"/>
      <c r="J9619" s="3">
        <v>28</v>
      </c>
      <c r="K9619" s="3" t="str">
        <f>IF(VLOOKUP(D9619,'Resources Final'!A:C,3,FALSE)=0,"",VLOOKUP(D9619,'Resources Final'!A:C,3,FALSE))</f>
        <v/>
      </c>
      <c r="L9619" s="3" t="str">
        <f>IF(VLOOKUP(D9619,'Resources Final'!A:D,4,FALSE)=0,"",VLOOKUP(D9619,'Resources Final'!A:D,4,FALSE))</f>
        <v/>
      </c>
      <c r="M9619" s="3" t="str">
        <f>IF(VLOOKUP(D9619,'Resources Final'!A:E,5,FALSE)=0,"",VLOOKUP(D9619,'Resources Final'!A:E,5,FALSE))</f>
        <v/>
      </c>
      <c r="N9619" s="7" t="str">
        <f>IF(VLOOKUP(D9619,'Resources Final'!A:F,6,FALSE)=0,"",VLOOKUP(D9619,'Resources Final'!A:F,6,FALSE))</f>
        <v/>
      </c>
      <c r="O9619" s="3" t="str">
        <f>IF(VLOOKUP(D9619,'Resources Final'!A:G,7,FALSE)=0,"",VLOOKUP(D9619,'Resources Final'!A:G,7,FALSE))</f>
        <v/>
      </c>
    </row>
    <row r="9620" spans="1:15" x14ac:dyDescent="0.2">
      <c r="A9620" s="11">
        <v>990</v>
      </c>
      <c r="B9620" s="11" t="str">
        <f t="shared" si="165"/>
        <v>Fred C. and Mary R. Koch Foundation_A McCullough20172000</v>
      </c>
      <c r="C9620" s="11" t="s">
        <v>4161</v>
      </c>
      <c r="D9620" s="11" t="s">
        <v>55</v>
      </c>
      <c r="E9620" s="11" t="s">
        <v>55</v>
      </c>
      <c r="F9620" s="4">
        <v>2000</v>
      </c>
      <c r="G9620" s="3">
        <v>2017</v>
      </c>
      <c r="H9620" s="6" t="s">
        <v>21</v>
      </c>
      <c r="I9620" s="12" t="s">
        <v>4162</v>
      </c>
      <c r="J9620" s="3">
        <v>29</v>
      </c>
      <c r="K9620" s="3" t="str">
        <f>IF(VLOOKUP(D9620,'Resources Final'!A:C,3,FALSE)=0,"",VLOOKUP(D9620,'Resources Final'!A:C,3,FALSE))</f>
        <v>Y</v>
      </c>
      <c r="L9620" s="3" t="str">
        <f>IF(VLOOKUP(D9620,'Resources Final'!A:D,4,FALSE)=0,"",VLOOKUP(D9620,'Resources Final'!A:D,4,FALSE))</f>
        <v/>
      </c>
      <c r="M9620" s="3" t="str">
        <f>IF(VLOOKUP(D9620,'Resources Final'!A:E,5,FALSE)=0,"",VLOOKUP(D9620,'Resources Final'!A:E,5,FALSE))</f>
        <v/>
      </c>
      <c r="N9620" s="7" t="str">
        <f>IF(VLOOKUP(D9620,'Resources Final'!A:F,6,FALSE)=0,"",VLOOKUP(D9620,'Resources Final'!A:F,6,FALSE))</f>
        <v/>
      </c>
      <c r="O9620" s="3" t="str">
        <f>IF(VLOOKUP(D9620,'Resources Final'!A:G,7,FALSE)=0,"",VLOOKUP(D9620,'Resources Final'!A:G,7,FALSE))</f>
        <v/>
      </c>
    </row>
    <row r="9621" spans="1:15" x14ac:dyDescent="0.2">
      <c r="A9621" s="11">
        <v>990</v>
      </c>
      <c r="B9621" s="11" t="str">
        <f t="shared" si="165"/>
        <v>Fred C. and Mary R. Koch Foundation_A Stenzel20172000</v>
      </c>
      <c r="C9621" s="11" t="s">
        <v>4161</v>
      </c>
      <c r="D9621" s="11" t="s">
        <v>67</v>
      </c>
      <c r="E9621" s="11" t="s">
        <v>67</v>
      </c>
      <c r="F9621" s="4">
        <v>2000</v>
      </c>
      <c r="G9621" s="3">
        <v>2017</v>
      </c>
      <c r="H9621" s="6" t="s">
        <v>21</v>
      </c>
      <c r="I9621" s="12" t="s">
        <v>4162</v>
      </c>
      <c r="J9621" s="3">
        <v>30</v>
      </c>
      <c r="K9621" s="3" t="str">
        <f>IF(VLOOKUP(D9621,'Resources Final'!A:C,3,FALSE)=0,"",VLOOKUP(D9621,'Resources Final'!A:C,3,FALSE))</f>
        <v>Y</v>
      </c>
      <c r="L9621" s="3" t="str">
        <f>IF(VLOOKUP(D9621,'Resources Final'!A:D,4,FALSE)=0,"",VLOOKUP(D9621,'Resources Final'!A:D,4,FALSE))</f>
        <v/>
      </c>
      <c r="M9621" s="3" t="str">
        <f>IF(VLOOKUP(D9621,'Resources Final'!A:E,5,FALSE)=0,"",VLOOKUP(D9621,'Resources Final'!A:E,5,FALSE))</f>
        <v/>
      </c>
      <c r="N9621" s="7" t="str">
        <f>IF(VLOOKUP(D9621,'Resources Final'!A:F,6,FALSE)=0,"",VLOOKUP(D9621,'Resources Final'!A:F,6,FALSE))</f>
        <v/>
      </c>
      <c r="O9621" s="3" t="str">
        <f>IF(VLOOKUP(D9621,'Resources Final'!A:G,7,FALSE)=0,"",VLOOKUP(D9621,'Resources Final'!A:G,7,FALSE))</f>
        <v/>
      </c>
    </row>
    <row r="9622" spans="1:15" x14ac:dyDescent="0.2">
      <c r="A9622" s="11">
        <v>990</v>
      </c>
      <c r="B9622" s="11" t="str">
        <f t="shared" si="165"/>
        <v>Fred C. and Mary R. Koch Foundation_A Bauman20172000</v>
      </c>
      <c r="C9622" s="11" t="s">
        <v>4161</v>
      </c>
      <c r="D9622" s="11" t="s">
        <v>26</v>
      </c>
      <c r="E9622" s="11" t="s">
        <v>26</v>
      </c>
      <c r="F9622" s="4">
        <v>2000</v>
      </c>
      <c r="G9622" s="3">
        <v>2017</v>
      </c>
      <c r="H9622" s="6" t="s">
        <v>21</v>
      </c>
      <c r="I9622" s="12" t="s">
        <v>4162</v>
      </c>
      <c r="J9622" s="3">
        <v>31</v>
      </c>
      <c r="K9622" s="3" t="str">
        <f>IF(VLOOKUP(D9622,'Resources Final'!A:C,3,FALSE)=0,"",VLOOKUP(D9622,'Resources Final'!A:C,3,FALSE))</f>
        <v>Y</v>
      </c>
      <c r="L9622" s="3" t="str">
        <f>IF(VLOOKUP(D9622,'Resources Final'!A:D,4,FALSE)=0,"",VLOOKUP(D9622,'Resources Final'!A:D,4,FALSE))</f>
        <v/>
      </c>
      <c r="M9622" s="3" t="str">
        <f>IF(VLOOKUP(D9622,'Resources Final'!A:E,5,FALSE)=0,"",VLOOKUP(D9622,'Resources Final'!A:E,5,FALSE))</f>
        <v/>
      </c>
      <c r="N9622" s="7" t="str">
        <f>IF(VLOOKUP(D9622,'Resources Final'!A:F,6,FALSE)=0,"",VLOOKUP(D9622,'Resources Final'!A:F,6,FALSE))</f>
        <v/>
      </c>
      <c r="O9622" s="3" t="str">
        <f>IF(VLOOKUP(D9622,'Resources Final'!A:G,7,FALSE)=0,"",VLOOKUP(D9622,'Resources Final'!A:G,7,FALSE))</f>
        <v/>
      </c>
    </row>
    <row r="9623" spans="1:15" x14ac:dyDescent="0.2">
      <c r="A9623" s="11">
        <v>990</v>
      </c>
      <c r="B9623" s="11" t="str">
        <f t="shared" si="165"/>
        <v>Fred C. and Mary R. Koch Foundation_A Wilson20172000</v>
      </c>
      <c r="C9623" s="11" t="s">
        <v>4161</v>
      </c>
      <c r="D9623" s="11" t="s">
        <v>76</v>
      </c>
      <c r="E9623" s="11" t="s">
        <v>76</v>
      </c>
      <c r="F9623" s="4">
        <v>2000</v>
      </c>
      <c r="G9623" s="3">
        <v>2017</v>
      </c>
      <c r="H9623" s="6" t="s">
        <v>21</v>
      </c>
      <c r="I9623" s="12" t="s">
        <v>4162</v>
      </c>
      <c r="J9623" s="3">
        <v>32</v>
      </c>
      <c r="K9623" s="3" t="str">
        <f>IF(VLOOKUP(D9623,'Resources Final'!A:C,3,FALSE)=0,"",VLOOKUP(D9623,'Resources Final'!A:C,3,FALSE))</f>
        <v>Y</v>
      </c>
      <c r="L9623" s="3" t="str">
        <f>IF(VLOOKUP(D9623,'Resources Final'!A:D,4,FALSE)=0,"",VLOOKUP(D9623,'Resources Final'!A:D,4,FALSE))</f>
        <v/>
      </c>
      <c r="M9623" s="3" t="str">
        <f>IF(VLOOKUP(D9623,'Resources Final'!A:E,5,FALSE)=0,"",VLOOKUP(D9623,'Resources Final'!A:E,5,FALSE))</f>
        <v/>
      </c>
      <c r="N9623" s="7" t="str">
        <f>IF(VLOOKUP(D9623,'Resources Final'!A:F,6,FALSE)=0,"",VLOOKUP(D9623,'Resources Final'!A:F,6,FALSE))</f>
        <v/>
      </c>
      <c r="O9623" s="3" t="str">
        <f>IF(VLOOKUP(D9623,'Resources Final'!A:G,7,FALSE)=0,"",VLOOKUP(D9623,'Resources Final'!A:G,7,FALSE))</f>
        <v/>
      </c>
    </row>
    <row r="9624" spans="1:15" x14ac:dyDescent="0.2">
      <c r="A9624" s="11">
        <v>990</v>
      </c>
      <c r="B9624" s="11" t="str">
        <f t="shared" si="165"/>
        <v>Fred C. and Mary R. Koch Foundation_A Dodson20172000</v>
      </c>
      <c r="C9624" s="11" t="s">
        <v>4161</v>
      </c>
      <c r="D9624" s="11" t="s">
        <v>43</v>
      </c>
      <c r="E9624" s="11" t="s">
        <v>43</v>
      </c>
      <c r="F9624" s="4">
        <v>2000</v>
      </c>
      <c r="G9624" s="3">
        <v>2017</v>
      </c>
      <c r="H9624" s="6" t="s">
        <v>21</v>
      </c>
      <c r="I9624" s="12" t="s">
        <v>4162</v>
      </c>
      <c r="J9624" s="3">
        <v>33</v>
      </c>
      <c r="K9624" s="3" t="str">
        <f>IF(VLOOKUP(D9624,'Resources Final'!A:C,3,FALSE)=0,"",VLOOKUP(D9624,'Resources Final'!A:C,3,FALSE))</f>
        <v>Y</v>
      </c>
      <c r="L9624" s="3" t="str">
        <f>IF(VLOOKUP(D9624,'Resources Final'!A:D,4,FALSE)=0,"",VLOOKUP(D9624,'Resources Final'!A:D,4,FALSE))</f>
        <v/>
      </c>
      <c r="M9624" s="3" t="str">
        <f>IF(VLOOKUP(D9624,'Resources Final'!A:E,5,FALSE)=0,"",VLOOKUP(D9624,'Resources Final'!A:E,5,FALSE))</f>
        <v/>
      </c>
      <c r="N9624" s="7" t="str">
        <f>IF(VLOOKUP(D9624,'Resources Final'!A:F,6,FALSE)=0,"",VLOOKUP(D9624,'Resources Final'!A:F,6,FALSE))</f>
        <v/>
      </c>
      <c r="O9624" s="3" t="str">
        <f>IF(VLOOKUP(D9624,'Resources Final'!A:G,7,FALSE)=0,"",VLOOKUP(D9624,'Resources Final'!A:G,7,FALSE))</f>
        <v/>
      </c>
    </row>
    <row r="9625" spans="1:15" x14ac:dyDescent="0.2">
      <c r="A9625" s="11">
        <v>990</v>
      </c>
      <c r="B9625" s="11" t="str">
        <f t="shared" si="165"/>
        <v>Fred C. and Mary R. Koch Foundation_A Weed20172000</v>
      </c>
      <c r="C9625" s="11" t="s">
        <v>4161</v>
      </c>
      <c r="D9625" s="11" t="s">
        <v>74</v>
      </c>
      <c r="E9625" s="11" t="s">
        <v>74</v>
      </c>
      <c r="F9625" s="4">
        <v>2000</v>
      </c>
      <c r="G9625" s="3">
        <v>2017</v>
      </c>
      <c r="H9625" s="6" t="s">
        <v>21</v>
      </c>
      <c r="I9625" s="12" t="s">
        <v>4162</v>
      </c>
      <c r="J9625" s="3">
        <v>34</v>
      </c>
      <c r="K9625" s="3" t="str">
        <f>IF(VLOOKUP(D9625,'Resources Final'!A:C,3,FALSE)=0,"",VLOOKUP(D9625,'Resources Final'!A:C,3,FALSE))</f>
        <v>Y</v>
      </c>
      <c r="L9625" s="3" t="str">
        <f>IF(VLOOKUP(D9625,'Resources Final'!A:D,4,FALSE)=0,"",VLOOKUP(D9625,'Resources Final'!A:D,4,FALSE))</f>
        <v/>
      </c>
      <c r="M9625" s="3" t="str">
        <f>IF(VLOOKUP(D9625,'Resources Final'!A:E,5,FALSE)=0,"",VLOOKUP(D9625,'Resources Final'!A:E,5,FALSE))</f>
        <v/>
      </c>
      <c r="N9625" s="7" t="str">
        <f>IF(VLOOKUP(D9625,'Resources Final'!A:F,6,FALSE)=0,"",VLOOKUP(D9625,'Resources Final'!A:F,6,FALSE))</f>
        <v/>
      </c>
      <c r="O9625" s="3" t="str">
        <f>IF(VLOOKUP(D9625,'Resources Final'!A:G,7,FALSE)=0,"",VLOOKUP(D9625,'Resources Final'!A:G,7,FALSE))</f>
        <v/>
      </c>
    </row>
    <row r="9626" spans="1:15" x14ac:dyDescent="0.2">
      <c r="A9626" s="11">
        <v>990</v>
      </c>
      <c r="B9626" s="11" t="str">
        <f t="shared" si="165"/>
        <v>Fred C. and Mary R. Koch Foundation_A Torres20172000</v>
      </c>
      <c r="C9626" s="11" t="s">
        <v>4161</v>
      </c>
      <c r="D9626" s="11" t="s">
        <v>70</v>
      </c>
      <c r="E9626" s="11" t="s">
        <v>70</v>
      </c>
      <c r="F9626" s="4">
        <v>2000</v>
      </c>
      <c r="G9626" s="3">
        <v>2017</v>
      </c>
      <c r="H9626" s="6" t="s">
        <v>21</v>
      </c>
      <c r="I9626" s="12" t="s">
        <v>4162</v>
      </c>
      <c r="J9626" s="3">
        <v>35</v>
      </c>
      <c r="K9626" s="3" t="str">
        <f>IF(VLOOKUP(D9626,'Resources Final'!A:C,3,FALSE)=0,"",VLOOKUP(D9626,'Resources Final'!A:C,3,FALSE))</f>
        <v>Y</v>
      </c>
      <c r="L9626" s="3" t="str">
        <f>IF(VLOOKUP(D9626,'Resources Final'!A:D,4,FALSE)=0,"",VLOOKUP(D9626,'Resources Final'!A:D,4,FALSE))</f>
        <v/>
      </c>
      <c r="M9626" s="3" t="str">
        <f>IF(VLOOKUP(D9626,'Resources Final'!A:E,5,FALSE)=0,"",VLOOKUP(D9626,'Resources Final'!A:E,5,FALSE))</f>
        <v/>
      </c>
      <c r="N9626" s="7" t="str">
        <f>IF(VLOOKUP(D9626,'Resources Final'!A:F,6,FALSE)=0,"",VLOOKUP(D9626,'Resources Final'!A:F,6,FALSE))</f>
        <v/>
      </c>
      <c r="O9626" s="3" t="str">
        <f>IF(VLOOKUP(D9626,'Resources Final'!A:G,7,FALSE)=0,"",VLOOKUP(D9626,'Resources Final'!A:G,7,FALSE))</f>
        <v/>
      </c>
    </row>
    <row r="9627" spans="1:15" x14ac:dyDescent="0.2">
      <c r="A9627" s="11">
        <v>990</v>
      </c>
      <c r="B9627" s="11" t="str">
        <f t="shared" si="165"/>
        <v>Fred C. and Mary R. Koch Foundation_A Taylor20172000</v>
      </c>
      <c r="C9627" s="11" t="s">
        <v>4161</v>
      </c>
      <c r="D9627" s="11" t="s">
        <v>69</v>
      </c>
      <c r="E9627" s="11" t="s">
        <v>69</v>
      </c>
      <c r="F9627" s="4">
        <v>2000</v>
      </c>
      <c r="G9627" s="3">
        <v>2017</v>
      </c>
      <c r="H9627" s="6" t="s">
        <v>21</v>
      </c>
      <c r="I9627" s="12" t="s">
        <v>4162</v>
      </c>
      <c r="J9627" s="3">
        <v>36</v>
      </c>
      <c r="K9627" s="3" t="str">
        <f>IF(VLOOKUP(D9627,'Resources Final'!A:C,3,FALSE)=0,"",VLOOKUP(D9627,'Resources Final'!A:C,3,FALSE))</f>
        <v>Y</v>
      </c>
      <c r="L9627" s="3" t="str">
        <f>IF(VLOOKUP(D9627,'Resources Final'!A:D,4,FALSE)=0,"",VLOOKUP(D9627,'Resources Final'!A:D,4,FALSE))</f>
        <v/>
      </c>
      <c r="M9627" s="3" t="str">
        <f>IF(VLOOKUP(D9627,'Resources Final'!A:E,5,FALSE)=0,"",VLOOKUP(D9627,'Resources Final'!A:E,5,FALSE))</f>
        <v/>
      </c>
      <c r="N9627" s="7" t="str">
        <f>IF(VLOOKUP(D9627,'Resources Final'!A:F,6,FALSE)=0,"",VLOOKUP(D9627,'Resources Final'!A:F,6,FALSE))</f>
        <v/>
      </c>
      <c r="O9627" s="3" t="str">
        <f>IF(VLOOKUP(D9627,'Resources Final'!A:G,7,FALSE)=0,"",VLOOKUP(D9627,'Resources Final'!A:G,7,FALSE))</f>
        <v/>
      </c>
    </row>
    <row r="9628" spans="1:15" x14ac:dyDescent="0.2">
      <c r="A9628" s="11">
        <v>990</v>
      </c>
      <c r="B9628" s="11" t="str">
        <f t="shared" si="165"/>
        <v>Fred C. and Mary R. Koch Foundation_A Lindwall20172000</v>
      </c>
      <c r="C9628" s="11" t="s">
        <v>4161</v>
      </c>
      <c r="D9628" s="11" t="s">
        <v>51</v>
      </c>
      <c r="E9628" s="11" t="s">
        <v>51</v>
      </c>
      <c r="F9628" s="4">
        <v>2000</v>
      </c>
      <c r="G9628" s="3">
        <v>2017</v>
      </c>
      <c r="H9628" s="6" t="s">
        <v>21</v>
      </c>
      <c r="I9628" s="12" t="s">
        <v>4162</v>
      </c>
      <c r="J9628" s="3">
        <v>37</v>
      </c>
      <c r="K9628" s="3" t="str">
        <f>IF(VLOOKUP(D9628,'Resources Final'!A:C,3,FALSE)=0,"",VLOOKUP(D9628,'Resources Final'!A:C,3,FALSE))</f>
        <v>Y</v>
      </c>
      <c r="L9628" s="3" t="str">
        <f>IF(VLOOKUP(D9628,'Resources Final'!A:D,4,FALSE)=0,"",VLOOKUP(D9628,'Resources Final'!A:D,4,FALSE))</f>
        <v/>
      </c>
      <c r="M9628" s="3" t="str">
        <f>IF(VLOOKUP(D9628,'Resources Final'!A:E,5,FALSE)=0,"",VLOOKUP(D9628,'Resources Final'!A:E,5,FALSE))</f>
        <v/>
      </c>
      <c r="N9628" s="7" t="str">
        <f>IF(VLOOKUP(D9628,'Resources Final'!A:F,6,FALSE)=0,"",VLOOKUP(D9628,'Resources Final'!A:F,6,FALSE))</f>
        <v/>
      </c>
      <c r="O9628" s="3" t="str">
        <f>IF(VLOOKUP(D9628,'Resources Final'!A:G,7,FALSE)=0,"",VLOOKUP(D9628,'Resources Final'!A:G,7,FALSE))</f>
        <v/>
      </c>
    </row>
    <row r="9629" spans="1:15" x14ac:dyDescent="0.2">
      <c r="A9629" s="11">
        <v>990</v>
      </c>
      <c r="B9629" s="11" t="str">
        <f t="shared" si="165"/>
        <v>Fred C. and Mary R. Koch Foundation_A Kimpton20172000</v>
      </c>
      <c r="C9629" s="11" t="s">
        <v>4161</v>
      </c>
      <c r="D9629" s="11" t="s">
        <v>47</v>
      </c>
      <c r="E9629" s="11" t="s">
        <v>47</v>
      </c>
      <c r="F9629" s="4">
        <v>2000</v>
      </c>
      <c r="G9629" s="3">
        <v>2017</v>
      </c>
      <c r="H9629" s="6" t="s">
        <v>21</v>
      </c>
      <c r="I9629" s="12" t="s">
        <v>4162</v>
      </c>
      <c r="J9629" s="3">
        <v>38</v>
      </c>
      <c r="K9629" s="3" t="str">
        <f>IF(VLOOKUP(D9629,'Resources Final'!A:C,3,FALSE)=0,"",VLOOKUP(D9629,'Resources Final'!A:C,3,FALSE))</f>
        <v>Y</v>
      </c>
      <c r="L9629" s="3" t="str">
        <f>IF(VLOOKUP(D9629,'Resources Final'!A:D,4,FALSE)=0,"",VLOOKUP(D9629,'Resources Final'!A:D,4,FALSE))</f>
        <v/>
      </c>
      <c r="M9629" s="3" t="str">
        <f>IF(VLOOKUP(D9629,'Resources Final'!A:E,5,FALSE)=0,"",VLOOKUP(D9629,'Resources Final'!A:E,5,FALSE))</f>
        <v/>
      </c>
      <c r="N9629" s="7" t="str">
        <f>IF(VLOOKUP(D9629,'Resources Final'!A:F,6,FALSE)=0,"",VLOOKUP(D9629,'Resources Final'!A:F,6,FALSE))</f>
        <v/>
      </c>
      <c r="O9629" s="3" t="str">
        <f>IF(VLOOKUP(D9629,'Resources Final'!A:G,7,FALSE)=0,"",VLOOKUP(D9629,'Resources Final'!A:G,7,FALSE))</f>
        <v/>
      </c>
    </row>
    <row r="9630" spans="1:15" x14ac:dyDescent="0.2">
      <c r="A9630" s="11">
        <v>990</v>
      </c>
      <c r="B9630" s="11" t="str">
        <f t="shared" si="165"/>
        <v>Fred C. and Mary R. Koch Foundation_A Cotsoradis20172000</v>
      </c>
      <c r="C9630" s="11" t="s">
        <v>4161</v>
      </c>
      <c r="D9630" s="11" t="s">
        <v>38</v>
      </c>
      <c r="E9630" s="11" t="s">
        <v>38</v>
      </c>
      <c r="F9630" s="4">
        <v>2000</v>
      </c>
      <c r="G9630" s="3">
        <v>2017</v>
      </c>
      <c r="H9630" s="6" t="s">
        <v>21</v>
      </c>
      <c r="I9630" s="12" t="s">
        <v>4162</v>
      </c>
      <c r="J9630" s="3">
        <v>39</v>
      </c>
      <c r="K9630" s="3" t="str">
        <f>IF(VLOOKUP(D9630,'Resources Final'!A:C,3,FALSE)=0,"",VLOOKUP(D9630,'Resources Final'!A:C,3,FALSE))</f>
        <v>Y</v>
      </c>
      <c r="L9630" s="3" t="str">
        <f>IF(VLOOKUP(D9630,'Resources Final'!A:D,4,FALSE)=0,"",VLOOKUP(D9630,'Resources Final'!A:D,4,FALSE))</f>
        <v/>
      </c>
      <c r="M9630" s="3" t="str">
        <f>IF(VLOOKUP(D9630,'Resources Final'!A:E,5,FALSE)=0,"",VLOOKUP(D9630,'Resources Final'!A:E,5,FALSE))</f>
        <v/>
      </c>
      <c r="N9630" s="7" t="str">
        <f>IF(VLOOKUP(D9630,'Resources Final'!A:F,6,FALSE)=0,"",VLOOKUP(D9630,'Resources Final'!A:F,6,FALSE))</f>
        <v/>
      </c>
      <c r="O9630" s="3" t="str">
        <f>IF(VLOOKUP(D9630,'Resources Final'!A:G,7,FALSE)=0,"",VLOOKUP(D9630,'Resources Final'!A:G,7,FALSE))</f>
        <v/>
      </c>
    </row>
    <row r="9631" spans="1:15" x14ac:dyDescent="0.2">
      <c r="A9631" s="11">
        <v>990</v>
      </c>
      <c r="B9631" s="11" t="str">
        <f t="shared" si="165"/>
        <v>Fred C. and Mary R. Koch Foundation_A Brown20172000</v>
      </c>
      <c r="C9631" s="11" t="s">
        <v>4161</v>
      </c>
      <c r="D9631" s="11" t="s">
        <v>32</v>
      </c>
      <c r="E9631" s="11" t="s">
        <v>32</v>
      </c>
      <c r="F9631" s="4">
        <v>2000</v>
      </c>
      <c r="G9631" s="3">
        <v>2017</v>
      </c>
      <c r="H9631" s="6" t="s">
        <v>21</v>
      </c>
      <c r="I9631" s="12" t="s">
        <v>4162</v>
      </c>
      <c r="J9631" s="3">
        <v>40</v>
      </c>
      <c r="K9631" s="3" t="str">
        <f>IF(VLOOKUP(D9631,'Resources Final'!A:C,3,FALSE)=0,"",VLOOKUP(D9631,'Resources Final'!A:C,3,FALSE))</f>
        <v>Y</v>
      </c>
      <c r="L9631" s="3" t="str">
        <f>IF(VLOOKUP(D9631,'Resources Final'!A:D,4,FALSE)=0,"",VLOOKUP(D9631,'Resources Final'!A:D,4,FALSE))</f>
        <v/>
      </c>
      <c r="M9631" s="3" t="str">
        <f>IF(VLOOKUP(D9631,'Resources Final'!A:E,5,FALSE)=0,"",VLOOKUP(D9631,'Resources Final'!A:E,5,FALSE))</f>
        <v/>
      </c>
      <c r="N9631" s="7" t="str">
        <f>IF(VLOOKUP(D9631,'Resources Final'!A:F,6,FALSE)=0,"",VLOOKUP(D9631,'Resources Final'!A:F,6,FALSE))</f>
        <v/>
      </c>
      <c r="O9631" s="3" t="str">
        <f>IF(VLOOKUP(D9631,'Resources Final'!A:G,7,FALSE)=0,"",VLOOKUP(D9631,'Resources Final'!A:G,7,FALSE))</f>
        <v/>
      </c>
    </row>
    <row r="9632" spans="1:15" x14ac:dyDescent="0.2">
      <c r="A9632" s="11">
        <v>990</v>
      </c>
      <c r="B9632" s="11" t="str">
        <f t="shared" si="165"/>
        <v>Fred C. and Mary R. Koch Foundation_A Piszczek20172000</v>
      </c>
      <c r="C9632" s="11" t="s">
        <v>4161</v>
      </c>
      <c r="D9632" s="11" t="s">
        <v>61</v>
      </c>
      <c r="E9632" s="11" t="s">
        <v>61</v>
      </c>
      <c r="F9632" s="4">
        <v>2000</v>
      </c>
      <c r="G9632" s="3">
        <v>2017</v>
      </c>
      <c r="H9632" s="6" t="s">
        <v>21</v>
      </c>
      <c r="I9632" s="12" t="s">
        <v>4162</v>
      </c>
      <c r="J9632" s="3">
        <v>41</v>
      </c>
      <c r="K9632" s="3" t="str">
        <f>IF(VLOOKUP(D9632,'Resources Final'!A:C,3,FALSE)=0,"",VLOOKUP(D9632,'Resources Final'!A:C,3,FALSE))</f>
        <v>Y</v>
      </c>
      <c r="L9632" s="3" t="str">
        <f>IF(VLOOKUP(D9632,'Resources Final'!A:D,4,FALSE)=0,"",VLOOKUP(D9632,'Resources Final'!A:D,4,FALSE))</f>
        <v/>
      </c>
      <c r="M9632" s="3" t="str">
        <f>IF(VLOOKUP(D9632,'Resources Final'!A:E,5,FALSE)=0,"",VLOOKUP(D9632,'Resources Final'!A:E,5,FALSE))</f>
        <v/>
      </c>
      <c r="N9632" s="7" t="str">
        <f>IF(VLOOKUP(D9632,'Resources Final'!A:F,6,FALSE)=0,"",VLOOKUP(D9632,'Resources Final'!A:F,6,FALSE))</f>
        <v/>
      </c>
      <c r="O9632" s="3" t="str">
        <f>IF(VLOOKUP(D9632,'Resources Final'!A:G,7,FALSE)=0,"",VLOOKUP(D9632,'Resources Final'!A:G,7,FALSE))</f>
        <v/>
      </c>
    </row>
    <row r="9633" spans="1:15" x14ac:dyDescent="0.2">
      <c r="A9633" s="11">
        <v>990</v>
      </c>
      <c r="B9633" s="11" t="str">
        <f t="shared" si="165"/>
        <v>Fred C. and Mary R. Koch Foundation_A Stevenson20172000</v>
      </c>
      <c r="C9633" s="11" t="s">
        <v>4161</v>
      </c>
      <c r="D9633" s="11" t="s">
        <v>68</v>
      </c>
      <c r="E9633" s="11" t="s">
        <v>68</v>
      </c>
      <c r="F9633" s="4">
        <v>2000</v>
      </c>
      <c r="G9633" s="3">
        <v>2017</v>
      </c>
      <c r="H9633" s="6" t="s">
        <v>21</v>
      </c>
      <c r="I9633" s="12" t="s">
        <v>4162</v>
      </c>
      <c r="J9633" s="3">
        <v>42</v>
      </c>
      <c r="K9633" s="3" t="str">
        <f>IF(VLOOKUP(D9633,'Resources Final'!A:C,3,FALSE)=0,"",VLOOKUP(D9633,'Resources Final'!A:C,3,FALSE))</f>
        <v>Y</v>
      </c>
      <c r="L9633" s="3" t="str">
        <f>IF(VLOOKUP(D9633,'Resources Final'!A:D,4,FALSE)=0,"",VLOOKUP(D9633,'Resources Final'!A:D,4,FALSE))</f>
        <v/>
      </c>
      <c r="M9633" s="3" t="str">
        <f>IF(VLOOKUP(D9633,'Resources Final'!A:E,5,FALSE)=0,"",VLOOKUP(D9633,'Resources Final'!A:E,5,FALSE))</f>
        <v/>
      </c>
      <c r="N9633" s="7" t="str">
        <f>IF(VLOOKUP(D9633,'Resources Final'!A:F,6,FALSE)=0,"",VLOOKUP(D9633,'Resources Final'!A:F,6,FALSE))</f>
        <v/>
      </c>
      <c r="O9633" s="3" t="str">
        <f>IF(VLOOKUP(D9633,'Resources Final'!A:G,7,FALSE)=0,"",VLOOKUP(D9633,'Resources Final'!A:G,7,FALSE))</f>
        <v/>
      </c>
    </row>
    <row r="9634" spans="1:15" x14ac:dyDescent="0.2">
      <c r="A9634" s="11">
        <v>990</v>
      </c>
      <c r="B9634" s="11" t="str">
        <f t="shared" si="165"/>
        <v>Fred C. and Mary R. Koch Foundation_A Cole20172000</v>
      </c>
      <c r="C9634" s="11" t="s">
        <v>4161</v>
      </c>
      <c r="D9634" s="11" t="s">
        <v>36</v>
      </c>
      <c r="E9634" s="11" t="s">
        <v>36</v>
      </c>
      <c r="F9634" s="4">
        <v>2000</v>
      </c>
      <c r="G9634" s="3">
        <v>2017</v>
      </c>
      <c r="H9634" s="6" t="s">
        <v>21</v>
      </c>
      <c r="I9634" s="12" t="s">
        <v>4162</v>
      </c>
      <c r="J9634" s="3">
        <v>43</v>
      </c>
      <c r="K9634" s="3" t="str">
        <f>IF(VLOOKUP(D9634,'Resources Final'!A:C,3,FALSE)=0,"",VLOOKUP(D9634,'Resources Final'!A:C,3,FALSE))</f>
        <v>Y</v>
      </c>
      <c r="L9634" s="3" t="str">
        <f>IF(VLOOKUP(D9634,'Resources Final'!A:D,4,FALSE)=0,"",VLOOKUP(D9634,'Resources Final'!A:D,4,FALSE))</f>
        <v/>
      </c>
      <c r="M9634" s="3" t="str">
        <f>IF(VLOOKUP(D9634,'Resources Final'!A:E,5,FALSE)=0,"",VLOOKUP(D9634,'Resources Final'!A:E,5,FALSE))</f>
        <v/>
      </c>
      <c r="N9634" s="7" t="str">
        <f>IF(VLOOKUP(D9634,'Resources Final'!A:F,6,FALSE)=0,"",VLOOKUP(D9634,'Resources Final'!A:F,6,FALSE))</f>
        <v/>
      </c>
      <c r="O9634" s="3" t="str">
        <f>IF(VLOOKUP(D9634,'Resources Final'!A:G,7,FALSE)=0,"",VLOOKUP(D9634,'Resources Final'!A:G,7,FALSE))</f>
        <v/>
      </c>
    </row>
    <row r="9635" spans="1:15" x14ac:dyDescent="0.2">
      <c r="A9635" s="11">
        <v>990</v>
      </c>
      <c r="B9635" s="11" t="str">
        <f t="shared" si="165"/>
        <v>Fred C. and Mary R. Koch Foundation_A Hinnen20172000</v>
      </c>
      <c r="C9635" s="11" t="s">
        <v>4161</v>
      </c>
      <c r="D9635" s="11" t="s">
        <v>45</v>
      </c>
      <c r="E9635" s="11" t="s">
        <v>45</v>
      </c>
      <c r="F9635" s="4">
        <v>2000</v>
      </c>
      <c r="G9635" s="3">
        <v>2017</v>
      </c>
      <c r="H9635" s="6" t="s">
        <v>21</v>
      </c>
      <c r="I9635" s="12" t="s">
        <v>4162</v>
      </c>
      <c r="J9635" s="3">
        <v>44</v>
      </c>
      <c r="K9635" s="3" t="str">
        <f>IF(VLOOKUP(D9635,'Resources Final'!A:C,3,FALSE)=0,"",VLOOKUP(D9635,'Resources Final'!A:C,3,FALSE))</f>
        <v>Y</v>
      </c>
      <c r="L9635" s="3" t="str">
        <f>IF(VLOOKUP(D9635,'Resources Final'!A:D,4,FALSE)=0,"",VLOOKUP(D9635,'Resources Final'!A:D,4,FALSE))</f>
        <v/>
      </c>
      <c r="M9635" s="3" t="str">
        <f>IF(VLOOKUP(D9635,'Resources Final'!A:E,5,FALSE)=0,"",VLOOKUP(D9635,'Resources Final'!A:E,5,FALSE))</f>
        <v/>
      </c>
      <c r="N9635" s="7" t="str">
        <f>IF(VLOOKUP(D9635,'Resources Final'!A:F,6,FALSE)=0,"",VLOOKUP(D9635,'Resources Final'!A:F,6,FALSE))</f>
        <v/>
      </c>
      <c r="O9635" s="3" t="str">
        <f>IF(VLOOKUP(D9635,'Resources Final'!A:G,7,FALSE)=0,"",VLOOKUP(D9635,'Resources Final'!A:G,7,FALSE))</f>
        <v/>
      </c>
    </row>
    <row r="9636" spans="1:15" x14ac:dyDescent="0.2">
      <c r="A9636" s="11">
        <v>990</v>
      </c>
      <c r="B9636" s="11" t="str">
        <f t="shared" si="165"/>
        <v>Fred C. and Mary R. Koch Foundation_A Lukahrd20172000</v>
      </c>
      <c r="C9636" s="11" t="s">
        <v>4161</v>
      </c>
      <c r="D9636" s="11" t="s">
        <v>52</v>
      </c>
      <c r="E9636" s="11" t="s">
        <v>52</v>
      </c>
      <c r="F9636" s="4">
        <v>2000</v>
      </c>
      <c r="G9636" s="3">
        <v>2017</v>
      </c>
      <c r="H9636" s="6" t="s">
        <v>21</v>
      </c>
      <c r="I9636" s="12" t="s">
        <v>4162</v>
      </c>
      <c r="J9636" s="3">
        <v>45</v>
      </c>
      <c r="K9636" s="3" t="str">
        <f>IF(VLOOKUP(D9636,'Resources Final'!A:C,3,FALSE)=0,"",VLOOKUP(D9636,'Resources Final'!A:C,3,FALSE))</f>
        <v>Y</v>
      </c>
      <c r="L9636" s="3" t="str">
        <f>IF(VLOOKUP(D9636,'Resources Final'!A:D,4,FALSE)=0,"",VLOOKUP(D9636,'Resources Final'!A:D,4,FALSE))</f>
        <v/>
      </c>
      <c r="M9636" s="3" t="str">
        <f>IF(VLOOKUP(D9636,'Resources Final'!A:E,5,FALSE)=0,"",VLOOKUP(D9636,'Resources Final'!A:E,5,FALSE))</f>
        <v/>
      </c>
      <c r="N9636" s="7" t="str">
        <f>IF(VLOOKUP(D9636,'Resources Final'!A:F,6,FALSE)=0,"",VLOOKUP(D9636,'Resources Final'!A:F,6,FALSE))</f>
        <v/>
      </c>
      <c r="O9636" s="3" t="str">
        <f>IF(VLOOKUP(D9636,'Resources Final'!A:G,7,FALSE)=0,"",VLOOKUP(D9636,'Resources Final'!A:G,7,FALSE))</f>
        <v/>
      </c>
    </row>
    <row r="9637" spans="1:15" x14ac:dyDescent="0.2">
      <c r="A9637" s="11">
        <v>990</v>
      </c>
      <c r="B9637" s="11" t="str">
        <f t="shared" si="165"/>
        <v>Fred C. and Mary R. Koch Foundation_A McKinley20172000</v>
      </c>
      <c r="C9637" s="11" t="s">
        <v>4161</v>
      </c>
      <c r="D9637" s="11" t="s">
        <v>56</v>
      </c>
      <c r="E9637" s="11" t="s">
        <v>56</v>
      </c>
      <c r="F9637" s="4">
        <v>2000</v>
      </c>
      <c r="G9637" s="3">
        <v>2017</v>
      </c>
      <c r="H9637" s="6" t="s">
        <v>21</v>
      </c>
      <c r="I9637" s="12" t="s">
        <v>4162</v>
      </c>
      <c r="J9637" s="3">
        <v>46</v>
      </c>
      <c r="K9637" s="3" t="str">
        <f>IF(VLOOKUP(D9637,'Resources Final'!A:C,3,FALSE)=0,"",VLOOKUP(D9637,'Resources Final'!A:C,3,FALSE))</f>
        <v>Y</v>
      </c>
      <c r="L9637" s="3" t="str">
        <f>IF(VLOOKUP(D9637,'Resources Final'!A:D,4,FALSE)=0,"",VLOOKUP(D9637,'Resources Final'!A:D,4,FALSE))</f>
        <v/>
      </c>
      <c r="M9637" s="3" t="str">
        <f>IF(VLOOKUP(D9637,'Resources Final'!A:E,5,FALSE)=0,"",VLOOKUP(D9637,'Resources Final'!A:E,5,FALSE))</f>
        <v/>
      </c>
      <c r="N9637" s="7" t="str">
        <f>IF(VLOOKUP(D9637,'Resources Final'!A:F,6,FALSE)=0,"",VLOOKUP(D9637,'Resources Final'!A:F,6,FALSE))</f>
        <v/>
      </c>
      <c r="O9637" s="3" t="str">
        <f>IF(VLOOKUP(D9637,'Resources Final'!A:G,7,FALSE)=0,"",VLOOKUP(D9637,'Resources Final'!A:G,7,FALSE))</f>
        <v/>
      </c>
    </row>
    <row r="9638" spans="1:15" x14ac:dyDescent="0.2">
      <c r="A9638" s="11">
        <v>990</v>
      </c>
      <c r="B9638" s="11" t="str">
        <f t="shared" si="165"/>
        <v>Fred C. and Mary R. Koch Foundation_A Pass20172000</v>
      </c>
      <c r="C9638" s="11" t="s">
        <v>4161</v>
      </c>
      <c r="D9638" s="11" t="s">
        <v>60</v>
      </c>
      <c r="E9638" s="11" t="s">
        <v>60</v>
      </c>
      <c r="F9638" s="4">
        <v>2000</v>
      </c>
      <c r="G9638" s="3">
        <v>2017</v>
      </c>
      <c r="H9638" s="6" t="s">
        <v>21</v>
      </c>
      <c r="I9638" s="12" t="s">
        <v>4162</v>
      </c>
      <c r="J9638" s="3">
        <v>47</v>
      </c>
      <c r="K9638" s="3" t="str">
        <f>IF(VLOOKUP(D9638,'Resources Final'!A:C,3,FALSE)=0,"",VLOOKUP(D9638,'Resources Final'!A:C,3,FALSE))</f>
        <v>Y</v>
      </c>
      <c r="L9638" s="3" t="str">
        <f>IF(VLOOKUP(D9638,'Resources Final'!A:D,4,FALSE)=0,"",VLOOKUP(D9638,'Resources Final'!A:D,4,FALSE))</f>
        <v/>
      </c>
      <c r="M9638" s="3" t="str">
        <f>IF(VLOOKUP(D9638,'Resources Final'!A:E,5,FALSE)=0,"",VLOOKUP(D9638,'Resources Final'!A:E,5,FALSE))</f>
        <v/>
      </c>
      <c r="N9638" s="7" t="str">
        <f>IF(VLOOKUP(D9638,'Resources Final'!A:F,6,FALSE)=0,"",VLOOKUP(D9638,'Resources Final'!A:F,6,FALSE))</f>
        <v/>
      </c>
      <c r="O9638" s="3" t="str">
        <f>IF(VLOOKUP(D9638,'Resources Final'!A:G,7,FALSE)=0,"",VLOOKUP(D9638,'Resources Final'!A:G,7,FALSE))</f>
        <v/>
      </c>
    </row>
    <row r="9639" spans="1:15" x14ac:dyDescent="0.2">
      <c r="A9639" s="11">
        <v>990</v>
      </c>
      <c r="B9639" s="11" t="str">
        <f t="shared" si="165"/>
        <v>Fred C. and Mary R. Koch Foundation_A Carrillo20172000</v>
      </c>
      <c r="C9639" s="11" t="s">
        <v>4161</v>
      </c>
      <c r="D9639" s="11" t="s">
        <v>34</v>
      </c>
      <c r="E9639" s="11" t="s">
        <v>34</v>
      </c>
      <c r="F9639" s="4">
        <v>2000</v>
      </c>
      <c r="G9639" s="3">
        <v>2017</v>
      </c>
      <c r="H9639" s="6" t="s">
        <v>21</v>
      </c>
      <c r="I9639" s="12" t="s">
        <v>4162</v>
      </c>
      <c r="J9639" s="3">
        <v>48</v>
      </c>
      <c r="K9639" s="3" t="str">
        <f>IF(VLOOKUP(D9639,'Resources Final'!A:C,3,FALSE)=0,"",VLOOKUP(D9639,'Resources Final'!A:C,3,FALSE))</f>
        <v>Y</v>
      </c>
      <c r="L9639" s="3" t="str">
        <f>IF(VLOOKUP(D9639,'Resources Final'!A:D,4,FALSE)=0,"",VLOOKUP(D9639,'Resources Final'!A:D,4,FALSE))</f>
        <v/>
      </c>
      <c r="M9639" s="3" t="str">
        <f>IF(VLOOKUP(D9639,'Resources Final'!A:E,5,FALSE)=0,"",VLOOKUP(D9639,'Resources Final'!A:E,5,FALSE))</f>
        <v/>
      </c>
      <c r="N9639" s="7" t="str">
        <f>IF(VLOOKUP(D9639,'Resources Final'!A:F,6,FALSE)=0,"",VLOOKUP(D9639,'Resources Final'!A:F,6,FALSE))</f>
        <v/>
      </c>
      <c r="O9639" s="3" t="str">
        <f>IF(VLOOKUP(D9639,'Resources Final'!A:G,7,FALSE)=0,"",VLOOKUP(D9639,'Resources Final'!A:G,7,FALSE))</f>
        <v/>
      </c>
    </row>
    <row r="9640" spans="1:15" x14ac:dyDescent="0.2">
      <c r="A9640" s="11">
        <v>990</v>
      </c>
      <c r="B9640" s="11" t="str">
        <f t="shared" si="165"/>
        <v>Fred C. and Mary R. Koch Foundation_A Cunningham20172000</v>
      </c>
      <c r="C9640" s="11" t="s">
        <v>4161</v>
      </c>
      <c r="D9640" s="11" t="s">
        <v>41</v>
      </c>
      <c r="E9640" s="11" t="s">
        <v>41</v>
      </c>
      <c r="F9640" s="4">
        <v>2000</v>
      </c>
      <c r="G9640" s="3">
        <v>2017</v>
      </c>
      <c r="H9640" s="6" t="s">
        <v>21</v>
      </c>
      <c r="I9640" s="12" t="s">
        <v>4162</v>
      </c>
      <c r="J9640" s="3">
        <v>49</v>
      </c>
      <c r="K9640" s="3" t="str">
        <f>IF(VLOOKUP(D9640,'Resources Final'!A:C,3,FALSE)=0,"",VLOOKUP(D9640,'Resources Final'!A:C,3,FALSE))</f>
        <v>Y</v>
      </c>
      <c r="L9640" s="3" t="str">
        <f>IF(VLOOKUP(D9640,'Resources Final'!A:D,4,FALSE)=0,"",VLOOKUP(D9640,'Resources Final'!A:D,4,FALSE))</f>
        <v/>
      </c>
      <c r="M9640" s="3" t="str">
        <f>IF(VLOOKUP(D9640,'Resources Final'!A:E,5,FALSE)=0,"",VLOOKUP(D9640,'Resources Final'!A:E,5,FALSE))</f>
        <v/>
      </c>
      <c r="N9640" s="7" t="str">
        <f>IF(VLOOKUP(D9640,'Resources Final'!A:F,6,FALSE)=0,"",VLOOKUP(D9640,'Resources Final'!A:F,6,FALSE))</f>
        <v/>
      </c>
      <c r="O9640" s="3" t="str">
        <f>IF(VLOOKUP(D9640,'Resources Final'!A:G,7,FALSE)=0,"",VLOOKUP(D9640,'Resources Final'!A:G,7,FALSE))</f>
        <v/>
      </c>
    </row>
    <row r="9641" spans="1:15" x14ac:dyDescent="0.2">
      <c r="A9641" s="11">
        <v>990</v>
      </c>
      <c r="B9641" s="11" t="str">
        <f t="shared" si="165"/>
        <v>Fred C. and Mary R. Koch Foundation_A Biddison20172000</v>
      </c>
      <c r="C9641" s="11" t="s">
        <v>4161</v>
      </c>
      <c r="D9641" s="11" t="s">
        <v>28</v>
      </c>
      <c r="E9641" s="11" t="s">
        <v>28</v>
      </c>
      <c r="F9641" s="4">
        <v>2000</v>
      </c>
      <c r="G9641" s="3">
        <v>2017</v>
      </c>
      <c r="H9641" s="6" t="s">
        <v>21</v>
      </c>
      <c r="I9641" s="12" t="s">
        <v>4162</v>
      </c>
      <c r="J9641" s="3">
        <v>50</v>
      </c>
      <c r="K9641" s="3" t="str">
        <f>IF(VLOOKUP(D9641,'Resources Final'!A:C,3,FALSE)=0,"",VLOOKUP(D9641,'Resources Final'!A:C,3,FALSE))</f>
        <v>Y</v>
      </c>
      <c r="L9641" s="3" t="str">
        <f>IF(VLOOKUP(D9641,'Resources Final'!A:D,4,FALSE)=0,"",VLOOKUP(D9641,'Resources Final'!A:D,4,FALSE))</f>
        <v/>
      </c>
      <c r="M9641" s="3" t="str">
        <f>IF(VLOOKUP(D9641,'Resources Final'!A:E,5,FALSE)=0,"",VLOOKUP(D9641,'Resources Final'!A:E,5,FALSE))</f>
        <v/>
      </c>
      <c r="N9641" s="7" t="str">
        <f>IF(VLOOKUP(D9641,'Resources Final'!A:F,6,FALSE)=0,"",VLOOKUP(D9641,'Resources Final'!A:F,6,FALSE))</f>
        <v/>
      </c>
      <c r="O9641" s="3" t="str">
        <f>IF(VLOOKUP(D9641,'Resources Final'!A:G,7,FALSE)=0,"",VLOOKUP(D9641,'Resources Final'!A:G,7,FALSE))</f>
        <v/>
      </c>
    </row>
    <row r="9642" spans="1:15" x14ac:dyDescent="0.2">
      <c r="A9642" s="11">
        <v>990</v>
      </c>
      <c r="B9642" s="11" t="str">
        <f t="shared" si="165"/>
        <v>Fred C. and Mary R. Koch Foundation_A Johnson20172000</v>
      </c>
      <c r="C9642" s="11" t="s">
        <v>4161</v>
      </c>
      <c r="D9642" s="11" t="s">
        <v>46</v>
      </c>
      <c r="E9642" s="11" t="s">
        <v>46</v>
      </c>
      <c r="F9642" s="4">
        <v>2000</v>
      </c>
      <c r="G9642" s="3">
        <v>2017</v>
      </c>
      <c r="H9642" s="6" t="s">
        <v>21</v>
      </c>
      <c r="I9642" s="12" t="s">
        <v>4162</v>
      </c>
      <c r="J9642" s="3">
        <v>51</v>
      </c>
      <c r="K9642" s="3" t="str">
        <f>IF(VLOOKUP(D9642,'Resources Final'!A:C,3,FALSE)=0,"",VLOOKUP(D9642,'Resources Final'!A:C,3,FALSE))</f>
        <v>Y</v>
      </c>
      <c r="L9642" s="3" t="str">
        <f>IF(VLOOKUP(D9642,'Resources Final'!A:D,4,FALSE)=0,"",VLOOKUP(D9642,'Resources Final'!A:D,4,FALSE))</f>
        <v/>
      </c>
      <c r="M9642" s="3" t="str">
        <f>IF(VLOOKUP(D9642,'Resources Final'!A:E,5,FALSE)=0,"",VLOOKUP(D9642,'Resources Final'!A:E,5,FALSE))</f>
        <v/>
      </c>
      <c r="N9642" s="7" t="str">
        <f>IF(VLOOKUP(D9642,'Resources Final'!A:F,6,FALSE)=0,"",VLOOKUP(D9642,'Resources Final'!A:F,6,FALSE))</f>
        <v/>
      </c>
      <c r="O9642" s="3" t="str">
        <f>IF(VLOOKUP(D9642,'Resources Final'!A:G,7,FALSE)=0,"",VLOOKUP(D9642,'Resources Final'!A:G,7,FALSE))</f>
        <v/>
      </c>
    </row>
    <row r="9643" spans="1:15" x14ac:dyDescent="0.2">
      <c r="A9643" s="11">
        <v>990</v>
      </c>
      <c r="B9643" s="11" t="str">
        <f t="shared" si="165"/>
        <v>Fred C. and Mary R. Koch Foundation_A Marino20172000</v>
      </c>
      <c r="C9643" s="11" t="s">
        <v>4161</v>
      </c>
      <c r="D9643" s="11" t="s">
        <v>54</v>
      </c>
      <c r="E9643" s="11" t="s">
        <v>54</v>
      </c>
      <c r="F9643" s="4">
        <v>2000</v>
      </c>
      <c r="G9643" s="3">
        <v>2017</v>
      </c>
      <c r="H9643" s="6" t="s">
        <v>21</v>
      </c>
      <c r="I9643" s="12" t="s">
        <v>4162</v>
      </c>
      <c r="J9643" s="3">
        <v>52</v>
      </c>
      <c r="K9643" s="3" t="str">
        <f>IF(VLOOKUP(D9643,'Resources Final'!A:C,3,FALSE)=0,"",VLOOKUP(D9643,'Resources Final'!A:C,3,FALSE))</f>
        <v>Y</v>
      </c>
      <c r="L9643" s="3" t="str">
        <f>IF(VLOOKUP(D9643,'Resources Final'!A:D,4,FALSE)=0,"",VLOOKUP(D9643,'Resources Final'!A:D,4,FALSE))</f>
        <v/>
      </c>
      <c r="M9643" s="3" t="str">
        <f>IF(VLOOKUP(D9643,'Resources Final'!A:E,5,FALSE)=0,"",VLOOKUP(D9643,'Resources Final'!A:E,5,FALSE))</f>
        <v/>
      </c>
      <c r="N9643" s="7" t="str">
        <f>IF(VLOOKUP(D9643,'Resources Final'!A:F,6,FALSE)=0,"",VLOOKUP(D9643,'Resources Final'!A:F,6,FALSE))</f>
        <v/>
      </c>
      <c r="O9643" s="3" t="str">
        <f>IF(VLOOKUP(D9643,'Resources Final'!A:G,7,FALSE)=0,"",VLOOKUP(D9643,'Resources Final'!A:G,7,FALSE))</f>
        <v/>
      </c>
    </row>
    <row r="9644" spans="1:15" x14ac:dyDescent="0.2">
      <c r="A9644" s="11">
        <v>990</v>
      </c>
      <c r="B9644" s="11" t="str">
        <f t="shared" si="165"/>
        <v>Fred C. and Mary R. Koch Foundation_A Monroe20172000</v>
      </c>
      <c r="C9644" s="11" t="s">
        <v>4161</v>
      </c>
      <c r="D9644" s="11" t="s">
        <v>58</v>
      </c>
      <c r="E9644" s="11" t="s">
        <v>58</v>
      </c>
      <c r="F9644" s="4">
        <v>2000</v>
      </c>
      <c r="G9644" s="3">
        <v>2017</v>
      </c>
      <c r="H9644" s="6" t="s">
        <v>21</v>
      </c>
      <c r="I9644" s="12" t="s">
        <v>4162</v>
      </c>
      <c r="J9644" s="3">
        <v>53</v>
      </c>
      <c r="K9644" s="3" t="str">
        <f>IF(VLOOKUP(D9644,'Resources Final'!A:C,3,FALSE)=0,"",VLOOKUP(D9644,'Resources Final'!A:C,3,FALSE))</f>
        <v>Y</v>
      </c>
      <c r="L9644" s="3" t="str">
        <f>IF(VLOOKUP(D9644,'Resources Final'!A:D,4,FALSE)=0,"",VLOOKUP(D9644,'Resources Final'!A:D,4,FALSE))</f>
        <v/>
      </c>
      <c r="M9644" s="3" t="str">
        <f>IF(VLOOKUP(D9644,'Resources Final'!A:E,5,FALSE)=0,"",VLOOKUP(D9644,'Resources Final'!A:E,5,FALSE))</f>
        <v/>
      </c>
      <c r="N9644" s="7" t="str">
        <f>IF(VLOOKUP(D9644,'Resources Final'!A:F,6,FALSE)=0,"",VLOOKUP(D9644,'Resources Final'!A:F,6,FALSE))</f>
        <v/>
      </c>
      <c r="O9644" s="3" t="str">
        <f>IF(VLOOKUP(D9644,'Resources Final'!A:G,7,FALSE)=0,"",VLOOKUP(D9644,'Resources Final'!A:G,7,FALSE))</f>
        <v/>
      </c>
    </row>
    <row r="9645" spans="1:15" x14ac:dyDescent="0.2">
      <c r="A9645" s="11">
        <v>990</v>
      </c>
      <c r="B9645" s="11" t="str">
        <f t="shared" si="165"/>
        <v>Fred C. and Mary R. Koch Foundation_A Rafferty20172000</v>
      </c>
      <c r="C9645" s="11" t="s">
        <v>4161</v>
      </c>
      <c r="D9645" s="11" t="s">
        <v>62</v>
      </c>
      <c r="E9645" s="11" t="s">
        <v>62</v>
      </c>
      <c r="F9645" s="4">
        <v>2000</v>
      </c>
      <c r="G9645" s="3">
        <v>2017</v>
      </c>
      <c r="H9645" s="6" t="s">
        <v>21</v>
      </c>
      <c r="I9645" s="12" t="s">
        <v>4162</v>
      </c>
      <c r="J9645" s="3">
        <v>54</v>
      </c>
      <c r="K9645" s="3" t="str">
        <f>IF(VLOOKUP(D9645,'Resources Final'!A:C,3,FALSE)=0,"",VLOOKUP(D9645,'Resources Final'!A:C,3,FALSE))</f>
        <v>Y</v>
      </c>
      <c r="L9645" s="3" t="str">
        <f>IF(VLOOKUP(D9645,'Resources Final'!A:D,4,FALSE)=0,"",VLOOKUP(D9645,'Resources Final'!A:D,4,FALSE))</f>
        <v/>
      </c>
      <c r="M9645" s="3" t="str">
        <f>IF(VLOOKUP(D9645,'Resources Final'!A:E,5,FALSE)=0,"",VLOOKUP(D9645,'Resources Final'!A:E,5,FALSE))</f>
        <v/>
      </c>
      <c r="N9645" s="7" t="str">
        <f>IF(VLOOKUP(D9645,'Resources Final'!A:F,6,FALSE)=0,"",VLOOKUP(D9645,'Resources Final'!A:F,6,FALSE))</f>
        <v/>
      </c>
      <c r="O9645" s="3" t="str">
        <f>IF(VLOOKUP(D9645,'Resources Final'!A:G,7,FALSE)=0,"",VLOOKUP(D9645,'Resources Final'!A:G,7,FALSE))</f>
        <v/>
      </c>
    </row>
    <row r="9646" spans="1:15" x14ac:dyDescent="0.2">
      <c r="A9646" s="11">
        <v>990</v>
      </c>
      <c r="B9646" s="11" t="str">
        <f t="shared" si="165"/>
        <v>Fred C. and Mary R. Koch Foundation_A Trotter20172000</v>
      </c>
      <c r="C9646" s="11" t="s">
        <v>4161</v>
      </c>
      <c r="D9646" s="11" t="s">
        <v>71</v>
      </c>
      <c r="E9646" s="11" t="s">
        <v>71</v>
      </c>
      <c r="F9646" s="4">
        <v>2000</v>
      </c>
      <c r="G9646" s="3">
        <v>2017</v>
      </c>
      <c r="H9646" s="6" t="s">
        <v>21</v>
      </c>
      <c r="I9646" s="12" t="s">
        <v>4162</v>
      </c>
      <c r="J9646" s="3">
        <v>55</v>
      </c>
      <c r="K9646" s="3" t="str">
        <f>IF(VLOOKUP(D9646,'Resources Final'!A:C,3,FALSE)=0,"",VLOOKUP(D9646,'Resources Final'!A:C,3,FALSE))</f>
        <v>Y</v>
      </c>
      <c r="L9646" s="3" t="str">
        <f>IF(VLOOKUP(D9646,'Resources Final'!A:D,4,FALSE)=0,"",VLOOKUP(D9646,'Resources Final'!A:D,4,FALSE))</f>
        <v/>
      </c>
      <c r="M9646" s="3" t="str">
        <f>IF(VLOOKUP(D9646,'Resources Final'!A:E,5,FALSE)=0,"",VLOOKUP(D9646,'Resources Final'!A:E,5,FALSE))</f>
        <v/>
      </c>
      <c r="N9646" s="7" t="str">
        <f>IF(VLOOKUP(D9646,'Resources Final'!A:F,6,FALSE)=0,"",VLOOKUP(D9646,'Resources Final'!A:F,6,FALSE))</f>
        <v/>
      </c>
      <c r="O9646" s="3" t="str">
        <f>IF(VLOOKUP(D9646,'Resources Final'!A:G,7,FALSE)=0,"",VLOOKUP(D9646,'Resources Final'!A:G,7,FALSE))</f>
        <v/>
      </c>
    </row>
    <row r="9647" spans="1:15" x14ac:dyDescent="0.2">
      <c r="A9647" s="11">
        <v>990</v>
      </c>
      <c r="B9647" s="11" t="str">
        <f t="shared" si="165"/>
        <v>Fred C. and Mary R. Koch Foundation_A Needs20172000</v>
      </c>
      <c r="C9647" s="11" t="s">
        <v>4161</v>
      </c>
      <c r="D9647" s="11" t="s">
        <v>59</v>
      </c>
      <c r="E9647" s="11" t="s">
        <v>59</v>
      </c>
      <c r="F9647" s="4">
        <v>2000</v>
      </c>
      <c r="G9647" s="3">
        <v>2017</v>
      </c>
      <c r="H9647" s="6" t="s">
        <v>21</v>
      </c>
      <c r="I9647" s="12" t="s">
        <v>4162</v>
      </c>
      <c r="J9647" s="3">
        <v>56</v>
      </c>
      <c r="K9647" s="3" t="str">
        <f>IF(VLOOKUP(D9647,'Resources Final'!A:C,3,FALSE)=0,"",VLOOKUP(D9647,'Resources Final'!A:C,3,FALSE))</f>
        <v>Y</v>
      </c>
      <c r="L9647" s="3" t="str">
        <f>IF(VLOOKUP(D9647,'Resources Final'!A:D,4,FALSE)=0,"",VLOOKUP(D9647,'Resources Final'!A:D,4,FALSE))</f>
        <v/>
      </c>
      <c r="M9647" s="3" t="str">
        <f>IF(VLOOKUP(D9647,'Resources Final'!A:E,5,FALSE)=0,"",VLOOKUP(D9647,'Resources Final'!A:E,5,FALSE))</f>
        <v/>
      </c>
      <c r="N9647" s="7" t="str">
        <f>IF(VLOOKUP(D9647,'Resources Final'!A:F,6,FALSE)=0,"",VLOOKUP(D9647,'Resources Final'!A:F,6,FALSE))</f>
        <v/>
      </c>
      <c r="O9647" s="3" t="str">
        <f>IF(VLOOKUP(D9647,'Resources Final'!A:G,7,FALSE)=0,"",VLOOKUP(D9647,'Resources Final'!A:G,7,FALSE))</f>
        <v/>
      </c>
    </row>
    <row r="9648" spans="1:15" x14ac:dyDescent="0.2">
      <c r="A9648" s="11">
        <v>990</v>
      </c>
      <c r="B9648" s="11" t="str">
        <f t="shared" si="165"/>
        <v>Fred C. and Mary R. Koch Foundation_A Hinnen20172000</v>
      </c>
      <c r="C9648" s="11" t="s">
        <v>4161</v>
      </c>
      <c r="D9648" s="11" t="s">
        <v>45</v>
      </c>
      <c r="E9648" s="11" t="s">
        <v>45</v>
      </c>
      <c r="F9648" s="4">
        <v>2000</v>
      </c>
      <c r="G9648" s="3">
        <v>2017</v>
      </c>
      <c r="H9648" s="6" t="s">
        <v>21</v>
      </c>
      <c r="I9648" s="12" t="s">
        <v>4162</v>
      </c>
      <c r="J9648" s="3">
        <v>57</v>
      </c>
      <c r="K9648" s="3" t="str">
        <f>IF(VLOOKUP(D9648,'Resources Final'!A:C,3,FALSE)=0,"",VLOOKUP(D9648,'Resources Final'!A:C,3,FALSE))</f>
        <v>Y</v>
      </c>
      <c r="L9648" s="3" t="str">
        <f>IF(VLOOKUP(D9648,'Resources Final'!A:D,4,FALSE)=0,"",VLOOKUP(D9648,'Resources Final'!A:D,4,FALSE))</f>
        <v/>
      </c>
      <c r="M9648" s="3" t="str">
        <f>IF(VLOOKUP(D9648,'Resources Final'!A:E,5,FALSE)=0,"",VLOOKUP(D9648,'Resources Final'!A:E,5,FALSE))</f>
        <v/>
      </c>
      <c r="N9648" s="7" t="str">
        <f>IF(VLOOKUP(D9648,'Resources Final'!A:F,6,FALSE)=0,"",VLOOKUP(D9648,'Resources Final'!A:F,6,FALSE))</f>
        <v/>
      </c>
      <c r="O9648" s="3" t="str">
        <f>IF(VLOOKUP(D9648,'Resources Final'!A:G,7,FALSE)=0,"",VLOOKUP(D9648,'Resources Final'!A:G,7,FALSE))</f>
        <v/>
      </c>
    </row>
    <row r="9649" spans="1:15" x14ac:dyDescent="0.2">
      <c r="A9649" s="11">
        <v>990</v>
      </c>
      <c r="B9649" s="11" t="str">
        <f t="shared" si="165"/>
        <v>Fred C. and Mary R. Koch Foundation_A Barreda20172000</v>
      </c>
      <c r="C9649" s="11" t="s">
        <v>4161</v>
      </c>
      <c r="D9649" s="11" t="s">
        <v>24</v>
      </c>
      <c r="E9649" s="11" t="s">
        <v>24</v>
      </c>
      <c r="F9649" s="4">
        <v>2000</v>
      </c>
      <c r="G9649" s="3">
        <v>2017</v>
      </c>
      <c r="H9649" s="6" t="s">
        <v>21</v>
      </c>
      <c r="I9649" s="12" t="s">
        <v>4162</v>
      </c>
      <c r="J9649" s="3">
        <v>58</v>
      </c>
      <c r="K9649" s="3" t="str">
        <f>IF(VLOOKUP(D9649,'Resources Final'!A:C,3,FALSE)=0,"",VLOOKUP(D9649,'Resources Final'!A:C,3,FALSE))</f>
        <v>Y</v>
      </c>
      <c r="L9649" s="3" t="str">
        <f>IF(VLOOKUP(D9649,'Resources Final'!A:D,4,FALSE)=0,"",VLOOKUP(D9649,'Resources Final'!A:D,4,FALSE))</f>
        <v/>
      </c>
      <c r="M9649" s="3" t="str">
        <f>IF(VLOOKUP(D9649,'Resources Final'!A:E,5,FALSE)=0,"",VLOOKUP(D9649,'Resources Final'!A:E,5,FALSE))</f>
        <v/>
      </c>
      <c r="N9649" s="7" t="str">
        <f>IF(VLOOKUP(D9649,'Resources Final'!A:F,6,FALSE)=0,"",VLOOKUP(D9649,'Resources Final'!A:F,6,FALSE))</f>
        <v/>
      </c>
      <c r="O9649" s="3" t="str">
        <f>IF(VLOOKUP(D9649,'Resources Final'!A:G,7,FALSE)=0,"",VLOOKUP(D9649,'Resources Final'!A:G,7,FALSE))</f>
        <v/>
      </c>
    </row>
    <row r="9650" spans="1:15" x14ac:dyDescent="0.2">
      <c r="A9650" s="11">
        <v>990</v>
      </c>
      <c r="B9650" s="11" t="str">
        <f t="shared" si="165"/>
        <v>Fred C. and Mary R. Koch Foundation_A Curtis20172000</v>
      </c>
      <c r="C9650" s="11" t="s">
        <v>4161</v>
      </c>
      <c r="D9650" s="11" t="s">
        <v>42</v>
      </c>
      <c r="E9650" s="11" t="s">
        <v>42</v>
      </c>
      <c r="F9650" s="4">
        <v>2000</v>
      </c>
      <c r="G9650" s="3">
        <v>2017</v>
      </c>
      <c r="H9650" s="6" t="s">
        <v>21</v>
      </c>
      <c r="I9650" s="12" t="s">
        <v>4162</v>
      </c>
      <c r="J9650" s="3">
        <v>59</v>
      </c>
      <c r="K9650" s="3" t="str">
        <f>IF(VLOOKUP(D9650,'Resources Final'!A:C,3,FALSE)=0,"",VLOOKUP(D9650,'Resources Final'!A:C,3,FALSE))</f>
        <v>Y</v>
      </c>
      <c r="L9650" s="3" t="str">
        <f>IF(VLOOKUP(D9650,'Resources Final'!A:D,4,FALSE)=0,"",VLOOKUP(D9650,'Resources Final'!A:D,4,FALSE))</f>
        <v/>
      </c>
      <c r="M9650" s="3" t="str">
        <f>IF(VLOOKUP(D9650,'Resources Final'!A:E,5,FALSE)=0,"",VLOOKUP(D9650,'Resources Final'!A:E,5,FALSE))</f>
        <v/>
      </c>
      <c r="N9650" s="7" t="str">
        <f>IF(VLOOKUP(D9650,'Resources Final'!A:F,6,FALSE)=0,"",VLOOKUP(D9650,'Resources Final'!A:F,6,FALSE))</f>
        <v/>
      </c>
      <c r="O9650" s="3" t="str">
        <f>IF(VLOOKUP(D9650,'Resources Final'!A:G,7,FALSE)=0,"",VLOOKUP(D9650,'Resources Final'!A:G,7,FALSE))</f>
        <v/>
      </c>
    </row>
    <row r="9651" spans="1:15" x14ac:dyDescent="0.2">
      <c r="A9651" s="11">
        <v>990</v>
      </c>
      <c r="B9651" s="11" t="str">
        <f t="shared" si="165"/>
        <v>Fred C. and Mary R. Koch Foundation_A Fox20172000</v>
      </c>
      <c r="C9651" s="11" t="s">
        <v>4161</v>
      </c>
      <c r="D9651" s="11" t="s">
        <v>44</v>
      </c>
      <c r="E9651" s="11" t="s">
        <v>44</v>
      </c>
      <c r="F9651" s="4">
        <v>2000</v>
      </c>
      <c r="G9651" s="3">
        <v>2017</v>
      </c>
      <c r="H9651" s="6" t="s">
        <v>21</v>
      </c>
      <c r="I9651" s="12" t="s">
        <v>4162</v>
      </c>
      <c r="J9651" s="3">
        <v>60</v>
      </c>
      <c r="K9651" s="3" t="str">
        <f>IF(VLOOKUP(D9651,'Resources Final'!A:C,3,FALSE)=0,"",VLOOKUP(D9651,'Resources Final'!A:C,3,FALSE))</f>
        <v>Y</v>
      </c>
      <c r="L9651" s="3" t="str">
        <f>IF(VLOOKUP(D9651,'Resources Final'!A:D,4,FALSE)=0,"",VLOOKUP(D9651,'Resources Final'!A:D,4,FALSE))</f>
        <v/>
      </c>
      <c r="M9651" s="3" t="str">
        <f>IF(VLOOKUP(D9651,'Resources Final'!A:E,5,FALSE)=0,"",VLOOKUP(D9651,'Resources Final'!A:E,5,FALSE))</f>
        <v/>
      </c>
      <c r="N9651" s="7" t="str">
        <f>IF(VLOOKUP(D9651,'Resources Final'!A:F,6,FALSE)=0,"",VLOOKUP(D9651,'Resources Final'!A:F,6,FALSE))</f>
        <v/>
      </c>
      <c r="O9651" s="3" t="str">
        <f>IF(VLOOKUP(D9651,'Resources Final'!A:G,7,FALSE)=0,"",VLOOKUP(D9651,'Resources Final'!A:G,7,FALSE))</f>
        <v/>
      </c>
    </row>
    <row r="9652" spans="1:15" x14ac:dyDescent="0.2">
      <c r="A9652" s="11">
        <v>990</v>
      </c>
      <c r="B9652" s="11" t="str">
        <f t="shared" si="165"/>
        <v>Fred C. and Mary R. Koch Foundation_A Crimi20172000</v>
      </c>
      <c r="C9652" s="11" t="s">
        <v>4161</v>
      </c>
      <c r="D9652" s="11" t="s">
        <v>39</v>
      </c>
      <c r="E9652" s="11" t="s">
        <v>39</v>
      </c>
      <c r="F9652" s="4">
        <v>2000</v>
      </c>
      <c r="G9652" s="3">
        <v>2017</v>
      </c>
      <c r="H9652" s="6" t="s">
        <v>21</v>
      </c>
      <c r="I9652" s="12" t="s">
        <v>4162</v>
      </c>
      <c r="J9652" s="3">
        <v>61</v>
      </c>
      <c r="K9652" s="3" t="str">
        <f>IF(VLOOKUP(D9652,'Resources Final'!A:C,3,FALSE)=0,"",VLOOKUP(D9652,'Resources Final'!A:C,3,FALSE))</f>
        <v>Y</v>
      </c>
      <c r="L9652" s="3" t="str">
        <f>IF(VLOOKUP(D9652,'Resources Final'!A:D,4,FALSE)=0,"",VLOOKUP(D9652,'Resources Final'!A:D,4,FALSE))</f>
        <v/>
      </c>
      <c r="M9652" s="3" t="str">
        <f>IF(VLOOKUP(D9652,'Resources Final'!A:E,5,FALSE)=0,"",VLOOKUP(D9652,'Resources Final'!A:E,5,FALSE))</f>
        <v/>
      </c>
      <c r="N9652" s="7" t="str">
        <f>IF(VLOOKUP(D9652,'Resources Final'!A:F,6,FALSE)=0,"",VLOOKUP(D9652,'Resources Final'!A:F,6,FALSE))</f>
        <v/>
      </c>
      <c r="O9652" s="3" t="str">
        <f>IF(VLOOKUP(D9652,'Resources Final'!A:G,7,FALSE)=0,"",VLOOKUP(D9652,'Resources Final'!A:G,7,FALSE))</f>
        <v/>
      </c>
    </row>
    <row r="9653" spans="1:15" x14ac:dyDescent="0.2">
      <c r="A9653" s="11">
        <v>990</v>
      </c>
      <c r="B9653" s="11" t="str">
        <f t="shared" si="165"/>
        <v>Fred C. and Mary R. Koch Foundation_A Buss20172000</v>
      </c>
      <c r="C9653" s="11" t="s">
        <v>4161</v>
      </c>
      <c r="D9653" s="11" t="s">
        <v>33</v>
      </c>
      <c r="E9653" s="11" t="s">
        <v>33</v>
      </c>
      <c r="F9653" s="4">
        <v>2000</v>
      </c>
      <c r="G9653" s="3">
        <v>2017</v>
      </c>
      <c r="H9653" s="6" t="s">
        <v>21</v>
      </c>
      <c r="I9653" s="12" t="s">
        <v>4162</v>
      </c>
      <c r="J9653" s="3">
        <v>62</v>
      </c>
      <c r="K9653" s="3" t="str">
        <f>IF(VLOOKUP(D9653,'Resources Final'!A:C,3,FALSE)=0,"",VLOOKUP(D9653,'Resources Final'!A:C,3,FALSE))</f>
        <v>Y</v>
      </c>
      <c r="L9653" s="3" t="str">
        <f>IF(VLOOKUP(D9653,'Resources Final'!A:D,4,FALSE)=0,"",VLOOKUP(D9653,'Resources Final'!A:D,4,FALSE))</f>
        <v/>
      </c>
      <c r="M9653" s="3" t="str">
        <f>IF(VLOOKUP(D9653,'Resources Final'!A:E,5,FALSE)=0,"",VLOOKUP(D9653,'Resources Final'!A:E,5,FALSE))</f>
        <v/>
      </c>
      <c r="N9653" s="7" t="str">
        <f>IF(VLOOKUP(D9653,'Resources Final'!A:F,6,FALSE)=0,"",VLOOKUP(D9653,'Resources Final'!A:F,6,FALSE))</f>
        <v/>
      </c>
      <c r="O9653" s="3" t="str">
        <f>IF(VLOOKUP(D9653,'Resources Final'!A:G,7,FALSE)=0,"",VLOOKUP(D9653,'Resources Final'!A:G,7,FALSE))</f>
        <v/>
      </c>
    </row>
    <row r="9654" spans="1:15" x14ac:dyDescent="0.2">
      <c r="A9654" s="11">
        <v>990</v>
      </c>
      <c r="B9654" s="11" t="str">
        <f t="shared" si="165"/>
        <v>Fred C. and Mary R. Koch Foundation_A Rowlett20172000</v>
      </c>
      <c r="C9654" s="11" t="s">
        <v>4161</v>
      </c>
      <c r="D9654" s="11" t="s">
        <v>64</v>
      </c>
      <c r="E9654" s="11" t="s">
        <v>64</v>
      </c>
      <c r="F9654" s="4">
        <v>2000</v>
      </c>
      <c r="G9654" s="3">
        <v>2017</v>
      </c>
      <c r="H9654" s="6" t="s">
        <v>21</v>
      </c>
      <c r="I9654" s="12" t="s">
        <v>4162</v>
      </c>
      <c r="J9654" s="3">
        <v>63</v>
      </c>
      <c r="K9654" s="3" t="str">
        <f>IF(VLOOKUP(D9654,'Resources Final'!A:C,3,FALSE)=0,"",VLOOKUP(D9654,'Resources Final'!A:C,3,FALSE))</f>
        <v>Y</v>
      </c>
      <c r="L9654" s="3" t="str">
        <f>IF(VLOOKUP(D9654,'Resources Final'!A:D,4,FALSE)=0,"",VLOOKUP(D9654,'Resources Final'!A:D,4,FALSE))</f>
        <v/>
      </c>
      <c r="M9654" s="3" t="str">
        <f>IF(VLOOKUP(D9654,'Resources Final'!A:E,5,FALSE)=0,"",VLOOKUP(D9654,'Resources Final'!A:E,5,FALSE))</f>
        <v/>
      </c>
      <c r="N9654" s="7" t="str">
        <f>IF(VLOOKUP(D9654,'Resources Final'!A:F,6,FALSE)=0,"",VLOOKUP(D9654,'Resources Final'!A:F,6,FALSE))</f>
        <v/>
      </c>
      <c r="O9654" s="3" t="str">
        <f>IF(VLOOKUP(D9654,'Resources Final'!A:G,7,FALSE)=0,"",VLOOKUP(D9654,'Resources Final'!A:G,7,FALSE))</f>
        <v/>
      </c>
    </row>
    <row r="9655" spans="1:15" x14ac:dyDescent="0.2">
      <c r="A9655" s="11">
        <v>990</v>
      </c>
      <c r="B9655" s="11" t="str">
        <f t="shared" si="165"/>
        <v>Fred C. and Mary R. Koch Foundation_B Piccard20172000</v>
      </c>
      <c r="C9655" s="11" t="s">
        <v>4161</v>
      </c>
      <c r="D9655" s="11" t="s">
        <v>308</v>
      </c>
      <c r="E9655" s="11" t="s">
        <v>308</v>
      </c>
      <c r="F9655" s="4">
        <v>2000</v>
      </c>
      <c r="G9655" s="3">
        <v>2017</v>
      </c>
      <c r="H9655" s="6" t="s">
        <v>21</v>
      </c>
      <c r="I9655" s="12" t="s">
        <v>4162</v>
      </c>
      <c r="J9655" s="3">
        <v>64</v>
      </c>
      <c r="K9655" s="3" t="str">
        <f>IF(VLOOKUP(D9655,'Resources Final'!A:C,3,FALSE)=0,"",VLOOKUP(D9655,'Resources Final'!A:C,3,FALSE))</f>
        <v>Y</v>
      </c>
      <c r="L9655" s="3" t="str">
        <f>IF(VLOOKUP(D9655,'Resources Final'!A:D,4,FALSE)=0,"",VLOOKUP(D9655,'Resources Final'!A:D,4,FALSE))</f>
        <v/>
      </c>
      <c r="M9655" s="3" t="str">
        <f>IF(VLOOKUP(D9655,'Resources Final'!A:E,5,FALSE)=0,"",VLOOKUP(D9655,'Resources Final'!A:E,5,FALSE))</f>
        <v/>
      </c>
      <c r="N9655" s="7" t="str">
        <f>IF(VLOOKUP(D9655,'Resources Final'!A:F,6,FALSE)=0,"",VLOOKUP(D9655,'Resources Final'!A:F,6,FALSE))</f>
        <v/>
      </c>
      <c r="O9655" s="3" t="str">
        <f>IF(VLOOKUP(D9655,'Resources Final'!A:G,7,FALSE)=0,"",VLOOKUP(D9655,'Resources Final'!A:G,7,FALSE))</f>
        <v/>
      </c>
    </row>
    <row r="9656" spans="1:15" x14ac:dyDescent="0.2">
      <c r="A9656" s="11">
        <v>990</v>
      </c>
      <c r="B9656" s="11" t="str">
        <f t="shared" si="165"/>
        <v>Fred C. and Mary R. Koch Foundation_B Sapet20172000</v>
      </c>
      <c r="C9656" s="11" t="s">
        <v>4161</v>
      </c>
      <c r="D9656" s="11" t="s">
        <v>312</v>
      </c>
      <c r="E9656" s="11" t="s">
        <v>312</v>
      </c>
      <c r="F9656" s="4">
        <v>2000</v>
      </c>
      <c r="G9656" s="3">
        <v>2017</v>
      </c>
      <c r="H9656" s="6" t="s">
        <v>21</v>
      </c>
      <c r="I9656" s="12" t="s">
        <v>4162</v>
      </c>
      <c r="J9656" s="3">
        <v>65</v>
      </c>
      <c r="K9656" s="3" t="str">
        <f>IF(VLOOKUP(D9656,'Resources Final'!A:C,3,FALSE)=0,"",VLOOKUP(D9656,'Resources Final'!A:C,3,FALSE))</f>
        <v>Y</v>
      </c>
      <c r="L9656" s="3" t="str">
        <f>IF(VLOOKUP(D9656,'Resources Final'!A:D,4,FALSE)=0,"",VLOOKUP(D9656,'Resources Final'!A:D,4,FALSE))</f>
        <v/>
      </c>
      <c r="M9656" s="3" t="str">
        <f>IF(VLOOKUP(D9656,'Resources Final'!A:E,5,FALSE)=0,"",VLOOKUP(D9656,'Resources Final'!A:E,5,FALSE))</f>
        <v/>
      </c>
      <c r="N9656" s="7" t="str">
        <f>IF(VLOOKUP(D9656,'Resources Final'!A:F,6,FALSE)=0,"",VLOOKUP(D9656,'Resources Final'!A:F,6,FALSE))</f>
        <v/>
      </c>
      <c r="O9656" s="3" t="str">
        <f>IF(VLOOKUP(D9656,'Resources Final'!A:G,7,FALSE)=0,"",VLOOKUP(D9656,'Resources Final'!A:G,7,FALSE))</f>
        <v/>
      </c>
    </row>
    <row r="9657" spans="1:15" x14ac:dyDescent="0.2">
      <c r="A9657" s="11">
        <v>990</v>
      </c>
      <c r="B9657" s="11" t="str">
        <f t="shared" si="165"/>
        <v>Fred C. and Mary R. Koch Foundation_B Bell20172000</v>
      </c>
      <c r="C9657" s="11" t="s">
        <v>4161</v>
      </c>
      <c r="D9657" s="11" t="s">
        <v>303</v>
      </c>
      <c r="E9657" s="11" t="s">
        <v>303</v>
      </c>
      <c r="F9657" s="4">
        <v>2000</v>
      </c>
      <c r="G9657" s="3">
        <v>2017</v>
      </c>
      <c r="H9657" s="6" t="s">
        <v>21</v>
      </c>
      <c r="I9657" s="12" t="s">
        <v>4162</v>
      </c>
      <c r="J9657" s="3">
        <v>66</v>
      </c>
      <c r="K9657" s="3" t="str">
        <f>IF(VLOOKUP(D9657,'Resources Final'!A:C,3,FALSE)=0,"",VLOOKUP(D9657,'Resources Final'!A:C,3,FALSE))</f>
        <v>Y</v>
      </c>
      <c r="L9657" s="3" t="str">
        <f>IF(VLOOKUP(D9657,'Resources Final'!A:D,4,FALSE)=0,"",VLOOKUP(D9657,'Resources Final'!A:D,4,FALSE))</f>
        <v/>
      </c>
      <c r="M9657" s="3" t="str">
        <f>IF(VLOOKUP(D9657,'Resources Final'!A:E,5,FALSE)=0,"",VLOOKUP(D9657,'Resources Final'!A:E,5,FALSE))</f>
        <v/>
      </c>
      <c r="N9657" s="7" t="str">
        <f>IF(VLOOKUP(D9657,'Resources Final'!A:F,6,FALSE)=0,"",VLOOKUP(D9657,'Resources Final'!A:F,6,FALSE))</f>
        <v/>
      </c>
      <c r="O9657" s="3" t="str">
        <f>IF(VLOOKUP(D9657,'Resources Final'!A:G,7,FALSE)=0,"",VLOOKUP(D9657,'Resources Final'!A:G,7,FALSE))</f>
        <v/>
      </c>
    </row>
    <row r="9658" spans="1:15" x14ac:dyDescent="0.2">
      <c r="A9658" s="11">
        <v>990</v>
      </c>
      <c r="B9658" s="11" t="str">
        <f t="shared" si="165"/>
        <v>Fred C. and Mary R. Koch Foundation_B Mousley20172000</v>
      </c>
      <c r="C9658" s="11" t="s">
        <v>4161</v>
      </c>
      <c r="D9658" s="11" t="s">
        <v>306</v>
      </c>
      <c r="E9658" s="11" t="s">
        <v>306</v>
      </c>
      <c r="F9658" s="4">
        <v>2000</v>
      </c>
      <c r="G9658" s="3">
        <v>2017</v>
      </c>
      <c r="H9658" s="6" t="s">
        <v>21</v>
      </c>
      <c r="I9658" s="12" t="s">
        <v>4162</v>
      </c>
      <c r="J9658" s="3">
        <v>67</v>
      </c>
      <c r="K9658" s="3" t="str">
        <f>IF(VLOOKUP(D9658,'Resources Final'!A:C,3,FALSE)=0,"",VLOOKUP(D9658,'Resources Final'!A:C,3,FALSE))</f>
        <v>Y</v>
      </c>
      <c r="L9658" s="3" t="str">
        <f>IF(VLOOKUP(D9658,'Resources Final'!A:D,4,FALSE)=0,"",VLOOKUP(D9658,'Resources Final'!A:D,4,FALSE))</f>
        <v/>
      </c>
      <c r="M9658" s="3" t="str">
        <f>IF(VLOOKUP(D9658,'Resources Final'!A:E,5,FALSE)=0,"",VLOOKUP(D9658,'Resources Final'!A:E,5,FALSE))</f>
        <v/>
      </c>
      <c r="N9658" s="7" t="str">
        <f>IF(VLOOKUP(D9658,'Resources Final'!A:F,6,FALSE)=0,"",VLOOKUP(D9658,'Resources Final'!A:F,6,FALSE))</f>
        <v/>
      </c>
      <c r="O9658" s="3" t="str">
        <f>IF(VLOOKUP(D9658,'Resources Final'!A:G,7,FALSE)=0,"",VLOOKUP(D9658,'Resources Final'!A:G,7,FALSE))</f>
        <v/>
      </c>
    </row>
    <row r="9659" spans="1:15" x14ac:dyDescent="0.2">
      <c r="A9659" s="11">
        <v>990</v>
      </c>
      <c r="B9659" s="11" t="str">
        <f t="shared" si="165"/>
        <v>Fred C. and Mary R. Koch Foundation_B Gilbert20172000</v>
      </c>
      <c r="C9659" s="11" t="s">
        <v>4161</v>
      </c>
      <c r="D9659" s="11" t="s">
        <v>304</v>
      </c>
      <c r="E9659" s="11" t="s">
        <v>304</v>
      </c>
      <c r="F9659" s="4">
        <v>2000</v>
      </c>
      <c r="G9659" s="3">
        <v>2017</v>
      </c>
      <c r="H9659" s="6" t="s">
        <v>21</v>
      </c>
      <c r="I9659" s="12" t="s">
        <v>4162</v>
      </c>
      <c r="J9659" s="3">
        <v>68</v>
      </c>
      <c r="K9659" s="3" t="str">
        <f>IF(VLOOKUP(D9659,'Resources Final'!A:C,3,FALSE)=0,"",VLOOKUP(D9659,'Resources Final'!A:C,3,FALSE))</f>
        <v>Y</v>
      </c>
      <c r="L9659" s="3" t="str">
        <f>IF(VLOOKUP(D9659,'Resources Final'!A:D,4,FALSE)=0,"",VLOOKUP(D9659,'Resources Final'!A:D,4,FALSE))</f>
        <v/>
      </c>
      <c r="M9659" s="3" t="str">
        <f>IF(VLOOKUP(D9659,'Resources Final'!A:E,5,FALSE)=0,"",VLOOKUP(D9659,'Resources Final'!A:E,5,FALSE))</f>
        <v/>
      </c>
      <c r="N9659" s="7" t="str">
        <f>IF(VLOOKUP(D9659,'Resources Final'!A:F,6,FALSE)=0,"",VLOOKUP(D9659,'Resources Final'!A:F,6,FALSE))</f>
        <v/>
      </c>
      <c r="O9659" s="3" t="str">
        <f>IF(VLOOKUP(D9659,'Resources Final'!A:G,7,FALSE)=0,"",VLOOKUP(D9659,'Resources Final'!A:G,7,FALSE))</f>
        <v/>
      </c>
    </row>
    <row r="9660" spans="1:15" x14ac:dyDescent="0.2">
      <c r="A9660" s="11">
        <v>990</v>
      </c>
      <c r="B9660" s="11" t="str">
        <f t="shared" si="165"/>
        <v>Fred C. and Mary R. Koch Foundation_B Polasek20172000</v>
      </c>
      <c r="C9660" s="11" t="s">
        <v>4161</v>
      </c>
      <c r="D9660" s="11" t="s">
        <v>309</v>
      </c>
      <c r="E9660" s="11" t="s">
        <v>309</v>
      </c>
      <c r="F9660" s="4">
        <v>2000</v>
      </c>
      <c r="G9660" s="3">
        <v>2017</v>
      </c>
      <c r="H9660" s="6" t="s">
        <v>21</v>
      </c>
      <c r="I9660" s="12" t="s">
        <v>4162</v>
      </c>
      <c r="J9660" s="3">
        <v>69</v>
      </c>
      <c r="K9660" s="3" t="str">
        <f>IF(VLOOKUP(D9660,'Resources Final'!A:C,3,FALSE)=0,"",VLOOKUP(D9660,'Resources Final'!A:C,3,FALSE))</f>
        <v>Y</v>
      </c>
      <c r="L9660" s="3" t="str">
        <f>IF(VLOOKUP(D9660,'Resources Final'!A:D,4,FALSE)=0,"",VLOOKUP(D9660,'Resources Final'!A:D,4,FALSE))</f>
        <v/>
      </c>
      <c r="M9660" s="3" t="str">
        <f>IF(VLOOKUP(D9660,'Resources Final'!A:E,5,FALSE)=0,"",VLOOKUP(D9660,'Resources Final'!A:E,5,FALSE))</f>
        <v/>
      </c>
      <c r="N9660" s="7" t="str">
        <f>IF(VLOOKUP(D9660,'Resources Final'!A:F,6,FALSE)=0,"",VLOOKUP(D9660,'Resources Final'!A:F,6,FALSE))</f>
        <v/>
      </c>
      <c r="O9660" s="3" t="str">
        <f>IF(VLOOKUP(D9660,'Resources Final'!A:G,7,FALSE)=0,"",VLOOKUP(D9660,'Resources Final'!A:G,7,FALSE))</f>
        <v/>
      </c>
    </row>
    <row r="9661" spans="1:15" x14ac:dyDescent="0.2">
      <c r="A9661" s="11">
        <v>990</v>
      </c>
      <c r="B9661" s="11" t="str">
        <f t="shared" si="165"/>
        <v>Fred C. and Mary R. Koch Foundation_B Noonan20172000</v>
      </c>
      <c r="C9661" s="11" t="s">
        <v>4161</v>
      </c>
      <c r="D9661" s="11" t="s">
        <v>307</v>
      </c>
      <c r="E9661" s="11" t="s">
        <v>307</v>
      </c>
      <c r="F9661" s="4">
        <v>2000</v>
      </c>
      <c r="G9661" s="3">
        <v>2017</v>
      </c>
      <c r="H9661" s="6" t="s">
        <v>21</v>
      </c>
      <c r="I9661" s="12" t="s">
        <v>4162</v>
      </c>
      <c r="J9661" s="3">
        <v>70</v>
      </c>
      <c r="K9661" s="3" t="str">
        <f>IF(VLOOKUP(D9661,'Resources Final'!A:C,3,FALSE)=0,"",VLOOKUP(D9661,'Resources Final'!A:C,3,FALSE))</f>
        <v>Y</v>
      </c>
      <c r="L9661" s="3" t="str">
        <f>IF(VLOOKUP(D9661,'Resources Final'!A:D,4,FALSE)=0,"",VLOOKUP(D9661,'Resources Final'!A:D,4,FALSE))</f>
        <v/>
      </c>
      <c r="M9661" s="3" t="str">
        <f>IF(VLOOKUP(D9661,'Resources Final'!A:E,5,FALSE)=0,"",VLOOKUP(D9661,'Resources Final'!A:E,5,FALSE))</f>
        <v/>
      </c>
      <c r="N9661" s="7" t="str">
        <f>IF(VLOOKUP(D9661,'Resources Final'!A:F,6,FALSE)=0,"",VLOOKUP(D9661,'Resources Final'!A:F,6,FALSE))</f>
        <v/>
      </c>
      <c r="O9661" s="3" t="str">
        <f>IF(VLOOKUP(D9661,'Resources Final'!A:G,7,FALSE)=0,"",VLOOKUP(D9661,'Resources Final'!A:G,7,FALSE))</f>
        <v/>
      </c>
    </row>
    <row r="9662" spans="1:15" x14ac:dyDescent="0.2">
      <c r="A9662" s="11">
        <v>990</v>
      </c>
      <c r="B9662" s="11" t="str">
        <f t="shared" si="165"/>
        <v>Fred C. and Mary R. Koch Foundation_B Sutherland20172000</v>
      </c>
      <c r="C9662" s="11" t="s">
        <v>4161</v>
      </c>
      <c r="D9662" s="11" t="s">
        <v>316</v>
      </c>
      <c r="E9662" s="11" t="s">
        <v>316</v>
      </c>
      <c r="F9662" s="4">
        <v>2000</v>
      </c>
      <c r="G9662" s="3">
        <v>2017</v>
      </c>
      <c r="H9662" s="6" t="s">
        <v>21</v>
      </c>
      <c r="I9662" s="12" t="s">
        <v>4162</v>
      </c>
      <c r="J9662" s="3">
        <v>71</v>
      </c>
      <c r="K9662" s="3" t="str">
        <f>IF(VLOOKUP(D9662,'Resources Final'!A:C,3,FALSE)=0,"",VLOOKUP(D9662,'Resources Final'!A:C,3,FALSE))</f>
        <v>Y</v>
      </c>
      <c r="L9662" s="3" t="str">
        <f>IF(VLOOKUP(D9662,'Resources Final'!A:D,4,FALSE)=0,"",VLOOKUP(D9662,'Resources Final'!A:D,4,FALSE))</f>
        <v/>
      </c>
      <c r="M9662" s="3" t="str">
        <f>IF(VLOOKUP(D9662,'Resources Final'!A:E,5,FALSE)=0,"",VLOOKUP(D9662,'Resources Final'!A:E,5,FALSE))</f>
        <v/>
      </c>
      <c r="N9662" s="7" t="str">
        <f>IF(VLOOKUP(D9662,'Resources Final'!A:F,6,FALSE)=0,"",VLOOKUP(D9662,'Resources Final'!A:F,6,FALSE))</f>
        <v/>
      </c>
      <c r="O9662" s="3" t="str">
        <f>IF(VLOOKUP(D9662,'Resources Final'!A:G,7,FALSE)=0,"",VLOOKUP(D9662,'Resources Final'!A:G,7,FALSE))</f>
        <v/>
      </c>
    </row>
    <row r="9663" spans="1:15" x14ac:dyDescent="0.2">
      <c r="A9663" s="11">
        <v>990</v>
      </c>
      <c r="B9663" s="11" t="str">
        <f t="shared" si="165"/>
        <v>Fred C. and Mary R. Koch Foundation_B Short20172000</v>
      </c>
      <c r="C9663" s="11" t="s">
        <v>4161</v>
      </c>
      <c r="D9663" s="11" t="s">
        <v>314</v>
      </c>
      <c r="E9663" s="11" t="s">
        <v>314</v>
      </c>
      <c r="F9663" s="4">
        <v>2000</v>
      </c>
      <c r="G9663" s="3">
        <v>2017</v>
      </c>
      <c r="H9663" s="6" t="s">
        <v>21</v>
      </c>
      <c r="I9663" s="12" t="s">
        <v>4162</v>
      </c>
      <c r="J9663" s="3">
        <v>72</v>
      </c>
      <c r="K9663" s="3" t="str">
        <f>IF(VLOOKUP(D9663,'Resources Final'!A:C,3,FALSE)=0,"",VLOOKUP(D9663,'Resources Final'!A:C,3,FALSE))</f>
        <v>Y</v>
      </c>
      <c r="L9663" s="3" t="str">
        <f>IF(VLOOKUP(D9663,'Resources Final'!A:D,4,FALSE)=0,"",VLOOKUP(D9663,'Resources Final'!A:D,4,FALSE))</f>
        <v/>
      </c>
      <c r="M9663" s="3" t="str">
        <f>IF(VLOOKUP(D9663,'Resources Final'!A:E,5,FALSE)=0,"",VLOOKUP(D9663,'Resources Final'!A:E,5,FALSE))</f>
        <v/>
      </c>
      <c r="N9663" s="7" t="str">
        <f>IF(VLOOKUP(D9663,'Resources Final'!A:F,6,FALSE)=0,"",VLOOKUP(D9663,'Resources Final'!A:F,6,FALSE))</f>
        <v/>
      </c>
      <c r="O9663" s="3" t="str">
        <f>IF(VLOOKUP(D9663,'Resources Final'!A:G,7,FALSE)=0,"",VLOOKUP(D9663,'Resources Final'!A:G,7,FALSE))</f>
        <v/>
      </c>
    </row>
    <row r="9664" spans="1:15" x14ac:dyDescent="0.2">
      <c r="A9664" s="11">
        <v>990</v>
      </c>
      <c r="B9664" s="11" t="str">
        <f t="shared" si="165"/>
        <v>Fred C. and Mary R. Koch Foundation_C Fahey20172000</v>
      </c>
      <c r="C9664" s="11" t="s">
        <v>4161</v>
      </c>
      <c r="D9664" s="11" t="s">
        <v>543</v>
      </c>
      <c r="E9664" s="11" t="s">
        <v>543</v>
      </c>
      <c r="F9664" s="4">
        <v>2000</v>
      </c>
      <c r="G9664" s="3">
        <v>2017</v>
      </c>
      <c r="H9664" s="6" t="s">
        <v>21</v>
      </c>
      <c r="I9664" s="12" t="s">
        <v>4162</v>
      </c>
      <c r="J9664" s="3">
        <v>73</v>
      </c>
      <c r="K9664" s="3" t="str">
        <f>IF(VLOOKUP(D9664,'Resources Final'!A:C,3,FALSE)=0,"",VLOOKUP(D9664,'Resources Final'!A:C,3,FALSE))</f>
        <v>Y</v>
      </c>
      <c r="L9664" s="3" t="str">
        <f>IF(VLOOKUP(D9664,'Resources Final'!A:D,4,FALSE)=0,"",VLOOKUP(D9664,'Resources Final'!A:D,4,FALSE))</f>
        <v/>
      </c>
      <c r="M9664" s="3" t="str">
        <f>IF(VLOOKUP(D9664,'Resources Final'!A:E,5,FALSE)=0,"",VLOOKUP(D9664,'Resources Final'!A:E,5,FALSE))</f>
        <v/>
      </c>
      <c r="N9664" s="7" t="str">
        <f>IF(VLOOKUP(D9664,'Resources Final'!A:F,6,FALSE)=0,"",VLOOKUP(D9664,'Resources Final'!A:F,6,FALSE))</f>
        <v/>
      </c>
      <c r="O9664" s="3" t="str">
        <f>IF(VLOOKUP(D9664,'Resources Final'!A:G,7,FALSE)=0,"",VLOOKUP(D9664,'Resources Final'!A:G,7,FALSE))</f>
        <v/>
      </c>
    </row>
    <row r="9665" spans="1:15" x14ac:dyDescent="0.2">
      <c r="A9665" s="11">
        <v>990</v>
      </c>
      <c r="B9665" s="11" t="str">
        <f t="shared" si="165"/>
        <v>Fred C. and Mary R. Koch Foundation_C Jones20172000</v>
      </c>
      <c r="C9665" s="11" t="s">
        <v>4161</v>
      </c>
      <c r="D9665" s="11" t="s">
        <v>548</v>
      </c>
      <c r="E9665" s="11" t="s">
        <v>548</v>
      </c>
      <c r="F9665" s="4">
        <v>2000</v>
      </c>
      <c r="G9665" s="3">
        <v>2017</v>
      </c>
      <c r="H9665" s="6" t="s">
        <v>21</v>
      </c>
      <c r="I9665" s="12" t="s">
        <v>4162</v>
      </c>
      <c r="J9665" s="3">
        <v>74</v>
      </c>
      <c r="K9665" s="3" t="str">
        <f>IF(VLOOKUP(D9665,'Resources Final'!A:C,3,FALSE)=0,"",VLOOKUP(D9665,'Resources Final'!A:C,3,FALSE))</f>
        <v>Y</v>
      </c>
      <c r="L9665" s="3" t="str">
        <f>IF(VLOOKUP(D9665,'Resources Final'!A:D,4,FALSE)=0,"",VLOOKUP(D9665,'Resources Final'!A:D,4,FALSE))</f>
        <v/>
      </c>
      <c r="M9665" s="3" t="str">
        <f>IF(VLOOKUP(D9665,'Resources Final'!A:E,5,FALSE)=0,"",VLOOKUP(D9665,'Resources Final'!A:E,5,FALSE))</f>
        <v/>
      </c>
      <c r="N9665" s="7" t="str">
        <f>IF(VLOOKUP(D9665,'Resources Final'!A:F,6,FALSE)=0,"",VLOOKUP(D9665,'Resources Final'!A:F,6,FALSE))</f>
        <v/>
      </c>
      <c r="O9665" s="3" t="str">
        <f>IF(VLOOKUP(D9665,'Resources Final'!A:G,7,FALSE)=0,"",VLOOKUP(D9665,'Resources Final'!A:G,7,FALSE))</f>
        <v/>
      </c>
    </row>
    <row r="9666" spans="1:15" x14ac:dyDescent="0.2">
      <c r="A9666" s="11">
        <v>990</v>
      </c>
      <c r="B9666" s="11" t="str">
        <f t="shared" ref="B9666:B9729" si="166">C9666&amp;"_"&amp;D9666&amp;G9666&amp;F9666</f>
        <v>Fred C. and Mary R. Koch Foundation_C Reyes20172000</v>
      </c>
      <c r="C9666" s="11" t="s">
        <v>4161</v>
      </c>
      <c r="D9666" s="11" t="s">
        <v>556</v>
      </c>
      <c r="E9666" s="11" t="s">
        <v>556</v>
      </c>
      <c r="F9666" s="4">
        <v>2000</v>
      </c>
      <c r="G9666" s="3">
        <v>2017</v>
      </c>
      <c r="H9666" s="6" t="s">
        <v>21</v>
      </c>
      <c r="I9666" s="12" t="s">
        <v>4162</v>
      </c>
      <c r="J9666" s="3">
        <v>75</v>
      </c>
      <c r="K9666" s="3" t="str">
        <f>IF(VLOOKUP(D9666,'Resources Final'!A:C,3,FALSE)=0,"",VLOOKUP(D9666,'Resources Final'!A:C,3,FALSE))</f>
        <v>Y</v>
      </c>
      <c r="L9666" s="3" t="str">
        <f>IF(VLOOKUP(D9666,'Resources Final'!A:D,4,FALSE)=0,"",VLOOKUP(D9666,'Resources Final'!A:D,4,FALSE))</f>
        <v/>
      </c>
      <c r="M9666" s="3" t="str">
        <f>IF(VLOOKUP(D9666,'Resources Final'!A:E,5,FALSE)=0,"",VLOOKUP(D9666,'Resources Final'!A:E,5,FALSE))</f>
        <v/>
      </c>
      <c r="N9666" s="7" t="str">
        <f>IF(VLOOKUP(D9666,'Resources Final'!A:F,6,FALSE)=0,"",VLOOKUP(D9666,'Resources Final'!A:F,6,FALSE))</f>
        <v/>
      </c>
      <c r="O9666" s="3" t="str">
        <f>IF(VLOOKUP(D9666,'Resources Final'!A:G,7,FALSE)=0,"",VLOOKUP(D9666,'Resources Final'!A:G,7,FALSE))</f>
        <v/>
      </c>
    </row>
    <row r="9667" spans="1:15" x14ac:dyDescent="0.2">
      <c r="A9667" s="11">
        <v>990</v>
      </c>
      <c r="B9667" s="11" t="str">
        <f t="shared" si="166"/>
        <v>Fred C. and Mary R. Koch Foundation_C Chugg20172000</v>
      </c>
      <c r="C9667" s="11" t="s">
        <v>4161</v>
      </c>
      <c r="D9667" s="11" t="s">
        <v>539</v>
      </c>
      <c r="E9667" s="11" t="s">
        <v>539</v>
      </c>
      <c r="F9667" s="4">
        <v>2000</v>
      </c>
      <c r="G9667" s="3">
        <v>2017</v>
      </c>
      <c r="H9667" s="6" t="s">
        <v>21</v>
      </c>
      <c r="I9667" s="12" t="s">
        <v>4162</v>
      </c>
      <c r="J9667" s="3">
        <v>76</v>
      </c>
      <c r="K9667" s="3" t="str">
        <f>IF(VLOOKUP(D9667,'Resources Final'!A:C,3,FALSE)=0,"",VLOOKUP(D9667,'Resources Final'!A:C,3,FALSE))</f>
        <v>Y</v>
      </c>
      <c r="L9667" s="3" t="str">
        <f>IF(VLOOKUP(D9667,'Resources Final'!A:D,4,FALSE)=0,"",VLOOKUP(D9667,'Resources Final'!A:D,4,FALSE))</f>
        <v/>
      </c>
      <c r="M9667" s="3" t="str">
        <f>IF(VLOOKUP(D9667,'Resources Final'!A:E,5,FALSE)=0,"",VLOOKUP(D9667,'Resources Final'!A:E,5,FALSE))</f>
        <v/>
      </c>
      <c r="N9667" s="7" t="str">
        <f>IF(VLOOKUP(D9667,'Resources Final'!A:F,6,FALSE)=0,"",VLOOKUP(D9667,'Resources Final'!A:F,6,FALSE))</f>
        <v/>
      </c>
      <c r="O9667" s="3" t="str">
        <f>IF(VLOOKUP(D9667,'Resources Final'!A:G,7,FALSE)=0,"",VLOOKUP(D9667,'Resources Final'!A:G,7,FALSE))</f>
        <v/>
      </c>
    </row>
    <row r="9668" spans="1:15" x14ac:dyDescent="0.2">
      <c r="A9668" s="11">
        <v>990</v>
      </c>
      <c r="B9668" s="11" t="str">
        <f t="shared" si="166"/>
        <v>Fred C. and Mary R. Koch Foundation_C Rogers20172000</v>
      </c>
      <c r="C9668" s="11" t="s">
        <v>4161</v>
      </c>
      <c r="D9668" s="11" t="s">
        <v>557</v>
      </c>
      <c r="E9668" s="11" t="s">
        <v>557</v>
      </c>
      <c r="F9668" s="4">
        <v>2000</v>
      </c>
      <c r="G9668" s="3">
        <v>2017</v>
      </c>
      <c r="H9668" s="6" t="s">
        <v>21</v>
      </c>
      <c r="I9668" s="12" t="s">
        <v>4162</v>
      </c>
      <c r="J9668" s="3">
        <v>77</v>
      </c>
      <c r="K9668" s="3" t="str">
        <f>IF(VLOOKUP(D9668,'Resources Final'!A:C,3,FALSE)=0,"",VLOOKUP(D9668,'Resources Final'!A:C,3,FALSE))</f>
        <v>Y</v>
      </c>
      <c r="L9668" s="3" t="str">
        <f>IF(VLOOKUP(D9668,'Resources Final'!A:D,4,FALSE)=0,"",VLOOKUP(D9668,'Resources Final'!A:D,4,FALSE))</f>
        <v/>
      </c>
      <c r="M9668" s="3" t="str">
        <f>IF(VLOOKUP(D9668,'Resources Final'!A:E,5,FALSE)=0,"",VLOOKUP(D9668,'Resources Final'!A:E,5,FALSE))</f>
        <v/>
      </c>
      <c r="N9668" s="7" t="str">
        <f>IF(VLOOKUP(D9668,'Resources Final'!A:F,6,FALSE)=0,"",VLOOKUP(D9668,'Resources Final'!A:F,6,FALSE))</f>
        <v/>
      </c>
      <c r="O9668" s="3" t="str">
        <f>IF(VLOOKUP(D9668,'Resources Final'!A:G,7,FALSE)=0,"",VLOOKUP(D9668,'Resources Final'!A:G,7,FALSE))</f>
        <v/>
      </c>
    </row>
    <row r="9669" spans="1:15" x14ac:dyDescent="0.2">
      <c r="A9669" s="11">
        <v>990</v>
      </c>
      <c r="B9669" s="11" t="str">
        <f t="shared" si="166"/>
        <v>Fred C. and Mary R. Koch Foundation_C Engel20172000</v>
      </c>
      <c r="C9669" s="11" t="s">
        <v>4161</v>
      </c>
      <c r="D9669" s="11" t="s">
        <v>541</v>
      </c>
      <c r="E9669" s="11" t="s">
        <v>541</v>
      </c>
      <c r="F9669" s="4">
        <v>2000</v>
      </c>
      <c r="G9669" s="3">
        <v>2017</v>
      </c>
      <c r="H9669" s="6" t="s">
        <v>21</v>
      </c>
      <c r="I9669" s="12" t="s">
        <v>4162</v>
      </c>
      <c r="J9669" s="3">
        <v>78</v>
      </c>
      <c r="K9669" s="3" t="str">
        <f>IF(VLOOKUP(D9669,'Resources Final'!A:C,3,FALSE)=0,"",VLOOKUP(D9669,'Resources Final'!A:C,3,FALSE))</f>
        <v>Y</v>
      </c>
      <c r="L9669" s="3" t="str">
        <f>IF(VLOOKUP(D9669,'Resources Final'!A:D,4,FALSE)=0,"",VLOOKUP(D9669,'Resources Final'!A:D,4,FALSE))</f>
        <v/>
      </c>
      <c r="M9669" s="3" t="str">
        <f>IF(VLOOKUP(D9669,'Resources Final'!A:E,5,FALSE)=0,"",VLOOKUP(D9669,'Resources Final'!A:E,5,FALSE))</f>
        <v/>
      </c>
      <c r="N9669" s="7" t="str">
        <f>IF(VLOOKUP(D9669,'Resources Final'!A:F,6,FALSE)=0,"",VLOOKUP(D9669,'Resources Final'!A:F,6,FALSE))</f>
        <v/>
      </c>
      <c r="O9669" s="3" t="str">
        <f>IF(VLOOKUP(D9669,'Resources Final'!A:G,7,FALSE)=0,"",VLOOKUP(D9669,'Resources Final'!A:G,7,FALSE))</f>
        <v/>
      </c>
    </row>
    <row r="9670" spans="1:15" x14ac:dyDescent="0.2">
      <c r="A9670" s="11">
        <v>990</v>
      </c>
      <c r="B9670" s="11" t="str">
        <f t="shared" si="166"/>
        <v>Fred C. and Mary R. Koch Foundation_C Go20172000</v>
      </c>
      <c r="C9670" s="11" t="s">
        <v>4161</v>
      </c>
      <c r="D9670" s="11" t="s">
        <v>546</v>
      </c>
      <c r="E9670" s="11" t="s">
        <v>546</v>
      </c>
      <c r="F9670" s="4">
        <v>2000</v>
      </c>
      <c r="G9670" s="3">
        <v>2017</v>
      </c>
      <c r="H9670" s="6" t="s">
        <v>21</v>
      </c>
      <c r="I9670" s="12" t="s">
        <v>4162</v>
      </c>
      <c r="J9670" s="3">
        <v>79</v>
      </c>
      <c r="K9670" s="3" t="str">
        <f>IF(VLOOKUP(D9670,'Resources Final'!A:C,3,FALSE)=0,"",VLOOKUP(D9670,'Resources Final'!A:C,3,FALSE))</f>
        <v>Y</v>
      </c>
      <c r="L9670" s="3" t="str">
        <f>IF(VLOOKUP(D9670,'Resources Final'!A:D,4,FALSE)=0,"",VLOOKUP(D9670,'Resources Final'!A:D,4,FALSE))</f>
        <v/>
      </c>
      <c r="M9670" s="3" t="str">
        <f>IF(VLOOKUP(D9670,'Resources Final'!A:E,5,FALSE)=0,"",VLOOKUP(D9670,'Resources Final'!A:E,5,FALSE))</f>
        <v/>
      </c>
      <c r="N9670" s="7" t="str">
        <f>IF(VLOOKUP(D9670,'Resources Final'!A:F,6,FALSE)=0,"",VLOOKUP(D9670,'Resources Final'!A:F,6,FALSE))</f>
        <v/>
      </c>
      <c r="O9670" s="3" t="str">
        <f>IF(VLOOKUP(D9670,'Resources Final'!A:G,7,FALSE)=0,"",VLOOKUP(D9670,'Resources Final'!A:G,7,FALSE))</f>
        <v/>
      </c>
    </row>
    <row r="9671" spans="1:15" x14ac:dyDescent="0.2">
      <c r="A9671" s="11">
        <v>990</v>
      </c>
      <c r="B9671" s="11" t="str">
        <f t="shared" si="166"/>
        <v>Fred C. and Mary R. Koch Foundation_C Franz20172000</v>
      </c>
      <c r="C9671" s="11" t="s">
        <v>4161</v>
      </c>
      <c r="D9671" s="11" t="s">
        <v>544</v>
      </c>
      <c r="E9671" s="11" t="s">
        <v>544</v>
      </c>
      <c r="F9671" s="4">
        <v>2000</v>
      </c>
      <c r="G9671" s="3">
        <v>2017</v>
      </c>
      <c r="H9671" s="6" t="s">
        <v>21</v>
      </c>
      <c r="I9671" s="12" t="s">
        <v>4162</v>
      </c>
      <c r="J9671" s="3">
        <v>80</v>
      </c>
      <c r="K9671" s="3" t="str">
        <f>IF(VLOOKUP(D9671,'Resources Final'!A:C,3,FALSE)=0,"",VLOOKUP(D9671,'Resources Final'!A:C,3,FALSE))</f>
        <v>Y</v>
      </c>
      <c r="L9671" s="3" t="str">
        <f>IF(VLOOKUP(D9671,'Resources Final'!A:D,4,FALSE)=0,"",VLOOKUP(D9671,'Resources Final'!A:D,4,FALSE))</f>
        <v/>
      </c>
      <c r="M9671" s="3" t="str">
        <f>IF(VLOOKUP(D9671,'Resources Final'!A:E,5,FALSE)=0,"",VLOOKUP(D9671,'Resources Final'!A:E,5,FALSE))</f>
        <v/>
      </c>
      <c r="N9671" s="7" t="str">
        <f>IF(VLOOKUP(D9671,'Resources Final'!A:F,6,FALSE)=0,"",VLOOKUP(D9671,'Resources Final'!A:F,6,FALSE))</f>
        <v/>
      </c>
      <c r="O9671" s="3" t="str">
        <f>IF(VLOOKUP(D9671,'Resources Final'!A:G,7,FALSE)=0,"",VLOOKUP(D9671,'Resources Final'!A:G,7,FALSE))</f>
        <v/>
      </c>
    </row>
    <row r="9672" spans="1:15" x14ac:dyDescent="0.2">
      <c r="A9672" s="11">
        <v>990</v>
      </c>
      <c r="B9672" s="11" t="str">
        <f t="shared" si="166"/>
        <v>Fred C. and Mary R. Koch Foundation_C Brechbill20172000</v>
      </c>
      <c r="C9672" s="11" t="s">
        <v>4161</v>
      </c>
      <c r="D9672" s="11" t="s">
        <v>538</v>
      </c>
      <c r="E9672" s="11" t="s">
        <v>538</v>
      </c>
      <c r="F9672" s="4">
        <v>2000</v>
      </c>
      <c r="G9672" s="3">
        <v>2017</v>
      </c>
      <c r="H9672" s="6" t="s">
        <v>21</v>
      </c>
      <c r="I9672" s="12" t="s">
        <v>4162</v>
      </c>
      <c r="J9672" s="3">
        <v>81</v>
      </c>
      <c r="K9672" s="3" t="str">
        <f>IF(VLOOKUP(D9672,'Resources Final'!A:C,3,FALSE)=0,"",VLOOKUP(D9672,'Resources Final'!A:C,3,FALSE))</f>
        <v>Y</v>
      </c>
      <c r="L9672" s="3" t="str">
        <f>IF(VLOOKUP(D9672,'Resources Final'!A:D,4,FALSE)=0,"",VLOOKUP(D9672,'Resources Final'!A:D,4,FALSE))</f>
        <v/>
      </c>
      <c r="M9672" s="3" t="str">
        <f>IF(VLOOKUP(D9672,'Resources Final'!A:E,5,FALSE)=0,"",VLOOKUP(D9672,'Resources Final'!A:E,5,FALSE))</f>
        <v/>
      </c>
      <c r="N9672" s="7" t="str">
        <f>IF(VLOOKUP(D9672,'Resources Final'!A:F,6,FALSE)=0,"",VLOOKUP(D9672,'Resources Final'!A:F,6,FALSE))</f>
        <v/>
      </c>
      <c r="O9672" s="3" t="str">
        <f>IF(VLOOKUP(D9672,'Resources Final'!A:G,7,FALSE)=0,"",VLOOKUP(D9672,'Resources Final'!A:G,7,FALSE))</f>
        <v/>
      </c>
    </row>
    <row r="9673" spans="1:15" x14ac:dyDescent="0.2">
      <c r="A9673" s="11">
        <v>990</v>
      </c>
      <c r="B9673" s="11" t="str">
        <f t="shared" si="166"/>
        <v>Fred C. and Mary R. Koch Foundation_C Noble20172000</v>
      </c>
      <c r="C9673" s="11" t="s">
        <v>4161</v>
      </c>
      <c r="D9673" s="11" t="s">
        <v>553</v>
      </c>
      <c r="E9673" s="11" t="s">
        <v>553</v>
      </c>
      <c r="F9673" s="4">
        <v>2000</v>
      </c>
      <c r="G9673" s="3">
        <v>2017</v>
      </c>
      <c r="H9673" s="6" t="s">
        <v>21</v>
      </c>
      <c r="I9673" s="12" t="s">
        <v>4162</v>
      </c>
      <c r="J9673" s="3">
        <v>82</v>
      </c>
      <c r="K9673" s="3" t="str">
        <f>IF(VLOOKUP(D9673,'Resources Final'!A:C,3,FALSE)=0,"",VLOOKUP(D9673,'Resources Final'!A:C,3,FALSE))</f>
        <v>Y</v>
      </c>
      <c r="L9673" s="3" t="str">
        <f>IF(VLOOKUP(D9673,'Resources Final'!A:D,4,FALSE)=0,"",VLOOKUP(D9673,'Resources Final'!A:D,4,FALSE))</f>
        <v/>
      </c>
      <c r="M9673" s="3" t="str">
        <f>IF(VLOOKUP(D9673,'Resources Final'!A:E,5,FALSE)=0,"",VLOOKUP(D9673,'Resources Final'!A:E,5,FALSE))</f>
        <v/>
      </c>
      <c r="N9673" s="7" t="str">
        <f>IF(VLOOKUP(D9673,'Resources Final'!A:F,6,FALSE)=0,"",VLOOKUP(D9673,'Resources Final'!A:F,6,FALSE))</f>
        <v/>
      </c>
      <c r="O9673" s="3" t="str">
        <f>IF(VLOOKUP(D9673,'Resources Final'!A:G,7,FALSE)=0,"",VLOOKUP(D9673,'Resources Final'!A:G,7,FALSE))</f>
        <v/>
      </c>
    </row>
    <row r="9674" spans="1:15" x14ac:dyDescent="0.2">
      <c r="A9674" s="11">
        <v>990</v>
      </c>
      <c r="B9674" s="11" t="str">
        <f t="shared" si="166"/>
        <v>Fred C. and Mary R. Koch Foundation_C Nguyen20172000</v>
      </c>
      <c r="C9674" s="11" t="s">
        <v>4161</v>
      </c>
      <c r="D9674" s="11" t="s">
        <v>551</v>
      </c>
      <c r="E9674" s="11" t="s">
        <v>551</v>
      </c>
      <c r="F9674" s="4">
        <v>2000</v>
      </c>
      <c r="G9674" s="3">
        <v>2017</v>
      </c>
      <c r="H9674" s="6" t="s">
        <v>21</v>
      </c>
      <c r="I9674" s="12" t="s">
        <v>4162</v>
      </c>
      <c r="J9674" s="3">
        <v>83</v>
      </c>
      <c r="K9674" s="3" t="str">
        <f>IF(VLOOKUP(D9674,'Resources Final'!A:C,3,FALSE)=0,"",VLOOKUP(D9674,'Resources Final'!A:C,3,FALSE))</f>
        <v>Y</v>
      </c>
      <c r="L9674" s="3" t="str">
        <f>IF(VLOOKUP(D9674,'Resources Final'!A:D,4,FALSE)=0,"",VLOOKUP(D9674,'Resources Final'!A:D,4,FALSE))</f>
        <v/>
      </c>
      <c r="M9674" s="3" t="str">
        <f>IF(VLOOKUP(D9674,'Resources Final'!A:E,5,FALSE)=0,"",VLOOKUP(D9674,'Resources Final'!A:E,5,FALSE))</f>
        <v/>
      </c>
      <c r="N9674" s="7" t="str">
        <f>IF(VLOOKUP(D9674,'Resources Final'!A:F,6,FALSE)=0,"",VLOOKUP(D9674,'Resources Final'!A:F,6,FALSE))</f>
        <v/>
      </c>
      <c r="O9674" s="3" t="str">
        <f>IF(VLOOKUP(D9674,'Resources Final'!A:G,7,FALSE)=0,"",VLOOKUP(D9674,'Resources Final'!A:G,7,FALSE))</f>
        <v/>
      </c>
    </row>
    <row r="9675" spans="1:15" x14ac:dyDescent="0.2">
      <c r="A9675" s="11">
        <v>990</v>
      </c>
      <c r="B9675" s="11" t="str">
        <f t="shared" si="166"/>
        <v>Fred C. and Mary R. Koch Foundation_C Shaner20172000</v>
      </c>
      <c r="C9675" s="11" t="s">
        <v>4161</v>
      </c>
      <c r="D9675" s="11" t="s">
        <v>558</v>
      </c>
      <c r="E9675" s="11" t="s">
        <v>558</v>
      </c>
      <c r="F9675" s="4">
        <v>2000</v>
      </c>
      <c r="G9675" s="3">
        <v>2017</v>
      </c>
      <c r="H9675" s="6" t="s">
        <v>21</v>
      </c>
      <c r="I9675" s="12" t="s">
        <v>4162</v>
      </c>
      <c r="J9675" s="3">
        <v>84</v>
      </c>
      <c r="K9675" s="3" t="str">
        <f>IF(VLOOKUP(D9675,'Resources Final'!A:C,3,FALSE)=0,"",VLOOKUP(D9675,'Resources Final'!A:C,3,FALSE))</f>
        <v>Y</v>
      </c>
      <c r="L9675" s="3" t="str">
        <f>IF(VLOOKUP(D9675,'Resources Final'!A:D,4,FALSE)=0,"",VLOOKUP(D9675,'Resources Final'!A:D,4,FALSE))</f>
        <v/>
      </c>
      <c r="M9675" s="3" t="str">
        <f>IF(VLOOKUP(D9675,'Resources Final'!A:E,5,FALSE)=0,"",VLOOKUP(D9675,'Resources Final'!A:E,5,FALSE))</f>
        <v/>
      </c>
      <c r="N9675" s="7" t="str">
        <f>IF(VLOOKUP(D9675,'Resources Final'!A:F,6,FALSE)=0,"",VLOOKUP(D9675,'Resources Final'!A:F,6,FALSE))</f>
        <v/>
      </c>
      <c r="O9675" s="3" t="str">
        <f>IF(VLOOKUP(D9675,'Resources Final'!A:G,7,FALSE)=0,"",VLOOKUP(D9675,'Resources Final'!A:G,7,FALSE))</f>
        <v/>
      </c>
    </row>
    <row r="9676" spans="1:15" x14ac:dyDescent="0.2">
      <c r="A9676" s="11">
        <v>990</v>
      </c>
      <c r="B9676" s="11" t="str">
        <f t="shared" si="166"/>
        <v>Fred C. and Mary R. Koch Foundation_C Tilley20172000</v>
      </c>
      <c r="C9676" s="11" t="s">
        <v>4161</v>
      </c>
      <c r="D9676" s="11" t="s">
        <v>559</v>
      </c>
      <c r="E9676" s="11" t="s">
        <v>559</v>
      </c>
      <c r="F9676" s="4">
        <v>2000</v>
      </c>
      <c r="G9676" s="3">
        <v>2017</v>
      </c>
      <c r="H9676" s="6" t="s">
        <v>21</v>
      </c>
      <c r="I9676" s="12" t="s">
        <v>4162</v>
      </c>
      <c r="J9676" s="3">
        <v>85</v>
      </c>
      <c r="K9676" s="3" t="str">
        <f>IF(VLOOKUP(D9676,'Resources Final'!A:C,3,FALSE)=0,"",VLOOKUP(D9676,'Resources Final'!A:C,3,FALSE))</f>
        <v>Y</v>
      </c>
      <c r="L9676" s="3" t="str">
        <f>IF(VLOOKUP(D9676,'Resources Final'!A:D,4,FALSE)=0,"",VLOOKUP(D9676,'Resources Final'!A:D,4,FALSE))</f>
        <v/>
      </c>
      <c r="M9676" s="3" t="str">
        <f>IF(VLOOKUP(D9676,'Resources Final'!A:E,5,FALSE)=0,"",VLOOKUP(D9676,'Resources Final'!A:E,5,FALSE))</f>
        <v/>
      </c>
      <c r="N9676" s="7" t="str">
        <f>IF(VLOOKUP(D9676,'Resources Final'!A:F,6,FALSE)=0,"",VLOOKUP(D9676,'Resources Final'!A:F,6,FALSE))</f>
        <v/>
      </c>
      <c r="O9676" s="3" t="str">
        <f>IF(VLOOKUP(D9676,'Resources Final'!A:G,7,FALSE)=0,"",VLOOKUP(D9676,'Resources Final'!A:G,7,FALSE))</f>
        <v/>
      </c>
    </row>
    <row r="9677" spans="1:15" x14ac:dyDescent="0.2">
      <c r="A9677" s="11">
        <v>990</v>
      </c>
      <c r="B9677" s="11" t="str">
        <f t="shared" si="166"/>
        <v>Fred C. and Mary R. Koch Foundation_C Ramsey20172000</v>
      </c>
      <c r="C9677" s="11" t="s">
        <v>4161</v>
      </c>
      <c r="D9677" s="11" t="s">
        <v>555</v>
      </c>
      <c r="E9677" s="11" t="s">
        <v>555</v>
      </c>
      <c r="F9677" s="4">
        <v>2000</v>
      </c>
      <c r="G9677" s="3">
        <v>2017</v>
      </c>
      <c r="H9677" s="6" t="s">
        <v>21</v>
      </c>
      <c r="I9677" s="12" t="s">
        <v>4162</v>
      </c>
      <c r="J9677" s="3">
        <v>86</v>
      </c>
      <c r="K9677" s="3" t="str">
        <f>IF(VLOOKUP(D9677,'Resources Final'!A:C,3,FALSE)=0,"",VLOOKUP(D9677,'Resources Final'!A:C,3,FALSE))</f>
        <v>Y</v>
      </c>
      <c r="L9677" s="3" t="str">
        <f>IF(VLOOKUP(D9677,'Resources Final'!A:D,4,FALSE)=0,"",VLOOKUP(D9677,'Resources Final'!A:D,4,FALSE))</f>
        <v/>
      </c>
      <c r="M9677" s="3" t="str">
        <f>IF(VLOOKUP(D9677,'Resources Final'!A:E,5,FALSE)=0,"",VLOOKUP(D9677,'Resources Final'!A:E,5,FALSE))</f>
        <v/>
      </c>
      <c r="N9677" s="7" t="str">
        <f>IF(VLOOKUP(D9677,'Resources Final'!A:F,6,FALSE)=0,"",VLOOKUP(D9677,'Resources Final'!A:F,6,FALSE))</f>
        <v/>
      </c>
      <c r="O9677" s="3" t="str">
        <f>IF(VLOOKUP(D9677,'Resources Final'!A:G,7,FALSE)=0,"",VLOOKUP(D9677,'Resources Final'!A:G,7,FALSE))</f>
        <v/>
      </c>
    </row>
    <row r="9678" spans="1:15" x14ac:dyDescent="0.2">
      <c r="A9678" s="11">
        <v>990</v>
      </c>
      <c r="B9678" s="11" t="str">
        <f t="shared" si="166"/>
        <v>Fred C. and Mary R. Koch Foundation_C Clayton20172000</v>
      </c>
      <c r="C9678" s="11" t="s">
        <v>4161</v>
      </c>
      <c r="D9678" s="11" t="s">
        <v>540</v>
      </c>
      <c r="E9678" s="11" t="s">
        <v>540</v>
      </c>
      <c r="F9678" s="4">
        <v>2000</v>
      </c>
      <c r="G9678" s="3">
        <v>2017</v>
      </c>
      <c r="H9678" s="6" t="s">
        <v>21</v>
      </c>
      <c r="I9678" s="12" t="s">
        <v>4162</v>
      </c>
      <c r="J9678" s="3">
        <v>87</v>
      </c>
      <c r="K9678" s="3" t="str">
        <f>IF(VLOOKUP(D9678,'Resources Final'!A:C,3,FALSE)=0,"",VLOOKUP(D9678,'Resources Final'!A:C,3,FALSE))</f>
        <v>Y</v>
      </c>
      <c r="L9678" s="3" t="str">
        <f>IF(VLOOKUP(D9678,'Resources Final'!A:D,4,FALSE)=0,"",VLOOKUP(D9678,'Resources Final'!A:D,4,FALSE))</f>
        <v/>
      </c>
      <c r="M9678" s="3" t="str">
        <f>IF(VLOOKUP(D9678,'Resources Final'!A:E,5,FALSE)=0,"",VLOOKUP(D9678,'Resources Final'!A:E,5,FALSE))</f>
        <v/>
      </c>
      <c r="N9678" s="7" t="str">
        <f>IF(VLOOKUP(D9678,'Resources Final'!A:F,6,FALSE)=0,"",VLOOKUP(D9678,'Resources Final'!A:F,6,FALSE))</f>
        <v/>
      </c>
      <c r="O9678" s="3" t="str">
        <f>IF(VLOOKUP(D9678,'Resources Final'!A:G,7,FALSE)=0,"",VLOOKUP(D9678,'Resources Final'!A:G,7,FALSE))</f>
        <v/>
      </c>
    </row>
    <row r="9679" spans="1:15" x14ac:dyDescent="0.2">
      <c r="A9679" s="11">
        <v>990</v>
      </c>
      <c r="B9679" s="11" t="str">
        <f t="shared" si="166"/>
        <v>Fred C. and Mary R. Koch Foundation_C Goffinet20172000</v>
      </c>
      <c r="C9679" s="11" t="s">
        <v>4161</v>
      </c>
      <c r="D9679" s="11" t="s">
        <v>547</v>
      </c>
      <c r="E9679" s="11" t="s">
        <v>547</v>
      </c>
      <c r="F9679" s="4">
        <v>2000</v>
      </c>
      <c r="G9679" s="3">
        <v>2017</v>
      </c>
      <c r="H9679" s="6" t="s">
        <v>21</v>
      </c>
      <c r="I9679" s="12" t="s">
        <v>4162</v>
      </c>
      <c r="J9679" s="3">
        <v>88</v>
      </c>
      <c r="K9679" s="3" t="str">
        <f>IF(VLOOKUP(D9679,'Resources Final'!A:C,3,FALSE)=0,"",VLOOKUP(D9679,'Resources Final'!A:C,3,FALSE))</f>
        <v>Y</v>
      </c>
      <c r="L9679" s="3" t="str">
        <f>IF(VLOOKUP(D9679,'Resources Final'!A:D,4,FALSE)=0,"",VLOOKUP(D9679,'Resources Final'!A:D,4,FALSE))</f>
        <v/>
      </c>
      <c r="M9679" s="3" t="str">
        <f>IF(VLOOKUP(D9679,'Resources Final'!A:E,5,FALSE)=0,"",VLOOKUP(D9679,'Resources Final'!A:E,5,FALSE))</f>
        <v/>
      </c>
      <c r="N9679" s="7" t="str">
        <f>IF(VLOOKUP(D9679,'Resources Final'!A:F,6,FALSE)=0,"",VLOOKUP(D9679,'Resources Final'!A:F,6,FALSE))</f>
        <v/>
      </c>
      <c r="O9679" s="3" t="str">
        <f>IF(VLOOKUP(D9679,'Resources Final'!A:G,7,FALSE)=0,"",VLOOKUP(D9679,'Resources Final'!A:G,7,FALSE))</f>
        <v/>
      </c>
    </row>
    <row r="9680" spans="1:15" x14ac:dyDescent="0.2">
      <c r="A9680" s="11">
        <v>990</v>
      </c>
      <c r="B9680" s="11" t="str">
        <f t="shared" si="166"/>
        <v>Fred C. and Mary R. Koch Foundation_C Nichols20172000</v>
      </c>
      <c r="C9680" s="11" t="s">
        <v>4161</v>
      </c>
      <c r="D9680" s="11" t="s">
        <v>552</v>
      </c>
      <c r="E9680" s="11" t="s">
        <v>552</v>
      </c>
      <c r="F9680" s="4">
        <v>2000</v>
      </c>
      <c r="G9680" s="3">
        <v>2017</v>
      </c>
      <c r="H9680" s="6" t="s">
        <v>21</v>
      </c>
      <c r="I9680" s="12" t="s">
        <v>4162</v>
      </c>
      <c r="J9680" s="3">
        <v>89</v>
      </c>
      <c r="K9680" s="3" t="str">
        <f>IF(VLOOKUP(D9680,'Resources Final'!A:C,3,FALSE)=0,"",VLOOKUP(D9680,'Resources Final'!A:C,3,FALSE))</f>
        <v>Y</v>
      </c>
      <c r="L9680" s="3" t="str">
        <f>IF(VLOOKUP(D9680,'Resources Final'!A:D,4,FALSE)=0,"",VLOOKUP(D9680,'Resources Final'!A:D,4,FALSE))</f>
        <v/>
      </c>
      <c r="M9680" s="3" t="str">
        <f>IF(VLOOKUP(D9680,'Resources Final'!A:E,5,FALSE)=0,"",VLOOKUP(D9680,'Resources Final'!A:E,5,FALSE))</f>
        <v/>
      </c>
      <c r="N9680" s="7" t="str">
        <f>IF(VLOOKUP(D9680,'Resources Final'!A:F,6,FALSE)=0,"",VLOOKUP(D9680,'Resources Final'!A:F,6,FALSE))</f>
        <v/>
      </c>
      <c r="O9680" s="3" t="str">
        <f>IF(VLOOKUP(D9680,'Resources Final'!A:G,7,FALSE)=0,"",VLOOKUP(D9680,'Resources Final'!A:G,7,FALSE))</f>
        <v/>
      </c>
    </row>
    <row r="9681" spans="1:15" x14ac:dyDescent="0.2">
      <c r="A9681" s="11">
        <v>990</v>
      </c>
      <c r="B9681" s="11" t="str">
        <f t="shared" si="166"/>
        <v>Fred C. and Mary R. Koch Foundation_C Baukal20172000</v>
      </c>
      <c r="C9681" s="11" t="s">
        <v>4161</v>
      </c>
      <c r="D9681" s="11" t="s">
        <v>537</v>
      </c>
      <c r="E9681" s="11" t="s">
        <v>537</v>
      </c>
      <c r="F9681" s="4">
        <v>2000</v>
      </c>
      <c r="G9681" s="3">
        <v>2017</v>
      </c>
      <c r="H9681" s="6" t="s">
        <v>21</v>
      </c>
      <c r="I9681" s="12" t="s">
        <v>4162</v>
      </c>
      <c r="J9681" s="3">
        <v>90</v>
      </c>
      <c r="K9681" s="3" t="str">
        <f>IF(VLOOKUP(D9681,'Resources Final'!A:C,3,FALSE)=0,"",VLOOKUP(D9681,'Resources Final'!A:C,3,FALSE))</f>
        <v>Y</v>
      </c>
      <c r="L9681" s="3" t="str">
        <f>IF(VLOOKUP(D9681,'Resources Final'!A:D,4,FALSE)=0,"",VLOOKUP(D9681,'Resources Final'!A:D,4,FALSE))</f>
        <v/>
      </c>
      <c r="M9681" s="3" t="str">
        <f>IF(VLOOKUP(D9681,'Resources Final'!A:E,5,FALSE)=0,"",VLOOKUP(D9681,'Resources Final'!A:E,5,FALSE))</f>
        <v/>
      </c>
      <c r="N9681" s="7" t="str">
        <f>IF(VLOOKUP(D9681,'Resources Final'!A:F,6,FALSE)=0,"",VLOOKUP(D9681,'Resources Final'!A:F,6,FALSE))</f>
        <v/>
      </c>
      <c r="O9681" s="3" t="str">
        <f>IF(VLOOKUP(D9681,'Resources Final'!A:G,7,FALSE)=0,"",VLOOKUP(D9681,'Resources Final'!A:G,7,FALSE))</f>
        <v/>
      </c>
    </row>
    <row r="9682" spans="1:15" x14ac:dyDescent="0.2">
      <c r="A9682" s="11">
        <v>990</v>
      </c>
      <c r="B9682" s="11" t="str">
        <f t="shared" si="166"/>
        <v>Fred C. and Mary R. Koch Foundation_D Engelbart20172000</v>
      </c>
      <c r="C9682" s="11" t="s">
        <v>4161</v>
      </c>
      <c r="D9682" s="11" t="s">
        <v>900</v>
      </c>
      <c r="E9682" s="11" t="s">
        <v>900</v>
      </c>
      <c r="F9682" s="4">
        <v>2000</v>
      </c>
      <c r="G9682" s="3">
        <v>2017</v>
      </c>
      <c r="H9682" s="6" t="s">
        <v>21</v>
      </c>
      <c r="I9682" s="12" t="s">
        <v>4162</v>
      </c>
      <c r="J9682" s="3">
        <v>91</v>
      </c>
      <c r="K9682" s="3" t="str">
        <f>IF(VLOOKUP(D9682,'Resources Final'!A:C,3,FALSE)=0,"",VLOOKUP(D9682,'Resources Final'!A:C,3,FALSE))</f>
        <v>Y</v>
      </c>
      <c r="L9682" s="3" t="str">
        <f>IF(VLOOKUP(D9682,'Resources Final'!A:D,4,FALSE)=0,"",VLOOKUP(D9682,'Resources Final'!A:D,4,FALSE))</f>
        <v/>
      </c>
      <c r="M9682" s="3" t="str">
        <f>IF(VLOOKUP(D9682,'Resources Final'!A:E,5,FALSE)=0,"",VLOOKUP(D9682,'Resources Final'!A:E,5,FALSE))</f>
        <v/>
      </c>
      <c r="N9682" s="7" t="str">
        <f>IF(VLOOKUP(D9682,'Resources Final'!A:F,6,FALSE)=0,"",VLOOKUP(D9682,'Resources Final'!A:F,6,FALSE))</f>
        <v/>
      </c>
      <c r="O9682" s="3" t="str">
        <f>IF(VLOOKUP(D9682,'Resources Final'!A:G,7,FALSE)=0,"",VLOOKUP(D9682,'Resources Final'!A:G,7,FALSE))</f>
        <v/>
      </c>
    </row>
    <row r="9683" spans="1:15" x14ac:dyDescent="0.2">
      <c r="A9683" s="11">
        <v>990</v>
      </c>
      <c r="B9683" s="11" t="str">
        <f t="shared" si="166"/>
        <v>Fred C. and Mary R. Koch Foundation_D Eggert20172000</v>
      </c>
      <c r="C9683" s="11" t="s">
        <v>4161</v>
      </c>
      <c r="D9683" s="11" t="s">
        <v>899</v>
      </c>
      <c r="E9683" s="11" t="s">
        <v>899</v>
      </c>
      <c r="F9683" s="4">
        <v>2000</v>
      </c>
      <c r="G9683" s="3">
        <v>2017</v>
      </c>
      <c r="H9683" s="6" t="s">
        <v>21</v>
      </c>
      <c r="I9683" s="12" t="s">
        <v>4162</v>
      </c>
      <c r="J9683" s="3">
        <v>92</v>
      </c>
      <c r="K9683" s="3" t="str">
        <f>IF(VLOOKUP(D9683,'Resources Final'!A:C,3,FALSE)=0,"",VLOOKUP(D9683,'Resources Final'!A:C,3,FALSE))</f>
        <v>Y</v>
      </c>
      <c r="L9683" s="3" t="str">
        <f>IF(VLOOKUP(D9683,'Resources Final'!A:D,4,FALSE)=0,"",VLOOKUP(D9683,'Resources Final'!A:D,4,FALSE))</f>
        <v/>
      </c>
      <c r="M9683" s="3" t="str">
        <f>IF(VLOOKUP(D9683,'Resources Final'!A:E,5,FALSE)=0,"",VLOOKUP(D9683,'Resources Final'!A:E,5,FALSE))</f>
        <v/>
      </c>
      <c r="N9683" s="7" t="str">
        <f>IF(VLOOKUP(D9683,'Resources Final'!A:F,6,FALSE)=0,"",VLOOKUP(D9683,'Resources Final'!A:F,6,FALSE))</f>
        <v/>
      </c>
      <c r="O9683" s="3" t="str">
        <f>IF(VLOOKUP(D9683,'Resources Final'!A:G,7,FALSE)=0,"",VLOOKUP(D9683,'Resources Final'!A:G,7,FALSE))</f>
        <v/>
      </c>
    </row>
    <row r="9684" spans="1:15" x14ac:dyDescent="0.2">
      <c r="A9684" s="11">
        <v>990</v>
      </c>
      <c r="B9684" s="11" t="str">
        <f t="shared" si="166"/>
        <v>Fred C. and Mary R. Koch Foundation_D Dickinson20172000</v>
      </c>
      <c r="C9684" s="11" t="s">
        <v>4161</v>
      </c>
      <c r="D9684" s="11" t="s">
        <v>898</v>
      </c>
      <c r="E9684" s="11" t="s">
        <v>898</v>
      </c>
      <c r="F9684" s="4">
        <v>2000</v>
      </c>
      <c r="G9684" s="3">
        <v>2017</v>
      </c>
      <c r="H9684" s="6" t="s">
        <v>21</v>
      </c>
      <c r="I9684" s="12" t="s">
        <v>4162</v>
      </c>
      <c r="J9684" s="3">
        <v>93</v>
      </c>
      <c r="K9684" s="3" t="str">
        <f>IF(VLOOKUP(D9684,'Resources Final'!A:C,3,FALSE)=0,"",VLOOKUP(D9684,'Resources Final'!A:C,3,FALSE))</f>
        <v>Y</v>
      </c>
      <c r="L9684" s="3" t="str">
        <f>IF(VLOOKUP(D9684,'Resources Final'!A:D,4,FALSE)=0,"",VLOOKUP(D9684,'Resources Final'!A:D,4,FALSE))</f>
        <v/>
      </c>
      <c r="M9684" s="3" t="str">
        <f>IF(VLOOKUP(D9684,'Resources Final'!A:E,5,FALSE)=0,"",VLOOKUP(D9684,'Resources Final'!A:E,5,FALSE))</f>
        <v/>
      </c>
      <c r="N9684" s="7" t="str">
        <f>IF(VLOOKUP(D9684,'Resources Final'!A:F,6,FALSE)=0,"",VLOOKUP(D9684,'Resources Final'!A:F,6,FALSE))</f>
        <v/>
      </c>
      <c r="O9684" s="3" t="str">
        <f>IF(VLOOKUP(D9684,'Resources Final'!A:G,7,FALSE)=0,"",VLOOKUP(D9684,'Resources Final'!A:G,7,FALSE))</f>
        <v/>
      </c>
    </row>
    <row r="9685" spans="1:15" x14ac:dyDescent="0.2">
      <c r="A9685" s="11">
        <v>990</v>
      </c>
      <c r="B9685" s="11" t="str">
        <f t="shared" si="166"/>
        <v>Fred C. and Mary R. Koch Foundation_D Ewers20172000</v>
      </c>
      <c r="C9685" s="11" t="s">
        <v>4161</v>
      </c>
      <c r="D9685" s="11" t="s">
        <v>901</v>
      </c>
      <c r="E9685" s="11" t="s">
        <v>901</v>
      </c>
      <c r="F9685" s="4">
        <v>2000</v>
      </c>
      <c r="G9685" s="3">
        <v>2017</v>
      </c>
      <c r="H9685" s="6" t="s">
        <v>21</v>
      </c>
      <c r="I9685" s="12" t="s">
        <v>4162</v>
      </c>
      <c r="J9685" s="3">
        <v>94</v>
      </c>
      <c r="K9685" s="3" t="str">
        <f>IF(VLOOKUP(D9685,'Resources Final'!A:C,3,FALSE)=0,"",VLOOKUP(D9685,'Resources Final'!A:C,3,FALSE))</f>
        <v>Y</v>
      </c>
      <c r="L9685" s="3" t="str">
        <f>IF(VLOOKUP(D9685,'Resources Final'!A:D,4,FALSE)=0,"",VLOOKUP(D9685,'Resources Final'!A:D,4,FALSE))</f>
        <v/>
      </c>
      <c r="M9685" s="3" t="str">
        <f>IF(VLOOKUP(D9685,'Resources Final'!A:E,5,FALSE)=0,"",VLOOKUP(D9685,'Resources Final'!A:E,5,FALSE))</f>
        <v/>
      </c>
      <c r="N9685" s="7" t="str">
        <f>IF(VLOOKUP(D9685,'Resources Final'!A:F,6,FALSE)=0,"",VLOOKUP(D9685,'Resources Final'!A:F,6,FALSE))</f>
        <v/>
      </c>
      <c r="O9685" s="3" t="str">
        <f>IF(VLOOKUP(D9685,'Resources Final'!A:G,7,FALSE)=0,"",VLOOKUP(D9685,'Resources Final'!A:G,7,FALSE))</f>
        <v/>
      </c>
    </row>
    <row r="9686" spans="1:15" x14ac:dyDescent="0.2">
      <c r="A9686" s="11">
        <v>990</v>
      </c>
      <c r="B9686" s="11" t="str">
        <f t="shared" si="166"/>
        <v>Fred C. and Mary R. Koch Foundation_D Lencioni20172000</v>
      </c>
      <c r="C9686" s="11" t="s">
        <v>4161</v>
      </c>
      <c r="D9686" s="11" t="s">
        <v>902</v>
      </c>
      <c r="E9686" s="11" t="s">
        <v>902</v>
      </c>
      <c r="F9686" s="4">
        <v>2000</v>
      </c>
      <c r="G9686" s="3">
        <v>2017</v>
      </c>
      <c r="H9686" s="6" t="s">
        <v>21</v>
      </c>
      <c r="I9686" s="12" t="s">
        <v>4162</v>
      </c>
      <c r="J9686" s="3">
        <v>95</v>
      </c>
      <c r="K9686" s="3" t="str">
        <f>IF(VLOOKUP(D9686,'Resources Final'!A:C,3,FALSE)=0,"",VLOOKUP(D9686,'Resources Final'!A:C,3,FALSE))</f>
        <v>Y</v>
      </c>
      <c r="L9686" s="3" t="str">
        <f>IF(VLOOKUP(D9686,'Resources Final'!A:D,4,FALSE)=0,"",VLOOKUP(D9686,'Resources Final'!A:D,4,FALSE))</f>
        <v/>
      </c>
      <c r="M9686" s="3" t="str">
        <f>IF(VLOOKUP(D9686,'Resources Final'!A:E,5,FALSE)=0,"",VLOOKUP(D9686,'Resources Final'!A:E,5,FALSE))</f>
        <v/>
      </c>
      <c r="N9686" s="7" t="str">
        <f>IF(VLOOKUP(D9686,'Resources Final'!A:F,6,FALSE)=0,"",VLOOKUP(D9686,'Resources Final'!A:F,6,FALSE))</f>
        <v/>
      </c>
      <c r="O9686" s="3" t="str">
        <f>IF(VLOOKUP(D9686,'Resources Final'!A:G,7,FALSE)=0,"",VLOOKUP(D9686,'Resources Final'!A:G,7,FALSE))</f>
        <v/>
      </c>
    </row>
    <row r="9687" spans="1:15" x14ac:dyDescent="0.2">
      <c r="A9687" s="11">
        <v>990</v>
      </c>
      <c r="B9687" s="11" t="str">
        <f t="shared" si="166"/>
        <v>Fred C. and Mary R. Koch Foundation_D Thompson20172000</v>
      </c>
      <c r="C9687" s="11" t="s">
        <v>4161</v>
      </c>
      <c r="D9687" s="11" t="s">
        <v>907</v>
      </c>
      <c r="E9687" s="11" t="s">
        <v>907</v>
      </c>
      <c r="F9687" s="4">
        <v>2000</v>
      </c>
      <c r="G9687" s="3">
        <v>2017</v>
      </c>
      <c r="H9687" s="6" t="s">
        <v>21</v>
      </c>
      <c r="I9687" s="12" t="s">
        <v>4162</v>
      </c>
      <c r="J9687" s="3">
        <v>96</v>
      </c>
      <c r="K9687" s="3" t="str">
        <f>IF(VLOOKUP(D9687,'Resources Final'!A:C,3,FALSE)=0,"",VLOOKUP(D9687,'Resources Final'!A:C,3,FALSE))</f>
        <v>Y</v>
      </c>
      <c r="L9687" s="3" t="str">
        <f>IF(VLOOKUP(D9687,'Resources Final'!A:D,4,FALSE)=0,"",VLOOKUP(D9687,'Resources Final'!A:D,4,FALSE))</f>
        <v/>
      </c>
      <c r="M9687" s="3" t="str">
        <f>IF(VLOOKUP(D9687,'Resources Final'!A:E,5,FALSE)=0,"",VLOOKUP(D9687,'Resources Final'!A:E,5,FALSE))</f>
        <v/>
      </c>
      <c r="N9687" s="7" t="str">
        <f>IF(VLOOKUP(D9687,'Resources Final'!A:F,6,FALSE)=0,"",VLOOKUP(D9687,'Resources Final'!A:F,6,FALSE))</f>
        <v/>
      </c>
      <c r="O9687" s="3" t="str">
        <f>IF(VLOOKUP(D9687,'Resources Final'!A:G,7,FALSE)=0,"",VLOOKUP(D9687,'Resources Final'!A:G,7,FALSE))</f>
        <v/>
      </c>
    </row>
    <row r="9688" spans="1:15" x14ac:dyDescent="0.2">
      <c r="A9688" s="11">
        <v>990</v>
      </c>
      <c r="B9688" s="11" t="str">
        <f t="shared" si="166"/>
        <v>Fred C. and Mary R. Koch Foundation_E Aikman20172000</v>
      </c>
      <c r="C9688" s="11" t="s">
        <v>4161</v>
      </c>
      <c r="D9688" s="11" t="s">
        <v>1059</v>
      </c>
      <c r="E9688" s="11" t="s">
        <v>1059</v>
      </c>
      <c r="F9688" s="4">
        <v>2000</v>
      </c>
      <c r="G9688" s="3">
        <v>2017</v>
      </c>
      <c r="H9688" s="6" t="s">
        <v>21</v>
      </c>
      <c r="I9688" s="12" t="s">
        <v>4162</v>
      </c>
      <c r="J9688" s="3">
        <v>97</v>
      </c>
      <c r="K9688" s="3" t="str">
        <f>IF(VLOOKUP(D9688,'Resources Final'!A:C,3,FALSE)=0,"",VLOOKUP(D9688,'Resources Final'!A:C,3,FALSE))</f>
        <v>Y</v>
      </c>
      <c r="L9688" s="3" t="str">
        <f>IF(VLOOKUP(D9688,'Resources Final'!A:D,4,FALSE)=0,"",VLOOKUP(D9688,'Resources Final'!A:D,4,FALSE))</f>
        <v/>
      </c>
      <c r="M9688" s="3" t="str">
        <f>IF(VLOOKUP(D9688,'Resources Final'!A:E,5,FALSE)=0,"",VLOOKUP(D9688,'Resources Final'!A:E,5,FALSE))</f>
        <v/>
      </c>
      <c r="N9688" s="7" t="str">
        <f>IF(VLOOKUP(D9688,'Resources Final'!A:F,6,FALSE)=0,"",VLOOKUP(D9688,'Resources Final'!A:F,6,FALSE))</f>
        <v/>
      </c>
      <c r="O9688" s="3" t="str">
        <f>IF(VLOOKUP(D9688,'Resources Final'!A:G,7,FALSE)=0,"",VLOOKUP(D9688,'Resources Final'!A:G,7,FALSE))</f>
        <v/>
      </c>
    </row>
    <row r="9689" spans="1:15" x14ac:dyDescent="0.2">
      <c r="A9689" s="11">
        <v>990</v>
      </c>
      <c r="B9689" s="11" t="str">
        <f t="shared" si="166"/>
        <v>Fred C. and Mary R. Koch Foundation_E Dwyer20172000</v>
      </c>
      <c r="C9689" s="11" t="s">
        <v>4161</v>
      </c>
      <c r="D9689" s="11" t="s">
        <v>1063</v>
      </c>
      <c r="E9689" s="11" t="s">
        <v>1063</v>
      </c>
      <c r="F9689" s="4">
        <v>2000</v>
      </c>
      <c r="G9689" s="3">
        <v>2017</v>
      </c>
      <c r="H9689" s="6" t="s">
        <v>21</v>
      </c>
      <c r="I9689" s="12" t="s">
        <v>4162</v>
      </c>
      <c r="J9689" s="3">
        <v>98</v>
      </c>
      <c r="K9689" s="3" t="str">
        <f>IF(VLOOKUP(D9689,'Resources Final'!A:C,3,FALSE)=0,"",VLOOKUP(D9689,'Resources Final'!A:C,3,FALSE))</f>
        <v>Y</v>
      </c>
      <c r="L9689" s="3" t="str">
        <f>IF(VLOOKUP(D9689,'Resources Final'!A:D,4,FALSE)=0,"",VLOOKUP(D9689,'Resources Final'!A:D,4,FALSE))</f>
        <v/>
      </c>
      <c r="M9689" s="3" t="str">
        <f>IF(VLOOKUP(D9689,'Resources Final'!A:E,5,FALSE)=0,"",VLOOKUP(D9689,'Resources Final'!A:E,5,FALSE))</f>
        <v/>
      </c>
      <c r="N9689" s="7" t="str">
        <f>IF(VLOOKUP(D9689,'Resources Final'!A:F,6,FALSE)=0,"",VLOOKUP(D9689,'Resources Final'!A:F,6,FALSE))</f>
        <v/>
      </c>
      <c r="O9689" s="3" t="str">
        <f>IF(VLOOKUP(D9689,'Resources Final'!A:G,7,FALSE)=0,"",VLOOKUP(D9689,'Resources Final'!A:G,7,FALSE))</f>
        <v/>
      </c>
    </row>
    <row r="9690" spans="1:15" x14ac:dyDescent="0.2">
      <c r="A9690" s="11">
        <v>990</v>
      </c>
      <c r="B9690" s="11" t="str">
        <f t="shared" si="166"/>
        <v>Fred C. and Mary R. Koch Foundation_E Gardiner20172000</v>
      </c>
      <c r="C9690" s="11" t="s">
        <v>4161</v>
      </c>
      <c r="D9690" s="11" t="s">
        <v>1066</v>
      </c>
      <c r="E9690" s="11" t="s">
        <v>1066</v>
      </c>
      <c r="F9690" s="4">
        <v>2000</v>
      </c>
      <c r="G9690" s="3">
        <v>2017</v>
      </c>
      <c r="H9690" s="6" t="s">
        <v>21</v>
      </c>
      <c r="I9690" s="12" t="s">
        <v>4162</v>
      </c>
      <c r="J9690" s="3">
        <v>99</v>
      </c>
      <c r="K9690" s="3" t="str">
        <f>IF(VLOOKUP(D9690,'Resources Final'!A:C,3,FALSE)=0,"",VLOOKUP(D9690,'Resources Final'!A:C,3,FALSE))</f>
        <v>Y</v>
      </c>
      <c r="L9690" s="3" t="str">
        <f>IF(VLOOKUP(D9690,'Resources Final'!A:D,4,FALSE)=0,"",VLOOKUP(D9690,'Resources Final'!A:D,4,FALSE))</f>
        <v/>
      </c>
      <c r="M9690" s="3" t="str">
        <f>IF(VLOOKUP(D9690,'Resources Final'!A:E,5,FALSE)=0,"",VLOOKUP(D9690,'Resources Final'!A:E,5,FALSE))</f>
        <v/>
      </c>
      <c r="N9690" s="7" t="str">
        <f>IF(VLOOKUP(D9690,'Resources Final'!A:F,6,FALSE)=0,"",VLOOKUP(D9690,'Resources Final'!A:F,6,FALSE))</f>
        <v/>
      </c>
      <c r="O9690" s="3" t="str">
        <f>IF(VLOOKUP(D9690,'Resources Final'!A:G,7,FALSE)=0,"",VLOOKUP(D9690,'Resources Final'!A:G,7,FALSE))</f>
        <v/>
      </c>
    </row>
    <row r="9691" spans="1:15" x14ac:dyDescent="0.2">
      <c r="A9691" s="11">
        <v>990</v>
      </c>
      <c r="B9691" s="11" t="str">
        <f t="shared" si="166"/>
        <v>Fred C. and Mary R. Koch Foundation_E Honnold20172000</v>
      </c>
      <c r="C9691" s="11" t="s">
        <v>4161</v>
      </c>
      <c r="D9691" s="11" t="s">
        <v>1071</v>
      </c>
      <c r="E9691" s="11" t="s">
        <v>1071</v>
      </c>
      <c r="F9691" s="4">
        <v>2000</v>
      </c>
      <c r="G9691" s="3">
        <v>2017</v>
      </c>
      <c r="H9691" s="6" t="s">
        <v>21</v>
      </c>
      <c r="I9691" s="12" t="s">
        <v>4162</v>
      </c>
      <c r="J9691" s="3">
        <v>100</v>
      </c>
      <c r="K9691" s="3" t="str">
        <f>IF(VLOOKUP(D9691,'Resources Final'!A:C,3,FALSE)=0,"",VLOOKUP(D9691,'Resources Final'!A:C,3,FALSE))</f>
        <v>Y</v>
      </c>
      <c r="L9691" s="3" t="str">
        <f>IF(VLOOKUP(D9691,'Resources Final'!A:D,4,FALSE)=0,"",VLOOKUP(D9691,'Resources Final'!A:D,4,FALSE))</f>
        <v/>
      </c>
      <c r="M9691" s="3" t="str">
        <f>IF(VLOOKUP(D9691,'Resources Final'!A:E,5,FALSE)=0,"",VLOOKUP(D9691,'Resources Final'!A:E,5,FALSE))</f>
        <v/>
      </c>
      <c r="N9691" s="7" t="str">
        <f>IF(VLOOKUP(D9691,'Resources Final'!A:F,6,FALSE)=0,"",VLOOKUP(D9691,'Resources Final'!A:F,6,FALSE))</f>
        <v/>
      </c>
      <c r="O9691" s="3" t="str">
        <f>IF(VLOOKUP(D9691,'Resources Final'!A:G,7,FALSE)=0,"",VLOOKUP(D9691,'Resources Final'!A:G,7,FALSE))</f>
        <v/>
      </c>
    </row>
    <row r="9692" spans="1:15" x14ac:dyDescent="0.2">
      <c r="A9692" s="11">
        <v>990</v>
      </c>
      <c r="B9692" s="11" t="str">
        <f t="shared" si="166"/>
        <v>Fred C. and Mary R. Koch Foundation_E Machicek20172000</v>
      </c>
      <c r="C9692" s="11" t="s">
        <v>4161</v>
      </c>
      <c r="D9692" s="11" t="s">
        <v>1075</v>
      </c>
      <c r="E9692" s="11" t="s">
        <v>1075</v>
      </c>
      <c r="F9692" s="4">
        <v>2000</v>
      </c>
      <c r="G9692" s="3">
        <v>2017</v>
      </c>
      <c r="H9692" s="6" t="s">
        <v>21</v>
      </c>
      <c r="I9692" s="12" t="s">
        <v>4162</v>
      </c>
      <c r="J9692" s="3">
        <v>101</v>
      </c>
      <c r="K9692" s="3" t="str">
        <f>IF(VLOOKUP(D9692,'Resources Final'!A:C,3,FALSE)=0,"",VLOOKUP(D9692,'Resources Final'!A:C,3,FALSE))</f>
        <v>Y</v>
      </c>
      <c r="L9692" s="3" t="str">
        <f>IF(VLOOKUP(D9692,'Resources Final'!A:D,4,FALSE)=0,"",VLOOKUP(D9692,'Resources Final'!A:D,4,FALSE))</f>
        <v/>
      </c>
      <c r="M9692" s="3" t="str">
        <f>IF(VLOOKUP(D9692,'Resources Final'!A:E,5,FALSE)=0,"",VLOOKUP(D9692,'Resources Final'!A:E,5,FALSE))</f>
        <v/>
      </c>
      <c r="N9692" s="7" t="str">
        <f>IF(VLOOKUP(D9692,'Resources Final'!A:F,6,FALSE)=0,"",VLOOKUP(D9692,'Resources Final'!A:F,6,FALSE))</f>
        <v/>
      </c>
      <c r="O9692" s="3" t="str">
        <f>IF(VLOOKUP(D9692,'Resources Final'!A:G,7,FALSE)=0,"",VLOOKUP(D9692,'Resources Final'!A:G,7,FALSE))</f>
        <v/>
      </c>
    </row>
    <row r="9693" spans="1:15" x14ac:dyDescent="0.2">
      <c r="A9693" s="11">
        <v>990</v>
      </c>
      <c r="B9693" s="11" t="str">
        <f t="shared" si="166"/>
        <v>Fred C. and Mary R. Koch Foundation_E Mines20172000</v>
      </c>
      <c r="C9693" s="11" t="s">
        <v>4161</v>
      </c>
      <c r="D9693" s="11" t="s">
        <v>1078</v>
      </c>
      <c r="E9693" s="11" t="s">
        <v>1078</v>
      </c>
      <c r="F9693" s="4">
        <v>2000</v>
      </c>
      <c r="G9693" s="3">
        <v>2017</v>
      </c>
      <c r="H9693" s="6" t="s">
        <v>21</v>
      </c>
      <c r="I9693" s="12" t="s">
        <v>4162</v>
      </c>
      <c r="J9693" s="3">
        <v>102</v>
      </c>
      <c r="K9693" s="3" t="str">
        <f>IF(VLOOKUP(D9693,'Resources Final'!A:C,3,FALSE)=0,"",VLOOKUP(D9693,'Resources Final'!A:C,3,FALSE))</f>
        <v>Y</v>
      </c>
      <c r="L9693" s="3" t="str">
        <f>IF(VLOOKUP(D9693,'Resources Final'!A:D,4,FALSE)=0,"",VLOOKUP(D9693,'Resources Final'!A:D,4,FALSE))</f>
        <v/>
      </c>
      <c r="M9693" s="3" t="str">
        <f>IF(VLOOKUP(D9693,'Resources Final'!A:E,5,FALSE)=0,"",VLOOKUP(D9693,'Resources Final'!A:E,5,FALSE))</f>
        <v/>
      </c>
      <c r="N9693" s="7" t="str">
        <f>IF(VLOOKUP(D9693,'Resources Final'!A:F,6,FALSE)=0,"",VLOOKUP(D9693,'Resources Final'!A:F,6,FALSE))</f>
        <v/>
      </c>
      <c r="O9693" s="3" t="str">
        <f>IF(VLOOKUP(D9693,'Resources Final'!A:G,7,FALSE)=0,"",VLOOKUP(D9693,'Resources Final'!A:G,7,FALSE))</f>
        <v/>
      </c>
    </row>
    <row r="9694" spans="1:15" x14ac:dyDescent="0.2">
      <c r="A9694" s="11">
        <v>990</v>
      </c>
      <c r="B9694" s="11" t="str">
        <f t="shared" si="166"/>
        <v>Fred C. and Mary R. Koch Foundation_E Rohl20172000</v>
      </c>
      <c r="C9694" s="11" t="s">
        <v>4161</v>
      </c>
      <c r="D9694" s="11" t="s">
        <v>1080</v>
      </c>
      <c r="E9694" s="11" t="s">
        <v>1080</v>
      </c>
      <c r="F9694" s="4">
        <v>2000</v>
      </c>
      <c r="G9694" s="3">
        <v>2017</v>
      </c>
      <c r="H9694" s="6" t="s">
        <v>21</v>
      </c>
      <c r="I9694" s="12" t="s">
        <v>4162</v>
      </c>
      <c r="J9694" s="3">
        <v>103</v>
      </c>
      <c r="K9694" s="3" t="str">
        <f>IF(VLOOKUP(D9694,'Resources Final'!A:C,3,FALSE)=0,"",VLOOKUP(D9694,'Resources Final'!A:C,3,FALSE))</f>
        <v>Y</v>
      </c>
      <c r="L9694" s="3" t="str">
        <f>IF(VLOOKUP(D9694,'Resources Final'!A:D,4,FALSE)=0,"",VLOOKUP(D9694,'Resources Final'!A:D,4,FALSE))</f>
        <v/>
      </c>
      <c r="M9694" s="3" t="str">
        <f>IF(VLOOKUP(D9694,'Resources Final'!A:E,5,FALSE)=0,"",VLOOKUP(D9694,'Resources Final'!A:E,5,FALSE))</f>
        <v/>
      </c>
      <c r="N9694" s="7" t="str">
        <f>IF(VLOOKUP(D9694,'Resources Final'!A:F,6,FALSE)=0,"",VLOOKUP(D9694,'Resources Final'!A:F,6,FALSE))</f>
        <v/>
      </c>
      <c r="O9694" s="3" t="str">
        <f>IF(VLOOKUP(D9694,'Resources Final'!A:G,7,FALSE)=0,"",VLOOKUP(D9694,'Resources Final'!A:G,7,FALSE))</f>
        <v/>
      </c>
    </row>
    <row r="9695" spans="1:15" x14ac:dyDescent="0.2">
      <c r="A9695" s="11">
        <v>990</v>
      </c>
      <c r="B9695" s="11" t="str">
        <f t="shared" si="166"/>
        <v>Fred C. and Mary R. Koch Foundation_E Hayashi20172000</v>
      </c>
      <c r="C9695" s="11" t="s">
        <v>4161</v>
      </c>
      <c r="D9695" s="11" t="s">
        <v>1068</v>
      </c>
      <c r="E9695" s="11" t="s">
        <v>1068</v>
      </c>
      <c r="F9695" s="4">
        <v>2000</v>
      </c>
      <c r="G9695" s="3">
        <v>2017</v>
      </c>
      <c r="H9695" s="6" t="s">
        <v>21</v>
      </c>
      <c r="I9695" s="12" t="s">
        <v>4162</v>
      </c>
      <c r="J9695" s="3">
        <v>104</v>
      </c>
      <c r="K9695" s="3" t="str">
        <f>IF(VLOOKUP(D9695,'Resources Final'!A:C,3,FALSE)=0,"",VLOOKUP(D9695,'Resources Final'!A:C,3,FALSE))</f>
        <v>Y</v>
      </c>
      <c r="L9695" s="3" t="str">
        <f>IF(VLOOKUP(D9695,'Resources Final'!A:D,4,FALSE)=0,"",VLOOKUP(D9695,'Resources Final'!A:D,4,FALSE))</f>
        <v/>
      </c>
      <c r="M9695" s="3" t="str">
        <f>IF(VLOOKUP(D9695,'Resources Final'!A:E,5,FALSE)=0,"",VLOOKUP(D9695,'Resources Final'!A:E,5,FALSE))</f>
        <v/>
      </c>
      <c r="N9695" s="7" t="str">
        <f>IF(VLOOKUP(D9695,'Resources Final'!A:F,6,FALSE)=0,"",VLOOKUP(D9695,'Resources Final'!A:F,6,FALSE))</f>
        <v/>
      </c>
      <c r="O9695" s="3" t="str">
        <f>IF(VLOOKUP(D9695,'Resources Final'!A:G,7,FALSE)=0,"",VLOOKUP(D9695,'Resources Final'!A:G,7,FALSE))</f>
        <v/>
      </c>
    </row>
    <row r="9696" spans="1:15" x14ac:dyDescent="0.2">
      <c r="A9696" s="11">
        <v>990</v>
      </c>
      <c r="B9696" s="11" t="str">
        <f t="shared" si="166"/>
        <v>Fred C. and Mary R. Koch Foundation_E Clinton20172000</v>
      </c>
      <c r="C9696" s="11" t="s">
        <v>4161</v>
      </c>
      <c r="D9696" s="11" t="s">
        <v>1060</v>
      </c>
      <c r="E9696" s="11" t="s">
        <v>1060</v>
      </c>
      <c r="F9696" s="4">
        <v>2000</v>
      </c>
      <c r="G9696" s="3">
        <v>2017</v>
      </c>
      <c r="H9696" s="6" t="s">
        <v>21</v>
      </c>
      <c r="I9696" s="12" t="s">
        <v>4162</v>
      </c>
      <c r="J9696" s="3">
        <v>105</v>
      </c>
      <c r="K9696" s="3" t="str">
        <f>IF(VLOOKUP(D9696,'Resources Final'!A:C,3,FALSE)=0,"",VLOOKUP(D9696,'Resources Final'!A:C,3,FALSE))</f>
        <v>Y</v>
      </c>
      <c r="L9696" s="3" t="str">
        <f>IF(VLOOKUP(D9696,'Resources Final'!A:D,4,FALSE)=0,"",VLOOKUP(D9696,'Resources Final'!A:D,4,FALSE))</f>
        <v/>
      </c>
      <c r="M9696" s="3" t="str">
        <f>IF(VLOOKUP(D9696,'Resources Final'!A:E,5,FALSE)=0,"",VLOOKUP(D9696,'Resources Final'!A:E,5,FALSE))</f>
        <v/>
      </c>
      <c r="N9696" s="7" t="str">
        <f>IF(VLOOKUP(D9696,'Resources Final'!A:F,6,FALSE)=0,"",VLOOKUP(D9696,'Resources Final'!A:F,6,FALSE))</f>
        <v/>
      </c>
      <c r="O9696" s="3" t="str">
        <f>IF(VLOOKUP(D9696,'Resources Final'!A:G,7,FALSE)=0,"",VLOOKUP(D9696,'Resources Final'!A:G,7,FALSE))</f>
        <v/>
      </c>
    </row>
    <row r="9697" spans="1:15" x14ac:dyDescent="0.2">
      <c r="A9697" s="11">
        <v>990</v>
      </c>
      <c r="B9697" s="11" t="str">
        <f t="shared" si="166"/>
        <v>Fred C. and Mary R. Koch Foundation_E Cross20172000</v>
      </c>
      <c r="C9697" s="11" t="s">
        <v>4161</v>
      </c>
      <c r="D9697" s="11" t="s">
        <v>1062</v>
      </c>
      <c r="E9697" s="11" t="s">
        <v>1062</v>
      </c>
      <c r="F9697" s="4">
        <v>2000</v>
      </c>
      <c r="G9697" s="3">
        <v>2017</v>
      </c>
      <c r="H9697" s="6" t="s">
        <v>21</v>
      </c>
      <c r="I9697" s="12" t="s">
        <v>4162</v>
      </c>
      <c r="J9697" s="3">
        <v>106</v>
      </c>
      <c r="K9697" s="3" t="str">
        <f>IF(VLOOKUP(D9697,'Resources Final'!A:C,3,FALSE)=0,"",VLOOKUP(D9697,'Resources Final'!A:C,3,FALSE))</f>
        <v>Y</v>
      </c>
      <c r="L9697" s="3" t="str">
        <f>IF(VLOOKUP(D9697,'Resources Final'!A:D,4,FALSE)=0,"",VLOOKUP(D9697,'Resources Final'!A:D,4,FALSE))</f>
        <v/>
      </c>
      <c r="M9697" s="3" t="str">
        <f>IF(VLOOKUP(D9697,'Resources Final'!A:E,5,FALSE)=0,"",VLOOKUP(D9697,'Resources Final'!A:E,5,FALSE))</f>
        <v/>
      </c>
      <c r="N9697" s="7" t="str">
        <f>IF(VLOOKUP(D9697,'Resources Final'!A:F,6,FALSE)=0,"",VLOOKUP(D9697,'Resources Final'!A:F,6,FALSE))</f>
        <v/>
      </c>
      <c r="O9697" s="3" t="str">
        <f>IF(VLOOKUP(D9697,'Resources Final'!A:G,7,FALSE)=0,"",VLOOKUP(D9697,'Resources Final'!A:G,7,FALSE))</f>
        <v/>
      </c>
    </row>
    <row r="9698" spans="1:15" x14ac:dyDescent="0.2">
      <c r="A9698" s="11">
        <v>990</v>
      </c>
      <c r="B9698" s="11" t="str">
        <f t="shared" si="166"/>
        <v>Fred C. and Mary R. Koch Foundation_E Ramsey20172000</v>
      </c>
      <c r="C9698" s="11" t="s">
        <v>4161</v>
      </c>
      <c r="D9698" s="11" t="s">
        <v>1079</v>
      </c>
      <c r="E9698" s="11" t="s">
        <v>1079</v>
      </c>
      <c r="F9698" s="4">
        <v>2000</v>
      </c>
      <c r="G9698" s="3">
        <v>2017</v>
      </c>
      <c r="H9698" s="6" t="s">
        <v>21</v>
      </c>
      <c r="I9698" s="12" t="s">
        <v>4162</v>
      </c>
      <c r="J9698" s="3">
        <v>107</v>
      </c>
      <c r="K9698" s="3" t="str">
        <f>IF(VLOOKUP(D9698,'Resources Final'!A:C,3,FALSE)=0,"",VLOOKUP(D9698,'Resources Final'!A:C,3,FALSE))</f>
        <v>Y</v>
      </c>
      <c r="L9698" s="3" t="str">
        <f>IF(VLOOKUP(D9698,'Resources Final'!A:D,4,FALSE)=0,"",VLOOKUP(D9698,'Resources Final'!A:D,4,FALSE))</f>
        <v/>
      </c>
      <c r="M9698" s="3" t="str">
        <f>IF(VLOOKUP(D9698,'Resources Final'!A:E,5,FALSE)=0,"",VLOOKUP(D9698,'Resources Final'!A:E,5,FALSE))</f>
        <v/>
      </c>
      <c r="N9698" s="7" t="str">
        <f>IF(VLOOKUP(D9698,'Resources Final'!A:F,6,FALSE)=0,"",VLOOKUP(D9698,'Resources Final'!A:F,6,FALSE))</f>
        <v/>
      </c>
      <c r="O9698" s="3" t="str">
        <f>IF(VLOOKUP(D9698,'Resources Final'!A:G,7,FALSE)=0,"",VLOOKUP(D9698,'Resources Final'!A:G,7,FALSE))</f>
        <v/>
      </c>
    </row>
    <row r="9699" spans="1:15" x14ac:dyDescent="0.2">
      <c r="A9699" s="11">
        <v>990</v>
      </c>
      <c r="B9699" s="11" t="str">
        <f t="shared" si="166"/>
        <v>Fred C. and Mary R. Koch Foundation_E Rohleder20172000</v>
      </c>
      <c r="C9699" s="11" t="s">
        <v>4161</v>
      </c>
      <c r="D9699" s="11" t="s">
        <v>1081</v>
      </c>
      <c r="E9699" s="11" t="s">
        <v>1081</v>
      </c>
      <c r="F9699" s="4">
        <v>2000</v>
      </c>
      <c r="G9699" s="3">
        <v>2017</v>
      </c>
      <c r="H9699" s="6" t="s">
        <v>21</v>
      </c>
      <c r="I9699" s="12" t="s">
        <v>4162</v>
      </c>
      <c r="J9699" s="3">
        <v>108</v>
      </c>
      <c r="K9699" s="3" t="str">
        <f>IF(VLOOKUP(D9699,'Resources Final'!A:C,3,FALSE)=0,"",VLOOKUP(D9699,'Resources Final'!A:C,3,FALSE))</f>
        <v>Y</v>
      </c>
      <c r="L9699" s="3" t="str">
        <f>IF(VLOOKUP(D9699,'Resources Final'!A:D,4,FALSE)=0,"",VLOOKUP(D9699,'Resources Final'!A:D,4,FALSE))</f>
        <v/>
      </c>
      <c r="M9699" s="3" t="str">
        <f>IF(VLOOKUP(D9699,'Resources Final'!A:E,5,FALSE)=0,"",VLOOKUP(D9699,'Resources Final'!A:E,5,FALSE))</f>
        <v/>
      </c>
      <c r="N9699" s="7" t="str">
        <f>IF(VLOOKUP(D9699,'Resources Final'!A:F,6,FALSE)=0,"",VLOOKUP(D9699,'Resources Final'!A:F,6,FALSE))</f>
        <v/>
      </c>
      <c r="O9699" s="3" t="str">
        <f>IF(VLOOKUP(D9699,'Resources Final'!A:G,7,FALSE)=0,"",VLOOKUP(D9699,'Resources Final'!A:G,7,FALSE))</f>
        <v/>
      </c>
    </row>
    <row r="9700" spans="1:15" x14ac:dyDescent="0.2">
      <c r="A9700" s="11">
        <v>990</v>
      </c>
      <c r="B9700" s="11" t="str">
        <f t="shared" si="166"/>
        <v>Fred C. and Mary R. Koch Foundation_E Wurst20172000</v>
      </c>
      <c r="C9700" s="11" t="s">
        <v>4161</v>
      </c>
      <c r="D9700" s="11" t="s">
        <v>1083</v>
      </c>
      <c r="E9700" s="11" t="s">
        <v>1083</v>
      </c>
      <c r="F9700" s="4">
        <v>2000</v>
      </c>
      <c r="G9700" s="3">
        <v>2017</v>
      </c>
      <c r="H9700" s="6" t="s">
        <v>21</v>
      </c>
      <c r="I9700" s="12" t="s">
        <v>4162</v>
      </c>
      <c r="J9700" s="3">
        <v>109</v>
      </c>
      <c r="K9700" s="3" t="str">
        <f>IF(VLOOKUP(D9700,'Resources Final'!A:C,3,FALSE)=0,"",VLOOKUP(D9700,'Resources Final'!A:C,3,FALSE))</f>
        <v>Y</v>
      </c>
      <c r="L9700" s="3" t="str">
        <f>IF(VLOOKUP(D9700,'Resources Final'!A:D,4,FALSE)=0,"",VLOOKUP(D9700,'Resources Final'!A:D,4,FALSE))</f>
        <v/>
      </c>
      <c r="M9700" s="3" t="str">
        <f>IF(VLOOKUP(D9700,'Resources Final'!A:E,5,FALSE)=0,"",VLOOKUP(D9700,'Resources Final'!A:E,5,FALSE))</f>
        <v/>
      </c>
      <c r="N9700" s="7" t="str">
        <f>IF(VLOOKUP(D9700,'Resources Final'!A:F,6,FALSE)=0,"",VLOOKUP(D9700,'Resources Final'!A:F,6,FALSE))</f>
        <v/>
      </c>
      <c r="O9700" s="3" t="str">
        <f>IF(VLOOKUP(D9700,'Resources Final'!A:G,7,FALSE)=0,"",VLOOKUP(D9700,'Resources Final'!A:G,7,FALSE))</f>
        <v/>
      </c>
    </row>
    <row r="9701" spans="1:15" x14ac:dyDescent="0.2">
      <c r="A9701" s="11">
        <v>990</v>
      </c>
      <c r="B9701" s="11" t="str">
        <f t="shared" si="166"/>
        <v>Fred C. and Mary R. Koch Foundation_E Zue20172000</v>
      </c>
      <c r="C9701" s="11" t="s">
        <v>4161</v>
      </c>
      <c r="D9701" s="11" t="s">
        <v>1086</v>
      </c>
      <c r="E9701" s="11" t="s">
        <v>1086</v>
      </c>
      <c r="F9701" s="4">
        <v>2000</v>
      </c>
      <c r="G9701" s="3">
        <v>2017</v>
      </c>
      <c r="H9701" s="6" t="s">
        <v>21</v>
      </c>
      <c r="I9701" s="12" t="s">
        <v>4162</v>
      </c>
      <c r="J9701" s="3">
        <v>110</v>
      </c>
      <c r="K9701" s="3" t="str">
        <f>IF(VLOOKUP(D9701,'Resources Final'!A:C,3,FALSE)=0,"",VLOOKUP(D9701,'Resources Final'!A:C,3,FALSE))</f>
        <v>Y</v>
      </c>
      <c r="L9701" s="3" t="str">
        <f>IF(VLOOKUP(D9701,'Resources Final'!A:D,4,FALSE)=0,"",VLOOKUP(D9701,'Resources Final'!A:D,4,FALSE))</f>
        <v/>
      </c>
      <c r="M9701" s="3" t="str">
        <f>IF(VLOOKUP(D9701,'Resources Final'!A:E,5,FALSE)=0,"",VLOOKUP(D9701,'Resources Final'!A:E,5,FALSE))</f>
        <v/>
      </c>
      <c r="N9701" s="7" t="str">
        <f>IF(VLOOKUP(D9701,'Resources Final'!A:F,6,FALSE)=0,"",VLOOKUP(D9701,'Resources Final'!A:F,6,FALSE))</f>
        <v/>
      </c>
      <c r="O9701" s="3" t="str">
        <f>IF(VLOOKUP(D9701,'Resources Final'!A:G,7,FALSE)=0,"",VLOOKUP(D9701,'Resources Final'!A:G,7,FALSE))</f>
        <v/>
      </c>
    </row>
    <row r="9702" spans="1:15" x14ac:dyDescent="0.2">
      <c r="A9702" s="11">
        <v>990</v>
      </c>
      <c r="B9702" s="11" t="str">
        <f t="shared" si="166"/>
        <v>Fred C. and Mary R. Koch Foundation_E Zwick20172000</v>
      </c>
      <c r="C9702" s="11" t="s">
        <v>4161</v>
      </c>
      <c r="D9702" s="11" t="s">
        <v>1087</v>
      </c>
      <c r="E9702" s="11" t="s">
        <v>1087</v>
      </c>
      <c r="F9702" s="4">
        <v>2000</v>
      </c>
      <c r="G9702" s="3">
        <v>2017</v>
      </c>
      <c r="H9702" s="6" t="s">
        <v>21</v>
      </c>
      <c r="I9702" s="12" t="s">
        <v>4162</v>
      </c>
      <c r="J9702" s="3">
        <v>111</v>
      </c>
      <c r="K9702" s="3" t="str">
        <f>IF(VLOOKUP(D9702,'Resources Final'!A:C,3,FALSE)=0,"",VLOOKUP(D9702,'Resources Final'!A:C,3,FALSE))</f>
        <v>Y</v>
      </c>
      <c r="L9702" s="3" t="str">
        <f>IF(VLOOKUP(D9702,'Resources Final'!A:D,4,FALSE)=0,"",VLOOKUP(D9702,'Resources Final'!A:D,4,FALSE))</f>
        <v/>
      </c>
      <c r="M9702" s="3" t="str">
        <f>IF(VLOOKUP(D9702,'Resources Final'!A:E,5,FALSE)=0,"",VLOOKUP(D9702,'Resources Final'!A:E,5,FALSE))</f>
        <v/>
      </c>
      <c r="N9702" s="7" t="str">
        <f>IF(VLOOKUP(D9702,'Resources Final'!A:F,6,FALSE)=0,"",VLOOKUP(D9702,'Resources Final'!A:F,6,FALSE))</f>
        <v/>
      </c>
      <c r="O9702" s="3" t="str">
        <f>IF(VLOOKUP(D9702,'Resources Final'!A:G,7,FALSE)=0,"",VLOOKUP(D9702,'Resources Final'!A:G,7,FALSE))</f>
        <v/>
      </c>
    </row>
    <row r="9703" spans="1:15" x14ac:dyDescent="0.2">
      <c r="A9703" s="11">
        <v>990</v>
      </c>
      <c r="B9703" s="11" t="str">
        <f t="shared" si="166"/>
        <v>Fred C. and Mary R. Koch Foundation_E Karber20172000</v>
      </c>
      <c r="C9703" s="11" t="s">
        <v>4161</v>
      </c>
      <c r="D9703" s="11" t="s">
        <v>1073</v>
      </c>
      <c r="E9703" s="11" t="s">
        <v>1073</v>
      </c>
      <c r="F9703" s="4">
        <v>2000</v>
      </c>
      <c r="G9703" s="3">
        <v>2017</v>
      </c>
      <c r="H9703" s="6" t="s">
        <v>21</v>
      </c>
      <c r="I9703" s="12" t="s">
        <v>4162</v>
      </c>
      <c r="J9703" s="3">
        <v>112</v>
      </c>
      <c r="K9703" s="3" t="str">
        <f>IF(VLOOKUP(D9703,'Resources Final'!A:C,3,FALSE)=0,"",VLOOKUP(D9703,'Resources Final'!A:C,3,FALSE))</f>
        <v>Y</v>
      </c>
      <c r="L9703" s="3" t="str">
        <f>IF(VLOOKUP(D9703,'Resources Final'!A:D,4,FALSE)=0,"",VLOOKUP(D9703,'Resources Final'!A:D,4,FALSE))</f>
        <v/>
      </c>
      <c r="M9703" s="3" t="str">
        <f>IF(VLOOKUP(D9703,'Resources Final'!A:E,5,FALSE)=0,"",VLOOKUP(D9703,'Resources Final'!A:E,5,FALSE))</f>
        <v/>
      </c>
      <c r="N9703" s="7" t="str">
        <f>IF(VLOOKUP(D9703,'Resources Final'!A:F,6,FALSE)=0,"",VLOOKUP(D9703,'Resources Final'!A:F,6,FALSE))</f>
        <v/>
      </c>
      <c r="O9703" s="3" t="str">
        <f>IF(VLOOKUP(D9703,'Resources Final'!A:G,7,FALSE)=0,"",VLOOKUP(D9703,'Resources Final'!A:G,7,FALSE))</f>
        <v/>
      </c>
    </row>
    <row r="9704" spans="1:15" x14ac:dyDescent="0.2">
      <c r="A9704" s="11">
        <v>990</v>
      </c>
      <c r="B9704" s="11" t="str">
        <f t="shared" si="166"/>
        <v>Fred C. and Mary R. Koch Foundation_E Ewers20172000</v>
      </c>
      <c r="C9704" s="11" t="s">
        <v>4161</v>
      </c>
      <c r="D9704" s="11" t="s">
        <v>1065</v>
      </c>
      <c r="E9704" s="11" t="s">
        <v>1065</v>
      </c>
      <c r="F9704" s="4">
        <v>2000</v>
      </c>
      <c r="G9704" s="3">
        <v>2017</v>
      </c>
      <c r="H9704" s="6" t="s">
        <v>21</v>
      </c>
      <c r="I9704" s="12" t="s">
        <v>4162</v>
      </c>
      <c r="J9704" s="3">
        <v>113</v>
      </c>
      <c r="K9704" s="3" t="str">
        <f>IF(VLOOKUP(D9704,'Resources Final'!A:C,3,FALSE)=0,"",VLOOKUP(D9704,'Resources Final'!A:C,3,FALSE))</f>
        <v>Y</v>
      </c>
      <c r="L9704" s="3" t="str">
        <f>IF(VLOOKUP(D9704,'Resources Final'!A:D,4,FALSE)=0,"",VLOOKUP(D9704,'Resources Final'!A:D,4,FALSE))</f>
        <v/>
      </c>
      <c r="M9704" s="3" t="str">
        <f>IF(VLOOKUP(D9704,'Resources Final'!A:E,5,FALSE)=0,"",VLOOKUP(D9704,'Resources Final'!A:E,5,FALSE))</f>
        <v/>
      </c>
      <c r="N9704" s="7" t="str">
        <f>IF(VLOOKUP(D9704,'Resources Final'!A:F,6,FALSE)=0,"",VLOOKUP(D9704,'Resources Final'!A:F,6,FALSE))</f>
        <v/>
      </c>
      <c r="O9704" s="3" t="str">
        <f>IF(VLOOKUP(D9704,'Resources Final'!A:G,7,FALSE)=0,"",VLOOKUP(D9704,'Resources Final'!A:G,7,FALSE))</f>
        <v/>
      </c>
    </row>
    <row r="9705" spans="1:15" x14ac:dyDescent="0.2">
      <c r="A9705" s="11">
        <v>990</v>
      </c>
      <c r="B9705" s="11" t="str">
        <f t="shared" si="166"/>
        <v>Fred C. and Mary R. Koch Foundation_E Hi20172000</v>
      </c>
      <c r="C9705" s="11" t="s">
        <v>4161</v>
      </c>
      <c r="D9705" s="11" t="s">
        <v>1070</v>
      </c>
      <c r="E9705" s="11" t="s">
        <v>1070</v>
      </c>
      <c r="F9705" s="4">
        <v>2000</v>
      </c>
      <c r="G9705" s="3">
        <v>2017</v>
      </c>
      <c r="H9705" s="6" t="s">
        <v>21</v>
      </c>
      <c r="I9705" s="12" t="s">
        <v>4162</v>
      </c>
      <c r="J9705" s="3">
        <v>114</v>
      </c>
      <c r="K9705" s="3" t="str">
        <f>IF(VLOOKUP(D9705,'Resources Final'!A:C,3,FALSE)=0,"",VLOOKUP(D9705,'Resources Final'!A:C,3,FALSE))</f>
        <v>Y</v>
      </c>
      <c r="L9705" s="3" t="str">
        <f>IF(VLOOKUP(D9705,'Resources Final'!A:D,4,FALSE)=0,"",VLOOKUP(D9705,'Resources Final'!A:D,4,FALSE))</f>
        <v/>
      </c>
      <c r="M9705" s="3" t="str">
        <f>IF(VLOOKUP(D9705,'Resources Final'!A:E,5,FALSE)=0,"",VLOOKUP(D9705,'Resources Final'!A:E,5,FALSE))</f>
        <v/>
      </c>
      <c r="N9705" s="7" t="str">
        <f>IF(VLOOKUP(D9705,'Resources Final'!A:F,6,FALSE)=0,"",VLOOKUP(D9705,'Resources Final'!A:F,6,FALSE))</f>
        <v/>
      </c>
      <c r="O9705" s="3" t="str">
        <f>IF(VLOOKUP(D9705,'Resources Final'!A:G,7,FALSE)=0,"",VLOOKUP(D9705,'Resources Final'!A:G,7,FALSE))</f>
        <v/>
      </c>
    </row>
    <row r="9706" spans="1:15" x14ac:dyDescent="0.2">
      <c r="A9706" s="11">
        <v>990</v>
      </c>
      <c r="B9706" s="11" t="str">
        <f t="shared" si="166"/>
        <v>Fred C. and Mary R. Koch Foundation_E Matthews20172000</v>
      </c>
      <c r="C9706" s="11" t="s">
        <v>4161</v>
      </c>
      <c r="D9706" s="11" t="s">
        <v>1076</v>
      </c>
      <c r="E9706" s="11" t="s">
        <v>1076</v>
      </c>
      <c r="F9706" s="4">
        <v>2000</v>
      </c>
      <c r="G9706" s="3">
        <v>2017</v>
      </c>
      <c r="H9706" s="6" t="s">
        <v>21</v>
      </c>
      <c r="I9706" s="12" t="s">
        <v>4162</v>
      </c>
      <c r="J9706" s="3">
        <v>115</v>
      </c>
      <c r="K9706" s="3" t="str">
        <f>IF(VLOOKUP(D9706,'Resources Final'!A:C,3,FALSE)=0,"",VLOOKUP(D9706,'Resources Final'!A:C,3,FALSE))</f>
        <v>Y</v>
      </c>
      <c r="L9706" s="3" t="str">
        <f>IF(VLOOKUP(D9706,'Resources Final'!A:D,4,FALSE)=0,"",VLOOKUP(D9706,'Resources Final'!A:D,4,FALSE))</f>
        <v/>
      </c>
      <c r="M9706" s="3" t="str">
        <f>IF(VLOOKUP(D9706,'Resources Final'!A:E,5,FALSE)=0,"",VLOOKUP(D9706,'Resources Final'!A:E,5,FALSE))</f>
        <v/>
      </c>
      <c r="N9706" s="7" t="str">
        <f>IF(VLOOKUP(D9706,'Resources Final'!A:F,6,FALSE)=0,"",VLOOKUP(D9706,'Resources Final'!A:F,6,FALSE))</f>
        <v/>
      </c>
      <c r="O9706" s="3" t="str">
        <f>IF(VLOOKUP(D9706,'Resources Final'!A:G,7,FALSE)=0,"",VLOOKUP(D9706,'Resources Final'!A:G,7,FALSE))</f>
        <v/>
      </c>
    </row>
    <row r="9707" spans="1:15" x14ac:dyDescent="0.2">
      <c r="A9707" s="11">
        <v>990</v>
      </c>
      <c r="B9707" s="11" t="str">
        <f t="shared" si="166"/>
        <v>Fred C. and Mary R. Koch Foundation_E Vanhaute20172000</v>
      </c>
      <c r="C9707" s="11" t="s">
        <v>4161</v>
      </c>
      <c r="D9707" s="11" t="s">
        <v>1082</v>
      </c>
      <c r="E9707" s="11" t="s">
        <v>1082</v>
      </c>
      <c r="F9707" s="4">
        <v>2000</v>
      </c>
      <c r="G9707" s="3">
        <v>2017</v>
      </c>
      <c r="H9707" s="6" t="s">
        <v>21</v>
      </c>
      <c r="I9707" s="12" t="s">
        <v>4162</v>
      </c>
      <c r="J9707" s="3">
        <v>116</v>
      </c>
      <c r="K9707" s="3" t="str">
        <f>IF(VLOOKUP(D9707,'Resources Final'!A:C,3,FALSE)=0,"",VLOOKUP(D9707,'Resources Final'!A:C,3,FALSE))</f>
        <v>Y</v>
      </c>
      <c r="L9707" s="3" t="str">
        <f>IF(VLOOKUP(D9707,'Resources Final'!A:D,4,FALSE)=0,"",VLOOKUP(D9707,'Resources Final'!A:D,4,FALSE))</f>
        <v/>
      </c>
      <c r="M9707" s="3" t="str">
        <f>IF(VLOOKUP(D9707,'Resources Final'!A:E,5,FALSE)=0,"",VLOOKUP(D9707,'Resources Final'!A:E,5,FALSE))</f>
        <v/>
      </c>
      <c r="N9707" s="7" t="str">
        <f>IF(VLOOKUP(D9707,'Resources Final'!A:F,6,FALSE)=0,"",VLOOKUP(D9707,'Resources Final'!A:F,6,FALSE))</f>
        <v/>
      </c>
      <c r="O9707" s="3" t="str">
        <f>IF(VLOOKUP(D9707,'Resources Final'!A:G,7,FALSE)=0,"",VLOOKUP(D9707,'Resources Final'!A:G,7,FALSE))</f>
        <v/>
      </c>
    </row>
    <row r="9708" spans="1:15" x14ac:dyDescent="0.2">
      <c r="A9708" s="11">
        <v>990</v>
      </c>
      <c r="B9708" s="11" t="str">
        <f t="shared" si="166"/>
        <v>Fred C. and Mary R. Koch Foundation_E Crenshaw20172000</v>
      </c>
      <c r="C9708" s="11" t="s">
        <v>4161</v>
      </c>
      <c r="D9708" s="11" t="s">
        <v>1061</v>
      </c>
      <c r="E9708" s="11" t="s">
        <v>1061</v>
      </c>
      <c r="F9708" s="4">
        <v>2000</v>
      </c>
      <c r="G9708" s="3">
        <v>2017</v>
      </c>
      <c r="H9708" s="6" t="s">
        <v>21</v>
      </c>
      <c r="I9708" s="12" t="s">
        <v>4162</v>
      </c>
      <c r="J9708" s="3">
        <v>117</v>
      </c>
      <c r="K9708" s="3" t="str">
        <f>IF(VLOOKUP(D9708,'Resources Final'!A:C,3,FALSE)=0,"",VLOOKUP(D9708,'Resources Final'!A:C,3,FALSE))</f>
        <v>Y</v>
      </c>
      <c r="L9708" s="3" t="str">
        <f>IF(VLOOKUP(D9708,'Resources Final'!A:D,4,FALSE)=0,"",VLOOKUP(D9708,'Resources Final'!A:D,4,FALSE))</f>
        <v/>
      </c>
      <c r="M9708" s="3" t="str">
        <f>IF(VLOOKUP(D9708,'Resources Final'!A:E,5,FALSE)=0,"",VLOOKUP(D9708,'Resources Final'!A:E,5,FALSE))</f>
        <v/>
      </c>
      <c r="N9708" s="7" t="str">
        <f>IF(VLOOKUP(D9708,'Resources Final'!A:F,6,FALSE)=0,"",VLOOKUP(D9708,'Resources Final'!A:F,6,FALSE))</f>
        <v/>
      </c>
      <c r="O9708" s="3" t="str">
        <f>IF(VLOOKUP(D9708,'Resources Final'!A:G,7,FALSE)=0,"",VLOOKUP(D9708,'Resources Final'!A:G,7,FALSE))</f>
        <v/>
      </c>
    </row>
    <row r="9709" spans="1:15" x14ac:dyDescent="0.2">
      <c r="A9709" s="11">
        <v>990</v>
      </c>
      <c r="B9709" s="11" t="str">
        <f t="shared" si="166"/>
        <v>Fred C. and Mary R. Koch Foundation_F Moynihan20172000</v>
      </c>
      <c r="C9709" s="11" t="s">
        <v>4161</v>
      </c>
      <c r="D9709" s="11" t="s">
        <v>1181</v>
      </c>
      <c r="E9709" s="11" t="s">
        <v>1181</v>
      </c>
      <c r="F9709" s="4">
        <v>2000</v>
      </c>
      <c r="G9709" s="3">
        <v>2017</v>
      </c>
      <c r="H9709" s="6" t="s">
        <v>21</v>
      </c>
      <c r="I9709" s="12" t="s">
        <v>4162</v>
      </c>
      <c r="J9709" s="3">
        <v>118</v>
      </c>
      <c r="K9709" s="3" t="str">
        <f>IF(VLOOKUP(D9709,'Resources Final'!A:C,3,FALSE)=0,"",VLOOKUP(D9709,'Resources Final'!A:C,3,FALSE))</f>
        <v>Y</v>
      </c>
      <c r="L9709" s="3" t="str">
        <f>IF(VLOOKUP(D9709,'Resources Final'!A:D,4,FALSE)=0,"",VLOOKUP(D9709,'Resources Final'!A:D,4,FALSE))</f>
        <v/>
      </c>
      <c r="M9709" s="3" t="str">
        <f>IF(VLOOKUP(D9709,'Resources Final'!A:E,5,FALSE)=0,"",VLOOKUP(D9709,'Resources Final'!A:E,5,FALSE))</f>
        <v/>
      </c>
      <c r="N9709" s="7" t="str">
        <f>IF(VLOOKUP(D9709,'Resources Final'!A:F,6,FALSE)=0,"",VLOOKUP(D9709,'Resources Final'!A:F,6,FALSE))</f>
        <v/>
      </c>
      <c r="O9709" s="3" t="str">
        <f>IF(VLOOKUP(D9709,'Resources Final'!A:G,7,FALSE)=0,"",VLOOKUP(D9709,'Resources Final'!A:G,7,FALSE))</f>
        <v/>
      </c>
    </row>
    <row r="9710" spans="1:15" x14ac:dyDescent="0.2">
      <c r="A9710" s="11">
        <v>990</v>
      </c>
      <c r="B9710" s="11" t="str">
        <f t="shared" si="166"/>
        <v>Fred C. and Mary R. Koch Foundation_F Brisco20172000</v>
      </c>
      <c r="C9710" s="11" t="s">
        <v>4161</v>
      </c>
      <c r="D9710" s="11" t="s">
        <v>1180</v>
      </c>
      <c r="E9710" s="11" t="s">
        <v>1180</v>
      </c>
      <c r="F9710" s="4">
        <v>2000</v>
      </c>
      <c r="G9710" s="3">
        <v>2017</v>
      </c>
      <c r="H9710" s="6" t="s">
        <v>21</v>
      </c>
      <c r="I9710" s="12" t="s">
        <v>4162</v>
      </c>
      <c r="J9710" s="3">
        <v>119</v>
      </c>
      <c r="K9710" s="3" t="str">
        <f>IF(VLOOKUP(D9710,'Resources Final'!A:C,3,FALSE)=0,"",VLOOKUP(D9710,'Resources Final'!A:C,3,FALSE))</f>
        <v>Y</v>
      </c>
      <c r="L9710" s="3" t="str">
        <f>IF(VLOOKUP(D9710,'Resources Final'!A:D,4,FALSE)=0,"",VLOOKUP(D9710,'Resources Final'!A:D,4,FALSE))</f>
        <v/>
      </c>
      <c r="M9710" s="3" t="str">
        <f>IF(VLOOKUP(D9710,'Resources Final'!A:E,5,FALSE)=0,"",VLOOKUP(D9710,'Resources Final'!A:E,5,FALSE))</f>
        <v/>
      </c>
      <c r="N9710" s="7" t="str">
        <f>IF(VLOOKUP(D9710,'Resources Final'!A:F,6,FALSE)=0,"",VLOOKUP(D9710,'Resources Final'!A:F,6,FALSE))</f>
        <v/>
      </c>
      <c r="O9710" s="3" t="str">
        <f>IF(VLOOKUP(D9710,'Resources Final'!A:G,7,FALSE)=0,"",VLOOKUP(D9710,'Resources Final'!A:G,7,FALSE))</f>
        <v/>
      </c>
    </row>
    <row r="9711" spans="1:15" x14ac:dyDescent="0.2">
      <c r="A9711" s="11">
        <v>990</v>
      </c>
      <c r="B9711" s="11" t="str">
        <f t="shared" si="166"/>
        <v>Fred C. and Mary R. Koch Foundation_G Lencioni20172000</v>
      </c>
      <c r="C9711" s="11" t="s">
        <v>4161</v>
      </c>
      <c r="D9711" s="11" t="s">
        <v>1330</v>
      </c>
      <c r="E9711" s="11" t="s">
        <v>1330</v>
      </c>
      <c r="F9711" s="4">
        <v>2000</v>
      </c>
      <c r="G9711" s="3">
        <v>2017</v>
      </c>
      <c r="H9711" s="6" t="s">
        <v>21</v>
      </c>
      <c r="I9711" s="12" t="s">
        <v>4162</v>
      </c>
      <c r="J9711" s="3">
        <v>120</v>
      </c>
      <c r="K9711" s="3" t="str">
        <f>IF(VLOOKUP(D9711,'Resources Final'!A:C,3,FALSE)=0,"",VLOOKUP(D9711,'Resources Final'!A:C,3,FALSE))</f>
        <v>Y</v>
      </c>
      <c r="L9711" s="3" t="str">
        <f>IF(VLOOKUP(D9711,'Resources Final'!A:D,4,FALSE)=0,"",VLOOKUP(D9711,'Resources Final'!A:D,4,FALSE))</f>
        <v/>
      </c>
      <c r="M9711" s="3" t="str">
        <f>IF(VLOOKUP(D9711,'Resources Final'!A:E,5,FALSE)=0,"",VLOOKUP(D9711,'Resources Final'!A:E,5,FALSE))</f>
        <v/>
      </c>
      <c r="N9711" s="7" t="str">
        <f>IF(VLOOKUP(D9711,'Resources Final'!A:F,6,FALSE)=0,"",VLOOKUP(D9711,'Resources Final'!A:F,6,FALSE))</f>
        <v/>
      </c>
      <c r="O9711" s="3" t="str">
        <f>IF(VLOOKUP(D9711,'Resources Final'!A:G,7,FALSE)=0,"",VLOOKUP(D9711,'Resources Final'!A:G,7,FALSE))</f>
        <v/>
      </c>
    </row>
    <row r="9712" spans="1:15" x14ac:dyDescent="0.2">
      <c r="A9712" s="11">
        <v>990</v>
      </c>
      <c r="B9712" s="11" t="str">
        <f t="shared" si="166"/>
        <v>Fred C. and Mary R. Koch Foundation_G Phillips20172000</v>
      </c>
      <c r="C9712" s="11" t="s">
        <v>4161</v>
      </c>
      <c r="D9712" s="11" t="s">
        <v>1331</v>
      </c>
      <c r="E9712" s="11" t="s">
        <v>1331</v>
      </c>
      <c r="F9712" s="4">
        <v>2000</v>
      </c>
      <c r="G9712" s="3">
        <v>2017</v>
      </c>
      <c r="H9712" s="6" t="s">
        <v>21</v>
      </c>
      <c r="I9712" s="12" t="s">
        <v>4162</v>
      </c>
      <c r="J9712" s="3">
        <v>121</v>
      </c>
      <c r="K9712" s="3" t="str">
        <f>IF(VLOOKUP(D9712,'Resources Final'!A:C,3,FALSE)=0,"",VLOOKUP(D9712,'Resources Final'!A:C,3,FALSE))</f>
        <v>Y</v>
      </c>
      <c r="L9712" s="3" t="str">
        <f>IF(VLOOKUP(D9712,'Resources Final'!A:D,4,FALSE)=0,"",VLOOKUP(D9712,'Resources Final'!A:D,4,FALSE))</f>
        <v/>
      </c>
      <c r="M9712" s="3" t="str">
        <f>IF(VLOOKUP(D9712,'Resources Final'!A:E,5,FALSE)=0,"",VLOOKUP(D9712,'Resources Final'!A:E,5,FALSE))</f>
        <v/>
      </c>
      <c r="N9712" s="7" t="str">
        <f>IF(VLOOKUP(D9712,'Resources Final'!A:F,6,FALSE)=0,"",VLOOKUP(D9712,'Resources Final'!A:F,6,FALSE))</f>
        <v/>
      </c>
      <c r="O9712" s="3" t="str">
        <f>IF(VLOOKUP(D9712,'Resources Final'!A:G,7,FALSE)=0,"",VLOOKUP(D9712,'Resources Final'!A:G,7,FALSE))</f>
        <v/>
      </c>
    </row>
    <row r="9713" spans="1:15" x14ac:dyDescent="0.2">
      <c r="A9713" s="11">
        <v>990</v>
      </c>
      <c r="B9713" s="11" t="str">
        <f t="shared" si="166"/>
        <v>Fred C. and Mary R. Koch Foundation_G Wiens20172000</v>
      </c>
      <c r="C9713" s="11" t="s">
        <v>4161</v>
      </c>
      <c r="D9713" s="11" t="s">
        <v>1332</v>
      </c>
      <c r="E9713" s="11" t="s">
        <v>1332</v>
      </c>
      <c r="F9713" s="4">
        <v>2000</v>
      </c>
      <c r="G9713" s="3">
        <v>2017</v>
      </c>
      <c r="H9713" s="6" t="s">
        <v>21</v>
      </c>
      <c r="I9713" s="12" t="s">
        <v>4162</v>
      </c>
      <c r="J9713" s="3">
        <v>122</v>
      </c>
      <c r="K9713" s="3" t="str">
        <f>IF(VLOOKUP(D9713,'Resources Final'!A:C,3,FALSE)=0,"",VLOOKUP(D9713,'Resources Final'!A:C,3,FALSE))</f>
        <v>Y</v>
      </c>
      <c r="L9713" s="3" t="str">
        <f>IF(VLOOKUP(D9713,'Resources Final'!A:D,4,FALSE)=0,"",VLOOKUP(D9713,'Resources Final'!A:D,4,FALSE))</f>
        <v/>
      </c>
      <c r="M9713" s="3" t="str">
        <f>IF(VLOOKUP(D9713,'Resources Final'!A:E,5,FALSE)=0,"",VLOOKUP(D9713,'Resources Final'!A:E,5,FALSE))</f>
        <v/>
      </c>
      <c r="N9713" s="7" t="str">
        <f>IF(VLOOKUP(D9713,'Resources Final'!A:F,6,FALSE)=0,"",VLOOKUP(D9713,'Resources Final'!A:F,6,FALSE))</f>
        <v/>
      </c>
      <c r="O9713" s="3" t="str">
        <f>IF(VLOOKUP(D9713,'Resources Final'!A:G,7,FALSE)=0,"",VLOOKUP(D9713,'Resources Final'!A:G,7,FALSE))</f>
        <v/>
      </c>
    </row>
    <row r="9714" spans="1:15" x14ac:dyDescent="0.2">
      <c r="A9714" s="11">
        <v>990</v>
      </c>
      <c r="B9714" s="11" t="str">
        <f t="shared" si="166"/>
        <v>Fred C. and Mary R. Koch Foundation_G Duan20172000</v>
      </c>
      <c r="C9714" s="11" t="s">
        <v>4161</v>
      </c>
      <c r="D9714" s="11" t="s">
        <v>1327</v>
      </c>
      <c r="E9714" s="11" t="s">
        <v>1327</v>
      </c>
      <c r="F9714" s="4">
        <v>2000</v>
      </c>
      <c r="G9714" s="3">
        <v>2017</v>
      </c>
      <c r="H9714" s="6" t="s">
        <v>21</v>
      </c>
      <c r="I9714" s="12" t="s">
        <v>4162</v>
      </c>
      <c r="J9714" s="3">
        <v>123</v>
      </c>
      <c r="K9714" s="3" t="str">
        <f>IF(VLOOKUP(D9714,'Resources Final'!A:C,3,FALSE)=0,"",VLOOKUP(D9714,'Resources Final'!A:C,3,FALSE))</f>
        <v>Y</v>
      </c>
      <c r="L9714" s="3" t="str">
        <f>IF(VLOOKUP(D9714,'Resources Final'!A:D,4,FALSE)=0,"",VLOOKUP(D9714,'Resources Final'!A:D,4,FALSE))</f>
        <v/>
      </c>
      <c r="M9714" s="3" t="str">
        <f>IF(VLOOKUP(D9714,'Resources Final'!A:E,5,FALSE)=0,"",VLOOKUP(D9714,'Resources Final'!A:E,5,FALSE))</f>
        <v/>
      </c>
      <c r="N9714" s="7" t="str">
        <f>IF(VLOOKUP(D9714,'Resources Final'!A:F,6,FALSE)=0,"",VLOOKUP(D9714,'Resources Final'!A:F,6,FALSE))</f>
        <v/>
      </c>
      <c r="O9714" s="3" t="str">
        <f>IF(VLOOKUP(D9714,'Resources Final'!A:G,7,FALSE)=0,"",VLOOKUP(D9714,'Resources Final'!A:G,7,FALSE))</f>
        <v/>
      </c>
    </row>
    <row r="9715" spans="1:15" x14ac:dyDescent="0.2">
      <c r="A9715" s="11">
        <v>990</v>
      </c>
      <c r="B9715" s="11" t="str">
        <f t="shared" si="166"/>
        <v>Fred C. and Mary R. Koch Foundation_G Kohn20172000</v>
      </c>
      <c r="C9715" s="11" t="s">
        <v>4161</v>
      </c>
      <c r="D9715" s="11" t="s">
        <v>1329</v>
      </c>
      <c r="E9715" s="11" t="s">
        <v>1329</v>
      </c>
      <c r="F9715" s="4">
        <v>2000</v>
      </c>
      <c r="G9715" s="3">
        <v>2017</v>
      </c>
      <c r="H9715" s="6" t="s">
        <v>21</v>
      </c>
      <c r="I9715" s="12" t="s">
        <v>4162</v>
      </c>
      <c r="J9715" s="3">
        <v>124</v>
      </c>
      <c r="K9715" s="3" t="str">
        <f>IF(VLOOKUP(D9715,'Resources Final'!A:C,3,FALSE)=0,"",VLOOKUP(D9715,'Resources Final'!A:C,3,FALSE))</f>
        <v>Y</v>
      </c>
      <c r="L9715" s="3" t="str">
        <f>IF(VLOOKUP(D9715,'Resources Final'!A:D,4,FALSE)=0,"",VLOOKUP(D9715,'Resources Final'!A:D,4,FALSE))</f>
        <v/>
      </c>
      <c r="M9715" s="3" t="str">
        <f>IF(VLOOKUP(D9715,'Resources Final'!A:E,5,FALSE)=0,"",VLOOKUP(D9715,'Resources Final'!A:E,5,FALSE))</f>
        <v/>
      </c>
      <c r="N9715" s="7" t="str">
        <f>IF(VLOOKUP(D9715,'Resources Final'!A:F,6,FALSE)=0,"",VLOOKUP(D9715,'Resources Final'!A:F,6,FALSE))</f>
        <v/>
      </c>
      <c r="O9715" s="3" t="str">
        <f>IF(VLOOKUP(D9715,'Resources Final'!A:G,7,FALSE)=0,"",VLOOKUP(D9715,'Resources Final'!A:G,7,FALSE))</f>
        <v/>
      </c>
    </row>
    <row r="9716" spans="1:15" x14ac:dyDescent="0.2">
      <c r="A9716" s="11">
        <v>990</v>
      </c>
      <c r="B9716" s="11" t="str">
        <f t="shared" si="166"/>
        <v>Fred C. and Mary R. Koch Foundation_G Blizzard20172000</v>
      </c>
      <c r="C9716" s="11" t="s">
        <v>4161</v>
      </c>
      <c r="D9716" s="11" t="s">
        <v>1326</v>
      </c>
      <c r="E9716" s="11" t="s">
        <v>1326</v>
      </c>
      <c r="F9716" s="4">
        <v>2000</v>
      </c>
      <c r="G9716" s="3">
        <v>2017</v>
      </c>
      <c r="H9716" s="6" t="s">
        <v>21</v>
      </c>
      <c r="I9716" s="12" t="s">
        <v>4162</v>
      </c>
      <c r="J9716" s="3">
        <v>125</v>
      </c>
      <c r="K9716" s="3" t="str">
        <f>IF(VLOOKUP(D9716,'Resources Final'!A:C,3,FALSE)=0,"",VLOOKUP(D9716,'Resources Final'!A:C,3,FALSE))</f>
        <v>Y</v>
      </c>
      <c r="L9716" s="3" t="str">
        <f>IF(VLOOKUP(D9716,'Resources Final'!A:D,4,FALSE)=0,"",VLOOKUP(D9716,'Resources Final'!A:D,4,FALSE))</f>
        <v/>
      </c>
      <c r="M9716" s="3" t="str">
        <f>IF(VLOOKUP(D9716,'Resources Final'!A:E,5,FALSE)=0,"",VLOOKUP(D9716,'Resources Final'!A:E,5,FALSE))</f>
        <v/>
      </c>
      <c r="N9716" s="7" t="str">
        <f>IF(VLOOKUP(D9716,'Resources Final'!A:F,6,FALSE)=0,"",VLOOKUP(D9716,'Resources Final'!A:F,6,FALSE))</f>
        <v/>
      </c>
      <c r="O9716" s="3" t="str">
        <f>IF(VLOOKUP(D9716,'Resources Final'!A:G,7,FALSE)=0,"",VLOOKUP(D9716,'Resources Final'!A:G,7,FALSE))</f>
        <v/>
      </c>
    </row>
    <row r="9717" spans="1:15" x14ac:dyDescent="0.2">
      <c r="A9717" s="11">
        <v>990</v>
      </c>
      <c r="B9717" s="11" t="str">
        <f t="shared" si="166"/>
        <v>Fred C. and Mary R. Koch Foundation_G Hartman20172000</v>
      </c>
      <c r="C9717" s="11" t="s">
        <v>4161</v>
      </c>
      <c r="D9717" s="11" t="s">
        <v>1328</v>
      </c>
      <c r="E9717" s="11" t="s">
        <v>1328</v>
      </c>
      <c r="F9717" s="4">
        <v>2000</v>
      </c>
      <c r="G9717" s="3">
        <v>2017</v>
      </c>
      <c r="H9717" s="6" t="s">
        <v>21</v>
      </c>
      <c r="I9717" s="12" t="s">
        <v>4162</v>
      </c>
      <c r="J9717" s="3">
        <v>126</v>
      </c>
      <c r="K9717" s="3" t="str">
        <f>IF(VLOOKUP(D9717,'Resources Final'!A:C,3,FALSE)=0,"",VLOOKUP(D9717,'Resources Final'!A:C,3,FALSE))</f>
        <v>Y</v>
      </c>
      <c r="L9717" s="3" t="str">
        <f>IF(VLOOKUP(D9717,'Resources Final'!A:D,4,FALSE)=0,"",VLOOKUP(D9717,'Resources Final'!A:D,4,FALSE))</f>
        <v/>
      </c>
      <c r="M9717" s="3" t="str">
        <f>IF(VLOOKUP(D9717,'Resources Final'!A:E,5,FALSE)=0,"",VLOOKUP(D9717,'Resources Final'!A:E,5,FALSE))</f>
        <v/>
      </c>
      <c r="N9717" s="7" t="str">
        <f>IF(VLOOKUP(D9717,'Resources Final'!A:F,6,FALSE)=0,"",VLOOKUP(D9717,'Resources Final'!A:F,6,FALSE))</f>
        <v/>
      </c>
      <c r="O9717" s="3" t="str">
        <f>IF(VLOOKUP(D9717,'Resources Final'!A:G,7,FALSE)=0,"",VLOOKUP(D9717,'Resources Final'!A:G,7,FALSE))</f>
        <v/>
      </c>
    </row>
    <row r="9718" spans="1:15" x14ac:dyDescent="0.2">
      <c r="A9718" s="11">
        <v>990</v>
      </c>
      <c r="B9718" s="11" t="str">
        <f t="shared" si="166"/>
        <v>Fred C. and Mary R. Koch Foundation_H Letterman20172000</v>
      </c>
      <c r="C9718" s="11" t="s">
        <v>4161</v>
      </c>
      <c r="D9718" s="11" t="s">
        <v>1492</v>
      </c>
      <c r="E9718" s="11" t="s">
        <v>1492</v>
      </c>
      <c r="F9718" s="4">
        <v>2000</v>
      </c>
      <c r="G9718" s="3">
        <v>2017</v>
      </c>
      <c r="H9718" s="6" t="s">
        <v>21</v>
      </c>
      <c r="I9718" s="12" t="s">
        <v>4162</v>
      </c>
      <c r="J9718" s="3">
        <v>127</v>
      </c>
      <c r="K9718" s="3" t="str">
        <f>IF(VLOOKUP(D9718,'Resources Final'!A:C,3,FALSE)=0,"",VLOOKUP(D9718,'Resources Final'!A:C,3,FALSE))</f>
        <v>Y</v>
      </c>
      <c r="L9718" s="3" t="str">
        <f>IF(VLOOKUP(D9718,'Resources Final'!A:D,4,FALSE)=0,"",VLOOKUP(D9718,'Resources Final'!A:D,4,FALSE))</f>
        <v/>
      </c>
      <c r="M9718" s="3" t="str">
        <f>IF(VLOOKUP(D9718,'Resources Final'!A:E,5,FALSE)=0,"",VLOOKUP(D9718,'Resources Final'!A:E,5,FALSE))</f>
        <v/>
      </c>
      <c r="N9718" s="7" t="str">
        <f>IF(VLOOKUP(D9718,'Resources Final'!A:F,6,FALSE)=0,"",VLOOKUP(D9718,'Resources Final'!A:F,6,FALSE))</f>
        <v/>
      </c>
      <c r="O9718" s="3" t="str">
        <f>IF(VLOOKUP(D9718,'Resources Final'!A:G,7,FALSE)=0,"",VLOOKUP(D9718,'Resources Final'!A:G,7,FALSE))</f>
        <v/>
      </c>
    </row>
    <row r="9719" spans="1:15" x14ac:dyDescent="0.2">
      <c r="A9719" s="11">
        <v>990</v>
      </c>
      <c r="B9719" s="11" t="str">
        <f t="shared" si="166"/>
        <v>Fred C. and Mary R. Koch Foundation_H Anderson20172000</v>
      </c>
      <c r="C9719" s="11" t="s">
        <v>4161</v>
      </c>
      <c r="D9719" s="11" t="s">
        <v>1485</v>
      </c>
      <c r="E9719" s="11" t="s">
        <v>1485</v>
      </c>
      <c r="F9719" s="4">
        <v>2000</v>
      </c>
      <c r="G9719" s="3">
        <v>2017</v>
      </c>
      <c r="H9719" s="6" t="s">
        <v>21</v>
      </c>
      <c r="I9719" s="12" t="s">
        <v>4162</v>
      </c>
      <c r="J9719" s="3">
        <v>128</v>
      </c>
      <c r="K9719" s="3" t="str">
        <f>IF(VLOOKUP(D9719,'Resources Final'!A:C,3,FALSE)=0,"",VLOOKUP(D9719,'Resources Final'!A:C,3,FALSE))</f>
        <v>Y</v>
      </c>
      <c r="L9719" s="3" t="str">
        <f>IF(VLOOKUP(D9719,'Resources Final'!A:D,4,FALSE)=0,"",VLOOKUP(D9719,'Resources Final'!A:D,4,FALSE))</f>
        <v/>
      </c>
      <c r="M9719" s="3" t="str">
        <f>IF(VLOOKUP(D9719,'Resources Final'!A:E,5,FALSE)=0,"",VLOOKUP(D9719,'Resources Final'!A:E,5,FALSE))</f>
        <v/>
      </c>
      <c r="N9719" s="7" t="str">
        <f>IF(VLOOKUP(D9719,'Resources Final'!A:F,6,FALSE)=0,"",VLOOKUP(D9719,'Resources Final'!A:F,6,FALSE))</f>
        <v/>
      </c>
      <c r="O9719" s="3" t="str">
        <f>IF(VLOOKUP(D9719,'Resources Final'!A:G,7,FALSE)=0,"",VLOOKUP(D9719,'Resources Final'!A:G,7,FALSE))</f>
        <v/>
      </c>
    </row>
    <row r="9720" spans="1:15" x14ac:dyDescent="0.2">
      <c r="A9720" s="11">
        <v>990</v>
      </c>
      <c r="B9720" s="11" t="str">
        <f t="shared" si="166"/>
        <v>Fred C. and Mary R. Koch Foundation_H Arneson20172000</v>
      </c>
      <c r="C9720" s="11" t="s">
        <v>4161</v>
      </c>
      <c r="D9720" s="11" t="s">
        <v>1486</v>
      </c>
      <c r="E9720" s="11" t="s">
        <v>1486</v>
      </c>
      <c r="F9720" s="4">
        <v>2000</v>
      </c>
      <c r="G9720" s="3">
        <v>2017</v>
      </c>
      <c r="H9720" s="6" t="s">
        <v>21</v>
      </c>
      <c r="I9720" s="12" t="s">
        <v>4162</v>
      </c>
      <c r="J9720" s="3">
        <v>129</v>
      </c>
      <c r="K9720" s="3" t="str">
        <f>IF(VLOOKUP(D9720,'Resources Final'!A:C,3,FALSE)=0,"",VLOOKUP(D9720,'Resources Final'!A:C,3,FALSE))</f>
        <v>Y</v>
      </c>
      <c r="L9720" s="3" t="str">
        <f>IF(VLOOKUP(D9720,'Resources Final'!A:D,4,FALSE)=0,"",VLOOKUP(D9720,'Resources Final'!A:D,4,FALSE))</f>
        <v/>
      </c>
      <c r="M9720" s="3" t="str">
        <f>IF(VLOOKUP(D9720,'Resources Final'!A:E,5,FALSE)=0,"",VLOOKUP(D9720,'Resources Final'!A:E,5,FALSE))</f>
        <v/>
      </c>
      <c r="N9720" s="7" t="str">
        <f>IF(VLOOKUP(D9720,'Resources Final'!A:F,6,FALSE)=0,"",VLOOKUP(D9720,'Resources Final'!A:F,6,FALSE))</f>
        <v/>
      </c>
      <c r="O9720" s="3" t="str">
        <f>IF(VLOOKUP(D9720,'Resources Final'!A:G,7,FALSE)=0,"",VLOOKUP(D9720,'Resources Final'!A:G,7,FALSE))</f>
        <v/>
      </c>
    </row>
    <row r="9721" spans="1:15" x14ac:dyDescent="0.2">
      <c r="A9721" s="11">
        <v>990</v>
      </c>
      <c r="B9721" s="11" t="str">
        <f t="shared" si="166"/>
        <v>Fred C. and Mary R. Koch Foundation_H Boline20172000</v>
      </c>
      <c r="C9721" s="11" t="s">
        <v>4161</v>
      </c>
      <c r="D9721" s="11" t="s">
        <v>1487</v>
      </c>
      <c r="E9721" s="11" t="s">
        <v>1487</v>
      </c>
      <c r="F9721" s="4">
        <v>2000</v>
      </c>
      <c r="G9721" s="3">
        <v>2017</v>
      </c>
      <c r="H9721" s="6" t="s">
        <v>21</v>
      </c>
      <c r="I9721" s="12" t="s">
        <v>4162</v>
      </c>
      <c r="J9721" s="3">
        <v>130</v>
      </c>
      <c r="K9721" s="3" t="str">
        <f>IF(VLOOKUP(D9721,'Resources Final'!A:C,3,FALSE)=0,"",VLOOKUP(D9721,'Resources Final'!A:C,3,FALSE))</f>
        <v>Y</v>
      </c>
      <c r="L9721" s="3" t="str">
        <f>IF(VLOOKUP(D9721,'Resources Final'!A:D,4,FALSE)=0,"",VLOOKUP(D9721,'Resources Final'!A:D,4,FALSE))</f>
        <v/>
      </c>
      <c r="M9721" s="3" t="str">
        <f>IF(VLOOKUP(D9721,'Resources Final'!A:E,5,FALSE)=0,"",VLOOKUP(D9721,'Resources Final'!A:E,5,FALSE))</f>
        <v/>
      </c>
      <c r="N9721" s="7" t="str">
        <f>IF(VLOOKUP(D9721,'Resources Final'!A:F,6,FALSE)=0,"",VLOOKUP(D9721,'Resources Final'!A:F,6,FALSE))</f>
        <v/>
      </c>
      <c r="O9721" s="3" t="str">
        <f>IF(VLOOKUP(D9721,'Resources Final'!A:G,7,FALSE)=0,"",VLOOKUP(D9721,'Resources Final'!A:G,7,FALSE))</f>
        <v/>
      </c>
    </row>
    <row r="9722" spans="1:15" x14ac:dyDescent="0.2">
      <c r="A9722" s="11">
        <v>990</v>
      </c>
      <c r="B9722" s="11" t="str">
        <f t="shared" si="166"/>
        <v>Fred C. and Mary R. Koch Foundation_H Brennen20172000</v>
      </c>
      <c r="C9722" s="11" t="s">
        <v>4161</v>
      </c>
      <c r="D9722" s="11" t="s">
        <v>1488</v>
      </c>
      <c r="E9722" s="11" t="s">
        <v>1488</v>
      </c>
      <c r="F9722" s="4">
        <v>2000</v>
      </c>
      <c r="G9722" s="3">
        <v>2017</v>
      </c>
      <c r="H9722" s="6" t="s">
        <v>21</v>
      </c>
      <c r="I9722" s="12" t="s">
        <v>4162</v>
      </c>
      <c r="J9722" s="3">
        <v>131</v>
      </c>
      <c r="K9722" s="3" t="str">
        <f>IF(VLOOKUP(D9722,'Resources Final'!A:C,3,FALSE)=0,"",VLOOKUP(D9722,'Resources Final'!A:C,3,FALSE))</f>
        <v>Y</v>
      </c>
      <c r="L9722" s="3" t="str">
        <f>IF(VLOOKUP(D9722,'Resources Final'!A:D,4,FALSE)=0,"",VLOOKUP(D9722,'Resources Final'!A:D,4,FALSE))</f>
        <v/>
      </c>
      <c r="M9722" s="3" t="str">
        <f>IF(VLOOKUP(D9722,'Resources Final'!A:E,5,FALSE)=0,"",VLOOKUP(D9722,'Resources Final'!A:E,5,FALSE))</f>
        <v/>
      </c>
      <c r="N9722" s="7" t="str">
        <f>IF(VLOOKUP(D9722,'Resources Final'!A:F,6,FALSE)=0,"",VLOOKUP(D9722,'Resources Final'!A:F,6,FALSE))</f>
        <v/>
      </c>
      <c r="O9722" s="3" t="str">
        <f>IF(VLOOKUP(D9722,'Resources Final'!A:G,7,FALSE)=0,"",VLOOKUP(D9722,'Resources Final'!A:G,7,FALSE))</f>
        <v/>
      </c>
    </row>
    <row r="9723" spans="1:15" x14ac:dyDescent="0.2">
      <c r="A9723" s="11">
        <v>990</v>
      </c>
      <c r="B9723" s="11" t="str">
        <f t="shared" si="166"/>
        <v>Fred C. and Mary R. Koch Foundation_H Curry20172000</v>
      </c>
      <c r="C9723" s="11" t="s">
        <v>4161</v>
      </c>
      <c r="D9723" s="11" t="s">
        <v>1489</v>
      </c>
      <c r="E9723" s="11" t="s">
        <v>1489</v>
      </c>
      <c r="F9723" s="4">
        <v>2000</v>
      </c>
      <c r="G9723" s="3">
        <v>2017</v>
      </c>
      <c r="H9723" s="6" t="s">
        <v>21</v>
      </c>
      <c r="I9723" s="12" t="s">
        <v>4162</v>
      </c>
      <c r="J9723" s="3">
        <v>132</v>
      </c>
      <c r="K9723" s="3" t="str">
        <f>IF(VLOOKUP(D9723,'Resources Final'!A:C,3,FALSE)=0,"",VLOOKUP(D9723,'Resources Final'!A:C,3,FALSE))</f>
        <v>Y</v>
      </c>
      <c r="L9723" s="3" t="str">
        <f>IF(VLOOKUP(D9723,'Resources Final'!A:D,4,FALSE)=0,"",VLOOKUP(D9723,'Resources Final'!A:D,4,FALSE))</f>
        <v/>
      </c>
      <c r="M9723" s="3" t="str">
        <f>IF(VLOOKUP(D9723,'Resources Final'!A:E,5,FALSE)=0,"",VLOOKUP(D9723,'Resources Final'!A:E,5,FALSE))</f>
        <v/>
      </c>
      <c r="N9723" s="7" t="str">
        <f>IF(VLOOKUP(D9723,'Resources Final'!A:F,6,FALSE)=0,"",VLOOKUP(D9723,'Resources Final'!A:F,6,FALSE))</f>
        <v/>
      </c>
      <c r="O9723" s="3" t="str">
        <f>IF(VLOOKUP(D9723,'Resources Final'!A:G,7,FALSE)=0,"",VLOOKUP(D9723,'Resources Final'!A:G,7,FALSE))</f>
        <v/>
      </c>
    </row>
    <row r="9724" spans="1:15" x14ac:dyDescent="0.2">
      <c r="A9724" s="11">
        <v>990</v>
      </c>
      <c r="B9724" s="11" t="str">
        <f t="shared" si="166"/>
        <v>Fred C. and Mary R. Koch Foundation_H Halepaska20172000</v>
      </c>
      <c r="C9724" s="11" t="s">
        <v>4161</v>
      </c>
      <c r="D9724" s="11" t="s">
        <v>1490</v>
      </c>
      <c r="E9724" s="11" t="s">
        <v>1490</v>
      </c>
      <c r="F9724" s="4">
        <v>2000</v>
      </c>
      <c r="G9724" s="3">
        <v>2017</v>
      </c>
      <c r="H9724" s="6" t="s">
        <v>21</v>
      </c>
      <c r="I9724" s="12" t="s">
        <v>4162</v>
      </c>
      <c r="J9724" s="3">
        <v>133</v>
      </c>
      <c r="K9724" s="3" t="str">
        <f>IF(VLOOKUP(D9724,'Resources Final'!A:C,3,FALSE)=0,"",VLOOKUP(D9724,'Resources Final'!A:C,3,FALSE))</f>
        <v>Y</v>
      </c>
      <c r="L9724" s="3" t="str">
        <f>IF(VLOOKUP(D9724,'Resources Final'!A:D,4,FALSE)=0,"",VLOOKUP(D9724,'Resources Final'!A:D,4,FALSE))</f>
        <v/>
      </c>
      <c r="M9724" s="3" t="str">
        <f>IF(VLOOKUP(D9724,'Resources Final'!A:E,5,FALSE)=0,"",VLOOKUP(D9724,'Resources Final'!A:E,5,FALSE))</f>
        <v/>
      </c>
      <c r="N9724" s="7" t="str">
        <f>IF(VLOOKUP(D9724,'Resources Final'!A:F,6,FALSE)=0,"",VLOOKUP(D9724,'Resources Final'!A:F,6,FALSE))</f>
        <v/>
      </c>
      <c r="O9724" s="3" t="str">
        <f>IF(VLOOKUP(D9724,'Resources Final'!A:G,7,FALSE)=0,"",VLOOKUP(D9724,'Resources Final'!A:G,7,FALSE))</f>
        <v/>
      </c>
    </row>
    <row r="9725" spans="1:15" x14ac:dyDescent="0.2">
      <c r="A9725" s="11">
        <v>990</v>
      </c>
      <c r="B9725" s="11" t="str">
        <f t="shared" si="166"/>
        <v>Fred C. and Mary R. Koch Foundation_H Munson20172000</v>
      </c>
      <c r="C9725" s="11" t="s">
        <v>4161</v>
      </c>
      <c r="D9725" s="11" t="s">
        <v>1494</v>
      </c>
      <c r="E9725" s="11" t="s">
        <v>1494</v>
      </c>
      <c r="F9725" s="4">
        <v>2000</v>
      </c>
      <c r="G9725" s="3">
        <v>2017</v>
      </c>
      <c r="H9725" s="6" t="s">
        <v>21</v>
      </c>
      <c r="I9725" s="12" t="s">
        <v>4162</v>
      </c>
      <c r="J9725" s="3">
        <v>134</v>
      </c>
      <c r="K9725" s="3" t="str">
        <f>IF(VLOOKUP(D9725,'Resources Final'!A:C,3,FALSE)=0,"",VLOOKUP(D9725,'Resources Final'!A:C,3,FALSE))</f>
        <v>Y</v>
      </c>
      <c r="L9725" s="3" t="str">
        <f>IF(VLOOKUP(D9725,'Resources Final'!A:D,4,FALSE)=0,"",VLOOKUP(D9725,'Resources Final'!A:D,4,FALSE))</f>
        <v/>
      </c>
      <c r="M9725" s="3" t="str">
        <f>IF(VLOOKUP(D9725,'Resources Final'!A:E,5,FALSE)=0,"",VLOOKUP(D9725,'Resources Final'!A:E,5,FALSE))</f>
        <v/>
      </c>
      <c r="N9725" s="7" t="str">
        <f>IF(VLOOKUP(D9725,'Resources Final'!A:F,6,FALSE)=0,"",VLOOKUP(D9725,'Resources Final'!A:F,6,FALSE))</f>
        <v/>
      </c>
      <c r="O9725" s="3" t="str">
        <f>IF(VLOOKUP(D9725,'Resources Final'!A:G,7,FALSE)=0,"",VLOOKUP(D9725,'Resources Final'!A:G,7,FALSE))</f>
        <v/>
      </c>
    </row>
    <row r="9726" spans="1:15" x14ac:dyDescent="0.2">
      <c r="A9726" s="11">
        <v>990</v>
      </c>
      <c r="B9726" s="11" t="str">
        <f t="shared" si="166"/>
        <v>Fred C. and Mary R. Koch Foundation_H Montgomery20172000</v>
      </c>
      <c r="C9726" s="11" t="s">
        <v>4161</v>
      </c>
      <c r="D9726" s="11" t="s">
        <v>1493</v>
      </c>
      <c r="E9726" s="11" t="s">
        <v>1493</v>
      </c>
      <c r="F9726" s="4">
        <v>2000</v>
      </c>
      <c r="G9726" s="3">
        <v>2017</v>
      </c>
      <c r="H9726" s="6" t="s">
        <v>21</v>
      </c>
      <c r="I9726" s="12" t="s">
        <v>4162</v>
      </c>
      <c r="J9726" s="3">
        <v>135</v>
      </c>
      <c r="K9726" s="3" t="str">
        <f>IF(VLOOKUP(D9726,'Resources Final'!A:C,3,FALSE)=0,"",VLOOKUP(D9726,'Resources Final'!A:C,3,FALSE))</f>
        <v>Y</v>
      </c>
      <c r="L9726" s="3" t="str">
        <f>IF(VLOOKUP(D9726,'Resources Final'!A:D,4,FALSE)=0,"",VLOOKUP(D9726,'Resources Final'!A:D,4,FALSE))</f>
        <v/>
      </c>
      <c r="M9726" s="3" t="str">
        <f>IF(VLOOKUP(D9726,'Resources Final'!A:E,5,FALSE)=0,"",VLOOKUP(D9726,'Resources Final'!A:E,5,FALSE))</f>
        <v/>
      </c>
      <c r="N9726" s="7" t="str">
        <f>IF(VLOOKUP(D9726,'Resources Final'!A:F,6,FALSE)=0,"",VLOOKUP(D9726,'Resources Final'!A:F,6,FALSE))</f>
        <v/>
      </c>
      <c r="O9726" s="3" t="str">
        <f>IF(VLOOKUP(D9726,'Resources Final'!A:G,7,FALSE)=0,"",VLOOKUP(D9726,'Resources Final'!A:G,7,FALSE))</f>
        <v/>
      </c>
    </row>
    <row r="9727" spans="1:15" x14ac:dyDescent="0.2">
      <c r="A9727" s="11">
        <v>990</v>
      </c>
      <c r="B9727" s="11" t="str">
        <f t="shared" si="166"/>
        <v>Fred C. and Mary R. Koch Foundation_I Carrillo20172000</v>
      </c>
      <c r="C9727" s="11" t="s">
        <v>4161</v>
      </c>
      <c r="D9727" s="11" t="s">
        <v>1653</v>
      </c>
      <c r="E9727" s="11" t="s">
        <v>1653</v>
      </c>
      <c r="F9727" s="4">
        <v>2000</v>
      </c>
      <c r="G9727" s="3">
        <v>2017</v>
      </c>
      <c r="H9727" s="6" t="s">
        <v>21</v>
      </c>
      <c r="I9727" s="12" t="s">
        <v>4162</v>
      </c>
      <c r="J9727" s="3">
        <v>136</v>
      </c>
      <c r="K9727" s="3" t="str">
        <f>IF(VLOOKUP(D9727,'Resources Final'!A:C,3,FALSE)=0,"",VLOOKUP(D9727,'Resources Final'!A:C,3,FALSE))</f>
        <v>Y</v>
      </c>
      <c r="L9727" s="3" t="str">
        <f>IF(VLOOKUP(D9727,'Resources Final'!A:D,4,FALSE)=0,"",VLOOKUP(D9727,'Resources Final'!A:D,4,FALSE))</f>
        <v/>
      </c>
      <c r="M9727" s="3" t="str">
        <f>IF(VLOOKUP(D9727,'Resources Final'!A:E,5,FALSE)=0,"",VLOOKUP(D9727,'Resources Final'!A:E,5,FALSE))</f>
        <v/>
      </c>
      <c r="N9727" s="7" t="str">
        <f>IF(VLOOKUP(D9727,'Resources Final'!A:F,6,FALSE)=0,"",VLOOKUP(D9727,'Resources Final'!A:F,6,FALSE))</f>
        <v/>
      </c>
      <c r="O9727" s="3" t="str">
        <f>IF(VLOOKUP(D9727,'Resources Final'!A:G,7,FALSE)=0,"",VLOOKUP(D9727,'Resources Final'!A:G,7,FALSE))</f>
        <v/>
      </c>
    </row>
    <row r="9728" spans="1:15" x14ac:dyDescent="0.2">
      <c r="A9728" s="11">
        <v>990</v>
      </c>
      <c r="B9728" s="11" t="str">
        <f t="shared" si="166"/>
        <v>Fred C. and Mary R. Koch Foundation_I Wilson20172000</v>
      </c>
      <c r="C9728" s="11" t="s">
        <v>4161</v>
      </c>
      <c r="D9728" s="11" t="s">
        <v>1656</v>
      </c>
      <c r="E9728" s="11" t="s">
        <v>1656</v>
      </c>
      <c r="F9728" s="4">
        <v>2000</v>
      </c>
      <c r="G9728" s="3">
        <v>2017</v>
      </c>
      <c r="H9728" s="6" t="s">
        <v>21</v>
      </c>
      <c r="I9728" s="12" t="s">
        <v>4162</v>
      </c>
      <c r="J9728" s="3">
        <v>137</v>
      </c>
      <c r="K9728" s="3" t="str">
        <f>IF(VLOOKUP(D9728,'Resources Final'!A:C,3,FALSE)=0,"",VLOOKUP(D9728,'Resources Final'!A:C,3,FALSE))</f>
        <v>Y</v>
      </c>
      <c r="L9728" s="3" t="str">
        <f>IF(VLOOKUP(D9728,'Resources Final'!A:D,4,FALSE)=0,"",VLOOKUP(D9728,'Resources Final'!A:D,4,FALSE))</f>
        <v/>
      </c>
      <c r="M9728" s="3" t="str">
        <f>IF(VLOOKUP(D9728,'Resources Final'!A:E,5,FALSE)=0,"",VLOOKUP(D9728,'Resources Final'!A:E,5,FALSE))</f>
        <v/>
      </c>
      <c r="N9728" s="7" t="str">
        <f>IF(VLOOKUP(D9728,'Resources Final'!A:F,6,FALSE)=0,"",VLOOKUP(D9728,'Resources Final'!A:F,6,FALSE))</f>
        <v/>
      </c>
      <c r="O9728" s="3" t="str">
        <f>IF(VLOOKUP(D9728,'Resources Final'!A:G,7,FALSE)=0,"",VLOOKUP(D9728,'Resources Final'!A:G,7,FALSE))</f>
        <v/>
      </c>
    </row>
    <row r="9729" spans="1:15" x14ac:dyDescent="0.2">
      <c r="A9729" s="11">
        <v>990</v>
      </c>
      <c r="B9729" s="11" t="str">
        <f t="shared" si="166"/>
        <v>Fred C. and Mary R. Koch Foundation_I Longoria20172000</v>
      </c>
      <c r="C9729" s="11" t="s">
        <v>4161</v>
      </c>
      <c r="D9729" s="11" t="s">
        <v>1655</v>
      </c>
      <c r="E9729" s="11" t="s">
        <v>1655</v>
      </c>
      <c r="F9729" s="4">
        <v>2000</v>
      </c>
      <c r="G9729" s="3">
        <v>2017</v>
      </c>
      <c r="H9729" s="6" t="s">
        <v>21</v>
      </c>
      <c r="I9729" s="12" t="s">
        <v>4162</v>
      </c>
      <c r="J9729" s="3">
        <v>138</v>
      </c>
      <c r="K9729" s="3" t="str">
        <f>IF(VLOOKUP(D9729,'Resources Final'!A:C,3,FALSE)=0,"",VLOOKUP(D9729,'Resources Final'!A:C,3,FALSE))</f>
        <v>Y</v>
      </c>
      <c r="L9729" s="3" t="str">
        <f>IF(VLOOKUP(D9729,'Resources Final'!A:D,4,FALSE)=0,"",VLOOKUP(D9729,'Resources Final'!A:D,4,FALSE))</f>
        <v/>
      </c>
      <c r="M9729" s="3" t="str">
        <f>IF(VLOOKUP(D9729,'Resources Final'!A:E,5,FALSE)=0,"",VLOOKUP(D9729,'Resources Final'!A:E,5,FALSE))</f>
        <v/>
      </c>
      <c r="N9729" s="7" t="str">
        <f>IF(VLOOKUP(D9729,'Resources Final'!A:F,6,FALSE)=0,"",VLOOKUP(D9729,'Resources Final'!A:F,6,FALSE))</f>
        <v/>
      </c>
      <c r="O9729" s="3" t="str">
        <f>IF(VLOOKUP(D9729,'Resources Final'!A:G,7,FALSE)=0,"",VLOOKUP(D9729,'Resources Final'!A:G,7,FALSE))</f>
        <v/>
      </c>
    </row>
    <row r="9730" spans="1:15" x14ac:dyDescent="0.2">
      <c r="A9730" s="11">
        <v>990</v>
      </c>
      <c r="B9730" s="11" t="str">
        <f t="shared" ref="B9730:B9793" si="167">C9730&amp;"_"&amp;D9730&amp;G9730&amp;F9730</f>
        <v>Fred C. and Mary R. Koch Foundation_J Mustafa20172000</v>
      </c>
      <c r="C9730" s="11" t="s">
        <v>4161</v>
      </c>
      <c r="D9730" s="11" t="s">
        <v>1746</v>
      </c>
      <c r="E9730" s="11" t="s">
        <v>1746</v>
      </c>
      <c r="F9730" s="4">
        <v>2000</v>
      </c>
      <c r="G9730" s="3">
        <v>2017</v>
      </c>
      <c r="H9730" s="6" t="s">
        <v>21</v>
      </c>
      <c r="I9730" s="12" t="s">
        <v>4162</v>
      </c>
      <c r="J9730" s="3">
        <v>139</v>
      </c>
      <c r="K9730" s="3" t="str">
        <f>IF(VLOOKUP(D9730,'Resources Final'!A:C,3,FALSE)=0,"",VLOOKUP(D9730,'Resources Final'!A:C,3,FALSE))</f>
        <v>Y</v>
      </c>
      <c r="L9730" s="3" t="str">
        <f>IF(VLOOKUP(D9730,'Resources Final'!A:D,4,FALSE)=0,"",VLOOKUP(D9730,'Resources Final'!A:D,4,FALSE))</f>
        <v/>
      </c>
      <c r="M9730" s="3" t="str">
        <f>IF(VLOOKUP(D9730,'Resources Final'!A:E,5,FALSE)=0,"",VLOOKUP(D9730,'Resources Final'!A:E,5,FALSE))</f>
        <v/>
      </c>
      <c r="N9730" s="7" t="str">
        <f>IF(VLOOKUP(D9730,'Resources Final'!A:F,6,FALSE)=0,"",VLOOKUP(D9730,'Resources Final'!A:F,6,FALSE))</f>
        <v/>
      </c>
      <c r="O9730" s="3" t="str">
        <f>IF(VLOOKUP(D9730,'Resources Final'!A:G,7,FALSE)=0,"",VLOOKUP(D9730,'Resources Final'!A:G,7,FALSE))</f>
        <v/>
      </c>
    </row>
    <row r="9731" spans="1:15" x14ac:dyDescent="0.2">
      <c r="A9731" s="11">
        <v>990</v>
      </c>
      <c r="B9731" s="11" t="str">
        <f t="shared" si="167"/>
        <v>Fred C. and Mary R. Koch Foundation_J Chessmore20172000</v>
      </c>
      <c r="C9731" s="11" t="s">
        <v>4161</v>
      </c>
      <c r="D9731" s="11" t="s">
        <v>1731</v>
      </c>
      <c r="E9731" s="11" t="s">
        <v>1731</v>
      </c>
      <c r="F9731" s="4">
        <v>2000</v>
      </c>
      <c r="G9731" s="3">
        <v>2017</v>
      </c>
      <c r="H9731" s="6" t="s">
        <v>21</v>
      </c>
      <c r="I9731" s="12" t="s">
        <v>4162</v>
      </c>
      <c r="J9731" s="3">
        <v>140</v>
      </c>
      <c r="K9731" s="3" t="str">
        <f>IF(VLOOKUP(D9731,'Resources Final'!A:C,3,FALSE)=0,"",VLOOKUP(D9731,'Resources Final'!A:C,3,FALSE))</f>
        <v>Y</v>
      </c>
      <c r="L9731" s="3" t="str">
        <f>IF(VLOOKUP(D9731,'Resources Final'!A:D,4,FALSE)=0,"",VLOOKUP(D9731,'Resources Final'!A:D,4,FALSE))</f>
        <v/>
      </c>
      <c r="M9731" s="3" t="str">
        <f>IF(VLOOKUP(D9731,'Resources Final'!A:E,5,FALSE)=0,"",VLOOKUP(D9731,'Resources Final'!A:E,5,FALSE))</f>
        <v/>
      </c>
      <c r="N9731" s="7" t="str">
        <f>IF(VLOOKUP(D9731,'Resources Final'!A:F,6,FALSE)=0,"",VLOOKUP(D9731,'Resources Final'!A:F,6,FALSE))</f>
        <v/>
      </c>
      <c r="O9731" s="3" t="str">
        <f>IF(VLOOKUP(D9731,'Resources Final'!A:G,7,FALSE)=0,"",VLOOKUP(D9731,'Resources Final'!A:G,7,FALSE))</f>
        <v/>
      </c>
    </row>
    <row r="9732" spans="1:15" x14ac:dyDescent="0.2">
      <c r="A9732" s="11">
        <v>990</v>
      </c>
      <c r="B9732" s="11" t="str">
        <f t="shared" si="167"/>
        <v>Fred C. and Mary R. Koch Foundation_J Turnbaugh20172000</v>
      </c>
      <c r="C9732" s="11" t="s">
        <v>4161</v>
      </c>
      <c r="D9732" s="11" t="s">
        <v>1757</v>
      </c>
      <c r="E9732" s="11" t="s">
        <v>1757</v>
      </c>
      <c r="F9732" s="4">
        <v>2000</v>
      </c>
      <c r="G9732" s="3">
        <v>2017</v>
      </c>
      <c r="H9732" s="6" t="s">
        <v>21</v>
      </c>
      <c r="I9732" s="12" t="s">
        <v>4162</v>
      </c>
      <c r="J9732" s="3">
        <v>141</v>
      </c>
      <c r="K9732" s="3" t="str">
        <f>IF(VLOOKUP(D9732,'Resources Final'!A:C,3,FALSE)=0,"",VLOOKUP(D9732,'Resources Final'!A:C,3,FALSE))</f>
        <v>Y</v>
      </c>
      <c r="L9732" s="3" t="str">
        <f>IF(VLOOKUP(D9732,'Resources Final'!A:D,4,FALSE)=0,"",VLOOKUP(D9732,'Resources Final'!A:D,4,FALSE))</f>
        <v/>
      </c>
      <c r="M9732" s="3" t="str">
        <f>IF(VLOOKUP(D9732,'Resources Final'!A:E,5,FALSE)=0,"",VLOOKUP(D9732,'Resources Final'!A:E,5,FALSE))</f>
        <v/>
      </c>
      <c r="N9732" s="7" t="str">
        <f>IF(VLOOKUP(D9732,'Resources Final'!A:F,6,FALSE)=0,"",VLOOKUP(D9732,'Resources Final'!A:F,6,FALSE))</f>
        <v/>
      </c>
      <c r="O9732" s="3" t="str">
        <f>IF(VLOOKUP(D9732,'Resources Final'!A:G,7,FALSE)=0,"",VLOOKUP(D9732,'Resources Final'!A:G,7,FALSE))</f>
        <v/>
      </c>
    </row>
    <row r="9733" spans="1:15" x14ac:dyDescent="0.2">
      <c r="A9733" s="11">
        <v>990</v>
      </c>
      <c r="B9733" s="11" t="str">
        <f t="shared" si="167"/>
        <v>Fred C. and Mary R. Koch Foundation_J Villenella20172000</v>
      </c>
      <c r="C9733" s="11" t="s">
        <v>4161</v>
      </c>
      <c r="D9733" s="11" t="s">
        <v>1759</v>
      </c>
      <c r="E9733" s="11" t="s">
        <v>1759</v>
      </c>
      <c r="F9733" s="4">
        <v>2000</v>
      </c>
      <c r="G9733" s="3">
        <v>2017</v>
      </c>
      <c r="H9733" s="6" t="s">
        <v>21</v>
      </c>
      <c r="I9733" s="12" t="s">
        <v>4162</v>
      </c>
      <c r="J9733" s="3">
        <v>142</v>
      </c>
      <c r="K9733" s="3" t="str">
        <f>IF(VLOOKUP(D9733,'Resources Final'!A:C,3,FALSE)=0,"",VLOOKUP(D9733,'Resources Final'!A:C,3,FALSE))</f>
        <v>Y</v>
      </c>
      <c r="L9733" s="3" t="str">
        <f>IF(VLOOKUP(D9733,'Resources Final'!A:D,4,FALSE)=0,"",VLOOKUP(D9733,'Resources Final'!A:D,4,FALSE))</f>
        <v/>
      </c>
      <c r="M9733" s="3" t="str">
        <f>IF(VLOOKUP(D9733,'Resources Final'!A:E,5,FALSE)=0,"",VLOOKUP(D9733,'Resources Final'!A:E,5,FALSE))</f>
        <v/>
      </c>
      <c r="N9733" s="7" t="str">
        <f>IF(VLOOKUP(D9733,'Resources Final'!A:F,6,FALSE)=0,"",VLOOKUP(D9733,'Resources Final'!A:F,6,FALSE))</f>
        <v/>
      </c>
      <c r="O9733" s="3" t="str">
        <f>IF(VLOOKUP(D9733,'Resources Final'!A:G,7,FALSE)=0,"",VLOOKUP(D9733,'Resources Final'!A:G,7,FALSE))</f>
        <v/>
      </c>
    </row>
    <row r="9734" spans="1:15" x14ac:dyDescent="0.2">
      <c r="A9734" s="11">
        <v>990</v>
      </c>
      <c r="B9734" s="11" t="str">
        <f t="shared" si="167"/>
        <v>Fred C. and Mary R. Koch Foundation_J Ray20172000</v>
      </c>
      <c r="C9734" s="11" t="s">
        <v>4161</v>
      </c>
      <c r="D9734" s="11" t="s">
        <v>1749</v>
      </c>
      <c r="E9734" s="11" t="s">
        <v>1749</v>
      </c>
      <c r="F9734" s="4">
        <v>2000</v>
      </c>
      <c r="G9734" s="3">
        <v>2017</v>
      </c>
      <c r="H9734" s="6" t="s">
        <v>21</v>
      </c>
      <c r="I9734" s="12" t="s">
        <v>4162</v>
      </c>
      <c r="J9734" s="3">
        <v>143</v>
      </c>
      <c r="K9734" s="3" t="str">
        <f>IF(VLOOKUP(D9734,'Resources Final'!A:C,3,FALSE)=0,"",VLOOKUP(D9734,'Resources Final'!A:C,3,FALSE))</f>
        <v>Y</v>
      </c>
      <c r="L9734" s="3" t="str">
        <f>IF(VLOOKUP(D9734,'Resources Final'!A:D,4,FALSE)=0,"",VLOOKUP(D9734,'Resources Final'!A:D,4,FALSE))</f>
        <v/>
      </c>
      <c r="M9734" s="3" t="str">
        <f>IF(VLOOKUP(D9734,'Resources Final'!A:E,5,FALSE)=0,"",VLOOKUP(D9734,'Resources Final'!A:E,5,FALSE))</f>
        <v/>
      </c>
      <c r="N9734" s="7" t="str">
        <f>IF(VLOOKUP(D9734,'Resources Final'!A:F,6,FALSE)=0,"",VLOOKUP(D9734,'Resources Final'!A:F,6,FALSE))</f>
        <v/>
      </c>
      <c r="O9734" s="3" t="str">
        <f>IF(VLOOKUP(D9734,'Resources Final'!A:G,7,FALSE)=0,"",VLOOKUP(D9734,'Resources Final'!A:G,7,FALSE))</f>
        <v/>
      </c>
    </row>
    <row r="9735" spans="1:15" x14ac:dyDescent="0.2">
      <c r="A9735" s="11">
        <v>990</v>
      </c>
      <c r="B9735" s="11" t="str">
        <f t="shared" si="167"/>
        <v>Fred C. and Mary R. Koch Foundation_J Sackett20172000</v>
      </c>
      <c r="C9735" s="11" t="s">
        <v>4161</v>
      </c>
      <c r="D9735" s="11" t="s">
        <v>1752</v>
      </c>
      <c r="E9735" s="11" t="s">
        <v>1752</v>
      </c>
      <c r="F9735" s="4">
        <v>2000</v>
      </c>
      <c r="G9735" s="3">
        <v>2017</v>
      </c>
      <c r="H9735" s="6" t="s">
        <v>21</v>
      </c>
      <c r="I9735" s="12" t="s">
        <v>4162</v>
      </c>
      <c r="J9735" s="3">
        <v>144</v>
      </c>
      <c r="K9735" s="3" t="str">
        <f>IF(VLOOKUP(D9735,'Resources Final'!A:C,3,FALSE)=0,"",VLOOKUP(D9735,'Resources Final'!A:C,3,FALSE))</f>
        <v>Y</v>
      </c>
      <c r="L9735" s="3" t="str">
        <f>IF(VLOOKUP(D9735,'Resources Final'!A:D,4,FALSE)=0,"",VLOOKUP(D9735,'Resources Final'!A:D,4,FALSE))</f>
        <v/>
      </c>
      <c r="M9735" s="3" t="str">
        <f>IF(VLOOKUP(D9735,'Resources Final'!A:E,5,FALSE)=0,"",VLOOKUP(D9735,'Resources Final'!A:E,5,FALSE))</f>
        <v/>
      </c>
      <c r="N9735" s="7" t="str">
        <f>IF(VLOOKUP(D9735,'Resources Final'!A:F,6,FALSE)=0,"",VLOOKUP(D9735,'Resources Final'!A:F,6,FALSE))</f>
        <v/>
      </c>
      <c r="O9735" s="3" t="str">
        <f>IF(VLOOKUP(D9735,'Resources Final'!A:G,7,FALSE)=0,"",VLOOKUP(D9735,'Resources Final'!A:G,7,FALSE))</f>
        <v/>
      </c>
    </row>
    <row r="9736" spans="1:15" x14ac:dyDescent="0.2">
      <c r="A9736" s="11">
        <v>990</v>
      </c>
      <c r="B9736" s="11" t="str">
        <f t="shared" si="167"/>
        <v>Fred C. and Mary R. Koch Foundation_J Strate20172000</v>
      </c>
      <c r="C9736" s="11" t="s">
        <v>4161</v>
      </c>
      <c r="D9736" s="11" t="s">
        <v>1754</v>
      </c>
      <c r="E9736" s="11" t="s">
        <v>1754</v>
      </c>
      <c r="F9736" s="4">
        <v>2000</v>
      </c>
      <c r="G9736" s="3">
        <v>2017</v>
      </c>
      <c r="H9736" s="6" t="s">
        <v>21</v>
      </c>
      <c r="I9736" s="12" t="s">
        <v>4162</v>
      </c>
      <c r="J9736" s="3">
        <v>145</v>
      </c>
      <c r="K9736" s="3" t="str">
        <f>IF(VLOOKUP(D9736,'Resources Final'!A:C,3,FALSE)=0,"",VLOOKUP(D9736,'Resources Final'!A:C,3,FALSE))</f>
        <v>Y</v>
      </c>
      <c r="L9736" s="3" t="str">
        <f>IF(VLOOKUP(D9736,'Resources Final'!A:D,4,FALSE)=0,"",VLOOKUP(D9736,'Resources Final'!A:D,4,FALSE))</f>
        <v/>
      </c>
      <c r="M9736" s="3" t="str">
        <f>IF(VLOOKUP(D9736,'Resources Final'!A:E,5,FALSE)=0,"",VLOOKUP(D9736,'Resources Final'!A:E,5,FALSE))</f>
        <v/>
      </c>
      <c r="N9736" s="7" t="str">
        <f>IF(VLOOKUP(D9736,'Resources Final'!A:F,6,FALSE)=0,"",VLOOKUP(D9736,'Resources Final'!A:F,6,FALSE))</f>
        <v/>
      </c>
      <c r="O9736" s="3" t="str">
        <f>IF(VLOOKUP(D9736,'Resources Final'!A:G,7,FALSE)=0,"",VLOOKUP(D9736,'Resources Final'!A:G,7,FALSE))</f>
        <v/>
      </c>
    </row>
    <row r="9737" spans="1:15" x14ac:dyDescent="0.2">
      <c r="A9737" s="11">
        <v>990</v>
      </c>
      <c r="B9737" s="11" t="str">
        <f t="shared" si="167"/>
        <v>Fred C. and Mary R. Koch Foundation_J Fisher20172000</v>
      </c>
      <c r="C9737" s="11" t="s">
        <v>4161</v>
      </c>
      <c r="D9737" s="11" t="s">
        <v>1734</v>
      </c>
      <c r="E9737" s="11" t="s">
        <v>1734</v>
      </c>
      <c r="F9737" s="4">
        <v>2000</v>
      </c>
      <c r="G9737" s="3">
        <v>2017</v>
      </c>
      <c r="H9737" s="6" t="s">
        <v>21</v>
      </c>
      <c r="I9737" s="12" t="s">
        <v>4162</v>
      </c>
      <c r="J9737" s="3">
        <v>146</v>
      </c>
      <c r="K9737" s="3" t="str">
        <f>IF(VLOOKUP(D9737,'Resources Final'!A:C,3,FALSE)=0,"",VLOOKUP(D9737,'Resources Final'!A:C,3,FALSE))</f>
        <v>Y</v>
      </c>
      <c r="L9737" s="3" t="str">
        <f>IF(VLOOKUP(D9737,'Resources Final'!A:D,4,FALSE)=0,"",VLOOKUP(D9737,'Resources Final'!A:D,4,FALSE))</f>
        <v/>
      </c>
      <c r="M9737" s="3" t="str">
        <f>IF(VLOOKUP(D9737,'Resources Final'!A:E,5,FALSE)=0,"",VLOOKUP(D9737,'Resources Final'!A:E,5,FALSE))</f>
        <v/>
      </c>
      <c r="N9737" s="7" t="str">
        <f>IF(VLOOKUP(D9737,'Resources Final'!A:F,6,FALSE)=0,"",VLOOKUP(D9737,'Resources Final'!A:F,6,FALSE))</f>
        <v/>
      </c>
      <c r="O9737" s="3" t="str">
        <f>IF(VLOOKUP(D9737,'Resources Final'!A:G,7,FALSE)=0,"",VLOOKUP(D9737,'Resources Final'!A:G,7,FALSE))</f>
        <v/>
      </c>
    </row>
    <row r="9738" spans="1:15" x14ac:dyDescent="0.2">
      <c r="A9738" s="11">
        <v>990</v>
      </c>
      <c r="B9738" s="11" t="str">
        <f t="shared" si="167"/>
        <v>Fred C. and Mary R. Koch Foundation_J Chapman20172000</v>
      </c>
      <c r="C9738" s="11" t="s">
        <v>4161</v>
      </c>
      <c r="D9738" s="11" t="s">
        <v>1730</v>
      </c>
      <c r="E9738" s="11" t="s">
        <v>1730</v>
      </c>
      <c r="F9738" s="4">
        <v>2000</v>
      </c>
      <c r="G9738" s="3">
        <v>2017</v>
      </c>
      <c r="H9738" s="6" t="s">
        <v>21</v>
      </c>
      <c r="I9738" s="12" t="s">
        <v>4162</v>
      </c>
      <c r="J9738" s="3">
        <v>147</v>
      </c>
      <c r="K9738" s="3" t="str">
        <f>IF(VLOOKUP(D9738,'Resources Final'!A:C,3,FALSE)=0,"",VLOOKUP(D9738,'Resources Final'!A:C,3,FALSE))</f>
        <v>Y</v>
      </c>
      <c r="L9738" s="3" t="str">
        <f>IF(VLOOKUP(D9738,'Resources Final'!A:D,4,FALSE)=0,"",VLOOKUP(D9738,'Resources Final'!A:D,4,FALSE))</f>
        <v/>
      </c>
      <c r="M9738" s="3" t="str">
        <f>IF(VLOOKUP(D9738,'Resources Final'!A:E,5,FALSE)=0,"",VLOOKUP(D9738,'Resources Final'!A:E,5,FALSE))</f>
        <v/>
      </c>
      <c r="N9738" s="7" t="str">
        <f>IF(VLOOKUP(D9738,'Resources Final'!A:F,6,FALSE)=0,"",VLOOKUP(D9738,'Resources Final'!A:F,6,FALSE))</f>
        <v/>
      </c>
      <c r="O9738" s="3" t="str">
        <f>IF(VLOOKUP(D9738,'Resources Final'!A:G,7,FALSE)=0,"",VLOOKUP(D9738,'Resources Final'!A:G,7,FALSE))</f>
        <v/>
      </c>
    </row>
    <row r="9739" spans="1:15" x14ac:dyDescent="0.2">
      <c r="A9739" s="11">
        <v>990</v>
      </c>
      <c r="B9739" s="11" t="str">
        <f t="shared" si="167"/>
        <v>Fred C. and Mary R. Koch Foundation_J Ding20172000</v>
      </c>
      <c r="C9739" s="11" t="s">
        <v>4161</v>
      </c>
      <c r="D9739" s="11" t="s">
        <v>1732</v>
      </c>
      <c r="E9739" s="11" t="s">
        <v>1732</v>
      </c>
      <c r="F9739" s="4">
        <v>2000</v>
      </c>
      <c r="G9739" s="3">
        <v>2017</v>
      </c>
      <c r="H9739" s="6" t="s">
        <v>21</v>
      </c>
      <c r="I9739" s="12" t="s">
        <v>4162</v>
      </c>
      <c r="J9739" s="3">
        <v>148</v>
      </c>
      <c r="K9739" s="3" t="str">
        <f>IF(VLOOKUP(D9739,'Resources Final'!A:C,3,FALSE)=0,"",VLOOKUP(D9739,'Resources Final'!A:C,3,FALSE))</f>
        <v>Y</v>
      </c>
      <c r="L9739" s="3" t="str">
        <f>IF(VLOOKUP(D9739,'Resources Final'!A:D,4,FALSE)=0,"",VLOOKUP(D9739,'Resources Final'!A:D,4,FALSE))</f>
        <v/>
      </c>
      <c r="M9739" s="3" t="str">
        <f>IF(VLOOKUP(D9739,'Resources Final'!A:E,5,FALSE)=0,"",VLOOKUP(D9739,'Resources Final'!A:E,5,FALSE))</f>
        <v/>
      </c>
      <c r="N9739" s="7" t="str">
        <f>IF(VLOOKUP(D9739,'Resources Final'!A:F,6,FALSE)=0,"",VLOOKUP(D9739,'Resources Final'!A:F,6,FALSE))</f>
        <v/>
      </c>
      <c r="O9739" s="3" t="str">
        <f>IF(VLOOKUP(D9739,'Resources Final'!A:G,7,FALSE)=0,"",VLOOKUP(D9739,'Resources Final'!A:G,7,FALSE))</f>
        <v/>
      </c>
    </row>
    <row r="9740" spans="1:15" x14ac:dyDescent="0.2">
      <c r="A9740" s="11">
        <v>990</v>
      </c>
      <c r="B9740" s="11" t="str">
        <f t="shared" si="167"/>
        <v>Fred C. and Mary R. Koch Foundation_J Fritsche20172000</v>
      </c>
      <c r="C9740" s="11" t="s">
        <v>4161</v>
      </c>
      <c r="D9740" s="11" t="s">
        <v>1736</v>
      </c>
      <c r="E9740" s="11" t="s">
        <v>1736</v>
      </c>
      <c r="F9740" s="4">
        <v>2000</v>
      </c>
      <c r="G9740" s="3">
        <v>2017</v>
      </c>
      <c r="H9740" s="6" t="s">
        <v>21</v>
      </c>
      <c r="I9740" s="12" t="s">
        <v>4162</v>
      </c>
      <c r="J9740" s="3">
        <v>149</v>
      </c>
      <c r="K9740" s="3" t="str">
        <f>IF(VLOOKUP(D9740,'Resources Final'!A:C,3,FALSE)=0,"",VLOOKUP(D9740,'Resources Final'!A:C,3,FALSE))</f>
        <v>Y</v>
      </c>
      <c r="L9740" s="3" t="str">
        <f>IF(VLOOKUP(D9740,'Resources Final'!A:D,4,FALSE)=0,"",VLOOKUP(D9740,'Resources Final'!A:D,4,FALSE))</f>
        <v/>
      </c>
      <c r="M9740" s="3" t="str">
        <f>IF(VLOOKUP(D9740,'Resources Final'!A:E,5,FALSE)=0,"",VLOOKUP(D9740,'Resources Final'!A:E,5,FALSE))</f>
        <v/>
      </c>
      <c r="N9740" s="7" t="str">
        <f>IF(VLOOKUP(D9740,'Resources Final'!A:F,6,FALSE)=0,"",VLOOKUP(D9740,'Resources Final'!A:F,6,FALSE))</f>
        <v/>
      </c>
      <c r="O9740" s="3" t="str">
        <f>IF(VLOOKUP(D9740,'Resources Final'!A:G,7,FALSE)=0,"",VLOOKUP(D9740,'Resources Final'!A:G,7,FALSE))</f>
        <v/>
      </c>
    </row>
    <row r="9741" spans="1:15" x14ac:dyDescent="0.2">
      <c r="A9741" s="11">
        <v>990</v>
      </c>
      <c r="B9741" s="11" t="str">
        <f t="shared" si="167"/>
        <v>Fred C. and Mary R. Koch Foundation_J Keever20172000</v>
      </c>
      <c r="C9741" s="11" t="s">
        <v>4161</v>
      </c>
      <c r="D9741" s="11" t="s">
        <v>1743</v>
      </c>
      <c r="E9741" s="11" t="s">
        <v>1743</v>
      </c>
      <c r="F9741" s="4">
        <v>2000</v>
      </c>
      <c r="G9741" s="3">
        <v>2017</v>
      </c>
      <c r="H9741" s="6" t="s">
        <v>21</v>
      </c>
      <c r="I9741" s="12" t="s">
        <v>4162</v>
      </c>
      <c r="J9741" s="3">
        <v>150</v>
      </c>
      <c r="K9741" s="3" t="str">
        <f>IF(VLOOKUP(D9741,'Resources Final'!A:C,3,FALSE)=0,"",VLOOKUP(D9741,'Resources Final'!A:C,3,FALSE))</f>
        <v>Y</v>
      </c>
      <c r="L9741" s="3" t="str">
        <f>IF(VLOOKUP(D9741,'Resources Final'!A:D,4,FALSE)=0,"",VLOOKUP(D9741,'Resources Final'!A:D,4,FALSE))</f>
        <v/>
      </c>
      <c r="M9741" s="3" t="str">
        <f>IF(VLOOKUP(D9741,'Resources Final'!A:E,5,FALSE)=0,"",VLOOKUP(D9741,'Resources Final'!A:E,5,FALSE))</f>
        <v/>
      </c>
      <c r="N9741" s="7" t="str">
        <f>IF(VLOOKUP(D9741,'Resources Final'!A:F,6,FALSE)=0,"",VLOOKUP(D9741,'Resources Final'!A:F,6,FALSE))</f>
        <v/>
      </c>
      <c r="O9741" s="3" t="str">
        <f>IF(VLOOKUP(D9741,'Resources Final'!A:G,7,FALSE)=0,"",VLOOKUP(D9741,'Resources Final'!A:G,7,FALSE))</f>
        <v/>
      </c>
    </row>
    <row r="9742" spans="1:15" x14ac:dyDescent="0.2">
      <c r="A9742" s="11">
        <v>990</v>
      </c>
      <c r="B9742" s="11" t="str">
        <f t="shared" si="167"/>
        <v>Fred C. and Mary R. Koch Foundation_J Resnick20172000</v>
      </c>
      <c r="C9742" s="11" t="s">
        <v>4161</v>
      </c>
      <c r="D9742" s="11" t="s">
        <v>1751</v>
      </c>
      <c r="E9742" s="11" t="s">
        <v>1751</v>
      </c>
      <c r="F9742" s="4">
        <v>2000</v>
      </c>
      <c r="G9742" s="3">
        <v>2017</v>
      </c>
      <c r="H9742" s="6" t="s">
        <v>21</v>
      </c>
      <c r="I9742" s="12" t="s">
        <v>4162</v>
      </c>
      <c r="J9742" s="3">
        <v>151</v>
      </c>
      <c r="K9742" s="3" t="str">
        <f>IF(VLOOKUP(D9742,'Resources Final'!A:C,3,FALSE)=0,"",VLOOKUP(D9742,'Resources Final'!A:C,3,FALSE))</f>
        <v>Y</v>
      </c>
      <c r="L9742" s="3" t="str">
        <f>IF(VLOOKUP(D9742,'Resources Final'!A:D,4,FALSE)=0,"",VLOOKUP(D9742,'Resources Final'!A:D,4,FALSE))</f>
        <v/>
      </c>
      <c r="M9742" s="3" t="str">
        <f>IF(VLOOKUP(D9742,'Resources Final'!A:E,5,FALSE)=0,"",VLOOKUP(D9742,'Resources Final'!A:E,5,FALSE))</f>
        <v/>
      </c>
      <c r="N9742" s="7" t="str">
        <f>IF(VLOOKUP(D9742,'Resources Final'!A:F,6,FALSE)=0,"",VLOOKUP(D9742,'Resources Final'!A:F,6,FALSE))</f>
        <v/>
      </c>
      <c r="O9742" s="3" t="str">
        <f>IF(VLOOKUP(D9742,'Resources Final'!A:G,7,FALSE)=0,"",VLOOKUP(D9742,'Resources Final'!A:G,7,FALSE))</f>
        <v/>
      </c>
    </row>
    <row r="9743" spans="1:15" x14ac:dyDescent="0.2">
      <c r="A9743" s="11">
        <v>990</v>
      </c>
      <c r="B9743" s="11" t="str">
        <f t="shared" si="167"/>
        <v>Fred C. and Mary R. Koch Foundation_J Zhang20172000</v>
      </c>
      <c r="C9743" s="11" t="s">
        <v>4161</v>
      </c>
      <c r="D9743" s="11" t="s">
        <v>1761</v>
      </c>
      <c r="E9743" s="11" t="s">
        <v>1761</v>
      </c>
      <c r="F9743" s="4">
        <v>2000</v>
      </c>
      <c r="G9743" s="3">
        <v>2017</v>
      </c>
      <c r="H9743" s="6" t="s">
        <v>21</v>
      </c>
      <c r="I9743" s="12" t="s">
        <v>4162</v>
      </c>
      <c r="J9743" s="3">
        <v>152</v>
      </c>
      <c r="K9743" s="3" t="str">
        <f>IF(VLOOKUP(D9743,'Resources Final'!A:C,3,FALSE)=0,"",VLOOKUP(D9743,'Resources Final'!A:C,3,FALSE))</f>
        <v>Y</v>
      </c>
      <c r="L9743" s="3" t="str">
        <f>IF(VLOOKUP(D9743,'Resources Final'!A:D,4,FALSE)=0,"",VLOOKUP(D9743,'Resources Final'!A:D,4,FALSE))</f>
        <v/>
      </c>
      <c r="M9743" s="3" t="str">
        <f>IF(VLOOKUP(D9743,'Resources Final'!A:E,5,FALSE)=0,"",VLOOKUP(D9743,'Resources Final'!A:E,5,FALSE))</f>
        <v/>
      </c>
      <c r="N9743" s="7" t="str">
        <f>IF(VLOOKUP(D9743,'Resources Final'!A:F,6,FALSE)=0,"",VLOOKUP(D9743,'Resources Final'!A:F,6,FALSE))</f>
        <v/>
      </c>
      <c r="O9743" s="3" t="str">
        <f>IF(VLOOKUP(D9743,'Resources Final'!A:G,7,FALSE)=0,"",VLOOKUP(D9743,'Resources Final'!A:G,7,FALSE))</f>
        <v/>
      </c>
    </row>
    <row r="9744" spans="1:15" x14ac:dyDescent="0.2">
      <c r="A9744" s="11">
        <v>990</v>
      </c>
      <c r="B9744" s="11" t="str">
        <f t="shared" si="167"/>
        <v>Fred C. and Mary R. Koch Foundation_J Frisbie20172000</v>
      </c>
      <c r="C9744" s="11" t="s">
        <v>4161</v>
      </c>
      <c r="D9744" s="11" t="s">
        <v>1735</v>
      </c>
      <c r="E9744" s="11" t="s">
        <v>1735</v>
      </c>
      <c r="F9744" s="4">
        <v>2000</v>
      </c>
      <c r="G9744" s="3">
        <v>2017</v>
      </c>
      <c r="H9744" s="6" t="s">
        <v>21</v>
      </c>
      <c r="I9744" s="12" t="s">
        <v>4162</v>
      </c>
      <c r="J9744" s="3">
        <v>153</v>
      </c>
      <c r="K9744" s="3" t="str">
        <f>IF(VLOOKUP(D9744,'Resources Final'!A:C,3,FALSE)=0,"",VLOOKUP(D9744,'Resources Final'!A:C,3,FALSE))</f>
        <v>Y</v>
      </c>
      <c r="L9744" s="3" t="str">
        <f>IF(VLOOKUP(D9744,'Resources Final'!A:D,4,FALSE)=0,"",VLOOKUP(D9744,'Resources Final'!A:D,4,FALSE))</f>
        <v/>
      </c>
      <c r="M9744" s="3" t="str">
        <f>IF(VLOOKUP(D9744,'Resources Final'!A:E,5,FALSE)=0,"",VLOOKUP(D9744,'Resources Final'!A:E,5,FALSE))</f>
        <v/>
      </c>
      <c r="N9744" s="7" t="str">
        <f>IF(VLOOKUP(D9744,'Resources Final'!A:F,6,FALSE)=0,"",VLOOKUP(D9744,'Resources Final'!A:F,6,FALSE))</f>
        <v/>
      </c>
      <c r="O9744" s="3" t="str">
        <f>IF(VLOOKUP(D9744,'Resources Final'!A:G,7,FALSE)=0,"",VLOOKUP(D9744,'Resources Final'!A:G,7,FALSE))</f>
        <v/>
      </c>
    </row>
    <row r="9745" spans="1:15" x14ac:dyDescent="0.2">
      <c r="A9745" s="11">
        <v>990</v>
      </c>
      <c r="B9745" s="11" t="str">
        <f t="shared" si="167"/>
        <v>Fred C. and Mary R. Koch Foundation_J Bayert20172000</v>
      </c>
      <c r="C9745" s="11" t="s">
        <v>4161</v>
      </c>
      <c r="D9745" s="11" t="s">
        <v>1727</v>
      </c>
      <c r="E9745" s="11" t="s">
        <v>1727</v>
      </c>
      <c r="F9745" s="4">
        <v>2000</v>
      </c>
      <c r="G9745" s="3">
        <v>2017</v>
      </c>
      <c r="H9745" s="6" t="s">
        <v>21</v>
      </c>
      <c r="I9745" s="12" t="s">
        <v>4162</v>
      </c>
      <c r="J9745" s="3">
        <v>154</v>
      </c>
      <c r="K9745" s="3" t="str">
        <f>IF(VLOOKUP(D9745,'Resources Final'!A:C,3,FALSE)=0,"",VLOOKUP(D9745,'Resources Final'!A:C,3,FALSE))</f>
        <v>Y</v>
      </c>
      <c r="L9745" s="3" t="str">
        <f>IF(VLOOKUP(D9745,'Resources Final'!A:D,4,FALSE)=0,"",VLOOKUP(D9745,'Resources Final'!A:D,4,FALSE))</f>
        <v/>
      </c>
      <c r="M9745" s="3" t="str">
        <f>IF(VLOOKUP(D9745,'Resources Final'!A:E,5,FALSE)=0,"",VLOOKUP(D9745,'Resources Final'!A:E,5,FALSE))</f>
        <v/>
      </c>
      <c r="N9745" s="7" t="str">
        <f>IF(VLOOKUP(D9745,'Resources Final'!A:F,6,FALSE)=0,"",VLOOKUP(D9745,'Resources Final'!A:F,6,FALSE))</f>
        <v/>
      </c>
      <c r="O9745" s="3" t="str">
        <f>IF(VLOOKUP(D9745,'Resources Final'!A:G,7,FALSE)=0,"",VLOOKUP(D9745,'Resources Final'!A:G,7,FALSE))</f>
        <v/>
      </c>
    </row>
    <row r="9746" spans="1:15" x14ac:dyDescent="0.2">
      <c r="A9746" s="11">
        <v>990</v>
      </c>
      <c r="B9746" s="11" t="str">
        <f t="shared" si="167"/>
        <v>Fred C. and Mary R. Koch Foundation_J Harry20172000</v>
      </c>
      <c r="C9746" s="11" t="s">
        <v>4161</v>
      </c>
      <c r="D9746" s="11" t="s">
        <v>1741</v>
      </c>
      <c r="E9746" s="11" t="s">
        <v>1741</v>
      </c>
      <c r="F9746" s="4">
        <v>2000</v>
      </c>
      <c r="G9746" s="3">
        <v>2017</v>
      </c>
      <c r="H9746" s="6" t="s">
        <v>21</v>
      </c>
      <c r="I9746" s="12" t="s">
        <v>4162</v>
      </c>
      <c r="J9746" s="3">
        <v>155</v>
      </c>
      <c r="K9746" s="3" t="str">
        <f>IF(VLOOKUP(D9746,'Resources Final'!A:C,3,FALSE)=0,"",VLOOKUP(D9746,'Resources Final'!A:C,3,FALSE))</f>
        <v>Y</v>
      </c>
      <c r="L9746" s="3" t="str">
        <f>IF(VLOOKUP(D9746,'Resources Final'!A:D,4,FALSE)=0,"",VLOOKUP(D9746,'Resources Final'!A:D,4,FALSE))</f>
        <v/>
      </c>
      <c r="M9746" s="3" t="str">
        <f>IF(VLOOKUP(D9746,'Resources Final'!A:E,5,FALSE)=0,"",VLOOKUP(D9746,'Resources Final'!A:E,5,FALSE))</f>
        <v/>
      </c>
      <c r="N9746" s="7" t="str">
        <f>IF(VLOOKUP(D9746,'Resources Final'!A:F,6,FALSE)=0,"",VLOOKUP(D9746,'Resources Final'!A:F,6,FALSE))</f>
        <v/>
      </c>
      <c r="O9746" s="3" t="str">
        <f>IF(VLOOKUP(D9746,'Resources Final'!A:G,7,FALSE)=0,"",VLOOKUP(D9746,'Resources Final'!A:G,7,FALSE))</f>
        <v/>
      </c>
    </row>
    <row r="9747" spans="1:15" x14ac:dyDescent="0.2">
      <c r="A9747" s="11">
        <v>990</v>
      </c>
      <c r="B9747" s="11" t="str">
        <f t="shared" si="167"/>
        <v>Fred C. and Mary R. Koch Foundation_J Raylor20172000</v>
      </c>
      <c r="C9747" s="11" t="s">
        <v>4161</v>
      </c>
      <c r="D9747" s="11" t="s">
        <v>1750</v>
      </c>
      <c r="E9747" s="11" t="s">
        <v>1750</v>
      </c>
      <c r="F9747" s="4">
        <v>2000</v>
      </c>
      <c r="G9747" s="3">
        <v>2017</v>
      </c>
      <c r="H9747" s="6" t="s">
        <v>21</v>
      </c>
      <c r="I9747" s="12" t="s">
        <v>4162</v>
      </c>
      <c r="J9747" s="3">
        <v>156</v>
      </c>
      <c r="K9747" s="3" t="str">
        <f>IF(VLOOKUP(D9747,'Resources Final'!A:C,3,FALSE)=0,"",VLOOKUP(D9747,'Resources Final'!A:C,3,FALSE))</f>
        <v>Y</v>
      </c>
      <c r="L9747" s="3" t="str">
        <f>IF(VLOOKUP(D9747,'Resources Final'!A:D,4,FALSE)=0,"",VLOOKUP(D9747,'Resources Final'!A:D,4,FALSE))</f>
        <v/>
      </c>
      <c r="M9747" s="3" t="str">
        <f>IF(VLOOKUP(D9747,'Resources Final'!A:E,5,FALSE)=0,"",VLOOKUP(D9747,'Resources Final'!A:E,5,FALSE))</f>
        <v/>
      </c>
      <c r="N9747" s="7" t="str">
        <f>IF(VLOOKUP(D9747,'Resources Final'!A:F,6,FALSE)=0,"",VLOOKUP(D9747,'Resources Final'!A:F,6,FALSE))</f>
        <v/>
      </c>
      <c r="O9747" s="3" t="str">
        <f>IF(VLOOKUP(D9747,'Resources Final'!A:G,7,FALSE)=0,"",VLOOKUP(D9747,'Resources Final'!A:G,7,FALSE))</f>
        <v/>
      </c>
    </row>
    <row r="9748" spans="1:15" x14ac:dyDescent="0.2">
      <c r="A9748" s="11">
        <v>990</v>
      </c>
      <c r="B9748" s="11" t="str">
        <f t="shared" si="167"/>
        <v>Fred C. and Mary R. Koch Foundation_J Hannum20172000</v>
      </c>
      <c r="C9748" s="11" t="s">
        <v>4161</v>
      </c>
      <c r="D9748" s="11" t="s">
        <v>1740</v>
      </c>
      <c r="E9748" s="11" t="s">
        <v>1740</v>
      </c>
      <c r="F9748" s="4">
        <v>2000</v>
      </c>
      <c r="G9748" s="3">
        <v>2017</v>
      </c>
      <c r="H9748" s="6" t="s">
        <v>21</v>
      </c>
      <c r="I9748" s="12" t="s">
        <v>4162</v>
      </c>
      <c r="J9748" s="3">
        <v>157</v>
      </c>
      <c r="K9748" s="3" t="str">
        <f>IF(VLOOKUP(D9748,'Resources Final'!A:C,3,FALSE)=0,"",VLOOKUP(D9748,'Resources Final'!A:C,3,FALSE))</f>
        <v>Y</v>
      </c>
      <c r="L9748" s="3" t="str">
        <f>IF(VLOOKUP(D9748,'Resources Final'!A:D,4,FALSE)=0,"",VLOOKUP(D9748,'Resources Final'!A:D,4,FALSE))</f>
        <v/>
      </c>
      <c r="M9748" s="3" t="str">
        <f>IF(VLOOKUP(D9748,'Resources Final'!A:E,5,FALSE)=0,"",VLOOKUP(D9748,'Resources Final'!A:E,5,FALSE))</f>
        <v/>
      </c>
      <c r="N9748" s="7" t="str">
        <f>IF(VLOOKUP(D9748,'Resources Final'!A:F,6,FALSE)=0,"",VLOOKUP(D9748,'Resources Final'!A:F,6,FALSE))</f>
        <v/>
      </c>
      <c r="O9748" s="3" t="str">
        <f>IF(VLOOKUP(D9748,'Resources Final'!A:G,7,FALSE)=0,"",VLOOKUP(D9748,'Resources Final'!A:G,7,FALSE))</f>
        <v/>
      </c>
    </row>
    <row r="9749" spans="1:15" x14ac:dyDescent="0.2">
      <c r="A9749" s="11">
        <v>990</v>
      </c>
      <c r="B9749" s="11" t="str">
        <f t="shared" si="167"/>
        <v>Fred C. and Mary R. Koch Foundation_J Needs20172000</v>
      </c>
      <c r="C9749" s="11" t="s">
        <v>4161</v>
      </c>
      <c r="D9749" s="11" t="s">
        <v>1747</v>
      </c>
      <c r="E9749" s="11" t="s">
        <v>1747</v>
      </c>
      <c r="F9749" s="4">
        <v>2000</v>
      </c>
      <c r="G9749" s="3">
        <v>2017</v>
      </c>
      <c r="H9749" s="6" t="s">
        <v>21</v>
      </c>
      <c r="I9749" s="12" t="s">
        <v>4162</v>
      </c>
      <c r="J9749" s="3">
        <v>158</v>
      </c>
      <c r="K9749" s="3" t="str">
        <f>IF(VLOOKUP(D9749,'Resources Final'!A:C,3,FALSE)=0,"",VLOOKUP(D9749,'Resources Final'!A:C,3,FALSE))</f>
        <v>Y</v>
      </c>
      <c r="L9749" s="3" t="str">
        <f>IF(VLOOKUP(D9749,'Resources Final'!A:D,4,FALSE)=0,"",VLOOKUP(D9749,'Resources Final'!A:D,4,FALSE))</f>
        <v/>
      </c>
      <c r="M9749" s="3" t="str">
        <f>IF(VLOOKUP(D9749,'Resources Final'!A:E,5,FALSE)=0,"",VLOOKUP(D9749,'Resources Final'!A:E,5,FALSE))</f>
        <v/>
      </c>
      <c r="N9749" s="7" t="str">
        <f>IF(VLOOKUP(D9749,'Resources Final'!A:F,6,FALSE)=0,"",VLOOKUP(D9749,'Resources Final'!A:F,6,FALSE))</f>
        <v/>
      </c>
      <c r="O9749" s="3" t="str">
        <f>IF(VLOOKUP(D9749,'Resources Final'!A:G,7,FALSE)=0,"",VLOOKUP(D9749,'Resources Final'!A:G,7,FALSE))</f>
        <v/>
      </c>
    </row>
    <row r="9750" spans="1:15" x14ac:dyDescent="0.2">
      <c r="A9750" s="11">
        <v>990</v>
      </c>
      <c r="B9750" s="11" t="str">
        <f t="shared" si="167"/>
        <v>Fred C. and Mary R. Koch Foundation_J Nomikos20172000</v>
      </c>
      <c r="C9750" s="11" t="s">
        <v>4161</v>
      </c>
      <c r="D9750" s="11" t="s">
        <v>1748</v>
      </c>
      <c r="E9750" s="11" t="s">
        <v>1748</v>
      </c>
      <c r="F9750" s="4">
        <v>2000</v>
      </c>
      <c r="G9750" s="3">
        <v>2017</v>
      </c>
      <c r="H9750" s="6" t="s">
        <v>21</v>
      </c>
      <c r="I9750" s="12" t="s">
        <v>4162</v>
      </c>
      <c r="J9750" s="3">
        <v>159</v>
      </c>
      <c r="K9750" s="3" t="str">
        <f>IF(VLOOKUP(D9750,'Resources Final'!A:C,3,FALSE)=0,"",VLOOKUP(D9750,'Resources Final'!A:C,3,FALSE))</f>
        <v>Y</v>
      </c>
      <c r="L9750" s="3" t="str">
        <f>IF(VLOOKUP(D9750,'Resources Final'!A:D,4,FALSE)=0,"",VLOOKUP(D9750,'Resources Final'!A:D,4,FALSE))</f>
        <v/>
      </c>
      <c r="M9750" s="3" t="str">
        <f>IF(VLOOKUP(D9750,'Resources Final'!A:E,5,FALSE)=0,"",VLOOKUP(D9750,'Resources Final'!A:E,5,FALSE))</f>
        <v/>
      </c>
      <c r="N9750" s="7" t="str">
        <f>IF(VLOOKUP(D9750,'Resources Final'!A:F,6,FALSE)=0,"",VLOOKUP(D9750,'Resources Final'!A:F,6,FALSE))</f>
        <v/>
      </c>
      <c r="O9750" s="3" t="str">
        <f>IF(VLOOKUP(D9750,'Resources Final'!A:G,7,FALSE)=0,"",VLOOKUP(D9750,'Resources Final'!A:G,7,FALSE))</f>
        <v/>
      </c>
    </row>
    <row r="9751" spans="1:15" x14ac:dyDescent="0.2">
      <c r="A9751" s="11">
        <v>990</v>
      </c>
      <c r="B9751" s="11" t="str">
        <f t="shared" si="167"/>
        <v>Fred C. and Mary R. Koch Foundation_J Tomtschik20172000</v>
      </c>
      <c r="C9751" s="11" t="s">
        <v>4161</v>
      </c>
      <c r="D9751" s="11" t="s">
        <v>1756</v>
      </c>
      <c r="E9751" s="11" t="s">
        <v>1756</v>
      </c>
      <c r="F9751" s="4">
        <v>2000</v>
      </c>
      <c r="G9751" s="3">
        <v>2017</v>
      </c>
      <c r="H9751" s="6" t="s">
        <v>21</v>
      </c>
      <c r="I9751" s="12" t="s">
        <v>4162</v>
      </c>
      <c r="J9751" s="3">
        <v>160</v>
      </c>
      <c r="K9751" s="3" t="str">
        <f>IF(VLOOKUP(D9751,'Resources Final'!A:C,3,FALSE)=0,"",VLOOKUP(D9751,'Resources Final'!A:C,3,FALSE))</f>
        <v>Y</v>
      </c>
      <c r="L9751" s="3" t="str">
        <f>IF(VLOOKUP(D9751,'Resources Final'!A:D,4,FALSE)=0,"",VLOOKUP(D9751,'Resources Final'!A:D,4,FALSE))</f>
        <v/>
      </c>
      <c r="M9751" s="3" t="str">
        <f>IF(VLOOKUP(D9751,'Resources Final'!A:E,5,FALSE)=0,"",VLOOKUP(D9751,'Resources Final'!A:E,5,FALSE))</f>
        <v/>
      </c>
      <c r="N9751" s="7" t="str">
        <f>IF(VLOOKUP(D9751,'Resources Final'!A:F,6,FALSE)=0,"",VLOOKUP(D9751,'Resources Final'!A:F,6,FALSE))</f>
        <v/>
      </c>
      <c r="O9751" s="3" t="str">
        <f>IF(VLOOKUP(D9751,'Resources Final'!A:G,7,FALSE)=0,"",VLOOKUP(D9751,'Resources Final'!A:G,7,FALSE))</f>
        <v/>
      </c>
    </row>
    <row r="9752" spans="1:15" x14ac:dyDescent="0.2">
      <c r="A9752" s="11">
        <v>990</v>
      </c>
      <c r="B9752" s="11" t="str">
        <f t="shared" si="167"/>
        <v>Fred C. and Mary R. Koch Foundation_K Jorgens20172000</v>
      </c>
      <c r="C9752" s="11" t="s">
        <v>4161</v>
      </c>
      <c r="D9752" s="11" t="s">
        <v>1907</v>
      </c>
      <c r="E9752" s="11" t="s">
        <v>1907</v>
      </c>
      <c r="F9752" s="4">
        <v>2000</v>
      </c>
      <c r="G9752" s="3">
        <v>2017</v>
      </c>
      <c r="H9752" s="6" t="s">
        <v>21</v>
      </c>
      <c r="I9752" s="12" t="s">
        <v>4162</v>
      </c>
      <c r="J9752" s="3">
        <v>161</v>
      </c>
      <c r="K9752" s="3" t="str">
        <f>IF(VLOOKUP(D9752,'Resources Final'!A:C,3,FALSE)=0,"",VLOOKUP(D9752,'Resources Final'!A:C,3,FALSE))</f>
        <v>Y</v>
      </c>
      <c r="L9752" s="3" t="str">
        <f>IF(VLOOKUP(D9752,'Resources Final'!A:D,4,FALSE)=0,"",VLOOKUP(D9752,'Resources Final'!A:D,4,FALSE))</f>
        <v/>
      </c>
      <c r="M9752" s="3" t="str">
        <f>IF(VLOOKUP(D9752,'Resources Final'!A:E,5,FALSE)=0,"",VLOOKUP(D9752,'Resources Final'!A:E,5,FALSE))</f>
        <v/>
      </c>
      <c r="N9752" s="7" t="str">
        <f>IF(VLOOKUP(D9752,'Resources Final'!A:F,6,FALSE)=0,"",VLOOKUP(D9752,'Resources Final'!A:F,6,FALSE))</f>
        <v/>
      </c>
      <c r="O9752" s="3" t="str">
        <f>IF(VLOOKUP(D9752,'Resources Final'!A:G,7,FALSE)=0,"",VLOOKUP(D9752,'Resources Final'!A:G,7,FALSE))</f>
        <v/>
      </c>
    </row>
    <row r="9753" spans="1:15" x14ac:dyDescent="0.2">
      <c r="A9753" s="11">
        <v>990</v>
      </c>
      <c r="B9753" s="11" t="str">
        <f t="shared" si="167"/>
        <v>Fred C. and Mary R. Koch Foundation_K George20172000</v>
      </c>
      <c r="C9753" s="11" t="s">
        <v>4161</v>
      </c>
      <c r="D9753" s="11" t="s">
        <v>1901</v>
      </c>
      <c r="E9753" s="11" t="s">
        <v>1901</v>
      </c>
      <c r="F9753" s="4">
        <v>2000</v>
      </c>
      <c r="G9753" s="3">
        <v>2017</v>
      </c>
      <c r="H9753" s="6" t="s">
        <v>21</v>
      </c>
      <c r="I9753" s="12" t="s">
        <v>4162</v>
      </c>
      <c r="J9753" s="3">
        <v>162</v>
      </c>
      <c r="K9753" s="3" t="str">
        <f>IF(VLOOKUP(D9753,'Resources Final'!A:C,3,FALSE)=0,"",VLOOKUP(D9753,'Resources Final'!A:C,3,FALSE))</f>
        <v>Y</v>
      </c>
      <c r="L9753" s="3" t="str">
        <f>IF(VLOOKUP(D9753,'Resources Final'!A:D,4,FALSE)=0,"",VLOOKUP(D9753,'Resources Final'!A:D,4,FALSE))</f>
        <v/>
      </c>
      <c r="M9753" s="3" t="str">
        <f>IF(VLOOKUP(D9753,'Resources Final'!A:E,5,FALSE)=0,"",VLOOKUP(D9753,'Resources Final'!A:E,5,FALSE))</f>
        <v/>
      </c>
      <c r="N9753" s="7" t="str">
        <f>IF(VLOOKUP(D9753,'Resources Final'!A:F,6,FALSE)=0,"",VLOOKUP(D9753,'Resources Final'!A:F,6,FALSE))</f>
        <v/>
      </c>
      <c r="O9753" s="3" t="str">
        <f>IF(VLOOKUP(D9753,'Resources Final'!A:G,7,FALSE)=0,"",VLOOKUP(D9753,'Resources Final'!A:G,7,FALSE))</f>
        <v/>
      </c>
    </row>
    <row r="9754" spans="1:15" x14ac:dyDescent="0.2">
      <c r="A9754" s="11">
        <v>990</v>
      </c>
      <c r="B9754" s="11" t="str">
        <f t="shared" si="167"/>
        <v>Fred C. and Mary R. Koch Foundation_K Kailass20172000</v>
      </c>
      <c r="C9754" s="11" t="s">
        <v>4161</v>
      </c>
      <c r="D9754" s="11" t="s">
        <v>1908</v>
      </c>
      <c r="E9754" s="11" t="s">
        <v>1908</v>
      </c>
      <c r="F9754" s="4">
        <v>2000</v>
      </c>
      <c r="G9754" s="3">
        <v>2017</v>
      </c>
      <c r="H9754" s="6" t="s">
        <v>21</v>
      </c>
      <c r="I9754" s="12" t="s">
        <v>4162</v>
      </c>
      <c r="J9754" s="3">
        <v>163</v>
      </c>
      <c r="K9754" s="3" t="str">
        <f>IF(VLOOKUP(D9754,'Resources Final'!A:C,3,FALSE)=0,"",VLOOKUP(D9754,'Resources Final'!A:C,3,FALSE))</f>
        <v>Y</v>
      </c>
      <c r="L9754" s="3" t="str">
        <f>IF(VLOOKUP(D9754,'Resources Final'!A:D,4,FALSE)=0,"",VLOOKUP(D9754,'Resources Final'!A:D,4,FALSE))</f>
        <v/>
      </c>
      <c r="M9754" s="3" t="str">
        <f>IF(VLOOKUP(D9754,'Resources Final'!A:E,5,FALSE)=0,"",VLOOKUP(D9754,'Resources Final'!A:E,5,FALSE))</f>
        <v/>
      </c>
      <c r="N9754" s="7" t="str">
        <f>IF(VLOOKUP(D9754,'Resources Final'!A:F,6,FALSE)=0,"",VLOOKUP(D9754,'Resources Final'!A:F,6,FALSE))</f>
        <v/>
      </c>
      <c r="O9754" s="3" t="str">
        <f>IF(VLOOKUP(D9754,'Resources Final'!A:G,7,FALSE)=0,"",VLOOKUP(D9754,'Resources Final'!A:G,7,FALSE))</f>
        <v/>
      </c>
    </row>
    <row r="9755" spans="1:15" x14ac:dyDescent="0.2">
      <c r="A9755" s="11">
        <v>990</v>
      </c>
      <c r="B9755" s="11" t="str">
        <f t="shared" si="167"/>
        <v>Fred C. and Mary R. Koch Foundation_K Klasen20172000</v>
      </c>
      <c r="C9755" s="11" t="s">
        <v>4161</v>
      </c>
      <c r="D9755" s="11" t="s">
        <v>1909</v>
      </c>
      <c r="E9755" s="11" t="s">
        <v>1909</v>
      </c>
      <c r="F9755" s="4">
        <v>2000</v>
      </c>
      <c r="G9755" s="3">
        <v>2017</v>
      </c>
      <c r="H9755" s="6" t="s">
        <v>21</v>
      </c>
      <c r="I9755" s="12" t="s">
        <v>4162</v>
      </c>
      <c r="J9755" s="3">
        <v>164</v>
      </c>
      <c r="K9755" s="3" t="str">
        <f>IF(VLOOKUP(D9755,'Resources Final'!A:C,3,FALSE)=0,"",VLOOKUP(D9755,'Resources Final'!A:C,3,FALSE))</f>
        <v>Y</v>
      </c>
      <c r="L9755" s="3" t="str">
        <f>IF(VLOOKUP(D9755,'Resources Final'!A:D,4,FALSE)=0,"",VLOOKUP(D9755,'Resources Final'!A:D,4,FALSE))</f>
        <v/>
      </c>
      <c r="M9755" s="3" t="str">
        <f>IF(VLOOKUP(D9755,'Resources Final'!A:E,5,FALSE)=0,"",VLOOKUP(D9755,'Resources Final'!A:E,5,FALSE))</f>
        <v/>
      </c>
      <c r="N9755" s="7" t="str">
        <f>IF(VLOOKUP(D9755,'Resources Final'!A:F,6,FALSE)=0,"",VLOOKUP(D9755,'Resources Final'!A:F,6,FALSE))</f>
        <v/>
      </c>
      <c r="O9755" s="3" t="str">
        <f>IF(VLOOKUP(D9755,'Resources Final'!A:G,7,FALSE)=0,"",VLOOKUP(D9755,'Resources Final'!A:G,7,FALSE))</f>
        <v/>
      </c>
    </row>
    <row r="9756" spans="1:15" x14ac:dyDescent="0.2">
      <c r="A9756" s="11">
        <v>990</v>
      </c>
      <c r="B9756" s="11" t="str">
        <f t="shared" si="167"/>
        <v>Fred C. and Mary R. Koch Foundation_K Kolesieke20172000</v>
      </c>
      <c r="C9756" s="11" t="s">
        <v>4161</v>
      </c>
      <c r="D9756" s="11" t="s">
        <v>1911</v>
      </c>
      <c r="E9756" s="11" t="s">
        <v>1911</v>
      </c>
      <c r="F9756" s="4">
        <v>2000</v>
      </c>
      <c r="G9756" s="3">
        <v>2017</v>
      </c>
      <c r="H9756" s="6" t="s">
        <v>21</v>
      </c>
      <c r="I9756" s="12" t="s">
        <v>4162</v>
      </c>
      <c r="J9756" s="3">
        <v>165</v>
      </c>
      <c r="K9756" s="3" t="str">
        <f>IF(VLOOKUP(D9756,'Resources Final'!A:C,3,FALSE)=0,"",VLOOKUP(D9756,'Resources Final'!A:C,3,FALSE))</f>
        <v>Y</v>
      </c>
      <c r="L9756" s="3" t="str">
        <f>IF(VLOOKUP(D9756,'Resources Final'!A:D,4,FALSE)=0,"",VLOOKUP(D9756,'Resources Final'!A:D,4,FALSE))</f>
        <v/>
      </c>
      <c r="M9756" s="3" t="str">
        <f>IF(VLOOKUP(D9756,'Resources Final'!A:E,5,FALSE)=0,"",VLOOKUP(D9756,'Resources Final'!A:E,5,FALSE))</f>
        <v/>
      </c>
      <c r="N9756" s="7" t="str">
        <f>IF(VLOOKUP(D9756,'Resources Final'!A:F,6,FALSE)=0,"",VLOOKUP(D9756,'Resources Final'!A:F,6,FALSE))</f>
        <v/>
      </c>
      <c r="O9756" s="3" t="str">
        <f>IF(VLOOKUP(D9756,'Resources Final'!A:G,7,FALSE)=0,"",VLOOKUP(D9756,'Resources Final'!A:G,7,FALSE))</f>
        <v/>
      </c>
    </row>
    <row r="9757" spans="1:15" x14ac:dyDescent="0.2">
      <c r="A9757" s="11">
        <v>990</v>
      </c>
      <c r="B9757" s="11" t="str">
        <f t="shared" si="167"/>
        <v>Fred C. and Mary R. Koch Foundation_K Aupperle20172000</v>
      </c>
      <c r="C9757" s="11" t="s">
        <v>4161</v>
      </c>
      <c r="D9757" s="11" t="s">
        <v>1895</v>
      </c>
      <c r="E9757" s="11" t="s">
        <v>1895</v>
      </c>
      <c r="F9757" s="4">
        <v>2000</v>
      </c>
      <c r="G9757" s="3">
        <v>2017</v>
      </c>
      <c r="H9757" s="6" t="s">
        <v>21</v>
      </c>
      <c r="I9757" s="12" t="s">
        <v>4162</v>
      </c>
      <c r="J9757" s="3">
        <v>166</v>
      </c>
      <c r="K9757" s="3" t="str">
        <f>IF(VLOOKUP(D9757,'Resources Final'!A:C,3,FALSE)=0,"",VLOOKUP(D9757,'Resources Final'!A:C,3,FALSE))</f>
        <v>Y</v>
      </c>
      <c r="L9757" s="3" t="str">
        <f>IF(VLOOKUP(D9757,'Resources Final'!A:D,4,FALSE)=0,"",VLOOKUP(D9757,'Resources Final'!A:D,4,FALSE))</f>
        <v/>
      </c>
      <c r="M9757" s="3" t="str">
        <f>IF(VLOOKUP(D9757,'Resources Final'!A:E,5,FALSE)=0,"",VLOOKUP(D9757,'Resources Final'!A:E,5,FALSE))</f>
        <v/>
      </c>
      <c r="N9757" s="7" t="str">
        <f>IF(VLOOKUP(D9757,'Resources Final'!A:F,6,FALSE)=0,"",VLOOKUP(D9757,'Resources Final'!A:F,6,FALSE))</f>
        <v/>
      </c>
      <c r="O9757" s="3" t="str">
        <f>IF(VLOOKUP(D9757,'Resources Final'!A:G,7,FALSE)=0,"",VLOOKUP(D9757,'Resources Final'!A:G,7,FALSE))</f>
        <v/>
      </c>
    </row>
    <row r="9758" spans="1:15" x14ac:dyDescent="0.2">
      <c r="A9758" s="11">
        <v>990</v>
      </c>
      <c r="B9758" s="11" t="str">
        <f t="shared" si="167"/>
        <v>Fred C. and Mary R. Koch Foundation_K McIntosh20172000</v>
      </c>
      <c r="C9758" s="11" t="s">
        <v>4161</v>
      </c>
      <c r="D9758" s="11" t="s">
        <v>1915</v>
      </c>
      <c r="E9758" s="11" t="s">
        <v>1915</v>
      </c>
      <c r="F9758" s="4">
        <v>2000</v>
      </c>
      <c r="G9758" s="3">
        <v>2017</v>
      </c>
      <c r="H9758" s="6" t="s">
        <v>21</v>
      </c>
      <c r="I9758" s="12" t="s">
        <v>4162</v>
      </c>
      <c r="J9758" s="3">
        <v>167</v>
      </c>
      <c r="K9758" s="3" t="str">
        <f>IF(VLOOKUP(D9758,'Resources Final'!A:C,3,FALSE)=0,"",VLOOKUP(D9758,'Resources Final'!A:C,3,FALSE))</f>
        <v>Y</v>
      </c>
      <c r="L9758" s="3" t="str">
        <f>IF(VLOOKUP(D9758,'Resources Final'!A:D,4,FALSE)=0,"",VLOOKUP(D9758,'Resources Final'!A:D,4,FALSE))</f>
        <v/>
      </c>
      <c r="M9758" s="3" t="str">
        <f>IF(VLOOKUP(D9758,'Resources Final'!A:E,5,FALSE)=0,"",VLOOKUP(D9758,'Resources Final'!A:E,5,FALSE))</f>
        <v/>
      </c>
      <c r="N9758" s="7" t="str">
        <f>IF(VLOOKUP(D9758,'Resources Final'!A:F,6,FALSE)=0,"",VLOOKUP(D9758,'Resources Final'!A:F,6,FALSE))</f>
        <v/>
      </c>
      <c r="O9758" s="3" t="str">
        <f>IF(VLOOKUP(D9758,'Resources Final'!A:G,7,FALSE)=0,"",VLOOKUP(D9758,'Resources Final'!A:G,7,FALSE))</f>
        <v/>
      </c>
    </row>
    <row r="9759" spans="1:15" x14ac:dyDescent="0.2">
      <c r="A9759" s="11">
        <v>990</v>
      </c>
      <c r="B9759" s="11" t="str">
        <f t="shared" si="167"/>
        <v>Fred C. and Mary R. Koch Foundation_K Duncan20172000</v>
      </c>
      <c r="C9759" s="11" t="s">
        <v>4161</v>
      </c>
      <c r="D9759" s="11" t="s">
        <v>1898</v>
      </c>
      <c r="E9759" s="11" t="s">
        <v>1898</v>
      </c>
      <c r="F9759" s="4">
        <v>2000</v>
      </c>
      <c r="G9759" s="3">
        <v>2017</v>
      </c>
      <c r="H9759" s="6" t="s">
        <v>21</v>
      </c>
      <c r="I9759" s="12" t="s">
        <v>4162</v>
      </c>
      <c r="J9759" s="3">
        <v>168</v>
      </c>
      <c r="K9759" s="3" t="str">
        <f>IF(VLOOKUP(D9759,'Resources Final'!A:C,3,FALSE)=0,"",VLOOKUP(D9759,'Resources Final'!A:C,3,FALSE))</f>
        <v>Y</v>
      </c>
      <c r="L9759" s="3" t="str">
        <f>IF(VLOOKUP(D9759,'Resources Final'!A:D,4,FALSE)=0,"",VLOOKUP(D9759,'Resources Final'!A:D,4,FALSE))</f>
        <v/>
      </c>
      <c r="M9759" s="3" t="str">
        <f>IF(VLOOKUP(D9759,'Resources Final'!A:E,5,FALSE)=0,"",VLOOKUP(D9759,'Resources Final'!A:E,5,FALSE))</f>
        <v/>
      </c>
      <c r="N9759" s="7" t="str">
        <f>IF(VLOOKUP(D9759,'Resources Final'!A:F,6,FALSE)=0,"",VLOOKUP(D9759,'Resources Final'!A:F,6,FALSE))</f>
        <v/>
      </c>
      <c r="O9759" s="3" t="str">
        <f>IF(VLOOKUP(D9759,'Resources Final'!A:G,7,FALSE)=0,"",VLOOKUP(D9759,'Resources Final'!A:G,7,FALSE))</f>
        <v/>
      </c>
    </row>
    <row r="9760" spans="1:15" x14ac:dyDescent="0.2">
      <c r="A9760" s="11">
        <v>990</v>
      </c>
      <c r="B9760" s="11" t="str">
        <f t="shared" si="167"/>
        <v>Fred C. and Mary R. Koch Foundation_K Mesh20172000</v>
      </c>
      <c r="C9760" s="11" t="s">
        <v>4161</v>
      </c>
      <c r="D9760" s="11" t="s">
        <v>1916</v>
      </c>
      <c r="E9760" s="11" t="s">
        <v>1916</v>
      </c>
      <c r="F9760" s="4">
        <v>2000</v>
      </c>
      <c r="G9760" s="3">
        <v>2017</v>
      </c>
      <c r="H9760" s="6" t="s">
        <v>21</v>
      </c>
      <c r="I9760" s="12" t="s">
        <v>4162</v>
      </c>
      <c r="J9760" s="3">
        <v>169</v>
      </c>
      <c r="K9760" s="3" t="str">
        <f>IF(VLOOKUP(D9760,'Resources Final'!A:C,3,FALSE)=0,"",VLOOKUP(D9760,'Resources Final'!A:C,3,FALSE))</f>
        <v>Y</v>
      </c>
      <c r="L9760" s="3" t="str">
        <f>IF(VLOOKUP(D9760,'Resources Final'!A:D,4,FALSE)=0,"",VLOOKUP(D9760,'Resources Final'!A:D,4,FALSE))</f>
        <v/>
      </c>
      <c r="M9760" s="3" t="str">
        <f>IF(VLOOKUP(D9760,'Resources Final'!A:E,5,FALSE)=0,"",VLOOKUP(D9760,'Resources Final'!A:E,5,FALSE))</f>
        <v/>
      </c>
      <c r="N9760" s="7" t="str">
        <f>IF(VLOOKUP(D9760,'Resources Final'!A:F,6,FALSE)=0,"",VLOOKUP(D9760,'Resources Final'!A:F,6,FALSE))</f>
        <v/>
      </c>
      <c r="O9760" s="3" t="str">
        <f>IF(VLOOKUP(D9760,'Resources Final'!A:G,7,FALSE)=0,"",VLOOKUP(D9760,'Resources Final'!A:G,7,FALSE))</f>
        <v/>
      </c>
    </row>
    <row r="9761" spans="1:15" x14ac:dyDescent="0.2">
      <c r="A9761" s="11">
        <v>990</v>
      </c>
      <c r="B9761" s="11" t="str">
        <f t="shared" si="167"/>
        <v>Fred C. and Mary R. Koch Foundation_K Boren20172000</v>
      </c>
      <c r="C9761" s="11" t="s">
        <v>4161</v>
      </c>
      <c r="D9761" s="11" t="s">
        <v>1896</v>
      </c>
      <c r="E9761" s="11" t="s">
        <v>1896</v>
      </c>
      <c r="F9761" s="4">
        <v>2000</v>
      </c>
      <c r="G9761" s="3">
        <v>2017</v>
      </c>
      <c r="H9761" s="6" t="s">
        <v>21</v>
      </c>
      <c r="I9761" s="12" t="s">
        <v>4162</v>
      </c>
      <c r="J9761" s="3">
        <v>170</v>
      </c>
      <c r="K9761" s="3" t="str">
        <f>IF(VLOOKUP(D9761,'Resources Final'!A:C,3,FALSE)=0,"",VLOOKUP(D9761,'Resources Final'!A:C,3,FALSE))</f>
        <v>Y</v>
      </c>
      <c r="L9761" s="3" t="str">
        <f>IF(VLOOKUP(D9761,'Resources Final'!A:D,4,FALSE)=0,"",VLOOKUP(D9761,'Resources Final'!A:D,4,FALSE))</f>
        <v/>
      </c>
      <c r="M9761" s="3" t="str">
        <f>IF(VLOOKUP(D9761,'Resources Final'!A:E,5,FALSE)=0,"",VLOOKUP(D9761,'Resources Final'!A:E,5,FALSE))</f>
        <v/>
      </c>
      <c r="N9761" s="7" t="str">
        <f>IF(VLOOKUP(D9761,'Resources Final'!A:F,6,FALSE)=0,"",VLOOKUP(D9761,'Resources Final'!A:F,6,FALSE))</f>
        <v/>
      </c>
      <c r="O9761" s="3" t="str">
        <f>IF(VLOOKUP(D9761,'Resources Final'!A:G,7,FALSE)=0,"",VLOOKUP(D9761,'Resources Final'!A:G,7,FALSE))</f>
        <v/>
      </c>
    </row>
    <row r="9762" spans="1:15" x14ac:dyDescent="0.2">
      <c r="A9762" s="11">
        <v>990</v>
      </c>
      <c r="B9762" s="11" t="str">
        <f t="shared" si="167"/>
        <v>Fred C. and Mary R. Koch Foundation_K Buxton20172000</v>
      </c>
      <c r="C9762" s="11" t="s">
        <v>4161</v>
      </c>
      <c r="D9762" s="11" t="s">
        <v>1897</v>
      </c>
      <c r="E9762" s="11" t="s">
        <v>1897</v>
      </c>
      <c r="F9762" s="4">
        <v>2000</v>
      </c>
      <c r="G9762" s="3">
        <v>2017</v>
      </c>
      <c r="H9762" s="6" t="s">
        <v>21</v>
      </c>
      <c r="I9762" s="12" t="s">
        <v>4162</v>
      </c>
      <c r="J9762" s="3">
        <v>171</v>
      </c>
      <c r="K9762" s="3" t="str">
        <f>IF(VLOOKUP(D9762,'Resources Final'!A:C,3,FALSE)=0,"",VLOOKUP(D9762,'Resources Final'!A:C,3,FALSE))</f>
        <v>Y</v>
      </c>
      <c r="L9762" s="3" t="str">
        <f>IF(VLOOKUP(D9762,'Resources Final'!A:D,4,FALSE)=0,"",VLOOKUP(D9762,'Resources Final'!A:D,4,FALSE))</f>
        <v/>
      </c>
      <c r="M9762" s="3" t="str">
        <f>IF(VLOOKUP(D9762,'Resources Final'!A:E,5,FALSE)=0,"",VLOOKUP(D9762,'Resources Final'!A:E,5,FALSE))</f>
        <v/>
      </c>
      <c r="N9762" s="7" t="str">
        <f>IF(VLOOKUP(D9762,'Resources Final'!A:F,6,FALSE)=0,"",VLOOKUP(D9762,'Resources Final'!A:F,6,FALSE))</f>
        <v/>
      </c>
      <c r="O9762" s="3" t="str">
        <f>IF(VLOOKUP(D9762,'Resources Final'!A:G,7,FALSE)=0,"",VLOOKUP(D9762,'Resources Final'!A:G,7,FALSE))</f>
        <v/>
      </c>
    </row>
    <row r="9763" spans="1:15" x14ac:dyDescent="0.2">
      <c r="A9763" s="11">
        <v>990</v>
      </c>
      <c r="B9763" s="11" t="str">
        <f t="shared" si="167"/>
        <v>Fred C. and Mary R. Koch Foundation_K Moorhouse20172000</v>
      </c>
      <c r="C9763" s="11" t="s">
        <v>4161</v>
      </c>
      <c r="D9763" s="11" t="s">
        <v>1918</v>
      </c>
      <c r="E9763" s="11" t="s">
        <v>1918</v>
      </c>
      <c r="F9763" s="4">
        <v>2000</v>
      </c>
      <c r="G9763" s="3">
        <v>2017</v>
      </c>
      <c r="H9763" s="6" t="s">
        <v>21</v>
      </c>
      <c r="I9763" s="12" t="s">
        <v>4162</v>
      </c>
      <c r="J9763" s="3">
        <v>172</v>
      </c>
      <c r="K9763" s="3" t="str">
        <f>IF(VLOOKUP(D9763,'Resources Final'!A:C,3,FALSE)=0,"",VLOOKUP(D9763,'Resources Final'!A:C,3,FALSE))</f>
        <v>Y</v>
      </c>
      <c r="L9763" s="3" t="str">
        <f>IF(VLOOKUP(D9763,'Resources Final'!A:D,4,FALSE)=0,"",VLOOKUP(D9763,'Resources Final'!A:D,4,FALSE))</f>
        <v/>
      </c>
      <c r="M9763" s="3" t="str">
        <f>IF(VLOOKUP(D9763,'Resources Final'!A:E,5,FALSE)=0,"",VLOOKUP(D9763,'Resources Final'!A:E,5,FALSE))</f>
        <v/>
      </c>
      <c r="N9763" s="7" t="str">
        <f>IF(VLOOKUP(D9763,'Resources Final'!A:F,6,FALSE)=0,"",VLOOKUP(D9763,'Resources Final'!A:F,6,FALSE))</f>
        <v/>
      </c>
      <c r="O9763" s="3" t="str">
        <f>IF(VLOOKUP(D9763,'Resources Final'!A:G,7,FALSE)=0,"",VLOOKUP(D9763,'Resources Final'!A:G,7,FALSE))</f>
        <v/>
      </c>
    </row>
    <row r="9764" spans="1:15" x14ac:dyDescent="0.2">
      <c r="A9764" s="11">
        <v>990</v>
      </c>
      <c r="B9764" s="11" t="str">
        <f t="shared" si="167"/>
        <v>Fred C. and Mary R. Koch Foundation_K Gibson20172000</v>
      </c>
      <c r="C9764" s="11" t="s">
        <v>4161</v>
      </c>
      <c r="D9764" s="11" t="s">
        <v>1902</v>
      </c>
      <c r="E9764" s="11" t="s">
        <v>1902</v>
      </c>
      <c r="F9764" s="4">
        <v>2000</v>
      </c>
      <c r="G9764" s="3">
        <v>2017</v>
      </c>
      <c r="H9764" s="6" t="s">
        <v>21</v>
      </c>
      <c r="I9764" s="12" t="s">
        <v>4162</v>
      </c>
      <c r="J9764" s="3">
        <v>173</v>
      </c>
      <c r="K9764" s="3" t="str">
        <f>IF(VLOOKUP(D9764,'Resources Final'!A:C,3,FALSE)=0,"",VLOOKUP(D9764,'Resources Final'!A:C,3,FALSE))</f>
        <v>Y</v>
      </c>
      <c r="L9764" s="3" t="str">
        <f>IF(VLOOKUP(D9764,'Resources Final'!A:D,4,FALSE)=0,"",VLOOKUP(D9764,'Resources Final'!A:D,4,FALSE))</f>
        <v/>
      </c>
      <c r="M9764" s="3" t="str">
        <f>IF(VLOOKUP(D9764,'Resources Final'!A:E,5,FALSE)=0,"",VLOOKUP(D9764,'Resources Final'!A:E,5,FALSE))</f>
        <v/>
      </c>
      <c r="N9764" s="7" t="str">
        <f>IF(VLOOKUP(D9764,'Resources Final'!A:F,6,FALSE)=0,"",VLOOKUP(D9764,'Resources Final'!A:F,6,FALSE))</f>
        <v/>
      </c>
      <c r="O9764" s="3" t="str">
        <f>IF(VLOOKUP(D9764,'Resources Final'!A:G,7,FALSE)=0,"",VLOOKUP(D9764,'Resources Final'!A:G,7,FALSE))</f>
        <v/>
      </c>
    </row>
    <row r="9765" spans="1:15" x14ac:dyDescent="0.2">
      <c r="A9765" s="11">
        <v>990</v>
      </c>
      <c r="B9765" s="11" t="str">
        <f t="shared" si="167"/>
        <v>Fred C. and Mary R. Koch Foundation_K Kolbeck20172000</v>
      </c>
      <c r="C9765" s="11" t="s">
        <v>4161</v>
      </c>
      <c r="D9765" s="11" t="s">
        <v>1910</v>
      </c>
      <c r="E9765" s="11" t="s">
        <v>1910</v>
      </c>
      <c r="F9765" s="4">
        <v>2000</v>
      </c>
      <c r="G9765" s="3">
        <v>2017</v>
      </c>
      <c r="H9765" s="6" t="s">
        <v>21</v>
      </c>
      <c r="I9765" s="12" t="s">
        <v>4162</v>
      </c>
      <c r="J9765" s="3">
        <v>174</v>
      </c>
      <c r="K9765" s="3" t="str">
        <f>IF(VLOOKUP(D9765,'Resources Final'!A:C,3,FALSE)=0,"",VLOOKUP(D9765,'Resources Final'!A:C,3,FALSE))</f>
        <v>Y</v>
      </c>
      <c r="L9765" s="3" t="str">
        <f>IF(VLOOKUP(D9765,'Resources Final'!A:D,4,FALSE)=0,"",VLOOKUP(D9765,'Resources Final'!A:D,4,FALSE))</f>
        <v/>
      </c>
      <c r="M9765" s="3" t="str">
        <f>IF(VLOOKUP(D9765,'Resources Final'!A:E,5,FALSE)=0,"",VLOOKUP(D9765,'Resources Final'!A:E,5,FALSE))</f>
        <v/>
      </c>
      <c r="N9765" s="7" t="str">
        <f>IF(VLOOKUP(D9765,'Resources Final'!A:F,6,FALSE)=0,"",VLOOKUP(D9765,'Resources Final'!A:F,6,FALSE))</f>
        <v/>
      </c>
      <c r="O9765" s="3" t="str">
        <f>IF(VLOOKUP(D9765,'Resources Final'!A:G,7,FALSE)=0,"",VLOOKUP(D9765,'Resources Final'!A:G,7,FALSE))</f>
        <v/>
      </c>
    </row>
    <row r="9766" spans="1:15" x14ac:dyDescent="0.2">
      <c r="A9766" s="11">
        <v>990</v>
      </c>
      <c r="B9766" s="11" t="str">
        <f t="shared" si="167"/>
        <v>Fred C. and Mary R. Koch Foundation_K Edwards20172000</v>
      </c>
      <c r="C9766" s="11" t="s">
        <v>4161</v>
      </c>
      <c r="D9766" s="11" t="s">
        <v>1900</v>
      </c>
      <c r="E9766" s="11" t="s">
        <v>1900</v>
      </c>
      <c r="F9766" s="4">
        <v>2000</v>
      </c>
      <c r="G9766" s="3">
        <v>2017</v>
      </c>
      <c r="H9766" s="6" t="s">
        <v>21</v>
      </c>
      <c r="I9766" s="12" t="s">
        <v>4162</v>
      </c>
      <c r="J9766" s="3">
        <v>175</v>
      </c>
      <c r="K9766" s="3" t="str">
        <f>IF(VLOOKUP(D9766,'Resources Final'!A:C,3,FALSE)=0,"",VLOOKUP(D9766,'Resources Final'!A:C,3,FALSE))</f>
        <v>Y</v>
      </c>
      <c r="L9766" s="3" t="str">
        <f>IF(VLOOKUP(D9766,'Resources Final'!A:D,4,FALSE)=0,"",VLOOKUP(D9766,'Resources Final'!A:D,4,FALSE))</f>
        <v/>
      </c>
      <c r="M9766" s="3" t="str">
        <f>IF(VLOOKUP(D9766,'Resources Final'!A:E,5,FALSE)=0,"",VLOOKUP(D9766,'Resources Final'!A:E,5,FALSE))</f>
        <v/>
      </c>
      <c r="N9766" s="7" t="str">
        <f>IF(VLOOKUP(D9766,'Resources Final'!A:F,6,FALSE)=0,"",VLOOKUP(D9766,'Resources Final'!A:F,6,FALSE))</f>
        <v/>
      </c>
      <c r="O9766" s="3" t="str">
        <f>IF(VLOOKUP(D9766,'Resources Final'!A:G,7,FALSE)=0,"",VLOOKUP(D9766,'Resources Final'!A:G,7,FALSE))</f>
        <v/>
      </c>
    </row>
    <row r="9767" spans="1:15" x14ac:dyDescent="0.2">
      <c r="A9767" s="11">
        <v>990</v>
      </c>
      <c r="B9767" s="11" t="str">
        <f t="shared" si="167"/>
        <v>Fred C. and Mary R. Koch Foundation_K Monaco20172000</v>
      </c>
      <c r="C9767" s="11" t="s">
        <v>4161</v>
      </c>
      <c r="D9767" s="11" t="s">
        <v>1917</v>
      </c>
      <c r="E9767" s="11" t="s">
        <v>1917</v>
      </c>
      <c r="F9767" s="4">
        <v>2000</v>
      </c>
      <c r="G9767" s="3">
        <v>2017</v>
      </c>
      <c r="H9767" s="6" t="s">
        <v>21</v>
      </c>
      <c r="I9767" s="12" t="s">
        <v>4162</v>
      </c>
      <c r="J9767" s="3">
        <v>176</v>
      </c>
      <c r="K9767" s="3" t="str">
        <f>IF(VLOOKUP(D9767,'Resources Final'!A:C,3,FALSE)=0,"",VLOOKUP(D9767,'Resources Final'!A:C,3,FALSE))</f>
        <v>Y</v>
      </c>
      <c r="L9767" s="3" t="str">
        <f>IF(VLOOKUP(D9767,'Resources Final'!A:D,4,FALSE)=0,"",VLOOKUP(D9767,'Resources Final'!A:D,4,FALSE))</f>
        <v/>
      </c>
      <c r="M9767" s="3" t="str">
        <f>IF(VLOOKUP(D9767,'Resources Final'!A:E,5,FALSE)=0,"",VLOOKUP(D9767,'Resources Final'!A:E,5,FALSE))</f>
        <v/>
      </c>
      <c r="N9767" s="7" t="str">
        <f>IF(VLOOKUP(D9767,'Resources Final'!A:F,6,FALSE)=0,"",VLOOKUP(D9767,'Resources Final'!A:F,6,FALSE))</f>
        <v/>
      </c>
      <c r="O9767" s="3" t="str">
        <f>IF(VLOOKUP(D9767,'Resources Final'!A:G,7,FALSE)=0,"",VLOOKUP(D9767,'Resources Final'!A:G,7,FALSE))</f>
        <v/>
      </c>
    </row>
    <row r="9768" spans="1:15" x14ac:dyDescent="0.2">
      <c r="A9768" s="11">
        <v>990</v>
      </c>
      <c r="B9768" s="11" t="str">
        <f t="shared" si="167"/>
        <v>Fred C. and Mary R. Koch Foundation_K Watkins20172000</v>
      </c>
      <c r="C9768" s="11" t="s">
        <v>4161</v>
      </c>
      <c r="D9768" s="11" t="s">
        <v>1924</v>
      </c>
      <c r="E9768" s="11" t="s">
        <v>1924</v>
      </c>
      <c r="F9768" s="4">
        <v>2000</v>
      </c>
      <c r="G9768" s="3">
        <v>2017</v>
      </c>
      <c r="H9768" s="6" t="s">
        <v>21</v>
      </c>
      <c r="I9768" s="12" t="s">
        <v>4162</v>
      </c>
      <c r="J9768" s="3">
        <v>177</v>
      </c>
      <c r="K9768" s="3" t="str">
        <f>IF(VLOOKUP(D9768,'Resources Final'!A:C,3,FALSE)=0,"",VLOOKUP(D9768,'Resources Final'!A:C,3,FALSE))</f>
        <v>Y</v>
      </c>
      <c r="L9768" s="3" t="str">
        <f>IF(VLOOKUP(D9768,'Resources Final'!A:D,4,FALSE)=0,"",VLOOKUP(D9768,'Resources Final'!A:D,4,FALSE))</f>
        <v/>
      </c>
      <c r="M9768" s="3" t="str">
        <f>IF(VLOOKUP(D9768,'Resources Final'!A:E,5,FALSE)=0,"",VLOOKUP(D9768,'Resources Final'!A:E,5,FALSE))</f>
        <v/>
      </c>
      <c r="N9768" s="7" t="str">
        <f>IF(VLOOKUP(D9768,'Resources Final'!A:F,6,FALSE)=0,"",VLOOKUP(D9768,'Resources Final'!A:F,6,FALSE))</f>
        <v/>
      </c>
      <c r="O9768" s="3" t="str">
        <f>IF(VLOOKUP(D9768,'Resources Final'!A:G,7,FALSE)=0,"",VLOOKUP(D9768,'Resources Final'!A:G,7,FALSE))</f>
        <v/>
      </c>
    </row>
    <row r="9769" spans="1:15" x14ac:dyDescent="0.2">
      <c r="A9769" s="11">
        <v>990</v>
      </c>
      <c r="B9769" s="11" t="str">
        <f t="shared" si="167"/>
        <v>Fred C. and Mary R. Koch Foundation_K Allen20172000</v>
      </c>
      <c r="C9769" s="11" t="s">
        <v>4161</v>
      </c>
      <c r="D9769" s="11" t="s">
        <v>1894</v>
      </c>
      <c r="E9769" s="11" t="s">
        <v>1894</v>
      </c>
      <c r="F9769" s="4">
        <v>2000</v>
      </c>
      <c r="G9769" s="3">
        <v>2017</v>
      </c>
      <c r="H9769" s="6" t="s">
        <v>21</v>
      </c>
      <c r="I9769" s="12" t="s">
        <v>4162</v>
      </c>
      <c r="J9769" s="3">
        <v>178</v>
      </c>
      <c r="K9769" s="3" t="str">
        <f>IF(VLOOKUP(D9769,'Resources Final'!A:C,3,FALSE)=0,"",VLOOKUP(D9769,'Resources Final'!A:C,3,FALSE))</f>
        <v>Y</v>
      </c>
      <c r="L9769" s="3" t="str">
        <f>IF(VLOOKUP(D9769,'Resources Final'!A:D,4,FALSE)=0,"",VLOOKUP(D9769,'Resources Final'!A:D,4,FALSE))</f>
        <v/>
      </c>
      <c r="M9769" s="3" t="str">
        <f>IF(VLOOKUP(D9769,'Resources Final'!A:E,5,FALSE)=0,"",VLOOKUP(D9769,'Resources Final'!A:E,5,FALSE))</f>
        <v/>
      </c>
      <c r="N9769" s="7" t="str">
        <f>IF(VLOOKUP(D9769,'Resources Final'!A:F,6,FALSE)=0,"",VLOOKUP(D9769,'Resources Final'!A:F,6,FALSE))</f>
        <v/>
      </c>
      <c r="O9769" s="3" t="str">
        <f>IF(VLOOKUP(D9769,'Resources Final'!A:G,7,FALSE)=0,"",VLOOKUP(D9769,'Resources Final'!A:G,7,FALSE))</f>
        <v/>
      </c>
    </row>
    <row r="9770" spans="1:15" x14ac:dyDescent="0.2">
      <c r="A9770" s="11">
        <v>990</v>
      </c>
      <c r="B9770" s="11" t="str">
        <f t="shared" si="167"/>
        <v>Fred C. and Mary R. Koch Foundation_K Johnson20172000</v>
      </c>
      <c r="C9770" s="11" t="s">
        <v>4161</v>
      </c>
      <c r="D9770" s="11" t="s">
        <v>1906</v>
      </c>
      <c r="E9770" s="11" t="s">
        <v>1906</v>
      </c>
      <c r="F9770" s="4">
        <v>2000</v>
      </c>
      <c r="G9770" s="3">
        <v>2017</v>
      </c>
      <c r="H9770" s="6" t="s">
        <v>21</v>
      </c>
      <c r="I9770" s="12" t="s">
        <v>4162</v>
      </c>
      <c r="J9770" s="3">
        <v>179</v>
      </c>
      <c r="K9770" s="3" t="str">
        <f>IF(VLOOKUP(D9770,'Resources Final'!A:C,3,FALSE)=0,"",VLOOKUP(D9770,'Resources Final'!A:C,3,FALSE))</f>
        <v>Y</v>
      </c>
      <c r="L9770" s="3" t="str">
        <f>IF(VLOOKUP(D9770,'Resources Final'!A:D,4,FALSE)=0,"",VLOOKUP(D9770,'Resources Final'!A:D,4,FALSE))</f>
        <v/>
      </c>
      <c r="M9770" s="3" t="str">
        <f>IF(VLOOKUP(D9770,'Resources Final'!A:E,5,FALSE)=0,"",VLOOKUP(D9770,'Resources Final'!A:E,5,FALSE))</f>
        <v/>
      </c>
      <c r="N9770" s="7" t="str">
        <f>IF(VLOOKUP(D9770,'Resources Final'!A:F,6,FALSE)=0,"",VLOOKUP(D9770,'Resources Final'!A:F,6,FALSE))</f>
        <v/>
      </c>
      <c r="O9770" s="3" t="str">
        <f>IF(VLOOKUP(D9770,'Resources Final'!A:G,7,FALSE)=0,"",VLOOKUP(D9770,'Resources Final'!A:G,7,FALSE))</f>
        <v/>
      </c>
    </row>
    <row r="9771" spans="1:15" x14ac:dyDescent="0.2">
      <c r="A9771" s="11">
        <v>990</v>
      </c>
      <c r="B9771" s="11" t="str">
        <f t="shared" si="167"/>
        <v>Fred C. and Mary R. Koch Foundation_K Holmstrom20172000</v>
      </c>
      <c r="C9771" s="11" t="s">
        <v>4161</v>
      </c>
      <c r="D9771" s="11" t="s">
        <v>1905</v>
      </c>
      <c r="E9771" s="11" t="s">
        <v>1905</v>
      </c>
      <c r="F9771" s="4">
        <v>2000</v>
      </c>
      <c r="G9771" s="3">
        <v>2017</v>
      </c>
      <c r="H9771" s="6" t="s">
        <v>21</v>
      </c>
      <c r="I9771" s="12" t="s">
        <v>4162</v>
      </c>
      <c r="J9771" s="3">
        <v>180</v>
      </c>
      <c r="K9771" s="3" t="str">
        <f>IF(VLOOKUP(D9771,'Resources Final'!A:C,3,FALSE)=0,"",VLOOKUP(D9771,'Resources Final'!A:C,3,FALSE))</f>
        <v>Y</v>
      </c>
      <c r="L9771" s="3" t="str">
        <f>IF(VLOOKUP(D9771,'Resources Final'!A:D,4,FALSE)=0,"",VLOOKUP(D9771,'Resources Final'!A:D,4,FALSE))</f>
        <v/>
      </c>
      <c r="M9771" s="3" t="str">
        <f>IF(VLOOKUP(D9771,'Resources Final'!A:E,5,FALSE)=0,"",VLOOKUP(D9771,'Resources Final'!A:E,5,FALSE))</f>
        <v/>
      </c>
      <c r="N9771" s="7" t="str">
        <f>IF(VLOOKUP(D9771,'Resources Final'!A:F,6,FALSE)=0,"",VLOOKUP(D9771,'Resources Final'!A:F,6,FALSE))</f>
        <v/>
      </c>
      <c r="O9771" s="3" t="str">
        <f>IF(VLOOKUP(D9771,'Resources Final'!A:G,7,FALSE)=0,"",VLOOKUP(D9771,'Resources Final'!A:G,7,FALSE))</f>
        <v/>
      </c>
    </row>
    <row r="9772" spans="1:15" x14ac:dyDescent="0.2">
      <c r="A9772" s="11">
        <v>990</v>
      </c>
      <c r="B9772" s="11" t="str">
        <f t="shared" si="167"/>
        <v>Fred C. and Mary R. Koch Foundation_K Graves20172000</v>
      </c>
      <c r="C9772" s="11" t="s">
        <v>4161</v>
      </c>
      <c r="D9772" s="11" t="s">
        <v>1903</v>
      </c>
      <c r="E9772" s="11" t="s">
        <v>1903</v>
      </c>
      <c r="F9772" s="4">
        <v>2000</v>
      </c>
      <c r="G9772" s="3">
        <v>2017</v>
      </c>
      <c r="H9772" s="6" t="s">
        <v>21</v>
      </c>
      <c r="I9772" s="12" t="s">
        <v>4162</v>
      </c>
      <c r="J9772" s="3">
        <v>181</v>
      </c>
      <c r="K9772" s="3" t="str">
        <f>IF(VLOOKUP(D9772,'Resources Final'!A:C,3,FALSE)=0,"",VLOOKUP(D9772,'Resources Final'!A:C,3,FALSE))</f>
        <v>Y</v>
      </c>
      <c r="L9772" s="3" t="str">
        <f>IF(VLOOKUP(D9772,'Resources Final'!A:D,4,FALSE)=0,"",VLOOKUP(D9772,'Resources Final'!A:D,4,FALSE))</f>
        <v/>
      </c>
      <c r="M9772" s="3" t="str">
        <f>IF(VLOOKUP(D9772,'Resources Final'!A:E,5,FALSE)=0,"",VLOOKUP(D9772,'Resources Final'!A:E,5,FALSE))</f>
        <v/>
      </c>
      <c r="N9772" s="7" t="str">
        <f>IF(VLOOKUP(D9772,'Resources Final'!A:F,6,FALSE)=0,"",VLOOKUP(D9772,'Resources Final'!A:F,6,FALSE))</f>
        <v/>
      </c>
      <c r="O9772" s="3" t="str">
        <f>IF(VLOOKUP(D9772,'Resources Final'!A:G,7,FALSE)=0,"",VLOOKUP(D9772,'Resources Final'!A:G,7,FALSE))</f>
        <v/>
      </c>
    </row>
    <row r="9773" spans="1:15" x14ac:dyDescent="0.2">
      <c r="A9773" s="11">
        <v>990</v>
      </c>
      <c r="B9773" s="11" t="str">
        <f t="shared" si="167"/>
        <v>Fred C. and Mary R. Koch Foundation_K McGregor20172000</v>
      </c>
      <c r="C9773" s="11" t="s">
        <v>4161</v>
      </c>
      <c r="D9773" s="11" t="s">
        <v>1914</v>
      </c>
      <c r="E9773" s="11" t="s">
        <v>1914</v>
      </c>
      <c r="F9773" s="4">
        <v>2000</v>
      </c>
      <c r="G9773" s="3">
        <v>2017</v>
      </c>
      <c r="H9773" s="6" t="s">
        <v>21</v>
      </c>
      <c r="I9773" s="12" t="s">
        <v>4162</v>
      </c>
      <c r="J9773" s="3">
        <v>182</v>
      </c>
      <c r="K9773" s="3" t="str">
        <f>IF(VLOOKUP(D9773,'Resources Final'!A:C,3,FALSE)=0,"",VLOOKUP(D9773,'Resources Final'!A:C,3,FALSE))</f>
        <v>Y</v>
      </c>
      <c r="L9773" s="3" t="str">
        <f>IF(VLOOKUP(D9773,'Resources Final'!A:D,4,FALSE)=0,"",VLOOKUP(D9773,'Resources Final'!A:D,4,FALSE))</f>
        <v/>
      </c>
      <c r="M9773" s="3" t="str">
        <f>IF(VLOOKUP(D9773,'Resources Final'!A:E,5,FALSE)=0,"",VLOOKUP(D9773,'Resources Final'!A:E,5,FALSE))</f>
        <v/>
      </c>
      <c r="N9773" s="7" t="str">
        <f>IF(VLOOKUP(D9773,'Resources Final'!A:F,6,FALSE)=0,"",VLOOKUP(D9773,'Resources Final'!A:F,6,FALSE))</f>
        <v/>
      </c>
      <c r="O9773" s="3" t="str">
        <f>IF(VLOOKUP(D9773,'Resources Final'!A:G,7,FALSE)=0,"",VLOOKUP(D9773,'Resources Final'!A:G,7,FALSE))</f>
        <v/>
      </c>
    </row>
    <row r="9774" spans="1:15" x14ac:dyDescent="0.2">
      <c r="A9774" s="11">
        <v>990</v>
      </c>
      <c r="B9774" s="11" t="str">
        <f t="shared" si="167"/>
        <v>Fred C. and Mary R. Koch Foundation_K Santos20172000</v>
      </c>
      <c r="C9774" s="11" t="s">
        <v>4161</v>
      </c>
      <c r="D9774" s="11" t="s">
        <v>1920</v>
      </c>
      <c r="E9774" s="11" t="s">
        <v>1920</v>
      </c>
      <c r="F9774" s="4">
        <v>2000</v>
      </c>
      <c r="G9774" s="3">
        <v>2017</v>
      </c>
      <c r="H9774" s="6" t="s">
        <v>21</v>
      </c>
      <c r="I9774" s="12" t="s">
        <v>4162</v>
      </c>
      <c r="J9774" s="3">
        <v>183</v>
      </c>
      <c r="K9774" s="3" t="str">
        <f>IF(VLOOKUP(D9774,'Resources Final'!A:C,3,FALSE)=0,"",VLOOKUP(D9774,'Resources Final'!A:C,3,FALSE))</f>
        <v>Y</v>
      </c>
      <c r="L9774" s="3" t="str">
        <f>IF(VLOOKUP(D9774,'Resources Final'!A:D,4,FALSE)=0,"",VLOOKUP(D9774,'Resources Final'!A:D,4,FALSE))</f>
        <v/>
      </c>
      <c r="M9774" s="3" t="str">
        <f>IF(VLOOKUP(D9774,'Resources Final'!A:E,5,FALSE)=0,"",VLOOKUP(D9774,'Resources Final'!A:E,5,FALSE))</f>
        <v/>
      </c>
      <c r="N9774" s="7" t="str">
        <f>IF(VLOOKUP(D9774,'Resources Final'!A:F,6,FALSE)=0,"",VLOOKUP(D9774,'Resources Final'!A:F,6,FALSE))</f>
        <v/>
      </c>
      <c r="O9774" s="3" t="str">
        <f>IF(VLOOKUP(D9774,'Resources Final'!A:G,7,FALSE)=0,"",VLOOKUP(D9774,'Resources Final'!A:G,7,FALSE))</f>
        <v/>
      </c>
    </row>
    <row r="9775" spans="1:15" x14ac:dyDescent="0.2">
      <c r="A9775" s="11">
        <v>990</v>
      </c>
      <c r="B9775" s="11" t="str">
        <f t="shared" si="167"/>
        <v>Fred C. and Mary R. Koch Foundation_L Mishell20172000</v>
      </c>
      <c r="C9775" s="11" t="s">
        <v>4161</v>
      </c>
      <c r="D9775" s="11" t="s">
        <v>2064</v>
      </c>
      <c r="E9775" s="11" t="s">
        <v>2064</v>
      </c>
      <c r="F9775" s="4">
        <v>2000</v>
      </c>
      <c r="G9775" s="3">
        <v>2017</v>
      </c>
      <c r="H9775" s="6" t="s">
        <v>21</v>
      </c>
      <c r="I9775" s="12" t="s">
        <v>4162</v>
      </c>
      <c r="J9775" s="3">
        <v>184</v>
      </c>
      <c r="K9775" s="3" t="str">
        <f>IF(VLOOKUP(D9775,'Resources Final'!A:C,3,FALSE)=0,"",VLOOKUP(D9775,'Resources Final'!A:C,3,FALSE))</f>
        <v>Y</v>
      </c>
      <c r="L9775" s="3" t="str">
        <f>IF(VLOOKUP(D9775,'Resources Final'!A:D,4,FALSE)=0,"",VLOOKUP(D9775,'Resources Final'!A:D,4,FALSE))</f>
        <v/>
      </c>
      <c r="M9775" s="3" t="str">
        <f>IF(VLOOKUP(D9775,'Resources Final'!A:E,5,FALSE)=0,"",VLOOKUP(D9775,'Resources Final'!A:E,5,FALSE))</f>
        <v/>
      </c>
      <c r="N9775" s="7" t="str">
        <f>IF(VLOOKUP(D9775,'Resources Final'!A:F,6,FALSE)=0,"",VLOOKUP(D9775,'Resources Final'!A:F,6,FALSE))</f>
        <v/>
      </c>
      <c r="O9775" s="3" t="str">
        <f>IF(VLOOKUP(D9775,'Resources Final'!A:G,7,FALSE)=0,"",VLOOKUP(D9775,'Resources Final'!A:G,7,FALSE))</f>
        <v/>
      </c>
    </row>
    <row r="9776" spans="1:15" x14ac:dyDescent="0.2">
      <c r="A9776" s="11">
        <v>990</v>
      </c>
      <c r="B9776" s="11" t="str">
        <f t="shared" si="167"/>
        <v>Fred C. and Mary R. Koch Foundation_L Cooper20172000</v>
      </c>
      <c r="C9776" s="11" t="s">
        <v>4161</v>
      </c>
      <c r="D9776" s="11" t="s">
        <v>2057</v>
      </c>
      <c r="E9776" s="11" t="s">
        <v>2057</v>
      </c>
      <c r="F9776" s="4">
        <v>2000</v>
      </c>
      <c r="G9776" s="3">
        <v>2017</v>
      </c>
      <c r="H9776" s="6" t="s">
        <v>21</v>
      </c>
      <c r="I9776" s="12" t="s">
        <v>4162</v>
      </c>
      <c r="J9776" s="3">
        <v>185</v>
      </c>
      <c r="K9776" s="3" t="str">
        <f>IF(VLOOKUP(D9776,'Resources Final'!A:C,3,FALSE)=0,"",VLOOKUP(D9776,'Resources Final'!A:C,3,FALSE))</f>
        <v>Y</v>
      </c>
      <c r="L9776" s="3" t="str">
        <f>IF(VLOOKUP(D9776,'Resources Final'!A:D,4,FALSE)=0,"",VLOOKUP(D9776,'Resources Final'!A:D,4,FALSE))</f>
        <v/>
      </c>
      <c r="M9776" s="3" t="str">
        <f>IF(VLOOKUP(D9776,'Resources Final'!A:E,5,FALSE)=0,"",VLOOKUP(D9776,'Resources Final'!A:E,5,FALSE))</f>
        <v/>
      </c>
      <c r="N9776" s="7" t="str">
        <f>IF(VLOOKUP(D9776,'Resources Final'!A:F,6,FALSE)=0,"",VLOOKUP(D9776,'Resources Final'!A:F,6,FALSE))</f>
        <v/>
      </c>
      <c r="O9776" s="3" t="str">
        <f>IF(VLOOKUP(D9776,'Resources Final'!A:G,7,FALSE)=0,"",VLOOKUP(D9776,'Resources Final'!A:G,7,FALSE))</f>
        <v/>
      </c>
    </row>
    <row r="9777" spans="1:15" x14ac:dyDescent="0.2">
      <c r="A9777" s="11">
        <v>990</v>
      </c>
      <c r="B9777" s="11" t="str">
        <f t="shared" si="167"/>
        <v>Fred C. and Mary R. Koch Foundation_L Dwyer20172000</v>
      </c>
      <c r="C9777" s="11" t="s">
        <v>4161</v>
      </c>
      <c r="D9777" s="11" t="s">
        <v>2058</v>
      </c>
      <c r="E9777" s="11" t="s">
        <v>2058</v>
      </c>
      <c r="F9777" s="4">
        <v>2000</v>
      </c>
      <c r="G9777" s="3">
        <v>2017</v>
      </c>
      <c r="H9777" s="6" t="s">
        <v>21</v>
      </c>
      <c r="I9777" s="12" t="s">
        <v>4162</v>
      </c>
      <c r="J9777" s="3">
        <v>186</v>
      </c>
      <c r="K9777" s="3" t="str">
        <f>IF(VLOOKUP(D9777,'Resources Final'!A:C,3,FALSE)=0,"",VLOOKUP(D9777,'Resources Final'!A:C,3,FALSE))</f>
        <v>Y</v>
      </c>
      <c r="L9777" s="3" t="str">
        <f>IF(VLOOKUP(D9777,'Resources Final'!A:D,4,FALSE)=0,"",VLOOKUP(D9777,'Resources Final'!A:D,4,FALSE))</f>
        <v/>
      </c>
      <c r="M9777" s="3" t="str">
        <f>IF(VLOOKUP(D9777,'Resources Final'!A:E,5,FALSE)=0,"",VLOOKUP(D9777,'Resources Final'!A:E,5,FALSE))</f>
        <v/>
      </c>
      <c r="N9777" s="7" t="str">
        <f>IF(VLOOKUP(D9777,'Resources Final'!A:F,6,FALSE)=0,"",VLOOKUP(D9777,'Resources Final'!A:F,6,FALSE))</f>
        <v/>
      </c>
      <c r="O9777" s="3" t="str">
        <f>IF(VLOOKUP(D9777,'Resources Final'!A:G,7,FALSE)=0,"",VLOOKUP(D9777,'Resources Final'!A:G,7,FALSE))</f>
        <v/>
      </c>
    </row>
    <row r="9778" spans="1:15" x14ac:dyDescent="0.2">
      <c r="A9778" s="11">
        <v>990</v>
      </c>
      <c r="B9778" s="11" t="str">
        <f t="shared" si="167"/>
        <v>Fred C. and Mary R. Koch Foundation_L Garcia20172000</v>
      </c>
      <c r="C9778" s="11" t="s">
        <v>4161</v>
      </c>
      <c r="D9778" s="11" t="s">
        <v>2059</v>
      </c>
      <c r="E9778" s="11" t="s">
        <v>2059</v>
      </c>
      <c r="F9778" s="4">
        <v>2000</v>
      </c>
      <c r="G9778" s="3">
        <v>2017</v>
      </c>
      <c r="H9778" s="6" t="s">
        <v>21</v>
      </c>
      <c r="I9778" s="12" t="s">
        <v>4162</v>
      </c>
      <c r="J9778" s="3">
        <v>187</v>
      </c>
      <c r="K9778" s="3" t="str">
        <f>IF(VLOOKUP(D9778,'Resources Final'!A:C,3,FALSE)=0,"",VLOOKUP(D9778,'Resources Final'!A:C,3,FALSE))</f>
        <v>Y</v>
      </c>
      <c r="L9778" s="3" t="str">
        <f>IF(VLOOKUP(D9778,'Resources Final'!A:D,4,FALSE)=0,"",VLOOKUP(D9778,'Resources Final'!A:D,4,FALSE))</f>
        <v/>
      </c>
      <c r="M9778" s="3" t="str">
        <f>IF(VLOOKUP(D9778,'Resources Final'!A:E,5,FALSE)=0,"",VLOOKUP(D9778,'Resources Final'!A:E,5,FALSE))</f>
        <v/>
      </c>
      <c r="N9778" s="7" t="str">
        <f>IF(VLOOKUP(D9778,'Resources Final'!A:F,6,FALSE)=0,"",VLOOKUP(D9778,'Resources Final'!A:F,6,FALSE))</f>
        <v/>
      </c>
      <c r="O9778" s="3" t="str">
        <f>IF(VLOOKUP(D9778,'Resources Final'!A:G,7,FALSE)=0,"",VLOOKUP(D9778,'Resources Final'!A:G,7,FALSE))</f>
        <v/>
      </c>
    </row>
    <row r="9779" spans="1:15" x14ac:dyDescent="0.2">
      <c r="A9779" s="11">
        <v>990</v>
      </c>
      <c r="B9779" s="11" t="str">
        <f t="shared" si="167"/>
        <v>Fred C. and Mary R. Koch Foundation_L Ragan20172000</v>
      </c>
      <c r="C9779" s="11" t="s">
        <v>4161</v>
      </c>
      <c r="D9779" s="11" t="s">
        <v>2067</v>
      </c>
      <c r="E9779" s="11" t="s">
        <v>2067</v>
      </c>
      <c r="F9779" s="4">
        <v>2000</v>
      </c>
      <c r="G9779" s="3">
        <v>2017</v>
      </c>
      <c r="H9779" s="6" t="s">
        <v>21</v>
      </c>
      <c r="I9779" s="12" t="s">
        <v>4162</v>
      </c>
      <c r="J9779" s="3">
        <v>188</v>
      </c>
      <c r="K9779" s="3" t="str">
        <f>IF(VLOOKUP(D9779,'Resources Final'!A:C,3,FALSE)=0,"",VLOOKUP(D9779,'Resources Final'!A:C,3,FALSE))</f>
        <v>Y</v>
      </c>
      <c r="L9779" s="3" t="str">
        <f>IF(VLOOKUP(D9779,'Resources Final'!A:D,4,FALSE)=0,"",VLOOKUP(D9779,'Resources Final'!A:D,4,FALSE))</f>
        <v/>
      </c>
      <c r="M9779" s="3" t="str">
        <f>IF(VLOOKUP(D9779,'Resources Final'!A:E,5,FALSE)=0,"",VLOOKUP(D9779,'Resources Final'!A:E,5,FALSE))</f>
        <v/>
      </c>
      <c r="N9779" s="7" t="str">
        <f>IF(VLOOKUP(D9779,'Resources Final'!A:F,6,FALSE)=0,"",VLOOKUP(D9779,'Resources Final'!A:F,6,FALSE))</f>
        <v/>
      </c>
      <c r="O9779" s="3" t="str">
        <f>IF(VLOOKUP(D9779,'Resources Final'!A:G,7,FALSE)=0,"",VLOOKUP(D9779,'Resources Final'!A:G,7,FALSE))</f>
        <v/>
      </c>
    </row>
    <row r="9780" spans="1:15" x14ac:dyDescent="0.2">
      <c r="A9780" s="11">
        <v>990</v>
      </c>
      <c r="B9780" s="11" t="str">
        <f t="shared" si="167"/>
        <v>Fred C. and Mary R. Koch Foundation_L Rogers20172000</v>
      </c>
      <c r="C9780" s="11" t="s">
        <v>4161</v>
      </c>
      <c r="D9780" s="11" t="s">
        <v>2068</v>
      </c>
      <c r="E9780" s="11" t="s">
        <v>2068</v>
      </c>
      <c r="F9780" s="4">
        <v>2000</v>
      </c>
      <c r="G9780" s="3">
        <v>2017</v>
      </c>
      <c r="H9780" s="6" t="s">
        <v>21</v>
      </c>
      <c r="I9780" s="12" t="s">
        <v>4162</v>
      </c>
      <c r="J9780" s="3">
        <v>189</v>
      </c>
      <c r="K9780" s="3" t="str">
        <f>IF(VLOOKUP(D9780,'Resources Final'!A:C,3,FALSE)=0,"",VLOOKUP(D9780,'Resources Final'!A:C,3,FALSE))</f>
        <v>Y</v>
      </c>
      <c r="L9780" s="3" t="str">
        <f>IF(VLOOKUP(D9780,'Resources Final'!A:D,4,FALSE)=0,"",VLOOKUP(D9780,'Resources Final'!A:D,4,FALSE))</f>
        <v/>
      </c>
      <c r="M9780" s="3" t="str">
        <f>IF(VLOOKUP(D9780,'Resources Final'!A:E,5,FALSE)=0,"",VLOOKUP(D9780,'Resources Final'!A:E,5,FALSE))</f>
        <v/>
      </c>
      <c r="N9780" s="7" t="str">
        <f>IF(VLOOKUP(D9780,'Resources Final'!A:F,6,FALSE)=0,"",VLOOKUP(D9780,'Resources Final'!A:F,6,FALSE))</f>
        <v/>
      </c>
      <c r="O9780" s="3" t="str">
        <f>IF(VLOOKUP(D9780,'Resources Final'!A:G,7,FALSE)=0,"",VLOOKUP(D9780,'Resources Final'!A:G,7,FALSE))</f>
        <v/>
      </c>
    </row>
    <row r="9781" spans="1:15" x14ac:dyDescent="0.2">
      <c r="A9781" s="11">
        <v>990</v>
      </c>
      <c r="B9781" s="11" t="str">
        <f t="shared" si="167"/>
        <v>Fred C. and Mary R. Koch Foundation_L Miller20172000</v>
      </c>
      <c r="C9781" s="11" t="s">
        <v>4161</v>
      </c>
      <c r="D9781" s="11" t="s">
        <v>2063</v>
      </c>
      <c r="E9781" s="11" t="s">
        <v>2063</v>
      </c>
      <c r="F9781" s="4">
        <v>2000</v>
      </c>
      <c r="G9781" s="3">
        <v>2017</v>
      </c>
      <c r="H9781" s="6" t="s">
        <v>21</v>
      </c>
      <c r="I9781" s="12" t="s">
        <v>4162</v>
      </c>
      <c r="J9781" s="3">
        <v>190</v>
      </c>
      <c r="K9781" s="3" t="str">
        <f>IF(VLOOKUP(D9781,'Resources Final'!A:C,3,FALSE)=0,"",VLOOKUP(D9781,'Resources Final'!A:C,3,FALSE))</f>
        <v>Y</v>
      </c>
      <c r="L9781" s="3" t="str">
        <f>IF(VLOOKUP(D9781,'Resources Final'!A:D,4,FALSE)=0,"",VLOOKUP(D9781,'Resources Final'!A:D,4,FALSE))</f>
        <v/>
      </c>
      <c r="M9781" s="3" t="str">
        <f>IF(VLOOKUP(D9781,'Resources Final'!A:E,5,FALSE)=0,"",VLOOKUP(D9781,'Resources Final'!A:E,5,FALSE))</f>
        <v/>
      </c>
      <c r="N9781" s="7" t="str">
        <f>IF(VLOOKUP(D9781,'Resources Final'!A:F,6,FALSE)=0,"",VLOOKUP(D9781,'Resources Final'!A:F,6,FALSE))</f>
        <v/>
      </c>
      <c r="O9781" s="3" t="str">
        <f>IF(VLOOKUP(D9781,'Resources Final'!A:G,7,FALSE)=0,"",VLOOKUP(D9781,'Resources Final'!A:G,7,FALSE))</f>
        <v/>
      </c>
    </row>
    <row r="9782" spans="1:15" x14ac:dyDescent="0.2">
      <c r="A9782" s="11">
        <v>990</v>
      </c>
      <c r="B9782" s="11" t="str">
        <f t="shared" si="167"/>
        <v>Fred C. and Mary R. Koch Foundation_L Lemaster20172000</v>
      </c>
      <c r="C9782" s="11" t="s">
        <v>4161</v>
      </c>
      <c r="D9782" s="11" t="s">
        <v>2061</v>
      </c>
      <c r="E9782" s="11" t="s">
        <v>2061</v>
      </c>
      <c r="F9782" s="4">
        <v>2000</v>
      </c>
      <c r="G9782" s="3">
        <v>2017</v>
      </c>
      <c r="H9782" s="6" t="s">
        <v>21</v>
      </c>
      <c r="I9782" s="12" t="s">
        <v>4162</v>
      </c>
      <c r="J9782" s="3">
        <v>191</v>
      </c>
      <c r="K9782" s="3" t="str">
        <f>IF(VLOOKUP(D9782,'Resources Final'!A:C,3,FALSE)=0,"",VLOOKUP(D9782,'Resources Final'!A:C,3,FALSE))</f>
        <v>Y</v>
      </c>
      <c r="L9782" s="3" t="str">
        <f>IF(VLOOKUP(D9782,'Resources Final'!A:D,4,FALSE)=0,"",VLOOKUP(D9782,'Resources Final'!A:D,4,FALSE))</f>
        <v/>
      </c>
      <c r="M9782" s="3" t="str">
        <f>IF(VLOOKUP(D9782,'Resources Final'!A:E,5,FALSE)=0,"",VLOOKUP(D9782,'Resources Final'!A:E,5,FALSE))</f>
        <v/>
      </c>
      <c r="N9782" s="7" t="str">
        <f>IF(VLOOKUP(D9782,'Resources Final'!A:F,6,FALSE)=0,"",VLOOKUP(D9782,'Resources Final'!A:F,6,FALSE))</f>
        <v/>
      </c>
      <c r="O9782" s="3" t="str">
        <f>IF(VLOOKUP(D9782,'Resources Final'!A:G,7,FALSE)=0,"",VLOOKUP(D9782,'Resources Final'!A:G,7,FALSE))</f>
        <v/>
      </c>
    </row>
    <row r="9783" spans="1:15" x14ac:dyDescent="0.2">
      <c r="A9783" s="11">
        <v>990</v>
      </c>
      <c r="B9783" s="11" t="str">
        <f t="shared" si="167"/>
        <v>Fred C. and Mary R. Koch Foundation_L Le Pottier20172000</v>
      </c>
      <c r="C9783" s="11" t="s">
        <v>4161</v>
      </c>
      <c r="D9783" s="11" t="s">
        <v>2060</v>
      </c>
      <c r="E9783" s="11" t="s">
        <v>2060</v>
      </c>
      <c r="F9783" s="4">
        <v>2000</v>
      </c>
      <c r="G9783" s="3">
        <v>2017</v>
      </c>
      <c r="H9783" s="6" t="s">
        <v>21</v>
      </c>
      <c r="I9783" s="12" t="s">
        <v>4162</v>
      </c>
      <c r="J9783" s="3">
        <v>192</v>
      </c>
      <c r="K9783" s="3" t="str">
        <f>IF(VLOOKUP(D9783,'Resources Final'!A:C,3,FALSE)=0,"",VLOOKUP(D9783,'Resources Final'!A:C,3,FALSE))</f>
        <v>Y</v>
      </c>
      <c r="L9783" s="3" t="str">
        <f>IF(VLOOKUP(D9783,'Resources Final'!A:D,4,FALSE)=0,"",VLOOKUP(D9783,'Resources Final'!A:D,4,FALSE))</f>
        <v/>
      </c>
      <c r="M9783" s="3" t="str">
        <f>IF(VLOOKUP(D9783,'Resources Final'!A:E,5,FALSE)=0,"",VLOOKUP(D9783,'Resources Final'!A:E,5,FALSE))</f>
        <v/>
      </c>
      <c r="N9783" s="7" t="str">
        <f>IF(VLOOKUP(D9783,'Resources Final'!A:F,6,FALSE)=0,"",VLOOKUP(D9783,'Resources Final'!A:F,6,FALSE))</f>
        <v/>
      </c>
      <c r="O9783" s="3" t="str">
        <f>IF(VLOOKUP(D9783,'Resources Final'!A:G,7,FALSE)=0,"",VLOOKUP(D9783,'Resources Final'!A:G,7,FALSE))</f>
        <v/>
      </c>
    </row>
    <row r="9784" spans="1:15" x14ac:dyDescent="0.2">
      <c r="A9784" s="11">
        <v>990</v>
      </c>
      <c r="B9784" s="11" t="str">
        <f t="shared" si="167"/>
        <v>Fred C. and Mary R. Koch Foundation_M Penny20172000</v>
      </c>
      <c r="C9784" s="11" t="s">
        <v>4161</v>
      </c>
      <c r="D9784" s="11" t="s">
        <v>2252</v>
      </c>
      <c r="E9784" s="11" t="s">
        <v>2252</v>
      </c>
      <c r="F9784" s="4">
        <v>2000</v>
      </c>
      <c r="G9784" s="3">
        <v>2017</v>
      </c>
      <c r="H9784" s="6" t="s">
        <v>21</v>
      </c>
      <c r="I9784" s="12" t="s">
        <v>4162</v>
      </c>
      <c r="J9784" s="3">
        <v>193</v>
      </c>
      <c r="K9784" s="3" t="str">
        <f>IF(VLOOKUP(D9784,'Resources Final'!A:C,3,FALSE)=0,"",VLOOKUP(D9784,'Resources Final'!A:C,3,FALSE))</f>
        <v>Y</v>
      </c>
      <c r="L9784" s="3" t="str">
        <f>IF(VLOOKUP(D9784,'Resources Final'!A:D,4,FALSE)=0,"",VLOOKUP(D9784,'Resources Final'!A:D,4,FALSE))</f>
        <v/>
      </c>
      <c r="M9784" s="3" t="str">
        <f>IF(VLOOKUP(D9784,'Resources Final'!A:E,5,FALSE)=0,"",VLOOKUP(D9784,'Resources Final'!A:E,5,FALSE))</f>
        <v/>
      </c>
      <c r="N9784" s="7" t="str">
        <f>IF(VLOOKUP(D9784,'Resources Final'!A:F,6,FALSE)=0,"",VLOOKUP(D9784,'Resources Final'!A:F,6,FALSE))</f>
        <v/>
      </c>
      <c r="O9784" s="3" t="str">
        <f>IF(VLOOKUP(D9784,'Resources Final'!A:G,7,FALSE)=0,"",VLOOKUP(D9784,'Resources Final'!A:G,7,FALSE))</f>
        <v/>
      </c>
    </row>
    <row r="9785" spans="1:15" x14ac:dyDescent="0.2">
      <c r="A9785" s="11">
        <v>990</v>
      </c>
      <c r="B9785" s="11" t="str">
        <f t="shared" si="167"/>
        <v>Fred C. and Mary R. Koch Foundation_M Purchase20172000</v>
      </c>
      <c r="C9785" s="11" t="s">
        <v>4161</v>
      </c>
      <c r="D9785" s="11" t="s">
        <v>2253</v>
      </c>
      <c r="E9785" s="11" t="s">
        <v>2253</v>
      </c>
      <c r="F9785" s="4">
        <v>2000</v>
      </c>
      <c r="G9785" s="3">
        <v>2017</v>
      </c>
      <c r="H9785" s="6" t="s">
        <v>21</v>
      </c>
      <c r="I9785" s="12" t="s">
        <v>4162</v>
      </c>
      <c r="J9785" s="3">
        <v>194</v>
      </c>
      <c r="K9785" s="3" t="str">
        <f>IF(VLOOKUP(D9785,'Resources Final'!A:C,3,FALSE)=0,"",VLOOKUP(D9785,'Resources Final'!A:C,3,FALSE))</f>
        <v>Y</v>
      </c>
      <c r="L9785" s="3" t="str">
        <f>IF(VLOOKUP(D9785,'Resources Final'!A:D,4,FALSE)=0,"",VLOOKUP(D9785,'Resources Final'!A:D,4,FALSE))</f>
        <v/>
      </c>
      <c r="M9785" s="3" t="str">
        <f>IF(VLOOKUP(D9785,'Resources Final'!A:E,5,FALSE)=0,"",VLOOKUP(D9785,'Resources Final'!A:E,5,FALSE))</f>
        <v/>
      </c>
      <c r="N9785" s="7" t="str">
        <f>IF(VLOOKUP(D9785,'Resources Final'!A:F,6,FALSE)=0,"",VLOOKUP(D9785,'Resources Final'!A:F,6,FALSE))</f>
        <v/>
      </c>
      <c r="O9785" s="3" t="str">
        <f>IF(VLOOKUP(D9785,'Resources Final'!A:G,7,FALSE)=0,"",VLOOKUP(D9785,'Resources Final'!A:G,7,FALSE))</f>
        <v/>
      </c>
    </row>
    <row r="9786" spans="1:15" x14ac:dyDescent="0.2">
      <c r="A9786" s="11">
        <v>990</v>
      </c>
      <c r="B9786" s="11" t="str">
        <f t="shared" si="167"/>
        <v>Fred C. and Mary R. Koch Foundation_M Nicol20172000</v>
      </c>
      <c r="C9786" s="11" t="s">
        <v>4161</v>
      </c>
      <c r="D9786" s="11" t="s">
        <v>2250</v>
      </c>
      <c r="E9786" s="11" t="s">
        <v>2250</v>
      </c>
      <c r="F9786" s="4">
        <v>2000</v>
      </c>
      <c r="G9786" s="3">
        <v>2017</v>
      </c>
      <c r="H9786" s="6" t="s">
        <v>21</v>
      </c>
      <c r="I9786" s="12" t="s">
        <v>4162</v>
      </c>
      <c r="J9786" s="3">
        <v>195</v>
      </c>
      <c r="K9786" s="3" t="str">
        <f>IF(VLOOKUP(D9786,'Resources Final'!A:C,3,FALSE)=0,"",VLOOKUP(D9786,'Resources Final'!A:C,3,FALSE))</f>
        <v>Y</v>
      </c>
      <c r="L9786" s="3" t="str">
        <f>IF(VLOOKUP(D9786,'Resources Final'!A:D,4,FALSE)=0,"",VLOOKUP(D9786,'Resources Final'!A:D,4,FALSE))</f>
        <v/>
      </c>
      <c r="M9786" s="3" t="str">
        <f>IF(VLOOKUP(D9786,'Resources Final'!A:E,5,FALSE)=0,"",VLOOKUP(D9786,'Resources Final'!A:E,5,FALSE))</f>
        <v/>
      </c>
      <c r="N9786" s="7" t="str">
        <f>IF(VLOOKUP(D9786,'Resources Final'!A:F,6,FALSE)=0,"",VLOOKUP(D9786,'Resources Final'!A:F,6,FALSE))</f>
        <v/>
      </c>
      <c r="O9786" s="3" t="str">
        <f>IF(VLOOKUP(D9786,'Resources Final'!A:G,7,FALSE)=0,"",VLOOKUP(D9786,'Resources Final'!A:G,7,FALSE))</f>
        <v/>
      </c>
    </row>
    <row r="9787" spans="1:15" x14ac:dyDescent="0.2">
      <c r="A9787" s="11">
        <v>990</v>
      </c>
      <c r="B9787" s="11" t="str">
        <f t="shared" si="167"/>
        <v>Fred C. and Mary R. Koch Foundation_M Orlowski20172000</v>
      </c>
      <c r="C9787" s="11" t="s">
        <v>4161</v>
      </c>
      <c r="D9787" s="11" t="s">
        <v>2251</v>
      </c>
      <c r="E9787" s="11" t="s">
        <v>2251</v>
      </c>
      <c r="F9787" s="4">
        <v>2000</v>
      </c>
      <c r="G9787" s="3">
        <v>2017</v>
      </c>
      <c r="H9787" s="6" t="s">
        <v>21</v>
      </c>
      <c r="I9787" s="12" t="s">
        <v>4162</v>
      </c>
      <c r="J9787" s="3">
        <v>196</v>
      </c>
      <c r="K9787" s="3" t="str">
        <f>IF(VLOOKUP(D9787,'Resources Final'!A:C,3,FALSE)=0,"",VLOOKUP(D9787,'Resources Final'!A:C,3,FALSE))</f>
        <v>Y</v>
      </c>
      <c r="L9787" s="3" t="str">
        <f>IF(VLOOKUP(D9787,'Resources Final'!A:D,4,FALSE)=0,"",VLOOKUP(D9787,'Resources Final'!A:D,4,FALSE))</f>
        <v/>
      </c>
      <c r="M9787" s="3" t="str">
        <f>IF(VLOOKUP(D9787,'Resources Final'!A:E,5,FALSE)=0,"",VLOOKUP(D9787,'Resources Final'!A:E,5,FALSE))</f>
        <v/>
      </c>
      <c r="N9787" s="7" t="str">
        <f>IF(VLOOKUP(D9787,'Resources Final'!A:F,6,FALSE)=0,"",VLOOKUP(D9787,'Resources Final'!A:F,6,FALSE))</f>
        <v/>
      </c>
      <c r="O9787" s="3" t="str">
        <f>IF(VLOOKUP(D9787,'Resources Final'!A:G,7,FALSE)=0,"",VLOOKUP(D9787,'Resources Final'!A:G,7,FALSE))</f>
        <v/>
      </c>
    </row>
    <row r="9788" spans="1:15" x14ac:dyDescent="0.2">
      <c r="A9788" s="11">
        <v>990</v>
      </c>
      <c r="B9788" s="11" t="str">
        <f t="shared" si="167"/>
        <v>Fred C. and Mary R. Koch Foundation_M Moorhouse20172000</v>
      </c>
      <c r="C9788" s="11" t="s">
        <v>4161</v>
      </c>
      <c r="D9788" s="11" t="s">
        <v>2249</v>
      </c>
      <c r="E9788" s="11" t="s">
        <v>2249</v>
      </c>
      <c r="F9788" s="4">
        <v>2000</v>
      </c>
      <c r="G9788" s="3">
        <v>2017</v>
      </c>
      <c r="H9788" s="6" t="s">
        <v>21</v>
      </c>
      <c r="I9788" s="12" t="s">
        <v>4162</v>
      </c>
      <c r="J9788" s="3">
        <v>197</v>
      </c>
      <c r="K9788" s="3" t="str">
        <f>IF(VLOOKUP(D9788,'Resources Final'!A:C,3,FALSE)=0,"",VLOOKUP(D9788,'Resources Final'!A:C,3,FALSE))</f>
        <v>Y</v>
      </c>
      <c r="L9788" s="3" t="str">
        <f>IF(VLOOKUP(D9788,'Resources Final'!A:D,4,FALSE)=0,"",VLOOKUP(D9788,'Resources Final'!A:D,4,FALSE))</f>
        <v/>
      </c>
      <c r="M9788" s="3" t="str">
        <f>IF(VLOOKUP(D9788,'Resources Final'!A:E,5,FALSE)=0,"",VLOOKUP(D9788,'Resources Final'!A:E,5,FALSE))</f>
        <v/>
      </c>
      <c r="N9788" s="7" t="str">
        <f>IF(VLOOKUP(D9788,'Resources Final'!A:F,6,FALSE)=0,"",VLOOKUP(D9788,'Resources Final'!A:F,6,FALSE))</f>
        <v/>
      </c>
      <c r="O9788" s="3" t="str">
        <f>IF(VLOOKUP(D9788,'Resources Final'!A:G,7,FALSE)=0,"",VLOOKUP(D9788,'Resources Final'!A:G,7,FALSE))</f>
        <v/>
      </c>
    </row>
    <row r="9789" spans="1:15" x14ac:dyDescent="0.2">
      <c r="A9789" s="11">
        <v>990</v>
      </c>
      <c r="B9789" s="11" t="str">
        <f t="shared" si="167"/>
        <v>Fred C. and Mary R. Koch Foundation_M Rose20172000</v>
      </c>
      <c r="C9789" s="11" t="s">
        <v>4161</v>
      </c>
      <c r="D9789" s="11" t="s">
        <v>2255</v>
      </c>
      <c r="E9789" s="11" t="s">
        <v>2255</v>
      </c>
      <c r="F9789" s="4">
        <v>2000</v>
      </c>
      <c r="G9789" s="3">
        <v>2017</v>
      </c>
      <c r="H9789" s="6" t="s">
        <v>21</v>
      </c>
      <c r="I9789" s="12" t="s">
        <v>4162</v>
      </c>
      <c r="J9789" s="3">
        <v>198</v>
      </c>
      <c r="K9789" s="3" t="str">
        <f>IF(VLOOKUP(D9789,'Resources Final'!A:C,3,FALSE)=0,"",VLOOKUP(D9789,'Resources Final'!A:C,3,FALSE))</f>
        <v>Y</v>
      </c>
      <c r="L9789" s="3" t="str">
        <f>IF(VLOOKUP(D9789,'Resources Final'!A:D,4,FALSE)=0,"",VLOOKUP(D9789,'Resources Final'!A:D,4,FALSE))</f>
        <v/>
      </c>
      <c r="M9789" s="3" t="str">
        <f>IF(VLOOKUP(D9789,'Resources Final'!A:E,5,FALSE)=0,"",VLOOKUP(D9789,'Resources Final'!A:E,5,FALSE))</f>
        <v/>
      </c>
      <c r="N9789" s="7" t="str">
        <f>IF(VLOOKUP(D9789,'Resources Final'!A:F,6,FALSE)=0,"",VLOOKUP(D9789,'Resources Final'!A:F,6,FALSE))</f>
        <v/>
      </c>
      <c r="O9789" s="3" t="str">
        <f>IF(VLOOKUP(D9789,'Resources Final'!A:G,7,FALSE)=0,"",VLOOKUP(D9789,'Resources Final'!A:G,7,FALSE))</f>
        <v/>
      </c>
    </row>
    <row r="9790" spans="1:15" x14ac:dyDescent="0.2">
      <c r="A9790" s="11">
        <v>990</v>
      </c>
      <c r="B9790" s="11" t="str">
        <f t="shared" si="167"/>
        <v>Fred C. and Mary R. Koch Foundation_M Michniewicz20172000</v>
      </c>
      <c r="C9790" s="11" t="s">
        <v>4161</v>
      </c>
      <c r="D9790" s="11" t="s">
        <v>2248</v>
      </c>
      <c r="E9790" s="11" t="s">
        <v>2248</v>
      </c>
      <c r="F9790" s="4">
        <v>2000</v>
      </c>
      <c r="G9790" s="3">
        <v>2017</v>
      </c>
      <c r="H9790" s="6" t="s">
        <v>21</v>
      </c>
      <c r="I9790" s="12" t="s">
        <v>4162</v>
      </c>
      <c r="J9790" s="3">
        <v>199</v>
      </c>
      <c r="K9790" s="3" t="str">
        <f>IF(VLOOKUP(D9790,'Resources Final'!A:C,3,FALSE)=0,"",VLOOKUP(D9790,'Resources Final'!A:C,3,FALSE))</f>
        <v>Y</v>
      </c>
      <c r="L9790" s="3" t="str">
        <f>IF(VLOOKUP(D9790,'Resources Final'!A:D,4,FALSE)=0,"",VLOOKUP(D9790,'Resources Final'!A:D,4,FALSE))</f>
        <v/>
      </c>
      <c r="M9790" s="3" t="str">
        <f>IF(VLOOKUP(D9790,'Resources Final'!A:E,5,FALSE)=0,"",VLOOKUP(D9790,'Resources Final'!A:E,5,FALSE))</f>
        <v/>
      </c>
      <c r="N9790" s="7" t="str">
        <f>IF(VLOOKUP(D9790,'Resources Final'!A:F,6,FALSE)=0,"",VLOOKUP(D9790,'Resources Final'!A:F,6,FALSE))</f>
        <v/>
      </c>
      <c r="O9790" s="3" t="str">
        <f>IF(VLOOKUP(D9790,'Resources Final'!A:G,7,FALSE)=0,"",VLOOKUP(D9790,'Resources Final'!A:G,7,FALSE))</f>
        <v/>
      </c>
    </row>
    <row r="9791" spans="1:15" x14ac:dyDescent="0.2">
      <c r="A9791" s="11">
        <v>990</v>
      </c>
      <c r="B9791" s="11" t="str">
        <f t="shared" si="167"/>
        <v>Fred C. and Mary R. Koch Foundation_M Rotundo20172000</v>
      </c>
      <c r="C9791" s="11" t="s">
        <v>4161</v>
      </c>
      <c r="D9791" s="11" t="s">
        <v>2256</v>
      </c>
      <c r="E9791" s="11" t="s">
        <v>2256</v>
      </c>
      <c r="F9791" s="4">
        <v>2000</v>
      </c>
      <c r="G9791" s="3">
        <v>2017</v>
      </c>
      <c r="H9791" s="6" t="s">
        <v>21</v>
      </c>
      <c r="I9791" s="12" t="s">
        <v>4162</v>
      </c>
      <c r="J9791" s="3">
        <v>200</v>
      </c>
      <c r="K9791" s="3" t="str">
        <f>IF(VLOOKUP(D9791,'Resources Final'!A:C,3,FALSE)=0,"",VLOOKUP(D9791,'Resources Final'!A:C,3,FALSE))</f>
        <v>Y</v>
      </c>
      <c r="L9791" s="3" t="str">
        <f>IF(VLOOKUP(D9791,'Resources Final'!A:D,4,FALSE)=0,"",VLOOKUP(D9791,'Resources Final'!A:D,4,FALSE))</f>
        <v/>
      </c>
      <c r="M9791" s="3" t="str">
        <f>IF(VLOOKUP(D9791,'Resources Final'!A:E,5,FALSE)=0,"",VLOOKUP(D9791,'Resources Final'!A:E,5,FALSE))</f>
        <v/>
      </c>
      <c r="N9791" s="7" t="str">
        <f>IF(VLOOKUP(D9791,'Resources Final'!A:F,6,FALSE)=0,"",VLOOKUP(D9791,'Resources Final'!A:F,6,FALSE))</f>
        <v/>
      </c>
      <c r="O9791" s="3" t="str">
        <f>IF(VLOOKUP(D9791,'Resources Final'!A:G,7,FALSE)=0,"",VLOOKUP(D9791,'Resources Final'!A:G,7,FALSE))</f>
        <v/>
      </c>
    </row>
    <row r="9792" spans="1:15" x14ac:dyDescent="0.2">
      <c r="A9792" s="11">
        <v>990</v>
      </c>
      <c r="B9792" s="11" t="str">
        <f t="shared" si="167"/>
        <v>Fred C. and Mary R. Koch Foundation_M Stevenson20172000</v>
      </c>
      <c r="C9792" s="11" t="s">
        <v>4161</v>
      </c>
      <c r="D9792" s="11" t="s">
        <v>2260</v>
      </c>
      <c r="E9792" s="11" t="s">
        <v>2260</v>
      </c>
      <c r="F9792" s="4">
        <v>2000</v>
      </c>
      <c r="G9792" s="3">
        <v>2017</v>
      </c>
      <c r="H9792" s="6" t="s">
        <v>21</v>
      </c>
      <c r="I9792" s="12" t="s">
        <v>4162</v>
      </c>
      <c r="J9792" s="3">
        <v>201</v>
      </c>
      <c r="K9792" s="3" t="str">
        <f>IF(VLOOKUP(D9792,'Resources Final'!A:C,3,FALSE)=0,"",VLOOKUP(D9792,'Resources Final'!A:C,3,FALSE))</f>
        <v>Y</v>
      </c>
      <c r="L9792" s="3" t="str">
        <f>IF(VLOOKUP(D9792,'Resources Final'!A:D,4,FALSE)=0,"",VLOOKUP(D9792,'Resources Final'!A:D,4,FALSE))</f>
        <v/>
      </c>
      <c r="M9792" s="3" t="str">
        <f>IF(VLOOKUP(D9792,'Resources Final'!A:E,5,FALSE)=0,"",VLOOKUP(D9792,'Resources Final'!A:E,5,FALSE))</f>
        <v/>
      </c>
      <c r="N9792" s="7" t="str">
        <f>IF(VLOOKUP(D9792,'Resources Final'!A:F,6,FALSE)=0,"",VLOOKUP(D9792,'Resources Final'!A:F,6,FALSE))</f>
        <v/>
      </c>
      <c r="O9792" s="3" t="str">
        <f>IF(VLOOKUP(D9792,'Resources Final'!A:G,7,FALSE)=0,"",VLOOKUP(D9792,'Resources Final'!A:G,7,FALSE))</f>
        <v/>
      </c>
    </row>
    <row r="9793" spans="1:15" x14ac:dyDescent="0.2">
      <c r="A9793" s="11">
        <v>990</v>
      </c>
      <c r="B9793" s="11" t="str">
        <f t="shared" si="167"/>
        <v>Fred C. and Mary R. Koch Foundation_M Albrecht20172000</v>
      </c>
      <c r="C9793" s="11" t="s">
        <v>4161</v>
      </c>
      <c r="D9793" s="11" t="s">
        <v>2234</v>
      </c>
      <c r="E9793" s="11" t="s">
        <v>2234</v>
      </c>
      <c r="F9793" s="4">
        <v>2000</v>
      </c>
      <c r="G9793" s="3">
        <v>2017</v>
      </c>
      <c r="H9793" s="6" t="s">
        <v>21</v>
      </c>
      <c r="I9793" s="12" t="s">
        <v>4162</v>
      </c>
      <c r="J9793" s="3">
        <v>202</v>
      </c>
      <c r="K9793" s="3" t="str">
        <f>IF(VLOOKUP(D9793,'Resources Final'!A:C,3,FALSE)=0,"",VLOOKUP(D9793,'Resources Final'!A:C,3,FALSE))</f>
        <v>Y</v>
      </c>
      <c r="L9793" s="3" t="str">
        <f>IF(VLOOKUP(D9793,'Resources Final'!A:D,4,FALSE)=0,"",VLOOKUP(D9793,'Resources Final'!A:D,4,FALSE))</f>
        <v/>
      </c>
      <c r="M9793" s="3" t="str">
        <f>IF(VLOOKUP(D9793,'Resources Final'!A:E,5,FALSE)=0,"",VLOOKUP(D9793,'Resources Final'!A:E,5,FALSE))</f>
        <v/>
      </c>
      <c r="N9793" s="7" t="str">
        <f>IF(VLOOKUP(D9793,'Resources Final'!A:F,6,FALSE)=0,"",VLOOKUP(D9793,'Resources Final'!A:F,6,FALSE))</f>
        <v/>
      </c>
      <c r="O9793" s="3" t="str">
        <f>IF(VLOOKUP(D9793,'Resources Final'!A:G,7,FALSE)=0,"",VLOOKUP(D9793,'Resources Final'!A:G,7,FALSE))</f>
        <v/>
      </c>
    </row>
    <row r="9794" spans="1:15" x14ac:dyDescent="0.2">
      <c r="A9794" s="11">
        <v>990</v>
      </c>
      <c r="B9794" s="11" t="str">
        <f t="shared" ref="B9794:B9857" si="168">C9794&amp;"_"&amp;D9794&amp;G9794&amp;F9794</f>
        <v>Fred C. and Mary R. Koch Foundation_M Berkstresser20172000</v>
      </c>
      <c r="C9794" s="11" t="s">
        <v>4161</v>
      </c>
      <c r="D9794" s="11" t="s">
        <v>2236</v>
      </c>
      <c r="E9794" s="11" t="s">
        <v>2236</v>
      </c>
      <c r="F9794" s="4">
        <v>2000</v>
      </c>
      <c r="G9794" s="3">
        <v>2017</v>
      </c>
      <c r="H9794" s="6" t="s">
        <v>21</v>
      </c>
      <c r="I9794" s="12" t="s">
        <v>4162</v>
      </c>
      <c r="J9794" s="3">
        <v>203</v>
      </c>
      <c r="K9794" s="3" t="str">
        <f>IF(VLOOKUP(D9794,'Resources Final'!A:C,3,FALSE)=0,"",VLOOKUP(D9794,'Resources Final'!A:C,3,FALSE))</f>
        <v>Y</v>
      </c>
      <c r="L9794" s="3" t="str">
        <f>IF(VLOOKUP(D9794,'Resources Final'!A:D,4,FALSE)=0,"",VLOOKUP(D9794,'Resources Final'!A:D,4,FALSE))</f>
        <v/>
      </c>
      <c r="M9794" s="3" t="str">
        <f>IF(VLOOKUP(D9794,'Resources Final'!A:E,5,FALSE)=0,"",VLOOKUP(D9794,'Resources Final'!A:E,5,FALSE))</f>
        <v/>
      </c>
      <c r="N9794" s="7" t="str">
        <f>IF(VLOOKUP(D9794,'Resources Final'!A:F,6,FALSE)=0,"",VLOOKUP(D9794,'Resources Final'!A:F,6,FALSE))</f>
        <v/>
      </c>
      <c r="O9794" s="3" t="str">
        <f>IF(VLOOKUP(D9794,'Resources Final'!A:G,7,FALSE)=0,"",VLOOKUP(D9794,'Resources Final'!A:G,7,FALSE))</f>
        <v/>
      </c>
    </row>
    <row r="9795" spans="1:15" x14ac:dyDescent="0.2">
      <c r="A9795" s="11">
        <v>990</v>
      </c>
      <c r="B9795" s="11" t="str">
        <f t="shared" si="168"/>
        <v>Fred C. and Mary R. Koch Foundation_M Hinnen20172000</v>
      </c>
      <c r="C9795" s="11" t="s">
        <v>4161</v>
      </c>
      <c r="D9795" s="11" t="s">
        <v>2243</v>
      </c>
      <c r="E9795" s="11" t="s">
        <v>2243</v>
      </c>
      <c r="F9795" s="4">
        <v>2000</v>
      </c>
      <c r="G9795" s="3">
        <v>2017</v>
      </c>
      <c r="H9795" s="6" t="s">
        <v>21</v>
      </c>
      <c r="I9795" s="12" t="s">
        <v>4162</v>
      </c>
      <c r="J9795" s="3">
        <v>204</v>
      </c>
      <c r="K9795" s="3" t="str">
        <f>IF(VLOOKUP(D9795,'Resources Final'!A:C,3,FALSE)=0,"",VLOOKUP(D9795,'Resources Final'!A:C,3,FALSE))</f>
        <v>Y</v>
      </c>
      <c r="L9795" s="3" t="str">
        <f>IF(VLOOKUP(D9795,'Resources Final'!A:D,4,FALSE)=0,"",VLOOKUP(D9795,'Resources Final'!A:D,4,FALSE))</f>
        <v/>
      </c>
      <c r="M9795" s="3" t="str">
        <f>IF(VLOOKUP(D9795,'Resources Final'!A:E,5,FALSE)=0,"",VLOOKUP(D9795,'Resources Final'!A:E,5,FALSE))</f>
        <v/>
      </c>
      <c r="N9795" s="7" t="str">
        <f>IF(VLOOKUP(D9795,'Resources Final'!A:F,6,FALSE)=0,"",VLOOKUP(D9795,'Resources Final'!A:F,6,FALSE))</f>
        <v/>
      </c>
      <c r="O9795" s="3" t="str">
        <f>IF(VLOOKUP(D9795,'Resources Final'!A:G,7,FALSE)=0,"",VLOOKUP(D9795,'Resources Final'!A:G,7,FALSE))</f>
        <v/>
      </c>
    </row>
    <row r="9796" spans="1:15" x14ac:dyDescent="0.2">
      <c r="A9796" s="11">
        <v>990</v>
      </c>
      <c r="B9796" s="11" t="str">
        <f t="shared" si="168"/>
        <v>Fred C. and Mary R. Koch Foundation_M McGreevy20172000</v>
      </c>
      <c r="C9796" s="11" t="s">
        <v>4161</v>
      </c>
      <c r="D9796" s="11" t="s">
        <v>2247</v>
      </c>
      <c r="E9796" s="11" t="s">
        <v>2247</v>
      </c>
      <c r="F9796" s="4">
        <v>2000</v>
      </c>
      <c r="G9796" s="3">
        <v>2017</v>
      </c>
      <c r="H9796" s="6" t="s">
        <v>21</v>
      </c>
      <c r="I9796" s="12" t="s">
        <v>4162</v>
      </c>
      <c r="J9796" s="3">
        <v>205</v>
      </c>
      <c r="K9796" s="3" t="str">
        <f>IF(VLOOKUP(D9796,'Resources Final'!A:C,3,FALSE)=0,"",VLOOKUP(D9796,'Resources Final'!A:C,3,FALSE))</f>
        <v>Y</v>
      </c>
      <c r="L9796" s="3" t="str">
        <f>IF(VLOOKUP(D9796,'Resources Final'!A:D,4,FALSE)=0,"",VLOOKUP(D9796,'Resources Final'!A:D,4,FALSE))</f>
        <v/>
      </c>
      <c r="M9796" s="3" t="str">
        <f>IF(VLOOKUP(D9796,'Resources Final'!A:E,5,FALSE)=0,"",VLOOKUP(D9796,'Resources Final'!A:E,5,FALSE))</f>
        <v/>
      </c>
      <c r="N9796" s="7" t="str">
        <f>IF(VLOOKUP(D9796,'Resources Final'!A:F,6,FALSE)=0,"",VLOOKUP(D9796,'Resources Final'!A:F,6,FALSE))</f>
        <v/>
      </c>
      <c r="O9796" s="3" t="str">
        <f>IF(VLOOKUP(D9796,'Resources Final'!A:G,7,FALSE)=0,"",VLOOKUP(D9796,'Resources Final'!A:G,7,FALSE))</f>
        <v/>
      </c>
    </row>
    <row r="9797" spans="1:15" x14ac:dyDescent="0.2">
      <c r="A9797" s="11">
        <v>990</v>
      </c>
      <c r="B9797" s="11" t="str">
        <f t="shared" si="168"/>
        <v>Fred C. and Mary R. Koch Foundation_M Ding20172000</v>
      </c>
      <c r="C9797" s="11" t="s">
        <v>4161</v>
      </c>
      <c r="D9797" s="11" t="s">
        <v>2240</v>
      </c>
      <c r="E9797" s="11" t="s">
        <v>2240</v>
      </c>
      <c r="F9797" s="4">
        <v>2000</v>
      </c>
      <c r="G9797" s="3">
        <v>2017</v>
      </c>
      <c r="H9797" s="6" t="s">
        <v>21</v>
      </c>
      <c r="I9797" s="12" t="s">
        <v>4162</v>
      </c>
      <c r="J9797" s="3">
        <v>206</v>
      </c>
      <c r="K9797" s="3" t="str">
        <f>IF(VLOOKUP(D9797,'Resources Final'!A:C,3,FALSE)=0,"",VLOOKUP(D9797,'Resources Final'!A:C,3,FALSE))</f>
        <v>Y</v>
      </c>
      <c r="L9797" s="3" t="str">
        <f>IF(VLOOKUP(D9797,'Resources Final'!A:D,4,FALSE)=0,"",VLOOKUP(D9797,'Resources Final'!A:D,4,FALSE))</f>
        <v/>
      </c>
      <c r="M9797" s="3" t="str">
        <f>IF(VLOOKUP(D9797,'Resources Final'!A:E,5,FALSE)=0,"",VLOOKUP(D9797,'Resources Final'!A:E,5,FALSE))</f>
        <v/>
      </c>
      <c r="N9797" s="7" t="str">
        <f>IF(VLOOKUP(D9797,'Resources Final'!A:F,6,FALSE)=0,"",VLOOKUP(D9797,'Resources Final'!A:F,6,FALSE))</f>
        <v/>
      </c>
      <c r="O9797" s="3" t="str">
        <f>IF(VLOOKUP(D9797,'Resources Final'!A:G,7,FALSE)=0,"",VLOOKUP(D9797,'Resources Final'!A:G,7,FALSE))</f>
        <v/>
      </c>
    </row>
    <row r="9798" spans="1:15" x14ac:dyDescent="0.2">
      <c r="A9798" s="11">
        <v>990</v>
      </c>
      <c r="B9798" s="11" t="str">
        <f t="shared" si="168"/>
        <v>Fred C. and Mary R. Koch Foundation_M Rushing20172000</v>
      </c>
      <c r="C9798" s="11" t="s">
        <v>4161</v>
      </c>
      <c r="D9798" s="11" t="s">
        <v>2257</v>
      </c>
      <c r="E9798" s="11" t="s">
        <v>2257</v>
      </c>
      <c r="F9798" s="4">
        <v>2000</v>
      </c>
      <c r="G9798" s="3">
        <v>2017</v>
      </c>
      <c r="H9798" s="6" t="s">
        <v>21</v>
      </c>
      <c r="I9798" s="12" t="s">
        <v>4162</v>
      </c>
      <c r="J9798" s="3">
        <v>207</v>
      </c>
      <c r="K9798" s="3" t="str">
        <f>IF(VLOOKUP(D9798,'Resources Final'!A:C,3,FALSE)=0,"",VLOOKUP(D9798,'Resources Final'!A:C,3,FALSE))</f>
        <v>Y</v>
      </c>
      <c r="L9798" s="3" t="str">
        <f>IF(VLOOKUP(D9798,'Resources Final'!A:D,4,FALSE)=0,"",VLOOKUP(D9798,'Resources Final'!A:D,4,FALSE))</f>
        <v/>
      </c>
      <c r="M9798" s="3" t="str">
        <f>IF(VLOOKUP(D9798,'Resources Final'!A:E,5,FALSE)=0,"",VLOOKUP(D9798,'Resources Final'!A:E,5,FALSE))</f>
        <v/>
      </c>
      <c r="N9798" s="7" t="str">
        <f>IF(VLOOKUP(D9798,'Resources Final'!A:F,6,FALSE)=0,"",VLOOKUP(D9798,'Resources Final'!A:F,6,FALSE))</f>
        <v/>
      </c>
      <c r="O9798" s="3" t="str">
        <f>IF(VLOOKUP(D9798,'Resources Final'!A:G,7,FALSE)=0,"",VLOOKUP(D9798,'Resources Final'!A:G,7,FALSE))</f>
        <v/>
      </c>
    </row>
    <row r="9799" spans="1:15" x14ac:dyDescent="0.2">
      <c r="A9799" s="11">
        <v>990</v>
      </c>
      <c r="B9799" s="11" t="str">
        <f t="shared" si="168"/>
        <v>Fred C. and Mary R. Koch Foundation_M Anaya20172000</v>
      </c>
      <c r="C9799" s="11" t="s">
        <v>4161</v>
      </c>
      <c r="D9799" s="11" t="s">
        <v>2235</v>
      </c>
      <c r="E9799" s="11" t="s">
        <v>2235</v>
      </c>
      <c r="F9799" s="4">
        <v>2000</v>
      </c>
      <c r="G9799" s="3">
        <v>2017</v>
      </c>
      <c r="H9799" s="6" t="s">
        <v>21</v>
      </c>
      <c r="I9799" s="12" t="s">
        <v>4162</v>
      </c>
      <c r="J9799" s="3">
        <v>208</v>
      </c>
      <c r="K9799" s="3" t="str">
        <f>IF(VLOOKUP(D9799,'Resources Final'!A:C,3,FALSE)=0,"",VLOOKUP(D9799,'Resources Final'!A:C,3,FALSE))</f>
        <v>Y</v>
      </c>
      <c r="L9799" s="3" t="str">
        <f>IF(VLOOKUP(D9799,'Resources Final'!A:D,4,FALSE)=0,"",VLOOKUP(D9799,'Resources Final'!A:D,4,FALSE))</f>
        <v/>
      </c>
      <c r="M9799" s="3" t="str">
        <f>IF(VLOOKUP(D9799,'Resources Final'!A:E,5,FALSE)=0,"",VLOOKUP(D9799,'Resources Final'!A:E,5,FALSE))</f>
        <v/>
      </c>
      <c r="N9799" s="7" t="str">
        <f>IF(VLOOKUP(D9799,'Resources Final'!A:F,6,FALSE)=0,"",VLOOKUP(D9799,'Resources Final'!A:F,6,FALSE))</f>
        <v/>
      </c>
      <c r="O9799" s="3" t="str">
        <f>IF(VLOOKUP(D9799,'Resources Final'!A:G,7,FALSE)=0,"",VLOOKUP(D9799,'Resources Final'!A:G,7,FALSE))</f>
        <v/>
      </c>
    </row>
    <row r="9800" spans="1:15" x14ac:dyDescent="0.2">
      <c r="A9800" s="11">
        <v>990</v>
      </c>
      <c r="B9800" s="11" t="str">
        <f t="shared" si="168"/>
        <v>Fred C. and Mary R. Koch Foundation_M Shurtz20172000</v>
      </c>
      <c r="C9800" s="11" t="s">
        <v>4161</v>
      </c>
      <c r="D9800" s="11" t="s">
        <v>2258</v>
      </c>
      <c r="E9800" s="11" t="s">
        <v>2258</v>
      </c>
      <c r="F9800" s="4">
        <v>2000</v>
      </c>
      <c r="G9800" s="3">
        <v>2017</v>
      </c>
      <c r="H9800" s="6" t="s">
        <v>21</v>
      </c>
      <c r="I9800" s="12" t="s">
        <v>4162</v>
      </c>
      <c r="J9800" s="3">
        <v>209</v>
      </c>
      <c r="K9800" s="3" t="str">
        <f>IF(VLOOKUP(D9800,'Resources Final'!A:C,3,FALSE)=0,"",VLOOKUP(D9800,'Resources Final'!A:C,3,FALSE))</f>
        <v>Y</v>
      </c>
      <c r="L9800" s="3" t="str">
        <f>IF(VLOOKUP(D9800,'Resources Final'!A:D,4,FALSE)=0,"",VLOOKUP(D9800,'Resources Final'!A:D,4,FALSE))</f>
        <v/>
      </c>
      <c r="M9800" s="3" t="str">
        <f>IF(VLOOKUP(D9800,'Resources Final'!A:E,5,FALSE)=0,"",VLOOKUP(D9800,'Resources Final'!A:E,5,FALSE))</f>
        <v/>
      </c>
      <c r="N9800" s="7" t="str">
        <f>IF(VLOOKUP(D9800,'Resources Final'!A:F,6,FALSE)=0,"",VLOOKUP(D9800,'Resources Final'!A:F,6,FALSE))</f>
        <v/>
      </c>
      <c r="O9800" s="3" t="str">
        <f>IF(VLOOKUP(D9800,'Resources Final'!A:G,7,FALSE)=0,"",VLOOKUP(D9800,'Resources Final'!A:G,7,FALSE))</f>
        <v/>
      </c>
    </row>
    <row r="9801" spans="1:15" x14ac:dyDescent="0.2">
      <c r="A9801" s="11">
        <v>990</v>
      </c>
      <c r="B9801" s="11" t="str">
        <f t="shared" si="168"/>
        <v>Fred C. and Mary R. Koch Foundation_M McCullough20172000</v>
      </c>
      <c r="C9801" s="11" t="s">
        <v>4161</v>
      </c>
      <c r="D9801" s="11" t="s">
        <v>2246</v>
      </c>
      <c r="E9801" s="11" t="s">
        <v>2246</v>
      </c>
      <c r="F9801" s="4">
        <v>2000</v>
      </c>
      <c r="G9801" s="3">
        <v>2017</v>
      </c>
      <c r="H9801" s="6" t="s">
        <v>21</v>
      </c>
      <c r="I9801" s="12" t="s">
        <v>4162</v>
      </c>
      <c r="J9801" s="3">
        <v>210</v>
      </c>
      <c r="K9801" s="3" t="str">
        <f>IF(VLOOKUP(D9801,'Resources Final'!A:C,3,FALSE)=0,"",VLOOKUP(D9801,'Resources Final'!A:C,3,FALSE))</f>
        <v>Y</v>
      </c>
      <c r="L9801" s="3" t="str">
        <f>IF(VLOOKUP(D9801,'Resources Final'!A:D,4,FALSE)=0,"",VLOOKUP(D9801,'Resources Final'!A:D,4,FALSE))</f>
        <v/>
      </c>
      <c r="M9801" s="3" t="str">
        <f>IF(VLOOKUP(D9801,'Resources Final'!A:E,5,FALSE)=0,"",VLOOKUP(D9801,'Resources Final'!A:E,5,FALSE))</f>
        <v/>
      </c>
      <c r="N9801" s="7" t="str">
        <f>IF(VLOOKUP(D9801,'Resources Final'!A:F,6,FALSE)=0,"",VLOOKUP(D9801,'Resources Final'!A:F,6,FALSE))</f>
        <v/>
      </c>
      <c r="O9801" s="3" t="str">
        <f>IF(VLOOKUP(D9801,'Resources Final'!A:G,7,FALSE)=0,"",VLOOKUP(D9801,'Resources Final'!A:G,7,FALSE))</f>
        <v/>
      </c>
    </row>
    <row r="9802" spans="1:15" x14ac:dyDescent="0.2">
      <c r="A9802" s="11">
        <v>990</v>
      </c>
      <c r="B9802" s="11" t="str">
        <f t="shared" si="168"/>
        <v>Fred C. and Mary R. Koch Foundation_M Khowaja20172000</v>
      </c>
      <c r="C9802" s="11" t="s">
        <v>4161</v>
      </c>
      <c r="D9802" s="11" t="s">
        <v>2244</v>
      </c>
      <c r="E9802" s="11" t="s">
        <v>2244</v>
      </c>
      <c r="F9802" s="4">
        <v>2000</v>
      </c>
      <c r="G9802" s="3">
        <v>2017</v>
      </c>
      <c r="H9802" s="6" t="s">
        <v>21</v>
      </c>
      <c r="I9802" s="12" t="s">
        <v>4162</v>
      </c>
      <c r="J9802" s="3">
        <v>211</v>
      </c>
      <c r="K9802" s="3" t="str">
        <f>IF(VLOOKUP(D9802,'Resources Final'!A:C,3,FALSE)=0,"",VLOOKUP(D9802,'Resources Final'!A:C,3,FALSE))</f>
        <v>Y</v>
      </c>
      <c r="L9802" s="3" t="str">
        <f>IF(VLOOKUP(D9802,'Resources Final'!A:D,4,FALSE)=0,"",VLOOKUP(D9802,'Resources Final'!A:D,4,FALSE))</f>
        <v/>
      </c>
      <c r="M9802" s="3" t="str">
        <f>IF(VLOOKUP(D9802,'Resources Final'!A:E,5,FALSE)=0,"",VLOOKUP(D9802,'Resources Final'!A:E,5,FALSE))</f>
        <v/>
      </c>
      <c r="N9802" s="7" t="str">
        <f>IF(VLOOKUP(D9802,'Resources Final'!A:F,6,FALSE)=0,"",VLOOKUP(D9802,'Resources Final'!A:F,6,FALSE))</f>
        <v/>
      </c>
      <c r="O9802" s="3" t="str">
        <f>IF(VLOOKUP(D9802,'Resources Final'!A:G,7,FALSE)=0,"",VLOOKUP(D9802,'Resources Final'!A:G,7,FALSE))</f>
        <v/>
      </c>
    </row>
    <row r="9803" spans="1:15" x14ac:dyDescent="0.2">
      <c r="A9803" s="11">
        <v>990</v>
      </c>
      <c r="B9803" s="11" t="str">
        <f t="shared" si="168"/>
        <v>Fred C. and Mary R. Koch Foundation_N O'Malley20172000</v>
      </c>
      <c r="C9803" s="11" t="s">
        <v>4161</v>
      </c>
      <c r="D9803" s="11" t="s">
        <v>2578</v>
      </c>
      <c r="E9803" s="11" t="s">
        <v>2578</v>
      </c>
      <c r="F9803" s="4">
        <v>2000</v>
      </c>
      <c r="G9803" s="3">
        <v>2017</v>
      </c>
      <c r="H9803" s="6" t="s">
        <v>21</v>
      </c>
      <c r="I9803" s="12" t="s">
        <v>4162</v>
      </c>
      <c r="J9803" s="3">
        <v>212</v>
      </c>
      <c r="K9803" s="3" t="str">
        <f>IF(VLOOKUP(D9803,'Resources Final'!A:C,3,FALSE)=0,"",VLOOKUP(D9803,'Resources Final'!A:C,3,FALSE))</f>
        <v>Y</v>
      </c>
      <c r="L9803" s="3" t="str">
        <f>IF(VLOOKUP(D9803,'Resources Final'!A:D,4,FALSE)=0,"",VLOOKUP(D9803,'Resources Final'!A:D,4,FALSE))</f>
        <v/>
      </c>
      <c r="M9803" s="3" t="str">
        <f>IF(VLOOKUP(D9803,'Resources Final'!A:E,5,FALSE)=0,"",VLOOKUP(D9803,'Resources Final'!A:E,5,FALSE))</f>
        <v/>
      </c>
      <c r="N9803" s="7" t="str">
        <f>IF(VLOOKUP(D9803,'Resources Final'!A:F,6,FALSE)=0,"",VLOOKUP(D9803,'Resources Final'!A:F,6,FALSE))</f>
        <v/>
      </c>
      <c r="O9803" s="3" t="str">
        <f>IF(VLOOKUP(D9803,'Resources Final'!A:G,7,FALSE)=0,"",VLOOKUP(D9803,'Resources Final'!A:G,7,FALSE))</f>
        <v/>
      </c>
    </row>
    <row r="9804" spans="1:15" x14ac:dyDescent="0.2">
      <c r="A9804" s="11">
        <v>990</v>
      </c>
      <c r="B9804" s="11" t="str">
        <f t="shared" si="168"/>
        <v>Fred C. and Mary R. Koch Foundation_N Hunt20172000</v>
      </c>
      <c r="C9804" s="11" t="s">
        <v>4161</v>
      </c>
      <c r="D9804" s="11" t="s">
        <v>2576</v>
      </c>
      <c r="E9804" s="11" t="s">
        <v>2576</v>
      </c>
      <c r="F9804" s="4">
        <v>2000</v>
      </c>
      <c r="G9804" s="3">
        <v>2017</v>
      </c>
      <c r="H9804" s="6" t="s">
        <v>21</v>
      </c>
      <c r="I9804" s="12" t="s">
        <v>4162</v>
      </c>
      <c r="J9804" s="3">
        <v>213</v>
      </c>
      <c r="K9804" s="3" t="str">
        <f>IF(VLOOKUP(D9804,'Resources Final'!A:C,3,FALSE)=0,"",VLOOKUP(D9804,'Resources Final'!A:C,3,FALSE))</f>
        <v>Y</v>
      </c>
      <c r="L9804" s="3" t="str">
        <f>IF(VLOOKUP(D9804,'Resources Final'!A:D,4,FALSE)=0,"",VLOOKUP(D9804,'Resources Final'!A:D,4,FALSE))</f>
        <v/>
      </c>
      <c r="M9804" s="3" t="str">
        <f>IF(VLOOKUP(D9804,'Resources Final'!A:E,5,FALSE)=0,"",VLOOKUP(D9804,'Resources Final'!A:E,5,FALSE))</f>
        <v/>
      </c>
      <c r="N9804" s="7" t="str">
        <f>IF(VLOOKUP(D9804,'Resources Final'!A:F,6,FALSE)=0,"",VLOOKUP(D9804,'Resources Final'!A:F,6,FALSE))</f>
        <v/>
      </c>
      <c r="O9804" s="3" t="str">
        <f>IF(VLOOKUP(D9804,'Resources Final'!A:G,7,FALSE)=0,"",VLOOKUP(D9804,'Resources Final'!A:G,7,FALSE))</f>
        <v/>
      </c>
    </row>
    <row r="9805" spans="1:15" x14ac:dyDescent="0.2">
      <c r="A9805" s="11">
        <v>990</v>
      </c>
      <c r="B9805" s="11" t="str">
        <f t="shared" si="168"/>
        <v>Fred C. and Mary R. Koch Foundation_N Needs20172000</v>
      </c>
      <c r="C9805" s="11" t="s">
        <v>4161</v>
      </c>
      <c r="D9805" s="11" t="s">
        <v>2577</v>
      </c>
      <c r="E9805" s="11" t="s">
        <v>2577</v>
      </c>
      <c r="F9805" s="4">
        <v>2000</v>
      </c>
      <c r="G9805" s="3">
        <v>2017</v>
      </c>
      <c r="H9805" s="6" t="s">
        <v>21</v>
      </c>
      <c r="I9805" s="12" t="s">
        <v>4162</v>
      </c>
      <c r="J9805" s="3">
        <v>214</v>
      </c>
      <c r="K9805" s="3" t="str">
        <f>IF(VLOOKUP(D9805,'Resources Final'!A:C,3,FALSE)=0,"",VLOOKUP(D9805,'Resources Final'!A:C,3,FALSE))</f>
        <v>Y</v>
      </c>
      <c r="L9805" s="3" t="str">
        <f>IF(VLOOKUP(D9805,'Resources Final'!A:D,4,FALSE)=0,"",VLOOKUP(D9805,'Resources Final'!A:D,4,FALSE))</f>
        <v/>
      </c>
      <c r="M9805" s="3" t="str">
        <f>IF(VLOOKUP(D9805,'Resources Final'!A:E,5,FALSE)=0,"",VLOOKUP(D9805,'Resources Final'!A:E,5,FALSE))</f>
        <v/>
      </c>
      <c r="N9805" s="7" t="str">
        <f>IF(VLOOKUP(D9805,'Resources Final'!A:F,6,FALSE)=0,"",VLOOKUP(D9805,'Resources Final'!A:F,6,FALSE))</f>
        <v/>
      </c>
      <c r="O9805" s="3" t="str">
        <f>IF(VLOOKUP(D9805,'Resources Final'!A:G,7,FALSE)=0,"",VLOOKUP(D9805,'Resources Final'!A:G,7,FALSE))</f>
        <v/>
      </c>
    </row>
    <row r="9806" spans="1:15" x14ac:dyDescent="0.2">
      <c r="A9806" s="11">
        <v>990</v>
      </c>
      <c r="B9806" s="11" t="str">
        <f t="shared" si="168"/>
        <v>Fred C. and Mary R. Koch Foundation_N Schrantz20172000</v>
      </c>
      <c r="C9806" s="11" t="s">
        <v>4161</v>
      </c>
      <c r="D9806" s="11" t="s">
        <v>2579</v>
      </c>
      <c r="E9806" s="11" t="s">
        <v>2579</v>
      </c>
      <c r="F9806" s="4">
        <v>2000</v>
      </c>
      <c r="G9806" s="3">
        <v>2017</v>
      </c>
      <c r="H9806" s="6" t="s">
        <v>21</v>
      </c>
      <c r="I9806" s="12" t="s">
        <v>4162</v>
      </c>
      <c r="J9806" s="3">
        <v>215</v>
      </c>
      <c r="K9806" s="3" t="str">
        <f>IF(VLOOKUP(D9806,'Resources Final'!A:C,3,FALSE)=0,"",VLOOKUP(D9806,'Resources Final'!A:C,3,FALSE))</f>
        <v>Y</v>
      </c>
      <c r="L9806" s="3" t="str">
        <f>IF(VLOOKUP(D9806,'Resources Final'!A:D,4,FALSE)=0,"",VLOOKUP(D9806,'Resources Final'!A:D,4,FALSE))</f>
        <v/>
      </c>
      <c r="M9806" s="3" t="str">
        <f>IF(VLOOKUP(D9806,'Resources Final'!A:E,5,FALSE)=0,"",VLOOKUP(D9806,'Resources Final'!A:E,5,FALSE))</f>
        <v/>
      </c>
      <c r="N9806" s="7" t="str">
        <f>IF(VLOOKUP(D9806,'Resources Final'!A:F,6,FALSE)=0,"",VLOOKUP(D9806,'Resources Final'!A:F,6,FALSE))</f>
        <v/>
      </c>
      <c r="O9806" s="3" t="str">
        <f>IF(VLOOKUP(D9806,'Resources Final'!A:G,7,FALSE)=0,"",VLOOKUP(D9806,'Resources Final'!A:G,7,FALSE))</f>
        <v/>
      </c>
    </row>
    <row r="9807" spans="1:15" x14ac:dyDescent="0.2">
      <c r="A9807" s="11">
        <v>990</v>
      </c>
      <c r="B9807" s="11" t="str">
        <f t="shared" si="168"/>
        <v>Fred C. and Mary R. Koch Foundation_N Ajmera20172000</v>
      </c>
      <c r="C9807" s="11" t="s">
        <v>4161</v>
      </c>
      <c r="D9807" s="11" t="s">
        <v>2574</v>
      </c>
      <c r="E9807" s="11" t="s">
        <v>2574</v>
      </c>
      <c r="F9807" s="4">
        <v>2000</v>
      </c>
      <c r="G9807" s="3">
        <v>2017</v>
      </c>
      <c r="H9807" s="6" t="s">
        <v>21</v>
      </c>
      <c r="I9807" s="12" t="s">
        <v>4162</v>
      </c>
      <c r="J9807" s="3">
        <v>216</v>
      </c>
      <c r="K9807" s="3" t="str">
        <f>IF(VLOOKUP(D9807,'Resources Final'!A:C,3,FALSE)=0,"",VLOOKUP(D9807,'Resources Final'!A:C,3,FALSE))</f>
        <v>Y</v>
      </c>
      <c r="L9807" s="3" t="str">
        <f>IF(VLOOKUP(D9807,'Resources Final'!A:D,4,FALSE)=0,"",VLOOKUP(D9807,'Resources Final'!A:D,4,FALSE))</f>
        <v/>
      </c>
      <c r="M9807" s="3" t="str">
        <f>IF(VLOOKUP(D9807,'Resources Final'!A:E,5,FALSE)=0,"",VLOOKUP(D9807,'Resources Final'!A:E,5,FALSE))</f>
        <v/>
      </c>
      <c r="N9807" s="7" t="str">
        <f>IF(VLOOKUP(D9807,'Resources Final'!A:F,6,FALSE)=0,"",VLOOKUP(D9807,'Resources Final'!A:F,6,FALSE))</f>
        <v/>
      </c>
      <c r="O9807" s="3" t="str">
        <f>IF(VLOOKUP(D9807,'Resources Final'!A:G,7,FALSE)=0,"",VLOOKUP(D9807,'Resources Final'!A:G,7,FALSE))</f>
        <v/>
      </c>
    </row>
    <row r="9808" spans="1:15" x14ac:dyDescent="0.2">
      <c r="A9808" s="11">
        <v>990</v>
      </c>
      <c r="B9808" s="11" t="str">
        <f t="shared" si="168"/>
        <v>Fred C. and Mary R. Koch Foundation_N Cote20172000</v>
      </c>
      <c r="C9808" s="11" t="s">
        <v>4161</v>
      </c>
      <c r="D9808" s="11" t="s">
        <v>2575</v>
      </c>
      <c r="E9808" s="11" t="s">
        <v>2575</v>
      </c>
      <c r="F9808" s="4">
        <v>2000</v>
      </c>
      <c r="G9808" s="3">
        <v>2017</v>
      </c>
      <c r="H9808" s="6" t="s">
        <v>21</v>
      </c>
      <c r="I9808" s="12" t="s">
        <v>4162</v>
      </c>
      <c r="J9808" s="3">
        <v>217</v>
      </c>
      <c r="K9808" s="3" t="str">
        <f>IF(VLOOKUP(D9808,'Resources Final'!A:C,3,FALSE)=0,"",VLOOKUP(D9808,'Resources Final'!A:C,3,FALSE))</f>
        <v>Y</v>
      </c>
      <c r="L9808" s="3" t="str">
        <f>IF(VLOOKUP(D9808,'Resources Final'!A:D,4,FALSE)=0,"",VLOOKUP(D9808,'Resources Final'!A:D,4,FALSE))</f>
        <v/>
      </c>
      <c r="M9808" s="3" t="str">
        <f>IF(VLOOKUP(D9808,'Resources Final'!A:E,5,FALSE)=0,"",VLOOKUP(D9808,'Resources Final'!A:E,5,FALSE))</f>
        <v/>
      </c>
      <c r="N9808" s="7" t="str">
        <f>IF(VLOOKUP(D9808,'Resources Final'!A:F,6,FALSE)=0,"",VLOOKUP(D9808,'Resources Final'!A:F,6,FALSE))</f>
        <v/>
      </c>
      <c r="O9808" s="3" t="str">
        <f>IF(VLOOKUP(D9808,'Resources Final'!A:G,7,FALSE)=0,"",VLOOKUP(D9808,'Resources Final'!A:G,7,FALSE))</f>
        <v/>
      </c>
    </row>
    <row r="9809" spans="1:15" x14ac:dyDescent="0.2">
      <c r="A9809" s="11">
        <v>990</v>
      </c>
      <c r="B9809" s="11" t="str">
        <f t="shared" si="168"/>
        <v>Fred C. and Mary R. Koch Foundation_O Serrano20172000</v>
      </c>
      <c r="C9809" s="11" t="s">
        <v>4161</v>
      </c>
      <c r="D9809" s="11" t="s">
        <v>2719</v>
      </c>
      <c r="E9809" s="11" t="s">
        <v>2719</v>
      </c>
      <c r="F9809" s="4">
        <v>2000</v>
      </c>
      <c r="G9809" s="3">
        <v>2017</v>
      </c>
      <c r="H9809" s="6" t="s">
        <v>21</v>
      </c>
      <c r="I9809" s="12" t="s">
        <v>4162</v>
      </c>
      <c r="J9809" s="3">
        <v>218</v>
      </c>
      <c r="K9809" s="3" t="str">
        <f>IF(VLOOKUP(D9809,'Resources Final'!A:C,3,FALSE)=0,"",VLOOKUP(D9809,'Resources Final'!A:C,3,FALSE))</f>
        <v>Y</v>
      </c>
      <c r="L9809" s="3" t="str">
        <f>IF(VLOOKUP(D9809,'Resources Final'!A:D,4,FALSE)=0,"",VLOOKUP(D9809,'Resources Final'!A:D,4,FALSE))</f>
        <v/>
      </c>
      <c r="M9809" s="3" t="str">
        <f>IF(VLOOKUP(D9809,'Resources Final'!A:E,5,FALSE)=0,"",VLOOKUP(D9809,'Resources Final'!A:E,5,FALSE))</f>
        <v/>
      </c>
      <c r="N9809" s="7" t="str">
        <f>IF(VLOOKUP(D9809,'Resources Final'!A:F,6,FALSE)=0,"",VLOOKUP(D9809,'Resources Final'!A:F,6,FALSE))</f>
        <v/>
      </c>
      <c r="O9809" s="3" t="str">
        <f>IF(VLOOKUP(D9809,'Resources Final'!A:G,7,FALSE)=0,"",VLOOKUP(D9809,'Resources Final'!A:G,7,FALSE))</f>
        <v/>
      </c>
    </row>
    <row r="9810" spans="1:15" x14ac:dyDescent="0.2">
      <c r="A9810" s="11">
        <v>990</v>
      </c>
      <c r="B9810" s="11" t="str">
        <f t="shared" si="168"/>
        <v>Fred C. and Mary R. Koch Foundation_O Baalman20172000</v>
      </c>
      <c r="C9810" s="11" t="s">
        <v>4161</v>
      </c>
      <c r="D9810" s="11" t="s">
        <v>2718</v>
      </c>
      <c r="E9810" s="11" t="s">
        <v>2718</v>
      </c>
      <c r="F9810" s="4">
        <v>2000</v>
      </c>
      <c r="G9810" s="3">
        <v>2017</v>
      </c>
      <c r="H9810" s="6" t="s">
        <v>21</v>
      </c>
      <c r="I9810" s="12" t="s">
        <v>4162</v>
      </c>
      <c r="J9810" s="3">
        <v>219</v>
      </c>
      <c r="K9810" s="3" t="str">
        <f>IF(VLOOKUP(D9810,'Resources Final'!A:C,3,FALSE)=0,"",VLOOKUP(D9810,'Resources Final'!A:C,3,FALSE))</f>
        <v>Y</v>
      </c>
      <c r="L9810" s="3" t="str">
        <f>IF(VLOOKUP(D9810,'Resources Final'!A:D,4,FALSE)=0,"",VLOOKUP(D9810,'Resources Final'!A:D,4,FALSE))</f>
        <v/>
      </c>
      <c r="M9810" s="3" t="str">
        <f>IF(VLOOKUP(D9810,'Resources Final'!A:E,5,FALSE)=0,"",VLOOKUP(D9810,'Resources Final'!A:E,5,FALSE))</f>
        <v/>
      </c>
      <c r="N9810" s="7" t="str">
        <f>IF(VLOOKUP(D9810,'Resources Final'!A:F,6,FALSE)=0,"",VLOOKUP(D9810,'Resources Final'!A:F,6,FALSE))</f>
        <v/>
      </c>
      <c r="O9810" s="3" t="str">
        <f>IF(VLOOKUP(D9810,'Resources Final'!A:G,7,FALSE)=0,"",VLOOKUP(D9810,'Resources Final'!A:G,7,FALSE))</f>
        <v/>
      </c>
    </row>
    <row r="9811" spans="1:15" x14ac:dyDescent="0.2">
      <c r="A9811" s="11">
        <v>990</v>
      </c>
      <c r="B9811" s="11" t="str">
        <f t="shared" si="168"/>
        <v>Fred C. and Mary R. Koch Foundation_O Stoneking20172000</v>
      </c>
      <c r="C9811" s="11" t="s">
        <v>4161</v>
      </c>
      <c r="D9811" s="11" t="s">
        <v>2720</v>
      </c>
      <c r="E9811" s="11" t="s">
        <v>2720</v>
      </c>
      <c r="F9811" s="4">
        <v>2000</v>
      </c>
      <c r="G9811" s="3">
        <v>2017</v>
      </c>
      <c r="H9811" s="6" t="s">
        <v>21</v>
      </c>
      <c r="I9811" s="12" t="s">
        <v>4162</v>
      </c>
      <c r="J9811" s="3">
        <v>220</v>
      </c>
      <c r="K9811" s="3" t="str">
        <f>IF(VLOOKUP(D9811,'Resources Final'!A:C,3,FALSE)=0,"",VLOOKUP(D9811,'Resources Final'!A:C,3,FALSE))</f>
        <v>Y</v>
      </c>
      <c r="L9811" s="3" t="str">
        <f>IF(VLOOKUP(D9811,'Resources Final'!A:D,4,FALSE)=0,"",VLOOKUP(D9811,'Resources Final'!A:D,4,FALSE))</f>
        <v/>
      </c>
      <c r="M9811" s="3" t="str">
        <f>IF(VLOOKUP(D9811,'Resources Final'!A:E,5,FALSE)=0,"",VLOOKUP(D9811,'Resources Final'!A:E,5,FALSE))</f>
        <v/>
      </c>
      <c r="N9811" s="7" t="str">
        <f>IF(VLOOKUP(D9811,'Resources Final'!A:F,6,FALSE)=0,"",VLOOKUP(D9811,'Resources Final'!A:F,6,FALSE))</f>
        <v/>
      </c>
      <c r="O9811" s="3" t="str">
        <f>IF(VLOOKUP(D9811,'Resources Final'!A:G,7,FALSE)=0,"",VLOOKUP(D9811,'Resources Final'!A:G,7,FALSE))</f>
        <v/>
      </c>
    </row>
    <row r="9812" spans="1:15" x14ac:dyDescent="0.2">
      <c r="A9812" s="11">
        <v>990</v>
      </c>
      <c r="B9812" s="11" t="str">
        <f t="shared" si="168"/>
        <v>Fred C. and Mary R. Koch Foundation_P Magnin20172000</v>
      </c>
      <c r="C9812" s="11" t="s">
        <v>4161</v>
      </c>
      <c r="D9812" s="11" t="s">
        <v>2771</v>
      </c>
      <c r="E9812" s="11" t="s">
        <v>2771</v>
      </c>
      <c r="F9812" s="4">
        <v>2000</v>
      </c>
      <c r="G9812" s="3">
        <v>2017</v>
      </c>
      <c r="H9812" s="6" t="s">
        <v>21</v>
      </c>
      <c r="I9812" s="12" t="s">
        <v>4162</v>
      </c>
      <c r="J9812" s="3">
        <v>221</v>
      </c>
      <c r="K9812" s="3" t="str">
        <f>IF(VLOOKUP(D9812,'Resources Final'!A:C,3,FALSE)=0,"",VLOOKUP(D9812,'Resources Final'!A:C,3,FALSE))</f>
        <v>Y</v>
      </c>
      <c r="L9812" s="3" t="str">
        <f>IF(VLOOKUP(D9812,'Resources Final'!A:D,4,FALSE)=0,"",VLOOKUP(D9812,'Resources Final'!A:D,4,FALSE))</f>
        <v/>
      </c>
      <c r="M9812" s="3" t="str">
        <f>IF(VLOOKUP(D9812,'Resources Final'!A:E,5,FALSE)=0,"",VLOOKUP(D9812,'Resources Final'!A:E,5,FALSE))</f>
        <v/>
      </c>
      <c r="N9812" s="7" t="str">
        <f>IF(VLOOKUP(D9812,'Resources Final'!A:F,6,FALSE)=0,"",VLOOKUP(D9812,'Resources Final'!A:F,6,FALSE))</f>
        <v/>
      </c>
      <c r="O9812" s="3" t="str">
        <f>IF(VLOOKUP(D9812,'Resources Final'!A:G,7,FALSE)=0,"",VLOOKUP(D9812,'Resources Final'!A:G,7,FALSE))</f>
        <v/>
      </c>
    </row>
    <row r="9813" spans="1:15" x14ac:dyDescent="0.2">
      <c r="A9813" s="11">
        <v>990</v>
      </c>
      <c r="B9813" s="11" t="str">
        <f t="shared" si="168"/>
        <v>Fred C. and Mary R. Koch Foundation_P Smading20172000</v>
      </c>
      <c r="C9813" s="11" t="s">
        <v>4161</v>
      </c>
      <c r="D9813" s="11" t="s">
        <v>2774</v>
      </c>
      <c r="E9813" s="11" t="s">
        <v>2774</v>
      </c>
      <c r="F9813" s="4">
        <v>2000</v>
      </c>
      <c r="G9813" s="3">
        <v>2017</v>
      </c>
      <c r="H9813" s="6" t="s">
        <v>21</v>
      </c>
      <c r="I9813" s="12" t="s">
        <v>4162</v>
      </c>
      <c r="J9813" s="3">
        <v>222</v>
      </c>
      <c r="K9813" s="3" t="str">
        <f>IF(VLOOKUP(D9813,'Resources Final'!A:C,3,FALSE)=0,"",VLOOKUP(D9813,'Resources Final'!A:C,3,FALSE))</f>
        <v>Y</v>
      </c>
      <c r="L9813" s="3" t="str">
        <f>IF(VLOOKUP(D9813,'Resources Final'!A:D,4,FALSE)=0,"",VLOOKUP(D9813,'Resources Final'!A:D,4,FALSE))</f>
        <v/>
      </c>
      <c r="M9813" s="3" t="str">
        <f>IF(VLOOKUP(D9813,'Resources Final'!A:E,5,FALSE)=0,"",VLOOKUP(D9813,'Resources Final'!A:E,5,FALSE))</f>
        <v/>
      </c>
      <c r="N9813" s="7" t="str">
        <f>IF(VLOOKUP(D9813,'Resources Final'!A:F,6,FALSE)=0,"",VLOOKUP(D9813,'Resources Final'!A:F,6,FALSE))</f>
        <v/>
      </c>
      <c r="O9813" s="3" t="str">
        <f>IF(VLOOKUP(D9813,'Resources Final'!A:G,7,FALSE)=0,"",VLOOKUP(D9813,'Resources Final'!A:G,7,FALSE))</f>
        <v/>
      </c>
    </row>
    <row r="9814" spans="1:15" x14ac:dyDescent="0.2">
      <c r="A9814" s="11">
        <v>990</v>
      </c>
      <c r="B9814" s="11" t="str">
        <f t="shared" si="168"/>
        <v>Fred C. and Mary R. Koch Foundation_P Razinobakht20172000</v>
      </c>
      <c r="C9814" s="11" t="s">
        <v>4161</v>
      </c>
      <c r="D9814" s="11" t="s">
        <v>2773</v>
      </c>
      <c r="E9814" s="11" t="s">
        <v>2773</v>
      </c>
      <c r="F9814" s="4">
        <v>2000</v>
      </c>
      <c r="G9814" s="3">
        <v>2017</v>
      </c>
      <c r="H9814" s="6" t="s">
        <v>21</v>
      </c>
      <c r="I9814" s="12" t="s">
        <v>4162</v>
      </c>
      <c r="J9814" s="3">
        <v>223</v>
      </c>
      <c r="K9814" s="3" t="str">
        <f>IF(VLOOKUP(D9814,'Resources Final'!A:C,3,FALSE)=0,"",VLOOKUP(D9814,'Resources Final'!A:C,3,FALSE))</f>
        <v>Y</v>
      </c>
      <c r="L9814" s="3" t="str">
        <f>IF(VLOOKUP(D9814,'Resources Final'!A:D,4,FALSE)=0,"",VLOOKUP(D9814,'Resources Final'!A:D,4,FALSE))</f>
        <v/>
      </c>
      <c r="M9814" s="3" t="str">
        <f>IF(VLOOKUP(D9814,'Resources Final'!A:E,5,FALSE)=0,"",VLOOKUP(D9814,'Resources Final'!A:E,5,FALSE))</f>
        <v/>
      </c>
      <c r="N9814" s="7" t="str">
        <f>IF(VLOOKUP(D9814,'Resources Final'!A:F,6,FALSE)=0,"",VLOOKUP(D9814,'Resources Final'!A:F,6,FALSE))</f>
        <v/>
      </c>
      <c r="O9814" s="3" t="str">
        <f>IF(VLOOKUP(D9814,'Resources Final'!A:G,7,FALSE)=0,"",VLOOKUP(D9814,'Resources Final'!A:G,7,FALSE))</f>
        <v/>
      </c>
    </row>
    <row r="9815" spans="1:15" x14ac:dyDescent="0.2">
      <c r="A9815" s="11">
        <v>990</v>
      </c>
      <c r="B9815" s="11" t="str">
        <f t="shared" si="168"/>
        <v>Fred C. and Mary R. Koch Foundation_P Khare20172000</v>
      </c>
      <c r="C9815" s="11" t="s">
        <v>4161</v>
      </c>
      <c r="D9815" s="11" t="s">
        <v>2769</v>
      </c>
      <c r="E9815" s="11" t="s">
        <v>2769</v>
      </c>
      <c r="F9815" s="4">
        <v>2000</v>
      </c>
      <c r="G9815" s="3">
        <v>2017</v>
      </c>
      <c r="H9815" s="6" t="s">
        <v>21</v>
      </c>
      <c r="I9815" s="12" t="s">
        <v>4162</v>
      </c>
      <c r="J9815" s="3">
        <v>224</v>
      </c>
      <c r="K9815" s="3" t="str">
        <f>IF(VLOOKUP(D9815,'Resources Final'!A:C,3,FALSE)=0,"",VLOOKUP(D9815,'Resources Final'!A:C,3,FALSE))</f>
        <v>Y</v>
      </c>
      <c r="L9815" s="3" t="str">
        <f>IF(VLOOKUP(D9815,'Resources Final'!A:D,4,FALSE)=0,"",VLOOKUP(D9815,'Resources Final'!A:D,4,FALSE))</f>
        <v/>
      </c>
      <c r="M9815" s="3" t="str">
        <f>IF(VLOOKUP(D9815,'Resources Final'!A:E,5,FALSE)=0,"",VLOOKUP(D9815,'Resources Final'!A:E,5,FALSE))</f>
        <v/>
      </c>
      <c r="N9815" s="7" t="str">
        <f>IF(VLOOKUP(D9815,'Resources Final'!A:F,6,FALSE)=0,"",VLOOKUP(D9815,'Resources Final'!A:F,6,FALSE))</f>
        <v/>
      </c>
      <c r="O9815" s="3" t="str">
        <f>IF(VLOOKUP(D9815,'Resources Final'!A:G,7,FALSE)=0,"",VLOOKUP(D9815,'Resources Final'!A:G,7,FALSE))</f>
        <v/>
      </c>
    </row>
    <row r="9816" spans="1:15" x14ac:dyDescent="0.2">
      <c r="A9816" s="11">
        <v>990</v>
      </c>
      <c r="B9816" s="11" t="str">
        <f t="shared" si="168"/>
        <v>Fred C. and Mary R. Koch Foundation_P Yerkes20172000</v>
      </c>
      <c r="C9816" s="11" t="s">
        <v>4161</v>
      </c>
      <c r="D9816" s="11" t="s">
        <v>2775</v>
      </c>
      <c r="E9816" s="11" t="s">
        <v>2775</v>
      </c>
      <c r="F9816" s="4">
        <v>2000</v>
      </c>
      <c r="G9816" s="3">
        <v>2017</v>
      </c>
      <c r="H9816" s="6" t="s">
        <v>21</v>
      </c>
      <c r="I9816" s="12" t="s">
        <v>4162</v>
      </c>
      <c r="J9816" s="3">
        <v>225</v>
      </c>
      <c r="K9816" s="3" t="str">
        <f>IF(VLOOKUP(D9816,'Resources Final'!A:C,3,FALSE)=0,"",VLOOKUP(D9816,'Resources Final'!A:C,3,FALSE))</f>
        <v>Y</v>
      </c>
      <c r="L9816" s="3" t="str">
        <f>IF(VLOOKUP(D9816,'Resources Final'!A:D,4,FALSE)=0,"",VLOOKUP(D9816,'Resources Final'!A:D,4,FALSE))</f>
        <v/>
      </c>
      <c r="M9816" s="3" t="str">
        <f>IF(VLOOKUP(D9816,'Resources Final'!A:E,5,FALSE)=0,"",VLOOKUP(D9816,'Resources Final'!A:E,5,FALSE))</f>
        <v/>
      </c>
      <c r="N9816" s="7" t="str">
        <f>IF(VLOOKUP(D9816,'Resources Final'!A:F,6,FALSE)=0,"",VLOOKUP(D9816,'Resources Final'!A:F,6,FALSE))</f>
        <v/>
      </c>
      <c r="O9816" s="3" t="str">
        <f>IF(VLOOKUP(D9816,'Resources Final'!A:G,7,FALSE)=0,"",VLOOKUP(D9816,'Resources Final'!A:G,7,FALSE))</f>
        <v/>
      </c>
    </row>
    <row r="9817" spans="1:15" x14ac:dyDescent="0.2">
      <c r="A9817" s="11">
        <v>990</v>
      </c>
      <c r="B9817" s="11" t="str">
        <f t="shared" si="168"/>
        <v>Fred C. and Mary R. Koch Foundation_P Briggs20172000</v>
      </c>
      <c r="C9817" s="11" t="s">
        <v>4161</v>
      </c>
      <c r="D9817" s="11" t="s">
        <v>2767</v>
      </c>
      <c r="E9817" s="11" t="s">
        <v>2767</v>
      </c>
      <c r="F9817" s="4">
        <v>2000</v>
      </c>
      <c r="G9817" s="3">
        <v>2017</v>
      </c>
      <c r="H9817" s="6" t="s">
        <v>21</v>
      </c>
      <c r="I9817" s="12" t="s">
        <v>4162</v>
      </c>
      <c r="J9817" s="3">
        <v>226</v>
      </c>
      <c r="K9817" s="3" t="str">
        <f>IF(VLOOKUP(D9817,'Resources Final'!A:C,3,FALSE)=0,"",VLOOKUP(D9817,'Resources Final'!A:C,3,FALSE))</f>
        <v>Y</v>
      </c>
      <c r="L9817" s="3" t="str">
        <f>IF(VLOOKUP(D9817,'Resources Final'!A:D,4,FALSE)=0,"",VLOOKUP(D9817,'Resources Final'!A:D,4,FALSE))</f>
        <v/>
      </c>
      <c r="M9817" s="3" t="str">
        <f>IF(VLOOKUP(D9817,'Resources Final'!A:E,5,FALSE)=0,"",VLOOKUP(D9817,'Resources Final'!A:E,5,FALSE))</f>
        <v/>
      </c>
      <c r="N9817" s="7" t="str">
        <f>IF(VLOOKUP(D9817,'Resources Final'!A:F,6,FALSE)=0,"",VLOOKUP(D9817,'Resources Final'!A:F,6,FALSE))</f>
        <v/>
      </c>
      <c r="O9817" s="3" t="str">
        <f>IF(VLOOKUP(D9817,'Resources Final'!A:G,7,FALSE)=0,"",VLOOKUP(D9817,'Resources Final'!A:G,7,FALSE))</f>
        <v/>
      </c>
    </row>
    <row r="9818" spans="1:15" x14ac:dyDescent="0.2">
      <c r="A9818" s="11">
        <v>990</v>
      </c>
      <c r="B9818" s="11" t="str">
        <f t="shared" si="168"/>
        <v>Fred C. and Mary R. Koch Foundation_P Magnin20172000</v>
      </c>
      <c r="C9818" s="11" t="s">
        <v>4161</v>
      </c>
      <c r="D9818" s="11" t="s">
        <v>2771</v>
      </c>
      <c r="E9818" s="11" t="s">
        <v>2771</v>
      </c>
      <c r="F9818" s="4">
        <v>2000</v>
      </c>
      <c r="G9818" s="3">
        <v>2017</v>
      </c>
      <c r="H9818" s="6" t="s">
        <v>21</v>
      </c>
      <c r="I9818" s="12" t="s">
        <v>4162</v>
      </c>
      <c r="J9818" s="3">
        <v>227</v>
      </c>
      <c r="K9818" s="3" t="str">
        <f>IF(VLOOKUP(D9818,'Resources Final'!A:C,3,FALSE)=0,"",VLOOKUP(D9818,'Resources Final'!A:C,3,FALSE))</f>
        <v>Y</v>
      </c>
      <c r="L9818" s="3" t="str">
        <f>IF(VLOOKUP(D9818,'Resources Final'!A:D,4,FALSE)=0,"",VLOOKUP(D9818,'Resources Final'!A:D,4,FALSE))</f>
        <v/>
      </c>
      <c r="M9818" s="3" t="str">
        <f>IF(VLOOKUP(D9818,'Resources Final'!A:E,5,FALSE)=0,"",VLOOKUP(D9818,'Resources Final'!A:E,5,FALSE))</f>
        <v/>
      </c>
      <c r="N9818" s="7" t="str">
        <f>IF(VLOOKUP(D9818,'Resources Final'!A:F,6,FALSE)=0,"",VLOOKUP(D9818,'Resources Final'!A:F,6,FALSE))</f>
        <v/>
      </c>
      <c r="O9818" s="3" t="str">
        <f>IF(VLOOKUP(D9818,'Resources Final'!A:G,7,FALSE)=0,"",VLOOKUP(D9818,'Resources Final'!A:G,7,FALSE))</f>
        <v/>
      </c>
    </row>
    <row r="9819" spans="1:15" x14ac:dyDescent="0.2">
      <c r="A9819" s="11">
        <v>990</v>
      </c>
      <c r="B9819" s="11" t="str">
        <f t="shared" si="168"/>
        <v>Fred C. and Mary R. Koch Foundation_P Isbell20172000</v>
      </c>
      <c r="C9819" s="11" t="s">
        <v>4161</v>
      </c>
      <c r="D9819" s="11" t="s">
        <v>2768</v>
      </c>
      <c r="E9819" s="11" t="s">
        <v>2768</v>
      </c>
      <c r="F9819" s="4">
        <v>2000</v>
      </c>
      <c r="G9819" s="3">
        <v>2017</v>
      </c>
      <c r="H9819" s="6" t="s">
        <v>21</v>
      </c>
      <c r="I9819" s="12" t="s">
        <v>4162</v>
      </c>
      <c r="J9819" s="3">
        <v>228</v>
      </c>
      <c r="K9819" s="3" t="str">
        <f>IF(VLOOKUP(D9819,'Resources Final'!A:C,3,FALSE)=0,"",VLOOKUP(D9819,'Resources Final'!A:C,3,FALSE))</f>
        <v>Y</v>
      </c>
      <c r="L9819" s="3" t="str">
        <f>IF(VLOOKUP(D9819,'Resources Final'!A:D,4,FALSE)=0,"",VLOOKUP(D9819,'Resources Final'!A:D,4,FALSE))</f>
        <v/>
      </c>
      <c r="M9819" s="3" t="str">
        <f>IF(VLOOKUP(D9819,'Resources Final'!A:E,5,FALSE)=0,"",VLOOKUP(D9819,'Resources Final'!A:E,5,FALSE))</f>
        <v/>
      </c>
      <c r="N9819" s="7" t="str">
        <f>IF(VLOOKUP(D9819,'Resources Final'!A:F,6,FALSE)=0,"",VLOOKUP(D9819,'Resources Final'!A:F,6,FALSE))</f>
        <v/>
      </c>
      <c r="O9819" s="3" t="str">
        <f>IF(VLOOKUP(D9819,'Resources Final'!A:G,7,FALSE)=0,"",VLOOKUP(D9819,'Resources Final'!A:G,7,FALSE))</f>
        <v/>
      </c>
    </row>
    <row r="9820" spans="1:15" x14ac:dyDescent="0.2">
      <c r="A9820" s="11">
        <v>990</v>
      </c>
      <c r="B9820" s="11" t="str">
        <f t="shared" si="168"/>
        <v>Fred C. and Mary R. Koch Foundation_P Masterson20172000</v>
      </c>
      <c r="C9820" s="11" t="s">
        <v>4161</v>
      </c>
      <c r="D9820" s="11" t="s">
        <v>2772</v>
      </c>
      <c r="E9820" s="11" t="s">
        <v>2772</v>
      </c>
      <c r="F9820" s="4">
        <v>2000</v>
      </c>
      <c r="G9820" s="3">
        <v>2017</v>
      </c>
      <c r="H9820" s="6" t="s">
        <v>21</v>
      </c>
      <c r="I9820" s="12" t="s">
        <v>4162</v>
      </c>
      <c r="J9820" s="3">
        <v>229</v>
      </c>
      <c r="K9820" s="3" t="str">
        <f>IF(VLOOKUP(D9820,'Resources Final'!A:C,3,FALSE)=0,"",VLOOKUP(D9820,'Resources Final'!A:C,3,FALSE))</f>
        <v>Y</v>
      </c>
      <c r="L9820" s="3" t="str">
        <f>IF(VLOOKUP(D9820,'Resources Final'!A:D,4,FALSE)=0,"",VLOOKUP(D9820,'Resources Final'!A:D,4,FALSE))</f>
        <v/>
      </c>
      <c r="M9820" s="3" t="str">
        <f>IF(VLOOKUP(D9820,'Resources Final'!A:E,5,FALSE)=0,"",VLOOKUP(D9820,'Resources Final'!A:E,5,FALSE))</f>
        <v/>
      </c>
      <c r="N9820" s="7" t="str">
        <f>IF(VLOOKUP(D9820,'Resources Final'!A:F,6,FALSE)=0,"",VLOOKUP(D9820,'Resources Final'!A:F,6,FALSE))</f>
        <v/>
      </c>
      <c r="O9820" s="3" t="str">
        <f>IF(VLOOKUP(D9820,'Resources Final'!A:G,7,FALSE)=0,"",VLOOKUP(D9820,'Resources Final'!A:G,7,FALSE))</f>
        <v/>
      </c>
    </row>
    <row r="9821" spans="1:15" x14ac:dyDescent="0.2">
      <c r="A9821" s="11">
        <v>990</v>
      </c>
      <c r="B9821" s="11" t="str">
        <f t="shared" si="168"/>
        <v>Fred C. and Mary R. Koch Foundation_Q Maetzold20172000</v>
      </c>
      <c r="C9821" s="11" t="s">
        <v>4161</v>
      </c>
      <c r="D9821" s="11" t="s">
        <v>2928</v>
      </c>
      <c r="E9821" s="11" t="s">
        <v>2928</v>
      </c>
      <c r="F9821" s="4">
        <v>2000</v>
      </c>
      <c r="G9821" s="3">
        <v>2017</v>
      </c>
      <c r="H9821" s="6" t="s">
        <v>21</v>
      </c>
      <c r="I9821" s="12" t="s">
        <v>4162</v>
      </c>
      <c r="J9821" s="3">
        <v>230</v>
      </c>
      <c r="K9821" s="3" t="str">
        <f>IF(VLOOKUP(D9821,'Resources Final'!A:C,3,FALSE)=0,"",VLOOKUP(D9821,'Resources Final'!A:C,3,FALSE))</f>
        <v>Y</v>
      </c>
      <c r="L9821" s="3" t="str">
        <f>IF(VLOOKUP(D9821,'Resources Final'!A:D,4,FALSE)=0,"",VLOOKUP(D9821,'Resources Final'!A:D,4,FALSE))</f>
        <v/>
      </c>
      <c r="M9821" s="3" t="str">
        <f>IF(VLOOKUP(D9821,'Resources Final'!A:E,5,FALSE)=0,"",VLOOKUP(D9821,'Resources Final'!A:E,5,FALSE))</f>
        <v/>
      </c>
      <c r="N9821" s="7" t="str">
        <f>IF(VLOOKUP(D9821,'Resources Final'!A:F,6,FALSE)=0,"",VLOOKUP(D9821,'Resources Final'!A:F,6,FALSE))</f>
        <v/>
      </c>
      <c r="O9821" s="3" t="str">
        <f>IF(VLOOKUP(D9821,'Resources Final'!A:G,7,FALSE)=0,"",VLOOKUP(D9821,'Resources Final'!A:G,7,FALSE))</f>
        <v/>
      </c>
    </row>
    <row r="9822" spans="1:15" x14ac:dyDescent="0.2">
      <c r="A9822" s="11">
        <v>990</v>
      </c>
      <c r="B9822" s="11" t="str">
        <f t="shared" si="168"/>
        <v>Fred C. and Mary R. Koch Foundation_R Klimek20172000</v>
      </c>
      <c r="C9822" s="11" t="s">
        <v>4161</v>
      </c>
      <c r="D9822" s="11" t="s">
        <v>2940</v>
      </c>
      <c r="E9822" s="11" t="s">
        <v>2940</v>
      </c>
      <c r="F9822" s="4">
        <v>2000</v>
      </c>
      <c r="G9822" s="3">
        <v>2017</v>
      </c>
      <c r="H9822" s="6" t="s">
        <v>21</v>
      </c>
      <c r="I9822" s="12" t="s">
        <v>4162</v>
      </c>
      <c r="J9822" s="3">
        <v>231</v>
      </c>
      <c r="K9822" s="3" t="str">
        <f>IF(VLOOKUP(D9822,'Resources Final'!A:C,3,FALSE)=0,"",VLOOKUP(D9822,'Resources Final'!A:C,3,FALSE))</f>
        <v>Y</v>
      </c>
      <c r="L9822" s="3" t="str">
        <f>IF(VLOOKUP(D9822,'Resources Final'!A:D,4,FALSE)=0,"",VLOOKUP(D9822,'Resources Final'!A:D,4,FALSE))</f>
        <v/>
      </c>
      <c r="M9822" s="3" t="str">
        <f>IF(VLOOKUP(D9822,'Resources Final'!A:E,5,FALSE)=0,"",VLOOKUP(D9822,'Resources Final'!A:E,5,FALSE))</f>
        <v/>
      </c>
      <c r="N9822" s="7" t="str">
        <f>IF(VLOOKUP(D9822,'Resources Final'!A:F,6,FALSE)=0,"",VLOOKUP(D9822,'Resources Final'!A:F,6,FALSE))</f>
        <v/>
      </c>
      <c r="O9822" s="3" t="str">
        <f>IF(VLOOKUP(D9822,'Resources Final'!A:G,7,FALSE)=0,"",VLOOKUP(D9822,'Resources Final'!A:G,7,FALSE))</f>
        <v/>
      </c>
    </row>
    <row r="9823" spans="1:15" x14ac:dyDescent="0.2">
      <c r="A9823" s="11">
        <v>990</v>
      </c>
      <c r="B9823" s="11" t="str">
        <f t="shared" si="168"/>
        <v>Fred C. and Mary R. Koch Foundation_R Lackey20172000</v>
      </c>
      <c r="C9823" s="11" t="s">
        <v>4161</v>
      </c>
      <c r="D9823" s="11" t="s">
        <v>2941</v>
      </c>
      <c r="E9823" s="11" t="s">
        <v>2941</v>
      </c>
      <c r="F9823" s="4">
        <v>2000</v>
      </c>
      <c r="G9823" s="3">
        <v>2017</v>
      </c>
      <c r="H9823" s="6" t="s">
        <v>21</v>
      </c>
      <c r="I9823" s="12" t="s">
        <v>4162</v>
      </c>
      <c r="J9823" s="3">
        <v>232</v>
      </c>
      <c r="K9823" s="3" t="str">
        <f>IF(VLOOKUP(D9823,'Resources Final'!A:C,3,FALSE)=0,"",VLOOKUP(D9823,'Resources Final'!A:C,3,FALSE))</f>
        <v>Y</v>
      </c>
      <c r="L9823" s="3" t="str">
        <f>IF(VLOOKUP(D9823,'Resources Final'!A:D,4,FALSE)=0,"",VLOOKUP(D9823,'Resources Final'!A:D,4,FALSE))</f>
        <v/>
      </c>
      <c r="M9823" s="3" t="str">
        <f>IF(VLOOKUP(D9823,'Resources Final'!A:E,5,FALSE)=0,"",VLOOKUP(D9823,'Resources Final'!A:E,5,FALSE))</f>
        <v/>
      </c>
      <c r="N9823" s="7" t="str">
        <f>IF(VLOOKUP(D9823,'Resources Final'!A:F,6,FALSE)=0,"",VLOOKUP(D9823,'Resources Final'!A:F,6,FALSE))</f>
        <v/>
      </c>
      <c r="O9823" s="3" t="str">
        <f>IF(VLOOKUP(D9823,'Resources Final'!A:G,7,FALSE)=0,"",VLOOKUP(D9823,'Resources Final'!A:G,7,FALSE))</f>
        <v/>
      </c>
    </row>
    <row r="9824" spans="1:15" x14ac:dyDescent="0.2">
      <c r="A9824" s="11">
        <v>990</v>
      </c>
      <c r="B9824" s="11" t="str">
        <f t="shared" si="168"/>
        <v>Fred C. and Mary R. Koch Foundation_R Ramsey20172000</v>
      </c>
      <c r="C9824" s="11" t="s">
        <v>4161</v>
      </c>
      <c r="D9824" s="11" t="s">
        <v>2947</v>
      </c>
      <c r="E9824" s="11" t="s">
        <v>2947</v>
      </c>
      <c r="F9824" s="4">
        <v>2000</v>
      </c>
      <c r="G9824" s="3">
        <v>2017</v>
      </c>
      <c r="H9824" s="6" t="s">
        <v>21</v>
      </c>
      <c r="I9824" s="12" t="s">
        <v>4162</v>
      </c>
      <c r="J9824" s="3">
        <v>233</v>
      </c>
      <c r="K9824" s="3" t="str">
        <f>IF(VLOOKUP(D9824,'Resources Final'!A:C,3,FALSE)=0,"",VLOOKUP(D9824,'Resources Final'!A:C,3,FALSE))</f>
        <v>Y</v>
      </c>
      <c r="L9824" s="3" t="str">
        <f>IF(VLOOKUP(D9824,'Resources Final'!A:D,4,FALSE)=0,"",VLOOKUP(D9824,'Resources Final'!A:D,4,FALSE))</f>
        <v/>
      </c>
      <c r="M9824" s="3" t="str">
        <f>IF(VLOOKUP(D9824,'Resources Final'!A:E,5,FALSE)=0,"",VLOOKUP(D9824,'Resources Final'!A:E,5,FALSE))</f>
        <v/>
      </c>
      <c r="N9824" s="7" t="str">
        <f>IF(VLOOKUP(D9824,'Resources Final'!A:F,6,FALSE)=0,"",VLOOKUP(D9824,'Resources Final'!A:F,6,FALSE))</f>
        <v/>
      </c>
      <c r="O9824" s="3" t="str">
        <f>IF(VLOOKUP(D9824,'Resources Final'!A:G,7,FALSE)=0,"",VLOOKUP(D9824,'Resources Final'!A:G,7,FALSE))</f>
        <v/>
      </c>
    </row>
    <row r="9825" spans="1:15" x14ac:dyDescent="0.2">
      <c r="A9825" s="11">
        <v>990</v>
      </c>
      <c r="B9825" s="11" t="str">
        <f t="shared" si="168"/>
        <v>Fred C. and Mary R. Koch Foundation_R Bence20172000</v>
      </c>
      <c r="C9825" s="11" t="s">
        <v>4161</v>
      </c>
      <c r="D9825" s="11" t="s">
        <v>2935</v>
      </c>
      <c r="E9825" s="11" t="s">
        <v>2935</v>
      </c>
      <c r="F9825" s="4">
        <v>2000</v>
      </c>
      <c r="G9825" s="3">
        <v>2017</v>
      </c>
      <c r="H9825" s="6" t="s">
        <v>21</v>
      </c>
      <c r="I9825" s="12" t="s">
        <v>4162</v>
      </c>
      <c r="J9825" s="3">
        <v>234</v>
      </c>
      <c r="K9825" s="3" t="str">
        <f>IF(VLOOKUP(D9825,'Resources Final'!A:C,3,FALSE)=0,"",VLOOKUP(D9825,'Resources Final'!A:C,3,FALSE))</f>
        <v>Y</v>
      </c>
      <c r="L9825" s="3" t="str">
        <f>IF(VLOOKUP(D9825,'Resources Final'!A:D,4,FALSE)=0,"",VLOOKUP(D9825,'Resources Final'!A:D,4,FALSE))</f>
        <v/>
      </c>
      <c r="M9825" s="3" t="str">
        <f>IF(VLOOKUP(D9825,'Resources Final'!A:E,5,FALSE)=0,"",VLOOKUP(D9825,'Resources Final'!A:E,5,FALSE))</f>
        <v/>
      </c>
      <c r="N9825" s="7" t="str">
        <f>IF(VLOOKUP(D9825,'Resources Final'!A:F,6,FALSE)=0,"",VLOOKUP(D9825,'Resources Final'!A:F,6,FALSE))</f>
        <v/>
      </c>
      <c r="O9825" s="3" t="str">
        <f>IF(VLOOKUP(D9825,'Resources Final'!A:G,7,FALSE)=0,"",VLOOKUP(D9825,'Resources Final'!A:G,7,FALSE))</f>
        <v/>
      </c>
    </row>
    <row r="9826" spans="1:15" x14ac:dyDescent="0.2">
      <c r="A9826" s="11">
        <v>990</v>
      </c>
      <c r="B9826" s="11" t="str">
        <f t="shared" si="168"/>
        <v>Fred C. and Mary R. Koch Foundation_R Mousley20172000</v>
      </c>
      <c r="C9826" s="11" t="s">
        <v>4161</v>
      </c>
      <c r="D9826" s="11" t="s">
        <v>2945</v>
      </c>
      <c r="E9826" s="11" t="s">
        <v>2945</v>
      </c>
      <c r="F9826" s="4">
        <v>2000</v>
      </c>
      <c r="G9826" s="3">
        <v>2017</v>
      </c>
      <c r="H9826" s="6" t="s">
        <v>21</v>
      </c>
      <c r="I9826" s="12" t="s">
        <v>4162</v>
      </c>
      <c r="J9826" s="3">
        <v>235</v>
      </c>
      <c r="K9826" s="3" t="str">
        <f>IF(VLOOKUP(D9826,'Resources Final'!A:C,3,FALSE)=0,"",VLOOKUP(D9826,'Resources Final'!A:C,3,FALSE))</f>
        <v>Y</v>
      </c>
      <c r="L9826" s="3" t="str">
        <f>IF(VLOOKUP(D9826,'Resources Final'!A:D,4,FALSE)=0,"",VLOOKUP(D9826,'Resources Final'!A:D,4,FALSE))</f>
        <v/>
      </c>
      <c r="M9826" s="3" t="str">
        <f>IF(VLOOKUP(D9826,'Resources Final'!A:E,5,FALSE)=0,"",VLOOKUP(D9826,'Resources Final'!A:E,5,FALSE))</f>
        <v/>
      </c>
      <c r="N9826" s="7" t="str">
        <f>IF(VLOOKUP(D9826,'Resources Final'!A:F,6,FALSE)=0,"",VLOOKUP(D9826,'Resources Final'!A:F,6,FALSE))</f>
        <v/>
      </c>
      <c r="O9826" s="3" t="str">
        <f>IF(VLOOKUP(D9826,'Resources Final'!A:G,7,FALSE)=0,"",VLOOKUP(D9826,'Resources Final'!A:G,7,FALSE))</f>
        <v/>
      </c>
    </row>
    <row r="9827" spans="1:15" x14ac:dyDescent="0.2">
      <c r="A9827" s="11">
        <v>990</v>
      </c>
      <c r="B9827" s="11" t="str">
        <f t="shared" si="168"/>
        <v>Fred C. and Mary R. Koch Foundation_R Leber20172000</v>
      </c>
      <c r="C9827" s="11" t="s">
        <v>4161</v>
      </c>
      <c r="D9827" s="11" t="s">
        <v>2942</v>
      </c>
      <c r="E9827" s="11" t="s">
        <v>2942</v>
      </c>
      <c r="F9827" s="4">
        <v>2000</v>
      </c>
      <c r="G9827" s="3">
        <v>2017</v>
      </c>
      <c r="H9827" s="6" t="s">
        <v>21</v>
      </c>
      <c r="I9827" s="12" t="s">
        <v>4162</v>
      </c>
      <c r="J9827" s="3">
        <v>236</v>
      </c>
      <c r="K9827" s="3" t="str">
        <f>IF(VLOOKUP(D9827,'Resources Final'!A:C,3,FALSE)=0,"",VLOOKUP(D9827,'Resources Final'!A:C,3,FALSE))</f>
        <v>Y</v>
      </c>
      <c r="L9827" s="3" t="str">
        <f>IF(VLOOKUP(D9827,'Resources Final'!A:D,4,FALSE)=0,"",VLOOKUP(D9827,'Resources Final'!A:D,4,FALSE))</f>
        <v/>
      </c>
      <c r="M9827" s="3" t="str">
        <f>IF(VLOOKUP(D9827,'Resources Final'!A:E,5,FALSE)=0,"",VLOOKUP(D9827,'Resources Final'!A:E,5,FALSE))</f>
        <v/>
      </c>
      <c r="N9827" s="7" t="str">
        <f>IF(VLOOKUP(D9827,'Resources Final'!A:F,6,FALSE)=0,"",VLOOKUP(D9827,'Resources Final'!A:F,6,FALSE))</f>
        <v/>
      </c>
      <c r="O9827" s="3" t="str">
        <f>IF(VLOOKUP(D9827,'Resources Final'!A:G,7,FALSE)=0,"",VLOOKUP(D9827,'Resources Final'!A:G,7,FALSE))</f>
        <v/>
      </c>
    </row>
    <row r="9828" spans="1:15" x14ac:dyDescent="0.2">
      <c r="A9828" s="11">
        <v>990</v>
      </c>
      <c r="B9828" s="11" t="str">
        <f t="shared" si="168"/>
        <v>Fred C. and Mary R. Koch Foundation_R Richard20172000</v>
      </c>
      <c r="C9828" s="11" t="s">
        <v>4161</v>
      </c>
      <c r="D9828" s="11" t="s">
        <v>2948</v>
      </c>
      <c r="E9828" s="11" t="s">
        <v>2948</v>
      </c>
      <c r="F9828" s="4">
        <v>2000</v>
      </c>
      <c r="G9828" s="3">
        <v>2017</v>
      </c>
      <c r="H9828" s="6" t="s">
        <v>21</v>
      </c>
      <c r="I9828" s="12" t="s">
        <v>4162</v>
      </c>
      <c r="J9828" s="3">
        <v>237</v>
      </c>
      <c r="K9828" s="3" t="str">
        <f>IF(VLOOKUP(D9828,'Resources Final'!A:C,3,FALSE)=0,"",VLOOKUP(D9828,'Resources Final'!A:C,3,FALSE))</f>
        <v>Y</v>
      </c>
      <c r="L9828" s="3" t="str">
        <f>IF(VLOOKUP(D9828,'Resources Final'!A:D,4,FALSE)=0,"",VLOOKUP(D9828,'Resources Final'!A:D,4,FALSE))</f>
        <v/>
      </c>
      <c r="M9828" s="3" t="str">
        <f>IF(VLOOKUP(D9828,'Resources Final'!A:E,5,FALSE)=0,"",VLOOKUP(D9828,'Resources Final'!A:E,5,FALSE))</f>
        <v/>
      </c>
      <c r="N9828" s="7" t="str">
        <f>IF(VLOOKUP(D9828,'Resources Final'!A:F,6,FALSE)=0,"",VLOOKUP(D9828,'Resources Final'!A:F,6,FALSE))</f>
        <v/>
      </c>
      <c r="O9828" s="3" t="str">
        <f>IF(VLOOKUP(D9828,'Resources Final'!A:G,7,FALSE)=0,"",VLOOKUP(D9828,'Resources Final'!A:G,7,FALSE))</f>
        <v/>
      </c>
    </row>
    <row r="9829" spans="1:15" x14ac:dyDescent="0.2">
      <c r="A9829" s="11">
        <v>990</v>
      </c>
      <c r="B9829" s="11" t="str">
        <f t="shared" si="168"/>
        <v>Fred C. and Mary R. Koch Foundation_R Chen20172000</v>
      </c>
      <c r="C9829" s="11" t="s">
        <v>4161</v>
      </c>
      <c r="D9829" s="11" t="s">
        <v>2936</v>
      </c>
      <c r="E9829" s="11" t="s">
        <v>2936</v>
      </c>
      <c r="F9829" s="4">
        <v>2000</v>
      </c>
      <c r="G9829" s="3">
        <v>2017</v>
      </c>
      <c r="H9829" s="6" t="s">
        <v>21</v>
      </c>
      <c r="I9829" s="12" t="s">
        <v>4162</v>
      </c>
      <c r="J9829" s="3">
        <v>238</v>
      </c>
      <c r="K9829" s="3" t="str">
        <f>IF(VLOOKUP(D9829,'Resources Final'!A:C,3,FALSE)=0,"",VLOOKUP(D9829,'Resources Final'!A:C,3,FALSE))</f>
        <v>Y</v>
      </c>
      <c r="L9829" s="3" t="str">
        <f>IF(VLOOKUP(D9829,'Resources Final'!A:D,4,FALSE)=0,"",VLOOKUP(D9829,'Resources Final'!A:D,4,FALSE))</f>
        <v/>
      </c>
      <c r="M9829" s="3" t="str">
        <f>IF(VLOOKUP(D9829,'Resources Final'!A:E,5,FALSE)=0,"",VLOOKUP(D9829,'Resources Final'!A:E,5,FALSE))</f>
        <v/>
      </c>
      <c r="N9829" s="7" t="str">
        <f>IF(VLOOKUP(D9829,'Resources Final'!A:F,6,FALSE)=0,"",VLOOKUP(D9829,'Resources Final'!A:F,6,FALSE))</f>
        <v/>
      </c>
      <c r="O9829" s="3" t="str">
        <f>IF(VLOOKUP(D9829,'Resources Final'!A:G,7,FALSE)=0,"",VLOOKUP(D9829,'Resources Final'!A:G,7,FALSE))</f>
        <v/>
      </c>
    </row>
    <row r="9830" spans="1:15" x14ac:dyDescent="0.2">
      <c r="A9830" s="11">
        <v>990</v>
      </c>
      <c r="B9830" s="11" t="str">
        <f t="shared" si="168"/>
        <v>Fred C. and Mary R. Koch Foundation_R Dazzo20172000</v>
      </c>
      <c r="C9830" s="11" t="s">
        <v>4161</v>
      </c>
      <c r="D9830" s="11" t="s">
        <v>2938</v>
      </c>
      <c r="E9830" s="11" t="s">
        <v>2938</v>
      </c>
      <c r="F9830" s="4">
        <v>2000</v>
      </c>
      <c r="G9830" s="3">
        <v>2017</v>
      </c>
      <c r="H9830" s="6" t="s">
        <v>21</v>
      </c>
      <c r="I9830" s="12" t="s">
        <v>4162</v>
      </c>
      <c r="J9830" s="3">
        <v>239</v>
      </c>
      <c r="K9830" s="3" t="str">
        <f>IF(VLOOKUP(D9830,'Resources Final'!A:C,3,FALSE)=0,"",VLOOKUP(D9830,'Resources Final'!A:C,3,FALSE))</f>
        <v>Y</v>
      </c>
      <c r="L9830" s="3" t="str">
        <f>IF(VLOOKUP(D9830,'Resources Final'!A:D,4,FALSE)=0,"",VLOOKUP(D9830,'Resources Final'!A:D,4,FALSE))</f>
        <v/>
      </c>
      <c r="M9830" s="3" t="str">
        <f>IF(VLOOKUP(D9830,'Resources Final'!A:E,5,FALSE)=0,"",VLOOKUP(D9830,'Resources Final'!A:E,5,FALSE))</f>
        <v/>
      </c>
      <c r="N9830" s="7" t="str">
        <f>IF(VLOOKUP(D9830,'Resources Final'!A:F,6,FALSE)=0,"",VLOOKUP(D9830,'Resources Final'!A:F,6,FALSE))</f>
        <v/>
      </c>
      <c r="O9830" s="3" t="str">
        <f>IF(VLOOKUP(D9830,'Resources Final'!A:G,7,FALSE)=0,"",VLOOKUP(D9830,'Resources Final'!A:G,7,FALSE))</f>
        <v/>
      </c>
    </row>
    <row r="9831" spans="1:15" x14ac:dyDescent="0.2">
      <c r="A9831" s="11">
        <v>990</v>
      </c>
      <c r="B9831" s="11" t="str">
        <f t="shared" si="168"/>
        <v>Fred C. and Mary R. Koch Foundation_R Strickland20172000</v>
      </c>
      <c r="C9831" s="11" t="s">
        <v>4161</v>
      </c>
      <c r="D9831" s="11" t="s">
        <v>2953</v>
      </c>
      <c r="E9831" s="11" t="s">
        <v>2953</v>
      </c>
      <c r="F9831" s="4">
        <v>2000</v>
      </c>
      <c r="G9831" s="3">
        <v>2017</v>
      </c>
      <c r="H9831" s="6" t="s">
        <v>21</v>
      </c>
      <c r="I9831" s="12" t="s">
        <v>4162</v>
      </c>
      <c r="J9831" s="3">
        <v>240</v>
      </c>
      <c r="K9831" s="3" t="str">
        <f>IF(VLOOKUP(D9831,'Resources Final'!A:C,3,FALSE)=0,"",VLOOKUP(D9831,'Resources Final'!A:C,3,FALSE))</f>
        <v>Y</v>
      </c>
      <c r="L9831" s="3" t="str">
        <f>IF(VLOOKUP(D9831,'Resources Final'!A:D,4,FALSE)=0,"",VLOOKUP(D9831,'Resources Final'!A:D,4,FALSE))</f>
        <v/>
      </c>
      <c r="M9831" s="3" t="str">
        <f>IF(VLOOKUP(D9831,'Resources Final'!A:E,5,FALSE)=0,"",VLOOKUP(D9831,'Resources Final'!A:E,5,FALSE))</f>
        <v/>
      </c>
      <c r="N9831" s="7" t="str">
        <f>IF(VLOOKUP(D9831,'Resources Final'!A:F,6,FALSE)=0,"",VLOOKUP(D9831,'Resources Final'!A:F,6,FALSE))</f>
        <v/>
      </c>
      <c r="O9831" s="3" t="str">
        <f>IF(VLOOKUP(D9831,'Resources Final'!A:G,7,FALSE)=0,"",VLOOKUP(D9831,'Resources Final'!A:G,7,FALSE))</f>
        <v/>
      </c>
    </row>
    <row r="9832" spans="1:15" x14ac:dyDescent="0.2">
      <c r="A9832" s="11">
        <v>990</v>
      </c>
      <c r="B9832" s="11" t="str">
        <f t="shared" si="168"/>
        <v>Fred C. and Mary R. Koch Foundation_R Valleru20172000</v>
      </c>
      <c r="C9832" s="11" t="s">
        <v>4161</v>
      </c>
      <c r="D9832" s="11" t="s">
        <v>2954</v>
      </c>
      <c r="E9832" s="11" t="s">
        <v>2954</v>
      </c>
      <c r="F9832" s="4">
        <v>2000</v>
      </c>
      <c r="G9832" s="3">
        <v>2017</v>
      </c>
      <c r="H9832" s="6" t="s">
        <v>21</v>
      </c>
      <c r="I9832" s="12" t="s">
        <v>4162</v>
      </c>
      <c r="J9832" s="3">
        <v>241</v>
      </c>
      <c r="K9832" s="3" t="str">
        <f>IF(VLOOKUP(D9832,'Resources Final'!A:C,3,FALSE)=0,"",VLOOKUP(D9832,'Resources Final'!A:C,3,FALSE))</f>
        <v>Y</v>
      </c>
      <c r="L9832" s="3" t="str">
        <f>IF(VLOOKUP(D9832,'Resources Final'!A:D,4,FALSE)=0,"",VLOOKUP(D9832,'Resources Final'!A:D,4,FALSE))</f>
        <v/>
      </c>
      <c r="M9832" s="3" t="str">
        <f>IF(VLOOKUP(D9832,'Resources Final'!A:E,5,FALSE)=0,"",VLOOKUP(D9832,'Resources Final'!A:E,5,FALSE))</f>
        <v/>
      </c>
      <c r="N9832" s="7" t="str">
        <f>IF(VLOOKUP(D9832,'Resources Final'!A:F,6,FALSE)=0,"",VLOOKUP(D9832,'Resources Final'!A:F,6,FALSE))</f>
        <v/>
      </c>
      <c r="O9832" s="3" t="str">
        <f>IF(VLOOKUP(D9832,'Resources Final'!A:G,7,FALSE)=0,"",VLOOKUP(D9832,'Resources Final'!A:G,7,FALSE))</f>
        <v/>
      </c>
    </row>
    <row r="9833" spans="1:15" x14ac:dyDescent="0.2">
      <c r="A9833" s="11">
        <v>990</v>
      </c>
      <c r="B9833" s="11" t="str">
        <f t="shared" si="168"/>
        <v>Fred C. and Mary R. Koch Foundation_R Clinton20172000</v>
      </c>
      <c r="C9833" s="11" t="s">
        <v>4161</v>
      </c>
      <c r="D9833" s="11" t="s">
        <v>2937</v>
      </c>
      <c r="E9833" s="11" t="s">
        <v>2937</v>
      </c>
      <c r="F9833" s="4">
        <v>2000</v>
      </c>
      <c r="G9833" s="3">
        <v>2017</v>
      </c>
      <c r="H9833" s="6" t="s">
        <v>21</v>
      </c>
      <c r="I9833" s="12" t="s">
        <v>4162</v>
      </c>
      <c r="J9833" s="3">
        <v>242</v>
      </c>
      <c r="K9833" s="3" t="str">
        <f>IF(VLOOKUP(D9833,'Resources Final'!A:C,3,FALSE)=0,"",VLOOKUP(D9833,'Resources Final'!A:C,3,FALSE))</f>
        <v>Y</v>
      </c>
      <c r="L9833" s="3" t="str">
        <f>IF(VLOOKUP(D9833,'Resources Final'!A:D,4,FALSE)=0,"",VLOOKUP(D9833,'Resources Final'!A:D,4,FALSE))</f>
        <v/>
      </c>
      <c r="M9833" s="3" t="str">
        <f>IF(VLOOKUP(D9833,'Resources Final'!A:E,5,FALSE)=0,"",VLOOKUP(D9833,'Resources Final'!A:E,5,FALSE))</f>
        <v/>
      </c>
      <c r="N9833" s="7" t="str">
        <f>IF(VLOOKUP(D9833,'Resources Final'!A:F,6,FALSE)=0,"",VLOOKUP(D9833,'Resources Final'!A:F,6,FALSE))</f>
        <v/>
      </c>
      <c r="O9833" s="3" t="str">
        <f>IF(VLOOKUP(D9833,'Resources Final'!A:G,7,FALSE)=0,"",VLOOKUP(D9833,'Resources Final'!A:G,7,FALSE))</f>
        <v/>
      </c>
    </row>
    <row r="9834" spans="1:15" x14ac:dyDescent="0.2">
      <c r="A9834" s="11">
        <v>990</v>
      </c>
      <c r="B9834" s="11" t="str">
        <f t="shared" si="168"/>
        <v>Fred C. and Mary R. Koch Foundation_R Palmer20172000</v>
      </c>
      <c r="C9834" s="11" t="s">
        <v>4161</v>
      </c>
      <c r="D9834" s="11" t="s">
        <v>2946</v>
      </c>
      <c r="E9834" s="11" t="s">
        <v>2946</v>
      </c>
      <c r="F9834" s="4">
        <v>2000</v>
      </c>
      <c r="G9834" s="3">
        <v>2017</v>
      </c>
      <c r="H9834" s="6" t="s">
        <v>21</v>
      </c>
      <c r="I9834" s="12" t="s">
        <v>4162</v>
      </c>
      <c r="J9834" s="3">
        <v>243</v>
      </c>
      <c r="K9834" s="3" t="str">
        <f>IF(VLOOKUP(D9834,'Resources Final'!A:C,3,FALSE)=0,"",VLOOKUP(D9834,'Resources Final'!A:C,3,FALSE))</f>
        <v>Y</v>
      </c>
      <c r="L9834" s="3" t="str">
        <f>IF(VLOOKUP(D9834,'Resources Final'!A:D,4,FALSE)=0,"",VLOOKUP(D9834,'Resources Final'!A:D,4,FALSE))</f>
        <v/>
      </c>
      <c r="M9834" s="3" t="str">
        <f>IF(VLOOKUP(D9834,'Resources Final'!A:E,5,FALSE)=0,"",VLOOKUP(D9834,'Resources Final'!A:E,5,FALSE))</f>
        <v/>
      </c>
      <c r="N9834" s="7" t="str">
        <f>IF(VLOOKUP(D9834,'Resources Final'!A:F,6,FALSE)=0,"",VLOOKUP(D9834,'Resources Final'!A:F,6,FALSE))</f>
        <v/>
      </c>
      <c r="O9834" s="3" t="str">
        <f>IF(VLOOKUP(D9834,'Resources Final'!A:G,7,FALSE)=0,"",VLOOKUP(D9834,'Resources Final'!A:G,7,FALSE))</f>
        <v/>
      </c>
    </row>
    <row r="9835" spans="1:15" x14ac:dyDescent="0.2">
      <c r="A9835" s="11">
        <v>990</v>
      </c>
      <c r="B9835" s="11" t="str">
        <f t="shared" si="168"/>
        <v>Fred C. and Mary R. Koch Foundation_S Rau20172000</v>
      </c>
      <c r="C9835" s="11" t="s">
        <v>4161</v>
      </c>
      <c r="D9835" s="11" t="s">
        <v>3180</v>
      </c>
      <c r="E9835" s="11" t="s">
        <v>3180</v>
      </c>
      <c r="F9835" s="4">
        <v>2000</v>
      </c>
      <c r="G9835" s="3">
        <v>2017</v>
      </c>
      <c r="H9835" s="6" t="s">
        <v>21</v>
      </c>
      <c r="I9835" s="12" t="s">
        <v>4162</v>
      </c>
      <c r="J9835" s="3">
        <v>244</v>
      </c>
      <c r="K9835" s="3" t="str">
        <f>IF(VLOOKUP(D9835,'Resources Final'!A:C,3,FALSE)=0,"",VLOOKUP(D9835,'Resources Final'!A:C,3,FALSE))</f>
        <v>Y</v>
      </c>
      <c r="L9835" s="3" t="str">
        <f>IF(VLOOKUP(D9835,'Resources Final'!A:D,4,FALSE)=0,"",VLOOKUP(D9835,'Resources Final'!A:D,4,FALSE))</f>
        <v/>
      </c>
      <c r="M9835" s="3" t="str">
        <f>IF(VLOOKUP(D9835,'Resources Final'!A:E,5,FALSE)=0,"",VLOOKUP(D9835,'Resources Final'!A:E,5,FALSE))</f>
        <v/>
      </c>
      <c r="N9835" s="7" t="str">
        <f>IF(VLOOKUP(D9835,'Resources Final'!A:F,6,FALSE)=0,"",VLOOKUP(D9835,'Resources Final'!A:F,6,FALSE))</f>
        <v/>
      </c>
      <c r="O9835" s="3" t="str">
        <f>IF(VLOOKUP(D9835,'Resources Final'!A:G,7,FALSE)=0,"",VLOOKUP(D9835,'Resources Final'!A:G,7,FALSE))</f>
        <v/>
      </c>
    </row>
    <row r="9836" spans="1:15" x14ac:dyDescent="0.2">
      <c r="A9836" s="11">
        <v>990</v>
      </c>
      <c r="B9836" s="11" t="str">
        <f t="shared" si="168"/>
        <v>Fred C. and Mary R. Koch Foundation_S Bonorden20172000</v>
      </c>
      <c r="C9836" s="11" t="s">
        <v>4161</v>
      </c>
      <c r="D9836" s="11" t="s">
        <v>3160</v>
      </c>
      <c r="E9836" s="11" t="s">
        <v>3160</v>
      </c>
      <c r="F9836" s="4">
        <v>2000</v>
      </c>
      <c r="G9836" s="3">
        <v>2017</v>
      </c>
      <c r="H9836" s="6" t="s">
        <v>21</v>
      </c>
      <c r="I9836" s="12" t="s">
        <v>4162</v>
      </c>
      <c r="J9836" s="3">
        <v>245</v>
      </c>
      <c r="K9836" s="3" t="str">
        <f>IF(VLOOKUP(D9836,'Resources Final'!A:C,3,FALSE)=0,"",VLOOKUP(D9836,'Resources Final'!A:C,3,FALSE))</f>
        <v>Y</v>
      </c>
      <c r="L9836" s="3" t="str">
        <f>IF(VLOOKUP(D9836,'Resources Final'!A:D,4,FALSE)=0,"",VLOOKUP(D9836,'Resources Final'!A:D,4,FALSE))</f>
        <v/>
      </c>
      <c r="M9836" s="3" t="str">
        <f>IF(VLOOKUP(D9836,'Resources Final'!A:E,5,FALSE)=0,"",VLOOKUP(D9836,'Resources Final'!A:E,5,FALSE))</f>
        <v/>
      </c>
      <c r="N9836" s="7" t="str">
        <f>IF(VLOOKUP(D9836,'Resources Final'!A:F,6,FALSE)=0,"",VLOOKUP(D9836,'Resources Final'!A:F,6,FALSE))</f>
        <v/>
      </c>
      <c r="O9836" s="3" t="str">
        <f>IF(VLOOKUP(D9836,'Resources Final'!A:G,7,FALSE)=0,"",VLOOKUP(D9836,'Resources Final'!A:G,7,FALSE))</f>
        <v/>
      </c>
    </row>
    <row r="9837" spans="1:15" x14ac:dyDescent="0.2">
      <c r="A9837" s="11">
        <v>990</v>
      </c>
      <c r="B9837" s="11" t="str">
        <f t="shared" si="168"/>
        <v>Fred C. and Mary R. Koch Foundation_S Carmen20172000</v>
      </c>
      <c r="C9837" s="11" t="s">
        <v>4161</v>
      </c>
      <c r="D9837" s="11" t="s">
        <v>3161</v>
      </c>
      <c r="E9837" s="11" t="s">
        <v>3161</v>
      </c>
      <c r="F9837" s="4">
        <v>2000</v>
      </c>
      <c r="G9837" s="3">
        <v>2017</v>
      </c>
      <c r="H9837" s="6" t="s">
        <v>21</v>
      </c>
      <c r="I9837" s="12" t="s">
        <v>4162</v>
      </c>
      <c r="J9837" s="3">
        <v>246</v>
      </c>
      <c r="K9837" s="3" t="str">
        <f>IF(VLOOKUP(D9837,'Resources Final'!A:C,3,FALSE)=0,"",VLOOKUP(D9837,'Resources Final'!A:C,3,FALSE))</f>
        <v>Y</v>
      </c>
      <c r="L9837" s="3" t="str">
        <f>IF(VLOOKUP(D9837,'Resources Final'!A:D,4,FALSE)=0,"",VLOOKUP(D9837,'Resources Final'!A:D,4,FALSE))</f>
        <v/>
      </c>
      <c r="M9837" s="3" t="str">
        <f>IF(VLOOKUP(D9837,'Resources Final'!A:E,5,FALSE)=0,"",VLOOKUP(D9837,'Resources Final'!A:E,5,FALSE))</f>
        <v/>
      </c>
      <c r="N9837" s="7" t="str">
        <f>IF(VLOOKUP(D9837,'Resources Final'!A:F,6,FALSE)=0,"",VLOOKUP(D9837,'Resources Final'!A:F,6,FALSE))</f>
        <v/>
      </c>
      <c r="O9837" s="3" t="str">
        <f>IF(VLOOKUP(D9837,'Resources Final'!A:G,7,FALSE)=0,"",VLOOKUP(D9837,'Resources Final'!A:G,7,FALSE))</f>
        <v/>
      </c>
    </row>
    <row r="9838" spans="1:15" x14ac:dyDescent="0.2">
      <c r="A9838" s="11">
        <v>990</v>
      </c>
      <c r="B9838" s="11" t="str">
        <f t="shared" si="168"/>
        <v>Fred C. and Mary R. Koch Foundation_S Ellison20172000</v>
      </c>
      <c r="C9838" s="11" t="s">
        <v>4161</v>
      </c>
      <c r="D9838" s="11" t="s">
        <v>3165</v>
      </c>
      <c r="E9838" s="11" t="s">
        <v>3165</v>
      </c>
      <c r="F9838" s="4">
        <v>2000</v>
      </c>
      <c r="G9838" s="3">
        <v>2017</v>
      </c>
      <c r="H9838" s="6" t="s">
        <v>21</v>
      </c>
      <c r="I9838" s="12" t="s">
        <v>4162</v>
      </c>
      <c r="J9838" s="3">
        <v>247</v>
      </c>
      <c r="K9838" s="3" t="str">
        <f>IF(VLOOKUP(D9838,'Resources Final'!A:C,3,FALSE)=0,"",VLOOKUP(D9838,'Resources Final'!A:C,3,FALSE))</f>
        <v>Y</v>
      </c>
      <c r="L9838" s="3" t="str">
        <f>IF(VLOOKUP(D9838,'Resources Final'!A:D,4,FALSE)=0,"",VLOOKUP(D9838,'Resources Final'!A:D,4,FALSE))</f>
        <v/>
      </c>
      <c r="M9838" s="3" t="str">
        <f>IF(VLOOKUP(D9838,'Resources Final'!A:E,5,FALSE)=0,"",VLOOKUP(D9838,'Resources Final'!A:E,5,FALSE))</f>
        <v/>
      </c>
      <c r="N9838" s="7" t="str">
        <f>IF(VLOOKUP(D9838,'Resources Final'!A:F,6,FALSE)=0,"",VLOOKUP(D9838,'Resources Final'!A:F,6,FALSE))</f>
        <v/>
      </c>
      <c r="O9838" s="3" t="str">
        <f>IF(VLOOKUP(D9838,'Resources Final'!A:G,7,FALSE)=0,"",VLOOKUP(D9838,'Resources Final'!A:G,7,FALSE))</f>
        <v/>
      </c>
    </row>
    <row r="9839" spans="1:15" x14ac:dyDescent="0.2">
      <c r="A9839" s="11">
        <v>990</v>
      </c>
      <c r="B9839" s="11" t="str">
        <f t="shared" si="168"/>
        <v>Fred C. and Mary R. Koch Foundation_S Clayton20172000</v>
      </c>
      <c r="C9839" s="11" t="s">
        <v>4161</v>
      </c>
      <c r="D9839" s="11" t="s">
        <v>3162</v>
      </c>
      <c r="E9839" s="11" t="s">
        <v>3162</v>
      </c>
      <c r="F9839" s="4">
        <v>2000</v>
      </c>
      <c r="G9839" s="3">
        <v>2017</v>
      </c>
      <c r="H9839" s="6" t="s">
        <v>21</v>
      </c>
      <c r="I9839" s="12" t="s">
        <v>4162</v>
      </c>
      <c r="J9839" s="3">
        <v>248</v>
      </c>
      <c r="K9839" s="3" t="str">
        <f>IF(VLOOKUP(D9839,'Resources Final'!A:C,3,FALSE)=0,"",VLOOKUP(D9839,'Resources Final'!A:C,3,FALSE))</f>
        <v>Y</v>
      </c>
      <c r="L9839" s="3" t="str">
        <f>IF(VLOOKUP(D9839,'Resources Final'!A:D,4,FALSE)=0,"",VLOOKUP(D9839,'Resources Final'!A:D,4,FALSE))</f>
        <v/>
      </c>
      <c r="M9839" s="3" t="str">
        <f>IF(VLOOKUP(D9839,'Resources Final'!A:E,5,FALSE)=0,"",VLOOKUP(D9839,'Resources Final'!A:E,5,FALSE))</f>
        <v/>
      </c>
      <c r="N9839" s="7" t="str">
        <f>IF(VLOOKUP(D9839,'Resources Final'!A:F,6,FALSE)=0,"",VLOOKUP(D9839,'Resources Final'!A:F,6,FALSE))</f>
        <v/>
      </c>
      <c r="O9839" s="3" t="str">
        <f>IF(VLOOKUP(D9839,'Resources Final'!A:G,7,FALSE)=0,"",VLOOKUP(D9839,'Resources Final'!A:G,7,FALSE))</f>
        <v/>
      </c>
    </row>
    <row r="9840" spans="1:15" x14ac:dyDescent="0.2">
      <c r="A9840" s="11">
        <v>990</v>
      </c>
      <c r="B9840" s="11" t="str">
        <f t="shared" si="168"/>
        <v>Fred C. and Mary R. Koch Foundation_S Flisikowksi20172000</v>
      </c>
      <c r="C9840" s="11" t="s">
        <v>4161</v>
      </c>
      <c r="D9840" s="11" t="s">
        <v>3167</v>
      </c>
      <c r="E9840" s="11" t="s">
        <v>3167</v>
      </c>
      <c r="F9840" s="4">
        <v>2000</v>
      </c>
      <c r="G9840" s="3">
        <v>2017</v>
      </c>
      <c r="H9840" s="6" t="s">
        <v>21</v>
      </c>
      <c r="I9840" s="12" t="s">
        <v>4162</v>
      </c>
      <c r="J9840" s="3">
        <v>249</v>
      </c>
      <c r="K9840" s="3" t="str">
        <f>IF(VLOOKUP(D9840,'Resources Final'!A:C,3,FALSE)=0,"",VLOOKUP(D9840,'Resources Final'!A:C,3,FALSE))</f>
        <v>Y</v>
      </c>
      <c r="L9840" s="3" t="str">
        <f>IF(VLOOKUP(D9840,'Resources Final'!A:D,4,FALSE)=0,"",VLOOKUP(D9840,'Resources Final'!A:D,4,FALSE))</f>
        <v/>
      </c>
      <c r="M9840" s="3" t="str">
        <f>IF(VLOOKUP(D9840,'Resources Final'!A:E,5,FALSE)=0,"",VLOOKUP(D9840,'Resources Final'!A:E,5,FALSE))</f>
        <v/>
      </c>
      <c r="N9840" s="7" t="str">
        <f>IF(VLOOKUP(D9840,'Resources Final'!A:F,6,FALSE)=0,"",VLOOKUP(D9840,'Resources Final'!A:F,6,FALSE))</f>
        <v/>
      </c>
      <c r="O9840" s="3" t="str">
        <f>IF(VLOOKUP(D9840,'Resources Final'!A:G,7,FALSE)=0,"",VLOOKUP(D9840,'Resources Final'!A:G,7,FALSE))</f>
        <v/>
      </c>
    </row>
    <row r="9841" spans="1:15" x14ac:dyDescent="0.2">
      <c r="A9841" s="11">
        <v>990</v>
      </c>
      <c r="B9841" s="11" t="str">
        <f t="shared" si="168"/>
        <v>Fred C. and Mary R. Koch Foundation_S Makin20172000</v>
      </c>
      <c r="C9841" s="11" t="s">
        <v>4161</v>
      </c>
      <c r="D9841" s="11" t="s">
        <v>3173</v>
      </c>
      <c r="E9841" s="11" t="s">
        <v>3173</v>
      </c>
      <c r="F9841" s="4">
        <v>2000</v>
      </c>
      <c r="G9841" s="3">
        <v>2017</v>
      </c>
      <c r="H9841" s="6" t="s">
        <v>21</v>
      </c>
      <c r="I9841" s="12" t="s">
        <v>4162</v>
      </c>
      <c r="J9841" s="3">
        <v>250</v>
      </c>
      <c r="K9841" s="3" t="str">
        <f>IF(VLOOKUP(D9841,'Resources Final'!A:C,3,FALSE)=0,"",VLOOKUP(D9841,'Resources Final'!A:C,3,FALSE))</f>
        <v>Y</v>
      </c>
      <c r="L9841" s="3" t="str">
        <f>IF(VLOOKUP(D9841,'Resources Final'!A:D,4,FALSE)=0,"",VLOOKUP(D9841,'Resources Final'!A:D,4,FALSE))</f>
        <v/>
      </c>
      <c r="M9841" s="3" t="str">
        <f>IF(VLOOKUP(D9841,'Resources Final'!A:E,5,FALSE)=0,"",VLOOKUP(D9841,'Resources Final'!A:E,5,FALSE))</f>
        <v/>
      </c>
      <c r="N9841" s="7" t="str">
        <f>IF(VLOOKUP(D9841,'Resources Final'!A:F,6,FALSE)=0,"",VLOOKUP(D9841,'Resources Final'!A:F,6,FALSE))</f>
        <v/>
      </c>
      <c r="O9841" s="3" t="str">
        <f>IF(VLOOKUP(D9841,'Resources Final'!A:G,7,FALSE)=0,"",VLOOKUP(D9841,'Resources Final'!A:G,7,FALSE))</f>
        <v/>
      </c>
    </row>
    <row r="9842" spans="1:15" x14ac:dyDescent="0.2">
      <c r="A9842" s="11">
        <v>990</v>
      </c>
      <c r="B9842" s="11" t="str">
        <f t="shared" si="168"/>
        <v>Fred C. and Mary R. Koch Foundation_S Subnaik20172000</v>
      </c>
      <c r="C9842" s="11" t="s">
        <v>4161</v>
      </c>
      <c r="D9842" s="11" t="s">
        <v>3182</v>
      </c>
      <c r="E9842" s="11" t="s">
        <v>3182</v>
      </c>
      <c r="F9842" s="4">
        <v>2000</v>
      </c>
      <c r="G9842" s="3">
        <v>2017</v>
      </c>
      <c r="H9842" s="6" t="s">
        <v>21</v>
      </c>
      <c r="I9842" s="12" t="s">
        <v>4162</v>
      </c>
      <c r="J9842" s="3">
        <v>251</v>
      </c>
      <c r="K9842" s="3" t="str">
        <f>IF(VLOOKUP(D9842,'Resources Final'!A:C,3,FALSE)=0,"",VLOOKUP(D9842,'Resources Final'!A:C,3,FALSE))</f>
        <v>Y</v>
      </c>
      <c r="L9842" s="3" t="str">
        <f>IF(VLOOKUP(D9842,'Resources Final'!A:D,4,FALSE)=0,"",VLOOKUP(D9842,'Resources Final'!A:D,4,FALSE))</f>
        <v/>
      </c>
      <c r="M9842" s="3" t="str">
        <f>IF(VLOOKUP(D9842,'Resources Final'!A:E,5,FALSE)=0,"",VLOOKUP(D9842,'Resources Final'!A:E,5,FALSE))</f>
        <v/>
      </c>
      <c r="N9842" s="7" t="str">
        <f>IF(VLOOKUP(D9842,'Resources Final'!A:F,6,FALSE)=0,"",VLOOKUP(D9842,'Resources Final'!A:F,6,FALSE))</f>
        <v/>
      </c>
      <c r="O9842" s="3" t="str">
        <f>IF(VLOOKUP(D9842,'Resources Final'!A:G,7,FALSE)=0,"",VLOOKUP(D9842,'Resources Final'!A:G,7,FALSE))</f>
        <v/>
      </c>
    </row>
    <row r="9843" spans="1:15" x14ac:dyDescent="0.2">
      <c r="A9843" s="11">
        <v>990</v>
      </c>
      <c r="B9843" s="11" t="str">
        <f t="shared" si="168"/>
        <v>Fred C. and Mary R. Koch Foundation_S Kaggal20172000</v>
      </c>
      <c r="C9843" s="11" t="s">
        <v>4161</v>
      </c>
      <c r="D9843" s="11" t="s">
        <v>3169</v>
      </c>
      <c r="E9843" s="11" t="s">
        <v>3169</v>
      </c>
      <c r="F9843" s="4">
        <v>2000</v>
      </c>
      <c r="G9843" s="3">
        <v>2017</v>
      </c>
      <c r="H9843" s="6" t="s">
        <v>21</v>
      </c>
      <c r="I9843" s="12" t="s">
        <v>4162</v>
      </c>
      <c r="J9843" s="3">
        <v>252</v>
      </c>
      <c r="K9843" s="3" t="str">
        <f>IF(VLOOKUP(D9843,'Resources Final'!A:C,3,FALSE)=0,"",VLOOKUP(D9843,'Resources Final'!A:C,3,FALSE))</f>
        <v>Y</v>
      </c>
      <c r="L9843" s="3" t="str">
        <f>IF(VLOOKUP(D9843,'Resources Final'!A:D,4,FALSE)=0,"",VLOOKUP(D9843,'Resources Final'!A:D,4,FALSE))</f>
        <v/>
      </c>
      <c r="M9843" s="3" t="str">
        <f>IF(VLOOKUP(D9843,'Resources Final'!A:E,5,FALSE)=0,"",VLOOKUP(D9843,'Resources Final'!A:E,5,FALSE))</f>
        <v/>
      </c>
      <c r="N9843" s="7" t="str">
        <f>IF(VLOOKUP(D9843,'Resources Final'!A:F,6,FALSE)=0,"",VLOOKUP(D9843,'Resources Final'!A:F,6,FALSE))</f>
        <v/>
      </c>
      <c r="O9843" s="3" t="str">
        <f>IF(VLOOKUP(D9843,'Resources Final'!A:G,7,FALSE)=0,"",VLOOKUP(D9843,'Resources Final'!A:G,7,FALSE))</f>
        <v/>
      </c>
    </row>
    <row r="9844" spans="1:15" x14ac:dyDescent="0.2">
      <c r="A9844" s="11">
        <v>990</v>
      </c>
      <c r="B9844" s="11" t="str">
        <f t="shared" si="168"/>
        <v>Fred C. and Mary R. Koch Foundation_S Wang20172000</v>
      </c>
      <c r="C9844" s="11" t="s">
        <v>4161</v>
      </c>
      <c r="D9844" s="11" t="s">
        <v>3185</v>
      </c>
      <c r="E9844" s="11" t="s">
        <v>3185</v>
      </c>
      <c r="F9844" s="4">
        <v>2000</v>
      </c>
      <c r="G9844" s="3">
        <v>2017</v>
      </c>
      <c r="H9844" s="6" t="s">
        <v>21</v>
      </c>
      <c r="I9844" s="12" t="s">
        <v>4162</v>
      </c>
      <c r="J9844" s="3">
        <v>253</v>
      </c>
      <c r="K9844" s="3" t="str">
        <f>IF(VLOOKUP(D9844,'Resources Final'!A:C,3,FALSE)=0,"",VLOOKUP(D9844,'Resources Final'!A:C,3,FALSE))</f>
        <v>Y</v>
      </c>
      <c r="L9844" s="3" t="str">
        <f>IF(VLOOKUP(D9844,'Resources Final'!A:D,4,FALSE)=0,"",VLOOKUP(D9844,'Resources Final'!A:D,4,FALSE))</f>
        <v/>
      </c>
      <c r="M9844" s="3" t="str">
        <f>IF(VLOOKUP(D9844,'Resources Final'!A:E,5,FALSE)=0,"",VLOOKUP(D9844,'Resources Final'!A:E,5,FALSE))</f>
        <v/>
      </c>
      <c r="N9844" s="7" t="str">
        <f>IF(VLOOKUP(D9844,'Resources Final'!A:F,6,FALSE)=0,"",VLOOKUP(D9844,'Resources Final'!A:F,6,FALSE))</f>
        <v/>
      </c>
      <c r="O9844" s="3" t="str">
        <f>IF(VLOOKUP(D9844,'Resources Final'!A:G,7,FALSE)=0,"",VLOOKUP(D9844,'Resources Final'!A:G,7,FALSE))</f>
        <v/>
      </c>
    </row>
    <row r="9845" spans="1:15" x14ac:dyDescent="0.2">
      <c r="A9845" s="11">
        <v>990</v>
      </c>
      <c r="B9845" s="11" t="str">
        <f t="shared" si="168"/>
        <v>Fred C. and Mary R. Koch Foundation_S Maetzold20172000</v>
      </c>
      <c r="C9845" s="11" t="s">
        <v>4161</v>
      </c>
      <c r="D9845" s="11" t="s">
        <v>3172</v>
      </c>
      <c r="E9845" s="11" t="s">
        <v>3172</v>
      </c>
      <c r="F9845" s="4">
        <v>2000</v>
      </c>
      <c r="G9845" s="3">
        <v>2017</v>
      </c>
      <c r="H9845" s="6" t="s">
        <v>21</v>
      </c>
      <c r="I9845" s="12" t="s">
        <v>4162</v>
      </c>
      <c r="J9845" s="3">
        <v>254</v>
      </c>
      <c r="K9845" s="3" t="str">
        <f>IF(VLOOKUP(D9845,'Resources Final'!A:C,3,FALSE)=0,"",VLOOKUP(D9845,'Resources Final'!A:C,3,FALSE))</f>
        <v>Y</v>
      </c>
      <c r="L9845" s="3" t="str">
        <f>IF(VLOOKUP(D9845,'Resources Final'!A:D,4,FALSE)=0,"",VLOOKUP(D9845,'Resources Final'!A:D,4,FALSE))</f>
        <v/>
      </c>
      <c r="M9845" s="3" t="str">
        <f>IF(VLOOKUP(D9845,'Resources Final'!A:E,5,FALSE)=0,"",VLOOKUP(D9845,'Resources Final'!A:E,5,FALSE))</f>
        <v/>
      </c>
      <c r="N9845" s="7" t="str">
        <f>IF(VLOOKUP(D9845,'Resources Final'!A:F,6,FALSE)=0,"",VLOOKUP(D9845,'Resources Final'!A:F,6,FALSE))</f>
        <v/>
      </c>
      <c r="O9845" s="3" t="str">
        <f>IF(VLOOKUP(D9845,'Resources Final'!A:G,7,FALSE)=0,"",VLOOKUP(D9845,'Resources Final'!A:G,7,FALSE))</f>
        <v/>
      </c>
    </row>
    <row r="9846" spans="1:15" x14ac:dyDescent="0.2">
      <c r="A9846" s="11">
        <v>990</v>
      </c>
      <c r="B9846" s="11" t="str">
        <f t="shared" si="168"/>
        <v>Fred C. and Mary R. Koch Foundation_S Rach20172000</v>
      </c>
      <c r="C9846" s="11" t="s">
        <v>4161</v>
      </c>
      <c r="D9846" s="11" t="s">
        <v>3178</v>
      </c>
      <c r="E9846" s="11" t="s">
        <v>3178</v>
      </c>
      <c r="F9846" s="4">
        <v>2000</v>
      </c>
      <c r="G9846" s="3">
        <v>2017</v>
      </c>
      <c r="H9846" s="6" t="s">
        <v>21</v>
      </c>
      <c r="I9846" s="12" t="s">
        <v>4162</v>
      </c>
      <c r="J9846" s="3">
        <v>255</v>
      </c>
      <c r="K9846" s="3" t="str">
        <f>IF(VLOOKUP(D9846,'Resources Final'!A:C,3,FALSE)=0,"",VLOOKUP(D9846,'Resources Final'!A:C,3,FALSE))</f>
        <v>Y</v>
      </c>
      <c r="L9846" s="3" t="str">
        <f>IF(VLOOKUP(D9846,'Resources Final'!A:D,4,FALSE)=0,"",VLOOKUP(D9846,'Resources Final'!A:D,4,FALSE))</f>
        <v/>
      </c>
      <c r="M9846" s="3" t="str">
        <f>IF(VLOOKUP(D9846,'Resources Final'!A:E,5,FALSE)=0,"",VLOOKUP(D9846,'Resources Final'!A:E,5,FALSE))</f>
        <v/>
      </c>
      <c r="N9846" s="7" t="str">
        <f>IF(VLOOKUP(D9846,'Resources Final'!A:F,6,FALSE)=0,"",VLOOKUP(D9846,'Resources Final'!A:F,6,FALSE))</f>
        <v/>
      </c>
      <c r="O9846" s="3" t="str">
        <f>IF(VLOOKUP(D9846,'Resources Final'!A:G,7,FALSE)=0,"",VLOOKUP(D9846,'Resources Final'!A:G,7,FALSE))</f>
        <v/>
      </c>
    </row>
    <row r="9847" spans="1:15" x14ac:dyDescent="0.2">
      <c r="A9847" s="11">
        <v>990</v>
      </c>
      <c r="B9847" s="11" t="str">
        <f t="shared" si="168"/>
        <v>Fred C. and Mary R. Koch Foundation_S Menezes20172000</v>
      </c>
      <c r="C9847" s="11" t="s">
        <v>4161</v>
      </c>
      <c r="D9847" s="11" t="s">
        <v>3175</v>
      </c>
      <c r="E9847" s="11" t="s">
        <v>3175</v>
      </c>
      <c r="F9847" s="4">
        <v>2000</v>
      </c>
      <c r="G9847" s="3">
        <v>2017</v>
      </c>
      <c r="H9847" s="6" t="s">
        <v>21</v>
      </c>
      <c r="I9847" s="12" t="s">
        <v>4162</v>
      </c>
      <c r="J9847" s="3">
        <v>256</v>
      </c>
      <c r="K9847" s="3" t="str">
        <f>IF(VLOOKUP(D9847,'Resources Final'!A:C,3,FALSE)=0,"",VLOOKUP(D9847,'Resources Final'!A:C,3,FALSE))</f>
        <v>Y</v>
      </c>
      <c r="L9847" s="3" t="str">
        <f>IF(VLOOKUP(D9847,'Resources Final'!A:D,4,FALSE)=0,"",VLOOKUP(D9847,'Resources Final'!A:D,4,FALSE))</f>
        <v/>
      </c>
      <c r="M9847" s="3" t="str">
        <f>IF(VLOOKUP(D9847,'Resources Final'!A:E,5,FALSE)=0,"",VLOOKUP(D9847,'Resources Final'!A:E,5,FALSE))</f>
        <v/>
      </c>
      <c r="N9847" s="7" t="str">
        <f>IF(VLOOKUP(D9847,'Resources Final'!A:F,6,FALSE)=0,"",VLOOKUP(D9847,'Resources Final'!A:F,6,FALSE))</f>
        <v/>
      </c>
      <c r="O9847" s="3" t="str">
        <f>IF(VLOOKUP(D9847,'Resources Final'!A:G,7,FALSE)=0,"",VLOOKUP(D9847,'Resources Final'!A:G,7,FALSE))</f>
        <v/>
      </c>
    </row>
    <row r="9848" spans="1:15" x14ac:dyDescent="0.2">
      <c r="A9848" s="11">
        <v>990</v>
      </c>
      <c r="B9848" s="11" t="str">
        <f t="shared" si="168"/>
        <v>Fred C. and Mary R. Koch Foundation_S Taylor20172000</v>
      </c>
      <c r="C9848" s="11" t="s">
        <v>4161</v>
      </c>
      <c r="D9848" s="11" t="s">
        <v>3183</v>
      </c>
      <c r="E9848" s="11" t="s">
        <v>3183</v>
      </c>
      <c r="F9848" s="4">
        <v>2000</v>
      </c>
      <c r="G9848" s="3">
        <v>2017</v>
      </c>
      <c r="H9848" s="6" t="s">
        <v>21</v>
      </c>
      <c r="I9848" s="12" t="s">
        <v>4162</v>
      </c>
      <c r="J9848" s="3">
        <v>257</v>
      </c>
      <c r="K9848" s="3" t="str">
        <f>IF(VLOOKUP(D9848,'Resources Final'!A:C,3,FALSE)=0,"",VLOOKUP(D9848,'Resources Final'!A:C,3,FALSE))</f>
        <v>Y</v>
      </c>
      <c r="L9848" s="3" t="str">
        <f>IF(VLOOKUP(D9848,'Resources Final'!A:D,4,FALSE)=0,"",VLOOKUP(D9848,'Resources Final'!A:D,4,FALSE))</f>
        <v/>
      </c>
      <c r="M9848" s="3" t="str">
        <f>IF(VLOOKUP(D9848,'Resources Final'!A:E,5,FALSE)=0,"",VLOOKUP(D9848,'Resources Final'!A:E,5,FALSE))</f>
        <v/>
      </c>
      <c r="N9848" s="7" t="str">
        <f>IF(VLOOKUP(D9848,'Resources Final'!A:F,6,FALSE)=0,"",VLOOKUP(D9848,'Resources Final'!A:F,6,FALSE))</f>
        <v/>
      </c>
      <c r="O9848" s="3" t="str">
        <f>IF(VLOOKUP(D9848,'Resources Final'!A:G,7,FALSE)=0,"",VLOOKUP(D9848,'Resources Final'!A:G,7,FALSE))</f>
        <v/>
      </c>
    </row>
    <row r="9849" spans="1:15" x14ac:dyDescent="0.2">
      <c r="A9849" s="11">
        <v>990</v>
      </c>
      <c r="B9849" s="11" t="str">
        <f t="shared" si="168"/>
        <v>Fred C. and Mary R. Koch Foundation_S Blackburn20172000</v>
      </c>
      <c r="C9849" s="11" t="s">
        <v>4161</v>
      </c>
      <c r="D9849" s="11" t="s">
        <v>3159</v>
      </c>
      <c r="E9849" s="11" t="s">
        <v>3159</v>
      </c>
      <c r="F9849" s="4">
        <v>2000</v>
      </c>
      <c r="G9849" s="3">
        <v>2017</v>
      </c>
      <c r="H9849" s="6" t="s">
        <v>21</v>
      </c>
      <c r="I9849" s="12" t="s">
        <v>4162</v>
      </c>
      <c r="J9849" s="3">
        <v>258</v>
      </c>
      <c r="K9849" s="3" t="str">
        <f>IF(VLOOKUP(D9849,'Resources Final'!A:C,3,FALSE)=0,"",VLOOKUP(D9849,'Resources Final'!A:C,3,FALSE))</f>
        <v>Y</v>
      </c>
      <c r="L9849" s="3" t="str">
        <f>IF(VLOOKUP(D9849,'Resources Final'!A:D,4,FALSE)=0,"",VLOOKUP(D9849,'Resources Final'!A:D,4,FALSE))</f>
        <v/>
      </c>
      <c r="M9849" s="3" t="str">
        <f>IF(VLOOKUP(D9849,'Resources Final'!A:E,5,FALSE)=0,"",VLOOKUP(D9849,'Resources Final'!A:E,5,FALSE))</f>
        <v/>
      </c>
      <c r="N9849" s="7" t="str">
        <f>IF(VLOOKUP(D9849,'Resources Final'!A:F,6,FALSE)=0,"",VLOOKUP(D9849,'Resources Final'!A:F,6,FALSE))</f>
        <v/>
      </c>
      <c r="O9849" s="3" t="str">
        <f>IF(VLOOKUP(D9849,'Resources Final'!A:G,7,FALSE)=0,"",VLOOKUP(D9849,'Resources Final'!A:G,7,FALSE))</f>
        <v/>
      </c>
    </row>
    <row r="9850" spans="1:15" x14ac:dyDescent="0.2">
      <c r="A9850" s="11">
        <v>990</v>
      </c>
      <c r="B9850" s="11" t="str">
        <f t="shared" si="168"/>
        <v>Fred C. and Mary R. Koch Foundation_S Kraus20172000</v>
      </c>
      <c r="C9850" s="11" t="s">
        <v>4161</v>
      </c>
      <c r="D9850" s="11" t="s">
        <v>3171</v>
      </c>
      <c r="E9850" s="11" t="s">
        <v>3171</v>
      </c>
      <c r="F9850" s="4">
        <v>2000</v>
      </c>
      <c r="G9850" s="3">
        <v>2017</v>
      </c>
      <c r="H9850" s="6" t="s">
        <v>21</v>
      </c>
      <c r="I9850" s="12" t="s">
        <v>4162</v>
      </c>
      <c r="J9850" s="3">
        <v>259</v>
      </c>
      <c r="K9850" s="3" t="str">
        <f>IF(VLOOKUP(D9850,'Resources Final'!A:C,3,FALSE)=0,"",VLOOKUP(D9850,'Resources Final'!A:C,3,FALSE))</f>
        <v>Y</v>
      </c>
      <c r="L9850" s="3" t="str">
        <f>IF(VLOOKUP(D9850,'Resources Final'!A:D,4,FALSE)=0,"",VLOOKUP(D9850,'Resources Final'!A:D,4,FALSE))</f>
        <v/>
      </c>
      <c r="M9850" s="3" t="str">
        <f>IF(VLOOKUP(D9850,'Resources Final'!A:E,5,FALSE)=0,"",VLOOKUP(D9850,'Resources Final'!A:E,5,FALSE))</f>
        <v/>
      </c>
      <c r="N9850" s="7" t="str">
        <f>IF(VLOOKUP(D9850,'Resources Final'!A:F,6,FALSE)=0,"",VLOOKUP(D9850,'Resources Final'!A:F,6,FALSE))</f>
        <v/>
      </c>
      <c r="O9850" s="3" t="str">
        <f>IF(VLOOKUP(D9850,'Resources Final'!A:G,7,FALSE)=0,"",VLOOKUP(D9850,'Resources Final'!A:G,7,FALSE))</f>
        <v/>
      </c>
    </row>
    <row r="9851" spans="1:15" x14ac:dyDescent="0.2">
      <c r="A9851" s="11">
        <v>990</v>
      </c>
      <c r="B9851" s="11" t="str">
        <f t="shared" si="168"/>
        <v>Fred C. and Mary R. Koch Foundation_S Dilkes20172000</v>
      </c>
      <c r="C9851" s="11" t="s">
        <v>4161</v>
      </c>
      <c r="D9851" s="11" t="s">
        <v>3164</v>
      </c>
      <c r="E9851" s="11" t="s">
        <v>3164</v>
      </c>
      <c r="F9851" s="4">
        <v>2000</v>
      </c>
      <c r="G9851" s="3">
        <v>2017</v>
      </c>
      <c r="H9851" s="6" t="s">
        <v>21</v>
      </c>
      <c r="I9851" s="12" t="s">
        <v>4162</v>
      </c>
      <c r="J9851" s="3">
        <v>260</v>
      </c>
      <c r="K9851" s="3" t="str">
        <f>IF(VLOOKUP(D9851,'Resources Final'!A:C,3,FALSE)=0,"",VLOOKUP(D9851,'Resources Final'!A:C,3,FALSE))</f>
        <v>Y</v>
      </c>
      <c r="L9851" s="3" t="str">
        <f>IF(VLOOKUP(D9851,'Resources Final'!A:D,4,FALSE)=0,"",VLOOKUP(D9851,'Resources Final'!A:D,4,FALSE))</f>
        <v/>
      </c>
      <c r="M9851" s="3" t="str">
        <f>IF(VLOOKUP(D9851,'Resources Final'!A:E,5,FALSE)=0,"",VLOOKUP(D9851,'Resources Final'!A:E,5,FALSE))</f>
        <v/>
      </c>
      <c r="N9851" s="7" t="str">
        <f>IF(VLOOKUP(D9851,'Resources Final'!A:F,6,FALSE)=0,"",VLOOKUP(D9851,'Resources Final'!A:F,6,FALSE))</f>
        <v/>
      </c>
      <c r="O9851" s="3" t="str">
        <f>IF(VLOOKUP(D9851,'Resources Final'!A:G,7,FALSE)=0,"",VLOOKUP(D9851,'Resources Final'!A:G,7,FALSE))</f>
        <v/>
      </c>
    </row>
    <row r="9852" spans="1:15" x14ac:dyDescent="0.2">
      <c r="A9852" s="11">
        <v>990</v>
      </c>
      <c r="B9852" s="11" t="str">
        <f t="shared" si="168"/>
        <v>Fred C. and Mary R. Koch Foundation_S Munson20172000</v>
      </c>
      <c r="C9852" s="11" t="s">
        <v>4161</v>
      </c>
      <c r="D9852" s="11" t="s">
        <v>3177</v>
      </c>
      <c r="E9852" s="11" t="s">
        <v>3177</v>
      </c>
      <c r="F9852" s="4">
        <v>2000</v>
      </c>
      <c r="G9852" s="3">
        <v>2017</v>
      </c>
      <c r="H9852" s="6" t="s">
        <v>21</v>
      </c>
      <c r="I9852" s="12" t="s">
        <v>4162</v>
      </c>
      <c r="J9852" s="3">
        <v>261</v>
      </c>
      <c r="K9852" s="3" t="str">
        <f>IF(VLOOKUP(D9852,'Resources Final'!A:C,3,FALSE)=0,"",VLOOKUP(D9852,'Resources Final'!A:C,3,FALSE))</f>
        <v>Y</v>
      </c>
      <c r="L9852" s="3" t="str">
        <f>IF(VLOOKUP(D9852,'Resources Final'!A:D,4,FALSE)=0,"",VLOOKUP(D9852,'Resources Final'!A:D,4,FALSE))</f>
        <v/>
      </c>
      <c r="M9852" s="3" t="str">
        <f>IF(VLOOKUP(D9852,'Resources Final'!A:E,5,FALSE)=0,"",VLOOKUP(D9852,'Resources Final'!A:E,5,FALSE))</f>
        <v/>
      </c>
      <c r="N9852" s="7" t="str">
        <f>IF(VLOOKUP(D9852,'Resources Final'!A:F,6,FALSE)=0,"",VLOOKUP(D9852,'Resources Final'!A:F,6,FALSE))</f>
        <v/>
      </c>
      <c r="O9852" s="3" t="str">
        <f>IF(VLOOKUP(D9852,'Resources Final'!A:G,7,FALSE)=0,"",VLOOKUP(D9852,'Resources Final'!A:G,7,FALSE))</f>
        <v/>
      </c>
    </row>
    <row r="9853" spans="1:15" x14ac:dyDescent="0.2">
      <c r="A9853" s="11">
        <v>990</v>
      </c>
      <c r="B9853" s="11" t="str">
        <f t="shared" si="168"/>
        <v>Fred C. and Mary R. Koch Foundation_S Fareed20172000</v>
      </c>
      <c r="C9853" s="11" t="s">
        <v>4161</v>
      </c>
      <c r="D9853" s="11" t="s">
        <v>3166</v>
      </c>
      <c r="E9853" s="11" t="s">
        <v>3166</v>
      </c>
      <c r="F9853" s="4">
        <v>2000</v>
      </c>
      <c r="G9853" s="3">
        <v>2017</v>
      </c>
      <c r="H9853" s="6" t="s">
        <v>21</v>
      </c>
      <c r="I9853" s="12" t="s">
        <v>4162</v>
      </c>
      <c r="J9853" s="3">
        <v>262</v>
      </c>
      <c r="K9853" s="3" t="str">
        <f>IF(VLOOKUP(D9853,'Resources Final'!A:C,3,FALSE)=0,"",VLOOKUP(D9853,'Resources Final'!A:C,3,FALSE))</f>
        <v>Y</v>
      </c>
      <c r="L9853" s="3" t="str">
        <f>IF(VLOOKUP(D9853,'Resources Final'!A:D,4,FALSE)=0,"",VLOOKUP(D9853,'Resources Final'!A:D,4,FALSE))</f>
        <v/>
      </c>
      <c r="M9853" s="3" t="str">
        <f>IF(VLOOKUP(D9853,'Resources Final'!A:E,5,FALSE)=0,"",VLOOKUP(D9853,'Resources Final'!A:E,5,FALSE))</f>
        <v/>
      </c>
      <c r="N9853" s="7" t="str">
        <f>IF(VLOOKUP(D9853,'Resources Final'!A:F,6,FALSE)=0,"",VLOOKUP(D9853,'Resources Final'!A:F,6,FALSE))</f>
        <v/>
      </c>
      <c r="O9853" s="3" t="str">
        <f>IF(VLOOKUP(D9853,'Resources Final'!A:G,7,FALSE)=0,"",VLOOKUP(D9853,'Resources Final'!A:G,7,FALSE))</f>
        <v/>
      </c>
    </row>
    <row r="9854" spans="1:15" x14ac:dyDescent="0.2">
      <c r="A9854" s="11">
        <v>990</v>
      </c>
      <c r="B9854" s="11" t="str">
        <f t="shared" si="168"/>
        <v>Fred C. and Mary R. Koch Foundation_S Dahlfren20172000</v>
      </c>
      <c r="C9854" s="11" t="s">
        <v>4161</v>
      </c>
      <c r="D9854" s="11" t="s">
        <v>3163</v>
      </c>
      <c r="E9854" s="11" t="s">
        <v>3163</v>
      </c>
      <c r="F9854" s="4">
        <v>2000</v>
      </c>
      <c r="G9854" s="3">
        <v>2017</v>
      </c>
      <c r="H9854" s="6" t="s">
        <v>21</v>
      </c>
      <c r="I9854" s="12" t="s">
        <v>4162</v>
      </c>
      <c r="J9854" s="3">
        <v>263</v>
      </c>
      <c r="K9854" s="3" t="str">
        <f>IF(VLOOKUP(D9854,'Resources Final'!A:C,3,FALSE)=0,"",VLOOKUP(D9854,'Resources Final'!A:C,3,FALSE))</f>
        <v>Y</v>
      </c>
      <c r="L9854" s="3" t="str">
        <f>IF(VLOOKUP(D9854,'Resources Final'!A:D,4,FALSE)=0,"",VLOOKUP(D9854,'Resources Final'!A:D,4,FALSE))</f>
        <v/>
      </c>
      <c r="M9854" s="3" t="str">
        <f>IF(VLOOKUP(D9854,'Resources Final'!A:E,5,FALSE)=0,"",VLOOKUP(D9854,'Resources Final'!A:E,5,FALSE))</f>
        <v/>
      </c>
      <c r="N9854" s="7" t="str">
        <f>IF(VLOOKUP(D9854,'Resources Final'!A:F,6,FALSE)=0,"",VLOOKUP(D9854,'Resources Final'!A:F,6,FALSE))</f>
        <v/>
      </c>
      <c r="O9854" s="3" t="str">
        <f>IF(VLOOKUP(D9854,'Resources Final'!A:G,7,FALSE)=0,"",VLOOKUP(D9854,'Resources Final'!A:G,7,FALSE))</f>
        <v/>
      </c>
    </row>
    <row r="9855" spans="1:15" x14ac:dyDescent="0.2">
      <c r="A9855" s="11">
        <v>990</v>
      </c>
      <c r="B9855" s="11" t="str">
        <f t="shared" si="168"/>
        <v>Fred C. and Mary R. Koch Foundation_S Hoover20172000</v>
      </c>
      <c r="C9855" s="11" t="s">
        <v>4161</v>
      </c>
      <c r="D9855" s="11" t="s">
        <v>3168</v>
      </c>
      <c r="E9855" s="11" t="s">
        <v>3168</v>
      </c>
      <c r="F9855" s="4">
        <v>2000</v>
      </c>
      <c r="G9855" s="3">
        <v>2017</v>
      </c>
      <c r="H9855" s="6" t="s">
        <v>21</v>
      </c>
      <c r="I9855" s="12" t="s">
        <v>4162</v>
      </c>
      <c r="J9855" s="3">
        <v>264</v>
      </c>
      <c r="K9855" s="3" t="str">
        <f>IF(VLOOKUP(D9855,'Resources Final'!A:C,3,FALSE)=0,"",VLOOKUP(D9855,'Resources Final'!A:C,3,FALSE))</f>
        <v>Y</v>
      </c>
      <c r="L9855" s="3" t="str">
        <f>IF(VLOOKUP(D9855,'Resources Final'!A:D,4,FALSE)=0,"",VLOOKUP(D9855,'Resources Final'!A:D,4,FALSE))</f>
        <v/>
      </c>
      <c r="M9855" s="3" t="str">
        <f>IF(VLOOKUP(D9855,'Resources Final'!A:E,5,FALSE)=0,"",VLOOKUP(D9855,'Resources Final'!A:E,5,FALSE))</f>
        <v/>
      </c>
      <c r="N9855" s="7" t="str">
        <f>IF(VLOOKUP(D9855,'Resources Final'!A:F,6,FALSE)=0,"",VLOOKUP(D9855,'Resources Final'!A:F,6,FALSE))</f>
        <v/>
      </c>
      <c r="O9855" s="3" t="str">
        <f>IF(VLOOKUP(D9855,'Resources Final'!A:G,7,FALSE)=0,"",VLOOKUP(D9855,'Resources Final'!A:G,7,FALSE))</f>
        <v/>
      </c>
    </row>
    <row r="9856" spans="1:15" x14ac:dyDescent="0.2">
      <c r="A9856" s="11">
        <v>990</v>
      </c>
      <c r="B9856" s="11" t="str">
        <f t="shared" si="168"/>
        <v>Fred C. and Mary R. Koch Foundation_S Kaufman20172000</v>
      </c>
      <c r="C9856" s="11" t="s">
        <v>4161</v>
      </c>
      <c r="D9856" s="11" t="s">
        <v>3170</v>
      </c>
      <c r="E9856" s="11" t="s">
        <v>3170</v>
      </c>
      <c r="F9856" s="4">
        <v>2000</v>
      </c>
      <c r="G9856" s="3">
        <v>2017</v>
      </c>
      <c r="H9856" s="6" t="s">
        <v>21</v>
      </c>
      <c r="I9856" s="12" t="s">
        <v>4162</v>
      </c>
      <c r="J9856" s="3">
        <v>265</v>
      </c>
      <c r="K9856" s="3" t="str">
        <f>IF(VLOOKUP(D9856,'Resources Final'!A:C,3,FALSE)=0,"",VLOOKUP(D9856,'Resources Final'!A:C,3,FALSE))</f>
        <v>Y</v>
      </c>
      <c r="L9856" s="3" t="str">
        <f>IF(VLOOKUP(D9856,'Resources Final'!A:D,4,FALSE)=0,"",VLOOKUP(D9856,'Resources Final'!A:D,4,FALSE))</f>
        <v/>
      </c>
      <c r="M9856" s="3" t="str">
        <f>IF(VLOOKUP(D9856,'Resources Final'!A:E,5,FALSE)=0,"",VLOOKUP(D9856,'Resources Final'!A:E,5,FALSE))</f>
        <v/>
      </c>
      <c r="N9856" s="7" t="str">
        <f>IF(VLOOKUP(D9856,'Resources Final'!A:F,6,FALSE)=0,"",VLOOKUP(D9856,'Resources Final'!A:F,6,FALSE))</f>
        <v/>
      </c>
      <c r="O9856" s="3" t="str">
        <f>IF(VLOOKUP(D9856,'Resources Final'!A:G,7,FALSE)=0,"",VLOOKUP(D9856,'Resources Final'!A:G,7,FALSE))</f>
        <v/>
      </c>
    </row>
    <row r="9857" spans="1:15" x14ac:dyDescent="0.2">
      <c r="A9857" s="11">
        <v>990</v>
      </c>
      <c r="B9857" s="11" t="str">
        <f t="shared" si="168"/>
        <v>Fred C. and Mary R. Koch Foundation_S Morales20172000</v>
      </c>
      <c r="C9857" s="11" t="s">
        <v>4161</v>
      </c>
      <c r="D9857" s="11" t="s">
        <v>3176</v>
      </c>
      <c r="E9857" s="11" t="s">
        <v>3176</v>
      </c>
      <c r="F9857" s="4">
        <v>2000</v>
      </c>
      <c r="G9857" s="3">
        <v>2017</v>
      </c>
      <c r="H9857" s="6" t="s">
        <v>21</v>
      </c>
      <c r="I9857" s="12" t="s">
        <v>4162</v>
      </c>
      <c r="J9857" s="3">
        <v>266</v>
      </c>
      <c r="K9857" s="3" t="str">
        <f>IF(VLOOKUP(D9857,'Resources Final'!A:C,3,FALSE)=0,"",VLOOKUP(D9857,'Resources Final'!A:C,3,FALSE))</f>
        <v>Y</v>
      </c>
      <c r="L9857" s="3" t="str">
        <f>IF(VLOOKUP(D9857,'Resources Final'!A:D,4,FALSE)=0,"",VLOOKUP(D9857,'Resources Final'!A:D,4,FALSE))</f>
        <v/>
      </c>
      <c r="M9857" s="3" t="str">
        <f>IF(VLOOKUP(D9857,'Resources Final'!A:E,5,FALSE)=0,"",VLOOKUP(D9857,'Resources Final'!A:E,5,FALSE))</f>
        <v/>
      </c>
      <c r="N9857" s="7" t="str">
        <f>IF(VLOOKUP(D9857,'Resources Final'!A:F,6,FALSE)=0,"",VLOOKUP(D9857,'Resources Final'!A:F,6,FALSE))</f>
        <v/>
      </c>
      <c r="O9857" s="3" t="str">
        <f>IF(VLOOKUP(D9857,'Resources Final'!A:G,7,FALSE)=0,"",VLOOKUP(D9857,'Resources Final'!A:G,7,FALSE))</f>
        <v/>
      </c>
    </row>
    <row r="9858" spans="1:15" x14ac:dyDescent="0.2">
      <c r="A9858" s="11">
        <v>990</v>
      </c>
      <c r="B9858" s="11" t="str">
        <f t="shared" ref="B9858:B9883" si="169">C9858&amp;"_"&amp;D9858&amp;G9858&amp;F9858</f>
        <v>Fred C. and Mary R. Koch Foundation_S Van Scyoc20172000</v>
      </c>
      <c r="C9858" s="11" t="s">
        <v>4161</v>
      </c>
      <c r="D9858" s="11" t="s">
        <v>3184</v>
      </c>
      <c r="E9858" s="11" t="s">
        <v>3184</v>
      </c>
      <c r="F9858" s="4">
        <v>2000</v>
      </c>
      <c r="G9858" s="3">
        <v>2017</v>
      </c>
      <c r="H9858" s="6" t="s">
        <v>21</v>
      </c>
      <c r="I9858" s="12" t="s">
        <v>4162</v>
      </c>
      <c r="J9858" s="3">
        <v>267</v>
      </c>
      <c r="K9858" s="3" t="str">
        <f>IF(VLOOKUP(D9858,'Resources Final'!A:C,3,FALSE)=0,"",VLOOKUP(D9858,'Resources Final'!A:C,3,FALSE))</f>
        <v>Y</v>
      </c>
      <c r="L9858" s="3" t="str">
        <f>IF(VLOOKUP(D9858,'Resources Final'!A:D,4,FALSE)=0,"",VLOOKUP(D9858,'Resources Final'!A:D,4,FALSE))</f>
        <v/>
      </c>
      <c r="M9858" s="3" t="str">
        <f>IF(VLOOKUP(D9858,'Resources Final'!A:E,5,FALSE)=0,"",VLOOKUP(D9858,'Resources Final'!A:E,5,FALSE))</f>
        <v/>
      </c>
      <c r="N9858" s="7" t="str">
        <f>IF(VLOOKUP(D9858,'Resources Final'!A:F,6,FALSE)=0,"",VLOOKUP(D9858,'Resources Final'!A:F,6,FALSE))</f>
        <v/>
      </c>
      <c r="O9858" s="3" t="str">
        <f>IF(VLOOKUP(D9858,'Resources Final'!A:G,7,FALSE)=0,"",VLOOKUP(D9858,'Resources Final'!A:G,7,FALSE))</f>
        <v/>
      </c>
    </row>
    <row r="9859" spans="1:15" x14ac:dyDescent="0.2">
      <c r="A9859" s="11">
        <v>990</v>
      </c>
      <c r="B9859" s="11" t="str">
        <f t="shared" si="169"/>
        <v>Fred C. and Mary R. Koch Foundation_T Kosboth20172000</v>
      </c>
      <c r="C9859" s="11" t="s">
        <v>4161</v>
      </c>
      <c r="D9859" s="11" t="s">
        <v>3505</v>
      </c>
      <c r="E9859" s="11" t="s">
        <v>3505</v>
      </c>
      <c r="F9859" s="4">
        <v>2000</v>
      </c>
      <c r="G9859" s="3">
        <v>2017</v>
      </c>
      <c r="H9859" s="6" t="s">
        <v>21</v>
      </c>
      <c r="I9859" s="12" t="s">
        <v>4162</v>
      </c>
      <c r="J9859" s="3">
        <v>268</v>
      </c>
      <c r="K9859" s="3" t="str">
        <f>IF(VLOOKUP(D9859,'Resources Final'!A:C,3,FALSE)=0,"",VLOOKUP(D9859,'Resources Final'!A:C,3,FALSE))</f>
        <v>Y</v>
      </c>
      <c r="L9859" s="3" t="str">
        <f>IF(VLOOKUP(D9859,'Resources Final'!A:D,4,FALSE)=0,"",VLOOKUP(D9859,'Resources Final'!A:D,4,FALSE))</f>
        <v/>
      </c>
      <c r="M9859" s="3" t="str">
        <f>IF(VLOOKUP(D9859,'Resources Final'!A:E,5,FALSE)=0,"",VLOOKUP(D9859,'Resources Final'!A:E,5,FALSE))</f>
        <v/>
      </c>
      <c r="N9859" s="7" t="str">
        <f>IF(VLOOKUP(D9859,'Resources Final'!A:F,6,FALSE)=0,"",VLOOKUP(D9859,'Resources Final'!A:F,6,FALSE))</f>
        <v/>
      </c>
      <c r="O9859" s="3" t="str">
        <f>IF(VLOOKUP(D9859,'Resources Final'!A:G,7,FALSE)=0,"",VLOOKUP(D9859,'Resources Final'!A:G,7,FALSE))</f>
        <v/>
      </c>
    </row>
    <row r="9860" spans="1:15" x14ac:dyDescent="0.2">
      <c r="A9860" s="11">
        <v>990</v>
      </c>
      <c r="B9860" s="11" t="str">
        <f t="shared" si="169"/>
        <v>Fred C. and Mary R. Koch Foundation_T Clavelli20172000</v>
      </c>
      <c r="C9860" s="11" t="s">
        <v>4161</v>
      </c>
      <c r="D9860" s="11" t="s">
        <v>3502</v>
      </c>
      <c r="E9860" s="11" t="s">
        <v>3502</v>
      </c>
      <c r="F9860" s="4">
        <v>2000</v>
      </c>
      <c r="G9860" s="3">
        <v>2017</v>
      </c>
      <c r="H9860" s="6" t="s">
        <v>21</v>
      </c>
      <c r="I9860" s="12" t="s">
        <v>4162</v>
      </c>
      <c r="J9860" s="3">
        <v>269</v>
      </c>
      <c r="K9860" s="3" t="str">
        <f>IF(VLOOKUP(D9860,'Resources Final'!A:C,3,FALSE)=0,"",VLOOKUP(D9860,'Resources Final'!A:C,3,FALSE))</f>
        <v>Y</v>
      </c>
      <c r="L9860" s="3" t="str">
        <f>IF(VLOOKUP(D9860,'Resources Final'!A:D,4,FALSE)=0,"",VLOOKUP(D9860,'Resources Final'!A:D,4,FALSE))</f>
        <v/>
      </c>
      <c r="M9860" s="3" t="str">
        <f>IF(VLOOKUP(D9860,'Resources Final'!A:E,5,FALSE)=0,"",VLOOKUP(D9860,'Resources Final'!A:E,5,FALSE))</f>
        <v/>
      </c>
      <c r="N9860" s="7" t="str">
        <f>IF(VLOOKUP(D9860,'Resources Final'!A:F,6,FALSE)=0,"",VLOOKUP(D9860,'Resources Final'!A:F,6,FALSE))</f>
        <v/>
      </c>
      <c r="O9860" s="3" t="str">
        <f>IF(VLOOKUP(D9860,'Resources Final'!A:G,7,FALSE)=0,"",VLOOKUP(D9860,'Resources Final'!A:G,7,FALSE))</f>
        <v/>
      </c>
    </row>
    <row r="9861" spans="1:15" x14ac:dyDescent="0.2">
      <c r="A9861" s="11">
        <v>990</v>
      </c>
      <c r="B9861" s="11" t="str">
        <f t="shared" si="169"/>
        <v>Fred C. and Mary R. Koch Foundation_T Masterson20172000</v>
      </c>
      <c r="C9861" s="11" t="s">
        <v>4161</v>
      </c>
      <c r="D9861" s="11" t="s">
        <v>3506</v>
      </c>
      <c r="E9861" s="11" t="s">
        <v>3506</v>
      </c>
      <c r="F9861" s="4">
        <v>2000</v>
      </c>
      <c r="G9861" s="3">
        <v>2017</v>
      </c>
      <c r="H9861" s="6" t="s">
        <v>21</v>
      </c>
      <c r="I9861" s="12" t="s">
        <v>4162</v>
      </c>
      <c r="J9861" s="3">
        <v>270</v>
      </c>
      <c r="K9861" s="3" t="str">
        <f>IF(VLOOKUP(D9861,'Resources Final'!A:C,3,FALSE)=0,"",VLOOKUP(D9861,'Resources Final'!A:C,3,FALSE))</f>
        <v>Y</v>
      </c>
      <c r="L9861" s="3" t="str">
        <f>IF(VLOOKUP(D9861,'Resources Final'!A:D,4,FALSE)=0,"",VLOOKUP(D9861,'Resources Final'!A:D,4,FALSE))</f>
        <v/>
      </c>
      <c r="M9861" s="3" t="str">
        <f>IF(VLOOKUP(D9861,'Resources Final'!A:E,5,FALSE)=0,"",VLOOKUP(D9861,'Resources Final'!A:E,5,FALSE))</f>
        <v/>
      </c>
      <c r="N9861" s="7" t="str">
        <f>IF(VLOOKUP(D9861,'Resources Final'!A:F,6,FALSE)=0,"",VLOOKUP(D9861,'Resources Final'!A:F,6,FALSE))</f>
        <v/>
      </c>
      <c r="O9861" s="3" t="str">
        <f>IF(VLOOKUP(D9861,'Resources Final'!A:G,7,FALSE)=0,"",VLOOKUP(D9861,'Resources Final'!A:G,7,FALSE))</f>
        <v/>
      </c>
    </row>
    <row r="9862" spans="1:15" x14ac:dyDescent="0.2">
      <c r="A9862" s="11">
        <v>990</v>
      </c>
      <c r="B9862" s="11" t="str">
        <f t="shared" si="169"/>
        <v>Fred C. and Mary R. Koch Foundation_T Mickey20172000</v>
      </c>
      <c r="C9862" s="11" t="s">
        <v>4161</v>
      </c>
      <c r="D9862" s="11" t="s">
        <v>3507</v>
      </c>
      <c r="E9862" s="11" t="s">
        <v>3507</v>
      </c>
      <c r="F9862" s="4">
        <v>2000</v>
      </c>
      <c r="G9862" s="3">
        <v>2017</v>
      </c>
      <c r="H9862" s="6" t="s">
        <v>21</v>
      </c>
      <c r="I9862" s="12" t="s">
        <v>4162</v>
      </c>
      <c r="J9862" s="3">
        <v>271</v>
      </c>
      <c r="K9862" s="3" t="str">
        <f>IF(VLOOKUP(D9862,'Resources Final'!A:C,3,FALSE)=0,"",VLOOKUP(D9862,'Resources Final'!A:C,3,FALSE))</f>
        <v>Y</v>
      </c>
      <c r="L9862" s="3" t="str">
        <f>IF(VLOOKUP(D9862,'Resources Final'!A:D,4,FALSE)=0,"",VLOOKUP(D9862,'Resources Final'!A:D,4,FALSE))</f>
        <v/>
      </c>
      <c r="M9862" s="3" t="str">
        <f>IF(VLOOKUP(D9862,'Resources Final'!A:E,5,FALSE)=0,"",VLOOKUP(D9862,'Resources Final'!A:E,5,FALSE))</f>
        <v/>
      </c>
      <c r="N9862" s="7" t="str">
        <f>IF(VLOOKUP(D9862,'Resources Final'!A:F,6,FALSE)=0,"",VLOOKUP(D9862,'Resources Final'!A:F,6,FALSE))</f>
        <v/>
      </c>
      <c r="O9862" s="3" t="str">
        <f>IF(VLOOKUP(D9862,'Resources Final'!A:G,7,FALSE)=0,"",VLOOKUP(D9862,'Resources Final'!A:G,7,FALSE))</f>
        <v/>
      </c>
    </row>
    <row r="9863" spans="1:15" x14ac:dyDescent="0.2">
      <c r="A9863" s="11">
        <v>990</v>
      </c>
      <c r="B9863" s="11" t="str">
        <f t="shared" si="169"/>
        <v>Fred C. and Mary R. Koch Foundation_T Benes20172000</v>
      </c>
      <c r="C9863" s="11" t="s">
        <v>4161</v>
      </c>
      <c r="D9863" s="11" t="s">
        <v>3501</v>
      </c>
      <c r="E9863" s="11" t="s">
        <v>3501</v>
      </c>
      <c r="F9863" s="4">
        <v>2000</v>
      </c>
      <c r="G9863" s="3">
        <v>2017</v>
      </c>
      <c r="H9863" s="6" t="s">
        <v>21</v>
      </c>
      <c r="I9863" s="12" t="s">
        <v>4162</v>
      </c>
      <c r="J9863" s="3">
        <v>272</v>
      </c>
      <c r="K9863" s="3" t="str">
        <f>IF(VLOOKUP(D9863,'Resources Final'!A:C,3,FALSE)=0,"",VLOOKUP(D9863,'Resources Final'!A:C,3,FALSE))</f>
        <v>Y</v>
      </c>
      <c r="L9863" s="3" t="str">
        <f>IF(VLOOKUP(D9863,'Resources Final'!A:D,4,FALSE)=0,"",VLOOKUP(D9863,'Resources Final'!A:D,4,FALSE))</f>
        <v/>
      </c>
      <c r="M9863" s="3" t="str">
        <f>IF(VLOOKUP(D9863,'Resources Final'!A:E,5,FALSE)=0,"",VLOOKUP(D9863,'Resources Final'!A:E,5,FALSE))</f>
        <v/>
      </c>
      <c r="N9863" s="7" t="str">
        <f>IF(VLOOKUP(D9863,'Resources Final'!A:F,6,FALSE)=0,"",VLOOKUP(D9863,'Resources Final'!A:F,6,FALSE))</f>
        <v/>
      </c>
      <c r="O9863" s="3" t="str">
        <f>IF(VLOOKUP(D9863,'Resources Final'!A:G,7,FALSE)=0,"",VLOOKUP(D9863,'Resources Final'!A:G,7,FALSE))</f>
        <v/>
      </c>
    </row>
    <row r="9864" spans="1:15" x14ac:dyDescent="0.2">
      <c r="A9864" s="11">
        <v>990</v>
      </c>
      <c r="B9864" s="11" t="str">
        <f t="shared" si="169"/>
        <v>Fred C. and Mary R. Koch Foundation_T Mock20172000</v>
      </c>
      <c r="C9864" s="11" t="s">
        <v>4161</v>
      </c>
      <c r="D9864" s="11" t="s">
        <v>3508</v>
      </c>
      <c r="E9864" s="11" t="s">
        <v>3508</v>
      </c>
      <c r="F9864" s="4">
        <v>2000</v>
      </c>
      <c r="G9864" s="3">
        <v>2017</v>
      </c>
      <c r="H9864" s="6" t="s">
        <v>21</v>
      </c>
      <c r="I9864" s="12" t="s">
        <v>4162</v>
      </c>
      <c r="J9864" s="3">
        <v>273</v>
      </c>
      <c r="K9864" s="3" t="str">
        <f>IF(VLOOKUP(D9864,'Resources Final'!A:C,3,FALSE)=0,"",VLOOKUP(D9864,'Resources Final'!A:C,3,FALSE))</f>
        <v>Y</v>
      </c>
      <c r="L9864" s="3" t="str">
        <f>IF(VLOOKUP(D9864,'Resources Final'!A:D,4,FALSE)=0,"",VLOOKUP(D9864,'Resources Final'!A:D,4,FALSE))</f>
        <v/>
      </c>
      <c r="M9864" s="3" t="str">
        <f>IF(VLOOKUP(D9864,'Resources Final'!A:E,5,FALSE)=0,"",VLOOKUP(D9864,'Resources Final'!A:E,5,FALSE))</f>
        <v/>
      </c>
      <c r="N9864" s="7" t="str">
        <f>IF(VLOOKUP(D9864,'Resources Final'!A:F,6,FALSE)=0,"",VLOOKUP(D9864,'Resources Final'!A:F,6,FALSE))</f>
        <v/>
      </c>
      <c r="O9864" s="3" t="str">
        <f>IF(VLOOKUP(D9864,'Resources Final'!A:G,7,FALSE)=0,"",VLOOKUP(D9864,'Resources Final'!A:G,7,FALSE))</f>
        <v/>
      </c>
    </row>
    <row r="9865" spans="1:15" x14ac:dyDescent="0.2">
      <c r="A9865" s="11">
        <v>990</v>
      </c>
      <c r="B9865" s="11" t="str">
        <f t="shared" si="169"/>
        <v>Fred C. and Mary R. Koch Foundation_T Flamini20172000</v>
      </c>
      <c r="C9865" s="11" t="s">
        <v>4161</v>
      </c>
      <c r="D9865" s="11" t="s">
        <v>3504</v>
      </c>
      <c r="E9865" s="11" t="s">
        <v>3504</v>
      </c>
      <c r="F9865" s="4">
        <v>2000</v>
      </c>
      <c r="G9865" s="3">
        <v>2017</v>
      </c>
      <c r="H9865" s="6" t="s">
        <v>21</v>
      </c>
      <c r="I9865" s="12" t="s">
        <v>4162</v>
      </c>
      <c r="J9865" s="3">
        <v>274</v>
      </c>
      <c r="K9865" s="3" t="str">
        <f>IF(VLOOKUP(D9865,'Resources Final'!A:C,3,FALSE)=0,"",VLOOKUP(D9865,'Resources Final'!A:C,3,FALSE))</f>
        <v>Y</v>
      </c>
      <c r="L9865" s="3" t="str">
        <f>IF(VLOOKUP(D9865,'Resources Final'!A:D,4,FALSE)=0,"",VLOOKUP(D9865,'Resources Final'!A:D,4,FALSE))</f>
        <v/>
      </c>
      <c r="M9865" s="3" t="str">
        <f>IF(VLOOKUP(D9865,'Resources Final'!A:E,5,FALSE)=0,"",VLOOKUP(D9865,'Resources Final'!A:E,5,FALSE))</f>
        <v/>
      </c>
      <c r="N9865" s="7" t="str">
        <f>IF(VLOOKUP(D9865,'Resources Final'!A:F,6,FALSE)=0,"",VLOOKUP(D9865,'Resources Final'!A:F,6,FALSE))</f>
        <v/>
      </c>
      <c r="O9865" s="3" t="str">
        <f>IF(VLOOKUP(D9865,'Resources Final'!A:G,7,FALSE)=0,"",VLOOKUP(D9865,'Resources Final'!A:G,7,FALSE))</f>
        <v/>
      </c>
    </row>
    <row r="9866" spans="1:15" x14ac:dyDescent="0.2">
      <c r="A9866" s="11">
        <v>990</v>
      </c>
      <c r="B9866" s="11" t="str">
        <f t="shared" si="169"/>
        <v>Fred C. and Mary R. Koch Foundation_T Scianna20172000</v>
      </c>
      <c r="C9866" s="11" t="s">
        <v>4161</v>
      </c>
      <c r="D9866" s="11" t="s">
        <v>3509</v>
      </c>
      <c r="E9866" s="11" t="s">
        <v>3509</v>
      </c>
      <c r="F9866" s="4">
        <v>2000</v>
      </c>
      <c r="G9866" s="3">
        <v>2017</v>
      </c>
      <c r="H9866" s="6" t="s">
        <v>21</v>
      </c>
      <c r="I9866" s="12" t="s">
        <v>4162</v>
      </c>
      <c r="J9866" s="3">
        <v>275</v>
      </c>
      <c r="K9866" s="3" t="str">
        <f>IF(VLOOKUP(D9866,'Resources Final'!A:C,3,FALSE)=0,"",VLOOKUP(D9866,'Resources Final'!A:C,3,FALSE))</f>
        <v>Y</v>
      </c>
      <c r="L9866" s="3" t="str">
        <f>IF(VLOOKUP(D9866,'Resources Final'!A:D,4,FALSE)=0,"",VLOOKUP(D9866,'Resources Final'!A:D,4,FALSE))</f>
        <v/>
      </c>
      <c r="M9866" s="3" t="str">
        <f>IF(VLOOKUP(D9866,'Resources Final'!A:E,5,FALSE)=0,"",VLOOKUP(D9866,'Resources Final'!A:E,5,FALSE))</f>
        <v/>
      </c>
      <c r="N9866" s="7" t="str">
        <f>IF(VLOOKUP(D9866,'Resources Final'!A:F,6,FALSE)=0,"",VLOOKUP(D9866,'Resources Final'!A:F,6,FALSE))</f>
        <v/>
      </c>
      <c r="O9866" s="3" t="str">
        <f>IF(VLOOKUP(D9866,'Resources Final'!A:G,7,FALSE)=0,"",VLOOKUP(D9866,'Resources Final'!A:G,7,FALSE))</f>
        <v/>
      </c>
    </row>
    <row r="9867" spans="1:15" x14ac:dyDescent="0.2">
      <c r="A9867" s="11">
        <v>990</v>
      </c>
      <c r="B9867" s="11" t="str">
        <f t="shared" si="169"/>
        <v>Fred C. and Mary R. Koch Foundation_V McDermott20172000</v>
      </c>
      <c r="C9867" s="11" t="s">
        <v>4161</v>
      </c>
      <c r="D9867" s="11" t="s">
        <v>3864</v>
      </c>
      <c r="E9867" s="11" t="s">
        <v>3864</v>
      </c>
      <c r="F9867" s="4">
        <v>2000</v>
      </c>
      <c r="G9867" s="3">
        <v>2017</v>
      </c>
      <c r="H9867" s="6" t="s">
        <v>21</v>
      </c>
      <c r="I9867" s="12" t="s">
        <v>4162</v>
      </c>
      <c r="J9867" s="3">
        <v>276</v>
      </c>
      <c r="K9867" s="3" t="str">
        <f>IF(VLOOKUP(D9867,'Resources Final'!A:C,3,FALSE)=0,"",VLOOKUP(D9867,'Resources Final'!A:C,3,FALSE))</f>
        <v>Y</v>
      </c>
      <c r="L9867" s="3" t="str">
        <f>IF(VLOOKUP(D9867,'Resources Final'!A:D,4,FALSE)=0,"",VLOOKUP(D9867,'Resources Final'!A:D,4,FALSE))</f>
        <v/>
      </c>
      <c r="M9867" s="3" t="str">
        <f>IF(VLOOKUP(D9867,'Resources Final'!A:E,5,FALSE)=0,"",VLOOKUP(D9867,'Resources Final'!A:E,5,FALSE))</f>
        <v/>
      </c>
      <c r="N9867" s="7" t="str">
        <f>IF(VLOOKUP(D9867,'Resources Final'!A:F,6,FALSE)=0,"",VLOOKUP(D9867,'Resources Final'!A:F,6,FALSE))</f>
        <v/>
      </c>
      <c r="O9867" s="3" t="str">
        <f>IF(VLOOKUP(D9867,'Resources Final'!A:G,7,FALSE)=0,"",VLOOKUP(D9867,'Resources Final'!A:G,7,FALSE))</f>
        <v/>
      </c>
    </row>
    <row r="9868" spans="1:15" x14ac:dyDescent="0.2">
      <c r="A9868" s="11">
        <v>990</v>
      </c>
      <c r="B9868" s="11" t="str">
        <f t="shared" si="169"/>
        <v>Fred C. and Mary R. Koch Foundation_W Anderson20172000</v>
      </c>
      <c r="C9868" s="11" t="s">
        <v>4161</v>
      </c>
      <c r="D9868" s="11" t="s">
        <v>3912</v>
      </c>
      <c r="E9868" s="11" t="s">
        <v>3912</v>
      </c>
      <c r="F9868" s="4">
        <v>2000</v>
      </c>
      <c r="G9868" s="3">
        <v>2017</v>
      </c>
      <c r="H9868" s="6" t="s">
        <v>21</v>
      </c>
      <c r="I9868" s="12" t="s">
        <v>4162</v>
      </c>
      <c r="J9868" s="3">
        <v>277</v>
      </c>
      <c r="K9868" s="3" t="str">
        <f>IF(VLOOKUP(D9868,'Resources Final'!A:C,3,FALSE)=0,"",VLOOKUP(D9868,'Resources Final'!A:C,3,FALSE))</f>
        <v>Y</v>
      </c>
      <c r="L9868" s="3" t="str">
        <f>IF(VLOOKUP(D9868,'Resources Final'!A:D,4,FALSE)=0,"",VLOOKUP(D9868,'Resources Final'!A:D,4,FALSE))</f>
        <v/>
      </c>
      <c r="M9868" s="3" t="str">
        <f>IF(VLOOKUP(D9868,'Resources Final'!A:E,5,FALSE)=0,"",VLOOKUP(D9868,'Resources Final'!A:E,5,FALSE))</f>
        <v/>
      </c>
      <c r="N9868" s="7" t="str">
        <f>IF(VLOOKUP(D9868,'Resources Final'!A:F,6,FALSE)=0,"",VLOOKUP(D9868,'Resources Final'!A:F,6,FALSE))</f>
        <v/>
      </c>
      <c r="O9868" s="3" t="str">
        <f>IF(VLOOKUP(D9868,'Resources Final'!A:G,7,FALSE)=0,"",VLOOKUP(D9868,'Resources Final'!A:G,7,FALSE))</f>
        <v/>
      </c>
    </row>
    <row r="9869" spans="1:15" x14ac:dyDescent="0.2">
      <c r="A9869" s="11">
        <v>990</v>
      </c>
      <c r="B9869" s="11" t="str">
        <f t="shared" si="169"/>
        <v>Fred C. and Mary R. Koch Foundation_W McGregor20172000</v>
      </c>
      <c r="C9869" s="11" t="s">
        <v>4161</v>
      </c>
      <c r="D9869" s="11" t="s">
        <v>3913</v>
      </c>
      <c r="E9869" s="11" t="s">
        <v>3913</v>
      </c>
      <c r="F9869" s="4">
        <v>2000</v>
      </c>
      <c r="G9869" s="3">
        <v>2017</v>
      </c>
      <c r="H9869" s="6" t="s">
        <v>21</v>
      </c>
      <c r="I9869" s="12" t="s">
        <v>4162</v>
      </c>
      <c r="J9869" s="3">
        <v>278</v>
      </c>
      <c r="K9869" s="3" t="str">
        <f>IF(VLOOKUP(D9869,'Resources Final'!A:C,3,FALSE)=0,"",VLOOKUP(D9869,'Resources Final'!A:C,3,FALSE))</f>
        <v>Y</v>
      </c>
      <c r="L9869" s="3" t="str">
        <f>IF(VLOOKUP(D9869,'Resources Final'!A:D,4,FALSE)=0,"",VLOOKUP(D9869,'Resources Final'!A:D,4,FALSE))</f>
        <v/>
      </c>
      <c r="M9869" s="3" t="str">
        <f>IF(VLOOKUP(D9869,'Resources Final'!A:E,5,FALSE)=0,"",VLOOKUP(D9869,'Resources Final'!A:E,5,FALSE))</f>
        <v/>
      </c>
      <c r="N9869" s="7" t="str">
        <f>IF(VLOOKUP(D9869,'Resources Final'!A:F,6,FALSE)=0,"",VLOOKUP(D9869,'Resources Final'!A:F,6,FALSE))</f>
        <v/>
      </c>
      <c r="O9869" s="3" t="str">
        <f>IF(VLOOKUP(D9869,'Resources Final'!A:G,7,FALSE)=0,"",VLOOKUP(D9869,'Resources Final'!A:G,7,FALSE))</f>
        <v/>
      </c>
    </row>
    <row r="9870" spans="1:15" x14ac:dyDescent="0.2">
      <c r="A9870" s="11">
        <v>990</v>
      </c>
      <c r="B9870" s="11" t="str">
        <f t="shared" si="169"/>
        <v>Fred C. and Mary R. Koch Foundation_Z Litzenberg20172000</v>
      </c>
      <c r="C9870" s="11" t="s">
        <v>4161</v>
      </c>
      <c r="D9870" s="11" t="s">
        <v>4140</v>
      </c>
      <c r="E9870" s="11" t="s">
        <v>4140</v>
      </c>
      <c r="F9870" s="4">
        <v>2000</v>
      </c>
      <c r="G9870" s="3">
        <v>2017</v>
      </c>
      <c r="H9870" s="6" t="s">
        <v>21</v>
      </c>
      <c r="I9870" s="12" t="s">
        <v>4162</v>
      </c>
      <c r="J9870" s="3">
        <v>279</v>
      </c>
      <c r="K9870" s="3" t="str">
        <f>IF(VLOOKUP(D9870,'Resources Final'!A:C,3,FALSE)=0,"",VLOOKUP(D9870,'Resources Final'!A:C,3,FALSE))</f>
        <v>Y</v>
      </c>
      <c r="L9870" s="3" t="str">
        <f>IF(VLOOKUP(D9870,'Resources Final'!A:D,4,FALSE)=0,"",VLOOKUP(D9870,'Resources Final'!A:D,4,FALSE))</f>
        <v/>
      </c>
      <c r="M9870" s="3" t="str">
        <f>IF(VLOOKUP(D9870,'Resources Final'!A:E,5,FALSE)=0,"",VLOOKUP(D9870,'Resources Final'!A:E,5,FALSE))</f>
        <v/>
      </c>
      <c r="N9870" s="7" t="str">
        <f>IF(VLOOKUP(D9870,'Resources Final'!A:F,6,FALSE)=0,"",VLOOKUP(D9870,'Resources Final'!A:F,6,FALSE))</f>
        <v/>
      </c>
      <c r="O9870" s="3" t="str">
        <f>IF(VLOOKUP(D9870,'Resources Final'!A:G,7,FALSE)=0,"",VLOOKUP(D9870,'Resources Final'!A:G,7,FALSE))</f>
        <v/>
      </c>
    </row>
    <row r="9871" spans="1:15" x14ac:dyDescent="0.2">
      <c r="A9871" s="11">
        <v>990</v>
      </c>
      <c r="B9871" s="11" t="str">
        <f t="shared" si="169"/>
        <v>Knowledge and Progress Fund_Bill of Rights Institute2001100000</v>
      </c>
      <c r="C9871" s="11" t="s">
        <v>4198</v>
      </c>
      <c r="D9871" s="11" t="s">
        <v>428</v>
      </c>
      <c r="E9871" s="11" t="s">
        <v>428</v>
      </c>
      <c r="F9871" s="4">
        <v>100000</v>
      </c>
      <c r="G9871" s="3">
        <v>2001</v>
      </c>
      <c r="H9871" s="3" t="s">
        <v>21</v>
      </c>
      <c r="I9871" s="12"/>
      <c r="J9871" s="3">
        <v>1</v>
      </c>
      <c r="K9871" s="3" t="str">
        <f>IF(VLOOKUP(D9871,'Resources Final'!A:C,3,FALSE)=0,"",VLOOKUP(D9871,'Resources Final'!A:C,3,FALSE))</f>
        <v/>
      </c>
      <c r="L9871" s="3" t="str">
        <f>IF(VLOOKUP(D9871,'Resources Final'!A:D,4,FALSE)=0,"",VLOOKUP(D9871,'Resources Final'!A:D,4,FALSE))</f>
        <v/>
      </c>
      <c r="M9871" s="3" t="str">
        <f>IF(VLOOKUP(D9871,'Resources Final'!A:E,5,FALSE)=0,"",VLOOKUP(D9871,'Resources Final'!A:E,5,FALSE))</f>
        <v/>
      </c>
      <c r="N9871" s="7" t="str">
        <f>IF(VLOOKUP(D9871,'Resources Final'!A:F,6,FALSE)=0,"",VLOOKUP(D9871,'Resources Final'!A:F,6,FALSE))</f>
        <v>https://www.sourcewatch.org/index.php/Bill_of_Rights_Institute</v>
      </c>
      <c r="O9871" s="3" t="str">
        <f>IF(VLOOKUP(D9871,'Resources Final'!A:G,7,FALSE)=0,"",VLOOKUP(D9871,'Resources Final'!A:G,7,FALSE))</f>
        <v>Sourcewatch</v>
      </c>
    </row>
    <row r="9872" spans="1:15" x14ac:dyDescent="0.2">
      <c r="A9872" s="11">
        <v>990</v>
      </c>
      <c r="B9872" s="11" t="str">
        <f t="shared" si="169"/>
        <v>Knowledge and Progress Fund_Bill of Rights Institute200250000</v>
      </c>
      <c r="C9872" s="11" t="s">
        <v>4198</v>
      </c>
      <c r="D9872" s="11" t="s">
        <v>428</v>
      </c>
      <c r="E9872" s="11" t="s">
        <v>428</v>
      </c>
      <c r="F9872" s="4">
        <v>50000</v>
      </c>
      <c r="G9872" s="3">
        <v>2002</v>
      </c>
      <c r="H9872" s="3" t="s">
        <v>21</v>
      </c>
      <c r="I9872" s="12"/>
      <c r="J9872" s="3">
        <v>1</v>
      </c>
      <c r="K9872" s="3" t="str">
        <f>IF(VLOOKUP(D9872,'Resources Final'!A:C,3,FALSE)=0,"",VLOOKUP(D9872,'Resources Final'!A:C,3,FALSE))</f>
        <v/>
      </c>
      <c r="L9872" s="3" t="str">
        <f>IF(VLOOKUP(D9872,'Resources Final'!A:D,4,FALSE)=0,"",VLOOKUP(D9872,'Resources Final'!A:D,4,FALSE))</f>
        <v/>
      </c>
      <c r="M9872" s="3" t="str">
        <f>IF(VLOOKUP(D9872,'Resources Final'!A:E,5,FALSE)=0,"",VLOOKUP(D9872,'Resources Final'!A:E,5,FALSE))</f>
        <v/>
      </c>
      <c r="N9872" s="7" t="str">
        <f>IF(VLOOKUP(D9872,'Resources Final'!A:F,6,FALSE)=0,"",VLOOKUP(D9872,'Resources Final'!A:F,6,FALSE))</f>
        <v>https://www.sourcewatch.org/index.php/Bill_of_Rights_Institute</v>
      </c>
      <c r="O9872" s="3" t="str">
        <f>IF(VLOOKUP(D9872,'Resources Final'!A:G,7,FALSE)=0,"",VLOOKUP(D9872,'Resources Final'!A:G,7,FALSE))</f>
        <v>Sourcewatch</v>
      </c>
    </row>
    <row r="9873" spans="1:15" x14ac:dyDescent="0.2">
      <c r="A9873" s="11">
        <v>990</v>
      </c>
      <c r="B9873" s="11" t="str">
        <f t="shared" si="169"/>
        <v>Knowledge and Progress Fund_Donors Trust2005390000</v>
      </c>
      <c r="C9873" s="11" t="s">
        <v>4198</v>
      </c>
      <c r="D9873" s="11" t="s">
        <v>1020</v>
      </c>
      <c r="E9873" s="11" t="s">
        <v>1020</v>
      </c>
      <c r="F9873" s="4">
        <v>390000</v>
      </c>
      <c r="G9873" s="3">
        <v>2005</v>
      </c>
      <c r="H9873" s="3" t="s">
        <v>21</v>
      </c>
      <c r="I9873" s="12"/>
      <c r="J9873" s="3">
        <v>1</v>
      </c>
      <c r="K9873" s="3" t="str">
        <f>IF(VLOOKUP(D9873,'Resources Final'!A:C,3,FALSE)=0,"",VLOOKUP(D9873,'Resources Final'!A:C,3,FALSE))</f>
        <v/>
      </c>
      <c r="L9873" s="3" t="str">
        <f>IF(VLOOKUP(D9873,'Resources Final'!A:D,4,FALSE)=0,"",VLOOKUP(D9873,'Resources Final'!A:D,4,FALSE))</f>
        <v/>
      </c>
      <c r="M9873" s="3" t="str">
        <f>IF(VLOOKUP(D9873,'Resources Final'!A:E,5,FALSE)=0,"",VLOOKUP(D9873,'Resources Final'!A:E,5,FALSE))</f>
        <v/>
      </c>
      <c r="N9873" s="7" t="str">
        <f>IF(VLOOKUP(D9873,'Resources Final'!A:F,6,FALSE)=0,"",VLOOKUP(D9873,'Resources Final'!A:F,6,FALSE))</f>
        <v>https://www.desmogblog.com/who-donors-trust</v>
      </c>
      <c r="O9873" s="3" t="str">
        <f>IF(VLOOKUP(D9873,'Resources Final'!A:G,7,FALSE)=0,"",VLOOKUP(D9873,'Resources Final'!A:G,7,FALSE))</f>
        <v>Desmog</v>
      </c>
    </row>
    <row r="9874" spans="1:15" x14ac:dyDescent="0.2">
      <c r="A9874" s="11">
        <v>990</v>
      </c>
      <c r="B9874" s="11" t="str">
        <f t="shared" si="169"/>
        <v>Knowledge and Progress Fund_Donors Trust20061310000</v>
      </c>
      <c r="C9874" s="11" t="s">
        <v>4198</v>
      </c>
      <c r="D9874" s="11" t="s">
        <v>1020</v>
      </c>
      <c r="E9874" s="11" t="s">
        <v>1020</v>
      </c>
      <c r="F9874" s="4">
        <v>1310000</v>
      </c>
      <c r="G9874" s="3">
        <v>2006</v>
      </c>
      <c r="H9874" s="3" t="s">
        <v>21</v>
      </c>
      <c r="I9874" s="12"/>
      <c r="J9874" s="3">
        <v>1</v>
      </c>
      <c r="K9874" s="3" t="str">
        <f>IF(VLOOKUP(D9874,'Resources Final'!A:C,3,FALSE)=0,"",VLOOKUP(D9874,'Resources Final'!A:C,3,FALSE))</f>
        <v/>
      </c>
      <c r="L9874" s="3" t="str">
        <f>IF(VLOOKUP(D9874,'Resources Final'!A:D,4,FALSE)=0,"",VLOOKUP(D9874,'Resources Final'!A:D,4,FALSE))</f>
        <v/>
      </c>
      <c r="M9874" s="3" t="str">
        <f>IF(VLOOKUP(D9874,'Resources Final'!A:E,5,FALSE)=0,"",VLOOKUP(D9874,'Resources Final'!A:E,5,FALSE))</f>
        <v/>
      </c>
      <c r="N9874" s="7" t="str">
        <f>IF(VLOOKUP(D9874,'Resources Final'!A:F,6,FALSE)=0,"",VLOOKUP(D9874,'Resources Final'!A:F,6,FALSE))</f>
        <v>https://www.desmogblog.com/who-donors-trust</v>
      </c>
      <c r="O9874" s="3" t="str">
        <f>IF(VLOOKUP(D9874,'Resources Final'!A:G,7,FALSE)=0,"",VLOOKUP(D9874,'Resources Final'!A:G,7,FALSE))</f>
        <v>Desmog</v>
      </c>
    </row>
    <row r="9875" spans="1:15" x14ac:dyDescent="0.2">
      <c r="A9875" s="11">
        <v>990</v>
      </c>
      <c r="B9875" s="11" t="str">
        <f t="shared" si="169"/>
        <v>Knowledge and Progress Fund_Donors Capital Fund20061900000</v>
      </c>
      <c r="C9875" s="11" t="s">
        <v>4198</v>
      </c>
      <c r="D9875" s="11" t="s">
        <v>1018</v>
      </c>
      <c r="E9875" s="11" t="s">
        <v>1018</v>
      </c>
      <c r="F9875" s="4">
        <v>1900000</v>
      </c>
      <c r="G9875" s="3">
        <v>2006</v>
      </c>
      <c r="H9875" s="3" t="s">
        <v>21</v>
      </c>
      <c r="I9875" s="12"/>
      <c r="J9875" s="3">
        <v>2</v>
      </c>
      <c r="K9875" s="3" t="str">
        <f>IF(VLOOKUP(D9875,'Resources Final'!A:C,3,FALSE)=0,"",VLOOKUP(D9875,'Resources Final'!A:C,3,FALSE))</f>
        <v/>
      </c>
      <c r="L9875" s="3" t="str">
        <f>IF(VLOOKUP(D9875,'Resources Final'!A:D,4,FALSE)=0,"",VLOOKUP(D9875,'Resources Final'!A:D,4,FALSE))</f>
        <v/>
      </c>
      <c r="M9875" s="3" t="str">
        <f>IF(VLOOKUP(D9875,'Resources Final'!A:E,5,FALSE)=0,"",VLOOKUP(D9875,'Resources Final'!A:E,5,FALSE))</f>
        <v/>
      </c>
      <c r="N9875" s="7" t="str">
        <f>IF(VLOOKUP(D9875,'Resources Final'!A:F,6,FALSE)=0,"",VLOOKUP(D9875,'Resources Final'!A:F,6,FALSE))</f>
        <v>https://www.desmogblog.com/donors-capital-fund</v>
      </c>
      <c r="O9875" s="3" t="str">
        <f>IF(VLOOKUP(D9875,'Resources Final'!A:G,7,FALSE)=0,"",VLOOKUP(D9875,'Resources Final'!A:G,7,FALSE))</f>
        <v>Desmog</v>
      </c>
    </row>
    <row r="9876" spans="1:15" x14ac:dyDescent="0.2">
      <c r="A9876" s="11">
        <v>990</v>
      </c>
      <c r="B9876" s="11" t="str">
        <f t="shared" si="169"/>
        <v>Knowledge and Progress Fund_Donors Trust2007300000</v>
      </c>
      <c r="C9876" s="11" t="s">
        <v>4198</v>
      </c>
      <c r="D9876" s="11" t="s">
        <v>1020</v>
      </c>
      <c r="E9876" s="11" t="s">
        <v>1020</v>
      </c>
      <c r="F9876" s="4">
        <v>300000</v>
      </c>
      <c r="G9876" s="3">
        <v>2007</v>
      </c>
      <c r="H9876" s="3" t="s">
        <v>21</v>
      </c>
      <c r="I9876" s="12"/>
      <c r="J9876" s="3">
        <v>1</v>
      </c>
      <c r="K9876" s="3" t="str">
        <f>IF(VLOOKUP(D9876,'Resources Final'!A:C,3,FALSE)=0,"",VLOOKUP(D9876,'Resources Final'!A:C,3,FALSE))</f>
        <v/>
      </c>
      <c r="L9876" s="3" t="str">
        <f>IF(VLOOKUP(D9876,'Resources Final'!A:D,4,FALSE)=0,"",VLOOKUP(D9876,'Resources Final'!A:D,4,FALSE))</f>
        <v/>
      </c>
      <c r="M9876" s="3" t="str">
        <f>IF(VLOOKUP(D9876,'Resources Final'!A:E,5,FALSE)=0,"",VLOOKUP(D9876,'Resources Final'!A:E,5,FALSE))</f>
        <v/>
      </c>
      <c r="N9876" s="7" t="str">
        <f>IF(VLOOKUP(D9876,'Resources Final'!A:F,6,FALSE)=0,"",VLOOKUP(D9876,'Resources Final'!A:F,6,FALSE))</f>
        <v>https://www.desmogblog.com/who-donors-trust</v>
      </c>
      <c r="O9876" s="3" t="str">
        <f>IF(VLOOKUP(D9876,'Resources Final'!A:G,7,FALSE)=0,"",VLOOKUP(D9876,'Resources Final'!A:G,7,FALSE))</f>
        <v>Desmog</v>
      </c>
    </row>
    <row r="9877" spans="1:15" x14ac:dyDescent="0.2">
      <c r="A9877" s="11">
        <v>990</v>
      </c>
      <c r="B9877" s="11" t="str">
        <f t="shared" si="169"/>
        <v>Knowledge and Progress Fund_Donors Capital Fund2007825000</v>
      </c>
      <c r="C9877" s="11" t="s">
        <v>4198</v>
      </c>
      <c r="D9877" s="11" t="s">
        <v>1018</v>
      </c>
      <c r="E9877" s="11" t="s">
        <v>1018</v>
      </c>
      <c r="F9877" s="4">
        <v>825000</v>
      </c>
      <c r="G9877" s="3">
        <v>2007</v>
      </c>
      <c r="H9877" s="3" t="s">
        <v>21</v>
      </c>
      <c r="I9877" s="12"/>
      <c r="J9877" s="3">
        <v>2</v>
      </c>
      <c r="K9877" s="3" t="str">
        <f>IF(VLOOKUP(D9877,'Resources Final'!A:C,3,FALSE)=0,"",VLOOKUP(D9877,'Resources Final'!A:C,3,FALSE))</f>
        <v/>
      </c>
      <c r="L9877" s="3" t="str">
        <f>IF(VLOOKUP(D9877,'Resources Final'!A:D,4,FALSE)=0,"",VLOOKUP(D9877,'Resources Final'!A:D,4,FALSE))</f>
        <v/>
      </c>
      <c r="M9877" s="3" t="str">
        <f>IF(VLOOKUP(D9877,'Resources Final'!A:E,5,FALSE)=0,"",VLOOKUP(D9877,'Resources Final'!A:E,5,FALSE))</f>
        <v/>
      </c>
      <c r="N9877" s="7" t="str">
        <f>IF(VLOOKUP(D9877,'Resources Final'!A:F,6,FALSE)=0,"",VLOOKUP(D9877,'Resources Final'!A:F,6,FALSE))</f>
        <v>https://www.desmogblog.com/donors-capital-fund</v>
      </c>
      <c r="O9877" s="3" t="str">
        <f>IF(VLOOKUP(D9877,'Resources Final'!A:G,7,FALSE)=0,"",VLOOKUP(D9877,'Resources Final'!A:G,7,FALSE))</f>
        <v>Desmog</v>
      </c>
    </row>
    <row r="9878" spans="1:15" x14ac:dyDescent="0.2">
      <c r="A9878" s="11">
        <v>990</v>
      </c>
      <c r="B9878" s="11" t="str">
        <f t="shared" si="169"/>
        <v>Knowledge and Progress Fund_Donors Trust20081240000</v>
      </c>
      <c r="C9878" s="11" t="s">
        <v>4198</v>
      </c>
      <c r="D9878" s="11" t="s">
        <v>1020</v>
      </c>
      <c r="E9878" s="11" t="s">
        <v>1020</v>
      </c>
      <c r="F9878" s="4">
        <v>1240000</v>
      </c>
      <c r="G9878" s="3">
        <v>2008</v>
      </c>
      <c r="H9878" s="3" t="s">
        <v>21</v>
      </c>
      <c r="I9878" s="12"/>
      <c r="J9878" s="3">
        <v>1</v>
      </c>
      <c r="K9878" s="3" t="str">
        <f>IF(VLOOKUP(D9878,'Resources Final'!A:C,3,FALSE)=0,"",VLOOKUP(D9878,'Resources Final'!A:C,3,FALSE))</f>
        <v/>
      </c>
      <c r="L9878" s="3" t="str">
        <f>IF(VLOOKUP(D9878,'Resources Final'!A:D,4,FALSE)=0,"",VLOOKUP(D9878,'Resources Final'!A:D,4,FALSE))</f>
        <v/>
      </c>
      <c r="M9878" s="3" t="str">
        <f>IF(VLOOKUP(D9878,'Resources Final'!A:E,5,FALSE)=0,"",VLOOKUP(D9878,'Resources Final'!A:E,5,FALSE))</f>
        <v/>
      </c>
      <c r="N9878" s="7" t="str">
        <f>IF(VLOOKUP(D9878,'Resources Final'!A:F,6,FALSE)=0,"",VLOOKUP(D9878,'Resources Final'!A:F,6,FALSE))</f>
        <v>https://www.desmogblog.com/who-donors-trust</v>
      </c>
      <c r="O9878" s="3" t="str">
        <f>IF(VLOOKUP(D9878,'Resources Final'!A:G,7,FALSE)=0,"",VLOOKUP(D9878,'Resources Final'!A:G,7,FALSE))</f>
        <v>Desmog</v>
      </c>
    </row>
    <row r="9879" spans="1:15" x14ac:dyDescent="0.2">
      <c r="A9879" s="11">
        <v>990</v>
      </c>
      <c r="B9879" s="11" t="str">
        <f t="shared" si="169"/>
        <v>Knowledge and Progress Fund_Donors Trust20102000000</v>
      </c>
      <c r="C9879" s="11" t="s">
        <v>4198</v>
      </c>
      <c r="D9879" s="11" t="s">
        <v>1020</v>
      </c>
      <c r="E9879" s="11" t="s">
        <v>1020</v>
      </c>
      <c r="F9879" s="4">
        <v>2000000</v>
      </c>
      <c r="G9879" s="3">
        <v>2010</v>
      </c>
      <c r="H9879" s="3" t="s">
        <v>21</v>
      </c>
      <c r="I9879" s="12"/>
      <c r="J9879" s="3">
        <v>1</v>
      </c>
      <c r="K9879" s="3" t="str">
        <f>IF(VLOOKUP(D9879,'Resources Final'!A:C,3,FALSE)=0,"",VLOOKUP(D9879,'Resources Final'!A:C,3,FALSE))</f>
        <v/>
      </c>
      <c r="L9879" s="3" t="str">
        <f>IF(VLOOKUP(D9879,'Resources Final'!A:D,4,FALSE)=0,"",VLOOKUP(D9879,'Resources Final'!A:D,4,FALSE))</f>
        <v/>
      </c>
      <c r="M9879" s="3" t="str">
        <f>IF(VLOOKUP(D9879,'Resources Final'!A:E,5,FALSE)=0,"",VLOOKUP(D9879,'Resources Final'!A:E,5,FALSE))</f>
        <v/>
      </c>
      <c r="N9879" s="7" t="str">
        <f>IF(VLOOKUP(D9879,'Resources Final'!A:F,6,FALSE)=0,"",VLOOKUP(D9879,'Resources Final'!A:F,6,FALSE))</f>
        <v>https://www.desmogblog.com/who-donors-trust</v>
      </c>
      <c r="O9879" s="3" t="str">
        <f>IF(VLOOKUP(D9879,'Resources Final'!A:G,7,FALSE)=0,"",VLOOKUP(D9879,'Resources Final'!A:G,7,FALSE))</f>
        <v>Desmog</v>
      </c>
    </row>
    <row r="9880" spans="1:15" x14ac:dyDescent="0.2">
      <c r="A9880" s="11">
        <v>990</v>
      </c>
      <c r="B9880" s="11" t="str">
        <f t="shared" si="169"/>
        <v>Knowledge and Progress Fund_Donors Trust2012800000</v>
      </c>
      <c r="C9880" s="11" t="s">
        <v>4198</v>
      </c>
      <c r="D9880" s="11" t="s">
        <v>1020</v>
      </c>
      <c r="E9880" s="11" t="s">
        <v>1020</v>
      </c>
      <c r="F9880" s="4">
        <v>800000</v>
      </c>
      <c r="G9880" s="3">
        <v>2012</v>
      </c>
      <c r="H9880" s="3" t="s">
        <v>21</v>
      </c>
      <c r="I9880" s="12"/>
      <c r="J9880" s="3">
        <v>1</v>
      </c>
      <c r="K9880" s="3" t="str">
        <f>IF(VLOOKUP(D9880,'Resources Final'!A:C,3,FALSE)=0,"",VLOOKUP(D9880,'Resources Final'!A:C,3,FALSE))</f>
        <v/>
      </c>
      <c r="L9880" s="3" t="str">
        <f>IF(VLOOKUP(D9880,'Resources Final'!A:D,4,FALSE)=0,"",VLOOKUP(D9880,'Resources Final'!A:D,4,FALSE))</f>
        <v/>
      </c>
      <c r="M9880" s="3" t="str">
        <f>IF(VLOOKUP(D9880,'Resources Final'!A:E,5,FALSE)=0,"",VLOOKUP(D9880,'Resources Final'!A:E,5,FALSE))</f>
        <v/>
      </c>
      <c r="N9880" s="7" t="str">
        <f>IF(VLOOKUP(D9880,'Resources Final'!A:F,6,FALSE)=0,"",VLOOKUP(D9880,'Resources Final'!A:F,6,FALSE))</f>
        <v>https://www.desmogblog.com/who-donors-trust</v>
      </c>
      <c r="O9880" s="3" t="str">
        <f>IF(VLOOKUP(D9880,'Resources Final'!A:G,7,FALSE)=0,"",VLOOKUP(D9880,'Resources Final'!A:G,7,FALSE))</f>
        <v>Desmog</v>
      </c>
    </row>
    <row r="9881" spans="1:15" x14ac:dyDescent="0.2">
      <c r="A9881" s="11">
        <v>990</v>
      </c>
      <c r="B9881" s="11" t="str">
        <f t="shared" si="169"/>
        <v>Knowledge and Progress Fund_Donors Trust20134850000</v>
      </c>
      <c r="C9881" s="11" t="s">
        <v>4198</v>
      </c>
      <c r="D9881" s="11" t="s">
        <v>1020</v>
      </c>
      <c r="E9881" s="11" t="s">
        <v>1020</v>
      </c>
      <c r="F9881" s="4">
        <v>4850000</v>
      </c>
      <c r="G9881" s="3">
        <v>2013</v>
      </c>
      <c r="H9881" s="3" t="s">
        <v>21</v>
      </c>
      <c r="I9881" s="12"/>
      <c r="J9881" s="3">
        <v>1</v>
      </c>
      <c r="K9881" s="3" t="str">
        <f>IF(VLOOKUP(D9881,'Resources Final'!A:C,3,FALSE)=0,"",VLOOKUP(D9881,'Resources Final'!A:C,3,FALSE))</f>
        <v/>
      </c>
      <c r="L9881" s="3" t="str">
        <f>IF(VLOOKUP(D9881,'Resources Final'!A:D,4,FALSE)=0,"",VLOOKUP(D9881,'Resources Final'!A:D,4,FALSE))</f>
        <v/>
      </c>
      <c r="M9881" s="3" t="str">
        <f>IF(VLOOKUP(D9881,'Resources Final'!A:E,5,FALSE)=0,"",VLOOKUP(D9881,'Resources Final'!A:E,5,FALSE))</f>
        <v/>
      </c>
      <c r="N9881" s="7" t="str">
        <f>IF(VLOOKUP(D9881,'Resources Final'!A:F,6,FALSE)=0,"",VLOOKUP(D9881,'Resources Final'!A:F,6,FALSE))</f>
        <v>https://www.desmogblog.com/who-donors-trust</v>
      </c>
      <c r="O9881" s="3" t="str">
        <f>IF(VLOOKUP(D9881,'Resources Final'!A:G,7,FALSE)=0,"",VLOOKUP(D9881,'Resources Final'!A:G,7,FALSE))</f>
        <v>Desmog</v>
      </c>
    </row>
    <row r="9882" spans="1:15" x14ac:dyDescent="0.2">
      <c r="A9882" s="11">
        <v>990</v>
      </c>
      <c r="B9882" s="11" t="str">
        <f t="shared" si="169"/>
        <v>Knowledge and Progress Fund_Donors Trust2014110000</v>
      </c>
      <c r="C9882" s="11" t="s">
        <v>4198</v>
      </c>
      <c r="D9882" s="11" t="s">
        <v>1020</v>
      </c>
      <c r="E9882" s="11" t="s">
        <v>1020</v>
      </c>
      <c r="F9882" s="4">
        <v>110000</v>
      </c>
      <c r="G9882" s="3">
        <v>2014</v>
      </c>
      <c r="H9882" s="3" t="s">
        <v>21</v>
      </c>
      <c r="I9882" s="12"/>
      <c r="J9882" s="3">
        <v>1</v>
      </c>
      <c r="K9882" s="3" t="str">
        <f>IF(VLOOKUP(D9882,'Resources Final'!A:C,3,FALSE)=0,"",VLOOKUP(D9882,'Resources Final'!A:C,3,FALSE))</f>
        <v/>
      </c>
      <c r="L9882" s="3" t="str">
        <f>IF(VLOOKUP(D9882,'Resources Final'!A:D,4,FALSE)=0,"",VLOOKUP(D9882,'Resources Final'!A:D,4,FALSE))</f>
        <v/>
      </c>
      <c r="M9882" s="3" t="str">
        <f>IF(VLOOKUP(D9882,'Resources Final'!A:E,5,FALSE)=0,"",VLOOKUP(D9882,'Resources Final'!A:E,5,FALSE))</f>
        <v/>
      </c>
      <c r="N9882" s="7" t="str">
        <f>IF(VLOOKUP(D9882,'Resources Final'!A:F,6,FALSE)=0,"",VLOOKUP(D9882,'Resources Final'!A:F,6,FALSE))</f>
        <v>https://www.desmogblog.com/who-donors-trust</v>
      </c>
      <c r="O9882" s="3" t="str">
        <f>IF(VLOOKUP(D9882,'Resources Final'!A:G,7,FALSE)=0,"",VLOOKUP(D9882,'Resources Final'!A:G,7,FALSE))</f>
        <v>Desmog</v>
      </c>
    </row>
    <row r="9883" spans="1:15" x14ac:dyDescent="0.2">
      <c r="A9883" s="11">
        <v>990</v>
      </c>
      <c r="B9883" s="11" t="str">
        <f t="shared" si="169"/>
        <v>Knowledge and Progress Fund_Donors Trust20155200000</v>
      </c>
      <c r="C9883" s="11" t="s">
        <v>4198</v>
      </c>
      <c r="D9883" s="11" t="s">
        <v>1020</v>
      </c>
      <c r="E9883" s="11" t="s">
        <v>1020</v>
      </c>
      <c r="F9883" s="4">
        <v>5200000</v>
      </c>
      <c r="G9883" s="3">
        <v>2015</v>
      </c>
      <c r="H9883" s="3" t="s">
        <v>21</v>
      </c>
      <c r="I9883" s="12"/>
      <c r="J9883" s="3">
        <v>1</v>
      </c>
      <c r="K9883" s="3" t="str">
        <f>IF(VLOOKUP(D9883,'Resources Final'!A:C,3,FALSE)=0,"",VLOOKUP(D9883,'Resources Final'!A:C,3,FALSE))</f>
        <v/>
      </c>
      <c r="L9883" s="3" t="str">
        <f>IF(VLOOKUP(D9883,'Resources Final'!A:D,4,FALSE)=0,"",VLOOKUP(D9883,'Resources Final'!A:D,4,FALSE))</f>
        <v/>
      </c>
      <c r="M9883" s="3" t="str">
        <f>IF(VLOOKUP(D9883,'Resources Final'!A:E,5,FALSE)=0,"",VLOOKUP(D9883,'Resources Final'!A:E,5,FALSE))</f>
        <v/>
      </c>
      <c r="N9883" s="7" t="str">
        <f>IF(VLOOKUP(D9883,'Resources Final'!A:F,6,FALSE)=0,"",VLOOKUP(D9883,'Resources Final'!A:F,6,FALSE))</f>
        <v>https://www.desmogblog.com/who-donors-trust</v>
      </c>
      <c r="O9883" s="3" t="str">
        <f>IF(VLOOKUP(D9883,'Resources Final'!A:G,7,FALSE)=0,"",VLOOKUP(D9883,'Resources Final'!A:G,7,FALSE))</f>
        <v>Desmog</v>
      </c>
    </row>
    <row r="9884" spans="1:15" x14ac:dyDescent="0.2">
      <c r="F9884" s="4"/>
      <c r="L9884" s="3"/>
    </row>
    <row r="9885" spans="1:15" x14ac:dyDescent="0.2">
      <c r="F9885" s="4"/>
    </row>
    <row r="9886" spans="1:15" x14ac:dyDescent="0.2">
      <c r="F9886" s="4"/>
    </row>
    <row r="9887" spans="1:15" x14ac:dyDescent="0.2">
      <c r="F9887" s="4"/>
    </row>
    <row r="9888" spans="1:15" x14ac:dyDescent="0.2">
      <c r="F9888" s="4"/>
    </row>
    <row r="9889" spans="6:6" x14ac:dyDescent="0.2">
      <c r="F9889" s="4"/>
    </row>
    <row r="9890" spans="6:6" x14ac:dyDescent="0.2">
      <c r="F9890" s="4"/>
    </row>
    <row r="9891" spans="6:6" x14ac:dyDescent="0.2">
      <c r="F9891" s="4"/>
    </row>
    <row r="9892" spans="6:6" x14ac:dyDescent="0.2">
      <c r="F9892" s="4"/>
    </row>
    <row r="9893" spans="6:6" x14ac:dyDescent="0.2">
      <c r="F9893" s="4"/>
    </row>
    <row r="9894" spans="6:6" x14ac:dyDescent="0.2">
      <c r="F9894" s="4"/>
    </row>
    <row r="9895" spans="6:6" x14ac:dyDescent="0.2">
      <c r="F9895" s="4"/>
    </row>
    <row r="9896" spans="6:6" x14ac:dyDescent="0.2">
      <c r="F9896" s="4"/>
    </row>
    <row r="9897" spans="6:6" x14ac:dyDescent="0.2">
      <c r="F9897" s="4"/>
    </row>
    <row r="9898" spans="6:6" x14ac:dyDescent="0.2">
      <c r="F9898" s="4"/>
    </row>
    <row r="9899" spans="6:6" x14ac:dyDescent="0.2">
      <c r="F9899" s="4"/>
    </row>
    <row r="9900" spans="6:6" x14ac:dyDescent="0.2">
      <c r="F9900" s="4"/>
    </row>
    <row r="9901" spans="6:6" x14ac:dyDescent="0.2">
      <c r="F9901" s="4"/>
    </row>
    <row r="9902" spans="6:6" x14ac:dyDescent="0.2">
      <c r="F9902" s="4"/>
    </row>
    <row r="9903" spans="6:6" x14ac:dyDescent="0.2">
      <c r="F9903" s="4"/>
    </row>
    <row r="9904" spans="6:6" x14ac:dyDescent="0.2">
      <c r="F9904" s="4"/>
    </row>
    <row r="9905" spans="6:6" x14ac:dyDescent="0.2">
      <c r="F9905" s="4"/>
    </row>
    <row r="9906" spans="6:6" x14ac:dyDescent="0.2">
      <c r="F9906" s="4"/>
    </row>
  </sheetData>
  <autoFilter ref="A36:O9883" xr:uid="{770AA6CC-AD45-0843-BDBA-D92DE6CA542C}">
    <sortState xmlns:xlrd2="http://schemas.microsoft.com/office/spreadsheetml/2017/richdata2" ref="A5202:O9882">
      <sortCondition ref="J36:J9882"/>
    </sortState>
  </autoFilter>
  <sortState xmlns:xlrd2="http://schemas.microsoft.com/office/spreadsheetml/2017/richdata2" ref="A37:AQ9883">
    <sortCondition ref="C37:C9883"/>
    <sortCondition ref="G37:G9883"/>
    <sortCondition ref="J37:J9883"/>
  </sortState>
  <mergeCells count="7">
    <mergeCell ref="O1:Q1"/>
    <mergeCell ref="R1:T1"/>
    <mergeCell ref="A1:A34"/>
    <mergeCell ref="C1:E1"/>
    <mergeCell ref="F1:H1"/>
    <mergeCell ref="I1:K1"/>
    <mergeCell ref="L1:N1"/>
  </mergeCells>
  <conditionalFormatting sqref="E14:E34">
    <cfRule type="cellIs" dxfId="48" priority="11" operator="lessThan">
      <formula>0</formula>
    </cfRule>
    <cfRule type="cellIs" dxfId="47" priority="12" operator="greaterThan">
      <formula>0</formula>
    </cfRule>
  </conditionalFormatting>
  <conditionalFormatting sqref="T17:T33">
    <cfRule type="cellIs" dxfId="46" priority="1" operator="lessThan">
      <formula>0</formula>
    </cfRule>
    <cfRule type="cellIs" dxfId="45" priority="2" operator="greaterThan">
      <formula>0</formula>
    </cfRule>
  </conditionalFormatting>
  <conditionalFormatting sqref="H27:H34">
    <cfRule type="cellIs" dxfId="44" priority="9" operator="lessThan">
      <formula>0</formula>
    </cfRule>
    <cfRule type="cellIs" dxfId="43" priority="10" operator="greaterThan">
      <formula>0</formula>
    </cfRule>
  </conditionalFormatting>
  <conditionalFormatting sqref="K14 K16:K29">
    <cfRule type="cellIs" dxfId="42" priority="7" operator="lessThan">
      <formula>0</formula>
    </cfRule>
    <cfRule type="cellIs" dxfId="41" priority="8" operator="greaterThan">
      <formula>0</formula>
    </cfRule>
  </conditionalFormatting>
  <conditionalFormatting sqref="N14:N33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Q17:Q33 Q35">
    <cfRule type="cellIs" dxfId="38" priority="3" operator="lessThan">
      <formula>0</formula>
    </cfRule>
    <cfRule type="cellIs" dxfId="37" priority="4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4116"/>
  <sheetViews>
    <sheetView workbookViewId="0">
      <pane ySplit="1" topLeftCell="A1653" activePane="bottomLeft" state="frozen"/>
      <selection pane="bottomLeft" activeCell="F1689" sqref="F1689"/>
    </sheetView>
  </sheetViews>
  <sheetFormatPr baseColWidth="10" defaultColWidth="11.28515625" defaultRowHeight="15" customHeight="1" x14ac:dyDescent="0.2"/>
  <cols>
    <col min="1" max="1" width="98.140625" customWidth="1"/>
    <col min="2" max="2" width="62.42578125" customWidth="1"/>
    <col min="3" max="3" width="25.5703125" customWidth="1"/>
    <col min="4" max="4" width="29.42578125" customWidth="1"/>
    <col min="5" max="5" width="10.5703125" customWidth="1"/>
    <col min="6" max="6" width="66.42578125" customWidth="1"/>
    <col min="7" max="7" width="15.140625" customWidth="1"/>
    <col min="9" max="9" width="11.28515625" style="17"/>
  </cols>
  <sheetData>
    <row r="1" spans="1:9" ht="15.75" customHeight="1" x14ac:dyDescent="0.2">
      <c r="A1" s="1" t="s">
        <v>1</v>
      </c>
      <c r="B1" s="1" t="s">
        <v>4</v>
      </c>
      <c r="C1" s="1" t="s">
        <v>10</v>
      </c>
      <c r="D1" s="1" t="s">
        <v>15</v>
      </c>
      <c r="E1" s="1" t="s">
        <v>12</v>
      </c>
      <c r="F1" s="1" t="s">
        <v>13</v>
      </c>
      <c r="G1" s="1" t="s">
        <v>14</v>
      </c>
      <c r="H1" s="15" t="s">
        <v>4650</v>
      </c>
      <c r="I1" s="18" t="s">
        <v>4651</v>
      </c>
    </row>
    <row r="2" spans="1:9" ht="15.75" customHeight="1" x14ac:dyDescent="0.2">
      <c r="A2" s="3" t="s">
        <v>16</v>
      </c>
      <c r="B2" s="3" t="s">
        <v>16</v>
      </c>
      <c r="D2" s="3" t="s">
        <v>17</v>
      </c>
      <c r="F2" s="3" t="s">
        <v>18</v>
      </c>
      <c r="G2" s="3" t="str">
        <f>IF(ISNUMBER(SEARCH("Sourcewatch",F2)),"Sourcewatch",IF(ISNUMBER(SEARCH("desmog",F2)),"Desmog",IF(ISNUMBER(SEARCH("Exxon",F2)),"Exxonsecrets",IF(ISNUMBER(SEARCH("wikipedia",F2)),"Wikipedia",IF(ISNUMBER(SEARCH("greenpeace",F2)),"Greenpeace",IF(ISNUMBER(SEARCH("Polluterwatch",F2)),"Polluterwatch",IF(F2="","","Other")))))))</f>
        <v>Sourcewatch</v>
      </c>
      <c r="H2">
        <f>LEN(B2)</f>
        <v>34</v>
      </c>
    </row>
    <row r="3" spans="1:9" ht="15.75" customHeight="1" x14ac:dyDescent="0.2">
      <c r="A3" s="3" t="s">
        <v>22</v>
      </c>
      <c r="B3" s="3" t="s">
        <v>22</v>
      </c>
      <c r="C3" s="3" t="s">
        <v>17</v>
      </c>
      <c r="D3" s="3" t="s">
        <v>17</v>
      </c>
      <c r="F3" s="3" t="s">
        <v>23</v>
      </c>
      <c r="G3" s="3" t="str">
        <f>IF(ISNUMBER(SEARCH("Sourcewatch",F3)),"Sourcewatch",IF(ISNUMBER(SEARCH("desmog",F3)),"Desmog",IF(ISNUMBER(SEARCH("Exxon",F3)),"Exxonsecrets",IF(ISNUMBER(SEARCH("wikipedia",F3)),"Wikipedia",IF(ISNUMBER(SEARCH("greenpeace",F3)),"Greenpeace",IF(ISNUMBER(SEARCH("Polluterwatch",F3)),"Polluterwatch",IF(F3="","","Other")))))))</f>
        <v>Sourcewatch</v>
      </c>
      <c r="H3">
        <f>LEN(B3)</f>
        <v>14</v>
      </c>
    </row>
    <row r="4" spans="1:9" ht="15.75" customHeight="1" x14ac:dyDescent="0.2">
      <c r="A4" s="11" t="s">
        <v>4531</v>
      </c>
      <c r="B4" s="11" t="s">
        <v>4531</v>
      </c>
      <c r="C4" t="s">
        <v>17</v>
      </c>
      <c r="D4" t="s">
        <v>17</v>
      </c>
      <c r="G4" s="3" t="str">
        <f>IF(ISNUMBER(SEARCH("Sourcewatch",F4)),"Sourcewatch",IF(ISNUMBER(SEARCH("desmog",F4)),"Desmog",IF(ISNUMBER(SEARCH("Exxon",F4)),"Exxonsecrets",IF(ISNUMBER(SEARCH("wikipedia",F4)),"Wikipedia",IF(ISNUMBER(SEARCH("greenpeace",F4)),"Greenpeace",IF(ISNUMBER(SEARCH("Polluterwatch",F4)),"Polluterwatch",IF(F4="","","Other")))))))</f>
        <v/>
      </c>
      <c r="H4">
        <f>LEN(B4)</f>
        <v>5</v>
      </c>
      <c r="I4" s="17" t="s">
        <v>25</v>
      </c>
    </row>
    <row r="5" spans="1:9" ht="15.75" customHeight="1" x14ac:dyDescent="0.2">
      <c r="A5" s="3" t="s">
        <v>24</v>
      </c>
      <c r="B5" s="3" t="s">
        <v>24</v>
      </c>
      <c r="C5" s="6" t="s">
        <v>25</v>
      </c>
      <c r="D5" s="3" t="s">
        <v>17</v>
      </c>
      <c r="F5" s="3" t="s">
        <v>17</v>
      </c>
      <c r="G5" s="3" t="str">
        <f>IF(ISNUMBER(SEARCH("Sourcewatch",F5)),"Sourcewatch",IF(ISNUMBER(SEARCH("desmog",F5)),"Desmog",IF(ISNUMBER(SEARCH("Exxon",F5)),"Exxonsecrets",IF(ISNUMBER(SEARCH("wikipedia",F5)),"Wikipedia",IF(ISNUMBER(SEARCH("greenpeace",F5)),"Greenpeace",IF(ISNUMBER(SEARCH("Polluterwatch",F5)),"Polluterwatch",IF(F5="","","Other")))))))</f>
        <v/>
      </c>
      <c r="H5">
        <f>LEN(B5)</f>
        <v>9</v>
      </c>
    </row>
    <row r="6" spans="1:9" ht="15.75" customHeight="1" x14ac:dyDescent="0.2">
      <c r="A6" s="3" t="s">
        <v>26</v>
      </c>
      <c r="B6" s="3" t="s">
        <v>26</v>
      </c>
      <c r="C6" s="6" t="s">
        <v>25</v>
      </c>
      <c r="D6" s="3" t="s">
        <v>17</v>
      </c>
      <c r="F6" s="3" t="s">
        <v>17</v>
      </c>
      <c r="G6" s="3" t="str">
        <f>IF(ISNUMBER(SEARCH("Sourcewatch",F6)),"Sourcewatch",IF(ISNUMBER(SEARCH("desmog",F6)),"Desmog",IF(ISNUMBER(SEARCH("Exxon",F6)),"Exxonsecrets",IF(ISNUMBER(SEARCH("wikipedia",F6)),"Wikipedia",IF(ISNUMBER(SEARCH("greenpeace",F6)),"Greenpeace",IF(ISNUMBER(SEARCH("Polluterwatch",F6)),"Polluterwatch",IF(F6="","","Other")))))))</f>
        <v/>
      </c>
      <c r="H6">
        <f>LEN(B6)</f>
        <v>8</v>
      </c>
    </row>
    <row r="7" spans="1:9" ht="15.75" customHeight="1" x14ac:dyDescent="0.2">
      <c r="A7" s="3" t="s">
        <v>20</v>
      </c>
      <c r="B7" s="3" t="s">
        <v>20</v>
      </c>
      <c r="C7" s="3" t="s">
        <v>17</v>
      </c>
      <c r="D7" s="3" t="s">
        <v>17</v>
      </c>
      <c r="E7" s="3" t="s">
        <v>27</v>
      </c>
      <c r="F7" s="3" t="s">
        <v>17</v>
      </c>
      <c r="G7" s="3" t="str">
        <f>IF(ISNUMBER(SEARCH("Sourcewatch",F7)),"Sourcewatch",IF(ISNUMBER(SEARCH("desmog",F7)),"Desmog",IF(ISNUMBER(SEARCH("Exxon",F7)),"Exxonsecrets",IF(ISNUMBER(SEARCH("wikipedia",F7)),"Wikipedia",IF(ISNUMBER(SEARCH("greenpeace",F7)),"Greenpeace",IF(ISNUMBER(SEARCH("Polluterwatch",F7)),"Polluterwatch",IF(F7="","","Other")))))))</f>
        <v/>
      </c>
      <c r="H7">
        <f>LEN(B7)</f>
        <v>15</v>
      </c>
    </row>
    <row r="8" spans="1:9" ht="15.75" customHeight="1" x14ac:dyDescent="0.2">
      <c r="A8" s="3" t="s">
        <v>28</v>
      </c>
      <c r="B8" s="3" t="s">
        <v>28</v>
      </c>
      <c r="C8" s="6" t="s">
        <v>25</v>
      </c>
      <c r="D8" s="3" t="s">
        <v>17</v>
      </c>
      <c r="F8" s="3" t="s">
        <v>17</v>
      </c>
      <c r="G8" s="3" t="str">
        <f>IF(ISNUMBER(SEARCH("Sourcewatch",F8)),"Sourcewatch",IF(ISNUMBER(SEARCH("desmog",F8)),"Desmog",IF(ISNUMBER(SEARCH("Exxon",F8)),"Exxonsecrets",IF(ISNUMBER(SEARCH("wikipedia",F8)),"Wikipedia",IF(ISNUMBER(SEARCH("greenpeace",F8)),"Greenpeace",IF(ISNUMBER(SEARCH("Polluterwatch",F8)),"Polluterwatch",IF(F8="","","Other")))))))</f>
        <v/>
      </c>
      <c r="H8">
        <f>LEN(B8)</f>
        <v>10</v>
      </c>
    </row>
    <row r="9" spans="1:9" ht="15.75" customHeight="1" x14ac:dyDescent="0.2">
      <c r="A9" s="3" t="s">
        <v>29</v>
      </c>
      <c r="B9" s="3" t="s">
        <v>29</v>
      </c>
      <c r="C9" s="6" t="s">
        <v>25</v>
      </c>
      <c r="D9" s="3" t="s">
        <v>17</v>
      </c>
      <c r="F9" s="3" t="s">
        <v>17</v>
      </c>
      <c r="G9" s="3" t="str">
        <f>IF(ISNUMBER(SEARCH("Sourcewatch",F9)),"Sourcewatch",IF(ISNUMBER(SEARCH("desmog",F9)),"Desmog",IF(ISNUMBER(SEARCH("Exxon",F9)),"Exxonsecrets",IF(ISNUMBER(SEARCH("wikipedia",F9)),"Wikipedia",IF(ISNUMBER(SEARCH("greenpeace",F9)),"Greenpeace",IF(ISNUMBER(SEARCH("Polluterwatch",F9)),"Polluterwatch",IF(F9="","","Other")))))))</f>
        <v/>
      </c>
      <c r="H9">
        <f>LEN(B9)</f>
        <v>11</v>
      </c>
    </row>
    <row r="10" spans="1:9" ht="15.75" customHeight="1" x14ac:dyDescent="0.2">
      <c r="A10" s="3" t="s">
        <v>32</v>
      </c>
      <c r="B10" s="3" t="s">
        <v>32</v>
      </c>
      <c r="C10" s="6" t="s">
        <v>25</v>
      </c>
      <c r="D10" s="3" t="s">
        <v>17</v>
      </c>
      <c r="F10" s="3" t="s">
        <v>17</v>
      </c>
      <c r="G10" s="3" t="str">
        <f>IF(ISNUMBER(SEARCH("Sourcewatch",F10)),"Sourcewatch",IF(ISNUMBER(SEARCH("desmog",F10)),"Desmog",IF(ISNUMBER(SEARCH("Exxon",F10)),"Exxonsecrets",IF(ISNUMBER(SEARCH("wikipedia",F10)),"Wikipedia",IF(ISNUMBER(SEARCH("greenpeace",F10)),"Greenpeace",IF(ISNUMBER(SEARCH("Polluterwatch",F10)),"Polluterwatch",IF(F10="","","Other")))))))</f>
        <v/>
      </c>
      <c r="H10">
        <f>LEN(B10)</f>
        <v>7</v>
      </c>
    </row>
    <row r="11" spans="1:9" ht="15.75" customHeight="1" x14ac:dyDescent="0.2">
      <c r="A11" s="3" t="s">
        <v>33</v>
      </c>
      <c r="B11" s="3" t="s">
        <v>33</v>
      </c>
      <c r="C11" s="6" t="s">
        <v>25</v>
      </c>
      <c r="D11" s="3" t="s">
        <v>17</v>
      </c>
      <c r="F11" s="3" t="s">
        <v>17</v>
      </c>
      <c r="G11" s="3" t="str">
        <f>IF(ISNUMBER(SEARCH("Sourcewatch",F11)),"Sourcewatch",IF(ISNUMBER(SEARCH("desmog",F11)),"Desmog",IF(ISNUMBER(SEARCH("Exxon",F11)),"Exxonsecrets",IF(ISNUMBER(SEARCH("wikipedia",F11)),"Wikipedia",IF(ISNUMBER(SEARCH("greenpeace",F11)),"Greenpeace",IF(ISNUMBER(SEARCH("Polluterwatch",F11)),"Polluterwatch",IF(F11="","","Other")))))))</f>
        <v/>
      </c>
      <c r="H11">
        <f>LEN(B11)</f>
        <v>6</v>
      </c>
    </row>
    <row r="12" spans="1:9" ht="15.75" customHeight="1" x14ac:dyDescent="0.2">
      <c r="A12" s="3" t="s">
        <v>34</v>
      </c>
      <c r="B12" s="3" t="s">
        <v>34</v>
      </c>
      <c r="C12" s="6" t="s">
        <v>25</v>
      </c>
      <c r="D12" s="3" t="s">
        <v>17</v>
      </c>
      <c r="F12" s="3" t="s">
        <v>17</v>
      </c>
      <c r="G12" s="3" t="str">
        <f>IF(ISNUMBER(SEARCH("Sourcewatch",F12)),"Sourcewatch",IF(ISNUMBER(SEARCH("desmog",F12)),"Desmog",IF(ISNUMBER(SEARCH("Exxon",F12)),"Exxonsecrets",IF(ISNUMBER(SEARCH("wikipedia",F12)),"Wikipedia",IF(ISNUMBER(SEARCH("greenpeace",F12)),"Greenpeace",IF(ISNUMBER(SEARCH("Polluterwatch",F12)),"Polluterwatch",IF(F12="","","Other")))))))</f>
        <v/>
      </c>
      <c r="H12">
        <f>LEN(B12)</f>
        <v>10</v>
      </c>
    </row>
    <row r="13" spans="1:9" ht="15.75" customHeight="1" x14ac:dyDescent="0.2">
      <c r="A13" s="3" t="s">
        <v>35</v>
      </c>
      <c r="B13" s="3" t="s">
        <v>35</v>
      </c>
      <c r="C13" s="6" t="s">
        <v>25</v>
      </c>
      <c r="D13" s="3" t="s">
        <v>17</v>
      </c>
      <c r="F13" s="3" t="s">
        <v>17</v>
      </c>
      <c r="G13" s="3" t="str">
        <f>IF(ISNUMBER(SEARCH("Sourcewatch",F13)),"Sourcewatch",IF(ISNUMBER(SEARCH("desmog",F13)),"Desmog",IF(ISNUMBER(SEARCH("Exxon",F13)),"Exxonsecrets",IF(ISNUMBER(SEARCH("wikipedia",F13)),"Wikipedia",IF(ISNUMBER(SEARCH("greenpeace",F13)),"Greenpeace",IF(ISNUMBER(SEARCH("Polluterwatch",F13)),"Polluterwatch",IF(F13="","","Other")))))))</f>
        <v/>
      </c>
      <c r="H13">
        <f>LEN(B13)</f>
        <v>7</v>
      </c>
    </row>
    <row r="14" spans="1:9" ht="15.75" customHeight="1" x14ac:dyDescent="0.2">
      <c r="A14" s="3" t="s">
        <v>36</v>
      </c>
      <c r="B14" s="3" t="s">
        <v>36</v>
      </c>
      <c r="C14" s="6" t="s">
        <v>25</v>
      </c>
      <c r="D14" s="3" t="s">
        <v>17</v>
      </c>
      <c r="F14" s="3" t="s">
        <v>17</v>
      </c>
      <c r="G14" s="3" t="str">
        <f>IF(ISNUMBER(SEARCH("Sourcewatch",F14)),"Sourcewatch",IF(ISNUMBER(SEARCH("desmog",F14)),"Desmog",IF(ISNUMBER(SEARCH("Exxon",F14)),"Exxonsecrets",IF(ISNUMBER(SEARCH("wikipedia",F14)),"Wikipedia",IF(ISNUMBER(SEARCH("greenpeace",F14)),"Greenpeace",IF(ISNUMBER(SEARCH("Polluterwatch",F14)),"Polluterwatch",IF(F14="","","Other")))))))</f>
        <v/>
      </c>
      <c r="H14">
        <f>LEN(B14)</f>
        <v>6</v>
      </c>
    </row>
    <row r="15" spans="1:9" ht="15.75" customHeight="1" x14ac:dyDescent="0.2">
      <c r="A15" s="3" t="s">
        <v>37</v>
      </c>
      <c r="B15" s="3" t="s">
        <v>37</v>
      </c>
      <c r="C15" s="6" t="s">
        <v>25</v>
      </c>
      <c r="D15" s="3" t="s">
        <v>17</v>
      </c>
      <c r="F15" s="3" t="s">
        <v>17</v>
      </c>
      <c r="G15" s="3" t="str">
        <f>IF(ISNUMBER(SEARCH("Sourcewatch",F15)),"Sourcewatch",IF(ISNUMBER(SEARCH("desmog",F15)),"Desmog",IF(ISNUMBER(SEARCH("Exxon",F15)),"Exxonsecrets",IF(ISNUMBER(SEARCH("wikipedia",F15)),"Wikipedia",IF(ISNUMBER(SEARCH("greenpeace",F15)),"Greenpeace",IF(ISNUMBER(SEARCH("Polluterwatch",F15)),"Polluterwatch",IF(F15="","","Other")))))))</f>
        <v/>
      </c>
      <c r="H15">
        <f>LEN(B15)</f>
        <v>7</v>
      </c>
    </row>
    <row r="16" spans="1:9" ht="15.75" customHeight="1" x14ac:dyDescent="0.2">
      <c r="A16" s="3" t="s">
        <v>38</v>
      </c>
      <c r="B16" s="3" t="s">
        <v>38</v>
      </c>
      <c r="C16" s="6" t="s">
        <v>25</v>
      </c>
      <c r="D16" s="3" t="s">
        <v>17</v>
      </c>
      <c r="F16" s="3" t="s">
        <v>17</v>
      </c>
      <c r="G16" s="3" t="str">
        <f>IF(ISNUMBER(SEARCH("Sourcewatch",F16)),"Sourcewatch",IF(ISNUMBER(SEARCH("desmog",F16)),"Desmog",IF(ISNUMBER(SEARCH("Exxon",F16)),"Exxonsecrets",IF(ISNUMBER(SEARCH("wikipedia",F16)),"Wikipedia",IF(ISNUMBER(SEARCH("greenpeace",F16)),"Greenpeace",IF(ISNUMBER(SEARCH("Polluterwatch",F16)),"Polluterwatch",IF(F16="","","Other")))))))</f>
        <v/>
      </c>
      <c r="H16">
        <f>LEN(B16)</f>
        <v>12</v>
      </c>
    </row>
    <row r="17" spans="1:8" ht="15.75" customHeight="1" x14ac:dyDescent="0.2">
      <c r="A17" s="3" t="s">
        <v>39</v>
      </c>
      <c r="B17" s="3" t="s">
        <v>39</v>
      </c>
      <c r="C17" s="6" t="s">
        <v>25</v>
      </c>
      <c r="D17" s="3" t="s">
        <v>17</v>
      </c>
      <c r="F17" s="3" t="s">
        <v>17</v>
      </c>
      <c r="G17" s="3" t="str">
        <f>IF(ISNUMBER(SEARCH("Sourcewatch",F17)),"Sourcewatch",IF(ISNUMBER(SEARCH("desmog",F17)),"Desmog",IF(ISNUMBER(SEARCH("Exxon",F17)),"Exxonsecrets",IF(ISNUMBER(SEARCH("wikipedia",F17)),"Wikipedia",IF(ISNUMBER(SEARCH("greenpeace",F17)),"Greenpeace",IF(ISNUMBER(SEARCH("Polluterwatch",F17)),"Polluterwatch",IF(F17="","","Other")))))))</f>
        <v/>
      </c>
      <c r="H17">
        <f>LEN(B17)</f>
        <v>7</v>
      </c>
    </row>
    <row r="18" spans="1:8" ht="15.75" customHeight="1" x14ac:dyDescent="0.2">
      <c r="A18" s="3" t="s">
        <v>41</v>
      </c>
      <c r="B18" s="3" t="s">
        <v>41</v>
      </c>
      <c r="C18" s="6" t="s">
        <v>25</v>
      </c>
      <c r="D18" s="3" t="s">
        <v>17</v>
      </c>
      <c r="F18" s="3" t="s">
        <v>17</v>
      </c>
      <c r="G18" s="3" t="str">
        <f>IF(ISNUMBER(SEARCH("Sourcewatch",F18)),"Sourcewatch",IF(ISNUMBER(SEARCH("desmog",F18)),"Desmog",IF(ISNUMBER(SEARCH("Exxon",F18)),"Exxonsecrets",IF(ISNUMBER(SEARCH("wikipedia",F18)),"Wikipedia",IF(ISNUMBER(SEARCH("greenpeace",F18)),"Greenpeace",IF(ISNUMBER(SEARCH("Polluterwatch",F18)),"Polluterwatch",IF(F18="","","Other")))))))</f>
        <v/>
      </c>
      <c r="H18">
        <f>LEN(B18)</f>
        <v>12</v>
      </c>
    </row>
    <row r="19" spans="1:8" ht="15.75" customHeight="1" x14ac:dyDescent="0.2">
      <c r="A19" s="3" t="s">
        <v>42</v>
      </c>
      <c r="B19" s="3" t="s">
        <v>42</v>
      </c>
      <c r="C19" s="6" t="s">
        <v>25</v>
      </c>
      <c r="D19" s="3" t="s">
        <v>17</v>
      </c>
      <c r="F19" s="3" t="s">
        <v>17</v>
      </c>
      <c r="G19" s="3" t="str">
        <f>IF(ISNUMBER(SEARCH("Sourcewatch",F19)),"Sourcewatch",IF(ISNUMBER(SEARCH("desmog",F19)),"Desmog",IF(ISNUMBER(SEARCH("Exxon",F19)),"Exxonsecrets",IF(ISNUMBER(SEARCH("wikipedia",F19)),"Wikipedia",IF(ISNUMBER(SEARCH("greenpeace",F19)),"Greenpeace",IF(ISNUMBER(SEARCH("Polluterwatch",F19)),"Polluterwatch",IF(F19="","","Other")))))))</f>
        <v/>
      </c>
      <c r="H19">
        <f>LEN(B19)</f>
        <v>8</v>
      </c>
    </row>
    <row r="20" spans="1:8" ht="15.75" customHeight="1" x14ac:dyDescent="0.2">
      <c r="A20" s="3" t="s">
        <v>43</v>
      </c>
      <c r="B20" s="3" t="s">
        <v>43</v>
      </c>
      <c r="C20" s="6" t="s">
        <v>25</v>
      </c>
      <c r="D20" s="3" t="s">
        <v>17</v>
      </c>
      <c r="F20" s="3" t="s">
        <v>17</v>
      </c>
      <c r="G20" s="3" t="str">
        <f>IF(ISNUMBER(SEARCH("Sourcewatch",F20)),"Sourcewatch",IF(ISNUMBER(SEARCH("desmog",F20)),"Desmog",IF(ISNUMBER(SEARCH("Exxon",F20)),"Exxonsecrets",IF(ISNUMBER(SEARCH("wikipedia",F20)),"Wikipedia",IF(ISNUMBER(SEARCH("greenpeace",F20)),"Greenpeace",IF(ISNUMBER(SEARCH("Polluterwatch",F20)),"Polluterwatch",IF(F20="","","Other")))))))</f>
        <v/>
      </c>
      <c r="H20">
        <f>LEN(B20)</f>
        <v>8</v>
      </c>
    </row>
    <row r="21" spans="1:8" ht="15.75" customHeight="1" x14ac:dyDescent="0.2">
      <c r="A21" s="3" t="s">
        <v>44</v>
      </c>
      <c r="B21" s="3" t="s">
        <v>44</v>
      </c>
      <c r="C21" s="6" t="s">
        <v>25</v>
      </c>
      <c r="D21" s="3" t="s">
        <v>17</v>
      </c>
      <c r="F21" s="3" t="s">
        <v>17</v>
      </c>
      <c r="G21" s="3" t="str">
        <f>IF(ISNUMBER(SEARCH("Sourcewatch",F21)),"Sourcewatch",IF(ISNUMBER(SEARCH("desmog",F21)),"Desmog",IF(ISNUMBER(SEARCH("Exxon",F21)),"Exxonsecrets",IF(ISNUMBER(SEARCH("wikipedia",F21)),"Wikipedia",IF(ISNUMBER(SEARCH("greenpeace",F21)),"Greenpeace",IF(ISNUMBER(SEARCH("Polluterwatch",F21)),"Polluterwatch",IF(F21="","","Other")))))))</f>
        <v/>
      </c>
      <c r="H21">
        <f>LEN(B21)</f>
        <v>5</v>
      </c>
    </row>
    <row r="22" spans="1:8" ht="15.75" customHeight="1" x14ac:dyDescent="0.2">
      <c r="A22" s="3" t="s">
        <v>45</v>
      </c>
      <c r="B22" s="3" t="s">
        <v>45</v>
      </c>
      <c r="C22" s="6" t="s">
        <v>25</v>
      </c>
      <c r="D22" s="3" t="s">
        <v>17</v>
      </c>
      <c r="F22" s="3" t="s">
        <v>17</v>
      </c>
      <c r="G22" s="3" t="str">
        <f>IF(ISNUMBER(SEARCH("Sourcewatch",F22)),"Sourcewatch",IF(ISNUMBER(SEARCH("desmog",F22)),"Desmog",IF(ISNUMBER(SEARCH("Exxon",F22)),"Exxonsecrets",IF(ISNUMBER(SEARCH("wikipedia",F22)),"Wikipedia",IF(ISNUMBER(SEARCH("greenpeace",F22)),"Greenpeace",IF(ISNUMBER(SEARCH("Polluterwatch",F22)),"Polluterwatch",IF(F22="","","Other")))))))</f>
        <v/>
      </c>
      <c r="H22">
        <f>LEN(B22)</f>
        <v>8</v>
      </c>
    </row>
    <row r="23" spans="1:8" ht="15.75" customHeight="1" x14ac:dyDescent="0.2">
      <c r="A23" s="3" t="s">
        <v>46</v>
      </c>
      <c r="B23" s="3" t="s">
        <v>46</v>
      </c>
      <c r="C23" s="6" t="s">
        <v>25</v>
      </c>
      <c r="D23" s="3" t="s">
        <v>17</v>
      </c>
      <c r="F23" s="3" t="s">
        <v>17</v>
      </c>
      <c r="G23" s="3" t="str">
        <f>IF(ISNUMBER(SEARCH("Sourcewatch",F23)),"Sourcewatch",IF(ISNUMBER(SEARCH("desmog",F23)),"Desmog",IF(ISNUMBER(SEARCH("Exxon",F23)),"Exxonsecrets",IF(ISNUMBER(SEARCH("wikipedia",F23)),"Wikipedia",IF(ISNUMBER(SEARCH("greenpeace",F23)),"Greenpeace",IF(ISNUMBER(SEARCH("Polluterwatch",F23)),"Polluterwatch",IF(F23="","","Other")))))))</f>
        <v/>
      </c>
      <c r="H23">
        <f>LEN(B23)</f>
        <v>9</v>
      </c>
    </row>
    <row r="24" spans="1:8" ht="15.75" customHeight="1" x14ac:dyDescent="0.2">
      <c r="A24" s="3" t="s">
        <v>47</v>
      </c>
      <c r="B24" s="3" t="s">
        <v>47</v>
      </c>
      <c r="C24" s="6" t="s">
        <v>25</v>
      </c>
      <c r="D24" s="3" t="s">
        <v>17</v>
      </c>
      <c r="F24" s="3" t="s">
        <v>17</v>
      </c>
      <c r="G24" s="3" t="str">
        <f>IF(ISNUMBER(SEARCH("Sourcewatch",F24)),"Sourcewatch",IF(ISNUMBER(SEARCH("desmog",F24)),"Desmog",IF(ISNUMBER(SEARCH("Exxon",F24)),"Exxonsecrets",IF(ISNUMBER(SEARCH("wikipedia",F24)),"Wikipedia",IF(ISNUMBER(SEARCH("greenpeace",F24)),"Greenpeace",IF(ISNUMBER(SEARCH("Polluterwatch",F24)),"Polluterwatch",IF(F24="","","Other")))))))</f>
        <v/>
      </c>
      <c r="H24">
        <f>LEN(B24)</f>
        <v>9</v>
      </c>
    </row>
    <row r="25" spans="1:8" ht="15.75" customHeight="1" x14ac:dyDescent="0.2">
      <c r="A25" s="3" t="s">
        <v>48</v>
      </c>
      <c r="B25" s="3" t="s">
        <v>48</v>
      </c>
      <c r="C25" s="6" t="s">
        <v>25</v>
      </c>
      <c r="D25" s="3" t="s">
        <v>17</v>
      </c>
      <c r="F25" s="3" t="s">
        <v>17</v>
      </c>
      <c r="G25" s="3" t="str">
        <f>IF(ISNUMBER(SEARCH("Sourcewatch",F25)),"Sourcewatch",IF(ISNUMBER(SEARCH("desmog",F25)),"Desmog",IF(ISNUMBER(SEARCH("Exxon",F25)),"Exxonsecrets",IF(ISNUMBER(SEARCH("wikipedia",F25)),"Wikipedia",IF(ISNUMBER(SEARCH("greenpeace",F25)),"Greenpeace",IF(ISNUMBER(SEARCH("Polluterwatch",F25)),"Polluterwatch",IF(F25="","","Other")))))))</f>
        <v/>
      </c>
      <c r="H25">
        <f>LEN(B25)</f>
        <v>7</v>
      </c>
    </row>
    <row r="26" spans="1:8" ht="15.75" customHeight="1" x14ac:dyDescent="0.2">
      <c r="A26" s="3" t="s">
        <v>49</v>
      </c>
      <c r="B26" s="3" t="s">
        <v>49</v>
      </c>
      <c r="C26" s="6" t="s">
        <v>25</v>
      </c>
      <c r="D26" s="3" t="s">
        <v>17</v>
      </c>
      <c r="F26" s="3" t="s">
        <v>17</v>
      </c>
      <c r="G26" s="3" t="str">
        <f>IF(ISNUMBER(SEARCH("Sourcewatch",F26)),"Sourcewatch",IF(ISNUMBER(SEARCH("desmog",F26)),"Desmog",IF(ISNUMBER(SEARCH("Exxon",F26)),"Exxonsecrets",IF(ISNUMBER(SEARCH("wikipedia",F26)),"Wikipedia",IF(ISNUMBER(SEARCH("greenpeace",F26)),"Greenpeace",IF(ISNUMBER(SEARCH("Polluterwatch",F26)),"Polluterwatch",IF(F26="","","Other")))))))</f>
        <v/>
      </c>
      <c r="H26">
        <f>LEN(B26)</f>
        <v>8</v>
      </c>
    </row>
    <row r="27" spans="1:8" ht="15.75" customHeight="1" x14ac:dyDescent="0.2">
      <c r="A27" s="3" t="s">
        <v>51</v>
      </c>
      <c r="B27" s="3" t="s">
        <v>51</v>
      </c>
      <c r="C27" s="6" t="s">
        <v>25</v>
      </c>
      <c r="D27" s="3" t="s">
        <v>17</v>
      </c>
      <c r="F27" s="3" t="s">
        <v>17</v>
      </c>
      <c r="G27" s="3" t="str">
        <f>IF(ISNUMBER(SEARCH("Sourcewatch",F27)),"Sourcewatch",IF(ISNUMBER(SEARCH("desmog",F27)),"Desmog",IF(ISNUMBER(SEARCH("Exxon",F27)),"Exxonsecrets",IF(ISNUMBER(SEARCH("wikipedia",F27)),"Wikipedia",IF(ISNUMBER(SEARCH("greenpeace",F27)),"Greenpeace",IF(ISNUMBER(SEARCH("Polluterwatch",F27)),"Polluterwatch",IF(F27="","","Other")))))))</f>
        <v/>
      </c>
      <c r="H27">
        <f>LEN(B27)</f>
        <v>10</v>
      </c>
    </row>
    <row r="28" spans="1:8" ht="15.75" customHeight="1" x14ac:dyDescent="0.2">
      <c r="A28" s="3" t="s">
        <v>52</v>
      </c>
      <c r="B28" s="3" t="s">
        <v>52</v>
      </c>
      <c r="C28" s="6" t="s">
        <v>25</v>
      </c>
      <c r="D28" s="3" t="s">
        <v>17</v>
      </c>
      <c r="F28" s="3" t="s">
        <v>17</v>
      </c>
      <c r="G28" s="3" t="str">
        <f>IF(ISNUMBER(SEARCH("Sourcewatch",F28)),"Sourcewatch",IF(ISNUMBER(SEARCH("desmog",F28)),"Desmog",IF(ISNUMBER(SEARCH("Exxon",F28)),"Exxonsecrets",IF(ISNUMBER(SEARCH("wikipedia",F28)),"Wikipedia",IF(ISNUMBER(SEARCH("greenpeace",F28)),"Greenpeace",IF(ISNUMBER(SEARCH("Polluterwatch",F28)),"Polluterwatch",IF(F28="","","Other")))))))</f>
        <v/>
      </c>
      <c r="H28">
        <f>LEN(B28)</f>
        <v>9</v>
      </c>
    </row>
    <row r="29" spans="1:8" ht="15.75" customHeight="1" x14ac:dyDescent="0.2">
      <c r="A29" s="3" t="s">
        <v>53</v>
      </c>
      <c r="B29" s="3" t="s">
        <v>53</v>
      </c>
      <c r="C29" s="6" t="s">
        <v>25</v>
      </c>
      <c r="D29" s="3" t="s">
        <v>17</v>
      </c>
      <c r="F29" s="3" t="s">
        <v>17</v>
      </c>
      <c r="G29" s="3" t="str">
        <f>IF(ISNUMBER(SEARCH("Sourcewatch",F29)),"Sourcewatch",IF(ISNUMBER(SEARCH("desmog",F29)),"Desmog",IF(ISNUMBER(SEARCH("Exxon",F29)),"Exxonsecrets",IF(ISNUMBER(SEARCH("wikipedia",F29)),"Wikipedia",IF(ISNUMBER(SEARCH("greenpeace",F29)),"Greenpeace",IF(ISNUMBER(SEARCH("Polluterwatch",F29)),"Polluterwatch",IF(F29="","","Other")))))))</f>
        <v/>
      </c>
      <c r="H29">
        <f>LEN(B29)</f>
        <v>9</v>
      </c>
    </row>
    <row r="30" spans="1:8" ht="15.75" customHeight="1" x14ac:dyDescent="0.2">
      <c r="A30" s="3" t="s">
        <v>54</v>
      </c>
      <c r="B30" s="3" t="s">
        <v>54</v>
      </c>
      <c r="C30" s="6" t="s">
        <v>25</v>
      </c>
      <c r="D30" s="3" t="s">
        <v>17</v>
      </c>
      <c r="F30" s="3" t="s">
        <v>17</v>
      </c>
      <c r="G30" s="3" t="str">
        <f>IF(ISNUMBER(SEARCH("Sourcewatch",F30)),"Sourcewatch",IF(ISNUMBER(SEARCH("desmog",F30)),"Desmog",IF(ISNUMBER(SEARCH("Exxon",F30)),"Exxonsecrets",IF(ISNUMBER(SEARCH("wikipedia",F30)),"Wikipedia",IF(ISNUMBER(SEARCH("greenpeace",F30)),"Greenpeace",IF(ISNUMBER(SEARCH("Polluterwatch",F30)),"Polluterwatch",IF(F30="","","Other")))))))</f>
        <v/>
      </c>
      <c r="H30">
        <f>LEN(B30)</f>
        <v>8</v>
      </c>
    </row>
    <row r="31" spans="1:8" ht="15.75" customHeight="1" x14ac:dyDescent="0.2">
      <c r="A31" s="3" t="s">
        <v>55</v>
      </c>
      <c r="B31" s="3" t="s">
        <v>55</v>
      </c>
      <c r="C31" s="6" t="s">
        <v>25</v>
      </c>
      <c r="D31" s="3" t="s">
        <v>17</v>
      </c>
      <c r="F31" s="3" t="s">
        <v>17</v>
      </c>
      <c r="G31" s="3" t="str">
        <f>IF(ISNUMBER(SEARCH("Sourcewatch",F31)),"Sourcewatch",IF(ISNUMBER(SEARCH("desmog",F31)),"Desmog",IF(ISNUMBER(SEARCH("Exxon",F31)),"Exxonsecrets",IF(ISNUMBER(SEARCH("wikipedia",F31)),"Wikipedia",IF(ISNUMBER(SEARCH("greenpeace",F31)),"Greenpeace",IF(ISNUMBER(SEARCH("Polluterwatch",F31)),"Polluterwatch",IF(F31="","","Other")))))))</f>
        <v/>
      </c>
      <c r="H31">
        <f>LEN(B31)</f>
        <v>12</v>
      </c>
    </row>
    <row r="32" spans="1:8" ht="15.75" customHeight="1" x14ac:dyDescent="0.2">
      <c r="A32" s="3" t="s">
        <v>56</v>
      </c>
      <c r="B32" s="3" t="s">
        <v>56</v>
      </c>
      <c r="C32" s="6" t="s">
        <v>25</v>
      </c>
      <c r="D32" s="3" t="s">
        <v>17</v>
      </c>
      <c r="F32" s="3" t="s">
        <v>17</v>
      </c>
      <c r="G32" s="3" t="str">
        <f>IF(ISNUMBER(SEARCH("Sourcewatch",F32)),"Sourcewatch",IF(ISNUMBER(SEARCH("desmog",F32)),"Desmog",IF(ISNUMBER(SEARCH("Exxon",F32)),"Exxonsecrets",IF(ISNUMBER(SEARCH("wikipedia",F32)),"Wikipedia",IF(ISNUMBER(SEARCH("greenpeace",F32)),"Greenpeace",IF(ISNUMBER(SEARCH("Polluterwatch",F32)),"Polluterwatch",IF(F32="","","Other")))))))</f>
        <v/>
      </c>
      <c r="H32">
        <f>LEN(B32)</f>
        <v>10</v>
      </c>
    </row>
    <row r="33" spans="1:8" ht="15.75" customHeight="1" x14ac:dyDescent="0.2">
      <c r="A33" s="3" t="s">
        <v>58</v>
      </c>
      <c r="B33" s="3" t="s">
        <v>58</v>
      </c>
      <c r="C33" s="6" t="s">
        <v>25</v>
      </c>
      <c r="D33" s="3" t="s">
        <v>17</v>
      </c>
      <c r="F33" s="3" t="s">
        <v>17</v>
      </c>
      <c r="G33" s="3" t="str">
        <f>IF(ISNUMBER(SEARCH("Sourcewatch",F33)),"Sourcewatch",IF(ISNUMBER(SEARCH("desmog",F33)),"Desmog",IF(ISNUMBER(SEARCH("Exxon",F33)),"Exxonsecrets",IF(ISNUMBER(SEARCH("wikipedia",F33)),"Wikipedia",IF(ISNUMBER(SEARCH("greenpeace",F33)),"Greenpeace",IF(ISNUMBER(SEARCH("Polluterwatch",F33)),"Polluterwatch",IF(F33="","","Other")))))))</f>
        <v/>
      </c>
      <c r="H33">
        <f>LEN(B33)</f>
        <v>8</v>
      </c>
    </row>
    <row r="34" spans="1:8" ht="15.75" customHeight="1" x14ac:dyDescent="0.2">
      <c r="A34" s="3" t="s">
        <v>59</v>
      </c>
      <c r="B34" s="3" t="s">
        <v>59</v>
      </c>
      <c r="C34" s="6" t="s">
        <v>25</v>
      </c>
      <c r="D34" s="3" t="s">
        <v>17</v>
      </c>
      <c r="F34" s="3" t="s">
        <v>17</v>
      </c>
      <c r="G34" s="3" t="str">
        <f>IF(ISNUMBER(SEARCH("Sourcewatch",F34)),"Sourcewatch",IF(ISNUMBER(SEARCH("desmog",F34)),"Desmog",IF(ISNUMBER(SEARCH("Exxon",F34)),"Exxonsecrets",IF(ISNUMBER(SEARCH("wikipedia",F34)),"Wikipedia",IF(ISNUMBER(SEARCH("greenpeace",F34)),"Greenpeace",IF(ISNUMBER(SEARCH("Polluterwatch",F34)),"Polluterwatch",IF(F34="","","Other")))))))</f>
        <v/>
      </c>
      <c r="H34">
        <f>LEN(B34)</f>
        <v>7</v>
      </c>
    </row>
    <row r="35" spans="1:8" ht="15.75" customHeight="1" x14ac:dyDescent="0.2">
      <c r="A35" s="3" t="s">
        <v>60</v>
      </c>
      <c r="B35" s="3" t="s">
        <v>60</v>
      </c>
      <c r="C35" s="6" t="s">
        <v>25</v>
      </c>
      <c r="D35" s="3" t="s">
        <v>17</v>
      </c>
      <c r="F35" s="3" t="s">
        <v>17</v>
      </c>
      <c r="G35" s="3" t="str">
        <f>IF(ISNUMBER(SEARCH("Sourcewatch",F35)),"Sourcewatch",IF(ISNUMBER(SEARCH("desmog",F35)),"Desmog",IF(ISNUMBER(SEARCH("Exxon",F35)),"Exxonsecrets",IF(ISNUMBER(SEARCH("wikipedia",F35)),"Wikipedia",IF(ISNUMBER(SEARCH("greenpeace",F35)),"Greenpeace",IF(ISNUMBER(SEARCH("Polluterwatch",F35)),"Polluterwatch",IF(F35="","","Other")))))))</f>
        <v/>
      </c>
      <c r="H35">
        <f>LEN(B35)</f>
        <v>6</v>
      </c>
    </row>
    <row r="36" spans="1:8" ht="15.75" customHeight="1" x14ac:dyDescent="0.2">
      <c r="A36" s="3" t="s">
        <v>61</v>
      </c>
      <c r="B36" s="3" t="s">
        <v>61</v>
      </c>
      <c r="C36" s="6" t="s">
        <v>25</v>
      </c>
      <c r="D36" s="3" t="s">
        <v>17</v>
      </c>
      <c r="F36" s="3" t="s">
        <v>17</v>
      </c>
      <c r="G36" s="3" t="str">
        <f>IF(ISNUMBER(SEARCH("Sourcewatch",F36)),"Sourcewatch",IF(ISNUMBER(SEARCH("desmog",F36)),"Desmog",IF(ISNUMBER(SEARCH("Exxon",F36)),"Exxonsecrets",IF(ISNUMBER(SEARCH("wikipedia",F36)),"Wikipedia",IF(ISNUMBER(SEARCH("greenpeace",F36)),"Greenpeace",IF(ISNUMBER(SEARCH("Polluterwatch",F36)),"Polluterwatch",IF(F36="","","Other")))))))</f>
        <v/>
      </c>
      <c r="H36">
        <f>LEN(B36)</f>
        <v>10</v>
      </c>
    </row>
    <row r="37" spans="1:8" ht="15.75" customHeight="1" x14ac:dyDescent="0.2">
      <c r="A37" s="3" t="s">
        <v>62</v>
      </c>
      <c r="B37" s="3" t="s">
        <v>62</v>
      </c>
      <c r="C37" s="6" t="s">
        <v>25</v>
      </c>
      <c r="D37" s="3" t="s">
        <v>17</v>
      </c>
      <c r="F37" s="3" t="s">
        <v>17</v>
      </c>
      <c r="G37" s="3" t="str">
        <f>IF(ISNUMBER(SEARCH("Sourcewatch",F37)),"Sourcewatch",IF(ISNUMBER(SEARCH("desmog",F37)),"Desmog",IF(ISNUMBER(SEARCH("Exxon",F37)),"Exxonsecrets",IF(ISNUMBER(SEARCH("wikipedia",F37)),"Wikipedia",IF(ISNUMBER(SEARCH("greenpeace",F37)),"Greenpeace",IF(ISNUMBER(SEARCH("Polluterwatch",F37)),"Polluterwatch",IF(F37="","","Other")))))))</f>
        <v/>
      </c>
      <c r="H37">
        <f>LEN(B37)</f>
        <v>10</v>
      </c>
    </row>
    <row r="38" spans="1:8" ht="15.75" customHeight="1" x14ac:dyDescent="0.2">
      <c r="A38" s="3" t="s">
        <v>63</v>
      </c>
      <c r="B38" s="3" t="s">
        <v>63</v>
      </c>
      <c r="C38" s="6" t="s">
        <v>25</v>
      </c>
      <c r="D38" s="3" t="s">
        <v>17</v>
      </c>
      <c r="F38" s="3" t="s">
        <v>17</v>
      </c>
      <c r="G38" s="3" t="str">
        <f>IF(ISNUMBER(SEARCH("Sourcewatch",F38)),"Sourcewatch",IF(ISNUMBER(SEARCH("desmog",F38)),"Desmog",IF(ISNUMBER(SEARCH("Exxon",F38)),"Exxonsecrets",IF(ISNUMBER(SEARCH("wikipedia",F38)),"Wikipedia",IF(ISNUMBER(SEARCH("greenpeace",F38)),"Greenpeace",IF(ISNUMBER(SEARCH("Polluterwatch",F38)),"Polluterwatch",IF(F38="","","Other")))))))</f>
        <v/>
      </c>
      <c r="H38">
        <f>LEN(B38)</f>
        <v>7</v>
      </c>
    </row>
    <row r="39" spans="1:8" ht="15.75" customHeight="1" x14ac:dyDescent="0.2">
      <c r="A39" s="3" t="s">
        <v>64</v>
      </c>
      <c r="B39" s="3" t="s">
        <v>64</v>
      </c>
      <c r="C39" s="6" t="s">
        <v>25</v>
      </c>
      <c r="D39" s="3" t="s">
        <v>17</v>
      </c>
      <c r="F39" s="3" t="s">
        <v>17</v>
      </c>
      <c r="G39" s="3" t="str">
        <f>IF(ISNUMBER(SEARCH("Sourcewatch",F39)),"Sourcewatch",IF(ISNUMBER(SEARCH("desmog",F39)),"Desmog",IF(ISNUMBER(SEARCH("Exxon",F39)),"Exxonsecrets",IF(ISNUMBER(SEARCH("wikipedia",F39)),"Wikipedia",IF(ISNUMBER(SEARCH("greenpeace",F39)),"Greenpeace",IF(ISNUMBER(SEARCH("Polluterwatch",F39)),"Polluterwatch",IF(F39="","","Other")))))))</f>
        <v/>
      </c>
      <c r="H39">
        <f>LEN(B39)</f>
        <v>9</v>
      </c>
    </row>
    <row r="40" spans="1:8" ht="15.75" customHeight="1" x14ac:dyDescent="0.2">
      <c r="A40" s="3" t="s">
        <v>65</v>
      </c>
      <c r="B40" s="3" t="s">
        <v>65</v>
      </c>
      <c r="C40" s="6" t="s">
        <v>25</v>
      </c>
      <c r="D40" s="3" t="s">
        <v>17</v>
      </c>
      <c r="F40" s="3" t="s">
        <v>17</v>
      </c>
      <c r="G40" s="3" t="str">
        <f>IF(ISNUMBER(SEARCH("Sourcewatch",F40)),"Sourcewatch",IF(ISNUMBER(SEARCH("desmog",F40)),"Desmog",IF(ISNUMBER(SEARCH("Exxon",F40)),"Exxonsecrets",IF(ISNUMBER(SEARCH("wikipedia",F40)),"Wikipedia",IF(ISNUMBER(SEARCH("greenpeace",F40)),"Greenpeace",IF(ISNUMBER(SEARCH("Polluterwatch",F40)),"Polluterwatch",IF(F40="","","Other")))))))</f>
        <v/>
      </c>
      <c r="H40">
        <f>LEN(B40)</f>
        <v>6</v>
      </c>
    </row>
    <row r="41" spans="1:8" ht="15.75" customHeight="1" x14ac:dyDescent="0.2">
      <c r="A41" s="3" t="s">
        <v>66</v>
      </c>
      <c r="B41" s="3" t="s">
        <v>66</v>
      </c>
      <c r="C41" s="6" t="s">
        <v>25</v>
      </c>
      <c r="D41" s="3" t="s">
        <v>17</v>
      </c>
      <c r="F41" s="3" t="s">
        <v>17</v>
      </c>
      <c r="G41" s="3" t="str">
        <f>IF(ISNUMBER(SEARCH("Sourcewatch",F41)),"Sourcewatch",IF(ISNUMBER(SEARCH("desmog",F41)),"Desmog",IF(ISNUMBER(SEARCH("Exxon",F41)),"Exxonsecrets",IF(ISNUMBER(SEARCH("wikipedia",F41)),"Wikipedia",IF(ISNUMBER(SEARCH("greenpeace",F41)),"Greenpeace",IF(ISNUMBER(SEARCH("Polluterwatch",F41)),"Polluterwatch",IF(F41="","","Other")))))))</f>
        <v/>
      </c>
      <c r="H41">
        <f>LEN(B41)</f>
        <v>9</v>
      </c>
    </row>
    <row r="42" spans="1:8" ht="15.75" customHeight="1" x14ac:dyDescent="0.2">
      <c r="A42" s="3" t="s">
        <v>67</v>
      </c>
      <c r="B42" s="3" t="s">
        <v>67</v>
      </c>
      <c r="C42" s="6" t="s">
        <v>25</v>
      </c>
      <c r="D42" s="3" t="s">
        <v>17</v>
      </c>
      <c r="F42" s="3" t="s">
        <v>17</v>
      </c>
      <c r="G42" s="3" t="str">
        <f>IF(ISNUMBER(SEARCH("Sourcewatch",F42)),"Sourcewatch",IF(ISNUMBER(SEARCH("desmog",F42)),"Desmog",IF(ISNUMBER(SEARCH("Exxon",F42)),"Exxonsecrets",IF(ISNUMBER(SEARCH("wikipedia",F42)),"Wikipedia",IF(ISNUMBER(SEARCH("greenpeace",F42)),"Greenpeace",IF(ISNUMBER(SEARCH("Polluterwatch",F42)),"Polluterwatch",IF(F42="","","Other")))))))</f>
        <v/>
      </c>
      <c r="H42">
        <f>LEN(B42)</f>
        <v>9</v>
      </c>
    </row>
    <row r="43" spans="1:8" ht="15.75" customHeight="1" x14ac:dyDescent="0.2">
      <c r="A43" s="3" t="s">
        <v>68</v>
      </c>
      <c r="B43" s="3" t="s">
        <v>68</v>
      </c>
      <c r="C43" s="6" t="s">
        <v>25</v>
      </c>
      <c r="D43" s="3" t="s">
        <v>17</v>
      </c>
      <c r="F43" s="3" t="s">
        <v>17</v>
      </c>
      <c r="G43" s="3" t="str">
        <f>IF(ISNUMBER(SEARCH("Sourcewatch",F43)),"Sourcewatch",IF(ISNUMBER(SEARCH("desmog",F43)),"Desmog",IF(ISNUMBER(SEARCH("Exxon",F43)),"Exxonsecrets",IF(ISNUMBER(SEARCH("wikipedia",F43)),"Wikipedia",IF(ISNUMBER(SEARCH("greenpeace",F43)),"Greenpeace",IF(ISNUMBER(SEARCH("Polluterwatch",F43)),"Polluterwatch",IF(F43="","","Other")))))))</f>
        <v/>
      </c>
      <c r="H43">
        <f>LEN(B43)</f>
        <v>11</v>
      </c>
    </row>
    <row r="44" spans="1:8" ht="15.75" customHeight="1" x14ac:dyDescent="0.2">
      <c r="A44" s="3" t="s">
        <v>69</v>
      </c>
      <c r="B44" s="3" t="s">
        <v>69</v>
      </c>
      <c r="C44" s="6" t="s">
        <v>25</v>
      </c>
      <c r="D44" s="3" t="s">
        <v>17</v>
      </c>
      <c r="F44" s="3" t="s">
        <v>17</v>
      </c>
      <c r="G44" s="3" t="str">
        <f>IF(ISNUMBER(SEARCH("Sourcewatch",F44)),"Sourcewatch",IF(ISNUMBER(SEARCH("desmog",F44)),"Desmog",IF(ISNUMBER(SEARCH("Exxon",F44)),"Exxonsecrets",IF(ISNUMBER(SEARCH("wikipedia",F44)),"Wikipedia",IF(ISNUMBER(SEARCH("greenpeace",F44)),"Greenpeace",IF(ISNUMBER(SEARCH("Polluterwatch",F44)),"Polluterwatch",IF(F44="","","Other")))))))</f>
        <v/>
      </c>
      <c r="H44">
        <f>LEN(B44)</f>
        <v>8</v>
      </c>
    </row>
    <row r="45" spans="1:8" ht="15.75" customHeight="1" x14ac:dyDescent="0.2">
      <c r="A45" s="3" t="s">
        <v>70</v>
      </c>
      <c r="B45" s="3" t="s">
        <v>70</v>
      </c>
      <c r="C45" s="6" t="s">
        <v>25</v>
      </c>
      <c r="D45" s="3" t="s">
        <v>17</v>
      </c>
      <c r="F45" s="3" t="s">
        <v>17</v>
      </c>
      <c r="G45" s="3" t="str">
        <f>IF(ISNUMBER(SEARCH("Sourcewatch",F45)),"Sourcewatch",IF(ISNUMBER(SEARCH("desmog",F45)),"Desmog",IF(ISNUMBER(SEARCH("Exxon",F45)),"Exxonsecrets",IF(ISNUMBER(SEARCH("wikipedia",F45)),"Wikipedia",IF(ISNUMBER(SEARCH("greenpeace",F45)),"Greenpeace",IF(ISNUMBER(SEARCH("Polluterwatch",F45)),"Polluterwatch",IF(F45="","","Other")))))))</f>
        <v/>
      </c>
      <c r="H45">
        <f>LEN(B45)</f>
        <v>8</v>
      </c>
    </row>
    <row r="46" spans="1:8" ht="15.75" customHeight="1" x14ac:dyDescent="0.2">
      <c r="A46" s="3" t="s">
        <v>71</v>
      </c>
      <c r="B46" s="3" t="s">
        <v>71</v>
      </c>
      <c r="C46" s="6" t="s">
        <v>25</v>
      </c>
      <c r="D46" s="3" t="s">
        <v>17</v>
      </c>
      <c r="F46" s="3" t="s">
        <v>17</v>
      </c>
      <c r="G46" s="3" t="str">
        <f>IF(ISNUMBER(SEARCH("Sourcewatch",F46)),"Sourcewatch",IF(ISNUMBER(SEARCH("desmog",F46)),"Desmog",IF(ISNUMBER(SEARCH("Exxon",F46)),"Exxonsecrets",IF(ISNUMBER(SEARCH("wikipedia",F46)),"Wikipedia",IF(ISNUMBER(SEARCH("greenpeace",F46)),"Greenpeace",IF(ISNUMBER(SEARCH("Polluterwatch",F46)),"Polluterwatch",IF(F46="","","Other")))))))</f>
        <v/>
      </c>
      <c r="H46">
        <f>LEN(B46)</f>
        <v>9</v>
      </c>
    </row>
    <row r="47" spans="1:8" ht="15.75" customHeight="1" x14ac:dyDescent="0.2">
      <c r="A47" s="3" t="s">
        <v>73</v>
      </c>
      <c r="B47" s="3" t="s">
        <v>73</v>
      </c>
      <c r="C47" s="6" t="s">
        <v>25</v>
      </c>
      <c r="D47" s="3" t="s">
        <v>17</v>
      </c>
      <c r="F47" s="3" t="s">
        <v>17</v>
      </c>
      <c r="G47" s="3" t="str">
        <f>IF(ISNUMBER(SEARCH("Sourcewatch",F47)),"Sourcewatch",IF(ISNUMBER(SEARCH("desmog",F47)),"Desmog",IF(ISNUMBER(SEARCH("Exxon",F47)),"Exxonsecrets",IF(ISNUMBER(SEARCH("wikipedia",F47)),"Wikipedia",IF(ISNUMBER(SEARCH("greenpeace",F47)),"Greenpeace",IF(ISNUMBER(SEARCH("Polluterwatch",F47)),"Polluterwatch",IF(F47="","","Other")))))))</f>
        <v/>
      </c>
      <c r="H47">
        <f>LEN(B47)</f>
        <v>9</v>
      </c>
    </row>
    <row r="48" spans="1:8" ht="15.75" customHeight="1" x14ac:dyDescent="0.2">
      <c r="A48" s="3" t="s">
        <v>74</v>
      </c>
      <c r="B48" s="3" t="s">
        <v>74</v>
      </c>
      <c r="C48" s="6" t="s">
        <v>25</v>
      </c>
      <c r="D48" s="3" t="s">
        <v>17</v>
      </c>
      <c r="F48" s="3" t="s">
        <v>17</v>
      </c>
      <c r="G48" s="3" t="str">
        <f>IF(ISNUMBER(SEARCH("Sourcewatch",F48)),"Sourcewatch",IF(ISNUMBER(SEARCH("desmog",F48)),"Desmog",IF(ISNUMBER(SEARCH("Exxon",F48)),"Exxonsecrets",IF(ISNUMBER(SEARCH("wikipedia",F48)),"Wikipedia",IF(ISNUMBER(SEARCH("greenpeace",F48)),"Greenpeace",IF(ISNUMBER(SEARCH("Polluterwatch",F48)),"Polluterwatch",IF(F48="","","Other")))))))</f>
        <v/>
      </c>
      <c r="H48">
        <f>LEN(B48)</f>
        <v>6</v>
      </c>
    </row>
    <row r="49" spans="1:8" ht="15.75" customHeight="1" x14ac:dyDescent="0.2">
      <c r="A49" s="3" t="s">
        <v>75</v>
      </c>
      <c r="B49" s="3" t="s">
        <v>75</v>
      </c>
      <c r="C49" s="3" t="s">
        <v>17</v>
      </c>
      <c r="D49" s="3" t="s">
        <v>17</v>
      </c>
      <c r="F49" s="3" t="s">
        <v>17</v>
      </c>
      <c r="G49" s="3" t="str">
        <f>IF(ISNUMBER(SEARCH("Sourcewatch",F49)),"Sourcewatch",IF(ISNUMBER(SEARCH("desmog",F49)),"Desmog",IF(ISNUMBER(SEARCH("Exxon",F49)),"Exxonsecrets",IF(ISNUMBER(SEARCH("wikipedia",F49)),"Wikipedia",IF(ISNUMBER(SEARCH("greenpeace",F49)),"Greenpeace",IF(ISNUMBER(SEARCH("Polluterwatch",F49)),"Polluterwatch",IF(F49="","","Other")))))))</f>
        <v/>
      </c>
      <c r="H49">
        <f>LEN(B49)</f>
        <v>14</v>
      </c>
    </row>
    <row r="50" spans="1:8" ht="15.75" customHeight="1" x14ac:dyDescent="0.2">
      <c r="A50" s="3" t="s">
        <v>76</v>
      </c>
      <c r="B50" s="3" t="s">
        <v>76</v>
      </c>
      <c r="C50" s="6" t="s">
        <v>25</v>
      </c>
      <c r="D50" s="3" t="s">
        <v>17</v>
      </c>
      <c r="F50" s="3" t="s">
        <v>17</v>
      </c>
      <c r="G50" s="3" t="str">
        <f>IF(ISNUMBER(SEARCH("Sourcewatch",F50)),"Sourcewatch",IF(ISNUMBER(SEARCH("desmog",F50)),"Desmog",IF(ISNUMBER(SEARCH("Exxon",F50)),"Exxonsecrets",IF(ISNUMBER(SEARCH("wikipedia",F50)),"Wikipedia",IF(ISNUMBER(SEARCH("greenpeace",F50)),"Greenpeace",IF(ISNUMBER(SEARCH("Polluterwatch",F50)),"Polluterwatch",IF(F50="","","Other")))))))</f>
        <v/>
      </c>
      <c r="H50">
        <f>LEN(B50)</f>
        <v>8</v>
      </c>
    </row>
    <row r="51" spans="1:8" ht="15.75" customHeight="1" x14ac:dyDescent="0.2">
      <c r="A51" s="3" t="s">
        <v>77</v>
      </c>
      <c r="B51" s="3" t="s">
        <v>77</v>
      </c>
      <c r="C51" s="3" t="s">
        <v>25</v>
      </c>
      <c r="D51" s="3" t="s">
        <v>17</v>
      </c>
      <c r="F51" s="3" t="s">
        <v>17</v>
      </c>
      <c r="G51" s="3" t="str">
        <f>IF(ISNUMBER(SEARCH("Sourcewatch",F51)),"Sourcewatch",IF(ISNUMBER(SEARCH("desmog",F51)),"Desmog",IF(ISNUMBER(SEARCH("Exxon",F51)),"Exxonsecrets",IF(ISNUMBER(SEARCH("wikipedia",F51)),"Wikipedia",IF(ISNUMBER(SEARCH("greenpeace",F51)),"Greenpeace",IF(ISNUMBER(SEARCH("Polluterwatch",F51)),"Polluterwatch",IF(F51="","","Other")))))))</f>
        <v/>
      </c>
      <c r="H51">
        <f>LEN(B51)</f>
        <v>9</v>
      </c>
    </row>
    <row r="52" spans="1:8" ht="15.75" customHeight="1" x14ac:dyDescent="0.2">
      <c r="A52" s="3" t="s">
        <v>78</v>
      </c>
      <c r="B52" s="3" t="s">
        <v>78</v>
      </c>
      <c r="C52" s="3" t="s">
        <v>25</v>
      </c>
      <c r="D52" s="3" t="s">
        <v>17</v>
      </c>
      <c r="F52" s="3" t="s">
        <v>17</v>
      </c>
      <c r="G52" s="3" t="str">
        <f>IF(ISNUMBER(SEARCH("Sourcewatch",F52)),"Sourcewatch",IF(ISNUMBER(SEARCH("desmog",F52)),"Desmog",IF(ISNUMBER(SEARCH("Exxon",F52)),"Exxonsecrets",IF(ISNUMBER(SEARCH("wikipedia",F52)),"Wikipedia",IF(ISNUMBER(SEARCH("greenpeace",F52)),"Greenpeace",IF(ISNUMBER(SEARCH("Polluterwatch",F52)),"Polluterwatch",IF(F52="","","Other")))))))</f>
        <v/>
      </c>
      <c r="H52">
        <f>LEN(B52)</f>
        <v>8</v>
      </c>
    </row>
    <row r="53" spans="1:8" ht="15.75" customHeight="1" x14ac:dyDescent="0.2">
      <c r="A53" s="3" t="s">
        <v>79</v>
      </c>
      <c r="B53" s="3" t="s">
        <v>79</v>
      </c>
      <c r="C53" s="3" t="s">
        <v>25</v>
      </c>
      <c r="D53" s="3" t="s">
        <v>17</v>
      </c>
      <c r="F53" s="3" t="s">
        <v>17</v>
      </c>
      <c r="G53" s="3" t="str">
        <f>IF(ISNUMBER(SEARCH("Sourcewatch",F53)),"Sourcewatch",IF(ISNUMBER(SEARCH("desmog",F53)),"Desmog",IF(ISNUMBER(SEARCH("Exxon",F53)),"Exxonsecrets",IF(ISNUMBER(SEARCH("wikipedia",F53)),"Wikipedia",IF(ISNUMBER(SEARCH("greenpeace",F53)),"Greenpeace",IF(ISNUMBER(SEARCH("Polluterwatch",F53)),"Polluterwatch",IF(F53="","","Other")))))))</f>
        <v/>
      </c>
      <c r="H53">
        <f>LEN(B53)</f>
        <v>7</v>
      </c>
    </row>
    <row r="54" spans="1:8" ht="15.75" customHeight="1" x14ac:dyDescent="0.2">
      <c r="A54" s="3" t="s">
        <v>80</v>
      </c>
      <c r="B54" s="3" t="s">
        <v>80</v>
      </c>
      <c r="C54" s="3" t="s">
        <v>25</v>
      </c>
      <c r="D54" s="3" t="s">
        <v>17</v>
      </c>
      <c r="F54" s="3" t="s">
        <v>17</v>
      </c>
      <c r="G54" s="3" t="str">
        <f>IF(ISNUMBER(SEARCH("Sourcewatch",F54)),"Sourcewatch",IF(ISNUMBER(SEARCH("desmog",F54)),"Desmog",IF(ISNUMBER(SEARCH("Exxon",F54)),"Exxonsecrets",IF(ISNUMBER(SEARCH("wikipedia",F54)),"Wikipedia",IF(ISNUMBER(SEARCH("greenpeace",F54)),"Greenpeace",IF(ISNUMBER(SEARCH("Polluterwatch",F54)),"Polluterwatch",IF(F54="","","Other")))))))</f>
        <v/>
      </c>
      <c r="H54">
        <f>LEN(B54)</f>
        <v>9</v>
      </c>
    </row>
    <row r="55" spans="1:8" ht="15.75" customHeight="1" x14ac:dyDescent="0.2">
      <c r="A55" s="3" t="s">
        <v>81</v>
      </c>
      <c r="B55" s="3" t="s">
        <v>81</v>
      </c>
      <c r="C55" s="3" t="s">
        <v>25</v>
      </c>
      <c r="D55" s="3" t="s">
        <v>17</v>
      </c>
      <c r="F55" s="3" t="s">
        <v>17</v>
      </c>
      <c r="G55" s="3" t="str">
        <f>IF(ISNUMBER(SEARCH("Sourcewatch",F55)),"Sourcewatch",IF(ISNUMBER(SEARCH("desmog",F55)),"Desmog",IF(ISNUMBER(SEARCH("Exxon",F55)),"Exxonsecrets",IF(ISNUMBER(SEARCH("wikipedia",F55)),"Wikipedia",IF(ISNUMBER(SEARCH("greenpeace",F55)),"Greenpeace",IF(ISNUMBER(SEARCH("Polluterwatch",F55)),"Polluterwatch",IF(F55="","","Other")))))))</f>
        <v/>
      </c>
      <c r="H55">
        <f>LEN(B55)</f>
        <v>10</v>
      </c>
    </row>
    <row r="56" spans="1:8" ht="15.75" customHeight="1" x14ac:dyDescent="0.2">
      <c r="A56" s="3" t="s">
        <v>82</v>
      </c>
      <c r="B56" s="3" t="s">
        <v>82</v>
      </c>
      <c r="C56" s="3" t="s">
        <v>25</v>
      </c>
      <c r="D56" s="3" t="s">
        <v>17</v>
      </c>
      <c r="F56" s="3" t="s">
        <v>17</v>
      </c>
      <c r="G56" s="3" t="str">
        <f>IF(ISNUMBER(SEARCH("Sourcewatch",F56)),"Sourcewatch",IF(ISNUMBER(SEARCH("desmog",F56)),"Desmog",IF(ISNUMBER(SEARCH("Exxon",F56)),"Exxonsecrets",IF(ISNUMBER(SEARCH("wikipedia",F56)),"Wikipedia",IF(ISNUMBER(SEARCH("greenpeace",F56)),"Greenpeace",IF(ISNUMBER(SEARCH("Polluterwatch",F56)),"Polluterwatch",IF(F56="","","Other")))))))</f>
        <v/>
      </c>
      <c r="H56">
        <f>LEN(B56)</f>
        <v>14</v>
      </c>
    </row>
    <row r="57" spans="1:8" ht="15.75" customHeight="1" x14ac:dyDescent="0.2">
      <c r="A57" s="3" t="s">
        <v>83</v>
      </c>
      <c r="B57" s="3" t="s">
        <v>83</v>
      </c>
      <c r="C57" s="3" t="s">
        <v>25</v>
      </c>
      <c r="D57" s="3" t="s">
        <v>17</v>
      </c>
      <c r="F57" s="3" t="s">
        <v>17</v>
      </c>
      <c r="G57" s="3" t="str">
        <f>IF(ISNUMBER(SEARCH("Sourcewatch",F57)),"Sourcewatch",IF(ISNUMBER(SEARCH("desmog",F57)),"Desmog",IF(ISNUMBER(SEARCH("Exxon",F57)),"Exxonsecrets",IF(ISNUMBER(SEARCH("wikipedia",F57)),"Wikipedia",IF(ISNUMBER(SEARCH("greenpeace",F57)),"Greenpeace",IF(ISNUMBER(SEARCH("Polluterwatch",F57)),"Polluterwatch",IF(F57="","","Other")))))))</f>
        <v/>
      </c>
      <c r="H57">
        <f>LEN(B57)</f>
        <v>9</v>
      </c>
    </row>
    <row r="58" spans="1:8" ht="15.75" customHeight="1" x14ac:dyDescent="0.2">
      <c r="A58" s="3" t="s">
        <v>85</v>
      </c>
      <c r="B58" s="3" t="s">
        <v>85</v>
      </c>
      <c r="C58" s="3" t="s">
        <v>25</v>
      </c>
      <c r="D58" s="3" t="s">
        <v>17</v>
      </c>
      <c r="F58" s="3" t="s">
        <v>17</v>
      </c>
      <c r="G58" s="3" t="str">
        <f>IF(ISNUMBER(SEARCH("Sourcewatch",F58)),"Sourcewatch",IF(ISNUMBER(SEARCH("desmog",F58)),"Desmog",IF(ISNUMBER(SEARCH("Exxon",F58)),"Exxonsecrets",IF(ISNUMBER(SEARCH("wikipedia",F58)),"Wikipedia",IF(ISNUMBER(SEARCH("greenpeace",F58)),"Greenpeace",IF(ISNUMBER(SEARCH("Polluterwatch",F58)),"Polluterwatch",IF(F58="","","Other")))))))</f>
        <v/>
      </c>
      <c r="H58">
        <f>LEN(B58)</f>
        <v>8</v>
      </c>
    </row>
    <row r="59" spans="1:8" ht="15.75" customHeight="1" x14ac:dyDescent="0.2">
      <c r="A59" s="3" t="s">
        <v>86</v>
      </c>
      <c r="B59" s="3" t="s">
        <v>86</v>
      </c>
      <c r="C59" s="3" t="s">
        <v>25</v>
      </c>
      <c r="D59" s="3" t="s">
        <v>17</v>
      </c>
      <c r="F59" s="3" t="s">
        <v>17</v>
      </c>
      <c r="G59" s="3" t="str">
        <f>IF(ISNUMBER(SEARCH("Sourcewatch",F59)),"Sourcewatch",IF(ISNUMBER(SEARCH("desmog",F59)),"Desmog",IF(ISNUMBER(SEARCH("Exxon",F59)),"Exxonsecrets",IF(ISNUMBER(SEARCH("wikipedia",F59)),"Wikipedia",IF(ISNUMBER(SEARCH("greenpeace",F59)),"Greenpeace",IF(ISNUMBER(SEARCH("Polluterwatch",F59)),"Polluterwatch",IF(F59="","","Other")))))))</f>
        <v/>
      </c>
      <c r="H59">
        <f>LEN(B59)</f>
        <v>12</v>
      </c>
    </row>
    <row r="60" spans="1:8" ht="15.75" customHeight="1" x14ac:dyDescent="0.2">
      <c r="A60" s="3" t="s">
        <v>87</v>
      </c>
      <c r="B60" s="3" t="s">
        <v>87</v>
      </c>
      <c r="C60" s="3" t="s">
        <v>25</v>
      </c>
      <c r="D60" s="3" t="s">
        <v>17</v>
      </c>
      <c r="F60" s="3" t="s">
        <v>17</v>
      </c>
      <c r="G60" s="3" t="str">
        <f>IF(ISNUMBER(SEARCH("Sourcewatch",F60)),"Sourcewatch",IF(ISNUMBER(SEARCH("desmog",F60)),"Desmog",IF(ISNUMBER(SEARCH("Exxon",F60)),"Exxonsecrets",IF(ISNUMBER(SEARCH("wikipedia",F60)),"Wikipedia",IF(ISNUMBER(SEARCH("greenpeace",F60)),"Greenpeace",IF(ISNUMBER(SEARCH("Polluterwatch",F60)),"Polluterwatch",IF(F60="","","Other")))))))</f>
        <v/>
      </c>
      <c r="H60">
        <f>LEN(B60)</f>
        <v>11</v>
      </c>
    </row>
    <row r="61" spans="1:8" ht="15.75" customHeight="1" x14ac:dyDescent="0.2">
      <c r="A61" s="3" t="s">
        <v>88</v>
      </c>
      <c r="B61" s="3" t="s">
        <v>88</v>
      </c>
      <c r="C61" s="3" t="s">
        <v>25</v>
      </c>
      <c r="D61" s="3" t="s">
        <v>17</v>
      </c>
      <c r="F61" s="3" t="s">
        <v>17</v>
      </c>
      <c r="G61" s="3" t="str">
        <f>IF(ISNUMBER(SEARCH("Sourcewatch",F61)),"Sourcewatch",IF(ISNUMBER(SEARCH("desmog",F61)),"Desmog",IF(ISNUMBER(SEARCH("Exxon",F61)),"Exxonsecrets",IF(ISNUMBER(SEARCH("wikipedia",F61)),"Wikipedia",IF(ISNUMBER(SEARCH("greenpeace",F61)),"Greenpeace",IF(ISNUMBER(SEARCH("Polluterwatch",F61)),"Polluterwatch",IF(F61="","","Other")))))))</f>
        <v/>
      </c>
      <c r="H61">
        <f>LEN(B61)</f>
        <v>7</v>
      </c>
    </row>
    <row r="62" spans="1:8" ht="15.75" customHeight="1" x14ac:dyDescent="0.2">
      <c r="A62" s="3" t="s">
        <v>89</v>
      </c>
      <c r="B62" s="3" t="s">
        <v>89</v>
      </c>
      <c r="C62" s="3" t="s">
        <v>25</v>
      </c>
      <c r="D62" s="3" t="s">
        <v>17</v>
      </c>
      <c r="F62" s="3" t="s">
        <v>17</v>
      </c>
      <c r="G62" s="3" t="str">
        <f>IF(ISNUMBER(SEARCH("Sourcewatch",F62)),"Sourcewatch",IF(ISNUMBER(SEARCH("desmog",F62)),"Desmog",IF(ISNUMBER(SEARCH("Exxon",F62)),"Exxonsecrets",IF(ISNUMBER(SEARCH("wikipedia",F62)),"Wikipedia",IF(ISNUMBER(SEARCH("greenpeace",F62)),"Greenpeace",IF(ISNUMBER(SEARCH("Polluterwatch",F62)),"Polluterwatch",IF(F62="","","Other")))))))</f>
        <v/>
      </c>
      <c r="H62">
        <f>LEN(B62)</f>
        <v>10</v>
      </c>
    </row>
    <row r="63" spans="1:8" ht="15.75" customHeight="1" x14ac:dyDescent="0.2">
      <c r="A63" s="3" t="s">
        <v>90</v>
      </c>
      <c r="B63" s="3" t="s">
        <v>90</v>
      </c>
      <c r="C63" s="3" t="s">
        <v>25</v>
      </c>
      <c r="D63" s="3" t="s">
        <v>17</v>
      </c>
      <c r="F63" s="3" t="s">
        <v>17</v>
      </c>
      <c r="G63" s="3" t="str">
        <f>IF(ISNUMBER(SEARCH("Sourcewatch",F63)),"Sourcewatch",IF(ISNUMBER(SEARCH("desmog",F63)),"Desmog",IF(ISNUMBER(SEARCH("Exxon",F63)),"Exxonsecrets",IF(ISNUMBER(SEARCH("wikipedia",F63)),"Wikipedia",IF(ISNUMBER(SEARCH("greenpeace",F63)),"Greenpeace",IF(ISNUMBER(SEARCH("Polluterwatch",F63)),"Polluterwatch",IF(F63="","","Other")))))))</f>
        <v/>
      </c>
      <c r="H63">
        <f>LEN(B63)</f>
        <v>11</v>
      </c>
    </row>
    <row r="64" spans="1:8" ht="15.75" customHeight="1" x14ac:dyDescent="0.2">
      <c r="A64" s="3" t="s">
        <v>91</v>
      </c>
      <c r="B64" s="3" t="s">
        <v>91</v>
      </c>
      <c r="C64" s="3" t="s">
        <v>25</v>
      </c>
      <c r="D64" s="3" t="s">
        <v>17</v>
      </c>
      <c r="F64" s="3" t="s">
        <v>17</v>
      </c>
      <c r="G64" s="3" t="str">
        <f>IF(ISNUMBER(SEARCH("Sourcewatch",F64)),"Sourcewatch",IF(ISNUMBER(SEARCH("desmog",F64)),"Desmog",IF(ISNUMBER(SEARCH("Exxon",F64)),"Exxonsecrets",IF(ISNUMBER(SEARCH("wikipedia",F64)),"Wikipedia",IF(ISNUMBER(SEARCH("greenpeace",F64)),"Greenpeace",IF(ISNUMBER(SEARCH("Polluterwatch",F64)),"Polluterwatch",IF(F64="","","Other")))))))</f>
        <v/>
      </c>
      <c r="H64">
        <f>LEN(B64)</f>
        <v>7</v>
      </c>
    </row>
    <row r="65" spans="1:9" ht="15.75" customHeight="1" x14ac:dyDescent="0.2">
      <c r="A65" s="3" t="s">
        <v>92</v>
      </c>
      <c r="B65" s="3" t="s">
        <v>92</v>
      </c>
      <c r="C65" s="3" t="s">
        <v>25</v>
      </c>
      <c r="D65" s="3" t="s">
        <v>17</v>
      </c>
      <c r="F65" s="3" t="s">
        <v>17</v>
      </c>
      <c r="G65" s="3" t="str">
        <f>IF(ISNUMBER(SEARCH("Sourcewatch",F65)),"Sourcewatch",IF(ISNUMBER(SEARCH("desmog",F65)),"Desmog",IF(ISNUMBER(SEARCH("Exxon",F65)),"Exxonsecrets",IF(ISNUMBER(SEARCH("wikipedia",F65)),"Wikipedia",IF(ISNUMBER(SEARCH("greenpeace",F65)),"Greenpeace",IF(ISNUMBER(SEARCH("Polluterwatch",F65)),"Polluterwatch",IF(F65="","","Other")))))))</f>
        <v/>
      </c>
      <c r="H65">
        <f>LEN(B65)</f>
        <v>9</v>
      </c>
    </row>
    <row r="66" spans="1:9" ht="15.75" customHeight="1" x14ac:dyDescent="0.2">
      <c r="A66" s="3" t="s">
        <v>93</v>
      </c>
      <c r="B66" s="3" t="s">
        <v>93</v>
      </c>
      <c r="C66" s="3" t="s">
        <v>25</v>
      </c>
      <c r="D66" s="3" t="s">
        <v>17</v>
      </c>
      <c r="F66" s="3" t="s">
        <v>17</v>
      </c>
      <c r="G66" s="3" t="str">
        <f>IF(ISNUMBER(SEARCH("Sourcewatch",F66)),"Sourcewatch",IF(ISNUMBER(SEARCH("desmog",F66)),"Desmog",IF(ISNUMBER(SEARCH("Exxon",F66)),"Exxonsecrets",IF(ISNUMBER(SEARCH("wikipedia",F66)),"Wikipedia",IF(ISNUMBER(SEARCH("greenpeace",F66)),"Greenpeace",IF(ISNUMBER(SEARCH("Polluterwatch",F66)),"Polluterwatch",IF(F66="","","Other")))))))</f>
        <v/>
      </c>
      <c r="H66">
        <f>LEN(B66)</f>
        <v>10</v>
      </c>
    </row>
    <row r="67" spans="1:9" ht="15.75" customHeight="1" x14ac:dyDescent="0.2">
      <c r="A67" s="3" t="s">
        <v>94</v>
      </c>
      <c r="B67" s="3" t="s">
        <v>94</v>
      </c>
      <c r="C67" s="3" t="s">
        <v>25</v>
      </c>
      <c r="D67" s="3" t="s">
        <v>17</v>
      </c>
      <c r="F67" s="3" t="s">
        <v>17</v>
      </c>
      <c r="G67" s="3" t="str">
        <f>IF(ISNUMBER(SEARCH("Sourcewatch",F67)),"Sourcewatch",IF(ISNUMBER(SEARCH("desmog",F67)),"Desmog",IF(ISNUMBER(SEARCH("Exxon",F67)),"Exxonsecrets",IF(ISNUMBER(SEARCH("wikipedia",F67)),"Wikipedia",IF(ISNUMBER(SEARCH("greenpeace",F67)),"Greenpeace",IF(ISNUMBER(SEARCH("Polluterwatch",F67)),"Polluterwatch",IF(F67="","","Other")))))))</f>
        <v/>
      </c>
      <c r="H67">
        <f>LEN(B67)</f>
        <v>9</v>
      </c>
    </row>
    <row r="68" spans="1:9" ht="15.75" customHeight="1" x14ac:dyDescent="0.2">
      <c r="A68" s="3" t="s">
        <v>96</v>
      </c>
      <c r="B68" s="3" t="s">
        <v>96</v>
      </c>
      <c r="C68" s="3" t="s">
        <v>25</v>
      </c>
      <c r="D68" s="3" t="s">
        <v>17</v>
      </c>
      <c r="F68" s="3" t="s">
        <v>17</v>
      </c>
      <c r="G68" s="3" t="str">
        <f>IF(ISNUMBER(SEARCH("Sourcewatch",F68)),"Sourcewatch",IF(ISNUMBER(SEARCH("desmog",F68)),"Desmog",IF(ISNUMBER(SEARCH("Exxon",F68)),"Exxonsecrets",IF(ISNUMBER(SEARCH("wikipedia",F68)),"Wikipedia",IF(ISNUMBER(SEARCH("greenpeace",F68)),"Greenpeace",IF(ISNUMBER(SEARCH("Polluterwatch",F68)),"Polluterwatch",IF(F68="","","Other")))))))</f>
        <v/>
      </c>
      <c r="H68">
        <f>LEN(B68)</f>
        <v>6</v>
      </c>
    </row>
    <row r="69" spans="1:9" ht="15.75" customHeight="1" x14ac:dyDescent="0.2">
      <c r="A69" s="3" t="s">
        <v>97</v>
      </c>
      <c r="B69" s="3" t="s">
        <v>97</v>
      </c>
      <c r="C69" s="3" t="s">
        <v>25</v>
      </c>
      <c r="D69" s="3" t="s">
        <v>17</v>
      </c>
      <c r="F69" s="3" t="s">
        <v>17</v>
      </c>
      <c r="G69" s="3" t="str">
        <f>IF(ISNUMBER(SEARCH("Sourcewatch",F69)),"Sourcewatch",IF(ISNUMBER(SEARCH("desmog",F69)),"Desmog",IF(ISNUMBER(SEARCH("Exxon",F69)),"Exxonsecrets",IF(ISNUMBER(SEARCH("wikipedia",F69)),"Wikipedia",IF(ISNUMBER(SEARCH("greenpeace",F69)),"Greenpeace",IF(ISNUMBER(SEARCH("Polluterwatch",F69)),"Polluterwatch",IF(F69="","","Other")))))))</f>
        <v/>
      </c>
      <c r="H69">
        <f>LEN(B69)</f>
        <v>9</v>
      </c>
    </row>
    <row r="70" spans="1:9" ht="15.75" customHeight="1" x14ac:dyDescent="0.2">
      <c r="A70" s="3" t="s">
        <v>98</v>
      </c>
      <c r="B70" s="3" t="s">
        <v>98</v>
      </c>
      <c r="C70" s="3" t="s">
        <v>25</v>
      </c>
      <c r="D70" s="3" t="s">
        <v>17</v>
      </c>
      <c r="F70" s="3" t="s">
        <v>17</v>
      </c>
      <c r="G70" s="3" t="str">
        <f>IF(ISNUMBER(SEARCH("Sourcewatch",F70)),"Sourcewatch",IF(ISNUMBER(SEARCH("desmog",F70)),"Desmog",IF(ISNUMBER(SEARCH("Exxon",F70)),"Exxonsecrets",IF(ISNUMBER(SEARCH("wikipedia",F70)),"Wikipedia",IF(ISNUMBER(SEARCH("greenpeace",F70)),"Greenpeace",IF(ISNUMBER(SEARCH("Polluterwatch",F70)),"Polluterwatch",IF(F70="","","Other")))))))</f>
        <v/>
      </c>
      <c r="H70">
        <f>LEN(B70)</f>
        <v>8</v>
      </c>
    </row>
    <row r="71" spans="1:9" ht="15.75" customHeight="1" x14ac:dyDescent="0.2">
      <c r="A71" s="3" t="s">
        <v>99</v>
      </c>
      <c r="B71" s="3" t="s">
        <v>99</v>
      </c>
      <c r="C71" s="3" t="s">
        <v>25</v>
      </c>
      <c r="D71" s="3" t="s">
        <v>17</v>
      </c>
      <c r="F71" s="3" t="s">
        <v>17</v>
      </c>
      <c r="G71" s="3" t="str">
        <f>IF(ISNUMBER(SEARCH("Sourcewatch",F71)),"Sourcewatch",IF(ISNUMBER(SEARCH("desmog",F71)),"Desmog",IF(ISNUMBER(SEARCH("Exxon",F71)),"Exxonsecrets",IF(ISNUMBER(SEARCH("wikipedia",F71)),"Wikipedia",IF(ISNUMBER(SEARCH("greenpeace",F71)),"Greenpeace",IF(ISNUMBER(SEARCH("Polluterwatch",F71)),"Polluterwatch",IF(F71="","","Other")))))))</f>
        <v/>
      </c>
      <c r="H71">
        <f>LEN(B71)</f>
        <v>9</v>
      </c>
    </row>
    <row r="72" spans="1:9" ht="15.75" customHeight="1" x14ac:dyDescent="0.2">
      <c r="A72" s="3" t="s">
        <v>100</v>
      </c>
      <c r="B72" s="3" t="s">
        <v>100</v>
      </c>
      <c r="C72" s="3" t="s">
        <v>25</v>
      </c>
      <c r="D72" s="3" t="s">
        <v>17</v>
      </c>
      <c r="F72" s="3" t="s">
        <v>17</v>
      </c>
      <c r="G72" s="3" t="str">
        <f>IF(ISNUMBER(SEARCH("Sourcewatch",F72)),"Sourcewatch",IF(ISNUMBER(SEARCH("desmog",F72)),"Desmog",IF(ISNUMBER(SEARCH("Exxon",F72)),"Exxonsecrets",IF(ISNUMBER(SEARCH("wikipedia",F72)),"Wikipedia",IF(ISNUMBER(SEARCH("greenpeace",F72)),"Greenpeace",IF(ISNUMBER(SEARCH("Polluterwatch",F72)),"Polluterwatch",IF(F72="","","Other")))))))</f>
        <v/>
      </c>
      <c r="H72">
        <f>LEN(B72)</f>
        <v>17</v>
      </c>
    </row>
    <row r="73" spans="1:9" ht="15.75" customHeight="1" x14ac:dyDescent="0.2">
      <c r="A73" s="3" t="s">
        <v>101</v>
      </c>
      <c r="B73" s="3" t="s">
        <v>101</v>
      </c>
      <c r="C73" s="3" t="s">
        <v>25</v>
      </c>
      <c r="D73" s="3" t="s">
        <v>17</v>
      </c>
      <c r="F73" s="3" t="s">
        <v>17</v>
      </c>
      <c r="G73" s="3" t="str">
        <f>IF(ISNUMBER(SEARCH("Sourcewatch",F73)),"Sourcewatch",IF(ISNUMBER(SEARCH("desmog",F73)),"Desmog",IF(ISNUMBER(SEARCH("Exxon",F73)),"Exxonsecrets",IF(ISNUMBER(SEARCH("wikipedia",F73)),"Wikipedia",IF(ISNUMBER(SEARCH("greenpeace",F73)),"Greenpeace",IF(ISNUMBER(SEARCH("Polluterwatch",F73)),"Polluterwatch",IF(F73="","","Other")))))))</f>
        <v/>
      </c>
      <c r="H73">
        <f>LEN(B73)</f>
        <v>11</v>
      </c>
    </row>
    <row r="74" spans="1:9" ht="15.75" customHeight="1" x14ac:dyDescent="0.2">
      <c r="A74" s="3" t="s">
        <v>102</v>
      </c>
      <c r="B74" s="3" t="s">
        <v>102</v>
      </c>
      <c r="C74" s="3" t="s">
        <v>25</v>
      </c>
      <c r="D74" s="3" t="s">
        <v>17</v>
      </c>
      <c r="F74" s="3" t="s">
        <v>17</v>
      </c>
      <c r="G74" s="3" t="str">
        <f>IF(ISNUMBER(SEARCH("Sourcewatch",F74)),"Sourcewatch",IF(ISNUMBER(SEARCH("desmog",F74)),"Desmog",IF(ISNUMBER(SEARCH("Exxon",F74)),"Exxonsecrets",IF(ISNUMBER(SEARCH("wikipedia",F74)),"Wikipedia",IF(ISNUMBER(SEARCH("greenpeace",F74)),"Greenpeace",IF(ISNUMBER(SEARCH("Polluterwatch",F74)),"Polluterwatch",IF(F74="","","Other")))))))</f>
        <v/>
      </c>
      <c r="H74">
        <f>LEN(B74)</f>
        <v>9</v>
      </c>
    </row>
    <row r="75" spans="1:9" ht="15.75" customHeight="1" x14ac:dyDescent="0.2">
      <c r="A75" s="3" t="s">
        <v>103</v>
      </c>
      <c r="B75" s="3" t="s">
        <v>103</v>
      </c>
      <c r="C75" s="3" t="s">
        <v>25</v>
      </c>
      <c r="D75" s="3" t="s">
        <v>17</v>
      </c>
      <c r="F75" s="3" t="s">
        <v>17</v>
      </c>
      <c r="G75" s="3" t="str">
        <f>IF(ISNUMBER(SEARCH("Sourcewatch",F75)),"Sourcewatch",IF(ISNUMBER(SEARCH("desmog",F75)),"Desmog",IF(ISNUMBER(SEARCH("Exxon",F75)),"Exxonsecrets",IF(ISNUMBER(SEARCH("wikipedia",F75)),"Wikipedia",IF(ISNUMBER(SEARCH("greenpeace",F75)),"Greenpeace",IF(ISNUMBER(SEARCH("Polluterwatch",F75)),"Polluterwatch",IF(F75="","","Other")))))))</f>
        <v/>
      </c>
      <c r="H75">
        <f>LEN(B75)</f>
        <v>8</v>
      </c>
    </row>
    <row r="76" spans="1:9" ht="15.75" customHeight="1" x14ac:dyDescent="0.2">
      <c r="A76" s="3" t="s">
        <v>105</v>
      </c>
      <c r="B76" s="3" t="s">
        <v>105</v>
      </c>
      <c r="C76" s="3" t="s">
        <v>25</v>
      </c>
      <c r="D76" s="3" t="s">
        <v>17</v>
      </c>
      <c r="F76" s="3" t="s">
        <v>17</v>
      </c>
      <c r="G76" s="3" t="str">
        <f>IF(ISNUMBER(SEARCH("Sourcewatch",F76)),"Sourcewatch",IF(ISNUMBER(SEARCH("desmog",F76)),"Desmog",IF(ISNUMBER(SEARCH("Exxon",F76)),"Exxonsecrets",IF(ISNUMBER(SEARCH("wikipedia",F76)),"Wikipedia",IF(ISNUMBER(SEARCH("greenpeace",F76)),"Greenpeace",IF(ISNUMBER(SEARCH("Polluterwatch",F76)),"Polluterwatch",IF(F76="","","Other")))))))</f>
        <v/>
      </c>
      <c r="H76">
        <f>LEN(B76)</f>
        <v>19</v>
      </c>
    </row>
    <row r="77" spans="1:9" ht="15.75" customHeight="1" x14ac:dyDescent="0.2">
      <c r="A77" s="3" t="s">
        <v>106</v>
      </c>
      <c r="B77" s="3" t="s">
        <v>106</v>
      </c>
      <c r="C77" s="3" t="s">
        <v>25</v>
      </c>
      <c r="D77" s="3" t="s">
        <v>17</v>
      </c>
      <c r="F77" s="3" t="s">
        <v>17</v>
      </c>
      <c r="G77" s="3" t="str">
        <f>IF(ISNUMBER(SEARCH("Sourcewatch",F77)),"Sourcewatch",IF(ISNUMBER(SEARCH("desmog",F77)),"Desmog",IF(ISNUMBER(SEARCH("Exxon",F77)),"Exxonsecrets",IF(ISNUMBER(SEARCH("wikipedia",F77)),"Wikipedia",IF(ISNUMBER(SEARCH("greenpeace",F77)),"Greenpeace",IF(ISNUMBER(SEARCH("Polluterwatch",F77)),"Polluterwatch",IF(F77="","","Other")))))))</f>
        <v/>
      </c>
      <c r="H77">
        <f>LEN(B77)</f>
        <v>15</v>
      </c>
    </row>
    <row r="78" spans="1:9" ht="15.75" customHeight="1" x14ac:dyDescent="0.2">
      <c r="A78" s="11" t="s">
        <v>4476</v>
      </c>
      <c r="B78" s="11" t="s">
        <v>4476</v>
      </c>
      <c r="C78" t="s">
        <v>25</v>
      </c>
      <c r="D78" t="s">
        <v>17</v>
      </c>
      <c r="H78">
        <f>LEN(B78)</f>
        <v>4</v>
      </c>
      <c r="I78" s="17" t="s">
        <v>25</v>
      </c>
    </row>
    <row r="79" spans="1:9" ht="15.75" customHeight="1" x14ac:dyDescent="0.2">
      <c r="A79" s="11" t="s">
        <v>4541</v>
      </c>
      <c r="B79" s="11" t="s">
        <v>4541</v>
      </c>
      <c r="C79" t="s">
        <v>17</v>
      </c>
      <c r="D79" t="s">
        <v>17</v>
      </c>
      <c r="G79" s="3" t="str">
        <f>IF(ISNUMBER(SEARCH("Sourcewatch",F79)),"Sourcewatch",IF(ISNUMBER(SEARCH("desmog",F79)),"Desmog",IF(ISNUMBER(SEARCH("Exxon",F79)),"Exxonsecrets",IF(ISNUMBER(SEARCH("wikipedia",F79)),"Wikipedia",IF(ISNUMBER(SEARCH("greenpeace",F79)),"Greenpeace",IF(ISNUMBER(SEARCH("Polluterwatch",F79)),"Polluterwatch",IF(F79="","","Other")))))))</f>
        <v/>
      </c>
      <c r="H79">
        <f>LEN(B79)</f>
        <v>23</v>
      </c>
      <c r="I79" s="17" t="s">
        <v>25</v>
      </c>
    </row>
    <row r="80" spans="1:9" ht="15.75" customHeight="1" x14ac:dyDescent="0.2">
      <c r="A80" s="3" t="s">
        <v>107</v>
      </c>
      <c r="B80" s="3" t="s">
        <v>107</v>
      </c>
      <c r="C80" s="3" t="s">
        <v>25</v>
      </c>
      <c r="D80" s="3" t="s">
        <v>17</v>
      </c>
      <c r="F80" s="3" t="s">
        <v>17</v>
      </c>
      <c r="G80" s="3" t="str">
        <f>IF(ISNUMBER(SEARCH("Sourcewatch",F80)),"Sourcewatch",IF(ISNUMBER(SEARCH("desmog",F80)),"Desmog",IF(ISNUMBER(SEARCH("Exxon",F80)),"Exxonsecrets",IF(ISNUMBER(SEARCH("wikipedia",F80)),"Wikipedia",IF(ISNUMBER(SEARCH("greenpeace",F80)),"Greenpeace",IF(ISNUMBER(SEARCH("Polluterwatch",F80)),"Polluterwatch",IF(F80="","","Other")))))))</f>
        <v/>
      </c>
      <c r="H80">
        <f>LEN(B80)</f>
        <v>11</v>
      </c>
    </row>
    <row r="81" spans="1:9" ht="15.75" customHeight="1" x14ac:dyDescent="0.2">
      <c r="A81" s="3" t="s">
        <v>108</v>
      </c>
      <c r="B81" s="3" t="s">
        <v>108</v>
      </c>
      <c r="C81" s="3" t="s">
        <v>25</v>
      </c>
      <c r="D81" s="3" t="s">
        <v>17</v>
      </c>
      <c r="F81" s="3" t="s">
        <v>17</v>
      </c>
      <c r="G81" s="3" t="str">
        <f>IF(ISNUMBER(SEARCH("Sourcewatch",F81)),"Sourcewatch",IF(ISNUMBER(SEARCH("desmog",F81)),"Desmog",IF(ISNUMBER(SEARCH("Exxon",F81)),"Exxonsecrets",IF(ISNUMBER(SEARCH("wikipedia",F81)),"Wikipedia",IF(ISNUMBER(SEARCH("greenpeace",F81)),"Greenpeace",IF(ISNUMBER(SEARCH("Polluterwatch",F81)),"Polluterwatch",IF(F81="","","Other")))))))</f>
        <v/>
      </c>
      <c r="H81">
        <f>LEN(B81)</f>
        <v>13</v>
      </c>
    </row>
    <row r="82" spans="1:9" ht="15.75" customHeight="1" x14ac:dyDescent="0.2">
      <c r="A82" s="3" t="s">
        <v>109</v>
      </c>
      <c r="B82" s="3" t="s">
        <v>109</v>
      </c>
      <c r="C82" s="3" t="s">
        <v>25</v>
      </c>
      <c r="D82" s="3" t="s">
        <v>17</v>
      </c>
      <c r="F82" s="3" t="s">
        <v>17</v>
      </c>
      <c r="G82" s="3" t="str">
        <f>IF(ISNUMBER(SEARCH("Sourcewatch",F82)),"Sourcewatch",IF(ISNUMBER(SEARCH("desmog",F82)),"Desmog",IF(ISNUMBER(SEARCH("Exxon",F82)),"Exxonsecrets",IF(ISNUMBER(SEARCH("wikipedia",F82)),"Wikipedia",IF(ISNUMBER(SEARCH("greenpeace",F82)),"Greenpeace",IF(ISNUMBER(SEARCH("Polluterwatch",F82)),"Polluterwatch",IF(F82="","","Other")))))))</f>
        <v/>
      </c>
      <c r="H82">
        <f>LEN(B82)</f>
        <v>15</v>
      </c>
    </row>
    <row r="83" spans="1:9" ht="15.75" customHeight="1" x14ac:dyDescent="0.2">
      <c r="A83" s="3" t="s">
        <v>30</v>
      </c>
      <c r="B83" s="3" t="s">
        <v>30</v>
      </c>
      <c r="C83" s="3" t="s">
        <v>25</v>
      </c>
      <c r="D83" s="3" t="s">
        <v>17</v>
      </c>
      <c r="F83" s="3" t="s">
        <v>17</v>
      </c>
      <c r="G83" s="3" t="str">
        <f>IF(ISNUMBER(SEARCH("Sourcewatch",F83)),"Sourcewatch",IF(ISNUMBER(SEARCH("desmog",F83)),"Desmog",IF(ISNUMBER(SEARCH("Exxon",F83)),"Exxonsecrets",IF(ISNUMBER(SEARCH("wikipedia",F83)),"Wikipedia",IF(ISNUMBER(SEARCH("greenpeace",F83)),"Greenpeace",IF(ISNUMBER(SEARCH("Polluterwatch",F83)),"Polluterwatch",IF(F83="","","Other")))))))</f>
        <v/>
      </c>
      <c r="H83">
        <f>LEN(B83)</f>
        <v>14</v>
      </c>
    </row>
    <row r="84" spans="1:9" ht="15.75" customHeight="1" x14ac:dyDescent="0.2">
      <c r="A84" s="3" t="s">
        <v>40</v>
      </c>
      <c r="B84" s="3" t="s">
        <v>40</v>
      </c>
      <c r="C84" s="3" t="s">
        <v>25</v>
      </c>
      <c r="D84" s="3" t="s">
        <v>17</v>
      </c>
      <c r="F84" s="3" t="s">
        <v>17</v>
      </c>
      <c r="G84" s="3" t="str">
        <f>IF(ISNUMBER(SEARCH("Sourcewatch",F84)),"Sourcewatch",IF(ISNUMBER(SEARCH("desmog",F84)),"Desmog",IF(ISNUMBER(SEARCH("Exxon",F84)),"Exxonsecrets",IF(ISNUMBER(SEARCH("wikipedia",F84)),"Wikipedia",IF(ISNUMBER(SEARCH("greenpeace",F84)),"Greenpeace",IF(ISNUMBER(SEARCH("Polluterwatch",F84)),"Polluterwatch",IF(F84="","","Other")))))))</f>
        <v/>
      </c>
      <c r="H84">
        <f>LEN(B84)</f>
        <v>6</v>
      </c>
    </row>
    <row r="85" spans="1:9" ht="15.75" customHeight="1" x14ac:dyDescent="0.2">
      <c r="A85" s="3" t="s">
        <v>50</v>
      </c>
      <c r="B85" s="3" t="s">
        <v>50</v>
      </c>
      <c r="C85" s="3" t="s">
        <v>17</v>
      </c>
      <c r="D85" s="3" t="s">
        <v>25</v>
      </c>
      <c r="E85" s="3" t="s">
        <v>27</v>
      </c>
      <c r="G85" s="3" t="str">
        <f>IF(ISNUMBER(SEARCH("Sourcewatch",F85)),"Sourcewatch",IF(ISNUMBER(SEARCH("desmog",F85)),"Desmog",IF(ISNUMBER(SEARCH("Exxon",F85)),"Exxonsecrets",IF(ISNUMBER(SEARCH("wikipedia",F85)),"Wikipedia",IF(ISNUMBER(SEARCH("greenpeace",F85)),"Greenpeace",IF(ISNUMBER(SEARCH("Polluterwatch",F85)),"Polluterwatch",IF(F85="","","Other")))))))</f>
        <v/>
      </c>
      <c r="H85">
        <f>LEN(B85)</f>
        <v>36</v>
      </c>
    </row>
    <row r="86" spans="1:9" ht="15.75" customHeight="1" x14ac:dyDescent="0.2">
      <c r="A86" s="3" t="s">
        <v>57</v>
      </c>
      <c r="B86" s="3" t="s">
        <v>57</v>
      </c>
      <c r="C86" s="3" t="s">
        <v>17</v>
      </c>
      <c r="D86" s="3" t="s">
        <v>25</v>
      </c>
      <c r="E86" s="3" t="s">
        <v>27</v>
      </c>
      <c r="G86" s="3" t="str">
        <f>IF(ISNUMBER(SEARCH("Sourcewatch",F86)),"Sourcewatch",IF(ISNUMBER(SEARCH("desmog",F86)),"Desmog",IF(ISNUMBER(SEARCH("Exxon",F86)),"Exxonsecrets",IF(ISNUMBER(SEARCH("wikipedia",F86)),"Wikipedia",IF(ISNUMBER(SEARCH("greenpeace",F86)),"Greenpeace",IF(ISNUMBER(SEARCH("Polluterwatch",F86)),"Polluterwatch",IF(F86="","","Other")))))))</f>
        <v/>
      </c>
      <c r="H86">
        <f>LEN(B86)</f>
        <v>30</v>
      </c>
    </row>
    <row r="87" spans="1:9" ht="15.75" customHeight="1" x14ac:dyDescent="0.2">
      <c r="A87" s="3" t="s">
        <v>72</v>
      </c>
      <c r="B87" s="3" t="s">
        <v>72</v>
      </c>
      <c r="C87" s="3" t="s">
        <v>17</v>
      </c>
      <c r="D87" s="3" t="s">
        <v>25</v>
      </c>
      <c r="G87" s="3" t="str">
        <f>IF(ISNUMBER(SEARCH("Sourcewatch",F87)),"Sourcewatch",IF(ISNUMBER(SEARCH("desmog",F87)),"Desmog",IF(ISNUMBER(SEARCH("Exxon",F87)),"Exxonsecrets",IF(ISNUMBER(SEARCH("wikipedia",F87)),"Wikipedia",IF(ISNUMBER(SEARCH("greenpeace",F87)),"Greenpeace",IF(ISNUMBER(SEARCH("Polluterwatch",F87)),"Polluterwatch",IF(F87="","","Other")))))))</f>
        <v/>
      </c>
      <c r="H87">
        <f>LEN(B87)</f>
        <v>55</v>
      </c>
    </row>
    <row r="88" spans="1:9" ht="15.75" customHeight="1" x14ac:dyDescent="0.2">
      <c r="A88" s="11" t="s">
        <v>4375</v>
      </c>
      <c r="B88" s="11" t="s">
        <v>4375</v>
      </c>
      <c r="C88" t="s">
        <v>25</v>
      </c>
      <c r="D88" t="s">
        <v>17</v>
      </c>
      <c r="H88">
        <f>LEN(B88)</f>
        <v>8</v>
      </c>
      <c r="I88" s="17" t="s">
        <v>25</v>
      </c>
    </row>
    <row r="89" spans="1:9" ht="15.75" customHeight="1" x14ac:dyDescent="0.2">
      <c r="A89" s="3" t="s">
        <v>110</v>
      </c>
      <c r="B89" s="3" t="s">
        <v>110</v>
      </c>
      <c r="D89" s="3" t="s">
        <v>17</v>
      </c>
      <c r="E89" s="3" t="s">
        <v>27</v>
      </c>
      <c r="F89" s="3" t="s">
        <v>17</v>
      </c>
      <c r="G89" s="3" t="str">
        <f>IF(ISNUMBER(SEARCH("Sourcewatch",F89)),"Sourcewatch",IF(ISNUMBER(SEARCH("desmog",F89)),"Desmog",IF(ISNUMBER(SEARCH("Exxon",F89)),"Exxonsecrets",IF(ISNUMBER(SEARCH("wikipedia",F89)),"Wikipedia",IF(ISNUMBER(SEARCH("greenpeace",F89)),"Greenpeace",IF(ISNUMBER(SEARCH("Polluterwatch",F89)),"Polluterwatch",IF(F89="","","Other")))))))</f>
        <v/>
      </c>
      <c r="H89">
        <f>LEN(B89)</f>
        <v>40</v>
      </c>
    </row>
    <row r="90" spans="1:9" ht="15.75" customHeight="1" x14ac:dyDescent="0.2">
      <c r="A90" s="11" t="s">
        <v>4623</v>
      </c>
      <c r="B90" s="11" t="s">
        <v>4623</v>
      </c>
      <c r="C90" t="s">
        <v>17</v>
      </c>
      <c r="D90" t="s">
        <v>17</v>
      </c>
      <c r="G90" s="3" t="str">
        <f>IF(ISNUMBER(SEARCH("Sourcewatch",F90)),"Sourcewatch",IF(ISNUMBER(SEARCH("desmog",F90)),"Desmog",IF(ISNUMBER(SEARCH("Exxon",F90)),"Exxonsecrets",IF(ISNUMBER(SEARCH("wikipedia",F90)),"Wikipedia",IF(ISNUMBER(SEARCH("greenpeace",F90)),"Greenpeace",IF(ISNUMBER(SEARCH("Polluterwatch",F90)),"Polluterwatch",IF(F90="","","Other")))))))</f>
        <v/>
      </c>
      <c r="H90">
        <f>LEN(B90)</f>
        <v>25</v>
      </c>
      <c r="I90" s="17" t="s">
        <v>25</v>
      </c>
    </row>
    <row r="91" spans="1:9" ht="15.75" customHeight="1" x14ac:dyDescent="0.2">
      <c r="A91" s="3" t="s">
        <v>84</v>
      </c>
      <c r="B91" s="3" t="s">
        <v>84</v>
      </c>
      <c r="C91" s="3" t="s">
        <v>17</v>
      </c>
      <c r="D91" s="3" t="s">
        <v>25</v>
      </c>
      <c r="G91" s="3" t="str">
        <f>IF(ISNUMBER(SEARCH("Sourcewatch",F91)),"Sourcewatch",IF(ISNUMBER(SEARCH("desmog",F91)),"Desmog",IF(ISNUMBER(SEARCH("Exxon",F91)),"Exxonsecrets",IF(ISNUMBER(SEARCH("wikipedia",F91)),"Wikipedia",IF(ISNUMBER(SEARCH("greenpeace",F91)),"Greenpeace",IF(ISNUMBER(SEARCH("Polluterwatch",F91)),"Polluterwatch",IF(F91="","","Other")))))))</f>
        <v/>
      </c>
      <c r="H91">
        <f>LEN(B91)</f>
        <v>24</v>
      </c>
    </row>
    <row r="92" spans="1:9" ht="15.75" customHeight="1" x14ac:dyDescent="0.2">
      <c r="A92" s="3" t="s">
        <v>111</v>
      </c>
      <c r="B92" s="3" t="s">
        <v>111</v>
      </c>
      <c r="C92" s="3" t="s">
        <v>17</v>
      </c>
      <c r="D92" s="3" t="s">
        <v>25</v>
      </c>
      <c r="G92" s="3" t="str">
        <f>IF(ISNUMBER(SEARCH("Sourcewatch",F92)),"Sourcewatch",IF(ISNUMBER(SEARCH("desmog",F92)),"Desmog",IF(ISNUMBER(SEARCH("Exxon",F92)),"Exxonsecrets",IF(ISNUMBER(SEARCH("wikipedia",F92)),"Wikipedia",IF(ISNUMBER(SEARCH("greenpeace",F92)),"Greenpeace",IF(ISNUMBER(SEARCH("Polluterwatch",F92)),"Polluterwatch",IF(F92="","","Other")))))))</f>
        <v/>
      </c>
      <c r="H92">
        <f>LEN(B92)</f>
        <v>21</v>
      </c>
    </row>
    <row r="93" spans="1:9" ht="15.75" customHeight="1" x14ac:dyDescent="0.2">
      <c r="A93" s="3" t="s">
        <v>112</v>
      </c>
      <c r="B93" s="3" t="s">
        <v>112</v>
      </c>
      <c r="C93" s="3" t="s">
        <v>17</v>
      </c>
      <c r="F93" s="3" t="s">
        <v>113</v>
      </c>
      <c r="G93" s="3" t="str">
        <f>IF(ISNUMBER(SEARCH("Sourcewatch",F93)),"Sourcewatch",IF(ISNUMBER(SEARCH("desmog",F93)),"Desmog",IF(ISNUMBER(SEARCH("Exxon",F93)),"Exxonsecrets",IF(ISNUMBER(SEARCH("wikipedia",F93)),"Wikipedia",IF(ISNUMBER(SEARCH("greenpeace",F93)),"Greenpeace",IF(ISNUMBER(SEARCH("Polluterwatch",F93)),"Polluterwatch",IF(F93="","","Other")))))))</f>
        <v>Desmog</v>
      </c>
      <c r="H93">
        <f>LEN(B93)</f>
        <v>53</v>
      </c>
    </row>
    <row r="94" spans="1:9" ht="15.75" customHeight="1" x14ac:dyDescent="0.2">
      <c r="A94" s="3" t="s">
        <v>114</v>
      </c>
      <c r="B94" s="3" t="s">
        <v>114</v>
      </c>
      <c r="C94" s="3" t="s">
        <v>25</v>
      </c>
      <c r="D94" s="3" t="s">
        <v>17</v>
      </c>
      <c r="F94" s="3" t="s">
        <v>17</v>
      </c>
      <c r="G94" s="3" t="str">
        <f>IF(ISNUMBER(SEARCH("Sourcewatch",F94)),"Sourcewatch",IF(ISNUMBER(SEARCH("desmog",F94)),"Desmog",IF(ISNUMBER(SEARCH("Exxon",F94)),"Exxonsecrets",IF(ISNUMBER(SEARCH("wikipedia",F94)),"Wikipedia",IF(ISNUMBER(SEARCH("greenpeace",F94)),"Greenpeace",IF(ISNUMBER(SEARCH("Polluterwatch",F94)),"Polluterwatch",IF(F94="","","Other")))))))</f>
        <v/>
      </c>
      <c r="H94">
        <f>LEN(B94)</f>
        <v>11</v>
      </c>
    </row>
    <row r="95" spans="1:9" ht="15.75" customHeight="1" x14ac:dyDescent="0.2">
      <c r="A95" s="3" t="s">
        <v>116</v>
      </c>
      <c r="B95" s="3" t="s">
        <v>116</v>
      </c>
      <c r="C95" s="3" t="s">
        <v>25</v>
      </c>
      <c r="D95" s="3" t="s">
        <v>17</v>
      </c>
      <c r="F95" s="3" t="s">
        <v>17</v>
      </c>
      <c r="G95" s="3" t="str">
        <f>IF(ISNUMBER(SEARCH("Sourcewatch",F95)),"Sourcewatch",IF(ISNUMBER(SEARCH("desmog",F95)),"Desmog",IF(ISNUMBER(SEARCH("Exxon",F95)),"Exxonsecrets",IF(ISNUMBER(SEARCH("wikipedia",F95)),"Wikipedia",IF(ISNUMBER(SEARCH("greenpeace",F95)),"Greenpeace",IF(ISNUMBER(SEARCH("Polluterwatch",F95)),"Polluterwatch",IF(F95="","","Other")))))))</f>
        <v/>
      </c>
      <c r="H95">
        <f>LEN(B95)</f>
        <v>12</v>
      </c>
    </row>
    <row r="96" spans="1:9" ht="15.75" customHeight="1" x14ac:dyDescent="0.2">
      <c r="A96" s="3" t="s">
        <v>117</v>
      </c>
      <c r="B96" s="3" t="s">
        <v>117</v>
      </c>
      <c r="C96" s="3" t="s">
        <v>17</v>
      </c>
      <c r="D96" s="3" t="s">
        <v>17</v>
      </c>
      <c r="F96" s="3" t="s">
        <v>118</v>
      </c>
      <c r="G96" s="3" t="str">
        <f>IF(ISNUMBER(SEARCH("Sourcewatch",F96)),"Sourcewatch",IF(ISNUMBER(SEARCH("desmog",F96)),"Desmog",IF(ISNUMBER(SEARCH("Exxon",F96)),"Exxonsecrets",IF(ISNUMBER(SEARCH("wikipedia",F96)),"Wikipedia",IF(ISNUMBER(SEARCH("greenpeace",F96)),"Greenpeace",IF(ISNUMBER(SEARCH("Polluterwatch",F96)),"Polluterwatch",IF(F96="","","Other")))))))</f>
        <v>Desmog</v>
      </c>
      <c r="H96">
        <f>LEN(B96)</f>
        <v>20</v>
      </c>
    </row>
    <row r="97" spans="1:8" ht="15.75" customHeight="1" x14ac:dyDescent="0.2">
      <c r="A97" s="3" t="s">
        <v>95</v>
      </c>
      <c r="B97" s="3" t="s">
        <v>95</v>
      </c>
      <c r="C97" s="3" t="s">
        <v>25</v>
      </c>
      <c r="D97" s="3" t="s">
        <v>17</v>
      </c>
      <c r="F97" s="3" t="s">
        <v>17</v>
      </c>
      <c r="G97" s="3" t="str">
        <f>IF(ISNUMBER(SEARCH("Sourcewatch",F97)),"Sourcewatch",IF(ISNUMBER(SEARCH("desmog",F97)),"Desmog",IF(ISNUMBER(SEARCH("Exxon",F97)),"Exxonsecrets",IF(ISNUMBER(SEARCH("wikipedia",F97)),"Wikipedia",IF(ISNUMBER(SEARCH("greenpeace",F97)),"Greenpeace",IF(ISNUMBER(SEARCH("Polluterwatch",F97)),"Polluterwatch",IF(F97="","","Other")))))))</f>
        <v/>
      </c>
      <c r="H97">
        <f>LEN(B97)</f>
        <v>5</v>
      </c>
    </row>
    <row r="98" spans="1:8" ht="15.75" customHeight="1" x14ac:dyDescent="0.2">
      <c r="A98" s="3" t="s">
        <v>119</v>
      </c>
      <c r="B98" s="3" t="s">
        <v>119</v>
      </c>
      <c r="C98" s="3" t="s">
        <v>25</v>
      </c>
      <c r="D98" s="3" t="s">
        <v>17</v>
      </c>
      <c r="F98" s="3" t="s">
        <v>17</v>
      </c>
      <c r="G98" s="3" t="str">
        <f>IF(ISNUMBER(SEARCH("Sourcewatch",F98)),"Sourcewatch",IF(ISNUMBER(SEARCH("desmog",F98)),"Desmog",IF(ISNUMBER(SEARCH("Exxon",F98)),"Exxonsecrets",IF(ISNUMBER(SEARCH("wikipedia",F98)),"Wikipedia",IF(ISNUMBER(SEARCH("greenpeace",F98)),"Greenpeace",IF(ISNUMBER(SEARCH("Polluterwatch",F98)),"Polluterwatch",IF(F98="","","Other")))))))</f>
        <v/>
      </c>
      <c r="H98">
        <f>LEN(B98)</f>
        <v>13</v>
      </c>
    </row>
    <row r="99" spans="1:8" ht="15.75" customHeight="1" x14ac:dyDescent="0.2">
      <c r="A99" s="3" t="s">
        <v>120</v>
      </c>
      <c r="B99" s="3" t="s">
        <v>120</v>
      </c>
      <c r="C99" s="3" t="s">
        <v>25</v>
      </c>
      <c r="D99" s="3" t="s">
        <v>17</v>
      </c>
      <c r="F99" s="3" t="s">
        <v>17</v>
      </c>
      <c r="G99" s="3" t="str">
        <f>IF(ISNUMBER(SEARCH("Sourcewatch",F99)),"Sourcewatch",IF(ISNUMBER(SEARCH("desmog",F99)),"Desmog",IF(ISNUMBER(SEARCH("Exxon",F99)),"Exxonsecrets",IF(ISNUMBER(SEARCH("wikipedia",F99)),"Wikipedia",IF(ISNUMBER(SEARCH("greenpeace",F99)),"Greenpeace",IF(ISNUMBER(SEARCH("Polluterwatch",F99)),"Polluterwatch",IF(F99="","","Other")))))))</f>
        <v/>
      </c>
      <c r="H99">
        <f>LEN(B99)</f>
        <v>16</v>
      </c>
    </row>
    <row r="100" spans="1:8" ht="15.75" customHeight="1" x14ac:dyDescent="0.2">
      <c r="A100" s="3" t="s">
        <v>104</v>
      </c>
      <c r="B100" s="3" t="s">
        <v>104</v>
      </c>
      <c r="C100" s="3" t="s">
        <v>25</v>
      </c>
      <c r="D100" s="3" t="s">
        <v>17</v>
      </c>
      <c r="F100" s="3" t="s">
        <v>17</v>
      </c>
      <c r="G100" s="3" t="str">
        <f>IF(ISNUMBER(SEARCH("Sourcewatch",F100)),"Sourcewatch",IF(ISNUMBER(SEARCH("desmog",F100)),"Desmog",IF(ISNUMBER(SEARCH("Exxon",F100)),"Exxonsecrets",IF(ISNUMBER(SEARCH("wikipedia",F100)),"Wikipedia",IF(ISNUMBER(SEARCH("greenpeace",F100)),"Greenpeace",IF(ISNUMBER(SEARCH("Polluterwatch",F100)),"Polluterwatch",IF(F100="","","Other")))))))</f>
        <v/>
      </c>
      <c r="H100">
        <f>LEN(B100)</f>
        <v>7</v>
      </c>
    </row>
    <row r="101" spans="1:8" ht="15.75" customHeight="1" x14ac:dyDescent="0.2">
      <c r="A101" s="3" t="s">
        <v>115</v>
      </c>
      <c r="B101" s="3" t="s">
        <v>115</v>
      </c>
      <c r="C101" s="3" t="s">
        <v>17</v>
      </c>
      <c r="D101" s="3" t="s">
        <v>25</v>
      </c>
      <c r="G101" s="3" t="str">
        <f>IF(ISNUMBER(SEARCH("Sourcewatch",F101)),"Sourcewatch",IF(ISNUMBER(SEARCH("desmog",F101)),"Desmog",IF(ISNUMBER(SEARCH("Exxon",F101)),"Exxonsecrets",IF(ISNUMBER(SEARCH("wikipedia",F101)),"Wikipedia",IF(ISNUMBER(SEARCH("greenpeace",F101)),"Greenpeace",IF(ISNUMBER(SEARCH("Polluterwatch",F101)),"Polluterwatch",IF(F101="","","Other")))))))</f>
        <v/>
      </c>
      <c r="H101">
        <f>LEN(B101)</f>
        <v>14</v>
      </c>
    </row>
    <row r="102" spans="1:8" ht="15.75" customHeight="1" x14ac:dyDescent="0.2">
      <c r="A102" s="3" t="s">
        <v>121</v>
      </c>
      <c r="B102" s="3" t="s">
        <v>121</v>
      </c>
      <c r="C102" s="3" t="s">
        <v>17</v>
      </c>
      <c r="D102" s="3" t="s">
        <v>17</v>
      </c>
      <c r="F102" s="3" t="s">
        <v>122</v>
      </c>
      <c r="G102" s="3" t="str">
        <f>IF(ISNUMBER(SEARCH("Sourcewatch",F102)),"Sourcewatch",IF(ISNUMBER(SEARCH("desmog",F102)),"Desmog",IF(ISNUMBER(SEARCH("Exxon",F102)),"Exxonsecrets",IF(ISNUMBER(SEARCH("wikipedia",F102)),"Wikipedia",IF(ISNUMBER(SEARCH("greenpeace",F102)),"Greenpeace",IF(ISNUMBER(SEARCH("Polluterwatch",F102)),"Polluterwatch",IF(F102="","","Other")))))))</f>
        <v>Sourcewatch</v>
      </c>
      <c r="H102">
        <f>LEN(B102)</f>
        <v>26</v>
      </c>
    </row>
    <row r="103" spans="1:8" ht="15.75" customHeight="1" x14ac:dyDescent="0.2">
      <c r="A103" s="3" t="s">
        <v>123</v>
      </c>
      <c r="B103" s="3" t="s">
        <v>123</v>
      </c>
      <c r="C103" s="3" t="s">
        <v>17</v>
      </c>
      <c r="D103" s="3" t="s">
        <v>17</v>
      </c>
      <c r="F103" s="3" t="s">
        <v>17</v>
      </c>
      <c r="G103" s="3" t="str">
        <f>IF(ISNUMBER(SEARCH("Sourcewatch",F103)),"Sourcewatch",IF(ISNUMBER(SEARCH("desmog",F103)),"Desmog",IF(ISNUMBER(SEARCH("Exxon",F103)),"Exxonsecrets",IF(ISNUMBER(SEARCH("wikipedia",F103)),"Wikipedia",IF(ISNUMBER(SEARCH("greenpeace",F103)),"Greenpeace",IF(ISNUMBER(SEARCH("Polluterwatch",F103)),"Polluterwatch",IF(F103="","","Other")))))))</f>
        <v/>
      </c>
      <c r="H103">
        <f>LEN(B103)</f>
        <v>29</v>
      </c>
    </row>
    <row r="104" spans="1:8" ht="15.75" customHeight="1" x14ac:dyDescent="0.2">
      <c r="A104" s="3" t="s">
        <v>124</v>
      </c>
      <c r="B104" s="3" t="s">
        <v>124</v>
      </c>
      <c r="C104" s="3" t="s">
        <v>25</v>
      </c>
      <c r="D104" s="3" t="s">
        <v>17</v>
      </c>
      <c r="F104" s="3" t="s">
        <v>17</v>
      </c>
      <c r="G104" s="3" t="str">
        <f>IF(ISNUMBER(SEARCH("Sourcewatch",F104)),"Sourcewatch",IF(ISNUMBER(SEARCH("desmog",F104)),"Desmog",IF(ISNUMBER(SEARCH("Exxon",F104)),"Exxonsecrets",IF(ISNUMBER(SEARCH("wikipedia",F104)),"Wikipedia",IF(ISNUMBER(SEARCH("greenpeace",F104)),"Greenpeace",IF(ISNUMBER(SEARCH("Polluterwatch",F104)),"Polluterwatch",IF(F104="","","Other")))))))</f>
        <v/>
      </c>
      <c r="H104">
        <f>LEN(B104)</f>
        <v>6</v>
      </c>
    </row>
    <row r="105" spans="1:8" ht="15.75" customHeight="1" x14ac:dyDescent="0.2">
      <c r="A105" s="3" t="s">
        <v>125</v>
      </c>
      <c r="B105" s="3" t="s">
        <v>125</v>
      </c>
      <c r="D105" s="3" t="s">
        <v>17</v>
      </c>
      <c r="E105" s="3" t="s">
        <v>27</v>
      </c>
      <c r="F105" s="3" t="s">
        <v>17</v>
      </c>
      <c r="G105" s="3" t="str">
        <f>IF(ISNUMBER(SEARCH("Sourcewatch",F105)),"Sourcewatch",IF(ISNUMBER(SEARCH("desmog",F105)),"Desmog",IF(ISNUMBER(SEARCH("Exxon",F105)),"Exxonsecrets",IF(ISNUMBER(SEARCH("wikipedia",F105)),"Wikipedia",IF(ISNUMBER(SEARCH("greenpeace",F105)),"Greenpeace",IF(ISNUMBER(SEARCH("Polluterwatch",F105)),"Polluterwatch",IF(F105="","","Other")))))))</f>
        <v/>
      </c>
      <c r="H105">
        <f>LEN(B105)</f>
        <v>18</v>
      </c>
    </row>
    <row r="106" spans="1:8" ht="15.75" customHeight="1" x14ac:dyDescent="0.2">
      <c r="A106" s="3" t="s">
        <v>126</v>
      </c>
      <c r="B106" s="3" t="s">
        <v>126</v>
      </c>
      <c r="D106" s="3" t="s">
        <v>17</v>
      </c>
      <c r="E106" s="3" t="s">
        <v>27</v>
      </c>
      <c r="F106" s="3" t="s">
        <v>17</v>
      </c>
      <c r="G106" s="3" t="str">
        <f>IF(ISNUMBER(SEARCH("Sourcewatch",F106)),"Sourcewatch",IF(ISNUMBER(SEARCH("desmog",F106)),"Desmog",IF(ISNUMBER(SEARCH("Exxon",F106)),"Exxonsecrets",IF(ISNUMBER(SEARCH("wikipedia",F106)),"Wikipedia",IF(ISNUMBER(SEARCH("greenpeace",F106)),"Greenpeace",IF(ISNUMBER(SEARCH("Polluterwatch",F106)),"Polluterwatch",IF(F106="","","Other")))))))</f>
        <v/>
      </c>
      <c r="H106">
        <f>LEN(B106)</f>
        <v>27</v>
      </c>
    </row>
    <row r="107" spans="1:8" ht="15.75" customHeight="1" x14ac:dyDescent="0.2">
      <c r="A107" s="3" t="s">
        <v>127</v>
      </c>
      <c r="B107" s="3" t="s">
        <v>127</v>
      </c>
      <c r="C107" s="3" t="s">
        <v>25</v>
      </c>
      <c r="D107" s="3" t="s">
        <v>17</v>
      </c>
      <c r="F107" s="3" t="s">
        <v>17</v>
      </c>
      <c r="G107" s="3" t="str">
        <f>IF(ISNUMBER(SEARCH("Sourcewatch",F107)),"Sourcewatch",IF(ISNUMBER(SEARCH("desmog",F107)),"Desmog",IF(ISNUMBER(SEARCH("Exxon",F107)),"Exxonsecrets",IF(ISNUMBER(SEARCH("wikipedia",F107)),"Wikipedia",IF(ISNUMBER(SEARCH("greenpeace",F107)),"Greenpeace",IF(ISNUMBER(SEARCH("Polluterwatch",F107)),"Polluterwatch",IF(F107="","","Other")))))))</f>
        <v/>
      </c>
      <c r="H107">
        <f>LEN(B107)</f>
        <v>16</v>
      </c>
    </row>
    <row r="108" spans="1:8" ht="15.75" customHeight="1" x14ac:dyDescent="0.2">
      <c r="A108" s="3" t="s">
        <v>128</v>
      </c>
      <c r="B108" s="3" t="s">
        <v>128</v>
      </c>
      <c r="C108" s="3" t="s">
        <v>25</v>
      </c>
      <c r="D108" s="3" t="s">
        <v>17</v>
      </c>
      <c r="F108" s="3" t="s">
        <v>17</v>
      </c>
      <c r="G108" s="3" t="str">
        <f>IF(ISNUMBER(SEARCH("Sourcewatch",F108)),"Sourcewatch",IF(ISNUMBER(SEARCH("desmog",F108)),"Desmog",IF(ISNUMBER(SEARCH("Exxon",F108)),"Exxonsecrets",IF(ISNUMBER(SEARCH("wikipedia",F108)),"Wikipedia",IF(ISNUMBER(SEARCH("greenpeace",F108)),"Greenpeace",IF(ISNUMBER(SEARCH("Polluterwatch",F108)),"Polluterwatch",IF(F108="","","Other")))))))</f>
        <v/>
      </c>
      <c r="H108">
        <f>LEN(B108)</f>
        <v>10</v>
      </c>
    </row>
    <row r="109" spans="1:8" ht="15.75" customHeight="1" x14ac:dyDescent="0.2">
      <c r="A109" s="3" t="s">
        <v>129</v>
      </c>
      <c r="B109" s="3" t="s">
        <v>129</v>
      </c>
      <c r="C109" s="3" t="s">
        <v>17</v>
      </c>
      <c r="D109" s="3" t="s">
        <v>17</v>
      </c>
      <c r="F109" s="3" t="s">
        <v>17</v>
      </c>
      <c r="G109" s="3" t="str">
        <f>IF(ISNUMBER(SEARCH("Sourcewatch",F109)),"Sourcewatch",IF(ISNUMBER(SEARCH("desmog",F109)),"Desmog",IF(ISNUMBER(SEARCH("Exxon",F109)),"Exxonsecrets",IF(ISNUMBER(SEARCH("wikipedia",F109)),"Wikipedia",IF(ISNUMBER(SEARCH("greenpeace",F109)),"Greenpeace",IF(ISNUMBER(SEARCH("Polluterwatch",F109)),"Polluterwatch",IF(F109="","","Other")))))))</f>
        <v/>
      </c>
      <c r="H109">
        <f>LEN(B109)</f>
        <v>50</v>
      </c>
    </row>
    <row r="110" spans="1:8" ht="15.75" customHeight="1" x14ac:dyDescent="0.2">
      <c r="A110" s="3" t="s">
        <v>130</v>
      </c>
      <c r="B110" s="3" t="s">
        <v>130</v>
      </c>
      <c r="C110" s="3" t="s">
        <v>25</v>
      </c>
      <c r="D110" s="3" t="s">
        <v>17</v>
      </c>
      <c r="F110" s="3" t="s">
        <v>17</v>
      </c>
      <c r="G110" s="3" t="str">
        <f>IF(ISNUMBER(SEARCH("Sourcewatch",F110)),"Sourcewatch",IF(ISNUMBER(SEARCH("desmog",F110)),"Desmog",IF(ISNUMBER(SEARCH("Exxon",F110)),"Exxonsecrets",IF(ISNUMBER(SEARCH("wikipedia",F110)),"Wikipedia",IF(ISNUMBER(SEARCH("greenpeace",F110)),"Greenpeace",IF(ISNUMBER(SEARCH("Polluterwatch",F110)),"Polluterwatch",IF(F110="","","Other")))))))</f>
        <v/>
      </c>
      <c r="H110">
        <f>LEN(B110)</f>
        <v>16</v>
      </c>
    </row>
    <row r="111" spans="1:8" ht="15.75" customHeight="1" x14ac:dyDescent="0.2">
      <c r="A111" s="3" t="s">
        <v>131</v>
      </c>
      <c r="B111" s="3" t="s">
        <v>131</v>
      </c>
      <c r="C111" s="3" t="s">
        <v>25</v>
      </c>
      <c r="D111" s="3" t="s">
        <v>17</v>
      </c>
      <c r="F111" s="3" t="s">
        <v>17</v>
      </c>
      <c r="G111" s="3" t="str">
        <f>IF(ISNUMBER(SEARCH("Sourcewatch",F111)),"Sourcewatch",IF(ISNUMBER(SEARCH("desmog",F111)),"Desmog",IF(ISNUMBER(SEARCH("Exxon",F111)),"Exxonsecrets",IF(ISNUMBER(SEARCH("wikipedia",F111)),"Wikipedia",IF(ISNUMBER(SEARCH("greenpeace",F111)),"Greenpeace",IF(ISNUMBER(SEARCH("Polluterwatch",F111)),"Polluterwatch",IF(F111="","","Other")))))))</f>
        <v/>
      </c>
      <c r="H111">
        <f>LEN(B111)</f>
        <v>15</v>
      </c>
    </row>
    <row r="112" spans="1:8" ht="15.75" customHeight="1" x14ac:dyDescent="0.2">
      <c r="A112" s="3" t="s">
        <v>132</v>
      </c>
      <c r="B112" s="3" t="s">
        <v>132</v>
      </c>
      <c r="C112" s="3" t="s">
        <v>25</v>
      </c>
      <c r="D112" s="3" t="s">
        <v>17</v>
      </c>
      <c r="F112" s="3" t="s">
        <v>17</v>
      </c>
      <c r="G112" s="3" t="str">
        <f>IF(ISNUMBER(SEARCH("Sourcewatch",F112)),"Sourcewatch",IF(ISNUMBER(SEARCH("desmog",F112)),"Desmog",IF(ISNUMBER(SEARCH("Exxon",F112)),"Exxonsecrets",IF(ISNUMBER(SEARCH("wikipedia",F112)),"Wikipedia",IF(ISNUMBER(SEARCH("greenpeace",F112)),"Greenpeace",IF(ISNUMBER(SEARCH("Polluterwatch",F112)),"Polluterwatch",IF(F112="","","Other")))))))</f>
        <v/>
      </c>
      <c r="H112">
        <f>LEN(B112)</f>
        <v>15</v>
      </c>
    </row>
    <row r="113" spans="1:9" ht="15.75" customHeight="1" x14ac:dyDescent="0.2">
      <c r="A113" s="3" t="s">
        <v>133</v>
      </c>
      <c r="B113" s="3" t="s">
        <v>133</v>
      </c>
      <c r="C113" s="3" t="s">
        <v>25</v>
      </c>
      <c r="D113" s="3" t="s">
        <v>17</v>
      </c>
      <c r="F113" s="3" t="s">
        <v>17</v>
      </c>
      <c r="G113" s="3" t="str">
        <f>IF(ISNUMBER(SEARCH("Sourcewatch",F113)),"Sourcewatch",IF(ISNUMBER(SEARCH("desmog",F113)),"Desmog",IF(ISNUMBER(SEARCH("Exxon",F113)),"Exxonsecrets",IF(ISNUMBER(SEARCH("wikipedia",F113)),"Wikipedia",IF(ISNUMBER(SEARCH("greenpeace",F113)),"Greenpeace",IF(ISNUMBER(SEARCH("Polluterwatch",F113)),"Polluterwatch",IF(F113="","","Other")))))))</f>
        <v/>
      </c>
      <c r="H113">
        <f>LEN(B113)</f>
        <v>14</v>
      </c>
    </row>
    <row r="114" spans="1:9" ht="15.75" customHeight="1" x14ac:dyDescent="0.2">
      <c r="A114" s="3" t="s">
        <v>134</v>
      </c>
      <c r="B114" s="3" t="s">
        <v>134</v>
      </c>
      <c r="C114" s="3" t="s">
        <v>25</v>
      </c>
      <c r="D114" s="3" t="s">
        <v>17</v>
      </c>
      <c r="F114" s="3" t="s">
        <v>17</v>
      </c>
      <c r="G114" s="3" t="str">
        <f>IF(ISNUMBER(SEARCH("Sourcewatch",F114)),"Sourcewatch",IF(ISNUMBER(SEARCH("desmog",F114)),"Desmog",IF(ISNUMBER(SEARCH("Exxon",F114)),"Exxonsecrets",IF(ISNUMBER(SEARCH("wikipedia",F114)),"Wikipedia",IF(ISNUMBER(SEARCH("greenpeace",F114)),"Greenpeace",IF(ISNUMBER(SEARCH("Polluterwatch",F114)),"Polluterwatch",IF(F114="","","Other")))))))</f>
        <v/>
      </c>
      <c r="H114">
        <f>LEN(B114)</f>
        <v>5</v>
      </c>
    </row>
    <row r="115" spans="1:9" ht="15.75" customHeight="1" x14ac:dyDescent="0.2">
      <c r="A115" s="11" t="s">
        <v>4616</v>
      </c>
      <c r="B115" s="11" t="s">
        <v>4616</v>
      </c>
      <c r="C115" t="s">
        <v>25</v>
      </c>
      <c r="D115" t="s">
        <v>17</v>
      </c>
      <c r="G115" s="3" t="str">
        <f>IF(ISNUMBER(SEARCH("Sourcewatch",F115)),"Sourcewatch",IF(ISNUMBER(SEARCH("desmog",F115)),"Desmog",IF(ISNUMBER(SEARCH("Exxon",F115)),"Exxonsecrets",IF(ISNUMBER(SEARCH("wikipedia",F115)),"Wikipedia",IF(ISNUMBER(SEARCH("greenpeace",F115)),"Greenpeace",IF(ISNUMBER(SEARCH("Polluterwatch",F115)),"Polluterwatch",IF(F115="","","Other")))))))</f>
        <v/>
      </c>
      <c r="H115">
        <f>LEN(B115)</f>
        <v>7</v>
      </c>
      <c r="I115" s="17" t="s">
        <v>25</v>
      </c>
    </row>
    <row r="116" spans="1:9" ht="15.75" customHeight="1" x14ac:dyDescent="0.2">
      <c r="A116" s="3" t="s">
        <v>135</v>
      </c>
      <c r="B116" s="3" t="s">
        <v>135</v>
      </c>
      <c r="C116" s="3" t="s">
        <v>25</v>
      </c>
      <c r="D116" s="3" t="s">
        <v>17</v>
      </c>
      <c r="F116" s="3" t="s">
        <v>17</v>
      </c>
      <c r="G116" s="3" t="str">
        <f>IF(ISNUMBER(SEARCH("Sourcewatch",F116)),"Sourcewatch",IF(ISNUMBER(SEARCH("desmog",F116)),"Desmog",IF(ISNUMBER(SEARCH("Exxon",F116)),"Exxonsecrets",IF(ISNUMBER(SEARCH("wikipedia",F116)),"Wikipedia",IF(ISNUMBER(SEARCH("greenpeace",F116)),"Greenpeace",IF(ISNUMBER(SEARCH("Polluterwatch",F116)),"Polluterwatch",IF(F116="","","Other")))))))</f>
        <v/>
      </c>
      <c r="H116">
        <f>LEN(B116)</f>
        <v>4</v>
      </c>
    </row>
    <row r="117" spans="1:9" ht="15.75" customHeight="1" x14ac:dyDescent="0.2">
      <c r="A117" s="3" t="s">
        <v>136</v>
      </c>
      <c r="B117" s="3" t="s">
        <v>136</v>
      </c>
      <c r="C117" s="3" t="s">
        <v>17</v>
      </c>
      <c r="D117" s="3" t="s">
        <v>25</v>
      </c>
      <c r="G117" s="3" t="str">
        <f>IF(ISNUMBER(SEARCH("Sourcewatch",F117)),"Sourcewatch",IF(ISNUMBER(SEARCH("desmog",F117)),"Desmog",IF(ISNUMBER(SEARCH("Exxon",F117)),"Exxonsecrets",IF(ISNUMBER(SEARCH("wikipedia",F117)),"Wikipedia",IF(ISNUMBER(SEARCH("greenpeace",F117)),"Greenpeace",IF(ISNUMBER(SEARCH("Polluterwatch",F117)),"Polluterwatch",IF(F117="","","Other")))))))</f>
        <v/>
      </c>
      <c r="H117">
        <f>LEN(B117)</f>
        <v>46</v>
      </c>
    </row>
    <row r="118" spans="1:9" ht="15.75" customHeight="1" x14ac:dyDescent="0.2">
      <c r="A118" s="3" t="s">
        <v>137</v>
      </c>
      <c r="B118" s="3" t="s">
        <v>137</v>
      </c>
      <c r="C118" s="3" t="s">
        <v>17</v>
      </c>
      <c r="D118" s="3" t="s">
        <v>17</v>
      </c>
      <c r="F118" s="3" t="s">
        <v>138</v>
      </c>
      <c r="G118" s="3" t="str">
        <f>IF(ISNUMBER(SEARCH("Sourcewatch",F118)),"Sourcewatch",IF(ISNUMBER(SEARCH("desmog",F118)),"Desmog",IF(ISNUMBER(SEARCH("Exxon",F118)),"Exxonsecrets",IF(ISNUMBER(SEARCH("wikipedia",F118)),"Wikipedia",IF(ISNUMBER(SEARCH("greenpeace",F118)),"Greenpeace",IF(ISNUMBER(SEARCH("Polluterwatch",F118)),"Polluterwatch",IF(F118="","","Other")))))))</f>
        <v>Sourcewatch</v>
      </c>
      <c r="H118">
        <f>LEN(B118)</f>
        <v>24</v>
      </c>
    </row>
    <row r="119" spans="1:9" ht="15.75" customHeight="1" x14ac:dyDescent="0.2">
      <c r="A119" s="3" t="s">
        <v>139</v>
      </c>
      <c r="B119" s="3" t="s">
        <v>139</v>
      </c>
      <c r="C119" s="3" t="s">
        <v>25</v>
      </c>
      <c r="D119" s="3" t="s">
        <v>17</v>
      </c>
      <c r="F119" s="3" t="s">
        <v>17</v>
      </c>
      <c r="G119" s="3" t="str">
        <f>IF(ISNUMBER(SEARCH("Sourcewatch",F119)),"Sourcewatch",IF(ISNUMBER(SEARCH("desmog",F119)),"Desmog",IF(ISNUMBER(SEARCH("Exxon",F119)),"Exxonsecrets",IF(ISNUMBER(SEARCH("wikipedia",F119)),"Wikipedia",IF(ISNUMBER(SEARCH("greenpeace",F119)),"Greenpeace",IF(ISNUMBER(SEARCH("Polluterwatch",F119)),"Polluterwatch",IF(F119="","","Other")))))))</f>
        <v/>
      </c>
      <c r="H119">
        <f>LEN(B119)</f>
        <v>5</v>
      </c>
    </row>
    <row r="120" spans="1:9" ht="15.75" customHeight="1" x14ac:dyDescent="0.2">
      <c r="A120" s="3" t="s">
        <v>140</v>
      </c>
      <c r="B120" s="3" t="s">
        <v>140</v>
      </c>
      <c r="C120" s="3" t="s">
        <v>17</v>
      </c>
      <c r="D120" s="3" t="s">
        <v>25</v>
      </c>
      <c r="G120" s="3" t="str">
        <f>IF(ISNUMBER(SEARCH("Sourcewatch",F120)),"Sourcewatch",IF(ISNUMBER(SEARCH("desmog",F120)),"Desmog",IF(ISNUMBER(SEARCH("Exxon",F120)),"Exxonsecrets",IF(ISNUMBER(SEARCH("wikipedia",F120)),"Wikipedia",IF(ISNUMBER(SEARCH("greenpeace",F120)),"Greenpeace",IF(ISNUMBER(SEARCH("Polluterwatch",F120)),"Polluterwatch",IF(F120="","","Other")))))))</f>
        <v/>
      </c>
      <c r="H120">
        <f>LEN(B120)</f>
        <v>34</v>
      </c>
    </row>
    <row r="121" spans="1:9" ht="15.75" customHeight="1" x14ac:dyDescent="0.2">
      <c r="A121" s="3" t="s">
        <v>141</v>
      </c>
      <c r="B121" s="3" t="s">
        <v>141</v>
      </c>
      <c r="C121" s="3" t="s">
        <v>25</v>
      </c>
      <c r="D121" s="3" t="s">
        <v>17</v>
      </c>
      <c r="F121" s="3" t="s">
        <v>17</v>
      </c>
      <c r="G121" s="3" t="str">
        <f>IF(ISNUMBER(SEARCH("Sourcewatch",F121)),"Sourcewatch",IF(ISNUMBER(SEARCH("desmog",F121)),"Desmog",IF(ISNUMBER(SEARCH("Exxon",F121)),"Exxonsecrets",IF(ISNUMBER(SEARCH("wikipedia",F121)),"Wikipedia",IF(ISNUMBER(SEARCH("greenpeace",F121)),"Greenpeace",IF(ISNUMBER(SEARCH("Polluterwatch",F121)),"Polluterwatch",IF(F121="","","Other")))))))</f>
        <v/>
      </c>
      <c r="H121">
        <f>LEN(B121)</f>
        <v>15</v>
      </c>
    </row>
    <row r="122" spans="1:9" ht="15.75" customHeight="1" x14ac:dyDescent="0.2">
      <c r="A122" s="11" t="s">
        <v>4443</v>
      </c>
      <c r="B122" s="11" t="s">
        <v>4443</v>
      </c>
      <c r="C122" t="s">
        <v>25</v>
      </c>
      <c r="D122" t="s">
        <v>17</v>
      </c>
      <c r="G122" s="3" t="str">
        <f>IF(ISNUMBER(SEARCH("Sourcewatch",F122)),"Sourcewatch",IF(ISNUMBER(SEARCH("desmog",F122)),"Desmog",IF(ISNUMBER(SEARCH("Exxon",F122)),"Exxonsecrets",IF(ISNUMBER(SEARCH("wikipedia",F122)),"Wikipedia",IF(ISNUMBER(SEARCH("greenpeace",F122)),"Greenpeace",IF(ISNUMBER(SEARCH("Polluterwatch",F122)),"Polluterwatch",IF(F122="","","Other")))))))</f>
        <v/>
      </c>
      <c r="H122">
        <f>LEN(B122)</f>
        <v>9</v>
      </c>
      <c r="I122" s="17" t="s">
        <v>25</v>
      </c>
    </row>
    <row r="123" spans="1:9" ht="15.75" customHeight="1" x14ac:dyDescent="0.2">
      <c r="A123" s="3" t="s">
        <v>142</v>
      </c>
      <c r="B123" s="3" t="s">
        <v>142</v>
      </c>
      <c r="C123" s="3" t="s">
        <v>25</v>
      </c>
      <c r="D123" s="3" t="s">
        <v>17</v>
      </c>
      <c r="F123" s="3" t="s">
        <v>17</v>
      </c>
      <c r="G123" s="3" t="str">
        <f>IF(ISNUMBER(SEARCH("Sourcewatch",F123)),"Sourcewatch",IF(ISNUMBER(SEARCH("desmog",F123)),"Desmog",IF(ISNUMBER(SEARCH("Exxon",F123)),"Exxonsecrets",IF(ISNUMBER(SEARCH("wikipedia",F123)),"Wikipedia",IF(ISNUMBER(SEARCH("greenpeace",F123)),"Greenpeace",IF(ISNUMBER(SEARCH("Polluterwatch",F123)),"Polluterwatch",IF(F123="","","Other")))))))</f>
        <v/>
      </c>
      <c r="H123">
        <f>LEN(B123)</f>
        <v>5</v>
      </c>
    </row>
    <row r="124" spans="1:9" ht="15.75" customHeight="1" x14ac:dyDescent="0.2">
      <c r="A124" s="3" t="s">
        <v>143</v>
      </c>
      <c r="B124" s="3" t="s">
        <v>143</v>
      </c>
      <c r="C124" s="3" t="s">
        <v>25</v>
      </c>
      <c r="D124" s="3" t="s">
        <v>17</v>
      </c>
      <c r="F124" s="3" t="s">
        <v>17</v>
      </c>
      <c r="G124" s="3" t="str">
        <f>IF(ISNUMBER(SEARCH("Sourcewatch",F124)),"Sourcewatch",IF(ISNUMBER(SEARCH("desmog",F124)),"Desmog",IF(ISNUMBER(SEARCH("Exxon",F124)),"Exxonsecrets",IF(ISNUMBER(SEARCH("wikipedia",F124)),"Wikipedia",IF(ISNUMBER(SEARCH("greenpeace",F124)),"Greenpeace",IF(ISNUMBER(SEARCH("Polluterwatch",F124)),"Polluterwatch",IF(F124="","","Other")))))))</f>
        <v/>
      </c>
      <c r="H124">
        <f>LEN(B124)</f>
        <v>12</v>
      </c>
    </row>
    <row r="125" spans="1:9" ht="15.75" customHeight="1" x14ac:dyDescent="0.2">
      <c r="A125" s="3" t="s">
        <v>144</v>
      </c>
      <c r="B125" s="3" t="s">
        <v>144</v>
      </c>
      <c r="C125" s="3" t="s">
        <v>25</v>
      </c>
      <c r="D125" s="3" t="s">
        <v>17</v>
      </c>
      <c r="F125" s="3" t="s">
        <v>17</v>
      </c>
      <c r="G125" s="3" t="str">
        <f>IF(ISNUMBER(SEARCH("Sourcewatch",F125)),"Sourcewatch",IF(ISNUMBER(SEARCH("desmog",F125)),"Desmog",IF(ISNUMBER(SEARCH("Exxon",F125)),"Exxonsecrets",IF(ISNUMBER(SEARCH("wikipedia",F125)),"Wikipedia",IF(ISNUMBER(SEARCH("greenpeace",F125)),"Greenpeace",IF(ISNUMBER(SEARCH("Polluterwatch",F125)),"Polluterwatch",IF(F125="","","Other")))))))</f>
        <v/>
      </c>
      <c r="H125">
        <f>LEN(B125)</f>
        <v>13</v>
      </c>
    </row>
    <row r="126" spans="1:9" ht="15.75" customHeight="1" x14ac:dyDescent="0.2">
      <c r="A126" s="11" t="s">
        <v>4555</v>
      </c>
      <c r="B126" s="11" t="s">
        <v>4555</v>
      </c>
      <c r="C126" t="s">
        <v>25</v>
      </c>
      <c r="D126" t="s">
        <v>17</v>
      </c>
      <c r="G126" s="3" t="str">
        <f>IF(ISNUMBER(SEARCH("Sourcewatch",F126)),"Sourcewatch",IF(ISNUMBER(SEARCH("desmog",F126)),"Desmog",IF(ISNUMBER(SEARCH("Exxon",F126)),"Exxonsecrets",IF(ISNUMBER(SEARCH("wikipedia",F126)),"Wikipedia",IF(ISNUMBER(SEARCH("greenpeace",F126)),"Greenpeace",IF(ISNUMBER(SEARCH("Polluterwatch",F126)),"Polluterwatch",IF(F126="","","Other")))))))</f>
        <v/>
      </c>
      <c r="H126">
        <f>LEN(B126)</f>
        <v>9</v>
      </c>
      <c r="I126" s="17" t="s">
        <v>25</v>
      </c>
    </row>
    <row r="127" spans="1:9" ht="15.75" customHeight="1" x14ac:dyDescent="0.2">
      <c r="A127" s="3" t="s">
        <v>145</v>
      </c>
      <c r="B127" s="3" t="s">
        <v>145</v>
      </c>
      <c r="C127" s="3" t="s">
        <v>17</v>
      </c>
      <c r="D127" s="3" t="s">
        <v>17</v>
      </c>
      <c r="F127" s="3" t="s">
        <v>17</v>
      </c>
      <c r="G127" s="3" t="str">
        <f>IF(ISNUMBER(SEARCH("Sourcewatch",F127)),"Sourcewatch",IF(ISNUMBER(SEARCH("desmog",F127)),"Desmog",IF(ISNUMBER(SEARCH("Exxon",F127)),"Exxonsecrets",IF(ISNUMBER(SEARCH("wikipedia",F127)),"Wikipedia",IF(ISNUMBER(SEARCH("greenpeace",F127)),"Greenpeace",IF(ISNUMBER(SEARCH("Polluterwatch",F127)),"Polluterwatch",IF(F127="","","Other")))))))</f>
        <v/>
      </c>
      <c r="H127">
        <f>LEN(B127)</f>
        <v>66</v>
      </c>
    </row>
    <row r="128" spans="1:9" ht="15.75" customHeight="1" x14ac:dyDescent="0.2">
      <c r="A128" s="3" t="s">
        <v>146</v>
      </c>
      <c r="B128" s="3" t="s">
        <v>146</v>
      </c>
      <c r="C128" s="3" t="s">
        <v>25</v>
      </c>
      <c r="D128" s="3" t="s">
        <v>17</v>
      </c>
      <c r="F128" s="3" t="s">
        <v>17</v>
      </c>
      <c r="G128" s="3" t="str">
        <f>IF(ISNUMBER(SEARCH("Sourcewatch",F128)),"Sourcewatch",IF(ISNUMBER(SEARCH("desmog",F128)),"Desmog",IF(ISNUMBER(SEARCH("Exxon",F128)),"Exxonsecrets",IF(ISNUMBER(SEARCH("wikipedia",F128)),"Wikipedia",IF(ISNUMBER(SEARCH("greenpeace",F128)),"Greenpeace",IF(ISNUMBER(SEARCH("Polluterwatch",F128)),"Polluterwatch",IF(F128="","","Other")))))))</f>
        <v/>
      </c>
      <c r="H128">
        <f>LEN(B128)</f>
        <v>17</v>
      </c>
    </row>
    <row r="129" spans="1:9" ht="15.75" customHeight="1" x14ac:dyDescent="0.2">
      <c r="A129" s="3" t="s">
        <v>147</v>
      </c>
      <c r="B129" s="3" t="s">
        <v>147</v>
      </c>
      <c r="C129" s="3" t="s">
        <v>25</v>
      </c>
      <c r="D129" s="3" t="s">
        <v>17</v>
      </c>
      <c r="F129" s="3" t="s">
        <v>17</v>
      </c>
      <c r="G129" s="3" t="str">
        <f>IF(ISNUMBER(SEARCH("Sourcewatch",F129)),"Sourcewatch",IF(ISNUMBER(SEARCH("desmog",F129)),"Desmog",IF(ISNUMBER(SEARCH("Exxon",F129)),"Exxonsecrets",IF(ISNUMBER(SEARCH("wikipedia",F129)),"Wikipedia",IF(ISNUMBER(SEARCH("greenpeace",F129)),"Greenpeace",IF(ISNUMBER(SEARCH("Polluterwatch",F129)),"Polluterwatch",IF(F129="","","Other")))))))</f>
        <v/>
      </c>
      <c r="H129">
        <f>LEN(B129)</f>
        <v>15</v>
      </c>
    </row>
    <row r="130" spans="1:9" ht="15.75" customHeight="1" x14ac:dyDescent="0.2">
      <c r="A130" s="3" t="s">
        <v>149</v>
      </c>
      <c r="B130" s="3" t="s">
        <v>149</v>
      </c>
      <c r="C130" s="3" t="s">
        <v>25</v>
      </c>
      <c r="D130" s="3" t="s">
        <v>17</v>
      </c>
      <c r="F130" s="3" t="s">
        <v>17</v>
      </c>
      <c r="G130" s="3" t="str">
        <f>IF(ISNUMBER(SEARCH("Sourcewatch",F130)),"Sourcewatch",IF(ISNUMBER(SEARCH("desmog",F130)),"Desmog",IF(ISNUMBER(SEARCH("Exxon",F130)),"Exxonsecrets",IF(ISNUMBER(SEARCH("wikipedia",F130)),"Wikipedia",IF(ISNUMBER(SEARCH("greenpeace",F130)),"Greenpeace",IF(ISNUMBER(SEARCH("Polluterwatch",F130)),"Polluterwatch",IF(F130="","","Other")))))))</f>
        <v/>
      </c>
      <c r="H130">
        <f>LEN(B130)</f>
        <v>17</v>
      </c>
    </row>
    <row r="131" spans="1:9" ht="15.75" customHeight="1" x14ac:dyDescent="0.2">
      <c r="A131" s="3" t="s">
        <v>150</v>
      </c>
      <c r="B131" s="3" t="s">
        <v>150</v>
      </c>
      <c r="D131" s="3" t="s">
        <v>17</v>
      </c>
      <c r="F131" s="3" t="s">
        <v>151</v>
      </c>
      <c r="G131" s="3" t="str">
        <f>IF(ISNUMBER(SEARCH("Sourcewatch",F131)),"Sourcewatch",IF(ISNUMBER(SEARCH("desmog",F131)),"Desmog",IF(ISNUMBER(SEARCH("Exxon",F131)),"Exxonsecrets",IF(ISNUMBER(SEARCH("wikipedia",F131)),"Wikipedia",IF(ISNUMBER(SEARCH("greenpeace",F131)),"Greenpeace",IF(ISNUMBER(SEARCH("Polluterwatch",F131)),"Polluterwatch",IF(F131="","","Other")))))))</f>
        <v>Desmog</v>
      </c>
      <c r="H131">
        <f>LEN(B131)</f>
        <v>33</v>
      </c>
    </row>
    <row r="132" spans="1:9" ht="15.75" customHeight="1" x14ac:dyDescent="0.2">
      <c r="A132" s="11" t="s">
        <v>4386</v>
      </c>
      <c r="B132" s="11" t="s">
        <v>4386</v>
      </c>
      <c r="C132" t="s">
        <v>25</v>
      </c>
      <c r="D132" t="s">
        <v>17</v>
      </c>
      <c r="G132" s="3" t="str">
        <f>IF(ISNUMBER(SEARCH("Sourcewatch",F132)),"Sourcewatch",IF(ISNUMBER(SEARCH("desmog",F132)),"Desmog",IF(ISNUMBER(SEARCH("Exxon",F132)),"Exxonsecrets",IF(ISNUMBER(SEARCH("wikipedia",F132)),"Wikipedia",IF(ISNUMBER(SEARCH("greenpeace",F132)),"Greenpeace",IF(ISNUMBER(SEARCH("Polluterwatch",F132)),"Polluterwatch",IF(F132="","","Other")))))))</f>
        <v/>
      </c>
      <c r="H132">
        <f>LEN(B132)</f>
        <v>6</v>
      </c>
      <c r="I132" s="17" t="s">
        <v>25</v>
      </c>
    </row>
    <row r="133" spans="1:9" ht="15.75" customHeight="1" x14ac:dyDescent="0.2">
      <c r="A133" s="3" t="s">
        <v>152</v>
      </c>
      <c r="B133" s="3" t="s">
        <v>152</v>
      </c>
      <c r="C133" s="3" t="s">
        <v>25</v>
      </c>
      <c r="D133" s="3" t="s">
        <v>17</v>
      </c>
      <c r="F133" s="3" t="s">
        <v>17</v>
      </c>
      <c r="G133" s="3" t="str">
        <f>IF(ISNUMBER(SEARCH("Sourcewatch",F133)),"Sourcewatch",IF(ISNUMBER(SEARCH("desmog",F133)),"Desmog",IF(ISNUMBER(SEARCH("Exxon",F133)),"Exxonsecrets",IF(ISNUMBER(SEARCH("wikipedia",F133)),"Wikipedia",IF(ISNUMBER(SEARCH("greenpeace",F133)),"Greenpeace",IF(ISNUMBER(SEARCH("Polluterwatch",F133)),"Polluterwatch",IF(F133="","","Other")))))))</f>
        <v/>
      </c>
      <c r="H133">
        <f>LEN(B133)</f>
        <v>5</v>
      </c>
    </row>
    <row r="134" spans="1:9" ht="15.75" customHeight="1" x14ac:dyDescent="0.2">
      <c r="A134" s="3" t="s">
        <v>153</v>
      </c>
      <c r="B134" s="3" t="s">
        <v>153</v>
      </c>
      <c r="C134" s="3" t="s">
        <v>17</v>
      </c>
      <c r="D134" s="3" t="s">
        <v>25</v>
      </c>
      <c r="G134" s="3" t="str">
        <f>IF(ISNUMBER(SEARCH("Sourcewatch",F134)),"Sourcewatch",IF(ISNUMBER(SEARCH("desmog",F134)),"Desmog",IF(ISNUMBER(SEARCH("Exxon",F134)),"Exxonsecrets",IF(ISNUMBER(SEARCH("wikipedia",F134)),"Wikipedia",IF(ISNUMBER(SEARCH("greenpeace",F134)),"Greenpeace",IF(ISNUMBER(SEARCH("Polluterwatch",F134)),"Polluterwatch",IF(F134="","","Other")))))))</f>
        <v/>
      </c>
      <c r="H134">
        <f>LEN(B134)</f>
        <v>17</v>
      </c>
    </row>
    <row r="135" spans="1:9" ht="15.75" customHeight="1" x14ac:dyDescent="0.2">
      <c r="A135" s="3" t="s">
        <v>154</v>
      </c>
      <c r="B135" s="3" t="s">
        <v>154</v>
      </c>
      <c r="C135" s="3" t="s">
        <v>25</v>
      </c>
      <c r="D135" s="3" t="s">
        <v>17</v>
      </c>
      <c r="F135" s="3" t="s">
        <v>17</v>
      </c>
      <c r="G135" s="3" t="str">
        <f>IF(ISNUMBER(SEARCH("Sourcewatch",F135)),"Sourcewatch",IF(ISNUMBER(SEARCH("desmog",F135)),"Desmog",IF(ISNUMBER(SEARCH("Exxon",F135)),"Exxonsecrets",IF(ISNUMBER(SEARCH("wikipedia",F135)),"Wikipedia",IF(ISNUMBER(SEARCH("greenpeace",F135)),"Greenpeace",IF(ISNUMBER(SEARCH("Polluterwatch",F135)),"Polluterwatch",IF(F135="","","Other")))))))</f>
        <v/>
      </c>
      <c r="H135">
        <f>LEN(B135)</f>
        <v>5</v>
      </c>
    </row>
    <row r="136" spans="1:9" ht="15.75" customHeight="1" x14ac:dyDescent="0.2">
      <c r="A136" s="3" t="s">
        <v>155</v>
      </c>
      <c r="B136" s="3" t="s">
        <v>155</v>
      </c>
      <c r="D136" s="3" t="s">
        <v>17</v>
      </c>
      <c r="E136" s="3" t="s">
        <v>27</v>
      </c>
      <c r="F136" s="3" t="s">
        <v>17</v>
      </c>
      <c r="G136" s="3" t="str">
        <f>IF(ISNUMBER(SEARCH("Sourcewatch",F136)),"Sourcewatch",IF(ISNUMBER(SEARCH("desmog",F136)),"Desmog",IF(ISNUMBER(SEARCH("Exxon",F136)),"Exxonsecrets",IF(ISNUMBER(SEARCH("wikipedia",F136)),"Wikipedia",IF(ISNUMBER(SEARCH("greenpeace",F136)),"Greenpeace",IF(ISNUMBER(SEARCH("Polluterwatch",F136)),"Polluterwatch",IF(F136="","","Other")))))))</f>
        <v/>
      </c>
      <c r="H136">
        <f>LEN(B136)</f>
        <v>22</v>
      </c>
    </row>
    <row r="137" spans="1:9" ht="15.75" customHeight="1" x14ac:dyDescent="0.2">
      <c r="A137" s="3" t="s">
        <v>156</v>
      </c>
      <c r="B137" s="3" t="s">
        <v>155</v>
      </c>
      <c r="D137" s="3" t="s">
        <v>17</v>
      </c>
      <c r="E137" s="3" t="s">
        <v>27</v>
      </c>
      <c r="F137" s="3" t="s">
        <v>17</v>
      </c>
      <c r="G137" s="3" t="str">
        <f>IF(ISNUMBER(SEARCH("Sourcewatch",F137)),"Sourcewatch",IF(ISNUMBER(SEARCH("desmog",F137)),"Desmog",IF(ISNUMBER(SEARCH("Exxon",F137)),"Exxonsecrets",IF(ISNUMBER(SEARCH("wikipedia",F137)),"Wikipedia",IF(ISNUMBER(SEARCH("greenpeace",F137)),"Greenpeace",IF(ISNUMBER(SEARCH("Polluterwatch",F137)),"Polluterwatch",IF(F137="","","Other")))))))</f>
        <v/>
      </c>
      <c r="H137">
        <f>LEN(B137)</f>
        <v>22</v>
      </c>
    </row>
    <row r="138" spans="1:9" ht="15.75" customHeight="1" x14ac:dyDescent="0.2">
      <c r="A138" s="3" t="s">
        <v>157</v>
      </c>
      <c r="B138" s="3" t="s">
        <v>155</v>
      </c>
      <c r="D138" s="3" t="s">
        <v>17</v>
      </c>
      <c r="E138" s="3" t="s">
        <v>27</v>
      </c>
      <c r="F138" s="3" t="s">
        <v>17</v>
      </c>
      <c r="G138" s="3" t="str">
        <f>IF(ISNUMBER(SEARCH("Sourcewatch",F138)),"Sourcewatch",IF(ISNUMBER(SEARCH("desmog",F138)),"Desmog",IF(ISNUMBER(SEARCH("Exxon",F138)),"Exxonsecrets",IF(ISNUMBER(SEARCH("wikipedia",F138)),"Wikipedia",IF(ISNUMBER(SEARCH("greenpeace",F138)),"Greenpeace",IF(ISNUMBER(SEARCH("Polluterwatch",F138)),"Polluterwatch",IF(F138="","","Other")))))))</f>
        <v/>
      </c>
      <c r="H138">
        <f>LEN(B138)</f>
        <v>22</v>
      </c>
    </row>
    <row r="139" spans="1:9" ht="15.75" customHeight="1" x14ac:dyDescent="0.2">
      <c r="A139" s="3" t="s">
        <v>158</v>
      </c>
      <c r="B139" s="3" t="s">
        <v>158</v>
      </c>
      <c r="C139" s="3" t="s">
        <v>25</v>
      </c>
      <c r="D139" s="3" t="s">
        <v>17</v>
      </c>
      <c r="F139" s="3" t="s">
        <v>17</v>
      </c>
      <c r="G139" s="3" t="str">
        <f>IF(ISNUMBER(SEARCH("Sourcewatch",F139)),"Sourcewatch",IF(ISNUMBER(SEARCH("desmog",F139)),"Desmog",IF(ISNUMBER(SEARCH("Exxon",F139)),"Exxonsecrets",IF(ISNUMBER(SEARCH("wikipedia",F139)),"Wikipedia",IF(ISNUMBER(SEARCH("greenpeace",F139)),"Greenpeace",IF(ISNUMBER(SEARCH("Polluterwatch",F139)),"Polluterwatch",IF(F139="","","Other")))))))</f>
        <v/>
      </c>
      <c r="H139">
        <f>LEN(B139)</f>
        <v>14</v>
      </c>
    </row>
    <row r="140" spans="1:9" ht="15.75" customHeight="1" x14ac:dyDescent="0.2">
      <c r="A140" s="3" t="s">
        <v>159</v>
      </c>
      <c r="B140" s="3" t="s">
        <v>159</v>
      </c>
      <c r="C140" s="3" t="s">
        <v>25</v>
      </c>
      <c r="D140" s="3" t="s">
        <v>17</v>
      </c>
      <c r="F140" s="3" t="s">
        <v>17</v>
      </c>
      <c r="G140" s="3" t="str">
        <f>IF(ISNUMBER(SEARCH("Sourcewatch",F140)),"Sourcewatch",IF(ISNUMBER(SEARCH("desmog",F140)),"Desmog",IF(ISNUMBER(SEARCH("Exxon",F140)),"Exxonsecrets",IF(ISNUMBER(SEARCH("wikipedia",F140)),"Wikipedia",IF(ISNUMBER(SEARCH("greenpeace",F140)),"Greenpeace",IF(ISNUMBER(SEARCH("Polluterwatch",F140)),"Polluterwatch",IF(F140="","","Other")))))))</f>
        <v/>
      </c>
      <c r="H140">
        <f>LEN(B140)</f>
        <v>14</v>
      </c>
    </row>
    <row r="141" spans="1:9" ht="15.75" customHeight="1" x14ac:dyDescent="0.2">
      <c r="A141" s="3" t="s">
        <v>160</v>
      </c>
      <c r="B141" s="3" t="s">
        <v>160</v>
      </c>
      <c r="C141" s="3" t="s">
        <v>17</v>
      </c>
      <c r="F141" s="3" t="s">
        <v>161</v>
      </c>
      <c r="G141" s="3" t="str">
        <f>IF(ISNUMBER(SEARCH("Sourcewatch",F141)),"Sourcewatch",IF(ISNUMBER(SEARCH("desmog",F141)),"Desmog",IF(ISNUMBER(SEARCH("Exxon",F141)),"Exxonsecrets",IF(ISNUMBER(SEARCH("wikipedia",F141)),"Wikipedia",IF(ISNUMBER(SEARCH("greenpeace",F141)),"Greenpeace",IF(ISNUMBER(SEARCH("Polluterwatch",F141)),"Polluterwatch",IF(F141="","","Other")))))))</f>
        <v>Sourcewatch</v>
      </c>
      <c r="H141">
        <f>LEN(B141)</f>
        <v>26</v>
      </c>
    </row>
    <row r="142" spans="1:9" ht="15.75" customHeight="1" x14ac:dyDescent="0.2">
      <c r="A142" s="3" t="s">
        <v>162</v>
      </c>
      <c r="B142" s="3" t="s">
        <v>162</v>
      </c>
      <c r="C142" s="3" t="s">
        <v>25</v>
      </c>
      <c r="D142" s="3" t="s">
        <v>17</v>
      </c>
      <c r="F142" s="3" t="s">
        <v>17</v>
      </c>
      <c r="G142" s="3" t="str">
        <f>IF(ISNUMBER(SEARCH("Sourcewatch",F142)),"Sourcewatch",IF(ISNUMBER(SEARCH("desmog",F142)),"Desmog",IF(ISNUMBER(SEARCH("Exxon",F142)),"Exxonsecrets",IF(ISNUMBER(SEARCH("wikipedia",F142)),"Wikipedia",IF(ISNUMBER(SEARCH("greenpeace",F142)),"Greenpeace",IF(ISNUMBER(SEARCH("Polluterwatch",F142)),"Polluterwatch",IF(F142="","","Other")))))))</f>
        <v/>
      </c>
      <c r="H142">
        <f>LEN(B142)</f>
        <v>14</v>
      </c>
    </row>
    <row r="143" spans="1:9" ht="15.75" customHeight="1" x14ac:dyDescent="0.2">
      <c r="A143" s="3" t="s">
        <v>163</v>
      </c>
      <c r="B143" s="3" t="s">
        <v>163</v>
      </c>
      <c r="C143" s="3" t="s">
        <v>25</v>
      </c>
      <c r="D143" s="3" t="s">
        <v>17</v>
      </c>
      <c r="F143" s="3" t="s">
        <v>17</v>
      </c>
      <c r="G143" s="3" t="str">
        <f>IF(ISNUMBER(SEARCH("Sourcewatch",F143)),"Sourcewatch",IF(ISNUMBER(SEARCH("desmog",F143)),"Desmog",IF(ISNUMBER(SEARCH("Exxon",F143)),"Exxonsecrets",IF(ISNUMBER(SEARCH("wikipedia",F143)),"Wikipedia",IF(ISNUMBER(SEARCH("greenpeace",F143)),"Greenpeace",IF(ISNUMBER(SEARCH("Polluterwatch",F143)),"Polluterwatch",IF(F143="","","Other")))))))</f>
        <v/>
      </c>
      <c r="H143">
        <f>LEN(B143)</f>
        <v>14</v>
      </c>
    </row>
    <row r="144" spans="1:9" ht="15.75" customHeight="1" x14ac:dyDescent="0.2">
      <c r="A144" s="11" t="s">
        <v>4425</v>
      </c>
      <c r="B144" s="11" t="s">
        <v>4425</v>
      </c>
      <c r="C144" t="s">
        <v>25</v>
      </c>
      <c r="D144" t="s">
        <v>17</v>
      </c>
      <c r="G144" s="3" t="str">
        <f>IF(ISNUMBER(SEARCH("Sourcewatch",F144)),"Sourcewatch",IF(ISNUMBER(SEARCH("desmog",F144)),"Desmog",IF(ISNUMBER(SEARCH("Exxon",F144)),"Exxonsecrets",IF(ISNUMBER(SEARCH("wikipedia",F144)),"Wikipedia",IF(ISNUMBER(SEARCH("greenpeace",F144)),"Greenpeace",IF(ISNUMBER(SEARCH("Polluterwatch",F144)),"Polluterwatch",IF(F144="","","Other")))))))</f>
        <v/>
      </c>
      <c r="H144">
        <f>LEN(B144)</f>
        <v>6</v>
      </c>
      <c r="I144" s="17" t="s">
        <v>25</v>
      </c>
    </row>
    <row r="145" spans="1:9" ht="15.75" customHeight="1" x14ac:dyDescent="0.2">
      <c r="A145" s="3" t="s">
        <v>164</v>
      </c>
      <c r="B145" s="3" t="s">
        <v>164</v>
      </c>
      <c r="C145" s="3" t="s">
        <v>25</v>
      </c>
      <c r="D145" s="3" t="s">
        <v>17</v>
      </c>
      <c r="F145" s="3" t="s">
        <v>17</v>
      </c>
      <c r="G145" s="3" t="str">
        <f>IF(ISNUMBER(SEARCH("Sourcewatch",F145)),"Sourcewatch",IF(ISNUMBER(SEARCH("desmog",F145)),"Desmog",IF(ISNUMBER(SEARCH("Exxon",F145)),"Exxonsecrets",IF(ISNUMBER(SEARCH("wikipedia",F145)),"Wikipedia",IF(ISNUMBER(SEARCH("greenpeace",F145)),"Greenpeace",IF(ISNUMBER(SEARCH("Polluterwatch",F145)),"Polluterwatch",IF(F145="","","Other")))))))</f>
        <v/>
      </c>
      <c r="H145">
        <f>LEN(B145)</f>
        <v>8</v>
      </c>
    </row>
    <row r="146" spans="1:9" ht="15.75" customHeight="1" x14ac:dyDescent="0.2">
      <c r="A146" s="3" t="s">
        <v>165</v>
      </c>
      <c r="B146" s="3" t="s">
        <v>165</v>
      </c>
      <c r="C146" s="3" t="s">
        <v>17</v>
      </c>
      <c r="D146" s="3" t="s">
        <v>25</v>
      </c>
      <c r="G146" s="3" t="str">
        <f>IF(ISNUMBER(SEARCH("Sourcewatch",F146)),"Sourcewatch",IF(ISNUMBER(SEARCH("desmog",F146)),"Desmog",IF(ISNUMBER(SEARCH("Exxon",F146)),"Exxonsecrets",IF(ISNUMBER(SEARCH("wikipedia",F146)),"Wikipedia",IF(ISNUMBER(SEARCH("greenpeace",F146)),"Greenpeace",IF(ISNUMBER(SEARCH("Polluterwatch",F146)),"Polluterwatch",IF(F146="","","Other")))))))</f>
        <v/>
      </c>
      <c r="H146">
        <f>LEN(B146)</f>
        <v>12</v>
      </c>
    </row>
    <row r="147" spans="1:9" ht="15.75" customHeight="1" x14ac:dyDescent="0.2">
      <c r="A147" s="3" t="s">
        <v>166</v>
      </c>
      <c r="B147" s="3" t="s">
        <v>166</v>
      </c>
      <c r="C147" s="3" t="s">
        <v>25</v>
      </c>
      <c r="D147" s="3" t="s">
        <v>17</v>
      </c>
      <c r="F147" s="3" t="s">
        <v>17</v>
      </c>
      <c r="G147" s="3" t="str">
        <f>IF(ISNUMBER(SEARCH("Sourcewatch",F147)),"Sourcewatch",IF(ISNUMBER(SEARCH("desmog",F147)),"Desmog",IF(ISNUMBER(SEARCH("Exxon",F147)),"Exxonsecrets",IF(ISNUMBER(SEARCH("wikipedia",F147)),"Wikipedia",IF(ISNUMBER(SEARCH("greenpeace",F147)),"Greenpeace",IF(ISNUMBER(SEARCH("Polluterwatch",F147)),"Polluterwatch",IF(F147="","","Other")))))))</f>
        <v/>
      </c>
      <c r="H147">
        <f>LEN(B147)</f>
        <v>8</v>
      </c>
    </row>
    <row r="148" spans="1:9" ht="15.75" customHeight="1" x14ac:dyDescent="0.2">
      <c r="A148" s="3" t="s">
        <v>167</v>
      </c>
      <c r="B148" s="3" t="s">
        <v>167</v>
      </c>
      <c r="C148" s="3" t="s">
        <v>25</v>
      </c>
      <c r="D148" s="3" t="s">
        <v>17</v>
      </c>
      <c r="F148" s="3" t="s">
        <v>17</v>
      </c>
      <c r="G148" s="3" t="str">
        <f>IF(ISNUMBER(SEARCH("Sourcewatch",F148)),"Sourcewatch",IF(ISNUMBER(SEARCH("desmog",F148)),"Desmog",IF(ISNUMBER(SEARCH("Exxon",F148)),"Exxonsecrets",IF(ISNUMBER(SEARCH("wikipedia",F148)),"Wikipedia",IF(ISNUMBER(SEARCH("greenpeace",F148)),"Greenpeace",IF(ISNUMBER(SEARCH("Polluterwatch",F148)),"Polluterwatch",IF(F148="","","Other")))))))</f>
        <v/>
      </c>
      <c r="H148">
        <f>LEN(B148)</f>
        <v>15</v>
      </c>
    </row>
    <row r="149" spans="1:9" ht="15.75" customHeight="1" x14ac:dyDescent="0.2">
      <c r="A149" s="3" t="s">
        <v>168</v>
      </c>
      <c r="B149" s="3" t="s">
        <v>168</v>
      </c>
      <c r="C149" s="3" t="s">
        <v>25</v>
      </c>
      <c r="D149" s="3" t="s">
        <v>17</v>
      </c>
      <c r="F149" s="3" t="s">
        <v>17</v>
      </c>
      <c r="G149" s="3" t="str">
        <f>IF(ISNUMBER(SEARCH("Sourcewatch",F149)),"Sourcewatch",IF(ISNUMBER(SEARCH("desmog",F149)),"Desmog",IF(ISNUMBER(SEARCH("Exxon",F149)),"Exxonsecrets",IF(ISNUMBER(SEARCH("wikipedia",F149)),"Wikipedia",IF(ISNUMBER(SEARCH("greenpeace",F149)),"Greenpeace",IF(ISNUMBER(SEARCH("Polluterwatch",F149)),"Polluterwatch",IF(F149="","","Other")))))))</f>
        <v/>
      </c>
      <c r="H149">
        <f>LEN(B149)</f>
        <v>16</v>
      </c>
    </row>
    <row r="150" spans="1:9" ht="15.75" customHeight="1" x14ac:dyDescent="0.2">
      <c r="A150" s="3" t="s">
        <v>169</v>
      </c>
      <c r="B150" s="3" t="s">
        <v>169</v>
      </c>
      <c r="C150" s="3" t="s">
        <v>25</v>
      </c>
      <c r="D150" s="3" t="s">
        <v>17</v>
      </c>
      <c r="F150" s="3" t="s">
        <v>17</v>
      </c>
      <c r="G150" s="3" t="str">
        <f>IF(ISNUMBER(SEARCH("Sourcewatch",F150)),"Sourcewatch",IF(ISNUMBER(SEARCH("desmog",F150)),"Desmog",IF(ISNUMBER(SEARCH("Exxon",F150)),"Exxonsecrets",IF(ISNUMBER(SEARCH("wikipedia",F150)),"Wikipedia",IF(ISNUMBER(SEARCH("greenpeace",F150)),"Greenpeace",IF(ISNUMBER(SEARCH("Polluterwatch",F150)),"Polluterwatch",IF(F150="","","Other")))))))</f>
        <v/>
      </c>
      <c r="H150">
        <f>LEN(B150)</f>
        <v>15</v>
      </c>
    </row>
    <row r="151" spans="1:9" ht="15.75" customHeight="1" x14ac:dyDescent="0.2">
      <c r="A151" s="3" t="s">
        <v>170</v>
      </c>
      <c r="B151" s="3" t="s">
        <v>170</v>
      </c>
      <c r="C151" s="3" t="s">
        <v>25</v>
      </c>
      <c r="D151" s="3" t="s">
        <v>17</v>
      </c>
      <c r="F151" s="3" t="s">
        <v>17</v>
      </c>
      <c r="G151" s="3" t="str">
        <f>IF(ISNUMBER(SEARCH("Sourcewatch",F151)),"Sourcewatch",IF(ISNUMBER(SEARCH("desmog",F151)),"Desmog",IF(ISNUMBER(SEARCH("Exxon",F151)),"Exxonsecrets",IF(ISNUMBER(SEARCH("wikipedia",F151)),"Wikipedia",IF(ISNUMBER(SEARCH("greenpeace",F151)),"Greenpeace",IF(ISNUMBER(SEARCH("Polluterwatch",F151)),"Polluterwatch",IF(F151="","","Other")))))))</f>
        <v/>
      </c>
      <c r="H151">
        <f>LEN(B151)</f>
        <v>15</v>
      </c>
    </row>
    <row r="152" spans="1:9" ht="15.75" customHeight="1" x14ac:dyDescent="0.2">
      <c r="A152" s="3" t="s">
        <v>171</v>
      </c>
      <c r="B152" s="3" t="s">
        <v>171</v>
      </c>
      <c r="C152" s="3" t="s">
        <v>25</v>
      </c>
      <c r="D152" s="3" t="s">
        <v>17</v>
      </c>
      <c r="F152" s="3" t="s">
        <v>17</v>
      </c>
      <c r="G152" s="3" t="str">
        <f>IF(ISNUMBER(SEARCH("Sourcewatch",F152)),"Sourcewatch",IF(ISNUMBER(SEARCH("desmog",F152)),"Desmog",IF(ISNUMBER(SEARCH("Exxon",F152)),"Exxonsecrets",IF(ISNUMBER(SEARCH("wikipedia",F152)),"Wikipedia",IF(ISNUMBER(SEARCH("greenpeace",F152)),"Greenpeace",IF(ISNUMBER(SEARCH("Polluterwatch",F152)),"Polluterwatch",IF(F152="","","Other")))))))</f>
        <v/>
      </c>
      <c r="H152">
        <f>LEN(B152)</f>
        <v>14</v>
      </c>
    </row>
    <row r="153" spans="1:9" ht="15.75" customHeight="1" x14ac:dyDescent="0.2">
      <c r="A153" s="3" t="s">
        <v>172</v>
      </c>
      <c r="B153" s="3" t="s">
        <v>172</v>
      </c>
      <c r="C153" s="3" t="s">
        <v>25</v>
      </c>
      <c r="D153" s="3" t="s">
        <v>17</v>
      </c>
      <c r="F153" s="3" t="s">
        <v>17</v>
      </c>
      <c r="G153" s="3" t="str">
        <f>IF(ISNUMBER(SEARCH("Sourcewatch",F153)),"Sourcewatch",IF(ISNUMBER(SEARCH("desmog",F153)),"Desmog",IF(ISNUMBER(SEARCH("Exxon",F153)),"Exxonsecrets",IF(ISNUMBER(SEARCH("wikipedia",F153)),"Wikipedia",IF(ISNUMBER(SEARCH("greenpeace",F153)),"Greenpeace",IF(ISNUMBER(SEARCH("Polluterwatch",F153)),"Polluterwatch",IF(F153="","","Other")))))))</f>
        <v/>
      </c>
      <c r="H153">
        <f>LEN(B153)</f>
        <v>15</v>
      </c>
    </row>
    <row r="154" spans="1:9" ht="15.75" customHeight="1" x14ac:dyDescent="0.2">
      <c r="A154" s="3" t="s">
        <v>173</v>
      </c>
      <c r="B154" s="3" t="s">
        <v>173</v>
      </c>
      <c r="D154" s="3" t="s">
        <v>17</v>
      </c>
      <c r="E154" s="3" t="s">
        <v>27</v>
      </c>
      <c r="F154" s="3" t="s">
        <v>17</v>
      </c>
      <c r="G154" s="3" t="str">
        <f>IF(ISNUMBER(SEARCH("Sourcewatch",F154)),"Sourcewatch",IF(ISNUMBER(SEARCH("desmog",F154)),"Desmog",IF(ISNUMBER(SEARCH("Exxon",F154)),"Exxonsecrets",IF(ISNUMBER(SEARCH("wikipedia",F154)),"Wikipedia",IF(ISNUMBER(SEARCH("greenpeace",F154)),"Greenpeace",IF(ISNUMBER(SEARCH("Polluterwatch",F154)),"Polluterwatch",IF(F154="","","Other")))))))</f>
        <v/>
      </c>
      <c r="H154">
        <f>LEN(B154)</f>
        <v>23</v>
      </c>
    </row>
    <row r="155" spans="1:9" ht="15.75" customHeight="1" x14ac:dyDescent="0.2">
      <c r="A155" s="3" t="s">
        <v>174</v>
      </c>
      <c r="B155" s="3" t="s">
        <v>173</v>
      </c>
      <c r="D155" s="3" t="s">
        <v>17</v>
      </c>
      <c r="E155" s="3" t="s">
        <v>27</v>
      </c>
      <c r="F155" s="3" t="s">
        <v>17</v>
      </c>
      <c r="G155" s="3" t="str">
        <f>IF(ISNUMBER(SEARCH("Sourcewatch",F155)),"Sourcewatch",IF(ISNUMBER(SEARCH("desmog",F155)),"Desmog",IF(ISNUMBER(SEARCH("Exxon",F155)),"Exxonsecrets",IF(ISNUMBER(SEARCH("wikipedia",F155)),"Wikipedia",IF(ISNUMBER(SEARCH("greenpeace",F155)),"Greenpeace",IF(ISNUMBER(SEARCH("Polluterwatch",F155)),"Polluterwatch",IF(F155="","","Other")))))))</f>
        <v/>
      </c>
      <c r="H155">
        <f>LEN(B155)</f>
        <v>23</v>
      </c>
    </row>
    <row r="156" spans="1:9" ht="15.75" customHeight="1" x14ac:dyDescent="0.2">
      <c r="A156" s="3" t="s">
        <v>175</v>
      </c>
      <c r="B156" s="3" t="s">
        <v>175</v>
      </c>
      <c r="C156" s="3" t="s">
        <v>17</v>
      </c>
      <c r="D156" s="3" t="s">
        <v>17</v>
      </c>
      <c r="F156" s="3" t="s">
        <v>17</v>
      </c>
      <c r="G156" s="3" t="str">
        <f>IF(ISNUMBER(SEARCH("Sourcewatch",F156)),"Sourcewatch",IF(ISNUMBER(SEARCH("desmog",F156)),"Desmog",IF(ISNUMBER(SEARCH("Exxon",F156)),"Exxonsecrets",IF(ISNUMBER(SEARCH("wikipedia",F156)),"Wikipedia",IF(ISNUMBER(SEARCH("greenpeace",F156)),"Greenpeace",IF(ISNUMBER(SEARCH("Polluterwatch",F156)),"Polluterwatch",IF(F156="","","Other")))))))</f>
        <v/>
      </c>
      <c r="H156">
        <f>LEN(B156)</f>
        <v>17</v>
      </c>
    </row>
    <row r="157" spans="1:9" ht="15.75" customHeight="1" x14ac:dyDescent="0.2">
      <c r="A157" s="3" t="s">
        <v>176</v>
      </c>
      <c r="B157" s="3" t="s">
        <v>176</v>
      </c>
      <c r="C157" s="3" t="s">
        <v>25</v>
      </c>
      <c r="D157" s="3" t="s">
        <v>17</v>
      </c>
      <c r="F157" s="3" t="s">
        <v>17</v>
      </c>
      <c r="G157" s="3" t="str">
        <f>IF(ISNUMBER(SEARCH("Sourcewatch",F157)),"Sourcewatch",IF(ISNUMBER(SEARCH("desmog",F157)),"Desmog",IF(ISNUMBER(SEARCH("Exxon",F157)),"Exxonsecrets",IF(ISNUMBER(SEARCH("wikipedia",F157)),"Wikipedia",IF(ISNUMBER(SEARCH("greenpeace",F157)),"Greenpeace",IF(ISNUMBER(SEARCH("Polluterwatch",F157)),"Polluterwatch",IF(F157="","","Other")))))))</f>
        <v/>
      </c>
      <c r="H157">
        <f>LEN(B157)</f>
        <v>15</v>
      </c>
    </row>
    <row r="158" spans="1:9" ht="15.75" customHeight="1" x14ac:dyDescent="0.2">
      <c r="A158" s="11" t="s">
        <v>4513</v>
      </c>
      <c r="B158" s="11" t="s">
        <v>4513</v>
      </c>
      <c r="C158" t="s">
        <v>25</v>
      </c>
      <c r="D158" t="s">
        <v>17</v>
      </c>
      <c r="G158" s="3" t="str">
        <f>IF(ISNUMBER(SEARCH("Sourcewatch",F158)),"Sourcewatch",IF(ISNUMBER(SEARCH("desmog",F158)),"Desmog",IF(ISNUMBER(SEARCH("Exxon",F158)),"Exxonsecrets",IF(ISNUMBER(SEARCH("wikipedia",F158)),"Wikipedia",IF(ISNUMBER(SEARCH("greenpeace",F158)),"Greenpeace",IF(ISNUMBER(SEARCH("Polluterwatch",F158)),"Polluterwatch",IF(F158="","","Other")))))))</f>
        <v/>
      </c>
      <c r="H158">
        <f>LEN(B158)</f>
        <v>3</v>
      </c>
      <c r="I158" s="17" t="s">
        <v>25</v>
      </c>
    </row>
    <row r="159" spans="1:9" ht="15.75" customHeight="1" x14ac:dyDescent="0.2">
      <c r="A159" s="3" t="s">
        <v>177</v>
      </c>
      <c r="B159" s="3" t="s">
        <v>177</v>
      </c>
      <c r="C159" s="3" t="s">
        <v>17</v>
      </c>
      <c r="D159" s="3" t="s">
        <v>17</v>
      </c>
      <c r="F159" s="3" t="s">
        <v>178</v>
      </c>
      <c r="G159" s="3" t="str">
        <f>IF(ISNUMBER(SEARCH("Sourcewatch",F159)),"Sourcewatch",IF(ISNUMBER(SEARCH("desmog",F159)),"Desmog",IF(ISNUMBER(SEARCH("Exxon",F159)),"Exxonsecrets",IF(ISNUMBER(SEARCH("wikipedia",F159)),"Wikipedia",IF(ISNUMBER(SEARCH("greenpeace",F159)),"Greenpeace",IF(ISNUMBER(SEARCH("Polluterwatch",F159)),"Polluterwatch",IF(F159="","","Other")))))))</f>
        <v>Sourcewatch</v>
      </c>
      <c r="H159">
        <f>LEN(B159)</f>
        <v>33</v>
      </c>
    </row>
    <row r="160" spans="1:9" ht="15.75" customHeight="1" x14ac:dyDescent="0.2">
      <c r="A160" s="3" t="s">
        <v>179</v>
      </c>
      <c r="B160" s="3" t="s">
        <v>179</v>
      </c>
      <c r="D160" s="3" t="s">
        <v>17</v>
      </c>
      <c r="E160" s="3" t="s">
        <v>27</v>
      </c>
      <c r="F160" s="3" t="s">
        <v>17</v>
      </c>
      <c r="G160" s="3" t="str">
        <f>IF(ISNUMBER(SEARCH("Sourcewatch",F160)),"Sourcewatch",IF(ISNUMBER(SEARCH("desmog",F160)),"Desmog",IF(ISNUMBER(SEARCH("Exxon",F160)),"Exxonsecrets",IF(ISNUMBER(SEARCH("wikipedia",F160)),"Wikipedia",IF(ISNUMBER(SEARCH("greenpeace",F160)),"Greenpeace",IF(ISNUMBER(SEARCH("Polluterwatch",F160)),"Polluterwatch",IF(F160="","","Other")))))))</f>
        <v/>
      </c>
      <c r="H160">
        <f>LEN(B160)</f>
        <v>23</v>
      </c>
    </row>
    <row r="161" spans="1:9" ht="15.75" customHeight="1" x14ac:dyDescent="0.2">
      <c r="A161" s="3" t="s">
        <v>180</v>
      </c>
      <c r="B161" s="3" t="s">
        <v>180</v>
      </c>
      <c r="C161" s="3" t="s">
        <v>17</v>
      </c>
      <c r="D161" s="3" t="s">
        <v>17</v>
      </c>
      <c r="F161" s="3" t="s">
        <v>181</v>
      </c>
      <c r="G161" s="3" t="str">
        <f>IF(ISNUMBER(SEARCH("Sourcewatch",F161)),"Sourcewatch",IF(ISNUMBER(SEARCH("desmog",F161)),"Desmog",IF(ISNUMBER(SEARCH("Exxon",F161)),"Exxonsecrets",IF(ISNUMBER(SEARCH("wikipedia",F161)),"Wikipedia",IF(ISNUMBER(SEARCH("greenpeace",F161)),"Greenpeace",IF(ISNUMBER(SEARCH("Polluterwatch",F161)),"Polluterwatch",IF(F161="","","Other")))))))</f>
        <v>Sourcewatch</v>
      </c>
      <c r="H161">
        <f>LEN(B161)</f>
        <v>38</v>
      </c>
    </row>
    <row r="162" spans="1:9" ht="15.75" customHeight="1" x14ac:dyDescent="0.2">
      <c r="A162" s="3" t="s">
        <v>182</v>
      </c>
      <c r="B162" s="3" t="s">
        <v>182</v>
      </c>
      <c r="C162" s="3" t="s">
        <v>17</v>
      </c>
      <c r="D162" s="3" t="s">
        <v>17</v>
      </c>
      <c r="F162" s="3" t="s">
        <v>183</v>
      </c>
      <c r="G162" s="3" t="str">
        <f>IF(ISNUMBER(SEARCH("Sourcewatch",F162)),"Sourcewatch",IF(ISNUMBER(SEARCH("desmog",F162)),"Desmog",IF(ISNUMBER(SEARCH("Exxon",F162)),"Exxonsecrets",IF(ISNUMBER(SEARCH("wikipedia",F162)),"Wikipedia",IF(ISNUMBER(SEARCH("greenpeace",F162)),"Greenpeace",IF(ISNUMBER(SEARCH("Polluterwatch",F162)),"Polluterwatch",IF(F162="","","Other")))))))</f>
        <v>Desmog</v>
      </c>
      <c r="H162">
        <f>LEN(B162)</f>
        <v>38</v>
      </c>
    </row>
    <row r="163" spans="1:9" ht="15.75" customHeight="1" x14ac:dyDescent="0.2">
      <c r="A163" s="3" t="s">
        <v>184</v>
      </c>
      <c r="B163" s="3" t="s">
        <v>184</v>
      </c>
      <c r="C163" s="3" t="s">
        <v>17</v>
      </c>
      <c r="D163" s="3" t="s">
        <v>17</v>
      </c>
      <c r="F163" s="3" t="s">
        <v>185</v>
      </c>
      <c r="G163" s="3" t="str">
        <f>IF(ISNUMBER(SEARCH("Sourcewatch",F163)),"Sourcewatch",IF(ISNUMBER(SEARCH("desmog",F163)),"Desmog",IF(ISNUMBER(SEARCH("Exxon",F163)),"Exxonsecrets",IF(ISNUMBER(SEARCH("wikipedia",F163)),"Wikipedia",IF(ISNUMBER(SEARCH("greenpeace",F163)),"Greenpeace",IF(ISNUMBER(SEARCH("Polluterwatch",F163)),"Polluterwatch",IF(F163="","","Other")))))))</f>
        <v>Sourcewatch</v>
      </c>
      <c r="H163">
        <f>LEN(B163)</f>
        <v>39</v>
      </c>
    </row>
    <row r="164" spans="1:9" ht="15.75" customHeight="1" x14ac:dyDescent="0.2">
      <c r="A164" s="3" t="s">
        <v>186</v>
      </c>
      <c r="B164" s="3" t="s">
        <v>186</v>
      </c>
      <c r="C164" s="3" t="s">
        <v>17</v>
      </c>
      <c r="D164" s="3" t="s">
        <v>17</v>
      </c>
      <c r="F164" s="3" t="s">
        <v>17</v>
      </c>
      <c r="G164" s="3" t="str">
        <f>IF(ISNUMBER(SEARCH("Sourcewatch",F164)),"Sourcewatch",IF(ISNUMBER(SEARCH("desmog",F164)),"Desmog",IF(ISNUMBER(SEARCH("Exxon",F164)),"Exxonsecrets",IF(ISNUMBER(SEARCH("wikipedia",F164)),"Wikipedia",IF(ISNUMBER(SEARCH("greenpeace",F164)),"Greenpeace",IF(ISNUMBER(SEARCH("Polluterwatch",F164)),"Polluterwatch",IF(F164="","","Other")))))))</f>
        <v/>
      </c>
      <c r="H164">
        <f>LEN(B164)</f>
        <v>41</v>
      </c>
    </row>
    <row r="165" spans="1:9" ht="15.75" customHeight="1" x14ac:dyDescent="0.2">
      <c r="A165" s="3" t="s">
        <v>187</v>
      </c>
      <c r="B165" s="3" t="s">
        <v>187</v>
      </c>
      <c r="D165" s="3" t="s">
        <v>17</v>
      </c>
      <c r="F165" s="3" t="s">
        <v>188</v>
      </c>
      <c r="G165" s="3" t="str">
        <f>IF(ISNUMBER(SEARCH("Sourcewatch",F165)),"Sourcewatch",IF(ISNUMBER(SEARCH("desmog",F165)),"Desmog",IF(ISNUMBER(SEARCH("Exxon",F165)),"Exxonsecrets",IF(ISNUMBER(SEARCH("wikipedia",F165)),"Wikipedia",IF(ISNUMBER(SEARCH("greenpeace",F165)),"Greenpeace",IF(ISNUMBER(SEARCH("Polluterwatch",F165)),"Polluterwatch",IF(F165="","","Other")))))))</f>
        <v>Desmog</v>
      </c>
      <c r="H165">
        <f>LEN(B165)</f>
        <v>38</v>
      </c>
    </row>
    <row r="166" spans="1:9" ht="15.75" customHeight="1" x14ac:dyDescent="0.2">
      <c r="A166" s="3" t="s">
        <v>189</v>
      </c>
      <c r="B166" s="3" t="s">
        <v>189</v>
      </c>
      <c r="C166" s="3" t="s">
        <v>17</v>
      </c>
      <c r="D166" s="3" t="s">
        <v>17</v>
      </c>
      <c r="F166" s="3" t="s">
        <v>190</v>
      </c>
      <c r="G166" s="3" t="str">
        <f>IF(ISNUMBER(SEARCH("Sourcewatch",F166)),"Sourcewatch",IF(ISNUMBER(SEARCH("desmog",F166)),"Desmog",IF(ISNUMBER(SEARCH("Exxon",F166)),"Exxonsecrets",IF(ISNUMBER(SEARCH("wikipedia",F166)),"Wikipedia",IF(ISNUMBER(SEARCH("greenpeace",F166)),"Greenpeace",IF(ISNUMBER(SEARCH("Polluterwatch",F166)),"Polluterwatch",IF(F166="","","Other")))))))</f>
        <v>Desmog</v>
      </c>
      <c r="H166">
        <f>LEN(B166)</f>
        <v>56</v>
      </c>
    </row>
    <row r="167" spans="1:9" ht="15.75" customHeight="1" x14ac:dyDescent="0.2">
      <c r="A167" s="3" t="s">
        <v>191</v>
      </c>
      <c r="B167" s="3" t="s">
        <v>191</v>
      </c>
      <c r="C167" s="3" t="s">
        <v>17</v>
      </c>
      <c r="D167" s="3" t="s">
        <v>17</v>
      </c>
      <c r="F167" s="3" t="s">
        <v>192</v>
      </c>
      <c r="G167" s="3" t="str">
        <f>IF(ISNUMBER(SEARCH("Sourcewatch",F167)),"Sourcewatch",IF(ISNUMBER(SEARCH("desmog",F167)),"Desmog",IF(ISNUMBER(SEARCH("Exxon",F167)),"Exxonsecrets",IF(ISNUMBER(SEARCH("wikipedia",F167)),"Wikipedia",IF(ISNUMBER(SEARCH("greenpeace",F167)),"Greenpeace",IF(ISNUMBER(SEARCH("Polluterwatch",F167)),"Polluterwatch",IF(F167="","","Other")))))))</f>
        <v>Sourcewatch</v>
      </c>
      <c r="H167">
        <f>LEN(B167)</f>
        <v>31</v>
      </c>
    </row>
    <row r="168" spans="1:9" ht="15.75" customHeight="1" x14ac:dyDescent="0.2">
      <c r="A168" s="3" t="s">
        <v>193</v>
      </c>
      <c r="B168" s="3" t="s">
        <v>193</v>
      </c>
      <c r="C168" s="3" t="s">
        <v>17</v>
      </c>
      <c r="D168" s="3" t="s">
        <v>17</v>
      </c>
      <c r="F168" s="3" t="s">
        <v>17</v>
      </c>
      <c r="G168" s="3" t="str">
        <f>IF(ISNUMBER(SEARCH("Sourcewatch",F168)),"Sourcewatch",IF(ISNUMBER(SEARCH("desmog",F168)),"Desmog",IF(ISNUMBER(SEARCH("Exxon",F168)),"Exxonsecrets",IF(ISNUMBER(SEARCH("wikipedia",F168)),"Wikipedia",IF(ISNUMBER(SEARCH("greenpeace",F168)),"Greenpeace",IF(ISNUMBER(SEARCH("Polluterwatch",F168)),"Polluterwatch",IF(F168="","","Other")))))))</f>
        <v/>
      </c>
      <c r="H168">
        <f>LEN(B168)</f>
        <v>38</v>
      </c>
    </row>
    <row r="169" spans="1:9" ht="15.75" customHeight="1" x14ac:dyDescent="0.2">
      <c r="A169" s="3" t="s">
        <v>194</v>
      </c>
      <c r="B169" s="3" t="s">
        <v>194</v>
      </c>
      <c r="C169" s="3" t="s">
        <v>17</v>
      </c>
      <c r="D169" s="3" t="s">
        <v>17</v>
      </c>
      <c r="F169" s="3" t="s">
        <v>17</v>
      </c>
      <c r="G169" s="3" t="str">
        <f>IF(ISNUMBER(SEARCH("Sourcewatch",F169)),"Sourcewatch",IF(ISNUMBER(SEARCH("desmog",F169)),"Desmog",IF(ISNUMBER(SEARCH("Exxon",F169)),"Exxonsecrets",IF(ISNUMBER(SEARCH("wikipedia",F169)),"Wikipedia",IF(ISNUMBER(SEARCH("greenpeace",F169)),"Greenpeace",IF(ISNUMBER(SEARCH("Polluterwatch",F169)),"Polluterwatch",IF(F169="","","Other")))))))</f>
        <v/>
      </c>
      <c r="H169">
        <f>LEN(B169)</f>
        <v>24</v>
      </c>
    </row>
    <row r="170" spans="1:9" ht="15.75" customHeight="1" x14ac:dyDescent="0.2">
      <c r="A170" s="11" t="s">
        <v>4444</v>
      </c>
      <c r="B170" s="11" t="s">
        <v>4444</v>
      </c>
      <c r="C170" t="s">
        <v>17</v>
      </c>
      <c r="D170" t="s">
        <v>17</v>
      </c>
      <c r="G170" s="3" t="str">
        <f>IF(ISNUMBER(SEARCH("Sourcewatch",F170)),"Sourcewatch",IF(ISNUMBER(SEARCH("desmog",F170)),"Desmog",IF(ISNUMBER(SEARCH("Exxon",F170)),"Exxonsecrets",IF(ISNUMBER(SEARCH("wikipedia",F170)),"Wikipedia",IF(ISNUMBER(SEARCH("greenpeace",F170)),"Greenpeace",IF(ISNUMBER(SEARCH("Polluterwatch",F170)),"Polluterwatch",IF(F170="","","Other")))))))</f>
        <v/>
      </c>
      <c r="H170">
        <f>LEN(B170)</f>
        <v>40</v>
      </c>
      <c r="I170" s="17" t="s">
        <v>25</v>
      </c>
    </row>
    <row r="171" spans="1:9" ht="15.75" customHeight="1" x14ac:dyDescent="0.2">
      <c r="A171" s="3" t="s">
        <v>195</v>
      </c>
      <c r="B171" s="3" t="s">
        <v>195</v>
      </c>
      <c r="C171" s="3" t="s">
        <v>17</v>
      </c>
      <c r="D171" s="3" t="s">
        <v>17</v>
      </c>
      <c r="F171" s="3" t="s">
        <v>196</v>
      </c>
      <c r="G171" s="3" t="str">
        <f>IF(ISNUMBER(SEARCH("Sourcewatch",F171)),"Sourcewatch",IF(ISNUMBER(SEARCH("desmog",F171)),"Desmog",IF(ISNUMBER(SEARCH("Exxon",F171)),"Exxonsecrets",IF(ISNUMBER(SEARCH("wikipedia",F171)),"Wikipedia",IF(ISNUMBER(SEARCH("greenpeace",F171)),"Greenpeace",IF(ISNUMBER(SEARCH("Polluterwatch",F171)),"Polluterwatch",IF(F171="","","Other")))))))</f>
        <v>Desmog</v>
      </c>
      <c r="H171">
        <f>LEN(B171)</f>
        <v>37</v>
      </c>
    </row>
    <row r="172" spans="1:9" ht="15.75" customHeight="1" x14ac:dyDescent="0.2">
      <c r="A172" s="3" t="s">
        <v>197</v>
      </c>
      <c r="B172" s="3" t="s">
        <v>197</v>
      </c>
      <c r="D172" s="3" t="s">
        <v>17</v>
      </c>
      <c r="F172" s="3" t="s">
        <v>17</v>
      </c>
      <c r="G172" s="3" t="str">
        <f>IF(ISNUMBER(SEARCH("Sourcewatch",F172)),"Sourcewatch",IF(ISNUMBER(SEARCH("desmog",F172)),"Desmog",IF(ISNUMBER(SEARCH("Exxon",F172)),"Exxonsecrets",IF(ISNUMBER(SEARCH("wikipedia",F172)),"Wikipedia",IF(ISNUMBER(SEARCH("greenpeace",F172)),"Greenpeace",IF(ISNUMBER(SEARCH("Polluterwatch",F172)),"Polluterwatch",IF(F172="","","Other")))))))</f>
        <v/>
      </c>
      <c r="H172">
        <f>LEN(B172)</f>
        <v>34</v>
      </c>
    </row>
    <row r="173" spans="1:9" ht="15.75" customHeight="1" x14ac:dyDescent="0.2">
      <c r="A173" s="3" t="s">
        <v>198</v>
      </c>
      <c r="B173" s="3" t="s">
        <v>198</v>
      </c>
      <c r="C173" s="3" t="s">
        <v>17</v>
      </c>
      <c r="D173" s="3" t="s">
        <v>17</v>
      </c>
      <c r="F173" s="3" t="s">
        <v>17</v>
      </c>
      <c r="G173" s="3" t="str">
        <f>IF(ISNUMBER(SEARCH("Sourcewatch",F173)),"Sourcewatch",IF(ISNUMBER(SEARCH("desmog",F173)),"Desmog",IF(ISNUMBER(SEARCH("Exxon",F173)),"Exxonsecrets",IF(ISNUMBER(SEARCH("wikipedia",F173)),"Wikipedia",IF(ISNUMBER(SEARCH("greenpeace",F173)),"Greenpeace",IF(ISNUMBER(SEARCH("Polluterwatch",F173)),"Polluterwatch",IF(F173="","","Other")))))))</f>
        <v/>
      </c>
      <c r="H173">
        <f>LEN(B173)</f>
        <v>39</v>
      </c>
    </row>
    <row r="174" spans="1:9" ht="15.75" customHeight="1" x14ac:dyDescent="0.2">
      <c r="A174" s="3" t="s">
        <v>199</v>
      </c>
      <c r="B174" s="3" t="s">
        <v>199</v>
      </c>
      <c r="C174" s="3" t="s">
        <v>17</v>
      </c>
      <c r="D174" s="3" t="s">
        <v>17</v>
      </c>
      <c r="F174" s="3" t="s">
        <v>17</v>
      </c>
      <c r="G174" s="3" t="str">
        <f>IF(ISNUMBER(SEARCH("Sourcewatch",F174)),"Sourcewatch",IF(ISNUMBER(SEARCH("desmog",F174)),"Desmog",IF(ISNUMBER(SEARCH("Exxon",F174)),"Exxonsecrets",IF(ISNUMBER(SEARCH("wikipedia",F174)),"Wikipedia",IF(ISNUMBER(SEARCH("greenpeace",F174)),"Greenpeace",IF(ISNUMBER(SEARCH("Polluterwatch",F174)),"Polluterwatch",IF(F174="","","Other")))))))</f>
        <v/>
      </c>
      <c r="H174">
        <f>LEN(B174)</f>
        <v>22</v>
      </c>
    </row>
    <row r="175" spans="1:9" ht="15.75" customHeight="1" x14ac:dyDescent="0.2">
      <c r="A175" s="3" t="s">
        <v>200</v>
      </c>
      <c r="B175" s="3" t="s">
        <v>200</v>
      </c>
      <c r="D175" s="3" t="s">
        <v>17</v>
      </c>
      <c r="E175" s="3" t="s">
        <v>27</v>
      </c>
      <c r="F175" s="3" t="s">
        <v>17</v>
      </c>
      <c r="G175" s="3" t="str">
        <f>IF(ISNUMBER(SEARCH("Sourcewatch",F175)),"Sourcewatch",IF(ISNUMBER(SEARCH("desmog",F175)),"Desmog",IF(ISNUMBER(SEARCH("Exxon",F175)),"Exxonsecrets",IF(ISNUMBER(SEARCH("wikipedia",F175)),"Wikipedia",IF(ISNUMBER(SEARCH("greenpeace",F175)),"Greenpeace",IF(ISNUMBER(SEARCH("Polluterwatch",F175)),"Polluterwatch",IF(F175="","","Other")))))))</f>
        <v/>
      </c>
      <c r="H175">
        <f>LEN(B175)</f>
        <v>25</v>
      </c>
    </row>
    <row r="176" spans="1:9" ht="15.75" customHeight="1" x14ac:dyDescent="0.2">
      <c r="A176" s="3" t="s">
        <v>201</v>
      </c>
      <c r="B176" s="3" t="s">
        <v>201</v>
      </c>
      <c r="D176" s="3" t="s">
        <v>17</v>
      </c>
      <c r="E176" s="3" t="s">
        <v>27</v>
      </c>
      <c r="F176" s="3" t="s">
        <v>17</v>
      </c>
      <c r="G176" s="3" t="str">
        <f>IF(ISNUMBER(SEARCH("Sourcewatch",F176)),"Sourcewatch",IF(ISNUMBER(SEARCH("desmog",F176)),"Desmog",IF(ISNUMBER(SEARCH("Exxon",F176)),"Exxonsecrets",IF(ISNUMBER(SEARCH("wikipedia",F176)),"Wikipedia",IF(ISNUMBER(SEARCH("greenpeace",F176)),"Greenpeace",IF(ISNUMBER(SEARCH("Polluterwatch",F176)),"Polluterwatch",IF(F176="","","Other")))))))</f>
        <v/>
      </c>
      <c r="H176">
        <f>LEN(B176)</f>
        <v>33</v>
      </c>
    </row>
    <row r="177" spans="1:9" ht="15.75" customHeight="1" x14ac:dyDescent="0.2">
      <c r="A177" s="3" t="s">
        <v>202</v>
      </c>
      <c r="B177" s="3" t="s">
        <v>202</v>
      </c>
      <c r="C177" s="3" t="s">
        <v>17</v>
      </c>
      <c r="D177" s="3" t="s">
        <v>17</v>
      </c>
      <c r="F177" s="3" t="s">
        <v>17</v>
      </c>
      <c r="G177" s="3" t="str">
        <f>IF(ISNUMBER(SEARCH("Sourcewatch",F177)),"Sourcewatch",IF(ISNUMBER(SEARCH("desmog",F177)),"Desmog",IF(ISNUMBER(SEARCH("Exxon",F177)),"Exxonsecrets",IF(ISNUMBER(SEARCH("wikipedia",F177)),"Wikipedia",IF(ISNUMBER(SEARCH("greenpeace",F177)),"Greenpeace",IF(ISNUMBER(SEARCH("Polluterwatch",F177)),"Polluterwatch",IF(F177="","","Other")))))))</f>
        <v/>
      </c>
      <c r="H177">
        <f>LEN(B177)</f>
        <v>43</v>
      </c>
    </row>
    <row r="178" spans="1:9" ht="15.75" customHeight="1" x14ac:dyDescent="0.2">
      <c r="A178" s="3" t="s">
        <v>203</v>
      </c>
      <c r="B178" s="3" t="s">
        <v>203</v>
      </c>
      <c r="D178" s="3" t="s">
        <v>17</v>
      </c>
      <c r="F178" s="3" t="s">
        <v>204</v>
      </c>
      <c r="G178" s="3" t="str">
        <f>IF(ISNUMBER(SEARCH("Sourcewatch",F178)),"Sourcewatch",IF(ISNUMBER(SEARCH("desmog",F178)),"Desmog",IF(ISNUMBER(SEARCH("Exxon",F178)),"Exxonsecrets",IF(ISNUMBER(SEARCH("wikipedia",F178)),"Wikipedia",IF(ISNUMBER(SEARCH("greenpeace",F178)),"Greenpeace",IF(ISNUMBER(SEARCH("Polluterwatch",F178)),"Polluterwatch",IF(F178="","","Other")))))))</f>
        <v>Sourcewatch</v>
      </c>
      <c r="H178">
        <f>LEN(B178)</f>
        <v>18</v>
      </c>
    </row>
    <row r="179" spans="1:9" ht="15.75" customHeight="1" x14ac:dyDescent="0.2">
      <c r="A179" s="3" t="s">
        <v>205</v>
      </c>
      <c r="B179" s="3" t="s">
        <v>203</v>
      </c>
      <c r="C179" s="3" t="s">
        <v>17</v>
      </c>
      <c r="D179" s="3" t="s">
        <v>17</v>
      </c>
      <c r="F179" s="3" t="s">
        <v>206</v>
      </c>
      <c r="G179" s="3" t="str">
        <f>IF(ISNUMBER(SEARCH("Sourcewatch",F179)),"Sourcewatch",IF(ISNUMBER(SEARCH("desmog",F179)),"Desmog",IF(ISNUMBER(SEARCH("Exxon",F179)),"Exxonsecrets",IF(ISNUMBER(SEARCH("wikipedia",F179)),"Wikipedia",IF(ISNUMBER(SEARCH("greenpeace",F179)),"Greenpeace",IF(ISNUMBER(SEARCH("Polluterwatch",F179)),"Polluterwatch",IF(F179="","","Other")))))))</f>
        <v>Sourcewatch</v>
      </c>
      <c r="H179">
        <f>LEN(B179)</f>
        <v>18</v>
      </c>
    </row>
    <row r="180" spans="1:9" ht="15.75" customHeight="1" x14ac:dyDescent="0.2">
      <c r="A180" s="3" t="s">
        <v>207</v>
      </c>
      <c r="B180" s="3" t="s">
        <v>207</v>
      </c>
      <c r="C180" s="3" t="s">
        <v>17</v>
      </c>
      <c r="D180" s="3" t="s">
        <v>17</v>
      </c>
      <c r="F180" s="3" t="s">
        <v>17</v>
      </c>
      <c r="G180" s="3" t="str">
        <f>IF(ISNUMBER(SEARCH("Sourcewatch",F180)),"Sourcewatch",IF(ISNUMBER(SEARCH("desmog",F180)),"Desmog",IF(ISNUMBER(SEARCH("Exxon",F180)),"Exxonsecrets",IF(ISNUMBER(SEARCH("wikipedia",F180)),"Wikipedia",IF(ISNUMBER(SEARCH("greenpeace",F180)),"Greenpeace",IF(ISNUMBER(SEARCH("Polluterwatch",F180)),"Polluterwatch",IF(F180="","","Other")))))))</f>
        <v/>
      </c>
      <c r="H180">
        <f>LEN(B180)</f>
        <v>21</v>
      </c>
    </row>
    <row r="181" spans="1:9" ht="15.75" customHeight="1" x14ac:dyDescent="0.2">
      <c r="A181" s="3" t="s">
        <v>208</v>
      </c>
      <c r="B181" s="3" t="s">
        <v>208</v>
      </c>
      <c r="C181" s="3" t="s">
        <v>17</v>
      </c>
      <c r="D181" s="3" t="s">
        <v>25</v>
      </c>
      <c r="G181" s="3" t="str">
        <f>IF(ISNUMBER(SEARCH("Sourcewatch",F181)),"Sourcewatch",IF(ISNUMBER(SEARCH("desmog",F181)),"Desmog",IF(ISNUMBER(SEARCH("Exxon",F181)),"Exxonsecrets",IF(ISNUMBER(SEARCH("wikipedia",F181)),"Wikipedia",IF(ISNUMBER(SEARCH("greenpeace",F181)),"Greenpeace",IF(ISNUMBER(SEARCH("Polluterwatch",F181)),"Polluterwatch",IF(F181="","","Other")))))))</f>
        <v/>
      </c>
      <c r="H181">
        <f>LEN(B181)</f>
        <v>19</v>
      </c>
    </row>
    <row r="182" spans="1:9" ht="15.75" customHeight="1" x14ac:dyDescent="0.2">
      <c r="A182" s="3" t="s">
        <v>209</v>
      </c>
      <c r="B182" s="3" t="s">
        <v>208</v>
      </c>
      <c r="C182" s="3" t="s">
        <v>17</v>
      </c>
      <c r="D182" s="3" t="s">
        <v>25</v>
      </c>
      <c r="G182" s="3" t="str">
        <f>IF(ISNUMBER(SEARCH("Sourcewatch",F182)),"Sourcewatch",IF(ISNUMBER(SEARCH("desmog",F182)),"Desmog",IF(ISNUMBER(SEARCH("Exxon",F182)),"Exxonsecrets",IF(ISNUMBER(SEARCH("wikipedia",F182)),"Wikipedia",IF(ISNUMBER(SEARCH("greenpeace",F182)),"Greenpeace",IF(ISNUMBER(SEARCH("Polluterwatch",F182)),"Polluterwatch",IF(F182="","","Other")))))))</f>
        <v/>
      </c>
      <c r="H182">
        <f>LEN(B182)</f>
        <v>19</v>
      </c>
    </row>
    <row r="183" spans="1:9" ht="15.75" customHeight="1" x14ac:dyDescent="0.2">
      <c r="A183" s="3" t="s">
        <v>210</v>
      </c>
      <c r="B183" s="3" t="s">
        <v>210</v>
      </c>
      <c r="C183" s="3" t="s">
        <v>17</v>
      </c>
      <c r="D183" s="3" t="s">
        <v>17</v>
      </c>
      <c r="F183" s="3" t="s">
        <v>17</v>
      </c>
      <c r="G183" s="3" t="str">
        <f>IF(ISNUMBER(SEARCH("Sourcewatch",F183)),"Sourcewatch",IF(ISNUMBER(SEARCH("desmog",F183)),"Desmog",IF(ISNUMBER(SEARCH("Exxon",F183)),"Exxonsecrets",IF(ISNUMBER(SEARCH("wikipedia",F183)),"Wikipedia",IF(ISNUMBER(SEARCH("greenpeace",F183)),"Greenpeace",IF(ISNUMBER(SEARCH("Polluterwatch",F183)),"Polluterwatch",IF(F183="","","Other")))))))</f>
        <v/>
      </c>
      <c r="H183">
        <f>LEN(B183)</f>
        <v>18</v>
      </c>
    </row>
    <row r="184" spans="1:9" ht="15.75" customHeight="1" x14ac:dyDescent="0.2">
      <c r="A184" s="3" t="s">
        <v>213</v>
      </c>
      <c r="B184" s="3" t="s">
        <v>213</v>
      </c>
      <c r="C184" s="3" t="s">
        <v>17</v>
      </c>
      <c r="D184" s="3" t="s">
        <v>17</v>
      </c>
      <c r="F184" s="3" t="s">
        <v>214</v>
      </c>
      <c r="G184" s="3" t="str">
        <f>IF(ISNUMBER(SEARCH("Sourcewatch",F184)),"Sourcewatch",IF(ISNUMBER(SEARCH("desmog",F184)),"Desmog",IF(ISNUMBER(SEARCH("Exxon",F184)),"Exxonsecrets",IF(ISNUMBER(SEARCH("wikipedia",F184)),"Wikipedia",IF(ISNUMBER(SEARCH("greenpeace",F184)),"Greenpeace",IF(ISNUMBER(SEARCH("Polluterwatch",F184)),"Polluterwatch",IF(F184="","","Other")))))))</f>
        <v>Desmog</v>
      </c>
      <c r="H184">
        <f>LEN(B184)</f>
        <v>24</v>
      </c>
    </row>
    <row r="185" spans="1:9" ht="15.75" customHeight="1" x14ac:dyDescent="0.2">
      <c r="A185" s="3" t="s">
        <v>215</v>
      </c>
      <c r="B185" s="3" t="s">
        <v>213</v>
      </c>
      <c r="C185" s="3" t="s">
        <v>17</v>
      </c>
      <c r="D185" s="3" t="s">
        <v>17</v>
      </c>
      <c r="F185" s="3" t="s">
        <v>214</v>
      </c>
      <c r="G185" s="3" t="str">
        <f>IF(ISNUMBER(SEARCH("Sourcewatch",F185)),"Sourcewatch",IF(ISNUMBER(SEARCH("desmog",F185)),"Desmog",IF(ISNUMBER(SEARCH("Exxon",F185)),"Exxonsecrets",IF(ISNUMBER(SEARCH("wikipedia",F185)),"Wikipedia",IF(ISNUMBER(SEARCH("greenpeace",F185)),"Greenpeace",IF(ISNUMBER(SEARCH("Polluterwatch",F185)),"Polluterwatch",IF(F185="","","Other")))))))</f>
        <v>Desmog</v>
      </c>
      <c r="H185">
        <f>LEN(B185)</f>
        <v>24</v>
      </c>
    </row>
    <row r="186" spans="1:9" ht="15.75" customHeight="1" x14ac:dyDescent="0.2">
      <c r="A186" s="11" t="s">
        <v>4670</v>
      </c>
      <c r="B186" s="11" t="s">
        <v>213</v>
      </c>
      <c r="D186" t="s">
        <v>17</v>
      </c>
      <c r="F186" s="3" t="s">
        <v>214</v>
      </c>
      <c r="G186" s="3" t="str">
        <f>IF(ISNUMBER(SEARCH("Sourcewatch",F186)),"Sourcewatch",IF(ISNUMBER(SEARCH("desmog",F186)),"Desmog",IF(ISNUMBER(SEARCH("Exxon",F186)),"Exxonsecrets",IF(ISNUMBER(SEARCH("wikipedia",F186)),"Wikipedia",IF(ISNUMBER(SEARCH("greenpeace",F186)),"Greenpeace",IF(ISNUMBER(SEARCH("Polluterwatch",F186)),"Polluterwatch",IF(F186="","","Other")))))))</f>
        <v>Desmog</v>
      </c>
      <c r="I186" s="17" t="s">
        <v>25</v>
      </c>
    </row>
    <row r="187" spans="1:9" ht="15.75" customHeight="1" x14ac:dyDescent="0.2">
      <c r="A187" s="3" t="s">
        <v>216</v>
      </c>
      <c r="B187" s="3" t="s">
        <v>216</v>
      </c>
      <c r="D187" s="3" t="s">
        <v>17</v>
      </c>
      <c r="F187" s="3" t="s">
        <v>217</v>
      </c>
      <c r="G187" s="3" t="str">
        <f>IF(ISNUMBER(SEARCH("Sourcewatch",F187)),"Sourcewatch",IF(ISNUMBER(SEARCH("desmog",F187)),"Desmog",IF(ISNUMBER(SEARCH("Exxon",F187)),"Exxonsecrets",IF(ISNUMBER(SEARCH("wikipedia",F187)),"Wikipedia",IF(ISNUMBER(SEARCH("greenpeace",F187)),"Greenpeace",IF(ISNUMBER(SEARCH("Polluterwatch",F187)),"Polluterwatch",IF(F187="","","Other")))))))</f>
        <v>Desmog</v>
      </c>
      <c r="H187">
        <f>LEN(B187)</f>
        <v>24</v>
      </c>
    </row>
    <row r="188" spans="1:9" ht="15.75" customHeight="1" x14ac:dyDescent="0.2">
      <c r="A188" s="3" t="s">
        <v>218</v>
      </c>
      <c r="B188" s="3" t="s">
        <v>216</v>
      </c>
      <c r="C188" s="3" t="s">
        <v>17</v>
      </c>
      <c r="D188" s="3" t="s">
        <v>17</v>
      </c>
      <c r="F188" s="3" t="s">
        <v>217</v>
      </c>
      <c r="G188" s="3" t="str">
        <f>IF(ISNUMBER(SEARCH("Sourcewatch",F188)),"Sourcewatch",IF(ISNUMBER(SEARCH("desmog",F188)),"Desmog",IF(ISNUMBER(SEARCH("Exxon",F188)),"Exxonsecrets",IF(ISNUMBER(SEARCH("wikipedia",F188)),"Wikipedia",IF(ISNUMBER(SEARCH("greenpeace",F188)),"Greenpeace",IF(ISNUMBER(SEARCH("Polluterwatch",F188)),"Polluterwatch",IF(F188="","","Other")))))))</f>
        <v>Desmog</v>
      </c>
      <c r="H188">
        <f>LEN(B188)</f>
        <v>24</v>
      </c>
    </row>
    <row r="189" spans="1:9" ht="15.75" customHeight="1" x14ac:dyDescent="0.2">
      <c r="A189" s="11" t="s">
        <v>4344</v>
      </c>
      <c r="B189" s="11" t="s">
        <v>4344</v>
      </c>
      <c r="C189" t="s">
        <v>25</v>
      </c>
      <c r="D189" t="s">
        <v>17</v>
      </c>
      <c r="G189" s="3" t="str">
        <f>IF(ISNUMBER(SEARCH("Sourcewatch",F189)),"Sourcewatch",IF(ISNUMBER(SEARCH("desmog",F189)),"Desmog",IF(ISNUMBER(SEARCH("Exxon",F189)),"Exxonsecrets",IF(ISNUMBER(SEARCH("wikipedia",F189)),"Wikipedia",IF(ISNUMBER(SEARCH("greenpeace",F189)),"Greenpeace",IF(ISNUMBER(SEARCH("Polluterwatch",F189)),"Polluterwatch",IF(F189="","","Other")))))))</f>
        <v/>
      </c>
      <c r="H189">
        <f>LEN(B189)</f>
        <v>7</v>
      </c>
      <c r="I189" s="17" t="s">
        <v>25</v>
      </c>
    </row>
    <row r="190" spans="1:9" ht="15.75" customHeight="1" x14ac:dyDescent="0.2">
      <c r="A190" s="3" t="s">
        <v>219</v>
      </c>
      <c r="B190" s="3" t="s">
        <v>219</v>
      </c>
      <c r="C190" s="3" t="s">
        <v>25</v>
      </c>
      <c r="D190" s="3" t="s">
        <v>17</v>
      </c>
      <c r="F190" s="3" t="s">
        <v>17</v>
      </c>
      <c r="G190" s="3" t="str">
        <f>IF(ISNUMBER(SEARCH("Sourcewatch",F190)),"Sourcewatch",IF(ISNUMBER(SEARCH("desmog",F190)),"Desmog",IF(ISNUMBER(SEARCH("Exxon",F190)),"Exxonsecrets",IF(ISNUMBER(SEARCH("wikipedia",F190)),"Wikipedia",IF(ISNUMBER(SEARCH("greenpeace",F190)),"Greenpeace",IF(ISNUMBER(SEARCH("Polluterwatch",F190)),"Polluterwatch",IF(F190="","","Other")))))))</f>
        <v/>
      </c>
      <c r="H190">
        <f>LEN(B190)</f>
        <v>6</v>
      </c>
    </row>
    <row r="191" spans="1:9" ht="15.75" customHeight="1" x14ac:dyDescent="0.2">
      <c r="A191" s="3" t="s">
        <v>220</v>
      </c>
      <c r="B191" s="3" t="s">
        <v>220</v>
      </c>
      <c r="D191" s="3" t="s">
        <v>17</v>
      </c>
      <c r="E191" s="3" t="s">
        <v>27</v>
      </c>
      <c r="F191" s="3" t="s">
        <v>17</v>
      </c>
      <c r="G191" s="3" t="str">
        <f>IF(ISNUMBER(SEARCH("Sourcewatch",F191)),"Sourcewatch",IF(ISNUMBER(SEARCH("desmog",F191)),"Desmog",IF(ISNUMBER(SEARCH("Exxon",F191)),"Exxonsecrets",IF(ISNUMBER(SEARCH("wikipedia",F191)),"Wikipedia",IF(ISNUMBER(SEARCH("greenpeace",F191)),"Greenpeace",IF(ISNUMBER(SEARCH("Polluterwatch",F191)),"Polluterwatch",IF(F191="","","Other")))))))</f>
        <v/>
      </c>
      <c r="H191">
        <f>LEN(B191)</f>
        <v>33</v>
      </c>
    </row>
    <row r="192" spans="1:9" ht="15.75" customHeight="1" x14ac:dyDescent="0.2">
      <c r="A192" s="3" t="s">
        <v>221</v>
      </c>
      <c r="B192" s="3" t="s">
        <v>221</v>
      </c>
      <c r="C192" s="3" t="s">
        <v>25</v>
      </c>
      <c r="D192" s="3" t="s">
        <v>17</v>
      </c>
      <c r="F192" s="3" t="s">
        <v>17</v>
      </c>
      <c r="G192" s="3" t="str">
        <f>IF(ISNUMBER(SEARCH("Sourcewatch",F192)),"Sourcewatch",IF(ISNUMBER(SEARCH("desmog",F192)),"Desmog",IF(ISNUMBER(SEARCH("Exxon",F192)),"Exxonsecrets",IF(ISNUMBER(SEARCH("wikipedia",F192)),"Wikipedia",IF(ISNUMBER(SEARCH("greenpeace",F192)),"Greenpeace",IF(ISNUMBER(SEARCH("Polluterwatch",F192)),"Polluterwatch",IF(F192="","","Other")))))))</f>
        <v/>
      </c>
      <c r="H192">
        <f>LEN(B192)</f>
        <v>8</v>
      </c>
    </row>
    <row r="193" spans="1:8" ht="15.75" customHeight="1" x14ac:dyDescent="0.2">
      <c r="A193" s="3" t="s">
        <v>222</v>
      </c>
      <c r="B193" s="3" t="s">
        <v>222</v>
      </c>
      <c r="C193" s="3" t="s">
        <v>17</v>
      </c>
      <c r="D193" s="3" t="s">
        <v>25</v>
      </c>
      <c r="G193" s="3" t="str">
        <f>IF(ISNUMBER(SEARCH("Sourcewatch",F193)),"Sourcewatch",IF(ISNUMBER(SEARCH("desmog",F193)),"Desmog",IF(ISNUMBER(SEARCH("Exxon",F193)),"Exxonsecrets",IF(ISNUMBER(SEARCH("wikipedia",F193)),"Wikipedia",IF(ISNUMBER(SEARCH("greenpeace",F193)),"Greenpeace",IF(ISNUMBER(SEARCH("Polluterwatch",F193)),"Polluterwatch",IF(F193="","","Other")))))))</f>
        <v/>
      </c>
      <c r="H193">
        <f>LEN(B193)</f>
        <v>19</v>
      </c>
    </row>
    <row r="194" spans="1:8" ht="15.75" customHeight="1" x14ac:dyDescent="0.2">
      <c r="A194" s="3" t="s">
        <v>223</v>
      </c>
      <c r="B194" s="3" t="s">
        <v>223</v>
      </c>
      <c r="C194" s="3" t="s">
        <v>25</v>
      </c>
      <c r="D194" s="3" t="s">
        <v>17</v>
      </c>
      <c r="F194" s="3" t="s">
        <v>17</v>
      </c>
      <c r="G194" s="3" t="str">
        <f>IF(ISNUMBER(SEARCH("Sourcewatch",F194)),"Sourcewatch",IF(ISNUMBER(SEARCH("desmog",F194)),"Desmog",IF(ISNUMBER(SEARCH("Exxon",F194)),"Exxonsecrets",IF(ISNUMBER(SEARCH("wikipedia",F194)),"Wikipedia",IF(ISNUMBER(SEARCH("greenpeace",F194)),"Greenpeace",IF(ISNUMBER(SEARCH("Polluterwatch",F194)),"Polluterwatch",IF(F194="","","Other")))))))</f>
        <v/>
      </c>
      <c r="H194">
        <f>LEN(B194)</f>
        <v>15</v>
      </c>
    </row>
    <row r="195" spans="1:8" ht="15.75" customHeight="1" x14ac:dyDescent="0.2">
      <c r="A195" s="3" t="s">
        <v>224</v>
      </c>
      <c r="B195" s="3" t="s">
        <v>224</v>
      </c>
      <c r="C195" s="3" t="s">
        <v>25</v>
      </c>
      <c r="D195" s="3" t="s">
        <v>17</v>
      </c>
      <c r="F195" s="3" t="s">
        <v>17</v>
      </c>
      <c r="G195" s="3" t="str">
        <f>IF(ISNUMBER(SEARCH("Sourcewatch",F195)),"Sourcewatch",IF(ISNUMBER(SEARCH("desmog",F195)),"Desmog",IF(ISNUMBER(SEARCH("Exxon",F195)),"Exxonsecrets",IF(ISNUMBER(SEARCH("wikipedia",F195)),"Wikipedia",IF(ISNUMBER(SEARCH("greenpeace",F195)),"Greenpeace",IF(ISNUMBER(SEARCH("Polluterwatch",F195)),"Polluterwatch",IF(F195="","","Other")))))))</f>
        <v/>
      </c>
      <c r="H195">
        <f>LEN(B195)</f>
        <v>14</v>
      </c>
    </row>
    <row r="196" spans="1:8" ht="15.75" customHeight="1" x14ac:dyDescent="0.2">
      <c r="A196" s="3" t="s">
        <v>225</v>
      </c>
      <c r="B196" s="3" t="s">
        <v>225</v>
      </c>
      <c r="C196" s="3" t="s">
        <v>25</v>
      </c>
      <c r="D196" s="3" t="s">
        <v>17</v>
      </c>
      <c r="F196" s="3" t="s">
        <v>17</v>
      </c>
      <c r="G196" s="3" t="str">
        <f>IF(ISNUMBER(SEARCH("Sourcewatch",F196)),"Sourcewatch",IF(ISNUMBER(SEARCH("desmog",F196)),"Desmog",IF(ISNUMBER(SEARCH("Exxon",F196)),"Exxonsecrets",IF(ISNUMBER(SEARCH("wikipedia",F196)),"Wikipedia",IF(ISNUMBER(SEARCH("greenpeace",F196)),"Greenpeace",IF(ISNUMBER(SEARCH("Polluterwatch",F196)),"Polluterwatch",IF(F196="","","Other")))))))</f>
        <v/>
      </c>
      <c r="H196">
        <f>LEN(B196)</f>
        <v>17</v>
      </c>
    </row>
    <row r="197" spans="1:8" ht="15.75" customHeight="1" x14ac:dyDescent="0.2">
      <c r="A197" s="3" t="s">
        <v>226</v>
      </c>
      <c r="B197" s="3" t="s">
        <v>226</v>
      </c>
      <c r="C197" s="3" t="s">
        <v>25</v>
      </c>
      <c r="D197" s="3" t="s">
        <v>17</v>
      </c>
      <c r="F197" s="3" t="s">
        <v>17</v>
      </c>
      <c r="G197" s="3" t="str">
        <f>IF(ISNUMBER(SEARCH("Sourcewatch",F197)),"Sourcewatch",IF(ISNUMBER(SEARCH("desmog",F197)),"Desmog",IF(ISNUMBER(SEARCH("Exxon",F197)),"Exxonsecrets",IF(ISNUMBER(SEARCH("wikipedia",F197)),"Wikipedia",IF(ISNUMBER(SEARCH("greenpeace",F197)),"Greenpeace",IF(ISNUMBER(SEARCH("Polluterwatch",F197)),"Polluterwatch",IF(F197="","","Other")))))))</f>
        <v/>
      </c>
      <c r="H197">
        <f>LEN(B197)</f>
        <v>19</v>
      </c>
    </row>
    <row r="198" spans="1:8" ht="15.75" customHeight="1" x14ac:dyDescent="0.2">
      <c r="A198" s="3" t="s">
        <v>227</v>
      </c>
      <c r="B198" s="3" t="s">
        <v>227</v>
      </c>
      <c r="C198" s="3" t="s">
        <v>25</v>
      </c>
      <c r="D198" s="3" t="s">
        <v>17</v>
      </c>
      <c r="F198" s="3" t="s">
        <v>17</v>
      </c>
      <c r="G198" s="3" t="str">
        <f>IF(ISNUMBER(SEARCH("Sourcewatch",F198)),"Sourcewatch",IF(ISNUMBER(SEARCH("desmog",F198)),"Desmog",IF(ISNUMBER(SEARCH("Exxon",F198)),"Exxonsecrets",IF(ISNUMBER(SEARCH("wikipedia",F198)),"Wikipedia",IF(ISNUMBER(SEARCH("greenpeace",F198)),"Greenpeace",IF(ISNUMBER(SEARCH("Polluterwatch",F198)),"Polluterwatch",IF(F198="","","Other")))))))</f>
        <v/>
      </c>
      <c r="H198">
        <f>LEN(B198)</f>
        <v>17</v>
      </c>
    </row>
    <row r="199" spans="1:8" ht="15.75" customHeight="1" x14ac:dyDescent="0.2">
      <c r="A199" s="3" t="s">
        <v>228</v>
      </c>
      <c r="B199" s="3" t="s">
        <v>228</v>
      </c>
      <c r="C199" s="3" t="s">
        <v>25</v>
      </c>
      <c r="D199" s="3" t="s">
        <v>17</v>
      </c>
      <c r="F199" s="3" t="s">
        <v>17</v>
      </c>
      <c r="G199" s="3" t="str">
        <f>IF(ISNUMBER(SEARCH("Sourcewatch",F199)),"Sourcewatch",IF(ISNUMBER(SEARCH("desmog",F199)),"Desmog",IF(ISNUMBER(SEARCH("Exxon",F199)),"Exxonsecrets",IF(ISNUMBER(SEARCH("wikipedia",F199)),"Wikipedia",IF(ISNUMBER(SEARCH("greenpeace",F199)),"Greenpeace",IF(ISNUMBER(SEARCH("Polluterwatch",F199)),"Polluterwatch",IF(F199="","","Other")))))))</f>
        <v/>
      </c>
      <c r="H199">
        <f>LEN(B199)</f>
        <v>17</v>
      </c>
    </row>
    <row r="200" spans="1:8" ht="15.75" customHeight="1" x14ac:dyDescent="0.2">
      <c r="A200" s="3" t="s">
        <v>229</v>
      </c>
      <c r="B200" s="3" t="s">
        <v>229</v>
      </c>
      <c r="C200" s="3" t="s">
        <v>25</v>
      </c>
      <c r="D200" s="3" t="s">
        <v>17</v>
      </c>
      <c r="F200" s="3" t="s">
        <v>17</v>
      </c>
      <c r="G200" s="3" t="str">
        <f>IF(ISNUMBER(SEARCH("Sourcewatch",F200)),"Sourcewatch",IF(ISNUMBER(SEARCH("desmog",F200)),"Desmog",IF(ISNUMBER(SEARCH("Exxon",F200)),"Exxonsecrets",IF(ISNUMBER(SEARCH("wikipedia",F200)),"Wikipedia",IF(ISNUMBER(SEARCH("greenpeace",F200)),"Greenpeace",IF(ISNUMBER(SEARCH("Polluterwatch",F200)),"Polluterwatch",IF(F200="","","Other")))))))</f>
        <v/>
      </c>
      <c r="H200">
        <f>LEN(B200)</f>
        <v>5</v>
      </c>
    </row>
    <row r="201" spans="1:8" ht="15.75" customHeight="1" x14ac:dyDescent="0.2">
      <c r="A201" s="3" t="s">
        <v>230</v>
      </c>
      <c r="B201" s="3" t="s">
        <v>230</v>
      </c>
      <c r="C201" s="3" t="s">
        <v>17</v>
      </c>
      <c r="D201" s="3" t="s">
        <v>25</v>
      </c>
      <c r="G201" s="3" t="str">
        <f>IF(ISNUMBER(SEARCH("Sourcewatch",F201)),"Sourcewatch",IF(ISNUMBER(SEARCH("desmog",F201)),"Desmog",IF(ISNUMBER(SEARCH("Exxon",F201)),"Exxonsecrets",IF(ISNUMBER(SEARCH("wikipedia",F201)),"Wikipedia",IF(ISNUMBER(SEARCH("greenpeace",F201)),"Greenpeace",IF(ISNUMBER(SEARCH("Polluterwatch",F201)),"Polluterwatch",IF(F201="","","Other")))))))</f>
        <v/>
      </c>
      <c r="H201">
        <f>LEN(B201)</f>
        <v>14</v>
      </c>
    </row>
    <row r="202" spans="1:8" ht="15.75" customHeight="1" x14ac:dyDescent="0.2">
      <c r="A202" s="3" t="s">
        <v>231</v>
      </c>
      <c r="B202" s="3" t="s">
        <v>231</v>
      </c>
      <c r="C202" s="3" t="s">
        <v>25</v>
      </c>
      <c r="D202" s="3" t="s">
        <v>17</v>
      </c>
      <c r="F202" s="3" t="s">
        <v>17</v>
      </c>
      <c r="G202" s="3" t="str">
        <f>IF(ISNUMBER(SEARCH("Sourcewatch",F202)),"Sourcewatch",IF(ISNUMBER(SEARCH("desmog",F202)),"Desmog",IF(ISNUMBER(SEARCH("Exxon",F202)),"Exxonsecrets",IF(ISNUMBER(SEARCH("wikipedia",F202)),"Wikipedia",IF(ISNUMBER(SEARCH("greenpeace",F202)),"Greenpeace",IF(ISNUMBER(SEARCH("Polluterwatch",F202)),"Polluterwatch",IF(F202="","","Other")))))))</f>
        <v/>
      </c>
      <c r="H202">
        <f>LEN(B202)</f>
        <v>12</v>
      </c>
    </row>
    <row r="203" spans="1:8" ht="15.75" customHeight="1" x14ac:dyDescent="0.2">
      <c r="A203" s="3" t="s">
        <v>232</v>
      </c>
      <c r="B203" s="3" t="s">
        <v>232</v>
      </c>
      <c r="C203" s="3" t="s">
        <v>25</v>
      </c>
      <c r="D203" s="3" t="s">
        <v>17</v>
      </c>
      <c r="F203" s="3" t="s">
        <v>17</v>
      </c>
      <c r="G203" s="3" t="str">
        <f>IF(ISNUMBER(SEARCH("Sourcewatch",F203)),"Sourcewatch",IF(ISNUMBER(SEARCH("desmog",F203)),"Desmog",IF(ISNUMBER(SEARCH("Exxon",F203)),"Exxonsecrets",IF(ISNUMBER(SEARCH("wikipedia",F203)),"Wikipedia",IF(ISNUMBER(SEARCH("greenpeace",F203)),"Greenpeace",IF(ISNUMBER(SEARCH("Polluterwatch",F203)),"Polluterwatch",IF(F203="","","Other")))))))</f>
        <v/>
      </c>
      <c r="H203">
        <f>LEN(B203)</f>
        <v>13</v>
      </c>
    </row>
    <row r="204" spans="1:8" ht="15.75" customHeight="1" x14ac:dyDescent="0.2">
      <c r="A204" s="3" t="s">
        <v>233</v>
      </c>
      <c r="B204" s="3" t="s">
        <v>233</v>
      </c>
      <c r="C204" s="3" t="s">
        <v>25</v>
      </c>
      <c r="D204" s="3" t="s">
        <v>17</v>
      </c>
      <c r="F204" s="3" t="s">
        <v>17</v>
      </c>
      <c r="G204" s="3" t="str">
        <f>IF(ISNUMBER(SEARCH("Sourcewatch",F204)),"Sourcewatch",IF(ISNUMBER(SEARCH("desmog",F204)),"Desmog",IF(ISNUMBER(SEARCH("Exxon",F204)),"Exxonsecrets",IF(ISNUMBER(SEARCH("wikipedia",F204)),"Wikipedia",IF(ISNUMBER(SEARCH("greenpeace",F204)),"Greenpeace",IF(ISNUMBER(SEARCH("Polluterwatch",F204)),"Polluterwatch",IF(F204="","","Other")))))))</f>
        <v/>
      </c>
      <c r="H204">
        <f>LEN(B204)</f>
        <v>12</v>
      </c>
    </row>
    <row r="205" spans="1:8" ht="15.75" customHeight="1" x14ac:dyDescent="0.2">
      <c r="A205" s="3" t="s">
        <v>234</v>
      </c>
      <c r="B205" s="3" t="s">
        <v>234</v>
      </c>
      <c r="C205" s="3" t="s">
        <v>25</v>
      </c>
      <c r="D205" s="3" t="s">
        <v>17</v>
      </c>
      <c r="F205" s="3" t="s">
        <v>17</v>
      </c>
      <c r="G205" s="3" t="str">
        <f>IF(ISNUMBER(SEARCH("Sourcewatch",F205)),"Sourcewatch",IF(ISNUMBER(SEARCH("desmog",F205)),"Desmog",IF(ISNUMBER(SEARCH("Exxon",F205)),"Exxonsecrets",IF(ISNUMBER(SEARCH("wikipedia",F205)),"Wikipedia",IF(ISNUMBER(SEARCH("greenpeace",F205)),"Greenpeace",IF(ISNUMBER(SEARCH("Polluterwatch",F205)),"Polluterwatch",IF(F205="","","Other")))))))</f>
        <v/>
      </c>
      <c r="H205">
        <f>LEN(B205)</f>
        <v>12</v>
      </c>
    </row>
    <row r="206" spans="1:8" ht="15.75" customHeight="1" x14ac:dyDescent="0.2">
      <c r="A206" s="3" t="s">
        <v>235</v>
      </c>
      <c r="B206" s="3" t="s">
        <v>235</v>
      </c>
      <c r="C206" s="3" t="s">
        <v>25</v>
      </c>
      <c r="D206" s="3" t="s">
        <v>17</v>
      </c>
      <c r="F206" s="3" t="s">
        <v>17</v>
      </c>
      <c r="G206" s="3" t="str">
        <f>IF(ISNUMBER(SEARCH("Sourcewatch",F206)),"Sourcewatch",IF(ISNUMBER(SEARCH("desmog",F206)),"Desmog",IF(ISNUMBER(SEARCH("Exxon",F206)),"Exxonsecrets",IF(ISNUMBER(SEARCH("wikipedia",F206)),"Wikipedia",IF(ISNUMBER(SEARCH("greenpeace",F206)),"Greenpeace",IF(ISNUMBER(SEARCH("Polluterwatch",F206)),"Polluterwatch",IF(F206="","","Other")))))))</f>
        <v/>
      </c>
      <c r="H206">
        <f>LEN(B206)</f>
        <v>6</v>
      </c>
    </row>
    <row r="207" spans="1:8" ht="15.75" customHeight="1" x14ac:dyDescent="0.2">
      <c r="A207" s="3" t="s">
        <v>236</v>
      </c>
      <c r="B207" s="3" t="s">
        <v>236</v>
      </c>
      <c r="C207" s="3" t="s">
        <v>25</v>
      </c>
      <c r="D207" s="3" t="s">
        <v>17</v>
      </c>
      <c r="F207" s="3" t="s">
        <v>17</v>
      </c>
      <c r="G207" s="3" t="str">
        <f>IF(ISNUMBER(SEARCH("Sourcewatch",F207)),"Sourcewatch",IF(ISNUMBER(SEARCH("desmog",F207)),"Desmog",IF(ISNUMBER(SEARCH("Exxon",F207)),"Exxonsecrets",IF(ISNUMBER(SEARCH("wikipedia",F207)),"Wikipedia",IF(ISNUMBER(SEARCH("greenpeace",F207)),"Greenpeace",IF(ISNUMBER(SEARCH("Polluterwatch",F207)),"Polluterwatch",IF(F207="","","Other")))))))</f>
        <v/>
      </c>
      <c r="H207">
        <f>LEN(B207)</f>
        <v>6</v>
      </c>
    </row>
    <row r="208" spans="1:8" ht="15.75" customHeight="1" x14ac:dyDescent="0.2">
      <c r="A208" s="3" t="s">
        <v>237</v>
      </c>
      <c r="B208" s="3" t="s">
        <v>237</v>
      </c>
      <c r="C208" s="3" t="s">
        <v>25</v>
      </c>
      <c r="D208" s="3" t="s">
        <v>17</v>
      </c>
      <c r="F208" s="3" t="s">
        <v>17</v>
      </c>
      <c r="G208" s="3" t="str">
        <f>IF(ISNUMBER(SEARCH("Sourcewatch",F208)),"Sourcewatch",IF(ISNUMBER(SEARCH("desmog",F208)),"Desmog",IF(ISNUMBER(SEARCH("Exxon",F208)),"Exxonsecrets",IF(ISNUMBER(SEARCH("wikipedia",F208)),"Wikipedia",IF(ISNUMBER(SEARCH("greenpeace",F208)),"Greenpeace",IF(ISNUMBER(SEARCH("Polluterwatch",F208)),"Polluterwatch",IF(F208="","","Other")))))))</f>
        <v/>
      </c>
      <c r="H208">
        <f>LEN(B208)</f>
        <v>12</v>
      </c>
    </row>
    <row r="209" spans="1:9" ht="15.75" customHeight="1" x14ac:dyDescent="0.2">
      <c r="A209" s="3" t="s">
        <v>238</v>
      </c>
      <c r="B209" s="3" t="s">
        <v>238</v>
      </c>
      <c r="C209" s="3" t="s">
        <v>25</v>
      </c>
      <c r="D209" s="3" t="s">
        <v>17</v>
      </c>
      <c r="F209" s="3" t="s">
        <v>17</v>
      </c>
      <c r="G209" s="3" t="str">
        <f>IF(ISNUMBER(SEARCH("Sourcewatch",F209)),"Sourcewatch",IF(ISNUMBER(SEARCH("desmog",F209)),"Desmog",IF(ISNUMBER(SEARCH("Exxon",F209)),"Exxonsecrets",IF(ISNUMBER(SEARCH("wikipedia",F209)),"Wikipedia",IF(ISNUMBER(SEARCH("greenpeace",F209)),"Greenpeace",IF(ISNUMBER(SEARCH("Polluterwatch",F209)),"Polluterwatch",IF(F209="","","Other")))))))</f>
        <v/>
      </c>
      <c r="H209">
        <f>LEN(B209)</f>
        <v>14</v>
      </c>
    </row>
    <row r="210" spans="1:9" ht="15.75" customHeight="1" x14ac:dyDescent="0.2">
      <c r="A210" s="3" t="s">
        <v>239</v>
      </c>
      <c r="B210" s="3" t="s">
        <v>239</v>
      </c>
      <c r="C210" s="3" t="s">
        <v>25</v>
      </c>
      <c r="D210" s="3" t="s">
        <v>17</v>
      </c>
      <c r="F210" s="3" t="s">
        <v>17</v>
      </c>
      <c r="G210" s="3" t="str">
        <f>IF(ISNUMBER(SEARCH("Sourcewatch",F210)),"Sourcewatch",IF(ISNUMBER(SEARCH("desmog",F210)),"Desmog",IF(ISNUMBER(SEARCH("Exxon",F210)),"Exxonsecrets",IF(ISNUMBER(SEARCH("wikipedia",F210)),"Wikipedia",IF(ISNUMBER(SEARCH("greenpeace",F210)),"Greenpeace",IF(ISNUMBER(SEARCH("Polluterwatch",F210)),"Polluterwatch",IF(F210="","","Other")))))))</f>
        <v/>
      </c>
      <c r="H210">
        <f>LEN(B210)</f>
        <v>5</v>
      </c>
    </row>
    <row r="211" spans="1:9" ht="15.75" customHeight="1" x14ac:dyDescent="0.2">
      <c r="A211" s="11" t="s">
        <v>4609</v>
      </c>
      <c r="B211" s="11" t="s">
        <v>4609</v>
      </c>
      <c r="C211" t="s">
        <v>25</v>
      </c>
      <c r="D211" t="s">
        <v>17</v>
      </c>
      <c r="G211" s="3" t="str">
        <f>IF(ISNUMBER(SEARCH("Sourcewatch",F211)),"Sourcewatch",IF(ISNUMBER(SEARCH("desmog",F211)),"Desmog",IF(ISNUMBER(SEARCH("Exxon",F211)),"Exxonsecrets",IF(ISNUMBER(SEARCH("wikipedia",F211)),"Wikipedia",IF(ISNUMBER(SEARCH("greenpeace",F211)),"Greenpeace",IF(ISNUMBER(SEARCH("Polluterwatch",F211)),"Polluterwatch",IF(F211="","","Other")))))))</f>
        <v/>
      </c>
      <c r="H211">
        <f>LEN(B211)</f>
        <v>7</v>
      </c>
      <c r="I211" s="17" t="s">
        <v>25</v>
      </c>
    </row>
    <row r="212" spans="1:9" ht="15.75" customHeight="1" x14ac:dyDescent="0.2">
      <c r="A212" s="3" t="s">
        <v>240</v>
      </c>
      <c r="B212" s="3" t="s">
        <v>240</v>
      </c>
      <c r="C212" s="3" t="s">
        <v>25</v>
      </c>
      <c r="D212" s="3" t="s">
        <v>17</v>
      </c>
      <c r="F212" s="3" t="s">
        <v>17</v>
      </c>
      <c r="G212" s="3" t="str">
        <f>IF(ISNUMBER(SEARCH("Sourcewatch",F212)),"Sourcewatch",IF(ISNUMBER(SEARCH("desmog",F212)),"Desmog",IF(ISNUMBER(SEARCH("Exxon",F212)),"Exxonsecrets",IF(ISNUMBER(SEARCH("wikipedia",F212)),"Wikipedia",IF(ISNUMBER(SEARCH("greenpeace",F212)),"Greenpeace",IF(ISNUMBER(SEARCH("Polluterwatch",F212)),"Polluterwatch",IF(F212="","","Other")))))))</f>
        <v/>
      </c>
      <c r="H212">
        <f>LEN(B212)</f>
        <v>7</v>
      </c>
    </row>
    <row r="213" spans="1:9" ht="15.75" customHeight="1" x14ac:dyDescent="0.2">
      <c r="A213" s="3" t="s">
        <v>241</v>
      </c>
      <c r="B213" s="3" t="s">
        <v>241</v>
      </c>
      <c r="C213" s="3" t="s">
        <v>25</v>
      </c>
      <c r="D213" s="3" t="s">
        <v>17</v>
      </c>
      <c r="F213" s="3" t="s">
        <v>17</v>
      </c>
      <c r="G213" s="3" t="str">
        <f>IF(ISNUMBER(SEARCH("Sourcewatch",F213)),"Sourcewatch",IF(ISNUMBER(SEARCH("desmog",F213)),"Desmog",IF(ISNUMBER(SEARCH("Exxon",F213)),"Exxonsecrets",IF(ISNUMBER(SEARCH("wikipedia",F213)),"Wikipedia",IF(ISNUMBER(SEARCH("greenpeace",F213)),"Greenpeace",IF(ISNUMBER(SEARCH("Polluterwatch",F213)),"Polluterwatch",IF(F213="","","Other")))))))</f>
        <v/>
      </c>
      <c r="H213">
        <f>LEN(B213)</f>
        <v>16</v>
      </c>
    </row>
    <row r="214" spans="1:9" ht="15.75" customHeight="1" x14ac:dyDescent="0.2">
      <c r="A214" s="11" t="s">
        <v>4455</v>
      </c>
      <c r="B214" s="11" t="s">
        <v>4455</v>
      </c>
      <c r="C214" t="s">
        <v>17</v>
      </c>
      <c r="D214" t="s">
        <v>17</v>
      </c>
      <c r="G214" s="3" t="str">
        <f>IF(ISNUMBER(SEARCH("Sourcewatch",F214)),"Sourcewatch",IF(ISNUMBER(SEARCH("desmog",F214)),"Desmog",IF(ISNUMBER(SEARCH("Exxon",F214)),"Exxonsecrets",IF(ISNUMBER(SEARCH("wikipedia",F214)),"Wikipedia",IF(ISNUMBER(SEARCH("greenpeace",F214)),"Greenpeace",IF(ISNUMBER(SEARCH("Polluterwatch",F214)),"Polluterwatch",IF(F214="","","Other")))))))</f>
        <v/>
      </c>
      <c r="H214">
        <f>LEN(B214)</f>
        <v>22</v>
      </c>
      <c r="I214" s="17" t="s">
        <v>25</v>
      </c>
    </row>
    <row r="215" spans="1:9" ht="15.75" customHeight="1" x14ac:dyDescent="0.2">
      <c r="A215" s="3" t="s">
        <v>242</v>
      </c>
      <c r="B215" s="3" t="s">
        <v>242</v>
      </c>
      <c r="C215" s="3" t="s">
        <v>25</v>
      </c>
      <c r="D215" s="3" t="s">
        <v>17</v>
      </c>
      <c r="F215" s="3" t="s">
        <v>17</v>
      </c>
      <c r="G215" s="3" t="str">
        <f>IF(ISNUMBER(SEARCH("Sourcewatch",F215)),"Sourcewatch",IF(ISNUMBER(SEARCH("desmog",F215)),"Desmog",IF(ISNUMBER(SEARCH("Exxon",F215)),"Exxonsecrets",IF(ISNUMBER(SEARCH("wikipedia",F215)),"Wikipedia",IF(ISNUMBER(SEARCH("greenpeace",F215)),"Greenpeace",IF(ISNUMBER(SEARCH("Polluterwatch",F215)),"Polluterwatch",IF(F215="","","Other")))))))</f>
        <v/>
      </c>
      <c r="H215">
        <f>LEN(B215)</f>
        <v>6</v>
      </c>
    </row>
    <row r="216" spans="1:9" ht="15.75" customHeight="1" x14ac:dyDescent="0.2">
      <c r="A216" s="3" t="s">
        <v>245</v>
      </c>
      <c r="B216" s="3" t="s">
        <v>246</v>
      </c>
      <c r="C216" s="3" t="s">
        <v>17</v>
      </c>
      <c r="D216" s="3" t="s">
        <v>25</v>
      </c>
      <c r="G216" s="3" t="str">
        <f>IF(ISNUMBER(SEARCH("Sourcewatch",F216)),"Sourcewatch",IF(ISNUMBER(SEARCH("desmog",F216)),"Desmog",IF(ISNUMBER(SEARCH("Exxon",F216)),"Exxonsecrets",IF(ISNUMBER(SEARCH("wikipedia",F216)),"Wikipedia",IF(ISNUMBER(SEARCH("greenpeace",F216)),"Greenpeace",IF(ISNUMBER(SEARCH("Polluterwatch",F216)),"Polluterwatch",IF(F216="","","Other")))))))</f>
        <v/>
      </c>
      <c r="H216">
        <f>LEN(B216)</f>
        <v>28</v>
      </c>
    </row>
    <row r="217" spans="1:9" ht="15.75" customHeight="1" x14ac:dyDescent="0.2">
      <c r="A217" s="3" t="s">
        <v>247</v>
      </c>
      <c r="B217" s="3" t="s">
        <v>246</v>
      </c>
      <c r="C217" s="3" t="s">
        <v>17</v>
      </c>
      <c r="D217" s="3" t="s">
        <v>25</v>
      </c>
      <c r="G217" s="3" t="str">
        <f>IF(ISNUMBER(SEARCH("Sourcewatch",F217)),"Sourcewatch",IF(ISNUMBER(SEARCH("desmog",F217)),"Desmog",IF(ISNUMBER(SEARCH("Exxon",F217)),"Exxonsecrets",IF(ISNUMBER(SEARCH("wikipedia",F217)),"Wikipedia",IF(ISNUMBER(SEARCH("greenpeace",F217)),"Greenpeace",IF(ISNUMBER(SEARCH("Polluterwatch",F217)),"Polluterwatch",IF(F217="","","Other")))))))</f>
        <v/>
      </c>
      <c r="H217">
        <f>LEN(B217)</f>
        <v>28</v>
      </c>
    </row>
    <row r="218" spans="1:9" ht="15.75" customHeight="1" x14ac:dyDescent="0.2">
      <c r="A218" s="3" t="s">
        <v>248</v>
      </c>
      <c r="B218" s="3" t="s">
        <v>246</v>
      </c>
      <c r="C218" s="3" t="s">
        <v>17</v>
      </c>
      <c r="D218" s="3" t="s">
        <v>25</v>
      </c>
      <c r="G218" s="3" t="str">
        <f>IF(ISNUMBER(SEARCH("Sourcewatch",F218)),"Sourcewatch",IF(ISNUMBER(SEARCH("desmog",F218)),"Desmog",IF(ISNUMBER(SEARCH("Exxon",F218)),"Exxonsecrets",IF(ISNUMBER(SEARCH("wikipedia",F218)),"Wikipedia",IF(ISNUMBER(SEARCH("greenpeace",F218)),"Greenpeace",IF(ISNUMBER(SEARCH("Polluterwatch",F218)),"Polluterwatch",IF(F218="","","Other")))))))</f>
        <v/>
      </c>
      <c r="H218">
        <f>LEN(B218)</f>
        <v>28</v>
      </c>
    </row>
    <row r="219" spans="1:9" ht="15.75" customHeight="1" x14ac:dyDescent="0.2">
      <c r="A219" s="3" t="s">
        <v>249</v>
      </c>
      <c r="B219" s="3" t="s">
        <v>249</v>
      </c>
      <c r="C219" s="3" t="s">
        <v>17</v>
      </c>
      <c r="D219" s="3" t="s">
        <v>25</v>
      </c>
      <c r="G219" s="3" t="str">
        <f>IF(ISNUMBER(SEARCH("Sourcewatch",F219)),"Sourcewatch",IF(ISNUMBER(SEARCH("desmog",F219)),"Desmog",IF(ISNUMBER(SEARCH("Exxon",F219)),"Exxonsecrets",IF(ISNUMBER(SEARCH("wikipedia",F219)),"Wikipedia",IF(ISNUMBER(SEARCH("greenpeace",F219)),"Greenpeace",IF(ISNUMBER(SEARCH("Polluterwatch",F219)),"Polluterwatch",IF(F219="","","Other")))))))</f>
        <v/>
      </c>
      <c r="H219">
        <f>LEN(B219)</f>
        <v>15</v>
      </c>
    </row>
    <row r="220" spans="1:9" ht="15.75" customHeight="1" x14ac:dyDescent="0.2">
      <c r="A220" s="3" t="s">
        <v>250</v>
      </c>
      <c r="B220" s="3" t="s">
        <v>250</v>
      </c>
      <c r="C220" s="3" t="s">
        <v>25</v>
      </c>
      <c r="D220" s="3" t="s">
        <v>17</v>
      </c>
      <c r="F220" s="3" t="s">
        <v>17</v>
      </c>
      <c r="G220" s="3" t="str">
        <f>IF(ISNUMBER(SEARCH("Sourcewatch",F220)),"Sourcewatch",IF(ISNUMBER(SEARCH("desmog",F220)),"Desmog",IF(ISNUMBER(SEARCH("Exxon",F220)),"Exxonsecrets",IF(ISNUMBER(SEARCH("wikipedia",F220)),"Wikipedia",IF(ISNUMBER(SEARCH("greenpeace",F220)),"Greenpeace",IF(ISNUMBER(SEARCH("Polluterwatch",F220)),"Polluterwatch",IF(F220="","","Other")))))))</f>
        <v/>
      </c>
      <c r="H220">
        <f>LEN(B220)</f>
        <v>6</v>
      </c>
    </row>
    <row r="221" spans="1:9" ht="15.75" customHeight="1" x14ac:dyDescent="0.2">
      <c r="A221" s="3" t="s">
        <v>251</v>
      </c>
      <c r="B221" s="3" t="s">
        <v>251</v>
      </c>
      <c r="C221" s="3" t="s">
        <v>17</v>
      </c>
      <c r="D221" s="3" t="s">
        <v>17</v>
      </c>
      <c r="F221" s="3" t="s">
        <v>17</v>
      </c>
      <c r="G221" s="3" t="str">
        <f>IF(ISNUMBER(SEARCH("Sourcewatch",F221)),"Sourcewatch",IF(ISNUMBER(SEARCH("desmog",F221)),"Desmog",IF(ISNUMBER(SEARCH("Exxon",F221)),"Exxonsecrets",IF(ISNUMBER(SEARCH("wikipedia",F221)),"Wikipedia",IF(ISNUMBER(SEARCH("greenpeace",F221)),"Greenpeace",IF(ISNUMBER(SEARCH("Polluterwatch",F221)),"Polluterwatch",IF(F221="","","Other")))))))</f>
        <v/>
      </c>
      <c r="H221">
        <f>LEN(B221)</f>
        <v>15</v>
      </c>
    </row>
    <row r="222" spans="1:9" ht="15.75" customHeight="1" x14ac:dyDescent="0.2">
      <c r="A222" s="11" t="s">
        <v>4448</v>
      </c>
      <c r="B222" s="11" t="s">
        <v>4448</v>
      </c>
      <c r="C222" t="s">
        <v>17</v>
      </c>
      <c r="D222" t="s">
        <v>17</v>
      </c>
      <c r="G222" s="3" t="str">
        <f>IF(ISNUMBER(SEARCH("Sourcewatch",F222)),"Sourcewatch",IF(ISNUMBER(SEARCH("desmog",F222)),"Desmog",IF(ISNUMBER(SEARCH("Exxon",F222)),"Exxonsecrets",IF(ISNUMBER(SEARCH("wikipedia",F222)),"Wikipedia",IF(ISNUMBER(SEARCH("greenpeace",F222)),"Greenpeace",IF(ISNUMBER(SEARCH("Polluterwatch",F222)),"Polluterwatch",IF(F222="","","Other")))))))</f>
        <v/>
      </c>
      <c r="H222">
        <f>LEN(B222)</f>
        <v>20</v>
      </c>
      <c r="I222" s="17" t="s">
        <v>25</v>
      </c>
    </row>
    <row r="223" spans="1:9" ht="15.75" customHeight="1" x14ac:dyDescent="0.2">
      <c r="A223" s="3" t="s">
        <v>252</v>
      </c>
      <c r="B223" s="3" t="s">
        <v>252</v>
      </c>
      <c r="C223" s="3" t="s">
        <v>25</v>
      </c>
      <c r="D223" s="3" t="s">
        <v>17</v>
      </c>
      <c r="F223" s="3" t="s">
        <v>17</v>
      </c>
      <c r="G223" s="3" t="str">
        <f>IF(ISNUMBER(SEARCH("Sourcewatch",F223)),"Sourcewatch",IF(ISNUMBER(SEARCH("desmog",F223)),"Desmog",IF(ISNUMBER(SEARCH("Exxon",F223)),"Exxonsecrets",IF(ISNUMBER(SEARCH("wikipedia",F223)),"Wikipedia",IF(ISNUMBER(SEARCH("greenpeace",F223)),"Greenpeace",IF(ISNUMBER(SEARCH("Polluterwatch",F223)),"Polluterwatch",IF(F223="","","Other")))))))</f>
        <v/>
      </c>
      <c r="H223">
        <f>LEN(B223)</f>
        <v>6</v>
      </c>
    </row>
    <row r="224" spans="1:9" ht="15.75" customHeight="1" x14ac:dyDescent="0.2">
      <c r="A224" s="3" t="s">
        <v>253</v>
      </c>
      <c r="B224" s="3" t="s">
        <v>254</v>
      </c>
      <c r="C224" s="3" t="s">
        <v>17</v>
      </c>
      <c r="D224" s="3" t="s">
        <v>25</v>
      </c>
      <c r="G224" s="3" t="str">
        <f>IF(ISNUMBER(SEARCH("Sourcewatch",F224)),"Sourcewatch",IF(ISNUMBER(SEARCH("desmog",F224)),"Desmog",IF(ISNUMBER(SEARCH("Exxon",F224)),"Exxonsecrets",IF(ISNUMBER(SEARCH("wikipedia",F224)),"Wikipedia",IF(ISNUMBER(SEARCH("greenpeace",F224)),"Greenpeace",IF(ISNUMBER(SEARCH("Polluterwatch",F224)),"Polluterwatch",IF(F224="","","Other")))))))</f>
        <v/>
      </c>
      <c r="H224">
        <f>LEN(B224)</f>
        <v>17</v>
      </c>
    </row>
    <row r="225" spans="1:9" ht="15.75" customHeight="1" x14ac:dyDescent="0.2">
      <c r="A225" s="3" t="s">
        <v>255</v>
      </c>
      <c r="B225" s="3" t="s">
        <v>255</v>
      </c>
      <c r="C225" s="3" t="s">
        <v>25</v>
      </c>
      <c r="D225" s="3" t="s">
        <v>17</v>
      </c>
      <c r="F225" s="3" t="s">
        <v>17</v>
      </c>
      <c r="G225" s="3" t="str">
        <f>IF(ISNUMBER(SEARCH("Sourcewatch",F225)),"Sourcewatch",IF(ISNUMBER(SEARCH("desmog",F225)),"Desmog",IF(ISNUMBER(SEARCH("Exxon",F225)),"Exxonsecrets",IF(ISNUMBER(SEARCH("wikipedia",F225)),"Wikipedia",IF(ISNUMBER(SEARCH("greenpeace",F225)),"Greenpeace",IF(ISNUMBER(SEARCH("Polluterwatch",F225)),"Polluterwatch",IF(F225="","","Other")))))))</f>
        <v/>
      </c>
      <c r="H225">
        <f>LEN(B225)</f>
        <v>7</v>
      </c>
    </row>
    <row r="226" spans="1:9" ht="15.75" customHeight="1" x14ac:dyDescent="0.2">
      <c r="A226" s="3" t="s">
        <v>256</v>
      </c>
      <c r="B226" s="3" t="s">
        <v>256</v>
      </c>
      <c r="C226" s="3" t="s">
        <v>17</v>
      </c>
      <c r="D226" s="3" t="s">
        <v>25</v>
      </c>
      <c r="G226" s="3" t="str">
        <f>IF(ISNUMBER(SEARCH("Sourcewatch",F226)),"Sourcewatch",IF(ISNUMBER(SEARCH("desmog",F226)),"Desmog",IF(ISNUMBER(SEARCH("Exxon",F226)),"Exxonsecrets",IF(ISNUMBER(SEARCH("wikipedia",F226)),"Wikipedia",IF(ISNUMBER(SEARCH("greenpeace",F226)),"Greenpeace",IF(ISNUMBER(SEARCH("Polluterwatch",F226)),"Polluterwatch",IF(F226="","","Other")))))))</f>
        <v/>
      </c>
      <c r="H226">
        <f>LEN(B226)</f>
        <v>28</v>
      </c>
    </row>
    <row r="227" spans="1:9" ht="15.75" customHeight="1" x14ac:dyDescent="0.2">
      <c r="A227" s="3" t="s">
        <v>257</v>
      </c>
      <c r="B227" s="3" t="s">
        <v>257</v>
      </c>
      <c r="C227" s="3" t="s">
        <v>17</v>
      </c>
      <c r="D227" s="3" t="s">
        <v>17</v>
      </c>
      <c r="F227" s="3" t="s">
        <v>17</v>
      </c>
      <c r="G227" s="3" t="str">
        <f>IF(ISNUMBER(SEARCH("Sourcewatch",F227)),"Sourcewatch",IF(ISNUMBER(SEARCH("desmog",F227)),"Desmog",IF(ISNUMBER(SEARCH("Exxon",F227)),"Exxonsecrets",IF(ISNUMBER(SEARCH("wikipedia",F227)),"Wikipedia",IF(ISNUMBER(SEARCH("greenpeace",F227)),"Greenpeace",IF(ISNUMBER(SEARCH("Polluterwatch",F227)),"Polluterwatch",IF(F227="","","Other")))))))</f>
        <v/>
      </c>
      <c r="H227">
        <f>LEN(B227)</f>
        <v>37</v>
      </c>
    </row>
    <row r="228" spans="1:9" ht="15.75" customHeight="1" x14ac:dyDescent="0.2">
      <c r="A228" s="3" t="s">
        <v>258</v>
      </c>
      <c r="B228" s="3" t="s">
        <v>259</v>
      </c>
      <c r="C228" s="3" t="s">
        <v>17</v>
      </c>
      <c r="D228" s="3" t="s">
        <v>25</v>
      </c>
      <c r="G228" s="3" t="str">
        <f>IF(ISNUMBER(SEARCH("Sourcewatch",F228)),"Sourcewatch",IF(ISNUMBER(SEARCH("desmog",F228)),"Desmog",IF(ISNUMBER(SEARCH("Exxon",F228)),"Exxonsecrets",IF(ISNUMBER(SEARCH("wikipedia",F228)),"Wikipedia",IF(ISNUMBER(SEARCH("greenpeace",F228)),"Greenpeace",IF(ISNUMBER(SEARCH("Polluterwatch",F228)),"Polluterwatch",IF(F228="","","Other")))))))</f>
        <v/>
      </c>
      <c r="H228">
        <f>LEN(B228)</f>
        <v>24</v>
      </c>
    </row>
    <row r="229" spans="1:9" ht="15.75" customHeight="1" x14ac:dyDescent="0.2">
      <c r="A229" s="3" t="s">
        <v>281</v>
      </c>
      <c r="B229" s="3" t="s">
        <v>259</v>
      </c>
      <c r="C229" s="3" t="s">
        <v>17</v>
      </c>
      <c r="D229" s="3" t="s">
        <v>25</v>
      </c>
      <c r="G229" s="3" t="str">
        <f>IF(ISNUMBER(SEARCH("Sourcewatch",F229)),"Sourcewatch",IF(ISNUMBER(SEARCH("desmog",F229)),"Desmog",IF(ISNUMBER(SEARCH("Exxon",F229)),"Exxonsecrets",IF(ISNUMBER(SEARCH("wikipedia",F229)),"Wikipedia",IF(ISNUMBER(SEARCH("greenpeace",F229)),"Greenpeace",IF(ISNUMBER(SEARCH("Polluterwatch",F229)),"Polluterwatch",IF(F229="","","Other")))))))</f>
        <v/>
      </c>
      <c r="H229">
        <f>LEN(B229)</f>
        <v>24</v>
      </c>
    </row>
    <row r="230" spans="1:9" ht="15.75" customHeight="1" x14ac:dyDescent="0.2">
      <c r="A230" s="11" t="s">
        <v>259</v>
      </c>
      <c r="B230" s="11" t="s">
        <v>259</v>
      </c>
      <c r="C230" t="s">
        <v>17</v>
      </c>
      <c r="D230" t="s">
        <v>25</v>
      </c>
      <c r="H230">
        <f>LEN(B230)</f>
        <v>24</v>
      </c>
      <c r="I230" s="17" t="s">
        <v>25</v>
      </c>
    </row>
    <row r="231" spans="1:9" ht="15.75" customHeight="1" x14ac:dyDescent="0.2">
      <c r="A231" s="3" t="s">
        <v>260</v>
      </c>
      <c r="B231" s="3" t="s">
        <v>260</v>
      </c>
      <c r="C231" s="3" t="s">
        <v>17</v>
      </c>
      <c r="D231" s="3" t="s">
        <v>17</v>
      </c>
      <c r="F231" s="3" t="s">
        <v>261</v>
      </c>
      <c r="G231" s="3" t="str">
        <f>IF(ISNUMBER(SEARCH("Sourcewatch",F231)),"Sourcewatch",IF(ISNUMBER(SEARCH("desmog",F231)),"Desmog",IF(ISNUMBER(SEARCH("Exxon",F231)),"Exxonsecrets",IF(ISNUMBER(SEARCH("wikipedia",F231)),"Wikipedia",IF(ISNUMBER(SEARCH("greenpeace",F231)),"Greenpeace",IF(ISNUMBER(SEARCH("Polluterwatch",F231)),"Polluterwatch",IF(F231="","","Other")))))))</f>
        <v>Sourcewatch</v>
      </c>
      <c r="H231">
        <f>LEN(B231)</f>
        <v>26</v>
      </c>
    </row>
    <row r="232" spans="1:9" ht="15.75" customHeight="1" x14ac:dyDescent="0.2">
      <c r="A232" s="11" t="s">
        <v>4478</v>
      </c>
      <c r="B232" s="11" t="s">
        <v>4478</v>
      </c>
      <c r="C232" t="s">
        <v>17</v>
      </c>
      <c r="D232" t="s">
        <v>25</v>
      </c>
      <c r="H232">
        <f>LEN(B232)</f>
        <v>36</v>
      </c>
      <c r="I232" s="17" t="s">
        <v>25</v>
      </c>
    </row>
    <row r="233" spans="1:9" ht="15.75" customHeight="1" x14ac:dyDescent="0.2">
      <c r="A233" s="3" t="s">
        <v>262</v>
      </c>
      <c r="B233" s="3" t="s">
        <v>262</v>
      </c>
      <c r="C233" s="3" t="s">
        <v>17</v>
      </c>
      <c r="D233" s="3" t="s">
        <v>25</v>
      </c>
      <c r="G233" s="3" t="str">
        <f>IF(ISNUMBER(SEARCH("Sourcewatch",F233)),"Sourcewatch",IF(ISNUMBER(SEARCH("desmog",F233)),"Desmog",IF(ISNUMBER(SEARCH("Exxon",F233)),"Exxonsecrets",IF(ISNUMBER(SEARCH("wikipedia",F233)),"Wikipedia",IF(ISNUMBER(SEARCH("greenpeace",F233)),"Greenpeace",IF(ISNUMBER(SEARCH("Polluterwatch",F233)),"Polluterwatch",IF(F233="","","Other")))))))</f>
        <v/>
      </c>
      <c r="H233">
        <f>LEN(B233)</f>
        <v>24</v>
      </c>
    </row>
    <row r="234" spans="1:9" ht="15.75" customHeight="1" x14ac:dyDescent="0.2">
      <c r="A234" s="3" t="s">
        <v>263</v>
      </c>
      <c r="B234" s="3" t="s">
        <v>263</v>
      </c>
      <c r="C234" s="3" t="s">
        <v>17</v>
      </c>
      <c r="D234" s="3" t="s">
        <v>17</v>
      </c>
      <c r="F234" s="3" t="s">
        <v>17</v>
      </c>
      <c r="G234" s="3" t="str">
        <f>IF(ISNUMBER(SEARCH("Sourcewatch",F234)),"Sourcewatch",IF(ISNUMBER(SEARCH("desmog",F234)),"Desmog",IF(ISNUMBER(SEARCH("Exxon",F234)),"Exxonsecrets",IF(ISNUMBER(SEARCH("wikipedia",F234)),"Wikipedia",IF(ISNUMBER(SEARCH("greenpeace",F234)),"Greenpeace",IF(ISNUMBER(SEARCH("Polluterwatch",F234)),"Polluterwatch",IF(F234="","","Other")))))))</f>
        <v/>
      </c>
      <c r="H234">
        <f>LEN(B234)</f>
        <v>24</v>
      </c>
    </row>
    <row r="235" spans="1:9" ht="15.75" customHeight="1" x14ac:dyDescent="0.2">
      <c r="A235" s="11" t="s">
        <v>4630</v>
      </c>
      <c r="B235" s="11" t="s">
        <v>4630</v>
      </c>
      <c r="C235" t="s">
        <v>25</v>
      </c>
      <c r="D235" t="s">
        <v>17</v>
      </c>
      <c r="G235" s="3" t="str">
        <f>IF(ISNUMBER(SEARCH("Sourcewatch",F235)),"Sourcewatch",IF(ISNUMBER(SEARCH("desmog",F235)),"Desmog",IF(ISNUMBER(SEARCH("Exxon",F235)),"Exxonsecrets",IF(ISNUMBER(SEARCH("wikipedia",F235)),"Wikipedia",IF(ISNUMBER(SEARCH("greenpeace",F235)),"Greenpeace",IF(ISNUMBER(SEARCH("Polluterwatch",F235)),"Polluterwatch",IF(F235="","","Other")))))))</f>
        <v/>
      </c>
      <c r="H235">
        <f>LEN(B235)</f>
        <v>9</v>
      </c>
      <c r="I235" s="17" t="s">
        <v>25</v>
      </c>
    </row>
    <row r="236" spans="1:9" ht="15.75" customHeight="1" x14ac:dyDescent="0.2">
      <c r="A236" s="3" t="s">
        <v>264</v>
      </c>
      <c r="B236" s="3" t="s">
        <v>264</v>
      </c>
      <c r="C236" s="3" t="s">
        <v>25</v>
      </c>
      <c r="D236" s="3" t="s">
        <v>17</v>
      </c>
      <c r="F236" s="3" t="s">
        <v>17</v>
      </c>
      <c r="G236" s="3" t="str">
        <f>IF(ISNUMBER(SEARCH("Sourcewatch",F236)),"Sourcewatch",IF(ISNUMBER(SEARCH("desmog",F236)),"Desmog",IF(ISNUMBER(SEARCH("Exxon",F236)),"Exxonsecrets",IF(ISNUMBER(SEARCH("wikipedia",F236)),"Wikipedia",IF(ISNUMBER(SEARCH("greenpeace",F236)),"Greenpeace",IF(ISNUMBER(SEARCH("Polluterwatch",F236)),"Polluterwatch",IF(F236="","","Other")))))))</f>
        <v/>
      </c>
      <c r="H236">
        <f>LEN(B236)</f>
        <v>13</v>
      </c>
    </row>
    <row r="237" spans="1:9" ht="15.75" customHeight="1" x14ac:dyDescent="0.2">
      <c r="A237" s="3" t="s">
        <v>265</v>
      </c>
      <c r="B237" s="3" t="s">
        <v>265</v>
      </c>
      <c r="C237" s="3" t="s">
        <v>25</v>
      </c>
      <c r="D237" s="3" t="s">
        <v>17</v>
      </c>
      <c r="F237" s="3" t="s">
        <v>17</v>
      </c>
      <c r="G237" s="3" t="str">
        <f>IF(ISNUMBER(SEARCH("Sourcewatch",F237)),"Sourcewatch",IF(ISNUMBER(SEARCH("desmog",F237)),"Desmog",IF(ISNUMBER(SEARCH("Exxon",F237)),"Exxonsecrets",IF(ISNUMBER(SEARCH("wikipedia",F237)),"Wikipedia",IF(ISNUMBER(SEARCH("greenpeace",F237)),"Greenpeace",IF(ISNUMBER(SEARCH("Polluterwatch",F237)),"Polluterwatch",IF(F237="","","Other")))))))</f>
        <v/>
      </c>
      <c r="H237">
        <f>LEN(B237)</f>
        <v>20</v>
      </c>
    </row>
    <row r="238" spans="1:9" ht="15.75" customHeight="1" x14ac:dyDescent="0.2">
      <c r="A238" s="3" t="s">
        <v>266</v>
      </c>
      <c r="B238" s="3" t="s">
        <v>266</v>
      </c>
      <c r="C238" s="3" t="s">
        <v>25</v>
      </c>
      <c r="D238" s="3" t="s">
        <v>17</v>
      </c>
      <c r="F238" s="3" t="s">
        <v>17</v>
      </c>
      <c r="G238" s="3" t="str">
        <f>IF(ISNUMBER(SEARCH("Sourcewatch",F238)),"Sourcewatch",IF(ISNUMBER(SEARCH("desmog",F238)),"Desmog",IF(ISNUMBER(SEARCH("Exxon",F238)),"Exxonsecrets",IF(ISNUMBER(SEARCH("wikipedia",F238)),"Wikipedia",IF(ISNUMBER(SEARCH("greenpeace",F238)),"Greenpeace",IF(ISNUMBER(SEARCH("Polluterwatch",F238)),"Polluterwatch",IF(F238="","","Other")))))))</f>
        <v/>
      </c>
      <c r="H238">
        <f>LEN(B238)</f>
        <v>6</v>
      </c>
    </row>
    <row r="239" spans="1:9" ht="15.75" customHeight="1" x14ac:dyDescent="0.2">
      <c r="A239" s="3" t="s">
        <v>267</v>
      </c>
      <c r="B239" s="3" t="s">
        <v>267</v>
      </c>
      <c r="D239" s="3" t="s">
        <v>17</v>
      </c>
      <c r="E239" s="3" t="s">
        <v>27</v>
      </c>
      <c r="F239" s="3" t="s">
        <v>17</v>
      </c>
      <c r="G239" s="3" t="str">
        <f>IF(ISNUMBER(SEARCH("Sourcewatch",F239)),"Sourcewatch",IF(ISNUMBER(SEARCH("desmog",F239)),"Desmog",IF(ISNUMBER(SEARCH("Exxon",F239)),"Exxonsecrets",IF(ISNUMBER(SEARCH("wikipedia",F239)),"Wikipedia",IF(ISNUMBER(SEARCH("greenpeace",F239)),"Greenpeace",IF(ISNUMBER(SEARCH("Polluterwatch",F239)),"Polluterwatch",IF(F239="","","Other")))))))</f>
        <v/>
      </c>
      <c r="H239">
        <f>LEN(B239)</f>
        <v>12</v>
      </c>
    </row>
    <row r="240" spans="1:9" ht="15.75" customHeight="1" x14ac:dyDescent="0.2">
      <c r="A240" s="3" t="s">
        <v>268</v>
      </c>
      <c r="B240" s="3" t="s">
        <v>268</v>
      </c>
      <c r="C240" s="3" t="s">
        <v>17</v>
      </c>
      <c r="D240" s="3" t="s">
        <v>17</v>
      </c>
      <c r="E240" s="3" t="s">
        <v>27</v>
      </c>
      <c r="F240" s="3" t="s">
        <v>17</v>
      </c>
      <c r="G240" s="3" t="str">
        <f>IF(ISNUMBER(SEARCH("Sourcewatch",F240)),"Sourcewatch",IF(ISNUMBER(SEARCH("desmog",F240)),"Desmog",IF(ISNUMBER(SEARCH("Exxon",F240)),"Exxonsecrets",IF(ISNUMBER(SEARCH("wikipedia",F240)),"Wikipedia",IF(ISNUMBER(SEARCH("greenpeace",F240)),"Greenpeace",IF(ISNUMBER(SEARCH("Polluterwatch",F240)),"Polluterwatch",IF(F240="","","Other")))))))</f>
        <v/>
      </c>
      <c r="H240">
        <f>LEN(B240)</f>
        <v>25</v>
      </c>
    </row>
    <row r="241" spans="1:9" ht="15.75" customHeight="1" x14ac:dyDescent="0.2">
      <c r="A241" s="3" t="s">
        <v>269</v>
      </c>
      <c r="B241" s="3" t="s">
        <v>269</v>
      </c>
      <c r="C241" s="3" t="s">
        <v>17</v>
      </c>
      <c r="D241" s="3" t="s">
        <v>25</v>
      </c>
      <c r="G241" s="3" t="str">
        <f>IF(ISNUMBER(SEARCH("Sourcewatch",F241)),"Sourcewatch",IF(ISNUMBER(SEARCH("desmog",F241)),"Desmog",IF(ISNUMBER(SEARCH("Exxon",F241)),"Exxonsecrets",IF(ISNUMBER(SEARCH("wikipedia",F241)),"Wikipedia",IF(ISNUMBER(SEARCH("greenpeace",F241)),"Greenpeace",IF(ISNUMBER(SEARCH("Polluterwatch",F241)),"Polluterwatch",IF(F241="","","Other")))))))</f>
        <v/>
      </c>
      <c r="H241">
        <f>LEN(B241)</f>
        <v>17</v>
      </c>
    </row>
    <row r="242" spans="1:9" ht="15.75" customHeight="1" x14ac:dyDescent="0.2">
      <c r="A242" s="11" t="s">
        <v>4355</v>
      </c>
      <c r="B242" s="11" t="s">
        <v>4355</v>
      </c>
      <c r="C242" t="s">
        <v>17</v>
      </c>
      <c r="D242" t="s">
        <v>25</v>
      </c>
      <c r="H242">
        <f>LEN(B242)</f>
        <v>18</v>
      </c>
      <c r="I242" s="17" t="s">
        <v>25</v>
      </c>
    </row>
    <row r="243" spans="1:9" ht="15.75" customHeight="1" x14ac:dyDescent="0.2">
      <c r="A243" s="3" t="s">
        <v>272</v>
      </c>
      <c r="B243" s="3" t="s">
        <v>272</v>
      </c>
      <c r="C243" s="3" t="s">
        <v>25</v>
      </c>
      <c r="D243" s="3" t="s">
        <v>17</v>
      </c>
      <c r="F243" s="3" t="s">
        <v>17</v>
      </c>
      <c r="G243" s="3" t="str">
        <f>IF(ISNUMBER(SEARCH("Sourcewatch",F243)),"Sourcewatch",IF(ISNUMBER(SEARCH("desmog",F243)),"Desmog",IF(ISNUMBER(SEARCH("Exxon",F243)),"Exxonsecrets",IF(ISNUMBER(SEARCH("wikipedia",F243)),"Wikipedia",IF(ISNUMBER(SEARCH("greenpeace",F243)),"Greenpeace",IF(ISNUMBER(SEARCH("Polluterwatch",F243)),"Polluterwatch",IF(F243="","","Other")))))))</f>
        <v/>
      </c>
      <c r="H243">
        <f>LEN(B243)</f>
        <v>5</v>
      </c>
    </row>
    <row r="244" spans="1:9" ht="15.75" customHeight="1" x14ac:dyDescent="0.2">
      <c r="A244" s="3" t="s">
        <v>270</v>
      </c>
      <c r="B244" s="3" t="s">
        <v>271</v>
      </c>
      <c r="C244" s="3" t="s">
        <v>17</v>
      </c>
      <c r="D244" s="3" t="s">
        <v>25</v>
      </c>
      <c r="G244" s="3" t="str">
        <f>IF(ISNUMBER(SEARCH("Sourcewatch",F244)),"Sourcewatch",IF(ISNUMBER(SEARCH("desmog",F244)),"Desmog",IF(ISNUMBER(SEARCH("Exxon",F244)),"Exxonsecrets",IF(ISNUMBER(SEARCH("wikipedia",F244)),"Wikipedia",IF(ISNUMBER(SEARCH("greenpeace",F244)),"Greenpeace",IF(ISNUMBER(SEARCH("Polluterwatch",F244)),"Polluterwatch",IF(F244="","","Other")))))))</f>
        <v/>
      </c>
      <c r="H244">
        <f>LEN(B244)</f>
        <v>18</v>
      </c>
    </row>
    <row r="245" spans="1:9" ht="15.75" customHeight="1" x14ac:dyDescent="0.2">
      <c r="A245" s="3" t="s">
        <v>271</v>
      </c>
      <c r="B245" s="3" t="s">
        <v>271</v>
      </c>
      <c r="C245" s="3" t="s">
        <v>17</v>
      </c>
      <c r="D245" s="3" t="s">
        <v>25</v>
      </c>
      <c r="G245" s="3" t="str">
        <f>IF(ISNUMBER(SEARCH("Sourcewatch",F245)),"Sourcewatch",IF(ISNUMBER(SEARCH("desmog",F245)),"Desmog",IF(ISNUMBER(SEARCH("Exxon",F245)),"Exxonsecrets",IF(ISNUMBER(SEARCH("wikipedia",F245)),"Wikipedia",IF(ISNUMBER(SEARCH("greenpeace",F245)),"Greenpeace",IF(ISNUMBER(SEARCH("Polluterwatch",F245)),"Polluterwatch",IF(F245="","","Other")))))))</f>
        <v/>
      </c>
      <c r="H245">
        <f>LEN(B245)</f>
        <v>18</v>
      </c>
    </row>
    <row r="246" spans="1:9" ht="15.75" customHeight="1" x14ac:dyDescent="0.2">
      <c r="A246" s="3" t="s">
        <v>273</v>
      </c>
      <c r="B246" s="3" t="s">
        <v>273</v>
      </c>
      <c r="C246" s="3" t="s">
        <v>25</v>
      </c>
      <c r="D246" s="3" t="s">
        <v>17</v>
      </c>
      <c r="F246" s="3" t="s">
        <v>17</v>
      </c>
      <c r="G246" s="3" t="str">
        <f>IF(ISNUMBER(SEARCH("Sourcewatch",F246)),"Sourcewatch",IF(ISNUMBER(SEARCH("desmog",F246)),"Desmog",IF(ISNUMBER(SEARCH("Exxon",F246)),"Exxonsecrets",IF(ISNUMBER(SEARCH("wikipedia",F246)),"Wikipedia",IF(ISNUMBER(SEARCH("greenpeace",F246)),"Greenpeace",IF(ISNUMBER(SEARCH("Polluterwatch",F246)),"Polluterwatch",IF(F246="","","Other")))))))</f>
        <v/>
      </c>
      <c r="H246">
        <f>LEN(B246)</f>
        <v>6</v>
      </c>
    </row>
    <row r="247" spans="1:9" ht="15.75" customHeight="1" x14ac:dyDescent="0.2">
      <c r="A247" s="3" t="s">
        <v>274</v>
      </c>
      <c r="B247" s="3" t="s">
        <v>274</v>
      </c>
      <c r="C247" s="3" t="s">
        <v>17</v>
      </c>
      <c r="D247" s="3" t="s">
        <v>17</v>
      </c>
      <c r="F247" s="3" t="s">
        <v>17</v>
      </c>
      <c r="G247" s="3" t="str">
        <f>IF(ISNUMBER(SEARCH("Sourcewatch",F247)),"Sourcewatch",IF(ISNUMBER(SEARCH("desmog",F247)),"Desmog",IF(ISNUMBER(SEARCH("Exxon",F247)),"Exxonsecrets",IF(ISNUMBER(SEARCH("wikipedia",F247)),"Wikipedia",IF(ISNUMBER(SEARCH("greenpeace",F247)),"Greenpeace",IF(ISNUMBER(SEARCH("Polluterwatch",F247)),"Polluterwatch",IF(F247="","","Other")))))))</f>
        <v/>
      </c>
      <c r="H247">
        <f>LEN(B247)</f>
        <v>15</v>
      </c>
    </row>
    <row r="248" spans="1:9" ht="15.75" customHeight="1" x14ac:dyDescent="0.2">
      <c r="A248" s="3" t="s">
        <v>275</v>
      </c>
      <c r="B248" s="3" t="s">
        <v>275</v>
      </c>
      <c r="D248" s="3" t="s">
        <v>17</v>
      </c>
      <c r="F248" s="3" t="s">
        <v>276</v>
      </c>
      <c r="G248" s="3" t="str">
        <f>IF(ISNUMBER(SEARCH("Sourcewatch",F248)),"Sourcewatch",IF(ISNUMBER(SEARCH("desmog",F248)),"Desmog",IF(ISNUMBER(SEARCH("Exxon",F248)),"Exxonsecrets",IF(ISNUMBER(SEARCH("wikipedia",F248)),"Wikipedia",IF(ISNUMBER(SEARCH("greenpeace",F248)),"Greenpeace",IF(ISNUMBER(SEARCH("Polluterwatch",F248)),"Polluterwatch",IF(F248="","","Other")))))))</f>
        <v>Sourcewatch</v>
      </c>
      <c r="H248">
        <f>LEN(B248)</f>
        <v>15</v>
      </c>
    </row>
    <row r="249" spans="1:9" ht="15.75" customHeight="1" x14ac:dyDescent="0.2">
      <c r="A249" s="3" t="s">
        <v>277</v>
      </c>
      <c r="B249" s="3" t="s">
        <v>277</v>
      </c>
      <c r="D249" s="3" t="s">
        <v>17</v>
      </c>
      <c r="E249" s="3" t="s">
        <v>27</v>
      </c>
      <c r="F249" s="3" t="s">
        <v>17</v>
      </c>
      <c r="G249" s="3" t="str">
        <f>IF(ISNUMBER(SEARCH("Sourcewatch",F249)),"Sourcewatch",IF(ISNUMBER(SEARCH("desmog",F249)),"Desmog",IF(ISNUMBER(SEARCH("Exxon",F249)),"Exxonsecrets",IF(ISNUMBER(SEARCH("wikipedia",F249)),"Wikipedia",IF(ISNUMBER(SEARCH("greenpeace",F249)),"Greenpeace",IF(ISNUMBER(SEARCH("Polluterwatch",F249)),"Polluterwatch",IF(F249="","","Other")))))))</f>
        <v/>
      </c>
      <c r="H249">
        <f>LEN(B249)</f>
        <v>31</v>
      </c>
    </row>
    <row r="250" spans="1:9" ht="15.75" customHeight="1" x14ac:dyDescent="0.2">
      <c r="A250" s="3" t="s">
        <v>278</v>
      </c>
      <c r="B250" s="3" t="s">
        <v>278</v>
      </c>
      <c r="C250" s="3" t="s">
        <v>17</v>
      </c>
      <c r="D250" s="3" t="s">
        <v>17</v>
      </c>
      <c r="F250" s="3" t="s">
        <v>17</v>
      </c>
      <c r="G250" s="3" t="str">
        <f>IF(ISNUMBER(SEARCH("Sourcewatch",F250)),"Sourcewatch",IF(ISNUMBER(SEARCH("desmog",F250)),"Desmog",IF(ISNUMBER(SEARCH("Exxon",F250)),"Exxonsecrets",IF(ISNUMBER(SEARCH("wikipedia",F250)),"Wikipedia",IF(ISNUMBER(SEARCH("greenpeace",F250)),"Greenpeace",IF(ISNUMBER(SEARCH("Polluterwatch",F250)),"Polluterwatch",IF(F250="","","Other")))))))</f>
        <v/>
      </c>
      <c r="H250">
        <f>LEN(B250)</f>
        <v>46</v>
      </c>
    </row>
    <row r="251" spans="1:9" ht="15.75" customHeight="1" x14ac:dyDescent="0.2">
      <c r="A251" s="3" t="s">
        <v>279</v>
      </c>
      <c r="B251" s="3" t="s">
        <v>279</v>
      </c>
      <c r="C251" s="3" t="s">
        <v>17</v>
      </c>
      <c r="D251" s="3" t="s">
        <v>17</v>
      </c>
      <c r="F251" s="3" t="s">
        <v>17</v>
      </c>
      <c r="G251" s="3" t="str">
        <f>IF(ISNUMBER(SEARCH("Sourcewatch",F251)),"Sourcewatch",IF(ISNUMBER(SEARCH("desmog",F251)),"Desmog",IF(ISNUMBER(SEARCH("Exxon",F251)),"Exxonsecrets",IF(ISNUMBER(SEARCH("wikipedia",F251)),"Wikipedia",IF(ISNUMBER(SEARCH("greenpeace",F251)),"Greenpeace",IF(ISNUMBER(SEARCH("Polluterwatch",F251)),"Polluterwatch",IF(F251="","","Other")))))))</f>
        <v/>
      </c>
      <c r="H251">
        <f>LEN(B251)</f>
        <v>43</v>
      </c>
    </row>
    <row r="252" spans="1:9" ht="15.75" customHeight="1" x14ac:dyDescent="0.2">
      <c r="A252" s="3" t="s">
        <v>280</v>
      </c>
      <c r="B252" s="3" t="s">
        <v>280</v>
      </c>
      <c r="C252" s="3" t="s">
        <v>17</v>
      </c>
      <c r="D252" s="3" t="s">
        <v>25</v>
      </c>
      <c r="G252" s="3" t="str">
        <f>IF(ISNUMBER(SEARCH("Sourcewatch",F252)),"Sourcewatch",IF(ISNUMBER(SEARCH("desmog",F252)),"Desmog",IF(ISNUMBER(SEARCH("Exxon",F252)),"Exxonsecrets",IF(ISNUMBER(SEARCH("wikipedia",F252)),"Wikipedia",IF(ISNUMBER(SEARCH("greenpeace",F252)),"Greenpeace",IF(ISNUMBER(SEARCH("Polluterwatch",F252)),"Polluterwatch",IF(F252="","","Other")))))))</f>
        <v/>
      </c>
      <c r="H252">
        <f>LEN(B252)</f>
        <v>18</v>
      </c>
    </row>
    <row r="253" spans="1:9" ht="15.75" customHeight="1" x14ac:dyDescent="0.2">
      <c r="A253" s="3" t="s">
        <v>282</v>
      </c>
      <c r="B253" s="3" t="s">
        <v>283</v>
      </c>
      <c r="C253" s="3" t="s">
        <v>17</v>
      </c>
      <c r="D253" s="3" t="s">
        <v>25</v>
      </c>
      <c r="G253" s="3" t="str">
        <f>IF(ISNUMBER(SEARCH("Sourcewatch",F253)),"Sourcewatch",IF(ISNUMBER(SEARCH("desmog",F253)),"Desmog",IF(ISNUMBER(SEARCH("Exxon",F253)),"Exxonsecrets",IF(ISNUMBER(SEARCH("wikipedia",F253)),"Wikipedia",IF(ISNUMBER(SEARCH("greenpeace",F253)),"Greenpeace",IF(ISNUMBER(SEARCH("Polluterwatch",F253)),"Polluterwatch",IF(F253="","","Other")))))))</f>
        <v/>
      </c>
      <c r="H253">
        <f>LEN(B253)</f>
        <v>23</v>
      </c>
    </row>
    <row r="254" spans="1:9" ht="15.75" customHeight="1" x14ac:dyDescent="0.2">
      <c r="A254" s="11" t="s">
        <v>4402</v>
      </c>
      <c r="B254" s="11" t="s">
        <v>4402</v>
      </c>
      <c r="C254" t="s">
        <v>25</v>
      </c>
      <c r="D254" t="s">
        <v>17</v>
      </c>
      <c r="G254" s="3" t="str">
        <f>IF(ISNUMBER(SEARCH("Sourcewatch",F254)),"Sourcewatch",IF(ISNUMBER(SEARCH("desmog",F254)),"Desmog",IF(ISNUMBER(SEARCH("Exxon",F254)),"Exxonsecrets",IF(ISNUMBER(SEARCH("wikipedia",F254)),"Wikipedia",IF(ISNUMBER(SEARCH("greenpeace",F254)),"Greenpeace",IF(ISNUMBER(SEARCH("Polluterwatch",F254)),"Polluterwatch",IF(F254="","","Other")))))))</f>
        <v/>
      </c>
      <c r="H254">
        <f>LEN(B254)</f>
        <v>8</v>
      </c>
      <c r="I254" s="17" t="s">
        <v>25</v>
      </c>
    </row>
    <row r="255" spans="1:9" ht="15.75" customHeight="1" x14ac:dyDescent="0.2">
      <c r="A255" s="3" t="s">
        <v>284</v>
      </c>
      <c r="B255" s="3" t="s">
        <v>284</v>
      </c>
      <c r="D255" s="3" t="s">
        <v>17</v>
      </c>
      <c r="F255" s="3" t="s">
        <v>285</v>
      </c>
      <c r="G255" s="3" t="str">
        <f>IF(ISNUMBER(SEARCH("Sourcewatch",F255)),"Sourcewatch",IF(ISNUMBER(SEARCH("desmog",F255)),"Desmog",IF(ISNUMBER(SEARCH("Exxon",F255)),"Exxonsecrets",IF(ISNUMBER(SEARCH("wikipedia",F255)),"Wikipedia",IF(ISNUMBER(SEARCH("greenpeace",F255)),"Greenpeace",IF(ISNUMBER(SEARCH("Polluterwatch",F255)),"Polluterwatch",IF(F255="","","Other")))))))</f>
        <v>Desmog</v>
      </c>
      <c r="H255">
        <f>LEN(B255)</f>
        <v>25</v>
      </c>
    </row>
    <row r="256" spans="1:9" ht="15.75" customHeight="1" x14ac:dyDescent="0.2">
      <c r="A256" s="3" t="s">
        <v>286</v>
      </c>
      <c r="B256" s="3" t="s">
        <v>286</v>
      </c>
      <c r="C256" s="3" t="s">
        <v>17</v>
      </c>
      <c r="D256" s="3" t="s">
        <v>17</v>
      </c>
      <c r="F256" s="3" t="s">
        <v>287</v>
      </c>
      <c r="G256" s="3" t="str">
        <f>IF(ISNUMBER(SEARCH("Sourcewatch",F256)),"Sourcewatch",IF(ISNUMBER(SEARCH("desmog",F256)),"Desmog",IF(ISNUMBER(SEARCH("Exxon",F256)),"Exxonsecrets",IF(ISNUMBER(SEARCH("wikipedia",F256)),"Wikipedia",IF(ISNUMBER(SEARCH("greenpeace",F256)),"Greenpeace",IF(ISNUMBER(SEARCH("Polluterwatch",F256)),"Polluterwatch",IF(F256="","","Other")))))))</f>
        <v>Desmog</v>
      </c>
      <c r="H256">
        <f>LEN(B256)</f>
        <v>34</v>
      </c>
    </row>
    <row r="257" spans="1:9" ht="15.75" customHeight="1" x14ac:dyDescent="0.2">
      <c r="A257" s="3" t="s">
        <v>288</v>
      </c>
      <c r="B257" s="3" t="s">
        <v>288</v>
      </c>
      <c r="C257" s="3" t="s">
        <v>25</v>
      </c>
      <c r="D257" s="3" t="s">
        <v>17</v>
      </c>
      <c r="F257" s="3" t="s">
        <v>17</v>
      </c>
      <c r="G257" s="3" t="str">
        <f>IF(ISNUMBER(SEARCH("Sourcewatch",F257)),"Sourcewatch",IF(ISNUMBER(SEARCH("desmog",F257)),"Desmog",IF(ISNUMBER(SEARCH("Exxon",F257)),"Exxonsecrets",IF(ISNUMBER(SEARCH("wikipedia",F257)),"Wikipedia",IF(ISNUMBER(SEARCH("greenpeace",F257)),"Greenpeace",IF(ISNUMBER(SEARCH("Polluterwatch",F257)),"Polluterwatch",IF(F257="","","Other")))))))</f>
        <v/>
      </c>
      <c r="H257">
        <f>LEN(B257)</f>
        <v>6</v>
      </c>
    </row>
    <row r="258" spans="1:9" ht="15.75" customHeight="1" x14ac:dyDescent="0.2">
      <c r="A258" s="3" t="s">
        <v>289</v>
      </c>
      <c r="B258" s="3" t="s">
        <v>289</v>
      </c>
      <c r="C258" s="3" t="s">
        <v>17</v>
      </c>
      <c r="D258" s="3" t="s">
        <v>25</v>
      </c>
      <c r="G258" s="3" t="str">
        <f>IF(ISNUMBER(SEARCH("Sourcewatch",F258)),"Sourcewatch",IF(ISNUMBER(SEARCH("desmog",F258)),"Desmog",IF(ISNUMBER(SEARCH("Exxon",F258)),"Exxonsecrets",IF(ISNUMBER(SEARCH("wikipedia",F258)),"Wikipedia",IF(ISNUMBER(SEARCH("greenpeace",F258)),"Greenpeace",IF(ISNUMBER(SEARCH("Polluterwatch",F258)),"Polluterwatch",IF(F258="","","Other")))))))</f>
        <v/>
      </c>
      <c r="H258">
        <f>LEN(B258)</f>
        <v>17</v>
      </c>
    </row>
    <row r="259" spans="1:9" ht="15.75" customHeight="1" x14ac:dyDescent="0.2">
      <c r="A259" s="3" t="s">
        <v>290</v>
      </c>
      <c r="B259" s="3" t="s">
        <v>290</v>
      </c>
      <c r="C259" s="3" t="s">
        <v>17</v>
      </c>
      <c r="D259" s="3" t="s">
        <v>25</v>
      </c>
      <c r="G259" s="3" t="str">
        <f>IF(ISNUMBER(SEARCH("Sourcewatch",F259)),"Sourcewatch",IF(ISNUMBER(SEARCH("desmog",F259)),"Desmog",IF(ISNUMBER(SEARCH("Exxon",F259)),"Exxonsecrets",IF(ISNUMBER(SEARCH("wikipedia",F259)),"Wikipedia",IF(ISNUMBER(SEARCH("greenpeace",F259)),"Greenpeace",IF(ISNUMBER(SEARCH("Polluterwatch",F259)),"Polluterwatch",IF(F259="","","Other")))))))</f>
        <v/>
      </c>
      <c r="H259">
        <f>LEN(B259)</f>
        <v>17</v>
      </c>
    </row>
    <row r="260" spans="1:9" ht="15.75" customHeight="1" x14ac:dyDescent="0.2">
      <c r="A260" s="3" t="s">
        <v>291</v>
      </c>
      <c r="B260" s="3" t="s">
        <v>291</v>
      </c>
      <c r="C260" s="3" t="s">
        <v>25</v>
      </c>
      <c r="D260" s="3" t="s">
        <v>17</v>
      </c>
      <c r="F260" s="3" t="s">
        <v>17</v>
      </c>
      <c r="G260" s="3" t="str">
        <f>IF(ISNUMBER(SEARCH("Sourcewatch",F260)),"Sourcewatch",IF(ISNUMBER(SEARCH("desmog",F260)),"Desmog",IF(ISNUMBER(SEARCH("Exxon",F260)),"Exxonsecrets",IF(ISNUMBER(SEARCH("wikipedia",F260)),"Wikipedia",IF(ISNUMBER(SEARCH("greenpeace",F260)),"Greenpeace",IF(ISNUMBER(SEARCH("Polluterwatch",F260)),"Polluterwatch",IF(F260="","","Other")))))))</f>
        <v/>
      </c>
      <c r="H260">
        <f>LEN(B260)</f>
        <v>17</v>
      </c>
    </row>
    <row r="261" spans="1:9" ht="15.75" customHeight="1" x14ac:dyDescent="0.2">
      <c r="A261" s="3" t="s">
        <v>292</v>
      </c>
      <c r="B261" s="3" t="s">
        <v>292</v>
      </c>
      <c r="C261" s="3" t="s">
        <v>25</v>
      </c>
      <c r="D261" s="3" t="s">
        <v>17</v>
      </c>
      <c r="F261" s="3" t="s">
        <v>17</v>
      </c>
      <c r="G261" s="3" t="str">
        <f>IF(ISNUMBER(SEARCH("Sourcewatch",F261)),"Sourcewatch",IF(ISNUMBER(SEARCH("desmog",F261)),"Desmog",IF(ISNUMBER(SEARCH("Exxon",F261)),"Exxonsecrets",IF(ISNUMBER(SEARCH("wikipedia",F261)),"Wikipedia",IF(ISNUMBER(SEARCH("greenpeace",F261)),"Greenpeace",IF(ISNUMBER(SEARCH("Polluterwatch",F261)),"Polluterwatch",IF(F261="","","Other")))))))</f>
        <v/>
      </c>
      <c r="H261">
        <f>LEN(B261)</f>
        <v>13</v>
      </c>
    </row>
    <row r="262" spans="1:9" ht="15.75" customHeight="1" x14ac:dyDescent="0.2">
      <c r="A262" s="3" t="s">
        <v>293</v>
      </c>
      <c r="B262" s="3" t="s">
        <v>293</v>
      </c>
      <c r="C262" s="3" t="s">
        <v>25</v>
      </c>
      <c r="D262" s="3" t="s">
        <v>17</v>
      </c>
      <c r="F262" s="3" t="s">
        <v>17</v>
      </c>
      <c r="G262" s="3" t="str">
        <f>IF(ISNUMBER(SEARCH("Sourcewatch",F262)),"Sourcewatch",IF(ISNUMBER(SEARCH("desmog",F262)),"Desmog",IF(ISNUMBER(SEARCH("Exxon",F262)),"Exxonsecrets",IF(ISNUMBER(SEARCH("wikipedia",F262)),"Wikipedia",IF(ISNUMBER(SEARCH("greenpeace",F262)),"Greenpeace",IF(ISNUMBER(SEARCH("Polluterwatch",F262)),"Polluterwatch",IF(F262="","","Other")))))))</f>
        <v/>
      </c>
      <c r="H262">
        <f>LEN(B262)</f>
        <v>6</v>
      </c>
    </row>
    <row r="263" spans="1:9" ht="15.75" customHeight="1" x14ac:dyDescent="0.2">
      <c r="A263" s="3" t="s">
        <v>294</v>
      </c>
      <c r="B263" s="3" t="s">
        <v>294</v>
      </c>
      <c r="C263" s="3" t="s">
        <v>17</v>
      </c>
      <c r="D263" s="3" t="s">
        <v>17</v>
      </c>
      <c r="F263" s="3" t="s">
        <v>17</v>
      </c>
      <c r="G263" s="3" t="str">
        <f>IF(ISNUMBER(SEARCH("Sourcewatch",F263)),"Sourcewatch",IF(ISNUMBER(SEARCH("desmog",F263)),"Desmog",IF(ISNUMBER(SEARCH("Exxon",F263)),"Exxonsecrets",IF(ISNUMBER(SEARCH("wikipedia",F263)),"Wikipedia",IF(ISNUMBER(SEARCH("greenpeace",F263)),"Greenpeace",IF(ISNUMBER(SEARCH("Polluterwatch",F263)),"Polluterwatch",IF(F263="","","Other")))))))</f>
        <v/>
      </c>
      <c r="H263">
        <f>LEN(B263)</f>
        <v>52</v>
      </c>
    </row>
    <row r="264" spans="1:9" ht="15.75" customHeight="1" x14ac:dyDescent="0.2">
      <c r="A264" s="3" t="s">
        <v>295</v>
      </c>
      <c r="B264" s="3" t="s">
        <v>295</v>
      </c>
      <c r="C264" s="3" t="s">
        <v>17</v>
      </c>
      <c r="D264" s="3" t="s">
        <v>25</v>
      </c>
      <c r="G264" s="3" t="str">
        <f>IF(ISNUMBER(SEARCH("Sourcewatch",F264)),"Sourcewatch",IF(ISNUMBER(SEARCH("desmog",F264)),"Desmog",IF(ISNUMBER(SEARCH("Exxon",F264)),"Exxonsecrets",IF(ISNUMBER(SEARCH("wikipedia",F264)),"Wikipedia",IF(ISNUMBER(SEARCH("greenpeace",F264)),"Greenpeace",IF(ISNUMBER(SEARCH("Polluterwatch",F264)),"Polluterwatch",IF(F264="","","Other")))))))</f>
        <v/>
      </c>
      <c r="H264">
        <f>LEN(B264)</f>
        <v>28</v>
      </c>
    </row>
    <row r="265" spans="1:9" ht="15.75" customHeight="1" x14ac:dyDescent="0.2">
      <c r="A265" s="3" t="s">
        <v>243</v>
      </c>
      <c r="B265" s="3" t="s">
        <v>244</v>
      </c>
      <c r="C265" s="3" t="s">
        <v>17</v>
      </c>
      <c r="D265" s="3" t="s">
        <v>25</v>
      </c>
      <c r="G265" s="3" t="str">
        <f>IF(ISNUMBER(SEARCH("Sourcewatch",F265)),"Sourcewatch",IF(ISNUMBER(SEARCH("desmog",F265)),"Desmog",IF(ISNUMBER(SEARCH("Exxon",F265)),"Exxonsecrets",IF(ISNUMBER(SEARCH("wikipedia",F265)),"Wikipedia",IF(ISNUMBER(SEARCH("greenpeace",F265)),"Greenpeace",IF(ISNUMBER(SEARCH("Polluterwatch",F265)),"Polluterwatch",IF(F265="","","Other")))))))</f>
        <v/>
      </c>
      <c r="H265">
        <f>LEN(B265)</f>
        <v>40</v>
      </c>
    </row>
    <row r="266" spans="1:9" ht="15.75" customHeight="1" x14ac:dyDescent="0.2">
      <c r="A266" s="3" t="s">
        <v>296</v>
      </c>
      <c r="B266" s="3" t="s">
        <v>296</v>
      </c>
      <c r="C266" s="3" t="s">
        <v>25</v>
      </c>
      <c r="D266" s="3" t="s">
        <v>17</v>
      </c>
      <c r="F266" s="3" t="s">
        <v>17</v>
      </c>
      <c r="G266" s="3" t="str">
        <f>IF(ISNUMBER(SEARCH("Sourcewatch",F266)),"Sourcewatch",IF(ISNUMBER(SEARCH("desmog",F266)),"Desmog",IF(ISNUMBER(SEARCH("Exxon",F266)),"Exxonsecrets",IF(ISNUMBER(SEARCH("wikipedia",F266)),"Wikipedia",IF(ISNUMBER(SEARCH("greenpeace",F266)),"Greenpeace",IF(ISNUMBER(SEARCH("Polluterwatch",F266)),"Polluterwatch",IF(F266="","","Other")))))))</f>
        <v/>
      </c>
      <c r="H266">
        <f>LEN(B266)</f>
        <v>16</v>
      </c>
    </row>
    <row r="267" spans="1:9" ht="15.75" customHeight="1" x14ac:dyDescent="0.2">
      <c r="A267" s="3" t="s">
        <v>297</v>
      </c>
      <c r="B267" s="3" t="s">
        <v>297</v>
      </c>
      <c r="C267" s="3" t="s">
        <v>17</v>
      </c>
      <c r="D267" s="3" t="s">
        <v>25</v>
      </c>
      <c r="G267" s="3" t="str">
        <f>IF(ISNUMBER(SEARCH("Sourcewatch",F267)),"Sourcewatch",IF(ISNUMBER(SEARCH("desmog",F267)),"Desmog",IF(ISNUMBER(SEARCH("Exxon",F267)),"Exxonsecrets",IF(ISNUMBER(SEARCH("wikipedia",F267)),"Wikipedia",IF(ISNUMBER(SEARCH("greenpeace",F267)),"Greenpeace",IF(ISNUMBER(SEARCH("Polluterwatch",F267)),"Polluterwatch",IF(F267="","","Other")))))))</f>
        <v/>
      </c>
      <c r="H267">
        <f>LEN(B267)</f>
        <v>20</v>
      </c>
    </row>
    <row r="268" spans="1:9" ht="15.75" customHeight="1" x14ac:dyDescent="0.2">
      <c r="A268" s="3" t="s">
        <v>298</v>
      </c>
      <c r="B268" s="3" t="s">
        <v>298</v>
      </c>
      <c r="C268" s="3" t="s">
        <v>25</v>
      </c>
      <c r="D268" s="3" t="s">
        <v>17</v>
      </c>
      <c r="F268" s="3" t="s">
        <v>17</v>
      </c>
      <c r="G268" s="3" t="str">
        <f>IF(ISNUMBER(SEARCH("Sourcewatch",F268)),"Sourcewatch",IF(ISNUMBER(SEARCH("desmog",F268)),"Desmog",IF(ISNUMBER(SEARCH("Exxon",F268)),"Exxonsecrets",IF(ISNUMBER(SEARCH("wikipedia",F268)),"Wikipedia",IF(ISNUMBER(SEARCH("greenpeace",F268)),"Greenpeace",IF(ISNUMBER(SEARCH("Polluterwatch",F268)),"Polluterwatch",IF(F268="","","Other")))))))</f>
        <v/>
      </c>
      <c r="H268">
        <f>LEN(B268)</f>
        <v>3</v>
      </c>
    </row>
    <row r="269" spans="1:9" ht="15.75" customHeight="1" x14ac:dyDescent="0.2">
      <c r="A269" s="11" t="s">
        <v>4480</v>
      </c>
      <c r="B269" s="11" t="s">
        <v>4480</v>
      </c>
      <c r="C269" t="s">
        <v>25</v>
      </c>
      <c r="D269" t="s">
        <v>17</v>
      </c>
      <c r="G269" s="3" t="str">
        <f>IF(ISNUMBER(SEARCH("Sourcewatch",F269)),"Sourcewatch",IF(ISNUMBER(SEARCH("desmog",F269)),"Desmog",IF(ISNUMBER(SEARCH("Exxon",F269)),"Exxonsecrets",IF(ISNUMBER(SEARCH("wikipedia",F269)),"Wikipedia",IF(ISNUMBER(SEARCH("greenpeace",F269)),"Greenpeace",IF(ISNUMBER(SEARCH("Polluterwatch",F269)),"Polluterwatch",IF(F269="","","Other")))))))</f>
        <v/>
      </c>
      <c r="H269">
        <f>LEN(B269)</f>
        <v>6</v>
      </c>
      <c r="I269" s="17" t="s">
        <v>25</v>
      </c>
    </row>
    <row r="270" spans="1:9" ht="15.75" customHeight="1" x14ac:dyDescent="0.2">
      <c r="A270" s="3" t="s">
        <v>299</v>
      </c>
      <c r="B270" s="3" t="s">
        <v>299</v>
      </c>
      <c r="C270" s="3" t="s">
        <v>17</v>
      </c>
      <c r="D270" s="3" t="s">
        <v>17</v>
      </c>
      <c r="F270" s="3" t="s">
        <v>300</v>
      </c>
      <c r="G270" s="3" t="str">
        <f>IF(ISNUMBER(SEARCH("Sourcewatch",F270)),"Sourcewatch",IF(ISNUMBER(SEARCH("desmog",F270)),"Desmog",IF(ISNUMBER(SEARCH("Exxon",F270)),"Exxonsecrets",IF(ISNUMBER(SEARCH("wikipedia",F270)),"Wikipedia",IF(ISNUMBER(SEARCH("greenpeace",F270)),"Greenpeace",IF(ISNUMBER(SEARCH("Polluterwatch",F270)),"Polluterwatch",IF(F270="","","Other")))))))</f>
        <v>Desmog</v>
      </c>
      <c r="H270">
        <f>LEN(B270)</f>
        <v>24</v>
      </c>
    </row>
    <row r="271" spans="1:9" ht="15.75" customHeight="1" x14ac:dyDescent="0.2">
      <c r="A271" s="3" t="s">
        <v>301</v>
      </c>
      <c r="B271" s="3" t="s">
        <v>301</v>
      </c>
      <c r="C271" s="3" t="s">
        <v>17</v>
      </c>
      <c r="D271" s="3" t="s">
        <v>25</v>
      </c>
      <c r="G271" s="3" t="str">
        <f>IF(ISNUMBER(SEARCH("Sourcewatch",F271)),"Sourcewatch",IF(ISNUMBER(SEARCH("desmog",F271)),"Desmog",IF(ISNUMBER(SEARCH("Exxon",F271)),"Exxonsecrets",IF(ISNUMBER(SEARCH("wikipedia",F271)),"Wikipedia",IF(ISNUMBER(SEARCH("greenpeace",F271)),"Greenpeace",IF(ISNUMBER(SEARCH("Polluterwatch",F271)),"Polluterwatch",IF(F271="","","Other")))))))</f>
        <v/>
      </c>
      <c r="H271">
        <f>LEN(B271)</f>
        <v>24</v>
      </c>
    </row>
    <row r="272" spans="1:9" ht="15.75" customHeight="1" x14ac:dyDescent="0.2">
      <c r="A272" s="3" t="s">
        <v>302</v>
      </c>
      <c r="B272" s="3" t="s">
        <v>302</v>
      </c>
      <c r="C272" s="6" t="s">
        <v>25</v>
      </c>
      <c r="D272" s="3" t="s">
        <v>17</v>
      </c>
      <c r="F272" s="3" t="s">
        <v>17</v>
      </c>
      <c r="G272" s="3" t="str">
        <f>IF(ISNUMBER(SEARCH("Sourcewatch",F272)),"Sourcewatch",IF(ISNUMBER(SEARCH("desmog",F272)),"Desmog",IF(ISNUMBER(SEARCH("Exxon",F272)),"Exxonsecrets",IF(ISNUMBER(SEARCH("wikipedia",F272)),"Wikipedia",IF(ISNUMBER(SEARCH("greenpeace",F272)),"Greenpeace",IF(ISNUMBER(SEARCH("Polluterwatch",F272)),"Polluterwatch",IF(F272="","","Other")))))))</f>
        <v/>
      </c>
      <c r="H272">
        <f>LEN(B272)</f>
        <v>8</v>
      </c>
    </row>
    <row r="273" spans="1:8" ht="15.75" customHeight="1" x14ac:dyDescent="0.2">
      <c r="A273" s="3" t="s">
        <v>303</v>
      </c>
      <c r="B273" s="3" t="s">
        <v>303</v>
      </c>
      <c r="C273" s="6" t="s">
        <v>25</v>
      </c>
      <c r="D273" s="3" t="s">
        <v>17</v>
      </c>
      <c r="F273" s="3" t="s">
        <v>17</v>
      </c>
      <c r="G273" s="3" t="str">
        <f>IF(ISNUMBER(SEARCH("Sourcewatch",F273)),"Sourcewatch",IF(ISNUMBER(SEARCH("desmog",F273)),"Desmog",IF(ISNUMBER(SEARCH("Exxon",F273)),"Exxonsecrets",IF(ISNUMBER(SEARCH("wikipedia",F273)),"Wikipedia",IF(ISNUMBER(SEARCH("greenpeace",F273)),"Greenpeace",IF(ISNUMBER(SEARCH("Polluterwatch",F273)),"Polluterwatch",IF(F273="","","Other")))))))</f>
        <v/>
      </c>
      <c r="H273">
        <f>LEN(B273)</f>
        <v>6</v>
      </c>
    </row>
    <row r="274" spans="1:8" ht="15.75" customHeight="1" x14ac:dyDescent="0.2">
      <c r="A274" s="3" t="s">
        <v>304</v>
      </c>
      <c r="B274" s="3" t="s">
        <v>304</v>
      </c>
      <c r="C274" s="6" t="s">
        <v>25</v>
      </c>
      <c r="D274" s="3" t="s">
        <v>17</v>
      </c>
      <c r="F274" s="3" t="s">
        <v>17</v>
      </c>
      <c r="G274" s="3" t="str">
        <f>IF(ISNUMBER(SEARCH("Sourcewatch",F274)),"Sourcewatch",IF(ISNUMBER(SEARCH("desmog",F274)),"Desmog",IF(ISNUMBER(SEARCH("Exxon",F274)),"Exxonsecrets",IF(ISNUMBER(SEARCH("wikipedia",F274)),"Wikipedia",IF(ISNUMBER(SEARCH("greenpeace",F274)),"Greenpeace",IF(ISNUMBER(SEARCH("Polluterwatch",F274)),"Polluterwatch",IF(F274="","","Other")))))))</f>
        <v/>
      </c>
      <c r="H274">
        <f>LEN(B274)</f>
        <v>9</v>
      </c>
    </row>
    <row r="275" spans="1:8" ht="15.75" customHeight="1" x14ac:dyDescent="0.2">
      <c r="A275" s="3" t="s">
        <v>305</v>
      </c>
      <c r="B275" s="3" t="s">
        <v>305</v>
      </c>
      <c r="C275" s="6" t="s">
        <v>25</v>
      </c>
      <c r="D275" s="3" t="s">
        <v>17</v>
      </c>
      <c r="F275" s="3" t="s">
        <v>17</v>
      </c>
      <c r="G275" s="3" t="str">
        <f>IF(ISNUMBER(SEARCH("Sourcewatch",F275)),"Sourcewatch",IF(ISNUMBER(SEARCH("desmog",F275)),"Desmog",IF(ISNUMBER(SEARCH("Exxon",F275)),"Exxonsecrets",IF(ISNUMBER(SEARCH("wikipedia",F275)),"Wikipedia",IF(ISNUMBER(SEARCH("greenpeace",F275)),"Greenpeace",IF(ISNUMBER(SEARCH("Polluterwatch",F275)),"Polluterwatch",IF(F275="","","Other")))))))</f>
        <v/>
      </c>
      <c r="H275">
        <f>LEN(B275)</f>
        <v>10</v>
      </c>
    </row>
    <row r="276" spans="1:8" ht="15.75" customHeight="1" x14ac:dyDescent="0.2">
      <c r="A276" s="3" t="s">
        <v>306</v>
      </c>
      <c r="B276" s="3" t="s">
        <v>306</v>
      </c>
      <c r="C276" s="6" t="s">
        <v>25</v>
      </c>
      <c r="D276" s="3" t="s">
        <v>17</v>
      </c>
      <c r="F276" s="3" t="s">
        <v>17</v>
      </c>
      <c r="G276" s="3" t="str">
        <f>IF(ISNUMBER(SEARCH("Sourcewatch",F276)),"Sourcewatch",IF(ISNUMBER(SEARCH("desmog",F276)),"Desmog",IF(ISNUMBER(SEARCH("Exxon",F276)),"Exxonsecrets",IF(ISNUMBER(SEARCH("wikipedia",F276)),"Wikipedia",IF(ISNUMBER(SEARCH("greenpeace",F276)),"Greenpeace",IF(ISNUMBER(SEARCH("Polluterwatch",F276)),"Polluterwatch",IF(F276="","","Other")))))))</f>
        <v/>
      </c>
      <c r="H276">
        <f>LEN(B276)</f>
        <v>9</v>
      </c>
    </row>
    <row r="277" spans="1:8" ht="15.75" customHeight="1" x14ac:dyDescent="0.2">
      <c r="A277" s="3" t="s">
        <v>307</v>
      </c>
      <c r="B277" s="3" t="s">
        <v>307</v>
      </c>
      <c r="C277" s="6" t="s">
        <v>25</v>
      </c>
      <c r="D277" s="3" t="s">
        <v>17</v>
      </c>
      <c r="F277" s="3" t="s">
        <v>17</v>
      </c>
      <c r="G277" s="3" t="str">
        <f>IF(ISNUMBER(SEARCH("Sourcewatch",F277)),"Sourcewatch",IF(ISNUMBER(SEARCH("desmog",F277)),"Desmog",IF(ISNUMBER(SEARCH("Exxon",F277)),"Exxonsecrets",IF(ISNUMBER(SEARCH("wikipedia",F277)),"Wikipedia",IF(ISNUMBER(SEARCH("greenpeace",F277)),"Greenpeace",IF(ISNUMBER(SEARCH("Polluterwatch",F277)),"Polluterwatch",IF(F277="","","Other")))))))</f>
        <v/>
      </c>
      <c r="H277">
        <f>LEN(B277)</f>
        <v>8</v>
      </c>
    </row>
    <row r="278" spans="1:8" ht="15.75" customHeight="1" x14ac:dyDescent="0.2">
      <c r="A278" s="3" t="s">
        <v>308</v>
      </c>
      <c r="B278" s="3" t="s">
        <v>308</v>
      </c>
      <c r="C278" s="6" t="s">
        <v>25</v>
      </c>
      <c r="D278" s="3" t="s">
        <v>17</v>
      </c>
      <c r="F278" s="3" t="s">
        <v>17</v>
      </c>
      <c r="G278" s="3" t="str">
        <f>IF(ISNUMBER(SEARCH("Sourcewatch",F278)),"Sourcewatch",IF(ISNUMBER(SEARCH("desmog",F278)),"Desmog",IF(ISNUMBER(SEARCH("Exxon",F278)),"Exxonsecrets",IF(ISNUMBER(SEARCH("wikipedia",F278)),"Wikipedia",IF(ISNUMBER(SEARCH("greenpeace",F278)),"Greenpeace",IF(ISNUMBER(SEARCH("Polluterwatch",F278)),"Polluterwatch",IF(F278="","","Other")))))))</f>
        <v/>
      </c>
      <c r="H278">
        <f>LEN(B278)</f>
        <v>9</v>
      </c>
    </row>
    <row r="279" spans="1:8" ht="15.75" customHeight="1" x14ac:dyDescent="0.2">
      <c r="A279" s="3" t="s">
        <v>309</v>
      </c>
      <c r="B279" s="3" t="s">
        <v>309</v>
      </c>
      <c r="C279" s="6" t="s">
        <v>25</v>
      </c>
      <c r="D279" s="3" t="s">
        <v>17</v>
      </c>
      <c r="F279" s="3" t="s">
        <v>17</v>
      </c>
      <c r="G279" s="3" t="str">
        <f>IF(ISNUMBER(SEARCH("Sourcewatch",F279)),"Sourcewatch",IF(ISNUMBER(SEARCH("desmog",F279)),"Desmog",IF(ISNUMBER(SEARCH("Exxon",F279)),"Exxonsecrets",IF(ISNUMBER(SEARCH("wikipedia",F279)),"Wikipedia",IF(ISNUMBER(SEARCH("greenpeace",F279)),"Greenpeace",IF(ISNUMBER(SEARCH("Polluterwatch",F279)),"Polluterwatch",IF(F279="","","Other")))))))</f>
        <v/>
      </c>
      <c r="H279">
        <f>LEN(B279)</f>
        <v>9</v>
      </c>
    </row>
    <row r="280" spans="1:8" ht="15.75" customHeight="1" x14ac:dyDescent="0.2">
      <c r="A280" s="3" t="s">
        <v>310</v>
      </c>
      <c r="B280" s="3" t="s">
        <v>310</v>
      </c>
      <c r="C280" s="6" t="s">
        <v>25</v>
      </c>
      <c r="D280" s="3" t="s">
        <v>17</v>
      </c>
      <c r="F280" s="3" t="s">
        <v>17</v>
      </c>
      <c r="G280" s="3" t="str">
        <f>IF(ISNUMBER(SEARCH("Sourcewatch",F280)),"Sourcewatch",IF(ISNUMBER(SEARCH("desmog",F280)),"Desmog",IF(ISNUMBER(SEARCH("Exxon",F280)),"Exxonsecrets",IF(ISNUMBER(SEARCH("wikipedia",F280)),"Wikipedia",IF(ISNUMBER(SEARCH("greenpeace",F280)),"Greenpeace",IF(ISNUMBER(SEARCH("Polluterwatch",F280)),"Polluterwatch",IF(F280="","","Other")))))))</f>
        <v/>
      </c>
      <c r="H280">
        <f>LEN(B280)</f>
        <v>9</v>
      </c>
    </row>
    <row r="281" spans="1:8" ht="15.75" customHeight="1" x14ac:dyDescent="0.2">
      <c r="A281" s="3" t="s">
        <v>311</v>
      </c>
      <c r="B281" s="3" t="s">
        <v>311</v>
      </c>
      <c r="C281" s="6" t="s">
        <v>25</v>
      </c>
      <c r="D281" s="3" t="s">
        <v>17</v>
      </c>
      <c r="F281" s="3" t="s">
        <v>17</v>
      </c>
      <c r="G281" s="3" t="str">
        <f>IF(ISNUMBER(SEARCH("Sourcewatch",F281)),"Sourcewatch",IF(ISNUMBER(SEARCH("desmog",F281)),"Desmog",IF(ISNUMBER(SEARCH("Exxon",F281)),"Exxonsecrets",IF(ISNUMBER(SEARCH("wikipedia",F281)),"Wikipedia",IF(ISNUMBER(SEARCH("greenpeace",F281)),"Greenpeace",IF(ISNUMBER(SEARCH("Polluterwatch",F281)),"Polluterwatch",IF(F281="","","Other")))))))</f>
        <v/>
      </c>
      <c r="H281">
        <f>LEN(B281)</f>
        <v>6</v>
      </c>
    </row>
    <row r="282" spans="1:8" ht="15.75" customHeight="1" x14ac:dyDescent="0.2">
      <c r="A282" s="3" t="s">
        <v>312</v>
      </c>
      <c r="B282" s="3" t="s">
        <v>312</v>
      </c>
      <c r="C282" s="6" t="s">
        <v>25</v>
      </c>
      <c r="D282" s="3" t="s">
        <v>17</v>
      </c>
      <c r="F282" s="3" t="s">
        <v>17</v>
      </c>
      <c r="G282" s="3" t="str">
        <f>IF(ISNUMBER(SEARCH("Sourcewatch",F282)),"Sourcewatch",IF(ISNUMBER(SEARCH("desmog",F282)),"Desmog",IF(ISNUMBER(SEARCH("Exxon",F282)),"Exxonsecrets",IF(ISNUMBER(SEARCH("wikipedia",F282)),"Wikipedia",IF(ISNUMBER(SEARCH("greenpeace",F282)),"Greenpeace",IF(ISNUMBER(SEARCH("Polluterwatch",F282)),"Polluterwatch",IF(F282="","","Other")))))))</f>
        <v/>
      </c>
      <c r="H282">
        <f>LEN(B282)</f>
        <v>7</v>
      </c>
    </row>
    <row r="283" spans="1:8" ht="15.75" customHeight="1" x14ac:dyDescent="0.2">
      <c r="A283" s="3" t="s">
        <v>313</v>
      </c>
      <c r="B283" s="3" t="s">
        <v>313</v>
      </c>
      <c r="C283" s="6" t="s">
        <v>25</v>
      </c>
      <c r="D283" s="3" t="s">
        <v>17</v>
      </c>
      <c r="F283" s="3" t="s">
        <v>17</v>
      </c>
      <c r="G283" s="3" t="str">
        <f>IF(ISNUMBER(SEARCH("Sourcewatch",F283)),"Sourcewatch",IF(ISNUMBER(SEARCH("desmog",F283)),"Desmog",IF(ISNUMBER(SEARCH("Exxon",F283)),"Exxonsecrets",IF(ISNUMBER(SEARCH("wikipedia",F283)),"Wikipedia",IF(ISNUMBER(SEARCH("greenpeace",F283)),"Greenpeace",IF(ISNUMBER(SEARCH("Polluterwatch",F283)),"Polluterwatch",IF(F283="","","Other")))))))</f>
        <v/>
      </c>
      <c r="H283">
        <f>LEN(B283)</f>
        <v>8</v>
      </c>
    </row>
    <row r="284" spans="1:8" ht="15.75" customHeight="1" x14ac:dyDescent="0.2">
      <c r="A284" s="3" t="s">
        <v>314</v>
      </c>
      <c r="B284" s="3" t="s">
        <v>314</v>
      </c>
      <c r="C284" s="6" t="s">
        <v>25</v>
      </c>
      <c r="D284" s="3" t="s">
        <v>17</v>
      </c>
      <c r="F284" s="3" t="s">
        <v>17</v>
      </c>
      <c r="G284" s="3" t="str">
        <f>IF(ISNUMBER(SEARCH("Sourcewatch",F284)),"Sourcewatch",IF(ISNUMBER(SEARCH("desmog",F284)),"Desmog",IF(ISNUMBER(SEARCH("Exxon",F284)),"Exxonsecrets",IF(ISNUMBER(SEARCH("wikipedia",F284)),"Wikipedia",IF(ISNUMBER(SEARCH("greenpeace",F284)),"Greenpeace",IF(ISNUMBER(SEARCH("Polluterwatch",F284)),"Polluterwatch",IF(F284="","","Other")))))))</f>
        <v/>
      </c>
      <c r="H284">
        <f>LEN(B284)</f>
        <v>7</v>
      </c>
    </row>
    <row r="285" spans="1:8" ht="15.75" customHeight="1" x14ac:dyDescent="0.2">
      <c r="A285" s="3" t="s">
        <v>315</v>
      </c>
      <c r="B285" s="3" t="s">
        <v>315</v>
      </c>
      <c r="C285" s="6" t="s">
        <v>25</v>
      </c>
      <c r="D285" s="3" t="s">
        <v>17</v>
      </c>
      <c r="F285" s="3" t="s">
        <v>17</v>
      </c>
      <c r="G285" s="3" t="str">
        <f>IF(ISNUMBER(SEARCH("Sourcewatch",F285)),"Sourcewatch",IF(ISNUMBER(SEARCH("desmog",F285)),"Desmog",IF(ISNUMBER(SEARCH("Exxon",F285)),"Exxonsecrets",IF(ISNUMBER(SEARCH("wikipedia",F285)),"Wikipedia",IF(ISNUMBER(SEARCH("greenpeace",F285)),"Greenpeace",IF(ISNUMBER(SEARCH("Polluterwatch",F285)),"Polluterwatch",IF(F285="","","Other")))))))</f>
        <v/>
      </c>
      <c r="H285">
        <f>LEN(B285)</f>
        <v>9</v>
      </c>
    </row>
    <row r="286" spans="1:8" ht="15.75" customHeight="1" x14ac:dyDescent="0.2">
      <c r="A286" s="3" t="s">
        <v>316</v>
      </c>
      <c r="B286" s="3" t="s">
        <v>316</v>
      </c>
      <c r="C286" s="6" t="s">
        <v>25</v>
      </c>
      <c r="D286" s="3" t="s">
        <v>17</v>
      </c>
      <c r="F286" s="3" t="s">
        <v>17</v>
      </c>
      <c r="G286" s="3" t="str">
        <f>IF(ISNUMBER(SEARCH("Sourcewatch",F286)),"Sourcewatch",IF(ISNUMBER(SEARCH("desmog",F286)),"Desmog",IF(ISNUMBER(SEARCH("Exxon",F286)),"Exxonsecrets",IF(ISNUMBER(SEARCH("wikipedia",F286)),"Wikipedia",IF(ISNUMBER(SEARCH("greenpeace",F286)),"Greenpeace",IF(ISNUMBER(SEARCH("Polluterwatch",F286)),"Polluterwatch",IF(F286="","","Other")))))))</f>
        <v/>
      </c>
      <c r="H286">
        <f>LEN(B286)</f>
        <v>12</v>
      </c>
    </row>
    <row r="287" spans="1:8" ht="15.75" customHeight="1" x14ac:dyDescent="0.2">
      <c r="A287" s="3" t="s">
        <v>317</v>
      </c>
      <c r="B287" s="3" t="s">
        <v>317</v>
      </c>
      <c r="C287" s="6" t="s">
        <v>25</v>
      </c>
      <c r="D287" s="3" t="s">
        <v>17</v>
      </c>
      <c r="F287" s="3" t="s">
        <v>17</v>
      </c>
      <c r="G287" s="3" t="str">
        <f>IF(ISNUMBER(SEARCH("Sourcewatch",F287)),"Sourcewatch",IF(ISNUMBER(SEARCH("desmog",F287)),"Desmog",IF(ISNUMBER(SEARCH("Exxon",F287)),"Exxonsecrets",IF(ISNUMBER(SEARCH("wikipedia",F287)),"Wikipedia",IF(ISNUMBER(SEARCH("greenpeace",F287)),"Greenpeace",IF(ISNUMBER(SEARCH("Polluterwatch",F287)),"Polluterwatch",IF(F287="","","Other")))))))</f>
        <v/>
      </c>
      <c r="H287">
        <f>LEN(B287)</f>
        <v>7</v>
      </c>
    </row>
    <row r="288" spans="1:8" ht="15.75" customHeight="1" x14ac:dyDescent="0.2">
      <c r="A288" s="3" t="s">
        <v>318</v>
      </c>
      <c r="B288" s="3" t="s">
        <v>318</v>
      </c>
      <c r="C288" s="3" t="s">
        <v>25</v>
      </c>
      <c r="D288" s="3" t="s">
        <v>17</v>
      </c>
      <c r="F288" s="3" t="s">
        <v>17</v>
      </c>
      <c r="G288" s="3" t="str">
        <f>IF(ISNUMBER(SEARCH("Sourcewatch",F288)),"Sourcewatch",IF(ISNUMBER(SEARCH("desmog",F288)),"Desmog",IF(ISNUMBER(SEARCH("Exxon",F288)),"Exxonsecrets",IF(ISNUMBER(SEARCH("wikipedia",F288)),"Wikipedia",IF(ISNUMBER(SEARCH("greenpeace",F288)),"Greenpeace",IF(ISNUMBER(SEARCH("Polluterwatch",F288)),"Polluterwatch",IF(F288="","","Other")))))))</f>
        <v/>
      </c>
      <c r="H288">
        <f>LEN(B288)</f>
        <v>9</v>
      </c>
    </row>
    <row r="289" spans="1:9" ht="15.75" customHeight="1" x14ac:dyDescent="0.2">
      <c r="A289" s="3" t="s">
        <v>319</v>
      </c>
      <c r="B289" s="3" t="s">
        <v>319</v>
      </c>
      <c r="C289" s="3" t="s">
        <v>25</v>
      </c>
      <c r="D289" s="3" t="s">
        <v>17</v>
      </c>
      <c r="F289" s="3" t="s">
        <v>17</v>
      </c>
      <c r="G289" s="3" t="str">
        <f>IF(ISNUMBER(SEARCH("Sourcewatch",F289)),"Sourcewatch",IF(ISNUMBER(SEARCH("desmog",F289)),"Desmog",IF(ISNUMBER(SEARCH("Exxon",F289)),"Exxonsecrets",IF(ISNUMBER(SEARCH("wikipedia",F289)),"Wikipedia",IF(ISNUMBER(SEARCH("greenpeace",F289)),"Greenpeace",IF(ISNUMBER(SEARCH("Polluterwatch",F289)),"Polluterwatch",IF(F289="","","Other")))))))</f>
        <v/>
      </c>
      <c r="H289">
        <f>LEN(B289)</f>
        <v>10</v>
      </c>
    </row>
    <row r="290" spans="1:9" ht="15.75" customHeight="1" x14ac:dyDescent="0.2">
      <c r="A290" s="3" t="s">
        <v>320</v>
      </c>
      <c r="B290" s="3" t="s">
        <v>320</v>
      </c>
      <c r="C290" s="3" t="s">
        <v>25</v>
      </c>
      <c r="D290" s="3" t="s">
        <v>17</v>
      </c>
      <c r="F290" s="3" t="s">
        <v>17</v>
      </c>
      <c r="G290" s="3" t="str">
        <f>IF(ISNUMBER(SEARCH("Sourcewatch",F290)),"Sourcewatch",IF(ISNUMBER(SEARCH("desmog",F290)),"Desmog",IF(ISNUMBER(SEARCH("Exxon",F290)),"Exxonsecrets",IF(ISNUMBER(SEARCH("wikipedia",F290)),"Wikipedia",IF(ISNUMBER(SEARCH("greenpeace",F290)),"Greenpeace",IF(ISNUMBER(SEARCH("Polluterwatch",F290)),"Polluterwatch",IF(F290="","","Other")))))))</f>
        <v/>
      </c>
      <c r="H290">
        <f>LEN(B290)</f>
        <v>10</v>
      </c>
    </row>
    <row r="291" spans="1:9" ht="15.75" customHeight="1" x14ac:dyDescent="0.2">
      <c r="A291" s="3" t="s">
        <v>321</v>
      </c>
      <c r="B291" s="3" t="s">
        <v>321</v>
      </c>
      <c r="C291" s="3" t="s">
        <v>25</v>
      </c>
      <c r="D291" s="3" t="s">
        <v>17</v>
      </c>
      <c r="F291" s="3" t="s">
        <v>17</v>
      </c>
      <c r="G291" s="3" t="str">
        <f>IF(ISNUMBER(SEARCH("Sourcewatch",F291)),"Sourcewatch",IF(ISNUMBER(SEARCH("desmog",F291)),"Desmog",IF(ISNUMBER(SEARCH("Exxon",F291)),"Exxonsecrets",IF(ISNUMBER(SEARCH("wikipedia",F291)),"Wikipedia",IF(ISNUMBER(SEARCH("greenpeace",F291)),"Greenpeace",IF(ISNUMBER(SEARCH("Polluterwatch",F291)),"Polluterwatch",IF(F291="","","Other")))))))</f>
        <v/>
      </c>
      <c r="H291">
        <f>LEN(B291)</f>
        <v>9</v>
      </c>
    </row>
    <row r="292" spans="1:9" ht="15.75" customHeight="1" x14ac:dyDescent="0.2">
      <c r="A292" s="3" t="s">
        <v>322</v>
      </c>
      <c r="B292" s="3" t="s">
        <v>322</v>
      </c>
      <c r="C292" s="3" t="s">
        <v>25</v>
      </c>
      <c r="D292" s="3" t="s">
        <v>17</v>
      </c>
      <c r="F292" s="3" t="s">
        <v>17</v>
      </c>
      <c r="G292" s="3" t="str">
        <f>IF(ISNUMBER(SEARCH("Sourcewatch",F292)),"Sourcewatch",IF(ISNUMBER(SEARCH("desmog",F292)),"Desmog",IF(ISNUMBER(SEARCH("Exxon",F292)),"Exxonsecrets",IF(ISNUMBER(SEARCH("wikipedia",F292)),"Wikipedia",IF(ISNUMBER(SEARCH("greenpeace",F292)),"Greenpeace",IF(ISNUMBER(SEARCH("Polluterwatch",F292)),"Polluterwatch",IF(F292="","","Other")))))))</f>
        <v/>
      </c>
      <c r="H292">
        <f>LEN(B292)</f>
        <v>5</v>
      </c>
    </row>
    <row r="293" spans="1:9" ht="15.75" customHeight="1" x14ac:dyDescent="0.2">
      <c r="A293" s="3" t="s">
        <v>323</v>
      </c>
      <c r="B293" s="3" t="s">
        <v>323</v>
      </c>
      <c r="C293" s="3" t="s">
        <v>25</v>
      </c>
      <c r="D293" s="3" t="s">
        <v>17</v>
      </c>
      <c r="F293" s="3" t="s">
        <v>17</v>
      </c>
      <c r="G293" s="3" t="str">
        <f>IF(ISNUMBER(SEARCH("Sourcewatch",F293)),"Sourcewatch",IF(ISNUMBER(SEARCH("desmog",F293)),"Desmog",IF(ISNUMBER(SEARCH("Exxon",F293)),"Exxonsecrets",IF(ISNUMBER(SEARCH("wikipedia",F293)),"Wikipedia",IF(ISNUMBER(SEARCH("greenpeace",F293)),"Greenpeace",IF(ISNUMBER(SEARCH("Polluterwatch",F293)),"Polluterwatch",IF(F293="","","Other")))))))</f>
        <v/>
      </c>
      <c r="H293">
        <f>LEN(B293)</f>
        <v>6</v>
      </c>
    </row>
    <row r="294" spans="1:9" ht="15.75" customHeight="1" x14ac:dyDescent="0.2">
      <c r="A294" s="3" t="s">
        <v>324</v>
      </c>
      <c r="B294" s="3" t="s">
        <v>324</v>
      </c>
      <c r="C294" s="3" t="s">
        <v>25</v>
      </c>
      <c r="D294" s="3" t="s">
        <v>17</v>
      </c>
      <c r="F294" s="3" t="s">
        <v>17</v>
      </c>
      <c r="G294" s="3" t="str">
        <f>IF(ISNUMBER(SEARCH("Sourcewatch",F294)),"Sourcewatch",IF(ISNUMBER(SEARCH("desmog",F294)),"Desmog",IF(ISNUMBER(SEARCH("Exxon",F294)),"Exxonsecrets",IF(ISNUMBER(SEARCH("wikipedia",F294)),"Wikipedia",IF(ISNUMBER(SEARCH("greenpeace",F294)),"Greenpeace",IF(ISNUMBER(SEARCH("Polluterwatch",F294)),"Polluterwatch",IF(F294="","","Other")))))))</f>
        <v/>
      </c>
      <c r="H294">
        <f>LEN(B294)</f>
        <v>10</v>
      </c>
    </row>
    <row r="295" spans="1:9" ht="15.75" customHeight="1" x14ac:dyDescent="0.2">
      <c r="A295" s="3" t="s">
        <v>325</v>
      </c>
      <c r="B295" s="3" t="s">
        <v>325</v>
      </c>
      <c r="C295" s="3" t="s">
        <v>25</v>
      </c>
      <c r="D295" s="3" t="s">
        <v>17</v>
      </c>
      <c r="F295" s="3" t="s">
        <v>17</v>
      </c>
      <c r="G295" s="3" t="str">
        <f>IF(ISNUMBER(SEARCH("Sourcewatch",F295)),"Sourcewatch",IF(ISNUMBER(SEARCH("desmog",F295)),"Desmog",IF(ISNUMBER(SEARCH("Exxon",F295)),"Exxonsecrets",IF(ISNUMBER(SEARCH("wikipedia",F295)),"Wikipedia",IF(ISNUMBER(SEARCH("greenpeace",F295)),"Greenpeace",IF(ISNUMBER(SEARCH("Polluterwatch",F295)),"Polluterwatch",IF(F295="","","Other")))))))</f>
        <v/>
      </c>
      <c r="H295">
        <f>LEN(B295)</f>
        <v>8</v>
      </c>
    </row>
    <row r="296" spans="1:9" ht="15.75" customHeight="1" x14ac:dyDescent="0.2">
      <c r="A296" s="3" t="s">
        <v>326</v>
      </c>
      <c r="B296" s="3" t="s">
        <v>326</v>
      </c>
      <c r="C296" s="3" t="s">
        <v>25</v>
      </c>
      <c r="D296" s="3" t="s">
        <v>17</v>
      </c>
      <c r="F296" s="3" t="s">
        <v>17</v>
      </c>
      <c r="G296" s="3" t="str">
        <f>IF(ISNUMBER(SEARCH("Sourcewatch",F296)),"Sourcewatch",IF(ISNUMBER(SEARCH("desmog",F296)),"Desmog",IF(ISNUMBER(SEARCH("Exxon",F296)),"Exxonsecrets",IF(ISNUMBER(SEARCH("wikipedia",F296)),"Wikipedia",IF(ISNUMBER(SEARCH("greenpeace",F296)),"Greenpeace",IF(ISNUMBER(SEARCH("Polluterwatch",F296)),"Polluterwatch",IF(F296="","","Other")))))))</f>
        <v/>
      </c>
      <c r="H296">
        <f>LEN(B296)</f>
        <v>9</v>
      </c>
    </row>
    <row r="297" spans="1:9" ht="15.75" customHeight="1" x14ac:dyDescent="0.2">
      <c r="A297" s="3" t="s">
        <v>327</v>
      </c>
      <c r="B297" s="3" t="s">
        <v>327</v>
      </c>
      <c r="C297" s="3" t="s">
        <v>25</v>
      </c>
      <c r="D297" s="3" t="s">
        <v>17</v>
      </c>
      <c r="F297" s="3" t="s">
        <v>17</v>
      </c>
      <c r="G297" s="3" t="str">
        <f>IF(ISNUMBER(SEARCH("Sourcewatch",F297)),"Sourcewatch",IF(ISNUMBER(SEARCH("desmog",F297)),"Desmog",IF(ISNUMBER(SEARCH("Exxon",F297)),"Exxonsecrets",IF(ISNUMBER(SEARCH("wikipedia",F297)),"Wikipedia",IF(ISNUMBER(SEARCH("greenpeace",F297)),"Greenpeace",IF(ISNUMBER(SEARCH("Polluterwatch",F297)),"Polluterwatch",IF(F297="","","Other")))))))</f>
        <v/>
      </c>
      <c r="H297">
        <f>LEN(B297)</f>
        <v>14</v>
      </c>
    </row>
    <row r="298" spans="1:9" ht="15.75" customHeight="1" x14ac:dyDescent="0.2">
      <c r="A298" s="3" t="s">
        <v>328</v>
      </c>
      <c r="B298" s="3" t="s">
        <v>328</v>
      </c>
      <c r="C298" s="3" t="s">
        <v>25</v>
      </c>
      <c r="D298" s="3" t="s">
        <v>17</v>
      </c>
      <c r="F298" s="3" t="s">
        <v>17</v>
      </c>
      <c r="G298" s="3" t="str">
        <f>IF(ISNUMBER(SEARCH("Sourcewatch",F298)),"Sourcewatch",IF(ISNUMBER(SEARCH("desmog",F298)),"Desmog",IF(ISNUMBER(SEARCH("Exxon",F298)),"Exxonsecrets",IF(ISNUMBER(SEARCH("wikipedia",F298)),"Wikipedia",IF(ISNUMBER(SEARCH("greenpeace",F298)),"Greenpeace",IF(ISNUMBER(SEARCH("Polluterwatch",F298)),"Polluterwatch",IF(F298="","","Other")))))))</f>
        <v/>
      </c>
      <c r="H298">
        <f>LEN(B298)</f>
        <v>4</v>
      </c>
    </row>
    <row r="299" spans="1:9" ht="15.75" customHeight="1" x14ac:dyDescent="0.2">
      <c r="A299" s="3" t="s">
        <v>329</v>
      </c>
      <c r="B299" s="3" t="s">
        <v>329</v>
      </c>
      <c r="C299" s="3" t="s">
        <v>25</v>
      </c>
      <c r="D299" s="3" t="s">
        <v>17</v>
      </c>
      <c r="F299" s="3" t="s">
        <v>17</v>
      </c>
      <c r="G299" s="3" t="str">
        <f>IF(ISNUMBER(SEARCH("Sourcewatch",F299)),"Sourcewatch",IF(ISNUMBER(SEARCH("desmog",F299)),"Desmog",IF(ISNUMBER(SEARCH("Exxon",F299)),"Exxonsecrets",IF(ISNUMBER(SEARCH("wikipedia",F299)),"Wikipedia",IF(ISNUMBER(SEARCH("greenpeace",F299)),"Greenpeace",IF(ISNUMBER(SEARCH("Polluterwatch",F299)),"Polluterwatch",IF(F299="","","Other")))))))</f>
        <v/>
      </c>
      <c r="H299">
        <f>LEN(B299)</f>
        <v>7</v>
      </c>
    </row>
    <row r="300" spans="1:9" ht="15.75" customHeight="1" x14ac:dyDescent="0.2">
      <c r="A300" s="3" t="s">
        <v>330</v>
      </c>
      <c r="B300" s="3" t="s">
        <v>330</v>
      </c>
      <c r="C300" s="3" t="s">
        <v>25</v>
      </c>
      <c r="D300" s="3" t="s">
        <v>17</v>
      </c>
      <c r="F300" s="3" t="s">
        <v>17</v>
      </c>
      <c r="G300" s="3" t="str">
        <f>IF(ISNUMBER(SEARCH("Sourcewatch",F300)),"Sourcewatch",IF(ISNUMBER(SEARCH("desmog",F300)),"Desmog",IF(ISNUMBER(SEARCH("Exxon",F300)),"Exxonsecrets",IF(ISNUMBER(SEARCH("wikipedia",F300)),"Wikipedia",IF(ISNUMBER(SEARCH("greenpeace",F300)),"Greenpeace",IF(ISNUMBER(SEARCH("Polluterwatch",F300)),"Polluterwatch",IF(F300="","","Other")))))))</f>
        <v/>
      </c>
      <c r="H300">
        <f>LEN(B300)</f>
        <v>13</v>
      </c>
    </row>
    <row r="301" spans="1:9" ht="15.75" customHeight="1" x14ac:dyDescent="0.2">
      <c r="A301" s="3" t="s">
        <v>331</v>
      </c>
      <c r="B301" s="3" t="s">
        <v>331</v>
      </c>
      <c r="C301" s="3" t="s">
        <v>25</v>
      </c>
      <c r="D301" s="3" t="s">
        <v>17</v>
      </c>
      <c r="F301" s="3" t="s">
        <v>17</v>
      </c>
      <c r="G301" s="3" t="str">
        <f>IF(ISNUMBER(SEARCH("Sourcewatch",F301)),"Sourcewatch",IF(ISNUMBER(SEARCH("desmog",F301)),"Desmog",IF(ISNUMBER(SEARCH("Exxon",F301)),"Exxonsecrets",IF(ISNUMBER(SEARCH("wikipedia",F301)),"Wikipedia",IF(ISNUMBER(SEARCH("greenpeace",F301)),"Greenpeace",IF(ISNUMBER(SEARCH("Polluterwatch",F301)),"Polluterwatch",IF(F301="","","Other")))))))</f>
        <v/>
      </c>
      <c r="H301">
        <f>LEN(B301)</f>
        <v>14</v>
      </c>
    </row>
    <row r="302" spans="1:9" ht="15.75" customHeight="1" x14ac:dyDescent="0.2">
      <c r="A302" s="11" t="s">
        <v>4376</v>
      </c>
      <c r="B302" s="11" t="s">
        <v>4376</v>
      </c>
      <c r="C302" t="s">
        <v>17</v>
      </c>
      <c r="D302" t="s">
        <v>17</v>
      </c>
      <c r="F302" t="s">
        <v>4653</v>
      </c>
      <c r="G302" s="3" t="str">
        <f>IF(ISNUMBER(SEARCH("Sourcewatch",F302)),"Sourcewatch",IF(ISNUMBER(SEARCH("desmog",F302)),"Desmog",IF(ISNUMBER(SEARCH("Exxon",F302)),"Exxonsecrets",IF(ISNUMBER(SEARCH("wikipedia",F302)),"Wikipedia",IF(ISNUMBER(SEARCH("greenpeace",F302)),"Greenpeace",IF(ISNUMBER(SEARCH("Polluterwatch",F302)),"Polluterwatch",IF(F302="","","Other")))))))</f>
        <v>Sourcewatch</v>
      </c>
      <c r="H302">
        <f>LEN(B302)</f>
        <v>16</v>
      </c>
      <c r="I302" s="17" t="s">
        <v>25</v>
      </c>
    </row>
    <row r="303" spans="1:9" ht="15.75" customHeight="1" x14ac:dyDescent="0.2">
      <c r="A303" s="3" t="s">
        <v>332</v>
      </c>
      <c r="B303" s="3" t="s">
        <v>332</v>
      </c>
      <c r="C303" s="3" t="s">
        <v>25</v>
      </c>
      <c r="D303" s="3" t="s">
        <v>17</v>
      </c>
      <c r="F303" s="3" t="s">
        <v>17</v>
      </c>
      <c r="G303" s="3" t="str">
        <f>IF(ISNUMBER(SEARCH("Sourcewatch",F303)),"Sourcewatch",IF(ISNUMBER(SEARCH("desmog",F303)),"Desmog",IF(ISNUMBER(SEARCH("Exxon",F303)),"Exxonsecrets",IF(ISNUMBER(SEARCH("wikipedia",F303)),"Wikipedia",IF(ISNUMBER(SEARCH("greenpeace",F303)),"Greenpeace",IF(ISNUMBER(SEARCH("Polluterwatch",F303)),"Polluterwatch",IF(F303="","","Other")))))))</f>
        <v/>
      </c>
      <c r="H303">
        <f>LEN(B303)</f>
        <v>12</v>
      </c>
    </row>
    <row r="304" spans="1:9" ht="15.75" customHeight="1" x14ac:dyDescent="0.2">
      <c r="A304" s="3" t="s">
        <v>333</v>
      </c>
      <c r="B304" s="3" t="s">
        <v>333</v>
      </c>
      <c r="C304" s="3" t="s">
        <v>25</v>
      </c>
      <c r="D304" s="3" t="s">
        <v>17</v>
      </c>
      <c r="F304" s="3" t="s">
        <v>17</v>
      </c>
      <c r="G304" s="3" t="str">
        <f>IF(ISNUMBER(SEARCH("Sourcewatch",F304)),"Sourcewatch",IF(ISNUMBER(SEARCH("desmog",F304)),"Desmog",IF(ISNUMBER(SEARCH("Exxon",F304)),"Exxonsecrets",IF(ISNUMBER(SEARCH("wikipedia",F304)),"Wikipedia",IF(ISNUMBER(SEARCH("greenpeace",F304)),"Greenpeace",IF(ISNUMBER(SEARCH("Polluterwatch",F304)),"Polluterwatch",IF(F304="","","Other")))))))</f>
        <v/>
      </c>
      <c r="H304">
        <f>LEN(B304)</f>
        <v>14</v>
      </c>
    </row>
    <row r="305" spans="1:9" ht="15.75" customHeight="1" x14ac:dyDescent="0.2">
      <c r="A305" s="11" t="s">
        <v>4518</v>
      </c>
      <c r="B305" s="11" t="s">
        <v>4518</v>
      </c>
      <c r="C305" t="s">
        <v>25</v>
      </c>
      <c r="D305" t="s">
        <v>17</v>
      </c>
      <c r="G305" s="3" t="str">
        <f>IF(ISNUMBER(SEARCH("Sourcewatch",F305)),"Sourcewatch",IF(ISNUMBER(SEARCH("desmog",F305)),"Desmog",IF(ISNUMBER(SEARCH("Exxon",F305)),"Exxonsecrets",IF(ISNUMBER(SEARCH("wikipedia",F305)),"Wikipedia",IF(ISNUMBER(SEARCH("greenpeace",F305)),"Greenpeace",IF(ISNUMBER(SEARCH("Polluterwatch",F305)),"Polluterwatch",IF(F305="","","Other")))))))</f>
        <v/>
      </c>
      <c r="H305">
        <f>LEN(B305)</f>
        <v>4</v>
      </c>
      <c r="I305" s="17" t="s">
        <v>25</v>
      </c>
    </row>
    <row r="306" spans="1:9" ht="15.75" customHeight="1" x14ac:dyDescent="0.2">
      <c r="A306" s="3" t="s">
        <v>334</v>
      </c>
      <c r="B306" s="3" t="s">
        <v>334</v>
      </c>
      <c r="C306" s="3" t="s">
        <v>25</v>
      </c>
      <c r="D306" s="3" t="s">
        <v>17</v>
      </c>
      <c r="F306" s="3" t="s">
        <v>17</v>
      </c>
      <c r="G306" s="3" t="str">
        <f>IF(ISNUMBER(SEARCH("Sourcewatch",F306)),"Sourcewatch",IF(ISNUMBER(SEARCH("desmog",F306)),"Desmog",IF(ISNUMBER(SEARCH("Exxon",F306)),"Exxonsecrets",IF(ISNUMBER(SEARCH("wikipedia",F306)),"Wikipedia",IF(ISNUMBER(SEARCH("greenpeace",F306)),"Greenpeace",IF(ISNUMBER(SEARCH("Polluterwatch",F306)),"Polluterwatch",IF(F306="","","Other")))))))</f>
        <v/>
      </c>
      <c r="H306">
        <f>LEN(B306)</f>
        <v>5</v>
      </c>
    </row>
    <row r="307" spans="1:9" ht="15.75" customHeight="1" x14ac:dyDescent="0.2">
      <c r="A307" s="3" t="s">
        <v>335</v>
      </c>
      <c r="B307" s="3" t="s">
        <v>335</v>
      </c>
      <c r="C307" s="3" t="s">
        <v>25</v>
      </c>
      <c r="D307" s="3" t="s">
        <v>17</v>
      </c>
      <c r="F307" s="3" t="s">
        <v>17</v>
      </c>
      <c r="G307" s="3" t="str">
        <f>IF(ISNUMBER(SEARCH("Sourcewatch",F307)),"Sourcewatch",IF(ISNUMBER(SEARCH("desmog",F307)),"Desmog",IF(ISNUMBER(SEARCH("Exxon",F307)),"Exxonsecrets",IF(ISNUMBER(SEARCH("wikipedia",F307)),"Wikipedia",IF(ISNUMBER(SEARCH("greenpeace",F307)),"Greenpeace",IF(ISNUMBER(SEARCH("Polluterwatch",F307)),"Polluterwatch",IF(F307="","","Other")))))))</f>
        <v/>
      </c>
      <c r="H307">
        <f>LEN(B307)</f>
        <v>14</v>
      </c>
    </row>
    <row r="308" spans="1:9" ht="15.75" customHeight="1" x14ac:dyDescent="0.2">
      <c r="A308" s="3" t="s">
        <v>336</v>
      </c>
      <c r="B308" s="3" t="s">
        <v>336</v>
      </c>
      <c r="C308" s="3" t="s">
        <v>25</v>
      </c>
      <c r="D308" s="3" t="s">
        <v>17</v>
      </c>
      <c r="F308" s="3" t="s">
        <v>17</v>
      </c>
      <c r="G308" s="3" t="str">
        <f>IF(ISNUMBER(SEARCH("Sourcewatch",F308)),"Sourcewatch",IF(ISNUMBER(SEARCH("desmog",F308)),"Desmog",IF(ISNUMBER(SEARCH("Exxon",F308)),"Exxonsecrets",IF(ISNUMBER(SEARCH("wikipedia",F308)),"Wikipedia",IF(ISNUMBER(SEARCH("greenpeace",F308)),"Greenpeace",IF(ISNUMBER(SEARCH("Polluterwatch",F308)),"Polluterwatch",IF(F308="","","Other")))))))</f>
        <v/>
      </c>
      <c r="H308">
        <f>LEN(B308)</f>
        <v>14</v>
      </c>
    </row>
    <row r="309" spans="1:9" ht="15.75" customHeight="1" x14ac:dyDescent="0.2">
      <c r="A309" s="3" t="s">
        <v>337</v>
      </c>
      <c r="B309" s="3" t="s">
        <v>337</v>
      </c>
      <c r="C309" s="3" t="s">
        <v>25</v>
      </c>
      <c r="D309" s="3" t="s">
        <v>17</v>
      </c>
      <c r="F309" s="3" t="s">
        <v>17</v>
      </c>
      <c r="G309" s="3" t="str">
        <f>IF(ISNUMBER(SEARCH("Sourcewatch",F309)),"Sourcewatch",IF(ISNUMBER(SEARCH("desmog",F309)),"Desmog",IF(ISNUMBER(SEARCH("Exxon",F309)),"Exxonsecrets",IF(ISNUMBER(SEARCH("wikipedia",F309)),"Wikipedia",IF(ISNUMBER(SEARCH("greenpeace",F309)),"Greenpeace",IF(ISNUMBER(SEARCH("Polluterwatch",F309)),"Polluterwatch",IF(F309="","","Other")))))))</f>
        <v/>
      </c>
      <c r="H309">
        <f>LEN(B309)</f>
        <v>13</v>
      </c>
    </row>
    <row r="310" spans="1:9" ht="15.75" customHeight="1" x14ac:dyDescent="0.2">
      <c r="A310" s="3" t="s">
        <v>338</v>
      </c>
      <c r="B310" s="3" t="s">
        <v>338</v>
      </c>
      <c r="C310" s="3" t="s">
        <v>25</v>
      </c>
      <c r="D310" s="3" t="s">
        <v>17</v>
      </c>
      <c r="F310" s="3" t="s">
        <v>17</v>
      </c>
      <c r="G310" s="3" t="str">
        <f>IF(ISNUMBER(SEARCH("Sourcewatch",F310)),"Sourcewatch",IF(ISNUMBER(SEARCH("desmog",F310)),"Desmog",IF(ISNUMBER(SEARCH("Exxon",F310)),"Exxonsecrets",IF(ISNUMBER(SEARCH("wikipedia",F310)),"Wikipedia",IF(ISNUMBER(SEARCH("greenpeace",F310)),"Greenpeace",IF(ISNUMBER(SEARCH("Polluterwatch",F310)),"Polluterwatch",IF(F310="","","Other")))))))</f>
        <v/>
      </c>
      <c r="H310">
        <f>LEN(B310)</f>
        <v>4</v>
      </c>
    </row>
    <row r="311" spans="1:9" ht="15.75" customHeight="1" x14ac:dyDescent="0.2">
      <c r="A311" s="3" t="s">
        <v>339</v>
      </c>
      <c r="B311" s="3" t="s">
        <v>339</v>
      </c>
      <c r="C311" s="3" t="s">
        <v>25</v>
      </c>
      <c r="D311" s="3" t="s">
        <v>17</v>
      </c>
      <c r="F311" s="3" t="s">
        <v>17</v>
      </c>
      <c r="G311" s="3" t="str">
        <f>IF(ISNUMBER(SEARCH("Sourcewatch",F311)),"Sourcewatch",IF(ISNUMBER(SEARCH("desmog",F311)),"Desmog",IF(ISNUMBER(SEARCH("Exxon",F311)),"Exxonsecrets",IF(ISNUMBER(SEARCH("wikipedia",F311)),"Wikipedia",IF(ISNUMBER(SEARCH("greenpeace",F311)),"Greenpeace",IF(ISNUMBER(SEARCH("Polluterwatch",F311)),"Polluterwatch",IF(F311="","","Other")))))))</f>
        <v/>
      </c>
      <c r="H311">
        <f>LEN(B311)</f>
        <v>17</v>
      </c>
    </row>
    <row r="312" spans="1:9" ht="15.75" customHeight="1" x14ac:dyDescent="0.2">
      <c r="A312" s="3" t="s">
        <v>340</v>
      </c>
      <c r="B312" s="3" t="s">
        <v>340</v>
      </c>
      <c r="C312" s="3" t="s">
        <v>17</v>
      </c>
      <c r="D312" s="3" t="s">
        <v>25</v>
      </c>
      <c r="G312" s="3" t="str">
        <f>IF(ISNUMBER(SEARCH("Sourcewatch",F312)),"Sourcewatch",IF(ISNUMBER(SEARCH("desmog",F312)),"Desmog",IF(ISNUMBER(SEARCH("Exxon",F312)),"Exxonsecrets",IF(ISNUMBER(SEARCH("wikipedia",F312)),"Wikipedia",IF(ISNUMBER(SEARCH("greenpeace",F312)),"Greenpeace",IF(ISNUMBER(SEARCH("Polluterwatch",F312)),"Polluterwatch",IF(F312="","","Other")))))))</f>
        <v/>
      </c>
      <c r="H312">
        <f>LEN(B312)</f>
        <v>26</v>
      </c>
    </row>
    <row r="313" spans="1:9" ht="15.75" customHeight="1" x14ac:dyDescent="0.2">
      <c r="A313" s="3" t="s">
        <v>341</v>
      </c>
      <c r="B313" s="3" t="s">
        <v>341</v>
      </c>
      <c r="C313" s="3" t="s">
        <v>25</v>
      </c>
      <c r="D313" s="3" t="s">
        <v>17</v>
      </c>
      <c r="F313" s="3" t="s">
        <v>17</v>
      </c>
      <c r="G313" s="3" t="str">
        <f>IF(ISNUMBER(SEARCH("Sourcewatch",F313)),"Sourcewatch",IF(ISNUMBER(SEARCH("desmog",F313)),"Desmog",IF(ISNUMBER(SEARCH("Exxon",F313)),"Exxonsecrets",IF(ISNUMBER(SEARCH("wikipedia",F313)),"Wikipedia",IF(ISNUMBER(SEARCH("greenpeace",F313)),"Greenpeace",IF(ISNUMBER(SEARCH("Polluterwatch",F313)),"Polluterwatch",IF(F313="","","Other")))))))</f>
        <v/>
      </c>
      <c r="H313">
        <f>LEN(B313)</f>
        <v>13</v>
      </c>
    </row>
    <row r="314" spans="1:9" ht="15.75" customHeight="1" x14ac:dyDescent="0.2">
      <c r="A314" s="3" t="s">
        <v>342</v>
      </c>
      <c r="B314" s="3" t="s">
        <v>342</v>
      </c>
      <c r="C314" s="3" t="s">
        <v>17</v>
      </c>
      <c r="D314" s="3" t="s">
        <v>25</v>
      </c>
      <c r="G314" s="3" t="str">
        <f>IF(ISNUMBER(SEARCH("Sourcewatch",F314)),"Sourcewatch",IF(ISNUMBER(SEARCH("desmog",F314)),"Desmog",IF(ISNUMBER(SEARCH("Exxon",F314)),"Exxonsecrets",IF(ISNUMBER(SEARCH("wikipedia",F314)),"Wikipedia",IF(ISNUMBER(SEARCH("greenpeace",F314)),"Greenpeace",IF(ISNUMBER(SEARCH("Polluterwatch",F314)),"Polluterwatch",IF(F314="","","Other")))))))</f>
        <v/>
      </c>
      <c r="H314">
        <f>LEN(B314)</f>
        <v>21</v>
      </c>
    </row>
    <row r="315" spans="1:9" ht="15.75" customHeight="1" x14ac:dyDescent="0.2">
      <c r="A315" s="3" t="s">
        <v>343</v>
      </c>
      <c r="B315" s="3" t="s">
        <v>342</v>
      </c>
      <c r="C315" s="3" t="s">
        <v>17</v>
      </c>
      <c r="D315" s="3" t="s">
        <v>25</v>
      </c>
      <c r="G315" s="3" t="str">
        <f>IF(ISNUMBER(SEARCH("Sourcewatch",F315)),"Sourcewatch",IF(ISNUMBER(SEARCH("desmog",F315)),"Desmog",IF(ISNUMBER(SEARCH("Exxon",F315)),"Exxonsecrets",IF(ISNUMBER(SEARCH("wikipedia",F315)),"Wikipedia",IF(ISNUMBER(SEARCH("greenpeace",F315)),"Greenpeace",IF(ISNUMBER(SEARCH("Polluterwatch",F315)),"Polluterwatch",IF(F315="","","Other")))))))</f>
        <v/>
      </c>
      <c r="H315">
        <f>LEN(B315)</f>
        <v>21</v>
      </c>
    </row>
    <row r="316" spans="1:9" ht="15.75" customHeight="1" x14ac:dyDescent="0.2">
      <c r="A316" s="3" t="s">
        <v>344</v>
      </c>
      <c r="B316" s="3" t="s">
        <v>344</v>
      </c>
      <c r="D316" s="3" t="s">
        <v>17</v>
      </c>
      <c r="E316" s="3" t="s">
        <v>27</v>
      </c>
      <c r="F316" s="3" t="s">
        <v>17</v>
      </c>
      <c r="G316" s="3" t="str">
        <f>IF(ISNUMBER(SEARCH("Sourcewatch",F316)),"Sourcewatch",IF(ISNUMBER(SEARCH("desmog",F316)),"Desmog",IF(ISNUMBER(SEARCH("Exxon",F316)),"Exxonsecrets",IF(ISNUMBER(SEARCH("wikipedia",F316)),"Wikipedia",IF(ISNUMBER(SEARCH("greenpeace",F316)),"Greenpeace",IF(ISNUMBER(SEARCH("Polluterwatch",F316)),"Polluterwatch",IF(F316="","","Other")))))))</f>
        <v/>
      </c>
      <c r="H316">
        <f>LEN(B316)</f>
        <v>25</v>
      </c>
    </row>
    <row r="317" spans="1:9" ht="15.75" customHeight="1" x14ac:dyDescent="0.2">
      <c r="A317" s="11" t="s">
        <v>4329</v>
      </c>
      <c r="B317" s="11" t="s">
        <v>4329</v>
      </c>
      <c r="C317" t="s">
        <v>25</v>
      </c>
      <c r="D317" t="s">
        <v>17</v>
      </c>
      <c r="G317" s="3" t="str">
        <f>IF(ISNUMBER(SEARCH("Sourcewatch",F317)),"Sourcewatch",IF(ISNUMBER(SEARCH("desmog",F317)),"Desmog",IF(ISNUMBER(SEARCH("Exxon",F317)),"Exxonsecrets",IF(ISNUMBER(SEARCH("wikipedia",F317)),"Wikipedia",IF(ISNUMBER(SEARCH("greenpeace",F317)),"Greenpeace",IF(ISNUMBER(SEARCH("Polluterwatch",F317)),"Polluterwatch",IF(F317="","","Other")))))))</f>
        <v/>
      </c>
      <c r="H317">
        <f>LEN(B317)</f>
        <v>6</v>
      </c>
      <c r="I317" s="17" t="s">
        <v>25</v>
      </c>
    </row>
    <row r="318" spans="1:9" ht="15.75" customHeight="1" x14ac:dyDescent="0.2">
      <c r="A318" s="3" t="s">
        <v>345</v>
      </c>
      <c r="B318" s="3" t="s">
        <v>345</v>
      </c>
      <c r="C318" s="3" t="s">
        <v>25</v>
      </c>
      <c r="D318" s="3" t="s">
        <v>17</v>
      </c>
      <c r="F318" s="3" t="s">
        <v>17</v>
      </c>
      <c r="G318" s="3" t="str">
        <f>IF(ISNUMBER(SEARCH("Sourcewatch",F318)),"Sourcewatch",IF(ISNUMBER(SEARCH("desmog",F318)),"Desmog",IF(ISNUMBER(SEARCH("Exxon",F318)),"Exxonsecrets",IF(ISNUMBER(SEARCH("wikipedia",F318)),"Wikipedia",IF(ISNUMBER(SEARCH("greenpeace",F318)),"Greenpeace",IF(ISNUMBER(SEARCH("Polluterwatch",F318)),"Polluterwatch",IF(F318="","","Other")))))))</f>
        <v/>
      </c>
      <c r="H318">
        <f>LEN(B318)</f>
        <v>16</v>
      </c>
    </row>
    <row r="319" spans="1:9" ht="15.75" customHeight="1" x14ac:dyDescent="0.2">
      <c r="A319" s="11" t="s">
        <v>4281</v>
      </c>
      <c r="B319" s="11" t="s">
        <v>4281</v>
      </c>
      <c r="C319" t="s">
        <v>25</v>
      </c>
      <c r="D319" t="s">
        <v>17</v>
      </c>
      <c r="G319" s="3" t="str">
        <f>IF(ISNUMBER(SEARCH("Sourcewatch",F319)),"Sourcewatch",IF(ISNUMBER(SEARCH("desmog",F319)),"Desmog",IF(ISNUMBER(SEARCH("Exxon",F319)),"Exxonsecrets",IF(ISNUMBER(SEARCH("wikipedia",F319)),"Wikipedia",IF(ISNUMBER(SEARCH("greenpeace",F319)),"Greenpeace",IF(ISNUMBER(SEARCH("Polluterwatch",F319)),"Polluterwatch",IF(F319="","","Other")))))))</f>
        <v/>
      </c>
      <c r="H319">
        <f>LEN(B319)</f>
        <v>8</v>
      </c>
      <c r="I319" s="17" t="s">
        <v>25</v>
      </c>
    </row>
    <row r="320" spans="1:9" ht="15.75" customHeight="1" x14ac:dyDescent="0.2">
      <c r="A320" s="3" t="s">
        <v>346</v>
      </c>
      <c r="B320" s="3" t="s">
        <v>346</v>
      </c>
      <c r="C320" s="3" t="s">
        <v>25</v>
      </c>
      <c r="D320" s="3" t="s">
        <v>17</v>
      </c>
      <c r="F320" s="3" t="s">
        <v>17</v>
      </c>
      <c r="G320" s="3" t="str">
        <f>IF(ISNUMBER(SEARCH("Sourcewatch",F320)),"Sourcewatch",IF(ISNUMBER(SEARCH("desmog",F320)),"Desmog",IF(ISNUMBER(SEARCH("Exxon",F320)),"Exxonsecrets",IF(ISNUMBER(SEARCH("wikipedia",F320)),"Wikipedia",IF(ISNUMBER(SEARCH("greenpeace",F320)),"Greenpeace",IF(ISNUMBER(SEARCH("Polluterwatch",F320)),"Polluterwatch",IF(F320="","","Other")))))))</f>
        <v/>
      </c>
      <c r="H320">
        <f>LEN(B320)</f>
        <v>7</v>
      </c>
    </row>
    <row r="321" spans="1:9" ht="15.75" customHeight="1" x14ac:dyDescent="0.2">
      <c r="A321" s="3" t="s">
        <v>347</v>
      </c>
      <c r="B321" s="3" t="s">
        <v>347</v>
      </c>
      <c r="C321" s="3" t="s">
        <v>25</v>
      </c>
      <c r="D321" s="3" t="s">
        <v>17</v>
      </c>
      <c r="F321" s="3" t="s">
        <v>17</v>
      </c>
      <c r="G321" s="3" t="str">
        <f>IF(ISNUMBER(SEARCH("Sourcewatch",F321)),"Sourcewatch",IF(ISNUMBER(SEARCH("desmog",F321)),"Desmog",IF(ISNUMBER(SEARCH("Exxon",F321)),"Exxonsecrets",IF(ISNUMBER(SEARCH("wikipedia",F321)),"Wikipedia",IF(ISNUMBER(SEARCH("greenpeace",F321)),"Greenpeace",IF(ISNUMBER(SEARCH("Polluterwatch",F321)),"Polluterwatch",IF(F321="","","Other")))))))</f>
        <v/>
      </c>
      <c r="H321">
        <f>LEN(B321)</f>
        <v>5</v>
      </c>
    </row>
    <row r="322" spans="1:9" ht="15.75" customHeight="1" x14ac:dyDescent="0.2">
      <c r="A322" s="3" t="s">
        <v>348</v>
      </c>
      <c r="B322" s="3" t="s">
        <v>348</v>
      </c>
      <c r="C322" s="3" t="s">
        <v>25</v>
      </c>
      <c r="D322" s="3" t="s">
        <v>17</v>
      </c>
      <c r="F322" s="3" t="s">
        <v>17</v>
      </c>
      <c r="G322" s="3" t="str">
        <f>IF(ISNUMBER(SEARCH("Sourcewatch",F322)),"Sourcewatch",IF(ISNUMBER(SEARCH("desmog",F322)),"Desmog",IF(ISNUMBER(SEARCH("Exxon",F322)),"Exxonsecrets",IF(ISNUMBER(SEARCH("wikipedia",F322)),"Wikipedia",IF(ISNUMBER(SEARCH("greenpeace",F322)),"Greenpeace",IF(ISNUMBER(SEARCH("Polluterwatch",F322)),"Polluterwatch",IF(F322="","","Other")))))))</f>
        <v/>
      </c>
      <c r="H322">
        <f>LEN(B322)</f>
        <v>14</v>
      </c>
    </row>
    <row r="323" spans="1:9" ht="15.75" customHeight="1" x14ac:dyDescent="0.2">
      <c r="A323" s="3" t="s">
        <v>349</v>
      </c>
      <c r="B323" s="3" t="s">
        <v>349</v>
      </c>
      <c r="C323" s="3" t="s">
        <v>25</v>
      </c>
      <c r="D323" s="3" t="s">
        <v>17</v>
      </c>
      <c r="F323" s="3" t="s">
        <v>17</v>
      </c>
      <c r="G323" s="3" t="str">
        <f>IF(ISNUMBER(SEARCH("Sourcewatch",F323)),"Sourcewatch",IF(ISNUMBER(SEARCH("desmog",F323)),"Desmog",IF(ISNUMBER(SEARCH("Exxon",F323)),"Exxonsecrets",IF(ISNUMBER(SEARCH("wikipedia",F323)),"Wikipedia",IF(ISNUMBER(SEARCH("greenpeace",F323)),"Greenpeace",IF(ISNUMBER(SEARCH("Polluterwatch",F323)),"Polluterwatch",IF(F323="","","Other")))))))</f>
        <v/>
      </c>
      <c r="H323">
        <f>LEN(B323)</f>
        <v>13</v>
      </c>
    </row>
    <row r="324" spans="1:9" ht="15.75" customHeight="1" x14ac:dyDescent="0.2">
      <c r="A324" s="3" t="s">
        <v>350</v>
      </c>
      <c r="B324" s="3" t="s">
        <v>350</v>
      </c>
      <c r="C324" s="3" t="s">
        <v>25</v>
      </c>
      <c r="D324" s="3" t="s">
        <v>17</v>
      </c>
      <c r="F324" s="3" t="s">
        <v>17</v>
      </c>
      <c r="G324" s="3" t="str">
        <f>IF(ISNUMBER(SEARCH("Sourcewatch",F324)),"Sourcewatch",IF(ISNUMBER(SEARCH("desmog",F324)),"Desmog",IF(ISNUMBER(SEARCH("Exxon",F324)),"Exxonsecrets",IF(ISNUMBER(SEARCH("wikipedia",F324)),"Wikipedia",IF(ISNUMBER(SEARCH("greenpeace",F324)),"Greenpeace",IF(ISNUMBER(SEARCH("Polluterwatch",F324)),"Polluterwatch",IF(F324="","","Other")))))))</f>
        <v/>
      </c>
      <c r="H324">
        <f>LEN(B324)</f>
        <v>7</v>
      </c>
    </row>
    <row r="325" spans="1:9" ht="15.75" customHeight="1" x14ac:dyDescent="0.2">
      <c r="A325" s="11" t="s">
        <v>4368</v>
      </c>
      <c r="B325" s="11" t="s">
        <v>4368</v>
      </c>
      <c r="C325" t="s">
        <v>25</v>
      </c>
      <c r="D325" t="s">
        <v>17</v>
      </c>
      <c r="G325" s="3" t="str">
        <f>IF(ISNUMBER(SEARCH("Sourcewatch",F325)),"Sourcewatch",IF(ISNUMBER(SEARCH("desmog",F325)),"Desmog",IF(ISNUMBER(SEARCH("Exxon",F325)),"Exxonsecrets",IF(ISNUMBER(SEARCH("wikipedia",F325)),"Wikipedia",IF(ISNUMBER(SEARCH("greenpeace",F325)),"Greenpeace",IF(ISNUMBER(SEARCH("Polluterwatch",F325)),"Polluterwatch",IF(F325="","","Other")))))))</f>
        <v/>
      </c>
      <c r="H325">
        <f>LEN(B325)</f>
        <v>6</v>
      </c>
      <c r="I325" s="17" t="s">
        <v>25</v>
      </c>
    </row>
    <row r="326" spans="1:9" ht="15.75" customHeight="1" x14ac:dyDescent="0.2">
      <c r="A326" s="3" t="s">
        <v>351</v>
      </c>
      <c r="B326" s="3" t="s">
        <v>351</v>
      </c>
      <c r="C326" s="3" t="s">
        <v>25</v>
      </c>
      <c r="D326" s="3" t="s">
        <v>17</v>
      </c>
      <c r="F326" s="3" t="s">
        <v>17</v>
      </c>
      <c r="G326" s="3" t="str">
        <f>IF(ISNUMBER(SEARCH("Sourcewatch",F326)),"Sourcewatch",IF(ISNUMBER(SEARCH("desmog",F326)),"Desmog",IF(ISNUMBER(SEARCH("Exxon",F326)),"Exxonsecrets",IF(ISNUMBER(SEARCH("wikipedia",F326)),"Wikipedia",IF(ISNUMBER(SEARCH("greenpeace",F326)),"Greenpeace",IF(ISNUMBER(SEARCH("Polluterwatch",F326)),"Polluterwatch",IF(F326="","","Other")))))))</f>
        <v/>
      </c>
      <c r="H326">
        <f>LEN(B326)</f>
        <v>6</v>
      </c>
    </row>
    <row r="327" spans="1:9" ht="15.75" customHeight="1" x14ac:dyDescent="0.2">
      <c r="A327" s="3" t="s">
        <v>352</v>
      </c>
      <c r="B327" s="3" t="s">
        <v>352</v>
      </c>
      <c r="C327" s="3" t="s">
        <v>25</v>
      </c>
      <c r="D327" s="3" t="s">
        <v>17</v>
      </c>
      <c r="F327" s="3" t="s">
        <v>17</v>
      </c>
      <c r="G327" s="3" t="str">
        <f>IF(ISNUMBER(SEARCH("Sourcewatch",F327)),"Sourcewatch",IF(ISNUMBER(SEARCH("desmog",F327)),"Desmog",IF(ISNUMBER(SEARCH("Exxon",F327)),"Exxonsecrets",IF(ISNUMBER(SEARCH("wikipedia",F327)),"Wikipedia",IF(ISNUMBER(SEARCH("greenpeace",F327)),"Greenpeace",IF(ISNUMBER(SEARCH("Polluterwatch",F327)),"Polluterwatch",IF(F327="","","Other")))))))</f>
        <v/>
      </c>
      <c r="H327">
        <f>LEN(B327)</f>
        <v>13</v>
      </c>
    </row>
    <row r="328" spans="1:9" ht="15.75" customHeight="1" x14ac:dyDescent="0.2">
      <c r="A328" s="3" t="s">
        <v>353</v>
      </c>
      <c r="B328" s="3" t="s">
        <v>353</v>
      </c>
      <c r="C328" s="3" t="s">
        <v>25</v>
      </c>
      <c r="D328" s="3" t="s">
        <v>17</v>
      </c>
      <c r="F328" s="3" t="s">
        <v>17</v>
      </c>
      <c r="G328" s="3" t="str">
        <f>IF(ISNUMBER(SEARCH("Sourcewatch",F328)),"Sourcewatch",IF(ISNUMBER(SEARCH("desmog",F328)),"Desmog",IF(ISNUMBER(SEARCH("Exxon",F328)),"Exxonsecrets",IF(ISNUMBER(SEARCH("wikipedia",F328)),"Wikipedia",IF(ISNUMBER(SEARCH("greenpeace",F328)),"Greenpeace",IF(ISNUMBER(SEARCH("Polluterwatch",F328)),"Polluterwatch",IF(F328="","","Other")))))))</f>
        <v/>
      </c>
      <c r="H328">
        <f>LEN(B328)</f>
        <v>16</v>
      </c>
    </row>
    <row r="329" spans="1:9" ht="15.75" customHeight="1" x14ac:dyDescent="0.2">
      <c r="A329" s="3" t="s">
        <v>354</v>
      </c>
      <c r="B329" s="3" t="s">
        <v>354</v>
      </c>
      <c r="C329" s="3" t="s">
        <v>25</v>
      </c>
      <c r="D329" s="3" t="s">
        <v>17</v>
      </c>
      <c r="F329" s="3" t="s">
        <v>17</v>
      </c>
      <c r="G329" s="3" t="str">
        <f>IF(ISNUMBER(SEARCH("Sourcewatch",F329)),"Sourcewatch",IF(ISNUMBER(SEARCH("desmog",F329)),"Desmog",IF(ISNUMBER(SEARCH("Exxon",F329)),"Exxonsecrets",IF(ISNUMBER(SEARCH("wikipedia",F329)),"Wikipedia",IF(ISNUMBER(SEARCH("greenpeace",F329)),"Greenpeace",IF(ISNUMBER(SEARCH("Polluterwatch",F329)),"Polluterwatch",IF(F329="","","Other")))))))</f>
        <v/>
      </c>
      <c r="H329">
        <f>LEN(B329)</f>
        <v>12</v>
      </c>
    </row>
    <row r="330" spans="1:9" ht="15.75" customHeight="1" x14ac:dyDescent="0.2">
      <c r="A330" s="3" t="s">
        <v>355</v>
      </c>
      <c r="B330" s="3" t="s">
        <v>355</v>
      </c>
      <c r="C330" s="3" t="s">
        <v>25</v>
      </c>
      <c r="D330" s="3" t="s">
        <v>17</v>
      </c>
      <c r="F330" s="3" t="s">
        <v>17</v>
      </c>
      <c r="G330" s="3" t="str">
        <f>IF(ISNUMBER(SEARCH("Sourcewatch",F330)),"Sourcewatch",IF(ISNUMBER(SEARCH("desmog",F330)),"Desmog",IF(ISNUMBER(SEARCH("Exxon",F330)),"Exxonsecrets",IF(ISNUMBER(SEARCH("wikipedia",F330)),"Wikipedia",IF(ISNUMBER(SEARCH("greenpeace",F330)),"Greenpeace",IF(ISNUMBER(SEARCH("Polluterwatch",F330)),"Polluterwatch",IF(F330="","","Other")))))))</f>
        <v/>
      </c>
      <c r="H330">
        <f>LEN(B330)</f>
        <v>7</v>
      </c>
    </row>
    <row r="331" spans="1:9" ht="15.75" customHeight="1" x14ac:dyDescent="0.2">
      <c r="A331" s="3" t="s">
        <v>356</v>
      </c>
      <c r="B331" s="3" t="s">
        <v>356</v>
      </c>
      <c r="C331" s="3" t="s">
        <v>25</v>
      </c>
      <c r="D331" s="3" t="s">
        <v>17</v>
      </c>
      <c r="F331" s="3" t="s">
        <v>17</v>
      </c>
      <c r="G331" s="3" t="str">
        <f>IF(ISNUMBER(SEARCH("Sourcewatch",F331)),"Sourcewatch",IF(ISNUMBER(SEARCH("desmog",F331)),"Desmog",IF(ISNUMBER(SEARCH("Exxon",F331)),"Exxonsecrets",IF(ISNUMBER(SEARCH("wikipedia",F331)),"Wikipedia",IF(ISNUMBER(SEARCH("greenpeace",F331)),"Greenpeace",IF(ISNUMBER(SEARCH("Polluterwatch",F331)),"Polluterwatch",IF(F331="","","Other")))))))</f>
        <v/>
      </c>
      <c r="H331">
        <f>LEN(B331)</f>
        <v>5</v>
      </c>
    </row>
    <row r="332" spans="1:9" ht="15.75" customHeight="1" x14ac:dyDescent="0.2">
      <c r="A332" s="3" t="s">
        <v>357</v>
      </c>
      <c r="B332" s="3" t="s">
        <v>357</v>
      </c>
      <c r="C332" s="3" t="s">
        <v>17</v>
      </c>
      <c r="D332" s="3" t="s">
        <v>25</v>
      </c>
      <c r="G332" s="3" t="str">
        <f>IF(ISNUMBER(SEARCH("Sourcewatch",F332)),"Sourcewatch",IF(ISNUMBER(SEARCH("desmog",F332)),"Desmog",IF(ISNUMBER(SEARCH("Exxon",F332)),"Exxonsecrets",IF(ISNUMBER(SEARCH("wikipedia",F332)),"Wikipedia",IF(ISNUMBER(SEARCH("greenpeace",F332)),"Greenpeace",IF(ISNUMBER(SEARCH("Polluterwatch",F332)),"Polluterwatch",IF(F332="","","Other")))))))</f>
        <v/>
      </c>
      <c r="H332">
        <f>LEN(B332)</f>
        <v>14</v>
      </c>
    </row>
    <row r="333" spans="1:9" ht="15.75" customHeight="1" x14ac:dyDescent="0.2">
      <c r="A333" s="3" t="s">
        <v>358</v>
      </c>
      <c r="B333" s="3" t="s">
        <v>358</v>
      </c>
      <c r="C333" s="3" t="s">
        <v>25</v>
      </c>
      <c r="D333" s="3" t="s">
        <v>17</v>
      </c>
      <c r="F333" s="3" t="s">
        <v>17</v>
      </c>
      <c r="G333" s="3" t="str">
        <f>IF(ISNUMBER(SEARCH("Sourcewatch",F333)),"Sourcewatch",IF(ISNUMBER(SEARCH("desmog",F333)),"Desmog",IF(ISNUMBER(SEARCH("Exxon",F333)),"Exxonsecrets",IF(ISNUMBER(SEARCH("wikipedia",F333)),"Wikipedia",IF(ISNUMBER(SEARCH("greenpeace",F333)),"Greenpeace",IF(ISNUMBER(SEARCH("Polluterwatch",F333)),"Polluterwatch",IF(F333="","","Other")))))))</f>
        <v/>
      </c>
      <c r="H333">
        <f>LEN(B333)</f>
        <v>6</v>
      </c>
    </row>
    <row r="334" spans="1:9" ht="15.75" customHeight="1" x14ac:dyDescent="0.2">
      <c r="A334" s="3" t="s">
        <v>359</v>
      </c>
      <c r="B334" s="3" t="s">
        <v>359</v>
      </c>
      <c r="C334" s="3" t="s">
        <v>25</v>
      </c>
      <c r="D334" s="3" t="s">
        <v>17</v>
      </c>
      <c r="F334" s="3" t="s">
        <v>17</v>
      </c>
      <c r="G334" s="3" t="str">
        <f>IF(ISNUMBER(SEARCH("Sourcewatch",F334)),"Sourcewatch",IF(ISNUMBER(SEARCH("desmog",F334)),"Desmog",IF(ISNUMBER(SEARCH("Exxon",F334)),"Exxonsecrets",IF(ISNUMBER(SEARCH("wikipedia",F334)),"Wikipedia",IF(ISNUMBER(SEARCH("greenpeace",F334)),"Greenpeace",IF(ISNUMBER(SEARCH("Polluterwatch",F334)),"Polluterwatch",IF(F334="","","Other")))))))</f>
        <v/>
      </c>
      <c r="H334">
        <f>LEN(B334)</f>
        <v>17</v>
      </c>
    </row>
    <row r="335" spans="1:9" ht="15.75" customHeight="1" x14ac:dyDescent="0.2">
      <c r="A335" s="3" t="s">
        <v>360</v>
      </c>
      <c r="B335" s="3" t="s">
        <v>360</v>
      </c>
      <c r="C335" s="3" t="s">
        <v>25</v>
      </c>
      <c r="D335" s="3" t="s">
        <v>17</v>
      </c>
      <c r="F335" s="3" t="s">
        <v>17</v>
      </c>
      <c r="G335" s="3" t="str">
        <f>IF(ISNUMBER(SEARCH("Sourcewatch",F335)),"Sourcewatch",IF(ISNUMBER(SEARCH("desmog",F335)),"Desmog",IF(ISNUMBER(SEARCH("Exxon",F335)),"Exxonsecrets",IF(ISNUMBER(SEARCH("wikipedia",F335)),"Wikipedia",IF(ISNUMBER(SEARCH("greenpeace",F335)),"Greenpeace",IF(ISNUMBER(SEARCH("Polluterwatch",F335)),"Polluterwatch",IF(F335="","","Other")))))))</f>
        <v/>
      </c>
      <c r="H335">
        <f>LEN(B335)</f>
        <v>13</v>
      </c>
    </row>
    <row r="336" spans="1:9" ht="15.75" customHeight="1" x14ac:dyDescent="0.2">
      <c r="A336" s="3" t="s">
        <v>361</v>
      </c>
      <c r="B336" s="3" t="s">
        <v>361</v>
      </c>
      <c r="C336" s="3" t="s">
        <v>17</v>
      </c>
      <c r="D336" s="3" t="s">
        <v>17</v>
      </c>
      <c r="F336" s="3" t="s">
        <v>17</v>
      </c>
      <c r="G336" s="3" t="str">
        <f>IF(ISNUMBER(SEARCH("Sourcewatch",F336)),"Sourcewatch",IF(ISNUMBER(SEARCH("desmog",F336)),"Desmog",IF(ISNUMBER(SEARCH("Exxon",F336)),"Exxonsecrets",IF(ISNUMBER(SEARCH("wikipedia",F336)),"Wikipedia",IF(ISNUMBER(SEARCH("greenpeace",F336)),"Greenpeace",IF(ISNUMBER(SEARCH("Polluterwatch",F336)),"Polluterwatch",IF(F336="","","Other")))))))</f>
        <v/>
      </c>
      <c r="H336">
        <f>LEN(B336)</f>
        <v>15</v>
      </c>
    </row>
    <row r="337" spans="1:9" ht="15.75" customHeight="1" x14ac:dyDescent="0.2">
      <c r="A337" s="3" t="s">
        <v>362</v>
      </c>
      <c r="B337" s="3" t="s">
        <v>362</v>
      </c>
      <c r="C337" s="3" t="s">
        <v>25</v>
      </c>
      <c r="D337" s="3" t="s">
        <v>17</v>
      </c>
      <c r="F337" s="3" t="s">
        <v>17</v>
      </c>
      <c r="G337" s="3" t="str">
        <f>IF(ISNUMBER(SEARCH("Sourcewatch",F337)),"Sourcewatch",IF(ISNUMBER(SEARCH("desmog",F337)),"Desmog",IF(ISNUMBER(SEARCH("Exxon",F337)),"Exxonsecrets",IF(ISNUMBER(SEARCH("wikipedia",F337)),"Wikipedia",IF(ISNUMBER(SEARCH("greenpeace",F337)),"Greenpeace",IF(ISNUMBER(SEARCH("Polluterwatch",F337)),"Polluterwatch",IF(F337="","","Other")))))))</f>
        <v/>
      </c>
      <c r="H337">
        <f>LEN(B337)</f>
        <v>15</v>
      </c>
    </row>
    <row r="338" spans="1:9" ht="15.75" customHeight="1" x14ac:dyDescent="0.2">
      <c r="A338" s="3" t="s">
        <v>363</v>
      </c>
      <c r="B338" s="3" t="s">
        <v>363</v>
      </c>
      <c r="C338" s="3" t="s">
        <v>25</v>
      </c>
      <c r="D338" s="3" t="s">
        <v>17</v>
      </c>
      <c r="F338" s="3" t="s">
        <v>17</v>
      </c>
      <c r="G338" s="3" t="str">
        <f>IF(ISNUMBER(SEARCH("Sourcewatch",F338)),"Sourcewatch",IF(ISNUMBER(SEARCH("desmog",F338)),"Desmog",IF(ISNUMBER(SEARCH("Exxon",F338)),"Exxonsecrets",IF(ISNUMBER(SEARCH("wikipedia",F338)),"Wikipedia",IF(ISNUMBER(SEARCH("greenpeace",F338)),"Greenpeace",IF(ISNUMBER(SEARCH("Polluterwatch",F338)),"Polluterwatch",IF(F338="","","Other")))))))</f>
        <v/>
      </c>
      <c r="H338">
        <f>LEN(B338)</f>
        <v>15</v>
      </c>
    </row>
    <row r="339" spans="1:9" ht="15.75" customHeight="1" x14ac:dyDescent="0.2">
      <c r="A339" s="3" t="s">
        <v>364</v>
      </c>
      <c r="B339" s="3" t="s">
        <v>364</v>
      </c>
      <c r="C339" s="3" t="s">
        <v>25</v>
      </c>
      <c r="D339" s="3" t="s">
        <v>17</v>
      </c>
      <c r="F339" s="3" t="s">
        <v>17</v>
      </c>
      <c r="G339" s="3" t="str">
        <f>IF(ISNUMBER(SEARCH("Sourcewatch",F339)),"Sourcewatch",IF(ISNUMBER(SEARCH("desmog",F339)),"Desmog",IF(ISNUMBER(SEARCH("Exxon",F339)),"Exxonsecrets",IF(ISNUMBER(SEARCH("wikipedia",F339)),"Wikipedia",IF(ISNUMBER(SEARCH("greenpeace",F339)),"Greenpeace",IF(ISNUMBER(SEARCH("Polluterwatch",F339)),"Polluterwatch",IF(F339="","","Other")))))))</f>
        <v/>
      </c>
      <c r="H339">
        <f>LEN(B339)</f>
        <v>17</v>
      </c>
    </row>
    <row r="340" spans="1:9" ht="15.75" customHeight="1" x14ac:dyDescent="0.2">
      <c r="A340" s="3" t="s">
        <v>365</v>
      </c>
      <c r="B340" s="3" t="s">
        <v>365</v>
      </c>
      <c r="C340" s="3" t="s">
        <v>25</v>
      </c>
      <c r="D340" s="3" t="s">
        <v>17</v>
      </c>
      <c r="F340" s="3" t="s">
        <v>17</v>
      </c>
      <c r="G340" s="3" t="str">
        <f>IF(ISNUMBER(SEARCH("Sourcewatch",F340)),"Sourcewatch",IF(ISNUMBER(SEARCH("desmog",F340)),"Desmog",IF(ISNUMBER(SEARCH("Exxon",F340)),"Exxonsecrets",IF(ISNUMBER(SEARCH("wikipedia",F340)),"Wikipedia",IF(ISNUMBER(SEARCH("greenpeace",F340)),"Greenpeace",IF(ISNUMBER(SEARCH("Polluterwatch",F340)),"Polluterwatch",IF(F340="","","Other")))))))</f>
        <v/>
      </c>
      <c r="H340">
        <f>LEN(B340)</f>
        <v>16</v>
      </c>
    </row>
    <row r="341" spans="1:9" ht="15.75" customHeight="1" x14ac:dyDescent="0.2">
      <c r="A341" s="11" t="s">
        <v>4354</v>
      </c>
      <c r="B341" s="11" t="s">
        <v>4354</v>
      </c>
      <c r="C341" t="s">
        <v>25</v>
      </c>
      <c r="D341" t="s">
        <v>17</v>
      </c>
      <c r="G341" s="3" t="str">
        <f>IF(ISNUMBER(SEARCH("Sourcewatch",F341)),"Sourcewatch",IF(ISNUMBER(SEARCH("desmog",F341)),"Desmog",IF(ISNUMBER(SEARCH("Exxon",F341)),"Exxonsecrets",IF(ISNUMBER(SEARCH("wikipedia",F341)),"Wikipedia",IF(ISNUMBER(SEARCH("greenpeace",F341)),"Greenpeace",IF(ISNUMBER(SEARCH("Polluterwatch",F341)),"Polluterwatch",IF(F341="","","Other")))))))</f>
        <v/>
      </c>
      <c r="H341">
        <f>LEN(B341)</f>
        <v>8</v>
      </c>
      <c r="I341" s="17" t="s">
        <v>25</v>
      </c>
    </row>
    <row r="342" spans="1:9" ht="15.75" customHeight="1" x14ac:dyDescent="0.2">
      <c r="A342" s="11" t="s">
        <v>4280</v>
      </c>
      <c r="B342" s="11" t="s">
        <v>4280</v>
      </c>
      <c r="C342" t="s">
        <v>25</v>
      </c>
      <c r="D342" t="s">
        <v>17</v>
      </c>
      <c r="G342" s="3" t="str">
        <f>IF(ISNUMBER(SEARCH("Sourcewatch",F342)),"Sourcewatch",IF(ISNUMBER(SEARCH("desmog",F342)),"Desmog",IF(ISNUMBER(SEARCH("Exxon",F342)),"Exxonsecrets",IF(ISNUMBER(SEARCH("wikipedia",F342)),"Wikipedia",IF(ISNUMBER(SEARCH("greenpeace",F342)),"Greenpeace",IF(ISNUMBER(SEARCH("Polluterwatch",F342)),"Polluterwatch",IF(F342="","","Other")))))))</f>
        <v/>
      </c>
      <c r="H342">
        <f>LEN(B342)</f>
        <v>6</v>
      </c>
      <c r="I342" s="17" t="s">
        <v>25</v>
      </c>
    </row>
    <row r="343" spans="1:9" ht="15.75" customHeight="1" x14ac:dyDescent="0.2">
      <c r="A343" s="3" t="s">
        <v>366</v>
      </c>
      <c r="B343" s="3" t="s">
        <v>366</v>
      </c>
      <c r="C343" s="3" t="s">
        <v>17</v>
      </c>
      <c r="D343" s="3" t="s">
        <v>25</v>
      </c>
      <c r="G343" s="3" t="str">
        <f>IF(ISNUMBER(SEARCH("Sourcewatch",F343)),"Sourcewatch",IF(ISNUMBER(SEARCH("desmog",F343)),"Desmog",IF(ISNUMBER(SEARCH("Exxon",F343)),"Exxonsecrets",IF(ISNUMBER(SEARCH("wikipedia",F343)),"Wikipedia",IF(ISNUMBER(SEARCH("greenpeace",F343)),"Greenpeace",IF(ISNUMBER(SEARCH("Polluterwatch",F343)),"Polluterwatch",IF(F343="","","Other")))))))</f>
        <v/>
      </c>
      <c r="H343">
        <f>LEN(B343)</f>
        <v>17</v>
      </c>
    </row>
    <row r="344" spans="1:9" ht="15.75" customHeight="1" x14ac:dyDescent="0.2">
      <c r="A344" s="11" t="s">
        <v>4560</v>
      </c>
      <c r="B344" s="11" t="s">
        <v>4560</v>
      </c>
      <c r="C344" t="s">
        <v>25</v>
      </c>
      <c r="D344" t="s">
        <v>17</v>
      </c>
      <c r="G344" s="3" t="str">
        <f>IF(ISNUMBER(SEARCH("Sourcewatch",F344)),"Sourcewatch",IF(ISNUMBER(SEARCH("desmog",F344)),"Desmog",IF(ISNUMBER(SEARCH("Exxon",F344)),"Exxonsecrets",IF(ISNUMBER(SEARCH("wikipedia",F344)),"Wikipedia",IF(ISNUMBER(SEARCH("greenpeace",F344)),"Greenpeace",IF(ISNUMBER(SEARCH("Polluterwatch",F344)),"Polluterwatch",IF(F344="","","Other")))))))</f>
        <v/>
      </c>
      <c r="H344">
        <f>LEN(B344)</f>
        <v>6</v>
      </c>
      <c r="I344" s="17" t="s">
        <v>25</v>
      </c>
    </row>
    <row r="345" spans="1:9" ht="15.75" customHeight="1" x14ac:dyDescent="0.2">
      <c r="A345" s="3" t="s">
        <v>367</v>
      </c>
      <c r="B345" s="3" t="s">
        <v>367</v>
      </c>
      <c r="C345" s="3" t="s">
        <v>17</v>
      </c>
      <c r="D345" s="3" t="s">
        <v>17</v>
      </c>
      <c r="F345" s="3" t="s">
        <v>368</v>
      </c>
      <c r="G345" s="3" t="str">
        <f>IF(ISNUMBER(SEARCH("Sourcewatch",F345)),"Sourcewatch",IF(ISNUMBER(SEARCH("desmog",F345)),"Desmog",IF(ISNUMBER(SEARCH("Exxon",F345)),"Exxonsecrets",IF(ISNUMBER(SEARCH("wikipedia",F345)),"Wikipedia",IF(ISNUMBER(SEARCH("greenpeace",F345)),"Greenpeace",IF(ISNUMBER(SEARCH("Polluterwatch",F345)),"Polluterwatch",IF(F345="","","Other")))))))</f>
        <v>Sourcewatch</v>
      </c>
      <c r="H345">
        <f>LEN(B345)</f>
        <v>26</v>
      </c>
    </row>
    <row r="346" spans="1:9" ht="15.75" customHeight="1" x14ac:dyDescent="0.2">
      <c r="A346" s="3" t="s">
        <v>369</v>
      </c>
      <c r="B346" s="3" t="s">
        <v>369</v>
      </c>
      <c r="C346" s="3" t="s">
        <v>25</v>
      </c>
      <c r="D346" s="3" t="s">
        <v>17</v>
      </c>
      <c r="F346" s="3" t="s">
        <v>17</v>
      </c>
      <c r="G346" s="3" t="str">
        <f>IF(ISNUMBER(SEARCH("Sourcewatch",F346)),"Sourcewatch",IF(ISNUMBER(SEARCH("desmog",F346)),"Desmog",IF(ISNUMBER(SEARCH("Exxon",F346)),"Exxonsecrets",IF(ISNUMBER(SEARCH("wikipedia",F346)),"Wikipedia",IF(ISNUMBER(SEARCH("greenpeace",F346)),"Greenpeace",IF(ISNUMBER(SEARCH("Polluterwatch",F346)),"Polluterwatch",IF(F346="","","Other")))))))</f>
        <v/>
      </c>
      <c r="H346">
        <f>LEN(B346)</f>
        <v>6</v>
      </c>
    </row>
    <row r="347" spans="1:9" ht="15.75" customHeight="1" x14ac:dyDescent="0.2">
      <c r="A347" s="3" t="s">
        <v>370</v>
      </c>
      <c r="B347" s="3" t="s">
        <v>370</v>
      </c>
      <c r="C347" s="3" t="s">
        <v>25</v>
      </c>
      <c r="D347" s="3" t="s">
        <v>17</v>
      </c>
      <c r="F347" s="3" t="s">
        <v>17</v>
      </c>
      <c r="G347" s="3" t="str">
        <f>IF(ISNUMBER(SEARCH("Sourcewatch",F347)),"Sourcewatch",IF(ISNUMBER(SEARCH("desmog",F347)),"Desmog",IF(ISNUMBER(SEARCH("Exxon",F347)),"Exxonsecrets",IF(ISNUMBER(SEARCH("wikipedia",F347)),"Wikipedia",IF(ISNUMBER(SEARCH("greenpeace",F347)),"Greenpeace",IF(ISNUMBER(SEARCH("Polluterwatch",F347)),"Polluterwatch",IF(F347="","","Other")))))))</f>
        <v/>
      </c>
      <c r="H347">
        <f>LEN(B347)</f>
        <v>4</v>
      </c>
    </row>
    <row r="348" spans="1:9" ht="15.75" customHeight="1" x14ac:dyDescent="0.2">
      <c r="A348" s="3" t="s">
        <v>371</v>
      </c>
      <c r="B348" s="3" t="s">
        <v>371</v>
      </c>
      <c r="C348" s="3" t="s">
        <v>25</v>
      </c>
      <c r="D348" s="3" t="s">
        <v>17</v>
      </c>
      <c r="F348" s="3" t="s">
        <v>17</v>
      </c>
      <c r="G348" s="3" t="str">
        <f>IF(ISNUMBER(SEARCH("Sourcewatch",F348)),"Sourcewatch",IF(ISNUMBER(SEARCH("desmog",F348)),"Desmog",IF(ISNUMBER(SEARCH("Exxon",F348)),"Exxonsecrets",IF(ISNUMBER(SEARCH("wikipedia",F348)),"Wikipedia",IF(ISNUMBER(SEARCH("greenpeace",F348)),"Greenpeace",IF(ISNUMBER(SEARCH("Polluterwatch",F348)),"Polluterwatch",IF(F348="","","Other")))))))</f>
        <v/>
      </c>
      <c r="H348">
        <f>LEN(B348)</f>
        <v>12</v>
      </c>
    </row>
    <row r="349" spans="1:9" ht="15.75" customHeight="1" x14ac:dyDescent="0.2">
      <c r="A349" s="3" t="s">
        <v>372</v>
      </c>
      <c r="B349" s="3" t="s">
        <v>372</v>
      </c>
      <c r="C349" s="3" t="s">
        <v>25</v>
      </c>
      <c r="D349" s="3" t="s">
        <v>17</v>
      </c>
      <c r="F349" s="3" t="s">
        <v>17</v>
      </c>
      <c r="G349" s="3" t="str">
        <f>IF(ISNUMBER(SEARCH("Sourcewatch",F349)),"Sourcewatch",IF(ISNUMBER(SEARCH("desmog",F349)),"Desmog",IF(ISNUMBER(SEARCH("Exxon",F349)),"Exxonsecrets",IF(ISNUMBER(SEARCH("wikipedia",F349)),"Wikipedia",IF(ISNUMBER(SEARCH("greenpeace",F349)),"Greenpeace",IF(ISNUMBER(SEARCH("Polluterwatch",F349)),"Polluterwatch",IF(F349="","","Other")))))))</f>
        <v/>
      </c>
      <c r="H349">
        <f>LEN(B349)</f>
        <v>7</v>
      </c>
    </row>
    <row r="350" spans="1:9" ht="15.75" customHeight="1" x14ac:dyDescent="0.2">
      <c r="A350" s="3" t="s">
        <v>373</v>
      </c>
      <c r="B350" s="3" t="s">
        <v>373</v>
      </c>
      <c r="C350" s="3" t="s">
        <v>25</v>
      </c>
      <c r="D350" s="3" t="s">
        <v>17</v>
      </c>
      <c r="F350" s="3" t="s">
        <v>17</v>
      </c>
      <c r="G350" s="3" t="str">
        <f>IF(ISNUMBER(SEARCH("Sourcewatch",F350)),"Sourcewatch",IF(ISNUMBER(SEARCH("desmog",F350)),"Desmog",IF(ISNUMBER(SEARCH("Exxon",F350)),"Exxonsecrets",IF(ISNUMBER(SEARCH("wikipedia",F350)),"Wikipedia",IF(ISNUMBER(SEARCH("greenpeace",F350)),"Greenpeace",IF(ISNUMBER(SEARCH("Polluterwatch",F350)),"Polluterwatch",IF(F350="","","Other")))))))</f>
        <v/>
      </c>
      <c r="H350">
        <f>LEN(B350)</f>
        <v>15</v>
      </c>
    </row>
    <row r="351" spans="1:9" ht="15.75" customHeight="1" x14ac:dyDescent="0.2">
      <c r="A351" s="3" t="s">
        <v>374</v>
      </c>
      <c r="B351" s="3" t="s">
        <v>374</v>
      </c>
      <c r="C351" s="3" t="s">
        <v>25</v>
      </c>
      <c r="D351" s="3" t="s">
        <v>17</v>
      </c>
      <c r="F351" s="3" t="s">
        <v>17</v>
      </c>
      <c r="G351" s="3" t="str">
        <f>IF(ISNUMBER(SEARCH("Sourcewatch",F351)),"Sourcewatch",IF(ISNUMBER(SEARCH("desmog",F351)),"Desmog",IF(ISNUMBER(SEARCH("Exxon",F351)),"Exxonsecrets",IF(ISNUMBER(SEARCH("wikipedia",F351)),"Wikipedia",IF(ISNUMBER(SEARCH("greenpeace",F351)),"Greenpeace",IF(ISNUMBER(SEARCH("Polluterwatch",F351)),"Polluterwatch",IF(F351="","","Other")))))))</f>
        <v/>
      </c>
      <c r="H351">
        <f>LEN(B351)</f>
        <v>10</v>
      </c>
    </row>
    <row r="352" spans="1:9" ht="15.75" customHeight="1" x14ac:dyDescent="0.2">
      <c r="A352" s="3" t="s">
        <v>377</v>
      </c>
      <c r="B352" s="3" t="s">
        <v>377</v>
      </c>
      <c r="C352" s="3" t="s">
        <v>25</v>
      </c>
      <c r="D352" s="3" t="s">
        <v>17</v>
      </c>
      <c r="F352" s="3" t="s">
        <v>17</v>
      </c>
      <c r="G352" s="3" t="str">
        <f>IF(ISNUMBER(SEARCH("Sourcewatch",F352)),"Sourcewatch",IF(ISNUMBER(SEARCH("desmog",F352)),"Desmog",IF(ISNUMBER(SEARCH("Exxon",F352)),"Exxonsecrets",IF(ISNUMBER(SEARCH("wikipedia",F352)),"Wikipedia",IF(ISNUMBER(SEARCH("greenpeace",F352)),"Greenpeace",IF(ISNUMBER(SEARCH("Polluterwatch",F352)),"Polluterwatch",IF(F352="","","Other")))))))</f>
        <v/>
      </c>
      <c r="H352">
        <f>LEN(B352)</f>
        <v>14</v>
      </c>
    </row>
    <row r="353" spans="1:9" ht="15.75" customHeight="1" x14ac:dyDescent="0.2">
      <c r="A353" s="3" t="s">
        <v>378</v>
      </c>
      <c r="B353" s="3" t="s">
        <v>378</v>
      </c>
      <c r="C353" s="3" t="s">
        <v>17</v>
      </c>
      <c r="D353" s="3" t="s">
        <v>17</v>
      </c>
      <c r="F353" s="3" t="s">
        <v>379</v>
      </c>
      <c r="G353" s="3" t="str">
        <f>IF(ISNUMBER(SEARCH("Sourcewatch",F353)),"Sourcewatch",IF(ISNUMBER(SEARCH("desmog",F353)),"Desmog",IF(ISNUMBER(SEARCH("Exxon",F353)),"Exxonsecrets",IF(ISNUMBER(SEARCH("wikipedia",F353)),"Wikipedia",IF(ISNUMBER(SEARCH("greenpeace",F353)),"Greenpeace",IF(ISNUMBER(SEARCH("Polluterwatch",F353)),"Polluterwatch",IF(F353="","","Other")))))))</f>
        <v>Sourcewatch</v>
      </c>
      <c r="H353">
        <f>LEN(B353)</f>
        <v>33</v>
      </c>
    </row>
    <row r="354" spans="1:9" ht="15.75" customHeight="1" x14ac:dyDescent="0.2">
      <c r="A354" s="3" t="s">
        <v>380</v>
      </c>
      <c r="B354" s="3" t="s">
        <v>380</v>
      </c>
      <c r="C354" s="3" t="s">
        <v>25</v>
      </c>
      <c r="D354" s="3" t="s">
        <v>17</v>
      </c>
      <c r="F354" s="3" t="s">
        <v>17</v>
      </c>
      <c r="G354" s="3" t="str">
        <f>IF(ISNUMBER(SEARCH("Sourcewatch",F354)),"Sourcewatch",IF(ISNUMBER(SEARCH("desmog",F354)),"Desmog",IF(ISNUMBER(SEARCH("Exxon",F354)),"Exxonsecrets",IF(ISNUMBER(SEARCH("wikipedia",F354)),"Wikipedia",IF(ISNUMBER(SEARCH("greenpeace",F354)),"Greenpeace",IF(ISNUMBER(SEARCH("Polluterwatch",F354)),"Polluterwatch",IF(F354="","","Other")))))))</f>
        <v/>
      </c>
      <c r="H354">
        <f>LEN(B354)</f>
        <v>16</v>
      </c>
    </row>
    <row r="355" spans="1:9" ht="15.75" customHeight="1" x14ac:dyDescent="0.2">
      <c r="A355" s="3" t="s">
        <v>381</v>
      </c>
      <c r="B355" s="3" t="s">
        <v>381</v>
      </c>
      <c r="C355" s="3" t="s">
        <v>25</v>
      </c>
      <c r="D355" s="3" t="s">
        <v>17</v>
      </c>
      <c r="F355" s="3" t="s">
        <v>17</v>
      </c>
      <c r="G355" s="3" t="str">
        <f>IF(ISNUMBER(SEARCH("Sourcewatch",F355)),"Sourcewatch",IF(ISNUMBER(SEARCH("desmog",F355)),"Desmog",IF(ISNUMBER(SEARCH("Exxon",F355)),"Exxonsecrets",IF(ISNUMBER(SEARCH("wikipedia",F355)),"Wikipedia",IF(ISNUMBER(SEARCH("greenpeace",F355)),"Greenpeace",IF(ISNUMBER(SEARCH("Polluterwatch",F355)),"Polluterwatch",IF(F355="","","Other")))))))</f>
        <v/>
      </c>
      <c r="H355">
        <f>LEN(B355)</f>
        <v>6</v>
      </c>
    </row>
    <row r="356" spans="1:9" ht="15.75" customHeight="1" x14ac:dyDescent="0.2">
      <c r="A356" s="3" t="s">
        <v>382</v>
      </c>
      <c r="B356" s="3" t="s">
        <v>382</v>
      </c>
      <c r="C356" s="3" t="s">
        <v>25</v>
      </c>
      <c r="D356" s="3" t="s">
        <v>17</v>
      </c>
      <c r="F356" s="3" t="s">
        <v>17</v>
      </c>
      <c r="G356" s="3" t="str">
        <f>IF(ISNUMBER(SEARCH("Sourcewatch",F356)),"Sourcewatch",IF(ISNUMBER(SEARCH("desmog",F356)),"Desmog",IF(ISNUMBER(SEARCH("Exxon",F356)),"Exxonsecrets",IF(ISNUMBER(SEARCH("wikipedia",F356)),"Wikipedia",IF(ISNUMBER(SEARCH("greenpeace",F356)),"Greenpeace",IF(ISNUMBER(SEARCH("Polluterwatch",F356)),"Polluterwatch",IF(F356="","","Other")))))))</f>
        <v/>
      </c>
      <c r="H356">
        <f>LEN(B356)</f>
        <v>7</v>
      </c>
    </row>
    <row r="357" spans="1:9" ht="15.75" customHeight="1" x14ac:dyDescent="0.2">
      <c r="A357" s="3" t="s">
        <v>383</v>
      </c>
      <c r="B357" s="3" t="s">
        <v>383</v>
      </c>
      <c r="C357" s="3" t="s">
        <v>25</v>
      </c>
      <c r="D357" s="3" t="s">
        <v>17</v>
      </c>
      <c r="F357" s="3" t="s">
        <v>17</v>
      </c>
      <c r="G357" s="3" t="str">
        <f>IF(ISNUMBER(SEARCH("Sourcewatch",F357)),"Sourcewatch",IF(ISNUMBER(SEARCH("desmog",F357)),"Desmog",IF(ISNUMBER(SEARCH("Exxon",F357)),"Exxonsecrets",IF(ISNUMBER(SEARCH("wikipedia",F357)),"Wikipedia",IF(ISNUMBER(SEARCH("greenpeace",F357)),"Greenpeace",IF(ISNUMBER(SEARCH("Polluterwatch",F357)),"Polluterwatch",IF(F357="","","Other")))))))</f>
        <v/>
      </c>
      <c r="H357">
        <f>LEN(B357)</f>
        <v>23</v>
      </c>
    </row>
    <row r="358" spans="1:9" ht="15.75" customHeight="1" x14ac:dyDescent="0.2">
      <c r="A358" s="3" t="s">
        <v>384</v>
      </c>
      <c r="B358" s="3" t="s">
        <v>384</v>
      </c>
      <c r="C358" s="3" t="s">
        <v>25</v>
      </c>
      <c r="D358" s="3" t="s">
        <v>17</v>
      </c>
      <c r="F358" s="3" t="s">
        <v>17</v>
      </c>
      <c r="G358" s="3" t="str">
        <f>IF(ISNUMBER(SEARCH("Sourcewatch",F358)),"Sourcewatch",IF(ISNUMBER(SEARCH("desmog",F358)),"Desmog",IF(ISNUMBER(SEARCH("Exxon",F358)),"Exxonsecrets",IF(ISNUMBER(SEARCH("wikipedia",F358)),"Wikipedia",IF(ISNUMBER(SEARCH("greenpeace",F358)),"Greenpeace",IF(ISNUMBER(SEARCH("Polluterwatch",F358)),"Polluterwatch",IF(F358="","","Other")))))))</f>
        <v/>
      </c>
      <c r="H358">
        <f>LEN(B358)</f>
        <v>6</v>
      </c>
    </row>
    <row r="359" spans="1:9" ht="15.75" customHeight="1" x14ac:dyDescent="0.2">
      <c r="A359" s="3" t="s">
        <v>385</v>
      </c>
      <c r="B359" s="3" t="s">
        <v>385</v>
      </c>
      <c r="C359" s="3" t="s">
        <v>25</v>
      </c>
      <c r="D359" s="3" t="s">
        <v>17</v>
      </c>
      <c r="F359" s="3" t="s">
        <v>17</v>
      </c>
      <c r="G359" s="3" t="str">
        <f>IF(ISNUMBER(SEARCH("Sourcewatch",F359)),"Sourcewatch",IF(ISNUMBER(SEARCH("desmog",F359)),"Desmog",IF(ISNUMBER(SEARCH("Exxon",F359)),"Exxonsecrets",IF(ISNUMBER(SEARCH("wikipedia",F359)),"Wikipedia",IF(ISNUMBER(SEARCH("greenpeace",F359)),"Greenpeace",IF(ISNUMBER(SEARCH("Polluterwatch",F359)),"Polluterwatch",IF(F359="","","Other")))))))</f>
        <v/>
      </c>
      <c r="H359">
        <f>LEN(B359)</f>
        <v>11</v>
      </c>
    </row>
    <row r="360" spans="1:9" ht="15.75" customHeight="1" x14ac:dyDescent="0.2">
      <c r="A360" s="3" t="s">
        <v>386</v>
      </c>
      <c r="B360" s="3" t="s">
        <v>386</v>
      </c>
      <c r="C360" s="3" t="s">
        <v>25</v>
      </c>
      <c r="D360" s="3" t="s">
        <v>17</v>
      </c>
      <c r="F360" s="3" t="s">
        <v>17</v>
      </c>
      <c r="G360" s="3" t="str">
        <f>IF(ISNUMBER(SEARCH("Sourcewatch",F360)),"Sourcewatch",IF(ISNUMBER(SEARCH("desmog",F360)),"Desmog",IF(ISNUMBER(SEARCH("Exxon",F360)),"Exxonsecrets",IF(ISNUMBER(SEARCH("wikipedia",F360)),"Wikipedia",IF(ISNUMBER(SEARCH("greenpeace",F360)),"Greenpeace",IF(ISNUMBER(SEARCH("Polluterwatch",F360)),"Polluterwatch",IF(F360="","","Other")))))))</f>
        <v/>
      </c>
      <c r="H360">
        <f>LEN(B360)</f>
        <v>12</v>
      </c>
    </row>
    <row r="361" spans="1:9" ht="15.75" customHeight="1" x14ac:dyDescent="0.2">
      <c r="A361" s="3" t="s">
        <v>387</v>
      </c>
      <c r="B361" s="3" t="s">
        <v>387</v>
      </c>
      <c r="C361" s="3" t="s">
        <v>25</v>
      </c>
      <c r="D361" s="3" t="s">
        <v>17</v>
      </c>
      <c r="F361" s="3" t="s">
        <v>17</v>
      </c>
      <c r="G361" s="3" t="str">
        <f>IF(ISNUMBER(SEARCH("Sourcewatch",F361)),"Sourcewatch",IF(ISNUMBER(SEARCH("desmog",F361)),"Desmog",IF(ISNUMBER(SEARCH("Exxon",F361)),"Exxonsecrets",IF(ISNUMBER(SEARCH("wikipedia",F361)),"Wikipedia",IF(ISNUMBER(SEARCH("greenpeace",F361)),"Greenpeace",IF(ISNUMBER(SEARCH("Polluterwatch",F361)),"Polluterwatch",IF(F361="","","Other")))))))</f>
        <v/>
      </c>
      <c r="H361">
        <f>LEN(B361)</f>
        <v>4</v>
      </c>
    </row>
    <row r="362" spans="1:9" ht="15.75" customHeight="1" x14ac:dyDescent="0.2">
      <c r="A362" s="3" t="s">
        <v>388</v>
      </c>
      <c r="B362" s="3" t="s">
        <v>388</v>
      </c>
      <c r="C362" s="3" t="s">
        <v>25</v>
      </c>
      <c r="D362" s="3" t="s">
        <v>17</v>
      </c>
      <c r="F362" s="3" t="s">
        <v>17</v>
      </c>
      <c r="G362" s="3" t="str">
        <f>IF(ISNUMBER(SEARCH("Sourcewatch",F362)),"Sourcewatch",IF(ISNUMBER(SEARCH("desmog",F362)),"Desmog",IF(ISNUMBER(SEARCH("Exxon",F362)),"Exxonsecrets",IF(ISNUMBER(SEARCH("wikipedia",F362)),"Wikipedia",IF(ISNUMBER(SEARCH("greenpeace",F362)),"Greenpeace",IF(ISNUMBER(SEARCH("Polluterwatch",F362)),"Polluterwatch",IF(F362="","","Other")))))))</f>
        <v/>
      </c>
      <c r="H362">
        <f>LEN(B362)</f>
        <v>15</v>
      </c>
    </row>
    <row r="363" spans="1:9" ht="15.75" customHeight="1" x14ac:dyDescent="0.2">
      <c r="A363" s="3" t="s">
        <v>389</v>
      </c>
      <c r="B363" s="3" t="s">
        <v>389</v>
      </c>
      <c r="C363" s="3" t="s">
        <v>17</v>
      </c>
      <c r="D363" s="3" t="s">
        <v>25</v>
      </c>
      <c r="G363" s="3" t="str">
        <f>IF(ISNUMBER(SEARCH("Sourcewatch",F363)),"Sourcewatch",IF(ISNUMBER(SEARCH("desmog",F363)),"Desmog",IF(ISNUMBER(SEARCH("Exxon",F363)),"Exxonsecrets",IF(ISNUMBER(SEARCH("wikipedia",F363)),"Wikipedia",IF(ISNUMBER(SEARCH("greenpeace",F363)),"Greenpeace",IF(ISNUMBER(SEARCH("Polluterwatch",F363)),"Polluterwatch",IF(F363="","","Other")))))))</f>
        <v/>
      </c>
      <c r="H363">
        <f>LEN(B363)</f>
        <v>19</v>
      </c>
    </row>
    <row r="364" spans="1:9" ht="15.75" customHeight="1" x14ac:dyDescent="0.2">
      <c r="A364" s="11" t="s">
        <v>4387</v>
      </c>
      <c r="B364" s="11" t="s">
        <v>4387</v>
      </c>
      <c r="C364" t="s">
        <v>25</v>
      </c>
      <c r="D364" t="s">
        <v>17</v>
      </c>
      <c r="G364" s="3" t="str">
        <f>IF(ISNUMBER(SEARCH("Sourcewatch",F364)),"Sourcewatch",IF(ISNUMBER(SEARCH("desmog",F364)),"Desmog",IF(ISNUMBER(SEARCH("Exxon",F364)),"Exxonsecrets",IF(ISNUMBER(SEARCH("wikipedia",F364)),"Wikipedia",IF(ISNUMBER(SEARCH("greenpeace",F364)),"Greenpeace",IF(ISNUMBER(SEARCH("Polluterwatch",F364)),"Polluterwatch",IF(F364="","","Other")))))))</f>
        <v/>
      </c>
      <c r="H364">
        <f>LEN(B364)</f>
        <v>4</v>
      </c>
      <c r="I364" s="17" t="s">
        <v>25</v>
      </c>
    </row>
    <row r="365" spans="1:9" ht="15.75" customHeight="1" x14ac:dyDescent="0.2">
      <c r="A365" s="3" t="s">
        <v>390</v>
      </c>
      <c r="B365" s="3" t="s">
        <v>390</v>
      </c>
      <c r="C365" s="3" t="s">
        <v>25</v>
      </c>
      <c r="D365" s="3" t="s">
        <v>17</v>
      </c>
      <c r="F365" s="3" t="s">
        <v>17</v>
      </c>
      <c r="G365" s="3" t="str">
        <f>IF(ISNUMBER(SEARCH("Sourcewatch",F365)),"Sourcewatch",IF(ISNUMBER(SEARCH("desmog",F365)),"Desmog",IF(ISNUMBER(SEARCH("Exxon",F365)),"Exxonsecrets",IF(ISNUMBER(SEARCH("wikipedia",F365)),"Wikipedia",IF(ISNUMBER(SEARCH("greenpeace",F365)),"Greenpeace",IF(ISNUMBER(SEARCH("Polluterwatch",F365)),"Polluterwatch",IF(F365="","","Other")))))))</f>
        <v/>
      </c>
      <c r="H365">
        <f>LEN(B365)</f>
        <v>12</v>
      </c>
    </row>
    <row r="366" spans="1:9" ht="15.75" customHeight="1" x14ac:dyDescent="0.2">
      <c r="A366" s="3" t="s">
        <v>391</v>
      </c>
      <c r="B366" s="3" t="s">
        <v>391</v>
      </c>
      <c r="C366" s="3" t="s">
        <v>25</v>
      </c>
      <c r="D366" s="3" t="s">
        <v>17</v>
      </c>
      <c r="F366" s="3" t="s">
        <v>17</v>
      </c>
      <c r="G366" s="3" t="str">
        <f>IF(ISNUMBER(SEARCH("Sourcewatch",F366)),"Sourcewatch",IF(ISNUMBER(SEARCH("desmog",F366)),"Desmog",IF(ISNUMBER(SEARCH("Exxon",F366)),"Exxonsecrets",IF(ISNUMBER(SEARCH("wikipedia",F366)),"Wikipedia",IF(ISNUMBER(SEARCH("greenpeace",F366)),"Greenpeace",IF(ISNUMBER(SEARCH("Polluterwatch",F366)),"Polluterwatch",IF(F366="","","Other")))))))</f>
        <v/>
      </c>
      <c r="H366">
        <f>LEN(B366)</f>
        <v>11</v>
      </c>
    </row>
    <row r="367" spans="1:9" ht="15.75" customHeight="1" x14ac:dyDescent="0.2">
      <c r="A367" s="3" t="s">
        <v>392</v>
      </c>
      <c r="B367" s="3" t="s">
        <v>392</v>
      </c>
      <c r="C367" s="3" t="s">
        <v>17</v>
      </c>
      <c r="D367" s="3" t="s">
        <v>25</v>
      </c>
      <c r="G367" s="3" t="str">
        <f>IF(ISNUMBER(SEARCH("Sourcewatch",F367)),"Sourcewatch",IF(ISNUMBER(SEARCH("desmog",F367)),"Desmog",IF(ISNUMBER(SEARCH("Exxon",F367)),"Exxonsecrets",IF(ISNUMBER(SEARCH("wikipedia",F367)),"Wikipedia",IF(ISNUMBER(SEARCH("greenpeace",F367)),"Greenpeace",IF(ISNUMBER(SEARCH("Polluterwatch",F367)),"Polluterwatch",IF(F367="","","Other")))))))</f>
        <v/>
      </c>
      <c r="H367">
        <f>LEN(B367)</f>
        <v>14</v>
      </c>
    </row>
    <row r="368" spans="1:9" ht="15.75" customHeight="1" x14ac:dyDescent="0.2">
      <c r="A368" s="3" t="s">
        <v>393</v>
      </c>
      <c r="B368" s="3" t="s">
        <v>393</v>
      </c>
      <c r="C368" s="3" t="s">
        <v>25</v>
      </c>
      <c r="D368" s="3" t="s">
        <v>17</v>
      </c>
      <c r="F368" s="3" t="s">
        <v>17</v>
      </c>
      <c r="G368" s="3" t="str">
        <f>IF(ISNUMBER(SEARCH("Sourcewatch",F368)),"Sourcewatch",IF(ISNUMBER(SEARCH("desmog",F368)),"Desmog",IF(ISNUMBER(SEARCH("Exxon",F368)),"Exxonsecrets",IF(ISNUMBER(SEARCH("wikipedia",F368)),"Wikipedia",IF(ISNUMBER(SEARCH("greenpeace",F368)),"Greenpeace",IF(ISNUMBER(SEARCH("Polluterwatch",F368)),"Polluterwatch",IF(F368="","","Other")))))))</f>
        <v/>
      </c>
      <c r="H368">
        <f>LEN(B368)</f>
        <v>15</v>
      </c>
    </row>
    <row r="369" spans="1:9" ht="15.75" customHeight="1" x14ac:dyDescent="0.2">
      <c r="A369" s="3" t="s">
        <v>394</v>
      </c>
      <c r="B369" s="3" t="s">
        <v>394</v>
      </c>
      <c r="C369" s="3" t="s">
        <v>25</v>
      </c>
      <c r="D369" s="3" t="s">
        <v>17</v>
      </c>
      <c r="F369" s="3" t="s">
        <v>17</v>
      </c>
      <c r="G369" s="3" t="str">
        <f>IF(ISNUMBER(SEARCH("Sourcewatch",F369)),"Sourcewatch",IF(ISNUMBER(SEARCH("desmog",F369)),"Desmog",IF(ISNUMBER(SEARCH("Exxon",F369)),"Exxonsecrets",IF(ISNUMBER(SEARCH("wikipedia",F369)),"Wikipedia",IF(ISNUMBER(SEARCH("greenpeace",F369)),"Greenpeace",IF(ISNUMBER(SEARCH("Polluterwatch",F369)),"Polluterwatch",IF(F369="","","Other")))))))</f>
        <v/>
      </c>
      <c r="H369">
        <f>LEN(B369)</f>
        <v>15</v>
      </c>
    </row>
    <row r="370" spans="1:9" ht="15.75" customHeight="1" x14ac:dyDescent="0.2">
      <c r="A370" s="3" t="s">
        <v>395</v>
      </c>
      <c r="B370" s="3" t="s">
        <v>395</v>
      </c>
      <c r="C370" s="3" t="s">
        <v>17</v>
      </c>
      <c r="D370" s="3" t="s">
        <v>25</v>
      </c>
      <c r="G370" s="3" t="str">
        <f>IF(ISNUMBER(SEARCH("Sourcewatch",F370)),"Sourcewatch",IF(ISNUMBER(SEARCH("desmog",F370)),"Desmog",IF(ISNUMBER(SEARCH("Exxon",F370)),"Exxonsecrets",IF(ISNUMBER(SEARCH("wikipedia",F370)),"Wikipedia",IF(ISNUMBER(SEARCH("greenpeace",F370)),"Greenpeace",IF(ISNUMBER(SEARCH("Polluterwatch",F370)),"Polluterwatch",IF(F370="","","Other")))))))</f>
        <v/>
      </c>
      <c r="H370">
        <f>LEN(B370)</f>
        <v>19</v>
      </c>
    </row>
    <row r="371" spans="1:9" ht="15.75" customHeight="1" x14ac:dyDescent="0.2">
      <c r="A371" s="3" t="s">
        <v>396</v>
      </c>
      <c r="B371" s="3" t="s">
        <v>396</v>
      </c>
      <c r="C371" s="3" t="s">
        <v>25</v>
      </c>
      <c r="D371" s="3" t="s">
        <v>17</v>
      </c>
      <c r="F371" s="3" t="s">
        <v>17</v>
      </c>
      <c r="G371" s="3" t="str">
        <f>IF(ISNUMBER(SEARCH("Sourcewatch",F371)),"Sourcewatch",IF(ISNUMBER(SEARCH("desmog",F371)),"Desmog",IF(ISNUMBER(SEARCH("Exxon",F371)),"Exxonsecrets",IF(ISNUMBER(SEARCH("wikipedia",F371)),"Wikipedia",IF(ISNUMBER(SEARCH("greenpeace",F371)),"Greenpeace",IF(ISNUMBER(SEARCH("Polluterwatch",F371)),"Polluterwatch",IF(F371="","","Other")))))))</f>
        <v/>
      </c>
      <c r="H371">
        <f>LEN(B371)</f>
        <v>10</v>
      </c>
    </row>
    <row r="372" spans="1:9" ht="15.75" customHeight="1" x14ac:dyDescent="0.2">
      <c r="A372" s="3" t="s">
        <v>397</v>
      </c>
      <c r="B372" s="3" t="s">
        <v>397</v>
      </c>
      <c r="C372" s="3" t="s">
        <v>25</v>
      </c>
      <c r="D372" s="3" t="s">
        <v>17</v>
      </c>
      <c r="F372" s="3" t="s">
        <v>17</v>
      </c>
      <c r="G372" s="3" t="str">
        <f>IF(ISNUMBER(SEARCH("Sourcewatch",F372)),"Sourcewatch",IF(ISNUMBER(SEARCH("desmog",F372)),"Desmog",IF(ISNUMBER(SEARCH("Exxon",F372)),"Exxonsecrets",IF(ISNUMBER(SEARCH("wikipedia",F372)),"Wikipedia",IF(ISNUMBER(SEARCH("greenpeace",F372)),"Greenpeace",IF(ISNUMBER(SEARCH("Polluterwatch",F372)),"Polluterwatch",IF(F372="","","Other")))))))</f>
        <v/>
      </c>
      <c r="H372">
        <f>LEN(B372)</f>
        <v>11</v>
      </c>
    </row>
    <row r="373" spans="1:9" ht="15.75" customHeight="1" x14ac:dyDescent="0.2">
      <c r="A373" s="3" t="s">
        <v>398</v>
      </c>
      <c r="B373" s="3" t="s">
        <v>398</v>
      </c>
      <c r="C373" s="3" t="s">
        <v>25</v>
      </c>
      <c r="D373" s="3" t="s">
        <v>17</v>
      </c>
      <c r="F373" s="3" t="s">
        <v>17</v>
      </c>
      <c r="G373" s="3" t="str">
        <f>IF(ISNUMBER(SEARCH("Sourcewatch",F373)),"Sourcewatch",IF(ISNUMBER(SEARCH("desmog",F373)),"Desmog",IF(ISNUMBER(SEARCH("Exxon",F373)),"Exxonsecrets",IF(ISNUMBER(SEARCH("wikipedia",F373)),"Wikipedia",IF(ISNUMBER(SEARCH("greenpeace",F373)),"Greenpeace",IF(ISNUMBER(SEARCH("Polluterwatch",F373)),"Polluterwatch",IF(F373="","","Other")))))))</f>
        <v/>
      </c>
      <c r="H373">
        <f>LEN(B373)</f>
        <v>7</v>
      </c>
    </row>
    <row r="374" spans="1:9" ht="15.75" customHeight="1" x14ac:dyDescent="0.2">
      <c r="A374" s="3" t="s">
        <v>399</v>
      </c>
      <c r="B374" s="3" t="s">
        <v>399</v>
      </c>
      <c r="C374" s="3" t="s">
        <v>25</v>
      </c>
      <c r="D374" s="3" t="s">
        <v>17</v>
      </c>
      <c r="F374" s="3" t="s">
        <v>17</v>
      </c>
      <c r="G374" s="3" t="str">
        <f>IF(ISNUMBER(SEARCH("Sourcewatch",F374)),"Sourcewatch",IF(ISNUMBER(SEARCH("desmog",F374)),"Desmog",IF(ISNUMBER(SEARCH("Exxon",F374)),"Exxonsecrets",IF(ISNUMBER(SEARCH("wikipedia",F374)),"Wikipedia",IF(ISNUMBER(SEARCH("greenpeace",F374)),"Greenpeace",IF(ISNUMBER(SEARCH("Polluterwatch",F374)),"Polluterwatch",IF(F374="","","Other")))))))</f>
        <v/>
      </c>
      <c r="H374">
        <f>LEN(B374)</f>
        <v>8</v>
      </c>
    </row>
    <row r="375" spans="1:9" ht="15.75" customHeight="1" x14ac:dyDescent="0.2">
      <c r="A375" s="3" t="s">
        <v>400</v>
      </c>
      <c r="B375" s="3" t="s">
        <v>400</v>
      </c>
      <c r="C375" s="3" t="s">
        <v>25</v>
      </c>
      <c r="D375" s="3" t="s">
        <v>17</v>
      </c>
      <c r="F375" s="3" t="s">
        <v>17</v>
      </c>
      <c r="G375" s="3" t="str">
        <f>IF(ISNUMBER(SEARCH("Sourcewatch",F375)),"Sourcewatch",IF(ISNUMBER(SEARCH("desmog",F375)),"Desmog",IF(ISNUMBER(SEARCH("Exxon",F375)),"Exxonsecrets",IF(ISNUMBER(SEARCH("wikipedia",F375)),"Wikipedia",IF(ISNUMBER(SEARCH("greenpeace",F375)),"Greenpeace",IF(ISNUMBER(SEARCH("Polluterwatch",F375)),"Polluterwatch",IF(F375="","","Other")))))))</f>
        <v/>
      </c>
      <c r="H375">
        <f>LEN(B375)</f>
        <v>24</v>
      </c>
    </row>
    <row r="376" spans="1:9" ht="15.75" customHeight="1" x14ac:dyDescent="0.2">
      <c r="A376" s="3" t="s">
        <v>401</v>
      </c>
      <c r="B376" s="3" t="s">
        <v>401</v>
      </c>
      <c r="C376" s="3" t="s">
        <v>25</v>
      </c>
      <c r="D376" s="3" t="s">
        <v>17</v>
      </c>
      <c r="F376" s="3" t="s">
        <v>17</v>
      </c>
      <c r="G376" s="3" t="str">
        <f>IF(ISNUMBER(SEARCH("Sourcewatch",F376)),"Sourcewatch",IF(ISNUMBER(SEARCH("desmog",F376)),"Desmog",IF(ISNUMBER(SEARCH("Exxon",F376)),"Exxonsecrets",IF(ISNUMBER(SEARCH("wikipedia",F376)),"Wikipedia",IF(ISNUMBER(SEARCH("greenpeace",F376)),"Greenpeace",IF(ISNUMBER(SEARCH("Polluterwatch",F376)),"Polluterwatch",IF(F376="","","Other")))))))</f>
        <v/>
      </c>
      <c r="H376">
        <f>LEN(B376)</f>
        <v>15</v>
      </c>
    </row>
    <row r="377" spans="1:9" ht="15.75" customHeight="1" x14ac:dyDescent="0.2">
      <c r="A377" s="3" t="s">
        <v>402</v>
      </c>
      <c r="B377" s="3" t="s">
        <v>402</v>
      </c>
      <c r="C377" s="3" t="s">
        <v>25</v>
      </c>
      <c r="D377" s="3" t="s">
        <v>17</v>
      </c>
      <c r="F377" s="3" t="s">
        <v>17</v>
      </c>
      <c r="G377" s="3" t="str">
        <f>IF(ISNUMBER(SEARCH("Sourcewatch",F377)),"Sourcewatch",IF(ISNUMBER(SEARCH("desmog",F377)),"Desmog",IF(ISNUMBER(SEARCH("Exxon",F377)),"Exxonsecrets",IF(ISNUMBER(SEARCH("wikipedia",F377)),"Wikipedia",IF(ISNUMBER(SEARCH("greenpeace",F377)),"Greenpeace",IF(ISNUMBER(SEARCH("Polluterwatch",F377)),"Polluterwatch",IF(F377="","","Other")))))))</f>
        <v/>
      </c>
      <c r="H377">
        <f>LEN(B377)</f>
        <v>16</v>
      </c>
    </row>
    <row r="378" spans="1:9" ht="15.75" customHeight="1" x14ac:dyDescent="0.2">
      <c r="A378" s="11" t="s">
        <v>4431</v>
      </c>
      <c r="B378" s="11" t="s">
        <v>4431</v>
      </c>
      <c r="C378" t="s">
        <v>25</v>
      </c>
      <c r="D378" t="s">
        <v>17</v>
      </c>
      <c r="G378" s="3" t="str">
        <f>IF(ISNUMBER(SEARCH("Sourcewatch",F378)),"Sourcewatch",IF(ISNUMBER(SEARCH("desmog",F378)),"Desmog",IF(ISNUMBER(SEARCH("Exxon",F378)),"Exxonsecrets",IF(ISNUMBER(SEARCH("wikipedia",F378)),"Wikipedia",IF(ISNUMBER(SEARCH("greenpeace",F378)),"Greenpeace",IF(ISNUMBER(SEARCH("Polluterwatch",F378)),"Polluterwatch",IF(F378="","","Other")))))))</f>
        <v/>
      </c>
      <c r="H378">
        <f>LEN(B378)</f>
        <v>7</v>
      </c>
      <c r="I378" s="17" t="s">
        <v>25</v>
      </c>
    </row>
    <row r="379" spans="1:9" ht="15.75" customHeight="1" x14ac:dyDescent="0.2">
      <c r="A379" s="3" t="s">
        <v>403</v>
      </c>
      <c r="B379" s="3" t="s">
        <v>403</v>
      </c>
      <c r="C379" s="3" t="s">
        <v>25</v>
      </c>
      <c r="D379" s="3" t="s">
        <v>17</v>
      </c>
      <c r="F379" s="3" t="s">
        <v>17</v>
      </c>
      <c r="G379" s="3" t="str">
        <f>IF(ISNUMBER(SEARCH("Sourcewatch",F379)),"Sourcewatch",IF(ISNUMBER(SEARCH("desmog",F379)),"Desmog",IF(ISNUMBER(SEARCH("Exxon",F379)),"Exxonsecrets",IF(ISNUMBER(SEARCH("wikipedia",F379)),"Wikipedia",IF(ISNUMBER(SEARCH("greenpeace",F379)),"Greenpeace",IF(ISNUMBER(SEARCH("Polluterwatch",F379)),"Polluterwatch",IF(F379="","","Other")))))))</f>
        <v/>
      </c>
      <c r="H379">
        <f>LEN(B379)</f>
        <v>18</v>
      </c>
    </row>
    <row r="380" spans="1:9" ht="15.75" customHeight="1" x14ac:dyDescent="0.2">
      <c r="A380" s="3" t="s">
        <v>404</v>
      </c>
      <c r="B380" s="3" t="s">
        <v>404</v>
      </c>
      <c r="C380" s="3" t="s">
        <v>25</v>
      </c>
      <c r="D380" s="3" t="s">
        <v>17</v>
      </c>
      <c r="F380" s="3" t="s">
        <v>17</v>
      </c>
      <c r="G380" s="3" t="str">
        <f>IF(ISNUMBER(SEARCH("Sourcewatch",F380)),"Sourcewatch",IF(ISNUMBER(SEARCH("desmog",F380)),"Desmog",IF(ISNUMBER(SEARCH("Exxon",F380)),"Exxonsecrets",IF(ISNUMBER(SEARCH("wikipedia",F380)),"Wikipedia",IF(ISNUMBER(SEARCH("greenpeace",F380)),"Greenpeace",IF(ISNUMBER(SEARCH("Polluterwatch",F380)),"Polluterwatch",IF(F380="","","Other")))))))</f>
        <v/>
      </c>
      <c r="H380">
        <f>LEN(B380)</f>
        <v>17</v>
      </c>
    </row>
    <row r="381" spans="1:9" ht="15.75" customHeight="1" x14ac:dyDescent="0.2">
      <c r="A381" s="3" t="s">
        <v>405</v>
      </c>
      <c r="B381" s="3" t="s">
        <v>405</v>
      </c>
      <c r="C381" s="3" t="s">
        <v>25</v>
      </c>
      <c r="D381" s="3" t="s">
        <v>17</v>
      </c>
      <c r="F381" s="3" t="s">
        <v>17</v>
      </c>
      <c r="G381" s="3" t="str">
        <f>IF(ISNUMBER(SEARCH("Sourcewatch",F381)),"Sourcewatch",IF(ISNUMBER(SEARCH("desmog",F381)),"Desmog",IF(ISNUMBER(SEARCH("Exxon",F381)),"Exxonsecrets",IF(ISNUMBER(SEARCH("wikipedia",F381)),"Wikipedia",IF(ISNUMBER(SEARCH("greenpeace",F381)),"Greenpeace",IF(ISNUMBER(SEARCH("Polluterwatch",F381)),"Polluterwatch",IF(F381="","","Other")))))))</f>
        <v/>
      </c>
      <c r="H381">
        <f>LEN(B381)</f>
        <v>8</v>
      </c>
    </row>
    <row r="382" spans="1:9" ht="15.75" customHeight="1" x14ac:dyDescent="0.2">
      <c r="A382" s="3" t="s">
        <v>406</v>
      </c>
      <c r="B382" s="3" t="s">
        <v>406</v>
      </c>
      <c r="C382" s="3" t="s">
        <v>25</v>
      </c>
      <c r="D382" s="3" t="s">
        <v>17</v>
      </c>
      <c r="F382" s="3" t="s">
        <v>17</v>
      </c>
      <c r="G382" s="3" t="str">
        <f>IF(ISNUMBER(SEARCH("Sourcewatch",F382)),"Sourcewatch",IF(ISNUMBER(SEARCH("desmog",F382)),"Desmog",IF(ISNUMBER(SEARCH("Exxon",F382)),"Exxonsecrets",IF(ISNUMBER(SEARCH("wikipedia",F382)),"Wikipedia",IF(ISNUMBER(SEARCH("greenpeace",F382)),"Greenpeace",IF(ISNUMBER(SEARCH("Polluterwatch",F382)),"Polluterwatch",IF(F382="","","Other")))))))</f>
        <v/>
      </c>
      <c r="H382">
        <f>LEN(B382)</f>
        <v>16</v>
      </c>
    </row>
    <row r="383" spans="1:9" ht="15.75" customHeight="1" x14ac:dyDescent="0.2">
      <c r="A383" s="3" t="s">
        <v>407</v>
      </c>
      <c r="B383" s="3" t="s">
        <v>407</v>
      </c>
      <c r="C383" s="3" t="s">
        <v>25</v>
      </c>
      <c r="D383" s="3" t="s">
        <v>17</v>
      </c>
      <c r="F383" s="3" t="s">
        <v>17</v>
      </c>
      <c r="G383" s="3" t="str">
        <f>IF(ISNUMBER(SEARCH("Sourcewatch",F383)),"Sourcewatch",IF(ISNUMBER(SEARCH("desmog",F383)),"Desmog",IF(ISNUMBER(SEARCH("Exxon",F383)),"Exxonsecrets",IF(ISNUMBER(SEARCH("wikipedia",F383)),"Wikipedia",IF(ISNUMBER(SEARCH("greenpeace",F383)),"Greenpeace",IF(ISNUMBER(SEARCH("Polluterwatch",F383)),"Polluterwatch",IF(F383="","","Other")))))))</f>
        <v/>
      </c>
      <c r="H383">
        <f>LEN(B383)</f>
        <v>13</v>
      </c>
    </row>
    <row r="384" spans="1:9" ht="15.75" customHeight="1" x14ac:dyDescent="0.2">
      <c r="A384" s="11" t="s">
        <v>4617</v>
      </c>
      <c r="B384" s="11" t="s">
        <v>4617</v>
      </c>
      <c r="C384" t="s">
        <v>25</v>
      </c>
      <c r="D384" t="s">
        <v>17</v>
      </c>
      <c r="G384" s="3" t="str">
        <f>IF(ISNUMBER(SEARCH("Sourcewatch",F384)),"Sourcewatch",IF(ISNUMBER(SEARCH("desmog",F384)),"Desmog",IF(ISNUMBER(SEARCH("Exxon",F384)),"Exxonsecrets",IF(ISNUMBER(SEARCH("wikipedia",F384)),"Wikipedia",IF(ISNUMBER(SEARCH("greenpeace",F384)),"Greenpeace",IF(ISNUMBER(SEARCH("Polluterwatch",F384)),"Polluterwatch",IF(F384="","","Other")))))))</f>
        <v/>
      </c>
      <c r="H384">
        <f>LEN(B384)</f>
        <v>6</v>
      </c>
      <c r="I384" s="17" t="s">
        <v>25</v>
      </c>
    </row>
    <row r="385" spans="1:9" ht="15.75" customHeight="1" x14ac:dyDescent="0.2">
      <c r="A385" s="3" t="s">
        <v>408</v>
      </c>
      <c r="B385" s="3" t="s">
        <v>408</v>
      </c>
      <c r="C385" s="3" t="s">
        <v>25</v>
      </c>
      <c r="D385" s="3" t="s">
        <v>17</v>
      </c>
      <c r="F385" s="3" t="s">
        <v>17</v>
      </c>
      <c r="G385" s="3" t="str">
        <f>IF(ISNUMBER(SEARCH("Sourcewatch",F385)),"Sourcewatch",IF(ISNUMBER(SEARCH("desmog",F385)),"Desmog",IF(ISNUMBER(SEARCH("Exxon",F385)),"Exxonsecrets",IF(ISNUMBER(SEARCH("wikipedia",F385)),"Wikipedia",IF(ISNUMBER(SEARCH("greenpeace",F385)),"Greenpeace",IF(ISNUMBER(SEARCH("Polluterwatch",F385)),"Polluterwatch",IF(F385="","","Other")))))))</f>
        <v/>
      </c>
      <c r="H385">
        <f>LEN(B385)</f>
        <v>15</v>
      </c>
    </row>
    <row r="386" spans="1:9" ht="15.75" customHeight="1" x14ac:dyDescent="0.2">
      <c r="A386" s="3" t="s">
        <v>409</v>
      </c>
      <c r="B386" s="3" t="s">
        <v>409</v>
      </c>
      <c r="C386" s="3" t="s">
        <v>25</v>
      </c>
      <c r="D386" s="3" t="s">
        <v>17</v>
      </c>
      <c r="F386" s="3" t="s">
        <v>17</v>
      </c>
      <c r="G386" s="3" t="str">
        <f>IF(ISNUMBER(SEARCH("Sourcewatch",F386)),"Sourcewatch",IF(ISNUMBER(SEARCH("desmog",F386)),"Desmog",IF(ISNUMBER(SEARCH("Exxon",F386)),"Exxonsecrets",IF(ISNUMBER(SEARCH("wikipedia",F386)),"Wikipedia",IF(ISNUMBER(SEARCH("greenpeace",F386)),"Greenpeace",IF(ISNUMBER(SEARCH("Polluterwatch",F386)),"Polluterwatch",IF(F386="","","Other")))))))</f>
        <v/>
      </c>
      <c r="H386">
        <f>LEN(B386)</f>
        <v>7</v>
      </c>
    </row>
    <row r="387" spans="1:9" ht="15.75" customHeight="1" x14ac:dyDescent="0.2">
      <c r="A387" s="3" t="s">
        <v>410</v>
      </c>
      <c r="B387" s="3" t="s">
        <v>410</v>
      </c>
      <c r="C387" s="3" t="s">
        <v>25</v>
      </c>
      <c r="D387" s="3" t="s">
        <v>17</v>
      </c>
      <c r="F387" s="3" t="s">
        <v>17</v>
      </c>
      <c r="G387" s="3" t="str">
        <f>IF(ISNUMBER(SEARCH("Sourcewatch",F387)),"Sourcewatch",IF(ISNUMBER(SEARCH("desmog",F387)),"Desmog",IF(ISNUMBER(SEARCH("Exxon",F387)),"Exxonsecrets",IF(ISNUMBER(SEARCH("wikipedia",F387)),"Wikipedia",IF(ISNUMBER(SEARCH("greenpeace",F387)),"Greenpeace",IF(ISNUMBER(SEARCH("Polluterwatch",F387)),"Polluterwatch",IF(F387="","","Other")))))))</f>
        <v/>
      </c>
      <c r="H387">
        <f>LEN(B387)</f>
        <v>6</v>
      </c>
    </row>
    <row r="388" spans="1:9" ht="15.75" customHeight="1" x14ac:dyDescent="0.2">
      <c r="A388" s="3" t="s">
        <v>411</v>
      </c>
      <c r="B388" s="3" t="s">
        <v>411</v>
      </c>
      <c r="C388" s="3" t="s">
        <v>17</v>
      </c>
      <c r="D388" s="3" t="s">
        <v>17</v>
      </c>
      <c r="F388" s="3" t="s">
        <v>17</v>
      </c>
      <c r="G388" s="3" t="str">
        <f>IF(ISNUMBER(SEARCH("Sourcewatch",F388)),"Sourcewatch",IF(ISNUMBER(SEARCH("desmog",F388)),"Desmog",IF(ISNUMBER(SEARCH("Exxon",F388)),"Exxonsecrets",IF(ISNUMBER(SEARCH("wikipedia",F388)),"Wikipedia",IF(ISNUMBER(SEARCH("greenpeace",F388)),"Greenpeace",IF(ISNUMBER(SEARCH("Polluterwatch",F388)),"Polluterwatch",IF(F388="","","Other")))))))</f>
        <v/>
      </c>
      <c r="H388">
        <f>LEN(B388)</f>
        <v>14</v>
      </c>
    </row>
    <row r="389" spans="1:9" ht="15.75" customHeight="1" x14ac:dyDescent="0.2">
      <c r="A389" s="11" t="s">
        <v>4618</v>
      </c>
      <c r="B389" s="11" t="s">
        <v>4618</v>
      </c>
      <c r="C389" t="s">
        <v>25</v>
      </c>
      <c r="D389" t="s">
        <v>17</v>
      </c>
      <c r="G389" s="3" t="str">
        <f>IF(ISNUMBER(SEARCH("Sourcewatch",F389)),"Sourcewatch",IF(ISNUMBER(SEARCH("desmog",F389)),"Desmog",IF(ISNUMBER(SEARCH("Exxon",F389)),"Exxonsecrets",IF(ISNUMBER(SEARCH("wikipedia",F389)),"Wikipedia",IF(ISNUMBER(SEARCH("greenpeace",F389)),"Greenpeace",IF(ISNUMBER(SEARCH("Polluterwatch",F389)),"Polluterwatch",IF(F389="","","Other")))))))</f>
        <v/>
      </c>
      <c r="H389">
        <f>LEN(B389)</f>
        <v>8</v>
      </c>
      <c r="I389" s="17" t="s">
        <v>25</v>
      </c>
    </row>
    <row r="390" spans="1:9" ht="15.75" customHeight="1" x14ac:dyDescent="0.2">
      <c r="A390" s="3" t="s">
        <v>412</v>
      </c>
      <c r="B390" s="3" t="s">
        <v>412</v>
      </c>
      <c r="C390" s="3" t="s">
        <v>25</v>
      </c>
      <c r="D390" s="3" t="s">
        <v>17</v>
      </c>
      <c r="F390" s="3" t="s">
        <v>17</v>
      </c>
      <c r="G390" s="3" t="str">
        <f>IF(ISNUMBER(SEARCH("Sourcewatch",F390)),"Sourcewatch",IF(ISNUMBER(SEARCH("desmog",F390)),"Desmog",IF(ISNUMBER(SEARCH("Exxon",F390)),"Exxonsecrets",IF(ISNUMBER(SEARCH("wikipedia",F390)),"Wikipedia",IF(ISNUMBER(SEARCH("greenpeace",F390)),"Greenpeace",IF(ISNUMBER(SEARCH("Polluterwatch",F390)),"Polluterwatch",IF(F390="","","Other")))))))</f>
        <v/>
      </c>
      <c r="H390">
        <f>LEN(B390)</f>
        <v>7</v>
      </c>
    </row>
    <row r="391" spans="1:9" ht="15.75" customHeight="1" x14ac:dyDescent="0.2">
      <c r="A391" s="3" t="s">
        <v>413</v>
      </c>
      <c r="B391" s="3" t="s">
        <v>413</v>
      </c>
      <c r="C391" s="3" t="s">
        <v>17</v>
      </c>
      <c r="D391" s="3" t="s">
        <v>25</v>
      </c>
      <c r="G391" s="3" t="str">
        <f>IF(ISNUMBER(SEARCH("Sourcewatch",F391)),"Sourcewatch",IF(ISNUMBER(SEARCH("desmog",F391)),"Desmog",IF(ISNUMBER(SEARCH("Exxon",F391)),"Exxonsecrets",IF(ISNUMBER(SEARCH("wikipedia",F391)),"Wikipedia",IF(ISNUMBER(SEARCH("greenpeace",F391)),"Greenpeace",IF(ISNUMBER(SEARCH("Polluterwatch",F391)),"Polluterwatch",IF(F391="","","Other")))))))</f>
        <v/>
      </c>
      <c r="H391">
        <f>LEN(B391)</f>
        <v>13</v>
      </c>
    </row>
    <row r="392" spans="1:9" ht="15.75" customHeight="1" x14ac:dyDescent="0.2">
      <c r="A392" s="3" t="s">
        <v>414</v>
      </c>
      <c r="B392" s="3" t="s">
        <v>414</v>
      </c>
      <c r="C392" s="3" t="s">
        <v>25</v>
      </c>
      <c r="D392" s="3" t="s">
        <v>17</v>
      </c>
      <c r="F392" s="3" t="s">
        <v>17</v>
      </c>
      <c r="G392" s="3" t="str">
        <f>IF(ISNUMBER(SEARCH("Sourcewatch",F392)),"Sourcewatch",IF(ISNUMBER(SEARCH("desmog",F392)),"Desmog",IF(ISNUMBER(SEARCH("Exxon",F392)),"Exxonsecrets",IF(ISNUMBER(SEARCH("wikipedia",F392)),"Wikipedia",IF(ISNUMBER(SEARCH("greenpeace",F392)),"Greenpeace",IF(ISNUMBER(SEARCH("Polluterwatch",F392)),"Polluterwatch",IF(F392="","","Other")))))))</f>
        <v/>
      </c>
      <c r="H392">
        <f>LEN(B392)</f>
        <v>14</v>
      </c>
    </row>
    <row r="393" spans="1:9" ht="15.75" customHeight="1" x14ac:dyDescent="0.2">
      <c r="A393" s="3" t="s">
        <v>415</v>
      </c>
      <c r="B393" s="3" t="s">
        <v>415</v>
      </c>
      <c r="C393" s="3" t="s">
        <v>25</v>
      </c>
      <c r="D393" s="3" t="s">
        <v>17</v>
      </c>
      <c r="F393" s="3" t="s">
        <v>17</v>
      </c>
      <c r="G393" s="3" t="str">
        <f>IF(ISNUMBER(SEARCH("Sourcewatch",F393)),"Sourcewatch",IF(ISNUMBER(SEARCH("desmog",F393)),"Desmog",IF(ISNUMBER(SEARCH("Exxon",F393)),"Exxonsecrets",IF(ISNUMBER(SEARCH("wikipedia",F393)),"Wikipedia",IF(ISNUMBER(SEARCH("greenpeace",F393)),"Greenpeace",IF(ISNUMBER(SEARCH("Polluterwatch",F393)),"Polluterwatch",IF(F393="","","Other")))))))</f>
        <v/>
      </c>
      <c r="H393">
        <f>LEN(B393)</f>
        <v>14</v>
      </c>
    </row>
    <row r="394" spans="1:9" ht="15.75" customHeight="1" x14ac:dyDescent="0.2">
      <c r="A394" s="3" t="s">
        <v>416</v>
      </c>
      <c r="B394" s="3" t="s">
        <v>416</v>
      </c>
      <c r="C394" s="3" t="s">
        <v>25</v>
      </c>
      <c r="D394" s="3" t="s">
        <v>17</v>
      </c>
      <c r="F394" s="3" t="s">
        <v>17</v>
      </c>
      <c r="G394" s="3" t="str">
        <f>IF(ISNUMBER(SEARCH("Sourcewatch",F394)),"Sourcewatch",IF(ISNUMBER(SEARCH("desmog",F394)),"Desmog",IF(ISNUMBER(SEARCH("Exxon",F394)),"Exxonsecrets",IF(ISNUMBER(SEARCH("wikipedia",F394)),"Wikipedia",IF(ISNUMBER(SEARCH("greenpeace",F394)),"Greenpeace",IF(ISNUMBER(SEARCH("Polluterwatch",F394)),"Polluterwatch",IF(F394="","","Other")))))))</f>
        <v/>
      </c>
      <c r="H394">
        <f>LEN(B394)</f>
        <v>6</v>
      </c>
    </row>
    <row r="395" spans="1:9" ht="15.75" customHeight="1" x14ac:dyDescent="0.2">
      <c r="A395" s="3" t="s">
        <v>417</v>
      </c>
      <c r="B395" s="3" t="s">
        <v>417</v>
      </c>
      <c r="C395" s="3" t="s">
        <v>25</v>
      </c>
      <c r="D395" s="3" t="s">
        <v>17</v>
      </c>
      <c r="F395" s="3" t="s">
        <v>17</v>
      </c>
      <c r="G395" s="3" t="str">
        <f>IF(ISNUMBER(SEARCH("Sourcewatch",F395)),"Sourcewatch",IF(ISNUMBER(SEARCH("desmog",F395)),"Desmog",IF(ISNUMBER(SEARCH("Exxon",F395)),"Exxonsecrets",IF(ISNUMBER(SEARCH("wikipedia",F395)),"Wikipedia",IF(ISNUMBER(SEARCH("greenpeace",F395)),"Greenpeace",IF(ISNUMBER(SEARCH("Polluterwatch",F395)),"Polluterwatch",IF(F395="","","Other")))))))</f>
        <v/>
      </c>
      <c r="H395">
        <f>LEN(B395)</f>
        <v>10</v>
      </c>
    </row>
    <row r="396" spans="1:9" ht="15.75" customHeight="1" x14ac:dyDescent="0.2">
      <c r="A396" s="11" t="s">
        <v>4586</v>
      </c>
      <c r="B396" s="11" t="s">
        <v>4586</v>
      </c>
      <c r="C396" t="s">
        <v>17</v>
      </c>
      <c r="D396" t="s">
        <v>17</v>
      </c>
      <c r="E396" t="s">
        <v>27</v>
      </c>
      <c r="G396" s="3" t="str">
        <f>IF(ISNUMBER(SEARCH("Sourcewatch",F396)),"Sourcewatch",IF(ISNUMBER(SEARCH("desmog",F396)),"Desmog",IF(ISNUMBER(SEARCH("Exxon",F396)),"Exxonsecrets",IF(ISNUMBER(SEARCH("wikipedia",F396)),"Wikipedia",IF(ISNUMBER(SEARCH("greenpeace",F396)),"Greenpeace",IF(ISNUMBER(SEARCH("Polluterwatch",F396)),"Polluterwatch",IF(F396="","","Other")))))))</f>
        <v/>
      </c>
      <c r="H396">
        <f>LEN(B396)</f>
        <v>36</v>
      </c>
      <c r="I396" s="17" t="s">
        <v>25</v>
      </c>
    </row>
    <row r="397" spans="1:9" ht="15.75" customHeight="1" x14ac:dyDescent="0.2">
      <c r="A397" s="3" t="s">
        <v>418</v>
      </c>
      <c r="B397" s="3" t="s">
        <v>418</v>
      </c>
      <c r="C397" s="3" t="s">
        <v>17</v>
      </c>
      <c r="D397" s="3" t="s">
        <v>25</v>
      </c>
      <c r="G397" s="3" t="str">
        <f>IF(ISNUMBER(SEARCH("Sourcewatch",F397)),"Sourcewatch",IF(ISNUMBER(SEARCH("desmog",F397)),"Desmog",IF(ISNUMBER(SEARCH("Exxon",F397)),"Exxonsecrets",IF(ISNUMBER(SEARCH("wikipedia",F397)),"Wikipedia",IF(ISNUMBER(SEARCH("greenpeace",F397)),"Greenpeace",IF(ISNUMBER(SEARCH("Polluterwatch",F397)),"Polluterwatch",IF(F397="","","Other")))))))</f>
        <v/>
      </c>
      <c r="H397">
        <f>LEN(B397)</f>
        <v>14</v>
      </c>
    </row>
    <row r="398" spans="1:9" ht="15.75" customHeight="1" x14ac:dyDescent="0.2">
      <c r="A398" s="3" t="s">
        <v>419</v>
      </c>
      <c r="B398" s="3" t="s">
        <v>418</v>
      </c>
      <c r="C398" s="3" t="s">
        <v>17</v>
      </c>
      <c r="D398" s="3" t="s">
        <v>25</v>
      </c>
      <c r="G398" s="3" t="str">
        <f>IF(ISNUMBER(SEARCH("Sourcewatch",F398)),"Sourcewatch",IF(ISNUMBER(SEARCH("desmog",F398)),"Desmog",IF(ISNUMBER(SEARCH("Exxon",F398)),"Exxonsecrets",IF(ISNUMBER(SEARCH("wikipedia",F398)),"Wikipedia",IF(ISNUMBER(SEARCH("greenpeace",F398)),"Greenpeace",IF(ISNUMBER(SEARCH("Polluterwatch",F398)),"Polluterwatch",IF(F398="","","Other")))))))</f>
        <v/>
      </c>
      <c r="H398">
        <f>LEN(B398)</f>
        <v>14</v>
      </c>
    </row>
    <row r="399" spans="1:9" ht="15.75" customHeight="1" x14ac:dyDescent="0.2">
      <c r="A399" s="3" t="s">
        <v>420</v>
      </c>
      <c r="B399" s="3" t="s">
        <v>420</v>
      </c>
      <c r="C399" s="3" t="s">
        <v>17</v>
      </c>
      <c r="D399" s="3" t="s">
        <v>25</v>
      </c>
      <c r="G399" s="3" t="str">
        <f>IF(ISNUMBER(SEARCH("Sourcewatch",F399)),"Sourcewatch",IF(ISNUMBER(SEARCH("desmog",F399)),"Desmog",IF(ISNUMBER(SEARCH("Exxon",F399)),"Exxonsecrets",IF(ISNUMBER(SEARCH("wikipedia",F399)),"Wikipedia",IF(ISNUMBER(SEARCH("greenpeace",F399)),"Greenpeace",IF(ISNUMBER(SEARCH("Polluterwatch",F399)),"Polluterwatch",IF(F399="","","Other")))))))</f>
        <v/>
      </c>
      <c r="H399">
        <f>LEN(B399)</f>
        <v>28</v>
      </c>
    </row>
    <row r="400" spans="1:9" ht="15.75" customHeight="1" x14ac:dyDescent="0.2">
      <c r="A400" s="3" t="s">
        <v>421</v>
      </c>
      <c r="B400" s="3" t="s">
        <v>421</v>
      </c>
      <c r="C400" s="3" t="s">
        <v>25</v>
      </c>
      <c r="D400" s="3" t="s">
        <v>17</v>
      </c>
      <c r="F400" s="3" t="s">
        <v>17</v>
      </c>
      <c r="G400" s="3" t="str">
        <f>IF(ISNUMBER(SEARCH("Sourcewatch",F400)),"Sourcewatch",IF(ISNUMBER(SEARCH("desmog",F400)),"Desmog",IF(ISNUMBER(SEARCH("Exxon",F400)),"Exxonsecrets",IF(ISNUMBER(SEARCH("wikipedia",F400)),"Wikipedia",IF(ISNUMBER(SEARCH("greenpeace",F400)),"Greenpeace",IF(ISNUMBER(SEARCH("Polluterwatch",F400)),"Polluterwatch",IF(F400="","","Other")))))))</f>
        <v/>
      </c>
      <c r="H400">
        <f>LEN(B400)</f>
        <v>13</v>
      </c>
    </row>
    <row r="401" spans="1:8" ht="15.75" customHeight="1" x14ac:dyDescent="0.2">
      <c r="A401" s="3" t="s">
        <v>422</v>
      </c>
      <c r="B401" s="3" t="s">
        <v>422</v>
      </c>
      <c r="C401" s="3" t="s">
        <v>25</v>
      </c>
      <c r="D401" s="3" t="s">
        <v>17</v>
      </c>
      <c r="F401" s="3" t="s">
        <v>17</v>
      </c>
      <c r="G401" s="3" t="str">
        <f>IF(ISNUMBER(SEARCH("Sourcewatch",F401)),"Sourcewatch",IF(ISNUMBER(SEARCH("desmog",F401)),"Desmog",IF(ISNUMBER(SEARCH("Exxon",F401)),"Exxonsecrets",IF(ISNUMBER(SEARCH("wikipedia",F401)),"Wikipedia",IF(ISNUMBER(SEARCH("greenpeace",F401)),"Greenpeace",IF(ISNUMBER(SEARCH("Polluterwatch",F401)),"Polluterwatch",IF(F401="","","Other")))))))</f>
        <v/>
      </c>
      <c r="H401">
        <f>LEN(B401)</f>
        <v>12</v>
      </c>
    </row>
    <row r="402" spans="1:8" ht="15.75" customHeight="1" x14ac:dyDescent="0.2">
      <c r="A402" s="3" t="s">
        <v>423</v>
      </c>
      <c r="B402" s="3" t="s">
        <v>423</v>
      </c>
      <c r="C402" s="3" t="s">
        <v>25</v>
      </c>
      <c r="D402" s="3" t="s">
        <v>17</v>
      </c>
      <c r="F402" s="3" t="s">
        <v>17</v>
      </c>
      <c r="G402" s="3" t="str">
        <f>IF(ISNUMBER(SEARCH("Sourcewatch",F402)),"Sourcewatch",IF(ISNUMBER(SEARCH("desmog",F402)),"Desmog",IF(ISNUMBER(SEARCH("Exxon",F402)),"Exxonsecrets",IF(ISNUMBER(SEARCH("wikipedia",F402)),"Wikipedia",IF(ISNUMBER(SEARCH("greenpeace",F402)),"Greenpeace",IF(ISNUMBER(SEARCH("Polluterwatch",F402)),"Polluterwatch",IF(F402="","","Other")))))))</f>
        <v/>
      </c>
      <c r="H402">
        <f>LEN(B402)</f>
        <v>14</v>
      </c>
    </row>
    <row r="403" spans="1:8" ht="15.75" customHeight="1" x14ac:dyDescent="0.2">
      <c r="A403" s="3" t="s">
        <v>424</v>
      </c>
      <c r="B403" s="3" t="s">
        <v>424</v>
      </c>
      <c r="C403" s="3" t="s">
        <v>25</v>
      </c>
      <c r="D403" s="3" t="s">
        <v>17</v>
      </c>
      <c r="F403" s="3" t="s">
        <v>17</v>
      </c>
      <c r="G403" s="3" t="str">
        <f>IF(ISNUMBER(SEARCH("Sourcewatch",F403)),"Sourcewatch",IF(ISNUMBER(SEARCH("desmog",F403)),"Desmog",IF(ISNUMBER(SEARCH("Exxon",F403)),"Exxonsecrets",IF(ISNUMBER(SEARCH("wikipedia",F403)),"Wikipedia",IF(ISNUMBER(SEARCH("greenpeace",F403)),"Greenpeace",IF(ISNUMBER(SEARCH("Polluterwatch",F403)),"Polluterwatch",IF(F403="","","Other")))))))</f>
        <v/>
      </c>
      <c r="H403">
        <f>LEN(B403)</f>
        <v>6</v>
      </c>
    </row>
    <row r="404" spans="1:8" ht="15.75" customHeight="1" x14ac:dyDescent="0.2">
      <c r="A404" s="3" t="s">
        <v>425</v>
      </c>
      <c r="B404" s="3" t="s">
        <v>425</v>
      </c>
      <c r="C404" s="3" t="s">
        <v>25</v>
      </c>
      <c r="D404" s="3" t="s">
        <v>17</v>
      </c>
      <c r="F404" s="3" t="s">
        <v>17</v>
      </c>
      <c r="G404" s="3" t="str">
        <f>IF(ISNUMBER(SEARCH("Sourcewatch",F404)),"Sourcewatch",IF(ISNUMBER(SEARCH("desmog",F404)),"Desmog",IF(ISNUMBER(SEARCH("Exxon",F404)),"Exxonsecrets",IF(ISNUMBER(SEARCH("wikipedia",F404)),"Wikipedia",IF(ISNUMBER(SEARCH("greenpeace",F404)),"Greenpeace",IF(ISNUMBER(SEARCH("Polluterwatch",F404)),"Polluterwatch",IF(F404="","","Other")))))))</f>
        <v/>
      </c>
      <c r="H404">
        <f>LEN(B404)</f>
        <v>12</v>
      </c>
    </row>
    <row r="405" spans="1:8" ht="15.75" customHeight="1" x14ac:dyDescent="0.2">
      <c r="A405" s="3" t="s">
        <v>426</v>
      </c>
      <c r="B405" s="3" t="s">
        <v>426</v>
      </c>
      <c r="D405" s="3" t="s">
        <v>17</v>
      </c>
      <c r="E405" s="3" t="s">
        <v>27</v>
      </c>
      <c r="F405" s="3" t="s">
        <v>17</v>
      </c>
      <c r="G405" s="3" t="str">
        <f>IF(ISNUMBER(SEARCH("Sourcewatch",F405)),"Sourcewatch",IF(ISNUMBER(SEARCH("desmog",F405)),"Desmog",IF(ISNUMBER(SEARCH("Exxon",F405)),"Exxonsecrets",IF(ISNUMBER(SEARCH("wikipedia",F405)),"Wikipedia",IF(ISNUMBER(SEARCH("greenpeace",F405)),"Greenpeace",IF(ISNUMBER(SEARCH("Polluterwatch",F405)),"Polluterwatch",IF(F405="","","Other")))))))</f>
        <v/>
      </c>
      <c r="H405">
        <f>LEN(B405)</f>
        <v>43</v>
      </c>
    </row>
    <row r="406" spans="1:8" ht="15.75" customHeight="1" x14ac:dyDescent="0.2">
      <c r="A406" s="3" t="s">
        <v>427</v>
      </c>
      <c r="B406" s="3" t="s">
        <v>427</v>
      </c>
      <c r="C406" s="3" t="s">
        <v>25</v>
      </c>
      <c r="D406" s="3" t="s">
        <v>17</v>
      </c>
      <c r="F406" s="3" t="s">
        <v>17</v>
      </c>
      <c r="G406" s="3" t="str">
        <f>IF(ISNUMBER(SEARCH("Sourcewatch",F406)),"Sourcewatch",IF(ISNUMBER(SEARCH("desmog",F406)),"Desmog",IF(ISNUMBER(SEARCH("Exxon",F406)),"Exxonsecrets",IF(ISNUMBER(SEARCH("wikipedia",F406)),"Wikipedia",IF(ISNUMBER(SEARCH("greenpeace",F406)),"Greenpeace",IF(ISNUMBER(SEARCH("Polluterwatch",F406)),"Polluterwatch",IF(F406="","","Other")))))))</f>
        <v/>
      </c>
      <c r="H406">
        <f>LEN(B406)</f>
        <v>5</v>
      </c>
    </row>
    <row r="407" spans="1:8" ht="15.75" customHeight="1" x14ac:dyDescent="0.2">
      <c r="A407" s="3" t="s">
        <v>428</v>
      </c>
      <c r="B407" s="3" t="s">
        <v>428</v>
      </c>
      <c r="C407" s="3" t="s">
        <v>17</v>
      </c>
      <c r="D407" s="3" t="s">
        <v>17</v>
      </c>
      <c r="F407" s="3" t="s">
        <v>429</v>
      </c>
      <c r="G407" s="3" t="str">
        <f>IF(ISNUMBER(SEARCH("Sourcewatch",F407)),"Sourcewatch",IF(ISNUMBER(SEARCH("desmog",F407)),"Desmog",IF(ISNUMBER(SEARCH("Exxon",F407)),"Exxonsecrets",IF(ISNUMBER(SEARCH("wikipedia",F407)),"Wikipedia",IF(ISNUMBER(SEARCH("greenpeace",F407)),"Greenpeace",IF(ISNUMBER(SEARCH("Polluterwatch",F407)),"Polluterwatch",IF(F407="","","Other")))))))</f>
        <v>Sourcewatch</v>
      </c>
      <c r="H407">
        <f>LEN(B407)</f>
        <v>24</v>
      </c>
    </row>
    <row r="408" spans="1:8" ht="15.75" customHeight="1" x14ac:dyDescent="0.2">
      <c r="A408" s="3" t="s">
        <v>430</v>
      </c>
      <c r="B408" s="3" t="s">
        <v>430</v>
      </c>
      <c r="C408" s="3" t="s">
        <v>25</v>
      </c>
      <c r="D408" s="3" t="s">
        <v>17</v>
      </c>
      <c r="F408" s="3" t="s">
        <v>17</v>
      </c>
      <c r="G408" s="3" t="str">
        <f>IF(ISNUMBER(SEARCH("Sourcewatch",F408)),"Sourcewatch",IF(ISNUMBER(SEARCH("desmog",F408)),"Desmog",IF(ISNUMBER(SEARCH("Exxon",F408)),"Exxonsecrets",IF(ISNUMBER(SEARCH("wikipedia",F408)),"Wikipedia",IF(ISNUMBER(SEARCH("greenpeace",F408)),"Greenpeace",IF(ISNUMBER(SEARCH("Polluterwatch",F408)),"Polluterwatch",IF(F408="","","Other")))))))</f>
        <v/>
      </c>
      <c r="H408">
        <f>LEN(B408)</f>
        <v>7</v>
      </c>
    </row>
    <row r="409" spans="1:8" ht="15.75" customHeight="1" x14ac:dyDescent="0.2">
      <c r="A409" s="3" t="s">
        <v>431</v>
      </c>
      <c r="B409" s="3" t="s">
        <v>431</v>
      </c>
      <c r="C409" s="3" t="s">
        <v>17</v>
      </c>
      <c r="D409" s="3" t="s">
        <v>25</v>
      </c>
      <c r="G409" s="3" t="str">
        <f>IF(ISNUMBER(SEARCH("Sourcewatch",F409)),"Sourcewatch",IF(ISNUMBER(SEARCH("desmog",F409)),"Desmog",IF(ISNUMBER(SEARCH("Exxon",F409)),"Exxonsecrets",IF(ISNUMBER(SEARCH("wikipedia",F409)),"Wikipedia",IF(ISNUMBER(SEARCH("greenpeace",F409)),"Greenpeace",IF(ISNUMBER(SEARCH("Polluterwatch",F409)),"Polluterwatch",IF(F409="","","Other")))))))</f>
        <v/>
      </c>
      <c r="H409">
        <f>LEN(B409)</f>
        <v>16</v>
      </c>
    </row>
    <row r="410" spans="1:8" ht="15.75" customHeight="1" x14ac:dyDescent="0.2">
      <c r="A410" s="3" t="s">
        <v>432</v>
      </c>
      <c r="B410" s="3" t="s">
        <v>432</v>
      </c>
      <c r="C410" s="3" t="s">
        <v>17</v>
      </c>
      <c r="D410" s="3" t="s">
        <v>17</v>
      </c>
      <c r="F410" s="3" t="s">
        <v>433</v>
      </c>
      <c r="G410" s="3" t="str">
        <f>IF(ISNUMBER(SEARCH("Sourcewatch",F410)),"Sourcewatch",IF(ISNUMBER(SEARCH("desmog",F410)),"Desmog",IF(ISNUMBER(SEARCH("Exxon",F410)),"Exxonsecrets",IF(ISNUMBER(SEARCH("wikipedia",F410)),"Wikipedia",IF(ISNUMBER(SEARCH("greenpeace",F410)),"Greenpeace",IF(ISNUMBER(SEARCH("Polluterwatch",F410)),"Polluterwatch",IF(F410="","","Other")))))))</f>
        <v>Sourcewatch</v>
      </c>
      <c r="H410">
        <f>LEN(B410)</f>
        <v>24</v>
      </c>
    </row>
    <row r="411" spans="1:8" ht="15.75" customHeight="1" x14ac:dyDescent="0.2">
      <c r="A411" s="3" t="s">
        <v>434</v>
      </c>
      <c r="B411" s="3" t="s">
        <v>434</v>
      </c>
      <c r="C411" s="3" t="s">
        <v>25</v>
      </c>
      <c r="D411" s="3" t="s">
        <v>17</v>
      </c>
      <c r="F411" s="3" t="s">
        <v>17</v>
      </c>
      <c r="G411" s="3" t="str">
        <f>IF(ISNUMBER(SEARCH("Sourcewatch",F411)),"Sourcewatch",IF(ISNUMBER(SEARCH("desmog",F411)),"Desmog",IF(ISNUMBER(SEARCH("Exxon",F411)),"Exxonsecrets",IF(ISNUMBER(SEARCH("wikipedia",F411)),"Wikipedia",IF(ISNUMBER(SEARCH("greenpeace",F411)),"Greenpeace",IF(ISNUMBER(SEARCH("Polluterwatch",F411)),"Polluterwatch",IF(F411="","","Other")))))))</f>
        <v/>
      </c>
      <c r="H411">
        <f>LEN(B411)</f>
        <v>8</v>
      </c>
    </row>
    <row r="412" spans="1:8" ht="15.75" customHeight="1" x14ac:dyDescent="0.2">
      <c r="A412" s="3" t="s">
        <v>435</v>
      </c>
      <c r="B412" s="3" t="s">
        <v>435</v>
      </c>
      <c r="C412" s="3" t="s">
        <v>17</v>
      </c>
      <c r="D412" s="3" t="s">
        <v>25</v>
      </c>
      <c r="G412" s="3" t="str">
        <f>IF(ISNUMBER(SEARCH("Sourcewatch",F412)),"Sourcewatch",IF(ISNUMBER(SEARCH("desmog",F412)),"Desmog",IF(ISNUMBER(SEARCH("Exxon",F412)),"Exxonsecrets",IF(ISNUMBER(SEARCH("wikipedia",F412)),"Wikipedia",IF(ISNUMBER(SEARCH("greenpeace",F412)),"Greenpeace",IF(ISNUMBER(SEARCH("Polluterwatch",F412)),"Polluterwatch",IF(F412="","","Other")))))))</f>
        <v/>
      </c>
      <c r="H412">
        <f>LEN(B412)</f>
        <v>27</v>
      </c>
    </row>
    <row r="413" spans="1:8" ht="15.75" customHeight="1" x14ac:dyDescent="0.2">
      <c r="A413" s="3" t="s">
        <v>436</v>
      </c>
      <c r="B413" s="3" t="s">
        <v>436</v>
      </c>
      <c r="C413" s="3" t="s">
        <v>25</v>
      </c>
      <c r="D413" s="3" t="s">
        <v>17</v>
      </c>
      <c r="F413" s="3" t="s">
        <v>17</v>
      </c>
      <c r="G413" s="3" t="str">
        <f>IF(ISNUMBER(SEARCH("Sourcewatch",F413)),"Sourcewatch",IF(ISNUMBER(SEARCH("desmog",F413)),"Desmog",IF(ISNUMBER(SEARCH("Exxon",F413)),"Exxonsecrets",IF(ISNUMBER(SEARCH("wikipedia",F413)),"Wikipedia",IF(ISNUMBER(SEARCH("greenpeace",F413)),"Greenpeace",IF(ISNUMBER(SEARCH("Polluterwatch",F413)),"Polluterwatch",IF(F413="","","Other")))))))</f>
        <v/>
      </c>
      <c r="H413">
        <f>LEN(B413)</f>
        <v>6</v>
      </c>
    </row>
    <row r="414" spans="1:8" ht="15.75" customHeight="1" x14ac:dyDescent="0.2">
      <c r="A414" s="3" t="s">
        <v>437</v>
      </c>
      <c r="B414" s="3" t="s">
        <v>437</v>
      </c>
      <c r="C414" s="3" t="s">
        <v>25</v>
      </c>
      <c r="D414" s="3" t="s">
        <v>17</v>
      </c>
      <c r="F414" s="3" t="s">
        <v>17</v>
      </c>
      <c r="G414" s="3" t="str">
        <f>IF(ISNUMBER(SEARCH("Sourcewatch",F414)),"Sourcewatch",IF(ISNUMBER(SEARCH("desmog",F414)),"Desmog",IF(ISNUMBER(SEARCH("Exxon",F414)),"Exxonsecrets",IF(ISNUMBER(SEARCH("wikipedia",F414)),"Wikipedia",IF(ISNUMBER(SEARCH("greenpeace",F414)),"Greenpeace",IF(ISNUMBER(SEARCH("Polluterwatch",F414)),"Polluterwatch",IF(F414="","","Other")))))))</f>
        <v/>
      </c>
      <c r="H414">
        <f>LEN(B414)</f>
        <v>16</v>
      </c>
    </row>
    <row r="415" spans="1:8" ht="15.75" customHeight="1" x14ac:dyDescent="0.2">
      <c r="A415" s="3" t="s">
        <v>438</v>
      </c>
      <c r="B415" s="3" t="s">
        <v>438</v>
      </c>
      <c r="C415" s="3" t="s">
        <v>25</v>
      </c>
      <c r="D415" s="3" t="s">
        <v>17</v>
      </c>
      <c r="F415" s="3" t="s">
        <v>17</v>
      </c>
      <c r="G415" s="3" t="str">
        <f>IF(ISNUMBER(SEARCH("Sourcewatch",F415)),"Sourcewatch",IF(ISNUMBER(SEARCH("desmog",F415)),"Desmog",IF(ISNUMBER(SEARCH("Exxon",F415)),"Exxonsecrets",IF(ISNUMBER(SEARCH("wikipedia",F415)),"Wikipedia",IF(ISNUMBER(SEARCH("greenpeace",F415)),"Greenpeace",IF(ISNUMBER(SEARCH("Polluterwatch",F415)),"Polluterwatch",IF(F415="","","Other")))))))</f>
        <v/>
      </c>
      <c r="H415">
        <f>LEN(B415)</f>
        <v>6</v>
      </c>
    </row>
    <row r="416" spans="1:8" ht="15.75" customHeight="1" x14ac:dyDescent="0.2">
      <c r="A416" s="3" t="s">
        <v>439</v>
      </c>
      <c r="B416" s="3" t="s">
        <v>439</v>
      </c>
      <c r="C416" s="3" t="s">
        <v>25</v>
      </c>
      <c r="D416" s="3" t="s">
        <v>17</v>
      </c>
      <c r="F416" s="3" t="s">
        <v>17</v>
      </c>
      <c r="G416" s="3" t="str">
        <f>IF(ISNUMBER(SEARCH("Sourcewatch",F416)),"Sourcewatch",IF(ISNUMBER(SEARCH("desmog",F416)),"Desmog",IF(ISNUMBER(SEARCH("Exxon",F416)),"Exxonsecrets",IF(ISNUMBER(SEARCH("wikipedia",F416)),"Wikipedia",IF(ISNUMBER(SEARCH("greenpeace",F416)),"Greenpeace",IF(ISNUMBER(SEARCH("Polluterwatch",F416)),"Polluterwatch",IF(F416="","","Other")))))))</f>
        <v/>
      </c>
      <c r="H416">
        <f>LEN(B416)</f>
        <v>13</v>
      </c>
    </row>
    <row r="417" spans="1:9" ht="15.75" customHeight="1" x14ac:dyDescent="0.2">
      <c r="A417" s="3" t="s">
        <v>440</v>
      </c>
      <c r="B417" s="3" t="s">
        <v>440</v>
      </c>
      <c r="C417" s="3" t="s">
        <v>25</v>
      </c>
      <c r="D417" s="3" t="s">
        <v>17</v>
      </c>
      <c r="F417" s="3" t="s">
        <v>17</v>
      </c>
      <c r="G417" s="3" t="str">
        <f>IF(ISNUMBER(SEARCH("Sourcewatch",F417)),"Sourcewatch",IF(ISNUMBER(SEARCH("desmog",F417)),"Desmog",IF(ISNUMBER(SEARCH("Exxon",F417)),"Exxonsecrets",IF(ISNUMBER(SEARCH("wikipedia",F417)),"Wikipedia",IF(ISNUMBER(SEARCH("greenpeace",F417)),"Greenpeace",IF(ISNUMBER(SEARCH("Polluterwatch",F417)),"Polluterwatch",IF(F417="","","Other")))))))</f>
        <v/>
      </c>
      <c r="H417">
        <f>LEN(B417)</f>
        <v>16</v>
      </c>
    </row>
    <row r="418" spans="1:9" ht="15.75" customHeight="1" x14ac:dyDescent="0.2">
      <c r="A418" s="3" t="s">
        <v>441</v>
      </c>
      <c r="B418" s="3" t="s">
        <v>441</v>
      </c>
      <c r="C418" s="3" t="s">
        <v>25</v>
      </c>
      <c r="D418" s="3" t="s">
        <v>17</v>
      </c>
      <c r="F418" s="3" t="s">
        <v>17</v>
      </c>
      <c r="G418" s="3" t="str">
        <f>IF(ISNUMBER(SEARCH("Sourcewatch",F418)),"Sourcewatch",IF(ISNUMBER(SEARCH("desmog",F418)),"Desmog",IF(ISNUMBER(SEARCH("Exxon",F418)),"Exxonsecrets",IF(ISNUMBER(SEARCH("wikipedia",F418)),"Wikipedia",IF(ISNUMBER(SEARCH("greenpeace",F418)),"Greenpeace",IF(ISNUMBER(SEARCH("Polluterwatch",F418)),"Polluterwatch",IF(F418="","","Other")))))))</f>
        <v/>
      </c>
      <c r="H418">
        <f>LEN(B418)</f>
        <v>17</v>
      </c>
    </row>
    <row r="419" spans="1:9" ht="15.75" customHeight="1" x14ac:dyDescent="0.2">
      <c r="A419" s="3" t="s">
        <v>442</v>
      </c>
      <c r="B419" s="3" t="s">
        <v>442</v>
      </c>
      <c r="C419" s="3" t="s">
        <v>25</v>
      </c>
      <c r="D419" s="3" t="s">
        <v>17</v>
      </c>
      <c r="F419" s="3" t="s">
        <v>17</v>
      </c>
      <c r="G419" s="3" t="str">
        <f>IF(ISNUMBER(SEARCH("Sourcewatch",F419)),"Sourcewatch",IF(ISNUMBER(SEARCH("desmog",F419)),"Desmog",IF(ISNUMBER(SEARCH("Exxon",F419)),"Exxonsecrets",IF(ISNUMBER(SEARCH("wikipedia",F419)),"Wikipedia",IF(ISNUMBER(SEARCH("greenpeace",F419)),"Greenpeace",IF(ISNUMBER(SEARCH("Polluterwatch",F419)),"Polluterwatch",IF(F419="","","Other")))))))</f>
        <v/>
      </c>
      <c r="H419">
        <f>LEN(B419)</f>
        <v>18</v>
      </c>
    </row>
    <row r="420" spans="1:9" ht="15.75" customHeight="1" x14ac:dyDescent="0.2">
      <c r="A420" s="3" t="s">
        <v>443</v>
      </c>
      <c r="B420" s="3" t="s">
        <v>443</v>
      </c>
      <c r="C420" s="3" t="s">
        <v>25</v>
      </c>
      <c r="D420" s="3" t="s">
        <v>17</v>
      </c>
      <c r="F420" s="3" t="s">
        <v>17</v>
      </c>
      <c r="G420" s="3" t="str">
        <f>IF(ISNUMBER(SEARCH("Sourcewatch",F420)),"Sourcewatch",IF(ISNUMBER(SEARCH("desmog",F420)),"Desmog",IF(ISNUMBER(SEARCH("Exxon",F420)),"Exxonsecrets",IF(ISNUMBER(SEARCH("wikipedia",F420)),"Wikipedia",IF(ISNUMBER(SEARCH("greenpeace",F420)),"Greenpeace",IF(ISNUMBER(SEARCH("Polluterwatch",F420)),"Polluterwatch",IF(F420="","","Other")))))))</f>
        <v/>
      </c>
      <c r="H420">
        <f>LEN(B420)</f>
        <v>5</v>
      </c>
    </row>
    <row r="421" spans="1:9" ht="15.75" customHeight="1" x14ac:dyDescent="0.2">
      <c r="A421" s="3" t="s">
        <v>444</v>
      </c>
      <c r="B421" s="3" t="s">
        <v>444</v>
      </c>
      <c r="C421" s="3" t="s">
        <v>25</v>
      </c>
      <c r="D421" s="3" t="s">
        <v>17</v>
      </c>
      <c r="F421" s="3" t="s">
        <v>17</v>
      </c>
      <c r="G421" s="3" t="str">
        <f>IF(ISNUMBER(SEARCH("Sourcewatch",F421)),"Sourcewatch",IF(ISNUMBER(SEARCH("desmog",F421)),"Desmog",IF(ISNUMBER(SEARCH("Exxon",F421)),"Exxonsecrets",IF(ISNUMBER(SEARCH("wikipedia",F421)),"Wikipedia",IF(ISNUMBER(SEARCH("greenpeace",F421)),"Greenpeace",IF(ISNUMBER(SEARCH("Polluterwatch",F421)),"Polluterwatch",IF(F421="","","Other")))))))</f>
        <v/>
      </c>
      <c r="H421">
        <f>LEN(B421)</f>
        <v>16</v>
      </c>
    </row>
    <row r="422" spans="1:9" ht="15.75" customHeight="1" x14ac:dyDescent="0.2">
      <c r="A422" s="3" t="s">
        <v>445</v>
      </c>
      <c r="B422" s="3" t="s">
        <v>445</v>
      </c>
      <c r="C422" s="3" t="s">
        <v>25</v>
      </c>
      <c r="D422" s="3" t="s">
        <v>17</v>
      </c>
      <c r="F422" s="3" t="s">
        <v>17</v>
      </c>
      <c r="G422" s="3" t="str">
        <f>IF(ISNUMBER(SEARCH("Sourcewatch",F422)),"Sourcewatch",IF(ISNUMBER(SEARCH("desmog",F422)),"Desmog",IF(ISNUMBER(SEARCH("Exxon",F422)),"Exxonsecrets",IF(ISNUMBER(SEARCH("wikipedia",F422)),"Wikipedia",IF(ISNUMBER(SEARCH("greenpeace",F422)),"Greenpeace",IF(ISNUMBER(SEARCH("Polluterwatch",F422)),"Polluterwatch",IF(F422="","","Other")))))))</f>
        <v/>
      </c>
      <c r="H422">
        <f>LEN(B422)</f>
        <v>12</v>
      </c>
    </row>
    <row r="423" spans="1:9" ht="15.75" customHeight="1" x14ac:dyDescent="0.2">
      <c r="A423" s="3" t="s">
        <v>446</v>
      </c>
      <c r="B423" s="3" t="s">
        <v>446</v>
      </c>
      <c r="C423" s="3" t="s">
        <v>25</v>
      </c>
      <c r="D423" s="3" t="s">
        <v>17</v>
      </c>
      <c r="F423" s="3" t="s">
        <v>17</v>
      </c>
      <c r="G423" s="3" t="str">
        <f>IF(ISNUMBER(SEARCH("Sourcewatch",F423)),"Sourcewatch",IF(ISNUMBER(SEARCH("desmog",F423)),"Desmog",IF(ISNUMBER(SEARCH("Exxon",F423)),"Exxonsecrets",IF(ISNUMBER(SEARCH("wikipedia",F423)),"Wikipedia",IF(ISNUMBER(SEARCH("greenpeace",F423)),"Greenpeace",IF(ISNUMBER(SEARCH("Polluterwatch",F423)),"Polluterwatch",IF(F423="","","Other")))))))</f>
        <v/>
      </c>
      <c r="H423">
        <f>LEN(B423)</f>
        <v>11</v>
      </c>
    </row>
    <row r="424" spans="1:9" ht="15.75" customHeight="1" x14ac:dyDescent="0.2">
      <c r="A424" s="11" t="s">
        <v>4582</v>
      </c>
      <c r="B424" s="11" t="s">
        <v>4582</v>
      </c>
      <c r="C424" t="s">
        <v>25</v>
      </c>
      <c r="D424" t="s">
        <v>17</v>
      </c>
      <c r="G424" s="3" t="str">
        <f>IF(ISNUMBER(SEARCH("Sourcewatch",F424)),"Sourcewatch",IF(ISNUMBER(SEARCH("desmog",F424)),"Desmog",IF(ISNUMBER(SEARCH("Exxon",F424)),"Exxonsecrets",IF(ISNUMBER(SEARCH("wikipedia",F424)),"Wikipedia",IF(ISNUMBER(SEARCH("greenpeace",F424)),"Greenpeace",IF(ISNUMBER(SEARCH("Polluterwatch",F424)),"Polluterwatch",IF(F424="","","Other")))))))</f>
        <v/>
      </c>
      <c r="H424">
        <f>LEN(B424)</f>
        <v>7</v>
      </c>
      <c r="I424" s="17" t="s">
        <v>25</v>
      </c>
    </row>
    <row r="425" spans="1:9" ht="15.75" customHeight="1" x14ac:dyDescent="0.2">
      <c r="A425" s="3" t="s">
        <v>447</v>
      </c>
      <c r="B425" s="3" t="s">
        <v>447</v>
      </c>
      <c r="C425" s="3" t="s">
        <v>25</v>
      </c>
      <c r="D425" s="3" t="s">
        <v>17</v>
      </c>
      <c r="F425" s="3" t="s">
        <v>17</v>
      </c>
      <c r="G425" s="3" t="str">
        <f>IF(ISNUMBER(SEARCH("Sourcewatch",F425)),"Sourcewatch",IF(ISNUMBER(SEARCH("desmog",F425)),"Desmog",IF(ISNUMBER(SEARCH("Exxon",F425)),"Exxonsecrets",IF(ISNUMBER(SEARCH("wikipedia",F425)),"Wikipedia",IF(ISNUMBER(SEARCH("greenpeace",F425)),"Greenpeace",IF(ISNUMBER(SEARCH("Polluterwatch",F425)),"Polluterwatch",IF(F425="","","Other")))))))</f>
        <v/>
      </c>
      <c r="H425">
        <f>LEN(B425)</f>
        <v>18</v>
      </c>
    </row>
    <row r="426" spans="1:9" ht="15.75" customHeight="1" x14ac:dyDescent="0.2">
      <c r="A426" s="3" t="s">
        <v>448</v>
      </c>
      <c r="B426" s="3" t="s">
        <v>448</v>
      </c>
      <c r="C426" s="3" t="s">
        <v>25</v>
      </c>
      <c r="D426" s="3" t="s">
        <v>17</v>
      </c>
      <c r="F426" s="3" t="s">
        <v>17</v>
      </c>
      <c r="G426" s="3" t="str">
        <f>IF(ISNUMBER(SEARCH("Sourcewatch",F426)),"Sourcewatch",IF(ISNUMBER(SEARCH("desmog",F426)),"Desmog",IF(ISNUMBER(SEARCH("Exxon",F426)),"Exxonsecrets",IF(ISNUMBER(SEARCH("wikipedia",F426)),"Wikipedia",IF(ISNUMBER(SEARCH("greenpeace",F426)),"Greenpeace",IF(ISNUMBER(SEARCH("Polluterwatch",F426)),"Polluterwatch",IF(F426="","","Other")))))))</f>
        <v/>
      </c>
      <c r="H426">
        <f>LEN(B426)</f>
        <v>18</v>
      </c>
    </row>
    <row r="427" spans="1:9" ht="15.75" customHeight="1" x14ac:dyDescent="0.2">
      <c r="A427" s="3" t="s">
        <v>449</v>
      </c>
      <c r="B427" s="3" t="s">
        <v>449</v>
      </c>
      <c r="C427" s="3" t="s">
        <v>25</v>
      </c>
      <c r="D427" s="3" t="s">
        <v>17</v>
      </c>
      <c r="F427" s="3" t="s">
        <v>17</v>
      </c>
      <c r="G427" s="3" t="str">
        <f>IF(ISNUMBER(SEARCH("Sourcewatch",F427)),"Sourcewatch",IF(ISNUMBER(SEARCH("desmog",F427)),"Desmog",IF(ISNUMBER(SEARCH("Exxon",F427)),"Exxonsecrets",IF(ISNUMBER(SEARCH("wikipedia",F427)),"Wikipedia",IF(ISNUMBER(SEARCH("greenpeace",F427)),"Greenpeace",IF(ISNUMBER(SEARCH("Polluterwatch",F427)),"Polluterwatch",IF(F427="","","Other")))))))</f>
        <v/>
      </c>
      <c r="H427">
        <f>LEN(B427)</f>
        <v>17</v>
      </c>
    </row>
    <row r="428" spans="1:9" ht="15.75" customHeight="1" x14ac:dyDescent="0.2">
      <c r="A428" s="3" t="s">
        <v>450</v>
      </c>
      <c r="B428" s="3" t="s">
        <v>450</v>
      </c>
      <c r="C428" s="3" t="s">
        <v>25</v>
      </c>
      <c r="D428" s="3" t="s">
        <v>17</v>
      </c>
      <c r="F428" s="3" t="s">
        <v>17</v>
      </c>
      <c r="G428" s="3" t="str">
        <f>IF(ISNUMBER(SEARCH("Sourcewatch",F428)),"Sourcewatch",IF(ISNUMBER(SEARCH("desmog",F428)),"Desmog",IF(ISNUMBER(SEARCH("Exxon",F428)),"Exxonsecrets",IF(ISNUMBER(SEARCH("wikipedia",F428)),"Wikipedia",IF(ISNUMBER(SEARCH("greenpeace",F428)),"Greenpeace",IF(ISNUMBER(SEARCH("Polluterwatch",F428)),"Polluterwatch",IF(F428="","","Other")))))))</f>
        <v/>
      </c>
      <c r="H428">
        <f>LEN(B428)</f>
        <v>9</v>
      </c>
    </row>
    <row r="429" spans="1:9" ht="15.75" customHeight="1" x14ac:dyDescent="0.2">
      <c r="A429" s="3" t="s">
        <v>451</v>
      </c>
      <c r="B429" s="3" t="s">
        <v>451</v>
      </c>
      <c r="D429" s="3" t="s">
        <v>17</v>
      </c>
      <c r="E429" s="3" t="s">
        <v>27</v>
      </c>
      <c r="F429" s="3" t="s">
        <v>17</v>
      </c>
      <c r="G429" s="3" t="str">
        <f>IF(ISNUMBER(SEARCH("Sourcewatch",F429)),"Sourcewatch",IF(ISNUMBER(SEARCH("desmog",F429)),"Desmog",IF(ISNUMBER(SEARCH("Exxon",F429)),"Exxonsecrets",IF(ISNUMBER(SEARCH("wikipedia",F429)),"Wikipedia",IF(ISNUMBER(SEARCH("greenpeace",F429)),"Greenpeace",IF(ISNUMBER(SEARCH("Polluterwatch",F429)),"Polluterwatch",IF(F429="","","Other")))))))</f>
        <v/>
      </c>
      <c r="H429">
        <f>LEN(B429)</f>
        <v>23</v>
      </c>
    </row>
    <row r="430" spans="1:9" ht="15.75" customHeight="1" x14ac:dyDescent="0.2">
      <c r="A430" s="3" t="s">
        <v>452</v>
      </c>
      <c r="B430" s="3" t="s">
        <v>452</v>
      </c>
      <c r="C430" s="3" t="s">
        <v>25</v>
      </c>
      <c r="D430" s="3" t="s">
        <v>17</v>
      </c>
      <c r="F430" s="3" t="s">
        <v>17</v>
      </c>
      <c r="G430" s="3" t="str">
        <f>IF(ISNUMBER(SEARCH("Sourcewatch",F430)),"Sourcewatch",IF(ISNUMBER(SEARCH("desmog",F430)),"Desmog",IF(ISNUMBER(SEARCH("Exxon",F430)),"Exxonsecrets",IF(ISNUMBER(SEARCH("wikipedia",F430)),"Wikipedia",IF(ISNUMBER(SEARCH("greenpeace",F430)),"Greenpeace",IF(ISNUMBER(SEARCH("Polluterwatch",F430)),"Polluterwatch",IF(F430="","","Other")))))))</f>
        <v/>
      </c>
      <c r="H430">
        <f>LEN(B430)</f>
        <v>4</v>
      </c>
    </row>
    <row r="431" spans="1:9" ht="15.75" customHeight="1" x14ac:dyDescent="0.2">
      <c r="A431" s="3" t="s">
        <v>453</v>
      </c>
      <c r="B431" s="3" t="s">
        <v>453</v>
      </c>
      <c r="C431" s="3" t="s">
        <v>17</v>
      </c>
      <c r="D431" s="3" t="s">
        <v>17</v>
      </c>
      <c r="F431" s="3" t="s">
        <v>454</v>
      </c>
      <c r="G431" s="3" t="str">
        <f>IF(ISNUMBER(SEARCH("Sourcewatch",F431)),"Sourcewatch",IF(ISNUMBER(SEARCH("desmog",F431)),"Desmog",IF(ISNUMBER(SEARCH("Exxon",F431)),"Exxonsecrets",IF(ISNUMBER(SEARCH("wikipedia",F431)),"Wikipedia",IF(ISNUMBER(SEARCH("greenpeace",F431)),"Greenpeace",IF(ISNUMBER(SEARCH("Polluterwatch",F431)),"Polluterwatch",IF(F431="","","Other")))))))</f>
        <v>Sourcewatch</v>
      </c>
      <c r="H431">
        <f>LEN(B431)</f>
        <v>47</v>
      </c>
    </row>
    <row r="432" spans="1:9" ht="15.75" customHeight="1" x14ac:dyDescent="0.2">
      <c r="A432" s="3" t="s">
        <v>455</v>
      </c>
      <c r="B432" s="3" t="s">
        <v>455</v>
      </c>
      <c r="C432" s="3" t="s">
        <v>25</v>
      </c>
      <c r="D432" s="3" t="s">
        <v>17</v>
      </c>
      <c r="F432" s="3" t="s">
        <v>17</v>
      </c>
      <c r="G432" s="3" t="str">
        <f>IF(ISNUMBER(SEARCH("Sourcewatch",F432)),"Sourcewatch",IF(ISNUMBER(SEARCH("desmog",F432)),"Desmog",IF(ISNUMBER(SEARCH("Exxon",F432)),"Exxonsecrets",IF(ISNUMBER(SEARCH("wikipedia",F432)),"Wikipedia",IF(ISNUMBER(SEARCH("greenpeace",F432)),"Greenpeace",IF(ISNUMBER(SEARCH("Polluterwatch",F432)),"Polluterwatch",IF(F432="","","Other")))))))</f>
        <v/>
      </c>
      <c r="H432">
        <f>LEN(B432)</f>
        <v>10</v>
      </c>
    </row>
    <row r="433" spans="1:9" ht="15.75" customHeight="1" x14ac:dyDescent="0.2">
      <c r="A433" s="3" t="s">
        <v>458</v>
      </c>
      <c r="B433" s="3" t="s">
        <v>458</v>
      </c>
      <c r="C433" s="3" t="s">
        <v>25</v>
      </c>
      <c r="D433" s="3" t="s">
        <v>17</v>
      </c>
      <c r="F433" s="3" t="s">
        <v>17</v>
      </c>
      <c r="G433" s="3" t="str">
        <f>IF(ISNUMBER(SEARCH("Sourcewatch",F433)),"Sourcewatch",IF(ISNUMBER(SEARCH("desmog",F433)),"Desmog",IF(ISNUMBER(SEARCH("Exxon",F433)),"Exxonsecrets",IF(ISNUMBER(SEARCH("wikipedia",F433)),"Wikipedia",IF(ISNUMBER(SEARCH("greenpeace",F433)),"Greenpeace",IF(ISNUMBER(SEARCH("Polluterwatch",F433)),"Polluterwatch",IF(F433="","","Other")))))))</f>
        <v/>
      </c>
      <c r="H433">
        <f>LEN(B433)</f>
        <v>13</v>
      </c>
    </row>
    <row r="434" spans="1:9" ht="15.75" customHeight="1" x14ac:dyDescent="0.2">
      <c r="A434" s="11" t="s">
        <v>4326</v>
      </c>
      <c r="B434" s="11" t="s">
        <v>4326</v>
      </c>
      <c r="C434" t="s">
        <v>25</v>
      </c>
      <c r="D434" t="s">
        <v>17</v>
      </c>
      <c r="G434" s="3" t="str">
        <f>IF(ISNUMBER(SEARCH("Sourcewatch",F434)),"Sourcewatch",IF(ISNUMBER(SEARCH("desmog",F434)),"Desmog",IF(ISNUMBER(SEARCH("Exxon",F434)),"Exxonsecrets",IF(ISNUMBER(SEARCH("wikipedia",F434)),"Wikipedia",IF(ISNUMBER(SEARCH("greenpeace",F434)),"Greenpeace",IF(ISNUMBER(SEARCH("Polluterwatch",F434)),"Polluterwatch",IF(F434="","","Other")))))))</f>
        <v/>
      </c>
      <c r="H434">
        <f>LEN(B434)</f>
        <v>7</v>
      </c>
      <c r="I434" s="17" t="s">
        <v>25</v>
      </c>
    </row>
    <row r="435" spans="1:9" ht="15.75" customHeight="1" x14ac:dyDescent="0.2">
      <c r="A435" s="3" t="s">
        <v>459</v>
      </c>
      <c r="B435" s="3" t="s">
        <v>459</v>
      </c>
      <c r="C435" s="3" t="s">
        <v>25</v>
      </c>
      <c r="D435" s="3" t="s">
        <v>17</v>
      </c>
      <c r="F435" s="3" t="s">
        <v>17</v>
      </c>
      <c r="G435" s="3" t="str">
        <f>IF(ISNUMBER(SEARCH("Sourcewatch",F435)),"Sourcewatch",IF(ISNUMBER(SEARCH("desmog",F435)),"Desmog",IF(ISNUMBER(SEARCH("Exxon",F435)),"Exxonsecrets",IF(ISNUMBER(SEARCH("wikipedia",F435)),"Wikipedia",IF(ISNUMBER(SEARCH("greenpeace",F435)),"Greenpeace",IF(ISNUMBER(SEARCH("Polluterwatch",F435)),"Polluterwatch",IF(F435="","","Other")))))))</f>
        <v/>
      </c>
      <c r="H435">
        <f>LEN(B435)</f>
        <v>15</v>
      </c>
    </row>
    <row r="436" spans="1:9" ht="15.75" customHeight="1" x14ac:dyDescent="0.2">
      <c r="A436" s="3" t="s">
        <v>460</v>
      </c>
      <c r="B436" s="3" t="s">
        <v>460</v>
      </c>
      <c r="C436" s="3" t="s">
        <v>25</v>
      </c>
      <c r="D436" s="3" t="s">
        <v>17</v>
      </c>
      <c r="F436" s="3" t="s">
        <v>17</v>
      </c>
      <c r="G436" s="3" t="str">
        <f>IF(ISNUMBER(SEARCH("Sourcewatch",F436)),"Sourcewatch",IF(ISNUMBER(SEARCH("desmog",F436)),"Desmog",IF(ISNUMBER(SEARCH("Exxon",F436)),"Exxonsecrets",IF(ISNUMBER(SEARCH("wikipedia",F436)),"Wikipedia",IF(ISNUMBER(SEARCH("greenpeace",F436)),"Greenpeace",IF(ISNUMBER(SEARCH("Polluterwatch",F436)),"Polluterwatch",IF(F436="","","Other")))))))</f>
        <v/>
      </c>
      <c r="H436">
        <f>LEN(B436)</f>
        <v>16</v>
      </c>
    </row>
    <row r="437" spans="1:9" ht="15.75" customHeight="1" x14ac:dyDescent="0.2">
      <c r="A437" s="3" t="s">
        <v>461</v>
      </c>
      <c r="B437" s="3" t="s">
        <v>461</v>
      </c>
      <c r="C437" s="3" t="s">
        <v>17</v>
      </c>
      <c r="D437" s="3" t="s">
        <v>25</v>
      </c>
      <c r="G437" s="3" t="str">
        <f>IF(ISNUMBER(SEARCH("Sourcewatch",F437)),"Sourcewatch",IF(ISNUMBER(SEARCH("desmog",F437)),"Desmog",IF(ISNUMBER(SEARCH("Exxon",F437)),"Exxonsecrets",IF(ISNUMBER(SEARCH("wikipedia",F437)),"Wikipedia",IF(ISNUMBER(SEARCH("greenpeace",F437)),"Greenpeace",IF(ISNUMBER(SEARCH("Polluterwatch",F437)),"Polluterwatch",IF(F437="","","Other")))))))</f>
        <v/>
      </c>
      <c r="H437">
        <f>LEN(B437)</f>
        <v>33</v>
      </c>
    </row>
    <row r="438" spans="1:9" ht="15.75" customHeight="1" x14ac:dyDescent="0.2">
      <c r="A438" s="3" t="s">
        <v>462</v>
      </c>
      <c r="B438" s="3" t="s">
        <v>462</v>
      </c>
      <c r="C438" s="3" t="s">
        <v>25</v>
      </c>
      <c r="D438" s="3" t="s">
        <v>17</v>
      </c>
      <c r="F438" s="3" t="s">
        <v>17</v>
      </c>
      <c r="G438" s="3" t="str">
        <f>IF(ISNUMBER(SEARCH("Sourcewatch",F438)),"Sourcewatch",IF(ISNUMBER(SEARCH("desmog",F438)),"Desmog",IF(ISNUMBER(SEARCH("Exxon",F438)),"Exxonsecrets",IF(ISNUMBER(SEARCH("wikipedia",F438)),"Wikipedia",IF(ISNUMBER(SEARCH("greenpeace",F438)),"Greenpeace",IF(ISNUMBER(SEARCH("Polluterwatch",F438)),"Polluterwatch",IF(F438="","","Other")))))))</f>
        <v/>
      </c>
      <c r="H438">
        <f>LEN(B438)</f>
        <v>16</v>
      </c>
    </row>
    <row r="439" spans="1:9" ht="15.75" customHeight="1" x14ac:dyDescent="0.2">
      <c r="A439" s="11" t="s">
        <v>4292</v>
      </c>
      <c r="B439" s="11" t="s">
        <v>4292</v>
      </c>
      <c r="C439" t="s">
        <v>25</v>
      </c>
      <c r="D439" t="s">
        <v>17</v>
      </c>
      <c r="G439" s="3" t="str">
        <f>IF(ISNUMBER(SEARCH("Sourcewatch",F439)),"Sourcewatch",IF(ISNUMBER(SEARCH("desmog",F439)),"Desmog",IF(ISNUMBER(SEARCH("Exxon",F439)),"Exxonsecrets",IF(ISNUMBER(SEARCH("wikipedia",F439)),"Wikipedia",IF(ISNUMBER(SEARCH("greenpeace",F439)),"Greenpeace",IF(ISNUMBER(SEARCH("Polluterwatch",F439)),"Polluterwatch",IF(F439="","","Other")))))))</f>
        <v/>
      </c>
      <c r="H439">
        <f>LEN(B439)</f>
        <v>6</v>
      </c>
      <c r="I439" s="17" t="s">
        <v>25</v>
      </c>
    </row>
    <row r="440" spans="1:9" ht="15.75" customHeight="1" x14ac:dyDescent="0.2">
      <c r="A440" s="3" t="s">
        <v>463</v>
      </c>
      <c r="B440" s="3" t="s">
        <v>463</v>
      </c>
      <c r="C440" s="3" t="s">
        <v>25</v>
      </c>
      <c r="D440" s="3" t="s">
        <v>17</v>
      </c>
      <c r="F440" s="3" t="s">
        <v>17</v>
      </c>
      <c r="G440" s="3" t="str">
        <f>IF(ISNUMBER(SEARCH("Sourcewatch",F440)),"Sourcewatch",IF(ISNUMBER(SEARCH("desmog",F440)),"Desmog",IF(ISNUMBER(SEARCH("Exxon",F440)),"Exxonsecrets",IF(ISNUMBER(SEARCH("wikipedia",F440)),"Wikipedia",IF(ISNUMBER(SEARCH("greenpeace",F440)),"Greenpeace",IF(ISNUMBER(SEARCH("Polluterwatch",F440)),"Polluterwatch",IF(F440="","","Other")))))))</f>
        <v/>
      </c>
      <c r="H440">
        <f>LEN(B440)</f>
        <v>14</v>
      </c>
    </row>
    <row r="441" spans="1:9" ht="15.75" customHeight="1" x14ac:dyDescent="0.2">
      <c r="A441" s="3" t="s">
        <v>464</v>
      </c>
      <c r="B441" s="3" t="s">
        <v>464</v>
      </c>
      <c r="C441" s="3" t="s">
        <v>25</v>
      </c>
      <c r="D441" s="3" t="s">
        <v>17</v>
      </c>
      <c r="F441" s="3" t="s">
        <v>17</v>
      </c>
      <c r="G441" s="3" t="str">
        <f>IF(ISNUMBER(SEARCH("Sourcewatch",F441)),"Sourcewatch",IF(ISNUMBER(SEARCH("desmog",F441)),"Desmog",IF(ISNUMBER(SEARCH("Exxon",F441)),"Exxonsecrets",IF(ISNUMBER(SEARCH("wikipedia",F441)),"Wikipedia",IF(ISNUMBER(SEARCH("greenpeace",F441)),"Greenpeace",IF(ISNUMBER(SEARCH("Polluterwatch",F441)),"Polluterwatch",IF(F441="","","Other")))))))</f>
        <v/>
      </c>
      <c r="H441">
        <f>LEN(B441)</f>
        <v>17</v>
      </c>
    </row>
    <row r="442" spans="1:9" ht="15.75" customHeight="1" x14ac:dyDescent="0.2">
      <c r="A442" s="3" t="s">
        <v>465</v>
      </c>
      <c r="B442" s="3" t="s">
        <v>465</v>
      </c>
      <c r="C442" s="3" t="s">
        <v>25</v>
      </c>
      <c r="D442" s="3" t="s">
        <v>17</v>
      </c>
      <c r="F442" s="3" t="s">
        <v>17</v>
      </c>
      <c r="G442" s="3" t="str">
        <f>IF(ISNUMBER(SEARCH("Sourcewatch",F442)),"Sourcewatch",IF(ISNUMBER(SEARCH("desmog",F442)),"Desmog",IF(ISNUMBER(SEARCH("Exxon",F442)),"Exxonsecrets",IF(ISNUMBER(SEARCH("wikipedia",F442)),"Wikipedia",IF(ISNUMBER(SEARCH("greenpeace",F442)),"Greenpeace",IF(ISNUMBER(SEARCH("Polluterwatch",F442)),"Polluterwatch",IF(F442="","","Other")))))))</f>
        <v/>
      </c>
      <c r="H442">
        <f>LEN(B442)</f>
        <v>4</v>
      </c>
    </row>
    <row r="443" spans="1:9" ht="15.75" customHeight="1" x14ac:dyDescent="0.2">
      <c r="A443" s="11" t="s">
        <v>4468</v>
      </c>
      <c r="B443" s="11" t="s">
        <v>4468</v>
      </c>
      <c r="C443" t="s">
        <v>25</v>
      </c>
      <c r="D443" t="s">
        <v>17</v>
      </c>
      <c r="G443" s="3" t="str">
        <f>IF(ISNUMBER(SEARCH("Sourcewatch",F443)),"Sourcewatch",IF(ISNUMBER(SEARCH("desmog",F443)),"Desmog",IF(ISNUMBER(SEARCH("Exxon",F443)),"Exxonsecrets",IF(ISNUMBER(SEARCH("wikipedia",F443)),"Wikipedia",IF(ISNUMBER(SEARCH("greenpeace",F443)),"Greenpeace",IF(ISNUMBER(SEARCH("Polluterwatch",F443)),"Polluterwatch",IF(F443="","","Other")))))))</f>
        <v/>
      </c>
      <c r="H443">
        <f>LEN(B443)</f>
        <v>5</v>
      </c>
      <c r="I443" s="17" t="s">
        <v>25</v>
      </c>
    </row>
    <row r="444" spans="1:9" ht="15.75" customHeight="1" x14ac:dyDescent="0.2">
      <c r="A444" s="11" t="s">
        <v>4322</v>
      </c>
      <c r="B444" s="11" t="s">
        <v>4322</v>
      </c>
      <c r="C444" t="s">
        <v>25</v>
      </c>
      <c r="D444" t="s">
        <v>17</v>
      </c>
      <c r="G444" s="3" t="str">
        <f>IF(ISNUMBER(SEARCH("Sourcewatch",F444)),"Sourcewatch",IF(ISNUMBER(SEARCH("desmog",F444)),"Desmog",IF(ISNUMBER(SEARCH("Exxon",F444)),"Exxonsecrets",IF(ISNUMBER(SEARCH("wikipedia",F444)),"Wikipedia",IF(ISNUMBER(SEARCH("greenpeace",F444)),"Greenpeace",IF(ISNUMBER(SEARCH("Polluterwatch",F444)),"Polluterwatch",IF(F444="","","Other")))))))</f>
        <v/>
      </c>
      <c r="H444">
        <f>LEN(B444)</f>
        <v>9</v>
      </c>
      <c r="I444" s="17" t="s">
        <v>25</v>
      </c>
    </row>
    <row r="445" spans="1:9" ht="15.75" customHeight="1" x14ac:dyDescent="0.2">
      <c r="A445" s="3" t="s">
        <v>466</v>
      </c>
      <c r="B445" s="3" t="s">
        <v>466</v>
      </c>
      <c r="C445" s="3" t="s">
        <v>25</v>
      </c>
      <c r="D445" s="3" t="s">
        <v>17</v>
      </c>
      <c r="F445" s="3" t="s">
        <v>17</v>
      </c>
      <c r="G445" s="3" t="str">
        <f>IF(ISNUMBER(SEARCH("Sourcewatch",F445)),"Sourcewatch",IF(ISNUMBER(SEARCH("desmog",F445)),"Desmog",IF(ISNUMBER(SEARCH("Exxon",F445)),"Exxonsecrets",IF(ISNUMBER(SEARCH("wikipedia",F445)),"Wikipedia",IF(ISNUMBER(SEARCH("greenpeace",F445)),"Greenpeace",IF(ISNUMBER(SEARCH("Polluterwatch",F445)),"Polluterwatch",IF(F445="","","Other")))))))</f>
        <v/>
      </c>
      <c r="H445">
        <f>LEN(B445)</f>
        <v>10</v>
      </c>
    </row>
    <row r="446" spans="1:9" ht="15.75" customHeight="1" x14ac:dyDescent="0.2">
      <c r="A446" s="3" t="s">
        <v>467</v>
      </c>
      <c r="B446" s="3" t="s">
        <v>467</v>
      </c>
      <c r="C446" s="3" t="s">
        <v>25</v>
      </c>
      <c r="D446" s="3" t="s">
        <v>17</v>
      </c>
      <c r="F446" s="3" t="s">
        <v>17</v>
      </c>
      <c r="G446" s="3" t="str">
        <f>IF(ISNUMBER(SEARCH("Sourcewatch",F446)),"Sourcewatch",IF(ISNUMBER(SEARCH("desmog",F446)),"Desmog",IF(ISNUMBER(SEARCH("Exxon",F446)),"Exxonsecrets",IF(ISNUMBER(SEARCH("wikipedia",F446)),"Wikipedia",IF(ISNUMBER(SEARCH("greenpeace",F446)),"Greenpeace",IF(ISNUMBER(SEARCH("Polluterwatch",F446)),"Polluterwatch",IF(F446="","","Other")))))))</f>
        <v/>
      </c>
      <c r="H446">
        <f>LEN(B446)</f>
        <v>17</v>
      </c>
    </row>
    <row r="447" spans="1:9" ht="15.75" customHeight="1" x14ac:dyDescent="0.2">
      <c r="A447" s="3" t="s">
        <v>468</v>
      </c>
      <c r="B447" s="3" t="s">
        <v>468</v>
      </c>
      <c r="C447" s="3" t="s">
        <v>25</v>
      </c>
      <c r="D447" s="3" t="s">
        <v>17</v>
      </c>
      <c r="F447" s="3" t="s">
        <v>17</v>
      </c>
      <c r="G447" s="3" t="str">
        <f>IF(ISNUMBER(SEARCH("Sourcewatch",F447)),"Sourcewatch",IF(ISNUMBER(SEARCH("desmog",F447)),"Desmog",IF(ISNUMBER(SEARCH("Exxon",F447)),"Exxonsecrets",IF(ISNUMBER(SEARCH("wikipedia",F447)),"Wikipedia",IF(ISNUMBER(SEARCH("greenpeace",F447)),"Greenpeace",IF(ISNUMBER(SEARCH("Polluterwatch",F447)),"Polluterwatch",IF(F447="","","Other")))))))</f>
        <v/>
      </c>
      <c r="H447">
        <f>LEN(B447)</f>
        <v>15</v>
      </c>
    </row>
    <row r="448" spans="1:9" ht="15.75" customHeight="1" x14ac:dyDescent="0.2">
      <c r="A448" s="3" t="s">
        <v>469</v>
      </c>
      <c r="B448" s="3" t="s">
        <v>469</v>
      </c>
      <c r="C448" s="3" t="s">
        <v>25</v>
      </c>
      <c r="D448" s="3" t="s">
        <v>17</v>
      </c>
      <c r="F448" s="3" t="s">
        <v>17</v>
      </c>
      <c r="G448" s="3" t="str">
        <f>IF(ISNUMBER(SEARCH("Sourcewatch",F448)),"Sourcewatch",IF(ISNUMBER(SEARCH("desmog",F448)),"Desmog",IF(ISNUMBER(SEARCH("Exxon",F448)),"Exxonsecrets",IF(ISNUMBER(SEARCH("wikipedia",F448)),"Wikipedia",IF(ISNUMBER(SEARCH("greenpeace",F448)),"Greenpeace",IF(ISNUMBER(SEARCH("Polluterwatch",F448)),"Polluterwatch",IF(F448="","","Other")))))))</f>
        <v/>
      </c>
      <c r="H448">
        <f>LEN(B448)</f>
        <v>7</v>
      </c>
    </row>
    <row r="449" spans="1:9" ht="15.75" customHeight="1" x14ac:dyDescent="0.2">
      <c r="A449" s="3" t="s">
        <v>470</v>
      </c>
      <c r="B449" s="3" t="s">
        <v>470</v>
      </c>
      <c r="C449" s="3" t="s">
        <v>25</v>
      </c>
      <c r="D449" s="3" t="s">
        <v>17</v>
      </c>
      <c r="F449" s="3" t="s">
        <v>17</v>
      </c>
      <c r="G449" s="3" t="str">
        <f>IF(ISNUMBER(SEARCH("Sourcewatch",F449)),"Sourcewatch",IF(ISNUMBER(SEARCH("desmog",F449)),"Desmog",IF(ISNUMBER(SEARCH("Exxon",F449)),"Exxonsecrets",IF(ISNUMBER(SEARCH("wikipedia",F449)),"Wikipedia",IF(ISNUMBER(SEARCH("greenpeace",F449)),"Greenpeace",IF(ISNUMBER(SEARCH("Polluterwatch",F449)),"Polluterwatch",IF(F449="","","Other")))))))</f>
        <v/>
      </c>
      <c r="H449">
        <f>LEN(B449)</f>
        <v>15</v>
      </c>
    </row>
    <row r="450" spans="1:9" ht="15.75" customHeight="1" x14ac:dyDescent="0.2">
      <c r="A450" s="3" t="s">
        <v>471</v>
      </c>
      <c r="B450" s="3" t="s">
        <v>471</v>
      </c>
      <c r="C450" s="3" t="s">
        <v>25</v>
      </c>
      <c r="D450" s="3" t="s">
        <v>17</v>
      </c>
      <c r="F450" s="3" t="s">
        <v>17</v>
      </c>
      <c r="G450" s="3" t="str">
        <f>IF(ISNUMBER(SEARCH("Sourcewatch",F450)),"Sourcewatch",IF(ISNUMBER(SEARCH("desmog",F450)),"Desmog",IF(ISNUMBER(SEARCH("Exxon",F450)),"Exxonsecrets",IF(ISNUMBER(SEARCH("wikipedia",F450)),"Wikipedia",IF(ISNUMBER(SEARCH("greenpeace",F450)),"Greenpeace",IF(ISNUMBER(SEARCH("Polluterwatch",F450)),"Polluterwatch",IF(F450="","","Other")))))))</f>
        <v/>
      </c>
      <c r="H450">
        <f>LEN(B450)</f>
        <v>14</v>
      </c>
    </row>
    <row r="451" spans="1:9" ht="15.75" customHeight="1" x14ac:dyDescent="0.2">
      <c r="A451" s="3" t="s">
        <v>472</v>
      </c>
      <c r="B451" s="3" t="s">
        <v>472</v>
      </c>
      <c r="C451" s="3" t="s">
        <v>17</v>
      </c>
      <c r="D451" s="3" t="s">
        <v>25</v>
      </c>
      <c r="G451" s="3" t="str">
        <f>IF(ISNUMBER(SEARCH("Sourcewatch",F451)),"Sourcewatch",IF(ISNUMBER(SEARCH("desmog",F451)),"Desmog",IF(ISNUMBER(SEARCH("Exxon",F451)),"Exxonsecrets",IF(ISNUMBER(SEARCH("wikipedia",F451)),"Wikipedia",IF(ISNUMBER(SEARCH("greenpeace",F451)),"Greenpeace",IF(ISNUMBER(SEARCH("Polluterwatch",F451)),"Polluterwatch",IF(F451="","","Other")))))))</f>
        <v/>
      </c>
      <c r="H451">
        <f>LEN(B451)</f>
        <v>14</v>
      </c>
    </row>
    <row r="452" spans="1:9" ht="15.75" customHeight="1" x14ac:dyDescent="0.2">
      <c r="A452" s="3" t="s">
        <v>1375</v>
      </c>
      <c r="B452" s="3" t="s">
        <v>1376</v>
      </c>
      <c r="C452" s="3" t="s">
        <v>17</v>
      </c>
      <c r="D452" s="3" t="s">
        <v>25</v>
      </c>
      <c r="G452" s="3" t="str">
        <f>IF(ISNUMBER(SEARCH("Sourcewatch",F452)),"Sourcewatch",IF(ISNUMBER(SEARCH("desmog",F452)),"Desmog",IF(ISNUMBER(SEARCH("Exxon",F452)),"Exxonsecrets",IF(ISNUMBER(SEARCH("wikipedia",F452)),"Wikipedia",IF(ISNUMBER(SEARCH("greenpeace",F452)),"Greenpeace",IF(ISNUMBER(SEARCH("Polluterwatch",F452)),"Polluterwatch",IF(F452="","","Other")))))))</f>
        <v/>
      </c>
      <c r="H452">
        <f>LEN(B452)</f>
        <v>17</v>
      </c>
    </row>
    <row r="453" spans="1:9" ht="15.75" customHeight="1" x14ac:dyDescent="0.2">
      <c r="A453" s="11" t="s">
        <v>1376</v>
      </c>
      <c r="B453" s="11" t="s">
        <v>1376</v>
      </c>
      <c r="C453" t="s">
        <v>17</v>
      </c>
      <c r="D453" t="s">
        <v>25</v>
      </c>
      <c r="H453">
        <f>LEN(B453)</f>
        <v>17</v>
      </c>
      <c r="I453" s="17" t="s">
        <v>25</v>
      </c>
    </row>
    <row r="454" spans="1:9" ht="15.75" customHeight="1" x14ac:dyDescent="0.2">
      <c r="A454" s="3" t="s">
        <v>473</v>
      </c>
      <c r="B454" s="3" t="s">
        <v>473</v>
      </c>
      <c r="D454" s="3" t="s">
        <v>17</v>
      </c>
      <c r="F454" s="3" t="s">
        <v>17</v>
      </c>
      <c r="G454" s="3" t="str">
        <f>IF(ISNUMBER(SEARCH("Sourcewatch",F454)),"Sourcewatch",IF(ISNUMBER(SEARCH("desmog",F454)),"Desmog",IF(ISNUMBER(SEARCH("Exxon",F454)),"Exxonsecrets",IF(ISNUMBER(SEARCH("wikipedia",F454)),"Wikipedia",IF(ISNUMBER(SEARCH("greenpeace",F454)),"Greenpeace",IF(ISNUMBER(SEARCH("Polluterwatch",F454)),"Polluterwatch",IF(F454="","","Other")))))))</f>
        <v/>
      </c>
      <c r="H454">
        <f>LEN(B454)</f>
        <v>8</v>
      </c>
    </row>
    <row r="455" spans="1:9" ht="15.75" customHeight="1" x14ac:dyDescent="0.2">
      <c r="A455" s="11" t="s">
        <v>4465</v>
      </c>
      <c r="B455" s="11" t="s">
        <v>4465</v>
      </c>
      <c r="C455" t="s">
        <v>25</v>
      </c>
      <c r="D455" t="s">
        <v>17</v>
      </c>
      <c r="G455" s="3" t="str">
        <f>IF(ISNUMBER(SEARCH("Sourcewatch",F455)),"Sourcewatch",IF(ISNUMBER(SEARCH("desmog",F455)),"Desmog",IF(ISNUMBER(SEARCH("Exxon",F455)),"Exxonsecrets",IF(ISNUMBER(SEARCH("wikipedia",F455)),"Wikipedia",IF(ISNUMBER(SEARCH("greenpeace",F455)),"Greenpeace",IF(ISNUMBER(SEARCH("Polluterwatch",F455)),"Polluterwatch",IF(F455="","","Other")))))))</f>
        <v/>
      </c>
      <c r="H455">
        <f>LEN(B455)</f>
        <v>9</v>
      </c>
      <c r="I455" s="17" t="s">
        <v>25</v>
      </c>
    </row>
    <row r="456" spans="1:9" ht="15.75" customHeight="1" x14ac:dyDescent="0.2">
      <c r="A456" s="3" t="s">
        <v>474</v>
      </c>
      <c r="B456" s="3" t="s">
        <v>474</v>
      </c>
      <c r="C456" s="3" t="s">
        <v>25</v>
      </c>
      <c r="D456" s="3" t="s">
        <v>17</v>
      </c>
      <c r="F456" s="3" t="s">
        <v>17</v>
      </c>
      <c r="G456" s="3" t="str">
        <f>IF(ISNUMBER(SEARCH("Sourcewatch",F456)),"Sourcewatch",IF(ISNUMBER(SEARCH("desmog",F456)),"Desmog",IF(ISNUMBER(SEARCH("Exxon",F456)),"Exxonsecrets",IF(ISNUMBER(SEARCH("wikipedia",F456)),"Wikipedia",IF(ISNUMBER(SEARCH("greenpeace",F456)),"Greenpeace",IF(ISNUMBER(SEARCH("Polluterwatch",F456)),"Polluterwatch",IF(F456="","","Other")))))))</f>
        <v/>
      </c>
      <c r="H456">
        <f>LEN(B456)</f>
        <v>20</v>
      </c>
    </row>
    <row r="457" spans="1:9" ht="15.75" customHeight="1" x14ac:dyDescent="0.2">
      <c r="A457" s="3" t="s">
        <v>475</v>
      </c>
      <c r="B457" s="3" t="s">
        <v>475</v>
      </c>
      <c r="C457" s="3" t="s">
        <v>25</v>
      </c>
      <c r="D457" s="3" t="s">
        <v>17</v>
      </c>
      <c r="F457" s="3" t="s">
        <v>17</v>
      </c>
      <c r="G457" s="3" t="str">
        <f>IF(ISNUMBER(SEARCH("Sourcewatch",F457)),"Sourcewatch",IF(ISNUMBER(SEARCH("desmog",F457)),"Desmog",IF(ISNUMBER(SEARCH("Exxon",F457)),"Exxonsecrets",IF(ISNUMBER(SEARCH("wikipedia",F457)),"Wikipedia",IF(ISNUMBER(SEARCH("greenpeace",F457)),"Greenpeace",IF(ISNUMBER(SEARCH("Polluterwatch",F457)),"Polluterwatch",IF(F457="","","Other")))))))</f>
        <v/>
      </c>
      <c r="H457">
        <f>LEN(B457)</f>
        <v>16</v>
      </c>
    </row>
    <row r="458" spans="1:9" ht="15.75" customHeight="1" x14ac:dyDescent="0.2">
      <c r="A458" s="3" t="s">
        <v>476</v>
      </c>
      <c r="B458" s="3" t="s">
        <v>476</v>
      </c>
      <c r="C458" s="3" t="s">
        <v>25</v>
      </c>
      <c r="D458" s="3" t="s">
        <v>17</v>
      </c>
      <c r="F458" s="3" t="s">
        <v>17</v>
      </c>
      <c r="G458" s="3" t="str">
        <f>IF(ISNUMBER(SEARCH("Sourcewatch",F458)),"Sourcewatch",IF(ISNUMBER(SEARCH("desmog",F458)),"Desmog",IF(ISNUMBER(SEARCH("Exxon",F458)),"Exxonsecrets",IF(ISNUMBER(SEARCH("wikipedia",F458)),"Wikipedia",IF(ISNUMBER(SEARCH("greenpeace",F458)),"Greenpeace",IF(ISNUMBER(SEARCH("Polluterwatch",F458)),"Polluterwatch",IF(F458="","","Other")))))))</f>
        <v/>
      </c>
      <c r="H458">
        <f>LEN(B458)</f>
        <v>17</v>
      </c>
    </row>
    <row r="459" spans="1:9" ht="15.75" customHeight="1" x14ac:dyDescent="0.2">
      <c r="A459" s="3" t="s">
        <v>477</v>
      </c>
      <c r="B459" s="3" t="s">
        <v>477</v>
      </c>
      <c r="C459" s="3" t="s">
        <v>25</v>
      </c>
      <c r="D459" s="3" t="s">
        <v>17</v>
      </c>
      <c r="F459" s="3" t="s">
        <v>17</v>
      </c>
      <c r="G459" s="3" t="str">
        <f>IF(ISNUMBER(SEARCH("Sourcewatch",F459)),"Sourcewatch",IF(ISNUMBER(SEARCH("desmog",F459)),"Desmog",IF(ISNUMBER(SEARCH("Exxon",F459)),"Exxonsecrets",IF(ISNUMBER(SEARCH("wikipedia",F459)),"Wikipedia",IF(ISNUMBER(SEARCH("greenpeace",F459)),"Greenpeace",IF(ISNUMBER(SEARCH("Polluterwatch",F459)),"Polluterwatch",IF(F459="","","Other")))))))</f>
        <v/>
      </c>
      <c r="H459">
        <f>LEN(B459)</f>
        <v>6</v>
      </c>
    </row>
    <row r="460" spans="1:9" ht="15.75" customHeight="1" x14ac:dyDescent="0.2">
      <c r="A460" s="3" t="s">
        <v>478</v>
      </c>
      <c r="B460" s="3" t="s">
        <v>478</v>
      </c>
      <c r="C460" s="3" t="s">
        <v>25</v>
      </c>
      <c r="D460" s="3" t="s">
        <v>17</v>
      </c>
      <c r="F460" s="3" t="s">
        <v>17</v>
      </c>
      <c r="G460" s="3" t="str">
        <f>IF(ISNUMBER(SEARCH("Sourcewatch",F460)),"Sourcewatch",IF(ISNUMBER(SEARCH("desmog",F460)),"Desmog",IF(ISNUMBER(SEARCH("Exxon",F460)),"Exxonsecrets",IF(ISNUMBER(SEARCH("wikipedia",F460)),"Wikipedia",IF(ISNUMBER(SEARCH("greenpeace",F460)),"Greenpeace",IF(ISNUMBER(SEARCH("Polluterwatch",F460)),"Polluterwatch",IF(F460="","","Other")))))))</f>
        <v/>
      </c>
      <c r="H460">
        <f>LEN(B460)</f>
        <v>13</v>
      </c>
    </row>
    <row r="461" spans="1:9" ht="15.75" customHeight="1" x14ac:dyDescent="0.2">
      <c r="A461" s="11" t="s">
        <v>4636</v>
      </c>
      <c r="B461" s="11" t="s">
        <v>4636</v>
      </c>
      <c r="C461" t="s">
        <v>25</v>
      </c>
      <c r="D461" t="s">
        <v>17</v>
      </c>
      <c r="G461" s="3" t="str">
        <f>IF(ISNUMBER(SEARCH("Sourcewatch",F461)),"Sourcewatch",IF(ISNUMBER(SEARCH("desmog",F461)),"Desmog",IF(ISNUMBER(SEARCH("Exxon",F461)),"Exxonsecrets",IF(ISNUMBER(SEARCH("wikipedia",F461)),"Wikipedia",IF(ISNUMBER(SEARCH("greenpeace",F461)),"Greenpeace",IF(ISNUMBER(SEARCH("Polluterwatch",F461)),"Polluterwatch",IF(F461="","","Other")))))))</f>
        <v/>
      </c>
      <c r="H461">
        <f>LEN(B461)</f>
        <v>6</v>
      </c>
      <c r="I461" s="17" t="s">
        <v>25</v>
      </c>
    </row>
    <row r="462" spans="1:9" ht="15.75" customHeight="1" x14ac:dyDescent="0.2">
      <c r="A462" s="3" t="s">
        <v>479</v>
      </c>
      <c r="B462" s="3" t="s">
        <v>479</v>
      </c>
      <c r="C462" s="3" t="s">
        <v>25</v>
      </c>
      <c r="D462" s="3" t="s">
        <v>17</v>
      </c>
      <c r="F462" s="3" t="s">
        <v>17</v>
      </c>
      <c r="G462" s="3" t="str">
        <f>IF(ISNUMBER(SEARCH("Sourcewatch",F462)),"Sourcewatch",IF(ISNUMBER(SEARCH("desmog",F462)),"Desmog",IF(ISNUMBER(SEARCH("Exxon",F462)),"Exxonsecrets",IF(ISNUMBER(SEARCH("wikipedia",F462)),"Wikipedia",IF(ISNUMBER(SEARCH("greenpeace",F462)),"Greenpeace",IF(ISNUMBER(SEARCH("Polluterwatch",F462)),"Polluterwatch",IF(F462="","","Other")))))))</f>
        <v/>
      </c>
      <c r="H462">
        <f>LEN(B462)</f>
        <v>15</v>
      </c>
    </row>
    <row r="463" spans="1:9" ht="15.75" customHeight="1" x14ac:dyDescent="0.2">
      <c r="A463" s="3" t="s">
        <v>480</v>
      </c>
      <c r="B463" s="3" t="s">
        <v>480</v>
      </c>
      <c r="C463" s="3" t="s">
        <v>17</v>
      </c>
      <c r="D463" s="3" t="s">
        <v>25</v>
      </c>
      <c r="G463" s="3" t="str">
        <f>IF(ISNUMBER(SEARCH("Sourcewatch",F463)),"Sourcewatch",IF(ISNUMBER(SEARCH("desmog",F463)),"Desmog",IF(ISNUMBER(SEARCH("Exxon",F463)),"Exxonsecrets",IF(ISNUMBER(SEARCH("wikipedia",F463)),"Wikipedia",IF(ISNUMBER(SEARCH("greenpeace",F463)),"Greenpeace",IF(ISNUMBER(SEARCH("Polluterwatch",F463)),"Polluterwatch",IF(F463="","","Other")))))))</f>
        <v/>
      </c>
      <c r="H463">
        <f>LEN(B463)</f>
        <v>30</v>
      </c>
    </row>
    <row r="464" spans="1:9" ht="15.75" customHeight="1" x14ac:dyDescent="0.2">
      <c r="A464" s="3" t="s">
        <v>481</v>
      </c>
      <c r="B464" s="3" t="s">
        <v>480</v>
      </c>
      <c r="C464" s="3" t="s">
        <v>17</v>
      </c>
      <c r="D464" s="3" t="s">
        <v>25</v>
      </c>
      <c r="G464" s="3" t="str">
        <f>IF(ISNUMBER(SEARCH("Sourcewatch",F464)),"Sourcewatch",IF(ISNUMBER(SEARCH("desmog",F464)),"Desmog",IF(ISNUMBER(SEARCH("Exxon",F464)),"Exxonsecrets",IF(ISNUMBER(SEARCH("wikipedia",F464)),"Wikipedia",IF(ISNUMBER(SEARCH("greenpeace",F464)),"Greenpeace",IF(ISNUMBER(SEARCH("Polluterwatch",F464)),"Polluterwatch",IF(F464="","","Other")))))))</f>
        <v/>
      </c>
      <c r="H464">
        <f>LEN(B464)</f>
        <v>30</v>
      </c>
    </row>
    <row r="465" spans="1:9" ht="15.75" customHeight="1" x14ac:dyDescent="0.2">
      <c r="A465" s="3" t="s">
        <v>482</v>
      </c>
      <c r="B465" s="3" t="s">
        <v>482</v>
      </c>
      <c r="C465" s="3" t="s">
        <v>25</v>
      </c>
      <c r="D465" s="3" t="s">
        <v>17</v>
      </c>
      <c r="F465" s="3" t="s">
        <v>17</v>
      </c>
      <c r="G465" s="3" t="str">
        <f>IF(ISNUMBER(SEARCH("Sourcewatch",F465)),"Sourcewatch",IF(ISNUMBER(SEARCH("desmog",F465)),"Desmog",IF(ISNUMBER(SEARCH("Exxon",F465)),"Exxonsecrets",IF(ISNUMBER(SEARCH("wikipedia",F465)),"Wikipedia",IF(ISNUMBER(SEARCH("greenpeace",F465)),"Greenpeace",IF(ISNUMBER(SEARCH("Polluterwatch",F465)),"Polluterwatch",IF(F465="","","Other")))))))</f>
        <v/>
      </c>
      <c r="H465">
        <f>LEN(B465)</f>
        <v>6</v>
      </c>
    </row>
    <row r="466" spans="1:9" ht="15.75" customHeight="1" x14ac:dyDescent="0.2">
      <c r="A466" s="3" t="s">
        <v>483</v>
      </c>
      <c r="B466" s="3" t="s">
        <v>483</v>
      </c>
      <c r="C466" s="3" t="s">
        <v>25</v>
      </c>
      <c r="D466" s="3" t="s">
        <v>17</v>
      </c>
      <c r="F466" s="3" t="s">
        <v>17</v>
      </c>
      <c r="G466" s="3" t="str">
        <f>IF(ISNUMBER(SEARCH("Sourcewatch",F466)),"Sourcewatch",IF(ISNUMBER(SEARCH("desmog",F466)),"Desmog",IF(ISNUMBER(SEARCH("Exxon",F466)),"Exxonsecrets",IF(ISNUMBER(SEARCH("wikipedia",F466)),"Wikipedia",IF(ISNUMBER(SEARCH("greenpeace",F466)),"Greenpeace",IF(ISNUMBER(SEARCH("Polluterwatch",F466)),"Polluterwatch",IF(F466="","","Other")))))))</f>
        <v/>
      </c>
      <c r="H466">
        <f>LEN(B466)</f>
        <v>11</v>
      </c>
    </row>
    <row r="467" spans="1:9" ht="15.75" customHeight="1" x14ac:dyDescent="0.2">
      <c r="A467" s="3" t="s">
        <v>484</v>
      </c>
      <c r="B467" s="3" t="s">
        <v>484</v>
      </c>
      <c r="C467" s="3" t="s">
        <v>25</v>
      </c>
      <c r="D467" s="3" t="s">
        <v>17</v>
      </c>
      <c r="F467" s="3" t="s">
        <v>17</v>
      </c>
      <c r="G467" s="3" t="str">
        <f>IF(ISNUMBER(SEARCH("Sourcewatch",F467)),"Sourcewatch",IF(ISNUMBER(SEARCH("desmog",F467)),"Desmog",IF(ISNUMBER(SEARCH("Exxon",F467)),"Exxonsecrets",IF(ISNUMBER(SEARCH("wikipedia",F467)),"Wikipedia",IF(ISNUMBER(SEARCH("greenpeace",F467)),"Greenpeace",IF(ISNUMBER(SEARCH("Polluterwatch",F467)),"Polluterwatch",IF(F467="","","Other")))))))</f>
        <v/>
      </c>
      <c r="H467">
        <f>LEN(B467)</f>
        <v>14</v>
      </c>
    </row>
    <row r="468" spans="1:9" ht="15.75" customHeight="1" x14ac:dyDescent="0.2">
      <c r="A468" s="3" t="s">
        <v>485</v>
      </c>
      <c r="B468" s="3" t="s">
        <v>485</v>
      </c>
      <c r="C468" s="3" t="s">
        <v>25</v>
      </c>
      <c r="D468" s="3" t="s">
        <v>17</v>
      </c>
      <c r="F468" s="3" t="s">
        <v>17</v>
      </c>
      <c r="G468" s="3" t="str">
        <f>IF(ISNUMBER(SEARCH("Sourcewatch",F468)),"Sourcewatch",IF(ISNUMBER(SEARCH("desmog",F468)),"Desmog",IF(ISNUMBER(SEARCH("Exxon",F468)),"Exxonsecrets",IF(ISNUMBER(SEARCH("wikipedia",F468)),"Wikipedia",IF(ISNUMBER(SEARCH("greenpeace",F468)),"Greenpeace",IF(ISNUMBER(SEARCH("Polluterwatch",F468)),"Polluterwatch",IF(F468="","","Other")))))))</f>
        <v/>
      </c>
      <c r="H468">
        <f>LEN(B468)</f>
        <v>13</v>
      </c>
    </row>
    <row r="469" spans="1:9" ht="15.75" customHeight="1" x14ac:dyDescent="0.2">
      <c r="A469" s="11" t="s">
        <v>4394</v>
      </c>
      <c r="B469" s="11" t="s">
        <v>4394</v>
      </c>
      <c r="C469" t="s">
        <v>25</v>
      </c>
      <c r="D469" t="s">
        <v>17</v>
      </c>
      <c r="G469" s="3" t="str">
        <f>IF(ISNUMBER(SEARCH("Sourcewatch",F469)),"Sourcewatch",IF(ISNUMBER(SEARCH("desmog",F469)),"Desmog",IF(ISNUMBER(SEARCH("Exxon",F469)),"Exxonsecrets",IF(ISNUMBER(SEARCH("wikipedia",F469)),"Wikipedia",IF(ISNUMBER(SEARCH("greenpeace",F469)),"Greenpeace",IF(ISNUMBER(SEARCH("Polluterwatch",F469)),"Polluterwatch",IF(F469="","","Other")))))))</f>
        <v/>
      </c>
      <c r="H469">
        <f>LEN(B469)</f>
        <v>5</v>
      </c>
      <c r="I469" s="17" t="s">
        <v>25</v>
      </c>
    </row>
    <row r="470" spans="1:9" ht="15.75" customHeight="1" x14ac:dyDescent="0.2">
      <c r="A470" s="3" t="s">
        <v>486</v>
      </c>
      <c r="B470" s="3" t="s">
        <v>486</v>
      </c>
      <c r="C470" s="3" t="s">
        <v>17</v>
      </c>
      <c r="D470" s="3" t="s">
        <v>17</v>
      </c>
      <c r="E470" s="3" t="s">
        <v>27</v>
      </c>
      <c r="F470" s="3" t="s">
        <v>17</v>
      </c>
      <c r="G470" s="3" t="str">
        <f>IF(ISNUMBER(SEARCH("Sourcewatch",F470)),"Sourcewatch",IF(ISNUMBER(SEARCH("desmog",F470)),"Desmog",IF(ISNUMBER(SEARCH("Exxon",F470)),"Exxonsecrets",IF(ISNUMBER(SEARCH("wikipedia",F470)),"Wikipedia",IF(ISNUMBER(SEARCH("greenpeace",F470)),"Greenpeace",IF(ISNUMBER(SEARCH("Polluterwatch",F470)),"Polluterwatch",IF(F470="","","Other")))))))</f>
        <v/>
      </c>
      <c r="H470">
        <f>LEN(B470)</f>
        <v>42</v>
      </c>
    </row>
    <row r="471" spans="1:9" ht="15.75" customHeight="1" x14ac:dyDescent="0.2">
      <c r="A471" s="3" t="s">
        <v>487</v>
      </c>
      <c r="B471" s="3" t="s">
        <v>487</v>
      </c>
      <c r="C471" s="3" t="s">
        <v>25</v>
      </c>
      <c r="D471" s="3" t="s">
        <v>17</v>
      </c>
      <c r="F471" s="3" t="s">
        <v>17</v>
      </c>
      <c r="G471" s="3" t="str">
        <f>IF(ISNUMBER(SEARCH("Sourcewatch",F471)),"Sourcewatch",IF(ISNUMBER(SEARCH("desmog",F471)),"Desmog",IF(ISNUMBER(SEARCH("Exxon",F471)),"Exxonsecrets",IF(ISNUMBER(SEARCH("wikipedia",F471)),"Wikipedia",IF(ISNUMBER(SEARCH("greenpeace",F471)),"Greenpeace",IF(ISNUMBER(SEARCH("Polluterwatch",F471)),"Polluterwatch",IF(F471="","","Other")))))))</f>
        <v/>
      </c>
      <c r="H471">
        <f>LEN(B471)</f>
        <v>6</v>
      </c>
    </row>
    <row r="472" spans="1:9" ht="15.75" customHeight="1" x14ac:dyDescent="0.2">
      <c r="A472" s="3" t="s">
        <v>488</v>
      </c>
      <c r="B472" s="3" t="s">
        <v>488</v>
      </c>
      <c r="C472" s="3" t="s">
        <v>25</v>
      </c>
      <c r="D472" s="3" t="s">
        <v>17</v>
      </c>
      <c r="F472" s="3" t="s">
        <v>17</v>
      </c>
      <c r="G472" s="3" t="str">
        <f>IF(ISNUMBER(SEARCH("Sourcewatch",F472)),"Sourcewatch",IF(ISNUMBER(SEARCH("desmog",F472)),"Desmog",IF(ISNUMBER(SEARCH("Exxon",F472)),"Exxonsecrets",IF(ISNUMBER(SEARCH("wikipedia",F472)),"Wikipedia",IF(ISNUMBER(SEARCH("greenpeace",F472)),"Greenpeace",IF(ISNUMBER(SEARCH("Polluterwatch",F472)),"Polluterwatch",IF(F472="","","Other")))))))</f>
        <v/>
      </c>
      <c r="H472">
        <f>LEN(B472)</f>
        <v>6</v>
      </c>
    </row>
    <row r="473" spans="1:9" ht="15.75" customHeight="1" x14ac:dyDescent="0.2">
      <c r="A473" s="11" t="s">
        <v>4474</v>
      </c>
      <c r="B473" s="11" t="s">
        <v>4474</v>
      </c>
      <c r="C473" t="s">
        <v>25</v>
      </c>
      <c r="D473" t="s">
        <v>17</v>
      </c>
      <c r="G473" s="3" t="str">
        <f>IF(ISNUMBER(SEARCH("Sourcewatch",F473)),"Sourcewatch",IF(ISNUMBER(SEARCH("desmog",F473)),"Desmog",IF(ISNUMBER(SEARCH("Exxon",F473)),"Exxonsecrets",IF(ISNUMBER(SEARCH("wikipedia",F473)),"Wikipedia",IF(ISNUMBER(SEARCH("greenpeace",F473)),"Greenpeace",IF(ISNUMBER(SEARCH("Polluterwatch",F473)),"Polluterwatch",IF(F473="","","Other")))))))</f>
        <v/>
      </c>
      <c r="H473">
        <f>LEN(B473)</f>
        <v>7</v>
      </c>
      <c r="I473" s="17" t="s">
        <v>25</v>
      </c>
    </row>
    <row r="474" spans="1:9" ht="15.75" customHeight="1" x14ac:dyDescent="0.2">
      <c r="A474" s="3" t="s">
        <v>489</v>
      </c>
      <c r="B474" s="3" t="s">
        <v>489</v>
      </c>
      <c r="C474" s="3" t="s">
        <v>25</v>
      </c>
      <c r="D474" s="3" t="s">
        <v>17</v>
      </c>
      <c r="F474" s="3" t="s">
        <v>17</v>
      </c>
      <c r="G474" s="3" t="str">
        <f>IF(ISNUMBER(SEARCH("Sourcewatch",F474)),"Sourcewatch",IF(ISNUMBER(SEARCH("desmog",F474)),"Desmog",IF(ISNUMBER(SEARCH("Exxon",F474)),"Exxonsecrets",IF(ISNUMBER(SEARCH("wikipedia",F474)),"Wikipedia",IF(ISNUMBER(SEARCH("greenpeace",F474)),"Greenpeace",IF(ISNUMBER(SEARCH("Polluterwatch",F474)),"Polluterwatch",IF(F474="","","Other")))))))</f>
        <v/>
      </c>
      <c r="H474">
        <f>LEN(B474)</f>
        <v>14</v>
      </c>
    </row>
    <row r="475" spans="1:9" ht="15.75" customHeight="1" x14ac:dyDescent="0.2">
      <c r="A475" s="11" t="s">
        <v>4538</v>
      </c>
      <c r="B475" s="11" t="s">
        <v>4538</v>
      </c>
      <c r="C475" t="s">
        <v>25</v>
      </c>
      <c r="D475" t="s">
        <v>17</v>
      </c>
      <c r="G475" s="3" t="str">
        <f>IF(ISNUMBER(SEARCH("Sourcewatch",F475)),"Sourcewatch",IF(ISNUMBER(SEARCH("desmog",F475)),"Desmog",IF(ISNUMBER(SEARCH("Exxon",F475)),"Exxonsecrets",IF(ISNUMBER(SEARCH("wikipedia",F475)),"Wikipedia",IF(ISNUMBER(SEARCH("greenpeace",F475)),"Greenpeace",IF(ISNUMBER(SEARCH("Polluterwatch",F475)),"Polluterwatch",IF(F475="","","Other")))))))</f>
        <v/>
      </c>
      <c r="H475">
        <f>LEN(B475)</f>
        <v>5</v>
      </c>
      <c r="I475" s="17" t="s">
        <v>25</v>
      </c>
    </row>
    <row r="476" spans="1:9" ht="15.75" customHeight="1" x14ac:dyDescent="0.2">
      <c r="A476" s="3" t="s">
        <v>490</v>
      </c>
      <c r="B476" s="3" t="s">
        <v>490</v>
      </c>
      <c r="C476" s="3" t="s">
        <v>25</v>
      </c>
      <c r="D476" s="3" t="s">
        <v>17</v>
      </c>
      <c r="F476" s="3" t="s">
        <v>17</v>
      </c>
      <c r="G476" s="3" t="str">
        <f>IF(ISNUMBER(SEARCH("Sourcewatch",F476)),"Sourcewatch",IF(ISNUMBER(SEARCH("desmog",F476)),"Desmog",IF(ISNUMBER(SEARCH("Exxon",F476)),"Exxonsecrets",IF(ISNUMBER(SEARCH("wikipedia",F476)),"Wikipedia",IF(ISNUMBER(SEARCH("greenpeace",F476)),"Greenpeace",IF(ISNUMBER(SEARCH("Polluterwatch",F476)),"Polluterwatch",IF(F476="","","Other")))))))</f>
        <v/>
      </c>
      <c r="H476">
        <f>LEN(B476)</f>
        <v>12</v>
      </c>
    </row>
    <row r="477" spans="1:9" ht="15.75" customHeight="1" x14ac:dyDescent="0.2">
      <c r="A477" s="3" t="s">
        <v>491</v>
      </c>
      <c r="B477" s="3" t="s">
        <v>491</v>
      </c>
      <c r="C477" s="3" t="s">
        <v>25</v>
      </c>
      <c r="D477" s="3" t="s">
        <v>17</v>
      </c>
      <c r="F477" s="3" t="s">
        <v>17</v>
      </c>
      <c r="G477" s="3" t="str">
        <f>IF(ISNUMBER(SEARCH("Sourcewatch",F477)),"Sourcewatch",IF(ISNUMBER(SEARCH("desmog",F477)),"Desmog",IF(ISNUMBER(SEARCH("Exxon",F477)),"Exxonsecrets",IF(ISNUMBER(SEARCH("wikipedia",F477)),"Wikipedia",IF(ISNUMBER(SEARCH("greenpeace",F477)),"Greenpeace",IF(ISNUMBER(SEARCH("Polluterwatch",F477)),"Polluterwatch",IF(F477="","","Other")))))))</f>
        <v/>
      </c>
      <c r="H477">
        <f>LEN(B477)</f>
        <v>15</v>
      </c>
    </row>
    <row r="478" spans="1:9" ht="15.75" customHeight="1" x14ac:dyDescent="0.2">
      <c r="A478" s="3" t="s">
        <v>492</v>
      </c>
      <c r="B478" s="3" t="s">
        <v>492</v>
      </c>
      <c r="C478" s="3" t="s">
        <v>25</v>
      </c>
      <c r="D478" s="3" t="s">
        <v>17</v>
      </c>
      <c r="F478" s="3" t="s">
        <v>17</v>
      </c>
      <c r="G478" s="3" t="str">
        <f>IF(ISNUMBER(SEARCH("Sourcewatch",F478)),"Sourcewatch",IF(ISNUMBER(SEARCH("desmog",F478)),"Desmog",IF(ISNUMBER(SEARCH("Exxon",F478)),"Exxonsecrets",IF(ISNUMBER(SEARCH("wikipedia",F478)),"Wikipedia",IF(ISNUMBER(SEARCH("greenpeace",F478)),"Greenpeace",IF(ISNUMBER(SEARCH("Polluterwatch",F478)),"Polluterwatch",IF(F478="","","Other")))))))</f>
        <v/>
      </c>
      <c r="H478">
        <f>LEN(B478)</f>
        <v>21</v>
      </c>
    </row>
    <row r="479" spans="1:9" ht="15.75" customHeight="1" x14ac:dyDescent="0.2">
      <c r="A479" s="11" t="s">
        <v>4523</v>
      </c>
      <c r="B479" s="11" t="s">
        <v>4523</v>
      </c>
      <c r="C479" t="s">
        <v>25</v>
      </c>
      <c r="D479" t="s">
        <v>17</v>
      </c>
      <c r="G479" s="3" t="str">
        <f>IF(ISNUMBER(SEARCH("Sourcewatch",F479)),"Sourcewatch",IF(ISNUMBER(SEARCH("desmog",F479)),"Desmog",IF(ISNUMBER(SEARCH("Exxon",F479)),"Exxonsecrets",IF(ISNUMBER(SEARCH("wikipedia",F479)),"Wikipedia",IF(ISNUMBER(SEARCH("greenpeace",F479)),"Greenpeace",IF(ISNUMBER(SEARCH("Polluterwatch",F479)),"Polluterwatch",IF(F479="","","Other")))))))</f>
        <v/>
      </c>
      <c r="H479">
        <f>LEN(B479)</f>
        <v>6</v>
      </c>
      <c r="I479" s="17" t="s">
        <v>25</v>
      </c>
    </row>
    <row r="480" spans="1:9" ht="15.75" customHeight="1" x14ac:dyDescent="0.2">
      <c r="A480" s="3" t="s">
        <v>493</v>
      </c>
      <c r="B480" s="3" t="s">
        <v>493</v>
      </c>
      <c r="C480" s="3" t="s">
        <v>25</v>
      </c>
      <c r="D480" s="3" t="s">
        <v>17</v>
      </c>
      <c r="F480" s="3" t="s">
        <v>17</v>
      </c>
      <c r="G480" s="3" t="str">
        <f>IF(ISNUMBER(SEARCH("Sourcewatch",F480)),"Sourcewatch",IF(ISNUMBER(SEARCH("desmog",F480)),"Desmog",IF(ISNUMBER(SEARCH("Exxon",F480)),"Exxonsecrets",IF(ISNUMBER(SEARCH("wikipedia",F480)),"Wikipedia",IF(ISNUMBER(SEARCH("greenpeace",F480)),"Greenpeace",IF(ISNUMBER(SEARCH("Polluterwatch",F480)),"Polluterwatch",IF(F480="","","Other")))))))</f>
        <v/>
      </c>
      <c r="H480">
        <f>LEN(B480)</f>
        <v>15</v>
      </c>
    </row>
    <row r="481" spans="1:9" ht="15.75" customHeight="1" x14ac:dyDescent="0.2">
      <c r="A481" s="11" t="s">
        <v>4401</v>
      </c>
      <c r="B481" s="11" t="s">
        <v>4401</v>
      </c>
      <c r="C481" t="s">
        <v>25</v>
      </c>
      <c r="D481" t="s">
        <v>17</v>
      </c>
      <c r="G481" s="3" t="str">
        <f>IF(ISNUMBER(SEARCH("Sourcewatch",F481)),"Sourcewatch",IF(ISNUMBER(SEARCH("desmog",F481)),"Desmog",IF(ISNUMBER(SEARCH("Exxon",F481)),"Exxonsecrets",IF(ISNUMBER(SEARCH("wikipedia",F481)),"Wikipedia",IF(ISNUMBER(SEARCH("greenpeace",F481)),"Greenpeace",IF(ISNUMBER(SEARCH("Polluterwatch",F481)),"Polluterwatch",IF(F481="","","Other")))))))</f>
        <v/>
      </c>
      <c r="H481">
        <f>LEN(B481)</f>
        <v>7</v>
      </c>
      <c r="I481" s="17" t="s">
        <v>25</v>
      </c>
    </row>
    <row r="482" spans="1:9" ht="15.75" customHeight="1" x14ac:dyDescent="0.2">
      <c r="A482" s="3" t="s">
        <v>494</v>
      </c>
      <c r="B482" s="3" t="s">
        <v>494</v>
      </c>
      <c r="C482" s="3" t="s">
        <v>25</v>
      </c>
      <c r="D482" s="3" t="s">
        <v>17</v>
      </c>
      <c r="F482" s="3" t="s">
        <v>17</v>
      </c>
      <c r="G482" s="3" t="str">
        <f>IF(ISNUMBER(SEARCH("Sourcewatch",F482)),"Sourcewatch",IF(ISNUMBER(SEARCH("desmog",F482)),"Desmog",IF(ISNUMBER(SEARCH("Exxon",F482)),"Exxonsecrets",IF(ISNUMBER(SEARCH("wikipedia",F482)),"Wikipedia",IF(ISNUMBER(SEARCH("greenpeace",F482)),"Greenpeace",IF(ISNUMBER(SEARCH("Polluterwatch",F482)),"Polluterwatch",IF(F482="","","Other")))))))</f>
        <v/>
      </c>
      <c r="H482">
        <f>LEN(B482)</f>
        <v>18</v>
      </c>
    </row>
    <row r="483" spans="1:9" ht="15.75" customHeight="1" x14ac:dyDescent="0.2">
      <c r="A483" s="3" t="s">
        <v>495</v>
      </c>
      <c r="B483" s="3" t="s">
        <v>495</v>
      </c>
      <c r="C483" s="3" t="s">
        <v>17</v>
      </c>
      <c r="D483" s="3" t="s">
        <v>25</v>
      </c>
      <c r="G483" s="3" t="str">
        <f>IF(ISNUMBER(SEARCH("Sourcewatch",F483)),"Sourcewatch",IF(ISNUMBER(SEARCH("desmog",F483)),"Desmog",IF(ISNUMBER(SEARCH("Exxon",F483)),"Exxonsecrets",IF(ISNUMBER(SEARCH("wikipedia",F483)),"Wikipedia",IF(ISNUMBER(SEARCH("greenpeace",F483)),"Greenpeace",IF(ISNUMBER(SEARCH("Polluterwatch",F483)),"Polluterwatch",IF(F483="","","Other")))))))</f>
        <v/>
      </c>
      <c r="H483">
        <f>LEN(B483)</f>
        <v>18</v>
      </c>
    </row>
    <row r="484" spans="1:9" ht="15.75" customHeight="1" x14ac:dyDescent="0.2">
      <c r="A484" s="3" t="s">
        <v>496</v>
      </c>
      <c r="B484" s="3" t="s">
        <v>496</v>
      </c>
      <c r="C484" s="3" t="s">
        <v>25</v>
      </c>
      <c r="D484" s="3" t="s">
        <v>17</v>
      </c>
      <c r="F484" s="3" t="s">
        <v>17</v>
      </c>
      <c r="G484" s="3" t="str">
        <f>IF(ISNUMBER(SEARCH("Sourcewatch",F484)),"Sourcewatch",IF(ISNUMBER(SEARCH("desmog",F484)),"Desmog",IF(ISNUMBER(SEARCH("Exxon",F484)),"Exxonsecrets",IF(ISNUMBER(SEARCH("wikipedia",F484)),"Wikipedia",IF(ISNUMBER(SEARCH("greenpeace",F484)),"Greenpeace",IF(ISNUMBER(SEARCH("Polluterwatch",F484)),"Polluterwatch",IF(F484="","","Other")))))))</f>
        <v/>
      </c>
      <c r="H484">
        <f>LEN(B484)</f>
        <v>18</v>
      </c>
    </row>
    <row r="485" spans="1:9" ht="15.75" customHeight="1" x14ac:dyDescent="0.2">
      <c r="A485" s="3" t="s">
        <v>497</v>
      </c>
      <c r="B485" s="3" t="s">
        <v>497</v>
      </c>
      <c r="C485" s="3" t="s">
        <v>17</v>
      </c>
      <c r="D485" s="3" t="s">
        <v>25</v>
      </c>
      <c r="G485" s="3" t="str">
        <f>IF(ISNUMBER(SEARCH("Sourcewatch",F485)),"Sourcewatch",IF(ISNUMBER(SEARCH("desmog",F485)),"Desmog",IF(ISNUMBER(SEARCH("Exxon",F485)),"Exxonsecrets",IF(ISNUMBER(SEARCH("wikipedia",F485)),"Wikipedia",IF(ISNUMBER(SEARCH("greenpeace",F485)),"Greenpeace",IF(ISNUMBER(SEARCH("Polluterwatch",F485)),"Polluterwatch",IF(F485="","","Other")))))))</f>
        <v/>
      </c>
      <c r="H485">
        <f>LEN(B485)</f>
        <v>24</v>
      </c>
    </row>
    <row r="486" spans="1:9" ht="15.75" customHeight="1" x14ac:dyDescent="0.2">
      <c r="A486" s="3" t="s">
        <v>498</v>
      </c>
      <c r="B486" s="3" t="s">
        <v>498</v>
      </c>
      <c r="C486" s="3" t="s">
        <v>25</v>
      </c>
      <c r="D486" s="3" t="s">
        <v>17</v>
      </c>
      <c r="F486" s="3" t="s">
        <v>17</v>
      </c>
      <c r="G486" s="3" t="str">
        <f>IF(ISNUMBER(SEARCH("Sourcewatch",F486)),"Sourcewatch",IF(ISNUMBER(SEARCH("desmog",F486)),"Desmog",IF(ISNUMBER(SEARCH("Exxon",F486)),"Exxonsecrets",IF(ISNUMBER(SEARCH("wikipedia",F486)),"Wikipedia",IF(ISNUMBER(SEARCH("greenpeace",F486)),"Greenpeace",IF(ISNUMBER(SEARCH("Polluterwatch",F486)),"Polluterwatch",IF(F486="","","Other")))))))</f>
        <v/>
      </c>
      <c r="H486">
        <f>LEN(B486)</f>
        <v>7</v>
      </c>
    </row>
    <row r="487" spans="1:9" ht="15.75" customHeight="1" x14ac:dyDescent="0.2">
      <c r="A487" s="3" t="s">
        <v>499</v>
      </c>
      <c r="B487" s="3" t="s">
        <v>499</v>
      </c>
      <c r="C487" s="3" t="s">
        <v>25</v>
      </c>
      <c r="D487" s="3" t="s">
        <v>17</v>
      </c>
      <c r="F487" s="3" t="s">
        <v>17</v>
      </c>
      <c r="G487" s="3" t="str">
        <f>IF(ISNUMBER(SEARCH("Sourcewatch",F487)),"Sourcewatch",IF(ISNUMBER(SEARCH("desmog",F487)),"Desmog",IF(ISNUMBER(SEARCH("Exxon",F487)),"Exxonsecrets",IF(ISNUMBER(SEARCH("wikipedia",F487)),"Wikipedia",IF(ISNUMBER(SEARCH("greenpeace",F487)),"Greenpeace",IF(ISNUMBER(SEARCH("Polluterwatch",F487)),"Polluterwatch",IF(F487="","","Other")))))))</f>
        <v/>
      </c>
      <c r="H487">
        <f>LEN(B487)</f>
        <v>10</v>
      </c>
    </row>
    <row r="488" spans="1:9" ht="15.75" customHeight="1" x14ac:dyDescent="0.2">
      <c r="A488" s="3" t="s">
        <v>500</v>
      </c>
      <c r="B488" s="3" t="s">
        <v>500</v>
      </c>
      <c r="C488" s="3" t="s">
        <v>25</v>
      </c>
      <c r="D488" s="3" t="s">
        <v>17</v>
      </c>
      <c r="F488" s="3" t="s">
        <v>17</v>
      </c>
      <c r="G488" s="3" t="str">
        <f>IF(ISNUMBER(SEARCH("Sourcewatch",F488)),"Sourcewatch",IF(ISNUMBER(SEARCH("desmog",F488)),"Desmog",IF(ISNUMBER(SEARCH("Exxon",F488)),"Exxonsecrets",IF(ISNUMBER(SEARCH("wikipedia",F488)),"Wikipedia",IF(ISNUMBER(SEARCH("greenpeace",F488)),"Greenpeace",IF(ISNUMBER(SEARCH("Polluterwatch",F488)),"Polluterwatch",IF(F488="","","Other")))))))</f>
        <v/>
      </c>
      <c r="H488">
        <f>LEN(B488)</f>
        <v>7</v>
      </c>
    </row>
    <row r="489" spans="1:9" ht="15.75" customHeight="1" x14ac:dyDescent="0.2">
      <c r="A489" s="3" t="s">
        <v>501</v>
      </c>
      <c r="B489" s="3" t="s">
        <v>501</v>
      </c>
      <c r="C489" s="3" t="s">
        <v>25</v>
      </c>
      <c r="D489" s="3" t="s">
        <v>17</v>
      </c>
      <c r="F489" s="3" t="s">
        <v>17</v>
      </c>
      <c r="G489" s="3" t="str">
        <f>IF(ISNUMBER(SEARCH("Sourcewatch",F489)),"Sourcewatch",IF(ISNUMBER(SEARCH("desmog",F489)),"Desmog",IF(ISNUMBER(SEARCH("Exxon",F489)),"Exxonsecrets",IF(ISNUMBER(SEARCH("wikipedia",F489)),"Wikipedia",IF(ISNUMBER(SEARCH("greenpeace",F489)),"Greenpeace",IF(ISNUMBER(SEARCH("Polluterwatch",F489)),"Polluterwatch",IF(F489="","","Other")))))))</f>
        <v/>
      </c>
      <c r="H489">
        <f>LEN(B489)</f>
        <v>13</v>
      </c>
    </row>
    <row r="490" spans="1:9" ht="15.75" customHeight="1" x14ac:dyDescent="0.2">
      <c r="A490" s="3" t="s">
        <v>502</v>
      </c>
      <c r="B490" s="3" t="s">
        <v>502</v>
      </c>
      <c r="C490" s="3" t="s">
        <v>25</v>
      </c>
      <c r="D490" s="3" t="s">
        <v>17</v>
      </c>
      <c r="F490" s="3" t="s">
        <v>17</v>
      </c>
      <c r="G490" s="3" t="str">
        <f>IF(ISNUMBER(SEARCH("Sourcewatch",F490)),"Sourcewatch",IF(ISNUMBER(SEARCH("desmog",F490)),"Desmog",IF(ISNUMBER(SEARCH("Exxon",F490)),"Exxonsecrets",IF(ISNUMBER(SEARCH("wikipedia",F490)),"Wikipedia",IF(ISNUMBER(SEARCH("greenpeace",F490)),"Greenpeace",IF(ISNUMBER(SEARCH("Polluterwatch",F490)),"Polluterwatch",IF(F490="","","Other")))))))</f>
        <v/>
      </c>
      <c r="H490">
        <f>LEN(B490)</f>
        <v>16</v>
      </c>
    </row>
    <row r="491" spans="1:9" ht="15.75" customHeight="1" x14ac:dyDescent="0.2">
      <c r="A491" s="3" t="s">
        <v>503</v>
      </c>
      <c r="B491" s="3" t="s">
        <v>503</v>
      </c>
      <c r="D491" s="3" t="s">
        <v>17</v>
      </c>
      <c r="E491" s="3" t="s">
        <v>27</v>
      </c>
      <c r="F491" s="3" t="s">
        <v>17</v>
      </c>
      <c r="G491" s="3" t="str">
        <f>IF(ISNUMBER(SEARCH("Sourcewatch",F491)),"Sourcewatch",IF(ISNUMBER(SEARCH("desmog",F491)),"Desmog",IF(ISNUMBER(SEARCH("Exxon",F491)),"Exxonsecrets",IF(ISNUMBER(SEARCH("wikipedia",F491)),"Wikipedia",IF(ISNUMBER(SEARCH("greenpeace",F491)),"Greenpeace",IF(ISNUMBER(SEARCH("Polluterwatch",F491)),"Polluterwatch",IF(F491="","","Other")))))))</f>
        <v/>
      </c>
      <c r="H491">
        <f>LEN(B491)</f>
        <v>25</v>
      </c>
    </row>
    <row r="492" spans="1:9" ht="15.75" customHeight="1" x14ac:dyDescent="0.2">
      <c r="A492" s="3" t="s">
        <v>504</v>
      </c>
      <c r="B492" s="3" t="s">
        <v>504</v>
      </c>
      <c r="C492" s="3" t="s">
        <v>17</v>
      </c>
      <c r="D492" s="3" t="s">
        <v>25</v>
      </c>
      <c r="G492" s="3" t="str">
        <f>IF(ISNUMBER(SEARCH("Sourcewatch",F492)),"Sourcewatch",IF(ISNUMBER(SEARCH("desmog",F492)),"Desmog",IF(ISNUMBER(SEARCH("Exxon",F492)),"Exxonsecrets",IF(ISNUMBER(SEARCH("wikipedia",F492)),"Wikipedia",IF(ISNUMBER(SEARCH("greenpeace",F492)),"Greenpeace",IF(ISNUMBER(SEARCH("Polluterwatch",F492)),"Polluterwatch",IF(F492="","","Other")))))))</f>
        <v/>
      </c>
      <c r="H492">
        <f>LEN(B492)</f>
        <v>18</v>
      </c>
    </row>
    <row r="493" spans="1:9" ht="15.75" customHeight="1" x14ac:dyDescent="0.2">
      <c r="A493" s="3" t="s">
        <v>505</v>
      </c>
      <c r="B493" s="3" t="s">
        <v>505</v>
      </c>
      <c r="C493" s="3" t="s">
        <v>17</v>
      </c>
      <c r="D493" s="3" t="s">
        <v>17</v>
      </c>
      <c r="F493" s="3" t="s">
        <v>506</v>
      </c>
      <c r="G493" s="3" t="str">
        <f>IF(ISNUMBER(SEARCH("Sourcewatch",F493)),"Sourcewatch",IF(ISNUMBER(SEARCH("desmog",F493)),"Desmog",IF(ISNUMBER(SEARCH("Exxon",F493)),"Exxonsecrets",IF(ISNUMBER(SEARCH("wikipedia",F493)),"Wikipedia",IF(ISNUMBER(SEARCH("greenpeace",F493)),"Greenpeace",IF(ISNUMBER(SEARCH("Polluterwatch",F493)),"Polluterwatch",IF(F493="","","Other")))))))</f>
        <v>Sourcewatch</v>
      </c>
      <c r="H493">
        <f>LEN(B493)</f>
        <v>21</v>
      </c>
    </row>
    <row r="494" spans="1:9" ht="15.75" customHeight="1" x14ac:dyDescent="0.2">
      <c r="A494" s="3" t="s">
        <v>507</v>
      </c>
      <c r="B494" s="3" t="s">
        <v>507</v>
      </c>
      <c r="D494" s="3" t="s">
        <v>17</v>
      </c>
      <c r="F494" s="3" t="s">
        <v>190</v>
      </c>
      <c r="G494" s="3" t="str">
        <f>IF(ISNUMBER(SEARCH("Sourcewatch",F494)),"Sourcewatch",IF(ISNUMBER(SEARCH("desmog",F494)),"Desmog",IF(ISNUMBER(SEARCH("Exxon",F494)),"Exxonsecrets",IF(ISNUMBER(SEARCH("wikipedia",F494)),"Wikipedia",IF(ISNUMBER(SEARCH("greenpeace",F494)),"Greenpeace",IF(ISNUMBER(SEARCH("Polluterwatch",F494)),"Polluterwatch",IF(F494="","","Other")))))))</f>
        <v>Desmog</v>
      </c>
      <c r="H494">
        <f>LEN(B494)</f>
        <v>41</v>
      </c>
    </row>
    <row r="495" spans="1:9" ht="15.75" customHeight="1" x14ac:dyDescent="0.2">
      <c r="A495" s="3" t="s">
        <v>508</v>
      </c>
      <c r="B495" s="3" t="s">
        <v>508</v>
      </c>
      <c r="D495" s="3" t="s">
        <v>25</v>
      </c>
      <c r="G495" s="3" t="str">
        <f>IF(ISNUMBER(SEARCH("Sourcewatch",F495)),"Sourcewatch",IF(ISNUMBER(SEARCH("desmog",F495)),"Desmog",IF(ISNUMBER(SEARCH("Exxon",F495)),"Exxonsecrets",IF(ISNUMBER(SEARCH("wikipedia",F495)),"Wikipedia",IF(ISNUMBER(SEARCH("greenpeace",F495)),"Greenpeace",IF(ISNUMBER(SEARCH("Polluterwatch",F495)),"Polluterwatch",IF(F495="","","Other")))))))</f>
        <v/>
      </c>
      <c r="H495">
        <f>LEN(B495)</f>
        <v>25</v>
      </c>
    </row>
    <row r="496" spans="1:9" ht="15.75" customHeight="1" x14ac:dyDescent="0.2">
      <c r="A496" s="3" t="s">
        <v>509</v>
      </c>
      <c r="B496" s="3" t="s">
        <v>510</v>
      </c>
      <c r="C496" s="3" t="s">
        <v>17</v>
      </c>
      <c r="D496" s="3" t="s">
        <v>25</v>
      </c>
      <c r="G496" s="3" t="str">
        <f>IF(ISNUMBER(SEARCH("Sourcewatch",F496)),"Sourcewatch",IF(ISNUMBER(SEARCH("desmog",F496)),"Desmog",IF(ISNUMBER(SEARCH("Exxon",F496)),"Exxonsecrets",IF(ISNUMBER(SEARCH("wikipedia",F496)),"Wikipedia",IF(ISNUMBER(SEARCH("greenpeace",F496)),"Greenpeace",IF(ISNUMBER(SEARCH("Polluterwatch",F496)),"Polluterwatch",IF(F496="","","Other")))))))</f>
        <v/>
      </c>
      <c r="H496">
        <f>LEN(B496)</f>
        <v>16</v>
      </c>
    </row>
    <row r="497" spans="1:9" ht="15.75" customHeight="1" x14ac:dyDescent="0.2">
      <c r="A497" s="3" t="s">
        <v>511</v>
      </c>
      <c r="B497" s="3" t="s">
        <v>511</v>
      </c>
      <c r="C497" s="3" t="s">
        <v>17</v>
      </c>
      <c r="D497" s="3" t="s">
        <v>25</v>
      </c>
      <c r="G497" s="3" t="str">
        <f>IF(ISNUMBER(SEARCH("Sourcewatch",F497)),"Sourcewatch",IF(ISNUMBER(SEARCH("desmog",F497)),"Desmog",IF(ISNUMBER(SEARCH("Exxon",F497)),"Exxonsecrets",IF(ISNUMBER(SEARCH("wikipedia",F497)),"Wikipedia",IF(ISNUMBER(SEARCH("greenpeace",F497)),"Greenpeace",IF(ISNUMBER(SEARCH("Polluterwatch",F497)),"Polluterwatch",IF(F497="","","Other")))))))</f>
        <v/>
      </c>
      <c r="H497">
        <f>LEN(B497)</f>
        <v>19</v>
      </c>
    </row>
    <row r="498" spans="1:9" ht="15.75" customHeight="1" x14ac:dyDescent="0.2">
      <c r="A498" s="3" t="s">
        <v>512</v>
      </c>
      <c r="B498" s="3" t="s">
        <v>512</v>
      </c>
      <c r="D498" s="3" t="s">
        <v>17</v>
      </c>
      <c r="E498" s="3" t="s">
        <v>27</v>
      </c>
      <c r="F498" s="3" t="s">
        <v>17</v>
      </c>
      <c r="G498" s="3" t="str">
        <f>IF(ISNUMBER(SEARCH("Sourcewatch",F498)),"Sourcewatch",IF(ISNUMBER(SEARCH("desmog",F498)),"Desmog",IF(ISNUMBER(SEARCH("Exxon",F498)),"Exxonsecrets",IF(ISNUMBER(SEARCH("wikipedia",F498)),"Wikipedia",IF(ISNUMBER(SEARCH("greenpeace",F498)),"Greenpeace",IF(ISNUMBER(SEARCH("Polluterwatch",F498)),"Polluterwatch",IF(F498="","","Other")))))))</f>
        <v/>
      </c>
      <c r="H498">
        <f>LEN(B498)</f>
        <v>15</v>
      </c>
    </row>
    <row r="499" spans="1:9" ht="15.75" customHeight="1" x14ac:dyDescent="0.2">
      <c r="A499" s="3" t="s">
        <v>513</v>
      </c>
      <c r="B499" s="3" t="s">
        <v>513</v>
      </c>
      <c r="C499" s="3" t="s">
        <v>25</v>
      </c>
      <c r="D499" s="3" t="s">
        <v>17</v>
      </c>
      <c r="F499" s="3" t="s">
        <v>17</v>
      </c>
      <c r="G499" s="3" t="str">
        <f>IF(ISNUMBER(SEARCH("Sourcewatch",F499)),"Sourcewatch",IF(ISNUMBER(SEARCH("desmog",F499)),"Desmog",IF(ISNUMBER(SEARCH("Exxon",F499)),"Exxonsecrets",IF(ISNUMBER(SEARCH("wikipedia",F499)),"Wikipedia",IF(ISNUMBER(SEARCH("greenpeace",F499)),"Greenpeace",IF(ISNUMBER(SEARCH("Polluterwatch",F499)),"Polluterwatch",IF(F499="","","Other")))))))</f>
        <v/>
      </c>
      <c r="H499">
        <f>LEN(B499)</f>
        <v>12</v>
      </c>
    </row>
    <row r="500" spans="1:9" ht="15.75" customHeight="1" x14ac:dyDescent="0.2">
      <c r="A500" s="3" t="s">
        <v>514</v>
      </c>
      <c r="B500" s="3" t="s">
        <v>514</v>
      </c>
      <c r="C500" s="3" t="s">
        <v>17</v>
      </c>
      <c r="D500" s="3" t="s">
        <v>25</v>
      </c>
      <c r="G500" s="3" t="str">
        <f>IF(ISNUMBER(SEARCH("Sourcewatch",F500)),"Sourcewatch",IF(ISNUMBER(SEARCH("desmog",F500)),"Desmog",IF(ISNUMBER(SEARCH("Exxon",F500)),"Exxonsecrets",IF(ISNUMBER(SEARCH("wikipedia",F500)),"Wikipedia",IF(ISNUMBER(SEARCH("greenpeace",F500)),"Greenpeace",IF(ISNUMBER(SEARCH("Polluterwatch",F500)),"Polluterwatch",IF(F500="","","Other")))))))</f>
        <v/>
      </c>
      <c r="H500">
        <f>LEN(B500)</f>
        <v>16</v>
      </c>
    </row>
    <row r="501" spans="1:9" ht="15.75" customHeight="1" x14ac:dyDescent="0.2">
      <c r="A501" s="3" t="s">
        <v>2880</v>
      </c>
      <c r="B501" s="3" t="s">
        <v>514</v>
      </c>
      <c r="C501" s="3" t="s">
        <v>17</v>
      </c>
      <c r="D501" s="3" t="s">
        <v>25</v>
      </c>
      <c r="F501" s="3" t="s">
        <v>17</v>
      </c>
      <c r="G501" s="3" t="str">
        <f>IF(ISNUMBER(SEARCH("Sourcewatch",F501)),"Sourcewatch",IF(ISNUMBER(SEARCH("desmog",F501)),"Desmog",IF(ISNUMBER(SEARCH("Exxon",F501)),"Exxonsecrets",IF(ISNUMBER(SEARCH("wikipedia",F501)),"Wikipedia",IF(ISNUMBER(SEARCH("greenpeace",F501)),"Greenpeace",IF(ISNUMBER(SEARCH("Polluterwatch",F501)),"Polluterwatch",IF(F501="","","Other")))))))</f>
        <v/>
      </c>
      <c r="H501">
        <f>LEN(B501)</f>
        <v>16</v>
      </c>
    </row>
    <row r="502" spans="1:9" ht="15.75" customHeight="1" x14ac:dyDescent="0.2">
      <c r="A502" s="3" t="s">
        <v>515</v>
      </c>
      <c r="B502" s="3" t="s">
        <v>515</v>
      </c>
      <c r="C502" s="3" t="s">
        <v>25</v>
      </c>
      <c r="D502" s="3" t="s">
        <v>17</v>
      </c>
      <c r="F502" s="3" t="s">
        <v>17</v>
      </c>
      <c r="G502" s="3" t="str">
        <f>IF(ISNUMBER(SEARCH("Sourcewatch",F502)),"Sourcewatch",IF(ISNUMBER(SEARCH("desmog",F502)),"Desmog",IF(ISNUMBER(SEARCH("Exxon",F502)),"Exxonsecrets",IF(ISNUMBER(SEARCH("wikipedia",F502)),"Wikipedia",IF(ISNUMBER(SEARCH("greenpeace",F502)),"Greenpeace",IF(ISNUMBER(SEARCH("Polluterwatch",F502)),"Polluterwatch",IF(F502="","","Other")))))))</f>
        <v/>
      </c>
      <c r="H502">
        <f>LEN(B502)</f>
        <v>14</v>
      </c>
    </row>
    <row r="503" spans="1:9" ht="15.75" customHeight="1" x14ac:dyDescent="0.2">
      <c r="A503" s="3" t="s">
        <v>516</v>
      </c>
      <c r="B503" s="3" t="s">
        <v>516</v>
      </c>
      <c r="C503" s="3" t="s">
        <v>25</v>
      </c>
      <c r="D503" s="3" t="s">
        <v>17</v>
      </c>
      <c r="F503" s="3" t="s">
        <v>17</v>
      </c>
      <c r="G503" s="3" t="str">
        <f>IF(ISNUMBER(SEARCH("Sourcewatch",F503)),"Sourcewatch",IF(ISNUMBER(SEARCH("desmog",F503)),"Desmog",IF(ISNUMBER(SEARCH("Exxon",F503)),"Exxonsecrets",IF(ISNUMBER(SEARCH("wikipedia",F503)),"Wikipedia",IF(ISNUMBER(SEARCH("greenpeace",F503)),"Greenpeace",IF(ISNUMBER(SEARCH("Polluterwatch",F503)),"Polluterwatch",IF(F503="","","Other")))))))</f>
        <v/>
      </c>
      <c r="H503">
        <f>LEN(B503)</f>
        <v>12</v>
      </c>
    </row>
    <row r="504" spans="1:9" ht="15.75" customHeight="1" x14ac:dyDescent="0.2">
      <c r="A504" s="3" t="s">
        <v>517</v>
      </c>
      <c r="B504" s="3" t="s">
        <v>517</v>
      </c>
      <c r="C504" s="3" t="s">
        <v>25</v>
      </c>
      <c r="D504" s="3" t="s">
        <v>17</v>
      </c>
      <c r="F504" s="3" t="s">
        <v>17</v>
      </c>
      <c r="G504" s="3" t="str">
        <f>IF(ISNUMBER(SEARCH("Sourcewatch",F504)),"Sourcewatch",IF(ISNUMBER(SEARCH("desmog",F504)),"Desmog",IF(ISNUMBER(SEARCH("Exxon",F504)),"Exxonsecrets",IF(ISNUMBER(SEARCH("wikipedia",F504)),"Wikipedia",IF(ISNUMBER(SEARCH("greenpeace",F504)),"Greenpeace",IF(ISNUMBER(SEARCH("Polluterwatch",F504)),"Polluterwatch",IF(F504="","","Other")))))))</f>
        <v/>
      </c>
      <c r="H504">
        <f>LEN(B504)</f>
        <v>10</v>
      </c>
    </row>
    <row r="505" spans="1:9" ht="15.75" customHeight="1" x14ac:dyDescent="0.2">
      <c r="A505" s="3" t="s">
        <v>518</v>
      </c>
      <c r="B505" s="3" t="s">
        <v>518</v>
      </c>
      <c r="C505" s="3" t="s">
        <v>25</v>
      </c>
      <c r="D505" s="3" t="s">
        <v>17</v>
      </c>
      <c r="F505" s="3" t="s">
        <v>17</v>
      </c>
      <c r="G505" s="3" t="str">
        <f>IF(ISNUMBER(SEARCH("Sourcewatch",F505)),"Sourcewatch",IF(ISNUMBER(SEARCH("desmog",F505)),"Desmog",IF(ISNUMBER(SEARCH("Exxon",F505)),"Exxonsecrets",IF(ISNUMBER(SEARCH("wikipedia",F505)),"Wikipedia",IF(ISNUMBER(SEARCH("greenpeace",F505)),"Greenpeace",IF(ISNUMBER(SEARCH("Polluterwatch",F505)),"Polluterwatch",IF(F505="","","Other")))))))</f>
        <v/>
      </c>
      <c r="H505">
        <f>LEN(B505)</f>
        <v>13</v>
      </c>
    </row>
    <row r="506" spans="1:9" ht="15.75" customHeight="1" x14ac:dyDescent="0.2">
      <c r="A506" s="3" t="s">
        <v>519</v>
      </c>
      <c r="B506" s="3" t="s">
        <v>519</v>
      </c>
      <c r="C506" s="3" t="s">
        <v>17</v>
      </c>
      <c r="D506" s="3" t="s">
        <v>25</v>
      </c>
      <c r="G506" s="3" t="str">
        <f>IF(ISNUMBER(SEARCH("Sourcewatch",F506)),"Sourcewatch",IF(ISNUMBER(SEARCH("desmog",F506)),"Desmog",IF(ISNUMBER(SEARCH("Exxon",F506)),"Exxonsecrets",IF(ISNUMBER(SEARCH("wikipedia",F506)),"Wikipedia",IF(ISNUMBER(SEARCH("greenpeace",F506)),"Greenpeace",IF(ISNUMBER(SEARCH("Polluterwatch",F506)),"Polluterwatch",IF(F506="","","Other")))))))</f>
        <v/>
      </c>
      <c r="H506">
        <f>LEN(B506)</f>
        <v>13</v>
      </c>
    </row>
    <row r="507" spans="1:9" ht="15.75" customHeight="1" x14ac:dyDescent="0.2">
      <c r="A507" s="3" t="s">
        <v>520</v>
      </c>
      <c r="B507" s="3" t="s">
        <v>520</v>
      </c>
      <c r="D507" s="3" t="s">
        <v>17</v>
      </c>
      <c r="F507" s="3" t="s">
        <v>521</v>
      </c>
      <c r="G507" s="3" t="str">
        <f>IF(ISNUMBER(SEARCH("Sourcewatch",F507)),"Sourcewatch",IF(ISNUMBER(SEARCH("desmog",F507)),"Desmog",IF(ISNUMBER(SEARCH("Exxon",F507)),"Exxonsecrets",IF(ISNUMBER(SEARCH("wikipedia",F507)),"Wikipedia",IF(ISNUMBER(SEARCH("greenpeace",F507)),"Greenpeace",IF(ISNUMBER(SEARCH("Polluterwatch",F507)),"Polluterwatch",IF(F507="","","Other")))))))</f>
        <v>Sourcewatch</v>
      </c>
      <c r="H507">
        <f>LEN(B507)</f>
        <v>45</v>
      </c>
    </row>
    <row r="508" spans="1:9" ht="15.75" customHeight="1" x14ac:dyDescent="0.2">
      <c r="A508" s="11" t="s">
        <v>4399</v>
      </c>
      <c r="B508" s="11" t="s">
        <v>520</v>
      </c>
      <c r="C508" t="s">
        <v>17</v>
      </c>
      <c r="D508" t="s">
        <v>17</v>
      </c>
      <c r="F508" t="s">
        <v>521</v>
      </c>
      <c r="G508" s="3" t="str">
        <f>IF(ISNUMBER(SEARCH("Sourcewatch",F508)),"Sourcewatch",IF(ISNUMBER(SEARCH("desmog",F508)),"Desmog",IF(ISNUMBER(SEARCH("Exxon",F508)),"Exxonsecrets",IF(ISNUMBER(SEARCH("wikipedia",F508)),"Wikipedia",IF(ISNUMBER(SEARCH("greenpeace",F508)),"Greenpeace",IF(ISNUMBER(SEARCH("Polluterwatch",F508)),"Polluterwatch",IF(F508="","","Other")))))))</f>
        <v>Sourcewatch</v>
      </c>
      <c r="H508">
        <f>LEN(B508)</f>
        <v>45</v>
      </c>
      <c r="I508" s="17" t="s">
        <v>25</v>
      </c>
    </row>
    <row r="509" spans="1:9" ht="15.75" customHeight="1" x14ac:dyDescent="0.2">
      <c r="A509" s="3" t="s">
        <v>522</v>
      </c>
      <c r="B509" s="3" t="s">
        <v>522</v>
      </c>
      <c r="C509" s="3" t="s">
        <v>17</v>
      </c>
      <c r="D509" s="3" t="s">
        <v>25</v>
      </c>
      <c r="G509" s="3" t="str">
        <f>IF(ISNUMBER(SEARCH("Sourcewatch",F509)),"Sourcewatch",IF(ISNUMBER(SEARCH("desmog",F509)),"Desmog",IF(ISNUMBER(SEARCH("Exxon",F509)),"Exxonsecrets",IF(ISNUMBER(SEARCH("wikipedia",F509)),"Wikipedia",IF(ISNUMBER(SEARCH("greenpeace",F509)),"Greenpeace",IF(ISNUMBER(SEARCH("Polluterwatch",F509)),"Polluterwatch",IF(F509="","","Other")))))))</f>
        <v/>
      </c>
      <c r="H509">
        <f>LEN(B509)</f>
        <v>22</v>
      </c>
    </row>
    <row r="510" spans="1:9" ht="15.75" customHeight="1" x14ac:dyDescent="0.2">
      <c r="A510" s="11" t="s">
        <v>4629</v>
      </c>
      <c r="B510" s="11" t="s">
        <v>4629</v>
      </c>
      <c r="C510" t="s">
        <v>25</v>
      </c>
      <c r="D510" t="s">
        <v>17</v>
      </c>
      <c r="G510" s="3" t="str">
        <f>IF(ISNUMBER(SEARCH("Sourcewatch",F510)),"Sourcewatch",IF(ISNUMBER(SEARCH("desmog",F510)),"Desmog",IF(ISNUMBER(SEARCH("Exxon",F510)),"Exxonsecrets",IF(ISNUMBER(SEARCH("wikipedia",F510)),"Wikipedia",IF(ISNUMBER(SEARCH("greenpeace",F510)),"Greenpeace",IF(ISNUMBER(SEARCH("Polluterwatch",F510)),"Polluterwatch",IF(F510="","","Other")))))))</f>
        <v/>
      </c>
      <c r="H510">
        <f>LEN(B510)</f>
        <v>5</v>
      </c>
      <c r="I510" s="17" t="s">
        <v>25</v>
      </c>
    </row>
    <row r="511" spans="1:9" ht="15.75" customHeight="1" x14ac:dyDescent="0.2">
      <c r="A511" s="3" t="s">
        <v>523</v>
      </c>
      <c r="B511" s="3" t="s">
        <v>523</v>
      </c>
      <c r="C511" s="3" t="s">
        <v>25</v>
      </c>
      <c r="D511" s="3" t="s">
        <v>17</v>
      </c>
      <c r="F511" s="3" t="s">
        <v>17</v>
      </c>
      <c r="G511" s="3" t="str">
        <f>IF(ISNUMBER(SEARCH("Sourcewatch",F511)),"Sourcewatch",IF(ISNUMBER(SEARCH("desmog",F511)),"Desmog",IF(ISNUMBER(SEARCH("Exxon",F511)),"Exxonsecrets",IF(ISNUMBER(SEARCH("wikipedia",F511)),"Wikipedia",IF(ISNUMBER(SEARCH("greenpeace",F511)),"Greenpeace",IF(ISNUMBER(SEARCH("Polluterwatch",F511)),"Polluterwatch",IF(F511="","","Other")))))))</f>
        <v/>
      </c>
      <c r="H511">
        <f>LEN(B511)</f>
        <v>17</v>
      </c>
    </row>
    <row r="512" spans="1:9" ht="15.75" customHeight="1" x14ac:dyDescent="0.2">
      <c r="A512" s="3" t="s">
        <v>524</v>
      </c>
      <c r="B512" s="3" t="s">
        <v>524</v>
      </c>
      <c r="C512" s="3" t="s">
        <v>25</v>
      </c>
      <c r="D512" s="3" t="s">
        <v>17</v>
      </c>
      <c r="F512" s="3" t="s">
        <v>17</v>
      </c>
      <c r="G512" s="3" t="str">
        <f>IF(ISNUMBER(SEARCH("Sourcewatch",F512)),"Sourcewatch",IF(ISNUMBER(SEARCH("desmog",F512)),"Desmog",IF(ISNUMBER(SEARCH("Exxon",F512)),"Exxonsecrets",IF(ISNUMBER(SEARCH("wikipedia",F512)),"Wikipedia",IF(ISNUMBER(SEARCH("greenpeace",F512)),"Greenpeace",IF(ISNUMBER(SEARCH("Polluterwatch",F512)),"Polluterwatch",IF(F512="","","Other")))))))</f>
        <v/>
      </c>
      <c r="H512">
        <f>LEN(B512)</f>
        <v>15</v>
      </c>
    </row>
    <row r="513" spans="1:9" ht="15.75" customHeight="1" x14ac:dyDescent="0.2">
      <c r="A513" s="3" t="s">
        <v>525</v>
      </c>
      <c r="B513" s="3" t="s">
        <v>525</v>
      </c>
      <c r="C513" s="3" t="s">
        <v>25</v>
      </c>
      <c r="D513" s="3" t="s">
        <v>17</v>
      </c>
      <c r="F513" s="3" t="s">
        <v>17</v>
      </c>
      <c r="G513" s="3" t="str">
        <f>IF(ISNUMBER(SEARCH("Sourcewatch",F513)),"Sourcewatch",IF(ISNUMBER(SEARCH("desmog",F513)),"Desmog",IF(ISNUMBER(SEARCH("Exxon",F513)),"Exxonsecrets",IF(ISNUMBER(SEARCH("wikipedia",F513)),"Wikipedia",IF(ISNUMBER(SEARCH("greenpeace",F513)),"Greenpeace",IF(ISNUMBER(SEARCH("Polluterwatch",F513)),"Polluterwatch",IF(F513="","","Other")))))))</f>
        <v/>
      </c>
      <c r="H513">
        <f>LEN(B513)</f>
        <v>17</v>
      </c>
    </row>
    <row r="514" spans="1:9" ht="15.75" customHeight="1" x14ac:dyDescent="0.2">
      <c r="A514" s="3" t="s">
        <v>526</v>
      </c>
      <c r="B514" s="3" t="s">
        <v>526</v>
      </c>
      <c r="C514" s="3" t="s">
        <v>25</v>
      </c>
      <c r="D514" s="3" t="s">
        <v>17</v>
      </c>
      <c r="F514" s="3" t="s">
        <v>17</v>
      </c>
      <c r="G514" s="3" t="str">
        <f>IF(ISNUMBER(SEARCH("Sourcewatch",F514)),"Sourcewatch",IF(ISNUMBER(SEARCH("desmog",F514)),"Desmog",IF(ISNUMBER(SEARCH("Exxon",F514)),"Exxonsecrets",IF(ISNUMBER(SEARCH("wikipedia",F514)),"Wikipedia",IF(ISNUMBER(SEARCH("greenpeace",F514)),"Greenpeace",IF(ISNUMBER(SEARCH("Polluterwatch",F514)),"Polluterwatch",IF(F514="","","Other")))))))</f>
        <v/>
      </c>
      <c r="H514">
        <f>LEN(B514)</f>
        <v>16</v>
      </c>
    </row>
    <row r="515" spans="1:9" ht="15.75" customHeight="1" x14ac:dyDescent="0.2">
      <c r="A515" s="11" t="s">
        <v>4612</v>
      </c>
      <c r="B515" s="11" t="s">
        <v>4612</v>
      </c>
      <c r="C515" t="s">
        <v>25</v>
      </c>
      <c r="D515" t="s">
        <v>17</v>
      </c>
      <c r="G515" s="3" t="str">
        <f>IF(ISNUMBER(SEARCH("Sourcewatch",F515)),"Sourcewatch",IF(ISNUMBER(SEARCH("desmog",F515)),"Desmog",IF(ISNUMBER(SEARCH("Exxon",F515)),"Exxonsecrets",IF(ISNUMBER(SEARCH("wikipedia",F515)),"Wikipedia",IF(ISNUMBER(SEARCH("greenpeace",F515)),"Greenpeace",IF(ISNUMBER(SEARCH("Polluterwatch",F515)),"Polluterwatch",IF(F515="","","Other")))))))</f>
        <v/>
      </c>
      <c r="H515">
        <f>LEN(B515)</f>
        <v>10</v>
      </c>
      <c r="I515" s="17" t="s">
        <v>25</v>
      </c>
    </row>
    <row r="516" spans="1:9" ht="15.75" customHeight="1" x14ac:dyDescent="0.2">
      <c r="A516" s="3" t="s">
        <v>527</v>
      </c>
      <c r="B516" s="3" t="s">
        <v>527</v>
      </c>
      <c r="C516" s="3" t="s">
        <v>25</v>
      </c>
      <c r="D516" s="3" t="s">
        <v>17</v>
      </c>
      <c r="F516" s="3" t="s">
        <v>17</v>
      </c>
      <c r="G516" s="3" t="str">
        <f>IF(ISNUMBER(SEARCH("Sourcewatch",F516)),"Sourcewatch",IF(ISNUMBER(SEARCH("desmog",F516)),"Desmog",IF(ISNUMBER(SEARCH("Exxon",F516)),"Exxonsecrets",IF(ISNUMBER(SEARCH("wikipedia",F516)),"Wikipedia",IF(ISNUMBER(SEARCH("greenpeace",F516)),"Greenpeace",IF(ISNUMBER(SEARCH("Polluterwatch",F516)),"Polluterwatch",IF(F516="","","Other")))))))</f>
        <v/>
      </c>
      <c r="H516">
        <f>LEN(B516)</f>
        <v>6</v>
      </c>
    </row>
    <row r="517" spans="1:9" ht="15.75" customHeight="1" x14ac:dyDescent="0.2">
      <c r="A517" s="11" t="s">
        <v>4340</v>
      </c>
      <c r="B517" s="11" t="s">
        <v>4340</v>
      </c>
      <c r="C517" t="s">
        <v>25</v>
      </c>
      <c r="D517" t="s">
        <v>17</v>
      </c>
      <c r="G517" s="3" t="str">
        <f>IF(ISNUMBER(SEARCH("Sourcewatch",F517)),"Sourcewatch",IF(ISNUMBER(SEARCH("desmog",F517)),"Desmog",IF(ISNUMBER(SEARCH("Exxon",F517)),"Exxonsecrets",IF(ISNUMBER(SEARCH("wikipedia",F517)),"Wikipedia",IF(ISNUMBER(SEARCH("greenpeace",F517)),"Greenpeace",IF(ISNUMBER(SEARCH("Polluterwatch",F517)),"Polluterwatch",IF(F517="","","Other")))))))</f>
        <v/>
      </c>
      <c r="H517">
        <f>LEN(B517)</f>
        <v>8</v>
      </c>
      <c r="I517" s="17" t="s">
        <v>25</v>
      </c>
    </row>
    <row r="518" spans="1:9" ht="15.75" customHeight="1" x14ac:dyDescent="0.2">
      <c r="A518" s="3" t="s">
        <v>528</v>
      </c>
      <c r="B518" s="3" t="s">
        <v>528</v>
      </c>
      <c r="C518" s="3" t="s">
        <v>25</v>
      </c>
      <c r="D518" s="3" t="s">
        <v>17</v>
      </c>
      <c r="F518" s="3" t="s">
        <v>17</v>
      </c>
      <c r="G518" s="3" t="str">
        <f>IF(ISNUMBER(SEARCH("Sourcewatch",F518)),"Sourcewatch",IF(ISNUMBER(SEARCH("desmog",F518)),"Desmog",IF(ISNUMBER(SEARCH("Exxon",F518)),"Exxonsecrets",IF(ISNUMBER(SEARCH("wikipedia",F518)),"Wikipedia",IF(ISNUMBER(SEARCH("greenpeace",F518)),"Greenpeace",IF(ISNUMBER(SEARCH("Polluterwatch",F518)),"Polluterwatch",IF(F518="","","Other")))))))</f>
        <v/>
      </c>
      <c r="H518">
        <f>LEN(B518)</f>
        <v>5</v>
      </c>
    </row>
    <row r="519" spans="1:9" ht="15.75" customHeight="1" x14ac:dyDescent="0.2">
      <c r="A519" s="11" t="s">
        <v>4438</v>
      </c>
      <c r="B519" s="11" t="s">
        <v>4438</v>
      </c>
      <c r="C519" t="s">
        <v>25</v>
      </c>
      <c r="D519" t="s">
        <v>17</v>
      </c>
      <c r="G519" s="3" t="str">
        <f>IF(ISNUMBER(SEARCH("Sourcewatch",F519)),"Sourcewatch",IF(ISNUMBER(SEARCH("desmog",F519)),"Desmog",IF(ISNUMBER(SEARCH("Exxon",F519)),"Exxonsecrets",IF(ISNUMBER(SEARCH("wikipedia",F519)),"Wikipedia",IF(ISNUMBER(SEARCH("greenpeace",F519)),"Greenpeace",IF(ISNUMBER(SEARCH("Polluterwatch",F519)),"Polluterwatch",IF(F519="","","Other")))))))</f>
        <v/>
      </c>
      <c r="H519">
        <f>LEN(B519)</f>
        <v>7</v>
      </c>
      <c r="I519" s="17" t="s">
        <v>25</v>
      </c>
    </row>
    <row r="520" spans="1:9" ht="15.75" customHeight="1" x14ac:dyDescent="0.2">
      <c r="A520" s="3" t="s">
        <v>529</v>
      </c>
      <c r="B520" s="3" t="s">
        <v>529</v>
      </c>
      <c r="C520" s="3" t="s">
        <v>25</v>
      </c>
      <c r="D520" s="3" t="s">
        <v>17</v>
      </c>
      <c r="F520" s="3" t="s">
        <v>17</v>
      </c>
      <c r="G520" s="3" t="str">
        <f>IF(ISNUMBER(SEARCH("Sourcewatch",F520)),"Sourcewatch",IF(ISNUMBER(SEARCH("desmog",F520)),"Desmog",IF(ISNUMBER(SEARCH("Exxon",F520)),"Exxonsecrets",IF(ISNUMBER(SEARCH("wikipedia",F520)),"Wikipedia",IF(ISNUMBER(SEARCH("greenpeace",F520)),"Greenpeace",IF(ISNUMBER(SEARCH("Polluterwatch",F520)),"Polluterwatch",IF(F520="","","Other")))))))</f>
        <v/>
      </c>
      <c r="H520">
        <f>LEN(B520)</f>
        <v>14</v>
      </c>
    </row>
    <row r="521" spans="1:9" ht="15.75" customHeight="1" x14ac:dyDescent="0.2">
      <c r="A521" s="11" t="s">
        <v>4430</v>
      </c>
      <c r="B521" s="11" t="s">
        <v>4430</v>
      </c>
      <c r="C521" t="s">
        <v>25</v>
      </c>
      <c r="D521" t="s">
        <v>17</v>
      </c>
      <c r="G521" s="3" t="str">
        <f>IF(ISNUMBER(SEARCH("Sourcewatch",F521)),"Sourcewatch",IF(ISNUMBER(SEARCH("desmog",F521)),"Desmog",IF(ISNUMBER(SEARCH("Exxon",F521)),"Exxonsecrets",IF(ISNUMBER(SEARCH("wikipedia",F521)),"Wikipedia",IF(ISNUMBER(SEARCH("greenpeace",F521)),"Greenpeace",IF(ISNUMBER(SEARCH("Polluterwatch",F521)),"Polluterwatch",IF(F521="","","Other")))))))</f>
        <v/>
      </c>
      <c r="H521">
        <f>LEN(B521)</f>
        <v>5</v>
      </c>
      <c r="I521" s="17" t="s">
        <v>25</v>
      </c>
    </row>
    <row r="522" spans="1:9" ht="15.75" customHeight="1" x14ac:dyDescent="0.2">
      <c r="A522" s="3" t="s">
        <v>530</v>
      </c>
      <c r="B522" s="3" t="s">
        <v>530</v>
      </c>
      <c r="C522" s="3" t="s">
        <v>25</v>
      </c>
      <c r="D522" s="3" t="s">
        <v>17</v>
      </c>
      <c r="F522" s="3" t="s">
        <v>17</v>
      </c>
      <c r="G522" s="3" t="str">
        <f>IF(ISNUMBER(SEARCH("Sourcewatch",F522)),"Sourcewatch",IF(ISNUMBER(SEARCH("desmog",F522)),"Desmog",IF(ISNUMBER(SEARCH("Exxon",F522)),"Exxonsecrets",IF(ISNUMBER(SEARCH("wikipedia",F522)),"Wikipedia",IF(ISNUMBER(SEARCH("greenpeace",F522)),"Greenpeace",IF(ISNUMBER(SEARCH("Polluterwatch",F522)),"Polluterwatch",IF(F522="","","Other")))))))</f>
        <v/>
      </c>
      <c r="H522">
        <f>LEN(B522)</f>
        <v>4</v>
      </c>
    </row>
    <row r="523" spans="1:9" ht="15.75" customHeight="1" x14ac:dyDescent="0.2">
      <c r="A523" s="3" t="s">
        <v>531</v>
      </c>
      <c r="B523" s="3" t="s">
        <v>531</v>
      </c>
      <c r="D523" s="3" t="s">
        <v>17</v>
      </c>
      <c r="F523" s="3" t="s">
        <v>532</v>
      </c>
      <c r="G523" s="3" t="str">
        <f>IF(ISNUMBER(SEARCH("Sourcewatch",F523)),"Sourcewatch",IF(ISNUMBER(SEARCH("desmog",F523)),"Desmog",IF(ISNUMBER(SEARCH("Exxon",F523)),"Exxonsecrets",IF(ISNUMBER(SEARCH("wikipedia",F523)),"Wikipedia",IF(ISNUMBER(SEARCH("greenpeace",F523)),"Greenpeace",IF(ISNUMBER(SEARCH("Polluterwatch",F523)),"Polluterwatch",IF(F523="","","Other")))))))</f>
        <v>Sourcewatch</v>
      </c>
      <c r="H523">
        <f>LEN(B523)</f>
        <v>41</v>
      </c>
    </row>
    <row r="524" spans="1:9" ht="15.75" customHeight="1" x14ac:dyDescent="0.2">
      <c r="A524" s="3" t="s">
        <v>533</v>
      </c>
      <c r="B524" s="3" t="s">
        <v>533</v>
      </c>
      <c r="C524" s="3" t="s">
        <v>25</v>
      </c>
      <c r="D524" s="3" t="s">
        <v>17</v>
      </c>
      <c r="F524" s="3" t="s">
        <v>17</v>
      </c>
      <c r="G524" s="3" t="str">
        <f>IF(ISNUMBER(SEARCH("Sourcewatch",F524)),"Sourcewatch",IF(ISNUMBER(SEARCH("desmog",F524)),"Desmog",IF(ISNUMBER(SEARCH("Exxon",F524)),"Exxonsecrets",IF(ISNUMBER(SEARCH("wikipedia",F524)),"Wikipedia",IF(ISNUMBER(SEARCH("greenpeace",F524)),"Greenpeace",IF(ISNUMBER(SEARCH("Polluterwatch",F524)),"Polluterwatch",IF(F524="","","Other")))))))</f>
        <v/>
      </c>
      <c r="H524">
        <f>LEN(B524)</f>
        <v>8</v>
      </c>
    </row>
    <row r="525" spans="1:9" ht="15.75" customHeight="1" x14ac:dyDescent="0.2">
      <c r="A525" s="3" t="s">
        <v>534</v>
      </c>
      <c r="B525" s="3" t="s">
        <v>534</v>
      </c>
      <c r="C525" s="3" t="s">
        <v>25</v>
      </c>
      <c r="D525" s="3" t="s">
        <v>17</v>
      </c>
      <c r="F525" s="3" t="s">
        <v>17</v>
      </c>
      <c r="G525" s="3" t="str">
        <f>IF(ISNUMBER(SEARCH("Sourcewatch",F525)),"Sourcewatch",IF(ISNUMBER(SEARCH("desmog",F525)),"Desmog",IF(ISNUMBER(SEARCH("Exxon",F525)),"Exxonsecrets",IF(ISNUMBER(SEARCH("wikipedia",F525)),"Wikipedia",IF(ISNUMBER(SEARCH("greenpeace",F525)),"Greenpeace",IF(ISNUMBER(SEARCH("Polluterwatch",F525)),"Polluterwatch",IF(F525="","","Other")))))))</f>
        <v/>
      </c>
      <c r="H525">
        <f>LEN(B525)</f>
        <v>6</v>
      </c>
    </row>
    <row r="526" spans="1:9" ht="15.75" customHeight="1" x14ac:dyDescent="0.2">
      <c r="A526" s="3" t="s">
        <v>535</v>
      </c>
      <c r="B526" s="3" t="s">
        <v>535</v>
      </c>
      <c r="C526" s="3" t="s">
        <v>25</v>
      </c>
      <c r="D526" s="3" t="s">
        <v>17</v>
      </c>
      <c r="F526" s="3" t="s">
        <v>17</v>
      </c>
      <c r="G526" s="3" t="str">
        <f>IF(ISNUMBER(SEARCH("Sourcewatch",F526)),"Sourcewatch",IF(ISNUMBER(SEARCH("desmog",F526)),"Desmog",IF(ISNUMBER(SEARCH("Exxon",F526)),"Exxonsecrets",IF(ISNUMBER(SEARCH("wikipedia",F526)),"Wikipedia",IF(ISNUMBER(SEARCH("greenpeace",F526)),"Greenpeace",IF(ISNUMBER(SEARCH("Polluterwatch",F526)),"Polluterwatch",IF(F526="","","Other")))))))</f>
        <v/>
      </c>
      <c r="H526">
        <f>LEN(B526)</f>
        <v>16</v>
      </c>
    </row>
    <row r="527" spans="1:9" ht="15.75" customHeight="1" x14ac:dyDescent="0.2">
      <c r="A527" s="3" t="s">
        <v>536</v>
      </c>
      <c r="B527" s="3" t="s">
        <v>536</v>
      </c>
      <c r="C527" s="3" t="s">
        <v>25</v>
      </c>
      <c r="D527" s="3" t="s">
        <v>17</v>
      </c>
      <c r="F527" s="3" t="s">
        <v>17</v>
      </c>
      <c r="G527" s="3" t="str">
        <f>IF(ISNUMBER(SEARCH("Sourcewatch",F527)),"Sourcewatch",IF(ISNUMBER(SEARCH("desmog",F527)),"Desmog",IF(ISNUMBER(SEARCH("Exxon",F527)),"Exxonsecrets",IF(ISNUMBER(SEARCH("wikipedia",F527)),"Wikipedia",IF(ISNUMBER(SEARCH("greenpeace",F527)),"Greenpeace",IF(ISNUMBER(SEARCH("Polluterwatch",F527)),"Polluterwatch",IF(F527="","","Other")))))))</f>
        <v/>
      </c>
      <c r="H527">
        <f>LEN(B527)</f>
        <v>12</v>
      </c>
    </row>
    <row r="528" spans="1:9" ht="15.75" customHeight="1" x14ac:dyDescent="0.2">
      <c r="A528" s="11" t="s">
        <v>4467</v>
      </c>
      <c r="B528" s="11" t="s">
        <v>4467</v>
      </c>
      <c r="C528" t="s">
        <v>25</v>
      </c>
      <c r="D528" t="s">
        <v>17</v>
      </c>
      <c r="G528" s="3" t="str">
        <f>IF(ISNUMBER(SEARCH("Sourcewatch",F528)),"Sourcewatch",IF(ISNUMBER(SEARCH("desmog",F528)),"Desmog",IF(ISNUMBER(SEARCH("Exxon",F528)),"Exxonsecrets",IF(ISNUMBER(SEARCH("wikipedia",F528)),"Wikipedia",IF(ISNUMBER(SEARCH("greenpeace",F528)),"Greenpeace",IF(ISNUMBER(SEARCH("Polluterwatch",F528)),"Polluterwatch",IF(F528="","","Other")))))))</f>
        <v/>
      </c>
      <c r="H528">
        <f>LEN(B528)</f>
        <v>7</v>
      </c>
      <c r="I528" s="17" t="s">
        <v>25</v>
      </c>
    </row>
    <row r="529" spans="1:8" ht="15.75" customHeight="1" x14ac:dyDescent="0.2">
      <c r="A529" s="3" t="s">
        <v>537</v>
      </c>
      <c r="B529" s="3" t="s">
        <v>537</v>
      </c>
      <c r="C529" s="6" t="s">
        <v>25</v>
      </c>
      <c r="D529" s="3" t="s">
        <v>17</v>
      </c>
      <c r="F529" s="3" t="s">
        <v>17</v>
      </c>
      <c r="G529" s="3" t="str">
        <f>IF(ISNUMBER(SEARCH("Sourcewatch",F529)),"Sourcewatch",IF(ISNUMBER(SEARCH("desmog",F529)),"Desmog",IF(ISNUMBER(SEARCH("Exxon",F529)),"Exxonsecrets",IF(ISNUMBER(SEARCH("wikipedia",F529)),"Wikipedia",IF(ISNUMBER(SEARCH("greenpeace",F529)),"Greenpeace",IF(ISNUMBER(SEARCH("Polluterwatch",F529)),"Polluterwatch",IF(F529="","","Other")))))))</f>
        <v/>
      </c>
      <c r="H529">
        <f>LEN(B529)</f>
        <v>8</v>
      </c>
    </row>
    <row r="530" spans="1:8" ht="15.75" customHeight="1" x14ac:dyDescent="0.2">
      <c r="A530" s="3" t="s">
        <v>538</v>
      </c>
      <c r="B530" s="3" t="s">
        <v>538</v>
      </c>
      <c r="C530" s="6" t="s">
        <v>25</v>
      </c>
      <c r="D530" s="3" t="s">
        <v>17</v>
      </c>
      <c r="F530" s="3" t="s">
        <v>17</v>
      </c>
      <c r="G530" s="3" t="str">
        <f>IF(ISNUMBER(SEARCH("Sourcewatch",F530)),"Sourcewatch",IF(ISNUMBER(SEARCH("desmog",F530)),"Desmog",IF(ISNUMBER(SEARCH("Exxon",F530)),"Exxonsecrets",IF(ISNUMBER(SEARCH("wikipedia",F530)),"Wikipedia",IF(ISNUMBER(SEARCH("greenpeace",F530)),"Greenpeace",IF(ISNUMBER(SEARCH("Polluterwatch",F530)),"Polluterwatch",IF(F530="","","Other")))))))</f>
        <v/>
      </c>
      <c r="H530">
        <f>LEN(B530)</f>
        <v>11</v>
      </c>
    </row>
    <row r="531" spans="1:8" ht="15.75" customHeight="1" x14ac:dyDescent="0.2">
      <c r="A531" s="3" t="s">
        <v>539</v>
      </c>
      <c r="B531" s="3" t="s">
        <v>539</v>
      </c>
      <c r="C531" s="6" t="s">
        <v>25</v>
      </c>
      <c r="D531" s="3" t="s">
        <v>17</v>
      </c>
      <c r="F531" s="3" t="s">
        <v>17</v>
      </c>
      <c r="G531" s="3" t="str">
        <f>IF(ISNUMBER(SEARCH("Sourcewatch",F531)),"Sourcewatch",IF(ISNUMBER(SEARCH("desmog",F531)),"Desmog",IF(ISNUMBER(SEARCH("Exxon",F531)),"Exxonsecrets",IF(ISNUMBER(SEARCH("wikipedia",F531)),"Wikipedia",IF(ISNUMBER(SEARCH("greenpeace",F531)),"Greenpeace",IF(ISNUMBER(SEARCH("Polluterwatch",F531)),"Polluterwatch",IF(F531="","","Other")))))))</f>
        <v/>
      </c>
      <c r="H531">
        <f>LEN(B531)</f>
        <v>7</v>
      </c>
    </row>
    <row r="532" spans="1:8" ht="15.75" customHeight="1" x14ac:dyDescent="0.2">
      <c r="A532" s="3" t="s">
        <v>540</v>
      </c>
      <c r="B532" s="3" t="s">
        <v>540</v>
      </c>
      <c r="C532" s="6" t="s">
        <v>25</v>
      </c>
      <c r="D532" s="3" t="s">
        <v>17</v>
      </c>
      <c r="F532" s="3" t="s">
        <v>17</v>
      </c>
      <c r="G532" s="3" t="str">
        <f>IF(ISNUMBER(SEARCH("Sourcewatch",F532)),"Sourcewatch",IF(ISNUMBER(SEARCH("desmog",F532)),"Desmog",IF(ISNUMBER(SEARCH("Exxon",F532)),"Exxonsecrets",IF(ISNUMBER(SEARCH("wikipedia",F532)),"Wikipedia",IF(ISNUMBER(SEARCH("greenpeace",F532)),"Greenpeace",IF(ISNUMBER(SEARCH("Polluterwatch",F532)),"Polluterwatch",IF(F532="","","Other")))))))</f>
        <v/>
      </c>
      <c r="H532">
        <f>LEN(B532)</f>
        <v>9</v>
      </c>
    </row>
    <row r="533" spans="1:8" ht="15.75" customHeight="1" x14ac:dyDescent="0.2">
      <c r="A533" s="3" t="s">
        <v>541</v>
      </c>
      <c r="B533" s="3" t="s">
        <v>541</v>
      </c>
      <c r="C533" s="6" t="s">
        <v>25</v>
      </c>
      <c r="D533" s="3" t="s">
        <v>17</v>
      </c>
      <c r="F533" s="3" t="s">
        <v>17</v>
      </c>
      <c r="G533" s="3" t="str">
        <f>IF(ISNUMBER(SEARCH("Sourcewatch",F533)),"Sourcewatch",IF(ISNUMBER(SEARCH("desmog",F533)),"Desmog",IF(ISNUMBER(SEARCH("Exxon",F533)),"Exxonsecrets",IF(ISNUMBER(SEARCH("wikipedia",F533)),"Wikipedia",IF(ISNUMBER(SEARCH("greenpeace",F533)),"Greenpeace",IF(ISNUMBER(SEARCH("Polluterwatch",F533)),"Polluterwatch",IF(F533="","","Other")))))))</f>
        <v/>
      </c>
      <c r="H533">
        <f>LEN(B533)</f>
        <v>7</v>
      </c>
    </row>
    <row r="534" spans="1:8" ht="15.75" customHeight="1" x14ac:dyDescent="0.2">
      <c r="A534" s="3" t="s">
        <v>542</v>
      </c>
      <c r="B534" s="3" t="s">
        <v>542</v>
      </c>
      <c r="C534" s="6" t="s">
        <v>25</v>
      </c>
      <c r="D534" s="3" t="s">
        <v>17</v>
      </c>
      <c r="F534" s="3" t="s">
        <v>17</v>
      </c>
      <c r="G534" s="3" t="str">
        <f>IF(ISNUMBER(SEARCH("Sourcewatch",F534)),"Sourcewatch",IF(ISNUMBER(SEARCH("desmog",F534)),"Desmog",IF(ISNUMBER(SEARCH("Exxon",F534)),"Exxonsecrets",IF(ISNUMBER(SEARCH("wikipedia",F534)),"Wikipedia",IF(ISNUMBER(SEARCH("greenpeace",F534)),"Greenpeace",IF(ISNUMBER(SEARCH("Polluterwatch",F534)),"Polluterwatch",IF(F534="","","Other")))))))</f>
        <v/>
      </c>
      <c r="H534">
        <f>LEN(B534)</f>
        <v>7</v>
      </c>
    </row>
    <row r="535" spans="1:8" ht="15.75" customHeight="1" x14ac:dyDescent="0.2">
      <c r="A535" s="3" t="s">
        <v>543</v>
      </c>
      <c r="B535" s="3" t="s">
        <v>543</v>
      </c>
      <c r="C535" s="6" t="s">
        <v>25</v>
      </c>
      <c r="D535" s="3" t="s">
        <v>17</v>
      </c>
      <c r="F535" s="3" t="s">
        <v>17</v>
      </c>
      <c r="G535" s="3" t="str">
        <f>IF(ISNUMBER(SEARCH("Sourcewatch",F535)),"Sourcewatch",IF(ISNUMBER(SEARCH("desmog",F535)),"Desmog",IF(ISNUMBER(SEARCH("Exxon",F535)),"Exxonsecrets",IF(ISNUMBER(SEARCH("wikipedia",F535)),"Wikipedia",IF(ISNUMBER(SEARCH("greenpeace",F535)),"Greenpeace",IF(ISNUMBER(SEARCH("Polluterwatch",F535)),"Polluterwatch",IF(F535="","","Other")))))))</f>
        <v/>
      </c>
      <c r="H535">
        <f>LEN(B535)</f>
        <v>7</v>
      </c>
    </row>
    <row r="536" spans="1:8" ht="15.75" customHeight="1" x14ac:dyDescent="0.2">
      <c r="A536" s="3" t="s">
        <v>544</v>
      </c>
      <c r="B536" s="3" t="s">
        <v>544</v>
      </c>
      <c r="C536" s="6" t="s">
        <v>25</v>
      </c>
      <c r="D536" s="3" t="s">
        <v>17</v>
      </c>
      <c r="F536" s="3" t="s">
        <v>17</v>
      </c>
      <c r="G536" s="3" t="str">
        <f>IF(ISNUMBER(SEARCH("Sourcewatch",F536)),"Sourcewatch",IF(ISNUMBER(SEARCH("desmog",F536)),"Desmog",IF(ISNUMBER(SEARCH("Exxon",F536)),"Exxonsecrets",IF(ISNUMBER(SEARCH("wikipedia",F536)),"Wikipedia",IF(ISNUMBER(SEARCH("greenpeace",F536)),"Greenpeace",IF(ISNUMBER(SEARCH("Polluterwatch",F536)),"Polluterwatch",IF(F536="","","Other")))))))</f>
        <v/>
      </c>
      <c r="H536">
        <f>LEN(B536)</f>
        <v>7</v>
      </c>
    </row>
    <row r="537" spans="1:8" ht="15.75" customHeight="1" x14ac:dyDescent="0.2">
      <c r="A537" s="3" t="s">
        <v>545</v>
      </c>
      <c r="B537" s="3" t="s">
        <v>545</v>
      </c>
      <c r="C537" s="6" t="s">
        <v>25</v>
      </c>
      <c r="D537" s="3" t="s">
        <v>17</v>
      </c>
      <c r="F537" s="3" t="s">
        <v>17</v>
      </c>
      <c r="G537" s="3" t="str">
        <f>IF(ISNUMBER(SEARCH("Sourcewatch",F537)),"Sourcewatch",IF(ISNUMBER(SEARCH("desmog",F537)),"Desmog",IF(ISNUMBER(SEARCH("Exxon",F537)),"Exxonsecrets",IF(ISNUMBER(SEARCH("wikipedia",F537)),"Wikipedia",IF(ISNUMBER(SEARCH("greenpeace",F537)),"Greenpeace",IF(ISNUMBER(SEARCH("Polluterwatch",F537)),"Polluterwatch",IF(F537="","","Other")))))))</f>
        <v/>
      </c>
      <c r="H537">
        <f>LEN(B537)</f>
        <v>8</v>
      </c>
    </row>
    <row r="538" spans="1:8" ht="15.75" customHeight="1" x14ac:dyDescent="0.2">
      <c r="A538" s="3" t="s">
        <v>546</v>
      </c>
      <c r="B538" s="3" t="s">
        <v>546</v>
      </c>
      <c r="C538" s="6" t="s">
        <v>25</v>
      </c>
      <c r="D538" s="3" t="s">
        <v>17</v>
      </c>
      <c r="F538" s="3" t="s">
        <v>17</v>
      </c>
      <c r="G538" s="3" t="str">
        <f>IF(ISNUMBER(SEARCH("Sourcewatch",F538)),"Sourcewatch",IF(ISNUMBER(SEARCH("desmog",F538)),"Desmog",IF(ISNUMBER(SEARCH("Exxon",F538)),"Exxonsecrets",IF(ISNUMBER(SEARCH("wikipedia",F538)),"Wikipedia",IF(ISNUMBER(SEARCH("greenpeace",F538)),"Greenpeace",IF(ISNUMBER(SEARCH("Polluterwatch",F538)),"Polluterwatch",IF(F538="","","Other")))))))</f>
        <v/>
      </c>
      <c r="H538">
        <f>LEN(B538)</f>
        <v>4</v>
      </c>
    </row>
    <row r="539" spans="1:8" ht="15.75" customHeight="1" x14ac:dyDescent="0.2">
      <c r="A539" s="3" t="s">
        <v>547</v>
      </c>
      <c r="B539" s="3" t="s">
        <v>547</v>
      </c>
      <c r="C539" s="6" t="s">
        <v>25</v>
      </c>
      <c r="D539" s="3" t="s">
        <v>17</v>
      </c>
      <c r="F539" s="3" t="s">
        <v>17</v>
      </c>
      <c r="G539" s="3" t="str">
        <f>IF(ISNUMBER(SEARCH("Sourcewatch",F539)),"Sourcewatch",IF(ISNUMBER(SEARCH("desmog",F539)),"Desmog",IF(ISNUMBER(SEARCH("Exxon",F539)),"Exxonsecrets",IF(ISNUMBER(SEARCH("wikipedia",F539)),"Wikipedia",IF(ISNUMBER(SEARCH("greenpeace",F539)),"Greenpeace",IF(ISNUMBER(SEARCH("Polluterwatch",F539)),"Polluterwatch",IF(F539="","","Other")))))))</f>
        <v/>
      </c>
      <c r="H539">
        <f>LEN(B539)</f>
        <v>10</v>
      </c>
    </row>
    <row r="540" spans="1:8" ht="15.75" customHeight="1" x14ac:dyDescent="0.2">
      <c r="A540" s="3" t="s">
        <v>548</v>
      </c>
      <c r="B540" s="3" t="s">
        <v>548</v>
      </c>
      <c r="C540" s="6" t="s">
        <v>25</v>
      </c>
      <c r="D540" s="3" t="s">
        <v>17</v>
      </c>
      <c r="F540" s="3" t="s">
        <v>17</v>
      </c>
      <c r="G540" s="3" t="str">
        <f>IF(ISNUMBER(SEARCH("Sourcewatch",F540)),"Sourcewatch",IF(ISNUMBER(SEARCH("desmog",F540)),"Desmog",IF(ISNUMBER(SEARCH("Exxon",F540)),"Exxonsecrets",IF(ISNUMBER(SEARCH("wikipedia",F540)),"Wikipedia",IF(ISNUMBER(SEARCH("greenpeace",F540)),"Greenpeace",IF(ISNUMBER(SEARCH("Polluterwatch",F540)),"Polluterwatch",IF(F540="","","Other")))))))</f>
        <v/>
      </c>
      <c r="H540">
        <f>LEN(B540)</f>
        <v>7</v>
      </c>
    </row>
    <row r="541" spans="1:8" ht="15.75" customHeight="1" x14ac:dyDescent="0.2">
      <c r="A541" s="3" t="s">
        <v>549</v>
      </c>
      <c r="B541" s="3" t="s">
        <v>549</v>
      </c>
      <c r="C541" s="6" t="s">
        <v>25</v>
      </c>
      <c r="D541" s="3" t="s">
        <v>17</v>
      </c>
      <c r="F541" s="3" t="s">
        <v>17</v>
      </c>
      <c r="G541" s="3" t="str">
        <f>IF(ISNUMBER(SEARCH("Sourcewatch",F541)),"Sourcewatch",IF(ISNUMBER(SEARCH("desmog",F541)),"Desmog",IF(ISNUMBER(SEARCH("Exxon",F541)),"Exxonsecrets",IF(ISNUMBER(SEARCH("wikipedia",F541)),"Wikipedia",IF(ISNUMBER(SEARCH("greenpeace",F541)),"Greenpeace",IF(ISNUMBER(SEARCH("Polluterwatch",F541)),"Polluterwatch",IF(F541="","","Other")))))))</f>
        <v/>
      </c>
      <c r="H541">
        <f>LEN(B541)</f>
        <v>9</v>
      </c>
    </row>
    <row r="542" spans="1:8" ht="15.75" customHeight="1" x14ac:dyDescent="0.2">
      <c r="A542" s="3" t="s">
        <v>550</v>
      </c>
      <c r="B542" s="3" t="s">
        <v>550</v>
      </c>
      <c r="C542" s="6" t="s">
        <v>25</v>
      </c>
      <c r="D542" s="3" t="s">
        <v>17</v>
      </c>
      <c r="F542" s="3" t="s">
        <v>17</v>
      </c>
      <c r="G542" s="3" t="str">
        <f>IF(ISNUMBER(SEARCH("Sourcewatch",F542)),"Sourcewatch",IF(ISNUMBER(SEARCH("desmog",F542)),"Desmog",IF(ISNUMBER(SEARCH("Exxon",F542)),"Exxonsecrets",IF(ISNUMBER(SEARCH("wikipedia",F542)),"Wikipedia",IF(ISNUMBER(SEARCH("greenpeace",F542)),"Greenpeace",IF(ISNUMBER(SEARCH("Polluterwatch",F542)),"Polluterwatch",IF(F542="","","Other")))))))</f>
        <v/>
      </c>
      <c r="H542">
        <f>LEN(B542)</f>
        <v>8</v>
      </c>
    </row>
    <row r="543" spans="1:8" ht="15.75" customHeight="1" x14ac:dyDescent="0.2">
      <c r="A543" s="3" t="s">
        <v>551</v>
      </c>
      <c r="B543" s="3" t="s">
        <v>551</v>
      </c>
      <c r="C543" s="6" t="s">
        <v>25</v>
      </c>
      <c r="D543" s="3" t="s">
        <v>17</v>
      </c>
      <c r="F543" s="3" t="s">
        <v>17</v>
      </c>
      <c r="G543" s="3" t="str">
        <f>IF(ISNUMBER(SEARCH("Sourcewatch",F543)),"Sourcewatch",IF(ISNUMBER(SEARCH("desmog",F543)),"Desmog",IF(ISNUMBER(SEARCH("Exxon",F543)),"Exxonsecrets",IF(ISNUMBER(SEARCH("wikipedia",F543)),"Wikipedia",IF(ISNUMBER(SEARCH("greenpeace",F543)),"Greenpeace",IF(ISNUMBER(SEARCH("Polluterwatch",F543)),"Polluterwatch",IF(F543="","","Other")))))))</f>
        <v/>
      </c>
      <c r="H543">
        <f>LEN(B543)</f>
        <v>8</v>
      </c>
    </row>
    <row r="544" spans="1:8" ht="15.75" customHeight="1" x14ac:dyDescent="0.2">
      <c r="A544" s="3" t="s">
        <v>552</v>
      </c>
      <c r="B544" s="3" t="s">
        <v>552</v>
      </c>
      <c r="C544" s="6" t="s">
        <v>25</v>
      </c>
      <c r="D544" s="3" t="s">
        <v>17</v>
      </c>
      <c r="F544" s="3" t="s">
        <v>17</v>
      </c>
      <c r="G544" s="3" t="str">
        <f>IF(ISNUMBER(SEARCH("Sourcewatch",F544)),"Sourcewatch",IF(ISNUMBER(SEARCH("desmog",F544)),"Desmog",IF(ISNUMBER(SEARCH("Exxon",F544)),"Exxonsecrets",IF(ISNUMBER(SEARCH("wikipedia",F544)),"Wikipedia",IF(ISNUMBER(SEARCH("greenpeace",F544)),"Greenpeace",IF(ISNUMBER(SEARCH("Polluterwatch",F544)),"Polluterwatch",IF(F544="","","Other")))))))</f>
        <v/>
      </c>
      <c r="H544">
        <f>LEN(B544)</f>
        <v>9</v>
      </c>
    </row>
    <row r="545" spans="1:8" ht="15.75" customHeight="1" x14ac:dyDescent="0.2">
      <c r="A545" s="3" t="s">
        <v>553</v>
      </c>
      <c r="B545" s="3" t="s">
        <v>553</v>
      </c>
      <c r="C545" s="6" t="s">
        <v>25</v>
      </c>
      <c r="D545" s="3" t="s">
        <v>17</v>
      </c>
      <c r="F545" s="3" t="s">
        <v>17</v>
      </c>
      <c r="G545" s="3" t="str">
        <f>IF(ISNUMBER(SEARCH("Sourcewatch",F545)),"Sourcewatch",IF(ISNUMBER(SEARCH("desmog",F545)),"Desmog",IF(ISNUMBER(SEARCH("Exxon",F545)),"Exxonsecrets",IF(ISNUMBER(SEARCH("wikipedia",F545)),"Wikipedia",IF(ISNUMBER(SEARCH("greenpeace",F545)),"Greenpeace",IF(ISNUMBER(SEARCH("Polluterwatch",F545)),"Polluterwatch",IF(F545="","","Other")))))))</f>
        <v/>
      </c>
      <c r="H545">
        <f>LEN(B545)</f>
        <v>7</v>
      </c>
    </row>
    <row r="546" spans="1:8" ht="15.75" customHeight="1" x14ac:dyDescent="0.2">
      <c r="A546" s="3" t="s">
        <v>554</v>
      </c>
      <c r="B546" s="3" t="s">
        <v>554</v>
      </c>
      <c r="C546" s="6" t="s">
        <v>25</v>
      </c>
      <c r="D546" s="3" t="s">
        <v>17</v>
      </c>
      <c r="F546" s="3" t="s">
        <v>17</v>
      </c>
      <c r="G546" s="3" t="str">
        <f>IF(ISNUMBER(SEARCH("Sourcewatch",F546)),"Sourcewatch",IF(ISNUMBER(SEARCH("desmog",F546)),"Desmog",IF(ISNUMBER(SEARCH("Exxon",F546)),"Exxonsecrets",IF(ISNUMBER(SEARCH("wikipedia",F546)),"Wikipedia",IF(ISNUMBER(SEARCH("greenpeace",F546)),"Greenpeace",IF(ISNUMBER(SEARCH("Polluterwatch",F546)),"Polluterwatch",IF(F546="","","Other")))))))</f>
        <v/>
      </c>
      <c r="H546">
        <f>LEN(B546)</f>
        <v>7</v>
      </c>
    </row>
    <row r="547" spans="1:8" ht="15.75" customHeight="1" x14ac:dyDescent="0.2">
      <c r="A547" s="3" t="s">
        <v>555</v>
      </c>
      <c r="B547" s="3" t="s">
        <v>555</v>
      </c>
      <c r="C547" s="6" t="s">
        <v>25</v>
      </c>
      <c r="D547" s="3" t="s">
        <v>17</v>
      </c>
      <c r="F547" s="3" t="s">
        <v>17</v>
      </c>
      <c r="G547" s="3" t="str">
        <f>IF(ISNUMBER(SEARCH("Sourcewatch",F547)),"Sourcewatch",IF(ISNUMBER(SEARCH("desmog",F547)),"Desmog",IF(ISNUMBER(SEARCH("Exxon",F547)),"Exxonsecrets",IF(ISNUMBER(SEARCH("wikipedia",F547)),"Wikipedia",IF(ISNUMBER(SEARCH("greenpeace",F547)),"Greenpeace",IF(ISNUMBER(SEARCH("Polluterwatch",F547)),"Polluterwatch",IF(F547="","","Other")))))))</f>
        <v/>
      </c>
      <c r="H547">
        <f>LEN(B547)</f>
        <v>8</v>
      </c>
    </row>
    <row r="548" spans="1:8" ht="15.75" customHeight="1" x14ac:dyDescent="0.2">
      <c r="A548" s="3" t="s">
        <v>556</v>
      </c>
      <c r="B548" s="3" t="s">
        <v>556</v>
      </c>
      <c r="C548" s="6" t="s">
        <v>25</v>
      </c>
      <c r="D548" s="3" t="s">
        <v>17</v>
      </c>
      <c r="F548" s="3" t="s">
        <v>17</v>
      </c>
      <c r="G548" s="3" t="str">
        <f>IF(ISNUMBER(SEARCH("Sourcewatch",F548)),"Sourcewatch",IF(ISNUMBER(SEARCH("desmog",F548)),"Desmog",IF(ISNUMBER(SEARCH("Exxon",F548)),"Exxonsecrets",IF(ISNUMBER(SEARCH("wikipedia",F548)),"Wikipedia",IF(ISNUMBER(SEARCH("greenpeace",F548)),"Greenpeace",IF(ISNUMBER(SEARCH("Polluterwatch",F548)),"Polluterwatch",IF(F548="","","Other")))))))</f>
        <v/>
      </c>
      <c r="H548">
        <f>LEN(B548)</f>
        <v>7</v>
      </c>
    </row>
    <row r="549" spans="1:8" ht="15.75" customHeight="1" x14ac:dyDescent="0.2">
      <c r="A549" s="3" t="s">
        <v>557</v>
      </c>
      <c r="B549" s="3" t="s">
        <v>557</v>
      </c>
      <c r="C549" s="6" t="s">
        <v>25</v>
      </c>
      <c r="D549" s="3" t="s">
        <v>17</v>
      </c>
      <c r="F549" s="3" t="s">
        <v>17</v>
      </c>
      <c r="G549" s="3" t="str">
        <f>IF(ISNUMBER(SEARCH("Sourcewatch",F549)),"Sourcewatch",IF(ISNUMBER(SEARCH("desmog",F549)),"Desmog",IF(ISNUMBER(SEARCH("Exxon",F549)),"Exxonsecrets",IF(ISNUMBER(SEARCH("wikipedia",F549)),"Wikipedia",IF(ISNUMBER(SEARCH("greenpeace",F549)),"Greenpeace",IF(ISNUMBER(SEARCH("Polluterwatch",F549)),"Polluterwatch",IF(F549="","","Other")))))))</f>
        <v/>
      </c>
      <c r="H549">
        <f>LEN(B549)</f>
        <v>8</v>
      </c>
    </row>
    <row r="550" spans="1:8" ht="15.75" customHeight="1" x14ac:dyDescent="0.2">
      <c r="A550" s="3" t="s">
        <v>558</v>
      </c>
      <c r="B550" s="3" t="s">
        <v>558</v>
      </c>
      <c r="C550" s="6" t="s">
        <v>25</v>
      </c>
      <c r="D550" s="3" t="s">
        <v>17</v>
      </c>
      <c r="F550" s="3" t="s">
        <v>17</v>
      </c>
      <c r="G550" s="3" t="str">
        <f>IF(ISNUMBER(SEARCH("Sourcewatch",F550)),"Sourcewatch",IF(ISNUMBER(SEARCH("desmog",F550)),"Desmog",IF(ISNUMBER(SEARCH("Exxon",F550)),"Exxonsecrets",IF(ISNUMBER(SEARCH("wikipedia",F550)),"Wikipedia",IF(ISNUMBER(SEARCH("greenpeace",F550)),"Greenpeace",IF(ISNUMBER(SEARCH("Polluterwatch",F550)),"Polluterwatch",IF(F550="","","Other")))))))</f>
        <v/>
      </c>
      <c r="H550">
        <f>LEN(B550)</f>
        <v>8</v>
      </c>
    </row>
    <row r="551" spans="1:8" ht="15.75" customHeight="1" x14ac:dyDescent="0.2">
      <c r="A551" s="3" t="s">
        <v>559</v>
      </c>
      <c r="B551" s="3" t="s">
        <v>559</v>
      </c>
      <c r="C551" s="6" t="s">
        <v>25</v>
      </c>
      <c r="D551" s="3" t="s">
        <v>17</v>
      </c>
      <c r="F551" s="3" t="s">
        <v>17</v>
      </c>
      <c r="G551" s="3" t="str">
        <f>IF(ISNUMBER(SEARCH("Sourcewatch",F551)),"Sourcewatch",IF(ISNUMBER(SEARCH("desmog",F551)),"Desmog",IF(ISNUMBER(SEARCH("Exxon",F551)),"Exxonsecrets",IF(ISNUMBER(SEARCH("wikipedia",F551)),"Wikipedia",IF(ISNUMBER(SEARCH("greenpeace",F551)),"Greenpeace",IF(ISNUMBER(SEARCH("Polluterwatch",F551)),"Polluterwatch",IF(F551="","","Other")))))))</f>
        <v/>
      </c>
      <c r="H551">
        <f>LEN(B551)</f>
        <v>8</v>
      </c>
    </row>
    <row r="552" spans="1:8" ht="15.75" customHeight="1" x14ac:dyDescent="0.2">
      <c r="A552" s="3" t="s">
        <v>560</v>
      </c>
      <c r="B552" s="3" t="s">
        <v>560</v>
      </c>
      <c r="C552" s="3" t="s">
        <v>25</v>
      </c>
      <c r="D552" s="3" t="s">
        <v>17</v>
      </c>
      <c r="F552" s="3" t="s">
        <v>17</v>
      </c>
      <c r="G552" s="3" t="str">
        <f>IF(ISNUMBER(SEARCH("Sourcewatch",F552)),"Sourcewatch",IF(ISNUMBER(SEARCH("desmog",F552)),"Desmog",IF(ISNUMBER(SEARCH("Exxon",F552)),"Exxonsecrets",IF(ISNUMBER(SEARCH("wikipedia",F552)),"Wikipedia",IF(ISNUMBER(SEARCH("greenpeace",F552)),"Greenpeace",IF(ISNUMBER(SEARCH("Polluterwatch",F552)),"Polluterwatch",IF(F552="","","Other")))))))</f>
        <v/>
      </c>
      <c r="H552">
        <f>LEN(B552)</f>
        <v>9</v>
      </c>
    </row>
    <row r="553" spans="1:8" ht="15.75" customHeight="1" x14ac:dyDescent="0.2">
      <c r="A553" s="3" t="s">
        <v>561</v>
      </c>
      <c r="B553" s="3" t="s">
        <v>561</v>
      </c>
      <c r="C553" s="3" t="s">
        <v>25</v>
      </c>
      <c r="D553" s="3" t="s">
        <v>17</v>
      </c>
      <c r="F553" s="3" t="s">
        <v>17</v>
      </c>
      <c r="G553" s="3" t="str">
        <f>IF(ISNUMBER(SEARCH("Sourcewatch",F553)),"Sourcewatch",IF(ISNUMBER(SEARCH("desmog",F553)),"Desmog",IF(ISNUMBER(SEARCH("Exxon",F553)),"Exxonsecrets",IF(ISNUMBER(SEARCH("wikipedia",F553)),"Wikipedia",IF(ISNUMBER(SEARCH("greenpeace",F553)),"Greenpeace",IF(ISNUMBER(SEARCH("Polluterwatch",F553)),"Polluterwatch",IF(F553="","","Other")))))))</f>
        <v/>
      </c>
      <c r="H553">
        <f>LEN(B553)</f>
        <v>9</v>
      </c>
    </row>
    <row r="554" spans="1:8" ht="15.75" customHeight="1" x14ac:dyDescent="0.2">
      <c r="A554" s="3" t="s">
        <v>562</v>
      </c>
      <c r="B554" s="3" t="s">
        <v>562</v>
      </c>
      <c r="C554" s="3" t="s">
        <v>25</v>
      </c>
      <c r="D554" s="3" t="s">
        <v>17</v>
      </c>
      <c r="F554" s="3" t="s">
        <v>17</v>
      </c>
      <c r="G554" s="3" t="str">
        <f>IF(ISNUMBER(SEARCH("Sourcewatch",F554)),"Sourcewatch",IF(ISNUMBER(SEARCH("desmog",F554)),"Desmog",IF(ISNUMBER(SEARCH("Exxon",F554)),"Exxonsecrets",IF(ISNUMBER(SEARCH("wikipedia",F554)),"Wikipedia",IF(ISNUMBER(SEARCH("greenpeace",F554)),"Greenpeace",IF(ISNUMBER(SEARCH("Polluterwatch",F554)),"Polluterwatch",IF(F554="","","Other")))))))</f>
        <v/>
      </c>
      <c r="H554">
        <f>LEN(B554)</f>
        <v>8</v>
      </c>
    </row>
    <row r="555" spans="1:8" ht="15.75" customHeight="1" x14ac:dyDescent="0.2">
      <c r="A555" s="3" t="s">
        <v>563</v>
      </c>
      <c r="B555" s="3" t="s">
        <v>563</v>
      </c>
      <c r="C555" s="3" t="s">
        <v>25</v>
      </c>
      <c r="D555" s="3" t="s">
        <v>17</v>
      </c>
      <c r="F555" s="3" t="s">
        <v>17</v>
      </c>
      <c r="G555" s="3" t="str">
        <f>IF(ISNUMBER(SEARCH("Sourcewatch",F555)),"Sourcewatch",IF(ISNUMBER(SEARCH("desmog",F555)),"Desmog",IF(ISNUMBER(SEARCH("Exxon",F555)),"Exxonsecrets",IF(ISNUMBER(SEARCH("wikipedia",F555)),"Wikipedia",IF(ISNUMBER(SEARCH("greenpeace",F555)),"Greenpeace",IF(ISNUMBER(SEARCH("Polluterwatch",F555)),"Polluterwatch",IF(F555="","","Other")))))))</f>
        <v/>
      </c>
      <c r="H555">
        <f>LEN(B555)</f>
        <v>9</v>
      </c>
    </row>
    <row r="556" spans="1:8" ht="15.75" customHeight="1" x14ac:dyDescent="0.2">
      <c r="A556" s="3" t="s">
        <v>564</v>
      </c>
      <c r="B556" s="3" t="s">
        <v>564</v>
      </c>
      <c r="C556" s="3" t="s">
        <v>25</v>
      </c>
      <c r="D556" s="3" t="s">
        <v>17</v>
      </c>
      <c r="F556" s="3" t="s">
        <v>17</v>
      </c>
      <c r="G556" s="3" t="str">
        <f>IF(ISNUMBER(SEARCH("Sourcewatch",F556)),"Sourcewatch",IF(ISNUMBER(SEARCH("desmog",F556)),"Desmog",IF(ISNUMBER(SEARCH("Exxon",F556)),"Exxonsecrets",IF(ISNUMBER(SEARCH("wikipedia",F556)),"Wikipedia",IF(ISNUMBER(SEARCH("greenpeace",F556)),"Greenpeace",IF(ISNUMBER(SEARCH("Polluterwatch",F556)),"Polluterwatch",IF(F556="","","Other")))))))</f>
        <v/>
      </c>
      <c r="H556">
        <f>LEN(B556)</f>
        <v>9</v>
      </c>
    </row>
    <row r="557" spans="1:8" ht="15.75" customHeight="1" x14ac:dyDescent="0.2">
      <c r="A557" s="3" t="s">
        <v>565</v>
      </c>
      <c r="B557" s="3" t="s">
        <v>565</v>
      </c>
      <c r="C557" s="3" t="s">
        <v>25</v>
      </c>
      <c r="D557" s="3" t="s">
        <v>17</v>
      </c>
      <c r="F557" s="3" t="s">
        <v>17</v>
      </c>
      <c r="G557" s="3" t="str">
        <f>IF(ISNUMBER(SEARCH("Sourcewatch",F557)),"Sourcewatch",IF(ISNUMBER(SEARCH("desmog",F557)),"Desmog",IF(ISNUMBER(SEARCH("Exxon",F557)),"Exxonsecrets",IF(ISNUMBER(SEARCH("wikipedia",F557)),"Wikipedia",IF(ISNUMBER(SEARCH("greenpeace",F557)),"Greenpeace",IF(ISNUMBER(SEARCH("Polluterwatch",F557)),"Polluterwatch",IF(F557="","","Other")))))))</f>
        <v/>
      </c>
      <c r="H557">
        <f>LEN(B557)</f>
        <v>9</v>
      </c>
    </row>
    <row r="558" spans="1:8" ht="15.75" customHeight="1" x14ac:dyDescent="0.2">
      <c r="A558" s="3" t="s">
        <v>566</v>
      </c>
      <c r="B558" s="3" t="s">
        <v>566</v>
      </c>
      <c r="C558" s="3" t="s">
        <v>25</v>
      </c>
      <c r="D558" s="3" t="s">
        <v>17</v>
      </c>
      <c r="F558" s="3" t="s">
        <v>17</v>
      </c>
      <c r="G558" s="3" t="str">
        <f>IF(ISNUMBER(SEARCH("Sourcewatch",F558)),"Sourcewatch",IF(ISNUMBER(SEARCH("desmog",F558)),"Desmog",IF(ISNUMBER(SEARCH("Exxon",F558)),"Exxonsecrets",IF(ISNUMBER(SEARCH("wikipedia",F558)),"Wikipedia",IF(ISNUMBER(SEARCH("greenpeace",F558)),"Greenpeace",IF(ISNUMBER(SEARCH("Polluterwatch",F558)),"Polluterwatch",IF(F558="","","Other")))))))</f>
        <v/>
      </c>
      <c r="H558">
        <f>LEN(B558)</f>
        <v>12</v>
      </c>
    </row>
    <row r="559" spans="1:8" ht="15.75" customHeight="1" x14ac:dyDescent="0.2">
      <c r="A559" s="3" t="s">
        <v>567</v>
      </c>
      <c r="B559" s="3" t="s">
        <v>567</v>
      </c>
      <c r="C559" s="3" t="s">
        <v>25</v>
      </c>
      <c r="D559" s="3" t="s">
        <v>17</v>
      </c>
      <c r="F559" s="3" t="s">
        <v>17</v>
      </c>
      <c r="G559" s="3" t="str">
        <f>IF(ISNUMBER(SEARCH("Sourcewatch",F559)),"Sourcewatch",IF(ISNUMBER(SEARCH("desmog",F559)),"Desmog",IF(ISNUMBER(SEARCH("Exxon",F559)),"Exxonsecrets",IF(ISNUMBER(SEARCH("wikipedia",F559)),"Wikipedia",IF(ISNUMBER(SEARCH("greenpeace",F559)),"Greenpeace",IF(ISNUMBER(SEARCH("Polluterwatch",F559)),"Polluterwatch",IF(F559="","","Other")))))))</f>
        <v/>
      </c>
      <c r="H559">
        <f>LEN(B559)</f>
        <v>8</v>
      </c>
    </row>
    <row r="560" spans="1:8" ht="15.75" customHeight="1" x14ac:dyDescent="0.2">
      <c r="A560" s="3" t="s">
        <v>568</v>
      </c>
      <c r="B560" s="3" t="s">
        <v>568</v>
      </c>
      <c r="C560" s="3" t="s">
        <v>25</v>
      </c>
      <c r="D560" s="3" t="s">
        <v>17</v>
      </c>
      <c r="F560" s="3" t="s">
        <v>17</v>
      </c>
      <c r="G560" s="3" t="str">
        <f>IF(ISNUMBER(SEARCH("Sourcewatch",F560)),"Sourcewatch",IF(ISNUMBER(SEARCH("desmog",F560)),"Desmog",IF(ISNUMBER(SEARCH("Exxon",F560)),"Exxonsecrets",IF(ISNUMBER(SEARCH("wikipedia",F560)),"Wikipedia",IF(ISNUMBER(SEARCH("greenpeace",F560)),"Greenpeace",IF(ISNUMBER(SEARCH("Polluterwatch",F560)),"Polluterwatch",IF(F560="","","Other")))))))</f>
        <v/>
      </c>
      <c r="H560">
        <f>LEN(B560)</f>
        <v>8</v>
      </c>
    </row>
    <row r="561" spans="1:9" ht="15.75" customHeight="1" x14ac:dyDescent="0.2">
      <c r="A561" s="3" t="s">
        <v>569</v>
      </c>
      <c r="B561" s="3" t="s">
        <v>569</v>
      </c>
      <c r="C561" s="3" t="s">
        <v>25</v>
      </c>
      <c r="D561" s="3" t="s">
        <v>17</v>
      </c>
      <c r="F561" s="3" t="s">
        <v>17</v>
      </c>
      <c r="G561" s="3" t="str">
        <f>IF(ISNUMBER(SEARCH("Sourcewatch",F561)),"Sourcewatch",IF(ISNUMBER(SEARCH("desmog",F561)),"Desmog",IF(ISNUMBER(SEARCH("Exxon",F561)),"Exxonsecrets",IF(ISNUMBER(SEARCH("wikipedia",F561)),"Wikipedia",IF(ISNUMBER(SEARCH("greenpeace",F561)),"Greenpeace",IF(ISNUMBER(SEARCH("Polluterwatch",F561)),"Polluterwatch",IF(F561="","","Other")))))))</f>
        <v/>
      </c>
      <c r="H561">
        <f>LEN(B561)</f>
        <v>8</v>
      </c>
    </row>
    <row r="562" spans="1:9" ht="15.75" customHeight="1" x14ac:dyDescent="0.2">
      <c r="A562" s="11" t="s">
        <v>4543</v>
      </c>
      <c r="B562" s="11" t="s">
        <v>4543</v>
      </c>
      <c r="C562" t="s">
        <v>25</v>
      </c>
      <c r="D562" t="s">
        <v>17</v>
      </c>
      <c r="G562" s="3" t="str">
        <f>IF(ISNUMBER(SEARCH("Sourcewatch",F562)),"Sourcewatch",IF(ISNUMBER(SEARCH("desmog",F562)),"Desmog",IF(ISNUMBER(SEARCH("Exxon",F562)),"Exxonsecrets",IF(ISNUMBER(SEARCH("wikipedia",F562)),"Wikipedia",IF(ISNUMBER(SEARCH("greenpeace",F562)),"Greenpeace",IF(ISNUMBER(SEARCH("Polluterwatch",F562)),"Polluterwatch",IF(F562="","","Other")))))))</f>
        <v/>
      </c>
      <c r="H562">
        <f>LEN(B562)</f>
        <v>4</v>
      </c>
      <c r="I562" s="17" t="s">
        <v>25</v>
      </c>
    </row>
    <row r="563" spans="1:9" ht="15.75" customHeight="1" x14ac:dyDescent="0.2">
      <c r="A563" s="3" t="s">
        <v>570</v>
      </c>
      <c r="B563" s="3" t="s">
        <v>570</v>
      </c>
      <c r="C563" s="3" t="s">
        <v>25</v>
      </c>
      <c r="D563" s="3" t="s">
        <v>17</v>
      </c>
      <c r="F563" s="3" t="s">
        <v>17</v>
      </c>
      <c r="G563" s="3" t="str">
        <f>IF(ISNUMBER(SEARCH("Sourcewatch",F563)),"Sourcewatch",IF(ISNUMBER(SEARCH("desmog",F563)),"Desmog",IF(ISNUMBER(SEARCH("Exxon",F563)),"Exxonsecrets",IF(ISNUMBER(SEARCH("wikipedia",F563)),"Wikipedia",IF(ISNUMBER(SEARCH("greenpeace",F563)),"Greenpeace",IF(ISNUMBER(SEARCH("Polluterwatch",F563)),"Polluterwatch",IF(F563="","","Other")))))))</f>
        <v/>
      </c>
      <c r="H563">
        <f>LEN(B563)</f>
        <v>18</v>
      </c>
    </row>
    <row r="564" spans="1:9" ht="15.75" customHeight="1" x14ac:dyDescent="0.2">
      <c r="A564" s="3" t="s">
        <v>571</v>
      </c>
      <c r="B564" s="3" t="s">
        <v>571</v>
      </c>
      <c r="C564" s="3" t="s">
        <v>17</v>
      </c>
      <c r="D564" s="3" t="s">
        <v>25</v>
      </c>
      <c r="G564" s="3" t="str">
        <f>IF(ISNUMBER(SEARCH("Sourcewatch",F564)),"Sourcewatch",IF(ISNUMBER(SEARCH("desmog",F564)),"Desmog",IF(ISNUMBER(SEARCH("Exxon",F564)),"Exxonsecrets",IF(ISNUMBER(SEARCH("wikipedia",F564)),"Wikipedia",IF(ISNUMBER(SEARCH("greenpeace",F564)),"Greenpeace",IF(ISNUMBER(SEARCH("Polluterwatch",F564)),"Polluterwatch",IF(F564="","","Other")))))))</f>
        <v/>
      </c>
      <c r="H564">
        <f>LEN(B564)</f>
        <v>16</v>
      </c>
    </row>
    <row r="565" spans="1:9" ht="15.75" customHeight="1" x14ac:dyDescent="0.2">
      <c r="A565" s="3" t="s">
        <v>572</v>
      </c>
      <c r="B565" s="3" t="s">
        <v>572</v>
      </c>
      <c r="C565" s="3" t="s">
        <v>25</v>
      </c>
      <c r="D565" s="3" t="s">
        <v>17</v>
      </c>
      <c r="F565" s="3" t="s">
        <v>17</v>
      </c>
      <c r="G565" s="3" t="str">
        <f>IF(ISNUMBER(SEARCH("Sourcewatch",F565)),"Sourcewatch",IF(ISNUMBER(SEARCH("desmog",F565)),"Desmog",IF(ISNUMBER(SEARCH("Exxon",F565)),"Exxonsecrets",IF(ISNUMBER(SEARCH("wikipedia",F565)),"Wikipedia",IF(ISNUMBER(SEARCH("greenpeace",F565)),"Greenpeace",IF(ISNUMBER(SEARCH("Polluterwatch",F565)),"Polluterwatch",IF(F565="","","Other")))))))</f>
        <v/>
      </c>
      <c r="H565">
        <f>LEN(B565)</f>
        <v>21</v>
      </c>
    </row>
    <row r="566" spans="1:9" ht="15.75" customHeight="1" x14ac:dyDescent="0.2">
      <c r="A566" s="3" t="s">
        <v>573</v>
      </c>
      <c r="B566" s="3" t="s">
        <v>573</v>
      </c>
      <c r="C566" s="3" t="s">
        <v>17</v>
      </c>
      <c r="D566" s="3" t="s">
        <v>25</v>
      </c>
      <c r="G566" s="3" t="str">
        <f>IF(ISNUMBER(SEARCH("Sourcewatch",F566)),"Sourcewatch",IF(ISNUMBER(SEARCH("desmog",F566)),"Desmog",IF(ISNUMBER(SEARCH("Exxon",F566)),"Exxonsecrets",IF(ISNUMBER(SEARCH("wikipedia",F566)),"Wikipedia",IF(ISNUMBER(SEARCH("greenpeace",F566)),"Greenpeace",IF(ISNUMBER(SEARCH("Polluterwatch",F566)),"Polluterwatch",IF(F566="","","Other")))))))</f>
        <v/>
      </c>
      <c r="H566">
        <f>LEN(B566)</f>
        <v>30</v>
      </c>
    </row>
    <row r="567" spans="1:9" ht="15.75" customHeight="1" x14ac:dyDescent="0.2">
      <c r="A567" s="3" t="s">
        <v>574</v>
      </c>
      <c r="B567" s="3" t="s">
        <v>575</v>
      </c>
      <c r="C567" s="3" t="s">
        <v>17</v>
      </c>
      <c r="D567" s="3" t="s">
        <v>17</v>
      </c>
      <c r="F567" s="3" t="s">
        <v>576</v>
      </c>
      <c r="G567" s="3" t="str">
        <f>IF(ISNUMBER(SEARCH("Sourcewatch",F567)),"Sourcewatch",IF(ISNUMBER(SEARCH("desmog",F567)),"Desmog",IF(ISNUMBER(SEARCH("Exxon",F567)),"Exxonsecrets",IF(ISNUMBER(SEARCH("wikipedia",F567)),"Wikipedia",IF(ISNUMBER(SEARCH("greenpeace",F567)),"Greenpeace",IF(ISNUMBER(SEARCH("Polluterwatch",F567)),"Polluterwatch",IF(F567="","","Other")))))))</f>
        <v>Sourcewatch</v>
      </c>
      <c r="H567">
        <f>LEN(B567)</f>
        <v>31</v>
      </c>
    </row>
    <row r="568" spans="1:9" ht="15.75" customHeight="1" x14ac:dyDescent="0.2">
      <c r="A568" s="3" t="s">
        <v>575</v>
      </c>
      <c r="B568" s="3" t="s">
        <v>575</v>
      </c>
      <c r="C568" s="3" t="s">
        <v>17</v>
      </c>
      <c r="D568" s="3" t="s">
        <v>17</v>
      </c>
      <c r="F568" s="3" t="s">
        <v>576</v>
      </c>
      <c r="G568" s="3" t="str">
        <f>IF(ISNUMBER(SEARCH("Sourcewatch",F568)),"Sourcewatch",IF(ISNUMBER(SEARCH("desmog",F568)),"Desmog",IF(ISNUMBER(SEARCH("Exxon",F568)),"Exxonsecrets",IF(ISNUMBER(SEARCH("wikipedia",F568)),"Wikipedia",IF(ISNUMBER(SEARCH("greenpeace",F568)),"Greenpeace",IF(ISNUMBER(SEARCH("Polluterwatch",F568)),"Polluterwatch",IF(F568="","","Other")))))))</f>
        <v>Sourcewatch</v>
      </c>
      <c r="H568">
        <f>LEN(B568)</f>
        <v>31</v>
      </c>
    </row>
    <row r="569" spans="1:9" ht="15.75" customHeight="1" x14ac:dyDescent="0.2">
      <c r="A569" s="3" t="s">
        <v>577</v>
      </c>
      <c r="B569" s="3" t="s">
        <v>577</v>
      </c>
      <c r="C569" s="3" t="s">
        <v>17</v>
      </c>
      <c r="D569" s="3" t="s">
        <v>25</v>
      </c>
      <c r="G569" s="3" t="str">
        <f>IF(ISNUMBER(SEARCH("Sourcewatch",F569)),"Sourcewatch",IF(ISNUMBER(SEARCH("desmog",F569)),"Desmog",IF(ISNUMBER(SEARCH("Exxon",F569)),"Exxonsecrets",IF(ISNUMBER(SEARCH("wikipedia",F569)),"Wikipedia",IF(ISNUMBER(SEARCH("greenpeace",F569)),"Greenpeace",IF(ISNUMBER(SEARCH("Polluterwatch",F569)),"Polluterwatch",IF(F569="","","Other")))))))</f>
        <v/>
      </c>
      <c r="H569">
        <f>LEN(B569)</f>
        <v>27</v>
      </c>
    </row>
    <row r="570" spans="1:9" ht="15.75" customHeight="1" x14ac:dyDescent="0.2">
      <c r="A570" s="3" t="s">
        <v>578</v>
      </c>
      <c r="B570" s="3" t="s">
        <v>577</v>
      </c>
      <c r="C570" s="3" t="s">
        <v>17</v>
      </c>
      <c r="D570" s="3" t="s">
        <v>25</v>
      </c>
      <c r="G570" s="3" t="str">
        <f>IF(ISNUMBER(SEARCH("Sourcewatch",F570)),"Sourcewatch",IF(ISNUMBER(SEARCH("desmog",F570)),"Desmog",IF(ISNUMBER(SEARCH("Exxon",F570)),"Exxonsecrets",IF(ISNUMBER(SEARCH("wikipedia",F570)),"Wikipedia",IF(ISNUMBER(SEARCH("greenpeace",F570)),"Greenpeace",IF(ISNUMBER(SEARCH("Polluterwatch",F570)),"Polluterwatch",IF(F570="","","Other")))))))</f>
        <v/>
      </c>
      <c r="H570">
        <f>LEN(B570)</f>
        <v>27</v>
      </c>
    </row>
    <row r="571" spans="1:9" ht="15.75" customHeight="1" x14ac:dyDescent="0.2">
      <c r="A571" s="3" t="s">
        <v>579</v>
      </c>
      <c r="B571" s="3" t="s">
        <v>577</v>
      </c>
      <c r="C571" s="3" t="s">
        <v>17</v>
      </c>
      <c r="D571" s="3" t="s">
        <v>25</v>
      </c>
      <c r="G571" s="3" t="str">
        <f>IF(ISNUMBER(SEARCH("Sourcewatch",F571)),"Sourcewatch",IF(ISNUMBER(SEARCH("desmog",F571)),"Desmog",IF(ISNUMBER(SEARCH("Exxon",F571)),"Exxonsecrets",IF(ISNUMBER(SEARCH("wikipedia",F571)),"Wikipedia",IF(ISNUMBER(SEARCH("greenpeace",F571)),"Greenpeace",IF(ISNUMBER(SEARCH("Polluterwatch",F571)),"Polluterwatch",IF(F571="","","Other")))))))</f>
        <v/>
      </c>
      <c r="H571">
        <f>LEN(B571)</f>
        <v>27</v>
      </c>
    </row>
    <row r="572" spans="1:9" ht="15.75" customHeight="1" x14ac:dyDescent="0.2">
      <c r="A572" s="3" t="s">
        <v>580</v>
      </c>
      <c r="B572" s="3" t="s">
        <v>577</v>
      </c>
      <c r="C572" s="3" t="s">
        <v>17</v>
      </c>
      <c r="D572" s="3" t="s">
        <v>25</v>
      </c>
      <c r="G572" s="3" t="str">
        <f>IF(ISNUMBER(SEARCH("Sourcewatch",F572)),"Sourcewatch",IF(ISNUMBER(SEARCH("desmog",F572)),"Desmog",IF(ISNUMBER(SEARCH("Exxon",F572)),"Exxonsecrets",IF(ISNUMBER(SEARCH("wikipedia",F572)),"Wikipedia",IF(ISNUMBER(SEARCH("greenpeace",F572)),"Greenpeace",IF(ISNUMBER(SEARCH("Polluterwatch",F572)),"Polluterwatch",IF(F572="","","Other")))))))</f>
        <v/>
      </c>
      <c r="H572">
        <f>LEN(B572)</f>
        <v>27</v>
      </c>
    </row>
    <row r="573" spans="1:9" ht="15.75" customHeight="1" x14ac:dyDescent="0.2">
      <c r="A573" s="3" t="s">
        <v>581</v>
      </c>
      <c r="B573" s="3" t="s">
        <v>577</v>
      </c>
      <c r="C573" s="3" t="s">
        <v>17</v>
      </c>
      <c r="D573" s="3" t="s">
        <v>25</v>
      </c>
      <c r="G573" s="3" t="str">
        <f>IF(ISNUMBER(SEARCH("Sourcewatch",F573)),"Sourcewatch",IF(ISNUMBER(SEARCH("desmog",F573)),"Desmog",IF(ISNUMBER(SEARCH("Exxon",F573)),"Exxonsecrets",IF(ISNUMBER(SEARCH("wikipedia",F573)),"Wikipedia",IF(ISNUMBER(SEARCH("greenpeace",F573)),"Greenpeace",IF(ISNUMBER(SEARCH("Polluterwatch",F573)),"Polluterwatch",IF(F573="","","Other")))))))</f>
        <v/>
      </c>
      <c r="H573">
        <f>LEN(B573)</f>
        <v>27</v>
      </c>
    </row>
    <row r="574" spans="1:9" ht="15.75" customHeight="1" x14ac:dyDescent="0.2">
      <c r="A574" s="3" t="s">
        <v>582</v>
      </c>
      <c r="B574" s="3" t="s">
        <v>577</v>
      </c>
      <c r="C574" s="3" t="s">
        <v>17</v>
      </c>
      <c r="D574" s="3" t="s">
        <v>25</v>
      </c>
      <c r="G574" s="3" t="str">
        <f>IF(ISNUMBER(SEARCH("Sourcewatch",F574)),"Sourcewatch",IF(ISNUMBER(SEARCH("desmog",F574)),"Desmog",IF(ISNUMBER(SEARCH("Exxon",F574)),"Exxonsecrets",IF(ISNUMBER(SEARCH("wikipedia",F574)),"Wikipedia",IF(ISNUMBER(SEARCH("greenpeace",F574)),"Greenpeace",IF(ISNUMBER(SEARCH("Polluterwatch",F574)),"Polluterwatch",IF(F574="","","Other")))))))</f>
        <v/>
      </c>
      <c r="H574">
        <f>LEN(B574)</f>
        <v>27</v>
      </c>
    </row>
    <row r="575" spans="1:9" ht="15.75" customHeight="1" x14ac:dyDescent="0.2">
      <c r="A575" s="3" t="s">
        <v>885</v>
      </c>
      <c r="B575" s="3" t="s">
        <v>577</v>
      </c>
      <c r="C575" s="3" t="s">
        <v>17</v>
      </c>
      <c r="D575" s="3" t="s">
        <v>25</v>
      </c>
      <c r="G575" s="3" t="str">
        <f>IF(ISNUMBER(SEARCH("Sourcewatch",F575)),"Sourcewatch",IF(ISNUMBER(SEARCH("desmog",F575)),"Desmog",IF(ISNUMBER(SEARCH("Exxon",F575)),"Exxonsecrets",IF(ISNUMBER(SEARCH("wikipedia",F575)),"Wikipedia",IF(ISNUMBER(SEARCH("greenpeace",F575)),"Greenpeace",IF(ISNUMBER(SEARCH("Polluterwatch",F575)),"Polluterwatch",IF(F575="","","Other")))))))</f>
        <v/>
      </c>
      <c r="H575">
        <f>LEN(B575)</f>
        <v>27</v>
      </c>
    </row>
    <row r="576" spans="1:9" ht="15.75" customHeight="1" x14ac:dyDescent="0.2">
      <c r="A576" s="3" t="s">
        <v>583</v>
      </c>
      <c r="B576" s="3" t="s">
        <v>583</v>
      </c>
      <c r="C576" s="3" t="s">
        <v>25</v>
      </c>
      <c r="D576" s="3" t="s">
        <v>17</v>
      </c>
      <c r="F576" s="3" t="s">
        <v>17</v>
      </c>
      <c r="G576" s="3" t="str">
        <f>IF(ISNUMBER(SEARCH("Sourcewatch",F576)),"Sourcewatch",IF(ISNUMBER(SEARCH("desmog",F576)),"Desmog",IF(ISNUMBER(SEARCH("Exxon",F576)),"Exxonsecrets",IF(ISNUMBER(SEARCH("wikipedia",F576)),"Wikipedia",IF(ISNUMBER(SEARCH("greenpeace",F576)),"Greenpeace",IF(ISNUMBER(SEARCH("Polluterwatch",F576)),"Polluterwatch",IF(F576="","","Other")))))))</f>
        <v/>
      </c>
      <c r="H576">
        <f>LEN(B576)</f>
        <v>7</v>
      </c>
    </row>
    <row r="577" spans="1:9" ht="15.75" customHeight="1" x14ac:dyDescent="0.2">
      <c r="A577" s="3" t="s">
        <v>584</v>
      </c>
      <c r="B577" s="3" t="s">
        <v>584</v>
      </c>
      <c r="C577" s="3" t="s">
        <v>25</v>
      </c>
      <c r="D577" s="3" t="s">
        <v>17</v>
      </c>
      <c r="F577" s="3" t="s">
        <v>17</v>
      </c>
      <c r="G577" s="3" t="str">
        <f>IF(ISNUMBER(SEARCH("Sourcewatch",F577)),"Sourcewatch",IF(ISNUMBER(SEARCH("desmog",F577)),"Desmog",IF(ISNUMBER(SEARCH("Exxon",F577)),"Exxonsecrets",IF(ISNUMBER(SEARCH("wikipedia",F577)),"Wikipedia",IF(ISNUMBER(SEARCH("greenpeace",F577)),"Greenpeace",IF(ISNUMBER(SEARCH("Polluterwatch",F577)),"Polluterwatch",IF(F577="","","Other")))))))</f>
        <v/>
      </c>
      <c r="H577">
        <f>LEN(B577)</f>
        <v>11</v>
      </c>
    </row>
    <row r="578" spans="1:9" ht="15.75" customHeight="1" x14ac:dyDescent="0.2">
      <c r="A578" s="3" t="s">
        <v>585</v>
      </c>
      <c r="B578" s="3" t="s">
        <v>585</v>
      </c>
      <c r="C578" s="3" t="s">
        <v>17</v>
      </c>
      <c r="D578" s="3" t="s">
        <v>17</v>
      </c>
      <c r="F578" s="3" t="s">
        <v>17</v>
      </c>
      <c r="G578" s="3" t="str">
        <f>IF(ISNUMBER(SEARCH("Sourcewatch",F578)),"Sourcewatch",IF(ISNUMBER(SEARCH("desmog",F578)),"Desmog",IF(ISNUMBER(SEARCH("Exxon",F578)),"Exxonsecrets",IF(ISNUMBER(SEARCH("wikipedia",F578)),"Wikipedia",IF(ISNUMBER(SEARCH("greenpeace",F578)),"Greenpeace",IF(ISNUMBER(SEARCH("Polluterwatch",F578)),"Polluterwatch",IF(F578="","","Other")))))))</f>
        <v/>
      </c>
      <c r="H578">
        <f>LEN(B578)</f>
        <v>35</v>
      </c>
    </row>
    <row r="579" spans="1:9" ht="15.75" customHeight="1" x14ac:dyDescent="0.2">
      <c r="A579" s="3" t="s">
        <v>586</v>
      </c>
      <c r="B579" s="3" t="s">
        <v>586</v>
      </c>
      <c r="C579" s="3" t="s">
        <v>17</v>
      </c>
      <c r="D579" s="3" t="s">
        <v>17</v>
      </c>
      <c r="F579" s="3" t="s">
        <v>17</v>
      </c>
      <c r="G579" s="3" t="str">
        <f>IF(ISNUMBER(SEARCH("Sourcewatch",F579)),"Sourcewatch",IF(ISNUMBER(SEARCH("desmog",F579)),"Desmog",IF(ISNUMBER(SEARCH("Exxon",F579)),"Exxonsecrets",IF(ISNUMBER(SEARCH("wikipedia",F579)),"Wikipedia",IF(ISNUMBER(SEARCH("greenpeace",F579)),"Greenpeace",IF(ISNUMBER(SEARCH("Polluterwatch",F579)),"Polluterwatch",IF(F579="","","Other")))))))</f>
        <v/>
      </c>
      <c r="H579">
        <f>LEN(B579)</f>
        <v>39</v>
      </c>
    </row>
    <row r="580" spans="1:9" ht="15.75" customHeight="1" x14ac:dyDescent="0.2">
      <c r="A580" s="11" t="s">
        <v>4332</v>
      </c>
      <c r="B580" s="11" t="s">
        <v>4332</v>
      </c>
      <c r="C580" t="s">
        <v>17</v>
      </c>
      <c r="D580" t="s">
        <v>25</v>
      </c>
      <c r="H580">
        <f>LEN(B580)</f>
        <v>27</v>
      </c>
      <c r="I580" s="17" t="s">
        <v>25</v>
      </c>
    </row>
    <row r="581" spans="1:9" ht="15.75" customHeight="1" x14ac:dyDescent="0.2">
      <c r="A581" s="11" t="s">
        <v>4605</v>
      </c>
      <c r="B581" s="11" t="s">
        <v>4605</v>
      </c>
      <c r="C581" t="s">
        <v>25</v>
      </c>
      <c r="D581" t="s">
        <v>17</v>
      </c>
      <c r="G581" s="3" t="str">
        <f>IF(ISNUMBER(SEARCH("Sourcewatch",F581)),"Sourcewatch",IF(ISNUMBER(SEARCH("desmog",F581)),"Desmog",IF(ISNUMBER(SEARCH("Exxon",F581)),"Exxonsecrets",IF(ISNUMBER(SEARCH("wikipedia",F581)),"Wikipedia",IF(ISNUMBER(SEARCH("greenpeace",F581)),"Greenpeace",IF(ISNUMBER(SEARCH("Polluterwatch",F581)),"Polluterwatch",IF(F581="","","Other")))))))</f>
        <v/>
      </c>
      <c r="H581">
        <f>LEN(B581)</f>
        <v>7</v>
      </c>
      <c r="I581" s="17" t="s">
        <v>25</v>
      </c>
    </row>
    <row r="582" spans="1:9" ht="15.75" customHeight="1" x14ac:dyDescent="0.2">
      <c r="A582" s="3" t="s">
        <v>587</v>
      </c>
      <c r="B582" s="3" t="s">
        <v>587</v>
      </c>
      <c r="D582" s="3" t="s">
        <v>25</v>
      </c>
      <c r="G582" s="3" t="str">
        <f>IF(ISNUMBER(SEARCH("Sourcewatch",F582)),"Sourcewatch",IF(ISNUMBER(SEARCH("desmog",F582)),"Desmog",IF(ISNUMBER(SEARCH("Exxon",F582)),"Exxonsecrets",IF(ISNUMBER(SEARCH("wikipedia",F582)),"Wikipedia",IF(ISNUMBER(SEARCH("greenpeace",F582)),"Greenpeace",IF(ISNUMBER(SEARCH("Polluterwatch",F582)),"Polluterwatch",IF(F582="","","Other")))))))</f>
        <v/>
      </c>
      <c r="H582">
        <f>LEN(B582)</f>
        <v>17</v>
      </c>
    </row>
    <row r="583" spans="1:9" ht="15.75" customHeight="1" x14ac:dyDescent="0.2">
      <c r="A583" s="3" t="s">
        <v>590</v>
      </c>
      <c r="B583" s="3" t="s">
        <v>590</v>
      </c>
      <c r="C583" s="3" t="s">
        <v>25</v>
      </c>
      <c r="D583" s="3" t="s">
        <v>17</v>
      </c>
      <c r="F583" s="3" t="s">
        <v>17</v>
      </c>
      <c r="G583" s="3" t="str">
        <f>IF(ISNUMBER(SEARCH("Sourcewatch",F583)),"Sourcewatch",IF(ISNUMBER(SEARCH("desmog",F583)),"Desmog",IF(ISNUMBER(SEARCH("Exxon",F583)),"Exxonsecrets",IF(ISNUMBER(SEARCH("wikipedia",F583)),"Wikipedia",IF(ISNUMBER(SEARCH("greenpeace",F583)),"Greenpeace",IF(ISNUMBER(SEARCH("Polluterwatch",F583)),"Polluterwatch",IF(F583="","","Other")))))))</f>
        <v/>
      </c>
      <c r="H583">
        <f>LEN(B583)</f>
        <v>11</v>
      </c>
    </row>
    <row r="584" spans="1:9" ht="15.75" customHeight="1" x14ac:dyDescent="0.2">
      <c r="A584" s="3" t="s">
        <v>591</v>
      </c>
      <c r="B584" s="3" t="s">
        <v>591</v>
      </c>
      <c r="C584" s="3" t="s">
        <v>25</v>
      </c>
      <c r="D584" s="3" t="s">
        <v>17</v>
      </c>
      <c r="F584" s="3" t="s">
        <v>17</v>
      </c>
      <c r="G584" s="3" t="str">
        <f>IF(ISNUMBER(SEARCH("Sourcewatch",F584)),"Sourcewatch",IF(ISNUMBER(SEARCH("desmog",F584)),"Desmog",IF(ISNUMBER(SEARCH("Exxon",F584)),"Exxonsecrets",IF(ISNUMBER(SEARCH("wikipedia",F584)),"Wikipedia",IF(ISNUMBER(SEARCH("greenpeace",F584)),"Greenpeace",IF(ISNUMBER(SEARCH("Polluterwatch",F584)),"Polluterwatch",IF(F584="","","Other")))))))</f>
        <v/>
      </c>
      <c r="H584">
        <f>LEN(B584)</f>
        <v>8</v>
      </c>
    </row>
    <row r="585" spans="1:9" ht="15.75" customHeight="1" x14ac:dyDescent="0.2">
      <c r="A585" s="3" t="s">
        <v>592</v>
      </c>
      <c r="B585" s="3" t="s">
        <v>592</v>
      </c>
      <c r="C585" s="3" t="s">
        <v>17</v>
      </c>
      <c r="D585" s="3" t="s">
        <v>25</v>
      </c>
      <c r="G585" s="3" t="str">
        <f>IF(ISNUMBER(SEARCH("Sourcewatch",F585)),"Sourcewatch",IF(ISNUMBER(SEARCH("desmog",F585)),"Desmog",IF(ISNUMBER(SEARCH("Exxon",F585)),"Exxonsecrets",IF(ISNUMBER(SEARCH("wikipedia",F585)),"Wikipedia",IF(ISNUMBER(SEARCH("greenpeace",F585)),"Greenpeace",IF(ISNUMBER(SEARCH("Polluterwatch",F585)),"Polluterwatch",IF(F585="","","Other")))))))</f>
        <v/>
      </c>
      <c r="H585">
        <f>LEN(B585)</f>
        <v>19</v>
      </c>
    </row>
    <row r="586" spans="1:9" ht="15.75" customHeight="1" x14ac:dyDescent="0.2">
      <c r="A586" s="3" t="s">
        <v>593</v>
      </c>
      <c r="B586" s="3" t="s">
        <v>592</v>
      </c>
      <c r="C586" s="3" t="s">
        <v>17</v>
      </c>
      <c r="D586" s="3" t="s">
        <v>25</v>
      </c>
      <c r="G586" s="3" t="str">
        <f>IF(ISNUMBER(SEARCH("Sourcewatch",F586)),"Sourcewatch",IF(ISNUMBER(SEARCH("desmog",F586)),"Desmog",IF(ISNUMBER(SEARCH("Exxon",F586)),"Exxonsecrets",IF(ISNUMBER(SEARCH("wikipedia",F586)),"Wikipedia",IF(ISNUMBER(SEARCH("greenpeace",F586)),"Greenpeace",IF(ISNUMBER(SEARCH("Polluterwatch",F586)),"Polluterwatch",IF(F586="","","Other")))))))</f>
        <v/>
      </c>
      <c r="H586">
        <f>LEN(B586)</f>
        <v>19</v>
      </c>
    </row>
    <row r="587" spans="1:9" ht="15.75" customHeight="1" x14ac:dyDescent="0.2">
      <c r="A587" s="3" t="s">
        <v>594</v>
      </c>
      <c r="B587" s="3" t="s">
        <v>594</v>
      </c>
      <c r="C587" s="3" t="s">
        <v>25</v>
      </c>
      <c r="D587" s="3" t="s">
        <v>17</v>
      </c>
      <c r="F587" s="3" t="s">
        <v>17</v>
      </c>
      <c r="G587" s="3" t="str">
        <f>IF(ISNUMBER(SEARCH("Sourcewatch",F587)),"Sourcewatch",IF(ISNUMBER(SEARCH("desmog",F587)),"Desmog",IF(ISNUMBER(SEARCH("Exxon",F587)),"Exxonsecrets",IF(ISNUMBER(SEARCH("wikipedia",F587)),"Wikipedia",IF(ISNUMBER(SEARCH("greenpeace",F587)),"Greenpeace",IF(ISNUMBER(SEARCH("Polluterwatch",F587)),"Polluterwatch",IF(F587="","","Other")))))))</f>
        <v/>
      </c>
      <c r="H587">
        <f>LEN(B587)</f>
        <v>17</v>
      </c>
    </row>
    <row r="588" spans="1:9" ht="15.75" customHeight="1" x14ac:dyDescent="0.2">
      <c r="A588" s="3" t="s">
        <v>595</v>
      </c>
      <c r="B588" s="3" t="s">
        <v>595</v>
      </c>
      <c r="C588" s="3" t="s">
        <v>25</v>
      </c>
      <c r="D588" s="3" t="s">
        <v>17</v>
      </c>
      <c r="F588" s="3" t="s">
        <v>17</v>
      </c>
      <c r="G588" s="3" t="str">
        <f>IF(ISNUMBER(SEARCH("Sourcewatch",F588)),"Sourcewatch",IF(ISNUMBER(SEARCH("desmog",F588)),"Desmog",IF(ISNUMBER(SEARCH("Exxon",F588)),"Exxonsecrets",IF(ISNUMBER(SEARCH("wikipedia",F588)),"Wikipedia",IF(ISNUMBER(SEARCH("greenpeace",F588)),"Greenpeace",IF(ISNUMBER(SEARCH("Polluterwatch",F588)),"Polluterwatch",IF(F588="","","Other")))))))</f>
        <v/>
      </c>
      <c r="H588">
        <f>LEN(B588)</f>
        <v>14</v>
      </c>
    </row>
    <row r="589" spans="1:9" ht="15.75" customHeight="1" x14ac:dyDescent="0.2">
      <c r="A589" s="3" t="s">
        <v>596</v>
      </c>
      <c r="B589" s="3" t="s">
        <v>596</v>
      </c>
      <c r="C589" s="3" t="s">
        <v>25</v>
      </c>
      <c r="D589" s="3" t="s">
        <v>17</v>
      </c>
      <c r="F589" s="3" t="s">
        <v>17</v>
      </c>
      <c r="G589" s="3" t="str">
        <f>IF(ISNUMBER(SEARCH("Sourcewatch",F589)),"Sourcewatch",IF(ISNUMBER(SEARCH("desmog",F589)),"Desmog",IF(ISNUMBER(SEARCH("Exxon",F589)),"Exxonsecrets",IF(ISNUMBER(SEARCH("wikipedia",F589)),"Wikipedia",IF(ISNUMBER(SEARCH("greenpeace",F589)),"Greenpeace",IF(ISNUMBER(SEARCH("Polluterwatch",F589)),"Polluterwatch",IF(F589="","","Other")))))))</f>
        <v/>
      </c>
      <c r="H589">
        <f>LEN(B589)</f>
        <v>16</v>
      </c>
    </row>
    <row r="590" spans="1:9" ht="15.75" customHeight="1" x14ac:dyDescent="0.2">
      <c r="A590" s="3" t="s">
        <v>597</v>
      </c>
      <c r="B590" s="3" t="s">
        <v>597</v>
      </c>
      <c r="C590" s="3" t="s">
        <v>25</v>
      </c>
      <c r="D590" s="3" t="s">
        <v>17</v>
      </c>
      <c r="F590" s="3" t="s">
        <v>17</v>
      </c>
      <c r="G590" s="3" t="str">
        <f>IF(ISNUMBER(SEARCH("Sourcewatch",F590)),"Sourcewatch",IF(ISNUMBER(SEARCH("desmog",F590)),"Desmog",IF(ISNUMBER(SEARCH("Exxon",F590)),"Exxonsecrets",IF(ISNUMBER(SEARCH("wikipedia",F590)),"Wikipedia",IF(ISNUMBER(SEARCH("greenpeace",F590)),"Greenpeace",IF(ISNUMBER(SEARCH("Polluterwatch",F590)),"Polluterwatch",IF(F590="","","Other")))))))</f>
        <v/>
      </c>
      <c r="H590">
        <f>LEN(B590)</f>
        <v>13</v>
      </c>
    </row>
    <row r="591" spans="1:9" ht="15.75" customHeight="1" x14ac:dyDescent="0.2">
      <c r="A591" s="3" t="s">
        <v>598</v>
      </c>
      <c r="B591" s="3" t="s">
        <v>598</v>
      </c>
      <c r="C591" s="3" t="s">
        <v>25</v>
      </c>
      <c r="D591" s="3" t="s">
        <v>17</v>
      </c>
      <c r="F591" s="3" t="s">
        <v>17</v>
      </c>
      <c r="G591" s="3" t="str">
        <f>IF(ISNUMBER(SEARCH("Sourcewatch",F591)),"Sourcewatch",IF(ISNUMBER(SEARCH("desmog",F591)),"Desmog",IF(ISNUMBER(SEARCH("Exxon",F591)),"Exxonsecrets",IF(ISNUMBER(SEARCH("wikipedia",F591)),"Wikipedia",IF(ISNUMBER(SEARCH("greenpeace",F591)),"Greenpeace",IF(ISNUMBER(SEARCH("Polluterwatch",F591)),"Polluterwatch",IF(F591="","","Other")))))))</f>
        <v/>
      </c>
      <c r="H591">
        <f>LEN(B591)</f>
        <v>13</v>
      </c>
    </row>
    <row r="592" spans="1:9" ht="15.75" customHeight="1" x14ac:dyDescent="0.2">
      <c r="A592" s="3" t="s">
        <v>599</v>
      </c>
      <c r="B592" s="3" t="s">
        <v>599</v>
      </c>
      <c r="D592" s="3" t="s">
        <v>17</v>
      </c>
      <c r="E592" s="3" t="s">
        <v>27</v>
      </c>
      <c r="F592" s="3" t="s">
        <v>17</v>
      </c>
      <c r="G592" s="3" t="str">
        <f>IF(ISNUMBER(SEARCH("Sourcewatch",F592)),"Sourcewatch",IF(ISNUMBER(SEARCH("desmog",F592)),"Desmog",IF(ISNUMBER(SEARCH("Exxon",F592)),"Exxonsecrets",IF(ISNUMBER(SEARCH("wikipedia",F592)),"Wikipedia",IF(ISNUMBER(SEARCH("greenpeace",F592)),"Greenpeace",IF(ISNUMBER(SEARCH("Polluterwatch",F592)),"Polluterwatch",IF(F592="","","Other")))))))</f>
        <v/>
      </c>
      <c r="H592">
        <f>LEN(B592)</f>
        <v>25</v>
      </c>
    </row>
    <row r="593" spans="1:9" ht="15.75" customHeight="1" x14ac:dyDescent="0.2">
      <c r="A593" s="3" t="s">
        <v>600</v>
      </c>
      <c r="B593" s="3" t="s">
        <v>600</v>
      </c>
      <c r="C593" s="3" t="s">
        <v>25</v>
      </c>
      <c r="D593" s="3" t="s">
        <v>17</v>
      </c>
      <c r="F593" s="3" t="s">
        <v>17</v>
      </c>
      <c r="G593" s="3" t="str">
        <f>IF(ISNUMBER(SEARCH("Sourcewatch",F593)),"Sourcewatch",IF(ISNUMBER(SEARCH("desmog",F593)),"Desmog",IF(ISNUMBER(SEARCH("Exxon",F593)),"Exxonsecrets",IF(ISNUMBER(SEARCH("wikipedia",F593)),"Wikipedia",IF(ISNUMBER(SEARCH("greenpeace",F593)),"Greenpeace",IF(ISNUMBER(SEARCH("Polluterwatch",F593)),"Polluterwatch",IF(F593="","","Other")))))))</f>
        <v/>
      </c>
      <c r="H593">
        <f>LEN(B593)</f>
        <v>17</v>
      </c>
    </row>
    <row r="594" spans="1:9" ht="15.75" customHeight="1" x14ac:dyDescent="0.2">
      <c r="A594" s="3" t="s">
        <v>601</v>
      </c>
      <c r="B594" s="3" t="s">
        <v>601</v>
      </c>
      <c r="C594" s="3" t="s">
        <v>25</v>
      </c>
      <c r="D594" s="3" t="s">
        <v>17</v>
      </c>
      <c r="F594" s="3" t="s">
        <v>17</v>
      </c>
      <c r="G594" s="3" t="str">
        <f>IF(ISNUMBER(SEARCH("Sourcewatch",F594)),"Sourcewatch",IF(ISNUMBER(SEARCH("desmog",F594)),"Desmog",IF(ISNUMBER(SEARCH("Exxon",F594)),"Exxonsecrets",IF(ISNUMBER(SEARCH("wikipedia",F594)),"Wikipedia",IF(ISNUMBER(SEARCH("greenpeace",F594)),"Greenpeace",IF(ISNUMBER(SEARCH("Polluterwatch",F594)),"Polluterwatch",IF(F594="","","Other")))))))</f>
        <v/>
      </c>
      <c r="H594">
        <f>LEN(B594)</f>
        <v>6</v>
      </c>
    </row>
    <row r="595" spans="1:9" ht="15.75" customHeight="1" x14ac:dyDescent="0.2">
      <c r="A595" s="3" t="s">
        <v>602</v>
      </c>
      <c r="B595" s="3" t="s">
        <v>602</v>
      </c>
      <c r="D595" s="3" t="s">
        <v>17</v>
      </c>
      <c r="E595" s="3" t="s">
        <v>27</v>
      </c>
      <c r="F595" s="3" t="s">
        <v>17</v>
      </c>
      <c r="G595" s="3" t="str">
        <f>IF(ISNUMBER(SEARCH("Sourcewatch",F595)),"Sourcewatch",IF(ISNUMBER(SEARCH("desmog",F595)),"Desmog",IF(ISNUMBER(SEARCH("Exxon",F595)),"Exxonsecrets",IF(ISNUMBER(SEARCH("wikipedia",F595)),"Wikipedia",IF(ISNUMBER(SEARCH("greenpeace",F595)),"Greenpeace",IF(ISNUMBER(SEARCH("Polluterwatch",F595)),"Polluterwatch",IF(F595="","","Other")))))))</f>
        <v/>
      </c>
      <c r="H595">
        <f>LEN(B595)</f>
        <v>8</v>
      </c>
    </row>
    <row r="596" spans="1:9" ht="15.75" customHeight="1" x14ac:dyDescent="0.2">
      <c r="A596" s="3" t="s">
        <v>603</v>
      </c>
      <c r="B596" s="3" t="s">
        <v>603</v>
      </c>
      <c r="C596" s="3" t="s">
        <v>17</v>
      </c>
      <c r="D596" s="3" t="s">
        <v>25</v>
      </c>
      <c r="G596" s="3" t="str">
        <f>IF(ISNUMBER(SEARCH("Sourcewatch",F596)),"Sourcewatch",IF(ISNUMBER(SEARCH("desmog",F596)),"Desmog",IF(ISNUMBER(SEARCH("Exxon",F596)),"Exxonsecrets",IF(ISNUMBER(SEARCH("wikipedia",F596)),"Wikipedia",IF(ISNUMBER(SEARCH("greenpeace",F596)),"Greenpeace",IF(ISNUMBER(SEARCH("Polluterwatch",F596)),"Polluterwatch",IF(F596="","","Other")))))))</f>
        <v/>
      </c>
      <c r="H596">
        <f>LEN(B596)</f>
        <v>27</v>
      </c>
    </row>
    <row r="597" spans="1:9" ht="15.75" customHeight="1" x14ac:dyDescent="0.2">
      <c r="A597" s="3" t="s">
        <v>604</v>
      </c>
      <c r="B597" s="3" t="s">
        <v>604</v>
      </c>
      <c r="C597" s="3" t="s">
        <v>17</v>
      </c>
      <c r="D597" s="3" t="s">
        <v>17</v>
      </c>
      <c r="F597" s="3" t="s">
        <v>605</v>
      </c>
      <c r="G597" s="3" t="str">
        <f>IF(ISNUMBER(SEARCH("Sourcewatch",F597)),"Sourcewatch",IF(ISNUMBER(SEARCH("desmog",F597)),"Desmog",IF(ISNUMBER(SEARCH("Exxon",F597)),"Exxonsecrets",IF(ISNUMBER(SEARCH("wikipedia",F597)),"Wikipedia",IF(ISNUMBER(SEARCH("greenpeace",F597)),"Greenpeace",IF(ISNUMBER(SEARCH("Polluterwatch",F597)),"Polluterwatch",IF(F597="","","Other")))))))</f>
        <v>Desmog</v>
      </c>
      <c r="H597">
        <f>LEN(B597)</f>
        <v>23</v>
      </c>
    </row>
    <row r="598" spans="1:9" ht="15.75" customHeight="1" x14ac:dyDescent="0.2">
      <c r="A598" s="11" t="s">
        <v>4569</v>
      </c>
      <c r="B598" s="11" t="s">
        <v>4569</v>
      </c>
      <c r="C598" t="s">
        <v>25</v>
      </c>
      <c r="D598" t="s">
        <v>17</v>
      </c>
      <c r="G598" s="3" t="str">
        <f>IF(ISNUMBER(SEARCH("Sourcewatch",F598)),"Sourcewatch",IF(ISNUMBER(SEARCH("desmog",F598)),"Desmog",IF(ISNUMBER(SEARCH("Exxon",F598)),"Exxonsecrets",IF(ISNUMBER(SEARCH("wikipedia",F598)),"Wikipedia",IF(ISNUMBER(SEARCH("greenpeace",F598)),"Greenpeace",IF(ISNUMBER(SEARCH("Polluterwatch",F598)),"Polluterwatch",IF(F598="","","Other")))))))</f>
        <v/>
      </c>
      <c r="H598">
        <f>LEN(B598)</f>
        <v>10</v>
      </c>
      <c r="I598" s="17" t="s">
        <v>25</v>
      </c>
    </row>
    <row r="599" spans="1:9" ht="15.75" customHeight="1" x14ac:dyDescent="0.2">
      <c r="A599" s="11" t="s">
        <v>4672</v>
      </c>
      <c r="B599" s="11" t="s">
        <v>4672</v>
      </c>
      <c r="D599" t="s">
        <v>17</v>
      </c>
      <c r="G599" s="3" t="str">
        <f>IF(ISNUMBER(SEARCH("Sourcewatch",F599)),"Sourcewatch",IF(ISNUMBER(SEARCH("desmog",F599)),"Desmog",IF(ISNUMBER(SEARCH("Exxon",F599)),"Exxonsecrets",IF(ISNUMBER(SEARCH("wikipedia",F599)),"Wikipedia",IF(ISNUMBER(SEARCH("greenpeace",F599)),"Greenpeace",IF(ISNUMBER(SEARCH("Polluterwatch",F599)),"Polluterwatch",IF(F599="","","Other")))))))</f>
        <v/>
      </c>
      <c r="I599" s="17" t="s">
        <v>25</v>
      </c>
    </row>
    <row r="600" spans="1:9" ht="15.75" customHeight="1" x14ac:dyDescent="0.2">
      <c r="A600" s="3" t="s">
        <v>606</v>
      </c>
      <c r="B600" s="3" t="s">
        <v>606</v>
      </c>
      <c r="C600" s="3" t="s">
        <v>17</v>
      </c>
      <c r="D600" s="3" t="s">
        <v>17</v>
      </c>
      <c r="F600" s="3" t="s">
        <v>17</v>
      </c>
      <c r="G600" s="3" t="str">
        <f>IF(ISNUMBER(SEARCH("Sourcewatch",F600)),"Sourcewatch",IF(ISNUMBER(SEARCH("desmog",F600)),"Desmog",IF(ISNUMBER(SEARCH("Exxon",F600)),"Exxonsecrets",IF(ISNUMBER(SEARCH("wikipedia",F600)),"Wikipedia",IF(ISNUMBER(SEARCH("greenpeace",F600)),"Greenpeace",IF(ISNUMBER(SEARCH("Polluterwatch",F600)),"Polluterwatch",IF(F600="","","Other")))))))</f>
        <v/>
      </c>
      <c r="H600">
        <f>LEN(B600)</f>
        <v>21</v>
      </c>
    </row>
    <row r="601" spans="1:9" ht="15.75" customHeight="1" x14ac:dyDescent="0.2">
      <c r="A601" s="3" t="s">
        <v>607</v>
      </c>
      <c r="B601" s="3" t="s">
        <v>607</v>
      </c>
      <c r="C601" s="3" t="s">
        <v>17</v>
      </c>
      <c r="D601" s="3" t="s">
        <v>25</v>
      </c>
      <c r="G601" s="3" t="str">
        <f>IF(ISNUMBER(SEARCH("Sourcewatch",F601)),"Sourcewatch",IF(ISNUMBER(SEARCH("desmog",F601)),"Desmog",IF(ISNUMBER(SEARCH("Exxon",F601)),"Exxonsecrets",IF(ISNUMBER(SEARCH("wikipedia",F601)),"Wikipedia",IF(ISNUMBER(SEARCH("greenpeace",F601)),"Greenpeace",IF(ISNUMBER(SEARCH("Polluterwatch",F601)),"Polluterwatch",IF(F601="","","Other")))))))</f>
        <v/>
      </c>
      <c r="H601">
        <f>LEN(B601)</f>
        <v>19</v>
      </c>
    </row>
    <row r="602" spans="1:9" ht="15.75" customHeight="1" x14ac:dyDescent="0.2">
      <c r="A602" s="3" t="s">
        <v>608</v>
      </c>
      <c r="B602" s="3" t="s">
        <v>608</v>
      </c>
      <c r="C602" s="3" t="s">
        <v>25</v>
      </c>
      <c r="D602" s="3" t="s">
        <v>17</v>
      </c>
      <c r="F602" s="3" t="s">
        <v>17</v>
      </c>
      <c r="G602" s="3" t="str">
        <f>IF(ISNUMBER(SEARCH("Sourcewatch",F602)),"Sourcewatch",IF(ISNUMBER(SEARCH("desmog",F602)),"Desmog",IF(ISNUMBER(SEARCH("Exxon",F602)),"Exxonsecrets",IF(ISNUMBER(SEARCH("wikipedia",F602)),"Wikipedia",IF(ISNUMBER(SEARCH("greenpeace",F602)),"Greenpeace",IF(ISNUMBER(SEARCH("Polluterwatch",F602)),"Polluterwatch",IF(F602="","","Other")))))))</f>
        <v/>
      </c>
      <c r="H602">
        <f>LEN(B602)</f>
        <v>15</v>
      </c>
    </row>
    <row r="603" spans="1:9" ht="15.75" customHeight="1" x14ac:dyDescent="0.2">
      <c r="A603" s="11" t="s">
        <v>4421</v>
      </c>
      <c r="B603" s="11" t="s">
        <v>4421</v>
      </c>
      <c r="C603" t="s">
        <v>25</v>
      </c>
      <c r="D603" t="s">
        <v>17</v>
      </c>
      <c r="G603" s="3" t="str">
        <f>IF(ISNUMBER(SEARCH("Sourcewatch",F603)),"Sourcewatch",IF(ISNUMBER(SEARCH("desmog",F603)),"Desmog",IF(ISNUMBER(SEARCH("Exxon",F603)),"Exxonsecrets",IF(ISNUMBER(SEARCH("wikipedia",F603)),"Wikipedia",IF(ISNUMBER(SEARCH("greenpeace",F603)),"Greenpeace",IF(ISNUMBER(SEARCH("Polluterwatch",F603)),"Polluterwatch",IF(F603="","","Other")))))))</f>
        <v/>
      </c>
      <c r="H603">
        <f>LEN(B603)</f>
        <v>7</v>
      </c>
      <c r="I603" s="17" t="s">
        <v>25</v>
      </c>
    </row>
    <row r="604" spans="1:9" ht="15.75" customHeight="1" x14ac:dyDescent="0.2">
      <c r="A604" s="3" t="s">
        <v>609</v>
      </c>
      <c r="B604" s="3" t="s">
        <v>609</v>
      </c>
      <c r="C604" s="3" t="s">
        <v>25</v>
      </c>
      <c r="D604" s="3" t="s">
        <v>17</v>
      </c>
      <c r="F604" s="3" t="s">
        <v>17</v>
      </c>
      <c r="G604" s="3" t="str">
        <f>IF(ISNUMBER(SEARCH("Sourcewatch",F604)),"Sourcewatch",IF(ISNUMBER(SEARCH("desmog",F604)),"Desmog",IF(ISNUMBER(SEARCH("Exxon",F604)),"Exxonsecrets",IF(ISNUMBER(SEARCH("wikipedia",F604)),"Wikipedia",IF(ISNUMBER(SEARCH("greenpeace",F604)),"Greenpeace",IF(ISNUMBER(SEARCH("Polluterwatch",F604)),"Polluterwatch",IF(F604="","","Other")))))))</f>
        <v/>
      </c>
      <c r="H604">
        <f>LEN(B604)</f>
        <v>10</v>
      </c>
    </row>
    <row r="605" spans="1:9" ht="15.75" customHeight="1" x14ac:dyDescent="0.2">
      <c r="A605" s="11" t="s">
        <v>4373</v>
      </c>
      <c r="B605" s="11" t="s">
        <v>4373</v>
      </c>
      <c r="C605" t="s">
        <v>25</v>
      </c>
      <c r="D605" t="s">
        <v>17</v>
      </c>
      <c r="G605" s="3" t="str">
        <f>IF(ISNUMBER(SEARCH("Sourcewatch",F605)),"Sourcewatch",IF(ISNUMBER(SEARCH("desmog",F605)),"Desmog",IF(ISNUMBER(SEARCH("Exxon",F605)),"Exxonsecrets",IF(ISNUMBER(SEARCH("wikipedia",F605)),"Wikipedia",IF(ISNUMBER(SEARCH("greenpeace",F605)),"Greenpeace",IF(ISNUMBER(SEARCH("Polluterwatch",F605)),"Polluterwatch",IF(F605="","","Other")))))))</f>
        <v/>
      </c>
      <c r="H605">
        <f>LEN(B605)</f>
        <v>7</v>
      </c>
      <c r="I605" s="17" t="s">
        <v>25</v>
      </c>
    </row>
    <row r="606" spans="1:9" ht="15.75" customHeight="1" x14ac:dyDescent="0.2">
      <c r="A606" s="11" t="s">
        <v>4577</v>
      </c>
      <c r="B606" s="11" t="s">
        <v>4577</v>
      </c>
      <c r="C606" t="s">
        <v>17</v>
      </c>
      <c r="D606" t="s">
        <v>17</v>
      </c>
      <c r="F606" t="s">
        <v>4654</v>
      </c>
      <c r="G606" s="3" t="str">
        <f>IF(ISNUMBER(SEARCH("Sourcewatch",F606)),"Sourcewatch",IF(ISNUMBER(SEARCH("desmog",F606)),"Desmog",IF(ISNUMBER(SEARCH("Exxon",F606)),"Exxonsecrets",IF(ISNUMBER(SEARCH("wikipedia",F606)),"Wikipedia",IF(ISNUMBER(SEARCH("greenpeace",F606)),"Greenpeace",IF(ISNUMBER(SEARCH("Polluterwatch",F606)),"Polluterwatch",IF(F606="","","Other")))))))</f>
        <v>Sourcewatch</v>
      </c>
      <c r="H606">
        <f>LEN(B606)</f>
        <v>42</v>
      </c>
      <c r="I606" s="17" t="s">
        <v>25</v>
      </c>
    </row>
    <row r="607" spans="1:9" ht="15.75" customHeight="1" x14ac:dyDescent="0.2">
      <c r="A607" s="3" t="s">
        <v>610</v>
      </c>
      <c r="B607" s="3" t="s">
        <v>610</v>
      </c>
      <c r="C607" s="3" t="s">
        <v>17</v>
      </c>
      <c r="D607" s="3" t="s">
        <v>25</v>
      </c>
      <c r="G607" s="3" t="str">
        <f>IF(ISNUMBER(SEARCH("Sourcewatch",F607)),"Sourcewatch",IF(ISNUMBER(SEARCH("desmog",F607)),"Desmog",IF(ISNUMBER(SEARCH("Exxon",F607)),"Exxonsecrets",IF(ISNUMBER(SEARCH("wikipedia",F607)),"Wikipedia",IF(ISNUMBER(SEARCH("greenpeace",F607)),"Greenpeace",IF(ISNUMBER(SEARCH("Polluterwatch",F607)),"Polluterwatch",IF(F607="","","Other")))))))</f>
        <v/>
      </c>
      <c r="H607">
        <f>LEN(B607)</f>
        <v>26</v>
      </c>
    </row>
    <row r="608" spans="1:9" ht="15.75" customHeight="1" x14ac:dyDescent="0.2">
      <c r="A608" s="3" t="s">
        <v>611</v>
      </c>
      <c r="B608" s="3" t="s">
        <v>611</v>
      </c>
      <c r="C608" s="3" t="s">
        <v>25</v>
      </c>
      <c r="D608" s="3" t="s">
        <v>17</v>
      </c>
      <c r="F608" s="3" t="s">
        <v>17</v>
      </c>
      <c r="G608" s="3" t="str">
        <f>IF(ISNUMBER(SEARCH("Sourcewatch",F608)),"Sourcewatch",IF(ISNUMBER(SEARCH("desmog",F608)),"Desmog",IF(ISNUMBER(SEARCH("Exxon",F608)),"Exxonsecrets",IF(ISNUMBER(SEARCH("wikipedia",F608)),"Wikipedia",IF(ISNUMBER(SEARCH("greenpeace",F608)),"Greenpeace",IF(ISNUMBER(SEARCH("Polluterwatch",F608)),"Polluterwatch",IF(F608="","","Other")))))))</f>
        <v/>
      </c>
      <c r="H608">
        <f>LEN(B608)</f>
        <v>9</v>
      </c>
    </row>
    <row r="609" spans="1:8" ht="15.75" customHeight="1" x14ac:dyDescent="0.2">
      <c r="A609" s="3" t="s">
        <v>612</v>
      </c>
      <c r="B609" s="3" t="s">
        <v>612</v>
      </c>
      <c r="C609" s="3" t="s">
        <v>17</v>
      </c>
      <c r="D609" s="3" t="s">
        <v>17</v>
      </c>
      <c r="F609" s="3" t="s">
        <v>17</v>
      </c>
      <c r="G609" s="3" t="str">
        <f>IF(ISNUMBER(SEARCH("Sourcewatch",F609)),"Sourcewatch",IF(ISNUMBER(SEARCH("desmog",F609)),"Desmog",IF(ISNUMBER(SEARCH("Exxon",F609)),"Exxonsecrets",IF(ISNUMBER(SEARCH("wikipedia",F609)),"Wikipedia",IF(ISNUMBER(SEARCH("greenpeace",F609)),"Greenpeace",IF(ISNUMBER(SEARCH("Polluterwatch",F609)),"Polluterwatch",IF(F609="","","Other")))))))</f>
        <v/>
      </c>
      <c r="H609">
        <f>LEN(B609)</f>
        <v>15</v>
      </c>
    </row>
    <row r="610" spans="1:8" ht="15.75" customHeight="1" x14ac:dyDescent="0.2">
      <c r="A610" s="3" t="s">
        <v>613</v>
      </c>
      <c r="B610" s="3" t="s">
        <v>613</v>
      </c>
      <c r="C610" s="3" t="s">
        <v>25</v>
      </c>
      <c r="D610" s="3" t="s">
        <v>17</v>
      </c>
      <c r="F610" s="3" t="s">
        <v>17</v>
      </c>
      <c r="G610" s="3" t="str">
        <f>IF(ISNUMBER(SEARCH("Sourcewatch",F610)),"Sourcewatch",IF(ISNUMBER(SEARCH("desmog",F610)),"Desmog",IF(ISNUMBER(SEARCH("Exxon",F610)),"Exxonsecrets",IF(ISNUMBER(SEARCH("wikipedia",F610)),"Wikipedia",IF(ISNUMBER(SEARCH("greenpeace",F610)),"Greenpeace",IF(ISNUMBER(SEARCH("Polluterwatch",F610)),"Polluterwatch",IF(F610="","","Other")))))))</f>
        <v/>
      </c>
      <c r="H610">
        <f>LEN(B610)</f>
        <v>19</v>
      </c>
    </row>
    <row r="611" spans="1:8" ht="15.75" customHeight="1" x14ac:dyDescent="0.2">
      <c r="A611" s="3" t="s">
        <v>614</v>
      </c>
      <c r="B611" s="3" t="s">
        <v>614</v>
      </c>
      <c r="C611" s="3" t="s">
        <v>25</v>
      </c>
      <c r="D611" s="3" t="s">
        <v>17</v>
      </c>
      <c r="F611" s="3" t="s">
        <v>17</v>
      </c>
      <c r="G611" s="3" t="str">
        <f>IF(ISNUMBER(SEARCH("Sourcewatch",F611)),"Sourcewatch",IF(ISNUMBER(SEARCH("desmog",F611)),"Desmog",IF(ISNUMBER(SEARCH("Exxon",F611)),"Exxonsecrets",IF(ISNUMBER(SEARCH("wikipedia",F611)),"Wikipedia",IF(ISNUMBER(SEARCH("greenpeace",F611)),"Greenpeace",IF(ISNUMBER(SEARCH("Polluterwatch",F611)),"Polluterwatch",IF(F611="","","Other")))))))</f>
        <v/>
      </c>
      <c r="H611">
        <f>LEN(B611)</f>
        <v>13</v>
      </c>
    </row>
    <row r="612" spans="1:8" ht="15.75" customHeight="1" x14ac:dyDescent="0.2">
      <c r="A612" s="3" t="s">
        <v>615</v>
      </c>
      <c r="B612" s="3" t="s">
        <v>615</v>
      </c>
      <c r="C612" s="3" t="s">
        <v>25</v>
      </c>
      <c r="D612" s="3" t="s">
        <v>17</v>
      </c>
      <c r="F612" s="3" t="s">
        <v>17</v>
      </c>
      <c r="G612" s="3" t="str">
        <f>IF(ISNUMBER(SEARCH("Sourcewatch",F612)),"Sourcewatch",IF(ISNUMBER(SEARCH("desmog",F612)),"Desmog",IF(ISNUMBER(SEARCH("Exxon",F612)),"Exxonsecrets",IF(ISNUMBER(SEARCH("wikipedia",F612)),"Wikipedia",IF(ISNUMBER(SEARCH("greenpeace",F612)),"Greenpeace",IF(ISNUMBER(SEARCH("Polluterwatch",F612)),"Polluterwatch",IF(F612="","","Other")))))))</f>
        <v/>
      </c>
      <c r="H612">
        <f>LEN(B612)</f>
        <v>7</v>
      </c>
    </row>
    <row r="613" spans="1:8" ht="15.75" customHeight="1" x14ac:dyDescent="0.2">
      <c r="A613" s="3" t="s">
        <v>616</v>
      </c>
      <c r="B613" s="3" t="s">
        <v>616</v>
      </c>
      <c r="C613" s="3" t="s">
        <v>25</v>
      </c>
      <c r="D613" s="3" t="s">
        <v>17</v>
      </c>
      <c r="F613" s="3" t="s">
        <v>17</v>
      </c>
      <c r="G613" s="3" t="str">
        <f>IF(ISNUMBER(SEARCH("Sourcewatch",F613)),"Sourcewatch",IF(ISNUMBER(SEARCH("desmog",F613)),"Desmog",IF(ISNUMBER(SEARCH("Exxon",F613)),"Exxonsecrets",IF(ISNUMBER(SEARCH("wikipedia",F613)),"Wikipedia",IF(ISNUMBER(SEARCH("greenpeace",F613)),"Greenpeace",IF(ISNUMBER(SEARCH("Polluterwatch",F613)),"Polluterwatch",IF(F613="","","Other")))))))</f>
        <v/>
      </c>
      <c r="H613">
        <f>LEN(B613)</f>
        <v>7</v>
      </c>
    </row>
    <row r="614" spans="1:8" ht="15.75" customHeight="1" x14ac:dyDescent="0.2">
      <c r="A614" s="3" t="s">
        <v>617</v>
      </c>
      <c r="B614" s="3" t="s">
        <v>617</v>
      </c>
      <c r="C614" s="3" t="s">
        <v>25</v>
      </c>
      <c r="D614" s="3" t="s">
        <v>17</v>
      </c>
      <c r="F614" s="3" t="s">
        <v>17</v>
      </c>
      <c r="G614" s="3" t="str">
        <f>IF(ISNUMBER(SEARCH("Sourcewatch",F614)),"Sourcewatch",IF(ISNUMBER(SEARCH("desmog",F614)),"Desmog",IF(ISNUMBER(SEARCH("Exxon",F614)),"Exxonsecrets",IF(ISNUMBER(SEARCH("wikipedia",F614)),"Wikipedia",IF(ISNUMBER(SEARCH("greenpeace",F614)),"Greenpeace",IF(ISNUMBER(SEARCH("Polluterwatch",F614)),"Polluterwatch",IF(F614="","","Other")))))))</f>
        <v/>
      </c>
      <c r="H614">
        <f>LEN(B614)</f>
        <v>18</v>
      </c>
    </row>
    <row r="615" spans="1:8" ht="15.75" customHeight="1" x14ac:dyDescent="0.2">
      <c r="A615" s="3" t="s">
        <v>618</v>
      </c>
      <c r="B615" s="3" t="s">
        <v>618</v>
      </c>
      <c r="C615" s="3" t="s">
        <v>25</v>
      </c>
      <c r="D615" s="3" t="s">
        <v>17</v>
      </c>
      <c r="F615" s="3" t="s">
        <v>17</v>
      </c>
      <c r="G615" s="3" t="str">
        <f>IF(ISNUMBER(SEARCH("Sourcewatch",F615)),"Sourcewatch",IF(ISNUMBER(SEARCH("desmog",F615)),"Desmog",IF(ISNUMBER(SEARCH("Exxon",F615)),"Exxonsecrets",IF(ISNUMBER(SEARCH("wikipedia",F615)),"Wikipedia",IF(ISNUMBER(SEARCH("greenpeace",F615)),"Greenpeace",IF(ISNUMBER(SEARCH("Polluterwatch",F615)),"Polluterwatch",IF(F615="","","Other")))))))</f>
        <v/>
      </c>
      <c r="H615">
        <f>LEN(B615)</f>
        <v>15</v>
      </c>
    </row>
    <row r="616" spans="1:8" ht="15.75" customHeight="1" x14ac:dyDescent="0.2">
      <c r="A616" s="3" t="s">
        <v>619</v>
      </c>
      <c r="B616" s="3" t="s">
        <v>619</v>
      </c>
      <c r="C616" s="3" t="s">
        <v>25</v>
      </c>
      <c r="D616" s="3" t="s">
        <v>17</v>
      </c>
      <c r="F616" s="3" t="s">
        <v>17</v>
      </c>
      <c r="G616" s="3" t="str">
        <f>IF(ISNUMBER(SEARCH("Sourcewatch",F616)),"Sourcewatch",IF(ISNUMBER(SEARCH("desmog",F616)),"Desmog",IF(ISNUMBER(SEARCH("Exxon",F616)),"Exxonsecrets",IF(ISNUMBER(SEARCH("wikipedia",F616)),"Wikipedia",IF(ISNUMBER(SEARCH("greenpeace",F616)),"Greenpeace",IF(ISNUMBER(SEARCH("Polluterwatch",F616)),"Polluterwatch",IF(F616="","","Other")))))))</f>
        <v/>
      </c>
      <c r="H616">
        <f>LEN(B616)</f>
        <v>17</v>
      </c>
    </row>
    <row r="617" spans="1:8" ht="15.75" customHeight="1" x14ac:dyDescent="0.2">
      <c r="A617" s="3" t="s">
        <v>620</v>
      </c>
      <c r="B617" s="3" t="s">
        <v>620</v>
      </c>
      <c r="C617" s="3" t="s">
        <v>25</v>
      </c>
      <c r="D617" s="3" t="s">
        <v>17</v>
      </c>
      <c r="F617" s="3" t="s">
        <v>17</v>
      </c>
      <c r="G617" s="3" t="str">
        <f>IF(ISNUMBER(SEARCH("Sourcewatch",F617)),"Sourcewatch",IF(ISNUMBER(SEARCH("desmog",F617)),"Desmog",IF(ISNUMBER(SEARCH("Exxon",F617)),"Exxonsecrets",IF(ISNUMBER(SEARCH("wikipedia",F617)),"Wikipedia",IF(ISNUMBER(SEARCH("greenpeace",F617)),"Greenpeace",IF(ISNUMBER(SEARCH("Polluterwatch",F617)),"Polluterwatch",IF(F617="","","Other")))))))</f>
        <v/>
      </c>
      <c r="H617">
        <f>LEN(B617)</f>
        <v>15</v>
      </c>
    </row>
    <row r="618" spans="1:8" ht="15.75" customHeight="1" x14ac:dyDescent="0.2">
      <c r="A618" s="3" t="s">
        <v>621</v>
      </c>
      <c r="B618" s="3" t="s">
        <v>621</v>
      </c>
      <c r="C618" s="3" t="s">
        <v>25</v>
      </c>
      <c r="D618" s="3" t="s">
        <v>17</v>
      </c>
      <c r="F618" s="3" t="s">
        <v>17</v>
      </c>
      <c r="G618" s="3" t="str">
        <f>IF(ISNUMBER(SEARCH("Sourcewatch",F618)),"Sourcewatch",IF(ISNUMBER(SEARCH("desmog",F618)),"Desmog",IF(ISNUMBER(SEARCH("Exxon",F618)),"Exxonsecrets",IF(ISNUMBER(SEARCH("wikipedia",F618)),"Wikipedia",IF(ISNUMBER(SEARCH("greenpeace",F618)),"Greenpeace",IF(ISNUMBER(SEARCH("Polluterwatch",F618)),"Polluterwatch",IF(F618="","","Other")))))))</f>
        <v/>
      </c>
      <c r="H618">
        <f>LEN(B618)</f>
        <v>7</v>
      </c>
    </row>
    <row r="619" spans="1:8" ht="15.75" customHeight="1" x14ac:dyDescent="0.2">
      <c r="A619" s="3" t="s">
        <v>622</v>
      </c>
      <c r="B619" s="3" t="s">
        <v>622</v>
      </c>
      <c r="C619" s="3" t="s">
        <v>17</v>
      </c>
      <c r="D619" s="3" t="s">
        <v>25</v>
      </c>
      <c r="G619" s="3" t="str">
        <f>IF(ISNUMBER(SEARCH("Sourcewatch",F619)),"Sourcewatch",IF(ISNUMBER(SEARCH("desmog",F619)),"Desmog",IF(ISNUMBER(SEARCH("Exxon",F619)),"Exxonsecrets",IF(ISNUMBER(SEARCH("wikipedia",F619)),"Wikipedia",IF(ISNUMBER(SEARCH("greenpeace",F619)),"Greenpeace",IF(ISNUMBER(SEARCH("Polluterwatch",F619)),"Polluterwatch",IF(F619="","","Other")))))))</f>
        <v/>
      </c>
      <c r="H619">
        <f>LEN(B619)</f>
        <v>15</v>
      </c>
    </row>
    <row r="620" spans="1:8" ht="15.75" customHeight="1" x14ac:dyDescent="0.2">
      <c r="A620" s="3" t="s">
        <v>623</v>
      </c>
      <c r="B620" s="3" t="s">
        <v>623</v>
      </c>
      <c r="C620" s="3" t="s">
        <v>17</v>
      </c>
      <c r="D620" s="3" t="s">
        <v>17</v>
      </c>
      <c r="F620" s="3" t="s">
        <v>17</v>
      </c>
      <c r="G620" s="3" t="str">
        <f>IF(ISNUMBER(SEARCH("Sourcewatch",F620)),"Sourcewatch",IF(ISNUMBER(SEARCH("desmog",F620)),"Desmog",IF(ISNUMBER(SEARCH("Exxon",F620)),"Exxonsecrets",IF(ISNUMBER(SEARCH("wikipedia",F620)),"Wikipedia",IF(ISNUMBER(SEARCH("greenpeace",F620)),"Greenpeace",IF(ISNUMBER(SEARCH("Polluterwatch",F620)),"Polluterwatch",IF(F620="","","Other")))))))</f>
        <v/>
      </c>
      <c r="H620">
        <f>LEN(B620)</f>
        <v>20</v>
      </c>
    </row>
    <row r="621" spans="1:8" ht="15.75" customHeight="1" x14ac:dyDescent="0.2">
      <c r="A621" s="3" t="s">
        <v>624</v>
      </c>
      <c r="B621" s="3" t="s">
        <v>624</v>
      </c>
      <c r="C621" s="3" t="s">
        <v>17</v>
      </c>
      <c r="D621" s="3" t="s">
        <v>25</v>
      </c>
      <c r="G621" s="3" t="str">
        <f>IF(ISNUMBER(SEARCH("Sourcewatch",F621)),"Sourcewatch",IF(ISNUMBER(SEARCH("desmog",F621)),"Desmog",IF(ISNUMBER(SEARCH("Exxon",F621)),"Exxonsecrets",IF(ISNUMBER(SEARCH("wikipedia",F621)),"Wikipedia",IF(ISNUMBER(SEARCH("greenpeace",F621)),"Greenpeace",IF(ISNUMBER(SEARCH("Polluterwatch",F621)),"Polluterwatch",IF(F621="","","Other")))))))</f>
        <v/>
      </c>
      <c r="H621">
        <f>LEN(B621)</f>
        <v>16</v>
      </c>
    </row>
    <row r="622" spans="1:8" ht="15.75" customHeight="1" x14ac:dyDescent="0.2">
      <c r="A622" s="3" t="s">
        <v>625</v>
      </c>
      <c r="B622" s="3" t="s">
        <v>625</v>
      </c>
      <c r="C622" s="3" t="s">
        <v>17</v>
      </c>
      <c r="D622" s="3" t="s">
        <v>25</v>
      </c>
      <c r="G622" s="3" t="str">
        <f>IF(ISNUMBER(SEARCH("Sourcewatch",F622)),"Sourcewatch",IF(ISNUMBER(SEARCH("desmog",F622)),"Desmog",IF(ISNUMBER(SEARCH("Exxon",F622)),"Exxonsecrets",IF(ISNUMBER(SEARCH("wikipedia",F622)),"Wikipedia",IF(ISNUMBER(SEARCH("greenpeace",F622)),"Greenpeace",IF(ISNUMBER(SEARCH("Polluterwatch",F622)),"Polluterwatch",IF(F622="","","Other")))))))</f>
        <v/>
      </c>
      <c r="H622">
        <f>LEN(B622)</f>
        <v>31</v>
      </c>
    </row>
    <row r="623" spans="1:8" ht="15.75" customHeight="1" x14ac:dyDescent="0.2">
      <c r="A623" s="3" t="s">
        <v>626</v>
      </c>
      <c r="B623" s="3" t="s">
        <v>626</v>
      </c>
      <c r="C623" s="3" t="s">
        <v>25</v>
      </c>
      <c r="D623" s="3" t="s">
        <v>17</v>
      </c>
      <c r="F623" s="3" t="s">
        <v>17</v>
      </c>
      <c r="G623" s="3" t="str">
        <f>IF(ISNUMBER(SEARCH("Sourcewatch",F623)),"Sourcewatch",IF(ISNUMBER(SEARCH("desmog",F623)),"Desmog",IF(ISNUMBER(SEARCH("Exxon",F623)),"Exxonsecrets",IF(ISNUMBER(SEARCH("wikipedia",F623)),"Wikipedia",IF(ISNUMBER(SEARCH("greenpeace",F623)),"Greenpeace",IF(ISNUMBER(SEARCH("Polluterwatch",F623)),"Polluterwatch",IF(F623="","","Other")))))))</f>
        <v/>
      </c>
      <c r="H623">
        <f>LEN(B623)</f>
        <v>14</v>
      </c>
    </row>
    <row r="624" spans="1:8" ht="15.75" customHeight="1" x14ac:dyDescent="0.2">
      <c r="A624" s="3" t="s">
        <v>627</v>
      </c>
      <c r="B624" s="3" t="s">
        <v>627</v>
      </c>
      <c r="C624" s="3" t="s">
        <v>25</v>
      </c>
      <c r="D624" s="3" t="s">
        <v>17</v>
      </c>
      <c r="F624" s="3" t="s">
        <v>17</v>
      </c>
      <c r="G624" s="3" t="str">
        <f>IF(ISNUMBER(SEARCH("Sourcewatch",F624)),"Sourcewatch",IF(ISNUMBER(SEARCH("desmog",F624)),"Desmog",IF(ISNUMBER(SEARCH("Exxon",F624)),"Exxonsecrets",IF(ISNUMBER(SEARCH("wikipedia",F624)),"Wikipedia",IF(ISNUMBER(SEARCH("greenpeace",F624)),"Greenpeace",IF(ISNUMBER(SEARCH("Polluterwatch",F624)),"Polluterwatch",IF(F624="","","Other")))))))</f>
        <v/>
      </c>
      <c r="H624">
        <f>LEN(B624)</f>
        <v>12</v>
      </c>
    </row>
    <row r="625" spans="1:9" ht="15.75" customHeight="1" x14ac:dyDescent="0.2">
      <c r="A625" s="3" t="s">
        <v>628</v>
      </c>
      <c r="B625" s="3" t="s">
        <v>628</v>
      </c>
      <c r="C625" s="3" t="s">
        <v>25</v>
      </c>
      <c r="D625" s="3" t="s">
        <v>17</v>
      </c>
      <c r="F625" s="3" t="s">
        <v>17</v>
      </c>
      <c r="G625" s="3" t="str">
        <f>IF(ISNUMBER(SEARCH("Sourcewatch",F625)),"Sourcewatch",IF(ISNUMBER(SEARCH("desmog",F625)),"Desmog",IF(ISNUMBER(SEARCH("Exxon",F625)),"Exxonsecrets",IF(ISNUMBER(SEARCH("wikipedia",F625)),"Wikipedia",IF(ISNUMBER(SEARCH("greenpeace",F625)),"Greenpeace",IF(ISNUMBER(SEARCH("Polluterwatch",F625)),"Polluterwatch",IF(F625="","","Other")))))))</f>
        <v/>
      </c>
      <c r="H625">
        <f>LEN(B625)</f>
        <v>12</v>
      </c>
    </row>
    <row r="626" spans="1:9" ht="15.75" customHeight="1" x14ac:dyDescent="0.2">
      <c r="A626" s="3" t="s">
        <v>629</v>
      </c>
      <c r="B626" s="3" t="s">
        <v>629</v>
      </c>
      <c r="C626" s="3" t="s">
        <v>25</v>
      </c>
      <c r="D626" s="3" t="s">
        <v>17</v>
      </c>
      <c r="F626" s="3" t="s">
        <v>17</v>
      </c>
      <c r="G626" s="3" t="str">
        <f>IF(ISNUMBER(SEARCH("Sourcewatch",F626)),"Sourcewatch",IF(ISNUMBER(SEARCH("desmog",F626)),"Desmog",IF(ISNUMBER(SEARCH("Exxon",F626)),"Exxonsecrets",IF(ISNUMBER(SEARCH("wikipedia",F626)),"Wikipedia",IF(ISNUMBER(SEARCH("greenpeace",F626)),"Greenpeace",IF(ISNUMBER(SEARCH("Polluterwatch",F626)),"Polluterwatch",IF(F626="","","Other")))))))</f>
        <v/>
      </c>
      <c r="H626">
        <f>LEN(B626)</f>
        <v>16</v>
      </c>
    </row>
    <row r="627" spans="1:9" ht="15.75" customHeight="1" x14ac:dyDescent="0.2">
      <c r="A627" s="3" t="s">
        <v>630</v>
      </c>
      <c r="B627" s="3" t="s">
        <v>630</v>
      </c>
      <c r="C627" s="3" t="s">
        <v>25</v>
      </c>
      <c r="D627" s="3" t="s">
        <v>17</v>
      </c>
      <c r="F627" s="3" t="s">
        <v>17</v>
      </c>
      <c r="G627" s="3" t="str">
        <f>IF(ISNUMBER(SEARCH("Sourcewatch",F627)),"Sourcewatch",IF(ISNUMBER(SEARCH("desmog",F627)),"Desmog",IF(ISNUMBER(SEARCH("Exxon",F627)),"Exxonsecrets",IF(ISNUMBER(SEARCH("wikipedia",F627)),"Wikipedia",IF(ISNUMBER(SEARCH("greenpeace",F627)),"Greenpeace",IF(ISNUMBER(SEARCH("Polluterwatch",F627)),"Polluterwatch",IF(F627="","","Other")))))))</f>
        <v/>
      </c>
      <c r="H627">
        <f>LEN(B627)</f>
        <v>6</v>
      </c>
    </row>
    <row r="628" spans="1:9" ht="15.75" customHeight="1" x14ac:dyDescent="0.2">
      <c r="A628" s="3" t="s">
        <v>631</v>
      </c>
      <c r="B628" s="3" t="s">
        <v>631</v>
      </c>
      <c r="C628" s="3" t="s">
        <v>25</v>
      </c>
      <c r="D628" s="3" t="s">
        <v>17</v>
      </c>
      <c r="F628" s="3" t="s">
        <v>17</v>
      </c>
      <c r="G628" s="3" t="str">
        <f>IF(ISNUMBER(SEARCH("Sourcewatch",F628)),"Sourcewatch",IF(ISNUMBER(SEARCH("desmog",F628)),"Desmog",IF(ISNUMBER(SEARCH("Exxon",F628)),"Exxonsecrets",IF(ISNUMBER(SEARCH("wikipedia",F628)),"Wikipedia",IF(ISNUMBER(SEARCH("greenpeace",F628)),"Greenpeace",IF(ISNUMBER(SEARCH("Polluterwatch",F628)),"Polluterwatch",IF(F628="","","Other")))))))</f>
        <v/>
      </c>
      <c r="H628">
        <f>LEN(B628)</f>
        <v>11</v>
      </c>
    </row>
    <row r="629" spans="1:9" ht="15.75" customHeight="1" x14ac:dyDescent="0.2">
      <c r="A629" s="3" t="s">
        <v>632</v>
      </c>
      <c r="B629" s="3" t="s">
        <v>632</v>
      </c>
      <c r="C629" s="3" t="s">
        <v>25</v>
      </c>
      <c r="D629" s="3" t="s">
        <v>17</v>
      </c>
      <c r="F629" s="3" t="s">
        <v>17</v>
      </c>
      <c r="G629" s="3" t="str">
        <f>IF(ISNUMBER(SEARCH("Sourcewatch",F629)),"Sourcewatch",IF(ISNUMBER(SEARCH("desmog",F629)),"Desmog",IF(ISNUMBER(SEARCH("Exxon",F629)),"Exxonsecrets",IF(ISNUMBER(SEARCH("wikipedia",F629)),"Wikipedia",IF(ISNUMBER(SEARCH("greenpeace",F629)),"Greenpeace",IF(ISNUMBER(SEARCH("Polluterwatch",F629)),"Polluterwatch",IF(F629="","","Other")))))))</f>
        <v/>
      </c>
      <c r="H629">
        <f>LEN(B629)</f>
        <v>21</v>
      </c>
    </row>
    <row r="630" spans="1:9" ht="15.75" customHeight="1" x14ac:dyDescent="0.2">
      <c r="A630" s="3" t="s">
        <v>633</v>
      </c>
      <c r="B630" s="3" t="s">
        <v>633</v>
      </c>
      <c r="D630" s="3" t="s">
        <v>17</v>
      </c>
      <c r="F630" s="3" t="s">
        <v>17</v>
      </c>
      <c r="G630" s="3" t="str">
        <f>IF(ISNUMBER(SEARCH("Sourcewatch",F630)),"Sourcewatch",IF(ISNUMBER(SEARCH("desmog",F630)),"Desmog",IF(ISNUMBER(SEARCH("Exxon",F630)),"Exxonsecrets",IF(ISNUMBER(SEARCH("wikipedia",F630)),"Wikipedia",IF(ISNUMBER(SEARCH("greenpeace",F630)),"Greenpeace",IF(ISNUMBER(SEARCH("Polluterwatch",F630)),"Polluterwatch",IF(F630="","","Other")))))))</f>
        <v/>
      </c>
      <c r="H630">
        <f>LEN(B630)</f>
        <v>32</v>
      </c>
    </row>
    <row r="631" spans="1:9" ht="15.75" customHeight="1" x14ac:dyDescent="0.2">
      <c r="A631" s="3" t="s">
        <v>634</v>
      </c>
      <c r="B631" s="3" t="s">
        <v>634</v>
      </c>
      <c r="D631" s="3" t="s">
        <v>17</v>
      </c>
      <c r="F631" s="3" t="s">
        <v>17</v>
      </c>
      <c r="G631" s="3" t="str">
        <f>IF(ISNUMBER(SEARCH("Sourcewatch",F631)),"Sourcewatch",IF(ISNUMBER(SEARCH("desmog",F631)),"Desmog",IF(ISNUMBER(SEARCH("Exxon",F631)),"Exxonsecrets",IF(ISNUMBER(SEARCH("wikipedia",F631)),"Wikipedia",IF(ISNUMBER(SEARCH("greenpeace",F631)),"Greenpeace",IF(ISNUMBER(SEARCH("Polluterwatch",F631)),"Polluterwatch",IF(F631="","","Other")))))))</f>
        <v/>
      </c>
      <c r="H631">
        <f>LEN(B631)</f>
        <v>18</v>
      </c>
    </row>
    <row r="632" spans="1:9" ht="15.75" customHeight="1" x14ac:dyDescent="0.2">
      <c r="A632" s="3" t="s">
        <v>635</v>
      </c>
      <c r="B632" s="3" t="s">
        <v>635</v>
      </c>
      <c r="C632" s="3" t="s">
        <v>17</v>
      </c>
      <c r="D632" s="3" t="s">
        <v>25</v>
      </c>
      <c r="G632" s="3" t="str">
        <f>IF(ISNUMBER(SEARCH("Sourcewatch",F632)),"Sourcewatch",IF(ISNUMBER(SEARCH("desmog",F632)),"Desmog",IF(ISNUMBER(SEARCH("Exxon",F632)),"Exxonsecrets",IF(ISNUMBER(SEARCH("wikipedia",F632)),"Wikipedia",IF(ISNUMBER(SEARCH("greenpeace",F632)),"Greenpeace",IF(ISNUMBER(SEARCH("Polluterwatch",F632)),"Polluterwatch",IF(F632="","","Other")))))))</f>
        <v/>
      </c>
      <c r="H632">
        <f>LEN(B632)</f>
        <v>30</v>
      </c>
    </row>
    <row r="633" spans="1:9" ht="15.75" customHeight="1" x14ac:dyDescent="0.2">
      <c r="A633" s="11" t="s">
        <v>4279</v>
      </c>
      <c r="B633" s="11" t="s">
        <v>635</v>
      </c>
      <c r="C633" t="s">
        <v>17</v>
      </c>
      <c r="D633" t="s">
        <v>25</v>
      </c>
      <c r="H633">
        <f>LEN(B633)</f>
        <v>30</v>
      </c>
      <c r="I633" s="17" t="s">
        <v>25</v>
      </c>
    </row>
    <row r="634" spans="1:9" ht="15.75" customHeight="1" x14ac:dyDescent="0.2">
      <c r="A634" s="3" t="s">
        <v>636</v>
      </c>
      <c r="B634" s="3" t="s">
        <v>636</v>
      </c>
      <c r="C634" s="3" t="s">
        <v>17</v>
      </c>
      <c r="D634" s="3" t="s">
        <v>17</v>
      </c>
      <c r="F634" s="3" t="s">
        <v>637</v>
      </c>
      <c r="G634" s="3" t="str">
        <f>IF(ISNUMBER(SEARCH("Sourcewatch",F634)),"Sourcewatch",IF(ISNUMBER(SEARCH("desmog",F634)),"Desmog",IF(ISNUMBER(SEARCH("Exxon",F634)),"Exxonsecrets",IF(ISNUMBER(SEARCH("wikipedia",F634)),"Wikipedia",IF(ISNUMBER(SEARCH("greenpeace",F634)),"Greenpeace",IF(ISNUMBER(SEARCH("Polluterwatch",F634)),"Polluterwatch",IF(F634="","","Other")))))))</f>
        <v>Desmog</v>
      </c>
      <c r="H634">
        <f>LEN(B634)</f>
        <v>14</v>
      </c>
    </row>
    <row r="635" spans="1:9" ht="15.75" customHeight="1" x14ac:dyDescent="0.2">
      <c r="A635" s="3" t="s">
        <v>638</v>
      </c>
      <c r="B635" s="3" t="s">
        <v>639</v>
      </c>
      <c r="C635" s="3" t="s">
        <v>17</v>
      </c>
      <c r="D635" s="3" t="s">
        <v>17</v>
      </c>
      <c r="F635" s="3" t="s">
        <v>640</v>
      </c>
      <c r="G635" s="3" t="str">
        <f>IF(ISNUMBER(SEARCH("Sourcewatch",F635)),"Sourcewatch",IF(ISNUMBER(SEARCH("desmog",F635)),"Desmog",IF(ISNUMBER(SEARCH("Exxon",F635)),"Exxonsecrets",IF(ISNUMBER(SEARCH("wikipedia",F635)),"Wikipedia",IF(ISNUMBER(SEARCH("greenpeace",F635)),"Greenpeace",IF(ISNUMBER(SEARCH("Polluterwatch",F635)),"Polluterwatch",IF(F635="","","Other")))))))</f>
        <v>Sourcewatch</v>
      </c>
      <c r="H635">
        <f>LEN(B635)</f>
        <v>25</v>
      </c>
    </row>
    <row r="636" spans="1:9" ht="15.75" customHeight="1" x14ac:dyDescent="0.2">
      <c r="A636" s="3" t="s">
        <v>639</v>
      </c>
      <c r="B636" s="3" t="s">
        <v>639</v>
      </c>
      <c r="D636" s="3" t="s">
        <v>17</v>
      </c>
      <c r="F636" s="3" t="s">
        <v>640</v>
      </c>
      <c r="G636" s="3" t="str">
        <f>IF(ISNUMBER(SEARCH("Sourcewatch",F636)),"Sourcewatch",IF(ISNUMBER(SEARCH("desmog",F636)),"Desmog",IF(ISNUMBER(SEARCH("Exxon",F636)),"Exxonsecrets",IF(ISNUMBER(SEARCH("wikipedia",F636)),"Wikipedia",IF(ISNUMBER(SEARCH("greenpeace",F636)),"Greenpeace",IF(ISNUMBER(SEARCH("Polluterwatch",F636)),"Polluterwatch",IF(F636="","","Other")))))))</f>
        <v>Sourcewatch</v>
      </c>
      <c r="H636">
        <f>LEN(B636)</f>
        <v>25</v>
      </c>
    </row>
    <row r="637" spans="1:9" ht="15.75" customHeight="1" x14ac:dyDescent="0.2">
      <c r="A637" s="3" t="s">
        <v>641</v>
      </c>
      <c r="B637" s="3" t="s">
        <v>641</v>
      </c>
      <c r="C637" s="3" t="s">
        <v>17</v>
      </c>
      <c r="D637" s="3" t="s">
        <v>17</v>
      </c>
      <c r="F637" s="3" t="s">
        <v>17</v>
      </c>
      <c r="G637" s="3" t="str">
        <f>IF(ISNUMBER(SEARCH("Sourcewatch",F637)),"Sourcewatch",IF(ISNUMBER(SEARCH("desmog",F637)),"Desmog",IF(ISNUMBER(SEARCH("Exxon",F637)),"Exxonsecrets",IF(ISNUMBER(SEARCH("wikipedia",F637)),"Wikipedia",IF(ISNUMBER(SEARCH("greenpeace",F637)),"Greenpeace",IF(ISNUMBER(SEARCH("Polluterwatch",F637)),"Polluterwatch",IF(F637="","","Other")))))))</f>
        <v/>
      </c>
      <c r="H637">
        <f>LEN(B637)</f>
        <v>13</v>
      </c>
    </row>
    <row r="638" spans="1:9" ht="15.75" customHeight="1" x14ac:dyDescent="0.2">
      <c r="A638" s="3" t="s">
        <v>642</v>
      </c>
      <c r="B638" s="3" t="s">
        <v>642</v>
      </c>
      <c r="C638" s="3" t="s">
        <v>25</v>
      </c>
      <c r="D638" s="3" t="s">
        <v>17</v>
      </c>
      <c r="F638" s="3" t="s">
        <v>17</v>
      </c>
      <c r="G638" s="3" t="str">
        <f>IF(ISNUMBER(SEARCH("Sourcewatch",F638)),"Sourcewatch",IF(ISNUMBER(SEARCH("desmog",F638)),"Desmog",IF(ISNUMBER(SEARCH("Exxon",F638)),"Exxonsecrets",IF(ISNUMBER(SEARCH("wikipedia",F638)),"Wikipedia",IF(ISNUMBER(SEARCH("greenpeace",F638)),"Greenpeace",IF(ISNUMBER(SEARCH("Polluterwatch",F638)),"Polluterwatch",IF(F638="","","Other")))))))</f>
        <v/>
      </c>
      <c r="H638">
        <f>LEN(B638)</f>
        <v>7</v>
      </c>
    </row>
    <row r="639" spans="1:9" ht="15.75" customHeight="1" x14ac:dyDescent="0.2">
      <c r="A639" s="3" t="s">
        <v>643</v>
      </c>
      <c r="B639" s="3" t="s">
        <v>643</v>
      </c>
      <c r="C639" s="3" t="s">
        <v>17</v>
      </c>
      <c r="D639" s="3" t="s">
        <v>25</v>
      </c>
      <c r="G639" s="3" t="str">
        <f>IF(ISNUMBER(SEARCH("Sourcewatch",F639)),"Sourcewatch",IF(ISNUMBER(SEARCH("desmog",F639)),"Desmog",IF(ISNUMBER(SEARCH("Exxon",F639)),"Exxonsecrets",IF(ISNUMBER(SEARCH("wikipedia",F639)),"Wikipedia",IF(ISNUMBER(SEARCH("greenpeace",F639)),"Greenpeace",IF(ISNUMBER(SEARCH("Polluterwatch",F639)),"Polluterwatch",IF(F639="","","Other")))))))</f>
        <v/>
      </c>
      <c r="H639">
        <f>LEN(B639)</f>
        <v>21</v>
      </c>
    </row>
    <row r="640" spans="1:9" ht="15.75" customHeight="1" x14ac:dyDescent="0.2">
      <c r="A640" s="11" t="s">
        <v>4315</v>
      </c>
      <c r="B640" s="11" t="s">
        <v>4315</v>
      </c>
      <c r="C640" t="s">
        <v>17</v>
      </c>
      <c r="D640" t="s">
        <v>17</v>
      </c>
      <c r="F640" t="s">
        <v>4655</v>
      </c>
      <c r="G640" s="3" t="str">
        <f>IF(ISNUMBER(SEARCH("Sourcewatch",F640)),"Sourcewatch",IF(ISNUMBER(SEARCH("desmog",F640)),"Desmog",IF(ISNUMBER(SEARCH("Exxon",F640)),"Exxonsecrets",IF(ISNUMBER(SEARCH("wikipedia",F640)),"Wikipedia",IF(ISNUMBER(SEARCH("greenpeace",F640)),"Greenpeace",IF(ISNUMBER(SEARCH("Polluterwatch",F640)),"Polluterwatch",IF(F640="","","Other")))))))</f>
        <v>Sourcewatch</v>
      </c>
      <c r="H640">
        <f>LEN(B640)</f>
        <v>34</v>
      </c>
      <c r="I640" s="17" t="s">
        <v>25</v>
      </c>
    </row>
    <row r="641" spans="1:9" ht="15.75" customHeight="1" x14ac:dyDescent="0.2">
      <c r="A641" s="3" t="s">
        <v>646</v>
      </c>
      <c r="B641" s="3" t="s">
        <v>646</v>
      </c>
      <c r="C641" s="3" t="s">
        <v>17</v>
      </c>
      <c r="D641" s="3" t="s">
        <v>17</v>
      </c>
      <c r="F641" s="3" t="s">
        <v>17</v>
      </c>
      <c r="G641" s="3" t="str">
        <f>IF(ISNUMBER(SEARCH("Sourcewatch",F641)),"Sourcewatch",IF(ISNUMBER(SEARCH("desmog",F641)),"Desmog",IF(ISNUMBER(SEARCH("Exxon",F641)),"Exxonsecrets",IF(ISNUMBER(SEARCH("wikipedia",F641)),"Wikipedia",IF(ISNUMBER(SEARCH("greenpeace",F641)),"Greenpeace",IF(ISNUMBER(SEARCH("Polluterwatch",F641)),"Polluterwatch",IF(F641="","","Other")))))))</f>
        <v/>
      </c>
      <c r="H641">
        <f>LEN(B641)</f>
        <v>45</v>
      </c>
    </row>
    <row r="642" spans="1:9" ht="15.75" customHeight="1" x14ac:dyDescent="0.2">
      <c r="A642" s="3" t="s">
        <v>647</v>
      </c>
      <c r="B642" s="3" t="s">
        <v>647</v>
      </c>
      <c r="C642" s="3" t="s">
        <v>17</v>
      </c>
      <c r="D642" s="3" t="s">
        <v>17</v>
      </c>
      <c r="F642" s="3" t="s">
        <v>648</v>
      </c>
      <c r="G642" s="3" t="str">
        <f>IF(ISNUMBER(SEARCH("Sourcewatch",F642)),"Sourcewatch",IF(ISNUMBER(SEARCH("desmog",F642)),"Desmog",IF(ISNUMBER(SEARCH("Exxon",F642)),"Exxonsecrets",IF(ISNUMBER(SEARCH("wikipedia",F642)),"Wikipedia",IF(ISNUMBER(SEARCH("greenpeace",F642)),"Greenpeace",IF(ISNUMBER(SEARCH("Polluterwatch",F642)),"Polluterwatch",IF(F642="","","Other")))))))</f>
        <v>Desmog</v>
      </c>
      <c r="H642">
        <f>LEN(B642)</f>
        <v>31</v>
      </c>
    </row>
    <row r="643" spans="1:9" ht="15.75" customHeight="1" x14ac:dyDescent="0.2">
      <c r="A643" s="3" t="s">
        <v>649</v>
      </c>
      <c r="B643" s="3" t="s">
        <v>649</v>
      </c>
      <c r="C643" s="3" t="s">
        <v>17</v>
      </c>
      <c r="D643" s="3" t="s">
        <v>17</v>
      </c>
      <c r="F643" s="3" t="s">
        <v>650</v>
      </c>
      <c r="G643" s="3" t="str">
        <f>IF(ISNUMBER(SEARCH("Sourcewatch",F643)),"Sourcewatch",IF(ISNUMBER(SEARCH("desmog",F643)),"Desmog",IF(ISNUMBER(SEARCH("Exxon",F643)),"Exxonsecrets",IF(ISNUMBER(SEARCH("wikipedia",F643)),"Wikipedia",IF(ISNUMBER(SEARCH("greenpeace",F643)),"Greenpeace",IF(ISNUMBER(SEARCH("Polluterwatch",F643)),"Polluterwatch",IF(F643="","","Other")))))))</f>
        <v>Sourcewatch</v>
      </c>
      <c r="H643">
        <f>LEN(B643)</f>
        <v>33</v>
      </c>
    </row>
    <row r="644" spans="1:9" ht="15.75" customHeight="1" x14ac:dyDescent="0.2">
      <c r="A644" s="11" t="s">
        <v>4251</v>
      </c>
      <c r="B644" s="11" t="s">
        <v>4251</v>
      </c>
      <c r="C644" t="s">
        <v>17</v>
      </c>
      <c r="D644" t="s">
        <v>17</v>
      </c>
      <c r="F644" t="s">
        <v>652</v>
      </c>
      <c r="G644" s="3" t="str">
        <f>IF(ISNUMBER(SEARCH("Sourcewatch",F644)),"Sourcewatch",IF(ISNUMBER(SEARCH("desmog",F644)),"Desmog",IF(ISNUMBER(SEARCH("Exxon",F644)),"Exxonsecrets",IF(ISNUMBER(SEARCH("wikipedia",F644)),"Wikipedia",IF(ISNUMBER(SEARCH("greenpeace",F644)),"Greenpeace",IF(ISNUMBER(SEARCH("Polluterwatch",F644)),"Polluterwatch",IF(F644="","","Other")))))))</f>
        <v>Polluterwatch</v>
      </c>
      <c r="H644">
        <f>LEN(B644)</f>
        <v>32</v>
      </c>
      <c r="I644" s="17" t="s">
        <v>25</v>
      </c>
    </row>
    <row r="645" spans="1:9" ht="15.75" customHeight="1" x14ac:dyDescent="0.2">
      <c r="A645" s="3" t="s">
        <v>651</v>
      </c>
      <c r="B645" s="3" t="s">
        <v>651</v>
      </c>
      <c r="C645" s="3" t="s">
        <v>17</v>
      </c>
      <c r="D645" s="3" t="s">
        <v>17</v>
      </c>
      <c r="F645" s="3" t="s">
        <v>652</v>
      </c>
      <c r="G645" s="3" t="str">
        <f>IF(ISNUMBER(SEARCH("Sourcewatch",F645)),"Sourcewatch",IF(ISNUMBER(SEARCH("desmog",F645)),"Desmog",IF(ISNUMBER(SEARCH("Exxon",F645)),"Exxonsecrets",IF(ISNUMBER(SEARCH("wikipedia",F645)),"Wikipedia",IF(ISNUMBER(SEARCH("greenpeace",F645)),"Greenpeace",IF(ISNUMBER(SEARCH("Polluterwatch",F645)),"Polluterwatch",IF(F645="","","Other")))))))</f>
        <v>Polluterwatch</v>
      </c>
      <c r="H645">
        <f>LEN(B645)</f>
        <v>57</v>
      </c>
    </row>
    <row r="646" spans="1:9" ht="15.75" customHeight="1" x14ac:dyDescent="0.2">
      <c r="A646" s="3" t="s">
        <v>653</v>
      </c>
      <c r="B646" s="3" t="s">
        <v>653</v>
      </c>
      <c r="D646" s="3" t="s">
        <v>17</v>
      </c>
      <c r="F646" s="3" t="s">
        <v>654</v>
      </c>
      <c r="G646" s="3" t="str">
        <f>IF(ISNUMBER(SEARCH("Sourcewatch",F646)),"Sourcewatch",IF(ISNUMBER(SEARCH("desmog",F646)),"Desmog",IF(ISNUMBER(SEARCH("Exxon",F646)),"Exxonsecrets",IF(ISNUMBER(SEARCH("wikipedia",F646)),"Wikipedia",IF(ISNUMBER(SEARCH("greenpeace",F646)),"Greenpeace",IF(ISNUMBER(SEARCH("Polluterwatch",F646)),"Polluterwatch",IF(F646="","","Other")))))))</f>
        <v>Sourcewatch</v>
      </c>
      <c r="H646">
        <f>LEN(B646)</f>
        <v>28</v>
      </c>
    </row>
    <row r="647" spans="1:9" ht="15.75" customHeight="1" x14ac:dyDescent="0.2">
      <c r="A647" s="3" t="s">
        <v>655</v>
      </c>
      <c r="B647" s="3" t="s">
        <v>655</v>
      </c>
      <c r="C647" s="3" t="s">
        <v>17</v>
      </c>
      <c r="D647" s="3" t="s">
        <v>17</v>
      </c>
      <c r="G647" s="3" t="str">
        <f>IF(ISNUMBER(SEARCH("Sourcewatch",F647)),"Sourcewatch",IF(ISNUMBER(SEARCH("desmog",F647)),"Desmog",IF(ISNUMBER(SEARCH("Exxon",F647)),"Exxonsecrets",IF(ISNUMBER(SEARCH("wikipedia",F647)),"Wikipedia",IF(ISNUMBER(SEARCH("greenpeace",F647)),"Greenpeace",IF(ISNUMBER(SEARCH("Polluterwatch",F647)),"Polluterwatch",IF(F647="","","Other")))))))</f>
        <v/>
      </c>
      <c r="H647">
        <f>LEN(B647)</f>
        <v>34</v>
      </c>
    </row>
    <row r="648" spans="1:9" ht="15.75" customHeight="1" x14ac:dyDescent="0.2">
      <c r="A648" s="3" t="s">
        <v>656</v>
      </c>
      <c r="B648" s="3" t="s">
        <v>656</v>
      </c>
      <c r="C648" s="3" t="s">
        <v>17</v>
      </c>
      <c r="D648" s="3" t="s">
        <v>17</v>
      </c>
      <c r="F648" s="3" t="s">
        <v>17</v>
      </c>
      <c r="G648" s="3" t="str">
        <f>IF(ISNUMBER(SEARCH("Sourcewatch",F648)),"Sourcewatch",IF(ISNUMBER(SEARCH("desmog",F648)),"Desmog",IF(ISNUMBER(SEARCH("Exxon",F648)),"Exxonsecrets",IF(ISNUMBER(SEARCH("wikipedia",F648)),"Wikipedia",IF(ISNUMBER(SEARCH("greenpeace",F648)),"Greenpeace",IF(ISNUMBER(SEARCH("Polluterwatch",F648)),"Polluterwatch",IF(F648="","","Other")))))))</f>
        <v/>
      </c>
      <c r="H648">
        <f>LEN(B648)</f>
        <v>41</v>
      </c>
    </row>
    <row r="649" spans="1:9" ht="15.75" customHeight="1" x14ac:dyDescent="0.2">
      <c r="A649" s="3" t="s">
        <v>657</v>
      </c>
      <c r="B649" s="3" t="s">
        <v>657</v>
      </c>
      <c r="C649" s="3" t="s">
        <v>17</v>
      </c>
      <c r="D649" s="3" t="s">
        <v>17</v>
      </c>
      <c r="F649" s="3" t="s">
        <v>658</v>
      </c>
      <c r="G649" s="3" t="str">
        <f>IF(ISNUMBER(SEARCH("Sourcewatch",F649)),"Sourcewatch",IF(ISNUMBER(SEARCH("desmog",F649)),"Desmog",IF(ISNUMBER(SEARCH("Exxon",F649)),"Exxonsecrets",IF(ISNUMBER(SEARCH("wikipedia",F649)),"Wikipedia",IF(ISNUMBER(SEARCH("greenpeace",F649)),"Greenpeace",IF(ISNUMBER(SEARCH("Polluterwatch",F649)),"Polluterwatch",IF(F649="","","Other")))))))</f>
        <v>Sourcewatch</v>
      </c>
      <c r="H649">
        <f>LEN(B649)</f>
        <v>42</v>
      </c>
    </row>
    <row r="650" spans="1:9" ht="15.75" customHeight="1" x14ac:dyDescent="0.2">
      <c r="A650" s="11" t="s">
        <v>4619</v>
      </c>
      <c r="B650" s="11" t="s">
        <v>4619</v>
      </c>
      <c r="C650" t="s">
        <v>17</v>
      </c>
      <c r="D650" t="s">
        <v>17</v>
      </c>
      <c r="F650" t="s">
        <v>4656</v>
      </c>
      <c r="G650" s="3" t="str">
        <f>IF(ISNUMBER(SEARCH("Sourcewatch",F650)),"Sourcewatch",IF(ISNUMBER(SEARCH("desmog",F650)),"Desmog",IF(ISNUMBER(SEARCH("Exxon",F650)),"Exxonsecrets",IF(ISNUMBER(SEARCH("wikipedia",F650)),"Wikipedia",IF(ISNUMBER(SEARCH("greenpeace",F650)),"Greenpeace",IF(ISNUMBER(SEARCH("Polluterwatch",F650)),"Polluterwatch",IF(F650="","","Other")))))))</f>
        <v>Sourcewatch</v>
      </c>
      <c r="H650">
        <f>LEN(B650)</f>
        <v>44</v>
      </c>
      <c r="I650" s="17" t="s">
        <v>25</v>
      </c>
    </row>
    <row r="651" spans="1:9" ht="15.75" customHeight="1" x14ac:dyDescent="0.2">
      <c r="A651" s="11" t="s">
        <v>4673</v>
      </c>
      <c r="B651" s="11" t="s">
        <v>4673</v>
      </c>
      <c r="D651" t="s">
        <v>17</v>
      </c>
      <c r="G651" s="3" t="str">
        <f>IF(ISNUMBER(SEARCH("Sourcewatch",F651)),"Sourcewatch",IF(ISNUMBER(SEARCH("desmog",F651)),"Desmog",IF(ISNUMBER(SEARCH("Exxon",F651)),"Exxonsecrets",IF(ISNUMBER(SEARCH("wikipedia",F651)),"Wikipedia",IF(ISNUMBER(SEARCH("greenpeace",F651)),"Greenpeace",IF(ISNUMBER(SEARCH("Polluterwatch",F651)),"Polluterwatch",IF(F651="","","Other")))))))</f>
        <v/>
      </c>
      <c r="I651" s="17" t="s">
        <v>25</v>
      </c>
    </row>
    <row r="652" spans="1:9" ht="15.75" customHeight="1" x14ac:dyDescent="0.2">
      <c r="A652" s="3" t="s">
        <v>659</v>
      </c>
      <c r="B652" s="3" t="s">
        <v>659</v>
      </c>
      <c r="D652" s="3" t="s">
        <v>17</v>
      </c>
      <c r="F652" s="3" t="s">
        <v>17</v>
      </c>
      <c r="G652" s="3" t="str">
        <f>IF(ISNUMBER(SEARCH("Sourcewatch",F652)),"Sourcewatch",IF(ISNUMBER(SEARCH("desmog",F652)),"Desmog",IF(ISNUMBER(SEARCH("Exxon",F652)),"Exxonsecrets",IF(ISNUMBER(SEARCH("wikipedia",F652)),"Wikipedia",IF(ISNUMBER(SEARCH("greenpeace",F652)),"Greenpeace",IF(ISNUMBER(SEARCH("Polluterwatch",F652)),"Polluterwatch",IF(F652="","","Other")))))))</f>
        <v/>
      </c>
      <c r="H652">
        <f>LEN(B652)</f>
        <v>28</v>
      </c>
    </row>
    <row r="653" spans="1:9" ht="15.75" customHeight="1" x14ac:dyDescent="0.2">
      <c r="A653" s="3" t="s">
        <v>660</v>
      </c>
      <c r="B653" s="3" t="s">
        <v>660</v>
      </c>
      <c r="C653" s="3" t="s">
        <v>17</v>
      </c>
      <c r="D653" s="3" t="s">
        <v>17</v>
      </c>
      <c r="F653" s="3" t="s">
        <v>661</v>
      </c>
      <c r="G653" s="3" t="str">
        <f>IF(ISNUMBER(SEARCH("Sourcewatch",F653)),"Sourcewatch",IF(ISNUMBER(SEARCH("desmog",F653)),"Desmog",IF(ISNUMBER(SEARCH("Exxon",F653)),"Exxonsecrets",IF(ISNUMBER(SEARCH("wikipedia",F653)),"Wikipedia",IF(ISNUMBER(SEARCH("greenpeace",F653)),"Greenpeace",IF(ISNUMBER(SEARCH("Polluterwatch",F653)),"Polluterwatch",IF(F653="","","Other")))))))</f>
        <v>Desmog</v>
      </c>
      <c r="H653">
        <f>LEN(B653)</f>
        <v>30</v>
      </c>
    </row>
    <row r="654" spans="1:9" ht="15.75" customHeight="1" x14ac:dyDescent="0.2">
      <c r="A654" s="3" t="s">
        <v>662</v>
      </c>
      <c r="B654" s="3" t="s">
        <v>662</v>
      </c>
      <c r="D654" s="3" t="s">
        <v>17</v>
      </c>
      <c r="F654" s="3" t="s">
        <v>663</v>
      </c>
      <c r="G654" s="3" t="str">
        <f>IF(ISNUMBER(SEARCH("Sourcewatch",F654)),"Sourcewatch",IF(ISNUMBER(SEARCH("desmog",F654)),"Desmog",IF(ISNUMBER(SEARCH("Exxon",F654)),"Exxonsecrets",IF(ISNUMBER(SEARCH("wikipedia",F654)),"Wikipedia",IF(ISNUMBER(SEARCH("greenpeace",F654)),"Greenpeace",IF(ISNUMBER(SEARCH("Polluterwatch",F654)),"Polluterwatch",IF(F654="","","Other")))))))</f>
        <v>Sourcewatch</v>
      </c>
      <c r="H654">
        <f>LEN(B654)</f>
        <v>28</v>
      </c>
    </row>
    <row r="655" spans="1:9" ht="15.75" customHeight="1" x14ac:dyDescent="0.2">
      <c r="A655" s="3" t="s">
        <v>664</v>
      </c>
      <c r="B655" s="3" t="s">
        <v>664</v>
      </c>
      <c r="C655" s="3" t="s">
        <v>17</v>
      </c>
      <c r="D655" s="3" t="s">
        <v>17</v>
      </c>
      <c r="F655" s="3" t="s">
        <v>665</v>
      </c>
      <c r="G655" s="3" t="str">
        <f>IF(ISNUMBER(SEARCH("Sourcewatch",F655)),"Sourcewatch",IF(ISNUMBER(SEARCH("desmog",F655)),"Desmog",IF(ISNUMBER(SEARCH("Exxon",F655)),"Exxonsecrets",IF(ISNUMBER(SEARCH("wikipedia",F655)),"Wikipedia",IF(ISNUMBER(SEARCH("greenpeace",F655)),"Greenpeace",IF(ISNUMBER(SEARCH("Polluterwatch",F655)),"Polluterwatch",IF(F655="","","Other")))))))</f>
        <v>Sourcewatch</v>
      </c>
      <c r="H655">
        <f>LEN(B655)</f>
        <v>31</v>
      </c>
    </row>
    <row r="656" spans="1:9" ht="15.75" customHeight="1" x14ac:dyDescent="0.2">
      <c r="A656" s="3" t="s">
        <v>666</v>
      </c>
      <c r="B656" s="3" t="s">
        <v>666</v>
      </c>
      <c r="C656" s="3" t="s">
        <v>17</v>
      </c>
      <c r="D656" s="3" t="s">
        <v>17</v>
      </c>
      <c r="F656" s="3" t="s">
        <v>667</v>
      </c>
      <c r="G656" s="3" t="str">
        <f>IF(ISNUMBER(SEARCH("Sourcewatch",F656)),"Sourcewatch",IF(ISNUMBER(SEARCH("desmog",F656)),"Desmog",IF(ISNUMBER(SEARCH("Exxon",F656)),"Exxonsecrets",IF(ISNUMBER(SEARCH("wikipedia",F656)),"Wikipedia",IF(ISNUMBER(SEARCH("greenpeace",F656)),"Greenpeace",IF(ISNUMBER(SEARCH("Polluterwatch",F656)),"Polluterwatch",IF(F656="","","Other")))))))</f>
        <v>Sourcewatch</v>
      </c>
      <c r="H656">
        <f>LEN(B656)</f>
        <v>34</v>
      </c>
    </row>
    <row r="657" spans="1:8" ht="15.75" customHeight="1" x14ac:dyDescent="0.2">
      <c r="A657" s="3" t="s">
        <v>668</v>
      </c>
      <c r="B657" s="3" t="s">
        <v>668</v>
      </c>
      <c r="C657" s="3" t="s">
        <v>17</v>
      </c>
      <c r="D657" s="3" t="s">
        <v>17</v>
      </c>
      <c r="E657" s="3" t="s">
        <v>27</v>
      </c>
      <c r="F657" s="3" t="s">
        <v>17</v>
      </c>
      <c r="G657" s="3" t="str">
        <f>IF(ISNUMBER(SEARCH("Sourcewatch",F657)),"Sourcewatch",IF(ISNUMBER(SEARCH("desmog",F657)),"Desmog",IF(ISNUMBER(SEARCH("Exxon",F657)),"Exxonsecrets",IF(ISNUMBER(SEARCH("wikipedia",F657)),"Wikipedia",IF(ISNUMBER(SEARCH("greenpeace",F657)),"Greenpeace",IF(ISNUMBER(SEARCH("Polluterwatch",F657)),"Polluterwatch",IF(F657="","","Other")))))))</f>
        <v/>
      </c>
      <c r="H657">
        <f>LEN(B657)</f>
        <v>31</v>
      </c>
    </row>
    <row r="658" spans="1:8" ht="15.75" customHeight="1" x14ac:dyDescent="0.2">
      <c r="A658" s="3" t="s">
        <v>669</v>
      </c>
      <c r="B658" s="3" t="s">
        <v>669</v>
      </c>
      <c r="C658" s="3" t="s">
        <v>17</v>
      </c>
      <c r="D658" s="3" t="s">
        <v>17</v>
      </c>
      <c r="F658" s="3" t="s">
        <v>17</v>
      </c>
      <c r="G658" s="3" t="str">
        <f>IF(ISNUMBER(SEARCH("Sourcewatch",F658)),"Sourcewatch",IF(ISNUMBER(SEARCH("desmog",F658)),"Desmog",IF(ISNUMBER(SEARCH("Exxon",F658)),"Exxonsecrets",IF(ISNUMBER(SEARCH("wikipedia",F658)),"Wikipedia",IF(ISNUMBER(SEARCH("greenpeace",F658)),"Greenpeace",IF(ISNUMBER(SEARCH("Polluterwatch",F658)),"Polluterwatch",IF(F658="","","Other")))))))</f>
        <v/>
      </c>
      <c r="H658">
        <f>LEN(B658)</f>
        <v>26</v>
      </c>
    </row>
    <row r="659" spans="1:8" ht="15.75" customHeight="1" x14ac:dyDescent="0.2">
      <c r="A659" s="3" t="s">
        <v>670</v>
      </c>
      <c r="B659" s="3" t="s">
        <v>670</v>
      </c>
      <c r="C659" s="3" t="s">
        <v>17</v>
      </c>
      <c r="D659" s="3" t="s">
        <v>17</v>
      </c>
      <c r="F659" s="3" t="s">
        <v>671</v>
      </c>
      <c r="G659" s="3" t="str">
        <f>IF(ISNUMBER(SEARCH("Sourcewatch",F659)),"Sourcewatch",IF(ISNUMBER(SEARCH("desmog",F659)),"Desmog",IF(ISNUMBER(SEARCH("Exxon",F659)),"Exxonsecrets",IF(ISNUMBER(SEARCH("wikipedia",F659)),"Wikipedia",IF(ISNUMBER(SEARCH("greenpeace",F659)),"Greenpeace",IF(ISNUMBER(SEARCH("Polluterwatch",F659)),"Polluterwatch",IF(F659="","","Other")))))))</f>
        <v>Sourcewatch</v>
      </c>
      <c r="H659">
        <f>LEN(B659)</f>
        <v>46</v>
      </c>
    </row>
    <row r="660" spans="1:8" ht="15.75" customHeight="1" x14ac:dyDescent="0.2">
      <c r="A660" s="3" t="s">
        <v>672</v>
      </c>
      <c r="B660" s="3" t="s">
        <v>672</v>
      </c>
      <c r="C660" s="3" t="s">
        <v>17</v>
      </c>
      <c r="D660" s="3" t="s">
        <v>17</v>
      </c>
      <c r="F660" s="3" t="s">
        <v>673</v>
      </c>
      <c r="G660" s="3" t="str">
        <f>IF(ISNUMBER(SEARCH("Sourcewatch",F660)),"Sourcewatch",IF(ISNUMBER(SEARCH("desmog",F660)),"Desmog",IF(ISNUMBER(SEARCH("Exxon",F660)),"Exxonsecrets",IF(ISNUMBER(SEARCH("wikipedia",F660)),"Wikipedia",IF(ISNUMBER(SEARCH("greenpeace",F660)),"Greenpeace",IF(ISNUMBER(SEARCH("Polluterwatch",F660)),"Polluterwatch",IF(F660="","","Other")))))))</f>
        <v>Greenpeace</v>
      </c>
      <c r="H660">
        <f>LEN(B660)</f>
        <v>32</v>
      </c>
    </row>
    <row r="661" spans="1:8" ht="15.75" customHeight="1" x14ac:dyDescent="0.2">
      <c r="A661" s="3" t="s">
        <v>674</v>
      </c>
      <c r="B661" s="3" t="s">
        <v>674</v>
      </c>
      <c r="D661" s="3" t="s">
        <v>17</v>
      </c>
      <c r="F661" s="3" t="s">
        <v>675</v>
      </c>
      <c r="G661" s="3" t="str">
        <f>IF(ISNUMBER(SEARCH("Sourcewatch",F661)),"Sourcewatch",IF(ISNUMBER(SEARCH("desmog",F661)),"Desmog",IF(ISNUMBER(SEARCH("Exxon",F661)),"Exxonsecrets",IF(ISNUMBER(SEARCH("wikipedia",F661)),"Wikipedia",IF(ISNUMBER(SEARCH("greenpeace",F661)),"Greenpeace",IF(ISNUMBER(SEARCH("Polluterwatch",F661)),"Polluterwatch",IF(F661="","","Other")))))))</f>
        <v>Desmog</v>
      </c>
      <c r="H661">
        <f>LEN(B661)</f>
        <v>56</v>
      </c>
    </row>
    <row r="662" spans="1:8" ht="15.75" customHeight="1" x14ac:dyDescent="0.2">
      <c r="A662" s="3" t="s">
        <v>676</v>
      </c>
      <c r="B662" s="3" t="s">
        <v>676</v>
      </c>
      <c r="C662" s="3" t="s">
        <v>17</v>
      </c>
      <c r="D662" s="3" t="s">
        <v>17</v>
      </c>
      <c r="F662" s="3" t="s">
        <v>17</v>
      </c>
      <c r="G662" s="3" t="str">
        <f>IF(ISNUMBER(SEARCH("Sourcewatch",F662)),"Sourcewatch",IF(ISNUMBER(SEARCH("desmog",F662)),"Desmog",IF(ISNUMBER(SEARCH("Exxon",F662)),"Exxonsecrets",IF(ISNUMBER(SEARCH("wikipedia",F662)),"Wikipedia",IF(ISNUMBER(SEARCH("greenpeace",F662)),"Greenpeace",IF(ISNUMBER(SEARCH("Polluterwatch",F662)),"Polluterwatch",IF(F662="","","Other")))))))</f>
        <v/>
      </c>
      <c r="H662">
        <f>LEN(B662)</f>
        <v>53</v>
      </c>
    </row>
    <row r="663" spans="1:8" ht="15.75" customHeight="1" x14ac:dyDescent="0.2">
      <c r="A663" s="3" t="s">
        <v>679</v>
      </c>
      <c r="B663" s="3" t="s">
        <v>679</v>
      </c>
      <c r="C663" s="3" t="s">
        <v>17</v>
      </c>
      <c r="D663" s="3" t="s">
        <v>17</v>
      </c>
      <c r="F663" s="3" t="s">
        <v>17</v>
      </c>
      <c r="G663" s="3" t="str">
        <f>IF(ISNUMBER(SEARCH("Sourcewatch",F663)),"Sourcewatch",IF(ISNUMBER(SEARCH("desmog",F663)),"Desmog",IF(ISNUMBER(SEARCH("Exxon",F663)),"Exxonsecrets",IF(ISNUMBER(SEARCH("wikipedia",F663)),"Wikipedia",IF(ISNUMBER(SEARCH("greenpeace",F663)),"Greenpeace",IF(ISNUMBER(SEARCH("Polluterwatch",F663)),"Polluterwatch",IF(F663="","","Other")))))))</f>
        <v/>
      </c>
      <c r="H663">
        <f>LEN(B663)</f>
        <v>49</v>
      </c>
    </row>
    <row r="664" spans="1:8" ht="15.75" customHeight="1" x14ac:dyDescent="0.2">
      <c r="A664" s="3" t="s">
        <v>680</v>
      </c>
      <c r="B664" s="3" t="s">
        <v>680</v>
      </c>
      <c r="D664" s="3" t="s">
        <v>17</v>
      </c>
      <c r="F664" s="3" t="s">
        <v>681</v>
      </c>
      <c r="G664" s="3" t="str">
        <f>IF(ISNUMBER(SEARCH("Sourcewatch",F664)),"Sourcewatch",IF(ISNUMBER(SEARCH("desmog",F664)),"Desmog",IF(ISNUMBER(SEARCH("Exxon",F664)),"Exxonsecrets",IF(ISNUMBER(SEARCH("wikipedia",F664)),"Wikipedia",IF(ISNUMBER(SEARCH("greenpeace",F664)),"Greenpeace",IF(ISNUMBER(SEARCH("Polluterwatch",F664)),"Polluterwatch",IF(F664="","","Other")))))))</f>
        <v>Desmog</v>
      </c>
      <c r="H664">
        <f>LEN(B664)</f>
        <v>33</v>
      </c>
    </row>
    <row r="665" spans="1:8" ht="15.75" customHeight="1" x14ac:dyDescent="0.2">
      <c r="A665" s="3" t="s">
        <v>682</v>
      </c>
      <c r="B665" s="3" t="s">
        <v>682</v>
      </c>
      <c r="C665" s="3" t="s">
        <v>17</v>
      </c>
      <c r="D665" s="3" t="s">
        <v>25</v>
      </c>
      <c r="G665" s="3" t="str">
        <f>IF(ISNUMBER(SEARCH("Sourcewatch",F665)),"Sourcewatch",IF(ISNUMBER(SEARCH("desmog",F665)),"Desmog",IF(ISNUMBER(SEARCH("Exxon",F665)),"Exxonsecrets",IF(ISNUMBER(SEARCH("wikipedia",F665)),"Wikipedia",IF(ISNUMBER(SEARCH("greenpeace",F665)),"Greenpeace",IF(ISNUMBER(SEARCH("Polluterwatch",F665)),"Polluterwatch",IF(F665="","","Other")))))))</f>
        <v/>
      </c>
      <c r="H665">
        <f>LEN(B665)</f>
        <v>34</v>
      </c>
    </row>
    <row r="666" spans="1:8" ht="15.75" customHeight="1" x14ac:dyDescent="0.2">
      <c r="A666" s="3" t="s">
        <v>683</v>
      </c>
      <c r="B666" s="3" t="s">
        <v>682</v>
      </c>
      <c r="C666" s="3" t="s">
        <v>17</v>
      </c>
      <c r="D666" s="3" t="s">
        <v>25</v>
      </c>
      <c r="G666" s="3" t="str">
        <f>IF(ISNUMBER(SEARCH("Sourcewatch",F666)),"Sourcewatch",IF(ISNUMBER(SEARCH("desmog",F666)),"Desmog",IF(ISNUMBER(SEARCH("Exxon",F666)),"Exxonsecrets",IF(ISNUMBER(SEARCH("wikipedia",F666)),"Wikipedia",IF(ISNUMBER(SEARCH("greenpeace",F666)),"Greenpeace",IF(ISNUMBER(SEARCH("Polluterwatch",F666)),"Polluterwatch",IF(F666="","","Other")))))))</f>
        <v/>
      </c>
      <c r="H666">
        <f>LEN(B666)</f>
        <v>34</v>
      </c>
    </row>
    <row r="667" spans="1:8" ht="15.75" customHeight="1" x14ac:dyDescent="0.2">
      <c r="A667" s="3" t="s">
        <v>684</v>
      </c>
      <c r="B667" s="3" t="s">
        <v>684</v>
      </c>
      <c r="C667" s="3" t="s">
        <v>17</v>
      </c>
      <c r="D667" s="3" t="s">
        <v>25</v>
      </c>
      <c r="G667" s="3" t="str">
        <f>IF(ISNUMBER(SEARCH("Sourcewatch",F667)),"Sourcewatch",IF(ISNUMBER(SEARCH("desmog",F667)),"Desmog",IF(ISNUMBER(SEARCH("Exxon",F667)),"Exxonsecrets",IF(ISNUMBER(SEARCH("wikipedia",F667)),"Wikipedia",IF(ISNUMBER(SEARCH("greenpeace",F667)),"Greenpeace",IF(ISNUMBER(SEARCH("Polluterwatch",F667)),"Polluterwatch",IF(F667="","","Other")))))))</f>
        <v/>
      </c>
      <c r="H667">
        <f>LEN(B667)</f>
        <v>27</v>
      </c>
    </row>
    <row r="668" spans="1:8" ht="15.75" customHeight="1" x14ac:dyDescent="0.2">
      <c r="A668" s="3" t="s">
        <v>685</v>
      </c>
      <c r="B668" s="3" t="s">
        <v>685</v>
      </c>
      <c r="C668" s="3" t="s">
        <v>25</v>
      </c>
      <c r="D668" s="3" t="s">
        <v>17</v>
      </c>
      <c r="F668" s="3" t="s">
        <v>17</v>
      </c>
      <c r="G668" s="3" t="str">
        <f>IF(ISNUMBER(SEARCH("Sourcewatch",F668)),"Sourcewatch",IF(ISNUMBER(SEARCH("desmog",F668)),"Desmog",IF(ISNUMBER(SEARCH("Exxon",F668)),"Exxonsecrets",IF(ISNUMBER(SEARCH("wikipedia",F668)),"Wikipedia",IF(ISNUMBER(SEARCH("greenpeace",F668)),"Greenpeace",IF(ISNUMBER(SEARCH("Polluterwatch",F668)),"Polluterwatch",IF(F668="","","Other")))))))</f>
        <v/>
      </c>
      <c r="H668">
        <f>LEN(B668)</f>
        <v>20</v>
      </c>
    </row>
    <row r="669" spans="1:8" ht="15.75" customHeight="1" x14ac:dyDescent="0.2">
      <c r="A669" s="3" t="s">
        <v>686</v>
      </c>
      <c r="B669" s="3" t="s">
        <v>686</v>
      </c>
      <c r="D669" s="3" t="s">
        <v>17</v>
      </c>
      <c r="E669" s="3" t="s">
        <v>27</v>
      </c>
      <c r="F669" s="3" t="s">
        <v>17</v>
      </c>
      <c r="G669" s="3" t="str">
        <f>IF(ISNUMBER(SEARCH("Sourcewatch",F669)),"Sourcewatch",IF(ISNUMBER(SEARCH("desmog",F669)),"Desmog",IF(ISNUMBER(SEARCH("Exxon",F669)),"Exxonsecrets",IF(ISNUMBER(SEARCH("wikipedia",F669)),"Wikipedia",IF(ISNUMBER(SEARCH("greenpeace",F669)),"Greenpeace",IF(ISNUMBER(SEARCH("Polluterwatch",F669)),"Polluterwatch",IF(F669="","","Other")))))))</f>
        <v/>
      </c>
      <c r="H669">
        <f>LEN(B669)</f>
        <v>34</v>
      </c>
    </row>
    <row r="670" spans="1:8" ht="15.75" customHeight="1" x14ac:dyDescent="0.2">
      <c r="A670" s="3" t="s">
        <v>687</v>
      </c>
      <c r="B670" s="3" t="s">
        <v>687</v>
      </c>
      <c r="C670" s="3" t="s">
        <v>25</v>
      </c>
      <c r="D670" s="3" t="s">
        <v>17</v>
      </c>
      <c r="F670" s="3" t="s">
        <v>17</v>
      </c>
      <c r="G670" s="3" t="str">
        <f>IF(ISNUMBER(SEARCH("Sourcewatch",F670)),"Sourcewatch",IF(ISNUMBER(SEARCH("desmog",F670)),"Desmog",IF(ISNUMBER(SEARCH("Exxon",F670)),"Exxonsecrets",IF(ISNUMBER(SEARCH("wikipedia",F670)),"Wikipedia",IF(ISNUMBER(SEARCH("greenpeace",F670)),"Greenpeace",IF(ISNUMBER(SEARCH("Polluterwatch",F670)),"Polluterwatch",IF(F670="","","Other")))))))</f>
        <v/>
      </c>
      <c r="H670">
        <f>LEN(B670)</f>
        <v>5</v>
      </c>
    </row>
    <row r="671" spans="1:8" ht="15.75" customHeight="1" x14ac:dyDescent="0.2">
      <c r="A671" s="3" t="s">
        <v>688</v>
      </c>
      <c r="B671" s="3" t="s">
        <v>688</v>
      </c>
      <c r="C671" s="3" t="s">
        <v>17</v>
      </c>
      <c r="D671" s="3" t="s">
        <v>25</v>
      </c>
      <c r="F671" s="3" t="s">
        <v>17</v>
      </c>
      <c r="G671" s="3" t="str">
        <f>IF(ISNUMBER(SEARCH("Sourcewatch",F671)),"Sourcewatch",IF(ISNUMBER(SEARCH("desmog",F671)),"Desmog",IF(ISNUMBER(SEARCH("Exxon",F671)),"Exxonsecrets",IF(ISNUMBER(SEARCH("wikipedia",F671)),"Wikipedia",IF(ISNUMBER(SEARCH("greenpeace",F671)),"Greenpeace",IF(ISNUMBER(SEARCH("Polluterwatch",F671)),"Polluterwatch",IF(F671="","","Other")))))))</f>
        <v/>
      </c>
      <c r="H671">
        <f>LEN(B671)</f>
        <v>15</v>
      </c>
    </row>
    <row r="672" spans="1:8" ht="15.75" customHeight="1" x14ac:dyDescent="0.2">
      <c r="A672" s="3" t="s">
        <v>689</v>
      </c>
      <c r="B672" s="3" t="s">
        <v>689</v>
      </c>
      <c r="D672" s="3" t="s">
        <v>17</v>
      </c>
      <c r="E672" s="3" t="s">
        <v>27</v>
      </c>
      <c r="F672" s="3" t="s">
        <v>17</v>
      </c>
      <c r="G672" s="3" t="str">
        <f>IF(ISNUMBER(SEARCH("Sourcewatch",F672)),"Sourcewatch",IF(ISNUMBER(SEARCH("desmog",F672)),"Desmog",IF(ISNUMBER(SEARCH("Exxon",F672)),"Exxonsecrets",IF(ISNUMBER(SEARCH("wikipedia",F672)),"Wikipedia",IF(ISNUMBER(SEARCH("greenpeace",F672)),"Greenpeace",IF(ISNUMBER(SEARCH("Polluterwatch",F672)),"Polluterwatch",IF(F672="","","Other")))))))</f>
        <v/>
      </c>
      <c r="H672">
        <f>LEN(B672)</f>
        <v>25</v>
      </c>
    </row>
    <row r="673" spans="1:9" ht="15.75" customHeight="1" x14ac:dyDescent="0.2">
      <c r="A673" s="3" t="s">
        <v>690</v>
      </c>
      <c r="B673" s="3" t="s">
        <v>690</v>
      </c>
      <c r="C673" s="3" t="s">
        <v>25</v>
      </c>
      <c r="D673" s="3" t="s">
        <v>17</v>
      </c>
      <c r="F673" s="3" t="s">
        <v>17</v>
      </c>
      <c r="G673" s="3" t="str">
        <f>IF(ISNUMBER(SEARCH("Sourcewatch",F673)),"Sourcewatch",IF(ISNUMBER(SEARCH("desmog",F673)),"Desmog",IF(ISNUMBER(SEARCH("Exxon",F673)),"Exxonsecrets",IF(ISNUMBER(SEARCH("wikipedia",F673)),"Wikipedia",IF(ISNUMBER(SEARCH("greenpeace",F673)),"Greenpeace",IF(ISNUMBER(SEARCH("Polluterwatch",F673)),"Polluterwatch",IF(F673="","","Other")))))))</f>
        <v/>
      </c>
      <c r="H673">
        <f>LEN(B673)</f>
        <v>16</v>
      </c>
    </row>
    <row r="674" spans="1:9" ht="15.75" customHeight="1" x14ac:dyDescent="0.2">
      <c r="A674" s="3" t="s">
        <v>691</v>
      </c>
      <c r="B674" s="3" t="s">
        <v>691</v>
      </c>
      <c r="C674" s="3" t="s">
        <v>25</v>
      </c>
      <c r="D674" s="3" t="s">
        <v>17</v>
      </c>
      <c r="F674" s="3" t="s">
        <v>17</v>
      </c>
      <c r="G674" s="3" t="str">
        <f>IF(ISNUMBER(SEARCH("Sourcewatch",F674)),"Sourcewatch",IF(ISNUMBER(SEARCH("desmog",F674)),"Desmog",IF(ISNUMBER(SEARCH("Exxon",F674)),"Exxonsecrets",IF(ISNUMBER(SEARCH("wikipedia",F674)),"Wikipedia",IF(ISNUMBER(SEARCH("greenpeace",F674)),"Greenpeace",IF(ISNUMBER(SEARCH("Polluterwatch",F674)),"Polluterwatch",IF(F674="","","Other")))))))</f>
        <v/>
      </c>
      <c r="H674">
        <f>LEN(B674)</f>
        <v>12</v>
      </c>
    </row>
    <row r="675" spans="1:9" ht="15.75" customHeight="1" x14ac:dyDescent="0.2">
      <c r="A675" s="3" t="s">
        <v>692</v>
      </c>
      <c r="B675" s="3" t="s">
        <v>692</v>
      </c>
      <c r="C675" s="3" t="s">
        <v>25</v>
      </c>
      <c r="D675" s="3" t="s">
        <v>17</v>
      </c>
      <c r="F675" s="3" t="s">
        <v>17</v>
      </c>
      <c r="G675" s="3" t="str">
        <f>IF(ISNUMBER(SEARCH("Sourcewatch",F675)),"Sourcewatch",IF(ISNUMBER(SEARCH("desmog",F675)),"Desmog",IF(ISNUMBER(SEARCH("Exxon",F675)),"Exxonsecrets",IF(ISNUMBER(SEARCH("wikipedia",F675)),"Wikipedia",IF(ISNUMBER(SEARCH("greenpeace",F675)),"Greenpeace",IF(ISNUMBER(SEARCH("Polluterwatch",F675)),"Polluterwatch",IF(F675="","","Other")))))))</f>
        <v/>
      </c>
      <c r="H675">
        <f>LEN(B675)</f>
        <v>19</v>
      </c>
    </row>
    <row r="676" spans="1:9" ht="15.75" customHeight="1" x14ac:dyDescent="0.2">
      <c r="A676" s="3" t="s">
        <v>693</v>
      </c>
      <c r="B676" s="3" t="s">
        <v>693</v>
      </c>
      <c r="C676" s="3" t="s">
        <v>25</v>
      </c>
      <c r="D676" s="3" t="s">
        <v>17</v>
      </c>
      <c r="F676" s="3" t="s">
        <v>17</v>
      </c>
      <c r="G676" s="3" t="str">
        <f>IF(ISNUMBER(SEARCH("Sourcewatch",F676)),"Sourcewatch",IF(ISNUMBER(SEARCH("desmog",F676)),"Desmog",IF(ISNUMBER(SEARCH("Exxon",F676)),"Exxonsecrets",IF(ISNUMBER(SEARCH("wikipedia",F676)),"Wikipedia",IF(ISNUMBER(SEARCH("greenpeace",F676)),"Greenpeace",IF(ISNUMBER(SEARCH("Polluterwatch",F676)),"Polluterwatch",IF(F676="","","Other")))))))</f>
        <v/>
      </c>
      <c r="H676">
        <f>LEN(B676)</f>
        <v>16</v>
      </c>
    </row>
    <row r="677" spans="1:9" ht="15.75" customHeight="1" x14ac:dyDescent="0.2">
      <c r="A677" s="3" t="s">
        <v>694</v>
      </c>
      <c r="B677" s="3" t="s">
        <v>694</v>
      </c>
      <c r="C677" s="3" t="s">
        <v>25</v>
      </c>
      <c r="D677" s="3" t="s">
        <v>17</v>
      </c>
      <c r="F677" s="3" t="s">
        <v>17</v>
      </c>
      <c r="G677" s="3" t="str">
        <f>IF(ISNUMBER(SEARCH("Sourcewatch",F677)),"Sourcewatch",IF(ISNUMBER(SEARCH("desmog",F677)),"Desmog",IF(ISNUMBER(SEARCH("Exxon",F677)),"Exxonsecrets",IF(ISNUMBER(SEARCH("wikipedia",F677)),"Wikipedia",IF(ISNUMBER(SEARCH("greenpeace",F677)),"Greenpeace",IF(ISNUMBER(SEARCH("Polluterwatch",F677)),"Polluterwatch",IF(F677="","","Other")))))))</f>
        <v/>
      </c>
      <c r="H677">
        <f>LEN(B677)</f>
        <v>12</v>
      </c>
    </row>
    <row r="678" spans="1:9" ht="15.75" customHeight="1" x14ac:dyDescent="0.2">
      <c r="A678" s="3" t="s">
        <v>695</v>
      </c>
      <c r="B678" s="3" t="s">
        <v>695</v>
      </c>
      <c r="C678" s="3" t="s">
        <v>25</v>
      </c>
      <c r="D678" s="3" t="s">
        <v>17</v>
      </c>
      <c r="F678" s="3" t="s">
        <v>17</v>
      </c>
      <c r="G678" s="3" t="str">
        <f>IF(ISNUMBER(SEARCH("Sourcewatch",F678)),"Sourcewatch",IF(ISNUMBER(SEARCH("desmog",F678)),"Desmog",IF(ISNUMBER(SEARCH("Exxon",F678)),"Exxonsecrets",IF(ISNUMBER(SEARCH("wikipedia",F678)),"Wikipedia",IF(ISNUMBER(SEARCH("greenpeace",F678)),"Greenpeace",IF(ISNUMBER(SEARCH("Polluterwatch",F678)),"Polluterwatch",IF(F678="","","Other")))))))</f>
        <v/>
      </c>
      <c r="H678">
        <f>LEN(B678)</f>
        <v>13</v>
      </c>
    </row>
    <row r="679" spans="1:9" ht="15.75" customHeight="1" x14ac:dyDescent="0.2">
      <c r="A679" s="3" t="s">
        <v>696</v>
      </c>
      <c r="B679" s="3" t="s">
        <v>696</v>
      </c>
      <c r="C679" s="3" t="s">
        <v>25</v>
      </c>
      <c r="D679" s="3" t="s">
        <v>17</v>
      </c>
      <c r="F679" s="3" t="s">
        <v>17</v>
      </c>
      <c r="G679" s="3" t="str">
        <f>IF(ISNUMBER(SEARCH("Sourcewatch",F679)),"Sourcewatch",IF(ISNUMBER(SEARCH("desmog",F679)),"Desmog",IF(ISNUMBER(SEARCH("Exxon",F679)),"Exxonsecrets",IF(ISNUMBER(SEARCH("wikipedia",F679)),"Wikipedia",IF(ISNUMBER(SEARCH("greenpeace",F679)),"Greenpeace",IF(ISNUMBER(SEARCH("Polluterwatch",F679)),"Polluterwatch",IF(F679="","","Other")))))))</f>
        <v/>
      </c>
      <c r="H679">
        <f>LEN(B679)</f>
        <v>11</v>
      </c>
    </row>
    <row r="680" spans="1:9" ht="15.75" customHeight="1" x14ac:dyDescent="0.2">
      <c r="A680" s="3" t="s">
        <v>697</v>
      </c>
      <c r="B680" s="3" t="s">
        <v>697</v>
      </c>
      <c r="C680" s="3" t="s">
        <v>25</v>
      </c>
      <c r="D680" s="3" t="s">
        <v>17</v>
      </c>
      <c r="F680" s="3" t="s">
        <v>17</v>
      </c>
      <c r="G680" s="3" t="str">
        <f>IF(ISNUMBER(SEARCH("Sourcewatch",F680)),"Sourcewatch",IF(ISNUMBER(SEARCH("desmog",F680)),"Desmog",IF(ISNUMBER(SEARCH("Exxon",F680)),"Exxonsecrets",IF(ISNUMBER(SEARCH("wikipedia",F680)),"Wikipedia",IF(ISNUMBER(SEARCH("greenpeace",F680)),"Greenpeace",IF(ISNUMBER(SEARCH("Polluterwatch",F680)),"Polluterwatch",IF(F680="","","Other")))))))</f>
        <v/>
      </c>
      <c r="H680">
        <f>LEN(B680)</f>
        <v>7</v>
      </c>
    </row>
    <row r="681" spans="1:9" ht="15.75" customHeight="1" x14ac:dyDescent="0.2">
      <c r="A681" s="3" t="s">
        <v>698</v>
      </c>
      <c r="B681" s="3" t="s">
        <v>698</v>
      </c>
      <c r="C681" s="3" t="s">
        <v>17</v>
      </c>
      <c r="D681" s="3" t="s">
        <v>25</v>
      </c>
      <c r="G681" s="3" t="str">
        <f>IF(ISNUMBER(SEARCH("Sourcewatch",F681)),"Sourcewatch",IF(ISNUMBER(SEARCH("desmog",F681)),"Desmog",IF(ISNUMBER(SEARCH("Exxon",F681)),"Exxonsecrets",IF(ISNUMBER(SEARCH("wikipedia",F681)),"Wikipedia",IF(ISNUMBER(SEARCH("greenpeace",F681)),"Greenpeace",IF(ISNUMBER(SEARCH("Polluterwatch",F681)),"Polluterwatch",IF(F681="","","Other")))))))</f>
        <v/>
      </c>
      <c r="H681">
        <f>LEN(B681)</f>
        <v>18</v>
      </c>
    </row>
    <row r="682" spans="1:9" ht="15.75" customHeight="1" x14ac:dyDescent="0.2">
      <c r="A682" s="3" t="s">
        <v>699</v>
      </c>
      <c r="B682" s="3" t="s">
        <v>699</v>
      </c>
      <c r="D682" s="3" t="s">
        <v>17</v>
      </c>
      <c r="F682" s="3" t="s">
        <v>700</v>
      </c>
      <c r="G682" s="3" t="str">
        <f>IF(ISNUMBER(SEARCH("Sourcewatch",F682)),"Sourcewatch",IF(ISNUMBER(SEARCH("desmog",F682)),"Desmog",IF(ISNUMBER(SEARCH("Exxon",F682)),"Exxonsecrets",IF(ISNUMBER(SEARCH("wikipedia",F682)),"Wikipedia",IF(ISNUMBER(SEARCH("greenpeace",F682)),"Greenpeace",IF(ISNUMBER(SEARCH("Polluterwatch",F682)),"Polluterwatch",IF(F682="","","Other")))))))</f>
        <v>Sourcewatch</v>
      </c>
      <c r="H682">
        <f>LEN(B682)</f>
        <v>23</v>
      </c>
    </row>
    <row r="683" spans="1:9" ht="15.75" customHeight="1" x14ac:dyDescent="0.2">
      <c r="A683" s="3" t="s">
        <v>701</v>
      </c>
      <c r="B683" s="3" t="s">
        <v>701</v>
      </c>
      <c r="C683" s="3" t="s">
        <v>17</v>
      </c>
      <c r="D683" s="3" t="s">
        <v>17</v>
      </c>
      <c r="F683" s="3" t="s">
        <v>702</v>
      </c>
      <c r="G683" s="3" t="str">
        <f>IF(ISNUMBER(SEARCH("Sourcewatch",F683)),"Sourcewatch",IF(ISNUMBER(SEARCH("desmog",F683)),"Desmog",IF(ISNUMBER(SEARCH("Exxon",F683)),"Exxonsecrets",IF(ISNUMBER(SEARCH("wikipedia",F683)),"Wikipedia",IF(ISNUMBER(SEARCH("greenpeace",F683)),"Greenpeace",IF(ISNUMBER(SEARCH("Polluterwatch",F683)),"Polluterwatch",IF(F683="","","Other")))))))</f>
        <v>Sourcewatch</v>
      </c>
      <c r="H683">
        <f>LEN(B683)</f>
        <v>22</v>
      </c>
    </row>
    <row r="684" spans="1:9" ht="15.75" customHeight="1" x14ac:dyDescent="0.2">
      <c r="A684" s="3" t="s">
        <v>703</v>
      </c>
      <c r="B684" s="3" t="s">
        <v>703</v>
      </c>
      <c r="C684" s="3" t="s">
        <v>17</v>
      </c>
      <c r="D684" s="3" t="s">
        <v>25</v>
      </c>
      <c r="G684" s="3" t="str">
        <f>IF(ISNUMBER(SEARCH("Sourcewatch",F684)),"Sourcewatch",IF(ISNUMBER(SEARCH("desmog",F684)),"Desmog",IF(ISNUMBER(SEARCH("Exxon",F684)),"Exxonsecrets",IF(ISNUMBER(SEARCH("wikipedia",F684)),"Wikipedia",IF(ISNUMBER(SEARCH("greenpeace",F684)),"Greenpeace",IF(ISNUMBER(SEARCH("Polluterwatch",F684)),"Polluterwatch",IF(F684="","","Other")))))))</f>
        <v/>
      </c>
      <c r="H684">
        <f>LEN(B684)</f>
        <v>30</v>
      </c>
    </row>
    <row r="685" spans="1:9" ht="15.75" customHeight="1" x14ac:dyDescent="0.2">
      <c r="A685" s="3" t="s">
        <v>704</v>
      </c>
      <c r="B685" s="3" t="s">
        <v>704</v>
      </c>
      <c r="C685" s="3" t="s">
        <v>25</v>
      </c>
      <c r="D685" s="3" t="s">
        <v>17</v>
      </c>
      <c r="F685" s="3" t="s">
        <v>17</v>
      </c>
      <c r="G685" s="3" t="str">
        <f>IF(ISNUMBER(SEARCH("Sourcewatch",F685)),"Sourcewatch",IF(ISNUMBER(SEARCH("desmog",F685)),"Desmog",IF(ISNUMBER(SEARCH("Exxon",F685)),"Exxonsecrets",IF(ISNUMBER(SEARCH("wikipedia",F685)),"Wikipedia",IF(ISNUMBER(SEARCH("greenpeace",F685)),"Greenpeace",IF(ISNUMBER(SEARCH("Polluterwatch",F685)),"Polluterwatch",IF(F685="","","Other")))))))</f>
        <v/>
      </c>
      <c r="H685">
        <f>LEN(B685)</f>
        <v>5</v>
      </c>
    </row>
    <row r="686" spans="1:9" ht="15.75" customHeight="1" x14ac:dyDescent="0.2">
      <c r="A686" s="11" t="s">
        <v>4445</v>
      </c>
      <c r="B686" s="11" t="s">
        <v>4445</v>
      </c>
      <c r="C686" t="s">
        <v>25</v>
      </c>
      <c r="D686" t="s">
        <v>17</v>
      </c>
      <c r="G686" s="3" t="str">
        <f>IF(ISNUMBER(SEARCH("Sourcewatch",F686)),"Sourcewatch",IF(ISNUMBER(SEARCH("desmog",F686)),"Desmog",IF(ISNUMBER(SEARCH("Exxon",F686)),"Exxonsecrets",IF(ISNUMBER(SEARCH("wikipedia",F686)),"Wikipedia",IF(ISNUMBER(SEARCH("greenpeace",F686)),"Greenpeace",IF(ISNUMBER(SEARCH("Polluterwatch",F686)),"Polluterwatch",IF(F686="","","Other")))))))</f>
        <v/>
      </c>
      <c r="H686">
        <f>LEN(B686)</f>
        <v>4</v>
      </c>
      <c r="I686" s="17" t="s">
        <v>25</v>
      </c>
    </row>
    <row r="687" spans="1:9" ht="15.75" customHeight="1" x14ac:dyDescent="0.2">
      <c r="A687" s="11" t="s">
        <v>4412</v>
      </c>
      <c r="B687" s="11" t="s">
        <v>4412</v>
      </c>
      <c r="C687" t="s">
        <v>25</v>
      </c>
      <c r="D687" t="s">
        <v>17</v>
      </c>
      <c r="G687" s="3" t="str">
        <f>IF(ISNUMBER(SEARCH("Sourcewatch",F687)),"Sourcewatch",IF(ISNUMBER(SEARCH("desmog",F687)),"Desmog",IF(ISNUMBER(SEARCH("Exxon",F687)),"Exxonsecrets",IF(ISNUMBER(SEARCH("wikipedia",F687)),"Wikipedia",IF(ISNUMBER(SEARCH("greenpeace",F687)),"Greenpeace",IF(ISNUMBER(SEARCH("Polluterwatch",F687)),"Polluterwatch",IF(F687="","","Other")))))))</f>
        <v/>
      </c>
      <c r="H687">
        <f>LEN(B687)</f>
        <v>6</v>
      </c>
      <c r="I687" s="17" t="s">
        <v>25</v>
      </c>
    </row>
    <row r="688" spans="1:9" ht="15.75" customHeight="1" x14ac:dyDescent="0.2">
      <c r="A688" s="3" t="s">
        <v>705</v>
      </c>
      <c r="B688" s="3" t="s">
        <v>705</v>
      </c>
      <c r="C688" s="3" t="s">
        <v>25</v>
      </c>
      <c r="D688" s="3" t="s">
        <v>17</v>
      </c>
      <c r="F688" s="3" t="s">
        <v>17</v>
      </c>
      <c r="G688" s="3" t="str">
        <f>IF(ISNUMBER(SEARCH("Sourcewatch",F688)),"Sourcewatch",IF(ISNUMBER(SEARCH("desmog",F688)),"Desmog",IF(ISNUMBER(SEARCH("Exxon",F688)),"Exxonsecrets",IF(ISNUMBER(SEARCH("wikipedia",F688)),"Wikipedia",IF(ISNUMBER(SEARCH("greenpeace",F688)),"Greenpeace",IF(ISNUMBER(SEARCH("Polluterwatch",F688)),"Polluterwatch",IF(F688="","","Other")))))))</f>
        <v/>
      </c>
      <c r="H688">
        <f>LEN(B688)</f>
        <v>13</v>
      </c>
    </row>
    <row r="689" spans="1:9" ht="15.75" customHeight="1" x14ac:dyDescent="0.2">
      <c r="A689" s="3" t="s">
        <v>706</v>
      </c>
      <c r="B689" s="3" t="s">
        <v>706</v>
      </c>
      <c r="C689" s="3" t="s">
        <v>25</v>
      </c>
      <c r="D689" s="3" t="s">
        <v>17</v>
      </c>
      <c r="F689" s="3" t="s">
        <v>17</v>
      </c>
      <c r="G689" s="3" t="str">
        <f>IF(ISNUMBER(SEARCH("Sourcewatch",F689)),"Sourcewatch",IF(ISNUMBER(SEARCH("desmog",F689)),"Desmog",IF(ISNUMBER(SEARCH("Exxon",F689)),"Exxonsecrets",IF(ISNUMBER(SEARCH("wikipedia",F689)),"Wikipedia",IF(ISNUMBER(SEARCH("greenpeace",F689)),"Greenpeace",IF(ISNUMBER(SEARCH("Polluterwatch",F689)),"Polluterwatch",IF(F689="","","Other")))))))</f>
        <v/>
      </c>
      <c r="H689">
        <f>LEN(B689)</f>
        <v>13</v>
      </c>
    </row>
    <row r="690" spans="1:9" ht="15.75" customHeight="1" x14ac:dyDescent="0.2">
      <c r="A690" s="3" t="s">
        <v>707</v>
      </c>
      <c r="B690" s="3" t="s">
        <v>707</v>
      </c>
      <c r="C690" s="3" t="s">
        <v>17</v>
      </c>
      <c r="D690" s="3" t="s">
        <v>25</v>
      </c>
      <c r="G690" s="3" t="str">
        <f>IF(ISNUMBER(SEARCH("Sourcewatch",F690)),"Sourcewatch",IF(ISNUMBER(SEARCH("desmog",F690)),"Desmog",IF(ISNUMBER(SEARCH("Exxon",F690)),"Exxonsecrets",IF(ISNUMBER(SEARCH("wikipedia",F690)),"Wikipedia",IF(ISNUMBER(SEARCH("greenpeace",F690)),"Greenpeace",IF(ISNUMBER(SEARCH("Polluterwatch",F690)),"Polluterwatch",IF(F690="","","Other")))))))</f>
        <v/>
      </c>
      <c r="H690">
        <f>LEN(B690)</f>
        <v>21</v>
      </c>
    </row>
    <row r="691" spans="1:9" ht="15.75" customHeight="1" x14ac:dyDescent="0.2">
      <c r="A691" s="3" t="s">
        <v>708</v>
      </c>
      <c r="B691" s="3" t="s">
        <v>708</v>
      </c>
      <c r="C691" s="3" t="s">
        <v>17</v>
      </c>
      <c r="D691" s="3" t="s">
        <v>25</v>
      </c>
      <c r="G691" s="3" t="str">
        <f>IF(ISNUMBER(SEARCH("Sourcewatch",F691)),"Sourcewatch",IF(ISNUMBER(SEARCH("desmog",F691)),"Desmog",IF(ISNUMBER(SEARCH("Exxon",F691)),"Exxonsecrets",IF(ISNUMBER(SEARCH("wikipedia",F691)),"Wikipedia",IF(ISNUMBER(SEARCH("greenpeace",F691)),"Greenpeace",IF(ISNUMBER(SEARCH("Polluterwatch",F691)),"Polluterwatch",IF(F691="","","Other")))))))</f>
        <v/>
      </c>
      <c r="H691">
        <f>LEN(B691)</f>
        <v>25</v>
      </c>
    </row>
    <row r="692" spans="1:9" ht="15.75" customHeight="1" x14ac:dyDescent="0.2">
      <c r="A692" s="3" t="s">
        <v>709</v>
      </c>
      <c r="B692" s="3" t="s">
        <v>709</v>
      </c>
      <c r="C692" s="3" t="s">
        <v>17</v>
      </c>
      <c r="D692" s="3" t="s">
        <v>17</v>
      </c>
      <c r="F692" s="3" t="s">
        <v>710</v>
      </c>
      <c r="G692" s="3" t="str">
        <f>IF(ISNUMBER(SEARCH("Sourcewatch",F692)),"Sourcewatch",IF(ISNUMBER(SEARCH("desmog",F692)),"Desmog",IF(ISNUMBER(SEARCH("Exxon",F692)),"Exxonsecrets",IF(ISNUMBER(SEARCH("wikipedia",F692)),"Wikipedia",IF(ISNUMBER(SEARCH("greenpeace",F692)),"Greenpeace",IF(ISNUMBER(SEARCH("Polluterwatch",F692)),"Polluterwatch",IF(F692="","","Other")))))))</f>
        <v>Sourcewatch</v>
      </c>
      <c r="H692">
        <f>LEN(B692)</f>
        <v>33</v>
      </c>
    </row>
    <row r="693" spans="1:9" ht="15.75" customHeight="1" x14ac:dyDescent="0.2">
      <c r="A693" s="3" t="s">
        <v>711</v>
      </c>
      <c r="B693" s="3" t="s">
        <v>711</v>
      </c>
      <c r="D693" s="3" t="s">
        <v>17</v>
      </c>
      <c r="E693" s="3" t="s">
        <v>27</v>
      </c>
      <c r="F693" s="3" t="s">
        <v>17</v>
      </c>
      <c r="G693" s="3" t="str">
        <f>IF(ISNUMBER(SEARCH("Sourcewatch",F693)),"Sourcewatch",IF(ISNUMBER(SEARCH("desmog",F693)),"Desmog",IF(ISNUMBER(SEARCH("Exxon",F693)),"Exxonsecrets",IF(ISNUMBER(SEARCH("wikipedia",F693)),"Wikipedia",IF(ISNUMBER(SEARCH("greenpeace",F693)),"Greenpeace",IF(ISNUMBER(SEARCH("Polluterwatch",F693)),"Polluterwatch",IF(F693="","","Other")))))))</f>
        <v/>
      </c>
      <c r="H693">
        <f>LEN(B693)</f>
        <v>21</v>
      </c>
    </row>
    <row r="694" spans="1:9" ht="15.75" customHeight="1" x14ac:dyDescent="0.2">
      <c r="A694" s="3" t="s">
        <v>712</v>
      </c>
      <c r="B694" s="3" t="s">
        <v>712</v>
      </c>
      <c r="D694" s="3" t="s">
        <v>17</v>
      </c>
      <c r="E694" s="3" t="s">
        <v>27</v>
      </c>
      <c r="F694" s="3" t="s">
        <v>17</v>
      </c>
      <c r="G694" s="3" t="str">
        <f>IF(ISNUMBER(SEARCH("Sourcewatch",F694)),"Sourcewatch",IF(ISNUMBER(SEARCH("desmog",F694)),"Desmog",IF(ISNUMBER(SEARCH("Exxon",F694)),"Exxonsecrets",IF(ISNUMBER(SEARCH("wikipedia",F694)),"Wikipedia",IF(ISNUMBER(SEARCH("greenpeace",F694)),"Greenpeace",IF(ISNUMBER(SEARCH("Polluterwatch",F694)),"Polluterwatch",IF(F694="","","Other")))))))</f>
        <v/>
      </c>
      <c r="H694">
        <f>LEN(B694)</f>
        <v>39</v>
      </c>
    </row>
    <row r="695" spans="1:9" ht="15.75" customHeight="1" x14ac:dyDescent="0.2">
      <c r="A695" s="3" t="s">
        <v>713</v>
      </c>
      <c r="B695" s="3" t="s">
        <v>713</v>
      </c>
      <c r="D695" s="3" t="s">
        <v>17</v>
      </c>
      <c r="E695" s="3" t="s">
        <v>27</v>
      </c>
      <c r="F695" s="3" t="s">
        <v>17</v>
      </c>
      <c r="G695" s="3" t="str">
        <f>IF(ISNUMBER(SEARCH("Sourcewatch",F695)),"Sourcewatch",IF(ISNUMBER(SEARCH("desmog",F695)),"Desmog",IF(ISNUMBER(SEARCH("Exxon",F695)),"Exxonsecrets",IF(ISNUMBER(SEARCH("wikipedia",F695)),"Wikipedia",IF(ISNUMBER(SEARCH("greenpeace",F695)),"Greenpeace",IF(ISNUMBER(SEARCH("Polluterwatch",F695)),"Polluterwatch",IF(F695="","","Other")))))))</f>
        <v/>
      </c>
      <c r="H695">
        <f>LEN(B695)</f>
        <v>26</v>
      </c>
    </row>
    <row r="696" spans="1:9" ht="15.75" customHeight="1" x14ac:dyDescent="0.2">
      <c r="A696" s="3" t="s">
        <v>714</v>
      </c>
      <c r="B696" s="3" t="s">
        <v>714</v>
      </c>
      <c r="C696" s="3" t="s">
        <v>25</v>
      </c>
      <c r="D696" s="3" t="s">
        <v>17</v>
      </c>
      <c r="F696" s="3" t="s">
        <v>17</v>
      </c>
      <c r="G696" s="3" t="str">
        <f>IF(ISNUMBER(SEARCH("Sourcewatch",F696)),"Sourcewatch",IF(ISNUMBER(SEARCH("desmog",F696)),"Desmog",IF(ISNUMBER(SEARCH("Exxon",F696)),"Exxonsecrets",IF(ISNUMBER(SEARCH("wikipedia",F696)),"Wikipedia",IF(ISNUMBER(SEARCH("greenpeace",F696)),"Greenpeace",IF(ISNUMBER(SEARCH("Polluterwatch",F696)),"Polluterwatch",IF(F696="","","Other")))))))</f>
        <v/>
      </c>
      <c r="H696">
        <f>LEN(B696)</f>
        <v>15</v>
      </c>
    </row>
    <row r="697" spans="1:9" ht="15.75" customHeight="1" x14ac:dyDescent="0.2">
      <c r="A697" s="3" t="s">
        <v>715</v>
      </c>
      <c r="B697" s="3" t="s">
        <v>715</v>
      </c>
      <c r="C697" s="3" t="s">
        <v>25</v>
      </c>
      <c r="D697" s="3" t="s">
        <v>17</v>
      </c>
      <c r="F697" s="3" t="s">
        <v>17</v>
      </c>
      <c r="G697" s="3" t="str">
        <f>IF(ISNUMBER(SEARCH("Sourcewatch",F697)),"Sourcewatch",IF(ISNUMBER(SEARCH("desmog",F697)),"Desmog",IF(ISNUMBER(SEARCH("Exxon",F697)),"Exxonsecrets",IF(ISNUMBER(SEARCH("wikipedia",F697)),"Wikipedia",IF(ISNUMBER(SEARCH("greenpeace",F697)),"Greenpeace",IF(ISNUMBER(SEARCH("Polluterwatch",F697)),"Polluterwatch",IF(F697="","","Other")))))))</f>
        <v/>
      </c>
      <c r="H697">
        <f>LEN(B697)</f>
        <v>16</v>
      </c>
    </row>
    <row r="698" spans="1:9" ht="15.75" customHeight="1" x14ac:dyDescent="0.2">
      <c r="A698" s="3" t="s">
        <v>716</v>
      </c>
      <c r="B698" s="3" t="s">
        <v>716</v>
      </c>
      <c r="C698" s="3" t="s">
        <v>17</v>
      </c>
      <c r="D698" s="3" t="s">
        <v>25</v>
      </c>
      <c r="G698" s="3" t="str">
        <f>IF(ISNUMBER(SEARCH("Sourcewatch",F698)),"Sourcewatch",IF(ISNUMBER(SEARCH("desmog",F698)),"Desmog",IF(ISNUMBER(SEARCH("Exxon",F698)),"Exxonsecrets",IF(ISNUMBER(SEARCH("wikipedia",F698)),"Wikipedia",IF(ISNUMBER(SEARCH("greenpeace",F698)),"Greenpeace",IF(ISNUMBER(SEARCH("Polluterwatch",F698)),"Polluterwatch",IF(F698="","","Other")))))))</f>
        <v/>
      </c>
      <c r="H698">
        <f>LEN(B698)</f>
        <v>19</v>
      </c>
    </row>
    <row r="699" spans="1:9" ht="15.75" customHeight="1" x14ac:dyDescent="0.2">
      <c r="A699" s="3" t="s">
        <v>717</v>
      </c>
      <c r="B699" s="3" t="s">
        <v>717</v>
      </c>
      <c r="C699" s="3" t="s">
        <v>25</v>
      </c>
      <c r="D699" s="3" t="s">
        <v>17</v>
      </c>
      <c r="F699" s="3" t="s">
        <v>17</v>
      </c>
      <c r="G699" s="3" t="str">
        <f>IF(ISNUMBER(SEARCH("Sourcewatch",F699)),"Sourcewatch",IF(ISNUMBER(SEARCH("desmog",F699)),"Desmog",IF(ISNUMBER(SEARCH("Exxon",F699)),"Exxonsecrets",IF(ISNUMBER(SEARCH("wikipedia",F699)),"Wikipedia",IF(ISNUMBER(SEARCH("greenpeace",F699)),"Greenpeace",IF(ISNUMBER(SEARCH("Polluterwatch",F699)),"Polluterwatch",IF(F699="","","Other")))))))</f>
        <v/>
      </c>
      <c r="H699">
        <f>LEN(B699)</f>
        <v>18</v>
      </c>
    </row>
    <row r="700" spans="1:9" ht="15.75" customHeight="1" x14ac:dyDescent="0.2">
      <c r="A700" s="3" t="s">
        <v>718</v>
      </c>
      <c r="B700" s="3" t="s">
        <v>718</v>
      </c>
      <c r="C700" s="3" t="s">
        <v>25</v>
      </c>
      <c r="D700" s="3" t="s">
        <v>17</v>
      </c>
      <c r="F700" s="3" t="s">
        <v>17</v>
      </c>
      <c r="G700" s="3" t="str">
        <f>IF(ISNUMBER(SEARCH("Sourcewatch",F700)),"Sourcewatch",IF(ISNUMBER(SEARCH("desmog",F700)),"Desmog",IF(ISNUMBER(SEARCH("Exxon",F700)),"Exxonsecrets",IF(ISNUMBER(SEARCH("wikipedia",F700)),"Wikipedia",IF(ISNUMBER(SEARCH("greenpeace",F700)),"Greenpeace",IF(ISNUMBER(SEARCH("Polluterwatch",F700)),"Polluterwatch",IF(F700="","","Other")))))))</f>
        <v/>
      </c>
      <c r="H700">
        <f>LEN(B700)</f>
        <v>20</v>
      </c>
    </row>
    <row r="701" spans="1:9" ht="15.75" customHeight="1" x14ac:dyDescent="0.2">
      <c r="A701" s="3" t="s">
        <v>719</v>
      </c>
      <c r="B701" s="3" t="s">
        <v>719</v>
      </c>
      <c r="C701" s="3" t="s">
        <v>17</v>
      </c>
      <c r="D701" s="3" t="s">
        <v>17</v>
      </c>
      <c r="F701" s="3" t="s">
        <v>17</v>
      </c>
      <c r="G701" s="3" t="str">
        <f>IF(ISNUMBER(SEARCH("Sourcewatch",F701)),"Sourcewatch",IF(ISNUMBER(SEARCH("desmog",F701)),"Desmog",IF(ISNUMBER(SEARCH("Exxon",F701)),"Exxonsecrets",IF(ISNUMBER(SEARCH("wikipedia",F701)),"Wikipedia",IF(ISNUMBER(SEARCH("greenpeace",F701)),"Greenpeace",IF(ISNUMBER(SEARCH("Polluterwatch",F701)),"Polluterwatch",IF(F701="","","Other")))))))</f>
        <v/>
      </c>
      <c r="H701">
        <f>LEN(B701)</f>
        <v>23</v>
      </c>
    </row>
    <row r="702" spans="1:9" ht="15.75" customHeight="1" x14ac:dyDescent="0.2">
      <c r="A702" s="11" t="s">
        <v>4581</v>
      </c>
      <c r="B702" s="11" t="s">
        <v>4581</v>
      </c>
      <c r="C702" t="s">
        <v>25</v>
      </c>
      <c r="D702" t="s">
        <v>17</v>
      </c>
      <c r="G702" s="3" t="str">
        <f>IF(ISNUMBER(SEARCH("Sourcewatch",F702)),"Sourcewatch",IF(ISNUMBER(SEARCH("desmog",F702)),"Desmog",IF(ISNUMBER(SEARCH("Exxon",F702)),"Exxonsecrets",IF(ISNUMBER(SEARCH("wikipedia",F702)),"Wikipedia",IF(ISNUMBER(SEARCH("greenpeace",F702)),"Greenpeace",IF(ISNUMBER(SEARCH("Polluterwatch",F702)),"Polluterwatch",IF(F702="","","Other")))))))</f>
        <v/>
      </c>
      <c r="H702">
        <f>LEN(B702)</f>
        <v>12</v>
      </c>
      <c r="I702" s="17" t="s">
        <v>25</v>
      </c>
    </row>
    <row r="703" spans="1:9" ht="15.75" customHeight="1" x14ac:dyDescent="0.2">
      <c r="A703" s="3" t="s">
        <v>720</v>
      </c>
      <c r="B703" s="3" t="s">
        <v>720</v>
      </c>
      <c r="C703" s="3" t="s">
        <v>25</v>
      </c>
      <c r="D703" s="3" t="s">
        <v>17</v>
      </c>
      <c r="F703" s="3" t="s">
        <v>17</v>
      </c>
      <c r="G703" s="3" t="str">
        <f>IF(ISNUMBER(SEARCH("Sourcewatch",F703)),"Sourcewatch",IF(ISNUMBER(SEARCH("desmog",F703)),"Desmog",IF(ISNUMBER(SEARCH("Exxon",F703)),"Exxonsecrets",IF(ISNUMBER(SEARCH("wikipedia",F703)),"Wikipedia",IF(ISNUMBER(SEARCH("greenpeace",F703)),"Greenpeace",IF(ISNUMBER(SEARCH("Polluterwatch",F703)),"Polluterwatch",IF(F703="","","Other")))))))</f>
        <v/>
      </c>
      <c r="H703">
        <f>LEN(B703)</f>
        <v>18</v>
      </c>
    </row>
    <row r="704" spans="1:9" ht="15.75" customHeight="1" x14ac:dyDescent="0.2">
      <c r="A704" s="3" t="s">
        <v>721</v>
      </c>
      <c r="B704" s="3" t="s">
        <v>721</v>
      </c>
      <c r="C704" s="3" t="s">
        <v>25</v>
      </c>
      <c r="D704" s="3" t="s">
        <v>17</v>
      </c>
      <c r="F704" s="3" t="s">
        <v>17</v>
      </c>
      <c r="G704" s="3" t="str">
        <f>IF(ISNUMBER(SEARCH("Sourcewatch",F704)),"Sourcewatch",IF(ISNUMBER(SEARCH("desmog",F704)),"Desmog",IF(ISNUMBER(SEARCH("Exxon",F704)),"Exxonsecrets",IF(ISNUMBER(SEARCH("wikipedia",F704)),"Wikipedia",IF(ISNUMBER(SEARCH("greenpeace",F704)),"Greenpeace",IF(ISNUMBER(SEARCH("Polluterwatch",F704)),"Polluterwatch",IF(F704="","","Other")))))))</f>
        <v/>
      </c>
      <c r="H704">
        <f>LEN(B704)</f>
        <v>7</v>
      </c>
    </row>
    <row r="705" spans="1:9" ht="15.75" customHeight="1" x14ac:dyDescent="0.2">
      <c r="A705" s="3" t="s">
        <v>722</v>
      </c>
      <c r="B705" s="3" t="s">
        <v>722</v>
      </c>
      <c r="C705" s="3" t="s">
        <v>25</v>
      </c>
      <c r="D705" s="3" t="s">
        <v>17</v>
      </c>
      <c r="F705" s="3" t="s">
        <v>17</v>
      </c>
      <c r="G705" s="3" t="str">
        <f>IF(ISNUMBER(SEARCH("Sourcewatch",F705)),"Sourcewatch",IF(ISNUMBER(SEARCH("desmog",F705)),"Desmog",IF(ISNUMBER(SEARCH("Exxon",F705)),"Exxonsecrets",IF(ISNUMBER(SEARCH("wikipedia",F705)),"Wikipedia",IF(ISNUMBER(SEARCH("greenpeace",F705)),"Greenpeace",IF(ISNUMBER(SEARCH("Polluterwatch",F705)),"Polluterwatch",IF(F705="","","Other")))))))</f>
        <v/>
      </c>
      <c r="H705">
        <f>LEN(B705)</f>
        <v>16</v>
      </c>
    </row>
    <row r="706" spans="1:9" ht="15.75" customHeight="1" x14ac:dyDescent="0.2">
      <c r="A706" s="3" t="s">
        <v>723</v>
      </c>
      <c r="B706" s="3" t="s">
        <v>723</v>
      </c>
      <c r="C706" s="3" t="s">
        <v>25</v>
      </c>
      <c r="D706" s="3" t="s">
        <v>17</v>
      </c>
      <c r="F706" s="3" t="s">
        <v>17</v>
      </c>
      <c r="G706" s="3" t="str">
        <f>IF(ISNUMBER(SEARCH("Sourcewatch",F706)),"Sourcewatch",IF(ISNUMBER(SEARCH("desmog",F706)),"Desmog",IF(ISNUMBER(SEARCH("Exxon",F706)),"Exxonsecrets",IF(ISNUMBER(SEARCH("wikipedia",F706)),"Wikipedia",IF(ISNUMBER(SEARCH("greenpeace",F706)),"Greenpeace",IF(ISNUMBER(SEARCH("Polluterwatch",F706)),"Polluterwatch",IF(F706="","","Other")))))))</f>
        <v/>
      </c>
      <c r="H706">
        <f>LEN(B706)</f>
        <v>21</v>
      </c>
    </row>
    <row r="707" spans="1:9" ht="15.75" customHeight="1" x14ac:dyDescent="0.2">
      <c r="A707" s="3" t="s">
        <v>724</v>
      </c>
      <c r="B707" s="3" t="s">
        <v>724</v>
      </c>
      <c r="C707" s="3" t="s">
        <v>17</v>
      </c>
      <c r="D707" s="3" t="s">
        <v>25</v>
      </c>
      <c r="G707" s="3" t="str">
        <f>IF(ISNUMBER(SEARCH("Sourcewatch",F707)),"Sourcewatch",IF(ISNUMBER(SEARCH("desmog",F707)),"Desmog",IF(ISNUMBER(SEARCH("Exxon",F707)),"Exxonsecrets",IF(ISNUMBER(SEARCH("wikipedia",F707)),"Wikipedia",IF(ISNUMBER(SEARCH("greenpeace",F707)),"Greenpeace",IF(ISNUMBER(SEARCH("Polluterwatch",F707)),"Polluterwatch",IF(F707="","","Other")))))))</f>
        <v/>
      </c>
      <c r="H707">
        <f>LEN(B707)</f>
        <v>30</v>
      </c>
    </row>
    <row r="708" spans="1:9" ht="15.75" customHeight="1" x14ac:dyDescent="0.2">
      <c r="A708" s="3" t="s">
        <v>725</v>
      </c>
      <c r="B708" s="3" t="s">
        <v>724</v>
      </c>
      <c r="C708" s="3" t="s">
        <v>17</v>
      </c>
      <c r="D708" s="3" t="s">
        <v>25</v>
      </c>
      <c r="G708" s="3" t="str">
        <f>IF(ISNUMBER(SEARCH("Sourcewatch",F708)),"Sourcewatch",IF(ISNUMBER(SEARCH("desmog",F708)),"Desmog",IF(ISNUMBER(SEARCH("Exxon",F708)),"Exxonsecrets",IF(ISNUMBER(SEARCH("wikipedia",F708)),"Wikipedia",IF(ISNUMBER(SEARCH("greenpeace",F708)),"Greenpeace",IF(ISNUMBER(SEARCH("Polluterwatch",F708)),"Polluterwatch",IF(F708="","","Other")))))))</f>
        <v/>
      </c>
      <c r="H708">
        <f>LEN(B708)</f>
        <v>30</v>
      </c>
    </row>
    <row r="709" spans="1:9" ht="15.75" customHeight="1" x14ac:dyDescent="0.2">
      <c r="A709" s="3" t="s">
        <v>762</v>
      </c>
      <c r="B709" s="3" t="s">
        <v>724</v>
      </c>
      <c r="C709" s="3" t="s">
        <v>17</v>
      </c>
      <c r="D709" s="3" t="s">
        <v>25</v>
      </c>
      <c r="G709" s="3" t="str">
        <f>IF(ISNUMBER(SEARCH("Sourcewatch",F709)),"Sourcewatch",IF(ISNUMBER(SEARCH("desmog",F709)),"Desmog",IF(ISNUMBER(SEARCH("Exxon",F709)),"Exxonsecrets",IF(ISNUMBER(SEARCH("wikipedia",F709)),"Wikipedia",IF(ISNUMBER(SEARCH("greenpeace",F709)),"Greenpeace",IF(ISNUMBER(SEARCH("Polluterwatch",F709)),"Polluterwatch",IF(F709="","","Other")))))))</f>
        <v/>
      </c>
      <c r="H709">
        <f>LEN(B709)</f>
        <v>30</v>
      </c>
    </row>
    <row r="710" spans="1:9" ht="15.75" customHeight="1" x14ac:dyDescent="0.2">
      <c r="A710" s="11" t="s">
        <v>4316</v>
      </c>
      <c r="B710" s="11" t="s">
        <v>4316</v>
      </c>
      <c r="C710" t="s">
        <v>25</v>
      </c>
      <c r="D710" t="s">
        <v>17</v>
      </c>
      <c r="G710" s="3" t="str">
        <f>IF(ISNUMBER(SEARCH("Sourcewatch",F710)),"Sourcewatch",IF(ISNUMBER(SEARCH("desmog",F710)),"Desmog",IF(ISNUMBER(SEARCH("Exxon",F710)),"Exxonsecrets",IF(ISNUMBER(SEARCH("wikipedia",F710)),"Wikipedia",IF(ISNUMBER(SEARCH("greenpeace",F710)),"Greenpeace",IF(ISNUMBER(SEARCH("Polluterwatch",F710)),"Polluterwatch",IF(F710="","","Other")))))))</f>
        <v/>
      </c>
      <c r="H710">
        <f>LEN(B710)</f>
        <v>14</v>
      </c>
      <c r="I710" s="17" t="s">
        <v>25</v>
      </c>
    </row>
    <row r="711" spans="1:9" ht="15.75" customHeight="1" x14ac:dyDescent="0.2">
      <c r="A711" s="3" t="s">
        <v>726</v>
      </c>
      <c r="B711" s="3" t="s">
        <v>726</v>
      </c>
      <c r="C711" s="3" t="s">
        <v>25</v>
      </c>
      <c r="D711" s="3" t="s">
        <v>17</v>
      </c>
      <c r="F711" s="3" t="s">
        <v>17</v>
      </c>
      <c r="G711" s="3" t="str">
        <f>IF(ISNUMBER(SEARCH("Sourcewatch",F711)),"Sourcewatch",IF(ISNUMBER(SEARCH("desmog",F711)),"Desmog",IF(ISNUMBER(SEARCH("Exxon",F711)),"Exxonsecrets",IF(ISNUMBER(SEARCH("wikipedia",F711)),"Wikipedia",IF(ISNUMBER(SEARCH("greenpeace",F711)),"Greenpeace",IF(ISNUMBER(SEARCH("Polluterwatch",F711)),"Polluterwatch",IF(F711="","","Other")))))))</f>
        <v/>
      </c>
      <c r="H711">
        <f>LEN(B711)</f>
        <v>7</v>
      </c>
    </row>
    <row r="712" spans="1:9" ht="15.75" customHeight="1" x14ac:dyDescent="0.2">
      <c r="A712" s="3" t="s">
        <v>727</v>
      </c>
      <c r="B712" s="3" t="s">
        <v>727</v>
      </c>
      <c r="C712" s="3" t="s">
        <v>25</v>
      </c>
      <c r="D712" s="3" t="s">
        <v>17</v>
      </c>
      <c r="F712" s="3" t="s">
        <v>17</v>
      </c>
      <c r="G712" s="3" t="str">
        <f>IF(ISNUMBER(SEARCH("Sourcewatch",F712)),"Sourcewatch",IF(ISNUMBER(SEARCH("desmog",F712)),"Desmog",IF(ISNUMBER(SEARCH("Exxon",F712)),"Exxonsecrets",IF(ISNUMBER(SEARCH("wikipedia",F712)),"Wikipedia",IF(ISNUMBER(SEARCH("greenpeace",F712)),"Greenpeace",IF(ISNUMBER(SEARCH("Polluterwatch",F712)),"Polluterwatch",IF(F712="","","Other")))))))</f>
        <v/>
      </c>
      <c r="H712">
        <f>LEN(B712)</f>
        <v>6</v>
      </c>
    </row>
    <row r="713" spans="1:9" ht="15.75" customHeight="1" x14ac:dyDescent="0.2">
      <c r="A713" s="3" t="s">
        <v>728</v>
      </c>
      <c r="B713" s="3" t="s">
        <v>728</v>
      </c>
      <c r="C713" s="3" t="s">
        <v>17</v>
      </c>
      <c r="D713" s="3" t="s">
        <v>17</v>
      </c>
      <c r="F713" s="3" t="s">
        <v>729</v>
      </c>
      <c r="G713" s="3" t="str">
        <f>IF(ISNUMBER(SEARCH("Sourcewatch",F713)),"Sourcewatch",IF(ISNUMBER(SEARCH("desmog",F713)),"Desmog",IF(ISNUMBER(SEARCH("Exxon",F713)),"Exxonsecrets",IF(ISNUMBER(SEARCH("wikipedia",F713)),"Wikipedia",IF(ISNUMBER(SEARCH("greenpeace",F713)),"Greenpeace",IF(ISNUMBER(SEARCH("Polluterwatch",F713)),"Polluterwatch",IF(F713="","","Other")))))))</f>
        <v>Sourcewatch</v>
      </c>
      <c r="H713">
        <f>LEN(B713)</f>
        <v>40</v>
      </c>
    </row>
    <row r="714" spans="1:9" ht="15.75" customHeight="1" x14ac:dyDescent="0.2">
      <c r="A714" s="3" t="s">
        <v>730</v>
      </c>
      <c r="B714" s="3" t="s">
        <v>730</v>
      </c>
      <c r="D714" s="3" t="s">
        <v>17</v>
      </c>
      <c r="F714" s="3" t="s">
        <v>731</v>
      </c>
      <c r="G714" s="3" t="str">
        <f>IF(ISNUMBER(SEARCH("Sourcewatch",F714)),"Sourcewatch",IF(ISNUMBER(SEARCH("desmog",F714)),"Desmog",IF(ISNUMBER(SEARCH("Exxon",F714)),"Exxonsecrets",IF(ISNUMBER(SEARCH("wikipedia",F714)),"Wikipedia",IF(ISNUMBER(SEARCH("greenpeace",F714)),"Greenpeace",IF(ISNUMBER(SEARCH("Polluterwatch",F714)),"Polluterwatch",IF(F714="","","Other")))))))</f>
        <v>Desmog</v>
      </c>
      <c r="H714">
        <f>LEN(B714)</f>
        <v>34</v>
      </c>
    </row>
    <row r="715" spans="1:9" ht="15.75" customHeight="1" x14ac:dyDescent="0.2">
      <c r="A715" s="3" t="s">
        <v>732</v>
      </c>
      <c r="B715" s="3" t="s">
        <v>732</v>
      </c>
      <c r="D715" s="3" t="s">
        <v>17</v>
      </c>
      <c r="F715" s="3" t="s">
        <v>17</v>
      </c>
      <c r="G715" s="3" t="str">
        <f>IF(ISNUMBER(SEARCH("Sourcewatch",F715)),"Sourcewatch",IF(ISNUMBER(SEARCH("desmog",F715)),"Desmog",IF(ISNUMBER(SEARCH("Exxon",F715)),"Exxonsecrets",IF(ISNUMBER(SEARCH("wikipedia",F715)),"Wikipedia",IF(ISNUMBER(SEARCH("greenpeace",F715)),"Greenpeace",IF(ISNUMBER(SEARCH("Polluterwatch",F715)),"Polluterwatch",IF(F715="","","Other")))))))</f>
        <v/>
      </c>
      <c r="H715">
        <f>LEN(B715)</f>
        <v>43</v>
      </c>
    </row>
    <row r="716" spans="1:9" ht="15.75" customHeight="1" x14ac:dyDescent="0.2">
      <c r="A716" s="3" t="s">
        <v>733</v>
      </c>
      <c r="B716" s="3" t="s">
        <v>733</v>
      </c>
      <c r="D716" s="3" t="s">
        <v>17</v>
      </c>
      <c r="F716" s="3" t="s">
        <v>17</v>
      </c>
      <c r="G716" s="3" t="str">
        <f>IF(ISNUMBER(SEARCH("Sourcewatch",F716)),"Sourcewatch",IF(ISNUMBER(SEARCH("desmog",F716)),"Desmog",IF(ISNUMBER(SEARCH("Exxon",F716)),"Exxonsecrets",IF(ISNUMBER(SEARCH("wikipedia",F716)),"Wikipedia",IF(ISNUMBER(SEARCH("greenpeace",F716)),"Greenpeace",IF(ISNUMBER(SEARCH("Polluterwatch",F716)),"Polluterwatch",IF(F716="","","Other")))))))</f>
        <v/>
      </c>
      <c r="H716">
        <f>LEN(B716)</f>
        <v>44</v>
      </c>
    </row>
    <row r="717" spans="1:9" ht="15.75" customHeight="1" x14ac:dyDescent="0.2">
      <c r="A717" s="3" t="s">
        <v>734</v>
      </c>
      <c r="B717" s="3" t="s">
        <v>734</v>
      </c>
      <c r="D717" s="3" t="s">
        <v>17</v>
      </c>
      <c r="E717" s="3" t="s">
        <v>27</v>
      </c>
      <c r="F717" s="3" t="s">
        <v>17</v>
      </c>
      <c r="G717" s="3" t="str">
        <f>IF(ISNUMBER(SEARCH("Sourcewatch",F717)),"Sourcewatch",IF(ISNUMBER(SEARCH("desmog",F717)),"Desmog",IF(ISNUMBER(SEARCH("Exxon",F717)),"Exxonsecrets",IF(ISNUMBER(SEARCH("wikipedia",F717)),"Wikipedia",IF(ISNUMBER(SEARCH("greenpeace",F717)),"Greenpeace",IF(ISNUMBER(SEARCH("Polluterwatch",F717)),"Polluterwatch",IF(F717="","","Other")))))))</f>
        <v/>
      </c>
      <c r="H717">
        <f>LEN(B717)</f>
        <v>28</v>
      </c>
    </row>
    <row r="718" spans="1:9" ht="15.75" customHeight="1" x14ac:dyDescent="0.2">
      <c r="A718" s="3" t="s">
        <v>736</v>
      </c>
      <c r="B718" s="3" t="s">
        <v>736</v>
      </c>
      <c r="C718" s="3" t="s">
        <v>17</v>
      </c>
      <c r="D718" s="3" t="s">
        <v>25</v>
      </c>
      <c r="G718" s="3" t="str">
        <f>IF(ISNUMBER(SEARCH("Sourcewatch",F718)),"Sourcewatch",IF(ISNUMBER(SEARCH("desmog",F718)),"Desmog",IF(ISNUMBER(SEARCH("Exxon",F718)),"Exxonsecrets",IF(ISNUMBER(SEARCH("wikipedia",F718)),"Wikipedia",IF(ISNUMBER(SEARCH("greenpeace",F718)),"Greenpeace",IF(ISNUMBER(SEARCH("Polluterwatch",F718)),"Polluterwatch",IF(F718="","","Other")))))))</f>
        <v/>
      </c>
      <c r="H718">
        <f>LEN(B718)</f>
        <v>17</v>
      </c>
    </row>
    <row r="719" spans="1:9" ht="15.75" customHeight="1" x14ac:dyDescent="0.2">
      <c r="A719" s="3" t="s">
        <v>737</v>
      </c>
      <c r="B719" s="3" t="s">
        <v>737</v>
      </c>
      <c r="C719" s="3" t="s">
        <v>17</v>
      </c>
      <c r="D719" s="3" t="s">
        <v>17</v>
      </c>
      <c r="F719" s="3" t="s">
        <v>738</v>
      </c>
      <c r="G719" s="3" t="str">
        <f>IF(ISNUMBER(SEARCH("Sourcewatch",F719)),"Sourcewatch",IF(ISNUMBER(SEARCH("desmog",F719)),"Desmog",IF(ISNUMBER(SEARCH("Exxon",F719)),"Exxonsecrets",IF(ISNUMBER(SEARCH("wikipedia",F719)),"Wikipedia",IF(ISNUMBER(SEARCH("greenpeace",F719)),"Greenpeace",IF(ISNUMBER(SEARCH("Polluterwatch",F719)),"Polluterwatch",IF(F719="","","Other")))))))</f>
        <v>Sourcewatch</v>
      </c>
      <c r="H719">
        <f>LEN(B719)</f>
        <v>36</v>
      </c>
    </row>
    <row r="720" spans="1:9" ht="15.75" customHeight="1" x14ac:dyDescent="0.2">
      <c r="A720" s="3" t="s">
        <v>739</v>
      </c>
      <c r="B720" s="3" t="s">
        <v>739</v>
      </c>
      <c r="C720" s="3" t="s">
        <v>17</v>
      </c>
      <c r="D720" s="3" t="s">
        <v>25</v>
      </c>
      <c r="G720" s="3" t="str">
        <f>IF(ISNUMBER(SEARCH("Sourcewatch",F720)),"Sourcewatch",IF(ISNUMBER(SEARCH("desmog",F720)),"Desmog",IF(ISNUMBER(SEARCH("Exxon",F720)),"Exxonsecrets",IF(ISNUMBER(SEARCH("wikipedia",F720)),"Wikipedia",IF(ISNUMBER(SEARCH("greenpeace",F720)),"Greenpeace",IF(ISNUMBER(SEARCH("Polluterwatch",F720)),"Polluterwatch",IF(F720="","","Other")))))))</f>
        <v/>
      </c>
      <c r="H720">
        <f>LEN(B720)</f>
        <v>18</v>
      </c>
    </row>
    <row r="721" spans="1:9" ht="15.75" customHeight="1" x14ac:dyDescent="0.2">
      <c r="A721" s="3" t="s">
        <v>740</v>
      </c>
      <c r="B721" s="3" t="s">
        <v>740</v>
      </c>
      <c r="C721" s="3" t="s">
        <v>17</v>
      </c>
      <c r="D721" s="3" t="s">
        <v>25</v>
      </c>
      <c r="G721" s="3" t="str">
        <f>IF(ISNUMBER(SEARCH("Sourcewatch",F721)),"Sourcewatch",IF(ISNUMBER(SEARCH("desmog",F721)),"Desmog",IF(ISNUMBER(SEARCH("Exxon",F721)),"Exxonsecrets",IF(ISNUMBER(SEARCH("wikipedia",F721)),"Wikipedia",IF(ISNUMBER(SEARCH("greenpeace",F721)),"Greenpeace",IF(ISNUMBER(SEARCH("Polluterwatch",F721)),"Polluterwatch",IF(F721="","","Other")))))))</f>
        <v/>
      </c>
      <c r="H721">
        <f>LEN(B721)</f>
        <v>29</v>
      </c>
    </row>
    <row r="722" spans="1:9" ht="15.75" customHeight="1" x14ac:dyDescent="0.2">
      <c r="A722" s="3" t="s">
        <v>741</v>
      </c>
      <c r="B722" s="3" t="s">
        <v>741</v>
      </c>
      <c r="C722" s="3" t="s">
        <v>17</v>
      </c>
      <c r="D722" s="3" t="s">
        <v>25</v>
      </c>
      <c r="G722" s="3" t="str">
        <f>IF(ISNUMBER(SEARCH("Sourcewatch",F722)),"Sourcewatch",IF(ISNUMBER(SEARCH("desmog",F722)),"Desmog",IF(ISNUMBER(SEARCH("Exxon",F722)),"Exxonsecrets",IF(ISNUMBER(SEARCH("wikipedia",F722)),"Wikipedia",IF(ISNUMBER(SEARCH("greenpeace",F722)),"Greenpeace",IF(ISNUMBER(SEARCH("Polluterwatch",F722)),"Polluterwatch",IF(F722="","","Other")))))))</f>
        <v/>
      </c>
      <c r="H722">
        <f>LEN(B722)</f>
        <v>25</v>
      </c>
    </row>
    <row r="723" spans="1:9" ht="15.75" customHeight="1" x14ac:dyDescent="0.2">
      <c r="A723" s="3" t="s">
        <v>742</v>
      </c>
      <c r="B723" s="3" t="s">
        <v>742</v>
      </c>
      <c r="C723" s="3" t="s">
        <v>25</v>
      </c>
      <c r="D723" s="3" t="s">
        <v>17</v>
      </c>
      <c r="F723" s="3" t="s">
        <v>17</v>
      </c>
      <c r="G723" s="3" t="str">
        <f>IF(ISNUMBER(SEARCH("Sourcewatch",F723)),"Sourcewatch",IF(ISNUMBER(SEARCH("desmog",F723)),"Desmog",IF(ISNUMBER(SEARCH("Exxon",F723)),"Exxonsecrets",IF(ISNUMBER(SEARCH("wikipedia",F723)),"Wikipedia",IF(ISNUMBER(SEARCH("greenpeace",F723)),"Greenpeace",IF(ISNUMBER(SEARCH("Polluterwatch",F723)),"Polluterwatch",IF(F723="","","Other")))))))</f>
        <v/>
      </c>
      <c r="H723">
        <f>LEN(B723)</f>
        <v>5</v>
      </c>
    </row>
    <row r="724" spans="1:9" ht="15.75" customHeight="1" x14ac:dyDescent="0.2">
      <c r="A724" s="3" t="s">
        <v>743</v>
      </c>
      <c r="B724" s="3" t="s">
        <v>743</v>
      </c>
      <c r="C724" s="3" t="s">
        <v>25</v>
      </c>
      <c r="D724" s="3" t="s">
        <v>17</v>
      </c>
      <c r="F724" s="3" t="s">
        <v>17</v>
      </c>
      <c r="G724" s="3" t="str">
        <f>IF(ISNUMBER(SEARCH("Sourcewatch",F724)),"Sourcewatch",IF(ISNUMBER(SEARCH("desmog",F724)),"Desmog",IF(ISNUMBER(SEARCH("Exxon",F724)),"Exxonsecrets",IF(ISNUMBER(SEARCH("wikipedia",F724)),"Wikipedia",IF(ISNUMBER(SEARCH("greenpeace",F724)),"Greenpeace",IF(ISNUMBER(SEARCH("Polluterwatch",F724)),"Polluterwatch",IF(F724="","","Other")))))))</f>
        <v/>
      </c>
      <c r="H724">
        <f>LEN(B724)</f>
        <v>15</v>
      </c>
    </row>
    <row r="725" spans="1:9" ht="15.75" customHeight="1" x14ac:dyDescent="0.2">
      <c r="A725" s="3" t="s">
        <v>744</v>
      </c>
      <c r="B725" s="3" t="s">
        <v>744</v>
      </c>
      <c r="C725" s="3" t="s">
        <v>25</v>
      </c>
      <c r="D725" s="3" t="s">
        <v>17</v>
      </c>
      <c r="F725" s="3" t="s">
        <v>17</v>
      </c>
      <c r="G725" s="3" t="str">
        <f>IF(ISNUMBER(SEARCH("Sourcewatch",F725)),"Sourcewatch",IF(ISNUMBER(SEARCH("desmog",F725)),"Desmog",IF(ISNUMBER(SEARCH("Exxon",F725)),"Exxonsecrets",IF(ISNUMBER(SEARCH("wikipedia",F725)),"Wikipedia",IF(ISNUMBER(SEARCH("greenpeace",F725)),"Greenpeace",IF(ISNUMBER(SEARCH("Polluterwatch",F725)),"Polluterwatch",IF(F725="","","Other")))))))</f>
        <v/>
      </c>
      <c r="H725">
        <f>LEN(B725)</f>
        <v>12</v>
      </c>
    </row>
    <row r="726" spans="1:9" ht="15.75" customHeight="1" x14ac:dyDescent="0.2">
      <c r="A726" s="3" t="s">
        <v>745</v>
      </c>
      <c r="B726" s="3" t="s">
        <v>745</v>
      </c>
      <c r="C726" s="3" t="s">
        <v>25</v>
      </c>
      <c r="D726" s="3" t="s">
        <v>17</v>
      </c>
      <c r="F726" s="3" t="s">
        <v>17</v>
      </c>
      <c r="G726" s="3" t="str">
        <f>IF(ISNUMBER(SEARCH("Sourcewatch",F726)),"Sourcewatch",IF(ISNUMBER(SEARCH("desmog",F726)),"Desmog",IF(ISNUMBER(SEARCH("Exxon",F726)),"Exxonsecrets",IF(ISNUMBER(SEARCH("wikipedia",F726)),"Wikipedia",IF(ISNUMBER(SEARCH("greenpeace",F726)),"Greenpeace",IF(ISNUMBER(SEARCH("Polluterwatch",F726)),"Polluterwatch",IF(F726="","","Other")))))))</f>
        <v/>
      </c>
      <c r="H726">
        <f>LEN(B726)</f>
        <v>6</v>
      </c>
    </row>
    <row r="727" spans="1:9" ht="15.75" customHeight="1" x14ac:dyDescent="0.2">
      <c r="A727" s="3" t="s">
        <v>746</v>
      </c>
      <c r="B727" s="3" t="s">
        <v>746</v>
      </c>
      <c r="C727" s="3" t="s">
        <v>17</v>
      </c>
      <c r="D727" s="3" t="s">
        <v>25</v>
      </c>
      <c r="G727" s="3" t="str">
        <f>IF(ISNUMBER(SEARCH("Sourcewatch",F727)),"Sourcewatch",IF(ISNUMBER(SEARCH("desmog",F727)),"Desmog",IF(ISNUMBER(SEARCH("Exxon",F727)),"Exxonsecrets",IF(ISNUMBER(SEARCH("wikipedia",F727)),"Wikipedia",IF(ISNUMBER(SEARCH("greenpeace",F727)),"Greenpeace",IF(ISNUMBER(SEARCH("Polluterwatch",F727)),"Polluterwatch",IF(F727="","","Other")))))))</f>
        <v/>
      </c>
      <c r="H727">
        <f>LEN(B727)</f>
        <v>19</v>
      </c>
    </row>
    <row r="728" spans="1:9" ht="15.75" customHeight="1" x14ac:dyDescent="0.2">
      <c r="A728" s="3" t="s">
        <v>747</v>
      </c>
      <c r="B728" s="3" t="s">
        <v>747</v>
      </c>
      <c r="C728" s="3" t="s">
        <v>25</v>
      </c>
      <c r="D728" s="3" t="s">
        <v>17</v>
      </c>
      <c r="F728" s="3" t="s">
        <v>17</v>
      </c>
      <c r="G728" s="3" t="str">
        <f>IF(ISNUMBER(SEARCH("Sourcewatch",F728)),"Sourcewatch",IF(ISNUMBER(SEARCH("desmog",F728)),"Desmog",IF(ISNUMBER(SEARCH("Exxon",F728)),"Exxonsecrets",IF(ISNUMBER(SEARCH("wikipedia",F728)),"Wikipedia",IF(ISNUMBER(SEARCH("greenpeace",F728)),"Greenpeace",IF(ISNUMBER(SEARCH("Polluterwatch",F728)),"Polluterwatch",IF(F728="","","Other")))))))</f>
        <v/>
      </c>
      <c r="H728">
        <f>LEN(B728)</f>
        <v>5</v>
      </c>
    </row>
    <row r="729" spans="1:9" ht="15.75" customHeight="1" x14ac:dyDescent="0.2">
      <c r="A729" s="3" t="s">
        <v>748</v>
      </c>
      <c r="B729" s="3" t="s">
        <v>748</v>
      </c>
      <c r="D729" s="3" t="s">
        <v>17</v>
      </c>
      <c r="F729" s="3" t="s">
        <v>700</v>
      </c>
      <c r="G729" s="3" t="str">
        <f>IF(ISNUMBER(SEARCH("Sourcewatch",F729)),"Sourcewatch",IF(ISNUMBER(SEARCH("desmog",F729)),"Desmog",IF(ISNUMBER(SEARCH("Exxon",F729)),"Exxonsecrets",IF(ISNUMBER(SEARCH("wikipedia",F729)),"Wikipedia",IF(ISNUMBER(SEARCH("greenpeace",F729)),"Greenpeace",IF(ISNUMBER(SEARCH("Polluterwatch",F729)),"Polluterwatch",IF(F729="","","Other")))))))</f>
        <v>Sourcewatch</v>
      </c>
      <c r="H729">
        <f>LEN(B729)</f>
        <v>26</v>
      </c>
    </row>
    <row r="730" spans="1:9" ht="15.75" customHeight="1" x14ac:dyDescent="0.2">
      <c r="A730" s="3" t="s">
        <v>749</v>
      </c>
      <c r="B730" s="3" t="s">
        <v>749</v>
      </c>
      <c r="C730" s="3" t="s">
        <v>25</v>
      </c>
      <c r="D730" s="3" t="s">
        <v>17</v>
      </c>
      <c r="F730" s="3" t="s">
        <v>17</v>
      </c>
      <c r="G730" s="3" t="str">
        <f>IF(ISNUMBER(SEARCH("Sourcewatch",F730)),"Sourcewatch",IF(ISNUMBER(SEARCH("desmog",F730)),"Desmog",IF(ISNUMBER(SEARCH("Exxon",F730)),"Exxonsecrets",IF(ISNUMBER(SEARCH("wikipedia",F730)),"Wikipedia",IF(ISNUMBER(SEARCH("greenpeace",F730)),"Greenpeace",IF(ISNUMBER(SEARCH("Polluterwatch",F730)),"Polluterwatch",IF(F730="","","Other")))))))</f>
        <v/>
      </c>
      <c r="H730">
        <f>LEN(B730)</f>
        <v>15</v>
      </c>
    </row>
    <row r="731" spans="1:9" ht="15.75" customHeight="1" x14ac:dyDescent="0.2">
      <c r="A731" s="3" t="s">
        <v>750</v>
      </c>
      <c r="B731" s="3" t="s">
        <v>750</v>
      </c>
      <c r="C731" s="3" t="s">
        <v>25</v>
      </c>
      <c r="D731" s="3" t="s">
        <v>17</v>
      </c>
      <c r="F731" s="3" t="s">
        <v>17</v>
      </c>
      <c r="G731" s="3" t="str">
        <f>IF(ISNUMBER(SEARCH("Sourcewatch",F731)),"Sourcewatch",IF(ISNUMBER(SEARCH("desmog",F731)),"Desmog",IF(ISNUMBER(SEARCH("Exxon",F731)),"Exxonsecrets",IF(ISNUMBER(SEARCH("wikipedia",F731)),"Wikipedia",IF(ISNUMBER(SEARCH("greenpeace",F731)),"Greenpeace",IF(ISNUMBER(SEARCH("Polluterwatch",F731)),"Polluterwatch",IF(F731="","","Other")))))))</f>
        <v/>
      </c>
      <c r="H731">
        <f>LEN(B731)</f>
        <v>17</v>
      </c>
    </row>
    <row r="732" spans="1:9" ht="15.75" customHeight="1" x14ac:dyDescent="0.2">
      <c r="A732" s="3" t="s">
        <v>751</v>
      </c>
      <c r="B732" s="3" t="s">
        <v>751</v>
      </c>
      <c r="C732" s="3" t="s">
        <v>25</v>
      </c>
      <c r="D732" s="3" t="s">
        <v>17</v>
      </c>
      <c r="F732" s="3" t="s">
        <v>17</v>
      </c>
      <c r="G732" s="3" t="str">
        <f>IF(ISNUMBER(SEARCH("Sourcewatch",F732)),"Sourcewatch",IF(ISNUMBER(SEARCH("desmog",F732)),"Desmog",IF(ISNUMBER(SEARCH("Exxon",F732)),"Exxonsecrets",IF(ISNUMBER(SEARCH("wikipedia",F732)),"Wikipedia",IF(ISNUMBER(SEARCH("greenpeace",F732)),"Greenpeace",IF(ISNUMBER(SEARCH("Polluterwatch",F732)),"Polluterwatch",IF(F732="","","Other")))))))</f>
        <v/>
      </c>
      <c r="H732">
        <f>LEN(B732)</f>
        <v>16</v>
      </c>
    </row>
    <row r="733" spans="1:9" ht="15.75" customHeight="1" x14ac:dyDescent="0.2">
      <c r="A733" s="3" t="s">
        <v>752</v>
      </c>
      <c r="B733" s="3" t="s">
        <v>752</v>
      </c>
      <c r="C733" s="3" t="s">
        <v>25</v>
      </c>
      <c r="D733" s="3" t="s">
        <v>17</v>
      </c>
      <c r="F733" s="3" t="s">
        <v>17</v>
      </c>
      <c r="G733" s="3" t="str">
        <f>IF(ISNUMBER(SEARCH("Sourcewatch",F733)),"Sourcewatch",IF(ISNUMBER(SEARCH("desmog",F733)),"Desmog",IF(ISNUMBER(SEARCH("Exxon",F733)),"Exxonsecrets",IF(ISNUMBER(SEARCH("wikipedia",F733)),"Wikipedia",IF(ISNUMBER(SEARCH("greenpeace",F733)),"Greenpeace",IF(ISNUMBER(SEARCH("Polluterwatch",F733)),"Polluterwatch",IF(F733="","","Other")))))))</f>
        <v/>
      </c>
      <c r="H733">
        <f>LEN(B733)</f>
        <v>4</v>
      </c>
    </row>
    <row r="734" spans="1:9" ht="15.75" customHeight="1" x14ac:dyDescent="0.2">
      <c r="A734" s="3" t="s">
        <v>753</v>
      </c>
      <c r="B734" s="3" t="s">
        <v>753</v>
      </c>
      <c r="C734" s="3" t="s">
        <v>25</v>
      </c>
      <c r="D734" s="3" t="s">
        <v>17</v>
      </c>
      <c r="F734" s="3" t="s">
        <v>17</v>
      </c>
      <c r="G734" s="3" t="str">
        <f>IF(ISNUMBER(SEARCH("Sourcewatch",F734)),"Sourcewatch",IF(ISNUMBER(SEARCH("desmog",F734)),"Desmog",IF(ISNUMBER(SEARCH("Exxon",F734)),"Exxonsecrets",IF(ISNUMBER(SEARCH("wikipedia",F734)),"Wikipedia",IF(ISNUMBER(SEARCH("greenpeace",F734)),"Greenpeace",IF(ISNUMBER(SEARCH("Polluterwatch",F734)),"Polluterwatch",IF(F734="","","Other")))))))</f>
        <v/>
      </c>
      <c r="H734">
        <f>LEN(B734)</f>
        <v>13</v>
      </c>
    </row>
    <row r="735" spans="1:9" ht="15.75" customHeight="1" x14ac:dyDescent="0.2">
      <c r="A735" s="3" t="s">
        <v>754</v>
      </c>
      <c r="B735" s="3" t="s">
        <v>754</v>
      </c>
      <c r="C735" s="3" t="s">
        <v>25</v>
      </c>
      <c r="D735" s="3" t="s">
        <v>17</v>
      </c>
      <c r="F735" s="3" t="s">
        <v>17</v>
      </c>
      <c r="G735" s="3" t="str">
        <f>IF(ISNUMBER(SEARCH("Sourcewatch",F735)),"Sourcewatch",IF(ISNUMBER(SEARCH("desmog",F735)),"Desmog",IF(ISNUMBER(SEARCH("Exxon",F735)),"Exxonsecrets",IF(ISNUMBER(SEARCH("wikipedia",F735)),"Wikipedia",IF(ISNUMBER(SEARCH("greenpeace",F735)),"Greenpeace",IF(ISNUMBER(SEARCH("Polluterwatch",F735)),"Polluterwatch",IF(F735="","","Other")))))))</f>
        <v/>
      </c>
      <c r="H735">
        <f>LEN(B735)</f>
        <v>13</v>
      </c>
    </row>
    <row r="736" spans="1:9" ht="15.75" customHeight="1" x14ac:dyDescent="0.2">
      <c r="A736" s="11" t="s">
        <v>4269</v>
      </c>
      <c r="B736" s="11" t="s">
        <v>4269</v>
      </c>
      <c r="C736" t="s">
        <v>25</v>
      </c>
      <c r="D736" t="s">
        <v>17</v>
      </c>
      <c r="G736" s="3" t="str">
        <f>IF(ISNUMBER(SEARCH("Sourcewatch",F736)),"Sourcewatch",IF(ISNUMBER(SEARCH("desmog",F736)),"Desmog",IF(ISNUMBER(SEARCH("Exxon",F736)),"Exxonsecrets",IF(ISNUMBER(SEARCH("wikipedia",F736)),"Wikipedia",IF(ISNUMBER(SEARCH("greenpeace",F736)),"Greenpeace",IF(ISNUMBER(SEARCH("Polluterwatch",F736)),"Polluterwatch",IF(F736="","","Other")))))))</f>
        <v/>
      </c>
      <c r="H736">
        <f>LEN(B736)</f>
        <v>6</v>
      </c>
      <c r="I736" s="17" t="s">
        <v>25</v>
      </c>
    </row>
    <row r="737" spans="1:9" ht="15.75" customHeight="1" x14ac:dyDescent="0.2">
      <c r="A737" s="3" t="s">
        <v>755</v>
      </c>
      <c r="B737" s="3" t="s">
        <v>755</v>
      </c>
      <c r="C737" s="3" t="s">
        <v>17</v>
      </c>
      <c r="D737" s="3" t="s">
        <v>25</v>
      </c>
      <c r="G737" s="3" t="str">
        <f>IF(ISNUMBER(SEARCH("Sourcewatch",F737)),"Sourcewatch",IF(ISNUMBER(SEARCH("desmog",F737)),"Desmog",IF(ISNUMBER(SEARCH("Exxon",F737)),"Exxonsecrets",IF(ISNUMBER(SEARCH("wikipedia",F737)),"Wikipedia",IF(ISNUMBER(SEARCH("greenpeace",F737)),"Greenpeace",IF(ISNUMBER(SEARCH("Polluterwatch",F737)),"Polluterwatch",IF(F737="","","Other")))))))</f>
        <v/>
      </c>
      <c r="H737">
        <f>LEN(B737)</f>
        <v>17</v>
      </c>
    </row>
    <row r="738" spans="1:9" ht="15.75" customHeight="1" x14ac:dyDescent="0.2">
      <c r="A738" s="3" t="s">
        <v>756</v>
      </c>
      <c r="B738" s="3" t="s">
        <v>756</v>
      </c>
      <c r="C738" s="3" t="s">
        <v>25</v>
      </c>
      <c r="D738" s="3" t="s">
        <v>17</v>
      </c>
      <c r="F738" s="3" t="s">
        <v>17</v>
      </c>
      <c r="G738" s="3" t="str">
        <f>IF(ISNUMBER(SEARCH("Sourcewatch",F738)),"Sourcewatch",IF(ISNUMBER(SEARCH("desmog",F738)),"Desmog",IF(ISNUMBER(SEARCH("Exxon",F738)),"Exxonsecrets",IF(ISNUMBER(SEARCH("wikipedia",F738)),"Wikipedia",IF(ISNUMBER(SEARCH("greenpeace",F738)),"Greenpeace",IF(ISNUMBER(SEARCH("Polluterwatch",F738)),"Polluterwatch",IF(F738="","","Other")))))))</f>
        <v/>
      </c>
      <c r="H738">
        <f>LEN(B738)</f>
        <v>14</v>
      </c>
    </row>
    <row r="739" spans="1:9" ht="15.75" customHeight="1" x14ac:dyDescent="0.2">
      <c r="A739" s="3" t="s">
        <v>757</v>
      </c>
      <c r="B739" s="3" t="s">
        <v>757</v>
      </c>
      <c r="C739" s="3" t="s">
        <v>17</v>
      </c>
      <c r="D739" s="3" t="s">
        <v>25</v>
      </c>
      <c r="G739" s="3" t="str">
        <f>IF(ISNUMBER(SEARCH("Sourcewatch",F739)),"Sourcewatch",IF(ISNUMBER(SEARCH("desmog",F739)),"Desmog",IF(ISNUMBER(SEARCH("Exxon",F739)),"Exxonsecrets",IF(ISNUMBER(SEARCH("wikipedia",F739)),"Wikipedia",IF(ISNUMBER(SEARCH("greenpeace",F739)),"Greenpeace",IF(ISNUMBER(SEARCH("Polluterwatch",F739)),"Polluterwatch",IF(F739="","","Other")))))))</f>
        <v/>
      </c>
      <c r="H739">
        <f>LEN(B739)</f>
        <v>18</v>
      </c>
    </row>
    <row r="740" spans="1:9" ht="15.75" customHeight="1" x14ac:dyDescent="0.2">
      <c r="A740" s="3" t="s">
        <v>758</v>
      </c>
      <c r="B740" s="3" t="s">
        <v>757</v>
      </c>
      <c r="C740" s="3" t="s">
        <v>17</v>
      </c>
      <c r="D740" s="3" t="s">
        <v>25</v>
      </c>
      <c r="G740" s="3" t="str">
        <f>IF(ISNUMBER(SEARCH("Sourcewatch",F740)),"Sourcewatch",IF(ISNUMBER(SEARCH("desmog",F740)),"Desmog",IF(ISNUMBER(SEARCH("Exxon",F740)),"Exxonsecrets",IF(ISNUMBER(SEARCH("wikipedia",F740)),"Wikipedia",IF(ISNUMBER(SEARCH("greenpeace",F740)),"Greenpeace",IF(ISNUMBER(SEARCH("Polluterwatch",F740)),"Polluterwatch",IF(F740="","","Other")))))))</f>
        <v/>
      </c>
      <c r="H740">
        <f>LEN(B740)</f>
        <v>18</v>
      </c>
    </row>
    <row r="741" spans="1:9" ht="15.75" customHeight="1" x14ac:dyDescent="0.2">
      <c r="A741" s="3" t="s">
        <v>759</v>
      </c>
      <c r="B741" s="3" t="s">
        <v>757</v>
      </c>
      <c r="C741" s="3" t="s">
        <v>17</v>
      </c>
      <c r="D741" s="3" t="s">
        <v>25</v>
      </c>
      <c r="G741" s="3" t="str">
        <f>IF(ISNUMBER(SEARCH("Sourcewatch",F741)),"Sourcewatch",IF(ISNUMBER(SEARCH("desmog",F741)),"Desmog",IF(ISNUMBER(SEARCH("Exxon",F741)),"Exxonsecrets",IF(ISNUMBER(SEARCH("wikipedia",F741)),"Wikipedia",IF(ISNUMBER(SEARCH("greenpeace",F741)),"Greenpeace",IF(ISNUMBER(SEARCH("Polluterwatch",F741)),"Polluterwatch",IF(F741="","","Other")))))))</f>
        <v/>
      </c>
      <c r="H741">
        <f>LEN(B741)</f>
        <v>18</v>
      </c>
    </row>
    <row r="742" spans="1:9" ht="15.75" customHeight="1" x14ac:dyDescent="0.2">
      <c r="A742" s="3" t="s">
        <v>760</v>
      </c>
      <c r="B742" s="3" t="s">
        <v>757</v>
      </c>
      <c r="C742" s="3" t="s">
        <v>17</v>
      </c>
      <c r="D742" s="3" t="s">
        <v>25</v>
      </c>
      <c r="G742" s="3" t="str">
        <f>IF(ISNUMBER(SEARCH("Sourcewatch",F742)),"Sourcewatch",IF(ISNUMBER(SEARCH("desmog",F742)),"Desmog",IF(ISNUMBER(SEARCH("Exxon",F742)),"Exxonsecrets",IF(ISNUMBER(SEARCH("wikipedia",F742)),"Wikipedia",IF(ISNUMBER(SEARCH("greenpeace",F742)),"Greenpeace",IF(ISNUMBER(SEARCH("Polluterwatch",F742)),"Polluterwatch",IF(F742="","","Other")))))))</f>
        <v/>
      </c>
      <c r="H742">
        <f>LEN(B742)</f>
        <v>18</v>
      </c>
    </row>
    <row r="743" spans="1:9" ht="15.75" customHeight="1" x14ac:dyDescent="0.2">
      <c r="A743" s="11" t="s">
        <v>4625</v>
      </c>
      <c r="B743" s="11" t="s">
        <v>4625</v>
      </c>
      <c r="C743" t="s">
        <v>17</v>
      </c>
      <c r="D743" t="s">
        <v>25</v>
      </c>
      <c r="H743">
        <f>LEN(B743)</f>
        <v>26</v>
      </c>
      <c r="I743" s="17" t="s">
        <v>25</v>
      </c>
    </row>
    <row r="744" spans="1:9" ht="15.75" customHeight="1" x14ac:dyDescent="0.2">
      <c r="A744" s="3" t="s">
        <v>761</v>
      </c>
      <c r="B744" s="3" t="s">
        <v>761</v>
      </c>
      <c r="C744" s="3" t="s">
        <v>25</v>
      </c>
      <c r="D744" s="3" t="s">
        <v>17</v>
      </c>
      <c r="F744" s="3" t="s">
        <v>17</v>
      </c>
      <c r="G744" s="3" t="str">
        <f>IF(ISNUMBER(SEARCH("Sourcewatch",F744)),"Sourcewatch",IF(ISNUMBER(SEARCH("desmog",F744)),"Desmog",IF(ISNUMBER(SEARCH("Exxon",F744)),"Exxonsecrets",IF(ISNUMBER(SEARCH("wikipedia",F744)),"Wikipedia",IF(ISNUMBER(SEARCH("greenpeace",F744)),"Greenpeace",IF(ISNUMBER(SEARCH("Polluterwatch",F744)),"Polluterwatch",IF(F744="","","Other")))))))</f>
        <v/>
      </c>
      <c r="H744">
        <f>LEN(B744)</f>
        <v>13</v>
      </c>
    </row>
    <row r="745" spans="1:9" ht="15.75" customHeight="1" x14ac:dyDescent="0.2">
      <c r="A745" s="3" t="s">
        <v>763</v>
      </c>
      <c r="B745" s="3" t="s">
        <v>763</v>
      </c>
      <c r="C745" s="3" t="s">
        <v>17</v>
      </c>
      <c r="D745" s="3" t="s">
        <v>17</v>
      </c>
      <c r="F745" s="3" t="s">
        <v>764</v>
      </c>
      <c r="G745" s="3" t="str">
        <f>IF(ISNUMBER(SEARCH("Sourcewatch",F745)),"Sourcewatch",IF(ISNUMBER(SEARCH("desmog",F745)),"Desmog",IF(ISNUMBER(SEARCH("Exxon",F745)),"Exxonsecrets",IF(ISNUMBER(SEARCH("wikipedia",F745)),"Wikipedia",IF(ISNUMBER(SEARCH("greenpeace",F745)),"Greenpeace",IF(ISNUMBER(SEARCH("Polluterwatch",F745)),"Polluterwatch",IF(F745="","","Other")))))))</f>
        <v>Desmog</v>
      </c>
      <c r="H745">
        <f>LEN(B745)</f>
        <v>13</v>
      </c>
    </row>
    <row r="746" spans="1:9" ht="15.75" customHeight="1" x14ac:dyDescent="0.2">
      <c r="A746" s="3" t="s">
        <v>765</v>
      </c>
      <c r="B746" s="3" t="s">
        <v>765</v>
      </c>
      <c r="C746" s="3" t="s">
        <v>17</v>
      </c>
      <c r="D746" s="3" t="s">
        <v>25</v>
      </c>
      <c r="G746" s="3" t="str">
        <f>IF(ISNUMBER(SEARCH("Sourcewatch",F746)),"Sourcewatch",IF(ISNUMBER(SEARCH("desmog",F746)),"Desmog",IF(ISNUMBER(SEARCH("Exxon",F746)),"Exxonsecrets",IF(ISNUMBER(SEARCH("wikipedia",F746)),"Wikipedia",IF(ISNUMBER(SEARCH("greenpeace",F746)),"Greenpeace",IF(ISNUMBER(SEARCH("Polluterwatch",F746)),"Polluterwatch",IF(F746="","","Other")))))))</f>
        <v/>
      </c>
      <c r="H746">
        <f>LEN(B746)</f>
        <v>27</v>
      </c>
    </row>
    <row r="747" spans="1:9" ht="15.75" customHeight="1" x14ac:dyDescent="0.2">
      <c r="A747" s="3" t="s">
        <v>766</v>
      </c>
      <c r="B747" s="11" t="s">
        <v>4290</v>
      </c>
      <c r="C747" s="3" t="s">
        <v>17</v>
      </c>
      <c r="D747" s="3" t="s">
        <v>17</v>
      </c>
      <c r="F747" s="3" t="s">
        <v>17</v>
      </c>
      <c r="G747" s="3" t="str">
        <f>IF(ISNUMBER(SEARCH("Sourcewatch",F747)),"Sourcewatch",IF(ISNUMBER(SEARCH("desmog",F747)),"Desmog",IF(ISNUMBER(SEARCH("Exxon",F747)),"Exxonsecrets",IF(ISNUMBER(SEARCH("wikipedia",F747)),"Wikipedia",IF(ISNUMBER(SEARCH("greenpeace",F747)),"Greenpeace",IF(ISNUMBER(SEARCH("Polluterwatch",F747)),"Polluterwatch",IF(F747="","","Other")))))))</f>
        <v/>
      </c>
      <c r="H747">
        <f>LEN(B747)</f>
        <v>30</v>
      </c>
    </row>
    <row r="748" spans="1:9" ht="15.75" customHeight="1" x14ac:dyDescent="0.2">
      <c r="A748" s="11" t="s">
        <v>4290</v>
      </c>
      <c r="B748" s="11" t="s">
        <v>4290</v>
      </c>
      <c r="C748" t="s">
        <v>17</v>
      </c>
      <c r="D748" t="s">
        <v>17</v>
      </c>
      <c r="G748" s="3" t="str">
        <f>IF(ISNUMBER(SEARCH("Sourcewatch",F748)),"Sourcewatch",IF(ISNUMBER(SEARCH("desmog",F748)),"Desmog",IF(ISNUMBER(SEARCH("Exxon",F748)),"Exxonsecrets",IF(ISNUMBER(SEARCH("wikipedia",F748)),"Wikipedia",IF(ISNUMBER(SEARCH("greenpeace",F748)),"Greenpeace",IF(ISNUMBER(SEARCH("Polluterwatch",F748)),"Polluterwatch",IF(F748="","","Other")))))))</f>
        <v/>
      </c>
      <c r="H748">
        <f>LEN(B748)</f>
        <v>30</v>
      </c>
      <c r="I748" s="17" t="s">
        <v>25</v>
      </c>
    </row>
    <row r="749" spans="1:9" ht="15.75" customHeight="1" x14ac:dyDescent="0.2">
      <c r="A749" s="3" t="s">
        <v>767</v>
      </c>
      <c r="B749" s="3" t="s">
        <v>767</v>
      </c>
      <c r="C749" s="3" t="s">
        <v>25</v>
      </c>
      <c r="D749" s="3" t="s">
        <v>17</v>
      </c>
      <c r="F749" s="3" t="s">
        <v>17</v>
      </c>
      <c r="G749" s="3" t="str">
        <f>IF(ISNUMBER(SEARCH("Sourcewatch",F749)),"Sourcewatch",IF(ISNUMBER(SEARCH("desmog",F749)),"Desmog",IF(ISNUMBER(SEARCH("Exxon",F749)),"Exxonsecrets",IF(ISNUMBER(SEARCH("wikipedia",F749)),"Wikipedia",IF(ISNUMBER(SEARCH("greenpeace",F749)),"Greenpeace",IF(ISNUMBER(SEARCH("Polluterwatch",F749)),"Polluterwatch",IF(F749="","","Other")))))))</f>
        <v/>
      </c>
      <c r="H749">
        <f>LEN(B749)</f>
        <v>6</v>
      </c>
    </row>
    <row r="750" spans="1:9" ht="15.75" customHeight="1" x14ac:dyDescent="0.2">
      <c r="A750" s="3" t="s">
        <v>768</v>
      </c>
      <c r="B750" s="3" t="s">
        <v>768</v>
      </c>
      <c r="C750" s="3" t="s">
        <v>25</v>
      </c>
      <c r="D750" s="3" t="s">
        <v>17</v>
      </c>
      <c r="F750" s="3" t="s">
        <v>17</v>
      </c>
      <c r="G750" s="3" t="str">
        <f>IF(ISNUMBER(SEARCH("Sourcewatch",F750)),"Sourcewatch",IF(ISNUMBER(SEARCH("desmog",F750)),"Desmog",IF(ISNUMBER(SEARCH("Exxon",F750)),"Exxonsecrets",IF(ISNUMBER(SEARCH("wikipedia",F750)),"Wikipedia",IF(ISNUMBER(SEARCH("greenpeace",F750)),"Greenpeace",IF(ISNUMBER(SEARCH("Polluterwatch",F750)),"Polluterwatch",IF(F750="","","Other")))))))</f>
        <v/>
      </c>
      <c r="H750">
        <f>LEN(B750)</f>
        <v>13</v>
      </c>
    </row>
    <row r="751" spans="1:9" ht="15.75" customHeight="1" x14ac:dyDescent="0.2">
      <c r="A751" s="11" t="s">
        <v>4613</v>
      </c>
      <c r="B751" s="11" t="s">
        <v>4613</v>
      </c>
      <c r="C751" t="s">
        <v>25</v>
      </c>
      <c r="D751" t="s">
        <v>17</v>
      </c>
      <c r="G751" s="3" t="str">
        <f>IF(ISNUMBER(SEARCH("Sourcewatch",F751)),"Sourcewatch",IF(ISNUMBER(SEARCH("desmog",F751)),"Desmog",IF(ISNUMBER(SEARCH("Exxon",F751)),"Exxonsecrets",IF(ISNUMBER(SEARCH("wikipedia",F751)),"Wikipedia",IF(ISNUMBER(SEARCH("greenpeace",F751)),"Greenpeace",IF(ISNUMBER(SEARCH("Polluterwatch",F751)),"Polluterwatch",IF(F751="","","Other")))))))</f>
        <v/>
      </c>
      <c r="H751">
        <f>LEN(B751)</f>
        <v>7</v>
      </c>
      <c r="I751" s="17" t="s">
        <v>25</v>
      </c>
    </row>
    <row r="752" spans="1:9" ht="15.75" customHeight="1" x14ac:dyDescent="0.2">
      <c r="A752" s="3" t="s">
        <v>769</v>
      </c>
      <c r="B752" s="3" t="s">
        <v>769</v>
      </c>
      <c r="C752" s="3" t="s">
        <v>25</v>
      </c>
      <c r="D752" s="3" t="s">
        <v>17</v>
      </c>
      <c r="F752" s="3" t="s">
        <v>17</v>
      </c>
      <c r="G752" s="3" t="str">
        <f>IF(ISNUMBER(SEARCH("Sourcewatch",F752)),"Sourcewatch",IF(ISNUMBER(SEARCH("desmog",F752)),"Desmog",IF(ISNUMBER(SEARCH("Exxon",F752)),"Exxonsecrets",IF(ISNUMBER(SEARCH("wikipedia",F752)),"Wikipedia",IF(ISNUMBER(SEARCH("greenpeace",F752)),"Greenpeace",IF(ISNUMBER(SEARCH("Polluterwatch",F752)),"Polluterwatch",IF(F752="","","Other")))))))</f>
        <v/>
      </c>
      <c r="H752">
        <f>LEN(B752)</f>
        <v>8</v>
      </c>
    </row>
    <row r="753" spans="1:9" ht="15.75" customHeight="1" x14ac:dyDescent="0.2">
      <c r="A753" s="3" t="s">
        <v>770</v>
      </c>
      <c r="B753" s="3" t="s">
        <v>770</v>
      </c>
      <c r="C753" s="3" t="s">
        <v>25</v>
      </c>
      <c r="D753" s="3" t="s">
        <v>17</v>
      </c>
      <c r="F753" s="3" t="s">
        <v>17</v>
      </c>
      <c r="G753" s="3" t="str">
        <f>IF(ISNUMBER(SEARCH("Sourcewatch",F753)),"Sourcewatch",IF(ISNUMBER(SEARCH("desmog",F753)),"Desmog",IF(ISNUMBER(SEARCH("Exxon",F753)),"Exxonsecrets",IF(ISNUMBER(SEARCH("wikipedia",F753)),"Wikipedia",IF(ISNUMBER(SEARCH("greenpeace",F753)),"Greenpeace",IF(ISNUMBER(SEARCH("Polluterwatch",F753)),"Polluterwatch",IF(F753="","","Other")))))))</f>
        <v/>
      </c>
      <c r="H753">
        <f>LEN(B753)</f>
        <v>16</v>
      </c>
    </row>
    <row r="754" spans="1:9" ht="15.75" customHeight="1" x14ac:dyDescent="0.2">
      <c r="A754" s="3" t="s">
        <v>771</v>
      </c>
      <c r="B754" s="3" t="s">
        <v>771</v>
      </c>
      <c r="C754" s="3" t="s">
        <v>25</v>
      </c>
      <c r="D754" s="3" t="s">
        <v>17</v>
      </c>
      <c r="F754" s="3" t="s">
        <v>17</v>
      </c>
      <c r="G754" s="3" t="str">
        <f>IF(ISNUMBER(SEARCH("Sourcewatch",F754)),"Sourcewatch",IF(ISNUMBER(SEARCH("desmog",F754)),"Desmog",IF(ISNUMBER(SEARCH("Exxon",F754)),"Exxonsecrets",IF(ISNUMBER(SEARCH("wikipedia",F754)),"Wikipedia",IF(ISNUMBER(SEARCH("greenpeace",F754)),"Greenpeace",IF(ISNUMBER(SEARCH("Polluterwatch",F754)),"Polluterwatch",IF(F754="","","Other")))))))</f>
        <v/>
      </c>
      <c r="H754">
        <f>LEN(B754)</f>
        <v>14</v>
      </c>
    </row>
    <row r="755" spans="1:9" ht="15.75" customHeight="1" x14ac:dyDescent="0.2">
      <c r="A755" s="3" t="s">
        <v>772</v>
      </c>
      <c r="B755" s="3" t="s">
        <v>772</v>
      </c>
      <c r="D755" s="3" t="s">
        <v>17</v>
      </c>
      <c r="F755" s="3" t="s">
        <v>17</v>
      </c>
      <c r="G755" s="3" t="str">
        <f>IF(ISNUMBER(SEARCH("Sourcewatch",F755)),"Sourcewatch",IF(ISNUMBER(SEARCH("desmog",F755)),"Desmog",IF(ISNUMBER(SEARCH("Exxon",F755)),"Exxonsecrets",IF(ISNUMBER(SEARCH("wikipedia",F755)),"Wikipedia",IF(ISNUMBER(SEARCH("greenpeace",F755)),"Greenpeace",IF(ISNUMBER(SEARCH("Polluterwatch",F755)),"Polluterwatch",IF(F755="","","Other")))))))</f>
        <v/>
      </c>
      <c r="H755">
        <f>LEN(B755)</f>
        <v>29</v>
      </c>
    </row>
    <row r="756" spans="1:9" ht="15.75" customHeight="1" x14ac:dyDescent="0.2">
      <c r="A756" s="3" t="s">
        <v>773</v>
      </c>
      <c r="B756" s="3" t="s">
        <v>773</v>
      </c>
      <c r="C756" s="3" t="s">
        <v>25</v>
      </c>
      <c r="D756" s="3" t="s">
        <v>17</v>
      </c>
      <c r="F756" s="3" t="s">
        <v>17</v>
      </c>
      <c r="G756" s="3" t="str">
        <f>IF(ISNUMBER(SEARCH("Sourcewatch",F756)),"Sourcewatch",IF(ISNUMBER(SEARCH("desmog",F756)),"Desmog",IF(ISNUMBER(SEARCH("Exxon",F756)),"Exxonsecrets",IF(ISNUMBER(SEARCH("wikipedia",F756)),"Wikipedia",IF(ISNUMBER(SEARCH("greenpeace",F756)),"Greenpeace",IF(ISNUMBER(SEARCH("Polluterwatch",F756)),"Polluterwatch",IF(F756="","","Other")))))))</f>
        <v/>
      </c>
      <c r="H756">
        <f>LEN(B756)</f>
        <v>10</v>
      </c>
    </row>
    <row r="757" spans="1:9" ht="15.75" customHeight="1" x14ac:dyDescent="0.2">
      <c r="A757" s="3" t="s">
        <v>774</v>
      </c>
      <c r="B757" s="3" t="s">
        <v>774</v>
      </c>
      <c r="C757" s="3" t="s">
        <v>25</v>
      </c>
      <c r="D757" s="3" t="s">
        <v>17</v>
      </c>
      <c r="F757" s="3" t="s">
        <v>17</v>
      </c>
      <c r="G757" s="3" t="str">
        <f>IF(ISNUMBER(SEARCH("Sourcewatch",F757)),"Sourcewatch",IF(ISNUMBER(SEARCH("desmog",F757)),"Desmog",IF(ISNUMBER(SEARCH("Exxon",F757)),"Exxonsecrets",IF(ISNUMBER(SEARCH("wikipedia",F757)),"Wikipedia",IF(ISNUMBER(SEARCH("greenpeace",F757)),"Greenpeace",IF(ISNUMBER(SEARCH("Polluterwatch",F757)),"Polluterwatch",IF(F757="","","Other")))))))</f>
        <v/>
      </c>
      <c r="H757">
        <f>LEN(B757)</f>
        <v>12</v>
      </c>
    </row>
    <row r="758" spans="1:9" ht="15.75" customHeight="1" x14ac:dyDescent="0.2">
      <c r="A758" s="3" t="s">
        <v>775</v>
      </c>
      <c r="B758" s="3" t="s">
        <v>775</v>
      </c>
      <c r="C758" s="3" t="s">
        <v>25</v>
      </c>
      <c r="D758" s="3" t="s">
        <v>17</v>
      </c>
      <c r="F758" s="3" t="s">
        <v>17</v>
      </c>
      <c r="G758" s="3" t="str">
        <f>IF(ISNUMBER(SEARCH("Sourcewatch",F758)),"Sourcewatch",IF(ISNUMBER(SEARCH("desmog",F758)),"Desmog",IF(ISNUMBER(SEARCH("Exxon",F758)),"Exxonsecrets",IF(ISNUMBER(SEARCH("wikipedia",F758)),"Wikipedia",IF(ISNUMBER(SEARCH("greenpeace",F758)),"Greenpeace",IF(ISNUMBER(SEARCH("Polluterwatch",F758)),"Polluterwatch",IF(F758="","","Other")))))))</f>
        <v/>
      </c>
      <c r="H758">
        <f>LEN(B758)</f>
        <v>12</v>
      </c>
    </row>
    <row r="759" spans="1:9" ht="15.75" customHeight="1" x14ac:dyDescent="0.2">
      <c r="A759" s="3" t="s">
        <v>776</v>
      </c>
      <c r="B759" s="3" t="s">
        <v>776</v>
      </c>
      <c r="C759" s="3" t="s">
        <v>25</v>
      </c>
      <c r="D759" s="3" t="s">
        <v>17</v>
      </c>
      <c r="F759" s="3" t="s">
        <v>17</v>
      </c>
      <c r="G759" s="3" t="str">
        <f>IF(ISNUMBER(SEARCH("Sourcewatch",F759)),"Sourcewatch",IF(ISNUMBER(SEARCH("desmog",F759)),"Desmog",IF(ISNUMBER(SEARCH("Exxon",F759)),"Exxonsecrets",IF(ISNUMBER(SEARCH("wikipedia",F759)),"Wikipedia",IF(ISNUMBER(SEARCH("greenpeace",F759)),"Greenpeace",IF(ISNUMBER(SEARCH("Polluterwatch",F759)),"Polluterwatch",IF(F759="","","Other")))))))</f>
        <v/>
      </c>
      <c r="H759">
        <f>LEN(B759)</f>
        <v>12</v>
      </c>
    </row>
    <row r="760" spans="1:9" ht="15.75" customHeight="1" x14ac:dyDescent="0.2">
      <c r="A760" s="3" t="s">
        <v>777</v>
      </c>
      <c r="B760" s="3" t="s">
        <v>777</v>
      </c>
      <c r="C760" s="3" t="s">
        <v>25</v>
      </c>
      <c r="D760" s="3" t="s">
        <v>17</v>
      </c>
      <c r="F760" s="3" t="s">
        <v>17</v>
      </c>
      <c r="G760" s="3" t="str">
        <f>IF(ISNUMBER(SEARCH("Sourcewatch",F760)),"Sourcewatch",IF(ISNUMBER(SEARCH("desmog",F760)),"Desmog",IF(ISNUMBER(SEARCH("Exxon",F760)),"Exxonsecrets",IF(ISNUMBER(SEARCH("wikipedia",F760)),"Wikipedia",IF(ISNUMBER(SEARCH("greenpeace",F760)),"Greenpeace",IF(ISNUMBER(SEARCH("Polluterwatch",F760)),"Polluterwatch",IF(F760="","","Other")))))))</f>
        <v/>
      </c>
      <c r="H760">
        <f>LEN(B760)</f>
        <v>15</v>
      </c>
    </row>
    <row r="761" spans="1:9" ht="15.75" customHeight="1" x14ac:dyDescent="0.2">
      <c r="A761" s="11" t="s">
        <v>4351</v>
      </c>
      <c r="B761" s="11" t="s">
        <v>4351</v>
      </c>
      <c r="C761" t="s">
        <v>25</v>
      </c>
      <c r="D761" t="s">
        <v>17</v>
      </c>
      <c r="G761" s="3" t="str">
        <f>IF(ISNUMBER(SEARCH("Sourcewatch",F761)),"Sourcewatch",IF(ISNUMBER(SEARCH("desmog",F761)),"Desmog",IF(ISNUMBER(SEARCH("Exxon",F761)),"Exxonsecrets",IF(ISNUMBER(SEARCH("wikipedia",F761)),"Wikipedia",IF(ISNUMBER(SEARCH("greenpeace",F761)),"Greenpeace",IF(ISNUMBER(SEARCH("Polluterwatch",F761)),"Polluterwatch",IF(F761="","","Other")))))))</f>
        <v/>
      </c>
      <c r="H761">
        <f>LEN(B761)</f>
        <v>7</v>
      </c>
      <c r="I761" s="17" t="s">
        <v>25</v>
      </c>
    </row>
    <row r="762" spans="1:9" ht="15.75" customHeight="1" x14ac:dyDescent="0.2">
      <c r="A762" s="3" t="s">
        <v>778</v>
      </c>
      <c r="B762" s="3" t="s">
        <v>778</v>
      </c>
      <c r="C762" s="3" t="s">
        <v>25</v>
      </c>
      <c r="D762" s="3" t="s">
        <v>17</v>
      </c>
      <c r="F762" s="3" t="s">
        <v>17</v>
      </c>
      <c r="G762" s="3" t="str">
        <f>IF(ISNUMBER(SEARCH("Sourcewatch",F762)),"Sourcewatch",IF(ISNUMBER(SEARCH("desmog",F762)),"Desmog",IF(ISNUMBER(SEARCH("Exxon",F762)),"Exxonsecrets",IF(ISNUMBER(SEARCH("wikipedia",F762)),"Wikipedia",IF(ISNUMBER(SEARCH("greenpeace",F762)),"Greenpeace",IF(ISNUMBER(SEARCH("Polluterwatch",F762)),"Polluterwatch",IF(F762="","","Other")))))))</f>
        <v/>
      </c>
      <c r="H762">
        <f>LEN(B762)</f>
        <v>11</v>
      </c>
    </row>
    <row r="763" spans="1:9" ht="15.75" customHeight="1" x14ac:dyDescent="0.2">
      <c r="A763" s="11" t="s">
        <v>4440</v>
      </c>
      <c r="B763" s="11" t="s">
        <v>4440</v>
      </c>
      <c r="C763" t="s">
        <v>25</v>
      </c>
      <c r="D763" t="s">
        <v>17</v>
      </c>
      <c r="G763" s="3" t="str">
        <f>IF(ISNUMBER(SEARCH("Sourcewatch",F763)),"Sourcewatch",IF(ISNUMBER(SEARCH("desmog",F763)),"Desmog",IF(ISNUMBER(SEARCH("Exxon",F763)),"Exxonsecrets",IF(ISNUMBER(SEARCH("wikipedia",F763)),"Wikipedia",IF(ISNUMBER(SEARCH("greenpeace",F763)),"Greenpeace",IF(ISNUMBER(SEARCH("Polluterwatch",F763)),"Polluterwatch",IF(F763="","","Other")))))))</f>
        <v/>
      </c>
      <c r="H763">
        <f>LEN(B763)</f>
        <v>5</v>
      </c>
      <c r="I763" s="17" t="s">
        <v>25</v>
      </c>
    </row>
    <row r="764" spans="1:9" ht="15.75" customHeight="1" x14ac:dyDescent="0.2">
      <c r="A764" s="3" t="s">
        <v>779</v>
      </c>
      <c r="B764" s="3" t="s">
        <v>779</v>
      </c>
      <c r="C764" s="3" t="s">
        <v>17</v>
      </c>
      <c r="D764" s="3" t="s">
        <v>25</v>
      </c>
      <c r="G764" s="3" t="str">
        <f>IF(ISNUMBER(SEARCH("Sourcewatch",F764)),"Sourcewatch",IF(ISNUMBER(SEARCH("desmog",F764)),"Desmog",IF(ISNUMBER(SEARCH("Exxon",F764)),"Exxonsecrets",IF(ISNUMBER(SEARCH("wikipedia",F764)),"Wikipedia",IF(ISNUMBER(SEARCH("greenpeace",F764)),"Greenpeace",IF(ISNUMBER(SEARCH("Polluterwatch",F764)),"Polluterwatch",IF(F764="","","Other")))))))</f>
        <v/>
      </c>
      <c r="H764">
        <f>LEN(B764)</f>
        <v>18</v>
      </c>
    </row>
    <row r="765" spans="1:9" ht="15.75" customHeight="1" x14ac:dyDescent="0.2">
      <c r="A765" s="3" t="s">
        <v>780</v>
      </c>
      <c r="B765" s="3" t="s">
        <v>780</v>
      </c>
      <c r="C765" s="3" t="s">
        <v>17</v>
      </c>
      <c r="D765" s="3" t="s">
        <v>25</v>
      </c>
      <c r="G765" s="3" t="str">
        <f>IF(ISNUMBER(SEARCH("Sourcewatch",F765)),"Sourcewatch",IF(ISNUMBER(SEARCH("desmog",F765)),"Desmog",IF(ISNUMBER(SEARCH("Exxon",F765)),"Exxonsecrets",IF(ISNUMBER(SEARCH("wikipedia",F765)),"Wikipedia",IF(ISNUMBER(SEARCH("greenpeace",F765)),"Greenpeace",IF(ISNUMBER(SEARCH("Polluterwatch",F765)),"Polluterwatch",IF(F765="","","Other")))))))</f>
        <v/>
      </c>
      <c r="H765">
        <f>LEN(B765)</f>
        <v>21</v>
      </c>
    </row>
    <row r="766" spans="1:9" ht="15.75" customHeight="1" x14ac:dyDescent="0.2">
      <c r="A766" s="3" t="s">
        <v>781</v>
      </c>
      <c r="B766" s="3" t="s">
        <v>780</v>
      </c>
      <c r="C766" s="3" t="s">
        <v>17</v>
      </c>
      <c r="D766" s="3" t="s">
        <v>25</v>
      </c>
      <c r="G766" s="3" t="str">
        <f>IF(ISNUMBER(SEARCH("Sourcewatch",F766)),"Sourcewatch",IF(ISNUMBER(SEARCH("desmog",F766)),"Desmog",IF(ISNUMBER(SEARCH("Exxon",F766)),"Exxonsecrets",IF(ISNUMBER(SEARCH("wikipedia",F766)),"Wikipedia",IF(ISNUMBER(SEARCH("greenpeace",F766)),"Greenpeace",IF(ISNUMBER(SEARCH("Polluterwatch",F766)),"Polluterwatch",IF(F766="","","Other")))))))</f>
        <v/>
      </c>
      <c r="H766">
        <f>LEN(B766)</f>
        <v>21</v>
      </c>
    </row>
    <row r="767" spans="1:9" ht="15.75" customHeight="1" x14ac:dyDescent="0.2">
      <c r="A767" s="3" t="s">
        <v>782</v>
      </c>
      <c r="B767" s="3" t="s">
        <v>783</v>
      </c>
      <c r="C767" s="3" t="s">
        <v>17</v>
      </c>
      <c r="D767" s="3" t="s">
        <v>25</v>
      </c>
      <c r="G767" s="3" t="str">
        <f>IF(ISNUMBER(SEARCH("Sourcewatch",F767)),"Sourcewatch",IF(ISNUMBER(SEARCH("desmog",F767)),"Desmog",IF(ISNUMBER(SEARCH("Exxon",F767)),"Exxonsecrets",IF(ISNUMBER(SEARCH("wikipedia",F767)),"Wikipedia",IF(ISNUMBER(SEARCH("greenpeace",F767)),"Greenpeace",IF(ISNUMBER(SEARCH("Polluterwatch",F767)),"Polluterwatch",IF(F767="","","Other")))))))</f>
        <v/>
      </c>
      <c r="H767">
        <f>LEN(B767)</f>
        <v>26</v>
      </c>
    </row>
    <row r="768" spans="1:9" ht="15.75" customHeight="1" x14ac:dyDescent="0.2">
      <c r="A768" s="3" t="s">
        <v>784</v>
      </c>
      <c r="B768" s="3" t="s">
        <v>785</v>
      </c>
      <c r="C768" s="3" t="s">
        <v>17</v>
      </c>
      <c r="D768" s="3" t="s">
        <v>25</v>
      </c>
      <c r="G768" s="3" t="str">
        <f>IF(ISNUMBER(SEARCH("Sourcewatch",F768)),"Sourcewatch",IF(ISNUMBER(SEARCH("desmog",F768)),"Desmog",IF(ISNUMBER(SEARCH("Exxon",F768)),"Exxonsecrets",IF(ISNUMBER(SEARCH("wikipedia",F768)),"Wikipedia",IF(ISNUMBER(SEARCH("greenpeace",F768)),"Greenpeace",IF(ISNUMBER(SEARCH("Polluterwatch",F768)),"Polluterwatch",IF(F768="","","Other")))))))</f>
        <v/>
      </c>
      <c r="H768">
        <f>LEN(B768)</f>
        <v>21</v>
      </c>
    </row>
    <row r="769" spans="1:9" ht="15.75" customHeight="1" x14ac:dyDescent="0.2">
      <c r="A769" s="3" t="s">
        <v>786</v>
      </c>
      <c r="B769" s="3" t="s">
        <v>786</v>
      </c>
      <c r="C769" s="3" t="s">
        <v>17</v>
      </c>
      <c r="D769" s="3" t="s">
        <v>25</v>
      </c>
      <c r="G769" s="3" t="str">
        <f>IF(ISNUMBER(SEARCH("Sourcewatch",F769)),"Sourcewatch",IF(ISNUMBER(SEARCH("desmog",F769)),"Desmog",IF(ISNUMBER(SEARCH("Exxon",F769)),"Exxonsecrets",IF(ISNUMBER(SEARCH("wikipedia",F769)),"Wikipedia",IF(ISNUMBER(SEARCH("greenpeace",F769)),"Greenpeace",IF(ISNUMBER(SEARCH("Polluterwatch",F769)),"Polluterwatch",IF(F769="","","Other")))))))</f>
        <v/>
      </c>
      <c r="H769">
        <f>LEN(B769)</f>
        <v>21</v>
      </c>
    </row>
    <row r="770" spans="1:9" ht="15.75" customHeight="1" x14ac:dyDescent="0.2">
      <c r="A770" s="3" t="s">
        <v>787</v>
      </c>
      <c r="B770" s="3" t="s">
        <v>787</v>
      </c>
      <c r="C770" s="3" t="s">
        <v>17</v>
      </c>
      <c r="D770" s="3" t="s">
        <v>25</v>
      </c>
      <c r="G770" s="3" t="str">
        <f>IF(ISNUMBER(SEARCH("Sourcewatch",F770)),"Sourcewatch",IF(ISNUMBER(SEARCH("desmog",F770)),"Desmog",IF(ISNUMBER(SEARCH("Exxon",F770)),"Exxonsecrets",IF(ISNUMBER(SEARCH("wikipedia",F770)),"Wikipedia",IF(ISNUMBER(SEARCH("greenpeace",F770)),"Greenpeace",IF(ISNUMBER(SEARCH("Polluterwatch",F770)),"Polluterwatch",IF(F770="","","Other")))))))</f>
        <v/>
      </c>
      <c r="H770">
        <f>LEN(B770)</f>
        <v>25</v>
      </c>
    </row>
    <row r="771" spans="1:9" ht="15.75" customHeight="1" x14ac:dyDescent="0.2">
      <c r="A771" s="3" t="s">
        <v>788</v>
      </c>
      <c r="B771" s="3" t="s">
        <v>789</v>
      </c>
      <c r="C771" s="3" t="s">
        <v>17</v>
      </c>
      <c r="D771" s="3" t="s">
        <v>25</v>
      </c>
      <c r="G771" s="3" t="str">
        <f>IF(ISNUMBER(SEARCH("Sourcewatch",F771)),"Sourcewatch",IF(ISNUMBER(SEARCH("desmog",F771)),"Desmog",IF(ISNUMBER(SEARCH("Exxon",F771)),"Exxonsecrets",IF(ISNUMBER(SEARCH("wikipedia",F771)),"Wikipedia",IF(ISNUMBER(SEARCH("greenpeace",F771)),"Greenpeace",IF(ISNUMBER(SEARCH("Polluterwatch",F771)),"Polluterwatch",IF(F771="","","Other")))))))</f>
        <v/>
      </c>
      <c r="H771">
        <f>LEN(B771)</f>
        <v>23</v>
      </c>
    </row>
    <row r="772" spans="1:9" ht="15.75" customHeight="1" x14ac:dyDescent="0.2">
      <c r="A772" s="3" t="s">
        <v>790</v>
      </c>
      <c r="B772" s="3" t="s">
        <v>790</v>
      </c>
      <c r="C772" s="3" t="s">
        <v>17</v>
      </c>
      <c r="D772" s="3" t="s">
        <v>25</v>
      </c>
      <c r="G772" s="3" t="str">
        <f>IF(ISNUMBER(SEARCH("Sourcewatch",F772)),"Sourcewatch",IF(ISNUMBER(SEARCH("desmog",F772)),"Desmog",IF(ISNUMBER(SEARCH("Exxon",F772)),"Exxonsecrets",IF(ISNUMBER(SEARCH("wikipedia",F772)),"Wikipedia",IF(ISNUMBER(SEARCH("greenpeace",F772)),"Greenpeace",IF(ISNUMBER(SEARCH("Polluterwatch",F772)),"Polluterwatch",IF(F772="","","Other")))))))</f>
        <v/>
      </c>
      <c r="H772">
        <f>LEN(B772)</f>
        <v>25</v>
      </c>
    </row>
    <row r="773" spans="1:9" ht="15.75" customHeight="1" x14ac:dyDescent="0.2">
      <c r="A773" s="11" t="s">
        <v>4614</v>
      </c>
      <c r="B773" s="11" t="s">
        <v>4614</v>
      </c>
      <c r="C773" t="s">
        <v>17</v>
      </c>
      <c r="D773" t="s">
        <v>25</v>
      </c>
      <c r="H773">
        <f>LEN(B773)</f>
        <v>27</v>
      </c>
      <c r="I773" s="17" t="s">
        <v>25</v>
      </c>
    </row>
    <row r="774" spans="1:9" ht="15.75" customHeight="1" x14ac:dyDescent="0.2">
      <c r="A774" s="11" t="s">
        <v>4550</v>
      </c>
      <c r="B774" s="11" t="s">
        <v>4550</v>
      </c>
      <c r="C774" t="s">
        <v>17</v>
      </c>
      <c r="D774" t="s">
        <v>25</v>
      </c>
      <c r="H774">
        <f>LEN(B774)</f>
        <v>15</v>
      </c>
      <c r="I774" s="17" t="s">
        <v>25</v>
      </c>
    </row>
    <row r="775" spans="1:9" ht="15.75" customHeight="1" x14ac:dyDescent="0.2">
      <c r="A775" s="3" t="s">
        <v>791</v>
      </c>
      <c r="B775" s="3" t="s">
        <v>791</v>
      </c>
      <c r="C775" s="3" t="s">
        <v>17</v>
      </c>
      <c r="D775" s="3" t="s">
        <v>17</v>
      </c>
      <c r="F775" s="3" t="s">
        <v>792</v>
      </c>
      <c r="G775" s="3" t="str">
        <f>IF(ISNUMBER(SEARCH("Sourcewatch",F775)),"Sourcewatch",IF(ISNUMBER(SEARCH("desmog",F775)),"Desmog",IF(ISNUMBER(SEARCH("Exxon",F775)),"Exxonsecrets",IF(ISNUMBER(SEARCH("wikipedia",F775)),"Wikipedia",IF(ISNUMBER(SEARCH("greenpeace",F775)),"Greenpeace",IF(ISNUMBER(SEARCH("Polluterwatch",F775)),"Polluterwatch",IF(F775="","","Other")))))))</f>
        <v>Greenpeace</v>
      </c>
      <c r="H775">
        <f>LEN(B775)</f>
        <v>53</v>
      </c>
    </row>
    <row r="776" spans="1:9" ht="15.75" customHeight="1" x14ac:dyDescent="0.2">
      <c r="A776" s="11" t="s">
        <v>4615</v>
      </c>
      <c r="B776" s="11" t="s">
        <v>4615</v>
      </c>
      <c r="C776" t="s">
        <v>25</v>
      </c>
      <c r="D776" t="s">
        <v>17</v>
      </c>
      <c r="G776" s="3" t="str">
        <f>IF(ISNUMBER(SEARCH("Sourcewatch",F776)),"Sourcewatch",IF(ISNUMBER(SEARCH("desmog",F776)),"Desmog",IF(ISNUMBER(SEARCH("Exxon",F776)),"Exxonsecrets",IF(ISNUMBER(SEARCH("wikipedia",F776)),"Wikipedia",IF(ISNUMBER(SEARCH("greenpeace",F776)),"Greenpeace",IF(ISNUMBER(SEARCH("Polluterwatch",F776)),"Polluterwatch",IF(F776="","","Other")))))))</f>
        <v/>
      </c>
      <c r="H776">
        <f>LEN(B776)</f>
        <v>7</v>
      </c>
      <c r="I776" s="17" t="s">
        <v>25</v>
      </c>
    </row>
    <row r="777" spans="1:9" ht="15.75" customHeight="1" x14ac:dyDescent="0.2">
      <c r="A777" s="3" t="s">
        <v>793</v>
      </c>
      <c r="B777" s="3" t="s">
        <v>793</v>
      </c>
      <c r="C777" s="3" t="s">
        <v>25</v>
      </c>
      <c r="D777" s="3" t="s">
        <v>17</v>
      </c>
      <c r="F777" s="3" t="s">
        <v>17</v>
      </c>
      <c r="G777" s="3" t="str">
        <f>IF(ISNUMBER(SEARCH("Sourcewatch",F777)),"Sourcewatch",IF(ISNUMBER(SEARCH("desmog",F777)),"Desmog",IF(ISNUMBER(SEARCH("Exxon",F777)),"Exxonsecrets",IF(ISNUMBER(SEARCH("wikipedia",F777)),"Wikipedia",IF(ISNUMBER(SEARCH("greenpeace",F777)),"Greenpeace",IF(ISNUMBER(SEARCH("Polluterwatch",F777)),"Polluterwatch",IF(F777="","","Other")))))))</f>
        <v/>
      </c>
      <c r="H777">
        <f>LEN(B777)</f>
        <v>15</v>
      </c>
    </row>
    <row r="778" spans="1:9" ht="15.75" customHeight="1" x14ac:dyDescent="0.2">
      <c r="A778" s="3" t="s">
        <v>794</v>
      </c>
      <c r="B778" s="3" t="s">
        <v>794</v>
      </c>
      <c r="C778" s="3" t="s">
        <v>25</v>
      </c>
      <c r="D778" s="3" t="s">
        <v>17</v>
      </c>
      <c r="F778" s="3" t="s">
        <v>17</v>
      </c>
      <c r="G778" s="3" t="str">
        <f>IF(ISNUMBER(SEARCH("Sourcewatch",F778)),"Sourcewatch",IF(ISNUMBER(SEARCH("desmog",F778)),"Desmog",IF(ISNUMBER(SEARCH("Exxon",F778)),"Exxonsecrets",IF(ISNUMBER(SEARCH("wikipedia",F778)),"Wikipedia",IF(ISNUMBER(SEARCH("greenpeace",F778)),"Greenpeace",IF(ISNUMBER(SEARCH("Polluterwatch",F778)),"Polluterwatch",IF(F778="","","Other")))))))</f>
        <v/>
      </c>
      <c r="H778">
        <f>LEN(B778)</f>
        <v>16</v>
      </c>
    </row>
    <row r="779" spans="1:9" ht="15.75" customHeight="1" x14ac:dyDescent="0.2">
      <c r="A779" s="3" t="s">
        <v>795</v>
      </c>
      <c r="B779" s="3" t="s">
        <v>795</v>
      </c>
      <c r="C779" s="3" t="s">
        <v>25</v>
      </c>
      <c r="D779" s="3" t="s">
        <v>17</v>
      </c>
      <c r="F779" s="3" t="s">
        <v>17</v>
      </c>
      <c r="G779" s="3" t="str">
        <f>IF(ISNUMBER(SEARCH("Sourcewatch",F779)),"Sourcewatch",IF(ISNUMBER(SEARCH("desmog",F779)),"Desmog",IF(ISNUMBER(SEARCH("Exxon",F779)),"Exxonsecrets",IF(ISNUMBER(SEARCH("wikipedia",F779)),"Wikipedia",IF(ISNUMBER(SEARCH("greenpeace",F779)),"Greenpeace",IF(ISNUMBER(SEARCH("Polluterwatch",F779)),"Polluterwatch",IF(F779="","","Other")))))))</f>
        <v/>
      </c>
      <c r="H779">
        <f>LEN(B779)</f>
        <v>15</v>
      </c>
    </row>
    <row r="780" spans="1:9" ht="15.75" customHeight="1" x14ac:dyDescent="0.2">
      <c r="A780" s="3" t="s">
        <v>796</v>
      </c>
      <c r="B780" s="3" t="s">
        <v>796</v>
      </c>
      <c r="C780" s="3" t="s">
        <v>25</v>
      </c>
      <c r="D780" s="3" t="s">
        <v>17</v>
      </c>
      <c r="F780" s="3" t="s">
        <v>17</v>
      </c>
      <c r="G780" s="3" t="str">
        <f>IF(ISNUMBER(SEARCH("Sourcewatch",F780)),"Sourcewatch",IF(ISNUMBER(SEARCH("desmog",F780)),"Desmog",IF(ISNUMBER(SEARCH("Exxon",F780)),"Exxonsecrets",IF(ISNUMBER(SEARCH("wikipedia",F780)),"Wikipedia",IF(ISNUMBER(SEARCH("greenpeace",F780)),"Greenpeace",IF(ISNUMBER(SEARCH("Polluterwatch",F780)),"Polluterwatch",IF(F780="","","Other")))))))</f>
        <v/>
      </c>
      <c r="H780">
        <f>LEN(B780)</f>
        <v>18</v>
      </c>
    </row>
    <row r="781" spans="1:9" ht="15.75" customHeight="1" x14ac:dyDescent="0.2">
      <c r="A781" s="3" t="s">
        <v>797</v>
      </c>
      <c r="B781" s="3" t="s">
        <v>797</v>
      </c>
      <c r="C781" s="3" t="s">
        <v>25</v>
      </c>
      <c r="D781" s="3" t="s">
        <v>17</v>
      </c>
      <c r="F781" s="3" t="s">
        <v>17</v>
      </c>
      <c r="G781" s="3" t="str">
        <f>IF(ISNUMBER(SEARCH("Sourcewatch",F781)),"Sourcewatch",IF(ISNUMBER(SEARCH("desmog",F781)),"Desmog",IF(ISNUMBER(SEARCH("Exxon",F781)),"Exxonsecrets",IF(ISNUMBER(SEARCH("wikipedia",F781)),"Wikipedia",IF(ISNUMBER(SEARCH("greenpeace",F781)),"Greenpeace",IF(ISNUMBER(SEARCH("Polluterwatch",F781)),"Polluterwatch",IF(F781="","","Other")))))))</f>
        <v/>
      </c>
      <c r="H781">
        <f>LEN(B781)</f>
        <v>16</v>
      </c>
    </row>
    <row r="782" spans="1:9" ht="15.75" customHeight="1" x14ac:dyDescent="0.2">
      <c r="A782" s="3" t="s">
        <v>798</v>
      </c>
      <c r="B782" s="3" t="s">
        <v>798</v>
      </c>
      <c r="C782" s="3" t="s">
        <v>17</v>
      </c>
      <c r="D782" s="3" t="s">
        <v>25</v>
      </c>
      <c r="G782" s="3" t="str">
        <f>IF(ISNUMBER(SEARCH("Sourcewatch",F782)),"Sourcewatch",IF(ISNUMBER(SEARCH("desmog",F782)),"Desmog",IF(ISNUMBER(SEARCH("Exxon",F782)),"Exxonsecrets",IF(ISNUMBER(SEARCH("wikipedia",F782)),"Wikipedia",IF(ISNUMBER(SEARCH("greenpeace",F782)),"Greenpeace",IF(ISNUMBER(SEARCH("Polluterwatch",F782)),"Polluterwatch",IF(F782="","","Other")))))))</f>
        <v/>
      </c>
      <c r="H782">
        <f>LEN(B782)</f>
        <v>29</v>
      </c>
    </row>
    <row r="783" spans="1:9" ht="15.75" customHeight="1" x14ac:dyDescent="0.2">
      <c r="A783" s="3" t="s">
        <v>799</v>
      </c>
      <c r="B783" s="3" t="s">
        <v>799</v>
      </c>
      <c r="C783" s="3" t="s">
        <v>17</v>
      </c>
      <c r="D783" s="3" t="s">
        <v>25</v>
      </c>
      <c r="G783" s="3" t="str">
        <f>IF(ISNUMBER(SEARCH("Sourcewatch",F783)),"Sourcewatch",IF(ISNUMBER(SEARCH("desmog",F783)),"Desmog",IF(ISNUMBER(SEARCH("Exxon",F783)),"Exxonsecrets",IF(ISNUMBER(SEARCH("wikipedia",F783)),"Wikipedia",IF(ISNUMBER(SEARCH("greenpeace",F783)),"Greenpeace",IF(ISNUMBER(SEARCH("Polluterwatch",F783)),"Polluterwatch",IF(F783="","","Other")))))))</f>
        <v/>
      </c>
      <c r="H783">
        <f>LEN(B783)</f>
        <v>16</v>
      </c>
    </row>
    <row r="784" spans="1:9" ht="15.75" customHeight="1" x14ac:dyDescent="0.2">
      <c r="A784" s="11" t="s">
        <v>4498</v>
      </c>
      <c r="B784" s="11" t="s">
        <v>4498</v>
      </c>
      <c r="C784" t="s">
        <v>17</v>
      </c>
      <c r="D784" t="s">
        <v>25</v>
      </c>
      <c r="H784">
        <f>LEN(B784)</f>
        <v>16</v>
      </c>
      <c r="I784" s="17" t="s">
        <v>25</v>
      </c>
    </row>
    <row r="785" spans="1:8" ht="15.75" customHeight="1" x14ac:dyDescent="0.2">
      <c r="A785" s="3" t="s">
        <v>800</v>
      </c>
      <c r="B785" s="3" t="s">
        <v>800</v>
      </c>
      <c r="C785" s="3" t="s">
        <v>17</v>
      </c>
      <c r="D785" s="3" t="s">
        <v>25</v>
      </c>
      <c r="G785" s="3" t="str">
        <f>IF(ISNUMBER(SEARCH("Sourcewatch",F785)),"Sourcewatch",IF(ISNUMBER(SEARCH("desmog",F785)),"Desmog",IF(ISNUMBER(SEARCH("Exxon",F785)),"Exxonsecrets",IF(ISNUMBER(SEARCH("wikipedia",F785)),"Wikipedia",IF(ISNUMBER(SEARCH("greenpeace",F785)),"Greenpeace",IF(ISNUMBER(SEARCH("Polluterwatch",F785)),"Polluterwatch",IF(F785="","","Other")))))))</f>
        <v/>
      </c>
      <c r="H785">
        <f>LEN(B785)</f>
        <v>19</v>
      </c>
    </row>
    <row r="786" spans="1:8" ht="15.75" customHeight="1" x14ac:dyDescent="0.2">
      <c r="A786" s="3" t="s">
        <v>2488</v>
      </c>
      <c r="B786" s="3" t="s">
        <v>800</v>
      </c>
      <c r="C786" s="3" t="s">
        <v>17</v>
      </c>
      <c r="D786" s="3" t="s">
        <v>25</v>
      </c>
      <c r="G786" s="3" t="str">
        <f>IF(ISNUMBER(SEARCH("Sourcewatch",F786)),"Sourcewatch",IF(ISNUMBER(SEARCH("desmog",F786)),"Desmog",IF(ISNUMBER(SEARCH("Exxon",F786)),"Exxonsecrets",IF(ISNUMBER(SEARCH("wikipedia",F786)),"Wikipedia",IF(ISNUMBER(SEARCH("greenpeace",F786)),"Greenpeace",IF(ISNUMBER(SEARCH("Polluterwatch",F786)),"Polluterwatch",IF(F786="","","Other")))))))</f>
        <v/>
      </c>
      <c r="H786">
        <f>LEN(B786)</f>
        <v>19</v>
      </c>
    </row>
    <row r="787" spans="1:8" ht="15.75" customHeight="1" x14ac:dyDescent="0.2">
      <c r="A787" s="3" t="s">
        <v>801</v>
      </c>
      <c r="B787" s="3" t="s">
        <v>801</v>
      </c>
      <c r="C787" s="3" t="s">
        <v>25</v>
      </c>
      <c r="D787" s="3" t="s">
        <v>17</v>
      </c>
      <c r="F787" s="3" t="s">
        <v>17</v>
      </c>
      <c r="G787" s="3" t="str">
        <f>IF(ISNUMBER(SEARCH("Sourcewatch",F787)),"Sourcewatch",IF(ISNUMBER(SEARCH("desmog",F787)),"Desmog",IF(ISNUMBER(SEARCH("Exxon",F787)),"Exxonsecrets",IF(ISNUMBER(SEARCH("wikipedia",F787)),"Wikipedia",IF(ISNUMBER(SEARCH("greenpeace",F787)),"Greenpeace",IF(ISNUMBER(SEARCH("Polluterwatch",F787)),"Polluterwatch",IF(F787="","","Other")))))))</f>
        <v/>
      </c>
      <c r="H787">
        <f>LEN(B787)</f>
        <v>18</v>
      </c>
    </row>
    <row r="788" spans="1:8" ht="15.75" customHeight="1" x14ac:dyDescent="0.2">
      <c r="A788" s="3" t="s">
        <v>802</v>
      </c>
      <c r="B788" s="3" t="s">
        <v>802</v>
      </c>
      <c r="C788" s="3" t="s">
        <v>25</v>
      </c>
      <c r="D788" s="3" t="s">
        <v>17</v>
      </c>
      <c r="F788" s="3" t="s">
        <v>17</v>
      </c>
      <c r="G788" s="3" t="str">
        <f>IF(ISNUMBER(SEARCH("Sourcewatch",F788)),"Sourcewatch",IF(ISNUMBER(SEARCH("desmog",F788)),"Desmog",IF(ISNUMBER(SEARCH("Exxon",F788)),"Exxonsecrets",IF(ISNUMBER(SEARCH("wikipedia",F788)),"Wikipedia",IF(ISNUMBER(SEARCH("greenpeace",F788)),"Greenpeace",IF(ISNUMBER(SEARCH("Polluterwatch",F788)),"Polluterwatch",IF(F788="","","Other")))))))</f>
        <v/>
      </c>
      <c r="H788">
        <f>LEN(B788)</f>
        <v>20</v>
      </c>
    </row>
    <row r="789" spans="1:8" ht="15.75" customHeight="1" x14ac:dyDescent="0.2">
      <c r="A789" s="3" t="s">
        <v>803</v>
      </c>
      <c r="B789" s="3" t="s">
        <v>803</v>
      </c>
      <c r="C789" s="3" t="s">
        <v>25</v>
      </c>
      <c r="D789" s="3" t="s">
        <v>17</v>
      </c>
      <c r="F789" s="3" t="s">
        <v>17</v>
      </c>
      <c r="G789" s="3" t="str">
        <f>IF(ISNUMBER(SEARCH("Sourcewatch",F789)),"Sourcewatch",IF(ISNUMBER(SEARCH("desmog",F789)),"Desmog",IF(ISNUMBER(SEARCH("Exxon",F789)),"Exxonsecrets",IF(ISNUMBER(SEARCH("wikipedia",F789)),"Wikipedia",IF(ISNUMBER(SEARCH("greenpeace",F789)),"Greenpeace",IF(ISNUMBER(SEARCH("Polluterwatch",F789)),"Polluterwatch",IF(F789="","","Other")))))))</f>
        <v/>
      </c>
      <c r="H789">
        <f>LEN(B789)</f>
        <v>15</v>
      </c>
    </row>
    <row r="790" spans="1:8" ht="15.75" customHeight="1" x14ac:dyDescent="0.2">
      <c r="A790" s="3" t="s">
        <v>804</v>
      </c>
      <c r="B790" s="3" t="s">
        <v>804</v>
      </c>
      <c r="C790" s="3" t="s">
        <v>25</v>
      </c>
      <c r="D790" s="3" t="s">
        <v>17</v>
      </c>
      <c r="F790" s="3" t="s">
        <v>17</v>
      </c>
      <c r="G790" s="3" t="str">
        <f>IF(ISNUMBER(SEARCH("Sourcewatch",F790)),"Sourcewatch",IF(ISNUMBER(SEARCH("desmog",F790)),"Desmog",IF(ISNUMBER(SEARCH("Exxon",F790)),"Exxonsecrets",IF(ISNUMBER(SEARCH("wikipedia",F790)),"Wikipedia",IF(ISNUMBER(SEARCH("greenpeace",F790)),"Greenpeace",IF(ISNUMBER(SEARCH("Polluterwatch",F790)),"Polluterwatch",IF(F790="","","Other")))))))</f>
        <v/>
      </c>
      <c r="H790">
        <f>LEN(B790)</f>
        <v>5</v>
      </c>
    </row>
    <row r="791" spans="1:8" ht="15.75" customHeight="1" x14ac:dyDescent="0.2">
      <c r="A791" s="3" t="s">
        <v>805</v>
      </c>
      <c r="B791" s="3" t="s">
        <v>805</v>
      </c>
      <c r="C791" s="3" t="s">
        <v>17</v>
      </c>
      <c r="D791" s="3" t="s">
        <v>17</v>
      </c>
      <c r="F791" s="3" t="s">
        <v>806</v>
      </c>
      <c r="G791" s="3" t="str">
        <f>IF(ISNUMBER(SEARCH("Sourcewatch",F791)),"Sourcewatch",IF(ISNUMBER(SEARCH("desmog",F791)),"Desmog",IF(ISNUMBER(SEARCH("Exxon",F791)),"Exxonsecrets",IF(ISNUMBER(SEARCH("wikipedia",F791)),"Wikipedia",IF(ISNUMBER(SEARCH("greenpeace",F791)),"Greenpeace",IF(ISNUMBER(SEARCH("Polluterwatch",F791)),"Polluterwatch",IF(F791="","","Other")))))))</f>
        <v>Desmog</v>
      </c>
      <c r="H791">
        <f>LEN(B791)</f>
        <v>45</v>
      </c>
    </row>
    <row r="792" spans="1:8" ht="15.75" customHeight="1" x14ac:dyDescent="0.2">
      <c r="A792" s="3" t="s">
        <v>807</v>
      </c>
      <c r="B792" s="3" t="s">
        <v>807</v>
      </c>
      <c r="C792" s="3" t="s">
        <v>17</v>
      </c>
      <c r="D792" s="3" t="s">
        <v>17</v>
      </c>
      <c r="F792" s="3" t="s">
        <v>808</v>
      </c>
      <c r="G792" s="3" t="str">
        <f>IF(ISNUMBER(SEARCH("Sourcewatch",F792)),"Sourcewatch",IF(ISNUMBER(SEARCH("desmog",F792)),"Desmog",IF(ISNUMBER(SEARCH("Exxon",F792)),"Exxonsecrets",IF(ISNUMBER(SEARCH("wikipedia",F792)),"Wikipedia",IF(ISNUMBER(SEARCH("greenpeace",F792)),"Greenpeace",IF(ISNUMBER(SEARCH("Polluterwatch",F792)),"Polluterwatch",IF(F792="","","Other")))))))</f>
        <v>Sourcewatch</v>
      </c>
      <c r="H792">
        <f>LEN(B792)</f>
        <v>42</v>
      </c>
    </row>
    <row r="793" spans="1:8" ht="15.75" customHeight="1" x14ac:dyDescent="0.2">
      <c r="A793" s="3" t="s">
        <v>809</v>
      </c>
      <c r="B793" s="3" t="s">
        <v>809</v>
      </c>
      <c r="C793" s="3" t="s">
        <v>17</v>
      </c>
      <c r="D793" s="3" t="s">
        <v>17</v>
      </c>
      <c r="F793" s="3" t="s">
        <v>810</v>
      </c>
      <c r="G793" s="3" t="str">
        <f>IF(ISNUMBER(SEARCH("Sourcewatch",F793)),"Sourcewatch",IF(ISNUMBER(SEARCH("desmog",F793)),"Desmog",IF(ISNUMBER(SEARCH("Exxon",F793)),"Exxonsecrets",IF(ISNUMBER(SEARCH("wikipedia",F793)),"Wikipedia",IF(ISNUMBER(SEARCH("greenpeace",F793)),"Greenpeace",IF(ISNUMBER(SEARCH("Polluterwatch",F793)),"Polluterwatch",IF(F793="","","Other")))))))</f>
        <v>Sourcewatch</v>
      </c>
      <c r="H793">
        <f>LEN(B793)</f>
        <v>54</v>
      </c>
    </row>
    <row r="794" spans="1:8" ht="15.75" customHeight="1" x14ac:dyDescent="0.2">
      <c r="A794" s="3" t="s">
        <v>811</v>
      </c>
      <c r="B794" s="3" t="s">
        <v>811</v>
      </c>
      <c r="D794" s="3" t="s">
        <v>25</v>
      </c>
      <c r="G794" s="3" t="str">
        <f>IF(ISNUMBER(SEARCH("Sourcewatch",F794)),"Sourcewatch",IF(ISNUMBER(SEARCH("desmog",F794)),"Desmog",IF(ISNUMBER(SEARCH("Exxon",F794)),"Exxonsecrets",IF(ISNUMBER(SEARCH("wikipedia",F794)),"Wikipedia",IF(ISNUMBER(SEARCH("greenpeace",F794)),"Greenpeace",IF(ISNUMBER(SEARCH("Polluterwatch",F794)),"Polluterwatch",IF(F794="","","Other")))))))</f>
        <v/>
      </c>
      <c r="H794">
        <f>LEN(B794)</f>
        <v>22</v>
      </c>
    </row>
    <row r="795" spans="1:8" ht="15.75" customHeight="1" x14ac:dyDescent="0.2">
      <c r="A795" s="3" t="s">
        <v>812</v>
      </c>
      <c r="B795" s="3" t="s">
        <v>812</v>
      </c>
      <c r="C795" s="3" t="s">
        <v>17</v>
      </c>
      <c r="D795" s="3" t="s">
        <v>17</v>
      </c>
      <c r="F795" s="3" t="s">
        <v>17</v>
      </c>
      <c r="G795" s="3" t="str">
        <f>IF(ISNUMBER(SEARCH("Sourcewatch",F795)),"Sourcewatch",IF(ISNUMBER(SEARCH("desmog",F795)),"Desmog",IF(ISNUMBER(SEARCH("Exxon",F795)),"Exxonsecrets",IF(ISNUMBER(SEARCH("wikipedia",F795)),"Wikipedia",IF(ISNUMBER(SEARCH("greenpeace",F795)),"Greenpeace",IF(ISNUMBER(SEARCH("Polluterwatch",F795)),"Polluterwatch",IF(F795="","","Other")))))))</f>
        <v/>
      </c>
      <c r="H795">
        <f>LEN(B795)</f>
        <v>31</v>
      </c>
    </row>
    <row r="796" spans="1:8" ht="15.75" customHeight="1" x14ac:dyDescent="0.2">
      <c r="A796" s="3" t="s">
        <v>813</v>
      </c>
      <c r="B796" s="3" t="s">
        <v>813</v>
      </c>
      <c r="D796" s="3" t="s">
        <v>17</v>
      </c>
      <c r="E796" s="3" t="s">
        <v>27</v>
      </c>
      <c r="F796" s="3" t="s">
        <v>17</v>
      </c>
      <c r="G796" s="3" t="str">
        <f>IF(ISNUMBER(SEARCH("Sourcewatch",F796)),"Sourcewatch",IF(ISNUMBER(SEARCH("desmog",F796)),"Desmog",IF(ISNUMBER(SEARCH("Exxon",F796)),"Exxonsecrets",IF(ISNUMBER(SEARCH("wikipedia",F796)),"Wikipedia",IF(ISNUMBER(SEARCH("greenpeace",F796)),"Greenpeace",IF(ISNUMBER(SEARCH("Polluterwatch",F796)),"Polluterwatch",IF(F796="","","Other")))))))</f>
        <v/>
      </c>
      <c r="H796">
        <f>LEN(B796)</f>
        <v>31</v>
      </c>
    </row>
    <row r="797" spans="1:8" ht="15.75" customHeight="1" x14ac:dyDescent="0.2">
      <c r="A797" s="3" t="s">
        <v>814</v>
      </c>
      <c r="B797" s="3" t="s">
        <v>814</v>
      </c>
      <c r="D797" s="3" t="s">
        <v>17</v>
      </c>
      <c r="F797" s="3" t="s">
        <v>815</v>
      </c>
      <c r="G797" s="3" t="str">
        <f>IF(ISNUMBER(SEARCH("Sourcewatch",F797)),"Sourcewatch",IF(ISNUMBER(SEARCH("desmog",F797)),"Desmog",IF(ISNUMBER(SEARCH("Exxon",F797)),"Exxonsecrets",IF(ISNUMBER(SEARCH("wikipedia",F797)),"Wikipedia",IF(ISNUMBER(SEARCH("greenpeace",F797)),"Greenpeace",IF(ISNUMBER(SEARCH("Polluterwatch",F797)),"Polluterwatch",IF(F797="","","Other")))))))</f>
        <v>Sourcewatch</v>
      </c>
      <c r="H797">
        <f>LEN(B797)</f>
        <v>42</v>
      </c>
    </row>
    <row r="798" spans="1:8" ht="15.75" customHeight="1" x14ac:dyDescent="0.2">
      <c r="A798" s="3" t="s">
        <v>816</v>
      </c>
      <c r="B798" s="3" t="s">
        <v>816</v>
      </c>
      <c r="C798" s="3" t="s">
        <v>17</v>
      </c>
      <c r="D798" s="3" t="s">
        <v>17</v>
      </c>
      <c r="F798" s="3" t="s">
        <v>817</v>
      </c>
      <c r="G798" s="3" t="str">
        <f>IF(ISNUMBER(SEARCH("Sourcewatch",F798)),"Sourcewatch",IF(ISNUMBER(SEARCH("desmog",F798)),"Desmog",IF(ISNUMBER(SEARCH("Exxon",F798)),"Exxonsecrets",IF(ISNUMBER(SEARCH("wikipedia",F798)),"Wikipedia",IF(ISNUMBER(SEARCH("greenpeace",F798)),"Greenpeace",IF(ISNUMBER(SEARCH("Polluterwatch",F798)),"Polluterwatch",IF(F798="","","Other")))))))</f>
        <v>Desmog</v>
      </c>
      <c r="H798">
        <f>LEN(B798)</f>
        <v>32</v>
      </c>
    </row>
    <row r="799" spans="1:8" ht="15.75" customHeight="1" x14ac:dyDescent="0.2">
      <c r="A799" s="3" t="s">
        <v>818</v>
      </c>
      <c r="B799" s="3" t="s">
        <v>818</v>
      </c>
      <c r="C799" s="3" t="s">
        <v>25</v>
      </c>
      <c r="D799" s="3" t="s">
        <v>17</v>
      </c>
      <c r="F799" s="3" t="s">
        <v>17</v>
      </c>
      <c r="G799" s="3" t="str">
        <f>IF(ISNUMBER(SEARCH("Sourcewatch",F799)),"Sourcewatch",IF(ISNUMBER(SEARCH("desmog",F799)),"Desmog",IF(ISNUMBER(SEARCH("Exxon",F799)),"Exxonsecrets",IF(ISNUMBER(SEARCH("wikipedia",F799)),"Wikipedia",IF(ISNUMBER(SEARCH("greenpeace",F799)),"Greenpeace",IF(ISNUMBER(SEARCH("Polluterwatch",F799)),"Polluterwatch",IF(F799="","","Other")))))))</f>
        <v/>
      </c>
      <c r="H799">
        <f>LEN(B799)</f>
        <v>17</v>
      </c>
    </row>
    <row r="800" spans="1:8" ht="15.75" customHeight="1" x14ac:dyDescent="0.2">
      <c r="A800" s="3" t="s">
        <v>819</v>
      </c>
      <c r="B800" s="3" t="s">
        <v>819</v>
      </c>
      <c r="C800" s="3" t="s">
        <v>17</v>
      </c>
      <c r="D800" s="3" t="s">
        <v>25</v>
      </c>
      <c r="G800" s="3" t="str">
        <f>IF(ISNUMBER(SEARCH("Sourcewatch",F800)),"Sourcewatch",IF(ISNUMBER(SEARCH("desmog",F800)),"Desmog",IF(ISNUMBER(SEARCH("Exxon",F800)),"Exxonsecrets",IF(ISNUMBER(SEARCH("wikipedia",F800)),"Wikipedia",IF(ISNUMBER(SEARCH("greenpeace",F800)),"Greenpeace",IF(ISNUMBER(SEARCH("Polluterwatch",F800)),"Polluterwatch",IF(F800="","","Other")))))))</f>
        <v/>
      </c>
      <c r="H800">
        <f>LEN(B800)</f>
        <v>26</v>
      </c>
    </row>
    <row r="801" spans="1:9" ht="15.75" customHeight="1" x14ac:dyDescent="0.2">
      <c r="A801" s="3" t="s">
        <v>820</v>
      </c>
      <c r="B801" s="3" t="s">
        <v>821</v>
      </c>
      <c r="C801" s="3" t="s">
        <v>17</v>
      </c>
      <c r="D801" s="3" t="s">
        <v>25</v>
      </c>
      <c r="G801" s="3" t="str">
        <f>IF(ISNUMBER(SEARCH("Sourcewatch",F801)),"Sourcewatch",IF(ISNUMBER(SEARCH("desmog",F801)),"Desmog",IF(ISNUMBER(SEARCH("Exxon",F801)),"Exxonsecrets",IF(ISNUMBER(SEARCH("wikipedia",F801)),"Wikipedia",IF(ISNUMBER(SEARCH("greenpeace",F801)),"Greenpeace",IF(ISNUMBER(SEARCH("Polluterwatch",F801)),"Polluterwatch",IF(F801="","","Other")))))))</f>
        <v/>
      </c>
      <c r="H801">
        <f>LEN(B801)</f>
        <v>20</v>
      </c>
    </row>
    <row r="802" spans="1:9" ht="15.75" customHeight="1" x14ac:dyDescent="0.2">
      <c r="A802" s="3" t="s">
        <v>822</v>
      </c>
      <c r="B802" s="3" t="s">
        <v>821</v>
      </c>
      <c r="C802" s="3" t="s">
        <v>17</v>
      </c>
      <c r="D802" s="3" t="s">
        <v>25</v>
      </c>
      <c r="G802" s="3" t="str">
        <f>IF(ISNUMBER(SEARCH("Sourcewatch",F802)),"Sourcewatch",IF(ISNUMBER(SEARCH("desmog",F802)),"Desmog",IF(ISNUMBER(SEARCH("Exxon",F802)),"Exxonsecrets",IF(ISNUMBER(SEARCH("wikipedia",F802)),"Wikipedia",IF(ISNUMBER(SEARCH("greenpeace",F802)),"Greenpeace",IF(ISNUMBER(SEARCH("Polluterwatch",F802)),"Polluterwatch",IF(F802="","","Other")))))))</f>
        <v/>
      </c>
      <c r="H802">
        <f>LEN(B802)</f>
        <v>20</v>
      </c>
    </row>
    <row r="803" spans="1:9" ht="15.75" customHeight="1" x14ac:dyDescent="0.2">
      <c r="A803" s="3" t="s">
        <v>823</v>
      </c>
      <c r="B803" s="3" t="s">
        <v>823</v>
      </c>
      <c r="C803" s="3" t="s">
        <v>25</v>
      </c>
      <c r="D803" s="3" t="s">
        <v>17</v>
      </c>
      <c r="F803" s="3" t="s">
        <v>17</v>
      </c>
      <c r="G803" s="3" t="str">
        <f>IF(ISNUMBER(SEARCH("Sourcewatch",F803)),"Sourcewatch",IF(ISNUMBER(SEARCH("desmog",F803)),"Desmog",IF(ISNUMBER(SEARCH("Exxon",F803)),"Exxonsecrets",IF(ISNUMBER(SEARCH("wikipedia",F803)),"Wikipedia",IF(ISNUMBER(SEARCH("greenpeace",F803)),"Greenpeace",IF(ISNUMBER(SEARCH("Polluterwatch",F803)),"Polluterwatch",IF(F803="","","Other")))))))</f>
        <v/>
      </c>
      <c r="H803">
        <f>LEN(B803)</f>
        <v>6</v>
      </c>
    </row>
    <row r="804" spans="1:9" ht="15.75" customHeight="1" x14ac:dyDescent="0.2">
      <c r="A804" s="3" t="s">
        <v>824</v>
      </c>
      <c r="B804" s="3" t="s">
        <v>824</v>
      </c>
      <c r="C804" s="3" t="s">
        <v>25</v>
      </c>
      <c r="D804" s="3" t="s">
        <v>17</v>
      </c>
      <c r="F804" s="3" t="s">
        <v>17</v>
      </c>
      <c r="G804" s="3" t="str">
        <f>IF(ISNUMBER(SEARCH("Sourcewatch",F804)),"Sourcewatch",IF(ISNUMBER(SEARCH("desmog",F804)),"Desmog",IF(ISNUMBER(SEARCH("Exxon",F804)),"Exxonsecrets",IF(ISNUMBER(SEARCH("wikipedia",F804)),"Wikipedia",IF(ISNUMBER(SEARCH("greenpeace",F804)),"Greenpeace",IF(ISNUMBER(SEARCH("Polluterwatch",F804)),"Polluterwatch",IF(F804="","","Other")))))))</f>
        <v/>
      </c>
      <c r="H804">
        <f>LEN(B804)</f>
        <v>7</v>
      </c>
    </row>
    <row r="805" spans="1:9" ht="15.75" customHeight="1" x14ac:dyDescent="0.2">
      <c r="A805" s="3" t="s">
        <v>825</v>
      </c>
      <c r="B805" s="3" t="s">
        <v>825</v>
      </c>
      <c r="C805" s="3" t="s">
        <v>17</v>
      </c>
      <c r="D805" s="3" t="s">
        <v>17</v>
      </c>
      <c r="F805" s="3" t="s">
        <v>17</v>
      </c>
      <c r="G805" s="3" t="str">
        <f>IF(ISNUMBER(SEARCH("Sourcewatch",F805)),"Sourcewatch",IF(ISNUMBER(SEARCH("desmog",F805)),"Desmog",IF(ISNUMBER(SEARCH("Exxon",F805)),"Exxonsecrets",IF(ISNUMBER(SEARCH("wikipedia",F805)),"Wikipedia",IF(ISNUMBER(SEARCH("greenpeace",F805)),"Greenpeace",IF(ISNUMBER(SEARCH("Polluterwatch",F805)),"Polluterwatch",IF(F805="","","Other")))))))</f>
        <v/>
      </c>
      <c r="H805">
        <f>LEN(B805)</f>
        <v>35</v>
      </c>
    </row>
    <row r="806" spans="1:9" ht="15.75" customHeight="1" x14ac:dyDescent="0.2">
      <c r="A806" s="3" t="s">
        <v>826</v>
      </c>
      <c r="B806" s="3" t="s">
        <v>826</v>
      </c>
      <c r="C806" s="3" t="s">
        <v>25</v>
      </c>
      <c r="D806" s="3" t="s">
        <v>17</v>
      </c>
      <c r="F806" s="3" t="s">
        <v>17</v>
      </c>
      <c r="G806" s="3" t="str">
        <f>IF(ISNUMBER(SEARCH("Sourcewatch",F806)),"Sourcewatch",IF(ISNUMBER(SEARCH("desmog",F806)),"Desmog",IF(ISNUMBER(SEARCH("Exxon",F806)),"Exxonsecrets",IF(ISNUMBER(SEARCH("wikipedia",F806)),"Wikipedia",IF(ISNUMBER(SEARCH("greenpeace",F806)),"Greenpeace",IF(ISNUMBER(SEARCH("Polluterwatch",F806)),"Polluterwatch",IF(F806="","","Other")))))))</f>
        <v/>
      </c>
      <c r="H806">
        <f>LEN(B806)</f>
        <v>9</v>
      </c>
    </row>
    <row r="807" spans="1:9" ht="15.75" customHeight="1" x14ac:dyDescent="0.2">
      <c r="A807" s="3" t="s">
        <v>827</v>
      </c>
      <c r="B807" s="3" t="s">
        <v>827</v>
      </c>
      <c r="C807" s="3" t="s">
        <v>25</v>
      </c>
      <c r="D807" s="3" t="s">
        <v>17</v>
      </c>
      <c r="F807" s="3" t="s">
        <v>17</v>
      </c>
      <c r="G807" s="3" t="str">
        <f>IF(ISNUMBER(SEARCH("Sourcewatch",F807)),"Sourcewatch",IF(ISNUMBER(SEARCH("desmog",F807)),"Desmog",IF(ISNUMBER(SEARCH("Exxon",F807)),"Exxonsecrets",IF(ISNUMBER(SEARCH("wikipedia",F807)),"Wikipedia",IF(ISNUMBER(SEARCH("greenpeace",F807)),"Greenpeace",IF(ISNUMBER(SEARCH("Polluterwatch",F807)),"Polluterwatch",IF(F807="","","Other")))))))</f>
        <v/>
      </c>
      <c r="H807">
        <f>LEN(B807)</f>
        <v>13</v>
      </c>
    </row>
    <row r="808" spans="1:9" ht="15.75" customHeight="1" x14ac:dyDescent="0.2">
      <c r="A808" s="3" t="s">
        <v>828</v>
      </c>
      <c r="B808" s="3" t="s">
        <v>828</v>
      </c>
      <c r="C808" s="3" t="s">
        <v>25</v>
      </c>
      <c r="D808" s="3" t="s">
        <v>17</v>
      </c>
      <c r="F808" s="3" t="s">
        <v>17</v>
      </c>
      <c r="G808" s="3" t="str">
        <f>IF(ISNUMBER(SEARCH("Sourcewatch",F808)),"Sourcewatch",IF(ISNUMBER(SEARCH("desmog",F808)),"Desmog",IF(ISNUMBER(SEARCH("Exxon",F808)),"Exxonsecrets",IF(ISNUMBER(SEARCH("wikipedia",F808)),"Wikipedia",IF(ISNUMBER(SEARCH("greenpeace",F808)),"Greenpeace",IF(ISNUMBER(SEARCH("Polluterwatch",F808)),"Polluterwatch",IF(F808="","","Other")))))))</f>
        <v/>
      </c>
      <c r="H808">
        <f>LEN(B808)</f>
        <v>12</v>
      </c>
    </row>
    <row r="809" spans="1:9" ht="15.75" customHeight="1" x14ac:dyDescent="0.2">
      <c r="A809" s="3" t="s">
        <v>829</v>
      </c>
      <c r="B809" s="3" t="s">
        <v>829</v>
      </c>
      <c r="C809" s="3" t="s">
        <v>25</v>
      </c>
      <c r="D809" s="3" t="s">
        <v>17</v>
      </c>
      <c r="F809" s="3" t="s">
        <v>17</v>
      </c>
      <c r="G809" s="3" t="str">
        <f>IF(ISNUMBER(SEARCH("Sourcewatch",F809)),"Sourcewatch",IF(ISNUMBER(SEARCH("desmog",F809)),"Desmog",IF(ISNUMBER(SEARCH("Exxon",F809)),"Exxonsecrets",IF(ISNUMBER(SEARCH("wikipedia",F809)),"Wikipedia",IF(ISNUMBER(SEARCH("greenpeace",F809)),"Greenpeace",IF(ISNUMBER(SEARCH("Polluterwatch",F809)),"Polluterwatch",IF(F809="","","Other")))))))</f>
        <v/>
      </c>
      <c r="H809">
        <f>LEN(B809)</f>
        <v>10</v>
      </c>
    </row>
    <row r="810" spans="1:9" ht="15.75" customHeight="1" x14ac:dyDescent="0.2">
      <c r="A810" s="3" t="s">
        <v>830</v>
      </c>
      <c r="B810" s="3" t="s">
        <v>830</v>
      </c>
      <c r="C810" s="3" t="s">
        <v>25</v>
      </c>
      <c r="D810" s="3" t="s">
        <v>17</v>
      </c>
      <c r="F810" s="3" t="s">
        <v>17</v>
      </c>
      <c r="G810" s="3" t="str">
        <f>IF(ISNUMBER(SEARCH("Sourcewatch",F810)),"Sourcewatch",IF(ISNUMBER(SEARCH("desmog",F810)),"Desmog",IF(ISNUMBER(SEARCH("Exxon",F810)),"Exxonsecrets",IF(ISNUMBER(SEARCH("wikipedia",F810)),"Wikipedia",IF(ISNUMBER(SEARCH("greenpeace",F810)),"Greenpeace",IF(ISNUMBER(SEARCH("Polluterwatch",F810)),"Polluterwatch",IF(F810="","","Other")))))))</f>
        <v/>
      </c>
      <c r="H810">
        <f>LEN(B810)</f>
        <v>7</v>
      </c>
    </row>
    <row r="811" spans="1:9" ht="15.75" customHeight="1" x14ac:dyDescent="0.2">
      <c r="A811" s="11" t="s">
        <v>4590</v>
      </c>
      <c r="B811" s="11" t="s">
        <v>4590</v>
      </c>
      <c r="C811" t="s">
        <v>25</v>
      </c>
      <c r="D811" t="s">
        <v>17</v>
      </c>
      <c r="G811" s="3" t="str">
        <f>IF(ISNUMBER(SEARCH("Sourcewatch",F811)),"Sourcewatch",IF(ISNUMBER(SEARCH("desmog",F811)),"Desmog",IF(ISNUMBER(SEARCH("Exxon",F811)),"Exxonsecrets",IF(ISNUMBER(SEARCH("wikipedia",F811)),"Wikipedia",IF(ISNUMBER(SEARCH("greenpeace",F811)),"Greenpeace",IF(ISNUMBER(SEARCH("Polluterwatch",F811)),"Polluterwatch",IF(F811="","","Other")))))))</f>
        <v/>
      </c>
      <c r="H811">
        <f>LEN(B811)</f>
        <v>6</v>
      </c>
      <c r="I811" s="17" t="s">
        <v>25</v>
      </c>
    </row>
    <row r="812" spans="1:9" ht="15.75" customHeight="1" x14ac:dyDescent="0.2">
      <c r="A812" s="3" t="s">
        <v>831</v>
      </c>
      <c r="B812" s="3" t="s">
        <v>831</v>
      </c>
      <c r="C812" s="3" t="s">
        <v>17</v>
      </c>
      <c r="D812" s="3" t="s">
        <v>17</v>
      </c>
      <c r="F812" s="3" t="s">
        <v>17</v>
      </c>
      <c r="G812" s="3" t="str">
        <f>IF(ISNUMBER(SEARCH("Sourcewatch",F812)),"Sourcewatch",IF(ISNUMBER(SEARCH("desmog",F812)),"Desmog",IF(ISNUMBER(SEARCH("Exxon",F812)),"Exxonsecrets",IF(ISNUMBER(SEARCH("wikipedia",F812)),"Wikipedia",IF(ISNUMBER(SEARCH("greenpeace",F812)),"Greenpeace",IF(ISNUMBER(SEARCH("Polluterwatch",F812)),"Polluterwatch",IF(F812="","","Other")))))))</f>
        <v/>
      </c>
      <c r="H812">
        <f>LEN(B812)</f>
        <v>40</v>
      </c>
    </row>
    <row r="813" spans="1:9" ht="15.75" customHeight="1" x14ac:dyDescent="0.2">
      <c r="A813" s="11" t="s">
        <v>4499</v>
      </c>
      <c r="B813" s="11" t="s">
        <v>4499</v>
      </c>
      <c r="C813" t="s">
        <v>17</v>
      </c>
      <c r="D813" t="s">
        <v>17</v>
      </c>
      <c r="G813" s="3" t="str">
        <f>IF(ISNUMBER(SEARCH("Sourcewatch",F813)),"Sourcewatch",IF(ISNUMBER(SEARCH("desmog",F813)),"Desmog",IF(ISNUMBER(SEARCH("Exxon",F813)),"Exxonsecrets",IF(ISNUMBER(SEARCH("wikipedia",F813)),"Wikipedia",IF(ISNUMBER(SEARCH("greenpeace",F813)),"Greenpeace",IF(ISNUMBER(SEARCH("Polluterwatch",F813)),"Polluterwatch",IF(F813="","","Other")))))))</f>
        <v/>
      </c>
      <c r="H813">
        <f>LEN(B813)</f>
        <v>41</v>
      </c>
      <c r="I813" s="17" t="s">
        <v>25</v>
      </c>
    </row>
    <row r="814" spans="1:9" ht="15.75" customHeight="1" x14ac:dyDescent="0.2">
      <c r="A814" s="11" t="s">
        <v>4627</v>
      </c>
      <c r="B814" s="11" t="s">
        <v>4627</v>
      </c>
      <c r="C814" t="s">
        <v>25</v>
      </c>
      <c r="D814" t="s">
        <v>17</v>
      </c>
      <c r="G814" s="3" t="str">
        <f>IF(ISNUMBER(SEARCH("Sourcewatch",F814)),"Sourcewatch",IF(ISNUMBER(SEARCH("desmog",F814)),"Desmog",IF(ISNUMBER(SEARCH("Exxon",F814)),"Exxonsecrets",IF(ISNUMBER(SEARCH("wikipedia",F814)),"Wikipedia",IF(ISNUMBER(SEARCH("greenpeace",F814)),"Greenpeace",IF(ISNUMBER(SEARCH("Polluterwatch",F814)),"Polluterwatch",IF(F814="","","Other")))))))</f>
        <v/>
      </c>
      <c r="H814">
        <f>LEN(B814)</f>
        <v>9</v>
      </c>
      <c r="I814" s="17" t="s">
        <v>25</v>
      </c>
    </row>
    <row r="815" spans="1:9" ht="15.75" customHeight="1" x14ac:dyDescent="0.2">
      <c r="A815" s="3" t="s">
        <v>832</v>
      </c>
      <c r="B815" s="3" t="s">
        <v>832</v>
      </c>
      <c r="D815" s="3" t="s">
        <v>17</v>
      </c>
      <c r="F815" s="3" t="s">
        <v>17</v>
      </c>
      <c r="G815" s="3" t="str">
        <f>IF(ISNUMBER(SEARCH("Sourcewatch",F815)),"Sourcewatch",IF(ISNUMBER(SEARCH("desmog",F815)),"Desmog",IF(ISNUMBER(SEARCH("Exxon",F815)),"Exxonsecrets",IF(ISNUMBER(SEARCH("wikipedia",F815)),"Wikipedia",IF(ISNUMBER(SEARCH("greenpeace",F815)),"Greenpeace",IF(ISNUMBER(SEARCH("Polluterwatch",F815)),"Polluterwatch",IF(F815="","","Other")))))))</f>
        <v/>
      </c>
      <c r="H815">
        <f>LEN(B815)</f>
        <v>9</v>
      </c>
    </row>
    <row r="816" spans="1:9" ht="15.75" customHeight="1" x14ac:dyDescent="0.2">
      <c r="A816" s="3" t="s">
        <v>833</v>
      </c>
      <c r="B816" s="3" t="s">
        <v>833</v>
      </c>
      <c r="D816" s="3" t="s">
        <v>17</v>
      </c>
      <c r="F816" s="3" t="s">
        <v>834</v>
      </c>
      <c r="G816" s="3" t="str">
        <f>IF(ISNUMBER(SEARCH("Sourcewatch",F816)),"Sourcewatch",IF(ISNUMBER(SEARCH("desmog",F816)),"Desmog",IF(ISNUMBER(SEARCH("Exxon",F816)),"Exxonsecrets",IF(ISNUMBER(SEARCH("wikipedia",F816)),"Wikipedia",IF(ISNUMBER(SEARCH("greenpeace",F816)),"Greenpeace",IF(ISNUMBER(SEARCH("Polluterwatch",F816)),"Polluterwatch",IF(F816="","","Other")))))))</f>
        <v>Sourcewatch</v>
      </c>
      <c r="H816">
        <f>LEN(B816)</f>
        <v>14</v>
      </c>
    </row>
    <row r="817" spans="1:9" ht="15.75" customHeight="1" x14ac:dyDescent="0.2">
      <c r="A817" s="11" t="s">
        <v>4358</v>
      </c>
      <c r="B817" s="11" t="s">
        <v>4358</v>
      </c>
      <c r="C817" t="s">
        <v>25</v>
      </c>
      <c r="D817" t="s">
        <v>17</v>
      </c>
      <c r="G817" s="3" t="str">
        <f>IF(ISNUMBER(SEARCH("Sourcewatch",F817)),"Sourcewatch",IF(ISNUMBER(SEARCH("desmog",F817)),"Desmog",IF(ISNUMBER(SEARCH("Exxon",F817)),"Exxonsecrets",IF(ISNUMBER(SEARCH("wikipedia",F817)),"Wikipedia",IF(ISNUMBER(SEARCH("greenpeace",F817)),"Greenpeace",IF(ISNUMBER(SEARCH("Polluterwatch",F817)),"Polluterwatch",IF(F817="","","Other")))))))</f>
        <v/>
      </c>
      <c r="H817">
        <f>LEN(B817)</f>
        <v>5</v>
      </c>
      <c r="I817" s="17" t="s">
        <v>25</v>
      </c>
    </row>
    <row r="818" spans="1:9" ht="15.75" customHeight="1" x14ac:dyDescent="0.2">
      <c r="A818" s="3" t="s">
        <v>835</v>
      </c>
      <c r="B818" s="3" t="s">
        <v>835</v>
      </c>
      <c r="C818" s="3" t="s">
        <v>25</v>
      </c>
      <c r="D818" s="3" t="s">
        <v>17</v>
      </c>
      <c r="F818" s="3" t="s">
        <v>17</v>
      </c>
      <c r="G818" s="3" t="str">
        <f>IF(ISNUMBER(SEARCH("Sourcewatch",F818)),"Sourcewatch",IF(ISNUMBER(SEARCH("desmog",F818)),"Desmog",IF(ISNUMBER(SEARCH("Exxon",F818)),"Exxonsecrets",IF(ISNUMBER(SEARCH("wikipedia",F818)),"Wikipedia",IF(ISNUMBER(SEARCH("greenpeace",F818)),"Greenpeace",IF(ISNUMBER(SEARCH("Polluterwatch",F818)),"Polluterwatch",IF(F818="","","Other")))))))</f>
        <v/>
      </c>
      <c r="H818">
        <f>LEN(B818)</f>
        <v>4</v>
      </c>
    </row>
    <row r="819" spans="1:9" ht="15.75" customHeight="1" x14ac:dyDescent="0.2">
      <c r="A819" s="3" t="s">
        <v>836</v>
      </c>
      <c r="B819" s="3" t="s">
        <v>836</v>
      </c>
      <c r="C819" s="3" t="s">
        <v>25</v>
      </c>
      <c r="D819" s="3" t="s">
        <v>17</v>
      </c>
      <c r="F819" s="3" t="s">
        <v>17</v>
      </c>
      <c r="G819" s="3" t="str">
        <f>IF(ISNUMBER(SEARCH("Sourcewatch",F819)),"Sourcewatch",IF(ISNUMBER(SEARCH("desmog",F819)),"Desmog",IF(ISNUMBER(SEARCH("Exxon",F819)),"Exxonsecrets",IF(ISNUMBER(SEARCH("wikipedia",F819)),"Wikipedia",IF(ISNUMBER(SEARCH("greenpeace",F819)),"Greenpeace",IF(ISNUMBER(SEARCH("Polluterwatch",F819)),"Polluterwatch",IF(F819="","","Other")))))))</f>
        <v/>
      </c>
      <c r="H819">
        <f>LEN(B819)</f>
        <v>11</v>
      </c>
    </row>
    <row r="820" spans="1:9" ht="15.75" customHeight="1" x14ac:dyDescent="0.2">
      <c r="A820" s="3" t="s">
        <v>837</v>
      </c>
      <c r="B820" s="3" t="s">
        <v>837</v>
      </c>
      <c r="C820" s="3" t="s">
        <v>25</v>
      </c>
      <c r="D820" s="3" t="s">
        <v>17</v>
      </c>
      <c r="F820" s="3" t="s">
        <v>17</v>
      </c>
      <c r="G820" s="3" t="str">
        <f>IF(ISNUMBER(SEARCH("Sourcewatch",F820)),"Sourcewatch",IF(ISNUMBER(SEARCH("desmog",F820)),"Desmog",IF(ISNUMBER(SEARCH("Exxon",F820)),"Exxonsecrets",IF(ISNUMBER(SEARCH("wikipedia",F820)),"Wikipedia",IF(ISNUMBER(SEARCH("greenpeace",F820)),"Greenpeace",IF(ISNUMBER(SEARCH("Polluterwatch",F820)),"Polluterwatch",IF(F820="","","Other")))))))</f>
        <v/>
      </c>
      <c r="H820">
        <f>LEN(B820)</f>
        <v>13</v>
      </c>
    </row>
    <row r="821" spans="1:9" ht="15.75" customHeight="1" x14ac:dyDescent="0.2">
      <c r="A821" s="3" t="s">
        <v>838</v>
      </c>
      <c r="B821" s="3" t="s">
        <v>838</v>
      </c>
      <c r="C821" s="3" t="s">
        <v>25</v>
      </c>
      <c r="D821" s="3" t="s">
        <v>17</v>
      </c>
      <c r="F821" s="3" t="s">
        <v>17</v>
      </c>
      <c r="G821" s="3" t="str">
        <f>IF(ISNUMBER(SEARCH("Sourcewatch",F821)),"Sourcewatch",IF(ISNUMBER(SEARCH("desmog",F821)),"Desmog",IF(ISNUMBER(SEARCH("Exxon",F821)),"Exxonsecrets",IF(ISNUMBER(SEARCH("wikipedia",F821)),"Wikipedia",IF(ISNUMBER(SEARCH("greenpeace",F821)),"Greenpeace",IF(ISNUMBER(SEARCH("Polluterwatch",F821)),"Polluterwatch",IF(F821="","","Other")))))))</f>
        <v/>
      </c>
      <c r="H821">
        <f>LEN(B821)</f>
        <v>10</v>
      </c>
    </row>
    <row r="822" spans="1:9" ht="15.75" customHeight="1" x14ac:dyDescent="0.2">
      <c r="A822" s="3" t="s">
        <v>839</v>
      </c>
      <c r="B822" s="3" t="s">
        <v>839</v>
      </c>
      <c r="C822" s="3" t="s">
        <v>25</v>
      </c>
      <c r="D822" s="3" t="s">
        <v>17</v>
      </c>
      <c r="F822" s="3" t="s">
        <v>17</v>
      </c>
      <c r="G822" s="3" t="str">
        <f>IF(ISNUMBER(SEARCH("Sourcewatch",F822)),"Sourcewatch",IF(ISNUMBER(SEARCH("desmog",F822)),"Desmog",IF(ISNUMBER(SEARCH("Exxon",F822)),"Exxonsecrets",IF(ISNUMBER(SEARCH("wikipedia",F822)),"Wikipedia",IF(ISNUMBER(SEARCH("greenpeace",F822)),"Greenpeace",IF(ISNUMBER(SEARCH("Polluterwatch",F822)),"Polluterwatch",IF(F822="","","Other")))))))</f>
        <v/>
      </c>
      <c r="H822">
        <f>LEN(B822)</f>
        <v>11</v>
      </c>
    </row>
    <row r="823" spans="1:9" ht="15.75" customHeight="1" x14ac:dyDescent="0.2">
      <c r="A823" s="3" t="s">
        <v>840</v>
      </c>
      <c r="B823" s="3" t="s">
        <v>840</v>
      </c>
      <c r="C823" s="3" t="s">
        <v>25</v>
      </c>
      <c r="D823" s="3" t="s">
        <v>17</v>
      </c>
      <c r="F823" s="3" t="s">
        <v>17</v>
      </c>
      <c r="G823" s="3" t="str">
        <f>IF(ISNUMBER(SEARCH("Sourcewatch",F823)),"Sourcewatch",IF(ISNUMBER(SEARCH("desmog",F823)),"Desmog",IF(ISNUMBER(SEARCH("Exxon",F823)),"Exxonsecrets",IF(ISNUMBER(SEARCH("wikipedia",F823)),"Wikipedia",IF(ISNUMBER(SEARCH("greenpeace",F823)),"Greenpeace",IF(ISNUMBER(SEARCH("Polluterwatch",F823)),"Polluterwatch",IF(F823="","","Other")))))))</f>
        <v/>
      </c>
      <c r="H823">
        <f>LEN(B823)</f>
        <v>6</v>
      </c>
    </row>
    <row r="824" spans="1:9" ht="15.75" customHeight="1" x14ac:dyDescent="0.2">
      <c r="A824" s="3" t="s">
        <v>841</v>
      </c>
      <c r="B824" s="3" t="s">
        <v>841</v>
      </c>
      <c r="C824" s="3" t="s">
        <v>25</v>
      </c>
      <c r="D824" s="3" t="s">
        <v>17</v>
      </c>
      <c r="F824" s="3" t="s">
        <v>17</v>
      </c>
      <c r="G824" s="3" t="str">
        <f>IF(ISNUMBER(SEARCH("Sourcewatch",F824)),"Sourcewatch",IF(ISNUMBER(SEARCH("desmog",F824)),"Desmog",IF(ISNUMBER(SEARCH("Exxon",F824)),"Exxonsecrets",IF(ISNUMBER(SEARCH("wikipedia",F824)),"Wikipedia",IF(ISNUMBER(SEARCH("greenpeace",F824)),"Greenpeace",IF(ISNUMBER(SEARCH("Polluterwatch",F824)),"Polluterwatch",IF(F824="","","Other")))))))</f>
        <v/>
      </c>
      <c r="H824">
        <f>LEN(B824)</f>
        <v>14</v>
      </c>
    </row>
    <row r="825" spans="1:9" ht="15.75" customHeight="1" x14ac:dyDescent="0.2">
      <c r="A825" s="3" t="s">
        <v>842</v>
      </c>
      <c r="B825" s="3" t="s">
        <v>842</v>
      </c>
      <c r="C825" s="3" t="s">
        <v>25</v>
      </c>
      <c r="D825" s="3" t="s">
        <v>17</v>
      </c>
      <c r="F825" s="3" t="s">
        <v>17</v>
      </c>
      <c r="G825" s="3" t="str">
        <f>IF(ISNUMBER(SEARCH("Sourcewatch",F825)),"Sourcewatch",IF(ISNUMBER(SEARCH("desmog",F825)),"Desmog",IF(ISNUMBER(SEARCH("Exxon",F825)),"Exxonsecrets",IF(ISNUMBER(SEARCH("wikipedia",F825)),"Wikipedia",IF(ISNUMBER(SEARCH("greenpeace",F825)),"Greenpeace",IF(ISNUMBER(SEARCH("Polluterwatch",F825)),"Polluterwatch",IF(F825="","","Other")))))))</f>
        <v/>
      </c>
      <c r="H825">
        <f>LEN(B825)</f>
        <v>12</v>
      </c>
    </row>
    <row r="826" spans="1:9" ht="15.75" customHeight="1" x14ac:dyDescent="0.2">
      <c r="A826" s="3" t="s">
        <v>843</v>
      </c>
      <c r="B826" s="3" t="s">
        <v>843</v>
      </c>
      <c r="C826" s="3" t="s">
        <v>25</v>
      </c>
      <c r="D826" s="3" t="s">
        <v>17</v>
      </c>
      <c r="F826" s="3" t="s">
        <v>17</v>
      </c>
      <c r="G826" s="3" t="str">
        <f>IF(ISNUMBER(SEARCH("Sourcewatch",F826)),"Sourcewatch",IF(ISNUMBER(SEARCH("desmog",F826)),"Desmog",IF(ISNUMBER(SEARCH("Exxon",F826)),"Exxonsecrets",IF(ISNUMBER(SEARCH("wikipedia",F826)),"Wikipedia",IF(ISNUMBER(SEARCH("greenpeace",F826)),"Greenpeace",IF(ISNUMBER(SEARCH("Polluterwatch",F826)),"Polluterwatch",IF(F826="","","Other")))))))</f>
        <v/>
      </c>
      <c r="H826">
        <f>LEN(B826)</f>
        <v>15</v>
      </c>
    </row>
    <row r="827" spans="1:9" ht="15.75" customHeight="1" x14ac:dyDescent="0.2">
      <c r="A827" s="11" t="s">
        <v>4526</v>
      </c>
      <c r="B827" s="11" t="s">
        <v>4526</v>
      </c>
      <c r="C827" t="s">
        <v>25</v>
      </c>
      <c r="D827" t="s">
        <v>17</v>
      </c>
      <c r="G827" s="3" t="str">
        <f>IF(ISNUMBER(SEARCH("Sourcewatch",F827)),"Sourcewatch",IF(ISNUMBER(SEARCH("desmog",F827)),"Desmog",IF(ISNUMBER(SEARCH("Exxon",F827)),"Exxonsecrets",IF(ISNUMBER(SEARCH("wikipedia",F827)),"Wikipedia",IF(ISNUMBER(SEARCH("greenpeace",F827)),"Greenpeace",IF(ISNUMBER(SEARCH("Polluterwatch",F827)),"Polluterwatch",IF(F827="","","Other")))))))</f>
        <v/>
      </c>
      <c r="H827">
        <f>LEN(B827)</f>
        <v>5</v>
      </c>
      <c r="I827" s="17" t="s">
        <v>25</v>
      </c>
    </row>
    <row r="828" spans="1:9" ht="15.75" customHeight="1" x14ac:dyDescent="0.2">
      <c r="A828" s="3" t="s">
        <v>844</v>
      </c>
      <c r="B828" s="3" t="s">
        <v>844</v>
      </c>
      <c r="C828" s="3" t="s">
        <v>17</v>
      </c>
      <c r="D828" s="3" t="s">
        <v>25</v>
      </c>
      <c r="G828" s="3" t="str">
        <f>IF(ISNUMBER(SEARCH("Sourcewatch",F828)),"Sourcewatch",IF(ISNUMBER(SEARCH("desmog",F828)),"Desmog",IF(ISNUMBER(SEARCH("Exxon",F828)),"Exxonsecrets",IF(ISNUMBER(SEARCH("wikipedia",F828)),"Wikipedia",IF(ISNUMBER(SEARCH("greenpeace",F828)),"Greenpeace",IF(ISNUMBER(SEARCH("Polluterwatch",F828)),"Polluterwatch",IF(F828="","","Other")))))))</f>
        <v/>
      </c>
      <c r="H828">
        <f>LEN(B828)</f>
        <v>17</v>
      </c>
    </row>
    <row r="829" spans="1:9" ht="15.75" customHeight="1" x14ac:dyDescent="0.2">
      <c r="A829" s="3" t="s">
        <v>845</v>
      </c>
      <c r="B829" s="3" t="s">
        <v>845</v>
      </c>
      <c r="C829" s="3" t="s">
        <v>25</v>
      </c>
      <c r="D829" s="3" t="s">
        <v>17</v>
      </c>
      <c r="F829" s="3" t="s">
        <v>17</v>
      </c>
      <c r="G829" s="3" t="str">
        <f>IF(ISNUMBER(SEARCH("Sourcewatch",F829)),"Sourcewatch",IF(ISNUMBER(SEARCH("desmog",F829)),"Desmog",IF(ISNUMBER(SEARCH("Exxon",F829)),"Exxonsecrets",IF(ISNUMBER(SEARCH("wikipedia",F829)),"Wikipedia",IF(ISNUMBER(SEARCH("greenpeace",F829)),"Greenpeace",IF(ISNUMBER(SEARCH("Polluterwatch",F829)),"Polluterwatch",IF(F829="","","Other")))))))</f>
        <v/>
      </c>
      <c r="H829">
        <f>LEN(B829)</f>
        <v>7</v>
      </c>
    </row>
    <row r="830" spans="1:9" ht="15.75" customHeight="1" x14ac:dyDescent="0.2">
      <c r="A830" s="3" t="s">
        <v>846</v>
      </c>
      <c r="B830" s="3" t="s">
        <v>846</v>
      </c>
      <c r="C830" s="3" t="s">
        <v>17</v>
      </c>
      <c r="D830" s="3" t="s">
        <v>17</v>
      </c>
      <c r="F830" s="3" t="s">
        <v>847</v>
      </c>
      <c r="G830" s="3" t="str">
        <f>IF(ISNUMBER(SEARCH("Sourcewatch",F830)),"Sourcewatch",IF(ISNUMBER(SEARCH("desmog",F830)),"Desmog",IF(ISNUMBER(SEARCH("Exxon",F830)),"Exxonsecrets",IF(ISNUMBER(SEARCH("wikipedia",F830)),"Wikipedia",IF(ISNUMBER(SEARCH("greenpeace",F830)),"Greenpeace",IF(ISNUMBER(SEARCH("Polluterwatch",F830)),"Polluterwatch",IF(F830="","","Other")))))))</f>
        <v>Sourcewatch</v>
      </c>
      <c r="H830">
        <f>LEN(B830)</f>
        <v>25</v>
      </c>
    </row>
    <row r="831" spans="1:9" ht="15.75" customHeight="1" x14ac:dyDescent="0.2">
      <c r="A831" s="3" t="s">
        <v>848</v>
      </c>
      <c r="B831" s="3" t="s">
        <v>848</v>
      </c>
      <c r="C831" s="3" t="s">
        <v>17</v>
      </c>
      <c r="D831" s="3" t="s">
        <v>25</v>
      </c>
      <c r="G831" s="3" t="str">
        <f>IF(ISNUMBER(SEARCH("Sourcewatch",F831)),"Sourcewatch",IF(ISNUMBER(SEARCH("desmog",F831)),"Desmog",IF(ISNUMBER(SEARCH("Exxon",F831)),"Exxonsecrets",IF(ISNUMBER(SEARCH("wikipedia",F831)),"Wikipedia",IF(ISNUMBER(SEARCH("greenpeace",F831)),"Greenpeace",IF(ISNUMBER(SEARCH("Polluterwatch",F831)),"Polluterwatch",IF(F831="","","Other")))))))</f>
        <v/>
      </c>
      <c r="H831">
        <f>LEN(B831)</f>
        <v>15</v>
      </c>
    </row>
    <row r="832" spans="1:9" ht="15.75" customHeight="1" x14ac:dyDescent="0.2">
      <c r="A832" s="3" t="s">
        <v>849</v>
      </c>
      <c r="B832" s="3" t="s">
        <v>850</v>
      </c>
      <c r="C832" s="3" t="s">
        <v>17</v>
      </c>
      <c r="D832" s="3" t="s">
        <v>25</v>
      </c>
      <c r="G832" s="3" t="str">
        <f>IF(ISNUMBER(SEARCH("Sourcewatch",F832)),"Sourcewatch",IF(ISNUMBER(SEARCH("desmog",F832)),"Desmog",IF(ISNUMBER(SEARCH("Exxon",F832)),"Exxonsecrets",IF(ISNUMBER(SEARCH("wikipedia",F832)),"Wikipedia",IF(ISNUMBER(SEARCH("greenpeace",F832)),"Greenpeace",IF(ISNUMBER(SEARCH("Polluterwatch",F832)),"Polluterwatch",IF(F832="","","Other")))))))</f>
        <v/>
      </c>
      <c r="H832">
        <f>LEN(B832)</f>
        <v>18</v>
      </c>
    </row>
    <row r="833" spans="1:8" ht="15.75" customHeight="1" x14ac:dyDescent="0.2">
      <c r="A833" s="3" t="s">
        <v>850</v>
      </c>
      <c r="B833" s="3" t="s">
        <v>850</v>
      </c>
      <c r="C833" s="3" t="s">
        <v>17</v>
      </c>
      <c r="D833" s="3" t="s">
        <v>25</v>
      </c>
      <c r="G833" s="3" t="str">
        <f>IF(ISNUMBER(SEARCH("Sourcewatch",F833)),"Sourcewatch",IF(ISNUMBER(SEARCH("desmog",F833)),"Desmog",IF(ISNUMBER(SEARCH("Exxon",F833)),"Exxonsecrets",IF(ISNUMBER(SEARCH("wikipedia",F833)),"Wikipedia",IF(ISNUMBER(SEARCH("greenpeace",F833)),"Greenpeace",IF(ISNUMBER(SEARCH("Polluterwatch",F833)),"Polluterwatch",IF(F833="","","Other")))))))</f>
        <v/>
      </c>
      <c r="H833">
        <f>LEN(B833)</f>
        <v>18</v>
      </c>
    </row>
    <row r="834" spans="1:8" ht="15.75" customHeight="1" x14ac:dyDescent="0.2">
      <c r="A834" s="3" t="s">
        <v>851</v>
      </c>
      <c r="B834" s="3" t="s">
        <v>851</v>
      </c>
      <c r="C834" s="3" t="s">
        <v>17</v>
      </c>
      <c r="D834" s="3" t="s">
        <v>25</v>
      </c>
      <c r="G834" s="3" t="str">
        <f>IF(ISNUMBER(SEARCH("Sourcewatch",F834)),"Sourcewatch",IF(ISNUMBER(SEARCH("desmog",F834)),"Desmog",IF(ISNUMBER(SEARCH("Exxon",F834)),"Exxonsecrets",IF(ISNUMBER(SEARCH("wikipedia",F834)),"Wikipedia",IF(ISNUMBER(SEARCH("greenpeace",F834)),"Greenpeace",IF(ISNUMBER(SEARCH("Polluterwatch",F834)),"Polluterwatch",IF(F834="","","Other")))))))</f>
        <v/>
      </c>
      <c r="H834">
        <f>LEN(B834)</f>
        <v>19</v>
      </c>
    </row>
    <row r="835" spans="1:8" ht="15.75" customHeight="1" x14ac:dyDescent="0.2">
      <c r="A835" s="3" t="s">
        <v>852</v>
      </c>
      <c r="B835" s="3" t="s">
        <v>852</v>
      </c>
      <c r="C835" s="3" t="s">
        <v>25</v>
      </c>
      <c r="D835" s="3" t="s">
        <v>17</v>
      </c>
      <c r="F835" s="3" t="s">
        <v>17</v>
      </c>
      <c r="G835" s="3" t="str">
        <f>IF(ISNUMBER(SEARCH("Sourcewatch",F835)),"Sourcewatch",IF(ISNUMBER(SEARCH("desmog",F835)),"Desmog",IF(ISNUMBER(SEARCH("Exxon",F835)),"Exxonsecrets",IF(ISNUMBER(SEARCH("wikipedia",F835)),"Wikipedia",IF(ISNUMBER(SEARCH("greenpeace",F835)),"Greenpeace",IF(ISNUMBER(SEARCH("Polluterwatch",F835)),"Polluterwatch",IF(F835="","","Other")))))))</f>
        <v/>
      </c>
      <c r="H835">
        <f>LEN(B835)</f>
        <v>13</v>
      </c>
    </row>
    <row r="836" spans="1:8" ht="15.75" customHeight="1" x14ac:dyDescent="0.2">
      <c r="A836" s="3" t="s">
        <v>853</v>
      </c>
      <c r="B836" s="3" t="s">
        <v>853</v>
      </c>
      <c r="C836" s="3" t="s">
        <v>25</v>
      </c>
      <c r="D836" s="3" t="s">
        <v>17</v>
      </c>
      <c r="F836" s="3" t="s">
        <v>17</v>
      </c>
      <c r="G836" s="3" t="str">
        <f>IF(ISNUMBER(SEARCH("Sourcewatch",F836)),"Sourcewatch",IF(ISNUMBER(SEARCH("desmog",F836)),"Desmog",IF(ISNUMBER(SEARCH("Exxon",F836)),"Exxonsecrets",IF(ISNUMBER(SEARCH("wikipedia",F836)),"Wikipedia",IF(ISNUMBER(SEARCH("greenpeace",F836)),"Greenpeace",IF(ISNUMBER(SEARCH("Polluterwatch",F836)),"Polluterwatch",IF(F836="","","Other")))))))</f>
        <v/>
      </c>
      <c r="H836">
        <f>LEN(B836)</f>
        <v>18</v>
      </c>
    </row>
    <row r="837" spans="1:8" ht="15.75" customHeight="1" x14ac:dyDescent="0.2">
      <c r="A837" s="3" t="s">
        <v>854</v>
      </c>
      <c r="B837" s="3" t="s">
        <v>854</v>
      </c>
      <c r="D837" s="3" t="s">
        <v>17</v>
      </c>
      <c r="F837" s="3" t="s">
        <v>17</v>
      </c>
      <c r="G837" s="3" t="str">
        <f>IF(ISNUMBER(SEARCH("Sourcewatch",F837)),"Sourcewatch",IF(ISNUMBER(SEARCH("desmog",F837)),"Desmog",IF(ISNUMBER(SEARCH("Exxon",F837)),"Exxonsecrets",IF(ISNUMBER(SEARCH("wikipedia",F837)),"Wikipedia",IF(ISNUMBER(SEARCH("greenpeace",F837)),"Greenpeace",IF(ISNUMBER(SEARCH("Polluterwatch",F837)),"Polluterwatch",IF(F837="","","Other")))))))</f>
        <v/>
      </c>
      <c r="H837">
        <f>LEN(B837)</f>
        <v>30</v>
      </c>
    </row>
    <row r="838" spans="1:8" ht="15.75" customHeight="1" x14ac:dyDescent="0.2">
      <c r="A838" s="3" t="s">
        <v>855</v>
      </c>
      <c r="B838" s="3" t="s">
        <v>855</v>
      </c>
      <c r="D838" s="3" t="s">
        <v>17</v>
      </c>
      <c r="F838" s="3" t="s">
        <v>856</v>
      </c>
      <c r="G838" s="3" t="str">
        <f>IF(ISNUMBER(SEARCH("Sourcewatch",F838)),"Sourcewatch",IF(ISNUMBER(SEARCH("desmog",F838)),"Desmog",IF(ISNUMBER(SEARCH("Exxon",F838)),"Exxonsecrets",IF(ISNUMBER(SEARCH("wikipedia",F838)),"Wikipedia",IF(ISNUMBER(SEARCH("greenpeace",F838)),"Greenpeace",IF(ISNUMBER(SEARCH("Polluterwatch",F838)),"Polluterwatch",IF(F838="","","Other")))))))</f>
        <v>Sourcewatch</v>
      </c>
      <c r="H838">
        <f>LEN(B838)</f>
        <v>27</v>
      </c>
    </row>
    <row r="839" spans="1:8" ht="15.75" customHeight="1" x14ac:dyDescent="0.2">
      <c r="A839" s="3" t="s">
        <v>857</v>
      </c>
      <c r="B839" s="3" t="s">
        <v>857</v>
      </c>
      <c r="C839" s="3" t="s">
        <v>25</v>
      </c>
      <c r="D839" s="3" t="s">
        <v>17</v>
      </c>
      <c r="F839" s="3" t="s">
        <v>17</v>
      </c>
      <c r="G839" s="3" t="str">
        <f>IF(ISNUMBER(SEARCH("Sourcewatch",F839)),"Sourcewatch",IF(ISNUMBER(SEARCH("desmog",F839)),"Desmog",IF(ISNUMBER(SEARCH("Exxon",F839)),"Exxonsecrets",IF(ISNUMBER(SEARCH("wikipedia",F839)),"Wikipedia",IF(ISNUMBER(SEARCH("greenpeace",F839)),"Greenpeace",IF(ISNUMBER(SEARCH("Polluterwatch",F839)),"Polluterwatch",IF(F839="","","Other")))))))</f>
        <v/>
      </c>
      <c r="H839">
        <f>LEN(B839)</f>
        <v>9</v>
      </c>
    </row>
    <row r="840" spans="1:8" ht="15.75" customHeight="1" x14ac:dyDescent="0.2">
      <c r="A840" s="3" t="s">
        <v>858</v>
      </c>
      <c r="B840" s="3" t="s">
        <v>858</v>
      </c>
      <c r="C840" s="3" t="s">
        <v>25</v>
      </c>
      <c r="D840" s="3" t="s">
        <v>17</v>
      </c>
      <c r="F840" s="3" t="s">
        <v>17</v>
      </c>
      <c r="G840" s="3" t="str">
        <f>IF(ISNUMBER(SEARCH("Sourcewatch",F840)),"Sourcewatch",IF(ISNUMBER(SEARCH("desmog",F840)),"Desmog",IF(ISNUMBER(SEARCH("Exxon",F840)),"Exxonsecrets",IF(ISNUMBER(SEARCH("wikipedia",F840)),"Wikipedia",IF(ISNUMBER(SEARCH("greenpeace",F840)),"Greenpeace",IF(ISNUMBER(SEARCH("Polluterwatch",F840)),"Polluterwatch",IF(F840="","","Other")))))))</f>
        <v/>
      </c>
      <c r="H840">
        <f>LEN(B840)</f>
        <v>15</v>
      </c>
    </row>
    <row r="841" spans="1:8" ht="15.75" customHeight="1" x14ac:dyDescent="0.2">
      <c r="A841" s="3" t="s">
        <v>859</v>
      </c>
      <c r="B841" s="3" t="s">
        <v>859</v>
      </c>
      <c r="C841" s="3" t="s">
        <v>25</v>
      </c>
      <c r="D841" s="3" t="s">
        <v>17</v>
      </c>
      <c r="F841" s="3" t="s">
        <v>17</v>
      </c>
      <c r="G841" s="3" t="str">
        <f>IF(ISNUMBER(SEARCH("Sourcewatch",F841)),"Sourcewatch",IF(ISNUMBER(SEARCH("desmog",F841)),"Desmog",IF(ISNUMBER(SEARCH("Exxon",F841)),"Exxonsecrets",IF(ISNUMBER(SEARCH("wikipedia",F841)),"Wikipedia",IF(ISNUMBER(SEARCH("greenpeace",F841)),"Greenpeace",IF(ISNUMBER(SEARCH("Polluterwatch",F841)),"Polluterwatch",IF(F841="","","Other")))))))</f>
        <v/>
      </c>
      <c r="H841">
        <f>LEN(B841)</f>
        <v>12</v>
      </c>
    </row>
    <row r="842" spans="1:8" ht="15.75" customHeight="1" x14ac:dyDescent="0.2">
      <c r="A842" s="3" t="s">
        <v>860</v>
      </c>
      <c r="B842" s="3" t="s">
        <v>860</v>
      </c>
      <c r="C842" s="3" t="s">
        <v>25</v>
      </c>
      <c r="D842" s="3" t="s">
        <v>17</v>
      </c>
      <c r="F842" s="3" t="s">
        <v>17</v>
      </c>
      <c r="G842" s="3" t="str">
        <f>IF(ISNUMBER(SEARCH("Sourcewatch",F842)),"Sourcewatch",IF(ISNUMBER(SEARCH("desmog",F842)),"Desmog",IF(ISNUMBER(SEARCH("Exxon",F842)),"Exxonsecrets",IF(ISNUMBER(SEARCH("wikipedia",F842)),"Wikipedia",IF(ISNUMBER(SEARCH("greenpeace",F842)),"Greenpeace",IF(ISNUMBER(SEARCH("Polluterwatch",F842)),"Polluterwatch",IF(F842="","","Other")))))))</f>
        <v/>
      </c>
      <c r="H842">
        <f>LEN(B842)</f>
        <v>12</v>
      </c>
    </row>
    <row r="843" spans="1:8" ht="15.75" customHeight="1" x14ac:dyDescent="0.2">
      <c r="A843" s="3" t="s">
        <v>861</v>
      </c>
      <c r="B843" s="3" t="s">
        <v>861</v>
      </c>
      <c r="C843" s="3" t="s">
        <v>25</v>
      </c>
      <c r="D843" s="3" t="s">
        <v>17</v>
      </c>
      <c r="F843" s="3" t="s">
        <v>17</v>
      </c>
      <c r="G843" s="3" t="str">
        <f>IF(ISNUMBER(SEARCH("Sourcewatch",F843)),"Sourcewatch",IF(ISNUMBER(SEARCH("desmog",F843)),"Desmog",IF(ISNUMBER(SEARCH("Exxon",F843)),"Exxonsecrets",IF(ISNUMBER(SEARCH("wikipedia",F843)),"Wikipedia",IF(ISNUMBER(SEARCH("greenpeace",F843)),"Greenpeace",IF(ISNUMBER(SEARCH("Polluterwatch",F843)),"Polluterwatch",IF(F843="","","Other")))))))</f>
        <v/>
      </c>
      <c r="H843">
        <f>LEN(B843)</f>
        <v>12</v>
      </c>
    </row>
    <row r="844" spans="1:8" ht="15.75" customHeight="1" x14ac:dyDescent="0.2">
      <c r="A844" s="3" t="s">
        <v>862</v>
      </c>
      <c r="B844" s="3" t="s">
        <v>862</v>
      </c>
      <c r="C844" s="3" t="s">
        <v>25</v>
      </c>
      <c r="D844" s="3" t="s">
        <v>17</v>
      </c>
      <c r="F844" s="3" t="s">
        <v>17</v>
      </c>
      <c r="G844" s="3" t="str">
        <f>IF(ISNUMBER(SEARCH("Sourcewatch",F844)),"Sourcewatch",IF(ISNUMBER(SEARCH("desmog",F844)),"Desmog",IF(ISNUMBER(SEARCH("Exxon",F844)),"Exxonsecrets",IF(ISNUMBER(SEARCH("wikipedia",F844)),"Wikipedia",IF(ISNUMBER(SEARCH("greenpeace",F844)),"Greenpeace",IF(ISNUMBER(SEARCH("Polluterwatch",F844)),"Polluterwatch",IF(F844="","","Other")))))))</f>
        <v/>
      </c>
      <c r="H844">
        <f>LEN(B844)</f>
        <v>15</v>
      </c>
    </row>
    <row r="845" spans="1:8" ht="15.75" customHeight="1" x14ac:dyDescent="0.2">
      <c r="A845" s="3" t="s">
        <v>863</v>
      </c>
      <c r="B845" s="3" t="s">
        <v>863</v>
      </c>
      <c r="C845" s="3" t="s">
        <v>25</v>
      </c>
      <c r="D845" s="3" t="s">
        <v>17</v>
      </c>
      <c r="F845" s="3" t="s">
        <v>17</v>
      </c>
      <c r="G845" s="3" t="str">
        <f>IF(ISNUMBER(SEARCH("Sourcewatch",F845)),"Sourcewatch",IF(ISNUMBER(SEARCH("desmog",F845)),"Desmog",IF(ISNUMBER(SEARCH("Exxon",F845)),"Exxonsecrets",IF(ISNUMBER(SEARCH("wikipedia",F845)),"Wikipedia",IF(ISNUMBER(SEARCH("greenpeace",F845)),"Greenpeace",IF(ISNUMBER(SEARCH("Polluterwatch",F845)),"Polluterwatch",IF(F845="","","Other")))))))</f>
        <v/>
      </c>
      <c r="H845">
        <f>LEN(B845)</f>
        <v>9</v>
      </c>
    </row>
    <row r="846" spans="1:8" ht="15.75" customHeight="1" x14ac:dyDescent="0.2">
      <c r="A846" s="3" t="s">
        <v>864</v>
      </c>
      <c r="B846" s="3" t="s">
        <v>864</v>
      </c>
      <c r="C846" s="3" t="s">
        <v>25</v>
      </c>
      <c r="D846" s="3" t="s">
        <v>17</v>
      </c>
      <c r="F846" s="3" t="s">
        <v>17</v>
      </c>
      <c r="G846" s="3" t="str">
        <f>IF(ISNUMBER(SEARCH("Sourcewatch",F846)),"Sourcewatch",IF(ISNUMBER(SEARCH("desmog",F846)),"Desmog",IF(ISNUMBER(SEARCH("Exxon",F846)),"Exxonsecrets",IF(ISNUMBER(SEARCH("wikipedia",F846)),"Wikipedia",IF(ISNUMBER(SEARCH("greenpeace",F846)),"Greenpeace",IF(ISNUMBER(SEARCH("Polluterwatch",F846)),"Polluterwatch",IF(F846="","","Other")))))))</f>
        <v/>
      </c>
      <c r="H846">
        <f>LEN(B846)</f>
        <v>18</v>
      </c>
    </row>
    <row r="847" spans="1:8" ht="15.75" customHeight="1" x14ac:dyDescent="0.2">
      <c r="A847" s="3" t="s">
        <v>865</v>
      </c>
      <c r="B847" s="3" t="s">
        <v>865</v>
      </c>
      <c r="C847" s="3" t="s">
        <v>25</v>
      </c>
      <c r="D847" s="3" t="s">
        <v>17</v>
      </c>
      <c r="F847" s="3" t="s">
        <v>17</v>
      </c>
      <c r="G847" s="3" t="str">
        <f>IF(ISNUMBER(SEARCH("Sourcewatch",F847)),"Sourcewatch",IF(ISNUMBER(SEARCH("desmog",F847)),"Desmog",IF(ISNUMBER(SEARCH("Exxon",F847)),"Exxonsecrets",IF(ISNUMBER(SEARCH("wikipedia",F847)),"Wikipedia",IF(ISNUMBER(SEARCH("greenpeace",F847)),"Greenpeace",IF(ISNUMBER(SEARCH("Polluterwatch",F847)),"Polluterwatch",IF(F847="","","Other")))))))</f>
        <v/>
      </c>
      <c r="H847">
        <f>LEN(B847)</f>
        <v>12</v>
      </c>
    </row>
    <row r="848" spans="1:8" ht="15.75" customHeight="1" x14ac:dyDescent="0.2">
      <c r="A848" s="3" t="s">
        <v>866</v>
      </c>
      <c r="B848" s="3" t="s">
        <v>866</v>
      </c>
      <c r="C848" s="3" t="s">
        <v>25</v>
      </c>
      <c r="D848" s="3" t="s">
        <v>17</v>
      </c>
      <c r="F848" s="3" t="s">
        <v>17</v>
      </c>
      <c r="G848" s="3" t="str">
        <f>IF(ISNUMBER(SEARCH("Sourcewatch",F848)),"Sourcewatch",IF(ISNUMBER(SEARCH("desmog",F848)),"Desmog",IF(ISNUMBER(SEARCH("Exxon",F848)),"Exxonsecrets",IF(ISNUMBER(SEARCH("wikipedia",F848)),"Wikipedia",IF(ISNUMBER(SEARCH("greenpeace",F848)),"Greenpeace",IF(ISNUMBER(SEARCH("Polluterwatch",F848)),"Polluterwatch",IF(F848="","","Other")))))))</f>
        <v/>
      </c>
      <c r="H848">
        <f>LEN(B848)</f>
        <v>13</v>
      </c>
    </row>
    <row r="849" spans="1:9" ht="15.75" customHeight="1" x14ac:dyDescent="0.2">
      <c r="A849" s="11" t="s">
        <v>4626</v>
      </c>
      <c r="B849" s="11" t="s">
        <v>4626</v>
      </c>
      <c r="C849" t="s">
        <v>25</v>
      </c>
      <c r="D849" t="s">
        <v>17</v>
      </c>
      <c r="G849" s="3" t="str">
        <f>IF(ISNUMBER(SEARCH("Sourcewatch",F849)),"Sourcewatch",IF(ISNUMBER(SEARCH("desmog",F849)),"Desmog",IF(ISNUMBER(SEARCH("Exxon",F849)),"Exxonsecrets",IF(ISNUMBER(SEARCH("wikipedia",F849)),"Wikipedia",IF(ISNUMBER(SEARCH("greenpeace",F849)),"Greenpeace",IF(ISNUMBER(SEARCH("Polluterwatch",F849)),"Polluterwatch",IF(F849="","","Other")))))))</f>
        <v/>
      </c>
      <c r="H849">
        <f>LEN(B849)</f>
        <v>8</v>
      </c>
      <c r="I849" s="17" t="s">
        <v>25</v>
      </c>
    </row>
    <row r="850" spans="1:9" ht="15.75" customHeight="1" x14ac:dyDescent="0.2">
      <c r="A850" s="11" t="s">
        <v>4335</v>
      </c>
      <c r="B850" s="11" t="s">
        <v>4335</v>
      </c>
      <c r="C850" t="s">
        <v>25</v>
      </c>
      <c r="D850" t="s">
        <v>17</v>
      </c>
      <c r="G850" s="3" t="str">
        <f>IF(ISNUMBER(SEARCH("Sourcewatch",F850)),"Sourcewatch",IF(ISNUMBER(SEARCH("desmog",F850)),"Desmog",IF(ISNUMBER(SEARCH("Exxon",F850)),"Exxonsecrets",IF(ISNUMBER(SEARCH("wikipedia",F850)),"Wikipedia",IF(ISNUMBER(SEARCH("greenpeace",F850)),"Greenpeace",IF(ISNUMBER(SEARCH("Polluterwatch",F850)),"Polluterwatch",IF(F850="","","Other")))))))</f>
        <v/>
      </c>
      <c r="H850">
        <f>LEN(B850)</f>
        <v>6</v>
      </c>
      <c r="I850" s="17" t="s">
        <v>25</v>
      </c>
    </row>
    <row r="851" spans="1:9" ht="15.75" customHeight="1" x14ac:dyDescent="0.2">
      <c r="A851" s="3" t="s">
        <v>867</v>
      </c>
      <c r="B851" s="3" t="s">
        <v>867</v>
      </c>
      <c r="C851" s="3" t="s">
        <v>25</v>
      </c>
      <c r="D851" s="3" t="s">
        <v>17</v>
      </c>
      <c r="F851" s="3" t="s">
        <v>17</v>
      </c>
      <c r="G851" s="3" t="str">
        <f>IF(ISNUMBER(SEARCH("Sourcewatch",F851)),"Sourcewatch",IF(ISNUMBER(SEARCH("desmog",F851)),"Desmog",IF(ISNUMBER(SEARCH("Exxon",F851)),"Exxonsecrets",IF(ISNUMBER(SEARCH("wikipedia",F851)),"Wikipedia",IF(ISNUMBER(SEARCH("greenpeace",F851)),"Greenpeace",IF(ISNUMBER(SEARCH("Polluterwatch",F851)),"Polluterwatch",IF(F851="","","Other")))))))</f>
        <v/>
      </c>
      <c r="H851">
        <f>LEN(B851)</f>
        <v>8</v>
      </c>
    </row>
    <row r="852" spans="1:9" ht="15.75" customHeight="1" x14ac:dyDescent="0.2">
      <c r="A852" s="3" t="s">
        <v>868</v>
      </c>
      <c r="B852" s="3" t="s">
        <v>868</v>
      </c>
      <c r="C852" s="3" t="s">
        <v>25</v>
      </c>
      <c r="D852" s="3" t="s">
        <v>17</v>
      </c>
      <c r="F852" s="3" t="s">
        <v>17</v>
      </c>
      <c r="G852" s="3" t="str">
        <f>IF(ISNUMBER(SEARCH("Sourcewatch",F852)),"Sourcewatch",IF(ISNUMBER(SEARCH("desmog",F852)),"Desmog",IF(ISNUMBER(SEARCH("Exxon",F852)),"Exxonsecrets",IF(ISNUMBER(SEARCH("wikipedia",F852)),"Wikipedia",IF(ISNUMBER(SEARCH("greenpeace",F852)),"Greenpeace",IF(ISNUMBER(SEARCH("Polluterwatch",F852)),"Polluterwatch",IF(F852="","","Other")))))))</f>
        <v/>
      </c>
      <c r="H852">
        <f>LEN(B852)</f>
        <v>14</v>
      </c>
    </row>
    <row r="853" spans="1:9" ht="15.75" customHeight="1" x14ac:dyDescent="0.2">
      <c r="A853" s="3" t="s">
        <v>869</v>
      </c>
      <c r="B853" s="3" t="s">
        <v>869</v>
      </c>
      <c r="C853" s="3" t="s">
        <v>25</v>
      </c>
      <c r="D853" s="3" t="s">
        <v>17</v>
      </c>
      <c r="F853" s="3" t="s">
        <v>17</v>
      </c>
      <c r="G853" s="3" t="str">
        <f>IF(ISNUMBER(SEARCH("Sourcewatch",F853)),"Sourcewatch",IF(ISNUMBER(SEARCH("desmog",F853)),"Desmog",IF(ISNUMBER(SEARCH("Exxon",F853)),"Exxonsecrets",IF(ISNUMBER(SEARCH("wikipedia",F853)),"Wikipedia",IF(ISNUMBER(SEARCH("greenpeace",F853)),"Greenpeace",IF(ISNUMBER(SEARCH("Polluterwatch",F853)),"Polluterwatch",IF(F853="","","Other")))))))</f>
        <v/>
      </c>
      <c r="H853">
        <f>LEN(B853)</f>
        <v>16</v>
      </c>
    </row>
    <row r="854" spans="1:9" ht="15.75" customHeight="1" x14ac:dyDescent="0.2">
      <c r="A854" s="3" t="s">
        <v>870</v>
      </c>
      <c r="B854" s="3" t="s">
        <v>870</v>
      </c>
      <c r="C854" s="3" t="s">
        <v>17</v>
      </c>
      <c r="D854" s="3" t="s">
        <v>25</v>
      </c>
      <c r="G854" s="3" t="str">
        <f>IF(ISNUMBER(SEARCH("Sourcewatch",F854)),"Sourcewatch",IF(ISNUMBER(SEARCH("desmog",F854)),"Desmog",IF(ISNUMBER(SEARCH("Exxon",F854)),"Exxonsecrets",IF(ISNUMBER(SEARCH("wikipedia",F854)),"Wikipedia",IF(ISNUMBER(SEARCH("greenpeace",F854)),"Greenpeace",IF(ISNUMBER(SEARCH("Polluterwatch",F854)),"Polluterwatch",IF(F854="","","Other")))))))</f>
        <v/>
      </c>
      <c r="H854">
        <f>LEN(B854)</f>
        <v>20</v>
      </c>
    </row>
    <row r="855" spans="1:9" ht="15.75" customHeight="1" x14ac:dyDescent="0.2">
      <c r="A855" s="3" t="s">
        <v>871</v>
      </c>
      <c r="B855" s="3" t="s">
        <v>871</v>
      </c>
      <c r="C855" s="3" t="s">
        <v>25</v>
      </c>
      <c r="D855" s="3" t="s">
        <v>17</v>
      </c>
      <c r="F855" s="3" t="s">
        <v>17</v>
      </c>
      <c r="G855" s="3" t="str">
        <f>IF(ISNUMBER(SEARCH("Sourcewatch",F855)),"Sourcewatch",IF(ISNUMBER(SEARCH("desmog",F855)),"Desmog",IF(ISNUMBER(SEARCH("Exxon",F855)),"Exxonsecrets",IF(ISNUMBER(SEARCH("wikipedia",F855)),"Wikipedia",IF(ISNUMBER(SEARCH("greenpeace",F855)),"Greenpeace",IF(ISNUMBER(SEARCH("Polluterwatch",F855)),"Polluterwatch",IF(F855="","","Other")))))))</f>
        <v/>
      </c>
      <c r="H855">
        <f>LEN(B855)</f>
        <v>13</v>
      </c>
    </row>
    <row r="856" spans="1:9" ht="15.75" customHeight="1" x14ac:dyDescent="0.2">
      <c r="A856" s="3" t="s">
        <v>872</v>
      </c>
      <c r="B856" s="3" t="s">
        <v>872</v>
      </c>
      <c r="C856" s="3" t="s">
        <v>25</v>
      </c>
      <c r="D856" s="3" t="s">
        <v>17</v>
      </c>
      <c r="F856" s="3" t="s">
        <v>17</v>
      </c>
      <c r="G856" s="3" t="str">
        <f>IF(ISNUMBER(SEARCH("Sourcewatch",F856)),"Sourcewatch",IF(ISNUMBER(SEARCH("desmog",F856)),"Desmog",IF(ISNUMBER(SEARCH("Exxon",F856)),"Exxonsecrets",IF(ISNUMBER(SEARCH("wikipedia",F856)),"Wikipedia",IF(ISNUMBER(SEARCH("greenpeace",F856)),"Greenpeace",IF(ISNUMBER(SEARCH("Polluterwatch",F856)),"Polluterwatch",IF(F856="","","Other")))))))</f>
        <v/>
      </c>
      <c r="H856">
        <f>LEN(B856)</f>
        <v>16</v>
      </c>
    </row>
    <row r="857" spans="1:9" ht="15.75" customHeight="1" x14ac:dyDescent="0.2">
      <c r="A857" s="3" t="s">
        <v>873</v>
      </c>
      <c r="B857" s="3" t="s">
        <v>873</v>
      </c>
      <c r="C857" s="3" t="s">
        <v>25</v>
      </c>
      <c r="D857" s="3" t="s">
        <v>17</v>
      </c>
      <c r="F857" s="3" t="s">
        <v>17</v>
      </c>
      <c r="G857" s="3" t="str">
        <f>IF(ISNUMBER(SEARCH("Sourcewatch",F857)),"Sourcewatch",IF(ISNUMBER(SEARCH("desmog",F857)),"Desmog",IF(ISNUMBER(SEARCH("Exxon",F857)),"Exxonsecrets",IF(ISNUMBER(SEARCH("wikipedia",F857)),"Wikipedia",IF(ISNUMBER(SEARCH("greenpeace",F857)),"Greenpeace",IF(ISNUMBER(SEARCH("Polluterwatch",F857)),"Polluterwatch",IF(F857="","","Other")))))))</f>
        <v/>
      </c>
      <c r="H857">
        <f>LEN(B857)</f>
        <v>12</v>
      </c>
    </row>
    <row r="858" spans="1:9" ht="15.75" customHeight="1" x14ac:dyDescent="0.2">
      <c r="A858" s="3" t="s">
        <v>874</v>
      </c>
      <c r="B858" s="3" t="s">
        <v>874</v>
      </c>
      <c r="C858" s="3" t="s">
        <v>17</v>
      </c>
      <c r="D858" s="3" t="s">
        <v>17</v>
      </c>
      <c r="F858" s="3" t="s">
        <v>17</v>
      </c>
      <c r="G858" s="3" t="str">
        <f>IF(ISNUMBER(SEARCH("Sourcewatch",F858)),"Sourcewatch",IF(ISNUMBER(SEARCH("desmog",F858)),"Desmog",IF(ISNUMBER(SEARCH("Exxon",F858)),"Exxonsecrets",IF(ISNUMBER(SEARCH("wikipedia",F858)),"Wikipedia",IF(ISNUMBER(SEARCH("greenpeace",F858)),"Greenpeace",IF(ISNUMBER(SEARCH("Polluterwatch",F858)),"Polluterwatch",IF(F858="","","Other")))))))</f>
        <v/>
      </c>
      <c r="H858">
        <f>LEN(B858)</f>
        <v>26</v>
      </c>
    </row>
    <row r="859" spans="1:9" ht="15.75" customHeight="1" x14ac:dyDescent="0.2">
      <c r="A859" s="3" t="s">
        <v>875</v>
      </c>
      <c r="B859" s="3" t="s">
        <v>875</v>
      </c>
      <c r="C859" s="3" t="s">
        <v>25</v>
      </c>
      <c r="D859" s="3" t="s">
        <v>17</v>
      </c>
      <c r="F859" s="3" t="s">
        <v>17</v>
      </c>
      <c r="G859" s="3" t="str">
        <f>IF(ISNUMBER(SEARCH("Sourcewatch",F859)),"Sourcewatch",IF(ISNUMBER(SEARCH("desmog",F859)),"Desmog",IF(ISNUMBER(SEARCH("Exxon",F859)),"Exxonsecrets",IF(ISNUMBER(SEARCH("wikipedia",F859)),"Wikipedia",IF(ISNUMBER(SEARCH("greenpeace",F859)),"Greenpeace",IF(ISNUMBER(SEARCH("Polluterwatch",F859)),"Polluterwatch",IF(F859="","","Other")))))))</f>
        <v/>
      </c>
      <c r="H859">
        <f>LEN(B859)</f>
        <v>6</v>
      </c>
    </row>
    <row r="860" spans="1:9" ht="15.75" customHeight="1" x14ac:dyDescent="0.2">
      <c r="A860" s="3" t="s">
        <v>876</v>
      </c>
      <c r="B860" s="3" t="s">
        <v>876</v>
      </c>
      <c r="C860" s="3" t="s">
        <v>25</v>
      </c>
      <c r="D860" s="3" t="s">
        <v>17</v>
      </c>
      <c r="F860" s="3" t="s">
        <v>17</v>
      </c>
      <c r="G860" s="3" t="str">
        <f>IF(ISNUMBER(SEARCH("Sourcewatch",F860)),"Sourcewatch",IF(ISNUMBER(SEARCH("desmog",F860)),"Desmog",IF(ISNUMBER(SEARCH("Exxon",F860)),"Exxonsecrets",IF(ISNUMBER(SEARCH("wikipedia",F860)),"Wikipedia",IF(ISNUMBER(SEARCH("greenpeace",F860)),"Greenpeace",IF(ISNUMBER(SEARCH("Polluterwatch",F860)),"Polluterwatch",IF(F860="","","Other")))))))</f>
        <v/>
      </c>
      <c r="H860">
        <f>LEN(B860)</f>
        <v>13</v>
      </c>
    </row>
    <row r="861" spans="1:9" ht="15.75" customHeight="1" x14ac:dyDescent="0.2">
      <c r="A861" s="3" t="s">
        <v>877</v>
      </c>
      <c r="B861" s="3" t="s">
        <v>877</v>
      </c>
      <c r="C861" s="3" t="s">
        <v>25</v>
      </c>
      <c r="D861" s="3" t="s">
        <v>17</v>
      </c>
      <c r="F861" s="3" t="s">
        <v>17</v>
      </c>
      <c r="G861" s="3" t="str">
        <f>IF(ISNUMBER(SEARCH("Sourcewatch",F861)),"Sourcewatch",IF(ISNUMBER(SEARCH("desmog",F861)),"Desmog",IF(ISNUMBER(SEARCH("Exxon",F861)),"Exxonsecrets",IF(ISNUMBER(SEARCH("wikipedia",F861)),"Wikipedia",IF(ISNUMBER(SEARCH("greenpeace",F861)),"Greenpeace",IF(ISNUMBER(SEARCH("Polluterwatch",F861)),"Polluterwatch",IF(F861="","","Other")))))))</f>
        <v/>
      </c>
      <c r="H861">
        <f>LEN(B861)</f>
        <v>15</v>
      </c>
    </row>
    <row r="862" spans="1:9" ht="15.75" customHeight="1" x14ac:dyDescent="0.2">
      <c r="A862" s="3" t="s">
        <v>878</v>
      </c>
      <c r="B862" s="3" t="s">
        <v>878</v>
      </c>
      <c r="C862" s="3" t="s">
        <v>25</v>
      </c>
      <c r="D862" s="3" t="s">
        <v>17</v>
      </c>
      <c r="F862" s="3" t="s">
        <v>17</v>
      </c>
      <c r="G862" s="3" t="str">
        <f>IF(ISNUMBER(SEARCH("Sourcewatch",F862)),"Sourcewatch",IF(ISNUMBER(SEARCH("desmog",F862)),"Desmog",IF(ISNUMBER(SEARCH("Exxon",F862)),"Exxonsecrets",IF(ISNUMBER(SEARCH("wikipedia",F862)),"Wikipedia",IF(ISNUMBER(SEARCH("greenpeace",F862)),"Greenpeace",IF(ISNUMBER(SEARCH("Polluterwatch",F862)),"Polluterwatch",IF(F862="","","Other")))))))</f>
        <v/>
      </c>
      <c r="H862">
        <f>LEN(B862)</f>
        <v>14</v>
      </c>
    </row>
    <row r="863" spans="1:9" ht="15.75" customHeight="1" x14ac:dyDescent="0.2">
      <c r="A863" s="3" t="s">
        <v>879</v>
      </c>
      <c r="B863" s="3" t="s">
        <v>879</v>
      </c>
      <c r="C863" s="3" t="s">
        <v>25</v>
      </c>
      <c r="D863" s="3" t="s">
        <v>17</v>
      </c>
      <c r="F863" s="3" t="s">
        <v>17</v>
      </c>
      <c r="G863" s="3" t="str">
        <f>IF(ISNUMBER(SEARCH("Sourcewatch",F863)),"Sourcewatch",IF(ISNUMBER(SEARCH("desmog",F863)),"Desmog",IF(ISNUMBER(SEARCH("Exxon",F863)),"Exxonsecrets",IF(ISNUMBER(SEARCH("wikipedia",F863)),"Wikipedia",IF(ISNUMBER(SEARCH("greenpeace",F863)),"Greenpeace",IF(ISNUMBER(SEARCH("Polluterwatch",F863)),"Polluterwatch",IF(F863="","","Other")))))))</f>
        <v/>
      </c>
      <c r="H863">
        <f>LEN(B863)</f>
        <v>13</v>
      </c>
    </row>
    <row r="864" spans="1:9" ht="15.75" customHeight="1" x14ac:dyDescent="0.2">
      <c r="A864" s="3" t="s">
        <v>880</v>
      </c>
      <c r="B864" s="3" t="s">
        <v>880</v>
      </c>
      <c r="C864" s="3" t="s">
        <v>25</v>
      </c>
      <c r="D864" s="3" t="s">
        <v>17</v>
      </c>
      <c r="F864" s="3" t="s">
        <v>17</v>
      </c>
      <c r="G864" s="3" t="str">
        <f>IF(ISNUMBER(SEARCH("Sourcewatch",F864)),"Sourcewatch",IF(ISNUMBER(SEARCH("desmog",F864)),"Desmog",IF(ISNUMBER(SEARCH("Exxon",F864)),"Exxonsecrets",IF(ISNUMBER(SEARCH("wikipedia",F864)),"Wikipedia",IF(ISNUMBER(SEARCH("greenpeace",F864)),"Greenpeace",IF(ISNUMBER(SEARCH("Polluterwatch",F864)),"Polluterwatch",IF(F864="","","Other")))))))</f>
        <v/>
      </c>
      <c r="H864">
        <f>LEN(B864)</f>
        <v>7</v>
      </c>
    </row>
    <row r="865" spans="1:9" ht="15.75" customHeight="1" x14ac:dyDescent="0.2">
      <c r="A865" s="3" t="s">
        <v>881</v>
      </c>
      <c r="B865" s="3" t="s">
        <v>881</v>
      </c>
      <c r="C865" s="3" t="s">
        <v>25</v>
      </c>
      <c r="D865" s="3" t="s">
        <v>17</v>
      </c>
      <c r="F865" s="3" t="s">
        <v>17</v>
      </c>
      <c r="G865" s="3" t="str">
        <f>IF(ISNUMBER(SEARCH("Sourcewatch",F865)),"Sourcewatch",IF(ISNUMBER(SEARCH("desmog",F865)),"Desmog",IF(ISNUMBER(SEARCH("Exxon",F865)),"Exxonsecrets",IF(ISNUMBER(SEARCH("wikipedia",F865)),"Wikipedia",IF(ISNUMBER(SEARCH("greenpeace",F865)),"Greenpeace",IF(ISNUMBER(SEARCH("Polluterwatch",F865)),"Polluterwatch",IF(F865="","","Other")))))))</f>
        <v/>
      </c>
      <c r="H865">
        <f>LEN(B865)</f>
        <v>6</v>
      </c>
    </row>
    <row r="866" spans="1:9" ht="15.75" customHeight="1" x14ac:dyDescent="0.2">
      <c r="A866" s="3" t="s">
        <v>882</v>
      </c>
      <c r="B866" s="3" t="s">
        <v>882</v>
      </c>
      <c r="C866" s="3" t="s">
        <v>25</v>
      </c>
      <c r="D866" s="3" t="s">
        <v>17</v>
      </c>
      <c r="F866" s="3" t="s">
        <v>17</v>
      </c>
      <c r="G866" s="3" t="str">
        <f>IF(ISNUMBER(SEARCH("Sourcewatch",F866)),"Sourcewatch",IF(ISNUMBER(SEARCH("desmog",F866)),"Desmog",IF(ISNUMBER(SEARCH("Exxon",F866)),"Exxonsecrets",IF(ISNUMBER(SEARCH("wikipedia",F866)),"Wikipedia",IF(ISNUMBER(SEARCH("greenpeace",F866)),"Greenpeace",IF(ISNUMBER(SEARCH("Polluterwatch",F866)),"Polluterwatch",IF(F866="","","Other")))))))</f>
        <v/>
      </c>
      <c r="H866">
        <f>LEN(B866)</f>
        <v>15</v>
      </c>
    </row>
    <row r="867" spans="1:9" ht="15.75" customHeight="1" x14ac:dyDescent="0.2">
      <c r="A867" s="3" t="s">
        <v>883</v>
      </c>
      <c r="B867" s="3" t="s">
        <v>883</v>
      </c>
      <c r="C867" s="3" t="s">
        <v>25</v>
      </c>
      <c r="D867" s="3" t="s">
        <v>17</v>
      </c>
      <c r="F867" s="3" t="s">
        <v>17</v>
      </c>
      <c r="G867" s="3" t="str">
        <f>IF(ISNUMBER(SEARCH("Sourcewatch",F867)),"Sourcewatch",IF(ISNUMBER(SEARCH("desmog",F867)),"Desmog",IF(ISNUMBER(SEARCH("Exxon",F867)),"Exxonsecrets",IF(ISNUMBER(SEARCH("wikipedia",F867)),"Wikipedia",IF(ISNUMBER(SEARCH("greenpeace",F867)),"Greenpeace",IF(ISNUMBER(SEARCH("Polluterwatch",F867)),"Polluterwatch",IF(F867="","","Other")))))))</f>
        <v/>
      </c>
      <c r="H867">
        <f>LEN(B867)</f>
        <v>5</v>
      </c>
    </row>
    <row r="868" spans="1:9" ht="15.75" customHeight="1" x14ac:dyDescent="0.2">
      <c r="A868" s="3" t="s">
        <v>884</v>
      </c>
      <c r="B868" s="3" t="s">
        <v>884</v>
      </c>
      <c r="C868" s="3" t="s">
        <v>25</v>
      </c>
      <c r="D868" s="3" t="s">
        <v>17</v>
      </c>
      <c r="F868" s="3" t="s">
        <v>17</v>
      </c>
      <c r="G868" s="3" t="str">
        <f>IF(ISNUMBER(SEARCH("Sourcewatch",F868)),"Sourcewatch",IF(ISNUMBER(SEARCH("desmog",F868)),"Desmog",IF(ISNUMBER(SEARCH("Exxon",F868)),"Exxonsecrets",IF(ISNUMBER(SEARCH("wikipedia",F868)),"Wikipedia",IF(ISNUMBER(SEARCH("greenpeace",F868)),"Greenpeace",IF(ISNUMBER(SEARCH("Polluterwatch",F868)),"Polluterwatch",IF(F868="","","Other")))))))</f>
        <v/>
      </c>
      <c r="H868">
        <f>LEN(B868)</f>
        <v>7</v>
      </c>
    </row>
    <row r="869" spans="1:9" ht="15.75" customHeight="1" x14ac:dyDescent="0.2">
      <c r="A869" s="3" t="s">
        <v>886</v>
      </c>
      <c r="B869" s="3" t="s">
        <v>886</v>
      </c>
      <c r="C869" s="3" t="s">
        <v>17</v>
      </c>
      <c r="D869" s="3" t="s">
        <v>17</v>
      </c>
      <c r="F869" s="3" t="s">
        <v>17</v>
      </c>
      <c r="G869" s="3" t="str">
        <f>IF(ISNUMBER(SEARCH("Sourcewatch",F869)),"Sourcewatch",IF(ISNUMBER(SEARCH("desmog",F869)),"Desmog",IF(ISNUMBER(SEARCH("Exxon",F869)),"Exxonsecrets",IF(ISNUMBER(SEARCH("wikipedia",F869)),"Wikipedia",IF(ISNUMBER(SEARCH("greenpeace",F869)),"Greenpeace",IF(ISNUMBER(SEARCH("Polluterwatch",F869)),"Polluterwatch",IF(F869="","","Other")))))))</f>
        <v/>
      </c>
      <c r="H869">
        <f>LEN(B869)</f>
        <v>14</v>
      </c>
    </row>
    <row r="870" spans="1:9" ht="15.75" customHeight="1" x14ac:dyDescent="0.2">
      <c r="A870" s="3" t="s">
        <v>887</v>
      </c>
      <c r="B870" s="3" t="s">
        <v>887</v>
      </c>
      <c r="C870" s="3" t="s">
        <v>25</v>
      </c>
      <c r="D870" s="3" t="s">
        <v>17</v>
      </c>
      <c r="F870" s="3" t="s">
        <v>17</v>
      </c>
      <c r="G870" s="3" t="str">
        <f>IF(ISNUMBER(SEARCH("Sourcewatch",F870)),"Sourcewatch",IF(ISNUMBER(SEARCH("desmog",F870)),"Desmog",IF(ISNUMBER(SEARCH("Exxon",F870)),"Exxonsecrets",IF(ISNUMBER(SEARCH("wikipedia",F870)),"Wikipedia",IF(ISNUMBER(SEARCH("greenpeace",F870)),"Greenpeace",IF(ISNUMBER(SEARCH("Polluterwatch",F870)),"Polluterwatch",IF(F870="","","Other")))))))</f>
        <v/>
      </c>
      <c r="H870">
        <f>LEN(B870)</f>
        <v>7</v>
      </c>
    </row>
    <row r="871" spans="1:9" ht="15.75" customHeight="1" x14ac:dyDescent="0.2">
      <c r="A871" s="3" t="s">
        <v>888</v>
      </c>
      <c r="B871" s="3" t="s">
        <v>888</v>
      </c>
      <c r="C871" s="3" t="s">
        <v>25</v>
      </c>
      <c r="D871" s="3" t="s">
        <v>17</v>
      </c>
      <c r="F871" s="3" t="s">
        <v>17</v>
      </c>
      <c r="G871" s="3" t="str">
        <f>IF(ISNUMBER(SEARCH("Sourcewatch",F871)),"Sourcewatch",IF(ISNUMBER(SEARCH("desmog",F871)),"Desmog",IF(ISNUMBER(SEARCH("Exxon",F871)),"Exxonsecrets",IF(ISNUMBER(SEARCH("wikipedia",F871)),"Wikipedia",IF(ISNUMBER(SEARCH("greenpeace",F871)),"Greenpeace",IF(ISNUMBER(SEARCH("Polluterwatch",F871)),"Polluterwatch",IF(F871="","","Other")))))))</f>
        <v/>
      </c>
      <c r="H871">
        <f>LEN(B871)</f>
        <v>17</v>
      </c>
    </row>
    <row r="872" spans="1:9" ht="15.75" customHeight="1" x14ac:dyDescent="0.2">
      <c r="A872" s="3" t="s">
        <v>889</v>
      </c>
      <c r="B872" s="3" t="s">
        <v>889</v>
      </c>
      <c r="C872" s="3" t="s">
        <v>25</v>
      </c>
      <c r="D872" s="3" t="s">
        <v>17</v>
      </c>
      <c r="F872" s="3" t="s">
        <v>17</v>
      </c>
      <c r="G872" s="3" t="str">
        <f>IF(ISNUMBER(SEARCH("Sourcewatch",F872)),"Sourcewatch",IF(ISNUMBER(SEARCH("desmog",F872)),"Desmog",IF(ISNUMBER(SEARCH("Exxon",F872)),"Exxonsecrets",IF(ISNUMBER(SEARCH("wikipedia",F872)),"Wikipedia",IF(ISNUMBER(SEARCH("greenpeace",F872)),"Greenpeace",IF(ISNUMBER(SEARCH("Polluterwatch",F872)),"Polluterwatch",IF(F872="","","Other")))))))</f>
        <v/>
      </c>
      <c r="H872">
        <f>LEN(B872)</f>
        <v>8</v>
      </c>
    </row>
    <row r="873" spans="1:9" ht="15.75" customHeight="1" x14ac:dyDescent="0.2">
      <c r="A873" s="3" t="s">
        <v>890</v>
      </c>
      <c r="B873" s="3" t="s">
        <v>890</v>
      </c>
      <c r="C873" s="3" t="s">
        <v>25</v>
      </c>
      <c r="D873" s="3" t="s">
        <v>17</v>
      </c>
      <c r="F873" s="3" t="s">
        <v>17</v>
      </c>
      <c r="G873" s="3" t="str">
        <f>IF(ISNUMBER(SEARCH("Sourcewatch",F873)),"Sourcewatch",IF(ISNUMBER(SEARCH("desmog",F873)),"Desmog",IF(ISNUMBER(SEARCH("Exxon",F873)),"Exxonsecrets",IF(ISNUMBER(SEARCH("wikipedia",F873)),"Wikipedia",IF(ISNUMBER(SEARCH("greenpeace",F873)),"Greenpeace",IF(ISNUMBER(SEARCH("Polluterwatch",F873)),"Polluterwatch",IF(F873="","","Other")))))))</f>
        <v/>
      </c>
      <c r="H873">
        <f>LEN(B873)</f>
        <v>10</v>
      </c>
    </row>
    <row r="874" spans="1:9" ht="15.75" customHeight="1" x14ac:dyDescent="0.2">
      <c r="A874" s="3" t="s">
        <v>891</v>
      </c>
      <c r="B874" s="3" t="s">
        <v>891</v>
      </c>
      <c r="C874" s="3" t="s">
        <v>25</v>
      </c>
      <c r="D874" s="3" t="s">
        <v>17</v>
      </c>
      <c r="F874" s="3" t="s">
        <v>17</v>
      </c>
      <c r="G874" s="3" t="str">
        <f>IF(ISNUMBER(SEARCH("Sourcewatch",F874)),"Sourcewatch",IF(ISNUMBER(SEARCH("desmog",F874)),"Desmog",IF(ISNUMBER(SEARCH("Exxon",F874)),"Exxonsecrets",IF(ISNUMBER(SEARCH("wikipedia",F874)),"Wikipedia",IF(ISNUMBER(SEARCH("greenpeace",F874)),"Greenpeace",IF(ISNUMBER(SEARCH("Polluterwatch",F874)),"Polluterwatch",IF(F874="","","Other")))))))</f>
        <v/>
      </c>
      <c r="H874">
        <f>LEN(B874)</f>
        <v>17</v>
      </c>
    </row>
    <row r="875" spans="1:9" ht="15.75" customHeight="1" x14ac:dyDescent="0.2">
      <c r="A875" s="3" t="s">
        <v>892</v>
      </c>
      <c r="B875" s="3" t="s">
        <v>892</v>
      </c>
      <c r="C875" s="3" t="s">
        <v>25</v>
      </c>
      <c r="D875" s="3" t="s">
        <v>17</v>
      </c>
      <c r="F875" s="3" t="s">
        <v>17</v>
      </c>
      <c r="G875" s="3" t="str">
        <f>IF(ISNUMBER(SEARCH("Sourcewatch",F875)),"Sourcewatch",IF(ISNUMBER(SEARCH("desmog",F875)),"Desmog",IF(ISNUMBER(SEARCH("Exxon",F875)),"Exxonsecrets",IF(ISNUMBER(SEARCH("wikipedia",F875)),"Wikipedia",IF(ISNUMBER(SEARCH("greenpeace",F875)),"Greenpeace",IF(ISNUMBER(SEARCH("Polluterwatch",F875)),"Polluterwatch",IF(F875="","","Other")))))))</f>
        <v/>
      </c>
      <c r="H875">
        <f>LEN(B875)</f>
        <v>11</v>
      </c>
    </row>
    <row r="876" spans="1:9" ht="15.75" customHeight="1" x14ac:dyDescent="0.2">
      <c r="A876" s="11" t="s">
        <v>4405</v>
      </c>
      <c r="B876" s="11" t="s">
        <v>4405</v>
      </c>
      <c r="C876" t="s">
        <v>17</v>
      </c>
      <c r="D876" t="s">
        <v>17</v>
      </c>
      <c r="G876" s="3" t="str">
        <f>IF(ISNUMBER(SEARCH("Sourcewatch",F876)),"Sourcewatch",IF(ISNUMBER(SEARCH("desmog",F876)),"Desmog",IF(ISNUMBER(SEARCH("Exxon",F876)),"Exxonsecrets",IF(ISNUMBER(SEARCH("wikipedia",F876)),"Wikipedia",IF(ISNUMBER(SEARCH("greenpeace",F876)),"Greenpeace",IF(ISNUMBER(SEARCH("Polluterwatch",F876)),"Polluterwatch",IF(F876="","","Other")))))))</f>
        <v/>
      </c>
      <c r="H876">
        <f>LEN(B876)</f>
        <v>7</v>
      </c>
      <c r="I876" s="17" t="s">
        <v>25</v>
      </c>
    </row>
    <row r="877" spans="1:9" ht="15.75" customHeight="1" x14ac:dyDescent="0.2">
      <c r="A877" s="3" t="s">
        <v>893</v>
      </c>
      <c r="B877" s="3" t="s">
        <v>893</v>
      </c>
      <c r="C877" s="3" t="s">
        <v>25</v>
      </c>
      <c r="D877" s="3" t="s">
        <v>17</v>
      </c>
      <c r="F877" s="3" t="s">
        <v>17</v>
      </c>
      <c r="G877" s="3" t="str">
        <f>IF(ISNUMBER(SEARCH("Sourcewatch",F877)),"Sourcewatch",IF(ISNUMBER(SEARCH("desmog",F877)),"Desmog",IF(ISNUMBER(SEARCH("Exxon",F877)),"Exxonsecrets",IF(ISNUMBER(SEARCH("wikipedia",F877)),"Wikipedia",IF(ISNUMBER(SEARCH("greenpeace",F877)),"Greenpeace",IF(ISNUMBER(SEARCH("Polluterwatch",F877)),"Polluterwatch",IF(F877="","","Other")))))))</f>
        <v/>
      </c>
      <c r="H877">
        <f>LEN(B877)</f>
        <v>5</v>
      </c>
    </row>
    <row r="878" spans="1:9" ht="15.75" customHeight="1" x14ac:dyDescent="0.2">
      <c r="A878" s="3" t="s">
        <v>894</v>
      </c>
      <c r="B878" s="3" t="s">
        <v>894</v>
      </c>
      <c r="C878" s="3" t="s">
        <v>25</v>
      </c>
      <c r="D878" s="3" t="s">
        <v>17</v>
      </c>
      <c r="F878" s="3" t="s">
        <v>17</v>
      </c>
      <c r="G878" s="3" t="str">
        <f>IF(ISNUMBER(SEARCH("Sourcewatch",F878)),"Sourcewatch",IF(ISNUMBER(SEARCH("desmog",F878)),"Desmog",IF(ISNUMBER(SEARCH("Exxon",F878)),"Exxonsecrets",IF(ISNUMBER(SEARCH("wikipedia",F878)),"Wikipedia",IF(ISNUMBER(SEARCH("greenpeace",F878)),"Greenpeace",IF(ISNUMBER(SEARCH("Polluterwatch",F878)),"Polluterwatch",IF(F878="","","Other")))))))</f>
        <v/>
      </c>
      <c r="H878">
        <f>LEN(B878)</f>
        <v>16</v>
      </c>
    </row>
    <row r="879" spans="1:9" ht="15.75" customHeight="1" x14ac:dyDescent="0.2">
      <c r="A879" s="3" t="s">
        <v>895</v>
      </c>
      <c r="B879" s="3" t="s">
        <v>895</v>
      </c>
      <c r="C879" s="3" t="s">
        <v>25</v>
      </c>
      <c r="D879" s="3" t="s">
        <v>17</v>
      </c>
      <c r="F879" s="3" t="s">
        <v>17</v>
      </c>
      <c r="G879" s="3" t="str">
        <f>IF(ISNUMBER(SEARCH("Sourcewatch",F879)),"Sourcewatch",IF(ISNUMBER(SEARCH("desmog",F879)),"Desmog",IF(ISNUMBER(SEARCH("Exxon",F879)),"Exxonsecrets",IF(ISNUMBER(SEARCH("wikipedia",F879)),"Wikipedia",IF(ISNUMBER(SEARCH("greenpeace",F879)),"Greenpeace",IF(ISNUMBER(SEARCH("Polluterwatch",F879)),"Polluterwatch",IF(F879="","","Other")))))))</f>
        <v/>
      </c>
      <c r="H879">
        <f>LEN(B879)</f>
        <v>6</v>
      </c>
    </row>
    <row r="880" spans="1:9" ht="15.75" customHeight="1" x14ac:dyDescent="0.2">
      <c r="A880" s="3" t="s">
        <v>896</v>
      </c>
      <c r="B880" s="3" t="s">
        <v>896</v>
      </c>
      <c r="C880" s="6" t="s">
        <v>25</v>
      </c>
      <c r="D880" s="3" t="s">
        <v>17</v>
      </c>
      <c r="F880" s="3" t="s">
        <v>17</v>
      </c>
      <c r="G880" s="3" t="str">
        <f>IF(ISNUMBER(SEARCH("Sourcewatch",F880)),"Sourcewatch",IF(ISNUMBER(SEARCH("desmog",F880)),"Desmog",IF(ISNUMBER(SEARCH("Exxon",F880)),"Exxonsecrets",IF(ISNUMBER(SEARCH("wikipedia",F880)),"Wikipedia",IF(ISNUMBER(SEARCH("greenpeace",F880)),"Greenpeace",IF(ISNUMBER(SEARCH("Polluterwatch",F880)),"Polluterwatch",IF(F880="","","Other")))))))</f>
        <v/>
      </c>
      <c r="H880">
        <f>LEN(B880)</f>
        <v>7</v>
      </c>
    </row>
    <row r="881" spans="1:8" ht="15.75" customHeight="1" x14ac:dyDescent="0.2">
      <c r="A881" s="3" t="s">
        <v>897</v>
      </c>
      <c r="B881" s="3" t="s">
        <v>897</v>
      </c>
      <c r="C881" s="6" t="s">
        <v>25</v>
      </c>
      <c r="D881" s="3" t="s">
        <v>17</v>
      </c>
      <c r="F881" s="3" t="s">
        <v>17</v>
      </c>
      <c r="G881" s="3" t="str">
        <f>IF(ISNUMBER(SEARCH("Sourcewatch",F881)),"Sourcewatch",IF(ISNUMBER(SEARCH("desmog",F881)),"Desmog",IF(ISNUMBER(SEARCH("Exxon",F881)),"Exxonsecrets",IF(ISNUMBER(SEARCH("wikipedia",F881)),"Wikipedia",IF(ISNUMBER(SEARCH("greenpeace",F881)),"Greenpeace",IF(ISNUMBER(SEARCH("Polluterwatch",F881)),"Polluterwatch",IF(F881="","","Other")))))))</f>
        <v/>
      </c>
      <c r="H881">
        <f>LEN(B881)</f>
        <v>6</v>
      </c>
    </row>
    <row r="882" spans="1:8" ht="15.75" customHeight="1" x14ac:dyDescent="0.2">
      <c r="A882" s="3" t="s">
        <v>898</v>
      </c>
      <c r="B882" s="3" t="s">
        <v>898</v>
      </c>
      <c r="C882" s="6" t="s">
        <v>25</v>
      </c>
      <c r="D882" s="3" t="s">
        <v>17</v>
      </c>
      <c r="F882" s="3" t="s">
        <v>17</v>
      </c>
      <c r="G882" s="3" t="str">
        <f>IF(ISNUMBER(SEARCH("Sourcewatch",F882)),"Sourcewatch",IF(ISNUMBER(SEARCH("desmog",F882)),"Desmog",IF(ISNUMBER(SEARCH("Exxon",F882)),"Exxonsecrets",IF(ISNUMBER(SEARCH("wikipedia",F882)),"Wikipedia",IF(ISNUMBER(SEARCH("greenpeace",F882)),"Greenpeace",IF(ISNUMBER(SEARCH("Polluterwatch",F882)),"Polluterwatch",IF(F882="","","Other")))))))</f>
        <v/>
      </c>
      <c r="H882">
        <f>LEN(B882)</f>
        <v>11</v>
      </c>
    </row>
    <row r="883" spans="1:8" ht="15.75" customHeight="1" x14ac:dyDescent="0.2">
      <c r="A883" s="3" t="s">
        <v>899</v>
      </c>
      <c r="B883" s="3" t="s">
        <v>899</v>
      </c>
      <c r="C883" s="6" t="s">
        <v>25</v>
      </c>
      <c r="D883" s="3" t="s">
        <v>17</v>
      </c>
      <c r="F883" s="3" t="s">
        <v>17</v>
      </c>
      <c r="G883" s="3" t="str">
        <f>IF(ISNUMBER(SEARCH("Sourcewatch",F883)),"Sourcewatch",IF(ISNUMBER(SEARCH("desmog",F883)),"Desmog",IF(ISNUMBER(SEARCH("Exxon",F883)),"Exxonsecrets",IF(ISNUMBER(SEARCH("wikipedia",F883)),"Wikipedia",IF(ISNUMBER(SEARCH("greenpeace",F883)),"Greenpeace",IF(ISNUMBER(SEARCH("Polluterwatch",F883)),"Polluterwatch",IF(F883="","","Other")))))))</f>
        <v/>
      </c>
      <c r="H883">
        <f>LEN(B883)</f>
        <v>8</v>
      </c>
    </row>
    <row r="884" spans="1:8" ht="15.75" customHeight="1" x14ac:dyDescent="0.2">
      <c r="A884" s="3" t="s">
        <v>900</v>
      </c>
      <c r="B884" s="3" t="s">
        <v>900</v>
      </c>
      <c r="C884" s="6" t="s">
        <v>25</v>
      </c>
      <c r="D884" s="3" t="s">
        <v>17</v>
      </c>
      <c r="F884" s="3" t="s">
        <v>17</v>
      </c>
      <c r="G884" s="3" t="str">
        <f>IF(ISNUMBER(SEARCH("Sourcewatch",F884)),"Sourcewatch",IF(ISNUMBER(SEARCH("desmog",F884)),"Desmog",IF(ISNUMBER(SEARCH("Exxon",F884)),"Exxonsecrets",IF(ISNUMBER(SEARCH("wikipedia",F884)),"Wikipedia",IF(ISNUMBER(SEARCH("greenpeace",F884)),"Greenpeace",IF(ISNUMBER(SEARCH("Polluterwatch",F884)),"Polluterwatch",IF(F884="","","Other")))))))</f>
        <v/>
      </c>
      <c r="H884">
        <f>LEN(B884)</f>
        <v>11</v>
      </c>
    </row>
    <row r="885" spans="1:8" ht="15.75" customHeight="1" x14ac:dyDescent="0.2">
      <c r="A885" s="3" t="s">
        <v>901</v>
      </c>
      <c r="B885" s="3" t="s">
        <v>901</v>
      </c>
      <c r="C885" s="6" t="s">
        <v>25</v>
      </c>
      <c r="D885" s="3" t="s">
        <v>17</v>
      </c>
      <c r="F885" s="3" t="s">
        <v>17</v>
      </c>
      <c r="G885" s="3" t="str">
        <f>IF(ISNUMBER(SEARCH("Sourcewatch",F885)),"Sourcewatch",IF(ISNUMBER(SEARCH("desmog",F885)),"Desmog",IF(ISNUMBER(SEARCH("Exxon",F885)),"Exxonsecrets",IF(ISNUMBER(SEARCH("wikipedia",F885)),"Wikipedia",IF(ISNUMBER(SEARCH("greenpeace",F885)),"Greenpeace",IF(ISNUMBER(SEARCH("Polluterwatch",F885)),"Polluterwatch",IF(F885="","","Other")))))))</f>
        <v/>
      </c>
      <c r="H885">
        <f>LEN(B885)</f>
        <v>7</v>
      </c>
    </row>
    <row r="886" spans="1:8" ht="15.75" customHeight="1" x14ac:dyDescent="0.2">
      <c r="A886" s="3" t="s">
        <v>902</v>
      </c>
      <c r="B886" s="3" t="s">
        <v>902</v>
      </c>
      <c r="C886" s="6" t="s">
        <v>25</v>
      </c>
      <c r="D886" s="3" t="s">
        <v>17</v>
      </c>
      <c r="F886" s="3" t="s">
        <v>17</v>
      </c>
      <c r="G886" s="3" t="str">
        <f>IF(ISNUMBER(SEARCH("Sourcewatch",F886)),"Sourcewatch",IF(ISNUMBER(SEARCH("desmog",F886)),"Desmog",IF(ISNUMBER(SEARCH("Exxon",F886)),"Exxonsecrets",IF(ISNUMBER(SEARCH("wikipedia",F886)),"Wikipedia",IF(ISNUMBER(SEARCH("greenpeace",F886)),"Greenpeace",IF(ISNUMBER(SEARCH("Polluterwatch",F886)),"Polluterwatch",IF(F886="","","Other")))))))</f>
        <v/>
      </c>
      <c r="H886">
        <f>LEN(B886)</f>
        <v>10</v>
      </c>
    </row>
    <row r="887" spans="1:8" ht="15.75" customHeight="1" x14ac:dyDescent="0.2">
      <c r="A887" s="3" t="s">
        <v>903</v>
      </c>
      <c r="B887" s="3" t="s">
        <v>903</v>
      </c>
      <c r="C887" s="6" t="s">
        <v>25</v>
      </c>
      <c r="D887" s="3" t="s">
        <v>17</v>
      </c>
      <c r="F887" s="3" t="s">
        <v>17</v>
      </c>
      <c r="G887" s="3" t="str">
        <f>IF(ISNUMBER(SEARCH("Sourcewatch",F887)),"Sourcewatch",IF(ISNUMBER(SEARCH("desmog",F887)),"Desmog",IF(ISNUMBER(SEARCH("Exxon",F887)),"Exxonsecrets",IF(ISNUMBER(SEARCH("wikipedia",F887)),"Wikipedia",IF(ISNUMBER(SEARCH("greenpeace",F887)),"Greenpeace",IF(ISNUMBER(SEARCH("Polluterwatch",F887)),"Polluterwatch",IF(F887="","","Other")))))))</f>
        <v/>
      </c>
      <c r="H887">
        <f>LEN(B887)</f>
        <v>10</v>
      </c>
    </row>
    <row r="888" spans="1:8" ht="15.75" customHeight="1" x14ac:dyDescent="0.2">
      <c r="A888" s="3" t="s">
        <v>904</v>
      </c>
      <c r="B888" s="3" t="s">
        <v>904</v>
      </c>
      <c r="C888" s="6" t="s">
        <v>25</v>
      </c>
      <c r="D888" s="3" t="s">
        <v>17</v>
      </c>
      <c r="F888" s="3" t="s">
        <v>17</v>
      </c>
      <c r="G888" s="3" t="str">
        <f>IF(ISNUMBER(SEARCH("Sourcewatch",F888)),"Sourcewatch",IF(ISNUMBER(SEARCH("desmog",F888)),"Desmog",IF(ISNUMBER(SEARCH("Exxon",F888)),"Exxonsecrets",IF(ISNUMBER(SEARCH("wikipedia",F888)),"Wikipedia",IF(ISNUMBER(SEARCH("greenpeace",F888)),"Greenpeace",IF(ISNUMBER(SEARCH("Polluterwatch",F888)),"Polluterwatch",IF(F888="","","Other")))))))</f>
        <v/>
      </c>
      <c r="H888">
        <f>LEN(B888)</f>
        <v>9</v>
      </c>
    </row>
    <row r="889" spans="1:8" ht="15.75" customHeight="1" x14ac:dyDescent="0.2">
      <c r="A889" s="3" t="s">
        <v>905</v>
      </c>
      <c r="B889" s="3" t="s">
        <v>905</v>
      </c>
      <c r="C889" s="6" t="s">
        <v>25</v>
      </c>
      <c r="D889" s="3" t="s">
        <v>17</v>
      </c>
      <c r="F889" s="3" t="s">
        <v>17</v>
      </c>
      <c r="G889" s="3" t="str">
        <f>IF(ISNUMBER(SEARCH("Sourcewatch",F889)),"Sourcewatch",IF(ISNUMBER(SEARCH("desmog",F889)),"Desmog",IF(ISNUMBER(SEARCH("Exxon",F889)),"Exxonsecrets",IF(ISNUMBER(SEARCH("wikipedia",F889)),"Wikipedia",IF(ISNUMBER(SEARCH("greenpeace",F889)),"Greenpeace",IF(ISNUMBER(SEARCH("Polluterwatch",F889)),"Polluterwatch",IF(F889="","","Other")))))))</f>
        <v/>
      </c>
      <c r="H889">
        <f>LEN(B889)</f>
        <v>7</v>
      </c>
    </row>
    <row r="890" spans="1:8" ht="15.75" customHeight="1" x14ac:dyDescent="0.2">
      <c r="A890" s="3" t="s">
        <v>906</v>
      </c>
      <c r="B890" s="3" t="s">
        <v>906</v>
      </c>
      <c r="C890" s="6" t="s">
        <v>25</v>
      </c>
      <c r="D890" s="3" t="s">
        <v>17</v>
      </c>
      <c r="F890" s="3" t="s">
        <v>17</v>
      </c>
      <c r="G890" s="3" t="str">
        <f>IF(ISNUMBER(SEARCH("Sourcewatch",F890)),"Sourcewatch",IF(ISNUMBER(SEARCH("desmog",F890)),"Desmog",IF(ISNUMBER(SEARCH("Exxon",F890)),"Exxonsecrets",IF(ISNUMBER(SEARCH("wikipedia",F890)),"Wikipedia",IF(ISNUMBER(SEARCH("greenpeace",F890)),"Greenpeace",IF(ISNUMBER(SEARCH("Polluterwatch",F890)),"Polluterwatch",IF(F890="","","Other")))))))</f>
        <v/>
      </c>
      <c r="H890">
        <f>LEN(B890)</f>
        <v>10</v>
      </c>
    </row>
    <row r="891" spans="1:8" ht="15.75" customHeight="1" x14ac:dyDescent="0.2">
      <c r="A891" s="3" t="s">
        <v>907</v>
      </c>
      <c r="B891" s="3" t="s">
        <v>907</v>
      </c>
      <c r="C891" s="6" t="s">
        <v>25</v>
      </c>
      <c r="D891" s="3" t="s">
        <v>17</v>
      </c>
      <c r="F891" s="3" t="s">
        <v>17</v>
      </c>
      <c r="G891" s="3" t="str">
        <f>IF(ISNUMBER(SEARCH("Sourcewatch",F891)),"Sourcewatch",IF(ISNUMBER(SEARCH("desmog",F891)),"Desmog",IF(ISNUMBER(SEARCH("Exxon",F891)),"Exxonsecrets",IF(ISNUMBER(SEARCH("wikipedia",F891)),"Wikipedia",IF(ISNUMBER(SEARCH("greenpeace",F891)),"Greenpeace",IF(ISNUMBER(SEARCH("Polluterwatch",F891)),"Polluterwatch",IF(F891="","","Other")))))))</f>
        <v/>
      </c>
      <c r="H891">
        <f>LEN(B891)</f>
        <v>10</v>
      </c>
    </row>
    <row r="892" spans="1:8" ht="15.75" customHeight="1" x14ac:dyDescent="0.2">
      <c r="A892" s="3" t="s">
        <v>908</v>
      </c>
      <c r="B892" s="3" t="s">
        <v>908</v>
      </c>
      <c r="C892" s="3" t="s">
        <v>25</v>
      </c>
      <c r="D892" s="3" t="s">
        <v>17</v>
      </c>
      <c r="F892" s="3" t="s">
        <v>17</v>
      </c>
      <c r="G892" s="3" t="str">
        <f>IF(ISNUMBER(SEARCH("Sourcewatch",F892)),"Sourcewatch",IF(ISNUMBER(SEARCH("desmog",F892)),"Desmog",IF(ISNUMBER(SEARCH("Exxon",F892)),"Exxonsecrets",IF(ISNUMBER(SEARCH("wikipedia",F892)),"Wikipedia",IF(ISNUMBER(SEARCH("greenpeace",F892)),"Greenpeace",IF(ISNUMBER(SEARCH("Polluterwatch",F892)),"Polluterwatch",IF(F892="","","Other")))))))</f>
        <v/>
      </c>
      <c r="H892">
        <f>LEN(B892)</f>
        <v>9</v>
      </c>
    </row>
    <row r="893" spans="1:8" ht="15.75" customHeight="1" x14ac:dyDescent="0.2">
      <c r="A893" s="3" t="s">
        <v>909</v>
      </c>
      <c r="B893" s="3" t="s">
        <v>909</v>
      </c>
      <c r="C893" s="3" t="s">
        <v>25</v>
      </c>
      <c r="D893" s="3" t="s">
        <v>17</v>
      </c>
      <c r="F893" s="3" t="s">
        <v>17</v>
      </c>
      <c r="G893" s="3" t="str">
        <f>IF(ISNUMBER(SEARCH("Sourcewatch",F893)),"Sourcewatch",IF(ISNUMBER(SEARCH("desmog",F893)),"Desmog",IF(ISNUMBER(SEARCH("Exxon",F893)),"Exxonsecrets",IF(ISNUMBER(SEARCH("wikipedia",F893)),"Wikipedia",IF(ISNUMBER(SEARCH("greenpeace",F893)),"Greenpeace",IF(ISNUMBER(SEARCH("Polluterwatch",F893)),"Polluterwatch",IF(F893="","","Other")))))))</f>
        <v/>
      </c>
      <c r="H893">
        <f>LEN(B893)</f>
        <v>11</v>
      </c>
    </row>
    <row r="894" spans="1:8" ht="15.75" customHeight="1" x14ac:dyDescent="0.2">
      <c r="A894" s="3" t="s">
        <v>910</v>
      </c>
      <c r="B894" s="3" t="s">
        <v>910</v>
      </c>
      <c r="C894" s="3" t="s">
        <v>25</v>
      </c>
      <c r="D894" s="3" t="s">
        <v>17</v>
      </c>
      <c r="F894" s="3" t="s">
        <v>17</v>
      </c>
      <c r="G894" s="3" t="str">
        <f>IF(ISNUMBER(SEARCH("Sourcewatch",F894)),"Sourcewatch",IF(ISNUMBER(SEARCH("desmog",F894)),"Desmog",IF(ISNUMBER(SEARCH("Exxon",F894)),"Exxonsecrets",IF(ISNUMBER(SEARCH("wikipedia",F894)),"Wikipedia",IF(ISNUMBER(SEARCH("greenpeace",F894)),"Greenpeace",IF(ISNUMBER(SEARCH("Polluterwatch",F894)),"Polluterwatch",IF(F894="","","Other")))))))</f>
        <v/>
      </c>
      <c r="H894">
        <f>LEN(B894)</f>
        <v>9</v>
      </c>
    </row>
    <row r="895" spans="1:8" ht="15.75" customHeight="1" x14ac:dyDescent="0.2">
      <c r="A895" s="3" t="s">
        <v>911</v>
      </c>
      <c r="B895" s="3" t="s">
        <v>911</v>
      </c>
      <c r="C895" s="3" t="s">
        <v>25</v>
      </c>
      <c r="D895" s="3" t="s">
        <v>17</v>
      </c>
      <c r="F895" s="3" t="s">
        <v>17</v>
      </c>
      <c r="G895" s="3" t="str">
        <f>IF(ISNUMBER(SEARCH("Sourcewatch",F895)),"Sourcewatch",IF(ISNUMBER(SEARCH("desmog",F895)),"Desmog",IF(ISNUMBER(SEARCH("Exxon",F895)),"Exxonsecrets",IF(ISNUMBER(SEARCH("wikipedia",F895)),"Wikipedia",IF(ISNUMBER(SEARCH("greenpeace",F895)),"Greenpeace",IF(ISNUMBER(SEARCH("Polluterwatch",F895)),"Polluterwatch",IF(F895="","","Other")))))))</f>
        <v/>
      </c>
      <c r="H895">
        <f>LEN(B895)</f>
        <v>9</v>
      </c>
    </row>
    <row r="896" spans="1:8" ht="15.75" customHeight="1" x14ac:dyDescent="0.2">
      <c r="A896" s="3" t="s">
        <v>912</v>
      </c>
      <c r="B896" s="3" t="s">
        <v>912</v>
      </c>
      <c r="C896" s="3" t="s">
        <v>25</v>
      </c>
      <c r="D896" s="3" t="s">
        <v>17</v>
      </c>
      <c r="F896" s="3" t="s">
        <v>17</v>
      </c>
      <c r="G896" s="3" t="str">
        <f>IF(ISNUMBER(SEARCH("Sourcewatch",F896)),"Sourcewatch",IF(ISNUMBER(SEARCH("desmog",F896)),"Desmog",IF(ISNUMBER(SEARCH("Exxon",F896)),"Exxonsecrets",IF(ISNUMBER(SEARCH("wikipedia",F896)),"Wikipedia",IF(ISNUMBER(SEARCH("greenpeace",F896)),"Greenpeace",IF(ISNUMBER(SEARCH("Polluterwatch",F896)),"Polluterwatch",IF(F896="","","Other")))))))</f>
        <v/>
      </c>
      <c r="H896">
        <f>LEN(B896)</f>
        <v>7</v>
      </c>
    </row>
    <row r="897" spans="1:8" ht="15.75" customHeight="1" x14ac:dyDescent="0.2">
      <c r="A897" s="3" t="s">
        <v>913</v>
      </c>
      <c r="B897" s="3" t="s">
        <v>913</v>
      </c>
      <c r="C897" s="3" t="s">
        <v>25</v>
      </c>
      <c r="D897" s="3" t="s">
        <v>17</v>
      </c>
      <c r="F897" s="3" t="s">
        <v>17</v>
      </c>
      <c r="G897" s="3" t="str">
        <f>IF(ISNUMBER(SEARCH("Sourcewatch",F897)),"Sourcewatch",IF(ISNUMBER(SEARCH("desmog",F897)),"Desmog",IF(ISNUMBER(SEARCH("Exxon",F897)),"Exxonsecrets",IF(ISNUMBER(SEARCH("wikipedia",F897)),"Wikipedia",IF(ISNUMBER(SEARCH("greenpeace",F897)),"Greenpeace",IF(ISNUMBER(SEARCH("Polluterwatch",F897)),"Polluterwatch",IF(F897="","","Other")))))))</f>
        <v/>
      </c>
      <c r="H897">
        <f>LEN(B897)</f>
        <v>11</v>
      </c>
    </row>
    <row r="898" spans="1:8" ht="15.75" customHeight="1" x14ac:dyDescent="0.2">
      <c r="A898" s="3" t="s">
        <v>914</v>
      </c>
      <c r="B898" s="3" t="s">
        <v>914</v>
      </c>
      <c r="C898" s="3" t="s">
        <v>25</v>
      </c>
      <c r="D898" s="3" t="s">
        <v>17</v>
      </c>
      <c r="F898" s="3" t="s">
        <v>17</v>
      </c>
      <c r="G898" s="3" t="str">
        <f>IF(ISNUMBER(SEARCH("Sourcewatch",F898)),"Sourcewatch",IF(ISNUMBER(SEARCH("desmog",F898)),"Desmog",IF(ISNUMBER(SEARCH("Exxon",F898)),"Exxonsecrets",IF(ISNUMBER(SEARCH("wikipedia",F898)),"Wikipedia",IF(ISNUMBER(SEARCH("greenpeace",F898)),"Greenpeace",IF(ISNUMBER(SEARCH("Polluterwatch",F898)),"Polluterwatch",IF(F898="","","Other")))))))</f>
        <v/>
      </c>
      <c r="H898">
        <f>LEN(B898)</f>
        <v>16</v>
      </c>
    </row>
    <row r="899" spans="1:8" ht="15.75" customHeight="1" x14ac:dyDescent="0.2">
      <c r="A899" s="3" t="s">
        <v>915</v>
      </c>
      <c r="B899" s="3" t="s">
        <v>915</v>
      </c>
      <c r="C899" s="3" t="s">
        <v>25</v>
      </c>
      <c r="D899" s="3" t="s">
        <v>17</v>
      </c>
      <c r="F899" s="3" t="s">
        <v>17</v>
      </c>
      <c r="G899" s="3" t="str">
        <f>IF(ISNUMBER(SEARCH("Sourcewatch",F899)),"Sourcewatch",IF(ISNUMBER(SEARCH("desmog",F899)),"Desmog",IF(ISNUMBER(SEARCH("Exxon",F899)),"Exxonsecrets",IF(ISNUMBER(SEARCH("wikipedia",F899)),"Wikipedia",IF(ISNUMBER(SEARCH("greenpeace",F899)),"Greenpeace",IF(ISNUMBER(SEARCH("Polluterwatch",F899)),"Polluterwatch",IF(F899="","","Other")))))))</f>
        <v/>
      </c>
      <c r="H899">
        <f>LEN(B899)</f>
        <v>12</v>
      </c>
    </row>
    <row r="900" spans="1:8" ht="15.75" customHeight="1" x14ac:dyDescent="0.2">
      <c r="A900" s="3" t="s">
        <v>916</v>
      </c>
      <c r="B900" s="3" t="s">
        <v>916</v>
      </c>
      <c r="C900" s="3" t="s">
        <v>25</v>
      </c>
      <c r="D900" s="3" t="s">
        <v>17</v>
      </c>
      <c r="F900" s="3" t="s">
        <v>17</v>
      </c>
      <c r="G900" s="3" t="str">
        <f>IF(ISNUMBER(SEARCH("Sourcewatch",F900)),"Sourcewatch",IF(ISNUMBER(SEARCH("desmog",F900)),"Desmog",IF(ISNUMBER(SEARCH("Exxon",F900)),"Exxonsecrets",IF(ISNUMBER(SEARCH("wikipedia",F900)),"Wikipedia",IF(ISNUMBER(SEARCH("greenpeace",F900)),"Greenpeace",IF(ISNUMBER(SEARCH("Polluterwatch",F900)),"Polluterwatch",IF(F900="","","Other")))))))</f>
        <v/>
      </c>
      <c r="H900">
        <f>LEN(B900)</f>
        <v>9</v>
      </c>
    </row>
    <row r="901" spans="1:8" ht="15.75" customHeight="1" x14ac:dyDescent="0.2">
      <c r="A901" s="3" t="s">
        <v>917</v>
      </c>
      <c r="B901" s="3" t="s">
        <v>917</v>
      </c>
      <c r="C901" s="3" t="s">
        <v>25</v>
      </c>
      <c r="D901" s="3" t="s">
        <v>17</v>
      </c>
      <c r="F901" s="3" t="s">
        <v>17</v>
      </c>
      <c r="G901" s="3" t="str">
        <f>IF(ISNUMBER(SEARCH("Sourcewatch",F901)),"Sourcewatch",IF(ISNUMBER(SEARCH("desmog",F901)),"Desmog",IF(ISNUMBER(SEARCH("Exxon",F901)),"Exxonsecrets",IF(ISNUMBER(SEARCH("wikipedia",F901)),"Wikipedia",IF(ISNUMBER(SEARCH("greenpeace",F901)),"Greenpeace",IF(ISNUMBER(SEARCH("Polluterwatch",F901)),"Polluterwatch",IF(F901="","","Other")))))))</f>
        <v/>
      </c>
      <c r="H901">
        <f>LEN(B901)</f>
        <v>11</v>
      </c>
    </row>
    <row r="902" spans="1:8" ht="15.75" customHeight="1" x14ac:dyDescent="0.2">
      <c r="A902" s="3" t="s">
        <v>918</v>
      </c>
      <c r="B902" s="3" t="s">
        <v>918</v>
      </c>
      <c r="C902" s="3" t="s">
        <v>25</v>
      </c>
      <c r="D902" s="3" t="s">
        <v>17</v>
      </c>
      <c r="F902" s="3" t="s">
        <v>17</v>
      </c>
      <c r="G902" s="3" t="str">
        <f>IF(ISNUMBER(SEARCH("Sourcewatch",F902)),"Sourcewatch",IF(ISNUMBER(SEARCH("desmog",F902)),"Desmog",IF(ISNUMBER(SEARCH("Exxon",F902)),"Exxonsecrets",IF(ISNUMBER(SEARCH("wikipedia",F902)),"Wikipedia",IF(ISNUMBER(SEARCH("greenpeace",F902)),"Greenpeace",IF(ISNUMBER(SEARCH("Polluterwatch",F902)),"Polluterwatch",IF(F902="","","Other")))))))</f>
        <v/>
      </c>
      <c r="H902">
        <f>LEN(B902)</f>
        <v>8</v>
      </c>
    </row>
    <row r="903" spans="1:8" ht="15.75" customHeight="1" x14ac:dyDescent="0.2">
      <c r="A903" s="3" t="s">
        <v>919</v>
      </c>
      <c r="B903" s="3" t="s">
        <v>919</v>
      </c>
      <c r="C903" s="3" t="s">
        <v>25</v>
      </c>
      <c r="D903" s="3" t="s">
        <v>17</v>
      </c>
      <c r="F903" s="3" t="s">
        <v>17</v>
      </c>
      <c r="G903" s="3" t="str">
        <f>IF(ISNUMBER(SEARCH("Sourcewatch",F903)),"Sourcewatch",IF(ISNUMBER(SEARCH("desmog",F903)),"Desmog",IF(ISNUMBER(SEARCH("Exxon",F903)),"Exxonsecrets",IF(ISNUMBER(SEARCH("wikipedia",F903)),"Wikipedia",IF(ISNUMBER(SEARCH("greenpeace",F903)),"Greenpeace",IF(ISNUMBER(SEARCH("Polluterwatch",F903)),"Polluterwatch",IF(F903="","","Other")))))))</f>
        <v/>
      </c>
      <c r="H903">
        <f>LEN(B903)</f>
        <v>10</v>
      </c>
    </row>
    <row r="904" spans="1:8" ht="15.75" customHeight="1" x14ac:dyDescent="0.2">
      <c r="A904" s="3" t="s">
        <v>920</v>
      </c>
      <c r="B904" s="3" t="s">
        <v>920</v>
      </c>
      <c r="C904" s="3" t="s">
        <v>25</v>
      </c>
      <c r="D904" s="3" t="s">
        <v>17</v>
      </c>
      <c r="F904" s="3" t="s">
        <v>17</v>
      </c>
      <c r="G904" s="3" t="str">
        <f>IF(ISNUMBER(SEARCH("Sourcewatch",F904)),"Sourcewatch",IF(ISNUMBER(SEARCH("desmog",F904)),"Desmog",IF(ISNUMBER(SEARCH("Exxon",F904)),"Exxonsecrets",IF(ISNUMBER(SEARCH("wikipedia",F904)),"Wikipedia",IF(ISNUMBER(SEARCH("greenpeace",F904)),"Greenpeace",IF(ISNUMBER(SEARCH("Polluterwatch",F904)),"Polluterwatch",IF(F904="","","Other")))))))</f>
        <v/>
      </c>
      <c r="H904">
        <f>LEN(B904)</f>
        <v>9</v>
      </c>
    </row>
    <row r="905" spans="1:8" ht="15.75" customHeight="1" x14ac:dyDescent="0.2">
      <c r="A905" s="3" t="s">
        <v>921</v>
      </c>
      <c r="B905" s="3" t="s">
        <v>921</v>
      </c>
      <c r="C905" s="3" t="s">
        <v>25</v>
      </c>
      <c r="D905" s="3" t="s">
        <v>17</v>
      </c>
      <c r="F905" s="3" t="s">
        <v>17</v>
      </c>
      <c r="G905" s="3" t="str">
        <f>IF(ISNUMBER(SEARCH("Sourcewatch",F905)),"Sourcewatch",IF(ISNUMBER(SEARCH("desmog",F905)),"Desmog",IF(ISNUMBER(SEARCH("Exxon",F905)),"Exxonsecrets",IF(ISNUMBER(SEARCH("wikipedia",F905)),"Wikipedia",IF(ISNUMBER(SEARCH("greenpeace",F905)),"Greenpeace",IF(ISNUMBER(SEARCH("Polluterwatch",F905)),"Polluterwatch",IF(F905="","","Other")))))))</f>
        <v/>
      </c>
      <c r="H905">
        <f>LEN(B905)</f>
        <v>9</v>
      </c>
    </row>
    <row r="906" spans="1:8" ht="15.75" customHeight="1" x14ac:dyDescent="0.2">
      <c r="A906" s="3" t="s">
        <v>922</v>
      </c>
      <c r="B906" s="3" t="s">
        <v>922</v>
      </c>
      <c r="C906" s="3" t="s">
        <v>25</v>
      </c>
      <c r="D906" s="3" t="s">
        <v>17</v>
      </c>
      <c r="F906" s="3" t="s">
        <v>17</v>
      </c>
      <c r="G906" s="3" t="str">
        <f>IF(ISNUMBER(SEARCH("Sourcewatch",F906)),"Sourcewatch",IF(ISNUMBER(SEARCH("desmog",F906)),"Desmog",IF(ISNUMBER(SEARCH("Exxon",F906)),"Exxonsecrets",IF(ISNUMBER(SEARCH("wikipedia",F906)),"Wikipedia",IF(ISNUMBER(SEARCH("greenpeace",F906)),"Greenpeace",IF(ISNUMBER(SEARCH("Polluterwatch",F906)),"Polluterwatch",IF(F906="","","Other")))))))</f>
        <v/>
      </c>
      <c r="H906">
        <f>LEN(B906)</f>
        <v>8</v>
      </c>
    </row>
    <row r="907" spans="1:8" ht="15.75" customHeight="1" x14ac:dyDescent="0.2">
      <c r="A907" s="3" t="s">
        <v>923</v>
      </c>
      <c r="B907" s="3" t="s">
        <v>923</v>
      </c>
      <c r="C907" s="3" t="s">
        <v>25</v>
      </c>
      <c r="D907" s="3" t="s">
        <v>17</v>
      </c>
      <c r="F907" s="3" t="s">
        <v>17</v>
      </c>
      <c r="G907" s="3" t="str">
        <f>IF(ISNUMBER(SEARCH("Sourcewatch",F907)),"Sourcewatch",IF(ISNUMBER(SEARCH("desmog",F907)),"Desmog",IF(ISNUMBER(SEARCH("Exxon",F907)),"Exxonsecrets",IF(ISNUMBER(SEARCH("wikipedia",F907)),"Wikipedia",IF(ISNUMBER(SEARCH("greenpeace",F907)),"Greenpeace",IF(ISNUMBER(SEARCH("Polluterwatch",F907)),"Polluterwatch",IF(F907="","","Other")))))))</f>
        <v/>
      </c>
      <c r="H907">
        <f>LEN(B907)</f>
        <v>8</v>
      </c>
    </row>
    <row r="908" spans="1:8" ht="15.75" customHeight="1" x14ac:dyDescent="0.2">
      <c r="A908" s="3" t="s">
        <v>924</v>
      </c>
      <c r="B908" s="3" t="s">
        <v>924</v>
      </c>
      <c r="C908" s="3" t="s">
        <v>25</v>
      </c>
      <c r="D908" s="3" t="s">
        <v>17</v>
      </c>
      <c r="F908" s="3" t="s">
        <v>17</v>
      </c>
      <c r="G908" s="3" t="str">
        <f>IF(ISNUMBER(SEARCH("Sourcewatch",F908)),"Sourcewatch",IF(ISNUMBER(SEARCH("desmog",F908)),"Desmog",IF(ISNUMBER(SEARCH("Exxon",F908)),"Exxonsecrets",IF(ISNUMBER(SEARCH("wikipedia",F908)),"Wikipedia",IF(ISNUMBER(SEARCH("greenpeace",F908)),"Greenpeace",IF(ISNUMBER(SEARCH("Polluterwatch",F908)),"Polluterwatch",IF(F908="","","Other")))))))</f>
        <v/>
      </c>
      <c r="H908">
        <f>LEN(B908)</f>
        <v>15</v>
      </c>
    </row>
    <row r="909" spans="1:8" ht="15.75" customHeight="1" x14ac:dyDescent="0.2">
      <c r="A909" s="3" t="s">
        <v>925</v>
      </c>
      <c r="B909" s="3" t="s">
        <v>925</v>
      </c>
      <c r="C909" s="3" t="s">
        <v>25</v>
      </c>
      <c r="D909" s="3" t="s">
        <v>17</v>
      </c>
      <c r="F909" s="3" t="s">
        <v>17</v>
      </c>
      <c r="G909" s="3" t="str">
        <f>IF(ISNUMBER(SEARCH("Sourcewatch",F909)),"Sourcewatch",IF(ISNUMBER(SEARCH("desmog",F909)),"Desmog",IF(ISNUMBER(SEARCH("Exxon",F909)),"Exxonsecrets",IF(ISNUMBER(SEARCH("wikipedia",F909)),"Wikipedia",IF(ISNUMBER(SEARCH("greenpeace",F909)),"Greenpeace",IF(ISNUMBER(SEARCH("Polluterwatch",F909)),"Polluterwatch",IF(F909="","","Other")))))))</f>
        <v/>
      </c>
      <c r="H909">
        <f>LEN(B909)</f>
        <v>8</v>
      </c>
    </row>
    <row r="910" spans="1:8" ht="15.75" customHeight="1" x14ac:dyDescent="0.2">
      <c r="A910" s="3" t="s">
        <v>926</v>
      </c>
      <c r="B910" s="3" t="s">
        <v>926</v>
      </c>
      <c r="C910" s="3" t="s">
        <v>25</v>
      </c>
      <c r="D910" s="3" t="s">
        <v>17</v>
      </c>
      <c r="F910" s="3" t="s">
        <v>17</v>
      </c>
      <c r="G910" s="3" t="str">
        <f>IF(ISNUMBER(SEARCH("Sourcewatch",F910)),"Sourcewatch",IF(ISNUMBER(SEARCH("desmog",F910)),"Desmog",IF(ISNUMBER(SEARCH("Exxon",F910)),"Exxonsecrets",IF(ISNUMBER(SEARCH("wikipedia",F910)),"Wikipedia",IF(ISNUMBER(SEARCH("greenpeace",F910)),"Greenpeace",IF(ISNUMBER(SEARCH("Polluterwatch",F910)),"Polluterwatch",IF(F910="","","Other")))))))</f>
        <v/>
      </c>
      <c r="H910">
        <f>LEN(B910)</f>
        <v>5</v>
      </c>
    </row>
    <row r="911" spans="1:8" ht="15.75" customHeight="1" x14ac:dyDescent="0.2">
      <c r="A911" s="3" t="s">
        <v>927</v>
      </c>
      <c r="B911" s="3" t="s">
        <v>927</v>
      </c>
      <c r="C911" s="3" t="s">
        <v>25</v>
      </c>
      <c r="D911" s="3" t="s">
        <v>17</v>
      </c>
      <c r="F911" s="3" t="s">
        <v>17</v>
      </c>
      <c r="G911" s="3" t="str">
        <f>IF(ISNUMBER(SEARCH("Sourcewatch",F911)),"Sourcewatch",IF(ISNUMBER(SEARCH("desmog",F911)),"Desmog",IF(ISNUMBER(SEARCH("Exxon",F911)),"Exxonsecrets",IF(ISNUMBER(SEARCH("wikipedia",F911)),"Wikipedia",IF(ISNUMBER(SEARCH("greenpeace",F911)),"Greenpeace",IF(ISNUMBER(SEARCH("Polluterwatch",F911)),"Polluterwatch",IF(F911="","","Other")))))))</f>
        <v/>
      </c>
      <c r="H911">
        <f>LEN(B911)</f>
        <v>4</v>
      </c>
    </row>
    <row r="912" spans="1:8" ht="15.75" customHeight="1" x14ac:dyDescent="0.2">
      <c r="A912" s="3" t="s">
        <v>928</v>
      </c>
      <c r="B912" s="3" t="s">
        <v>928</v>
      </c>
      <c r="C912" s="3" t="s">
        <v>25</v>
      </c>
      <c r="D912" s="3" t="s">
        <v>17</v>
      </c>
      <c r="F912" s="3" t="s">
        <v>17</v>
      </c>
      <c r="G912" s="3" t="str">
        <f>IF(ISNUMBER(SEARCH("Sourcewatch",F912)),"Sourcewatch",IF(ISNUMBER(SEARCH("desmog",F912)),"Desmog",IF(ISNUMBER(SEARCH("Exxon",F912)),"Exxonsecrets",IF(ISNUMBER(SEARCH("wikipedia",F912)),"Wikipedia",IF(ISNUMBER(SEARCH("greenpeace",F912)),"Greenpeace",IF(ISNUMBER(SEARCH("Polluterwatch",F912)),"Polluterwatch",IF(F912="","","Other")))))))</f>
        <v/>
      </c>
      <c r="H912">
        <f>LEN(B912)</f>
        <v>13</v>
      </c>
    </row>
    <row r="913" spans="1:9" ht="15.75" customHeight="1" x14ac:dyDescent="0.2">
      <c r="A913" s="3" t="s">
        <v>929</v>
      </c>
      <c r="B913" s="3" t="s">
        <v>929</v>
      </c>
      <c r="C913" s="3" t="s">
        <v>17</v>
      </c>
      <c r="D913" s="3" t="s">
        <v>17</v>
      </c>
      <c r="F913" s="3" t="s">
        <v>930</v>
      </c>
      <c r="G913" s="3" t="str">
        <f>IF(ISNUMBER(SEARCH("Sourcewatch",F913)),"Sourcewatch",IF(ISNUMBER(SEARCH("desmog",F913)),"Desmog",IF(ISNUMBER(SEARCH("Exxon",F913)),"Exxonsecrets",IF(ISNUMBER(SEARCH("wikipedia",F913)),"Wikipedia",IF(ISNUMBER(SEARCH("greenpeace",F913)),"Greenpeace",IF(ISNUMBER(SEARCH("Polluterwatch",F913)),"Polluterwatch",IF(F913="","","Other")))))))</f>
        <v>Desmog</v>
      </c>
      <c r="H913">
        <f>LEN(B913)</f>
        <v>28</v>
      </c>
    </row>
    <row r="914" spans="1:9" ht="15.75" customHeight="1" x14ac:dyDescent="0.2">
      <c r="A914" s="3" t="s">
        <v>931</v>
      </c>
      <c r="B914" s="3" t="s">
        <v>931</v>
      </c>
      <c r="C914" s="3" t="s">
        <v>17</v>
      </c>
      <c r="D914" s="3" t="s">
        <v>25</v>
      </c>
      <c r="G914" s="3" t="str">
        <f>IF(ISNUMBER(SEARCH("Sourcewatch",F914)),"Sourcewatch",IF(ISNUMBER(SEARCH("desmog",F914)),"Desmog",IF(ISNUMBER(SEARCH("Exxon",F914)),"Exxonsecrets",IF(ISNUMBER(SEARCH("wikipedia",F914)),"Wikipedia",IF(ISNUMBER(SEARCH("greenpeace",F914)),"Greenpeace",IF(ISNUMBER(SEARCH("Polluterwatch",F914)),"Polluterwatch",IF(F914="","","Other")))))))</f>
        <v/>
      </c>
      <c r="H914">
        <f>LEN(B914)</f>
        <v>26</v>
      </c>
    </row>
    <row r="915" spans="1:9" ht="15.75" customHeight="1" x14ac:dyDescent="0.2">
      <c r="A915" s="3" t="s">
        <v>932</v>
      </c>
      <c r="B915" s="3" t="s">
        <v>932</v>
      </c>
      <c r="C915" s="3" t="s">
        <v>17</v>
      </c>
      <c r="D915" s="3" t="s">
        <v>25</v>
      </c>
      <c r="G915" s="3" t="str">
        <f>IF(ISNUMBER(SEARCH("Sourcewatch",F915)),"Sourcewatch",IF(ISNUMBER(SEARCH("desmog",F915)),"Desmog",IF(ISNUMBER(SEARCH("Exxon",F915)),"Exxonsecrets",IF(ISNUMBER(SEARCH("wikipedia",F915)),"Wikipedia",IF(ISNUMBER(SEARCH("greenpeace",F915)),"Greenpeace",IF(ISNUMBER(SEARCH("Polluterwatch",F915)),"Polluterwatch",IF(F915="","","Other")))))))</f>
        <v/>
      </c>
      <c r="H915">
        <f>LEN(B915)</f>
        <v>25</v>
      </c>
    </row>
    <row r="916" spans="1:9" ht="15.75" customHeight="1" x14ac:dyDescent="0.2">
      <c r="A916" s="11" t="s">
        <v>4364</v>
      </c>
      <c r="B916" s="11" t="s">
        <v>4364</v>
      </c>
      <c r="C916" t="s">
        <v>25</v>
      </c>
      <c r="D916" t="s">
        <v>17</v>
      </c>
      <c r="G916" s="3" t="str">
        <f>IF(ISNUMBER(SEARCH("Sourcewatch",F916)),"Sourcewatch",IF(ISNUMBER(SEARCH("desmog",F916)),"Desmog",IF(ISNUMBER(SEARCH("Exxon",F916)),"Exxonsecrets",IF(ISNUMBER(SEARCH("wikipedia",F916)),"Wikipedia",IF(ISNUMBER(SEARCH("greenpeace",F916)),"Greenpeace",IF(ISNUMBER(SEARCH("Polluterwatch",F916)),"Polluterwatch",IF(F916="","","Other")))))))</f>
        <v/>
      </c>
      <c r="H916">
        <f>LEN(B916)</f>
        <v>7</v>
      </c>
      <c r="I916" s="17" t="s">
        <v>25</v>
      </c>
    </row>
    <row r="917" spans="1:9" ht="15.75" customHeight="1" x14ac:dyDescent="0.2">
      <c r="A917" s="3" t="s">
        <v>933</v>
      </c>
      <c r="B917" s="3" t="s">
        <v>933</v>
      </c>
      <c r="D917" s="3" t="s">
        <v>17</v>
      </c>
      <c r="E917" s="3" t="s">
        <v>27</v>
      </c>
      <c r="F917" s="3" t="s">
        <v>17</v>
      </c>
      <c r="G917" s="3" t="str">
        <f>IF(ISNUMBER(SEARCH("Sourcewatch",F917)),"Sourcewatch",IF(ISNUMBER(SEARCH("desmog",F917)),"Desmog",IF(ISNUMBER(SEARCH("Exxon",F917)),"Exxonsecrets",IF(ISNUMBER(SEARCH("wikipedia",F917)),"Wikipedia",IF(ISNUMBER(SEARCH("greenpeace",F917)),"Greenpeace",IF(ISNUMBER(SEARCH("Polluterwatch",F917)),"Polluterwatch",IF(F917="","","Other")))))))</f>
        <v/>
      </c>
      <c r="H917">
        <f>LEN(B917)</f>
        <v>23</v>
      </c>
    </row>
    <row r="918" spans="1:9" ht="15.75" customHeight="1" x14ac:dyDescent="0.2">
      <c r="A918" s="3" t="s">
        <v>934</v>
      </c>
      <c r="B918" s="3" t="s">
        <v>934</v>
      </c>
      <c r="C918" s="3" t="s">
        <v>25</v>
      </c>
      <c r="D918" s="3" t="s">
        <v>17</v>
      </c>
      <c r="F918" s="3" t="s">
        <v>17</v>
      </c>
      <c r="G918" s="3" t="str">
        <f>IF(ISNUMBER(SEARCH("Sourcewatch",F918)),"Sourcewatch",IF(ISNUMBER(SEARCH("desmog",F918)),"Desmog",IF(ISNUMBER(SEARCH("Exxon",F918)),"Exxonsecrets",IF(ISNUMBER(SEARCH("wikipedia",F918)),"Wikipedia",IF(ISNUMBER(SEARCH("greenpeace",F918)),"Greenpeace",IF(ISNUMBER(SEARCH("Polluterwatch",F918)),"Polluterwatch",IF(F918="","","Other")))))))</f>
        <v/>
      </c>
      <c r="H918">
        <f>LEN(B918)</f>
        <v>13</v>
      </c>
    </row>
    <row r="919" spans="1:9" ht="15.75" customHeight="1" x14ac:dyDescent="0.2">
      <c r="A919" s="3" t="s">
        <v>935</v>
      </c>
      <c r="B919" s="3" t="s">
        <v>935</v>
      </c>
      <c r="C919" s="3" t="s">
        <v>25</v>
      </c>
      <c r="D919" s="3" t="s">
        <v>17</v>
      </c>
      <c r="F919" s="3" t="s">
        <v>17</v>
      </c>
      <c r="G919" s="3" t="str">
        <f>IF(ISNUMBER(SEARCH("Sourcewatch",F919)),"Sourcewatch",IF(ISNUMBER(SEARCH("desmog",F919)),"Desmog",IF(ISNUMBER(SEARCH("Exxon",F919)),"Exxonsecrets",IF(ISNUMBER(SEARCH("wikipedia",F919)),"Wikipedia",IF(ISNUMBER(SEARCH("greenpeace",F919)),"Greenpeace",IF(ISNUMBER(SEARCH("Polluterwatch",F919)),"Polluterwatch",IF(F919="","","Other")))))))</f>
        <v/>
      </c>
      <c r="H919">
        <f>LEN(B919)</f>
        <v>19</v>
      </c>
    </row>
    <row r="920" spans="1:9" ht="15.75" customHeight="1" x14ac:dyDescent="0.2">
      <c r="A920" s="3" t="s">
        <v>936</v>
      </c>
      <c r="B920" s="3" t="s">
        <v>936</v>
      </c>
      <c r="C920" s="3" t="s">
        <v>25</v>
      </c>
      <c r="D920" s="3" t="s">
        <v>17</v>
      </c>
      <c r="F920" s="3" t="s">
        <v>17</v>
      </c>
      <c r="G920" s="3" t="str">
        <f>IF(ISNUMBER(SEARCH("Sourcewatch",F920)),"Sourcewatch",IF(ISNUMBER(SEARCH("desmog",F920)),"Desmog",IF(ISNUMBER(SEARCH("Exxon",F920)),"Exxonsecrets",IF(ISNUMBER(SEARCH("wikipedia",F920)),"Wikipedia",IF(ISNUMBER(SEARCH("greenpeace",F920)),"Greenpeace",IF(ISNUMBER(SEARCH("Polluterwatch",F920)),"Polluterwatch",IF(F920="","","Other")))))))</f>
        <v/>
      </c>
      <c r="H920">
        <f>LEN(B920)</f>
        <v>17</v>
      </c>
    </row>
    <row r="921" spans="1:9" ht="15.75" customHeight="1" x14ac:dyDescent="0.2">
      <c r="A921" s="3" t="s">
        <v>937</v>
      </c>
      <c r="B921" s="3" t="s">
        <v>937</v>
      </c>
      <c r="C921" s="3" t="s">
        <v>25</v>
      </c>
      <c r="D921" s="3" t="s">
        <v>17</v>
      </c>
      <c r="F921" s="3" t="s">
        <v>17</v>
      </c>
      <c r="G921" s="3" t="str">
        <f>IF(ISNUMBER(SEARCH("Sourcewatch",F921)),"Sourcewatch",IF(ISNUMBER(SEARCH("desmog",F921)),"Desmog",IF(ISNUMBER(SEARCH("Exxon",F921)),"Exxonsecrets",IF(ISNUMBER(SEARCH("wikipedia",F921)),"Wikipedia",IF(ISNUMBER(SEARCH("greenpeace",F921)),"Greenpeace",IF(ISNUMBER(SEARCH("Polluterwatch",F921)),"Polluterwatch",IF(F921="","","Other")))))))</f>
        <v/>
      </c>
      <c r="H921">
        <f>LEN(B921)</f>
        <v>17</v>
      </c>
    </row>
    <row r="922" spans="1:9" ht="15.75" customHeight="1" x14ac:dyDescent="0.2">
      <c r="A922" s="3" t="s">
        <v>938</v>
      </c>
      <c r="B922" s="3" t="s">
        <v>938</v>
      </c>
      <c r="C922" s="3" t="s">
        <v>25</v>
      </c>
      <c r="D922" s="3" t="s">
        <v>17</v>
      </c>
      <c r="F922" s="3" t="s">
        <v>17</v>
      </c>
      <c r="G922" s="3" t="str">
        <f>IF(ISNUMBER(SEARCH("Sourcewatch",F922)),"Sourcewatch",IF(ISNUMBER(SEARCH("desmog",F922)),"Desmog",IF(ISNUMBER(SEARCH("Exxon",F922)),"Exxonsecrets",IF(ISNUMBER(SEARCH("wikipedia",F922)),"Wikipedia",IF(ISNUMBER(SEARCH("greenpeace",F922)),"Greenpeace",IF(ISNUMBER(SEARCH("Polluterwatch",F922)),"Polluterwatch",IF(F922="","","Other")))))))</f>
        <v/>
      </c>
      <c r="H922">
        <f>LEN(B922)</f>
        <v>21</v>
      </c>
    </row>
    <row r="923" spans="1:9" ht="15.75" customHeight="1" x14ac:dyDescent="0.2">
      <c r="A923" s="3" t="s">
        <v>939</v>
      </c>
      <c r="B923" s="3" t="s">
        <v>939</v>
      </c>
      <c r="C923" s="3" t="s">
        <v>25</v>
      </c>
      <c r="D923" s="3" t="s">
        <v>17</v>
      </c>
      <c r="F923" s="3" t="s">
        <v>17</v>
      </c>
      <c r="G923" s="3" t="str">
        <f>IF(ISNUMBER(SEARCH("Sourcewatch",F923)),"Sourcewatch",IF(ISNUMBER(SEARCH("desmog",F923)),"Desmog",IF(ISNUMBER(SEARCH("Exxon",F923)),"Exxonsecrets",IF(ISNUMBER(SEARCH("wikipedia",F923)),"Wikipedia",IF(ISNUMBER(SEARCH("greenpeace",F923)),"Greenpeace",IF(ISNUMBER(SEARCH("Polluterwatch",F923)),"Polluterwatch",IF(F923="","","Other")))))))</f>
        <v/>
      </c>
      <c r="H923">
        <f>LEN(B923)</f>
        <v>14</v>
      </c>
    </row>
    <row r="924" spans="1:9" ht="15.75" customHeight="1" x14ac:dyDescent="0.2">
      <c r="A924" s="11" t="s">
        <v>4633</v>
      </c>
      <c r="B924" s="11" t="s">
        <v>4633</v>
      </c>
      <c r="C924" t="s">
        <v>25</v>
      </c>
      <c r="D924" t="s">
        <v>17</v>
      </c>
      <c r="G924" s="3" t="str">
        <f>IF(ISNUMBER(SEARCH("Sourcewatch",F924)),"Sourcewatch",IF(ISNUMBER(SEARCH("desmog",F924)),"Desmog",IF(ISNUMBER(SEARCH("Exxon",F924)),"Exxonsecrets",IF(ISNUMBER(SEARCH("wikipedia",F924)),"Wikipedia",IF(ISNUMBER(SEARCH("greenpeace",F924)),"Greenpeace",IF(ISNUMBER(SEARCH("Polluterwatch",F924)),"Polluterwatch",IF(F924="","","Other")))))))</f>
        <v/>
      </c>
      <c r="H924">
        <f>LEN(B924)</f>
        <v>7</v>
      </c>
      <c r="I924" s="17" t="s">
        <v>25</v>
      </c>
    </row>
    <row r="925" spans="1:9" ht="15.75" customHeight="1" x14ac:dyDescent="0.2">
      <c r="A925" s="3" t="s">
        <v>940</v>
      </c>
      <c r="B925" s="3" t="s">
        <v>940</v>
      </c>
      <c r="C925" s="3" t="s">
        <v>25</v>
      </c>
      <c r="D925" s="3" t="s">
        <v>17</v>
      </c>
      <c r="F925" s="3" t="s">
        <v>17</v>
      </c>
      <c r="G925" s="3" t="str">
        <f>IF(ISNUMBER(SEARCH("Sourcewatch",F925)),"Sourcewatch",IF(ISNUMBER(SEARCH("desmog",F925)),"Desmog",IF(ISNUMBER(SEARCH("Exxon",F925)),"Exxonsecrets",IF(ISNUMBER(SEARCH("wikipedia",F925)),"Wikipedia",IF(ISNUMBER(SEARCH("greenpeace",F925)),"Greenpeace",IF(ISNUMBER(SEARCH("Polluterwatch",F925)),"Polluterwatch",IF(F925="","","Other")))))))</f>
        <v/>
      </c>
      <c r="H925">
        <f>LEN(B925)</f>
        <v>9</v>
      </c>
    </row>
    <row r="926" spans="1:9" ht="15.75" customHeight="1" x14ac:dyDescent="0.2">
      <c r="A926" s="3" t="s">
        <v>941</v>
      </c>
      <c r="B926" s="3" t="s">
        <v>941</v>
      </c>
      <c r="C926" s="3" t="s">
        <v>25</v>
      </c>
      <c r="D926" s="3" t="s">
        <v>17</v>
      </c>
      <c r="F926" s="3" t="s">
        <v>17</v>
      </c>
      <c r="G926" s="3" t="str">
        <f>IF(ISNUMBER(SEARCH("Sourcewatch",F926)),"Sourcewatch",IF(ISNUMBER(SEARCH("desmog",F926)),"Desmog",IF(ISNUMBER(SEARCH("Exxon",F926)),"Exxonsecrets",IF(ISNUMBER(SEARCH("wikipedia",F926)),"Wikipedia",IF(ISNUMBER(SEARCH("greenpeace",F926)),"Greenpeace",IF(ISNUMBER(SEARCH("Polluterwatch",F926)),"Polluterwatch",IF(F926="","","Other")))))))</f>
        <v/>
      </c>
      <c r="H926">
        <f>LEN(B926)</f>
        <v>18</v>
      </c>
    </row>
    <row r="927" spans="1:9" ht="15.75" customHeight="1" x14ac:dyDescent="0.2">
      <c r="A927" s="3" t="s">
        <v>942</v>
      </c>
      <c r="B927" s="3" t="s">
        <v>942</v>
      </c>
      <c r="C927" s="3" t="s">
        <v>25</v>
      </c>
      <c r="D927" s="3" t="s">
        <v>17</v>
      </c>
      <c r="F927" s="3" t="s">
        <v>17</v>
      </c>
      <c r="G927" s="3" t="str">
        <f>IF(ISNUMBER(SEARCH("Sourcewatch",F927)),"Sourcewatch",IF(ISNUMBER(SEARCH("desmog",F927)),"Desmog",IF(ISNUMBER(SEARCH("Exxon",F927)),"Exxonsecrets",IF(ISNUMBER(SEARCH("wikipedia",F927)),"Wikipedia",IF(ISNUMBER(SEARCH("greenpeace",F927)),"Greenpeace",IF(ISNUMBER(SEARCH("Polluterwatch",F927)),"Polluterwatch",IF(F927="","","Other")))))))</f>
        <v/>
      </c>
      <c r="H927">
        <f>LEN(B927)</f>
        <v>17</v>
      </c>
    </row>
    <row r="928" spans="1:9" ht="15.75" customHeight="1" x14ac:dyDescent="0.2">
      <c r="A928" s="3" t="s">
        <v>943</v>
      </c>
      <c r="B928" s="3" t="s">
        <v>943</v>
      </c>
      <c r="C928" s="3" t="s">
        <v>25</v>
      </c>
      <c r="D928" s="3" t="s">
        <v>17</v>
      </c>
      <c r="F928" s="3" t="s">
        <v>17</v>
      </c>
      <c r="G928" s="3" t="str">
        <f>IF(ISNUMBER(SEARCH("Sourcewatch",F928)),"Sourcewatch",IF(ISNUMBER(SEARCH("desmog",F928)),"Desmog",IF(ISNUMBER(SEARCH("Exxon",F928)),"Exxonsecrets",IF(ISNUMBER(SEARCH("wikipedia",F928)),"Wikipedia",IF(ISNUMBER(SEARCH("greenpeace",F928)),"Greenpeace",IF(ISNUMBER(SEARCH("Polluterwatch",F928)),"Polluterwatch",IF(F928="","","Other")))))))</f>
        <v/>
      </c>
      <c r="H928">
        <f>LEN(B928)</f>
        <v>7</v>
      </c>
    </row>
    <row r="929" spans="1:9" ht="15.75" customHeight="1" x14ac:dyDescent="0.2">
      <c r="A929" s="3" t="s">
        <v>944</v>
      </c>
      <c r="B929" s="3" t="s">
        <v>944</v>
      </c>
      <c r="C929" s="3" t="s">
        <v>25</v>
      </c>
      <c r="D929" s="3" t="s">
        <v>17</v>
      </c>
      <c r="F929" s="3" t="s">
        <v>17</v>
      </c>
      <c r="G929" s="3" t="str">
        <f>IF(ISNUMBER(SEARCH("Sourcewatch",F929)),"Sourcewatch",IF(ISNUMBER(SEARCH("desmog",F929)),"Desmog",IF(ISNUMBER(SEARCH("Exxon",F929)),"Exxonsecrets",IF(ISNUMBER(SEARCH("wikipedia",F929)),"Wikipedia",IF(ISNUMBER(SEARCH("greenpeace",F929)),"Greenpeace",IF(ISNUMBER(SEARCH("Polluterwatch",F929)),"Polluterwatch",IF(F929="","","Other")))))))</f>
        <v/>
      </c>
      <c r="H929">
        <f>LEN(B929)</f>
        <v>13</v>
      </c>
    </row>
    <row r="930" spans="1:9" ht="15.75" customHeight="1" x14ac:dyDescent="0.2">
      <c r="A930" s="3" t="s">
        <v>945</v>
      </c>
      <c r="B930" s="3" t="s">
        <v>945</v>
      </c>
      <c r="C930" s="3" t="s">
        <v>25</v>
      </c>
      <c r="D930" s="3" t="s">
        <v>17</v>
      </c>
      <c r="F930" s="3" t="s">
        <v>17</v>
      </c>
      <c r="G930" s="3" t="str">
        <f>IF(ISNUMBER(SEARCH("Sourcewatch",F930)),"Sourcewatch",IF(ISNUMBER(SEARCH("desmog",F930)),"Desmog",IF(ISNUMBER(SEARCH("Exxon",F930)),"Exxonsecrets",IF(ISNUMBER(SEARCH("wikipedia",F930)),"Wikipedia",IF(ISNUMBER(SEARCH("greenpeace",F930)),"Greenpeace",IF(ISNUMBER(SEARCH("Polluterwatch",F930)),"Polluterwatch",IF(F930="","","Other")))))))</f>
        <v/>
      </c>
      <c r="H930">
        <f>LEN(B930)</f>
        <v>9</v>
      </c>
    </row>
    <row r="931" spans="1:9" ht="15.75" customHeight="1" x14ac:dyDescent="0.2">
      <c r="A931" s="3" t="s">
        <v>946</v>
      </c>
      <c r="B931" s="3" t="s">
        <v>946</v>
      </c>
      <c r="D931" s="3" t="s">
        <v>17</v>
      </c>
      <c r="E931" s="3" t="s">
        <v>27</v>
      </c>
      <c r="F931" s="3" t="s">
        <v>17</v>
      </c>
      <c r="G931" s="3" t="str">
        <f>IF(ISNUMBER(SEARCH("Sourcewatch",F931)),"Sourcewatch",IF(ISNUMBER(SEARCH("desmog",F931)),"Desmog",IF(ISNUMBER(SEARCH("Exxon",F931)),"Exxonsecrets",IF(ISNUMBER(SEARCH("wikipedia",F931)),"Wikipedia",IF(ISNUMBER(SEARCH("greenpeace",F931)),"Greenpeace",IF(ISNUMBER(SEARCH("Polluterwatch",F931)),"Polluterwatch",IF(F931="","","Other")))))))</f>
        <v/>
      </c>
      <c r="H931">
        <f>LEN(B931)</f>
        <v>14</v>
      </c>
    </row>
    <row r="932" spans="1:9" ht="15.75" customHeight="1" x14ac:dyDescent="0.2">
      <c r="A932" s="3" t="s">
        <v>947</v>
      </c>
      <c r="B932" s="3" t="s">
        <v>947</v>
      </c>
      <c r="C932" s="3" t="s">
        <v>25</v>
      </c>
      <c r="D932" s="3" t="s">
        <v>17</v>
      </c>
      <c r="F932" s="3" t="s">
        <v>17</v>
      </c>
      <c r="G932" s="3" t="str">
        <f>IF(ISNUMBER(SEARCH("Sourcewatch",F932)),"Sourcewatch",IF(ISNUMBER(SEARCH("desmog",F932)),"Desmog",IF(ISNUMBER(SEARCH("Exxon",F932)),"Exxonsecrets",IF(ISNUMBER(SEARCH("wikipedia",F932)),"Wikipedia",IF(ISNUMBER(SEARCH("greenpeace",F932)),"Greenpeace",IF(ISNUMBER(SEARCH("Polluterwatch",F932)),"Polluterwatch",IF(F932="","","Other")))))))</f>
        <v/>
      </c>
      <c r="H932">
        <f>LEN(B932)</f>
        <v>13</v>
      </c>
    </row>
    <row r="933" spans="1:9" ht="15.75" customHeight="1" x14ac:dyDescent="0.2">
      <c r="A933" s="3" t="s">
        <v>948</v>
      </c>
      <c r="B933" s="3" t="s">
        <v>948</v>
      </c>
      <c r="C933" s="3" t="s">
        <v>25</v>
      </c>
      <c r="D933" s="3" t="s">
        <v>17</v>
      </c>
      <c r="F933" s="3" t="s">
        <v>17</v>
      </c>
      <c r="G933" s="3" t="str">
        <f>IF(ISNUMBER(SEARCH("Sourcewatch",F933)),"Sourcewatch",IF(ISNUMBER(SEARCH("desmog",F933)),"Desmog",IF(ISNUMBER(SEARCH("Exxon",F933)),"Exxonsecrets",IF(ISNUMBER(SEARCH("wikipedia",F933)),"Wikipedia",IF(ISNUMBER(SEARCH("greenpeace",F933)),"Greenpeace",IF(ISNUMBER(SEARCH("Polluterwatch",F933)),"Polluterwatch",IF(F933="","","Other")))))))</f>
        <v/>
      </c>
      <c r="H933">
        <f>LEN(B933)</f>
        <v>5</v>
      </c>
    </row>
    <row r="934" spans="1:9" ht="15.75" customHeight="1" x14ac:dyDescent="0.2">
      <c r="A934" s="3" t="s">
        <v>949</v>
      </c>
      <c r="B934" s="3" t="s">
        <v>949</v>
      </c>
      <c r="C934" s="3" t="s">
        <v>17</v>
      </c>
      <c r="D934" s="3" t="s">
        <v>25</v>
      </c>
      <c r="G934" s="3" t="str">
        <f>IF(ISNUMBER(SEARCH("Sourcewatch",F934)),"Sourcewatch",IF(ISNUMBER(SEARCH("desmog",F934)),"Desmog",IF(ISNUMBER(SEARCH("Exxon",F934)),"Exxonsecrets",IF(ISNUMBER(SEARCH("wikipedia",F934)),"Wikipedia",IF(ISNUMBER(SEARCH("greenpeace",F934)),"Greenpeace",IF(ISNUMBER(SEARCH("Polluterwatch",F934)),"Polluterwatch",IF(F934="","","Other")))))))</f>
        <v/>
      </c>
      <c r="H934">
        <f>LEN(B934)</f>
        <v>17</v>
      </c>
    </row>
    <row r="935" spans="1:9" ht="15.75" customHeight="1" x14ac:dyDescent="0.2">
      <c r="A935" s="3" t="s">
        <v>950</v>
      </c>
      <c r="B935" s="3" t="s">
        <v>949</v>
      </c>
      <c r="C935" s="3" t="s">
        <v>17</v>
      </c>
      <c r="D935" s="3" t="s">
        <v>25</v>
      </c>
      <c r="G935" s="3" t="str">
        <f>IF(ISNUMBER(SEARCH("Sourcewatch",F935)),"Sourcewatch",IF(ISNUMBER(SEARCH("desmog",F935)),"Desmog",IF(ISNUMBER(SEARCH("Exxon",F935)),"Exxonsecrets",IF(ISNUMBER(SEARCH("wikipedia",F935)),"Wikipedia",IF(ISNUMBER(SEARCH("greenpeace",F935)),"Greenpeace",IF(ISNUMBER(SEARCH("Polluterwatch",F935)),"Polluterwatch",IF(F935="","","Other")))))))</f>
        <v/>
      </c>
      <c r="H935">
        <f>LEN(B935)</f>
        <v>17</v>
      </c>
    </row>
    <row r="936" spans="1:9" ht="15.75" customHeight="1" x14ac:dyDescent="0.2">
      <c r="A936" s="11" t="s">
        <v>4648</v>
      </c>
      <c r="B936" s="11" t="s">
        <v>949</v>
      </c>
      <c r="C936" t="s">
        <v>17</v>
      </c>
      <c r="D936" t="s">
        <v>25</v>
      </c>
      <c r="H936">
        <f>LEN(B936)</f>
        <v>17</v>
      </c>
      <c r="I936" s="17" t="s">
        <v>25</v>
      </c>
    </row>
    <row r="937" spans="1:9" ht="15.75" customHeight="1" x14ac:dyDescent="0.2">
      <c r="A937" s="3" t="s">
        <v>951</v>
      </c>
      <c r="B937" s="3" t="s">
        <v>951</v>
      </c>
      <c r="C937" s="3" t="s">
        <v>17</v>
      </c>
      <c r="D937" s="3" t="s">
        <v>25</v>
      </c>
      <c r="G937" s="3" t="str">
        <f>IF(ISNUMBER(SEARCH("Sourcewatch",F937)),"Sourcewatch",IF(ISNUMBER(SEARCH("desmog",F937)),"Desmog",IF(ISNUMBER(SEARCH("Exxon",F937)),"Exxonsecrets",IF(ISNUMBER(SEARCH("wikipedia",F937)),"Wikipedia",IF(ISNUMBER(SEARCH("greenpeace",F937)),"Greenpeace",IF(ISNUMBER(SEARCH("Polluterwatch",F937)),"Polluterwatch",IF(F937="","","Other")))))))</f>
        <v/>
      </c>
      <c r="H937">
        <f>LEN(B937)</f>
        <v>20</v>
      </c>
    </row>
    <row r="938" spans="1:9" ht="15.75" customHeight="1" x14ac:dyDescent="0.2">
      <c r="A938" s="3" t="s">
        <v>952</v>
      </c>
      <c r="B938" s="3" t="s">
        <v>952</v>
      </c>
      <c r="C938" s="3" t="s">
        <v>25</v>
      </c>
      <c r="D938" s="3" t="s">
        <v>17</v>
      </c>
      <c r="F938" s="3" t="s">
        <v>17</v>
      </c>
      <c r="G938" s="3" t="str">
        <f>IF(ISNUMBER(SEARCH("Sourcewatch",F938)),"Sourcewatch",IF(ISNUMBER(SEARCH("desmog",F938)),"Desmog",IF(ISNUMBER(SEARCH("Exxon",F938)),"Exxonsecrets",IF(ISNUMBER(SEARCH("wikipedia",F938)),"Wikipedia",IF(ISNUMBER(SEARCH("greenpeace",F938)),"Greenpeace",IF(ISNUMBER(SEARCH("Polluterwatch",F938)),"Polluterwatch",IF(F938="","","Other")))))))</f>
        <v/>
      </c>
      <c r="H938">
        <f>LEN(B938)</f>
        <v>6</v>
      </c>
    </row>
    <row r="939" spans="1:9" ht="15.75" customHeight="1" x14ac:dyDescent="0.2">
      <c r="A939" s="11" t="s">
        <v>4621</v>
      </c>
      <c r="B939" s="11" t="s">
        <v>4621</v>
      </c>
      <c r="C939" t="s">
        <v>25</v>
      </c>
      <c r="D939" t="s">
        <v>17</v>
      </c>
      <c r="G939" s="3" t="str">
        <f>IF(ISNUMBER(SEARCH("Sourcewatch",F939)),"Sourcewatch",IF(ISNUMBER(SEARCH("desmog",F939)),"Desmog",IF(ISNUMBER(SEARCH("Exxon",F939)),"Exxonsecrets",IF(ISNUMBER(SEARCH("wikipedia",F939)),"Wikipedia",IF(ISNUMBER(SEARCH("greenpeace",F939)),"Greenpeace",IF(ISNUMBER(SEARCH("Polluterwatch",F939)),"Polluterwatch",IF(F939="","","Other")))))))</f>
        <v/>
      </c>
      <c r="H939">
        <f>LEN(B939)</f>
        <v>7</v>
      </c>
      <c r="I939" s="17" t="s">
        <v>25</v>
      </c>
    </row>
    <row r="940" spans="1:9" ht="15.75" customHeight="1" x14ac:dyDescent="0.2">
      <c r="A940" s="3" t="s">
        <v>953</v>
      </c>
      <c r="B940" s="3" t="s">
        <v>953</v>
      </c>
      <c r="C940" s="3" t="s">
        <v>25</v>
      </c>
      <c r="D940" s="3" t="s">
        <v>17</v>
      </c>
      <c r="F940" s="3" t="s">
        <v>17</v>
      </c>
      <c r="G940" s="3" t="str">
        <f>IF(ISNUMBER(SEARCH("Sourcewatch",F940)),"Sourcewatch",IF(ISNUMBER(SEARCH("desmog",F940)),"Desmog",IF(ISNUMBER(SEARCH("Exxon",F940)),"Exxonsecrets",IF(ISNUMBER(SEARCH("wikipedia",F940)),"Wikipedia",IF(ISNUMBER(SEARCH("greenpeace",F940)),"Greenpeace",IF(ISNUMBER(SEARCH("Polluterwatch",F940)),"Polluterwatch",IF(F940="","","Other")))))))</f>
        <v/>
      </c>
      <c r="H940">
        <f>LEN(B940)</f>
        <v>8</v>
      </c>
    </row>
    <row r="941" spans="1:9" ht="15.75" customHeight="1" x14ac:dyDescent="0.2">
      <c r="A941" s="3" t="s">
        <v>954</v>
      </c>
      <c r="B941" s="3" t="s">
        <v>954</v>
      </c>
      <c r="C941" s="3" t="s">
        <v>25</v>
      </c>
      <c r="D941" s="3" t="s">
        <v>17</v>
      </c>
      <c r="F941" s="3" t="s">
        <v>17</v>
      </c>
      <c r="G941" s="3" t="str">
        <f>IF(ISNUMBER(SEARCH("Sourcewatch",F941)),"Sourcewatch",IF(ISNUMBER(SEARCH("desmog",F941)),"Desmog",IF(ISNUMBER(SEARCH("Exxon",F941)),"Exxonsecrets",IF(ISNUMBER(SEARCH("wikipedia",F941)),"Wikipedia",IF(ISNUMBER(SEARCH("greenpeace",F941)),"Greenpeace",IF(ISNUMBER(SEARCH("Polluterwatch",F941)),"Polluterwatch",IF(F941="","","Other")))))))</f>
        <v/>
      </c>
      <c r="H941">
        <f>LEN(B941)</f>
        <v>15</v>
      </c>
    </row>
    <row r="942" spans="1:9" ht="15.75" customHeight="1" x14ac:dyDescent="0.2">
      <c r="A942" s="3" t="s">
        <v>955</v>
      </c>
      <c r="B942" s="3" t="s">
        <v>955</v>
      </c>
      <c r="C942" s="3" t="s">
        <v>17</v>
      </c>
      <c r="D942" s="3" t="s">
        <v>17</v>
      </c>
      <c r="F942" s="3" t="s">
        <v>700</v>
      </c>
      <c r="G942" s="3" t="str">
        <f>IF(ISNUMBER(SEARCH("Sourcewatch",F942)),"Sourcewatch",IF(ISNUMBER(SEARCH("desmog",F942)),"Desmog",IF(ISNUMBER(SEARCH("Exxon",F942)),"Exxonsecrets",IF(ISNUMBER(SEARCH("wikipedia",F942)),"Wikipedia",IF(ISNUMBER(SEARCH("greenpeace",F942)),"Greenpeace",IF(ISNUMBER(SEARCH("Polluterwatch",F942)),"Polluterwatch",IF(F942="","","Other")))))))</f>
        <v>Sourcewatch</v>
      </c>
      <c r="H942">
        <f>LEN(B942)</f>
        <v>35</v>
      </c>
    </row>
    <row r="943" spans="1:9" ht="15.75" customHeight="1" x14ac:dyDescent="0.2">
      <c r="A943" s="3" t="s">
        <v>956</v>
      </c>
      <c r="B943" s="3" t="s">
        <v>956</v>
      </c>
      <c r="C943" s="3" t="s">
        <v>25</v>
      </c>
      <c r="D943" s="3" t="s">
        <v>17</v>
      </c>
      <c r="F943" s="3" t="s">
        <v>17</v>
      </c>
      <c r="G943" s="3" t="str">
        <f>IF(ISNUMBER(SEARCH("Sourcewatch",F943)),"Sourcewatch",IF(ISNUMBER(SEARCH("desmog",F943)),"Desmog",IF(ISNUMBER(SEARCH("Exxon",F943)),"Exxonsecrets",IF(ISNUMBER(SEARCH("wikipedia",F943)),"Wikipedia",IF(ISNUMBER(SEARCH("greenpeace",F943)),"Greenpeace",IF(ISNUMBER(SEARCH("Polluterwatch",F943)),"Polluterwatch",IF(F943="","","Other")))))))</f>
        <v/>
      </c>
      <c r="H943">
        <f>LEN(B943)</f>
        <v>19</v>
      </c>
    </row>
    <row r="944" spans="1:9" ht="15.75" customHeight="1" x14ac:dyDescent="0.2">
      <c r="A944" s="3" t="s">
        <v>957</v>
      </c>
      <c r="B944" s="3" t="s">
        <v>957</v>
      </c>
      <c r="C944" s="3" t="s">
        <v>25</v>
      </c>
      <c r="D944" s="3" t="s">
        <v>17</v>
      </c>
      <c r="F944" s="3" t="s">
        <v>17</v>
      </c>
      <c r="G944" s="3" t="str">
        <f>IF(ISNUMBER(SEARCH("Sourcewatch",F944)),"Sourcewatch",IF(ISNUMBER(SEARCH("desmog",F944)),"Desmog",IF(ISNUMBER(SEARCH("Exxon",F944)),"Exxonsecrets",IF(ISNUMBER(SEARCH("wikipedia",F944)),"Wikipedia",IF(ISNUMBER(SEARCH("greenpeace",F944)),"Greenpeace",IF(ISNUMBER(SEARCH("Polluterwatch",F944)),"Polluterwatch",IF(F944="","","Other")))))))</f>
        <v/>
      </c>
      <c r="H944">
        <f>LEN(B944)</f>
        <v>11</v>
      </c>
    </row>
    <row r="945" spans="1:9" ht="15.75" customHeight="1" x14ac:dyDescent="0.2">
      <c r="A945" s="3" t="s">
        <v>958</v>
      </c>
      <c r="B945" s="3" t="s">
        <v>958</v>
      </c>
      <c r="C945" s="3" t="s">
        <v>25</v>
      </c>
      <c r="D945" s="3" t="s">
        <v>17</v>
      </c>
      <c r="F945" s="3" t="s">
        <v>17</v>
      </c>
      <c r="G945" s="3" t="str">
        <f>IF(ISNUMBER(SEARCH("Sourcewatch",F945)),"Sourcewatch",IF(ISNUMBER(SEARCH("desmog",F945)),"Desmog",IF(ISNUMBER(SEARCH("Exxon",F945)),"Exxonsecrets",IF(ISNUMBER(SEARCH("wikipedia",F945)),"Wikipedia",IF(ISNUMBER(SEARCH("greenpeace",F945)),"Greenpeace",IF(ISNUMBER(SEARCH("Polluterwatch",F945)),"Polluterwatch",IF(F945="","","Other")))))))</f>
        <v/>
      </c>
      <c r="H945">
        <f>LEN(B945)</f>
        <v>15</v>
      </c>
    </row>
    <row r="946" spans="1:9" ht="15.75" customHeight="1" x14ac:dyDescent="0.2">
      <c r="A946" s="3" t="s">
        <v>959</v>
      </c>
      <c r="B946" s="3" t="s">
        <v>959</v>
      </c>
      <c r="C946" s="3" t="s">
        <v>25</v>
      </c>
      <c r="D946" s="3" t="s">
        <v>17</v>
      </c>
      <c r="F946" s="3" t="s">
        <v>17</v>
      </c>
      <c r="G946" s="3" t="str">
        <f>IF(ISNUMBER(SEARCH("Sourcewatch",F946)),"Sourcewatch",IF(ISNUMBER(SEARCH("desmog",F946)),"Desmog",IF(ISNUMBER(SEARCH("Exxon",F946)),"Exxonsecrets",IF(ISNUMBER(SEARCH("wikipedia",F946)),"Wikipedia",IF(ISNUMBER(SEARCH("greenpeace",F946)),"Greenpeace",IF(ISNUMBER(SEARCH("Polluterwatch",F946)),"Polluterwatch",IF(F946="","","Other")))))))</f>
        <v/>
      </c>
      <c r="H946">
        <f>LEN(B946)</f>
        <v>5</v>
      </c>
    </row>
    <row r="947" spans="1:9" ht="15.75" customHeight="1" x14ac:dyDescent="0.2">
      <c r="A947" s="3" t="s">
        <v>960</v>
      </c>
      <c r="B947" s="3" t="s">
        <v>960</v>
      </c>
      <c r="C947" s="3" t="s">
        <v>25</v>
      </c>
      <c r="D947" s="3" t="s">
        <v>17</v>
      </c>
      <c r="F947" s="3" t="s">
        <v>17</v>
      </c>
      <c r="G947" s="3" t="str">
        <f>IF(ISNUMBER(SEARCH("Sourcewatch",F947)),"Sourcewatch",IF(ISNUMBER(SEARCH("desmog",F947)),"Desmog",IF(ISNUMBER(SEARCH("Exxon",F947)),"Exxonsecrets",IF(ISNUMBER(SEARCH("wikipedia",F947)),"Wikipedia",IF(ISNUMBER(SEARCH("greenpeace",F947)),"Greenpeace",IF(ISNUMBER(SEARCH("Polluterwatch",F947)),"Polluterwatch",IF(F947="","","Other")))))))</f>
        <v/>
      </c>
      <c r="H947">
        <f>LEN(B947)</f>
        <v>13</v>
      </c>
    </row>
    <row r="948" spans="1:9" ht="15.75" customHeight="1" x14ac:dyDescent="0.2">
      <c r="A948" s="3" t="s">
        <v>961</v>
      </c>
      <c r="B948" s="3" t="s">
        <v>961</v>
      </c>
      <c r="C948" s="3" t="s">
        <v>25</v>
      </c>
      <c r="D948" s="3" t="s">
        <v>17</v>
      </c>
      <c r="F948" s="3" t="s">
        <v>17</v>
      </c>
      <c r="G948" s="3" t="str">
        <f>IF(ISNUMBER(SEARCH("Sourcewatch",F948)),"Sourcewatch",IF(ISNUMBER(SEARCH("desmog",F948)),"Desmog",IF(ISNUMBER(SEARCH("Exxon",F948)),"Exxonsecrets",IF(ISNUMBER(SEARCH("wikipedia",F948)),"Wikipedia",IF(ISNUMBER(SEARCH("greenpeace",F948)),"Greenpeace",IF(ISNUMBER(SEARCH("Polluterwatch",F948)),"Polluterwatch",IF(F948="","","Other")))))))</f>
        <v/>
      </c>
      <c r="H948">
        <f>LEN(B948)</f>
        <v>14</v>
      </c>
    </row>
    <row r="949" spans="1:9" ht="15.75" customHeight="1" x14ac:dyDescent="0.2">
      <c r="A949" s="3" t="s">
        <v>962</v>
      </c>
      <c r="B949" s="3" t="s">
        <v>962</v>
      </c>
      <c r="C949" s="3" t="s">
        <v>25</v>
      </c>
      <c r="D949" s="3" t="s">
        <v>17</v>
      </c>
      <c r="F949" s="3" t="s">
        <v>17</v>
      </c>
      <c r="G949" s="3" t="str">
        <f>IF(ISNUMBER(SEARCH("Sourcewatch",F949)),"Sourcewatch",IF(ISNUMBER(SEARCH("desmog",F949)),"Desmog",IF(ISNUMBER(SEARCH("Exxon",F949)),"Exxonsecrets",IF(ISNUMBER(SEARCH("wikipedia",F949)),"Wikipedia",IF(ISNUMBER(SEARCH("greenpeace",F949)),"Greenpeace",IF(ISNUMBER(SEARCH("Polluterwatch",F949)),"Polluterwatch",IF(F949="","","Other")))))))</f>
        <v/>
      </c>
      <c r="H949">
        <f>LEN(B949)</f>
        <v>12</v>
      </c>
    </row>
    <row r="950" spans="1:9" ht="15.75" customHeight="1" x14ac:dyDescent="0.2">
      <c r="A950" s="11" t="s">
        <v>4291</v>
      </c>
      <c r="B950" s="11" t="s">
        <v>4291</v>
      </c>
      <c r="C950" t="s">
        <v>25</v>
      </c>
      <c r="D950" t="s">
        <v>17</v>
      </c>
      <c r="G950" s="3" t="str">
        <f>IF(ISNUMBER(SEARCH("Sourcewatch",F950)),"Sourcewatch",IF(ISNUMBER(SEARCH("desmog",F950)),"Desmog",IF(ISNUMBER(SEARCH("Exxon",F950)),"Exxonsecrets",IF(ISNUMBER(SEARCH("wikipedia",F950)),"Wikipedia",IF(ISNUMBER(SEARCH("greenpeace",F950)),"Greenpeace",IF(ISNUMBER(SEARCH("Polluterwatch",F950)),"Polluterwatch",IF(F950="","","Other")))))))</f>
        <v/>
      </c>
      <c r="H950">
        <f>LEN(B950)</f>
        <v>6</v>
      </c>
      <c r="I950" s="17" t="s">
        <v>25</v>
      </c>
    </row>
    <row r="951" spans="1:9" ht="15.75" customHeight="1" x14ac:dyDescent="0.2">
      <c r="A951" s="11" t="s">
        <v>4557</v>
      </c>
      <c r="B951" s="11" t="s">
        <v>4557</v>
      </c>
      <c r="C951" t="s">
        <v>25</v>
      </c>
      <c r="D951" t="s">
        <v>17</v>
      </c>
      <c r="G951" s="3" t="str">
        <f>IF(ISNUMBER(SEARCH("Sourcewatch",F951)),"Sourcewatch",IF(ISNUMBER(SEARCH("desmog",F951)),"Desmog",IF(ISNUMBER(SEARCH("Exxon",F951)),"Exxonsecrets",IF(ISNUMBER(SEARCH("wikipedia",F951)),"Wikipedia",IF(ISNUMBER(SEARCH("greenpeace",F951)),"Greenpeace",IF(ISNUMBER(SEARCH("Polluterwatch",F951)),"Polluterwatch",IF(F951="","","Other")))))))</f>
        <v/>
      </c>
      <c r="H951">
        <f>LEN(B951)</f>
        <v>3</v>
      </c>
      <c r="I951" s="17" t="s">
        <v>25</v>
      </c>
    </row>
    <row r="952" spans="1:9" ht="15.75" customHeight="1" x14ac:dyDescent="0.2">
      <c r="A952" s="3" t="s">
        <v>963</v>
      </c>
      <c r="B952" s="3" t="s">
        <v>963</v>
      </c>
      <c r="C952" s="3" t="s">
        <v>25</v>
      </c>
      <c r="D952" s="3" t="s">
        <v>17</v>
      </c>
      <c r="F952" s="3" t="s">
        <v>17</v>
      </c>
      <c r="G952" s="3" t="str">
        <f>IF(ISNUMBER(SEARCH("Sourcewatch",F952)),"Sourcewatch",IF(ISNUMBER(SEARCH("desmog",F952)),"Desmog",IF(ISNUMBER(SEARCH("Exxon",F952)),"Exxonsecrets",IF(ISNUMBER(SEARCH("wikipedia",F952)),"Wikipedia",IF(ISNUMBER(SEARCH("greenpeace",F952)),"Greenpeace",IF(ISNUMBER(SEARCH("Polluterwatch",F952)),"Polluterwatch",IF(F952="","","Other")))))))</f>
        <v/>
      </c>
      <c r="H952">
        <f>LEN(B952)</f>
        <v>10</v>
      </c>
    </row>
    <row r="953" spans="1:9" ht="15.75" customHeight="1" x14ac:dyDescent="0.2">
      <c r="A953" s="3" t="s">
        <v>964</v>
      </c>
      <c r="B953" s="3" t="s">
        <v>964</v>
      </c>
      <c r="C953" s="3" t="s">
        <v>25</v>
      </c>
      <c r="D953" s="3" t="s">
        <v>17</v>
      </c>
      <c r="F953" s="3" t="s">
        <v>17</v>
      </c>
      <c r="G953" s="3" t="str">
        <f>IF(ISNUMBER(SEARCH("Sourcewatch",F953)),"Sourcewatch",IF(ISNUMBER(SEARCH("desmog",F953)),"Desmog",IF(ISNUMBER(SEARCH("Exxon",F953)),"Exxonsecrets",IF(ISNUMBER(SEARCH("wikipedia",F953)),"Wikipedia",IF(ISNUMBER(SEARCH("greenpeace",F953)),"Greenpeace",IF(ISNUMBER(SEARCH("Polluterwatch",F953)),"Polluterwatch",IF(F953="","","Other")))))))</f>
        <v/>
      </c>
      <c r="H953">
        <f>LEN(B953)</f>
        <v>7</v>
      </c>
    </row>
    <row r="954" spans="1:9" ht="15.75" customHeight="1" x14ac:dyDescent="0.2">
      <c r="A954" s="3" t="s">
        <v>965</v>
      </c>
      <c r="B954" s="3" t="s">
        <v>965</v>
      </c>
      <c r="D954" s="3" t="s">
        <v>25</v>
      </c>
      <c r="G954" s="3" t="str">
        <f>IF(ISNUMBER(SEARCH("Sourcewatch",F954)),"Sourcewatch",IF(ISNUMBER(SEARCH("desmog",F954)),"Desmog",IF(ISNUMBER(SEARCH("Exxon",F954)),"Exxonsecrets",IF(ISNUMBER(SEARCH("wikipedia",F954)),"Wikipedia",IF(ISNUMBER(SEARCH("greenpeace",F954)),"Greenpeace",IF(ISNUMBER(SEARCH("Polluterwatch",F954)),"Polluterwatch",IF(F954="","","Other")))))))</f>
        <v/>
      </c>
      <c r="H954">
        <f>LEN(B954)</f>
        <v>17</v>
      </c>
    </row>
    <row r="955" spans="1:9" ht="15.75" customHeight="1" x14ac:dyDescent="0.2">
      <c r="A955" s="3" t="s">
        <v>966</v>
      </c>
      <c r="B955" s="3" t="s">
        <v>966</v>
      </c>
      <c r="C955" s="3" t="s">
        <v>25</v>
      </c>
      <c r="D955" s="3" t="s">
        <v>17</v>
      </c>
      <c r="F955" s="3" t="s">
        <v>17</v>
      </c>
      <c r="G955" s="3" t="str">
        <f>IF(ISNUMBER(SEARCH("Sourcewatch",F955)),"Sourcewatch",IF(ISNUMBER(SEARCH("desmog",F955)),"Desmog",IF(ISNUMBER(SEARCH("Exxon",F955)),"Exxonsecrets",IF(ISNUMBER(SEARCH("wikipedia",F955)),"Wikipedia",IF(ISNUMBER(SEARCH("greenpeace",F955)),"Greenpeace",IF(ISNUMBER(SEARCH("Polluterwatch",F955)),"Polluterwatch",IF(F955="","","Other")))))))</f>
        <v/>
      </c>
      <c r="H955">
        <f>LEN(B955)</f>
        <v>5</v>
      </c>
    </row>
    <row r="956" spans="1:9" ht="15.75" customHeight="1" x14ac:dyDescent="0.2">
      <c r="A956" s="3" t="s">
        <v>967</v>
      </c>
      <c r="B956" s="3" t="s">
        <v>967</v>
      </c>
      <c r="D956" s="3" t="s">
        <v>17</v>
      </c>
      <c r="F956" s="3" t="s">
        <v>968</v>
      </c>
      <c r="G956" s="3" t="str">
        <f>IF(ISNUMBER(SEARCH("Sourcewatch",F956)),"Sourcewatch",IF(ISNUMBER(SEARCH("desmog",F956)),"Desmog",IF(ISNUMBER(SEARCH("Exxon",F956)),"Exxonsecrets",IF(ISNUMBER(SEARCH("wikipedia",F956)),"Wikipedia",IF(ISNUMBER(SEARCH("greenpeace",F956)),"Greenpeace",IF(ISNUMBER(SEARCH("Polluterwatch",F956)),"Polluterwatch",IF(F956="","","Other")))))))</f>
        <v>Sourcewatch</v>
      </c>
      <c r="H956">
        <f>LEN(B956)</f>
        <v>28</v>
      </c>
    </row>
    <row r="957" spans="1:9" ht="15.75" customHeight="1" x14ac:dyDescent="0.2">
      <c r="A957" s="3" t="s">
        <v>969</v>
      </c>
      <c r="B957" s="3" t="s">
        <v>969</v>
      </c>
      <c r="C957" s="3" t="s">
        <v>17</v>
      </c>
      <c r="D957" s="3" t="s">
        <v>17</v>
      </c>
      <c r="F957" s="3" t="s">
        <v>17</v>
      </c>
      <c r="G957" s="3" t="str">
        <f>IF(ISNUMBER(SEARCH("Sourcewatch",F957)),"Sourcewatch",IF(ISNUMBER(SEARCH("desmog",F957)),"Desmog",IF(ISNUMBER(SEARCH("Exxon",F957)),"Exxonsecrets",IF(ISNUMBER(SEARCH("wikipedia",F957)),"Wikipedia",IF(ISNUMBER(SEARCH("greenpeace",F957)),"Greenpeace",IF(ISNUMBER(SEARCH("Polluterwatch",F957)),"Polluterwatch",IF(F957="","","Other")))))))</f>
        <v/>
      </c>
      <c r="H957">
        <f>LEN(B957)</f>
        <v>13</v>
      </c>
    </row>
    <row r="958" spans="1:9" ht="15.75" customHeight="1" x14ac:dyDescent="0.2">
      <c r="A958" s="11" t="s">
        <v>4271</v>
      </c>
      <c r="B958" s="11" t="s">
        <v>4271</v>
      </c>
      <c r="C958" t="s">
        <v>25</v>
      </c>
      <c r="D958" t="s">
        <v>17</v>
      </c>
      <c r="G958" s="3" t="str">
        <f>IF(ISNUMBER(SEARCH("Sourcewatch",F958)),"Sourcewatch",IF(ISNUMBER(SEARCH("desmog",F958)),"Desmog",IF(ISNUMBER(SEARCH("Exxon",F958)),"Exxonsecrets",IF(ISNUMBER(SEARCH("wikipedia",F958)),"Wikipedia",IF(ISNUMBER(SEARCH("greenpeace",F958)),"Greenpeace",IF(ISNUMBER(SEARCH("Polluterwatch",F958)),"Polluterwatch",IF(F958="","","Other")))))))</f>
        <v/>
      </c>
      <c r="H958">
        <f>LEN(B958)</f>
        <v>8</v>
      </c>
      <c r="I958" s="17" t="s">
        <v>25</v>
      </c>
    </row>
    <row r="959" spans="1:9" ht="15.75" customHeight="1" x14ac:dyDescent="0.2">
      <c r="A959" s="3" t="s">
        <v>970</v>
      </c>
      <c r="B959" s="3" t="s">
        <v>970</v>
      </c>
      <c r="C959" s="3" t="s">
        <v>25</v>
      </c>
      <c r="D959" s="3" t="s">
        <v>17</v>
      </c>
      <c r="F959" s="3" t="s">
        <v>17</v>
      </c>
      <c r="G959" s="3" t="str">
        <f>IF(ISNUMBER(SEARCH("Sourcewatch",F959)),"Sourcewatch",IF(ISNUMBER(SEARCH("desmog",F959)),"Desmog",IF(ISNUMBER(SEARCH("Exxon",F959)),"Exxonsecrets",IF(ISNUMBER(SEARCH("wikipedia",F959)),"Wikipedia",IF(ISNUMBER(SEARCH("greenpeace",F959)),"Greenpeace",IF(ISNUMBER(SEARCH("Polluterwatch",F959)),"Polluterwatch",IF(F959="","","Other")))))))</f>
        <v/>
      </c>
      <c r="H959">
        <f>LEN(B959)</f>
        <v>15</v>
      </c>
    </row>
    <row r="960" spans="1:9" ht="15.75" customHeight="1" x14ac:dyDescent="0.2">
      <c r="A960" s="3" t="s">
        <v>971</v>
      </c>
      <c r="B960" s="3" t="s">
        <v>971</v>
      </c>
      <c r="C960" s="3" t="s">
        <v>25</v>
      </c>
      <c r="D960" s="3" t="s">
        <v>17</v>
      </c>
      <c r="F960" s="3" t="s">
        <v>17</v>
      </c>
      <c r="G960" s="3" t="str">
        <f>IF(ISNUMBER(SEARCH("Sourcewatch",F960)),"Sourcewatch",IF(ISNUMBER(SEARCH("desmog",F960)),"Desmog",IF(ISNUMBER(SEARCH("Exxon",F960)),"Exxonsecrets",IF(ISNUMBER(SEARCH("wikipedia",F960)),"Wikipedia",IF(ISNUMBER(SEARCH("greenpeace",F960)),"Greenpeace",IF(ISNUMBER(SEARCH("Polluterwatch",F960)),"Polluterwatch",IF(F960="","","Other")))))))</f>
        <v/>
      </c>
      <c r="H960">
        <f>LEN(B960)</f>
        <v>14</v>
      </c>
    </row>
    <row r="961" spans="1:9" ht="15.75" customHeight="1" x14ac:dyDescent="0.2">
      <c r="A961" s="3" t="s">
        <v>972</v>
      </c>
      <c r="B961" s="3" t="s">
        <v>972</v>
      </c>
      <c r="C961" s="3" t="s">
        <v>25</v>
      </c>
      <c r="D961" s="3" t="s">
        <v>17</v>
      </c>
      <c r="F961" s="3" t="s">
        <v>17</v>
      </c>
      <c r="G961" s="3" t="str">
        <f>IF(ISNUMBER(SEARCH("Sourcewatch",F961)),"Sourcewatch",IF(ISNUMBER(SEARCH("desmog",F961)),"Desmog",IF(ISNUMBER(SEARCH("Exxon",F961)),"Exxonsecrets",IF(ISNUMBER(SEARCH("wikipedia",F961)),"Wikipedia",IF(ISNUMBER(SEARCH("greenpeace",F961)),"Greenpeace",IF(ISNUMBER(SEARCH("Polluterwatch",F961)),"Polluterwatch",IF(F961="","","Other")))))))</f>
        <v/>
      </c>
      <c r="H961">
        <f>LEN(B961)</f>
        <v>14</v>
      </c>
    </row>
    <row r="962" spans="1:9" ht="15.75" customHeight="1" x14ac:dyDescent="0.2">
      <c r="A962" s="3" t="s">
        <v>973</v>
      </c>
      <c r="B962" s="3" t="s">
        <v>973</v>
      </c>
      <c r="C962" s="3" t="s">
        <v>25</v>
      </c>
      <c r="D962" s="3" t="s">
        <v>17</v>
      </c>
      <c r="F962" s="3" t="s">
        <v>17</v>
      </c>
      <c r="G962" s="3" t="str">
        <f>IF(ISNUMBER(SEARCH("Sourcewatch",F962)),"Sourcewatch",IF(ISNUMBER(SEARCH("desmog",F962)),"Desmog",IF(ISNUMBER(SEARCH("Exxon",F962)),"Exxonsecrets",IF(ISNUMBER(SEARCH("wikipedia",F962)),"Wikipedia",IF(ISNUMBER(SEARCH("greenpeace",F962)),"Greenpeace",IF(ISNUMBER(SEARCH("Polluterwatch",F962)),"Polluterwatch",IF(F962="","","Other")))))))</f>
        <v/>
      </c>
      <c r="H962">
        <f>LEN(B962)</f>
        <v>10</v>
      </c>
    </row>
    <row r="963" spans="1:9" ht="15.75" customHeight="1" x14ac:dyDescent="0.2">
      <c r="A963" s="3" t="s">
        <v>974</v>
      </c>
      <c r="B963" s="3" t="s">
        <v>974</v>
      </c>
      <c r="C963" s="3" t="s">
        <v>17</v>
      </c>
      <c r="D963" s="3" t="s">
        <v>17</v>
      </c>
      <c r="F963" s="3" t="s">
        <v>17</v>
      </c>
      <c r="G963" s="3" t="str">
        <f>IF(ISNUMBER(SEARCH("Sourcewatch",F963)),"Sourcewatch",IF(ISNUMBER(SEARCH("desmog",F963)),"Desmog",IF(ISNUMBER(SEARCH("Exxon",F963)),"Exxonsecrets",IF(ISNUMBER(SEARCH("wikipedia",F963)),"Wikipedia",IF(ISNUMBER(SEARCH("greenpeace",F963)),"Greenpeace",IF(ISNUMBER(SEARCH("Polluterwatch",F963)),"Polluterwatch",IF(F963="","","Other")))))))</f>
        <v/>
      </c>
      <c r="H963">
        <f>LEN(B963)</f>
        <v>38</v>
      </c>
    </row>
    <row r="964" spans="1:9" ht="15.75" customHeight="1" x14ac:dyDescent="0.2">
      <c r="A964" s="3" t="s">
        <v>975</v>
      </c>
      <c r="B964" s="3" t="s">
        <v>975</v>
      </c>
      <c r="C964" s="3" t="s">
        <v>17</v>
      </c>
      <c r="D964" s="3" t="s">
        <v>25</v>
      </c>
      <c r="G964" s="3" t="str">
        <f>IF(ISNUMBER(SEARCH("Sourcewatch",F964)),"Sourcewatch",IF(ISNUMBER(SEARCH("desmog",F964)),"Desmog",IF(ISNUMBER(SEARCH("Exxon",F964)),"Exxonsecrets",IF(ISNUMBER(SEARCH("wikipedia",F964)),"Wikipedia",IF(ISNUMBER(SEARCH("greenpeace",F964)),"Greenpeace",IF(ISNUMBER(SEARCH("Polluterwatch",F964)),"Polluterwatch",IF(F964="","","Other")))))))</f>
        <v/>
      </c>
      <c r="H964">
        <f>LEN(B964)</f>
        <v>25</v>
      </c>
    </row>
    <row r="965" spans="1:9" ht="15.75" customHeight="1" x14ac:dyDescent="0.2">
      <c r="A965" s="3" t="s">
        <v>976</v>
      </c>
      <c r="B965" s="3" t="s">
        <v>975</v>
      </c>
      <c r="C965" s="3" t="s">
        <v>17</v>
      </c>
      <c r="D965" s="3" t="s">
        <v>25</v>
      </c>
      <c r="G965" s="3" t="str">
        <f>IF(ISNUMBER(SEARCH("Sourcewatch",F965)),"Sourcewatch",IF(ISNUMBER(SEARCH("desmog",F965)),"Desmog",IF(ISNUMBER(SEARCH("Exxon",F965)),"Exxonsecrets",IF(ISNUMBER(SEARCH("wikipedia",F965)),"Wikipedia",IF(ISNUMBER(SEARCH("greenpeace",F965)),"Greenpeace",IF(ISNUMBER(SEARCH("Polluterwatch",F965)),"Polluterwatch",IF(F965="","","Other")))))))</f>
        <v/>
      </c>
      <c r="H965">
        <f>LEN(B965)</f>
        <v>25</v>
      </c>
    </row>
    <row r="966" spans="1:9" ht="15.75" customHeight="1" x14ac:dyDescent="0.2">
      <c r="A966" s="3" t="s">
        <v>977</v>
      </c>
      <c r="B966" s="3" t="s">
        <v>977</v>
      </c>
      <c r="C966" s="3" t="s">
        <v>17</v>
      </c>
      <c r="D966" s="3" t="s">
        <v>25</v>
      </c>
      <c r="G966" s="3" t="str">
        <f>IF(ISNUMBER(SEARCH("Sourcewatch",F966)),"Sourcewatch",IF(ISNUMBER(SEARCH("desmog",F966)),"Desmog",IF(ISNUMBER(SEARCH("Exxon",F966)),"Exxonsecrets",IF(ISNUMBER(SEARCH("wikipedia",F966)),"Wikipedia",IF(ISNUMBER(SEARCH("greenpeace",F966)),"Greenpeace",IF(ISNUMBER(SEARCH("Polluterwatch",F966)),"Polluterwatch",IF(F966="","","Other")))))))</f>
        <v/>
      </c>
      <c r="H966">
        <f>LEN(B966)</f>
        <v>22</v>
      </c>
    </row>
    <row r="967" spans="1:9" ht="15.75" customHeight="1" x14ac:dyDescent="0.2">
      <c r="A967" s="3" t="s">
        <v>978</v>
      </c>
      <c r="B967" s="3" t="s">
        <v>978</v>
      </c>
      <c r="C967" s="3" t="s">
        <v>25</v>
      </c>
      <c r="D967" s="3" t="s">
        <v>17</v>
      </c>
      <c r="F967" s="3" t="s">
        <v>17</v>
      </c>
      <c r="G967" s="3" t="str">
        <f>IF(ISNUMBER(SEARCH("Sourcewatch",F967)),"Sourcewatch",IF(ISNUMBER(SEARCH("desmog",F967)),"Desmog",IF(ISNUMBER(SEARCH("Exxon",F967)),"Exxonsecrets",IF(ISNUMBER(SEARCH("wikipedia",F967)),"Wikipedia",IF(ISNUMBER(SEARCH("greenpeace",F967)),"Greenpeace",IF(ISNUMBER(SEARCH("Polluterwatch",F967)),"Polluterwatch",IF(F967="","","Other")))))))</f>
        <v/>
      </c>
      <c r="H967">
        <f>LEN(B967)</f>
        <v>6</v>
      </c>
    </row>
    <row r="968" spans="1:9" ht="15.75" customHeight="1" x14ac:dyDescent="0.2">
      <c r="A968" s="3" t="s">
        <v>979</v>
      </c>
      <c r="B968" s="3" t="s">
        <v>979</v>
      </c>
      <c r="C968" s="3" t="s">
        <v>25</v>
      </c>
      <c r="D968" s="3" t="s">
        <v>17</v>
      </c>
      <c r="F968" s="3" t="s">
        <v>17</v>
      </c>
      <c r="G968" s="3" t="str">
        <f>IF(ISNUMBER(SEARCH("Sourcewatch",F968)),"Sourcewatch",IF(ISNUMBER(SEARCH("desmog",F968)),"Desmog",IF(ISNUMBER(SEARCH("Exxon",F968)),"Exxonsecrets",IF(ISNUMBER(SEARCH("wikipedia",F968)),"Wikipedia",IF(ISNUMBER(SEARCH("greenpeace",F968)),"Greenpeace",IF(ISNUMBER(SEARCH("Polluterwatch",F968)),"Polluterwatch",IF(F968="","","Other")))))))</f>
        <v/>
      </c>
      <c r="H968">
        <f>LEN(B968)</f>
        <v>14</v>
      </c>
    </row>
    <row r="969" spans="1:9" ht="15.75" customHeight="1" x14ac:dyDescent="0.2">
      <c r="A969" s="3" t="s">
        <v>980</v>
      </c>
      <c r="B969" s="3" t="s">
        <v>980</v>
      </c>
      <c r="D969" s="3" t="s">
        <v>17</v>
      </c>
      <c r="E969" s="3" t="s">
        <v>27</v>
      </c>
      <c r="F969" s="3" t="s">
        <v>17</v>
      </c>
      <c r="G969" s="3" t="str">
        <f>IF(ISNUMBER(SEARCH("Sourcewatch",F969)),"Sourcewatch",IF(ISNUMBER(SEARCH("desmog",F969)),"Desmog",IF(ISNUMBER(SEARCH("Exxon",F969)),"Exxonsecrets",IF(ISNUMBER(SEARCH("wikipedia",F969)),"Wikipedia",IF(ISNUMBER(SEARCH("greenpeace",F969)),"Greenpeace",IF(ISNUMBER(SEARCH("Polluterwatch",F969)),"Polluterwatch",IF(F969="","","Other")))))))</f>
        <v/>
      </c>
      <c r="H969">
        <f>LEN(B969)</f>
        <v>21</v>
      </c>
    </row>
    <row r="970" spans="1:9" ht="15.75" customHeight="1" x14ac:dyDescent="0.2">
      <c r="A970" s="11" t="s">
        <v>4398</v>
      </c>
      <c r="B970" s="11" t="s">
        <v>4398</v>
      </c>
      <c r="C970" t="s">
        <v>25</v>
      </c>
      <c r="D970" t="s">
        <v>17</v>
      </c>
      <c r="G970" s="3" t="str">
        <f>IF(ISNUMBER(SEARCH("Sourcewatch",F970)),"Sourcewatch",IF(ISNUMBER(SEARCH("desmog",F970)),"Desmog",IF(ISNUMBER(SEARCH("Exxon",F970)),"Exxonsecrets",IF(ISNUMBER(SEARCH("wikipedia",F970)),"Wikipedia",IF(ISNUMBER(SEARCH("greenpeace",F970)),"Greenpeace",IF(ISNUMBER(SEARCH("Polluterwatch",F970)),"Polluterwatch",IF(F970="","","Other")))))))</f>
        <v/>
      </c>
      <c r="H970">
        <f>LEN(B970)</f>
        <v>8</v>
      </c>
      <c r="I970" s="17" t="s">
        <v>25</v>
      </c>
    </row>
    <row r="971" spans="1:9" ht="15.75" customHeight="1" x14ac:dyDescent="0.2">
      <c r="A971" s="3" t="s">
        <v>981</v>
      </c>
      <c r="B971" s="3" t="s">
        <v>981</v>
      </c>
      <c r="C971" s="3" t="s">
        <v>25</v>
      </c>
      <c r="D971" s="3" t="s">
        <v>17</v>
      </c>
      <c r="F971" s="3" t="s">
        <v>17</v>
      </c>
      <c r="G971" s="3" t="str">
        <f>IF(ISNUMBER(SEARCH("Sourcewatch",F971)),"Sourcewatch",IF(ISNUMBER(SEARCH("desmog",F971)),"Desmog",IF(ISNUMBER(SEARCH("Exxon",F971)),"Exxonsecrets",IF(ISNUMBER(SEARCH("wikipedia",F971)),"Wikipedia",IF(ISNUMBER(SEARCH("greenpeace",F971)),"Greenpeace",IF(ISNUMBER(SEARCH("Polluterwatch",F971)),"Polluterwatch",IF(F971="","","Other")))))))</f>
        <v/>
      </c>
      <c r="H971">
        <f>LEN(B971)</f>
        <v>13</v>
      </c>
    </row>
    <row r="972" spans="1:9" ht="15.75" customHeight="1" x14ac:dyDescent="0.2">
      <c r="A972" s="3" t="s">
        <v>982</v>
      </c>
      <c r="B972" s="3" t="s">
        <v>982</v>
      </c>
      <c r="C972" s="3" t="s">
        <v>25</v>
      </c>
      <c r="D972" s="3" t="s">
        <v>17</v>
      </c>
      <c r="F972" s="3" t="s">
        <v>17</v>
      </c>
      <c r="G972" s="3" t="str">
        <f>IF(ISNUMBER(SEARCH("Sourcewatch",F972)),"Sourcewatch",IF(ISNUMBER(SEARCH("desmog",F972)),"Desmog",IF(ISNUMBER(SEARCH("Exxon",F972)),"Exxonsecrets",IF(ISNUMBER(SEARCH("wikipedia",F972)),"Wikipedia",IF(ISNUMBER(SEARCH("greenpeace",F972)),"Greenpeace",IF(ISNUMBER(SEARCH("Polluterwatch",F972)),"Polluterwatch",IF(F972="","","Other")))))))</f>
        <v/>
      </c>
      <c r="H972">
        <f>LEN(B972)</f>
        <v>8</v>
      </c>
    </row>
    <row r="973" spans="1:9" ht="15.75" customHeight="1" x14ac:dyDescent="0.2">
      <c r="A973" s="3" t="s">
        <v>983</v>
      </c>
      <c r="B973" s="3" t="s">
        <v>983</v>
      </c>
      <c r="C973" s="3" t="s">
        <v>25</v>
      </c>
      <c r="D973" s="3" t="s">
        <v>17</v>
      </c>
      <c r="F973" s="3" t="s">
        <v>17</v>
      </c>
      <c r="G973" s="3" t="str">
        <f>IF(ISNUMBER(SEARCH("Sourcewatch",F973)),"Sourcewatch",IF(ISNUMBER(SEARCH("desmog",F973)),"Desmog",IF(ISNUMBER(SEARCH("Exxon",F973)),"Exxonsecrets",IF(ISNUMBER(SEARCH("wikipedia",F973)),"Wikipedia",IF(ISNUMBER(SEARCH("greenpeace",F973)),"Greenpeace",IF(ISNUMBER(SEARCH("Polluterwatch",F973)),"Polluterwatch",IF(F973="","","Other")))))))</f>
        <v/>
      </c>
      <c r="H973">
        <f>LEN(B973)</f>
        <v>10</v>
      </c>
    </row>
    <row r="974" spans="1:9" ht="15.75" customHeight="1" x14ac:dyDescent="0.2">
      <c r="A974" s="11" t="s">
        <v>4377</v>
      </c>
      <c r="B974" s="11" t="s">
        <v>4377</v>
      </c>
      <c r="C974" t="s">
        <v>25</v>
      </c>
      <c r="D974" t="s">
        <v>17</v>
      </c>
      <c r="G974" s="3" t="str">
        <f>IF(ISNUMBER(SEARCH("Sourcewatch",F974)),"Sourcewatch",IF(ISNUMBER(SEARCH("desmog",F974)),"Desmog",IF(ISNUMBER(SEARCH("Exxon",F974)),"Exxonsecrets",IF(ISNUMBER(SEARCH("wikipedia",F974)),"Wikipedia",IF(ISNUMBER(SEARCH("greenpeace",F974)),"Greenpeace",IF(ISNUMBER(SEARCH("Polluterwatch",F974)),"Polluterwatch",IF(F974="","","Other")))))))</f>
        <v/>
      </c>
      <c r="H974">
        <f>LEN(B974)</f>
        <v>6</v>
      </c>
      <c r="I974" s="17" t="s">
        <v>25</v>
      </c>
    </row>
    <row r="975" spans="1:9" ht="15.75" customHeight="1" x14ac:dyDescent="0.2">
      <c r="A975" s="3" t="s">
        <v>984</v>
      </c>
      <c r="B975" s="3" t="s">
        <v>984</v>
      </c>
      <c r="C975" s="3" t="s">
        <v>25</v>
      </c>
      <c r="D975" s="3" t="s">
        <v>17</v>
      </c>
      <c r="F975" s="3" t="s">
        <v>17</v>
      </c>
      <c r="G975" s="3" t="str">
        <f>IF(ISNUMBER(SEARCH("Sourcewatch",F975)),"Sourcewatch",IF(ISNUMBER(SEARCH("desmog",F975)),"Desmog",IF(ISNUMBER(SEARCH("Exxon",F975)),"Exxonsecrets",IF(ISNUMBER(SEARCH("wikipedia",F975)),"Wikipedia",IF(ISNUMBER(SEARCH("greenpeace",F975)),"Greenpeace",IF(ISNUMBER(SEARCH("Polluterwatch",F975)),"Polluterwatch",IF(F975="","","Other")))))))</f>
        <v/>
      </c>
      <c r="H975">
        <f>LEN(B975)</f>
        <v>12</v>
      </c>
    </row>
    <row r="976" spans="1:9" ht="15.75" customHeight="1" x14ac:dyDescent="0.2">
      <c r="A976" s="3" t="s">
        <v>985</v>
      </c>
      <c r="B976" s="3" t="s">
        <v>985</v>
      </c>
      <c r="C976" s="3" t="s">
        <v>25</v>
      </c>
      <c r="D976" s="3" t="s">
        <v>17</v>
      </c>
      <c r="F976" s="3" t="s">
        <v>17</v>
      </c>
      <c r="G976" s="3" t="str">
        <f>IF(ISNUMBER(SEARCH("Sourcewatch",F976)),"Sourcewatch",IF(ISNUMBER(SEARCH("desmog",F976)),"Desmog",IF(ISNUMBER(SEARCH("Exxon",F976)),"Exxonsecrets",IF(ISNUMBER(SEARCH("wikipedia",F976)),"Wikipedia",IF(ISNUMBER(SEARCH("greenpeace",F976)),"Greenpeace",IF(ISNUMBER(SEARCH("Polluterwatch",F976)),"Polluterwatch",IF(F976="","","Other")))))))</f>
        <v/>
      </c>
      <c r="H976">
        <f>LEN(B976)</f>
        <v>17</v>
      </c>
    </row>
    <row r="977" spans="1:9" ht="15.75" customHeight="1" x14ac:dyDescent="0.2">
      <c r="A977" s="3" t="s">
        <v>986</v>
      </c>
      <c r="B977" s="3" t="s">
        <v>986</v>
      </c>
      <c r="C977" s="3" t="s">
        <v>25</v>
      </c>
      <c r="D977" s="3" t="s">
        <v>17</v>
      </c>
      <c r="F977" s="3" t="s">
        <v>17</v>
      </c>
      <c r="G977" s="3" t="str">
        <f>IF(ISNUMBER(SEARCH("Sourcewatch",F977)),"Sourcewatch",IF(ISNUMBER(SEARCH("desmog",F977)),"Desmog",IF(ISNUMBER(SEARCH("Exxon",F977)),"Exxonsecrets",IF(ISNUMBER(SEARCH("wikipedia",F977)),"Wikipedia",IF(ISNUMBER(SEARCH("greenpeace",F977)),"Greenpeace",IF(ISNUMBER(SEARCH("Polluterwatch",F977)),"Polluterwatch",IF(F977="","","Other")))))))</f>
        <v/>
      </c>
      <c r="H977">
        <f>LEN(B977)</f>
        <v>14</v>
      </c>
    </row>
    <row r="978" spans="1:9" ht="15.75" customHeight="1" x14ac:dyDescent="0.2">
      <c r="A978" s="3" t="s">
        <v>987</v>
      </c>
      <c r="B978" s="3" t="s">
        <v>987</v>
      </c>
      <c r="C978" s="3" t="s">
        <v>25</v>
      </c>
      <c r="D978" s="3" t="s">
        <v>17</v>
      </c>
      <c r="F978" s="3" t="s">
        <v>17</v>
      </c>
      <c r="G978" s="3" t="str">
        <f>IF(ISNUMBER(SEARCH("Sourcewatch",F978)),"Sourcewatch",IF(ISNUMBER(SEARCH("desmog",F978)),"Desmog",IF(ISNUMBER(SEARCH("Exxon",F978)),"Exxonsecrets",IF(ISNUMBER(SEARCH("wikipedia",F978)),"Wikipedia",IF(ISNUMBER(SEARCH("greenpeace",F978)),"Greenpeace",IF(ISNUMBER(SEARCH("Polluterwatch",F978)),"Polluterwatch",IF(F978="","","Other")))))))</f>
        <v/>
      </c>
      <c r="H978">
        <f>LEN(B978)</f>
        <v>11</v>
      </c>
    </row>
    <row r="979" spans="1:9" ht="15.75" customHeight="1" x14ac:dyDescent="0.2">
      <c r="A979" s="3" t="s">
        <v>988</v>
      </c>
      <c r="B979" s="3" t="s">
        <v>988</v>
      </c>
      <c r="C979" s="3" t="s">
        <v>25</v>
      </c>
      <c r="D979" s="3" t="s">
        <v>17</v>
      </c>
      <c r="F979" s="3" t="s">
        <v>17</v>
      </c>
      <c r="G979" s="3" t="str">
        <f>IF(ISNUMBER(SEARCH("Sourcewatch",F979)),"Sourcewatch",IF(ISNUMBER(SEARCH("desmog",F979)),"Desmog",IF(ISNUMBER(SEARCH("Exxon",F979)),"Exxonsecrets",IF(ISNUMBER(SEARCH("wikipedia",F979)),"Wikipedia",IF(ISNUMBER(SEARCH("greenpeace",F979)),"Greenpeace",IF(ISNUMBER(SEARCH("Polluterwatch",F979)),"Polluterwatch",IF(F979="","","Other")))))))</f>
        <v/>
      </c>
      <c r="H979">
        <f>LEN(B979)</f>
        <v>4</v>
      </c>
    </row>
    <row r="980" spans="1:9" ht="15.75" customHeight="1" x14ac:dyDescent="0.2">
      <c r="A980" s="3" t="s">
        <v>989</v>
      </c>
      <c r="B980" s="3" t="s">
        <v>989</v>
      </c>
      <c r="C980" s="3" t="s">
        <v>25</v>
      </c>
      <c r="D980" s="3" t="s">
        <v>17</v>
      </c>
      <c r="F980" s="3" t="s">
        <v>17</v>
      </c>
      <c r="G980" s="3" t="str">
        <f>IF(ISNUMBER(SEARCH("Sourcewatch",F980)),"Sourcewatch",IF(ISNUMBER(SEARCH("desmog",F980)),"Desmog",IF(ISNUMBER(SEARCH("Exxon",F980)),"Exxonsecrets",IF(ISNUMBER(SEARCH("wikipedia",F980)),"Wikipedia",IF(ISNUMBER(SEARCH("greenpeace",F980)),"Greenpeace",IF(ISNUMBER(SEARCH("Polluterwatch",F980)),"Polluterwatch",IF(F980="","","Other")))))))</f>
        <v/>
      </c>
      <c r="H980">
        <f>LEN(B980)</f>
        <v>11</v>
      </c>
    </row>
    <row r="981" spans="1:9" ht="15.75" customHeight="1" x14ac:dyDescent="0.2">
      <c r="A981" s="3" t="s">
        <v>990</v>
      </c>
      <c r="B981" s="3" t="s">
        <v>990</v>
      </c>
      <c r="C981" s="3" t="s">
        <v>25</v>
      </c>
      <c r="D981" s="3" t="s">
        <v>17</v>
      </c>
      <c r="F981" s="3" t="s">
        <v>17</v>
      </c>
      <c r="G981" s="3" t="str">
        <f>IF(ISNUMBER(SEARCH("Sourcewatch",F981)),"Sourcewatch",IF(ISNUMBER(SEARCH("desmog",F981)),"Desmog",IF(ISNUMBER(SEARCH("Exxon",F981)),"Exxonsecrets",IF(ISNUMBER(SEARCH("wikipedia",F981)),"Wikipedia",IF(ISNUMBER(SEARCH("greenpeace",F981)),"Greenpeace",IF(ISNUMBER(SEARCH("Polluterwatch",F981)),"Polluterwatch",IF(F981="","","Other")))))))</f>
        <v/>
      </c>
      <c r="H981">
        <f>LEN(B981)</f>
        <v>16</v>
      </c>
    </row>
    <row r="982" spans="1:9" ht="15.75" customHeight="1" x14ac:dyDescent="0.2">
      <c r="A982" s="3" t="s">
        <v>991</v>
      </c>
      <c r="B982" s="3" t="s">
        <v>991</v>
      </c>
      <c r="C982" s="3" t="s">
        <v>25</v>
      </c>
      <c r="D982" s="3" t="s">
        <v>17</v>
      </c>
      <c r="F982" s="3" t="s">
        <v>17</v>
      </c>
      <c r="G982" s="3" t="str">
        <f>IF(ISNUMBER(SEARCH("Sourcewatch",F982)),"Sourcewatch",IF(ISNUMBER(SEARCH("desmog",F982)),"Desmog",IF(ISNUMBER(SEARCH("Exxon",F982)),"Exxonsecrets",IF(ISNUMBER(SEARCH("wikipedia",F982)),"Wikipedia",IF(ISNUMBER(SEARCH("greenpeace",F982)),"Greenpeace",IF(ISNUMBER(SEARCH("Polluterwatch",F982)),"Polluterwatch",IF(F982="","","Other")))))))</f>
        <v/>
      </c>
      <c r="H982">
        <f>LEN(B982)</f>
        <v>7</v>
      </c>
    </row>
    <row r="983" spans="1:9" ht="15.75" customHeight="1" x14ac:dyDescent="0.2">
      <c r="A983" s="3" t="s">
        <v>992</v>
      </c>
      <c r="B983" s="3" t="s">
        <v>992</v>
      </c>
      <c r="C983" s="3" t="s">
        <v>25</v>
      </c>
      <c r="D983" s="3" t="s">
        <v>17</v>
      </c>
      <c r="F983" s="3" t="s">
        <v>17</v>
      </c>
      <c r="G983" s="3" t="str">
        <f>IF(ISNUMBER(SEARCH("Sourcewatch",F983)),"Sourcewatch",IF(ISNUMBER(SEARCH("desmog",F983)),"Desmog",IF(ISNUMBER(SEARCH("Exxon",F983)),"Exxonsecrets",IF(ISNUMBER(SEARCH("wikipedia",F983)),"Wikipedia",IF(ISNUMBER(SEARCH("greenpeace",F983)),"Greenpeace",IF(ISNUMBER(SEARCH("Polluterwatch",F983)),"Polluterwatch",IF(F983="","","Other")))))))</f>
        <v/>
      </c>
      <c r="H983">
        <f>LEN(B983)</f>
        <v>12</v>
      </c>
    </row>
    <row r="984" spans="1:9" ht="15.75" customHeight="1" x14ac:dyDescent="0.2">
      <c r="A984" s="3" t="s">
        <v>993</v>
      </c>
      <c r="B984" s="3" t="s">
        <v>993</v>
      </c>
      <c r="D984" s="3" t="s">
        <v>17</v>
      </c>
      <c r="E984" s="3" t="s">
        <v>27</v>
      </c>
      <c r="F984" s="3" t="s">
        <v>17</v>
      </c>
      <c r="G984" s="3" t="str">
        <f>IF(ISNUMBER(SEARCH("Sourcewatch",F984)),"Sourcewatch",IF(ISNUMBER(SEARCH("desmog",F984)),"Desmog",IF(ISNUMBER(SEARCH("Exxon",F984)),"Exxonsecrets",IF(ISNUMBER(SEARCH("wikipedia",F984)),"Wikipedia",IF(ISNUMBER(SEARCH("greenpeace",F984)),"Greenpeace",IF(ISNUMBER(SEARCH("Polluterwatch",F984)),"Polluterwatch",IF(F984="","","Other")))))))</f>
        <v/>
      </c>
      <c r="H984">
        <f>LEN(B984)</f>
        <v>26</v>
      </c>
    </row>
    <row r="985" spans="1:9" ht="15.75" customHeight="1" x14ac:dyDescent="0.2">
      <c r="A985" s="3" t="s">
        <v>994</v>
      </c>
      <c r="B985" s="3" t="s">
        <v>994</v>
      </c>
      <c r="C985" s="3" t="s">
        <v>25</v>
      </c>
      <c r="D985" s="3" t="s">
        <v>17</v>
      </c>
      <c r="F985" s="3" t="s">
        <v>17</v>
      </c>
      <c r="G985" s="3" t="str">
        <f>IF(ISNUMBER(SEARCH("Sourcewatch",F985)),"Sourcewatch",IF(ISNUMBER(SEARCH("desmog",F985)),"Desmog",IF(ISNUMBER(SEARCH("Exxon",F985)),"Exxonsecrets",IF(ISNUMBER(SEARCH("wikipedia",F985)),"Wikipedia",IF(ISNUMBER(SEARCH("greenpeace",F985)),"Greenpeace",IF(ISNUMBER(SEARCH("Polluterwatch",F985)),"Polluterwatch",IF(F985="","","Other")))))))</f>
        <v/>
      </c>
      <c r="H985">
        <f>LEN(B985)</f>
        <v>14</v>
      </c>
    </row>
    <row r="986" spans="1:9" ht="15.75" customHeight="1" x14ac:dyDescent="0.2">
      <c r="A986" s="11" t="s">
        <v>4459</v>
      </c>
      <c r="B986" s="11" t="s">
        <v>4459</v>
      </c>
      <c r="C986" t="s">
        <v>25</v>
      </c>
      <c r="D986" t="s">
        <v>17</v>
      </c>
      <c r="G986" s="3" t="str">
        <f>IF(ISNUMBER(SEARCH("Sourcewatch",F986)),"Sourcewatch",IF(ISNUMBER(SEARCH("desmog",F986)),"Desmog",IF(ISNUMBER(SEARCH("Exxon",F986)),"Exxonsecrets",IF(ISNUMBER(SEARCH("wikipedia",F986)),"Wikipedia",IF(ISNUMBER(SEARCH("greenpeace",F986)),"Greenpeace",IF(ISNUMBER(SEARCH("Polluterwatch",F986)),"Polluterwatch",IF(F986="","","Other")))))))</f>
        <v/>
      </c>
      <c r="H986">
        <f>LEN(B986)</f>
        <v>8</v>
      </c>
      <c r="I986" s="17" t="s">
        <v>25</v>
      </c>
    </row>
    <row r="987" spans="1:9" ht="15.75" customHeight="1" x14ac:dyDescent="0.2">
      <c r="A987" s="3" t="s">
        <v>995</v>
      </c>
      <c r="B987" s="3" t="s">
        <v>995</v>
      </c>
      <c r="C987" s="3" t="s">
        <v>25</v>
      </c>
      <c r="D987" s="3" t="s">
        <v>17</v>
      </c>
      <c r="F987" s="3" t="s">
        <v>17</v>
      </c>
      <c r="G987" s="3" t="str">
        <f>IF(ISNUMBER(SEARCH("Sourcewatch",F987)),"Sourcewatch",IF(ISNUMBER(SEARCH("desmog",F987)),"Desmog",IF(ISNUMBER(SEARCH("Exxon",F987)),"Exxonsecrets",IF(ISNUMBER(SEARCH("wikipedia",F987)),"Wikipedia",IF(ISNUMBER(SEARCH("greenpeace",F987)),"Greenpeace",IF(ISNUMBER(SEARCH("Polluterwatch",F987)),"Polluterwatch",IF(F987="","","Other")))))))</f>
        <v/>
      </c>
      <c r="H987">
        <f>LEN(B987)</f>
        <v>13</v>
      </c>
    </row>
    <row r="988" spans="1:9" ht="15.75" customHeight="1" x14ac:dyDescent="0.2">
      <c r="A988" s="3" t="s">
        <v>996</v>
      </c>
      <c r="B988" s="3" t="s">
        <v>996</v>
      </c>
      <c r="C988" s="3" t="s">
        <v>25</v>
      </c>
      <c r="D988" s="3" t="s">
        <v>17</v>
      </c>
      <c r="F988" s="3" t="s">
        <v>17</v>
      </c>
      <c r="G988" s="3" t="str">
        <f>IF(ISNUMBER(SEARCH("Sourcewatch",F988)),"Sourcewatch",IF(ISNUMBER(SEARCH("desmog",F988)),"Desmog",IF(ISNUMBER(SEARCH("Exxon",F988)),"Exxonsecrets",IF(ISNUMBER(SEARCH("wikipedia",F988)),"Wikipedia",IF(ISNUMBER(SEARCH("greenpeace",F988)),"Greenpeace",IF(ISNUMBER(SEARCH("Polluterwatch",F988)),"Polluterwatch",IF(F988="","","Other")))))))</f>
        <v/>
      </c>
      <c r="H988">
        <f>LEN(B988)</f>
        <v>14</v>
      </c>
    </row>
    <row r="989" spans="1:9" ht="15.75" customHeight="1" x14ac:dyDescent="0.2">
      <c r="A989" s="3" t="s">
        <v>997</v>
      </c>
      <c r="B989" s="3" t="s">
        <v>997</v>
      </c>
      <c r="C989" s="3" t="s">
        <v>25</v>
      </c>
      <c r="D989" s="3" t="s">
        <v>17</v>
      </c>
      <c r="F989" s="3" t="s">
        <v>17</v>
      </c>
      <c r="G989" s="3" t="str">
        <f>IF(ISNUMBER(SEARCH("Sourcewatch",F989)),"Sourcewatch",IF(ISNUMBER(SEARCH("desmog",F989)),"Desmog",IF(ISNUMBER(SEARCH("Exxon",F989)),"Exxonsecrets",IF(ISNUMBER(SEARCH("wikipedia",F989)),"Wikipedia",IF(ISNUMBER(SEARCH("greenpeace",F989)),"Greenpeace",IF(ISNUMBER(SEARCH("Polluterwatch",F989)),"Polluterwatch",IF(F989="","","Other")))))))</f>
        <v/>
      </c>
      <c r="H989">
        <f>LEN(B989)</f>
        <v>4</v>
      </c>
    </row>
    <row r="990" spans="1:9" ht="15.75" customHeight="1" x14ac:dyDescent="0.2">
      <c r="A990" s="3" t="s">
        <v>998</v>
      </c>
      <c r="B990" s="3" t="s">
        <v>998</v>
      </c>
      <c r="C990" s="3" t="s">
        <v>25</v>
      </c>
      <c r="D990" s="3" t="s">
        <v>17</v>
      </c>
      <c r="F990" s="3" t="s">
        <v>17</v>
      </c>
      <c r="G990" s="3" t="str">
        <f>IF(ISNUMBER(SEARCH("Sourcewatch",F990)),"Sourcewatch",IF(ISNUMBER(SEARCH("desmog",F990)),"Desmog",IF(ISNUMBER(SEARCH("Exxon",F990)),"Exxonsecrets",IF(ISNUMBER(SEARCH("wikipedia",F990)),"Wikipedia",IF(ISNUMBER(SEARCH("greenpeace",F990)),"Greenpeace",IF(ISNUMBER(SEARCH("Polluterwatch",F990)),"Polluterwatch",IF(F990="","","Other")))))))</f>
        <v/>
      </c>
      <c r="H990">
        <f>LEN(B990)</f>
        <v>18</v>
      </c>
    </row>
    <row r="991" spans="1:9" ht="15.75" customHeight="1" x14ac:dyDescent="0.2">
      <c r="A991" s="3" t="s">
        <v>999</v>
      </c>
      <c r="B991" s="3" t="s">
        <v>999</v>
      </c>
      <c r="C991" s="3" t="s">
        <v>25</v>
      </c>
      <c r="D991" s="3" t="s">
        <v>17</v>
      </c>
      <c r="F991" s="3" t="s">
        <v>17</v>
      </c>
      <c r="G991" s="3" t="str">
        <f>IF(ISNUMBER(SEARCH("Sourcewatch",F991)),"Sourcewatch",IF(ISNUMBER(SEARCH("desmog",F991)),"Desmog",IF(ISNUMBER(SEARCH("Exxon",F991)),"Exxonsecrets",IF(ISNUMBER(SEARCH("wikipedia",F991)),"Wikipedia",IF(ISNUMBER(SEARCH("greenpeace",F991)),"Greenpeace",IF(ISNUMBER(SEARCH("Polluterwatch",F991)),"Polluterwatch",IF(F991="","","Other")))))))</f>
        <v/>
      </c>
      <c r="H991">
        <f>LEN(B991)</f>
        <v>19</v>
      </c>
    </row>
    <row r="992" spans="1:9" ht="15.75" customHeight="1" x14ac:dyDescent="0.2">
      <c r="A992" s="3" t="s">
        <v>1000</v>
      </c>
      <c r="B992" s="3" t="s">
        <v>1000</v>
      </c>
      <c r="C992" s="3" t="s">
        <v>25</v>
      </c>
      <c r="D992" s="3" t="s">
        <v>17</v>
      </c>
      <c r="F992" s="3" t="s">
        <v>17</v>
      </c>
      <c r="G992" s="3" t="str">
        <f>IF(ISNUMBER(SEARCH("Sourcewatch",F992)),"Sourcewatch",IF(ISNUMBER(SEARCH("desmog",F992)),"Desmog",IF(ISNUMBER(SEARCH("Exxon",F992)),"Exxonsecrets",IF(ISNUMBER(SEARCH("wikipedia",F992)),"Wikipedia",IF(ISNUMBER(SEARCH("greenpeace",F992)),"Greenpeace",IF(ISNUMBER(SEARCH("Polluterwatch",F992)),"Polluterwatch",IF(F992="","","Other")))))))</f>
        <v/>
      </c>
      <c r="H992">
        <f>LEN(B992)</f>
        <v>14</v>
      </c>
    </row>
    <row r="993" spans="1:9" ht="15.75" customHeight="1" x14ac:dyDescent="0.2">
      <c r="A993" s="3" t="s">
        <v>1001</v>
      </c>
      <c r="B993" s="3" t="s">
        <v>1001</v>
      </c>
      <c r="C993" s="3" t="s">
        <v>25</v>
      </c>
      <c r="D993" s="3" t="s">
        <v>17</v>
      </c>
      <c r="F993" s="3" t="s">
        <v>17</v>
      </c>
      <c r="G993" s="3" t="str">
        <f>IF(ISNUMBER(SEARCH("Sourcewatch",F993)),"Sourcewatch",IF(ISNUMBER(SEARCH("desmog",F993)),"Desmog",IF(ISNUMBER(SEARCH("Exxon",F993)),"Exxonsecrets",IF(ISNUMBER(SEARCH("wikipedia",F993)),"Wikipedia",IF(ISNUMBER(SEARCH("greenpeace",F993)),"Greenpeace",IF(ISNUMBER(SEARCH("Polluterwatch",F993)),"Polluterwatch",IF(F993="","","Other")))))))</f>
        <v/>
      </c>
      <c r="H993">
        <f>LEN(B993)</f>
        <v>17</v>
      </c>
    </row>
    <row r="994" spans="1:9" ht="15.75" customHeight="1" x14ac:dyDescent="0.2">
      <c r="A994" s="3" t="s">
        <v>1002</v>
      </c>
      <c r="B994" s="3" t="s">
        <v>1002</v>
      </c>
      <c r="C994" s="3" t="s">
        <v>25</v>
      </c>
      <c r="D994" s="3" t="s">
        <v>17</v>
      </c>
      <c r="F994" s="3" t="s">
        <v>17</v>
      </c>
      <c r="G994" s="3" t="str">
        <f>IF(ISNUMBER(SEARCH("Sourcewatch",F994)),"Sourcewatch",IF(ISNUMBER(SEARCH("desmog",F994)),"Desmog",IF(ISNUMBER(SEARCH("Exxon",F994)),"Exxonsecrets",IF(ISNUMBER(SEARCH("wikipedia",F994)),"Wikipedia",IF(ISNUMBER(SEARCH("greenpeace",F994)),"Greenpeace",IF(ISNUMBER(SEARCH("Polluterwatch",F994)),"Polluterwatch",IF(F994="","","Other")))))))</f>
        <v/>
      </c>
      <c r="H994">
        <f>LEN(B994)</f>
        <v>5</v>
      </c>
    </row>
    <row r="995" spans="1:9" ht="15.75" customHeight="1" x14ac:dyDescent="0.2">
      <c r="A995" s="3" t="s">
        <v>1003</v>
      </c>
      <c r="B995" s="3" t="s">
        <v>1003</v>
      </c>
      <c r="C995" s="3" t="s">
        <v>25</v>
      </c>
      <c r="D995" s="3" t="s">
        <v>17</v>
      </c>
      <c r="F995" s="3" t="s">
        <v>17</v>
      </c>
      <c r="G995" s="3" t="str">
        <f>IF(ISNUMBER(SEARCH("Sourcewatch",F995)),"Sourcewatch",IF(ISNUMBER(SEARCH("desmog",F995)),"Desmog",IF(ISNUMBER(SEARCH("Exxon",F995)),"Exxonsecrets",IF(ISNUMBER(SEARCH("wikipedia",F995)),"Wikipedia",IF(ISNUMBER(SEARCH("greenpeace",F995)),"Greenpeace",IF(ISNUMBER(SEARCH("Polluterwatch",F995)),"Polluterwatch",IF(F995="","","Other")))))))</f>
        <v/>
      </c>
      <c r="H995">
        <f>LEN(B995)</f>
        <v>13</v>
      </c>
    </row>
    <row r="996" spans="1:9" ht="15.75" customHeight="1" x14ac:dyDescent="0.2">
      <c r="A996" s="3" t="s">
        <v>1004</v>
      </c>
      <c r="B996" s="3" t="s">
        <v>1004</v>
      </c>
      <c r="C996" s="3" t="s">
        <v>25</v>
      </c>
      <c r="D996" s="3" t="s">
        <v>17</v>
      </c>
      <c r="F996" s="3" t="s">
        <v>17</v>
      </c>
      <c r="G996" s="3" t="str">
        <f>IF(ISNUMBER(SEARCH("Sourcewatch",F996)),"Sourcewatch",IF(ISNUMBER(SEARCH("desmog",F996)),"Desmog",IF(ISNUMBER(SEARCH("Exxon",F996)),"Exxonsecrets",IF(ISNUMBER(SEARCH("wikipedia",F996)),"Wikipedia",IF(ISNUMBER(SEARCH("greenpeace",F996)),"Greenpeace",IF(ISNUMBER(SEARCH("Polluterwatch",F996)),"Polluterwatch",IF(F996="","","Other")))))))</f>
        <v/>
      </c>
      <c r="H996">
        <f>LEN(B996)</f>
        <v>14</v>
      </c>
    </row>
    <row r="997" spans="1:9" ht="15.75" customHeight="1" x14ac:dyDescent="0.2">
      <c r="A997" s="3" t="s">
        <v>1005</v>
      </c>
      <c r="B997" s="3" t="s">
        <v>1005</v>
      </c>
      <c r="C997" s="3" t="s">
        <v>25</v>
      </c>
      <c r="D997" s="3" t="s">
        <v>17</v>
      </c>
      <c r="F997" s="3" t="s">
        <v>17</v>
      </c>
      <c r="G997" s="3" t="str">
        <f>IF(ISNUMBER(SEARCH("Sourcewatch",F997)),"Sourcewatch",IF(ISNUMBER(SEARCH("desmog",F997)),"Desmog",IF(ISNUMBER(SEARCH("Exxon",F997)),"Exxonsecrets",IF(ISNUMBER(SEARCH("wikipedia",F997)),"Wikipedia",IF(ISNUMBER(SEARCH("greenpeace",F997)),"Greenpeace",IF(ISNUMBER(SEARCH("Polluterwatch",F997)),"Polluterwatch",IF(F997="","","Other")))))))</f>
        <v/>
      </c>
      <c r="H997">
        <f>LEN(B997)</f>
        <v>14</v>
      </c>
    </row>
    <row r="998" spans="1:9" ht="15.75" customHeight="1" x14ac:dyDescent="0.2">
      <c r="A998" s="3" t="s">
        <v>1006</v>
      </c>
      <c r="B998" s="3" t="s">
        <v>1006</v>
      </c>
      <c r="C998" s="3" t="s">
        <v>25</v>
      </c>
      <c r="D998" s="3" t="s">
        <v>17</v>
      </c>
      <c r="F998" s="3" t="s">
        <v>17</v>
      </c>
      <c r="G998" s="3" t="str">
        <f>IF(ISNUMBER(SEARCH("Sourcewatch",F998)),"Sourcewatch",IF(ISNUMBER(SEARCH("desmog",F998)),"Desmog",IF(ISNUMBER(SEARCH("Exxon",F998)),"Exxonsecrets",IF(ISNUMBER(SEARCH("wikipedia",F998)),"Wikipedia",IF(ISNUMBER(SEARCH("greenpeace",F998)),"Greenpeace",IF(ISNUMBER(SEARCH("Polluterwatch",F998)),"Polluterwatch",IF(F998="","","Other")))))))</f>
        <v/>
      </c>
      <c r="H998">
        <f>LEN(B998)</f>
        <v>4</v>
      </c>
    </row>
    <row r="999" spans="1:9" ht="15.75" customHeight="1" x14ac:dyDescent="0.2">
      <c r="A999" s="3" t="s">
        <v>1007</v>
      </c>
      <c r="B999" s="3" t="s">
        <v>1007</v>
      </c>
      <c r="C999" s="3" t="s">
        <v>25</v>
      </c>
      <c r="D999" s="3" t="s">
        <v>17</v>
      </c>
      <c r="F999" s="3" t="s">
        <v>17</v>
      </c>
      <c r="G999" s="3" t="str">
        <f>IF(ISNUMBER(SEARCH("Sourcewatch",F999)),"Sourcewatch",IF(ISNUMBER(SEARCH("desmog",F999)),"Desmog",IF(ISNUMBER(SEARCH("Exxon",F999)),"Exxonsecrets",IF(ISNUMBER(SEARCH("wikipedia",F999)),"Wikipedia",IF(ISNUMBER(SEARCH("greenpeace",F999)),"Greenpeace",IF(ISNUMBER(SEARCH("Polluterwatch",F999)),"Polluterwatch",IF(F999="","","Other")))))))</f>
        <v/>
      </c>
      <c r="H999">
        <f>LEN(B999)</f>
        <v>16</v>
      </c>
    </row>
    <row r="1000" spans="1:9" ht="15.75" customHeight="1" x14ac:dyDescent="0.2">
      <c r="A1000" s="3" t="s">
        <v>1008</v>
      </c>
      <c r="B1000" s="3" t="s">
        <v>1008</v>
      </c>
      <c r="C1000" s="3" t="s">
        <v>25</v>
      </c>
      <c r="D1000" s="3" t="s">
        <v>17</v>
      </c>
      <c r="F1000" s="3" t="s">
        <v>17</v>
      </c>
      <c r="G1000" s="3" t="str">
        <f>IF(ISNUMBER(SEARCH("Sourcewatch",F1000)),"Sourcewatch",IF(ISNUMBER(SEARCH("desmog",F1000)),"Desmog",IF(ISNUMBER(SEARCH("Exxon",F1000)),"Exxonsecrets",IF(ISNUMBER(SEARCH("wikipedia",F1000)),"Wikipedia",IF(ISNUMBER(SEARCH("greenpeace",F1000)),"Greenpeace",IF(ISNUMBER(SEARCH("Polluterwatch",F1000)),"Polluterwatch",IF(F1000="","","Other")))))))</f>
        <v/>
      </c>
      <c r="H1000">
        <f>LEN(B1000)</f>
        <v>12</v>
      </c>
    </row>
    <row r="1001" spans="1:9" ht="15.75" customHeight="1" x14ac:dyDescent="0.2">
      <c r="A1001" s="11" t="s">
        <v>4603</v>
      </c>
      <c r="B1001" s="11" t="s">
        <v>4603</v>
      </c>
      <c r="C1001" t="s">
        <v>25</v>
      </c>
      <c r="D1001" t="s">
        <v>17</v>
      </c>
      <c r="G1001" s="3" t="str">
        <f>IF(ISNUMBER(SEARCH("Sourcewatch",F1001)),"Sourcewatch",IF(ISNUMBER(SEARCH("desmog",F1001)),"Desmog",IF(ISNUMBER(SEARCH("Exxon",F1001)),"Exxonsecrets",IF(ISNUMBER(SEARCH("wikipedia",F1001)),"Wikipedia",IF(ISNUMBER(SEARCH("greenpeace",F1001)),"Greenpeace",IF(ISNUMBER(SEARCH("Polluterwatch",F1001)),"Polluterwatch",IF(F1001="","","Other")))))))</f>
        <v/>
      </c>
      <c r="H1001">
        <f>LEN(B1001)</f>
        <v>5</v>
      </c>
      <c r="I1001" s="17" t="s">
        <v>25</v>
      </c>
    </row>
    <row r="1002" spans="1:9" ht="15.75" customHeight="1" x14ac:dyDescent="0.2">
      <c r="A1002" s="3" t="s">
        <v>1009</v>
      </c>
      <c r="B1002" s="3" t="s">
        <v>1009</v>
      </c>
      <c r="C1002" s="3" t="s">
        <v>25</v>
      </c>
      <c r="D1002" s="3" t="s">
        <v>17</v>
      </c>
      <c r="F1002" s="3" t="s">
        <v>17</v>
      </c>
      <c r="G1002" s="3" t="str">
        <f>IF(ISNUMBER(SEARCH("Sourcewatch",F1002)),"Sourcewatch",IF(ISNUMBER(SEARCH("desmog",F1002)),"Desmog",IF(ISNUMBER(SEARCH("Exxon",F1002)),"Exxonsecrets",IF(ISNUMBER(SEARCH("wikipedia",F1002)),"Wikipedia",IF(ISNUMBER(SEARCH("greenpeace",F1002)),"Greenpeace",IF(ISNUMBER(SEARCH("Polluterwatch",F1002)),"Polluterwatch",IF(F1002="","","Other")))))))</f>
        <v/>
      </c>
      <c r="H1002">
        <f>LEN(B1002)</f>
        <v>18</v>
      </c>
    </row>
    <row r="1003" spans="1:9" ht="15.75" customHeight="1" x14ac:dyDescent="0.2">
      <c r="A1003" s="3" t="s">
        <v>1010</v>
      </c>
      <c r="B1003" s="3" t="s">
        <v>1010</v>
      </c>
      <c r="C1003" s="3" t="s">
        <v>25</v>
      </c>
      <c r="D1003" s="3" t="s">
        <v>17</v>
      </c>
      <c r="F1003" s="3" t="s">
        <v>17</v>
      </c>
      <c r="G1003" s="3" t="str">
        <f>IF(ISNUMBER(SEARCH("Sourcewatch",F1003)),"Sourcewatch",IF(ISNUMBER(SEARCH("desmog",F1003)),"Desmog",IF(ISNUMBER(SEARCH("Exxon",F1003)),"Exxonsecrets",IF(ISNUMBER(SEARCH("wikipedia",F1003)),"Wikipedia",IF(ISNUMBER(SEARCH("greenpeace",F1003)),"Greenpeace",IF(ISNUMBER(SEARCH("Polluterwatch",F1003)),"Polluterwatch",IF(F1003="","","Other")))))))</f>
        <v/>
      </c>
      <c r="H1003">
        <f>LEN(B1003)</f>
        <v>15</v>
      </c>
    </row>
    <row r="1004" spans="1:9" ht="15.75" customHeight="1" x14ac:dyDescent="0.2">
      <c r="A1004" s="3" t="s">
        <v>1011</v>
      </c>
      <c r="B1004" s="3" t="s">
        <v>1011</v>
      </c>
      <c r="C1004" s="3" t="s">
        <v>25</v>
      </c>
      <c r="D1004" s="3" t="s">
        <v>17</v>
      </c>
      <c r="F1004" s="3" t="s">
        <v>17</v>
      </c>
      <c r="G1004" s="3" t="str">
        <f>IF(ISNUMBER(SEARCH("Sourcewatch",F1004)),"Sourcewatch",IF(ISNUMBER(SEARCH("desmog",F1004)),"Desmog",IF(ISNUMBER(SEARCH("Exxon",F1004)),"Exxonsecrets",IF(ISNUMBER(SEARCH("wikipedia",F1004)),"Wikipedia",IF(ISNUMBER(SEARCH("greenpeace",F1004)),"Greenpeace",IF(ISNUMBER(SEARCH("Polluterwatch",F1004)),"Polluterwatch",IF(F1004="","","Other")))))))</f>
        <v/>
      </c>
      <c r="H1004">
        <f>LEN(B1004)</f>
        <v>17</v>
      </c>
    </row>
    <row r="1005" spans="1:9" ht="15.75" customHeight="1" x14ac:dyDescent="0.2">
      <c r="A1005" s="3" t="s">
        <v>1012</v>
      </c>
      <c r="B1005" s="3" t="s">
        <v>1012</v>
      </c>
      <c r="C1005" s="3" t="s">
        <v>25</v>
      </c>
      <c r="D1005" s="3" t="s">
        <v>17</v>
      </c>
      <c r="F1005" s="3" t="s">
        <v>17</v>
      </c>
      <c r="G1005" s="3" t="str">
        <f>IF(ISNUMBER(SEARCH("Sourcewatch",F1005)),"Sourcewatch",IF(ISNUMBER(SEARCH("desmog",F1005)),"Desmog",IF(ISNUMBER(SEARCH("Exxon",F1005)),"Exxonsecrets",IF(ISNUMBER(SEARCH("wikipedia",F1005)),"Wikipedia",IF(ISNUMBER(SEARCH("greenpeace",F1005)),"Greenpeace",IF(ISNUMBER(SEARCH("Polluterwatch",F1005)),"Polluterwatch",IF(F1005="","","Other")))))))</f>
        <v/>
      </c>
      <c r="H1005">
        <f>LEN(B1005)</f>
        <v>15</v>
      </c>
    </row>
    <row r="1006" spans="1:9" ht="15.75" customHeight="1" x14ac:dyDescent="0.2">
      <c r="A1006" s="3" t="s">
        <v>1013</v>
      </c>
      <c r="B1006" s="3" t="s">
        <v>1013</v>
      </c>
      <c r="C1006" s="3" t="s">
        <v>25</v>
      </c>
      <c r="D1006" s="3" t="s">
        <v>17</v>
      </c>
      <c r="F1006" s="3" t="s">
        <v>17</v>
      </c>
      <c r="G1006" s="3" t="str">
        <f>IF(ISNUMBER(SEARCH("Sourcewatch",F1006)),"Sourcewatch",IF(ISNUMBER(SEARCH("desmog",F1006)),"Desmog",IF(ISNUMBER(SEARCH("Exxon",F1006)),"Exxonsecrets",IF(ISNUMBER(SEARCH("wikipedia",F1006)),"Wikipedia",IF(ISNUMBER(SEARCH("greenpeace",F1006)),"Greenpeace",IF(ISNUMBER(SEARCH("Polluterwatch",F1006)),"Polluterwatch",IF(F1006="","","Other")))))))</f>
        <v/>
      </c>
      <c r="H1006">
        <f>LEN(B1006)</f>
        <v>17</v>
      </c>
    </row>
    <row r="1007" spans="1:9" ht="15.75" customHeight="1" x14ac:dyDescent="0.2">
      <c r="A1007" s="3" t="s">
        <v>1014</v>
      </c>
      <c r="B1007" s="3" t="s">
        <v>1014</v>
      </c>
      <c r="C1007" s="3" t="s">
        <v>25</v>
      </c>
      <c r="D1007" s="3" t="s">
        <v>17</v>
      </c>
      <c r="F1007" s="3" t="s">
        <v>17</v>
      </c>
      <c r="G1007" s="3" t="str">
        <f>IF(ISNUMBER(SEARCH("Sourcewatch",F1007)),"Sourcewatch",IF(ISNUMBER(SEARCH("desmog",F1007)),"Desmog",IF(ISNUMBER(SEARCH("Exxon",F1007)),"Exxonsecrets",IF(ISNUMBER(SEARCH("wikipedia",F1007)),"Wikipedia",IF(ISNUMBER(SEARCH("greenpeace",F1007)),"Greenpeace",IF(ISNUMBER(SEARCH("Polluterwatch",F1007)),"Polluterwatch",IF(F1007="","","Other")))))))</f>
        <v/>
      </c>
      <c r="H1007">
        <f>LEN(B1007)</f>
        <v>15</v>
      </c>
    </row>
    <row r="1008" spans="1:9" ht="15.75" customHeight="1" x14ac:dyDescent="0.2">
      <c r="A1008" s="3" t="s">
        <v>1015</v>
      </c>
      <c r="B1008" s="3" t="s">
        <v>1015</v>
      </c>
      <c r="C1008" s="3" t="s">
        <v>25</v>
      </c>
      <c r="D1008" s="3" t="s">
        <v>17</v>
      </c>
      <c r="F1008" s="3" t="s">
        <v>17</v>
      </c>
      <c r="G1008" s="3" t="str">
        <f>IF(ISNUMBER(SEARCH("Sourcewatch",F1008)),"Sourcewatch",IF(ISNUMBER(SEARCH("desmog",F1008)),"Desmog",IF(ISNUMBER(SEARCH("Exxon",F1008)),"Exxonsecrets",IF(ISNUMBER(SEARCH("wikipedia",F1008)),"Wikipedia",IF(ISNUMBER(SEARCH("greenpeace",F1008)),"Greenpeace",IF(ISNUMBER(SEARCH("Polluterwatch",F1008)),"Polluterwatch",IF(F1008="","","Other")))))))</f>
        <v/>
      </c>
      <c r="H1008">
        <f>LEN(B1008)</f>
        <v>13</v>
      </c>
    </row>
    <row r="1009" spans="1:9" ht="15.75" customHeight="1" x14ac:dyDescent="0.2">
      <c r="A1009" s="3" t="s">
        <v>1016</v>
      </c>
      <c r="B1009" s="3" t="s">
        <v>1016</v>
      </c>
      <c r="C1009" s="3" t="s">
        <v>25</v>
      </c>
      <c r="D1009" s="3" t="s">
        <v>17</v>
      </c>
      <c r="F1009" s="3" t="s">
        <v>17</v>
      </c>
      <c r="G1009" s="3" t="str">
        <f>IF(ISNUMBER(SEARCH("Sourcewatch",F1009)),"Sourcewatch",IF(ISNUMBER(SEARCH("desmog",F1009)),"Desmog",IF(ISNUMBER(SEARCH("Exxon",F1009)),"Exxonsecrets",IF(ISNUMBER(SEARCH("wikipedia",F1009)),"Wikipedia",IF(ISNUMBER(SEARCH("greenpeace",F1009)),"Greenpeace",IF(ISNUMBER(SEARCH("Polluterwatch",F1009)),"Polluterwatch",IF(F1009="","","Other")))))))</f>
        <v/>
      </c>
      <c r="H1009">
        <f>LEN(B1009)</f>
        <v>14</v>
      </c>
    </row>
    <row r="1010" spans="1:9" ht="15.75" customHeight="1" x14ac:dyDescent="0.2">
      <c r="A1010" s="3" t="s">
        <v>1017</v>
      </c>
      <c r="B1010" s="3" t="s">
        <v>1017</v>
      </c>
      <c r="C1010" s="3" t="s">
        <v>25</v>
      </c>
      <c r="D1010" s="3" t="s">
        <v>17</v>
      </c>
      <c r="F1010" s="3" t="s">
        <v>17</v>
      </c>
      <c r="G1010" s="3" t="str">
        <f>IF(ISNUMBER(SEARCH("Sourcewatch",F1010)),"Sourcewatch",IF(ISNUMBER(SEARCH("desmog",F1010)),"Desmog",IF(ISNUMBER(SEARCH("Exxon",F1010)),"Exxonsecrets",IF(ISNUMBER(SEARCH("wikipedia",F1010)),"Wikipedia",IF(ISNUMBER(SEARCH("greenpeace",F1010)),"Greenpeace",IF(ISNUMBER(SEARCH("Polluterwatch",F1010)),"Polluterwatch",IF(F1010="","","Other")))))))</f>
        <v/>
      </c>
      <c r="H1010">
        <f>LEN(B1010)</f>
        <v>14</v>
      </c>
    </row>
    <row r="1011" spans="1:9" ht="15.75" customHeight="1" x14ac:dyDescent="0.2">
      <c r="A1011" s="3" t="s">
        <v>1018</v>
      </c>
      <c r="B1011" s="3" t="s">
        <v>1018</v>
      </c>
      <c r="D1011" s="3" t="s">
        <v>17</v>
      </c>
      <c r="F1011" s="3" t="s">
        <v>1019</v>
      </c>
      <c r="G1011" s="3" t="str">
        <f>IF(ISNUMBER(SEARCH("Sourcewatch",F1011)),"Sourcewatch",IF(ISNUMBER(SEARCH("desmog",F1011)),"Desmog",IF(ISNUMBER(SEARCH("Exxon",F1011)),"Exxonsecrets",IF(ISNUMBER(SEARCH("wikipedia",F1011)),"Wikipedia",IF(ISNUMBER(SEARCH("greenpeace",F1011)),"Greenpeace",IF(ISNUMBER(SEARCH("Polluterwatch",F1011)),"Polluterwatch",IF(F1011="","","Other")))))))</f>
        <v>Desmog</v>
      </c>
      <c r="H1011">
        <f>LEN(B1011)</f>
        <v>19</v>
      </c>
    </row>
    <row r="1012" spans="1:9" ht="15.75" customHeight="1" x14ac:dyDescent="0.2">
      <c r="A1012" s="3" t="s">
        <v>1020</v>
      </c>
      <c r="B1012" s="3" t="s">
        <v>1020</v>
      </c>
      <c r="C1012" s="3" t="s">
        <v>17</v>
      </c>
      <c r="D1012" s="3" t="s">
        <v>17</v>
      </c>
      <c r="F1012" s="3" t="s">
        <v>1021</v>
      </c>
      <c r="G1012" s="3" t="str">
        <f>IF(ISNUMBER(SEARCH("Sourcewatch",F1012)),"Sourcewatch",IF(ISNUMBER(SEARCH("desmog",F1012)),"Desmog",IF(ISNUMBER(SEARCH("Exxon",F1012)),"Exxonsecrets",IF(ISNUMBER(SEARCH("wikipedia",F1012)),"Wikipedia",IF(ISNUMBER(SEARCH("greenpeace",F1012)),"Greenpeace",IF(ISNUMBER(SEARCH("Polluterwatch",F1012)),"Polluterwatch",IF(F1012="","","Other")))))))</f>
        <v>Desmog</v>
      </c>
      <c r="H1012">
        <f>LEN(B1012)</f>
        <v>12</v>
      </c>
    </row>
    <row r="1013" spans="1:9" ht="15.75" customHeight="1" x14ac:dyDescent="0.2">
      <c r="A1013" s="3" t="s">
        <v>1022</v>
      </c>
      <c r="B1013" s="3" t="s">
        <v>1022</v>
      </c>
      <c r="C1013" s="3" t="s">
        <v>25</v>
      </c>
      <c r="D1013" s="3" t="s">
        <v>17</v>
      </c>
      <c r="F1013" s="3" t="s">
        <v>17</v>
      </c>
      <c r="G1013" s="3" t="str">
        <f>IF(ISNUMBER(SEARCH("Sourcewatch",F1013)),"Sourcewatch",IF(ISNUMBER(SEARCH("desmog",F1013)),"Desmog",IF(ISNUMBER(SEARCH("Exxon",F1013)),"Exxonsecrets",IF(ISNUMBER(SEARCH("wikipedia",F1013)),"Wikipedia",IF(ISNUMBER(SEARCH("greenpeace",F1013)),"Greenpeace",IF(ISNUMBER(SEARCH("Polluterwatch",F1013)),"Polluterwatch",IF(F1013="","","Other")))))))</f>
        <v/>
      </c>
      <c r="H1013">
        <f>LEN(B1013)</f>
        <v>7</v>
      </c>
    </row>
    <row r="1014" spans="1:9" ht="15.75" customHeight="1" x14ac:dyDescent="0.2">
      <c r="A1014" s="3" t="s">
        <v>1023</v>
      </c>
      <c r="B1014" s="3" t="s">
        <v>1023</v>
      </c>
      <c r="C1014" s="3" t="s">
        <v>25</v>
      </c>
      <c r="D1014" s="3" t="s">
        <v>17</v>
      </c>
      <c r="F1014" s="3" t="s">
        <v>17</v>
      </c>
      <c r="G1014" s="3" t="str">
        <f>IF(ISNUMBER(SEARCH("Sourcewatch",F1014)),"Sourcewatch",IF(ISNUMBER(SEARCH("desmog",F1014)),"Desmog",IF(ISNUMBER(SEARCH("Exxon",F1014)),"Exxonsecrets",IF(ISNUMBER(SEARCH("wikipedia",F1014)),"Wikipedia",IF(ISNUMBER(SEARCH("greenpeace",F1014)),"Greenpeace",IF(ISNUMBER(SEARCH("Polluterwatch",F1014)),"Polluterwatch",IF(F1014="","","Other")))))))</f>
        <v/>
      </c>
      <c r="H1014">
        <f>LEN(B1014)</f>
        <v>8</v>
      </c>
    </row>
    <row r="1015" spans="1:9" ht="15.75" customHeight="1" x14ac:dyDescent="0.2">
      <c r="A1015" s="3" t="s">
        <v>1024</v>
      </c>
      <c r="B1015" s="3" t="s">
        <v>1024</v>
      </c>
      <c r="C1015" s="3" t="s">
        <v>25</v>
      </c>
      <c r="D1015" s="3" t="s">
        <v>17</v>
      </c>
      <c r="F1015" s="3" t="s">
        <v>17</v>
      </c>
      <c r="G1015" s="3" t="str">
        <f>IF(ISNUMBER(SEARCH("Sourcewatch",F1015)),"Sourcewatch",IF(ISNUMBER(SEARCH("desmog",F1015)),"Desmog",IF(ISNUMBER(SEARCH("Exxon",F1015)),"Exxonsecrets",IF(ISNUMBER(SEARCH("wikipedia",F1015)),"Wikipedia",IF(ISNUMBER(SEARCH("greenpeace",F1015)),"Greenpeace",IF(ISNUMBER(SEARCH("Polluterwatch",F1015)),"Polluterwatch",IF(F1015="","","Other")))))))</f>
        <v/>
      </c>
      <c r="H1015">
        <f>LEN(B1015)</f>
        <v>7</v>
      </c>
    </row>
    <row r="1016" spans="1:9" ht="15.75" customHeight="1" x14ac:dyDescent="0.2">
      <c r="A1016" s="11" t="s">
        <v>4370</v>
      </c>
      <c r="B1016" s="11" t="s">
        <v>4370</v>
      </c>
      <c r="C1016" t="s">
        <v>25</v>
      </c>
      <c r="D1016" t="s">
        <v>17</v>
      </c>
      <c r="G1016" s="3" t="str">
        <f>IF(ISNUMBER(SEARCH("Sourcewatch",F1016)),"Sourcewatch",IF(ISNUMBER(SEARCH("desmog",F1016)),"Desmog",IF(ISNUMBER(SEARCH("Exxon",F1016)),"Exxonsecrets",IF(ISNUMBER(SEARCH("wikipedia",F1016)),"Wikipedia",IF(ISNUMBER(SEARCH("greenpeace",F1016)),"Greenpeace",IF(ISNUMBER(SEARCH("Polluterwatch",F1016)),"Polluterwatch",IF(F1016="","","Other")))))))</f>
        <v/>
      </c>
      <c r="H1016">
        <f>LEN(B1016)</f>
        <v>6</v>
      </c>
      <c r="I1016" s="17" t="s">
        <v>25</v>
      </c>
    </row>
    <row r="1017" spans="1:9" ht="15.75" customHeight="1" x14ac:dyDescent="0.2">
      <c r="A1017" s="3" t="s">
        <v>1025</v>
      </c>
      <c r="B1017" s="3" t="s">
        <v>1025</v>
      </c>
      <c r="C1017" s="3" t="s">
        <v>25</v>
      </c>
      <c r="D1017" s="3" t="s">
        <v>17</v>
      </c>
      <c r="F1017" s="3" t="s">
        <v>17</v>
      </c>
      <c r="G1017" s="3" t="str">
        <f>IF(ISNUMBER(SEARCH("Sourcewatch",F1017)),"Sourcewatch",IF(ISNUMBER(SEARCH("desmog",F1017)),"Desmog",IF(ISNUMBER(SEARCH("Exxon",F1017)),"Exxonsecrets",IF(ISNUMBER(SEARCH("wikipedia",F1017)),"Wikipedia",IF(ISNUMBER(SEARCH("greenpeace",F1017)),"Greenpeace",IF(ISNUMBER(SEARCH("Polluterwatch",F1017)),"Polluterwatch",IF(F1017="","","Other")))))))</f>
        <v/>
      </c>
      <c r="H1017">
        <f>LEN(B1017)</f>
        <v>11</v>
      </c>
    </row>
    <row r="1018" spans="1:9" ht="15.75" customHeight="1" x14ac:dyDescent="0.2">
      <c r="A1018" s="3" t="s">
        <v>1026</v>
      </c>
      <c r="B1018" s="3" t="s">
        <v>1026</v>
      </c>
      <c r="C1018" s="3" t="s">
        <v>25</v>
      </c>
      <c r="D1018" s="3" t="s">
        <v>17</v>
      </c>
      <c r="F1018" s="3" t="s">
        <v>17</v>
      </c>
      <c r="G1018" s="3" t="str">
        <f>IF(ISNUMBER(SEARCH("Sourcewatch",F1018)),"Sourcewatch",IF(ISNUMBER(SEARCH("desmog",F1018)),"Desmog",IF(ISNUMBER(SEARCH("Exxon",F1018)),"Exxonsecrets",IF(ISNUMBER(SEARCH("wikipedia",F1018)),"Wikipedia",IF(ISNUMBER(SEARCH("greenpeace",F1018)),"Greenpeace",IF(ISNUMBER(SEARCH("Polluterwatch",F1018)),"Polluterwatch",IF(F1018="","","Other")))))))</f>
        <v/>
      </c>
      <c r="H1018">
        <f>LEN(B1018)</f>
        <v>15</v>
      </c>
    </row>
    <row r="1019" spans="1:9" ht="15.75" customHeight="1" x14ac:dyDescent="0.2">
      <c r="A1019" s="3" t="s">
        <v>1027</v>
      </c>
      <c r="B1019" s="3" t="s">
        <v>1027</v>
      </c>
      <c r="C1019" s="3" t="s">
        <v>25</v>
      </c>
      <c r="D1019" s="3" t="s">
        <v>17</v>
      </c>
      <c r="F1019" s="3" t="s">
        <v>17</v>
      </c>
      <c r="G1019" s="3" t="str">
        <f>IF(ISNUMBER(SEARCH("Sourcewatch",F1019)),"Sourcewatch",IF(ISNUMBER(SEARCH("desmog",F1019)),"Desmog",IF(ISNUMBER(SEARCH("Exxon",F1019)),"Exxonsecrets",IF(ISNUMBER(SEARCH("wikipedia",F1019)),"Wikipedia",IF(ISNUMBER(SEARCH("greenpeace",F1019)),"Greenpeace",IF(ISNUMBER(SEARCH("Polluterwatch",F1019)),"Polluterwatch",IF(F1019="","","Other")))))))</f>
        <v/>
      </c>
      <c r="H1019">
        <f>LEN(B1019)</f>
        <v>6</v>
      </c>
    </row>
    <row r="1020" spans="1:9" ht="15.75" customHeight="1" x14ac:dyDescent="0.2">
      <c r="A1020" s="11" t="s">
        <v>4556</v>
      </c>
      <c r="B1020" s="11" t="s">
        <v>4556</v>
      </c>
      <c r="C1020" t="s">
        <v>25</v>
      </c>
      <c r="D1020" t="s">
        <v>17</v>
      </c>
      <c r="G1020" s="3" t="str">
        <f>IF(ISNUMBER(SEARCH("Sourcewatch",F1020)),"Sourcewatch",IF(ISNUMBER(SEARCH("desmog",F1020)),"Desmog",IF(ISNUMBER(SEARCH("Exxon",F1020)),"Exxonsecrets",IF(ISNUMBER(SEARCH("wikipedia",F1020)),"Wikipedia",IF(ISNUMBER(SEARCH("greenpeace",F1020)),"Greenpeace",IF(ISNUMBER(SEARCH("Polluterwatch",F1020)),"Polluterwatch",IF(F1020="","","Other")))))))</f>
        <v/>
      </c>
      <c r="H1020">
        <f>LEN(B1020)</f>
        <v>8</v>
      </c>
      <c r="I1020" s="17" t="s">
        <v>25</v>
      </c>
    </row>
    <row r="1021" spans="1:9" ht="15.75" customHeight="1" x14ac:dyDescent="0.2">
      <c r="A1021" s="3" t="s">
        <v>1028</v>
      </c>
      <c r="B1021" s="3" t="s">
        <v>1028</v>
      </c>
      <c r="C1021" s="3" t="s">
        <v>25</v>
      </c>
      <c r="D1021" s="3" t="s">
        <v>17</v>
      </c>
      <c r="F1021" s="3" t="s">
        <v>17</v>
      </c>
      <c r="G1021" s="3" t="str">
        <f>IF(ISNUMBER(SEARCH("Sourcewatch",F1021)),"Sourcewatch",IF(ISNUMBER(SEARCH("desmog",F1021)),"Desmog",IF(ISNUMBER(SEARCH("Exxon",F1021)),"Exxonsecrets",IF(ISNUMBER(SEARCH("wikipedia",F1021)),"Wikipedia",IF(ISNUMBER(SEARCH("greenpeace",F1021)),"Greenpeace",IF(ISNUMBER(SEARCH("Polluterwatch",F1021)),"Polluterwatch",IF(F1021="","","Other")))))))</f>
        <v/>
      </c>
      <c r="H1021">
        <f>LEN(B1021)</f>
        <v>12</v>
      </c>
    </row>
    <row r="1022" spans="1:9" ht="15.75" customHeight="1" x14ac:dyDescent="0.2">
      <c r="A1022" s="3" t="s">
        <v>1029</v>
      </c>
      <c r="B1022" s="3" t="s">
        <v>1029</v>
      </c>
      <c r="C1022" s="3" t="s">
        <v>17</v>
      </c>
      <c r="D1022" s="3" t="s">
        <v>17</v>
      </c>
      <c r="F1022" s="3" t="s">
        <v>17</v>
      </c>
      <c r="G1022" s="3" t="str">
        <f>IF(ISNUMBER(SEARCH("Sourcewatch",F1022)),"Sourcewatch",IF(ISNUMBER(SEARCH("desmog",F1022)),"Desmog",IF(ISNUMBER(SEARCH("Exxon",F1022)),"Exxonsecrets",IF(ISNUMBER(SEARCH("wikipedia",F1022)),"Wikipedia",IF(ISNUMBER(SEARCH("greenpeace",F1022)),"Greenpeace",IF(ISNUMBER(SEARCH("Polluterwatch",F1022)),"Polluterwatch",IF(F1022="","","Other")))))))</f>
        <v/>
      </c>
      <c r="H1022">
        <f>LEN(B1022)</f>
        <v>44</v>
      </c>
    </row>
    <row r="1023" spans="1:9" ht="15.75" customHeight="1" x14ac:dyDescent="0.2">
      <c r="A1023" s="3" t="s">
        <v>1030</v>
      </c>
      <c r="B1023" s="3" t="s">
        <v>1030</v>
      </c>
      <c r="C1023" s="3" t="s">
        <v>25</v>
      </c>
      <c r="D1023" s="3" t="s">
        <v>17</v>
      </c>
      <c r="F1023" s="3" t="s">
        <v>17</v>
      </c>
      <c r="G1023" s="3" t="str">
        <f>IF(ISNUMBER(SEARCH("Sourcewatch",F1023)),"Sourcewatch",IF(ISNUMBER(SEARCH("desmog",F1023)),"Desmog",IF(ISNUMBER(SEARCH("Exxon",F1023)),"Exxonsecrets",IF(ISNUMBER(SEARCH("wikipedia",F1023)),"Wikipedia",IF(ISNUMBER(SEARCH("greenpeace",F1023)),"Greenpeace",IF(ISNUMBER(SEARCH("Polluterwatch",F1023)),"Polluterwatch",IF(F1023="","","Other")))))))</f>
        <v/>
      </c>
      <c r="H1023">
        <f>LEN(B1023)</f>
        <v>14</v>
      </c>
    </row>
    <row r="1024" spans="1:9" ht="15.75" customHeight="1" x14ac:dyDescent="0.2">
      <c r="A1024" s="3" t="s">
        <v>1031</v>
      </c>
      <c r="B1024" s="3" t="s">
        <v>1031</v>
      </c>
      <c r="C1024" s="3" t="s">
        <v>25</v>
      </c>
      <c r="D1024" s="3" t="s">
        <v>17</v>
      </c>
      <c r="F1024" s="3" t="s">
        <v>17</v>
      </c>
      <c r="G1024" s="3" t="str">
        <f>IF(ISNUMBER(SEARCH("Sourcewatch",F1024)),"Sourcewatch",IF(ISNUMBER(SEARCH("desmog",F1024)),"Desmog",IF(ISNUMBER(SEARCH("Exxon",F1024)),"Exxonsecrets",IF(ISNUMBER(SEARCH("wikipedia",F1024)),"Wikipedia",IF(ISNUMBER(SEARCH("greenpeace",F1024)),"Greenpeace",IF(ISNUMBER(SEARCH("Polluterwatch",F1024)),"Polluterwatch",IF(F1024="","","Other")))))))</f>
        <v/>
      </c>
      <c r="H1024">
        <f>LEN(B1024)</f>
        <v>5</v>
      </c>
    </row>
    <row r="1025" spans="1:9" ht="15.75" customHeight="1" x14ac:dyDescent="0.2">
      <c r="A1025" s="3" t="s">
        <v>1032</v>
      </c>
      <c r="B1025" s="3" t="s">
        <v>1032</v>
      </c>
      <c r="C1025" s="3" t="s">
        <v>17</v>
      </c>
      <c r="D1025" s="3" t="s">
        <v>25</v>
      </c>
      <c r="G1025" s="3" t="str">
        <f>IF(ISNUMBER(SEARCH("Sourcewatch",F1025)),"Sourcewatch",IF(ISNUMBER(SEARCH("desmog",F1025)),"Desmog",IF(ISNUMBER(SEARCH("Exxon",F1025)),"Exxonsecrets",IF(ISNUMBER(SEARCH("wikipedia",F1025)),"Wikipedia",IF(ISNUMBER(SEARCH("greenpeace",F1025)),"Greenpeace",IF(ISNUMBER(SEARCH("Polluterwatch",F1025)),"Polluterwatch",IF(F1025="","","Other")))))))</f>
        <v/>
      </c>
      <c r="H1025">
        <f>LEN(B1025)</f>
        <v>16</v>
      </c>
    </row>
    <row r="1026" spans="1:9" ht="15.75" customHeight="1" x14ac:dyDescent="0.2">
      <c r="A1026" s="3" t="s">
        <v>1033</v>
      </c>
      <c r="B1026" s="3" t="s">
        <v>1033</v>
      </c>
      <c r="C1026" s="3" t="s">
        <v>25</v>
      </c>
      <c r="D1026" s="3" t="s">
        <v>17</v>
      </c>
      <c r="F1026" s="3" t="s">
        <v>17</v>
      </c>
      <c r="G1026" s="3" t="str">
        <f>IF(ISNUMBER(SEARCH("Sourcewatch",F1026)),"Sourcewatch",IF(ISNUMBER(SEARCH("desmog",F1026)),"Desmog",IF(ISNUMBER(SEARCH("Exxon",F1026)),"Exxonsecrets",IF(ISNUMBER(SEARCH("wikipedia",F1026)),"Wikipedia",IF(ISNUMBER(SEARCH("greenpeace",F1026)),"Greenpeace",IF(ISNUMBER(SEARCH("Polluterwatch",F1026)),"Polluterwatch",IF(F1026="","","Other")))))))</f>
        <v/>
      </c>
      <c r="H1026">
        <f>LEN(B1026)</f>
        <v>14</v>
      </c>
    </row>
    <row r="1027" spans="1:9" ht="15.75" customHeight="1" x14ac:dyDescent="0.2">
      <c r="A1027" s="3" t="s">
        <v>1034</v>
      </c>
      <c r="B1027" s="3" t="s">
        <v>1034</v>
      </c>
      <c r="C1027" s="3" t="s">
        <v>25</v>
      </c>
      <c r="D1027" s="3" t="s">
        <v>17</v>
      </c>
      <c r="F1027" s="3" t="s">
        <v>17</v>
      </c>
      <c r="G1027" s="3" t="str">
        <f>IF(ISNUMBER(SEARCH("Sourcewatch",F1027)),"Sourcewatch",IF(ISNUMBER(SEARCH("desmog",F1027)),"Desmog",IF(ISNUMBER(SEARCH("Exxon",F1027)),"Exxonsecrets",IF(ISNUMBER(SEARCH("wikipedia",F1027)),"Wikipedia",IF(ISNUMBER(SEARCH("greenpeace",F1027)),"Greenpeace",IF(ISNUMBER(SEARCH("Polluterwatch",F1027)),"Polluterwatch",IF(F1027="","","Other")))))))</f>
        <v/>
      </c>
      <c r="H1027">
        <f>LEN(B1027)</f>
        <v>12</v>
      </c>
    </row>
    <row r="1028" spans="1:9" ht="15.75" customHeight="1" x14ac:dyDescent="0.2">
      <c r="A1028" s="3" t="s">
        <v>1035</v>
      </c>
      <c r="B1028" s="3" t="s">
        <v>1035</v>
      </c>
      <c r="C1028" s="3" t="s">
        <v>25</v>
      </c>
      <c r="D1028" s="3" t="s">
        <v>17</v>
      </c>
      <c r="F1028" s="3" t="s">
        <v>17</v>
      </c>
      <c r="G1028" s="3" t="str">
        <f>IF(ISNUMBER(SEARCH("Sourcewatch",F1028)),"Sourcewatch",IF(ISNUMBER(SEARCH("desmog",F1028)),"Desmog",IF(ISNUMBER(SEARCH("Exxon",F1028)),"Exxonsecrets",IF(ISNUMBER(SEARCH("wikipedia",F1028)),"Wikipedia",IF(ISNUMBER(SEARCH("greenpeace",F1028)),"Greenpeace",IF(ISNUMBER(SEARCH("Polluterwatch",F1028)),"Polluterwatch",IF(F1028="","","Other")))))))</f>
        <v/>
      </c>
      <c r="H1028">
        <f>LEN(B1028)</f>
        <v>11</v>
      </c>
    </row>
    <row r="1029" spans="1:9" ht="15.75" customHeight="1" x14ac:dyDescent="0.2">
      <c r="A1029" s="3" t="s">
        <v>1036</v>
      </c>
      <c r="B1029" s="3" t="s">
        <v>1036</v>
      </c>
      <c r="C1029" s="3" t="s">
        <v>25</v>
      </c>
      <c r="D1029" s="3" t="s">
        <v>17</v>
      </c>
      <c r="F1029" s="3" t="s">
        <v>17</v>
      </c>
      <c r="G1029" s="3" t="str">
        <f>IF(ISNUMBER(SEARCH("Sourcewatch",F1029)),"Sourcewatch",IF(ISNUMBER(SEARCH("desmog",F1029)),"Desmog",IF(ISNUMBER(SEARCH("Exxon",F1029)),"Exxonsecrets",IF(ISNUMBER(SEARCH("wikipedia",F1029)),"Wikipedia",IF(ISNUMBER(SEARCH("greenpeace",F1029)),"Greenpeace",IF(ISNUMBER(SEARCH("Polluterwatch",F1029)),"Polluterwatch",IF(F1029="","","Other")))))))</f>
        <v/>
      </c>
      <c r="H1029">
        <f>LEN(B1029)</f>
        <v>5</v>
      </c>
    </row>
    <row r="1030" spans="1:9" ht="15.75" customHeight="1" x14ac:dyDescent="0.2">
      <c r="A1030" s="11" t="s">
        <v>4580</v>
      </c>
      <c r="B1030" s="11" t="s">
        <v>4580</v>
      </c>
      <c r="C1030" t="s">
        <v>25</v>
      </c>
      <c r="D1030" t="s">
        <v>17</v>
      </c>
      <c r="G1030" s="3" t="str">
        <f>IF(ISNUMBER(SEARCH("Sourcewatch",F1030)),"Sourcewatch",IF(ISNUMBER(SEARCH("desmog",F1030)),"Desmog",IF(ISNUMBER(SEARCH("Exxon",F1030)),"Exxonsecrets",IF(ISNUMBER(SEARCH("wikipedia",F1030)),"Wikipedia",IF(ISNUMBER(SEARCH("greenpeace",F1030)),"Greenpeace",IF(ISNUMBER(SEARCH("Polluterwatch",F1030)),"Polluterwatch",IF(F1030="","","Other")))))))</f>
        <v/>
      </c>
      <c r="H1030">
        <f>LEN(B1030)</f>
        <v>5</v>
      </c>
      <c r="I1030" s="17" t="s">
        <v>25</v>
      </c>
    </row>
    <row r="1031" spans="1:9" ht="15.75" customHeight="1" x14ac:dyDescent="0.2">
      <c r="A1031" s="3" t="s">
        <v>1037</v>
      </c>
      <c r="B1031" s="3" t="s">
        <v>1037</v>
      </c>
      <c r="C1031" s="3" t="s">
        <v>17</v>
      </c>
      <c r="D1031" s="3" t="s">
        <v>25</v>
      </c>
      <c r="G1031" s="3" t="str">
        <f>IF(ISNUMBER(SEARCH("Sourcewatch",F1031)),"Sourcewatch",IF(ISNUMBER(SEARCH("desmog",F1031)),"Desmog",IF(ISNUMBER(SEARCH("Exxon",F1031)),"Exxonsecrets",IF(ISNUMBER(SEARCH("wikipedia",F1031)),"Wikipedia",IF(ISNUMBER(SEARCH("greenpeace",F1031)),"Greenpeace",IF(ISNUMBER(SEARCH("Polluterwatch",F1031)),"Polluterwatch",IF(F1031="","","Other")))))))</f>
        <v/>
      </c>
      <c r="H1031">
        <f>LEN(B1031)</f>
        <v>15</v>
      </c>
    </row>
    <row r="1032" spans="1:9" ht="15.75" customHeight="1" x14ac:dyDescent="0.2">
      <c r="A1032" s="3" t="s">
        <v>1038</v>
      </c>
      <c r="B1032" s="3" t="s">
        <v>1038</v>
      </c>
      <c r="C1032" s="3" t="s">
        <v>25</v>
      </c>
      <c r="D1032" s="3" t="s">
        <v>17</v>
      </c>
      <c r="F1032" s="3" t="s">
        <v>17</v>
      </c>
      <c r="G1032" s="3" t="str">
        <f>IF(ISNUMBER(SEARCH("Sourcewatch",F1032)),"Sourcewatch",IF(ISNUMBER(SEARCH("desmog",F1032)),"Desmog",IF(ISNUMBER(SEARCH("Exxon",F1032)),"Exxonsecrets",IF(ISNUMBER(SEARCH("wikipedia",F1032)),"Wikipedia",IF(ISNUMBER(SEARCH("greenpeace",F1032)),"Greenpeace",IF(ISNUMBER(SEARCH("Polluterwatch",F1032)),"Polluterwatch",IF(F1032="","","Other")))))))</f>
        <v/>
      </c>
      <c r="H1032">
        <f>LEN(B1032)</f>
        <v>13</v>
      </c>
    </row>
    <row r="1033" spans="1:9" ht="15.75" customHeight="1" x14ac:dyDescent="0.2">
      <c r="A1033" s="3" t="s">
        <v>1039</v>
      </c>
      <c r="B1033" s="3" t="s">
        <v>1039</v>
      </c>
      <c r="C1033" s="3" t="s">
        <v>25</v>
      </c>
      <c r="D1033" s="3" t="s">
        <v>17</v>
      </c>
      <c r="F1033" s="3" t="s">
        <v>17</v>
      </c>
      <c r="G1033" s="3" t="str">
        <f>IF(ISNUMBER(SEARCH("Sourcewatch",F1033)),"Sourcewatch",IF(ISNUMBER(SEARCH("desmog",F1033)),"Desmog",IF(ISNUMBER(SEARCH("Exxon",F1033)),"Exxonsecrets",IF(ISNUMBER(SEARCH("wikipedia",F1033)),"Wikipedia",IF(ISNUMBER(SEARCH("greenpeace",F1033)),"Greenpeace",IF(ISNUMBER(SEARCH("Polluterwatch",F1033)),"Polluterwatch",IF(F1033="","","Other")))))))</f>
        <v/>
      </c>
      <c r="H1033">
        <f>LEN(B1033)</f>
        <v>13</v>
      </c>
    </row>
    <row r="1034" spans="1:9" ht="15.75" customHeight="1" x14ac:dyDescent="0.2">
      <c r="A1034" s="3" t="s">
        <v>1040</v>
      </c>
      <c r="B1034" s="3" t="s">
        <v>1040</v>
      </c>
      <c r="C1034" s="3" t="s">
        <v>25</v>
      </c>
      <c r="D1034" s="3" t="s">
        <v>17</v>
      </c>
      <c r="F1034" s="3" t="s">
        <v>17</v>
      </c>
      <c r="G1034" s="3" t="str">
        <f>IF(ISNUMBER(SEARCH("Sourcewatch",F1034)),"Sourcewatch",IF(ISNUMBER(SEARCH("desmog",F1034)),"Desmog",IF(ISNUMBER(SEARCH("Exxon",F1034)),"Exxonsecrets",IF(ISNUMBER(SEARCH("wikipedia",F1034)),"Wikipedia",IF(ISNUMBER(SEARCH("greenpeace",F1034)),"Greenpeace",IF(ISNUMBER(SEARCH("Polluterwatch",F1034)),"Polluterwatch",IF(F1034="","","Other")))))))</f>
        <v/>
      </c>
      <c r="H1034">
        <f>LEN(B1034)</f>
        <v>14</v>
      </c>
    </row>
    <row r="1035" spans="1:9" ht="15.75" customHeight="1" x14ac:dyDescent="0.2">
      <c r="A1035" s="3" t="s">
        <v>1041</v>
      </c>
      <c r="B1035" s="3" t="s">
        <v>1041</v>
      </c>
      <c r="C1035" s="3" t="s">
        <v>25</v>
      </c>
      <c r="D1035" s="3" t="s">
        <v>17</v>
      </c>
      <c r="F1035" s="3" t="s">
        <v>17</v>
      </c>
      <c r="G1035" s="3" t="str">
        <f>IF(ISNUMBER(SEARCH("Sourcewatch",F1035)),"Sourcewatch",IF(ISNUMBER(SEARCH("desmog",F1035)),"Desmog",IF(ISNUMBER(SEARCH("Exxon",F1035)),"Exxonsecrets",IF(ISNUMBER(SEARCH("wikipedia",F1035)),"Wikipedia",IF(ISNUMBER(SEARCH("greenpeace",F1035)),"Greenpeace",IF(ISNUMBER(SEARCH("Polluterwatch",F1035)),"Polluterwatch",IF(F1035="","","Other")))))))</f>
        <v/>
      </c>
      <c r="H1035">
        <f>LEN(B1035)</f>
        <v>28</v>
      </c>
    </row>
    <row r="1036" spans="1:9" ht="15.75" customHeight="1" x14ac:dyDescent="0.2">
      <c r="A1036" s="3" t="s">
        <v>1042</v>
      </c>
      <c r="B1036" s="3" t="s">
        <v>1042</v>
      </c>
      <c r="C1036" s="3" t="s">
        <v>25</v>
      </c>
      <c r="D1036" s="3" t="s">
        <v>17</v>
      </c>
      <c r="F1036" s="3" t="s">
        <v>17</v>
      </c>
      <c r="G1036" s="3" t="str">
        <f>IF(ISNUMBER(SEARCH("Sourcewatch",F1036)),"Sourcewatch",IF(ISNUMBER(SEARCH("desmog",F1036)),"Desmog",IF(ISNUMBER(SEARCH("Exxon",F1036)),"Exxonsecrets",IF(ISNUMBER(SEARCH("wikipedia",F1036)),"Wikipedia",IF(ISNUMBER(SEARCH("greenpeace",F1036)),"Greenpeace",IF(ISNUMBER(SEARCH("Polluterwatch",F1036)),"Polluterwatch",IF(F1036="","","Other")))))))</f>
        <v/>
      </c>
      <c r="H1036">
        <f>LEN(B1036)</f>
        <v>15</v>
      </c>
    </row>
    <row r="1037" spans="1:9" ht="15.75" customHeight="1" x14ac:dyDescent="0.2">
      <c r="A1037" s="3" t="s">
        <v>1043</v>
      </c>
      <c r="B1037" s="3" t="s">
        <v>1043</v>
      </c>
      <c r="C1037" s="3" t="s">
        <v>25</v>
      </c>
      <c r="D1037" s="3" t="s">
        <v>17</v>
      </c>
      <c r="F1037" s="3" t="s">
        <v>17</v>
      </c>
      <c r="G1037" s="3" t="str">
        <f>IF(ISNUMBER(SEARCH("Sourcewatch",F1037)),"Sourcewatch",IF(ISNUMBER(SEARCH("desmog",F1037)),"Desmog",IF(ISNUMBER(SEARCH("Exxon",F1037)),"Exxonsecrets",IF(ISNUMBER(SEARCH("wikipedia",F1037)),"Wikipedia",IF(ISNUMBER(SEARCH("greenpeace",F1037)),"Greenpeace",IF(ISNUMBER(SEARCH("Polluterwatch",F1037)),"Polluterwatch",IF(F1037="","","Other")))))))</f>
        <v/>
      </c>
      <c r="H1037">
        <f>LEN(B1037)</f>
        <v>13</v>
      </c>
    </row>
    <row r="1038" spans="1:9" ht="15.75" customHeight="1" x14ac:dyDescent="0.2">
      <c r="A1038" s="3" t="s">
        <v>1044</v>
      </c>
      <c r="B1038" s="3" t="s">
        <v>1044</v>
      </c>
      <c r="C1038" s="3" t="s">
        <v>25</v>
      </c>
      <c r="D1038" s="3" t="s">
        <v>17</v>
      </c>
      <c r="F1038" s="3" t="s">
        <v>17</v>
      </c>
      <c r="G1038" s="3" t="str">
        <f>IF(ISNUMBER(SEARCH("Sourcewatch",F1038)),"Sourcewatch",IF(ISNUMBER(SEARCH("desmog",F1038)),"Desmog",IF(ISNUMBER(SEARCH("Exxon",F1038)),"Exxonsecrets",IF(ISNUMBER(SEARCH("wikipedia",F1038)),"Wikipedia",IF(ISNUMBER(SEARCH("greenpeace",F1038)),"Greenpeace",IF(ISNUMBER(SEARCH("Polluterwatch",F1038)),"Polluterwatch",IF(F1038="","","Other")))))))</f>
        <v/>
      </c>
      <c r="H1038">
        <f>LEN(B1038)</f>
        <v>15</v>
      </c>
    </row>
    <row r="1039" spans="1:9" ht="15.75" customHeight="1" x14ac:dyDescent="0.2">
      <c r="A1039" s="3" t="s">
        <v>1045</v>
      </c>
      <c r="B1039" s="3" t="s">
        <v>1045</v>
      </c>
      <c r="C1039" s="3" t="s">
        <v>25</v>
      </c>
      <c r="D1039" s="3" t="s">
        <v>17</v>
      </c>
      <c r="F1039" s="3" t="s">
        <v>17</v>
      </c>
      <c r="G1039" s="3" t="str">
        <f>IF(ISNUMBER(SEARCH("Sourcewatch",F1039)),"Sourcewatch",IF(ISNUMBER(SEARCH("desmog",F1039)),"Desmog",IF(ISNUMBER(SEARCH("Exxon",F1039)),"Exxonsecrets",IF(ISNUMBER(SEARCH("wikipedia",F1039)),"Wikipedia",IF(ISNUMBER(SEARCH("greenpeace",F1039)),"Greenpeace",IF(ISNUMBER(SEARCH("Polluterwatch",F1039)),"Polluterwatch",IF(F1039="","","Other")))))))</f>
        <v/>
      </c>
      <c r="H1039">
        <f>LEN(B1039)</f>
        <v>11</v>
      </c>
    </row>
    <row r="1040" spans="1:9" ht="15.75" customHeight="1" x14ac:dyDescent="0.2">
      <c r="A1040" s="3" t="s">
        <v>1046</v>
      </c>
      <c r="B1040" s="3" t="s">
        <v>1046</v>
      </c>
      <c r="C1040" s="3" t="s">
        <v>25</v>
      </c>
      <c r="D1040" s="3" t="s">
        <v>17</v>
      </c>
      <c r="F1040" s="3" t="s">
        <v>17</v>
      </c>
      <c r="G1040" s="3" t="str">
        <f>IF(ISNUMBER(SEARCH("Sourcewatch",F1040)),"Sourcewatch",IF(ISNUMBER(SEARCH("desmog",F1040)),"Desmog",IF(ISNUMBER(SEARCH("Exxon",F1040)),"Exxonsecrets",IF(ISNUMBER(SEARCH("wikipedia",F1040)),"Wikipedia",IF(ISNUMBER(SEARCH("greenpeace",F1040)),"Greenpeace",IF(ISNUMBER(SEARCH("Polluterwatch",F1040)),"Polluterwatch",IF(F1040="","","Other")))))))</f>
        <v/>
      </c>
      <c r="H1040">
        <f>LEN(B1040)</f>
        <v>9</v>
      </c>
    </row>
    <row r="1041" spans="1:9" ht="15.75" customHeight="1" x14ac:dyDescent="0.2">
      <c r="A1041" s="3" t="s">
        <v>1047</v>
      </c>
      <c r="B1041" s="3" t="s">
        <v>1047</v>
      </c>
      <c r="C1041" s="3" t="s">
        <v>17</v>
      </c>
      <c r="D1041" s="3" t="s">
        <v>25</v>
      </c>
      <c r="G1041" s="3" t="str">
        <f>IF(ISNUMBER(SEARCH("Sourcewatch",F1041)),"Sourcewatch",IF(ISNUMBER(SEARCH("desmog",F1041)),"Desmog",IF(ISNUMBER(SEARCH("Exxon",F1041)),"Exxonsecrets",IF(ISNUMBER(SEARCH("wikipedia",F1041)),"Wikipedia",IF(ISNUMBER(SEARCH("greenpeace",F1041)),"Greenpeace",IF(ISNUMBER(SEARCH("Polluterwatch",F1041)),"Polluterwatch",IF(F1041="","","Other")))))))</f>
        <v/>
      </c>
      <c r="H1041">
        <f>LEN(B1041)</f>
        <v>19</v>
      </c>
    </row>
    <row r="1042" spans="1:9" ht="15.75" customHeight="1" x14ac:dyDescent="0.2">
      <c r="A1042" s="3" t="s">
        <v>1048</v>
      </c>
      <c r="B1042" s="3" t="s">
        <v>1048</v>
      </c>
      <c r="C1042" s="3" t="s">
        <v>25</v>
      </c>
      <c r="D1042" s="3" t="s">
        <v>17</v>
      </c>
      <c r="F1042" s="3" t="s">
        <v>17</v>
      </c>
      <c r="G1042" s="3" t="str">
        <f>IF(ISNUMBER(SEARCH("Sourcewatch",F1042)),"Sourcewatch",IF(ISNUMBER(SEARCH("desmog",F1042)),"Desmog",IF(ISNUMBER(SEARCH("Exxon",F1042)),"Exxonsecrets",IF(ISNUMBER(SEARCH("wikipedia",F1042)),"Wikipedia",IF(ISNUMBER(SEARCH("greenpeace",F1042)),"Greenpeace",IF(ISNUMBER(SEARCH("Polluterwatch",F1042)),"Polluterwatch",IF(F1042="","","Other")))))))</f>
        <v/>
      </c>
      <c r="H1042">
        <f>LEN(B1042)</f>
        <v>5</v>
      </c>
    </row>
    <row r="1043" spans="1:9" ht="15.75" customHeight="1" x14ac:dyDescent="0.2">
      <c r="A1043" s="11" t="s">
        <v>4321</v>
      </c>
      <c r="B1043" s="11" t="s">
        <v>4321</v>
      </c>
      <c r="C1043" t="s">
        <v>25</v>
      </c>
      <c r="D1043" t="s">
        <v>17</v>
      </c>
      <c r="G1043" s="3" t="str">
        <f>IF(ISNUMBER(SEARCH("Sourcewatch",F1043)),"Sourcewatch",IF(ISNUMBER(SEARCH("desmog",F1043)),"Desmog",IF(ISNUMBER(SEARCH("Exxon",F1043)),"Exxonsecrets",IF(ISNUMBER(SEARCH("wikipedia",F1043)),"Wikipedia",IF(ISNUMBER(SEARCH("greenpeace",F1043)),"Greenpeace",IF(ISNUMBER(SEARCH("Polluterwatch",F1043)),"Polluterwatch",IF(F1043="","","Other")))))))</f>
        <v/>
      </c>
      <c r="H1043">
        <f>LEN(B1043)</f>
        <v>6</v>
      </c>
      <c r="I1043" s="17" t="s">
        <v>25</v>
      </c>
    </row>
    <row r="1044" spans="1:9" ht="15.75" customHeight="1" x14ac:dyDescent="0.2">
      <c r="A1044" s="3" t="s">
        <v>1049</v>
      </c>
      <c r="B1044" s="3" t="s">
        <v>1049</v>
      </c>
      <c r="C1044" s="3" t="s">
        <v>25</v>
      </c>
      <c r="D1044" s="3" t="s">
        <v>17</v>
      </c>
      <c r="F1044" s="3" t="s">
        <v>17</v>
      </c>
      <c r="G1044" s="3" t="str">
        <f>IF(ISNUMBER(SEARCH("Sourcewatch",F1044)),"Sourcewatch",IF(ISNUMBER(SEARCH("desmog",F1044)),"Desmog",IF(ISNUMBER(SEARCH("Exxon",F1044)),"Exxonsecrets",IF(ISNUMBER(SEARCH("wikipedia",F1044)),"Wikipedia",IF(ISNUMBER(SEARCH("greenpeace",F1044)),"Greenpeace",IF(ISNUMBER(SEARCH("Polluterwatch",F1044)),"Polluterwatch",IF(F1044="","","Other")))))))</f>
        <v/>
      </c>
      <c r="H1044">
        <f>LEN(B1044)</f>
        <v>15</v>
      </c>
    </row>
    <row r="1045" spans="1:9" ht="15.75" customHeight="1" x14ac:dyDescent="0.2">
      <c r="A1045" s="3" t="s">
        <v>1050</v>
      </c>
      <c r="B1045" s="3" t="s">
        <v>1050</v>
      </c>
      <c r="C1045" s="3" t="s">
        <v>25</v>
      </c>
      <c r="D1045" s="3" t="s">
        <v>17</v>
      </c>
      <c r="F1045" s="3" t="s">
        <v>17</v>
      </c>
      <c r="G1045" s="3" t="str">
        <f>IF(ISNUMBER(SEARCH("Sourcewatch",F1045)),"Sourcewatch",IF(ISNUMBER(SEARCH("desmog",F1045)),"Desmog",IF(ISNUMBER(SEARCH("Exxon",F1045)),"Exxonsecrets",IF(ISNUMBER(SEARCH("wikipedia",F1045)),"Wikipedia",IF(ISNUMBER(SEARCH("greenpeace",F1045)),"Greenpeace",IF(ISNUMBER(SEARCH("Polluterwatch",F1045)),"Polluterwatch",IF(F1045="","","Other")))))))</f>
        <v/>
      </c>
      <c r="H1045">
        <f>LEN(B1045)</f>
        <v>13</v>
      </c>
    </row>
    <row r="1046" spans="1:9" ht="15.75" customHeight="1" x14ac:dyDescent="0.2">
      <c r="A1046" s="3" t="s">
        <v>1051</v>
      </c>
      <c r="B1046" s="3" t="s">
        <v>1051</v>
      </c>
      <c r="C1046" s="3" t="s">
        <v>25</v>
      </c>
      <c r="D1046" s="3" t="s">
        <v>17</v>
      </c>
      <c r="F1046" s="3" t="s">
        <v>17</v>
      </c>
      <c r="G1046" s="3" t="str">
        <f>IF(ISNUMBER(SEARCH("Sourcewatch",F1046)),"Sourcewatch",IF(ISNUMBER(SEARCH("desmog",F1046)),"Desmog",IF(ISNUMBER(SEARCH("Exxon",F1046)),"Exxonsecrets",IF(ISNUMBER(SEARCH("wikipedia",F1046)),"Wikipedia",IF(ISNUMBER(SEARCH("greenpeace",F1046)),"Greenpeace",IF(ISNUMBER(SEARCH("Polluterwatch",F1046)),"Polluterwatch",IF(F1046="","","Other")))))))</f>
        <v/>
      </c>
      <c r="H1046">
        <f>LEN(B1046)</f>
        <v>14</v>
      </c>
    </row>
    <row r="1047" spans="1:9" ht="15.75" customHeight="1" x14ac:dyDescent="0.2">
      <c r="A1047" s="3" t="s">
        <v>1052</v>
      </c>
      <c r="B1047" s="3" t="s">
        <v>1052</v>
      </c>
      <c r="C1047" s="3" t="s">
        <v>25</v>
      </c>
      <c r="D1047" s="3" t="s">
        <v>17</v>
      </c>
      <c r="F1047" s="3" t="s">
        <v>17</v>
      </c>
      <c r="G1047" s="3" t="str">
        <f>IF(ISNUMBER(SEARCH("Sourcewatch",F1047)),"Sourcewatch",IF(ISNUMBER(SEARCH("desmog",F1047)),"Desmog",IF(ISNUMBER(SEARCH("Exxon",F1047)),"Exxonsecrets",IF(ISNUMBER(SEARCH("wikipedia",F1047)),"Wikipedia",IF(ISNUMBER(SEARCH("greenpeace",F1047)),"Greenpeace",IF(ISNUMBER(SEARCH("Polluterwatch",F1047)),"Polluterwatch",IF(F1047="","","Other")))))))</f>
        <v/>
      </c>
      <c r="H1047">
        <f>LEN(B1047)</f>
        <v>6</v>
      </c>
    </row>
    <row r="1048" spans="1:9" ht="15.75" customHeight="1" x14ac:dyDescent="0.2">
      <c r="A1048" s="3" t="s">
        <v>1053</v>
      </c>
      <c r="B1048" s="3" t="s">
        <v>1053</v>
      </c>
      <c r="C1048" s="3" t="s">
        <v>25</v>
      </c>
      <c r="D1048" s="3" t="s">
        <v>17</v>
      </c>
      <c r="F1048" s="3" t="s">
        <v>17</v>
      </c>
      <c r="G1048" s="3" t="str">
        <f>IF(ISNUMBER(SEARCH("Sourcewatch",F1048)),"Sourcewatch",IF(ISNUMBER(SEARCH("desmog",F1048)),"Desmog",IF(ISNUMBER(SEARCH("Exxon",F1048)),"Exxonsecrets",IF(ISNUMBER(SEARCH("wikipedia",F1048)),"Wikipedia",IF(ISNUMBER(SEARCH("greenpeace",F1048)),"Greenpeace",IF(ISNUMBER(SEARCH("Polluterwatch",F1048)),"Polluterwatch",IF(F1048="","","Other")))))))</f>
        <v/>
      </c>
      <c r="H1048">
        <f>LEN(B1048)</f>
        <v>7</v>
      </c>
    </row>
    <row r="1049" spans="1:9" ht="15.75" customHeight="1" x14ac:dyDescent="0.2">
      <c r="A1049" s="3" t="s">
        <v>1054</v>
      </c>
      <c r="B1049" s="3" t="s">
        <v>1054</v>
      </c>
      <c r="C1049" s="3" t="s">
        <v>25</v>
      </c>
      <c r="D1049" s="3" t="s">
        <v>17</v>
      </c>
      <c r="F1049" s="3" t="s">
        <v>17</v>
      </c>
      <c r="G1049" s="3" t="str">
        <f>IF(ISNUMBER(SEARCH("Sourcewatch",F1049)),"Sourcewatch",IF(ISNUMBER(SEARCH("desmog",F1049)),"Desmog",IF(ISNUMBER(SEARCH("Exxon",F1049)),"Exxonsecrets",IF(ISNUMBER(SEARCH("wikipedia",F1049)),"Wikipedia",IF(ISNUMBER(SEARCH("greenpeace",F1049)),"Greenpeace",IF(ISNUMBER(SEARCH("Polluterwatch",F1049)),"Polluterwatch",IF(F1049="","","Other")))))))</f>
        <v/>
      </c>
      <c r="H1049">
        <f>LEN(B1049)</f>
        <v>5</v>
      </c>
    </row>
    <row r="1050" spans="1:9" ht="15.75" customHeight="1" x14ac:dyDescent="0.2">
      <c r="A1050" s="3" t="s">
        <v>1055</v>
      </c>
      <c r="B1050" s="3" t="s">
        <v>1055</v>
      </c>
      <c r="C1050" s="3" t="s">
        <v>25</v>
      </c>
      <c r="D1050" s="3" t="s">
        <v>17</v>
      </c>
      <c r="F1050" s="3" t="s">
        <v>17</v>
      </c>
      <c r="G1050" s="3" t="str">
        <f>IF(ISNUMBER(SEARCH("Sourcewatch",F1050)),"Sourcewatch",IF(ISNUMBER(SEARCH("desmog",F1050)),"Desmog",IF(ISNUMBER(SEARCH("Exxon",F1050)),"Exxonsecrets",IF(ISNUMBER(SEARCH("wikipedia",F1050)),"Wikipedia",IF(ISNUMBER(SEARCH("greenpeace",F1050)),"Greenpeace",IF(ISNUMBER(SEARCH("Polluterwatch",F1050)),"Polluterwatch",IF(F1050="","","Other")))))))</f>
        <v/>
      </c>
      <c r="H1050">
        <f>LEN(B1050)</f>
        <v>16</v>
      </c>
    </row>
    <row r="1051" spans="1:9" ht="15.75" customHeight="1" x14ac:dyDescent="0.2">
      <c r="A1051" s="3" t="s">
        <v>1056</v>
      </c>
      <c r="B1051" s="3" t="s">
        <v>1056</v>
      </c>
      <c r="C1051" s="3" t="s">
        <v>25</v>
      </c>
      <c r="D1051" s="3" t="s">
        <v>17</v>
      </c>
      <c r="F1051" s="3" t="s">
        <v>17</v>
      </c>
      <c r="G1051" s="3" t="str">
        <f>IF(ISNUMBER(SEARCH("Sourcewatch",F1051)),"Sourcewatch",IF(ISNUMBER(SEARCH("desmog",F1051)),"Desmog",IF(ISNUMBER(SEARCH("Exxon",F1051)),"Exxonsecrets",IF(ISNUMBER(SEARCH("wikipedia",F1051)),"Wikipedia",IF(ISNUMBER(SEARCH("greenpeace",F1051)),"Greenpeace",IF(ISNUMBER(SEARCH("Polluterwatch",F1051)),"Polluterwatch",IF(F1051="","","Other")))))))</f>
        <v/>
      </c>
      <c r="H1051">
        <f>LEN(B1051)</f>
        <v>15</v>
      </c>
    </row>
    <row r="1052" spans="1:9" ht="15.75" customHeight="1" x14ac:dyDescent="0.2">
      <c r="A1052" s="3" t="s">
        <v>1057</v>
      </c>
      <c r="B1052" s="3" t="s">
        <v>1057</v>
      </c>
      <c r="C1052" s="3" t="s">
        <v>25</v>
      </c>
      <c r="D1052" s="3" t="s">
        <v>17</v>
      </c>
      <c r="F1052" s="3" t="s">
        <v>17</v>
      </c>
      <c r="G1052" s="3" t="str">
        <f>IF(ISNUMBER(SEARCH("Sourcewatch",F1052)),"Sourcewatch",IF(ISNUMBER(SEARCH("desmog",F1052)),"Desmog",IF(ISNUMBER(SEARCH("Exxon",F1052)),"Exxonsecrets",IF(ISNUMBER(SEARCH("wikipedia",F1052)),"Wikipedia",IF(ISNUMBER(SEARCH("greenpeace",F1052)),"Greenpeace",IF(ISNUMBER(SEARCH("Polluterwatch",F1052)),"Polluterwatch",IF(F1052="","","Other")))))))</f>
        <v/>
      </c>
      <c r="H1052">
        <f>LEN(B1052)</f>
        <v>15</v>
      </c>
    </row>
    <row r="1053" spans="1:9" ht="15.75" customHeight="1" x14ac:dyDescent="0.2">
      <c r="A1053" s="3" t="s">
        <v>1058</v>
      </c>
      <c r="B1053" s="3" t="s">
        <v>1058</v>
      </c>
      <c r="C1053" s="3" t="s">
        <v>25</v>
      </c>
      <c r="D1053" s="3" t="s">
        <v>17</v>
      </c>
      <c r="F1053" s="3" t="s">
        <v>17</v>
      </c>
      <c r="G1053" s="3" t="str">
        <f>IF(ISNUMBER(SEARCH("Sourcewatch",F1053)),"Sourcewatch",IF(ISNUMBER(SEARCH("desmog",F1053)),"Desmog",IF(ISNUMBER(SEARCH("Exxon",F1053)),"Exxonsecrets",IF(ISNUMBER(SEARCH("wikipedia",F1053)),"Wikipedia",IF(ISNUMBER(SEARCH("greenpeace",F1053)),"Greenpeace",IF(ISNUMBER(SEARCH("Polluterwatch",F1053)),"Polluterwatch",IF(F1053="","","Other")))))))</f>
        <v/>
      </c>
      <c r="H1053">
        <f>LEN(B1053)</f>
        <v>11</v>
      </c>
    </row>
    <row r="1054" spans="1:9" ht="15.75" customHeight="1" x14ac:dyDescent="0.2">
      <c r="A1054" s="3" t="s">
        <v>1059</v>
      </c>
      <c r="B1054" s="3" t="s">
        <v>1059</v>
      </c>
      <c r="C1054" s="6" t="s">
        <v>25</v>
      </c>
      <c r="D1054" s="3" t="s">
        <v>17</v>
      </c>
      <c r="F1054" s="3" t="s">
        <v>17</v>
      </c>
      <c r="G1054" s="3" t="str">
        <f>IF(ISNUMBER(SEARCH("Sourcewatch",F1054)),"Sourcewatch",IF(ISNUMBER(SEARCH("desmog",F1054)),"Desmog",IF(ISNUMBER(SEARCH("Exxon",F1054)),"Exxonsecrets",IF(ISNUMBER(SEARCH("wikipedia",F1054)),"Wikipedia",IF(ISNUMBER(SEARCH("greenpeace",F1054)),"Greenpeace",IF(ISNUMBER(SEARCH("Polluterwatch",F1054)),"Polluterwatch",IF(F1054="","","Other")))))))</f>
        <v/>
      </c>
      <c r="H1054">
        <f>LEN(B1054)</f>
        <v>8</v>
      </c>
    </row>
    <row r="1055" spans="1:9" ht="15.75" customHeight="1" x14ac:dyDescent="0.2">
      <c r="A1055" s="3" t="s">
        <v>1060</v>
      </c>
      <c r="B1055" s="3" t="s">
        <v>1060</v>
      </c>
      <c r="C1055" s="6" t="s">
        <v>25</v>
      </c>
      <c r="D1055" s="3" t="s">
        <v>17</v>
      </c>
      <c r="F1055" s="3" t="s">
        <v>17</v>
      </c>
      <c r="G1055" s="3" t="str">
        <f>IF(ISNUMBER(SEARCH("Sourcewatch",F1055)),"Sourcewatch",IF(ISNUMBER(SEARCH("desmog",F1055)),"Desmog",IF(ISNUMBER(SEARCH("Exxon",F1055)),"Exxonsecrets",IF(ISNUMBER(SEARCH("wikipedia",F1055)),"Wikipedia",IF(ISNUMBER(SEARCH("greenpeace",F1055)),"Greenpeace",IF(ISNUMBER(SEARCH("Polluterwatch",F1055)),"Polluterwatch",IF(F1055="","","Other")))))))</f>
        <v/>
      </c>
      <c r="H1055">
        <f>LEN(B1055)</f>
        <v>9</v>
      </c>
    </row>
    <row r="1056" spans="1:9" ht="15.75" customHeight="1" x14ac:dyDescent="0.2">
      <c r="A1056" s="3" t="s">
        <v>1061</v>
      </c>
      <c r="B1056" s="3" t="s">
        <v>1061</v>
      </c>
      <c r="C1056" s="6" t="s">
        <v>25</v>
      </c>
      <c r="D1056" s="3" t="s">
        <v>17</v>
      </c>
      <c r="F1056" s="3" t="s">
        <v>17</v>
      </c>
      <c r="G1056" s="3" t="str">
        <f>IF(ISNUMBER(SEARCH("Sourcewatch",F1056)),"Sourcewatch",IF(ISNUMBER(SEARCH("desmog",F1056)),"Desmog",IF(ISNUMBER(SEARCH("Exxon",F1056)),"Exxonsecrets",IF(ISNUMBER(SEARCH("wikipedia",F1056)),"Wikipedia",IF(ISNUMBER(SEARCH("greenpeace",F1056)),"Greenpeace",IF(ISNUMBER(SEARCH("Polluterwatch",F1056)),"Polluterwatch",IF(F1056="","","Other")))))))</f>
        <v/>
      </c>
      <c r="H1056">
        <f>LEN(B1056)</f>
        <v>10</v>
      </c>
    </row>
    <row r="1057" spans="1:8" ht="15.75" customHeight="1" x14ac:dyDescent="0.2">
      <c r="A1057" s="3" t="s">
        <v>1062</v>
      </c>
      <c r="B1057" s="3" t="s">
        <v>1062</v>
      </c>
      <c r="C1057" s="6" t="s">
        <v>25</v>
      </c>
      <c r="D1057" s="3" t="s">
        <v>17</v>
      </c>
      <c r="F1057" s="3" t="s">
        <v>17</v>
      </c>
      <c r="G1057" s="3" t="str">
        <f>IF(ISNUMBER(SEARCH("Sourcewatch",F1057)),"Sourcewatch",IF(ISNUMBER(SEARCH("desmog",F1057)),"Desmog",IF(ISNUMBER(SEARCH("Exxon",F1057)),"Exxonsecrets",IF(ISNUMBER(SEARCH("wikipedia",F1057)),"Wikipedia",IF(ISNUMBER(SEARCH("greenpeace",F1057)),"Greenpeace",IF(ISNUMBER(SEARCH("Polluterwatch",F1057)),"Polluterwatch",IF(F1057="","","Other")))))))</f>
        <v/>
      </c>
      <c r="H1057">
        <f>LEN(B1057)</f>
        <v>7</v>
      </c>
    </row>
    <row r="1058" spans="1:8" ht="15.75" customHeight="1" x14ac:dyDescent="0.2">
      <c r="A1058" s="3" t="s">
        <v>1063</v>
      </c>
      <c r="B1058" s="3" t="s">
        <v>1063</v>
      </c>
      <c r="C1058" s="6" t="s">
        <v>25</v>
      </c>
      <c r="D1058" s="3" t="s">
        <v>17</v>
      </c>
      <c r="F1058" s="3" t="s">
        <v>17</v>
      </c>
      <c r="G1058" s="3" t="str">
        <f>IF(ISNUMBER(SEARCH("Sourcewatch",F1058)),"Sourcewatch",IF(ISNUMBER(SEARCH("desmog",F1058)),"Desmog",IF(ISNUMBER(SEARCH("Exxon",F1058)),"Exxonsecrets",IF(ISNUMBER(SEARCH("wikipedia",F1058)),"Wikipedia",IF(ISNUMBER(SEARCH("greenpeace",F1058)),"Greenpeace",IF(ISNUMBER(SEARCH("Polluterwatch",F1058)),"Polluterwatch",IF(F1058="","","Other")))))))</f>
        <v/>
      </c>
      <c r="H1058">
        <f>LEN(B1058)</f>
        <v>7</v>
      </c>
    </row>
    <row r="1059" spans="1:8" ht="15.75" customHeight="1" x14ac:dyDescent="0.2">
      <c r="A1059" s="3" t="s">
        <v>1064</v>
      </c>
      <c r="B1059" s="3" t="s">
        <v>1064</v>
      </c>
      <c r="C1059" s="6" t="s">
        <v>25</v>
      </c>
      <c r="D1059" s="3" t="s">
        <v>17</v>
      </c>
      <c r="F1059" s="3" t="s">
        <v>17</v>
      </c>
      <c r="G1059" s="3" t="str">
        <f>IF(ISNUMBER(SEARCH("Sourcewatch",F1059)),"Sourcewatch",IF(ISNUMBER(SEARCH("desmog",F1059)),"Desmog",IF(ISNUMBER(SEARCH("Exxon",F1059)),"Exxonsecrets",IF(ISNUMBER(SEARCH("wikipedia",F1059)),"Wikipedia",IF(ISNUMBER(SEARCH("greenpeace",F1059)),"Greenpeace",IF(ISNUMBER(SEARCH("Polluterwatch",F1059)),"Polluterwatch",IF(F1059="","","Other")))))))</f>
        <v/>
      </c>
      <c r="H1059">
        <f>LEN(B1059)</f>
        <v>9</v>
      </c>
    </row>
    <row r="1060" spans="1:8" ht="15.75" customHeight="1" x14ac:dyDescent="0.2">
      <c r="A1060" s="3" t="s">
        <v>1065</v>
      </c>
      <c r="B1060" s="3" t="s">
        <v>1065</v>
      </c>
      <c r="C1060" s="6" t="s">
        <v>25</v>
      </c>
      <c r="D1060" s="3" t="s">
        <v>17</v>
      </c>
      <c r="F1060" s="3" t="s">
        <v>17</v>
      </c>
      <c r="G1060" s="3" t="str">
        <f>IF(ISNUMBER(SEARCH("Sourcewatch",F1060)),"Sourcewatch",IF(ISNUMBER(SEARCH("desmog",F1060)),"Desmog",IF(ISNUMBER(SEARCH("Exxon",F1060)),"Exxonsecrets",IF(ISNUMBER(SEARCH("wikipedia",F1060)),"Wikipedia",IF(ISNUMBER(SEARCH("greenpeace",F1060)),"Greenpeace",IF(ISNUMBER(SEARCH("Polluterwatch",F1060)),"Polluterwatch",IF(F1060="","","Other")))))))</f>
        <v/>
      </c>
      <c r="H1060">
        <f>LEN(B1060)</f>
        <v>7</v>
      </c>
    </row>
    <row r="1061" spans="1:8" ht="15.75" customHeight="1" x14ac:dyDescent="0.2">
      <c r="A1061" s="3" t="s">
        <v>1066</v>
      </c>
      <c r="B1061" s="3" t="s">
        <v>1066</v>
      </c>
      <c r="C1061" s="6" t="s">
        <v>25</v>
      </c>
      <c r="D1061" s="3" t="s">
        <v>17</v>
      </c>
      <c r="F1061" s="3" t="s">
        <v>17</v>
      </c>
      <c r="G1061" s="3" t="str">
        <f>IF(ISNUMBER(SEARCH("Sourcewatch",F1061)),"Sourcewatch",IF(ISNUMBER(SEARCH("desmog",F1061)),"Desmog",IF(ISNUMBER(SEARCH("Exxon",F1061)),"Exxonsecrets",IF(ISNUMBER(SEARCH("wikipedia",F1061)),"Wikipedia",IF(ISNUMBER(SEARCH("greenpeace",F1061)),"Greenpeace",IF(ISNUMBER(SEARCH("Polluterwatch",F1061)),"Polluterwatch",IF(F1061="","","Other")))))))</f>
        <v/>
      </c>
      <c r="H1061">
        <f>LEN(B1061)</f>
        <v>10</v>
      </c>
    </row>
    <row r="1062" spans="1:8" ht="15.75" customHeight="1" x14ac:dyDescent="0.2">
      <c r="A1062" s="3" t="s">
        <v>1067</v>
      </c>
      <c r="B1062" s="3" t="s">
        <v>1067</v>
      </c>
      <c r="C1062" s="6" t="s">
        <v>25</v>
      </c>
      <c r="D1062" s="3" t="s">
        <v>17</v>
      </c>
      <c r="F1062" s="3" t="s">
        <v>17</v>
      </c>
      <c r="G1062" s="3" t="str">
        <f>IF(ISNUMBER(SEARCH("Sourcewatch",F1062)),"Sourcewatch",IF(ISNUMBER(SEARCH("desmog",F1062)),"Desmog",IF(ISNUMBER(SEARCH("Exxon",F1062)),"Exxonsecrets",IF(ISNUMBER(SEARCH("wikipedia",F1062)),"Wikipedia",IF(ISNUMBER(SEARCH("greenpeace",F1062)),"Greenpeace",IF(ISNUMBER(SEARCH("Polluterwatch",F1062)),"Polluterwatch",IF(F1062="","","Other")))))))</f>
        <v/>
      </c>
      <c r="H1062">
        <f>LEN(B1062)</f>
        <v>10</v>
      </c>
    </row>
    <row r="1063" spans="1:8" ht="15.75" customHeight="1" x14ac:dyDescent="0.2">
      <c r="A1063" s="3" t="s">
        <v>1068</v>
      </c>
      <c r="B1063" s="3" t="s">
        <v>1068</v>
      </c>
      <c r="C1063" s="6" t="s">
        <v>25</v>
      </c>
      <c r="D1063" s="3" t="s">
        <v>17</v>
      </c>
      <c r="F1063" s="3" t="s">
        <v>17</v>
      </c>
      <c r="G1063" s="3" t="str">
        <f>IF(ISNUMBER(SEARCH("Sourcewatch",F1063)),"Sourcewatch",IF(ISNUMBER(SEARCH("desmog",F1063)),"Desmog",IF(ISNUMBER(SEARCH("Exxon",F1063)),"Exxonsecrets",IF(ISNUMBER(SEARCH("wikipedia",F1063)),"Wikipedia",IF(ISNUMBER(SEARCH("greenpeace",F1063)),"Greenpeace",IF(ISNUMBER(SEARCH("Polluterwatch",F1063)),"Polluterwatch",IF(F1063="","","Other")))))))</f>
        <v/>
      </c>
      <c r="H1063">
        <f>LEN(B1063)</f>
        <v>9</v>
      </c>
    </row>
    <row r="1064" spans="1:8" ht="15.75" customHeight="1" x14ac:dyDescent="0.2">
      <c r="A1064" s="3" t="s">
        <v>1069</v>
      </c>
      <c r="B1064" s="3" t="s">
        <v>1069</v>
      </c>
      <c r="C1064" s="6" t="s">
        <v>25</v>
      </c>
      <c r="D1064" s="3" t="s">
        <v>17</v>
      </c>
      <c r="F1064" s="3" t="s">
        <v>17</v>
      </c>
      <c r="G1064" s="3" t="str">
        <f>IF(ISNUMBER(SEARCH("Sourcewatch",F1064)),"Sourcewatch",IF(ISNUMBER(SEARCH("desmog",F1064)),"Desmog",IF(ISNUMBER(SEARCH("Exxon",F1064)),"Exxonsecrets",IF(ISNUMBER(SEARCH("wikipedia",F1064)),"Wikipedia",IF(ISNUMBER(SEARCH("greenpeace",F1064)),"Greenpeace",IF(ISNUMBER(SEARCH("Polluterwatch",F1064)),"Polluterwatch",IF(F1064="","","Other")))))))</f>
        <v/>
      </c>
      <c r="H1064">
        <f>LEN(B1064)</f>
        <v>10</v>
      </c>
    </row>
    <row r="1065" spans="1:8" ht="15.75" customHeight="1" x14ac:dyDescent="0.2">
      <c r="A1065" s="3" t="s">
        <v>1070</v>
      </c>
      <c r="B1065" s="3" t="s">
        <v>1070</v>
      </c>
      <c r="C1065" s="6" t="s">
        <v>25</v>
      </c>
      <c r="D1065" s="3" t="s">
        <v>17</v>
      </c>
      <c r="F1065" s="3" t="s">
        <v>17</v>
      </c>
      <c r="G1065" s="3" t="str">
        <f>IF(ISNUMBER(SEARCH("Sourcewatch",F1065)),"Sourcewatch",IF(ISNUMBER(SEARCH("desmog",F1065)),"Desmog",IF(ISNUMBER(SEARCH("Exxon",F1065)),"Exxonsecrets",IF(ISNUMBER(SEARCH("wikipedia",F1065)),"Wikipedia",IF(ISNUMBER(SEARCH("greenpeace",F1065)),"Greenpeace",IF(ISNUMBER(SEARCH("Polluterwatch",F1065)),"Polluterwatch",IF(F1065="","","Other")))))))</f>
        <v/>
      </c>
      <c r="H1065">
        <f>LEN(B1065)</f>
        <v>4</v>
      </c>
    </row>
    <row r="1066" spans="1:8" ht="15.75" customHeight="1" x14ac:dyDescent="0.2">
      <c r="A1066" s="3" t="s">
        <v>1071</v>
      </c>
      <c r="B1066" s="3" t="s">
        <v>1071</v>
      </c>
      <c r="C1066" s="6" t="s">
        <v>25</v>
      </c>
      <c r="D1066" s="3" t="s">
        <v>17</v>
      </c>
      <c r="F1066" s="3" t="s">
        <v>17</v>
      </c>
      <c r="G1066" s="3" t="str">
        <f>IF(ISNUMBER(SEARCH("Sourcewatch",F1066)),"Sourcewatch",IF(ISNUMBER(SEARCH("desmog",F1066)),"Desmog",IF(ISNUMBER(SEARCH("Exxon",F1066)),"Exxonsecrets",IF(ISNUMBER(SEARCH("wikipedia",F1066)),"Wikipedia",IF(ISNUMBER(SEARCH("greenpeace",F1066)),"Greenpeace",IF(ISNUMBER(SEARCH("Polluterwatch",F1066)),"Polluterwatch",IF(F1066="","","Other")))))))</f>
        <v/>
      </c>
      <c r="H1066">
        <f>LEN(B1066)</f>
        <v>9</v>
      </c>
    </row>
    <row r="1067" spans="1:8" ht="15.75" customHeight="1" x14ac:dyDescent="0.2">
      <c r="A1067" s="3" t="s">
        <v>1072</v>
      </c>
      <c r="B1067" s="3" t="s">
        <v>1072</v>
      </c>
      <c r="C1067" s="6" t="s">
        <v>25</v>
      </c>
      <c r="D1067" s="3" t="s">
        <v>17</v>
      </c>
      <c r="F1067" s="3" t="s">
        <v>17</v>
      </c>
      <c r="G1067" s="3" t="str">
        <f>IF(ISNUMBER(SEARCH("Sourcewatch",F1067)),"Sourcewatch",IF(ISNUMBER(SEARCH("desmog",F1067)),"Desmog",IF(ISNUMBER(SEARCH("Exxon",F1067)),"Exxonsecrets",IF(ISNUMBER(SEARCH("wikipedia",F1067)),"Wikipedia",IF(ISNUMBER(SEARCH("greenpeace",F1067)),"Greenpeace",IF(ISNUMBER(SEARCH("Polluterwatch",F1067)),"Polluterwatch",IF(F1067="","","Other")))))))</f>
        <v/>
      </c>
      <c r="H1067">
        <f>LEN(B1067)</f>
        <v>4</v>
      </c>
    </row>
    <row r="1068" spans="1:8" ht="15.75" customHeight="1" x14ac:dyDescent="0.2">
      <c r="A1068" s="3" t="s">
        <v>1073</v>
      </c>
      <c r="B1068" s="3" t="s">
        <v>1073</v>
      </c>
      <c r="C1068" s="6" t="s">
        <v>25</v>
      </c>
      <c r="D1068" s="3" t="s">
        <v>17</v>
      </c>
      <c r="F1068" s="3" t="s">
        <v>17</v>
      </c>
      <c r="G1068" s="3" t="str">
        <f>IF(ISNUMBER(SEARCH("Sourcewatch",F1068)),"Sourcewatch",IF(ISNUMBER(SEARCH("desmog",F1068)),"Desmog",IF(ISNUMBER(SEARCH("Exxon",F1068)),"Exxonsecrets",IF(ISNUMBER(SEARCH("wikipedia",F1068)),"Wikipedia",IF(ISNUMBER(SEARCH("greenpeace",F1068)),"Greenpeace",IF(ISNUMBER(SEARCH("Polluterwatch",F1068)),"Polluterwatch",IF(F1068="","","Other")))))))</f>
        <v/>
      </c>
      <c r="H1068">
        <f>LEN(B1068)</f>
        <v>8</v>
      </c>
    </row>
    <row r="1069" spans="1:8" ht="15.75" customHeight="1" x14ac:dyDescent="0.2">
      <c r="A1069" s="3" t="s">
        <v>1074</v>
      </c>
      <c r="B1069" s="3" t="s">
        <v>1074</v>
      </c>
      <c r="C1069" s="6" t="s">
        <v>25</v>
      </c>
      <c r="D1069" s="3" t="s">
        <v>17</v>
      </c>
      <c r="F1069" s="3" t="s">
        <v>17</v>
      </c>
      <c r="G1069" s="3" t="str">
        <f>IF(ISNUMBER(SEARCH("Sourcewatch",F1069)),"Sourcewatch",IF(ISNUMBER(SEARCH("desmog",F1069)),"Desmog",IF(ISNUMBER(SEARCH("Exxon",F1069)),"Exxonsecrets",IF(ISNUMBER(SEARCH("wikipedia",F1069)),"Wikipedia",IF(ISNUMBER(SEARCH("greenpeace",F1069)),"Greenpeace",IF(ISNUMBER(SEARCH("Polluterwatch",F1069)),"Polluterwatch",IF(F1069="","","Other")))))))</f>
        <v/>
      </c>
      <c r="H1069">
        <f>LEN(B1069)</f>
        <v>7</v>
      </c>
    </row>
    <row r="1070" spans="1:8" ht="15.75" customHeight="1" x14ac:dyDescent="0.2">
      <c r="A1070" s="3" t="s">
        <v>1075</v>
      </c>
      <c r="B1070" s="3" t="s">
        <v>1075</v>
      </c>
      <c r="C1070" s="6" t="s">
        <v>25</v>
      </c>
      <c r="D1070" s="3" t="s">
        <v>17</v>
      </c>
      <c r="F1070" s="3" t="s">
        <v>17</v>
      </c>
      <c r="G1070" s="3" t="str">
        <f>IF(ISNUMBER(SEARCH("Sourcewatch",F1070)),"Sourcewatch",IF(ISNUMBER(SEARCH("desmog",F1070)),"Desmog",IF(ISNUMBER(SEARCH("Exxon",F1070)),"Exxonsecrets",IF(ISNUMBER(SEARCH("wikipedia",F1070)),"Wikipedia",IF(ISNUMBER(SEARCH("greenpeace",F1070)),"Greenpeace",IF(ISNUMBER(SEARCH("Polluterwatch",F1070)),"Polluterwatch",IF(F1070="","","Other")))))))</f>
        <v/>
      </c>
      <c r="H1070">
        <f>LEN(B1070)</f>
        <v>10</v>
      </c>
    </row>
    <row r="1071" spans="1:8" ht="15.75" customHeight="1" x14ac:dyDescent="0.2">
      <c r="A1071" s="3" t="s">
        <v>1076</v>
      </c>
      <c r="B1071" s="3" t="s">
        <v>1076</v>
      </c>
      <c r="C1071" s="6" t="s">
        <v>25</v>
      </c>
      <c r="D1071" s="3" t="s">
        <v>17</v>
      </c>
      <c r="F1071" s="3" t="s">
        <v>17</v>
      </c>
      <c r="G1071" s="3" t="str">
        <f>IF(ISNUMBER(SEARCH("Sourcewatch",F1071)),"Sourcewatch",IF(ISNUMBER(SEARCH("desmog",F1071)),"Desmog",IF(ISNUMBER(SEARCH("Exxon",F1071)),"Exxonsecrets",IF(ISNUMBER(SEARCH("wikipedia",F1071)),"Wikipedia",IF(ISNUMBER(SEARCH("greenpeace",F1071)),"Greenpeace",IF(ISNUMBER(SEARCH("Polluterwatch",F1071)),"Polluterwatch",IF(F1071="","","Other")))))))</f>
        <v/>
      </c>
      <c r="H1071">
        <f>LEN(B1071)</f>
        <v>10</v>
      </c>
    </row>
    <row r="1072" spans="1:8" ht="15.75" customHeight="1" x14ac:dyDescent="0.2">
      <c r="A1072" s="3" t="s">
        <v>1077</v>
      </c>
      <c r="B1072" s="3" t="s">
        <v>1077</v>
      </c>
      <c r="C1072" s="6" t="s">
        <v>25</v>
      </c>
      <c r="D1072" s="3" t="s">
        <v>17</v>
      </c>
      <c r="F1072" s="3" t="s">
        <v>17</v>
      </c>
      <c r="G1072" s="3" t="str">
        <f>IF(ISNUMBER(SEARCH("Sourcewatch",F1072)),"Sourcewatch",IF(ISNUMBER(SEARCH("desmog",F1072)),"Desmog",IF(ISNUMBER(SEARCH("Exxon",F1072)),"Exxonsecrets",IF(ISNUMBER(SEARCH("wikipedia",F1072)),"Wikipedia",IF(ISNUMBER(SEARCH("greenpeace",F1072)),"Greenpeace",IF(ISNUMBER(SEARCH("Polluterwatch",F1072)),"Polluterwatch",IF(F1072="","","Other")))))))</f>
        <v/>
      </c>
      <c r="H1072">
        <f>LEN(B1072)</f>
        <v>11</v>
      </c>
    </row>
    <row r="1073" spans="1:8" ht="15.75" customHeight="1" x14ac:dyDescent="0.2">
      <c r="A1073" s="3" t="s">
        <v>1078</v>
      </c>
      <c r="B1073" s="3" t="s">
        <v>1078</v>
      </c>
      <c r="C1073" s="6" t="s">
        <v>25</v>
      </c>
      <c r="D1073" s="3" t="s">
        <v>17</v>
      </c>
      <c r="F1073" s="3" t="s">
        <v>17</v>
      </c>
      <c r="G1073" s="3" t="str">
        <f>IF(ISNUMBER(SEARCH("Sourcewatch",F1073)),"Sourcewatch",IF(ISNUMBER(SEARCH("desmog",F1073)),"Desmog",IF(ISNUMBER(SEARCH("Exxon",F1073)),"Exxonsecrets",IF(ISNUMBER(SEARCH("wikipedia",F1073)),"Wikipedia",IF(ISNUMBER(SEARCH("greenpeace",F1073)),"Greenpeace",IF(ISNUMBER(SEARCH("Polluterwatch",F1073)),"Polluterwatch",IF(F1073="","","Other")))))))</f>
        <v/>
      </c>
      <c r="H1073">
        <f>LEN(B1073)</f>
        <v>7</v>
      </c>
    </row>
    <row r="1074" spans="1:8" ht="15.75" customHeight="1" x14ac:dyDescent="0.2">
      <c r="A1074" s="3" t="s">
        <v>1079</v>
      </c>
      <c r="B1074" s="3" t="s">
        <v>1079</v>
      </c>
      <c r="C1074" s="6" t="s">
        <v>25</v>
      </c>
      <c r="D1074" s="3" t="s">
        <v>17</v>
      </c>
      <c r="F1074" s="3" t="s">
        <v>17</v>
      </c>
      <c r="G1074" s="3" t="str">
        <f>IF(ISNUMBER(SEARCH("Sourcewatch",F1074)),"Sourcewatch",IF(ISNUMBER(SEARCH("desmog",F1074)),"Desmog",IF(ISNUMBER(SEARCH("Exxon",F1074)),"Exxonsecrets",IF(ISNUMBER(SEARCH("wikipedia",F1074)),"Wikipedia",IF(ISNUMBER(SEARCH("greenpeace",F1074)),"Greenpeace",IF(ISNUMBER(SEARCH("Polluterwatch",F1074)),"Polluterwatch",IF(F1074="","","Other")))))))</f>
        <v/>
      </c>
      <c r="H1074">
        <f>LEN(B1074)</f>
        <v>8</v>
      </c>
    </row>
    <row r="1075" spans="1:8" ht="15.75" customHeight="1" x14ac:dyDescent="0.2">
      <c r="A1075" s="3" t="s">
        <v>1080</v>
      </c>
      <c r="B1075" s="3" t="s">
        <v>1080</v>
      </c>
      <c r="C1075" s="6" t="s">
        <v>25</v>
      </c>
      <c r="D1075" s="3" t="s">
        <v>17</v>
      </c>
      <c r="F1075" s="3" t="s">
        <v>17</v>
      </c>
      <c r="G1075" s="3" t="str">
        <f>IF(ISNUMBER(SEARCH("Sourcewatch",F1075)),"Sourcewatch",IF(ISNUMBER(SEARCH("desmog",F1075)),"Desmog",IF(ISNUMBER(SEARCH("Exxon",F1075)),"Exxonsecrets",IF(ISNUMBER(SEARCH("wikipedia",F1075)),"Wikipedia",IF(ISNUMBER(SEARCH("greenpeace",F1075)),"Greenpeace",IF(ISNUMBER(SEARCH("Polluterwatch",F1075)),"Polluterwatch",IF(F1075="","","Other")))))))</f>
        <v/>
      </c>
      <c r="H1075">
        <f>LEN(B1075)</f>
        <v>6</v>
      </c>
    </row>
    <row r="1076" spans="1:8" ht="15.75" customHeight="1" x14ac:dyDescent="0.2">
      <c r="A1076" s="3" t="s">
        <v>1081</v>
      </c>
      <c r="B1076" s="3" t="s">
        <v>1081</v>
      </c>
      <c r="C1076" s="6" t="s">
        <v>25</v>
      </c>
      <c r="D1076" s="3" t="s">
        <v>17</v>
      </c>
      <c r="F1076" s="3" t="s">
        <v>17</v>
      </c>
      <c r="G1076" s="3" t="str">
        <f>IF(ISNUMBER(SEARCH("Sourcewatch",F1076)),"Sourcewatch",IF(ISNUMBER(SEARCH("desmog",F1076)),"Desmog",IF(ISNUMBER(SEARCH("Exxon",F1076)),"Exxonsecrets",IF(ISNUMBER(SEARCH("wikipedia",F1076)),"Wikipedia",IF(ISNUMBER(SEARCH("greenpeace",F1076)),"Greenpeace",IF(ISNUMBER(SEARCH("Polluterwatch",F1076)),"Polluterwatch",IF(F1076="","","Other")))))))</f>
        <v/>
      </c>
      <c r="H1076">
        <f>LEN(B1076)</f>
        <v>10</v>
      </c>
    </row>
    <row r="1077" spans="1:8" ht="15.75" customHeight="1" x14ac:dyDescent="0.2">
      <c r="A1077" s="3" t="s">
        <v>1082</v>
      </c>
      <c r="B1077" s="3" t="s">
        <v>1082</v>
      </c>
      <c r="C1077" s="6" t="s">
        <v>25</v>
      </c>
      <c r="D1077" s="3" t="s">
        <v>17</v>
      </c>
      <c r="F1077" s="3" t="s">
        <v>17</v>
      </c>
      <c r="G1077" s="3" t="str">
        <f>IF(ISNUMBER(SEARCH("Sourcewatch",F1077)),"Sourcewatch",IF(ISNUMBER(SEARCH("desmog",F1077)),"Desmog",IF(ISNUMBER(SEARCH("Exxon",F1077)),"Exxonsecrets",IF(ISNUMBER(SEARCH("wikipedia",F1077)),"Wikipedia",IF(ISNUMBER(SEARCH("greenpeace",F1077)),"Greenpeace",IF(ISNUMBER(SEARCH("Polluterwatch",F1077)),"Polluterwatch",IF(F1077="","","Other")))))))</f>
        <v/>
      </c>
      <c r="H1077">
        <f>LEN(B1077)</f>
        <v>10</v>
      </c>
    </row>
    <row r="1078" spans="1:8" ht="15.75" customHeight="1" x14ac:dyDescent="0.2">
      <c r="A1078" s="3" t="s">
        <v>1083</v>
      </c>
      <c r="B1078" s="3" t="s">
        <v>1083</v>
      </c>
      <c r="C1078" s="6" t="s">
        <v>25</v>
      </c>
      <c r="D1078" s="3" t="s">
        <v>17</v>
      </c>
      <c r="F1078" s="3" t="s">
        <v>17</v>
      </c>
      <c r="G1078" s="3" t="str">
        <f>IF(ISNUMBER(SEARCH("Sourcewatch",F1078)),"Sourcewatch",IF(ISNUMBER(SEARCH("desmog",F1078)),"Desmog",IF(ISNUMBER(SEARCH("Exxon",F1078)),"Exxonsecrets",IF(ISNUMBER(SEARCH("wikipedia",F1078)),"Wikipedia",IF(ISNUMBER(SEARCH("greenpeace",F1078)),"Greenpeace",IF(ISNUMBER(SEARCH("Polluterwatch",F1078)),"Polluterwatch",IF(F1078="","","Other")))))))</f>
        <v/>
      </c>
      <c r="H1078">
        <f>LEN(B1078)</f>
        <v>7</v>
      </c>
    </row>
    <row r="1079" spans="1:8" ht="15.75" customHeight="1" x14ac:dyDescent="0.2">
      <c r="A1079" s="3" t="s">
        <v>1084</v>
      </c>
      <c r="B1079" s="3" t="s">
        <v>1084</v>
      </c>
      <c r="C1079" s="6" t="s">
        <v>25</v>
      </c>
      <c r="D1079" s="3" t="s">
        <v>17</v>
      </c>
      <c r="F1079" s="3" t="s">
        <v>17</v>
      </c>
      <c r="G1079" s="3" t="str">
        <f>IF(ISNUMBER(SEARCH("Sourcewatch",F1079)),"Sourcewatch",IF(ISNUMBER(SEARCH("desmog",F1079)),"Desmog",IF(ISNUMBER(SEARCH("Exxon",F1079)),"Exxonsecrets",IF(ISNUMBER(SEARCH("wikipedia",F1079)),"Wikipedia",IF(ISNUMBER(SEARCH("greenpeace",F1079)),"Greenpeace",IF(ISNUMBER(SEARCH("Polluterwatch",F1079)),"Polluterwatch",IF(F1079="","","Other")))))))</f>
        <v/>
      </c>
      <c r="H1079">
        <f>LEN(B1079)</f>
        <v>5</v>
      </c>
    </row>
    <row r="1080" spans="1:8" ht="15.75" customHeight="1" x14ac:dyDescent="0.2">
      <c r="A1080" s="3" t="s">
        <v>1085</v>
      </c>
      <c r="B1080" s="3" t="s">
        <v>1085</v>
      </c>
      <c r="C1080" s="6" t="s">
        <v>25</v>
      </c>
      <c r="D1080" s="3" t="s">
        <v>17</v>
      </c>
      <c r="F1080" s="3" t="s">
        <v>17</v>
      </c>
      <c r="G1080" s="3" t="str">
        <f>IF(ISNUMBER(SEARCH("Sourcewatch",F1080)),"Sourcewatch",IF(ISNUMBER(SEARCH("desmog",F1080)),"Desmog",IF(ISNUMBER(SEARCH("Exxon",F1080)),"Exxonsecrets",IF(ISNUMBER(SEARCH("wikipedia",F1080)),"Wikipedia",IF(ISNUMBER(SEARCH("greenpeace",F1080)),"Greenpeace",IF(ISNUMBER(SEARCH("Polluterwatch",F1080)),"Polluterwatch",IF(F1080="","","Other")))))))</f>
        <v/>
      </c>
      <c r="H1080">
        <f>LEN(B1080)</f>
        <v>6</v>
      </c>
    </row>
    <row r="1081" spans="1:8" ht="15.75" customHeight="1" x14ac:dyDescent="0.2">
      <c r="A1081" s="3" t="s">
        <v>1086</v>
      </c>
      <c r="B1081" s="3" t="s">
        <v>1086</v>
      </c>
      <c r="C1081" s="6" t="s">
        <v>25</v>
      </c>
      <c r="D1081" s="3" t="s">
        <v>17</v>
      </c>
      <c r="F1081" s="3" t="s">
        <v>17</v>
      </c>
      <c r="G1081" s="3" t="str">
        <f>IF(ISNUMBER(SEARCH("Sourcewatch",F1081)),"Sourcewatch",IF(ISNUMBER(SEARCH("desmog",F1081)),"Desmog",IF(ISNUMBER(SEARCH("Exxon",F1081)),"Exxonsecrets",IF(ISNUMBER(SEARCH("wikipedia",F1081)),"Wikipedia",IF(ISNUMBER(SEARCH("greenpeace",F1081)),"Greenpeace",IF(ISNUMBER(SEARCH("Polluterwatch",F1081)),"Polluterwatch",IF(F1081="","","Other")))))))</f>
        <v/>
      </c>
      <c r="H1081">
        <f>LEN(B1081)</f>
        <v>5</v>
      </c>
    </row>
    <row r="1082" spans="1:8" ht="15.75" customHeight="1" x14ac:dyDescent="0.2">
      <c r="A1082" s="3" t="s">
        <v>1087</v>
      </c>
      <c r="B1082" s="3" t="s">
        <v>1087</v>
      </c>
      <c r="C1082" s="6" t="s">
        <v>25</v>
      </c>
      <c r="D1082" s="3" t="s">
        <v>17</v>
      </c>
      <c r="F1082" s="3" t="s">
        <v>17</v>
      </c>
      <c r="G1082" s="3" t="str">
        <f>IF(ISNUMBER(SEARCH("Sourcewatch",F1082)),"Sourcewatch",IF(ISNUMBER(SEARCH("desmog",F1082)),"Desmog",IF(ISNUMBER(SEARCH("Exxon",F1082)),"Exxonsecrets",IF(ISNUMBER(SEARCH("wikipedia",F1082)),"Wikipedia",IF(ISNUMBER(SEARCH("greenpeace",F1082)),"Greenpeace",IF(ISNUMBER(SEARCH("Polluterwatch",F1082)),"Polluterwatch",IF(F1082="","","Other")))))))</f>
        <v/>
      </c>
      <c r="H1082">
        <f>LEN(B1082)</f>
        <v>7</v>
      </c>
    </row>
    <row r="1083" spans="1:8" ht="15.75" customHeight="1" x14ac:dyDescent="0.2">
      <c r="A1083" s="3" t="s">
        <v>1088</v>
      </c>
      <c r="B1083" s="3" t="s">
        <v>1088</v>
      </c>
      <c r="C1083" s="3" t="s">
        <v>25</v>
      </c>
      <c r="D1083" s="3" t="s">
        <v>17</v>
      </c>
      <c r="F1083" s="3" t="s">
        <v>17</v>
      </c>
      <c r="G1083" s="3" t="str">
        <f>IF(ISNUMBER(SEARCH("Sourcewatch",F1083)),"Sourcewatch",IF(ISNUMBER(SEARCH("desmog",F1083)),"Desmog",IF(ISNUMBER(SEARCH("Exxon",F1083)),"Exxonsecrets",IF(ISNUMBER(SEARCH("wikipedia",F1083)),"Wikipedia",IF(ISNUMBER(SEARCH("greenpeace",F1083)),"Greenpeace",IF(ISNUMBER(SEARCH("Polluterwatch",F1083)),"Polluterwatch",IF(F1083="","","Other")))))))</f>
        <v/>
      </c>
      <c r="H1083">
        <f>LEN(B1083)</f>
        <v>8</v>
      </c>
    </row>
    <row r="1084" spans="1:8" ht="15.75" customHeight="1" x14ac:dyDescent="0.2">
      <c r="A1084" s="3" t="s">
        <v>1089</v>
      </c>
      <c r="B1084" s="3" t="s">
        <v>1089</v>
      </c>
      <c r="C1084" s="3" t="s">
        <v>25</v>
      </c>
      <c r="D1084" s="3" t="s">
        <v>17</v>
      </c>
      <c r="F1084" s="3" t="s">
        <v>17</v>
      </c>
      <c r="G1084" s="3" t="str">
        <f>IF(ISNUMBER(SEARCH("Sourcewatch",F1084)),"Sourcewatch",IF(ISNUMBER(SEARCH("desmog",F1084)),"Desmog",IF(ISNUMBER(SEARCH("Exxon",F1084)),"Exxonsecrets",IF(ISNUMBER(SEARCH("wikipedia",F1084)),"Wikipedia",IF(ISNUMBER(SEARCH("greenpeace",F1084)),"Greenpeace",IF(ISNUMBER(SEARCH("Polluterwatch",F1084)),"Polluterwatch",IF(F1084="","","Other")))))))</f>
        <v/>
      </c>
      <c r="H1084">
        <f>LEN(B1084)</f>
        <v>9</v>
      </c>
    </row>
    <row r="1085" spans="1:8" ht="15.75" customHeight="1" x14ac:dyDescent="0.2">
      <c r="A1085" s="3" t="s">
        <v>1090</v>
      </c>
      <c r="B1085" s="3" t="s">
        <v>1090</v>
      </c>
      <c r="C1085" s="3" t="s">
        <v>25</v>
      </c>
      <c r="D1085" s="3" t="s">
        <v>17</v>
      </c>
      <c r="F1085" s="3" t="s">
        <v>17</v>
      </c>
      <c r="G1085" s="3" t="str">
        <f>IF(ISNUMBER(SEARCH("Sourcewatch",F1085)),"Sourcewatch",IF(ISNUMBER(SEARCH("desmog",F1085)),"Desmog",IF(ISNUMBER(SEARCH("Exxon",F1085)),"Exxonsecrets",IF(ISNUMBER(SEARCH("wikipedia",F1085)),"Wikipedia",IF(ISNUMBER(SEARCH("greenpeace",F1085)),"Greenpeace",IF(ISNUMBER(SEARCH("Polluterwatch",F1085)),"Polluterwatch",IF(F1085="","","Other")))))))</f>
        <v/>
      </c>
      <c r="H1085">
        <f>LEN(B1085)</f>
        <v>9</v>
      </c>
    </row>
    <row r="1086" spans="1:8" ht="15.75" customHeight="1" x14ac:dyDescent="0.2">
      <c r="A1086" s="3" t="s">
        <v>1091</v>
      </c>
      <c r="B1086" s="3" t="s">
        <v>1091</v>
      </c>
      <c r="C1086" s="3" t="s">
        <v>25</v>
      </c>
      <c r="D1086" s="3" t="s">
        <v>17</v>
      </c>
      <c r="F1086" s="3" t="s">
        <v>17</v>
      </c>
      <c r="G1086" s="3" t="str">
        <f>IF(ISNUMBER(SEARCH("Sourcewatch",F1086)),"Sourcewatch",IF(ISNUMBER(SEARCH("desmog",F1086)),"Desmog",IF(ISNUMBER(SEARCH("Exxon",F1086)),"Exxonsecrets",IF(ISNUMBER(SEARCH("wikipedia",F1086)),"Wikipedia",IF(ISNUMBER(SEARCH("greenpeace",F1086)),"Greenpeace",IF(ISNUMBER(SEARCH("Polluterwatch",F1086)),"Polluterwatch",IF(F1086="","","Other")))))))</f>
        <v/>
      </c>
      <c r="H1086">
        <f>LEN(B1086)</f>
        <v>14</v>
      </c>
    </row>
    <row r="1087" spans="1:8" ht="15.75" customHeight="1" x14ac:dyDescent="0.2">
      <c r="A1087" s="3" t="s">
        <v>1092</v>
      </c>
      <c r="B1087" s="3" t="s">
        <v>1092</v>
      </c>
      <c r="C1087" s="3" t="s">
        <v>25</v>
      </c>
      <c r="D1087" s="3" t="s">
        <v>17</v>
      </c>
      <c r="F1087" s="3" t="s">
        <v>17</v>
      </c>
      <c r="G1087" s="3" t="str">
        <f>IF(ISNUMBER(SEARCH("Sourcewatch",F1087)),"Sourcewatch",IF(ISNUMBER(SEARCH("desmog",F1087)),"Desmog",IF(ISNUMBER(SEARCH("Exxon",F1087)),"Exxonsecrets",IF(ISNUMBER(SEARCH("wikipedia",F1087)),"Wikipedia",IF(ISNUMBER(SEARCH("greenpeace",F1087)),"Greenpeace",IF(ISNUMBER(SEARCH("Polluterwatch",F1087)),"Polluterwatch",IF(F1087="","","Other")))))))</f>
        <v/>
      </c>
      <c r="H1087">
        <f>LEN(B1087)</f>
        <v>10</v>
      </c>
    </row>
    <row r="1088" spans="1:8" ht="15.75" customHeight="1" x14ac:dyDescent="0.2">
      <c r="A1088" s="3" t="s">
        <v>1093</v>
      </c>
      <c r="B1088" s="3" t="s">
        <v>1093</v>
      </c>
      <c r="D1088" s="3" t="s">
        <v>17</v>
      </c>
      <c r="F1088" s="3" t="s">
        <v>17</v>
      </c>
      <c r="G1088" s="3" t="str">
        <f>IF(ISNUMBER(SEARCH("Sourcewatch",F1088)),"Sourcewatch",IF(ISNUMBER(SEARCH("desmog",F1088)),"Desmog",IF(ISNUMBER(SEARCH("Exxon",F1088)),"Exxonsecrets",IF(ISNUMBER(SEARCH("wikipedia",F1088)),"Wikipedia",IF(ISNUMBER(SEARCH("greenpeace",F1088)),"Greenpeace",IF(ISNUMBER(SEARCH("Polluterwatch",F1088)),"Polluterwatch",IF(F1088="","","Other")))))))</f>
        <v/>
      </c>
      <c r="H1088">
        <f>LEN(B1088)</f>
        <v>22</v>
      </c>
    </row>
    <row r="1089" spans="1:9" ht="15.75" customHeight="1" x14ac:dyDescent="0.2">
      <c r="A1089" s="3" t="s">
        <v>1094</v>
      </c>
      <c r="B1089" s="3" t="s">
        <v>1094</v>
      </c>
      <c r="C1089" s="3" t="s">
        <v>17</v>
      </c>
      <c r="D1089" s="3" t="s">
        <v>25</v>
      </c>
      <c r="G1089" s="3" t="str">
        <f>IF(ISNUMBER(SEARCH("Sourcewatch",F1089)),"Sourcewatch",IF(ISNUMBER(SEARCH("desmog",F1089)),"Desmog",IF(ISNUMBER(SEARCH("Exxon",F1089)),"Exxonsecrets",IF(ISNUMBER(SEARCH("wikipedia",F1089)),"Wikipedia",IF(ISNUMBER(SEARCH("greenpeace",F1089)),"Greenpeace",IF(ISNUMBER(SEARCH("Polluterwatch",F1089)),"Polluterwatch",IF(F1089="","","Other")))))))</f>
        <v/>
      </c>
      <c r="H1089">
        <f>LEN(B1089)</f>
        <v>24</v>
      </c>
    </row>
    <row r="1090" spans="1:9" ht="15.75" customHeight="1" x14ac:dyDescent="0.2">
      <c r="A1090" s="3" t="s">
        <v>1095</v>
      </c>
      <c r="B1090" s="3" t="s">
        <v>1095</v>
      </c>
      <c r="C1090" s="3" t="s">
        <v>17</v>
      </c>
      <c r="D1090" s="3" t="s">
        <v>25</v>
      </c>
      <c r="G1090" s="3" t="str">
        <f>IF(ISNUMBER(SEARCH("Sourcewatch",F1090)),"Sourcewatch",IF(ISNUMBER(SEARCH("desmog",F1090)),"Desmog",IF(ISNUMBER(SEARCH("Exxon",F1090)),"Exxonsecrets",IF(ISNUMBER(SEARCH("wikipedia",F1090)),"Wikipedia",IF(ISNUMBER(SEARCH("greenpeace",F1090)),"Greenpeace",IF(ISNUMBER(SEARCH("Polluterwatch",F1090)),"Polluterwatch",IF(F1090="","","Other")))))))</f>
        <v/>
      </c>
      <c r="H1090">
        <f>LEN(B1090)</f>
        <v>26</v>
      </c>
    </row>
    <row r="1091" spans="1:9" ht="15.75" customHeight="1" x14ac:dyDescent="0.2">
      <c r="A1091" s="3" t="s">
        <v>1096</v>
      </c>
      <c r="B1091" s="3" t="s">
        <v>1096</v>
      </c>
      <c r="C1091" s="3" t="s">
        <v>17</v>
      </c>
      <c r="D1091" s="3" t="s">
        <v>25</v>
      </c>
      <c r="G1091" s="3" t="str">
        <f>IF(ISNUMBER(SEARCH("Sourcewatch",F1091)),"Sourcewatch",IF(ISNUMBER(SEARCH("desmog",F1091)),"Desmog",IF(ISNUMBER(SEARCH("Exxon",F1091)),"Exxonsecrets",IF(ISNUMBER(SEARCH("wikipedia",F1091)),"Wikipedia",IF(ISNUMBER(SEARCH("greenpeace",F1091)),"Greenpeace",IF(ISNUMBER(SEARCH("Polluterwatch",F1091)),"Polluterwatch",IF(F1091="","","Other")))))))</f>
        <v/>
      </c>
      <c r="H1091">
        <f>LEN(B1091)</f>
        <v>43</v>
      </c>
    </row>
    <row r="1092" spans="1:9" ht="15.75" customHeight="1" x14ac:dyDescent="0.2">
      <c r="A1092" s="3" t="s">
        <v>1158</v>
      </c>
      <c r="B1092" s="3" t="s">
        <v>1096</v>
      </c>
      <c r="D1092" s="3" t="s">
        <v>25</v>
      </c>
      <c r="F1092" s="3" t="s">
        <v>17</v>
      </c>
      <c r="G1092" s="3" t="str">
        <f>IF(ISNUMBER(SEARCH("Sourcewatch",F1092)),"Sourcewatch",IF(ISNUMBER(SEARCH("desmog",F1092)),"Desmog",IF(ISNUMBER(SEARCH("Exxon",F1092)),"Exxonsecrets",IF(ISNUMBER(SEARCH("wikipedia",F1092)),"Wikipedia",IF(ISNUMBER(SEARCH("greenpeace",F1092)),"Greenpeace",IF(ISNUMBER(SEARCH("Polluterwatch",F1092)),"Polluterwatch",IF(F1092="","","Other")))))))</f>
        <v/>
      </c>
      <c r="H1092">
        <f>LEN(B1092)</f>
        <v>43</v>
      </c>
    </row>
    <row r="1093" spans="1:9" ht="15.75" customHeight="1" x14ac:dyDescent="0.2">
      <c r="A1093" s="3" t="s">
        <v>1097</v>
      </c>
      <c r="B1093" s="3" t="s">
        <v>1097</v>
      </c>
      <c r="C1093" s="3" t="s">
        <v>17</v>
      </c>
      <c r="D1093" s="3" t="s">
        <v>25</v>
      </c>
      <c r="G1093" s="3" t="str">
        <f>IF(ISNUMBER(SEARCH("Sourcewatch",F1093)),"Sourcewatch",IF(ISNUMBER(SEARCH("desmog",F1093)),"Desmog",IF(ISNUMBER(SEARCH("Exxon",F1093)),"Exxonsecrets",IF(ISNUMBER(SEARCH("wikipedia",F1093)),"Wikipedia",IF(ISNUMBER(SEARCH("greenpeace",F1093)),"Greenpeace",IF(ISNUMBER(SEARCH("Polluterwatch",F1093)),"Polluterwatch",IF(F1093="","","Other")))))))</f>
        <v/>
      </c>
      <c r="H1093">
        <f>LEN(B1093)</f>
        <v>31</v>
      </c>
    </row>
    <row r="1094" spans="1:9" ht="15.75" customHeight="1" x14ac:dyDescent="0.2">
      <c r="A1094" s="3" t="s">
        <v>1098</v>
      </c>
      <c r="B1094" s="3" t="s">
        <v>1098</v>
      </c>
      <c r="C1094" s="3" t="s">
        <v>17</v>
      </c>
      <c r="D1094" s="3" t="s">
        <v>25</v>
      </c>
      <c r="G1094" s="3" t="str">
        <f>IF(ISNUMBER(SEARCH("Sourcewatch",F1094)),"Sourcewatch",IF(ISNUMBER(SEARCH("desmog",F1094)),"Desmog",IF(ISNUMBER(SEARCH("Exxon",F1094)),"Exxonsecrets",IF(ISNUMBER(SEARCH("wikipedia",F1094)),"Wikipedia",IF(ISNUMBER(SEARCH("greenpeace",F1094)),"Greenpeace",IF(ISNUMBER(SEARCH("Polluterwatch",F1094)),"Polluterwatch",IF(F1094="","","Other")))))))</f>
        <v/>
      </c>
      <c r="H1094">
        <f>LEN(B1094)</f>
        <v>29</v>
      </c>
    </row>
    <row r="1095" spans="1:9" ht="15.75" customHeight="1" x14ac:dyDescent="0.2">
      <c r="A1095" s="3" t="s">
        <v>1099</v>
      </c>
      <c r="B1095" s="3" t="s">
        <v>1099</v>
      </c>
      <c r="C1095" s="3" t="s">
        <v>17</v>
      </c>
      <c r="D1095" s="3" t="s">
        <v>25</v>
      </c>
      <c r="G1095" s="3" t="str">
        <f>IF(ISNUMBER(SEARCH("Sourcewatch",F1095)),"Sourcewatch",IF(ISNUMBER(SEARCH("desmog",F1095)),"Desmog",IF(ISNUMBER(SEARCH("Exxon",F1095)),"Exxonsecrets",IF(ISNUMBER(SEARCH("wikipedia",F1095)),"Wikipedia",IF(ISNUMBER(SEARCH("greenpeace",F1095)),"Greenpeace",IF(ISNUMBER(SEARCH("Polluterwatch",F1095)),"Polluterwatch",IF(F1095="","","Other")))))))</f>
        <v/>
      </c>
      <c r="H1095">
        <f>LEN(B1095)</f>
        <v>18</v>
      </c>
    </row>
    <row r="1096" spans="1:9" ht="15.75" customHeight="1" x14ac:dyDescent="0.2">
      <c r="A1096" s="3" t="s">
        <v>1100</v>
      </c>
      <c r="B1096" s="3" t="s">
        <v>1100</v>
      </c>
      <c r="D1096" s="3" t="s">
        <v>17</v>
      </c>
      <c r="E1096" s="3" t="s">
        <v>27</v>
      </c>
      <c r="F1096" s="3" t="s">
        <v>17</v>
      </c>
      <c r="G1096" s="3" t="str">
        <f>IF(ISNUMBER(SEARCH("Sourcewatch",F1096)),"Sourcewatch",IF(ISNUMBER(SEARCH("desmog",F1096)),"Desmog",IF(ISNUMBER(SEARCH("Exxon",F1096)),"Exxonsecrets",IF(ISNUMBER(SEARCH("wikipedia",F1096)),"Wikipedia",IF(ISNUMBER(SEARCH("greenpeace",F1096)),"Greenpeace",IF(ISNUMBER(SEARCH("Polluterwatch",F1096)),"Polluterwatch",IF(F1096="","","Other")))))))</f>
        <v/>
      </c>
      <c r="H1096">
        <f>LEN(B1096)</f>
        <v>31</v>
      </c>
    </row>
    <row r="1097" spans="1:9" ht="15.75" customHeight="1" x14ac:dyDescent="0.2">
      <c r="A1097" s="3" t="s">
        <v>1101</v>
      </c>
      <c r="B1097" s="3" t="s">
        <v>1101</v>
      </c>
      <c r="C1097" s="3" t="s">
        <v>17</v>
      </c>
      <c r="D1097" s="3" t="s">
        <v>25</v>
      </c>
      <c r="G1097" s="3" t="str">
        <f>IF(ISNUMBER(SEARCH("Sourcewatch",F1097)),"Sourcewatch",IF(ISNUMBER(SEARCH("desmog",F1097)),"Desmog",IF(ISNUMBER(SEARCH("Exxon",F1097)),"Exxonsecrets",IF(ISNUMBER(SEARCH("wikipedia",F1097)),"Wikipedia",IF(ISNUMBER(SEARCH("greenpeace",F1097)),"Greenpeace",IF(ISNUMBER(SEARCH("Polluterwatch",F1097)),"Polluterwatch",IF(F1097="","","Other")))))))</f>
        <v/>
      </c>
      <c r="H1097">
        <f>LEN(B1097)</f>
        <v>16</v>
      </c>
    </row>
    <row r="1098" spans="1:9" ht="15.75" customHeight="1" x14ac:dyDescent="0.2">
      <c r="A1098" s="3" t="s">
        <v>1102</v>
      </c>
      <c r="B1098" s="3" t="s">
        <v>1102</v>
      </c>
      <c r="D1098" s="3" t="s">
        <v>17</v>
      </c>
      <c r="F1098" s="3" t="s">
        <v>17</v>
      </c>
      <c r="G1098" s="3" t="str">
        <f>IF(ISNUMBER(SEARCH("Sourcewatch",F1098)),"Sourcewatch",IF(ISNUMBER(SEARCH("desmog",F1098)),"Desmog",IF(ISNUMBER(SEARCH("Exxon",F1098)),"Exxonsecrets",IF(ISNUMBER(SEARCH("wikipedia",F1098)),"Wikipedia",IF(ISNUMBER(SEARCH("greenpeace",F1098)),"Greenpeace",IF(ISNUMBER(SEARCH("Polluterwatch",F1098)),"Polluterwatch",IF(F1098="","","Other")))))))</f>
        <v/>
      </c>
      <c r="H1098">
        <f>LEN(B1098)</f>
        <v>22</v>
      </c>
    </row>
    <row r="1099" spans="1:9" ht="15.75" customHeight="1" x14ac:dyDescent="0.2">
      <c r="A1099" s="11" t="s">
        <v>4514</v>
      </c>
      <c r="B1099" s="11" t="s">
        <v>4514</v>
      </c>
      <c r="C1099" t="s">
        <v>17</v>
      </c>
      <c r="D1099" t="s">
        <v>17</v>
      </c>
      <c r="G1099" s="3" t="str">
        <f>IF(ISNUMBER(SEARCH("Sourcewatch",F1099)),"Sourcewatch",IF(ISNUMBER(SEARCH("desmog",F1099)),"Desmog",IF(ISNUMBER(SEARCH("Exxon",F1099)),"Exxonsecrets",IF(ISNUMBER(SEARCH("wikipedia",F1099)),"Wikipedia",IF(ISNUMBER(SEARCH("greenpeace",F1099)),"Greenpeace",IF(ISNUMBER(SEARCH("Polluterwatch",F1099)),"Polluterwatch",IF(F1099="","","Other")))))))</f>
        <v/>
      </c>
      <c r="H1099">
        <f>LEN(B1099)</f>
        <v>12</v>
      </c>
      <c r="I1099" s="17" t="s">
        <v>25</v>
      </c>
    </row>
    <row r="1100" spans="1:9" ht="15.75" customHeight="1" x14ac:dyDescent="0.2">
      <c r="A1100" s="3" t="s">
        <v>1103</v>
      </c>
      <c r="B1100" s="3" t="s">
        <v>1103</v>
      </c>
      <c r="C1100" s="3" t="s">
        <v>25</v>
      </c>
      <c r="D1100" s="3" t="s">
        <v>17</v>
      </c>
      <c r="F1100" s="3" t="s">
        <v>17</v>
      </c>
      <c r="G1100" s="3" t="str">
        <f>IF(ISNUMBER(SEARCH("Sourcewatch",F1100)),"Sourcewatch",IF(ISNUMBER(SEARCH("desmog",F1100)),"Desmog",IF(ISNUMBER(SEARCH("Exxon",F1100)),"Exxonsecrets",IF(ISNUMBER(SEARCH("wikipedia",F1100)),"Wikipedia",IF(ISNUMBER(SEARCH("greenpeace",F1100)),"Greenpeace",IF(ISNUMBER(SEARCH("Polluterwatch",F1100)),"Polluterwatch",IF(F1100="","","Other")))))))</f>
        <v/>
      </c>
      <c r="H1100">
        <f>LEN(B1100)</f>
        <v>4</v>
      </c>
    </row>
    <row r="1101" spans="1:9" ht="15.75" customHeight="1" x14ac:dyDescent="0.2">
      <c r="A1101" s="3" t="s">
        <v>1104</v>
      </c>
      <c r="B1101" s="3" t="s">
        <v>1104</v>
      </c>
      <c r="C1101" s="3" t="s">
        <v>25</v>
      </c>
      <c r="D1101" s="3" t="s">
        <v>17</v>
      </c>
      <c r="F1101" s="3" t="s">
        <v>17</v>
      </c>
      <c r="G1101" s="3" t="str">
        <f>IF(ISNUMBER(SEARCH("Sourcewatch",F1101)),"Sourcewatch",IF(ISNUMBER(SEARCH("desmog",F1101)),"Desmog",IF(ISNUMBER(SEARCH("Exxon",F1101)),"Exxonsecrets",IF(ISNUMBER(SEARCH("wikipedia",F1101)),"Wikipedia",IF(ISNUMBER(SEARCH("greenpeace",F1101)),"Greenpeace",IF(ISNUMBER(SEARCH("Polluterwatch",F1101)),"Polluterwatch",IF(F1101="","","Other")))))))</f>
        <v/>
      </c>
      <c r="H1101">
        <f>LEN(B1101)</f>
        <v>13</v>
      </c>
    </row>
    <row r="1102" spans="1:9" ht="15.75" customHeight="1" x14ac:dyDescent="0.2">
      <c r="A1102" s="3" t="s">
        <v>1105</v>
      </c>
      <c r="B1102" s="3" t="s">
        <v>1105</v>
      </c>
      <c r="C1102" s="3" t="s">
        <v>25</v>
      </c>
      <c r="D1102" s="3" t="s">
        <v>17</v>
      </c>
      <c r="F1102" s="3" t="s">
        <v>17</v>
      </c>
      <c r="G1102" s="3" t="str">
        <f>IF(ISNUMBER(SEARCH("Sourcewatch",F1102)),"Sourcewatch",IF(ISNUMBER(SEARCH("desmog",F1102)),"Desmog",IF(ISNUMBER(SEARCH("Exxon",F1102)),"Exxonsecrets",IF(ISNUMBER(SEARCH("wikipedia",F1102)),"Wikipedia",IF(ISNUMBER(SEARCH("greenpeace",F1102)),"Greenpeace",IF(ISNUMBER(SEARCH("Polluterwatch",F1102)),"Polluterwatch",IF(F1102="","","Other")))))))</f>
        <v/>
      </c>
      <c r="H1102">
        <f>LEN(B1102)</f>
        <v>14</v>
      </c>
    </row>
    <row r="1103" spans="1:9" ht="15.75" customHeight="1" x14ac:dyDescent="0.2">
      <c r="A1103" s="3" t="s">
        <v>1106</v>
      </c>
      <c r="B1103" s="3" t="s">
        <v>1106</v>
      </c>
      <c r="C1103" s="3" t="s">
        <v>25</v>
      </c>
      <c r="D1103" s="3" t="s">
        <v>17</v>
      </c>
      <c r="F1103" s="3" t="s">
        <v>17</v>
      </c>
      <c r="G1103" s="3" t="str">
        <f>IF(ISNUMBER(SEARCH("Sourcewatch",F1103)),"Sourcewatch",IF(ISNUMBER(SEARCH("desmog",F1103)),"Desmog",IF(ISNUMBER(SEARCH("Exxon",F1103)),"Exxonsecrets",IF(ISNUMBER(SEARCH("wikipedia",F1103)),"Wikipedia",IF(ISNUMBER(SEARCH("greenpeace",F1103)),"Greenpeace",IF(ISNUMBER(SEARCH("Polluterwatch",F1103)),"Polluterwatch",IF(F1103="","","Other")))))))</f>
        <v/>
      </c>
      <c r="H1103">
        <f>LEN(B1103)</f>
        <v>18</v>
      </c>
    </row>
    <row r="1104" spans="1:9" ht="15.75" customHeight="1" x14ac:dyDescent="0.2">
      <c r="A1104" s="3" t="s">
        <v>1107</v>
      </c>
      <c r="B1104" s="3" t="s">
        <v>1107</v>
      </c>
      <c r="C1104" s="3" t="s">
        <v>25</v>
      </c>
      <c r="D1104" s="3" t="s">
        <v>17</v>
      </c>
      <c r="F1104" s="3" t="s">
        <v>17</v>
      </c>
      <c r="G1104" s="3" t="str">
        <f>IF(ISNUMBER(SEARCH("Sourcewatch",F1104)),"Sourcewatch",IF(ISNUMBER(SEARCH("desmog",F1104)),"Desmog",IF(ISNUMBER(SEARCH("Exxon",F1104)),"Exxonsecrets",IF(ISNUMBER(SEARCH("wikipedia",F1104)),"Wikipedia",IF(ISNUMBER(SEARCH("greenpeace",F1104)),"Greenpeace",IF(ISNUMBER(SEARCH("Polluterwatch",F1104)),"Polluterwatch",IF(F1104="","","Other")))))))</f>
        <v/>
      </c>
      <c r="H1104">
        <f>LEN(B1104)</f>
        <v>13</v>
      </c>
    </row>
    <row r="1105" spans="1:9" ht="15.75" customHeight="1" x14ac:dyDescent="0.2">
      <c r="A1105" s="3" t="s">
        <v>1108</v>
      </c>
      <c r="B1105" s="3" t="s">
        <v>1108</v>
      </c>
      <c r="C1105" s="3" t="s">
        <v>25</v>
      </c>
      <c r="D1105" s="3" t="s">
        <v>17</v>
      </c>
      <c r="F1105" s="3" t="s">
        <v>17</v>
      </c>
      <c r="G1105" s="3" t="str">
        <f>IF(ISNUMBER(SEARCH("Sourcewatch",F1105)),"Sourcewatch",IF(ISNUMBER(SEARCH("desmog",F1105)),"Desmog",IF(ISNUMBER(SEARCH("Exxon",F1105)),"Exxonsecrets",IF(ISNUMBER(SEARCH("wikipedia",F1105)),"Wikipedia",IF(ISNUMBER(SEARCH("greenpeace",F1105)),"Greenpeace",IF(ISNUMBER(SEARCH("Polluterwatch",F1105)),"Polluterwatch",IF(F1105="","","Other")))))))</f>
        <v/>
      </c>
      <c r="H1105">
        <f>LEN(B1105)</f>
        <v>10</v>
      </c>
    </row>
    <row r="1106" spans="1:9" ht="15.75" customHeight="1" x14ac:dyDescent="0.2">
      <c r="A1106" s="3" t="s">
        <v>1109</v>
      </c>
      <c r="B1106" s="3" t="s">
        <v>1109</v>
      </c>
      <c r="C1106" s="3" t="s">
        <v>17</v>
      </c>
      <c r="D1106" s="3" t="s">
        <v>17</v>
      </c>
      <c r="F1106" s="3" t="s">
        <v>17</v>
      </c>
      <c r="G1106" s="3" t="str">
        <f>IF(ISNUMBER(SEARCH("Sourcewatch",F1106)),"Sourcewatch",IF(ISNUMBER(SEARCH("desmog",F1106)),"Desmog",IF(ISNUMBER(SEARCH("Exxon",F1106)),"Exxonsecrets",IF(ISNUMBER(SEARCH("wikipedia",F1106)),"Wikipedia",IF(ISNUMBER(SEARCH("greenpeace",F1106)),"Greenpeace",IF(ISNUMBER(SEARCH("Polluterwatch",F1106)),"Polluterwatch",IF(F1106="","","Other")))))))</f>
        <v/>
      </c>
      <c r="H1106">
        <f>LEN(B1106)</f>
        <v>33</v>
      </c>
    </row>
    <row r="1107" spans="1:9" ht="15.75" customHeight="1" x14ac:dyDescent="0.2">
      <c r="A1107" s="11" t="s">
        <v>4634</v>
      </c>
      <c r="B1107" s="11" t="s">
        <v>4634</v>
      </c>
      <c r="C1107" t="s">
        <v>17</v>
      </c>
      <c r="D1107" t="s">
        <v>17</v>
      </c>
      <c r="F1107" t="s">
        <v>4657</v>
      </c>
      <c r="G1107" s="3" t="str">
        <f>IF(ISNUMBER(SEARCH("Sourcewatch",F1107)),"Sourcewatch",IF(ISNUMBER(SEARCH("desmog",F1107)),"Desmog",IF(ISNUMBER(SEARCH("Exxon",F1107)),"Exxonsecrets",IF(ISNUMBER(SEARCH("wikipedia",F1107)),"Wikipedia",IF(ISNUMBER(SEARCH("greenpeace",F1107)),"Greenpeace",IF(ISNUMBER(SEARCH("Polluterwatch",F1107)),"Polluterwatch",IF(F1107="","","Other")))))))</f>
        <v>Sourcewatch</v>
      </c>
      <c r="H1107">
        <f>LEN(B1107)</f>
        <v>24</v>
      </c>
      <c r="I1107" s="17" t="s">
        <v>25</v>
      </c>
    </row>
    <row r="1108" spans="1:9" ht="15.75" customHeight="1" x14ac:dyDescent="0.2">
      <c r="A1108" s="3" t="s">
        <v>1110</v>
      </c>
      <c r="B1108" s="3" t="s">
        <v>1110</v>
      </c>
      <c r="D1108" s="3" t="s">
        <v>17</v>
      </c>
      <c r="F1108" s="3" t="s">
        <v>17</v>
      </c>
      <c r="G1108" s="3" t="str">
        <f>IF(ISNUMBER(SEARCH("Sourcewatch",F1108)),"Sourcewatch",IF(ISNUMBER(SEARCH("desmog",F1108)),"Desmog",IF(ISNUMBER(SEARCH("Exxon",F1108)),"Exxonsecrets",IF(ISNUMBER(SEARCH("wikipedia",F1108)),"Wikipedia",IF(ISNUMBER(SEARCH("greenpeace",F1108)),"Greenpeace",IF(ISNUMBER(SEARCH("Polluterwatch",F1108)),"Polluterwatch",IF(F1108="","","Other")))))))</f>
        <v/>
      </c>
      <c r="H1108">
        <f>LEN(B1108)</f>
        <v>36</v>
      </c>
    </row>
    <row r="1109" spans="1:9" ht="15.75" customHeight="1" x14ac:dyDescent="0.2">
      <c r="A1109" s="11" t="s">
        <v>4687</v>
      </c>
      <c r="B1109" s="11" t="s">
        <v>4688</v>
      </c>
    </row>
    <row r="1110" spans="1:9" ht="15.75" customHeight="1" x14ac:dyDescent="0.2">
      <c r="A1110" s="11" t="s">
        <v>4688</v>
      </c>
      <c r="B1110" s="11" t="s">
        <v>4688</v>
      </c>
    </row>
    <row r="1111" spans="1:9" ht="15.75" customHeight="1" x14ac:dyDescent="0.2">
      <c r="A1111" s="3" t="s">
        <v>1111</v>
      </c>
      <c r="B1111" s="3" t="s">
        <v>1111</v>
      </c>
      <c r="C1111" s="3" t="s">
        <v>17</v>
      </c>
      <c r="D1111" s="3" t="s">
        <v>17</v>
      </c>
      <c r="F1111" s="3" t="s">
        <v>17</v>
      </c>
      <c r="G1111" s="3" t="str">
        <f>IF(ISNUMBER(SEARCH("Sourcewatch",F1111)),"Sourcewatch",IF(ISNUMBER(SEARCH("desmog",F1111)),"Desmog",IF(ISNUMBER(SEARCH("Exxon",F1111)),"Exxonsecrets",IF(ISNUMBER(SEARCH("wikipedia",F1111)),"Wikipedia",IF(ISNUMBER(SEARCH("greenpeace",F1111)),"Greenpeace",IF(ISNUMBER(SEARCH("Polluterwatch",F1111)),"Polluterwatch",IF(F1111="","","Other")))))))</f>
        <v/>
      </c>
      <c r="H1111">
        <f>LEN(B1111)</f>
        <v>30</v>
      </c>
    </row>
    <row r="1112" spans="1:9" ht="15.75" customHeight="1" x14ac:dyDescent="0.2">
      <c r="A1112" s="3" t="s">
        <v>1112</v>
      </c>
      <c r="B1112" s="3" t="s">
        <v>1112</v>
      </c>
      <c r="C1112" s="3" t="s">
        <v>25</v>
      </c>
      <c r="D1112" s="3" t="s">
        <v>17</v>
      </c>
      <c r="F1112" s="3" t="s">
        <v>17</v>
      </c>
      <c r="G1112" s="3" t="str">
        <f>IF(ISNUMBER(SEARCH("Sourcewatch",F1112)),"Sourcewatch",IF(ISNUMBER(SEARCH("desmog",F1112)),"Desmog",IF(ISNUMBER(SEARCH("Exxon",F1112)),"Exxonsecrets",IF(ISNUMBER(SEARCH("wikipedia",F1112)),"Wikipedia",IF(ISNUMBER(SEARCH("greenpeace",F1112)),"Greenpeace",IF(ISNUMBER(SEARCH("Polluterwatch",F1112)),"Polluterwatch",IF(F1112="","","Other")))))))</f>
        <v/>
      </c>
      <c r="H1112">
        <f>LEN(B1112)</f>
        <v>16</v>
      </c>
    </row>
    <row r="1113" spans="1:9" ht="15.75" customHeight="1" x14ac:dyDescent="0.2">
      <c r="A1113" s="3" t="s">
        <v>1113</v>
      </c>
      <c r="B1113" s="3" t="s">
        <v>1113</v>
      </c>
      <c r="C1113" s="3" t="s">
        <v>25</v>
      </c>
      <c r="D1113" s="3" t="s">
        <v>17</v>
      </c>
      <c r="F1113" s="3" t="s">
        <v>17</v>
      </c>
      <c r="G1113" s="3" t="str">
        <f>IF(ISNUMBER(SEARCH("Sourcewatch",F1113)),"Sourcewatch",IF(ISNUMBER(SEARCH("desmog",F1113)),"Desmog",IF(ISNUMBER(SEARCH("Exxon",F1113)),"Exxonsecrets",IF(ISNUMBER(SEARCH("wikipedia",F1113)),"Wikipedia",IF(ISNUMBER(SEARCH("greenpeace",F1113)),"Greenpeace",IF(ISNUMBER(SEARCH("Polluterwatch",F1113)),"Polluterwatch",IF(F1113="","","Other")))))))</f>
        <v/>
      </c>
      <c r="H1113">
        <f>LEN(B1113)</f>
        <v>6</v>
      </c>
    </row>
    <row r="1114" spans="1:9" ht="15.75" customHeight="1" x14ac:dyDescent="0.2">
      <c r="A1114" s="3" t="s">
        <v>1114</v>
      </c>
      <c r="B1114" s="3" t="s">
        <v>1114</v>
      </c>
      <c r="C1114" s="3" t="s">
        <v>25</v>
      </c>
      <c r="D1114" s="3" t="s">
        <v>17</v>
      </c>
      <c r="F1114" s="3" t="s">
        <v>17</v>
      </c>
      <c r="G1114" s="3" t="str">
        <f>IF(ISNUMBER(SEARCH("Sourcewatch",F1114)),"Sourcewatch",IF(ISNUMBER(SEARCH("desmog",F1114)),"Desmog",IF(ISNUMBER(SEARCH("Exxon",F1114)),"Exxonsecrets",IF(ISNUMBER(SEARCH("wikipedia",F1114)),"Wikipedia",IF(ISNUMBER(SEARCH("greenpeace",F1114)),"Greenpeace",IF(ISNUMBER(SEARCH("Polluterwatch",F1114)),"Polluterwatch",IF(F1114="","","Other")))))))</f>
        <v/>
      </c>
      <c r="H1114">
        <f>LEN(B1114)</f>
        <v>16</v>
      </c>
    </row>
    <row r="1115" spans="1:9" ht="15.75" customHeight="1" x14ac:dyDescent="0.2">
      <c r="A1115" s="3" t="s">
        <v>1115</v>
      </c>
      <c r="B1115" s="3" t="s">
        <v>1115</v>
      </c>
      <c r="C1115" s="3" t="s">
        <v>25</v>
      </c>
      <c r="D1115" s="3" t="s">
        <v>17</v>
      </c>
      <c r="F1115" s="3" t="s">
        <v>17</v>
      </c>
      <c r="G1115" s="3" t="str">
        <f>IF(ISNUMBER(SEARCH("Sourcewatch",F1115)),"Sourcewatch",IF(ISNUMBER(SEARCH("desmog",F1115)),"Desmog",IF(ISNUMBER(SEARCH("Exxon",F1115)),"Exxonsecrets",IF(ISNUMBER(SEARCH("wikipedia",F1115)),"Wikipedia",IF(ISNUMBER(SEARCH("greenpeace",F1115)),"Greenpeace",IF(ISNUMBER(SEARCH("Polluterwatch",F1115)),"Polluterwatch",IF(F1115="","","Other")))))))</f>
        <v/>
      </c>
      <c r="H1115">
        <f>LEN(B1115)</f>
        <v>14</v>
      </c>
    </row>
    <row r="1116" spans="1:9" ht="15.75" customHeight="1" x14ac:dyDescent="0.2">
      <c r="A1116" s="3" t="s">
        <v>1116</v>
      </c>
      <c r="B1116" s="3" t="s">
        <v>1116</v>
      </c>
      <c r="C1116" s="3" t="s">
        <v>25</v>
      </c>
      <c r="D1116" s="3" t="s">
        <v>17</v>
      </c>
      <c r="F1116" s="3" t="s">
        <v>17</v>
      </c>
      <c r="G1116" s="3" t="str">
        <f>IF(ISNUMBER(SEARCH("Sourcewatch",F1116)),"Sourcewatch",IF(ISNUMBER(SEARCH("desmog",F1116)),"Desmog",IF(ISNUMBER(SEARCH("Exxon",F1116)),"Exxonsecrets",IF(ISNUMBER(SEARCH("wikipedia",F1116)),"Wikipedia",IF(ISNUMBER(SEARCH("greenpeace",F1116)),"Greenpeace",IF(ISNUMBER(SEARCH("Polluterwatch",F1116)),"Polluterwatch",IF(F1116="","","Other")))))))</f>
        <v/>
      </c>
      <c r="H1116">
        <f>LEN(B1116)</f>
        <v>15</v>
      </c>
    </row>
    <row r="1117" spans="1:9" ht="15.75" customHeight="1" x14ac:dyDescent="0.2">
      <c r="A1117" s="4" t="s">
        <v>1117</v>
      </c>
      <c r="B1117" s="4" t="s">
        <v>1117</v>
      </c>
      <c r="C1117" s="3" t="s">
        <v>25</v>
      </c>
      <c r="D1117" s="3" t="s">
        <v>17</v>
      </c>
      <c r="F1117" s="3" t="s">
        <v>17</v>
      </c>
      <c r="G1117" s="3" t="str">
        <f>IF(ISNUMBER(SEARCH("Sourcewatch",F1117)),"Sourcewatch",IF(ISNUMBER(SEARCH("desmog",F1117)),"Desmog",IF(ISNUMBER(SEARCH("Exxon",F1117)),"Exxonsecrets",IF(ISNUMBER(SEARCH("wikipedia",F1117)),"Wikipedia",IF(ISNUMBER(SEARCH("greenpeace",F1117)),"Greenpeace",IF(ISNUMBER(SEARCH("Polluterwatch",F1117)),"Polluterwatch",IF(F1117="","","Other")))))))</f>
        <v/>
      </c>
      <c r="H1117">
        <f>LEN(B1117)</f>
        <v>13</v>
      </c>
    </row>
    <row r="1118" spans="1:9" ht="15.75" customHeight="1" x14ac:dyDescent="0.2">
      <c r="A1118" s="3" t="s">
        <v>1118</v>
      </c>
      <c r="B1118" s="3" t="s">
        <v>1118</v>
      </c>
      <c r="C1118" s="3" t="s">
        <v>17</v>
      </c>
      <c r="D1118" s="3" t="s">
        <v>17</v>
      </c>
      <c r="F1118" s="3" t="s">
        <v>17</v>
      </c>
      <c r="G1118" s="3" t="str">
        <f>IF(ISNUMBER(SEARCH("Sourcewatch",F1118)),"Sourcewatch",IF(ISNUMBER(SEARCH("desmog",F1118)),"Desmog",IF(ISNUMBER(SEARCH("Exxon",F1118)),"Exxonsecrets",IF(ISNUMBER(SEARCH("wikipedia",F1118)),"Wikipedia",IF(ISNUMBER(SEARCH("greenpeace",F1118)),"Greenpeace",IF(ISNUMBER(SEARCH("Polluterwatch",F1118)),"Polluterwatch",IF(F1118="","","Other")))))))</f>
        <v/>
      </c>
      <c r="H1118">
        <f>LEN(B1118)</f>
        <v>20</v>
      </c>
    </row>
    <row r="1119" spans="1:9" ht="15.75" customHeight="1" x14ac:dyDescent="0.2">
      <c r="A1119" s="3" t="s">
        <v>1119</v>
      </c>
      <c r="B1119" s="3" t="s">
        <v>1119</v>
      </c>
      <c r="C1119" s="3" t="s">
        <v>25</v>
      </c>
      <c r="D1119" s="3" t="s">
        <v>17</v>
      </c>
      <c r="F1119" s="3" t="s">
        <v>17</v>
      </c>
      <c r="G1119" s="3" t="str">
        <f>IF(ISNUMBER(SEARCH("Sourcewatch",F1119)),"Sourcewatch",IF(ISNUMBER(SEARCH("desmog",F1119)),"Desmog",IF(ISNUMBER(SEARCH("Exxon",F1119)),"Exxonsecrets",IF(ISNUMBER(SEARCH("wikipedia",F1119)),"Wikipedia",IF(ISNUMBER(SEARCH("greenpeace",F1119)),"Greenpeace",IF(ISNUMBER(SEARCH("Polluterwatch",F1119)),"Polluterwatch",IF(F1119="","","Other")))))))</f>
        <v/>
      </c>
      <c r="H1119">
        <f>LEN(B1119)</f>
        <v>13</v>
      </c>
    </row>
    <row r="1120" spans="1:9" ht="15.75" customHeight="1" x14ac:dyDescent="0.2">
      <c r="A1120" s="3" t="s">
        <v>1120</v>
      </c>
      <c r="B1120" s="3" t="s">
        <v>1120</v>
      </c>
      <c r="C1120" s="3" t="s">
        <v>25</v>
      </c>
      <c r="D1120" s="3" t="s">
        <v>17</v>
      </c>
      <c r="F1120" s="3" t="s">
        <v>17</v>
      </c>
      <c r="G1120" s="3" t="str">
        <f>IF(ISNUMBER(SEARCH("Sourcewatch",F1120)),"Sourcewatch",IF(ISNUMBER(SEARCH("desmog",F1120)),"Desmog",IF(ISNUMBER(SEARCH("Exxon",F1120)),"Exxonsecrets",IF(ISNUMBER(SEARCH("wikipedia",F1120)),"Wikipedia",IF(ISNUMBER(SEARCH("greenpeace",F1120)),"Greenpeace",IF(ISNUMBER(SEARCH("Polluterwatch",F1120)),"Polluterwatch",IF(F1120="","","Other")))))))</f>
        <v/>
      </c>
      <c r="H1120">
        <f>LEN(B1120)</f>
        <v>13</v>
      </c>
    </row>
    <row r="1121" spans="1:9" ht="15.75" customHeight="1" x14ac:dyDescent="0.2">
      <c r="A1121" s="3" t="s">
        <v>1121</v>
      </c>
      <c r="B1121" s="3" t="s">
        <v>1121</v>
      </c>
      <c r="C1121" s="3" t="s">
        <v>17</v>
      </c>
      <c r="D1121" s="3" t="s">
        <v>25</v>
      </c>
      <c r="G1121" s="3" t="str">
        <f>IF(ISNUMBER(SEARCH("Sourcewatch",F1121)),"Sourcewatch",IF(ISNUMBER(SEARCH("desmog",F1121)),"Desmog",IF(ISNUMBER(SEARCH("Exxon",F1121)),"Exxonsecrets",IF(ISNUMBER(SEARCH("wikipedia",F1121)),"Wikipedia",IF(ISNUMBER(SEARCH("greenpeace",F1121)),"Greenpeace",IF(ISNUMBER(SEARCH("Polluterwatch",F1121)),"Polluterwatch",IF(F1121="","","Other")))))))</f>
        <v/>
      </c>
      <c r="H1121">
        <f>LEN(B1121)</f>
        <v>21</v>
      </c>
    </row>
    <row r="1122" spans="1:9" ht="15.75" customHeight="1" x14ac:dyDescent="0.2">
      <c r="A1122" s="3" t="s">
        <v>1122</v>
      </c>
      <c r="B1122" s="3" t="s">
        <v>1122</v>
      </c>
      <c r="C1122" s="3" t="s">
        <v>25</v>
      </c>
      <c r="D1122" s="3" t="s">
        <v>17</v>
      </c>
      <c r="F1122" s="3" t="s">
        <v>17</v>
      </c>
      <c r="G1122" s="3" t="str">
        <f>IF(ISNUMBER(SEARCH("Sourcewatch",F1122)),"Sourcewatch",IF(ISNUMBER(SEARCH("desmog",F1122)),"Desmog",IF(ISNUMBER(SEARCH("Exxon",F1122)),"Exxonsecrets",IF(ISNUMBER(SEARCH("wikipedia",F1122)),"Wikipedia",IF(ISNUMBER(SEARCH("greenpeace",F1122)),"Greenpeace",IF(ISNUMBER(SEARCH("Polluterwatch",F1122)),"Polluterwatch",IF(F1122="","","Other")))))))</f>
        <v/>
      </c>
      <c r="H1122">
        <f>LEN(B1122)</f>
        <v>16</v>
      </c>
    </row>
    <row r="1123" spans="1:9" ht="15.75" customHeight="1" x14ac:dyDescent="0.2">
      <c r="A1123" s="11" t="s">
        <v>4427</v>
      </c>
      <c r="B1123" s="11" t="s">
        <v>4427</v>
      </c>
      <c r="C1123" t="s">
        <v>25</v>
      </c>
      <c r="D1123" t="s">
        <v>17</v>
      </c>
      <c r="G1123" s="3" t="str">
        <f>IF(ISNUMBER(SEARCH("Sourcewatch",F1123)),"Sourcewatch",IF(ISNUMBER(SEARCH("desmog",F1123)),"Desmog",IF(ISNUMBER(SEARCH("Exxon",F1123)),"Exxonsecrets",IF(ISNUMBER(SEARCH("wikipedia",F1123)),"Wikipedia",IF(ISNUMBER(SEARCH("greenpeace",F1123)),"Greenpeace",IF(ISNUMBER(SEARCH("Polluterwatch",F1123)),"Polluterwatch",IF(F1123="","","Other")))))))</f>
        <v/>
      </c>
      <c r="H1123">
        <f>LEN(B1123)</f>
        <v>12</v>
      </c>
      <c r="I1123" s="17" t="s">
        <v>25</v>
      </c>
    </row>
    <row r="1124" spans="1:9" ht="15.75" customHeight="1" x14ac:dyDescent="0.2">
      <c r="A1124" s="3" t="s">
        <v>1123</v>
      </c>
      <c r="B1124" s="3" t="s">
        <v>1123</v>
      </c>
      <c r="C1124" s="3" t="s">
        <v>25</v>
      </c>
      <c r="D1124" s="3" t="s">
        <v>17</v>
      </c>
      <c r="F1124" s="3" t="s">
        <v>17</v>
      </c>
      <c r="G1124" s="3" t="str">
        <f>IF(ISNUMBER(SEARCH("Sourcewatch",F1124)),"Sourcewatch",IF(ISNUMBER(SEARCH("desmog",F1124)),"Desmog",IF(ISNUMBER(SEARCH("Exxon",F1124)),"Exxonsecrets",IF(ISNUMBER(SEARCH("wikipedia",F1124)),"Wikipedia",IF(ISNUMBER(SEARCH("greenpeace",F1124)),"Greenpeace",IF(ISNUMBER(SEARCH("Polluterwatch",F1124)),"Polluterwatch",IF(F1124="","","Other")))))))</f>
        <v/>
      </c>
      <c r="H1124">
        <f>LEN(B1124)</f>
        <v>5</v>
      </c>
    </row>
    <row r="1125" spans="1:9" ht="15.75" customHeight="1" x14ac:dyDescent="0.2">
      <c r="A1125" s="3" t="s">
        <v>1124</v>
      </c>
      <c r="B1125" s="3" t="s">
        <v>1124</v>
      </c>
      <c r="D1125" s="3" t="s">
        <v>17</v>
      </c>
      <c r="F1125" s="3" t="s">
        <v>17</v>
      </c>
      <c r="G1125" s="3" t="str">
        <f>IF(ISNUMBER(SEARCH("Sourcewatch",F1125)),"Sourcewatch",IF(ISNUMBER(SEARCH("desmog",F1125)),"Desmog",IF(ISNUMBER(SEARCH("Exxon",F1125)),"Exxonsecrets",IF(ISNUMBER(SEARCH("wikipedia",F1125)),"Wikipedia",IF(ISNUMBER(SEARCH("greenpeace",F1125)),"Greenpeace",IF(ISNUMBER(SEARCH("Polluterwatch",F1125)),"Polluterwatch",IF(F1125="","","Other")))))))</f>
        <v/>
      </c>
      <c r="H1125">
        <f>LEN(B1125)</f>
        <v>16</v>
      </c>
    </row>
    <row r="1126" spans="1:9" ht="15.75" customHeight="1" x14ac:dyDescent="0.2">
      <c r="A1126" s="3" t="s">
        <v>1125</v>
      </c>
      <c r="B1126" s="3" t="s">
        <v>1125</v>
      </c>
      <c r="C1126" s="3" t="s">
        <v>25</v>
      </c>
      <c r="D1126" s="3" t="s">
        <v>17</v>
      </c>
      <c r="F1126" s="3" t="s">
        <v>17</v>
      </c>
      <c r="G1126" s="3" t="str">
        <f>IF(ISNUMBER(SEARCH("Sourcewatch",F1126)),"Sourcewatch",IF(ISNUMBER(SEARCH("desmog",F1126)),"Desmog",IF(ISNUMBER(SEARCH("Exxon",F1126)),"Exxonsecrets",IF(ISNUMBER(SEARCH("wikipedia",F1126)),"Wikipedia",IF(ISNUMBER(SEARCH("greenpeace",F1126)),"Greenpeace",IF(ISNUMBER(SEARCH("Polluterwatch",F1126)),"Polluterwatch",IF(F1126="","","Other")))))))</f>
        <v/>
      </c>
      <c r="H1126">
        <f>LEN(B1126)</f>
        <v>20</v>
      </c>
    </row>
    <row r="1127" spans="1:9" ht="15.75" customHeight="1" x14ac:dyDescent="0.2">
      <c r="A1127" s="11" t="s">
        <v>4367</v>
      </c>
      <c r="B1127" s="11" t="s">
        <v>4367</v>
      </c>
      <c r="C1127" t="s">
        <v>17</v>
      </c>
      <c r="D1127" t="s">
        <v>17</v>
      </c>
      <c r="G1127" s="3" t="str">
        <f>IF(ISNUMBER(SEARCH("Sourcewatch",F1127)),"Sourcewatch",IF(ISNUMBER(SEARCH("desmog",F1127)),"Desmog",IF(ISNUMBER(SEARCH("Exxon",F1127)),"Exxonsecrets",IF(ISNUMBER(SEARCH("wikipedia",F1127)),"Wikipedia",IF(ISNUMBER(SEARCH("greenpeace",F1127)),"Greenpeace",IF(ISNUMBER(SEARCH("Polluterwatch",F1127)),"Polluterwatch",IF(F1127="","","Other")))))))</f>
        <v/>
      </c>
      <c r="H1127">
        <f>LEN(B1127)</f>
        <v>13</v>
      </c>
      <c r="I1127" s="17" t="s">
        <v>25</v>
      </c>
    </row>
    <row r="1128" spans="1:9" ht="15.75" customHeight="1" x14ac:dyDescent="0.2">
      <c r="A1128" s="3" t="s">
        <v>1126</v>
      </c>
      <c r="B1128" s="3" t="s">
        <v>1126</v>
      </c>
      <c r="C1128" s="3" t="s">
        <v>25</v>
      </c>
      <c r="D1128" s="3" t="s">
        <v>17</v>
      </c>
      <c r="F1128" s="3" t="s">
        <v>17</v>
      </c>
      <c r="G1128" s="3" t="str">
        <f>IF(ISNUMBER(SEARCH("Sourcewatch",F1128)),"Sourcewatch",IF(ISNUMBER(SEARCH("desmog",F1128)),"Desmog",IF(ISNUMBER(SEARCH("Exxon",F1128)),"Exxonsecrets",IF(ISNUMBER(SEARCH("wikipedia",F1128)),"Wikipedia",IF(ISNUMBER(SEARCH("greenpeace",F1128)),"Greenpeace",IF(ISNUMBER(SEARCH("Polluterwatch",F1128)),"Polluterwatch",IF(F1128="","","Other")))))))</f>
        <v/>
      </c>
      <c r="H1128">
        <f>LEN(B1128)</f>
        <v>16</v>
      </c>
    </row>
    <row r="1129" spans="1:9" ht="15.75" customHeight="1" x14ac:dyDescent="0.2">
      <c r="A1129" s="3" t="s">
        <v>1127</v>
      </c>
      <c r="B1129" s="3" t="s">
        <v>1127</v>
      </c>
      <c r="C1129" s="3" t="s">
        <v>25</v>
      </c>
      <c r="D1129" s="3" t="s">
        <v>17</v>
      </c>
      <c r="F1129" s="3" t="s">
        <v>17</v>
      </c>
      <c r="G1129" s="3" t="str">
        <f>IF(ISNUMBER(SEARCH("Sourcewatch",F1129)),"Sourcewatch",IF(ISNUMBER(SEARCH("desmog",F1129)),"Desmog",IF(ISNUMBER(SEARCH("Exxon",F1129)),"Exxonsecrets",IF(ISNUMBER(SEARCH("wikipedia",F1129)),"Wikipedia",IF(ISNUMBER(SEARCH("greenpeace",F1129)),"Greenpeace",IF(ISNUMBER(SEARCH("Polluterwatch",F1129)),"Polluterwatch",IF(F1129="","","Other")))))))</f>
        <v/>
      </c>
      <c r="H1129">
        <f>LEN(B1129)</f>
        <v>15</v>
      </c>
    </row>
    <row r="1130" spans="1:9" ht="15.75" customHeight="1" x14ac:dyDescent="0.2">
      <c r="A1130" s="3" t="s">
        <v>1128</v>
      </c>
      <c r="B1130" s="3" t="s">
        <v>1128</v>
      </c>
      <c r="C1130" s="3" t="s">
        <v>25</v>
      </c>
      <c r="D1130" s="3" t="s">
        <v>17</v>
      </c>
      <c r="F1130" s="3" t="s">
        <v>17</v>
      </c>
      <c r="G1130" s="3" t="str">
        <f>IF(ISNUMBER(SEARCH("Sourcewatch",F1130)),"Sourcewatch",IF(ISNUMBER(SEARCH("desmog",F1130)),"Desmog",IF(ISNUMBER(SEARCH("Exxon",F1130)),"Exxonsecrets",IF(ISNUMBER(SEARCH("wikipedia",F1130)),"Wikipedia",IF(ISNUMBER(SEARCH("greenpeace",F1130)),"Greenpeace",IF(ISNUMBER(SEARCH("Polluterwatch",F1130)),"Polluterwatch",IF(F1130="","","Other")))))))</f>
        <v/>
      </c>
      <c r="H1130">
        <f>LEN(B1130)</f>
        <v>8</v>
      </c>
    </row>
    <row r="1131" spans="1:9" ht="15.75" customHeight="1" x14ac:dyDescent="0.2">
      <c r="A1131" s="11" t="s">
        <v>4628</v>
      </c>
      <c r="B1131" s="11" t="s">
        <v>4628</v>
      </c>
      <c r="C1131" t="s">
        <v>17</v>
      </c>
      <c r="D1131" t="s">
        <v>25</v>
      </c>
      <c r="H1131">
        <f>LEN(B1131)</f>
        <v>36</v>
      </c>
      <c r="I1131" s="17" t="s">
        <v>25</v>
      </c>
    </row>
    <row r="1132" spans="1:9" ht="15.75" customHeight="1" x14ac:dyDescent="0.2">
      <c r="A1132" s="3" t="s">
        <v>1129</v>
      </c>
      <c r="B1132" s="3" t="s">
        <v>1129</v>
      </c>
      <c r="C1132" s="3" t="s">
        <v>17</v>
      </c>
      <c r="D1132" s="3" t="s">
        <v>17</v>
      </c>
      <c r="F1132" s="3" t="s">
        <v>17</v>
      </c>
      <c r="G1132" s="3" t="str">
        <f>IF(ISNUMBER(SEARCH("Sourcewatch",F1132)),"Sourcewatch",IF(ISNUMBER(SEARCH("desmog",F1132)),"Desmog",IF(ISNUMBER(SEARCH("Exxon",F1132)),"Exxonsecrets",IF(ISNUMBER(SEARCH("wikipedia",F1132)),"Wikipedia",IF(ISNUMBER(SEARCH("greenpeace",F1132)),"Greenpeace",IF(ISNUMBER(SEARCH("Polluterwatch",F1132)),"Polluterwatch",IF(F1132="","","Other")))))))</f>
        <v/>
      </c>
      <c r="H1132">
        <f>LEN(B1132)</f>
        <v>14</v>
      </c>
    </row>
    <row r="1133" spans="1:9" ht="15.75" customHeight="1" x14ac:dyDescent="0.2">
      <c r="A1133" s="3" t="s">
        <v>1130</v>
      </c>
      <c r="B1133" s="3" t="s">
        <v>1130</v>
      </c>
      <c r="C1133" s="3" t="s">
        <v>25</v>
      </c>
      <c r="D1133" s="3" t="s">
        <v>17</v>
      </c>
      <c r="F1133" s="3" t="s">
        <v>17</v>
      </c>
      <c r="G1133" s="3" t="str">
        <f>IF(ISNUMBER(SEARCH("Sourcewatch",F1133)),"Sourcewatch",IF(ISNUMBER(SEARCH("desmog",F1133)),"Desmog",IF(ISNUMBER(SEARCH("Exxon",F1133)),"Exxonsecrets",IF(ISNUMBER(SEARCH("wikipedia",F1133)),"Wikipedia",IF(ISNUMBER(SEARCH("greenpeace",F1133)),"Greenpeace",IF(ISNUMBER(SEARCH("Polluterwatch",F1133)),"Polluterwatch",IF(F1133="","","Other")))))))</f>
        <v/>
      </c>
      <c r="H1133">
        <f>LEN(B1133)</f>
        <v>12</v>
      </c>
    </row>
    <row r="1134" spans="1:9" ht="15.75" customHeight="1" x14ac:dyDescent="0.2">
      <c r="A1134" s="3" t="s">
        <v>1131</v>
      </c>
      <c r="B1134" s="3" t="s">
        <v>1131</v>
      </c>
      <c r="C1134" s="3" t="s">
        <v>17</v>
      </c>
      <c r="D1134" s="3" t="s">
        <v>25</v>
      </c>
      <c r="G1134" s="3" t="str">
        <f>IF(ISNUMBER(SEARCH("Sourcewatch",F1134)),"Sourcewatch",IF(ISNUMBER(SEARCH("desmog",F1134)),"Desmog",IF(ISNUMBER(SEARCH("Exxon",F1134)),"Exxonsecrets",IF(ISNUMBER(SEARCH("wikipedia",F1134)),"Wikipedia",IF(ISNUMBER(SEARCH("greenpeace",F1134)),"Greenpeace",IF(ISNUMBER(SEARCH("Polluterwatch",F1134)),"Polluterwatch",IF(F1134="","","Other")))))))</f>
        <v/>
      </c>
      <c r="H1134">
        <f>LEN(B1134)</f>
        <v>16</v>
      </c>
    </row>
    <row r="1135" spans="1:9" ht="15.75" customHeight="1" x14ac:dyDescent="0.2">
      <c r="A1135" s="3" t="s">
        <v>1132</v>
      </c>
      <c r="B1135" s="3" t="s">
        <v>1132</v>
      </c>
      <c r="C1135" s="3" t="s">
        <v>17</v>
      </c>
      <c r="D1135" s="3" t="s">
        <v>17</v>
      </c>
      <c r="F1135" s="3" t="s">
        <v>1133</v>
      </c>
      <c r="G1135" s="3" t="str">
        <f>IF(ISNUMBER(SEARCH("Sourcewatch",F1135)),"Sourcewatch",IF(ISNUMBER(SEARCH("desmog",F1135)),"Desmog",IF(ISNUMBER(SEARCH("Exxon",F1135)),"Exxonsecrets",IF(ISNUMBER(SEARCH("wikipedia",F1135)),"Wikipedia",IF(ISNUMBER(SEARCH("greenpeace",F1135)),"Greenpeace",IF(ISNUMBER(SEARCH("Polluterwatch",F1135)),"Polluterwatch",IF(F1135="","","Other")))))))</f>
        <v>Sourcewatch</v>
      </c>
      <c r="H1135">
        <f>LEN(B1135)</f>
        <v>28</v>
      </c>
    </row>
    <row r="1136" spans="1:9" ht="15.75" customHeight="1" x14ac:dyDescent="0.2">
      <c r="A1136" s="3" t="s">
        <v>1134</v>
      </c>
      <c r="B1136" s="3" t="s">
        <v>1134</v>
      </c>
      <c r="D1136" s="3" t="s">
        <v>25</v>
      </c>
      <c r="G1136" s="3" t="str">
        <f>IF(ISNUMBER(SEARCH("Sourcewatch",F1136)),"Sourcewatch",IF(ISNUMBER(SEARCH("desmog",F1136)),"Desmog",IF(ISNUMBER(SEARCH("Exxon",F1136)),"Exxonsecrets",IF(ISNUMBER(SEARCH("wikipedia",F1136)),"Wikipedia",IF(ISNUMBER(SEARCH("greenpeace",F1136)),"Greenpeace",IF(ISNUMBER(SEARCH("Polluterwatch",F1136)),"Polluterwatch",IF(F1136="","","Other")))))))</f>
        <v/>
      </c>
      <c r="H1136">
        <f>LEN(B1136)</f>
        <v>24</v>
      </c>
    </row>
    <row r="1137" spans="1:9" ht="15.75" customHeight="1" x14ac:dyDescent="0.2">
      <c r="A1137" s="3" t="s">
        <v>1135</v>
      </c>
      <c r="B1137" s="3" t="s">
        <v>1134</v>
      </c>
      <c r="C1137" s="3" t="s">
        <v>17</v>
      </c>
      <c r="D1137" s="3" t="s">
        <v>25</v>
      </c>
      <c r="G1137" s="3" t="str">
        <f>IF(ISNUMBER(SEARCH("Sourcewatch",F1137)),"Sourcewatch",IF(ISNUMBER(SEARCH("desmog",F1137)),"Desmog",IF(ISNUMBER(SEARCH("Exxon",F1137)),"Exxonsecrets",IF(ISNUMBER(SEARCH("wikipedia",F1137)),"Wikipedia",IF(ISNUMBER(SEARCH("greenpeace",F1137)),"Greenpeace",IF(ISNUMBER(SEARCH("Polluterwatch",F1137)),"Polluterwatch",IF(F1137="","","Other")))))))</f>
        <v/>
      </c>
      <c r="H1137">
        <f>LEN(B1137)</f>
        <v>24</v>
      </c>
    </row>
    <row r="1138" spans="1:9" ht="15.75" customHeight="1" x14ac:dyDescent="0.2">
      <c r="A1138" s="3" t="s">
        <v>1136</v>
      </c>
      <c r="B1138" s="3" t="s">
        <v>1136</v>
      </c>
      <c r="C1138" s="3" t="s">
        <v>17</v>
      </c>
      <c r="D1138" s="3" t="s">
        <v>17</v>
      </c>
      <c r="F1138" s="3" t="s">
        <v>1137</v>
      </c>
      <c r="G1138" s="3" t="str">
        <f>IF(ISNUMBER(SEARCH("Sourcewatch",F1138)),"Sourcewatch",IF(ISNUMBER(SEARCH("desmog",F1138)),"Desmog",IF(ISNUMBER(SEARCH("Exxon",F1138)),"Exxonsecrets",IF(ISNUMBER(SEARCH("wikipedia",F1138)),"Wikipedia",IF(ISNUMBER(SEARCH("greenpeace",F1138)),"Greenpeace",IF(ISNUMBER(SEARCH("Polluterwatch",F1138)),"Polluterwatch",IF(F1138="","","Other")))))))</f>
        <v>Sourcewatch</v>
      </c>
      <c r="H1138">
        <f>LEN(B1138)</f>
        <v>35</v>
      </c>
    </row>
    <row r="1139" spans="1:9" ht="15.75" customHeight="1" x14ac:dyDescent="0.2">
      <c r="A1139" s="3" t="s">
        <v>1138</v>
      </c>
      <c r="B1139" s="3" t="s">
        <v>1138</v>
      </c>
      <c r="C1139" s="3" t="s">
        <v>25</v>
      </c>
      <c r="D1139" s="3" t="s">
        <v>17</v>
      </c>
      <c r="F1139" s="3" t="s">
        <v>17</v>
      </c>
      <c r="G1139" s="3" t="str">
        <f>IF(ISNUMBER(SEARCH("Sourcewatch",F1139)),"Sourcewatch",IF(ISNUMBER(SEARCH("desmog",F1139)),"Desmog",IF(ISNUMBER(SEARCH("Exxon",F1139)),"Exxonsecrets",IF(ISNUMBER(SEARCH("wikipedia",F1139)),"Wikipedia",IF(ISNUMBER(SEARCH("greenpeace",F1139)),"Greenpeace",IF(ISNUMBER(SEARCH("Polluterwatch",F1139)),"Polluterwatch",IF(F1139="","","Other")))))))</f>
        <v/>
      </c>
      <c r="H1139">
        <f>LEN(B1139)</f>
        <v>16</v>
      </c>
    </row>
    <row r="1140" spans="1:9" ht="15.75" customHeight="1" x14ac:dyDescent="0.2">
      <c r="A1140" s="3" t="s">
        <v>1139</v>
      </c>
      <c r="B1140" s="3" t="s">
        <v>1139</v>
      </c>
      <c r="C1140" s="3" t="s">
        <v>17</v>
      </c>
      <c r="D1140" s="3" t="s">
        <v>17</v>
      </c>
      <c r="F1140" s="3" t="s">
        <v>17</v>
      </c>
      <c r="G1140" s="3" t="str">
        <f>IF(ISNUMBER(SEARCH("Sourcewatch",F1140)),"Sourcewatch",IF(ISNUMBER(SEARCH("desmog",F1140)),"Desmog",IF(ISNUMBER(SEARCH("Exxon",F1140)),"Exxonsecrets",IF(ISNUMBER(SEARCH("wikipedia",F1140)),"Wikipedia",IF(ISNUMBER(SEARCH("greenpeace",F1140)),"Greenpeace",IF(ISNUMBER(SEARCH("Polluterwatch",F1140)),"Polluterwatch",IF(F1140="","","Other")))))))</f>
        <v/>
      </c>
      <c r="H1140">
        <f>LEN(B1140)</f>
        <v>32</v>
      </c>
    </row>
    <row r="1141" spans="1:9" ht="15.75" customHeight="1" x14ac:dyDescent="0.2">
      <c r="A1141" s="3" t="s">
        <v>1140</v>
      </c>
      <c r="B1141" s="3" t="s">
        <v>1140</v>
      </c>
      <c r="C1141" s="3" t="s">
        <v>25</v>
      </c>
      <c r="D1141" s="3" t="s">
        <v>17</v>
      </c>
      <c r="F1141" s="3" t="s">
        <v>17</v>
      </c>
      <c r="G1141" s="3" t="str">
        <f>IF(ISNUMBER(SEARCH("Sourcewatch",F1141)),"Sourcewatch",IF(ISNUMBER(SEARCH("desmog",F1141)),"Desmog",IF(ISNUMBER(SEARCH("Exxon",F1141)),"Exxonsecrets",IF(ISNUMBER(SEARCH("wikipedia",F1141)),"Wikipedia",IF(ISNUMBER(SEARCH("greenpeace",F1141)),"Greenpeace",IF(ISNUMBER(SEARCH("Polluterwatch",F1141)),"Polluterwatch",IF(F1141="","","Other")))))))</f>
        <v/>
      </c>
      <c r="H1141">
        <f>LEN(B1141)</f>
        <v>15</v>
      </c>
    </row>
    <row r="1142" spans="1:9" ht="15.75" customHeight="1" x14ac:dyDescent="0.2">
      <c r="A1142" s="3" t="s">
        <v>1141</v>
      </c>
      <c r="B1142" s="3" t="s">
        <v>1141</v>
      </c>
      <c r="C1142" s="3" t="s">
        <v>17</v>
      </c>
      <c r="D1142" s="3" t="s">
        <v>17</v>
      </c>
      <c r="F1142" s="3" t="s">
        <v>17</v>
      </c>
      <c r="G1142" s="3" t="str">
        <f>IF(ISNUMBER(SEARCH("Sourcewatch",F1142)),"Sourcewatch",IF(ISNUMBER(SEARCH("desmog",F1142)),"Desmog",IF(ISNUMBER(SEARCH("Exxon",F1142)),"Exxonsecrets",IF(ISNUMBER(SEARCH("wikipedia",F1142)),"Wikipedia",IF(ISNUMBER(SEARCH("greenpeace",F1142)),"Greenpeace",IF(ISNUMBER(SEARCH("Polluterwatch",F1142)),"Polluterwatch",IF(F1142="","","Other")))))))</f>
        <v/>
      </c>
      <c r="H1142">
        <f>LEN(B1142)</f>
        <v>26</v>
      </c>
    </row>
    <row r="1143" spans="1:9" ht="15.75" customHeight="1" x14ac:dyDescent="0.2">
      <c r="A1143" s="11" t="s">
        <v>4310</v>
      </c>
      <c r="B1143" s="11" t="s">
        <v>4310</v>
      </c>
      <c r="C1143" t="s">
        <v>25</v>
      </c>
      <c r="D1143" t="s">
        <v>17</v>
      </c>
      <c r="G1143" s="3" t="str">
        <f>IF(ISNUMBER(SEARCH("Sourcewatch",F1143)),"Sourcewatch",IF(ISNUMBER(SEARCH("desmog",F1143)),"Desmog",IF(ISNUMBER(SEARCH("Exxon",F1143)),"Exxonsecrets",IF(ISNUMBER(SEARCH("wikipedia",F1143)),"Wikipedia",IF(ISNUMBER(SEARCH("greenpeace",F1143)),"Greenpeace",IF(ISNUMBER(SEARCH("Polluterwatch",F1143)),"Polluterwatch",IF(F1143="","","Other")))))))</f>
        <v/>
      </c>
      <c r="H1143">
        <f>LEN(B1143)</f>
        <v>7</v>
      </c>
      <c r="I1143" s="17" t="s">
        <v>25</v>
      </c>
    </row>
    <row r="1144" spans="1:9" ht="15.75" customHeight="1" x14ac:dyDescent="0.2">
      <c r="A1144" s="3" t="s">
        <v>1142</v>
      </c>
      <c r="B1144" s="3" t="s">
        <v>1142</v>
      </c>
      <c r="C1144" s="3" t="s">
        <v>17</v>
      </c>
      <c r="D1144" s="3" t="s">
        <v>17</v>
      </c>
      <c r="F1144" s="3" t="s">
        <v>1143</v>
      </c>
      <c r="G1144" s="3" t="str">
        <f>IF(ISNUMBER(SEARCH("Sourcewatch",F1144)),"Sourcewatch",IF(ISNUMBER(SEARCH("desmog",F1144)),"Desmog",IF(ISNUMBER(SEARCH("Exxon",F1144)),"Exxonsecrets",IF(ISNUMBER(SEARCH("wikipedia",F1144)),"Wikipedia",IF(ISNUMBER(SEARCH("greenpeace",F1144)),"Greenpeace",IF(ISNUMBER(SEARCH("Polluterwatch",F1144)),"Polluterwatch",IF(F1144="","","Other")))))))</f>
        <v>Sourcewatch</v>
      </c>
      <c r="H1144">
        <f>LEN(B1144)</f>
        <v>30</v>
      </c>
    </row>
    <row r="1145" spans="1:9" ht="15.75" customHeight="1" x14ac:dyDescent="0.2">
      <c r="A1145" s="3" t="s">
        <v>1144</v>
      </c>
      <c r="B1145" s="3" t="s">
        <v>1144</v>
      </c>
      <c r="D1145" s="3" t="s">
        <v>17</v>
      </c>
      <c r="F1145" s="3" t="s">
        <v>17</v>
      </c>
      <c r="G1145" s="3" t="str">
        <f>IF(ISNUMBER(SEARCH("Sourcewatch",F1145)),"Sourcewatch",IF(ISNUMBER(SEARCH("desmog",F1145)),"Desmog",IF(ISNUMBER(SEARCH("Exxon",F1145)),"Exxonsecrets",IF(ISNUMBER(SEARCH("wikipedia",F1145)),"Wikipedia",IF(ISNUMBER(SEARCH("greenpeace",F1145)),"Greenpeace",IF(ISNUMBER(SEARCH("Polluterwatch",F1145)),"Polluterwatch",IF(F1145="","","Other")))))))</f>
        <v/>
      </c>
      <c r="H1145">
        <f>LEN(B1145)</f>
        <v>56</v>
      </c>
    </row>
    <row r="1146" spans="1:9" ht="15.75" customHeight="1" x14ac:dyDescent="0.2">
      <c r="A1146" s="3" t="s">
        <v>1145</v>
      </c>
      <c r="B1146" s="3" t="s">
        <v>1145</v>
      </c>
      <c r="D1146" s="3" t="s">
        <v>17</v>
      </c>
      <c r="F1146" s="3" t="s">
        <v>17</v>
      </c>
      <c r="G1146" s="3" t="str">
        <f>IF(ISNUMBER(SEARCH("Sourcewatch",F1146)),"Sourcewatch",IF(ISNUMBER(SEARCH("desmog",F1146)),"Desmog",IF(ISNUMBER(SEARCH("Exxon",F1146)),"Exxonsecrets",IF(ISNUMBER(SEARCH("wikipedia",F1146)),"Wikipedia",IF(ISNUMBER(SEARCH("greenpeace",F1146)),"Greenpeace",IF(ISNUMBER(SEARCH("Polluterwatch",F1146)),"Polluterwatch",IF(F1146="","","Other")))))))</f>
        <v/>
      </c>
      <c r="H1146">
        <f>LEN(B1146)</f>
        <v>19</v>
      </c>
    </row>
    <row r="1147" spans="1:9" ht="15.75" customHeight="1" x14ac:dyDescent="0.2">
      <c r="A1147" s="3" t="s">
        <v>1146</v>
      </c>
      <c r="B1147" s="3" t="s">
        <v>1146</v>
      </c>
      <c r="C1147" s="3" t="s">
        <v>25</v>
      </c>
      <c r="D1147" s="3" t="s">
        <v>17</v>
      </c>
      <c r="F1147" s="3" t="s">
        <v>17</v>
      </c>
      <c r="G1147" s="3" t="str">
        <f>IF(ISNUMBER(SEARCH("Sourcewatch",F1147)),"Sourcewatch",IF(ISNUMBER(SEARCH("desmog",F1147)),"Desmog",IF(ISNUMBER(SEARCH("Exxon",F1147)),"Exxonsecrets",IF(ISNUMBER(SEARCH("wikipedia",F1147)),"Wikipedia",IF(ISNUMBER(SEARCH("greenpeace",F1147)),"Greenpeace",IF(ISNUMBER(SEARCH("Polluterwatch",F1147)),"Polluterwatch",IF(F1147="","","Other")))))))</f>
        <v/>
      </c>
      <c r="H1147">
        <f>LEN(B1147)</f>
        <v>8</v>
      </c>
    </row>
    <row r="1148" spans="1:9" ht="15.75" customHeight="1" x14ac:dyDescent="0.2">
      <c r="A1148" s="3" t="s">
        <v>1147</v>
      </c>
      <c r="B1148" s="3" t="s">
        <v>1147</v>
      </c>
      <c r="D1148" s="3" t="s">
        <v>17</v>
      </c>
      <c r="E1148" s="3" t="s">
        <v>27</v>
      </c>
      <c r="F1148" s="3" t="s">
        <v>17</v>
      </c>
      <c r="G1148" s="3" t="str">
        <f>IF(ISNUMBER(SEARCH("Sourcewatch",F1148)),"Sourcewatch",IF(ISNUMBER(SEARCH("desmog",F1148)),"Desmog",IF(ISNUMBER(SEARCH("Exxon",F1148)),"Exxonsecrets",IF(ISNUMBER(SEARCH("wikipedia",F1148)),"Wikipedia",IF(ISNUMBER(SEARCH("greenpeace",F1148)),"Greenpeace",IF(ISNUMBER(SEARCH("Polluterwatch",F1148)),"Polluterwatch",IF(F1148="","","Other")))))))</f>
        <v/>
      </c>
      <c r="H1148">
        <f>LEN(B1148)</f>
        <v>39</v>
      </c>
    </row>
    <row r="1149" spans="1:9" ht="15.75" customHeight="1" x14ac:dyDescent="0.2">
      <c r="A1149" s="11" t="s">
        <v>4286</v>
      </c>
      <c r="B1149" s="11" t="s">
        <v>4286</v>
      </c>
      <c r="C1149" t="s">
        <v>25</v>
      </c>
      <c r="D1149" t="s">
        <v>17</v>
      </c>
      <c r="G1149" s="3" t="str">
        <f>IF(ISNUMBER(SEARCH("Sourcewatch",F1149)),"Sourcewatch",IF(ISNUMBER(SEARCH("desmog",F1149)),"Desmog",IF(ISNUMBER(SEARCH("Exxon",F1149)),"Exxonsecrets",IF(ISNUMBER(SEARCH("wikipedia",F1149)),"Wikipedia",IF(ISNUMBER(SEARCH("greenpeace",F1149)),"Greenpeace",IF(ISNUMBER(SEARCH("Polluterwatch",F1149)),"Polluterwatch",IF(F1149="","","Other")))))))</f>
        <v/>
      </c>
      <c r="H1149">
        <f>LEN(B1149)</f>
        <v>5</v>
      </c>
      <c r="I1149" s="17" t="s">
        <v>25</v>
      </c>
    </row>
    <row r="1150" spans="1:9" ht="15.75" customHeight="1" x14ac:dyDescent="0.2">
      <c r="A1150" s="3" t="s">
        <v>1148</v>
      </c>
      <c r="B1150" s="3" t="s">
        <v>1148</v>
      </c>
      <c r="C1150" s="3" t="s">
        <v>25</v>
      </c>
      <c r="D1150" s="3" t="s">
        <v>17</v>
      </c>
      <c r="F1150" s="3" t="s">
        <v>17</v>
      </c>
      <c r="G1150" s="3" t="str">
        <f>IF(ISNUMBER(SEARCH("Sourcewatch",F1150)),"Sourcewatch",IF(ISNUMBER(SEARCH("desmog",F1150)),"Desmog",IF(ISNUMBER(SEARCH("Exxon",F1150)),"Exxonsecrets",IF(ISNUMBER(SEARCH("wikipedia",F1150)),"Wikipedia",IF(ISNUMBER(SEARCH("greenpeace",F1150)),"Greenpeace",IF(ISNUMBER(SEARCH("Polluterwatch",F1150)),"Polluterwatch",IF(F1150="","","Other")))))))</f>
        <v/>
      </c>
      <c r="H1150">
        <f>LEN(B1150)</f>
        <v>14</v>
      </c>
    </row>
    <row r="1151" spans="1:9" ht="15.75" customHeight="1" x14ac:dyDescent="0.2">
      <c r="A1151" s="3" t="s">
        <v>1149</v>
      </c>
      <c r="B1151" s="3" t="s">
        <v>1149</v>
      </c>
      <c r="C1151" s="3" t="s">
        <v>25</v>
      </c>
      <c r="D1151" s="3" t="s">
        <v>17</v>
      </c>
      <c r="F1151" s="3" t="s">
        <v>17</v>
      </c>
      <c r="G1151" s="3" t="str">
        <f>IF(ISNUMBER(SEARCH("Sourcewatch",F1151)),"Sourcewatch",IF(ISNUMBER(SEARCH("desmog",F1151)),"Desmog",IF(ISNUMBER(SEARCH("Exxon",F1151)),"Exxonsecrets",IF(ISNUMBER(SEARCH("wikipedia",F1151)),"Wikipedia",IF(ISNUMBER(SEARCH("greenpeace",F1151)),"Greenpeace",IF(ISNUMBER(SEARCH("Polluterwatch",F1151)),"Polluterwatch",IF(F1151="","","Other")))))))</f>
        <v/>
      </c>
      <c r="H1151">
        <f>LEN(B1151)</f>
        <v>12</v>
      </c>
    </row>
    <row r="1152" spans="1:9" ht="15.75" customHeight="1" x14ac:dyDescent="0.2">
      <c r="A1152" s="3" t="s">
        <v>1150</v>
      </c>
      <c r="B1152" s="3" t="s">
        <v>1150</v>
      </c>
      <c r="C1152" s="3" t="s">
        <v>25</v>
      </c>
      <c r="D1152" s="3" t="s">
        <v>17</v>
      </c>
      <c r="F1152" s="3" t="s">
        <v>17</v>
      </c>
      <c r="G1152" s="3" t="str">
        <f>IF(ISNUMBER(SEARCH("Sourcewatch",F1152)),"Sourcewatch",IF(ISNUMBER(SEARCH("desmog",F1152)),"Desmog",IF(ISNUMBER(SEARCH("Exxon",F1152)),"Exxonsecrets",IF(ISNUMBER(SEARCH("wikipedia",F1152)),"Wikipedia",IF(ISNUMBER(SEARCH("greenpeace",F1152)),"Greenpeace",IF(ISNUMBER(SEARCH("Polluterwatch",F1152)),"Polluterwatch",IF(F1152="","","Other")))))))</f>
        <v/>
      </c>
      <c r="H1152">
        <f>LEN(B1152)</f>
        <v>13</v>
      </c>
    </row>
    <row r="1153" spans="1:9" ht="15.75" customHeight="1" x14ac:dyDescent="0.2">
      <c r="A1153" s="3" t="s">
        <v>1151</v>
      </c>
      <c r="B1153" s="3" t="s">
        <v>1151</v>
      </c>
      <c r="C1153" s="3" t="s">
        <v>25</v>
      </c>
      <c r="D1153" s="3" t="s">
        <v>17</v>
      </c>
      <c r="F1153" s="3" t="s">
        <v>17</v>
      </c>
      <c r="G1153" s="3" t="str">
        <f>IF(ISNUMBER(SEARCH("Sourcewatch",F1153)),"Sourcewatch",IF(ISNUMBER(SEARCH("desmog",F1153)),"Desmog",IF(ISNUMBER(SEARCH("Exxon",F1153)),"Exxonsecrets",IF(ISNUMBER(SEARCH("wikipedia",F1153)),"Wikipedia",IF(ISNUMBER(SEARCH("greenpeace",F1153)),"Greenpeace",IF(ISNUMBER(SEARCH("Polluterwatch",F1153)),"Polluterwatch",IF(F1153="","","Other")))))))</f>
        <v/>
      </c>
      <c r="H1153">
        <f>LEN(B1153)</f>
        <v>14</v>
      </c>
    </row>
    <row r="1154" spans="1:9" ht="15.75" customHeight="1" x14ac:dyDescent="0.2">
      <c r="A1154" s="11" t="s">
        <v>4363</v>
      </c>
      <c r="B1154" s="11" t="s">
        <v>4363</v>
      </c>
      <c r="C1154" t="s">
        <v>25</v>
      </c>
      <c r="D1154" t="s">
        <v>17</v>
      </c>
      <c r="G1154" s="3" t="str">
        <f>IF(ISNUMBER(SEARCH("Sourcewatch",F1154)),"Sourcewatch",IF(ISNUMBER(SEARCH("desmog",F1154)),"Desmog",IF(ISNUMBER(SEARCH("Exxon",F1154)),"Exxonsecrets",IF(ISNUMBER(SEARCH("wikipedia",F1154)),"Wikipedia",IF(ISNUMBER(SEARCH("greenpeace",F1154)),"Greenpeace",IF(ISNUMBER(SEARCH("Polluterwatch",F1154)),"Polluterwatch",IF(F1154="","","Other")))))))</f>
        <v/>
      </c>
      <c r="H1154">
        <f>LEN(B1154)</f>
        <v>5</v>
      </c>
      <c r="I1154" s="17" t="s">
        <v>25</v>
      </c>
    </row>
    <row r="1155" spans="1:9" ht="15.75" customHeight="1" x14ac:dyDescent="0.2">
      <c r="A1155" s="3" t="s">
        <v>1152</v>
      </c>
      <c r="B1155" s="3" t="s">
        <v>1152</v>
      </c>
      <c r="C1155" s="3" t="s">
        <v>25</v>
      </c>
      <c r="D1155" s="3" t="s">
        <v>17</v>
      </c>
      <c r="F1155" s="3" t="s">
        <v>17</v>
      </c>
      <c r="G1155" s="3" t="str">
        <f>IF(ISNUMBER(SEARCH("Sourcewatch",F1155)),"Sourcewatch",IF(ISNUMBER(SEARCH("desmog",F1155)),"Desmog",IF(ISNUMBER(SEARCH("Exxon",F1155)),"Exxonsecrets",IF(ISNUMBER(SEARCH("wikipedia",F1155)),"Wikipedia",IF(ISNUMBER(SEARCH("greenpeace",F1155)),"Greenpeace",IF(ISNUMBER(SEARCH("Polluterwatch",F1155)),"Polluterwatch",IF(F1155="","","Other")))))))</f>
        <v/>
      </c>
      <c r="H1155">
        <f>LEN(B1155)</f>
        <v>16</v>
      </c>
    </row>
    <row r="1156" spans="1:9" ht="15.75" customHeight="1" x14ac:dyDescent="0.2">
      <c r="A1156" s="3" t="s">
        <v>1153</v>
      </c>
      <c r="B1156" s="3" t="s">
        <v>1153</v>
      </c>
      <c r="C1156" s="3" t="s">
        <v>25</v>
      </c>
      <c r="D1156" s="3" t="s">
        <v>17</v>
      </c>
      <c r="F1156" s="3" t="s">
        <v>17</v>
      </c>
      <c r="G1156" s="3" t="str">
        <f>IF(ISNUMBER(SEARCH("Sourcewatch",F1156)),"Sourcewatch",IF(ISNUMBER(SEARCH("desmog",F1156)),"Desmog",IF(ISNUMBER(SEARCH("Exxon",F1156)),"Exxonsecrets",IF(ISNUMBER(SEARCH("wikipedia",F1156)),"Wikipedia",IF(ISNUMBER(SEARCH("greenpeace",F1156)),"Greenpeace",IF(ISNUMBER(SEARCH("Polluterwatch",F1156)),"Polluterwatch",IF(F1156="","","Other")))))))</f>
        <v/>
      </c>
      <c r="H1156">
        <f>LEN(B1156)</f>
        <v>15</v>
      </c>
    </row>
    <row r="1157" spans="1:9" ht="15.75" customHeight="1" x14ac:dyDescent="0.2">
      <c r="A1157" s="3" t="s">
        <v>1154</v>
      </c>
      <c r="B1157" s="3" t="s">
        <v>1154</v>
      </c>
      <c r="C1157" s="3" t="s">
        <v>25</v>
      </c>
      <c r="D1157" s="3" t="s">
        <v>17</v>
      </c>
      <c r="F1157" s="3" t="s">
        <v>17</v>
      </c>
      <c r="G1157" s="3" t="str">
        <f>IF(ISNUMBER(SEARCH("Sourcewatch",F1157)),"Sourcewatch",IF(ISNUMBER(SEARCH("desmog",F1157)),"Desmog",IF(ISNUMBER(SEARCH("Exxon",F1157)),"Exxonsecrets",IF(ISNUMBER(SEARCH("wikipedia",F1157)),"Wikipedia",IF(ISNUMBER(SEARCH("greenpeace",F1157)),"Greenpeace",IF(ISNUMBER(SEARCH("Polluterwatch",F1157)),"Polluterwatch",IF(F1157="","","Other")))))))</f>
        <v/>
      </c>
      <c r="H1157">
        <f>LEN(B1157)</f>
        <v>8</v>
      </c>
    </row>
    <row r="1158" spans="1:9" ht="15.75" customHeight="1" x14ac:dyDescent="0.2">
      <c r="A1158" s="3" t="s">
        <v>1155</v>
      </c>
      <c r="B1158" s="3" t="s">
        <v>1155</v>
      </c>
      <c r="C1158" s="3" t="s">
        <v>25</v>
      </c>
      <c r="D1158" s="3" t="s">
        <v>17</v>
      </c>
      <c r="F1158" s="3" t="s">
        <v>17</v>
      </c>
      <c r="G1158" s="3" t="str">
        <f>IF(ISNUMBER(SEARCH("Sourcewatch",F1158)),"Sourcewatch",IF(ISNUMBER(SEARCH("desmog",F1158)),"Desmog",IF(ISNUMBER(SEARCH("Exxon",F1158)),"Exxonsecrets",IF(ISNUMBER(SEARCH("wikipedia",F1158)),"Wikipedia",IF(ISNUMBER(SEARCH("greenpeace",F1158)),"Greenpeace",IF(ISNUMBER(SEARCH("Polluterwatch",F1158)),"Polluterwatch",IF(F1158="","","Other")))))))</f>
        <v/>
      </c>
      <c r="H1158">
        <f>LEN(B1158)</f>
        <v>16</v>
      </c>
    </row>
    <row r="1159" spans="1:9" ht="15.75" customHeight="1" x14ac:dyDescent="0.2">
      <c r="A1159" s="3" t="s">
        <v>1156</v>
      </c>
      <c r="B1159" s="3" t="s">
        <v>1156</v>
      </c>
      <c r="C1159" s="3" t="s">
        <v>17</v>
      </c>
      <c r="D1159" s="3" t="s">
        <v>25</v>
      </c>
      <c r="G1159" s="3" t="str">
        <f>IF(ISNUMBER(SEARCH("Sourcewatch",F1159)),"Sourcewatch",IF(ISNUMBER(SEARCH("desmog",F1159)),"Desmog",IF(ISNUMBER(SEARCH("Exxon",F1159)),"Exxonsecrets",IF(ISNUMBER(SEARCH("wikipedia",F1159)),"Wikipedia",IF(ISNUMBER(SEARCH("greenpeace",F1159)),"Greenpeace",IF(ISNUMBER(SEARCH("Polluterwatch",F1159)),"Polluterwatch",IF(F1159="","","Other")))))))</f>
        <v/>
      </c>
      <c r="H1159">
        <f>LEN(B1159)</f>
        <v>44</v>
      </c>
    </row>
    <row r="1160" spans="1:9" ht="15.75" customHeight="1" x14ac:dyDescent="0.2">
      <c r="A1160" s="3" t="s">
        <v>1157</v>
      </c>
      <c r="B1160" s="3" t="s">
        <v>1157</v>
      </c>
      <c r="C1160" s="3" t="s">
        <v>25</v>
      </c>
      <c r="D1160" s="3" t="s">
        <v>17</v>
      </c>
      <c r="F1160" s="3" t="s">
        <v>17</v>
      </c>
      <c r="G1160" s="3" t="str">
        <f>IF(ISNUMBER(SEARCH("Sourcewatch",F1160)),"Sourcewatch",IF(ISNUMBER(SEARCH("desmog",F1160)),"Desmog",IF(ISNUMBER(SEARCH("Exxon",F1160)),"Exxonsecrets",IF(ISNUMBER(SEARCH("wikipedia",F1160)),"Wikipedia",IF(ISNUMBER(SEARCH("greenpeace",F1160)),"Greenpeace",IF(ISNUMBER(SEARCH("Polluterwatch",F1160)),"Polluterwatch",IF(F1160="","","Other")))))))</f>
        <v/>
      </c>
      <c r="H1160">
        <f>LEN(B1160)</f>
        <v>5</v>
      </c>
    </row>
    <row r="1161" spans="1:9" ht="15.75" customHeight="1" x14ac:dyDescent="0.2">
      <c r="A1161" s="3" t="s">
        <v>1159</v>
      </c>
      <c r="B1161" s="3" t="s">
        <v>1159</v>
      </c>
      <c r="C1161" s="3" t="s">
        <v>25</v>
      </c>
      <c r="D1161" s="3" t="s">
        <v>17</v>
      </c>
      <c r="F1161" s="3" t="s">
        <v>17</v>
      </c>
      <c r="G1161" s="3" t="str">
        <f>IF(ISNUMBER(SEARCH("Sourcewatch",F1161)),"Sourcewatch",IF(ISNUMBER(SEARCH("desmog",F1161)),"Desmog",IF(ISNUMBER(SEARCH("Exxon",F1161)),"Exxonsecrets",IF(ISNUMBER(SEARCH("wikipedia",F1161)),"Wikipedia",IF(ISNUMBER(SEARCH("greenpeace",F1161)),"Greenpeace",IF(ISNUMBER(SEARCH("Polluterwatch",F1161)),"Polluterwatch",IF(F1161="","","Other")))))))</f>
        <v/>
      </c>
      <c r="H1161">
        <f>LEN(B1161)</f>
        <v>17</v>
      </c>
    </row>
    <row r="1162" spans="1:9" ht="15.75" customHeight="1" x14ac:dyDescent="0.2">
      <c r="A1162" s="3" t="s">
        <v>1160</v>
      </c>
      <c r="B1162" s="3" t="s">
        <v>1160</v>
      </c>
      <c r="C1162" s="3" t="s">
        <v>25</v>
      </c>
      <c r="D1162" s="3" t="s">
        <v>17</v>
      </c>
      <c r="F1162" s="3" t="s">
        <v>17</v>
      </c>
      <c r="G1162" s="3" t="str">
        <f>IF(ISNUMBER(SEARCH("Sourcewatch",F1162)),"Sourcewatch",IF(ISNUMBER(SEARCH("desmog",F1162)),"Desmog",IF(ISNUMBER(SEARCH("Exxon",F1162)),"Exxonsecrets",IF(ISNUMBER(SEARCH("wikipedia",F1162)),"Wikipedia",IF(ISNUMBER(SEARCH("greenpeace",F1162)),"Greenpeace",IF(ISNUMBER(SEARCH("Polluterwatch",F1162)),"Polluterwatch",IF(F1162="","","Other")))))))</f>
        <v/>
      </c>
      <c r="H1162">
        <f>LEN(B1162)</f>
        <v>13</v>
      </c>
    </row>
    <row r="1163" spans="1:9" ht="15.75" customHeight="1" x14ac:dyDescent="0.2">
      <c r="A1163" s="3" t="s">
        <v>1161</v>
      </c>
      <c r="B1163" s="3" t="s">
        <v>1161</v>
      </c>
      <c r="C1163" s="3" t="s">
        <v>25</v>
      </c>
      <c r="D1163" s="3" t="s">
        <v>17</v>
      </c>
      <c r="F1163" s="3" t="s">
        <v>17</v>
      </c>
      <c r="G1163" s="3" t="str">
        <f>IF(ISNUMBER(SEARCH("Sourcewatch",F1163)),"Sourcewatch",IF(ISNUMBER(SEARCH("desmog",F1163)),"Desmog",IF(ISNUMBER(SEARCH("Exxon",F1163)),"Exxonsecrets",IF(ISNUMBER(SEARCH("wikipedia",F1163)),"Wikipedia",IF(ISNUMBER(SEARCH("greenpeace",F1163)),"Greenpeace",IF(ISNUMBER(SEARCH("Polluterwatch",F1163)),"Polluterwatch",IF(F1163="","","Other")))))))</f>
        <v/>
      </c>
      <c r="H1163">
        <f>LEN(B1163)</f>
        <v>14</v>
      </c>
    </row>
    <row r="1164" spans="1:9" ht="15.75" customHeight="1" x14ac:dyDescent="0.2">
      <c r="A1164" s="3" t="s">
        <v>1162</v>
      </c>
      <c r="B1164" s="3" t="s">
        <v>1162</v>
      </c>
      <c r="C1164" s="3" t="s">
        <v>25</v>
      </c>
      <c r="D1164" s="3" t="s">
        <v>17</v>
      </c>
      <c r="F1164" s="3" t="s">
        <v>17</v>
      </c>
      <c r="G1164" s="3" t="str">
        <f>IF(ISNUMBER(SEARCH("Sourcewatch",F1164)),"Sourcewatch",IF(ISNUMBER(SEARCH("desmog",F1164)),"Desmog",IF(ISNUMBER(SEARCH("Exxon",F1164)),"Exxonsecrets",IF(ISNUMBER(SEARCH("wikipedia",F1164)),"Wikipedia",IF(ISNUMBER(SEARCH("greenpeace",F1164)),"Greenpeace",IF(ISNUMBER(SEARCH("Polluterwatch",F1164)),"Polluterwatch",IF(F1164="","","Other")))))))</f>
        <v/>
      </c>
      <c r="H1164">
        <f>LEN(B1164)</f>
        <v>26</v>
      </c>
    </row>
    <row r="1165" spans="1:9" ht="15.75" customHeight="1" x14ac:dyDescent="0.2">
      <c r="A1165" s="3" t="s">
        <v>1163</v>
      </c>
      <c r="B1165" s="3" t="s">
        <v>1163</v>
      </c>
      <c r="C1165" s="3" t="s">
        <v>25</v>
      </c>
      <c r="D1165" s="3" t="s">
        <v>17</v>
      </c>
      <c r="F1165" s="3" t="s">
        <v>17</v>
      </c>
      <c r="G1165" s="3" t="str">
        <f>IF(ISNUMBER(SEARCH("Sourcewatch",F1165)),"Sourcewatch",IF(ISNUMBER(SEARCH("desmog",F1165)),"Desmog",IF(ISNUMBER(SEARCH("Exxon",F1165)),"Exxonsecrets",IF(ISNUMBER(SEARCH("wikipedia",F1165)),"Wikipedia",IF(ISNUMBER(SEARCH("greenpeace",F1165)),"Greenpeace",IF(ISNUMBER(SEARCH("Polluterwatch",F1165)),"Polluterwatch",IF(F1165="","","Other")))))))</f>
        <v/>
      </c>
      <c r="H1165">
        <f>LEN(B1165)</f>
        <v>20</v>
      </c>
    </row>
    <row r="1166" spans="1:9" ht="15.75" customHeight="1" x14ac:dyDescent="0.2">
      <c r="A1166" s="3" t="s">
        <v>1164</v>
      </c>
      <c r="B1166" s="3" t="s">
        <v>1164</v>
      </c>
      <c r="C1166" s="3" t="s">
        <v>17</v>
      </c>
      <c r="D1166" s="3" t="s">
        <v>17</v>
      </c>
      <c r="F1166" s="3" t="s">
        <v>1165</v>
      </c>
      <c r="G1166" s="3" t="str">
        <f>IF(ISNUMBER(SEARCH("Sourcewatch",F1166)),"Sourcewatch",IF(ISNUMBER(SEARCH("desmog",F1166)),"Desmog",IF(ISNUMBER(SEARCH("Exxon",F1166)),"Exxonsecrets",IF(ISNUMBER(SEARCH("wikipedia",F1166)),"Wikipedia",IF(ISNUMBER(SEARCH("greenpeace",F1166)),"Greenpeace",IF(ISNUMBER(SEARCH("Polluterwatch",F1166)),"Polluterwatch",IF(F1166="","","Other")))))))</f>
        <v>Sourcewatch</v>
      </c>
      <c r="H1166">
        <f>LEN(B1166)</f>
        <v>31</v>
      </c>
    </row>
    <row r="1167" spans="1:9" ht="15.75" customHeight="1" x14ac:dyDescent="0.2">
      <c r="A1167" s="11" t="s">
        <v>4606</v>
      </c>
      <c r="B1167" s="11" t="s">
        <v>4606</v>
      </c>
      <c r="C1167" t="s">
        <v>25</v>
      </c>
      <c r="D1167" t="s">
        <v>17</v>
      </c>
      <c r="G1167" s="3" t="str">
        <f>IF(ISNUMBER(SEARCH("Sourcewatch",F1167)),"Sourcewatch",IF(ISNUMBER(SEARCH("desmog",F1167)),"Desmog",IF(ISNUMBER(SEARCH("Exxon",F1167)),"Exxonsecrets",IF(ISNUMBER(SEARCH("wikipedia",F1167)),"Wikipedia",IF(ISNUMBER(SEARCH("greenpeace",F1167)),"Greenpeace",IF(ISNUMBER(SEARCH("Polluterwatch",F1167)),"Polluterwatch",IF(F1167="","","Other")))))))</f>
        <v/>
      </c>
      <c r="H1167">
        <f>LEN(B1167)</f>
        <v>5</v>
      </c>
      <c r="I1167" s="17" t="s">
        <v>25</v>
      </c>
    </row>
    <row r="1168" spans="1:9" ht="15.75" customHeight="1" x14ac:dyDescent="0.2">
      <c r="A1168" s="3" t="s">
        <v>1166</v>
      </c>
      <c r="B1168" s="3" t="s">
        <v>1166</v>
      </c>
      <c r="C1168" s="3" t="s">
        <v>25</v>
      </c>
      <c r="D1168" s="3" t="s">
        <v>17</v>
      </c>
      <c r="F1168" s="3" t="s">
        <v>17</v>
      </c>
      <c r="G1168" s="3" t="str">
        <f>IF(ISNUMBER(SEARCH("Sourcewatch",F1168)),"Sourcewatch",IF(ISNUMBER(SEARCH("desmog",F1168)),"Desmog",IF(ISNUMBER(SEARCH("Exxon",F1168)),"Exxonsecrets",IF(ISNUMBER(SEARCH("wikipedia",F1168)),"Wikipedia",IF(ISNUMBER(SEARCH("greenpeace",F1168)),"Greenpeace",IF(ISNUMBER(SEARCH("Polluterwatch",F1168)),"Polluterwatch",IF(F1168="","","Other")))))))</f>
        <v/>
      </c>
      <c r="H1168">
        <f>LEN(B1168)</f>
        <v>7</v>
      </c>
    </row>
    <row r="1169" spans="1:9" ht="15.75" customHeight="1" x14ac:dyDescent="0.2">
      <c r="A1169" s="3" t="s">
        <v>1167</v>
      </c>
      <c r="B1169" s="3" t="s">
        <v>1167</v>
      </c>
      <c r="C1169" s="3" t="s">
        <v>17</v>
      </c>
      <c r="D1169" s="3" t="s">
        <v>17</v>
      </c>
      <c r="F1169" s="3" t="s">
        <v>1168</v>
      </c>
      <c r="G1169" s="3" t="str">
        <f>IF(ISNUMBER(SEARCH("Sourcewatch",F1169)),"Sourcewatch",IF(ISNUMBER(SEARCH("desmog",F1169)),"Desmog",IF(ISNUMBER(SEARCH("Exxon",F1169)),"Exxonsecrets",IF(ISNUMBER(SEARCH("wikipedia",F1169)),"Wikipedia",IF(ISNUMBER(SEARCH("greenpeace",F1169)),"Greenpeace",IF(ISNUMBER(SEARCH("Polluterwatch",F1169)),"Polluterwatch",IF(F1169="","","Other")))))))</f>
        <v>Sourcewatch</v>
      </c>
      <c r="H1169">
        <f>LEN(B1169)</f>
        <v>24</v>
      </c>
    </row>
    <row r="1170" spans="1:9" ht="15.75" customHeight="1" x14ac:dyDescent="0.2">
      <c r="A1170" s="3" t="s">
        <v>1169</v>
      </c>
      <c r="B1170" s="3" t="s">
        <v>1169</v>
      </c>
      <c r="C1170" s="3" t="s">
        <v>17</v>
      </c>
      <c r="D1170" s="3" t="s">
        <v>25</v>
      </c>
      <c r="G1170" s="3" t="str">
        <f>IF(ISNUMBER(SEARCH("Sourcewatch",F1170)),"Sourcewatch",IF(ISNUMBER(SEARCH("desmog",F1170)),"Desmog",IF(ISNUMBER(SEARCH("Exxon",F1170)),"Exxonsecrets",IF(ISNUMBER(SEARCH("wikipedia",F1170)),"Wikipedia",IF(ISNUMBER(SEARCH("greenpeace",F1170)),"Greenpeace",IF(ISNUMBER(SEARCH("Polluterwatch",F1170)),"Polluterwatch",IF(F1170="","","Other")))))))</f>
        <v/>
      </c>
      <c r="H1170">
        <f>LEN(B1170)</f>
        <v>14</v>
      </c>
    </row>
    <row r="1171" spans="1:9" ht="15.75" customHeight="1" x14ac:dyDescent="0.2">
      <c r="A1171" s="11" t="s">
        <v>4567</v>
      </c>
      <c r="B1171" s="11" t="s">
        <v>4567</v>
      </c>
      <c r="C1171" t="s">
        <v>25</v>
      </c>
      <c r="D1171" t="s">
        <v>17</v>
      </c>
      <c r="G1171" s="3" t="str">
        <f>IF(ISNUMBER(SEARCH("Sourcewatch",F1171)),"Sourcewatch",IF(ISNUMBER(SEARCH("desmog",F1171)),"Desmog",IF(ISNUMBER(SEARCH("Exxon",F1171)),"Exxonsecrets",IF(ISNUMBER(SEARCH("wikipedia",F1171)),"Wikipedia",IF(ISNUMBER(SEARCH("greenpeace",F1171)),"Greenpeace",IF(ISNUMBER(SEARCH("Polluterwatch",F1171)),"Polluterwatch",IF(F1171="","","Other")))))))</f>
        <v/>
      </c>
      <c r="H1171">
        <f>LEN(B1171)</f>
        <v>5</v>
      </c>
      <c r="I1171" s="17" t="s">
        <v>25</v>
      </c>
    </row>
    <row r="1172" spans="1:9" ht="15.75" customHeight="1" x14ac:dyDescent="0.2">
      <c r="A1172" s="3" t="s">
        <v>1170</v>
      </c>
      <c r="B1172" s="3" t="s">
        <v>1170</v>
      </c>
      <c r="C1172" s="3" t="s">
        <v>25</v>
      </c>
      <c r="D1172" s="3" t="s">
        <v>17</v>
      </c>
      <c r="F1172" s="3" t="s">
        <v>17</v>
      </c>
      <c r="G1172" s="3" t="str">
        <f>IF(ISNUMBER(SEARCH("Sourcewatch",F1172)),"Sourcewatch",IF(ISNUMBER(SEARCH("desmog",F1172)),"Desmog",IF(ISNUMBER(SEARCH("Exxon",F1172)),"Exxonsecrets",IF(ISNUMBER(SEARCH("wikipedia",F1172)),"Wikipedia",IF(ISNUMBER(SEARCH("greenpeace",F1172)),"Greenpeace",IF(ISNUMBER(SEARCH("Polluterwatch",F1172)),"Polluterwatch",IF(F1172="","","Other")))))))</f>
        <v/>
      </c>
      <c r="H1172">
        <f>LEN(B1172)</f>
        <v>15</v>
      </c>
    </row>
    <row r="1173" spans="1:9" ht="15.75" customHeight="1" x14ac:dyDescent="0.2">
      <c r="A1173" s="3" t="s">
        <v>1171</v>
      </c>
      <c r="B1173" s="3" t="s">
        <v>1171</v>
      </c>
      <c r="C1173" s="3" t="s">
        <v>17</v>
      </c>
      <c r="D1173" s="3" t="s">
        <v>17</v>
      </c>
      <c r="F1173" s="3" t="s">
        <v>17</v>
      </c>
      <c r="G1173" s="3" t="str">
        <f>IF(ISNUMBER(SEARCH("Sourcewatch",F1173)),"Sourcewatch",IF(ISNUMBER(SEARCH("desmog",F1173)),"Desmog",IF(ISNUMBER(SEARCH("Exxon",F1173)),"Exxonsecrets",IF(ISNUMBER(SEARCH("wikipedia",F1173)),"Wikipedia",IF(ISNUMBER(SEARCH("greenpeace",F1173)),"Greenpeace",IF(ISNUMBER(SEARCH("Polluterwatch",F1173)),"Polluterwatch",IF(F1173="","","Other")))))))</f>
        <v/>
      </c>
      <c r="H1173">
        <f>LEN(B1173)</f>
        <v>15</v>
      </c>
    </row>
    <row r="1174" spans="1:9" ht="15.75" customHeight="1" x14ac:dyDescent="0.2">
      <c r="A1174" s="3" t="s">
        <v>1172</v>
      </c>
      <c r="B1174" s="3" t="s">
        <v>1172</v>
      </c>
      <c r="C1174" s="3" t="s">
        <v>25</v>
      </c>
      <c r="D1174" s="3" t="s">
        <v>17</v>
      </c>
      <c r="F1174" s="3" t="s">
        <v>17</v>
      </c>
      <c r="G1174" s="3" t="str">
        <f>IF(ISNUMBER(SEARCH("Sourcewatch",F1174)),"Sourcewatch",IF(ISNUMBER(SEARCH("desmog",F1174)),"Desmog",IF(ISNUMBER(SEARCH("Exxon",F1174)),"Exxonsecrets",IF(ISNUMBER(SEARCH("wikipedia",F1174)),"Wikipedia",IF(ISNUMBER(SEARCH("greenpeace",F1174)),"Greenpeace",IF(ISNUMBER(SEARCH("Polluterwatch",F1174)),"Polluterwatch",IF(F1174="","","Other")))))))</f>
        <v/>
      </c>
      <c r="H1174">
        <f>LEN(B1174)</f>
        <v>14</v>
      </c>
    </row>
    <row r="1175" spans="1:9" ht="15.75" customHeight="1" x14ac:dyDescent="0.2">
      <c r="A1175" s="3" t="s">
        <v>1173</v>
      </c>
      <c r="B1175" s="3" t="s">
        <v>1173</v>
      </c>
      <c r="C1175" s="3" t="s">
        <v>25</v>
      </c>
      <c r="D1175" s="3" t="s">
        <v>17</v>
      </c>
      <c r="F1175" s="3" t="s">
        <v>17</v>
      </c>
      <c r="G1175" s="3" t="str">
        <f>IF(ISNUMBER(SEARCH("Sourcewatch",F1175)),"Sourcewatch",IF(ISNUMBER(SEARCH("desmog",F1175)),"Desmog",IF(ISNUMBER(SEARCH("Exxon",F1175)),"Exxonsecrets",IF(ISNUMBER(SEARCH("wikipedia",F1175)),"Wikipedia",IF(ISNUMBER(SEARCH("greenpeace",F1175)),"Greenpeace",IF(ISNUMBER(SEARCH("Polluterwatch",F1175)),"Polluterwatch",IF(F1175="","","Other")))))))</f>
        <v/>
      </c>
      <c r="H1175">
        <f>LEN(B1175)</f>
        <v>16</v>
      </c>
    </row>
    <row r="1176" spans="1:9" ht="15.75" customHeight="1" x14ac:dyDescent="0.2">
      <c r="A1176" s="3" t="s">
        <v>1174</v>
      </c>
      <c r="B1176" s="3" t="s">
        <v>1174</v>
      </c>
      <c r="C1176" s="3" t="s">
        <v>25</v>
      </c>
      <c r="D1176" s="3" t="s">
        <v>17</v>
      </c>
      <c r="F1176" s="3" t="s">
        <v>17</v>
      </c>
      <c r="G1176" s="3" t="str">
        <f>IF(ISNUMBER(SEARCH("Sourcewatch",F1176)),"Sourcewatch",IF(ISNUMBER(SEARCH("desmog",F1176)),"Desmog",IF(ISNUMBER(SEARCH("Exxon",F1176)),"Exxonsecrets",IF(ISNUMBER(SEARCH("wikipedia",F1176)),"Wikipedia",IF(ISNUMBER(SEARCH("greenpeace",F1176)),"Greenpeace",IF(ISNUMBER(SEARCH("Polluterwatch",F1176)),"Polluterwatch",IF(F1176="","","Other")))))))</f>
        <v/>
      </c>
      <c r="H1176">
        <f>LEN(B1176)</f>
        <v>4</v>
      </c>
    </row>
    <row r="1177" spans="1:9" ht="15.75" customHeight="1" x14ac:dyDescent="0.2">
      <c r="A1177" s="3" t="s">
        <v>1175</v>
      </c>
      <c r="B1177" s="3" t="s">
        <v>1175</v>
      </c>
      <c r="C1177" s="3" t="s">
        <v>25</v>
      </c>
      <c r="D1177" s="3" t="s">
        <v>17</v>
      </c>
      <c r="F1177" s="3" t="s">
        <v>17</v>
      </c>
      <c r="G1177" s="3" t="str">
        <f>IF(ISNUMBER(SEARCH("Sourcewatch",F1177)),"Sourcewatch",IF(ISNUMBER(SEARCH("desmog",F1177)),"Desmog",IF(ISNUMBER(SEARCH("Exxon",F1177)),"Exxonsecrets",IF(ISNUMBER(SEARCH("wikipedia",F1177)),"Wikipedia",IF(ISNUMBER(SEARCH("greenpeace",F1177)),"Greenpeace",IF(ISNUMBER(SEARCH("Polluterwatch",F1177)),"Polluterwatch",IF(F1177="","","Other")))))))</f>
        <v/>
      </c>
      <c r="H1177">
        <f>LEN(B1177)</f>
        <v>12</v>
      </c>
    </row>
    <row r="1178" spans="1:9" ht="15.75" customHeight="1" x14ac:dyDescent="0.2">
      <c r="A1178" s="3" t="s">
        <v>1176</v>
      </c>
      <c r="B1178" s="3" t="s">
        <v>1176</v>
      </c>
      <c r="C1178" s="3" t="s">
        <v>25</v>
      </c>
      <c r="D1178" s="3" t="s">
        <v>17</v>
      </c>
      <c r="F1178" s="3" t="s">
        <v>17</v>
      </c>
      <c r="G1178" s="3" t="str">
        <f>IF(ISNUMBER(SEARCH("Sourcewatch",F1178)),"Sourcewatch",IF(ISNUMBER(SEARCH("desmog",F1178)),"Desmog",IF(ISNUMBER(SEARCH("Exxon",F1178)),"Exxonsecrets",IF(ISNUMBER(SEARCH("wikipedia",F1178)),"Wikipedia",IF(ISNUMBER(SEARCH("greenpeace",F1178)),"Greenpeace",IF(ISNUMBER(SEARCH("Polluterwatch",F1178)),"Polluterwatch",IF(F1178="","","Other")))))))</f>
        <v/>
      </c>
      <c r="H1178">
        <f>LEN(B1178)</f>
        <v>12</v>
      </c>
    </row>
    <row r="1179" spans="1:9" ht="15.75" customHeight="1" x14ac:dyDescent="0.2">
      <c r="A1179" s="3" t="s">
        <v>1177</v>
      </c>
      <c r="B1179" s="3" t="s">
        <v>1177</v>
      </c>
      <c r="C1179" s="3" t="s">
        <v>25</v>
      </c>
      <c r="D1179" s="3" t="s">
        <v>17</v>
      </c>
      <c r="F1179" s="3" t="s">
        <v>17</v>
      </c>
      <c r="G1179" s="3" t="str">
        <f>IF(ISNUMBER(SEARCH("Sourcewatch",F1179)),"Sourcewatch",IF(ISNUMBER(SEARCH("desmog",F1179)),"Desmog",IF(ISNUMBER(SEARCH("Exxon",F1179)),"Exxonsecrets",IF(ISNUMBER(SEARCH("wikipedia",F1179)),"Wikipedia",IF(ISNUMBER(SEARCH("greenpeace",F1179)),"Greenpeace",IF(ISNUMBER(SEARCH("Polluterwatch",F1179)),"Polluterwatch",IF(F1179="","","Other")))))))</f>
        <v/>
      </c>
      <c r="H1179">
        <f>LEN(B1179)</f>
        <v>5</v>
      </c>
    </row>
    <row r="1180" spans="1:9" ht="15.75" customHeight="1" x14ac:dyDescent="0.2">
      <c r="A1180" s="3" t="s">
        <v>1178</v>
      </c>
      <c r="B1180" s="3" t="s">
        <v>1178</v>
      </c>
      <c r="C1180" s="3" t="s">
        <v>25</v>
      </c>
      <c r="D1180" s="3" t="s">
        <v>17</v>
      </c>
      <c r="F1180" s="3" t="s">
        <v>17</v>
      </c>
      <c r="G1180" s="3" t="str">
        <f>IF(ISNUMBER(SEARCH("Sourcewatch",F1180)),"Sourcewatch",IF(ISNUMBER(SEARCH("desmog",F1180)),"Desmog",IF(ISNUMBER(SEARCH("Exxon",F1180)),"Exxonsecrets",IF(ISNUMBER(SEARCH("wikipedia",F1180)),"Wikipedia",IF(ISNUMBER(SEARCH("greenpeace",F1180)),"Greenpeace",IF(ISNUMBER(SEARCH("Polluterwatch",F1180)),"Polluterwatch",IF(F1180="","","Other")))))))</f>
        <v/>
      </c>
      <c r="H1180">
        <f>LEN(B1180)</f>
        <v>12</v>
      </c>
    </row>
    <row r="1181" spans="1:9" ht="15.75" customHeight="1" x14ac:dyDescent="0.2">
      <c r="A1181" s="3" t="s">
        <v>1179</v>
      </c>
      <c r="B1181" s="3" t="s">
        <v>1179</v>
      </c>
      <c r="D1181" s="3" t="s">
        <v>17</v>
      </c>
      <c r="E1181" s="3" t="s">
        <v>27</v>
      </c>
      <c r="F1181" s="3" t="s">
        <v>17</v>
      </c>
      <c r="G1181" s="3" t="str">
        <f>IF(ISNUMBER(SEARCH("Sourcewatch",F1181)),"Sourcewatch",IF(ISNUMBER(SEARCH("desmog",F1181)),"Desmog",IF(ISNUMBER(SEARCH("Exxon",F1181)),"Exxonsecrets",IF(ISNUMBER(SEARCH("wikipedia",F1181)),"Wikipedia",IF(ISNUMBER(SEARCH("greenpeace",F1181)),"Greenpeace",IF(ISNUMBER(SEARCH("Polluterwatch",F1181)),"Polluterwatch",IF(F1181="","","Other")))))))</f>
        <v/>
      </c>
      <c r="H1181">
        <f>LEN(B1181)</f>
        <v>17</v>
      </c>
    </row>
    <row r="1182" spans="1:9" ht="15.75" customHeight="1" x14ac:dyDescent="0.2">
      <c r="A1182" s="3" t="s">
        <v>1180</v>
      </c>
      <c r="B1182" s="3" t="s">
        <v>1180</v>
      </c>
      <c r="C1182" s="6" t="s">
        <v>25</v>
      </c>
      <c r="D1182" s="3" t="s">
        <v>17</v>
      </c>
      <c r="F1182" s="3" t="s">
        <v>17</v>
      </c>
      <c r="G1182" s="3" t="str">
        <f>IF(ISNUMBER(SEARCH("Sourcewatch",F1182)),"Sourcewatch",IF(ISNUMBER(SEARCH("desmog",F1182)),"Desmog",IF(ISNUMBER(SEARCH("Exxon",F1182)),"Exxonsecrets",IF(ISNUMBER(SEARCH("wikipedia",F1182)),"Wikipedia",IF(ISNUMBER(SEARCH("greenpeace",F1182)),"Greenpeace",IF(ISNUMBER(SEARCH("Polluterwatch",F1182)),"Polluterwatch",IF(F1182="","","Other")))))))</f>
        <v/>
      </c>
      <c r="H1182">
        <f>LEN(B1182)</f>
        <v>8</v>
      </c>
    </row>
    <row r="1183" spans="1:9" ht="15.75" customHeight="1" x14ac:dyDescent="0.2">
      <c r="A1183" s="3" t="s">
        <v>1181</v>
      </c>
      <c r="B1183" s="3" t="s">
        <v>1181</v>
      </c>
      <c r="C1183" s="6" t="s">
        <v>25</v>
      </c>
      <c r="D1183" s="3" t="s">
        <v>17</v>
      </c>
      <c r="F1183" s="3" t="s">
        <v>17</v>
      </c>
      <c r="G1183" s="3" t="str">
        <f>IF(ISNUMBER(SEARCH("Sourcewatch",F1183)),"Sourcewatch",IF(ISNUMBER(SEARCH("desmog",F1183)),"Desmog",IF(ISNUMBER(SEARCH("Exxon",F1183)),"Exxonsecrets",IF(ISNUMBER(SEARCH("wikipedia",F1183)),"Wikipedia",IF(ISNUMBER(SEARCH("greenpeace",F1183)),"Greenpeace",IF(ISNUMBER(SEARCH("Polluterwatch",F1183)),"Polluterwatch",IF(F1183="","","Other")))))))</f>
        <v/>
      </c>
      <c r="H1183">
        <f>LEN(B1183)</f>
        <v>10</v>
      </c>
    </row>
    <row r="1184" spans="1:9" ht="15.75" customHeight="1" x14ac:dyDescent="0.2">
      <c r="A1184" s="3" t="s">
        <v>1182</v>
      </c>
      <c r="B1184" s="3" t="s">
        <v>1182</v>
      </c>
      <c r="C1184" s="3" t="s">
        <v>25</v>
      </c>
      <c r="D1184" s="3" t="s">
        <v>17</v>
      </c>
      <c r="F1184" s="3" t="s">
        <v>17</v>
      </c>
      <c r="G1184" s="3" t="str">
        <f>IF(ISNUMBER(SEARCH("Sourcewatch",F1184)),"Sourcewatch",IF(ISNUMBER(SEARCH("desmog",F1184)),"Desmog",IF(ISNUMBER(SEARCH("Exxon",F1184)),"Exxonsecrets",IF(ISNUMBER(SEARCH("wikipedia",F1184)),"Wikipedia",IF(ISNUMBER(SEARCH("greenpeace",F1184)),"Greenpeace",IF(ISNUMBER(SEARCH("Polluterwatch",F1184)),"Polluterwatch",IF(F1184="","","Other")))))))</f>
        <v/>
      </c>
      <c r="H1184">
        <f>LEN(B1184)</f>
        <v>9</v>
      </c>
    </row>
    <row r="1185" spans="1:9" ht="15.75" customHeight="1" x14ac:dyDescent="0.2">
      <c r="A1185" s="3" t="s">
        <v>1183</v>
      </c>
      <c r="B1185" s="3" t="s">
        <v>1183</v>
      </c>
      <c r="C1185" s="3" t="s">
        <v>25</v>
      </c>
      <c r="D1185" s="3" t="s">
        <v>17</v>
      </c>
      <c r="F1185" s="3" t="s">
        <v>17</v>
      </c>
      <c r="G1185" s="3" t="str">
        <f>IF(ISNUMBER(SEARCH("Sourcewatch",F1185)),"Sourcewatch",IF(ISNUMBER(SEARCH("desmog",F1185)),"Desmog",IF(ISNUMBER(SEARCH("Exxon",F1185)),"Exxonsecrets",IF(ISNUMBER(SEARCH("wikipedia",F1185)),"Wikipedia",IF(ISNUMBER(SEARCH("greenpeace",F1185)),"Greenpeace",IF(ISNUMBER(SEARCH("Polluterwatch",F1185)),"Polluterwatch",IF(F1185="","","Other")))))))</f>
        <v/>
      </c>
      <c r="H1185">
        <f>LEN(B1185)</f>
        <v>10</v>
      </c>
    </row>
    <row r="1186" spans="1:9" ht="15.75" customHeight="1" x14ac:dyDescent="0.2">
      <c r="A1186" s="3" t="s">
        <v>1184</v>
      </c>
      <c r="B1186" s="3" t="s">
        <v>1184</v>
      </c>
      <c r="C1186" s="3" t="s">
        <v>17</v>
      </c>
      <c r="D1186" s="3" t="s">
        <v>17</v>
      </c>
      <c r="F1186" s="3" t="s">
        <v>17</v>
      </c>
      <c r="G1186" s="3" t="str">
        <f>IF(ISNUMBER(SEARCH("Sourcewatch",F1186)),"Sourcewatch",IF(ISNUMBER(SEARCH("desmog",F1186)),"Desmog",IF(ISNUMBER(SEARCH("Exxon",F1186)),"Exxonsecrets",IF(ISNUMBER(SEARCH("wikipedia",F1186)),"Wikipedia",IF(ISNUMBER(SEARCH("greenpeace",F1186)),"Greenpeace",IF(ISNUMBER(SEARCH("Polluterwatch",F1186)),"Polluterwatch",IF(F1186="","","Other")))))))</f>
        <v/>
      </c>
      <c r="H1186">
        <f>LEN(B1186)</f>
        <v>13</v>
      </c>
    </row>
    <row r="1187" spans="1:9" ht="15.75" customHeight="1" x14ac:dyDescent="0.2">
      <c r="A1187" s="3" t="s">
        <v>1185</v>
      </c>
      <c r="B1187" s="3" t="s">
        <v>1185</v>
      </c>
      <c r="C1187" s="3" t="s">
        <v>25</v>
      </c>
      <c r="D1187" s="3" t="s">
        <v>17</v>
      </c>
      <c r="F1187" s="3" t="s">
        <v>17</v>
      </c>
      <c r="G1187" s="3" t="str">
        <f>IF(ISNUMBER(SEARCH("Sourcewatch",F1187)),"Sourcewatch",IF(ISNUMBER(SEARCH("desmog",F1187)),"Desmog",IF(ISNUMBER(SEARCH("Exxon",F1187)),"Exxonsecrets",IF(ISNUMBER(SEARCH("wikipedia",F1187)),"Wikipedia",IF(ISNUMBER(SEARCH("greenpeace",F1187)),"Greenpeace",IF(ISNUMBER(SEARCH("Polluterwatch",F1187)),"Polluterwatch",IF(F1187="","","Other")))))))</f>
        <v/>
      </c>
      <c r="H1187">
        <f>LEN(B1187)</f>
        <v>10</v>
      </c>
    </row>
    <row r="1188" spans="1:9" ht="15.75" customHeight="1" x14ac:dyDescent="0.2">
      <c r="A1188" s="3" t="s">
        <v>1186</v>
      </c>
      <c r="B1188" s="3" t="s">
        <v>1186</v>
      </c>
      <c r="C1188" s="3" t="s">
        <v>25</v>
      </c>
      <c r="D1188" s="3" t="s">
        <v>17</v>
      </c>
      <c r="F1188" s="3" t="s">
        <v>17</v>
      </c>
      <c r="G1188" s="3" t="str">
        <f>IF(ISNUMBER(SEARCH("Sourcewatch",F1188)),"Sourcewatch",IF(ISNUMBER(SEARCH("desmog",F1188)),"Desmog",IF(ISNUMBER(SEARCH("Exxon",F1188)),"Exxonsecrets",IF(ISNUMBER(SEARCH("wikipedia",F1188)),"Wikipedia",IF(ISNUMBER(SEARCH("greenpeace",F1188)),"Greenpeace",IF(ISNUMBER(SEARCH("Polluterwatch",F1188)),"Polluterwatch",IF(F1188="","","Other")))))))</f>
        <v/>
      </c>
      <c r="H1188">
        <f>LEN(B1188)</f>
        <v>16</v>
      </c>
    </row>
    <row r="1189" spans="1:9" ht="15.75" customHeight="1" x14ac:dyDescent="0.2">
      <c r="A1189" s="3" t="s">
        <v>1187</v>
      </c>
      <c r="B1189" s="3" t="s">
        <v>1187</v>
      </c>
      <c r="C1189" s="3" t="s">
        <v>17</v>
      </c>
      <c r="D1189" s="3" t="s">
        <v>17</v>
      </c>
      <c r="F1189" s="3" t="s">
        <v>17</v>
      </c>
      <c r="G1189" s="3" t="str">
        <f>IF(ISNUMBER(SEARCH("Sourcewatch",F1189)),"Sourcewatch",IF(ISNUMBER(SEARCH("desmog",F1189)),"Desmog",IF(ISNUMBER(SEARCH("Exxon",F1189)),"Exxonsecrets",IF(ISNUMBER(SEARCH("wikipedia",F1189)),"Wikipedia",IF(ISNUMBER(SEARCH("greenpeace",F1189)),"Greenpeace",IF(ISNUMBER(SEARCH("Polluterwatch",F1189)),"Polluterwatch",IF(F1189="","","Other")))))))</f>
        <v/>
      </c>
      <c r="H1189">
        <f>LEN(B1189)</f>
        <v>41</v>
      </c>
    </row>
    <row r="1190" spans="1:9" ht="15.75" customHeight="1" x14ac:dyDescent="0.2">
      <c r="A1190" s="3" t="s">
        <v>1188</v>
      </c>
      <c r="B1190" s="3" t="s">
        <v>1188</v>
      </c>
      <c r="C1190" s="3" t="s">
        <v>17</v>
      </c>
      <c r="D1190" s="3" t="s">
        <v>17</v>
      </c>
      <c r="F1190" s="3" t="s">
        <v>1189</v>
      </c>
      <c r="G1190" s="3" t="str">
        <f>IF(ISNUMBER(SEARCH("Sourcewatch",F1190)),"Sourcewatch",IF(ISNUMBER(SEARCH("desmog",F1190)),"Desmog",IF(ISNUMBER(SEARCH("Exxon",F1190)),"Exxonsecrets",IF(ISNUMBER(SEARCH("wikipedia",F1190)),"Wikipedia",IF(ISNUMBER(SEARCH("greenpeace",F1190)),"Greenpeace",IF(ISNUMBER(SEARCH("Polluterwatch",F1190)),"Polluterwatch",IF(F1190="","","Other")))))))</f>
        <v>Sourcewatch</v>
      </c>
      <c r="H1190">
        <f>LEN(B1190)</f>
        <v>35</v>
      </c>
    </row>
    <row r="1191" spans="1:9" ht="15.75" customHeight="1" x14ac:dyDescent="0.2">
      <c r="A1191" s="3" t="s">
        <v>1190</v>
      </c>
      <c r="B1191" s="3" t="s">
        <v>1190</v>
      </c>
      <c r="D1191" s="3" t="s">
        <v>17</v>
      </c>
      <c r="F1191" s="3" t="s">
        <v>17</v>
      </c>
      <c r="G1191" s="3" t="str">
        <f>IF(ISNUMBER(SEARCH("Sourcewatch",F1191)),"Sourcewatch",IF(ISNUMBER(SEARCH("desmog",F1191)),"Desmog",IF(ISNUMBER(SEARCH("Exxon",F1191)),"Exxonsecrets",IF(ISNUMBER(SEARCH("wikipedia",F1191)),"Wikipedia",IF(ISNUMBER(SEARCH("greenpeace",F1191)),"Greenpeace",IF(ISNUMBER(SEARCH("Polluterwatch",F1191)),"Polluterwatch",IF(F1191="","","Other")))))))</f>
        <v/>
      </c>
      <c r="H1191">
        <f>LEN(B1191)</f>
        <v>26</v>
      </c>
    </row>
    <row r="1192" spans="1:9" ht="15.75" customHeight="1" x14ac:dyDescent="0.2">
      <c r="A1192" s="3" t="s">
        <v>1191</v>
      </c>
      <c r="B1192" s="3" t="s">
        <v>1191</v>
      </c>
      <c r="C1192" s="3" t="s">
        <v>25</v>
      </c>
      <c r="D1192" s="3" t="s">
        <v>17</v>
      </c>
      <c r="F1192" s="3" t="s">
        <v>17</v>
      </c>
      <c r="G1192" s="3" t="str">
        <f>IF(ISNUMBER(SEARCH("Sourcewatch",F1192)),"Sourcewatch",IF(ISNUMBER(SEARCH("desmog",F1192)),"Desmog",IF(ISNUMBER(SEARCH("Exxon",F1192)),"Exxonsecrets",IF(ISNUMBER(SEARCH("wikipedia",F1192)),"Wikipedia",IF(ISNUMBER(SEARCH("greenpeace",F1192)),"Greenpeace",IF(ISNUMBER(SEARCH("Polluterwatch",F1192)),"Polluterwatch",IF(F1192="","","Other")))))))</f>
        <v/>
      </c>
      <c r="H1192">
        <f>LEN(B1192)</f>
        <v>13</v>
      </c>
    </row>
    <row r="1193" spans="1:9" ht="15.75" customHeight="1" x14ac:dyDescent="0.2">
      <c r="A1193" s="3" t="s">
        <v>1192</v>
      </c>
      <c r="B1193" s="3" t="s">
        <v>1192</v>
      </c>
      <c r="C1193" s="3" t="s">
        <v>25</v>
      </c>
      <c r="D1193" s="3" t="s">
        <v>17</v>
      </c>
      <c r="F1193" s="3" t="s">
        <v>17</v>
      </c>
      <c r="G1193" s="3" t="str">
        <f>IF(ISNUMBER(SEARCH("Sourcewatch",F1193)),"Sourcewatch",IF(ISNUMBER(SEARCH("desmog",F1193)),"Desmog",IF(ISNUMBER(SEARCH("Exxon",F1193)),"Exxonsecrets",IF(ISNUMBER(SEARCH("wikipedia",F1193)),"Wikipedia",IF(ISNUMBER(SEARCH("greenpeace",F1193)),"Greenpeace",IF(ISNUMBER(SEARCH("Polluterwatch",F1193)),"Polluterwatch",IF(F1193="","","Other")))))))</f>
        <v/>
      </c>
      <c r="H1193">
        <f>LEN(B1193)</f>
        <v>13</v>
      </c>
    </row>
    <row r="1194" spans="1:9" ht="15.75" customHeight="1" x14ac:dyDescent="0.2">
      <c r="A1194" s="3" t="s">
        <v>1193</v>
      </c>
      <c r="B1194" s="3" t="s">
        <v>1193</v>
      </c>
      <c r="C1194" s="3" t="s">
        <v>25</v>
      </c>
      <c r="D1194" s="3" t="s">
        <v>17</v>
      </c>
      <c r="F1194" s="3" t="s">
        <v>17</v>
      </c>
      <c r="G1194" s="3" t="str">
        <f>IF(ISNUMBER(SEARCH("Sourcewatch",F1194)),"Sourcewatch",IF(ISNUMBER(SEARCH("desmog",F1194)),"Desmog",IF(ISNUMBER(SEARCH("Exxon",F1194)),"Exxonsecrets",IF(ISNUMBER(SEARCH("wikipedia",F1194)),"Wikipedia",IF(ISNUMBER(SEARCH("greenpeace",F1194)),"Greenpeace",IF(ISNUMBER(SEARCH("Polluterwatch",F1194)),"Polluterwatch",IF(F1194="","","Other")))))))</f>
        <v/>
      </c>
      <c r="H1194">
        <f>LEN(B1194)</f>
        <v>14</v>
      </c>
    </row>
    <row r="1195" spans="1:9" ht="15.75" customHeight="1" x14ac:dyDescent="0.2">
      <c r="A1195" s="3" t="s">
        <v>1194</v>
      </c>
      <c r="B1195" s="3" t="s">
        <v>1194</v>
      </c>
      <c r="C1195" s="3" t="s">
        <v>25</v>
      </c>
      <c r="D1195" s="3" t="s">
        <v>17</v>
      </c>
      <c r="F1195" s="3" t="s">
        <v>17</v>
      </c>
      <c r="G1195" s="3" t="str">
        <f>IF(ISNUMBER(SEARCH("Sourcewatch",F1195)),"Sourcewatch",IF(ISNUMBER(SEARCH("desmog",F1195)),"Desmog",IF(ISNUMBER(SEARCH("Exxon",F1195)),"Exxonsecrets",IF(ISNUMBER(SEARCH("wikipedia",F1195)),"Wikipedia",IF(ISNUMBER(SEARCH("greenpeace",F1195)),"Greenpeace",IF(ISNUMBER(SEARCH("Polluterwatch",F1195)),"Polluterwatch",IF(F1195="","","Other")))))))</f>
        <v/>
      </c>
      <c r="H1195">
        <f>LEN(B1195)</f>
        <v>13</v>
      </c>
    </row>
    <row r="1196" spans="1:9" ht="15.75" customHeight="1" x14ac:dyDescent="0.2">
      <c r="A1196" s="3" t="s">
        <v>1195</v>
      </c>
      <c r="B1196" s="3" t="s">
        <v>1195</v>
      </c>
      <c r="C1196" s="3" t="s">
        <v>25</v>
      </c>
      <c r="D1196" s="3" t="s">
        <v>17</v>
      </c>
      <c r="F1196" s="3" t="s">
        <v>17</v>
      </c>
      <c r="G1196" s="3" t="str">
        <f>IF(ISNUMBER(SEARCH("Sourcewatch",F1196)),"Sourcewatch",IF(ISNUMBER(SEARCH("desmog",F1196)),"Desmog",IF(ISNUMBER(SEARCH("Exxon",F1196)),"Exxonsecrets",IF(ISNUMBER(SEARCH("wikipedia",F1196)),"Wikipedia",IF(ISNUMBER(SEARCH("greenpeace",F1196)),"Greenpeace",IF(ISNUMBER(SEARCH("Polluterwatch",F1196)),"Polluterwatch",IF(F1196="","","Other")))))))</f>
        <v/>
      </c>
      <c r="H1196">
        <f>LEN(B1196)</f>
        <v>7</v>
      </c>
    </row>
    <row r="1197" spans="1:9" ht="15.75" customHeight="1" x14ac:dyDescent="0.2">
      <c r="A1197" s="3" t="s">
        <v>1196</v>
      </c>
      <c r="B1197" s="3" t="s">
        <v>1196</v>
      </c>
      <c r="C1197" s="3" t="s">
        <v>25</v>
      </c>
      <c r="D1197" s="3" t="s">
        <v>17</v>
      </c>
      <c r="F1197" s="3" t="s">
        <v>17</v>
      </c>
      <c r="G1197" s="3" t="str">
        <f>IF(ISNUMBER(SEARCH("Sourcewatch",F1197)),"Sourcewatch",IF(ISNUMBER(SEARCH("desmog",F1197)),"Desmog",IF(ISNUMBER(SEARCH("Exxon",F1197)),"Exxonsecrets",IF(ISNUMBER(SEARCH("wikipedia",F1197)),"Wikipedia",IF(ISNUMBER(SEARCH("greenpeace",F1197)),"Greenpeace",IF(ISNUMBER(SEARCH("Polluterwatch",F1197)),"Polluterwatch",IF(F1197="","","Other")))))))</f>
        <v/>
      </c>
      <c r="H1197">
        <f>LEN(B1197)</f>
        <v>7</v>
      </c>
    </row>
    <row r="1198" spans="1:9" ht="15.75" customHeight="1" x14ac:dyDescent="0.2">
      <c r="A1198" s="11" t="s">
        <v>4545</v>
      </c>
      <c r="B1198" s="11" t="s">
        <v>4545</v>
      </c>
      <c r="C1198" t="s">
        <v>17</v>
      </c>
      <c r="D1198" t="s">
        <v>25</v>
      </c>
      <c r="H1198">
        <f>LEN(B1198)</f>
        <v>19</v>
      </c>
      <c r="I1198" s="17" t="s">
        <v>25</v>
      </c>
    </row>
    <row r="1199" spans="1:9" ht="15.75" customHeight="1" x14ac:dyDescent="0.2">
      <c r="A1199" s="3" t="s">
        <v>1197</v>
      </c>
      <c r="B1199" s="3" t="s">
        <v>1197</v>
      </c>
      <c r="C1199" s="3" t="s">
        <v>17</v>
      </c>
      <c r="D1199" s="3" t="s">
        <v>25</v>
      </c>
      <c r="G1199" s="3" t="str">
        <f>IF(ISNUMBER(SEARCH("Sourcewatch",F1199)),"Sourcewatch",IF(ISNUMBER(SEARCH("desmog",F1199)),"Desmog",IF(ISNUMBER(SEARCH("Exxon",F1199)),"Exxonsecrets",IF(ISNUMBER(SEARCH("wikipedia",F1199)),"Wikipedia",IF(ISNUMBER(SEARCH("greenpeace",F1199)),"Greenpeace",IF(ISNUMBER(SEARCH("Polluterwatch",F1199)),"Polluterwatch",IF(F1199="","","Other")))))))</f>
        <v/>
      </c>
      <c r="H1199">
        <f>LEN(B1199)</f>
        <v>29</v>
      </c>
    </row>
    <row r="1200" spans="1:9" ht="15.75" customHeight="1" x14ac:dyDescent="0.2">
      <c r="A1200" s="3" t="s">
        <v>1198</v>
      </c>
      <c r="B1200" s="3" t="s">
        <v>1198</v>
      </c>
      <c r="C1200" s="3" t="s">
        <v>25</v>
      </c>
      <c r="D1200" s="3" t="s">
        <v>17</v>
      </c>
      <c r="F1200" s="3" t="s">
        <v>17</v>
      </c>
      <c r="G1200" s="3" t="str">
        <f>IF(ISNUMBER(SEARCH("Sourcewatch",F1200)),"Sourcewatch",IF(ISNUMBER(SEARCH("desmog",F1200)),"Desmog",IF(ISNUMBER(SEARCH("Exxon",F1200)),"Exxonsecrets",IF(ISNUMBER(SEARCH("wikipedia",F1200)),"Wikipedia",IF(ISNUMBER(SEARCH("greenpeace",F1200)),"Greenpeace",IF(ISNUMBER(SEARCH("Polluterwatch",F1200)),"Polluterwatch",IF(F1200="","","Other")))))))</f>
        <v/>
      </c>
      <c r="H1200">
        <f>LEN(B1200)</f>
        <v>6</v>
      </c>
    </row>
    <row r="1201" spans="1:9" ht="15.75" customHeight="1" x14ac:dyDescent="0.2">
      <c r="A1201" s="3" t="s">
        <v>1199</v>
      </c>
      <c r="B1201" s="3" t="s">
        <v>1199</v>
      </c>
      <c r="C1201" s="3" t="s">
        <v>17</v>
      </c>
      <c r="D1201" s="3" t="s">
        <v>17</v>
      </c>
      <c r="F1201" s="3" t="s">
        <v>1200</v>
      </c>
      <c r="G1201" s="3" t="str">
        <f>IF(ISNUMBER(SEARCH("Sourcewatch",F1201)),"Sourcewatch",IF(ISNUMBER(SEARCH("desmog",F1201)),"Desmog",IF(ISNUMBER(SEARCH("Exxon",F1201)),"Exxonsecrets",IF(ISNUMBER(SEARCH("wikipedia",F1201)),"Wikipedia",IF(ISNUMBER(SEARCH("greenpeace",F1201)),"Greenpeace",IF(ISNUMBER(SEARCH("Polluterwatch",F1201)),"Polluterwatch",IF(F1201="","","Other")))))))</f>
        <v>Sourcewatch</v>
      </c>
      <c r="H1201">
        <f>LEN(B1201)</f>
        <v>52</v>
      </c>
    </row>
    <row r="1202" spans="1:9" ht="15.75" customHeight="1" x14ac:dyDescent="0.2">
      <c r="A1202" s="11" t="s">
        <v>4450</v>
      </c>
      <c r="B1202" s="11" t="s">
        <v>4450</v>
      </c>
      <c r="C1202" t="s">
        <v>25</v>
      </c>
      <c r="D1202" t="s">
        <v>17</v>
      </c>
      <c r="G1202" s="3" t="str">
        <f>IF(ISNUMBER(SEARCH("Sourcewatch",F1202)),"Sourcewatch",IF(ISNUMBER(SEARCH("desmog",F1202)),"Desmog",IF(ISNUMBER(SEARCH("Exxon",F1202)),"Exxonsecrets",IF(ISNUMBER(SEARCH("wikipedia",F1202)),"Wikipedia",IF(ISNUMBER(SEARCH("greenpeace",F1202)),"Greenpeace",IF(ISNUMBER(SEARCH("Polluterwatch",F1202)),"Polluterwatch",IF(F1202="","","Other")))))))</f>
        <v/>
      </c>
      <c r="H1202">
        <f>LEN(B1202)</f>
        <v>6</v>
      </c>
      <c r="I1202" s="17" t="s">
        <v>25</v>
      </c>
    </row>
    <row r="1203" spans="1:9" ht="15.75" customHeight="1" x14ac:dyDescent="0.2">
      <c r="A1203" s="3" t="s">
        <v>1201</v>
      </c>
      <c r="B1203" s="3" t="s">
        <v>1201</v>
      </c>
      <c r="C1203" s="3" t="s">
        <v>25</v>
      </c>
      <c r="D1203" s="3" t="s">
        <v>17</v>
      </c>
      <c r="F1203" s="3" t="s">
        <v>17</v>
      </c>
      <c r="G1203" s="3" t="str">
        <f>IF(ISNUMBER(SEARCH("Sourcewatch",F1203)),"Sourcewatch",IF(ISNUMBER(SEARCH("desmog",F1203)),"Desmog",IF(ISNUMBER(SEARCH("Exxon",F1203)),"Exxonsecrets",IF(ISNUMBER(SEARCH("wikipedia",F1203)),"Wikipedia",IF(ISNUMBER(SEARCH("greenpeace",F1203)),"Greenpeace",IF(ISNUMBER(SEARCH("Polluterwatch",F1203)),"Polluterwatch",IF(F1203="","","Other")))))))</f>
        <v/>
      </c>
      <c r="H1203">
        <f>LEN(B1203)</f>
        <v>6</v>
      </c>
    </row>
    <row r="1204" spans="1:9" ht="15.75" customHeight="1" x14ac:dyDescent="0.2">
      <c r="A1204" s="3" t="s">
        <v>1202</v>
      </c>
      <c r="B1204" s="3" t="s">
        <v>1202</v>
      </c>
      <c r="C1204" s="3" t="s">
        <v>25</v>
      </c>
      <c r="D1204" s="3" t="s">
        <v>17</v>
      </c>
      <c r="F1204" s="3" t="s">
        <v>17</v>
      </c>
      <c r="G1204" s="3" t="str">
        <f>IF(ISNUMBER(SEARCH("Sourcewatch",F1204)),"Sourcewatch",IF(ISNUMBER(SEARCH("desmog",F1204)),"Desmog",IF(ISNUMBER(SEARCH("Exxon",F1204)),"Exxonsecrets",IF(ISNUMBER(SEARCH("wikipedia",F1204)),"Wikipedia",IF(ISNUMBER(SEARCH("greenpeace",F1204)),"Greenpeace",IF(ISNUMBER(SEARCH("Polluterwatch",F1204)),"Polluterwatch",IF(F1204="","","Other")))))))</f>
        <v/>
      </c>
      <c r="H1204">
        <f>LEN(B1204)</f>
        <v>16</v>
      </c>
    </row>
    <row r="1205" spans="1:9" ht="15.75" customHeight="1" x14ac:dyDescent="0.2">
      <c r="A1205" s="3" t="s">
        <v>1203</v>
      </c>
      <c r="B1205" s="3" t="s">
        <v>1203</v>
      </c>
      <c r="C1205" s="3" t="s">
        <v>17</v>
      </c>
      <c r="D1205" s="3" t="s">
        <v>25</v>
      </c>
      <c r="G1205" s="3" t="str">
        <f>IF(ISNUMBER(SEARCH("Sourcewatch",F1205)),"Sourcewatch",IF(ISNUMBER(SEARCH("desmog",F1205)),"Desmog",IF(ISNUMBER(SEARCH("Exxon",F1205)),"Exxonsecrets",IF(ISNUMBER(SEARCH("wikipedia",F1205)),"Wikipedia",IF(ISNUMBER(SEARCH("greenpeace",F1205)),"Greenpeace",IF(ISNUMBER(SEARCH("Polluterwatch",F1205)),"Polluterwatch",IF(F1205="","","Other")))))))</f>
        <v/>
      </c>
      <c r="H1205">
        <f>LEN(B1205)</f>
        <v>23</v>
      </c>
    </row>
    <row r="1206" spans="1:9" ht="15.75" customHeight="1" x14ac:dyDescent="0.2">
      <c r="A1206" s="3" t="s">
        <v>1204</v>
      </c>
      <c r="B1206" s="3" t="s">
        <v>1204</v>
      </c>
      <c r="C1206" s="3" t="s">
        <v>17</v>
      </c>
      <c r="D1206" s="3" t="s">
        <v>17</v>
      </c>
      <c r="F1206" s="3" t="s">
        <v>17</v>
      </c>
      <c r="G1206" s="3" t="str">
        <f>IF(ISNUMBER(SEARCH("Sourcewatch",F1206)),"Sourcewatch",IF(ISNUMBER(SEARCH("desmog",F1206)),"Desmog",IF(ISNUMBER(SEARCH("Exxon",F1206)),"Exxonsecrets",IF(ISNUMBER(SEARCH("wikipedia",F1206)),"Wikipedia",IF(ISNUMBER(SEARCH("greenpeace",F1206)),"Greenpeace",IF(ISNUMBER(SEARCH("Polluterwatch",F1206)),"Polluterwatch",IF(F1206="","","Other")))))))</f>
        <v/>
      </c>
      <c r="H1206">
        <f>LEN(B1206)</f>
        <v>19</v>
      </c>
    </row>
    <row r="1207" spans="1:9" ht="15.75" customHeight="1" x14ac:dyDescent="0.2">
      <c r="A1207" s="3" t="s">
        <v>1205</v>
      </c>
      <c r="B1207" s="3" t="s">
        <v>1205</v>
      </c>
      <c r="D1207" s="3" t="s">
        <v>17</v>
      </c>
      <c r="F1207" s="3" t="s">
        <v>17</v>
      </c>
      <c r="G1207" s="3" t="str">
        <f>IF(ISNUMBER(SEARCH("Sourcewatch",F1207)),"Sourcewatch",IF(ISNUMBER(SEARCH("desmog",F1207)),"Desmog",IF(ISNUMBER(SEARCH("Exxon",F1207)),"Exxonsecrets",IF(ISNUMBER(SEARCH("wikipedia",F1207)),"Wikipedia",IF(ISNUMBER(SEARCH("greenpeace",F1207)),"Greenpeace",IF(ISNUMBER(SEARCH("Polluterwatch",F1207)),"Polluterwatch",IF(F1207="","","Other")))))))</f>
        <v/>
      </c>
      <c r="H1207">
        <f>LEN(B1207)</f>
        <v>41</v>
      </c>
    </row>
    <row r="1208" spans="1:9" ht="15.75" customHeight="1" x14ac:dyDescent="0.2">
      <c r="A1208" s="3" t="s">
        <v>1206</v>
      </c>
      <c r="B1208" s="3" t="s">
        <v>1206</v>
      </c>
      <c r="C1208" s="3" t="s">
        <v>25</v>
      </c>
      <c r="D1208" s="3" t="s">
        <v>17</v>
      </c>
      <c r="F1208" s="3" t="s">
        <v>17</v>
      </c>
      <c r="G1208" s="3" t="str">
        <f>IF(ISNUMBER(SEARCH("Sourcewatch",F1208)),"Sourcewatch",IF(ISNUMBER(SEARCH("desmog",F1208)),"Desmog",IF(ISNUMBER(SEARCH("Exxon",F1208)),"Exxonsecrets",IF(ISNUMBER(SEARCH("wikipedia",F1208)),"Wikipedia",IF(ISNUMBER(SEARCH("greenpeace",F1208)),"Greenpeace",IF(ISNUMBER(SEARCH("Polluterwatch",F1208)),"Polluterwatch",IF(F1208="","","Other")))))))</f>
        <v/>
      </c>
      <c r="H1208">
        <f>LEN(B1208)</f>
        <v>12</v>
      </c>
    </row>
    <row r="1209" spans="1:9" ht="15.75" customHeight="1" x14ac:dyDescent="0.2">
      <c r="A1209" s="3" t="s">
        <v>1207</v>
      </c>
      <c r="B1209" s="3" t="s">
        <v>1207</v>
      </c>
      <c r="C1209" s="3" t="s">
        <v>25</v>
      </c>
      <c r="D1209" s="3" t="s">
        <v>17</v>
      </c>
      <c r="F1209" s="3" t="s">
        <v>17</v>
      </c>
      <c r="G1209" s="3" t="str">
        <f>IF(ISNUMBER(SEARCH("Sourcewatch",F1209)),"Sourcewatch",IF(ISNUMBER(SEARCH("desmog",F1209)),"Desmog",IF(ISNUMBER(SEARCH("Exxon",F1209)),"Exxonsecrets",IF(ISNUMBER(SEARCH("wikipedia",F1209)),"Wikipedia",IF(ISNUMBER(SEARCH("greenpeace",F1209)),"Greenpeace",IF(ISNUMBER(SEARCH("Polluterwatch",F1209)),"Polluterwatch",IF(F1209="","","Other")))))))</f>
        <v/>
      </c>
      <c r="H1209">
        <f>LEN(B1209)</f>
        <v>6</v>
      </c>
    </row>
    <row r="1210" spans="1:9" ht="15.75" customHeight="1" x14ac:dyDescent="0.2">
      <c r="A1210" s="11" t="s">
        <v>4495</v>
      </c>
      <c r="B1210" s="11" t="s">
        <v>4495</v>
      </c>
      <c r="C1210" t="s">
        <v>25</v>
      </c>
      <c r="D1210" t="s">
        <v>17</v>
      </c>
      <c r="G1210" s="3" t="str">
        <f>IF(ISNUMBER(SEARCH("Sourcewatch",F1210)),"Sourcewatch",IF(ISNUMBER(SEARCH("desmog",F1210)),"Desmog",IF(ISNUMBER(SEARCH("Exxon",F1210)),"Exxonsecrets",IF(ISNUMBER(SEARCH("wikipedia",F1210)),"Wikipedia",IF(ISNUMBER(SEARCH("greenpeace",F1210)),"Greenpeace",IF(ISNUMBER(SEARCH("Polluterwatch",F1210)),"Polluterwatch",IF(F1210="","","Other")))))))</f>
        <v/>
      </c>
      <c r="H1210">
        <f>LEN(B1210)</f>
        <v>5</v>
      </c>
      <c r="I1210" s="17" t="s">
        <v>25</v>
      </c>
    </row>
    <row r="1211" spans="1:9" ht="15.75" customHeight="1" x14ac:dyDescent="0.2">
      <c r="A1211" s="3" t="s">
        <v>1208</v>
      </c>
      <c r="B1211" s="3" t="s">
        <v>1208</v>
      </c>
      <c r="C1211" s="3" t="s">
        <v>25</v>
      </c>
      <c r="D1211" s="3" t="s">
        <v>17</v>
      </c>
      <c r="F1211" s="3" t="s">
        <v>17</v>
      </c>
      <c r="G1211" s="3" t="str">
        <f>IF(ISNUMBER(SEARCH("Sourcewatch",F1211)),"Sourcewatch",IF(ISNUMBER(SEARCH("desmog",F1211)),"Desmog",IF(ISNUMBER(SEARCH("Exxon",F1211)),"Exxonsecrets",IF(ISNUMBER(SEARCH("wikipedia",F1211)),"Wikipedia",IF(ISNUMBER(SEARCH("greenpeace",F1211)),"Greenpeace",IF(ISNUMBER(SEARCH("Polluterwatch",F1211)),"Polluterwatch",IF(F1211="","","Other")))))))</f>
        <v/>
      </c>
      <c r="H1211">
        <f>LEN(B1211)</f>
        <v>4</v>
      </c>
    </row>
    <row r="1212" spans="1:9" ht="15.75" customHeight="1" x14ac:dyDescent="0.2">
      <c r="A1212" s="3" t="s">
        <v>1209</v>
      </c>
      <c r="B1212" s="3" t="s">
        <v>1209</v>
      </c>
      <c r="C1212" s="3" t="s">
        <v>25</v>
      </c>
      <c r="D1212" s="3" t="s">
        <v>17</v>
      </c>
      <c r="F1212" s="3" t="s">
        <v>17</v>
      </c>
      <c r="G1212" s="3" t="str">
        <f>IF(ISNUMBER(SEARCH("Sourcewatch",F1212)),"Sourcewatch",IF(ISNUMBER(SEARCH("desmog",F1212)),"Desmog",IF(ISNUMBER(SEARCH("Exxon",F1212)),"Exxonsecrets",IF(ISNUMBER(SEARCH("wikipedia",F1212)),"Wikipedia",IF(ISNUMBER(SEARCH("greenpeace",F1212)),"Greenpeace",IF(ISNUMBER(SEARCH("Polluterwatch",F1212)),"Polluterwatch",IF(F1212="","","Other")))))))</f>
        <v/>
      </c>
      <c r="H1212">
        <f>LEN(B1212)</f>
        <v>15</v>
      </c>
    </row>
    <row r="1213" spans="1:9" ht="15.75" customHeight="1" x14ac:dyDescent="0.2">
      <c r="A1213" s="3" t="s">
        <v>1210</v>
      </c>
      <c r="B1213" s="3" t="s">
        <v>1210</v>
      </c>
      <c r="C1213" s="3" t="s">
        <v>25</v>
      </c>
      <c r="D1213" s="3" t="s">
        <v>17</v>
      </c>
      <c r="F1213" s="3" t="s">
        <v>17</v>
      </c>
      <c r="G1213" s="3" t="str">
        <f>IF(ISNUMBER(SEARCH("Sourcewatch",F1213)),"Sourcewatch",IF(ISNUMBER(SEARCH("desmog",F1213)),"Desmog",IF(ISNUMBER(SEARCH("Exxon",F1213)),"Exxonsecrets",IF(ISNUMBER(SEARCH("wikipedia",F1213)),"Wikipedia",IF(ISNUMBER(SEARCH("greenpeace",F1213)),"Greenpeace",IF(ISNUMBER(SEARCH("Polluterwatch",F1213)),"Polluterwatch",IF(F1213="","","Other")))))))</f>
        <v/>
      </c>
      <c r="H1213">
        <f>LEN(B1213)</f>
        <v>12</v>
      </c>
    </row>
    <row r="1214" spans="1:9" ht="15.75" customHeight="1" x14ac:dyDescent="0.2">
      <c r="A1214" s="3" t="s">
        <v>1211</v>
      </c>
      <c r="B1214" s="3" t="s">
        <v>1211</v>
      </c>
      <c r="C1214" s="3" t="s">
        <v>25</v>
      </c>
      <c r="D1214" s="3" t="s">
        <v>17</v>
      </c>
      <c r="F1214" s="3" t="s">
        <v>17</v>
      </c>
      <c r="G1214" s="3" t="str">
        <f>IF(ISNUMBER(SEARCH("Sourcewatch",F1214)),"Sourcewatch",IF(ISNUMBER(SEARCH("desmog",F1214)),"Desmog",IF(ISNUMBER(SEARCH("Exxon",F1214)),"Exxonsecrets",IF(ISNUMBER(SEARCH("wikipedia",F1214)),"Wikipedia",IF(ISNUMBER(SEARCH("greenpeace",F1214)),"Greenpeace",IF(ISNUMBER(SEARCH("Polluterwatch",F1214)),"Polluterwatch",IF(F1214="","","Other")))))))</f>
        <v/>
      </c>
      <c r="H1214">
        <f>LEN(B1214)</f>
        <v>13</v>
      </c>
    </row>
    <row r="1215" spans="1:9" ht="15.75" customHeight="1" x14ac:dyDescent="0.2">
      <c r="A1215" s="3" t="s">
        <v>1212</v>
      </c>
      <c r="B1215" s="3" t="s">
        <v>1212</v>
      </c>
      <c r="C1215" s="3" t="s">
        <v>17</v>
      </c>
      <c r="D1215" s="3" t="s">
        <v>17</v>
      </c>
      <c r="F1215" s="3" t="s">
        <v>17</v>
      </c>
      <c r="G1215" s="3" t="str">
        <f>IF(ISNUMBER(SEARCH("Sourcewatch",F1215)),"Sourcewatch",IF(ISNUMBER(SEARCH("desmog",F1215)),"Desmog",IF(ISNUMBER(SEARCH("Exxon",F1215)),"Exxonsecrets",IF(ISNUMBER(SEARCH("wikipedia",F1215)),"Wikipedia",IF(ISNUMBER(SEARCH("greenpeace",F1215)),"Greenpeace",IF(ISNUMBER(SEARCH("Polluterwatch",F1215)),"Polluterwatch",IF(F1215="","","Other")))))))</f>
        <v/>
      </c>
      <c r="H1215">
        <f>LEN(B1215)</f>
        <v>27</v>
      </c>
    </row>
    <row r="1216" spans="1:9" ht="15.75" customHeight="1" x14ac:dyDescent="0.2">
      <c r="A1216" s="3" t="s">
        <v>1213</v>
      </c>
      <c r="B1216" s="3" t="s">
        <v>1213</v>
      </c>
      <c r="C1216" s="3" t="s">
        <v>17</v>
      </c>
      <c r="D1216" s="3" t="s">
        <v>17</v>
      </c>
      <c r="F1216" s="3" t="s">
        <v>17</v>
      </c>
      <c r="G1216" s="3" t="str">
        <f>IF(ISNUMBER(SEARCH("Sourcewatch",F1216)),"Sourcewatch",IF(ISNUMBER(SEARCH("desmog",F1216)),"Desmog",IF(ISNUMBER(SEARCH("Exxon",F1216)),"Exxonsecrets",IF(ISNUMBER(SEARCH("wikipedia",F1216)),"Wikipedia",IF(ISNUMBER(SEARCH("greenpeace",F1216)),"Greenpeace",IF(ISNUMBER(SEARCH("Polluterwatch",F1216)),"Polluterwatch",IF(F1216="","","Other")))))))</f>
        <v/>
      </c>
      <c r="H1216">
        <f>LEN(B1216)</f>
        <v>16</v>
      </c>
    </row>
    <row r="1217" spans="1:9" ht="15.75" customHeight="1" x14ac:dyDescent="0.2">
      <c r="A1217" s="3" t="s">
        <v>1214</v>
      </c>
      <c r="B1217" s="3" t="s">
        <v>1214</v>
      </c>
      <c r="C1217" s="3" t="s">
        <v>25</v>
      </c>
      <c r="D1217" s="3" t="s">
        <v>17</v>
      </c>
      <c r="F1217" s="3" t="s">
        <v>17</v>
      </c>
      <c r="G1217" s="3" t="str">
        <f>IF(ISNUMBER(SEARCH("Sourcewatch",F1217)),"Sourcewatch",IF(ISNUMBER(SEARCH("desmog",F1217)),"Desmog",IF(ISNUMBER(SEARCH("Exxon",F1217)),"Exxonsecrets",IF(ISNUMBER(SEARCH("wikipedia",F1217)),"Wikipedia",IF(ISNUMBER(SEARCH("greenpeace",F1217)),"Greenpeace",IF(ISNUMBER(SEARCH("Polluterwatch",F1217)),"Polluterwatch",IF(F1217="","","Other")))))))</f>
        <v/>
      </c>
      <c r="H1217">
        <f>LEN(B1217)</f>
        <v>15</v>
      </c>
    </row>
    <row r="1218" spans="1:9" ht="15.75" customHeight="1" x14ac:dyDescent="0.2">
      <c r="A1218" s="3" t="s">
        <v>1215</v>
      </c>
      <c r="B1218" s="3" t="s">
        <v>1215</v>
      </c>
      <c r="C1218" s="3" t="s">
        <v>25</v>
      </c>
      <c r="D1218" s="3" t="s">
        <v>17</v>
      </c>
      <c r="F1218" s="3" t="s">
        <v>17</v>
      </c>
      <c r="G1218" s="3" t="str">
        <f>IF(ISNUMBER(SEARCH("Sourcewatch",F1218)),"Sourcewatch",IF(ISNUMBER(SEARCH("desmog",F1218)),"Desmog",IF(ISNUMBER(SEARCH("Exxon",F1218)),"Exxonsecrets",IF(ISNUMBER(SEARCH("wikipedia",F1218)),"Wikipedia",IF(ISNUMBER(SEARCH("greenpeace",F1218)),"Greenpeace",IF(ISNUMBER(SEARCH("Polluterwatch",F1218)),"Polluterwatch",IF(F1218="","","Other")))))))</f>
        <v/>
      </c>
      <c r="H1218">
        <f>LEN(B1218)</f>
        <v>18</v>
      </c>
    </row>
    <row r="1219" spans="1:9" ht="15.75" customHeight="1" x14ac:dyDescent="0.2">
      <c r="A1219" s="3" t="s">
        <v>1216</v>
      </c>
      <c r="B1219" s="3" t="s">
        <v>1216</v>
      </c>
      <c r="C1219" s="3" t="s">
        <v>25</v>
      </c>
      <c r="D1219" s="3" t="s">
        <v>17</v>
      </c>
      <c r="F1219" s="3" t="s">
        <v>17</v>
      </c>
      <c r="G1219" s="3" t="str">
        <f>IF(ISNUMBER(SEARCH("Sourcewatch",F1219)),"Sourcewatch",IF(ISNUMBER(SEARCH("desmog",F1219)),"Desmog",IF(ISNUMBER(SEARCH("Exxon",F1219)),"Exxonsecrets",IF(ISNUMBER(SEARCH("wikipedia",F1219)),"Wikipedia",IF(ISNUMBER(SEARCH("greenpeace",F1219)),"Greenpeace",IF(ISNUMBER(SEARCH("Polluterwatch",F1219)),"Polluterwatch",IF(F1219="","","Other")))))))</f>
        <v/>
      </c>
      <c r="H1219">
        <f>LEN(B1219)</f>
        <v>15</v>
      </c>
    </row>
    <row r="1220" spans="1:9" ht="15.75" customHeight="1" x14ac:dyDescent="0.2">
      <c r="A1220" s="3" t="s">
        <v>1217</v>
      </c>
      <c r="B1220" s="3" t="s">
        <v>1217</v>
      </c>
      <c r="C1220" s="3" t="s">
        <v>25</v>
      </c>
      <c r="D1220" s="3" t="s">
        <v>17</v>
      </c>
      <c r="F1220" s="3" t="s">
        <v>17</v>
      </c>
      <c r="G1220" s="3" t="str">
        <f>IF(ISNUMBER(SEARCH("Sourcewatch",F1220)),"Sourcewatch",IF(ISNUMBER(SEARCH("desmog",F1220)),"Desmog",IF(ISNUMBER(SEARCH("Exxon",F1220)),"Exxonsecrets",IF(ISNUMBER(SEARCH("wikipedia",F1220)),"Wikipedia",IF(ISNUMBER(SEARCH("greenpeace",F1220)),"Greenpeace",IF(ISNUMBER(SEARCH("Polluterwatch",F1220)),"Polluterwatch",IF(F1220="","","Other")))))))</f>
        <v/>
      </c>
      <c r="H1220">
        <f>LEN(B1220)</f>
        <v>15</v>
      </c>
    </row>
    <row r="1221" spans="1:9" ht="15.75" customHeight="1" x14ac:dyDescent="0.2">
      <c r="A1221" s="11" t="s">
        <v>4471</v>
      </c>
      <c r="B1221" s="11" t="s">
        <v>4471</v>
      </c>
      <c r="C1221" t="s">
        <v>17</v>
      </c>
      <c r="D1221" t="s">
        <v>25</v>
      </c>
      <c r="H1221">
        <f>LEN(B1221)</f>
        <v>15</v>
      </c>
      <c r="I1221" s="17" t="s">
        <v>25</v>
      </c>
    </row>
    <row r="1222" spans="1:9" ht="15.75" customHeight="1" x14ac:dyDescent="0.2">
      <c r="A1222" s="3" t="s">
        <v>1218</v>
      </c>
      <c r="B1222" s="3" t="s">
        <v>1218</v>
      </c>
      <c r="C1222" s="3" t="s">
        <v>25</v>
      </c>
      <c r="D1222" s="3" t="s">
        <v>17</v>
      </c>
      <c r="F1222" s="3" t="s">
        <v>17</v>
      </c>
      <c r="G1222" s="3" t="str">
        <f>IF(ISNUMBER(SEARCH("Sourcewatch",F1222)),"Sourcewatch",IF(ISNUMBER(SEARCH("desmog",F1222)),"Desmog",IF(ISNUMBER(SEARCH("Exxon",F1222)),"Exxonsecrets",IF(ISNUMBER(SEARCH("wikipedia",F1222)),"Wikipedia",IF(ISNUMBER(SEARCH("greenpeace",F1222)),"Greenpeace",IF(ISNUMBER(SEARCH("Polluterwatch",F1222)),"Polluterwatch",IF(F1222="","","Other")))))))</f>
        <v/>
      </c>
      <c r="H1222">
        <f>LEN(B1222)</f>
        <v>6</v>
      </c>
    </row>
    <row r="1223" spans="1:9" ht="15.75" customHeight="1" x14ac:dyDescent="0.2">
      <c r="A1223" s="3" t="s">
        <v>1219</v>
      </c>
      <c r="B1223" s="3" t="s">
        <v>1219</v>
      </c>
      <c r="C1223" s="3" t="s">
        <v>25</v>
      </c>
      <c r="D1223" s="3" t="s">
        <v>17</v>
      </c>
      <c r="F1223" s="3" t="s">
        <v>17</v>
      </c>
      <c r="G1223" s="3" t="str">
        <f>IF(ISNUMBER(SEARCH("Sourcewatch",F1223)),"Sourcewatch",IF(ISNUMBER(SEARCH("desmog",F1223)),"Desmog",IF(ISNUMBER(SEARCH("Exxon",F1223)),"Exxonsecrets",IF(ISNUMBER(SEARCH("wikipedia",F1223)),"Wikipedia",IF(ISNUMBER(SEARCH("greenpeace",F1223)),"Greenpeace",IF(ISNUMBER(SEARCH("Polluterwatch",F1223)),"Polluterwatch",IF(F1223="","","Other")))))))</f>
        <v/>
      </c>
      <c r="H1223">
        <f>LEN(B1223)</f>
        <v>20</v>
      </c>
    </row>
    <row r="1224" spans="1:9" ht="15.75" customHeight="1" x14ac:dyDescent="0.2">
      <c r="A1224" s="3" t="s">
        <v>1220</v>
      </c>
      <c r="B1224" s="3" t="s">
        <v>1220</v>
      </c>
      <c r="C1224" s="3" t="s">
        <v>25</v>
      </c>
      <c r="D1224" s="3" t="s">
        <v>17</v>
      </c>
      <c r="F1224" s="3" t="s">
        <v>17</v>
      </c>
      <c r="G1224" s="3" t="str">
        <f>IF(ISNUMBER(SEARCH("Sourcewatch",F1224)),"Sourcewatch",IF(ISNUMBER(SEARCH("desmog",F1224)),"Desmog",IF(ISNUMBER(SEARCH("Exxon",F1224)),"Exxonsecrets",IF(ISNUMBER(SEARCH("wikipedia",F1224)),"Wikipedia",IF(ISNUMBER(SEARCH("greenpeace",F1224)),"Greenpeace",IF(ISNUMBER(SEARCH("Polluterwatch",F1224)),"Polluterwatch",IF(F1224="","","Other")))))))</f>
        <v/>
      </c>
      <c r="H1224">
        <f>LEN(B1224)</f>
        <v>15</v>
      </c>
    </row>
    <row r="1225" spans="1:9" ht="15.75" customHeight="1" x14ac:dyDescent="0.2">
      <c r="A1225" s="3" t="s">
        <v>1221</v>
      </c>
      <c r="B1225" s="3" t="s">
        <v>1221</v>
      </c>
      <c r="C1225" s="3" t="s">
        <v>25</v>
      </c>
      <c r="D1225" s="3" t="s">
        <v>17</v>
      </c>
      <c r="F1225" s="3" t="s">
        <v>17</v>
      </c>
      <c r="G1225" s="3" t="str">
        <f>IF(ISNUMBER(SEARCH("Sourcewatch",F1225)),"Sourcewatch",IF(ISNUMBER(SEARCH("desmog",F1225)),"Desmog",IF(ISNUMBER(SEARCH("Exxon",F1225)),"Exxonsecrets",IF(ISNUMBER(SEARCH("wikipedia",F1225)),"Wikipedia",IF(ISNUMBER(SEARCH("greenpeace",F1225)),"Greenpeace",IF(ISNUMBER(SEARCH("Polluterwatch",F1225)),"Polluterwatch",IF(F1225="","","Other")))))))</f>
        <v/>
      </c>
      <c r="H1225">
        <f>LEN(B1225)</f>
        <v>15</v>
      </c>
    </row>
    <row r="1226" spans="1:9" ht="15.75" customHeight="1" x14ac:dyDescent="0.2">
      <c r="A1226" s="3" t="s">
        <v>1222</v>
      </c>
      <c r="B1226" s="3" t="s">
        <v>1222</v>
      </c>
      <c r="C1226" s="3" t="s">
        <v>25</v>
      </c>
      <c r="D1226" s="3" t="s">
        <v>17</v>
      </c>
      <c r="F1226" s="3" t="s">
        <v>17</v>
      </c>
      <c r="G1226" s="3" t="str">
        <f>IF(ISNUMBER(SEARCH("Sourcewatch",F1226)),"Sourcewatch",IF(ISNUMBER(SEARCH("desmog",F1226)),"Desmog",IF(ISNUMBER(SEARCH("Exxon",F1226)),"Exxonsecrets",IF(ISNUMBER(SEARCH("wikipedia",F1226)),"Wikipedia",IF(ISNUMBER(SEARCH("greenpeace",F1226)),"Greenpeace",IF(ISNUMBER(SEARCH("Polluterwatch",F1226)),"Polluterwatch",IF(F1226="","","Other")))))))</f>
        <v/>
      </c>
      <c r="H1226">
        <f>LEN(B1226)</f>
        <v>11</v>
      </c>
    </row>
    <row r="1227" spans="1:9" ht="15.75" customHeight="1" x14ac:dyDescent="0.2">
      <c r="A1227" s="3" t="s">
        <v>1223</v>
      </c>
      <c r="B1227" s="3" t="s">
        <v>1223</v>
      </c>
      <c r="C1227" s="3" t="s">
        <v>25</v>
      </c>
      <c r="D1227" s="3" t="s">
        <v>17</v>
      </c>
      <c r="F1227" s="3" t="s">
        <v>17</v>
      </c>
      <c r="G1227" s="3" t="str">
        <f>IF(ISNUMBER(SEARCH("Sourcewatch",F1227)),"Sourcewatch",IF(ISNUMBER(SEARCH("desmog",F1227)),"Desmog",IF(ISNUMBER(SEARCH("Exxon",F1227)),"Exxonsecrets",IF(ISNUMBER(SEARCH("wikipedia",F1227)),"Wikipedia",IF(ISNUMBER(SEARCH("greenpeace",F1227)),"Greenpeace",IF(ISNUMBER(SEARCH("Polluterwatch",F1227)),"Polluterwatch",IF(F1227="","","Other")))))))</f>
        <v/>
      </c>
      <c r="H1227">
        <f>LEN(B1227)</f>
        <v>5</v>
      </c>
    </row>
    <row r="1228" spans="1:9" ht="15.75" customHeight="1" x14ac:dyDescent="0.2">
      <c r="A1228" s="3" t="s">
        <v>1224</v>
      </c>
      <c r="B1228" s="3" t="s">
        <v>1224</v>
      </c>
      <c r="C1228" s="3" t="s">
        <v>25</v>
      </c>
      <c r="D1228" s="3" t="s">
        <v>17</v>
      </c>
      <c r="F1228" s="3" t="s">
        <v>17</v>
      </c>
      <c r="G1228" s="3" t="str">
        <f>IF(ISNUMBER(SEARCH("Sourcewatch",F1228)),"Sourcewatch",IF(ISNUMBER(SEARCH("desmog",F1228)),"Desmog",IF(ISNUMBER(SEARCH("Exxon",F1228)),"Exxonsecrets",IF(ISNUMBER(SEARCH("wikipedia",F1228)),"Wikipedia",IF(ISNUMBER(SEARCH("greenpeace",F1228)),"Greenpeace",IF(ISNUMBER(SEARCH("Polluterwatch",F1228)),"Polluterwatch",IF(F1228="","","Other")))))))</f>
        <v/>
      </c>
      <c r="H1228">
        <f>LEN(B1228)</f>
        <v>15</v>
      </c>
    </row>
    <row r="1229" spans="1:9" ht="15.75" customHeight="1" x14ac:dyDescent="0.2">
      <c r="A1229" s="3" t="s">
        <v>1225</v>
      </c>
      <c r="B1229" s="3" t="s">
        <v>1225</v>
      </c>
      <c r="C1229" s="3" t="s">
        <v>17</v>
      </c>
      <c r="D1229" s="3" t="s">
        <v>17</v>
      </c>
      <c r="F1229" s="3" t="s">
        <v>17</v>
      </c>
      <c r="G1229" s="3" t="str">
        <f>IF(ISNUMBER(SEARCH("Sourcewatch",F1229)),"Sourcewatch",IF(ISNUMBER(SEARCH("desmog",F1229)),"Desmog",IF(ISNUMBER(SEARCH("Exxon",F1229)),"Exxonsecrets",IF(ISNUMBER(SEARCH("wikipedia",F1229)),"Wikipedia",IF(ISNUMBER(SEARCH("greenpeace",F1229)),"Greenpeace",IF(ISNUMBER(SEARCH("Polluterwatch",F1229)),"Polluterwatch",IF(F1229="","","Other")))))))</f>
        <v/>
      </c>
      <c r="H1229">
        <f>LEN(B1229)</f>
        <v>27</v>
      </c>
    </row>
    <row r="1230" spans="1:9" ht="15.75" customHeight="1" x14ac:dyDescent="0.2">
      <c r="A1230" s="3" t="s">
        <v>1226</v>
      </c>
      <c r="B1230" s="3" t="s">
        <v>1226</v>
      </c>
      <c r="C1230" s="3" t="s">
        <v>25</v>
      </c>
      <c r="D1230" s="3" t="s">
        <v>17</v>
      </c>
      <c r="F1230" s="3" t="s">
        <v>17</v>
      </c>
      <c r="G1230" s="3" t="str">
        <f>IF(ISNUMBER(SEARCH("Sourcewatch",F1230)),"Sourcewatch",IF(ISNUMBER(SEARCH("desmog",F1230)),"Desmog",IF(ISNUMBER(SEARCH("Exxon",F1230)),"Exxonsecrets",IF(ISNUMBER(SEARCH("wikipedia",F1230)),"Wikipedia",IF(ISNUMBER(SEARCH("greenpeace",F1230)),"Greenpeace",IF(ISNUMBER(SEARCH("Polluterwatch",F1230)),"Polluterwatch",IF(F1230="","","Other")))))))</f>
        <v/>
      </c>
      <c r="H1230">
        <f>LEN(B1230)</f>
        <v>18</v>
      </c>
    </row>
    <row r="1231" spans="1:9" ht="15.75" customHeight="1" x14ac:dyDescent="0.2">
      <c r="A1231" s="3" t="s">
        <v>1227</v>
      </c>
      <c r="B1231" s="3" t="s">
        <v>1227</v>
      </c>
      <c r="C1231" s="3" t="s">
        <v>25</v>
      </c>
      <c r="D1231" s="3" t="s">
        <v>17</v>
      </c>
      <c r="F1231" s="3" t="s">
        <v>17</v>
      </c>
      <c r="G1231" s="3" t="str">
        <f>IF(ISNUMBER(SEARCH("Sourcewatch",F1231)),"Sourcewatch",IF(ISNUMBER(SEARCH("desmog",F1231)),"Desmog",IF(ISNUMBER(SEARCH("Exxon",F1231)),"Exxonsecrets",IF(ISNUMBER(SEARCH("wikipedia",F1231)),"Wikipedia",IF(ISNUMBER(SEARCH("greenpeace",F1231)),"Greenpeace",IF(ISNUMBER(SEARCH("Polluterwatch",F1231)),"Polluterwatch",IF(F1231="","","Other")))))))</f>
        <v/>
      </c>
      <c r="H1231">
        <f>LEN(B1231)</f>
        <v>7</v>
      </c>
    </row>
    <row r="1232" spans="1:9" ht="15.75" customHeight="1" x14ac:dyDescent="0.2">
      <c r="A1232" s="3" t="s">
        <v>1228</v>
      </c>
      <c r="B1232" s="3" t="s">
        <v>1228</v>
      </c>
      <c r="C1232" s="3" t="s">
        <v>25</v>
      </c>
      <c r="D1232" s="3" t="s">
        <v>17</v>
      </c>
      <c r="F1232" s="3" t="s">
        <v>17</v>
      </c>
      <c r="G1232" s="3" t="str">
        <f>IF(ISNUMBER(SEARCH("Sourcewatch",F1232)),"Sourcewatch",IF(ISNUMBER(SEARCH("desmog",F1232)),"Desmog",IF(ISNUMBER(SEARCH("Exxon",F1232)),"Exxonsecrets",IF(ISNUMBER(SEARCH("wikipedia",F1232)),"Wikipedia",IF(ISNUMBER(SEARCH("greenpeace",F1232)),"Greenpeace",IF(ISNUMBER(SEARCH("Polluterwatch",F1232)),"Polluterwatch",IF(F1232="","","Other")))))))</f>
        <v/>
      </c>
      <c r="H1232">
        <f>LEN(B1232)</f>
        <v>13</v>
      </c>
    </row>
    <row r="1233" spans="1:9" ht="15.75" customHeight="1" x14ac:dyDescent="0.2">
      <c r="A1233" s="3" t="s">
        <v>1229</v>
      </c>
      <c r="B1233" s="3" t="s">
        <v>1229</v>
      </c>
      <c r="C1233" s="3" t="s">
        <v>25</v>
      </c>
      <c r="D1233" s="3" t="s">
        <v>17</v>
      </c>
      <c r="F1233" s="3" t="s">
        <v>17</v>
      </c>
      <c r="G1233" s="3" t="str">
        <f>IF(ISNUMBER(SEARCH("Sourcewatch",F1233)),"Sourcewatch",IF(ISNUMBER(SEARCH("desmog",F1233)),"Desmog",IF(ISNUMBER(SEARCH("Exxon",F1233)),"Exxonsecrets",IF(ISNUMBER(SEARCH("wikipedia",F1233)),"Wikipedia",IF(ISNUMBER(SEARCH("greenpeace",F1233)),"Greenpeace",IF(ISNUMBER(SEARCH("Polluterwatch",F1233)),"Polluterwatch",IF(F1233="","","Other")))))))</f>
        <v/>
      </c>
      <c r="H1233">
        <f>LEN(B1233)</f>
        <v>14</v>
      </c>
    </row>
    <row r="1234" spans="1:9" ht="15.75" customHeight="1" x14ac:dyDescent="0.2">
      <c r="A1234" s="3" t="s">
        <v>1230</v>
      </c>
      <c r="B1234" s="3" t="s">
        <v>1230</v>
      </c>
      <c r="C1234" s="3" t="s">
        <v>25</v>
      </c>
      <c r="D1234" s="3" t="s">
        <v>17</v>
      </c>
      <c r="F1234" s="3" t="s">
        <v>17</v>
      </c>
      <c r="G1234" s="3" t="str">
        <f>IF(ISNUMBER(SEARCH("Sourcewatch",F1234)),"Sourcewatch",IF(ISNUMBER(SEARCH("desmog",F1234)),"Desmog",IF(ISNUMBER(SEARCH("Exxon",F1234)),"Exxonsecrets",IF(ISNUMBER(SEARCH("wikipedia",F1234)),"Wikipedia",IF(ISNUMBER(SEARCH("greenpeace",F1234)),"Greenpeace",IF(ISNUMBER(SEARCH("Polluterwatch",F1234)),"Polluterwatch",IF(F1234="","","Other")))))))</f>
        <v/>
      </c>
      <c r="H1234">
        <f>LEN(B1234)</f>
        <v>5</v>
      </c>
    </row>
    <row r="1235" spans="1:9" ht="15.75" customHeight="1" x14ac:dyDescent="0.2">
      <c r="A1235" s="3" t="s">
        <v>1231</v>
      </c>
      <c r="B1235" s="3" t="s">
        <v>1231</v>
      </c>
      <c r="C1235" s="3" t="s">
        <v>17</v>
      </c>
      <c r="D1235" s="3" t="s">
        <v>25</v>
      </c>
      <c r="G1235" s="3" t="str">
        <f>IF(ISNUMBER(SEARCH("Sourcewatch",F1235)),"Sourcewatch",IF(ISNUMBER(SEARCH("desmog",F1235)),"Desmog",IF(ISNUMBER(SEARCH("Exxon",F1235)),"Exxonsecrets",IF(ISNUMBER(SEARCH("wikipedia",F1235)),"Wikipedia",IF(ISNUMBER(SEARCH("greenpeace",F1235)),"Greenpeace",IF(ISNUMBER(SEARCH("Polluterwatch",F1235)),"Polluterwatch",IF(F1235="","","Other")))))))</f>
        <v/>
      </c>
      <c r="H1235">
        <f>LEN(B1235)</f>
        <v>27</v>
      </c>
    </row>
    <row r="1236" spans="1:9" ht="15.75" customHeight="1" x14ac:dyDescent="0.2">
      <c r="A1236" s="3" t="s">
        <v>1232</v>
      </c>
      <c r="B1236" s="3" t="s">
        <v>1231</v>
      </c>
      <c r="C1236" s="3" t="s">
        <v>17</v>
      </c>
      <c r="D1236" s="3" t="s">
        <v>25</v>
      </c>
      <c r="G1236" s="3" t="str">
        <f>IF(ISNUMBER(SEARCH("Sourcewatch",F1236)),"Sourcewatch",IF(ISNUMBER(SEARCH("desmog",F1236)),"Desmog",IF(ISNUMBER(SEARCH("Exxon",F1236)),"Exxonsecrets",IF(ISNUMBER(SEARCH("wikipedia",F1236)),"Wikipedia",IF(ISNUMBER(SEARCH("greenpeace",F1236)),"Greenpeace",IF(ISNUMBER(SEARCH("Polluterwatch",F1236)),"Polluterwatch",IF(F1236="","","Other")))))))</f>
        <v/>
      </c>
      <c r="H1236">
        <f>LEN(B1236)</f>
        <v>27</v>
      </c>
    </row>
    <row r="1237" spans="1:9" ht="15.75" customHeight="1" x14ac:dyDescent="0.2">
      <c r="A1237" s="3" t="s">
        <v>1233</v>
      </c>
      <c r="B1237" s="3" t="s">
        <v>1233</v>
      </c>
      <c r="C1237" s="3" t="s">
        <v>17</v>
      </c>
      <c r="D1237" s="3" t="s">
        <v>25</v>
      </c>
      <c r="G1237" s="3" t="str">
        <f>IF(ISNUMBER(SEARCH("Sourcewatch",F1237)),"Sourcewatch",IF(ISNUMBER(SEARCH("desmog",F1237)),"Desmog",IF(ISNUMBER(SEARCH("Exxon",F1237)),"Exxonsecrets",IF(ISNUMBER(SEARCH("wikipedia",F1237)),"Wikipedia",IF(ISNUMBER(SEARCH("greenpeace",F1237)),"Greenpeace",IF(ISNUMBER(SEARCH("Polluterwatch",F1237)),"Polluterwatch",IF(F1237="","","Other")))))))</f>
        <v/>
      </c>
      <c r="H1237">
        <f>LEN(B1237)</f>
        <v>29</v>
      </c>
    </row>
    <row r="1238" spans="1:9" ht="15.75" customHeight="1" x14ac:dyDescent="0.2">
      <c r="A1238" s="3" t="s">
        <v>1234</v>
      </c>
      <c r="B1238" s="3" t="s">
        <v>1233</v>
      </c>
      <c r="C1238" s="3" t="s">
        <v>17</v>
      </c>
      <c r="D1238" s="3" t="s">
        <v>25</v>
      </c>
      <c r="G1238" s="3" t="str">
        <f>IF(ISNUMBER(SEARCH("Sourcewatch",F1238)),"Sourcewatch",IF(ISNUMBER(SEARCH("desmog",F1238)),"Desmog",IF(ISNUMBER(SEARCH("Exxon",F1238)),"Exxonsecrets",IF(ISNUMBER(SEARCH("wikipedia",F1238)),"Wikipedia",IF(ISNUMBER(SEARCH("greenpeace",F1238)),"Greenpeace",IF(ISNUMBER(SEARCH("Polluterwatch",F1238)),"Polluterwatch",IF(F1238="","","Other")))))))</f>
        <v/>
      </c>
      <c r="H1238">
        <f>LEN(B1238)</f>
        <v>29</v>
      </c>
    </row>
    <row r="1239" spans="1:9" ht="15.75" customHeight="1" x14ac:dyDescent="0.2">
      <c r="A1239" s="11" t="s">
        <v>4592</v>
      </c>
      <c r="B1239" s="11" t="s">
        <v>4593</v>
      </c>
      <c r="C1239" t="s">
        <v>17</v>
      </c>
      <c r="D1239" t="s">
        <v>25</v>
      </c>
      <c r="H1239">
        <f>LEN(B1239)</f>
        <v>32</v>
      </c>
      <c r="I1239" s="17" t="s">
        <v>25</v>
      </c>
    </row>
    <row r="1240" spans="1:9" ht="15.75" customHeight="1" x14ac:dyDescent="0.2">
      <c r="A1240" s="3" t="s">
        <v>1235</v>
      </c>
      <c r="B1240" s="3" t="s">
        <v>1235</v>
      </c>
      <c r="C1240" s="3" t="s">
        <v>17</v>
      </c>
      <c r="D1240" s="3" t="s">
        <v>25</v>
      </c>
      <c r="G1240" s="3" t="str">
        <f>IF(ISNUMBER(SEARCH("Sourcewatch",F1240)),"Sourcewatch",IF(ISNUMBER(SEARCH("desmog",F1240)),"Desmog",IF(ISNUMBER(SEARCH("Exxon",F1240)),"Exxonsecrets",IF(ISNUMBER(SEARCH("wikipedia",F1240)),"Wikipedia",IF(ISNUMBER(SEARCH("greenpeace",F1240)),"Greenpeace",IF(ISNUMBER(SEARCH("Polluterwatch",F1240)),"Polluterwatch",IF(F1240="","","Other")))))))</f>
        <v/>
      </c>
      <c r="H1240">
        <f>LEN(B1240)</f>
        <v>24</v>
      </c>
    </row>
    <row r="1241" spans="1:9" ht="15.75" customHeight="1" x14ac:dyDescent="0.2">
      <c r="A1241" s="3" t="s">
        <v>1236</v>
      </c>
      <c r="B1241" s="3" t="s">
        <v>1236</v>
      </c>
      <c r="C1241" s="3" t="s">
        <v>17</v>
      </c>
      <c r="D1241" s="3" t="s">
        <v>25</v>
      </c>
      <c r="G1241" s="3" t="str">
        <f>IF(ISNUMBER(SEARCH("Sourcewatch",F1241)),"Sourcewatch",IF(ISNUMBER(SEARCH("desmog",F1241)),"Desmog",IF(ISNUMBER(SEARCH("Exxon",F1241)),"Exxonsecrets",IF(ISNUMBER(SEARCH("wikipedia",F1241)),"Wikipedia",IF(ISNUMBER(SEARCH("greenpeace",F1241)),"Greenpeace",IF(ISNUMBER(SEARCH("Polluterwatch",F1241)),"Polluterwatch",IF(F1241="","","Other")))))))</f>
        <v/>
      </c>
      <c r="H1241">
        <f>LEN(B1241)</f>
        <v>24</v>
      </c>
    </row>
    <row r="1242" spans="1:9" ht="15.75" customHeight="1" x14ac:dyDescent="0.2">
      <c r="A1242" s="3" t="s">
        <v>1237</v>
      </c>
      <c r="B1242" s="3" t="s">
        <v>1236</v>
      </c>
      <c r="C1242" s="3" t="s">
        <v>17</v>
      </c>
      <c r="D1242" s="3" t="s">
        <v>25</v>
      </c>
      <c r="G1242" s="3" t="str">
        <f>IF(ISNUMBER(SEARCH("Sourcewatch",F1242)),"Sourcewatch",IF(ISNUMBER(SEARCH("desmog",F1242)),"Desmog",IF(ISNUMBER(SEARCH("Exxon",F1242)),"Exxonsecrets",IF(ISNUMBER(SEARCH("wikipedia",F1242)),"Wikipedia",IF(ISNUMBER(SEARCH("greenpeace",F1242)),"Greenpeace",IF(ISNUMBER(SEARCH("Polluterwatch",F1242)),"Polluterwatch",IF(F1242="","","Other")))))))</f>
        <v/>
      </c>
      <c r="H1242">
        <f>LEN(B1242)</f>
        <v>24</v>
      </c>
    </row>
    <row r="1243" spans="1:9" ht="15.75" customHeight="1" x14ac:dyDescent="0.2">
      <c r="A1243" s="3" t="s">
        <v>1238</v>
      </c>
      <c r="B1243" s="3" t="s">
        <v>1236</v>
      </c>
      <c r="C1243" s="3" t="s">
        <v>17</v>
      </c>
      <c r="D1243" s="3" t="s">
        <v>25</v>
      </c>
      <c r="G1243" s="3" t="str">
        <f>IF(ISNUMBER(SEARCH("Sourcewatch",F1243)),"Sourcewatch",IF(ISNUMBER(SEARCH("desmog",F1243)),"Desmog",IF(ISNUMBER(SEARCH("Exxon",F1243)),"Exxonsecrets",IF(ISNUMBER(SEARCH("wikipedia",F1243)),"Wikipedia",IF(ISNUMBER(SEARCH("greenpeace",F1243)),"Greenpeace",IF(ISNUMBER(SEARCH("Polluterwatch",F1243)),"Polluterwatch",IF(F1243="","","Other")))))))</f>
        <v/>
      </c>
      <c r="H1243">
        <f>LEN(B1243)</f>
        <v>24</v>
      </c>
    </row>
    <row r="1244" spans="1:9" ht="15.75" customHeight="1" x14ac:dyDescent="0.2">
      <c r="A1244" s="3" t="s">
        <v>1239</v>
      </c>
      <c r="B1244" s="3" t="s">
        <v>1239</v>
      </c>
      <c r="C1244" s="3" t="s">
        <v>25</v>
      </c>
      <c r="D1244" s="3" t="s">
        <v>17</v>
      </c>
      <c r="F1244" s="3" t="s">
        <v>17</v>
      </c>
      <c r="G1244" s="3" t="str">
        <f>IF(ISNUMBER(SEARCH("Sourcewatch",F1244)),"Sourcewatch",IF(ISNUMBER(SEARCH("desmog",F1244)),"Desmog",IF(ISNUMBER(SEARCH("Exxon",F1244)),"Exxonsecrets",IF(ISNUMBER(SEARCH("wikipedia",F1244)),"Wikipedia",IF(ISNUMBER(SEARCH("greenpeace",F1244)),"Greenpeace",IF(ISNUMBER(SEARCH("Polluterwatch",F1244)),"Polluterwatch",IF(F1244="","","Other")))))))</f>
        <v/>
      </c>
      <c r="H1244">
        <f>LEN(B1244)</f>
        <v>16</v>
      </c>
    </row>
    <row r="1245" spans="1:9" ht="15.75" customHeight="1" x14ac:dyDescent="0.2">
      <c r="A1245" s="3" t="s">
        <v>1240</v>
      </c>
      <c r="B1245" s="3" t="s">
        <v>1240</v>
      </c>
      <c r="C1245" s="3" t="s">
        <v>17</v>
      </c>
      <c r="D1245" s="3" t="s">
        <v>17</v>
      </c>
      <c r="F1245" s="3" t="s">
        <v>1241</v>
      </c>
      <c r="G1245" s="3" t="str">
        <f>IF(ISNUMBER(SEARCH("Sourcewatch",F1245)),"Sourcewatch",IF(ISNUMBER(SEARCH("desmog",F1245)),"Desmog",IF(ISNUMBER(SEARCH("Exxon",F1245)),"Exxonsecrets",IF(ISNUMBER(SEARCH("wikipedia",F1245)),"Wikipedia",IF(ISNUMBER(SEARCH("greenpeace",F1245)),"Greenpeace",IF(ISNUMBER(SEARCH("Polluterwatch",F1245)),"Polluterwatch",IF(F1245="","","Other")))))))</f>
        <v>Sourcewatch</v>
      </c>
      <c r="H1245">
        <f>LEN(B1245)</f>
        <v>26</v>
      </c>
    </row>
    <row r="1246" spans="1:9" ht="15.75" customHeight="1" x14ac:dyDescent="0.2">
      <c r="A1246" s="3" t="s">
        <v>1242</v>
      </c>
      <c r="B1246" s="3" t="s">
        <v>1242</v>
      </c>
      <c r="C1246" s="3" t="s">
        <v>25</v>
      </c>
      <c r="D1246" s="3" t="s">
        <v>17</v>
      </c>
      <c r="F1246" s="3" t="s">
        <v>17</v>
      </c>
      <c r="G1246" s="3" t="str">
        <f>IF(ISNUMBER(SEARCH("Sourcewatch",F1246)),"Sourcewatch",IF(ISNUMBER(SEARCH("desmog",F1246)),"Desmog",IF(ISNUMBER(SEARCH("Exxon",F1246)),"Exxonsecrets",IF(ISNUMBER(SEARCH("wikipedia",F1246)),"Wikipedia",IF(ISNUMBER(SEARCH("greenpeace",F1246)),"Greenpeace",IF(ISNUMBER(SEARCH("Polluterwatch",F1246)),"Polluterwatch",IF(F1246="","","Other")))))))</f>
        <v/>
      </c>
      <c r="H1246">
        <f>LEN(B1246)</f>
        <v>18</v>
      </c>
    </row>
    <row r="1247" spans="1:9" ht="15.75" customHeight="1" x14ac:dyDescent="0.2">
      <c r="A1247" s="3" t="s">
        <v>1243</v>
      </c>
      <c r="B1247" s="3" t="s">
        <v>1243</v>
      </c>
      <c r="D1247" s="3" t="s">
        <v>25</v>
      </c>
      <c r="G1247" s="3" t="str">
        <f>IF(ISNUMBER(SEARCH("Sourcewatch",F1247)),"Sourcewatch",IF(ISNUMBER(SEARCH("desmog",F1247)),"Desmog",IF(ISNUMBER(SEARCH("Exxon",F1247)),"Exxonsecrets",IF(ISNUMBER(SEARCH("wikipedia",F1247)),"Wikipedia",IF(ISNUMBER(SEARCH("greenpeace",F1247)),"Greenpeace",IF(ISNUMBER(SEARCH("Polluterwatch",F1247)),"Polluterwatch",IF(F1247="","","Other")))))))</f>
        <v/>
      </c>
      <c r="H1247">
        <f>LEN(B1247)</f>
        <v>26</v>
      </c>
    </row>
    <row r="1248" spans="1:9" ht="15.75" customHeight="1" x14ac:dyDescent="0.2">
      <c r="A1248" s="3" t="s">
        <v>1244</v>
      </c>
      <c r="B1248" s="3" t="s">
        <v>1243</v>
      </c>
      <c r="C1248" s="3" t="s">
        <v>17</v>
      </c>
      <c r="D1248" s="3" t="s">
        <v>25</v>
      </c>
      <c r="G1248" s="3" t="str">
        <f>IF(ISNUMBER(SEARCH("Sourcewatch",F1248)),"Sourcewatch",IF(ISNUMBER(SEARCH("desmog",F1248)),"Desmog",IF(ISNUMBER(SEARCH("Exxon",F1248)),"Exxonsecrets",IF(ISNUMBER(SEARCH("wikipedia",F1248)),"Wikipedia",IF(ISNUMBER(SEARCH("greenpeace",F1248)),"Greenpeace",IF(ISNUMBER(SEARCH("Polluterwatch",F1248)),"Polluterwatch",IF(F1248="","","Other")))))))</f>
        <v/>
      </c>
      <c r="H1248">
        <f>LEN(B1248)</f>
        <v>26</v>
      </c>
    </row>
    <row r="1249" spans="1:9" ht="15.75" customHeight="1" x14ac:dyDescent="0.2">
      <c r="A1249" s="3" t="s">
        <v>1245</v>
      </c>
      <c r="B1249" s="3" t="s">
        <v>1245</v>
      </c>
      <c r="C1249" s="3" t="s">
        <v>17</v>
      </c>
      <c r="D1249" s="3" t="s">
        <v>17</v>
      </c>
      <c r="F1249" s="3" t="s">
        <v>17</v>
      </c>
      <c r="G1249" s="3" t="str">
        <f>IF(ISNUMBER(SEARCH("Sourcewatch",F1249)),"Sourcewatch",IF(ISNUMBER(SEARCH("desmog",F1249)),"Desmog",IF(ISNUMBER(SEARCH("Exxon",F1249)),"Exxonsecrets",IF(ISNUMBER(SEARCH("wikipedia",F1249)),"Wikipedia",IF(ISNUMBER(SEARCH("greenpeace",F1249)),"Greenpeace",IF(ISNUMBER(SEARCH("Polluterwatch",F1249)),"Polluterwatch",IF(F1249="","","Other")))))))</f>
        <v/>
      </c>
      <c r="H1249">
        <f>LEN(B1249)</f>
        <v>10</v>
      </c>
    </row>
    <row r="1250" spans="1:9" ht="15.75" customHeight="1" x14ac:dyDescent="0.2">
      <c r="A1250" s="3" t="s">
        <v>1246</v>
      </c>
      <c r="B1250" s="3" t="s">
        <v>1246</v>
      </c>
      <c r="C1250" s="3" t="s">
        <v>25</v>
      </c>
      <c r="D1250" s="3" t="s">
        <v>17</v>
      </c>
      <c r="F1250" s="3" t="s">
        <v>17</v>
      </c>
      <c r="G1250" s="3" t="str">
        <f>IF(ISNUMBER(SEARCH("Sourcewatch",F1250)),"Sourcewatch",IF(ISNUMBER(SEARCH("desmog",F1250)),"Desmog",IF(ISNUMBER(SEARCH("Exxon",F1250)),"Exxonsecrets",IF(ISNUMBER(SEARCH("wikipedia",F1250)),"Wikipedia",IF(ISNUMBER(SEARCH("greenpeace",F1250)),"Greenpeace",IF(ISNUMBER(SEARCH("Polluterwatch",F1250)),"Polluterwatch",IF(F1250="","","Other")))))))</f>
        <v/>
      </c>
      <c r="H1250">
        <f>LEN(B1250)</f>
        <v>11</v>
      </c>
    </row>
    <row r="1251" spans="1:9" ht="15.75" customHeight="1" x14ac:dyDescent="0.2">
      <c r="A1251" s="3" t="s">
        <v>1247</v>
      </c>
      <c r="B1251" s="3" t="s">
        <v>1247</v>
      </c>
      <c r="C1251" s="3" t="s">
        <v>25</v>
      </c>
      <c r="D1251" s="3" t="s">
        <v>17</v>
      </c>
      <c r="F1251" s="3" t="s">
        <v>17</v>
      </c>
      <c r="G1251" s="3" t="str">
        <f>IF(ISNUMBER(SEARCH("Sourcewatch",F1251)),"Sourcewatch",IF(ISNUMBER(SEARCH("desmog",F1251)),"Desmog",IF(ISNUMBER(SEARCH("Exxon",F1251)),"Exxonsecrets",IF(ISNUMBER(SEARCH("wikipedia",F1251)),"Wikipedia",IF(ISNUMBER(SEARCH("greenpeace",F1251)),"Greenpeace",IF(ISNUMBER(SEARCH("Polluterwatch",F1251)),"Polluterwatch",IF(F1251="","","Other")))))))</f>
        <v/>
      </c>
      <c r="H1251">
        <f>LEN(B1251)</f>
        <v>11</v>
      </c>
    </row>
    <row r="1252" spans="1:9" ht="15.75" customHeight="1" x14ac:dyDescent="0.2">
      <c r="A1252" s="3" t="s">
        <v>1248</v>
      </c>
      <c r="B1252" s="3" t="s">
        <v>1248</v>
      </c>
      <c r="C1252" s="3" t="s">
        <v>25</v>
      </c>
      <c r="D1252" s="3" t="s">
        <v>17</v>
      </c>
      <c r="F1252" s="3" t="s">
        <v>17</v>
      </c>
      <c r="G1252" s="3" t="str">
        <f>IF(ISNUMBER(SEARCH("Sourcewatch",F1252)),"Sourcewatch",IF(ISNUMBER(SEARCH("desmog",F1252)),"Desmog",IF(ISNUMBER(SEARCH("Exxon",F1252)),"Exxonsecrets",IF(ISNUMBER(SEARCH("wikipedia",F1252)),"Wikipedia",IF(ISNUMBER(SEARCH("greenpeace",F1252)),"Greenpeace",IF(ISNUMBER(SEARCH("Polluterwatch",F1252)),"Polluterwatch",IF(F1252="","","Other")))))))</f>
        <v/>
      </c>
      <c r="H1252">
        <f>LEN(B1252)</f>
        <v>6</v>
      </c>
    </row>
    <row r="1253" spans="1:9" ht="15.75" customHeight="1" x14ac:dyDescent="0.2">
      <c r="A1253" s="3" t="s">
        <v>1249</v>
      </c>
      <c r="B1253" s="3" t="s">
        <v>1249</v>
      </c>
      <c r="C1253" s="3" t="s">
        <v>25</v>
      </c>
      <c r="D1253" s="3" t="s">
        <v>17</v>
      </c>
      <c r="F1253" s="3" t="s">
        <v>17</v>
      </c>
      <c r="G1253" s="3" t="str">
        <f>IF(ISNUMBER(SEARCH("Sourcewatch",F1253)),"Sourcewatch",IF(ISNUMBER(SEARCH("desmog",F1253)),"Desmog",IF(ISNUMBER(SEARCH("Exxon",F1253)),"Exxonsecrets",IF(ISNUMBER(SEARCH("wikipedia",F1253)),"Wikipedia",IF(ISNUMBER(SEARCH("greenpeace",F1253)),"Greenpeace",IF(ISNUMBER(SEARCH("Polluterwatch",F1253)),"Polluterwatch",IF(F1253="","","Other")))))))</f>
        <v/>
      </c>
      <c r="H1253">
        <f>LEN(B1253)</f>
        <v>13</v>
      </c>
    </row>
    <row r="1254" spans="1:9" ht="15.75" customHeight="1" x14ac:dyDescent="0.2">
      <c r="A1254" s="3" t="s">
        <v>1250</v>
      </c>
      <c r="B1254" s="3" t="s">
        <v>1250</v>
      </c>
      <c r="C1254" s="3" t="s">
        <v>25</v>
      </c>
      <c r="D1254" s="3" t="s">
        <v>17</v>
      </c>
      <c r="F1254" s="3" t="s">
        <v>17</v>
      </c>
      <c r="G1254" s="3" t="str">
        <f>IF(ISNUMBER(SEARCH("Sourcewatch",F1254)),"Sourcewatch",IF(ISNUMBER(SEARCH("desmog",F1254)),"Desmog",IF(ISNUMBER(SEARCH("Exxon",F1254)),"Exxonsecrets",IF(ISNUMBER(SEARCH("wikipedia",F1254)),"Wikipedia",IF(ISNUMBER(SEARCH("greenpeace",F1254)),"Greenpeace",IF(ISNUMBER(SEARCH("Polluterwatch",F1254)),"Polluterwatch",IF(F1254="","","Other")))))))</f>
        <v/>
      </c>
      <c r="H1254">
        <f>LEN(B1254)</f>
        <v>15</v>
      </c>
    </row>
    <row r="1255" spans="1:9" ht="15.75" customHeight="1" x14ac:dyDescent="0.2">
      <c r="A1255" s="11" t="s">
        <v>4423</v>
      </c>
      <c r="B1255" s="11" t="s">
        <v>4423</v>
      </c>
      <c r="C1255" t="s">
        <v>25</v>
      </c>
      <c r="D1255" t="s">
        <v>17</v>
      </c>
      <c r="G1255" s="3" t="str">
        <f>IF(ISNUMBER(SEARCH("Sourcewatch",F1255)),"Sourcewatch",IF(ISNUMBER(SEARCH("desmog",F1255)),"Desmog",IF(ISNUMBER(SEARCH("Exxon",F1255)),"Exxonsecrets",IF(ISNUMBER(SEARCH("wikipedia",F1255)),"Wikipedia",IF(ISNUMBER(SEARCH("greenpeace",F1255)),"Greenpeace",IF(ISNUMBER(SEARCH("Polluterwatch",F1255)),"Polluterwatch",IF(F1255="","","Other")))))))</f>
        <v/>
      </c>
      <c r="H1255">
        <f>LEN(B1255)</f>
        <v>4</v>
      </c>
      <c r="I1255" s="17" t="s">
        <v>25</v>
      </c>
    </row>
    <row r="1256" spans="1:9" ht="15.75" customHeight="1" x14ac:dyDescent="0.2">
      <c r="A1256" s="3" t="s">
        <v>1251</v>
      </c>
      <c r="B1256" s="3" t="s">
        <v>1251</v>
      </c>
      <c r="C1256" s="3" t="s">
        <v>17</v>
      </c>
      <c r="D1256" s="3" t="s">
        <v>17</v>
      </c>
      <c r="F1256" s="3" t="s">
        <v>17</v>
      </c>
      <c r="G1256" s="3" t="str">
        <f>IF(ISNUMBER(SEARCH("Sourcewatch",F1256)),"Sourcewatch",IF(ISNUMBER(SEARCH("desmog",F1256)),"Desmog",IF(ISNUMBER(SEARCH("Exxon",F1256)),"Exxonsecrets",IF(ISNUMBER(SEARCH("wikipedia",F1256)),"Wikipedia",IF(ISNUMBER(SEARCH("greenpeace",F1256)),"Greenpeace",IF(ISNUMBER(SEARCH("Polluterwatch",F1256)),"Polluterwatch",IF(F1256="","","Other")))))))</f>
        <v/>
      </c>
      <c r="H1256">
        <f>LEN(B1256)</f>
        <v>10</v>
      </c>
    </row>
    <row r="1257" spans="1:9" ht="15.75" customHeight="1" x14ac:dyDescent="0.2">
      <c r="A1257" s="3" t="s">
        <v>1252</v>
      </c>
      <c r="B1257" s="3" t="s">
        <v>1252</v>
      </c>
      <c r="D1257" s="3" t="s">
        <v>17</v>
      </c>
      <c r="F1257" s="3" t="s">
        <v>17</v>
      </c>
      <c r="G1257" s="3" t="str">
        <f>IF(ISNUMBER(SEARCH("Sourcewatch",F1257)),"Sourcewatch",IF(ISNUMBER(SEARCH("desmog",F1257)),"Desmog",IF(ISNUMBER(SEARCH("Exxon",F1257)),"Exxonsecrets",IF(ISNUMBER(SEARCH("wikipedia",F1257)),"Wikipedia",IF(ISNUMBER(SEARCH("greenpeace",F1257)),"Greenpeace",IF(ISNUMBER(SEARCH("Polluterwatch",F1257)),"Polluterwatch",IF(F1257="","","Other")))))))</f>
        <v/>
      </c>
      <c r="H1257">
        <f>LEN(B1257)</f>
        <v>31</v>
      </c>
    </row>
    <row r="1258" spans="1:9" ht="15.75" customHeight="1" x14ac:dyDescent="0.2">
      <c r="A1258" s="3" t="s">
        <v>1253</v>
      </c>
      <c r="B1258" s="3" t="s">
        <v>1253</v>
      </c>
      <c r="C1258" s="3" t="s">
        <v>17</v>
      </c>
      <c r="D1258" s="3" t="s">
        <v>17</v>
      </c>
      <c r="F1258" s="3" t="s">
        <v>1254</v>
      </c>
      <c r="G1258" s="3" t="str">
        <f>IF(ISNUMBER(SEARCH("Sourcewatch",F1258)),"Sourcewatch",IF(ISNUMBER(SEARCH("desmog",F1258)),"Desmog",IF(ISNUMBER(SEARCH("Exxon",F1258)),"Exxonsecrets",IF(ISNUMBER(SEARCH("wikipedia",F1258)),"Wikipedia",IF(ISNUMBER(SEARCH("greenpeace",F1258)),"Greenpeace",IF(ISNUMBER(SEARCH("Polluterwatch",F1258)),"Polluterwatch",IF(F1258="","","Other")))))))</f>
        <v>Sourcewatch</v>
      </c>
      <c r="H1258">
        <f>LEN(B1258)</f>
        <v>40</v>
      </c>
    </row>
    <row r="1259" spans="1:9" ht="15.75" customHeight="1" x14ac:dyDescent="0.2">
      <c r="A1259" s="3" t="s">
        <v>1255</v>
      </c>
      <c r="B1259" s="3" t="s">
        <v>1255</v>
      </c>
      <c r="C1259" s="3" t="s">
        <v>17</v>
      </c>
      <c r="D1259" s="3" t="s">
        <v>17</v>
      </c>
      <c r="F1259" s="3" t="s">
        <v>17</v>
      </c>
      <c r="G1259" s="3" t="str">
        <f>IF(ISNUMBER(SEARCH("Sourcewatch",F1259)),"Sourcewatch",IF(ISNUMBER(SEARCH("desmog",F1259)),"Desmog",IF(ISNUMBER(SEARCH("Exxon",F1259)),"Exxonsecrets",IF(ISNUMBER(SEARCH("wikipedia",F1259)),"Wikipedia",IF(ISNUMBER(SEARCH("greenpeace",F1259)),"Greenpeace",IF(ISNUMBER(SEARCH("Polluterwatch",F1259)),"Polluterwatch",IF(F1259="","","Other")))))))</f>
        <v/>
      </c>
      <c r="H1259">
        <f>LEN(B1259)</f>
        <v>31</v>
      </c>
    </row>
    <row r="1260" spans="1:9" ht="15.75" customHeight="1" x14ac:dyDescent="0.2">
      <c r="A1260" s="3" t="s">
        <v>1256</v>
      </c>
      <c r="B1260" s="3" t="s">
        <v>1256</v>
      </c>
      <c r="C1260" s="3" t="s">
        <v>17</v>
      </c>
      <c r="D1260" s="3" t="s">
        <v>17</v>
      </c>
      <c r="F1260" s="3" t="s">
        <v>1257</v>
      </c>
      <c r="G1260" s="3" t="str">
        <f>IF(ISNUMBER(SEARCH("Sourcewatch",F1260)),"Sourcewatch",IF(ISNUMBER(SEARCH("desmog",F1260)),"Desmog",IF(ISNUMBER(SEARCH("Exxon",F1260)),"Exxonsecrets",IF(ISNUMBER(SEARCH("wikipedia",F1260)),"Wikipedia",IF(ISNUMBER(SEARCH("greenpeace",F1260)),"Greenpeace",IF(ISNUMBER(SEARCH("Polluterwatch",F1260)),"Polluterwatch",IF(F1260="","","Other")))))))</f>
        <v>Sourcewatch</v>
      </c>
      <c r="H1260">
        <f>LEN(B1260)</f>
        <v>39</v>
      </c>
    </row>
    <row r="1261" spans="1:9" ht="15.75" customHeight="1" x14ac:dyDescent="0.2">
      <c r="A1261" s="11" t="s">
        <v>4530</v>
      </c>
      <c r="B1261" s="11" t="s">
        <v>4530</v>
      </c>
      <c r="C1261" t="s">
        <v>17</v>
      </c>
      <c r="D1261" t="s">
        <v>17</v>
      </c>
      <c r="F1261" t="s">
        <v>4658</v>
      </c>
      <c r="G1261" s="3" t="str">
        <f>IF(ISNUMBER(SEARCH("Sourcewatch",F1261)),"Sourcewatch",IF(ISNUMBER(SEARCH("desmog",F1261)),"Desmog",IF(ISNUMBER(SEARCH("Exxon",F1261)),"Exxonsecrets",IF(ISNUMBER(SEARCH("wikipedia",F1261)),"Wikipedia",IF(ISNUMBER(SEARCH("greenpeace",F1261)),"Greenpeace",IF(ISNUMBER(SEARCH("Polluterwatch",F1261)),"Polluterwatch",IF(F1261="","","Other")))))))</f>
        <v>Sourcewatch</v>
      </c>
      <c r="H1261">
        <f>LEN(B1261)</f>
        <v>38</v>
      </c>
      <c r="I1261" s="17" t="s">
        <v>25</v>
      </c>
    </row>
    <row r="1262" spans="1:9" ht="15.75" customHeight="1" x14ac:dyDescent="0.2">
      <c r="A1262" s="3" t="s">
        <v>1258</v>
      </c>
      <c r="B1262" s="3" t="s">
        <v>1258</v>
      </c>
      <c r="C1262" s="3" t="s">
        <v>17</v>
      </c>
      <c r="D1262" s="3" t="s">
        <v>17</v>
      </c>
      <c r="F1262" s="3" t="s">
        <v>17</v>
      </c>
      <c r="G1262" s="3" t="str">
        <f>IF(ISNUMBER(SEARCH("Sourcewatch",F1262)),"Sourcewatch",IF(ISNUMBER(SEARCH("desmog",F1262)),"Desmog",IF(ISNUMBER(SEARCH("Exxon",F1262)),"Exxonsecrets",IF(ISNUMBER(SEARCH("wikipedia",F1262)),"Wikipedia",IF(ISNUMBER(SEARCH("greenpeace",F1262)),"Greenpeace",IF(ISNUMBER(SEARCH("Polluterwatch",F1262)),"Polluterwatch",IF(F1262="","","Other")))))))</f>
        <v/>
      </c>
      <c r="H1262">
        <f>LEN(B1262)</f>
        <v>30</v>
      </c>
    </row>
    <row r="1263" spans="1:9" ht="15.75" customHeight="1" x14ac:dyDescent="0.2">
      <c r="A1263" s="3" t="s">
        <v>1259</v>
      </c>
      <c r="B1263" s="3" t="s">
        <v>1259</v>
      </c>
      <c r="C1263" s="3" t="s">
        <v>17</v>
      </c>
      <c r="D1263" s="3" t="s">
        <v>17</v>
      </c>
      <c r="F1263" s="3" t="s">
        <v>1260</v>
      </c>
      <c r="G1263" s="3" t="str">
        <f>IF(ISNUMBER(SEARCH("Sourcewatch",F1263)),"Sourcewatch",IF(ISNUMBER(SEARCH("desmog",F1263)),"Desmog",IF(ISNUMBER(SEARCH("Exxon",F1263)),"Exxonsecrets",IF(ISNUMBER(SEARCH("wikipedia",F1263)),"Wikipedia",IF(ISNUMBER(SEARCH("greenpeace",F1263)),"Greenpeace",IF(ISNUMBER(SEARCH("Polluterwatch",F1263)),"Polluterwatch",IF(F1263="","","Other")))))))</f>
        <v>Sourcewatch</v>
      </c>
      <c r="H1263">
        <f>LEN(B1263)</f>
        <v>40</v>
      </c>
    </row>
    <row r="1264" spans="1:9" ht="15.75" customHeight="1" x14ac:dyDescent="0.2">
      <c r="A1264" s="3" t="s">
        <v>1261</v>
      </c>
      <c r="B1264" s="3" t="s">
        <v>1261</v>
      </c>
      <c r="C1264" s="3" t="s">
        <v>17</v>
      </c>
      <c r="D1264" s="3" t="s">
        <v>17</v>
      </c>
      <c r="F1264" s="3" t="s">
        <v>17</v>
      </c>
      <c r="G1264" s="3" t="str">
        <f>IF(ISNUMBER(SEARCH("Sourcewatch",F1264)),"Sourcewatch",IF(ISNUMBER(SEARCH("desmog",F1264)),"Desmog",IF(ISNUMBER(SEARCH("Exxon",F1264)),"Exxonsecrets",IF(ISNUMBER(SEARCH("wikipedia",F1264)),"Wikipedia",IF(ISNUMBER(SEARCH("greenpeace",F1264)),"Greenpeace",IF(ISNUMBER(SEARCH("Polluterwatch",F1264)),"Polluterwatch",IF(F1264="","","Other")))))))</f>
        <v/>
      </c>
      <c r="H1264">
        <f>LEN(B1264)</f>
        <v>32</v>
      </c>
    </row>
    <row r="1265" spans="1:8" ht="15.75" customHeight="1" x14ac:dyDescent="0.2">
      <c r="A1265" s="3" t="s">
        <v>1262</v>
      </c>
      <c r="B1265" s="3" t="s">
        <v>1262</v>
      </c>
      <c r="C1265" s="3"/>
      <c r="D1265" s="3" t="s">
        <v>17</v>
      </c>
      <c r="F1265" s="3" t="s">
        <v>17</v>
      </c>
      <c r="G1265" s="3" t="str">
        <f>IF(ISNUMBER(SEARCH("Sourcewatch",F1265)),"Sourcewatch",IF(ISNUMBER(SEARCH("desmog",F1265)),"Desmog",IF(ISNUMBER(SEARCH("Exxon",F1265)),"Exxonsecrets",IF(ISNUMBER(SEARCH("wikipedia",F1265)),"Wikipedia",IF(ISNUMBER(SEARCH("greenpeace",F1265)),"Greenpeace",IF(ISNUMBER(SEARCH("Polluterwatch",F1265)),"Polluterwatch",IF(F1265="","","Other")))))))</f>
        <v/>
      </c>
      <c r="H1265">
        <f>LEN(B1265)</f>
        <v>45</v>
      </c>
    </row>
    <row r="1266" spans="1:8" ht="15.75" customHeight="1" x14ac:dyDescent="0.2">
      <c r="A1266" s="3" t="s">
        <v>1263</v>
      </c>
      <c r="B1266" s="3" t="s">
        <v>1263</v>
      </c>
      <c r="C1266" s="3" t="s">
        <v>17</v>
      </c>
      <c r="D1266" s="3" t="s">
        <v>17</v>
      </c>
      <c r="F1266" s="3" t="s">
        <v>1264</v>
      </c>
      <c r="G1266" s="3" t="str">
        <f>IF(ISNUMBER(SEARCH("Sourcewatch",F1266)),"Sourcewatch",IF(ISNUMBER(SEARCH("desmog",F1266)),"Desmog",IF(ISNUMBER(SEARCH("Exxon",F1266)),"Exxonsecrets",IF(ISNUMBER(SEARCH("wikipedia",F1266)),"Wikipedia",IF(ISNUMBER(SEARCH("greenpeace",F1266)),"Greenpeace",IF(ISNUMBER(SEARCH("Polluterwatch",F1266)),"Polluterwatch",IF(F1266="","","Other")))))))</f>
        <v>Sourcewatch</v>
      </c>
      <c r="H1266">
        <f>LEN(B1266)</f>
        <v>61</v>
      </c>
    </row>
    <row r="1267" spans="1:8" ht="15.75" customHeight="1" x14ac:dyDescent="0.2">
      <c r="A1267" s="3" t="s">
        <v>1265</v>
      </c>
      <c r="B1267" s="3" t="s">
        <v>1265</v>
      </c>
      <c r="C1267" s="3" t="s">
        <v>17</v>
      </c>
      <c r="D1267" s="3" t="s">
        <v>17</v>
      </c>
      <c r="F1267" s="3" t="s">
        <v>17</v>
      </c>
      <c r="G1267" s="3" t="str">
        <f>IF(ISNUMBER(SEARCH("Sourcewatch",F1267)),"Sourcewatch",IF(ISNUMBER(SEARCH("desmog",F1267)),"Desmog",IF(ISNUMBER(SEARCH("Exxon",F1267)),"Exxonsecrets",IF(ISNUMBER(SEARCH("wikipedia",F1267)),"Wikipedia",IF(ISNUMBER(SEARCH("greenpeace",F1267)),"Greenpeace",IF(ISNUMBER(SEARCH("Polluterwatch",F1267)),"Polluterwatch",IF(F1267="","","Other")))))))</f>
        <v/>
      </c>
      <c r="H1267">
        <f>LEN(B1267)</f>
        <v>33</v>
      </c>
    </row>
    <row r="1268" spans="1:8" ht="15.75" customHeight="1" x14ac:dyDescent="0.2">
      <c r="A1268" s="3" t="s">
        <v>1266</v>
      </c>
      <c r="B1268" s="3" t="s">
        <v>1266</v>
      </c>
      <c r="C1268" s="3" t="s">
        <v>17</v>
      </c>
      <c r="D1268" s="3" t="s">
        <v>17</v>
      </c>
      <c r="E1268" s="3" t="s">
        <v>27</v>
      </c>
      <c r="F1268" s="3" t="s">
        <v>17</v>
      </c>
      <c r="G1268" s="3" t="str">
        <f>IF(ISNUMBER(SEARCH("Sourcewatch",F1268)),"Sourcewatch",IF(ISNUMBER(SEARCH("desmog",F1268)),"Desmog",IF(ISNUMBER(SEARCH("Exxon",F1268)),"Exxonsecrets",IF(ISNUMBER(SEARCH("wikipedia",F1268)),"Wikipedia",IF(ISNUMBER(SEARCH("greenpeace",F1268)),"Greenpeace",IF(ISNUMBER(SEARCH("Polluterwatch",F1268)),"Polluterwatch",IF(F1268="","","Other")))))))</f>
        <v/>
      </c>
      <c r="H1268">
        <f>LEN(B1268)</f>
        <v>27</v>
      </c>
    </row>
    <row r="1269" spans="1:8" ht="15.75" customHeight="1" x14ac:dyDescent="0.2">
      <c r="A1269" s="3" t="s">
        <v>1267</v>
      </c>
      <c r="B1269" s="3" t="s">
        <v>1267</v>
      </c>
      <c r="C1269" s="3" t="s">
        <v>25</v>
      </c>
      <c r="D1269" s="3" t="s">
        <v>17</v>
      </c>
      <c r="F1269" s="3" t="s">
        <v>17</v>
      </c>
      <c r="G1269" s="3" t="str">
        <f>IF(ISNUMBER(SEARCH("Sourcewatch",F1269)),"Sourcewatch",IF(ISNUMBER(SEARCH("desmog",F1269)),"Desmog",IF(ISNUMBER(SEARCH("Exxon",F1269)),"Exxonsecrets",IF(ISNUMBER(SEARCH("wikipedia",F1269)),"Wikipedia",IF(ISNUMBER(SEARCH("greenpeace",F1269)),"Greenpeace",IF(ISNUMBER(SEARCH("Polluterwatch",F1269)),"Polluterwatch",IF(F1269="","","Other")))))))</f>
        <v/>
      </c>
      <c r="H1269">
        <f>LEN(B1269)</f>
        <v>11</v>
      </c>
    </row>
    <row r="1270" spans="1:8" ht="15.75" customHeight="1" x14ac:dyDescent="0.2">
      <c r="A1270" s="3" t="s">
        <v>1268</v>
      </c>
      <c r="B1270" s="3" t="s">
        <v>1268</v>
      </c>
      <c r="C1270" s="3" t="s">
        <v>25</v>
      </c>
      <c r="D1270" s="3" t="s">
        <v>17</v>
      </c>
      <c r="F1270" s="3" t="s">
        <v>17</v>
      </c>
      <c r="G1270" s="3" t="str">
        <f>IF(ISNUMBER(SEARCH("Sourcewatch",F1270)),"Sourcewatch",IF(ISNUMBER(SEARCH("desmog",F1270)),"Desmog",IF(ISNUMBER(SEARCH("Exxon",F1270)),"Exxonsecrets",IF(ISNUMBER(SEARCH("wikipedia",F1270)),"Wikipedia",IF(ISNUMBER(SEARCH("greenpeace",F1270)),"Greenpeace",IF(ISNUMBER(SEARCH("Polluterwatch",F1270)),"Polluterwatch",IF(F1270="","","Other")))))))</f>
        <v/>
      </c>
      <c r="H1270">
        <f>LEN(B1270)</f>
        <v>10</v>
      </c>
    </row>
    <row r="1271" spans="1:8" ht="15.75" customHeight="1" x14ac:dyDescent="0.2">
      <c r="A1271" s="3" t="s">
        <v>1269</v>
      </c>
      <c r="B1271" s="3" t="s">
        <v>1269</v>
      </c>
      <c r="C1271" s="3" t="s">
        <v>25</v>
      </c>
      <c r="D1271" s="3" t="s">
        <v>17</v>
      </c>
      <c r="F1271" s="3" t="s">
        <v>17</v>
      </c>
      <c r="G1271" s="3" t="str">
        <f>IF(ISNUMBER(SEARCH("Sourcewatch",F1271)),"Sourcewatch",IF(ISNUMBER(SEARCH("desmog",F1271)),"Desmog",IF(ISNUMBER(SEARCH("Exxon",F1271)),"Exxonsecrets",IF(ISNUMBER(SEARCH("wikipedia",F1271)),"Wikipedia",IF(ISNUMBER(SEARCH("greenpeace",F1271)),"Greenpeace",IF(ISNUMBER(SEARCH("Polluterwatch",F1271)),"Polluterwatch",IF(F1271="","","Other")))))))</f>
        <v/>
      </c>
      <c r="H1271">
        <f>LEN(B1271)</f>
        <v>12</v>
      </c>
    </row>
    <row r="1272" spans="1:8" ht="15.75" customHeight="1" x14ac:dyDescent="0.2">
      <c r="A1272" s="3" t="s">
        <v>1270</v>
      </c>
      <c r="B1272" s="3" t="s">
        <v>1270</v>
      </c>
      <c r="C1272" s="3" t="s">
        <v>25</v>
      </c>
      <c r="D1272" s="3" t="s">
        <v>17</v>
      </c>
      <c r="F1272" s="3" t="s">
        <v>17</v>
      </c>
      <c r="G1272" s="3" t="str">
        <f>IF(ISNUMBER(SEARCH("Sourcewatch",F1272)),"Sourcewatch",IF(ISNUMBER(SEARCH("desmog",F1272)),"Desmog",IF(ISNUMBER(SEARCH("Exxon",F1272)),"Exxonsecrets",IF(ISNUMBER(SEARCH("wikipedia",F1272)),"Wikipedia",IF(ISNUMBER(SEARCH("greenpeace",F1272)),"Greenpeace",IF(ISNUMBER(SEARCH("Polluterwatch",F1272)),"Polluterwatch",IF(F1272="","","Other")))))))</f>
        <v/>
      </c>
      <c r="H1272">
        <f>LEN(B1272)</f>
        <v>8</v>
      </c>
    </row>
    <row r="1273" spans="1:8" ht="15.75" customHeight="1" x14ac:dyDescent="0.2">
      <c r="A1273" s="3" t="s">
        <v>1271</v>
      </c>
      <c r="B1273" s="3" t="s">
        <v>1271</v>
      </c>
      <c r="C1273" s="3" t="s">
        <v>17</v>
      </c>
      <c r="D1273" s="3" t="s">
        <v>17</v>
      </c>
      <c r="F1273" s="3" t="s">
        <v>1272</v>
      </c>
      <c r="G1273" s="3" t="str">
        <f>IF(ISNUMBER(SEARCH("Sourcewatch",F1273)),"Sourcewatch",IF(ISNUMBER(SEARCH("desmog",F1273)),"Desmog",IF(ISNUMBER(SEARCH("Exxon",F1273)),"Exxonsecrets",IF(ISNUMBER(SEARCH("wikipedia",F1273)),"Wikipedia",IF(ISNUMBER(SEARCH("greenpeace",F1273)),"Greenpeace",IF(ISNUMBER(SEARCH("Polluterwatch",F1273)),"Polluterwatch",IF(F1273="","","Other")))))))</f>
        <v>Sourcewatch</v>
      </c>
      <c r="H1273">
        <f>LEN(B1273)</f>
        <v>51</v>
      </c>
    </row>
    <row r="1274" spans="1:8" ht="15.75" customHeight="1" x14ac:dyDescent="0.2">
      <c r="A1274" s="3" t="s">
        <v>1273</v>
      </c>
      <c r="B1274" s="3" t="s">
        <v>1273</v>
      </c>
      <c r="C1274" s="3" t="s">
        <v>25</v>
      </c>
      <c r="D1274" s="3" t="s">
        <v>17</v>
      </c>
      <c r="F1274" s="3" t="s">
        <v>17</v>
      </c>
      <c r="G1274" s="3" t="str">
        <f>IF(ISNUMBER(SEARCH("Sourcewatch",F1274)),"Sourcewatch",IF(ISNUMBER(SEARCH("desmog",F1274)),"Desmog",IF(ISNUMBER(SEARCH("Exxon",F1274)),"Exxonsecrets",IF(ISNUMBER(SEARCH("wikipedia",F1274)),"Wikipedia",IF(ISNUMBER(SEARCH("greenpeace",F1274)),"Greenpeace",IF(ISNUMBER(SEARCH("Polluterwatch",F1274)),"Polluterwatch",IF(F1274="","","Other")))))))</f>
        <v/>
      </c>
      <c r="H1274">
        <f>LEN(B1274)</f>
        <v>15</v>
      </c>
    </row>
    <row r="1275" spans="1:8" ht="15.75" customHeight="1" x14ac:dyDescent="0.2">
      <c r="A1275" s="3" t="s">
        <v>1274</v>
      </c>
      <c r="B1275" s="3" t="s">
        <v>1274</v>
      </c>
      <c r="C1275" s="3" t="s">
        <v>25</v>
      </c>
      <c r="D1275" s="3" t="s">
        <v>17</v>
      </c>
      <c r="F1275" s="3" t="s">
        <v>17</v>
      </c>
      <c r="G1275" s="3" t="str">
        <f>IF(ISNUMBER(SEARCH("Sourcewatch",F1275)),"Sourcewatch",IF(ISNUMBER(SEARCH("desmog",F1275)),"Desmog",IF(ISNUMBER(SEARCH("Exxon",F1275)),"Exxonsecrets",IF(ISNUMBER(SEARCH("wikipedia",F1275)),"Wikipedia",IF(ISNUMBER(SEARCH("greenpeace",F1275)),"Greenpeace",IF(ISNUMBER(SEARCH("Polluterwatch",F1275)),"Polluterwatch",IF(F1275="","","Other")))))))</f>
        <v/>
      </c>
      <c r="H1275">
        <f>LEN(B1275)</f>
        <v>18</v>
      </c>
    </row>
    <row r="1276" spans="1:8" ht="15.75" customHeight="1" x14ac:dyDescent="0.2">
      <c r="A1276" s="3" t="s">
        <v>1275</v>
      </c>
      <c r="B1276" s="3" t="s">
        <v>1275</v>
      </c>
      <c r="C1276" s="3" t="s">
        <v>25</v>
      </c>
      <c r="D1276" s="3" t="s">
        <v>17</v>
      </c>
      <c r="F1276" s="3" t="s">
        <v>17</v>
      </c>
      <c r="G1276" s="3" t="str">
        <f>IF(ISNUMBER(SEARCH("Sourcewatch",F1276)),"Sourcewatch",IF(ISNUMBER(SEARCH("desmog",F1276)),"Desmog",IF(ISNUMBER(SEARCH("Exxon",F1276)),"Exxonsecrets",IF(ISNUMBER(SEARCH("wikipedia",F1276)),"Wikipedia",IF(ISNUMBER(SEARCH("greenpeace",F1276)),"Greenpeace",IF(ISNUMBER(SEARCH("Polluterwatch",F1276)),"Polluterwatch",IF(F1276="","","Other")))))))</f>
        <v/>
      </c>
      <c r="H1276">
        <f>LEN(B1276)</f>
        <v>15</v>
      </c>
    </row>
    <row r="1277" spans="1:8" ht="15.75" customHeight="1" x14ac:dyDescent="0.2">
      <c r="A1277" s="3" t="s">
        <v>1276</v>
      </c>
      <c r="B1277" s="3" t="s">
        <v>1276</v>
      </c>
      <c r="C1277" s="3" t="s">
        <v>25</v>
      </c>
      <c r="D1277" s="3" t="s">
        <v>17</v>
      </c>
      <c r="F1277" s="3" t="s">
        <v>17</v>
      </c>
      <c r="G1277" s="3" t="str">
        <f>IF(ISNUMBER(SEARCH("Sourcewatch",F1277)),"Sourcewatch",IF(ISNUMBER(SEARCH("desmog",F1277)),"Desmog",IF(ISNUMBER(SEARCH("Exxon",F1277)),"Exxonsecrets",IF(ISNUMBER(SEARCH("wikipedia",F1277)),"Wikipedia",IF(ISNUMBER(SEARCH("greenpeace",F1277)),"Greenpeace",IF(ISNUMBER(SEARCH("Polluterwatch",F1277)),"Polluterwatch",IF(F1277="","","Other")))))))</f>
        <v/>
      </c>
      <c r="H1277">
        <f>LEN(B1277)</f>
        <v>13</v>
      </c>
    </row>
    <row r="1278" spans="1:8" ht="15.75" customHeight="1" x14ac:dyDescent="0.2">
      <c r="A1278" s="3" t="s">
        <v>1277</v>
      </c>
      <c r="B1278" s="3" t="s">
        <v>1277</v>
      </c>
      <c r="C1278" s="3" t="s">
        <v>17</v>
      </c>
      <c r="D1278" s="3" t="s">
        <v>17</v>
      </c>
      <c r="F1278" s="3" t="s">
        <v>1278</v>
      </c>
      <c r="G1278" s="3" t="str">
        <f>IF(ISNUMBER(SEARCH("Sourcewatch",F1278)),"Sourcewatch",IF(ISNUMBER(SEARCH("desmog",F1278)),"Desmog",IF(ISNUMBER(SEARCH("Exxon",F1278)),"Exxonsecrets",IF(ISNUMBER(SEARCH("wikipedia",F1278)),"Wikipedia",IF(ISNUMBER(SEARCH("greenpeace",F1278)),"Greenpeace",IF(ISNUMBER(SEARCH("Polluterwatch",F1278)),"Polluterwatch",IF(F1278="","","Other")))))))</f>
        <v>Desmog</v>
      </c>
      <c r="H1278">
        <f>LEN(B1278)</f>
        <v>21</v>
      </c>
    </row>
    <row r="1279" spans="1:8" ht="15.75" customHeight="1" x14ac:dyDescent="0.2">
      <c r="A1279" s="3" t="s">
        <v>1279</v>
      </c>
      <c r="B1279" s="3" t="s">
        <v>1279</v>
      </c>
      <c r="C1279" s="3" t="s">
        <v>17</v>
      </c>
      <c r="D1279" s="3" t="s">
        <v>17</v>
      </c>
      <c r="F1279" s="3" t="s">
        <v>1280</v>
      </c>
      <c r="G1279" s="3" t="str">
        <f>IF(ISNUMBER(SEARCH("Sourcewatch",F1279)),"Sourcewatch",IF(ISNUMBER(SEARCH("desmog",F1279)),"Desmog",IF(ISNUMBER(SEARCH("Exxon",F1279)),"Exxonsecrets",IF(ISNUMBER(SEARCH("wikipedia",F1279)),"Wikipedia",IF(ISNUMBER(SEARCH("greenpeace",F1279)),"Greenpeace",IF(ISNUMBER(SEARCH("Polluterwatch",F1279)),"Polluterwatch",IF(F1279="","","Other")))))))</f>
        <v>Sourcewatch</v>
      </c>
      <c r="H1279">
        <f>LEN(B1279)</f>
        <v>33</v>
      </c>
    </row>
    <row r="1280" spans="1:8" ht="15.75" customHeight="1" x14ac:dyDescent="0.2">
      <c r="A1280" s="3" t="s">
        <v>1281</v>
      </c>
      <c r="B1280" s="3" t="s">
        <v>1281</v>
      </c>
      <c r="C1280" s="3" t="s">
        <v>17</v>
      </c>
      <c r="D1280" s="3" t="s">
        <v>17</v>
      </c>
      <c r="F1280" s="3" t="s">
        <v>1282</v>
      </c>
      <c r="G1280" s="3" t="str">
        <f>IF(ISNUMBER(SEARCH("Sourcewatch",F1280)),"Sourcewatch",IF(ISNUMBER(SEARCH("desmog",F1280)),"Desmog",IF(ISNUMBER(SEARCH("Exxon",F1280)),"Exxonsecrets",IF(ISNUMBER(SEARCH("wikipedia",F1280)),"Wikipedia",IF(ISNUMBER(SEARCH("greenpeace",F1280)),"Greenpeace",IF(ISNUMBER(SEARCH("Polluterwatch",F1280)),"Polluterwatch",IF(F1280="","","Other")))))))</f>
        <v>Sourcewatch</v>
      </c>
      <c r="H1280">
        <f>LEN(B1280)</f>
        <v>24</v>
      </c>
    </row>
    <row r="1281" spans="1:9" ht="15.75" customHeight="1" x14ac:dyDescent="0.2">
      <c r="A1281" s="3" t="s">
        <v>1283</v>
      </c>
      <c r="B1281" s="3" t="s">
        <v>1283</v>
      </c>
      <c r="D1281" s="3" t="s">
        <v>17</v>
      </c>
      <c r="F1281" s="3" t="s">
        <v>1284</v>
      </c>
      <c r="G1281" s="3" t="str">
        <f>IF(ISNUMBER(SEARCH("Sourcewatch",F1281)),"Sourcewatch",IF(ISNUMBER(SEARCH("desmog",F1281)),"Desmog",IF(ISNUMBER(SEARCH("Exxon",F1281)),"Exxonsecrets",IF(ISNUMBER(SEARCH("wikipedia",F1281)),"Wikipedia",IF(ISNUMBER(SEARCH("greenpeace",F1281)),"Greenpeace",IF(ISNUMBER(SEARCH("Polluterwatch",F1281)),"Polluterwatch",IF(F1281="","","Other")))))))</f>
        <v>Sourcewatch</v>
      </c>
      <c r="H1281">
        <f>LEN(B1281)</f>
        <v>35</v>
      </c>
    </row>
    <row r="1282" spans="1:9" ht="15.75" customHeight="1" x14ac:dyDescent="0.2">
      <c r="A1282" s="3" t="s">
        <v>1285</v>
      </c>
      <c r="B1282" s="3" t="s">
        <v>1285</v>
      </c>
      <c r="C1282" s="3" t="s">
        <v>17</v>
      </c>
      <c r="D1282" s="3" t="s">
        <v>17</v>
      </c>
      <c r="F1282" s="3" t="s">
        <v>1286</v>
      </c>
      <c r="G1282" s="3" t="str">
        <f>IF(ISNUMBER(SEARCH("Sourcewatch",F1282)),"Sourcewatch",IF(ISNUMBER(SEARCH("desmog",F1282)),"Desmog",IF(ISNUMBER(SEARCH("Exxon",F1282)),"Exxonsecrets",IF(ISNUMBER(SEARCH("wikipedia",F1282)),"Wikipedia",IF(ISNUMBER(SEARCH("greenpeace",F1282)),"Greenpeace",IF(ISNUMBER(SEARCH("Polluterwatch",F1282)),"Polluterwatch",IF(F1282="","","Other")))))))</f>
        <v>Sourcewatch</v>
      </c>
      <c r="H1282">
        <f>LEN(B1282)</f>
        <v>26</v>
      </c>
    </row>
    <row r="1283" spans="1:9" ht="15.75" customHeight="1" x14ac:dyDescent="0.2">
      <c r="A1283" s="3" t="s">
        <v>1287</v>
      </c>
      <c r="B1283" s="3" t="s">
        <v>1287</v>
      </c>
      <c r="D1283" s="3" t="s">
        <v>17</v>
      </c>
      <c r="F1283" s="3" t="s">
        <v>17</v>
      </c>
      <c r="G1283" s="3" t="str">
        <f>IF(ISNUMBER(SEARCH("Sourcewatch",F1283)),"Sourcewatch",IF(ISNUMBER(SEARCH("desmog",F1283)),"Desmog",IF(ISNUMBER(SEARCH("Exxon",F1283)),"Exxonsecrets",IF(ISNUMBER(SEARCH("wikipedia",F1283)),"Wikipedia",IF(ISNUMBER(SEARCH("greenpeace",F1283)),"Greenpeace",IF(ISNUMBER(SEARCH("Polluterwatch",F1283)),"Polluterwatch",IF(F1283="","","Other")))))))</f>
        <v/>
      </c>
      <c r="H1283">
        <f>LEN(B1283)</f>
        <v>25</v>
      </c>
    </row>
    <row r="1284" spans="1:9" ht="15.75" customHeight="1" x14ac:dyDescent="0.2">
      <c r="A1284" s="3" t="s">
        <v>1288</v>
      </c>
      <c r="B1284" s="3" t="s">
        <v>1288</v>
      </c>
      <c r="C1284" s="3" t="s">
        <v>17</v>
      </c>
      <c r="D1284" s="3" t="s">
        <v>17</v>
      </c>
      <c r="F1284" s="3" t="s">
        <v>1289</v>
      </c>
      <c r="G1284" s="3" t="str">
        <f>IF(ISNUMBER(SEARCH("Sourcewatch",F1284)),"Sourcewatch",IF(ISNUMBER(SEARCH("desmog",F1284)),"Desmog",IF(ISNUMBER(SEARCH("Exxon",F1284)),"Exxonsecrets",IF(ISNUMBER(SEARCH("wikipedia",F1284)),"Wikipedia",IF(ISNUMBER(SEARCH("greenpeace",F1284)),"Greenpeace",IF(ISNUMBER(SEARCH("Polluterwatch",F1284)),"Polluterwatch",IF(F1284="","","Other")))))))</f>
        <v>Desmog</v>
      </c>
      <c r="H1284">
        <f>LEN(B1284)</f>
        <v>36</v>
      </c>
    </row>
    <row r="1285" spans="1:9" ht="15.75" customHeight="1" x14ac:dyDescent="0.2">
      <c r="A1285" s="3" t="s">
        <v>1290</v>
      </c>
      <c r="B1285" s="3" t="s">
        <v>1290</v>
      </c>
      <c r="C1285" s="3" t="s">
        <v>17</v>
      </c>
      <c r="D1285" s="3" t="s">
        <v>17</v>
      </c>
      <c r="F1285" s="3" t="s">
        <v>17</v>
      </c>
      <c r="G1285" s="3" t="str">
        <f>IF(ISNUMBER(SEARCH("Sourcewatch",F1285)),"Sourcewatch",IF(ISNUMBER(SEARCH("desmog",F1285)),"Desmog",IF(ISNUMBER(SEARCH("Exxon",F1285)),"Exxonsecrets",IF(ISNUMBER(SEARCH("wikipedia",F1285)),"Wikipedia",IF(ISNUMBER(SEARCH("greenpeace",F1285)),"Greenpeace",IF(ISNUMBER(SEARCH("Polluterwatch",F1285)),"Polluterwatch",IF(F1285="","","Other")))))))</f>
        <v/>
      </c>
      <c r="H1285">
        <f>LEN(B1285)</f>
        <v>18</v>
      </c>
    </row>
    <row r="1286" spans="1:9" ht="15.75" customHeight="1" x14ac:dyDescent="0.2">
      <c r="A1286" s="3" t="s">
        <v>1291</v>
      </c>
      <c r="B1286" s="3" t="s">
        <v>1291</v>
      </c>
      <c r="C1286" s="3" t="s">
        <v>17</v>
      </c>
      <c r="D1286" s="3" t="s">
        <v>17</v>
      </c>
      <c r="F1286" s="3" t="s">
        <v>17</v>
      </c>
      <c r="G1286" s="3" t="str">
        <f>IF(ISNUMBER(SEARCH("Sourcewatch",F1286)),"Sourcewatch",IF(ISNUMBER(SEARCH("desmog",F1286)),"Desmog",IF(ISNUMBER(SEARCH("Exxon",F1286)),"Exxonsecrets",IF(ISNUMBER(SEARCH("wikipedia",F1286)),"Wikipedia",IF(ISNUMBER(SEARCH("greenpeace",F1286)),"Greenpeace",IF(ISNUMBER(SEARCH("Polluterwatch",F1286)),"Polluterwatch",IF(F1286="","","Other")))))))</f>
        <v/>
      </c>
      <c r="H1286">
        <f>LEN(B1286)</f>
        <v>16</v>
      </c>
    </row>
    <row r="1287" spans="1:9" ht="15.75" customHeight="1" x14ac:dyDescent="0.2">
      <c r="A1287" s="3" t="s">
        <v>1292</v>
      </c>
      <c r="B1287" s="3" t="s">
        <v>1292</v>
      </c>
      <c r="C1287" s="3" t="s">
        <v>17</v>
      </c>
      <c r="D1287" s="3" t="s">
        <v>17</v>
      </c>
      <c r="F1287" s="3" t="s">
        <v>1293</v>
      </c>
      <c r="G1287" s="3" t="str">
        <f>IF(ISNUMBER(SEARCH("Sourcewatch",F1287)),"Sourcewatch",IF(ISNUMBER(SEARCH("desmog",F1287)),"Desmog",IF(ISNUMBER(SEARCH("Exxon",F1287)),"Exxonsecrets",IF(ISNUMBER(SEARCH("wikipedia",F1287)),"Wikipedia",IF(ISNUMBER(SEARCH("greenpeace",F1287)),"Greenpeace",IF(ISNUMBER(SEARCH("Polluterwatch",F1287)),"Polluterwatch",IF(F1287="","","Other")))))))</f>
        <v>Desmog</v>
      </c>
      <c r="H1287">
        <f>LEN(B1287)</f>
        <v>22</v>
      </c>
    </row>
    <row r="1288" spans="1:9" ht="15.75" customHeight="1" x14ac:dyDescent="0.2">
      <c r="A1288" s="11" t="s">
        <v>4318</v>
      </c>
      <c r="B1288" s="11" t="s">
        <v>4318</v>
      </c>
      <c r="C1288" t="s">
        <v>17</v>
      </c>
      <c r="D1288" t="s">
        <v>17</v>
      </c>
      <c r="G1288" s="3" t="str">
        <f>IF(ISNUMBER(SEARCH("Sourcewatch",F1288)),"Sourcewatch",IF(ISNUMBER(SEARCH("desmog",F1288)),"Desmog",IF(ISNUMBER(SEARCH("Exxon",F1288)),"Exxonsecrets",IF(ISNUMBER(SEARCH("wikipedia",F1288)),"Wikipedia",IF(ISNUMBER(SEARCH("greenpeace",F1288)),"Greenpeace",IF(ISNUMBER(SEARCH("Polluterwatch",F1288)),"Polluterwatch",IF(F1288="","","Other")))))))</f>
        <v/>
      </c>
      <c r="H1288">
        <f>LEN(B1288)</f>
        <v>23</v>
      </c>
      <c r="I1288" s="17" t="s">
        <v>25</v>
      </c>
    </row>
    <row r="1289" spans="1:9" ht="15.75" customHeight="1" x14ac:dyDescent="0.2">
      <c r="A1289" s="3" t="s">
        <v>1294</v>
      </c>
      <c r="B1289" s="3" t="s">
        <v>1294</v>
      </c>
      <c r="C1289" s="3" t="s">
        <v>17</v>
      </c>
      <c r="D1289" s="3" t="s">
        <v>17</v>
      </c>
      <c r="F1289" s="3" t="s">
        <v>1295</v>
      </c>
      <c r="G1289" s="3" t="str">
        <f>IF(ISNUMBER(SEARCH("Sourcewatch",F1289)),"Sourcewatch",IF(ISNUMBER(SEARCH("desmog",F1289)),"Desmog",IF(ISNUMBER(SEARCH("Exxon",F1289)),"Exxonsecrets",IF(ISNUMBER(SEARCH("wikipedia",F1289)),"Wikipedia",IF(ISNUMBER(SEARCH("greenpeace",F1289)),"Greenpeace",IF(ISNUMBER(SEARCH("Polluterwatch",F1289)),"Polluterwatch",IF(F1289="","","Other")))))))</f>
        <v>Sourcewatch</v>
      </c>
      <c r="H1289">
        <f>LEN(B1289)</f>
        <v>18</v>
      </c>
    </row>
    <row r="1290" spans="1:9" ht="15.75" customHeight="1" x14ac:dyDescent="0.2">
      <c r="A1290" s="3" t="s">
        <v>1296</v>
      </c>
      <c r="B1290" s="3" t="s">
        <v>1296</v>
      </c>
      <c r="C1290" s="3" t="s">
        <v>17</v>
      </c>
      <c r="D1290" s="3" t="s">
        <v>17</v>
      </c>
      <c r="F1290" s="3" t="s">
        <v>1297</v>
      </c>
      <c r="G1290" s="3" t="str">
        <f>IF(ISNUMBER(SEARCH("Sourcewatch",F1290)),"Sourcewatch",IF(ISNUMBER(SEARCH("desmog",F1290)),"Desmog",IF(ISNUMBER(SEARCH("Exxon",F1290)),"Exxonsecrets",IF(ISNUMBER(SEARCH("wikipedia",F1290)),"Wikipedia",IF(ISNUMBER(SEARCH("greenpeace",F1290)),"Greenpeace",IF(ISNUMBER(SEARCH("Polluterwatch",F1290)),"Polluterwatch",IF(F1290="","","Other")))))))</f>
        <v>Desmog</v>
      </c>
      <c r="H1290">
        <f>LEN(B1290)</f>
        <v>31</v>
      </c>
    </row>
    <row r="1291" spans="1:9" ht="15.75" customHeight="1" x14ac:dyDescent="0.2">
      <c r="A1291" s="3" t="s">
        <v>1298</v>
      </c>
      <c r="B1291" s="3" t="s">
        <v>1298</v>
      </c>
      <c r="C1291" s="3" t="s">
        <v>17</v>
      </c>
      <c r="D1291" s="3" t="s">
        <v>17</v>
      </c>
      <c r="F1291" s="3" t="s">
        <v>17</v>
      </c>
      <c r="G1291" s="3" t="str">
        <f>IF(ISNUMBER(SEARCH("Sourcewatch",F1291)),"Sourcewatch",IF(ISNUMBER(SEARCH("desmog",F1291)),"Desmog",IF(ISNUMBER(SEARCH("Exxon",F1291)),"Exxonsecrets",IF(ISNUMBER(SEARCH("wikipedia",F1291)),"Wikipedia",IF(ISNUMBER(SEARCH("greenpeace",F1291)),"Greenpeace",IF(ISNUMBER(SEARCH("Polluterwatch",F1291)),"Polluterwatch",IF(F1291="","","Other")))))))</f>
        <v/>
      </c>
      <c r="H1291">
        <f>LEN(B1291)</f>
        <v>13</v>
      </c>
    </row>
    <row r="1292" spans="1:9" ht="15.75" customHeight="1" x14ac:dyDescent="0.2">
      <c r="A1292" s="3" t="s">
        <v>1299</v>
      </c>
      <c r="B1292" s="3" t="s">
        <v>1299</v>
      </c>
      <c r="C1292" s="3" t="s">
        <v>17</v>
      </c>
      <c r="D1292" s="3" t="s">
        <v>17</v>
      </c>
      <c r="F1292" s="3" t="s">
        <v>17</v>
      </c>
      <c r="G1292" s="3" t="str">
        <f>IF(ISNUMBER(SEARCH("Sourcewatch",F1292)),"Sourcewatch",IF(ISNUMBER(SEARCH("desmog",F1292)),"Desmog",IF(ISNUMBER(SEARCH("Exxon",F1292)),"Exxonsecrets",IF(ISNUMBER(SEARCH("wikipedia",F1292)),"Wikipedia",IF(ISNUMBER(SEARCH("greenpeace",F1292)),"Greenpeace",IF(ISNUMBER(SEARCH("Polluterwatch",F1292)),"Polluterwatch",IF(F1292="","","Other")))))))</f>
        <v/>
      </c>
      <c r="H1292">
        <f>LEN(B1292)</f>
        <v>11</v>
      </c>
    </row>
    <row r="1293" spans="1:9" ht="15.75" customHeight="1" x14ac:dyDescent="0.2">
      <c r="A1293" s="3" t="s">
        <v>1300</v>
      </c>
      <c r="B1293" s="3" t="s">
        <v>1300</v>
      </c>
      <c r="C1293" s="3" t="s">
        <v>25</v>
      </c>
      <c r="D1293" s="3" t="s">
        <v>17</v>
      </c>
      <c r="F1293" s="3" t="s">
        <v>17</v>
      </c>
      <c r="G1293" s="3" t="str">
        <f>IF(ISNUMBER(SEARCH("Sourcewatch",F1293)),"Sourcewatch",IF(ISNUMBER(SEARCH("desmog",F1293)),"Desmog",IF(ISNUMBER(SEARCH("Exxon",F1293)),"Exxonsecrets",IF(ISNUMBER(SEARCH("wikipedia",F1293)),"Wikipedia",IF(ISNUMBER(SEARCH("greenpeace",F1293)),"Greenpeace",IF(ISNUMBER(SEARCH("Polluterwatch",F1293)),"Polluterwatch",IF(F1293="","","Other")))))))</f>
        <v/>
      </c>
      <c r="H1293">
        <f>LEN(B1293)</f>
        <v>13</v>
      </c>
    </row>
    <row r="1294" spans="1:9" ht="15.75" customHeight="1" x14ac:dyDescent="0.2">
      <c r="A1294" s="3" t="s">
        <v>1301</v>
      </c>
      <c r="B1294" s="3" t="s">
        <v>1301</v>
      </c>
      <c r="C1294" s="3" t="s">
        <v>25</v>
      </c>
      <c r="D1294" s="3" t="s">
        <v>17</v>
      </c>
      <c r="F1294" s="3" t="s">
        <v>17</v>
      </c>
      <c r="G1294" s="3" t="str">
        <f>IF(ISNUMBER(SEARCH("Sourcewatch",F1294)),"Sourcewatch",IF(ISNUMBER(SEARCH("desmog",F1294)),"Desmog",IF(ISNUMBER(SEARCH("Exxon",F1294)),"Exxonsecrets",IF(ISNUMBER(SEARCH("wikipedia",F1294)),"Wikipedia",IF(ISNUMBER(SEARCH("greenpeace",F1294)),"Greenpeace",IF(ISNUMBER(SEARCH("Polluterwatch",F1294)),"Polluterwatch",IF(F1294="","","Other")))))))</f>
        <v/>
      </c>
      <c r="H1294">
        <f>LEN(B1294)</f>
        <v>8</v>
      </c>
    </row>
    <row r="1295" spans="1:9" ht="15.75" customHeight="1" x14ac:dyDescent="0.2">
      <c r="A1295" s="3" t="s">
        <v>1302</v>
      </c>
      <c r="B1295" s="3" t="s">
        <v>1302</v>
      </c>
      <c r="C1295" s="3" t="s">
        <v>25</v>
      </c>
      <c r="D1295" s="3" t="s">
        <v>17</v>
      </c>
      <c r="F1295" s="3" t="s">
        <v>17</v>
      </c>
      <c r="G1295" s="3" t="str">
        <f>IF(ISNUMBER(SEARCH("Sourcewatch",F1295)),"Sourcewatch",IF(ISNUMBER(SEARCH("desmog",F1295)),"Desmog",IF(ISNUMBER(SEARCH("Exxon",F1295)),"Exxonsecrets",IF(ISNUMBER(SEARCH("wikipedia",F1295)),"Wikipedia",IF(ISNUMBER(SEARCH("greenpeace",F1295)),"Greenpeace",IF(ISNUMBER(SEARCH("Polluterwatch",F1295)),"Polluterwatch",IF(F1295="","","Other")))))))</f>
        <v/>
      </c>
      <c r="H1295">
        <f>LEN(B1295)</f>
        <v>6</v>
      </c>
    </row>
    <row r="1296" spans="1:9" ht="15.75" customHeight="1" x14ac:dyDescent="0.2">
      <c r="A1296" s="3" t="s">
        <v>1303</v>
      </c>
      <c r="B1296" s="3" t="s">
        <v>1303</v>
      </c>
      <c r="C1296" s="3" t="s">
        <v>25</v>
      </c>
      <c r="D1296" s="3" t="s">
        <v>17</v>
      </c>
      <c r="F1296" s="3" t="s">
        <v>17</v>
      </c>
      <c r="G1296" s="3" t="str">
        <f>IF(ISNUMBER(SEARCH("Sourcewatch",F1296)),"Sourcewatch",IF(ISNUMBER(SEARCH("desmog",F1296)),"Desmog",IF(ISNUMBER(SEARCH("Exxon",F1296)),"Exxonsecrets",IF(ISNUMBER(SEARCH("wikipedia",F1296)),"Wikipedia",IF(ISNUMBER(SEARCH("greenpeace",F1296)),"Greenpeace",IF(ISNUMBER(SEARCH("Polluterwatch",F1296)),"Polluterwatch",IF(F1296="","","Other")))))))</f>
        <v/>
      </c>
      <c r="H1296">
        <f>LEN(B1296)</f>
        <v>12</v>
      </c>
    </row>
    <row r="1297" spans="1:9" ht="15.75" customHeight="1" x14ac:dyDescent="0.2">
      <c r="A1297" s="11" t="s">
        <v>4597</v>
      </c>
      <c r="B1297" s="11" t="s">
        <v>4597</v>
      </c>
      <c r="C1297" t="s">
        <v>17</v>
      </c>
      <c r="D1297" t="s">
        <v>17</v>
      </c>
      <c r="G1297" s="3" t="str">
        <f>IF(ISNUMBER(SEARCH("Sourcewatch",F1297)),"Sourcewatch",IF(ISNUMBER(SEARCH("desmog",F1297)),"Desmog",IF(ISNUMBER(SEARCH("Exxon",F1297)),"Exxonsecrets",IF(ISNUMBER(SEARCH("wikipedia",F1297)),"Wikipedia",IF(ISNUMBER(SEARCH("greenpeace",F1297)),"Greenpeace",IF(ISNUMBER(SEARCH("Polluterwatch",F1297)),"Polluterwatch",IF(F1297="","","Other")))))))</f>
        <v/>
      </c>
      <c r="H1297">
        <f>LEN(B1297)</f>
        <v>26</v>
      </c>
      <c r="I1297" s="17" t="s">
        <v>25</v>
      </c>
    </row>
    <row r="1298" spans="1:9" ht="15.75" customHeight="1" x14ac:dyDescent="0.2">
      <c r="A1298" s="11" t="s">
        <v>4549</v>
      </c>
      <c r="B1298" s="11" t="s">
        <v>4549</v>
      </c>
      <c r="C1298" t="s">
        <v>17</v>
      </c>
      <c r="D1298" t="s">
        <v>17</v>
      </c>
      <c r="G1298" s="3" t="str">
        <f>IF(ISNUMBER(SEARCH("Sourcewatch",F1298)),"Sourcewatch",IF(ISNUMBER(SEARCH("desmog",F1298)),"Desmog",IF(ISNUMBER(SEARCH("Exxon",F1298)),"Exxonsecrets",IF(ISNUMBER(SEARCH("wikipedia",F1298)),"Wikipedia",IF(ISNUMBER(SEARCH("greenpeace",F1298)),"Greenpeace",IF(ISNUMBER(SEARCH("Polluterwatch",F1298)),"Polluterwatch",IF(F1298="","","Other")))))))</f>
        <v/>
      </c>
      <c r="H1298">
        <f>LEN(B1298)</f>
        <v>16</v>
      </c>
      <c r="I1298" s="17" t="s">
        <v>25</v>
      </c>
    </row>
    <row r="1299" spans="1:9" ht="15.75" customHeight="1" x14ac:dyDescent="0.2">
      <c r="A1299" s="3" t="s">
        <v>1304</v>
      </c>
      <c r="B1299" s="3" t="s">
        <v>1304</v>
      </c>
      <c r="D1299" s="3" t="s">
        <v>17</v>
      </c>
      <c r="E1299" s="3" t="s">
        <v>27</v>
      </c>
      <c r="F1299" s="3" t="s">
        <v>17</v>
      </c>
      <c r="G1299" s="3" t="str">
        <f>IF(ISNUMBER(SEARCH("Sourcewatch",F1299)),"Sourcewatch",IF(ISNUMBER(SEARCH("desmog",F1299)),"Desmog",IF(ISNUMBER(SEARCH("Exxon",F1299)),"Exxonsecrets",IF(ISNUMBER(SEARCH("wikipedia",F1299)),"Wikipedia",IF(ISNUMBER(SEARCH("greenpeace",F1299)),"Greenpeace",IF(ISNUMBER(SEARCH("Polluterwatch",F1299)),"Polluterwatch",IF(F1299="","","Other")))))))</f>
        <v/>
      </c>
      <c r="H1299">
        <f>LEN(B1299)</f>
        <v>41</v>
      </c>
    </row>
    <row r="1300" spans="1:9" ht="15.75" customHeight="1" x14ac:dyDescent="0.2">
      <c r="A1300" s="3" t="s">
        <v>1305</v>
      </c>
      <c r="B1300" s="3" t="s">
        <v>1305</v>
      </c>
      <c r="D1300" s="3" t="s">
        <v>17</v>
      </c>
      <c r="E1300" s="3" t="s">
        <v>27</v>
      </c>
      <c r="F1300" s="3" t="s">
        <v>17</v>
      </c>
      <c r="G1300" s="3" t="str">
        <f>IF(ISNUMBER(SEARCH("Sourcewatch",F1300)),"Sourcewatch",IF(ISNUMBER(SEARCH("desmog",F1300)),"Desmog",IF(ISNUMBER(SEARCH("Exxon",F1300)),"Exxonsecrets",IF(ISNUMBER(SEARCH("wikipedia",F1300)),"Wikipedia",IF(ISNUMBER(SEARCH("greenpeace",F1300)),"Greenpeace",IF(ISNUMBER(SEARCH("Polluterwatch",F1300)),"Polluterwatch",IF(F1300="","","Other")))))))</f>
        <v/>
      </c>
      <c r="H1300">
        <f>LEN(B1300)</f>
        <v>33</v>
      </c>
    </row>
    <row r="1301" spans="1:9" ht="15.75" customHeight="1" x14ac:dyDescent="0.2">
      <c r="A1301" s="11" t="s">
        <v>4489</v>
      </c>
      <c r="B1301" s="11" t="s">
        <v>4489</v>
      </c>
      <c r="C1301" t="s">
        <v>17</v>
      </c>
      <c r="D1301" t="s">
        <v>25</v>
      </c>
      <c r="F1301" t="s">
        <v>4659</v>
      </c>
      <c r="G1301" s="3" t="str">
        <f>IF(ISNUMBER(SEARCH("Sourcewatch",F1301)),"Sourcewatch",IF(ISNUMBER(SEARCH("desmog",F1301)),"Desmog",IF(ISNUMBER(SEARCH("Exxon",F1301)),"Exxonsecrets",IF(ISNUMBER(SEARCH("wikipedia",F1301)),"Wikipedia",IF(ISNUMBER(SEARCH("greenpeace",F1301)),"Greenpeace",IF(ISNUMBER(SEARCH("Polluterwatch",F1301)),"Polluterwatch",IF(F1301="","","Other")))))))</f>
        <v>Sourcewatch</v>
      </c>
      <c r="H1301">
        <f>LEN(B1301)</f>
        <v>43</v>
      </c>
      <c r="I1301" s="17" t="s">
        <v>25</v>
      </c>
    </row>
    <row r="1302" spans="1:9" ht="15.75" customHeight="1" x14ac:dyDescent="0.2">
      <c r="A1302" s="3" t="s">
        <v>1306</v>
      </c>
      <c r="B1302" s="3" t="s">
        <v>1306</v>
      </c>
      <c r="D1302" s="3" t="s">
        <v>25</v>
      </c>
      <c r="G1302" s="3" t="str">
        <f>IF(ISNUMBER(SEARCH("Sourcewatch",F1302)),"Sourcewatch",IF(ISNUMBER(SEARCH("desmog",F1302)),"Desmog",IF(ISNUMBER(SEARCH("Exxon",F1302)),"Exxonsecrets",IF(ISNUMBER(SEARCH("wikipedia",F1302)),"Wikipedia",IF(ISNUMBER(SEARCH("greenpeace",F1302)),"Greenpeace",IF(ISNUMBER(SEARCH("Polluterwatch",F1302)),"Polluterwatch",IF(F1302="","","Other")))))))</f>
        <v/>
      </c>
      <c r="H1302">
        <f>LEN(B1302)</f>
        <v>18</v>
      </c>
    </row>
    <row r="1303" spans="1:9" ht="15.75" customHeight="1" x14ac:dyDescent="0.2">
      <c r="A1303" s="3" t="s">
        <v>1307</v>
      </c>
      <c r="B1303" s="3" t="s">
        <v>1307</v>
      </c>
      <c r="C1303" s="3" t="s">
        <v>25</v>
      </c>
      <c r="D1303" s="3" t="s">
        <v>17</v>
      </c>
      <c r="F1303" s="3" t="s">
        <v>17</v>
      </c>
      <c r="G1303" s="3" t="str">
        <f>IF(ISNUMBER(SEARCH("Sourcewatch",F1303)),"Sourcewatch",IF(ISNUMBER(SEARCH("desmog",F1303)),"Desmog",IF(ISNUMBER(SEARCH("Exxon",F1303)),"Exxonsecrets",IF(ISNUMBER(SEARCH("wikipedia",F1303)),"Wikipedia",IF(ISNUMBER(SEARCH("greenpeace",F1303)),"Greenpeace",IF(ISNUMBER(SEARCH("Polluterwatch",F1303)),"Polluterwatch",IF(F1303="","","Other")))))))</f>
        <v/>
      </c>
      <c r="H1303">
        <f>LEN(B1303)</f>
        <v>14</v>
      </c>
    </row>
    <row r="1304" spans="1:9" ht="15.75" customHeight="1" x14ac:dyDescent="0.2">
      <c r="A1304" s="3" t="s">
        <v>1308</v>
      </c>
      <c r="B1304" s="3" t="s">
        <v>1308</v>
      </c>
      <c r="C1304" s="3" t="s">
        <v>25</v>
      </c>
      <c r="D1304" s="3" t="s">
        <v>17</v>
      </c>
      <c r="F1304" s="3" t="s">
        <v>17</v>
      </c>
      <c r="G1304" s="3" t="str">
        <f>IF(ISNUMBER(SEARCH("Sourcewatch",F1304)),"Sourcewatch",IF(ISNUMBER(SEARCH("desmog",F1304)),"Desmog",IF(ISNUMBER(SEARCH("Exxon",F1304)),"Exxonsecrets",IF(ISNUMBER(SEARCH("wikipedia",F1304)),"Wikipedia",IF(ISNUMBER(SEARCH("greenpeace",F1304)),"Greenpeace",IF(ISNUMBER(SEARCH("Polluterwatch",F1304)),"Polluterwatch",IF(F1304="","","Other")))))))</f>
        <v/>
      </c>
      <c r="H1304">
        <f>LEN(B1304)</f>
        <v>18</v>
      </c>
    </row>
    <row r="1305" spans="1:9" ht="15.75" customHeight="1" x14ac:dyDescent="0.2">
      <c r="A1305" s="3" t="s">
        <v>1309</v>
      </c>
      <c r="B1305" s="3" t="s">
        <v>1309</v>
      </c>
      <c r="C1305" s="3" t="s">
        <v>25</v>
      </c>
      <c r="D1305" s="3" t="s">
        <v>17</v>
      </c>
      <c r="F1305" s="3" t="s">
        <v>17</v>
      </c>
      <c r="G1305" s="3" t="str">
        <f>IF(ISNUMBER(SEARCH("Sourcewatch",F1305)),"Sourcewatch",IF(ISNUMBER(SEARCH("desmog",F1305)),"Desmog",IF(ISNUMBER(SEARCH("Exxon",F1305)),"Exxonsecrets",IF(ISNUMBER(SEARCH("wikipedia",F1305)),"Wikipedia",IF(ISNUMBER(SEARCH("greenpeace",F1305)),"Greenpeace",IF(ISNUMBER(SEARCH("Polluterwatch",F1305)),"Polluterwatch",IF(F1305="","","Other")))))))</f>
        <v/>
      </c>
      <c r="H1305">
        <f>LEN(B1305)</f>
        <v>17</v>
      </c>
    </row>
    <row r="1306" spans="1:9" ht="15.75" customHeight="1" x14ac:dyDescent="0.2">
      <c r="A1306" s="3" t="s">
        <v>1310</v>
      </c>
      <c r="B1306" s="3" t="s">
        <v>1310</v>
      </c>
      <c r="C1306" s="3" t="s">
        <v>25</v>
      </c>
      <c r="D1306" s="3" t="s">
        <v>17</v>
      </c>
      <c r="F1306" s="3" t="s">
        <v>17</v>
      </c>
      <c r="G1306" s="3" t="str">
        <f>IF(ISNUMBER(SEARCH("Sourcewatch",F1306)),"Sourcewatch",IF(ISNUMBER(SEARCH("desmog",F1306)),"Desmog",IF(ISNUMBER(SEARCH("Exxon",F1306)),"Exxonsecrets",IF(ISNUMBER(SEARCH("wikipedia",F1306)),"Wikipedia",IF(ISNUMBER(SEARCH("greenpeace",F1306)),"Greenpeace",IF(ISNUMBER(SEARCH("Polluterwatch",F1306)),"Polluterwatch",IF(F1306="","","Other")))))))</f>
        <v/>
      </c>
      <c r="H1306">
        <f>LEN(B1306)</f>
        <v>16</v>
      </c>
    </row>
    <row r="1307" spans="1:9" ht="15.75" customHeight="1" x14ac:dyDescent="0.2">
      <c r="A1307" s="3" t="s">
        <v>1311</v>
      </c>
      <c r="B1307" s="3" t="s">
        <v>1311</v>
      </c>
      <c r="C1307" s="3" t="s">
        <v>25</v>
      </c>
      <c r="D1307" s="3" t="s">
        <v>17</v>
      </c>
      <c r="F1307" s="3" t="s">
        <v>17</v>
      </c>
      <c r="G1307" s="3" t="str">
        <f>IF(ISNUMBER(SEARCH("Sourcewatch",F1307)),"Sourcewatch",IF(ISNUMBER(SEARCH("desmog",F1307)),"Desmog",IF(ISNUMBER(SEARCH("Exxon",F1307)),"Exxonsecrets",IF(ISNUMBER(SEARCH("wikipedia",F1307)),"Wikipedia",IF(ISNUMBER(SEARCH("greenpeace",F1307)),"Greenpeace",IF(ISNUMBER(SEARCH("Polluterwatch",F1307)),"Polluterwatch",IF(F1307="","","Other")))))))</f>
        <v/>
      </c>
      <c r="H1307">
        <f>LEN(B1307)</f>
        <v>13</v>
      </c>
    </row>
    <row r="1308" spans="1:9" ht="15.75" customHeight="1" x14ac:dyDescent="0.2">
      <c r="A1308" s="3" t="s">
        <v>1312</v>
      </c>
      <c r="B1308" s="3" t="s">
        <v>1312</v>
      </c>
      <c r="D1308" s="3" t="s">
        <v>17</v>
      </c>
      <c r="F1308" s="3" t="s">
        <v>1313</v>
      </c>
      <c r="G1308" s="3" t="str">
        <f>IF(ISNUMBER(SEARCH("Sourcewatch",F1308)),"Sourcewatch",IF(ISNUMBER(SEARCH("desmog",F1308)),"Desmog",IF(ISNUMBER(SEARCH("Exxon",F1308)),"Exxonsecrets",IF(ISNUMBER(SEARCH("wikipedia",F1308)),"Wikipedia",IF(ISNUMBER(SEARCH("greenpeace",F1308)),"Greenpeace",IF(ISNUMBER(SEARCH("Polluterwatch",F1308)),"Polluterwatch",IF(F1308="","","Other")))))))</f>
        <v>Desmog</v>
      </c>
      <c r="H1308">
        <f>LEN(B1308)</f>
        <v>20</v>
      </c>
    </row>
    <row r="1309" spans="1:9" ht="15.75" customHeight="1" x14ac:dyDescent="0.2">
      <c r="A1309" s="3" t="s">
        <v>1314</v>
      </c>
      <c r="B1309" s="3" t="s">
        <v>1312</v>
      </c>
      <c r="C1309" s="3" t="s">
        <v>17</v>
      </c>
      <c r="D1309" s="3" t="s">
        <v>17</v>
      </c>
      <c r="F1309" s="3" t="s">
        <v>1313</v>
      </c>
      <c r="G1309" s="3" t="str">
        <f>IF(ISNUMBER(SEARCH("Sourcewatch",F1309)),"Sourcewatch",IF(ISNUMBER(SEARCH("desmog",F1309)),"Desmog",IF(ISNUMBER(SEARCH("Exxon",F1309)),"Exxonsecrets",IF(ISNUMBER(SEARCH("wikipedia",F1309)),"Wikipedia",IF(ISNUMBER(SEARCH("greenpeace",F1309)),"Greenpeace",IF(ISNUMBER(SEARCH("Polluterwatch",F1309)),"Polluterwatch",IF(F1309="","","Other")))))))</f>
        <v>Desmog</v>
      </c>
      <c r="H1309">
        <f>LEN(B1309)</f>
        <v>20</v>
      </c>
    </row>
    <row r="1310" spans="1:9" ht="15.75" customHeight="1" x14ac:dyDescent="0.2">
      <c r="A1310" s="3" t="s">
        <v>1315</v>
      </c>
      <c r="B1310" s="3" t="s">
        <v>1315</v>
      </c>
      <c r="C1310" s="3" t="s">
        <v>25</v>
      </c>
      <c r="D1310" s="3" t="s">
        <v>17</v>
      </c>
      <c r="F1310" s="3" t="s">
        <v>17</v>
      </c>
      <c r="G1310" s="3" t="str">
        <f>IF(ISNUMBER(SEARCH("Sourcewatch",F1310)),"Sourcewatch",IF(ISNUMBER(SEARCH("desmog",F1310)),"Desmog",IF(ISNUMBER(SEARCH("Exxon",F1310)),"Exxonsecrets",IF(ISNUMBER(SEARCH("wikipedia",F1310)),"Wikipedia",IF(ISNUMBER(SEARCH("greenpeace",F1310)),"Greenpeace",IF(ISNUMBER(SEARCH("Polluterwatch",F1310)),"Polluterwatch",IF(F1310="","","Other")))))))</f>
        <v/>
      </c>
      <c r="H1310">
        <f>LEN(B1310)</f>
        <v>7</v>
      </c>
    </row>
    <row r="1311" spans="1:9" ht="15.75" customHeight="1" x14ac:dyDescent="0.2">
      <c r="A1311" s="3" t="s">
        <v>1316</v>
      </c>
      <c r="B1311" s="3" t="s">
        <v>1316</v>
      </c>
      <c r="C1311" s="3" t="s">
        <v>25</v>
      </c>
      <c r="D1311" s="3" t="s">
        <v>17</v>
      </c>
      <c r="F1311" s="3" t="s">
        <v>17</v>
      </c>
      <c r="G1311" s="3" t="str">
        <f>IF(ISNUMBER(SEARCH("Sourcewatch",F1311)),"Sourcewatch",IF(ISNUMBER(SEARCH("desmog",F1311)),"Desmog",IF(ISNUMBER(SEARCH("Exxon",F1311)),"Exxonsecrets",IF(ISNUMBER(SEARCH("wikipedia",F1311)),"Wikipedia",IF(ISNUMBER(SEARCH("greenpeace",F1311)),"Greenpeace",IF(ISNUMBER(SEARCH("Polluterwatch",F1311)),"Polluterwatch",IF(F1311="","","Other")))))))</f>
        <v/>
      </c>
      <c r="H1311">
        <f>LEN(B1311)</f>
        <v>15</v>
      </c>
    </row>
    <row r="1312" spans="1:9" ht="15.75" customHeight="1" x14ac:dyDescent="0.2">
      <c r="A1312" s="3" t="s">
        <v>1317</v>
      </c>
      <c r="B1312" s="3" t="s">
        <v>1317</v>
      </c>
      <c r="C1312" s="3" t="s">
        <v>25</v>
      </c>
      <c r="D1312" s="3" t="s">
        <v>17</v>
      </c>
      <c r="F1312" s="3" t="s">
        <v>17</v>
      </c>
      <c r="G1312" s="3" t="str">
        <f>IF(ISNUMBER(SEARCH("Sourcewatch",F1312)),"Sourcewatch",IF(ISNUMBER(SEARCH("desmog",F1312)),"Desmog",IF(ISNUMBER(SEARCH("Exxon",F1312)),"Exxonsecrets",IF(ISNUMBER(SEARCH("wikipedia",F1312)),"Wikipedia",IF(ISNUMBER(SEARCH("greenpeace",F1312)),"Greenpeace",IF(ISNUMBER(SEARCH("Polluterwatch",F1312)),"Polluterwatch",IF(F1312="","","Other")))))))</f>
        <v/>
      </c>
      <c r="H1312">
        <f>LEN(B1312)</f>
        <v>14</v>
      </c>
    </row>
    <row r="1313" spans="1:8" ht="15.75" customHeight="1" x14ac:dyDescent="0.2">
      <c r="A1313" s="3" t="s">
        <v>1318</v>
      </c>
      <c r="B1313" s="3" t="s">
        <v>1318</v>
      </c>
      <c r="C1313" s="3" t="s">
        <v>17</v>
      </c>
      <c r="D1313" s="3" t="s">
        <v>17</v>
      </c>
      <c r="F1313" s="3" t="s">
        <v>1319</v>
      </c>
      <c r="G1313" s="3" t="str">
        <f>IF(ISNUMBER(SEARCH("Sourcewatch",F1313)),"Sourcewatch",IF(ISNUMBER(SEARCH("desmog",F1313)),"Desmog",IF(ISNUMBER(SEARCH("Exxon",F1313)),"Exxonsecrets",IF(ISNUMBER(SEARCH("wikipedia",F1313)),"Wikipedia",IF(ISNUMBER(SEARCH("greenpeace",F1313)),"Greenpeace",IF(ISNUMBER(SEARCH("Polluterwatch",F1313)),"Polluterwatch",IF(F1313="","","Other")))))))</f>
        <v>Sourcewatch</v>
      </c>
      <c r="H1313">
        <f>LEN(B1313)</f>
        <v>25</v>
      </c>
    </row>
    <row r="1314" spans="1:8" ht="15.75" customHeight="1" x14ac:dyDescent="0.2">
      <c r="A1314" s="3" t="s">
        <v>1320</v>
      </c>
      <c r="B1314" s="3" t="s">
        <v>1320</v>
      </c>
      <c r="D1314" s="3" t="s">
        <v>17</v>
      </c>
      <c r="E1314" s="3" t="s">
        <v>27</v>
      </c>
      <c r="F1314" s="3" t="s">
        <v>17</v>
      </c>
      <c r="G1314" s="3" t="str">
        <f>IF(ISNUMBER(SEARCH("Sourcewatch",F1314)),"Sourcewatch",IF(ISNUMBER(SEARCH("desmog",F1314)),"Desmog",IF(ISNUMBER(SEARCH("Exxon",F1314)),"Exxonsecrets",IF(ISNUMBER(SEARCH("wikipedia",F1314)),"Wikipedia",IF(ISNUMBER(SEARCH("greenpeace",F1314)),"Greenpeace",IF(ISNUMBER(SEARCH("Polluterwatch",F1314)),"Polluterwatch",IF(F1314="","","Other")))))))</f>
        <v/>
      </c>
      <c r="H1314">
        <f>LEN(B1314)</f>
        <v>27</v>
      </c>
    </row>
    <row r="1315" spans="1:8" ht="15.75" customHeight="1" x14ac:dyDescent="0.2">
      <c r="A1315" s="3" t="s">
        <v>1321</v>
      </c>
      <c r="B1315" s="3" t="s">
        <v>1321</v>
      </c>
      <c r="C1315" s="3" t="s">
        <v>25</v>
      </c>
      <c r="D1315" s="3" t="s">
        <v>17</v>
      </c>
      <c r="F1315" s="3" t="s">
        <v>17</v>
      </c>
      <c r="G1315" s="3" t="str">
        <f>IF(ISNUMBER(SEARCH("Sourcewatch",F1315)),"Sourcewatch",IF(ISNUMBER(SEARCH("desmog",F1315)),"Desmog",IF(ISNUMBER(SEARCH("Exxon",F1315)),"Exxonsecrets",IF(ISNUMBER(SEARCH("wikipedia",F1315)),"Wikipedia",IF(ISNUMBER(SEARCH("greenpeace",F1315)),"Greenpeace",IF(ISNUMBER(SEARCH("Polluterwatch",F1315)),"Polluterwatch",IF(F1315="","","Other")))))))</f>
        <v/>
      </c>
      <c r="H1315">
        <f>LEN(B1315)</f>
        <v>16</v>
      </c>
    </row>
    <row r="1316" spans="1:8" ht="15.75" customHeight="1" x14ac:dyDescent="0.2">
      <c r="A1316" s="3" t="s">
        <v>1322</v>
      </c>
      <c r="B1316" s="3" t="s">
        <v>1322</v>
      </c>
      <c r="C1316" s="3" t="s">
        <v>25</v>
      </c>
      <c r="D1316" s="3" t="s">
        <v>17</v>
      </c>
      <c r="F1316" s="3" t="s">
        <v>17</v>
      </c>
      <c r="G1316" s="3" t="str">
        <f>IF(ISNUMBER(SEARCH("Sourcewatch",F1316)),"Sourcewatch",IF(ISNUMBER(SEARCH("desmog",F1316)),"Desmog",IF(ISNUMBER(SEARCH("Exxon",F1316)),"Exxonsecrets",IF(ISNUMBER(SEARCH("wikipedia",F1316)),"Wikipedia",IF(ISNUMBER(SEARCH("greenpeace",F1316)),"Greenpeace",IF(ISNUMBER(SEARCH("Polluterwatch",F1316)),"Polluterwatch",IF(F1316="","","Other")))))))</f>
        <v/>
      </c>
      <c r="H1316">
        <f>LEN(B1316)</f>
        <v>17</v>
      </c>
    </row>
    <row r="1317" spans="1:8" ht="15.75" customHeight="1" x14ac:dyDescent="0.2">
      <c r="A1317" s="3" t="s">
        <v>1323</v>
      </c>
      <c r="B1317" s="3" t="s">
        <v>1323</v>
      </c>
      <c r="C1317" s="3" t="s">
        <v>25</v>
      </c>
      <c r="D1317" s="3" t="s">
        <v>17</v>
      </c>
      <c r="F1317" s="3" t="s">
        <v>17</v>
      </c>
      <c r="G1317" s="3" t="str">
        <f>IF(ISNUMBER(SEARCH("Sourcewatch",F1317)),"Sourcewatch",IF(ISNUMBER(SEARCH("desmog",F1317)),"Desmog",IF(ISNUMBER(SEARCH("Exxon",F1317)),"Exxonsecrets",IF(ISNUMBER(SEARCH("wikipedia",F1317)),"Wikipedia",IF(ISNUMBER(SEARCH("greenpeace",F1317)),"Greenpeace",IF(ISNUMBER(SEARCH("Polluterwatch",F1317)),"Polluterwatch",IF(F1317="","","Other")))))))</f>
        <v/>
      </c>
      <c r="H1317">
        <f>LEN(B1317)</f>
        <v>12</v>
      </c>
    </row>
    <row r="1318" spans="1:8" ht="15.75" customHeight="1" x14ac:dyDescent="0.2">
      <c r="A1318" s="3" t="s">
        <v>1324</v>
      </c>
      <c r="B1318" s="3" t="s">
        <v>1324</v>
      </c>
      <c r="C1318" s="3" t="s">
        <v>17</v>
      </c>
      <c r="D1318" s="3" t="s">
        <v>17</v>
      </c>
      <c r="F1318" s="3" t="s">
        <v>1325</v>
      </c>
      <c r="G1318" s="3" t="str">
        <f>IF(ISNUMBER(SEARCH("Sourcewatch",F1318)),"Sourcewatch",IF(ISNUMBER(SEARCH("desmog",F1318)),"Desmog",IF(ISNUMBER(SEARCH("Exxon",F1318)),"Exxonsecrets",IF(ISNUMBER(SEARCH("wikipedia",F1318)),"Wikipedia",IF(ISNUMBER(SEARCH("greenpeace",F1318)),"Greenpeace",IF(ISNUMBER(SEARCH("Polluterwatch",F1318)),"Polluterwatch",IF(F1318="","","Other")))))))</f>
        <v>Sourcewatch</v>
      </c>
      <c r="H1318">
        <f>LEN(B1318)</f>
        <v>28</v>
      </c>
    </row>
    <row r="1319" spans="1:8" ht="15.75" customHeight="1" x14ac:dyDescent="0.2">
      <c r="A1319" s="3" t="s">
        <v>1326</v>
      </c>
      <c r="B1319" s="3" t="s">
        <v>1326</v>
      </c>
      <c r="C1319" s="6" t="s">
        <v>25</v>
      </c>
      <c r="D1319" s="3" t="s">
        <v>17</v>
      </c>
      <c r="F1319" s="3" t="s">
        <v>17</v>
      </c>
      <c r="G1319" s="3" t="str">
        <f>IF(ISNUMBER(SEARCH("Sourcewatch",F1319)),"Sourcewatch",IF(ISNUMBER(SEARCH("desmog",F1319)),"Desmog",IF(ISNUMBER(SEARCH("Exxon",F1319)),"Exxonsecrets",IF(ISNUMBER(SEARCH("wikipedia",F1319)),"Wikipedia",IF(ISNUMBER(SEARCH("greenpeace",F1319)),"Greenpeace",IF(ISNUMBER(SEARCH("Polluterwatch",F1319)),"Polluterwatch",IF(F1319="","","Other")))))))</f>
        <v/>
      </c>
      <c r="H1319">
        <f>LEN(B1319)</f>
        <v>10</v>
      </c>
    </row>
    <row r="1320" spans="1:8" ht="15.75" customHeight="1" x14ac:dyDescent="0.2">
      <c r="A1320" s="3" t="s">
        <v>1327</v>
      </c>
      <c r="B1320" s="3" t="s">
        <v>1327</v>
      </c>
      <c r="C1320" s="6" t="s">
        <v>25</v>
      </c>
      <c r="D1320" s="3" t="s">
        <v>17</v>
      </c>
      <c r="F1320" s="3" t="s">
        <v>17</v>
      </c>
      <c r="G1320" s="3" t="str">
        <f>IF(ISNUMBER(SEARCH("Sourcewatch",F1320)),"Sourcewatch",IF(ISNUMBER(SEARCH("desmog",F1320)),"Desmog",IF(ISNUMBER(SEARCH("Exxon",F1320)),"Exxonsecrets",IF(ISNUMBER(SEARCH("wikipedia",F1320)),"Wikipedia",IF(ISNUMBER(SEARCH("greenpeace",F1320)),"Greenpeace",IF(ISNUMBER(SEARCH("Polluterwatch",F1320)),"Polluterwatch",IF(F1320="","","Other")))))))</f>
        <v/>
      </c>
      <c r="H1320">
        <f>LEN(B1320)</f>
        <v>6</v>
      </c>
    </row>
    <row r="1321" spans="1:8" ht="15.75" customHeight="1" x14ac:dyDescent="0.2">
      <c r="A1321" s="3" t="s">
        <v>1328</v>
      </c>
      <c r="B1321" s="3" t="s">
        <v>1328</v>
      </c>
      <c r="C1321" s="6" t="s">
        <v>25</v>
      </c>
      <c r="D1321" s="3" t="s">
        <v>17</v>
      </c>
      <c r="F1321" s="3" t="s">
        <v>17</v>
      </c>
      <c r="G1321" s="3" t="str">
        <f>IF(ISNUMBER(SEARCH("Sourcewatch",F1321)),"Sourcewatch",IF(ISNUMBER(SEARCH("desmog",F1321)),"Desmog",IF(ISNUMBER(SEARCH("Exxon",F1321)),"Exxonsecrets",IF(ISNUMBER(SEARCH("wikipedia",F1321)),"Wikipedia",IF(ISNUMBER(SEARCH("greenpeace",F1321)),"Greenpeace",IF(ISNUMBER(SEARCH("Polluterwatch",F1321)),"Polluterwatch",IF(F1321="","","Other")))))))</f>
        <v/>
      </c>
      <c r="H1321">
        <f>LEN(B1321)</f>
        <v>9</v>
      </c>
    </row>
    <row r="1322" spans="1:8" ht="15.75" customHeight="1" x14ac:dyDescent="0.2">
      <c r="A1322" s="3" t="s">
        <v>1329</v>
      </c>
      <c r="B1322" s="3" t="s">
        <v>1329</v>
      </c>
      <c r="C1322" s="6" t="s">
        <v>25</v>
      </c>
      <c r="D1322" s="3" t="s">
        <v>17</v>
      </c>
      <c r="F1322" s="3" t="s">
        <v>17</v>
      </c>
      <c r="G1322" s="3" t="str">
        <f>IF(ISNUMBER(SEARCH("Sourcewatch",F1322)),"Sourcewatch",IF(ISNUMBER(SEARCH("desmog",F1322)),"Desmog",IF(ISNUMBER(SEARCH("Exxon",F1322)),"Exxonsecrets",IF(ISNUMBER(SEARCH("wikipedia",F1322)),"Wikipedia",IF(ISNUMBER(SEARCH("greenpeace",F1322)),"Greenpeace",IF(ISNUMBER(SEARCH("Polluterwatch",F1322)),"Polluterwatch",IF(F1322="","","Other")))))))</f>
        <v/>
      </c>
      <c r="H1322">
        <f>LEN(B1322)</f>
        <v>6</v>
      </c>
    </row>
    <row r="1323" spans="1:8" ht="15.75" customHeight="1" x14ac:dyDescent="0.2">
      <c r="A1323" s="3" t="s">
        <v>1330</v>
      </c>
      <c r="B1323" s="3" t="s">
        <v>1330</v>
      </c>
      <c r="C1323" s="6" t="s">
        <v>25</v>
      </c>
      <c r="D1323" s="3" t="s">
        <v>17</v>
      </c>
      <c r="F1323" s="3" t="s">
        <v>17</v>
      </c>
      <c r="G1323" s="3" t="str">
        <f>IF(ISNUMBER(SEARCH("Sourcewatch",F1323)),"Sourcewatch",IF(ISNUMBER(SEARCH("desmog",F1323)),"Desmog",IF(ISNUMBER(SEARCH("Exxon",F1323)),"Exxonsecrets",IF(ISNUMBER(SEARCH("wikipedia",F1323)),"Wikipedia",IF(ISNUMBER(SEARCH("greenpeace",F1323)),"Greenpeace",IF(ISNUMBER(SEARCH("Polluterwatch",F1323)),"Polluterwatch",IF(F1323="","","Other")))))))</f>
        <v/>
      </c>
      <c r="H1323">
        <f>LEN(B1323)</f>
        <v>10</v>
      </c>
    </row>
    <row r="1324" spans="1:8" ht="15.75" customHeight="1" x14ac:dyDescent="0.2">
      <c r="A1324" s="3" t="s">
        <v>1331</v>
      </c>
      <c r="B1324" s="3" t="s">
        <v>1331</v>
      </c>
      <c r="C1324" s="6" t="s">
        <v>25</v>
      </c>
      <c r="D1324" s="3" t="s">
        <v>17</v>
      </c>
      <c r="F1324" s="3" t="s">
        <v>17</v>
      </c>
      <c r="G1324" s="3" t="str">
        <f>IF(ISNUMBER(SEARCH("Sourcewatch",F1324)),"Sourcewatch",IF(ISNUMBER(SEARCH("desmog",F1324)),"Desmog",IF(ISNUMBER(SEARCH("Exxon",F1324)),"Exxonsecrets",IF(ISNUMBER(SEARCH("wikipedia",F1324)),"Wikipedia",IF(ISNUMBER(SEARCH("greenpeace",F1324)),"Greenpeace",IF(ISNUMBER(SEARCH("Polluterwatch",F1324)),"Polluterwatch",IF(F1324="","","Other")))))))</f>
        <v/>
      </c>
      <c r="H1324">
        <f>LEN(B1324)</f>
        <v>10</v>
      </c>
    </row>
    <row r="1325" spans="1:8" ht="15.75" customHeight="1" x14ac:dyDescent="0.2">
      <c r="A1325" s="3" t="s">
        <v>1332</v>
      </c>
      <c r="B1325" s="3" t="s">
        <v>1332</v>
      </c>
      <c r="C1325" s="6" t="s">
        <v>25</v>
      </c>
      <c r="D1325" s="3" t="s">
        <v>17</v>
      </c>
      <c r="F1325" s="3" t="s">
        <v>17</v>
      </c>
      <c r="G1325" s="3" t="str">
        <f>IF(ISNUMBER(SEARCH("Sourcewatch",F1325)),"Sourcewatch",IF(ISNUMBER(SEARCH("desmog",F1325)),"Desmog",IF(ISNUMBER(SEARCH("Exxon",F1325)),"Exxonsecrets",IF(ISNUMBER(SEARCH("wikipedia",F1325)),"Wikipedia",IF(ISNUMBER(SEARCH("greenpeace",F1325)),"Greenpeace",IF(ISNUMBER(SEARCH("Polluterwatch",F1325)),"Polluterwatch",IF(F1325="","","Other")))))))</f>
        <v/>
      </c>
      <c r="H1325">
        <f>LEN(B1325)</f>
        <v>7</v>
      </c>
    </row>
    <row r="1326" spans="1:8" ht="15.75" customHeight="1" x14ac:dyDescent="0.2">
      <c r="A1326" s="3" t="s">
        <v>1333</v>
      </c>
      <c r="B1326" s="3" t="s">
        <v>1333</v>
      </c>
      <c r="C1326" s="3" t="s">
        <v>25</v>
      </c>
      <c r="D1326" s="3" t="s">
        <v>17</v>
      </c>
      <c r="F1326" s="3" t="s">
        <v>17</v>
      </c>
      <c r="G1326" s="3" t="str">
        <f>IF(ISNUMBER(SEARCH("Sourcewatch",F1326)),"Sourcewatch",IF(ISNUMBER(SEARCH("desmog",F1326)),"Desmog",IF(ISNUMBER(SEARCH("Exxon",F1326)),"Exxonsecrets",IF(ISNUMBER(SEARCH("wikipedia",F1326)),"Wikipedia",IF(ISNUMBER(SEARCH("greenpeace",F1326)),"Greenpeace",IF(ISNUMBER(SEARCH("Polluterwatch",F1326)),"Polluterwatch",IF(F1326="","","Other")))))))</f>
        <v/>
      </c>
      <c r="H1326">
        <f>LEN(B1326)</f>
        <v>8</v>
      </c>
    </row>
    <row r="1327" spans="1:8" ht="15.75" customHeight="1" x14ac:dyDescent="0.2">
      <c r="A1327" s="3" t="s">
        <v>1334</v>
      </c>
      <c r="B1327" s="3" t="s">
        <v>1334</v>
      </c>
      <c r="C1327" s="3" t="s">
        <v>25</v>
      </c>
      <c r="D1327" s="3" t="s">
        <v>17</v>
      </c>
      <c r="F1327" s="3" t="s">
        <v>17</v>
      </c>
      <c r="G1327" s="3" t="str">
        <f>IF(ISNUMBER(SEARCH("Sourcewatch",F1327)),"Sourcewatch",IF(ISNUMBER(SEARCH("desmog",F1327)),"Desmog",IF(ISNUMBER(SEARCH("Exxon",F1327)),"Exxonsecrets",IF(ISNUMBER(SEARCH("wikipedia",F1327)),"Wikipedia",IF(ISNUMBER(SEARCH("greenpeace",F1327)),"Greenpeace",IF(ISNUMBER(SEARCH("Polluterwatch",F1327)),"Polluterwatch",IF(F1327="","","Other")))))))</f>
        <v/>
      </c>
      <c r="H1327">
        <f>LEN(B1327)</f>
        <v>9</v>
      </c>
    </row>
    <row r="1328" spans="1:8" ht="15.75" customHeight="1" x14ac:dyDescent="0.2">
      <c r="A1328" s="3" t="s">
        <v>1335</v>
      </c>
      <c r="B1328" s="3" t="s">
        <v>1335</v>
      </c>
      <c r="C1328" s="3" t="s">
        <v>25</v>
      </c>
      <c r="D1328" s="3" t="s">
        <v>17</v>
      </c>
      <c r="F1328" s="3" t="s">
        <v>17</v>
      </c>
      <c r="G1328" s="3" t="str">
        <f>IF(ISNUMBER(SEARCH("Sourcewatch",F1328)),"Sourcewatch",IF(ISNUMBER(SEARCH("desmog",F1328)),"Desmog",IF(ISNUMBER(SEARCH("Exxon",F1328)),"Exxonsecrets",IF(ISNUMBER(SEARCH("wikipedia",F1328)),"Wikipedia",IF(ISNUMBER(SEARCH("greenpeace",F1328)),"Greenpeace",IF(ISNUMBER(SEARCH("Polluterwatch",F1328)),"Polluterwatch",IF(F1328="","","Other")))))))</f>
        <v/>
      </c>
      <c r="H1328">
        <f>LEN(B1328)</f>
        <v>8</v>
      </c>
    </row>
    <row r="1329" spans="1:9" ht="15.75" customHeight="1" x14ac:dyDescent="0.2">
      <c r="A1329" s="3" t="s">
        <v>1336</v>
      </c>
      <c r="B1329" s="3" t="s">
        <v>1336</v>
      </c>
      <c r="C1329" s="3" t="s">
        <v>25</v>
      </c>
      <c r="D1329" s="3" t="s">
        <v>17</v>
      </c>
      <c r="F1329" s="3" t="s">
        <v>17</v>
      </c>
      <c r="G1329" s="3" t="str">
        <f>IF(ISNUMBER(SEARCH("Sourcewatch",F1329)),"Sourcewatch",IF(ISNUMBER(SEARCH("desmog",F1329)),"Desmog",IF(ISNUMBER(SEARCH("Exxon",F1329)),"Exxonsecrets",IF(ISNUMBER(SEARCH("wikipedia",F1329)),"Wikipedia",IF(ISNUMBER(SEARCH("greenpeace",F1329)),"Greenpeace",IF(ISNUMBER(SEARCH("Polluterwatch",F1329)),"Polluterwatch",IF(F1329="","","Other")))))))</f>
        <v/>
      </c>
      <c r="H1329">
        <f>LEN(B1329)</f>
        <v>16</v>
      </c>
    </row>
    <row r="1330" spans="1:9" ht="15.75" customHeight="1" x14ac:dyDescent="0.2">
      <c r="A1330" s="3" t="s">
        <v>1337</v>
      </c>
      <c r="B1330" s="3" t="s">
        <v>1337</v>
      </c>
      <c r="C1330" s="3" t="s">
        <v>25</v>
      </c>
      <c r="D1330" s="3" t="s">
        <v>17</v>
      </c>
      <c r="F1330" s="3" t="s">
        <v>17</v>
      </c>
      <c r="G1330" s="3" t="str">
        <f>IF(ISNUMBER(SEARCH("Sourcewatch",F1330)),"Sourcewatch",IF(ISNUMBER(SEARCH("desmog",F1330)),"Desmog",IF(ISNUMBER(SEARCH("Exxon",F1330)),"Exxonsecrets",IF(ISNUMBER(SEARCH("wikipedia",F1330)),"Wikipedia",IF(ISNUMBER(SEARCH("greenpeace",F1330)),"Greenpeace",IF(ISNUMBER(SEARCH("Polluterwatch",F1330)),"Polluterwatch",IF(F1330="","","Other")))))))</f>
        <v/>
      </c>
      <c r="H1330">
        <f>LEN(B1330)</f>
        <v>15</v>
      </c>
    </row>
    <row r="1331" spans="1:9" ht="15.75" customHeight="1" x14ac:dyDescent="0.2">
      <c r="A1331" s="3" t="s">
        <v>1338</v>
      </c>
      <c r="B1331" s="3" t="s">
        <v>1338</v>
      </c>
      <c r="C1331" s="3" t="s">
        <v>17</v>
      </c>
      <c r="D1331" s="3" t="s">
        <v>17</v>
      </c>
      <c r="F1331" s="3" t="s">
        <v>1339</v>
      </c>
      <c r="G1331" s="3" t="str">
        <f>IF(ISNUMBER(SEARCH("Sourcewatch",F1331)),"Sourcewatch",IF(ISNUMBER(SEARCH("desmog",F1331)),"Desmog",IF(ISNUMBER(SEARCH("Exxon",F1331)),"Exxonsecrets",IF(ISNUMBER(SEARCH("wikipedia",F1331)),"Wikipedia",IF(ISNUMBER(SEARCH("greenpeace",F1331)),"Greenpeace",IF(ISNUMBER(SEARCH("Polluterwatch",F1331)),"Polluterwatch",IF(F1331="","","Other")))))))</f>
        <v>Sourcewatch</v>
      </c>
      <c r="H1331">
        <f>LEN(B1331)</f>
        <v>15</v>
      </c>
    </row>
    <row r="1332" spans="1:9" ht="15.75" customHeight="1" x14ac:dyDescent="0.2">
      <c r="A1332" s="3" t="s">
        <v>1340</v>
      </c>
      <c r="B1332" s="3" t="s">
        <v>1340</v>
      </c>
      <c r="C1332" s="3" t="s">
        <v>25</v>
      </c>
      <c r="D1332" s="3" t="s">
        <v>17</v>
      </c>
      <c r="F1332" s="3" t="s">
        <v>17</v>
      </c>
      <c r="G1332" s="3" t="str">
        <f>IF(ISNUMBER(SEARCH("Sourcewatch",F1332)),"Sourcewatch",IF(ISNUMBER(SEARCH("desmog",F1332)),"Desmog",IF(ISNUMBER(SEARCH("Exxon",F1332)),"Exxonsecrets",IF(ISNUMBER(SEARCH("wikipedia",F1332)),"Wikipedia",IF(ISNUMBER(SEARCH("greenpeace",F1332)),"Greenpeace",IF(ISNUMBER(SEARCH("Polluterwatch",F1332)),"Polluterwatch",IF(F1332="","","Other")))))))</f>
        <v/>
      </c>
      <c r="H1332">
        <f>LEN(B1332)</f>
        <v>15</v>
      </c>
    </row>
    <row r="1333" spans="1:9" ht="15.75" customHeight="1" x14ac:dyDescent="0.2">
      <c r="A1333" s="3" t="s">
        <v>1341</v>
      </c>
      <c r="B1333" s="3" t="s">
        <v>1341</v>
      </c>
      <c r="C1333" s="3" t="s">
        <v>17</v>
      </c>
      <c r="D1333" s="3" t="s">
        <v>17</v>
      </c>
      <c r="F1333" s="3" t="s">
        <v>17</v>
      </c>
      <c r="G1333" s="3" t="str">
        <f>IF(ISNUMBER(SEARCH("Sourcewatch",F1333)),"Sourcewatch",IF(ISNUMBER(SEARCH("desmog",F1333)),"Desmog",IF(ISNUMBER(SEARCH("Exxon",F1333)),"Exxonsecrets",IF(ISNUMBER(SEARCH("wikipedia",F1333)),"Wikipedia",IF(ISNUMBER(SEARCH("greenpeace",F1333)),"Greenpeace",IF(ISNUMBER(SEARCH("Polluterwatch",F1333)),"Polluterwatch",IF(F1333="","","Other")))))))</f>
        <v/>
      </c>
      <c r="H1333">
        <f>LEN(B1333)</f>
        <v>16</v>
      </c>
    </row>
    <row r="1334" spans="1:9" ht="15.75" customHeight="1" x14ac:dyDescent="0.2">
      <c r="A1334" s="3" t="s">
        <v>1342</v>
      </c>
      <c r="B1334" s="3" t="s">
        <v>1342</v>
      </c>
      <c r="C1334" s="3" t="s">
        <v>25</v>
      </c>
      <c r="D1334" s="3" t="s">
        <v>17</v>
      </c>
      <c r="F1334" s="3" t="s">
        <v>17</v>
      </c>
      <c r="G1334" s="3" t="str">
        <f>IF(ISNUMBER(SEARCH("Sourcewatch",F1334)),"Sourcewatch",IF(ISNUMBER(SEARCH("desmog",F1334)),"Desmog",IF(ISNUMBER(SEARCH("Exxon",F1334)),"Exxonsecrets",IF(ISNUMBER(SEARCH("wikipedia",F1334)),"Wikipedia",IF(ISNUMBER(SEARCH("greenpeace",F1334)),"Greenpeace",IF(ISNUMBER(SEARCH("Polluterwatch",F1334)),"Polluterwatch",IF(F1334="","","Other")))))))</f>
        <v/>
      </c>
      <c r="H1334">
        <f>LEN(B1334)</f>
        <v>15</v>
      </c>
    </row>
    <row r="1335" spans="1:9" ht="15.75" customHeight="1" x14ac:dyDescent="0.2">
      <c r="A1335" s="11" t="s">
        <v>4361</v>
      </c>
      <c r="B1335" s="11" t="s">
        <v>4361</v>
      </c>
      <c r="C1335" t="s">
        <v>25</v>
      </c>
      <c r="D1335" t="s">
        <v>17</v>
      </c>
      <c r="G1335" s="3" t="str">
        <f>IF(ISNUMBER(SEARCH("Sourcewatch",F1335)),"Sourcewatch",IF(ISNUMBER(SEARCH("desmog",F1335)),"Desmog",IF(ISNUMBER(SEARCH("Exxon",F1335)),"Exxonsecrets",IF(ISNUMBER(SEARCH("wikipedia",F1335)),"Wikipedia",IF(ISNUMBER(SEARCH("greenpeace",F1335)),"Greenpeace",IF(ISNUMBER(SEARCH("Polluterwatch",F1335)),"Polluterwatch",IF(F1335="","","Other")))))))</f>
        <v/>
      </c>
      <c r="H1335">
        <f>LEN(B1335)</f>
        <v>5</v>
      </c>
      <c r="I1335" s="17" t="s">
        <v>25</v>
      </c>
    </row>
    <row r="1336" spans="1:9" ht="15.75" customHeight="1" x14ac:dyDescent="0.2">
      <c r="A1336" s="3" t="s">
        <v>1343</v>
      </c>
      <c r="B1336" s="3" t="s">
        <v>1343</v>
      </c>
      <c r="C1336" s="3" t="s">
        <v>25</v>
      </c>
      <c r="D1336" s="3" t="s">
        <v>17</v>
      </c>
      <c r="F1336" s="3" t="s">
        <v>17</v>
      </c>
      <c r="G1336" s="3" t="str">
        <f>IF(ISNUMBER(SEARCH("Sourcewatch",F1336)),"Sourcewatch",IF(ISNUMBER(SEARCH("desmog",F1336)),"Desmog",IF(ISNUMBER(SEARCH("Exxon",F1336)),"Exxonsecrets",IF(ISNUMBER(SEARCH("wikipedia",F1336)),"Wikipedia",IF(ISNUMBER(SEARCH("greenpeace",F1336)),"Greenpeace",IF(ISNUMBER(SEARCH("Polluterwatch",F1336)),"Polluterwatch",IF(F1336="","","Other")))))))</f>
        <v/>
      </c>
      <c r="H1336">
        <f>LEN(B1336)</f>
        <v>14</v>
      </c>
    </row>
    <row r="1337" spans="1:9" ht="15.75" customHeight="1" x14ac:dyDescent="0.2">
      <c r="A1337" s="3" t="s">
        <v>1344</v>
      </c>
      <c r="B1337" s="3" t="s">
        <v>1344</v>
      </c>
      <c r="C1337" s="3" t="s">
        <v>17</v>
      </c>
      <c r="D1337" s="3" t="s">
        <v>25</v>
      </c>
      <c r="G1337" s="3" t="str">
        <f>IF(ISNUMBER(SEARCH("Sourcewatch",F1337)),"Sourcewatch",IF(ISNUMBER(SEARCH("desmog",F1337)),"Desmog",IF(ISNUMBER(SEARCH("Exxon",F1337)),"Exxonsecrets",IF(ISNUMBER(SEARCH("wikipedia",F1337)),"Wikipedia",IF(ISNUMBER(SEARCH("greenpeace",F1337)),"Greenpeace",IF(ISNUMBER(SEARCH("Polluterwatch",F1337)),"Polluterwatch",IF(F1337="","","Other")))))))</f>
        <v/>
      </c>
      <c r="H1337">
        <f>LEN(B1337)</f>
        <v>17</v>
      </c>
    </row>
    <row r="1338" spans="1:9" ht="15.75" customHeight="1" x14ac:dyDescent="0.2">
      <c r="A1338" s="3" t="s">
        <v>1345</v>
      </c>
      <c r="B1338" s="3" t="s">
        <v>1345</v>
      </c>
      <c r="C1338" s="3" t="s">
        <v>25</v>
      </c>
      <c r="D1338" s="3" t="s">
        <v>17</v>
      </c>
      <c r="F1338" s="3" t="s">
        <v>17</v>
      </c>
      <c r="G1338" s="3" t="str">
        <f>IF(ISNUMBER(SEARCH("Sourcewatch",F1338)),"Sourcewatch",IF(ISNUMBER(SEARCH("desmog",F1338)),"Desmog",IF(ISNUMBER(SEARCH("Exxon",F1338)),"Exxonsecrets",IF(ISNUMBER(SEARCH("wikipedia",F1338)),"Wikipedia",IF(ISNUMBER(SEARCH("greenpeace",F1338)),"Greenpeace",IF(ISNUMBER(SEARCH("Polluterwatch",F1338)),"Polluterwatch",IF(F1338="","","Other")))))))</f>
        <v/>
      </c>
      <c r="H1338">
        <f>LEN(B1338)</f>
        <v>12</v>
      </c>
    </row>
    <row r="1339" spans="1:9" ht="15.75" customHeight="1" x14ac:dyDescent="0.2">
      <c r="A1339" s="3" t="s">
        <v>1346</v>
      </c>
      <c r="B1339" s="3" t="s">
        <v>1346</v>
      </c>
      <c r="C1339" s="3" t="s">
        <v>25</v>
      </c>
      <c r="D1339" s="3" t="s">
        <v>17</v>
      </c>
      <c r="F1339" s="3" t="s">
        <v>17</v>
      </c>
      <c r="G1339" s="3" t="str">
        <f>IF(ISNUMBER(SEARCH("Sourcewatch",F1339)),"Sourcewatch",IF(ISNUMBER(SEARCH("desmog",F1339)),"Desmog",IF(ISNUMBER(SEARCH("Exxon",F1339)),"Exxonsecrets",IF(ISNUMBER(SEARCH("wikipedia",F1339)),"Wikipedia",IF(ISNUMBER(SEARCH("greenpeace",F1339)),"Greenpeace",IF(ISNUMBER(SEARCH("Polluterwatch",F1339)),"Polluterwatch",IF(F1339="","","Other")))))))</f>
        <v/>
      </c>
      <c r="H1339">
        <f>LEN(B1339)</f>
        <v>12</v>
      </c>
    </row>
    <row r="1340" spans="1:9" ht="15.75" customHeight="1" x14ac:dyDescent="0.2">
      <c r="A1340" s="3" t="s">
        <v>1347</v>
      </c>
      <c r="B1340" s="3" t="s">
        <v>1347</v>
      </c>
      <c r="C1340" s="3" t="s">
        <v>25</v>
      </c>
      <c r="D1340" s="3" t="s">
        <v>17</v>
      </c>
      <c r="F1340" s="3" t="s">
        <v>17</v>
      </c>
      <c r="G1340" s="3" t="str">
        <f>IF(ISNUMBER(SEARCH("Sourcewatch",F1340)),"Sourcewatch",IF(ISNUMBER(SEARCH("desmog",F1340)),"Desmog",IF(ISNUMBER(SEARCH("Exxon",F1340)),"Exxonsecrets",IF(ISNUMBER(SEARCH("wikipedia",F1340)),"Wikipedia",IF(ISNUMBER(SEARCH("greenpeace",F1340)),"Greenpeace",IF(ISNUMBER(SEARCH("Polluterwatch",F1340)),"Polluterwatch",IF(F1340="","","Other")))))))</f>
        <v/>
      </c>
      <c r="H1340">
        <f>LEN(B1340)</f>
        <v>19</v>
      </c>
    </row>
    <row r="1341" spans="1:9" ht="15.75" customHeight="1" x14ac:dyDescent="0.2">
      <c r="A1341" s="3" t="s">
        <v>1348</v>
      </c>
      <c r="B1341" s="3" t="s">
        <v>1348</v>
      </c>
      <c r="C1341" s="3" t="s">
        <v>25</v>
      </c>
      <c r="D1341" s="3" t="s">
        <v>17</v>
      </c>
      <c r="F1341" s="3" t="s">
        <v>17</v>
      </c>
      <c r="G1341" s="3" t="str">
        <f>IF(ISNUMBER(SEARCH("Sourcewatch",F1341)),"Sourcewatch",IF(ISNUMBER(SEARCH("desmog",F1341)),"Desmog",IF(ISNUMBER(SEARCH("Exxon",F1341)),"Exxonsecrets",IF(ISNUMBER(SEARCH("wikipedia",F1341)),"Wikipedia",IF(ISNUMBER(SEARCH("greenpeace",F1341)),"Greenpeace",IF(ISNUMBER(SEARCH("Polluterwatch",F1341)),"Polluterwatch",IF(F1341="","","Other")))))))</f>
        <v/>
      </c>
      <c r="H1341">
        <f>LEN(B1341)</f>
        <v>8</v>
      </c>
    </row>
    <row r="1342" spans="1:9" ht="15.75" customHeight="1" x14ac:dyDescent="0.2">
      <c r="A1342" s="3" t="s">
        <v>1349</v>
      </c>
      <c r="B1342" s="3" t="s">
        <v>1349</v>
      </c>
      <c r="C1342" s="3" t="s">
        <v>25</v>
      </c>
      <c r="D1342" s="3" t="s">
        <v>17</v>
      </c>
      <c r="F1342" s="3" t="s">
        <v>17</v>
      </c>
      <c r="G1342" s="3" t="str">
        <f>IF(ISNUMBER(SEARCH("Sourcewatch",F1342)),"Sourcewatch",IF(ISNUMBER(SEARCH("desmog",F1342)),"Desmog",IF(ISNUMBER(SEARCH("Exxon",F1342)),"Exxonsecrets",IF(ISNUMBER(SEARCH("wikipedia",F1342)),"Wikipedia",IF(ISNUMBER(SEARCH("greenpeace",F1342)),"Greenpeace",IF(ISNUMBER(SEARCH("Polluterwatch",F1342)),"Polluterwatch",IF(F1342="","","Other")))))))</f>
        <v/>
      </c>
      <c r="H1342">
        <f>LEN(B1342)</f>
        <v>16</v>
      </c>
    </row>
    <row r="1343" spans="1:9" ht="15.75" customHeight="1" x14ac:dyDescent="0.2">
      <c r="A1343" s="3" t="s">
        <v>1350</v>
      </c>
      <c r="B1343" s="3" t="s">
        <v>1350</v>
      </c>
      <c r="C1343" s="3" t="s">
        <v>25</v>
      </c>
      <c r="D1343" s="3" t="s">
        <v>17</v>
      </c>
      <c r="F1343" s="3" t="s">
        <v>17</v>
      </c>
      <c r="G1343" s="3" t="str">
        <f>IF(ISNUMBER(SEARCH("Sourcewatch",F1343)),"Sourcewatch",IF(ISNUMBER(SEARCH("desmog",F1343)),"Desmog",IF(ISNUMBER(SEARCH("Exxon",F1343)),"Exxonsecrets",IF(ISNUMBER(SEARCH("wikipedia",F1343)),"Wikipedia",IF(ISNUMBER(SEARCH("greenpeace",F1343)),"Greenpeace",IF(ISNUMBER(SEARCH("Polluterwatch",F1343)),"Polluterwatch",IF(F1343="","","Other")))))))</f>
        <v/>
      </c>
      <c r="H1343">
        <f>LEN(B1343)</f>
        <v>17</v>
      </c>
    </row>
    <row r="1344" spans="1:9" ht="15.75" customHeight="1" x14ac:dyDescent="0.2">
      <c r="A1344" s="3" t="s">
        <v>1351</v>
      </c>
      <c r="B1344" s="3" t="s">
        <v>1351</v>
      </c>
      <c r="C1344" s="3" t="s">
        <v>25</v>
      </c>
      <c r="D1344" s="3" t="s">
        <v>17</v>
      </c>
      <c r="F1344" s="3" t="s">
        <v>17</v>
      </c>
      <c r="G1344" s="3" t="str">
        <f>IF(ISNUMBER(SEARCH("Sourcewatch",F1344)),"Sourcewatch",IF(ISNUMBER(SEARCH("desmog",F1344)),"Desmog",IF(ISNUMBER(SEARCH("Exxon",F1344)),"Exxonsecrets",IF(ISNUMBER(SEARCH("wikipedia",F1344)),"Wikipedia",IF(ISNUMBER(SEARCH("greenpeace",F1344)),"Greenpeace",IF(ISNUMBER(SEARCH("Polluterwatch",F1344)),"Polluterwatch",IF(F1344="","","Other")))))))</f>
        <v/>
      </c>
      <c r="H1344">
        <f>LEN(B1344)</f>
        <v>14</v>
      </c>
    </row>
    <row r="1345" spans="1:9" ht="15.75" customHeight="1" x14ac:dyDescent="0.2">
      <c r="A1345" s="3" t="s">
        <v>1352</v>
      </c>
      <c r="B1345" s="3" t="s">
        <v>1352</v>
      </c>
      <c r="C1345" s="3" t="s">
        <v>25</v>
      </c>
      <c r="D1345" s="3" t="s">
        <v>17</v>
      </c>
      <c r="F1345" s="3" t="s">
        <v>17</v>
      </c>
      <c r="G1345" s="3" t="str">
        <f>IF(ISNUMBER(SEARCH("Sourcewatch",F1345)),"Sourcewatch",IF(ISNUMBER(SEARCH("desmog",F1345)),"Desmog",IF(ISNUMBER(SEARCH("Exxon",F1345)),"Exxonsecrets",IF(ISNUMBER(SEARCH("wikipedia",F1345)),"Wikipedia",IF(ISNUMBER(SEARCH("greenpeace",F1345)),"Greenpeace",IF(ISNUMBER(SEARCH("Polluterwatch",F1345)),"Polluterwatch",IF(F1345="","","Other")))))))</f>
        <v/>
      </c>
      <c r="H1345">
        <f>LEN(B1345)</f>
        <v>15</v>
      </c>
    </row>
    <row r="1346" spans="1:9" ht="15.75" customHeight="1" x14ac:dyDescent="0.2">
      <c r="A1346" s="3" t="s">
        <v>1353</v>
      </c>
      <c r="B1346" s="3" t="s">
        <v>1353</v>
      </c>
      <c r="C1346" s="3" t="s">
        <v>25</v>
      </c>
      <c r="D1346" s="3" t="s">
        <v>17</v>
      </c>
      <c r="F1346" s="3" t="s">
        <v>17</v>
      </c>
      <c r="G1346" s="3" t="str">
        <f>IF(ISNUMBER(SEARCH("Sourcewatch",F1346)),"Sourcewatch",IF(ISNUMBER(SEARCH("desmog",F1346)),"Desmog",IF(ISNUMBER(SEARCH("Exxon",F1346)),"Exxonsecrets",IF(ISNUMBER(SEARCH("wikipedia",F1346)),"Wikipedia",IF(ISNUMBER(SEARCH("greenpeace",F1346)),"Greenpeace",IF(ISNUMBER(SEARCH("Polluterwatch",F1346)),"Polluterwatch",IF(F1346="","","Other")))))))</f>
        <v/>
      </c>
      <c r="H1346">
        <f>LEN(B1346)</f>
        <v>15</v>
      </c>
    </row>
    <row r="1347" spans="1:9" ht="15.75" customHeight="1" x14ac:dyDescent="0.2">
      <c r="A1347" s="3" t="s">
        <v>1354</v>
      </c>
      <c r="B1347" s="3" t="s">
        <v>1354</v>
      </c>
      <c r="C1347" s="3" t="s">
        <v>25</v>
      </c>
      <c r="D1347" s="3" t="s">
        <v>17</v>
      </c>
      <c r="F1347" s="3" t="s">
        <v>17</v>
      </c>
      <c r="G1347" s="3" t="str">
        <f>IF(ISNUMBER(SEARCH("Sourcewatch",F1347)),"Sourcewatch",IF(ISNUMBER(SEARCH("desmog",F1347)),"Desmog",IF(ISNUMBER(SEARCH("Exxon",F1347)),"Exxonsecrets",IF(ISNUMBER(SEARCH("wikipedia",F1347)),"Wikipedia",IF(ISNUMBER(SEARCH("greenpeace",F1347)),"Greenpeace",IF(ISNUMBER(SEARCH("Polluterwatch",F1347)),"Polluterwatch",IF(F1347="","","Other")))))))</f>
        <v/>
      </c>
      <c r="H1347">
        <f>LEN(B1347)</f>
        <v>13</v>
      </c>
    </row>
    <row r="1348" spans="1:9" ht="15.75" customHeight="1" x14ac:dyDescent="0.2">
      <c r="A1348" s="3" t="s">
        <v>1355</v>
      </c>
      <c r="B1348" s="3" t="s">
        <v>1355</v>
      </c>
      <c r="C1348" s="3" t="s">
        <v>25</v>
      </c>
      <c r="D1348" s="3" t="s">
        <v>17</v>
      </c>
      <c r="F1348" s="3" t="s">
        <v>17</v>
      </c>
      <c r="G1348" s="3" t="str">
        <f>IF(ISNUMBER(SEARCH("Sourcewatch",F1348)),"Sourcewatch",IF(ISNUMBER(SEARCH("desmog",F1348)),"Desmog",IF(ISNUMBER(SEARCH("Exxon",F1348)),"Exxonsecrets",IF(ISNUMBER(SEARCH("wikipedia",F1348)),"Wikipedia",IF(ISNUMBER(SEARCH("greenpeace",F1348)),"Greenpeace",IF(ISNUMBER(SEARCH("Polluterwatch",F1348)),"Polluterwatch",IF(F1348="","","Other")))))))</f>
        <v/>
      </c>
      <c r="H1348">
        <f>LEN(B1348)</f>
        <v>16</v>
      </c>
    </row>
    <row r="1349" spans="1:9" ht="15.75" customHeight="1" x14ac:dyDescent="0.2">
      <c r="A1349" s="3" t="s">
        <v>1356</v>
      </c>
      <c r="B1349" s="3" t="s">
        <v>1356</v>
      </c>
      <c r="C1349" s="3" t="s">
        <v>25</v>
      </c>
      <c r="D1349" s="3" t="s">
        <v>17</v>
      </c>
      <c r="F1349" s="3" t="s">
        <v>17</v>
      </c>
      <c r="G1349" s="3" t="str">
        <f>IF(ISNUMBER(SEARCH("Sourcewatch",F1349)),"Sourcewatch",IF(ISNUMBER(SEARCH("desmog",F1349)),"Desmog",IF(ISNUMBER(SEARCH("Exxon",F1349)),"Exxonsecrets",IF(ISNUMBER(SEARCH("wikipedia",F1349)),"Wikipedia",IF(ISNUMBER(SEARCH("greenpeace",F1349)),"Greenpeace",IF(ISNUMBER(SEARCH("Polluterwatch",F1349)),"Polluterwatch",IF(F1349="","","Other")))))))</f>
        <v/>
      </c>
      <c r="H1349">
        <f>LEN(B1349)</f>
        <v>17</v>
      </c>
    </row>
    <row r="1350" spans="1:9" ht="15.75" customHeight="1" x14ac:dyDescent="0.2">
      <c r="A1350" s="11" t="s">
        <v>4320</v>
      </c>
      <c r="B1350" s="11" t="s">
        <v>4320</v>
      </c>
      <c r="C1350" t="s">
        <v>25</v>
      </c>
      <c r="D1350" t="s">
        <v>17</v>
      </c>
      <c r="G1350" s="3" t="str">
        <f>IF(ISNUMBER(SEARCH("Sourcewatch",F1350)),"Sourcewatch",IF(ISNUMBER(SEARCH("desmog",F1350)),"Desmog",IF(ISNUMBER(SEARCH("Exxon",F1350)),"Exxonsecrets",IF(ISNUMBER(SEARCH("wikipedia",F1350)),"Wikipedia",IF(ISNUMBER(SEARCH("greenpeace",F1350)),"Greenpeace",IF(ISNUMBER(SEARCH("Polluterwatch",F1350)),"Polluterwatch",IF(F1350="","","Other")))))))</f>
        <v/>
      </c>
      <c r="H1350">
        <f>LEN(B1350)</f>
        <v>4</v>
      </c>
      <c r="I1350" s="17" t="s">
        <v>25</v>
      </c>
    </row>
    <row r="1351" spans="1:9" ht="15.75" customHeight="1" x14ac:dyDescent="0.2">
      <c r="A1351" s="3" t="s">
        <v>1357</v>
      </c>
      <c r="B1351" s="3" t="s">
        <v>1357</v>
      </c>
      <c r="C1351" s="3" t="s">
        <v>25</v>
      </c>
      <c r="D1351" s="3" t="s">
        <v>17</v>
      </c>
      <c r="F1351" s="3" t="s">
        <v>17</v>
      </c>
      <c r="G1351" s="3" t="str">
        <f>IF(ISNUMBER(SEARCH("Sourcewatch",F1351)),"Sourcewatch",IF(ISNUMBER(SEARCH("desmog",F1351)),"Desmog",IF(ISNUMBER(SEARCH("Exxon",F1351)),"Exxonsecrets",IF(ISNUMBER(SEARCH("wikipedia",F1351)),"Wikipedia",IF(ISNUMBER(SEARCH("greenpeace",F1351)),"Greenpeace",IF(ISNUMBER(SEARCH("Polluterwatch",F1351)),"Polluterwatch",IF(F1351="","","Other")))))))</f>
        <v/>
      </c>
      <c r="H1351">
        <f>LEN(B1351)</f>
        <v>13</v>
      </c>
    </row>
    <row r="1352" spans="1:9" ht="15.75" customHeight="1" x14ac:dyDescent="0.2">
      <c r="A1352" s="3" t="s">
        <v>1358</v>
      </c>
      <c r="B1352" s="3" t="s">
        <v>1358</v>
      </c>
      <c r="C1352" s="3" t="s">
        <v>25</v>
      </c>
      <c r="D1352" s="3" t="s">
        <v>17</v>
      </c>
      <c r="F1352" s="3" t="s">
        <v>17</v>
      </c>
      <c r="G1352" s="3" t="str">
        <f>IF(ISNUMBER(SEARCH("Sourcewatch",F1352)),"Sourcewatch",IF(ISNUMBER(SEARCH("desmog",F1352)),"Desmog",IF(ISNUMBER(SEARCH("Exxon",F1352)),"Exxonsecrets",IF(ISNUMBER(SEARCH("wikipedia",F1352)),"Wikipedia",IF(ISNUMBER(SEARCH("greenpeace",F1352)),"Greenpeace",IF(ISNUMBER(SEARCH("Polluterwatch",F1352)),"Polluterwatch",IF(F1352="","","Other")))))))</f>
        <v/>
      </c>
      <c r="H1352">
        <f>LEN(B1352)</f>
        <v>14</v>
      </c>
    </row>
    <row r="1353" spans="1:9" ht="15.75" customHeight="1" x14ac:dyDescent="0.2">
      <c r="A1353" s="11" t="s">
        <v>4532</v>
      </c>
      <c r="B1353" s="11" t="s">
        <v>4532</v>
      </c>
      <c r="C1353" t="s">
        <v>25</v>
      </c>
      <c r="D1353" t="s">
        <v>17</v>
      </c>
      <c r="G1353" s="3" t="str">
        <f>IF(ISNUMBER(SEARCH("Sourcewatch",F1353)),"Sourcewatch",IF(ISNUMBER(SEARCH("desmog",F1353)),"Desmog",IF(ISNUMBER(SEARCH("Exxon",F1353)),"Exxonsecrets",IF(ISNUMBER(SEARCH("wikipedia",F1353)),"Wikipedia",IF(ISNUMBER(SEARCH("greenpeace",F1353)),"Greenpeace",IF(ISNUMBER(SEARCH("Polluterwatch",F1353)),"Polluterwatch",IF(F1353="","","Other")))))))</f>
        <v/>
      </c>
      <c r="H1353">
        <f>LEN(B1353)</f>
        <v>10</v>
      </c>
      <c r="I1353" s="17" t="s">
        <v>25</v>
      </c>
    </row>
    <row r="1354" spans="1:9" ht="15.75" customHeight="1" x14ac:dyDescent="0.2">
      <c r="A1354" s="3" t="s">
        <v>1359</v>
      </c>
      <c r="B1354" s="3" t="s">
        <v>1359</v>
      </c>
      <c r="C1354" s="3" t="s">
        <v>25</v>
      </c>
      <c r="D1354" s="3" t="s">
        <v>17</v>
      </c>
      <c r="F1354" s="3" t="s">
        <v>17</v>
      </c>
      <c r="G1354" s="3" t="str">
        <f>IF(ISNUMBER(SEARCH("Sourcewatch",F1354)),"Sourcewatch",IF(ISNUMBER(SEARCH("desmog",F1354)),"Desmog",IF(ISNUMBER(SEARCH("Exxon",F1354)),"Exxonsecrets",IF(ISNUMBER(SEARCH("wikipedia",F1354)),"Wikipedia",IF(ISNUMBER(SEARCH("greenpeace",F1354)),"Greenpeace",IF(ISNUMBER(SEARCH("Polluterwatch",F1354)),"Polluterwatch",IF(F1354="","","Other")))))))</f>
        <v/>
      </c>
      <c r="H1354">
        <f>LEN(B1354)</f>
        <v>4</v>
      </c>
    </row>
    <row r="1355" spans="1:9" ht="15.75" customHeight="1" x14ac:dyDescent="0.2">
      <c r="A1355" s="3" t="s">
        <v>1360</v>
      </c>
      <c r="B1355" s="3" t="s">
        <v>1360</v>
      </c>
      <c r="C1355" s="3" t="s">
        <v>25</v>
      </c>
      <c r="D1355" s="3" t="s">
        <v>17</v>
      </c>
      <c r="F1355" s="3" t="s">
        <v>17</v>
      </c>
      <c r="G1355" s="3" t="str">
        <f>IF(ISNUMBER(SEARCH("Sourcewatch",F1355)),"Sourcewatch",IF(ISNUMBER(SEARCH("desmog",F1355)),"Desmog",IF(ISNUMBER(SEARCH("Exxon",F1355)),"Exxonsecrets",IF(ISNUMBER(SEARCH("wikipedia",F1355)),"Wikipedia",IF(ISNUMBER(SEARCH("greenpeace",F1355)),"Greenpeace",IF(ISNUMBER(SEARCH("Polluterwatch",F1355)),"Polluterwatch",IF(F1355="","","Other")))))))</f>
        <v/>
      </c>
      <c r="H1355">
        <f>LEN(B1355)</f>
        <v>10</v>
      </c>
    </row>
    <row r="1356" spans="1:9" ht="15.75" customHeight="1" x14ac:dyDescent="0.2">
      <c r="A1356" s="3" t="s">
        <v>1361</v>
      </c>
      <c r="B1356" s="3" t="s">
        <v>1361</v>
      </c>
      <c r="C1356" s="3" t="s">
        <v>17</v>
      </c>
      <c r="D1356" s="3" t="s">
        <v>25</v>
      </c>
      <c r="G1356" s="3" t="str">
        <f>IF(ISNUMBER(SEARCH("Sourcewatch",F1356)),"Sourcewatch",IF(ISNUMBER(SEARCH("desmog",F1356)),"Desmog",IF(ISNUMBER(SEARCH("Exxon",F1356)),"Exxonsecrets",IF(ISNUMBER(SEARCH("wikipedia",F1356)),"Wikipedia",IF(ISNUMBER(SEARCH("greenpeace",F1356)),"Greenpeace",IF(ISNUMBER(SEARCH("Polluterwatch",F1356)),"Polluterwatch",IF(F1356="","","Other")))))))</f>
        <v/>
      </c>
      <c r="H1356">
        <f>LEN(B1356)</f>
        <v>14</v>
      </c>
    </row>
    <row r="1357" spans="1:9" ht="15.75" customHeight="1" x14ac:dyDescent="0.2">
      <c r="A1357" s="3" t="s">
        <v>1362</v>
      </c>
      <c r="B1357" s="3" t="s">
        <v>1362</v>
      </c>
      <c r="C1357" s="3" t="s">
        <v>25</v>
      </c>
      <c r="D1357" s="3" t="s">
        <v>17</v>
      </c>
      <c r="F1357" s="3" t="s">
        <v>17</v>
      </c>
      <c r="G1357" s="3" t="str">
        <f>IF(ISNUMBER(SEARCH("Sourcewatch",F1357)),"Sourcewatch",IF(ISNUMBER(SEARCH("desmog",F1357)),"Desmog",IF(ISNUMBER(SEARCH("Exxon",F1357)),"Exxonsecrets",IF(ISNUMBER(SEARCH("wikipedia",F1357)),"Wikipedia",IF(ISNUMBER(SEARCH("greenpeace",F1357)),"Greenpeace",IF(ISNUMBER(SEARCH("Polluterwatch",F1357)),"Polluterwatch",IF(F1357="","","Other")))))))</f>
        <v/>
      </c>
      <c r="H1357">
        <f>LEN(B1357)</f>
        <v>6</v>
      </c>
    </row>
    <row r="1358" spans="1:9" ht="15.75" customHeight="1" x14ac:dyDescent="0.2">
      <c r="A1358" s="3" t="s">
        <v>1363</v>
      </c>
      <c r="B1358" s="3" t="s">
        <v>1363</v>
      </c>
      <c r="C1358" s="3" t="s">
        <v>17</v>
      </c>
      <c r="D1358" s="3" t="s">
        <v>17</v>
      </c>
      <c r="F1358" s="3" t="s">
        <v>1364</v>
      </c>
      <c r="G1358" s="3" t="str">
        <f>IF(ISNUMBER(SEARCH("Sourcewatch",F1358)),"Sourcewatch",IF(ISNUMBER(SEARCH("desmog",F1358)),"Desmog",IF(ISNUMBER(SEARCH("Exxon",F1358)),"Exxonsecrets",IF(ISNUMBER(SEARCH("wikipedia",F1358)),"Wikipedia",IF(ISNUMBER(SEARCH("greenpeace",F1358)),"Greenpeace",IF(ISNUMBER(SEARCH("Polluterwatch",F1358)),"Polluterwatch",IF(F1358="","","Other")))))))</f>
        <v>Desmog</v>
      </c>
      <c r="H1358">
        <f>LEN(B1358)</f>
        <v>28</v>
      </c>
    </row>
    <row r="1359" spans="1:9" ht="15.75" customHeight="1" x14ac:dyDescent="0.2">
      <c r="A1359" s="3" t="s">
        <v>1365</v>
      </c>
      <c r="B1359" s="3" t="s">
        <v>1365</v>
      </c>
      <c r="C1359" s="3" t="s">
        <v>17</v>
      </c>
      <c r="D1359" s="3" t="s">
        <v>25</v>
      </c>
      <c r="G1359" s="3" t="str">
        <f>IF(ISNUMBER(SEARCH("Sourcewatch",F1359)),"Sourcewatch",IF(ISNUMBER(SEARCH("desmog",F1359)),"Desmog",IF(ISNUMBER(SEARCH("Exxon",F1359)),"Exxonsecrets",IF(ISNUMBER(SEARCH("wikipedia",F1359)),"Wikipedia",IF(ISNUMBER(SEARCH("greenpeace",F1359)),"Greenpeace",IF(ISNUMBER(SEARCH("Polluterwatch",F1359)),"Polluterwatch",IF(F1359="","","Other")))))))</f>
        <v/>
      </c>
      <c r="H1359">
        <f>LEN(B1359)</f>
        <v>21</v>
      </c>
    </row>
    <row r="1360" spans="1:9" ht="15.75" customHeight="1" x14ac:dyDescent="0.2">
      <c r="A1360" s="3" t="s">
        <v>677</v>
      </c>
      <c r="B1360" s="3" t="s">
        <v>678</v>
      </c>
      <c r="D1360" s="3" t="s">
        <v>25</v>
      </c>
      <c r="G1360" s="3" t="str">
        <f>IF(ISNUMBER(SEARCH("Sourcewatch",F1360)),"Sourcewatch",IF(ISNUMBER(SEARCH("desmog",F1360)),"Desmog",IF(ISNUMBER(SEARCH("Exxon",F1360)),"Exxonsecrets",IF(ISNUMBER(SEARCH("wikipedia",F1360)),"Wikipedia",IF(ISNUMBER(SEARCH("greenpeace",F1360)),"Greenpeace",IF(ISNUMBER(SEARCH("Polluterwatch",F1360)),"Polluterwatch",IF(F1360="","","Other")))))))</f>
        <v/>
      </c>
      <c r="H1360">
        <f>LEN(B1360)</f>
        <v>23</v>
      </c>
    </row>
    <row r="1361" spans="1:8" ht="15.75" customHeight="1" x14ac:dyDescent="0.2">
      <c r="A1361" s="3" t="s">
        <v>1366</v>
      </c>
      <c r="B1361" s="3" t="s">
        <v>678</v>
      </c>
      <c r="D1361" s="3" t="s">
        <v>17</v>
      </c>
      <c r="F1361" s="3" t="s">
        <v>1367</v>
      </c>
      <c r="G1361" s="3" t="str">
        <f>IF(ISNUMBER(SEARCH("Sourcewatch",F1361)),"Sourcewatch",IF(ISNUMBER(SEARCH("desmog",F1361)),"Desmog",IF(ISNUMBER(SEARCH("Exxon",F1361)),"Exxonsecrets",IF(ISNUMBER(SEARCH("wikipedia",F1361)),"Wikipedia",IF(ISNUMBER(SEARCH("greenpeace",F1361)),"Greenpeace",IF(ISNUMBER(SEARCH("Polluterwatch",F1361)),"Polluterwatch",IF(F1361="","","Other")))))))</f>
        <v>Desmog</v>
      </c>
      <c r="H1361">
        <f>LEN(B1361)</f>
        <v>23</v>
      </c>
    </row>
    <row r="1362" spans="1:8" ht="15.75" customHeight="1" x14ac:dyDescent="0.2">
      <c r="A1362" s="3" t="s">
        <v>678</v>
      </c>
      <c r="B1362" s="3" t="s">
        <v>678</v>
      </c>
      <c r="C1362" s="3" t="s">
        <v>17</v>
      </c>
      <c r="D1362" s="3" t="s">
        <v>25</v>
      </c>
      <c r="G1362" s="3" t="str">
        <f>IF(ISNUMBER(SEARCH("Sourcewatch",F1362)),"Sourcewatch",IF(ISNUMBER(SEARCH("desmog",F1362)),"Desmog",IF(ISNUMBER(SEARCH("Exxon",F1362)),"Exxonsecrets",IF(ISNUMBER(SEARCH("wikipedia",F1362)),"Wikipedia",IF(ISNUMBER(SEARCH("greenpeace",F1362)),"Greenpeace",IF(ISNUMBER(SEARCH("Polluterwatch",F1362)),"Polluterwatch",IF(F1362="","","Other")))))))</f>
        <v/>
      </c>
      <c r="H1362">
        <f>LEN(B1362)</f>
        <v>23</v>
      </c>
    </row>
    <row r="1363" spans="1:8" ht="15.75" customHeight="1" x14ac:dyDescent="0.2">
      <c r="A1363" s="3" t="s">
        <v>1368</v>
      </c>
      <c r="B1363" s="3" t="s">
        <v>678</v>
      </c>
      <c r="C1363" s="3" t="s">
        <v>17</v>
      </c>
      <c r="D1363" s="3" t="s">
        <v>25</v>
      </c>
      <c r="G1363" s="3" t="str">
        <f>IF(ISNUMBER(SEARCH("Sourcewatch",F1363)),"Sourcewatch",IF(ISNUMBER(SEARCH("desmog",F1363)),"Desmog",IF(ISNUMBER(SEARCH("Exxon",F1363)),"Exxonsecrets",IF(ISNUMBER(SEARCH("wikipedia",F1363)),"Wikipedia",IF(ISNUMBER(SEARCH("greenpeace",F1363)),"Greenpeace",IF(ISNUMBER(SEARCH("Polluterwatch",F1363)),"Polluterwatch",IF(F1363="","","Other")))))))</f>
        <v/>
      </c>
      <c r="H1363">
        <f>LEN(B1363)</f>
        <v>23</v>
      </c>
    </row>
    <row r="1364" spans="1:8" ht="15.75" customHeight="1" x14ac:dyDescent="0.2">
      <c r="A1364" s="3" t="s">
        <v>1369</v>
      </c>
      <c r="B1364" s="3" t="s">
        <v>678</v>
      </c>
      <c r="C1364" s="3" t="s">
        <v>17</v>
      </c>
      <c r="D1364" s="3" t="s">
        <v>25</v>
      </c>
      <c r="G1364" s="3" t="str">
        <f>IF(ISNUMBER(SEARCH("Sourcewatch",F1364)),"Sourcewatch",IF(ISNUMBER(SEARCH("desmog",F1364)),"Desmog",IF(ISNUMBER(SEARCH("Exxon",F1364)),"Exxonsecrets",IF(ISNUMBER(SEARCH("wikipedia",F1364)),"Wikipedia",IF(ISNUMBER(SEARCH("greenpeace",F1364)),"Greenpeace",IF(ISNUMBER(SEARCH("Polluterwatch",F1364)),"Polluterwatch",IF(F1364="","","Other")))))))</f>
        <v/>
      </c>
      <c r="H1364">
        <f>LEN(B1364)</f>
        <v>23</v>
      </c>
    </row>
    <row r="1365" spans="1:8" ht="15.75" customHeight="1" x14ac:dyDescent="0.2">
      <c r="A1365" s="3" t="s">
        <v>1370</v>
      </c>
      <c r="B1365" s="3" t="s">
        <v>1370</v>
      </c>
      <c r="C1365" s="3" t="s">
        <v>25</v>
      </c>
      <c r="D1365" s="3" t="s">
        <v>17</v>
      </c>
      <c r="F1365" s="3" t="s">
        <v>17</v>
      </c>
      <c r="G1365" s="3" t="str">
        <f>IF(ISNUMBER(SEARCH("Sourcewatch",F1365)),"Sourcewatch",IF(ISNUMBER(SEARCH("desmog",F1365)),"Desmog",IF(ISNUMBER(SEARCH("Exxon",F1365)),"Exxonsecrets",IF(ISNUMBER(SEARCH("wikipedia",F1365)),"Wikipedia",IF(ISNUMBER(SEARCH("greenpeace",F1365)),"Greenpeace",IF(ISNUMBER(SEARCH("Polluterwatch",F1365)),"Polluterwatch",IF(F1365="","","Other")))))))</f>
        <v/>
      </c>
      <c r="H1365">
        <f>LEN(B1365)</f>
        <v>14</v>
      </c>
    </row>
    <row r="1366" spans="1:8" ht="15.75" customHeight="1" x14ac:dyDescent="0.2">
      <c r="A1366" s="3" t="s">
        <v>1371</v>
      </c>
      <c r="B1366" s="3" t="s">
        <v>1371</v>
      </c>
      <c r="C1366" s="3" t="s">
        <v>17</v>
      </c>
      <c r="D1366" s="3" t="s">
        <v>25</v>
      </c>
      <c r="G1366" s="3" t="str">
        <f>IF(ISNUMBER(SEARCH("Sourcewatch",F1366)),"Sourcewatch",IF(ISNUMBER(SEARCH("desmog",F1366)),"Desmog",IF(ISNUMBER(SEARCH("Exxon",F1366)),"Exxonsecrets",IF(ISNUMBER(SEARCH("wikipedia",F1366)),"Wikipedia",IF(ISNUMBER(SEARCH("greenpeace",F1366)),"Greenpeace",IF(ISNUMBER(SEARCH("Polluterwatch",F1366)),"Polluterwatch",IF(F1366="","","Other")))))))</f>
        <v/>
      </c>
      <c r="H1366">
        <f>LEN(B1366)</f>
        <v>28</v>
      </c>
    </row>
    <row r="1367" spans="1:8" ht="15.75" customHeight="1" x14ac:dyDescent="0.2">
      <c r="A1367" s="3" t="s">
        <v>1372</v>
      </c>
      <c r="B1367" s="3" t="s">
        <v>1372</v>
      </c>
      <c r="C1367" s="3" t="s">
        <v>25</v>
      </c>
      <c r="D1367" s="3" t="s">
        <v>17</v>
      </c>
      <c r="F1367" s="3" t="s">
        <v>17</v>
      </c>
      <c r="G1367" s="3" t="str">
        <f>IF(ISNUMBER(SEARCH("Sourcewatch",F1367)),"Sourcewatch",IF(ISNUMBER(SEARCH("desmog",F1367)),"Desmog",IF(ISNUMBER(SEARCH("Exxon",F1367)),"Exxonsecrets",IF(ISNUMBER(SEARCH("wikipedia",F1367)),"Wikipedia",IF(ISNUMBER(SEARCH("greenpeace",F1367)),"Greenpeace",IF(ISNUMBER(SEARCH("Polluterwatch",F1367)),"Polluterwatch",IF(F1367="","","Other")))))))</f>
        <v/>
      </c>
      <c r="H1367">
        <f>LEN(B1367)</f>
        <v>14</v>
      </c>
    </row>
    <row r="1368" spans="1:8" ht="15.75" customHeight="1" x14ac:dyDescent="0.2">
      <c r="A1368" s="3" t="s">
        <v>1373</v>
      </c>
      <c r="B1368" s="3" t="s">
        <v>1373</v>
      </c>
      <c r="C1368" s="3" t="s">
        <v>17</v>
      </c>
      <c r="D1368" s="3" t="s">
        <v>25</v>
      </c>
      <c r="G1368" s="3" t="str">
        <f>IF(ISNUMBER(SEARCH("Sourcewatch",F1368)),"Sourcewatch",IF(ISNUMBER(SEARCH("desmog",F1368)),"Desmog",IF(ISNUMBER(SEARCH("Exxon",F1368)),"Exxonsecrets",IF(ISNUMBER(SEARCH("wikipedia",F1368)),"Wikipedia",IF(ISNUMBER(SEARCH("greenpeace",F1368)),"Greenpeace",IF(ISNUMBER(SEARCH("Polluterwatch",F1368)),"Polluterwatch",IF(F1368="","","Other")))))))</f>
        <v/>
      </c>
      <c r="H1368">
        <f>LEN(B1368)</f>
        <v>21</v>
      </c>
    </row>
    <row r="1369" spans="1:8" ht="15.75" customHeight="1" x14ac:dyDescent="0.2">
      <c r="A1369" s="3" t="s">
        <v>1374</v>
      </c>
      <c r="B1369" s="3" t="s">
        <v>1374</v>
      </c>
      <c r="C1369" s="3" t="s">
        <v>17</v>
      </c>
      <c r="D1369" s="3" t="s">
        <v>25</v>
      </c>
      <c r="G1369" s="3" t="str">
        <f>IF(ISNUMBER(SEARCH("Sourcewatch",F1369)),"Sourcewatch",IF(ISNUMBER(SEARCH("desmog",F1369)),"Desmog",IF(ISNUMBER(SEARCH("Exxon",F1369)),"Exxonsecrets",IF(ISNUMBER(SEARCH("wikipedia",F1369)),"Wikipedia",IF(ISNUMBER(SEARCH("greenpeace",F1369)),"Greenpeace",IF(ISNUMBER(SEARCH("Polluterwatch",F1369)),"Polluterwatch",IF(F1369="","","Other")))))))</f>
        <v/>
      </c>
      <c r="H1369">
        <f>LEN(B1369)</f>
        <v>34</v>
      </c>
    </row>
    <row r="1370" spans="1:8" ht="15.75" customHeight="1" x14ac:dyDescent="0.2">
      <c r="A1370" s="3" t="s">
        <v>1377</v>
      </c>
      <c r="B1370" s="3" t="s">
        <v>1374</v>
      </c>
      <c r="C1370" s="3" t="s">
        <v>17</v>
      </c>
      <c r="D1370" s="3" t="s">
        <v>25</v>
      </c>
      <c r="G1370" s="3" t="str">
        <f>IF(ISNUMBER(SEARCH("Sourcewatch",F1370)),"Sourcewatch",IF(ISNUMBER(SEARCH("desmog",F1370)),"Desmog",IF(ISNUMBER(SEARCH("Exxon",F1370)),"Exxonsecrets",IF(ISNUMBER(SEARCH("wikipedia",F1370)),"Wikipedia",IF(ISNUMBER(SEARCH("greenpeace",F1370)),"Greenpeace",IF(ISNUMBER(SEARCH("Polluterwatch",F1370)),"Polluterwatch",IF(F1370="","","Other")))))))</f>
        <v/>
      </c>
      <c r="H1370">
        <f>LEN(B1370)</f>
        <v>34</v>
      </c>
    </row>
    <row r="1371" spans="1:8" ht="15.75" customHeight="1" x14ac:dyDescent="0.2">
      <c r="A1371" s="3" t="s">
        <v>1378</v>
      </c>
      <c r="B1371" s="3" t="s">
        <v>1378</v>
      </c>
      <c r="C1371" s="3" t="s">
        <v>17</v>
      </c>
      <c r="D1371" s="3" t="s">
        <v>25</v>
      </c>
      <c r="G1371" s="3" t="str">
        <f>IF(ISNUMBER(SEARCH("Sourcewatch",F1371)),"Sourcewatch",IF(ISNUMBER(SEARCH("desmog",F1371)),"Desmog",IF(ISNUMBER(SEARCH("Exxon",F1371)),"Exxonsecrets",IF(ISNUMBER(SEARCH("wikipedia",F1371)),"Wikipedia",IF(ISNUMBER(SEARCH("greenpeace",F1371)),"Greenpeace",IF(ISNUMBER(SEARCH("Polluterwatch",F1371)),"Polluterwatch",IF(F1371="","","Other")))))))</f>
        <v/>
      </c>
      <c r="H1371">
        <f>LEN(B1371)</f>
        <v>35</v>
      </c>
    </row>
    <row r="1372" spans="1:8" ht="15.75" customHeight="1" x14ac:dyDescent="0.2">
      <c r="A1372" s="3" t="s">
        <v>1379</v>
      </c>
      <c r="B1372" s="3" t="s">
        <v>1379</v>
      </c>
      <c r="C1372" s="3" t="s">
        <v>17</v>
      </c>
      <c r="D1372" s="3" t="s">
        <v>17</v>
      </c>
      <c r="E1372" s="3" t="s">
        <v>27</v>
      </c>
      <c r="F1372" s="3" t="s">
        <v>17</v>
      </c>
      <c r="G1372" s="3" t="str">
        <f>IF(ISNUMBER(SEARCH("Sourcewatch",F1372)),"Sourcewatch",IF(ISNUMBER(SEARCH("desmog",F1372)),"Desmog",IF(ISNUMBER(SEARCH("Exxon",F1372)),"Exxonsecrets",IF(ISNUMBER(SEARCH("wikipedia",F1372)),"Wikipedia",IF(ISNUMBER(SEARCH("greenpeace",F1372)),"Greenpeace",IF(ISNUMBER(SEARCH("Polluterwatch",F1372)),"Polluterwatch",IF(F1372="","","Other")))))))</f>
        <v/>
      </c>
      <c r="H1372">
        <f>LEN(B1372)</f>
        <v>23</v>
      </c>
    </row>
    <row r="1373" spans="1:8" ht="15.75" customHeight="1" x14ac:dyDescent="0.2">
      <c r="A1373" s="3" t="s">
        <v>1380</v>
      </c>
      <c r="B1373" s="3" t="s">
        <v>1380</v>
      </c>
      <c r="C1373" s="3" t="s">
        <v>17</v>
      </c>
      <c r="D1373" s="3" t="s">
        <v>17</v>
      </c>
      <c r="F1373" s="3" t="s">
        <v>1381</v>
      </c>
      <c r="G1373" s="3" t="str">
        <f>IF(ISNUMBER(SEARCH("Sourcewatch",F1373)),"Sourcewatch",IF(ISNUMBER(SEARCH("desmog",F1373)),"Desmog",IF(ISNUMBER(SEARCH("Exxon",F1373)),"Exxonsecrets",IF(ISNUMBER(SEARCH("wikipedia",F1373)),"Wikipedia",IF(ISNUMBER(SEARCH("greenpeace",F1373)),"Greenpeace",IF(ISNUMBER(SEARCH("Polluterwatch",F1373)),"Polluterwatch",IF(F1373="","","Other")))))))</f>
        <v>Sourcewatch</v>
      </c>
      <c r="H1373">
        <f>LEN(B1373)</f>
        <v>32</v>
      </c>
    </row>
    <row r="1374" spans="1:8" ht="15.75" customHeight="1" x14ac:dyDescent="0.2">
      <c r="A1374" s="3" t="s">
        <v>1382</v>
      </c>
      <c r="B1374" s="3" t="s">
        <v>1382</v>
      </c>
      <c r="C1374" s="3" t="s">
        <v>17</v>
      </c>
      <c r="D1374" s="3" t="s">
        <v>25</v>
      </c>
      <c r="G1374" s="3" t="str">
        <f>IF(ISNUMBER(SEARCH("Sourcewatch",F1374)),"Sourcewatch",IF(ISNUMBER(SEARCH("desmog",F1374)),"Desmog",IF(ISNUMBER(SEARCH("Exxon",F1374)),"Exxonsecrets",IF(ISNUMBER(SEARCH("wikipedia",F1374)),"Wikipedia",IF(ISNUMBER(SEARCH("greenpeace",F1374)),"Greenpeace",IF(ISNUMBER(SEARCH("Polluterwatch",F1374)),"Polluterwatch",IF(F1374="","","Other")))))))</f>
        <v/>
      </c>
      <c r="H1374">
        <f>LEN(B1374)</f>
        <v>24</v>
      </c>
    </row>
    <row r="1375" spans="1:8" ht="15.75" customHeight="1" x14ac:dyDescent="0.2">
      <c r="A1375" s="3" t="s">
        <v>1383</v>
      </c>
      <c r="B1375" s="3" t="s">
        <v>1382</v>
      </c>
      <c r="C1375" s="3" t="s">
        <v>17</v>
      </c>
      <c r="D1375" s="3" t="s">
        <v>25</v>
      </c>
      <c r="G1375" s="3" t="str">
        <f>IF(ISNUMBER(SEARCH("Sourcewatch",F1375)),"Sourcewatch",IF(ISNUMBER(SEARCH("desmog",F1375)),"Desmog",IF(ISNUMBER(SEARCH("Exxon",F1375)),"Exxonsecrets",IF(ISNUMBER(SEARCH("wikipedia",F1375)),"Wikipedia",IF(ISNUMBER(SEARCH("greenpeace",F1375)),"Greenpeace",IF(ISNUMBER(SEARCH("Polluterwatch",F1375)),"Polluterwatch",IF(F1375="","","Other")))))))</f>
        <v/>
      </c>
      <c r="H1375">
        <f>LEN(B1375)</f>
        <v>24</v>
      </c>
    </row>
    <row r="1376" spans="1:8" ht="15.75" customHeight="1" x14ac:dyDescent="0.2">
      <c r="A1376" s="3" t="s">
        <v>1384</v>
      </c>
      <c r="B1376" s="3" t="s">
        <v>1382</v>
      </c>
      <c r="C1376" s="3" t="s">
        <v>17</v>
      </c>
      <c r="D1376" s="3" t="s">
        <v>25</v>
      </c>
      <c r="G1376" s="3" t="str">
        <f>IF(ISNUMBER(SEARCH("Sourcewatch",F1376)),"Sourcewatch",IF(ISNUMBER(SEARCH("desmog",F1376)),"Desmog",IF(ISNUMBER(SEARCH("Exxon",F1376)),"Exxonsecrets",IF(ISNUMBER(SEARCH("wikipedia",F1376)),"Wikipedia",IF(ISNUMBER(SEARCH("greenpeace",F1376)),"Greenpeace",IF(ISNUMBER(SEARCH("Polluterwatch",F1376)),"Polluterwatch",IF(F1376="","","Other")))))))</f>
        <v/>
      </c>
      <c r="H1376">
        <f>LEN(B1376)</f>
        <v>24</v>
      </c>
    </row>
    <row r="1377" spans="1:9" ht="15.75" customHeight="1" x14ac:dyDescent="0.2">
      <c r="A1377" s="3" t="s">
        <v>1385</v>
      </c>
      <c r="B1377" s="3" t="s">
        <v>1386</v>
      </c>
      <c r="C1377" s="3" t="s">
        <v>17</v>
      </c>
      <c r="D1377" s="3" t="s">
        <v>25</v>
      </c>
      <c r="G1377" s="3" t="str">
        <f>IF(ISNUMBER(SEARCH("Sourcewatch",F1377)),"Sourcewatch",IF(ISNUMBER(SEARCH("desmog",F1377)),"Desmog",IF(ISNUMBER(SEARCH("Exxon",F1377)),"Exxonsecrets",IF(ISNUMBER(SEARCH("wikipedia",F1377)),"Wikipedia",IF(ISNUMBER(SEARCH("greenpeace",F1377)),"Greenpeace",IF(ISNUMBER(SEARCH("Polluterwatch",F1377)),"Polluterwatch",IF(F1377="","","Other")))))))</f>
        <v/>
      </c>
      <c r="H1377">
        <f>LEN(B1377)</f>
        <v>12</v>
      </c>
    </row>
    <row r="1378" spans="1:9" ht="15.75" customHeight="1" x14ac:dyDescent="0.2">
      <c r="A1378" s="3" t="s">
        <v>1387</v>
      </c>
      <c r="B1378" s="3" t="s">
        <v>1386</v>
      </c>
      <c r="C1378" s="3" t="s">
        <v>17</v>
      </c>
      <c r="D1378" s="3" t="s">
        <v>25</v>
      </c>
      <c r="G1378" s="3" t="str">
        <f>IF(ISNUMBER(SEARCH("Sourcewatch",F1378)),"Sourcewatch",IF(ISNUMBER(SEARCH("desmog",F1378)),"Desmog",IF(ISNUMBER(SEARCH("Exxon",F1378)),"Exxonsecrets",IF(ISNUMBER(SEARCH("wikipedia",F1378)),"Wikipedia",IF(ISNUMBER(SEARCH("greenpeace",F1378)),"Greenpeace",IF(ISNUMBER(SEARCH("Polluterwatch",F1378)),"Polluterwatch",IF(F1378="","","Other")))))))</f>
        <v/>
      </c>
      <c r="H1378">
        <f>LEN(B1378)</f>
        <v>12</v>
      </c>
    </row>
    <row r="1379" spans="1:9" ht="15.75" customHeight="1" x14ac:dyDescent="0.2">
      <c r="A1379" s="3" t="s">
        <v>1388</v>
      </c>
      <c r="B1379" s="3" t="s">
        <v>1386</v>
      </c>
      <c r="C1379" s="3" t="s">
        <v>17</v>
      </c>
      <c r="D1379" s="3" t="s">
        <v>25</v>
      </c>
      <c r="G1379" s="3" t="str">
        <f>IF(ISNUMBER(SEARCH("Sourcewatch",F1379)),"Sourcewatch",IF(ISNUMBER(SEARCH("desmog",F1379)),"Desmog",IF(ISNUMBER(SEARCH("Exxon",F1379)),"Exxonsecrets",IF(ISNUMBER(SEARCH("wikipedia",F1379)),"Wikipedia",IF(ISNUMBER(SEARCH("greenpeace",F1379)),"Greenpeace",IF(ISNUMBER(SEARCH("Polluterwatch",F1379)),"Polluterwatch",IF(F1379="","","Other")))))))</f>
        <v/>
      </c>
      <c r="H1379">
        <f>LEN(B1379)</f>
        <v>12</v>
      </c>
    </row>
    <row r="1380" spans="1:9" ht="15.75" customHeight="1" x14ac:dyDescent="0.2">
      <c r="A1380" s="3" t="s">
        <v>1389</v>
      </c>
      <c r="B1380" s="3" t="s">
        <v>1389</v>
      </c>
      <c r="C1380" s="3" t="s">
        <v>25</v>
      </c>
      <c r="D1380" s="3" t="s">
        <v>17</v>
      </c>
      <c r="F1380" s="3" t="s">
        <v>17</v>
      </c>
      <c r="G1380" s="3" t="str">
        <f>IF(ISNUMBER(SEARCH("Sourcewatch",F1380)),"Sourcewatch",IF(ISNUMBER(SEARCH("desmog",F1380)),"Desmog",IF(ISNUMBER(SEARCH("Exxon",F1380)),"Exxonsecrets",IF(ISNUMBER(SEARCH("wikipedia",F1380)),"Wikipedia",IF(ISNUMBER(SEARCH("greenpeace",F1380)),"Greenpeace",IF(ISNUMBER(SEARCH("Polluterwatch",F1380)),"Polluterwatch",IF(F1380="","","Other")))))))</f>
        <v/>
      </c>
      <c r="H1380">
        <f>LEN(B1380)</f>
        <v>6</v>
      </c>
    </row>
    <row r="1381" spans="1:9" ht="15.75" customHeight="1" x14ac:dyDescent="0.2">
      <c r="A1381" s="11" t="s">
        <v>4359</v>
      </c>
      <c r="B1381" s="11" t="s">
        <v>4359</v>
      </c>
      <c r="C1381" t="s">
        <v>25</v>
      </c>
      <c r="D1381" t="s">
        <v>17</v>
      </c>
      <c r="G1381" s="3" t="str">
        <f>IF(ISNUMBER(SEARCH("Sourcewatch",F1381)),"Sourcewatch",IF(ISNUMBER(SEARCH("desmog",F1381)),"Desmog",IF(ISNUMBER(SEARCH("Exxon",F1381)),"Exxonsecrets",IF(ISNUMBER(SEARCH("wikipedia",F1381)),"Wikipedia",IF(ISNUMBER(SEARCH("greenpeace",F1381)),"Greenpeace",IF(ISNUMBER(SEARCH("Polluterwatch",F1381)),"Polluterwatch",IF(F1381="","","Other")))))))</f>
        <v/>
      </c>
      <c r="H1381">
        <f>LEN(B1381)</f>
        <v>5</v>
      </c>
      <c r="I1381" s="17" t="s">
        <v>25</v>
      </c>
    </row>
    <row r="1382" spans="1:9" ht="15.75" customHeight="1" x14ac:dyDescent="0.2">
      <c r="A1382" s="3" t="s">
        <v>1390</v>
      </c>
      <c r="B1382" s="3" t="s">
        <v>1390</v>
      </c>
      <c r="C1382" s="3" t="s">
        <v>25</v>
      </c>
      <c r="D1382" s="3" t="s">
        <v>17</v>
      </c>
      <c r="F1382" s="3" t="s">
        <v>17</v>
      </c>
      <c r="G1382" s="3" t="str">
        <f>IF(ISNUMBER(SEARCH("Sourcewatch",F1382)),"Sourcewatch",IF(ISNUMBER(SEARCH("desmog",F1382)),"Desmog",IF(ISNUMBER(SEARCH("Exxon",F1382)),"Exxonsecrets",IF(ISNUMBER(SEARCH("wikipedia",F1382)),"Wikipedia",IF(ISNUMBER(SEARCH("greenpeace",F1382)),"Greenpeace",IF(ISNUMBER(SEARCH("Polluterwatch",F1382)),"Polluterwatch",IF(F1382="","","Other")))))))</f>
        <v/>
      </c>
      <c r="H1382">
        <f>LEN(B1382)</f>
        <v>14</v>
      </c>
    </row>
    <row r="1383" spans="1:9" ht="15.75" customHeight="1" x14ac:dyDescent="0.2">
      <c r="A1383" s="3" t="s">
        <v>1391</v>
      </c>
      <c r="B1383" s="3" t="s">
        <v>1391</v>
      </c>
      <c r="C1383" s="3" t="s">
        <v>25</v>
      </c>
      <c r="D1383" s="3" t="s">
        <v>17</v>
      </c>
      <c r="F1383" s="3" t="s">
        <v>17</v>
      </c>
      <c r="G1383" s="3" t="str">
        <f>IF(ISNUMBER(SEARCH("Sourcewatch",F1383)),"Sourcewatch",IF(ISNUMBER(SEARCH("desmog",F1383)),"Desmog",IF(ISNUMBER(SEARCH("Exxon",F1383)),"Exxonsecrets",IF(ISNUMBER(SEARCH("wikipedia",F1383)),"Wikipedia",IF(ISNUMBER(SEARCH("greenpeace",F1383)),"Greenpeace",IF(ISNUMBER(SEARCH("Polluterwatch",F1383)),"Polluterwatch",IF(F1383="","","Other")))))))</f>
        <v/>
      </c>
      <c r="H1383">
        <f>LEN(B1383)</f>
        <v>4</v>
      </c>
    </row>
    <row r="1384" spans="1:9" ht="15.75" customHeight="1" x14ac:dyDescent="0.2">
      <c r="A1384" s="3" t="s">
        <v>1392</v>
      </c>
      <c r="B1384" s="3" t="s">
        <v>1392</v>
      </c>
      <c r="C1384" s="3" t="s">
        <v>25</v>
      </c>
      <c r="D1384" s="3" t="s">
        <v>17</v>
      </c>
      <c r="F1384" s="3" t="s">
        <v>17</v>
      </c>
      <c r="G1384" s="3" t="str">
        <f>IF(ISNUMBER(SEARCH("Sourcewatch",F1384)),"Sourcewatch",IF(ISNUMBER(SEARCH("desmog",F1384)),"Desmog",IF(ISNUMBER(SEARCH("Exxon",F1384)),"Exxonsecrets",IF(ISNUMBER(SEARCH("wikipedia",F1384)),"Wikipedia",IF(ISNUMBER(SEARCH("greenpeace",F1384)),"Greenpeace",IF(ISNUMBER(SEARCH("Polluterwatch",F1384)),"Polluterwatch",IF(F1384="","","Other")))))))</f>
        <v/>
      </c>
      <c r="H1384">
        <f>LEN(B1384)</f>
        <v>6</v>
      </c>
    </row>
    <row r="1385" spans="1:9" ht="15.75" customHeight="1" x14ac:dyDescent="0.2">
      <c r="A1385" s="3" t="s">
        <v>1393</v>
      </c>
      <c r="B1385" s="3" t="s">
        <v>1393</v>
      </c>
      <c r="C1385" s="3" t="s">
        <v>25</v>
      </c>
      <c r="D1385" s="3" t="s">
        <v>17</v>
      </c>
      <c r="F1385" s="3" t="s">
        <v>17</v>
      </c>
      <c r="G1385" s="3" t="str">
        <f>IF(ISNUMBER(SEARCH("Sourcewatch",F1385)),"Sourcewatch",IF(ISNUMBER(SEARCH("desmog",F1385)),"Desmog",IF(ISNUMBER(SEARCH("Exxon",F1385)),"Exxonsecrets",IF(ISNUMBER(SEARCH("wikipedia",F1385)),"Wikipedia",IF(ISNUMBER(SEARCH("greenpeace",F1385)),"Greenpeace",IF(ISNUMBER(SEARCH("Polluterwatch",F1385)),"Polluterwatch",IF(F1385="","","Other")))))))</f>
        <v/>
      </c>
      <c r="H1385">
        <f>LEN(B1385)</f>
        <v>16</v>
      </c>
    </row>
    <row r="1386" spans="1:9" ht="15.75" customHeight="1" x14ac:dyDescent="0.2">
      <c r="A1386" s="3" t="s">
        <v>1394</v>
      </c>
      <c r="B1386" s="3" t="s">
        <v>1394</v>
      </c>
      <c r="C1386" s="3" t="s">
        <v>25</v>
      </c>
      <c r="D1386" s="3" t="s">
        <v>17</v>
      </c>
      <c r="F1386" s="3" t="s">
        <v>17</v>
      </c>
      <c r="G1386" s="3" t="str">
        <f>IF(ISNUMBER(SEARCH("Sourcewatch",F1386)),"Sourcewatch",IF(ISNUMBER(SEARCH("desmog",F1386)),"Desmog",IF(ISNUMBER(SEARCH("Exxon",F1386)),"Exxonsecrets",IF(ISNUMBER(SEARCH("wikipedia",F1386)),"Wikipedia",IF(ISNUMBER(SEARCH("greenpeace",F1386)),"Greenpeace",IF(ISNUMBER(SEARCH("Polluterwatch",F1386)),"Polluterwatch",IF(F1386="","","Other")))))))</f>
        <v/>
      </c>
      <c r="H1386">
        <f>LEN(B1386)</f>
        <v>17</v>
      </c>
    </row>
    <row r="1387" spans="1:9" ht="15.75" customHeight="1" x14ac:dyDescent="0.2">
      <c r="A1387" s="3" t="s">
        <v>1395</v>
      </c>
      <c r="B1387" s="3" t="s">
        <v>1395</v>
      </c>
      <c r="C1387" s="3" t="s">
        <v>25</v>
      </c>
      <c r="D1387" s="3" t="s">
        <v>17</v>
      </c>
      <c r="F1387" s="3" t="s">
        <v>17</v>
      </c>
      <c r="G1387" s="3" t="str">
        <f>IF(ISNUMBER(SEARCH("Sourcewatch",F1387)),"Sourcewatch",IF(ISNUMBER(SEARCH("desmog",F1387)),"Desmog",IF(ISNUMBER(SEARCH("Exxon",F1387)),"Exxonsecrets",IF(ISNUMBER(SEARCH("wikipedia",F1387)),"Wikipedia",IF(ISNUMBER(SEARCH("greenpeace",F1387)),"Greenpeace",IF(ISNUMBER(SEARCH("Polluterwatch",F1387)),"Polluterwatch",IF(F1387="","","Other")))))))</f>
        <v/>
      </c>
      <c r="H1387">
        <f>LEN(B1387)</f>
        <v>6</v>
      </c>
    </row>
    <row r="1388" spans="1:9" ht="15.75" customHeight="1" x14ac:dyDescent="0.2">
      <c r="A1388" s="3" t="s">
        <v>1396</v>
      </c>
      <c r="B1388" s="3" t="s">
        <v>1396</v>
      </c>
      <c r="C1388" s="3" t="s">
        <v>25</v>
      </c>
      <c r="D1388" s="3" t="s">
        <v>17</v>
      </c>
      <c r="F1388" s="3" t="s">
        <v>17</v>
      </c>
      <c r="G1388" s="3" t="str">
        <f>IF(ISNUMBER(SEARCH("Sourcewatch",F1388)),"Sourcewatch",IF(ISNUMBER(SEARCH("desmog",F1388)),"Desmog",IF(ISNUMBER(SEARCH("Exxon",F1388)),"Exxonsecrets",IF(ISNUMBER(SEARCH("wikipedia",F1388)),"Wikipedia",IF(ISNUMBER(SEARCH("greenpeace",F1388)),"Greenpeace",IF(ISNUMBER(SEARCH("Polluterwatch",F1388)),"Polluterwatch",IF(F1388="","","Other")))))))</f>
        <v/>
      </c>
      <c r="H1388">
        <f>LEN(B1388)</f>
        <v>19</v>
      </c>
    </row>
    <row r="1389" spans="1:9" ht="15.75" customHeight="1" x14ac:dyDescent="0.2">
      <c r="A1389" s="3" t="s">
        <v>1397</v>
      </c>
      <c r="B1389" s="3" t="s">
        <v>1397</v>
      </c>
      <c r="C1389" s="3" t="s">
        <v>25</v>
      </c>
      <c r="D1389" s="3" t="s">
        <v>17</v>
      </c>
      <c r="F1389" s="3" t="s">
        <v>17</v>
      </c>
      <c r="G1389" s="3" t="str">
        <f>IF(ISNUMBER(SEARCH("Sourcewatch",F1389)),"Sourcewatch",IF(ISNUMBER(SEARCH("desmog",F1389)),"Desmog",IF(ISNUMBER(SEARCH("Exxon",F1389)),"Exxonsecrets",IF(ISNUMBER(SEARCH("wikipedia",F1389)),"Wikipedia",IF(ISNUMBER(SEARCH("greenpeace",F1389)),"Greenpeace",IF(ISNUMBER(SEARCH("Polluterwatch",F1389)),"Polluterwatch",IF(F1389="","","Other")))))))</f>
        <v/>
      </c>
      <c r="H1389">
        <f>LEN(B1389)</f>
        <v>14</v>
      </c>
    </row>
    <row r="1390" spans="1:9" ht="15.75" customHeight="1" x14ac:dyDescent="0.2">
      <c r="A1390" s="3" t="s">
        <v>1398</v>
      </c>
      <c r="B1390" s="3" t="s">
        <v>1398</v>
      </c>
      <c r="C1390" s="3" t="s">
        <v>25</v>
      </c>
      <c r="D1390" s="3" t="s">
        <v>17</v>
      </c>
      <c r="F1390" s="3" t="s">
        <v>17</v>
      </c>
      <c r="G1390" s="3" t="str">
        <f>IF(ISNUMBER(SEARCH("Sourcewatch",F1390)),"Sourcewatch",IF(ISNUMBER(SEARCH("desmog",F1390)),"Desmog",IF(ISNUMBER(SEARCH("Exxon",F1390)),"Exxonsecrets",IF(ISNUMBER(SEARCH("wikipedia",F1390)),"Wikipedia",IF(ISNUMBER(SEARCH("greenpeace",F1390)),"Greenpeace",IF(ISNUMBER(SEARCH("Polluterwatch",F1390)),"Polluterwatch",IF(F1390="","","Other")))))))</f>
        <v/>
      </c>
      <c r="H1390">
        <f>LEN(B1390)</f>
        <v>7</v>
      </c>
    </row>
    <row r="1391" spans="1:9" ht="15.75" customHeight="1" x14ac:dyDescent="0.2">
      <c r="A1391" s="3" t="s">
        <v>1399</v>
      </c>
      <c r="B1391" s="3" t="s">
        <v>1399</v>
      </c>
      <c r="C1391" s="3" t="s">
        <v>17</v>
      </c>
      <c r="D1391" s="3" t="s">
        <v>17</v>
      </c>
      <c r="E1391" s="3" t="s">
        <v>27</v>
      </c>
      <c r="F1391" s="3" t="s">
        <v>17</v>
      </c>
      <c r="G1391" s="3" t="str">
        <f>IF(ISNUMBER(SEARCH("Sourcewatch",F1391)),"Sourcewatch",IF(ISNUMBER(SEARCH("desmog",F1391)),"Desmog",IF(ISNUMBER(SEARCH("Exxon",F1391)),"Exxonsecrets",IF(ISNUMBER(SEARCH("wikipedia",F1391)),"Wikipedia",IF(ISNUMBER(SEARCH("greenpeace",F1391)),"Greenpeace",IF(ISNUMBER(SEARCH("Polluterwatch",F1391)),"Polluterwatch",IF(F1391="","","Other")))))))</f>
        <v/>
      </c>
      <c r="H1391">
        <f>LEN(B1391)</f>
        <v>44</v>
      </c>
    </row>
    <row r="1392" spans="1:9" ht="15.75" customHeight="1" x14ac:dyDescent="0.2">
      <c r="A1392" s="3" t="s">
        <v>1400</v>
      </c>
      <c r="B1392" s="3" t="s">
        <v>1400</v>
      </c>
      <c r="C1392" s="3" t="s">
        <v>25</v>
      </c>
      <c r="D1392" s="3" t="s">
        <v>17</v>
      </c>
      <c r="F1392" s="3" t="s">
        <v>17</v>
      </c>
      <c r="G1392" s="3" t="str">
        <f>IF(ISNUMBER(SEARCH("Sourcewatch",F1392)),"Sourcewatch",IF(ISNUMBER(SEARCH("desmog",F1392)),"Desmog",IF(ISNUMBER(SEARCH("Exxon",F1392)),"Exxonsecrets",IF(ISNUMBER(SEARCH("wikipedia",F1392)),"Wikipedia",IF(ISNUMBER(SEARCH("greenpeace",F1392)),"Greenpeace",IF(ISNUMBER(SEARCH("Polluterwatch",F1392)),"Polluterwatch",IF(F1392="","","Other")))))))</f>
        <v/>
      </c>
      <c r="H1392">
        <f>LEN(B1392)</f>
        <v>4</v>
      </c>
    </row>
    <row r="1393" spans="1:9" ht="15.75" customHeight="1" x14ac:dyDescent="0.2">
      <c r="A1393" s="3" t="s">
        <v>1401</v>
      </c>
      <c r="B1393" s="3" t="s">
        <v>1401</v>
      </c>
      <c r="C1393" s="3" t="s">
        <v>25</v>
      </c>
      <c r="D1393" s="3" t="s">
        <v>17</v>
      </c>
      <c r="F1393" s="3" t="s">
        <v>17</v>
      </c>
      <c r="G1393" s="3" t="str">
        <f>IF(ISNUMBER(SEARCH("Sourcewatch",F1393)),"Sourcewatch",IF(ISNUMBER(SEARCH("desmog",F1393)),"Desmog",IF(ISNUMBER(SEARCH("Exxon",F1393)),"Exxonsecrets",IF(ISNUMBER(SEARCH("wikipedia",F1393)),"Wikipedia",IF(ISNUMBER(SEARCH("greenpeace",F1393)),"Greenpeace",IF(ISNUMBER(SEARCH("Polluterwatch",F1393)),"Polluterwatch",IF(F1393="","","Other")))))))</f>
        <v/>
      </c>
      <c r="H1393">
        <f>LEN(B1393)</f>
        <v>9</v>
      </c>
    </row>
    <row r="1394" spans="1:9" ht="15.75" customHeight="1" x14ac:dyDescent="0.2">
      <c r="A1394" s="3" t="s">
        <v>1402</v>
      </c>
      <c r="B1394" s="3" t="s">
        <v>1402</v>
      </c>
      <c r="C1394" s="3" t="s">
        <v>25</v>
      </c>
      <c r="D1394" s="3" t="s">
        <v>17</v>
      </c>
      <c r="F1394" s="3" t="s">
        <v>17</v>
      </c>
      <c r="G1394" s="3" t="str">
        <f>IF(ISNUMBER(SEARCH("Sourcewatch",F1394)),"Sourcewatch",IF(ISNUMBER(SEARCH("desmog",F1394)),"Desmog",IF(ISNUMBER(SEARCH("Exxon",F1394)),"Exxonsecrets",IF(ISNUMBER(SEARCH("wikipedia",F1394)),"Wikipedia",IF(ISNUMBER(SEARCH("greenpeace",F1394)),"Greenpeace",IF(ISNUMBER(SEARCH("Polluterwatch",F1394)),"Polluterwatch",IF(F1394="","","Other")))))))</f>
        <v/>
      </c>
      <c r="H1394">
        <f>LEN(B1394)</f>
        <v>14</v>
      </c>
    </row>
    <row r="1395" spans="1:9" ht="15.75" customHeight="1" x14ac:dyDescent="0.2">
      <c r="A1395" s="3" t="s">
        <v>1403</v>
      </c>
      <c r="B1395" s="3" t="s">
        <v>1403</v>
      </c>
      <c r="C1395" s="3" t="s">
        <v>25</v>
      </c>
      <c r="D1395" s="3" t="s">
        <v>17</v>
      </c>
      <c r="F1395" s="3" t="s">
        <v>17</v>
      </c>
      <c r="G1395" s="3" t="str">
        <f>IF(ISNUMBER(SEARCH("Sourcewatch",F1395)),"Sourcewatch",IF(ISNUMBER(SEARCH("desmog",F1395)),"Desmog",IF(ISNUMBER(SEARCH("Exxon",F1395)),"Exxonsecrets",IF(ISNUMBER(SEARCH("wikipedia",F1395)),"Wikipedia",IF(ISNUMBER(SEARCH("greenpeace",F1395)),"Greenpeace",IF(ISNUMBER(SEARCH("Polluterwatch",F1395)),"Polluterwatch",IF(F1395="","","Other")))))))</f>
        <v/>
      </c>
      <c r="H1395">
        <f>LEN(B1395)</f>
        <v>14</v>
      </c>
    </row>
    <row r="1396" spans="1:9" ht="15.75" customHeight="1" x14ac:dyDescent="0.2">
      <c r="A1396" s="3" t="s">
        <v>1404</v>
      </c>
      <c r="B1396" s="3" t="s">
        <v>1404</v>
      </c>
      <c r="C1396" s="3" t="s">
        <v>25</v>
      </c>
      <c r="D1396" s="3" t="s">
        <v>17</v>
      </c>
      <c r="F1396" s="3" t="s">
        <v>17</v>
      </c>
      <c r="G1396" s="3" t="str">
        <f>IF(ISNUMBER(SEARCH("Sourcewatch",F1396)),"Sourcewatch",IF(ISNUMBER(SEARCH("desmog",F1396)),"Desmog",IF(ISNUMBER(SEARCH("Exxon",F1396)),"Exxonsecrets",IF(ISNUMBER(SEARCH("wikipedia",F1396)),"Wikipedia",IF(ISNUMBER(SEARCH("greenpeace",F1396)),"Greenpeace",IF(ISNUMBER(SEARCH("Polluterwatch",F1396)),"Polluterwatch",IF(F1396="","","Other")))))))</f>
        <v/>
      </c>
      <c r="H1396">
        <f>LEN(B1396)</f>
        <v>18</v>
      </c>
    </row>
    <row r="1397" spans="1:9" ht="15.75" customHeight="1" x14ac:dyDescent="0.2">
      <c r="A1397" s="3" t="s">
        <v>1405</v>
      </c>
      <c r="B1397" s="3" t="s">
        <v>1405</v>
      </c>
      <c r="C1397" s="3" t="s">
        <v>25</v>
      </c>
      <c r="D1397" s="3" t="s">
        <v>17</v>
      </c>
      <c r="F1397" s="3" t="s">
        <v>17</v>
      </c>
      <c r="G1397" s="3" t="str">
        <f>IF(ISNUMBER(SEARCH("Sourcewatch",F1397)),"Sourcewatch",IF(ISNUMBER(SEARCH("desmog",F1397)),"Desmog",IF(ISNUMBER(SEARCH("Exxon",F1397)),"Exxonsecrets",IF(ISNUMBER(SEARCH("wikipedia",F1397)),"Wikipedia",IF(ISNUMBER(SEARCH("greenpeace",F1397)),"Greenpeace",IF(ISNUMBER(SEARCH("Polluterwatch",F1397)),"Polluterwatch",IF(F1397="","","Other")))))))</f>
        <v/>
      </c>
      <c r="H1397">
        <f>LEN(B1397)</f>
        <v>17</v>
      </c>
    </row>
    <row r="1398" spans="1:9" ht="15.75" customHeight="1" x14ac:dyDescent="0.2">
      <c r="A1398" s="3" t="s">
        <v>1406</v>
      </c>
      <c r="B1398" s="3" t="s">
        <v>1406</v>
      </c>
      <c r="C1398" s="3" t="s">
        <v>25</v>
      </c>
      <c r="D1398" s="3" t="s">
        <v>17</v>
      </c>
      <c r="F1398" s="3" t="s">
        <v>17</v>
      </c>
      <c r="G1398" s="3" t="str">
        <f>IF(ISNUMBER(SEARCH("Sourcewatch",F1398)),"Sourcewatch",IF(ISNUMBER(SEARCH("desmog",F1398)),"Desmog",IF(ISNUMBER(SEARCH("Exxon",F1398)),"Exxonsecrets",IF(ISNUMBER(SEARCH("wikipedia",F1398)),"Wikipedia",IF(ISNUMBER(SEARCH("greenpeace",F1398)),"Greenpeace",IF(ISNUMBER(SEARCH("Polluterwatch",F1398)),"Polluterwatch",IF(F1398="","","Other")))))))</f>
        <v/>
      </c>
      <c r="H1398">
        <f>LEN(B1398)</f>
        <v>7</v>
      </c>
    </row>
    <row r="1399" spans="1:9" ht="15.75" customHeight="1" x14ac:dyDescent="0.2">
      <c r="A1399" s="3" t="s">
        <v>1407</v>
      </c>
      <c r="B1399" s="3" t="s">
        <v>1407</v>
      </c>
      <c r="C1399" s="3" t="s">
        <v>25</v>
      </c>
      <c r="D1399" s="3" t="s">
        <v>17</v>
      </c>
      <c r="F1399" s="3" t="s">
        <v>17</v>
      </c>
      <c r="G1399" s="3" t="str">
        <f>IF(ISNUMBER(SEARCH("Sourcewatch",F1399)),"Sourcewatch",IF(ISNUMBER(SEARCH("desmog",F1399)),"Desmog",IF(ISNUMBER(SEARCH("Exxon",F1399)),"Exxonsecrets",IF(ISNUMBER(SEARCH("wikipedia",F1399)),"Wikipedia",IF(ISNUMBER(SEARCH("greenpeace",F1399)),"Greenpeace",IF(ISNUMBER(SEARCH("Polluterwatch",F1399)),"Polluterwatch",IF(F1399="","","Other")))))))</f>
        <v/>
      </c>
      <c r="H1399">
        <f>LEN(B1399)</f>
        <v>12</v>
      </c>
    </row>
    <row r="1400" spans="1:9" ht="15.75" customHeight="1" x14ac:dyDescent="0.2">
      <c r="A1400" s="3" t="s">
        <v>1408</v>
      </c>
      <c r="B1400" s="3" t="s">
        <v>1408</v>
      </c>
      <c r="D1400" s="3" t="s">
        <v>17</v>
      </c>
      <c r="F1400" s="3" t="s">
        <v>17</v>
      </c>
      <c r="G1400" s="3" t="str">
        <f>IF(ISNUMBER(SEARCH("Sourcewatch",F1400)),"Sourcewatch",IF(ISNUMBER(SEARCH("desmog",F1400)),"Desmog",IF(ISNUMBER(SEARCH("Exxon",F1400)),"Exxonsecrets",IF(ISNUMBER(SEARCH("wikipedia",F1400)),"Wikipedia",IF(ISNUMBER(SEARCH("greenpeace",F1400)),"Greenpeace",IF(ISNUMBER(SEARCH("Polluterwatch",F1400)),"Polluterwatch",IF(F1400="","","Other")))))))</f>
        <v/>
      </c>
      <c r="H1400">
        <f>LEN(B1400)</f>
        <v>27</v>
      </c>
    </row>
    <row r="1401" spans="1:9" ht="15.75" customHeight="1" x14ac:dyDescent="0.2">
      <c r="A1401" s="11" t="s">
        <v>4641</v>
      </c>
      <c r="B1401" s="11" t="s">
        <v>4641</v>
      </c>
      <c r="C1401" t="s">
        <v>25</v>
      </c>
      <c r="D1401" t="s">
        <v>17</v>
      </c>
      <c r="G1401" s="3" t="str">
        <f>IF(ISNUMBER(SEARCH("Sourcewatch",F1401)),"Sourcewatch",IF(ISNUMBER(SEARCH("desmog",F1401)),"Desmog",IF(ISNUMBER(SEARCH("Exxon",F1401)),"Exxonsecrets",IF(ISNUMBER(SEARCH("wikipedia",F1401)),"Wikipedia",IF(ISNUMBER(SEARCH("greenpeace",F1401)),"Greenpeace",IF(ISNUMBER(SEARCH("Polluterwatch",F1401)),"Polluterwatch",IF(F1401="","","Other")))))))</f>
        <v/>
      </c>
      <c r="H1401">
        <f>LEN(B1401)</f>
        <v>5</v>
      </c>
      <c r="I1401" s="17" t="s">
        <v>25</v>
      </c>
    </row>
    <row r="1402" spans="1:9" ht="15.75" customHeight="1" x14ac:dyDescent="0.2">
      <c r="A1402" s="3" t="s">
        <v>1409</v>
      </c>
      <c r="B1402" s="3" t="s">
        <v>1409</v>
      </c>
      <c r="C1402" s="3" t="s">
        <v>17</v>
      </c>
      <c r="D1402" s="3" t="s">
        <v>17</v>
      </c>
      <c r="F1402" s="3" t="s">
        <v>17</v>
      </c>
      <c r="G1402" s="3" t="str">
        <f>IF(ISNUMBER(SEARCH("Sourcewatch",F1402)),"Sourcewatch",IF(ISNUMBER(SEARCH("desmog",F1402)),"Desmog",IF(ISNUMBER(SEARCH("Exxon",F1402)),"Exxonsecrets",IF(ISNUMBER(SEARCH("wikipedia",F1402)),"Wikipedia",IF(ISNUMBER(SEARCH("greenpeace",F1402)),"Greenpeace",IF(ISNUMBER(SEARCH("Polluterwatch",F1402)),"Polluterwatch",IF(F1402="","","Other")))))))</f>
        <v/>
      </c>
      <c r="H1402">
        <f>LEN(B1402)</f>
        <v>20</v>
      </c>
    </row>
    <row r="1403" spans="1:9" ht="15.75" customHeight="1" x14ac:dyDescent="0.2">
      <c r="A1403" s="3" t="s">
        <v>1410</v>
      </c>
      <c r="B1403" s="3" t="s">
        <v>1410</v>
      </c>
      <c r="C1403" s="3" t="s">
        <v>25</v>
      </c>
      <c r="D1403" s="3" t="s">
        <v>17</v>
      </c>
      <c r="F1403" s="3" t="s">
        <v>17</v>
      </c>
      <c r="G1403" s="3" t="str">
        <f>IF(ISNUMBER(SEARCH("Sourcewatch",F1403)),"Sourcewatch",IF(ISNUMBER(SEARCH("desmog",F1403)),"Desmog",IF(ISNUMBER(SEARCH("Exxon",F1403)),"Exxonsecrets",IF(ISNUMBER(SEARCH("wikipedia",F1403)),"Wikipedia",IF(ISNUMBER(SEARCH("greenpeace",F1403)),"Greenpeace",IF(ISNUMBER(SEARCH("Polluterwatch",F1403)),"Polluterwatch",IF(F1403="","","Other")))))))</f>
        <v/>
      </c>
      <c r="H1403">
        <f>LEN(B1403)</f>
        <v>13</v>
      </c>
    </row>
    <row r="1404" spans="1:9" ht="15.75" customHeight="1" x14ac:dyDescent="0.2">
      <c r="A1404" s="3" t="s">
        <v>1411</v>
      </c>
      <c r="B1404" s="3" t="s">
        <v>1411</v>
      </c>
      <c r="C1404" s="3" t="s">
        <v>25</v>
      </c>
      <c r="D1404" s="3" t="s">
        <v>17</v>
      </c>
      <c r="F1404" s="3" t="s">
        <v>17</v>
      </c>
      <c r="G1404" s="3" t="str">
        <f>IF(ISNUMBER(SEARCH("Sourcewatch",F1404)),"Sourcewatch",IF(ISNUMBER(SEARCH("desmog",F1404)),"Desmog",IF(ISNUMBER(SEARCH("Exxon",F1404)),"Exxonsecrets",IF(ISNUMBER(SEARCH("wikipedia",F1404)),"Wikipedia",IF(ISNUMBER(SEARCH("greenpeace",F1404)),"Greenpeace",IF(ISNUMBER(SEARCH("Polluterwatch",F1404)),"Polluterwatch",IF(F1404="","","Other")))))))</f>
        <v/>
      </c>
      <c r="H1404">
        <f>LEN(B1404)</f>
        <v>14</v>
      </c>
    </row>
    <row r="1405" spans="1:9" ht="15.75" customHeight="1" x14ac:dyDescent="0.2">
      <c r="A1405" s="3" t="s">
        <v>1412</v>
      </c>
      <c r="B1405" s="3" t="s">
        <v>1412</v>
      </c>
      <c r="C1405" s="3" t="s">
        <v>25</v>
      </c>
      <c r="D1405" s="3" t="s">
        <v>17</v>
      </c>
      <c r="F1405" s="3" t="s">
        <v>17</v>
      </c>
      <c r="G1405" s="3" t="str">
        <f>IF(ISNUMBER(SEARCH("Sourcewatch",F1405)),"Sourcewatch",IF(ISNUMBER(SEARCH("desmog",F1405)),"Desmog",IF(ISNUMBER(SEARCH("Exxon",F1405)),"Exxonsecrets",IF(ISNUMBER(SEARCH("wikipedia",F1405)),"Wikipedia",IF(ISNUMBER(SEARCH("greenpeace",F1405)),"Greenpeace",IF(ISNUMBER(SEARCH("Polluterwatch",F1405)),"Polluterwatch",IF(F1405="","","Other")))))))</f>
        <v/>
      </c>
      <c r="H1405">
        <f>LEN(B1405)</f>
        <v>12</v>
      </c>
    </row>
    <row r="1406" spans="1:9" ht="15.75" customHeight="1" x14ac:dyDescent="0.2">
      <c r="A1406" s="3" t="s">
        <v>1413</v>
      </c>
      <c r="B1406" s="3" t="s">
        <v>1413</v>
      </c>
      <c r="C1406" s="3" t="s">
        <v>25</v>
      </c>
      <c r="D1406" s="3" t="s">
        <v>17</v>
      </c>
      <c r="F1406" s="3" t="s">
        <v>17</v>
      </c>
      <c r="G1406" s="3" t="str">
        <f>IF(ISNUMBER(SEARCH("Sourcewatch",F1406)),"Sourcewatch",IF(ISNUMBER(SEARCH("desmog",F1406)),"Desmog",IF(ISNUMBER(SEARCH("Exxon",F1406)),"Exxonsecrets",IF(ISNUMBER(SEARCH("wikipedia",F1406)),"Wikipedia",IF(ISNUMBER(SEARCH("greenpeace",F1406)),"Greenpeace",IF(ISNUMBER(SEARCH("Polluterwatch",F1406)),"Polluterwatch",IF(F1406="","","Other")))))))</f>
        <v/>
      </c>
      <c r="H1406">
        <f>LEN(B1406)</f>
        <v>12</v>
      </c>
    </row>
    <row r="1407" spans="1:9" ht="15.75" customHeight="1" x14ac:dyDescent="0.2">
      <c r="A1407" s="3" t="s">
        <v>1414</v>
      </c>
      <c r="B1407" s="3" t="s">
        <v>1414</v>
      </c>
      <c r="C1407" s="3" t="s">
        <v>25</v>
      </c>
      <c r="D1407" s="3" t="s">
        <v>17</v>
      </c>
      <c r="F1407" s="3" t="s">
        <v>17</v>
      </c>
      <c r="G1407" s="3" t="str">
        <f>IF(ISNUMBER(SEARCH("Sourcewatch",F1407)),"Sourcewatch",IF(ISNUMBER(SEARCH("desmog",F1407)),"Desmog",IF(ISNUMBER(SEARCH("Exxon",F1407)),"Exxonsecrets",IF(ISNUMBER(SEARCH("wikipedia",F1407)),"Wikipedia",IF(ISNUMBER(SEARCH("greenpeace",F1407)),"Greenpeace",IF(ISNUMBER(SEARCH("Polluterwatch",F1407)),"Polluterwatch",IF(F1407="","","Other")))))))</f>
        <v/>
      </c>
      <c r="H1407">
        <f>LEN(B1407)</f>
        <v>10</v>
      </c>
    </row>
    <row r="1408" spans="1:9" ht="15.75" customHeight="1" x14ac:dyDescent="0.2">
      <c r="A1408" s="3" t="s">
        <v>1415</v>
      </c>
      <c r="B1408" s="3" t="s">
        <v>1415</v>
      </c>
      <c r="C1408" s="3" t="s">
        <v>25</v>
      </c>
      <c r="D1408" s="3" t="s">
        <v>17</v>
      </c>
      <c r="F1408" s="3" t="s">
        <v>17</v>
      </c>
      <c r="G1408" s="3" t="str">
        <f>IF(ISNUMBER(SEARCH("Sourcewatch",F1408)),"Sourcewatch",IF(ISNUMBER(SEARCH("desmog",F1408)),"Desmog",IF(ISNUMBER(SEARCH("Exxon",F1408)),"Exxonsecrets",IF(ISNUMBER(SEARCH("wikipedia",F1408)),"Wikipedia",IF(ISNUMBER(SEARCH("greenpeace",F1408)),"Greenpeace",IF(ISNUMBER(SEARCH("Polluterwatch",F1408)),"Polluterwatch",IF(F1408="","","Other")))))))</f>
        <v/>
      </c>
      <c r="H1408">
        <f>LEN(B1408)</f>
        <v>13</v>
      </c>
    </row>
    <row r="1409" spans="1:9" ht="15.75" customHeight="1" x14ac:dyDescent="0.2">
      <c r="A1409" s="3" t="s">
        <v>1416</v>
      </c>
      <c r="B1409" s="3" t="s">
        <v>1416</v>
      </c>
      <c r="D1409" s="3" t="s">
        <v>17</v>
      </c>
      <c r="E1409" s="3" t="s">
        <v>27</v>
      </c>
      <c r="F1409" s="3" t="s">
        <v>17</v>
      </c>
      <c r="G1409" s="3" t="str">
        <f>IF(ISNUMBER(SEARCH("Sourcewatch",F1409)),"Sourcewatch",IF(ISNUMBER(SEARCH("desmog",F1409)),"Desmog",IF(ISNUMBER(SEARCH("Exxon",F1409)),"Exxonsecrets",IF(ISNUMBER(SEARCH("wikipedia",F1409)),"Wikipedia",IF(ISNUMBER(SEARCH("greenpeace",F1409)),"Greenpeace",IF(ISNUMBER(SEARCH("Polluterwatch",F1409)),"Polluterwatch",IF(F1409="","","Other")))))))</f>
        <v/>
      </c>
      <c r="H1409">
        <f>LEN(B1409)</f>
        <v>21</v>
      </c>
    </row>
    <row r="1410" spans="1:9" ht="15.75" customHeight="1" x14ac:dyDescent="0.2">
      <c r="A1410" s="3" t="s">
        <v>1417</v>
      </c>
      <c r="B1410" s="3" t="s">
        <v>1417</v>
      </c>
      <c r="C1410" s="3" t="s">
        <v>25</v>
      </c>
      <c r="D1410" s="3" t="s">
        <v>17</v>
      </c>
      <c r="F1410" s="3" t="s">
        <v>17</v>
      </c>
      <c r="G1410" s="3" t="str">
        <f>IF(ISNUMBER(SEARCH("Sourcewatch",F1410)),"Sourcewatch",IF(ISNUMBER(SEARCH("desmog",F1410)),"Desmog",IF(ISNUMBER(SEARCH("Exxon",F1410)),"Exxonsecrets",IF(ISNUMBER(SEARCH("wikipedia",F1410)),"Wikipedia",IF(ISNUMBER(SEARCH("greenpeace",F1410)),"Greenpeace",IF(ISNUMBER(SEARCH("Polluterwatch",F1410)),"Polluterwatch",IF(F1410="","","Other")))))))</f>
        <v/>
      </c>
      <c r="H1410">
        <f>LEN(B1410)</f>
        <v>4</v>
      </c>
    </row>
    <row r="1411" spans="1:9" ht="15.75" customHeight="1" x14ac:dyDescent="0.2">
      <c r="A1411" s="11" t="s">
        <v>4434</v>
      </c>
      <c r="B1411" s="11" t="s">
        <v>4434</v>
      </c>
      <c r="C1411" t="s">
        <v>25</v>
      </c>
      <c r="D1411" t="s">
        <v>17</v>
      </c>
      <c r="G1411" s="3" t="str">
        <f>IF(ISNUMBER(SEARCH("Sourcewatch",F1411)),"Sourcewatch",IF(ISNUMBER(SEARCH("desmog",F1411)),"Desmog",IF(ISNUMBER(SEARCH("Exxon",F1411)),"Exxonsecrets",IF(ISNUMBER(SEARCH("wikipedia",F1411)),"Wikipedia",IF(ISNUMBER(SEARCH("greenpeace",F1411)),"Greenpeace",IF(ISNUMBER(SEARCH("Polluterwatch",F1411)),"Polluterwatch",IF(F1411="","","Other")))))))</f>
        <v/>
      </c>
      <c r="H1411">
        <f>LEN(B1411)</f>
        <v>7</v>
      </c>
      <c r="I1411" s="17" t="s">
        <v>25</v>
      </c>
    </row>
    <row r="1412" spans="1:9" ht="15.75" customHeight="1" x14ac:dyDescent="0.2">
      <c r="A1412" s="3" t="s">
        <v>1418</v>
      </c>
      <c r="B1412" s="3" t="s">
        <v>1418</v>
      </c>
      <c r="C1412" s="3" t="s">
        <v>25</v>
      </c>
      <c r="D1412" s="3" t="s">
        <v>17</v>
      </c>
      <c r="F1412" s="3" t="s">
        <v>17</v>
      </c>
      <c r="G1412" s="3" t="str">
        <f>IF(ISNUMBER(SEARCH("Sourcewatch",F1412)),"Sourcewatch",IF(ISNUMBER(SEARCH("desmog",F1412)),"Desmog",IF(ISNUMBER(SEARCH("Exxon",F1412)),"Exxonsecrets",IF(ISNUMBER(SEARCH("wikipedia",F1412)),"Wikipedia",IF(ISNUMBER(SEARCH("greenpeace",F1412)),"Greenpeace",IF(ISNUMBER(SEARCH("Polluterwatch",F1412)),"Polluterwatch",IF(F1412="","","Other")))))))</f>
        <v/>
      </c>
      <c r="H1412">
        <f>LEN(B1412)</f>
        <v>19</v>
      </c>
    </row>
    <row r="1413" spans="1:9" ht="15.75" customHeight="1" x14ac:dyDescent="0.2">
      <c r="A1413" s="11" t="s">
        <v>4287</v>
      </c>
      <c r="B1413" s="11" t="s">
        <v>4287</v>
      </c>
      <c r="C1413" t="s">
        <v>25</v>
      </c>
      <c r="D1413" t="s">
        <v>17</v>
      </c>
      <c r="G1413" s="3" t="str">
        <f>IF(ISNUMBER(SEARCH("Sourcewatch",F1413)),"Sourcewatch",IF(ISNUMBER(SEARCH("desmog",F1413)),"Desmog",IF(ISNUMBER(SEARCH("Exxon",F1413)),"Exxonsecrets",IF(ISNUMBER(SEARCH("wikipedia",F1413)),"Wikipedia",IF(ISNUMBER(SEARCH("greenpeace",F1413)),"Greenpeace",IF(ISNUMBER(SEARCH("Polluterwatch",F1413)),"Polluterwatch",IF(F1413="","","Other")))))))</f>
        <v/>
      </c>
      <c r="H1413">
        <f>LEN(B1413)</f>
        <v>6</v>
      </c>
      <c r="I1413" s="17" t="s">
        <v>25</v>
      </c>
    </row>
    <row r="1414" spans="1:9" ht="15.75" customHeight="1" x14ac:dyDescent="0.2">
      <c r="A1414" s="3" t="s">
        <v>1419</v>
      </c>
      <c r="B1414" s="3" t="s">
        <v>1419</v>
      </c>
      <c r="C1414" s="3" t="s">
        <v>25</v>
      </c>
      <c r="D1414" s="3" t="s">
        <v>17</v>
      </c>
      <c r="F1414" s="3" t="s">
        <v>17</v>
      </c>
      <c r="G1414" s="3" t="str">
        <f>IF(ISNUMBER(SEARCH("Sourcewatch",F1414)),"Sourcewatch",IF(ISNUMBER(SEARCH("desmog",F1414)),"Desmog",IF(ISNUMBER(SEARCH("Exxon",F1414)),"Exxonsecrets",IF(ISNUMBER(SEARCH("wikipedia",F1414)),"Wikipedia",IF(ISNUMBER(SEARCH("greenpeace",F1414)),"Greenpeace",IF(ISNUMBER(SEARCH("Polluterwatch",F1414)),"Polluterwatch",IF(F1414="","","Other")))))))</f>
        <v/>
      </c>
      <c r="H1414">
        <f>LEN(B1414)</f>
        <v>5</v>
      </c>
    </row>
    <row r="1415" spans="1:9" ht="15.75" customHeight="1" x14ac:dyDescent="0.2">
      <c r="A1415" s="3" t="s">
        <v>1420</v>
      </c>
      <c r="B1415" s="3" t="s">
        <v>1420</v>
      </c>
      <c r="C1415" s="3" t="s">
        <v>25</v>
      </c>
      <c r="D1415" s="3" t="s">
        <v>17</v>
      </c>
      <c r="F1415" s="3" t="s">
        <v>17</v>
      </c>
      <c r="G1415" s="3" t="str">
        <f>IF(ISNUMBER(SEARCH("Sourcewatch",F1415)),"Sourcewatch",IF(ISNUMBER(SEARCH("desmog",F1415)),"Desmog",IF(ISNUMBER(SEARCH("Exxon",F1415)),"Exxonsecrets",IF(ISNUMBER(SEARCH("wikipedia",F1415)),"Wikipedia",IF(ISNUMBER(SEARCH("greenpeace",F1415)),"Greenpeace",IF(ISNUMBER(SEARCH("Polluterwatch",F1415)),"Polluterwatch",IF(F1415="","","Other")))))))</f>
        <v/>
      </c>
      <c r="H1415">
        <f>LEN(B1415)</f>
        <v>4</v>
      </c>
    </row>
    <row r="1416" spans="1:9" ht="15.75" customHeight="1" x14ac:dyDescent="0.2">
      <c r="A1416" s="11" t="s">
        <v>4595</v>
      </c>
      <c r="B1416" s="11" t="s">
        <v>4595</v>
      </c>
      <c r="C1416" t="s">
        <v>25</v>
      </c>
      <c r="D1416" t="s">
        <v>17</v>
      </c>
      <c r="G1416" s="3" t="str">
        <f>IF(ISNUMBER(SEARCH("Sourcewatch",F1416)),"Sourcewatch",IF(ISNUMBER(SEARCH("desmog",F1416)),"Desmog",IF(ISNUMBER(SEARCH("Exxon",F1416)),"Exxonsecrets",IF(ISNUMBER(SEARCH("wikipedia",F1416)),"Wikipedia",IF(ISNUMBER(SEARCH("greenpeace",F1416)),"Greenpeace",IF(ISNUMBER(SEARCH("Polluterwatch",F1416)),"Polluterwatch",IF(F1416="","","Other")))))))</f>
        <v/>
      </c>
      <c r="H1416">
        <f>LEN(B1416)</f>
        <v>7</v>
      </c>
      <c r="I1416" s="17" t="s">
        <v>25</v>
      </c>
    </row>
    <row r="1417" spans="1:9" ht="15.75" customHeight="1" x14ac:dyDescent="0.2">
      <c r="A1417" s="3" t="s">
        <v>1421</v>
      </c>
      <c r="B1417" s="3" t="s">
        <v>1421</v>
      </c>
      <c r="C1417" s="3" t="s">
        <v>25</v>
      </c>
      <c r="D1417" s="3" t="s">
        <v>17</v>
      </c>
      <c r="F1417" s="3" t="s">
        <v>17</v>
      </c>
      <c r="G1417" s="3" t="str">
        <f>IF(ISNUMBER(SEARCH("Sourcewatch",F1417)),"Sourcewatch",IF(ISNUMBER(SEARCH("desmog",F1417)),"Desmog",IF(ISNUMBER(SEARCH("Exxon",F1417)),"Exxonsecrets",IF(ISNUMBER(SEARCH("wikipedia",F1417)),"Wikipedia",IF(ISNUMBER(SEARCH("greenpeace",F1417)),"Greenpeace",IF(ISNUMBER(SEARCH("Polluterwatch",F1417)),"Polluterwatch",IF(F1417="","","Other")))))))</f>
        <v/>
      </c>
      <c r="H1417">
        <f>LEN(B1417)</f>
        <v>14</v>
      </c>
    </row>
    <row r="1418" spans="1:9" ht="15.75" customHeight="1" x14ac:dyDescent="0.2">
      <c r="A1418" s="11" t="s">
        <v>4515</v>
      </c>
      <c r="B1418" s="11" t="s">
        <v>4515</v>
      </c>
      <c r="C1418" t="s">
        <v>25</v>
      </c>
      <c r="D1418" t="s">
        <v>17</v>
      </c>
      <c r="G1418" s="3" t="str">
        <f>IF(ISNUMBER(SEARCH("Sourcewatch",F1418)),"Sourcewatch",IF(ISNUMBER(SEARCH("desmog",F1418)),"Desmog",IF(ISNUMBER(SEARCH("Exxon",F1418)),"Exxonsecrets",IF(ISNUMBER(SEARCH("wikipedia",F1418)),"Wikipedia",IF(ISNUMBER(SEARCH("greenpeace",F1418)),"Greenpeace",IF(ISNUMBER(SEARCH("Polluterwatch",F1418)),"Polluterwatch",IF(F1418="","","Other")))))))</f>
        <v/>
      </c>
      <c r="H1418">
        <f>LEN(B1418)</f>
        <v>8</v>
      </c>
      <c r="I1418" s="17" t="s">
        <v>25</v>
      </c>
    </row>
    <row r="1419" spans="1:9" ht="15.75" customHeight="1" x14ac:dyDescent="0.2">
      <c r="A1419" s="3" t="s">
        <v>3586</v>
      </c>
      <c r="B1419" s="3" t="s">
        <v>3587</v>
      </c>
      <c r="C1419" s="3" t="s">
        <v>17</v>
      </c>
      <c r="D1419" s="3" t="s">
        <v>25</v>
      </c>
      <c r="G1419" s="3" t="str">
        <f>IF(ISNUMBER(SEARCH("Sourcewatch",F1419)),"Sourcewatch",IF(ISNUMBER(SEARCH("desmog",F1419)),"Desmog",IF(ISNUMBER(SEARCH("Exxon",F1419)),"Exxonsecrets",IF(ISNUMBER(SEARCH("wikipedia",F1419)),"Wikipedia",IF(ISNUMBER(SEARCH("greenpeace",F1419)),"Greenpeace",IF(ISNUMBER(SEARCH("Polluterwatch",F1419)),"Polluterwatch",IF(F1419="","","Other")))))))</f>
        <v/>
      </c>
      <c r="H1419">
        <f>LEN(B1419)</f>
        <v>29</v>
      </c>
    </row>
    <row r="1420" spans="1:9" ht="15.75" customHeight="1" x14ac:dyDescent="0.2">
      <c r="A1420" s="11" t="s">
        <v>4416</v>
      </c>
      <c r="B1420" s="11" t="s">
        <v>4416</v>
      </c>
      <c r="C1420" t="s">
        <v>25</v>
      </c>
      <c r="D1420" t="s">
        <v>17</v>
      </c>
      <c r="G1420" s="3" t="str">
        <f>IF(ISNUMBER(SEARCH("Sourcewatch",F1420)),"Sourcewatch",IF(ISNUMBER(SEARCH("desmog",F1420)),"Desmog",IF(ISNUMBER(SEARCH("Exxon",F1420)),"Exxonsecrets",IF(ISNUMBER(SEARCH("wikipedia",F1420)),"Wikipedia",IF(ISNUMBER(SEARCH("greenpeace",F1420)),"Greenpeace",IF(ISNUMBER(SEARCH("Polluterwatch",F1420)),"Polluterwatch",IF(F1420="","","Other")))))))</f>
        <v/>
      </c>
      <c r="H1420">
        <f>LEN(B1420)</f>
        <v>9</v>
      </c>
      <c r="I1420" s="17" t="s">
        <v>25</v>
      </c>
    </row>
    <row r="1421" spans="1:9" ht="15.75" customHeight="1" x14ac:dyDescent="0.2">
      <c r="A1421" s="3" t="s">
        <v>1422</v>
      </c>
      <c r="B1421" s="3" t="s">
        <v>1422</v>
      </c>
      <c r="C1421" s="3" t="s">
        <v>17</v>
      </c>
      <c r="D1421" s="3" t="s">
        <v>17</v>
      </c>
      <c r="F1421" s="3" t="s">
        <v>1423</v>
      </c>
      <c r="G1421" s="3" t="str">
        <f>IF(ISNUMBER(SEARCH("Sourcewatch",F1421)),"Sourcewatch",IF(ISNUMBER(SEARCH("desmog",F1421)),"Desmog",IF(ISNUMBER(SEARCH("Exxon",F1421)),"Exxonsecrets",IF(ISNUMBER(SEARCH("wikipedia",F1421)),"Wikipedia",IF(ISNUMBER(SEARCH("greenpeace",F1421)),"Greenpeace",IF(ISNUMBER(SEARCH("Polluterwatch",F1421)),"Polluterwatch",IF(F1421="","","Other")))))))</f>
        <v>Sourcewatch</v>
      </c>
      <c r="H1421">
        <f>LEN(B1421)</f>
        <v>19</v>
      </c>
    </row>
    <row r="1422" spans="1:9" ht="15.75" customHeight="1" x14ac:dyDescent="0.2">
      <c r="A1422" s="11" t="s">
        <v>4357</v>
      </c>
      <c r="B1422" s="11" t="s">
        <v>1422</v>
      </c>
      <c r="C1422" t="s">
        <v>17</v>
      </c>
      <c r="D1422" t="s">
        <v>17</v>
      </c>
      <c r="F1422" t="s">
        <v>4660</v>
      </c>
      <c r="G1422" s="3" t="str">
        <f>IF(ISNUMBER(SEARCH("Sourcewatch",F1422)),"Sourcewatch",IF(ISNUMBER(SEARCH("desmog",F1422)),"Desmog",IF(ISNUMBER(SEARCH("Exxon",F1422)),"Exxonsecrets",IF(ISNUMBER(SEARCH("wikipedia",F1422)),"Wikipedia",IF(ISNUMBER(SEARCH("greenpeace",F1422)),"Greenpeace",IF(ISNUMBER(SEARCH("Polluterwatch",F1422)),"Polluterwatch",IF(F1422="","","Other")))))))</f>
        <v>Sourcewatch</v>
      </c>
      <c r="H1422">
        <f>LEN(B1422)</f>
        <v>19</v>
      </c>
      <c r="I1422" s="17" t="s">
        <v>25</v>
      </c>
    </row>
    <row r="1423" spans="1:9" ht="15.75" customHeight="1" x14ac:dyDescent="0.2">
      <c r="A1423" s="11" t="s">
        <v>4671</v>
      </c>
      <c r="B1423" s="11" t="s">
        <v>1422</v>
      </c>
      <c r="D1423" t="s">
        <v>17</v>
      </c>
      <c r="F1423" t="s">
        <v>4660</v>
      </c>
      <c r="G1423" s="3" t="str">
        <f>IF(ISNUMBER(SEARCH("Sourcewatch",F1423)),"Sourcewatch",IF(ISNUMBER(SEARCH("desmog",F1423)),"Desmog",IF(ISNUMBER(SEARCH("Exxon",F1423)),"Exxonsecrets",IF(ISNUMBER(SEARCH("wikipedia",F1423)),"Wikipedia",IF(ISNUMBER(SEARCH("greenpeace",F1423)),"Greenpeace",IF(ISNUMBER(SEARCH("Polluterwatch",F1423)),"Polluterwatch",IF(F1423="","","Other")))))))</f>
        <v>Sourcewatch</v>
      </c>
      <c r="I1423" s="17" t="s">
        <v>25</v>
      </c>
    </row>
    <row r="1424" spans="1:9" ht="15.75" customHeight="1" x14ac:dyDescent="0.2">
      <c r="A1424" s="3" t="s">
        <v>1424</v>
      </c>
      <c r="B1424" s="3" t="s">
        <v>1424</v>
      </c>
      <c r="C1424" s="3" t="s">
        <v>25</v>
      </c>
      <c r="D1424" s="3" t="s">
        <v>17</v>
      </c>
      <c r="F1424" s="3" t="s">
        <v>17</v>
      </c>
      <c r="G1424" s="3" t="str">
        <f>IF(ISNUMBER(SEARCH("Sourcewatch",F1424)),"Sourcewatch",IF(ISNUMBER(SEARCH("desmog",F1424)),"Desmog",IF(ISNUMBER(SEARCH("Exxon",F1424)),"Exxonsecrets",IF(ISNUMBER(SEARCH("wikipedia",F1424)),"Wikipedia",IF(ISNUMBER(SEARCH("greenpeace",F1424)),"Greenpeace",IF(ISNUMBER(SEARCH("Polluterwatch",F1424)),"Polluterwatch",IF(F1424="","","Other")))))))</f>
        <v/>
      </c>
      <c r="H1424">
        <f>LEN(B1424)</f>
        <v>17</v>
      </c>
    </row>
    <row r="1425" spans="1:9" ht="15.75" customHeight="1" x14ac:dyDescent="0.2">
      <c r="A1425" s="3" t="s">
        <v>1425</v>
      </c>
      <c r="B1425" s="3" t="s">
        <v>1425</v>
      </c>
      <c r="C1425" s="3" t="s">
        <v>25</v>
      </c>
      <c r="D1425" s="3" t="s">
        <v>17</v>
      </c>
      <c r="F1425" s="3" t="s">
        <v>17</v>
      </c>
      <c r="G1425" s="3" t="str">
        <f>IF(ISNUMBER(SEARCH("Sourcewatch",F1425)),"Sourcewatch",IF(ISNUMBER(SEARCH("desmog",F1425)),"Desmog",IF(ISNUMBER(SEARCH("Exxon",F1425)),"Exxonsecrets",IF(ISNUMBER(SEARCH("wikipedia",F1425)),"Wikipedia",IF(ISNUMBER(SEARCH("greenpeace",F1425)),"Greenpeace",IF(ISNUMBER(SEARCH("Polluterwatch",F1425)),"Polluterwatch",IF(F1425="","","Other")))))))</f>
        <v/>
      </c>
      <c r="H1425">
        <f>LEN(B1425)</f>
        <v>17</v>
      </c>
    </row>
    <row r="1426" spans="1:9" ht="15.75" customHeight="1" x14ac:dyDescent="0.2">
      <c r="A1426" s="3" t="s">
        <v>1426</v>
      </c>
      <c r="B1426" s="3" t="s">
        <v>1426</v>
      </c>
      <c r="C1426" s="3" t="s">
        <v>25</v>
      </c>
      <c r="D1426" s="3" t="s">
        <v>17</v>
      </c>
      <c r="F1426" s="3" t="s">
        <v>17</v>
      </c>
      <c r="G1426" s="3" t="str">
        <f>IF(ISNUMBER(SEARCH("Sourcewatch",F1426)),"Sourcewatch",IF(ISNUMBER(SEARCH("desmog",F1426)),"Desmog",IF(ISNUMBER(SEARCH("Exxon",F1426)),"Exxonsecrets",IF(ISNUMBER(SEARCH("wikipedia",F1426)),"Wikipedia",IF(ISNUMBER(SEARCH("greenpeace",F1426)),"Greenpeace",IF(ISNUMBER(SEARCH("Polluterwatch",F1426)),"Polluterwatch",IF(F1426="","","Other")))))))</f>
        <v/>
      </c>
      <c r="H1426">
        <f>LEN(B1426)</f>
        <v>17</v>
      </c>
    </row>
    <row r="1427" spans="1:9" ht="15.75" customHeight="1" x14ac:dyDescent="0.2">
      <c r="A1427" s="3" t="s">
        <v>1427</v>
      </c>
      <c r="B1427" s="3" t="s">
        <v>1427</v>
      </c>
      <c r="C1427" s="3" t="s">
        <v>25</v>
      </c>
      <c r="D1427" s="3" t="s">
        <v>17</v>
      </c>
      <c r="F1427" s="3" t="s">
        <v>17</v>
      </c>
      <c r="G1427" s="3" t="str">
        <f>IF(ISNUMBER(SEARCH("Sourcewatch",F1427)),"Sourcewatch",IF(ISNUMBER(SEARCH("desmog",F1427)),"Desmog",IF(ISNUMBER(SEARCH("Exxon",F1427)),"Exxonsecrets",IF(ISNUMBER(SEARCH("wikipedia",F1427)),"Wikipedia",IF(ISNUMBER(SEARCH("greenpeace",F1427)),"Greenpeace",IF(ISNUMBER(SEARCH("Polluterwatch",F1427)),"Polluterwatch",IF(F1427="","","Other")))))))</f>
        <v/>
      </c>
      <c r="H1427">
        <f>LEN(B1427)</f>
        <v>16</v>
      </c>
    </row>
    <row r="1428" spans="1:9" ht="15.75" customHeight="1" x14ac:dyDescent="0.2">
      <c r="A1428" s="3" t="s">
        <v>1428</v>
      </c>
      <c r="B1428" s="3" t="s">
        <v>1428</v>
      </c>
      <c r="D1428" s="3" t="s">
        <v>17</v>
      </c>
      <c r="E1428" s="3" t="s">
        <v>27</v>
      </c>
      <c r="F1428" s="3" t="s">
        <v>17</v>
      </c>
      <c r="G1428" s="3" t="str">
        <f>IF(ISNUMBER(SEARCH("Sourcewatch",F1428)),"Sourcewatch",IF(ISNUMBER(SEARCH("desmog",F1428)),"Desmog",IF(ISNUMBER(SEARCH("Exxon",F1428)),"Exxonsecrets",IF(ISNUMBER(SEARCH("wikipedia",F1428)),"Wikipedia",IF(ISNUMBER(SEARCH("greenpeace",F1428)),"Greenpeace",IF(ISNUMBER(SEARCH("Polluterwatch",F1428)),"Polluterwatch",IF(F1428="","","Other")))))))</f>
        <v/>
      </c>
      <c r="H1428">
        <f>LEN(B1428)</f>
        <v>19</v>
      </c>
    </row>
    <row r="1429" spans="1:9" ht="15.75" customHeight="1" x14ac:dyDescent="0.2">
      <c r="A1429" s="3" t="s">
        <v>1429</v>
      </c>
      <c r="B1429" s="3" t="s">
        <v>1429</v>
      </c>
      <c r="C1429" s="3" t="s">
        <v>25</v>
      </c>
      <c r="D1429" s="3" t="s">
        <v>17</v>
      </c>
      <c r="F1429" s="3" t="s">
        <v>17</v>
      </c>
      <c r="G1429" s="3" t="str">
        <f>IF(ISNUMBER(SEARCH("Sourcewatch",F1429)),"Sourcewatch",IF(ISNUMBER(SEARCH("desmog",F1429)),"Desmog",IF(ISNUMBER(SEARCH("Exxon",F1429)),"Exxonsecrets",IF(ISNUMBER(SEARCH("wikipedia",F1429)),"Wikipedia",IF(ISNUMBER(SEARCH("greenpeace",F1429)),"Greenpeace",IF(ISNUMBER(SEARCH("Polluterwatch",F1429)),"Polluterwatch",IF(F1429="","","Other")))))))</f>
        <v/>
      </c>
      <c r="H1429">
        <f>LEN(B1429)</f>
        <v>7</v>
      </c>
    </row>
    <row r="1430" spans="1:9" ht="15.75" customHeight="1" x14ac:dyDescent="0.2">
      <c r="A1430" s="3" t="s">
        <v>1430</v>
      </c>
      <c r="B1430" s="3" t="s">
        <v>1430</v>
      </c>
      <c r="C1430" s="3" t="s">
        <v>25</v>
      </c>
      <c r="D1430" s="3" t="s">
        <v>17</v>
      </c>
      <c r="F1430" s="3" t="s">
        <v>17</v>
      </c>
      <c r="G1430" s="3" t="str">
        <f>IF(ISNUMBER(SEARCH("Sourcewatch",F1430)),"Sourcewatch",IF(ISNUMBER(SEARCH("desmog",F1430)),"Desmog",IF(ISNUMBER(SEARCH("Exxon",F1430)),"Exxonsecrets",IF(ISNUMBER(SEARCH("wikipedia",F1430)),"Wikipedia",IF(ISNUMBER(SEARCH("greenpeace",F1430)),"Greenpeace",IF(ISNUMBER(SEARCH("Polluterwatch",F1430)),"Polluterwatch",IF(F1430="","","Other")))))))</f>
        <v/>
      </c>
      <c r="H1430">
        <f>LEN(B1430)</f>
        <v>18</v>
      </c>
    </row>
    <row r="1431" spans="1:9" ht="15.75" customHeight="1" x14ac:dyDescent="0.2">
      <c r="A1431" s="3" t="s">
        <v>1431</v>
      </c>
      <c r="B1431" s="3" t="s">
        <v>1431</v>
      </c>
      <c r="C1431" s="3" t="s">
        <v>25</v>
      </c>
      <c r="D1431" s="3" t="s">
        <v>17</v>
      </c>
      <c r="F1431" s="3" t="s">
        <v>17</v>
      </c>
      <c r="G1431" s="3" t="str">
        <f>IF(ISNUMBER(SEARCH("Sourcewatch",F1431)),"Sourcewatch",IF(ISNUMBER(SEARCH("desmog",F1431)),"Desmog",IF(ISNUMBER(SEARCH("Exxon",F1431)),"Exxonsecrets",IF(ISNUMBER(SEARCH("wikipedia",F1431)),"Wikipedia",IF(ISNUMBER(SEARCH("greenpeace",F1431)),"Greenpeace",IF(ISNUMBER(SEARCH("Polluterwatch",F1431)),"Polluterwatch",IF(F1431="","","Other")))))))</f>
        <v/>
      </c>
      <c r="H1431">
        <f>LEN(B1431)</f>
        <v>5</v>
      </c>
    </row>
    <row r="1432" spans="1:9" ht="15.75" customHeight="1" x14ac:dyDescent="0.2">
      <c r="A1432" s="3" t="s">
        <v>1432</v>
      </c>
      <c r="B1432" s="3" t="s">
        <v>1432</v>
      </c>
      <c r="C1432" s="3" t="s">
        <v>25</v>
      </c>
      <c r="D1432" s="3" t="s">
        <v>17</v>
      </c>
      <c r="F1432" s="3" t="s">
        <v>17</v>
      </c>
      <c r="G1432" s="3" t="str">
        <f>IF(ISNUMBER(SEARCH("Sourcewatch",F1432)),"Sourcewatch",IF(ISNUMBER(SEARCH("desmog",F1432)),"Desmog",IF(ISNUMBER(SEARCH("Exxon",F1432)),"Exxonsecrets",IF(ISNUMBER(SEARCH("wikipedia",F1432)),"Wikipedia",IF(ISNUMBER(SEARCH("greenpeace",F1432)),"Greenpeace",IF(ISNUMBER(SEARCH("Polluterwatch",F1432)),"Polluterwatch",IF(F1432="","","Other")))))))</f>
        <v/>
      </c>
      <c r="H1432">
        <f>LEN(B1432)</f>
        <v>18</v>
      </c>
    </row>
    <row r="1433" spans="1:9" ht="15.75" customHeight="1" x14ac:dyDescent="0.2">
      <c r="A1433" s="11" t="s">
        <v>4484</v>
      </c>
      <c r="B1433" s="11" t="s">
        <v>4484</v>
      </c>
      <c r="C1433" t="s">
        <v>25</v>
      </c>
      <c r="D1433" t="s">
        <v>17</v>
      </c>
      <c r="G1433" s="3" t="str">
        <f>IF(ISNUMBER(SEARCH("Sourcewatch",F1433)),"Sourcewatch",IF(ISNUMBER(SEARCH("desmog",F1433)),"Desmog",IF(ISNUMBER(SEARCH("Exxon",F1433)),"Exxonsecrets",IF(ISNUMBER(SEARCH("wikipedia",F1433)),"Wikipedia",IF(ISNUMBER(SEARCH("greenpeace",F1433)),"Greenpeace",IF(ISNUMBER(SEARCH("Polluterwatch",F1433)),"Polluterwatch",IF(F1433="","","Other")))))))</f>
        <v/>
      </c>
      <c r="H1433">
        <f>LEN(B1433)</f>
        <v>7</v>
      </c>
      <c r="I1433" s="17" t="s">
        <v>25</v>
      </c>
    </row>
    <row r="1434" spans="1:9" ht="15.75" customHeight="1" x14ac:dyDescent="0.2">
      <c r="A1434" s="3" t="s">
        <v>1433</v>
      </c>
      <c r="B1434" s="3" t="s">
        <v>1433</v>
      </c>
      <c r="C1434" s="3" t="s">
        <v>25</v>
      </c>
      <c r="D1434" s="3" t="s">
        <v>17</v>
      </c>
      <c r="F1434" s="3" t="s">
        <v>17</v>
      </c>
      <c r="G1434" s="3" t="str">
        <f>IF(ISNUMBER(SEARCH("Sourcewatch",F1434)),"Sourcewatch",IF(ISNUMBER(SEARCH("desmog",F1434)),"Desmog",IF(ISNUMBER(SEARCH("Exxon",F1434)),"Exxonsecrets",IF(ISNUMBER(SEARCH("wikipedia",F1434)),"Wikipedia",IF(ISNUMBER(SEARCH("greenpeace",F1434)),"Greenpeace",IF(ISNUMBER(SEARCH("Polluterwatch",F1434)),"Polluterwatch",IF(F1434="","","Other")))))))</f>
        <v/>
      </c>
      <c r="H1434">
        <f>LEN(B1434)</f>
        <v>14</v>
      </c>
    </row>
    <row r="1435" spans="1:9" ht="15.75" customHeight="1" x14ac:dyDescent="0.2">
      <c r="A1435" s="11" t="s">
        <v>4500</v>
      </c>
      <c r="B1435" s="11" t="s">
        <v>4500</v>
      </c>
      <c r="C1435" t="s">
        <v>25</v>
      </c>
      <c r="D1435" t="s">
        <v>17</v>
      </c>
      <c r="G1435" s="3" t="str">
        <f>IF(ISNUMBER(SEARCH("Sourcewatch",F1435)),"Sourcewatch",IF(ISNUMBER(SEARCH("desmog",F1435)),"Desmog",IF(ISNUMBER(SEARCH("Exxon",F1435)),"Exxonsecrets",IF(ISNUMBER(SEARCH("wikipedia",F1435)),"Wikipedia",IF(ISNUMBER(SEARCH("greenpeace",F1435)),"Greenpeace",IF(ISNUMBER(SEARCH("Polluterwatch",F1435)),"Polluterwatch",IF(F1435="","","Other")))))))</f>
        <v/>
      </c>
      <c r="H1435">
        <f>LEN(B1435)</f>
        <v>5</v>
      </c>
      <c r="I1435" s="17" t="s">
        <v>25</v>
      </c>
    </row>
    <row r="1436" spans="1:9" ht="15.75" customHeight="1" x14ac:dyDescent="0.2">
      <c r="A1436" s="3" t="s">
        <v>1434</v>
      </c>
      <c r="B1436" s="3" t="s">
        <v>1434</v>
      </c>
      <c r="C1436" s="3" t="s">
        <v>25</v>
      </c>
      <c r="D1436" s="3" t="s">
        <v>17</v>
      </c>
      <c r="F1436" s="3" t="s">
        <v>17</v>
      </c>
      <c r="G1436" s="3" t="str">
        <f>IF(ISNUMBER(SEARCH("Sourcewatch",F1436)),"Sourcewatch",IF(ISNUMBER(SEARCH("desmog",F1436)),"Desmog",IF(ISNUMBER(SEARCH("Exxon",F1436)),"Exxonsecrets",IF(ISNUMBER(SEARCH("wikipedia",F1436)),"Wikipedia",IF(ISNUMBER(SEARCH("greenpeace",F1436)),"Greenpeace",IF(ISNUMBER(SEARCH("Polluterwatch",F1436)),"Polluterwatch",IF(F1436="","","Other")))))))</f>
        <v/>
      </c>
      <c r="H1436">
        <f>LEN(B1436)</f>
        <v>5</v>
      </c>
    </row>
    <row r="1437" spans="1:9" ht="15.75" customHeight="1" x14ac:dyDescent="0.2">
      <c r="A1437" s="3" t="s">
        <v>1435</v>
      </c>
      <c r="B1437" s="3" t="s">
        <v>1435</v>
      </c>
      <c r="C1437" s="3" t="s">
        <v>25</v>
      </c>
      <c r="D1437" s="3" t="s">
        <v>17</v>
      </c>
      <c r="F1437" s="3" t="s">
        <v>17</v>
      </c>
      <c r="G1437" s="3" t="str">
        <f>IF(ISNUMBER(SEARCH("Sourcewatch",F1437)),"Sourcewatch",IF(ISNUMBER(SEARCH("desmog",F1437)),"Desmog",IF(ISNUMBER(SEARCH("Exxon",F1437)),"Exxonsecrets",IF(ISNUMBER(SEARCH("wikipedia",F1437)),"Wikipedia",IF(ISNUMBER(SEARCH("greenpeace",F1437)),"Greenpeace",IF(ISNUMBER(SEARCH("Polluterwatch",F1437)),"Polluterwatch",IF(F1437="","","Other")))))))</f>
        <v/>
      </c>
      <c r="H1437">
        <f>LEN(B1437)</f>
        <v>16</v>
      </c>
    </row>
    <row r="1438" spans="1:9" ht="15.75" customHeight="1" x14ac:dyDescent="0.2">
      <c r="A1438" s="3" t="s">
        <v>1436</v>
      </c>
      <c r="B1438" s="3" t="s">
        <v>1436</v>
      </c>
      <c r="C1438" s="3" t="s">
        <v>25</v>
      </c>
      <c r="D1438" s="3" t="s">
        <v>17</v>
      </c>
      <c r="F1438" s="3" t="s">
        <v>17</v>
      </c>
      <c r="G1438" s="3" t="str">
        <f>IF(ISNUMBER(SEARCH("Sourcewatch",F1438)),"Sourcewatch",IF(ISNUMBER(SEARCH("desmog",F1438)),"Desmog",IF(ISNUMBER(SEARCH("Exxon",F1438)),"Exxonsecrets",IF(ISNUMBER(SEARCH("wikipedia",F1438)),"Wikipedia",IF(ISNUMBER(SEARCH("greenpeace",F1438)),"Greenpeace",IF(ISNUMBER(SEARCH("Polluterwatch",F1438)),"Polluterwatch",IF(F1438="","","Other")))))))</f>
        <v/>
      </c>
      <c r="H1438">
        <f>LEN(B1438)</f>
        <v>17</v>
      </c>
    </row>
    <row r="1439" spans="1:9" ht="15.75" customHeight="1" x14ac:dyDescent="0.2">
      <c r="A1439" s="3" t="s">
        <v>1437</v>
      </c>
      <c r="B1439" s="3" t="s">
        <v>1437</v>
      </c>
      <c r="C1439" s="3" t="s">
        <v>25</v>
      </c>
      <c r="D1439" s="3" t="s">
        <v>17</v>
      </c>
      <c r="F1439" s="3" t="s">
        <v>17</v>
      </c>
      <c r="G1439" s="3" t="str">
        <f>IF(ISNUMBER(SEARCH("Sourcewatch",F1439)),"Sourcewatch",IF(ISNUMBER(SEARCH("desmog",F1439)),"Desmog",IF(ISNUMBER(SEARCH("Exxon",F1439)),"Exxonsecrets",IF(ISNUMBER(SEARCH("wikipedia",F1439)),"Wikipedia",IF(ISNUMBER(SEARCH("greenpeace",F1439)),"Greenpeace",IF(ISNUMBER(SEARCH("Polluterwatch",F1439)),"Polluterwatch",IF(F1439="","","Other")))))))</f>
        <v/>
      </c>
      <c r="H1439">
        <f>LEN(B1439)</f>
        <v>6</v>
      </c>
    </row>
    <row r="1440" spans="1:9" ht="15.75" customHeight="1" x14ac:dyDescent="0.2">
      <c r="A1440" s="3" t="s">
        <v>1438</v>
      </c>
      <c r="B1440" s="3" t="s">
        <v>1438</v>
      </c>
      <c r="D1440" s="3" t="s">
        <v>17</v>
      </c>
      <c r="F1440" s="3" t="s">
        <v>17</v>
      </c>
      <c r="G1440" s="3" t="str">
        <f>IF(ISNUMBER(SEARCH("Sourcewatch",F1440)),"Sourcewatch",IF(ISNUMBER(SEARCH("desmog",F1440)),"Desmog",IF(ISNUMBER(SEARCH("Exxon",F1440)),"Exxonsecrets",IF(ISNUMBER(SEARCH("wikipedia",F1440)),"Wikipedia",IF(ISNUMBER(SEARCH("greenpeace",F1440)),"Greenpeace",IF(ISNUMBER(SEARCH("Polluterwatch",F1440)),"Polluterwatch",IF(F1440="","","Other")))))))</f>
        <v/>
      </c>
      <c r="H1440">
        <f>LEN(B1440)</f>
        <v>14</v>
      </c>
    </row>
    <row r="1441" spans="1:9" ht="15.75" customHeight="1" x14ac:dyDescent="0.2">
      <c r="A1441" s="3" t="s">
        <v>1439</v>
      </c>
      <c r="B1441" s="3" t="s">
        <v>1439</v>
      </c>
      <c r="C1441" s="3" t="s">
        <v>25</v>
      </c>
      <c r="D1441" s="3" t="s">
        <v>17</v>
      </c>
      <c r="F1441" s="3" t="s">
        <v>17</v>
      </c>
      <c r="G1441" s="3" t="str">
        <f>IF(ISNUMBER(SEARCH("Sourcewatch",F1441)),"Sourcewatch",IF(ISNUMBER(SEARCH("desmog",F1441)),"Desmog",IF(ISNUMBER(SEARCH("Exxon",F1441)),"Exxonsecrets",IF(ISNUMBER(SEARCH("wikipedia",F1441)),"Wikipedia",IF(ISNUMBER(SEARCH("greenpeace",F1441)),"Greenpeace",IF(ISNUMBER(SEARCH("Polluterwatch",F1441)),"Polluterwatch",IF(F1441="","","Other")))))))</f>
        <v/>
      </c>
      <c r="H1441">
        <f>LEN(B1441)</f>
        <v>13</v>
      </c>
    </row>
    <row r="1442" spans="1:9" ht="15.75" customHeight="1" x14ac:dyDescent="0.2">
      <c r="A1442" s="3" t="s">
        <v>1440</v>
      </c>
      <c r="B1442" s="3" t="s">
        <v>1440</v>
      </c>
      <c r="C1442" s="3" t="s">
        <v>25</v>
      </c>
      <c r="D1442" s="3" t="s">
        <v>17</v>
      </c>
      <c r="F1442" s="3" t="s">
        <v>17</v>
      </c>
      <c r="G1442" s="3" t="str">
        <f>IF(ISNUMBER(SEARCH("Sourcewatch",F1442)),"Sourcewatch",IF(ISNUMBER(SEARCH("desmog",F1442)),"Desmog",IF(ISNUMBER(SEARCH("Exxon",F1442)),"Exxonsecrets",IF(ISNUMBER(SEARCH("wikipedia",F1442)),"Wikipedia",IF(ISNUMBER(SEARCH("greenpeace",F1442)),"Greenpeace",IF(ISNUMBER(SEARCH("Polluterwatch",F1442)),"Polluterwatch",IF(F1442="","","Other")))))))</f>
        <v/>
      </c>
      <c r="H1442">
        <f>LEN(B1442)</f>
        <v>14</v>
      </c>
    </row>
    <row r="1443" spans="1:9" ht="15.75" customHeight="1" x14ac:dyDescent="0.2">
      <c r="A1443" s="3" t="s">
        <v>1441</v>
      </c>
      <c r="B1443" s="3" t="s">
        <v>1441</v>
      </c>
      <c r="C1443" s="3" t="s">
        <v>25</v>
      </c>
      <c r="D1443" s="3" t="s">
        <v>17</v>
      </c>
      <c r="F1443" s="3" t="s">
        <v>17</v>
      </c>
      <c r="G1443" s="3" t="str">
        <f>IF(ISNUMBER(SEARCH("Sourcewatch",F1443)),"Sourcewatch",IF(ISNUMBER(SEARCH("desmog",F1443)),"Desmog",IF(ISNUMBER(SEARCH("Exxon",F1443)),"Exxonsecrets",IF(ISNUMBER(SEARCH("wikipedia",F1443)),"Wikipedia",IF(ISNUMBER(SEARCH("greenpeace",F1443)),"Greenpeace",IF(ISNUMBER(SEARCH("Polluterwatch",F1443)),"Polluterwatch",IF(F1443="","","Other")))))))</f>
        <v/>
      </c>
      <c r="H1443">
        <f>LEN(B1443)</f>
        <v>17</v>
      </c>
    </row>
    <row r="1444" spans="1:9" ht="15.75" customHeight="1" x14ac:dyDescent="0.2">
      <c r="A1444" s="3" t="s">
        <v>1442</v>
      </c>
      <c r="B1444" s="3" t="s">
        <v>1442</v>
      </c>
      <c r="C1444" s="3" t="s">
        <v>25</v>
      </c>
      <c r="D1444" s="3" t="s">
        <v>17</v>
      </c>
      <c r="F1444" s="3" t="s">
        <v>17</v>
      </c>
      <c r="G1444" s="3" t="str">
        <f>IF(ISNUMBER(SEARCH("Sourcewatch",F1444)),"Sourcewatch",IF(ISNUMBER(SEARCH("desmog",F1444)),"Desmog",IF(ISNUMBER(SEARCH("Exxon",F1444)),"Exxonsecrets",IF(ISNUMBER(SEARCH("wikipedia",F1444)),"Wikipedia",IF(ISNUMBER(SEARCH("greenpeace",F1444)),"Greenpeace",IF(ISNUMBER(SEARCH("Polluterwatch",F1444)),"Polluterwatch",IF(F1444="","","Other")))))))</f>
        <v/>
      </c>
      <c r="H1444">
        <f>LEN(B1444)</f>
        <v>12</v>
      </c>
    </row>
    <row r="1445" spans="1:9" ht="15.75" customHeight="1" x14ac:dyDescent="0.2">
      <c r="A1445" s="3" t="s">
        <v>1443</v>
      </c>
      <c r="B1445" s="3" t="s">
        <v>1443</v>
      </c>
      <c r="C1445" s="3" t="s">
        <v>17</v>
      </c>
      <c r="D1445" s="3" t="s">
        <v>25</v>
      </c>
      <c r="G1445" s="3" t="str">
        <f>IF(ISNUMBER(SEARCH("Sourcewatch",F1445)),"Sourcewatch",IF(ISNUMBER(SEARCH("desmog",F1445)),"Desmog",IF(ISNUMBER(SEARCH("Exxon",F1445)),"Exxonsecrets",IF(ISNUMBER(SEARCH("wikipedia",F1445)),"Wikipedia",IF(ISNUMBER(SEARCH("greenpeace",F1445)),"Greenpeace",IF(ISNUMBER(SEARCH("Polluterwatch",F1445)),"Polluterwatch",IF(F1445="","","Other")))))))</f>
        <v/>
      </c>
      <c r="H1445">
        <f>LEN(B1445)</f>
        <v>17</v>
      </c>
    </row>
    <row r="1446" spans="1:9" ht="15.75" customHeight="1" x14ac:dyDescent="0.2">
      <c r="A1446" s="3" t="s">
        <v>1444</v>
      </c>
      <c r="B1446" s="3" t="s">
        <v>1444</v>
      </c>
      <c r="C1446" s="3" t="s">
        <v>25</v>
      </c>
      <c r="D1446" s="3" t="s">
        <v>17</v>
      </c>
      <c r="F1446" s="3" t="s">
        <v>17</v>
      </c>
      <c r="G1446" s="3" t="str">
        <f>IF(ISNUMBER(SEARCH("Sourcewatch",F1446)),"Sourcewatch",IF(ISNUMBER(SEARCH("desmog",F1446)),"Desmog",IF(ISNUMBER(SEARCH("Exxon",F1446)),"Exxonsecrets",IF(ISNUMBER(SEARCH("wikipedia",F1446)),"Wikipedia",IF(ISNUMBER(SEARCH("greenpeace",F1446)),"Greenpeace",IF(ISNUMBER(SEARCH("Polluterwatch",F1446)),"Polluterwatch",IF(F1446="","","Other")))))))</f>
        <v/>
      </c>
      <c r="H1446">
        <f>LEN(B1446)</f>
        <v>5</v>
      </c>
    </row>
    <row r="1447" spans="1:9" ht="15.75" customHeight="1" x14ac:dyDescent="0.2">
      <c r="A1447" s="3" t="s">
        <v>1445</v>
      </c>
      <c r="B1447" s="3" t="s">
        <v>1445</v>
      </c>
      <c r="D1447" s="3" t="s">
        <v>17</v>
      </c>
      <c r="F1447" s="3" t="s">
        <v>1446</v>
      </c>
      <c r="G1447" s="3" t="str">
        <f>IF(ISNUMBER(SEARCH("Sourcewatch",F1447)),"Sourcewatch",IF(ISNUMBER(SEARCH("desmog",F1447)),"Desmog",IF(ISNUMBER(SEARCH("Exxon",F1447)),"Exxonsecrets",IF(ISNUMBER(SEARCH("wikipedia",F1447)),"Wikipedia",IF(ISNUMBER(SEARCH("greenpeace",F1447)),"Greenpeace",IF(ISNUMBER(SEARCH("Polluterwatch",F1447)),"Polluterwatch",IF(F1447="","","Other")))))))</f>
        <v>Sourcewatch</v>
      </c>
      <c r="H1447">
        <f>LEN(B1447)</f>
        <v>30</v>
      </c>
    </row>
    <row r="1448" spans="1:9" ht="15.75" customHeight="1" x14ac:dyDescent="0.2">
      <c r="A1448" s="11" t="s">
        <v>4559</v>
      </c>
      <c r="B1448" s="11" t="s">
        <v>4559</v>
      </c>
      <c r="C1448" t="s">
        <v>25</v>
      </c>
      <c r="D1448" t="s">
        <v>17</v>
      </c>
      <c r="G1448" s="3" t="str">
        <f>IF(ISNUMBER(SEARCH("Sourcewatch",F1448)),"Sourcewatch",IF(ISNUMBER(SEARCH("desmog",F1448)),"Desmog",IF(ISNUMBER(SEARCH("Exxon",F1448)),"Exxonsecrets",IF(ISNUMBER(SEARCH("wikipedia",F1448)),"Wikipedia",IF(ISNUMBER(SEARCH("greenpeace",F1448)),"Greenpeace",IF(ISNUMBER(SEARCH("Polluterwatch",F1448)),"Polluterwatch",IF(F1448="","","Other")))))))</f>
        <v/>
      </c>
      <c r="H1448">
        <f>LEN(B1448)</f>
        <v>6</v>
      </c>
      <c r="I1448" s="17" t="s">
        <v>25</v>
      </c>
    </row>
    <row r="1449" spans="1:9" ht="15.75" customHeight="1" x14ac:dyDescent="0.2">
      <c r="A1449" s="3" t="s">
        <v>1447</v>
      </c>
      <c r="B1449" s="3" t="s">
        <v>1447</v>
      </c>
      <c r="C1449" s="3" t="s">
        <v>25</v>
      </c>
      <c r="D1449" s="3" t="s">
        <v>17</v>
      </c>
      <c r="F1449" s="3" t="s">
        <v>17</v>
      </c>
      <c r="G1449" s="3" t="str">
        <f>IF(ISNUMBER(SEARCH("Sourcewatch",F1449)),"Sourcewatch",IF(ISNUMBER(SEARCH("desmog",F1449)),"Desmog",IF(ISNUMBER(SEARCH("Exxon",F1449)),"Exxonsecrets",IF(ISNUMBER(SEARCH("wikipedia",F1449)),"Wikipedia",IF(ISNUMBER(SEARCH("greenpeace",F1449)),"Greenpeace",IF(ISNUMBER(SEARCH("Polluterwatch",F1449)),"Polluterwatch",IF(F1449="","","Other")))))))</f>
        <v/>
      </c>
      <c r="H1449">
        <f>LEN(B1449)</f>
        <v>15</v>
      </c>
    </row>
    <row r="1450" spans="1:9" ht="15.75" customHeight="1" x14ac:dyDescent="0.2">
      <c r="A1450" s="11" t="s">
        <v>4442</v>
      </c>
      <c r="B1450" s="11" t="s">
        <v>4442</v>
      </c>
      <c r="C1450" t="s">
        <v>25</v>
      </c>
      <c r="D1450" t="s">
        <v>17</v>
      </c>
      <c r="G1450" s="3" t="str">
        <f>IF(ISNUMBER(SEARCH("Sourcewatch",F1450)),"Sourcewatch",IF(ISNUMBER(SEARCH("desmog",F1450)),"Desmog",IF(ISNUMBER(SEARCH("Exxon",F1450)),"Exxonsecrets",IF(ISNUMBER(SEARCH("wikipedia",F1450)),"Wikipedia",IF(ISNUMBER(SEARCH("greenpeace",F1450)),"Greenpeace",IF(ISNUMBER(SEARCH("Polluterwatch",F1450)),"Polluterwatch",IF(F1450="","","Other")))))))</f>
        <v/>
      </c>
      <c r="H1450">
        <f>LEN(B1450)</f>
        <v>4</v>
      </c>
      <c r="I1450" s="17" t="s">
        <v>25</v>
      </c>
    </row>
    <row r="1451" spans="1:9" ht="15.75" customHeight="1" x14ac:dyDescent="0.2">
      <c r="A1451" s="3" t="s">
        <v>1448</v>
      </c>
      <c r="B1451" s="3" t="s">
        <v>1448</v>
      </c>
      <c r="C1451" s="3" t="s">
        <v>25</v>
      </c>
      <c r="D1451" s="3" t="s">
        <v>17</v>
      </c>
      <c r="F1451" s="3" t="s">
        <v>17</v>
      </c>
      <c r="G1451" s="3" t="str">
        <f>IF(ISNUMBER(SEARCH("Sourcewatch",F1451)),"Sourcewatch",IF(ISNUMBER(SEARCH("desmog",F1451)),"Desmog",IF(ISNUMBER(SEARCH("Exxon",F1451)),"Exxonsecrets",IF(ISNUMBER(SEARCH("wikipedia",F1451)),"Wikipedia",IF(ISNUMBER(SEARCH("greenpeace",F1451)),"Greenpeace",IF(ISNUMBER(SEARCH("Polluterwatch",F1451)),"Polluterwatch",IF(F1451="","","Other")))))))</f>
        <v/>
      </c>
      <c r="H1451">
        <f>LEN(B1451)</f>
        <v>11</v>
      </c>
    </row>
    <row r="1452" spans="1:9" ht="15.75" customHeight="1" x14ac:dyDescent="0.2">
      <c r="A1452" s="3" t="s">
        <v>1449</v>
      </c>
      <c r="B1452" s="3" t="s">
        <v>1449</v>
      </c>
      <c r="C1452" s="3" t="s">
        <v>25</v>
      </c>
      <c r="D1452" s="3" t="s">
        <v>17</v>
      </c>
      <c r="F1452" s="3" t="s">
        <v>17</v>
      </c>
      <c r="G1452" s="3" t="str">
        <f>IF(ISNUMBER(SEARCH("Sourcewatch",F1452)),"Sourcewatch",IF(ISNUMBER(SEARCH("desmog",F1452)),"Desmog",IF(ISNUMBER(SEARCH("Exxon",F1452)),"Exxonsecrets",IF(ISNUMBER(SEARCH("wikipedia",F1452)),"Wikipedia",IF(ISNUMBER(SEARCH("greenpeace",F1452)),"Greenpeace",IF(ISNUMBER(SEARCH("Polluterwatch",F1452)),"Polluterwatch",IF(F1452="","","Other")))))))</f>
        <v/>
      </c>
      <c r="H1452">
        <f>LEN(B1452)</f>
        <v>16</v>
      </c>
    </row>
    <row r="1453" spans="1:9" ht="15.75" customHeight="1" x14ac:dyDescent="0.2">
      <c r="A1453" s="3" t="s">
        <v>1450</v>
      </c>
      <c r="B1453" s="3" t="s">
        <v>1450</v>
      </c>
      <c r="C1453" s="3" t="s">
        <v>25</v>
      </c>
      <c r="D1453" s="3" t="s">
        <v>17</v>
      </c>
      <c r="F1453" s="3" t="s">
        <v>17</v>
      </c>
      <c r="G1453" s="3" t="str">
        <f>IF(ISNUMBER(SEARCH("Sourcewatch",F1453)),"Sourcewatch",IF(ISNUMBER(SEARCH("desmog",F1453)),"Desmog",IF(ISNUMBER(SEARCH("Exxon",F1453)),"Exxonsecrets",IF(ISNUMBER(SEARCH("wikipedia",F1453)),"Wikipedia",IF(ISNUMBER(SEARCH("greenpeace",F1453)),"Greenpeace",IF(ISNUMBER(SEARCH("Polluterwatch",F1453)),"Polluterwatch",IF(F1453="","","Other")))))))</f>
        <v/>
      </c>
      <c r="H1453">
        <f>LEN(B1453)</f>
        <v>6</v>
      </c>
    </row>
    <row r="1454" spans="1:9" ht="15.75" customHeight="1" x14ac:dyDescent="0.2">
      <c r="A1454" s="3" t="s">
        <v>1451</v>
      </c>
      <c r="B1454" s="3" t="s">
        <v>1451</v>
      </c>
      <c r="C1454" s="3" t="s">
        <v>17</v>
      </c>
      <c r="D1454" s="3" t="s">
        <v>25</v>
      </c>
      <c r="F1454" s="3" t="s">
        <v>17</v>
      </c>
      <c r="G1454" s="3" t="str">
        <f>IF(ISNUMBER(SEARCH("Sourcewatch",F1454)),"Sourcewatch",IF(ISNUMBER(SEARCH("desmog",F1454)),"Desmog",IF(ISNUMBER(SEARCH("Exxon",F1454)),"Exxonsecrets",IF(ISNUMBER(SEARCH("wikipedia",F1454)),"Wikipedia",IF(ISNUMBER(SEARCH("greenpeace",F1454)),"Greenpeace",IF(ISNUMBER(SEARCH("Polluterwatch",F1454)),"Polluterwatch",IF(F1454="","","Other")))))))</f>
        <v/>
      </c>
      <c r="H1454">
        <f>LEN(B1454)</f>
        <v>20</v>
      </c>
    </row>
    <row r="1455" spans="1:9" ht="15.75" customHeight="1" x14ac:dyDescent="0.2">
      <c r="A1455" s="3" t="s">
        <v>1452</v>
      </c>
      <c r="B1455" s="3" t="s">
        <v>1452</v>
      </c>
      <c r="D1455" s="3" t="s">
        <v>17</v>
      </c>
      <c r="E1455" s="3" t="s">
        <v>27</v>
      </c>
      <c r="F1455" s="3" t="s">
        <v>17</v>
      </c>
      <c r="G1455" s="3" t="str">
        <f>IF(ISNUMBER(SEARCH("Sourcewatch",F1455)),"Sourcewatch",IF(ISNUMBER(SEARCH("desmog",F1455)),"Desmog",IF(ISNUMBER(SEARCH("Exxon",F1455)),"Exxonsecrets",IF(ISNUMBER(SEARCH("wikipedia",F1455)),"Wikipedia",IF(ISNUMBER(SEARCH("greenpeace",F1455)),"Greenpeace",IF(ISNUMBER(SEARCH("Polluterwatch",F1455)),"Polluterwatch",IF(F1455="","","Other")))))))</f>
        <v/>
      </c>
      <c r="H1455">
        <f>LEN(B1455)</f>
        <v>26</v>
      </c>
    </row>
    <row r="1456" spans="1:9" ht="15.75" customHeight="1" x14ac:dyDescent="0.2">
      <c r="A1456" s="3" t="s">
        <v>1454</v>
      </c>
      <c r="B1456" s="3" t="s">
        <v>1454</v>
      </c>
      <c r="C1456" s="3" t="s">
        <v>25</v>
      </c>
      <c r="D1456" s="3" t="s">
        <v>17</v>
      </c>
      <c r="F1456" s="3" t="s">
        <v>17</v>
      </c>
      <c r="G1456" s="3" t="str">
        <f>IF(ISNUMBER(SEARCH("Sourcewatch",F1456)),"Sourcewatch",IF(ISNUMBER(SEARCH("desmog",F1456)),"Desmog",IF(ISNUMBER(SEARCH("Exxon",F1456)),"Exxonsecrets",IF(ISNUMBER(SEARCH("wikipedia",F1456)),"Wikipedia",IF(ISNUMBER(SEARCH("greenpeace",F1456)),"Greenpeace",IF(ISNUMBER(SEARCH("Polluterwatch",F1456)),"Polluterwatch",IF(F1456="","","Other")))))))</f>
        <v/>
      </c>
      <c r="H1456">
        <f>LEN(B1456)</f>
        <v>5</v>
      </c>
    </row>
    <row r="1457" spans="1:9" ht="15.75" customHeight="1" x14ac:dyDescent="0.2">
      <c r="A1457" s="3" t="s">
        <v>1455</v>
      </c>
      <c r="B1457" s="3" t="s">
        <v>1455</v>
      </c>
      <c r="C1457" s="3" t="s">
        <v>17</v>
      </c>
      <c r="D1457" s="3" t="s">
        <v>17</v>
      </c>
      <c r="F1457" s="3" t="s">
        <v>1456</v>
      </c>
      <c r="G1457" s="3" t="str">
        <f>IF(ISNUMBER(SEARCH("Sourcewatch",F1457)),"Sourcewatch",IF(ISNUMBER(SEARCH("desmog",F1457)),"Desmog",IF(ISNUMBER(SEARCH("Exxon",F1457)),"Exxonsecrets",IF(ISNUMBER(SEARCH("wikipedia",F1457)),"Wikipedia",IF(ISNUMBER(SEARCH("greenpeace",F1457)),"Greenpeace",IF(ISNUMBER(SEARCH("Polluterwatch",F1457)),"Polluterwatch",IF(F1457="","","Other")))))))</f>
        <v>Sourcewatch</v>
      </c>
      <c r="H1457">
        <f>LEN(B1457)</f>
        <v>13</v>
      </c>
    </row>
    <row r="1458" spans="1:9" ht="15.75" customHeight="1" x14ac:dyDescent="0.2">
      <c r="A1458" s="3" t="s">
        <v>1457</v>
      </c>
      <c r="B1458" s="3" t="s">
        <v>1457</v>
      </c>
      <c r="C1458" s="3" t="s">
        <v>25</v>
      </c>
      <c r="D1458" s="3" t="s">
        <v>17</v>
      </c>
      <c r="F1458" s="3" t="s">
        <v>17</v>
      </c>
      <c r="G1458" s="3" t="str">
        <f>IF(ISNUMBER(SEARCH("Sourcewatch",F1458)),"Sourcewatch",IF(ISNUMBER(SEARCH("desmog",F1458)),"Desmog",IF(ISNUMBER(SEARCH("Exxon",F1458)),"Exxonsecrets",IF(ISNUMBER(SEARCH("wikipedia",F1458)),"Wikipedia",IF(ISNUMBER(SEARCH("greenpeace",F1458)),"Greenpeace",IF(ISNUMBER(SEARCH("Polluterwatch",F1458)),"Polluterwatch",IF(F1458="","","Other")))))))</f>
        <v/>
      </c>
      <c r="H1458">
        <f>LEN(B1458)</f>
        <v>9</v>
      </c>
    </row>
    <row r="1459" spans="1:9" ht="15.75" customHeight="1" x14ac:dyDescent="0.2">
      <c r="A1459" s="11" t="s">
        <v>4534</v>
      </c>
      <c r="B1459" s="11" t="s">
        <v>4534</v>
      </c>
      <c r="C1459" t="s">
        <v>25</v>
      </c>
      <c r="D1459" t="s">
        <v>17</v>
      </c>
      <c r="G1459" s="3" t="str">
        <f>IF(ISNUMBER(SEARCH("Sourcewatch",F1459)),"Sourcewatch",IF(ISNUMBER(SEARCH("desmog",F1459)),"Desmog",IF(ISNUMBER(SEARCH("Exxon",F1459)),"Exxonsecrets",IF(ISNUMBER(SEARCH("wikipedia",F1459)),"Wikipedia",IF(ISNUMBER(SEARCH("greenpeace",F1459)),"Greenpeace",IF(ISNUMBER(SEARCH("Polluterwatch",F1459)),"Polluterwatch",IF(F1459="","","Other")))))))</f>
        <v/>
      </c>
      <c r="H1459">
        <f>LEN(B1459)</f>
        <v>6</v>
      </c>
      <c r="I1459" s="17" t="s">
        <v>25</v>
      </c>
    </row>
    <row r="1460" spans="1:9" ht="15.75" customHeight="1" x14ac:dyDescent="0.2">
      <c r="A1460" s="3" t="s">
        <v>1458</v>
      </c>
      <c r="B1460" s="3" t="s">
        <v>1458</v>
      </c>
      <c r="C1460" s="3" t="s">
        <v>25</v>
      </c>
      <c r="D1460" s="3" t="s">
        <v>17</v>
      </c>
      <c r="F1460" s="3" t="s">
        <v>17</v>
      </c>
      <c r="G1460" s="3" t="str">
        <f>IF(ISNUMBER(SEARCH("Sourcewatch",F1460)),"Sourcewatch",IF(ISNUMBER(SEARCH("desmog",F1460)),"Desmog",IF(ISNUMBER(SEARCH("Exxon",F1460)),"Exxonsecrets",IF(ISNUMBER(SEARCH("wikipedia",F1460)),"Wikipedia",IF(ISNUMBER(SEARCH("greenpeace",F1460)),"Greenpeace",IF(ISNUMBER(SEARCH("Polluterwatch",F1460)),"Polluterwatch",IF(F1460="","","Other")))))))</f>
        <v/>
      </c>
      <c r="H1460">
        <f>LEN(B1460)</f>
        <v>13</v>
      </c>
    </row>
    <row r="1461" spans="1:9" ht="15.75" customHeight="1" x14ac:dyDescent="0.2">
      <c r="A1461" s="3" t="s">
        <v>1459</v>
      </c>
      <c r="B1461" s="3" t="s">
        <v>1459</v>
      </c>
      <c r="C1461" s="3" t="s">
        <v>17</v>
      </c>
      <c r="D1461" s="3" t="s">
        <v>25</v>
      </c>
      <c r="G1461" s="3" t="str">
        <f>IF(ISNUMBER(SEARCH("Sourcewatch",F1461)),"Sourcewatch",IF(ISNUMBER(SEARCH("desmog",F1461)),"Desmog",IF(ISNUMBER(SEARCH("Exxon",F1461)),"Exxonsecrets",IF(ISNUMBER(SEARCH("wikipedia",F1461)),"Wikipedia",IF(ISNUMBER(SEARCH("greenpeace",F1461)),"Greenpeace",IF(ISNUMBER(SEARCH("Polluterwatch",F1461)),"Polluterwatch",IF(F1461="","","Other")))))))</f>
        <v/>
      </c>
      <c r="H1461">
        <f>LEN(B1461)</f>
        <v>45</v>
      </c>
    </row>
    <row r="1462" spans="1:9" ht="15.75" customHeight="1" x14ac:dyDescent="0.2">
      <c r="A1462" s="3" t="s">
        <v>1460</v>
      </c>
      <c r="B1462" s="3" t="s">
        <v>1460</v>
      </c>
      <c r="C1462" s="3" t="s">
        <v>25</v>
      </c>
      <c r="D1462" s="3" t="s">
        <v>17</v>
      </c>
      <c r="F1462" s="3" t="s">
        <v>17</v>
      </c>
      <c r="G1462" s="3" t="str">
        <f>IF(ISNUMBER(SEARCH("Sourcewatch",F1462)),"Sourcewatch",IF(ISNUMBER(SEARCH("desmog",F1462)),"Desmog",IF(ISNUMBER(SEARCH("Exxon",F1462)),"Exxonsecrets",IF(ISNUMBER(SEARCH("wikipedia",F1462)),"Wikipedia",IF(ISNUMBER(SEARCH("greenpeace",F1462)),"Greenpeace",IF(ISNUMBER(SEARCH("Polluterwatch",F1462)),"Polluterwatch",IF(F1462="","","Other")))))))</f>
        <v/>
      </c>
      <c r="H1462">
        <f>LEN(B1462)</f>
        <v>10</v>
      </c>
    </row>
    <row r="1463" spans="1:9" ht="15.75" customHeight="1" x14ac:dyDescent="0.2">
      <c r="A1463" s="3" t="s">
        <v>1461</v>
      </c>
      <c r="B1463" s="3" t="s">
        <v>1461</v>
      </c>
      <c r="C1463" s="3" t="s">
        <v>25</v>
      </c>
      <c r="D1463" s="3" t="s">
        <v>17</v>
      </c>
      <c r="F1463" s="3" t="s">
        <v>17</v>
      </c>
      <c r="G1463" s="3" t="str">
        <f>IF(ISNUMBER(SEARCH("Sourcewatch",F1463)),"Sourcewatch",IF(ISNUMBER(SEARCH("desmog",F1463)),"Desmog",IF(ISNUMBER(SEARCH("Exxon",F1463)),"Exxonsecrets",IF(ISNUMBER(SEARCH("wikipedia",F1463)),"Wikipedia",IF(ISNUMBER(SEARCH("greenpeace",F1463)),"Greenpeace",IF(ISNUMBER(SEARCH("Polluterwatch",F1463)),"Polluterwatch",IF(F1463="","","Other")))))))</f>
        <v/>
      </c>
      <c r="H1463">
        <f>LEN(B1463)</f>
        <v>14</v>
      </c>
    </row>
    <row r="1464" spans="1:9" ht="15.75" customHeight="1" x14ac:dyDescent="0.2">
      <c r="A1464" s="3" t="s">
        <v>1462</v>
      </c>
      <c r="B1464" s="3" t="s">
        <v>1462</v>
      </c>
      <c r="C1464" s="3" t="s">
        <v>25</v>
      </c>
      <c r="D1464" s="3" t="s">
        <v>17</v>
      </c>
      <c r="F1464" s="3" t="s">
        <v>17</v>
      </c>
      <c r="G1464" s="3" t="str">
        <f>IF(ISNUMBER(SEARCH("Sourcewatch",F1464)),"Sourcewatch",IF(ISNUMBER(SEARCH("desmog",F1464)),"Desmog",IF(ISNUMBER(SEARCH("Exxon",F1464)),"Exxonsecrets",IF(ISNUMBER(SEARCH("wikipedia",F1464)),"Wikipedia",IF(ISNUMBER(SEARCH("greenpeace",F1464)),"Greenpeace",IF(ISNUMBER(SEARCH("Polluterwatch",F1464)),"Polluterwatch",IF(F1464="","","Other")))))))</f>
        <v/>
      </c>
      <c r="H1464">
        <f>LEN(B1464)</f>
        <v>14</v>
      </c>
    </row>
    <row r="1465" spans="1:9" ht="15.75" customHeight="1" x14ac:dyDescent="0.2">
      <c r="A1465" s="3" t="s">
        <v>1463</v>
      </c>
      <c r="B1465" s="3" t="s">
        <v>1463</v>
      </c>
      <c r="C1465" s="3" t="s">
        <v>25</v>
      </c>
      <c r="D1465" s="3" t="s">
        <v>17</v>
      </c>
      <c r="F1465" s="3" t="s">
        <v>17</v>
      </c>
      <c r="G1465" s="3" t="str">
        <f>IF(ISNUMBER(SEARCH("Sourcewatch",F1465)),"Sourcewatch",IF(ISNUMBER(SEARCH("desmog",F1465)),"Desmog",IF(ISNUMBER(SEARCH("Exxon",F1465)),"Exxonsecrets",IF(ISNUMBER(SEARCH("wikipedia",F1465)),"Wikipedia",IF(ISNUMBER(SEARCH("greenpeace",F1465)),"Greenpeace",IF(ISNUMBER(SEARCH("Polluterwatch",F1465)),"Polluterwatch",IF(F1465="","","Other")))))))</f>
        <v/>
      </c>
      <c r="H1465">
        <f>LEN(B1465)</f>
        <v>14</v>
      </c>
    </row>
    <row r="1466" spans="1:9" ht="15.75" customHeight="1" x14ac:dyDescent="0.2">
      <c r="A1466" s="11" t="s">
        <v>4437</v>
      </c>
      <c r="B1466" s="11" t="s">
        <v>4437</v>
      </c>
      <c r="C1466" t="s">
        <v>25</v>
      </c>
      <c r="D1466" t="s">
        <v>17</v>
      </c>
      <c r="G1466" s="3" t="str">
        <f>IF(ISNUMBER(SEARCH("Sourcewatch",F1466)),"Sourcewatch",IF(ISNUMBER(SEARCH("desmog",F1466)),"Desmog",IF(ISNUMBER(SEARCH("Exxon",F1466)),"Exxonsecrets",IF(ISNUMBER(SEARCH("wikipedia",F1466)),"Wikipedia",IF(ISNUMBER(SEARCH("greenpeace",F1466)),"Greenpeace",IF(ISNUMBER(SEARCH("Polluterwatch",F1466)),"Polluterwatch",IF(F1466="","","Other")))))))</f>
        <v/>
      </c>
      <c r="H1466">
        <f>LEN(B1466)</f>
        <v>6</v>
      </c>
      <c r="I1466" s="17" t="s">
        <v>25</v>
      </c>
    </row>
    <row r="1467" spans="1:9" ht="15.75" customHeight="1" x14ac:dyDescent="0.2">
      <c r="A1467" s="11" t="s">
        <v>4482</v>
      </c>
      <c r="B1467" s="11" t="s">
        <v>4482</v>
      </c>
      <c r="C1467" t="s">
        <v>25</v>
      </c>
      <c r="D1467" t="s">
        <v>17</v>
      </c>
      <c r="G1467" s="3" t="str">
        <f>IF(ISNUMBER(SEARCH("Sourcewatch",F1467)),"Sourcewatch",IF(ISNUMBER(SEARCH("desmog",F1467)),"Desmog",IF(ISNUMBER(SEARCH("Exxon",F1467)),"Exxonsecrets",IF(ISNUMBER(SEARCH("wikipedia",F1467)),"Wikipedia",IF(ISNUMBER(SEARCH("greenpeace",F1467)),"Greenpeace",IF(ISNUMBER(SEARCH("Polluterwatch",F1467)),"Polluterwatch",IF(F1467="","","Other")))))))</f>
        <v/>
      </c>
      <c r="H1467">
        <f>LEN(B1467)</f>
        <v>9</v>
      </c>
      <c r="I1467" s="17" t="s">
        <v>25</v>
      </c>
    </row>
    <row r="1468" spans="1:9" ht="15.75" customHeight="1" x14ac:dyDescent="0.2">
      <c r="A1468" s="11" t="s">
        <v>4352</v>
      </c>
      <c r="B1468" s="11" t="s">
        <v>4352</v>
      </c>
      <c r="C1468" t="s">
        <v>25</v>
      </c>
      <c r="D1468" t="s">
        <v>17</v>
      </c>
      <c r="G1468" s="3" t="str">
        <f>IF(ISNUMBER(SEARCH("Sourcewatch",F1468)),"Sourcewatch",IF(ISNUMBER(SEARCH("desmog",F1468)),"Desmog",IF(ISNUMBER(SEARCH("Exxon",F1468)),"Exxonsecrets",IF(ISNUMBER(SEARCH("wikipedia",F1468)),"Wikipedia",IF(ISNUMBER(SEARCH("greenpeace",F1468)),"Greenpeace",IF(ISNUMBER(SEARCH("Polluterwatch",F1468)),"Polluterwatch",IF(F1468="","","Other")))))))</f>
        <v/>
      </c>
      <c r="H1468">
        <f>LEN(B1468)</f>
        <v>7</v>
      </c>
      <c r="I1468" s="17" t="s">
        <v>25</v>
      </c>
    </row>
    <row r="1469" spans="1:9" ht="15.75" customHeight="1" x14ac:dyDescent="0.2">
      <c r="A1469" s="3" t="s">
        <v>1464</v>
      </c>
      <c r="B1469" s="3" t="s">
        <v>1464</v>
      </c>
      <c r="C1469" s="3" t="s">
        <v>25</v>
      </c>
      <c r="D1469" s="3" t="s">
        <v>17</v>
      </c>
      <c r="F1469" s="3" t="s">
        <v>17</v>
      </c>
      <c r="G1469" s="3" t="str">
        <f>IF(ISNUMBER(SEARCH("Sourcewatch",F1469)),"Sourcewatch",IF(ISNUMBER(SEARCH("desmog",F1469)),"Desmog",IF(ISNUMBER(SEARCH("Exxon",F1469)),"Exxonsecrets",IF(ISNUMBER(SEARCH("wikipedia",F1469)),"Wikipedia",IF(ISNUMBER(SEARCH("greenpeace",F1469)),"Greenpeace",IF(ISNUMBER(SEARCH("Polluterwatch",F1469)),"Polluterwatch",IF(F1469="","","Other")))))))</f>
        <v/>
      </c>
      <c r="H1469">
        <f>LEN(B1469)</f>
        <v>6</v>
      </c>
    </row>
    <row r="1470" spans="1:9" ht="15.75" customHeight="1" x14ac:dyDescent="0.2">
      <c r="A1470" s="3" t="s">
        <v>1465</v>
      </c>
      <c r="B1470" s="3" t="s">
        <v>1465</v>
      </c>
      <c r="D1470" s="3" t="s">
        <v>17</v>
      </c>
      <c r="E1470" s="3" t="s">
        <v>27</v>
      </c>
      <c r="F1470" s="3" t="s">
        <v>17</v>
      </c>
      <c r="G1470" s="3" t="str">
        <f>IF(ISNUMBER(SEARCH("Sourcewatch",F1470)),"Sourcewatch",IF(ISNUMBER(SEARCH("desmog",F1470)),"Desmog",IF(ISNUMBER(SEARCH("Exxon",F1470)),"Exxonsecrets",IF(ISNUMBER(SEARCH("wikipedia",F1470)),"Wikipedia",IF(ISNUMBER(SEARCH("greenpeace",F1470)),"Greenpeace",IF(ISNUMBER(SEARCH("Polluterwatch",F1470)),"Polluterwatch",IF(F1470="","","Other")))))))</f>
        <v/>
      </c>
      <c r="H1470">
        <f>LEN(B1470)</f>
        <v>29</v>
      </c>
    </row>
    <row r="1471" spans="1:9" ht="15.75" customHeight="1" x14ac:dyDescent="0.2">
      <c r="A1471" s="3" t="s">
        <v>1466</v>
      </c>
      <c r="B1471" s="3" t="s">
        <v>1466</v>
      </c>
      <c r="C1471" s="3" t="s">
        <v>25</v>
      </c>
      <c r="D1471" s="3" t="s">
        <v>17</v>
      </c>
      <c r="F1471" s="3" t="s">
        <v>17</v>
      </c>
      <c r="G1471" s="3" t="str">
        <f>IF(ISNUMBER(SEARCH("Sourcewatch",F1471)),"Sourcewatch",IF(ISNUMBER(SEARCH("desmog",F1471)),"Desmog",IF(ISNUMBER(SEARCH("Exxon",F1471)),"Exxonsecrets",IF(ISNUMBER(SEARCH("wikipedia",F1471)),"Wikipedia",IF(ISNUMBER(SEARCH("greenpeace",F1471)),"Greenpeace",IF(ISNUMBER(SEARCH("Polluterwatch",F1471)),"Polluterwatch",IF(F1471="","","Other")))))))</f>
        <v/>
      </c>
      <c r="H1471">
        <f>LEN(B1471)</f>
        <v>7</v>
      </c>
    </row>
    <row r="1472" spans="1:9" ht="15.75" customHeight="1" x14ac:dyDescent="0.2">
      <c r="A1472" s="3" t="s">
        <v>1467</v>
      </c>
      <c r="B1472" s="3" t="s">
        <v>1467</v>
      </c>
      <c r="C1472" s="3" t="s">
        <v>25</v>
      </c>
      <c r="D1472" s="3" t="s">
        <v>17</v>
      </c>
      <c r="F1472" s="3" t="s">
        <v>17</v>
      </c>
      <c r="G1472" s="3" t="str">
        <f>IF(ISNUMBER(SEARCH("Sourcewatch",F1472)),"Sourcewatch",IF(ISNUMBER(SEARCH("desmog",F1472)),"Desmog",IF(ISNUMBER(SEARCH("Exxon",F1472)),"Exxonsecrets",IF(ISNUMBER(SEARCH("wikipedia",F1472)),"Wikipedia",IF(ISNUMBER(SEARCH("greenpeace",F1472)),"Greenpeace",IF(ISNUMBER(SEARCH("Polluterwatch",F1472)),"Polluterwatch",IF(F1472="","","Other")))))))</f>
        <v/>
      </c>
      <c r="H1472">
        <f>LEN(B1472)</f>
        <v>10</v>
      </c>
    </row>
    <row r="1473" spans="1:9" ht="15.75" customHeight="1" x14ac:dyDescent="0.2">
      <c r="A1473" s="11" t="s">
        <v>4276</v>
      </c>
      <c r="B1473" s="11" t="s">
        <v>4276</v>
      </c>
      <c r="C1473" t="s">
        <v>25</v>
      </c>
      <c r="D1473" t="s">
        <v>17</v>
      </c>
      <c r="G1473" s="3" t="str">
        <f>IF(ISNUMBER(SEARCH("Sourcewatch",F1473)),"Sourcewatch",IF(ISNUMBER(SEARCH("desmog",F1473)),"Desmog",IF(ISNUMBER(SEARCH("Exxon",F1473)),"Exxonsecrets",IF(ISNUMBER(SEARCH("wikipedia",F1473)),"Wikipedia",IF(ISNUMBER(SEARCH("greenpeace",F1473)),"Greenpeace",IF(ISNUMBER(SEARCH("Polluterwatch",F1473)),"Polluterwatch",IF(F1473="","","Other")))))))</f>
        <v/>
      </c>
      <c r="H1473">
        <f>LEN(B1473)</f>
        <v>5</v>
      </c>
      <c r="I1473" s="17" t="s">
        <v>25</v>
      </c>
    </row>
    <row r="1474" spans="1:9" ht="15.75" customHeight="1" x14ac:dyDescent="0.2">
      <c r="A1474" s="3" t="s">
        <v>3584</v>
      </c>
      <c r="B1474" s="3" t="s">
        <v>3585</v>
      </c>
      <c r="C1474" s="3" t="s">
        <v>17</v>
      </c>
      <c r="D1474" s="3" t="s">
        <v>25</v>
      </c>
      <c r="G1474" s="3" t="str">
        <f>IF(ISNUMBER(SEARCH("Sourcewatch",F1474)),"Sourcewatch",IF(ISNUMBER(SEARCH("desmog",F1474)),"Desmog",IF(ISNUMBER(SEARCH("Exxon",F1474)),"Exxonsecrets",IF(ISNUMBER(SEARCH("wikipedia",F1474)),"Wikipedia",IF(ISNUMBER(SEARCH("greenpeace",F1474)),"Greenpeace",IF(ISNUMBER(SEARCH("Polluterwatch",F1474)),"Polluterwatch",IF(F1474="","","Other")))))))</f>
        <v/>
      </c>
      <c r="H1474">
        <f>LEN(B1474)</f>
        <v>29</v>
      </c>
    </row>
    <row r="1475" spans="1:9" ht="15.75" customHeight="1" x14ac:dyDescent="0.2">
      <c r="A1475" s="3" t="s">
        <v>1468</v>
      </c>
      <c r="B1475" s="3" t="s">
        <v>1468</v>
      </c>
      <c r="C1475" s="3" t="s">
        <v>17</v>
      </c>
      <c r="D1475" s="3" t="s">
        <v>17</v>
      </c>
      <c r="F1475" s="3" t="s">
        <v>17</v>
      </c>
      <c r="G1475" s="3" t="str">
        <f>IF(ISNUMBER(SEARCH("Sourcewatch",F1475)),"Sourcewatch",IF(ISNUMBER(SEARCH("desmog",F1475)),"Desmog",IF(ISNUMBER(SEARCH("Exxon",F1475)),"Exxonsecrets",IF(ISNUMBER(SEARCH("wikipedia",F1475)),"Wikipedia",IF(ISNUMBER(SEARCH("greenpeace",F1475)),"Greenpeace",IF(ISNUMBER(SEARCH("Polluterwatch",F1475)),"Polluterwatch",IF(F1475="","","Other")))))))</f>
        <v/>
      </c>
      <c r="H1475">
        <f>LEN(B1475)</f>
        <v>15</v>
      </c>
    </row>
    <row r="1476" spans="1:9" ht="15.75" customHeight="1" x14ac:dyDescent="0.2">
      <c r="A1476" s="11" t="s">
        <v>4600</v>
      </c>
      <c r="B1476" s="11" t="s">
        <v>4600</v>
      </c>
      <c r="C1476" t="s">
        <v>25</v>
      </c>
      <c r="D1476" t="s">
        <v>17</v>
      </c>
      <c r="G1476" s="3" t="str">
        <f>IF(ISNUMBER(SEARCH("Sourcewatch",F1476)),"Sourcewatch",IF(ISNUMBER(SEARCH("desmog",F1476)),"Desmog",IF(ISNUMBER(SEARCH("Exxon",F1476)),"Exxonsecrets",IF(ISNUMBER(SEARCH("wikipedia",F1476)),"Wikipedia",IF(ISNUMBER(SEARCH("greenpeace",F1476)),"Greenpeace",IF(ISNUMBER(SEARCH("Polluterwatch",F1476)),"Polluterwatch",IF(F1476="","","Other")))))))</f>
        <v/>
      </c>
      <c r="H1476">
        <f>LEN(B1476)</f>
        <v>5</v>
      </c>
      <c r="I1476" s="17" t="s">
        <v>25</v>
      </c>
    </row>
    <row r="1477" spans="1:9" ht="15.75" customHeight="1" x14ac:dyDescent="0.2">
      <c r="A1477" s="3" t="s">
        <v>1469</v>
      </c>
      <c r="B1477" s="3" t="s">
        <v>1469</v>
      </c>
      <c r="C1477" s="3" t="s">
        <v>17</v>
      </c>
      <c r="D1477" s="3" t="s">
        <v>25</v>
      </c>
      <c r="G1477" s="3" t="str">
        <f>IF(ISNUMBER(SEARCH("Sourcewatch",F1477)),"Sourcewatch",IF(ISNUMBER(SEARCH("desmog",F1477)),"Desmog",IF(ISNUMBER(SEARCH("Exxon",F1477)),"Exxonsecrets",IF(ISNUMBER(SEARCH("wikipedia",F1477)),"Wikipedia",IF(ISNUMBER(SEARCH("greenpeace",F1477)),"Greenpeace",IF(ISNUMBER(SEARCH("Polluterwatch",F1477)),"Polluterwatch",IF(F1477="","","Other")))))))</f>
        <v/>
      </c>
      <c r="H1477">
        <f>LEN(B1477)</f>
        <v>18</v>
      </c>
    </row>
    <row r="1478" spans="1:9" ht="15.75" customHeight="1" x14ac:dyDescent="0.2">
      <c r="A1478" s="3" t="s">
        <v>1470</v>
      </c>
      <c r="B1478" s="3" t="s">
        <v>1470</v>
      </c>
      <c r="C1478" s="3" t="s">
        <v>25</v>
      </c>
      <c r="D1478" s="3" t="s">
        <v>17</v>
      </c>
      <c r="F1478" s="3" t="s">
        <v>17</v>
      </c>
      <c r="G1478" s="3" t="str">
        <f>IF(ISNUMBER(SEARCH("Sourcewatch",F1478)),"Sourcewatch",IF(ISNUMBER(SEARCH("desmog",F1478)),"Desmog",IF(ISNUMBER(SEARCH("Exxon",F1478)),"Exxonsecrets",IF(ISNUMBER(SEARCH("wikipedia",F1478)),"Wikipedia",IF(ISNUMBER(SEARCH("greenpeace",F1478)),"Greenpeace",IF(ISNUMBER(SEARCH("Polluterwatch",F1478)),"Polluterwatch",IF(F1478="","","Other")))))))</f>
        <v/>
      </c>
      <c r="H1478">
        <f>LEN(B1478)</f>
        <v>6</v>
      </c>
    </row>
    <row r="1479" spans="1:9" ht="15.75" customHeight="1" x14ac:dyDescent="0.2">
      <c r="A1479" s="3" t="s">
        <v>1471</v>
      </c>
      <c r="B1479" s="3" t="s">
        <v>1471</v>
      </c>
      <c r="C1479" s="3" t="s">
        <v>25</v>
      </c>
      <c r="D1479" s="3" t="s">
        <v>17</v>
      </c>
      <c r="F1479" s="3" t="s">
        <v>17</v>
      </c>
      <c r="G1479" s="3" t="str">
        <f>IF(ISNUMBER(SEARCH("Sourcewatch",F1479)),"Sourcewatch",IF(ISNUMBER(SEARCH("desmog",F1479)),"Desmog",IF(ISNUMBER(SEARCH("Exxon",F1479)),"Exxonsecrets",IF(ISNUMBER(SEARCH("wikipedia",F1479)),"Wikipedia",IF(ISNUMBER(SEARCH("greenpeace",F1479)),"Greenpeace",IF(ISNUMBER(SEARCH("Polluterwatch",F1479)),"Polluterwatch",IF(F1479="","","Other")))))))</f>
        <v/>
      </c>
      <c r="H1479">
        <f>LEN(B1479)</f>
        <v>5</v>
      </c>
    </row>
    <row r="1480" spans="1:9" ht="15.75" customHeight="1" x14ac:dyDescent="0.2">
      <c r="A1480" s="3" t="s">
        <v>1472</v>
      </c>
      <c r="B1480" s="3" t="s">
        <v>1472</v>
      </c>
      <c r="C1480" s="3" t="s">
        <v>25</v>
      </c>
      <c r="D1480" s="3" t="s">
        <v>17</v>
      </c>
      <c r="F1480" s="3" t="s">
        <v>17</v>
      </c>
      <c r="G1480" s="3" t="str">
        <f>IF(ISNUMBER(SEARCH("Sourcewatch",F1480)),"Sourcewatch",IF(ISNUMBER(SEARCH("desmog",F1480)),"Desmog",IF(ISNUMBER(SEARCH("Exxon",F1480)),"Exxonsecrets",IF(ISNUMBER(SEARCH("wikipedia",F1480)),"Wikipedia",IF(ISNUMBER(SEARCH("greenpeace",F1480)),"Greenpeace",IF(ISNUMBER(SEARCH("Polluterwatch",F1480)),"Polluterwatch",IF(F1480="","","Other")))))))</f>
        <v/>
      </c>
      <c r="H1480">
        <f>LEN(B1480)</f>
        <v>16</v>
      </c>
    </row>
    <row r="1481" spans="1:9" ht="15.75" customHeight="1" x14ac:dyDescent="0.2">
      <c r="A1481" s="3" t="s">
        <v>1473</v>
      </c>
      <c r="B1481" s="3" t="s">
        <v>1473</v>
      </c>
      <c r="C1481" s="3" t="s">
        <v>25</v>
      </c>
      <c r="D1481" s="3" t="s">
        <v>17</v>
      </c>
      <c r="F1481" s="3" t="s">
        <v>17</v>
      </c>
      <c r="G1481" s="3" t="str">
        <f>IF(ISNUMBER(SEARCH("Sourcewatch",F1481)),"Sourcewatch",IF(ISNUMBER(SEARCH("desmog",F1481)),"Desmog",IF(ISNUMBER(SEARCH("Exxon",F1481)),"Exxonsecrets",IF(ISNUMBER(SEARCH("wikipedia",F1481)),"Wikipedia",IF(ISNUMBER(SEARCH("greenpeace",F1481)),"Greenpeace",IF(ISNUMBER(SEARCH("Polluterwatch",F1481)),"Polluterwatch",IF(F1481="","","Other")))))))</f>
        <v/>
      </c>
      <c r="H1481">
        <f>LEN(B1481)</f>
        <v>19</v>
      </c>
    </row>
    <row r="1482" spans="1:9" ht="15.75" customHeight="1" x14ac:dyDescent="0.2">
      <c r="A1482" s="3" t="s">
        <v>1474</v>
      </c>
      <c r="B1482" s="3" t="s">
        <v>1474</v>
      </c>
      <c r="C1482" s="3" t="s">
        <v>25</v>
      </c>
      <c r="D1482" s="3" t="s">
        <v>17</v>
      </c>
      <c r="F1482" s="3" t="s">
        <v>17</v>
      </c>
      <c r="G1482" s="3" t="str">
        <f>IF(ISNUMBER(SEARCH("Sourcewatch",F1482)),"Sourcewatch",IF(ISNUMBER(SEARCH("desmog",F1482)),"Desmog",IF(ISNUMBER(SEARCH("Exxon",F1482)),"Exxonsecrets",IF(ISNUMBER(SEARCH("wikipedia",F1482)),"Wikipedia",IF(ISNUMBER(SEARCH("greenpeace",F1482)),"Greenpeace",IF(ISNUMBER(SEARCH("Polluterwatch",F1482)),"Polluterwatch",IF(F1482="","","Other")))))))</f>
        <v/>
      </c>
      <c r="H1482">
        <f>LEN(B1482)</f>
        <v>4</v>
      </c>
    </row>
    <row r="1483" spans="1:9" ht="15.75" customHeight="1" x14ac:dyDescent="0.2">
      <c r="A1483" s="3" t="s">
        <v>1475</v>
      </c>
      <c r="B1483" s="3" t="s">
        <v>1475</v>
      </c>
      <c r="C1483" s="3" t="s">
        <v>25</v>
      </c>
      <c r="D1483" s="3" t="s">
        <v>17</v>
      </c>
      <c r="F1483" s="3" t="s">
        <v>17</v>
      </c>
      <c r="G1483" s="3" t="str">
        <f>IF(ISNUMBER(SEARCH("Sourcewatch",F1483)),"Sourcewatch",IF(ISNUMBER(SEARCH("desmog",F1483)),"Desmog",IF(ISNUMBER(SEARCH("Exxon",F1483)),"Exxonsecrets",IF(ISNUMBER(SEARCH("wikipedia",F1483)),"Wikipedia",IF(ISNUMBER(SEARCH("greenpeace",F1483)),"Greenpeace",IF(ISNUMBER(SEARCH("Polluterwatch",F1483)),"Polluterwatch",IF(F1483="","","Other")))))))</f>
        <v/>
      </c>
      <c r="H1483">
        <f>LEN(B1483)</f>
        <v>6</v>
      </c>
    </row>
    <row r="1484" spans="1:9" ht="15.75" customHeight="1" x14ac:dyDescent="0.2">
      <c r="A1484" s="3" t="s">
        <v>1476</v>
      </c>
      <c r="B1484" s="3" t="s">
        <v>1476</v>
      </c>
      <c r="C1484" s="3" t="s">
        <v>25</v>
      </c>
      <c r="D1484" s="3" t="s">
        <v>17</v>
      </c>
      <c r="F1484" s="3" t="s">
        <v>17</v>
      </c>
      <c r="G1484" s="3" t="str">
        <f>IF(ISNUMBER(SEARCH("Sourcewatch",F1484)),"Sourcewatch",IF(ISNUMBER(SEARCH("desmog",F1484)),"Desmog",IF(ISNUMBER(SEARCH("Exxon",F1484)),"Exxonsecrets",IF(ISNUMBER(SEARCH("wikipedia",F1484)),"Wikipedia",IF(ISNUMBER(SEARCH("greenpeace",F1484)),"Greenpeace",IF(ISNUMBER(SEARCH("Polluterwatch",F1484)),"Polluterwatch",IF(F1484="","","Other")))))))</f>
        <v/>
      </c>
      <c r="H1484">
        <f>LEN(B1484)</f>
        <v>6</v>
      </c>
    </row>
    <row r="1485" spans="1:9" ht="15.75" customHeight="1" x14ac:dyDescent="0.2">
      <c r="A1485" s="3" t="s">
        <v>1477</v>
      </c>
      <c r="B1485" s="3" t="s">
        <v>1477</v>
      </c>
      <c r="C1485" s="3" t="s">
        <v>25</v>
      </c>
      <c r="D1485" s="3" t="s">
        <v>17</v>
      </c>
      <c r="F1485" s="3" t="s">
        <v>17</v>
      </c>
      <c r="G1485" s="3" t="str">
        <f>IF(ISNUMBER(SEARCH("Sourcewatch",F1485)),"Sourcewatch",IF(ISNUMBER(SEARCH("desmog",F1485)),"Desmog",IF(ISNUMBER(SEARCH("Exxon",F1485)),"Exxonsecrets",IF(ISNUMBER(SEARCH("wikipedia",F1485)),"Wikipedia",IF(ISNUMBER(SEARCH("greenpeace",F1485)),"Greenpeace",IF(ISNUMBER(SEARCH("Polluterwatch",F1485)),"Polluterwatch",IF(F1485="","","Other")))))))</f>
        <v/>
      </c>
      <c r="H1485">
        <f>LEN(B1485)</f>
        <v>9</v>
      </c>
    </row>
    <row r="1486" spans="1:9" ht="15.75" customHeight="1" x14ac:dyDescent="0.2">
      <c r="A1486" s="3" t="s">
        <v>1478</v>
      </c>
      <c r="B1486" s="3" t="s">
        <v>1478</v>
      </c>
      <c r="C1486" s="3" t="s">
        <v>25</v>
      </c>
      <c r="D1486" s="3" t="s">
        <v>17</v>
      </c>
      <c r="F1486" s="3" t="s">
        <v>17</v>
      </c>
      <c r="G1486" s="3" t="str">
        <f>IF(ISNUMBER(SEARCH("Sourcewatch",F1486)),"Sourcewatch",IF(ISNUMBER(SEARCH("desmog",F1486)),"Desmog",IF(ISNUMBER(SEARCH("Exxon",F1486)),"Exxonsecrets",IF(ISNUMBER(SEARCH("wikipedia",F1486)),"Wikipedia",IF(ISNUMBER(SEARCH("greenpeace",F1486)),"Greenpeace",IF(ISNUMBER(SEARCH("Polluterwatch",F1486)),"Polluterwatch",IF(F1486="","","Other")))))))</f>
        <v/>
      </c>
      <c r="H1486">
        <f>LEN(B1486)</f>
        <v>20</v>
      </c>
    </row>
    <row r="1487" spans="1:9" ht="15.75" customHeight="1" x14ac:dyDescent="0.2">
      <c r="A1487" s="3" t="s">
        <v>1479</v>
      </c>
      <c r="B1487" s="3" t="s">
        <v>1479</v>
      </c>
      <c r="C1487" s="3" t="s">
        <v>25</v>
      </c>
      <c r="D1487" s="3" t="s">
        <v>17</v>
      </c>
      <c r="F1487" s="3" t="s">
        <v>17</v>
      </c>
      <c r="G1487" s="3" t="str">
        <f>IF(ISNUMBER(SEARCH("Sourcewatch",F1487)),"Sourcewatch",IF(ISNUMBER(SEARCH("desmog",F1487)),"Desmog",IF(ISNUMBER(SEARCH("Exxon",F1487)),"Exxonsecrets",IF(ISNUMBER(SEARCH("wikipedia",F1487)),"Wikipedia",IF(ISNUMBER(SEARCH("greenpeace",F1487)),"Greenpeace",IF(ISNUMBER(SEARCH("Polluterwatch",F1487)),"Polluterwatch",IF(F1487="","","Other")))))))</f>
        <v/>
      </c>
      <c r="H1487">
        <f>LEN(B1487)</f>
        <v>18</v>
      </c>
    </row>
    <row r="1488" spans="1:9" ht="15.75" customHeight="1" x14ac:dyDescent="0.2">
      <c r="A1488" s="3" t="s">
        <v>1480</v>
      </c>
      <c r="B1488" s="3" t="s">
        <v>1480</v>
      </c>
      <c r="C1488" s="3" t="s">
        <v>25</v>
      </c>
      <c r="D1488" s="3" t="s">
        <v>17</v>
      </c>
      <c r="F1488" s="3" t="s">
        <v>17</v>
      </c>
      <c r="G1488" s="3" t="str">
        <f>IF(ISNUMBER(SEARCH("Sourcewatch",F1488)),"Sourcewatch",IF(ISNUMBER(SEARCH("desmog",F1488)),"Desmog",IF(ISNUMBER(SEARCH("Exxon",F1488)),"Exxonsecrets",IF(ISNUMBER(SEARCH("wikipedia",F1488)),"Wikipedia",IF(ISNUMBER(SEARCH("greenpeace",F1488)),"Greenpeace",IF(ISNUMBER(SEARCH("Polluterwatch",F1488)),"Polluterwatch",IF(F1488="","","Other")))))))</f>
        <v/>
      </c>
      <c r="H1488">
        <f>LEN(B1488)</f>
        <v>6</v>
      </c>
    </row>
    <row r="1489" spans="1:9" ht="15.75" customHeight="1" x14ac:dyDescent="0.2">
      <c r="A1489" s="11" t="s">
        <v>4333</v>
      </c>
      <c r="B1489" s="11" t="s">
        <v>4333</v>
      </c>
      <c r="C1489" t="s">
        <v>25</v>
      </c>
      <c r="D1489" t="s">
        <v>17</v>
      </c>
      <c r="G1489" s="3" t="str">
        <f>IF(ISNUMBER(SEARCH("Sourcewatch",F1489)),"Sourcewatch",IF(ISNUMBER(SEARCH("desmog",F1489)),"Desmog",IF(ISNUMBER(SEARCH("Exxon",F1489)),"Exxonsecrets",IF(ISNUMBER(SEARCH("wikipedia",F1489)),"Wikipedia",IF(ISNUMBER(SEARCH("greenpeace",F1489)),"Greenpeace",IF(ISNUMBER(SEARCH("Polluterwatch",F1489)),"Polluterwatch",IF(F1489="","","Other")))))))</f>
        <v/>
      </c>
      <c r="H1489">
        <f>LEN(B1489)</f>
        <v>11</v>
      </c>
      <c r="I1489" s="17" t="s">
        <v>25</v>
      </c>
    </row>
    <row r="1490" spans="1:9" ht="15.75" customHeight="1" x14ac:dyDescent="0.2">
      <c r="A1490" s="3" t="s">
        <v>1481</v>
      </c>
      <c r="B1490" s="3" t="s">
        <v>1481</v>
      </c>
      <c r="C1490" s="3" t="s">
        <v>25</v>
      </c>
      <c r="D1490" s="3" t="s">
        <v>17</v>
      </c>
      <c r="F1490" s="3" t="s">
        <v>17</v>
      </c>
      <c r="G1490" s="3" t="str">
        <f>IF(ISNUMBER(SEARCH("Sourcewatch",F1490)),"Sourcewatch",IF(ISNUMBER(SEARCH("desmog",F1490)),"Desmog",IF(ISNUMBER(SEARCH("Exxon",F1490)),"Exxonsecrets",IF(ISNUMBER(SEARCH("wikipedia",F1490)),"Wikipedia",IF(ISNUMBER(SEARCH("greenpeace",F1490)),"Greenpeace",IF(ISNUMBER(SEARCH("Polluterwatch",F1490)),"Polluterwatch",IF(F1490="","","Other")))))))</f>
        <v/>
      </c>
      <c r="H1490">
        <f>LEN(B1490)</f>
        <v>11</v>
      </c>
    </row>
    <row r="1491" spans="1:9" ht="15.75" customHeight="1" x14ac:dyDescent="0.2">
      <c r="A1491" s="3" t="s">
        <v>1482</v>
      </c>
      <c r="B1491" s="3" t="s">
        <v>1482</v>
      </c>
      <c r="C1491" s="3" t="s">
        <v>25</v>
      </c>
      <c r="D1491" s="3" t="s">
        <v>17</v>
      </c>
      <c r="F1491" s="3" t="s">
        <v>17</v>
      </c>
      <c r="G1491" s="3" t="str">
        <f>IF(ISNUMBER(SEARCH("Sourcewatch",F1491)),"Sourcewatch",IF(ISNUMBER(SEARCH("desmog",F1491)),"Desmog",IF(ISNUMBER(SEARCH("Exxon",F1491)),"Exxonsecrets",IF(ISNUMBER(SEARCH("wikipedia",F1491)),"Wikipedia",IF(ISNUMBER(SEARCH("greenpeace",F1491)),"Greenpeace",IF(ISNUMBER(SEARCH("Polluterwatch",F1491)),"Polluterwatch",IF(F1491="","","Other")))))))</f>
        <v/>
      </c>
      <c r="H1491">
        <f>LEN(B1491)</f>
        <v>9</v>
      </c>
    </row>
    <row r="1492" spans="1:9" ht="15.75" customHeight="1" x14ac:dyDescent="0.2">
      <c r="A1492" s="3" t="s">
        <v>1483</v>
      </c>
      <c r="B1492" s="3" t="s">
        <v>1483</v>
      </c>
      <c r="C1492" s="3" t="s">
        <v>17</v>
      </c>
      <c r="D1492" s="3" t="s">
        <v>25</v>
      </c>
      <c r="G1492" s="3" t="str">
        <f>IF(ISNUMBER(SEARCH("Sourcewatch",F1492)),"Sourcewatch",IF(ISNUMBER(SEARCH("desmog",F1492)),"Desmog",IF(ISNUMBER(SEARCH("Exxon",F1492)),"Exxonsecrets",IF(ISNUMBER(SEARCH("wikipedia",F1492)),"Wikipedia",IF(ISNUMBER(SEARCH("greenpeace",F1492)),"Greenpeace",IF(ISNUMBER(SEARCH("Polluterwatch",F1492)),"Polluterwatch",IF(F1492="","","Other")))))))</f>
        <v/>
      </c>
      <c r="H1492">
        <f>LEN(B1492)</f>
        <v>25</v>
      </c>
    </row>
    <row r="1493" spans="1:9" ht="15.75" customHeight="1" x14ac:dyDescent="0.2">
      <c r="A1493" s="3" t="s">
        <v>1484</v>
      </c>
      <c r="B1493" s="3" t="s">
        <v>1484</v>
      </c>
      <c r="C1493" s="3" t="s">
        <v>25</v>
      </c>
      <c r="D1493" s="3" t="s">
        <v>17</v>
      </c>
      <c r="F1493" s="3" t="s">
        <v>17</v>
      </c>
      <c r="G1493" s="3" t="str">
        <f>IF(ISNUMBER(SEARCH("Sourcewatch",F1493)),"Sourcewatch",IF(ISNUMBER(SEARCH("desmog",F1493)),"Desmog",IF(ISNUMBER(SEARCH("Exxon",F1493)),"Exxonsecrets",IF(ISNUMBER(SEARCH("wikipedia",F1493)),"Wikipedia",IF(ISNUMBER(SEARCH("greenpeace",F1493)),"Greenpeace",IF(ISNUMBER(SEARCH("Polluterwatch",F1493)),"Polluterwatch",IF(F1493="","","Other")))))))</f>
        <v/>
      </c>
      <c r="H1493">
        <f>LEN(B1493)</f>
        <v>22</v>
      </c>
    </row>
    <row r="1494" spans="1:9" ht="15.75" customHeight="1" x14ac:dyDescent="0.2">
      <c r="A1494" s="3" t="s">
        <v>1485</v>
      </c>
      <c r="B1494" s="3" t="s">
        <v>1485</v>
      </c>
      <c r="C1494" s="6" t="s">
        <v>25</v>
      </c>
      <c r="D1494" s="3" t="s">
        <v>17</v>
      </c>
      <c r="F1494" s="3" t="s">
        <v>17</v>
      </c>
      <c r="G1494" s="3" t="str">
        <f>IF(ISNUMBER(SEARCH("Sourcewatch",F1494)),"Sourcewatch",IF(ISNUMBER(SEARCH("desmog",F1494)),"Desmog",IF(ISNUMBER(SEARCH("Exxon",F1494)),"Exxonsecrets",IF(ISNUMBER(SEARCH("wikipedia",F1494)),"Wikipedia",IF(ISNUMBER(SEARCH("greenpeace",F1494)),"Greenpeace",IF(ISNUMBER(SEARCH("Polluterwatch",F1494)),"Polluterwatch",IF(F1494="","","Other")))))))</f>
        <v/>
      </c>
      <c r="H1494">
        <f>LEN(B1494)</f>
        <v>10</v>
      </c>
    </row>
    <row r="1495" spans="1:9" ht="15.75" customHeight="1" x14ac:dyDescent="0.2">
      <c r="A1495" s="3" t="s">
        <v>1486</v>
      </c>
      <c r="B1495" s="3" t="s">
        <v>1486</v>
      </c>
      <c r="C1495" s="6" t="s">
        <v>25</v>
      </c>
      <c r="D1495" s="3" t="s">
        <v>17</v>
      </c>
      <c r="F1495" s="3" t="s">
        <v>17</v>
      </c>
      <c r="G1495" s="3" t="str">
        <f>IF(ISNUMBER(SEARCH("Sourcewatch",F1495)),"Sourcewatch",IF(ISNUMBER(SEARCH("desmog",F1495)),"Desmog",IF(ISNUMBER(SEARCH("Exxon",F1495)),"Exxonsecrets",IF(ISNUMBER(SEARCH("wikipedia",F1495)),"Wikipedia",IF(ISNUMBER(SEARCH("greenpeace",F1495)),"Greenpeace",IF(ISNUMBER(SEARCH("Polluterwatch",F1495)),"Polluterwatch",IF(F1495="","","Other")))))))</f>
        <v/>
      </c>
      <c r="H1495">
        <f>LEN(B1495)</f>
        <v>9</v>
      </c>
    </row>
    <row r="1496" spans="1:9" ht="15.75" customHeight="1" x14ac:dyDescent="0.2">
      <c r="A1496" s="3" t="s">
        <v>1487</v>
      </c>
      <c r="B1496" s="3" t="s">
        <v>1487</v>
      </c>
      <c r="C1496" s="6" t="s">
        <v>25</v>
      </c>
      <c r="D1496" s="3" t="s">
        <v>17</v>
      </c>
      <c r="F1496" s="3" t="s">
        <v>17</v>
      </c>
      <c r="G1496" s="3" t="str">
        <f>IF(ISNUMBER(SEARCH("Sourcewatch",F1496)),"Sourcewatch",IF(ISNUMBER(SEARCH("desmog",F1496)),"Desmog",IF(ISNUMBER(SEARCH("Exxon",F1496)),"Exxonsecrets",IF(ISNUMBER(SEARCH("wikipedia",F1496)),"Wikipedia",IF(ISNUMBER(SEARCH("greenpeace",F1496)),"Greenpeace",IF(ISNUMBER(SEARCH("Polluterwatch",F1496)),"Polluterwatch",IF(F1496="","","Other")))))))</f>
        <v/>
      </c>
      <c r="H1496">
        <f>LEN(B1496)</f>
        <v>8</v>
      </c>
    </row>
    <row r="1497" spans="1:9" ht="15.75" customHeight="1" x14ac:dyDescent="0.2">
      <c r="A1497" s="3" t="s">
        <v>1488</v>
      </c>
      <c r="B1497" s="3" t="s">
        <v>1488</v>
      </c>
      <c r="C1497" s="6" t="s">
        <v>25</v>
      </c>
      <c r="D1497" s="3" t="s">
        <v>17</v>
      </c>
      <c r="F1497" s="3" t="s">
        <v>17</v>
      </c>
      <c r="G1497" s="3" t="str">
        <f>IF(ISNUMBER(SEARCH("Sourcewatch",F1497)),"Sourcewatch",IF(ISNUMBER(SEARCH("desmog",F1497)),"Desmog",IF(ISNUMBER(SEARCH("Exxon",F1497)),"Exxonsecrets",IF(ISNUMBER(SEARCH("wikipedia",F1497)),"Wikipedia",IF(ISNUMBER(SEARCH("greenpeace",F1497)),"Greenpeace",IF(ISNUMBER(SEARCH("Polluterwatch",F1497)),"Polluterwatch",IF(F1497="","","Other")))))))</f>
        <v/>
      </c>
      <c r="H1497">
        <f>LEN(B1497)</f>
        <v>9</v>
      </c>
    </row>
    <row r="1498" spans="1:9" ht="15.75" customHeight="1" x14ac:dyDescent="0.2">
      <c r="A1498" s="3" t="s">
        <v>1489</v>
      </c>
      <c r="B1498" s="3" t="s">
        <v>1489</v>
      </c>
      <c r="C1498" s="6" t="s">
        <v>25</v>
      </c>
      <c r="D1498" s="3" t="s">
        <v>17</v>
      </c>
      <c r="F1498" s="3" t="s">
        <v>17</v>
      </c>
      <c r="G1498" s="3" t="str">
        <f>IF(ISNUMBER(SEARCH("Sourcewatch",F1498)),"Sourcewatch",IF(ISNUMBER(SEARCH("desmog",F1498)),"Desmog",IF(ISNUMBER(SEARCH("Exxon",F1498)),"Exxonsecrets",IF(ISNUMBER(SEARCH("wikipedia",F1498)),"Wikipedia",IF(ISNUMBER(SEARCH("greenpeace",F1498)),"Greenpeace",IF(ISNUMBER(SEARCH("Polluterwatch",F1498)),"Polluterwatch",IF(F1498="","","Other")))))))</f>
        <v/>
      </c>
      <c r="H1498">
        <f>LEN(B1498)</f>
        <v>7</v>
      </c>
    </row>
    <row r="1499" spans="1:9" ht="15.75" customHeight="1" x14ac:dyDescent="0.2">
      <c r="A1499" s="3" t="s">
        <v>1490</v>
      </c>
      <c r="B1499" s="3" t="s">
        <v>1490</v>
      </c>
      <c r="C1499" s="6" t="s">
        <v>25</v>
      </c>
      <c r="D1499" s="3" t="s">
        <v>17</v>
      </c>
      <c r="F1499" s="3" t="s">
        <v>17</v>
      </c>
      <c r="G1499" s="3" t="str">
        <f>IF(ISNUMBER(SEARCH("Sourcewatch",F1499)),"Sourcewatch",IF(ISNUMBER(SEARCH("desmog",F1499)),"Desmog",IF(ISNUMBER(SEARCH("Exxon",F1499)),"Exxonsecrets",IF(ISNUMBER(SEARCH("wikipedia",F1499)),"Wikipedia",IF(ISNUMBER(SEARCH("greenpeace",F1499)),"Greenpeace",IF(ISNUMBER(SEARCH("Polluterwatch",F1499)),"Polluterwatch",IF(F1499="","","Other")))))))</f>
        <v/>
      </c>
      <c r="H1499">
        <f>LEN(B1499)</f>
        <v>11</v>
      </c>
    </row>
    <row r="1500" spans="1:9" ht="15.75" customHeight="1" x14ac:dyDescent="0.2">
      <c r="A1500" s="3" t="s">
        <v>1491</v>
      </c>
      <c r="B1500" s="3" t="s">
        <v>1491</v>
      </c>
      <c r="C1500" s="6" t="s">
        <v>25</v>
      </c>
      <c r="D1500" s="3" t="s">
        <v>17</v>
      </c>
      <c r="F1500" s="3" t="s">
        <v>17</v>
      </c>
      <c r="G1500" s="3" t="str">
        <f>IF(ISNUMBER(SEARCH("Sourcewatch",F1500)),"Sourcewatch",IF(ISNUMBER(SEARCH("desmog",F1500)),"Desmog",IF(ISNUMBER(SEARCH("Exxon",F1500)),"Exxonsecrets",IF(ISNUMBER(SEARCH("wikipedia",F1500)),"Wikipedia",IF(ISNUMBER(SEARCH("greenpeace",F1500)),"Greenpeace",IF(ISNUMBER(SEARCH("Polluterwatch",F1500)),"Polluterwatch",IF(F1500="","","Other")))))))</f>
        <v/>
      </c>
      <c r="H1500">
        <f>LEN(B1500)</f>
        <v>10</v>
      </c>
    </row>
    <row r="1501" spans="1:9" ht="15.75" customHeight="1" x14ac:dyDescent="0.2">
      <c r="A1501" s="3" t="s">
        <v>1492</v>
      </c>
      <c r="B1501" s="3" t="s">
        <v>1492</v>
      </c>
      <c r="C1501" s="6" t="s">
        <v>25</v>
      </c>
      <c r="D1501" s="3" t="s">
        <v>17</v>
      </c>
      <c r="F1501" s="3" t="s">
        <v>17</v>
      </c>
      <c r="G1501" s="3" t="str">
        <f>IF(ISNUMBER(SEARCH("Sourcewatch",F1501)),"Sourcewatch",IF(ISNUMBER(SEARCH("desmog",F1501)),"Desmog",IF(ISNUMBER(SEARCH("Exxon",F1501)),"Exxonsecrets",IF(ISNUMBER(SEARCH("wikipedia",F1501)),"Wikipedia",IF(ISNUMBER(SEARCH("greenpeace",F1501)),"Greenpeace",IF(ISNUMBER(SEARCH("Polluterwatch",F1501)),"Polluterwatch",IF(F1501="","","Other")))))))</f>
        <v/>
      </c>
      <c r="H1501">
        <f>LEN(B1501)</f>
        <v>11</v>
      </c>
    </row>
    <row r="1502" spans="1:9" ht="15.75" customHeight="1" x14ac:dyDescent="0.2">
      <c r="A1502" s="3" t="s">
        <v>1493</v>
      </c>
      <c r="B1502" s="3" t="s">
        <v>1493</v>
      </c>
      <c r="C1502" s="6" t="s">
        <v>25</v>
      </c>
      <c r="D1502" s="3" t="s">
        <v>17</v>
      </c>
      <c r="F1502" s="3" t="s">
        <v>17</v>
      </c>
      <c r="G1502" s="3" t="str">
        <f>IF(ISNUMBER(SEARCH("Sourcewatch",F1502)),"Sourcewatch",IF(ISNUMBER(SEARCH("desmog",F1502)),"Desmog",IF(ISNUMBER(SEARCH("Exxon",F1502)),"Exxonsecrets",IF(ISNUMBER(SEARCH("wikipedia",F1502)),"Wikipedia",IF(ISNUMBER(SEARCH("greenpeace",F1502)),"Greenpeace",IF(ISNUMBER(SEARCH("Polluterwatch",F1502)),"Polluterwatch",IF(F1502="","","Other")))))))</f>
        <v/>
      </c>
      <c r="H1502">
        <f>LEN(B1502)</f>
        <v>12</v>
      </c>
    </row>
    <row r="1503" spans="1:9" ht="15.75" customHeight="1" x14ac:dyDescent="0.2">
      <c r="A1503" s="3" t="s">
        <v>1494</v>
      </c>
      <c r="B1503" s="3" t="s">
        <v>1494</v>
      </c>
      <c r="C1503" s="6" t="s">
        <v>25</v>
      </c>
      <c r="D1503" s="3" t="s">
        <v>17</v>
      </c>
      <c r="F1503" s="3" t="s">
        <v>17</v>
      </c>
      <c r="G1503" s="3" t="str">
        <f>IF(ISNUMBER(SEARCH("Sourcewatch",F1503)),"Sourcewatch",IF(ISNUMBER(SEARCH("desmog",F1503)),"Desmog",IF(ISNUMBER(SEARCH("Exxon",F1503)),"Exxonsecrets",IF(ISNUMBER(SEARCH("wikipedia",F1503)),"Wikipedia",IF(ISNUMBER(SEARCH("greenpeace",F1503)),"Greenpeace",IF(ISNUMBER(SEARCH("Polluterwatch",F1503)),"Polluterwatch",IF(F1503="","","Other")))))))</f>
        <v/>
      </c>
      <c r="H1503">
        <f>LEN(B1503)</f>
        <v>8</v>
      </c>
    </row>
    <row r="1504" spans="1:9" ht="15.75" customHeight="1" x14ac:dyDescent="0.2">
      <c r="A1504" s="3" t="s">
        <v>1495</v>
      </c>
      <c r="B1504" s="3" t="s">
        <v>1495</v>
      </c>
      <c r="C1504" s="6" t="s">
        <v>25</v>
      </c>
      <c r="D1504" s="3" t="s">
        <v>17</v>
      </c>
      <c r="F1504" s="3" t="s">
        <v>17</v>
      </c>
      <c r="G1504" s="3" t="str">
        <f>IF(ISNUMBER(SEARCH("Sourcewatch",F1504)),"Sourcewatch",IF(ISNUMBER(SEARCH("desmog",F1504)),"Desmog",IF(ISNUMBER(SEARCH("Exxon",F1504)),"Exxonsecrets",IF(ISNUMBER(SEARCH("wikipedia",F1504)),"Wikipedia",IF(ISNUMBER(SEARCH("greenpeace",F1504)),"Greenpeace",IF(ISNUMBER(SEARCH("Polluterwatch",F1504)),"Polluterwatch",IF(F1504="","","Other")))))))</f>
        <v/>
      </c>
      <c r="H1504">
        <f>LEN(B1504)</f>
        <v>6</v>
      </c>
    </row>
    <row r="1505" spans="1:9" ht="15.75" customHeight="1" x14ac:dyDescent="0.2">
      <c r="A1505" s="3" t="s">
        <v>1496</v>
      </c>
      <c r="B1505" s="3" t="s">
        <v>1496</v>
      </c>
      <c r="C1505" s="3" t="s">
        <v>25</v>
      </c>
      <c r="D1505" s="3" t="s">
        <v>17</v>
      </c>
      <c r="F1505" s="3" t="s">
        <v>17</v>
      </c>
      <c r="G1505" s="3" t="str">
        <f>IF(ISNUMBER(SEARCH("Sourcewatch",F1505)),"Sourcewatch",IF(ISNUMBER(SEARCH("desmog",F1505)),"Desmog",IF(ISNUMBER(SEARCH("Exxon",F1505)),"Exxonsecrets",IF(ISNUMBER(SEARCH("wikipedia",F1505)),"Wikipedia",IF(ISNUMBER(SEARCH("greenpeace",F1505)),"Greenpeace",IF(ISNUMBER(SEARCH("Polluterwatch",F1505)),"Polluterwatch",IF(F1505="","","Other")))))))</f>
        <v/>
      </c>
      <c r="H1505">
        <f>LEN(B1505)</f>
        <v>9</v>
      </c>
    </row>
    <row r="1506" spans="1:9" ht="15.75" customHeight="1" x14ac:dyDescent="0.2">
      <c r="A1506" s="3" t="s">
        <v>1497</v>
      </c>
      <c r="B1506" s="3" t="s">
        <v>1497</v>
      </c>
      <c r="C1506" s="3" t="s">
        <v>25</v>
      </c>
      <c r="D1506" s="3" t="s">
        <v>17</v>
      </c>
      <c r="F1506" s="3" t="s">
        <v>17</v>
      </c>
      <c r="G1506" s="3" t="str">
        <f>IF(ISNUMBER(SEARCH("Sourcewatch",F1506)),"Sourcewatch",IF(ISNUMBER(SEARCH("desmog",F1506)),"Desmog",IF(ISNUMBER(SEARCH("Exxon",F1506)),"Exxonsecrets",IF(ISNUMBER(SEARCH("wikipedia",F1506)),"Wikipedia",IF(ISNUMBER(SEARCH("greenpeace",F1506)),"Greenpeace",IF(ISNUMBER(SEARCH("Polluterwatch",F1506)),"Polluterwatch",IF(F1506="","","Other")))))))</f>
        <v/>
      </c>
      <c r="H1506">
        <f>LEN(B1506)</f>
        <v>8</v>
      </c>
    </row>
    <row r="1507" spans="1:9" ht="15.75" customHeight="1" x14ac:dyDescent="0.2">
      <c r="A1507" s="3" t="s">
        <v>1498</v>
      </c>
      <c r="B1507" s="3" t="s">
        <v>1498</v>
      </c>
      <c r="C1507" s="3" t="s">
        <v>25</v>
      </c>
      <c r="D1507" s="3" t="s">
        <v>17</v>
      </c>
      <c r="F1507" s="3" t="s">
        <v>17</v>
      </c>
      <c r="G1507" s="3" t="str">
        <f>IF(ISNUMBER(SEARCH("Sourcewatch",F1507)),"Sourcewatch",IF(ISNUMBER(SEARCH("desmog",F1507)),"Desmog",IF(ISNUMBER(SEARCH("Exxon",F1507)),"Exxonsecrets",IF(ISNUMBER(SEARCH("wikipedia",F1507)),"Wikipedia",IF(ISNUMBER(SEARCH("greenpeace",F1507)),"Greenpeace",IF(ISNUMBER(SEARCH("Polluterwatch",F1507)),"Polluterwatch",IF(F1507="","","Other")))))))</f>
        <v/>
      </c>
      <c r="H1507">
        <f>LEN(B1507)</f>
        <v>6</v>
      </c>
    </row>
    <row r="1508" spans="1:9" ht="15.75" customHeight="1" x14ac:dyDescent="0.2">
      <c r="A1508" s="3" t="s">
        <v>1499</v>
      </c>
      <c r="B1508" s="3" t="s">
        <v>1499</v>
      </c>
      <c r="C1508" s="3" t="s">
        <v>25</v>
      </c>
      <c r="D1508" s="3" t="s">
        <v>17</v>
      </c>
      <c r="F1508" s="3" t="s">
        <v>17</v>
      </c>
      <c r="G1508" s="3" t="str">
        <f>IF(ISNUMBER(SEARCH("Sourcewatch",F1508)),"Sourcewatch",IF(ISNUMBER(SEARCH("desmog",F1508)),"Desmog",IF(ISNUMBER(SEARCH("Exxon",F1508)),"Exxonsecrets",IF(ISNUMBER(SEARCH("wikipedia",F1508)),"Wikipedia",IF(ISNUMBER(SEARCH("greenpeace",F1508)),"Greenpeace",IF(ISNUMBER(SEARCH("Polluterwatch",F1508)),"Polluterwatch",IF(F1508="","","Other")))))))</f>
        <v/>
      </c>
      <c r="H1508">
        <f>LEN(B1508)</f>
        <v>15</v>
      </c>
    </row>
    <row r="1509" spans="1:9" ht="15.75" customHeight="1" x14ac:dyDescent="0.2">
      <c r="A1509" s="3" t="s">
        <v>1500</v>
      </c>
      <c r="B1509" s="3" t="s">
        <v>1500</v>
      </c>
      <c r="C1509" s="3" t="s">
        <v>25</v>
      </c>
      <c r="D1509" s="3" t="s">
        <v>17</v>
      </c>
      <c r="F1509" s="3" t="s">
        <v>17</v>
      </c>
      <c r="G1509" s="3" t="str">
        <f>IF(ISNUMBER(SEARCH("Sourcewatch",F1509)),"Sourcewatch",IF(ISNUMBER(SEARCH("desmog",F1509)),"Desmog",IF(ISNUMBER(SEARCH("Exxon",F1509)),"Exxonsecrets",IF(ISNUMBER(SEARCH("wikipedia",F1509)),"Wikipedia",IF(ISNUMBER(SEARCH("greenpeace",F1509)),"Greenpeace",IF(ISNUMBER(SEARCH("Polluterwatch",F1509)),"Polluterwatch",IF(F1509="","","Other")))))))</f>
        <v/>
      </c>
      <c r="H1509">
        <f>LEN(B1509)</f>
        <v>8</v>
      </c>
    </row>
    <row r="1510" spans="1:9" ht="15.75" customHeight="1" x14ac:dyDescent="0.2">
      <c r="A1510" s="3" t="s">
        <v>1501</v>
      </c>
      <c r="B1510" s="3" t="s">
        <v>1501</v>
      </c>
      <c r="C1510" s="3" t="s">
        <v>25</v>
      </c>
      <c r="D1510" s="3" t="s">
        <v>17</v>
      </c>
      <c r="F1510" s="3" t="s">
        <v>17</v>
      </c>
      <c r="G1510" s="3" t="str">
        <f>IF(ISNUMBER(SEARCH("Sourcewatch",F1510)),"Sourcewatch",IF(ISNUMBER(SEARCH("desmog",F1510)),"Desmog",IF(ISNUMBER(SEARCH("Exxon",F1510)),"Exxonsecrets",IF(ISNUMBER(SEARCH("wikipedia",F1510)),"Wikipedia",IF(ISNUMBER(SEARCH("greenpeace",F1510)),"Greenpeace",IF(ISNUMBER(SEARCH("Polluterwatch",F1510)),"Polluterwatch",IF(F1510="","","Other")))))))</f>
        <v/>
      </c>
      <c r="H1510">
        <f>LEN(B1510)</f>
        <v>15</v>
      </c>
    </row>
    <row r="1511" spans="1:9" ht="15.75" customHeight="1" x14ac:dyDescent="0.2">
      <c r="A1511" s="3" t="s">
        <v>1502</v>
      </c>
      <c r="B1511" s="3" t="s">
        <v>1502</v>
      </c>
      <c r="C1511" s="3" t="s">
        <v>25</v>
      </c>
      <c r="D1511" s="3" t="s">
        <v>17</v>
      </c>
      <c r="F1511" s="3" t="s">
        <v>17</v>
      </c>
      <c r="G1511" s="3" t="str">
        <f>IF(ISNUMBER(SEARCH("Sourcewatch",F1511)),"Sourcewatch",IF(ISNUMBER(SEARCH("desmog",F1511)),"Desmog",IF(ISNUMBER(SEARCH("Exxon",F1511)),"Exxonsecrets",IF(ISNUMBER(SEARCH("wikipedia",F1511)),"Wikipedia",IF(ISNUMBER(SEARCH("greenpeace",F1511)),"Greenpeace",IF(ISNUMBER(SEARCH("Polluterwatch",F1511)),"Polluterwatch",IF(F1511="","","Other")))))))</f>
        <v/>
      </c>
      <c r="H1511">
        <f>LEN(B1511)</f>
        <v>4</v>
      </c>
    </row>
    <row r="1512" spans="1:9" ht="15.75" customHeight="1" x14ac:dyDescent="0.2">
      <c r="A1512" s="3" t="s">
        <v>1503</v>
      </c>
      <c r="B1512" s="3" t="s">
        <v>1503</v>
      </c>
      <c r="C1512" s="3" t="s">
        <v>25</v>
      </c>
      <c r="D1512" s="3" t="s">
        <v>17</v>
      </c>
      <c r="F1512" s="3" t="s">
        <v>17</v>
      </c>
      <c r="G1512" s="3" t="str">
        <f>IF(ISNUMBER(SEARCH("Sourcewatch",F1512)),"Sourcewatch",IF(ISNUMBER(SEARCH("desmog",F1512)),"Desmog",IF(ISNUMBER(SEARCH("Exxon",F1512)),"Exxonsecrets",IF(ISNUMBER(SEARCH("wikipedia",F1512)),"Wikipedia",IF(ISNUMBER(SEARCH("greenpeace",F1512)),"Greenpeace",IF(ISNUMBER(SEARCH("Polluterwatch",F1512)),"Polluterwatch",IF(F1512="","","Other")))))))</f>
        <v/>
      </c>
      <c r="H1512">
        <f>LEN(B1512)</f>
        <v>4</v>
      </c>
    </row>
    <row r="1513" spans="1:9" ht="15.75" customHeight="1" x14ac:dyDescent="0.2">
      <c r="A1513" s="3" t="s">
        <v>1504</v>
      </c>
      <c r="B1513" s="3" t="s">
        <v>1504</v>
      </c>
      <c r="C1513" s="3" t="s">
        <v>25</v>
      </c>
      <c r="D1513" s="3" t="s">
        <v>17</v>
      </c>
      <c r="F1513" s="3" t="s">
        <v>17</v>
      </c>
      <c r="G1513" s="3" t="str">
        <f>IF(ISNUMBER(SEARCH("Sourcewatch",F1513)),"Sourcewatch",IF(ISNUMBER(SEARCH("desmog",F1513)),"Desmog",IF(ISNUMBER(SEARCH("Exxon",F1513)),"Exxonsecrets",IF(ISNUMBER(SEARCH("wikipedia",F1513)),"Wikipedia",IF(ISNUMBER(SEARCH("greenpeace",F1513)),"Greenpeace",IF(ISNUMBER(SEARCH("Polluterwatch",F1513)),"Polluterwatch",IF(F1513="","","Other")))))))</f>
        <v/>
      </c>
      <c r="H1513">
        <f>LEN(B1513)</f>
        <v>10</v>
      </c>
    </row>
    <row r="1514" spans="1:9" ht="15.75" customHeight="1" x14ac:dyDescent="0.2">
      <c r="A1514" s="3" t="s">
        <v>1505</v>
      </c>
      <c r="B1514" s="3" t="s">
        <v>1505</v>
      </c>
      <c r="C1514" s="3" t="s">
        <v>25</v>
      </c>
      <c r="D1514" s="3" t="s">
        <v>17</v>
      </c>
      <c r="F1514" s="3" t="s">
        <v>17</v>
      </c>
      <c r="G1514" s="3" t="str">
        <f>IF(ISNUMBER(SEARCH("Sourcewatch",F1514)),"Sourcewatch",IF(ISNUMBER(SEARCH("desmog",F1514)),"Desmog",IF(ISNUMBER(SEARCH("Exxon",F1514)),"Exxonsecrets",IF(ISNUMBER(SEARCH("wikipedia",F1514)),"Wikipedia",IF(ISNUMBER(SEARCH("greenpeace",F1514)),"Greenpeace",IF(ISNUMBER(SEARCH("Polluterwatch",F1514)),"Polluterwatch",IF(F1514="","","Other")))))))</f>
        <v/>
      </c>
      <c r="H1514">
        <f>LEN(B1514)</f>
        <v>16</v>
      </c>
    </row>
    <row r="1515" spans="1:9" ht="15.75" customHeight="1" x14ac:dyDescent="0.2">
      <c r="A1515" s="11" t="s">
        <v>4374</v>
      </c>
      <c r="B1515" s="11" t="s">
        <v>4374</v>
      </c>
      <c r="C1515" t="s">
        <v>25</v>
      </c>
      <c r="D1515" t="s">
        <v>17</v>
      </c>
      <c r="G1515" s="3" t="str">
        <f>IF(ISNUMBER(SEARCH("Sourcewatch",F1515)),"Sourcewatch",IF(ISNUMBER(SEARCH("desmog",F1515)),"Desmog",IF(ISNUMBER(SEARCH("Exxon",F1515)),"Exxonsecrets",IF(ISNUMBER(SEARCH("wikipedia",F1515)),"Wikipedia",IF(ISNUMBER(SEARCH("greenpeace",F1515)),"Greenpeace",IF(ISNUMBER(SEARCH("Polluterwatch",F1515)),"Polluterwatch",IF(F1515="","","Other")))))))</f>
        <v/>
      </c>
      <c r="H1515">
        <f>LEN(B1515)</f>
        <v>4</v>
      </c>
      <c r="I1515" s="17" t="s">
        <v>25</v>
      </c>
    </row>
    <row r="1516" spans="1:9" ht="15.75" customHeight="1" x14ac:dyDescent="0.2">
      <c r="A1516" s="3" t="s">
        <v>1506</v>
      </c>
      <c r="B1516" s="3" t="s">
        <v>1506</v>
      </c>
      <c r="C1516" s="3" t="s">
        <v>25</v>
      </c>
      <c r="D1516" s="3" t="s">
        <v>17</v>
      </c>
      <c r="F1516" s="3" t="s">
        <v>17</v>
      </c>
      <c r="G1516" s="3" t="str">
        <f>IF(ISNUMBER(SEARCH("Sourcewatch",F1516)),"Sourcewatch",IF(ISNUMBER(SEARCH("desmog",F1516)),"Desmog",IF(ISNUMBER(SEARCH("Exxon",F1516)),"Exxonsecrets",IF(ISNUMBER(SEARCH("wikipedia",F1516)),"Wikipedia",IF(ISNUMBER(SEARCH("greenpeace",F1516)),"Greenpeace",IF(ISNUMBER(SEARCH("Polluterwatch",F1516)),"Polluterwatch",IF(F1516="","","Other")))))))</f>
        <v/>
      </c>
      <c r="H1516">
        <f>LEN(B1516)</f>
        <v>12</v>
      </c>
    </row>
    <row r="1517" spans="1:9" ht="15.75" customHeight="1" x14ac:dyDescent="0.2">
      <c r="A1517" s="3" t="s">
        <v>1507</v>
      </c>
      <c r="B1517" s="3" t="s">
        <v>1507</v>
      </c>
      <c r="C1517" s="3" t="s">
        <v>25</v>
      </c>
      <c r="D1517" s="3" t="s">
        <v>17</v>
      </c>
      <c r="F1517" s="3" t="s">
        <v>17</v>
      </c>
      <c r="G1517" s="3" t="str">
        <f>IF(ISNUMBER(SEARCH("Sourcewatch",F1517)),"Sourcewatch",IF(ISNUMBER(SEARCH("desmog",F1517)),"Desmog",IF(ISNUMBER(SEARCH("Exxon",F1517)),"Exxonsecrets",IF(ISNUMBER(SEARCH("wikipedia",F1517)),"Wikipedia",IF(ISNUMBER(SEARCH("greenpeace",F1517)),"Greenpeace",IF(ISNUMBER(SEARCH("Polluterwatch",F1517)),"Polluterwatch",IF(F1517="","","Other")))))))</f>
        <v/>
      </c>
      <c r="H1517">
        <f>LEN(B1517)</f>
        <v>6</v>
      </c>
    </row>
    <row r="1518" spans="1:9" ht="15.75" customHeight="1" x14ac:dyDescent="0.2">
      <c r="A1518" s="11" t="s">
        <v>4446</v>
      </c>
      <c r="B1518" s="11" t="s">
        <v>4446</v>
      </c>
      <c r="C1518" t="s">
        <v>25</v>
      </c>
      <c r="D1518" t="s">
        <v>17</v>
      </c>
      <c r="G1518" s="3" t="str">
        <f>IF(ISNUMBER(SEARCH("Sourcewatch",F1518)),"Sourcewatch",IF(ISNUMBER(SEARCH("desmog",F1518)),"Desmog",IF(ISNUMBER(SEARCH("Exxon",F1518)),"Exxonsecrets",IF(ISNUMBER(SEARCH("wikipedia",F1518)),"Wikipedia",IF(ISNUMBER(SEARCH("greenpeace",F1518)),"Greenpeace",IF(ISNUMBER(SEARCH("Polluterwatch",F1518)),"Polluterwatch",IF(F1518="","","Other")))))))</f>
        <v/>
      </c>
      <c r="H1518">
        <f>LEN(B1518)</f>
        <v>7</v>
      </c>
      <c r="I1518" s="17" t="s">
        <v>25</v>
      </c>
    </row>
    <row r="1519" spans="1:9" ht="15.75" customHeight="1" x14ac:dyDescent="0.2">
      <c r="A1519" s="3" t="s">
        <v>1508</v>
      </c>
      <c r="B1519" s="3" t="s">
        <v>1508</v>
      </c>
      <c r="C1519" s="3" t="s">
        <v>25</v>
      </c>
      <c r="D1519" s="3" t="s">
        <v>17</v>
      </c>
      <c r="F1519" s="3" t="s">
        <v>17</v>
      </c>
      <c r="G1519" s="3" t="str">
        <f>IF(ISNUMBER(SEARCH("Sourcewatch",F1519)),"Sourcewatch",IF(ISNUMBER(SEARCH("desmog",F1519)),"Desmog",IF(ISNUMBER(SEARCH("Exxon",F1519)),"Exxonsecrets",IF(ISNUMBER(SEARCH("wikipedia",F1519)),"Wikipedia",IF(ISNUMBER(SEARCH("greenpeace",F1519)),"Greenpeace",IF(ISNUMBER(SEARCH("Polluterwatch",F1519)),"Polluterwatch",IF(F1519="","","Other")))))))</f>
        <v/>
      </c>
      <c r="H1519">
        <f>LEN(B1519)</f>
        <v>12</v>
      </c>
    </row>
    <row r="1520" spans="1:9" ht="15.75" customHeight="1" x14ac:dyDescent="0.2">
      <c r="A1520" s="3" t="s">
        <v>1509</v>
      </c>
      <c r="B1520" s="3" t="s">
        <v>1509</v>
      </c>
      <c r="C1520" s="3" t="s">
        <v>25</v>
      </c>
      <c r="D1520" s="3" t="s">
        <v>17</v>
      </c>
      <c r="F1520" s="3" t="s">
        <v>17</v>
      </c>
      <c r="G1520" s="3" t="str">
        <f>IF(ISNUMBER(SEARCH("Sourcewatch",F1520)),"Sourcewatch",IF(ISNUMBER(SEARCH("desmog",F1520)),"Desmog",IF(ISNUMBER(SEARCH("Exxon",F1520)),"Exxonsecrets",IF(ISNUMBER(SEARCH("wikipedia",F1520)),"Wikipedia",IF(ISNUMBER(SEARCH("greenpeace",F1520)),"Greenpeace",IF(ISNUMBER(SEARCH("Polluterwatch",F1520)),"Polluterwatch",IF(F1520="","","Other")))))))</f>
        <v/>
      </c>
      <c r="H1520">
        <f>LEN(B1520)</f>
        <v>14</v>
      </c>
    </row>
    <row r="1521" spans="1:9" ht="15.75" customHeight="1" x14ac:dyDescent="0.2">
      <c r="A1521" s="3" t="s">
        <v>1510</v>
      </c>
      <c r="B1521" s="3" t="s">
        <v>1510</v>
      </c>
      <c r="C1521" s="3" t="s">
        <v>25</v>
      </c>
      <c r="D1521" s="3" t="s">
        <v>17</v>
      </c>
      <c r="F1521" s="3" t="s">
        <v>17</v>
      </c>
      <c r="G1521" s="3" t="str">
        <f>IF(ISNUMBER(SEARCH("Sourcewatch",F1521)),"Sourcewatch",IF(ISNUMBER(SEARCH("desmog",F1521)),"Desmog",IF(ISNUMBER(SEARCH("Exxon",F1521)),"Exxonsecrets",IF(ISNUMBER(SEARCH("wikipedia",F1521)),"Wikipedia",IF(ISNUMBER(SEARCH("greenpeace",F1521)),"Greenpeace",IF(ISNUMBER(SEARCH("Polluterwatch",F1521)),"Polluterwatch",IF(F1521="","","Other")))))))</f>
        <v/>
      </c>
      <c r="H1521">
        <f>LEN(B1521)</f>
        <v>15</v>
      </c>
    </row>
    <row r="1522" spans="1:9" ht="15.75" customHeight="1" x14ac:dyDescent="0.2">
      <c r="A1522" s="3" t="s">
        <v>1511</v>
      </c>
      <c r="B1522" s="3" t="s">
        <v>1511</v>
      </c>
      <c r="C1522" s="3" t="s">
        <v>25</v>
      </c>
      <c r="D1522" s="3" t="s">
        <v>17</v>
      </c>
      <c r="F1522" s="3" t="s">
        <v>17</v>
      </c>
      <c r="G1522" s="3" t="str">
        <f>IF(ISNUMBER(SEARCH("Sourcewatch",F1522)),"Sourcewatch",IF(ISNUMBER(SEARCH("desmog",F1522)),"Desmog",IF(ISNUMBER(SEARCH("Exxon",F1522)),"Exxonsecrets",IF(ISNUMBER(SEARCH("wikipedia",F1522)),"Wikipedia",IF(ISNUMBER(SEARCH("greenpeace",F1522)),"Greenpeace",IF(ISNUMBER(SEARCH("Polluterwatch",F1522)),"Polluterwatch",IF(F1522="","","Other")))))))</f>
        <v/>
      </c>
      <c r="H1522">
        <f>LEN(B1522)</f>
        <v>7</v>
      </c>
    </row>
    <row r="1523" spans="1:9" ht="15.75" customHeight="1" x14ac:dyDescent="0.2">
      <c r="A1523" s="3" t="s">
        <v>1512</v>
      </c>
      <c r="B1523" s="3" t="s">
        <v>1512</v>
      </c>
      <c r="C1523" s="3" t="s">
        <v>17</v>
      </c>
      <c r="D1523" s="3" t="s">
        <v>25</v>
      </c>
      <c r="G1523" s="3" t="str">
        <f>IF(ISNUMBER(SEARCH("Sourcewatch",F1523)),"Sourcewatch",IF(ISNUMBER(SEARCH("desmog",F1523)),"Desmog",IF(ISNUMBER(SEARCH("Exxon",F1523)),"Exxonsecrets",IF(ISNUMBER(SEARCH("wikipedia",F1523)),"Wikipedia",IF(ISNUMBER(SEARCH("greenpeace",F1523)),"Greenpeace",IF(ISNUMBER(SEARCH("Polluterwatch",F1523)),"Polluterwatch",IF(F1523="","","Other")))))))</f>
        <v/>
      </c>
      <c r="H1523">
        <f>LEN(B1523)</f>
        <v>22</v>
      </c>
    </row>
    <row r="1524" spans="1:9" ht="15.75" customHeight="1" x14ac:dyDescent="0.2">
      <c r="A1524" s="3" t="s">
        <v>1513</v>
      </c>
      <c r="B1524" s="3" t="s">
        <v>1513</v>
      </c>
      <c r="C1524" s="3" t="s">
        <v>17</v>
      </c>
      <c r="D1524" s="3" t="s">
        <v>25</v>
      </c>
      <c r="G1524" s="3" t="str">
        <f>IF(ISNUMBER(SEARCH("Sourcewatch",F1524)),"Sourcewatch",IF(ISNUMBER(SEARCH("desmog",F1524)),"Desmog",IF(ISNUMBER(SEARCH("Exxon",F1524)),"Exxonsecrets",IF(ISNUMBER(SEARCH("wikipedia",F1524)),"Wikipedia",IF(ISNUMBER(SEARCH("greenpeace",F1524)),"Greenpeace",IF(ISNUMBER(SEARCH("Polluterwatch",F1524)),"Polluterwatch",IF(F1524="","","Other")))))))</f>
        <v/>
      </c>
      <c r="H1524">
        <f>LEN(B1524)</f>
        <v>18</v>
      </c>
    </row>
    <row r="1525" spans="1:9" ht="15.75" customHeight="1" x14ac:dyDescent="0.2">
      <c r="A1525" s="3" t="s">
        <v>1514</v>
      </c>
      <c r="B1525" s="3" t="s">
        <v>1514</v>
      </c>
      <c r="C1525" s="3" t="s">
        <v>25</v>
      </c>
      <c r="D1525" s="3" t="s">
        <v>17</v>
      </c>
      <c r="F1525" s="3" t="s">
        <v>17</v>
      </c>
      <c r="G1525" s="3" t="str">
        <f>IF(ISNUMBER(SEARCH("Sourcewatch",F1525)),"Sourcewatch",IF(ISNUMBER(SEARCH("desmog",F1525)),"Desmog",IF(ISNUMBER(SEARCH("Exxon",F1525)),"Exxonsecrets",IF(ISNUMBER(SEARCH("wikipedia",F1525)),"Wikipedia",IF(ISNUMBER(SEARCH("greenpeace",F1525)),"Greenpeace",IF(ISNUMBER(SEARCH("Polluterwatch",F1525)),"Polluterwatch",IF(F1525="","","Other")))))))</f>
        <v/>
      </c>
      <c r="H1525">
        <f>LEN(B1525)</f>
        <v>5</v>
      </c>
    </row>
    <row r="1526" spans="1:9" ht="15.75" customHeight="1" x14ac:dyDescent="0.2">
      <c r="A1526" s="3" t="s">
        <v>1515</v>
      </c>
      <c r="B1526" s="3" t="s">
        <v>1515</v>
      </c>
      <c r="C1526" s="3" t="s">
        <v>25</v>
      </c>
      <c r="D1526" s="3" t="s">
        <v>17</v>
      </c>
      <c r="F1526" s="3" t="s">
        <v>17</v>
      </c>
      <c r="G1526" s="3" t="str">
        <f>IF(ISNUMBER(SEARCH("Sourcewatch",F1526)),"Sourcewatch",IF(ISNUMBER(SEARCH("desmog",F1526)),"Desmog",IF(ISNUMBER(SEARCH("Exxon",F1526)),"Exxonsecrets",IF(ISNUMBER(SEARCH("wikipedia",F1526)),"Wikipedia",IF(ISNUMBER(SEARCH("greenpeace",F1526)),"Greenpeace",IF(ISNUMBER(SEARCH("Polluterwatch",F1526)),"Polluterwatch",IF(F1526="","","Other")))))))</f>
        <v/>
      </c>
      <c r="H1526">
        <f>LEN(B1526)</f>
        <v>7</v>
      </c>
    </row>
    <row r="1527" spans="1:9" ht="15.75" customHeight="1" x14ac:dyDescent="0.2">
      <c r="A1527" s="3" t="s">
        <v>1516</v>
      </c>
      <c r="B1527" s="3" t="s">
        <v>1516</v>
      </c>
      <c r="C1527" s="3" t="s">
        <v>25</v>
      </c>
      <c r="D1527" s="3" t="s">
        <v>17</v>
      </c>
      <c r="F1527" s="3" t="s">
        <v>17</v>
      </c>
      <c r="G1527" s="3" t="str">
        <f>IF(ISNUMBER(SEARCH("Sourcewatch",F1527)),"Sourcewatch",IF(ISNUMBER(SEARCH("desmog",F1527)),"Desmog",IF(ISNUMBER(SEARCH("Exxon",F1527)),"Exxonsecrets",IF(ISNUMBER(SEARCH("wikipedia",F1527)),"Wikipedia",IF(ISNUMBER(SEARCH("greenpeace",F1527)),"Greenpeace",IF(ISNUMBER(SEARCH("Polluterwatch",F1527)),"Polluterwatch",IF(F1527="","","Other")))))))</f>
        <v/>
      </c>
      <c r="H1527">
        <f>LEN(B1527)</f>
        <v>6</v>
      </c>
    </row>
    <row r="1528" spans="1:9" ht="15.75" customHeight="1" x14ac:dyDescent="0.2">
      <c r="A1528" s="3" t="s">
        <v>1517</v>
      </c>
      <c r="B1528" s="3" t="s">
        <v>1517</v>
      </c>
      <c r="C1528" s="3" t="s">
        <v>17</v>
      </c>
      <c r="D1528" s="3" t="s">
        <v>25</v>
      </c>
      <c r="G1528" s="3" t="str">
        <f>IF(ISNUMBER(SEARCH("Sourcewatch",F1528)),"Sourcewatch",IF(ISNUMBER(SEARCH("desmog",F1528)),"Desmog",IF(ISNUMBER(SEARCH("Exxon",F1528)),"Exxonsecrets",IF(ISNUMBER(SEARCH("wikipedia",F1528)),"Wikipedia",IF(ISNUMBER(SEARCH("greenpeace",F1528)),"Greenpeace",IF(ISNUMBER(SEARCH("Polluterwatch",F1528)),"Polluterwatch",IF(F1528="","","Other")))))))</f>
        <v/>
      </c>
      <c r="H1528">
        <f>LEN(B1528)</f>
        <v>28</v>
      </c>
    </row>
    <row r="1529" spans="1:9" ht="15.75" customHeight="1" x14ac:dyDescent="0.2">
      <c r="A1529" s="3" t="s">
        <v>1518</v>
      </c>
      <c r="B1529" s="3" t="s">
        <v>1518</v>
      </c>
      <c r="C1529" s="3" t="s">
        <v>17</v>
      </c>
      <c r="D1529" s="3" t="s">
        <v>25</v>
      </c>
      <c r="G1529" s="3" t="str">
        <f>IF(ISNUMBER(SEARCH("Sourcewatch",F1529)),"Sourcewatch",IF(ISNUMBER(SEARCH("desmog",F1529)),"Desmog",IF(ISNUMBER(SEARCH("Exxon",F1529)),"Exxonsecrets",IF(ISNUMBER(SEARCH("wikipedia",F1529)),"Wikipedia",IF(ISNUMBER(SEARCH("greenpeace",F1529)),"Greenpeace",IF(ISNUMBER(SEARCH("Polluterwatch",F1529)),"Polluterwatch",IF(F1529="","","Other")))))))</f>
        <v/>
      </c>
      <c r="H1529">
        <f>LEN(B1529)</f>
        <v>15</v>
      </c>
    </row>
    <row r="1530" spans="1:9" ht="15.75" customHeight="1" x14ac:dyDescent="0.2">
      <c r="A1530" s="3" t="s">
        <v>1519</v>
      </c>
      <c r="B1530" s="3" t="s">
        <v>1519</v>
      </c>
      <c r="C1530" s="3" t="s">
        <v>25</v>
      </c>
      <c r="D1530" s="3" t="s">
        <v>17</v>
      </c>
      <c r="F1530" s="3" t="s">
        <v>17</v>
      </c>
      <c r="G1530" s="3" t="str">
        <f>IF(ISNUMBER(SEARCH("Sourcewatch",F1530)),"Sourcewatch",IF(ISNUMBER(SEARCH("desmog",F1530)),"Desmog",IF(ISNUMBER(SEARCH("Exxon",F1530)),"Exxonsecrets",IF(ISNUMBER(SEARCH("wikipedia",F1530)),"Wikipedia",IF(ISNUMBER(SEARCH("greenpeace",F1530)),"Greenpeace",IF(ISNUMBER(SEARCH("Polluterwatch",F1530)),"Polluterwatch",IF(F1530="","","Other")))))))</f>
        <v/>
      </c>
      <c r="H1530">
        <f>LEN(B1530)</f>
        <v>6</v>
      </c>
    </row>
    <row r="1531" spans="1:9" ht="15.75" customHeight="1" x14ac:dyDescent="0.2">
      <c r="A1531" s="11" t="s">
        <v>4388</v>
      </c>
      <c r="B1531" s="11" t="s">
        <v>4388</v>
      </c>
      <c r="C1531" t="s">
        <v>25</v>
      </c>
      <c r="D1531" t="s">
        <v>17</v>
      </c>
      <c r="G1531" s="3" t="str">
        <f>IF(ISNUMBER(SEARCH("Sourcewatch",F1531)),"Sourcewatch",IF(ISNUMBER(SEARCH("desmog",F1531)),"Desmog",IF(ISNUMBER(SEARCH("Exxon",F1531)),"Exxonsecrets",IF(ISNUMBER(SEARCH("wikipedia",F1531)),"Wikipedia",IF(ISNUMBER(SEARCH("greenpeace",F1531)),"Greenpeace",IF(ISNUMBER(SEARCH("Polluterwatch",F1531)),"Polluterwatch",IF(F1531="","","Other")))))))</f>
        <v/>
      </c>
      <c r="H1531">
        <f>LEN(B1531)</f>
        <v>6</v>
      </c>
      <c r="I1531" s="17" t="s">
        <v>25</v>
      </c>
    </row>
    <row r="1532" spans="1:9" ht="15.75" customHeight="1" x14ac:dyDescent="0.2">
      <c r="A1532" s="3" t="s">
        <v>1520</v>
      </c>
      <c r="B1532" s="3" t="s">
        <v>1520</v>
      </c>
      <c r="C1532" s="3" t="s">
        <v>25</v>
      </c>
      <c r="D1532" s="3" t="s">
        <v>17</v>
      </c>
      <c r="F1532" s="3" t="s">
        <v>17</v>
      </c>
      <c r="G1532" s="3" t="str">
        <f>IF(ISNUMBER(SEARCH("Sourcewatch",F1532)),"Sourcewatch",IF(ISNUMBER(SEARCH("desmog",F1532)),"Desmog",IF(ISNUMBER(SEARCH("Exxon",F1532)),"Exxonsecrets",IF(ISNUMBER(SEARCH("wikipedia",F1532)),"Wikipedia",IF(ISNUMBER(SEARCH("greenpeace",F1532)),"Greenpeace",IF(ISNUMBER(SEARCH("Polluterwatch",F1532)),"Polluterwatch",IF(F1532="","","Other")))))))</f>
        <v/>
      </c>
      <c r="H1532">
        <f>LEN(B1532)</f>
        <v>17</v>
      </c>
    </row>
    <row r="1533" spans="1:9" ht="15.75" customHeight="1" x14ac:dyDescent="0.2">
      <c r="A1533" s="3" t="s">
        <v>1521</v>
      </c>
      <c r="B1533" s="3" t="s">
        <v>1521</v>
      </c>
      <c r="C1533" s="3" t="s">
        <v>25</v>
      </c>
      <c r="D1533" s="3" t="s">
        <v>17</v>
      </c>
      <c r="F1533" s="3" t="s">
        <v>17</v>
      </c>
      <c r="G1533" s="3" t="str">
        <f>IF(ISNUMBER(SEARCH("Sourcewatch",F1533)),"Sourcewatch",IF(ISNUMBER(SEARCH("desmog",F1533)),"Desmog",IF(ISNUMBER(SEARCH("Exxon",F1533)),"Exxonsecrets",IF(ISNUMBER(SEARCH("wikipedia",F1533)),"Wikipedia",IF(ISNUMBER(SEARCH("greenpeace",F1533)),"Greenpeace",IF(ISNUMBER(SEARCH("Polluterwatch",F1533)),"Polluterwatch",IF(F1533="","","Other")))))))</f>
        <v/>
      </c>
      <c r="H1533">
        <f>LEN(B1533)</f>
        <v>17</v>
      </c>
    </row>
    <row r="1534" spans="1:9" ht="15.75" customHeight="1" x14ac:dyDescent="0.2">
      <c r="A1534" s="3" t="s">
        <v>1522</v>
      </c>
      <c r="B1534" s="3" t="s">
        <v>1522</v>
      </c>
      <c r="C1534" s="3" t="s">
        <v>25</v>
      </c>
      <c r="D1534" s="3" t="s">
        <v>17</v>
      </c>
      <c r="F1534" s="3" t="s">
        <v>17</v>
      </c>
      <c r="G1534" s="3" t="str">
        <f>IF(ISNUMBER(SEARCH("Sourcewatch",F1534)),"Sourcewatch",IF(ISNUMBER(SEARCH("desmog",F1534)),"Desmog",IF(ISNUMBER(SEARCH("Exxon",F1534)),"Exxonsecrets",IF(ISNUMBER(SEARCH("wikipedia",F1534)),"Wikipedia",IF(ISNUMBER(SEARCH("greenpeace",F1534)),"Greenpeace",IF(ISNUMBER(SEARCH("Polluterwatch",F1534)),"Polluterwatch",IF(F1534="","","Other")))))))</f>
        <v/>
      </c>
      <c r="H1534">
        <f>LEN(B1534)</f>
        <v>17</v>
      </c>
    </row>
    <row r="1535" spans="1:9" ht="15.75" customHeight="1" x14ac:dyDescent="0.2">
      <c r="A1535" s="3" t="s">
        <v>1523</v>
      </c>
      <c r="B1535" s="3" t="s">
        <v>1523</v>
      </c>
      <c r="C1535" s="3" t="s">
        <v>17</v>
      </c>
      <c r="D1535" s="3" t="s">
        <v>25</v>
      </c>
      <c r="G1535" s="3" t="str">
        <f>IF(ISNUMBER(SEARCH("Sourcewatch",F1535)),"Sourcewatch",IF(ISNUMBER(SEARCH("desmog",F1535)),"Desmog",IF(ISNUMBER(SEARCH("Exxon",F1535)),"Exxonsecrets",IF(ISNUMBER(SEARCH("wikipedia",F1535)),"Wikipedia",IF(ISNUMBER(SEARCH("greenpeace",F1535)),"Greenpeace",IF(ISNUMBER(SEARCH("Polluterwatch",F1535)),"Polluterwatch",IF(F1535="","","Other")))))))</f>
        <v/>
      </c>
      <c r="H1535">
        <f>LEN(B1535)</f>
        <v>18</v>
      </c>
    </row>
    <row r="1536" spans="1:9" ht="15.75" customHeight="1" x14ac:dyDescent="0.2">
      <c r="A1536" s="11" t="s">
        <v>4643</v>
      </c>
      <c r="B1536" s="11" t="s">
        <v>4643</v>
      </c>
      <c r="C1536" t="s">
        <v>25</v>
      </c>
      <c r="D1536" t="s">
        <v>17</v>
      </c>
      <c r="G1536" s="3" t="str">
        <f>IF(ISNUMBER(SEARCH("Sourcewatch",F1536)),"Sourcewatch",IF(ISNUMBER(SEARCH("desmog",F1536)),"Desmog",IF(ISNUMBER(SEARCH("Exxon",F1536)),"Exxonsecrets",IF(ISNUMBER(SEARCH("wikipedia",F1536)),"Wikipedia",IF(ISNUMBER(SEARCH("greenpeace",F1536)),"Greenpeace",IF(ISNUMBER(SEARCH("Polluterwatch",F1536)),"Polluterwatch",IF(F1536="","","Other")))))))</f>
        <v/>
      </c>
      <c r="H1536">
        <f>LEN(B1536)</f>
        <v>7</v>
      </c>
      <c r="I1536" s="17" t="s">
        <v>25</v>
      </c>
    </row>
    <row r="1537" spans="1:9" ht="15.75" customHeight="1" x14ac:dyDescent="0.2">
      <c r="A1537" s="3" t="s">
        <v>1524</v>
      </c>
      <c r="B1537" s="3" t="s">
        <v>1524</v>
      </c>
      <c r="C1537" s="3" t="s">
        <v>25</v>
      </c>
      <c r="D1537" s="3" t="s">
        <v>17</v>
      </c>
      <c r="F1537" s="3" t="s">
        <v>17</v>
      </c>
      <c r="G1537" s="3" t="str">
        <f>IF(ISNUMBER(SEARCH("Sourcewatch",F1537)),"Sourcewatch",IF(ISNUMBER(SEARCH("desmog",F1537)),"Desmog",IF(ISNUMBER(SEARCH("Exxon",F1537)),"Exxonsecrets",IF(ISNUMBER(SEARCH("wikipedia",F1537)),"Wikipedia",IF(ISNUMBER(SEARCH("greenpeace",F1537)),"Greenpeace",IF(ISNUMBER(SEARCH("Polluterwatch",F1537)),"Polluterwatch",IF(F1537="","","Other")))))))</f>
        <v/>
      </c>
      <c r="H1537">
        <f>LEN(B1537)</f>
        <v>14</v>
      </c>
    </row>
    <row r="1538" spans="1:9" ht="15.75" customHeight="1" x14ac:dyDescent="0.2">
      <c r="A1538" s="3" t="s">
        <v>1525</v>
      </c>
      <c r="B1538" s="3" t="s">
        <v>1525</v>
      </c>
      <c r="C1538" s="3" t="s">
        <v>25</v>
      </c>
      <c r="D1538" s="3" t="s">
        <v>17</v>
      </c>
      <c r="F1538" s="3" t="s">
        <v>17</v>
      </c>
      <c r="G1538" s="3" t="str">
        <f>IF(ISNUMBER(SEARCH("Sourcewatch",F1538)),"Sourcewatch",IF(ISNUMBER(SEARCH("desmog",F1538)),"Desmog",IF(ISNUMBER(SEARCH("Exxon",F1538)),"Exxonsecrets",IF(ISNUMBER(SEARCH("wikipedia",F1538)),"Wikipedia",IF(ISNUMBER(SEARCH("greenpeace",F1538)),"Greenpeace",IF(ISNUMBER(SEARCH("Polluterwatch",F1538)),"Polluterwatch",IF(F1538="","","Other")))))))</f>
        <v/>
      </c>
      <c r="H1538">
        <f>LEN(B1538)</f>
        <v>6</v>
      </c>
    </row>
    <row r="1539" spans="1:9" ht="15.75" customHeight="1" x14ac:dyDescent="0.2">
      <c r="A1539" s="11" t="s">
        <v>4457</v>
      </c>
      <c r="B1539" s="11" t="s">
        <v>4457</v>
      </c>
      <c r="C1539" t="s">
        <v>25</v>
      </c>
      <c r="D1539" t="s">
        <v>17</v>
      </c>
      <c r="G1539" s="3" t="str">
        <f>IF(ISNUMBER(SEARCH("Sourcewatch",F1539)),"Sourcewatch",IF(ISNUMBER(SEARCH("desmog",F1539)),"Desmog",IF(ISNUMBER(SEARCH("Exxon",F1539)),"Exxonsecrets",IF(ISNUMBER(SEARCH("wikipedia",F1539)),"Wikipedia",IF(ISNUMBER(SEARCH("greenpeace",F1539)),"Greenpeace",IF(ISNUMBER(SEARCH("Polluterwatch",F1539)),"Polluterwatch",IF(F1539="","","Other")))))))</f>
        <v/>
      </c>
      <c r="H1539">
        <f>LEN(B1539)</f>
        <v>8</v>
      </c>
      <c r="I1539" s="17" t="s">
        <v>25</v>
      </c>
    </row>
    <row r="1540" spans="1:9" ht="15.75" customHeight="1" x14ac:dyDescent="0.2">
      <c r="A1540" s="3" t="s">
        <v>1526</v>
      </c>
      <c r="B1540" s="3" t="s">
        <v>1526</v>
      </c>
      <c r="C1540" s="3" t="s">
        <v>25</v>
      </c>
      <c r="D1540" s="3" t="s">
        <v>17</v>
      </c>
      <c r="F1540" s="3" t="s">
        <v>17</v>
      </c>
      <c r="G1540" s="3" t="str">
        <f>IF(ISNUMBER(SEARCH("Sourcewatch",F1540)),"Sourcewatch",IF(ISNUMBER(SEARCH("desmog",F1540)),"Desmog",IF(ISNUMBER(SEARCH("Exxon",F1540)),"Exxonsecrets",IF(ISNUMBER(SEARCH("wikipedia",F1540)),"Wikipedia",IF(ISNUMBER(SEARCH("greenpeace",F1540)),"Greenpeace",IF(ISNUMBER(SEARCH("Polluterwatch",F1540)),"Polluterwatch",IF(F1540="","","Other")))))))</f>
        <v/>
      </c>
      <c r="H1540">
        <f>LEN(B1540)</f>
        <v>14</v>
      </c>
    </row>
    <row r="1541" spans="1:9" ht="15.75" customHeight="1" x14ac:dyDescent="0.2">
      <c r="A1541" s="3" t="s">
        <v>1527</v>
      </c>
      <c r="B1541" s="3" t="s">
        <v>1527</v>
      </c>
      <c r="C1541" s="3" t="s">
        <v>25</v>
      </c>
      <c r="D1541" s="3" t="s">
        <v>17</v>
      </c>
      <c r="F1541" s="3" t="s">
        <v>17</v>
      </c>
      <c r="G1541" s="3" t="str">
        <f>IF(ISNUMBER(SEARCH("Sourcewatch",F1541)),"Sourcewatch",IF(ISNUMBER(SEARCH("desmog",F1541)),"Desmog",IF(ISNUMBER(SEARCH("Exxon",F1541)),"Exxonsecrets",IF(ISNUMBER(SEARCH("wikipedia",F1541)),"Wikipedia",IF(ISNUMBER(SEARCH("greenpeace",F1541)),"Greenpeace",IF(ISNUMBER(SEARCH("Polluterwatch",F1541)),"Polluterwatch",IF(F1541="","","Other")))))))</f>
        <v/>
      </c>
      <c r="H1541">
        <f>LEN(B1541)</f>
        <v>13</v>
      </c>
    </row>
    <row r="1542" spans="1:9" ht="15.75" customHeight="1" x14ac:dyDescent="0.2">
      <c r="A1542" s="3" t="s">
        <v>1528</v>
      </c>
      <c r="B1542" s="3" t="s">
        <v>1528</v>
      </c>
      <c r="C1542" s="3" t="s">
        <v>25</v>
      </c>
      <c r="D1542" s="3" t="s">
        <v>17</v>
      </c>
      <c r="F1542" s="3" t="s">
        <v>17</v>
      </c>
      <c r="G1542" s="3" t="str">
        <f>IF(ISNUMBER(SEARCH("Sourcewatch",F1542)),"Sourcewatch",IF(ISNUMBER(SEARCH("desmog",F1542)),"Desmog",IF(ISNUMBER(SEARCH("Exxon",F1542)),"Exxonsecrets",IF(ISNUMBER(SEARCH("wikipedia",F1542)),"Wikipedia",IF(ISNUMBER(SEARCH("greenpeace",F1542)),"Greenpeace",IF(ISNUMBER(SEARCH("Polluterwatch",F1542)),"Polluterwatch",IF(F1542="","","Other")))))))</f>
        <v/>
      </c>
      <c r="H1542">
        <f>LEN(B1542)</f>
        <v>6</v>
      </c>
    </row>
    <row r="1543" spans="1:9" ht="15.75" customHeight="1" x14ac:dyDescent="0.2">
      <c r="A1543" s="3" t="s">
        <v>1529</v>
      </c>
      <c r="B1543" s="3" t="s">
        <v>1529</v>
      </c>
      <c r="C1543" s="3" t="s">
        <v>25</v>
      </c>
      <c r="D1543" s="3" t="s">
        <v>17</v>
      </c>
      <c r="F1543" s="3" t="s">
        <v>17</v>
      </c>
      <c r="G1543" s="3" t="str">
        <f>IF(ISNUMBER(SEARCH("Sourcewatch",F1543)),"Sourcewatch",IF(ISNUMBER(SEARCH("desmog",F1543)),"Desmog",IF(ISNUMBER(SEARCH("Exxon",F1543)),"Exxonsecrets",IF(ISNUMBER(SEARCH("wikipedia",F1543)),"Wikipedia",IF(ISNUMBER(SEARCH("greenpeace",F1543)),"Greenpeace",IF(ISNUMBER(SEARCH("Polluterwatch",F1543)),"Polluterwatch",IF(F1543="","","Other")))))))</f>
        <v/>
      </c>
      <c r="H1543">
        <f>LEN(B1543)</f>
        <v>6</v>
      </c>
    </row>
    <row r="1544" spans="1:9" ht="15.75" customHeight="1" x14ac:dyDescent="0.2">
      <c r="A1544" s="3" t="s">
        <v>1530</v>
      </c>
      <c r="B1544" s="3" t="s">
        <v>1530</v>
      </c>
      <c r="C1544" s="3" t="s">
        <v>25</v>
      </c>
      <c r="D1544" s="3" t="s">
        <v>17</v>
      </c>
      <c r="F1544" s="3" t="s">
        <v>17</v>
      </c>
      <c r="G1544" s="3" t="str">
        <f>IF(ISNUMBER(SEARCH("Sourcewatch",F1544)),"Sourcewatch",IF(ISNUMBER(SEARCH("desmog",F1544)),"Desmog",IF(ISNUMBER(SEARCH("Exxon",F1544)),"Exxonsecrets",IF(ISNUMBER(SEARCH("wikipedia",F1544)),"Wikipedia",IF(ISNUMBER(SEARCH("greenpeace",F1544)),"Greenpeace",IF(ISNUMBER(SEARCH("Polluterwatch",F1544)),"Polluterwatch",IF(F1544="","","Other")))))))</f>
        <v/>
      </c>
      <c r="H1544">
        <f>LEN(B1544)</f>
        <v>13</v>
      </c>
    </row>
    <row r="1545" spans="1:9" ht="15.75" customHeight="1" x14ac:dyDescent="0.2">
      <c r="A1545" s="3" t="s">
        <v>1531</v>
      </c>
      <c r="B1545" s="3" t="s">
        <v>1531</v>
      </c>
      <c r="C1545" s="3" t="s">
        <v>25</v>
      </c>
      <c r="D1545" s="3" t="s">
        <v>17</v>
      </c>
      <c r="F1545" s="3" t="s">
        <v>17</v>
      </c>
      <c r="G1545" s="3" t="str">
        <f>IF(ISNUMBER(SEARCH("Sourcewatch",F1545)),"Sourcewatch",IF(ISNUMBER(SEARCH("desmog",F1545)),"Desmog",IF(ISNUMBER(SEARCH("Exxon",F1545)),"Exxonsecrets",IF(ISNUMBER(SEARCH("wikipedia",F1545)),"Wikipedia",IF(ISNUMBER(SEARCH("greenpeace",F1545)),"Greenpeace",IF(ISNUMBER(SEARCH("Polluterwatch",F1545)),"Polluterwatch",IF(F1545="","","Other")))))))</f>
        <v/>
      </c>
      <c r="H1545">
        <f>LEN(B1545)</f>
        <v>13</v>
      </c>
    </row>
    <row r="1546" spans="1:9" ht="15.75" customHeight="1" x14ac:dyDescent="0.2">
      <c r="A1546" s="3" t="s">
        <v>1532</v>
      </c>
      <c r="B1546" s="3" t="s">
        <v>1532</v>
      </c>
      <c r="C1546" s="3" t="s">
        <v>25</v>
      </c>
      <c r="D1546" s="3" t="s">
        <v>17</v>
      </c>
      <c r="F1546" s="3" t="s">
        <v>17</v>
      </c>
      <c r="G1546" s="3" t="str">
        <f>IF(ISNUMBER(SEARCH("Sourcewatch",F1546)),"Sourcewatch",IF(ISNUMBER(SEARCH("desmog",F1546)),"Desmog",IF(ISNUMBER(SEARCH("Exxon",F1546)),"Exxonsecrets",IF(ISNUMBER(SEARCH("wikipedia",F1546)),"Wikipedia",IF(ISNUMBER(SEARCH("greenpeace",F1546)),"Greenpeace",IF(ISNUMBER(SEARCH("Polluterwatch",F1546)),"Polluterwatch",IF(F1546="","","Other")))))))</f>
        <v/>
      </c>
      <c r="H1546">
        <f>LEN(B1546)</f>
        <v>17</v>
      </c>
    </row>
    <row r="1547" spans="1:9" ht="15.75" customHeight="1" x14ac:dyDescent="0.2">
      <c r="A1547" s="3" t="s">
        <v>1533</v>
      </c>
      <c r="B1547" s="3" t="s">
        <v>1533</v>
      </c>
      <c r="C1547" s="3" t="s">
        <v>25</v>
      </c>
      <c r="D1547" s="3" t="s">
        <v>17</v>
      </c>
      <c r="F1547" s="3" t="s">
        <v>17</v>
      </c>
      <c r="G1547" s="3" t="str">
        <f>IF(ISNUMBER(SEARCH("Sourcewatch",F1547)),"Sourcewatch",IF(ISNUMBER(SEARCH("desmog",F1547)),"Desmog",IF(ISNUMBER(SEARCH("Exxon",F1547)),"Exxonsecrets",IF(ISNUMBER(SEARCH("wikipedia",F1547)),"Wikipedia",IF(ISNUMBER(SEARCH("greenpeace",F1547)),"Greenpeace",IF(ISNUMBER(SEARCH("Polluterwatch",F1547)),"Polluterwatch",IF(F1547="","","Other")))))))</f>
        <v/>
      </c>
      <c r="H1547">
        <f>LEN(B1547)</f>
        <v>15</v>
      </c>
    </row>
    <row r="1548" spans="1:9" ht="15.75" customHeight="1" x14ac:dyDescent="0.2">
      <c r="A1548" s="3" t="s">
        <v>1534</v>
      </c>
      <c r="B1548" s="3" t="s">
        <v>1534</v>
      </c>
      <c r="C1548" s="3" t="s">
        <v>25</v>
      </c>
      <c r="D1548" s="3" t="s">
        <v>17</v>
      </c>
      <c r="F1548" s="3" t="s">
        <v>17</v>
      </c>
      <c r="G1548" s="3" t="str">
        <f>IF(ISNUMBER(SEARCH("Sourcewatch",F1548)),"Sourcewatch",IF(ISNUMBER(SEARCH("desmog",F1548)),"Desmog",IF(ISNUMBER(SEARCH("Exxon",F1548)),"Exxonsecrets",IF(ISNUMBER(SEARCH("wikipedia",F1548)),"Wikipedia",IF(ISNUMBER(SEARCH("greenpeace",F1548)),"Greenpeace",IF(ISNUMBER(SEARCH("Polluterwatch",F1548)),"Polluterwatch",IF(F1548="","","Other")))))))</f>
        <v/>
      </c>
      <c r="H1548">
        <f>LEN(B1548)</f>
        <v>16</v>
      </c>
    </row>
    <row r="1549" spans="1:9" ht="15.75" customHeight="1" x14ac:dyDescent="0.2">
      <c r="A1549" s="3" t="s">
        <v>1535</v>
      </c>
      <c r="B1549" s="3" t="s">
        <v>1535</v>
      </c>
      <c r="C1549" s="3" t="s">
        <v>25</v>
      </c>
      <c r="D1549" s="3" t="s">
        <v>17</v>
      </c>
      <c r="F1549" s="3" t="s">
        <v>17</v>
      </c>
      <c r="G1549" s="3" t="str">
        <f>IF(ISNUMBER(SEARCH("Sourcewatch",F1549)),"Sourcewatch",IF(ISNUMBER(SEARCH("desmog",F1549)),"Desmog",IF(ISNUMBER(SEARCH("Exxon",F1549)),"Exxonsecrets",IF(ISNUMBER(SEARCH("wikipedia",F1549)),"Wikipedia",IF(ISNUMBER(SEARCH("greenpeace",F1549)),"Greenpeace",IF(ISNUMBER(SEARCH("Polluterwatch",F1549)),"Polluterwatch",IF(F1549="","","Other")))))))</f>
        <v/>
      </c>
      <c r="H1549">
        <f>LEN(B1549)</f>
        <v>15</v>
      </c>
    </row>
    <row r="1550" spans="1:9" ht="15.75" customHeight="1" x14ac:dyDescent="0.2">
      <c r="A1550" s="3" t="s">
        <v>1536</v>
      </c>
      <c r="B1550" s="3" t="s">
        <v>1536</v>
      </c>
      <c r="C1550" s="3" t="s">
        <v>25</v>
      </c>
      <c r="D1550" s="3" t="s">
        <v>17</v>
      </c>
      <c r="F1550" s="3" t="s">
        <v>17</v>
      </c>
      <c r="G1550" s="3" t="str">
        <f>IF(ISNUMBER(SEARCH("Sourcewatch",F1550)),"Sourcewatch",IF(ISNUMBER(SEARCH("desmog",F1550)),"Desmog",IF(ISNUMBER(SEARCH("Exxon",F1550)),"Exxonsecrets",IF(ISNUMBER(SEARCH("wikipedia",F1550)),"Wikipedia",IF(ISNUMBER(SEARCH("greenpeace",F1550)),"Greenpeace",IF(ISNUMBER(SEARCH("Polluterwatch",F1550)),"Polluterwatch",IF(F1550="","","Other")))))))</f>
        <v/>
      </c>
      <c r="H1550">
        <f>LEN(B1550)</f>
        <v>16</v>
      </c>
    </row>
    <row r="1551" spans="1:9" ht="15.75" customHeight="1" x14ac:dyDescent="0.2">
      <c r="A1551" s="3" t="s">
        <v>1537</v>
      </c>
      <c r="B1551" s="3" t="s">
        <v>1537</v>
      </c>
      <c r="C1551" s="3" t="s">
        <v>25</v>
      </c>
      <c r="D1551" s="3" t="s">
        <v>17</v>
      </c>
      <c r="F1551" s="3" t="s">
        <v>17</v>
      </c>
      <c r="G1551" s="3" t="str">
        <f>IF(ISNUMBER(SEARCH("Sourcewatch",F1551)),"Sourcewatch",IF(ISNUMBER(SEARCH("desmog",F1551)),"Desmog",IF(ISNUMBER(SEARCH("Exxon",F1551)),"Exxonsecrets",IF(ISNUMBER(SEARCH("wikipedia",F1551)),"Wikipedia",IF(ISNUMBER(SEARCH("greenpeace",F1551)),"Greenpeace",IF(ISNUMBER(SEARCH("Polluterwatch",F1551)),"Polluterwatch",IF(F1551="","","Other")))))))</f>
        <v/>
      </c>
      <c r="H1551">
        <f>LEN(B1551)</f>
        <v>14</v>
      </c>
    </row>
    <row r="1552" spans="1:9" ht="15.75" customHeight="1" x14ac:dyDescent="0.2">
      <c r="A1552" s="3" t="s">
        <v>1538</v>
      </c>
      <c r="B1552" s="3" t="s">
        <v>1538</v>
      </c>
      <c r="C1552" s="3" t="s">
        <v>25</v>
      </c>
      <c r="D1552" s="3" t="s">
        <v>17</v>
      </c>
      <c r="F1552" s="3" t="s">
        <v>17</v>
      </c>
      <c r="G1552" s="3" t="str">
        <f>IF(ISNUMBER(SEARCH("Sourcewatch",F1552)),"Sourcewatch",IF(ISNUMBER(SEARCH("desmog",F1552)),"Desmog",IF(ISNUMBER(SEARCH("Exxon",F1552)),"Exxonsecrets",IF(ISNUMBER(SEARCH("wikipedia",F1552)),"Wikipedia",IF(ISNUMBER(SEARCH("greenpeace",F1552)),"Greenpeace",IF(ISNUMBER(SEARCH("Polluterwatch",F1552)),"Polluterwatch",IF(F1552="","","Other")))))))</f>
        <v/>
      </c>
      <c r="H1552">
        <f>LEN(B1552)</f>
        <v>15</v>
      </c>
    </row>
    <row r="1553" spans="1:9" ht="15.75" customHeight="1" x14ac:dyDescent="0.2">
      <c r="A1553" s="3" t="s">
        <v>1539</v>
      </c>
      <c r="B1553" s="3" t="s">
        <v>1539</v>
      </c>
      <c r="C1553" s="3" t="s">
        <v>25</v>
      </c>
      <c r="D1553" s="3" t="s">
        <v>17</v>
      </c>
      <c r="F1553" s="3" t="s">
        <v>17</v>
      </c>
      <c r="G1553" s="3" t="str">
        <f>IF(ISNUMBER(SEARCH("Sourcewatch",F1553)),"Sourcewatch",IF(ISNUMBER(SEARCH("desmog",F1553)),"Desmog",IF(ISNUMBER(SEARCH("Exxon",F1553)),"Exxonsecrets",IF(ISNUMBER(SEARCH("wikipedia",F1553)),"Wikipedia",IF(ISNUMBER(SEARCH("greenpeace",F1553)),"Greenpeace",IF(ISNUMBER(SEARCH("Polluterwatch",F1553)),"Polluterwatch",IF(F1553="","","Other")))))))</f>
        <v/>
      </c>
      <c r="H1553">
        <f>LEN(B1553)</f>
        <v>4</v>
      </c>
    </row>
    <row r="1554" spans="1:9" ht="15.75" customHeight="1" x14ac:dyDescent="0.2">
      <c r="A1554" s="3" t="s">
        <v>2896</v>
      </c>
      <c r="B1554" s="3" t="s">
        <v>2897</v>
      </c>
      <c r="C1554" s="3" t="s">
        <v>17</v>
      </c>
      <c r="D1554" s="3" t="s">
        <v>25</v>
      </c>
      <c r="G1554" s="3" t="str">
        <f>IF(ISNUMBER(SEARCH("Sourcewatch",F1554)),"Sourcewatch",IF(ISNUMBER(SEARCH("desmog",F1554)),"Desmog",IF(ISNUMBER(SEARCH("Exxon",F1554)),"Exxonsecrets",IF(ISNUMBER(SEARCH("wikipedia",F1554)),"Wikipedia",IF(ISNUMBER(SEARCH("greenpeace",F1554)),"Greenpeace",IF(ISNUMBER(SEARCH("Polluterwatch",F1554)),"Polluterwatch",IF(F1554="","","Other")))))))</f>
        <v/>
      </c>
      <c r="H1554">
        <f>LEN(B1554)</f>
        <v>15</v>
      </c>
    </row>
    <row r="1555" spans="1:9" ht="15.75" customHeight="1" x14ac:dyDescent="0.2">
      <c r="A1555" s="3" t="s">
        <v>1540</v>
      </c>
      <c r="B1555" s="3" t="s">
        <v>1540</v>
      </c>
      <c r="C1555" s="3" t="s">
        <v>17</v>
      </c>
      <c r="D1555" s="3" t="s">
        <v>25</v>
      </c>
      <c r="G1555" s="3" t="str">
        <f>IF(ISNUMBER(SEARCH("Sourcewatch",F1555)),"Sourcewatch",IF(ISNUMBER(SEARCH("desmog",F1555)),"Desmog",IF(ISNUMBER(SEARCH("Exxon",F1555)),"Exxonsecrets",IF(ISNUMBER(SEARCH("wikipedia",F1555)),"Wikipedia",IF(ISNUMBER(SEARCH("greenpeace",F1555)),"Greenpeace",IF(ISNUMBER(SEARCH("Polluterwatch",F1555)),"Polluterwatch",IF(F1555="","","Other")))))))</f>
        <v/>
      </c>
      <c r="H1555">
        <f>LEN(B1555)</f>
        <v>18</v>
      </c>
    </row>
    <row r="1556" spans="1:9" ht="15.75" customHeight="1" x14ac:dyDescent="0.2">
      <c r="A1556" s="3" t="s">
        <v>1541</v>
      </c>
      <c r="B1556" s="3" t="s">
        <v>1541</v>
      </c>
      <c r="C1556" s="3" t="s">
        <v>25</v>
      </c>
      <c r="D1556" s="3" t="s">
        <v>17</v>
      </c>
      <c r="F1556" s="3" t="s">
        <v>17</v>
      </c>
      <c r="G1556" s="3" t="str">
        <f>IF(ISNUMBER(SEARCH("Sourcewatch",F1556)),"Sourcewatch",IF(ISNUMBER(SEARCH("desmog",F1556)),"Desmog",IF(ISNUMBER(SEARCH("Exxon",F1556)),"Exxonsecrets",IF(ISNUMBER(SEARCH("wikipedia",F1556)),"Wikipedia",IF(ISNUMBER(SEARCH("greenpeace",F1556)),"Greenpeace",IF(ISNUMBER(SEARCH("Polluterwatch",F1556)),"Polluterwatch",IF(F1556="","","Other")))))))</f>
        <v/>
      </c>
      <c r="H1556">
        <f>LEN(B1556)</f>
        <v>6</v>
      </c>
    </row>
    <row r="1557" spans="1:9" ht="15.75" customHeight="1" x14ac:dyDescent="0.2">
      <c r="A1557" s="3" t="s">
        <v>1542</v>
      </c>
      <c r="B1557" s="3" t="s">
        <v>1542</v>
      </c>
      <c r="C1557" s="3" t="s">
        <v>25</v>
      </c>
      <c r="D1557" s="3" t="s">
        <v>17</v>
      </c>
      <c r="F1557" s="3" t="s">
        <v>17</v>
      </c>
      <c r="G1557" s="3" t="str">
        <f>IF(ISNUMBER(SEARCH("Sourcewatch",F1557)),"Sourcewatch",IF(ISNUMBER(SEARCH("desmog",F1557)),"Desmog",IF(ISNUMBER(SEARCH("Exxon",F1557)),"Exxonsecrets",IF(ISNUMBER(SEARCH("wikipedia",F1557)),"Wikipedia",IF(ISNUMBER(SEARCH("greenpeace",F1557)),"Greenpeace",IF(ISNUMBER(SEARCH("Polluterwatch",F1557)),"Polluterwatch",IF(F1557="","","Other")))))))</f>
        <v/>
      </c>
      <c r="H1557">
        <f>LEN(B1557)</f>
        <v>7</v>
      </c>
    </row>
    <row r="1558" spans="1:9" ht="15.75" customHeight="1" x14ac:dyDescent="0.2">
      <c r="A1558" s="3" t="s">
        <v>1543</v>
      </c>
      <c r="B1558" s="3" t="s">
        <v>1543</v>
      </c>
      <c r="C1558" s="3" t="s">
        <v>25</v>
      </c>
      <c r="D1558" s="3" t="s">
        <v>17</v>
      </c>
      <c r="F1558" s="3" t="s">
        <v>17</v>
      </c>
      <c r="G1558" s="3" t="str">
        <f>IF(ISNUMBER(SEARCH("Sourcewatch",F1558)),"Sourcewatch",IF(ISNUMBER(SEARCH("desmog",F1558)),"Desmog",IF(ISNUMBER(SEARCH("Exxon",F1558)),"Exxonsecrets",IF(ISNUMBER(SEARCH("wikipedia",F1558)),"Wikipedia",IF(ISNUMBER(SEARCH("greenpeace",F1558)),"Greenpeace",IF(ISNUMBER(SEARCH("Polluterwatch",F1558)),"Polluterwatch",IF(F1558="","","Other")))))))</f>
        <v/>
      </c>
      <c r="H1558">
        <f>LEN(B1558)</f>
        <v>6</v>
      </c>
    </row>
    <row r="1559" spans="1:9" ht="15.75" customHeight="1" x14ac:dyDescent="0.2">
      <c r="A1559" s="3" t="s">
        <v>1544</v>
      </c>
      <c r="B1559" s="3" t="s">
        <v>1544</v>
      </c>
      <c r="C1559" s="3" t="s">
        <v>25</v>
      </c>
      <c r="D1559" s="3" t="s">
        <v>17</v>
      </c>
      <c r="F1559" s="3" t="s">
        <v>17</v>
      </c>
      <c r="G1559" s="3" t="str">
        <f>IF(ISNUMBER(SEARCH("Sourcewatch",F1559)),"Sourcewatch",IF(ISNUMBER(SEARCH("desmog",F1559)),"Desmog",IF(ISNUMBER(SEARCH("Exxon",F1559)),"Exxonsecrets",IF(ISNUMBER(SEARCH("wikipedia",F1559)),"Wikipedia",IF(ISNUMBER(SEARCH("greenpeace",F1559)),"Greenpeace",IF(ISNUMBER(SEARCH("Polluterwatch",F1559)),"Polluterwatch",IF(F1559="","","Other")))))))</f>
        <v/>
      </c>
      <c r="H1559">
        <f>LEN(B1559)</f>
        <v>10</v>
      </c>
    </row>
    <row r="1560" spans="1:9" ht="15.75" customHeight="1" x14ac:dyDescent="0.2">
      <c r="A1560" s="3" t="s">
        <v>1545</v>
      </c>
      <c r="B1560" s="3" t="s">
        <v>1545</v>
      </c>
      <c r="C1560" s="3" t="s">
        <v>25</v>
      </c>
      <c r="D1560" s="3" t="s">
        <v>17</v>
      </c>
      <c r="F1560" s="3" t="s">
        <v>17</v>
      </c>
      <c r="G1560" s="3" t="str">
        <f>IF(ISNUMBER(SEARCH("Sourcewatch",F1560)),"Sourcewatch",IF(ISNUMBER(SEARCH("desmog",F1560)),"Desmog",IF(ISNUMBER(SEARCH("Exxon",F1560)),"Exxonsecrets",IF(ISNUMBER(SEARCH("wikipedia",F1560)),"Wikipedia",IF(ISNUMBER(SEARCH("greenpeace",F1560)),"Greenpeace",IF(ISNUMBER(SEARCH("Polluterwatch",F1560)),"Polluterwatch",IF(F1560="","","Other")))))))</f>
        <v/>
      </c>
      <c r="H1560">
        <f>LEN(B1560)</f>
        <v>13</v>
      </c>
    </row>
    <row r="1561" spans="1:9" ht="15.75" customHeight="1" x14ac:dyDescent="0.2">
      <c r="A1561" s="3" t="s">
        <v>1546</v>
      </c>
      <c r="B1561" s="3" t="s">
        <v>1546</v>
      </c>
      <c r="C1561" s="3" t="s">
        <v>25</v>
      </c>
      <c r="D1561" s="3" t="s">
        <v>17</v>
      </c>
      <c r="F1561" s="3" t="s">
        <v>17</v>
      </c>
      <c r="G1561" s="3" t="str">
        <f>IF(ISNUMBER(SEARCH("Sourcewatch",F1561)),"Sourcewatch",IF(ISNUMBER(SEARCH("desmog",F1561)),"Desmog",IF(ISNUMBER(SEARCH("Exxon",F1561)),"Exxonsecrets",IF(ISNUMBER(SEARCH("wikipedia",F1561)),"Wikipedia",IF(ISNUMBER(SEARCH("greenpeace",F1561)),"Greenpeace",IF(ISNUMBER(SEARCH("Polluterwatch",F1561)),"Polluterwatch",IF(F1561="","","Other")))))))</f>
        <v/>
      </c>
      <c r="H1561">
        <f>LEN(B1561)</f>
        <v>12</v>
      </c>
    </row>
    <row r="1562" spans="1:9" ht="15.75" customHeight="1" x14ac:dyDescent="0.2">
      <c r="A1562" s="3" t="s">
        <v>1547</v>
      </c>
      <c r="B1562" s="3" t="s">
        <v>1547</v>
      </c>
      <c r="C1562" s="3" t="s">
        <v>25</v>
      </c>
      <c r="D1562" s="3" t="s">
        <v>17</v>
      </c>
      <c r="F1562" s="3" t="s">
        <v>17</v>
      </c>
      <c r="G1562" s="3" t="str">
        <f>IF(ISNUMBER(SEARCH("Sourcewatch",F1562)),"Sourcewatch",IF(ISNUMBER(SEARCH("desmog",F1562)),"Desmog",IF(ISNUMBER(SEARCH("Exxon",F1562)),"Exxonsecrets",IF(ISNUMBER(SEARCH("wikipedia",F1562)),"Wikipedia",IF(ISNUMBER(SEARCH("greenpeace",F1562)),"Greenpeace",IF(ISNUMBER(SEARCH("Polluterwatch",F1562)),"Polluterwatch",IF(F1562="","","Other")))))))</f>
        <v/>
      </c>
      <c r="H1562">
        <f>LEN(B1562)</f>
        <v>16</v>
      </c>
    </row>
    <row r="1563" spans="1:9" ht="15.75" customHeight="1" x14ac:dyDescent="0.2">
      <c r="A1563" s="11" t="s">
        <v>4319</v>
      </c>
      <c r="B1563" s="11" t="s">
        <v>4319</v>
      </c>
      <c r="C1563" t="s">
        <v>25</v>
      </c>
      <c r="D1563" t="s">
        <v>17</v>
      </c>
      <c r="G1563" s="3" t="str">
        <f>IF(ISNUMBER(SEARCH("Sourcewatch",F1563)),"Sourcewatch",IF(ISNUMBER(SEARCH("desmog",F1563)),"Desmog",IF(ISNUMBER(SEARCH("Exxon",F1563)),"Exxonsecrets",IF(ISNUMBER(SEARCH("wikipedia",F1563)),"Wikipedia",IF(ISNUMBER(SEARCH("greenpeace",F1563)),"Greenpeace",IF(ISNUMBER(SEARCH("Polluterwatch",F1563)),"Polluterwatch",IF(F1563="","","Other")))))))</f>
        <v/>
      </c>
      <c r="H1563">
        <f>LEN(B1563)</f>
        <v>6</v>
      </c>
      <c r="I1563" s="17" t="s">
        <v>25</v>
      </c>
    </row>
    <row r="1564" spans="1:9" ht="15.75" customHeight="1" x14ac:dyDescent="0.2">
      <c r="A1564" s="3" t="s">
        <v>1548</v>
      </c>
      <c r="B1564" s="3" t="s">
        <v>1548</v>
      </c>
      <c r="C1564" s="3" t="s">
        <v>25</v>
      </c>
      <c r="D1564" s="3" t="s">
        <v>17</v>
      </c>
      <c r="F1564" s="3" t="s">
        <v>17</v>
      </c>
      <c r="G1564" s="3" t="str">
        <f>IF(ISNUMBER(SEARCH("Sourcewatch",F1564)),"Sourcewatch",IF(ISNUMBER(SEARCH("desmog",F1564)),"Desmog",IF(ISNUMBER(SEARCH("Exxon",F1564)),"Exxonsecrets",IF(ISNUMBER(SEARCH("wikipedia",F1564)),"Wikipedia",IF(ISNUMBER(SEARCH("greenpeace",F1564)),"Greenpeace",IF(ISNUMBER(SEARCH("Polluterwatch",F1564)),"Polluterwatch",IF(F1564="","","Other")))))))</f>
        <v/>
      </c>
      <c r="H1564">
        <f>LEN(B1564)</f>
        <v>8</v>
      </c>
    </row>
    <row r="1565" spans="1:9" ht="15.75" customHeight="1" x14ac:dyDescent="0.2">
      <c r="A1565" s="3" t="s">
        <v>1549</v>
      </c>
      <c r="B1565" s="3" t="s">
        <v>1549</v>
      </c>
      <c r="C1565" s="3" t="s">
        <v>25</v>
      </c>
      <c r="D1565" s="3" t="s">
        <v>17</v>
      </c>
      <c r="F1565" s="3" t="s">
        <v>17</v>
      </c>
      <c r="G1565" s="3" t="str">
        <f>IF(ISNUMBER(SEARCH("Sourcewatch",F1565)),"Sourcewatch",IF(ISNUMBER(SEARCH("desmog",F1565)),"Desmog",IF(ISNUMBER(SEARCH("Exxon",F1565)),"Exxonsecrets",IF(ISNUMBER(SEARCH("wikipedia",F1565)),"Wikipedia",IF(ISNUMBER(SEARCH("greenpeace",F1565)),"Greenpeace",IF(ISNUMBER(SEARCH("Polluterwatch",F1565)),"Polluterwatch",IF(F1565="","","Other")))))))</f>
        <v/>
      </c>
      <c r="H1565">
        <f>LEN(B1565)</f>
        <v>15</v>
      </c>
    </row>
    <row r="1566" spans="1:9" ht="15.75" customHeight="1" x14ac:dyDescent="0.2">
      <c r="A1566" s="3" t="s">
        <v>1550</v>
      </c>
      <c r="B1566" s="3" t="s">
        <v>1550</v>
      </c>
      <c r="C1566" s="3" t="s">
        <v>25</v>
      </c>
      <c r="D1566" s="3" t="s">
        <v>17</v>
      </c>
      <c r="F1566" s="3" t="s">
        <v>17</v>
      </c>
      <c r="G1566" s="3" t="str">
        <f>IF(ISNUMBER(SEARCH("Sourcewatch",F1566)),"Sourcewatch",IF(ISNUMBER(SEARCH("desmog",F1566)),"Desmog",IF(ISNUMBER(SEARCH("Exxon",F1566)),"Exxonsecrets",IF(ISNUMBER(SEARCH("wikipedia",F1566)),"Wikipedia",IF(ISNUMBER(SEARCH("greenpeace",F1566)),"Greenpeace",IF(ISNUMBER(SEARCH("Polluterwatch",F1566)),"Polluterwatch",IF(F1566="","","Other")))))))</f>
        <v/>
      </c>
      <c r="H1566">
        <f>LEN(B1566)</f>
        <v>11</v>
      </c>
    </row>
    <row r="1567" spans="1:9" ht="15.75" customHeight="1" x14ac:dyDescent="0.2">
      <c r="A1567" s="3" t="s">
        <v>1551</v>
      </c>
      <c r="B1567" s="3" t="s">
        <v>1551</v>
      </c>
      <c r="C1567" s="3" t="s">
        <v>17</v>
      </c>
      <c r="D1567" s="3" t="s">
        <v>17</v>
      </c>
      <c r="F1567" s="3" t="s">
        <v>1552</v>
      </c>
      <c r="G1567" s="3" t="str">
        <f>IF(ISNUMBER(SEARCH("Sourcewatch",F1567)),"Sourcewatch",IF(ISNUMBER(SEARCH("desmog",F1567)),"Desmog",IF(ISNUMBER(SEARCH("Exxon",F1567)),"Exxonsecrets",IF(ISNUMBER(SEARCH("wikipedia",F1567)),"Wikipedia",IF(ISNUMBER(SEARCH("greenpeace",F1567)),"Greenpeace",IF(ISNUMBER(SEARCH("Polluterwatch",F1567)),"Polluterwatch",IF(F1567="","","Other")))))))</f>
        <v>Desmog</v>
      </c>
      <c r="H1567">
        <f>LEN(B1567)</f>
        <v>19</v>
      </c>
    </row>
    <row r="1568" spans="1:9" ht="15.75" customHeight="1" x14ac:dyDescent="0.2">
      <c r="A1568" s="3" t="s">
        <v>1553</v>
      </c>
      <c r="B1568" s="3" t="s">
        <v>1553</v>
      </c>
      <c r="C1568" s="3" t="s">
        <v>25</v>
      </c>
      <c r="D1568" s="3" t="s">
        <v>17</v>
      </c>
      <c r="F1568" s="3" t="s">
        <v>17</v>
      </c>
      <c r="G1568" s="3" t="str">
        <f>IF(ISNUMBER(SEARCH("Sourcewatch",F1568)),"Sourcewatch",IF(ISNUMBER(SEARCH("desmog",F1568)),"Desmog",IF(ISNUMBER(SEARCH("Exxon",F1568)),"Exxonsecrets",IF(ISNUMBER(SEARCH("wikipedia",F1568)),"Wikipedia",IF(ISNUMBER(SEARCH("greenpeace",F1568)),"Greenpeace",IF(ISNUMBER(SEARCH("Polluterwatch",F1568)),"Polluterwatch",IF(F1568="","","Other")))))))</f>
        <v/>
      </c>
      <c r="H1568">
        <f>LEN(B1568)</f>
        <v>17</v>
      </c>
    </row>
    <row r="1569" spans="1:9" ht="15.75" customHeight="1" x14ac:dyDescent="0.2">
      <c r="A1569" s="3" t="s">
        <v>1554</v>
      </c>
      <c r="B1569" s="3" t="s">
        <v>1554</v>
      </c>
      <c r="C1569" s="3" t="s">
        <v>25</v>
      </c>
      <c r="D1569" s="3" t="s">
        <v>17</v>
      </c>
      <c r="F1569" s="3" t="s">
        <v>17</v>
      </c>
      <c r="G1569" s="3" t="str">
        <f>IF(ISNUMBER(SEARCH("Sourcewatch",F1569)),"Sourcewatch",IF(ISNUMBER(SEARCH("desmog",F1569)),"Desmog",IF(ISNUMBER(SEARCH("Exxon",F1569)),"Exxonsecrets",IF(ISNUMBER(SEARCH("wikipedia",F1569)),"Wikipedia",IF(ISNUMBER(SEARCH("greenpeace",F1569)),"Greenpeace",IF(ISNUMBER(SEARCH("Polluterwatch",F1569)),"Polluterwatch",IF(F1569="","","Other")))))))</f>
        <v/>
      </c>
      <c r="H1569">
        <f>LEN(B1569)</f>
        <v>6</v>
      </c>
    </row>
    <row r="1570" spans="1:9" ht="15.75" customHeight="1" x14ac:dyDescent="0.2">
      <c r="A1570" s="3" t="s">
        <v>1555</v>
      </c>
      <c r="B1570" s="3" t="s">
        <v>1555</v>
      </c>
      <c r="C1570" s="3" t="s">
        <v>25</v>
      </c>
      <c r="D1570" s="3" t="s">
        <v>17</v>
      </c>
      <c r="F1570" s="3" t="s">
        <v>17</v>
      </c>
      <c r="G1570" s="3" t="str">
        <f>IF(ISNUMBER(SEARCH("Sourcewatch",F1570)),"Sourcewatch",IF(ISNUMBER(SEARCH("desmog",F1570)),"Desmog",IF(ISNUMBER(SEARCH("Exxon",F1570)),"Exxonsecrets",IF(ISNUMBER(SEARCH("wikipedia",F1570)),"Wikipedia",IF(ISNUMBER(SEARCH("greenpeace",F1570)),"Greenpeace",IF(ISNUMBER(SEARCH("Polluterwatch",F1570)),"Polluterwatch",IF(F1570="","","Other")))))))</f>
        <v/>
      </c>
      <c r="H1570">
        <f>LEN(B1570)</f>
        <v>19</v>
      </c>
    </row>
    <row r="1571" spans="1:9" ht="15.75" customHeight="1" x14ac:dyDescent="0.2">
      <c r="A1571" s="3" t="s">
        <v>1556</v>
      </c>
      <c r="B1571" s="3" t="s">
        <v>1556</v>
      </c>
      <c r="C1571" s="3" t="s">
        <v>25</v>
      </c>
      <c r="D1571" s="3" t="s">
        <v>17</v>
      </c>
      <c r="F1571" s="3" t="s">
        <v>17</v>
      </c>
      <c r="G1571" s="3" t="str">
        <f>IF(ISNUMBER(SEARCH("Sourcewatch",F1571)),"Sourcewatch",IF(ISNUMBER(SEARCH("desmog",F1571)),"Desmog",IF(ISNUMBER(SEARCH("Exxon",F1571)),"Exxonsecrets",IF(ISNUMBER(SEARCH("wikipedia",F1571)),"Wikipedia",IF(ISNUMBER(SEARCH("greenpeace",F1571)),"Greenpeace",IF(ISNUMBER(SEARCH("Polluterwatch",F1571)),"Polluterwatch",IF(F1571="","","Other")))))))</f>
        <v/>
      </c>
      <c r="H1571">
        <f>LEN(B1571)</f>
        <v>17</v>
      </c>
    </row>
    <row r="1572" spans="1:9" ht="15.75" customHeight="1" x14ac:dyDescent="0.2">
      <c r="A1572" s="3" t="s">
        <v>1557</v>
      </c>
      <c r="B1572" s="3" t="s">
        <v>1557</v>
      </c>
      <c r="C1572" s="3" t="s">
        <v>25</v>
      </c>
      <c r="D1572" s="3" t="s">
        <v>17</v>
      </c>
      <c r="F1572" s="3" t="s">
        <v>17</v>
      </c>
      <c r="G1572" s="3" t="str">
        <f>IF(ISNUMBER(SEARCH("Sourcewatch",F1572)),"Sourcewatch",IF(ISNUMBER(SEARCH("desmog",F1572)),"Desmog",IF(ISNUMBER(SEARCH("Exxon",F1572)),"Exxonsecrets",IF(ISNUMBER(SEARCH("wikipedia",F1572)),"Wikipedia",IF(ISNUMBER(SEARCH("greenpeace",F1572)),"Greenpeace",IF(ISNUMBER(SEARCH("Polluterwatch",F1572)),"Polluterwatch",IF(F1572="","","Other")))))))</f>
        <v/>
      </c>
      <c r="H1572">
        <f>LEN(B1572)</f>
        <v>16</v>
      </c>
    </row>
    <row r="1573" spans="1:9" ht="15.75" customHeight="1" x14ac:dyDescent="0.2">
      <c r="A1573" s="3" t="s">
        <v>1558</v>
      </c>
      <c r="B1573" s="3" t="s">
        <v>1558</v>
      </c>
      <c r="C1573" s="3" t="s">
        <v>25</v>
      </c>
      <c r="D1573" s="3" t="s">
        <v>17</v>
      </c>
      <c r="F1573" s="3" t="s">
        <v>17</v>
      </c>
      <c r="G1573" s="3" t="str">
        <f>IF(ISNUMBER(SEARCH("Sourcewatch",F1573)),"Sourcewatch",IF(ISNUMBER(SEARCH("desmog",F1573)),"Desmog",IF(ISNUMBER(SEARCH("Exxon",F1573)),"Exxonsecrets",IF(ISNUMBER(SEARCH("wikipedia",F1573)),"Wikipedia",IF(ISNUMBER(SEARCH("greenpeace",F1573)),"Greenpeace",IF(ISNUMBER(SEARCH("Polluterwatch",F1573)),"Polluterwatch",IF(F1573="","","Other")))))))</f>
        <v/>
      </c>
      <c r="H1573">
        <f>LEN(B1573)</f>
        <v>5</v>
      </c>
    </row>
    <row r="1574" spans="1:9" ht="15.75" customHeight="1" x14ac:dyDescent="0.2">
      <c r="A1574" s="3" t="s">
        <v>1559</v>
      </c>
      <c r="B1574" s="3" t="s">
        <v>1559</v>
      </c>
      <c r="C1574" s="3" t="s">
        <v>25</v>
      </c>
      <c r="D1574" s="3" t="s">
        <v>17</v>
      </c>
      <c r="F1574" s="3" t="s">
        <v>17</v>
      </c>
      <c r="G1574" s="3" t="str">
        <f>IF(ISNUMBER(SEARCH("Sourcewatch",F1574)),"Sourcewatch",IF(ISNUMBER(SEARCH("desmog",F1574)),"Desmog",IF(ISNUMBER(SEARCH("Exxon",F1574)),"Exxonsecrets",IF(ISNUMBER(SEARCH("wikipedia",F1574)),"Wikipedia",IF(ISNUMBER(SEARCH("greenpeace",F1574)),"Greenpeace",IF(ISNUMBER(SEARCH("Polluterwatch",F1574)),"Polluterwatch",IF(F1574="","","Other")))))))</f>
        <v/>
      </c>
      <c r="H1574">
        <f>LEN(B1574)</f>
        <v>17</v>
      </c>
    </row>
    <row r="1575" spans="1:9" ht="15.75" customHeight="1" x14ac:dyDescent="0.2">
      <c r="A1575" s="3" t="s">
        <v>1560</v>
      </c>
      <c r="B1575" s="3" t="s">
        <v>1560</v>
      </c>
      <c r="C1575" s="3" t="s">
        <v>25</v>
      </c>
      <c r="D1575" s="3" t="s">
        <v>17</v>
      </c>
      <c r="F1575" s="3" t="s">
        <v>17</v>
      </c>
      <c r="G1575" s="3" t="str">
        <f>IF(ISNUMBER(SEARCH("Sourcewatch",F1575)),"Sourcewatch",IF(ISNUMBER(SEARCH("desmog",F1575)),"Desmog",IF(ISNUMBER(SEARCH("Exxon",F1575)),"Exxonsecrets",IF(ISNUMBER(SEARCH("wikipedia",F1575)),"Wikipedia",IF(ISNUMBER(SEARCH("greenpeace",F1575)),"Greenpeace",IF(ISNUMBER(SEARCH("Polluterwatch",F1575)),"Polluterwatch",IF(F1575="","","Other")))))))</f>
        <v/>
      </c>
      <c r="H1575">
        <f>LEN(B1575)</f>
        <v>15</v>
      </c>
    </row>
    <row r="1576" spans="1:9" ht="15.75" customHeight="1" x14ac:dyDescent="0.2">
      <c r="A1576" s="3" t="s">
        <v>1561</v>
      </c>
      <c r="B1576" s="3" t="s">
        <v>1561</v>
      </c>
      <c r="C1576" s="3" t="s">
        <v>25</v>
      </c>
      <c r="D1576" s="3" t="s">
        <v>17</v>
      </c>
      <c r="F1576" s="3" t="s">
        <v>17</v>
      </c>
      <c r="G1576" s="3" t="str">
        <f>IF(ISNUMBER(SEARCH("Sourcewatch",F1576)),"Sourcewatch",IF(ISNUMBER(SEARCH("desmog",F1576)),"Desmog",IF(ISNUMBER(SEARCH("Exxon",F1576)),"Exxonsecrets",IF(ISNUMBER(SEARCH("wikipedia",F1576)),"Wikipedia",IF(ISNUMBER(SEARCH("greenpeace",F1576)),"Greenpeace",IF(ISNUMBER(SEARCH("Polluterwatch",F1576)),"Polluterwatch",IF(F1576="","","Other")))))))</f>
        <v/>
      </c>
      <c r="H1576">
        <f>LEN(B1576)</f>
        <v>16</v>
      </c>
    </row>
    <row r="1577" spans="1:9" ht="15.75" customHeight="1" x14ac:dyDescent="0.2">
      <c r="A1577" s="11" t="s">
        <v>4624</v>
      </c>
      <c r="B1577" s="11" t="s">
        <v>4624</v>
      </c>
      <c r="C1577" t="s">
        <v>25</v>
      </c>
      <c r="D1577" t="s">
        <v>17</v>
      </c>
      <c r="G1577" s="3" t="str">
        <f>IF(ISNUMBER(SEARCH("Sourcewatch",F1577)),"Sourcewatch",IF(ISNUMBER(SEARCH("desmog",F1577)),"Desmog",IF(ISNUMBER(SEARCH("Exxon",F1577)),"Exxonsecrets",IF(ISNUMBER(SEARCH("wikipedia",F1577)),"Wikipedia",IF(ISNUMBER(SEARCH("greenpeace",F1577)),"Greenpeace",IF(ISNUMBER(SEARCH("Polluterwatch",F1577)),"Polluterwatch",IF(F1577="","","Other")))))))</f>
        <v/>
      </c>
      <c r="H1577">
        <f>LEN(B1577)</f>
        <v>8</v>
      </c>
      <c r="I1577" s="17" t="s">
        <v>25</v>
      </c>
    </row>
    <row r="1578" spans="1:9" ht="15.75" customHeight="1" x14ac:dyDescent="0.2">
      <c r="A1578" s="3" t="s">
        <v>1562</v>
      </c>
      <c r="B1578" s="3" t="s">
        <v>1562</v>
      </c>
      <c r="C1578" s="3" t="s">
        <v>25</v>
      </c>
      <c r="D1578" s="3" t="s">
        <v>17</v>
      </c>
      <c r="F1578" s="3" t="s">
        <v>17</v>
      </c>
      <c r="G1578" s="3" t="str">
        <f>IF(ISNUMBER(SEARCH("Sourcewatch",F1578)),"Sourcewatch",IF(ISNUMBER(SEARCH("desmog",F1578)),"Desmog",IF(ISNUMBER(SEARCH("Exxon",F1578)),"Exxonsecrets",IF(ISNUMBER(SEARCH("wikipedia",F1578)),"Wikipedia",IF(ISNUMBER(SEARCH("greenpeace",F1578)),"Greenpeace",IF(ISNUMBER(SEARCH("Polluterwatch",F1578)),"Polluterwatch",IF(F1578="","","Other")))))))</f>
        <v/>
      </c>
      <c r="H1578">
        <f>LEN(B1578)</f>
        <v>9</v>
      </c>
    </row>
    <row r="1579" spans="1:9" ht="15.75" customHeight="1" x14ac:dyDescent="0.2">
      <c r="A1579" s="3" t="s">
        <v>1563</v>
      </c>
      <c r="B1579" s="3" t="s">
        <v>1563</v>
      </c>
      <c r="C1579" s="3" t="s">
        <v>17</v>
      </c>
      <c r="D1579" s="3" t="s">
        <v>25</v>
      </c>
      <c r="G1579" s="3" t="str">
        <f>IF(ISNUMBER(SEARCH("Sourcewatch",F1579)),"Sourcewatch",IF(ISNUMBER(SEARCH("desmog",F1579)),"Desmog",IF(ISNUMBER(SEARCH("Exxon",F1579)),"Exxonsecrets",IF(ISNUMBER(SEARCH("wikipedia",F1579)),"Wikipedia",IF(ISNUMBER(SEARCH("greenpeace",F1579)),"Greenpeace",IF(ISNUMBER(SEARCH("Polluterwatch",F1579)),"Polluterwatch",IF(F1579="","","Other")))))))</f>
        <v/>
      </c>
      <c r="H1579">
        <f>LEN(B1579)</f>
        <v>37</v>
      </c>
    </row>
    <row r="1580" spans="1:9" ht="15.75" customHeight="1" x14ac:dyDescent="0.2">
      <c r="A1580" s="3" t="s">
        <v>1564</v>
      </c>
      <c r="B1580" s="3" t="s">
        <v>1564</v>
      </c>
      <c r="C1580" s="3" t="s">
        <v>25</v>
      </c>
      <c r="D1580" s="3" t="s">
        <v>17</v>
      </c>
      <c r="F1580" s="3" t="s">
        <v>17</v>
      </c>
      <c r="G1580" s="3" t="str">
        <f>IF(ISNUMBER(SEARCH("Sourcewatch",F1580)),"Sourcewatch",IF(ISNUMBER(SEARCH("desmog",F1580)),"Desmog",IF(ISNUMBER(SEARCH("Exxon",F1580)),"Exxonsecrets",IF(ISNUMBER(SEARCH("wikipedia",F1580)),"Wikipedia",IF(ISNUMBER(SEARCH("greenpeace",F1580)),"Greenpeace",IF(ISNUMBER(SEARCH("Polluterwatch",F1580)),"Polluterwatch",IF(F1580="","","Other")))))))</f>
        <v/>
      </c>
      <c r="H1580">
        <f>LEN(B1580)</f>
        <v>15</v>
      </c>
    </row>
    <row r="1581" spans="1:9" ht="15.75" customHeight="1" x14ac:dyDescent="0.2">
      <c r="A1581" s="3" t="s">
        <v>1565</v>
      </c>
      <c r="B1581" s="3" t="s">
        <v>1565</v>
      </c>
      <c r="C1581" s="3" t="s">
        <v>25</v>
      </c>
      <c r="D1581" s="3" t="s">
        <v>17</v>
      </c>
      <c r="F1581" s="3" t="s">
        <v>17</v>
      </c>
      <c r="G1581" s="3" t="str">
        <f>IF(ISNUMBER(SEARCH("Sourcewatch",F1581)),"Sourcewatch",IF(ISNUMBER(SEARCH("desmog",F1581)),"Desmog",IF(ISNUMBER(SEARCH("Exxon",F1581)),"Exxonsecrets",IF(ISNUMBER(SEARCH("wikipedia",F1581)),"Wikipedia",IF(ISNUMBER(SEARCH("greenpeace",F1581)),"Greenpeace",IF(ISNUMBER(SEARCH("Polluterwatch",F1581)),"Polluterwatch",IF(F1581="","","Other")))))))</f>
        <v/>
      </c>
      <c r="H1581">
        <f>LEN(B1581)</f>
        <v>10</v>
      </c>
    </row>
    <row r="1582" spans="1:9" ht="15.75" customHeight="1" x14ac:dyDescent="0.2">
      <c r="A1582" s="3" t="s">
        <v>1566</v>
      </c>
      <c r="B1582" s="3" t="s">
        <v>1566</v>
      </c>
      <c r="D1582" s="3" t="s">
        <v>17</v>
      </c>
      <c r="F1582" s="3" t="s">
        <v>17</v>
      </c>
      <c r="G1582" s="3" t="str">
        <f>IF(ISNUMBER(SEARCH("Sourcewatch",F1582)),"Sourcewatch",IF(ISNUMBER(SEARCH("desmog",F1582)),"Desmog",IF(ISNUMBER(SEARCH("Exxon",F1582)),"Exxonsecrets",IF(ISNUMBER(SEARCH("wikipedia",F1582)),"Wikipedia",IF(ISNUMBER(SEARCH("greenpeace",F1582)),"Greenpeace",IF(ISNUMBER(SEARCH("Polluterwatch",F1582)),"Polluterwatch",IF(F1582="","","Other")))))))</f>
        <v/>
      </c>
      <c r="H1582">
        <f>LEN(B1582)</f>
        <v>24</v>
      </c>
    </row>
    <row r="1583" spans="1:9" ht="15.75" customHeight="1" x14ac:dyDescent="0.2">
      <c r="A1583" s="3" t="s">
        <v>1567</v>
      </c>
      <c r="B1583" s="3" t="s">
        <v>1567</v>
      </c>
      <c r="D1583" s="3" t="s">
        <v>17</v>
      </c>
      <c r="E1583" s="3" t="s">
        <v>27</v>
      </c>
      <c r="F1583" s="3" t="s">
        <v>17</v>
      </c>
      <c r="G1583" s="3" t="str">
        <f>IF(ISNUMBER(SEARCH("Sourcewatch",F1583)),"Sourcewatch",IF(ISNUMBER(SEARCH("desmog",F1583)),"Desmog",IF(ISNUMBER(SEARCH("Exxon",F1583)),"Exxonsecrets",IF(ISNUMBER(SEARCH("wikipedia",F1583)),"Wikipedia",IF(ISNUMBER(SEARCH("greenpeace",F1583)),"Greenpeace",IF(ISNUMBER(SEARCH("Polluterwatch",F1583)),"Polluterwatch",IF(F1583="","","Other")))))))</f>
        <v/>
      </c>
      <c r="H1583">
        <f>LEN(B1583)</f>
        <v>23</v>
      </c>
    </row>
    <row r="1584" spans="1:9" ht="15.75" customHeight="1" x14ac:dyDescent="0.2">
      <c r="A1584" s="3" t="s">
        <v>1568</v>
      </c>
      <c r="B1584" s="3" t="s">
        <v>1568</v>
      </c>
      <c r="C1584" s="3" t="s">
        <v>25</v>
      </c>
      <c r="D1584" s="3" t="s">
        <v>17</v>
      </c>
      <c r="F1584" s="3" t="s">
        <v>17</v>
      </c>
      <c r="G1584" s="3" t="str">
        <f>IF(ISNUMBER(SEARCH("Sourcewatch",F1584)),"Sourcewatch",IF(ISNUMBER(SEARCH("desmog",F1584)),"Desmog",IF(ISNUMBER(SEARCH("Exxon",F1584)),"Exxonsecrets",IF(ISNUMBER(SEARCH("wikipedia",F1584)),"Wikipedia",IF(ISNUMBER(SEARCH("greenpeace",F1584)),"Greenpeace",IF(ISNUMBER(SEARCH("Polluterwatch",F1584)),"Polluterwatch",IF(F1584="","","Other")))))))</f>
        <v/>
      </c>
      <c r="H1584">
        <f>LEN(B1584)</f>
        <v>16</v>
      </c>
    </row>
    <row r="1585" spans="1:9" ht="15.75" customHeight="1" x14ac:dyDescent="0.2">
      <c r="A1585" s="11" t="s">
        <v>4392</v>
      </c>
      <c r="B1585" s="11" t="s">
        <v>4392</v>
      </c>
      <c r="C1585" t="s">
        <v>25</v>
      </c>
      <c r="D1585" t="s">
        <v>17</v>
      </c>
      <c r="G1585" s="3" t="str">
        <f>IF(ISNUMBER(SEARCH("Sourcewatch",F1585)),"Sourcewatch",IF(ISNUMBER(SEARCH("desmog",F1585)),"Desmog",IF(ISNUMBER(SEARCH("Exxon",F1585)),"Exxonsecrets",IF(ISNUMBER(SEARCH("wikipedia",F1585)),"Wikipedia",IF(ISNUMBER(SEARCH("greenpeace",F1585)),"Greenpeace",IF(ISNUMBER(SEARCH("Polluterwatch",F1585)),"Polluterwatch",IF(F1585="","","Other")))))))</f>
        <v/>
      </c>
      <c r="H1585">
        <f>LEN(B1585)</f>
        <v>11</v>
      </c>
      <c r="I1585" s="17" t="s">
        <v>25</v>
      </c>
    </row>
    <row r="1586" spans="1:9" ht="15.75" customHeight="1" x14ac:dyDescent="0.2">
      <c r="A1586" s="3" t="s">
        <v>1569</v>
      </c>
      <c r="B1586" s="3" t="s">
        <v>1569</v>
      </c>
      <c r="C1586" s="3" t="s">
        <v>25</v>
      </c>
      <c r="D1586" s="3" t="s">
        <v>17</v>
      </c>
      <c r="F1586" s="3" t="s">
        <v>17</v>
      </c>
      <c r="G1586" s="3" t="str">
        <f>IF(ISNUMBER(SEARCH("Sourcewatch",F1586)),"Sourcewatch",IF(ISNUMBER(SEARCH("desmog",F1586)),"Desmog",IF(ISNUMBER(SEARCH("Exxon",F1586)),"Exxonsecrets",IF(ISNUMBER(SEARCH("wikipedia",F1586)),"Wikipedia",IF(ISNUMBER(SEARCH("greenpeace",F1586)),"Greenpeace",IF(ISNUMBER(SEARCH("Polluterwatch",F1586)),"Polluterwatch",IF(F1586="","","Other")))))))</f>
        <v/>
      </c>
      <c r="H1586">
        <f>LEN(B1586)</f>
        <v>8</v>
      </c>
    </row>
    <row r="1587" spans="1:9" ht="15.75" customHeight="1" x14ac:dyDescent="0.2">
      <c r="A1587" s="3" t="s">
        <v>1570</v>
      </c>
      <c r="B1587" s="3" t="s">
        <v>1570</v>
      </c>
      <c r="C1587" s="3" t="s">
        <v>17</v>
      </c>
      <c r="D1587" s="3" t="s">
        <v>17</v>
      </c>
      <c r="F1587" s="3" t="s">
        <v>1571</v>
      </c>
      <c r="G1587" s="3" t="str">
        <f>IF(ISNUMBER(SEARCH("Sourcewatch",F1587)),"Sourcewatch",IF(ISNUMBER(SEARCH("desmog",F1587)),"Desmog",IF(ISNUMBER(SEARCH("Exxon",F1587)),"Exxonsecrets",IF(ISNUMBER(SEARCH("wikipedia",F1587)),"Wikipedia",IF(ISNUMBER(SEARCH("greenpeace",F1587)),"Greenpeace",IF(ISNUMBER(SEARCH("Polluterwatch",F1587)),"Polluterwatch",IF(F1587="","","Other")))))))</f>
        <v>Desmog</v>
      </c>
      <c r="H1587">
        <f>LEN(B1587)</f>
        <v>24</v>
      </c>
    </row>
    <row r="1588" spans="1:9" ht="15.75" customHeight="1" x14ac:dyDescent="0.2">
      <c r="A1588" s="3" t="s">
        <v>1572</v>
      </c>
      <c r="B1588" s="3" t="s">
        <v>1572</v>
      </c>
      <c r="C1588" s="3" t="s">
        <v>25</v>
      </c>
      <c r="D1588" s="3" t="s">
        <v>17</v>
      </c>
      <c r="F1588" s="3" t="s">
        <v>17</v>
      </c>
      <c r="G1588" s="3" t="str">
        <f>IF(ISNUMBER(SEARCH("Sourcewatch",F1588)),"Sourcewatch",IF(ISNUMBER(SEARCH("desmog",F1588)),"Desmog",IF(ISNUMBER(SEARCH("Exxon",F1588)),"Exxonsecrets",IF(ISNUMBER(SEARCH("wikipedia",F1588)),"Wikipedia",IF(ISNUMBER(SEARCH("greenpeace",F1588)),"Greenpeace",IF(ISNUMBER(SEARCH("Polluterwatch",F1588)),"Polluterwatch",IF(F1588="","","Other")))))))</f>
        <v/>
      </c>
      <c r="H1588">
        <f>LEN(B1588)</f>
        <v>13</v>
      </c>
    </row>
    <row r="1589" spans="1:9" ht="15.75" customHeight="1" x14ac:dyDescent="0.2">
      <c r="A1589" s="3" t="s">
        <v>1573</v>
      </c>
      <c r="B1589" s="3" t="s">
        <v>1573</v>
      </c>
      <c r="C1589" s="3" t="s">
        <v>25</v>
      </c>
      <c r="D1589" s="3" t="s">
        <v>17</v>
      </c>
      <c r="F1589" s="3" t="s">
        <v>17</v>
      </c>
      <c r="G1589" s="3" t="str">
        <f>IF(ISNUMBER(SEARCH("Sourcewatch",F1589)),"Sourcewatch",IF(ISNUMBER(SEARCH("desmog",F1589)),"Desmog",IF(ISNUMBER(SEARCH("Exxon",F1589)),"Exxonsecrets",IF(ISNUMBER(SEARCH("wikipedia",F1589)),"Wikipedia",IF(ISNUMBER(SEARCH("greenpeace",F1589)),"Greenpeace",IF(ISNUMBER(SEARCH("Polluterwatch",F1589)),"Polluterwatch",IF(F1589="","","Other")))))))</f>
        <v/>
      </c>
      <c r="H1589">
        <f>LEN(B1589)</f>
        <v>15</v>
      </c>
    </row>
    <row r="1590" spans="1:9" ht="15.75" customHeight="1" x14ac:dyDescent="0.2">
      <c r="A1590" s="3" t="s">
        <v>1574</v>
      </c>
      <c r="B1590" s="3" t="s">
        <v>1574</v>
      </c>
      <c r="C1590" s="3" t="s">
        <v>25</v>
      </c>
      <c r="D1590" s="3" t="s">
        <v>17</v>
      </c>
      <c r="F1590" s="3" t="s">
        <v>17</v>
      </c>
      <c r="G1590" s="3" t="str">
        <f>IF(ISNUMBER(SEARCH("Sourcewatch",F1590)),"Sourcewatch",IF(ISNUMBER(SEARCH("desmog",F1590)),"Desmog",IF(ISNUMBER(SEARCH("Exxon",F1590)),"Exxonsecrets",IF(ISNUMBER(SEARCH("wikipedia",F1590)),"Wikipedia",IF(ISNUMBER(SEARCH("greenpeace",F1590)),"Greenpeace",IF(ISNUMBER(SEARCH("Polluterwatch",F1590)),"Polluterwatch",IF(F1590="","","Other")))))))</f>
        <v/>
      </c>
      <c r="H1590">
        <f>LEN(B1590)</f>
        <v>16</v>
      </c>
    </row>
    <row r="1591" spans="1:9" ht="15.75" customHeight="1" x14ac:dyDescent="0.2">
      <c r="A1591" s="3" t="s">
        <v>1575</v>
      </c>
      <c r="B1591" s="3" t="s">
        <v>1575</v>
      </c>
      <c r="C1591" s="3" t="s">
        <v>25</v>
      </c>
      <c r="D1591" s="3" t="s">
        <v>17</v>
      </c>
      <c r="F1591" s="3" t="s">
        <v>17</v>
      </c>
      <c r="G1591" s="3" t="str">
        <f>IF(ISNUMBER(SEARCH("Sourcewatch",F1591)),"Sourcewatch",IF(ISNUMBER(SEARCH("desmog",F1591)),"Desmog",IF(ISNUMBER(SEARCH("Exxon",F1591)),"Exxonsecrets",IF(ISNUMBER(SEARCH("wikipedia",F1591)),"Wikipedia",IF(ISNUMBER(SEARCH("greenpeace",F1591)),"Greenpeace",IF(ISNUMBER(SEARCH("Polluterwatch",F1591)),"Polluterwatch",IF(F1591="","","Other")))))))</f>
        <v/>
      </c>
      <c r="H1591">
        <f>LEN(B1591)</f>
        <v>9</v>
      </c>
    </row>
    <row r="1592" spans="1:9" ht="15.75" customHeight="1" x14ac:dyDescent="0.2">
      <c r="A1592" s="3" t="s">
        <v>1576</v>
      </c>
      <c r="B1592" s="3" t="s">
        <v>1576</v>
      </c>
      <c r="C1592" s="3" t="s">
        <v>25</v>
      </c>
      <c r="D1592" s="3" t="s">
        <v>17</v>
      </c>
      <c r="F1592" s="3" t="s">
        <v>17</v>
      </c>
      <c r="G1592" s="3" t="str">
        <f>IF(ISNUMBER(SEARCH("Sourcewatch",F1592)),"Sourcewatch",IF(ISNUMBER(SEARCH("desmog",F1592)),"Desmog",IF(ISNUMBER(SEARCH("Exxon",F1592)),"Exxonsecrets",IF(ISNUMBER(SEARCH("wikipedia",F1592)),"Wikipedia",IF(ISNUMBER(SEARCH("greenpeace",F1592)),"Greenpeace",IF(ISNUMBER(SEARCH("Polluterwatch",F1592)),"Polluterwatch",IF(F1592="","","Other")))))))</f>
        <v/>
      </c>
      <c r="H1592">
        <f>LEN(B1592)</f>
        <v>16</v>
      </c>
    </row>
    <row r="1593" spans="1:9" ht="15.75" customHeight="1" x14ac:dyDescent="0.2">
      <c r="A1593" s="3" t="s">
        <v>1577</v>
      </c>
      <c r="B1593" s="3" t="s">
        <v>1577</v>
      </c>
      <c r="C1593" s="3" t="s">
        <v>25</v>
      </c>
      <c r="D1593" s="3" t="s">
        <v>17</v>
      </c>
      <c r="F1593" s="3" t="s">
        <v>17</v>
      </c>
      <c r="G1593" s="3" t="str">
        <f>IF(ISNUMBER(SEARCH("Sourcewatch",F1593)),"Sourcewatch",IF(ISNUMBER(SEARCH("desmog",F1593)),"Desmog",IF(ISNUMBER(SEARCH("Exxon",F1593)),"Exxonsecrets",IF(ISNUMBER(SEARCH("wikipedia",F1593)),"Wikipedia",IF(ISNUMBER(SEARCH("greenpeace",F1593)),"Greenpeace",IF(ISNUMBER(SEARCH("Polluterwatch",F1593)),"Polluterwatch",IF(F1593="","","Other")))))))</f>
        <v/>
      </c>
      <c r="H1593">
        <f>LEN(B1593)</f>
        <v>16</v>
      </c>
    </row>
    <row r="1594" spans="1:9" ht="15.75" customHeight="1" x14ac:dyDescent="0.2">
      <c r="A1594" s="3" t="s">
        <v>1578</v>
      </c>
      <c r="B1594" s="3" t="s">
        <v>1578</v>
      </c>
      <c r="C1594" s="3" t="s">
        <v>25</v>
      </c>
      <c r="D1594" s="3" t="s">
        <v>17</v>
      </c>
      <c r="F1594" s="3" t="s">
        <v>17</v>
      </c>
      <c r="G1594" s="3" t="str">
        <f>IF(ISNUMBER(SEARCH("Sourcewatch",F1594)),"Sourcewatch",IF(ISNUMBER(SEARCH("desmog",F1594)),"Desmog",IF(ISNUMBER(SEARCH("Exxon",F1594)),"Exxonsecrets",IF(ISNUMBER(SEARCH("wikipedia",F1594)),"Wikipedia",IF(ISNUMBER(SEARCH("greenpeace",F1594)),"Greenpeace",IF(ISNUMBER(SEARCH("Polluterwatch",F1594)),"Polluterwatch",IF(F1594="","","Other")))))))</f>
        <v/>
      </c>
      <c r="H1594">
        <f>LEN(B1594)</f>
        <v>12</v>
      </c>
    </row>
    <row r="1595" spans="1:9" ht="15.75" customHeight="1" x14ac:dyDescent="0.2">
      <c r="A1595" s="3" t="s">
        <v>1579</v>
      </c>
      <c r="B1595" s="3" t="s">
        <v>1579</v>
      </c>
      <c r="C1595" s="3" t="s">
        <v>25</v>
      </c>
      <c r="D1595" s="3" t="s">
        <v>17</v>
      </c>
      <c r="F1595" s="3" t="s">
        <v>17</v>
      </c>
      <c r="G1595" s="3" t="str">
        <f>IF(ISNUMBER(SEARCH("Sourcewatch",F1595)),"Sourcewatch",IF(ISNUMBER(SEARCH("desmog",F1595)),"Desmog",IF(ISNUMBER(SEARCH("Exxon",F1595)),"Exxonsecrets",IF(ISNUMBER(SEARCH("wikipedia",F1595)),"Wikipedia",IF(ISNUMBER(SEARCH("greenpeace",F1595)),"Greenpeace",IF(ISNUMBER(SEARCH("Polluterwatch",F1595)),"Polluterwatch",IF(F1595="","","Other")))))))</f>
        <v/>
      </c>
      <c r="H1595">
        <f>LEN(B1595)</f>
        <v>13</v>
      </c>
    </row>
    <row r="1596" spans="1:9" ht="15.75" customHeight="1" x14ac:dyDescent="0.2">
      <c r="A1596" s="3" t="s">
        <v>1580</v>
      </c>
      <c r="B1596" s="3" t="s">
        <v>1580</v>
      </c>
      <c r="C1596" s="3" t="s">
        <v>25</v>
      </c>
      <c r="D1596" s="3" t="s">
        <v>17</v>
      </c>
      <c r="F1596" s="3" t="s">
        <v>17</v>
      </c>
      <c r="G1596" s="3" t="str">
        <f>IF(ISNUMBER(SEARCH("Sourcewatch",F1596)),"Sourcewatch",IF(ISNUMBER(SEARCH("desmog",F1596)),"Desmog",IF(ISNUMBER(SEARCH("Exxon",F1596)),"Exxonsecrets",IF(ISNUMBER(SEARCH("wikipedia",F1596)),"Wikipedia",IF(ISNUMBER(SEARCH("greenpeace",F1596)),"Greenpeace",IF(ISNUMBER(SEARCH("Polluterwatch",F1596)),"Polluterwatch",IF(F1596="","","Other")))))))</f>
        <v/>
      </c>
      <c r="H1596">
        <f>LEN(B1596)</f>
        <v>13</v>
      </c>
    </row>
    <row r="1597" spans="1:9" ht="15.75" customHeight="1" x14ac:dyDescent="0.2">
      <c r="A1597" s="3" t="s">
        <v>1581</v>
      </c>
      <c r="B1597" s="3" t="s">
        <v>1581</v>
      </c>
      <c r="C1597" s="3" t="s">
        <v>25</v>
      </c>
      <c r="D1597" s="3" t="s">
        <v>17</v>
      </c>
      <c r="F1597" s="3" t="s">
        <v>17</v>
      </c>
      <c r="G1597" s="3" t="str">
        <f>IF(ISNUMBER(SEARCH("Sourcewatch",F1597)),"Sourcewatch",IF(ISNUMBER(SEARCH("desmog",F1597)),"Desmog",IF(ISNUMBER(SEARCH("Exxon",F1597)),"Exxonsecrets",IF(ISNUMBER(SEARCH("wikipedia",F1597)),"Wikipedia",IF(ISNUMBER(SEARCH("greenpeace",F1597)),"Greenpeace",IF(ISNUMBER(SEARCH("Polluterwatch",F1597)),"Polluterwatch",IF(F1597="","","Other")))))))</f>
        <v/>
      </c>
      <c r="H1597">
        <f>LEN(B1597)</f>
        <v>16</v>
      </c>
    </row>
    <row r="1598" spans="1:9" ht="15.75" customHeight="1" x14ac:dyDescent="0.2">
      <c r="A1598" s="3" t="s">
        <v>1582</v>
      </c>
      <c r="B1598" s="3" t="s">
        <v>1582</v>
      </c>
      <c r="C1598" s="3" t="s">
        <v>25</v>
      </c>
      <c r="D1598" s="3" t="s">
        <v>17</v>
      </c>
      <c r="F1598" s="3" t="s">
        <v>17</v>
      </c>
      <c r="G1598" s="3" t="str">
        <f>IF(ISNUMBER(SEARCH("Sourcewatch",F1598)),"Sourcewatch",IF(ISNUMBER(SEARCH("desmog",F1598)),"Desmog",IF(ISNUMBER(SEARCH("Exxon",F1598)),"Exxonsecrets",IF(ISNUMBER(SEARCH("wikipedia",F1598)),"Wikipedia",IF(ISNUMBER(SEARCH("greenpeace",F1598)),"Greenpeace",IF(ISNUMBER(SEARCH("Polluterwatch",F1598)),"Polluterwatch",IF(F1598="","","Other")))))))</f>
        <v/>
      </c>
      <c r="H1598">
        <f>LEN(B1598)</f>
        <v>7</v>
      </c>
    </row>
    <row r="1599" spans="1:9" ht="15.75" customHeight="1" x14ac:dyDescent="0.2">
      <c r="A1599" s="3" t="s">
        <v>1583</v>
      </c>
      <c r="B1599" s="3" t="s">
        <v>1583</v>
      </c>
      <c r="C1599" s="3" t="s">
        <v>25</v>
      </c>
      <c r="D1599" s="3" t="s">
        <v>17</v>
      </c>
      <c r="F1599" s="3" t="s">
        <v>17</v>
      </c>
      <c r="G1599" s="3" t="str">
        <f>IF(ISNUMBER(SEARCH("Sourcewatch",F1599)),"Sourcewatch",IF(ISNUMBER(SEARCH("desmog",F1599)),"Desmog",IF(ISNUMBER(SEARCH("Exxon",F1599)),"Exxonsecrets",IF(ISNUMBER(SEARCH("wikipedia",F1599)),"Wikipedia",IF(ISNUMBER(SEARCH("greenpeace",F1599)),"Greenpeace",IF(ISNUMBER(SEARCH("Polluterwatch",F1599)),"Polluterwatch",IF(F1599="","","Other")))))))</f>
        <v/>
      </c>
      <c r="H1599">
        <f>LEN(B1599)</f>
        <v>5</v>
      </c>
    </row>
    <row r="1600" spans="1:9" ht="15.75" customHeight="1" x14ac:dyDescent="0.2">
      <c r="A1600" s="3" t="s">
        <v>1584</v>
      </c>
      <c r="B1600" s="3" t="s">
        <v>1584</v>
      </c>
      <c r="C1600" s="3" t="s">
        <v>25</v>
      </c>
      <c r="D1600" s="3" t="s">
        <v>17</v>
      </c>
      <c r="F1600" s="3" t="s">
        <v>17</v>
      </c>
      <c r="G1600" s="3" t="str">
        <f>IF(ISNUMBER(SEARCH("Sourcewatch",F1600)),"Sourcewatch",IF(ISNUMBER(SEARCH("desmog",F1600)),"Desmog",IF(ISNUMBER(SEARCH("Exxon",F1600)),"Exxonsecrets",IF(ISNUMBER(SEARCH("wikipedia",F1600)),"Wikipedia",IF(ISNUMBER(SEARCH("greenpeace",F1600)),"Greenpeace",IF(ISNUMBER(SEARCH("Polluterwatch",F1600)),"Polluterwatch",IF(F1600="","","Other")))))))</f>
        <v/>
      </c>
      <c r="H1600">
        <f>LEN(B1600)</f>
        <v>15</v>
      </c>
    </row>
    <row r="1601" spans="1:8" ht="15.75" customHeight="1" x14ac:dyDescent="0.2">
      <c r="A1601" s="3" t="s">
        <v>1585</v>
      </c>
      <c r="B1601" s="3" t="s">
        <v>1585</v>
      </c>
      <c r="C1601" s="3" t="s">
        <v>17</v>
      </c>
      <c r="D1601" s="3" t="s">
        <v>25</v>
      </c>
      <c r="G1601" s="3" t="str">
        <f>IF(ISNUMBER(SEARCH("Sourcewatch",F1601)),"Sourcewatch",IF(ISNUMBER(SEARCH("desmog",F1601)),"Desmog",IF(ISNUMBER(SEARCH("Exxon",F1601)),"Exxonsecrets",IF(ISNUMBER(SEARCH("wikipedia",F1601)),"Wikipedia",IF(ISNUMBER(SEARCH("greenpeace",F1601)),"Greenpeace",IF(ISNUMBER(SEARCH("Polluterwatch",F1601)),"Polluterwatch",IF(F1601="","","Other")))))))</f>
        <v/>
      </c>
      <c r="H1601">
        <f>LEN(B1601)</f>
        <v>21</v>
      </c>
    </row>
    <row r="1602" spans="1:8" ht="15.75" customHeight="1" x14ac:dyDescent="0.2">
      <c r="A1602" s="3" t="s">
        <v>1586</v>
      </c>
      <c r="B1602" s="3" t="s">
        <v>1586</v>
      </c>
      <c r="C1602" s="3" t="s">
        <v>25</v>
      </c>
      <c r="D1602" s="3" t="s">
        <v>17</v>
      </c>
      <c r="F1602" s="3" t="s">
        <v>17</v>
      </c>
      <c r="G1602" s="3" t="str">
        <f>IF(ISNUMBER(SEARCH("Sourcewatch",F1602)),"Sourcewatch",IF(ISNUMBER(SEARCH("desmog",F1602)),"Desmog",IF(ISNUMBER(SEARCH("Exxon",F1602)),"Exxonsecrets",IF(ISNUMBER(SEARCH("wikipedia",F1602)),"Wikipedia",IF(ISNUMBER(SEARCH("greenpeace",F1602)),"Greenpeace",IF(ISNUMBER(SEARCH("Polluterwatch",F1602)),"Polluterwatch",IF(F1602="","","Other")))))))</f>
        <v/>
      </c>
      <c r="H1602">
        <f>LEN(B1602)</f>
        <v>14</v>
      </c>
    </row>
    <row r="1603" spans="1:8" ht="15.75" customHeight="1" x14ac:dyDescent="0.2">
      <c r="A1603" s="3" t="s">
        <v>1587</v>
      </c>
      <c r="B1603" s="3" t="s">
        <v>1587</v>
      </c>
      <c r="C1603" s="3" t="s">
        <v>25</v>
      </c>
      <c r="D1603" s="3" t="s">
        <v>17</v>
      </c>
      <c r="F1603" s="3" t="s">
        <v>17</v>
      </c>
      <c r="G1603" s="3" t="str">
        <f>IF(ISNUMBER(SEARCH("Sourcewatch",F1603)),"Sourcewatch",IF(ISNUMBER(SEARCH("desmog",F1603)),"Desmog",IF(ISNUMBER(SEARCH("Exxon",F1603)),"Exxonsecrets",IF(ISNUMBER(SEARCH("wikipedia",F1603)),"Wikipedia",IF(ISNUMBER(SEARCH("greenpeace",F1603)),"Greenpeace",IF(ISNUMBER(SEARCH("Polluterwatch",F1603)),"Polluterwatch",IF(F1603="","","Other")))))))</f>
        <v/>
      </c>
      <c r="H1603">
        <f>LEN(B1603)</f>
        <v>15</v>
      </c>
    </row>
    <row r="1604" spans="1:8" ht="15.75" customHeight="1" x14ac:dyDescent="0.2">
      <c r="A1604" s="3" t="s">
        <v>1588</v>
      </c>
      <c r="B1604" s="3" t="s">
        <v>1588</v>
      </c>
      <c r="C1604" s="3" t="s">
        <v>25</v>
      </c>
      <c r="D1604" s="3" t="s">
        <v>17</v>
      </c>
      <c r="F1604" s="3" t="s">
        <v>17</v>
      </c>
      <c r="G1604" s="3" t="str">
        <f>IF(ISNUMBER(SEARCH("Sourcewatch",F1604)),"Sourcewatch",IF(ISNUMBER(SEARCH("desmog",F1604)),"Desmog",IF(ISNUMBER(SEARCH("Exxon",F1604)),"Exxonsecrets",IF(ISNUMBER(SEARCH("wikipedia",F1604)),"Wikipedia",IF(ISNUMBER(SEARCH("greenpeace",F1604)),"Greenpeace",IF(ISNUMBER(SEARCH("Polluterwatch",F1604)),"Polluterwatch",IF(F1604="","","Other")))))))</f>
        <v/>
      </c>
      <c r="H1604">
        <f>LEN(B1604)</f>
        <v>4</v>
      </c>
    </row>
    <row r="1605" spans="1:8" ht="15.75" customHeight="1" x14ac:dyDescent="0.2">
      <c r="A1605" s="3" t="s">
        <v>1589</v>
      </c>
      <c r="B1605" s="3" t="s">
        <v>1589</v>
      </c>
      <c r="C1605" s="3" t="s">
        <v>25</v>
      </c>
      <c r="D1605" s="3" t="s">
        <v>17</v>
      </c>
      <c r="F1605" s="3" t="s">
        <v>17</v>
      </c>
      <c r="G1605" s="3" t="str">
        <f>IF(ISNUMBER(SEARCH("Sourcewatch",F1605)),"Sourcewatch",IF(ISNUMBER(SEARCH("desmog",F1605)),"Desmog",IF(ISNUMBER(SEARCH("Exxon",F1605)),"Exxonsecrets",IF(ISNUMBER(SEARCH("wikipedia",F1605)),"Wikipedia",IF(ISNUMBER(SEARCH("greenpeace",F1605)),"Greenpeace",IF(ISNUMBER(SEARCH("Polluterwatch",F1605)),"Polluterwatch",IF(F1605="","","Other")))))))</f>
        <v/>
      </c>
      <c r="H1605">
        <f>LEN(B1605)</f>
        <v>14</v>
      </c>
    </row>
    <row r="1606" spans="1:8" ht="15.75" customHeight="1" x14ac:dyDescent="0.2">
      <c r="A1606" s="3" t="s">
        <v>1590</v>
      </c>
      <c r="B1606" s="3" t="s">
        <v>1590</v>
      </c>
      <c r="C1606" s="3" t="s">
        <v>17</v>
      </c>
      <c r="D1606" s="3" t="s">
        <v>25</v>
      </c>
      <c r="G1606" s="3" t="str">
        <f>IF(ISNUMBER(SEARCH("Sourcewatch",F1606)),"Sourcewatch",IF(ISNUMBER(SEARCH("desmog",F1606)),"Desmog",IF(ISNUMBER(SEARCH("Exxon",F1606)),"Exxonsecrets",IF(ISNUMBER(SEARCH("wikipedia",F1606)),"Wikipedia",IF(ISNUMBER(SEARCH("greenpeace",F1606)),"Greenpeace",IF(ISNUMBER(SEARCH("Polluterwatch",F1606)),"Polluterwatch",IF(F1606="","","Other")))))))</f>
        <v/>
      </c>
      <c r="H1606">
        <f>LEN(B1606)</f>
        <v>17</v>
      </c>
    </row>
    <row r="1607" spans="1:8" ht="15.75" customHeight="1" x14ac:dyDescent="0.2">
      <c r="A1607" s="3" t="s">
        <v>1591</v>
      </c>
      <c r="B1607" s="3" t="s">
        <v>1591</v>
      </c>
      <c r="C1607" s="3" t="s">
        <v>25</v>
      </c>
      <c r="D1607" s="3" t="s">
        <v>17</v>
      </c>
      <c r="F1607" s="3" t="s">
        <v>17</v>
      </c>
      <c r="G1607" s="3" t="str">
        <f>IF(ISNUMBER(SEARCH("Sourcewatch",F1607)),"Sourcewatch",IF(ISNUMBER(SEARCH("desmog",F1607)),"Desmog",IF(ISNUMBER(SEARCH("Exxon",F1607)),"Exxonsecrets",IF(ISNUMBER(SEARCH("wikipedia",F1607)),"Wikipedia",IF(ISNUMBER(SEARCH("greenpeace",F1607)),"Greenpeace",IF(ISNUMBER(SEARCH("Polluterwatch",F1607)),"Polluterwatch",IF(F1607="","","Other")))))))</f>
        <v/>
      </c>
      <c r="H1607">
        <f>LEN(B1607)</f>
        <v>15</v>
      </c>
    </row>
    <row r="1608" spans="1:8" ht="15.75" customHeight="1" x14ac:dyDescent="0.2">
      <c r="A1608" s="3" t="s">
        <v>1592</v>
      </c>
      <c r="B1608" s="3" t="s">
        <v>1592</v>
      </c>
      <c r="C1608" s="3" t="s">
        <v>25</v>
      </c>
      <c r="D1608" s="3" t="s">
        <v>17</v>
      </c>
      <c r="F1608" s="3" t="s">
        <v>17</v>
      </c>
      <c r="G1608" s="3" t="str">
        <f>IF(ISNUMBER(SEARCH("Sourcewatch",F1608)),"Sourcewatch",IF(ISNUMBER(SEARCH("desmog",F1608)),"Desmog",IF(ISNUMBER(SEARCH("Exxon",F1608)),"Exxonsecrets",IF(ISNUMBER(SEARCH("wikipedia",F1608)),"Wikipedia",IF(ISNUMBER(SEARCH("greenpeace",F1608)),"Greenpeace",IF(ISNUMBER(SEARCH("Polluterwatch",F1608)),"Polluterwatch",IF(F1608="","","Other")))))))</f>
        <v/>
      </c>
      <c r="H1608">
        <f>LEN(B1608)</f>
        <v>14</v>
      </c>
    </row>
    <row r="1609" spans="1:8" ht="15.75" customHeight="1" x14ac:dyDescent="0.2">
      <c r="A1609" s="3" t="s">
        <v>1593</v>
      </c>
      <c r="B1609" s="3" t="s">
        <v>1593</v>
      </c>
      <c r="C1609" s="3" t="s">
        <v>25</v>
      </c>
      <c r="D1609" s="3" t="s">
        <v>17</v>
      </c>
      <c r="F1609" s="3" t="s">
        <v>17</v>
      </c>
      <c r="G1609" s="3" t="str">
        <f>IF(ISNUMBER(SEARCH("Sourcewatch",F1609)),"Sourcewatch",IF(ISNUMBER(SEARCH("desmog",F1609)),"Desmog",IF(ISNUMBER(SEARCH("Exxon",F1609)),"Exxonsecrets",IF(ISNUMBER(SEARCH("wikipedia",F1609)),"Wikipedia",IF(ISNUMBER(SEARCH("greenpeace",F1609)),"Greenpeace",IF(ISNUMBER(SEARCH("Polluterwatch",F1609)),"Polluterwatch",IF(F1609="","","Other")))))))</f>
        <v/>
      </c>
      <c r="H1609">
        <f>LEN(B1609)</f>
        <v>14</v>
      </c>
    </row>
    <row r="1610" spans="1:8" ht="15.75" customHeight="1" x14ac:dyDescent="0.2">
      <c r="A1610" s="3" t="s">
        <v>1594</v>
      </c>
      <c r="B1610" s="3" t="s">
        <v>1594</v>
      </c>
      <c r="C1610" s="3" t="s">
        <v>25</v>
      </c>
      <c r="D1610" s="3" t="s">
        <v>17</v>
      </c>
      <c r="F1610" s="3" t="s">
        <v>17</v>
      </c>
      <c r="G1610" s="3" t="str">
        <f>IF(ISNUMBER(SEARCH("Sourcewatch",F1610)),"Sourcewatch",IF(ISNUMBER(SEARCH("desmog",F1610)),"Desmog",IF(ISNUMBER(SEARCH("Exxon",F1610)),"Exxonsecrets",IF(ISNUMBER(SEARCH("wikipedia",F1610)),"Wikipedia",IF(ISNUMBER(SEARCH("greenpeace",F1610)),"Greenpeace",IF(ISNUMBER(SEARCH("Polluterwatch",F1610)),"Polluterwatch",IF(F1610="","","Other")))))))</f>
        <v/>
      </c>
      <c r="H1610">
        <f>LEN(B1610)</f>
        <v>15</v>
      </c>
    </row>
    <row r="1611" spans="1:8" ht="15.75" customHeight="1" x14ac:dyDescent="0.2">
      <c r="A1611" s="3" t="s">
        <v>1595</v>
      </c>
      <c r="B1611" s="3" t="s">
        <v>1595</v>
      </c>
      <c r="D1611" s="3" t="s">
        <v>17</v>
      </c>
      <c r="F1611" s="3" t="s">
        <v>17</v>
      </c>
      <c r="G1611" s="3" t="str">
        <f>IF(ISNUMBER(SEARCH("Sourcewatch",F1611)),"Sourcewatch",IF(ISNUMBER(SEARCH("desmog",F1611)),"Desmog",IF(ISNUMBER(SEARCH("Exxon",F1611)),"Exxonsecrets",IF(ISNUMBER(SEARCH("wikipedia",F1611)),"Wikipedia",IF(ISNUMBER(SEARCH("greenpeace",F1611)),"Greenpeace",IF(ISNUMBER(SEARCH("Polluterwatch",F1611)),"Polluterwatch",IF(F1611="","","Other")))))))</f>
        <v/>
      </c>
      <c r="H1611">
        <f>LEN(B1611)</f>
        <v>22</v>
      </c>
    </row>
    <row r="1612" spans="1:8" ht="15.75" customHeight="1" x14ac:dyDescent="0.2">
      <c r="A1612" s="3" t="s">
        <v>1596</v>
      </c>
      <c r="B1612" s="3" t="s">
        <v>1596</v>
      </c>
      <c r="C1612" s="3" t="s">
        <v>25</v>
      </c>
      <c r="D1612" s="3" t="s">
        <v>17</v>
      </c>
      <c r="F1612" s="3" t="s">
        <v>17</v>
      </c>
      <c r="G1612" s="3" t="str">
        <f>IF(ISNUMBER(SEARCH("Sourcewatch",F1612)),"Sourcewatch",IF(ISNUMBER(SEARCH("desmog",F1612)),"Desmog",IF(ISNUMBER(SEARCH("Exxon",F1612)),"Exxonsecrets",IF(ISNUMBER(SEARCH("wikipedia",F1612)),"Wikipedia",IF(ISNUMBER(SEARCH("greenpeace",F1612)),"Greenpeace",IF(ISNUMBER(SEARCH("Polluterwatch",F1612)),"Polluterwatch",IF(F1612="","","Other")))))))</f>
        <v/>
      </c>
      <c r="H1612">
        <f>LEN(B1612)</f>
        <v>6</v>
      </c>
    </row>
    <row r="1613" spans="1:8" ht="15.75" customHeight="1" x14ac:dyDescent="0.2">
      <c r="A1613" s="3" t="s">
        <v>1597</v>
      </c>
      <c r="B1613" s="3" t="s">
        <v>1597</v>
      </c>
      <c r="C1613" s="3" t="s">
        <v>25</v>
      </c>
      <c r="D1613" s="3" t="s">
        <v>17</v>
      </c>
      <c r="F1613" s="3" t="s">
        <v>17</v>
      </c>
      <c r="G1613" s="3" t="str">
        <f>IF(ISNUMBER(SEARCH("Sourcewatch",F1613)),"Sourcewatch",IF(ISNUMBER(SEARCH("desmog",F1613)),"Desmog",IF(ISNUMBER(SEARCH("Exxon",F1613)),"Exxonsecrets",IF(ISNUMBER(SEARCH("wikipedia",F1613)),"Wikipedia",IF(ISNUMBER(SEARCH("greenpeace",F1613)),"Greenpeace",IF(ISNUMBER(SEARCH("Polluterwatch",F1613)),"Polluterwatch",IF(F1613="","","Other")))))))</f>
        <v/>
      </c>
      <c r="H1613">
        <f>LEN(B1613)</f>
        <v>12</v>
      </c>
    </row>
    <row r="1614" spans="1:8" ht="15.75" customHeight="1" x14ac:dyDescent="0.2">
      <c r="A1614" s="3" t="s">
        <v>1598</v>
      </c>
      <c r="B1614" s="3" t="s">
        <v>1598</v>
      </c>
      <c r="C1614" s="3" t="s">
        <v>25</v>
      </c>
      <c r="D1614" s="3" t="s">
        <v>17</v>
      </c>
      <c r="F1614" s="3" t="s">
        <v>17</v>
      </c>
      <c r="G1614" s="3" t="str">
        <f>IF(ISNUMBER(SEARCH("Sourcewatch",F1614)),"Sourcewatch",IF(ISNUMBER(SEARCH("desmog",F1614)),"Desmog",IF(ISNUMBER(SEARCH("Exxon",F1614)),"Exxonsecrets",IF(ISNUMBER(SEARCH("wikipedia",F1614)),"Wikipedia",IF(ISNUMBER(SEARCH("greenpeace",F1614)),"Greenpeace",IF(ISNUMBER(SEARCH("Polluterwatch",F1614)),"Polluterwatch",IF(F1614="","","Other")))))))</f>
        <v/>
      </c>
      <c r="H1614">
        <f>LEN(B1614)</f>
        <v>11</v>
      </c>
    </row>
    <row r="1615" spans="1:8" ht="15.75" customHeight="1" x14ac:dyDescent="0.2">
      <c r="A1615" s="3" t="s">
        <v>1599</v>
      </c>
      <c r="B1615" s="3" t="s">
        <v>1599</v>
      </c>
      <c r="C1615" s="3" t="s">
        <v>25</v>
      </c>
      <c r="D1615" s="3" t="s">
        <v>17</v>
      </c>
      <c r="F1615" s="3" t="s">
        <v>17</v>
      </c>
      <c r="G1615" s="3" t="str">
        <f>IF(ISNUMBER(SEARCH("Sourcewatch",F1615)),"Sourcewatch",IF(ISNUMBER(SEARCH("desmog",F1615)),"Desmog",IF(ISNUMBER(SEARCH("Exxon",F1615)),"Exxonsecrets",IF(ISNUMBER(SEARCH("wikipedia",F1615)),"Wikipedia",IF(ISNUMBER(SEARCH("greenpeace",F1615)),"Greenpeace",IF(ISNUMBER(SEARCH("Polluterwatch",F1615)),"Polluterwatch",IF(F1615="","","Other")))))))</f>
        <v/>
      </c>
      <c r="H1615">
        <f>LEN(B1615)</f>
        <v>12</v>
      </c>
    </row>
    <row r="1616" spans="1:8" ht="15.75" customHeight="1" x14ac:dyDescent="0.2">
      <c r="A1616" s="3" t="s">
        <v>1600</v>
      </c>
      <c r="B1616" s="3" t="s">
        <v>1600</v>
      </c>
      <c r="C1616" s="3" t="s">
        <v>25</v>
      </c>
      <c r="D1616" s="3" t="s">
        <v>17</v>
      </c>
      <c r="F1616" s="3" t="s">
        <v>17</v>
      </c>
      <c r="G1616" s="3" t="str">
        <f>IF(ISNUMBER(SEARCH("Sourcewatch",F1616)),"Sourcewatch",IF(ISNUMBER(SEARCH("desmog",F1616)),"Desmog",IF(ISNUMBER(SEARCH("Exxon",F1616)),"Exxonsecrets",IF(ISNUMBER(SEARCH("wikipedia",F1616)),"Wikipedia",IF(ISNUMBER(SEARCH("greenpeace",F1616)),"Greenpeace",IF(ISNUMBER(SEARCH("Polluterwatch",F1616)),"Polluterwatch",IF(F1616="","","Other")))))))</f>
        <v/>
      </c>
      <c r="H1616">
        <f>LEN(B1616)</f>
        <v>14</v>
      </c>
    </row>
    <row r="1617" spans="1:9" ht="15.75" customHeight="1" x14ac:dyDescent="0.2">
      <c r="A1617" s="3" t="s">
        <v>1601</v>
      </c>
      <c r="B1617" s="3" t="s">
        <v>1601</v>
      </c>
      <c r="C1617" s="3" t="s">
        <v>17</v>
      </c>
      <c r="D1617" s="3" t="s">
        <v>25</v>
      </c>
      <c r="G1617" s="3" t="str">
        <f>IF(ISNUMBER(SEARCH("Sourcewatch",F1617)),"Sourcewatch",IF(ISNUMBER(SEARCH("desmog",F1617)),"Desmog",IF(ISNUMBER(SEARCH("Exxon",F1617)),"Exxonsecrets",IF(ISNUMBER(SEARCH("wikipedia",F1617)),"Wikipedia",IF(ISNUMBER(SEARCH("greenpeace",F1617)),"Greenpeace",IF(ISNUMBER(SEARCH("Polluterwatch",F1617)),"Polluterwatch",IF(F1617="","","Other")))))))</f>
        <v/>
      </c>
      <c r="H1617">
        <f>LEN(B1617)</f>
        <v>18</v>
      </c>
    </row>
    <row r="1618" spans="1:9" ht="15.75" customHeight="1" x14ac:dyDescent="0.2">
      <c r="A1618" s="3" t="s">
        <v>1602</v>
      </c>
      <c r="B1618" s="3" t="s">
        <v>1602</v>
      </c>
      <c r="C1618" s="3" t="s">
        <v>25</v>
      </c>
      <c r="D1618" s="3" t="s">
        <v>17</v>
      </c>
      <c r="F1618" s="3" t="s">
        <v>17</v>
      </c>
      <c r="G1618" s="3" t="str">
        <f>IF(ISNUMBER(SEARCH("Sourcewatch",F1618)),"Sourcewatch",IF(ISNUMBER(SEARCH("desmog",F1618)),"Desmog",IF(ISNUMBER(SEARCH("Exxon",F1618)),"Exxonsecrets",IF(ISNUMBER(SEARCH("wikipedia",F1618)),"Wikipedia",IF(ISNUMBER(SEARCH("greenpeace",F1618)),"Greenpeace",IF(ISNUMBER(SEARCH("Polluterwatch",F1618)),"Polluterwatch",IF(F1618="","","Other")))))))</f>
        <v/>
      </c>
      <c r="H1618">
        <f>LEN(B1618)</f>
        <v>6</v>
      </c>
    </row>
    <row r="1619" spans="1:9" ht="15.75" customHeight="1" x14ac:dyDescent="0.2">
      <c r="A1619" s="3" t="s">
        <v>1603</v>
      </c>
      <c r="B1619" s="3" t="s">
        <v>1603</v>
      </c>
      <c r="C1619" s="3" t="s">
        <v>25</v>
      </c>
      <c r="D1619" s="3" t="s">
        <v>17</v>
      </c>
      <c r="F1619" s="3" t="s">
        <v>17</v>
      </c>
      <c r="G1619" s="3" t="str">
        <f>IF(ISNUMBER(SEARCH("Sourcewatch",F1619)),"Sourcewatch",IF(ISNUMBER(SEARCH("desmog",F1619)),"Desmog",IF(ISNUMBER(SEARCH("Exxon",F1619)),"Exxonsecrets",IF(ISNUMBER(SEARCH("wikipedia",F1619)),"Wikipedia",IF(ISNUMBER(SEARCH("greenpeace",F1619)),"Greenpeace",IF(ISNUMBER(SEARCH("Polluterwatch",F1619)),"Polluterwatch",IF(F1619="","","Other")))))))</f>
        <v/>
      </c>
      <c r="H1619">
        <f>LEN(B1619)</f>
        <v>6</v>
      </c>
    </row>
    <row r="1620" spans="1:9" ht="15.75" customHeight="1" x14ac:dyDescent="0.2">
      <c r="A1620" s="3" t="s">
        <v>1604</v>
      </c>
      <c r="B1620" s="3" t="s">
        <v>1604</v>
      </c>
      <c r="C1620" s="3" t="s">
        <v>25</v>
      </c>
      <c r="D1620" s="3" t="s">
        <v>17</v>
      </c>
      <c r="F1620" s="3" t="s">
        <v>17</v>
      </c>
      <c r="G1620" s="3" t="str">
        <f>IF(ISNUMBER(SEARCH("Sourcewatch",F1620)),"Sourcewatch",IF(ISNUMBER(SEARCH("desmog",F1620)),"Desmog",IF(ISNUMBER(SEARCH("Exxon",F1620)),"Exxonsecrets",IF(ISNUMBER(SEARCH("wikipedia",F1620)),"Wikipedia",IF(ISNUMBER(SEARCH("greenpeace",F1620)),"Greenpeace",IF(ISNUMBER(SEARCH("Polluterwatch",F1620)),"Polluterwatch",IF(F1620="","","Other")))))))</f>
        <v/>
      </c>
      <c r="H1620">
        <f>LEN(B1620)</f>
        <v>14</v>
      </c>
    </row>
    <row r="1621" spans="1:9" ht="15.75" customHeight="1" x14ac:dyDescent="0.2">
      <c r="A1621" s="11" t="s">
        <v>4433</v>
      </c>
      <c r="B1621" s="11" t="s">
        <v>4433</v>
      </c>
      <c r="C1621" t="s">
        <v>25</v>
      </c>
      <c r="D1621" t="s">
        <v>17</v>
      </c>
      <c r="G1621" s="3" t="str">
        <f>IF(ISNUMBER(SEARCH("Sourcewatch",F1621)),"Sourcewatch",IF(ISNUMBER(SEARCH("desmog",F1621)),"Desmog",IF(ISNUMBER(SEARCH("Exxon",F1621)),"Exxonsecrets",IF(ISNUMBER(SEARCH("wikipedia",F1621)),"Wikipedia",IF(ISNUMBER(SEARCH("greenpeace",F1621)),"Greenpeace",IF(ISNUMBER(SEARCH("Polluterwatch",F1621)),"Polluterwatch",IF(F1621="","","Other")))))))</f>
        <v/>
      </c>
      <c r="H1621">
        <f>LEN(B1621)</f>
        <v>8</v>
      </c>
      <c r="I1621" s="17" t="s">
        <v>25</v>
      </c>
    </row>
    <row r="1622" spans="1:9" ht="15.75" customHeight="1" x14ac:dyDescent="0.2">
      <c r="A1622" s="3" t="s">
        <v>1605</v>
      </c>
      <c r="B1622" s="3" t="s">
        <v>1605</v>
      </c>
      <c r="C1622" s="3" t="s">
        <v>25</v>
      </c>
      <c r="D1622" s="3" t="s">
        <v>17</v>
      </c>
      <c r="F1622" s="3" t="s">
        <v>17</v>
      </c>
      <c r="G1622" s="3" t="str">
        <f>IF(ISNUMBER(SEARCH("Sourcewatch",F1622)),"Sourcewatch",IF(ISNUMBER(SEARCH("desmog",F1622)),"Desmog",IF(ISNUMBER(SEARCH("Exxon",F1622)),"Exxonsecrets",IF(ISNUMBER(SEARCH("wikipedia",F1622)),"Wikipedia",IF(ISNUMBER(SEARCH("greenpeace",F1622)),"Greenpeace",IF(ISNUMBER(SEARCH("Polluterwatch",F1622)),"Polluterwatch",IF(F1622="","","Other")))))))</f>
        <v/>
      </c>
      <c r="H1622">
        <f>LEN(B1622)</f>
        <v>16</v>
      </c>
    </row>
    <row r="1623" spans="1:9" ht="15.75" customHeight="1" x14ac:dyDescent="0.2">
      <c r="A1623" s="3" t="s">
        <v>1606</v>
      </c>
      <c r="B1623" s="3" t="s">
        <v>1606</v>
      </c>
      <c r="C1623" s="3" t="s">
        <v>17</v>
      </c>
      <c r="D1623" s="3" t="s">
        <v>25</v>
      </c>
      <c r="G1623" s="3" t="str">
        <f>IF(ISNUMBER(SEARCH("Sourcewatch",F1623)),"Sourcewatch",IF(ISNUMBER(SEARCH("desmog",F1623)),"Desmog",IF(ISNUMBER(SEARCH("Exxon",F1623)),"Exxonsecrets",IF(ISNUMBER(SEARCH("wikipedia",F1623)),"Wikipedia",IF(ISNUMBER(SEARCH("greenpeace",F1623)),"Greenpeace",IF(ISNUMBER(SEARCH("Polluterwatch",F1623)),"Polluterwatch",IF(F1623="","","Other")))))))</f>
        <v/>
      </c>
      <c r="H1623">
        <f>LEN(B1623)</f>
        <v>18</v>
      </c>
    </row>
    <row r="1624" spans="1:9" ht="15.75" customHeight="1" x14ac:dyDescent="0.2">
      <c r="A1624" s="3" t="s">
        <v>1607</v>
      </c>
      <c r="B1624" s="3" t="s">
        <v>1607</v>
      </c>
      <c r="C1624" s="3" t="s">
        <v>25</v>
      </c>
      <c r="D1624" s="3" t="s">
        <v>17</v>
      </c>
      <c r="F1624" s="3" t="s">
        <v>17</v>
      </c>
      <c r="G1624" s="3" t="str">
        <f>IF(ISNUMBER(SEARCH("Sourcewatch",F1624)),"Sourcewatch",IF(ISNUMBER(SEARCH("desmog",F1624)),"Desmog",IF(ISNUMBER(SEARCH("Exxon",F1624)),"Exxonsecrets",IF(ISNUMBER(SEARCH("wikipedia",F1624)),"Wikipedia",IF(ISNUMBER(SEARCH("greenpeace",F1624)),"Greenpeace",IF(ISNUMBER(SEARCH("Polluterwatch",F1624)),"Polluterwatch",IF(F1624="","","Other")))))))</f>
        <v/>
      </c>
      <c r="H1624">
        <f>LEN(B1624)</f>
        <v>17</v>
      </c>
    </row>
    <row r="1625" spans="1:9" ht="15.75" customHeight="1" x14ac:dyDescent="0.2">
      <c r="A1625" s="3" t="s">
        <v>1608</v>
      </c>
      <c r="B1625" s="3" t="s">
        <v>1608</v>
      </c>
      <c r="C1625" s="3" t="s">
        <v>25</v>
      </c>
      <c r="D1625" s="3" t="s">
        <v>17</v>
      </c>
      <c r="F1625" s="3" t="s">
        <v>17</v>
      </c>
      <c r="G1625" s="3" t="str">
        <f>IF(ISNUMBER(SEARCH("Sourcewatch",F1625)),"Sourcewatch",IF(ISNUMBER(SEARCH("desmog",F1625)),"Desmog",IF(ISNUMBER(SEARCH("Exxon",F1625)),"Exxonsecrets",IF(ISNUMBER(SEARCH("wikipedia",F1625)),"Wikipedia",IF(ISNUMBER(SEARCH("greenpeace",F1625)),"Greenpeace",IF(ISNUMBER(SEARCH("Polluterwatch",F1625)),"Polluterwatch",IF(F1625="","","Other")))))))</f>
        <v/>
      </c>
      <c r="H1625">
        <f>LEN(B1625)</f>
        <v>4</v>
      </c>
    </row>
    <row r="1626" spans="1:9" ht="15.75" customHeight="1" x14ac:dyDescent="0.2">
      <c r="A1626" s="3" t="s">
        <v>1609</v>
      </c>
      <c r="B1626" s="3" t="s">
        <v>1609</v>
      </c>
      <c r="C1626" s="3" t="s">
        <v>17</v>
      </c>
      <c r="D1626" s="3" t="s">
        <v>17</v>
      </c>
      <c r="E1626" s="3" t="s">
        <v>27</v>
      </c>
      <c r="F1626" s="3" t="s">
        <v>17</v>
      </c>
      <c r="G1626" s="3" t="str">
        <f>IF(ISNUMBER(SEARCH("Sourcewatch",F1626)),"Sourcewatch",IF(ISNUMBER(SEARCH("desmog",F1626)),"Desmog",IF(ISNUMBER(SEARCH("Exxon",F1626)),"Exxonsecrets",IF(ISNUMBER(SEARCH("wikipedia",F1626)),"Wikipedia",IF(ISNUMBER(SEARCH("greenpeace",F1626)),"Greenpeace",IF(ISNUMBER(SEARCH("Polluterwatch",F1626)),"Polluterwatch",IF(F1626="","","Other")))))))</f>
        <v/>
      </c>
      <c r="H1626">
        <f>LEN(B1626)</f>
        <v>25</v>
      </c>
    </row>
    <row r="1627" spans="1:9" ht="15.75" customHeight="1" x14ac:dyDescent="0.2">
      <c r="A1627" s="3" t="s">
        <v>1610</v>
      </c>
      <c r="B1627" s="3" t="s">
        <v>1610</v>
      </c>
      <c r="C1627" s="3" t="s">
        <v>17</v>
      </c>
      <c r="D1627" s="3" t="s">
        <v>17</v>
      </c>
      <c r="F1627" s="3" t="s">
        <v>1611</v>
      </c>
      <c r="G1627" s="3" t="str">
        <f>IF(ISNUMBER(SEARCH("Sourcewatch",F1627)),"Sourcewatch",IF(ISNUMBER(SEARCH("desmog",F1627)),"Desmog",IF(ISNUMBER(SEARCH("Exxon",F1627)),"Exxonsecrets",IF(ISNUMBER(SEARCH("wikipedia",F1627)),"Wikipedia",IF(ISNUMBER(SEARCH("greenpeace",F1627)),"Greenpeace",IF(ISNUMBER(SEARCH("Polluterwatch",F1627)),"Polluterwatch",IF(F1627="","","Other")))))))</f>
        <v>Desmog</v>
      </c>
      <c r="H1627">
        <f>LEN(B1627)</f>
        <v>46</v>
      </c>
    </row>
    <row r="1628" spans="1:9" ht="15.75" customHeight="1" x14ac:dyDescent="0.2">
      <c r="A1628" s="3" t="s">
        <v>1612</v>
      </c>
      <c r="B1628" s="3" t="s">
        <v>1612</v>
      </c>
      <c r="C1628" s="3" t="s">
        <v>25</v>
      </c>
      <c r="D1628" s="3" t="s">
        <v>17</v>
      </c>
      <c r="F1628" s="3" t="s">
        <v>17</v>
      </c>
      <c r="G1628" s="3" t="str">
        <f>IF(ISNUMBER(SEARCH("Sourcewatch",F1628)),"Sourcewatch",IF(ISNUMBER(SEARCH("desmog",F1628)),"Desmog",IF(ISNUMBER(SEARCH("Exxon",F1628)),"Exxonsecrets",IF(ISNUMBER(SEARCH("wikipedia",F1628)),"Wikipedia",IF(ISNUMBER(SEARCH("greenpeace",F1628)),"Greenpeace",IF(ISNUMBER(SEARCH("Polluterwatch",F1628)),"Polluterwatch",IF(F1628="","","Other")))))))</f>
        <v/>
      </c>
      <c r="H1628">
        <f>LEN(B1628)</f>
        <v>13</v>
      </c>
    </row>
    <row r="1629" spans="1:9" ht="15.75" customHeight="1" x14ac:dyDescent="0.2">
      <c r="A1629" s="3" t="s">
        <v>1613</v>
      </c>
      <c r="B1629" s="3" t="s">
        <v>1613</v>
      </c>
      <c r="C1629" s="3" t="s">
        <v>25</v>
      </c>
      <c r="D1629" s="3" t="s">
        <v>17</v>
      </c>
      <c r="F1629" s="3" t="s">
        <v>17</v>
      </c>
      <c r="G1629" s="3" t="str">
        <f>IF(ISNUMBER(SEARCH("Sourcewatch",F1629)),"Sourcewatch",IF(ISNUMBER(SEARCH("desmog",F1629)),"Desmog",IF(ISNUMBER(SEARCH("Exxon",F1629)),"Exxonsecrets",IF(ISNUMBER(SEARCH("wikipedia",F1629)),"Wikipedia",IF(ISNUMBER(SEARCH("greenpeace",F1629)),"Greenpeace",IF(ISNUMBER(SEARCH("Polluterwatch",F1629)),"Polluterwatch",IF(F1629="","","Other")))))))</f>
        <v/>
      </c>
      <c r="H1629">
        <f>LEN(B1629)</f>
        <v>14</v>
      </c>
    </row>
    <row r="1630" spans="1:9" ht="15.75" customHeight="1" x14ac:dyDescent="0.2">
      <c r="A1630" s="3" t="s">
        <v>1614</v>
      </c>
      <c r="B1630" s="3" t="s">
        <v>1614</v>
      </c>
      <c r="C1630" s="3" t="s">
        <v>17</v>
      </c>
      <c r="D1630" s="3" t="s">
        <v>25</v>
      </c>
      <c r="G1630" s="3" t="str">
        <f>IF(ISNUMBER(SEARCH("Sourcewatch",F1630)),"Sourcewatch",IF(ISNUMBER(SEARCH("desmog",F1630)),"Desmog",IF(ISNUMBER(SEARCH("Exxon",F1630)),"Exxonsecrets",IF(ISNUMBER(SEARCH("wikipedia",F1630)),"Wikipedia",IF(ISNUMBER(SEARCH("greenpeace",F1630)),"Greenpeace",IF(ISNUMBER(SEARCH("Polluterwatch",F1630)),"Polluterwatch",IF(F1630="","","Other")))))))</f>
        <v/>
      </c>
      <c r="H1630">
        <f>LEN(B1630)</f>
        <v>12</v>
      </c>
    </row>
    <row r="1631" spans="1:9" ht="15.75" customHeight="1" x14ac:dyDescent="0.2">
      <c r="A1631" s="3" t="s">
        <v>1615</v>
      </c>
      <c r="B1631" s="3" t="s">
        <v>1615</v>
      </c>
      <c r="C1631" s="3" t="s">
        <v>25</v>
      </c>
      <c r="D1631" s="3" t="s">
        <v>17</v>
      </c>
      <c r="F1631" s="3" t="s">
        <v>17</v>
      </c>
      <c r="G1631" s="3" t="str">
        <f>IF(ISNUMBER(SEARCH("Sourcewatch",F1631)),"Sourcewatch",IF(ISNUMBER(SEARCH("desmog",F1631)),"Desmog",IF(ISNUMBER(SEARCH("Exxon",F1631)),"Exxonsecrets",IF(ISNUMBER(SEARCH("wikipedia",F1631)),"Wikipedia",IF(ISNUMBER(SEARCH("greenpeace",F1631)),"Greenpeace",IF(ISNUMBER(SEARCH("Polluterwatch",F1631)),"Polluterwatch",IF(F1631="","","Other")))))))</f>
        <v/>
      </c>
      <c r="H1631">
        <f>LEN(B1631)</f>
        <v>4</v>
      </c>
    </row>
    <row r="1632" spans="1:9" ht="15.75" customHeight="1" x14ac:dyDescent="0.2">
      <c r="A1632" s="3" t="s">
        <v>1616</v>
      </c>
      <c r="B1632" s="3" t="s">
        <v>1616</v>
      </c>
      <c r="C1632" s="3" t="s">
        <v>25</v>
      </c>
      <c r="D1632" s="3" t="s">
        <v>17</v>
      </c>
      <c r="F1632" s="3" t="s">
        <v>17</v>
      </c>
      <c r="G1632" s="3" t="str">
        <f>IF(ISNUMBER(SEARCH("Sourcewatch",F1632)),"Sourcewatch",IF(ISNUMBER(SEARCH("desmog",F1632)),"Desmog",IF(ISNUMBER(SEARCH("Exxon",F1632)),"Exxonsecrets",IF(ISNUMBER(SEARCH("wikipedia",F1632)),"Wikipedia",IF(ISNUMBER(SEARCH("greenpeace",F1632)),"Greenpeace",IF(ISNUMBER(SEARCH("Polluterwatch",F1632)),"Polluterwatch",IF(F1632="","","Other")))))))</f>
        <v/>
      </c>
      <c r="H1632">
        <f>LEN(B1632)</f>
        <v>10</v>
      </c>
    </row>
    <row r="1633" spans="1:9" ht="15.75" customHeight="1" x14ac:dyDescent="0.2">
      <c r="A1633" s="3" t="s">
        <v>1617</v>
      </c>
      <c r="B1633" s="3" t="s">
        <v>1617</v>
      </c>
      <c r="C1633" s="3" t="s">
        <v>25</v>
      </c>
      <c r="D1633" s="3" t="s">
        <v>17</v>
      </c>
      <c r="F1633" s="3" t="s">
        <v>17</v>
      </c>
      <c r="G1633" s="3" t="str">
        <f>IF(ISNUMBER(SEARCH("Sourcewatch",F1633)),"Sourcewatch",IF(ISNUMBER(SEARCH("desmog",F1633)),"Desmog",IF(ISNUMBER(SEARCH("Exxon",F1633)),"Exxonsecrets",IF(ISNUMBER(SEARCH("wikipedia",F1633)),"Wikipedia",IF(ISNUMBER(SEARCH("greenpeace",F1633)),"Greenpeace",IF(ISNUMBER(SEARCH("Polluterwatch",F1633)),"Polluterwatch",IF(F1633="","","Other")))))))</f>
        <v/>
      </c>
      <c r="H1633">
        <f>LEN(B1633)</f>
        <v>7</v>
      </c>
    </row>
    <row r="1634" spans="1:9" ht="15.75" customHeight="1" x14ac:dyDescent="0.2">
      <c r="A1634" s="3" t="s">
        <v>1618</v>
      </c>
      <c r="B1634" s="3" t="s">
        <v>1618</v>
      </c>
      <c r="C1634" s="3" t="s">
        <v>25</v>
      </c>
      <c r="D1634" s="3" t="s">
        <v>17</v>
      </c>
      <c r="F1634" s="3" t="s">
        <v>17</v>
      </c>
      <c r="G1634" s="3" t="str">
        <f>IF(ISNUMBER(SEARCH("Sourcewatch",F1634)),"Sourcewatch",IF(ISNUMBER(SEARCH("desmog",F1634)),"Desmog",IF(ISNUMBER(SEARCH("Exxon",F1634)),"Exxonsecrets",IF(ISNUMBER(SEARCH("wikipedia",F1634)),"Wikipedia",IF(ISNUMBER(SEARCH("greenpeace",F1634)),"Greenpeace",IF(ISNUMBER(SEARCH("Polluterwatch",F1634)),"Polluterwatch",IF(F1634="","","Other")))))))</f>
        <v/>
      </c>
      <c r="H1634">
        <f>LEN(B1634)</f>
        <v>17</v>
      </c>
    </row>
    <row r="1635" spans="1:9" ht="15.75" customHeight="1" x14ac:dyDescent="0.2">
      <c r="A1635" s="3" t="s">
        <v>1619</v>
      </c>
      <c r="B1635" s="3" t="s">
        <v>1619</v>
      </c>
      <c r="D1635" s="3" t="s">
        <v>17</v>
      </c>
      <c r="E1635" s="3" t="s">
        <v>27</v>
      </c>
      <c r="F1635" s="3" t="s">
        <v>17</v>
      </c>
      <c r="G1635" s="3" t="str">
        <f>IF(ISNUMBER(SEARCH("Sourcewatch",F1635)),"Sourcewatch",IF(ISNUMBER(SEARCH("desmog",F1635)),"Desmog",IF(ISNUMBER(SEARCH("Exxon",F1635)),"Exxonsecrets",IF(ISNUMBER(SEARCH("wikipedia",F1635)),"Wikipedia",IF(ISNUMBER(SEARCH("greenpeace",F1635)),"Greenpeace",IF(ISNUMBER(SEARCH("Polluterwatch",F1635)),"Polluterwatch",IF(F1635="","","Other")))))))</f>
        <v/>
      </c>
      <c r="H1635">
        <f>LEN(B1635)</f>
        <v>28</v>
      </c>
    </row>
    <row r="1636" spans="1:9" ht="15.75" customHeight="1" x14ac:dyDescent="0.2">
      <c r="A1636" s="11" t="s">
        <v>4493</v>
      </c>
      <c r="B1636" s="11" t="s">
        <v>4493</v>
      </c>
      <c r="C1636" t="s">
        <v>25</v>
      </c>
      <c r="D1636" t="s">
        <v>17</v>
      </c>
      <c r="G1636" s="3" t="str">
        <f>IF(ISNUMBER(SEARCH("Sourcewatch",F1636)),"Sourcewatch",IF(ISNUMBER(SEARCH("desmog",F1636)),"Desmog",IF(ISNUMBER(SEARCH("Exxon",F1636)),"Exxonsecrets",IF(ISNUMBER(SEARCH("wikipedia",F1636)),"Wikipedia",IF(ISNUMBER(SEARCH("greenpeace",F1636)),"Greenpeace",IF(ISNUMBER(SEARCH("Polluterwatch",F1636)),"Polluterwatch",IF(F1636="","","Other")))))))</f>
        <v/>
      </c>
      <c r="H1636">
        <f>LEN(B1636)</f>
        <v>5</v>
      </c>
      <c r="I1636" s="17" t="s">
        <v>25</v>
      </c>
    </row>
    <row r="1637" spans="1:9" ht="15.75" customHeight="1" x14ac:dyDescent="0.2">
      <c r="A1637" s="3" t="s">
        <v>1620</v>
      </c>
      <c r="B1637" s="3" t="s">
        <v>1620</v>
      </c>
      <c r="C1637" s="3" t="s">
        <v>17</v>
      </c>
      <c r="D1637" s="3" t="s">
        <v>25</v>
      </c>
      <c r="G1637" s="3" t="str">
        <f>IF(ISNUMBER(SEARCH("Sourcewatch",F1637)),"Sourcewatch",IF(ISNUMBER(SEARCH("desmog",F1637)),"Desmog",IF(ISNUMBER(SEARCH("Exxon",F1637)),"Exxonsecrets",IF(ISNUMBER(SEARCH("wikipedia",F1637)),"Wikipedia",IF(ISNUMBER(SEARCH("greenpeace",F1637)),"Greenpeace",IF(ISNUMBER(SEARCH("Polluterwatch",F1637)),"Polluterwatch",IF(F1637="","","Other")))))))</f>
        <v/>
      </c>
      <c r="H1637">
        <f>LEN(B1637)</f>
        <v>16</v>
      </c>
    </row>
    <row r="1638" spans="1:9" ht="15.75" customHeight="1" x14ac:dyDescent="0.2">
      <c r="A1638" s="3" t="s">
        <v>1621</v>
      </c>
      <c r="B1638" s="3" t="s">
        <v>1621</v>
      </c>
      <c r="D1638" s="3" t="s">
        <v>17</v>
      </c>
      <c r="E1638" s="3" t="s">
        <v>27</v>
      </c>
      <c r="F1638" s="3" t="s">
        <v>17</v>
      </c>
      <c r="G1638" s="3" t="str">
        <f>IF(ISNUMBER(SEARCH("Sourcewatch",F1638)),"Sourcewatch",IF(ISNUMBER(SEARCH("desmog",F1638)),"Desmog",IF(ISNUMBER(SEARCH("Exxon",F1638)),"Exxonsecrets",IF(ISNUMBER(SEARCH("wikipedia",F1638)),"Wikipedia",IF(ISNUMBER(SEARCH("greenpeace",F1638)),"Greenpeace",IF(ISNUMBER(SEARCH("Polluterwatch",F1638)),"Polluterwatch",IF(F1638="","","Other")))))))</f>
        <v/>
      </c>
      <c r="H1638">
        <f>LEN(B1638)</f>
        <v>19</v>
      </c>
    </row>
    <row r="1639" spans="1:9" ht="15.75" customHeight="1" x14ac:dyDescent="0.2">
      <c r="A1639" s="3" t="s">
        <v>1622</v>
      </c>
      <c r="B1639" s="3" t="s">
        <v>1622</v>
      </c>
      <c r="C1639" s="3" t="s">
        <v>25</v>
      </c>
      <c r="D1639" s="3" t="s">
        <v>17</v>
      </c>
      <c r="F1639" s="3" t="s">
        <v>17</v>
      </c>
      <c r="G1639" s="3" t="str">
        <f>IF(ISNUMBER(SEARCH("Sourcewatch",F1639)),"Sourcewatch",IF(ISNUMBER(SEARCH("desmog",F1639)),"Desmog",IF(ISNUMBER(SEARCH("Exxon",F1639)),"Exxonsecrets",IF(ISNUMBER(SEARCH("wikipedia",F1639)),"Wikipedia",IF(ISNUMBER(SEARCH("greenpeace",F1639)),"Greenpeace",IF(ISNUMBER(SEARCH("Polluterwatch",F1639)),"Polluterwatch",IF(F1639="","","Other")))))))</f>
        <v/>
      </c>
      <c r="H1639">
        <f>LEN(B1639)</f>
        <v>6</v>
      </c>
    </row>
    <row r="1640" spans="1:9" ht="15.75" customHeight="1" x14ac:dyDescent="0.2">
      <c r="A1640" s="3" t="s">
        <v>1623</v>
      </c>
      <c r="B1640" s="3" t="s">
        <v>1623</v>
      </c>
      <c r="C1640" s="3" t="s">
        <v>25</v>
      </c>
      <c r="D1640" s="3" t="s">
        <v>17</v>
      </c>
      <c r="F1640" s="3" t="s">
        <v>17</v>
      </c>
      <c r="G1640" s="3" t="str">
        <f>IF(ISNUMBER(SEARCH("Sourcewatch",F1640)),"Sourcewatch",IF(ISNUMBER(SEARCH("desmog",F1640)),"Desmog",IF(ISNUMBER(SEARCH("Exxon",F1640)),"Exxonsecrets",IF(ISNUMBER(SEARCH("wikipedia",F1640)),"Wikipedia",IF(ISNUMBER(SEARCH("greenpeace",F1640)),"Greenpeace",IF(ISNUMBER(SEARCH("Polluterwatch",F1640)),"Polluterwatch",IF(F1640="","","Other")))))))</f>
        <v/>
      </c>
      <c r="H1640">
        <f>LEN(B1640)</f>
        <v>16</v>
      </c>
    </row>
    <row r="1641" spans="1:9" ht="15.75" customHeight="1" x14ac:dyDescent="0.2">
      <c r="A1641" s="3" t="s">
        <v>1624</v>
      </c>
      <c r="B1641" s="3" t="s">
        <v>1624</v>
      </c>
      <c r="C1641" s="3" t="s">
        <v>17</v>
      </c>
      <c r="D1641" s="3" t="s">
        <v>25</v>
      </c>
      <c r="G1641" s="3" t="str">
        <f>IF(ISNUMBER(SEARCH("Sourcewatch",F1641)),"Sourcewatch",IF(ISNUMBER(SEARCH("desmog",F1641)),"Desmog",IF(ISNUMBER(SEARCH("Exxon",F1641)),"Exxonsecrets",IF(ISNUMBER(SEARCH("wikipedia",F1641)),"Wikipedia",IF(ISNUMBER(SEARCH("greenpeace",F1641)),"Greenpeace",IF(ISNUMBER(SEARCH("Polluterwatch",F1641)),"Polluterwatch",IF(F1641="","","Other")))))))</f>
        <v/>
      </c>
      <c r="H1641">
        <f>LEN(B1641)</f>
        <v>26</v>
      </c>
    </row>
    <row r="1642" spans="1:9" ht="15.75" customHeight="1" x14ac:dyDescent="0.2">
      <c r="A1642" s="3" t="s">
        <v>1625</v>
      </c>
      <c r="B1642" s="3" t="s">
        <v>1625</v>
      </c>
      <c r="C1642" s="3" t="s">
        <v>25</v>
      </c>
      <c r="D1642" s="3" t="s">
        <v>17</v>
      </c>
      <c r="F1642" s="3" t="s">
        <v>17</v>
      </c>
      <c r="G1642" s="3" t="str">
        <f>IF(ISNUMBER(SEARCH("Sourcewatch",F1642)),"Sourcewatch",IF(ISNUMBER(SEARCH("desmog",F1642)),"Desmog",IF(ISNUMBER(SEARCH("Exxon",F1642)),"Exxonsecrets",IF(ISNUMBER(SEARCH("wikipedia",F1642)),"Wikipedia",IF(ISNUMBER(SEARCH("greenpeace",F1642)),"Greenpeace",IF(ISNUMBER(SEARCH("Polluterwatch",F1642)),"Polluterwatch",IF(F1642="","","Other")))))))</f>
        <v/>
      </c>
      <c r="H1642">
        <f>LEN(B1642)</f>
        <v>6</v>
      </c>
    </row>
    <row r="1643" spans="1:9" ht="15.75" customHeight="1" x14ac:dyDescent="0.2">
      <c r="A1643" s="3" t="s">
        <v>1626</v>
      </c>
      <c r="B1643" s="3" t="s">
        <v>1626</v>
      </c>
      <c r="C1643" s="3" t="s">
        <v>25</v>
      </c>
      <c r="D1643" s="3" t="s">
        <v>17</v>
      </c>
      <c r="F1643" s="3" t="s">
        <v>17</v>
      </c>
      <c r="G1643" s="3" t="str">
        <f>IF(ISNUMBER(SEARCH("Sourcewatch",F1643)),"Sourcewatch",IF(ISNUMBER(SEARCH("desmog",F1643)),"Desmog",IF(ISNUMBER(SEARCH("Exxon",F1643)),"Exxonsecrets",IF(ISNUMBER(SEARCH("wikipedia",F1643)),"Wikipedia",IF(ISNUMBER(SEARCH("greenpeace",F1643)),"Greenpeace",IF(ISNUMBER(SEARCH("Polluterwatch",F1643)),"Polluterwatch",IF(F1643="","","Other")))))))</f>
        <v/>
      </c>
      <c r="H1643">
        <f>LEN(B1643)</f>
        <v>15</v>
      </c>
    </row>
    <row r="1644" spans="1:9" ht="15.75" customHeight="1" x14ac:dyDescent="0.2">
      <c r="A1644" s="3" t="s">
        <v>1627</v>
      </c>
      <c r="B1644" s="3" t="s">
        <v>1627</v>
      </c>
      <c r="C1644" s="3" t="s">
        <v>25</v>
      </c>
      <c r="D1644" s="3" t="s">
        <v>17</v>
      </c>
      <c r="F1644" s="3" t="s">
        <v>17</v>
      </c>
      <c r="G1644" s="3" t="str">
        <f>IF(ISNUMBER(SEARCH("Sourcewatch",F1644)),"Sourcewatch",IF(ISNUMBER(SEARCH("desmog",F1644)),"Desmog",IF(ISNUMBER(SEARCH("Exxon",F1644)),"Exxonsecrets",IF(ISNUMBER(SEARCH("wikipedia",F1644)),"Wikipedia",IF(ISNUMBER(SEARCH("greenpeace",F1644)),"Greenpeace",IF(ISNUMBER(SEARCH("Polluterwatch",F1644)),"Polluterwatch",IF(F1644="","","Other")))))))</f>
        <v/>
      </c>
      <c r="H1644">
        <f>LEN(B1644)</f>
        <v>13</v>
      </c>
    </row>
    <row r="1645" spans="1:9" ht="15.75" customHeight="1" x14ac:dyDescent="0.2">
      <c r="A1645" s="3" t="s">
        <v>1628</v>
      </c>
      <c r="B1645" s="3" t="s">
        <v>1628</v>
      </c>
      <c r="C1645" s="3" t="s">
        <v>25</v>
      </c>
      <c r="D1645" s="3" t="s">
        <v>17</v>
      </c>
      <c r="F1645" s="3" t="s">
        <v>17</v>
      </c>
      <c r="G1645" s="3" t="str">
        <f>IF(ISNUMBER(SEARCH("Sourcewatch",F1645)),"Sourcewatch",IF(ISNUMBER(SEARCH("desmog",F1645)),"Desmog",IF(ISNUMBER(SEARCH("Exxon",F1645)),"Exxonsecrets",IF(ISNUMBER(SEARCH("wikipedia",F1645)),"Wikipedia",IF(ISNUMBER(SEARCH("greenpeace",F1645)),"Greenpeace",IF(ISNUMBER(SEARCH("Polluterwatch",F1645)),"Polluterwatch",IF(F1645="","","Other")))))))</f>
        <v/>
      </c>
      <c r="H1645">
        <f>LEN(B1645)</f>
        <v>6</v>
      </c>
    </row>
    <row r="1646" spans="1:9" ht="15.75" customHeight="1" x14ac:dyDescent="0.2">
      <c r="A1646" s="3" t="s">
        <v>1629</v>
      </c>
      <c r="B1646" s="3" t="s">
        <v>1629</v>
      </c>
      <c r="C1646" s="3" t="s">
        <v>25</v>
      </c>
      <c r="D1646" s="3" t="s">
        <v>17</v>
      </c>
      <c r="F1646" s="3" t="s">
        <v>17</v>
      </c>
      <c r="G1646" s="3" t="str">
        <f>IF(ISNUMBER(SEARCH("Sourcewatch",F1646)),"Sourcewatch",IF(ISNUMBER(SEARCH("desmog",F1646)),"Desmog",IF(ISNUMBER(SEARCH("Exxon",F1646)),"Exxonsecrets",IF(ISNUMBER(SEARCH("wikipedia",F1646)),"Wikipedia",IF(ISNUMBER(SEARCH("greenpeace",F1646)),"Greenpeace",IF(ISNUMBER(SEARCH("Polluterwatch",F1646)),"Polluterwatch",IF(F1646="","","Other")))))))</f>
        <v/>
      </c>
      <c r="H1646">
        <f>LEN(B1646)</f>
        <v>6</v>
      </c>
    </row>
    <row r="1647" spans="1:9" ht="15.75" customHeight="1" x14ac:dyDescent="0.2">
      <c r="A1647" s="11" t="s">
        <v>4350</v>
      </c>
      <c r="B1647" s="11" t="s">
        <v>4350</v>
      </c>
      <c r="C1647" t="s">
        <v>25</v>
      </c>
      <c r="D1647" t="s">
        <v>17</v>
      </c>
      <c r="G1647" s="3" t="str">
        <f>IF(ISNUMBER(SEARCH("Sourcewatch",F1647)),"Sourcewatch",IF(ISNUMBER(SEARCH("desmog",F1647)),"Desmog",IF(ISNUMBER(SEARCH("Exxon",F1647)),"Exxonsecrets",IF(ISNUMBER(SEARCH("wikipedia",F1647)),"Wikipedia",IF(ISNUMBER(SEARCH("greenpeace",F1647)),"Greenpeace",IF(ISNUMBER(SEARCH("Polluterwatch",F1647)),"Polluterwatch",IF(F1647="","","Other")))))))</f>
        <v/>
      </c>
      <c r="H1647">
        <f>LEN(B1647)</f>
        <v>6</v>
      </c>
      <c r="I1647" s="17" t="s">
        <v>25</v>
      </c>
    </row>
    <row r="1648" spans="1:9" ht="15.75" customHeight="1" x14ac:dyDescent="0.2">
      <c r="A1648" s="11" t="s">
        <v>4540</v>
      </c>
      <c r="B1648" s="11" t="s">
        <v>4540</v>
      </c>
      <c r="C1648" t="s">
        <v>25</v>
      </c>
      <c r="D1648" t="s">
        <v>17</v>
      </c>
      <c r="G1648" s="3" t="str">
        <f>IF(ISNUMBER(SEARCH("Sourcewatch",F1648)),"Sourcewatch",IF(ISNUMBER(SEARCH("desmog",F1648)),"Desmog",IF(ISNUMBER(SEARCH("Exxon",F1648)),"Exxonsecrets",IF(ISNUMBER(SEARCH("wikipedia",F1648)),"Wikipedia",IF(ISNUMBER(SEARCH("greenpeace",F1648)),"Greenpeace",IF(ISNUMBER(SEARCH("Polluterwatch",F1648)),"Polluterwatch",IF(F1648="","","Other")))))))</f>
        <v/>
      </c>
      <c r="H1648">
        <f>LEN(B1648)</f>
        <v>4</v>
      </c>
      <c r="I1648" s="17" t="s">
        <v>25</v>
      </c>
    </row>
    <row r="1649" spans="1:9" ht="15.75" customHeight="1" x14ac:dyDescent="0.2">
      <c r="A1649" s="3" t="s">
        <v>1630</v>
      </c>
      <c r="B1649" s="3" t="s">
        <v>1630</v>
      </c>
      <c r="C1649" s="3" t="s">
        <v>25</v>
      </c>
      <c r="D1649" s="3" t="s">
        <v>17</v>
      </c>
      <c r="F1649" s="3" t="s">
        <v>17</v>
      </c>
      <c r="G1649" s="3" t="str">
        <f>IF(ISNUMBER(SEARCH("Sourcewatch",F1649)),"Sourcewatch",IF(ISNUMBER(SEARCH("desmog",F1649)),"Desmog",IF(ISNUMBER(SEARCH("Exxon",F1649)),"Exxonsecrets",IF(ISNUMBER(SEARCH("wikipedia",F1649)),"Wikipedia",IF(ISNUMBER(SEARCH("greenpeace",F1649)),"Greenpeace",IF(ISNUMBER(SEARCH("Polluterwatch",F1649)),"Polluterwatch",IF(F1649="","","Other")))))))</f>
        <v/>
      </c>
      <c r="H1649">
        <f>LEN(B1649)</f>
        <v>8</v>
      </c>
    </row>
    <row r="1650" spans="1:9" ht="15.75" customHeight="1" x14ac:dyDescent="0.2">
      <c r="A1650" s="3" t="s">
        <v>1631</v>
      </c>
      <c r="B1650" s="3" t="s">
        <v>1631</v>
      </c>
      <c r="C1650" s="3" t="s">
        <v>25</v>
      </c>
      <c r="D1650" s="3" t="s">
        <v>17</v>
      </c>
      <c r="F1650" s="3" t="s">
        <v>17</v>
      </c>
      <c r="G1650" s="3" t="str">
        <f>IF(ISNUMBER(SEARCH("Sourcewatch",F1650)),"Sourcewatch",IF(ISNUMBER(SEARCH("desmog",F1650)),"Desmog",IF(ISNUMBER(SEARCH("Exxon",F1650)),"Exxonsecrets",IF(ISNUMBER(SEARCH("wikipedia",F1650)),"Wikipedia",IF(ISNUMBER(SEARCH("greenpeace",F1650)),"Greenpeace",IF(ISNUMBER(SEARCH("Polluterwatch",F1650)),"Polluterwatch",IF(F1650="","","Other")))))))</f>
        <v/>
      </c>
      <c r="H1650">
        <f>LEN(B1650)</f>
        <v>16</v>
      </c>
    </row>
    <row r="1651" spans="1:9" ht="15.75" customHeight="1" x14ac:dyDescent="0.2">
      <c r="A1651" s="3" t="s">
        <v>1632</v>
      </c>
      <c r="B1651" s="3" t="s">
        <v>1632</v>
      </c>
      <c r="C1651" s="3" t="s">
        <v>25</v>
      </c>
      <c r="D1651" s="3" t="s">
        <v>17</v>
      </c>
      <c r="F1651" s="3" t="s">
        <v>17</v>
      </c>
      <c r="G1651" s="3" t="str">
        <f>IF(ISNUMBER(SEARCH("Sourcewatch",F1651)),"Sourcewatch",IF(ISNUMBER(SEARCH("desmog",F1651)),"Desmog",IF(ISNUMBER(SEARCH("Exxon",F1651)),"Exxonsecrets",IF(ISNUMBER(SEARCH("wikipedia",F1651)),"Wikipedia",IF(ISNUMBER(SEARCH("greenpeace",F1651)),"Greenpeace",IF(ISNUMBER(SEARCH("Polluterwatch",F1651)),"Polluterwatch",IF(F1651="","","Other")))))))</f>
        <v/>
      </c>
      <c r="H1651">
        <f>LEN(B1651)</f>
        <v>5</v>
      </c>
    </row>
    <row r="1652" spans="1:9" ht="15.75" customHeight="1" x14ac:dyDescent="0.2">
      <c r="A1652" s="3" t="s">
        <v>1633</v>
      </c>
      <c r="B1652" s="3" t="s">
        <v>1633</v>
      </c>
      <c r="C1652" s="3" t="s">
        <v>25</v>
      </c>
      <c r="D1652" s="3" t="s">
        <v>17</v>
      </c>
      <c r="F1652" s="3" t="s">
        <v>17</v>
      </c>
      <c r="G1652" s="3" t="str">
        <f>IF(ISNUMBER(SEARCH("Sourcewatch",F1652)),"Sourcewatch",IF(ISNUMBER(SEARCH("desmog",F1652)),"Desmog",IF(ISNUMBER(SEARCH("Exxon",F1652)),"Exxonsecrets",IF(ISNUMBER(SEARCH("wikipedia",F1652)),"Wikipedia",IF(ISNUMBER(SEARCH("greenpeace",F1652)),"Greenpeace",IF(ISNUMBER(SEARCH("Polluterwatch",F1652)),"Polluterwatch",IF(F1652="","","Other")))))))</f>
        <v/>
      </c>
      <c r="H1652">
        <f>LEN(B1652)</f>
        <v>9</v>
      </c>
    </row>
    <row r="1653" spans="1:9" ht="15.75" customHeight="1" x14ac:dyDescent="0.2">
      <c r="A1653" s="3" t="s">
        <v>1634</v>
      </c>
      <c r="B1653" s="3" t="s">
        <v>1634</v>
      </c>
      <c r="C1653" s="3" t="s">
        <v>25</v>
      </c>
      <c r="D1653" s="3" t="s">
        <v>17</v>
      </c>
      <c r="F1653" s="3" t="s">
        <v>17</v>
      </c>
      <c r="G1653" s="3" t="str">
        <f>IF(ISNUMBER(SEARCH("Sourcewatch",F1653)),"Sourcewatch",IF(ISNUMBER(SEARCH("desmog",F1653)),"Desmog",IF(ISNUMBER(SEARCH("Exxon",F1653)),"Exxonsecrets",IF(ISNUMBER(SEARCH("wikipedia",F1653)),"Wikipedia",IF(ISNUMBER(SEARCH("greenpeace",F1653)),"Greenpeace",IF(ISNUMBER(SEARCH("Polluterwatch",F1653)),"Polluterwatch",IF(F1653="","","Other")))))))</f>
        <v/>
      </c>
      <c r="H1653">
        <f>LEN(B1653)</f>
        <v>6</v>
      </c>
    </row>
    <row r="1654" spans="1:9" ht="15.75" customHeight="1" x14ac:dyDescent="0.2">
      <c r="A1654" s="3" t="s">
        <v>1635</v>
      </c>
      <c r="B1654" s="3" t="s">
        <v>1635</v>
      </c>
      <c r="C1654" s="3" t="s">
        <v>25</v>
      </c>
      <c r="D1654" s="3" t="s">
        <v>17</v>
      </c>
      <c r="F1654" s="3" t="s">
        <v>17</v>
      </c>
      <c r="G1654" s="3" t="str">
        <f>IF(ISNUMBER(SEARCH("Sourcewatch",F1654)),"Sourcewatch",IF(ISNUMBER(SEARCH("desmog",F1654)),"Desmog",IF(ISNUMBER(SEARCH("Exxon",F1654)),"Exxonsecrets",IF(ISNUMBER(SEARCH("wikipedia",F1654)),"Wikipedia",IF(ISNUMBER(SEARCH("greenpeace",F1654)),"Greenpeace",IF(ISNUMBER(SEARCH("Polluterwatch",F1654)),"Polluterwatch",IF(F1654="","","Other")))))))</f>
        <v/>
      </c>
      <c r="H1654">
        <f>LEN(B1654)</f>
        <v>12</v>
      </c>
    </row>
    <row r="1655" spans="1:9" ht="15.75" customHeight="1" x14ac:dyDescent="0.2">
      <c r="A1655" s="3" t="s">
        <v>1636</v>
      </c>
      <c r="B1655" s="3" t="s">
        <v>1636</v>
      </c>
      <c r="C1655" s="3" t="s">
        <v>25</v>
      </c>
      <c r="D1655" s="3" t="s">
        <v>17</v>
      </c>
      <c r="F1655" s="3" t="s">
        <v>17</v>
      </c>
      <c r="G1655" s="3" t="str">
        <f>IF(ISNUMBER(SEARCH("Sourcewatch",F1655)),"Sourcewatch",IF(ISNUMBER(SEARCH("desmog",F1655)),"Desmog",IF(ISNUMBER(SEARCH("Exxon",F1655)),"Exxonsecrets",IF(ISNUMBER(SEARCH("wikipedia",F1655)),"Wikipedia",IF(ISNUMBER(SEARCH("greenpeace",F1655)),"Greenpeace",IF(ISNUMBER(SEARCH("Polluterwatch",F1655)),"Polluterwatch",IF(F1655="","","Other")))))))</f>
        <v/>
      </c>
      <c r="H1655">
        <f>LEN(B1655)</f>
        <v>15</v>
      </c>
    </row>
    <row r="1656" spans="1:9" ht="15.75" customHeight="1" x14ac:dyDescent="0.2">
      <c r="A1656" s="3" t="s">
        <v>1637</v>
      </c>
      <c r="B1656" s="3" t="s">
        <v>1637</v>
      </c>
      <c r="D1656" s="3" t="s">
        <v>17</v>
      </c>
      <c r="F1656" s="3" t="s">
        <v>1638</v>
      </c>
      <c r="G1656" s="3" t="str">
        <f>IF(ISNUMBER(SEARCH("Sourcewatch",F1656)),"Sourcewatch",IF(ISNUMBER(SEARCH("desmog",F1656)),"Desmog",IF(ISNUMBER(SEARCH("Exxon",F1656)),"Exxonsecrets",IF(ISNUMBER(SEARCH("wikipedia",F1656)),"Wikipedia",IF(ISNUMBER(SEARCH("greenpeace",F1656)),"Greenpeace",IF(ISNUMBER(SEARCH("Polluterwatch",F1656)),"Polluterwatch",IF(F1656="","","Other")))))))</f>
        <v>Desmog</v>
      </c>
      <c r="H1656">
        <f>LEN(B1656)</f>
        <v>16</v>
      </c>
    </row>
    <row r="1657" spans="1:9" ht="15.75" customHeight="1" x14ac:dyDescent="0.2">
      <c r="A1657" s="11" t="s">
        <v>4512</v>
      </c>
      <c r="B1657" s="11" t="s">
        <v>4512</v>
      </c>
      <c r="C1657" t="s">
        <v>25</v>
      </c>
      <c r="D1657" t="s">
        <v>17</v>
      </c>
      <c r="G1657" s="3" t="str">
        <f>IF(ISNUMBER(SEARCH("Sourcewatch",F1657)),"Sourcewatch",IF(ISNUMBER(SEARCH("desmog",F1657)),"Desmog",IF(ISNUMBER(SEARCH("Exxon",F1657)),"Exxonsecrets",IF(ISNUMBER(SEARCH("wikipedia",F1657)),"Wikipedia",IF(ISNUMBER(SEARCH("greenpeace",F1657)),"Greenpeace",IF(ISNUMBER(SEARCH("Polluterwatch",F1657)),"Polluterwatch",IF(F1657="","","Other")))))))</f>
        <v/>
      </c>
      <c r="H1657">
        <f>LEN(B1657)</f>
        <v>6</v>
      </c>
      <c r="I1657" s="17" t="s">
        <v>25</v>
      </c>
    </row>
    <row r="1658" spans="1:9" ht="15.75" customHeight="1" x14ac:dyDescent="0.2">
      <c r="A1658" s="3" t="s">
        <v>1639</v>
      </c>
      <c r="B1658" s="3" t="s">
        <v>1639</v>
      </c>
      <c r="C1658" s="3" t="s">
        <v>25</v>
      </c>
      <c r="D1658" s="3" t="s">
        <v>17</v>
      </c>
      <c r="F1658" s="3" t="s">
        <v>17</v>
      </c>
      <c r="G1658" s="3" t="str">
        <f>IF(ISNUMBER(SEARCH("Sourcewatch",F1658)),"Sourcewatch",IF(ISNUMBER(SEARCH("desmog",F1658)),"Desmog",IF(ISNUMBER(SEARCH("Exxon",F1658)),"Exxonsecrets",IF(ISNUMBER(SEARCH("wikipedia",F1658)),"Wikipedia",IF(ISNUMBER(SEARCH("greenpeace",F1658)),"Greenpeace",IF(ISNUMBER(SEARCH("Polluterwatch",F1658)),"Polluterwatch",IF(F1658="","","Other")))))))</f>
        <v/>
      </c>
      <c r="H1658">
        <f>LEN(B1658)</f>
        <v>15</v>
      </c>
    </row>
    <row r="1659" spans="1:9" ht="15.75" customHeight="1" x14ac:dyDescent="0.2">
      <c r="A1659" s="3" t="s">
        <v>1640</v>
      </c>
      <c r="B1659" s="3" t="s">
        <v>1640</v>
      </c>
      <c r="C1659" s="3" t="s">
        <v>25</v>
      </c>
      <c r="D1659" s="3" t="s">
        <v>17</v>
      </c>
      <c r="F1659" s="3" t="s">
        <v>17</v>
      </c>
      <c r="G1659" s="3" t="str">
        <f>IF(ISNUMBER(SEARCH("Sourcewatch",F1659)),"Sourcewatch",IF(ISNUMBER(SEARCH("desmog",F1659)),"Desmog",IF(ISNUMBER(SEARCH("Exxon",F1659)),"Exxonsecrets",IF(ISNUMBER(SEARCH("wikipedia",F1659)),"Wikipedia",IF(ISNUMBER(SEARCH("greenpeace",F1659)),"Greenpeace",IF(ISNUMBER(SEARCH("Polluterwatch",F1659)),"Polluterwatch",IF(F1659="","","Other")))))))</f>
        <v/>
      </c>
      <c r="H1659">
        <f>LEN(B1659)</f>
        <v>13</v>
      </c>
    </row>
    <row r="1660" spans="1:9" ht="15.75" customHeight="1" x14ac:dyDescent="0.2">
      <c r="A1660" s="3" t="s">
        <v>1641</v>
      </c>
      <c r="B1660" s="3" t="s">
        <v>1641</v>
      </c>
      <c r="C1660" s="3" t="s">
        <v>25</v>
      </c>
      <c r="D1660" s="3" t="s">
        <v>17</v>
      </c>
      <c r="F1660" s="3" t="s">
        <v>17</v>
      </c>
      <c r="G1660" s="3" t="str">
        <f>IF(ISNUMBER(SEARCH("Sourcewatch",F1660)),"Sourcewatch",IF(ISNUMBER(SEARCH("desmog",F1660)),"Desmog",IF(ISNUMBER(SEARCH("Exxon",F1660)),"Exxonsecrets",IF(ISNUMBER(SEARCH("wikipedia",F1660)),"Wikipedia",IF(ISNUMBER(SEARCH("greenpeace",F1660)),"Greenpeace",IF(ISNUMBER(SEARCH("Polluterwatch",F1660)),"Polluterwatch",IF(F1660="","","Other")))))))</f>
        <v/>
      </c>
      <c r="H1660">
        <f>LEN(B1660)</f>
        <v>6</v>
      </c>
    </row>
    <row r="1661" spans="1:9" ht="15.75" customHeight="1" x14ac:dyDescent="0.2">
      <c r="A1661" s="3" t="s">
        <v>1642</v>
      </c>
      <c r="B1661" s="3" t="s">
        <v>1642</v>
      </c>
      <c r="C1661" s="3" t="s">
        <v>25</v>
      </c>
      <c r="D1661" s="3" t="s">
        <v>17</v>
      </c>
      <c r="F1661" s="3" t="s">
        <v>17</v>
      </c>
      <c r="G1661" s="3" t="str">
        <f>IF(ISNUMBER(SEARCH("Sourcewatch",F1661)),"Sourcewatch",IF(ISNUMBER(SEARCH("desmog",F1661)),"Desmog",IF(ISNUMBER(SEARCH("Exxon",F1661)),"Exxonsecrets",IF(ISNUMBER(SEARCH("wikipedia",F1661)),"Wikipedia",IF(ISNUMBER(SEARCH("greenpeace",F1661)),"Greenpeace",IF(ISNUMBER(SEARCH("Polluterwatch",F1661)),"Polluterwatch",IF(F1661="","","Other")))))))</f>
        <v/>
      </c>
      <c r="H1661">
        <f>LEN(B1661)</f>
        <v>14</v>
      </c>
    </row>
    <row r="1662" spans="1:9" ht="15.75" customHeight="1" x14ac:dyDescent="0.2">
      <c r="A1662" s="3" t="s">
        <v>1643</v>
      </c>
      <c r="B1662" s="3" t="s">
        <v>1643</v>
      </c>
      <c r="C1662" s="3" t="s">
        <v>25</v>
      </c>
      <c r="D1662" s="3" t="s">
        <v>17</v>
      </c>
      <c r="F1662" s="3" t="s">
        <v>17</v>
      </c>
      <c r="G1662" s="3" t="str">
        <f>IF(ISNUMBER(SEARCH("Sourcewatch",F1662)),"Sourcewatch",IF(ISNUMBER(SEARCH("desmog",F1662)),"Desmog",IF(ISNUMBER(SEARCH("Exxon",F1662)),"Exxonsecrets",IF(ISNUMBER(SEARCH("wikipedia",F1662)),"Wikipedia",IF(ISNUMBER(SEARCH("greenpeace",F1662)),"Greenpeace",IF(ISNUMBER(SEARCH("Polluterwatch",F1662)),"Polluterwatch",IF(F1662="","","Other")))))))</f>
        <v/>
      </c>
      <c r="H1662">
        <f>LEN(B1662)</f>
        <v>14</v>
      </c>
    </row>
    <row r="1663" spans="1:9" ht="15.75" customHeight="1" x14ac:dyDescent="0.2">
      <c r="A1663" s="3" t="s">
        <v>1644</v>
      </c>
      <c r="B1663" s="3" t="s">
        <v>1644</v>
      </c>
      <c r="C1663" s="3" t="s">
        <v>25</v>
      </c>
      <c r="D1663" s="3" t="s">
        <v>17</v>
      </c>
      <c r="F1663" s="3" t="s">
        <v>17</v>
      </c>
      <c r="G1663" s="3" t="str">
        <f>IF(ISNUMBER(SEARCH("Sourcewatch",F1663)),"Sourcewatch",IF(ISNUMBER(SEARCH("desmog",F1663)),"Desmog",IF(ISNUMBER(SEARCH("Exxon",F1663)),"Exxonsecrets",IF(ISNUMBER(SEARCH("wikipedia",F1663)),"Wikipedia",IF(ISNUMBER(SEARCH("greenpeace",F1663)),"Greenpeace",IF(ISNUMBER(SEARCH("Polluterwatch",F1663)),"Polluterwatch",IF(F1663="","","Other")))))))</f>
        <v/>
      </c>
      <c r="H1663">
        <f>LEN(B1663)</f>
        <v>7</v>
      </c>
    </row>
    <row r="1664" spans="1:9" ht="15.75" customHeight="1" x14ac:dyDescent="0.2">
      <c r="A1664" s="3" t="s">
        <v>1645</v>
      </c>
      <c r="B1664" s="3" t="s">
        <v>1645</v>
      </c>
      <c r="D1664" s="3" t="s">
        <v>17</v>
      </c>
      <c r="F1664" s="3" t="s">
        <v>17</v>
      </c>
      <c r="G1664" s="3" t="str">
        <f>IF(ISNUMBER(SEARCH("Sourcewatch",F1664)),"Sourcewatch",IF(ISNUMBER(SEARCH("desmog",F1664)),"Desmog",IF(ISNUMBER(SEARCH("Exxon",F1664)),"Exxonsecrets",IF(ISNUMBER(SEARCH("wikipedia",F1664)),"Wikipedia",IF(ISNUMBER(SEARCH("greenpeace",F1664)),"Greenpeace",IF(ISNUMBER(SEARCH("Polluterwatch",F1664)),"Polluterwatch",IF(F1664="","","Other")))))))</f>
        <v/>
      </c>
      <c r="H1664">
        <f>LEN(B1664)</f>
        <v>25</v>
      </c>
    </row>
    <row r="1665" spans="1:9" ht="15.75" customHeight="1" x14ac:dyDescent="0.2">
      <c r="A1665" s="11" t="s">
        <v>4611</v>
      </c>
      <c r="B1665" s="11" t="s">
        <v>4611</v>
      </c>
      <c r="C1665" t="s">
        <v>25</v>
      </c>
      <c r="D1665" t="s">
        <v>17</v>
      </c>
      <c r="G1665" s="3" t="str">
        <f>IF(ISNUMBER(SEARCH("Sourcewatch",F1665)),"Sourcewatch",IF(ISNUMBER(SEARCH("desmog",F1665)),"Desmog",IF(ISNUMBER(SEARCH("Exxon",F1665)),"Exxonsecrets",IF(ISNUMBER(SEARCH("wikipedia",F1665)),"Wikipedia",IF(ISNUMBER(SEARCH("greenpeace",F1665)),"Greenpeace",IF(ISNUMBER(SEARCH("Polluterwatch",F1665)),"Polluterwatch",IF(F1665="","","Other")))))))</f>
        <v/>
      </c>
      <c r="H1665">
        <f>LEN(B1665)</f>
        <v>8</v>
      </c>
      <c r="I1665" s="17" t="s">
        <v>25</v>
      </c>
    </row>
    <row r="1666" spans="1:9" ht="15.75" customHeight="1" x14ac:dyDescent="0.2">
      <c r="A1666" s="3" t="s">
        <v>1646</v>
      </c>
      <c r="B1666" s="3" t="s">
        <v>1646</v>
      </c>
      <c r="C1666" s="3" t="s">
        <v>25</v>
      </c>
      <c r="D1666" s="3" t="s">
        <v>17</v>
      </c>
      <c r="F1666" s="3" t="s">
        <v>17</v>
      </c>
      <c r="G1666" s="3" t="str">
        <f>IF(ISNUMBER(SEARCH("Sourcewatch",F1666)),"Sourcewatch",IF(ISNUMBER(SEARCH("desmog",F1666)),"Desmog",IF(ISNUMBER(SEARCH("Exxon",F1666)),"Exxonsecrets",IF(ISNUMBER(SEARCH("wikipedia",F1666)),"Wikipedia",IF(ISNUMBER(SEARCH("greenpeace",F1666)),"Greenpeace",IF(ISNUMBER(SEARCH("Polluterwatch",F1666)),"Polluterwatch",IF(F1666="","","Other")))))))</f>
        <v/>
      </c>
      <c r="H1666">
        <f>LEN(B1666)</f>
        <v>14</v>
      </c>
    </row>
    <row r="1667" spans="1:9" ht="15.75" customHeight="1" x14ac:dyDescent="0.2">
      <c r="A1667" s="3" t="s">
        <v>1647</v>
      </c>
      <c r="B1667" s="3" t="s">
        <v>1647</v>
      </c>
      <c r="C1667" s="3" t="s">
        <v>25</v>
      </c>
      <c r="D1667" s="3" t="s">
        <v>17</v>
      </c>
      <c r="F1667" s="3" t="s">
        <v>17</v>
      </c>
      <c r="G1667" s="3" t="str">
        <f>IF(ISNUMBER(SEARCH("Sourcewatch",F1667)),"Sourcewatch",IF(ISNUMBER(SEARCH("desmog",F1667)),"Desmog",IF(ISNUMBER(SEARCH("Exxon",F1667)),"Exxonsecrets",IF(ISNUMBER(SEARCH("wikipedia",F1667)),"Wikipedia",IF(ISNUMBER(SEARCH("greenpeace",F1667)),"Greenpeace",IF(ISNUMBER(SEARCH("Polluterwatch",F1667)),"Polluterwatch",IF(F1667="","","Other")))))))</f>
        <v/>
      </c>
      <c r="H1667">
        <f>LEN(B1667)</f>
        <v>7</v>
      </c>
    </row>
    <row r="1668" spans="1:9" ht="15.75" customHeight="1" x14ac:dyDescent="0.2">
      <c r="A1668" s="11" t="s">
        <v>4490</v>
      </c>
      <c r="B1668" s="11" t="s">
        <v>4490</v>
      </c>
      <c r="C1668" t="s">
        <v>25</v>
      </c>
      <c r="D1668" t="s">
        <v>17</v>
      </c>
      <c r="G1668" s="3" t="str">
        <f>IF(ISNUMBER(SEARCH("Sourcewatch",F1668)),"Sourcewatch",IF(ISNUMBER(SEARCH("desmog",F1668)),"Desmog",IF(ISNUMBER(SEARCH("Exxon",F1668)),"Exxonsecrets",IF(ISNUMBER(SEARCH("wikipedia",F1668)),"Wikipedia",IF(ISNUMBER(SEARCH("greenpeace",F1668)),"Greenpeace",IF(ISNUMBER(SEARCH("Polluterwatch",F1668)),"Polluterwatch",IF(F1668="","","Other")))))))</f>
        <v/>
      </c>
      <c r="H1668">
        <f>LEN(B1668)</f>
        <v>6</v>
      </c>
      <c r="I1668" s="17" t="s">
        <v>25</v>
      </c>
    </row>
    <row r="1669" spans="1:9" ht="15.75" customHeight="1" x14ac:dyDescent="0.2">
      <c r="A1669" s="3" t="s">
        <v>1648</v>
      </c>
      <c r="B1669" s="3" t="s">
        <v>1648</v>
      </c>
      <c r="C1669" s="3" t="s">
        <v>17</v>
      </c>
      <c r="D1669" s="3" t="s">
        <v>25</v>
      </c>
      <c r="G1669" s="3" t="str">
        <f>IF(ISNUMBER(SEARCH("Sourcewatch",F1669)),"Sourcewatch",IF(ISNUMBER(SEARCH("desmog",F1669)),"Desmog",IF(ISNUMBER(SEARCH("Exxon",F1669)),"Exxonsecrets",IF(ISNUMBER(SEARCH("wikipedia",F1669)),"Wikipedia",IF(ISNUMBER(SEARCH("greenpeace",F1669)),"Greenpeace",IF(ISNUMBER(SEARCH("Polluterwatch",F1669)),"Polluterwatch",IF(F1669="","","Other")))))))</f>
        <v/>
      </c>
      <c r="H1669">
        <f>LEN(B1669)</f>
        <v>18</v>
      </c>
    </row>
    <row r="1670" spans="1:9" ht="15.75" customHeight="1" x14ac:dyDescent="0.2">
      <c r="A1670" s="11" t="s">
        <v>4574</v>
      </c>
      <c r="B1670" s="11" t="s">
        <v>4574</v>
      </c>
      <c r="C1670" t="s">
        <v>25</v>
      </c>
      <c r="D1670" t="s">
        <v>17</v>
      </c>
      <c r="G1670" s="3" t="str">
        <f>IF(ISNUMBER(SEARCH("Sourcewatch",F1670)),"Sourcewatch",IF(ISNUMBER(SEARCH("desmog",F1670)),"Desmog",IF(ISNUMBER(SEARCH("Exxon",F1670)),"Exxonsecrets",IF(ISNUMBER(SEARCH("wikipedia",F1670)),"Wikipedia",IF(ISNUMBER(SEARCH("greenpeace",F1670)),"Greenpeace",IF(ISNUMBER(SEARCH("Polluterwatch",F1670)),"Polluterwatch",IF(F1670="","","Other")))))))</f>
        <v/>
      </c>
      <c r="H1670">
        <f>LEN(B1670)</f>
        <v>10</v>
      </c>
      <c r="I1670" s="17" t="s">
        <v>25</v>
      </c>
    </row>
    <row r="1671" spans="1:9" ht="15.75" customHeight="1" x14ac:dyDescent="0.2">
      <c r="A1671" s="3" t="s">
        <v>1649</v>
      </c>
      <c r="B1671" s="3" t="s">
        <v>1649</v>
      </c>
      <c r="C1671" s="3" t="s">
        <v>25</v>
      </c>
      <c r="D1671" s="3" t="s">
        <v>17</v>
      </c>
      <c r="F1671" s="3" t="s">
        <v>17</v>
      </c>
      <c r="G1671" s="3" t="str">
        <f>IF(ISNUMBER(SEARCH("Sourcewatch",F1671)),"Sourcewatch",IF(ISNUMBER(SEARCH("desmog",F1671)),"Desmog",IF(ISNUMBER(SEARCH("Exxon",F1671)),"Exxonsecrets",IF(ISNUMBER(SEARCH("wikipedia",F1671)),"Wikipedia",IF(ISNUMBER(SEARCH("greenpeace",F1671)),"Greenpeace",IF(ISNUMBER(SEARCH("Polluterwatch",F1671)),"Polluterwatch",IF(F1671="","","Other")))))))</f>
        <v/>
      </c>
      <c r="H1671">
        <f>LEN(B1671)</f>
        <v>6</v>
      </c>
    </row>
    <row r="1672" spans="1:9" ht="15.75" customHeight="1" x14ac:dyDescent="0.2">
      <c r="A1672" s="3" t="s">
        <v>1650</v>
      </c>
      <c r="B1672" s="3" t="s">
        <v>1650</v>
      </c>
      <c r="C1672" s="3" t="s">
        <v>25</v>
      </c>
      <c r="D1672" s="3" t="s">
        <v>17</v>
      </c>
      <c r="F1672" s="3" t="s">
        <v>17</v>
      </c>
      <c r="G1672" s="3" t="str">
        <f>IF(ISNUMBER(SEARCH("Sourcewatch",F1672)),"Sourcewatch",IF(ISNUMBER(SEARCH("desmog",F1672)),"Desmog",IF(ISNUMBER(SEARCH("Exxon",F1672)),"Exxonsecrets",IF(ISNUMBER(SEARCH("wikipedia",F1672)),"Wikipedia",IF(ISNUMBER(SEARCH("greenpeace",F1672)),"Greenpeace",IF(ISNUMBER(SEARCH("Polluterwatch",F1672)),"Polluterwatch",IF(F1672="","","Other")))))))</f>
        <v/>
      </c>
      <c r="H1672">
        <f>LEN(B1672)</f>
        <v>14</v>
      </c>
    </row>
    <row r="1673" spans="1:9" ht="15.75" customHeight="1" x14ac:dyDescent="0.2">
      <c r="A1673" s="11" t="s">
        <v>4565</v>
      </c>
      <c r="B1673" s="11" t="s">
        <v>4565</v>
      </c>
      <c r="C1673" t="s">
        <v>25</v>
      </c>
      <c r="D1673" t="s">
        <v>17</v>
      </c>
      <c r="G1673" s="3" t="str">
        <f>IF(ISNUMBER(SEARCH("Sourcewatch",F1673)),"Sourcewatch",IF(ISNUMBER(SEARCH("desmog",F1673)),"Desmog",IF(ISNUMBER(SEARCH("Exxon",F1673)),"Exxonsecrets",IF(ISNUMBER(SEARCH("wikipedia",F1673)),"Wikipedia",IF(ISNUMBER(SEARCH("greenpeace",F1673)),"Greenpeace",IF(ISNUMBER(SEARCH("Polluterwatch",F1673)),"Polluterwatch",IF(F1673="","","Other")))))))</f>
        <v/>
      </c>
      <c r="H1673">
        <f>LEN(B1673)</f>
        <v>9</v>
      </c>
      <c r="I1673" s="17" t="s">
        <v>25</v>
      </c>
    </row>
    <row r="1674" spans="1:9" ht="15.75" customHeight="1" x14ac:dyDescent="0.2">
      <c r="A1674" s="3" t="s">
        <v>1651</v>
      </c>
      <c r="B1674" s="3" t="s">
        <v>1651</v>
      </c>
      <c r="C1674" s="3" t="s">
        <v>25</v>
      </c>
      <c r="D1674" s="3" t="s">
        <v>17</v>
      </c>
      <c r="F1674" s="3" t="s">
        <v>17</v>
      </c>
      <c r="G1674" s="3" t="str">
        <f>IF(ISNUMBER(SEARCH("Sourcewatch",F1674)),"Sourcewatch",IF(ISNUMBER(SEARCH("desmog",F1674)),"Desmog",IF(ISNUMBER(SEARCH("Exxon",F1674)),"Exxonsecrets",IF(ISNUMBER(SEARCH("wikipedia",F1674)),"Wikipedia",IF(ISNUMBER(SEARCH("greenpeace",F1674)),"Greenpeace",IF(ISNUMBER(SEARCH("Polluterwatch",F1674)),"Polluterwatch",IF(F1674="","","Other")))))))</f>
        <v/>
      </c>
      <c r="H1674">
        <f>LEN(B1674)</f>
        <v>6</v>
      </c>
    </row>
    <row r="1675" spans="1:9" ht="15.75" customHeight="1" x14ac:dyDescent="0.2">
      <c r="A1675" s="3" t="s">
        <v>1652</v>
      </c>
      <c r="B1675" s="3" t="s">
        <v>1652</v>
      </c>
      <c r="C1675" s="3" t="s">
        <v>25</v>
      </c>
      <c r="D1675" s="3" t="s">
        <v>17</v>
      </c>
      <c r="F1675" s="3" t="s">
        <v>17</v>
      </c>
      <c r="G1675" s="3" t="str">
        <f>IF(ISNUMBER(SEARCH("Sourcewatch",F1675)),"Sourcewatch",IF(ISNUMBER(SEARCH("desmog",F1675)),"Desmog",IF(ISNUMBER(SEARCH("Exxon",F1675)),"Exxonsecrets",IF(ISNUMBER(SEARCH("wikipedia",F1675)),"Wikipedia",IF(ISNUMBER(SEARCH("greenpeace",F1675)),"Greenpeace",IF(ISNUMBER(SEARCH("Polluterwatch",F1675)),"Polluterwatch",IF(F1675="","","Other")))))))</f>
        <v/>
      </c>
      <c r="H1675">
        <f>LEN(B1675)</f>
        <v>14</v>
      </c>
    </row>
    <row r="1676" spans="1:9" ht="15.75" customHeight="1" x14ac:dyDescent="0.2">
      <c r="A1676" s="3" t="s">
        <v>1653</v>
      </c>
      <c r="B1676" s="3" t="s">
        <v>1653</v>
      </c>
      <c r="C1676" s="6" t="s">
        <v>25</v>
      </c>
      <c r="D1676" s="3" t="s">
        <v>17</v>
      </c>
      <c r="F1676" s="3" t="s">
        <v>17</v>
      </c>
      <c r="G1676" s="3" t="str">
        <f>IF(ISNUMBER(SEARCH("Sourcewatch",F1676)),"Sourcewatch",IF(ISNUMBER(SEARCH("desmog",F1676)),"Desmog",IF(ISNUMBER(SEARCH("Exxon",F1676)),"Exxonsecrets",IF(ISNUMBER(SEARCH("wikipedia",F1676)),"Wikipedia",IF(ISNUMBER(SEARCH("greenpeace",F1676)),"Greenpeace",IF(ISNUMBER(SEARCH("Polluterwatch",F1676)),"Polluterwatch",IF(F1676="","","Other")))))))</f>
        <v/>
      </c>
      <c r="H1676">
        <f>LEN(B1676)</f>
        <v>10</v>
      </c>
    </row>
    <row r="1677" spans="1:9" ht="15.75" customHeight="1" x14ac:dyDescent="0.2">
      <c r="A1677" s="3" t="s">
        <v>1654</v>
      </c>
      <c r="B1677" s="3" t="s">
        <v>1654</v>
      </c>
      <c r="C1677" s="6" t="s">
        <v>25</v>
      </c>
      <c r="D1677" s="3" t="s">
        <v>17</v>
      </c>
      <c r="F1677" s="3" t="s">
        <v>17</v>
      </c>
      <c r="G1677" s="3" t="str">
        <f>IF(ISNUMBER(SEARCH("Sourcewatch",F1677)),"Sourcewatch",IF(ISNUMBER(SEARCH("desmog",F1677)),"Desmog",IF(ISNUMBER(SEARCH("Exxon",F1677)),"Exxonsecrets",IF(ISNUMBER(SEARCH("wikipedia",F1677)),"Wikipedia",IF(ISNUMBER(SEARCH("greenpeace",F1677)),"Greenpeace",IF(ISNUMBER(SEARCH("Polluterwatch",F1677)),"Polluterwatch",IF(F1677="","","Other")))))))</f>
        <v/>
      </c>
      <c r="H1677">
        <f>LEN(B1677)</f>
        <v>7</v>
      </c>
    </row>
    <row r="1678" spans="1:9" ht="15.75" customHeight="1" x14ac:dyDescent="0.2">
      <c r="A1678" s="3" t="s">
        <v>1655</v>
      </c>
      <c r="B1678" s="3" t="s">
        <v>1655</v>
      </c>
      <c r="C1678" s="6" t="s">
        <v>25</v>
      </c>
      <c r="D1678" s="3" t="s">
        <v>17</v>
      </c>
      <c r="F1678" s="3" t="s">
        <v>17</v>
      </c>
      <c r="G1678" s="3" t="str">
        <f>IF(ISNUMBER(SEARCH("Sourcewatch",F1678)),"Sourcewatch",IF(ISNUMBER(SEARCH("desmog",F1678)),"Desmog",IF(ISNUMBER(SEARCH("Exxon",F1678)),"Exxonsecrets",IF(ISNUMBER(SEARCH("wikipedia",F1678)),"Wikipedia",IF(ISNUMBER(SEARCH("greenpeace",F1678)),"Greenpeace",IF(ISNUMBER(SEARCH("Polluterwatch",F1678)),"Polluterwatch",IF(F1678="","","Other")))))))</f>
        <v/>
      </c>
      <c r="H1678">
        <f>LEN(B1678)</f>
        <v>10</v>
      </c>
    </row>
    <row r="1679" spans="1:9" ht="15.75" customHeight="1" x14ac:dyDescent="0.2">
      <c r="A1679" s="3" t="s">
        <v>1656</v>
      </c>
      <c r="B1679" s="3" t="s">
        <v>1656</v>
      </c>
      <c r="C1679" s="6" t="s">
        <v>25</v>
      </c>
      <c r="D1679" s="3" t="s">
        <v>17</v>
      </c>
      <c r="F1679" s="3" t="s">
        <v>17</v>
      </c>
      <c r="G1679" s="3" t="str">
        <f>IF(ISNUMBER(SEARCH("Sourcewatch",F1679)),"Sourcewatch",IF(ISNUMBER(SEARCH("desmog",F1679)),"Desmog",IF(ISNUMBER(SEARCH("Exxon",F1679)),"Exxonsecrets",IF(ISNUMBER(SEARCH("wikipedia",F1679)),"Wikipedia",IF(ISNUMBER(SEARCH("greenpeace",F1679)),"Greenpeace",IF(ISNUMBER(SEARCH("Polluterwatch",F1679)),"Polluterwatch",IF(F1679="","","Other")))))))</f>
        <v/>
      </c>
      <c r="H1679">
        <f>LEN(B1679)</f>
        <v>8</v>
      </c>
    </row>
    <row r="1680" spans="1:9" ht="15.75" customHeight="1" x14ac:dyDescent="0.2">
      <c r="A1680" s="3" t="s">
        <v>1657</v>
      </c>
      <c r="B1680" s="3" t="s">
        <v>1657</v>
      </c>
      <c r="C1680" s="3" t="s">
        <v>25</v>
      </c>
      <c r="D1680" s="3" t="s">
        <v>17</v>
      </c>
      <c r="F1680" s="3" t="s">
        <v>17</v>
      </c>
      <c r="G1680" s="3" t="str">
        <f>IF(ISNUMBER(SEARCH("Sourcewatch",F1680)),"Sourcewatch",IF(ISNUMBER(SEARCH("desmog",F1680)),"Desmog",IF(ISNUMBER(SEARCH("Exxon",F1680)),"Exxonsecrets",IF(ISNUMBER(SEARCH("wikipedia",F1680)),"Wikipedia",IF(ISNUMBER(SEARCH("greenpeace",F1680)),"Greenpeace",IF(ISNUMBER(SEARCH("Polluterwatch",F1680)),"Polluterwatch",IF(F1680="","","Other")))))))</f>
        <v/>
      </c>
      <c r="H1680">
        <f>LEN(B1680)</f>
        <v>8</v>
      </c>
    </row>
    <row r="1681" spans="1:9" ht="15.75" customHeight="1" x14ac:dyDescent="0.2">
      <c r="A1681" s="3" t="s">
        <v>1658</v>
      </c>
      <c r="B1681" s="3" t="s">
        <v>1658</v>
      </c>
      <c r="C1681" s="3" t="s">
        <v>25</v>
      </c>
      <c r="D1681" s="3" t="s">
        <v>17</v>
      </c>
      <c r="F1681" s="3" t="s">
        <v>17</v>
      </c>
      <c r="G1681" s="3" t="str">
        <f>IF(ISNUMBER(SEARCH("Sourcewatch",F1681)),"Sourcewatch",IF(ISNUMBER(SEARCH("desmog",F1681)),"Desmog",IF(ISNUMBER(SEARCH("Exxon",F1681)),"Exxonsecrets",IF(ISNUMBER(SEARCH("wikipedia",F1681)),"Wikipedia",IF(ISNUMBER(SEARCH("greenpeace",F1681)),"Greenpeace",IF(ISNUMBER(SEARCH("Polluterwatch",F1681)),"Polluterwatch",IF(F1681="","","Other")))))))</f>
        <v/>
      </c>
      <c r="H1681">
        <f>LEN(B1681)</f>
        <v>9</v>
      </c>
    </row>
    <row r="1682" spans="1:9" ht="15.75" customHeight="1" x14ac:dyDescent="0.2">
      <c r="A1682" s="3" t="s">
        <v>1659</v>
      </c>
      <c r="B1682" s="3" t="s">
        <v>1659</v>
      </c>
      <c r="C1682" s="3" t="s">
        <v>25</v>
      </c>
      <c r="D1682" s="3" t="s">
        <v>17</v>
      </c>
      <c r="F1682" s="3" t="s">
        <v>17</v>
      </c>
      <c r="G1682" s="3" t="str">
        <f>IF(ISNUMBER(SEARCH("Sourcewatch",F1682)),"Sourcewatch",IF(ISNUMBER(SEARCH("desmog",F1682)),"Desmog",IF(ISNUMBER(SEARCH("Exxon",F1682)),"Exxonsecrets",IF(ISNUMBER(SEARCH("wikipedia",F1682)),"Wikipedia",IF(ISNUMBER(SEARCH("greenpeace",F1682)),"Greenpeace",IF(ISNUMBER(SEARCH("Polluterwatch",F1682)),"Polluterwatch",IF(F1682="","","Other")))))))</f>
        <v/>
      </c>
      <c r="H1682">
        <f>LEN(B1682)</f>
        <v>10</v>
      </c>
    </row>
    <row r="1683" spans="1:9" ht="15.75" customHeight="1" x14ac:dyDescent="0.2">
      <c r="A1683" s="3" t="s">
        <v>1660</v>
      </c>
      <c r="B1683" s="3" t="s">
        <v>1660</v>
      </c>
      <c r="C1683" s="3" t="s">
        <v>25</v>
      </c>
      <c r="D1683" s="3" t="s">
        <v>17</v>
      </c>
      <c r="F1683" s="3" t="s">
        <v>17</v>
      </c>
      <c r="G1683" s="3" t="str">
        <f>IF(ISNUMBER(SEARCH("Sourcewatch",F1683)),"Sourcewatch",IF(ISNUMBER(SEARCH("desmog",F1683)),"Desmog",IF(ISNUMBER(SEARCH("Exxon",F1683)),"Exxonsecrets",IF(ISNUMBER(SEARCH("wikipedia",F1683)),"Wikipedia",IF(ISNUMBER(SEARCH("greenpeace",F1683)),"Greenpeace",IF(ISNUMBER(SEARCH("Polluterwatch",F1683)),"Polluterwatch",IF(F1683="","","Other")))))))</f>
        <v/>
      </c>
      <c r="H1683">
        <f>LEN(B1683)</f>
        <v>5</v>
      </c>
    </row>
    <row r="1684" spans="1:9" ht="15.75" customHeight="1" x14ac:dyDescent="0.2">
      <c r="A1684" s="11" t="s">
        <v>4517</v>
      </c>
      <c r="B1684" s="11" t="s">
        <v>4517</v>
      </c>
      <c r="C1684" t="s">
        <v>17</v>
      </c>
      <c r="D1684" t="s">
        <v>17</v>
      </c>
      <c r="G1684" s="3" t="str">
        <f>IF(ISNUMBER(SEARCH("Sourcewatch",F1684)),"Sourcewatch",IF(ISNUMBER(SEARCH("desmog",F1684)),"Desmog",IF(ISNUMBER(SEARCH("Exxon",F1684)),"Exxonsecrets",IF(ISNUMBER(SEARCH("wikipedia",F1684)),"Wikipedia",IF(ISNUMBER(SEARCH("greenpeace",F1684)),"Greenpeace",IF(ISNUMBER(SEARCH("Polluterwatch",F1684)),"Polluterwatch",IF(F1684="","","Other")))))))</f>
        <v/>
      </c>
      <c r="H1684">
        <f>LEN(B1684)</f>
        <v>17</v>
      </c>
      <c r="I1684" s="17" t="s">
        <v>25</v>
      </c>
    </row>
    <row r="1685" spans="1:9" ht="15.75" customHeight="1" x14ac:dyDescent="0.2">
      <c r="A1685" s="3" t="s">
        <v>1661</v>
      </c>
      <c r="B1685" s="3" t="s">
        <v>1661</v>
      </c>
      <c r="D1685" s="3" t="s">
        <v>17</v>
      </c>
      <c r="F1685" s="3" t="s">
        <v>1662</v>
      </c>
      <c r="G1685" s="3" t="str">
        <f>IF(ISNUMBER(SEARCH("Sourcewatch",F1685)),"Sourcewatch",IF(ISNUMBER(SEARCH("desmog",F1685)),"Desmog",IF(ISNUMBER(SEARCH("Exxon",F1685)),"Exxonsecrets",IF(ISNUMBER(SEARCH("wikipedia",F1685)),"Wikipedia",IF(ISNUMBER(SEARCH("greenpeace",F1685)),"Greenpeace",IF(ISNUMBER(SEARCH("Polluterwatch",F1685)),"Polluterwatch",IF(F1685="","","Other")))))))</f>
        <v>Desmog</v>
      </c>
      <c r="H1685">
        <f>LEN(B1685)</f>
        <v>25</v>
      </c>
    </row>
    <row r="1686" spans="1:9" ht="15.75" customHeight="1" x14ac:dyDescent="0.2">
      <c r="A1686" s="3" t="s">
        <v>1663</v>
      </c>
      <c r="B1686" s="3" t="s">
        <v>1663</v>
      </c>
      <c r="C1686" s="3" t="s">
        <v>17</v>
      </c>
      <c r="D1686" s="3" t="s">
        <v>25</v>
      </c>
      <c r="G1686" s="3" t="str">
        <f>IF(ISNUMBER(SEARCH("Sourcewatch",F1686)),"Sourcewatch",IF(ISNUMBER(SEARCH("desmog",F1686)),"Desmog",IF(ISNUMBER(SEARCH("Exxon",F1686)),"Exxonsecrets",IF(ISNUMBER(SEARCH("wikipedia",F1686)),"Wikipedia",IF(ISNUMBER(SEARCH("greenpeace",F1686)),"Greenpeace",IF(ISNUMBER(SEARCH("Polluterwatch",F1686)),"Polluterwatch",IF(F1686="","","Other")))))))</f>
        <v/>
      </c>
      <c r="H1686">
        <f>LEN(B1686)</f>
        <v>25</v>
      </c>
    </row>
    <row r="1687" spans="1:9" ht="15.75" customHeight="1" x14ac:dyDescent="0.2">
      <c r="A1687" s="3" t="s">
        <v>3568</v>
      </c>
      <c r="B1687" s="3" t="s">
        <v>1663</v>
      </c>
      <c r="C1687" s="3" t="s">
        <v>17</v>
      </c>
      <c r="D1687" s="3" t="s">
        <v>25</v>
      </c>
      <c r="G1687" s="3" t="str">
        <f>IF(ISNUMBER(SEARCH("Sourcewatch",F1687)),"Sourcewatch",IF(ISNUMBER(SEARCH("desmog",F1687)),"Desmog",IF(ISNUMBER(SEARCH("Exxon",F1687)),"Exxonsecrets",IF(ISNUMBER(SEARCH("wikipedia",F1687)),"Wikipedia",IF(ISNUMBER(SEARCH("greenpeace",F1687)),"Greenpeace",IF(ISNUMBER(SEARCH("Polluterwatch",F1687)),"Polluterwatch",IF(F1687="","","Other")))))))</f>
        <v/>
      </c>
      <c r="H1687">
        <f>LEN(B1687)</f>
        <v>25</v>
      </c>
    </row>
    <row r="1688" spans="1:9" ht="15.75" customHeight="1" x14ac:dyDescent="0.2">
      <c r="A1688" s="3" t="s">
        <v>1664</v>
      </c>
      <c r="B1688" s="3" t="s">
        <v>1664</v>
      </c>
      <c r="C1688" s="3" t="s">
        <v>25</v>
      </c>
      <c r="D1688" s="3" t="s">
        <v>17</v>
      </c>
      <c r="F1688" s="3" t="s">
        <v>17</v>
      </c>
      <c r="G1688" s="3" t="str">
        <f>IF(ISNUMBER(SEARCH("Sourcewatch",F1688)),"Sourcewatch",IF(ISNUMBER(SEARCH("desmog",F1688)),"Desmog",IF(ISNUMBER(SEARCH("Exxon",F1688)),"Exxonsecrets",IF(ISNUMBER(SEARCH("wikipedia",F1688)),"Wikipedia",IF(ISNUMBER(SEARCH("greenpeace",F1688)),"Greenpeace",IF(ISNUMBER(SEARCH("Polluterwatch",F1688)),"Polluterwatch",IF(F1688="","","Other")))))))</f>
        <v/>
      </c>
      <c r="H1688">
        <f>LEN(B1688)</f>
        <v>4</v>
      </c>
    </row>
    <row r="1689" spans="1:9" ht="15.75" customHeight="1" x14ac:dyDescent="0.2">
      <c r="A1689" s="3" t="s">
        <v>1665</v>
      </c>
      <c r="B1689" s="3" t="s">
        <v>1665</v>
      </c>
      <c r="D1689" s="3" t="s">
        <v>17</v>
      </c>
      <c r="F1689" s="3" t="s">
        <v>17</v>
      </c>
      <c r="G1689" s="3" t="str">
        <f>IF(ISNUMBER(SEARCH("Sourcewatch",F1689)),"Sourcewatch",IF(ISNUMBER(SEARCH("desmog",F1689)),"Desmog",IF(ISNUMBER(SEARCH("Exxon",F1689)),"Exxonsecrets",IF(ISNUMBER(SEARCH("wikipedia",F1689)),"Wikipedia",IF(ISNUMBER(SEARCH("greenpeace",F1689)),"Greenpeace",IF(ISNUMBER(SEARCH("Polluterwatch",F1689)),"Polluterwatch",IF(F1689="","","Other")))))))</f>
        <v/>
      </c>
      <c r="H1689">
        <f>LEN(B1689)</f>
        <v>24</v>
      </c>
    </row>
    <row r="1690" spans="1:9" ht="15.75" customHeight="1" x14ac:dyDescent="0.2">
      <c r="A1690" s="11" t="s">
        <v>4304</v>
      </c>
      <c r="B1690" s="11" t="s">
        <v>4304</v>
      </c>
      <c r="C1690" t="s">
        <v>25</v>
      </c>
      <c r="D1690" t="s">
        <v>17</v>
      </c>
      <c r="G1690" s="3" t="str">
        <f>IF(ISNUMBER(SEARCH("Sourcewatch",F1690)),"Sourcewatch",IF(ISNUMBER(SEARCH("desmog",F1690)),"Desmog",IF(ISNUMBER(SEARCH("Exxon",F1690)),"Exxonsecrets",IF(ISNUMBER(SEARCH("wikipedia",F1690)),"Wikipedia",IF(ISNUMBER(SEARCH("greenpeace",F1690)),"Greenpeace",IF(ISNUMBER(SEARCH("Polluterwatch",F1690)),"Polluterwatch",IF(F1690="","","Other")))))))</f>
        <v/>
      </c>
      <c r="H1690">
        <f>LEN(B1690)</f>
        <v>3</v>
      </c>
      <c r="I1690" s="17" t="s">
        <v>25</v>
      </c>
    </row>
    <row r="1691" spans="1:9" ht="15.75" customHeight="1" x14ac:dyDescent="0.2">
      <c r="A1691" s="3" t="s">
        <v>1666</v>
      </c>
      <c r="B1691" s="3" t="s">
        <v>1666</v>
      </c>
      <c r="C1691" s="3" t="s">
        <v>17</v>
      </c>
      <c r="D1691" s="3" t="s">
        <v>17</v>
      </c>
      <c r="F1691" s="3" t="s">
        <v>4701</v>
      </c>
      <c r="G1691" s="3" t="str">
        <f>IF(ISNUMBER(SEARCH("Sourcewatch",F1691)),"Sourcewatch",IF(ISNUMBER(SEARCH("desmog",F1691)),"Desmog",IF(ISNUMBER(SEARCH("Exxon",F1691)),"Exxonsecrets",IF(ISNUMBER(SEARCH("wikipedia",F1691)),"Wikipedia",IF(ISNUMBER(SEARCH("greenpeace",F1691)),"Greenpeace",IF(ISNUMBER(SEARCH("Polluterwatch",F1691)),"Polluterwatch",IF(F1691="","","Other")))))))</f>
        <v>Desmog</v>
      </c>
      <c r="H1691">
        <f>LEN(B1691)</f>
        <v>22</v>
      </c>
    </row>
    <row r="1692" spans="1:9" ht="15.75" customHeight="1" x14ac:dyDescent="0.2">
      <c r="A1692" s="3" t="s">
        <v>1667</v>
      </c>
      <c r="B1692" s="3" t="s">
        <v>1667</v>
      </c>
      <c r="C1692" s="3" t="s">
        <v>17</v>
      </c>
      <c r="D1692" s="3" t="s">
        <v>17</v>
      </c>
      <c r="F1692" s="3" t="s">
        <v>1668</v>
      </c>
      <c r="G1692" s="3" t="str">
        <f>IF(ISNUMBER(SEARCH("Sourcewatch",F1692)),"Sourcewatch",IF(ISNUMBER(SEARCH("desmog",F1692)),"Desmog",IF(ISNUMBER(SEARCH("Exxon",F1692)),"Exxonsecrets",IF(ISNUMBER(SEARCH("wikipedia",F1692)),"Wikipedia",IF(ISNUMBER(SEARCH("greenpeace",F1692)),"Greenpeace",IF(ISNUMBER(SEARCH("Polluterwatch",F1692)),"Polluterwatch",IF(F1692="","","Other")))))))</f>
        <v>Desmog</v>
      </c>
      <c r="H1692">
        <f>LEN(B1692)</f>
        <v>21</v>
      </c>
    </row>
    <row r="1693" spans="1:9" ht="15.75" customHeight="1" x14ac:dyDescent="0.2">
      <c r="A1693" s="3" t="s">
        <v>1669</v>
      </c>
      <c r="B1693" s="3" t="s">
        <v>1669</v>
      </c>
      <c r="C1693" s="3" t="s">
        <v>17</v>
      </c>
      <c r="D1693" s="3" t="s">
        <v>17</v>
      </c>
      <c r="F1693" s="3" t="s">
        <v>1670</v>
      </c>
      <c r="G1693" s="3" t="str">
        <f>IF(ISNUMBER(SEARCH("Sourcewatch",F1693)),"Sourcewatch",IF(ISNUMBER(SEARCH("desmog",F1693)),"Desmog",IF(ISNUMBER(SEARCH("Exxon",F1693)),"Exxonsecrets",IF(ISNUMBER(SEARCH("wikipedia",F1693)),"Wikipedia",IF(ISNUMBER(SEARCH("greenpeace",F1693)),"Greenpeace",IF(ISNUMBER(SEARCH("Polluterwatch",F1693)),"Polluterwatch",IF(F1693="","","Other")))))))</f>
        <v>Desmog</v>
      </c>
      <c r="H1693">
        <f>LEN(B1693)</f>
        <v>25</v>
      </c>
    </row>
    <row r="1694" spans="1:9" ht="15.75" customHeight="1" x14ac:dyDescent="0.2">
      <c r="A1694" s="3" t="s">
        <v>1671</v>
      </c>
      <c r="B1694" s="3" t="s">
        <v>1671</v>
      </c>
      <c r="C1694" s="3" t="s">
        <v>17</v>
      </c>
      <c r="D1694" s="3" t="s">
        <v>25</v>
      </c>
      <c r="G1694" s="3" t="str">
        <f>IF(ISNUMBER(SEARCH("Sourcewatch",F1694)),"Sourcewatch",IF(ISNUMBER(SEARCH("desmog",F1694)),"Desmog",IF(ISNUMBER(SEARCH("Exxon",F1694)),"Exxonsecrets",IF(ISNUMBER(SEARCH("wikipedia",F1694)),"Wikipedia",IF(ISNUMBER(SEARCH("greenpeace",F1694)),"Greenpeace",IF(ISNUMBER(SEARCH("Polluterwatch",F1694)),"Polluterwatch",IF(F1694="","","Other")))))))</f>
        <v/>
      </c>
      <c r="H1694">
        <f>LEN(B1694)</f>
        <v>18</v>
      </c>
    </row>
    <row r="1695" spans="1:9" ht="15.75" customHeight="1" x14ac:dyDescent="0.2">
      <c r="A1695" s="3" t="s">
        <v>1672</v>
      </c>
      <c r="B1695" s="3" t="s">
        <v>1671</v>
      </c>
      <c r="C1695" s="3" t="s">
        <v>17</v>
      </c>
      <c r="D1695" s="3" t="s">
        <v>25</v>
      </c>
      <c r="G1695" s="3" t="str">
        <f>IF(ISNUMBER(SEARCH("Sourcewatch",F1695)),"Sourcewatch",IF(ISNUMBER(SEARCH("desmog",F1695)),"Desmog",IF(ISNUMBER(SEARCH("Exxon",F1695)),"Exxonsecrets",IF(ISNUMBER(SEARCH("wikipedia",F1695)),"Wikipedia",IF(ISNUMBER(SEARCH("greenpeace",F1695)),"Greenpeace",IF(ISNUMBER(SEARCH("Polluterwatch",F1695)),"Polluterwatch",IF(F1695="","","Other")))))))</f>
        <v/>
      </c>
      <c r="H1695">
        <f>LEN(B1695)</f>
        <v>18</v>
      </c>
    </row>
    <row r="1696" spans="1:9" ht="15.75" customHeight="1" x14ac:dyDescent="0.2">
      <c r="A1696" s="3" t="s">
        <v>1673</v>
      </c>
      <c r="B1696" s="3" t="s">
        <v>1671</v>
      </c>
      <c r="C1696" s="3" t="s">
        <v>17</v>
      </c>
      <c r="D1696" s="3" t="s">
        <v>25</v>
      </c>
      <c r="G1696" s="3" t="str">
        <f>IF(ISNUMBER(SEARCH("Sourcewatch",F1696)),"Sourcewatch",IF(ISNUMBER(SEARCH("desmog",F1696)),"Desmog",IF(ISNUMBER(SEARCH("Exxon",F1696)),"Exxonsecrets",IF(ISNUMBER(SEARCH("wikipedia",F1696)),"Wikipedia",IF(ISNUMBER(SEARCH("greenpeace",F1696)),"Greenpeace",IF(ISNUMBER(SEARCH("Polluterwatch",F1696)),"Polluterwatch",IF(F1696="","","Other")))))))</f>
        <v/>
      </c>
      <c r="H1696">
        <f>LEN(B1696)</f>
        <v>18</v>
      </c>
    </row>
    <row r="1697" spans="1:9" ht="15.75" customHeight="1" x14ac:dyDescent="0.2">
      <c r="A1697" s="3" t="s">
        <v>3690</v>
      </c>
      <c r="B1697" s="3" t="s">
        <v>1671</v>
      </c>
      <c r="C1697" s="3" t="s">
        <v>17</v>
      </c>
      <c r="D1697" s="3" t="s">
        <v>25</v>
      </c>
      <c r="G1697" s="3" t="str">
        <f>IF(ISNUMBER(SEARCH("Sourcewatch",F1697)),"Sourcewatch",IF(ISNUMBER(SEARCH("desmog",F1697)),"Desmog",IF(ISNUMBER(SEARCH("Exxon",F1697)),"Exxonsecrets",IF(ISNUMBER(SEARCH("wikipedia",F1697)),"Wikipedia",IF(ISNUMBER(SEARCH("greenpeace",F1697)),"Greenpeace",IF(ISNUMBER(SEARCH("Polluterwatch",F1697)),"Polluterwatch",IF(F1697="","","Other")))))))</f>
        <v/>
      </c>
      <c r="H1697">
        <f>LEN(B1697)</f>
        <v>18</v>
      </c>
    </row>
    <row r="1698" spans="1:9" ht="15.75" customHeight="1" x14ac:dyDescent="0.2">
      <c r="A1698" s="3" t="s">
        <v>1722</v>
      </c>
      <c r="B1698" s="3" t="s">
        <v>1723</v>
      </c>
      <c r="C1698" s="3" t="s">
        <v>17</v>
      </c>
      <c r="D1698" s="3" t="s">
        <v>25</v>
      </c>
      <c r="F1698" s="3" t="s">
        <v>17</v>
      </c>
      <c r="G1698" s="3" t="str">
        <f>IF(ISNUMBER(SEARCH("Sourcewatch",F1698)),"Sourcewatch",IF(ISNUMBER(SEARCH("desmog",F1698)),"Desmog",IF(ISNUMBER(SEARCH("Exxon",F1698)),"Exxonsecrets",IF(ISNUMBER(SEARCH("wikipedia",F1698)),"Wikipedia",IF(ISNUMBER(SEARCH("greenpeace",F1698)),"Greenpeace",IF(ISNUMBER(SEARCH("Polluterwatch",F1698)),"Polluterwatch",IF(F1698="","","Other")))))))</f>
        <v/>
      </c>
      <c r="H1698">
        <f>LEN(B1698)</f>
        <v>49</v>
      </c>
    </row>
    <row r="1699" spans="1:9" ht="15.75" customHeight="1" x14ac:dyDescent="0.2">
      <c r="A1699" s="11" t="s">
        <v>4504</v>
      </c>
      <c r="B1699" s="11" t="s">
        <v>4504</v>
      </c>
      <c r="C1699" t="s">
        <v>17</v>
      </c>
      <c r="D1699" t="s">
        <v>17</v>
      </c>
      <c r="G1699" s="3" t="str">
        <f>IF(ISNUMBER(SEARCH("Sourcewatch",F1699)),"Sourcewatch",IF(ISNUMBER(SEARCH("desmog",F1699)),"Desmog",IF(ISNUMBER(SEARCH("Exxon",F1699)),"Exxonsecrets",IF(ISNUMBER(SEARCH("wikipedia",F1699)),"Wikipedia",IF(ISNUMBER(SEARCH("greenpeace",F1699)),"Greenpeace",IF(ISNUMBER(SEARCH("Polluterwatch",F1699)),"Polluterwatch",IF(F1699="","","Other")))))))</f>
        <v/>
      </c>
      <c r="H1699">
        <f>LEN(B1699)</f>
        <v>46</v>
      </c>
      <c r="I1699" s="17" t="s">
        <v>25</v>
      </c>
    </row>
    <row r="1700" spans="1:9" ht="15.75" customHeight="1" x14ac:dyDescent="0.2">
      <c r="A1700" s="11" t="s">
        <v>4284</v>
      </c>
      <c r="B1700" s="11" t="s">
        <v>4284</v>
      </c>
      <c r="C1700" t="s">
        <v>17</v>
      </c>
      <c r="D1700" t="s">
        <v>17</v>
      </c>
      <c r="G1700" s="3" t="str">
        <f>IF(ISNUMBER(SEARCH("Sourcewatch",F1700)),"Sourcewatch",IF(ISNUMBER(SEARCH("desmog",F1700)),"Desmog",IF(ISNUMBER(SEARCH("Exxon",F1700)),"Exxonsecrets",IF(ISNUMBER(SEARCH("wikipedia",F1700)),"Wikipedia",IF(ISNUMBER(SEARCH("greenpeace",F1700)),"Greenpeace",IF(ISNUMBER(SEARCH("Polluterwatch",F1700)),"Polluterwatch",IF(F1700="","","Other")))))))</f>
        <v/>
      </c>
      <c r="H1700">
        <f>LEN(B1700)</f>
        <v>28</v>
      </c>
      <c r="I1700" s="17" t="s">
        <v>25</v>
      </c>
    </row>
    <row r="1701" spans="1:9" ht="15.75" customHeight="1" x14ac:dyDescent="0.2">
      <c r="A1701" s="3" t="s">
        <v>1674</v>
      </c>
      <c r="B1701" s="3" t="s">
        <v>1674</v>
      </c>
      <c r="C1701" s="3" t="s">
        <v>17</v>
      </c>
      <c r="D1701" s="3" t="s">
        <v>17</v>
      </c>
      <c r="F1701" s="3" t="s">
        <v>17</v>
      </c>
      <c r="G1701" s="3" t="str">
        <f>IF(ISNUMBER(SEARCH("Sourcewatch",F1701)),"Sourcewatch",IF(ISNUMBER(SEARCH("desmog",F1701)),"Desmog",IF(ISNUMBER(SEARCH("Exxon",F1701)),"Exxonsecrets",IF(ISNUMBER(SEARCH("wikipedia",F1701)),"Wikipedia",IF(ISNUMBER(SEARCH("greenpeace",F1701)),"Greenpeace",IF(ISNUMBER(SEARCH("Polluterwatch",F1701)),"Polluterwatch",IF(F1701="","","Other")))))))</f>
        <v/>
      </c>
      <c r="H1701">
        <f>LEN(B1701)</f>
        <v>29</v>
      </c>
    </row>
    <row r="1702" spans="1:9" ht="15.75" customHeight="1" x14ac:dyDescent="0.2">
      <c r="A1702" s="3" t="s">
        <v>1675</v>
      </c>
      <c r="B1702" s="3" t="s">
        <v>1675</v>
      </c>
      <c r="C1702" s="3" t="s">
        <v>17</v>
      </c>
      <c r="D1702" s="3" t="s">
        <v>17</v>
      </c>
      <c r="F1702" s="3" t="s">
        <v>17</v>
      </c>
      <c r="G1702" s="3" t="str">
        <f>IF(ISNUMBER(SEARCH("Sourcewatch",F1702)),"Sourcewatch",IF(ISNUMBER(SEARCH("desmog",F1702)),"Desmog",IF(ISNUMBER(SEARCH("Exxon",F1702)),"Exxonsecrets",IF(ISNUMBER(SEARCH("wikipedia",F1702)),"Wikipedia",IF(ISNUMBER(SEARCH("greenpeace",F1702)),"Greenpeace",IF(ISNUMBER(SEARCH("Polluterwatch",F1702)),"Polluterwatch",IF(F1702="","","Other")))))))</f>
        <v/>
      </c>
      <c r="H1702">
        <f>LEN(B1702)</f>
        <v>39</v>
      </c>
    </row>
    <row r="1703" spans="1:9" ht="15.75" customHeight="1" x14ac:dyDescent="0.2">
      <c r="A1703" s="3" t="s">
        <v>1676</v>
      </c>
      <c r="B1703" s="3" t="s">
        <v>1676</v>
      </c>
      <c r="C1703" s="3" t="s">
        <v>17</v>
      </c>
      <c r="D1703" s="3" t="s">
        <v>17</v>
      </c>
      <c r="F1703" s="3" t="s">
        <v>1677</v>
      </c>
      <c r="G1703" s="3" t="str">
        <f>IF(ISNUMBER(SEARCH("Sourcewatch",F1703)),"Sourcewatch",IF(ISNUMBER(SEARCH("desmog",F1703)),"Desmog",IF(ISNUMBER(SEARCH("Exxon",F1703)),"Exxonsecrets",IF(ISNUMBER(SEARCH("wikipedia",F1703)),"Wikipedia",IF(ISNUMBER(SEARCH("greenpeace",F1703)),"Greenpeace",IF(ISNUMBER(SEARCH("Polluterwatch",F1703)),"Polluterwatch",IF(F1703="","","Other")))))))</f>
        <v>Desmog</v>
      </c>
      <c r="H1703">
        <f>LEN(B1703)</f>
        <v>29</v>
      </c>
    </row>
    <row r="1704" spans="1:9" ht="15.75" customHeight="1" x14ac:dyDescent="0.2">
      <c r="A1704" s="3" t="s">
        <v>1678</v>
      </c>
      <c r="B1704" s="3" t="s">
        <v>1678</v>
      </c>
      <c r="C1704" s="3" t="s">
        <v>17</v>
      </c>
      <c r="D1704" s="3" t="s">
        <v>17</v>
      </c>
      <c r="F1704" s="3" t="s">
        <v>1679</v>
      </c>
      <c r="G1704" s="3" t="str">
        <f>IF(ISNUMBER(SEARCH("Sourcewatch",F1704)),"Sourcewatch",IF(ISNUMBER(SEARCH("desmog",F1704)),"Desmog",IF(ISNUMBER(SEARCH("Exxon",F1704)),"Exxonsecrets",IF(ISNUMBER(SEARCH("wikipedia",F1704)),"Wikipedia",IF(ISNUMBER(SEARCH("greenpeace",F1704)),"Greenpeace",IF(ISNUMBER(SEARCH("Polluterwatch",F1704)),"Polluterwatch",IF(F1704="","","Other")))))))</f>
        <v>Sourcewatch</v>
      </c>
      <c r="H1704">
        <f>LEN(B1704)</f>
        <v>40</v>
      </c>
    </row>
    <row r="1705" spans="1:9" ht="15.75" customHeight="1" x14ac:dyDescent="0.2">
      <c r="A1705" s="3" t="s">
        <v>1680</v>
      </c>
      <c r="B1705" s="3" t="s">
        <v>4261</v>
      </c>
      <c r="C1705" s="3" t="s">
        <v>17</v>
      </c>
      <c r="D1705" s="3" t="s">
        <v>25</v>
      </c>
      <c r="F1705" s="11" t="s">
        <v>4262</v>
      </c>
      <c r="G1705" s="3" t="str">
        <f>IF(ISNUMBER(SEARCH("Sourcewatch",F1705)),"Sourcewatch",IF(ISNUMBER(SEARCH("desmog",F1705)),"Desmog",IF(ISNUMBER(SEARCH("Exxon",F1705)),"Exxonsecrets",IF(ISNUMBER(SEARCH("wikipedia",F1705)),"Wikipedia",IF(ISNUMBER(SEARCH("greenpeace",F1705)),"Greenpeace",IF(ISNUMBER(SEARCH("Polluterwatch",F1705)),"Polluterwatch",IF(F1705="","","Other")))))))</f>
        <v>Desmog</v>
      </c>
      <c r="H1705">
        <f>LEN(B1705)</f>
        <v>28</v>
      </c>
    </row>
    <row r="1706" spans="1:9" ht="15.75" customHeight="1" x14ac:dyDescent="0.2">
      <c r="A1706" s="3" t="s">
        <v>4261</v>
      </c>
      <c r="B1706" s="3" t="s">
        <v>4261</v>
      </c>
      <c r="C1706" s="3" t="s">
        <v>17</v>
      </c>
      <c r="D1706" s="3" t="s">
        <v>25</v>
      </c>
      <c r="F1706" s="11" t="s">
        <v>4262</v>
      </c>
      <c r="G1706" s="3" t="str">
        <f>IF(ISNUMBER(SEARCH("Sourcewatch",F1706)),"Sourcewatch",IF(ISNUMBER(SEARCH("desmog",F1706)),"Desmog",IF(ISNUMBER(SEARCH("Exxon",F1706)),"Exxonsecrets",IF(ISNUMBER(SEARCH("wikipedia",F1706)),"Wikipedia",IF(ISNUMBER(SEARCH("greenpeace",F1706)),"Greenpeace",IF(ISNUMBER(SEARCH("Polluterwatch",F1706)),"Polluterwatch",IF(F1706="","","Other")))))))</f>
        <v>Desmog</v>
      </c>
      <c r="H1706">
        <f>LEN(B1706)</f>
        <v>28</v>
      </c>
    </row>
    <row r="1707" spans="1:9" ht="15.75" customHeight="1" x14ac:dyDescent="0.2">
      <c r="A1707" s="3" t="s">
        <v>1681</v>
      </c>
      <c r="B1707" s="3" t="s">
        <v>1681</v>
      </c>
      <c r="C1707" s="3" t="s">
        <v>17</v>
      </c>
      <c r="D1707" s="3" t="s">
        <v>17</v>
      </c>
      <c r="F1707" s="3" t="s">
        <v>17</v>
      </c>
      <c r="G1707" s="3" t="str">
        <f>IF(ISNUMBER(SEARCH("Sourcewatch",F1707)),"Sourcewatch",IF(ISNUMBER(SEARCH("desmog",F1707)),"Desmog",IF(ISNUMBER(SEARCH("Exxon",F1707)),"Exxonsecrets",IF(ISNUMBER(SEARCH("wikipedia",F1707)),"Wikipedia",IF(ISNUMBER(SEARCH("greenpeace",F1707)),"Greenpeace",IF(ISNUMBER(SEARCH("Polluterwatch",F1707)),"Polluterwatch",IF(F1707="","","Other")))))))</f>
        <v/>
      </c>
      <c r="H1707">
        <f>LEN(B1707)</f>
        <v>35</v>
      </c>
    </row>
    <row r="1708" spans="1:9" ht="15.75" customHeight="1" x14ac:dyDescent="0.2">
      <c r="A1708" s="3" t="s">
        <v>1682</v>
      </c>
      <c r="B1708" s="3" t="s">
        <v>1682</v>
      </c>
      <c r="C1708" s="3" t="s">
        <v>17</v>
      </c>
      <c r="D1708" s="3" t="s">
        <v>17</v>
      </c>
      <c r="F1708" s="3" t="s">
        <v>1683</v>
      </c>
      <c r="G1708" s="3" t="str">
        <f>IF(ISNUMBER(SEARCH("Sourcewatch",F1708)),"Sourcewatch",IF(ISNUMBER(SEARCH("desmog",F1708)),"Desmog",IF(ISNUMBER(SEARCH("Exxon",F1708)),"Exxonsecrets",IF(ISNUMBER(SEARCH("wikipedia",F1708)),"Wikipedia",IF(ISNUMBER(SEARCH("greenpeace",F1708)),"Greenpeace",IF(ISNUMBER(SEARCH("Polluterwatch",F1708)),"Polluterwatch",IF(F1708="","","Other")))))))</f>
        <v>Sourcewatch</v>
      </c>
      <c r="H1708">
        <f>LEN(B1708)</f>
        <v>21</v>
      </c>
    </row>
    <row r="1709" spans="1:9" ht="15.75" customHeight="1" x14ac:dyDescent="0.2">
      <c r="A1709" s="3" t="s">
        <v>1684</v>
      </c>
      <c r="B1709" s="3" t="s">
        <v>1684</v>
      </c>
      <c r="C1709" s="3" t="s">
        <v>17</v>
      </c>
      <c r="D1709" s="3" t="s">
        <v>17</v>
      </c>
      <c r="F1709" s="3" t="s">
        <v>17</v>
      </c>
      <c r="G1709" s="3" t="str">
        <f>IF(ISNUMBER(SEARCH("Sourcewatch",F1709)),"Sourcewatch",IF(ISNUMBER(SEARCH("desmog",F1709)),"Desmog",IF(ISNUMBER(SEARCH("Exxon",F1709)),"Exxonsecrets",IF(ISNUMBER(SEARCH("wikipedia",F1709)),"Wikipedia",IF(ISNUMBER(SEARCH("greenpeace",F1709)),"Greenpeace",IF(ISNUMBER(SEARCH("Polluterwatch",F1709)),"Polluterwatch",IF(F1709="","","Other")))))))</f>
        <v/>
      </c>
      <c r="H1709">
        <f>LEN(B1709)</f>
        <v>33</v>
      </c>
    </row>
    <row r="1710" spans="1:9" ht="15.75" customHeight="1" x14ac:dyDescent="0.2">
      <c r="A1710" s="3" t="s">
        <v>1685</v>
      </c>
      <c r="B1710" s="3" t="s">
        <v>1685</v>
      </c>
      <c r="D1710" s="3" t="s">
        <v>17</v>
      </c>
      <c r="F1710" s="3" t="s">
        <v>1686</v>
      </c>
      <c r="G1710" s="3" t="str">
        <f>IF(ISNUMBER(SEARCH("Sourcewatch",F1710)),"Sourcewatch",IF(ISNUMBER(SEARCH("desmog",F1710)),"Desmog",IF(ISNUMBER(SEARCH("Exxon",F1710)),"Exxonsecrets",IF(ISNUMBER(SEARCH("wikipedia",F1710)),"Wikipedia",IF(ISNUMBER(SEARCH("greenpeace",F1710)),"Greenpeace",IF(ISNUMBER(SEARCH("Polluterwatch",F1710)),"Polluterwatch",IF(F1710="","","Other")))))))</f>
        <v>Sourcewatch</v>
      </c>
      <c r="H1710">
        <f>LEN(B1710)</f>
        <v>31</v>
      </c>
    </row>
    <row r="1711" spans="1:9" ht="15.75" customHeight="1" x14ac:dyDescent="0.2">
      <c r="A1711" s="3" t="s">
        <v>1687</v>
      </c>
      <c r="B1711" s="3" t="s">
        <v>1687</v>
      </c>
      <c r="C1711" s="3" t="s">
        <v>17</v>
      </c>
      <c r="D1711" s="3" t="s">
        <v>17</v>
      </c>
      <c r="F1711" s="3" t="s">
        <v>17</v>
      </c>
      <c r="G1711" s="3" t="str">
        <f>IF(ISNUMBER(SEARCH("Sourcewatch",F1711)),"Sourcewatch",IF(ISNUMBER(SEARCH("desmog",F1711)),"Desmog",IF(ISNUMBER(SEARCH("Exxon",F1711)),"Exxonsecrets",IF(ISNUMBER(SEARCH("wikipedia",F1711)),"Wikipedia",IF(ISNUMBER(SEARCH("greenpeace",F1711)),"Greenpeace",IF(ISNUMBER(SEARCH("Polluterwatch",F1711)),"Polluterwatch",IF(F1711="","","Other")))))))</f>
        <v/>
      </c>
      <c r="H1711">
        <f>LEN(B1711)</f>
        <v>31</v>
      </c>
    </row>
    <row r="1712" spans="1:9" ht="15.75" customHeight="1" x14ac:dyDescent="0.2">
      <c r="A1712" s="3" t="s">
        <v>1688</v>
      </c>
      <c r="B1712" s="3" t="s">
        <v>1688</v>
      </c>
      <c r="C1712" s="3" t="s">
        <v>17</v>
      </c>
      <c r="D1712" s="3" t="s">
        <v>17</v>
      </c>
      <c r="F1712" s="3" t="s">
        <v>17</v>
      </c>
      <c r="G1712" s="3" t="str">
        <f>IF(ISNUMBER(SEARCH("Sourcewatch",F1712)),"Sourcewatch",IF(ISNUMBER(SEARCH("desmog",F1712)),"Desmog",IF(ISNUMBER(SEARCH("Exxon",F1712)),"Exxonsecrets",IF(ISNUMBER(SEARCH("wikipedia",F1712)),"Wikipedia",IF(ISNUMBER(SEARCH("greenpeace",F1712)),"Greenpeace",IF(ISNUMBER(SEARCH("Polluterwatch",F1712)),"Polluterwatch",IF(F1712="","","Other")))))))</f>
        <v/>
      </c>
      <c r="H1712">
        <f>LEN(B1712)</f>
        <v>31</v>
      </c>
    </row>
    <row r="1713" spans="1:9" ht="15.75" customHeight="1" x14ac:dyDescent="0.2">
      <c r="A1713" s="3" t="s">
        <v>1689</v>
      </c>
      <c r="B1713" s="3" t="s">
        <v>1689</v>
      </c>
      <c r="C1713" s="3" t="s">
        <v>17</v>
      </c>
      <c r="D1713" s="3" t="s">
        <v>17</v>
      </c>
      <c r="F1713" s="3" t="s">
        <v>17</v>
      </c>
      <c r="G1713" s="3" t="str">
        <f>IF(ISNUMBER(SEARCH("Sourcewatch",F1713)),"Sourcewatch",IF(ISNUMBER(SEARCH("desmog",F1713)),"Desmog",IF(ISNUMBER(SEARCH("Exxon",F1713)),"Exxonsecrets",IF(ISNUMBER(SEARCH("wikipedia",F1713)),"Wikipedia",IF(ISNUMBER(SEARCH("greenpeace",F1713)),"Greenpeace",IF(ISNUMBER(SEARCH("Polluterwatch",F1713)),"Polluterwatch",IF(F1713="","","Other")))))))</f>
        <v/>
      </c>
      <c r="H1713">
        <f>LEN(B1713)</f>
        <v>31</v>
      </c>
    </row>
    <row r="1714" spans="1:9" ht="15.75" customHeight="1" x14ac:dyDescent="0.2">
      <c r="A1714" s="3" t="s">
        <v>1690</v>
      </c>
      <c r="B1714" s="3" t="s">
        <v>1690</v>
      </c>
      <c r="C1714" s="3" t="s">
        <v>17</v>
      </c>
      <c r="D1714" s="3" t="s">
        <v>17</v>
      </c>
      <c r="F1714" s="3" t="s">
        <v>1691</v>
      </c>
      <c r="G1714" s="3" t="str">
        <f>IF(ISNUMBER(SEARCH("Sourcewatch",F1714)),"Sourcewatch",IF(ISNUMBER(SEARCH("desmog",F1714)),"Desmog",IF(ISNUMBER(SEARCH("Exxon",F1714)),"Exxonsecrets",IF(ISNUMBER(SEARCH("wikipedia",F1714)),"Wikipedia",IF(ISNUMBER(SEARCH("greenpeace",F1714)),"Greenpeace",IF(ISNUMBER(SEARCH("Polluterwatch",F1714)),"Polluterwatch",IF(F1714="","","Other")))))))</f>
        <v>Sourcewatch</v>
      </c>
      <c r="H1714">
        <f>LEN(B1714)</f>
        <v>51</v>
      </c>
    </row>
    <row r="1715" spans="1:9" ht="15.75" customHeight="1" x14ac:dyDescent="0.2">
      <c r="A1715" s="3" t="s">
        <v>1692</v>
      </c>
      <c r="B1715" s="3" t="s">
        <v>1692</v>
      </c>
      <c r="C1715" s="3" t="s">
        <v>17</v>
      </c>
      <c r="D1715" s="3" t="s">
        <v>17</v>
      </c>
      <c r="F1715" s="3" t="s">
        <v>17</v>
      </c>
      <c r="G1715" s="3" t="str">
        <f>IF(ISNUMBER(SEARCH("Sourcewatch",F1715)),"Sourcewatch",IF(ISNUMBER(SEARCH("desmog",F1715)),"Desmog",IF(ISNUMBER(SEARCH("Exxon",F1715)),"Exxonsecrets",IF(ISNUMBER(SEARCH("wikipedia",F1715)),"Wikipedia",IF(ISNUMBER(SEARCH("greenpeace",F1715)),"Greenpeace",IF(ISNUMBER(SEARCH("Polluterwatch",F1715)),"Polluterwatch",IF(F1715="","","Other")))))))</f>
        <v/>
      </c>
      <c r="H1715">
        <f>LEN(B1715)</f>
        <v>37</v>
      </c>
    </row>
    <row r="1716" spans="1:9" ht="15.75" customHeight="1" x14ac:dyDescent="0.2">
      <c r="A1716" s="11" t="s">
        <v>4674</v>
      </c>
      <c r="B1716" s="11" t="s">
        <v>4674</v>
      </c>
      <c r="D1716" t="s">
        <v>17</v>
      </c>
      <c r="G1716" s="3" t="str">
        <f>IF(ISNUMBER(SEARCH("Sourcewatch",F1716)),"Sourcewatch",IF(ISNUMBER(SEARCH("desmog",F1716)),"Desmog",IF(ISNUMBER(SEARCH("Exxon",F1716)),"Exxonsecrets",IF(ISNUMBER(SEARCH("wikipedia",F1716)),"Wikipedia",IF(ISNUMBER(SEARCH("greenpeace",F1716)),"Greenpeace",IF(ISNUMBER(SEARCH("Polluterwatch",F1716)),"Polluterwatch",IF(F1716="","","Other")))))))</f>
        <v/>
      </c>
      <c r="I1716" s="17" t="s">
        <v>25</v>
      </c>
    </row>
    <row r="1717" spans="1:9" ht="15.75" customHeight="1" x14ac:dyDescent="0.2">
      <c r="A1717" s="3" t="s">
        <v>1693</v>
      </c>
      <c r="B1717" s="3" t="s">
        <v>1693</v>
      </c>
      <c r="D1717" s="3" t="s">
        <v>17</v>
      </c>
      <c r="F1717" s="3" t="s">
        <v>17</v>
      </c>
      <c r="G1717" s="3" t="str">
        <f>IF(ISNUMBER(SEARCH("Sourcewatch",F1717)),"Sourcewatch",IF(ISNUMBER(SEARCH("desmog",F1717)),"Desmog",IF(ISNUMBER(SEARCH("Exxon",F1717)),"Exxonsecrets",IF(ISNUMBER(SEARCH("wikipedia",F1717)),"Wikipedia",IF(ISNUMBER(SEARCH("greenpeace",F1717)),"Greenpeace",IF(ISNUMBER(SEARCH("Polluterwatch",F1717)),"Polluterwatch",IF(F1717="","","Other")))))))</f>
        <v/>
      </c>
      <c r="H1717">
        <f>LEN(B1717)</f>
        <v>40</v>
      </c>
    </row>
    <row r="1718" spans="1:9" ht="15.75" customHeight="1" x14ac:dyDescent="0.2">
      <c r="A1718" s="3" t="s">
        <v>1694</v>
      </c>
      <c r="B1718" s="3" t="s">
        <v>1694</v>
      </c>
      <c r="D1718" s="3" t="s">
        <v>17</v>
      </c>
      <c r="F1718" s="3" t="s">
        <v>1695</v>
      </c>
      <c r="G1718" s="3" t="str">
        <f>IF(ISNUMBER(SEARCH("Sourcewatch",F1718)),"Sourcewatch",IF(ISNUMBER(SEARCH("desmog",F1718)),"Desmog",IF(ISNUMBER(SEARCH("Exxon",F1718)),"Exxonsecrets",IF(ISNUMBER(SEARCH("wikipedia",F1718)),"Wikipedia",IF(ISNUMBER(SEARCH("greenpeace",F1718)),"Greenpeace",IF(ISNUMBER(SEARCH("Polluterwatch",F1718)),"Polluterwatch",IF(F1718="","","Other")))))))</f>
        <v>Sourcewatch</v>
      </c>
      <c r="H1718">
        <f>LEN(B1718)</f>
        <v>33</v>
      </c>
    </row>
    <row r="1719" spans="1:9" ht="15.75" customHeight="1" x14ac:dyDescent="0.2">
      <c r="A1719" s="3" t="s">
        <v>1696</v>
      </c>
      <c r="B1719" s="3" t="s">
        <v>1696</v>
      </c>
      <c r="D1719" s="3" t="s">
        <v>17</v>
      </c>
      <c r="F1719" s="3" t="s">
        <v>17</v>
      </c>
      <c r="G1719" s="3" t="str">
        <f>IF(ISNUMBER(SEARCH("Sourcewatch",F1719)),"Sourcewatch",IF(ISNUMBER(SEARCH("desmog",F1719)),"Desmog",IF(ISNUMBER(SEARCH("Exxon",F1719)),"Exxonsecrets",IF(ISNUMBER(SEARCH("wikipedia",F1719)),"Wikipedia",IF(ISNUMBER(SEARCH("greenpeace",F1719)),"Greenpeace",IF(ISNUMBER(SEARCH("Polluterwatch",F1719)),"Polluterwatch",IF(F1719="","","Other")))))))</f>
        <v/>
      </c>
      <c r="H1719">
        <f>LEN(B1719)</f>
        <v>29</v>
      </c>
    </row>
    <row r="1720" spans="1:9" ht="15.75" customHeight="1" x14ac:dyDescent="0.2">
      <c r="A1720" s="3" t="s">
        <v>1697</v>
      </c>
      <c r="B1720" s="3" t="s">
        <v>1697</v>
      </c>
      <c r="C1720" s="3" t="s">
        <v>17</v>
      </c>
      <c r="D1720" s="3" t="s">
        <v>17</v>
      </c>
      <c r="F1720" s="3" t="s">
        <v>17</v>
      </c>
      <c r="G1720" s="3" t="str">
        <f>IF(ISNUMBER(SEARCH("Sourcewatch",F1720)),"Sourcewatch",IF(ISNUMBER(SEARCH("desmog",F1720)),"Desmog",IF(ISNUMBER(SEARCH("Exxon",F1720)),"Exxonsecrets",IF(ISNUMBER(SEARCH("wikipedia",F1720)),"Wikipedia",IF(ISNUMBER(SEARCH("greenpeace",F1720)),"Greenpeace",IF(ISNUMBER(SEARCH("Polluterwatch",F1720)),"Polluterwatch",IF(F1720="","","Other")))))))</f>
        <v/>
      </c>
      <c r="H1720">
        <f>LEN(B1720)</f>
        <v>40</v>
      </c>
    </row>
    <row r="1721" spans="1:9" ht="15.75" customHeight="1" x14ac:dyDescent="0.2">
      <c r="A1721" s="3" t="s">
        <v>1698</v>
      </c>
      <c r="B1721" s="3" t="s">
        <v>1698</v>
      </c>
      <c r="C1721" s="3" t="s">
        <v>17</v>
      </c>
      <c r="D1721" s="3" t="s">
        <v>17</v>
      </c>
      <c r="F1721" s="3" t="s">
        <v>1699</v>
      </c>
      <c r="G1721" s="3" t="str">
        <f>IF(ISNUMBER(SEARCH("Sourcewatch",F1721)),"Sourcewatch",IF(ISNUMBER(SEARCH("desmog",F1721)),"Desmog",IF(ISNUMBER(SEARCH("Exxon",F1721)),"Exxonsecrets",IF(ISNUMBER(SEARCH("wikipedia",F1721)),"Wikipedia",IF(ISNUMBER(SEARCH("greenpeace",F1721)),"Greenpeace",IF(ISNUMBER(SEARCH("Polluterwatch",F1721)),"Polluterwatch",IF(F1721="","","Other")))))))</f>
        <v>Sourcewatch</v>
      </c>
      <c r="H1721">
        <f>LEN(B1721)</f>
        <v>27</v>
      </c>
    </row>
    <row r="1722" spans="1:9" ht="15.75" customHeight="1" x14ac:dyDescent="0.2">
      <c r="A1722" s="3" t="s">
        <v>1700</v>
      </c>
      <c r="B1722" s="3" t="s">
        <v>1700</v>
      </c>
      <c r="C1722" s="3" t="s">
        <v>17</v>
      </c>
      <c r="D1722" s="3" t="s">
        <v>17</v>
      </c>
      <c r="F1722" s="3" t="s">
        <v>17</v>
      </c>
      <c r="G1722" s="3" t="str">
        <f>IF(ISNUMBER(SEARCH("Sourcewatch",F1722)),"Sourcewatch",IF(ISNUMBER(SEARCH("desmog",F1722)),"Desmog",IF(ISNUMBER(SEARCH("Exxon",F1722)),"Exxonsecrets",IF(ISNUMBER(SEARCH("wikipedia",F1722)),"Wikipedia",IF(ISNUMBER(SEARCH("greenpeace",F1722)),"Greenpeace",IF(ISNUMBER(SEARCH("Polluterwatch",F1722)),"Polluterwatch",IF(F1722="","","Other")))))))</f>
        <v/>
      </c>
      <c r="H1722">
        <f>LEN(B1722)</f>
        <v>28</v>
      </c>
    </row>
    <row r="1723" spans="1:9" ht="15.75" customHeight="1" x14ac:dyDescent="0.2">
      <c r="A1723" s="3" t="s">
        <v>1701</v>
      </c>
      <c r="B1723" s="3" t="s">
        <v>1701</v>
      </c>
      <c r="C1723" s="3" t="s">
        <v>17</v>
      </c>
      <c r="D1723" s="3" t="s">
        <v>17</v>
      </c>
      <c r="F1723" s="3" t="s">
        <v>1702</v>
      </c>
      <c r="G1723" s="3" t="str">
        <f>IF(ISNUMBER(SEARCH("Sourcewatch",F1723)),"Sourcewatch",IF(ISNUMBER(SEARCH("desmog",F1723)),"Desmog",IF(ISNUMBER(SEARCH("Exxon",F1723)),"Exxonsecrets",IF(ISNUMBER(SEARCH("wikipedia",F1723)),"Wikipedia",IF(ISNUMBER(SEARCH("greenpeace",F1723)),"Greenpeace",IF(ISNUMBER(SEARCH("Polluterwatch",F1723)),"Polluterwatch",IF(F1723="","","Other")))))))</f>
        <v>Sourcewatch</v>
      </c>
      <c r="H1723">
        <f>LEN(B1723)</f>
        <v>33</v>
      </c>
    </row>
    <row r="1724" spans="1:9" ht="15.75" customHeight="1" x14ac:dyDescent="0.2">
      <c r="A1724" s="3" t="s">
        <v>1703</v>
      </c>
      <c r="B1724" s="3" t="s">
        <v>1703</v>
      </c>
      <c r="D1724" s="3" t="s">
        <v>17</v>
      </c>
      <c r="F1724" s="3" t="s">
        <v>1704</v>
      </c>
      <c r="G1724" s="3" t="str">
        <f>IF(ISNUMBER(SEARCH("Sourcewatch",F1724)),"Sourcewatch",IF(ISNUMBER(SEARCH("desmog",F1724)),"Desmog",IF(ISNUMBER(SEARCH("Exxon",F1724)),"Exxonsecrets",IF(ISNUMBER(SEARCH("wikipedia",F1724)),"Wikipedia",IF(ISNUMBER(SEARCH("greenpeace",F1724)),"Greenpeace",IF(ISNUMBER(SEARCH("Polluterwatch",F1724)),"Polluterwatch",IF(F1724="","","Other")))))))</f>
        <v>Sourcewatch</v>
      </c>
      <c r="H1724">
        <f>LEN(B1724)</f>
        <v>29</v>
      </c>
    </row>
    <row r="1725" spans="1:9" ht="15.75" customHeight="1" x14ac:dyDescent="0.2">
      <c r="A1725" s="11" t="s">
        <v>4417</v>
      </c>
      <c r="B1725" s="11" t="s">
        <v>4417</v>
      </c>
      <c r="C1725" t="s">
        <v>17</v>
      </c>
      <c r="D1725" t="s">
        <v>17</v>
      </c>
      <c r="F1725" t="s">
        <v>4661</v>
      </c>
      <c r="G1725" s="3" t="str">
        <f>IF(ISNUMBER(SEARCH("Sourcewatch",F1725)),"Sourcewatch",IF(ISNUMBER(SEARCH("desmog",F1725)),"Desmog",IF(ISNUMBER(SEARCH("Exxon",F1725)),"Exxonsecrets",IF(ISNUMBER(SEARCH("wikipedia",F1725)),"Wikipedia",IF(ISNUMBER(SEARCH("greenpeace",F1725)),"Greenpeace",IF(ISNUMBER(SEARCH("Polluterwatch",F1725)),"Polluterwatch",IF(F1725="","","Other")))))))</f>
        <v>Sourcewatch</v>
      </c>
      <c r="H1725">
        <f>LEN(B1725)</f>
        <v>26</v>
      </c>
      <c r="I1725" s="17" t="s">
        <v>25</v>
      </c>
    </row>
    <row r="1726" spans="1:9" ht="15.75" customHeight="1" x14ac:dyDescent="0.2">
      <c r="A1726" s="11" t="s">
        <v>4516</v>
      </c>
      <c r="B1726" s="11" t="s">
        <v>4516</v>
      </c>
      <c r="C1726" t="s">
        <v>17</v>
      </c>
      <c r="D1726" t="s">
        <v>17</v>
      </c>
      <c r="G1726" s="3" t="str">
        <f>IF(ISNUMBER(SEARCH("Sourcewatch",F1726)),"Sourcewatch",IF(ISNUMBER(SEARCH("desmog",F1726)),"Desmog",IF(ISNUMBER(SEARCH("Exxon",F1726)),"Exxonsecrets",IF(ISNUMBER(SEARCH("wikipedia",F1726)),"Wikipedia",IF(ISNUMBER(SEARCH("greenpeace",F1726)),"Greenpeace",IF(ISNUMBER(SEARCH("Polluterwatch",F1726)),"Polluterwatch",IF(F1726="","","Other")))))))</f>
        <v/>
      </c>
      <c r="H1726">
        <f>LEN(B1726)</f>
        <v>50</v>
      </c>
      <c r="I1726" s="17" t="s">
        <v>25</v>
      </c>
    </row>
    <row r="1727" spans="1:9" ht="15.75" customHeight="1" x14ac:dyDescent="0.2">
      <c r="A1727" s="3" t="s">
        <v>1705</v>
      </c>
      <c r="B1727" s="3" t="s">
        <v>1705</v>
      </c>
      <c r="C1727" s="3" t="s">
        <v>17</v>
      </c>
      <c r="D1727" s="3" t="s">
        <v>17</v>
      </c>
      <c r="F1727" s="3" t="s">
        <v>17</v>
      </c>
      <c r="G1727" s="3" t="str">
        <f>IF(ISNUMBER(SEARCH("Sourcewatch",F1727)),"Sourcewatch",IF(ISNUMBER(SEARCH("desmog",F1727)),"Desmog",IF(ISNUMBER(SEARCH("Exxon",F1727)),"Exxonsecrets",IF(ISNUMBER(SEARCH("wikipedia",F1727)),"Wikipedia",IF(ISNUMBER(SEARCH("greenpeace",F1727)),"Greenpeace",IF(ISNUMBER(SEARCH("Polluterwatch",F1727)),"Polluterwatch",IF(F1727="","","Other")))))))</f>
        <v/>
      </c>
      <c r="H1727">
        <f>LEN(B1727)</f>
        <v>71</v>
      </c>
    </row>
    <row r="1728" spans="1:9" ht="15.75" customHeight="1" x14ac:dyDescent="0.2">
      <c r="A1728" s="3" t="s">
        <v>1706</v>
      </c>
      <c r="B1728" s="3" t="s">
        <v>1706</v>
      </c>
      <c r="D1728" s="3" t="s">
        <v>17</v>
      </c>
      <c r="F1728" s="3" t="s">
        <v>1707</v>
      </c>
      <c r="G1728" s="3" t="str">
        <f>IF(ISNUMBER(SEARCH("Sourcewatch",F1728)),"Sourcewatch",IF(ISNUMBER(SEARCH("desmog",F1728)),"Desmog",IF(ISNUMBER(SEARCH("Exxon",F1728)),"Exxonsecrets",IF(ISNUMBER(SEARCH("wikipedia",F1728)),"Wikipedia",IF(ISNUMBER(SEARCH("greenpeace",F1728)),"Greenpeace",IF(ISNUMBER(SEARCH("Polluterwatch",F1728)),"Polluterwatch",IF(F1728="","","Other")))))))</f>
        <v>Desmog</v>
      </c>
      <c r="H1728">
        <f>LEN(B1728)</f>
        <v>28</v>
      </c>
    </row>
    <row r="1729" spans="1:8" ht="15.75" customHeight="1" x14ac:dyDescent="0.2">
      <c r="A1729" s="3" t="s">
        <v>1708</v>
      </c>
      <c r="B1729" s="3" t="s">
        <v>1708</v>
      </c>
      <c r="C1729" s="3" t="s">
        <v>17</v>
      </c>
      <c r="D1729" s="3" t="s">
        <v>17</v>
      </c>
      <c r="F1729" s="3" t="s">
        <v>17</v>
      </c>
      <c r="G1729" s="3" t="str">
        <f>IF(ISNUMBER(SEARCH("Sourcewatch",F1729)),"Sourcewatch",IF(ISNUMBER(SEARCH("desmog",F1729)),"Desmog",IF(ISNUMBER(SEARCH("Exxon",F1729)),"Exxonsecrets",IF(ISNUMBER(SEARCH("wikipedia",F1729)),"Wikipedia",IF(ISNUMBER(SEARCH("greenpeace",F1729)),"Greenpeace",IF(ISNUMBER(SEARCH("Polluterwatch",F1729)),"Polluterwatch",IF(F1729="","","Other")))))))</f>
        <v/>
      </c>
      <c r="H1729">
        <f>LEN(B1729)</f>
        <v>44</v>
      </c>
    </row>
    <row r="1730" spans="1:8" ht="15.75" customHeight="1" x14ac:dyDescent="0.2">
      <c r="A1730" s="3" t="s">
        <v>1709</v>
      </c>
      <c r="B1730" s="3" t="s">
        <v>1709</v>
      </c>
      <c r="D1730" s="3" t="s">
        <v>25</v>
      </c>
      <c r="G1730" s="3" t="str">
        <f>IF(ISNUMBER(SEARCH("Sourcewatch",F1730)),"Sourcewatch",IF(ISNUMBER(SEARCH("desmog",F1730)),"Desmog",IF(ISNUMBER(SEARCH("Exxon",F1730)),"Exxonsecrets",IF(ISNUMBER(SEARCH("wikipedia",F1730)),"Wikipedia",IF(ISNUMBER(SEARCH("greenpeace",F1730)),"Greenpeace",IF(ISNUMBER(SEARCH("Polluterwatch",F1730)),"Polluterwatch",IF(F1730="","","Other")))))))</f>
        <v/>
      </c>
      <c r="H1730">
        <f>LEN(B1730)</f>
        <v>28</v>
      </c>
    </row>
    <row r="1731" spans="1:8" ht="15.75" customHeight="1" x14ac:dyDescent="0.2">
      <c r="A1731" s="3" t="s">
        <v>1710</v>
      </c>
      <c r="B1731" s="3" t="s">
        <v>1710</v>
      </c>
      <c r="C1731" s="3" t="s">
        <v>17</v>
      </c>
      <c r="D1731" s="3" t="s">
        <v>25</v>
      </c>
      <c r="G1731" s="3" t="str">
        <f>IF(ISNUMBER(SEARCH("Sourcewatch",F1731)),"Sourcewatch",IF(ISNUMBER(SEARCH("desmog",F1731)),"Desmog",IF(ISNUMBER(SEARCH("Exxon",F1731)),"Exxonsecrets",IF(ISNUMBER(SEARCH("wikipedia",F1731)),"Wikipedia",IF(ISNUMBER(SEARCH("greenpeace",F1731)),"Greenpeace",IF(ISNUMBER(SEARCH("Polluterwatch",F1731)),"Polluterwatch",IF(F1731="","","Other")))))))</f>
        <v/>
      </c>
      <c r="H1731">
        <f>LEN(B1731)</f>
        <v>21</v>
      </c>
    </row>
    <row r="1732" spans="1:8" ht="15.75" customHeight="1" x14ac:dyDescent="0.2">
      <c r="A1732" s="3" t="s">
        <v>1711</v>
      </c>
      <c r="B1732" s="3" t="s">
        <v>1710</v>
      </c>
      <c r="C1732" s="3" t="s">
        <v>17</v>
      </c>
      <c r="D1732" s="3" t="s">
        <v>25</v>
      </c>
      <c r="G1732" s="3" t="str">
        <f>IF(ISNUMBER(SEARCH("Sourcewatch",F1732)),"Sourcewatch",IF(ISNUMBER(SEARCH("desmog",F1732)),"Desmog",IF(ISNUMBER(SEARCH("Exxon",F1732)),"Exxonsecrets",IF(ISNUMBER(SEARCH("wikipedia",F1732)),"Wikipedia",IF(ISNUMBER(SEARCH("greenpeace",F1732)),"Greenpeace",IF(ISNUMBER(SEARCH("Polluterwatch",F1732)),"Polluterwatch",IF(F1732="","","Other")))))))</f>
        <v/>
      </c>
      <c r="H1732">
        <f>LEN(B1732)</f>
        <v>21</v>
      </c>
    </row>
    <row r="1733" spans="1:8" ht="15.75" customHeight="1" x14ac:dyDescent="0.2">
      <c r="A1733" s="3" t="s">
        <v>1712</v>
      </c>
      <c r="B1733" s="3" t="s">
        <v>1712</v>
      </c>
      <c r="C1733" s="3" t="s">
        <v>25</v>
      </c>
      <c r="D1733" s="3" t="s">
        <v>17</v>
      </c>
      <c r="F1733" s="3" t="s">
        <v>17</v>
      </c>
      <c r="G1733" s="3" t="str">
        <f>IF(ISNUMBER(SEARCH("Sourcewatch",F1733)),"Sourcewatch",IF(ISNUMBER(SEARCH("desmog",F1733)),"Desmog",IF(ISNUMBER(SEARCH("Exxon",F1733)),"Exxonsecrets",IF(ISNUMBER(SEARCH("wikipedia",F1733)),"Wikipedia",IF(ISNUMBER(SEARCH("greenpeace",F1733)),"Greenpeace",IF(ISNUMBER(SEARCH("Polluterwatch",F1733)),"Polluterwatch",IF(F1733="","","Other")))))))</f>
        <v/>
      </c>
      <c r="H1733">
        <f>LEN(B1733)</f>
        <v>6</v>
      </c>
    </row>
    <row r="1734" spans="1:8" ht="15.75" customHeight="1" x14ac:dyDescent="0.2">
      <c r="A1734" s="3" t="s">
        <v>1713</v>
      </c>
      <c r="B1734" s="3" t="s">
        <v>1713</v>
      </c>
      <c r="C1734" s="3" t="s">
        <v>25</v>
      </c>
      <c r="D1734" s="3" t="s">
        <v>17</v>
      </c>
      <c r="F1734" s="3" t="s">
        <v>17</v>
      </c>
      <c r="G1734" s="3" t="str">
        <f>IF(ISNUMBER(SEARCH("Sourcewatch",F1734)),"Sourcewatch",IF(ISNUMBER(SEARCH("desmog",F1734)),"Desmog",IF(ISNUMBER(SEARCH("Exxon",F1734)),"Exxonsecrets",IF(ISNUMBER(SEARCH("wikipedia",F1734)),"Wikipedia",IF(ISNUMBER(SEARCH("greenpeace",F1734)),"Greenpeace",IF(ISNUMBER(SEARCH("Polluterwatch",F1734)),"Polluterwatch",IF(F1734="","","Other")))))))</f>
        <v/>
      </c>
      <c r="H1734">
        <f>LEN(B1734)</f>
        <v>11</v>
      </c>
    </row>
    <row r="1735" spans="1:8" ht="15.75" customHeight="1" x14ac:dyDescent="0.2">
      <c r="A1735" s="3" t="s">
        <v>1714</v>
      </c>
      <c r="B1735" s="3" t="s">
        <v>1714</v>
      </c>
      <c r="C1735" s="3" t="s">
        <v>25</v>
      </c>
      <c r="D1735" s="3" t="s">
        <v>17</v>
      </c>
      <c r="F1735" s="3" t="s">
        <v>17</v>
      </c>
      <c r="G1735" s="3" t="str">
        <f>IF(ISNUMBER(SEARCH("Sourcewatch",F1735)),"Sourcewatch",IF(ISNUMBER(SEARCH("desmog",F1735)),"Desmog",IF(ISNUMBER(SEARCH("Exxon",F1735)),"Exxonsecrets",IF(ISNUMBER(SEARCH("wikipedia",F1735)),"Wikipedia",IF(ISNUMBER(SEARCH("greenpeace",F1735)),"Greenpeace",IF(ISNUMBER(SEARCH("Polluterwatch",F1735)),"Polluterwatch",IF(F1735="","","Other")))))))</f>
        <v/>
      </c>
      <c r="H1735">
        <f>LEN(B1735)</f>
        <v>14</v>
      </c>
    </row>
    <row r="1736" spans="1:8" ht="15.75" customHeight="1" x14ac:dyDescent="0.2">
      <c r="A1736" s="3" t="s">
        <v>1715</v>
      </c>
      <c r="B1736" s="3" t="s">
        <v>1715</v>
      </c>
      <c r="C1736" s="3" t="s">
        <v>25</v>
      </c>
      <c r="D1736" s="3" t="s">
        <v>17</v>
      </c>
      <c r="F1736" s="3" t="s">
        <v>17</v>
      </c>
      <c r="G1736" s="3" t="str">
        <f>IF(ISNUMBER(SEARCH("Sourcewatch",F1736)),"Sourcewatch",IF(ISNUMBER(SEARCH("desmog",F1736)),"Desmog",IF(ISNUMBER(SEARCH("Exxon",F1736)),"Exxonsecrets",IF(ISNUMBER(SEARCH("wikipedia",F1736)),"Wikipedia",IF(ISNUMBER(SEARCH("greenpeace",F1736)),"Greenpeace",IF(ISNUMBER(SEARCH("Polluterwatch",F1736)),"Polluterwatch",IF(F1736="","","Other")))))))</f>
        <v/>
      </c>
      <c r="H1736">
        <f>LEN(B1736)</f>
        <v>14</v>
      </c>
    </row>
    <row r="1737" spans="1:8" ht="15.75" customHeight="1" x14ac:dyDescent="0.2">
      <c r="A1737" s="3" t="s">
        <v>1716</v>
      </c>
      <c r="B1737" s="3" t="s">
        <v>1716</v>
      </c>
      <c r="C1737" s="3" t="s">
        <v>25</v>
      </c>
      <c r="D1737" s="3" t="s">
        <v>17</v>
      </c>
      <c r="F1737" s="3" t="s">
        <v>17</v>
      </c>
      <c r="G1737" s="3" t="str">
        <f>IF(ISNUMBER(SEARCH("Sourcewatch",F1737)),"Sourcewatch",IF(ISNUMBER(SEARCH("desmog",F1737)),"Desmog",IF(ISNUMBER(SEARCH("Exxon",F1737)),"Exxonsecrets",IF(ISNUMBER(SEARCH("wikipedia",F1737)),"Wikipedia",IF(ISNUMBER(SEARCH("greenpeace",F1737)),"Greenpeace",IF(ISNUMBER(SEARCH("Polluterwatch",F1737)),"Polluterwatch",IF(F1737="","","Other")))))))</f>
        <v/>
      </c>
      <c r="H1737">
        <f>LEN(B1737)</f>
        <v>15</v>
      </c>
    </row>
    <row r="1738" spans="1:8" ht="15.75" customHeight="1" x14ac:dyDescent="0.2">
      <c r="A1738" s="3" t="s">
        <v>1717</v>
      </c>
      <c r="B1738" s="3" t="s">
        <v>1717</v>
      </c>
      <c r="C1738" s="3" t="s">
        <v>25</v>
      </c>
      <c r="D1738" s="3" t="s">
        <v>17</v>
      </c>
      <c r="F1738" s="3" t="s">
        <v>17</v>
      </c>
      <c r="G1738" s="3" t="str">
        <f>IF(ISNUMBER(SEARCH("Sourcewatch",F1738)),"Sourcewatch",IF(ISNUMBER(SEARCH("desmog",F1738)),"Desmog",IF(ISNUMBER(SEARCH("Exxon",F1738)),"Exxonsecrets",IF(ISNUMBER(SEARCH("wikipedia",F1738)),"Wikipedia",IF(ISNUMBER(SEARCH("greenpeace",F1738)),"Greenpeace",IF(ISNUMBER(SEARCH("Polluterwatch",F1738)),"Polluterwatch",IF(F1738="","","Other")))))))</f>
        <v/>
      </c>
      <c r="H1738">
        <f>LEN(B1738)</f>
        <v>14</v>
      </c>
    </row>
    <row r="1739" spans="1:8" ht="15.75" customHeight="1" x14ac:dyDescent="0.2">
      <c r="A1739" s="3" t="s">
        <v>1718</v>
      </c>
      <c r="B1739" s="3" t="s">
        <v>1718</v>
      </c>
      <c r="C1739" s="3" t="s">
        <v>25</v>
      </c>
      <c r="D1739" s="3" t="s">
        <v>17</v>
      </c>
      <c r="F1739" s="3" t="s">
        <v>17</v>
      </c>
      <c r="G1739" s="3" t="str">
        <f>IF(ISNUMBER(SEARCH("Sourcewatch",F1739)),"Sourcewatch",IF(ISNUMBER(SEARCH("desmog",F1739)),"Desmog",IF(ISNUMBER(SEARCH("Exxon",F1739)),"Exxonsecrets",IF(ISNUMBER(SEARCH("wikipedia",F1739)),"Wikipedia",IF(ISNUMBER(SEARCH("greenpeace",F1739)),"Greenpeace",IF(ISNUMBER(SEARCH("Polluterwatch",F1739)),"Polluterwatch",IF(F1739="","","Other")))))))</f>
        <v/>
      </c>
      <c r="H1739">
        <f>LEN(B1739)</f>
        <v>14</v>
      </c>
    </row>
    <row r="1740" spans="1:8" ht="15.75" customHeight="1" x14ac:dyDescent="0.2">
      <c r="A1740" s="3" t="s">
        <v>1719</v>
      </c>
      <c r="B1740" s="3" t="s">
        <v>1719</v>
      </c>
      <c r="C1740" s="3" t="s">
        <v>25</v>
      </c>
      <c r="D1740" s="3" t="s">
        <v>17</v>
      </c>
      <c r="F1740" s="3" t="s">
        <v>17</v>
      </c>
      <c r="G1740" s="3" t="str">
        <f>IF(ISNUMBER(SEARCH("Sourcewatch",F1740)),"Sourcewatch",IF(ISNUMBER(SEARCH("desmog",F1740)),"Desmog",IF(ISNUMBER(SEARCH("Exxon",F1740)),"Exxonsecrets",IF(ISNUMBER(SEARCH("wikipedia",F1740)),"Wikipedia",IF(ISNUMBER(SEARCH("greenpeace",F1740)),"Greenpeace",IF(ISNUMBER(SEARCH("Polluterwatch",F1740)),"Polluterwatch",IF(F1740="","","Other")))))))</f>
        <v/>
      </c>
      <c r="H1740">
        <f>LEN(B1740)</f>
        <v>4</v>
      </c>
    </row>
    <row r="1741" spans="1:8" ht="15.75" customHeight="1" x14ac:dyDescent="0.2">
      <c r="A1741" s="3" t="s">
        <v>1720</v>
      </c>
      <c r="B1741" s="3" t="s">
        <v>1720</v>
      </c>
      <c r="C1741" s="3" t="s">
        <v>25</v>
      </c>
      <c r="D1741" s="3" t="s">
        <v>17</v>
      </c>
      <c r="F1741" s="3" t="s">
        <v>17</v>
      </c>
      <c r="G1741" s="3" t="str">
        <f>IF(ISNUMBER(SEARCH("Sourcewatch",F1741)),"Sourcewatch",IF(ISNUMBER(SEARCH("desmog",F1741)),"Desmog",IF(ISNUMBER(SEARCH("Exxon",F1741)),"Exxonsecrets",IF(ISNUMBER(SEARCH("wikipedia",F1741)),"Wikipedia",IF(ISNUMBER(SEARCH("greenpeace",F1741)),"Greenpeace",IF(ISNUMBER(SEARCH("Polluterwatch",F1741)),"Polluterwatch",IF(F1741="","","Other")))))))</f>
        <v/>
      </c>
      <c r="H1741">
        <f>LEN(B1741)</f>
        <v>9</v>
      </c>
    </row>
    <row r="1742" spans="1:8" ht="15.75" customHeight="1" x14ac:dyDescent="0.2">
      <c r="A1742" s="3" t="s">
        <v>1721</v>
      </c>
      <c r="B1742" s="3" t="s">
        <v>1721</v>
      </c>
      <c r="C1742" s="3" t="s">
        <v>25</v>
      </c>
      <c r="D1742" s="3" t="s">
        <v>17</v>
      </c>
      <c r="F1742" s="3" t="s">
        <v>17</v>
      </c>
      <c r="G1742" s="3" t="str">
        <f>IF(ISNUMBER(SEARCH("Sourcewatch",F1742)),"Sourcewatch",IF(ISNUMBER(SEARCH("desmog",F1742)),"Desmog",IF(ISNUMBER(SEARCH("Exxon",F1742)),"Exxonsecrets",IF(ISNUMBER(SEARCH("wikipedia",F1742)),"Wikipedia",IF(ISNUMBER(SEARCH("greenpeace",F1742)),"Greenpeace",IF(ISNUMBER(SEARCH("Polluterwatch",F1742)),"Polluterwatch",IF(F1742="","","Other")))))))</f>
        <v/>
      </c>
      <c r="H1742">
        <f>LEN(B1742)</f>
        <v>28</v>
      </c>
    </row>
    <row r="1743" spans="1:8" ht="15.75" customHeight="1" x14ac:dyDescent="0.2">
      <c r="A1743" s="3" t="s">
        <v>1724</v>
      </c>
      <c r="B1743" s="3" t="s">
        <v>1724</v>
      </c>
      <c r="C1743" s="3" t="s">
        <v>25</v>
      </c>
      <c r="D1743" s="3" t="s">
        <v>17</v>
      </c>
      <c r="F1743" s="3" t="s">
        <v>17</v>
      </c>
      <c r="G1743" s="3" t="str">
        <f>IF(ISNUMBER(SEARCH("Sourcewatch",F1743)),"Sourcewatch",IF(ISNUMBER(SEARCH("desmog",F1743)),"Desmog",IF(ISNUMBER(SEARCH("Exxon",F1743)),"Exxonsecrets",IF(ISNUMBER(SEARCH("wikipedia",F1743)),"Wikipedia",IF(ISNUMBER(SEARCH("greenpeace",F1743)),"Greenpeace",IF(ISNUMBER(SEARCH("Polluterwatch",F1743)),"Polluterwatch",IF(F1743="","","Other")))))))</f>
        <v/>
      </c>
      <c r="H1743">
        <f>LEN(B1743)</f>
        <v>12</v>
      </c>
    </row>
    <row r="1744" spans="1:8" ht="15.75" customHeight="1" x14ac:dyDescent="0.2">
      <c r="A1744" s="3" t="s">
        <v>1725</v>
      </c>
      <c r="B1744" s="3" t="s">
        <v>1725</v>
      </c>
      <c r="C1744" s="3" t="s">
        <v>25</v>
      </c>
      <c r="D1744" s="3" t="s">
        <v>17</v>
      </c>
      <c r="F1744" s="3" t="s">
        <v>17</v>
      </c>
      <c r="G1744" s="3" t="str">
        <f>IF(ISNUMBER(SEARCH("Sourcewatch",F1744)),"Sourcewatch",IF(ISNUMBER(SEARCH("desmog",F1744)),"Desmog",IF(ISNUMBER(SEARCH("Exxon",F1744)),"Exxonsecrets",IF(ISNUMBER(SEARCH("wikipedia",F1744)),"Wikipedia",IF(ISNUMBER(SEARCH("greenpeace",F1744)),"Greenpeace",IF(ISNUMBER(SEARCH("Polluterwatch",F1744)),"Polluterwatch",IF(F1744="","","Other")))))))</f>
        <v/>
      </c>
      <c r="H1744">
        <f>LEN(B1744)</f>
        <v>4</v>
      </c>
    </row>
    <row r="1745" spans="1:8" ht="15.75" customHeight="1" x14ac:dyDescent="0.2">
      <c r="A1745" s="3" t="s">
        <v>1726</v>
      </c>
      <c r="B1745" s="3" t="s">
        <v>1726</v>
      </c>
      <c r="C1745" s="6" t="s">
        <v>25</v>
      </c>
      <c r="D1745" s="3" t="s">
        <v>17</v>
      </c>
      <c r="F1745" s="3" t="s">
        <v>17</v>
      </c>
      <c r="G1745" s="3" t="str">
        <f>IF(ISNUMBER(SEARCH("Sourcewatch",F1745)),"Sourcewatch",IF(ISNUMBER(SEARCH("desmog",F1745)),"Desmog",IF(ISNUMBER(SEARCH("Exxon",F1745)),"Exxonsecrets",IF(ISNUMBER(SEARCH("wikipedia",F1745)),"Wikipedia",IF(ISNUMBER(SEARCH("greenpeace",F1745)),"Greenpeace",IF(ISNUMBER(SEARCH("Polluterwatch",F1745)),"Polluterwatch",IF(F1745="","","Other")))))))</f>
        <v/>
      </c>
      <c r="H1745">
        <f>LEN(B1745)</f>
        <v>7</v>
      </c>
    </row>
    <row r="1746" spans="1:8" ht="15.75" customHeight="1" x14ac:dyDescent="0.2">
      <c r="A1746" s="3" t="s">
        <v>1727</v>
      </c>
      <c r="B1746" s="3" t="s">
        <v>1727</v>
      </c>
      <c r="C1746" s="6" t="s">
        <v>25</v>
      </c>
      <c r="D1746" s="3" t="s">
        <v>17</v>
      </c>
      <c r="F1746" s="3" t="s">
        <v>17</v>
      </c>
      <c r="G1746" s="3" t="str">
        <f>IF(ISNUMBER(SEARCH("Sourcewatch",F1746)),"Sourcewatch",IF(ISNUMBER(SEARCH("desmog",F1746)),"Desmog",IF(ISNUMBER(SEARCH("Exxon",F1746)),"Exxonsecrets",IF(ISNUMBER(SEARCH("wikipedia",F1746)),"Wikipedia",IF(ISNUMBER(SEARCH("greenpeace",F1746)),"Greenpeace",IF(ISNUMBER(SEARCH("Polluterwatch",F1746)),"Polluterwatch",IF(F1746="","","Other")))))))</f>
        <v/>
      </c>
      <c r="H1746">
        <f>LEN(B1746)</f>
        <v>8</v>
      </c>
    </row>
    <row r="1747" spans="1:8" ht="15.75" customHeight="1" x14ac:dyDescent="0.2">
      <c r="A1747" s="3" t="s">
        <v>1728</v>
      </c>
      <c r="B1747" s="3" t="s">
        <v>1728</v>
      </c>
      <c r="C1747" s="6" t="s">
        <v>25</v>
      </c>
      <c r="D1747" s="3" t="s">
        <v>17</v>
      </c>
      <c r="F1747" s="3" t="s">
        <v>17</v>
      </c>
      <c r="G1747" s="3" t="str">
        <f>IF(ISNUMBER(SEARCH("Sourcewatch",F1747)),"Sourcewatch",IF(ISNUMBER(SEARCH("desmog",F1747)),"Desmog",IF(ISNUMBER(SEARCH("Exxon",F1747)),"Exxonsecrets",IF(ISNUMBER(SEARCH("wikipedia",F1747)),"Wikipedia",IF(ISNUMBER(SEARCH("greenpeace",F1747)),"Greenpeace",IF(ISNUMBER(SEARCH("Polluterwatch",F1747)),"Polluterwatch",IF(F1747="","","Other")))))))</f>
        <v/>
      </c>
      <c r="H1747">
        <f>LEN(B1747)</f>
        <v>10</v>
      </c>
    </row>
    <row r="1748" spans="1:8" ht="15.75" customHeight="1" x14ac:dyDescent="0.2">
      <c r="A1748" s="3" t="s">
        <v>1729</v>
      </c>
      <c r="B1748" s="3" t="s">
        <v>1729</v>
      </c>
      <c r="C1748" s="6" t="s">
        <v>25</v>
      </c>
      <c r="D1748" s="3" t="s">
        <v>17</v>
      </c>
      <c r="F1748" s="3" t="s">
        <v>17</v>
      </c>
      <c r="G1748" s="3" t="str">
        <f>IF(ISNUMBER(SEARCH("Sourcewatch",F1748)),"Sourcewatch",IF(ISNUMBER(SEARCH("desmog",F1748)),"Desmog",IF(ISNUMBER(SEARCH("Exxon",F1748)),"Exxonsecrets",IF(ISNUMBER(SEARCH("wikipedia",F1748)),"Wikipedia",IF(ISNUMBER(SEARCH("greenpeace",F1748)),"Greenpeace",IF(ISNUMBER(SEARCH("Polluterwatch",F1748)),"Polluterwatch",IF(F1748="","","Other")))))))</f>
        <v/>
      </c>
      <c r="H1748">
        <f>LEN(B1748)</f>
        <v>6</v>
      </c>
    </row>
    <row r="1749" spans="1:8" ht="15.75" customHeight="1" x14ac:dyDescent="0.2">
      <c r="A1749" s="3" t="s">
        <v>1730</v>
      </c>
      <c r="B1749" s="3" t="s">
        <v>1730</v>
      </c>
      <c r="C1749" s="6" t="s">
        <v>25</v>
      </c>
      <c r="D1749" s="3" t="s">
        <v>17</v>
      </c>
      <c r="F1749" s="3" t="s">
        <v>17</v>
      </c>
      <c r="G1749" s="3" t="str">
        <f>IF(ISNUMBER(SEARCH("Sourcewatch",F1749)),"Sourcewatch",IF(ISNUMBER(SEARCH("desmog",F1749)),"Desmog",IF(ISNUMBER(SEARCH("Exxon",F1749)),"Exxonsecrets",IF(ISNUMBER(SEARCH("wikipedia",F1749)),"Wikipedia",IF(ISNUMBER(SEARCH("greenpeace",F1749)),"Greenpeace",IF(ISNUMBER(SEARCH("Polluterwatch",F1749)),"Polluterwatch",IF(F1749="","","Other")))))))</f>
        <v/>
      </c>
      <c r="H1749">
        <f>LEN(B1749)</f>
        <v>9</v>
      </c>
    </row>
    <row r="1750" spans="1:8" ht="15.75" customHeight="1" x14ac:dyDescent="0.2">
      <c r="A1750" s="3" t="s">
        <v>1731</v>
      </c>
      <c r="B1750" s="3" t="s">
        <v>1731</v>
      </c>
      <c r="C1750" s="6" t="s">
        <v>25</v>
      </c>
      <c r="D1750" s="3" t="s">
        <v>17</v>
      </c>
      <c r="F1750" s="3" t="s">
        <v>17</v>
      </c>
      <c r="G1750" s="3" t="str">
        <f>IF(ISNUMBER(SEARCH("Sourcewatch",F1750)),"Sourcewatch",IF(ISNUMBER(SEARCH("desmog",F1750)),"Desmog",IF(ISNUMBER(SEARCH("Exxon",F1750)),"Exxonsecrets",IF(ISNUMBER(SEARCH("wikipedia",F1750)),"Wikipedia",IF(ISNUMBER(SEARCH("greenpeace",F1750)),"Greenpeace",IF(ISNUMBER(SEARCH("Polluterwatch",F1750)),"Polluterwatch",IF(F1750="","","Other")))))))</f>
        <v/>
      </c>
      <c r="H1750">
        <f>LEN(B1750)</f>
        <v>11</v>
      </c>
    </row>
    <row r="1751" spans="1:8" ht="15.75" customHeight="1" x14ac:dyDescent="0.2">
      <c r="A1751" s="3" t="s">
        <v>1732</v>
      </c>
      <c r="B1751" s="3" t="s">
        <v>1732</v>
      </c>
      <c r="C1751" s="6" t="s">
        <v>25</v>
      </c>
      <c r="D1751" s="3" t="s">
        <v>17</v>
      </c>
      <c r="F1751" s="3" t="s">
        <v>17</v>
      </c>
      <c r="G1751" s="3" t="str">
        <f>IF(ISNUMBER(SEARCH("Sourcewatch",F1751)),"Sourcewatch",IF(ISNUMBER(SEARCH("desmog",F1751)),"Desmog",IF(ISNUMBER(SEARCH("Exxon",F1751)),"Exxonsecrets",IF(ISNUMBER(SEARCH("wikipedia",F1751)),"Wikipedia",IF(ISNUMBER(SEARCH("greenpeace",F1751)),"Greenpeace",IF(ISNUMBER(SEARCH("Polluterwatch",F1751)),"Polluterwatch",IF(F1751="","","Other")))))))</f>
        <v/>
      </c>
      <c r="H1751">
        <f>LEN(B1751)</f>
        <v>6</v>
      </c>
    </row>
    <row r="1752" spans="1:8" ht="15.75" customHeight="1" x14ac:dyDescent="0.2">
      <c r="A1752" s="3" t="s">
        <v>1733</v>
      </c>
      <c r="B1752" s="3" t="s">
        <v>1733</v>
      </c>
      <c r="C1752" s="6" t="s">
        <v>25</v>
      </c>
      <c r="D1752" s="3" t="s">
        <v>17</v>
      </c>
      <c r="F1752" s="3" t="s">
        <v>17</v>
      </c>
      <c r="G1752" s="3" t="str">
        <f>IF(ISNUMBER(SEARCH("Sourcewatch",F1752)),"Sourcewatch",IF(ISNUMBER(SEARCH("desmog",F1752)),"Desmog",IF(ISNUMBER(SEARCH("Exxon",F1752)),"Exxonsecrets",IF(ISNUMBER(SEARCH("wikipedia",F1752)),"Wikipedia",IF(ISNUMBER(SEARCH("greenpeace",F1752)),"Greenpeace",IF(ISNUMBER(SEARCH("Polluterwatch",F1752)),"Polluterwatch",IF(F1752="","","Other")))))))</f>
        <v/>
      </c>
      <c r="H1752">
        <f>LEN(B1752)</f>
        <v>8</v>
      </c>
    </row>
    <row r="1753" spans="1:8" ht="15.75" customHeight="1" x14ac:dyDescent="0.2">
      <c r="A1753" s="3" t="s">
        <v>1734</v>
      </c>
      <c r="B1753" s="3" t="s">
        <v>1734</v>
      </c>
      <c r="C1753" s="6" t="s">
        <v>25</v>
      </c>
      <c r="D1753" s="3" t="s">
        <v>17</v>
      </c>
      <c r="F1753" s="3" t="s">
        <v>17</v>
      </c>
      <c r="G1753" s="3" t="str">
        <f>IF(ISNUMBER(SEARCH("Sourcewatch",F1753)),"Sourcewatch",IF(ISNUMBER(SEARCH("desmog",F1753)),"Desmog",IF(ISNUMBER(SEARCH("Exxon",F1753)),"Exxonsecrets",IF(ISNUMBER(SEARCH("wikipedia",F1753)),"Wikipedia",IF(ISNUMBER(SEARCH("greenpeace",F1753)),"Greenpeace",IF(ISNUMBER(SEARCH("Polluterwatch",F1753)),"Polluterwatch",IF(F1753="","","Other")))))))</f>
        <v/>
      </c>
      <c r="H1753">
        <f>LEN(B1753)</f>
        <v>8</v>
      </c>
    </row>
    <row r="1754" spans="1:8" ht="15.75" customHeight="1" x14ac:dyDescent="0.2">
      <c r="A1754" s="3" t="s">
        <v>1735</v>
      </c>
      <c r="B1754" s="3" t="s">
        <v>1735</v>
      </c>
      <c r="C1754" s="6" t="s">
        <v>25</v>
      </c>
      <c r="D1754" s="3" t="s">
        <v>17</v>
      </c>
      <c r="F1754" s="3" t="s">
        <v>17</v>
      </c>
      <c r="G1754" s="3" t="str">
        <f>IF(ISNUMBER(SEARCH("Sourcewatch",F1754)),"Sourcewatch",IF(ISNUMBER(SEARCH("desmog",F1754)),"Desmog",IF(ISNUMBER(SEARCH("Exxon",F1754)),"Exxonsecrets",IF(ISNUMBER(SEARCH("wikipedia",F1754)),"Wikipedia",IF(ISNUMBER(SEARCH("greenpeace",F1754)),"Greenpeace",IF(ISNUMBER(SEARCH("Polluterwatch",F1754)),"Polluterwatch",IF(F1754="","","Other")))))))</f>
        <v/>
      </c>
      <c r="H1754">
        <f>LEN(B1754)</f>
        <v>9</v>
      </c>
    </row>
    <row r="1755" spans="1:8" ht="15.75" customHeight="1" x14ac:dyDescent="0.2">
      <c r="A1755" s="3" t="s">
        <v>1736</v>
      </c>
      <c r="B1755" s="3" t="s">
        <v>1736</v>
      </c>
      <c r="C1755" s="6" t="s">
        <v>25</v>
      </c>
      <c r="D1755" s="3" t="s">
        <v>17</v>
      </c>
      <c r="F1755" s="3" t="s">
        <v>17</v>
      </c>
      <c r="G1755" s="3" t="str">
        <f>IF(ISNUMBER(SEARCH("Sourcewatch",F1755)),"Sourcewatch",IF(ISNUMBER(SEARCH("desmog",F1755)),"Desmog",IF(ISNUMBER(SEARCH("Exxon",F1755)),"Exxonsecrets",IF(ISNUMBER(SEARCH("wikipedia",F1755)),"Wikipedia",IF(ISNUMBER(SEARCH("greenpeace",F1755)),"Greenpeace",IF(ISNUMBER(SEARCH("Polluterwatch",F1755)),"Polluterwatch",IF(F1755="","","Other")))))))</f>
        <v/>
      </c>
      <c r="H1755">
        <f>LEN(B1755)</f>
        <v>10</v>
      </c>
    </row>
    <row r="1756" spans="1:8" ht="15.75" customHeight="1" x14ac:dyDescent="0.2">
      <c r="A1756" s="3" t="s">
        <v>1737</v>
      </c>
      <c r="B1756" s="3" t="s">
        <v>1737</v>
      </c>
      <c r="C1756" s="6" t="s">
        <v>25</v>
      </c>
      <c r="D1756" s="3" t="s">
        <v>17</v>
      </c>
      <c r="F1756" s="3" t="s">
        <v>17</v>
      </c>
      <c r="G1756" s="3" t="str">
        <f>IF(ISNUMBER(SEARCH("Sourcewatch",F1756)),"Sourcewatch",IF(ISNUMBER(SEARCH("desmog",F1756)),"Desmog",IF(ISNUMBER(SEARCH("Exxon",F1756)),"Exxonsecrets",IF(ISNUMBER(SEARCH("wikipedia",F1756)),"Wikipedia",IF(ISNUMBER(SEARCH("greenpeace",F1756)),"Greenpeace",IF(ISNUMBER(SEARCH("Polluterwatch",F1756)),"Polluterwatch",IF(F1756="","","Other")))))))</f>
        <v/>
      </c>
      <c r="H1756">
        <f>LEN(B1756)</f>
        <v>11</v>
      </c>
    </row>
    <row r="1757" spans="1:8" ht="15.75" customHeight="1" x14ac:dyDescent="0.2">
      <c r="A1757" s="3" t="s">
        <v>1738</v>
      </c>
      <c r="B1757" s="3" t="s">
        <v>1738</v>
      </c>
      <c r="C1757" s="6" t="s">
        <v>25</v>
      </c>
      <c r="D1757" s="3" t="s">
        <v>17</v>
      </c>
      <c r="F1757" s="3" t="s">
        <v>17</v>
      </c>
      <c r="G1757" s="3" t="str">
        <f>IF(ISNUMBER(SEARCH("Sourcewatch",F1757)),"Sourcewatch",IF(ISNUMBER(SEARCH("desmog",F1757)),"Desmog",IF(ISNUMBER(SEARCH("Exxon",F1757)),"Exxonsecrets",IF(ISNUMBER(SEARCH("wikipedia",F1757)),"Wikipedia",IF(ISNUMBER(SEARCH("greenpeace",F1757)),"Greenpeace",IF(ISNUMBER(SEARCH("Polluterwatch",F1757)),"Polluterwatch",IF(F1757="","","Other")))))))</f>
        <v/>
      </c>
      <c r="H1757">
        <f>LEN(B1757)</f>
        <v>4</v>
      </c>
    </row>
    <row r="1758" spans="1:8" ht="15.75" customHeight="1" x14ac:dyDescent="0.2">
      <c r="A1758" s="3" t="s">
        <v>1739</v>
      </c>
      <c r="B1758" s="3" t="s">
        <v>1739</v>
      </c>
      <c r="C1758" s="6" t="s">
        <v>25</v>
      </c>
      <c r="D1758" s="3" t="s">
        <v>17</v>
      </c>
      <c r="F1758" s="3" t="s">
        <v>17</v>
      </c>
      <c r="G1758" s="3" t="str">
        <f>IF(ISNUMBER(SEARCH("Sourcewatch",F1758)),"Sourcewatch",IF(ISNUMBER(SEARCH("desmog",F1758)),"Desmog",IF(ISNUMBER(SEARCH("Exxon",F1758)),"Exxonsecrets",IF(ISNUMBER(SEARCH("wikipedia",F1758)),"Wikipedia",IF(ISNUMBER(SEARCH("greenpeace",F1758)),"Greenpeace",IF(ISNUMBER(SEARCH("Polluterwatch",F1758)),"Polluterwatch",IF(F1758="","","Other")))))))</f>
        <v/>
      </c>
      <c r="H1758">
        <f>LEN(B1758)</f>
        <v>11</v>
      </c>
    </row>
    <row r="1759" spans="1:8" ht="15.75" customHeight="1" x14ac:dyDescent="0.2">
      <c r="A1759" s="3" t="s">
        <v>1740</v>
      </c>
      <c r="B1759" s="3" t="s">
        <v>1740</v>
      </c>
      <c r="C1759" s="6" t="s">
        <v>25</v>
      </c>
      <c r="D1759" s="3" t="s">
        <v>17</v>
      </c>
      <c r="F1759" s="3" t="s">
        <v>17</v>
      </c>
      <c r="G1759" s="3" t="str">
        <f>IF(ISNUMBER(SEARCH("Sourcewatch",F1759)),"Sourcewatch",IF(ISNUMBER(SEARCH("desmog",F1759)),"Desmog",IF(ISNUMBER(SEARCH("Exxon",F1759)),"Exxonsecrets",IF(ISNUMBER(SEARCH("wikipedia",F1759)),"Wikipedia",IF(ISNUMBER(SEARCH("greenpeace",F1759)),"Greenpeace",IF(ISNUMBER(SEARCH("Polluterwatch",F1759)),"Polluterwatch",IF(F1759="","","Other")))))))</f>
        <v/>
      </c>
      <c r="H1759">
        <f>LEN(B1759)</f>
        <v>8</v>
      </c>
    </row>
    <row r="1760" spans="1:8" ht="15.75" customHeight="1" x14ac:dyDescent="0.2">
      <c r="A1760" s="3" t="s">
        <v>1741</v>
      </c>
      <c r="B1760" s="3" t="s">
        <v>1741</v>
      </c>
      <c r="C1760" s="6" t="s">
        <v>25</v>
      </c>
      <c r="D1760" s="3" t="s">
        <v>17</v>
      </c>
      <c r="F1760" s="3" t="s">
        <v>17</v>
      </c>
      <c r="G1760" s="3" t="str">
        <f>IF(ISNUMBER(SEARCH("Sourcewatch",F1760)),"Sourcewatch",IF(ISNUMBER(SEARCH("desmog",F1760)),"Desmog",IF(ISNUMBER(SEARCH("Exxon",F1760)),"Exxonsecrets",IF(ISNUMBER(SEARCH("wikipedia",F1760)),"Wikipedia",IF(ISNUMBER(SEARCH("greenpeace",F1760)),"Greenpeace",IF(ISNUMBER(SEARCH("Polluterwatch",F1760)),"Polluterwatch",IF(F1760="","","Other")))))))</f>
        <v/>
      </c>
      <c r="H1760">
        <f>LEN(B1760)</f>
        <v>7</v>
      </c>
    </row>
    <row r="1761" spans="1:8" ht="15.75" customHeight="1" x14ac:dyDescent="0.2">
      <c r="A1761" s="3" t="s">
        <v>1742</v>
      </c>
      <c r="B1761" s="3" t="s">
        <v>1742</v>
      </c>
      <c r="C1761" s="6" t="s">
        <v>25</v>
      </c>
      <c r="D1761" s="3" t="s">
        <v>17</v>
      </c>
      <c r="F1761" s="3" t="s">
        <v>17</v>
      </c>
      <c r="G1761" s="3" t="str">
        <f>IF(ISNUMBER(SEARCH("Sourcewatch",F1761)),"Sourcewatch",IF(ISNUMBER(SEARCH("desmog",F1761)),"Desmog",IF(ISNUMBER(SEARCH("Exxon",F1761)),"Exxonsecrets",IF(ISNUMBER(SEARCH("wikipedia",F1761)),"Wikipedia",IF(ISNUMBER(SEARCH("greenpeace",F1761)),"Greenpeace",IF(ISNUMBER(SEARCH("Polluterwatch",F1761)),"Polluterwatch",IF(F1761="","","Other")))))))</f>
        <v/>
      </c>
      <c r="H1761">
        <f>LEN(B1761)</f>
        <v>9</v>
      </c>
    </row>
    <row r="1762" spans="1:8" ht="15.75" customHeight="1" x14ac:dyDescent="0.2">
      <c r="A1762" s="3" t="s">
        <v>1743</v>
      </c>
      <c r="B1762" s="3" t="s">
        <v>1743</v>
      </c>
      <c r="C1762" s="6" t="s">
        <v>25</v>
      </c>
      <c r="D1762" s="3" t="s">
        <v>17</v>
      </c>
      <c r="F1762" s="3" t="s">
        <v>17</v>
      </c>
      <c r="G1762" s="3" t="str">
        <f>IF(ISNUMBER(SEARCH("Sourcewatch",F1762)),"Sourcewatch",IF(ISNUMBER(SEARCH("desmog",F1762)),"Desmog",IF(ISNUMBER(SEARCH("Exxon",F1762)),"Exxonsecrets",IF(ISNUMBER(SEARCH("wikipedia",F1762)),"Wikipedia",IF(ISNUMBER(SEARCH("greenpeace",F1762)),"Greenpeace",IF(ISNUMBER(SEARCH("Polluterwatch",F1762)),"Polluterwatch",IF(F1762="","","Other")))))))</f>
        <v/>
      </c>
      <c r="H1762">
        <f>LEN(B1762)</f>
        <v>8</v>
      </c>
    </row>
    <row r="1763" spans="1:8" ht="15.75" customHeight="1" x14ac:dyDescent="0.2">
      <c r="A1763" s="3" t="s">
        <v>1744</v>
      </c>
      <c r="B1763" s="3" t="s">
        <v>1744</v>
      </c>
      <c r="C1763" s="6" t="s">
        <v>25</v>
      </c>
      <c r="D1763" s="3" t="s">
        <v>17</v>
      </c>
      <c r="F1763" s="3" t="s">
        <v>17</v>
      </c>
      <c r="G1763" s="3" t="str">
        <f>IF(ISNUMBER(SEARCH("Sourcewatch",F1763)),"Sourcewatch",IF(ISNUMBER(SEARCH("desmog",F1763)),"Desmog",IF(ISNUMBER(SEARCH("Exxon",F1763)),"Exxonsecrets",IF(ISNUMBER(SEARCH("wikipedia",F1763)),"Wikipedia",IF(ISNUMBER(SEARCH("greenpeace",F1763)),"Greenpeace",IF(ISNUMBER(SEARCH("Polluterwatch",F1763)),"Polluterwatch",IF(F1763="","","Other")))))))</f>
        <v/>
      </c>
      <c r="H1763">
        <f>LEN(B1763)</f>
        <v>6</v>
      </c>
    </row>
    <row r="1764" spans="1:8" ht="15.75" customHeight="1" x14ac:dyDescent="0.2">
      <c r="A1764" s="3" t="s">
        <v>1745</v>
      </c>
      <c r="B1764" s="3" t="s">
        <v>1745</v>
      </c>
      <c r="C1764" s="6" t="s">
        <v>25</v>
      </c>
      <c r="D1764" s="3" t="s">
        <v>17</v>
      </c>
      <c r="F1764" s="3" t="s">
        <v>17</v>
      </c>
      <c r="G1764" s="3" t="str">
        <f>IF(ISNUMBER(SEARCH("Sourcewatch",F1764)),"Sourcewatch",IF(ISNUMBER(SEARCH("desmog",F1764)),"Desmog",IF(ISNUMBER(SEARCH("Exxon",F1764)),"Exxonsecrets",IF(ISNUMBER(SEARCH("wikipedia",F1764)),"Wikipedia",IF(ISNUMBER(SEARCH("greenpeace",F1764)),"Greenpeace",IF(ISNUMBER(SEARCH("Polluterwatch",F1764)),"Polluterwatch",IF(F1764="","","Other")))))))</f>
        <v/>
      </c>
      <c r="H1764">
        <f>LEN(B1764)</f>
        <v>8</v>
      </c>
    </row>
    <row r="1765" spans="1:8" ht="15.75" customHeight="1" x14ac:dyDescent="0.2">
      <c r="A1765" s="3" t="s">
        <v>1746</v>
      </c>
      <c r="B1765" s="3" t="s">
        <v>1746</v>
      </c>
      <c r="C1765" s="6" t="s">
        <v>25</v>
      </c>
      <c r="D1765" s="3" t="s">
        <v>17</v>
      </c>
      <c r="F1765" s="3" t="s">
        <v>17</v>
      </c>
      <c r="G1765" s="3" t="str">
        <f>IF(ISNUMBER(SEARCH("Sourcewatch",F1765)),"Sourcewatch",IF(ISNUMBER(SEARCH("desmog",F1765)),"Desmog",IF(ISNUMBER(SEARCH("Exxon",F1765)),"Exxonsecrets",IF(ISNUMBER(SEARCH("wikipedia",F1765)),"Wikipedia",IF(ISNUMBER(SEARCH("greenpeace",F1765)),"Greenpeace",IF(ISNUMBER(SEARCH("Polluterwatch",F1765)),"Polluterwatch",IF(F1765="","","Other")))))))</f>
        <v/>
      </c>
      <c r="H1765">
        <f>LEN(B1765)</f>
        <v>9</v>
      </c>
    </row>
    <row r="1766" spans="1:8" ht="15.75" customHeight="1" x14ac:dyDescent="0.2">
      <c r="A1766" s="3" t="s">
        <v>1747</v>
      </c>
      <c r="B1766" s="3" t="s">
        <v>1747</v>
      </c>
      <c r="C1766" s="6" t="s">
        <v>25</v>
      </c>
      <c r="D1766" s="3" t="s">
        <v>17</v>
      </c>
      <c r="F1766" s="3" t="s">
        <v>17</v>
      </c>
      <c r="G1766" s="3" t="str">
        <f>IF(ISNUMBER(SEARCH("Sourcewatch",F1766)),"Sourcewatch",IF(ISNUMBER(SEARCH("desmog",F1766)),"Desmog",IF(ISNUMBER(SEARCH("Exxon",F1766)),"Exxonsecrets",IF(ISNUMBER(SEARCH("wikipedia",F1766)),"Wikipedia",IF(ISNUMBER(SEARCH("greenpeace",F1766)),"Greenpeace",IF(ISNUMBER(SEARCH("Polluterwatch",F1766)),"Polluterwatch",IF(F1766="","","Other")))))))</f>
        <v/>
      </c>
      <c r="H1766">
        <f>LEN(B1766)</f>
        <v>7</v>
      </c>
    </row>
    <row r="1767" spans="1:8" ht="15.75" customHeight="1" x14ac:dyDescent="0.2">
      <c r="A1767" s="3" t="s">
        <v>1748</v>
      </c>
      <c r="B1767" s="3" t="s">
        <v>1748</v>
      </c>
      <c r="C1767" s="6" t="s">
        <v>25</v>
      </c>
      <c r="D1767" s="3" t="s">
        <v>17</v>
      </c>
      <c r="F1767" s="3" t="s">
        <v>17</v>
      </c>
      <c r="G1767" s="3" t="str">
        <f>IF(ISNUMBER(SEARCH("Sourcewatch",F1767)),"Sourcewatch",IF(ISNUMBER(SEARCH("desmog",F1767)),"Desmog",IF(ISNUMBER(SEARCH("Exxon",F1767)),"Exxonsecrets",IF(ISNUMBER(SEARCH("wikipedia",F1767)),"Wikipedia",IF(ISNUMBER(SEARCH("greenpeace",F1767)),"Greenpeace",IF(ISNUMBER(SEARCH("Polluterwatch",F1767)),"Polluterwatch",IF(F1767="","","Other")))))))</f>
        <v/>
      </c>
      <c r="H1767">
        <f>LEN(B1767)</f>
        <v>9</v>
      </c>
    </row>
    <row r="1768" spans="1:8" ht="15.75" customHeight="1" x14ac:dyDescent="0.2">
      <c r="A1768" s="3" t="s">
        <v>1749</v>
      </c>
      <c r="B1768" s="3" t="s">
        <v>1749</v>
      </c>
      <c r="C1768" s="6" t="s">
        <v>25</v>
      </c>
      <c r="D1768" s="3" t="s">
        <v>17</v>
      </c>
      <c r="F1768" s="3" t="s">
        <v>17</v>
      </c>
      <c r="G1768" s="3" t="str">
        <f>IF(ISNUMBER(SEARCH("Sourcewatch",F1768)),"Sourcewatch",IF(ISNUMBER(SEARCH("desmog",F1768)),"Desmog",IF(ISNUMBER(SEARCH("Exxon",F1768)),"Exxonsecrets",IF(ISNUMBER(SEARCH("wikipedia",F1768)),"Wikipedia",IF(ISNUMBER(SEARCH("greenpeace",F1768)),"Greenpeace",IF(ISNUMBER(SEARCH("Polluterwatch",F1768)),"Polluterwatch",IF(F1768="","","Other")))))))</f>
        <v/>
      </c>
      <c r="H1768">
        <f>LEN(B1768)</f>
        <v>5</v>
      </c>
    </row>
    <row r="1769" spans="1:8" ht="15.75" customHeight="1" x14ac:dyDescent="0.2">
      <c r="A1769" s="3" t="s">
        <v>1750</v>
      </c>
      <c r="B1769" s="3" t="s">
        <v>1750</v>
      </c>
      <c r="C1769" s="6" t="s">
        <v>25</v>
      </c>
      <c r="D1769" s="3" t="s">
        <v>17</v>
      </c>
      <c r="F1769" s="3" t="s">
        <v>17</v>
      </c>
      <c r="G1769" s="3" t="str">
        <f>IF(ISNUMBER(SEARCH("Sourcewatch",F1769)),"Sourcewatch",IF(ISNUMBER(SEARCH("desmog",F1769)),"Desmog",IF(ISNUMBER(SEARCH("Exxon",F1769)),"Exxonsecrets",IF(ISNUMBER(SEARCH("wikipedia",F1769)),"Wikipedia",IF(ISNUMBER(SEARCH("greenpeace",F1769)),"Greenpeace",IF(ISNUMBER(SEARCH("Polluterwatch",F1769)),"Polluterwatch",IF(F1769="","","Other")))))))</f>
        <v/>
      </c>
      <c r="H1769">
        <f>LEN(B1769)</f>
        <v>8</v>
      </c>
    </row>
    <row r="1770" spans="1:8" ht="15.75" customHeight="1" x14ac:dyDescent="0.2">
      <c r="A1770" s="3" t="s">
        <v>1751</v>
      </c>
      <c r="B1770" s="3" t="s">
        <v>1751</v>
      </c>
      <c r="C1770" s="6" t="s">
        <v>25</v>
      </c>
      <c r="D1770" s="3" t="s">
        <v>17</v>
      </c>
      <c r="F1770" s="3" t="s">
        <v>17</v>
      </c>
      <c r="G1770" s="3" t="str">
        <f>IF(ISNUMBER(SEARCH("Sourcewatch",F1770)),"Sourcewatch",IF(ISNUMBER(SEARCH("desmog",F1770)),"Desmog",IF(ISNUMBER(SEARCH("Exxon",F1770)),"Exxonsecrets",IF(ISNUMBER(SEARCH("wikipedia",F1770)),"Wikipedia",IF(ISNUMBER(SEARCH("greenpeace",F1770)),"Greenpeace",IF(ISNUMBER(SEARCH("Polluterwatch",F1770)),"Polluterwatch",IF(F1770="","","Other")))))))</f>
        <v/>
      </c>
      <c r="H1770">
        <f>LEN(B1770)</f>
        <v>9</v>
      </c>
    </row>
    <row r="1771" spans="1:8" ht="15.75" customHeight="1" x14ac:dyDescent="0.2">
      <c r="A1771" s="3" t="s">
        <v>1752</v>
      </c>
      <c r="B1771" s="3" t="s">
        <v>1752</v>
      </c>
      <c r="C1771" s="6" t="s">
        <v>25</v>
      </c>
      <c r="D1771" s="3" t="s">
        <v>17</v>
      </c>
      <c r="F1771" s="3" t="s">
        <v>17</v>
      </c>
      <c r="G1771" s="3" t="str">
        <f>IF(ISNUMBER(SEARCH("Sourcewatch",F1771)),"Sourcewatch",IF(ISNUMBER(SEARCH("desmog",F1771)),"Desmog",IF(ISNUMBER(SEARCH("Exxon",F1771)),"Exxonsecrets",IF(ISNUMBER(SEARCH("wikipedia",F1771)),"Wikipedia",IF(ISNUMBER(SEARCH("greenpeace",F1771)),"Greenpeace",IF(ISNUMBER(SEARCH("Polluterwatch",F1771)),"Polluterwatch",IF(F1771="","","Other")))))))</f>
        <v/>
      </c>
      <c r="H1771">
        <f>LEN(B1771)</f>
        <v>9</v>
      </c>
    </row>
    <row r="1772" spans="1:8" ht="15.75" customHeight="1" x14ac:dyDescent="0.2">
      <c r="A1772" s="3" t="s">
        <v>1753</v>
      </c>
      <c r="B1772" s="3" t="s">
        <v>1753</v>
      </c>
      <c r="C1772" s="6" t="s">
        <v>25</v>
      </c>
      <c r="D1772" s="3" t="s">
        <v>17</v>
      </c>
      <c r="F1772" s="3" t="s">
        <v>17</v>
      </c>
      <c r="G1772" s="3" t="str">
        <f>IF(ISNUMBER(SEARCH("Sourcewatch",F1772)),"Sourcewatch",IF(ISNUMBER(SEARCH("desmog",F1772)),"Desmog",IF(ISNUMBER(SEARCH("Exxon",F1772)),"Exxonsecrets",IF(ISNUMBER(SEARCH("wikipedia",F1772)),"Wikipedia",IF(ISNUMBER(SEARCH("greenpeace",F1772)),"Greenpeace",IF(ISNUMBER(SEARCH("Polluterwatch",F1772)),"Polluterwatch",IF(F1772="","","Other")))))))</f>
        <v/>
      </c>
      <c r="H1772">
        <f>LEN(B1772)</f>
        <v>7</v>
      </c>
    </row>
    <row r="1773" spans="1:8" ht="15.75" customHeight="1" x14ac:dyDescent="0.2">
      <c r="A1773" s="3" t="s">
        <v>1754</v>
      </c>
      <c r="B1773" s="3" t="s">
        <v>1754</v>
      </c>
      <c r="C1773" s="6" t="s">
        <v>25</v>
      </c>
      <c r="D1773" s="3" t="s">
        <v>17</v>
      </c>
      <c r="F1773" s="3" t="s">
        <v>17</v>
      </c>
      <c r="G1773" s="3" t="str">
        <f>IF(ISNUMBER(SEARCH("Sourcewatch",F1773)),"Sourcewatch",IF(ISNUMBER(SEARCH("desmog",F1773)),"Desmog",IF(ISNUMBER(SEARCH("Exxon",F1773)),"Exxonsecrets",IF(ISNUMBER(SEARCH("wikipedia",F1773)),"Wikipedia",IF(ISNUMBER(SEARCH("greenpeace",F1773)),"Greenpeace",IF(ISNUMBER(SEARCH("Polluterwatch",F1773)),"Polluterwatch",IF(F1773="","","Other")))))))</f>
        <v/>
      </c>
      <c r="H1773">
        <f>LEN(B1773)</f>
        <v>8</v>
      </c>
    </row>
    <row r="1774" spans="1:8" ht="15.75" customHeight="1" x14ac:dyDescent="0.2">
      <c r="A1774" s="3" t="s">
        <v>1755</v>
      </c>
      <c r="B1774" s="3" t="s">
        <v>1755</v>
      </c>
      <c r="C1774" s="6" t="s">
        <v>25</v>
      </c>
      <c r="D1774" s="3" t="s">
        <v>17</v>
      </c>
      <c r="F1774" s="3" t="s">
        <v>17</v>
      </c>
      <c r="G1774" s="3" t="str">
        <f>IF(ISNUMBER(SEARCH("Sourcewatch",F1774)),"Sourcewatch",IF(ISNUMBER(SEARCH("desmog",F1774)),"Desmog",IF(ISNUMBER(SEARCH("Exxon",F1774)),"Exxonsecrets",IF(ISNUMBER(SEARCH("wikipedia",F1774)),"Wikipedia",IF(ISNUMBER(SEARCH("greenpeace",F1774)),"Greenpeace",IF(ISNUMBER(SEARCH("Polluterwatch",F1774)),"Polluterwatch",IF(F1774="","","Other")))))))</f>
        <v/>
      </c>
      <c r="H1774">
        <f>LEN(B1774)</f>
        <v>8</v>
      </c>
    </row>
    <row r="1775" spans="1:8" ht="15.75" customHeight="1" x14ac:dyDescent="0.2">
      <c r="A1775" s="3" t="s">
        <v>1756</v>
      </c>
      <c r="B1775" s="3" t="s">
        <v>1756</v>
      </c>
      <c r="C1775" s="6" t="s">
        <v>25</v>
      </c>
      <c r="D1775" s="3" t="s">
        <v>17</v>
      </c>
      <c r="F1775" s="3" t="s">
        <v>17</v>
      </c>
      <c r="G1775" s="3" t="str">
        <f>IF(ISNUMBER(SEARCH("Sourcewatch",F1775)),"Sourcewatch",IF(ISNUMBER(SEARCH("desmog",F1775)),"Desmog",IF(ISNUMBER(SEARCH("Exxon",F1775)),"Exxonsecrets",IF(ISNUMBER(SEARCH("wikipedia",F1775)),"Wikipedia",IF(ISNUMBER(SEARCH("greenpeace",F1775)),"Greenpeace",IF(ISNUMBER(SEARCH("Polluterwatch",F1775)),"Polluterwatch",IF(F1775="","","Other")))))))</f>
        <v/>
      </c>
      <c r="H1775">
        <f>LEN(B1775)</f>
        <v>11</v>
      </c>
    </row>
    <row r="1776" spans="1:8" ht="15.75" customHeight="1" x14ac:dyDescent="0.2">
      <c r="A1776" s="3" t="s">
        <v>1757</v>
      </c>
      <c r="B1776" s="3" t="s">
        <v>1757</v>
      </c>
      <c r="C1776" s="6" t="s">
        <v>25</v>
      </c>
      <c r="D1776" s="3" t="s">
        <v>17</v>
      </c>
      <c r="F1776" s="3" t="s">
        <v>17</v>
      </c>
      <c r="G1776" s="3" t="str">
        <f>IF(ISNUMBER(SEARCH("Sourcewatch",F1776)),"Sourcewatch",IF(ISNUMBER(SEARCH("desmog",F1776)),"Desmog",IF(ISNUMBER(SEARCH("Exxon",F1776)),"Exxonsecrets",IF(ISNUMBER(SEARCH("wikipedia",F1776)),"Wikipedia",IF(ISNUMBER(SEARCH("greenpeace",F1776)),"Greenpeace",IF(ISNUMBER(SEARCH("Polluterwatch",F1776)),"Polluterwatch",IF(F1776="","","Other")))))))</f>
        <v/>
      </c>
      <c r="H1776">
        <f>LEN(B1776)</f>
        <v>11</v>
      </c>
    </row>
    <row r="1777" spans="1:8" ht="15.75" customHeight="1" x14ac:dyDescent="0.2">
      <c r="A1777" s="3" t="s">
        <v>1758</v>
      </c>
      <c r="B1777" s="3" t="s">
        <v>1758</v>
      </c>
      <c r="C1777" s="6" t="s">
        <v>25</v>
      </c>
      <c r="D1777" s="3" t="s">
        <v>17</v>
      </c>
      <c r="F1777" s="3" t="s">
        <v>17</v>
      </c>
      <c r="G1777" s="3" t="str">
        <f>IF(ISNUMBER(SEARCH("Sourcewatch",F1777)),"Sourcewatch",IF(ISNUMBER(SEARCH("desmog",F1777)),"Desmog",IF(ISNUMBER(SEARCH("Exxon",F1777)),"Exxonsecrets",IF(ISNUMBER(SEARCH("wikipedia",F1777)),"Wikipedia",IF(ISNUMBER(SEARCH("greenpeace",F1777)),"Greenpeace",IF(ISNUMBER(SEARCH("Polluterwatch",F1777)),"Polluterwatch",IF(F1777="","","Other")))))))</f>
        <v/>
      </c>
      <c r="H1777">
        <f>LEN(B1777)</f>
        <v>10</v>
      </c>
    </row>
    <row r="1778" spans="1:8" ht="15.75" customHeight="1" x14ac:dyDescent="0.2">
      <c r="A1778" s="3" t="s">
        <v>1759</v>
      </c>
      <c r="B1778" s="3" t="s">
        <v>1759</v>
      </c>
      <c r="C1778" s="6" t="s">
        <v>25</v>
      </c>
      <c r="D1778" s="3" t="s">
        <v>17</v>
      </c>
      <c r="F1778" s="3" t="s">
        <v>17</v>
      </c>
      <c r="G1778" s="3" t="str">
        <f>IF(ISNUMBER(SEARCH("Sourcewatch",F1778)),"Sourcewatch",IF(ISNUMBER(SEARCH("desmog",F1778)),"Desmog",IF(ISNUMBER(SEARCH("Exxon",F1778)),"Exxonsecrets",IF(ISNUMBER(SEARCH("wikipedia",F1778)),"Wikipedia",IF(ISNUMBER(SEARCH("greenpeace",F1778)),"Greenpeace",IF(ISNUMBER(SEARCH("Polluterwatch",F1778)),"Polluterwatch",IF(F1778="","","Other")))))))</f>
        <v/>
      </c>
      <c r="H1778">
        <f>LEN(B1778)</f>
        <v>12</v>
      </c>
    </row>
    <row r="1779" spans="1:8" ht="15.75" customHeight="1" x14ac:dyDescent="0.2">
      <c r="A1779" s="3" t="s">
        <v>1760</v>
      </c>
      <c r="B1779" s="3" t="s">
        <v>1760</v>
      </c>
      <c r="C1779" s="6" t="s">
        <v>25</v>
      </c>
      <c r="D1779" s="3" t="s">
        <v>17</v>
      </c>
      <c r="F1779" s="3" t="s">
        <v>17</v>
      </c>
      <c r="G1779" s="3" t="str">
        <f>IF(ISNUMBER(SEARCH("Sourcewatch",F1779)),"Sourcewatch",IF(ISNUMBER(SEARCH("desmog",F1779)),"Desmog",IF(ISNUMBER(SEARCH("Exxon",F1779)),"Exxonsecrets",IF(ISNUMBER(SEARCH("wikipedia",F1779)),"Wikipedia",IF(ISNUMBER(SEARCH("greenpeace",F1779)),"Greenpeace",IF(ISNUMBER(SEARCH("Polluterwatch",F1779)),"Polluterwatch",IF(F1779="","","Other")))))))</f>
        <v/>
      </c>
      <c r="H1779">
        <f>LEN(B1779)</f>
        <v>8</v>
      </c>
    </row>
    <row r="1780" spans="1:8" ht="15.75" customHeight="1" x14ac:dyDescent="0.2">
      <c r="A1780" s="3" t="s">
        <v>1761</v>
      </c>
      <c r="B1780" s="3" t="s">
        <v>1761</v>
      </c>
      <c r="C1780" s="6" t="s">
        <v>25</v>
      </c>
      <c r="D1780" s="3" t="s">
        <v>17</v>
      </c>
      <c r="F1780" s="3" t="s">
        <v>17</v>
      </c>
      <c r="G1780" s="3" t="str">
        <f>IF(ISNUMBER(SEARCH("Sourcewatch",F1780)),"Sourcewatch",IF(ISNUMBER(SEARCH("desmog",F1780)),"Desmog",IF(ISNUMBER(SEARCH("Exxon",F1780)),"Exxonsecrets",IF(ISNUMBER(SEARCH("wikipedia",F1780)),"Wikipedia",IF(ISNUMBER(SEARCH("greenpeace",F1780)),"Greenpeace",IF(ISNUMBER(SEARCH("Polluterwatch",F1780)),"Polluterwatch",IF(F1780="","","Other")))))))</f>
        <v/>
      </c>
      <c r="H1780">
        <f>LEN(B1780)</f>
        <v>7</v>
      </c>
    </row>
    <row r="1781" spans="1:8" ht="15.75" customHeight="1" x14ac:dyDescent="0.2">
      <c r="A1781" s="3" t="s">
        <v>1762</v>
      </c>
      <c r="B1781" s="3" t="s">
        <v>1762</v>
      </c>
      <c r="C1781" s="3" t="s">
        <v>25</v>
      </c>
      <c r="D1781" s="3" t="s">
        <v>17</v>
      </c>
      <c r="F1781" s="3" t="s">
        <v>17</v>
      </c>
      <c r="G1781" s="3" t="str">
        <f>IF(ISNUMBER(SEARCH("Sourcewatch",F1781)),"Sourcewatch",IF(ISNUMBER(SEARCH("desmog",F1781)),"Desmog",IF(ISNUMBER(SEARCH("Exxon",F1781)),"Exxonsecrets",IF(ISNUMBER(SEARCH("wikipedia",F1781)),"Wikipedia",IF(ISNUMBER(SEARCH("greenpeace",F1781)),"Greenpeace",IF(ISNUMBER(SEARCH("Polluterwatch",F1781)),"Polluterwatch",IF(F1781="","","Other")))))))</f>
        <v/>
      </c>
      <c r="H1781">
        <f>LEN(B1781)</f>
        <v>11</v>
      </c>
    </row>
    <row r="1782" spans="1:8" ht="15.75" customHeight="1" x14ac:dyDescent="0.2">
      <c r="A1782" s="3" t="s">
        <v>1763</v>
      </c>
      <c r="B1782" s="3" t="s">
        <v>1763</v>
      </c>
      <c r="C1782" s="3" t="s">
        <v>25</v>
      </c>
      <c r="D1782" s="3" t="s">
        <v>17</v>
      </c>
      <c r="F1782" s="3" t="s">
        <v>17</v>
      </c>
      <c r="G1782" s="3" t="str">
        <f>IF(ISNUMBER(SEARCH("Sourcewatch",F1782)),"Sourcewatch",IF(ISNUMBER(SEARCH("desmog",F1782)),"Desmog",IF(ISNUMBER(SEARCH("Exxon",F1782)),"Exxonsecrets",IF(ISNUMBER(SEARCH("wikipedia",F1782)),"Wikipedia",IF(ISNUMBER(SEARCH("greenpeace",F1782)),"Greenpeace",IF(ISNUMBER(SEARCH("Polluterwatch",F1782)),"Polluterwatch",IF(F1782="","","Other")))))))</f>
        <v/>
      </c>
      <c r="H1782">
        <f>LEN(B1782)</f>
        <v>9</v>
      </c>
    </row>
    <row r="1783" spans="1:8" ht="15.75" customHeight="1" x14ac:dyDescent="0.2">
      <c r="A1783" s="3" t="s">
        <v>1764</v>
      </c>
      <c r="B1783" s="3" t="s">
        <v>1764</v>
      </c>
      <c r="C1783" s="3" t="s">
        <v>25</v>
      </c>
      <c r="D1783" s="3" t="s">
        <v>17</v>
      </c>
      <c r="F1783" s="3" t="s">
        <v>17</v>
      </c>
      <c r="G1783" s="3" t="str">
        <f>IF(ISNUMBER(SEARCH("Sourcewatch",F1783)),"Sourcewatch",IF(ISNUMBER(SEARCH("desmog",F1783)),"Desmog",IF(ISNUMBER(SEARCH("Exxon",F1783)),"Exxonsecrets",IF(ISNUMBER(SEARCH("wikipedia",F1783)),"Wikipedia",IF(ISNUMBER(SEARCH("greenpeace",F1783)),"Greenpeace",IF(ISNUMBER(SEARCH("Polluterwatch",F1783)),"Polluterwatch",IF(F1783="","","Other")))))))</f>
        <v/>
      </c>
      <c r="H1783">
        <f>LEN(B1783)</f>
        <v>9</v>
      </c>
    </row>
    <row r="1784" spans="1:8" ht="15.75" customHeight="1" x14ac:dyDescent="0.2">
      <c r="A1784" s="3" t="s">
        <v>1765</v>
      </c>
      <c r="B1784" s="3" t="s">
        <v>1765</v>
      </c>
      <c r="C1784" s="3" t="s">
        <v>25</v>
      </c>
      <c r="D1784" s="3" t="s">
        <v>17</v>
      </c>
      <c r="F1784" s="3" t="s">
        <v>17</v>
      </c>
      <c r="G1784" s="3" t="str">
        <f>IF(ISNUMBER(SEARCH("Sourcewatch",F1784)),"Sourcewatch",IF(ISNUMBER(SEARCH("desmog",F1784)),"Desmog",IF(ISNUMBER(SEARCH("Exxon",F1784)),"Exxonsecrets",IF(ISNUMBER(SEARCH("wikipedia",F1784)),"Wikipedia",IF(ISNUMBER(SEARCH("greenpeace",F1784)),"Greenpeace",IF(ISNUMBER(SEARCH("Polluterwatch",F1784)),"Polluterwatch",IF(F1784="","","Other")))))))</f>
        <v/>
      </c>
      <c r="H1784">
        <f>LEN(B1784)</f>
        <v>13</v>
      </c>
    </row>
    <row r="1785" spans="1:8" ht="15.75" customHeight="1" x14ac:dyDescent="0.2">
      <c r="A1785" s="3" t="s">
        <v>1766</v>
      </c>
      <c r="B1785" s="3" t="s">
        <v>1766</v>
      </c>
      <c r="C1785" s="3" t="s">
        <v>25</v>
      </c>
      <c r="D1785" s="3" t="s">
        <v>17</v>
      </c>
      <c r="F1785" s="3" t="s">
        <v>17</v>
      </c>
      <c r="G1785" s="3" t="str">
        <f>IF(ISNUMBER(SEARCH("Sourcewatch",F1785)),"Sourcewatch",IF(ISNUMBER(SEARCH("desmog",F1785)),"Desmog",IF(ISNUMBER(SEARCH("Exxon",F1785)),"Exxonsecrets",IF(ISNUMBER(SEARCH("wikipedia",F1785)),"Wikipedia",IF(ISNUMBER(SEARCH("greenpeace",F1785)),"Greenpeace",IF(ISNUMBER(SEARCH("Polluterwatch",F1785)),"Polluterwatch",IF(F1785="","","Other")))))))</f>
        <v/>
      </c>
      <c r="H1785">
        <f>LEN(B1785)</f>
        <v>11</v>
      </c>
    </row>
    <row r="1786" spans="1:8" ht="15.75" customHeight="1" x14ac:dyDescent="0.2">
      <c r="A1786" s="3" t="s">
        <v>1767</v>
      </c>
      <c r="B1786" s="3" t="s">
        <v>1767</v>
      </c>
      <c r="C1786" s="3" t="s">
        <v>25</v>
      </c>
      <c r="D1786" s="3" t="s">
        <v>17</v>
      </c>
      <c r="F1786" s="3" t="s">
        <v>17</v>
      </c>
      <c r="G1786" s="3" t="str">
        <f>IF(ISNUMBER(SEARCH("Sourcewatch",F1786)),"Sourcewatch",IF(ISNUMBER(SEARCH("desmog",F1786)),"Desmog",IF(ISNUMBER(SEARCH("Exxon",F1786)),"Exxonsecrets",IF(ISNUMBER(SEARCH("wikipedia",F1786)),"Wikipedia",IF(ISNUMBER(SEARCH("greenpeace",F1786)),"Greenpeace",IF(ISNUMBER(SEARCH("Polluterwatch",F1786)),"Polluterwatch",IF(F1786="","","Other")))))))</f>
        <v/>
      </c>
      <c r="H1786">
        <f>LEN(B1786)</f>
        <v>8</v>
      </c>
    </row>
    <row r="1787" spans="1:8" ht="15.75" customHeight="1" x14ac:dyDescent="0.2">
      <c r="A1787" s="3" t="s">
        <v>1768</v>
      </c>
      <c r="B1787" s="3" t="s">
        <v>1768</v>
      </c>
      <c r="C1787" s="3" t="s">
        <v>25</v>
      </c>
      <c r="D1787" s="3" t="s">
        <v>17</v>
      </c>
      <c r="F1787" s="3" t="s">
        <v>17</v>
      </c>
      <c r="G1787" s="3" t="str">
        <f>IF(ISNUMBER(SEARCH("Sourcewatch",F1787)),"Sourcewatch",IF(ISNUMBER(SEARCH("desmog",F1787)),"Desmog",IF(ISNUMBER(SEARCH("Exxon",F1787)),"Exxonsecrets",IF(ISNUMBER(SEARCH("wikipedia",F1787)),"Wikipedia",IF(ISNUMBER(SEARCH("greenpeace",F1787)),"Greenpeace",IF(ISNUMBER(SEARCH("Polluterwatch",F1787)),"Polluterwatch",IF(F1787="","","Other")))))))</f>
        <v/>
      </c>
      <c r="H1787">
        <f>LEN(B1787)</f>
        <v>10</v>
      </c>
    </row>
    <row r="1788" spans="1:8" ht="15.75" customHeight="1" x14ac:dyDescent="0.2">
      <c r="A1788" s="3" t="s">
        <v>1769</v>
      </c>
      <c r="B1788" s="3" t="s">
        <v>1769</v>
      </c>
      <c r="C1788" s="3" t="s">
        <v>25</v>
      </c>
      <c r="D1788" s="3" t="s">
        <v>17</v>
      </c>
      <c r="F1788" s="3" t="s">
        <v>17</v>
      </c>
      <c r="G1788" s="3" t="str">
        <f>IF(ISNUMBER(SEARCH("Sourcewatch",F1788)),"Sourcewatch",IF(ISNUMBER(SEARCH("desmog",F1788)),"Desmog",IF(ISNUMBER(SEARCH("Exxon",F1788)),"Exxonsecrets",IF(ISNUMBER(SEARCH("wikipedia",F1788)),"Wikipedia",IF(ISNUMBER(SEARCH("greenpeace",F1788)),"Greenpeace",IF(ISNUMBER(SEARCH("Polluterwatch",F1788)),"Polluterwatch",IF(F1788="","","Other")))))))</f>
        <v/>
      </c>
      <c r="H1788">
        <f>LEN(B1788)</f>
        <v>8</v>
      </c>
    </row>
    <row r="1789" spans="1:8" ht="15.75" customHeight="1" x14ac:dyDescent="0.2">
      <c r="A1789" s="3" t="s">
        <v>1770</v>
      </c>
      <c r="B1789" s="3" t="s">
        <v>1770</v>
      </c>
      <c r="C1789" s="3" t="s">
        <v>25</v>
      </c>
      <c r="D1789" s="3" t="s">
        <v>17</v>
      </c>
      <c r="F1789" s="3" t="s">
        <v>17</v>
      </c>
      <c r="G1789" s="3" t="str">
        <f>IF(ISNUMBER(SEARCH("Sourcewatch",F1789)),"Sourcewatch",IF(ISNUMBER(SEARCH("desmog",F1789)),"Desmog",IF(ISNUMBER(SEARCH("Exxon",F1789)),"Exxonsecrets",IF(ISNUMBER(SEARCH("wikipedia",F1789)),"Wikipedia",IF(ISNUMBER(SEARCH("greenpeace",F1789)),"Greenpeace",IF(ISNUMBER(SEARCH("Polluterwatch",F1789)),"Polluterwatch",IF(F1789="","","Other")))))))</f>
        <v/>
      </c>
      <c r="H1789">
        <f>LEN(B1789)</f>
        <v>9</v>
      </c>
    </row>
    <row r="1790" spans="1:8" ht="15.75" customHeight="1" x14ac:dyDescent="0.2">
      <c r="A1790" s="3" t="s">
        <v>1771</v>
      </c>
      <c r="B1790" s="3" t="s">
        <v>1771</v>
      </c>
      <c r="C1790" s="3" t="s">
        <v>25</v>
      </c>
      <c r="D1790" s="3" t="s">
        <v>17</v>
      </c>
      <c r="F1790" s="3" t="s">
        <v>17</v>
      </c>
      <c r="G1790" s="3" t="str">
        <f>IF(ISNUMBER(SEARCH("Sourcewatch",F1790)),"Sourcewatch",IF(ISNUMBER(SEARCH("desmog",F1790)),"Desmog",IF(ISNUMBER(SEARCH("Exxon",F1790)),"Exxonsecrets",IF(ISNUMBER(SEARCH("wikipedia",F1790)),"Wikipedia",IF(ISNUMBER(SEARCH("greenpeace",F1790)),"Greenpeace",IF(ISNUMBER(SEARCH("Polluterwatch",F1790)),"Polluterwatch",IF(F1790="","","Other")))))))</f>
        <v/>
      </c>
      <c r="H1790">
        <f>LEN(B1790)</f>
        <v>7</v>
      </c>
    </row>
    <row r="1791" spans="1:8" ht="15.75" customHeight="1" x14ac:dyDescent="0.2">
      <c r="A1791" s="3" t="s">
        <v>1772</v>
      </c>
      <c r="B1791" s="3" t="s">
        <v>1772</v>
      </c>
      <c r="C1791" s="3" t="s">
        <v>25</v>
      </c>
      <c r="D1791" s="3" t="s">
        <v>17</v>
      </c>
      <c r="F1791" s="3" t="s">
        <v>17</v>
      </c>
      <c r="G1791" s="3" t="str">
        <f>IF(ISNUMBER(SEARCH("Sourcewatch",F1791)),"Sourcewatch",IF(ISNUMBER(SEARCH("desmog",F1791)),"Desmog",IF(ISNUMBER(SEARCH("Exxon",F1791)),"Exxonsecrets",IF(ISNUMBER(SEARCH("wikipedia",F1791)),"Wikipedia",IF(ISNUMBER(SEARCH("greenpeace",F1791)),"Greenpeace",IF(ISNUMBER(SEARCH("Polluterwatch",F1791)),"Polluterwatch",IF(F1791="","","Other")))))))</f>
        <v/>
      </c>
      <c r="H1791">
        <f>LEN(B1791)</f>
        <v>12</v>
      </c>
    </row>
    <row r="1792" spans="1:8" ht="15.75" customHeight="1" x14ac:dyDescent="0.2">
      <c r="A1792" s="3" t="s">
        <v>1773</v>
      </c>
      <c r="B1792" s="3" t="s">
        <v>1773</v>
      </c>
      <c r="C1792" s="3" t="s">
        <v>25</v>
      </c>
      <c r="D1792" s="3" t="s">
        <v>17</v>
      </c>
      <c r="F1792" s="3" t="s">
        <v>17</v>
      </c>
      <c r="G1792" s="3" t="str">
        <f>IF(ISNUMBER(SEARCH("Sourcewatch",F1792)),"Sourcewatch",IF(ISNUMBER(SEARCH("desmog",F1792)),"Desmog",IF(ISNUMBER(SEARCH("Exxon",F1792)),"Exxonsecrets",IF(ISNUMBER(SEARCH("wikipedia",F1792)),"Wikipedia",IF(ISNUMBER(SEARCH("greenpeace",F1792)),"Greenpeace",IF(ISNUMBER(SEARCH("Polluterwatch",F1792)),"Polluterwatch",IF(F1792="","","Other")))))))</f>
        <v/>
      </c>
      <c r="H1792">
        <f>LEN(B1792)</f>
        <v>8</v>
      </c>
    </row>
    <row r="1793" spans="1:8" ht="15.75" customHeight="1" x14ac:dyDescent="0.2">
      <c r="A1793" s="3" t="s">
        <v>1774</v>
      </c>
      <c r="B1793" s="3" t="s">
        <v>1774</v>
      </c>
      <c r="C1793" s="3" t="s">
        <v>25</v>
      </c>
      <c r="D1793" s="3" t="s">
        <v>17</v>
      </c>
      <c r="F1793" s="3" t="s">
        <v>17</v>
      </c>
      <c r="G1793" s="3" t="str">
        <f>IF(ISNUMBER(SEARCH("Sourcewatch",F1793)),"Sourcewatch",IF(ISNUMBER(SEARCH("desmog",F1793)),"Desmog",IF(ISNUMBER(SEARCH("Exxon",F1793)),"Exxonsecrets",IF(ISNUMBER(SEARCH("wikipedia",F1793)),"Wikipedia",IF(ISNUMBER(SEARCH("greenpeace",F1793)),"Greenpeace",IF(ISNUMBER(SEARCH("Polluterwatch",F1793)),"Polluterwatch",IF(F1793="","","Other")))))))</f>
        <v/>
      </c>
      <c r="H1793">
        <f>LEN(B1793)</f>
        <v>10</v>
      </c>
    </row>
    <row r="1794" spans="1:8" ht="15.75" customHeight="1" x14ac:dyDescent="0.2">
      <c r="A1794" s="3" t="s">
        <v>1775</v>
      </c>
      <c r="B1794" s="3" t="s">
        <v>1775</v>
      </c>
      <c r="C1794" s="3" t="s">
        <v>25</v>
      </c>
      <c r="D1794" s="3" t="s">
        <v>17</v>
      </c>
      <c r="F1794" s="3" t="s">
        <v>17</v>
      </c>
      <c r="G1794" s="3" t="str">
        <f>IF(ISNUMBER(SEARCH("Sourcewatch",F1794)),"Sourcewatch",IF(ISNUMBER(SEARCH("desmog",F1794)),"Desmog",IF(ISNUMBER(SEARCH("Exxon",F1794)),"Exxonsecrets",IF(ISNUMBER(SEARCH("wikipedia",F1794)),"Wikipedia",IF(ISNUMBER(SEARCH("greenpeace",F1794)),"Greenpeace",IF(ISNUMBER(SEARCH("Polluterwatch",F1794)),"Polluterwatch",IF(F1794="","","Other")))))))</f>
        <v/>
      </c>
      <c r="H1794">
        <f>LEN(B1794)</f>
        <v>10</v>
      </c>
    </row>
    <row r="1795" spans="1:8" ht="15.75" customHeight="1" x14ac:dyDescent="0.2">
      <c r="A1795" s="3" t="s">
        <v>1776</v>
      </c>
      <c r="B1795" s="3" t="s">
        <v>1776</v>
      </c>
      <c r="C1795" s="3" t="s">
        <v>25</v>
      </c>
      <c r="D1795" s="3" t="s">
        <v>17</v>
      </c>
      <c r="F1795" s="3" t="s">
        <v>17</v>
      </c>
      <c r="G1795" s="3" t="str">
        <f>IF(ISNUMBER(SEARCH("Sourcewatch",F1795)),"Sourcewatch",IF(ISNUMBER(SEARCH("desmog",F1795)),"Desmog",IF(ISNUMBER(SEARCH("Exxon",F1795)),"Exxonsecrets",IF(ISNUMBER(SEARCH("wikipedia",F1795)),"Wikipedia",IF(ISNUMBER(SEARCH("greenpeace",F1795)),"Greenpeace",IF(ISNUMBER(SEARCH("Polluterwatch",F1795)),"Polluterwatch",IF(F1795="","","Other")))))))</f>
        <v/>
      </c>
      <c r="H1795">
        <f>LEN(B1795)</f>
        <v>9</v>
      </c>
    </row>
    <row r="1796" spans="1:8" ht="15.75" customHeight="1" x14ac:dyDescent="0.2">
      <c r="A1796" s="3" t="s">
        <v>1777</v>
      </c>
      <c r="B1796" s="3" t="s">
        <v>1777</v>
      </c>
      <c r="C1796" s="3" t="s">
        <v>25</v>
      </c>
      <c r="D1796" s="3" t="s">
        <v>17</v>
      </c>
      <c r="F1796" s="3" t="s">
        <v>17</v>
      </c>
      <c r="G1796" s="3" t="str">
        <f>IF(ISNUMBER(SEARCH("Sourcewatch",F1796)),"Sourcewatch",IF(ISNUMBER(SEARCH("desmog",F1796)),"Desmog",IF(ISNUMBER(SEARCH("Exxon",F1796)),"Exxonsecrets",IF(ISNUMBER(SEARCH("wikipedia",F1796)),"Wikipedia",IF(ISNUMBER(SEARCH("greenpeace",F1796)),"Greenpeace",IF(ISNUMBER(SEARCH("Polluterwatch",F1796)),"Polluterwatch",IF(F1796="","","Other")))))))</f>
        <v/>
      </c>
      <c r="H1796">
        <f>LEN(B1796)</f>
        <v>14</v>
      </c>
    </row>
    <row r="1797" spans="1:8" ht="15.75" customHeight="1" x14ac:dyDescent="0.2">
      <c r="A1797" s="3" t="s">
        <v>1778</v>
      </c>
      <c r="B1797" s="3" t="s">
        <v>1778</v>
      </c>
      <c r="C1797" s="3" t="s">
        <v>25</v>
      </c>
      <c r="D1797" s="3" t="s">
        <v>17</v>
      </c>
      <c r="F1797" s="3" t="s">
        <v>17</v>
      </c>
      <c r="G1797" s="3" t="str">
        <f>IF(ISNUMBER(SEARCH("Sourcewatch",F1797)),"Sourcewatch",IF(ISNUMBER(SEARCH("desmog",F1797)),"Desmog",IF(ISNUMBER(SEARCH("Exxon",F1797)),"Exxonsecrets",IF(ISNUMBER(SEARCH("wikipedia",F1797)),"Wikipedia",IF(ISNUMBER(SEARCH("greenpeace",F1797)),"Greenpeace",IF(ISNUMBER(SEARCH("Polluterwatch",F1797)),"Polluterwatch",IF(F1797="","","Other")))))))</f>
        <v/>
      </c>
      <c r="H1797">
        <f>LEN(B1797)</f>
        <v>9</v>
      </c>
    </row>
    <row r="1798" spans="1:8" ht="15.75" customHeight="1" x14ac:dyDescent="0.2">
      <c r="A1798" s="3" t="s">
        <v>1779</v>
      </c>
      <c r="B1798" s="3" t="s">
        <v>1779</v>
      </c>
      <c r="C1798" s="3" t="s">
        <v>25</v>
      </c>
      <c r="D1798" s="3" t="s">
        <v>17</v>
      </c>
      <c r="F1798" s="3" t="s">
        <v>17</v>
      </c>
      <c r="G1798" s="3" t="str">
        <f>IF(ISNUMBER(SEARCH("Sourcewatch",F1798)),"Sourcewatch",IF(ISNUMBER(SEARCH("desmog",F1798)),"Desmog",IF(ISNUMBER(SEARCH("Exxon",F1798)),"Exxonsecrets",IF(ISNUMBER(SEARCH("wikipedia",F1798)),"Wikipedia",IF(ISNUMBER(SEARCH("greenpeace",F1798)),"Greenpeace",IF(ISNUMBER(SEARCH("Polluterwatch",F1798)),"Polluterwatch",IF(F1798="","","Other")))))))</f>
        <v/>
      </c>
      <c r="H1798">
        <f>LEN(B1798)</f>
        <v>11</v>
      </c>
    </row>
    <row r="1799" spans="1:8" ht="15.75" customHeight="1" x14ac:dyDescent="0.2">
      <c r="A1799" s="3" t="s">
        <v>1780</v>
      </c>
      <c r="B1799" s="3" t="s">
        <v>1780</v>
      </c>
      <c r="C1799" s="3" t="s">
        <v>25</v>
      </c>
      <c r="D1799" s="3" t="s">
        <v>17</v>
      </c>
      <c r="F1799" s="3" t="s">
        <v>17</v>
      </c>
      <c r="G1799" s="3" t="str">
        <f>IF(ISNUMBER(SEARCH("Sourcewatch",F1799)),"Sourcewatch",IF(ISNUMBER(SEARCH("desmog",F1799)),"Desmog",IF(ISNUMBER(SEARCH("Exxon",F1799)),"Exxonsecrets",IF(ISNUMBER(SEARCH("wikipedia",F1799)),"Wikipedia",IF(ISNUMBER(SEARCH("greenpeace",F1799)),"Greenpeace",IF(ISNUMBER(SEARCH("Polluterwatch",F1799)),"Polluterwatch",IF(F1799="","","Other")))))))</f>
        <v/>
      </c>
      <c r="H1799">
        <f>LEN(B1799)</f>
        <v>7</v>
      </c>
    </row>
    <row r="1800" spans="1:8" ht="15.75" customHeight="1" x14ac:dyDescent="0.2">
      <c r="A1800" s="3" t="s">
        <v>1781</v>
      </c>
      <c r="B1800" s="3" t="s">
        <v>1781</v>
      </c>
      <c r="C1800" s="3" t="s">
        <v>25</v>
      </c>
      <c r="D1800" s="3" t="s">
        <v>17</v>
      </c>
      <c r="F1800" s="3" t="s">
        <v>17</v>
      </c>
      <c r="G1800" s="3" t="str">
        <f>IF(ISNUMBER(SEARCH("Sourcewatch",F1800)),"Sourcewatch",IF(ISNUMBER(SEARCH("desmog",F1800)),"Desmog",IF(ISNUMBER(SEARCH("Exxon",F1800)),"Exxonsecrets",IF(ISNUMBER(SEARCH("wikipedia",F1800)),"Wikipedia",IF(ISNUMBER(SEARCH("greenpeace",F1800)),"Greenpeace",IF(ISNUMBER(SEARCH("Polluterwatch",F1800)),"Polluterwatch",IF(F1800="","","Other")))))))</f>
        <v/>
      </c>
      <c r="H1800">
        <f>LEN(B1800)</f>
        <v>9</v>
      </c>
    </row>
    <row r="1801" spans="1:8" ht="15.75" customHeight="1" x14ac:dyDescent="0.2">
      <c r="A1801" s="3" t="s">
        <v>1782</v>
      </c>
      <c r="B1801" s="3" t="s">
        <v>1782</v>
      </c>
      <c r="C1801" s="3" t="s">
        <v>25</v>
      </c>
      <c r="D1801" s="3" t="s">
        <v>17</v>
      </c>
      <c r="F1801" s="3" t="s">
        <v>17</v>
      </c>
      <c r="G1801" s="3" t="str">
        <f>IF(ISNUMBER(SEARCH("Sourcewatch",F1801)),"Sourcewatch",IF(ISNUMBER(SEARCH("desmog",F1801)),"Desmog",IF(ISNUMBER(SEARCH("Exxon",F1801)),"Exxonsecrets",IF(ISNUMBER(SEARCH("wikipedia",F1801)),"Wikipedia",IF(ISNUMBER(SEARCH("greenpeace",F1801)),"Greenpeace",IF(ISNUMBER(SEARCH("Polluterwatch",F1801)),"Polluterwatch",IF(F1801="","","Other")))))))</f>
        <v/>
      </c>
      <c r="H1801">
        <f>LEN(B1801)</f>
        <v>8</v>
      </c>
    </row>
    <row r="1802" spans="1:8" ht="15.75" customHeight="1" x14ac:dyDescent="0.2">
      <c r="A1802" s="3" t="s">
        <v>1783</v>
      </c>
      <c r="B1802" s="3" t="s">
        <v>1783</v>
      </c>
      <c r="C1802" s="3" t="s">
        <v>25</v>
      </c>
      <c r="D1802" s="3" t="s">
        <v>17</v>
      </c>
      <c r="F1802" s="3" t="s">
        <v>17</v>
      </c>
      <c r="G1802" s="3" t="str">
        <f>IF(ISNUMBER(SEARCH("Sourcewatch",F1802)),"Sourcewatch",IF(ISNUMBER(SEARCH("desmog",F1802)),"Desmog",IF(ISNUMBER(SEARCH("Exxon",F1802)),"Exxonsecrets",IF(ISNUMBER(SEARCH("wikipedia",F1802)),"Wikipedia",IF(ISNUMBER(SEARCH("greenpeace",F1802)),"Greenpeace",IF(ISNUMBER(SEARCH("Polluterwatch",F1802)),"Polluterwatch",IF(F1802="","","Other")))))))</f>
        <v/>
      </c>
      <c r="H1802">
        <f>LEN(B1802)</f>
        <v>7</v>
      </c>
    </row>
    <row r="1803" spans="1:8" ht="15.75" customHeight="1" x14ac:dyDescent="0.2">
      <c r="A1803" s="3" t="s">
        <v>1784</v>
      </c>
      <c r="B1803" s="3" t="s">
        <v>1784</v>
      </c>
      <c r="C1803" s="3" t="s">
        <v>25</v>
      </c>
      <c r="D1803" s="3" t="s">
        <v>17</v>
      </c>
      <c r="F1803" s="3" t="s">
        <v>17</v>
      </c>
      <c r="G1803" s="3" t="str">
        <f>IF(ISNUMBER(SEARCH("Sourcewatch",F1803)),"Sourcewatch",IF(ISNUMBER(SEARCH("desmog",F1803)),"Desmog",IF(ISNUMBER(SEARCH("Exxon",F1803)),"Exxonsecrets",IF(ISNUMBER(SEARCH("wikipedia",F1803)),"Wikipedia",IF(ISNUMBER(SEARCH("greenpeace",F1803)),"Greenpeace",IF(ISNUMBER(SEARCH("Polluterwatch",F1803)),"Polluterwatch",IF(F1803="","","Other")))))))</f>
        <v/>
      </c>
      <c r="H1803">
        <f>LEN(B1803)</f>
        <v>7</v>
      </c>
    </row>
    <row r="1804" spans="1:8" ht="15.75" customHeight="1" x14ac:dyDescent="0.2">
      <c r="A1804" s="3" t="s">
        <v>1785</v>
      </c>
      <c r="B1804" s="3" t="s">
        <v>1785</v>
      </c>
      <c r="C1804" s="3" t="s">
        <v>25</v>
      </c>
      <c r="D1804" s="3" t="s">
        <v>17</v>
      </c>
      <c r="F1804" s="3" t="s">
        <v>17</v>
      </c>
      <c r="G1804" s="3" t="str">
        <f>IF(ISNUMBER(SEARCH("Sourcewatch",F1804)),"Sourcewatch",IF(ISNUMBER(SEARCH("desmog",F1804)),"Desmog",IF(ISNUMBER(SEARCH("Exxon",F1804)),"Exxonsecrets",IF(ISNUMBER(SEARCH("wikipedia",F1804)),"Wikipedia",IF(ISNUMBER(SEARCH("greenpeace",F1804)),"Greenpeace",IF(ISNUMBER(SEARCH("Polluterwatch",F1804)),"Polluterwatch",IF(F1804="","","Other")))))))</f>
        <v/>
      </c>
      <c r="H1804">
        <f>LEN(B1804)</f>
        <v>7</v>
      </c>
    </row>
    <row r="1805" spans="1:8" ht="15.75" customHeight="1" x14ac:dyDescent="0.2">
      <c r="A1805" s="3" t="s">
        <v>1786</v>
      </c>
      <c r="B1805" s="3" t="s">
        <v>1786</v>
      </c>
      <c r="C1805" s="3" t="s">
        <v>25</v>
      </c>
      <c r="D1805" s="3" t="s">
        <v>17</v>
      </c>
      <c r="F1805" s="3" t="s">
        <v>17</v>
      </c>
      <c r="G1805" s="3" t="str">
        <f>IF(ISNUMBER(SEARCH("Sourcewatch",F1805)),"Sourcewatch",IF(ISNUMBER(SEARCH("desmog",F1805)),"Desmog",IF(ISNUMBER(SEARCH("Exxon",F1805)),"Exxonsecrets",IF(ISNUMBER(SEARCH("wikipedia",F1805)),"Wikipedia",IF(ISNUMBER(SEARCH("greenpeace",F1805)),"Greenpeace",IF(ISNUMBER(SEARCH("Polluterwatch",F1805)),"Polluterwatch",IF(F1805="","","Other")))))))</f>
        <v/>
      </c>
      <c r="H1805">
        <f>LEN(B1805)</f>
        <v>11</v>
      </c>
    </row>
    <row r="1806" spans="1:8" ht="15.75" customHeight="1" x14ac:dyDescent="0.2">
      <c r="A1806" s="3" t="s">
        <v>1787</v>
      </c>
      <c r="B1806" s="3" t="s">
        <v>1787</v>
      </c>
      <c r="C1806" s="3" t="s">
        <v>25</v>
      </c>
      <c r="D1806" s="3" t="s">
        <v>17</v>
      </c>
      <c r="F1806" s="3" t="s">
        <v>17</v>
      </c>
      <c r="G1806" s="3" t="str">
        <f>IF(ISNUMBER(SEARCH("Sourcewatch",F1806)),"Sourcewatch",IF(ISNUMBER(SEARCH("desmog",F1806)),"Desmog",IF(ISNUMBER(SEARCH("Exxon",F1806)),"Exxonsecrets",IF(ISNUMBER(SEARCH("wikipedia",F1806)),"Wikipedia",IF(ISNUMBER(SEARCH("greenpeace",F1806)),"Greenpeace",IF(ISNUMBER(SEARCH("Polluterwatch",F1806)),"Polluterwatch",IF(F1806="","","Other")))))))</f>
        <v/>
      </c>
      <c r="H1806">
        <f>LEN(B1806)</f>
        <v>10</v>
      </c>
    </row>
    <row r="1807" spans="1:8" ht="15.75" customHeight="1" x14ac:dyDescent="0.2">
      <c r="A1807" s="3" t="s">
        <v>1788</v>
      </c>
      <c r="B1807" s="3" t="s">
        <v>1788</v>
      </c>
      <c r="C1807" s="3" t="s">
        <v>25</v>
      </c>
      <c r="D1807" s="3" t="s">
        <v>17</v>
      </c>
      <c r="F1807" s="3" t="s">
        <v>17</v>
      </c>
      <c r="G1807" s="3" t="str">
        <f>IF(ISNUMBER(SEARCH("Sourcewatch",F1807)),"Sourcewatch",IF(ISNUMBER(SEARCH("desmog",F1807)),"Desmog",IF(ISNUMBER(SEARCH("Exxon",F1807)),"Exxonsecrets",IF(ISNUMBER(SEARCH("wikipedia",F1807)),"Wikipedia",IF(ISNUMBER(SEARCH("greenpeace",F1807)),"Greenpeace",IF(ISNUMBER(SEARCH("Polluterwatch",F1807)),"Polluterwatch",IF(F1807="","","Other")))))))</f>
        <v/>
      </c>
      <c r="H1807">
        <f>LEN(B1807)</f>
        <v>10</v>
      </c>
    </row>
    <row r="1808" spans="1:8" ht="15.75" customHeight="1" x14ac:dyDescent="0.2">
      <c r="A1808" s="3" t="s">
        <v>1789</v>
      </c>
      <c r="B1808" s="3" t="s">
        <v>1789</v>
      </c>
      <c r="C1808" s="3" t="s">
        <v>25</v>
      </c>
      <c r="D1808" s="3" t="s">
        <v>17</v>
      </c>
      <c r="F1808" s="3" t="s">
        <v>17</v>
      </c>
      <c r="G1808" s="3" t="str">
        <f>IF(ISNUMBER(SEARCH("Sourcewatch",F1808)),"Sourcewatch",IF(ISNUMBER(SEARCH("desmog",F1808)),"Desmog",IF(ISNUMBER(SEARCH("Exxon",F1808)),"Exxonsecrets",IF(ISNUMBER(SEARCH("wikipedia",F1808)),"Wikipedia",IF(ISNUMBER(SEARCH("greenpeace",F1808)),"Greenpeace",IF(ISNUMBER(SEARCH("Polluterwatch",F1808)),"Polluterwatch",IF(F1808="","","Other")))))))</f>
        <v/>
      </c>
      <c r="H1808">
        <f>LEN(B1808)</f>
        <v>11</v>
      </c>
    </row>
    <row r="1809" spans="1:8" ht="15.75" customHeight="1" x14ac:dyDescent="0.2">
      <c r="A1809" s="3" t="s">
        <v>1790</v>
      </c>
      <c r="B1809" s="3" t="s">
        <v>1790</v>
      </c>
      <c r="C1809" s="3" t="s">
        <v>25</v>
      </c>
      <c r="D1809" s="3" t="s">
        <v>17</v>
      </c>
      <c r="F1809" s="3" t="s">
        <v>17</v>
      </c>
      <c r="G1809" s="3" t="str">
        <f>IF(ISNUMBER(SEARCH("Sourcewatch",F1809)),"Sourcewatch",IF(ISNUMBER(SEARCH("desmog",F1809)),"Desmog",IF(ISNUMBER(SEARCH("Exxon",F1809)),"Exxonsecrets",IF(ISNUMBER(SEARCH("wikipedia",F1809)),"Wikipedia",IF(ISNUMBER(SEARCH("greenpeace",F1809)),"Greenpeace",IF(ISNUMBER(SEARCH("Polluterwatch",F1809)),"Polluterwatch",IF(F1809="","","Other")))))))</f>
        <v/>
      </c>
      <c r="H1809">
        <f>LEN(B1809)</f>
        <v>7</v>
      </c>
    </row>
    <row r="1810" spans="1:8" ht="15.75" customHeight="1" x14ac:dyDescent="0.2">
      <c r="A1810" s="3" t="s">
        <v>1791</v>
      </c>
      <c r="B1810" s="3" t="s">
        <v>1791</v>
      </c>
      <c r="C1810" s="3" t="s">
        <v>25</v>
      </c>
      <c r="D1810" s="3" t="s">
        <v>17</v>
      </c>
      <c r="F1810" s="3" t="s">
        <v>17</v>
      </c>
      <c r="G1810" s="3" t="str">
        <f>IF(ISNUMBER(SEARCH("Sourcewatch",F1810)),"Sourcewatch",IF(ISNUMBER(SEARCH("desmog",F1810)),"Desmog",IF(ISNUMBER(SEARCH("Exxon",F1810)),"Exxonsecrets",IF(ISNUMBER(SEARCH("wikipedia",F1810)),"Wikipedia",IF(ISNUMBER(SEARCH("greenpeace",F1810)),"Greenpeace",IF(ISNUMBER(SEARCH("Polluterwatch",F1810)),"Polluterwatch",IF(F1810="","","Other")))))))</f>
        <v/>
      </c>
      <c r="H1810">
        <f>LEN(B1810)</f>
        <v>8</v>
      </c>
    </row>
    <row r="1811" spans="1:8" ht="15.75" customHeight="1" x14ac:dyDescent="0.2">
      <c r="A1811" s="3" t="s">
        <v>1792</v>
      </c>
      <c r="B1811" s="3" t="s">
        <v>1792</v>
      </c>
      <c r="C1811" s="3" t="s">
        <v>25</v>
      </c>
      <c r="D1811" s="3" t="s">
        <v>17</v>
      </c>
      <c r="F1811" s="3" t="s">
        <v>17</v>
      </c>
      <c r="G1811" s="3" t="str">
        <f>IF(ISNUMBER(SEARCH("Sourcewatch",F1811)),"Sourcewatch",IF(ISNUMBER(SEARCH("desmog",F1811)),"Desmog",IF(ISNUMBER(SEARCH("Exxon",F1811)),"Exxonsecrets",IF(ISNUMBER(SEARCH("wikipedia",F1811)),"Wikipedia",IF(ISNUMBER(SEARCH("greenpeace",F1811)),"Greenpeace",IF(ISNUMBER(SEARCH("Polluterwatch",F1811)),"Polluterwatch",IF(F1811="","","Other")))))))</f>
        <v/>
      </c>
      <c r="H1811">
        <f>LEN(B1811)</f>
        <v>8</v>
      </c>
    </row>
    <row r="1812" spans="1:8" ht="15.75" customHeight="1" x14ac:dyDescent="0.2">
      <c r="A1812" s="3" t="s">
        <v>1793</v>
      </c>
      <c r="B1812" s="3" t="s">
        <v>1793</v>
      </c>
      <c r="C1812" s="3" t="s">
        <v>25</v>
      </c>
      <c r="D1812" s="3" t="s">
        <v>17</v>
      </c>
      <c r="F1812" s="3" t="s">
        <v>17</v>
      </c>
      <c r="G1812" s="3" t="str">
        <f>IF(ISNUMBER(SEARCH("Sourcewatch",F1812)),"Sourcewatch",IF(ISNUMBER(SEARCH("desmog",F1812)),"Desmog",IF(ISNUMBER(SEARCH("Exxon",F1812)),"Exxonsecrets",IF(ISNUMBER(SEARCH("wikipedia",F1812)),"Wikipedia",IF(ISNUMBER(SEARCH("greenpeace",F1812)),"Greenpeace",IF(ISNUMBER(SEARCH("Polluterwatch",F1812)),"Polluterwatch",IF(F1812="","","Other")))))))</f>
        <v/>
      </c>
      <c r="H1812">
        <f>LEN(B1812)</f>
        <v>7</v>
      </c>
    </row>
    <row r="1813" spans="1:8" ht="15.75" customHeight="1" x14ac:dyDescent="0.2">
      <c r="A1813" s="3" t="s">
        <v>1794</v>
      </c>
      <c r="B1813" s="3" t="s">
        <v>1794</v>
      </c>
      <c r="C1813" s="3" t="s">
        <v>25</v>
      </c>
      <c r="D1813" s="3" t="s">
        <v>17</v>
      </c>
      <c r="F1813" s="3" t="s">
        <v>17</v>
      </c>
      <c r="G1813" s="3" t="str">
        <f>IF(ISNUMBER(SEARCH("Sourcewatch",F1813)),"Sourcewatch",IF(ISNUMBER(SEARCH("desmog",F1813)),"Desmog",IF(ISNUMBER(SEARCH("Exxon",F1813)),"Exxonsecrets",IF(ISNUMBER(SEARCH("wikipedia",F1813)),"Wikipedia",IF(ISNUMBER(SEARCH("greenpeace",F1813)),"Greenpeace",IF(ISNUMBER(SEARCH("Polluterwatch",F1813)),"Polluterwatch",IF(F1813="","","Other")))))))</f>
        <v/>
      </c>
      <c r="H1813">
        <f>LEN(B1813)</f>
        <v>11</v>
      </c>
    </row>
    <row r="1814" spans="1:8" ht="15.75" customHeight="1" x14ac:dyDescent="0.2">
      <c r="A1814" s="3" t="s">
        <v>1795</v>
      </c>
      <c r="B1814" s="3" t="s">
        <v>1795</v>
      </c>
      <c r="C1814" s="3" t="s">
        <v>25</v>
      </c>
      <c r="D1814" s="3" t="s">
        <v>17</v>
      </c>
      <c r="F1814" s="3" t="s">
        <v>17</v>
      </c>
      <c r="G1814" s="3" t="str">
        <f>IF(ISNUMBER(SEARCH("Sourcewatch",F1814)),"Sourcewatch",IF(ISNUMBER(SEARCH("desmog",F1814)),"Desmog",IF(ISNUMBER(SEARCH("Exxon",F1814)),"Exxonsecrets",IF(ISNUMBER(SEARCH("wikipedia",F1814)),"Wikipedia",IF(ISNUMBER(SEARCH("greenpeace",F1814)),"Greenpeace",IF(ISNUMBER(SEARCH("Polluterwatch",F1814)),"Polluterwatch",IF(F1814="","","Other")))))))</f>
        <v/>
      </c>
      <c r="H1814">
        <f>LEN(B1814)</f>
        <v>11</v>
      </c>
    </row>
    <row r="1815" spans="1:8" ht="15.75" customHeight="1" x14ac:dyDescent="0.2">
      <c r="A1815" s="3" t="s">
        <v>1796</v>
      </c>
      <c r="B1815" s="3" t="s">
        <v>1796</v>
      </c>
      <c r="C1815" s="3" t="s">
        <v>25</v>
      </c>
      <c r="D1815" s="3" t="s">
        <v>17</v>
      </c>
      <c r="F1815" s="3" t="s">
        <v>17</v>
      </c>
      <c r="G1815" s="3" t="str">
        <f>IF(ISNUMBER(SEARCH("Sourcewatch",F1815)),"Sourcewatch",IF(ISNUMBER(SEARCH("desmog",F1815)),"Desmog",IF(ISNUMBER(SEARCH("Exxon",F1815)),"Exxonsecrets",IF(ISNUMBER(SEARCH("wikipedia",F1815)),"Wikipedia",IF(ISNUMBER(SEARCH("greenpeace",F1815)),"Greenpeace",IF(ISNUMBER(SEARCH("Polluterwatch",F1815)),"Polluterwatch",IF(F1815="","","Other")))))))</f>
        <v/>
      </c>
      <c r="H1815">
        <f>LEN(B1815)</f>
        <v>9</v>
      </c>
    </row>
    <row r="1816" spans="1:8" ht="15.75" customHeight="1" x14ac:dyDescent="0.2">
      <c r="A1816" s="3" t="s">
        <v>1797</v>
      </c>
      <c r="B1816" s="3" t="s">
        <v>1797</v>
      </c>
      <c r="C1816" s="3" t="s">
        <v>25</v>
      </c>
      <c r="D1816" s="3" t="s">
        <v>17</v>
      </c>
      <c r="F1816" s="3" t="s">
        <v>17</v>
      </c>
      <c r="G1816" s="3" t="str">
        <f>IF(ISNUMBER(SEARCH("Sourcewatch",F1816)),"Sourcewatch",IF(ISNUMBER(SEARCH("desmog",F1816)),"Desmog",IF(ISNUMBER(SEARCH("Exxon",F1816)),"Exxonsecrets",IF(ISNUMBER(SEARCH("wikipedia",F1816)),"Wikipedia",IF(ISNUMBER(SEARCH("greenpeace",F1816)),"Greenpeace",IF(ISNUMBER(SEARCH("Polluterwatch",F1816)),"Polluterwatch",IF(F1816="","","Other")))))))</f>
        <v/>
      </c>
      <c r="H1816">
        <f>LEN(B1816)</f>
        <v>7</v>
      </c>
    </row>
    <row r="1817" spans="1:8" ht="15.75" customHeight="1" x14ac:dyDescent="0.2">
      <c r="A1817" s="3" t="s">
        <v>1798</v>
      </c>
      <c r="B1817" s="3" t="s">
        <v>1798</v>
      </c>
      <c r="C1817" s="3" t="s">
        <v>25</v>
      </c>
      <c r="D1817" s="3" t="s">
        <v>17</v>
      </c>
      <c r="F1817" s="3" t="s">
        <v>17</v>
      </c>
      <c r="G1817" s="3" t="str">
        <f>IF(ISNUMBER(SEARCH("Sourcewatch",F1817)),"Sourcewatch",IF(ISNUMBER(SEARCH("desmog",F1817)),"Desmog",IF(ISNUMBER(SEARCH("Exxon",F1817)),"Exxonsecrets",IF(ISNUMBER(SEARCH("wikipedia",F1817)),"Wikipedia",IF(ISNUMBER(SEARCH("greenpeace",F1817)),"Greenpeace",IF(ISNUMBER(SEARCH("Polluterwatch",F1817)),"Polluterwatch",IF(F1817="","","Other")))))))</f>
        <v/>
      </c>
      <c r="H1817">
        <f>LEN(B1817)</f>
        <v>13</v>
      </c>
    </row>
    <row r="1818" spans="1:8" ht="15.75" customHeight="1" x14ac:dyDescent="0.2">
      <c r="A1818" s="3" t="s">
        <v>1799</v>
      </c>
      <c r="B1818" s="3" t="s">
        <v>1799</v>
      </c>
      <c r="C1818" s="3" t="s">
        <v>25</v>
      </c>
      <c r="D1818" s="3" t="s">
        <v>17</v>
      </c>
      <c r="F1818" s="3" t="s">
        <v>17</v>
      </c>
      <c r="G1818" s="3" t="str">
        <f>IF(ISNUMBER(SEARCH("Sourcewatch",F1818)),"Sourcewatch",IF(ISNUMBER(SEARCH("desmog",F1818)),"Desmog",IF(ISNUMBER(SEARCH("Exxon",F1818)),"Exxonsecrets",IF(ISNUMBER(SEARCH("wikipedia",F1818)),"Wikipedia",IF(ISNUMBER(SEARCH("greenpeace",F1818)),"Greenpeace",IF(ISNUMBER(SEARCH("Polluterwatch",F1818)),"Polluterwatch",IF(F1818="","","Other")))))))</f>
        <v/>
      </c>
      <c r="H1818">
        <f>LEN(B1818)</f>
        <v>8</v>
      </c>
    </row>
    <row r="1819" spans="1:8" ht="15.75" customHeight="1" x14ac:dyDescent="0.2">
      <c r="A1819" s="3" t="s">
        <v>1800</v>
      </c>
      <c r="B1819" s="3" t="s">
        <v>1800</v>
      </c>
      <c r="C1819" s="3" t="s">
        <v>25</v>
      </c>
      <c r="D1819" s="3" t="s">
        <v>17</v>
      </c>
      <c r="F1819" s="3" t="s">
        <v>17</v>
      </c>
      <c r="G1819" s="3" t="str">
        <f>IF(ISNUMBER(SEARCH("Sourcewatch",F1819)),"Sourcewatch",IF(ISNUMBER(SEARCH("desmog",F1819)),"Desmog",IF(ISNUMBER(SEARCH("Exxon",F1819)),"Exxonsecrets",IF(ISNUMBER(SEARCH("wikipedia",F1819)),"Wikipedia",IF(ISNUMBER(SEARCH("greenpeace",F1819)),"Greenpeace",IF(ISNUMBER(SEARCH("Polluterwatch",F1819)),"Polluterwatch",IF(F1819="","","Other")))))))</f>
        <v/>
      </c>
      <c r="H1819">
        <f>LEN(B1819)</f>
        <v>7</v>
      </c>
    </row>
    <row r="1820" spans="1:8" ht="15.75" customHeight="1" x14ac:dyDescent="0.2">
      <c r="A1820" s="3" t="s">
        <v>1801</v>
      </c>
      <c r="B1820" s="3" t="s">
        <v>1801</v>
      </c>
      <c r="C1820" s="3" t="s">
        <v>17</v>
      </c>
      <c r="D1820" s="3" t="s">
        <v>17</v>
      </c>
      <c r="F1820" s="3" t="s">
        <v>1802</v>
      </c>
      <c r="G1820" s="3" t="str">
        <f>IF(ISNUMBER(SEARCH("Sourcewatch",F1820)),"Sourcewatch",IF(ISNUMBER(SEARCH("desmog",F1820)),"Desmog",IF(ISNUMBER(SEARCH("Exxon",F1820)),"Exxonsecrets",IF(ISNUMBER(SEARCH("wikipedia",F1820)),"Wikipedia",IF(ISNUMBER(SEARCH("greenpeace",F1820)),"Greenpeace",IF(ISNUMBER(SEARCH("Polluterwatch",F1820)),"Polluterwatch",IF(F1820="","","Other")))))))</f>
        <v>Sourcewatch</v>
      </c>
      <c r="H1820">
        <f>LEN(B1820)</f>
        <v>18</v>
      </c>
    </row>
    <row r="1821" spans="1:8" ht="15.75" customHeight="1" x14ac:dyDescent="0.2">
      <c r="A1821" s="3" t="s">
        <v>1803</v>
      </c>
      <c r="B1821" s="3" t="s">
        <v>1803</v>
      </c>
      <c r="C1821" s="3" t="s">
        <v>25</v>
      </c>
      <c r="D1821" s="3" t="s">
        <v>17</v>
      </c>
      <c r="F1821" s="3" t="s">
        <v>17</v>
      </c>
      <c r="G1821" s="3" t="str">
        <f>IF(ISNUMBER(SEARCH("Sourcewatch",F1821)),"Sourcewatch",IF(ISNUMBER(SEARCH("desmog",F1821)),"Desmog",IF(ISNUMBER(SEARCH("Exxon",F1821)),"Exxonsecrets",IF(ISNUMBER(SEARCH("wikipedia",F1821)),"Wikipedia",IF(ISNUMBER(SEARCH("greenpeace",F1821)),"Greenpeace",IF(ISNUMBER(SEARCH("Polluterwatch",F1821)),"Polluterwatch",IF(F1821="","","Other")))))))</f>
        <v/>
      </c>
      <c r="H1821">
        <f>LEN(B1821)</f>
        <v>7</v>
      </c>
    </row>
    <row r="1822" spans="1:8" ht="15.75" customHeight="1" x14ac:dyDescent="0.2">
      <c r="A1822" s="3" t="s">
        <v>1804</v>
      </c>
      <c r="B1822" s="3" t="s">
        <v>1804</v>
      </c>
      <c r="C1822" s="3" t="s">
        <v>17</v>
      </c>
      <c r="D1822" s="3" t="s">
        <v>25</v>
      </c>
      <c r="G1822" s="3" t="str">
        <f>IF(ISNUMBER(SEARCH("Sourcewatch",F1822)),"Sourcewatch",IF(ISNUMBER(SEARCH("desmog",F1822)),"Desmog",IF(ISNUMBER(SEARCH("Exxon",F1822)),"Exxonsecrets",IF(ISNUMBER(SEARCH("wikipedia",F1822)),"Wikipedia",IF(ISNUMBER(SEARCH("greenpeace",F1822)),"Greenpeace",IF(ISNUMBER(SEARCH("Polluterwatch",F1822)),"Polluterwatch",IF(F1822="","","Other")))))))</f>
        <v/>
      </c>
      <c r="H1822">
        <f>LEN(B1822)</f>
        <v>29</v>
      </c>
    </row>
    <row r="1823" spans="1:8" ht="15.75" customHeight="1" x14ac:dyDescent="0.2">
      <c r="A1823" s="3" t="s">
        <v>1805</v>
      </c>
      <c r="B1823" s="3" t="s">
        <v>1804</v>
      </c>
      <c r="C1823" s="3" t="s">
        <v>17</v>
      </c>
      <c r="D1823" s="3" t="s">
        <v>25</v>
      </c>
      <c r="G1823" s="3" t="str">
        <f>IF(ISNUMBER(SEARCH("Sourcewatch",F1823)),"Sourcewatch",IF(ISNUMBER(SEARCH("desmog",F1823)),"Desmog",IF(ISNUMBER(SEARCH("Exxon",F1823)),"Exxonsecrets",IF(ISNUMBER(SEARCH("wikipedia",F1823)),"Wikipedia",IF(ISNUMBER(SEARCH("greenpeace",F1823)),"Greenpeace",IF(ISNUMBER(SEARCH("Polluterwatch",F1823)),"Polluterwatch",IF(F1823="","","Other")))))))</f>
        <v/>
      </c>
      <c r="H1823">
        <f>LEN(B1823)</f>
        <v>29</v>
      </c>
    </row>
    <row r="1824" spans="1:8" ht="15.75" customHeight="1" x14ac:dyDescent="0.2">
      <c r="A1824" s="3" t="s">
        <v>1806</v>
      </c>
      <c r="B1824" s="3" t="s">
        <v>1806</v>
      </c>
      <c r="C1824" s="3" t="s">
        <v>17</v>
      </c>
      <c r="D1824" s="3" t="s">
        <v>25</v>
      </c>
      <c r="G1824" s="3" t="str">
        <f>IF(ISNUMBER(SEARCH("Sourcewatch",F1824)),"Sourcewatch",IF(ISNUMBER(SEARCH("desmog",F1824)),"Desmog",IF(ISNUMBER(SEARCH("Exxon",F1824)),"Exxonsecrets",IF(ISNUMBER(SEARCH("wikipedia",F1824)),"Wikipedia",IF(ISNUMBER(SEARCH("greenpeace",F1824)),"Greenpeace",IF(ISNUMBER(SEARCH("Polluterwatch",F1824)),"Polluterwatch",IF(F1824="","","Other")))))))</f>
        <v/>
      </c>
      <c r="H1824">
        <f>LEN(B1824)</f>
        <v>23</v>
      </c>
    </row>
    <row r="1825" spans="1:9" ht="15.75" customHeight="1" x14ac:dyDescent="0.2">
      <c r="A1825" s="3" t="s">
        <v>1807</v>
      </c>
      <c r="B1825" s="3" t="s">
        <v>1807</v>
      </c>
      <c r="C1825" s="3" t="s">
        <v>25</v>
      </c>
      <c r="D1825" s="3" t="s">
        <v>17</v>
      </c>
      <c r="F1825" s="3" t="s">
        <v>17</v>
      </c>
      <c r="G1825" s="3" t="str">
        <f>IF(ISNUMBER(SEARCH("Sourcewatch",F1825)),"Sourcewatch",IF(ISNUMBER(SEARCH("desmog",F1825)),"Desmog",IF(ISNUMBER(SEARCH("Exxon",F1825)),"Exxonsecrets",IF(ISNUMBER(SEARCH("wikipedia",F1825)),"Wikipedia",IF(ISNUMBER(SEARCH("greenpeace",F1825)),"Greenpeace",IF(ISNUMBER(SEARCH("Polluterwatch",F1825)),"Polluterwatch",IF(F1825="","","Other")))))))</f>
        <v/>
      </c>
      <c r="H1825">
        <f>LEN(B1825)</f>
        <v>16</v>
      </c>
    </row>
    <row r="1826" spans="1:9" ht="15.75" customHeight="1" x14ac:dyDescent="0.2">
      <c r="A1826" s="3" t="s">
        <v>1808</v>
      </c>
      <c r="B1826" s="3" t="s">
        <v>1808</v>
      </c>
      <c r="C1826" s="3" t="s">
        <v>25</v>
      </c>
      <c r="D1826" s="3" t="s">
        <v>17</v>
      </c>
      <c r="F1826" s="3" t="s">
        <v>17</v>
      </c>
      <c r="G1826" s="3" t="str">
        <f>IF(ISNUMBER(SEARCH("Sourcewatch",F1826)),"Sourcewatch",IF(ISNUMBER(SEARCH("desmog",F1826)),"Desmog",IF(ISNUMBER(SEARCH("Exxon",F1826)),"Exxonsecrets",IF(ISNUMBER(SEARCH("wikipedia",F1826)),"Wikipedia",IF(ISNUMBER(SEARCH("greenpeace",F1826)),"Greenpeace",IF(ISNUMBER(SEARCH("Polluterwatch",F1826)),"Polluterwatch",IF(F1826="","","Other")))))))</f>
        <v/>
      </c>
      <c r="H1826">
        <f>LEN(B1826)</f>
        <v>6</v>
      </c>
    </row>
    <row r="1827" spans="1:9" ht="15.75" customHeight="1" x14ac:dyDescent="0.2">
      <c r="A1827" s="11" t="s">
        <v>4314</v>
      </c>
      <c r="B1827" s="11" t="s">
        <v>4314</v>
      </c>
      <c r="C1827" t="s">
        <v>25</v>
      </c>
      <c r="D1827" t="s">
        <v>17</v>
      </c>
      <c r="G1827" s="3" t="str">
        <f>IF(ISNUMBER(SEARCH("Sourcewatch",F1827)),"Sourcewatch",IF(ISNUMBER(SEARCH("desmog",F1827)),"Desmog",IF(ISNUMBER(SEARCH("Exxon",F1827)),"Exxonsecrets",IF(ISNUMBER(SEARCH("wikipedia",F1827)),"Wikipedia",IF(ISNUMBER(SEARCH("greenpeace",F1827)),"Greenpeace",IF(ISNUMBER(SEARCH("Polluterwatch",F1827)),"Polluterwatch",IF(F1827="","","Other")))))))</f>
        <v/>
      </c>
      <c r="H1827">
        <f>LEN(B1827)</f>
        <v>6</v>
      </c>
      <c r="I1827" s="17" t="s">
        <v>25</v>
      </c>
    </row>
    <row r="1828" spans="1:9" ht="15.75" customHeight="1" x14ac:dyDescent="0.2">
      <c r="A1828" s="3" t="s">
        <v>1809</v>
      </c>
      <c r="B1828" s="3" t="s">
        <v>1809</v>
      </c>
      <c r="C1828" s="3" t="s">
        <v>25</v>
      </c>
      <c r="D1828" s="3" t="s">
        <v>17</v>
      </c>
      <c r="F1828" s="3" t="s">
        <v>17</v>
      </c>
      <c r="G1828" s="3" t="str">
        <f>IF(ISNUMBER(SEARCH("Sourcewatch",F1828)),"Sourcewatch",IF(ISNUMBER(SEARCH("desmog",F1828)),"Desmog",IF(ISNUMBER(SEARCH("Exxon",F1828)),"Exxonsecrets",IF(ISNUMBER(SEARCH("wikipedia",F1828)),"Wikipedia",IF(ISNUMBER(SEARCH("greenpeace",F1828)),"Greenpeace",IF(ISNUMBER(SEARCH("Polluterwatch",F1828)),"Polluterwatch",IF(F1828="","","Other")))))))</f>
        <v/>
      </c>
      <c r="H1828">
        <f>LEN(B1828)</f>
        <v>18</v>
      </c>
    </row>
    <row r="1829" spans="1:9" ht="15.75" customHeight="1" x14ac:dyDescent="0.2">
      <c r="A1829" s="3" t="s">
        <v>1810</v>
      </c>
      <c r="B1829" s="3" t="s">
        <v>1810</v>
      </c>
      <c r="C1829" s="3" t="s">
        <v>25</v>
      </c>
      <c r="D1829" s="3" t="s">
        <v>17</v>
      </c>
      <c r="F1829" s="3" t="s">
        <v>17</v>
      </c>
      <c r="G1829" s="3" t="str">
        <f>IF(ISNUMBER(SEARCH("Sourcewatch",F1829)),"Sourcewatch",IF(ISNUMBER(SEARCH("desmog",F1829)),"Desmog",IF(ISNUMBER(SEARCH("Exxon",F1829)),"Exxonsecrets",IF(ISNUMBER(SEARCH("wikipedia",F1829)),"Wikipedia",IF(ISNUMBER(SEARCH("greenpeace",F1829)),"Greenpeace",IF(ISNUMBER(SEARCH("Polluterwatch",F1829)),"Polluterwatch",IF(F1829="","","Other")))))))</f>
        <v/>
      </c>
      <c r="H1829">
        <f>LEN(B1829)</f>
        <v>7</v>
      </c>
    </row>
    <row r="1830" spans="1:9" ht="15.75" customHeight="1" x14ac:dyDescent="0.2">
      <c r="A1830" s="3" t="s">
        <v>1811</v>
      </c>
      <c r="B1830" s="3" t="s">
        <v>1811</v>
      </c>
      <c r="C1830" s="3" t="s">
        <v>25</v>
      </c>
      <c r="D1830" s="3" t="s">
        <v>17</v>
      </c>
      <c r="F1830" s="3" t="s">
        <v>17</v>
      </c>
      <c r="G1830" s="3" t="str">
        <f>IF(ISNUMBER(SEARCH("Sourcewatch",F1830)),"Sourcewatch",IF(ISNUMBER(SEARCH("desmog",F1830)),"Desmog",IF(ISNUMBER(SEARCH("Exxon",F1830)),"Exxonsecrets",IF(ISNUMBER(SEARCH("wikipedia",F1830)),"Wikipedia",IF(ISNUMBER(SEARCH("greenpeace",F1830)),"Greenpeace",IF(ISNUMBER(SEARCH("Polluterwatch",F1830)),"Polluterwatch",IF(F1830="","","Other")))))))</f>
        <v/>
      </c>
      <c r="H1830">
        <f>LEN(B1830)</f>
        <v>14</v>
      </c>
    </row>
    <row r="1831" spans="1:9" ht="15.75" customHeight="1" x14ac:dyDescent="0.2">
      <c r="A1831" s="3" t="s">
        <v>1812</v>
      </c>
      <c r="B1831" s="3" t="s">
        <v>1812</v>
      </c>
      <c r="C1831" s="3" t="s">
        <v>25</v>
      </c>
      <c r="D1831" s="3" t="s">
        <v>17</v>
      </c>
      <c r="F1831" s="3" t="s">
        <v>17</v>
      </c>
      <c r="G1831" s="3" t="str">
        <f>IF(ISNUMBER(SEARCH("Sourcewatch",F1831)),"Sourcewatch",IF(ISNUMBER(SEARCH("desmog",F1831)),"Desmog",IF(ISNUMBER(SEARCH("Exxon",F1831)),"Exxonsecrets",IF(ISNUMBER(SEARCH("wikipedia",F1831)),"Wikipedia",IF(ISNUMBER(SEARCH("greenpeace",F1831)),"Greenpeace",IF(ISNUMBER(SEARCH("Polluterwatch",F1831)),"Polluterwatch",IF(F1831="","","Other")))))))</f>
        <v/>
      </c>
      <c r="H1831">
        <f>LEN(B1831)</f>
        <v>14</v>
      </c>
    </row>
    <row r="1832" spans="1:9" ht="15.75" customHeight="1" x14ac:dyDescent="0.2">
      <c r="A1832" s="11" t="s">
        <v>4494</v>
      </c>
      <c r="B1832" s="11" t="s">
        <v>4494</v>
      </c>
      <c r="C1832" t="s">
        <v>25</v>
      </c>
      <c r="D1832" t="s">
        <v>17</v>
      </c>
      <c r="G1832" s="3" t="str">
        <f>IF(ISNUMBER(SEARCH("Sourcewatch",F1832)),"Sourcewatch",IF(ISNUMBER(SEARCH("desmog",F1832)),"Desmog",IF(ISNUMBER(SEARCH("Exxon",F1832)),"Exxonsecrets",IF(ISNUMBER(SEARCH("wikipedia",F1832)),"Wikipedia",IF(ISNUMBER(SEARCH("greenpeace",F1832)),"Greenpeace",IF(ISNUMBER(SEARCH("Polluterwatch",F1832)),"Polluterwatch",IF(F1832="","","Other")))))))</f>
        <v/>
      </c>
      <c r="H1832">
        <f>LEN(B1832)</f>
        <v>10</v>
      </c>
      <c r="I1832" s="17" t="s">
        <v>25</v>
      </c>
    </row>
    <row r="1833" spans="1:9" ht="15.75" customHeight="1" x14ac:dyDescent="0.2">
      <c r="A1833" s="11" t="s">
        <v>4622</v>
      </c>
      <c r="B1833" s="11" t="s">
        <v>4622</v>
      </c>
      <c r="C1833" t="s">
        <v>17</v>
      </c>
      <c r="D1833" t="s">
        <v>17</v>
      </c>
      <c r="F1833" t="s">
        <v>4662</v>
      </c>
      <c r="G1833" s="3" t="str">
        <f>IF(ISNUMBER(SEARCH("Sourcewatch",F1833)),"Sourcewatch",IF(ISNUMBER(SEARCH("desmog",F1833)),"Desmog",IF(ISNUMBER(SEARCH("Exxon",F1833)),"Exxonsecrets",IF(ISNUMBER(SEARCH("wikipedia",F1833)),"Wikipedia",IF(ISNUMBER(SEARCH("greenpeace",F1833)),"Greenpeace",IF(ISNUMBER(SEARCH("Polluterwatch",F1833)),"Polluterwatch",IF(F1833="","","Other")))))))</f>
        <v>Sourcewatch</v>
      </c>
      <c r="H1833">
        <f>LEN(B1833)</f>
        <v>42</v>
      </c>
      <c r="I1833" s="17" t="s">
        <v>25</v>
      </c>
    </row>
    <row r="1834" spans="1:9" ht="15.75" customHeight="1" x14ac:dyDescent="0.2">
      <c r="A1834" s="3" t="s">
        <v>1813</v>
      </c>
      <c r="B1834" s="3" t="s">
        <v>1813</v>
      </c>
      <c r="C1834" s="3" t="s">
        <v>17</v>
      </c>
      <c r="D1834" s="3" t="s">
        <v>17</v>
      </c>
      <c r="F1834" s="3" t="s">
        <v>1814</v>
      </c>
      <c r="G1834" s="3" t="str">
        <f>IF(ISNUMBER(SEARCH("Sourcewatch",F1834)),"Sourcewatch",IF(ISNUMBER(SEARCH("desmog",F1834)),"Desmog",IF(ISNUMBER(SEARCH("Exxon",F1834)),"Exxonsecrets",IF(ISNUMBER(SEARCH("wikipedia",F1834)),"Wikipedia",IF(ISNUMBER(SEARCH("greenpeace",F1834)),"Greenpeace",IF(ISNUMBER(SEARCH("Polluterwatch",F1834)),"Polluterwatch",IF(F1834="","","Other")))))))</f>
        <v>Desmog</v>
      </c>
      <c r="H1834">
        <f>LEN(B1834)</f>
        <v>23</v>
      </c>
    </row>
    <row r="1835" spans="1:9" ht="15.75" customHeight="1" x14ac:dyDescent="0.2">
      <c r="A1835" s="3" t="s">
        <v>1815</v>
      </c>
      <c r="B1835" s="3" t="s">
        <v>1815</v>
      </c>
      <c r="C1835" s="3" t="s">
        <v>17</v>
      </c>
      <c r="D1835" s="3" t="s">
        <v>25</v>
      </c>
      <c r="G1835" s="3" t="str">
        <f>IF(ISNUMBER(SEARCH("Sourcewatch",F1835)),"Sourcewatch",IF(ISNUMBER(SEARCH("desmog",F1835)),"Desmog",IF(ISNUMBER(SEARCH("Exxon",F1835)),"Exxonsecrets",IF(ISNUMBER(SEARCH("wikipedia",F1835)),"Wikipedia",IF(ISNUMBER(SEARCH("greenpeace",F1835)),"Greenpeace",IF(ISNUMBER(SEARCH("Polluterwatch",F1835)),"Polluterwatch",IF(F1835="","","Other")))))))</f>
        <v/>
      </c>
      <c r="H1835">
        <f>LEN(B1835)</f>
        <v>24</v>
      </c>
    </row>
    <row r="1836" spans="1:9" ht="15.75" customHeight="1" x14ac:dyDescent="0.2">
      <c r="A1836" s="3" t="s">
        <v>1816</v>
      </c>
      <c r="B1836" s="3" t="s">
        <v>1815</v>
      </c>
      <c r="C1836" s="3" t="s">
        <v>17</v>
      </c>
      <c r="D1836" s="3" t="s">
        <v>25</v>
      </c>
      <c r="G1836" s="3" t="str">
        <f>IF(ISNUMBER(SEARCH("Sourcewatch",F1836)),"Sourcewatch",IF(ISNUMBER(SEARCH("desmog",F1836)),"Desmog",IF(ISNUMBER(SEARCH("Exxon",F1836)),"Exxonsecrets",IF(ISNUMBER(SEARCH("wikipedia",F1836)),"Wikipedia",IF(ISNUMBER(SEARCH("greenpeace",F1836)),"Greenpeace",IF(ISNUMBER(SEARCH("Polluterwatch",F1836)),"Polluterwatch",IF(F1836="","","Other")))))))</f>
        <v/>
      </c>
      <c r="H1836">
        <f>LEN(B1836)</f>
        <v>24</v>
      </c>
    </row>
    <row r="1837" spans="1:9" ht="15.75" customHeight="1" x14ac:dyDescent="0.2">
      <c r="A1837" s="3" t="s">
        <v>1817</v>
      </c>
      <c r="B1837" s="3" t="s">
        <v>1817</v>
      </c>
      <c r="C1837" s="3" t="s">
        <v>17</v>
      </c>
      <c r="D1837" s="3" t="s">
        <v>25</v>
      </c>
      <c r="G1837" s="3" t="str">
        <f>IF(ISNUMBER(SEARCH("Sourcewatch",F1837)),"Sourcewatch",IF(ISNUMBER(SEARCH("desmog",F1837)),"Desmog",IF(ISNUMBER(SEARCH("Exxon",F1837)),"Exxonsecrets",IF(ISNUMBER(SEARCH("wikipedia",F1837)),"Wikipedia",IF(ISNUMBER(SEARCH("greenpeace",F1837)),"Greenpeace",IF(ISNUMBER(SEARCH("Polluterwatch",F1837)),"Polluterwatch",IF(F1837="","","Other")))))))</f>
        <v/>
      </c>
      <c r="H1837">
        <f>LEN(B1837)</f>
        <v>30</v>
      </c>
    </row>
    <row r="1838" spans="1:9" ht="15.75" customHeight="1" x14ac:dyDescent="0.2">
      <c r="A1838" s="3" t="s">
        <v>1818</v>
      </c>
      <c r="B1838" s="3" t="s">
        <v>1818</v>
      </c>
      <c r="C1838" s="3" t="s">
        <v>25</v>
      </c>
      <c r="D1838" s="3" t="s">
        <v>17</v>
      </c>
      <c r="F1838" s="3" t="s">
        <v>17</v>
      </c>
      <c r="G1838" s="3" t="str">
        <f>IF(ISNUMBER(SEARCH("Sourcewatch",F1838)),"Sourcewatch",IF(ISNUMBER(SEARCH("desmog",F1838)),"Desmog",IF(ISNUMBER(SEARCH("Exxon",F1838)),"Exxonsecrets",IF(ISNUMBER(SEARCH("wikipedia",F1838)),"Wikipedia",IF(ISNUMBER(SEARCH("greenpeace",F1838)),"Greenpeace",IF(ISNUMBER(SEARCH("Polluterwatch",F1838)),"Polluterwatch",IF(F1838="","","Other")))))))</f>
        <v/>
      </c>
      <c r="H1838">
        <f>LEN(B1838)</f>
        <v>10</v>
      </c>
    </row>
    <row r="1839" spans="1:9" ht="15.75" customHeight="1" x14ac:dyDescent="0.2">
      <c r="A1839" s="3" t="s">
        <v>1819</v>
      </c>
      <c r="B1839" s="3" t="s">
        <v>1819</v>
      </c>
      <c r="C1839" s="3" t="s">
        <v>17</v>
      </c>
      <c r="D1839" s="3" t="s">
        <v>17</v>
      </c>
      <c r="F1839" s="3" t="s">
        <v>17</v>
      </c>
      <c r="G1839" s="3" t="str">
        <f>IF(ISNUMBER(SEARCH("Sourcewatch",F1839)),"Sourcewatch",IF(ISNUMBER(SEARCH("desmog",F1839)),"Desmog",IF(ISNUMBER(SEARCH("Exxon",F1839)),"Exxonsecrets",IF(ISNUMBER(SEARCH("wikipedia",F1839)),"Wikipedia",IF(ISNUMBER(SEARCH("greenpeace",F1839)),"Greenpeace",IF(ISNUMBER(SEARCH("Polluterwatch",F1839)),"Polluterwatch",IF(F1839="","","Other")))))))</f>
        <v/>
      </c>
      <c r="H1839">
        <f>LEN(B1839)</f>
        <v>22</v>
      </c>
    </row>
    <row r="1840" spans="1:9" ht="15.75" customHeight="1" x14ac:dyDescent="0.2">
      <c r="A1840" s="3" t="s">
        <v>1820</v>
      </c>
      <c r="B1840" s="3" t="s">
        <v>1820</v>
      </c>
      <c r="C1840" s="3" t="s">
        <v>25</v>
      </c>
      <c r="D1840" s="3" t="s">
        <v>17</v>
      </c>
      <c r="F1840" s="3" t="s">
        <v>17</v>
      </c>
      <c r="G1840" s="3" t="str">
        <f>IF(ISNUMBER(SEARCH("Sourcewatch",F1840)),"Sourcewatch",IF(ISNUMBER(SEARCH("desmog",F1840)),"Desmog",IF(ISNUMBER(SEARCH("Exxon",F1840)),"Exxonsecrets",IF(ISNUMBER(SEARCH("wikipedia",F1840)),"Wikipedia",IF(ISNUMBER(SEARCH("greenpeace",F1840)),"Greenpeace",IF(ISNUMBER(SEARCH("Polluterwatch",F1840)),"Polluterwatch",IF(F1840="","","Other")))))))</f>
        <v/>
      </c>
      <c r="H1840">
        <f>LEN(B1840)</f>
        <v>15</v>
      </c>
    </row>
    <row r="1841" spans="1:9" ht="15.75" customHeight="1" x14ac:dyDescent="0.2">
      <c r="A1841" s="3" t="s">
        <v>1821</v>
      </c>
      <c r="B1841" s="3" t="s">
        <v>1821</v>
      </c>
      <c r="C1841" s="3" t="s">
        <v>25</v>
      </c>
      <c r="D1841" s="3" t="s">
        <v>17</v>
      </c>
      <c r="F1841" s="3" t="s">
        <v>17</v>
      </c>
      <c r="G1841" s="3" t="str">
        <f>IF(ISNUMBER(SEARCH("Sourcewatch",F1841)),"Sourcewatch",IF(ISNUMBER(SEARCH("desmog",F1841)),"Desmog",IF(ISNUMBER(SEARCH("Exxon",F1841)),"Exxonsecrets",IF(ISNUMBER(SEARCH("wikipedia",F1841)),"Wikipedia",IF(ISNUMBER(SEARCH("greenpeace",F1841)),"Greenpeace",IF(ISNUMBER(SEARCH("Polluterwatch",F1841)),"Polluterwatch",IF(F1841="","","Other")))))))</f>
        <v/>
      </c>
      <c r="H1841">
        <f>LEN(B1841)</f>
        <v>16</v>
      </c>
    </row>
    <row r="1842" spans="1:9" ht="15.75" customHeight="1" x14ac:dyDescent="0.2">
      <c r="A1842" s="3" t="s">
        <v>1822</v>
      </c>
      <c r="B1842" s="3" t="s">
        <v>1822</v>
      </c>
      <c r="C1842" s="3" t="s">
        <v>25</v>
      </c>
      <c r="D1842" s="3" t="s">
        <v>17</v>
      </c>
      <c r="F1842" s="3" t="s">
        <v>17</v>
      </c>
      <c r="G1842" s="3" t="str">
        <f>IF(ISNUMBER(SEARCH("Sourcewatch",F1842)),"Sourcewatch",IF(ISNUMBER(SEARCH("desmog",F1842)),"Desmog",IF(ISNUMBER(SEARCH("Exxon",F1842)),"Exxonsecrets",IF(ISNUMBER(SEARCH("wikipedia",F1842)),"Wikipedia",IF(ISNUMBER(SEARCH("greenpeace",F1842)),"Greenpeace",IF(ISNUMBER(SEARCH("Polluterwatch",F1842)),"Polluterwatch",IF(F1842="","","Other")))))))</f>
        <v/>
      </c>
      <c r="H1842">
        <f>LEN(B1842)</f>
        <v>13</v>
      </c>
    </row>
    <row r="1843" spans="1:9" ht="15.75" customHeight="1" x14ac:dyDescent="0.2">
      <c r="A1843" s="3" t="s">
        <v>1823</v>
      </c>
      <c r="B1843" s="3" t="s">
        <v>1823</v>
      </c>
      <c r="C1843" s="3" t="s">
        <v>25</v>
      </c>
      <c r="D1843" s="3" t="s">
        <v>17</v>
      </c>
      <c r="F1843" s="3" t="s">
        <v>17</v>
      </c>
      <c r="G1843" s="3" t="str">
        <f>IF(ISNUMBER(SEARCH("Sourcewatch",F1843)),"Sourcewatch",IF(ISNUMBER(SEARCH("desmog",F1843)),"Desmog",IF(ISNUMBER(SEARCH("Exxon",F1843)),"Exxonsecrets",IF(ISNUMBER(SEARCH("wikipedia",F1843)),"Wikipedia",IF(ISNUMBER(SEARCH("greenpeace",F1843)),"Greenpeace",IF(ISNUMBER(SEARCH("Polluterwatch",F1843)),"Polluterwatch",IF(F1843="","","Other")))))))</f>
        <v/>
      </c>
      <c r="H1843">
        <f>LEN(B1843)</f>
        <v>13</v>
      </c>
    </row>
    <row r="1844" spans="1:9" ht="15.75" customHeight="1" x14ac:dyDescent="0.2">
      <c r="A1844" s="3" t="s">
        <v>1824</v>
      </c>
      <c r="B1844" s="3" t="s">
        <v>1824</v>
      </c>
      <c r="C1844" s="3" t="s">
        <v>25</v>
      </c>
      <c r="D1844" s="3" t="s">
        <v>17</v>
      </c>
      <c r="F1844" s="3" t="s">
        <v>17</v>
      </c>
      <c r="G1844" s="3" t="str">
        <f>IF(ISNUMBER(SEARCH("Sourcewatch",F1844)),"Sourcewatch",IF(ISNUMBER(SEARCH("desmog",F1844)),"Desmog",IF(ISNUMBER(SEARCH("Exxon",F1844)),"Exxonsecrets",IF(ISNUMBER(SEARCH("wikipedia",F1844)),"Wikipedia",IF(ISNUMBER(SEARCH("greenpeace",F1844)),"Greenpeace",IF(ISNUMBER(SEARCH("Polluterwatch",F1844)),"Polluterwatch",IF(F1844="","","Other")))))))</f>
        <v/>
      </c>
      <c r="H1844">
        <f>LEN(B1844)</f>
        <v>15</v>
      </c>
    </row>
    <row r="1845" spans="1:9" ht="15.75" customHeight="1" x14ac:dyDescent="0.2">
      <c r="A1845" s="3" t="s">
        <v>1825</v>
      </c>
      <c r="B1845" s="3" t="s">
        <v>1825</v>
      </c>
      <c r="C1845" s="3" t="s">
        <v>25</v>
      </c>
      <c r="D1845" s="3" t="s">
        <v>17</v>
      </c>
      <c r="F1845" s="3" t="s">
        <v>17</v>
      </c>
      <c r="G1845" s="3" t="str">
        <f>IF(ISNUMBER(SEARCH("Sourcewatch",F1845)),"Sourcewatch",IF(ISNUMBER(SEARCH("desmog",F1845)),"Desmog",IF(ISNUMBER(SEARCH("Exxon",F1845)),"Exxonsecrets",IF(ISNUMBER(SEARCH("wikipedia",F1845)),"Wikipedia",IF(ISNUMBER(SEARCH("greenpeace",F1845)),"Greenpeace",IF(ISNUMBER(SEARCH("Polluterwatch",F1845)),"Polluterwatch",IF(F1845="","","Other")))))))</f>
        <v/>
      </c>
      <c r="H1845">
        <f>LEN(B1845)</f>
        <v>14</v>
      </c>
    </row>
    <row r="1846" spans="1:9" ht="15.75" customHeight="1" x14ac:dyDescent="0.2">
      <c r="A1846" s="3" t="s">
        <v>1826</v>
      </c>
      <c r="B1846" s="3" t="s">
        <v>1826</v>
      </c>
      <c r="C1846" s="3" t="s">
        <v>25</v>
      </c>
      <c r="D1846" s="3" t="s">
        <v>17</v>
      </c>
      <c r="F1846" s="3" t="s">
        <v>17</v>
      </c>
      <c r="G1846" s="3" t="str">
        <f>IF(ISNUMBER(SEARCH("Sourcewatch",F1846)),"Sourcewatch",IF(ISNUMBER(SEARCH("desmog",F1846)),"Desmog",IF(ISNUMBER(SEARCH("Exxon",F1846)),"Exxonsecrets",IF(ISNUMBER(SEARCH("wikipedia",F1846)),"Wikipedia",IF(ISNUMBER(SEARCH("greenpeace",F1846)),"Greenpeace",IF(ISNUMBER(SEARCH("Polluterwatch",F1846)),"Polluterwatch",IF(F1846="","","Other")))))))</f>
        <v/>
      </c>
      <c r="H1846">
        <f>LEN(B1846)</f>
        <v>18</v>
      </c>
    </row>
    <row r="1847" spans="1:9" ht="15.75" customHeight="1" x14ac:dyDescent="0.2">
      <c r="A1847" s="3" t="s">
        <v>1827</v>
      </c>
      <c r="B1847" s="3" t="s">
        <v>1827</v>
      </c>
      <c r="C1847" s="3" t="s">
        <v>25</v>
      </c>
      <c r="D1847" s="3" t="s">
        <v>17</v>
      </c>
      <c r="F1847" s="3" t="s">
        <v>17</v>
      </c>
      <c r="G1847" s="3" t="str">
        <f>IF(ISNUMBER(SEARCH("Sourcewatch",F1847)),"Sourcewatch",IF(ISNUMBER(SEARCH("desmog",F1847)),"Desmog",IF(ISNUMBER(SEARCH("Exxon",F1847)),"Exxonsecrets",IF(ISNUMBER(SEARCH("wikipedia",F1847)),"Wikipedia",IF(ISNUMBER(SEARCH("greenpeace",F1847)),"Greenpeace",IF(ISNUMBER(SEARCH("Polluterwatch",F1847)),"Polluterwatch",IF(F1847="","","Other")))))))</f>
        <v/>
      </c>
      <c r="H1847">
        <f>LEN(B1847)</f>
        <v>16</v>
      </c>
    </row>
    <row r="1848" spans="1:9" ht="15.75" customHeight="1" x14ac:dyDescent="0.2">
      <c r="A1848" s="3" t="s">
        <v>1828</v>
      </c>
      <c r="B1848" s="3" t="s">
        <v>1828</v>
      </c>
      <c r="C1848" s="3" t="s">
        <v>25</v>
      </c>
      <c r="D1848" s="3" t="s">
        <v>17</v>
      </c>
      <c r="F1848" s="3" t="s">
        <v>17</v>
      </c>
      <c r="G1848" s="3" t="str">
        <f>IF(ISNUMBER(SEARCH("Sourcewatch",F1848)),"Sourcewatch",IF(ISNUMBER(SEARCH("desmog",F1848)),"Desmog",IF(ISNUMBER(SEARCH("Exxon",F1848)),"Exxonsecrets",IF(ISNUMBER(SEARCH("wikipedia",F1848)),"Wikipedia",IF(ISNUMBER(SEARCH("greenpeace",F1848)),"Greenpeace",IF(ISNUMBER(SEARCH("Polluterwatch",F1848)),"Polluterwatch",IF(F1848="","","Other")))))))</f>
        <v/>
      </c>
      <c r="H1848">
        <f>LEN(B1848)</f>
        <v>11</v>
      </c>
    </row>
    <row r="1849" spans="1:9" ht="15.75" customHeight="1" x14ac:dyDescent="0.2">
      <c r="A1849" s="3" t="s">
        <v>1829</v>
      </c>
      <c r="B1849" s="3" t="s">
        <v>1829</v>
      </c>
      <c r="C1849" s="3" t="s">
        <v>25</v>
      </c>
      <c r="D1849" s="3" t="s">
        <v>17</v>
      </c>
      <c r="F1849" s="3" t="s">
        <v>17</v>
      </c>
      <c r="G1849" s="3" t="str">
        <f>IF(ISNUMBER(SEARCH("Sourcewatch",F1849)),"Sourcewatch",IF(ISNUMBER(SEARCH("desmog",F1849)),"Desmog",IF(ISNUMBER(SEARCH("Exxon",F1849)),"Exxonsecrets",IF(ISNUMBER(SEARCH("wikipedia",F1849)),"Wikipedia",IF(ISNUMBER(SEARCH("greenpeace",F1849)),"Greenpeace",IF(ISNUMBER(SEARCH("Polluterwatch",F1849)),"Polluterwatch",IF(F1849="","","Other")))))))</f>
        <v/>
      </c>
      <c r="H1849">
        <f>LEN(B1849)</f>
        <v>7</v>
      </c>
    </row>
    <row r="1850" spans="1:9" ht="15.75" customHeight="1" x14ac:dyDescent="0.2">
      <c r="A1850" s="3" t="s">
        <v>1830</v>
      </c>
      <c r="B1850" s="3" t="s">
        <v>1830</v>
      </c>
      <c r="C1850" s="3" t="s">
        <v>25</v>
      </c>
      <c r="D1850" s="3" t="s">
        <v>17</v>
      </c>
      <c r="F1850" s="3" t="s">
        <v>17</v>
      </c>
      <c r="G1850" s="3" t="str">
        <f>IF(ISNUMBER(SEARCH("Sourcewatch",F1850)),"Sourcewatch",IF(ISNUMBER(SEARCH("desmog",F1850)),"Desmog",IF(ISNUMBER(SEARCH("Exxon",F1850)),"Exxonsecrets",IF(ISNUMBER(SEARCH("wikipedia",F1850)),"Wikipedia",IF(ISNUMBER(SEARCH("greenpeace",F1850)),"Greenpeace",IF(ISNUMBER(SEARCH("Polluterwatch",F1850)),"Polluterwatch",IF(F1850="","","Other")))))))</f>
        <v/>
      </c>
      <c r="H1850">
        <f>LEN(B1850)</f>
        <v>14</v>
      </c>
    </row>
    <row r="1851" spans="1:9" ht="15.75" customHeight="1" x14ac:dyDescent="0.2">
      <c r="A1851" s="3" t="s">
        <v>1831</v>
      </c>
      <c r="B1851" s="3" t="s">
        <v>1831</v>
      </c>
      <c r="C1851" s="3" t="s">
        <v>25</v>
      </c>
      <c r="D1851" s="3" t="s">
        <v>17</v>
      </c>
      <c r="F1851" s="3" t="s">
        <v>17</v>
      </c>
      <c r="G1851" s="3" t="str">
        <f>IF(ISNUMBER(SEARCH("Sourcewatch",F1851)),"Sourcewatch",IF(ISNUMBER(SEARCH("desmog",F1851)),"Desmog",IF(ISNUMBER(SEARCH("Exxon",F1851)),"Exxonsecrets",IF(ISNUMBER(SEARCH("wikipedia",F1851)),"Wikipedia",IF(ISNUMBER(SEARCH("greenpeace",F1851)),"Greenpeace",IF(ISNUMBER(SEARCH("Polluterwatch",F1851)),"Polluterwatch",IF(F1851="","","Other")))))))</f>
        <v/>
      </c>
      <c r="H1851">
        <f>LEN(B1851)</f>
        <v>7</v>
      </c>
    </row>
    <row r="1852" spans="1:9" ht="15.75" customHeight="1" x14ac:dyDescent="0.2">
      <c r="A1852" s="3" t="s">
        <v>1832</v>
      </c>
      <c r="B1852" s="3" t="s">
        <v>1832</v>
      </c>
      <c r="C1852" s="3" t="s">
        <v>25</v>
      </c>
      <c r="D1852" s="3" t="s">
        <v>17</v>
      </c>
      <c r="F1852" s="3" t="s">
        <v>17</v>
      </c>
      <c r="G1852" s="3" t="str">
        <f>IF(ISNUMBER(SEARCH("Sourcewatch",F1852)),"Sourcewatch",IF(ISNUMBER(SEARCH("desmog",F1852)),"Desmog",IF(ISNUMBER(SEARCH("Exxon",F1852)),"Exxonsecrets",IF(ISNUMBER(SEARCH("wikipedia",F1852)),"Wikipedia",IF(ISNUMBER(SEARCH("greenpeace",F1852)),"Greenpeace",IF(ISNUMBER(SEARCH("Polluterwatch",F1852)),"Polluterwatch",IF(F1852="","","Other")))))))</f>
        <v/>
      </c>
      <c r="H1852">
        <f>LEN(B1852)</f>
        <v>17</v>
      </c>
    </row>
    <row r="1853" spans="1:9" ht="15.75" customHeight="1" x14ac:dyDescent="0.2">
      <c r="A1853" s="11" t="s">
        <v>4288</v>
      </c>
      <c r="B1853" s="11" t="s">
        <v>4288</v>
      </c>
      <c r="C1853" t="s">
        <v>25</v>
      </c>
      <c r="D1853" t="s">
        <v>17</v>
      </c>
      <c r="G1853" s="3" t="str">
        <f>IF(ISNUMBER(SEARCH("Sourcewatch",F1853)),"Sourcewatch",IF(ISNUMBER(SEARCH("desmog",F1853)),"Desmog",IF(ISNUMBER(SEARCH("Exxon",F1853)),"Exxonsecrets",IF(ISNUMBER(SEARCH("wikipedia",F1853)),"Wikipedia",IF(ISNUMBER(SEARCH("greenpeace",F1853)),"Greenpeace",IF(ISNUMBER(SEARCH("Polluterwatch",F1853)),"Polluterwatch",IF(F1853="","","Other")))))))</f>
        <v/>
      </c>
      <c r="H1853">
        <f>LEN(B1853)</f>
        <v>8</v>
      </c>
      <c r="I1853" s="17" t="s">
        <v>25</v>
      </c>
    </row>
    <row r="1854" spans="1:9" ht="15.75" customHeight="1" x14ac:dyDescent="0.2">
      <c r="A1854" s="3" t="s">
        <v>1833</v>
      </c>
      <c r="B1854" s="3" t="s">
        <v>1833</v>
      </c>
      <c r="C1854" s="3" t="s">
        <v>25</v>
      </c>
      <c r="D1854" s="3" t="s">
        <v>17</v>
      </c>
      <c r="F1854" s="3" t="s">
        <v>17</v>
      </c>
      <c r="G1854" s="3" t="str">
        <f>IF(ISNUMBER(SEARCH("Sourcewatch",F1854)),"Sourcewatch",IF(ISNUMBER(SEARCH("desmog",F1854)),"Desmog",IF(ISNUMBER(SEARCH("Exxon",F1854)),"Exxonsecrets",IF(ISNUMBER(SEARCH("wikipedia",F1854)),"Wikipedia",IF(ISNUMBER(SEARCH("greenpeace",F1854)),"Greenpeace",IF(ISNUMBER(SEARCH("Polluterwatch",F1854)),"Polluterwatch",IF(F1854="","","Other")))))))</f>
        <v/>
      </c>
      <c r="H1854">
        <f>LEN(B1854)</f>
        <v>14</v>
      </c>
    </row>
    <row r="1855" spans="1:9" ht="15.75" customHeight="1" x14ac:dyDescent="0.2">
      <c r="A1855" s="3" t="s">
        <v>1834</v>
      </c>
      <c r="B1855" s="3" t="s">
        <v>1834</v>
      </c>
      <c r="C1855" s="3" t="s">
        <v>25</v>
      </c>
      <c r="D1855" s="3" t="s">
        <v>17</v>
      </c>
      <c r="F1855" s="3" t="s">
        <v>17</v>
      </c>
      <c r="G1855" s="3" t="str">
        <f>IF(ISNUMBER(SEARCH("Sourcewatch",F1855)),"Sourcewatch",IF(ISNUMBER(SEARCH("desmog",F1855)),"Desmog",IF(ISNUMBER(SEARCH("Exxon",F1855)),"Exxonsecrets",IF(ISNUMBER(SEARCH("wikipedia",F1855)),"Wikipedia",IF(ISNUMBER(SEARCH("greenpeace",F1855)),"Greenpeace",IF(ISNUMBER(SEARCH("Polluterwatch",F1855)),"Polluterwatch",IF(F1855="","","Other")))))))</f>
        <v/>
      </c>
      <c r="H1855">
        <f>LEN(B1855)</f>
        <v>6</v>
      </c>
    </row>
    <row r="1856" spans="1:9" ht="15.75" customHeight="1" x14ac:dyDescent="0.2">
      <c r="A1856" s="3" t="s">
        <v>1835</v>
      </c>
      <c r="B1856" s="3" t="s">
        <v>1835</v>
      </c>
      <c r="C1856" s="3" t="s">
        <v>25</v>
      </c>
      <c r="D1856" s="3" t="s">
        <v>17</v>
      </c>
      <c r="F1856" s="3" t="s">
        <v>17</v>
      </c>
      <c r="G1856" s="3" t="str">
        <f>IF(ISNUMBER(SEARCH("Sourcewatch",F1856)),"Sourcewatch",IF(ISNUMBER(SEARCH("desmog",F1856)),"Desmog",IF(ISNUMBER(SEARCH("Exxon",F1856)),"Exxonsecrets",IF(ISNUMBER(SEARCH("wikipedia",F1856)),"Wikipedia",IF(ISNUMBER(SEARCH("greenpeace",F1856)),"Greenpeace",IF(ISNUMBER(SEARCH("Polluterwatch",F1856)),"Polluterwatch",IF(F1856="","","Other")))))))</f>
        <v/>
      </c>
      <c r="H1856">
        <f>LEN(B1856)</f>
        <v>11</v>
      </c>
    </row>
    <row r="1857" spans="1:9" ht="15.75" customHeight="1" x14ac:dyDescent="0.2">
      <c r="A1857" s="3" t="s">
        <v>1836</v>
      </c>
      <c r="B1857" s="3" t="s">
        <v>1836</v>
      </c>
      <c r="C1857" s="3" t="s">
        <v>25</v>
      </c>
      <c r="D1857" s="3" t="s">
        <v>17</v>
      </c>
      <c r="F1857" s="3" t="s">
        <v>17</v>
      </c>
      <c r="G1857" s="3" t="str">
        <f>IF(ISNUMBER(SEARCH("Sourcewatch",F1857)),"Sourcewatch",IF(ISNUMBER(SEARCH("desmog",F1857)),"Desmog",IF(ISNUMBER(SEARCH("Exxon",F1857)),"Exxonsecrets",IF(ISNUMBER(SEARCH("wikipedia",F1857)),"Wikipedia",IF(ISNUMBER(SEARCH("greenpeace",F1857)),"Greenpeace",IF(ISNUMBER(SEARCH("Polluterwatch",F1857)),"Polluterwatch",IF(F1857="","","Other")))))))</f>
        <v/>
      </c>
      <c r="H1857">
        <f>LEN(B1857)</f>
        <v>13</v>
      </c>
    </row>
    <row r="1858" spans="1:9" ht="15.75" customHeight="1" x14ac:dyDescent="0.2">
      <c r="A1858" s="3" t="s">
        <v>1837</v>
      </c>
      <c r="B1858" s="3" t="s">
        <v>1837</v>
      </c>
      <c r="C1858" s="3" t="s">
        <v>25</v>
      </c>
      <c r="D1858" s="3" t="s">
        <v>17</v>
      </c>
      <c r="F1858" s="3" t="s">
        <v>17</v>
      </c>
      <c r="G1858" s="3" t="str">
        <f>IF(ISNUMBER(SEARCH("Sourcewatch",F1858)),"Sourcewatch",IF(ISNUMBER(SEARCH("desmog",F1858)),"Desmog",IF(ISNUMBER(SEARCH("Exxon",F1858)),"Exxonsecrets",IF(ISNUMBER(SEARCH("wikipedia",F1858)),"Wikipedia",IF(ISNUMBER(SEARCH("greenpeace",F1858)),"Greenpeace",IF(ISNUMBER(SEARCH("Polluterwatch",F1858)),"Polluterwatch",IF(F1858="","","Other")))))))</f>
        <v/>
      </c>
      <c r="H1858">
        <f>LEN(B1858)</f>
        <v>17</v>
      </c>
    </row>
    <row r="1859" spans="1:9" ht="15.75" customHeight="1" x14ac:dyDescent="0.2">
      <c r="A1859" s="3" t="s">
        <v>1838</v>
      </c>
      <c r="B1859" s="3" t="s">
        <v>1838</v>
      </c>
      <c r="C1859" s="3" t="s">
        <v>17</v>
      </c>
      <c r="D1859" s="3" t="s">
        <v>17</v>
      </c>
      <c r="F1859" s="3" t="s">
        <v>17</v>
      </c>
      <c r="G1859" s="3" t="str">
        <f>IF(ISNUMBER(SEARCH("Sourcewatch",F1859)),"Sourcewatch",IF(ISNUMBER(SEARCH("desmog",F1859)),"Desmog",IF(ISNUMBER(SEARCH("Exxon",F1859)),"Exxonsecrets",IF(ISNUMBER(SEARCH("wikipedia",F1859)),"Wikipedia",IF(ISNUMBER(SEARCH("greenpeace",F1859)),"Greenpeace",IF(ISNUMBER(SEARCH("Polluterwatch",F1859)),"Polluterwatch",IF(F1859="","","Other")))))))</f>
        <v/>
      </c>
      <c r="H1859">
        <f>LEN(B1859)</f>
        <v>13</v>
      </c>
    </row>
    <row r="1860" spans="1:9" ht="15.75" customHeight="1" x14ac:dyDescent="0.2">
      <c r="A1860" s="3" t="s">
        <v>1839</v>
      </c>
      <c r="B1860" s="3" t="s">
        <v>1839</v>
      </c>
      <c r="C1860" s="3" t="s">
        <v>17</v>
      </c>
      <c r="D1860" s="3" t="s">
        <v>25</v>
      </c>
      <c r="G1860" s="3" t="str">
        <f>IF(ISNUMBER(SEARCH("Sourcewatch",F1860)),"Sourcewatch",IF(ISNUMBER(SEARCH("desmog",F1860)),"Desmog",IF(ISNUMBER(SEARCH("Exxon",F1860)),"Exxonsecrets",IF(ISNUMBER(SEARCH("wikipedia",F1860)),"Wikipedia",IF(ISNUMBER(SEARCH("greenpeace",F1860)),"Greenpeace",IF(ISNUMBER(SEARCH("Polluterwatch",F1860)),"Polluterwatch",IF(F1860="","","Other")))))))</f>
        <v/>
      </c>
      <c r="H1860">
        <f>LEN(B1860)</f>
        <v>24</v>
      </c>
    </row>
    <row r="1861" spans="1:9" ht="15.75" customHeight="1" x14ac:dyDescent="0.2">
      <c r="A1861" s="11" t="s">
        <v>4507</v>
      </c>
      <c r="B1861" s="11" t="s">
        <v>4507</v>
      </c>
      <c r="C1861" t="s">
        <v>17</v>
      </c>
      <c r="D1861" t="s">
        <v>17</v>
      </c>
      <c r="G1861" s="3" t="str">
        <f>IF(ISNUMBER(SEARCH("Sourcewatch",F1861)),"Sourcewatch",IF(ISNUMBER(SEARCH("desmog",F1861)),"Desmog",IF(ISNUMBER(SEARCH("Exxon",F1861)),"Exxonsecrets",IF(ISNUMBER(SEARCH("wikipedia",F1861)),"Wikipedia",IF(ISNUMBER(SEARCH("greenpeace",F1861)),"Greenpeace",IF(ISNUMBER(SEARCH("Polluterwatch",F1861)),"Polluterwatch",IF(F1861="","","Other")))))))</f>
        <v/>
      </c>
      <c r="H1861">
        <f>LEN(B1861)</f>
        <v>15</v>
      </c>
      <c r="I1861" s="17" t="s">
        <v>25</v>
      </c>
    </row>
    <row r="1862" spans="1:9" ht="15.75" customHeight="1" x14ac:dyDescent="0.2">
      <c r="A1862" s="3" t="s">
        <v>1840</v>
      </c>
      <c r="B1862" s="3" t="s">
        <v>1840</v>
      </c>
      <c r="C1862" s="3" t="s">
        <v>25</v>
      </c>
      <c r="D1862" s="3" t="s">
        <v>17</v>
      </c>
      <c r="F1862" s="3" t="s">
        <v>17</v>
      </c>
      <c r="G1862" s="3" t="str">
        <f>IF(ISNUMBER(SEARCH("Sourcewatch",F1862)),"Sourcewatch",IF(ISNUMBER(SEARCH("desmog",F1862)),"Desmog",IF(ISNUMBER(SEARCH("Exxon",F1862)),"Exxonsecrets",IF(ISNUMBER(SEARCH("wikipedia",F1862)),"Wikipedia",IF(ISNUMBER(SEARCH("greenpeace",F1862)),"Greenpeace",IF(ISNUMBER(SEARCH("Polluterwatch",F1862)),"Polluterwatch",IF(F1862="","","Other")))))))</f>
        <v/>
      </c>
      <c r="H1862">
        <f>LEN(B1862)</f>
        <v>17</v>
      </c>
    </row>
    <row r="1863" spans="1:9" ht="15.75" customHeight="1" x14ac:dyDescent="0.2">
      <c r="A1863" s="3" t="s">
        <v>1841</v>
      </c>
      <c r="B1863" s="3" t="s">
        <v>1841</v>
      </c>
      <c r="C1863" s="3" t="s">
        <v>25</v>
      </c>
      <c r="D1863" s="3" t="s">
        <v>17</v>
      </c>
      <c r="F1863" s="3" t="s">
        <v>17</v>
      </c>
      <c r="G1863" s="3" t="str">
        <f>IF(ISNUMBER(SEARCH("Sourcewatch",F1863)),"Sourcewatch",IF(ISNUMBER(SEARCH("desmog",F1863)),"Desmog",IF(ISNUMBER(SEARCH("Exxon",F1863)),"Exxonsecrets",IF(ISNUMBER(SEARCH("wikipedia",F1863)),"Wikipedia",IF(ISNUMBER(SEARCH("greenpeace",F1863)),"Greenpeace",IF(ISNUMBER(SEARCH("Polluterwatch",F1863)),"Polluterwatch",IF(F1863="","","Other")))))))</f>
        <v/>
      </c>
      <c r="H1863">
        <f>LEN(B1863)</f>
        <v>9</v>
      </c>
    </row>
    <row r="1864" spans="1:9" ht="15.75" customHeight="1" x14ac:dyDescent="0.2">
      <c r="A1864" s="3" t="s">
        <v>1842</v>
      </c>
      <c r="B1864" s="3" t="s">
        <v>1842</v>
      </c>
      <c r="C1864" s="3" t="s">
        <v>17</v>
      </c>
      <c r="D1864" s="3" t="s">
        <v>17</v>
      </c>
      <c r="E1864" s="3" t="s">
        <v>27</v>
      </c>
      <c r="F1864" s="3" t="s">
        <v>17</v>
      </c>
      <c r="G1864" s="3" t="str">
        <f>IF(ISNUMBER(SEARCH("Sourcewatch",F1864)),"Sourcewatch",IF(ISNUMBER(SEARCH("desmog",F1864)),"Desmog",IF(ISNUMBER(SEARCH("Exxon",F1864)),"Exxonsecrets",IF(ISNUMBER(SEARCH("wikipedia",F1864)),"Wikipedia",IF(ISNUMBER(SEARCH("greenpeace",F1864)),"Greenpeace",IF(ISNUMBER(SEARCH("Polluterwatch",F1864)),"Polluterwatch",IF(F1864="","","Other")))))))</f>
        <v/>
      </c>
      <c r="H1864">
        <f>LEN(B1864)</f>
        <v>19</v>
      </c>
    </row>
    <row r="1865" spans="1:9" ht="15.75" customHeight="1" x14ac:dyDescent="0.2">
      <c r="A1865" s="3" t="s">
        <v>1843</v>
      </c>
      <c r="B1865" s="3" t="s">
        <v>1843</v>
      </c>
      <c r="C1865" s="3" t="s">
        <v>25</v>
      </c>
      <c r="D1865" s="3" t="s">
        <v>17</v>
      </c>
      <c r="F1865" s="3" t="s">
        <v>17</v>
      </c>
      <c r="G1865" s="3" t="str">
        <f>IF(ISNUMBER(SEARCH("Sourcewatch",F1865)),"Sourcewatch",IF(ISNUMBER(SEARCH("desmog",F1865)),"Desmog",IF(ISNUMBER(SEARCH("Exxon",F1865)),"Exxonsecrets",IF(ISNUMBER(SEARCH("wikipedia",F1865)),"Wikipedia",IF(ISNUMBER(SEARCH("greenpeace",F1865)),"Greenpeace",IF(ISNUMBER(SEARCH("Polluterwatch",F1865)),"Polluterwatch",IF(F1865="","","Other")))))))</f>
        <v/>
      </c>
      <c r="H1865">
        <f>LEN(B1865)</f>
        <v>19</v>
      </c>
    </row>
    <row r="1866" spans="1:9" ht="15.75" customHeight="1" x14ac:dyDescent="0.2">
      <c r="A1866" s="3" t="s">
        <v>1844</v>
      </c>
      <c r="B1866" s="3" t="s">
        <v>1844</v>
      </c>
      <c r="C1866" s="3" t="s">
        <v>25</v>
      </c>
      <c r="D1866" s="3" t="s">
        <v>17</v>
      </c>
      <c r="F1866" s="3" t="s">
        <v>17</v>
      </c>
      <c r="G1866" s="3" t="str">
        <f>IF(ISNUMBER(SEARCH("Sourcewatch",F1866)),"Sourcewatch",IF(ISNUMBER(SEARCH("desmog",F1866)),"Desmog",IF(ISNUMBER(SEARCH("Exxon",F1866)),"Exxonsecrets",IF(ISNUMBER(SEARCH("wikipedia",F1866)),"Wikipedia",IF(ISNUMBER(SEARCH("greenpeace",F1866)),"Greenpeace",IF(ISNUMBER(SEARCH("Polluterwatch",F1866)),"Polluterwatch",IF(F1866="","","Other")))))))</f>
        <v/>
      </c>
      <c r="H1866">
        <f>LEN(B1866)</f>
        <v>12</v>
      </c>
    </row>
    <row r="1867" spans="1:9" ht="15.75" customHeight="1" x14ac:dyDescent="0.2">
      <c r="A1867" s="3" t="s">
        <v>1845</v>
      </c>
      <c r="B1867" s="3" t="s">
        <v>1845</v>
      </c>
      <c r="C1867" s="3" t="s">
        <v>25</v>
      </c>
      <c r="D1867" s="3" t="s">
        <v>17</v>
      </c>
      <c r="F1867" s="3" t="s">
        <v>17</v>
      </c>
      <c r="G1867" s="3" t="str">
        <f>IF(ISNUMBER(SEARCH("Sourcewatch",F1867)),"Sourcewatch",IF(ISNUMBER(SEARCH("desmog",F1867)),"Desmog",IF(ISNUMBER(SEARCH("Exxon",F1867)),"Exxonsecrets",IF(ISNUMBER(SEARCH("wikipedia",F1867)),"Wikipedia",IF(ISNUMBER(SEARCH("greenpeace",F1867)),"Greenpeace",IF(ISNUMBER(SEARCH("Polluterwatch",F1867)),"Polluterwatch",IF(F1867="","","Other")))))))</f>
        <v/>
      </c>
      <c r="H1867">
        <f>LEN(B1867)</f>
        <v>13</v>
      </c>
    </row>
    <row r="1868" spans="1:9" ht="15.75" customHeight="1" x14ac:dyDescent="0.2">
      <c r="A1868" s="3" t="s">
        <v>1846</v>
      </c>
      <c r="B1868" s="3" t="s">
        <v>1846</v>
      </c>
      <c r="C1868" s="3" t="s">
        <v>17</v>
      </c>
      <c r="D1868" s="3" t="s">
        <v>25</v>
      </c>
      <c r="G1868" s="3" t="str">
        <f>IF(ISNUMBER(SEARCH("Sourcewatch",F1868)),"Sourcewatch",IF(ISNUMBER(SEARCH("desmog",F1868)),"Desmog",IF(ISNUMBER(SEARCH("Exxon",F1868)),"Exxonsecrets",IF(ISNUMBER(SEARCH("wikipedia",F1868)),"Wikipedia",IF(ISNUMBER(SEARCH("greenpeace",F1868)),"Greenpeace",IF(ISNUMBER(SEARCH("Polluterwatch",F1868)),"Polluterwatch",IF(F1868="","","Other")))))))</f>
        <v/>
      </c>
      <c r="H1868">
        <f>LEN(B1868)</f>
        <v>21</v>
      </c>
    </row>
    <row r="1869" spans="1:9" ht="15.75" customHeight="1" x14ac:dyDescent="0.2">
      <c r="A1869" s="3" t="s">
        <v>1847</v>
      </c>
      <c r="B1869" s="3" t="s">
        <v>1847</v>
      </c>
      <c r="C1869" s="3" t="s">
        <v>17</v>
      </c>
      <c r="D1869" s="3" t="s">
        <v>25</v>
      </c>
      <c r="G1869" s="3" t="str">
        <f>IF(ISNUMBER(SEARCH("Sourcewatch",F1869)),"Sourcewatch",IF(ISNUMBER(SEARCH("desmog",F1869)),"Desmog",IF(ISNUMBER(SEARCH("Exxon",F1869)),"Exxonsecrets",IF(ISNUMBER(SEARCH("wikipedia",F1869)),"Wikipedia",IF(ISNUMBER(SEARCH("greenpeace",F1869)),"Greenpeace",IF(ISNUMBER(SEARCH("Polluterwatch",F1869)),"Polluterwatch",IF(F1869="","","Other")))))))</f>
        <v/>
      </c>
      <c r="H1869">
        <f>LEN(B1869)</f>
        <v>27</v>
      </c>
    </row>
    <row r="1870" spans="1:9" ht="15.75" customHeight="1" x14ac:dyDescent="0.2">
      <c r="A1870" s="3" t="s">
        <v>1848</v>
      </c>
      <c r="B1870" s="3" t="s">
        <v>1848</v>
      </c>
      <c r="C1870" s="3" t="s">
        <v>25</v>
      </c>
      <c r="D1870" s="3" t="s">
        <v>17</v>
      </c>
      <c r="F1870" s="3" t="s">
        <v>17</v>
      </c>
      <c r="G1870" s="3" t="str">
        <f>IF(ISNUMBER(SEARCH("Sourcewatch",F1870)),"Sourcewatch",IF(ISNUMBER(SEARCH("desmog",F1870)),"Desmog",IF(ISNUMBER(SEARCH("Exxon",F1870)),"Exxonsecrets",IF(ISNUMBER(SEARCH("wikipedia",F1870)),"Wikipedia",IF(ISNUMBER(SEARCH("greenpeace",F1870)),"Greenpeace",IF(ISNUMBER(SEARCH("Polluterwatch",F1870)),"Polluterwatch",IF(F1870="","","Other")))))))</f>
        <v/>
      </c>
      <c r="H1870">
        <f>LEN(B1870)</f>
        <v>14</v>
      </c>
    </row>
    <row r="1871" spans="1:9" ht="15.75" customHeight="1" x14ac:dyDescent="0.2">
      <c r="A1871" s="3" t="s">
        <v>1849</v>
      </c>
      <c r="B1871" s="3" t="s">
        <v>1849</v>
      </c>
      <c r="C1871" s="3" t="s">
        <v>17</v>
      </c>
      <c r="D1871" s="3" t="s">
        <v>17</v>
      </c>
      <c r="F1871" s="3" t="s">
        <v>1850</v>
      </c>
      <c r="G1871" s="3" t="str">
        <f>IF(ISNUMBER(SEARCH("Sourcewatch",F1871)),"Sourcewatch",IF(ISNUMBER(SEARCH("desmog",F1871)),"Desmog",IF(ISNUMBER(SEARCH("Exxon",F1871)),"Exxonsecrets",IF(ISNUMBER(SEARCH("wikipedia",F1871)),"Wikipedia",IF(ISNUMBER(SEARCH("greenpeace",F1871)),"Greenpeace",IF(ISNUMBER(SEARCH("Polluterwatch",F1871)),"Polluterwatch",IF(F1871="","","Other")))))))</f>
        <v>Desmog</v>
      </c>
      <c r="H1871">
        <f>LEN(B1871)</f>
        <v>21</v>
      </c>
    </row>
    <row r="1872" spans="1:9" ht="15.75" customHeight="1" x14ac:dyDescent="0.2">
      <c r="A1872" s="3" t="s">
        <v>1851</v>
      </c>
      <c r="B1872" s="3" t="s">
        <v>1851</v>
      </c>
      <c r="C1872" s="3" t="s">
        <v>17</v>
      </c>
      <c r="D1872" s="3" t="s">
        <v>25</v>
      </c>
      <c r="G1872" s="3" t="str">
        <f>IF(ISNUMBER(SEARCH("Sourcewatch",F1872)),"Sourcewatch",IF(ISNUMBER(SEARCH("desmog",F1872)),"Desmog",IF(ISNUMBER(SEARCH("Exxon",F1872)),"Exxonsecrets",IF(ISNUMBER(SEARCH("wikipedia",F1872)),"Wikipedia",IF(ISNUMBER(SEARCH("greenpeace",F1872)),"Greenpeace",IF(ISNUMBER(SEARCH("Polluterwatch",F1872)),"Polluterwatch",IF(F1872="","","Other")))))))</f>
        <v/>
      </c>
      <c r="H1872">
        <f>LEN(B1872)</f>
        <v>39</v>
      </c>
    </row>
    <row r="1873" spans="1:8" ht="15.75" customHeight="1" x14ac:dyDescent="0.2">
      <c r="A1873" s="3" t="s">
        <v>1852</v>
      </c>
      <c r="B1873" s="3" t="s">
        <v>1852</v>
      </c>
      <c r="C1873" s="3" t="s">
        <v>25</v>
      </c>
      <c r="D1873" s="3" t="s">
        <v>17</v>
      </c>
      <c r="F1873" s="3" t="s">
        <v>17</v>
      </c>
      <c r="G1873" s="3" t="str">
        <f>IF(ISNUMBER(SEARCH("Sourcewatch",F1873)),"Sourcewatch",IF(ISNUMBER(SEARCH("desmog",F1873)),"Desmog",IF(ISNUMBER(SEARCH("Exxon",F1873)),"Exxonsecrets",IF(ISNUMBER(SEARCH("wikipedia",F1873)),"Wikipedia",IF(ISNUMBER(SEARCH("greenpeace",F1873)),"Greenpeace",IF(ISNUMBER(SEARCH("Polluterwatch",F1873)),"Polluterwatch",IF(F1873="","","Other")))))))</f>
        <v/>
      </c>
      <c r="H1873">
        <f>LEN(B1873)</f>
        <v>17</v>
      </c>
    </row>
    <row r="1874" spans="1:8" ht="15.75" customHeight="1" x14ac:dyDescent="0.2">
      <c r="A1874" s="3" t="s">
        <v>1853</v>
      </c>
      <c r="B1874" s="3" t="s">
        <v>1853</v>
      </c>
      <c r="C1874" s="3" t="s">
        <v>25</v>
      </c>
      <c r="D1874" s="3" t="s">
        <v>17</v>
      </c>
      <c r="F1874" s="3" t="s">
        <v>17</v>
      </c>
      <c r="G1874" s="3" t="str">
        <f>IF(ISNUMBER(SEARCH("Sourcewatch",F1874)),"Sourcewatch",IF(ISNUMBER(SEARCH("desmog",F1874)),"Desmog",IF(ISNUMBER(SEARCH("Exxon",F1874)),"Exxonsecrets",IF(ISNUMBER(SEARCH("wikipedia",F1874)),"Wikipedia",IF(ISNUMBER(SEARCH("greenpeace",F1874)),"Greenpeace",IF(ISNUMBER(SEARCH("Polluterwatch",F1874)),"Polluterwatch",IF(F1874="","","Other")))))))</f>
        <v/>
      </c>
      <c r="H1874">
        <f>LEN(B1874)</f>
        <v>14</v>
      </c>
    </row>
    <row r="1875" spans="1:8" ht="15.75" customHeight="1" x14ac:dyDescent="0.2">
      <c r="A1875" s="3" t="s">
        <v>1854</v>
      </c>
      <c r="B1875" s="3" t="s">
        <v>1854</v>
      </c>
      <c r="C1875" s="3" t="s">
        <v>17</v>
      </c>
      <c r="D1875" s="3" t="s">
        <v>17</v>
      </c>
      <c r="F1875" s="3" t="s">
        <v>17</v>
      </c>
      <c r="G1875" s="3" t="str">
        <f>IF(ISNUMBER(SEARCH("Sourcewatch",F1875)),"Sourcewatch",IF(ISNUMBER(SEARCH("desmog",F1875)),"Desmog",IF(ISNUMBER(SEARCH("Exxon",F1875)),"Exxonsecrets",IF(ISNUMBER(SEARCH("wikipedia",F1875)),"Wikipedia",IF(ISNUMBER(SEARCH("greenpeace",F1875)),"Greenpeace",IF(ISNUMBER(SEARCH("Polluterwatch",F1875)),"Polluterwatch",IF(F1875="","","Other")))))))</f>
        <v/>
      </c>
      <c r="H1875">
        <f>LEN(B1875)</f>
        <v>52</v>
      </c>
    </row>
    <row r="1876" spans="1:8" ht="15.75" customHeight="1" x14ac:dyDescent="0.2">
      <c r="A1876" s="3" t="s">
        <v>1855</v>
      </c>
      <c r="B1876" s="3" t="s">
        <v>1855</v>
      </c>
      <c r="C1876" s="3" t="s">
        <v>17</v>
      </c>
      <c r="D1876" s="3" t="s">
        <v>17</v>
      </c>
      <c r="F1876" s="3" t="s">
        <v>1856</v>
      </c>
      <c r="G1876" s="3" t="str">
        <f>IF(ISNUMBER(SEARCH("Sourcewatch",F1876)),"Sourcewatch",IF(ISNUMBER(SEARCH("desmog",F1876)),"Desmog",IF(ISNUMBER(SEARCH("Exxon",F1876)),"Exxonsecrets",IF(ISNUMBER(SEARCH("wikipedia",F1876)),"Wikipedia",IF(ISNUMBER(SEARCH("greenpeace",F1876)),"Greenpeace",IF(ISNUMBER(SEARCH("Polluterwatch",F1876)),"Polluterwatch",IF(F1876="","","Other")))))))</f>
        <v>Sourcewatch</v>
      </c>
      <c r="H1876">
        <f>LEN(B1876)</f>
        <v>28</v>
      </c>
    </row>
    <row r="1877" spans="1:8" ht="15.75" customHeight="1" x14ac:dyDescent="0.2">
      <c r="A1877" s="3" t="s">
        <v>1857</v>
      </c>
      <c r="B1877" s="3" t="s">
        <v>1857</v>
      </c>
      <c r="C1877" s="3" t="s">
        <v>17</v>
      </c>
      <c r="D1877" s="3" t="s">
        <v>25</v>
      </c>
      <c r="G1877" s="3" t="str">
        <f>IF(ISNUMBER(SEARCH("Sourcewatch",F1877)),"Sourcewatch",IF(ISNUMBER(SEARCH("desmog",F1877)),"Desmog",IF(ISNUMBER(SEARCH("Exxon",F1877)),"Exxonsecrets",IF(ISNUMBER(SEARCH("wikipedia",F1877)),"Wikipedia",IF(ISNUMBER(SEARCH("greenpeace",F1877)),"Greenpeace",IF(ISNUMBER(SEARCH("Polluterwatch",F1877)),"Polluterwatch",IF(F1877="","","Other")))))))</f>
        <v/>
      </c>
      <c r="H1877">
        <f>LEN(B1877)</f>
        <v>24</v>
      </c>
    </row>
    <row r="1878" spans="1:8" ht="15.75" customHeight="1" x14ac:dyDescent="0.2">
      <c r="A1878" s="3" t="s">
        <v>1858</v>
      </c>
      <c r="B1878" s="3" t="s">
        <v>1857</v>
      </c>
      <c r="C1878" s="3" t="s">
        <v>17</v>
      </c>
      <c r="D1878" s="3" t="s">
        <v>25</v>
      </c>
      <c r="G1878" s="3" t="str">
        <f>IF(ISNUMBER(SEARCH("Sourcewatch",F1878)),"Sourcewatch",IF(ISNUMBER(SEARCH("desmog",F1878)),"Desmog",IF(ISNUMBER(SEARCH("Exxon",F1878)),"Exxonsecrets",IF(ISNUMBER(SEARCH("wikipedia",F1878)),"Wikipedia",IF(ISNUMBER(SEARCH("greenpeace",F1878)),"Greenpeace",IF(ISNUMBER(SEARCH("Polluterwatch",F1878)),"Polluterwatch",IF(F1878="","","Other")))))))</f>
        <v/>
      </c>
      <c r="H1878">
        <f>LEN(B1878)</f>
        <v>24</v>
      </c>
    </row>
    <row r="1879" spans="1:8" ht="15.75" customHeight="1" x14ac:dyDescent="0.2">
      <c r="A1879" s="3" t="s">
        <v>1859</v>
      </c>
      <c r="B1879" s="3" t="s">
        <v>1859</v>
      </c>
      <c r="C1879" s="3" t="s">
        <v>25</v>
      </c>
      <c r="D1879" s="3" t="s">
        <v>17</v>
      </c>
      <c r="F1879" s="3" t="s">
        <v>17</v>
      </c>
      <c r="G1879" s="3" t="str">
        <f>IF(ISNUMBER(SEARCH("Sourcewatch",F1879)),"Sourcewatch",IF(ISNUMBER(SEARCH("desmog",F1879)),"Desmog",IF(ISNUMBER(SEARCH("Exxon",F1879)),"Exxonsecrets",IF(ISNUMBER(SEARCH("wikipedia",F1879)),"Wikipedia",IF(ISNUMBER(SEARCH("greenpeace",F1879)),"Greenpeace",IF(ISNUMBER(SEARCH("Polluterwatch",F1879)),"Polluterwatch",IF(F1879="","","Other")))))))</f>
        <v/>
      </c>
      <c r="H1879">
        <f>LEN(B1879)</f>
        <v>7</v>
      </c>
    </row>
    <row r="1880" spans="1:8" ht="15.75" customHeight="1" x14ac:dyDescent="0.2">
      <c r="A1880" s="3" t="s">
        <v>1860</v>
      </c>
      <c r="B1880" s="3" t="s">
        <v>1860</v>
      </c>
      <c r="C1880" s="3" t="s">
        <v>17</v>
      </c>
      <c r="D1880" s="3" t="s">
        <v>25</v>
      </c>
      <c r="G1880" s="3" t="str">
        <f>IF(ISNUMBER(SEARCH("Sourcewatch",F1880)),"Sourcewatch",IF(ISNUMBER(SEARCH("desmog",F1880)),"Desmog",IF(ISNUMBER(SEARCH("Exxon",F1880)),"Exxonsecrets",IF(ISNUMBER(SEARCH("wikipedia",F1880)),"Wikipedia",IF(ISNUMBER(SEARCH("greenpeace",F1880)),"Greenpeace",IF(ISNUMBER(SEARCH("Polluterwatch",F1880)),"Polluterwatch",IF(F1880="","","Other")))))))</f>
        <v/>
      </c>
      <c r="H1880">
        <f>LEN(B1880)</f>
        <v>28</v>
      </c>
    </row>
    <row r="1881" spans="1:8" ht="15.75" customHeight="1" x14ac:dyDescent="0.2">
      <c r="A1881" s="3" t="s">
        <v>1861</v>
      </c>
      <c r="B1881" s="3" t="s">
        <v>1860</v>
      </c>
      <c r="C1881" s="3" t="s">
        <v>17</v>
      </c>
      <c r="D1881" s="3" t="s">
        <v>25</v>
      </c>
      <c r="G1881" s="3" t="str">
        <f>IF(ISNUMBER(SEARCH("Sourcewatch",F1881)),"Sourcewatch",IF(ISNUMBER(SEARCH("desmog",F1881)),"Desmog",IF(ISNUMBER(SEARCH("Exxon",F1881)),"Exxonsecrets",IF(ISNUMBER(SEARCH("wikipedia",F1881)),"Wikipedia",IF(ISNUMBER(SEARCH("greenpeace",F1881)),"Greenpeace",IF(ISNUMBER(SEARCH("Polluterwatch",F1881)),"Polluterwatch",IF(F1881="","","Other")))))))</f>
        <v/>
      </c>
      <c r="H1881">
        <f>LEN(B1881)</f>
        <v>28</v>
      </c>
    </row>
    <row r="1882" spans="1:8" ht="15.75" customHeight="1" x14ac:dyDescent="0.2">
      <c r="A1882" s="3" t="s">
        <v>1862</v>
      </c>
      <c r="B1882" s="3" t="s">
        <v>1862</v>
      </c>
      <c r="C1882" s="3" t="s">
        <v>25</v>
      </c>
      <c r="D1882" s="3" t="s">
        <v>17</v>
      </c>
      <c r="F1882" s="3" t="s">
        <v>17</v>
      </c>
      <c r="G1882" s="3" t="str">
        <f>IF(ISNUMBER(SEARCH("Sourcewatch",F1882)),"Sourcewatch",IF(ISNUMBER(SEARCH("desmog",F1882)),"Desmog",IF(ISNUMBER(SEARCH("Exxon",F1882)),"Exxonsecrets",IF(ISNUMBER(SEARCH("wikipedia",F1882)),"Wikipedia",IF(ISNUMBER(SEARCH("greenpeace",F1882)),"Greenpeace",IF(ISNUMBER(SEARCH("Polluterwatch",F1882)),"Polluterwatch",IF(F1882="","","Other")))))))</f>
        <v/>
      </c>
      <c r="H1882">
        <f>LEN(B1882)</f>
        <v>13</v>
      </c>
    </row>
    <row r="1883" spans="1:8" ht="15.75" customHeight="1" x14ac:dyDescent="0.2">
      <c r="A1883" s="3" t="s">
        <v>1863</v>
      </c>
      <c r="B1883" s="3" t="s">
        <v>1863</v>
      </c>
      <c r="C1883" s="3" t="s">
        <v>25</v>
      </c>
      <c r="D1883" s="3" t="s">
        <v>17</v>
      </c>
      <c r="F1883" s="3" t="s">
        <v>17</v>
      </c>
      <c r="G1883" s="3" t="str">
        <f>IF(ISNUMBER(SEARCH("Sourcewatch",F1883)),"Sourcewatch",IF(ISNUMBER(SEARCH("desmog",F1883)),"Desmog",IF(ISNUMBER(SEARCH("Exxon",F1883)),"Exxonsecrets",IF(ISNUMBER(SEARCH("wikipedia",F1883)),"Wikipedia",IF(ISNUMBER(SEARCH("greenpeace",F1883)),"Greenpeace",IF(ISNUMBER(SEARCH("Polluterwatch",F1883)),"Polluterwatch",IF(F1883="","","Other")))))))</f>
        <v/>
      </c>
      <c r="H1883">
        <f>LEN(B1883)</f>
        <v>15</v>
      </c>
    </row>
    <row r="1884" spans="1:8" ht="15.75" customHeight="1" x14ac:dyDescent="0.2">
      <c r="A1884" s="3" t="s">
        <v>1864</v>
      </c>
      <c r="B1884" s="3" t="s">
        <v>1864</v>
      </c>
      <c r="C1884" s="3" t="s">
        <v>25</v>
      </c>
      <c r="D1884" s="3" t="s">
        <v>17</v>
      </c>
      <c r="F1884" s="3" t="s">
        <v>17</v>
      </c>
      <c r="G1884" s="3" t="str">
        <f>IF(ISNUMBER(SEARCH("Sourcewatch",F1884)),"Sourcewatch",IF(ISNUMBER(SEARCH("desmog",F1884)),"Desmog",IF(ISNUMBER(SEARCH("Exxon",F1884)),"Exxonsecrets",IF(ISNUMBER(SEARCH("wikipedia",F1884)),"Wikipedia",IF(ISNUMBER(SEARCH("greenpeace",F1884)),"Greenpeace",IF(ISNUMBER(SEARCH("Polluterwatch",F1884)),"Polluterwatch",IF(F1884="","","Other")))))))</f>
        <v/>
      </c>
      <c r="H1884">
        <f>LEN(B1884)</f>
        <v>18</v>
      </c>
    </row>
    <row r="1885" spans="1:8" ht="15.75" customHeight="1" x14ac:dyDescent="0.2">
      <c r="A1885" s="3" t="s">
        <v>1865</v>
      </c>
      <c r="B1885" s="3" t="s">
        <v>1865</v>
      </c>
      <c r="C1885" s="3" t="s">
        <v>25</v>
      </c>
      <c r="D1885" s="3" t="s">
        <v>17</v>
      </c>
      <c r="F1885" s="3" t="s">
        <v>17</v>
      </c>
      <c r="G1885" s="3" t="str">
        <f>IF(ISNUMBER(SEARCH("Sourcewatch",F1885)),"Sourcewatch",IF(ISNUMBER(SEARCH("desmog",F1885)),"Desmog",IF(ISNUMBER(SEARCH("Exxon",F1885)),"Exxonsecrets",IF(ISNUMBER(SEARCH("wikipedia",F1885)),"Wikipedia",IF(ISNUMBER(SEARCH("greenpeace",F1885)),"Greenpeace",IF(ISNUMBER(SEARCH("Polluterwatch",F1885)),"Polluterwatch",IF(F1885="","","Other")))))))</f>
        <v/>
      </c>
      <c r="H1885">
        <f>LEN(B1885)</f>
        <v>14</v>
      </c>
    </row>
    <row r="1886" spans="1:8" ht="15.75" customHeight="1" x14ac:dyDescent="0.2">
      <c r="A1886" s="3" t="s">
        <v>1866</v>
      </c>
      <c r="B1886" s="3" t="s">
        <v>1866</v>
      </c>
      <c r="C1886" s="3" t="s">
        <v>25</v>
      </c>
      <c r="D1886" s="3" t="s">
        <v>17</v>
      </c>
      <c r="F1886" s="3" t="s">
        <v>17</v>
      </c>
      <c r="G1886" s="3" t="str">
        <f>IF(ISNUMBER(SEARCH("Sourcewatch",F1886)),"Sourcewatch",IF(ISNUMBER(SEARCH("desmog",F1886)),"Desmog",IF(ISNUMBER(SEARCH("Exxon",F1886)),"Exxonsecrets",IF(ISNUMBER(SEARCH("wikipedia",F1886)),"Wikipedia",IF(ISNUMBER(SEARCH("greenpeace",F1886)),"Greenpeace",IF(ISNUMBER(SEARCH("Polluterwatch",F1886)),"Polluterwatch",IF(F1886="","","Other")))))))</f>
        <v/>
      </c>
      <c r="H1886">
        <f>LEN(B1886)</f>
        <v>17</v>
      </c>
    </row>
    <row r="1887" spans="1:8" ht="15.75" customHeight="1" x14ac:dyDescent="0.2">
      <c r="A1887" s="3" t="s">
        <v>1867</v>
      </c>
      <c r="B1887" s="3" t="s">
        <v>1867</v>
      </c>
      <c r="C1887" s="3" t="s">
        <v>25</v>
      </c>
      <c r="D1887" s="3" t="s">
        <v>17</v>
      </c>
      <c r="F1887" s="3" t="s">
        <v>17</v>
      </c>
      <c r="G1887" s="3" t="str">
        <f>IF(ISNUMBER(SEARCH("Sourcewatch",F1887)),"Sourcewatch",IF(ISNUMBER(SEARCH("desmog",F1887)),"Desmog",IF(ISNUMBER(SEARCH("Exxon",F1887)),"Exxonsecrets",IF(ISNUMBER(SEARCH("wikipedia",F1887)),"Wikipedia",IF(ISNUMBER(SEARCH("greenpeace",F1887)),"Greenpeace",IF(ISNUMBER(SEARCH("Polluterwatch",F1887)),"Polluterwatch",IF(F1887="","","Other")))))))</f>
        <v/>
      </c>
      <c r="H1887">
        <f>LEN(B1887)</f>
        <v>14</v>
      </c>
    </row>
    <row r="1888" spans="1:8" ht="15.75" customHeight="1" x14ac:dyDescent="0.2">
      <c r="A1888" s="3" t="s">
        <v>1868</v>
      </c>
      <c r="B1888" s="3" t="s">
        <v>1868</v>
      </c>
      <c r="C1888" s="3" t="s">
        <v>25</v>
      </c>
      <c r="D1888" s="3" t="s">
        <v>17</v>
      </c>
      <c r="F1888" s="3" t="s">
        <v>17</v>
      </c>
      <c r="G1888" s="3" t="str">
        <f>IF(ISNUMBER(SEARCH("Sourcewatch",F1888)),"Sourcewatch",IF(ISNUMBER(SEARCH("desmog",F1888)),"Desmog",IF(ISNUMBER(SEARCH("Exxon",F1888)),"Exxonsecrets",IF(ISNUMBER(SEARCH("wikipedia",F1888)),"Wikipedia",IF(ISNUMBER(SEARCH("greenpeace",F1888)),"Greenpeace",IF(ISNUMBER(SEARCH("Polluterwatch",F1888)),"Polluterwatch",IF(F1888="","","Other")))))))</f>
        <v/>
      </c>
      <c r="H1888">
        <f>LEN(B1888)</f>
        <v>5</v>
      </c>
    </row>
    <row r="1889" spans="1:9" ht="15.75" customHeight="1" x14ac:dyDescent="0.2">
      <c r="A1889" s="3" t="s">
        <v>1869</v>
      </c>
      <c r="B1889" s="3" t="s">
        <v>1869</v>
      </c>
      <c r="C1889" s="3" t="s">
        <v>25</v>
      </c>
      <c r="D1889" s="3" t="s">
        <v>17</v>
      </c>
      <c r="F1889" s="3" t="s">
        <v>17</v>
      </c>
      <c r="G1889" s="3" t="str">
        <f>IF(ISNUMBER(SEARCH("Sourcewatch",F1889)),"Sourcewatch",IF(ISNUMBER(SEARCH("desmog",F1889)),"Desmog",IF(ISNUMBER(SEARCH("Exxon",F1889)),"Exxonsecrets",IF(ISNUMBER(SEARCH("wikipedia",F1889)),"Wikipedia",IF(ISNUMBER(SEARCH("greenpeace",F1889)),"Greenpeace",IF(ISNUMBER(SEARCH("Polluterwatch",F1889)),"Polluterwatch",IF(F1889="","","Other")))))))</f>
        <v/>
      </c>
      <c r="H1889">
        <f>LEN(B1889)</f>
        <v>17</v>
      </c>
    </row>
    <row r="1890" spans="1:9" ht="15.75" customHeight="1" x14ac:dyDescent="0.2">
      <c r="A1890" s="3" t="s">
        <v>1870</v>
      </c>
      <c r="B1890" s="3" t="s">
        <v>1870</v>
      </c>
      <c r="C1890" s="3" t="s">
        <v>25</v>
      </c>
      <c r="D1890" s="3" t="s">
        <v>17</v>
      </c>
      <c r="F1890" s="3" t="s">
        <v>17</v>
      </c>
      <c r="G1890" s="3" t="str">
        <f>IF(ISNUMBER(SEARCH("Sourcewatch",F1890)),"Sourcewatch",IF(ISNUMBER(SEARCH("desmog",F1890)),"Desmog",IF(ISNUMBER(SEARCH("Exxon",F1890)),"Exxonsecrets",IF(ISNUMBER(SEARCH("wikipedia",F1890)),"Wikipedia",IF(ISNUMBER(SEARCH("greenpeace",F1890)),"Greenpeace",IF(ISNUMBER(SEARCH("Polluterwatch",F1890)),"Polluterwatch",IF(F1890="","","Other")))))))</f>
        <v/>
      </c>
      <c r="H1890">
        <f>LEN(B1890)</f>
        <v>5</v>
      </c>
    </row>
    <row r="1891" spans="1:9" ht="15.75" customHeight="1" x14ac:dyDescent="0.2">
      <c r="A1891" s="3" t="s">
        <v>1871</v>
      </c>
      <c r="B1891" s="3" t="s">
        <v>1871</v>
      </c>
      <c r="C1891" s="3" t="s">
        <v>25</v>
      </c>
      <c r="D1891" s="3" t="s">
        <v>17</v>
      </c>
      <c r="F1891" s="3" t="s">
        <v>17</v>
      </c>
      <c r="G1891" s="3" t="str">
        <f>IF(ISNUMBER(SEARCH("Sourcewatch",F1891)),"Sourcewatch",IF(ISNUMBER(SEARCH("desmog",F1891)),"Desmog",IF(ISNUMBER(SEARCH("Exxon",F1891)),"Exxonsecrets",IF(ISNUMBER(SEARCH("wikipedia",F1891)),"Wikipedia",IF(ISNUMBER(SEARCH("greenpeace",F1891)),"Greenpeace",IF(ISNUMBER(SEARCH("Polluterwatch",F1891)),"Polluterwatch",IF(F1891="","","Other")))))))</f>
        <v/>
      </c>
      <c r="H1891">
        <f>LEN(B1891)</f>
        <v>14</v>
      </c>
    </row>
    <row r="1892" spans="1:9" ht="15.75" customHeight="1" x14ac:dyDescent="0.2">
      <c r="A1892" s="3" t="s">
        <v>1872</v>
      </c>
      <c r="B1892" s="3" t="s">
        <v>1872</v>
      </c>
      <c r="C1892" s="3" t="s">
        <v>25</v>
      </c>
      <c r="D1892" s="3" t="s">
        <v>17</v>
      </c>
      <c r="F1892" s="3" t="s">
        <v>17</v>
      </c>
      <c r="G1892" s="3" t="str">
        <f>IF(ISNUMBER(SEARCH("Sourcewatch",F1892)),"Sourcewatch",IF(ISNUMBER(SEARCH("desmog",F1892)),"Desmog",IF(ISNUMBER(SEARCH("Exxon",F1892)),"Exxonsecrets",IF(ISNUMBER(SEARCH("wikipedia",F1892)),"Wikipedia",IF(ISNUMBER(SEARCH("greenpeace",F1892)),"Greenpeace",IF(ISNUMBER(SEARCH("Polluterwatch",F1892)),"Polluterwatch",IF(F1892="","","Other")))))))</f>
        <v/>
      </c>
      <c r="H1892">
        <f>LEN(B1892)</f>
        <v>14</v>
      </c>
    </row>
    <row r="1893" spans="1:9" ht="15.75" customHeight="1" x14ac:dyDescent="0.2">
      <c r="A1893" s="3" t="s">
        <v>1873</v>
      </c>
      <c r="B1893" s="3" t="s">
        <v>1873</v>
      </c>
      <c r="C1893" s="3" t="s">
        <v>25</v>
      </c>
      <c r="D1893" s="3" t="s">
        <v>17</v>
      </c>
      <c r="F1893" s="3" t="s">
        <v>17</v>
      </c>
      <c r="G1893" s="3" t="str">
        <f>IF(ISNUMBER(SEARCH("Sourcewatch",F1893)),"Sourcewatch",IF(ISNUMBER(SEARCH("desmog",F1893)),"Desmog",IF(ISNUMBER(SEARCH("Exxon",F1893)),"Exxonsecrets",IF(ISNUMBER(SEARCH("wikipedia",F1893)),"Wikipedia",IF(ISNUMBER(SEARCH("greenpeace",F1893)),"Greenpeace",IF(ISNUMBER(SEARCH("Polluterwatch",F1893)),"Polluterwatch",IF(F1893="","","Other")))))))</f>
        <v/>
      </c>
      <c r="H1893">
        <f>LEN(B1893)</f>
        <v>17</v>
      </c>
    </row>
    <row r="1894" spans="1:9" ht="15.75" customHeight="1" x14ac:dyDescent="0.2">
      <c r="A1894" s="3" t="s">
        <v>1874</v>
      </c>
      <c r="B1894" s="3" t="s">
        <v>1874</v>
      </c>
      <c r="C1894" s="3" t="s">
        <v>25</v>
      </c>
      <c r="D1894" s="3" t="s">
        <v>17</v>
      </c>
      <c r="F1894" s="3" t="s">
        <v>17</v>
      </c>
      <c r="G1894" s="3" t="str">
        <f>IF(ISNUMBER(SEARCH("Sourcewatch",F1894)),"Sourcewatch",IF(ISNUMBER(SEARCH("desmog",F1894)),"Desmog",IF(ISNUMBER(SEARCH("Exxon",F1894)),"Exxonsecrets",IF(ISNUMBER(SEARCH("wikipedia",F1894)),"Wikipedia",IF(ISNUMBER(SEARCH("greenpeace",F1894)),"Greenpeace",IF(ISNUMBER(SEARCH("Polluterwatch",F1894)),"Polluterwatch",IF(F1894="","","Other")))))))</f>
        <v/>
      </c>
      <c r="H1894">
        <f>LEN(B1894)</f>
        <v>15</v>
      </c>
    </row>
    <row r="1895" spans="1:9" ht="15.75" customHeight="1" x14ac:dyDescent="0.2">
      <c r="A1895" s="3" t="s">
        <v>1875</v>
      </c>
      <c r="B1895" s="3" t="s">
        <v>1875</v>
      </c>
      <c r="C1895" s="3" t="s">
        <v>25</v>
      </c>
      <c r="D1895" s="3" t="s">
        <v>17</v>
      </c>
      <c r="F1895" s="3" t="s">
        <v>17</v>
      </c>
      <c r="G1895" s="3" t="str">
        <f>IF(ISNUMBER(SEARCH("Sourcewatch",F1895)),"Sourcewatch",IF(ISNUMBER(SEARCH("desmog",F1895)),"Desmog",IF(ISNUMBER(SEARCH("Exxon",F1895)),"Exxonsecrets",IF(ISNUMBER(SEARCH("wikipedia",F1895)),"Wikipedia",IF(ISNUMBER(SEARCH("greenpeace",F1895)),"Greenpeace",IF(ISNUMBER(SEARCH("Polluterwatch",F1895)),"Polluterwatch",IF(F1895="","","Other")))))))</f>
        <v/>
      </c>
      <c r="H1895">
        <f>LEN(B1895)</f>
        <v>18</v>
      </c>
    </row>
    <row r="1896" spans="1:9" ht="15.75" customHeight="1" x14ac:dyDescent="0.2">
      <c r="A1896" s="3" t="s">
        <v>1876</v>
      </c>
      <c r="B1896" s="3" t="s">
        <v>1876</v>
      </c>
      <c r="C1896" s="3" t="s">
        <v>25</v>
      </c>
      <c r="D1896" s="3" t="s">
        <v>17</v>
      </c>
      <c r="F1896" s="3" t="s">
        <v>17</v>
      </c>
      <c r="G1896" s="3" t="str">
        <f>IF(ISNUMBER(SEARCH("Sourcewatch",F1896)),"Sourcewatch",IF(ISNUMBER(SEARCH("desmog",F1896)),"Desmog",IF(ISNUMBER(SEARCH("Exxon",F1896)),"Exxonsecrets",IF(ISNUMBER(SEARCH("wikipedia",F1896)),"Wikipedia",IF(ISNUMBER(SEARCH("greenpeace",F1896)),"Greenpeace",IF(ISNUMBER(SEARCH("Polluterwatch",F1896)),"Polluterwatch",IF(F1896="","","Other")))))))</f>
        <v/>
      </c>
      <c r="H1896">
        <f>LEN(B1896)</f>
        <v>9</v>
      </c>
    </row>
    <row r="1897" spans="1:9" ht="15.75" customHeight="1" x14ac:dyDescent="0.2">
      <c r="A1897" s="3" t="s">
        <v>1877</v>
      </c>
      <c r="B1897" s="3" t="s">
        <v>1877</v>
      </c>
      <c r="C1897" s="3" t="s">
        <v>25</v>
      </c>
      <c r="D1897" s="3" t="s">
        <v>17</v>
      </c>
      <c r="F1897" s="3" t="s">
        <v>17</v>
      </c>
      <c r="G1897" s="3" t="str">
        <f>IF(ISNUMBER(SEARCH("Sourcewatch",F1897)),"Sourcewatch",IF(ISNUMBER(SEARCH("desmog",F1897)),"Desmog",IF(ISNUMBER(SEARCH("Exxon",F1897)),"Exxonsecrets",IF(ISNUMBER(SEARCH("wikipedia",F1897)),"Wikipedia",IF(ISNUMBER(SEARCH("greenpeace",F1897)),"Greenpeace",IF(ISNUMBER(SEARCH("Polluterwatch",F1897)),"Polluterwatch",IF(F1897="","","Other")))))))</f>
        <v/>
      </c>
      <c r="H1897">
        <f>LEN(B1897)</f>
        <v>14</v>
      </c>
    </row>
    <row r="1898" spans="1:9" ht="15.75" customHeight="1" x14ac:dyDescent="0.2">
      <c r="A1898" s="3" t="s">
        <v>1878</v>
      </c>
      <c r="B1898" s="3" t="s">
        <v>1878</v>
      </c>
      <c r="C1898" s="3" t="s">
        <v>25</v>
      </c>
      <c r="D1898" s="3" t="s">
        <v>17</v>
      </c>
      <c r="F1898" s="3" t="s">
        <v>17</v>
      </c>
      <c r="G1898" s="3" t="str">
        <f>IF(ISNUMBER(SEARCH("Sourcewatch",F1898)),"Sourcewatch",IF(ISNUMBER(SEARCH("desmog",F1898)),"Desmog",IF(ISNUMBER(SEARCH("Exxon",F1898)),"Exxonsecrets",IF(ISNUMBER(SEARCH("wikipedia",F1898)),"Wikipedia",IF(ISNUMBER(SEARCH("greenpeace",F1898)),"Greenpeace",IF(ISNUMBER(SEARCH("Polluterwatch",F1898)),"Polluterwatch",IF(F1898="","","Other")))))))</f>
        <v/>
      </c>
      <c r="H1898">
        <f>LEN(B1898)</f>
        <v>13</v>
      </c>
    </row>
    <row r="1899" spans="1:9" ht="15.75" customHeight="1" x14ac:dyDescent="0.2">
      <c r="A1899" s="3" t="s">
        <v>1879</v>
      </c>
      <c r="B1899" s="3" t="s">
        <v>1879</v>
      </c>
      <c r="C1899" s="3" t="s">
        <v>25</v>
      </c>
      <c r="D1899" s="3" t="s">
        <v>17</v>
      </c>
      <c r="F1899" s="3" t="s">
        <v>17</v>
      </c>
      <c r="G1899" s="3" t="str">
        <f>IF(ISNUMBER(SEARCH("Sourcewatch",F1899)),"Sourcewatch",IF(ISNUMBER(SEARCH("desmog",F1899)),"Desmog",IF(ISNUMBER(SEARCH("Exxon",F1899)),"Exxonsecrets",IF(ISNUMBER(SEARCH("wikipedia",F1899)),"Wikipedia",IF(ISNUMBER(SEARCH("greenpeace",F1899)),"Greenpeace",IF(ISNUMBER(SEARCH("Polluterwatch",F1899)),"Polluterwatch",IF(F1899="","","Other")))))))</f>
        <v/>
      </c>
      <c r="H1899">
        <f>LEN(B1899)</f>
        <v>15</v>
      </c>
    </row>
    <row r="1900" spans="1:9" ht="15.75" customHeight="1" x14ac:dyDescent="0.2">
      <c r="A1900" s="3" t="s">
        <v>1880</v>
      </c>
      <c r="B1900" s="3" t="s">
        <v>1880</v>
      </c>
      <c r="D1900" s="3" t="s">
        <v>17</v>
      </c>
      <c r="F1900" s="3" t="s">
        <v>1881</v>
      </c>
      <c r="G1900" s="3" t="str">
        <f>IF(ISNUMBER(SEARCH("Sourcewatch",F1900)),"Sourcewatch",IF(ISNUMBER(SEARCH("desmog",F1900)),"Desmog",IF(ISNUMBER(SEARCH("Exxon",F1900)),"Exxonsecrets",IF(ISNUMBER(SEARCH("wikipedia",F1900)),"Wikipedia",IF(ISNUMBER(SEARCH("greenpeace",F1900)),"Greenpeace",IF(ISNUMBER(SEARCH("Polluterwatch",F1900)),"Polluterwatch",IF(F1900="","","Other")))))))</f>
        <v>Sourcewatch</v>
      </c>
      <c r="H1900">
        <f>LEN(B1900)</f>
        <v>40</v>
      </c>
    </row>
    <row r="1901" spans="1:9" ht="15.75" customHeight="1" x14ac:dyDescent="0.2">
      <c r="A1901" s="3" t="s">
        <v>1882</v>
      </c>
      <c r="B1901" s="3" t="s">
        <v>1882</v>
      </c>
      <c r="C1901" s="3" t="s">
        <v>25</v>
      </c>
      <c r="D1901" s="3" t="s">
        <v>17</v>
      </c>
      <c r="F1901" s="3" t="s">
        <v>17</v>
      </c>
      <c r="G1901" s="3" t="str">
        <f>IF(ISNUMBER(SEARCH("Sourcewatch",F1901)),"Sourcewatch",IF(ISNUMBER(SEARCH("desmog",F1901)),"Desmog",IF(ISNUMBER(SEARCH("Exxon",F1901)),"Exxonsecrets",IF(ISNUMBER(SEARCH("wikipedia",F1901)),"Wikipedia",IF(ISNUMBER(SEARCH("greenpeace",F1901)),"Greenpeace",IF(ISNUMBER(SEARCH("Polluterwatch",F1901)),"Polluterwatch",IF(F1901="","","Other")))))))</f>
        <v/>
      </c>
      <c r="H1901">
        <f>LEN(B1901)</f>
        <v>6</v>
      </c>
    </row>
    <row r="1902" spans="1:9" ht="15.75" customHeight="1" x14ac:dyDescent="0.2">
      <c r="A1902" s="11" t="s">
        <v>4552</v>
      </c>
      <c r="B1902" s="11" t="s">
        <v>4552</v>
      </c>
      <c r="C1902" t="s">
        <v>25</v>
      </c>
      <c r="D1902" t="s">
        <v>17</v>
      </c>
      <c r="G1902" s="3" t="str">
        <f>IF(ISNUMBER(SEARCH("Sourcewatch",F1902)),"Sourcewatch",IF(ISNUMBER(SEARCH("desmog",F1902)),"Desmog",IF(ISNUMBER(SEARCH("Exxon",F1902)),"Exxonsecrets",IF(ISNUMBER(SEARCH("wikipedia",F1902)),"Wikipedia",IF(ISNUMBER(SEARCH("greenpeace",F1902)),"Greenpeace",IF(ISNUMBER(SEARCH("Polluterwatch",F1902)),"Polluterwatch",IF(F1902="","","Other")))))))</f>
        <v/>
      </c>
      <c r="H1902">
        <f>LEN(B1902)</f>
        <v>5</v>
      </c>
      <c r="I1902" s="17" t="s">
        <v>25</v>
      </c>
    </row>
    <row r="1903" spans="1:9" ht="15.75" customHeight="1" x14ac:dyDescent="0.2">
      <c r="A1903" s="3" t="s">
        <v>1883</v>
      </c>
      <c r="B1903" s="3" t="s">
        <v>1883</v>
      </c>
      <c r="C1903" s="3" t="s">
        <v>25</v>
      </c>
      <c r="D1903" s="3" t="s">
        <v>17</v>
      </c>
      <c r="F1903" s="3" t="s">
        <v>17</v>
      </c>
      <c r="G1903" s="3" t="str">
        <f>IF(ISNUMBER(SEARCH("Sourcewatch",F1903)),"Sourcewatch",IF(ISNUMBER(SEARCH("desmog",F1903)),"Desmog",IF(ISNUMBER(SEARCH("Exxon",F1903)),"Exxonsecrets",IF(ISNUMBER(SEARCH("wikipedia",F1903)),"Wikipedia",IF(ISNUMBER(SEARCH("greenpeace",F1903)),"Greenpeace",IF(ISNUMBER(SEARCH("Polluterwatch",F1903)),"Polluterwatch",IF(F1903="","","Other")))))))</f>
        <v/>
      </c>
      <c r="H1903">
        <f>LEN(B1903)</f>
        <v>20</v>
      </c>
    </row>
    <row r="1904" spans="1:9" ht="15.75" customHeight="1" x14ac:dyDescent="0.2">
      <c r="A1904" s="3" t="s">
        <v>1884</v>
      </c>
      <c r="B1904" s="3" t="s">
        <v>1884</v>
      </c>
      <c r="C1904" s="3" t="s">
        <v>25</v>
      </c>
      <c r="D1904" s="3" t="s">
        <v>17</v>
      </c>
      <c r="F1904" s="3" t="s">
        <v>17</v>
      </c>
      <c r="G1904" s="3" t="str">
        <f>IF(ISNUMBER(SEARCH("Sourcewatch",F1904)),"Sourcewatch",IF(ISNUMBER(SEARCH("desmog",F1904)),"Desmog",IF(ISNUMBER(SEARCH("Exxon",F1904)),"Exxonsecrets",IF(ISNUMBER(SEARCH("wikipedia",F1904)),"Wikipedia",IF(ISNUMBER(SEARCH("greenpeace",F1904)),"Greenpeace",IF(ISNUMBER(SEARCH("Polluterwatch",F1904)),"Polluterwatch",IF(F1904="","","Other")))))))</f>
        <v/>
      </c>
      <c r="H1904">
        <f>LEN(B1904)</f>
        <v>14</v>
      </c>
    </row>
    <row r="1905" spans="1:9" ht="15.75" customHeight="1" x14ac:dyDescent="0.2">
      <c r="A1905" s="3" t="s">
        <v>1885</v>
      </c>
      <c r="B1905" s="3" t="s">
        <v>1885</v>
      </c>
      <c r="C1905" s="3" t="s">
        <v>17</v>
      </c>
      <c r="D1905" s="3" t="s">
        <v>25</v>
      </c>
      <c r="G1905" s="3" t="str">
        <f>IF(ISNUMBER(SEARCH("Sourcewatch",F1905)),"Sourcewatch",IF(ISNUMBER(SEARCH("desmog",F1905)),"Desmog",IF(ISNUMBER(SEARCH("Exxon",F1905)),"Exxonsecrets",IF(ISNUMBER(SEARCH("wikipedia",F1905)),"Wikipedia",IF(ISNUMBER(SEARCH("greenpeace",F1905)),"Greenpeace",IF(ISNUMBER(SEARCH("Polluterwatch",F1905)),"Polluterwatch",IF(F1905="","","Other")))))))</f>
        <v/>
      </c>
      <c r="H1905">
        <f>LEN(B1905)</f>
        <v>17</v>
      </c>
    </row>
    <row r="1906" spans="1:9" ht="15.75" customHeight="1" x14ac:dyDescent="0.2">
      <c r="A1906" s="3" t="s">
        <v>1887</v>
      </c>
      <c r="B1906" s="3" t="s">
        <v>1887</v>
      </c>
      <c r="C1906" s="3" t="s">
        <v>25</v>
      </c>
      <c r="D1906" s="3" t="s">
        <v>17</v>
      </c>
      <c r="F1906" s="3" t="s">
        <v>17</v>
      </c>
      <c r="G1906" s="3" t="str">
        <f>IF(ISNUMBER(SEARCH("Sourcewatch",F1906)),"Sourcewatch",IF(ISNUMBER(SEARCH("desmog",F1906)),"Desmog",IF(ISNUMBER(SEARCH("Exxon",F1906)),"Exxonsecrets",IF(ISNUMBER(SEARCH("wikipedia",F1906)),"Wikipedia",IF(ISNUMBER(SEARCH("greenpeace",F1906)),"Greenpeace",IF(ISNUMBER(SEARCH("Polluterwatch",F1906)),"Polluterwatch",IF(F1906="","","Other")))))))</f>
        <v/>
      </c>
      <c r="H1906">
        <f>LEN(B1906)</f>
        <v>15</v>
      </c>
    </row>
    <row r="1907" spans="1:9" ht="15.75" customHeight="1" x14ac:dyDescent="0.2">
      <c r="A1907" s="3" t="s">
        <v>1888</v>
      </c>
      <c r="B1907" s="3" t="s">
        <v>1888</v>
      </c>
      <c r="C1907" s="3" t="s">
        <v>25</v>
      </c>
      <c r="D1907" s="3" t="s">
        <v>17</v>
      </c>
      <c r="F1907" s="3" t="s">
        <v>17</v>
      </c>
      <c r="G1907" s="3" t="str">
        <f>IF(ISNUMBER(SEARCH("Sourcewatch",F1907)),"Sourcewatch",IF(ISNUMBER(SEARCH("desmog",F1907)),"Desmog",IF(ISNUMBER(SEARCH("Exxon",F1907)),"Exxonsecrets",IF(ISNUMBER(SEARCH("wikipedia",F1907)),"Wikipedia",IF(ISNUMBER(SEARCH("greenpeace",F1907)),"Greenpeace",IF(ISNUMBER(SEARCH("Polluterwatch",F1907)),"Polluterwatch",IF(F1907="","","Other")))))))</f>
        <v/>
      </c>
      <c r="H1907">
        <f>LEN(B1907)</f>
        <v>13</v>
      </c>
    </row>
    <row r="1908" spans="1:9" ht="15.75" customHeight="1" x14ac:dyDescent="0.2">
      <c r="A1908" s="3" t="s">
        <v>1889</v>
      </c>
      <c r="B1908" s="3" t="s">
        <v>1889</v>
      </c>
      <c r="C1908" s="3" t="s">
        <v>25</v>
      </c>
      <c r="D1908" s="3" t="s">
        <v>17</v>
      </c>
      <c r="F1908" s="3" t="s">
        <v>17</v>
      </c>
      <c r="G1908" s="3" t="str">
        <f>IF(ISNUMBER(SEARCH("Sourcewatch",F1908)),"Sourcewatch",IF(ISNUMBER(SEARCH("desmog",F1908)),"Desmog",IF(ISNUMBER(SEARCH("Exxon",F1908)),"Exxonsecrets",IF(ISNUMBER(SEARCH("wikipedia",F1908)),"Wikipedia",IF(ISNUMBER(SEARCH("greenpeace",F1908)),"Greenpeace",IF(ISNUMBER(SEARCH("Polluterwatch",F1908)),"Polluterwatch",IF(F1908="","","Other")))))))</f>
        <v/>
      </c>
      <c r="H1908">
        <f>LEN(B1908)</f>
        <v>14</v>
      </c>
    </row>
    <row r="1909" spans="1:9" ht="15.75" customHeight="1" x14ac:dyDescent="0.2">
      <c r="A1909" s="11" t="s">
        <v>4579</v>
      </c>
      <c r="B1909" s="11" t="s">
        <v>4579</v>
      </c>
      <c r="C1909" t="s">
        <v>25</v>
      </c>
      <c r="D1909" t="s">
        <v>17</v>
      </c>
      <c r="G1909" s="3" t="str">
        <f>IF(ISNUMBER(SEARCH("Sourcewatch",F1909)),"Sourcewatch",IF(ISNUMBER(SEARCH("desmog",F1909)),"Desmog",IF(ISNUMBER(SEARCH("Exxon",F1909)),"Exxonsecrets",IF(ISNUMBER(SEARCH("wikipedia",F1909)),"Wikipedia",IF(ISNUMBER(SEARCH("greenpeace",F1909)),"Greenpeace",IF(ISNUMBER(SEARCH("Polluterwatch",F1909)),"Polluterwatch",IF(F1909="","","Other")))))))</f>
        <v/>
      </c>
      <c r="H1909">
        <f>LEN(B1909)</f>
        <v>4</v>
      </c>
      <c r="I1909" s="17" t="s">
        <v>25</v>
      </c>
    </row>
    <row r="1910" spans="1:9" ht="15.75" customHeight="1" x14ac:dyDescent="0.2">
      <c r="A1910" s="3" t="s">
        <v>1890</v>
      </c>
      <c r="B1910" s="3" t="s">
        <v>1890</v>
      </c>
      <c r="C1910" s="3" t="s">
        <v>17</v>
      </c>
      <c r="D1910" s="3" t="s">
        <v>17</v>
      </c>
      <c r="F1910" s="3" t="s">
        <v>17</v>
      </c>
      <c r="G1910" s="3" t="str">
        <f>IF(ISNUMBER(SEARCH("Sourcewatch",F1910)),"Sourcewatch",IF(ISNUMBER(SEARCH("desmog",F1910)),"Desmog",IF(ISNUMBER(SEARCH("Exxon",F1910)),"Exxonsecrets",IF(ISNUMBER(SEARCH("wikipedia",F1910)),"Wikipedia",IF(ISNUMBER(SEARCH("greenpeace",F1910)),"Greenpeace",IF(ISNUMBER(SEARCH("Polluterwatch",F1910)),"Polluterwatch",IF(F1910="","","Other")))))))</f>
        <v/>
      </c>
      <c r="H1910">
        <f>LEN(B1910)</f>
        <v>22</v>
      </c>
    </row>
    <row r="1911" spans="1:9" ht="15.75" customHeight="1" x14ac:dyDescent="0.2">
      <c r="A1911" s="3" t="s">
        <v>1891</v>
      </c>
      <c r="B1911" s="3" t="s">
        <v>1891</v>
      </c>
      <c r="C1911" s="3" t="s">
        <v>25</v>
      </c>
      <c r="D1911" s="3" t="s">
        <v>17</v>
      </c>
      <c r="F1911" s="3" t="s">
        <v>17</v>
      </c>
      <c r="G1911" s="3" t="str">
        <f>IF(ISNUMBER(SEARCH("Sourcewatch",F1911)),"Sourcewatch",IF(ISNUMBER(SEARCH("desmog",F1911)),"Desmog",IF(ISNUMBER(SEARCH("Exxon",F1911)),"Exxonsecrets",IF(ISNUMBER(SEARCH("wikipedia",F1911)),"Wikipedia",IF(ISNUMBER(SEARCH("greenpeace",F1911)),"Greenpeace",IF(ISNUMBER(SEARCH("Polluterwatch",F1911)),"Polluterwatch",IF(F1911="","","Other")))))))</f>
        <v/>
      </c>
      <c r="H1911">
        <f>LEN(B1911)</f>
        <v>16</v>
      </c>
    </row>
    <row r="1912" spans="1:9" ht="15.75" customHeight="1" x14ac:dyDescent="0.2">
      <c r="A1912" s="3" t="s">
        <v>1892</v>
      </c>
      <c r="B1912" s="3" t="s">
        <v>1892</v>
      </c>
      <c r="C1912" s="3" t="s">
        <v>25</v>
      </c>
      <c r="D1912" s="3" t="s">
        <v>17</v>
      </c>
      <c r="F1912" s="3" t="s">
        <v>17</v>
      </c>
      <c r="G1912" s="3" t="str">
        <f>IF(ISNUMBER(SEARCH("Sourcewatch",F1912)),"Sourcewatch",IF(ISNUMBER(SEARCH("desmog",F1912)),"Desmog",IF(ISNUMBER(SEARCH("Exxon",F1912)),"Exxonsecrets",IF(ISNUMBER(SEARCH("wikipedia",F1912)),"Wikipedia",IF(ISNUMBER(SEARCH("greenpeace",F1912)),"Greenpeace",IF(ISNUMBER(SEARCH("Polluterwatch",F1912)),"Polluterwatch",IF(F1912="","","Other")))))))</f>
        <v/>
      </c>
      <c r="H1912">
        <f>LEN(B1912)</f>
        <v>7</v>
      </c>
    </row>
    <row r="1913" spans="1:9" ht="15.75" customHeight="1" x14ac:dyDescent="0.2">
      <c r="A1913" s="3" t="s">
        <v>1893</v>
      </c>
      <c r="B1913" s="3" t="s">
        <v>1893</v>
      </c>
      <c r="C1913" s="3" t="s">
        <v>25</v>
      </c>
      <c r="D1913" s="3" t="s">
        <v>17</v>
      </c>
      <c r="F1913" s="3" t="s">
        <v>17</v>
      </c>
      <c r="G1913" s="3" t="str">
        <f>IF(ISNUMBER(SEARCH("Sourcewatch",F1913)),"Sourcewatch",IF(ISNUMBER(SEARCH("desmog",F1913)),"Desmog",IF(ISNUMBER(SEARCH("Exxon",F1913)),"Exxonsecrets",IF(ISNUMBER(SEARCH("wikipedia",F1913)),"Wikipedia",IF(ISNUMBER(SEARCH("greenpeace",F1913)),"Greenpeace",IF(ISNUMBER(SEARCH("Polluterwatch",F1913)),"Polluterwatch",IF(F1913="","","Other")))))))</f>
        <v/>
      </c>
      <c r="H1913">
        <f>LEN(B1913)</f>
        <v>13</v>
      </c>
    </row>
    <row r="1914" spans="1:9" ht="15.75" customHeight="1" x14ac:dyDescent="0.2">
      <c r="A1914" s="3" t="s">
        <v>1894</v>
      </c>
      <c r="B1914" s="3" t="s">
        <v>1894</v>
      </c>
      <c r="C1914" s="6" t="s">
        <v>25</v>
      </c>
      <c r="D1914" s="3" t="s">
        <v>17</v>
      </c>
      <c r="F1914" s="3" t="s">
        <v>17</v>
      </c>
      <c r="G1914" s="3" t="str">
        <f>IF(ISNUMBER(SEARCH("Sourcewatch",F1914)),"Sourcewatch",IF(ISNUMBER(SEARCH("desmog",F1914)),"Desmog",IF(ISNUMBER(SEARCH("Exxon",F1914)),"Exxonsecrets",IF(ISNUMBER(SEARCH("wikipedia",F1914)),"Wikipedia",IF(ISNUMBER(SEARCH("greenpeace",F1914)),"Greenpeace",IF(ISNUMBER(SEARCH("Polluterwatch",F1914)),"Polluterwatch",IF(F1914="","","Other")))))))</f>
        <v/>
      </c>
      <c r="H1914">
        <f>LEN(B1914)</f>
        <v>7</v>
      </c>
    </row>
    <row r="1915" spans="1:9" ht="15.75" customHeight="1" x14ac:dyDescent="0.2">
      <c r="A1915" s="3" t="s">
        <v>1895</v>
      </c>
      <c r="B1915" s="3" t="s">
        <v>1895</v>
      </c>
      <c r="C1915" s="6" t="s">
        <v>25</v>
      </c>
      <c r="D1915" s="3" t="s">
        <v>17</v>
      </c>
      <c r="F1915" s="3" t="s">
        <v>17</v>
      </c>
      <c r="G1915" s="3" t="str">
        <f>IF(ISNUMBER(SEARCH("Sourcewatch",F1915)),"Sourcewatch",IF(ISNUMBER(SEARCH("desmog",F1915)),"Desmog",IF(ISNUMBER(SEARCH("Exxon",F1915)),"Exxonsecrets",IF(ISNUMBER(SEARCH("wikipedia",F1915)),"Wikipedia",IF(ISNUMBER(SEARCH("greenpeace",F1915)),"Greenpeace",IF(ISNUMBER(SEARCH("Polluterwatch",F1915)),"Polluterwatch",IF(F1915="","","Other")))))))</f>
        <v/>
      </c>
      <c r="H1915">
        <f>LEN(B1915)</f>
        <v>10</v>
      </c>
    </row>
    <row r="1916" spans="1:9" ht="15.75" customHeight="1" x14ac:dyDescent="0.2">
      <c r="A1916" s="3" t="s">
        <v>1896</v>
      </c>
      <c r="B1916" s="3" t="s">
        <v>1896</v>
      </c>
      <c r="C1916" s="6" t="s">
        <v>25</v>
      </c>
      <c r="D1916" s="3" t="s">
        <v>17</v>
      </c>
      <c r="F1916" s="3" t="s">
        <v>17</v>
      </c>
      <c r="G1916" s="3" t="str">
        <f>IF(ISNUMBER(SEARCH("Sourcewatch",F1916)),"Sourcewatch",IF(ISNUMBER(SEARCH("desmog",F1916)),"Desmog",IF(ISNUMBER(SEARCH("Exxon",F1916)),"Exxonsecrets",IF(ISNUMBER(SEARCH("wikipedia",F1916)),"Wikipedia",IF(ISNUMBER(SEARCH("greenpeace",F1916)),"Greenpeace",IF(ISNUMBER(SEARCH("Polluterwatch",F1916)),"Polluterwatch",IF(F1916="","","Other")))))))</f>
        <v/>
      </c>
      <c r="H1916">
        <f>LEN(B1916)</f>
        <v>7</v>
      </c>
    </row>
    <row r="1917" spans="1:9" ht="15.75" customHeight="1" x14ac:dyDescent="0.2">
      <c r="A1917" s="3" t="s">
        <v>1897</v>
      </c>
      <c r="B1917" s="3" t="s">
        <v>1897</v>
      </c>
      <c r="C1917" s="6" t="s">
        <v>25</v>
      </c>
      <c r="D1917" s="3" t="s">
        <v>17</v>
      </c>
      <c r="F1917" s="3" t="s">
        <v>17</v>
      </c>
      <c r="G1917" s="3" t="str">
        <f>IF(ISNUMBER(SEARCH("Sourcewatch",F1917)),"Sourcewatch",IF(ISNUMBER(SEARCH("desmog",F1917)),"Desmog",IF(ISNUMBER(SEARCH("Exxon",F1917)),"Exxonsecrets",IF(ISNUMBER(SEARCH("wikipedia",F1917)),"Wikipedia",IF(ISNUMBER(SEARCH("greenpeace",F1917)),"Greenpeace",IF(ISNUMBER(SEARCH("Polluterwatch",F1917)),"Polluterwatch",IF(F1917="","","Other")))))))</f>
        <v/>
      </c>
      <c r="H1917">
        <f>LEN(B1917)</f>
        <v>8</v>
      </c>
    </row>
    <row r="1918" spans="1:9" ht="15.75" customHeight="1" x14ac:dyDescent="0.2">
      <c r="A1918" s="3" t="s">
        <v>1898</v>
      </c>
      <c r="B1918" s="3" t="s">
        <v>1898</v>
      </c>
      <c r="C1918" s="6" t="s">
        <v>25</v>
      </c>
      <c r="D1918" s="3" t="s">
        <v>17</v>
      </c>
      <c r="F1918" s="3" t="s">
        <v>17</v>
      </c>
      <c r="G1918" s="3" t="str">
        <f>IF(ISNUMBER(SEARCH("Sourcewatch",F1918)),"Sourcewatch",IF(ISNUMBER(SEARCH("desmog",F1918)),"Desmog",IF(ISNUMBER(SEARCH("Exxon",F1918)),"Exxonsecrets",IF(ISNUMBER(SEARCH("wikipedia",F1918)),"Wikipedia",IF(ISNUMBER(SEARCH("greenpeace",F1918)),"Greenpeace",IF(ISNUMBER(SEARCH("Polluterwatch",F1918)),"Polluterwatch",IF(F1918="","","Other")))))))</f>
        <v/>
      </c>
      <c r="H1918">
        <f>LEN(B1918)</f>
        <v>8</v>
      </c>
    </row>
    <row r="1919" spans="1:9" ht="15.75" customHeight="1" x14ac:dyDescent="0.2">
      <c r="A1919" s="3" t="s">
        <v>1899</v>
      </c>
      <c r="B1919" s="3" t="s">
        <v>1899</v>
      </c>
      <c r="C1919" s="6" t="s">
        <v>25</v>
      </c>
      <c r="D1919" s="3" t="s">
        <v>17</v>
      </c>
      <c r="F1919" s="3" t="s">
        <v>17</v>
      </c>
      <c r="G1919" s="3" t="str">
        <f>IF(ISNUMBER(SEARCH("Sourcewatch",F1919)),"Sourcewatch",IF(ISNUMBER(SEARCH("desmog",F1919)),"Desmog",IF(ISNUMBER(SEARCH("Exxon",F1919)),"Exxonsecrets",IF(ISNUMBER(SEARCH("wikipedia",F1919)),"Wikipedia",IF(ISNUMBER(SEARCH("greenpeace",F1919)),"Greenpeace",IF(ISNUMBER(SEARCH("Polluterwatch",F1919)),"Polluterwatch",IF(F1919="","","Other")))))))</f>
        <v/>
      </c>
      <c r="H1919">
        <f>LEN(B1919)</f>
        <v>7</v>
      </c>
    </row>
    <row r="1920" spans="1:9" ht="15.75" customHeight="1" x14ac:dyDescent="0.2">
      <c r="A1920" s="3" t="s">
        <v>1900</v>
      </c>
      <c r="B1920" s="3" t="s">
        <v>1900</v>
      </c>
      <c r="C1920" s="6" t="s">
        <v>25</v>
      </c>
      <c r="D1920" s="3" t="s">
        <v>17</v>
      </c>
      <c r="F1920" s="3" t="s">
        <v>17</v>
      </c>
      <c r="G1920" s="3" t="str">
        <f>IF(ISNUMBER(SEARCH("Sourcewatch",F1920)),"Sourcewatch",IF(ISNUMBER(SEARCH("desmog",F1920)),"Desmog",IF(ISNUMBER(SEARCH("Exxon",F1920)),"Exxonsecrets",IF(ISNUMBER(SEARCH("wikipedia",F1920)),"Wikipedia",IF(ISNUMBER(SEARCH("greenpeace",F1920)),"Greenpeace",IF(ISNUMBER(SEARCH("Polluterwatch",F1920)),"Polluterwatch",IF(F1920="","","Other")))))))</f>
        <v/>
      </c>
      <c r="H1920">
        <f>LEN(B1920)</f>
        <v>9</v>
      </c>
    </row>
    <row r="1921" spans="1:8" ht="15.75" customHeight="1" x14ac:dyDescent="0.2">
      <c r="A1921" s="3" t="s">
        <v>1901</v>
      </c>
      <c r="B1921" s="3" t="s">
        <v>1901</v>
      </c>
      <c r="C1921" s="6" t="s">
        <v>25</v>
      </c>
      <c r="D1921" s="3" t="s">
        <v>17</v>
      </c>
      <c r="F1921" s="3" t="s">
        <v>17</v>
      </c>
      <c r="G1921" s="3" t="str">
        <f>IF(ISNUMBER(SEARCH("Sourcewatch",F1921)),"Sourcewatch",IF(ISNUMBER(SEARCH("desmog",F1921)),"Desmog",IF(ISNUMBER(SEARCH("Exxon",F1921)),"Exxonsecrets",IF(ISNUMBER(SEARCH("wikipedia",F1921)),"Wikipedia",IF(ISNUMBER(SEARCH("greenpeace",F1921)),"Greenpeace",IF(ISNUMBER(SEARCH("Polluterwatch",F1921)),"Polluterwatch",IF(F1921="","","Other")))))))</f>
        <v/>
      </c>
      <c r="H1921">
        <f>LEN(B1921)</f>
        <v>8</v>
      </c>
    </row>
    <row r="1922" spans="1:8" ht="15.75" customHeight="1" x14ac:dyDescent="0.2">
      <c r="A1922" s="3" t="s">
        <v>1902</v>
      </c>
      <c r="B1922" s="3" t="s">
        <v>1902</v>
      </c>
      <c r="C1922" s="6" t="s">
        <v>25</v>
      </c>
      <c r="D1922" s="3" t="s">
        <v>17</v>
      </c>
      <c r="F1922" s="3" t="s">
        <v>17</v>
      </c>
      <c r="G1922" s="3" t="str">
        <f>IF(ISNUMBER(SEARCH("Sourcewatch",F1922)),"Sourcewatch",IF(ISNUMBER(SEARCH("desmog",F1922)),"Desmog",IF(ISNUMBER(SEARCH("Exxon",F1922)),"Exxonsecrets",IF(ISNUMBER(SEARCH("wikipedia",F1922)),"Wikipedia",IF(ISNUMBER(SEARCH("greenpeace",F1922)),"Greenpeace",IF(ISNUMBER(SEARCH("Polluterwatch",F1922)),"Polluterwatch",IF(F1922="","","Other")))))))</f>
        <v/>
      </c>
      <c r="H1922">
        <f>LEN(B1922)</f>
        <v>8</v>
      </c>
    </row>
    <row r="1923" spans="1:8" ht="15.75" customHeight="1" x14ac:dyDescent="0.2">
      <c r="A1923" s="3" t="s">
        <v>1903</v>
      </c>
      <c r="B1923" s="3" t="s">
        <v>1903</v>
      </c>
      <c r="C1923" s="6" t="s">
        <v>25</v>
      </c>
      <c r="D1923" s="3" t="s">
        <v>17</v>
      </c>
      <c r="F1923" s="3" t="s">
        <v>17</v>
      </c>
      <c r="G1923" s="3" t="str">
        <f>IF(ISNUMBER(SEARCH("Sourcewatch",F1923)),"Sourcewatch",IF(ISNUMBER(SEARCH("desmog",F1923)),"Desmog",IF(ISNUMBER(SEARCH("Exxon",F1923)),"Exxonsecrets",IF(ISNUMBER(SEARCH("wikipedia",F1923)),"Wikipedia",IF(ISNUMBER(SEARCH("greenpeace",F1923)),"Greenpeace",IF(ISNUMBER(SEARCH("Polluterwatch",F1923)),"Polluterwatch",IF(F1923="","","Other")))))))</f>
        <v/>
      </c>
      <c r="H1923">
        <f>LEN(B1923)</f>
        <v>8</v>
      </c>
    </row>
    <row r="1924" spans="1:8" ht="15.75" customHeight="1" x14ac:dyDescent="0.2">
      <c r="A1924" s="3" t="s">
        <v>1904</v>
      </c>
      <c r="B1924" s="3" t="s">
        <v>1904</v>
      </c>
      <c r="C1924" s="6" t="s">
        <v>25</v>
      </c>
      <c r="D1924" s="3" t="s">
        <v>17</v>
      </c>
      <c r="F1924" s="3" t="s">
        <v>17</v>
      </c>
      <c r="G1924" s="3" t="str">
        <f>IF(ISNUMBER(SEARCH("Sourcewatch",F1924)),"Sourcewatch",IF(ISNUMBER(SEARCH("desmog",F1924)),"Desmog",IF(ISNUMBER(SEARCH("Exxon",F1924)),"Exxonsecrets",IF(ISNUMBER(SEARCH("wikipedia",F1924)),"Wikipedia",IF(ISNUMBER(SEARCH("greenpeace",F1924)),"Greenpeace",IF(ISNUMBER(SEARCH("Polluterwatch",F1924)),"Polluterwatch",IF(F1924="","","Other")))))))</f>
        <v/>
      </c>
      <c r="H1924">
        <f>LEN(B1924)</f>
        <v>8</v>
      </c>
    </row>
    <row r="1925" spans="1:8" ht="15.75" customHeight="1" x14ac:dyDescent="0.2">
      <c r="A1925" s="3" t="s">
        <v>1905</v>
      </c>
      <c r="B1925" s="3" t="s">
        <v>1905</v>
      </c>
      <c r="C1925" s="6" t="s">
        <v>25</v>
      </c>
      <c r="D1925" s="3" t="s">
        <v>17</v>
      </c>
      <c r="F1925" s="3" t="s">
        <v>17</v>
      </c>
      <c r="G1925" s="3" t="str">
        <f>IF(ISNUMBER(SEARCH("Sourcewatch",F1925)),"Sourcewatch",IF(ISNUMBER(SEARCH("desmog",F1925)),"Desmog",IF(ISNUMBER(SEARCH("Exxon",F1925)),"Exxonsecrets",IF(ISNUMBER(SEARCH("wikipedia",F1925)),"Wikipedia",IF(ISNUMBER(SEARCH("greenpeace",F1925)),"Greenpeace",IF(ISNUMBER(SEARCH("Polluterwatch",F1925)),"Polluterwatch",IF(F1925="","","Other")))))))</f>
        <v/>
      </c>
      <c r="H1925">
        <f>LEN(B1925)</f>
        <v>11</v>
      </c>
    </row>
    <row r="1926" spans="1:8" ht="15.75" customHeight="1" x14ac:dyDescent="0.2">
      <c r="A1926" s="3" t="s">
        <v>1906</v>
      </c>
      <c r="B1926" s="3" t="s">
        <v>1906</v>
      </c>
      <c r="C1926" s="6" t="s">
        <v>25</v>
      </c>
      <c r="D1926" s="3" t="s">
        <v>17</v>
      </c>
      <c r="F1926" s="3" t="s">
        <v>17</v>
      </c>
      <c r="G1926" s="3" t="str">
        <f>IF(ISNUMBER(SEARCH("Sourcewatch",F1926)),"Sourcewatch",IF(ISNUMBER(SEARCH("desmog",F1926)),"Desmog",IF(ISNUMBER(SEARCH("Exxon",F1926)),"Exxonsecrets",IF(ISNUMBER(SEARCH("wikipedia",F1926)),"Wikipedia",IF(ISNUMBER(SEARCH("greenpeace",F1926)),"Greenpeace",IF(ISNUMBER(SEARCH("Polluterwatch",F1926)),"Polluterwatch",IF(F1926="","","Other")))))))</f>
        <v/>
      </c>
      <c r="H1926">
        <f>LEN(B1926)</f>
        <v>9</v>
      </c>
    </row>
    <row r="1927" spans="1:8" ht="15.75" customHeight="1" x14ac:dyDescent="0.2">
      <c r="A1927" s="3" t="s">
        <v>1907</v>
      </c>
      <c r="B1927" s="3" t="s">
        <v>1907</v>
      </c>
      <c r="C1927" s="6" t="s">
        <v>25</v>
      </c>
      <c r="D1927" s="3" t="s">
        <v>17</v>
      </c>
      <c r="F1927" s="3" t="s">
        <v>17</v>
      </c>
      <c r="G1927" s="3" t="str">
        <f>IF(ISNUMBER(SEARCH("Sourcewatch",F1927)),"Sourcewatch",IF(ISNUMBER(SEARCH("desmog",F1927)),"Desmog",IF(ISNUMBER(SEARCH("Exxon",F1927)),"Exxonsecrets",IF(ISNUMBER(SEARCH("wikipedia",F1927)),"Wikipedia",IF(ISNUMBER(SEARCH("greenpeace",F1927)),"Greenpeace",IF(ISNUMBER(SEARCH("Polluterwatch",F1927)),"Polluterwatch",IF(F1927="","","Other")))))))</f>
        <v/>
      </c>
      <c r="H1927">
        <f>LEN(B1927)</f>
        <v>9</v>
      </c>
    </row>
    <row r="1928" spans="1:8" ht="15.75" customHeight="1" x14ac:dyDescent="0.2">
      <c r="A1928" s="3" t="s">
        <v>1908</v>
      </c>
      <c r="B1928" s="3" t="s">
        <v>1908</v>
      </c>
      <c r="C1928" s="6" t="s">
        <v>25</v>
      </c>
      <c r="D1928" s="3" t="s">
        <v>17</v>
      </c>
      <c r="F1928" s="3" t="s">
        <v>17</v>
      </c>
      <c r="G1928" s="3" t="str">
        <f>IF(ISNUMBER(SEARCH("Sourcewatch",F1928)),"Sourcewatch",IF(ISNUMBER(SEARCH("desmog",F1928)),"Desmog",IF(ISNUMBER(SEARCH("Exxon",F1928)),"Exxonsecrets",IF(ISNUMBER(SEARCH("wikipedia",F1928)),"Wikipedia",IF(ISNUMBER(SEARCH("greenpeace",F1928)),"Greenpeace",IF(ISNUMBER(SEARCH("Polluterwatch",F1928)),"Polluterwatch",IF(F1928="","","Other")))))))</f>
        <v/>
      </c>
      <c r="H1928">
        <f>LEN(B1928)</f>
        <v>9</v>
      </c>
    </row>
    <row r="1929" spans="1:8" ht="15.75" customHeight="1" x14ac:dyDescent="0.2">
      <c r="A1929" s="3" t="s">
        <v>1909</v>
      </c>
      <c r="B1929" s="3" t="s">
        <v>1909</v>
      </c>
      <c r="C1929" s="6" t="s">
        <v>25</v>
      </c>
      <c r="D1929" s="3" t="s">
        <v>17</v>
      </c>
      <c r="F1929" s="3" t="s">
        <v>17</v>
      </c>
      <c r="G1929" s="3" t="str">
        <f>IF(ISNUMBER(SEARCH("Sourcewatch",F1929)),"Sourcewatch",IF(ISNUMBER(SEARCH("desmog",F1929)),"Desmog",IF(ISNUMBER(SEARCH("Exxon",F1929)),"Exxonsecrets",IF(ISNUMBER(SEARCH("wikipedia",F1929)),"Wikipedia",IF(ISNUMBER(SEARCH("greenpeace",F1929)),"Greenpeace",IF(ISNUMBER(SEARCH("Polluterwatch",F1929)),"Polluterwatch",IF(F1929="","","Other")))))))</f>
        <v/>
      </c>
      <c r="H1929">
        <f>LEN(B1929)</f>
        <v>8</v>
      </c>
    </row>
    <row r="1930" spans="1:8" ht="15.75" customHeight="1" x14ac:dyDescent="0.2">
      <c r="A1930" s="3" t="s">
        <v>1910</v>
      </c>
      <c r="B1930" s="3" t="s">
        <v>1910</v>
      </c>
      <c r="C1930" s="6" t="s">
        <v>25</v>
      </c>
      <c r="D1930" s="3" t="s">
        <v>17</v>
      </c>
      <c r="F1930" s="3" t="s">
        <v>17</v>
      </c>
      <c r="G1930" s="3" t="str">
        <f>IF(ISNUMBER(SEARCH("Sourcewatch",F1930)),"Sourcewatch",IF(ISNUMBER(SEARCH("desmog",F1930)),"Desmog",IF(ISNUMBER(SEARCH("Exxon",F1930)),"Exxonsecrets",IF(ISNUMBER(SEARCH("wikipedia",F1930)),"Wikipedia",IF(ISNUMBER(SEARCH("greenpeace",F1930)),"Greenpeace",IF(ISNUMBER(SEARCH("Polluterwatch",F1930)),"Polluterwatch",IF(F1930="","","Other")))))))</f>
        <v/>
      </c>
      <c r="H1930">
        <f>LEN(B1930)</f>
        <v>9</v>
      </c>
    </row>
    <row r="1931" spans="1:8" ht="15.75" customHeight="1" x14ac:dyDescent="0.2">
      <c r="A1931" s="3" t="s">
        <v>1911</v>
      </c>
      <c r="B1931" s="3" t="s">
        <v>1911</v>
      </c>
      <c r="C1931" s="6" t="s">
        <v>25</v>
      </c>
      <c r="D1931" s="3" t="s">
        <v>17</v>
      </c>
      <c r="F1931" s="3" t="s">
        <v>17</v>
      </c>
      <c r="G1931" s="3" t="str">
        <f>IF(ISNUMBER(SEARCH("Sourcewatch",F1931)),"Sourcewatch",IF(ISNUMBER(SEARCH("desmog",F1931)),"Desmog",IF(ISNUMBER(SEARCH("Exxon",F1931)),"Exxonsecrets",IF(ISNUMBER(SEARCH("wikipedia",F1931)),"Wikipedia",IF(ISNUMBER(SEARCH("greenpeace",F1931)),"Greenpeace",IF(ISNUMBER(SEARCH("Polluterwatch",F1931)),"Polluterwatch",IF(F1931="","","Other")))))))</f>
        <v/>
      </c>
      <c r="H1931">
        <f>LEN(B1931)</f>
        <v>11</v>
      </c>
    </row>
    <row r="1932" spans="1:8" ht="15.75" customHeight="1" x14ac:dyDescent="0.2">
      <c r="A1932" s="3" t="s">
        <v>1912</v>
      </c>
      <c r="B1932" s="3" t="s">
        <v>1912</v>
      </c>
      <c r="C1932" s="6" t="s">
        <v>25</v>
      </c>
      <c r="D1932" s="3" t="s">
        <v>17</v>
      </c>
      <c r="F1932" s="3" t="s">
        <v>17</v>
      </c>
      <c r="G1932" s="3" t="str">
        <f>IF(ISNUMBER(SEARCH("Sourcewatch",F1932)),"Sourcewatch",IF(ISNUMBER(SEARCH("desmog",F1932)),"Desmog",IF(ISNUMBER(SEARCH("Exxon",F1932)),"Exxonsecrets",IF(ISNUMBER(SEARCH("wikipedia",F1932)),"Wikipedia",IF(ISNUMBER(SEARCH("greenpeace",F1932)),"Greenpeace",IF(ISNUMBER(SEARCH("Polluterwatch",F1932)),"Polluterwatch",IF(F1932="","","Other")))))))</f>
        <v/>
      </c>
      <c r="H1932">
        <f>LEN(B1932)</f>
        <v>11</v>
      </c>
    </row>
    <row r="1933" spans="1:8" ht="15.75" customHeight="1" x14ac:dyDescent="0.2">
      <c r="A1933" s="3" t="s">
        <v>1913</v>
      </c>
      <c r="B1933" s="3" t="s">
        <v>1913</v>
      </c>
      <c r="C1933" s="6" t="s">
        <v>25</v>
      </c>
      <c r="D1933" s="3" t="s">
        <v>17</v>
      </c>
      <c r="F1933" s="3" t="s">
        <v>17</v>
      </c>
      <c r="G1933" s="3" t="str">
        <f>IF(ISNUMBER(SEARCH("Sourcewatch",F1933)),"Sourcewatch",IF(ISNUMBER(SEARCH("desmog",F1933)),"Desmog",IF(ISNUMBER(SEARCH("Exxon",F1933)),"Exxonsecrets",IF(ISNUMBER(SEARCH("wikipedia",F1933)),"Wikipedia",IF(ISNUMBER(SEARCH("greenpeace",F1933)),"Greenpeace",IF(ISNUMBER(SEARCH("Polluterwatch",F1933)),"Polluterwatch",IF(F1933="","","Other")))))))</f>
        <v/>
      </c>
      <c r="H1933">
        <f>LEN(B1933)</f>
        <v>10</v>
      </c>
    </row>
    <row r="1934" spans="1:8" ht="15.75" customHeight="1" x14ac:dyDescent="0.2">
      <c r="A1934" s="3" t="s">
        <v>1914</v>
      </c>
      <c r="B1934" s="3" t="s">
        <v>1914</v>
      </c>
      <c r="C1934" s="6" t="s">
        <v>25</v>
      </c>
      <c r="D1934" s="3" t="s">
        <v>17</v>
      </c>
      <c r="F1934" s="3" t="s">
        <v>17</v>
      </c>
      <c r="G1934" s="3" t="str">
        <f>IF(ISNUMBER(SEARCH("Sourcewatch",F1934)),"Sourcewatch",IF(ISNUMBER(SEARCH("desmog",F1934)),"Desmog",IF(ISNUMBER(SEARCH("Exxon",F1934)),"Exxonsecrets",IF(ISNUMBER(SEARCH("wikipedia",F1934)),"Wikipedia",IF(ISNUMBER(SEARCH("greenpeace",F1934)),"Greenpeace",IF(ISNUMBER(SEARCH("Polluterwatch",F1934)),"Polluterwatch",IF(F1934="","","Other")))))))</f>
        <v/>
      </c>
      <c r="H1934">
        <f>LEN(B1934)</f>
        <v>10</v>
      </c>
    </row>
    <row r="1935" spans="1:8" ht="15.75" customHeight="1" x14ac:dyDescent="0.2">
      <c r="A1935" s="3" t="s">
        <v>1915</v>
      </c>
      <c r="B1935" s="3" t="s">
        <v>1915</v>
      </c>
      <c r="C1935" s="6" t="s">
        <v>25</v>
      </c>
      <c r="D1935" s="3" t="s">
        <v>17</v>
      </c>
      <c r="F1935" s="3" t="s">
        <v>17</v>
      </c>
      <c r="G1935" s="3" t="str">
        <f>IF(ISNUMBER(SEARCH("Sourcewatch",F1935)),"Sourcewatch",IF(ISNUMBER(SEARCH("desmog",F1935)),"Desmog",IF(ISNUMBER(SEARCH("Exxon",F1935)),"Exxonsecrets",IF(ISNUMBER(SEARCH("wikipedia",F1935)),"Wikipedia",IF(ISNUMBER(SEARCH("greenpeace",F1935)),"Greenpeace",IF(ISNUMBER(SEARCH("Polluterwatch",F1935)),"Polluterwatch",IF(F1935="","","Other")))))))</f>
        <v/>
      </c>
      <c r="H1935">
        <f>LEN(B1935)</f>
        <v>10</v>
      </c>
    </row>
    <row r="1936" spans="1:8" ht="15.75" customHeight="1" x14ac:dyDescent="0.2">
      <c r="A1936" s="3" t="s">
        <v>1916</v>
      </c>
      <c r="B1936" s="3" t="s">
        <v>1916</v>
      </c>
      <c r="C1936" s="6" t="s">
        <v>25</v>
      </c>
      <c r="D1936" s="3" t="s">
        <v>17</v>
      </c>
      <c r="F1936" s="3" t="s">
        <v>17</v>
      </c>
      <c r="G1936" s="3" t="str">
        <f>IF(ISNUMBER(SEARCH("Sourcewatch",F1936)),"Sourcewatch",IF(ISNUMBER(SEARCH("desmog",F1936)),"Desmog",IF(ISNUMBER(SEARCH("Exxon",F1936)),"Exxonsecrets",IF(ISNUMBER(SEARCH("wikipedia",F1936)),"Wikipedia",IF(ISNUMBER(SEARCH("greenpeace",F1936)),"Greenpeace",IF(ISNUMBER(SEARCH("Polluterwatch",F1936)),"Polluterwatch",IF(F1936="","","Other")))))))</f>
        <v/>
      </c>
      <c r="H1936">
        <f>LEN(B1936)</f>
        <v>6</v>
      </c>
    </row>
    <row r="1937" spans="1:8" ht="15.75" customHeight="1" x14ac:dyDescent="0.2">
      <c r="A1937" s="3" t="s">
        <v>1917</v>
      </c>
      <c r="B1937" s="3" t="s">
        <v>1917</v>
      </c>
      <c r="C1937" s="6" t="s">
        <v>25</v>
      </c>
      <c r="D1937" s="3" t="s">
        <v>17</v>
      </c>
      <c r="F1937" s="3" t="s">
        <v>17</v>
      </c>
      <c r="G1937" s="3" t="str">
        <f>IF(ISNUMBER(SEARCH("Sourcewatch",F1937)),"Sourcewatch",IF(ISNUMBER(SEARCH("desmog",F1937)),"Desmog",IF(ISNUMBER(SEARCH("Exxon",F1937)),"Exxonsecrets",IF(ISNUMBER(SEARCH("wikipedia",F1937)),"Wikipedia",IF(ISNUMBER(SEARCH("greenpeace",F1937)),"Greenpeace",IF(ISNUMBER(SEARCH("Polluterwatch",F1937)),"Polluterwatch",IF(F1937="","","Other")))))))</f>
        <v/>
      </c>
      <c r="H1937">
        <f>LEN(B1937)</f>
        <v>8</v>
      </c>
    </row>
    <row r="1938" spans="1:8" ht="15.75" customHeight="1" x14ac:dyDescent="0.2">
      <c r="A1938" s="3" t="s">
        <v>1918</v>
      </c>
      <c r="B1938" s="3" t="s">
        <v>1918</v>
      </c>
      <c r="C1938" s="6" t="s">
        <v>25</v>
      </c>
      <c r="D1938" s="3" t="s">
        <v>17</v>
      </c>
      <c r="F1938" s="3" t="s">
        <v>17</v>
      </c>
      <c r="G1938" s="3" t="str">
        <f>IF(ISNUMBER(SEARCH("Sourcewatch",F1938)),"Sourcewatch",IF(ISNUMBER(SEARCH("desmog",F1938)),"Desmog",IF(ISNUMBER(SEARCH("Exxon",F1938)),"Exxonsecrets",IF(ISNUMBER(SEARCH("wikipedia",F1938)),"Wikipedia",IF(ISNUMBER(SEARCH("greenpeace",F1938)),"Greenpeace",IF(ISNUMBER(SEARCH("Polluterwatch",F1938)),"Polluterwatch",IF(F1938="","","Other")))))))</f>
        <v/>
      </c>
      <c r="H1938">
        <f>LEN(B1938)</f>
        <v>11</v>
      </c>
    </row>
    <row r="1939" spans="1:8" ht="15.75" customHeight="1" x14ac:dyDescent="0.2">
      <c r="A1939" s="3" t="s">
        <v>1919</v>
      </c>
      <c r="B1939" s="3" t="s">
        <v>1919</v>
      </c>
      <c r="C1939" s="6" t="s">
        <v>25</v>
      </c>
      <c r="D1939" s="3" t="s">
        <v>17</v>
      </c>
      <c r="F1939" s="3" t="s">
        <v>17</v>
      </c>
      <c r="G1939" s="3" t="str">
        <f>IF(ISNUMBER(SEARCH("Sourcewatch",F1939)),"Sourcewatch",IF(ISNUMBER(SEARCH("desmog",F1939)),"Desmog",IF(ISNUMBER(SEARCH("Exxon",F1939)),"Exxonsecrets",IF(ISNUMBER(SEARCH("wikipedia",F1939)),"Wikipedia",IF(ISNUMBER(SEARCH("greenpeace",F1939)),"Greenpeace",IF(ISNUMBER(SEARCH("Polluterwatch",F1939)),"Polluterwatch",IF(F1939="","","Other")))))))</f>
        <v/>
      </c>
      <c r="H1939">
        <f>LEN(B1939)</f>
        <v>9</v>
      </c>
    </row>
    <row r="1940" spans="1:8" ht="15.75" customHeight="1" x14ac:dyDescent="0.2">
      <c r="A1940" s="3" t="s">
        <v>1920</v>
      </c>
      <c r="B1940" s="3" t="s">
        <v>1920</v>
      </c>
      <c r="C1940" s="6" t="s">
        <v>25</v>
      </c>
      <c r="D1940" s="3" t="s">
        <v>17</v>
      </c>
      <c r="F1940" s="3" t="s">
        <v>17</v>
      </c>
      <c r="G1940" s="3" t="str">
        <f>IF(ISNUMBER(SEARCH("Sourcewatch",F1940)),"Sourcewatch",IF(ISNUMBER(SEARCH("desmog",F1940)),"Desmog",IF(ISNUMBER(SEARCH("Exxon",F1940)),"Exxonsecrets",IF(ISNUMBER(SEARCH("wikipedia",F1940)),"Wikipedia",IF(ISNUMBER(SEARCH("greenpeace",F1940)),"Greenpeace",IF(ISNUMBER(SEARCH("Polluterwatch",F1940)),"Polluterwatch",IF(F1940="","","Other")))))))</f>
        <v/>
      </c>
      <c r="H1940">
        <f>LEN(B1940)</f>
        <v>8</v>
      </c>
    </row>
    <row r="1941" spans="1:8" ht="15.75" customHeight="1" x14ac:dyDescent="0.2">
      <c r="A1941" s="3" t="s">
        <v>1921</v>
      </c>
      <c r="B1941" s="3" t="s">
        <v>1921</v>
      </c>
      <c r="C1941" s="6" t="s">
        <v>25</v>
      </c>
      <c r="D1941" s="3" t="s">
        <v>17</v>
      </c>
      <c r="F1941" s="3" t="s">
        <v>17</v>
      </c>
      <c r="G1941" s="3" t="str">
        <f>IF(ISNUMBER(SEARCH("Sourcewatch",F1941)),"Sourcewatch",IF(ISNUMBER(SEARCH("desmog",F1941)),"Desmog",IF(ISNUMBER(SEARCH("Exxon",F1941)),"Exxonsecrets",IF(ISNUMBER(SEARCH("wikipedia",F1941)),"Wikipedia",IF(ISNUMBER(SEARCH("greenpeace",F1941)),"Greenpeace",IF(ISNUMBER(SEARCH("Polluterwatch",F1941)),"Polluterwatch",IF(F1941="","","Other")))))))</f>
        <v/>
      </c>
      <c r="H1941">
        <f>LEN(B1941)</f>
        <v>8</v>
      </c>
    </row>
    <row r="1942" spans="1:8" ht="15.75" customHeight="1" x14ac:dyDescent="0.2">
      <c r="A1942" s="3" t="s">
        <v>1922</v>
      </c>
      <c r="B1942" s="3" t="s">
        <v>1922</v>
      </c>
      <c r="C1942" s="6" t="s">
        <v>25</v>
      </c>
      <c r="D1942" s="3" t="s">
        <v>17</v>
      </c>
      <c r="F1942" s="3" t="s">
        <v>17</v>
      </c>
      <c r="G1942" s="3" t="str">
        <f>IF(ISNUMBER(SEARCH("Sourcewatch",F1942)),"Sourcewatch",IF(ISNUMBER(SEARCH("desmog",F1942)),"Desmog",IF(ISNUMBER(SEARCH("Exxon",F1942)),"Exxonsecrets",IF(ISNUMBER(SEARCH("wikipedia",F1942)),"Wikipedia",IF(ISNUMBER(SEARCH("greenpeace",F1942)),"Greenpeace",IF(ISNUMBER(SEARCH("Polluterwatch",F1942)),"Polluterwatch",IF(F1942="","","Other")))))))</f>
        <v/>
      </c>
      <c r="H1942">
        <f>LEN(B1942)</f>
        <v>7</v>
      </c>
    </row>
    <row r="1943" spans="1:8" ht="15.75" customHeight="1" x14ac:dyDescent="0.2">
      <c r="A1943" s="3" t="s">
        <v>1923</v>
      </c>
      <c r="B1943" s="3" t="s">
        <v>1923</v>
      </c>
      <c r="C1943" s="6" t="s">
        <v>25</v>
      </c>
      <c r="D1943" s="3" t="s">
        <v>17</v>
      </c>
      <c r="F1943" s="3" t="s">
        <v>17</v>
      </c>
      <c r="G1943" s="3" t="str">
        <f>IF(ISNUMBER(SEARCH("Sourcewatch",F1943)),"Sourcewatch",IF(ISNUMBER(SEARCH("desmog",F1943)),"Desmog",IF(ISNUMBER(SEARCH("Exxon",F1943)),"Exxonsecrets",IF(ISNUMBER(SEARCH("wikipedia",F1943)),"Wikipedia",IF(ISNUMBER(SEARCH("greenpeace",F1943)),"Greenpeace",IF(ISNUMBER(SEARCH("Polluterwatch",F1943)),"Polluterwatch",IF(F1943="","","Other")))))))</f>
        <v/>
      </c>
      <c r="H1943">
        <f>LEN(B1943)</f>
        <v>8</v>
      </c>
    </row>
    <row r="1944" spans="1:8" ht="15.75" customHeight="1" x14ac:dyDescent="0.2">
      <c r="A1944" s="3" t="s">
        <v>1924</v>
      </c>
      <c r="B1944" s="3" t="s">
        <v>1924</v>
      </c>
      <c r="C1944" s="6" t="s">
        <v>25</v>
      </c>
      <c r="D1944" s="3" t="s">
        <v>17</v>
      </c>
      <c r="F1944" s="3" t="s">
        <v>17</v>
      </c>
      <c r="G1944" s="3" t="str">
        <f>IF(ISNUMBER(SEARCH("Sourcewatch",F1944)),"Sourcewatch",IF(ISNUMBER(SEARCH("desmog",F1944)),"Desmog",IF(ISNUMBER(SEARCH("Exxon",F1944)),"Exxonsecrets",IF(ISNUMBER(SEARCH("wikipedia",F1944)),"Wikipedia",IF(ISNUMBER(SEARCH("greenpeace",F1944)),"Greenpeace",IF(ISNUMBER(SEARCH("Polluterwatch",F1944)),"Polluterwatch",IF(F1944="","","Other")))))))</f>
        <v/>
      </c>
      <c r="H1944">
        <f>LEN(B1944)</f>
        <v>9</v>
      </c>
    </row>
    <row r="1945" spans="1:8" ht="15.75" customHeight="1" x14ac:dyDescent="0.2">
      <c r="A1945" s="3" t="s">
        <v>1925</v>
      </c>
      <c r="B1945" s="3" t="s">
        <v>1925</v>
      </c>
      <c r="C1945" s="6" t="s">
        <v>25</v>
      </c>
      <c r="D1945" s="3" t="s">
        <v>17</v>
      </c>
      <c r="F1945" s="3" t="s">
        <v>17</v>
      </c>
      <c r="G1945" s="3" t="str">
        <f>IF(ISNUMBER(SEARCH("Sourcewatch",F1945)),"Sourcewatch",IF(ISNUMBER(SEARCH("desmog",F1945)),"Desmog",IF(ISNUMBER(SEARCH("Exxon",F1945)),"Exxonsecrets",IF(ISNUMBER(SEARCH("wikipedia",F1945)),"Wikipedia",IF(ISNUMBER(SEARCH("greenpeace",F1945)),"Greenpeace",IF(ISNUMBER(SEARCH("Polluterwatch",F1945)),"Polluterwatch",IF(F1945="","","Other")))))))</f>
        <v/>
      </c>
      <c r="H1945">
        <f>LEN(B1945)</f>
        <v>8</v>
      </c>
    </row>
    <row r="1946" spans="1:8" ht="15.75" customHeight="1" x14ac:dyDescent="0.2">
      <c r="A1946" s="3" t="s">
        <v>1926</v>
      </c>
      <c r="B1946" s="3" t="s">
        <v>1926</v>
      </c>
      <c r="C1946" s="6" t="s">
        <v>25</v>
      </c>
      <c r="D1946" s="3" t="s">
        <v>17</v>
      </c>
      <c r="F1946" s="3" t="s">
        <v>17</v>
      </c>
      <c r="G1946" s="3" t="str">
        <f>IF(ISNUMBER(SEARCH("Sourcewatch",F1946)),"Sourcewatch",IF(ISNUMBER(SEARCH("desmog",F1946)),"Desmog",IF(ISNUMBER(SEARCH("Exxon",F1946)),"Exxonsecrets",IF(ISNUMBER(SEARCH("wikipedia",F1946)),"Wikipedia",IF(ISNUMBER(SEARCH("greenpeace",F1946)),"Greenpeace",IF(ISNUMBER(SEARCH("Polluterwatch",F1946)),"Polluterwatch",IF(F1946="","","Other")))))))</f>
        <v/>
      </c>
      <c r="H1946">
        <f>LEN(B1946)</f>
        <v>9</v>
      </c>
    </row>
    <row r="1947" spans="1:8" ht="15.75" customHeight="1" x14ac:dyDescent="0.2">
      <c r="A1947" s="3" t="s">
        <v>1927</v>
      </c>
      <c r="B1947" s="3" t="s">
        <v>1927</v>
      </c>
      <c r="C1947" s="3" t="s">
        <v>25</v>
      </c>
      <c r="D1947" s="3" t="s">
        <v>17</v>
      </c>
      <c r="F1947" s="3" t="s">
        <v>17</v>
      </c>
      <c r="G1947" s="3" t="str">
        <f>IF(ISNUMBER(SEARCH("Sourcewatch",F1947)),"Sourcewatch",IF(ISNUMBER(SEARCH("desmog",F1947)),"Desmog",IF(ISNUMBER(SEARCH("Exxon",F1947)),"Exxonsecrets",IF(ISNUMBER(SEARCH("wikipedia",F1947)),"Wikipedia",IF(ISNUMBER(SEARCH("greenpeace",F1947)),"Greenpeace",IF(ISNUMBER(SEARCH("Polluterwatch",F1947)),"Polluterwatch",IF(F1947="","","Other")))))))</f>
        <v/>
      </c>
      <c r="H1947">
        <f>LEN(B1947)</f>
        <v>9</v>
      </c>
    </row>
    <row r="1948" spans="1:8" ht="15.75" customHeight="1" x14ac:dyDescent="0.2">
      <c r="A1948" s="3" t="s">
        <v>1928</v>
      </c>
      <c r="B1948" s="3" t="s">
        <v>1928</v>
      </c>
      <c r="C1948" s="3" t="s">
        <v>25</v>
      </c>
      <c r="D1948" s="3" t="s">
        <v>17</v>
      </c>
      <c r="F1948" s="3" t="s">
        <v>17</v>
      </c>
      <c r="G1948" s="3" t="str">
        <f>IF(ISNUMBER(SEARCH("Sourcewatch",F1948)),"Sourcewatch",IF(ISNUMBER(SEARCH("desmog",F1948)),"Desmog",IF(ISNUMBER(SEARCH("Exxon",F1948)),"Exxonsecrets",IF(ISNUMBER(SEARCH("wikipedia",F1948)),"Wikipedia",IF(ISNUMBER(SEARCH("greenpeace",F1948)),"Greenpeace",IF(ISNUMBER(SEARCH("Polluterwatch",F1948)),"Polluterwatch",IF(F1948="","","Other")))))))</f>
        <v/>
      </c>
      <c r="H1948">
        <f>LEN(B1948)</f>
        <v>11</v>
      </c>
    </row>
    <row r="1949" spans="1:8" ht="15.75" customHeight="1" x14ac:dyDescent="0.2">
      <c r="A1949" s="3" t="s">
        <v>1929</v>
      </c>
      <c r="B1949" s="3" t="s">
        <v>1929</v>
      </c>
      <c r="C1949" s="3" t="s">
        <v>25</v>
      </c>
      <c r="D1949" s="3" t="s">
        <v>17</v>
      </c>
      <c r="F1949" s="3" t="s">
        <v>17</v>
      </c>
      <c r="G1949" s="3" t="str">
        <f>IF(ISNUMBER(SEARCH("Sourcewatch",F1949)),"Sourcewatch",IF(ISNUMBER(SEARCH("desmog",F1949)),"Desmog",IF(ISNUMBER(SEARCH("Exxon",F1949)),"Exxonsecrets",IF(ISNUMBER(SEARCH("wikipedia",F1949)),"Wikipedia",IF(ISNUMBER(SEARCH("greenpeace",F1949)),"Greenpeace",IF(ISNUMBER(SEARCH("Polluterwatch",F1949)),"Polluterwatch",IF(F1949="","","Other")))))))</f>
        <v/>
      </c>
      <c r="H1949">
        <f>LEN(B1949)</f>
        <v>10</v>
      </c>
    </row>
    <row r="1950" spans="1:8" ht="15.75" customHeight="1" x14ac:dyDescent="0.2">
      <c r="A1950" s="3" t="s">
        <v>1930</v>
      </c>
      <c r="B1950" s="3" t="s">
        <v>1930</v>
      </c>
      <c r="C1950" s="3" t="s">
        <v>25</v>
      </c>
      <c r="D1950" s="3" t="s">
        <v>17</v>
      </c>
      <c r="F1950" s="3" t="s">
        <v>17</v>
      </c>
      <c r="G1950" s="3" t="str">
        <f>IF(ISNUMBER(SEARCH("Sourcewatch",F1950)),"Sourcewatch",IF(ISNUMBER(SEARCH("desmog",F1950)),"Desmog",IF(ISNUMBER(SEARCH("Exxon",F1950)),"Exxonsecrets",IF(ISNUMBER(SEARCH("wikipedia",F1950)),"Wikipedia",IF(ISNUMBER(SEARCH("greenpeace",F1950)),"Greenpeace",IF(ISNUMBER(SEARCH("Polluterwatch",F1950)),"Polluterwatch",IF(F1950="","","Other")))))))</f>
        <v/>
      </c>
      <c r="H1950">
        <f>LEN(B1950)</f>
        <v>10</v>
      </c>
    </row>
    <row r="1951" spans="1:8" ht="15.75" customHeight="1" x14ac:dyDescent="0.2">
      <c r="A1951" s="3" t="s">
        <v>1931</v>
      </c>
      <c r="B1951" s="3" t="s">
        <v>1931</v>
      </c>
      <c r="C1951" s="3" t="s">
        <v>25</v>
      </c>
      <c r="D1951" s="3" t="s">
        <v>17</v>
      </c>
      <c r="F1951" s="3" t="s">
        <v>17</v>
      </c>
      <c r="G1951" s="3" t="str">
        <f>IF(ISNUMBER(SEARCH("Sourcewatch",F1951)),"Sourcewatch",IF(ISNUMBER(SEARCH("desmog",F1951)),"Desmog",IF(ISNUMBER(SEARCH("Exxon",F1951)),"Exxonsecrets",IF(ISNUMBER(SEARCH("wikipedia",F1951)),"Wikipedia",IF(ISNUMBER(SEARCH("greenpeace",F1951)),"Greenpeace",IF(ISNUMBER(SEARCH("Polluterwatch",F1951)),"Polluterwatch",IF(F1951="","","Other")))))))</f>
        <v/>
      </c>
      <c r="H1951">
        <f>LEN(B1951)</f>
        <v>10</v>
      </c>
    </row>
    <row r="1952" spans="1:8" ht="15.75" customHeight="1" x14ac:dyDescent="0.2">
      <c r="A1952" s="3" t="s">
        <v>1932</v>
      </c>
      <c r="B1952" s="3" t="s">
        <v>1932</v>
      </c>
      <c r="C1952" s="3" t="s">
        <v>25</v>
      </c>
      <c r="D1952" s="3" t="s">
        <v>17</v>
      </c>
      <c r="F1952" s="3" t="s">
        <v>17</v>
      </c>
      <c r="G1952" s="3" t="str">
        <f>IF(ISNUMBER(SEARCH("Sourcewatch",F1952)),"Sourcewatch",IF(ISNUMBER(SEARCH("desmog",F1952)),"Desmog",IF(ISNUMBER(SEARCH("Exxon",F1952)),"Exxonsecrets",IF(ISNUMBER(SEARCH("wikipedia",F1952)),"Wikipedia",IF(ISNUMBER(SEARCH("greenpeace",F1952)),"Greenpeace",IF(ISNUMBER(SEARCH("Polluterwatch",F1952)),"Polluterwatch",IF(F1952="","","Other")))))))</f>
        <v/>
      </c>
      <c r="H1952">
        <f>LEN(B1952)</f>
        <v>9</v>
      </c>
    </row>
    <row r="1953" spans="1:9" ht="15.75" customHeight="1" x14ac:dyDescent="0.2">
      <c r="A1953" s="3" t="s">
        <v>1933</v>
      </c>
      <c r="B1953" s="3" t="s">
        <v>1933</v>
      </c>
      <c r="C1953" s="3" t="s">
        <v>25</v>
      </c>
      <c r="D1953" s="3" t="s">
        <v>17</v>
      </c>
      <c r="F1953" s="3" t="s">
        <v>17</v>
      </c>
      <c r="G1953" s="3" t="str">
        <f>IF(ISNUMBER(SEARCH("Sourcewatch",F1953)),"Sourcewatch",IF(ISNUMBER(SEARCH("desmog",F1953)),"Desmog",IF(ISNUMBER(SEARCH("Exxon",F1953)),"Exxonsecrets",IF(ISNUMBER(SEARCH("wikipedia",F1953)),"Wikipedia",IF(ISNUMBER(SEARCH("greenpeace",F1953)),"Greenpeace",IF(ISNUMBER(SEARCH("Polluterwatch",F1953)),"Polluterwatch",IF(F1953="","","Other")))))))</f>
        <v/>
      </c>
      <c r="H1953">
        <f>LEN(B1953)</f>
        <v>9</v>
      </c>
    </row>
    <row r="1954" spans="1:9" ht="15.75" customHeight="1" x14ac:dyDescent="0.2">
      <c r="A1954" s="3" t="s">
        <v>1934</v>
      </c>
      <c r="B1954" s="3" t="s">
        <v>1934</v>
      </c>
      <c r="C1954" s="3" t="s">
        <v>25</v>
      </c>
      <c r="D1954" s="3" t="s">
        <v>17</v>
      </c>
      <c r="F1954" s="3" t="s">
        <v>17</v>
      </c>
      <c r="G1954" s="3" t="str">
        <f>IF(ISNUMBER(SEARCH("Sourcewatch",F1954)),"Sourcewatch",IF(ISNUMBER(SEARCH("desmog",F1954)),"Desmog",IF(ISNUMBER(SEARCH("Exxon",F1954)),"Exxonsecrets",IF(ISNUMBER(SEARCH("wikipedia",F1954)),"Wikipedia",IF(ISNUMBER(SEARCH("greenpeace",F1954)),"Greenpeace",IF(ISNUMBER(SEARCH("Polluterwatch",F1954)),"Polluterwatch",IF(F1954="","","Other")))))))</f>
        <v/>
      </c>
      <c r="H1954">
        <f>LEN(B1954)</f>
        <v>7</v>
      </c>
    </row>
    <row r="1955" spans="1:9" ht="15.75" customHeight="1" x14ac:dyDescent="0.2">
      <c r="A1955" s="3" t="s">
        <v>1935</v>
      </c>
      <c r="B1955" s="3" t="s">
        <v>1935</v>
      </c>
      <c r="C1955" s="3" t="s">
        <v>25</v>
      </c>
      <c r="D1955" s="3" t="s">
        <v>17</v>
      </c>
      <c r="F1955" s="3" t="s">
        <v>17</v>
      </c>
      <c r="G1955" s="3" t="str">
        <f>IF(ISNUMBER(SEARCH("Sourcewatch",F1955)),"Sourcewatch",IF(ISNUMBER(SEARCH("desmog",F1955)),"Desmog",IF(ISNUMBER(SEARCH("Exxon",F1955)),"Exxonsecrets",IF(ISNUMBER(SEARCH("wikipedia",F1955)),"Wikipedia",IF(ISNUMBER(SEARCH("greenpeace",F1955)),"Greenpeace",IF(ISNUMBER(SEARCH("Polluterwatch",F1955)),"Polluterwatch",IF(F1955="","","Other")))))))</f>
        <v/>
      </c>
      <c r="H1955">
        <f>LEN(B1955)</f>
        <v>8</v>
      </c>
    </row>
    <row r="1956" spans="1:9" ht="15.75" customHeight="1" x14ac:dyDescent="0.2">
      <c r="A1956" s="3" t="s">
        <v>1936</v>
      </c>
      <c r="B1956" s="3" t="s">
        <v>1936</v>
      </c>
      <c r="D1956" s="3" t="s">
        <v>17</v>
      </c>
      <c r="E1956" s="3" t="s">
        <v>27</v>
      </c>
      <c r="F1956" s="3" t="s">
        <v>17</v>
      </c>
      <c r="G1956" s="3" t="str">
        <f>IF(ISNUMBER(SEARCH("Sourcewatch",F1956)),"Sourcewatch",IF(ISNUMBER(SEARCH("desmog",F1956)),"Desmog",IF(ISNUMBER(SEARCH("Exxon",F1956)),"Exxonsecrets",IF(ISNUMBER(SEARCH("wikipedia",F1956)),"Wikipedia",IF(ISNUMBER(SEARCH("greenpeace",F1956)),"Greenpeace",IF(ISNUMBER(SEARCH("Polluterwatch",F1956)),"Polluterwatch",IF(F1956="","","Other")))))))</f>
        <v/>
      </c>
      <c r="H1956">
        <f>LEN(B1956)</f>
        <v>36</v>
      </c>
    </row>
    <row r="1957" spans="1:9" ht="15.75" customHeight="1" x14ac:dyDescent="0.2">
      <c r="A1957" s="3" t="s">
        <v>1937</v>
      </c>
      <c r="B1957" s="3" t="s">
        <v>1937</v>
      </c>
      <c r="C1957" s="3" t="s">
        <v>25</v>
      </c>
      <c r="D1957" s="3" t="s">
        <v>17</v>
      </c>
      <c r="F1957" s="3" t="s">
        <v>17</v>
      </c>
      <c r="G1957" s="3" t="str">
        <f>IF(ISNUMBER(SEARCH("Sourcewatch",F1957)),"Sourcewatch",IF(ISNUMBER(SEARCH("desmog",F1957)),"Desmog",IF(ISNUMBER(SEARCH("Exxon",F1957)),"Exxonsecrets",IF(ISNUMBER(SEARCH("wikipedia",F1957)),"Wikipedia",IF(ISNUMBER(SEARCH("greenpeace",F1957)),"Greenpeace",IF(ISNUMBER(SEARCH("Polluterwatch",F1957)),"Polluterwatch",IF(F1957="","","Other")))))))</f>
        <v/>
      </c>
      <c r="H1957">
        <f>LEN(B1957)</f>
        <v>14</v>
      </c>
    </row>
    <row r="1958" spans="1:9" ht="15.75" customHeight="1" x14ac:dyDescent="0.2">
      <c r="A1958" s="3" t="s">
        <v>1938</v>
      </c>
      <c r="B1958" s="3" t="s">
        <v>1938</v>
      </c>
      <c r="C1958" s="3" t="s">
        <v>25</v>
      </c>
      <c r="D1958" s="3" t="s">
        <v>17</v>
      </c>
      <c r="F1958" s="3" t="s">
        <v>17</v>
      </c>
      <c r="G1958" s="3" t="str">
        <f>IF(ISNUMBER(SEARCH("Sourcewatch",F1958)),"Sourcewatch",IF(ISNUMBER(SEARCH("desmog",F1958)),"Desmog",IF(ISNUMBER(SEARCH("Exxon",F1958)),"Exxonsecrets",IF(ISNUMBER(SEARCH("wikipedia",F1958)),"Wikipedia",IF(ISNUMBER(SEARCH("greenpeace",F1958)),"Greenpeace",IF(ISNUMBER(SEARCH("Polluterwatch",F1958)),"Polluterwatch",IF(F1958="","","Other")))))))</f>
        <v/>
      </c>
      <c r="H1958">
        <f>LEN(B1958)</f>
        <v>12</v>
      </c>
    </row>
    <row r="1959" spans="1:9" ht="15.75" customHeight="1" x14ac:dyDescent="0.2">
      <c r="A1959" s="3" t="s">
        <v>1939</v>
      </c>
      <c r="B1959" s="3" t="s">
        <v>1939</v>
      </c>
      <c r="C1959" s="3" t="s">
        <v>25</v>
      </c>
      <c r="D1959" s="3" t="s">
        <v>17</v>
      </c>
      <c r="F1959" s="3" t="s">
        <v>17</v>
      </c>
      <c r="G1959" s="3" t="str">
        <f>IF(ISNUMBER(SEARCH("Sourcewatch",F1959)),"Sourcewatch",IF(ISNUMBER(SEARCH("desmog",F1959)),"Desmog",IF(ISNUMBER(SEARCH("Exxon",F1959)),"Exxonsecrets",IF(ISNUMBER(SEARCH("wikipedia",F1959)),"Wikipedia",IF(ISNUMBER(SEARCH("greenpeace",F1959)),"Greenpeace",IF(ISNUMBER(SEARCH("Polluterwatch",F1959)),"Polluterwatch",IF(F1959="","","Other")))))))</f>
        <v/>
      </c>
      <c r="H1959">
        <f>LEN(B1959)</f>
        <v>18</v>
      </c>
    </row>
    <row r="1960" spans="1:9" ht="15.75" customHeight="1" x14ac:dyDescent="0.2">
      <c r="A1960" s="3" t="s">
        <v>1940</v>
      </c>
      <c r="B1960" s="3" t="s">
        <v>1940</v>
      </c>
      <c r="C1960" s="3" t="s">
        <v>25</v>
      </c>
      <c r="D1960" s="3" t="s">
        <v>17</v>
      </c>
      <c r="F1960" s="3" t="s">
        <v>17</v>
      </c>
      <c r="G1960" s="3" t="str">
        <f>IF(ISNUMBER(SEARCH("Sourcewatch",F1960)),"Sourcewatch",IF(ISNUMBER(SEARCH("desmog",F1960)),"Desmog",IF(ISNUMBER(SEARCH("Exxon",F1960)),"Exxonsecrets",IF(ISNUMBER(SEARCH("wikipedia",F1960)),"Wikipedia",IF(ISNUMBER(SEARCH("greenpeace",F1960)),"Greenpeace",IF(ISNUMBER(SEARCH("Polluterwatch",F1960)),"Polluterwatch",IF(F1960="","","Other")))))))</f>
        <v/>
      </c>
      <c r="H1960">
        <f>LEN(B1960)</f>
        <v>15</v>
      </c>
    </row>
    <row r="1961" spans="1:9" ht="15.75" customHeight="1" x14ac:dyDescent="0.2">
      <c r="A1961" s="3" t="s">
        <v>1941</v>
      </c>
      <c r="B1961" s="3" t="s">
        <v>1941</v>
      </c>
      <c r="C1961" s="3" t="s">
        <v>25</v>
      </c>
      <c r="D1961" s="3" t="s">
        <v>17</v>
      </c>
      <c r="F1961" s="3" t="s">
        <v>17</v>
      </c>
      <c r="G1961" s="3" t="str">
        <f>IF(ISNUMBER(SEARCH("Sourcewatch",F1961)),"Sourcewatch",IF(ISNUMBER(SEARCH("desmog",F1961)),"Desmog",IF(ISNUMBER(SEARCH("Exxon",F1961)),"Exxonsecrets",IF(ISNUMBER(SEARCH("wikipedia",F1961)),"Wikipedia",IF(ISNUMBER(SEARCH("greenpeace",F1961)),"Greenpeace",IF(ISNUMBER(SEARCH("Polluterwatch",F1961)),"Polluterwatch",IF(F1961="","","Other")))))))</f>
        <v/>
      </c>
      <c r="H1961">
        <f>LEN(B1961)</f>
        <v>15</v>
      </c>
    </row>
    <row r="1962" spans="1:9" ht="15.75" customHeight="1" x14ac:dyDescent="0.2">
      <c r="A1962" s="3" t="s">
        <v>1942</v>
      </c>
      <c r="B1962" s="3" t="s">
        <v>1942</v>
      </c>
      <c r="C1962" s="3" t="s">
        <v>25</v>
      </c>
      <c r="D1962" s="3" t="s">
        <v>17</v>
      </c>
      <c r="F1962" s="3" t="s">
        <v>17</v>
      </c>
      <c r="G1962" s="3" t="str">
        <f>IF(ISNUMBER(SEARCH("Sourcewatch",F1962)),"Sourcewatch",IF(ISNUMBER(SEARCH("desmog",F1962)),"Desmog",IF(ISNUMBER(SEARCH("Exxon",F1962)),"Exxonsecrets",IF(ISNUMBER(SEARCH("wikipedia",F1962)),"Wikipedia",IF(ISNUMBER(SEARCH("greenpeace",F1962)),"Greenpeace",IF(ISNUMBER(SEARCH("Polluterwatch",F1962)),"Polluterwatch",IF(F1962="","","Other")))))))</f>
        <v/>
      </c>
      <c r="H1962">
        <f>LEN(B1962)</f>
        <v>15</v>
      </c>
    </row>
    <row r="1963" spans="1:9" ht="15.75" customHeight="1" x14ac:dyDescent="0.2">
      <c r="A1963" s="3" t="s">
        <v>1943</v>
      </c>
      <c r="B1963" s="3" t="s">
        <v>1943</v>
      </c>
      <c r="C1963" s="3" t="s">
        <v>25</v>
      </c>
      <c r="D1963" s="3" t="s">
        <v>17</v>
      </c>
      <c r="F1963" s="3" t="s">
        <v>17</v>
      </c>
      <c r="G1963" s="3" t="str">
        <f>IF(ISNUMBER(SEARCH("Sourcewatch",F1963)),"Sourcewatch",IF(ISNUMBER(SEARCH("desmog",F1963)),"Desmog",IF(ISNUMBER(SEARCH("Exxon",F1963)),"Exxonsecrets",IF(ISNUMBER(SEARCH("wikipedia",F1963)),"Wikipedia",IF(ISNUMBER(SEARCH("greenpeace",F1963)),"Greenpeace",IF(ISNUMBER(SEARCH("Polluterwatch",F1963)),"Polluterwatch",IF(F1963="","","Other")))))))</f>
        <v/>
      </c>
      <c r="H1963">
        <f>LEN(B1963)</f>
        <v>17</v>
      </c>
    </row>
    <row r="1964" spans="1:9" ht="15.75" customHeight="1" x14ac:dyDescent="0.2">
      <c r="A1964" s="3" t="s">
        <v>1944</v>
      </c>
      <c r="B1964" s="3" t="s">
        <v>1944</v>
      </c>
      <c r="C1964" s="3" t="s">
        <v>25</v>
      </c>
      <c r="D1964" s="3" t="s">
        <v>17</v>
      </c>
      <c r="F1964" s="3" t="s">
        <v>17</v>
      </c>
      <c r="G1964" s="3" t="str">
        <f>IF(ISNUMBER(SEARCH("Sourcewatch",F1964)),"Sourcewatch",IF(ISNUMBER(SEARCH("desmog",F1964)),"Desmog",IF(ISNUMBER(SEARCH("Exxon",F1964)),"Exxonsecrets",IF(ISNUMBER(SEARCH("wikipedia",F1964)),"Wikipedia",IF(ISNUMBER(SEARCH("greenpeace",F1964)),"Greenpeace",IF(ISNUMBER(SEARCH("Polluterwatch",F1964)),"Polluterwatch",IF(F1964="","","Other")))))))</f>
        <v/>
      </c>
      <c r="H1964">
        <f>LEN(B1964)</f>
        <v>7</v>
      </c>
    </row>
    <row r="1965" spans="1:9" ht="15.75" customHeight="1" x14ac:dyDescent="0.2">
      <c r="A1965" s="3" t="s">
        <v>1945</v>
      </c>
      <c r="B1965" s="3" t="s">
        <v>1945</v>
      </c>
      <c r="C1965" s="3" t="s">
        <v>25</v>
      </c>
      <c r="D1965" s="3" t="s">
        <v>17</v>
      </c>
      <c r="F1965" s="3" t="s">
        <v>17</v>
      </c>
      <c r="G1965" s="3" t="str">
        <f>IF(ISNUMBER(SEARCH("Sourcewatch",F1965)),"Sourcewatch",IF(ISNUMBER(SEARCH("desmog",F1965)),"Desmog",IF(ISNUMBER(SEARCH("Exxon",F1965)),"Exxonsecrets",IF(ISNUMBER(SEARCH("wikipedia",F1965)),"Wikipedia",IF(ISNUMBER(SEARCH("greenpeace",F1965)),"Greenpeace",IF(ISNUMBER(SEARCH("Polluterwatch",F1965)),"Polluterwatch",IF(F1965="","","Other")))))))</f>
        <v/>
      </c>
      <c r="H1965">
        <f>LEN(B1965)</f>
        <v>7</v>
      </c>
    </row>
    <row r="1966" spans="1:9" ht="15.75" customHeight="1" x14ac:dyDescent="0.2">
      <c r="A1966" s="11" t="s">
        <v>4466</v>
      </c>
      <c r="B1966" s="11" t="s">
        <v>4466</v>
      </c>
      <c r="C1966" t="s">
        <v>25</v>
      </c>
      <c r="D1966" t="s">
        <v>17</v>
      </c>
      <c r="G1966" s="3" t="str">
        <f>IF(ISNUMBER(SEARCH("Sourcewatch",F1966)),"Sourcewatch",IF(ISNUMBER(SEARCH("desmog",F1966)),"Desmog",IF(ISNUMBER(SEARCH("Exxon",F1966)),"Exxonsecrets",IF(ISNUMBER(SEARCH("wikipedia",F1966)),"Wikipedia",IF(ISNUMBER(SEARCH("greenpeace",F1966)),"Greenpeace",IF(ISNUMBER(SEARCH("Polluterwatch",F1966)),"Polluterwatch",IF(F1966="","","Other")))))))</f>
        <v/>
      </c>
      <c r="H1966">
        <f>LEN(B1966)</f>
        <v>4</v>
      </c>
      <c r="I1966" s="17" t="s">
        <v>25</v>
      </c>
    </row>
    <row r="1967" spans="1:9" ht="15.75" customHeight="1" x14ac:dyDescent="0.2">
      <c r="A1967" s="3" t="s">
        <v>1946</v>
      </c>
      <c r="B1967" s="3" t="s">
        <v>1946</v>
      </c>
      <c r="D1967" s="3" t="s">
        <v>25</v>
      </c>
      <c r="G1967" s="3" t="str">
        <f>IF(ISNUMBER(SEARCH("Sourcewatch",F1967)),"Sourcewatch",IF(ISNUMBER(SEARCH("desmog",F1967)),"Desmog",IF(ISNUMBER(SEARCH("Exxon",F1967)),"Exxonsecrets",IF(ISNUMBER(SEARCH("wikipedia",F1967)),"Wikipedia",IF(ISNUMBER(SEARCH("greenpeace",F1967)),"Greenpeace",IF(ISNUMBER(SEARCH("Polluterwatch",F1967)),"Polluterwatch",IF(F1967="","","Other")))))))</f>
        <v/>
      </c>
      <c r="H1967">
        <f>LEN(B1967)</f>
        <v>36</v>
      </c>
    </row>
    <row r="1968" spans="1:9" ht="15.75" customHeight="1" x14ac:dyDescent="0.2">
      <c r="A1968" s="3" t="s">
        <v>1947</v>
      </c>
      <c r="B1968" s="3" t="s">
        <v>1947</v>
      </c>
      <c r="D1968" s="3" t="s">
        <v>17</v>
      </c>
      <c r="F1968" s="3" t="s">
        <v>17</v>
      </c>
      <c r="G1968" s="3" t="str">
        <f>IF(ISNUMBER(SEARCH("Sourcewatch",F1968)),"Sourcewatch",IF(ISNUMBER(SEARCH("desmog",F1968)),"Desmog",IF(ISNUMBER(SEARCH("Exxon",F1968)),"Exxonsecrets",IF(ISNUMBER(SEARCH("wikipedia",F1968)),"Wikipedia",IF(ISNUMBER(SEARCH("greenpeace",F1968)),"Greenpeace",IF(ISNUMBER(SEARCH("Polluterwatch",F1968)),"Polluterwatch",IF(F1968="","","Other")))))))</f>
        <v/>
      </c>
      <c r="H1968">
        <f>LEN(B1968)</f>
        <v>25</v>
      </c>
    </row>
    <row r="1969" spans="1:9" ht="15.75" customHeight="1" x14ac:dyDescent="0.2">
      <c r="A1969" s="3" t="s">
        <v>1948</v>
      </c>
      <c r="B1969" s="3" t="s">
        <v>1948</v>
      </c>
      <c r="D1969" s="3" t="s">
        <v>17</v>
      </c>
      <c r="F1969" s="3" t="s">
        <v>17</v>
      </c>
      <c r="G1969" s="3" t="str">
        <f>IF(ISNUMBER(SEARCH("Sourcewatch",F1969)),"Sourcewatch",IF(ISNUMBER(SEARCH("desmog",F1969)),"Desmog",IF(ISNUMBER(SEARCH("Exxon",F1969)),"Exxonsecrets",IF(ISNUMBER(SEARCH("wikipedia",F1969)),"Wikipedia",IF(ISNUMBER(SEARCH("greenpeace",F1969)),"Greenpeace",IF(ISNUMBER(SEARCH("Polluterwatch",F1969)),"Polluterwatch",IF(F1969="","","Other")))))))</f>
        <v/>
      </c>
      <c r="H1969">
        <f>LEN(B1969)</f>
        <v>33</v>
      </c>
    </row>
    <row r="1970" spans="1:9" ht="15.75" customHeight="1" x14ac:dyDescent="0.2">
      <c r="A1970" s="3" t="s">
        <v>1949</v>
      </c>
      <c r="B1970" s="3" t="s">
        <v>1949</v>
      </c>
      <c r="D1970" s="3" t="s">
        <v>17</v>
      </c>
      <c r="F1970" s="3" t="s">
        <v>17</v>
      </c>
      <c r="G1970" s="3" t="str">
        <f>IF(ISNUMBER(SEARCH("Sourcewatch",F1970)),"Sourcewatch",IF(ISNUMBER(SEARCH("desmog",F1970)),"Desmog",IF(ISNUMBER(SEARCH("Exxon",F1970)),"Exxonsecrets",IF(ISNUMBER(SEARCH("wikipedia",F1970)),"Wikipedia",IF(ISNUMBER(SEARCH("greenpeace",F1970)),"Greenpeace",IF(ISNUMBER(SEARCH("Polluterwatch",F1970)),"Polluterwatch",IF(F1970="","","Other")))))))</f>
        <v/>
      </c>
      <c r="H1970">
        <f>LEN(B1970)</f>
        <v>36</v>
      </c>
    </row>
    <row r="1971" spans="1:9" ht="15.75" customHeight="1" x14ac:dyDescent="0.2">
      <c r="A1971" s="3" t="s">
        <v>1950</v>
      </c>
      <c r="B1971" s="3" t="s">
        <v>1950</v>
      </c>
      <c r="C1971" s="3" t="s">
        <v>17</v>
      </c>
      <c r="D1971" s="3" t="s">
        <v>17</v>
      </c>
      <c r="F1971" s="3" t="s">
        <v>17</v>
      </c>
      <c r="G1971" s="3" t="str">
        <f>IF(ISNUMBER(SEARCH("Sourcewatch",F1971)),"Sourcewatch",IF(ISNUMBER(SEARCH("desmog",F1971)),"Desmog",IF(ISNUMBER(SEARCH("Exxon",F1971)),"Exxonsecrets",IF(ISNUMBER(SEARCH("wikipedia",F1971)),"Wikipedia",IF(ISNUMBER(SEARCH("greenpeace",F1971)),"Greenpeace",IF(ISNUMBER(SEARCH("Polluterwatch",F1971)),"Polluterwatch",IF(F1971="","","Other")))))))</f>
        <v/>
      </c>
      <c r="H1971">
        <f>LEN(B1971)</f>
        <v>21</v>
      </c>
    </row>
    <row r="1972" spans="1:9" ht="15.75" customHeight="1" x14ac:dyDescent="0.2">
      <c r="A1972" s="3" t="s">
        <v>1951</v>
      </c>
      <c r="B1972" s="3" t="s">
        <v>1951</v>
      </c>
      <c r="D1972" s="3" t="s">
        <v>17</v>
      </c>
      <c r="E1972" s="3" t="s">
        <v>27</v>
      </c>
      <c r="F1972" s="3" t="s">
        <v>17</v>
      </c>
      <c r="G1972" s="3" t="str">
        <f>IF(ISNUMBER(SEARCH("Sourcewatch",F1972)),"Sourcewatch",IF(ISNUMBER(SEARCH("desmog",F1972)),"Desmog",IF(ISNUMBER(SEARCH("Exxon",F1972)),"Exxonsecrets",IF(ISNUMBER(SEARCH("wikipedia",F1972)),"Wikipedia",IF(ISNUMBER(SEARCH("greenpeace",F1972)),"Greenpeace",IF(ISNUMBER(SEARCH("Polluterwatch",F1972)),"Polluterwatch",IF(F1972="","","Other")))))))</f>
        <v/>
      </c>
      <c r="H1972">
        <f>LEN(B1972)</f>
        <v>25</v>
      </c>
    </row>
    <row r="1973" spans="1:9" ht="15.75" customHeight="1" x14ac:dyDescent="0.2">
      <c r="A1973" s="3" t="s">
        <v>1952</v>
      </c>
      <c r="B1973" s="3" t="s">
        <v>1952</v>
      </c>
      <c r="C1973" s="3" t="s">
        <v>17</v>
      </c>
      <c r="D1973" s="3" t="s">
        <v>17</v>
      </c>
      <c r="F1973" s="3" t="s">
        <v>1953</v>
      </c>
      <c r="G1973" s="3" t="str">
        <f>IF(ISNUMBER(SEARCH("Sourcewatch",F1973)),"Sourcewatch",IF(ISNUMBER(SEARCH("desmog",F1973)),"Desmog",IF(ISNUMBER(SEARCH("Exxon",F1973)),"Exxonsecrets",IF(ISNUMBER(SEARCH("wikipedia",F1973)),"Wikipedia",IF(ISNUMBER(SEARCH("greenpeace",F1973)),"Greenpeace",IF(ISNUMBER(SEARCH("Polluterwatch",F1973)),"Polluterwatch",IF(F1973="","","Other")))))))</f>
        <v>Sourcewatch</v>
      </c>
      <c r="H1973">
        <f>LEN(B1973)</f>
        <v>23</v>
      </c>
    </row>
    <row r="1974" spans="1:9" ht="15.75" customHeight="1" x14ac:dyDescent="0.2">
      <c r="A1974" s="3" t="s">
        <v>1954</v>
      </c>
      <c r="B1974" s="3" t="s">
        <v>1954</v>
      </c>
      <c r="C1974" s="3" t="s">
        <v>17</v>
      </c>
      <c r="D1974" s="3" t="s">
        <v>25</v>
      </c>
      <c r="G1974" s="3" t="str">
        <f>IF(ISNUMBER(SEARCH("Sourcewatch",F1974)),"Sourcewatch",IF(ISNUMBER(SEARCH("desmog",F1974)),"Desmog",IF(ISNUMBER(SEARCH("Exxon",F1974)),"Exxonsecrets",IF(ISNUMBER(SEARCH("wikipedia",F1974)),"Wikipedia",IF(ISNUMBER(SEARCH("greenpeace",F1974)),"Greenpeace",IF(ISNUMBER(SEARCH("Polluterwatch",F1974)),"Polluterwatch",IF(F1974="","","Other")))))))</f>
        <v/>
      </c>
      <c r="H1974">
        <f>LEN(B1974)</f>
        <v>23</v>
      </c>
    </row>
    <row r="1975" spans="1:9" ht="15.75" customHeight="1" x14ac:dyDescent="0.2">
      <c r="A1975" s="3" t="s">
        <v>1955</v>
      </c>
      <c r="B1975" s="3" t="s">
        <v>1954</v>
      </c>
      <c r="D1975" s="3" t="s">
        <v>25</v>
      </c>
      <c r="G1975" s="3" t="str">
        <f>IF(ISNUMBER(SEARCH("Sourcewatch",F1975)),"Sourcewatch",IF(ISNUMBER(SEARCH("desmog",F1975)),"Desmog",IF(ISNUMBER(SEARCH("Exxon",F1975)),"Exxonsecrets",IF(ISNUMBER(SEARCH("wikipedia",F1975)),"Wikipedia",IF(ISNUMBER(SEARCH("greenpeace",F1975)),"Greenpeace",IF(ISNUMBER(SEARCH("Polluterwatch",F1975)),"Polluterwatch",IF(F1975="","","Other")))))))</f>
        <v/>
      </c>
      <c r="H1975">
        <f>LEN(B1975)</f>
        <v>23</v>
      </c>
    </row>
    <row r="1976" spans="1:9" ht="15.75" customHeight="1" x14ac:dyDescent="0.2">
      <c r="A1976" s="3" t="s">
        <v>1956</v>
      </c>
      <c r="B1976" s="3" t="s">
        <v>1957</v>
      </c>
      <c r="D1976" s="3" t="s">
        <v>25</v>
      </c>
      <c r="G1976" s="3" t="str">
        <f>IF(ISNUMBER(SEARCH("Sourcewatch",F1976)),"Sourcewatch",IF(ISNUMBER(SEARCH("desmog",F1976)),"Desmog",IF(ISNUMBER(SEARCH("Exxon",F1976)),"Exxonsecrets",IF(ISNUMBER(SEARCH("wikipedia",F1976)),"Wikipedia",IF(ISNUMBER(SEARCH("greenpeace",F1976)),"Greenpeace",IF(ISNUMBER(SEARCH("Polluterwatch",F1976)),"Polluterwatch",IF(F1976="","","Other")))))))</f>
        <v/>
      </c>
      <c r="H1976">
        <f>LEN(B1976)</f>
        <v>17</v>
      </c>
    </row>
    <row r="1977" spans="1:9" ht="15.75" customHeight="1" x14ac:dyDescent="0.2">
      <c r="A1977" s="3" t="s">
        <v>1958</v>
      </c>
      <c r="B1977" s="3" t="s">
        <v>1958</v>
      </c>
      <c r="C1977" s="3" t="s">
        <v>25</v>
      </c>
      <c r="D1977" s="3" t="s">
        <v>17</v>
      </c>
      <c r="F1977" s="3" t="s">
        <v>17</v>
      </c>
      <c r="G1977" s="3" t="str">
        <f>IF(ISNUMBER(SEARCH("Sourcewatch",F1977)),"Sourcewatch",IF(ISNUMBER(SEARCH("desmog",F1977)),"Desmog",IF(ISNUMBER(SEARCH("Exxon",F1977)),"Exxonsecrets",IF(ISNUMBER(SEARCH("wikipedia",F1977)),"Wikipedia",IF(ISNUMBER(SEARCH("greenpeace",F1977)),"Greenpeace",IF(ISNUMBER(SEARCH("Polluterwatch",F1977)),"Polluterwatch",IF(F1977="","","Other")))))))</f>
        <v/>
      </c>
      <c r="H1977">
        <f>LEN(B1977)</f>
        <v>17</v>
      </c>
    </row>
    <row r="1978" spans="1:9" ht="15.75" customHeight="1" x14ac:dyDescent="0.2">
      <c r="A1978" s="3" t="s">
        <v>1959</v>
      </c>
      <c r="B1978" s="3" t="s">
        <v>1959</v>
      </c>
      <c r="C1978" s="3" t="s">
        <v>25</v>
      </c>
      <c r="D1978" s="3" t="s">
        <v>17</v>
      </c>
      <c r="F1978" s="3" t="s">
        <v>17</v>
      </c>
      <c r="G1978" s="3" t="str">
        <f>IF(ISNUMBER(SEARCH("Sourcewatch",F1978)),"Sourcewatch",IF(ISNUMBER(SEARCH("desmog",F1978)),"Desmog",IF(ISNUMBER(SEARCH("Exxon",F1978)),"Exxonsecrets",IF(ISNUMBER(SEARCH("wikipedia",F1978)),"Wikipedia",IF(ISNUMBER(SEARCH("greenpeace",F1978)),"Greenpeace",IF(ISNUMBER(SEARCH("Polluterwatch",F1978)),"Polluterwatch",IF(F1978="","","Other")))))))</f>
        <v/>
      </c>
      <c r="H1978">
        <f>LEN(B1978)</f>
        <v>16</v>
      </c>
    </row>
    <row r="1979" spans="1:9" ht="15.75" customHeight="1" x14ac:dyDescent="0.2">
      <c r="A1979" s="11" t="s">
        <v>4508</v>
      </c>
      <c r="B1979" s="11" t="s">
        <v>4508</v>
      </c>
      <c r="C1979" t="s">
        <v>25</v>
      </c>
      <c r="D1979" t="s">
        <v>17</v>
      </c>
      <c r="G1979" s="3" t="str">
        <f>IF(ISNUMBER(SEARCH("Sourcewatch",F1979)),"Sourcewatch",IF(ISNUMBER(SEARCH("desmog",F1979)),"Desmog",IF(ISNUMBER(SEARCH("Exxon",F1979)),"Exxonsecrets",IF(ISNUMBER(SEARCH("wikipedia",F1979)),"Wikipedia",IF(ISNUMBER(SEARCH("greenpeace",F1979)),"Greenpeace",IF(ISNUMBER(SEARCH("Polluterwatch",F1979)),"Polluterwatch",IF(F1979="","","Other")))))))</f>
        <v/>
      </c>
      <c r="H1979">
        <f>LEN(B1979)</f>
        <v>5</v>
      </c>
      <c r="I1979" s="17" t="s">
        <v>25</v>
      </c>
    </row>
    <row r="1980" spans="1:9" ht="15.75" customHeight="1" x14ac:dyDescent="0.2">
      <c r="A1980" s="3" t="s">
        <v>1960</v>
      </c>
      <c r="B1980" s="3" t="s">
        <v>1960</v>
      </c>
      <c r="C1980" s="3" t="s">
        <v>25</v>
      </c>
      <c r="D1980" s="3" t="s">
        <v>17</v>
      </c>
      <c r="F1980" s="3" t="s">
        <v>17</v>
      </c>
      <c r="G1980" s="3" t="str">
        <f>IF(ISNUMBER(SEARCH("Sourcewatch",F1980)),"Sourcewatch",IF(ISNUMBER(SEARCH("desmog",F1980)),"Desmog",IF(ISNUMBER(SEARCH("Exxon",F1980)),"Exxonsecrets",IF(ISNUMBER(SEARCH("wikipedia",F1980)),"Wikipedia",IF(ISNUMBER(SEARCH("greenpeace",F1980)),"Greenpeace",IF(ISNUMBER(SEARCH("Polluterwatch",F1980)),"Polluterwatch",IF(F1980="","","Other")))))))</f>
        <v/>
      </c>
      <c r="H1980">
        <f>LEN(B1980)</f>
        <v>7</v>
      </c>
    </row>
    <row r="1981" spans="1:9" ht="15.75" customHeight="1" x14ac:dyDescent="0.2">
      <c r="A1981" s="3" t="s">
        <v>1961</v>
      </c>
      <c r="B1981" s="3" t="s">
        <v>1961</v>
      </c>
      <c r="C1981" s="3" t="s">
        <v>25</v>
      </c>
      <c r="D1981" s="3" t="s">
        <v>17</v>
      </c>
      <c r="F1981" s="3" t="s">
        <v>17</v>
      </c>
      <c r="G1981" s="3" t="str">
        <f>IF(ISNUMBER(SEARCH("Sourcewatch",F1981)),"Sourcewatch",IF(ISNUMBER(SEARCH("desmog",F1981)),"Desmog",IF(ISNUMBER(SEARCH("Exxon",F1981)),"Exxonsecrets",IF(ISNUMBER(SEARCH("wikipedia",F1981)),"Wikipedia",IF(ISNUMBER(SEARCH("greenpeace",F1981)),"Greenpeace",IF(ISNUMBER(SEARCH("Polluterwatch",F1981)),"Polluterwatch",IF(F1981="","","Other")))))))</f>
        <v/>
      </c>
      <c r="H1981">
        <f>LEN(B1981)</f>
        <v>7</v>
      </c>
    </row>
    <row r="1982" spans="1:9" ht="15.75" customHeight="1" x14ac:dyDescent="0.2">
      <c r="A1982" s="11" t="s">
        <v>4391</v>
      </c>
      <c r="B1982" s="11" t="s">
        <v>4391</v>
      </c>
      <c r="C1982" t="s">
        <v>25</v>
      </c>
      <c r="D1982" t="s">
        <v>17</v>
      </c>
      <c r="G1982" s="3" t="str">
        <f>IF(ISNUMBER(SEARCH("Sourcewatch",F1982)),"Sourcewatch",IF(ISNUMBER(SEARCH("desmog",F1982)),"Desmog",IF(ISNUMBER(SEARCH("Exxon",F1982)),"Exxonsecrets",IF(ISNUMBER(SEARCH("wikipedia",F1982)),"Wikipedia",IF(ISNUMBER(SEARCH("greenpeace",F1982)),"Greenpeace",IF(ISNUMBER(SEARCH("Polluterwatch",F1982)),"Polluterwatch",IF(F1982="","","Other")))))))</f>
        <v/>
      </c>
      <c r="H1982">
        <f>LEN(B1982)</f>
        <v>7</v>
      </c>
      <c r="I1982" s="17" t="s">
        <v>25</v>
      </c>
    </row>
    <row r="1983" spans="1:9" ht="15.75" customHeight="1" x14ac:dyDescent="0.2">
      <c r="A1983" s="3" t="s">
        <v>1962</v>
      </c>
      <c r="B1983" s="3" t="s">
        <v>1962</v>
      </c>
      <c r="C1983" s="3" t="s">
        <v>25</v>
      </c>
      <c r="D1983" s="3" t="s">
        <v>17</v>
      </c>
      <c r="F1983" s="3" t="s">
        <v>17</v>
      </c>
      <c r="G1983" s="3" t="str">
        <f>IF(ISNUMBER(SEARCH("Sourcewatch",F1983)),"Sourcewatch",IF(ISNUMBER(SEARCH("desmog",F1983)),"Desmog",IF(ISNUMBER(SEARCH("Exxon",F1983)),"Exxonsecrets",IF(ISNUMBER(SEARCH("wikipedia",F1983)),"Wikipedia",IF(ISNUMBER(SEARCH("greenpeace",F1983)),"Greenpeace",IF(ISNUMBER(SEARCH("Polluterwatch",F1983)),"Polluterwatch",IF(F1983="","","Other")))))))</f>
        <v/>
      </c>
      <c r="H1983">
        <f>LEN(B1983)</f>
        <v>7</v>
      </c>
    </row>
    <row r="1984" spans="1:9" ht="15.75" customHeight="1" x14ac:dyDescent="0.2">
      <c r="A1984" s="3" t="s">
        <v>1963</v>
      </c>
      <c r="B1984" s="3" t="s">
        <v>1963</v>
      </c>
      <c r="C1984" s="3" t="s">
        <v>25</v>
      </c>
      <c r="D1984" s="3" t="s">
        <v>17</v>
      </c>
      <c r="F1984" s="3" t="s">
        <v>17</v>
      </c>
      <c r="G1984" s="3" t="str">
        <f>IF(ISNUMBER(SEARCH("Sourcewatch",F1984)),"Sourcewatch",IF(ISNUMBER(SEARCH("desmog",F1984)),"Desmog",IF(ISNUMBER(SEARCH("Exxon",F1984)),"Exxonsecrets",IF(ISNUMBER(SEARCH("wikipedia",F1984)),"Wikipedia",IF(ISNUMBER(SEARCH("greenpeace",F1984)),"Greenpeace",IF(ISNUMBER(SEARCH("Polluterwatch",F1984)),"Polluterwatch",IF(F1984="","","Other")))))))</f>
        <v/>
      </c>
      <c r="H1984">
        <f>LEN(B1984)</f>
        <v>15</v>
      </c>
    </row>
    <row r="1985" spans="1:9" ht="15.75" customHeight="1" x14ac:dyDescent="0.2">
      <c r="A1985" s="3" t="s">
        <v>1964</v>
      </c>
      <c r="B1985" s="3" t="s">
        <v>1964</v>
      </c>
      <c r="C1985" s="3" t="s">
        <v>25</v>
      </c>
      <c r="D1985" s="3" t="s">
        <v>17</v>
      </c>
      <c r="F1985" s="3" t="s">
        <v>17</v>
      </c>
      <c r="G1985" s="3" t="str">
        <f>IF(ISNUMBER(SEARCH("Sourcewatch",F1985)),"Sourcewatch",IF(ISNUMBER(SEARCH("desmog",F1985)),"Desmog",IF(ISNUMBER(SEARCH("Exxon",F1985)),"Exxonsecrets",IF(ISNUMBER(SEARCH("wikipedia",F1985)),"Wikipedia",IF(ISNUMBER(SEARCH("greenpeace",F1985)),"Greenpeace",IF(ISNUMBER(SEARCH("Polluterwatch",F1985)),"Polluterwatch",IF(F1985="","","Other")))))))</f>
        <v/>
      </c>
      <c r="H1985">
        <f>LEN(B1985)</f>
        <v>15</v>
      </c>
    </row>
    <row r="1986" spans="1:9" ht="15.75" customHeight="1" x14ac:dyDescent="0.2">
      <c r="A1986" s="3" t="s">
        <v>1965</v>
      </c>
      <c r="B1986" s="3" t="s">
        <v>1965</v>
      </c>
      <c r="C1986" s="3" t="s">
        <v>25</v>
      </c>
      <c r="D1986" s="3" t="s">
        <v>17</v>
      </c>
      <c r="F1986" s="3" t="s">
        <v>17</v>
      </c>
      <c r="G1986" s="3" t="str">
        <f>IF(ISNUMBER(SEARCH("Sourcewatch",F1986)),"Sourcewatch",IF(ISNUMBER(SEARCH("desmog",F1986)),"Desmog",IF(ISNUMBER(SEARCH("Exxon",F1986)),"Exxonsecrets",IF(ISNUMBER(SEARCH("wikipedia",F1986)),"Wikipedia",IF(ISNUMBER(SEARCH("greenpeace",F1986)),"Greenpeace",IF(ISNUMBER(SEARCH("Polluterwatch",F1986)),"Polluterwatch",IF(F1986="","","Other")))))))</f>
        <v/>
      </c>
      <c r="H1986">
        <f>LEN(B1986)</f>
        <v>12</v>
      </c>
    </row>
    <row r="1987" spans="1:9" ht="15.75" customHeight="1" x14ac:dyDescent="0.2">
      <c r="A1987" s="3" t="s">
        <v>1966</v>
      </c>
      <c r="B1987" s="3" t="s">
        <v>1966</v>
      </c>
      <c r="C1987" s="3" t="s">
        <v>25</v>
      </c>
      <c r="D1987" s="3" t="s">
        <v>17</v>
      </c>
      <c r="F1987" s="3" t="s">
        <v>17</v>
      </c>
      <c r="G1987" s="3" t="str">
        <f>IF(ISNUMBER(SEARCH("Sourcewatch",F1987)),"Sourcewatch",IF(ISNUMBER(SEARCH("desmog",F1987)),"Desmog",IF(ISNUMBER(SEARCH("Exxon",F1987)),"Exxonsecrets",IF(ISNUMBER(SEARCH("wikipedia",F1987)),"Wikipedia",IF(ISNUMBER(SEARCH("greenpeace",F1987)),"Greenpeace",IF(ISNUMBER(SEARCH("Polluterwatch",F1987)),"Polluterwatch",IF(F1987="","","Other")))))))</f>
        <v/>
      </c>
      <c r="H1987">
        <f>LEN(B1987)</f>
        <v>11</v>
      </c>
    </row>
    <row r="1988" spans="1:9" ht="15.75" customHeight="1" x14ac:dyDescent="0.2">
      <c r="A1988" s="3" t="s">
        <v>1967</v>
      </c>
      <c r="B1988" s="3" t="s">
        <v>1967</v>
      </c>
      <c r="C1988" s="3" t="s">
        <v>25</v>
      </c>
      <c r="D1988" s="3" t="s">
        <v>17</v>
      </c>
      <c r="F1988" s="3" t="s">
        <v>17</v>
      </c>
      <c r="G1988" s="3" t="str">
        <f>IF(ISNUMBER(SEARCH("Sourcewatch",F1988)),"Sourcewatch",IF(ISNUMBER(SEARCH("desmog",F1988)),"Desmog",IF(ISNUMBER(SEARCH("Exxon",F1988)),"Exxonsecrets",IF(ISNUMBER(SEARCH("wikipedia",F1988)),"Wikipedia",IF(ISNUMBER(SEARCH("greenpeace",F1988)),"Greenpeace",IF(ISNUMBER(SEARCH("Polluterwatch",F1988)),"Polluterwatch",IF(F1988="","","Other")))))))</f>
        <v/>
      </c>
      <c r="H1988">
        <f>LEN(B1988)</f>
        <v>10</v>
      </c>
    </row>
    <row r="1989" spans="1:9" ht="15.75" customHeight="1" x14ac:dyDescent="0.2">
      <c r="A1989" s="3" t="s">
        <v>1968</v>
      </c>
      <c r="B1989" s="3" t="s">
        <v>1968</v>
      </c>
      <c r="C1989" s="3" t="s">
        <v>25</v>
      </c>
      <c r="D1989" s="3" t="s">
        <v>17</v>
      </c>
      <c r="F1989" s="3" t="s">
        <v>17</v>
      </c>
      <c r="G1989" s="3" t="str">
        <f>IF(ISNUMBER(SEARCH("Sourcewatch",F1989)),"Sourcewatch",IF(ISNUMBER(SEARCH("desmog",F1989)),"Desmog",IF(ISNUMBER(SEARCH("Exxon",F1989)),"Exxonsecrets",IF(ISNUMBER(SEARCH("wikipedia",F1989)),"Wikipedia",IF(ISNUMBER(SEARCH("greenpeace",F1989)),"Greenpeace",IF(ISNUMBER(SEARCH("Polluterwatch",F1989)),"Polluterwatch",IF(F1989="","","Other")))))))</f>
        <v/>
      </c>
      <c r="H1989">
        <f>LEN(B1989)</f>
        <v>8</v>
      </c>
    </row>
    <row r="1990" spans="1:9" ht="15.75" customHeight="1" x14ac:dyDescent="0.2">
      <c r="A1990" s="11" t="s">
        <v>4525</v>
      </c>
      <c r="B1990" s="11" t="s">
        <v>4525</v>
      </c>
      <c r="C1990" t="s">
        <v>25</v>
      </c>
      <c r="D1990" t="s">
        <v>17</v>
      </c>
      <c r="G1990" s="3" t="str">
        <f>IF(ISNUMBER(SEARCH("Sourcewatch",F1990)),"Sourcewatch",IF(ISNUMBER(SEARCH("desmog",F1990)),"Desmog",IF(ISNUMBER(SEARCH("Exxon",F1990)),"Exxonsecrets",IF(ISNUMBER(SEARCH("wikipedia",F1990)),"Wikipedia",IF(ISNUMBER(SEARCH("greenpeace",F1990)),"Greenpeace",IF(ISNUMBER(SEARCH("Polluterwatch",F1990)),"Polluterwatch",IF(F1990="","","Other")))))))</f>
        <v/>
      </c>
      <c r="H1990">
        <f>LEN(B1990)</f>
        <v>8</v>
      </c>
      <c r="I1990" s="17" t="s">
        <v>25</v>
      </c>
    </row>
    <row r="1991" spans="1:9" ht="15.75" customHeight="1" x14ac:dyDescent="0.2">
      <c r="A1991" s="3" t="s">
        <v>1969</v>
      </c>
      <c r="B1991" s="3" t="s">
        <v>1969</v>
      </c>
      <c r="C1991" s="3" t="s">
        <v>25</v>
      </c>
      <c r="D1991" s="3" t="s">
        <v>17</v>
      </c>
      <c r="F1991" s="3" t="s">
        <v>17</v>
      </c>
      <c r="G1991" s="3" t="str">
        <f>IF(ISNUMBER(SEARCH("Sourcewatch",F1991)),"Sourcewatch",IF(ISNUMBER(SEARCH("desmog",F1991)),"Desmog",IF(ISNUMBER(SEARCH("Exxon",F1991)),"Exxonsecrets",IF(ISNUMBER(SEARCH("wikipedia",F1991)),"Wikipedia",IF(ISNUMBER(SEARCH("greenpeace",F1991)),"Greenpeace",IF(ISNUMBER(SEARCH("Polluterwatch",F1991)),"Polluterwatch",IF(F1991="","","Other")))))))</f>
        <v/>
      </c>
      <c r="H1991">
        <f>LEN(B1991)</f>
        <v>15</v>
      </c>
    </row>
    <row r="1992" spans="1:9" ht="15.75" customHeight="1" x14ac:dyDescent="0.2">
      <c r="A1992" s="3" t="s">
        <v>1970</v>
      </c>
      <c r="B1992" s="3" t="s">
        <v>1970</v>
      </c>
      <c r="C1992" s="3" t="s">
        <v>25</v>
      </c>
      <c r="D1992" s="3" t="s">
        <v>17</v>
      </c>
      <c r="F1992" s="3" t="s">
        <v>17</v>
      </c>
      <c r="G1992" s="3" t="str">
        <f>IF(ISNUMBER(SEARCH("Sourcewatch",F1992)),"Sourcewatch",IF(ISNUMBER(SEARCH("desmog",F1992)),"Desmog",IF(ISNUMBER(SEARCH("Exxon",F1992)),"Exxonsecrets",IF(ISNUMBER(SEARCH("wikipedia",F1992)),"Wikipedia",IF(ISNUMBER(SEARCH("greenpeace",F1992)),"Greenpeace",IF(ISNUMBER(SEARCH("Polluterwatch",F1992)),"Polluterwatch",IF(F1992="","","Other")))))))</f>
        <v/>
      </c>
      <c r="H1992">
        <f>LEN(B1992)</f>
        <v>5</v>
      </c>
    </row>
    <row r="1993" spans="1:9" ht="15.75" customHeight="1" x14ac:dyDescent="0.2">
      <c r="A1993" s="3" t="s">
        <v>1971</v>
      </c>
      <c r="B1993" s="3" t="s">
        <v>1971</v>
      </c>
      <c r="C1993" s="3" t="s">
        <v>25</v>
      </c>
      <c r="D1993" s="3" t="s">
        <v>17</v>
      </c>
      <c r="F1993" s="3" t="s">
        <v>17</v>
      </c>
      <c r="G1993" s="3" t="str">
        <f>IF(ISNUMBER(SEARCH("Sourcewatch",F1993)),"Sourcewatch",IF(ISNUMBER(SEARCH("desmog",F1993)),"Desmog",IF(ISNUMBER(SEARCH("Exxon",F1993)),"Exxonsecrets",IF(ISNUMBER(SEARCH("wikipedia",F1993)),"Wikipedia",IF(ISNUMBER(SEARCH("greenpeace",F1993)),"Greenpeace",IF(ISNUMBER(SEARCH("Polluterwatch",F1993)),"Polluterwatch",IF(F1993="","","Other")))))))</f>
        <v/>
      </c>
      <c r="H1993">
        <f>LEN(B1993)</f>
        <v>4</v>
      </c>
    </row>
    <row r="1994" spans="1:9" ht="15.75" customHeight="1" x14ac:dyDescent="0.2">
      <c r="A1994" s="11" t="s">
        <v>4389</v>
      </c>
      <c r="B1994" s="11" t="s">
        <v>4389</v>
      </c>
      <c r="C1994" t="s">
        <v>25</v>
      </c>
      <c r="D1994" t="s">
        <v>17</v>
      </c>
      <c r="G1994" s="3" t="str">
        <f>IF(ISNUMBER(SEARCH("Sourcewatch",F1994)),"Sourcewatch",IF(ISNUMBER(SEARCH("desmog",F1994)),"Desmog",IF(ISNUMBER(SEARCH("Exxon",F1994)),"Exxonsecrets",IF(ISNUMBER(SEARCH("wikipedia",F1994)),"Wikipedia",IF(ISNUMBER(SEARCH("greenpeace",F1994)),"Greenpeace",IF(ISNUMBER(SEARCH("Polluterwatch",F1994)),"Polluterwatch",IF(F1994="","","Other")))))))</f>
        <v/>
      </c>
      <c r="H1994">
        <f>LEN(B1994)</f>
        <v>7</v>
      </c>
      <c r="I1994" s="17" t="s">
        <v>25</v>
      </c>
    </row>
    <row r="1995" spans="1:9" ht="15.75" customHeight="1" x14ac:dyDescent="0.2">
      <c r="A1995" s="3" t="s">
        <v>1972</v>
      </c>
      <c r="B1995" s="3" t="s">
        <v>1972</v>
      </c>
      <c r="C1995" s="3" t="s">
        <v>25</v>
      </c>
      <c r="D1995" s="3" t="s">
        <v>17</v>
      </c>
      <c r="F1995" s="3" t="s">
        <v>17</v>
      </c>
      <c r="G1995" s="3" t="str">
        <f>IF(ISNUMBER(SEARCH("Sourcewatch",F1995)),"Sourcewatch",IF(ISNUMBER(SEARCH("desmog",F1995)),"Desmog",IF(ISNUMBER(SEARCH("Exxon",F1995)),"Exxonsecrets",IF(ISNUMBER(SEARCH("wikipedia",F1995)),"Wikipedia",IF(ISNUMBER(SEARCH("greenpeace",F1995)),"Greenpeace",IF(ISNUMBER(SEARCH("Polluterwatch",F1995)),"Polluterwatch",IF(F1995="","","Other")))))))</f>
        <v/>
      </c>
      <c r="H1995">
        <f>LEN(B1995)</f>
        <v>12</v>
      </c>
    </row>
    <row r="1996" spans="1:9" ht="15.75" customHeight="1" x14ac:dyDescent="0.2">
      <c r="A1996" s="3" t="s">
        <v>1973</v>
      </c>
      <c r="B1996" s="3" t="s">
        <v>1973</v>
      </c>
      <c r="C1996" s="3" t="s">
        <v>25</v>
      </c>
      <c r="D1996" s="3" t="s">
        <v>17</v>
      </c>
      <c r="F1996" s="3" t="s">
        <v>17</v>
      </c>
      <c r="G1996" s="3" t="str">
        <f>IF(ISNUMBER(SEARCH("Sourcewatch",F1996)),"Sourcewatch",IF(ISNUMBER(SEARCH("desmog",F1996)),"Desmog",IF(ISNUMBER(SEARCH("Exxon",F1996)),"Exxonsecrets",IF(ISNUMBER(SEARCH("wikipedia",F1996)),"Wikipedia",IF(ISNUMBER(SEARCH("greenpeace",F1996)),"Greenpeace",IF(ISNUMBER(SEARCH("Polluterwatch",F1996)),"Polluterwatch",IF(F1996="","","Other")))))))</f>
        <v/>
      </c>
      <c r="H1996">
        <f>LEN(B1996)</f>
        <v>14</v>
      </c>
    </row>
    <row r="1997" spans="1:9" ht="15.75" customHeight="1" x14ac:dyDescent="0.2">
      <c r="A1997" s="3" t="s">
        <v>1974</v>
      </c>
      <c r="B1997" s="3" t="s">
        <v>1974</v>
      </c>
      <c r="C1997" s="3" t="s">
        <v>25</v>
      </c>
      <c r="D1997" s="3" t="s">
        <v>17</v>
      </c>
      <c r="F1997" s="3" t="s">
        <v>17</v>
      </c>
      <c r="G1997" s="3" t="str">
        <f>IF(ISNUMBER(SEARCH("Sourcewatch",F1997)),"Sourcewatch",IF(ISNUMBER(SEARCH("desmog",F1997)),"Desmog",IF(ISNUMBER(SEARCH("Exxon",F1997)),"Exxonsecrets",IF(ISNUMBER(SEARCH("wikipedia",F1997)),"Wikipedia",IF(ISNUMBER(SEARCH("greenpeace",F1997)),"Greenpeace",IF(ISNUMBER(SEARCH("Polluterwatch",F1997)),"Polluterwatch",IF(F1997="","","Other")))))))</f>
        <v/>
      </c>
      <c r="H1997">
        <f>LEN(B1997)</f>
        <v>5</v>
      </c>
    </row>
    <row r="1998" spans="1:9" ht="15.75" customHeight="1" x14ac:dyDescent="0.2">
      <c r="A1998" s="3" t="s">
        <v>1975</v>
      </c>
      <c r="B1998" s="3" t="s">
        <v>1975</v>
      </c>
      <c r="C1998" s="3" t="s">
        <v>25</v>
      </c>
      <c r="D1998" s="3" t="s">
        <v>17</v>
      </c>
      <c r="F1998" s="3" t="s">
        <v>17</v>
      </c>
      <c r="G1998" s="3" t="str">
        <f>IF(ISNUMBER(SEARCH("Sourcewatch",F1998)),"Sourcewatch",IF(ISNUMBER(SEARCH("desmog",F1998)),"Desmog",IF(ISNUMBER(SEARCH("Exxon",F1998)),"Exxonsecrets",IF(ISNUMBER(SEARCH("wikipedia",F1998)),"Wikipedia",IF(ISNUMBER(SEARCH("greenpeace",F1998)),"Greenpeace",IF(ISNUMBER(SEARCH("Polluterwatch",F1998)),"Polluterwatch",IF(F1998="","","Other")))))))</f>
        <v/>
      </c>
      <c r="H1998">
        <f>LEN(B1998)</f>
        <v>13</v>
      </c>
    </row>
    <row r="1999" spans="1:9" ht="15.75" customHeight="1" x14ac:dyDescent="0.2">
      <c r="A1999" s="3" t="s">
        <v>1976</v>
      </c>
      <c r="B1999" s="3" t="s">
        <v>1976</v>
      </c>
      <c r="C1999" s="3" t="s">
        <v>25</v>
      </c>
      <c r="D1999" s="3" t="s">
        <v>17</v>
      </c>
      <c r="F1999" s="3" t="s">
        <v>17</v>
      </c>
      <c r="G1999" s="3" t="str">
        <f>IF(ISNUMBER(SEARCH("Sourcewatch",F1999)),"Sourcewatch",IF(ISNUMBER(SEARCH("desmog",F1999)),"Desmog",IF(ISNUMBER(SEARCH("Exxon",F1999)),"Exxonsecrets",IF(ISNUMBER(SEARCH("wikipedia",F1999)),"Wikipedia",IF(ISNUMBER(SEARCH("greenpeace",F1999)),"Greenpeace",IF(ISNUMBER(SEARCH("Polluterwatch",F1999)),"Polluterwatch",IF(F1999="","","Other")))))))</f>
        <v/>
      </c>
      <c r="H1999">
        <f>LEN(B1999)</f>
        <v>7</v>
      </c>
    </row>
    <row r="2000" spans="1:9" ht="15.75" customHeight="1" x14ac:dyDescent="0.2">
      <c r="A2000" s="3" t="s">
        <v>1977</v>
      </c>
      <c r="B2000" s="3" t="s">
        <v>1978</v>
      </c>
      <c r="D2000" s="3" t="s">
        <v>25</v>
      </c>
      <c r="G2000" s="3" t="str">
        <f>IF(ISNUMBER(SEARCH("Sourcewatch",F2000)),"Sourcewatch",IF(ISNUMBER(SEARCH("desmog",F2000)),"Desmog",IF(ISNUMBER(SEARCH("Exxon",F2000)),"Exxonsecrets",IF(ISNUMBER(SEARCH("wikipedia",F2000)),"Wikipedia",IF(ISNUMBER(SEARCH("greenpeace",F2000)),"Greenpeace",IF(ISNUMBER(SEARCH("Polluterwatch",F2000)),"Polluterwatch",IF(F2000="","","Other")))))))</f>
        <v/>
      </c>
      <c r="H2000">
        <f>LEN(B2000)</f>
        <v>22</v>
      </c>
    </row>
    <row r="2001" spans="1:9" ht="15.75" customHeight="1" x14ac:dyDescent="0.2">
      <c r="A2001" s="3" t="s">
        <v>1979</v>
      </c>
      <c r="B2001" s="3" t="s">
        <v>1979</v>
      </c>
      <c r="C2001" s="3" t="s">
        <v>17</v>
      </c>
      <c r="D2001" s="3" t="s">
        <v>25</v>
      </c>
      <c r="G2001" s="3" t="str">
        <f>IF(ISNUMBER(SEARCH("Sourcewatch",F2001)),"Sourcewatch",IF(ISNUMBER(SEARCH("desmog",F2001)),"Desmog",IF(ISNUMBER(SEARCH("Exxon",F2001)),"Exxonsecrets",IF(ISNUMBER(SEARCH("wikipedia",F2001)),"Wikipedia",IF(ISNUMBER(SEARCH("greenpeace",F2001)),"Greenpeace",IF(ISNUMBER(SEARCH("Polluterwatch",F2001)),"Polluterwatch",IF(F2001="","","Other")))))))</f>
        <v/>
      </c>
      <c r="H2001">
        <f>LEN(B2001)</f>
        <v>25</v>
      </c>
    </row>
    <row r="2002" spans="1:9" ht="15.75" customHeight="1" x14ac:dyDescent="0.2">
      <c r="A2002" s="3" t="s">
        <v>1980</v>
      </c>
      <c r="B2002" s="3" t="s">
        <v>1979</v>
      </c>
      <c r="C2002" s="3" t="s">
        <v>17</v>
      </c>
      <c r="D2002" s="3" t="s">
        <v>25</v>
      </c>
      <c r="G2002" s="3" t="str">
        <f>IF(ISNUMBER(SEARCH("Sourcewatch",F2002)),"Sourcewatch",IF(ISNUMBER(SEARCH("desmog",F2002)),"Desmog",IF(ISNUMBER(SEARCH("Exxon",F2002)),"Exxonsecrets",IF(ISNUMBER(SEARCH("wikipedia",F2002)),"Wikipedia",IF(ISNUMBER(SEARCH("greenpeace",F2002)),"Greenpeace",IF(ISNUMBER(SEARCH("Polluterwatch",F2002)),"Polluterwatch",IF(F2002="","","Other")))))))</f>
        <v/>
      </c>
      <c r="H2002">
        <f>LEN(B2002)</f>
        <v>25</v>
      </c>
    </row>
    <row r="2003" spans="1:9" ht="15.75" customHeight="1" x14ac:dyDescent="0.2">
      <c r="A2003" s="3" t="s">
        <v>1981</v>
      </c>
      <c r="B2003" s="3" t="s">
        <v>1979</v>
      </c>
      <c r="C2003" s="3" t="s">
        <v>17</v>
      </c>
      <c r="D2003" s="3" t="s">
        <v>25</v>
      </c>
      <c r="G2003" s="3" t="str">
        <f>IF(ISNUMBER(SEARCH("Sourcewatch",F2003)),"Sourcewatch",IF(ISNUMBER(SEARCH("desmog",F2003)),"Desmog",IF(ISNUMBER(SEARCH("Exxon",F2003)),"Exxonsecrets",IF(ISNUMBER(SEARCH("wikipedia",F2003)),"Wikipedia",IF(ISNUMBER(SEARCH("greenpeace",F2003)),"Greenpeace",IF(ISNUMBER(SEARCH("Polluterwatch",F2003)),"Polluterwatch",IF(F2003="","","Other")))))))</f>
        <v/>
      </c>
      <c r="H2003">
        <f>LEN(B2003)</f>
        <v>25</v>
      </c>
    </row>
    <row r="2004" spans="1:9" ht="15.75" customHeight="1" x14ac:dyDescent="0.2">
      <c r="A2004" s="3" t="s">
        <v>1982</v>
      </c>
      <c r="B2004" s="3" t="s">
        <v>1979</v>
      </c>
      <c r="C2004" s="3" t="s">
        <v>17</v>
      </c>
      <c r="D2004" s="3" t="s">
        <v>25</v>
      </c>
      <c r="G2004" s="3" t="str">
        <f>IF(ISNUMBER(SEARCH("Sourcewatch",F2004)),"Sourcewatch",IF(ISNUMBER(SEARCH("desmog",F2004)),"Desmog",IF(ISNUMBER(SEARCH("Exxon",F2004)),"Exxonsecrets",IF(ISNUMBER(SEARCH("wikipedia",F2004)),"Wikipedia",IF(ISNUMBER(SEARCH("greenpeace",F2004)),"Greenpeace",IF(ISNUMBER(SEARCH("Polluterwatch",F2004)),"Polluterwatch",IF(F2004="","","Other")))))))</f>
        <v/>
      </c>
      <c r="H2004">
        <f>LEN(B2004)</f>
        <v>25</v>
      </c>
    </row>
    <row r="2005" spans="1:9" ht="15.75" customHeight="1" x14ac:dyDescent="0.2">
      <c r="A2005" s="11" t="s">
        <v>4311</v>
      </c>
      <c r="B2005" s="11" t="s">
        <v>4311</v>
      </c>
      <c r="C2005" t="s">
        <v>25</v>
      </c>
      <c r="D2005" t="s">
        <v>17</v>
      </c>
      <c r="G2005" s="3" t="str">
        <f>IF(ISNUMBER(SEARCH("Sourcewatch",F2005)),"Sourcewatch",IF(ISNUMBER(SEARCH("desmog",F2005)),"Desmog",IF(ISNUMBER(SEARCH("Exxon",F2005)),"Exxonsecrets",IF(ISNUMBER(SEARCH("wikipedia",F2005)),"Wikipedia",IF(ISNUMBER(SEARCH("greenpeace",F2005)),"Greenpeace",IF(ISNUMBER(SEARCH("Polluterwatch",F2005)),"Polluterwatch",IF(F2005="","","Other")))))))</f>
        <v/>
      </c>
      <c r="H2005">
        <f>LEN(B2005)</f>
        <v>4</v>
      </c>
      <c r="I2005" s="17" t="s">
        <v>25</v>
      </c>
    </row>
    <row r="2006" spans="1:9" ht="15.75" customHeight="1" x14ac:dyDescent="0.2">
      <c r="A2006" s="11" t="s">
        <v>4348</v>
      </c>
      <c r="B2006" s="11" t="s">
        <v>4348</v>
      </c>
      <c r="C2006" t="s">
        <v>25</v>
      </c>
      <c r="D2006" t="s">
        <v>17</v>
      </c>
      <c r="G2006" s="3" t="str">
        <f>IF(ISNUMBER(SEARCH("Sourcewatch",F2006)),"Sourcewatch",IF(ISNUMBER(SEARCH("desmog",F2006)),"Desmog",IF(ISNUMBER(SEARCH("Exxon",F2006)),"Exxonsecrets",IF(ISNUMBER(SEARCH("wikipedia",F2006)),"Wikipedia",IF(ISNUMBER(SEARCH("greenpeace",F2006)),"Greenpeace",IF(ISNUMBER(SEARCH("Polluterwatch",F2006)),"Polluterwatch",IF(F2006="","","Other")))))))</f>
        <v/>
      </c>
      <c r="H2006">
        <f>LEN(B2006)</f>
        <v>9</v>
      </c>
      <c r="I2006" s="17" t="s">
        <v>25</v>
      </c>
    </row>
    <row r="2007" spans="1:9" ht="15.75" customHeight="1" x14ac:dyDescent="0.2">
      <c r="A2007" s="3" t="s">
        <v>1983</v>
      </c>
      <c r="B2007" s="3" t="s">
        <v>1983</v>
      </c>
      <c r="C2007" s="3" t="s">
        <v>25</v>
      </c>
      <c r="D2007" s="3" t="s">
        <v>17</v>
      </c>
      <c r="F2007" s="3" t="s">
        <v>17</v>
      </c>
      <c r="G2007" s="3" t="str">
        <f>IF(ISNUMBER(SEARCH("Sourcewatch",F2007)),"Sourcewatch",IF(ISNUMBER(SEARCH("desmog",F2007)),"Desmog",IF(ISNUMBER(SEARCH("Exxon",F2007)),"Exxonsecrets",IF(ISNUMBER(SEARCH("wikipedia",F2007)),"Wikipedia",IF(ISNUMBER(SEARCH("greenpeace",F2007)),"Greenpeace",IF(ISNUMBER(SEARCH("Polluterwatch",F2007)),"Polluterwatch",IF(F2007="","","Other")))))))</f>
        <v/>
      </c>
      <c r="H2007">
        <f>LEN(B2007)</f>
        <v>6</v>
      </c>
    </row>
    <row r="2008" spans="1:9" ht="15.75" customHeight="1" x14ac:dyDescent="0.2">
      <c r="A2008" s="3" t="s">
        <v>1984</v>
      </c>
      <c r="B2008" s="3" t="s">
        <v>1984</v>
      </c>
      <c r="C2008" s="3" t="s">
        <v>17</v>
      </c>
      <c r="D2008" s="3" t="s">
        <v>25</v>
      </c>
      <c r="G2008" s="3" t="str">
        <f>IF(ISNUMBER(SEARCH("Sourcewatch",F2008)),"Sourcewatch",IF(ISNUMBER(SEARCH("desmog",F2008)),"Desmog",IF(ISNUMBER(SEARCH("Exxon",F2008)),"Exxonsecrets",IF(ISNUMBER(SEARCH("wikipedia",F2008)),"Wikipedia",IF(ISNUMBER(SEARCH("greenpeace",F2008)),"Greenpeace",IF(ISNUMBER(SEARCH("Polluterwatch",F2008)),"Polluterwatch",IF(F2008="","","Other")))))))</f>
        <v/>
      </c>
      <c r="H2008">
        <f>LEN(B2008)</f>
        <v>14</v>
      </c>
    </row>
    <row r="2009" spans="1:9" ht="15.75" customHeight="1" x14ac:dyDescent="0.2">
      <c r="A2009" s="11" t="s">
        <v>4439</v>
      </c>
      <c r="B2009" s="11" t="s">
        <v>4439</v>
      </c>
      <c r="C2009" t="s">
        <v>25</v>
      </c>
      <c r="D2009" t="s">
        <v>17</v>
      </c>
      <c r="G2009" s="3" t="str">
        <f>IF(ISNUMBER(SEARCH("Sourcewatch",F2009)),"Sourcewatch",IF(ISNUMBER(SEARCH("desmog",F2009)),"Desmog",IF(ISNUMBER(SEARCH("Exxon",F2009)),"Exxonsecrets",IF(ISNUMBER(SEARCH("wikipedia",F2009)),"Wikipedia",IF(ISNUMBER(SEARCH("greenpeace",F2009)),"Greenpeace",IF(ISNUMBER(SEARCH("Polluterwatch",F2009)),"Polluterwatch",IF(F2009="","","Other")))))))</f>
        <v/>
      </c>
      <c r="H2009">
        <f>LEN(B2009)</f>
        <v>5</v>
      </c>
      <c r="I2009" s="17" t="s">
        <v>25</v>
      </c>
    </row>
    <row r="2010" spans="1:9" ht="15.75" customHeight="1" x14ac:dyDescent="0.2">
      <c r="A2010" s="3" t="s">
        <v>1985</v>
      </c>
      <c r="B2010" s="3" t="s">
        <v>1985</v>
      </c>
      <c r="C2010" s="3" t="s">
        <v>25</v>
      </c>
      <c r="D2010" s="3" t="s">
        <v>17</v>
      </c>
      <c r="F2010" s="3" t="s">
        <v>17</v>
      </c>
      <c r="G2010" s="3" t="str">
        <f>IF(ISNUMBER(SEARCH("Sourcewatch",F2010)),"Sourcewatch",IF(ISNUMBER(SEARCH("desmog",F2010)),"Desmog",IF(ISNUMBER(SEARCH("Exxon",F2010)),"Exxonsecrets",IF(ISNUMBER(SEARCH("wikipedia",F2010)),"Wikipedia",IF(ISNUMBER(SEARCH("greenpeace",F2010)),"Greenpeace",IF(ISNUMBER(SEARCH("Polluterwatch",F2010)),"Polluterwatch",IF(F2010="","","Other")))))))</f>
        <v/>
      </c>
      <c r="H2010">
        <f>LEN(B2010)</f>
        <v>6</v>
      </c>
    </row>
    <row r="2011" spans="1:9" ht="15.75" customHeight="1" x14ac:dyDescent="0.2">
      <c r="A2011" s="3" t="s">
        <v>1986</v>
      </c>
      <c r="B2011" s="3" t="s">
        <v>1986</v>
      </c>
      <c r="C2011" s="3" t="s">
        <v>25</v>
      </c>
      <c r="D2011" s="3" t="s">
        <v>17</v>
      </c>
      <c r="F2011" s="3" t="s">
        <v>17</v>
      </c>
      <c r="G2011" s="3" t="str">
        <f>IF(ISNUMBER(SEARCH("Sourcewatch",F2011)),"Sourcewatch",IF(ISNUMBER(SEARCH("desmog",F2011)),"Desmog",IF(ISNUMBER(SEARCH("Exxon",F2011)),"Exxonsecrets",IF(ISNUMBER(SEARCH("wikipedia",F2011)),"Wikipedia",IF(ISNUMBER(SEARCH("greenpeace",F2011)),"Greenpeace",IF(ISNUMBER(SEARCH("Polluterwatch",F2011)),"Polluterwatch",IF(F2011="","","Other")))))))</f>
        <v/>
      </c>
      <c r="H2011">
        <f>LEN(B2011)</f>
        <v>15</v>
      </c>
    </row>
    <row r="2012" spans="1:9" ht="15.75" customHeight="1" x14ac:dyDescent="0.2">
      <c r="A2012" s="3" t="s">
        <v>1987</v>
      </c>
      <c r="B2012" s="3" t="s">
        <v>1987</v>
      </c>
      <c r="C2012" s="3" t="s">
        <v>25</v>
      </c>
      <c r="D2012" s="3" t="s">
        <v>17</v>
      </c>
      <c r="F2012" s="3" t="s">
        <v>17</v>
      </c>
      <c r="G2012" s="3" t="str">
        <f>IF(ISNUMBER(SEARCH("Sourcewatch",F2012)),"Sourcewatch",IF(ISNUMBER(SEARCH("desmog",F2012)),"Desmog",IF(ISNUMBER(SEARCH("Exxon",F2012)),"Exxonsecrets",IF(ISNUMBER(SEARCH("wikipedia",F2012)),"Wikipedia",IF(ISNUMBER(SEARCH("greenpeace",F2012)),"Greenpeace",IF(ISNUMBER(SEARCH("Polluterwatch",F2012)),"Polluterwatch",IF(F2012="","","Other")))))))</f>
        <v/>
      </c>
      <c r="H2012">
        <f>LEN(B2012)</f>
        <v>13</v>
      </c>
    </row>
    <row r="2013" spans="1:9" ht="15.75" customHeight="1" x14ac:dyDescent="0.2">
      <c r="A2013" s="3" t="s">
        <v>1988</v>
      </c>
      <c r="B2013" s="3" t="s">
        <v>1988</v>
      </c>
      <c r="C2013" s="3" t="s">
        <v>25</v>
      </c>
      <c r="D2013" s="3" t="s">
        <v>17</v>
      </c>
      <c r="F2013" s="3" t="s">
        <v>17</v>
      </c>
      <c r="G2013" s="3" t="str">
        <f>IF(ISNUMBER(SEARCH("Sourcewatch",F2013)),"Sourcewatch",IF(ISNUMBER(SEARCH("desmog",F2013)),"Desmog",IF(ISNUMBER(SEARCH("Exxon",F2013)),"Exxonsecrets",IF(ISNUMBER(SEARCH("wikipedia",F2013)),"Wikipedia",IF(ISNUMBER(SEARCH("greenpeace",F2013)),"Greenpeace",IF(ISNUMBER(SEARCH("Polluterwatch",F2013)),"Polluterwatch",IF(F2013="","","Other")))))))</f>
        <v/>
      </c>
      <c r="H2013">
        <f>LEN(B2013)</f>
        <v>4</v>
      </c>
    </row>
    <row r="2014" spans="1:9" ht="15.75" customHeight="1" x14ac:dyDescent="0.2">
      <c r="A2014" s="11" t="s">
        <v>4572</v>
      </c>
      <c r="B2014" s="11" t="s">
        <v>4572</v>
      </c>
      <c r="C2014" t="s">
        <v>25</v>
      </c>
      <c r="D2014" t="s">
        <v>17</v>
      </c>
      <c r="G2014" s="3" t="str">
        <f>IF(ISNUMBER(SEARCH("Sourcewatch",F2014)),"Sourcewatch",IF(ISNUMBER(SEARCH("desmog",F2014)),"Desmog",IF(ISNUMBER(SEARCH("Exxon",F2014)),"Exxonsecrets",IF(ISNUMBER(SEARCH("wikipedia",F2014)),"Wikipedia",IF(ISNUMBER(SEARCH("greenpeace",F2014)),"Greenpeace",IF(ISNUMBER(SEARCH("Polluterwatch",F2014)),"Polluterwatch",IF(F2014="","","Other")))))))</f>
        <v/>
      </c>
      <c r="H2014">
        <f>LEN(B2014)</f>
        <v>7</v>
      </c>
      <c r="I2014" s="17" t="s">
        <v>25</v>
      </c>
    </row>
    <row r="2015" spans="1:9" ht="15.75" customHeight="1" x14ac:dyDescent="0.2">
      <c r="A2015" s="3" t="s">
        <v>1989</v>
      </c>
      <c r="B2015" s="3" t="s">
        <v>1989</v>
      </c>
      <c r="C2015" s="3" t="s">
        <v>25</v>
      </c>
      <c r="D2015" s="3" t="s">
        <v>17</v>
      </c>
      <c r="F2015" s="3" t="s">
        <v>17</v>
      </c>
      <c r="G2015" s="3" t="str">
        <f>IF(ISNUMBER(SEARCH("Sourcewatch",F2015)),"Sourcewatch",IF(ISNUMBER(SEARCH("desmog",F2015)),"Desmog",IF(ISNUMBER(SEARCH("Exxon",F2015)),"Exxonsecrets",IF(ISNUMBER(SEARCH("wikipedia",F2015)),"Wikipedia",IF(ISNUMBER(SEARCH("greenpeace",F2015)),"Greenpeace",IF(ISNUMBER(SEARCH("Polluterwatch",F2015)),"Polluterwatch",IF(F2015="","","Other")))))))</f>
        <v/>
      </c>
      <c r="H2015">
        <f>LEN(B2015)</f>
        <v>11</v>
      </c>
    </row>
    <row r="2016" spans="1:9" ht="15.75" customHeight="1" x14ac:dyDescent="0.2">
      <c r="A2016" s="3" t="s">
        <v>1991</v>
      </c>
      <c r="B2016" s="3" t="s">
        <v>1991</v>
      </c>
      <c r="D2016" s="3" t="s">
        <v>17</v>
      </c>
      <c r="E2016" s="3" t="s">
        <v>27</v>
      </c>
      <c r="F2016" s="3" t="s">
        <v>17</v>
      </c>
      <c r="G2016" s="3" t="str">
        <f>IF(ISNUMBER(SEARCH("Sourcewatch",F2016)),"Sourcewatch",IF(ISNUMBER(SEARCH("desmog",F2016)),"Desmog",IF(ISNUMBER(SEARCH("Exxon",F2016)),"Exxonsecrets",IF(ISNUMBER(SEARCH("wikipedia",F2016)),"Wikipedia",IF(ISNUMBER(SEARCH("greenpeace",F2016)),"Greenpeace",IF(ISNUMBER(SEARCH("Polluterwatch",F2016)),"Polluterwatch",IF(F2016="","","Other")))))))</f>
        <v/>
      </c>
      <c r="H2016">
        <f>LEN(B2016)</f>
        <v>21</v>
      </c>
    </row>
    <row r="2017" spans="1:9" ht="15.75" customHeight="1" x14ac:dyDescent="0.2">
      <c r="A2017" s="3" t="s">
        <v>1992</v>
      </c>
      <c r="B2017" s="3" t="s">
        <v>1992</v>
      </c>
      <c r="C2017" s="3" t="s">
        <v>25</v>
      </c>
      <c r="D2017" s="3" t="s">
        <v>17</v>
      </c>
      <c r="F2017" s="3" t="s">
        <v>17</v>
      </c>
      <c r="G2017" s="3" t="str">
        <f>IF(ISNUMBER(SEARCH("Sourcewatch",F2017)),"Sourcewatch",IF(ISNUMBER(SEARCH("desmog",F2017)),"Desmog",IF(ISNUMBER(SEARCH("Exxon",F2017)),"Exxonsecrets",IF(ISNUMBER(SEARCH("wikipedia",F2017)),"Wikipedia",IF(ISNUMBER(SEARCH("greenpeace",F2017)),"Greenpeace",IF(ISNUMBER(SEARCH("Polluterwatch",F2017)),"Polluterwatch",IF(F2017="","","Other")))))))</f>
        <v/>
      </c>
      <c r="H2017">
        <f>LEN(B2017)</f>
        <v>5</v>
      </c>
    </row>
    <row r="2018" spans="1:9" ht="15.75" customHeight="1" x14ac:dyDescent="0.2">
      <c r="A2018" s="3" t="s">
        <v>1993</v>
      </c>
      <c r="B2018" s="3" t="s">
        <v>1993</v>
      </c>
      <c r="C2018" s="3" t="s">
        <v>25</v>
      </c>
      <c r="D2018" s="3" t="s">
        <v>17</v>
      </c>
      <c r="F2018" s="3" t="s">
        <v>17</v>
      </c>
      <c r="G2018" s="3" t="str">
        <f>IF(ISNUMBER(SEARCH("Sourcewatch",F2018)),"Sourcewatch",IF(ISNUMBER(SEARCH("desmog",F2018)),"Desmog",IF(ISNUMBER(SEARCH("Exxon",F2018)),"Exxonsecrets",IF(ISNUMBER(SEARCH("wikipedia",F2018)),"Wikipedia",IF(ISNUMBER(SEARCH("greenpeace",F2018)),"Greenpeace",IF(ISNUMBER(SEARCH("Polluterwatch",F2018)),"Polluterwatch",IF(F2018="","","Other")))))))</f>
        <v/>
      </c>
      <c r="H2018">
        <f>LEN(B2018)</f>
        <v>13</v>
      </c>
    </row>
    <row r="2019" spans="1:9" ht="15.75" customHeight="1" x14ac:dyDescent="0.2">
      <c r="A2019" s="3" t="s">
        <v>1994</v>
      </c>
      <c r="B2019" s="3" t="s">
        <v>1994</v>
      </c>
      <c r="C2019" s="3" t="s">
        <v>25</v>
      </c>
      <c r="D2019" s="3" t="s">
        <v>17</v>
      </c>
      <c r="F2019" s="3" t="s">
        <v>17</v>
      </c>
      <c r="G2019" s="3" t="str">
        <f>IF(ISNUMBER(SEARCH("Sourcewatch",F2019)),"Sourcewatch",IF(ISNUMBER(SEARCH("desmog",F2019)),"Desmog",IF(ISNUMBER(SEARCH("Exxon",F2019)),"Exxonsecrets",IF(ISNUMBER(SEARCH("wikipedia",F2019)),"Wikipedia",IF(ISNUMBER(SEARCH("greenpeace",F2019)),"Greenpeace",IF(ISNUMBER(SEARCH("Polluterwatch",F2019)),"Polluterwatch",IF(F2019="","","Other")))))))</f>
        <v/>
      </c>
      <c r="H2019">
        <f>LEN(B2019)</f>
        <v>13</v>
      </c>
    </row>
    <row r="2020" spans="1:9" ht="15.75" customHeight="1" x14ac:dyDescent="0.2">
      <c r="A2020" s="3" t="s">
        <v>1995</v>
      </c>
      <c r="B2020" s="3" t="s">
        <v>1995</v>
      </c>
      <c r="C2020" s="3" t="s">
        <v>25</v>
      </c>
      <c r="D2020" s="3" t="s">
        <v>17</v>
      </c>
      <c r="F2020" s="3" t="s">
        <v>17</v>
      </c>
      <c r="G2020" s="3" t="str">
        <f>IF(ISNUMBER(SEARCH("Sourcewatch",F2020)),"Sourcewatch",IF(ISNUMBER(SEARCH("desmog",F2020)),"Desmog",IF(ISNUMBER(SEARCH("Exxon",F2020)),"Exxonsecrets",IF(ISNUMBER(SEARCH("wikipedia",F2020)),"Wikipedia",IF(ISNUMBER(SEARCH("greenpeace",F2020)),"Greenpeace",IF(ISNUMBER(SEARCH("Polluterwatch",F2020)),"Polluterwatch",IF(F2020="","","Other")))))))</f>
        <v/>
      </c>
      <c r="H2020">
        <f>LEN(B2020)</f>
        <v>15</v>
      </c>
    </row>
    <row r="2021" spans="1:9" ht="15.75" customHeight="1" x14ac:dyDescent="0.2">
      <c r="A2021" s="3" t="s">
        <v>1996</v>
      </c>
      <c r="B2021" s="3" t="s">
        <v>1996</v>
      </c>
      <c r="C2021" s="3" t="s">
        <v>25</v>
      </c>
      <c r="D2021" s="3" t="s">
        <v>17</v>
      </c>
      <c r="F2021" s="3" t="s">
        <v>17</v>
      </c>
      <c r="G2021" s="3" t="str">
        <f>IF(ISNUMBER(SEARCH("Sourcewatch",F2021)),"Sourcewatch",IF(ISNUMBER(SEARCH("desmog",F2021)),"Desmog",IF(ISNUMBER(SEARCH("Exxon",F2021)),"Exxonsecrets",IF(ISNUMBER(SEARCH("wikipedia",F2021)),"Wikipedia",IF(ISNUMBER(SEARCH("greenpeace",F2021)),"Greenpeace",IF(ISNUMBER(SEARCH("Polluterwatch",F2021)),"Polluterwatch",IF(F2021="","","Other")))))))</f>
        <v/>
      </c>
      <c r="H2021">
        <f>LEN(B2021)</f>
        <v>14</v>
      </c>
    </row>
    <row r="2022" spans="1:9" ht="15.75" customHeight="1" x14ac:dyDescent="0.2">
      <c r="A2022" s="3" t="s">
        <v>1997</v>
      </c>
      <c r="B2022" s="3" t="s">
        <v>1997</v>
      </c>
      <c r="C2022" s="3" t="s">
        <v>25</v>
      </c>
      <c r="D2022" s="3" t="s">
        <v>17</v>
      </c>
      <c r="F2022" s="3" t="s">
        <v>17</v>
      </c>
      <c r="G2022" s="3" t="str">
        <f>IF(ISNUMBER(SEARCH("Sourcewatch",F2022)),"Sourcewatch",IF(ISNUMBER(SEARCH("desmog",F2022)),"Desmog",IF(ISNUMBER(SEARCH("Exxon",F2022)),"Exxonsecrets",IF(ISNUMBER(SEARCH("wikipedia",F2022)),"Wikipedia",IF(ISNUMBER(SEARCH("greenpeace",F2022)),"Greenpeace",IF(ISNUMBER(SEARCH("Polluterwatch",F2022)),"Polluterwatch",IF(F2022="","","Other")))))))</f>
        <v/>
      </c>
      <c r="H2022">
        <f>LEN(B2022)</f>
        <v>16</v>
      </c>
    </row>
    <row r="2023" spans="1:9" ht="15.75" customHeight="1" x14ac:dyDescent="0.2">
      <c r="A2023" s="3" t="s">
        <v>1998</v>
      </c>
      <c r="B2023" s="3" t="s">
        <v>1998</v>
      </c>
      <c r="C2023" s="3" t="s">
        <v>25</v>
      </c>
      <c r="D2023" s="3" t="s">
        <v>17</v>
      </c>
      <c r="F2023" s="3" t="s">
        <v>17</v>
      </c>
      <c r="G2023" s="3" t="str">
        <f>IF(ISNUMBER(SEARCH("Sourcewatch",F2023)),"Sourcewatch",IF(ISNUMBER(SEARCH("desmog",F2023)),"Desmog",IF(ISNUMBER(SEARCH("Exxon",F2023)),"Exxonsecrets",IF(ISNUMBER(SEARCH("wikipedia",F2023)),"Wikipedia",IF(ISNUMBER(SEARCH("greenpeace",F2023)),"Greenpeace",IF(ISNUMBER(SEARCH("Polluterwatch",F2023)),"Polluterwatch",IF(F2023="","","Other")))))))</f>
        <v/>
      </c>
      <c r="H2023">
        <f>LEN(B2023)</f>
        <v>3</v>
      </c>
    </row>
    <row r="2024" spans="1:9" ht="15.75" customHeight="1" x14ac:dyDescent="0.2">
      <c r="A2024" s="11" t="s">
        <v>4278</v>
      </c>
      <c r="B2024" s="11" t="s">
        <v>4278</v>
      </c>
      <c r="C2024" t="s">
        <v>25</v>
      </c>
      <c r="D2024" t="s">
        <v>17</v>
      </c>
      <c r="G2024" s="3" t="str">
        <f>IF(ISNUMBER(SEARCH("Sourcewatch",F2024)),"Sourcewatch",IF(ISNUMBER(SEARCH("desmog",F2024)),"Desmog",IF(ISNUMBER(SEARCH("Exxon",F2024)),"Exxonsecrets",IF(ISNUMBER(SEARCH("wikipedia",F2024)),"Wikipedia",IF(ISNUMBER(SEARCH("greenpeace",F2024)),"Greenpeace",IF(ISNUMBER(SEARCH("Polluterwatch",F2024)),"Polluterwatch",IF(F2024="","","Other")))))))</f>
        <v/>
      </c>
      <c r="H2024">
        <f>LEN(B2024)</f>
        <v>8</v>
      </c>
      <c r="I2024" s="17" t="s">
        <v>25</v>
      </c>
    </row>
    <row r="2025" spans="1:9" ht="15.75" customHeight="1" x14ac:dyDescent="0.2">
      <c r="A2025" s="3" t="s">
        <v>1999</v>
      </c>
      <c r="B2025" s="3" t="s">
        <v>1999</v>
      </c>
      <c r="C2025" s="3" t="s">
        <v>25</v>
      </c>
      <c r="D2025" s="3" t="s">
        <v>17</v>
      </c>
      <c r="F2025" s="3" t="s">
        <v>17</v>
      </c>
      <c r="G2025" s="3" t="str">
        <f>IF(ISNUMBER(SEARCH("Sourcewatch",F2025)),"Sourcewatch",IF(ISNUMBER(SEARCH("desmog",F2025)),"Desmog",IF(ISNUMBER(SEARCH("Exxon",F2025)),"Exxonsecrets",IF(ISNUMBER(SEARCH("wikipedia",F2025)),"Wikipedia",IF(ISNUMBER(SEARCH("greenpeace",F2025)),"Greenpeace",IF(ISNUMBER(SEARCH("Polluterwatch",F2025)),"Polluterwatch",IF(F2025="","","Other")))))))</f>
        <v/>
      </c>
      <c r="H2025">
        <f>LEN(B2025)</f>
        <v>6</v>
      </c>
    </row>
    <row r="2026" spans="1:9" ht="15.75" customHeight="1" x14ac:dyDescent="0.2">
      <c r="A2026" s="3" t="s">
        <v>2000</v>
      </c>
      <c r="B2026" s="3" t="s">
        <v>2000</v>
      </c>
      <c r="C2026" s="3" t="s">
        <v>25</v>
      </c>
      <c r="D2026" s="3" t="s">
        <v>17</v>
      </c>
      <c r="F2026" s="3" t="s">
        <v>17</v>
      </c>
      <c r="G2026" s="3" t="str">
        <f>IF(ISNUMBER(SEARCH("Sourcewatch",F2026)),"Sourcewatch",IF(ISNUMBER(SEARCH("desmog",F2026)),"Desmog",IF(ISNUMBER(SEARCH("Exxon",F2026)),"Exxonsecrets",IF(ISNUMBER(SEARCH("wikipedia",F2026)),"Wikipedia",IF(ISNUMBER(SEARCH("greenpeace",F2026)),"Greenpeace",IF(ISNUMBER(SEARCH("Polluterwatch",F2026)),"Polluterwatch",IF(F2026="","","Other")))))))</f>
        <v/>
      </c>
      <c r="H2026">
        <f>LEN(B2026)</f>
        <v>13</v>
      </c>
    </row>
    <row r="2027" spans="1:9" ht="15.75" customHeight="1" x14ac:dyDescent="0.2">
      <c r="A2027" s="3" t="s">
        <v>2001</v>
      </c>
      <c r="B2027" s="3" t="s">
        <v>2001</v>
      </c>
      <c r="C2027" s="3" t="s">
        <v>25</v>
      </c>
      <c r="D2027" s="3" t="s">
        <v>17</v>
      </c>
      <c r="F2027" s="3" t="s">
        <v>17</v>
      </c>
      <c r="G2027" s="3" t="str">
        <f>IF(ISNUMBER(SEARCH("Sourcewatch",F2027)),"Sourcewatch",IF(ISNUMBER(SEARCH("desmog",F2027)),"Desmog",IF(ISNUMBER(SEARCH("Exxon",F2027)),"Exxonsecrets",IF(ISNUMBER(SEARCH("wikipedia",F2027)),"Wikipedia",IF(ISNUMBER(SEARCH("greenpeace",F2027)),"Greenpeace",IF(ISNUMBER(SEARCH("Polluterwatch",F2027)),"Polluterwatch",IF(F2027="","","Other")))))))</f>
        <v/>
      </c>
      <c r="H2027">
        <f>LEN(B2027)</f>
        <v>14</v>
      </c>
    </row>
    <row r="2028" spans="1:9" ht="15.75" customHeight="1" x14ac:dyDescent="0.2">
      <c r="A2028" s="3" t="s">
        <v>2002</v>
      </c>
      <c r="B2028" s="3" t="s">
        <v>2002</v>
      </c>
      <c r="C2028" s="3" t="s">
        <v>25</v>
      </c>
      <c r="D2028" s="3" t="s">
        <v>17</v>
      </c>
      <c r="F2028" s="3" t="s">
        <v>17</v>
      </c>
      <c r="G2028" s="3" t="str">
        <f>IF(ISNUMBER(SEARCH("Sourcewatch",F2028)),"Sourcewatch",IF(ISNUMBER(SEARCH("desmog",F2028)),"Desmog",IF(ISNUMBER(SEARCH("Exxon",F2028)),"Exxonsecrets",IF(ISNUMBER(SEARCH("wikipedia",F2028)),"Wikipedia",IF(ISNUMBER(SEARCH("greenpeace",F2028)),"Greenpeace",IF(ISNUMBER(SEARCH("Polluterwatch",F2028)),"Polluterwatch",IF(F2028="","","Other")))))))</f>
        <v/>
      </c>
      <c r="H2028">
        <f>LEN(B2028)</f>
        <v>15</v>
      </c>
    </row>
    <row r="2029" spans="1:9" ht="15.75" customHeight="1" x14ac:dyDescent="0.2">
      <c r="A2029" s="3" t="s">
        <v>2003</v>
      </c>
      <c r="B2029" s="3" t="s">
        <v>2003</v>
      </c>
      <c r="C2029" s="3" t="s">
        <v>25</v>
      </c>
      <c r="D2029" s="3" t="s">
        <v>17</v>
      </c>
      <c r="F2029" s="3" t="s">
        <v>17</v>
      </c>
      <c r="G2029" s="3" t="str">
        <f>IF(ISNUMBER(SEARCH("Sourcewatch",F2029)),"Sourcewatch",IF(ISNUMBER(SEARCH("desmog",F2029)),"Desmog",IF(ISNUMBER(SEARCH("Exxon",F2029)),"Exxonsecrets",IF(ISNUMBER(SEARCH("wikipedia",F2029)),"Wikipedia",IF(ISNUMBER(SEARCH("greenpeace",F2029)),"Greenpeace",IF(ISNUMBER(SEARCH("Polluterwatch",F2029)),"Polluterwatch",IF(F2029="","","Other")))))))</f>
        <v/>
      </c>
      <c r="H2029">
        <f>LEN(B2029)</f>
        <v>14</v>
      </c>
    </row>
    <row r="2030" spans="1:9" ht="15.75" customHeight="1" x14ac:dyDescent="0.2">
      <c r="A2030" s="3" t="s">
        <v>2004</v>
      </c>
      <c r="B2030" s="3" t="s">
        <v>2004</v>
      </c>
      <c r="C2030" s="3" t="s">
        <v>17</v>
      </c>
      <c r="D2030" s="3" t="s">
        <v>25</v>
      </c>
      <c r="G2030" s="3" t="str">
        <f>IF(ISNUMBER(SEARCH("Sourcewatch",F2030)),"Sourcewatch",IF(ISNUMBER(SEARCH("desmog",F2030)),"Desmog",IF(ISNUMBER(SEARCH("Exxon",F2030)),"Exxonsecrets",IF(ISNUMBER(SEARCH("wikipedia",F2030)),"Wikipedia",IF(ISNUMBER(SEARCH("greenpeace",F2030)),"Greenpeace",IF(ISNUMBER(SEARCH("Polluterwatch",F2030)),"Polluterwatch",IF(F2030="","","Other")))))))</f>
        <v/>
      </c>
      <c r="H2030">
        <f>LEN(B2030)</f>
        <v>21</v>
      </c>
    </row>
    <row r="2031" spans="1:9" ht="15.75" customHeight="1" x14ac:dyDescent="0.2">
      <c r="A2031" s="3" t="s">
        <v>2005</v>
      </c>
      <c r="B2031" s="3" t="s">
        <v>2005</v>
      </c>
      <c r="C2031" s="3" t="s">
        <v>25</v>
      </c>
      <c r="D2031" s="3" t="s">
        <v>17</v>
      </c>
      <c r="F2031" s="3" t="s">
        <v>17</v>
      </c>
      <c r="G2031" s="3" t="str">
        <f>IF(ISNUMBER(SEARCH("Sourcewatch",F2031)),"Sourcewatch",IF(ISNUMBER(SEARCH("desmog",F2031)),"Desmog",IF(ISNUMBER(SEARCH("Exxon",F2031)),"Exxonsecrets",IF(ISNUMBER(SEARCH("wikipedia",F2031)),"Wikipedia",IF(ISNUMBER(SEARCH("greenpeace",F2031)),"Greenpeace",IF(ISNUMBER(SEARCH("Polluterwatch",F2031)),"Polluterwatch",IF(F2031="","","Other")))))))</f>
        <v/>
      </c>
      <c r="H2031">
        <f>LEN(B2031)</f>
        <v>12</v>
      </c>
    </row>
    <row r="2032" spans="1:9" ht="15.75" customHeight="1" x14ac:dyDescent="0.2">
      <c r="A2032" s="11" t="s">
        <v>4639</v>
      </c>
      <c r="B2032" s="11" t="s">
        <v>4639</v>
      </c>
      <c r="C2032" t="s">
        <v>25</v>
      </c>
      <c r="D2032" t="s">
        <v>17</v>
      </c>
      <c r="G2032" s="3" t="str">
        <f>IF(ISNUMBER(SEARCH("Sourcewatch",F2032)),"Sourcewatch",IF(ISNUMBER(SEARCH("desmog",F2032)),"Desmog",IF(ISNUMBER(SEARCH("Exxon",F2032)),"Exxonsecrets",IF(ISNUMBER(SEARCH("wikipedia",F2032)),"Wikipedia",IF(ISNUMBER(SEARCH("greenpeace",F2032)),"Greenpeace",IF(ISNUMBER(SEARCH("Polluterwatch",F2032)),"Polluterwatch",IF(F2032="","","Other")))))))</f>
        <v/>
      </c>
      <c r="H2032">
        <f>LEN(B2032)</f>
        <v>8</v>
      </c>
      <c r="I2032" s="17" t="s">
        <v>25</v>
      </c>
    </row>
    <row r="2033" spans="1:9" ht="15.75" customHeight="1" x14ac:dyDescent="0.2">
      <c r="A2033" s="3" t="s">
        <v>2006</v>
      </c>
      <c r="B2033" s="3" t="s">
        <v>2006</v>
      </c>
      <c r="C2033" s="3" t="s">
        <v>25</v>
      </c>
      <c r="D2033" s="3" t="s">
        <v>17</v>
      </c>
      <c r="F2033" s="3" t="s">
        <v>17</v>
      </c>
      <c r="G2033" s="3" t="str">
        <f>IF(ISNUMBER(SEARCH("Sourcewatch",F2033)),"Sourcewatch",IF(ISNUMBER(SEARCH("desmog",F2033)),"Desmog",IF(ISNUMBER(SEARCH("Exxon",F2033)),"Exxonsecrets",IF(ISNUMBER(SEARCH("wikipedia",F2033)),"Wikipedia",IF(ISNUMBER(SEARCH("greenpeace",F2033)),"Greenpeace",IF(ISNUMBER(SEARCH("Polluterwatch",F2033)),"Polluterwatch",IF(F2033="","","Other")))))))</f>
        <v/>
      </c>
      <c r="H2033">
        <f>LEN(B2033)</f>
        <v>13</v>
      </c>
    </row>
    <row r="2034" spans="1:9" ht="15.75" customHeight="1" x14ac:dyDescent="0.2">
      <c r="A2034" s="11" t="s">
        <v>4299</v>
      </c>
      <c r="B2034" s="11" t="s">
        <v>4299</v>
      </c>
      <c r="C2034" t="s">
        <v>25</v>
      </c>
      <c r="D2034" t="s">
        <v>17</v>
      </c>
      <c r="G2034" s="3" t="str">
        <f>IF(ISNUMBER(SEARCH("Sourcewatch",F2034)),"Sourcewatch",IF(ISNUMBER(SEARCH("desmog",F2034)),"Desmog",IF(ISNUMBER(SEARCH("Exxon",F2034)),"Exxonsecrets",IF(ISNUMBER(SEARCH("wikipedia",F2034)),"Wikipedia",IF(ISNUMBER(SEARCH("greenpeace",F2034)),"Greenpeace",IF(ISNUMBER(SEARCH("Polluterwatch",F2034)),"Polluterwatch",IF(F2034="","","Other")))))))</f>
        <v/>
      </c>
      <c r="H2034">
        <f>LEN(B2034)</f>
        <v>9</v>
      </c>
      <c r="I2034" s="17" t="s">
        <v>25</v>
      </c>
    </row>
    <row r="2035" spans="1:9" ht="15.75" customHeight="1" x14ac:dyDescent="0.2">
      <c r="A2035" s="3" t="s">
        <v>2007</v>
      </c>
      <c r="B2035" s="3" t="s">
        <v>2007</v>
      </c>
      <c r="C2035" s="3" t="s">
        <v>25</v>
      </c>
      <c r="D2035" s="3" t="s">
        <v>17</v>
      </c>
      <c r="F2035" s="3" t="s">
        <v>17</v>
      </c>
      <c r="G2035" s="3" t="str">
        <f>IF(ISNUMBER(SEARCH("Sourcewatch",F2035)),"Sourcewatch",IF(ISNUMBER(SEARCH("desmog",F2035)),"Desmog",IF(ISNUMBER(SEARCH("Exxon",F2035)),"Exxonsecrets",IF(ISNUMBER(SEARCH("wikipedia",F2035)),"Wikipedia",IF(ISNUMBER(SEARCH("greenpeace",F2035)),"Greenpeace",IF(ISNUMBER(SEARCH("Polluterwatch",F2035)),"Polluterwatch",IF(F2035="","","Other")))))))</f>
        <v/>
      </c>
      <c r="H2035">
        <f>LEN(B2035)</f>
        <v>9</v>
      </c>
    </row>
    <row r="2036" spans="1:9" ht="15.75" customHeight="1" x14ac:dyDescent="0.2">
      <c r="A2036" s="3" t="s">
        <v>2008</v>
      </c>
      <c r="B2036" s="3" t="s">
        <v>2008</v>
      </c>
      <c r="C2036" s="3" t="s">
        <v>25</v>
      </c>
      <c r="D2036" s="3" t="s">
        <v>17</v>
      </c>
      <c r="F2036" s="3" t="s">
        <v>17</v>
      </c>
      <c r="G2036" s="3" t="str">
        <f>IF(ISNUMBER(SEARCH("Sourcewatch",F2036)),"Sourcewatch",IF(ISNUMBER(SEARCH("desmog",F2036)),"Desmog",IF(ISNUMBER(SEARCH("Exxon",F2036)),"Exxonsecrets",IF(ISNUMBER(SEARCH("wikipedia",F2036)),"Wikipedia",IF(ISNUMBER(SEARCH("greenpeace",F2036)),"Greenpeace",IF(ISNUMBER(SEARCH("Polluterwatch",F2036)),"Polluterwatch",IF(F2036="","","Other")))))))</f>
        <v/>
      </c>
      <c r="H2036">
        <f>LEN(B2036)</f>
        <v>19</v>
      </c>
    </row>
    <row r="2037" spans="1:9" ht="15.75" customHeight="1" x14ac:dyDescent="0.2">
      <c r="A2037" s="3" t="s">
        <v>2009</v>
      </c>
      <c r="B2037" s="3" t="s">
        <v>2009</v>
      </c>
      <c r="C2037" s="3" t="s">
        <v>25</v>
      </c>
      <c r="D2037" s="3" t="s">
        <v>17</v>
      </c>
      <c r="F2037" s="3" t="s">
        <v>17</v>
      </c>
      <c r="G2037" s="3" t="str">
        <f>IF(ISNUMBER(SEARCH("Sourcewatch",F2037)),"Sourcewatch",IF(ISNUMBER(SEARCH("desmog",F2037)),"Desmog",IF(ISNUMBER(SEARCH("Exxon",F2037)),"Exxonsecrets",IF(ISNUMBER(SEARCH("wikipedia",F2037)),"Wikipedia",IF(ISNUMBER(SEARCH("greenpeace",F2037)),"Greenpeace",IF(ISNUMBER(SEARCH("Polluterwatch",F2037)),"Polluterwatch",IF(F2037="","","Other")))))))</f>
        <v/>
      </c>
      <c r="H2037">
        <f>LEN(B2037)</f>
        <v>6</v>
      </c>
    </row>
    <row r="2038" spans="1:9" ht="15.75" customHeight="1" x14ac:dyDescent="0.2">
      <c r="A2038" s="3" t="s">
        <v>2010</v>
      </c>
      <c r="B2038" s="3" t="s">
        <v>2010</v>
      </c>
      <c r="C2038" s="3" t="s">
        <v>25</v>
      </c>
      <c r="D2038" s="3" t="s">
        <v>17</v>
      </c>
      <c r="F2038" s="3" t="s">
        <v>17</v>
      </c>
      <c r="G2038" s="3" t="str">
        <f>IF(ISNUMBER(SEARCH("Sourcewatch",F2038)),"Sourcewatch",IF(ISNUMBER(SEARCH("desmog",F2038)),"Desmog",IF(ISNUMBER(SEARCH("Exxon",F2038)),"Exxonsecrets",IF(ISNUMBER(SEARCH("wikipedia",F2038)),"Wikipedia",IF(ISNUMBER(SEARCH("greenpeace",F2038)),"Greenpeace",IF(ISNUMBER(SEARCH("Polluterwatch",F2038)),"Polluterwatch",IF(F2038="","","Other")))))))</f>
        <v/>
      </c>
      <c r="H2038">
        <f>LEN(B2038)</f>
        <v>9</v>
      </c>
    </row>
    <row r="2039" spans="1:9" ht="15.75" customHeight="1" x14ac:dyDescent="0.2">
      <c r="A2039" s="3" t="s">
        <v>2011</v>
      </c>
      <c r="B2039" s="3" t="s">
        <v>2011</v>
      </c>
      <c r="C2039" s="3" t="s">
        <v>25</v>
      </c>
      <c r="D2039" s="3" t="s">
        <v>17</v>
      </c>
      <c r="F2039" s="3" t="s">
        <v>17</v>
      </c>
      <c r="G2039" s="3" t="str">
        <f>IF(ISNUMBER(SEARCH("Sourcewatch",F2039)),"Sourcewatch",IF(ISNUMBER(SEARCH("desmog",F2039)),"Desmog",IF(ISNUMBER(SEARCH("Exxon",F2039)),"Exxonsecrets",IF(ISNUMBER(SEARCH("wikipedia",F2039)),"Wikipedia",IF(ISNUMBER(SEARCH("greenpeace",F2039)),"Greenpeace",IF(ISNUMBER(SEARCH("Polluterwatch",F2039)),"Polluterwatch",IF(F2039="","","Other")))))))</f>
        <v/>
      </c>
      <c r="H2039">
        <f>LEN(B2039)</f>
        <v>6</v>
      </c>
    </row>
    <row r="2040" spans="1:9" ht="15.75" customHeight="1" x14ac:dyDescent="0.2">
      <c r="A2040" s="11" t="s">
        <v>4323</v>
      </c>
      <c r="B2040" s="11" t="s">
        <v>4323</v>
      </c>
      <c r="C2040" t="s">
        <v>25</v>
      </c>
      <c r="D2040" t="s">
        <v>17</v>
      </c>
      <c r="G2040" s="3" t="str">
        <f>IF(ISNUMBER(SEARCH("Sourcewatch",F2040)),"Sourcewatch",IF(ISNUMBER(SEARCH("desmog",F2040)),"Desmog",IF(ISNUMBER(SEARCH("Exxon",F2040)),"Exxonsecrets",IF(ISNUMBER(SEARCH("wikipedia",F2040)),"Wikipedia",IF(ISNUMBER(SEARCH("greenpeace",F2040)),"Greenpeace",IF(ISNUMBER(SEARCH("Polluterwatch",F2040)),"Polluterwatch",IF(F2040="","","Other")))))))</f>
        <v/>
      </c>
      <c r="H2040">
        <f>LEN(B2040)</f>
        <v>7</v>
      </c>
      <c r="I2040" s="17" t="s">
        <v>25</v>
      </c>
    </row>
    <row r="2041" spans="1:9" ht="15.75" customHeight="1" x14ac:dyDescent="0.2">
      <c r="A2041" s="3" t="s">
        <v>2012</v>
      </c>
      <c r="B2041" s="3" t="s">
        <v>2012</v>
      </c>
      <c r="C2041" s="3" t="s">
        <v>25</v>
      </c>
      <c r="D2041" s="3" t="s">
        <v>17</v>
      </c>
      <c r="F2041" s="3" t="s">
        <v>17</v>
      </c>
      <c r="G2041" s="3" t="str">
        <f>IF(ISNUMBER(SEARCH("Sourcewatch",F2041)),"Sourcewatch",IF(ISNUMBER(SEARCH("desmog",F2041)),"Desmog",IF(ISNUMBER(SEARCH("Exxon",F2041)),"Exxonsecrets",IF(ISNUMBER(SEARCH("wikipedia",F2041)),"Wikipedia",IF(ISNUMBER(SEARCH("greenpeace",F2041)),"Greenpeace",IF(ISNUMBER(SEARCH("Polluterwatch",F2041)),"Polluterwatch",IF(F2041="","","Other")))))))</f>
        <v/>
      </c>
      <c r="H2041">
        <f>LEN(B2041)</f>
        <v>9</v>
      </c>
    </row>
    <row r="2042" spans="1:9" ht="15.75" customHeight="1" x14ac:dyDescent="0.2">
      <c r="A2042" s="3" t="s">
        <v>2013</v>
      </c>
      <c r="B2042" s="3" t="s">
        <v>2013</v>
      </c>
      <c r="C2042" s="3" t="s">
        <v>25</v>
      </c>
      <c r="D2042" s="3" t="s">
        <v>17</v>
      </c>
      <c r="F2042" s="3" t="s">
        <v>17</v>
      </c>
      <c r="G2042" s="3" t="str">
        <f>IF(ISNUMBER(SEARCH("Sourcewatch",F2042)),"Sourcewatch",IF(ISNUMBER(SEARCH("desmog",F2042)),"Desmog",IF(ISNUMBER(SEARCH("Exxon",F2042)),"Exxonsecrets",IF(ISNUMBER(SEARCH("wikipedia",F2042)),"Wikipedia",IF(ISNUMBER(SEARCH("greenpeace",F2042)),"Greenpeace",IF(ISNUMBER(SEARCH("Polluterwatch",F2042)),"Polluterwatch",IF(F2042="","","Other")))))))</f>
        <v/>
      </c>
      <c r="H2042">
        <f>LEN(B2042)</f>
        <v>16</v>
      </c>
    </row>
    <row r="2043" spans="1:9" ht="15.75" customHeight="1" x14ac:dyDescent="0.2">
      <c r="A2043" s="3" t="s">
        <v>2014</v>
      </c>
      <c r="B2043" s="3" t="s">
        <v>2014</v>
      </c>
      <c r="C2043" s="3" t="s">
        <v>25</v>
      </c>
      <c r="D2043" s="3" t="s">
        <v>17</v>
      </c>
      <c r="F2043" s="3" t="s">
        <v>17</v>
      </c>
      <c r="G2043" s="3" t="str">
        <f>IF(ISNUMBER(SEARCH("Sourcewatch",F2043)),"Sourcewatch",IF(ISNUMBER(SEARCH("desmog",F2043)),"Desmog",IF(ISNUMBER(SEARCH("Exxon",F2043)),"Exxonsecrets",IF(ISNUMBER(SEARCH("wikipedia",F2043)),"Wikipedia",IF(ISNUMBER(SEARCH("greenpeace",F2043)),"Greenpeace",IF(ISNUMBER(SEARCH("Polluterwatch",F2043)),"Polluterwatch",IF(F2043="","","Other")))))))</f>
        <v/>
      </c>
      <c r="H2043">
        <f>LEN(B2043)</f>
        <v>4</v>
      </c>
    </row>
    <row r="2044" spans="1:9" ht="15.75" customHeight="1" x14ac:dyDescent="0.2">
      <c r="A2044" s="3" t="s">
        <v>2015</v>
      </c>
      <c r="B2044" s="3" t="s">
        <v>2015</v>
      </c>
      <c r="D2044" s="3" t="s">
        <v>17</v>
      </c>
      <c r="F2044" s="3" t="s">
        <v>17</v>
      </c>
      <c r="G2044" s="3" t="str">
        <f>IF(ISNUMBER(SEARCH("Sourcewatch",F2044)),"Sourcewatch",IF(ISNUMBER(SEARCH("desmog",F2044)),"Desmog",IF(ISNUMBER(SEARCH("Exxon",F2044)),"Exxonsecrets",IF(ISNUMBER(SEARCH("wikipedia",F2044)),"Wikipedia",IF(ISNUMBER(SEARCH("greenpeace",F2044)),"Greenpeace",IF(ISNUMBER(SEARCH("Polluterwatch",F2044)),"Polluterwatch",IF(F2044="","","Other")))))))</f>
        <v/>
      </c>
      <c r="H2044">
        <f>LEN(B2044)</f>
        <v>19</v>
      </c>
    </row>
    <row r="2045" spans="1:9" ht="15.75" customHeight="1" x14ac:dyDescent="0.2">
      <c r="A2045" s="3" t="s">
        <v>2016</v>
      </c>
      <c r="B2045" s="3" t="s">
        <v>2016</v>
      </c>
      <c r="C2045" s="3" t="s">
        <v>25</v>
      </c>
      <c r="D2045" s="3" t="s">
        <v>17</v>
      </c>
      <c r="F2045" s="3" t="s">
        <v>17</v>
      </c>
      <c r="G2045" s="3" t="str">
        <f>IF(ISNUMBER(SEARCH("Sourcewatch",F2045)),"Sourcewatch",IF(ISNUMBER(SEARCH("desmog",F2045)),"Desmog",IF(ISNUMBER(SEARCH("Exxon",F2045)),"Exxonsecrets",IF(ISNUMBER(SEARCH("wikipedia",F2045)),"Wikipedia",IF(ISNUMBER(SEARCH("greenpeace",F2045)),"Greenpeace",IF(ISNUMBER(SEARCH("Polluterwatch",F2045)),"Polluterwatch",IF(F2045="","","Other")))))))</f>
        <v/>
      </c>
      <c r="H2045">
        <f>LEN(B2045)</f>
        <v>16</v>
      </c>
    </row>
    <row r="2046" spans="1:9" ht="15.75" customHeight="1" x14ac:dyDescent="0.2">
      <c r="A2046" s="3" t="s">
        <v>2017</v>
      </c>
      <c r="B2046" s="3" t="s">
        <v>2017</v>
      </c>
      <c r="C2046" s="3" t="s">
        <v>25</v>
      </c>
      <c r="D2046" s="3" t="s">
        <v>17</v>
      </c>
      <c r="F2046" s="3" t="s">
        <v>17</v>
      </c>
      <c r="G2046" s="3" t="str">
        <f>IF(ISNUMBER(SEARCH("Sourcewatch",F2046)),"Sourcewatch",IF(ISNUMBER(SEARCH("desmog",F2046)),"Desmog",IF(ISNUMBER(SEARCH("Exxon",F2046)),"Exxonsecrets",IF(ISNUMBER(SEARCH("wikipedia",F2046)),"Wikipedia",IF(ISNUMBER(SEARCH("greenpeace",F2046)),"Greenpeace",IF(ISNUMBER(SEARCH("Polluterwatch",F2046)),"Polluterwatch",IF(F2046="","","Other")))))))</f>
        <v/>
      </c>
      <c r="H2046">
        <f>LEN(B2046)</f>
        <v>4</v>
      </c>
    </row>
    <row r="2047" spans="1:9" ht="15.75" customHeight="1" x14ac:dyDescent="0.2">
      <c r="A2047" s="3" t="s">
        <v>2018</v>
      </c>
      <c r="B2047" s="3" t="s">
        <v>2018</v>
      </c>
      <c r="C2047" s="3" t="s">
        <v>25</v>
      </c>
      <c r="D2047" s="3" t="s">
        <v>17</v>
      </c>
      <c r="F2047" s="3" t="s">
        <v>17</v>
      </c>
      <c r="G2047" s="3" t="str">
        <f>IF(ISNUMBER(SEARCH("Sourcewatch",F2047)),"Sourcewatch",IF(ISNUMBER(SEARCH("desmog",F2047)),"Desmog",IF(ISNUMBER(SEARCH("Exxon",F2047)),"Exxonsecrets",IF(ISNUMBER(SEARCH("wikipedia",F2047)),"Wikipedia",IF(ISNUMBER(SEARCH("greenpeace",F2047)),"Greenpeace",IF(ISNUMBER(SEARCH("Polluterwatch",F2047)),"Polluterwatch",IF(F2047="","","Other")))))))</f>
        <v/>
      </c>
      <c r="H2047">
        <f>LEN(B2047)</f>
        <v>11</v>
      </c>
    </row>
    <row r="2048" spans="1:9" ht="15.75" customHeight="1" x14ac:dyDescent="0.2">
      <c r="A2048" s="3" t="s">
        <v>2019</v>
      </c>
      <c r="B2048" s="3" t="s">
        <v>2019</v>
      </c>
      <c r="C2048" s="3" t="s">
        <v>25</v>
      </c>
      <c r="D2048" s="3" t="s">
        <v>17</v>
      </c>
      <c r="F2048" s="3" t="s">
        <v>17</v>
      </c>
      <c r="G2048" s="3" t="str">
        <f>IF(ISNUMBER(SEARCH("Sourcewatch",F2048)),"Sourcewatch",IF(ISNUMBER(SEARCH("desmog",F2048)),"Desmog",IF(ISNUMBER(SEARCH("Exxon",F2048)),"Exxonsecrets",IF(ISNUMBER(SEARCH("wikipedia",F2048)),"Wikipedia",IF(ISNUMBER(SEARCH("greenpeace",F2048)),"Greenpeace",IF(ISNUMBER(SEARCH("Polluterwatch",F2048)),"Polluterwatch",IF(F2048="","","Other")))))))</f>
        <v/>
      </c>
      <c r="H2048">
        <f>LEN(B2048)</f>
        <v>12</v>
      </c>
    </row>
    <row r="2049" spans="1:9" ht="15.75" customHeight="1" x14ac:dyDescent="0.2">
      <c r="A2049" s="3" t="s">
        <v>2020</v>
      </c>
      <c r="B2049" s="3" t="s">
        <v>2020</v>
      </c>
      <c r="C2049" s="3" t="s">
        <v>25</v>
      </c>
      <c r="D2049" s="3" t="s">
        <v>17</v>
      </c>
      <c r="F2049" s="3" t="s">
        <v>17</v>
      </c>
      <c r="G2049" s="3" t="str">
        <f>IF(ISNUMBER(SEARCH("Sourcewatch",F2049)),"Sourcewatch",IF(ISNUMBER(SEARCH("desmog",F2049)),"Desmog",IF(ISNUMBER(SEARCH("Exxon",F2049)),"Exxonsecrets",IF(ISNUMBER(SEARCH("wikipedia",F2049)),"Wikipedia",IF(ISNUMBER(SEARCH("greenpeace",F2049)),"Greenpeace",IF(ISNUMBER(SEARCH("Polluterwatch",F2049)),"Polluterwatch",IF(F2049="","","Other")))))))</f>
        <v/>
      </c>
      <c r="H2049">
        <f>LEN(B2049)</f>
        <v>13</v>
      </c>
    </row>
    <row r="2050" spans="1:9" ht="15.75" customHeight="1" x14ac:dyDescent="0.2">
      <c r="A2050" s="3" t="s">
        <v>2021</v>
      </c>
      <c r="B2050" s="3" t="s">
        <v>2021</v>
      </c>
      <c r="C2050" s="3" t="s">
        <v>25</v>
      </c>
      <c r="D2050" s="3" t="s">
        <v>17</v>
      </c>
      <c r="F2050" s="3" t="s">
        <v>17</v>
      </c>
      <c r="G2050" s="3" t="str">
        <f>IF(ISNUMBER(SEARCH("Sourcewatch",F2050)),"Sourcewatch",IF(ISNUMBER(SEARCH("desmog",F2050)),"Desmog",IF(ISNUMBER(SEARCH("Exxon",F2050)),"Exxonsecrets",IF(ISNUMBER(SEARCH("wikipedia",F2050)),"Wikipedia",IF(ISNUMBER(SEARCH("greenpeace",F2050)),"Greenpeace",IF(ISNUMBER(SEARCH("Polluterwatch",F2050)),"Polluterwatch",IF(F2050="","","Other")))))))</f>
        <v/>
      </c>
      <c r="H2050">
        <f>LEN(B2050)</f>
        <v>14</v>
      </c>
    </row>
    <row r="2051" spans="1:9" ht="15.75" customHeight="1" x14ac:dyDescent="0.2">
      <c r="A2051" s="3" t="s">
        <v>2022</v>
      </c>
      <c r="B2051" s="3" t="s">
        <v>2022</v>
      </c>
      <c r="C2051" s="3" t="s">
        <v>25</v>
      </c>
      <c r="D2051" s="3" t="s">
        <v>17</v>
      </c>
      <c r="F2051" s="3" t="s">
        <v>17</v>
      </c>
      <c r="G2051" s="3" t="str">
        <f>IF(ISNUMBER(SEARCH("Sourcewatch",F2051)),"Sourcewatch",IF(ISNUMBER(SEARCH("desmog",F2051)),"Desmog",IF(ISNUMBER(SEARCH("Exxon",F2051)),"Exxonsecrets",IF(ISNUMBER(SEARCH("wikipedia",F2051)),"Wikipedia",IF(ISNUMBER(SEARCH("greenpeace",F2051)),"Greenpeace",IF(ISNUMBER(SEARCH("Polluterwatch",F2051)),"Polluterwatch",IF(F2051="","","Other")))))))</f>
        <v/>
      </c>
      <c r="H2051">
        <f>LEN(B2051)</f>
        <v>15</v>
      </c>
    </row>
    <row r="2052" spans="1:9" ht="15.75" customHeight="1" x14ac:dyDescent="0.2">
      <c r="A2052" s="3" t="s">
        <v>2023</v>
      </c>
      <c r="B2052" s="3" t="s">
        <v>2023</v>
      </c>
      <c r="C2052" s="3" t="s">
        <v>25</v>
      </c>
      <c r="D2052" s="3" t="s">
        <v>17</v>
      </c>
      <c r="F2052" s="3" t="s">
        <v>17</v>
      </c>
      <c r="G2052" s="3" t="str">
        <f>IF(ISNUMBER(SEARCH("Sourcewatch",F2052)),"Sourcewatch",IF(ISNUMBER(SEARCH("desmog",F2052)),"Desmog",IF(ISNUMBER(SEARCH("Exxon",F2052)),"Exxonsecrets",IF(ISNUMBER(SEARCH("wikipedia",F2052)),"Wikipedia",IF(ISNUMBER(SEARCH("greenpeace",F2052)),"Greenpeace",IF(ISNUMBER(SEARCH("Polluterwatch",F2052)),"Polluterwatch",IF(F2052="","","Other")))))))</f>
        <v/>
      </c>
      <c r="H2052">
        <f>LEN(B2052)</f>
        <v>7</v>
      </c>
    </row>
    <row r="2053" spans="1:9" ht="15.75" customHeight="1" x14ac:dyDescent="0.2">
      <c r="A2053" s="3" t="s">
        <v>2024</v>
      </c>
      <c r="B2053" s="3" t="s">
        <v>2024</v>
      </c>
      <c r="C2053" s="3" t="s">
        <v>25</v>
      </c>
      <c r="D2053" s="3" t="s">
        <v>17</v>
      </c>
      <c r="F2053" s="3" t="s">
        <v>17</v>
      </c>
      <c r="G2053" s="3" t="str">
        <f>IF(ISNUMBER(SEARCH("Sourcewatch",F2053)),"Sourcewatch",IF(ISNUMBER(SEARCH("desmog",F2053)),"Desmog",IF(ISNUMBER(SEARCH("Exxon",F2053)),"Exxonsecrets",IF(ISNUMBER(SEARCH("wikipedia",F2053)),"Wikipedia",IF(ISNUMBER(SEARCH("greenpeace",F2053)),"Greenpeace",IF(ISNUMBER(SEARCH("Polluterwatch",F2053)),"Polluterwatch",IF(F2053="","","Other")))))))</f>
        <v/>
      </c>
      <c r="H2053">
        <f>LEN(B2053)</f>
        <v>9</v>
      </c>
    </row>
    <row r="2054" spans="1:9" ht="15.75" customHeight="1" x14ac:dyDescent="0.2">
      <c r="A2054" s="3" t="s">
        <v>2025</v>
      </c>
      <c r="B2054" s="3" t="s">
        <v>2025</v>
      </c>
      <c r="C2054" s="3" t="s">
        <v>25</v>
      </c>
      <c r="D2054" s="3" t="s">
        <v>17</v>
      </c>
      <c r="F2054" s="3" t="s">
        <v>17</v>
      </c>
      <c r="G2054" s="3" t="str">
        <f>IF(ISNUMBER(SEARCH("Sourcewatch",F2054)),"Sourcewatch",IF(ISNUMBER(SEARCH("desmog",F2054)),"Desmog",IF(ISNUMBER(SEARCH("Exxon",F2054)),"Exxonsecrets",IF(ISNUMBER(SEARCH("wikipedia",F2054)),"Wikipedia",IF(ISNUMBER(SEARCH("greenpeace",F2054)),"Greenpeace",IF(ISNUMBER(SEARCH("Polluterwatch",F2054)),"Polluterwatch",IF(F2054="","","Other")))))))</f>
        <v/>
      </c>
      <c r="H2054">
        <f>LEN(B2054)</f>
        <v>18</v>
      </c>
    </row>
    <row r="2055" spans="1:9" ht="15.75" customHeight="1" x14ac:dyDescent="0.2">
      <c r="A2055" s="3" t="s">
        <v>2026</v>
      </c>
      <c r="B2055" s="3" t="s">
        <v>2026</v>
      </c>
      <c r="C2055" s="3" t="s">
        <v>25</v>
      </c>
      <c r="D2055" s="3" t="s">
        <v>17</v>
      </c>
      <c r="F2055" s="3" t="s">
        <v>17</v>
      </c>
      <c r="G2055" s="3" t="str">
        <f>IF(ISNUMBER(SEARCH("Sourcewatch",F2055)),"Sourcewatch",IF(ISNUMBER(SEARCH("desmog",F2055)),"Desmog",IF(ISNUMBER(SEARCH("Exxon",F2055)),"Exxonsecrets",IF(ISNUMBER(SEARCH("wikipedia",F2055)),"Wikipedia",IF(ISNUMBER(SEARCH("greenpeace",F2055)),"Greenpeace",IF(ISNUMBER(SEARCH("Polluterwatch",F2055)),"Polluterwatch",IF(F2055="","","Other")))))))</f>
        <v/>
      </c>
      <c r="H2055">
        <f>LEN(B2055)</f>
        <v>17</v>
      </c>
    </row>
    <row r="2056" spans="1:9" ht="15.75" customHeight="1" x14ac:dyDescent="0.2">
      <c r="A2056" s="11" t="s">
        <v>4334</v>
      </c>
      <c r="B2056" s="11" t="s">
        <v>4334</v>
      </c>
      <c r="C2056" t="s">
        <v>25</v>
      </c>
      <c r="D2056" t="s">
        <v>17</v>
      </c>
      <c r="G2056" s="3" t="str">
        <f>IF(ISNUMBER(SEARCH("Sourcewatch",F2056)),"Sourcewatch",IF(ISNUMBER(SEARCH("desmog",F2056)),"Desmog",IF(ISNUMBER(SEARCH("Exxon",F2056)),"Exxonsecrets",IF(ISNUMBER(SEARCH("wikipedia",F2056)),"Wikipedia",IF(ISNUMBER(SEARCH("greenpeace",F2056)),"Greenpeace",IF(ISNUMBER(SEARCH("Polluterwatch",F2056)),"Polluterwatch",IF(F2056="","","Other")))))))</f>
        <v/>
      </c>
      <c r="H2056">
        <f>LEN(B2056)</f>
        <v>6</v>
      </c>
      <c r="I2056" s="17" t="s">
        <v>25</v>
      </c>
    </row>
    <row r="2057" spans="1:9" ht="15.75" customHeight="1" x14ac:dyDescent="0.2">
      <c r="A2057" s="3" t="s">
        <v>2027</v>
      </c>
      <c r="B2057" s="3" t="s">
        <v>2027</v>
      </c>
      <c r="C2057" s="3" t="s">
        <v>25</v>
      </c>
      <c r="D2057" s="3" t="s">
        <v>17</v>
      </c>
      <c r="F2057" s="3" t="s">
        <v>17</v>
      </c>
      <c r="G2057" s="3" t="str">
        <f>IF(ISNUMBER(SEARCH("Sourcewatch",F2057)),"Sourcewatch",IF(ISNUMBER(SEARCH("desmog",F2057)),"Desmog",IF(ISNUMBER(SEARCH("Exxon",F2057)),"Exxonsecrets",IF(ISNUMBER(SEARCH("wikipedia",F2057)),"Wikipedia",IF(ISNUMBER(SEARCH("greenpeace",F2057)),"Greenpeace",IF(ISNUMBER(SEARCH("Polluterwatch",F2057)),"Polluterwatch",IF(F2057="","","Other")))))))</f>
        <v/>
      </c>
      <c r="H2057">
        <f>LEN(B2057)</f>
        <v>15</v>
      </c>
    </row>
    <row r="2058" spans="1:9" ht="15.75" customHeight="1" x14ac:dyDescent="0.2">
      <c r="A2058" s="3" t="s">
        <v>2028</v>
      </c>
      <c r="B2058" s="3" t="s">
        <v>2028</v>
      </c>
      <c r="C2058" s="3" t="s">
        <v>25</v>
      </c>
      <c r="D2058" s="3" t="s">
        <v>17</v>
      </c>
      <c r="F2058" s="3" t="s">
        <v>17</v>
      </c>
      <c r="G2058" s="3" t="str">
        <f>IF(ISNUMBER(SEARCH("Sourcewatch",F2058)),"Sourcewatch",IF(ISNUMBER(SEARCH("desmog",F2058)),"Desmog",IF(ISNUMBER(SEARCH("Exxon",F2058)),"Exxonsecrets",IF(ISNUMBER(SEARCH("wikipedia",F2058)),"Wikipedia",IF(ISNUMBER(SEARCH("greenpeace",F2058)),"Greenpeace",IF(ISNUMBER(SEARCH("Polluterwatch",F2058)),"Polluterwatch",IF(F2058="","","Other")))))))</f>
        <v/>
      </c>
      <c r="H2058">
        <f>LEN(B2058)</f>
        <v>8</v>
      </c>
    </row>
    <row r="2059" spans="1:9" ht="15.75" customHeight="1" x14ac:dyDescent="0.2">
      <c r="A2059" s="3" t="s">
        <v>2029</v>
      </c>
      <c r="B2059" s="3" t="s">
        <v>2029</v>
      </c>
      <c r="C2059" s="3" t="s">
        <v>25</v>
      </c>
      <c r="D2059" s="3" t="s">
        <v>17</v>
      </c>
      <c r="F2059" s="3" t="s">
        <v>17</v>
      </c>
      <c r="G2059" s="3" t="str">
        <f>IF(ISNUMBER(SEARCH("Sourcewatch",F2059)),"Sourcewatch",IF(ISNUMBER(SEARCH("desmog",F2059)),"Desmog",IF(ISNUMBER(SEARCH("Exxon",F2059)),"Exxonsecrets",IF(ISNUMBER(SEARCH("wikipedia",F2059)),"Wikipedia",IF(ISNUMBER(SEARCH("greenpeace",F2059)),"Greenpeace",IF(ISNUMBER(SEARCH("Polluterwatch",F2059)),"Polluterwatch",IF(F2059="","","Other")))))))</f>
        <v/>
      </c>
      <c r="H2059">
        <f>LEN(B2059)</f>
        <v>10</v>
      </c>
    </row>
    <row r="2060" spans="1:9" ht="15.75" customHeight="1" x14ac:dyDescent="0.2">
      <c r="A2060" s="3" t="s">
        <v>2030</v>
      </c>
      <c r="B2060" s="3" t="s">
        <v>2030</v>
      </c>
      <c r="C2060" s="3" t="s">
        <v>25</v>
      </c>
      <c r="D2060" s="3" t="s">
        <v>17</v>
      </c>
      <c r="F2060" s="3" t="s">
        <v>17</v>
      </c>
      <c r="G2060" s="3" t="str">
        <f>IF(ISNUMBER(SEARCH("Sourcewatch",F2060)),"Sourcewatch",IF(ISNUMBER(SEARCH("desmog",F2060)),"Desmog",IF(ISNUMBER(SEARCH("Exxon",F2060)),"Exxonsecrets",IF(ISNUMBER(SEARCH("wikipedia",F2060)),"Wikipedia",IF(ISNUMBER(SEARCH("greenpeace",F2060)),"Greenpeace",IF(ISNUMBER(SEARCH("Polluterwatch",F2060)),"Polluterwatch",IF(F2060="","","Other")))))))</f>
        <v/>
      </c>
      <c r="H2060">
        <f>LEN(B2060)</f>
        <v>11</v>
      </c>
    </row>
    <row r="2061" spans="1:9" ht="15.75" customHeight="1" x14ac:dyDescent="0.2">
      <c r="A2061" s="3" t="s">
        <v>2031</v>
      </c>
      <c r="B2061" s="3" t="s">
        <v>2031</v>
      </c>
      <c r="C2061" s="3" t="s">
        <v>25</v>
      </c>
      <c r="D2061" s="3" t="s">
        <v>17</v>
      </c>
      <c r="F2061" s="3" t="s">
        <v>17</v>
      </c>
      <c r="G2061" s="3" t="str">
        <f>IF(ISNUMBER(SEARCH("Sourcewatch",F2061)),"Sourcewatch",IF(ISNUMBER(SEARCH("desmog",F2061)),"Desmog",IF(ISNUMBER(SEARCH("Exxon",F2061)),"Exxonsecrets",IF(ISNUMBER(SEARCH("wikipedia",F2061)),"Wikipedia",IF(ISNUMBER(SEARCH("greenpeace",F2061)),"Greenpeace",IF(ISNUMBER(SEARCH("Polluterwatch",F2061)),"Polluterwatch",IF(F2061="","","Other")))))))</f>
        <v/>
      </c>
      <c r="H2061">
        <f>LEN(B2061)</f>
        <v>12</v>
      </c>
    </row>
    <row r="2062" spans="1:9" ht="15.75" customHeight="1" x14ac:dyDescent="0.2">
      <c r="A2062" s="3" t="s">
        <v>2032</v>
      </c>
      <c r="B2062" s="3" t="s">
        <v>2032</v>
      </c>
      <c r="C2062" s="3" t="s">
        <v>25</v>
      </c>
      <c r="D2062" s="3" t="s">
        <v>17</v>
      </c>
      <c r="F2062" s="3" t="s">
        <v>17</v>
      </c>
      <c r="G2062" s="3" t="str">
        <f>IF(ISNUMBER(SEARCH("Sourcewatch",F2062)),"Sourcewatch",IF(ISNUMBER(SEARCH("desmog",F2062)),"Desmog",IF(ISNUMBER(SEARCH("Exxon",F2062)),"Exxonsecrets",IF(ISNUMBER(SEARCH("wikipedia",F2062)),"Wikipedia",IF(ISNUMBER(SEARCH("greenpeace",F2062)),"Greenpeace",IF(ISNUMBER(SEARCH("Polluterwatch",F2062)),"Polluterwatch",IF(F2062="","","Other")))))))</f>
        <v/>
      </c>
      <c r="H2062">
        <f>LEN(B2062)</f>
        <v>16</v>
      </c>
    </row>
    <row r="2063" spans="1:9" ht="15.75" customHeight="1" x14ac:dyDescent="0.2">
      <c r="A2063" s="3" t="s">
        <v>2033</v>
      </c>
      <c r="B2063" s="3" t="s">
        <v>2033</v>
      </c>
      <c r="C2063" s="3" t="s">
        <v>25</v>
      </c>
      <c r="D2063" s="3" t="s">
        <v>17</v>
      </c>
      <c r="F2063" s="3" t="s">
        <v>17</v>
      </c>
      <c r="G2063" s="3" t="str">
        <f>IF(ISNUMBER(SEARCH("Sourcewatch",F2063)),"Sourcewatch",IF(ISNUMBER(SEARCH("desmog",F2063)),"Desmog",IF(ISNUMBER(SEARCH("Exxon",F2063)),"Exxonsecrets",IF(ISNUMBER(SEARCH("wikipedia",F2063)),"Wikipedia",IF(ISNUMBER(SEARCH("greenpeace",F2063)),"Greenpeace",IF(ISNUMBER(SEARCH("Polluterwatch",F2063)),"Polluterwatch",IF(F2063="","","Other")))))))</f>
        <v/>
      </c>
      <c r="H2063">
        <f>LEN(B2063)</f>
        <v>7</v>
      </c>
    </row>
    <row r="2064" spans="1:9" ht="15.75" customHeight="1" x14ac:dyDescent="0.2">
      <c r="A2064" s="11" t="s">
        <v>4289</v>
      </c>
      <c r="B2064" s="11" t="s">
        <v>4289</v>
      </c>
      <c r="C2064" t="s">
        <v>25</v>
      </c>
      <c r="D2064" t="s">
        <v>17</v>
      </c>
      <c r="G2064" s="3" t="str">
        <f>IF(ISNUMBER(SEARCH("Sourcewatch",F2064)),"Sourcewatch",IF(ISNUMBER(SEARCH("desmog",F2064)),"Desmog",IF(ISNUMBER(SEARCH("Exxon",F2064)),"Exxonsecrets",IF(ISNUMBER(SEARCH("wikipedia",F2064)),"Wikipedia",IF(ISNUMBER(SEARCH("greenpeace",F2064)),"Greenpeace",IF(ISNUMBER(SEARCH("Polluterwatch",F2064)),"Polluterwatch",IF(F2064="","","Other")))))))</f>
        <v/>
      </c>
      <c r="H2064">
        <f>LEN(B2064)</f>
        <v>6</v>
      </c>
      <c r="I2064" s="17" t="s">
        <v>25</v>
      </c>
    </row>
    <row r="2065" spans="1:8" ht="15.75" customHeight="1" x14ac:dyDescent="0.2">
      <c r="A2065" s="3" t="s">
        <v>2034</v>
      </c>
      <c r="B2065" s="3" t="s">
        <v>2034</v>
      </c>
      <c r="C2065" s="3" t="s">
        <v>25</v>
      </c>
      <c r="D2065" s="3" t="s">
        <v>17</v>
      </c>
      <c r="F2065" s="3" t="s">
        <v>17</v>
      </c>
      <c r="G2065" s="3" t="str">
        <f>IF(ISNUMBER(SEARCH("Sourcewatch",F2065)),"Sourcewatch",IF(ISNUMBER(SEARCH("desmog",F2065)),"Desmog",IF(ISNUMBER(SEARCH("Exxon",F2065)),"Exxonsecrets",IF(ISNUMBER(SEARCH("wikipedia",F2065)),"Wikipedia",IF(ISNUMBER(SEARCH("greenpeace",F2065)),"Greenpeace",IF(ISNUMBER(SEARCH("Polluterwatch",F2065)),"Polluterwatch",IF(F2065="","","Other")))))))</f>
        <v/>
      </c>
      <c r="H2065">
        <f>LEN(B2065)</f>
        <v>18</v>
      </c>
    </row>
    <row r="2066" spans="1:8" ht="15.75" customHeight="1" x14ac:dyDescent="0.2">
      <c r="A2066" s="3" t="s">
        <v>2035</v>
      </c>
      <c r="B2066" s="3" t="s">
        <v>2035</v>
      </c>
      <c r="C2066" s="3" t="s">
        <v>25</v>
      </c>
      <c r="D2066" s="3" t="s">
        <v>17</v>
      </c>
      <c r="F2066" s="3" t="s">
        <v>17</v>
      </c>
      <c r="G2066" s="3" t="str">
        <f>IF(ISNUMBER(SEARCH("Sourcewatch",F2066)),"Sourcewatch",IF(ISNUMBER(SEARCH("desmog",F2066)),"Desmog",IF(ISNUMBER(SEARCH("Exxon",F2066)),"Exxonsecrets",IF(ISNUMBER(SEARCH("wikipedia",F2066)),"Wikipedia",IF(ISNUMBER(SEARCH("greenpeace",F2066)),"Greenpeace",IF(ISNUMBER(SEARCH("Polluterwatch",F2066)),"Polluterwatch",IF(F2066="","","Other")))))))</f>
        <v/>
      </c>
      <c r="H2066">
        <f>LEN(B2066)</f>
        <v>17</v>
      </c>
    </row>
    <row r="2067" spans="1:8" ht="15.75" customHeight="1" x14ac:dyDescent="0.2">
      <c r="A2067" s="3" t="s">
        <v>2036</v>
      </c>
      <c r="B2067" s="3" t="s">
        <v>2036</v>
      </c>
      <c r="C2067" s="3" t="s">
        <v>25</v>
      </c>
      <c r="D2067" s="3" t="s">
        <v>17</v>
      </c>
      <c r="F2067" s="3" t="s">
        <v>17</v>
      </c>
      <c r="G2067" s="3" t="str">
        <f>IF(ISNUMBER(SEARCH("Sourcewatch",F2067)),"Sourcewatch",IF(ISNUMBER(SEARCH("desmog",F2067)),"Desmog",IF(ISNUMBER(SEARCH("Exxon",F2067)),"Exxonsecrets",IF(ISNUMBER(SEARCH("wikipedia",F2067)),"Wikipedia",IF(ISNUMBER(SEARCH("greenpeace",F2067)),"Greenpeace",IF(ISNUMBER(SEARCH("Polluterwatch",F2067)),"Polluterwatch",IF(F2067="","","Other")))))))</f>
        <v/>
      </c>
      <c r="H2067">
        <f>LEN(B2067)</f>
        <v>7</v>
      </c>
    </row>
    <row r="2068" spans="1:8" ht="15.75" customHeight="1" x14ac:dyDescent="0.2">
      <c r="A2068" s="3" t="s">
        <v>2037</v>
      </c>
      <c r="B2068" s="3" t="s">
        <v>2037</v>
      </c>
      <c r="D2068" s="3" t="s">
        <v>17</v>
      </c>
      <c r="E2068" s="3" t="s">
        <v>27</v>
      </c>
      <c r="F2068" s="3" t="s">
        <v>17</v>
      </c>
      <c r="G2068" s="3" t="str">
        <f>IF(ISNUMBER(SEARCH("Sourcewatch",F2068)),"Sourcewatch",IF(ISNUMBER(SEARCH("desmog",F2068)),"Desmog",IF(ISNUMBER(SEARCH("Exxon",F2068)),"Exxonsecrets",IF(ISNUMBER(SEARCH("wikipedia",F2068)),"Wikipedia",IF(ISNUMBER(SEARCH("greenpeace",F2068)),"Greenpeace",IF(ISNUMBER(SEARCH("Polluterwatch",F2068)),"Polluterwatch",IF(F2068="","","Other")))))))</f>
        <v/>
      </c>
      <c r="H2068">
        <f>LEN(B2068)</f>
        <v>4</v>
      </c>
    </row>
    <row r="2069" spans="1:8" ht="15.75" customHeight="1" x14ac:dyDescent="0.2">
      <c r="A2069" s="3" t="s">
        <v>2038</v>
      </c>
      <c r="B2069" s="3" t="s">
        <v>2038</v>
      </c>
      <c r="C2069" s="3" t="s">
        <v>25</v>
      </c>
      <c r="D2069" s="3" t="s">
        <v>17</v>
      </c>
      <c r="F2069" s="3" t="s">
        <v>17</v>
      </c>
      <c r="G2069" s="3" t="str">
        <f>IF(ISNUMBER(SEARCH("Sourcewatch",F2069)),"Sourcewatch",IF(ISNUMBER(SEARCH("desmog",F2069)),"Desmog",IF(ISNUMBER(SEARCH("Exxon",F2069)),"Exxonsecrets",IF(ISNUMBER(SEARCH("wikipedia",F2069)),"Wikipedia",IF(ISNUMBER(SEARCH("greenpeace",F2069)),"Greenpeace",IF(ISNUMBER(SEARCH("Polluterwatch",F2069)),"Polluterwatch",IF(F2069="","","Other")))))))</f>
        <v/>
      </c>
      <c r="H2069">
        <f>LEN(B2069)</f>
        <v>14</v>
      </c>
    </row>
    <row r="2070" spans="1:8" ht="15.75" customHeight="1" x14ac:dyDescent="0.2">
      <c r="A2070" s="3" t="s">
        <v>2039</v>
      </c>
      <c r="B2070" s="3" t="s">
        <v>2039</v>
      </c>
      <c r="C2070" s="3" t="s">
        <v>25</v>
      </c>
      <c r="D2070" s="3" t="s">
        <v>17</v>
      </c>
      <c r="F2070" s="3" t="s">
        <v>17</v>
      </c>
      <c r="G2070" s="3" t="str">
        <f>IF(ISNUMBER(SEARCH("Sourcewatch",F2070)),"Sourcewatch",IF(ISNUMBER(SEARCH("desmog",F2070)),"Desmog",IF(ISNUMBER(SEARCH("Exxon",F2070)),"Exxonsecrets",IF(ISNUMBER(SEARCH("wikipedia",F2070)),"Wikipedia",IF(ISNUMBER(SEARCH("greenpeace",F2070)),"Greenpeace",IF(ISNUMBER(SEARCH("Polluterwatch",F2070)),"Polluterwatch",IF(F2070="","","Other")))))))</f>
        <v/>
      </c>
      <c r="H2070">
        <f>LEN(B2070)</f>
        <v>13</v>
      </c>
    </row>
    <row r="2071" spans="1:8" ht="15.75" customHeight="1" x14ac:dyDescent="0.2">
      <c r="A2071" s="3" t="s">
        <v>2040</v>
      </c>
      <c r="B2071" s="3" t="s">
        <v>2040</v>
      </c>
      <c r="C2071" s="3" t="s">
        <v>25</v>
      </c>
      <c r="D2071" s="3" t="s">
        <v>17</v>
      </c>
      <c r="F2071" s="3" t="s">
        <v>17</v>
      </c>
      <c r="G2071" s="3" t="str">
        <f>IF(ISNUMBER(SEARCH("Sourcewatch",F2071)),"Sourcewatch",IF(ISNUMBER(SEARCH("desmog",F2071)),"Desmog",IF(ISNUMBER(SEARCH("Exxon",F2071)),"Exxonsecrets",IF(ISNUMBER(SEARCH("wikipedia",F2071)),"Wikipedia",IF(ISNUMBER(SEARCH("greenpeace",F2071)),"Greenpeace",IF(ISNUMBER(SEARCH("Polluterwatch",F2071)),"Polluterwatch",IF(F2071="","","Other")))))))</f>
        <v/>
      </c>
      <c r="H2071">
        <f>LEN(B2071)</f>
        <v>13</v>
      </c>
    </row>
    <row r="2072" spans="1:8" ht="15.75" customHeight="1" x14ac:dyDescent="0.2">
      <c r="A2072" s="3" t="s">
        <v>2041</v>
      </c>
      <c r="B2072" s="3" t="s">
        <v>2041</v>
      </c>
      <c r="C2072" s="3" t="s">
        <v>25</v>
      </c>
      <c r="D2072" s="3" t="s">
        <v>17</v>
      </c>
      <c r="F2072" s="3" t="s">
        <v>17</v>
      </c>
      <c r="G2072" s="3" t="str">
        <f>IF(ISNUMBER(SEARCH("Sourcewatch",F2072)),"Sourcewatch",IF(ISNUMBER(SEARCH("desmog",F2072)),"Desmog",IF(ISNUMBER(SEARCH("Exxon",F2072)),"Exxonsecrets",IF(ISNUMBER(SEARCH("wikipedia",F2072)),"Wikipedia",IF(ISNUMBER(SEARCH("greenpeace",F2072)),"Greenpeace",IF(ISNUMBER(SEARCH("Polluterwatch",F2072)),"Polluterwatch",IF(F2072="","","Other")))))))</f>
        <v/>
      </c>
      <c r="H2072">
        <f>LEN(B2072)</f>
        <v>16</v>
      </c>
    </row>
    <row r="2073" spans="1:8" ht="15.75" customHeight="1" x14ac:dyDescent="0.2">
      <c r="A2073" s="3" t="s">
        <v>2042</v>
      </c>
      <c r="B2073" s="3" t="s">
        <v>2042</v>
      </c>
      <c r="C2073" s="3" t="s">
        <v>25</v>
      </c>
      <c r="D2073" s="3" t="s">
        <v>17</v>
      </c>
      <c r="F2073" s="3" t="s">
        <v>17</v>
      </c>
      <c r="G2073" s="3" t="str">
        <f>IF(ISNUMBER(SEARCH("Sourcewatch",F2073)),"Sourcewatch",IF(ISNUMBER(SEARCH("desmog",F2073)),"Desmog",IF(ISNUMBER(SEARCH("Exxon",F2073)),"Exxonsecrets",IF(ISNUMBER(SEARCH("wikipedia",F2073)),"Wikipedia",IF(ISNUMBER(SEARCH("greenpeace",F2073)),"Greenpeace",IF(ISNUMBER(SEARCH("Polluterwatch",F2073)),"Polluterwatch",IF(F2073="","","Other")))))))</f>
        <v/>
      </c>
      <c r="H2073">
        <f>LEN(B2073)</f>
        <v>7</v>
      </c>
    </row>
    <row r="2074" spans="1:8" ht="15.75" customHeight="1" x14ac:dyDescent="0.2">
      <c r="A2074" s="3" t="s">
        <v>2043</v>
      </c>
      <c r="B2074" s="3" t="s">
        <v>2043</v>
      </c>
      <c r="C2074" s="3" t="s">
        <v>25</v>
      </c>
      <c r="D2074" s="3" t="s">
        <v>17</v>
      </c>
      <c r="F2074" s="3" t="s">
        <v>17</v>
      </c>
      <c r="G2074" s="3" t="str">
        <f>IF(ISNUMBER(SEARCH("Sourcewatch",F2074)),"Sourcewatch",IF(ISNUMBER(SEARCH("desmog",F2074)),"Desmog",IF(ISNUMBER(SEARCH("Exxon",F2074)),"Exxonsecrets",IF(ISNUMBER(SEARCH("wikipedia",F2074)),"Wikipedia",IF(ISNUMBER(SEARCH("greenpeace",F2074)),"Greenpeace",IF(ISNUMBER(SEARCH("Polluterwatch",F2074)),"Polluterwatch",IF(F2074="","","Other")))))))</f>
        <v/>
      </c>
      <c r="H2074">
        <f>LEN(B2074)</f>
        <v>13</v>
      </c>
    </row>
    <row r="2075" spans="1:8" ht="15.75" customHeight="1" x14ac:dyDescent="0.2">
      <c r="A2075" s="3" t="s">
        <v>2044</v>
      </c>
      <c r="B2075" s="3" t="s">
        <v>2044</v>
      </c>
      <c r="C2075" s="3" t="s">
        <v>25</v>
      </c>
      <c r="D2075" s="3" t="s">
        <v>17</v>
      </c>
      <c r="F2075" s="3" t="s">
        <v>17</v>
      </c>
      <c r="G2075" s="3" t="str">
        <f>IF(ISNUMBER(SEARCH("Sourcewatch",F2075)),"Sourcewatch",IF(ISNUMBER(SEARCH("desmog",F2075)),"Desmog",IF(ISNUMBER(SEARCH("Exxon",F2075)),"Exxonsecrets",IF(ISNUMBER(SEARCH("wikipedia",F2075)),"Wikipedia",IF(ISNUMBER(SEARCH("greenpeace",F2075)),"Greenpeace",IF(ISNUMBER(SEARCH("Polluterwatch",F2075)),"Polluterwatch",IF(F2075="","","Other")))))))</f>
        <v/>
      </c>
      <c r="H2075">
        <f>LEN(B2075)</f>
        <v>11</v>
      </c>
    </row>
    <row r="2076" spans="1:8" ht="15.75" customHeight="1" x14ac:dyDescent="0.2">
      <c r="A2076" s="3" t="s">
        <v>2045</v>
      </c>
      <c r="B2076" s="3" t="s">
        <v>2045</v>
      </c>
      <c r="C2076" s="3" t="s">
        <v>25</v>
      </c>
      <c r="D2076" s="3" t="s">
        <v>17</v>
      </c>
      <c r="F2076" s="3" t="s">
        <v>17</v>
      </c>
      <c r="G2076" s="3" t="str">
        <f>IF(ISNUMBER(SEARCH("Sourcewatch",F2076)),"Sourcewatch",IF(ISNUMBER(SEARCH("desmog",F2076)),"Desmog",IF(ISNUMBER(SEARCH("Exxon",F2076)),"Exxonsecrets",IF(ISNUMBER(SEARCH("wikipedia",F2076)),"Wikipedia",IF(ISNUMBER(SEARCH("greenpeace",F2076)),"Greenpeace",IF(ISNUMBER(SEARCH("Polluterwatch",F2076)),"Polluterwatch",IF(F2076="","","Other")))))))</f>
        <v/>
      </c>
      <c r="H2076">
        <f>LEN(B2076)</f>
        <v>15</v>
      </c>
    </row>
    <row r="2077" spans="1:8" ht="15.75" customHeight="1" x14ac:dyDescent="0.2">
      <c r="A2077" s="3" t="s">
        <v>2046</v>
      </c>
      <c r="B2077" s="3" t="s">
        <v>2046</v>
      </c>
      <c r="C2077" s="3" t="s">
        <v>25</v>
      </c>
      <c r="D2077" s="3" t="s">
        <v>17</v>
      </c>
      <c r="F2077" s="3" t="s">
        <v>17</v>
      </c>
      <c r="G2077" s="3" t="str">
        <f>IF(ISNUMBER(SEARCH("Sourcewatch",F2077)),"Sourcewatch",IF(ISNUMBER(SEARCH("desmog",F2077)),"Desmog",IF(ISNUMBER(SEARCH("Exxon",F2077)),"Exxonsecrets",IF(ISNUMBER(SEARCH("wikipedia",F2077)),"Wikipedia",IF(ISNUMBER(SEARCH("greenpeace",F2077)),"Greenpeace",IF(ISNUMBER(SEARCH("Polluterwatch",F2077)),"Polluterwatch",IF(F2077="","","Other")))))))</f>
        <v/>
      </c>
      <c r="H2077">
        <f>LEN(B2077)</f>
        <v>19</v>
      </c>
    </row>
    <row r="2078" spans="1:8" ht="15.75" customHeight="1" x14ac:dyDescent="0.2">
      <c r="A2078" s="3" t="s">
        <v>2047</v>
      </c>
      <c r="B2078" s="3" t="s">
        <v>2047</v>
      </c>
      <c r="C2078" s="3" t="s">
        <v>25</v>
      </c>
      <c r="D2078" s="3" t="s">
        <v>17</v>
      </c>
      <c r="F2078" s="3" t="s">
        <v>17</v>
      </c>
      <c r="G2078" s="3" t="str">
        <f>IF(ISNUMBER(SEARCH("Sourcewatch",F2078)),"Sourcewatch",IF(ISNUMBER(SEARCH("desmog",F2078)),"Desmog",IF(ISNUMBER(SEARCH("Exxon",F2078)),"Exxonsecrets",IF(ISNUMBER(SEARCH("wikipedia",F2078)),"Wikipedia",IF(ISNUMBER(SEARCH("greenpeace",F2078)),"Greenpeace",IF(ISNUMBER(SEARCH("Polluterwatch",F2078)),"Polluterwatch",IF(F2078="","","Other")))))))</f>
        <v/>
      </c>
      <c r="H2078">
        <f>LEN(B2078)</f>
        <v>14</v>
      </c>
    </row>
    <row r="2079" spans="1:8" ht="15.75" customHeight="1" x14ac:dyDescent="0.2">
      <c r="A2079" s="3" t="s">
        <v>2048</v>
      </c>
      <c r="B2079" s="3" t="s">
        <v>2048</v>
      </c>
      <c r="C2079" s="3" t="s">
        <v>25</v>
      </c>
      <c r="D2079" s="3" t="s">
        <v>17</v>
      </c>
      <c r="F2079" s="3" t="s">
        <v>17</v>
      </c>
      <c r="G2079" s="3" t="str">
        <f>IF(ISNUMBER(SEARCH("Sourcewatch",F2079)),"Sourcewatch",IF(ISNUMBER(SEARCH("desmog",F2079)),"Desmog",IF(ISNUMBER(SEARCH("Exxon",F2079)),"Exxonsecrets",IF(ISNUMBER(SEARCH("wikipedia",F2079)),"Wikipedia",IF(ISNUMBER(SEARCH("greenpeace",F2079)),"Greenpeace",IF(ISNUMBER(SEARCH("Polluterwatch",F2079)),"Polluterwatch",IF(F2079="","","Other")))))))</f>
        <v/>
      </c>
      <c r="H2079">
        <f>LEN(B2079)</f>
        <v>14</v>
      </c>
    </row>
    <row r="2080" spans="1:8" ht="15.75" customHeight="1" x14ac:dyDescent="0.2">
      <c r="A2080" s="3" t="s">
        <v>2049</v>
      </c>
      <c r="B2080" s="3" t="s">
        <v>2049</v>
      </c>
      <c r="C2080" s="3" t="s">
        <v>25</v>
      </c>
      <c r="D2080" s="3" t="s">
        <v>17</v>
      </c>
      <c r="F2080" s="3" t="s">
        <v>17</v>
      </c>
      <c r="G2080" s="3" t="str">
        <f>IF(ISNUMBER(SEARCH("Sourcewatch",F2080)),"Sourcewatch",IF(ISNUMBER(SEARCH("desmog",F2080)),"Desmog",IF(ISNUMBER(SEARCH("Exxon",F2080)),"Exxonsecrets",IF(ISNUMBER(SEARCH("wikipedia",F2080)),"Wikipedia",IF(ISNUMBER(SEARCH("greenpeace",F2080)),"Greenpeace",IF(ISNUMBER(SEARCH("Polluterwatch",F2080)),"Polluterwatch",IF(F2080="","","Other")))))))</f>
        <v/>
      </c>
      <c r="H2080">
        <f>LEN(B2080)</f>
        <v>16</v>
      </c>
    </row>
    <row r="2081" spans="1:9" ht="15.75" customHeight="1" x14ac:dyDescent="0.2">
      <c r="A2081" s="3" t="s">
        <v>2050</v>
      </c>
      <c r="B2081" s="3" t="s">
        <v>2050</v>
      </c>
      <c r="C2081" s="3" t="s">
        <v>25</v>
      </c>
      <c r="D2081" s="3" t="s">
        <v>17</v>
      </c>
      <c r="F2081" s="3" t="s">
        <v>17</v>
      </c>
      <c r="G2081" s="3" t="str">
        <f>IF(ISNUMBER(SEARCH("Sourcewatch",F2081)),"Sourcewatch",IF(ISNUMBER(SEARCH("desmog",F2081)),"Desmog",IF(ISNUMBER(SEARCH("Exxon",F2081)),"Exxonsecrets",IF(ISNUMBER(SEARCH("wikipedia",F2081)),"Wikipedia",IF(ISNUMBER(SEARCH("greenpeace",F2081)),"Greenpeace",IF(ISNUMBER(SEARCH("Polluterwatch",F2081)),"Polluterwatch",IF(F2081="","","Other")))))))</f>
        <v/>
      </c>
      <c r="H2081">
        <f>LEN(B2081)</f>
        <v>13</v>
      </c>
    </row>
    <row r="2082" spans="1:9" ht="15.75" customHeight="1" x14ac:dyDescent="0.2">
      <c r="A2082" s="3" t="s">
        <v>2051</v>
      </c>
      <c r="B2082" s="3" t="s">
        <v>2051</v>
      </c>
      <c r="C2082" s="3" t="s">
        <v>25</v>
      </c>
      <c r="D2082" s="3" t="s">
        <v>17</v>
      </c>
      <c r="F2082" s="3" t="s">
        <v>17</v>
      </c>
      <c r="G2082" s="3" t="str">
        <f>IF(ISNUMBER(SEARCH("Sourcewatch",F2082)),"Sourcewatch",IF(ISNUMBER(SEARCH("desmog",F2082)),"Desmog",IF(ISNUMBER(SEARCH("Exxon",F2082)),"Exxonsecrets",IF(ISNUMBER(SEARCH("wikipedia",F2082)),"Wikipedia",IF(ISNUMBER(SEARCH("greenpeace",F2082)),"Greenpeace",IF(ISNUMBER(SEARCH("Polluterwatch",F2082)),"Polluterwatch",IF(F2082="","","Other")))))))</f>
        <v/>
      </c>
      <c r="H2082">
        <f>LEN(B2082)</f>
        <v>16</v>
      </c>
    </row>
    <row r="2083" spans="1:9" ht="15.75" customHeight="1" x14ac:dyDescent="0.2">
      <c r="A2083" s="3" t="s">
        <v>2052</v>
      </c>
      <c r="B2083" s="3" t="s">
        <v>2052</v>
      </c>
      <c r="C2083" s="3" t="s">
        <v>25</v>
      </c>
      <c r="D2083" s="3" t="s">
        <v>17</v>
      </c>
      <c r="F2083" s="3" t="s">
        <v>17</v>
      </c>
      <c r="G2083" s="3" t="str">
        <f>IF(ISNUMBER(SEARCH("Sourcewatch",F2083)),"Sourcewatch",IF(ISNUMBER(SEARCH("desmog",F2083)),"Desmog",IF(ISNUMBER(SEARCH("Exxon",F2083)),"Exxonsecrets",IF(ISNUMBER(SEARCH("wikipedia",F2083)),"Wikipedia",IF(ISNUMBER(SEARCH("greenpeace",F2083)),"Greenpeace",IF(ISNUMBER(SEARCH("Polluterwatch",F2083)),"Polluterwatch",IF(F2083="","","Other")))))))</f>
        <v/>
      </c>
      <c r="H2083">
        <f>LEN(B2083)</f>
        <v>5</v>
      </c>
    </row>
    <row r="2084" spans="1:9" ht="15.75" customHeight="1" x14ac:dyDescent="0.2">
      <c r="A2084" s="3" t="s">
        <v>2053</v>
      </c>
      <c r="B2084" s="3" t="s">
        <v>2053</v>
      </c>
      <c r="C2084" s="3" t="s">
        <v>25</v>
      </c>
      <c r="D2084" s="3" t="s">
        <v>17</v>
      </c>
      <c r="F2084" s="3" t="s">
        <v>17</v>
      </c>
      <c r="G2084" s="3" t="str">
        <f>IF(ISNUMBER(SEARCH("Sourcewatch",F2084)),"Sourcewatch",IF(ISNUMBER(SEARCH("desmog",F2084)),"Desmog",IF(ISNUMBER(SEARCH("Exxon",F2084)),"Exxonsecrets",IF(ISNUMBER(SEARCH("wikipedia",F2084)),"Wikipedia",IF(ISNUMBER(SEARCH("greenpeace",F2084)),"Greenpeace",IF(ISNUMBER(SEARCH("Polluterwatch",F2084)),"Polluterwatch",IF(F2084="","","Other")))))))</f>
        <v/>
      </c>
      <c r="H2084">
        <f>LEN(B2084)</f>
        <v>16</v>
      </c>
    </row>
    <row r="2085" spans="1:9" ht="15.75" customHeight="1" x14ac:dyDescent="0.2">
      <c r="A2085" s="11" t="s">
        <v>4436</v>
      </c>
      <c r="B2085" s="11" t="s">
        <v>4436</v>
      </c>
      <c r="C2085" t="s">
        <v>17</v>
      </c>
      <c r="D2085" t="s">
        <v>17</v>
      </c>
      <c r="E2085" t="s">
        <v>27</v>
      </c>
      <c r="G2085" s="3" t="str">
        <f>IF(ISNUMBER(SEARCH("Sourcewatch",F2085)),"Sourcewatch",IF(ISNUMBER(SEARCH("desmog",F2085)),"Desmog",IF(ISNUMBER(SEARCH("Exxon",F2085)),"Exxonsecrets",IF(ISNUMBER(SEARCH("wikipedia",F2085)),"Wikipedia",IF(ISNUMBER(SEARCH("greenpeace",F2085)),"Greenpeace",IF(ISNUMBER(SEARCH("Polluterwatch",F2085)),"Polluterwatch",IF(F2085="","","Other")))))))</f>
        <v/>
      </c>
      <c r="H2085">
        <f>LEN(B2085)</f>
        <v>30</v>
      </c>
      <c r="I2085" s="17" t="s">
        <v>25</v>
      </c>
    </row>
    <row r="2086" spans="1:9" ht="15.75" customHeight="1" x14ac:dyDescent="0.2">
      <c r="A2086" s="3" t="s">
        <v>2054</v>
      </c>
      <c r="B2086" s="3" t="s">
        <v>2054</v>
      </c>
      <c r="C2086" s="6" t="s">
        <v>25</v>
      </c>
      <c r="D2086" s="3" t="s">
        <v>17</v>
      </c>
      <c r="F2086" s="3" t="s">
        <v>17</v>
      </c>
      <c r="G2086" s="3" t="str">
        <f>IF(ISNUMBER(SEARCH("Sourcewatch",F2086)),"Sourcewatch",IF(ISNUMBER(SEARCH("desmog",F2086)),"Desmog",IF(ISNUMBER(SEARCH("Exxon",F2086)),"Exxonsecrets",IF(ISNUMBER(SEARCH("wikipedia",F2086)),"Wikipedia",IF(ISNUMBER(SEARCH("greenpeace",F2086)),"Greenpeace",IF(ISNUMBER(SEARCH("Polluterwatch",F2086)),"Polluterwatch",IF(F2086="","","Other")))))))</f>
        <v/>
      </c>
      <c r="H2086">
        <f>LEN(B2086)</f>
        <v>11</v>
      </c>
    </row>
    <row r="2087" spans="1:9" ht="15.75" customHeight="1" x14ac:dyDescent="0.2">
      <c r="A2087" s="3" t="s">
        <v>2055</v>
      </c>
      <c r="B2087" s="3" t="s">
        <v>2055</v>
      </c>
      <c r="C2087" s="6" t="s">
        <v>25</v>
      </c>
      <c r="D2087" s="3" t="s">
        <v>17</v>
      </c>
      <c r="F2087" s="3" t="s">
        <v>17</v>
      </c>
      <c r="G2087" s="3" t="str">
        <f>IF(ISNUMBER(SEARCH("Sourcewatch",F2087)),"Sourcewatch",IF(ISNUMBER(SEARCH("desmog",F2087)),"Desmog",IF(ISNUMBER(SEARCH("Exxon",F2087)),"Exxonsecrets",IF(ISNUMBER(SEARCH("wikipedia",F2087)),"Wikipedia",IF(ISNUMBER(SEARCH("greenpeace",F2087)),"Greenpeace",IF(ISNUMBER(SEARCH("Polluterwatch",F2087)),"Polluterwatch",IF(F2087="","","Other")))))))</f>
        <v/>
      </c>
      <c r="H2087">
        <f>LEN(B2087)</f>
        <v>7</v>
      </c>
    </row>
    <row r="2088" spans="1:9" ht="15.75" customHeight="1" x14ac:dyDescent="0.2">
      <c r="A2088" s="3" t="s">
        <v>2056</v>
      </c>
      <c r="B2088" s="3" t="s">
        <v>2056</v>
      </c>
      <c r="C2088" s="6" t="s">
        <v>25</v>
      </c>
      <c r="D2088" s="3" t="s">
        <v>17</v>
      </c>
      <c r="F2088" s="3" t="s">
        <v>17</v>
      </c>
      <c r="G2088" s="3" t="str">
        <f>IF(ISNUMBER(SEARCH("Sourcewatch",F2088)),"Sourcewatch",IF(ISNUMBER(SEARCH("desmog",F2088)),"Desmog",IF(ISNUMBER(SEARCH("Exxon",F2088)),"Exxonsecrets",IF(ISNUMBER(SEARCH("wikipedia",F2088)),"Wikipedia",IF(ISNUMBER(SEARCH("greenpeace",F2088)),"Greenpeace",IF(ISNUMBER(SEARCH("Polluterwatch",F2088)),"Polluterwatch",IF(F2088="","","Other")))))))</f>
        <v/>
      </c>
      <c r="H2088">
        <f>LEN(B2088)</f>
        <v>10</v>
      </c>
    </row>
    <row r="2089" spans="1:9" ht="15.75" customHeight="1" x14ac:dyDescent="0.2">
      <c r="A2089" s="3" t="s">
        <v>2057</v>
      </c>
      <c r="B2089" s="3" t="s">
        <v>2057</v>
      </c>
      <c r="C2089" s="6" t="s">
        <v>25</v>
      </c>
      <c r="D2089" s="3" t="s">
        <v>17</v>
      </c>
      <c r="F2089" s="3" t="s">
        <v>17</v>
      </c>
      <c r="G2089" s="3" t="str">
        <f>IF(ISNUMBER(SEARCH("Sourcewatch",F2089)),"Sourcewatch",IF(ISNUMBER(SEARCH("desmog",F2089)),"Desmog",IF(ISNUMBER(SEARCH("Exxon",F2089)),"Exxonsecrets",IF(ISNUMBER(SEARCH("wikipedia",F2089)),"Wikipedia",IF(ISNUMBER(SEARCH("greenpeace",F2089)),"Greenpeace",IF(ISNUMBER(SEARCH("Polluterwatch",F2089)),"Polluterwatch",IF(F2089="","","Other")))))))</f>
        <v/>
      </c>
      <c r="H2089">
        <f>LEN(B2089)</f>
        <v>8</v>
      </c>
    </row>
    <row r="2090" spans="1:9" ht="15.75" customHeight="1" x14ac:dyDescent="0.2">
      <c r="A2090" s="3" t="s">
        <v>2058</v>
      </c>
      <c r="B2090" s="3" t="s">
        <v>2058</v>
      </c>
      <c r="C2090" s="6" t="s">
        <v>25</v>
      </c>
      <c r="D2090" s="3" t="s">
        <v>17</v>
      </c>
      <c r="F2090" s="3" t="s">
        <v>17</v>
      </c>
      <c r="G2090" s="3" t="str">
        <f>IF(ISNUMBER(SEARCH("Sourcewatch",F2090)),"Sourcewatch",IF(ISNUMBER(SEARCH("desmog",F2090)),"Desmog",IF(ISNUMBER(SEARCH("Exxon",F2090)),"Exxonsecrets",IF(ISNUMBER(SEARCH("wikipedia",F2090)),"Wikipedia",IF(ISNUMBER(SEARCH("greenpeace",F2090)),"Greenpeace",IF(ISNUMBER(SEARCH("Polluterwatch",F2090)),"Polluterwatch",IF(F2090="","","Other")))))))</f>
        <v/>
      </c>
      <c r="H2090">
        <f>LEN(B2090)</f>
        <v>7</v>
      </c>
    </row>
    <row r="2091" spans="1:9" ht="15.75" customHeight="1" x14ac:dyDescent="0.2">
      <c r="A2091" s="3" t="s">
        <v>2059</v>
      </c>
      <c r="B2091" s="3" t="s">
        <v>2059</v>
      </c>
      <c r="C2091" s="6" t="s">
        <v>25</v>
      </c>
      <c r="D2091" s="3" t="s">
        <v>17</v>
      </c>
      <c r="F2091" s="3" t="s">
        <v>17</v>
      </c>
      <c r="G2091" s="3" t="str">
        <f>IF(ISNUMBER(SEARCH("Sourcewatch",F2091)),"Sourcewatch",IF(ISNUMBER(SEARCH("desmog",F2091)),"Desmog",IF(ISNUMBER(SEARCH("Exxon",F2091)),"Exxonsecrets",IF(ISNUMBER(SEARCH("wikipedia",F2091)),"Wikipedia",IF(ISNUMBER(SEARCH("greenpeace",F2091)),"Greenpeace",IF(ISNUMBER(SEARCH("Polluterwatch",F2091)),"Polluterwatch",IF(F2091="","","Other")))))))</f>
        <v/>
      </c>
      <c r="H2091">
        <f>LEN(B2091)</f>
        <v>8</v>
      </c>
    </row>
    <row r="2092" spans="1:9" ht="15.75" customHeight="1" x14ac:dyDescent="0.2">
      <c r="A2092" s="3" t="s">
        <v>2060</v>
      </c>
      <c r="B2092" s="3" t="s">
        <v>2060</v>
      </c>
      <c r="C2092" s="6" t="s">
        <v>25</v>
      </c>
      <c r="D2092" s="3" t="s">
        <v>17</v>
      </c>
      <c r="F2092" s="3" t="s">
        <v>17</v>
      </c>
      <c r="G2092" s="3" t="str">
        <f>IF(ISNUMBER(SEARCH("Sourcewatch",F2092)),"Sourcewatch",IF(ISNUMBER(SEARCH("desmog",F2092)),"Desmog",IF(ISNUMBER(SEARCH("Exxon",F2092)),"Exxonsecrets",IF(ISNUMBER(SEARCH("wikipedia",F2092)),"Wikipedia",IF(ISNUMBER(SEARCH("greenpeace",F2092)),"Greenpeace",IF(ISNUMBER(SEARCH("Polluterwatch",F2092)),"Polluterwatch",IF(F2092="","","Other")))))))</f>
        <v/>
      </c>
      <c r="H2092">
        <f>LEN(B2092)</f>
        <v>12</v>
      </c>
    </row>
    <row r="2093" spans="1:9" ht="15.75" customHeight="1" x14ac:dyDescent="0.2">
      <c r="A2093" s="3" t="s">
        <v>2061</v>
      </c>
      <c r="B2093" s="3" t="s">
        <v>2061</v>
      </c>
      <c r="C2093" s="6" t="s">
        <v>25</v>
      </c>
      <c r="D2093" s="3" t="s">
        <v>17</v>
      </c>
      <c r="F2093" s="3" t="s">
        <v>17</v>
      </c>
      <c r="G2093" s="3" t="str">
        <f>IF(ISNUMBER(SEARCH("Sourcewatch",F2093)),"Sourcewatch",IF(ISNUMBER(SEARCH("desmog",F2093)),"Desmog",IF(ISNUMBER(SEARCH("Exxon",F2093)),"Exxonsecrets",IF(ISNUMBER(SEARCH("wikipedia",F2093)),"Wikipedia",IF(ISNUMBER(SEARCH("greenpeace",F2093)),"Greenpeace",IF(ISNUMBER(SEARCH("Polluterwatch",F2093)),"Polluterwatch",IF(F2093="","","Other")))))))</f>
        <v/>
      </c>
      <c r="H2093">
        <f>LEN(B2093)</f>
        <v>10</v>
      </c>
    </row>
    <row r="2094" spans="1:9" ht="15.75" customHeight="1" x14ac:dyDescent="0.2">
      <c r="A2094" s="3" t="s">
        <v>2062</v>
      </c>
      <c r="B2094" s="3" t="s">
        <v>2062</v>
      </c>
      <c r="C2094" s="6" t="s">
        <v>25</v>
      </c>
      <c r="D2094" s="3" t="s">
        <v>17</v>
      </c>
      <c r="F2094" s="3" t="s">
        <v>17</v>
      </c>
      <c r="G2094" s="3" t="str">
        <f>IF(ISNUMBER(SEARCH("Sourcewatch",F2094)),"Sourcewatch",IF(ISNUMBER(SEARCH("desmog",F2094)),"Desmog",IF(ISNUMBER(SEARCH("Exxon",F2094)),"Exxonsecrets",IF(ISNUMBER(SEARCH("wikipedia",F2094)),"Wikipedia",IF(ISNUMBER(SEARCH("greenpeace",F2094)),"Greenpeace",IF(ISNUMBER(SEARCH("Polluterwatch",F2094)),"Polluterwatch",IF(F2094="","","Other")))))))</f>
        <v/>
      </c>
      <c r="H2094">
        <f>LEN(B2094)</f>
        <v>11</v>
      </c>
    </row>
    <row r="2095" spans="1:9" ht="15.75" customHeight="1" x14ac:dyDescent="0.2">
      <c r="A2095" s="3" t="s">
        <v>2063</v>
      </c>
      <c r="B2095" s="3" t="s">
        <v>2063</v>
      </c>
      <c r="C2095" s="6" t="s">
        <v>25</v>
      </c>
      <c r="D2095" s="3" t="s">
        <v>17</v>
      </c>
      <c r="F2095" s="3" t="s">
        <v>17</v>
      </c>
      <c r="G2095" s="3" t="str">
        <f>IF(ISNUMBER(SEARCH("Sourcewatch",F2095)),"Sourcewatch",IF(ISNUMBER(SEARCH("desmog",F2095)),"Desmog",IF(ISNUMBER(SEARCH("Exxon",F2095)),"Exxonsecrets",IF(ISNUMBER(SEARCH("wikipedia",F2095)),"Wikipedia",IF(ISNUMBER(SEARCH("greenpeace",F2095)),"Greenpeace",IF(ISNUMBER(SEARCH("Polluterwatch",F2095)),"Polluterwatch",IF(F2095="","","Other")))))))</f>
        <v/>
      </c>
      <c r="H2095">
        <f>LEN(B2095)</f>
        <v>8</v>
      </c>
    </row>
    <row r="2096" spans="1:9" ht="15.75" customHeight="1" x14ac:dyDescent="0.2">
      <c r="A2096" s="3" t="s">
        <v>2064</v>
      </c>
      <c r="B2096" s="3" t="s">
        <v>2064</v>
      </c>
      <c r="C2096" s="6" t="s">
        <v>25</v>
      </c>
      <c r="D2096" s="3" t="s">
        <v>17</v>
      </c>
      <c r="F2096" s="3" t="s">
        <v>17</v>
      </c>
      <c r="G2096" s="3" t="str">
        <f>IF(ISNUMBER(SEARCH("Sourcewatch",F2096)),"Sourcewatch",IF(ISNUMBER(SEARCH("desmog",F2096)),"Desmog",IF(ISNUMBER(SEARCH("Exxon",F2096)),"Exxonsecrets",IF(ISNUMBER(SEARCH("wikipedia",F2096)),"Wikipedia",IF(ISNUMBER(SEARCH("greenpeace",F2096)),"Greenpeace",IF(ISNUMBER(SEARCH("Polluterwatch",F2096)),"Polluterwatch",IF(F2096="","","Other")))))))</f>
        <v/>
      </c>
      <c r="H2096">
        <f>LEN(B2096)</f>
        <v>9</v>
      </c>
    </row>
    <row r="2097" spans="1:8" ht="15.75" customHeight="1" x14ac:dyDescent="0.2">
      <c r="A2097" s="3" t="s">
        <v>2065</v>
      </c>
      <c r="B2097" s="3" t="s">
        <v>2065</v>
      </c>
      <c r="C2097" s="6" t="s">
        <v>25</v>
      </c>
      <c r="D2097" s="3" t="s">
        <v>17</v>
      </c>
      <c r="F2097" s="3" t="s">
        <v>17</v>
      </c>
      <c r="G2097" s="3" t="str">
        <f>IF(ISNUMBER(SEARCH("Sourcewatch",F2097)),"Sourcewatch",IF(ISNUMBER(SEARCH("desmog",F2097)),"Desmog",IF(ISNUMBER(SEARCH("Exxon",F2097)),"Exxonsecrets",IF(ISNUMBER(SEARCH("wikipedia",F2097)),"Wikipedia",IF(ISNUMBER(SEARCH("greenpeace",F2097)),"Greenpeace",IF(ISNUMBER(SEARCH("Polluterwatch",F2097)),"Polluterwatch",IF(F2097="","","Other")))))))</f>
        <v/>
      </c>
      <c r="H2097">
        <f>LEN(B2097)</f>
        <v>9</v>
      </c>
    </row>
    <row r="2098" spans="1:8" ht="15.75" customHeight="1" x14ac:dyDescent="0.2">
      <c r="A2098" s="3" t="s">
        <v>2066</v>
      </c>
      <c r="B2098" s="3" t="s">
        <v>2066</v>
      </c>
      <c r="C2098" s="6" t="s">
        <v>25</v>
      </c>
      <c r="D2098" s="3" t="s">
        <v>17</v>
      </c>
      <c r="F2098" s="3" t="s">
        <v>17</v>
      </c>
      <c r="G2098" s="3" t="str">
        <f>IF(ISNUMBER(SEARCH("Sourcewatch",F2098)),"Sourcewatch",IF(ISNUMBER(SEARCH("desmog",F2098)),"Desmog",IF(ISNUMBER(SEARCH("Exxon",F2098)),"Exxonsecrets",IF(ISNUMBER(SEARCH("wikipedia",F2098)),"Wikipedia",IF(ISNUMBER(SEARCH("greenpeace",F2098)),"Greenpeace",IF(ISNUMBER(SEARCH("Polluterwatch",F2098)),"Polluterwatch",IF(F2098="","","Other")))))))</f>
        <v/>
      </c>
      <c r="H2098">
        <f>LEN(B2098)</f>
        <v>6</v>
      </c>
    </row>
    <row r="2099" spans="1:8" ht="15.75" customHeight="1" x14ac:dyDescent="0.2">
      <c r="A2099" s="3" t="s">
        <v>2067</v>
      </c>
      <c r="B2099" s="3" t="s">
        <v>2067</v>
      </c>
      <c r="C2099" s="6" t="s">
        <v>25</v>
      </c>
      <c r="D2099" s="3" t="s">
        <v>17</v>
      </c>
      <c r="F2099" s="3" t="s">
        <v>17</v>
      </c>
      <c r="G2099" s="3" t="str">
        <f>IF(ISNUMBER(SEARCH("Sourcewatch",F2099)),"Sourcewatch",IF(ISNUMBER(SEARCH("desmog",F2099)),"Desmog",IF(ISNUMBER(SEARCH("Exxon",F2099)),"Exxonsecrets",IF(ISNUMBER(SEARCH("wikipedia",F2099)),"Wikipedia",IF(ISNUMBER(SEARCH("greenpeace",F2099)),"Greenpeace",IF(ISNUMBER(SEARCH("Polluterwatch",F2099)),"Polluterwatch",IF(F2099="","","Other")))))))</f>
        <v/>
      </c>
      <c r="H2099">
        <f>LEN(B2099)</f>
        <v>7</v>
      </c>
    </row>
    <row r="2100" spans="1:8" ht="15.75" customHeight="1" x14ac:dyDescent="0.2">
      <c r="A2100" s="3" t="s">
        <v>2068</v>
      </c>
      <c r="B2100" s="3" t="s">
        <v>2068</v>
      </c>
      <c r="C2100" s="6" t="s">
        <v>25</v>
      </c>
      <c r="D2100" s="3" t="s">
        <v>17</v>
      </c>
      <c r="F2100" s="3" t="s">
        <v>17</v>
      </c>
      <c r="G2100" s="3" t="str">
        <f>IF(ISNUMBER(SEARCH("Sourcewatch",F2100)),"Sourcewatch",IF(ISNUMBER(SEARCH("desmog",F2100)),"Desmog",IF(ISNUMBER(SEARCH("Exxon",F2100)),"Exxonsecrets",IF(ISNUMBER(SEARCH("wikipedia",F2100)),"Wikipedia",IF(ISNUMBER(SEARCH("greenpeace",F2100)),"Greenpeace",IF(ISNUMBER(SEARCH("Polluterwatch",F2100)),"Polluterwatch",IF(F2100="","","Other")))))))</f>
        <v/>
      </c>
      <c r="H2100">
        <f>LEN(B2100)</f>
        <v>8</v>
      </c>
    </row>
    <row r="2101" spans="1:8" ht="15.75" customHeight="1" x14ac:dyDescent="0.2">
      <c r="A2101" s="3" t="s">
        <v>2069</v>
      </c>
      <c r="B2101" s="3" t="s">
        <v>2069</v>
      </c>
      <c r="C2101" s="3" t="s">
        <v>25</v>
      </c>
      <c r="D2101" s="3" t="s">
        <v>17</v>
      </c>
      <c r="F2101" s="3" t="s">
        <v>17</v>
      </c>
      <c r="G2101" s="3" t="str">
        <f>IF(ISNUMBER(SEARCH("Sourcewatch",F2101)),"Sourcewatch",IF(ISNUMBER(SEARCH("desmog",F2101)),"Desmog",IF(ISNUMBER(SEARCH("Exxon",F2101)),"Exxonsecrets",IF(ISNUMBER(SEARCH("wikipedia",F2101)),"Wikipedia",IF(ISNUMBER(SEARCH("greenpeace",F2101)),"Greenpeace",IF(ISNUMBER(SEARCH("Polluterwatch",F2101)),"Polluterwatch",IF(F2101="","","Other")))))))</f>
        <v/>
      </c>
      <c r="H2101">
        <f>LEN(B2101)</f>
        <v>9</v>
      </c>
    </row>
    <row r="2102" spans="1:8" ht="15.75" customHeight="1" x14ac:dyDescent="0.2">
      <c r="A2102" s="3" t="s">
        <v>2070</v>
      </c>
      <c r="B2102" s="3" t="s">
        <v>2070</v>
      </c>
      <c r="C2102" s="3" t="s">
        <v>25</v>
      </c>
      <c r="D2102" s="3" t="s">
        <v>17</v>
      </c>
      <c r="F2102" s="3" t="s">
        <v>17</v>
      </c>
      <c r="G2102" s="3" t="str">
        <f>IF(ISNUMBER(SEARCH("Sourcewatch",F2102)),"Sourcewatch",IF(ISNUMBER(SEARCH("desmog",F2102)),"Desmog",IF(ISNUMBER(SEARCH("Exxon",F2102)),"Exxonsecrets",IF(ISNUMBER(SEARCH("wikipedia",F2102)),"Wikipedia",IF(ISNUMBER(SEARCH("greenpeace",F2102)),"Greenpeace",IF(ISNUMBER(SEARCH("Polluterwatch",F2102)),"Polluterwatch",IF(F2102="","","Other")))))))</f>
        <v/>
      </c>
      <c r="H2102">
        <f>LEN(B2102)</f>
        <v>11</v>
      </c>
    </row>
    <row r="2103" spans="1:8" ht="15.75" customHeight="1" x14ac:dyDescent="0.2">
      <c r="A2103" s="3" t="s">
        <v>2071</v>
      </c>
      <c r="B2103" s="3" t="s">
        <v>2071</v>
      </c>
      <c r="C2103" s="3" t="s">
        <v>25</v>
      </c>
      <c r="D2103" s="3" t="s">
        <v>17</v>
      </c>
      <c r="F2103" s="3" t="s">
        <v>17</v>
      </c>
      <c r="G2103" s="3" t="str">
        <f>IF(ISNUMBER(SEARCH("Sourcewatch",F2103)),"Sourcewatch",IF(ISNUMBER(SEARCH("desmog",F2103)),"Desmog",IF(ISNUMBER(SEARCH("Exxon",F2103)),"Exxonsecrets",IF(ISNUMBER(SEARCH("wikipedia",F2103)),"Wikipedia",IF(ISNUMBER(SEARCH("greenpeace",F2103)),"Greenpeace",IF(ISNUMBER(SEARCH("Polluterwatch",F2103)),"Polluterwatch",IF(F2103="","","Other")))))))</f>
        <v/>
      </c>
      <c r="H2103">
        <f>LEN(B2103)</f>
        <v>9</v>
      </c>
    </row>
    <row r="2104" spans="1:8" ht="15.75" customHeight="1" x14ac:dyDescent="0.2">
      <c r="A2104" s="3" t="s">
        <v>2072</v>
      </c>
      <c r="B2104" s="3" t="s">
        <v>2072</v>
      </c>
      <c r="C2104" s="3" t="s">
        <v>25</v>
      </c>
      <c r="D2104" s="3" t="s">
        <v>17</v>
      </c>
      <c r="F2104" s="3" t="s">
        <v>17</v>
      </c>
      <c r="G2104" s="3" t="str">
        <f>IF(ISNUMBER(SEARCH("Sourcewatch",F2104)),"Sourcewatch",IF(ISNUMBER(SEARCH("desmog",F2104)),"Desmog",IF(ISNUMBER(SEARCH("Exxon",F2104)),"Exxonsecrets",IF(ISNUMBER(SEARCH("wikipedia",F2104)),"Wikipedia",IF(ISNUMBER(SEARCH("greenpeace",F2104)),"Greenpeace",IF(ISNUMBER(SEARCH("Polluterwatch",F2104)),"Polluterwatch",IF(F2104="","","Other")))))))</f>
        <v/>
      </c>
      <c r="H2104">
        <f>LEN(B2104)</f>
        <v>6</v>
      </c>
    </row>
    <row r="2105" spans="1:8" ht="15.75" customHeight="1" x14ac:dyDescent="0.2">
      <c r="A2105" s="3" t="s">
        <v>2073</v>
      </c>
      <c r="B2105" s="3" t="s">
        <v>2074</v>
      </c>
      <c r="C2105" s="3" t="s">
        <v>17</v>
      </c>
      <c r="D2105" s="3" t="s">
        <v>25</v>
      </c>
      <c r="G2105" s="3" t="str">
        <f>IF(ISNUMBER(SEARCH("Sourcewatch",F2105)),"Sourcewatch",IF(ISNUMBER(SEARCH("desmog",F2105)),"Desmog",IF(ISNUMBER(SEARCH("Exxon",F2105)),"Exxonsecrets",IF(ISNUMBER(SEARCH("wikipedia",F2105)),"Wikipedia",IF(ISNUMBER(SEARCH("greenpeace",F2105)),"Greenpeace",IF(ISNUMBER(SEARCH("Polluterwatch",F2105)),"Polluterwatch",IF(F2105="","","Other")))))))</f>
        <v/>
      </c>
      <c r="H2105">
        <f>LEN(B2105)</f>
        <v>20</v>
      </c>
    </row>
    <row r="2106" spans="1:8" ht="15.75" customHeight="1" x14ac:dyDescent="0.2">
      <c r="A2106" s="3" t="s">
        <v>2074</v>
      </c>
      <c r="B2106" s="3" t="s">
        <v>2074</v>
      </c>
      <c r="C2106" s="3" t="s">
        <v>17</v>
      </c>
      <c r="D2106" s="3" t="s">
        <v>25</v>
      </c>
      <c r="G2106" s="3" t="str">
        <f>IF(ISNUMBER(SEARCH("Sourcewatch",F2106)),"Sourcewatch",IF(ISNUMBER(SEARCH("desmog",F2106)),"Desmog",IF(ISNUMBER(SEARCH("Exxon",F2106)),"Exxonsecrets",IF(ISNUMBER(SEARCH("wikipedia",F2106)),"Wikipedia",IF(ISNUMBER(SEARCH("greenpeace",F2106)),"Greenpeace",IF(ISNUMBER(SEARCH("Polluterwatch",F2106)),"Polluterwatch",IF(F2106="","","Other")))))))</f>
        <v/>
      </c>
      <c r="H2106">
        <f>LEN(B2106)</f>
        <v>20</v>
      </c>
    </row>
    <row r="2107" spans="1:8" ht="15.75" customHeight="1" x14ac:dyDescent="0.2">
      <c r="A2107" s="3" t="s">
        <v>2075</v>
      </c>
      <c r="B2107" s="3" t="s">
        <v>2075</v>
      </c>
      <c r="C2107" s="3" t="s">
        <v>25</v>
      </c>
      <c r="D2107" s="3" t="s">
        <v>17</v>
      </c>
      <c r="F2107" s="3" t="s">
        <v>17</v>
      </c>
      <c r="G2107" s="3" t="str">
        <f>IF(ISNUMBER(SEARCH("Sourcewatch",F2107)),"Sourcewatch",IF(ISNUMBER(SEARCH("desmog",F2107)),"Desmog",IF(ISNUMBER(SEARCH("Exxon",F2107)),"Exxonsecrets",IF(ISNUMBER(SEARCH("wikipedia",F2107)),"Wikipedia",IF(ISNUMBER(SEARCH("greenpeace",F2107)),"Greenpeace",IF(ISNUMBER(SEARCH("Polluterwatch",F2107)),"Polluterwatch",IF(F2107="","","Other")))))))</f>
        <v/>
      </c>
      <c r="H2107">
        <f>LEN(B2107)</f>
        <v>15</v>
      </c>
    </row>
    <row r="2108" spans="1:8" ht="15.75" customHeight="1" x14ac:dyDescent="0.2">
      <c r="A2108" s="3" t="s">
        <v>2076</v>
      </c>
      <c r="B2108" s="3" t="s">
        <v>2076</v>
      </c>
      <c r="C2108" s="3" t="s">
        <v>25</v>
      </c>
      <c r="D2108" s="3" t="s">
        <v>17</v>
      </c>
      <c r="F2108" s="3" t="s">
        <v>17</v>
      </c>
      <c r="G2108" s="3" t="str">
        <f>IF(ISNUMBER(SEARCH("Sourcewatch",F2108)),"Sourcewatch",IF(ISNUMBER(SEARCH("desmog",F2108)),"Desmog",IF(ISNUMBER(SEARCH("Exxon",F2108)),"Exxonsecrets",IF(ISNUMBER(SEARCH("wikipedia",F2108)),"Wikipedia",IF(ISNUMBER(SEARCH("greenpeace",F2108)),"Greenpeace",IF(ISNUMBER(SEARCH("Polluterwatch",F2108)),"Polluterwatch",IF(F2108="","","Other")))))))</f>
        <v/>
      </c>
      <c r="H2108">
        <f>LEN(B2108)</f>
        <v>6</v>
      </c>
    </row>
    <row r="2109" spans="1:8" ht="15.75" customHeight="1" x14ac:dyDescent="0.2">
      <c r="A2109" s="3" t="s">
        <v>2077</v>
      </c>
      <c r="B2109" s="3" t="s">
        <v>2077</v>
      </c>
      <c r="C2109" s="3" t="s">
        <v>17</v>
      </c>
      <c r="D2109" s="3" t="s">
        <v>17</v>
      </c>
      <c r="F2109" s="3" t="s">
        <v>17</v>
      </c>
      <c r="G2109" s="3" t="str">
        <f>IF(ISNUMBER(SEARCH("Sourcewatch",F2109)),"Sourcewatch",IF(ISNUMBER(SEARCH("desmog",F2109)),"Desmog",IF(ISNUMBER(SEARCH("Exxon",F2109)),"Exxonsecrets",IF(ISNUMBER(SEARCH("wikipedia",F2109)),"Wikipedia",IF(ISNUMBER(SEARCH("greenpeace",F2109)),"Greenpeace",IF(ISNUMBER(SEARCH("Polluterwatch",F2109)),"Polluterwatch",IF(F2109="","","Other")))))))</f>
        <v/>
      </c>
      <c r="H2109">
        <f>LEN(B2109)</f>
        <v>26</v>
      </c>
    </row>
    <row r="2110" spans="1:8" ht="15.75" customHeight="1" x14ac:dyDescent="0.2">
      <c r="A2110" s="3" t="s">
        <v>2078</v>
      </c>
      <c r="B2110" s="3" t="s">
        <v>2078</v>
      </c>
      <c r="C2110" s="3" t="s">
        <v>25</v>
      </c>
      <c r="D2110" s="3" t="s">
        <v>17</v>
      </c>
      <c r="F2110" s="3" t="s">
        <v>17</v>
      </c>
      <c r="G2110" s="3" t="str">
        <f>IF(ISNUMBER(SEARCH("Sourcewatch",F2110)),"Sourcewatch",IF(ISNUMBER(SEARCH("desmog",F2110)),"Desmog",IF(ISNUMBER(SEARCH("Exxon",F2110)),"Exxonsecrets",IF(ISNUMBER(SEARCH("wikipedia",F2110)),"Wikipedia",IF(ISNUMBER(SEARCH("greenpeace",F2110)),"Greenpeace",IF(ISNUMBER(SEARCH("Polluterwatch",F2110)),"Polluterwatch",IF(F2110="","","Other")))))))</f>
        <v/>
      </c>
      <c r="H2110">
        <f>LEN(B2110)</f>
        <v>14</v>
      </c>
    </row>
    <row r="2111" spans="1:8" ht="15.75" customHeight="1" x14ac:dyDescent="0.2">
      <c r="A2111" s="3" t="s">
        <v>2079</v>
      </c>
      <c r="B2111" s="3" t="s">
        <v>2079</v>
      </c>
      <c r="C2111" s="3" t="s">
        <v>25</v>
      </c>
      <c r="D2111" s="3" t="s">
        <v>17</v>
      </c>
      <c r="F2111" s="3" t="s">
        <v>17</v>
      </c>
      <c r="G2111" s="3" t="str">
        <f>IF(ISNUMBER(SEARCH("Sourcewatch",F2111)),"Sourcewatch",IF(ISNUMBER(SEARCH("desmog",F2111)),"Desmog",IF(ISNUMBER(SEARCH("Exxon",F2111)),"Exxonsecrets",IF(ISNUMBER(SEARCH("wikipedia",F2111)),"Wikipedia",IF(ISNUMBER(SEARCH("greenpeace",F2111)),"Greenpeace",IF(ISNUMBER(SEARCH("Polluterwatch",F2111)),"Polluterwatch",IF(F2111="","","Other")))))))</f>
        <v/>
      </c>
      <c r="H2111">
        <f>LEN(B2111)</f>
        <v>6</v>
      </c>
    </row>
    <row r="2112" spans="1:8" ht="15.75" customHeight="1" x14ac:dyDescent="0.2">
      <c r="A2112" s="3" t="s">
        <v>2080</v>
      </c>
      <c r="B2112" s="3" t="s">
        <v>2080</v>
      </c>
      <c r="C2112" s="3" t="s">
        <v>17</v>
      </c>
      <c r="D2112" s="3" t="s">
        <v>25</v>
      </c>
      <c r="G2112" s="3" t="str">
        <f>IF(ISNUMBER(SEARCH("Sourcewatch",F2112)),"Sourcewatch",IF(ISNUMBER(SEARCH("desmog",F2112)),"Desmog",IF(ISNUMBER(SEARCH("Exxon",F2112)),"Exxonsecrets",IF(ISNUMBER(SEARCH("wikipedia",F2112)),"Wikipedia",IF(ISNUMBER(SEARCH("greenpeace",F2112)),"Greenpeace",IF(ISNUMBER(SEARCH("Polluterwatch",F2112)),"Polluterwatch",IF(F2112="","","Other")))))))</f>
        <v/>
      </c>
      <c r="H2112">
        <f>LEN(B2112)</f>
        <v>17</v>
      </c>
    </row>
    <row r="2113" spans="1:9" ht="15.75" customHeight="1" x14ac:dyDescent="0.2">
      <c r="A2113" s="3" t="s">
        <v>2081</v>
      </c>
      <c r="B2113" s="3" t="s">
        <v>2081</v>
      </c>
      <c r="C2113" s="3" t="s">
        <v>17</v>
      </c>
      <c r="D2113" s="3" t="s">
        <v>17</v>
      </c>
      <c r="F2113" s="3" t="s">
        <v>17</v>
      </c>
      <c r="G2113" s="3" t="str">
        <f>IF(ISNUMBER(SEARCH("Sourcewatch",F2113)),"Sourcewatch",IF(ISNUMBER(SEARCH("desmog",F2113)),"Desmog",IF(ISNUMBER(SEARCH("Exxon",F2113)),"Exxonsecrets",IF(ISNUMBER(SEARCH("wikipedia",F2113)),"Wikipedia",IF(ISNUMBER(SEARCH("greenpeace",F2113)),"Greenpeace",IF(ISNUMBER(SEARCH("Polluterwatch",F2113)),"Polluterwatch",IF(F2113="","","Other")))))))</f>
        <v/>
      </c>
      <c r="H2113">
        <f>LEN(B2113)</f>
        <v>40</v>
      </c>
    </row>
    <row r="2114" spans="1:9" ht="15.75" customHeight="1" x14ac:dyDescent="0.2">
      <c r="A2114" s="3" t="s">
        <v>2082</v>
      </c>
      <c r="B2114" s="3" t="s">
        <v>2082</v>
      </c>
      <c r="C2114" s="3" t="s">
        <v>25</v>
      </c>
      <c r="D2114" s="3" t="s">
        <v>17</v>
      </c>
      <c r="F2114" s="3" t="s">
        <v>17</v>
      </c>
      <c r="G2114" s="3" t="str">
        <f>IF(ISNUMBER(SEARCH("Sourcewatch",F2114)),"Sourcewatch",IF(ISNUMBER(SEARCH("desmog",F2114)),"Desmog",IF(ISNUMBER(SEARCH("Exxon",F2114)),"Exxonsecrets",IF(ISNUMBER(SEARCH("wikipedia",F2114)),"Wikipedia",IF(ISNUMBER(SEARCH("greenpeace",F2114)),"Greenpeace",IF(ISNUMBER(SEARCH("Polluterwatch",F2114)),"Polluterwatch",IF(F2114="","","Other")))))))</f>
        <v/>
      </c>
      <c r="H2114">
        <f>LEN(B2114)</f>
        <v>8</v>
      </c>
    </row>
    <row r="2115" spans="1:9" ht="15.75" customHeight="1" x14ac:dyDescent="0.2">
      <c r="A2115" s="3" t="s">
        <v>2083</v>
      </c>
      <c r="B2115" s="3" t="s">
        <v>2083</v>
      </c>
      <c r="C2115" s="3" t="s">
        <v>17</v>
      </c>
      <c r="D2115" s="3" t="s">
        <v>25</v>
      </c>
      <c r="G2115" s="3" t="str">
        <f>IF(ISNUMBER(SEARCH("Sourcewatch",F2115)),"Sourcewatch",IF(ISNUMBER(SEARCH("desmog",F2115)),"Desmog",IF(ISNUMBER(SEARCH("Exxon",F2115)),"Exxonsecrets",IF(ISNUMBER(SEARCH("wikipedia",F2115)),"Wikipedia",IF(ISNUMBER(SEARCH("greenpeace",F2115)),"Greenpeace",IF(ISNUMBER(SEARCH("Polluterwatch",F2115)),"Polluterwatch",IF(F2115="","","Other")))))))</f>
        <v/>
      </c>
      <c r="H2115">
        <f>LEN(B2115)</f>
        <v>16</v>
      </c>
    </row>
    <row r="2116" spans="1:9" ht="15.75" customHeight="1" x14ac:dyDescent="0.2">
      <c r="A2116" s="3" t="s">
        <v>2084</v>
      </c>
      <c r="B2116" s="3" t="s">
        <v>2084</v>
      </c>
      <c r="C2116" s="3" t="s">
        <v>25</v>
      </c>
      <c r="D2116" s="3" t="s">
        <v>17</v>
      </c>
      <c r="F2116" s="3" t="s">
        <v>17</v>
      </c>
      <c r="G2116" s="3" t="str">
        <f>IF(ISNUMBER(SEARCH("Sourcewatch",F2116)),"Sourcewatch",IF(ISNUMBER(SEARCH("desmog",F2116)),"Desmog",IF(ISNUMBER(SEARCH("Exxon",F2116)),"Exxonsecrets",IF(ISNUMBER(SEARCH("wikipedia",F2116)),"Wikipedia",IF(ISNUMBER(SEARCH("greenpeace",F2116)),"Greenpeace",IF(ISNUMBER(SEARCH("Polluterwatch",F2116)),"Polluterwatch",IF(F2116="","","Other")))))))</f>
        <v/>
      </c>
      <c r="H2116">
        <f>LEN(B2116)</f>
        <v>13</v>
      </c>
    </row>
    <row r="2117" spans="1:9" ht="15.75" customHeight="1" x14ac:dyDescent="0.2">
      <c r="A2117" s="3" t="s">
        <v>2085</v>
      </c>
      <c r="B2117" s="3" t="s">
        <v>2085</v>
      </c>
      <c r="C2117" s="3" t="s">
        <v>25</v>
      </c>
      <c r="D2117" s="3" t="s">
        <v>17</v>
      </c>
      <c r="F2117" s="3" t="s">
        <v>17</v>
      </c>
      <c r="G2117" s="3" t="str">
        <f>IF(ISNUMBER(SEARCH("Sourcewatch",F2117)),"Sourcewatch",IF(ISNUMBER(SEARCH("desmog",F2117)),"Desmog",IF(ISNUMBER(SEARCH("Exxon",F2117)),"Exxonsecrets",IF(ISNUMBER(SEARCH("wikipedia",F2117)),"Wikipedia",IF(ISNUMBER(SEARCH("greenpeace",F2117)),"Greenpeace",IF(ISNUMBER(SEARCH("Polluterwatch",F2117)),"Polluterwatch",IF(F2117="","","Other")))))))</f>
        <v/>
      </c>
      <c r="H2117">
        <f>LEN(B2117)</f>
        <v>4</v>
      </c>
    </row>
    <row r="2118" spans="1:9" ht="15.75" customHeight="1" x14ac:dyDescent="0.2">
      <c r="A2118" s="3" t="s">
        <v>2086</v>
      </c>
      <c r="B2118" s="3" t="s">
        <v>2086</v>
      </c>
      <c r="C2118" s="3" t="s">
        <v>25</v>
      </c>
      <c r="D2118" s="3" t="s">
        <v>17</v>
      </c>
      <c r="F2118" s="3" t="s">
        <v>17</v>
      </c>
      <c r="G2118" s="3" t="str">
        <f>IF(ISNUMBER(SEARCH("Sourcewatch",F2118)),"Sourcewatch",IF(ISNUMBER(SEARCH("desmog",F2118)),"Desmog",IF(ISNUMBER(SEARCH("Exxon",F2118)),"Exxonsecrets",IF(ISNUMBER(SEARCH("wikipedia",F2118)),"Wikipedia",IF(ISNUMBER(SEARCH("greenpeace",F2118)),"Greenpeace",IF(ISNUMBER(SEARCH("Polluterwatch",F2118)),"Polluterwatch",IF(F2118="","","Other")))))))</f>
        <v/>
      </c>
      <c r="H2118">
        <f>LEN(B2118)</f>
        <v>6</v>
      </c>
    </row>
    <row r="2119" spans="1:9" ht="15.75" customHeight="1" x14ac:dyDescent="0.2">
      <c r="A2119" s="3" t="s">
        <v>2087</v>
      </c>
      <c r="B2119" s="3" t="s">
        <v>2087</v>
      </c>
      <c r="C2119" s="3" t="s">
        <v>25</v>
      </c>
      <c r="D2119" s="3" t="s">
        <v>17</v>
      </c>
      <c r="F2119" s="3" t="s">
        <v>17</v>
      </c>
      <c r="G2119" s="3" t="str">
        <f>IF(ISNUMBER(SEARCH("Sourcewatch",F2119)),"Sourcewatch",IF(ISNUMBER(SEARCH("desmog",F2119)),"Desmog",IF(ISNUMBER(SEARCH("Exxon",F2119)),"Exxonsecrets",IF(ISNUMBER(SEARCH("wikipedia",F2119)),"Wikipedia",IF(ISNUMBER(SEARCH("greenpeace",F2119)),"Greenpeace",IF(ISNUMBER(SEARCH("Polluterwatch",F2119)),"Polluterwatch",IF(F2119="","","Other")))))))</f>
        <v/>
      </c>
      <c r="H2119">
        <f>LEN(B2119)</f>
        <v>4</v>
      </c>
    </row>
    <row r="2120" spans="1:9" ht="15.75" customHeight="1" x14ac:dyDescent="0.2">
      <c r="A2120" s="3" t="s">
        <v>2088</v>
      </c>
      <c r="B2120" s="3" t="s">
        <v>2088</v>
      </c>
      <c r="C2120" s="3" t="s">
        <v>17</v>
      </c>
      <c r="D2120" s="3" t="s">
        <v>25</v>
      </c>
      <c r="G2120" s="3" t="str">
        <f>IF(ISNUMBER(SEARCH("Sourcewatch",F2120)),"Sourcewatch",IF(ISNUMBER(SEARCH("desmog",F2120)),"Desmog",IF(ISNUMBER(SEARCH("Exxon",F2120)),"Exxonsecrets",IF(ISNUMBER(SEARCH("wikipedia",F2120)),"Wikipedia",IF(ISNUMBER(SEARCH("greenpeace",F2120)),"Greenpeace",IF(ISNUMBER(SEARCH("Polluterwatch",F2120)),"Polluterwatch",IF(F2120="","","Other")))))))</f>
        <v/>
      </c>
      <c r="H2120">
        <f>LEN(B2120)</f>
        <v>17</v>
      </c>
    </row>
    <row r="2121" spans="1:9" ht="15.75" customHeight="1" x14ac:dyDescent="0.2">
      <c r="A2121" s="3" t="s">
        <v>2089</v>
      </c>
      <c r="B2121" s="3" t="s">
        <v>2089</v>
      </c>
      <c r="C2121" s="3" t="s">
        <v>17</v>
      </c>
      <c r="D2121" s="3" t="s">
        <v>25</v>
      </c>
      <c r="G2121" s="3" t="str">
        <f>IF(ISNUMBER(SEARCH("Sourcewatch",F2121)),"Sourcewatch",IF(ISNUMBER(SEARCH("desmog",F2121)),"Desmog",IF(ISNUMBER(SEARCH("Exxon",F2121)),"Exxonsecrets",IF(ISNUMBER(SEARCH("wikipedia",F2121)),"Wikipedia",IF(ISNUMBER(SEARCH("greenpeace",F2121)),"Greenpeace",IF(ISNUMBER(SEARCH("Polluterwatch",F2121)),"Polluterwatch",IF(F2121="","","Other")))))))</f>
        <v/>
      </c>
      <c r="H2121">
        <f>LEN(B2121)</f>
        <v>19</v>
      </c>
    </row>
    <row r="2122" spans="1:9" ht="15.75" customHeight="1" x14ac:dyDescent="0.2">
      <c r="A2122" s="3" t="s">
        <v>2090</v>
      </c>
      <c r="B2122" s="3" t="s">
        <v>2090</v>
      </c>
      <c r="C2122" s="3" t="s">
        <v>17</v>
      </c>
      <c r="D2122" s="3" t="s">
        <v>25</v>
      </c>
      <c r="G2122" s="3" t="str">
        <f>IF(ISNUMBER(SEARCH("Sourcewatch",F2122)),"Sourcewatch",IF(ISNUMBER(SEARCH("desmog",F2122)),"Desmog",IF(ISNUMBER(SEARCH("Exxon",F2122)),"Exxonsecrets",IF(ISNUMBER(SEARCH("wikipedia",F2122)),"Wikipedia",IF(ISNUMBER(SEARCH("greenpeace",F2122)),"Greenpeace",IF(ISNUMBER(SEARCH("Polluterwatch",F2122)),"Polluterwatch",IF(F2122="","","Other")))))))</f>
        <v/>
      </c>
      <c r="H2122">
        <f>LEN(B2122)</f>
        <v>16</v>
      </c>
    </row>
    <row r="2123" spans="1:9" ht="15.75" customHeight="1" x14ac:dyDescent="0.2">
      <c r="A2123" s="3" t="s">
        <v>2091</v>
      </c>
      <c r="B2123" s="3" t="s">
        <v>2091</v>
      </c>
      <c r="C2123" s="3" t="s">
        <v>25</v>
      </c>
      <c r="D2123" s="3" t="s">
        <v>17</v>
      </c>
      <c r="F2123" s="3" t="s">
        <v>17</v>
      </c>
      <c r="G2123" s="3" t="str">
        <f>IF(ISNUMBER(SEARCH("Sourcewatch",F2123)),"Sourcewatch",IF(ISNUMBER(SEARCH("desmog",F2123)),"Desmog",IF(ISNUMBER(SEARCH("Exxon",F2123)),"Exxonsecrets",IF(ISNUMBER(SEARCH("wikipedia",F2123)),"Wikipedia",IF(ISNUMBER(SEARCH("greenpeace",F2123)),"Greenpeace",IF(ISNUMBER(SEARCH("Polluterwatch",F2123)),"Polluterwatch",IF(F2123="","","Other")))))))</f>
        <v/>
      </c>
      <c r="H2123">
        <f>LEN(B2123)</f>
        <v>14</v>
      </c>
    </row>
    <row r="2124" spans="1:9" ht="15.75" customHeight="1" x14ac:dyDescent="0.2">
      <c r="A2124" s="11" t="s">
        <v>4502</v>
      </c>
      <c r="B2124" s="11" t="s">
        <v>4502</v>
      </c>
      <c r="C2124" t="s">
        <v>25</v>
      </c>
      <c r="D2124" t="s">
        <v>17</v>
      </c>
      <c r="G2124" s="3" t="str">
        <f>IF(ISNUMBER(SEARCH("Sourcewatch",F2124)),"Sourcewatch",IF(ISNUMBER(SEARCH("desmog",F2124)),"Desmog",IF(ISNUMBER(SEARCH("Exxon",F2124)),"Exxonsecrets",IF(ISNUMBER(SEARCH("wikipedia",F2124)),"Wikipedia",IF(ISNUMBER(SEARCH("greenpeace",F2124)),"Greenpeace",IF(ISNUMBER(SEARCH("Polluterwatch",F2124)),"Polluterwatch",IF(F2124="","","Other")))))))</f>
        <v/>
      </c>
      <c r="H2124">
        <f>LEN(B2124)</f>
        <v>10</v>
      </c>
      <c r="I2124" s="17" t="s">
        <v>25</v>
      </c>
    </row>
    <row r="2125" spans="1:9" ht="15.75" customHeight="1" x14ac:dyDescent="0.2">
      <c r="A2125" s="3" t="s">
        <v>2092</v>
      </c>
      <c r="B2125" s="3" t="s">
        <v>2092</v>
      </c>
      <c r="C2125" s="3" t="s">
        <v>25</v>
      </c>
      <c r="D2125" s="3" t="s">
        <v>17</v>
      </c>
      <c r="F2125" s="3" t="s">
        <v>17</v>
      </c>
      <c r="G2125" s="3" t="str">
        <f>IF(ISNUMBER(SEARCH("Sourcewatch",F2125)),"Sourcewatch",IF(ISNUMBER(SEARCH("desmog",F2125)),"Desmog",IF(ISNUMBER(SEARCH("Exxon",F2125)),"Exxonsecrets",IF(ISNUMBER(SEARCH("wikipedia",F2125)),"Wikipedia",IF(ISNUMBER(SEARCH("greenpeace",F2125)),"Greenpeace",IF(ISNUMBER(SEARCH("Polluterwatch",F2125)),"Polluterwatch",IF(F2125="","","Other")))))))</f>
        <v/>
      </c>
      <c r="H2125">
        <f>LEN(B2125)</f>
        <v>14</v>
      </c>
    </row>
    <row r="2126" spans="1:9" ht="15.75" customHeight="1" x14ac:dyDescent="0.2">
      <c r="A2126" s="3" t="s">
        <v>2093</v>
      </c>
      <c r="B2126" s="3" t="s">
        <v>2093</v>
      </c>
      <c r="C2126" s="3" t="s">
        <v>25</v>
      </c>
      <c r="D2126" s="3" t="s">
        <v>17</v>
      </c>
      <c r="F2126" s="3" t="s">
        <v>17</v>
      </c>
      <c r="G2126" s="3" t="str">
        <f>IF(ISNUMBER(SEARCH("Sourcewatch",F2126)),"Sourcewatch",IF(ISNUMBER(SEARCH("desmog",F2126)),"Desmog",IF(ISNUMBER(SEARCH("Exxon",F2126)),"Exxonsecrets",IF(ISNUMBER(SEARCH("wikipedia",F2126)),"Wikipedia",IF(ISNUMBER(SEARCH("greenpeace",F2126)),"Greenpeace",IF(ISNUMBER(SEARCH("Polluterwatch",F2126)),"Polluterwatch",IF(F2126="","","Other")))))))</f>
        <v/>
      </c>
      <c r="H2126">
        <f>LEN(B2126)</f>
        <v>16</v>
      </c>
    </row>
    <row r="2127" spans="1:9" ht="15.75" customHeight="1" x14ac:dyDescent="0.2">
      <c r="A2127" s="3" t="s">
        <v>2094</v>
      </c>
      <c r="B2127" s="3" t="s">
        <v>2094</v>
      </c>
      <c r="C2127" s="3" t="s">
        <v>25</v>
      </c>
      <c r="D2127" s="3" t="s">
        <v>17</v>
      </c>
      <c r="F2127" s="3" t="s">
        <v>17</v>
      </c>
      <c r="G2127" s="3" t="str">
        <f>IF(ISNUMBER(SEARCH("Sourcewatch",F2127)),"Sourcewatch",IF(ISNUMBER(SEARCH("desmog",F2127)),"Desmog",IF(ISNUMBER(SEARCH("Exxon",F2127)),"Exxonsecrets",IF(ISNUMBER(SEARCH("wikipedia",F2127)),"Wikipedia",IF(ISNUMBER(SEARCH("greenpeace",F2127)),"Greenpeace",IF(ISNUMBER(SEARCH("Polluterwatch",F2127)),"Polluterwatch",IF(F2127="","","Other")))))))</f>
        <v/>
      </c>
      <c r="H2127">
        <f>LEN(B2127)</f>
        <v>8</v>
      </c>
    </row>
    <row r="2128" spans="1:9" ht="15.75" customHeight="1" x14ac:dyDescent="0.2">
      <c r="A2128" s="11" t="s">
        <v>4620</v>
      </c>
      <c r="B2128" s="11" t="s">
        <v>4620</v>
      </c>
      <c r="C2128" t="s">
        <v>25</v>
      </c>
      <c r="D2128" t="s">
        <v>17</v>
      </c>
      <c r="G2128" s="3" t="str">
        <f>IF(ISNUMBER(SEARCH("Sourcewatch",F2128)),"Sourcewatch",IF(ISNUMBER(SEARCH("desmog",F2128)),"Desmog",IF(ISNUMBER(SEARCH("Exxon",F2128)),"Exxonsecrets",IF(ISNUMBER(SEARCH("wikipedia",F2128)),"Wikipedia",IF(ISNUMBER(SEARCH("greenpeace",F2128)),"Greenpeace",IF(ISNUMBER(SEARCH("Polluterwatch",F2128)),"Polluterwatch",IF(F2128="","","Other")))))))</f>
        <v/>
      </c>
      <c r="H2128">
        <f>LEN(B2128)</f>
        <v>7</v>
      </c>
      <c r="I2128" s="17" t="s">
        <v>25</v>
      </c>
    </row>
    <row r="2129" spans="1:9" ht="15.75" customHeight="1" x14ac:dyDescent="0.2">
      <c r="A2129" s="3" t="s">
        <v>2095</v>
      </c>
      <c r="B2129" s="3" t="s">
        <v>2095</v>
      </c>
      <c r="C2129" s="3" t="s">
        <v>25</v>
      </c>
      <c r="D2129" s="3" t="s">
        <v>17</v>
      </c>
      <c r="F2129" s="3" t="s">
        <v>17</v>
      </c>
      <c r="G2129" s="3" t="str">
        <f>IF(ISNUMBER(SEARCH("Sourcewatch",F2129)),"Sourcewatch",IF(ISNUMBER(SEARCH("desmog",F2129)),"Desmog",IF(ISNUMBER(SEARCH("Exxon",F2129)),"Exxonsecrets",IF(ISNUMBER(SEARCH("wikipedia",F2129)),"Wikipedia",IF(ISNUMBER(SEARCH("greenpeace",F2129)),"Greenpeace",IF(ISNUMBER(SEARCH("Polluterwatch",F2129)),"Polluterwatch",IF(F2129="","","Other")))))))</f>
        <v/>
      </c>
      <c r="H2129">
        <f>LEN(B2129)</f>
        <v>7</v>
      </c>
    </row>
    <row r="2130" spans="1:9" ht="15.75" customHeight="1" x14ac:dyDescent="0.2">
      <c r="A2130" s="3" t="s">
        <v>2096</v>
      </c>
      <c r="B2130" s="3" t="s">
        <v>2096</v>
      </c>
      <c r="C2130" s="3" t="s">
        <v>25</v>
      </c>
      <c r="D2130" s="3" t="s">
        <v>17</v>
      </c>
      <c r="F2130" s="3" t="s">
        <v>17</v>
      </c>
      <c r="G2130" s="3" t="str">
        <f>IF(ISNUMBER(SEARCH("Sourcewatch",F2130)),"Sourcewatch",IF(ISNUMBER(SEARCH("desmog",F2130)),"Desmog",IF(ISNUMBER(SEARCH("Exxon",F2130)),"Exxonsecrets",IF(ISNUMBER(SEARCH("wikipedia",F2130)),"Wikipedia",IF(ISNUMBER(SEARCH("greenpeace",F2130)),"Greenpeace",IF(ISNUMBER(SEARCH("Polluterwatch",F2130)),"Polluterwatch",IF(F2130="","","Other")))))))</f>
        <v/>
      </c>
      <c r="H2130">
        <f>LEN(B2130)</f>
        <v>14</v>
      </c>
    </row>
    <row r="2131" spans="1:9" ht="15.75" customHeight="1" x14ac:dyDescent="0.2">
      <c r="A2131" s="11" t="s">
        <v>4505</v>
      </c>
      <c r="B2131" s="11" t="s">
        <v>4505</v>
      </c>
      <c r="C2131" t="s">
        <v>17</v>
      </c>
      <c r="D2131" t="s">
        <v>17</v>
      </c>
      <c r="G2131" s="3" t="str">
        <f>IF(ISNUMBER(SEARCH("Sourcewatch",F2131)),"Sourcewatch",IF(ISNUMBER(SEARCH("desmog",F2131)),"Desmog",IF(ISNUMBER(SEARCH("Exxon",F2131)),"Exxonsecrets",IF(ISNUMBER(SEARCH("wikipedia",F2131)),"Wikipedia",IF(ISNUMBER(SEARCH("greenpeace",F2131)),"Greenpeace",IF(ISNUMBER(SEARCH("Polluterwatch",F2131)),"Polluterwatch",IF(F2131="","","Other")))))))</f>
        <v/>
      </c>
      <c r="H2131">
        <f>LEN(B2131)</f>
        <v>36</v>
      </c>
      <c r="I2131" s="17" t="s">
        <v>25</v>
      </c>
    </row>
    <row r="2132" spans="1:9" ht="15.75" customHeight="1" x14ac:dyDescent="0.2">
      <c r="A2132" s="3" t="s">
        <v>2097</v>
      </c>
      <c r="B2132" s="3" t="s">
        <v>2097</v>
      </c>
      <c r="C2132" s="3" t="s">
        <v>17</v>
      </c>
      <c r="D2132" s="3" t="s">
        <v>17</v>
      </c>
      <c r="F2132" s="3" t="s">
        <v>2098</v>
      </c>
      <c r="G2132" s="3" t="str">
        <f>IF(ISNUMBER(SEARCH("Sourcewatch",F2132)),"Sourcewatch",IF(ISNUMBER(SEARCH("desmog",F2132)),"Desmog",IF(ISNUMBER(SEARCH("Exxon",F2132)),"Exxonsecrets",IF(ISNUMBER(SEARCH("wikipedia",F2132)),"Wikipedia",IF(ISNUMBER(SEARCH("greenpeace",F2132)),"Greenpeace",IF(ISNUMBER(SEARCH("Polluterwatch",F2132)),"Polluterwatch",IF(F2132="","","Other")))))))</f>
        <v>Sourcewatch</v>
      </c>
      <c r="H2132">
        <f>LEN(B2132)</f>
        <v>25</v>
      </c>
    </row>
    <row r="2133" spans="1:9" ht="15.75" customHeight="1" x14ac:dyDescent="0.2">
      <c r="A2133" s="3" t="s">
        <v>2099</v>
      </c>
      <c r="B2133" s="3" t="s">
        <v>2099</v>
      </c>
      <c r="C2133" s="3" t="s">
        <v>25</v>
      </c>
      <c r="D2133" s="3" t="s">
        <v>17</v>
      </c>
      <c r="F2133" s="3" t="s">
        <v>17</v>
      </c>
      <c r="G2133" s="3" t="str">
        <f>IF(ISNUMBER(SEARCH("Sourcewatch",F2133)),"Sourcewatch",IF(ISNUMBER(SEARCH("desmog",F2133)),"Desmog",IF(ISNUMBER(SEARCH("Exxon",F2133)),"Exxonsecrets",IF(ISNUMBER(SEARCH("wikipedia",F2133)),"Wikipedia",IF(ISNUMBER(SEARCH("greenpeace",F2133)),"Greenpeace",IF(ISNUMBER(SEARCH("Polluterwatch",F2133)),"Polluterwatch",IF(F2133="","","Other")))))))</f>
        <v/>
      </c>
      <c r="H2133">
        <f>LEN(B2133)</f>
        <v>4</v>
      </c>
    </row>
    <row r="2134" spans="1:9" ht="15.75" customHeight="1" x14ac:dyDescent="0.2">
      <c r="A2134" s="3" t="s">
        <v>2100</v>
      </c>
      <c r="B2134" s="3" t="s">
        <v>2100</v>
      </c>
      <c r="C2134" s="3" t="s">
        <v>25</v>
      </c>
      <c r="D2134" s="3" t="s">
        <v>17</v>
      </c>
      <c r="F2134" s="3" t="s">
        <v>17</v>
      </c>
      <c r="G2134" s="3" t="str">
        <f>IF(ISNUMBER(SEARCH("Sourcewatch",F2134)),"Sourcewatch",IF(ISNUMBER(SEARCH("desmog",F2134)),"Desmog",IF(ISNUMBER(SEARCH("Exxon",F2134)),"Exxonsecrets",IF(ISNUMBER(SEARCH("wikipedia",F2134)),"Wikipedia",IF(ISNUMBER(SEARCH("greenpeace",F2134)),"Greenpeace",IF(ISNUMBER(SEARCH("Polluterwatch",F2134)),"Polluterwatch",IF(F2134="","","Other")))))))</f>
        <v/>
      </c>
      <c r="H2134">
        <f>LEN(B2134)</f>
        <v>11</v>
      </c>
    </row>
    <row r="2135" spans="1:9" ht="15.75" customHeight="1" x14ac:dyDescent="0.2">
      <c r="A2135" s="3" t="s">
        <v>2101</v>
      </c>
      <c r="B2135" s="3" t="s">
        <v>2101</v>
      </c>
      <c r="C2135" s="3" t="s">
        <v>25</v>
      </c>
      <c r="D2135" s="3" t="s">
        <v>17</v>
      </c>
      <c r="F2135" s="3" t="s">
        <v>17</v>
      </c>
      <c r="G2135" s="3" t="str">
        <f>IF(ISNUMBER(SEARCH("Sourcewatch",F2135)),"Sourcewatch",IF(ISNUMBER(SEARCH("desmog",F2135)),"Desmog",IF(ISNUMBER(SEARCH("Exxon",F2135)),"Exxonsecrets",IF(ISNUMBER(SEARCH("wikipedia",F2135)),"Wikipedia",IF(ISNUMBER(SEARCH("greenpeace",F2135)),"Greenpeace",IF(ISNUMBER(SEARCH("Polluterwatch",F2135)),"Polluterwatch",IF(F2135="","","Other")))))))</f>
        <v/>
      </c>
      <c r="H2135">
        <f>LEN(B2135)</f>
        <v>6</v>
      </c>
    </row>
    <row r="2136" spans="1:9" ht="15.75" customHeight="1" x14ac:dyDescent="0.2">
      <c r="A2136" s="3" t="s">
        <v>2102</v>
      </c>
      <c r="B2136" s="3" t="s">
        <v>2102</v>
      </c>
      <c r="C2136" s="3" t="s">
        <v>25</v>
      </c>
      <c r="D2136" s="3" t="s">
        <v>17</v>
      </c>
      <c r="F2136" s="3" t="s">
        <v>17</v>
      </c>
      <c r="G2136" s="3" t="str">
        <f>IF(ISNUMBER(SEARCH("Sourcewatch",F2136)),"Sourcewatch",IF(ISNUMBER(SEARCH("desmog",F2136)),"Desmog",IF(ISNUMBER(SEARCH("Exxon",F2136)),"Exxonsecrets",IF(ISNUMBER(SEARCH("wikipedia",F2136)),"Wikipedia",IF(ISNUMBER(SEARCH("greenpeace",F2136)),"Greenpeace",IF(ISNUMBER(SEARCH("Polluterwatch",F2136)),"Polluterwatch",IF(F2136="","","Other")))))))</f>
        <v/>
      </c>
      <c r="H2136">
        <f>LEN(B2136)</f>
        <v>9</v>
      </c>
    </row>
    <row r="2137" spans="1:9" ht="15.75" customHeight="1" x14ac:dyDescent="0.2">
      <c r="A2137" s="3" t="s">
        <v>2103</v>
      </c>
      <c r="B2137" s="3" t="s">
        <v>2103</v>
      </c>
      <c r="C2137" s="3" t="s">
        <v>25</v>
      </c>
      <c r="D2137" s="3" t="s">
        <v>17</v>
      </c>
      <c r="F2137" s="3" t="s">
        <v>17</v>
      </c>
      <c r="G2137" s="3" t="str">
        <f>IF(ISNUMBER(SEARCH("Sourcewatch",F2137)),"Sourcewatch",IF(ISNUMBER(SEARCH("desmog",F2137)),"Desmog",IF(ISNUMBER(SEARCH("Exxon",F2137)),"Exxonsecrets",IF(ISNUMBER(SEARCH("wikipedia",F2137)),"Wikipedia",IF(ISNUMBER(SEARCH("greenpeace",F2137)),"Greenpeace",IF(ISNUMBER(SEARCH("Polluterwatch",F2137)),"Polluterwatch",IF(F2137="","","Other")))))))</f>
        <v/>
      </c>
      <c r="H2137">
        <f>LEN(B2137)</f>
        <v>9</v>
      </c>
    </row>
    <row r="2138" spans="1:9" ht="15.75" customHeight="1" x14ac:dyDescent="0.2">
      <c r="A2138" s="3" t="s">
        <v>2104</v>
      </c>
      <c r="B2138" s="3" t="s">
        <v>2104</v>
      </c>
      <c r="C2138" s="3" t="s">
        <v>25</v>
      </c>
      <c r="D2138" s="3" t="s">
        <v>17</v>
      </c>
      <c r="F2138" s="3" t="s">
        <v>17</v>
      </c>
      <c r="G2138" s="3" t="str">
        <f>IF(ISNUMBER(SEARCH("Sourcewatch",F2138)),"Sourcewatch",IF(ISNUMBER(SEARCH("desmog",F2138)),"Desmog",IF(ISNUMBER(SEARCH("Exxon",F2138)),"Exxonsecrets",IF(ISNUMBER(SEARCH("wikipedia",F2138)),"Wikipedia",IF(ISNUMBER(SEARCH("greenpeace",F2138)),"Greenpeace",IF(ISNUMBER(SEARCH("Polluterwatch",F2138)),"Polluterwatch",IF(F2138="","","Other")))))))</f>
        <v/>
      </c>
      <c r="H2138">
        <f>LEN(B2138)</f>
        <v>6</v>
      </c>
    </row>
    <row r="2139" spans="1:9" ht="15.75" customHeight="1" x14ac:dyDescent="0.2">
      <c r="A2139" s="3" t="s">
        <v>2105</v>
      </c>
      <c r="B2139" s="3" t="s">
        <v>2105</v>
      </c>
      <c r="C2139" s="3" t="s">
        <v>25</v>
      </c>
      <c r="D2139" s="3" t="s">
        <v>17</v>
      </c>
      <c r="F2139" s="3" t="s">
        <v>17</v>
      </c>
      <c r="G2139" s="3" t="str">
        <f>IF(ISNUMBER(SEARCH("Sourcewatch",F2139)),"Sourcewatch",IF(ISNUMBER(SEARCH("desmog",F2139)),"Desmog",IF(ISNUMBER(SEARCH("Exxon",F2139)),"Exxonsecrets",IF(ISNUMBER(SEARCH("wikipedia",F2139)),"Wikipedia",IF(ISNUMBER(SEARCH("greenpeace",F2139)),"Greenpeace",IF(ISNUMBER(SEARCH("Polluterwatch",F2139)),"Polluterwatch",IF(F2139="","","Other")))))))</f>
        <v/>
      </c>
      <c r="H2139">
        <f>LEN(B2139)</f>
        <v>11</v>
      </c>
    </row>
    <row r="2140" spans="1:9" ht="15.75" customHeight="1" x14ac:dyDescent="0.2">
      <c r="A2140" s="3" t="s">
        <v>2106</v>
      </c>
      <c r="B2140" s="3" t="s">
        <v>2106</v>
      </c>
      <c r="C2140" s="3" t="s">
        <v>25</v>
      </c>
      <c r="D2140" s="3" t="s">
        <v>17</v>
      </c>
      <c r="F2140" s="3" t="s">
        <v>17</v>
      </c>
      <c r="G2140" s="3" t="str">
        <f>IF(ISNUMBER(SEARCH("Sourcewatch",F2140)),"Sourcewatch",IF(ISNUMBER(SEARCH("desmog",F2140)),"Desmog",IF(ISNUMBER(SEARCH("Exxon",F2140)),"Exxonsecrets",IF(ISNUMBER(SEARCH("wikipedia",F2140)),"Wikipedia",IF(ISNUMBER(SEARCH("greenpeace",F2140)),"Greenpeace",IF(ISNUMBER(SEARCH("Polluterwatch",F2140)),"Polluterwatch",IF(F2140="","","Other")))))))</f>
        <v/>
      </c>
      <c r="H2140">
        <f>LEN(B2140)</f>
        <v>14</v>
      </c>
    </row>
    <row r="2141" spans="1:9" ht="15.75" customHeight="1" x14ac:dyDescent="0.2">
      <c r="A2141" s="3" t="s">
        <v>2107</v>
      </c>
      <c r="B2141" s="3" t="s">
        <v>2107</v>
      </c>
      <c r="C2141" s="3" t="s">
        <v>25</v>
      </c>
      <c r="D2141" s="3" t="s">
        <v>17</v>
      </c>
      <c r="F2141" s="3" t="s">
        <v>17</v>
      </c>
      <c r="G2141" s="3" t="str">
        <f>IF(ISNUMBER(SEARCH("Sourcewatch",F2141)),"Sourcewatch",IF(ISNUMBER(SEARCH("desmog",F2141)),"Desmog",IF(ISNUMBER(SEARCH("Exxon",F2141)),"Exxonsecrets",IF(ISNUMBER(SEARCH("wikipedia",F2141)),"Wikipedia",IF(ISNUMBER(SEARCH("greenpeace",F2141)),"Greenpeace",IF(ISNUMBER(SEARCH("Polluterwatch",F2141)),"Polluterwatch",IF(F2141="","","Other")))))))</f>
        <v/>
      </c>
      <c r="H2141">
        <f>LEN(B2141)</f>
        <v>16</v>
      </c>
    </row>
    <row r="2142" spans="1:9" ht="15.75" customHeight="1" x14ac:dyDescent="0.2">
      <c r="A2142" s="3" t="s">
        <v>2108</v>
      </c>
      <c r="B2142" s="3" t="s">
        <v>2108</v>
      </c>
      <c r="C2142" s="3" t="s">
        <v>25</v>
      </c>
      <c r="D2142" s="3" t="s">
        <v>17</v>
      </c>
      <c r="F2142" s="3" t="s">
        <v>17</v>
      </c>
      <c r="G2142" s="3" t="str">
        <f>IF(ISNUMBER(SEARCH("Sourcewatch",F2142)),"Sourcewatch",IF(ISNUMBER(SEARCH("desmog",F2142)),"Desmog",IF(ISNUMBER(SEARCH("Exxon",F2142)),"Exxonsecrets",IF(ISNUMBER(SEARCH("wikipedia",F2142)),"Wikipedia",IF(ISNUMBER(SEARCH("greenpeace",F2142)),"Greenpeace",IF(ISNUMBER(SEARCH("Polluterwatch",F2142)),"Polluterwatch",IF(F2142="","","Other")))))))</f>
        <v/>
      </c>
      <c r="H2142">
        <f>LEN(B2142)</f>
        <v>14</v>
      </c>
    </row>
    <row r="2143" spans="1:9" ht="15.75" customHeight="1" x14ac:dyDescent="0.2">
      <c r="A2143" s="3" t="s">
        <v>2109</v>
      </c>
      <c r="B2143" s="3" t="s">
        <v>2109</v>
      </c>
      <c r="C2143" s="3" t="s">
        <v>25</v>
      </c>
      <c r="D2143" s="3" t="s">
        <v>17</v>
      </c>
      <c r="F2143" s="3" t="s">
        <v>17</v>
      </c>
      <c r="G2143" s="3" t="str">
        <f>IF(ISNUMBER(SEARCH("Sourcewatch",F2143)),"Sourcewatch",IF(ISNUMBER(SEARCH("desmog",F2143)),"Desmog",IF(ISNUMBER(SEARCH("Exxon",F2143)),"Exxonsecrets",IF(ISNUMBER(SEARCH("wikipedia",F2143)),"Wikipedia",IF(ISNUMBER(SEARCH("greenpeace",F2143)),"Greenpeace",IF(ISNUMBER(SEARCH("Polluterwatch",F2143)),"Polluterwatch",IF(F2143="","","Other")))))))</f>
        <v/>
      </c>
      <c r="H2143">
        <f>LEN(B2143)</f>
        <v>15</v>
      </c>
    </row>
    <row r="2144" spans="1:9" ht="15.75" customHeight="1" x14ac:dyDescent="0.2">
      <c r="A2144" s="3" t="s">
        <v>2110</v>
      </c>
      <c r="B2144" s="3" t="s">
        <v>2110</v>
      </c>
      <c r="C2144" s="3" t="s">
        <v>25</v>
      </c>
      <c r="D2144" s="3" t="s">
        <v>17</v>
      </c>
      <c r="F2144" s="3" t="s">
        <v>17</v>
      </c>
      <c r="G2144" s="3" t="str">
        <f>IF(ISNUMBER(SEARCH("Sourcewatch",F2144)),"Sourcewatch",IF(ISNUMBER(SEARCH("desmog",F2144)),"Desmog",IF(ISNUMBER(SEARCH("Exxon",F2144)),"Exxonsecrets",IF(ISNUMBER(SEARCH("wikipedia",F2144)),"Wikipedia",IF(ISNUMBER(SEARCH("greenpeace",F2144)),"Greenpeace",IF(ISNUMBER(SEARCH("Polluterwatch",F2144)),"Polluterwatch",IF(F2144="","","Other")))))))</f>
        <v/>
      </c>
      <c r="H2144">
        <f>LEN(B2144)</f>
        <v>10</v>
      </c>
    </row>
    <row r="2145" spans="1:9" ht="15.75" customHeight="1" x14ac:dyDescent="0.2">
      <c r="A2145" s="3" t="s">
        <v>2111</v>
      </c>
      <c r="B2145" s="3" t="s">
        <v>2111</v>
      </c>
      <c r="C2145" s="3" t="s">
        <v>25</v>
      </c>
      <c r="D2145" s="3" t="s">
        <v>17</v>
      </c>
      <c r="F2145" s="3" t="s">
        <v>17</v>
      </c>
      <c r="G2145" s="3" t="str">
        <f>IF(ISNUMBER(SEARCH("Sourcewatch",F2145)),"Sourcewatch",IF(ISNUMBER(SEARCH("desmog",F2145)),"Desmog",IF(ISNUMBER(SEARCH("Exxon",F2145)),"Exxonsecrets",IF(ISNUMBER(SEARCH("wikipedia",F2145)),"Wikipedia",IF(ISNUMBER(SEARCH("greenpeace",F2145)),"Greenpeace",IF(ISNUMBER(SEARCH("Polluterwatch",F2145)),"Polluterwatch",IF(F2145="","","Other")))))))</f>
        <v/>
      </c>
      <c r="H2145">
        <f>LEN(B2145)</f>
        <v>15</v>
      </c>
    </row>
    <row r="2146" spans="1:9" ht="15.75" customHeight="1" x14ac:dyDescent="0.2">
      <c r="A2146" s="3" t="s">
        <v>2112</v>
      </c>
      <c r="B2146" s="3" t="s">
        <v>2112</v>
      </c>
      <c r="C2146" s="3" t="s">
        <v>25</v>
      </c>
      <c r="D2146" s="3" t="s">
        <v>17</v>
      </c>
      <c r="F2146" s="3" t="s">
        <v>17</v>
      </c>
      <c r="G2146" s="3" t="str">
        <f>IF(ISNUMBER(SEARCH("Sourcewatch",F2146)),"Sourcewatch",IF(ISNUMBER(SEARCH("desmog",F2146)),"Desmog",IF(ISNUMBER(SEARCH("Exxon",F2146)),"Exxonsecrets",IF(ISNUMBER(SEARCH("wikipedia",F2146)),"Wikipedia",IF(ISNUMBER(SEARCH("greenpeace",F2146)),"Greenpeace",IF(ISNUMBER(SEARCH("Polluterwatch",F2146)),"Polluterwatch",IF(F2146="","","Other")))))))</f>
        <v/>
      </c>
      <c r="H2146">
        <f>LEN(B2146)</f>
        <v>17</v>
      </c>
    </row>
    <row r="2147" spans="1:9" ht="15.75" customHeight="1" x14ac:dyDescent="0.2">
      <c r="A2147" s="3" t="s">
        <v>2113</v>
      </c>
      <c r="B2147" s="3" t="s">
        <v>2113</v>
      </c>
      <c r="C2147" s="3" t="s">
        <v>25</v>
      </c>
      <c r="D2147" s="3" t="s">
        <v>17</v>
      </c>
      <c r="F2147" s="3" t="s">
        <v>17</v>
      </c>
      <c r="G2147" s="3" t="str">
        <f>IF(ISNUMBER(SEARCH("Sourcewatch",F2147)),"Sourcewatch",IF(ISNUMBER(SEARCH("desmog",F2147)),"Desmog",IF(ISNUMBER(SEARCH("Exxon",F2147)),"Exxonsecrets",IF(ISNUMBER(SEARCH("wikipedia",F2147)),"Wikipedia",IF(ISNUMBER(SEARCH("greenpeace",F2147)),"Greenpeace",IF(ISNUMBER(SEARCH("Polluterwatch",F2147)),"Polluterwatch",IF(F2147="","","Other")))))))</f>
        <v/>
      </c>
      <c r="H2147">
        <f>LEN(B2147)</f>
        <v>15</v>
      </c>
    </row>
    <row r="2148" spans="1:9" ht="15.75" customHeight="1" x14ac:dyDescent="0.2">
      <c r="A2148" s="3" t="s">
        <v>2114</v>
      </c>
      <c r="B2148" s="3" t="s">
        <v>2114</v>
      </c>
      <c r="C2148" s="3" t="s">
        <v>25</v>
      </c>
      <c r="D2148" s="3" t="s">
        <v>17</v>
      </c>
      <c r="F2148" s="3" t="s">
        <v>17</v>
      </c>
      <c r="G2148" s="3" t="str">
        <f>IF(ISNUMBER(SEARCH("Sourcewatch",F2148)),"Sourcewatch",IF(ISNUMBER(SEARCH("desmog",F2148)),"Desmog",IF(ISNUMBER(SEARCH("Exxon",F2148)),"Exxonsecrets",IF(ISNUMBER(SEARCH("wikipedia",F2148)),"Wikipedia",IF(ISNUMBER(SEARCH("greenpeace",F2148)),"Greenpeace",IF(ISNUMBER(SEARCH("Polluterwatch",F2148)),"Polluterwatch",IF(F2148="","","Other")))))))</f>
        <v/>
      </c>
      <c r="H2148">
        <f>LEN(B2148)</f>
        <v>18</v>
      </c>
    </row>
    <row r="2149" spans="1:9" ht="15.75" customHeight="1" x14ac:dyDescent="0.2">
      <c r="A2149" s="3" t="s">
        <v>2115</v>
      </c>
      <c r="B2149" s="3" t="s">
        <v>2115</v>
      </c>
      <c r="C2149" s="3" t="s">
        <v>25</v>
      </c>
      <c r="D2149" s="3" t="s">
        <v>17</v>
      </c>
      <c r="F2149" s="3" t="s">
        <v>17</v>
      </c>
      <c r="G2149" s="3" t="str">
        <f>IF(ISNUMBER(SEARCH("Sourcewatch",F2149)),"Sourcewatch",IF(ISNUMBER(SEARCH("desmog",F2149)),"Desmog",IF(ISNUMBER(SEARCH("Exxon",F2149)),"Exxonsecrets",IF(ISNUMBER(SEARCH("wikipedia",F2149)),"Wikipedia",IF(ISNUMBER(SEARCH("greenpeace",F2149)),"Greenpeace",IF(ISNUMBER(SEARCH("Polluterwatch",F2149)),"Polluterwatch",IF(F2149="","","Other")))))))</f>
        <v/>
      </c>
      <c r="H2149">
        <f>LEN(B2149)</f>
        <v>7</v>
      </c>
    </row>
    <row r="2150" spans="1:9" ht="15.75" customHeight="1" x14ac:dyDescent="0.2">
      <c r="A2150" s="3" t="s">
        <v>2116</v>
      </c>
      <c r="B2150" s="3" t="s">
        <v>2116</v>
      </c>
      <c r="C2150" s="3" t="s">
        <v>25</v>
      </c>
      <c r="D2150" s="3" t="s">
        <v>17</v>
      </c>
      <c r="F2150" s="3" t="s">
        <v>17</v>
      </c>
      <c r="G2150" s="3" t="str">
        <f>IF(ISNUMBER(SEARCH("Sourcewatch",F2150)),"Sourcewatch",IF(ISNUMBER(SEARCH("desmog",F2150)),"Desmog",IF(ISNUMBER(SEARCH("Exxon",F2150)),"Exxonsecrets",IF(ISNUMBER(SEARCH("wikipedia",F2150)),"Wikipedia",IF(ISNUMBER(SEARCH("greenpeace",F2150)),"Greenpeace",IF(ISNUMBER(SEARCH("Polluterwatch",F2150)),"Polluterwatch",IF(F2150="","","Other")))))))</f>
        <v/>
      </c>
      <c r="H2150">
        <f>LEN(B2150)</f>
        <v>17</v>
      </c>
    </row>
    <row r="2151" spans="1:9" ht="15.75" customHeight="1" x14ac:dyDescent="0.2">
      <c r="A2151" s="3" t="s">
        <v>2117</v>
      </c>
      <c r="B2151" s="3" t="s">
        <v>2117</v>
      </c>
      <c r="C2151" s="3" t="s">
        <v>25</v>
      </c>
      <c r="D2151" s="3" t="s">
        <v>17</v>
      </c>
      <c r="F2151" s="3" t="s">
        <v>17</v>
      </c>
      <c r="G2151" s="3" t="str">
        <f>IF(ISNUMBER(SEARCH("Sourcewatch",F2151)),"Sourcewatch",IF(ISNUMBER(SEARCH("desmog",F2151)),"Desmog",IF(ISNUMBER(SEARCH("Exxon",F2151)),"Exxonsecrets",IF(ISNUMBER(SEARCH("wikipedia",F2151)),"Wikipedia",IF(ISNUMBER(SEARCH("greenpeace",F2151)),"Greenpeace",IF(ISNUMBER(SEARCH("Polluterwatch",F2151)),"Polluterwatch",IF(F2151="","","Other")))))))</f>
        <v/>
      </c>
      <c r="H2151">
        <f>LEN(B2151)</f>
        <v>9</v>
      </c>
    </row>
    <row r="2152" spans="1:9" ht="15.75" customHeight="1" x14ac:dyDescent="0.2">
      <c r="A2152" s="3" t="s">
        <v>2118</v>
      </c>
      <c r="B2152" s="3" t="s">
        <v>2118</v>
      </c>
      <c r="C2152" s="3" t="s">
        <v>25</v>
      </c>
      <c r="D2152" s="3" t="s">
        <v>17</v>
      </c>
      <c r="F2152" s="3" t="s">
        <v>17</v>
      </c>
      <c r="G2152" s="3" t="str">
        <f>IF(ISNUMBER(SEARCH("Sourcewatch",F2152)),"Sourcewatch",IF(ISNUMBER(SEARCH("desmog",F2152)),"Desmog",IF(ISNUMBER(SEARCH("Exxon",F2152)),"Exxonsecrets",IF(ISNUMBER(SEARCH("wikipedia",F2152)),"Wikipedia",IF(ISNUMBER(SEARCH("greenpeace",F2152)),"Greenpeace",IF(ISNUMBER(SEARCH("Polluterwatch",F2152)),"Polluterwatch",IF(F2152="","","Other")))))))</f>
        <v/>
      </c>
      <c r="H2152">
        <f>LEN(B2152)</f>
        <v>6</v>
      </c>
    </row>
    <row r="2153" spans="1:9" ht="15.75" customHeight="1" x14ac:dyDescent="0.2">
      <c r="A2153" s="11" t="s">
        <v>4562</v>
      </c>
      <c r="B2153" s="11" t="s">
        <v>4562</v>
      </c>
      <c r="C2153" t="s">
        <v>25</v>
      </c>
      <c r="D2153" t="s">
        <v>17</v>
      </c>
      <c r="G2153" s="3" t="str">
        <f>IF(ISNUMBER(SEARCH("Sourcewatch",F2153)),"Sourcewatch",IF(ISNUMBER(SEARCH("desmog",F2153)),"Desmog",IF(ISNUMBER(SEARCH("Exxon",F2153)),"Exxonsecrets",IF(ISNUMBER(SEARCH("wikipedia",F2153)),"Wikipedia",IF(ISNUMBER(SEARCH("greenpeace",F2153)),"Greenpeace",IF(ISNUMBER(SEARCH("Polluterwatch",F2153)),"Polluterwatch",IF(F2153="","","Other")))))))</f>
        <v/>
      </c>
      <c r="H2153">
        <f>LEN(B2153)</f>
        <v>10</v>
      </c>
      <c r="I2153" s="17" t="s">
        <v>25</v>
      </c>
    </row>
    <row r="2154" spans="1:9" ht="15.75" customHeight="1" x14ac:dyDescent="0.2">
      <c r="A2154" s="3" t="s">
        <v>2119</v>
      </c>
      <c r="B2154" s="3" t="s">
        <v>2119</v>
      </c>
      <c r="C2154" s="3" t="s">
        <v>25</v>
      </c>
      <c r="D2154" s="3" t="s">
        <v>17</v>
      </c>
      <c r="F2154" s="3" t="s">
        <v>17</v>
      </c>
      <c r="G2154" s="3" t="str">
        <f>IF(ISNUMBER(SEARCH("Sourcewatch",F2154)),"Sourcewatch",IF(ISNUMBER(SEARCH("desmog",F2154)),"Desmog",IF(ISNUMBER(SEARCH("Exxon",F2154)),"Exxonsecrets",IF(ISNUMBER(SEARCH("wikipedia",F2154)),"Wikipedia",IF(ISNUMBER(SEARCH("greenpeace",F2154)),"Greenpeace",IF(ISNUMBER(SEARCH("Polluterwatch",F2154)),"Polluterwatch",IF(F2154="","","Other")))))))</f>
        <v/>
      </c>
      <c r="H2154">
        <f>LEN(B2154)</f>
        <v>5</v>
      </c>
    </row>
    <row r="2155" spans="1:9" ht="15.75" customHeight="1" x14ac:dyDescent="0.2">
      <c r="A2155" s="3" t="s">
        <v>2120</v>
      </c>
      <c r="B2155" s="3" t="s">
        <v>2120</v>
      </c>
      <c r="C2155" s="3" t="s">
        <v>17</v>
      </c>
      <c r="D2155" s="3" t="s">
        <v>17</v>
      </c>
      <c r="F2155" s="3" t="s">
        <v>2121</v>
      </c>
      <c r="G2155" s="3" t="str">
        <f>IF(ISNUMBER(SEARCH("Sourcewatch",F2155)),"Sourcewatch",IF(ISNUMBER(SEARCH("desmog",F2155)),"Desmog",IF(ISNUMBER(SEARCH("Exxon",F2155)),"Exxonsecrets",IF(ISNUMBER(SEARCH("wikipedia",F2155)),"Wikipedia",IF(ISNUMBER(SEARCH("greenpeace",F2155)),"Greenpeace",IF(ISNUMBER(SEARCH("Polluterwatch",F2155)),"Polluterwatch",IF(F2155="","","Other")))))))</f>
        <v>Desmog</v>
      </c>
      <c r="H2155">
        <f>LEN(B2155)</f>
        <v>20</v>
      </c>
    </row>
    <row r="2156" spans="1:9" ht="15.75" customHeight="1" x14ac:dyDescent="0.2">
      <c r="A2156" s="3" t="s">
        <v>2122</v>
      </c>
      <c r="B2156" s="3" t="s">
        <v>2122</v>
      </c>
      <c r="C2156" s="3" t="s">
        <v>17</v>
      </c>
      <c r="D2156" s="3" t="s">
        <v>17</v>
      </c>
      <c r="F2156" s="3" t="s">
        <v>17</v>
      </c>
      <c r="G2156" s="3" t="str">
        <f>IF(ISNUMBER(SEARCH("Sourcewatch",F2156)),"Sourcewatch",IF(ISNUMBER(SEARCH("desmog",F2156)),"Desmog",IF(ISNUMBER(SEARCH("Exxon",F2156)),"Exxonsecrets",IF(ISNUMBER(SEARCH("wikipedia",F2156)),"Wikipedia",IF(ISNUMBER(SEARCH("greenpeace",F2156)),"Greenpeace",IF(ISNUMBER(SEARCH("Polluterwatch",F2156)),"Polluterwatch",IF(F2156="","","Other")))))))</f>
        <v/>
      </c>
      <c r="H2156">
        <f>LEN(B2156)</f>
        <v>33</v>
      </c>
    </row>
    <row r="2157" spans="1:9" ht="15.75" customHeight="1" x14ac:dyDescent="0.2">
      <c r="A2157" s="3" t="s">
        <v>2123</v>
      </c>
      <c r="B2157" s="3" t="s">
        <v>2123</v>
      </c>
      <c r="C2157" s="3" t="s">
        <v>25</v>
      </c>
      <c r="D2157" s="3" t="s">
        <v>17</v>
      </c>
      <c r="F2157" s="3" t="s">
        <v>17</v>
      </c>
      <c r="G2157" s="3" t="str">
        <f>IF(ISNUMBER(SEARCH("Sourcewatch",F2157)),"Sourcewatch",IF(ISNUMBER(SEARCH("desmog",F2157)),"Desmog",IF(ISNUMBER(SEARCH("Exxon",F2157)),"Exxonsecrets",IF(ISNUMBER(SEARCH("wikipedia",F2157)),"Wikipedia",IF(ISNUMBER(SEARCH("greenpeace",F2157)),"Greenpeace",IF(ISNUMBER(SEARCH("Polluterwatch",F2157)),"Polluterwatch",IF(F2157="","","Other")))))))</f>
        <v/>
      </c>
      <c r="H2157">
        <f>LEN(B2157)</f>
        <v>6</v>
      </c>
    </row>
    <row r="2158" spans="1:9" ht="15.75" customHeight="1" x14ac:dyDescent="0.2">
      <c r="A2158" s="3" t="s">
        <v>2124</v>
      </c>
      <c r="B2158" s="3" t="s">
        <v>2124</v>
      </c>
      <c r="C2158" s="3" t="s">
        <v>25</v>
      </c>
      <c r="D2158" s="3" t="s">
        <v>17</v>
      </c>
      <c r="F2158" s="3" t="s">
        <v>17</v>
      </c>
      <c r="G2158" s="3" t="str">
        <f>IF(ISNUMBER(SEARCH("Sourcewatch",F2158)),"Sourcewatch",IF(ISNUMBER(SEARCH("desmog",F2158)),"Desmog",IF(ISNUMBER(SEARCH("Exxon",F2158)),"Exxonsecrets",IF(ISNUMBER(SEARCH("wikipedia",F2158)),"Wikipedia",IF(ISNUMBER(SEARCH("greenpeace",F2158)),"Greenpeace",IF(ISNUMBER(SEARCH("Polluterwatch",F2158)),"Polluterwatch",IF(F2158="","","Other")))))))</f>
        <v/>
      </c>
      <c r="H2158">
        <f>LEN(B2158)</f>
        <v>13</v>
      </c>
    </row>
    <row r="2159" spans="1:9" ht="15.75" customHeight="1" x14ac:dyDescent="0.2">
      <c r="A2159" s="3" t="s">
        <v>2125</v>
      </c>
      <c r="B2159" s="3" t="s">
        <v>2125</v>
      </c>
      <c r="C2159" s="3" t="s">
        <v>17</v>
      </c>
      <c r="D2159" s="3" t="s">
        <v>25</v>
      </c>
      <c r="G2159" s="3" t="str">
        <f>IF(ISNUMBER(SEARCH("Sourcewatch",F2159)),"Sourcewatch",IF(ISNUMBER(SEARCH("desmog",F2159)),"Desmog",IF(ISNUMBER(SEARCH("Exxon",F2159)),"Exxonsecrets",IF(ISNUMBER(SEARCH("wikipedia",F2159)),"Wikipedia",IF(ISNUMBER(SEARCH("greenpeace",F2159)),"Greenpeace",IF(ISNUMBER(SEARCH("Polluterwatch",F2159)),"Polluterwatch",IF(F2159="","","Other")))))))</f>
        <v/>
      </c>
      <c r="H2159">
        <f>LEN(B2159)</f>
        <v>22</v>
      </c>
    </row>
    <row r="2160" spans="1:9" ht="15.75" customHeight="1" x14ac:dyDescent="0.2">
      <c r="A2160" s="3" t="s">
        <v>2126</v>
      </c>
      <c r="B2160" s="3" t="s">
        <v>2126</v>
      </c>
      <c r="C2160" s="3" t="s">
        <v>25</v>
      </c>
      <c r="D2160" s="3" t="s">
        <v>17</v>
      </c>
      <c r="F2160" s="3" t="s">
        <v>17</v>
      </c>
      <c r="G2160" s="3" t="str">
        <f>IF(ISNUMBER(SEARCH("Sourcewatch",F2160)),"Sourcewatch",IF(ISNUMBER(SEARCH("desmog",F2160)),"Desmog",IF(ISNUMBER(SEARCH("Exxon",F2160)),"Exxonsecrets",IF(ISNUMBER(SEARCH("wikipedia",F2160)),"Wikipedia",IF(ISNUMBER(SEARCH("greenpeace",F2160)),"Greenpeace",IF(ISNUMBER(SEARCH("Polluterwatch",F2160)),"Polluterwatch",IF(F2160="","","Other")))))))</f>
        <v/>
      </c>
      <c r="H2160">
        <f>LEN(B2160)</f>
        <v>11</v>
      </c>
    </row>
    <row r="2161" spans="1:9" ht="15.75" customHeight="1" x14ac:dyDescent="0.2">
      <c r="A2161" s="3" t="s">
        <v>2127</v>
      </c>
      <c r="B2161" s="3" t="s">
        <v>2127</v>
      </c>
      <c r="C2161" s="3" t="s">
        <v>25</v>
      </c>
      <c r="D2161" s="3" t="s">
        <v>17</v>
      </c>
      <c r="F2161" s="3" t="s">
        <v>17</v>
      </c>
      <c r="G2161" s="3" t="str">
        <f>IF(ISNUMBER(SEARCH("Sourcewatch",F2161)),"Sourcewatch",IF(ISNUMBER(SEARCH("desmog",F2161)),"Desmog",IF(ISNUMBER(SEARCH("Exxon",F2161)),"Exxonsecrets",IF(ISNUMBER(SEARCH("wikipedia",F2161)),"Wikipedia",IF(ISNUMBER(SEARCH("greenpeace",F2161)),"Greenpeace",IF(ISNUMBER(SEARCH("Polluterwatch",F2161)),"Polluterwatch",IF(F2161="","","Other")))))))</f>
        <v/>
      </c>
      <c r="H2161">
        <f>LEN(B2161)</f>
        <v>3</v>
      </c>
    </row>
    <row r="2162" spans="1:9" ht="15.75" customHeight="1" x14ac:dyDescent="0.2">
      <c r="A2162" s="3" t="s">
        <v>2128</v>
      </c>
      <c r="B2162" s="3" t="s">
        <v>2128</v>
      </c>
      <c r="C2162" s="3" t="s">
        <v>17</v>
      </c>
      <c r="D2162" s="3" t="s">
        <v>25</v>
      </c>
      <c r="G2162" s="3" t="str">
        <f>IF(ISNUMBER(SEARCH("Sourcewatch",F2162)),"Sourcewatch",IF(ISNUMBER(SEARCH("desmog",F2162)),"Desmog",IF(ISNUMBER(SEARCH("Exxon",F2162)),"Exxonsecrets",IF(ISNUMBER(SEARCH("wikipedia",F2162)),"Wikipedia",IF(ISNUMBER(SEARCH("greenpeace",F2162)),"Greenpeace",IF(ISNUMBER(SEARCH("Polluterwatch",F2162)),"Polluterwatch",IF(F2162="","","Other")))))))</f>
        <v/>
      </c>
      <c r="H2162">
        <f>LEN(B2162)</f>
        <v>14</v>
      </c>
    </row>
    <row r="2163" spans="1:9" ht="15.75" customHeight="1" x14ac:dyDescent="0.2">
      <c r="A2163" s="3" t="s">
        <v>2129</v>
      </c>
      <c r="B2163" s="3" t="s">
        <v>2129</v>
      </c>
      <c r="C2163" s="3" t="s">
        <v>25</v>
      </c>
      <c r="D2163" s="3" t="s">
        <v>17</v>
      </c>
      <c r="F2163" s="3" t="s">
        <v>17</v>
      </c>
      <c r="G2163" s="3" t="str">
        <f>IF(ISNUMBER(SEARCH("Sourcewatch",F2163)),"Sourcewatch",IF(ISNUMBER(SEARCH("desmog",F2163)),"Desmog",IF(ISNUMBER(SEARCH("Exxon",F2163)),"Exxonsecrets",IF(ISNUMBER(SEARCH("wikipedia",F2163)),"Wikipedia",IF(ISNUMBER(SEARCH("greenpeace",F2163)),"Greenpeace",IF(ISNUMBER(SEARCH("Polluterwatch",F2163)),"Polluterwatch",IF(F2163="","","Other")))))))</f>
        <v/>
      </c>
      <c r="H2163">
        <f>LEN(B2163)</f>
        <v>10</v>
      </c>
    </row>
    <row r="2164" spans="1:9" ht="15.75" customHeight="1" x14ac:dyDescent="0.2">
      <c r="A2164" s="3" t="s">
        <v>2130</v>
      </c>
      <c r="B2164" s="3" t="s">
        <v>2130</v>
      </c>
      <c r="C2164" s="3" t="s">
        <v>25</v>
      </c>
      <c r="D2164" s="3" t="s">
        <v>17</v>
      </c>
      <c r="F2164" s="3" t="s">
        <v>17</v>
      </c>
      <c r="G2164" s="3" t="str">
        <f>IF(ISNUMBER(SEARCH("Sourcewatch",F2164)),"Sourcewatch",IF(ISNUMBER(SEARCH("desmog",F2164)),"Desmog",IF(ISNUMBER(SEARCH("Exxon",F2164)),"Exxonsecrets",IF(ISNUMBER(SEARCH("wikipedia",F2164)),"Wikipedia",IF(ISNUMBER(SEARCH("greenpeace",F2164)),"Greenpeace",IF(ISNUMBER(SEARCH("Polluterwatch",F2164)),"Polluterwatch",IF(F2164="","","Other")))))))</f>
        <v/>
      </c>
      <c r="H2164">
        <f>LEN(B2164)</f>
        <v>13</v>
      </c>
    </row>
    <row r="2165" spans="1:9" ht="15.75" customHeight="1" x14ac:dyDescent="0.2">
      <c r="A2165" s="3" t="s">
        <v>2131</v>
      </c>
      <c r="B2165" s="3" t="s">
        <v>2131</v>
      </c>
      <c r="C2165" s="3" t="s">
        <v>25</v>
      </c>
      <c r="D2165" s="3" t="s">
        <v>17</v>
      </c>
      <c r="F2165" s="3" t="s">
        <v>17</v>
      </c>
      <c r="G2165" s="3" t="str">
        <f>IF(ISNUMBER(SEARCH("Sourcewatch",F2165)),"Sourcewatch",IF(ISNUMBER(SEARCH("desmog",F2165)),"Desmog",IF(ISNUMBER(SEARCH("Exxon",F2165)),"Exxonsecrets",IF(ISNUMBER(SEARCH("wikipedia",F2165)),"Wikipedia",IF(ISNUMBER(SEARCH("greenpeace",F2165)),"Greenpeace",IF(ISNUMBER(SEARCH("Polluterwatch",F2165)),"Polluterwatch",IF(F2165="","","Other")))))))</f>
        <v/>
      </c>
      <c r="H2165">
        <f>LEN(B2165)</f>
        <v>11</v>
      </c>
    </row>
    <row r="2166" spans="1:9" ht="15.75" customHeight="1" x14ac:dyDescent="0.2">
      <c r="A2166" s="3" t="s">
        <v>2132</v>
      </c>
      <c r="B2166" s="3" t="s">
        <v>2132</v>
      </c>
      <c r="C2166" s="3" t="s">
        <v>25</v>
      </c>
      <c r="D2166" s="3" t="s">
        <v>17</v>
      </c>
      <c r="F2166" s="3" t="s">
        <v>17</v>
      </c>
      <c r="G2166" s="3" t="str">
        <f>IF(ISNUMBER(SEARCH("Sourcewatch",F2166)),"Sourcewatch",IF(ISNUMBER(SEARCH("desmog",F2166)),"Desmog",IF(ISNUMBER(SEARCH("Exxon",F2166)),"Exxonsecrets",IF(ISNUMBER(SEARCH("wikipedia",F2166)),"Wikipedia",IF(ISNUMBER(SEARCH("greenpeace",F2166)),"Greenpeace",IF(ISNUMBER(SEARCH("Polluterwatch",F2166)),"Polluterwatch",IF(F2166="","","Other")))))))</f>
        <v/>
      </c>
      <c r="H2166">
        <f>LEN(B2166)</f>
        <v>12</v>
      </c>
    </row>
    <row r="2167" spans="1:9" ht="15.75" customHeight="1" x14ac:dyDescent="0.2">
      <c r="A2167" s="3" t="s">
        <v>2133</v>
      </c>
      <c r="B2167" s="3" t="s">
        <v>2133</v>
      </c>
      <c r="C2167" s="3" t="s">
        <v>25</v>
      </c>
      <c r="D2167" s="3" t="s">
        <v>17</v>
      </c>
      <c r="F2167" s="3" t="s">
        <v>17</v>
      </c>
      <c r="G2167" s="3" t="str">
        <f>IF(ISNUMBER(SEARCH("Sourcewatch",F2167)),"Sourcewatch",IF(ISNUMBER(SEARCH("desmog",F2167)),"Desmog",IF(ISNUMBER(SEARCH("Exxon",F2167)),"Exxonsecrets",IF(ISNUMBER(SEARCH("wikipedia",F2167)),"Wikipedia",IF(ISNUMBER(SEARCH("greenpeace",F2167)),"Greenpeace",IF(ISNUMBER(SEARCH("Polluterwatch",F2167)),"Polluterwatch",IF(F2167="","","Other")))))))</f>
        <v/>
      </c>
      <c r="H2167">
        <f>LEN(B2167)</f>
        <v>10</v>
      </c>
    </row>
    <row r="2168" spans="1:9" ht="15.75" customHeight="1" x14ac:dyDescent="0.2">
      <c r="A2168" s="3" t="s">
        <v>2134</v>
      </c>
      <c r="B2168" s="3" t="s">
        <v>2134</v>
      </c>
      <c r="C2168" s="3" t="s">
        <v>25</v>
      </c>
      <c r="D2168" s="3" t="s">
        <v>17</v>
      </c>
      <c r="F2168" s="3" t="s">
        <v>17</v>
      </c>
      <c r="G2168" s="3" t="str">
        <f>IF(ISNUMBER(SEARCH("Sourcewatch",F2168)),"Sourcewatch",IF(ISNUMBER(SEARCH("desmog",F2168)),"Desmog",IF(ISNUMBER(SEARCH("Exxon",F2168)),"Exxonsecrets",IF(ISNUMBER(SEARCH("wikipedia",F2168)),"Wikipedia",IF(ISNUMBER(SEARCH("greenpeace",F2168)),"Greenpeace",IF(ISNUMBER(SEARCH("Polluterwatch",F2168)),"Polluterwatch",IF(F2168="","","Other")))))))</f>
        <v/>
      </c>
      <c r="H2168">
        <f>LEN(B2168)</f>
        <v>11</v>
      </c>
    </row>
    <row r="2169" spans="1:9" ht="15.75" customHeight="1" x14ac:dyDescent="0.2">
      <c r="A2169" s="11" t="s">
        <v>4296</v>
      </c>
      <c r="B2169" s="11" t="s">
        <v>4345</v>
      </c>
      <c r="C2169" t="s">
        <v>17</v>
      </c>
      <c r="D2169" t="s">
        <v>17</v>
      </c>
      <c r="F2169" t="s">
        <v>4663</v>
      </c>
      <c r="G2169" s="3" t="str">
        <f>IF(ISNUMBER(SEARCH("Sourcewatch",F2169)),"Sourcewatch",IF(ISNUMBER(SEARCH("desmog",F2169)),"Desmog",IF(ISNUMBER(SEARCH("Exxon",F2169)),"Exxonsecrets",IF(ISNUMBER(SEARCH("wikipedia",F2169)),"Wikipedia",IF(ISNUMBER(SEARCH("greenpeace",F2169)),"Greenpeace",IF(ISNUMBER(SEARCH("Polluterwatch",F2169)),"Polluterwatch",IF(F2169="","","Other")))))))</f>
        <v>Desmog</v>
      </c>
      <c r="H2169">
        <f>LEN(B2169)</f>
        <v>17</v>
      </c>
      <c r="I2169" s="17" t="s">
        <v>25</v>
      </c>
    </row>
    <row r="2170" spans="1:9" ht="15.75" customHeight="1" x14ac:dyDescent="0.2">
      <c r="A2170" s="3" t="s">
        <v>2135</v>
      </c>
      <c r="B2170" s="3" t="s">
        <v>2135</v>
      </c>
      <c r="C2170" s="3" t="s">
        <v>25</v>
      </c>
      <c r="D2170" s="3" t="s">
        <v>17</v>
      </c>
      <c r="F2170" s="3" t="s">
        <v>17</v>
      </c>
      <c r="G2170" s="3" t="str">
        <f>IF(ISNUMBER(SEARCH("Sourcewatch",F2170)),"Sourcewatch",IF(ISNUMBER(SEARCH("desmog",F2170)),"Desmog",IF(ISNUMBER(SEARCH("Exxon",F2170)),"Exxonsecrets",IF(ISNUMBER(SEARCH("wikipedia",F2170)),"Wikipedia",IF(ISNUMBER(SEARCH("greenpeace",F2170)),"Greenpeace",IF(ISNUMBER(SEARCH("Polluterwatch",F2170)),"Polluterwatch",IF(F2170="","","Other")))))))</f>
        <v/>
      </c>
      <c r="H2170">
        <f>LEN(B2170)</f>
        <v>14</v>
      </c>
    </row>
    <row r="2171" spans="1:9" ht="15.75" customHeight="1" x14ac:dyDescent="0.2">
      <c r="A2171" s="3" t="s">
        <v>2136</v>
      </c>
      <c r="B2171" s="3" t="s">
        <v>2136</v>
      </c>
      <c r="C2171" s="3" t="s">
        <v>25</v>
      </c>
      <c r="D2171" s="3" t="s">
        <v>17</v>
      </c>
      <c r="F2171" s="3" t="s">
        <v>17</v>
      </c>
      <c r="G2171" s="3" t="str">
        <f>IF(ISNUMBER(SEARCH("Sourcewatch",F2171)),"Sourcewatch",IF(ISNUMBER(SEARCH("desmog",F2171)),"Desmog",IF(ISNUMBER(SEARCH("Exxon",F2171)),"Exxonsecrets",IF(ISNUMBER(SEARCH("wikipedia",F2171)),"Wikipedia",IF(ISNUMBER(SEARCH("greenpeace",F2171)),"Greenpeace",IF(ISNUMBER(SEARCH("Polluterwatch",F2171)),"Polluterwatch",IF(F2171="","","Other")))))))</f>
        <v/>
      </c>
      <c r="H2171">
        <f>LEN(B2171)</f>
        <v>4</v>
      </c>
    </row>
    <row r="2172" spans="1:9" ht="15.75" customHeight="1" x14ac:dyDescent="0.2">
      <c r="A2172" s="3" t="s">
        <v>2137</v>
      </c>
      <c r="B2172" s="3" t="s">
        <v>2137</v>
      </c>
      <c r="C2172" s="3" t="s">
        <v>25</v>
      </c>
      <c r="D2172" s="3" t="s">
        <v>17</v>
      </c>
      <c r="F2172" s="3" t="s">
        <v>17</v>
      </c>
      <c r="G2172" s="3" t="str">
        <f>IF(ISNUMBER(SEARCH("Sourcewatch",F2172)),"Sourcewatch",IF(ISNUMBER(SEARCH("desmog",F2172)),"Desmog",IF(ISNUMBER(SEARCH("Exxon",F2172)),"Exxonsecrets",IF(ISNUMBER(SEARCH("wikipedia",F2172)),"Wikipedia",IF(ISNUMBER(SEARCH("greenpeace",F2172)),"Greenpeace",IF(ISNUMBER(SEARCH("Polluterwatch",F2172)),"Polluterwatch",IF(F2172="","","Other")))))))</f>
        <v/>
      </c>
      <c r="H2172">
        <f>LEN(B2172)</f>
        <v>15</v>
      </c>
    </row>
    <row r="2173" spans="1:9" ht="15.75" customHeight="1" x14ac:dyDescent="0.2">
      <c r="A2173" s="3" t="s">
        <v>2138</v>
      </c>
      <c r="B2173" s="3" t="s">
        <v>2138</v>
      </c>
      <c r="C2173" s="3" t="s">
        <v>25</v>
      </c>
      <c r="D2173" s="3" t="s">
        <v>17</v>
      </c>
      <c r="F2173" s="3" t="s">
        <v>17</v>
      </c>
      <c r="G2173" s="3" t="str">
        <f>IF(ISNUMBER(SEARCH("Sourcewatch",F2173)),"Sourcewatch",IF(ISNUMBER(SEARCH("desmog",F2173)),"Desmog",IF(ISNUMBER(SEARCH("Exxon",F2173)),"Exxonsecrets",IF(ISNUMBER(SEARCH("wikipedia",F2173)),"Wikipedia",IF(ISNUMBER(SEARCH("greenpeace",F2173)),"Greenpeace",IF(ISNUMBER(SEARCH("Polluterwatch",F2173)),"Polluterwatch",IF(F2173="","","Other")))))))</f>
        <v/>
      </c>
      <c r="H2173">
        <f>LEN(B2173)</f>
        <v>15</v>
      </c>
    </row>
    <row r="2174" spans="1:9" ht="15.75" customHeight="1" x14ac:dyDescent="0.2">
      <c r="A2174" s="3" t="s">
        <v>2139</v>
      </c>
      <c r="B2174" s="3" t="s">
        <v>2139</v>
      </c>
      <c r="C2174" s="3" t="s">
        <v>25</v>
      </c>
      <c r="D2174" s="3" t="s">
        <v>17</v>
      </c>
      <c r="F2174" s="3" t="s">
        <v>17</v>
      </c>
      <c r="G2174" s="3" t="str">
        <f>IF(ISNUMBER(SEARCH("Sourcewatch",F2174)),"Sourcewatch",IF(ISNUMBER(SEARCH("desmog",F2174)),"Desmog",IF(ISNUMBER(SEARCH("Exxon",F2174)),"Exxonsecrets",IF(ISNUMBER(SEARCH("wikipedia",F2174)),"Wikipedia",IF(ISNUMBER(SEARCH("greenpeace",F2174)),"Greenpeace",IF(ISNUMBER(SEARCH("Polluterwatch",F2174)),"Polluterwatch",IF(F2174="","","Other")))))))</f>
        <v/>
      </c>
      <c r="H2174">
        <f>LEN(B2174)</f>
        <v>9</v>
      </c>
    </row>
    <row r="2175" spans="1:9" ht="15.75" customHeight="1" x14ac:dyDescent="0.2">
      <c r="A2175" s="3" t="s">
        <v>2140</v>
      </c>
      <c r="B2175" s="3" t="s">
        <v>2140</v>
      </c>
      <c r="C2175" s="3" t="s">
        <v>25</v>
      </c>
      <c r="D2175" s="3" t="s">
        <v>17</v>
      </c>
      <c r="F2175" s="3" t="s">
        <v>17</v>
      </c>
      <c r="G2175" s="3" t="str">
        <f>IF(ISNUMBER(SEARCH("Sourcewatch",F2175)),"Sourcewatch",IF(ISNUMBER(SEARCH("desmog",F2175)),"Desmog",IF(ISNUMBER(SEARCH("Exxon",F2175)),"Exxonsecrets",IF(ISNUMBER(SEARCH("wikipedia",F2175)),"Wikipedia",IF(ISNUMBER(SEARCH("greenpeace",F2175)),"Greenpeace",IF(ISNUMBER(SEARCH("Polluterwatch",F2175)),"Polluterwatch",IF(F2175="","","Other")))))))</f>
        <v/>
      </c>
      <c r="H2175">
        <f>LEN(B2175)</f>
        <v>19</v>
      </c>
    </row>
    <row r="2176" spans="1:9" ht="15.75" customHeight="1" x14ac:dyDescent="0.2">
      <c r="A2176" s="3" t="s">
        <v>2141</v>
      </c>
      <c r="B2176" s="3" t="s">
        <v>2141</v>
      </c>
      <c r="C2176" s="3" t="s">
        <v>25</v>
      </c>
      <c r="D2176" s="3" t="s">
        <v>17</v>
      </c>
      <c r="F2176" s="3" t="s">
        <v>17</v>
      </c>
      <c r="G2176" s="3" t="str">
        <f>IF(ISNUMBER(SEARCH("Sourcewatch",F2176)),"Sourcewatch",IF(ISNUMBER(SEARCH("desmog",F2176)),"Desmog",IF(ISNUMBER(SEARCH("Exxon",F2176)),"Exxonsecrets",IF(ISNUMBER(SEARCH("wikipedia",F2176)),"Wikipedia",IF(ISNUMBER(SEARCH("greenpeace",F2176)),"Greenpeace",IF(ISNUMBER(SEARCH("Polluterwatch",F2176)),"Polluterwatch",IF(F2176="","","Other")))))))</f>
        <v/>
      </c>
      <c r="H2176">
        <f>LEN(B2176)</f>
        <v>7</v>
      </c>
    </row>
    <row r="2177" spans="1:9" ht="15.75" customHeight="1" x14ac:dyDescent="0.2">
      <c r="A2177" s="3" t="s">
        <v>2142</v>
      </c>
      <c r="B2177" s="3" t="s">
        <v>2142</v>
      </c>
      <c r="C2177" s="3" t="s">
        <v>25</v>
      </c>
      <c r="D2177" s="3" t="s">
        <v>17</v>
      </c>
      <c r="F2177" s="3" t="s">
        <v>17</v>
      </c>
      <c r="G2177" s="3" t="str">
        <f>IF(ISNUMBER(SEARCH("Sourcewatch",F2177)),"Sourcewatch",IF(ISNUMBER(SEARCH("desmog",F2177)),"Desmog",IF(ISNUMBER(SEARCH("Exxon",F2177)),"Exxonsecrets",IF(ISNUMBER(SEARCH("wikipedia",F2177)),"Wikipedia",IF(ISNUMBER(SEARCH("greenpeace",F2177)),"Greenpeace",IF(ISNUMBER(SEARCH("Polluterwatch",F2177)),"Polluterwatch",IF(F2177="","","Other")))))))</f>
        <v/>
      </c>
      <c r="H2177">
        <f>LEN(B2177)</f>
        <v>4</v>
      </c>
    </row>
    <row r="2178" spans="1:9" ht="15.75" customHeight="1" x14ac:dyDescent="0.2">
      <c r="A2178" s="3" t="s">
        <v>2143</v>
      </c>
      <c r="B2178" s="3" t="s">
        <v>2143</v>
      </c>
      <c r="C2178" s="3" t="s">
        <v>25</v>
      </c>
      <c r="D2178" s="3" t="s">
        <v>17</v>
      </c>
      <c r="F2178" s="3" t="s">
        <v>17</v>
      </c>
      <c r="G2178" s="3" t="str">
        <f>IF(ISNUMBER(SEARCH("Sourcewatch",F2178)),"Sourcewatch",IF(ISNUMBER(SEARCH("desmog",F2178)),"Desmog",IF(ISNUMBER(SEARCH("Exxon",F2178)),"Exxonsecrets",IF(ISNUMBER(SEARCH("wikipedia",F2178)),"Wikipedia",IF(ISNUMBER(SEARCH("greenpeace",F2178)),"Greenpeace",IF(ISNUMBER(SEARCH("Polluterwatch",F2178)),"Polluterwatch",IF(F2178="","","Other")))))))</f>
        <v/>
      </c>
      <c r="H2178">
        <f>LEN(B2178)</f>
        <v>16</v>
      </c>
    </row>
    <row r="2179" spans="1:9" ht="15.75" customHeight="1" x14ac:dyDescent="0.2">
      <c r="A2179" s="3" t="s">
        <v>2144</v>
      </c>
      <c r="B2179" s="3" t="s">
        <v>2144</v>
      </c>
      <c r="C2179" s="3" t="s">
        <v>25</v>
      </c>
      <c r="D2179" s="3" t="s">
        <v>17</v>
      </c>
      <c r="F2179" s="3" t="s">
        <v>17</v>
      </c>
      <c r="G2179" s="3" t="str">
        <f>IF(ISNUMBER(SEARCH("Sourcewatch",F2179)),"Sourcewatch",IF(ISNUMBER(SEARCH("desmog",F2179)),"Desmog",IF(ISNUMBER(SEARCH("Exxon",F2179)),"Exxonsecrets",IF(ISNUMBER(SEARCH("wikipedia",F2179)),"Wikipedia",IF(ISNUMBER(SEARCH("greenpeace",F2179)),"Greenpeace",IF(ISNUMBER(SEARCH("Polluterwatch",F2179)),"Polluterwatch",IF(F2179="","","Other")))))))</f>
        <v/>
      </c>
      <c r="H2179">
        <f>LEN(B2179)</f>
        <v>6</v>
      </c>
    </row>
    <row r="2180" spans="1:9" ht="15.75" customHeight="1" x14ac:dyDescent="0.2">
      <c r="A2180" s="11" t="s">
        <v>4576</v>
      </c>
      <c r="B2180" s="11" t="s">
        <v>4576</v>
      </c>
      <c r="C2180" t="s">
        <v>25</v>
      </c>
      <c r="D2180" t="s">
        <v>17</v>
      </c>
      <c r="G2180" s="3" t="str">
        <f>IF(ISNUMBER(SEARCH("Sourcewatch",F2180)),"Sourcewatch",IF(ISNUMBER(SEARCH("desmog",F2180)),"Desmog",IF(ISNUMBER(SEARCH("Exxon",F2180)),"Exxonsecrets",IF(ISNUMBER(SEARCH("wikipedia",F2180)),"Wikipedia",IF(ISNUMBER(SEARCH("greenpeace",F2180)),"Greenpeace",IF(ISNUMBER(SEARCH("Polluterwatch",F2180)),"Polluterwatch",IF(F2180="","","Other")))))))</f>
        <v/>
      </c>
      <c r="H2180">
        <f>LEN(B2180)</f>
        <v>8</v>
      </c>
      <c r="I2180" s="17" t="s">
        <v>25</v>
      </c>
    </row>
    <row r="2181" spans="1:9" ht="15.75" customHeight="1" x14ac:dyDescent="0.2">
      <c r="A2181" s="3" t="s">
        <v>2145</v>
      </c>
      <c r="B2181" s="3" t="s">
        <v>2145</v>
      </c>
      <c r="C2181" s="3" t="s">
        <v>25</v>
      </c>
      <c r="D2181" s="3" t="s">
        <v>17</v>
      </c>
      <c r="F2181" s="3" t="s">
        <v>17</v>
      </c>
      <c r="G2181" s="3" t="str">
        <f>IF(ISNUMBER(SEARCH("Sourcewatch",F2181)),"Sourcewatch",IF(ISNUMBER(SEARCH("desmog",F2181)),"Desmog",IF(ISNUMBER(SEARCH("Exxon",F2181)),"Exxonsecrets",IF(ISNUMBER(SEARCH("wikipedia",F2181)),"Wikipedia",IF(ISNUMBER(SEARCH("greenpeace",F2181)),"Greenpeace",IF(ISNUMBER(SEARCH("Polluterwatch",F2181)),"Polluterwatch",IF(F2181="","","Other")))))))</f>
        <v/>
      </c>
      <c r="H2181">
        <f>LEN(B2181)</f>
        <v>9</v>
      </c>
    </row>
    <row r="2182" spans="1:9" ht="15.75" customHeight="1" x14ac:dyDescent="0.2">
      <c r="A2182" s="3" t="s">
        <v>2146</v>
      </c>
      <c r="B2182" s="3" t="s">
        <v>2146</v>
      </c>
      <c r="C2182" s="3" t="s">
        <v>25</v>
      </c>
      <c r="D2182" s="3" t="s">
        <v>17</v>
      </c>
      <c r="F2182" s="3" t="s">
        <v>17</v>
      </c>
      <c r="G2182" s="3" t="str">
        <f>IF(ISNUMBER(SEARCH("Sourcewatch",F2182)),"Sourcewatch",IF(ISNUMBER(SEARCH("desmog",F2182)),"Desmog",IF(ISNUMBER(SEARCH("Exxon",F2182)),"Exxonsecrets",IF(ISNUMBER(SEARCH("wikipedia",F2182)),"Wikipedia",IF(ISNUMBER(SEARCH("greenpeace",F2182)),"Greenpeace",IF(ISNUMBER(SEARCH("Polluterwatch",F2182)),"Polluterwatch",IF(F2182="","","Other")))))))</f>
        <v/>
      </c>
      <c r="H2182">
        <f>LEN(B2182)</f>
        <v>16</v>
      </c>
    </row>
    <row r="2183" spans="1:9" ht="15.75" customHeight="1" x14ac:dyDescent="0.2">
      <c r="A2183" s="3" t="s">
        <v>2147</v>
      </c>
      <c r="B2183" s="3" t="s">
        <v>2147</v>
      </c>
      <c r="C2183" s="3" t="s">
        <v>25</v>
      </c>
      <c r="D2183" s="3" t="s">
        <v>17</v>
      </c>
      <c r="F2183" s="3" t="s">
        <v>17</v>
      </c>
      <c r="G2183" s="3" t="str">
        <f>IF(ISNUMBER(SEARCH("Sourcewatch",F2183)),"Sourcewatch",IF(ISNUMBER(SEARCH("desmog",F2183)),"Desmog",IF(ISNUMBER(SEARCH("Exxon",F2183)),"Exxonsecrets",IF(ISNUMBER(SEARCH("wikipedia",F2183)),"Wikipedia",IF(ISNUMBER(SEARCH("greenpeace",F2183)),"Greenpeace",IF(ISNUMBER(SEARCH("Polluterwatch",F2183)),"Polluterwatch",IF(F2183="","","Other")))))))</f>
        <v/>
      </c>
      <c r="H2183">
        <f>LEN(B2183)</f>
        <v>14</v>
      </c>
    </row>
    <row r="2184" spans="1:9" ht="15.75" customHeight="1" x14ac:dyDescent="0.2">
      <c r="A2184" s="3" t="s">
        <v>2148</v>
      </c>
      <c r="B2184" s="3" t="s">
        <v>2148</v>
      </c>
      <c r="C2184" s="3" t="s">
        <v>25</v>
      </c>
      <c r="D2184" s="3" t="s">
        <v>17</v>
      </c>
      <c r="F2184" s="3" t="s">
        <v>17</v>
      </c>
      <c r="G2184" s="3" t="str">
        <f>IF(ISNUMBER(SEARCH("Sourcewatch",F2184)),"Sourcewatch",IF(ISNUMBER(SEARCH("desmog",F2184)),"Desmog",IF(ISNUMBER(SEARCH("Exxon",F2184)),"Exxonsecrets",IF(ISNUMBER(SEARCH("wikipedia",F2184)),"Wikipedia",IF(ISNUMBER(SEARCH("greenpeace",F2184)),"Greenpeace",IF(ISNUMBER(SEARCH("Polluterwatch",F2184)),"Polluterwatch",IF(F2184="","","Other")))))))</f>
        <v/>
      </c>
      <c r="H2184">
        <f>LEN(B2184)</f>
        <v>5</v>
      </c>
    </row>
    <row r="2185" spans="1:9" ht="15.75" customHeight="1" x14ac:dyDescent="0.2">
      <c r="A2185" s="3" t="s">
        <v>2149</v>
      </c>
      <c r="B2185" s="3" t="s">
        <v>2149</v>
      </c>
      <c r="C2185" s="3" t="s">
        <v>25</v>
      </c>
      <c r="D2185" s="3" t="s">
        <v>17</v>
      </c>
      <c r="F2185" s="3" t="s">
        <v>17</v>
      </c>
      <c r="G2185" s="3" t="str">
        <f>IF(ISNUMBER(SEARCH("Sourcewatch",F2185)),"Sourcewatch",IF(ISNUMBER(SEARCH("desmog",F2185)),"Desmog",IF(ISNUMBER(SEARCH("Exxon",F2185)),"Exxonsecrets",IF(ISNUMBER(SEARCH("wikipedia",F2185)),"Wikipedia",IF(ISNUMBER(SEARCH("greenpeace",F2185)),"Greenpeace",IF(ISNUMBER(SEARCH("Polluterwatch",F2185)),"Polluterwatch",IF(F2185="","","Other")))))))</f>
        <v/>
      </c>
      <c r="H2185">
        <f>LEN(B2185)</f>
        <v>16</v>
      </c>
    </row>
    <row r="2186" spans="1:9" ht="15.75" customHeight="1" x14ac:dyDescent="0.2">
      <c r="A2186" s="3" t="s">
        <v>2150</v>
      </c>
      <c r="B2186" s="3" t="s">
        <v>2150</v>
      </c>
      <c r="C2186" s="3" t="s">
        <v>25</v>
      </c>
      <c r="D2186" s="3" t="s">
        <v>17</v>
      </c>
      <c r="F2186" s="3" t="s">
        <v>17</v>
      </c>
      <c r="G2186" s="3" t="str">
        <f>IF(ISNUMBER(SEARCH("Sourcewatch",F2186)),"Sourcewatch",IF(ISNUMBER(SEARCH("desmog",F2186)),"Desmog",IF(ISNUMBER(SEARCH("Exxon",F2186)),"Exxonsecrets",IF(ISNUMBER(SEARCH("wikipedia",F2186)),"Wikipedia",IF(ISNUMBER(SEARCH("greenpeace",F2186)),"Greenpeace",IF(ISNUMBER(SEARCH("Polluterwatch",F2186)),"Polluterwatch",IF(F2186="","","Other")))))))</f>
        <v/>
      </c>
      <c r="H2186">
        <f>LEN(B2186)</f>
        <v>14</v>
      </c>
    </row>
    <row r="2187" spans="1:9" ht="15.75" customHeight="1" x14ac:dyDescent="0.2">
      <c r="A2187" s="3" t="s">
        <v>2151</v>
      </c>
      <c r="B2187" s="3" t="s">
        <v>2151</v>
      </c>
      <c r="C2187" s="3" t="s">
        <v>25</v>
      </c>
      <c r="D2187" s="3" t="s">
        <v>17</v>
      </c>
      <c r="F2187" s="3" t="s">
        <v>17</v>
      </c>
      <c r="G2187" s="3" t="str">
        <f>IF(ISNUMBER(SEARCH("Sourcewatch",F2187)),"Sourcewatch",IF(ISNUMBER(SEARCH("desmog",F2187)),"Desmog",IF(ISNUMBER(SEARCH("Exxon",F2187)),"Exxonsecrets",IF(ISNUMBER(SEARCH("wikipedia",F2187)),"Wikipedia",IF(ISNUMBER(SEARCH("greenpeace",F2187)),"Greenpeace",IF(ISNUMBER(SEARCH("Polluterwatch",F2187)),"Polluterwatch",IF(F2187="","","Other")))))))</f>
        <v/>
      </c>
      <c r="H2187">
        <f>LEN(B2187)</f>
        <v>12</v>
      </c>
    </row>
    <row r="2188" spans="1:9" ht="15.75" customHeight="1" x14ac:dyDescent="0.2">
      <c r="A2188" s="3" t="s">
        <v>2152</v>
      </c>
      <c r="B2188" s="3" t="s">
        <v>2152</v>
      </c>
      <c r="C2188" s="3" t="s">
        <v>25</v>
      </c>
      <c r="D2188" s="3" t="s">
        <v>17</v>
      </c>
      <c r="F2188" s="3" t="s">
        <v>17</v>
      </c>
      <c r="G2188" s="3" t="str">
        <f>IF(ISNUMBER(SEARCH("Sourcewatch",F2188)),"Sourcewatch",IF(ISNUMBER(SEARCH("desmog",F2188)),"Desmog",IF(ISNUMBER(SEARCH("Exxon",F2188)),"Exxonsecrets",IF(ISNUMBER(SEARCH("wikipedia",F2188)),"Wikipedia",IF(ISNUMBER(SEARCH("greenpeace",F2188)),"Greenpeace",IF(ISNUMBER(SEARCH("Polluterwatch",F2188)),"Polluterwatch",IF(F2188="","","Other")))))))</f>
        <v/>
      </c>
      <c r="H2188">
        <f>LEN(B2188)</f>
        <v>2</v>
      </c>
    </row>
    <row r="2189" spans="1:9" ht="15.75" customHeight="1" x14ac:dyDescent="0.2">
      <c r="A2189" s="3" t="s">
        <v>2153</v>
      </c>
      <c r="B2189" s="3" t="s">
        <v>2153</v>
      </c>
      <c r="C2189" s="3" t="s">
        <v>25</v>
      </c>
      <c r="D2189" s="3" t="s">
        <v>17</v>
      </c>
      <c r="F2189" s="3" t="s">
        <v>17</v>
      </c>
      <c r="G2189" s="3" t="str">
        <f>IF(ISNUMBER(SEARCH("Sourcewatch",F2189)),"Sourcewatch",IF(ISNUMBER(SEARCH("desmog",F2189)),"Desmog",IF(ISNUMBER(SEARCH("Exxon",F2189)),"Exxonsecrets",IF(ISNUMBER(SEARCH("wikipedia",F2189)),"Wikipedia",IF(ISNUMBER(SEARCH("greenpeace",F2189)),"Greenpeace",IF(ISNUMBER(SEARCH("Polluterwatch",F2189)),"Polluterwatch",IF(F2189="","","Other")))))))</f>
        <v/>
      </c>
      <c r="H2189">
        <f>LEN(B2189)</f>
        <v>9</v>
      </c>
    </row>
    <row r="2190" spans="1:9" ht="15.75" customHeight="1" x14ac:dyDescent="0.2">
      <c r="A2190" s="3" t="s">
        <v>2154</v>
      </c>
      <c r="B2190" s="3" t="s">
        <v>2154</v>
      </c>
      <c r="C2190" s="3" t="s">
        <v>25</v>
      </c>
      <c r="D2190" s="3" t="s">
        <v>17</v>
      </c>
      <c r="F2190" s="3" t="s">
        <v>17</v>
      </c>
      <c r="G2190" s="3" t="str">
        <f>IF(ISNUMBER(SEARCH("Sourcewatch",F2190)),"Sourcewatch",IF(ISNUMBER(SEARCH("desmog",F2190)),"Desmog",IF(ISNUMBER(SEARCH("Exxon",F2190)),"Exxonsecrets",IF(ISNUMBER(SEARCH("wikipedia",F2190)),"Wikipedia",IF(ISNUMBER(SEARCH("greenpeace",F2190)),"Greenpeace",IF(ISNUMBER(SEARCH("Polluterwatch",F2190)),"Polluterwatch",IF(F2190="","","Other")))))))</f>
        <v/>
      </c>
      <c r="H2190">
        <f>LEN(B2190)</f>
        <v>10</v>
      </c>
    </row>
    <row r="2191" spans="1:9" ht="15.75" customHeight="1" x14ac:dyDescent="0.2">
      <c r="A2191" s="3" t="s">
        <v>2155</v>
      </c>
      <c r="B2191" s="3" t="s">
        <v>2155</v>
      </c>
      <c r="C2191" s="3" t="s">
        <v>25</v>
      </c>
      <c r="D2191" s="3" t="s">
        <v>17</v>
      </c>
      <c r="F2191" s="3" t="s">
        <v>17</v>
      </c>
      <c r="G2191" s="3" t="str">
        <f>IF(ISNUMBER(SEARCH("Sourcewatch",F2191)),"Sourcewatch",IF(ISNUMBER(SEARCH("desmog",F2191)),"Desmog",IF(ISNUMBER(SEARCH("Exxon",F2191)),"Exxonsecrets",IF(ISNUMBER(SEARCH("wikipedia",F2191)),"Wikipedia",IF(ISNUMBER(SEARCH("greenpeace",F2191)),"Greenpeace",IF(ISNUMBER(SEARCH("Polluterwatch",F2191)),"Polluterwatch",IF(F2191="","","Other")))))))</f>
        <v/>
      </c>
      <c r="H2191">
        <f>LEN(B2191)</f>
        <v>19</v>
      </c>
    </row>
    <row r="2192" spans="1:9" ht="15.75" customHeight="1" x14ac:dyDescent="0.2">
      <c r="A2192" s="3" t="s">
        <v>2156</v>
      </c>
      <c r="B2192" s="3" t="s">
        <v>2156</v>
      </c>
      <c r="C2192" s="3" t="s">
        <v>17</v>
      </c>
      <c r="D2192" s="3" t="s">
        <v>17</v>
      </c>
      <c r="F2192" s="3" t="s">
        <v>17</v>
      </c>
      <c r="G2192" s="3" t="str">
        <f>IF(ISNUMBER(SEARCH("Sourcewatch",F2192)),"Sourcewatch",IF(ISNUMBER(SEARCH("desmog",F2192)),"Desmog",IF(ISNUMBER(SEARCH("Exxon",F2192)),"Exxonsecrets",IF(ISNUMBER(SEARCH("wikipedia",F2192)),"Wikipedia",IF(ISNUMBER(SEARCH("greenpeace",F2192)),"Greenpeace",IF(ISNUMBER(SEARCH("Polluterwatch",F2192)),"Polluterwatch",IF(F2192="","","Other")))))))</f>
        <v/>
      </c>
      <c r="H2192">
        <f>LEN(B2192)</f>
        <v>29</v>
      </c>
    </row>
    <row r="2193" spans="1:9" ht="15.75" customHeight="1" x14ac:dyDescent="0.2">
      <c r="A2193" s="3" t="s">
        <v>2157</v>
      </c>
      <c r="B2193" s="3" t="s">
        <v>2157</v>
      </c>
      <c r="C2193" s="3" t="s">
        <v>17</v>
      </c>
      <c r="D2193" s="3" t="s">
        <v>17</v>
      </c>
      <c r="F2193" s="3" t="s">
        <v>2158</v>
      </c>
      <c r="G2193" s="3" t="str">
        <f>IF(ISNUMBER(SEARCH("Sourcewatch",F2193)),"Sourcewatch",IF(ISNUMBER(SEARCH("desmog",F2193)),"Desmog",IF(ISNUMBER(SEARCH("Exxon",F2193)),"Exxonsecrets",IF(ISNUMBER(SEARCH("wikipedia",F2193)),"Wikipedia",IF(ISNUMBER(SEARCH("greenpeace",F2193)),"Greenpeace",IF(ISNUMBER(SEARCH("Polluterwatch",F2193)),"Polluterwatch",IF(F2193="","","Other")))))))</f>
        <v>Sourcewatch</v>
      </c>
      <c r="H2193">
        <f>LEN(B2193)</f>
        <v>18</v>
      </c>
    </row>
    <row r="2194" spans="1:9" ht="15.75" customHeight="1" x14ac:dyDescent="0.2">
      <c r="A2194" s="3" t="s">
        <v>2159</v>
      </c>
      <c r="B2194" s="3" t="s">
        <v>2159</v>
      </c>
      <c r="C2194" s="3" t="s">
        <v>17</v>
      </c>
      <c r="D2194" s="3" t="s">
        <v>17</v>
      </c>
      <c r="F2194" s="3" t="s">
        <v>2160</v>
      </c>
      <c r="G2194" s="3" t="str">
        <f>IF(ISNUMBER(SEARCH("Sourcewatch",F2194)),"Sourcewatch",IF(ISNUMBER(SEARCH("desmog",F2194)),"Desmog",IF(ISNUMBER(SEARCH("Exxon",F2194)),"Exxonsecrets",IF(ISNUMBER(SEARCH("wikipedia",F2194)),"Wikipedia",IF(ISNUMBER(SEARCH("greenpeace",F2194)),"Greenpeace",IF(ISNUMBER(SEARCH("Polluterwatch",F2194)),"Polluterwatch",IF(F2194="","","Other")))))))</f>
        <v>Sourcewatch</v>
      </c>
      <c r="H2194">
        <f>LEN(B2194)</f>
        <v>21</v>
      </c>
    </row>
    <row r="2195" spans="1:9" ht="15.75" customHeight="1" x14ac:dyDescent="0.2">
      <c r="A2195" s="3" t="s">
        <v>2161</v>
      </c>
      <c r="B2195" s="3" t="s">
        <v>2161</v>
      </c>
      <c r="C2195" s="3" t="s">
        <v>17</v>
      </c>
      <c r="D2195" s="3" t="s">
        <v>17</v>
      </c>
      <c r="F2195" s="3" t="s">
        <v>17</v>
      </c>
      <c r="G2195" s="3" t="str">
        <f>IF(ISNUMBER(SEARCH("Sourcewatch",F2195)),"Sourcewatch",IF(ISNUMBER(SEARCH("desmog",F2195)),"Desmog",IF(ISNUMBER(SEARCH("Exxon",F2195)),"Exxonsecrets",IF(ISNUMBER(SEARCH("wikipedia",F2195)),"Wikipedia",IF(ISNUMBER(SEARCH("greenpeace",F2195)),"Greenpeace",IF(ISNUMBER(SEARCH("Polluterwatch",F2195)),"Polluterwatch",IF(F2195="","","Other")))))))</f>
        <v/>
      </c>
      <c r="H2195">
        <f>LEN(B2195)</f>
        <v>20</v>
      </c>
    </row>
    <row r="2196" spans="1:9" ht="15.75" customHeight="1" x14ac:dyDescent="0.2">
      <c r="A2196" s="3" t="s">
        <v>2162</v>
      </c>
      <c r="B2196" s="3" t="s">
        <v>2162</v>
      </c>
      <c r="C2196" s="3" t="s">
        <v>17</v>
      </c>
      <c r="D2196" s="3" t="s">
        <v>17</v>
      </c>
      <c r="F2196" s="3" t="s">
        <v>17</v>
      </c>
      <c r="G2196" s="3" t="str">
        <f>IF(ISNUMBER(SEARCH("Sourcewatch",F2196)),"Sourcewatch",IF(ISNUMBER(SEARCH("desmog",F2196)),"Desmog",IF(ISNUMBER(SEARCH("Exxon",F2196)),"Exxonsecrets",IF(ISNUMBER(SEARCH("wikipedia",F2196)),"Wikipedia",IF(ISNUMBER(SEARCH("greenpeace",F2196)),"Greenpeace",IF(ISNUMBER(SEARCH("Polluterwatch",F2196)),"Polluterwatch",IF(F2196="","","Other")))))))</f>
        <v/>
      </c>
      <c r="H2196">
        <f>LEN(B2196)</f>
        <v>14</v>
      </c>
    </row>
    <row r="2197" spans="1:9" ht="15.75" customHeight="1" x14ac:dyDescent="0.2">
      <c r="A2197" s="3" t="s">
        <v>2163</v>
      </c>
      <c r="B2197" s="3" t="s">
        <v>2163</v>
      </c>
      <c r="C2197" s="3" t="s">
        <v>17</v>
      </c>
      <c r="D2197" s="3" t="s">
        <v>25</v>
      </c>
      <c r="G2197" s="3" t="str">
        <f>IF(ISNUMBER(SEARCH("Sourcewatch",F2197)),"Sourcewatch",IF(ISNUMBER(SEARCH("desmog",F2197)),"Desmog",IF(ISNUMBER(SEARCH("Exxon",F2197)),"Exxonsecrets",IF(ISNUMBER(SEARCH("wikipedia",F2197)),"Wikipedia",IF(ISNUMBER(SEARCH("greenpeace",F2197)),"Greenpeace",IF(ISNUMBER(SEARCH("Polluterwatch",F2197)),"Polluterwatch",IF(F2197="","","Other")))))))</f>
        <v/>
      </c>
      <c r="H2197">
        <f>LEN(B2197)</f>
        <v>18</v>
      </c>
    </row>
    <row r="2198" spans="1:9" ht="15.75" customHeight="1" x14ac:dyDescent="0.2">
      <c r="A2198" s="3" t="s">
        <v>2164</v>
      </c>
      <c r="B2198" s="3" t="s">
        <v>2164</v>
      </c>
      <c r="D2198" s="3" t="s">
        <v>17</v>
      </c>
      <c r="F2198" s="3" t="s">
        <v>17</v>
      </c>
      <c r="G2198" s="3" t="str">
        <f>IF(ISNUMBER(SEARCH("Sourcewatch",F2198)),"Sourcewatch",IF(ISNUMBER(SEARCH("desmog",F2198)),"Desmog",IF(ISNUMBER(SEARCH("Exxon",F2198)),"Exxonsecrets",IF(ISNUMBER(SEARCH("wikipedia",F2198)),"Wikipedia",IF(ISNUMBER(SEARCH("greenpeace",F2198)),"Greenpeace",IF(ISNUMBER(SEARCH("Polluterwatch",F2198)),"Polluterwatch",IF(F2198="","","Other")))))))</f>
        <v/>
      </c>
      <c r="H2198">
        <f>LEN(B2198)</f>
        <v>19</v>
      </c>
    </row>
    <row r="2199" spans="1:9" ht="15.75" customHeight="1" x14ac:dyDescent="0.2">
      <c r="A2199" s="3" t="s">
        <v>2165</v>
      </c>
      <c r="B2199" s="3" t="s">
        <v>2165</v>
      </c>
      <c r="C2199" s="3" t="s">
        <v>25</v>
      </c>
      <c r="D2199" s="3" t="s">
        <v>17</v>
      </c>
      <c r="F2199" s="3" t="s">
        <v>17</v>
      </c>
      <c r="G2199" s="3" t="str">
        <f>IF(ISNUMBER(SEARCH("Sourcewatch",F2199)),"Sourcewatch",IF(ISNUMBER(SEARCH("desmog",F2199)),"Desmog",IF(ISNUMBER(SEARCH("Exxon",F2199)),"Exxonsecrets",IF(ISNUMBER(SEARCH("wikipedia",F2199)),"Wikipedia",IF(ISNUMBER(SEARCH("greenpeace",F2199)),"Greenpeace",IF(ISNUMBER(SEARCH("Polluterwatch",F2199)),"Polluterwatch",IF(F2199="","","Other")))))))</f>
        <v/>
      </c>
      <c r="H2199">
        <f>LEN(B2199)</f>
        <v>11</v>
      </c>
    </row>
    <row r="2200" spans="1:9" ht="15.75" customHeight="1" x14ac:dyDescent="0.2">
      <c r="A2200" s="3" t="s">
        <v>2166</v>
      </c>
      <c r="B2200" s="3" t="s">
        <v>2166</v>
      </c>
      <c r="C2200" s="3" t="s">
        <v>25</v>
      </c>
      <c r="D2200" s="3" t="s">
        <v>17</v>
      </c>
      <c r="F2200" s="3" t="s">
        <v>17</v>
      </c>
      <c r="G2200" s="3" t="str">
        <f>IF(ISNUMBER(SEARCH("Sourcewatch",F2200)),"Sourcewatch",IF(ISNUMBER(SEARCH("desmog",F2200)),"Desmog",IF(ISNUMBER(SEARCH("Exxon",F2200)),"Exxonsecrets",IF(ISNUMBER(SEARCH("wikipedia",F2200)),"Wikipedia",IF(ISNUMBER(SEARCH("greenpeace",F2200)),"Greenpeace",IF(ISNUMBER(SEARCH("Polluterwatch",F2200)),"Polluterwatch",IF(F2200="","","Other")))))))</f>
        <v/>
      </c>
      <c r="H2200">
        <f>LEN(B2200)</f>
        <v>13</v>
      </c>
    </row>
    <row r="2201" spans="1:9" ht="15.75" customHeight="1" x14ac:dyDescent="0.2">
      <c r="A2201" s="3" t="s">
        <v>2167</v>
      </c>
      <c r="B2201" s="3" t="s">
        <v>2167</v>
      </c>
      <c r="C2201" s="3" t="s">
        <v>25</v>
      </c>
      <c r="D2201" s="3" t="s">
        <v>17</v>
      </c>
      <c r="F2201" s="3" t="s">
        <v>17</v>
      </c>
      <c r="G2201" s="3" t="str">
        <f>IF(ISNUMBER(SEARCH("Sourcewatch",F2201)),"Sourcewatch",IF(ISNUMBER(SEARCH("desmog",F2201)),"Desmog",IF(ISNUMBER(SEARCH("Exxon",F2201)),"Exxonsecrets",IF(ISNUMBER(SEARCH("wikipedia",F2201)),"Wikipedia",IF(ISNUMBER(SEARCH("greenpeace",F2201)),"Greenpeace",IF(ISNUMBER(SEARCH("Polluterwatch",F2201)),"Polluterwatch",IF(F2201="","","Other")))))))</f>
        <v/>
      </c>
      <c r="H2201">
        <f>LEN(B2201)</f>
        <v>13</v>
      </c>
    </row>
    <row r="2202" spans="1:9" ht="15.75" customHeight="1" x14ac:dyDescent="0.2">
      <c r="A2202" s="3" t="s">
        <v>2168</v>
      </c>
      <c r="B2202" s="3" t="s">
        <v>2168</v>
      </c>
      <c r="C2202" s="3" t="s">
        <v>25</v>
      </c>
      <c r="D2202" s="3" t="s">
        <v>17</v>
      </c>
      <c r="F2202" s="3" t="s">
        <v>17</v>
      </c>
      <c r="G2202" s="3" t="str">
        <f>IF(ISNUMBER(SEARCH("Sourcewatch",F2202)),"Sourcewatch",IF(ISNUMBER(SEARCH("desmog",F2202)),"Desmog",IF(ISNUMBER(SEARCH("Exxon",F2202)),"Exxonsecrets",IF(ISNUMBER(SEARCH("wikipedia",F2202)),"Wikipedia",IF(ISNUMBER(SEARCH("greenpeace",F2202)),"Greenpeace",IF(ISNUMBER(SEARCH("Polluterwatch",F2202)),"Polluterwatch",IF(F2202="","","Other")))))))</f>
        <v/>
      </c>
      <c r="H2202">
        <f>LEN(B2202)</f>
        <v>13</v>
      </c>
    </row>
    <row r="2203" spans="1:9" ht="15.75" customHeight="1" x14ac:dyDescent="0.2">
      <c r="A2203" s="11" t="s">
        <v>4462</v>
      </c>
      <c r="B2203" s="11" t="s">
        <v>4462</v>
      </c>
      <c r="C2203" t="s">
        <v>25</v>
      </c>
      <c r="D2203" t="s">
        <v>17</v>
      </c>
      <c r="G2203" s="3" t="str">
        <f>IF(ISNUMBER(SEARCH("Sourcewatch",F2203)),"Sourcewatch",IF(ISNUMBER(SEARCH("desmog",F2203)),"Desmog",IF(ISNUMBER(SEARCH("Exxon",F2203)),"Exxonsecrets",IF(ISNUMBER(SEARCH("wikipedia",F2203)),"Wikipedia",IF(ISNUMBER(SEARCH("greenpeace",F2203)),"Greenpeace",IF(ISNUMBER(SEARCH("Polluterwatch",F2203)),"Polluterwatch",IF(F2203="","","Other")))))))</f>
        <v/>
      </c>
      <c r="H2203">
        <f>LEN(B2203)</f>
        <v>6</v>
      </c>
      <c r="I2203" s="17" t="s">
        <v>25</v>
      </c>
    </row>
    <row r="2204" spans="1:9" ht="15.75" customHeight="1" x14ac:dyDescent="0.2">
      <c r="A2204" s="3" t="s">
        <v>2169</v>
      </c>
      <c r="B2204" s="3" t="s">
        <v>2169</v>
      </c>
      <c r="C2204" s="3" t="s">
        <v>25</v>
      </c>
      <c r="D2204" s="3" t="s">
        <v>17</v>
      </c>
      <c r="F2204" s="3" t="s">
        <v>17</v>
      </c>
      <c r="G2204" s="3" t="str">
        <f>IF(ISNUMBER(SEARCH("Sourcewatch",F2204)),"Sourcewatch",IF(ISNUMBER(SEARCH("desmog",F2204)),"Desmog",IF(ISNUMBER(SEARCH("Exxon",F2204)),"Exxonsecrets",IF(ISNUMBER(SEARCH("wikipedia",F2204)),"Wikipedia",IF(ISNUMBER(SEARCH("greenpeace",F2204)),"Greenpeace",IF(ISNUMBER(SEARCH("Polluterwatch",F2204)),"Polluterwatch",IF(F2204="","","Other")))))))</f>
        <v/>
      </c>
      <c r="H2204">
        <f>LEN(B2204)</f>
        <v>12</v>
      </c>
    </row>
    <row r="2205" spans="1:9" ht="15.75" customHeight="1" x14ac:dyDescent="0.2">
      <c r="A2205" s="3" t="s">
        <v>2170</v>
      </c>
      <c r="B2205" s="3" t="s">
        <v>2170</v>
      </c>
      <c r="C2205" s="3" t="s">
        <v>25</v>
      </c>
      <c r="D2205" s="3" t="s">
        <v>17</v>
      </c>
      <c r="F2205" s="3" t="s">
        <v>17</v>
      </c>
      <c r="G2205" s="3" t="str">
        <f>IF(ISNUMBER(SEARCH("Sourcewatch",F2205)),"Sourcewatch",IF(ISNUMBER(SEARCH("desmog",F2205)),"Desmog",IF(ISNUMBER(SEARCH("Exxon",F2205)),"Exxonsecrets",IF(ISNUMBER(SEARCH("wikipedia",F2205)),"Wikipedia",IF(ISNUMBER(SEARCH("greenpeace",F2205)),"Greenpeace",IF(ISNUMBER(SEARCH("Polluterwatch",F2205)),"Polluterwatch",IF(F2205="","","Other")))))))</f>
        <v/>
      </c>
      <c r="H2205">
        <f>LEN(B2205)</f>
        <v>14</v>
      </c>
    </row>
    <row r="2206" spans="1:9" ht="15.75" customHeight="1" x14ac:dyDescent="0.2">
      <c r="A2206" s="3" t="s">
        <v>2171</v>
      </c>
      <c r="B2206" s="3" t="s">
        <v>2171</v>
      </c>
      <c r="C2206" s="3" t="s">
        <v>25</v>
      </c>
      <c r="D2206" s="3" t="s">
        <v>17</v>
      </c>
      <c r="F2206" s="3" t="s">
        <v>17</v>
      </c>
      <c r="G2206" s="3" t="str">
        <f>IF(ISNUMBER(SEARCH("Sourcewatch",F2206)),"Sourcewatch",IF(ISNUMBER(SEARCH("desmog",F2206)),"Desmog",IF(ISNUMBER(SEARCH("Exxon",F2206)),"Exxonsecrets",IF(ISNUMBER(SEARCH("wikipedia",F2206)),"Wikipedia",IF(ISNUMBER(SEARCH("greenpeace",F2206)),"Greenpeace",IF(ISNUMBER(SEARCH("Polluterwatch",F2206)),"Polluterwatch",IF(F2206="","","Other")))))))</f>
        <v/>
      </c>
      <c r="H2206">
        <f>LEN(B2206)</f>
        <v>3</v>
      </c>
    </row>
    <row r="2207" spans="1:9" ht="15.75" customHeight="1" x14ac:dyDescent="0.2">
      <c r="A2207" s="3" t="s">
        <v>2172</v>
      </c>
      <c r="B2207" s="3" t="s">
        <v>2172</v>
      </c>
      <c r="C2207" s="3" t="s">
        <v>17</v>
      </c>
      <c r="D2207" s="3" t="s">
        <v>17</v>
      </c>
      <c r="F2207" s="3" t="s">
        <v>17</v>
      </c>
      <c r="G2207" s="3" t="str">
        <f>IF(ISNUMBER(SEARCH("Sourcewatch",F2207)),"Sourcewatch",IF(ISNUMBER(SEARCH("desmog",F2207)),"Desmog",IF(ISNUMBER(SEARCH("Exxon",F2207)),"Exxonsecrets",IF(ISNUMBER(SEARCH("wikipedia",F2207)),"Wikipedia",IF(ISNUMBER(SEARCH("greenpeace",F2207)),"Greenpeace",IF(ISNUMBER(SEARCH("Polluterwatch",F2207)),"Polluterwatch",IF(F2207="","","Other")))))))</f>
        <v/>
      </c>
      <c r="H2207">
        <f>LEN(B2207)</f>
        <v>44</v>
      </c>
    </row>
    <row r="2208" spans="1:9" ht="15.75" customHeight="1" x14ac:dyDescent="0.2">
      <c r="A2208" s="3" t="s">
        <v>2173</v>
      </c>
      <c r="B2208" s="3" t="s">
        <v>2173</v>
      </c>
      <c r="C2208" s="3" t="s">
        <v>17</v>
      </c>
      <c r="D2208" s="3" t="s">
        <v>17</v>
      </c>
      <c r="F2208" s="3" t="s">
        <v>17</v>
      </c>
      <c r="G2208" s="3" t="str">
        <f>IF(ISNUMBER(SEARCH("Sourcewatch",F2208)),"Sourcewatch",IF(ISNUMBER(SEARCH("desmog",F2208)),"Desmog",IF(ISNUMBER(SEARCH("Exxon",F2208)),"Exxonsecrets",IF(ISNUMBER(SEARCH("wikipedia",F2208)),"Wikipedia",IF(ISNUMBER(SEARCH("greenpeace",F2208)),"Greenpeace",IF(ISNUMBER(SEARCH("Polluterwatch",F2208)),"Polluterwatch",IF(F2208="","","Other")))))))</f>
        <v/>
      </c>
      <c r="H2208">
        <f>LEN(B2208)</f>
        <v>19</v>
      </c>
    </row>
    <row r="2209" spans="1:9" ht="15.75" customHeight="1" x14ac:dyDescent="0.2">
      <c r="A2209" s="3" t="s">
        <v>2174</v>
      </c>
      <c r="B2209" s="3" t="s">
        <v>2174</v>
      </c>
      <c r="C2209" s="3" t="s">
        <v>17</v>
      </c>
      <c r="D2209" s="3" t="s">
        <v>17</v>
      </c>
      <c r="F2209" s="3" t="s">
        <v>2175</v>
      </c>
      <c r="G2209" s="3" t="str">
        <f>IF(ISNUMBER(SEARCH("Sourcewatch",F2209)),"Sourcewatch",IF(ISNUMBER(SEARCH("desmog",F2209)),"Desmog",IF(ISNUMBER(SEARCH("Exxon",F2209)),"Exxonsecrets",IF(ISNUMBER(SEARCH("wikipedia",F2209)),"Wikipedia",IF(ISNUMBER(SEARCH("greenpeace",F2209)),"Greenpeace",IF(ISNUMBER(SEARCH("Polluterwatch",F2209)),"Polluterwatch",IF(F2209="","","Other")))))))</f>
        <v>Sourcewatch</v>
      </c>
      <c r="H2209">
        <f>LEN(B2209)</f>
        <v>15</v>
      </c>
    </row>
    <row r="2210" spans="1:9" ht="15.75" customHeight="1" x14ac:dyDescent="0.2">
      <c r="A2210" s="3" t="s">
        <v>2176</v>
      </c>
      <c r="B2210" s="3" t="s">
        <v>2176</v>
      </c>
      <c r="C2210" s="3" t="s">
        <v>25</v>
      </c>
      <c r="D2210" s="3" t="s">
        <v>17</v>
      </c>
      <c r="F2210" s="3" t="s">
        <v>17</v>
      </c>
      <c r="G2210" s="3" t="str">
        <f>IF(ISNUMBER(SEARCH("Sourcewatch",F2210)),"Sourcewatch",IF(ISNUMBER(SEARCH("desmog",F2210)),"Desmog",IF(ISNUMBER(SEARCH("Exxon",F2210)),"Exxonsecrets",IF(ISNUMBER(SEARCH("wikipedia",F2210)),"Wikipedia",IF(ISNUMBER(SEARCH("greenpeace",F2210)),"Greenpeace",IF(ISNUMBER(SEARCH("Polluterwatch",F2210)),"Polluterwatch",IF(F2210="","","Other")))))))</f>
        <v/>
      </c>
      <c r="H2210">
        <f>LEN(B2210)</f>
        <v>17</v>
      </c>
    </row>
    <row r="2211" spans="1:9" ht="15.75" customHeight="1" x14ac:dyDescent="0.2">
      <c r="A2211" s="3" t="s">
        <v>2177</v>
      </c>
      <c r="B2211" s="3" t="s">
        <v>2177</v>
      </c>
      <c r="C2211" s="3" t="s">
        <v>17</v>
      </c>
      <c r="D2211" s="3" t="s">
        <v>25</v>
      </c>
      <c r="G2211" s="3" t="str">
        <f>IF(ISNUMBER(SEARCH("Sourcewatch",F2211)),"Sourcewatch",IF(ISNUMBER(SEARCH("desmog",F2211)),"Desmog",IF(ISNUMBER(SEARCH("Exxon",F2211)),"Exxonsecrets",IF(ISNUMBER(SEARCH("wikipedia",F2211)),"Wikipedia",IF(ISNUMBER(SEARCH("greenpeace",F2211)),"Greenpeace",IF(ISNUMBER(SEARCH("Polluterwatch",F2211)),"Polluterwatch",IF(F2211="","","Other")))))))</f>
        <v/>
      </c>
      <c r="H2211">
        <f>LEN(B2211)</f>
        <v>21</v>
      </c>
    </row>
    <row r="2212" spans="1:9" ht="15.75" customHeight="1" x14ac:dyDescent="0.2">
      <c r="A2212" s="3" t="s">
        <v>2178</v>
      </c>
      <c r="B2212" s="3" t="s">
        <v>2178</v>
      </c>
      <c r="C2212" s="3" t="s">
        <v>25</v>
      </c>
      <c r="D2212" s="3" t="s">
        <v>17</v>
      </c>
      <c r="F2212" s="3" t="s">
        <v>17</v>
      </c>
      <c r="G2212" s="3" t="str">
        <f>IF(ISNUMBER(SEARCH("Sourcewatch",F2212)),"Sourcewatch",IF(ISNUMBER(SEARCH("desmog",F2212)),"Desmog",IF(ISNUMBER(SEARCH("Exxon",F2212)),"Exxonsecrets",IF(ISNUMBER(SEARCH("wikipedia",F2212)),"Wikipedia",IF(ISNUMBER(SEARCH("greenpeace",F2212)),"Greenpeace",IF(ISNUMBER(SEARCH("Polluterwatch",F2212)),"Polluterwatch",IF(F2212="","","Other")))))))</f>
        <v/>
      </c>
      <c r="H2212">
        <f>LEN(B2212)</f>
        <v>18</v>
      </c>
    </row>
    <row r="2213" spans="1:9" ht="15.75" customHeight="1" x14ac:dyDescent="0.2">
      <c r="A2213" s="11" t="s">
        <v>4379</v>
      </c>
      <c r="B2213" s="11" t="s">
        <v>4379</v>
      </c>
      <c r="C2213" t="s">
        <v>25</v>
      </c>
      <c r="D2213" t="s">
        <v>17</v>
      </c>
      <c r="G2213" s="3" t="str">
        <f>IF(ISNUMBER(SEARCH("Sourcewatch",F2213)),"Sourcewatch",IF(ISNUMBER(SEARCH("desmog",F2213)),"Desmog",IF(ISNUMBER(SEARCH("Exxon",F2213)),"Exxonsecrets",IF(ISNUMBER(SEARCH("wikipedia",F2213)),"Wikipedia",IF(ISNUMBER(SEARCH("greenpeace",F2213)),"Greenpeace",IF(ISNUMBER(SEARCH("Polluterwatch",F2213)),"Polluterwatch",IF(F2213="","","Other")))))))</f>
        <v/>
      </c>
      <c r="H2213">
        <f>LEN(B2213)</f>
        <v>9</v>
      </c>
      <c r="I2213" s="17" t="s">
        <v>25</v>
      </c>
    </row>
    <row r="2214" spans="1:9" ht="15.75" customHeight="1" x14ac:dyDescent="0.2">
      <c r="A2214" s="11" t="s">
        <v>4406</v>
      </c>
      <c r="B2214" s="11" t="s">
        <v>4406</v>
      </c>
      <c r="C2214" t="s">
        <v>25</v>
      </c>
      <c r="D2214" t="s">
        <v>17</v>
      </c>
      <c r="G2214" s="3" t="str">
        <f>IF(ISNUMBER(SEARCH("Sourcewatch",F2214)),"Sourcewatch",IF(ISNUMBER(SEARCH("desmog",F2214)),"Desmog",IF(ISNUMBER(SEARCH("Exxon",F2214)),"Exxonsecrets",IF(ISNUMBER(SEARCH("wikipedia",F2214)),"Wikipedia",IF(ISNUMBER(SEARCH("greenpeace",F2214)),"Greenpeace",IF(ISNUMBER(SEARCH("Polluterwatch",F2214)),"Polluterwatch",IF(F2214="","","Other")))))))</f>
        <v/>
      </c>
      <c r="H2214">
        <f>LEN(B2214)</f>
        <v>7</v>
      </c>
      <c r="I2214" s="17" t="s">
        <v>25</v>
      </c>
    </row>
    <row r="2215" spans="1:9" ht="15.75" customHeight="1" x14ac:dyDescent="0.2">
      <c r="A2215" s="3" t="s">
        <v>2179</v>
      </c>
      <c r="B2215" s="3" t="s">
        <v>2179</v>
      </c>
      <c r="C2215" s="3" t="s">
        <v>25</v>
      </c>
      <c r="D2215" s="3" t="s">
        <v>17</v>
      </c>
      <c r="F2215" s="3" t="s">
        <v>17</v>
      </c>
      <c r="G2215" s="3" t="str">
        <f>IF(ISNUMBER(SEARCH("Sourcewatch",F2215)),"Sourcewatch",IF(ISNUMBER(SEARCH("desmog",F2215)),"Desmog",IF(ISNUMBER(SEARCH("Exxon",F2215)),"Exxonsecrets",IF(ISNUMBER(SEARCH("wikipedia",F2215)),"Wikipedia",IF(ISNUMBER(SEARCH("greenpeace",F2215)),"Greenpeace",IF(ISNUMBER(SEARCH("Polluterwatch",F2215)),"Polluterwatch",IF(F2215="","","Other")))))))</f>
        <v/>
      </c>
      <c r="H2215">
        <f>LEN(B2215)</f>
        <v>15</v>
      </c>
    </row>
    <row r="2216" spans="1:9" ht="15.75" customHeight="1" x14ac:dyDescent="0.2">
      <c r="A2216" s="3" t="s">
        <v>2180</v>
      </c>
      <c r="B2216" s="3" t="s">
        <v>2180</v>
      </c>
      <c r="C2216" s="3" t="s">
        <v>25</v>
      </c>
      <c r="D2216" s="3" t="s">
        <v>17</v>
      </c>
      <c r="F2216" s="3" t="s">
        <v>17</v>
      </c>
      <c r="G2216" s="3" t="str">
        <f>IF(ISNUMBER(SEARCH("Sourcewatch",F2216)),"Sourcewatch",IF(ISNUMBER(SEARCH("desmog",F2216)),"Desmog",IF(ISNUMBER(SEARCH("Exxon",F2216)),"Exxonsecrets",IF(ISNUMBER(SEARCH("wikipedia",F2216)),"Wikipedia",IF(ISNUMBER(SEARCH("greenpeace",F2216)),"Greenpeace",IF(ISNUMBER(SEARCH("Polluterwatch",F2216)),"Polluterwatch",IF(F2216="","","Other")))))))</f>
        <v/>
      </c>
      <c r="H2216">
        <f>LEN(B2216)</f>
        <v>6</v>
      </c>
    </row>
    <row r="2217" spans="1:9" ht="15.75" customHeight="1" x14ac:dyDescent="0.2">
      <c r="A2217" s="3" t="s">
        <v>2181</v>
      </c>
      <c r="B2217" s="3" t="s">
        <v>2181</v>
      </c>
      <c r="C2217" s="3" t="s">
        <v>17</v>
      </c>
      <c r="D2217" s="3" t="s">
        <v>25</v>
      </c>
      <c r="G2217" s="3" t="str">
        <f>IF(ISNUMBER(SEARCH("Sourcewatch",F2217)),"Sourcewatch",IF(ISNUMBER(SEARCH("desmog",F2217)),"Desmog",IF(ISNUMBER(SEARCH("Exxon",F2217)),"Exxonsecrets",IF(ISNUMBER(SEARCH("wikipedia",F2217)),"Wikipedia",IF(ISNUMBER(SEARCH("greenpeace",F2217)),"Greenpeace",IF(ISNUMBER(SEARCH("Polluterwatch",F2217)),"Polluterwatch",IF(F2217="","","Other")))))))</f>
        <v/>
      </c>
      <c r="H2217">
        <f>LEN(B2217)</f>
        <v>16</v>
      </c>
    </row>
    <row r="2218" spans="1:9" ht="15.75" customHeight="1" x14ac:dyDescent="0.2">
      <c r="A2218" s="3" t="s">
        <v>2182</v>
      </c>
      <c r="B2218" s="3" t="s">
        <v>2182</v>
      </c>
      <c r="C2218" s="3" t="s">
        <v>25</v>
      </c>
      <c r="D2218" s="3" t="s">
        <v>17</v>
      </c>
      <c r="F2218" s="3" t="s">
        <v>17</v>
      </c>
      <c r="G2218" s="3" t="str">
        <f>IF(ISNUMBER(SEARCH("Sourcewatch",F2218)),"Sourcewatch",IF(ISNUMBER(SEARCH("desmog",F2218)),"Desmog",IF(ISNUMBER(SEARCH("Exxon",F2218)),"Exxonsecrets",IF(ISNUMBER(SEARCH("wikipedia",F2218)),"Wikipedia",IF(ISNUMBER(SEARCH("greenpeace",F2218)),"Greenpeace",IF(ISNUMBER(SEARCH("Polluterwatch",F2218)),"Polluterwatch",IF(F2218="","","Other")))))))</f>
        <v/>
      </c>
      <c r="H2218">
        <f>LEN(B2218)</f>
        <v>6</v>
      </c>
    </row>
    <row r="2219" spans="1:9" ht="15.75" customHeight="1" x14ac:dyDescent="0.2">
      <c r="A2219" s="3" t="s">
        <v>2183</v>
      </c>
      <c r="B2219" s="3" t="s">
        <v>2183</v>
      </c>
      <c r="C2219" s="3" t="s">
        <v>25</v>
      </c>
      <c r="D2219" s="3" t="s">
        <v>17</v>
      </c>
      <c r="F2219" s="3" t="s">
        <v>17</v>
      </c>
      <c r="G2219" s="3" t="str">
        <f>IF(ISNUMBER(SEARCH("Sourcewatch",F2219)),"Sourcewatch",IF(ISNUMBER(SEARCH("desmog",F2219)),"Desmog",IF(ISNUMBER(SEARCH("Exxon",F2219)),"Exxonsecrets",IF(ISNUMBER(SEARCH("wikipedia",F2219)),"Wikipedia",IF(ISNUMBER(SEARCH("greenpeace",F2219)),"Greenpeace",IF(ISNUMBER(SEARCH("Polluterwatch",F2219)),"Polluterwatch",IF(F2219="","","Other")))))))</f>
        <v/>
      </c>
      <c r="H2219">
        <f>LEN(B2219)</f>
        <v>13</v>
      </c>
    </row>
    <row r="2220" spans="1:9" ht="15.75" customHeight="1" x14ac:dyDescent="0.2">
      <c r="A2220" s="3" t="s">
        <v>2184</v>
      </c>
      <c r="B2220" s="3" t="s">
        <v>2184</v>
      </c>
      <c r="C2220" s="3" t="s">
        <v>25</v>
      </c>
      <c r="D2220" s="3" t="s">
        <v>17</v>
      </c>
      <c r="F2220" s="3" t="s">
        <v>17</v>
      </c>
      <c r="G2220" s="3" t="str">
        <f>IF(ISNUMBER(SEARCH("Sourcewatch",F2220)),"Sourcewatch",IF(ISNUMBER(SEARCH("desmog",F2220)),"Desmog",IF(ISNUMBER(SEARCH("Exxon",F2220)),"Exxonsecrets",IF(ISNUMBER(SEARCH("wikipedia",F2220)),"Wikipedia",IF(ISNUMBER(SEARCH("greenpeace",F2220)),"Greenpeace",IF(ISNUMBER(SEARCH("Polluterwatch",F2220)),"Polluterwatch",IF(F2220="","","Other")))))))</f>
        <v/>
      </c>
      <c r="H2220">
        <f>LEN(B2220)</f>
        <v>8</v>
      </c>
    </row>
    <row r="2221" spans="1:9" ht="15.75" customHeight="1" x14ac:dyDescent="0.2">
      <c r="A2221" s="11" t="s">
        <v>4527</v>
      </c>
      <c r="B2221" s="11" t="s">
        <v>4527</v>
      </c>
      <c r="C2221" t="s">
        <v>25</v>
      </c>
      <c r="D2221" t="s">
        <v>17</v>
      </c>
      <c r="G2221" s="3" t="str">
        <f>IF(ISNUMBER(SEARCH("Sourcewatch",F2221)),"Sourcewatch",IF(ISNUMBER(SEARCH("desmog",F2221)),"Desmog",IF(ISNUMBER(SEARCH("Exxon",F2221)),"Exxonsecrets",IF(ISNUMBER(SEARCH("wikipedia",F2221)),"Wikipedia",IF(ISNUMBER(SEARCH("greenpeace",F2221)),"Greenpeace",IF(ISNUMBER(SEARCH("Polluterwatch",F2221)),"Polluterwatch",IF(F2221="","","Other")))))))</f>
        <v/>
      </c>
      <c r="H2221">
        <f>LEN(B2221)</f>
        <v>6</v>
      </c>
      <c r="I2221" s="17" t="s">
        <v>25</v>
      </c>
    </row>
    <row r="2222" spans="1:9" ht="15.75" customHeight="1" x14ac:dyDescent="0.2">
      <c r="A2222" s="3" t="s">
        <v>2185</v>
      </c>
      <c r="B2222" s="3" t="s">
        <v>2185</v>
      </c>
      <c r="C2222" s="3" t="s">
        <v>17</v>
      </c>
      <c r="D2222" s="3" t="s">
        <v>25</v>
      </c>
      <c r="G2222" s="3" t="str">
        <f>IF(ISNUMBER(SEARCH("Sourcewatch",F2222)),"Sourcewatch",IF(ISNUMBER(SEARCH("desmog",F2222)),"Desmog",IF(ISNUMBER(SEARCH("Exxon",F2222)),"Exxonsecrets",IF(ISNUMBER(SEARCH("wikipedia",F2222)),"Wikipedia",IF(ISNUMBER(SEARCH("greenpeace",F2222)),"Greenpeace",IF(ISNUMBER(SEARCH("Polluterwatch",F2222)),"Polluterwatch",IF(F2222="","","Other")))))))</f>
        <v/>
      </c>
      <c r="H2222">
        <f>LEN(B2222)</f>
        <v>19</v>
      </c>
    </row>
    <row r="2223" spans="1:9" ht="15.75" customHeight="1" x14ac:dyDescent="0.2">
      <c r="A2223" s="3" t="s">
        <v>2186</v>
      </c>
      <c r="B2223" s="3" t="s">
        <v>2186</v>
      </c>
      <c r="C2223" s="3" t="s">
        <v>25</v>
      </c>
      <c r="D2223" s="3" t="s">
        <v>17</v>
      </c>
      <c r="F2223" s="3" t="s">
        <v>17</v>
      </c>
      <c r="G2223" s="3" t="str">
        <f>IF(ISNUMBER(SEARCH("Sourcewatch",F2223)),"Sourcewatch",IF(ISNUMBER(SEARCH("desmog",F2223)),"Desmog",IF(ISNUMBER(SEARCH("Exxon",F2223)),"Exxonsecrets",IF(ISNUMBER(SEARCH("wikipedia",F2223)),"Wikipedia",IF(ISNUMBER(SEARCH("greenpeace",F2223)),"Greenpeace",IF(ISNUMBER(SEARCH("Polluterwatch",F2223)),"Polluterwatch",IF(F2223="","","Other")))))))</f>
        <v/>
      </c>
      <c r="H2223">
        <f>LEN(B2223)</f>
        <v>23</v>
      </c>
    </row>
    <row r="2224" spans="1:9" ht="15.75" customHeight="1" x14ac:dyDescent="0.2">
      <c r="A2224" s="3" t="s">
        <v>2187</v>
      </c>
      <c r="B2224" s="3" t="s">
        <v>2187</v>
      </c>
      <c r="D2224" s="3" t="s">
        <v>17</v>
      </c>
      <c r="E2224" s="3" t="s">
        <v>27</v>
      </c>
      <c r="F2224" s="3" t="s">
        <v>17</v>
      </c>
      <c r="G2224" s="3" t="str">
        <f>IF(ISNUMBER(SEARCH("Sourcewatch",F2224)),"Sourcewatch",IF(ISNUMBER(SEARCH("desmog",F2224)),"Desmog",IF(ISNUMBER(SEARCH("Exxon",F2224)),"Exxonsecrets",IF(ISNUMBER(SEARCH("wikipedia",F2224)),"Wikipedia",IF(ISNUMBER(SEARCH("greenpeace",F2224)),"Greenpeace",IF(ISNUMBER(SEARCH("Polluterwatch",F2224)),"Polluterwatch",IF(F2224="","","Other")))))))</f>
        <v/>
      </c>
      <c r="H2224">
        <f>LEN(B2224)</f>
        <v>11</v>
      </c>
    </row>
    <row r="2225" spans="1:9" ht="15.75" customHeight="1" x14ac:dyDescent="0.2">
      <c r="A2225" s="3" t="s">
        <v>2188</v>
      </c>
      <c r="B2225" s="3" t="s">
        <v>2188</v>
      </c>
      <c r="C2225" s="3" t="s">
        <v>25</v>
      </c>
      <c r="D2225" s="3" t="s">
        <v>17</v>
      </c>
      <c r="F2225" s="3" t="s">
        <v>17</v>
      </c>
      <c r="G2225" s="3" t="str">
        <f>IF(ISNUMBER(SEARCH("Sourcewatch",F2225)),"Sourcewatch",IF(ISNUMBER(SEARCH("desmog",F2225)),"Desmog",IF(ISNUMBER(SEARCH("Exxon",F2225)),"Exxonsecrets",IF(ISNUMBER(SEARCH("wikipedia",F2225)),"Wikipedia",IF(ISNUMBER(SEARCH("greenpeace",F2225)),"Greenpeace",IF(ISNUMBER(SEARCH("Polluterwatch",F2225)),"Polluterwatch",IF(F2225="","","Other")))))))</f>
        <v/>
      </c>
      <c r="H2225">
        <f>LEN(B2225)</f>
        <v>13</v>
      </c>
    </row>
    <row r="2226" spans="1:9" ht="15.75" customHeight="1" x14ac:dyDescent="0.2">
      <c r="A2226" s="3" t="s">
        <v>2189</v>
      </c>
      <c r="B2226" s="3" t="s">
        <v>2189</v>
      </c>
      <c r="C2226" s="3" t="s">
        <v>25</v>
      </c>
      <c r="D2226" s="3" t="s">
        <v>17</v>
      </c>
      <c r="F2226" s="3" t="s">
        <v>17</v>
      </c>
      <c r="G2226" s="3" t="str">
        <f>IF(ISNUMBER(SEARCH("Sourcewatch",F2226)),"Sourcewatch",IF(ISNUMBER(SEARCH("desmog",F2226)),"Desmog",IF(ISNUMBER(SEARCH("Exxon",F2226)),"Exxonsecrets",IF(ISNUMBER(SEARCH("wikipedia",F2226)),"Wikipedia",IF(ISNUMBER(SEARCH("greenpeace",F2226)),"Greenpeace",IF(ISNUMBER(SEARCH("Polluterwatch",F2226)),"Polluterwatch",IF(F2226="","","Other")))))))</f>
        <v/>
      </c>
      <c r="H2226">
        <f>LEN(B2226)</f>
        <v>3</v>
      </c>
    </row>
    <row r="2227" spans="1:9" ht="15.75" customHeight="1" x14ac:dyDescent="0.2">
      <c r="A2227" s="3" t="s">
        <v>2190</v>
      </c>
      <c r="B2227" s="3" t="s">
        <v>2190</v>
      </c>
      <c r="C2227" s="3" t="s">
        <v>25</v>
      </c>
      <c r="D2227" s="3" t="s">
        <v>17</v>
      </c>
      <c r="F2227" s="3" t="s">
        <v>17</v>
      </c>
      <c r="G2227" s="3" t="str">
        <f>IF(ISNUMBER(SEARCH("Sourcewatch",F2227)),"Sourcewatch",IF(ISNUMBER(SEARCH("desmog",F2227)),"Desmog",IF(ISNUMBER(SEARCH("Exxon",F2227)),"Exxonsecrets",IF(ISNUMBER(SEARCH("wikipedia",F2227)),"Wikipedia",IF(ISNUMBER(SEARCH("greenpeace",F2227)),"Greenpeace",IF(ISNUMBER(SEARCH("Polluterwatch",F2227)),"Polluterwatch",IF(F2227="","","Other")))))))</f>
        <v/>
      </c>
      <c r="H2227">
        <f>LEN(B2227)</f>
        <v>10</v>
      </c>
    </row>
    <row r="2228" spans="1:9" ht="15.75" customHeight="1" x14ac:dyDescent="0.2">
      <c r="A2228" s="3" t="s">
        <v>2191</v>
      </c>
      <c r="B2228" s="3" t="s">
        <v>2191</v>
      </c>
      <c r="C2228" s="3" t="s">
        <v>25</v>
      </c>
      <c r="D2228" s="3" t="s">
        <v>17</v>
      </c>
      <c r="F2228" s="3" t="s">
        <v>17</v>
      </c>
      <c r="G2228" s="3" t="str">
        <f>IF(ISNUMBER(SEARCH("Sourcewatch",F2228)),"Sourcewatch",IF(ISNUMBER(SEARCH("desmog",F2228)),"Desmog",IF(ISNUMBER(SEARCH("Exxon",F2228)),"Exxonsecrets",IF(ISNUMBER(SEARCH("wikipedia",F2228)),"Wikipedia",IF(ISNUMBER(SEARCH("greenpeace",F2228)),"Greenpeace",IF(ISNUMBER(SEARCH("Polluterwatch",F2228)),"Polluterwatch",IF(F2228="","","Other")))))))</f>
        <v/>
      </c>
      <c r="H2228">
        <f>LEN(B2228)</f>
        <v>9</v>
      </c>
    </row>
    <row r="2229" spans="1:9" ht="15.75" customHeight="1" x14ac:dyDescent="0.2">
      <c r="A2229" s="3" t="s">
        <v>2192</v>
      </c>
      <c r="B2229" s="3" t="s">
        <v>2192</v>
      </c>
      <c r="C2229" s="3" t="s">
        <v>25</v>
      </c>
      <c r="D2229" s="3" t="s">
        <v>17</v>
      </c>
      <c r="F2229" s="3" t="s">
        <v>17</v>
      </c>
      <c r="G2229" s="3" t="str">
        <f>IF(ISNUMBER(SEARCH("Sourcewatch",F2229)),"Sourcewatch",IF(ISNUMBER(SEARCH("desmog",F2229)),"Desmog",IF(ISNUMBER(SEARCH("Exxon",F2229)),"Exxonsecrets",IF(ISNUMBER(SEARCH("wikipedia",F2229)),"Wikipedia",IF(ISNUMBER(SEARCH("greenpeace",F2229)),"Greenpeace",IF(ISNUMBER(SEARCH("Polluterwatch",F2229)),"Polluterwatch",IF(F2229="","","Other")))))))</f>
        <v/>
      </c>
      <c r="H2229">
        <f>LEN(B2229)</f>
        <v>10</v>
      </c>
    </row>
    <row r="2230" spans="1:9" ht="15.75" customHeight="1" x14ac:dyDescent="0.2">
      <c r="A2230" s="11" t="s">
        <v>4511</v>
      </c>
      <c r="B2230" s="11" t="s">
        <v>4511</v>
      </c>
      <c r="C2230" t="s">
        <v>25</v>
      </c>
      <c r="D2230" t="s">
        <v>17</v>
      </c>
      <c r="G2230" s="3" t="str">
        <f>IF(ISNUMBER(SEARCH("Sourcewatch",F2230)),"Sourcewatch",IF(ISNUMBER(SEARCH("desmog",F2230)),"Desmog",IF(ISNUMBER(SEARCH("Exxon",F2230)),"Exxonsecrets",IF(ISNUMBER(SEARCH("wikipedia",F2230)),"Wikipedia",IF(ISNUMBER(SEARCH("greenpeace",F2230)),"Greenpeace",IF(ISNUMBER(SEARCH("Polluterwatch",F2230)),"Polluterwatch",IF(F2230="","","Other")))))))</f>
        <v/>
      </c>
      <c r="H2230">
        <f>LEN(B2230)</f>
        <v>5</v>
      </c>
      <c r="I2230" s="17" t="s">
        <v>25</v>
      </c>
    </row>
    <row r="2231" spans="1:9" ht="15.75" customHeight="1" x14ac:dyDescent="0.2">
      <c r="A2231" s="3" t="s">
        <v>2193</v>
      </c>
      <c r="B2231" s="3" t="s">
        <v>2193</v>
      </c>
      <c r="C2231" s="3" t="s">
        <v>25</v>
      </c>
      <c r="D2231" s="3" t="s">
        <v>17</v>
      </c>
      <c r="F2231" s="3" t="s">
        <v>17</v>
      </c>
      <c r="G2231" s="3" t="str">
        <f>IF(ISNUMBER(SEARCH("Sourcewatch",F2231)),"Sourcewatch",IF(ISNUMBER(SEARCH("desmog",F2231)),"Desmog",IF(ISNUMBER(SEARCH("Exxon",F2231)),"Exxonsecrets",IF(ISNUMBER(SEARCH("wikipedia",F2231)),"Wikipedia",IF(ISNUMBER(SEARCH("greenpeace",F2231)),"Greenpeace",IF(ISNUMBER(SEARCH("Polluterwatch",F2231)),"Polluterwatch",IF(F2231="","","Other")))))))</f>
        <v/>
      </c>
      <c r="H2231">
        <f>LEN(B2231)</f>
        <v>6</v>
      </c>
    </row>
    <row r="2232" spans="1:9" ht="15.75" customHeight="1" x14ac:dyDescent="0.2">
      <c r="A2232" s="11" t="s">
        <v>4409</v>
      </c>
      <c r="B2232" s="11" t="s">
        <v>4409</v>
      </c>
      <c r="C2232" t="s">
        <v>25</v>
      </c>
      <c r="D2232" t="s">
        <v>17</v>
      </c>
      <c r="G2232" s="3" t="str">
        <f>IF(ISNUMBER(SEARCH("Sourcewatch",F2232)),"Sourcewatch",IF(ISNUMBER(SEARCH("desmog",F2232)),"Desmog",IF(ISNUMBER(SEARCH("Exxon",F2232)),"Exxonsecrets",IF(ISNUMBER(SEARCH("wikipedia",F2232)),"Wikipedia",IF(ISNUMBER(SEARCH("greenpeace",F2232)),"Greenpeace",IF(ISNUMBER(SEARCH("Polluterwatch",F2232)),"Polluterwatch",IF(F2232="","","Other")))))))</f>
        <v/>
      </c>
      <c r="H2232">
        <f>LEN(B2232)</f>
        <v>4</v>
      </c>
      <c r="I2232" s="17" t="s">
        <v>25</v>
      </c>
    </row>
    <row r="2233" spans="1:9" ht="15.75" customHeight="1" x14ac:dyDescent="0.2">
      <c r="A2233" s="3" t="s">
        <v>2194</v>
      </c>
      <c r="B2233" s="3" t="s">
        <v>2194</v>
      </c>
      <c r="C2233" s="3" t="s">
        <v>17</v>
      </c>
      <c r="D2233" s="3" t="s">
        <v>25</v>
      </c>
      <c r="G2233" s="3" t="str">
        <f>IF(ISNUMBER(SEARCH("Sourcewatch",F2233)),"Sourcewatch",IF(ISNUMBER(SEARCH("desmog",F2233)),"Desmog",IF(ISNUMBER(SEARCH("Exxon",F2233)),"Exxonsecrets",IF(ISNUMBER(SEARCH("wikipedia",F2233)),"Wikipedia",IF(ISNUMBER(SEARCH("greenpeace",F2233)),"Greenpeace",IF(ISNUMBER(SEARCH("Polluterwatch",F2233)),"Polluterwatch",IF(F2233="","","Other")))))))</f>
        <v/>
      </c>
      <c r="H2233">
        <f>LEN(B2233)</f>
        <v>32</v>
      </c>
    </row>
    <row r="2234" spans="1:9" ht="15.75" customHeight="1" x14ac:dyDescent="0.2">
      <c r="A2234" s="3" t="s">
        <v>2195</v>
      </c>
      <c r="B2234" s="3" t="s">
        <v>2195</v>
      </c>
      <c r="C2234" s="3" t="s">
        <v>25</v>
      </c>
      <c r="D2234" s="3" t="s">
        <v>17</v>
      </c>
      <c r="F2234" s="3" t="s">
        <v>17</v>
      </c>
      <c r="G2234" s="3" t="str">
        <f>IF(ISNUMBER(SEARCH("Sourcewatch",F2234)),"Sourcewatch",IF(ISNUMBER(SEARCH("desmog",F2234)),"Desmog",IF(ISNUMBER(SEARCH("Exxon",F2234)),"Exxonsecrets",IF(ISNUMBER(SEARCH("wikipedia",F2234)),"Wikipedia",IF(ISNUMBER(SEARCH("greenpeace",F2234)),"Greenpeace",IF(ISNUMBER(SEARCH("Polluterwatch",F2234)),"Polluterwatch",IF(F2234="","","Other")))))))</f>
        <v/>
      </c>
      <c r="H2234">
        <f>LEN(B2234)</f>
        <v>5</v>
      </c>
    </row>
    <row r="2235" spans="1:9" ht="15.75" customHeight="1" x14ac:dyDescent="0.2">
      <c r="A2235" s="3" t="s">
        <v>2196</v>
      </c>
      <c r="B2235" s="3" t="s">
        <v>2196</v>
      </c>
      <c r="C2235" s="3" t="s">
        <v>25</v>
      </c>
      <c r="D2235" s="3" t="s">
        <v>17</v>
      </c>
      <c r="F2235" s="3" t="s">
        <v>17</v>
      </c>
      <c r="G2235" s="3" t="str">
        <f>IF(ISNUMBER(SEARCH("Sourcewatch",F2235)),"Sourcewatch",IF(ISNUMBER(SEARCH("desmog",F2235)),"Desmog",IF(ISNUMBER(SEARCH("Exxon",F2235)),"Exxonsecrets",IF(ISNUMBER(SEARCH("wikipedia",F2235)),"Wikipedia",IF(ISNUMBER(SEARCH("greenpeace",F2235)),"Greenpeace",IF(ISNUMBER(SEARCH("Polluterwatch",F2235)),"Polluterwatch",IF(F2235="","","Other")))))))</f>
        <v/>
      </c>
      <c r="H2235">
        <f>LEN(B2235)</f>
        <v>12</v>
      </c>
    </row>
    <row r="2236" spans="1:9" ht="15.75" customHeight="1" x14ac:dyDescent="0.2">
      <c r="A2236" s="3" t="s">
        <v>2197</v>
      </c>
      <c r="B2236" s="3" t="s">
        <v>2197</v>
      </c>
      <c r="C2236" s="3" t="s">
        <v>25</v>
      </c>
      <c r="D2236" s="3" t="s">
        <v>17</v>
      </c>
      <c r="F2236" s="3" t="s">
        <v>17</v>
      </c>
      <c r="G2236" s="3" t="str">
        <f>IF(ISNUMBER(SEARCH("Sourcewatch",F2236)),"Sourcewatch",IF(ISNUMBER(SEARCH("desmog",F2236)),"Desmog",IF(ISNUMBER(SEARCH("Exxon",F2236)),"Exxonsecrets",IF(ISNUMBER(SEARCH("wikipedia",F2236)),"Wikipedia",IF(ISNUMBER(SEARCH("greenpeace",F2236)),"Greenpeace",IF(ISNUMBER(SEARCH("Polluterwatch",F2236)),"Polluterwatch",IF(F2236="","","Other")))))))</f>
        <v/>
      </c>
      <c r="H2236">
        <f>LEN(B2236)</f>
        <v>4</v>
      </c>
    </row>
    <row r="2237" spans="1:9" ht="15.75" customHeight="1" x14ac:dyDescent="0.2">
      <c r="A2237" s="3" t="s">
        <v>2198</v>
      </c>
      <c r="B2237" s="3" t="s">
        <v>2198</v>
      </c>
      <c r="C2237" s="3" t="s">
        <v>17</v>
      </c>
      <c r="D2237" s="3" t="s">
        <v>25</v>
      </c>
      <c r="G2237" s="3" t="str">
        <f>IF(ISNUMBER(SEARCH("Sourcewatch",F2237)),"Sourcewatch",IF(ISNUMBER(SEARCH("desmog",F2237)),"Desmog",IF(ISNUMBER(SEARCH("Exxon",F2237)),"Exxonsecrets",IF(ISNUMBER(SEARCH("wikipedia",F2237)),"Wikipedia",IF(ISNUMBER(SEARCH("greenpeace",F2237)),"Greenpeace",IF(ISNUMBER(SEARCH("Polluterwatch",F2237)),"Polluterwatch",IF(F2237="","","Other")))))))</f>
        <v/>
      </c>
      <c r="H2237">
        <f>LEN(B2237)</f>
        <v>22</v>
      </c>
    </row>
    <row r="2238" spans="1:9" ht="15.75" customHeight="1" x14ac:dyDescent="0.2">
      <c r="A2238" s="3" t="s">
        <v>2199</v>
      </c>
      <c r="B2238" s="3" t="s">
        <v>2199</v>
      </c>
      <c r="C2238" s="3" t="s">
        <v>25</v>
      </c>
      <c r="D2238" s="3" t="s">
        <v>17</v>
      </c>
      <c r="F2238" s="3" t="s">
        <v>17</v>
      </c>
      <c r="G2238" s="3" t="str">
        <f>IF(ISNUMBER(SEARCH("Sourcewatch",F2238)),"Sourcewatch",IF(ISNUMBER(SEARCH("desmog",F2238)),"Desmog",IF(ISNUMBER(SEARCH("Exxon",F2238)),"Exxonsecrets",IF(ISNUMBER(SEARCH("wikipedia",F2238)),"Wikipedia",IF(ISNUMBER(SEARCH("greenpeace",F2238)),"Greenpeace",IF(ISNUMBER(SEARCH("Polluterwatch",F2238)),"Polluterwatch",IF(F2238="","","Other")))))))</f>
        <v/>
      </c>
      <c r="H2238">
        <f>LEN(B2238)</f>
        <v>15</v>
      </c>
    </row>
    <row r="2239" spans="1:9" ht="15.75" customHeight="1" x14ac:dyDescent="0.2">
      <c r="A2239" s="3" t="s">
        <v>2200</v>
      </c>
      <c r="B2239" s="3" t="s">
        <v>2200</v>
      </c>
      <c r="C2239" s="3" t="s">
        <v>25</v>
      </c>
      <c r="D2239" s="3" t="s">
        <v>17</v>
      </c>
      <c r="F2239" s="3" t="s">
        <v>17</v>
      </c>
      <c r="G2239" s="3" t="str">
        <f>IF(ISNUMBER(SEARCH("Sourcewatch",F2239)),"Sourcewatch",IF(ISNUMBER(SEARCH("desmog",F2239)),"Desmog",IF(ISNUMBER(SEARCH("Exxon",F2239)),"Exxonsecrets",IF(ISNUMBER(SEARCH("wikipedia",F2239)),"Wikipedia",IF(ISNUMBER(SEARCH("greenpeace",F2239)),"Greenpeace",IF(ISNUMBER(SEARCH("Polluterwatch",F2239)),"Polluterwatch",IF(F2239="","","Other")))))))</f>
        <v/>
      </c>
      <c r="H2239">
        <f>LEN(B2239)</f>
        <v>17</v>
      </c>
    </row>
    <row r="2240" spans="1:9" ht="15.75" customHeight="1" x14ac:dyDescent="0.2">
      <c r="A2240" s="3" t="s">
        <v>2201</v>
      </c>
      <c r="B2240" s="3" t="s">
        <v>2201</v>
      </c>
      <c r="C2240" s="3" t="s">
        <v>25</v>
      </c>
      <c r="D2240" s="3" t="s">
        <v>17</v>
      </c>
      <c r="F2240" s="3" t="s">
        <v>17</v>
      </c>
      <c r="G2240" s="3" t="str">
        <f>IF(ISNUMBER(SEARCH("Sourcewatch",F2240)),"Sourcewatch",IF(ISNUMBER(SEARCH("desmog",F2240)),"Desmog",IF(ISNUMBER(SEARCH("Exxon",F2240)),"Exxonsecrets",IF(ISNUMBER(SEARCH("wikipedia",F2240)),"Wikipedia",IF(ISNUMBER(SEARCH("greenpeace",F2240)),"Greenpeace",IF(ISNUMBER(SEARCH("Polluterwatch",F2240)),"Polluterwatch",IF(F2240="","","Other")))))))</f>
        <v/>
      </c>
      <c r="H2240">
        <f>LEN(B2240)</f>
        <v>14</v>
      </c>
    </row>
    <row r="2241" spans="1:8" ht="15.75" customHeight="1" x14ac:dyDescent="0.2">
      <c r="A2241" s="3" t="s">
        <v>2202</v>
      </c>
      <c r="B2241" s="3" t="s">
        <v>2202</v>
      </c>
      <c r="C2241" s="3" t="s">
        <v>25</v>
      </c>
      <c r="D2241" s="3" t="s">
        <v>17</v>
      </c>
      <c r="F2241" s="3" t="s">
        <v>17</v>
      </c>
      <c r="G2241" s="3" t="str">
        <f>IF(ISNUMBER(SEARCH("Sourcewatch",F2241)),"Sourcewatch",IF(ISNUMBER(SEARCH("desmog",F2241)),"Desmog",IF(ISNUMBER(SEARCH("Exxon",F2241)),"Exxonsecrets",IF(ISNUMBER(SEARCH("wikipedia",F2241)),"Wikipedia",IF(ISNUMBER(SEARCH("greenpeace",F2241)),"Greenpeace",IF(ISNUMBER(SEARCH("Polluterwatch",F2241)),"Polluterwatch",IF(F2241="","","Other")))))))</f>
        <v/>
      </c>
      <c r="H2241">
        <f>LEN(B2241)</f>
        <v>10</v>
      </c>
    </row>
    <row r="2242" spans="1:8" ht="15.75" customHeight="1" x14ac:dyDescent="0.2">
      <c r="A2242" s="3" t="s">
        <v>2203</v>
      </c>
      <c r="B2242" s="3" t="s">
        <v>2203</v>
      </c>
      <c r="C2242" s="3" t="s">
        <v>25</v>
      </c>
      <c r="D2242" s="3" t="s">
        <v>17</v>
      </c>
      <c r="F2242" s="3" t="s">
        <v>17</v>
      </c>
      <c r="G2242" s="3" t="str">
        <f>IF(ISNUMBER(SEARCH("Sourcewatch",F2242)),"Sourcewatch",IF(ISNUMBER(SEARCH("desmog",F2242)),"Desmog",IF(ISNUMBER(SEARCH("Exxon",F2242)),"Exxonsecrets",IF(ISNUMBER(SEARCH("wikipedia",F2242)),"Wikipedia",IF(ISNUMBER(SEARCH("greenpeace",F2242)),"Greenpeace",IF(ISNUMBER(SEARCH("Polluterwatch",F2242)),"Polluterwatch",IF(F2242="","","Other")))))))</f>
        <v/>
      </c>
      <c r="H2242">
        <f>LEN(B2242)</f>
        <v>13</v>
      </c>
    </row>
    <row r="2243" spans="1:8" ht="15.75" customHeight="1" x14ac:dyDescent="0.2">
      <c r="A2243" s="3" t="s">
        <v>2204</v>
      </c>
      <c r="B2243" s="3" t="s">
        <v>2204</v>
      </c>
      <c r="C2243" s="3" t="s">
        <v>25</v>
      </c>
      <c r="D2243" s="3" t="s">
        <v>17</v>
      </c>
      <c r="F2243" s="3" t="s">
        <v>17</v>
      </c>
      <c r="G2243" s="3" t="str">
        <f>IF(ISNUMBER(SEARCH("Sourcewatch",F2243)),"Sourcewatch",IF(ISNUMBER(SEARCH("desmog",F2243)),"Desmog",IF(ISNUMBER(SEARCH("Exxon",F2243)),"Exxonsecrets",IF(ISNUMBER(SEARCH("wikipedia",F2243)),"Wikipedia",IF(ISNUMBER(SEARCH("greenpeace",F2243)),"Greenpeace",IF(ISNUMBER(SEARCH("Polluterwatch",F2243)),"Polluterwatch",IF(F2243="","","Other")))))))</f>
        <v/>
      </c>
      <c r="H2243">
        <f>LEN(B2243)</f>
        <v>12</v>
      </c>
    </row>
    <row r="2244" spans="1:8" ht="15.75" customHeight="1" x14ac:dyDescent="0.2">
      <c r="A2244" s="3" t="s">
        <v>2205</v>
      </c>
      <c r="B2244" s="3" t="s">
        <v>2205</v>
      </c>
      <c r="C2244" s="3" t="s">
        <v>25</v>
      </c>
      <c r="D2244" s="3" t="s">
        <v>17</v>
      </c>
      <c r="F2244" s="3" t="s">
        <v>17</v>
      </c>
      <c r="G2244" s="3" t="str">
        <f>IF(ISNUMBER(SEARCH("Sourcewatch",F2244)),"Sourcewatch",IF(ISNUMBER(SEARCH("desmog",F2244)),"Desmog",IF(ISNUMBER(SEARCH("Exxon",F2244)),"Exxonsecrets",IF(ISNUMBER(SEARCH("wikipedia",F2244)),"Wikipedia",IF(ISNUMBER(SEARCH("greenpeace",F2244)),"Greenpeace",IF(ISNUMBER(SEARCH("Polluterwatch",F2244)),"Polluterwatch",IF(F2244="","","Other")))))))</f>
        <v/>
      </c>
      <c r="H2244">
        <f>LEN(B2244)</f>
        <v>5</v>
      </c>
    </row>
    <row r="2245" spans="1:8" ht="15.75" customHeight="1" x14ac:dyDescent="0.2">
      <c r="A2245" s="3" t="s">
        <v>2206</v>
      </c>
      <c r="B2245" s="3" t="s">
        <v>2206</v>
      </c>
      <c r="C2245" s="3" t="s">
        <v>25</v>
      </c>
      <c r="D2245" s="3" t="s">
        <v>17</v>
      </c>
      <c r="F2245" s="3" t="s">
        <v>17</v>
      </c>
      <c r="G2245" s="3" t="str">
        <f>IF(ISNUMBER(SEARCH("Sourcewatch",F2245)),"Sourcewatch",IF(ISNUMBER(SEARCH("desmog",F2245)),"Desmog",IF(ISNUMBER(SEARCH("Exxon",F2245)),"Exxonsecrets",IF(ISNUMBER(SEARCH("wikipedia",F2245)),"Wikipedia",IF(ISNUMBER(SEARCH("greenpeace",F2245)),"Greenpeace",IF(ISNUMBER(SEARCH("Polluterwatch",F2245)),"Polluterwatch",IF(F2245="","","Other")))))))</f>
        <v/>
      </c>
      <c r="H2245">
        <f>LEN(B2245)</f>
        <v>12</v>
      </c>
    </row>
    <row r="2246" spans="1:8" ht="15.75" customHeight="1" x14ac:dyDescent="0.2">
      <c r="A2246" s="3" t="s">
        <v>2207</v>
      </c>
      <c r="B2246" s="3" t="s">
        <v>2207</v>
      </c>
      <c r="C2246" s="3" t="s">
        <v>17</v>
      </c>
      <c r="D2246" s="3" t="s">
        <v>25</v>
      </c>
      <c r="G2246" s="3" t="str">
        <f>IF(ISNUMBER(SEARCH("Sourcewatch",F2246)),"Sourcewatch",IF(ISNUMBER(SEARCH("desmog",F2246)),"Desmog",IF(ISNUMBER(SEARCH("Exxon",F2246)),"Exxonsecrets",IF(ISNUMBER(SEARCH("wikipedia",F2246)),"Wikipedia",IF(ISNUMBER(SEARCH("greenpeace",F2246)),"Greenpeace",IF(ISNUMBER(SEARCH("Polluterwatch",F2246)),"Polluterwatch",IF(F2246="","","Other")))))))</f>
        <v/>
      </c>
      <c r="H2246">
        <f>LEN(B2246)</f>
        <v>13</v>
      </c>
    </row>
    <row r="2247" spans="1:8" ht="15.75" customHeight="1" x14ac:dyDescent="0.2">
      <c r="A2247" s="3" t="s">
        <v>2208</v>
      </c>
      <c r="B2247" s="3" t="s">
        <v>2208</v>
      </c>
      <c r="C2247" s="3" t="s">
        <v>25</v>
      </c>
      <c r="D2247" s="3" t="s">
        <v>17</v>
      </c>
      <c r="F2247" s="3" t="s">
        <v>17</v>
      </c>
      <c r="G2247" s="3" t="str">
        <f>IF(ISNUMBER(SEARCH("Sourcewatch",F2247)),"Sourcewatch",IF(ISNUMBER(SEARCH("desmog",F2247)),"Desmog",IF(ISNUMBER(SEARCH("Exxon",F2247)),"Exxonsecrets",IF(ISNUMBER(SEARCH("wikipedia",F2247)),"Wikipedia",IF(ISNUMBER(SEARCH("greenpeace",F2247)),"Greenpeace",IF(ISNUMBER(SEARCH("Polluterwatch",F2247)),"Polluterwatch",IF(F2247="","","Other")))))))</f>
        <v/>
      </c>
      <c r="H2247">
        <f>LEN(B2247)</f>
        <v>17</v>
      </c>
    </row>
    <row r="2248" spans="1:8" ht="15.75" customHeight="1" x14ac:dyDescent="0.2">
      <c r="A2248" s="3" t="s">
        <v>2209</v>
      </c>
      <c r="B2248" s="3" t="s">
        <v>2210</v>
      </c>
      <c r="C2248" s="3" t="s">
        <v>17</v>
      </c>
      <c r="D2248" s="3" t="s">
        <v>25</v>
      </c>
      <c r="G2248" s="3" t="str">
        <f>IF(ISNUMBER(SEARCH("Sourcewatch",F2248)),"Sourcewatch",IF(ISNUMBER(SEARCH("desmog",F2248)),"Desmog",IF(ISNUMBER(SEARCH("Exxon",F2248)),"Exxonsecrets",IF(ISNUMBER(SEARCH("wikipedia",F2248)),"Wikipedia",IF(ISNUMBER(SEARCH("greenpeace",F2248)),"Greenpeace",IF(ISNUMBER(SEARCH("Polluterwatch",F2248)),"Polluterwatch",IF(F2248="","","Other")))))))</f>
        <v/>
      </c>
      <c r="H2248">
        <f>LEN(B2248)</f>
        <v>26</v>
      </c>
    </row>
    <row r="2249" spans="1:8" ht="15.75" customHeight="1" x14ac:dyDescent="0.2">
      <c r="A2249" s="3" t="s">
        <v>2218</v>
      </c>
      <c r="B2249" s="3" t="s">
        <v>2210</v>
      </c>
      <c r="C2249" s="3" t="s">
        <v>17</v>
      </c>
      <c r="D2249" s="3" t="s">
        <v>25</v>
      </c>
      <c r="G2249" s="3" t="str">
        <f>IF(ISNUMBER(SEARCH("Sourcewatch",F2249)),"Sourcewatch",IF(ISNUMBER(SEARCH("desmog",F2249)),"Desmog",IF(ISNUMBER(SEARCH("Exxon",F2249)),"Exxonsecrets",IF(ISNUMBER(SEARCH("wikipedia",F2249)),"Wikipedia",IF(ISNUMBER(SEARCH("greenpeace",F2249)),"Greenpeace",IF(ISNUMBER(SEARCH("Polluterwatch",F2249)),"Polluterwatch",IF(F2249="","","Other")))))))</f>
        <v/>
      </c>
      <c r="H2249">
        <f>LEN(B2249)</f>
        <v>26</v>
      </c>
    </row>
    <row r="2250" spans="1:8" ht="15.75" customHeight="1" x14ac:dyDescent="0.2">
      <c r="A2250" s="3" t="s">
        <v>2211</v>
      </c>
      <c r="B2250" s="3" t="s">
        <v>2211</v>
      </c>
      <c r="C2250" s="3" t="s">
        <v>25</v>
      </c>
      <c r="D2250" s="3" t="s">
        <v>17</v>
      </c>
      <c r="F2250" s="3" t="s">
        <v>17</v>
      </c>
      <c r="G2250" s="3" t="str">
        <f>IF(ISNUMBER(SEARCH("Sourcewatch",F2250)),"Sourcewatch",IF(ISNUMBER(SEARCH("desmog",F2250)),"Desmog",IF(ISNUMBER(SEARCH("Exxon",F2250)),"Exxonsecrets",IF(ISNUMBER(SEARCH("wikipedia",F2250)),"Wikipedia",IF(ISNUMBER(SEARCH("greenpeace",F2250)),"Greenpeace",IF(ISNUMBER(SEARCH("Polluterwatch",F2250)),"Polluterwatch",IF(F2250="","","Other")))))))</f>
        <v/>
      </c>
      <c r="H2250">
        <f>LEN(B2250)</f>
        <v>7</v>
      </c>
    </row>
    <row r="2251" spans="1:8" ht="15.75" customHeight="1" x14ac:dyDescent="0.2">
      <c r="A2251" s="3" t="s">
        <v>2212</v>
      </c>
      <c r="B2251" s="3" t="s">
        <v>2212</v>
      </c>
      <c r="C2251" s="3" t="s">
        <v>25</v>
      </c>
      <c r="D2251" s="3" t="s">
        <v>17</v>
      </c>
      <c r="F2251" s="3" t="s">
        <v>17</v>
      </c>
      <c r="G2251" s="3" t="str">
        <f>IF(ISNUMBER(SEARCH("Sourcewatch",F2251)),"Sourcewatch",IF(ISNUMBER(SEARCH("desmog",F2251)),"Desmog",IF(ISNUMBER(SEARCH("Exxon",F2251)),"Exxonsecrets",IF(ISNUMBER(SEARCH("wikipedia",F2251)),"Wikipedia",IF(ISNUMBER(SEARCH("greenpeace",F2251)),"Greenpeace",IF(ISNUMBER(SEARCH("Polluterwatch",F2251)),"Polluterwatch",IF(F2251="","","Other")))))))</f>
        <v/>
      </c>
      <c r="H2251">
        <f>LEN(B2251)</f>
        <v>8</v>
      </c>
    </row>
    <row r="2252" spans="1:8" ht="15.75" customHeight="1" x14ac:dyDescent="0.2">
      <c r="A2252" s="3" t="s">
        <v>2213</v>
      </c>
      <c r="B2252" s="3" t="s">
        <v>2213</v>
      </c>
      <c r="C2252" s="3" t="s">
        <v>17</v>
      </c>
      <c r="D2252" s="3" t="s">
        <v>25</v>
      </c>
      <c r="G2252" s="3" t="str">
        <f>IF(ISNUMBER(SEARCH("Sourcewatch",F2252)),"Sourcewatch",IF(ISNUMBER(SEARCH("desmog",F2252)),"Desmog",IF(ISNUMBER(SEARCH("Exxon",F2252)),"Exxonsecrets",IF(ISNUMBER(SEARCH("wikipedia",F2252)),"Wikipedia",IF(ISNUMBER(SEARCH("greenpeace",F2252)),"Greenpeace",IF(ISNUMBER(SEARCH("Polluterwatch",F2252)),"Polluterwatch",IF(F2252="","","Other")))))))</f>
        <v/>
      </c>
      <c r="H2252">
        <f>LEN(B2252)</f>
        <v>17</v>
      </c>
    </row>
    <row r="2253" spans="1:8" ht="15.75" customHeight="1" x14ac:dyDescent="0.2">
      <c r="A2253" s="3" t="s">
        <v>2214</v>
      </c>
      <c r="B2253" s="3" t="s">
        <v>2213</v>
      </c>
      <c r="C2253" s="3" t="s">
        <v>17</v>
      </c>
      <c r="D2253" s="3" t="s">
        <v>25</v>
      </c>
      <c r="G2253" s="3" t="str">
        <f>IF(ISNUMBER(SEARCH("Sourcewatch",F2253)),"Sourcewatch",IF(ISNUMBER(SEARCH("desmog",F2253)),"Desmog",IF(ISNUMBER(SEARCH("Exxon",F2253)),"Exxonsecrets",IF(ISNUMBER(SEARCH("wikipedia",F2253)),"Wikipedia",IF(ISNUMBER(SEARCH("greenpeace",F2253)),"Greenpeace",IF(ISNUMBER(SEARCH("Polluterwatch",F2253)),"Polluterwatch",IF(F2253="","","Other")))))))</f>
        <v/>
      </c>
      <c r="H2253">
        <f>LEN(B2253)</f>
        <v>17</v>
      </c>
    </row>
    <row r="2254" spans="1:8" ht="15.75" customHeight="1" x14ac:dyDescent="0.2">
      <c r="A2254" s="3" t="s">
        <v>2215</v>
      </c>
      <c r="B2254" s="3" t="s">
        <v>2213</v>
      </c>
      <c r="C2254" s="3" t="s">
        <v>17</v>
      </c>
      <c r="D2254" s="3" t="s">
        <v>25</v>
      </c>
      <c r="G2254" s="3" t="str">
        <f>IF(ISNUMBER(SEARCH("Sourcewatch",F2254)),"Sourcewatch",IF(ISNUMBER(SEARCH("desmog",F2254)),"Desmog",IF(ISNUMBER(SEARCH("Exxon",F2254)),"Exxonsecrets",IF(ISNUMBER(SEARCH("wikipedia",F2254)),"Wikipedia",IF(ISNUMBER(SEARCH("greenpeace",F2254)),"Greenpeace",IF(ISNUMBER(SEARCH("Polluterwatch",F2254)),"Polluterwatch",IF(F2254="","","Other")))))))</f>
        <v/>
      </c>
      <c r="H2254">
        <f>LEN(B2254)</f>
        <v>17</v>
      </c>
    </row>
    <row r="2255" spans="1:8" ht="15.75" customHeight="1" x14ac:dyDescent="0.2">
      <c r="A2255" s="3" t="s">
        <v>2216</v>
      </c>
      <c r="B2255" s="3" t="s">
        <v>2216</v>
      </c>
      <c r="C2255" s="3" t="s">
        <v>25</v>
      </c>
      <c r="D2255" s="3" t="s">
        <v>17</v>
      </c>
      <c r="F2255" s="3" t="s">
        <v>17</v>
      </c>
      <c r="G2255" s="3" t="str">
        <f>IF(ISNUMBER(SEARCH("Sourcewatch",F2255)),"Sourcewatch",IF(ISNUMBER(SEARCH("desmog",F2255)),"Desmog",IF(ISNUMBER(SEARCH("Exxon",F2255)),"Exxonsecrets",IF(ISNUMBER(SEARCH("wikipedia",F2255)),"Wikipedia",IF(ISNUMBER(SEARCH("greenpeace",F2255)),"Greenpeace",IF(ISNUMBER(SEARCH("Polluterwatch",F2255)),"Polluterwatch",IF(F2255="","","Other")))))))</f>
        <v/>
      </c>
      <c r="H2255">
        <f>LEN(B2255)</f>
        <v>6</v>
      </c>
    </row>
    <row r="2256" spans="1:8" ht="15.75" customHeight="1" x14ac:dyDescent="0.2">
      <c r="A2256" s="3" t="s">
        <v>2217</v>
      </c>
      <c r="B2256" s="3" t="s">
        <v>2217</v>
      </c>
      <c r="D2256" s="3" t="s">
        <v>17</v>
      </c>
      <c r="F2256" s="3" t="s">
        <v>17</v>
      </c>
      <c r="G2256" s="3" t="str">
        <f>IF(ISNUMBER(SEARCH("Sourcewatch",F2256)),"Sourcewatch",IF(ISNUMBER(SEARCH("desmog",F2256)),"Desmog",IF(ISNUMBER(SEARCH("Exxon",F2256)),"Exxonsecrets",IF(ISNUMBER(SEARCH("wikipedia",F2256)),"Wikipedia",IF(ISNUMBER(SEARCH("greenpeace",F2256)),"Greenpeace",IF(ISNUMBER(SEARCH("Polluterwatch",F2256)),"Polluterwatch",IF(F2256="","","Other")))))))</f>
        <v/>
      </c>
      <c r="H2256">
        <f>LEN(B2256)</f>
        <v>58</v>
      </c>
    </row>
    <row r="2257" spans="1:9" ht="15.75" customHeight="1" x14ac:dyDescent="0.2">
      <c r="A2257" s="3" t="s">
        <v>2219</v>
      </c>
      <c r="B2257" s="3" t="s">
        <v>2219</v>
      </c>
      <c r="C2257" s="3" t="s">
        <v>25</v>
      </c>
      <c r="D2257" s="3" t="s">
        <v>17</v>
      </c>
      <c r="F2257" s="3" t="s">
        <v>17</v>
      </c>
      <c r="G2257" s="3" t="str">
        <f>IF(ISNUMBER(SEARCH("Sourcewatch",F2257)),"Sourcewatch",IF(ISNUMBER(SEARCH("desmog",F2257)),"Desmog",IF(ISNUMBER(SEARCH("Exxon",F2257)),"Exxonsecrets",IF(ISNUMBER(SEARCH("wikipedia",F2257)),"Wikipedia",IF(ISNUMBER(SEARCH("greenpeace",F2257)),"Greenpeace",IF(ISNUMBER(SEARCH("Polluterwatch",F2257)),"Polluterwatch",IF(F2257="","","Other")))))))</f>
        <v/>
      </c>
      <c r="H2257">
        <f>LEN(B2257)</f>
        <v>11</v>
      </c>
    </row>
    <row r="2258" spans="1:9" ht="15.75" customHeight="1" x14ac:dyDescent="0.2">
      <c r="A2258" s="3" t="s">
        <v>2220</v>
      </c>
      <c r="B2258" s="3" t="s">
        <v>2220</v>
      </c>
      <c r="C2258" s="3" t="s">
        <v>25</v>
      </c>
      <c r="D2258" s="3" t="s">
        <v>17</v>
      </c>
      <c r="F2258" s="3" t="s">
        <v>17</v>
      </c>
      <c r="G2258" s="3" t="str">
        <f>IF(ISNUMBER(SEARCH("Sourcewatch",F2258)),"Sourcewatch",IF(ISNUMBER(SEARCH("desmog",F2258)),"Desmog",IF(ISNUMBER(SEARCH("Exxon",F2258)),"Exxonsecrets",IF(ISNUMBER(SEARCH("wikipedia",F2258)),"Wikipedia",IF(ISNUMBER(SEARCH("greenpeace",F2258)),"Greenpeace",IF(ISNUMBER(SEARCH("Polluterwatch",F2258)),"Polluterwatch",IF(F2258="","","Other")))))))</f>
        <v/>
      </c>
      <c r="H2258">
        <f>LEN(B2258)</f>
        <v>17</v>
      </c>
    </row>
    <row r="2259" spans="1:9" ht="15.75" customHeight="1" x14ac:dyDescent="0.2">
      <c r="A2259" s="3" t="s">
        <v>2221</v>
      </c>
      <c r="B2259" s="3" t="s">
        <v>2221</v>
      </c>
      <c r="C2259" s="3" t="s">
        <v>25</v>
      </c>
      <c r="D2259" s="3" t="s">
        <v>17</v>
      </c>
      <c r="F2259" s="3" t="s">
        <v>17</v>
      </c>
      <c r="G2259" s="3" t="str">
        <f>IF(ISNUMBER(SEARCH("Sourcewatch",F2259)),"Sourcewatch",IF(ISNUMBER(SEARCH("desmog",F2259)),"Desmog",IF(ISNUMBER(SEARCH("Exxon",F2259)),"Exxonsecrets",IF(ISNUMBER(SEARCH("wikipedia",F2259)),"Wikipedia",IF(ISNUMBER(SEARCH("greenpeace",F2259)),"Greenpeace",IF(ISNUMBER(SEARCH("Polluterwatch",F2259)),"Polluterwatch",IF(F2259="","","Other")))))))</f>
        <v/>
      </c>
      <c r="H2259">
        <f>LEN(B2259)</f>
        <v>8</v>
      </c>
    </row>
    <row r="2260" spans="1:9" ht="15.75" customHeight="1" x14ac:dyDescent="0.2">
      <c r="A2260" s="3" t="s">
        <v>2222</v>
      </c>
      <c r="B2260" s="3" t="s">
        <v>2222</v>
      </c>
      <c r="C2260" s="3" t="s">
        <v>17</v>
      </c>
      <c r="D2260" s="3" t="s">
        <v>25</v>
      </c>
      <c r="G2260" s="3" t="str">
        <f>IF(ISNUMBER(SEARCH("Sourcewatch",F2260)),"Sourcewatch",IF(ISNUMBER(SEARCH("desmog",F2260)),"Desmog",IF(ISNUMBER(SEARCH("Exxon",F2260)),"Exxonsecrets",IF(ISNUMBER(SEARCH("wikipedia",F2260)),"Wikipedia",IF(ISNUMBER(SEARCH("greenpeace",F2260)),"Greenpeace",IF(ISNUMBER(SEARCH("Polluterwatch",F2260)),"Polluterwatch",IF(F2260="","","Other")))))))</f>
        <v/>
      </c>
      <c r="H2260">
        <f>LEN(B2260)</f>
        <v>38</v>
      </c>
    </row>
    <row r="2261" spans="1:9" ht="15.75" customHeight="1" x14ac:dyDescent="0.2">
      <c r="A2261" s="3" t="s">
        <v>2223</v>
      </c>
      <c r="B2261" s="3" t="s">
        <v>2223</v>
      </c>
      <c r="C2261" s="3" t="s">
        <v>25</v>
      </c>
      <c r="D2261" s="3" t="s">
        <v>17</v>
      </c>
      <c r="F2261" s="3" t="s">
        <v>17</v>
      </c>
      <c r="G2261" s="3" t="str">
        <f>IF(ISNUMBER(SEARCH("Sourcewatch",F2261)),"Sourcewatch",IF(ISNUMBER(SEARCH("desmog",F2261)),"Desmog",IF(ISNUMBER(SEARCH("Exxon",F2261)),"Exxonsecrets",IF(ISNUMBER(SEARCH("wikipedia",F2261)),"Wikipedia",IF(ISNUMBER(SEARCH("greenpeace",F2261)),"Greenpeace",IF(ISNUMBER(SEARCH("Polluterwatch",F2261)),"Polluterwatch",IF(F2261="","","Other")))))))</f>
        <v/>
      </c>
      <c r="H2261">
        <f>LEN(B2261)</f>
        <v>6</v>
      </c>
    </row>
    <row r="2262" spans="1:9" ht="15.75" customHeight="1" x14ac:dyDescent="0.2">
      <c r="A2262" s="3" t="s">
        <v>2224</v>
      </c>
      <c r="B2262" s="3" t="s">
        <v>2224</v>
      </c>
      <c r="C2262" s="3" t="s">
        <v>25</v>
      </c>
      <c r="D2262" s="3" t="s">
        <v>17</v>
      </c>
      <c r="F2262" s="3" t="s">
        <v>17</v>
      </c>
      <c r="G2262" s="3" t="str">
        <f>IF(ISNUMBER(SEARCH("Sourcewatch",F2262)),"Sourcewatch",IF(ISNUMBER(SEARCH("desmog",F2262)),"Desmog",IF(ISNUMBER(SEARCH("Exxon",F2262)),"Exxonsecrets",IF(ISNUMBER(SEARCH("wikipedia",F2262)),"Wikipedia",IF(ISNUMBER(SEARCH("greenpeace",F2262)),"Greenpeace",IF(ISNUMBER(SEARCH("Polluterwatch",F2262)),"Polluterwatch",IF(F2262="","","Other")))))))</f>
        <v/>
      </c>
      <c r="H2262">
        <f>LEN(B2262)</f>
        <v>15</v>
      </c>
    </row>
    <row r="2263" spans="1:9" ht="15.75" customHeight="1" x14ac:dyDescent="0.2">
      <c r="A2263" s="3" t="s">
        <v>2225</v>
      </c>
      <c r="B2263" s="3" t="s">
        <v>2225</v>
      </c>
      <c r="C2263" s="3" t="s">
        <v>25</v>
      </c>
      <c r="D2263" s="3" t="s">
        <v>17</v>
      </c>
      <c r="F2263" s="3" t="s">
        <v>17</v>
      </c>
      <c r="G2263" s="3" t="str">
        <f>IF(ISNUMBER(SEARCH("Sourcewatch",F2263)),"Sourcewatch",IF(ISNUMBER(SEARCH("desmog",F2263)),"Desmog",IF(ISNUMBER(SEARCH("Exxon",F2263)),"Exxonsecrets",IF(ISNUMBER(SEARCH("wikipedia",F2263)),"Wikipedia",IF(ISNUMBER(SEARCH("greenpeace",F2263)),"Greenpeace",IF(ISNUMBER(SEARCH("Polluterwatch",F2263)),"Polluterwatch",IF(F2263="","","Other")))))))</f>
        <v/>
      </c>
      <c r="H2263">
        <f>LEN(B2263)</f>
        <v>16</v>
      </c>
    </row>
    <row r="2264" spans="1:9" ht="15.75" customHeight="1" x14ac:dyDescent="0.2">
      <c r="A2264" s="3" t="s">
        <v>2226</v>
      </c>
      <c r="B2264" s="3" t="s">
        <v>2226</v>
      </c>
      <c r="C2264" s="3" t="s">
        <v>25</v>
      </c>
      <c r="D2264" s="3" t="s">
        <v>17</v>
      </c>
      <c r="F2264" s="3" t="s">
        <v>17</v>
      </c>
      <c r="G2264" s="3" t="str">
        <f>IF(ISNUMBER(SEARCH("Sourcewatch",F2264)),"Sourcewatch",IF(ISNUMBER(SEARCH("desmog",F2264)),"Desmog",IF(ISNUMBER(SEARCH("Exxon",F2264)),"Exxonsecrets",IF(ISNUMBER(SEARCH("wikipedia",F2264)),"Wikipedia",IF(ISNUMBER(SEARCH("greenpeace",F2264)),"Greenpeace",IF(ISNUMBER(SEARCH("Polluterwatch",F2264)),"Polluterwatch",IF(F2264="","","Other")))))))</f>
        <v/>
      </c>
      <c r="H2264">
        <f>LEN(B2264)</f>
        <v>8</v>
      </c>
    </row>
    <row r="2265" spans="1:9" ht="15.75" customHeight="1" x14ac:dyDescent="0.2">
      <c r="A2265" s="3" t="s">
        <v>2227</v>
      </c>
      <c r="B2265" s="3" t="s">
        <v>2227</v>
      </c>
      <c r="C2265" s="3" t="s">
        <v>25</v>
      </c>
      <c r="D2265" s="3" t="s">
        <v>17</v>
      </c>
      <c r="F2265" s="3" t="s">
        <v>17</v>
      </c>
      <c r="G2265" s="3" t="str">
        <f>IF(ISNUMBER(SEARCH("Sourcewatch",F2265)),"Sourcewatch",IF(ISNUMBER(SEARCH("desmog",F2265)),"Desmog",IF(ISNUMBER(SEARCH("Exxon",F2265)),"Exxonsecrets",IF(ISNUMBER(SEARCH("wikipedia",F2265)),"Wikipedia",IF(ISNUMBER(SEARCH("greenpeace",F2265)),"Greenpeace",IF(ISNUMBER(SEARCH("Polluterwatch",F2265)),"Polluterwatch",IF(F2265="","","Other")))))))</f>
        <v/>
      </c>
      <c r="H2265">
        <f>LEN(B2265)</f>
        <v>12</v>
      </c>
    </row>
    <row r="2266" spans="1:9" ht="15.75" customHeight="1" x14ac:dyDescent="0.2">
      <c r="A2266" s="3" t="s">
        <v>2228</v>
      </c>
      <c r="B2266" s="3" t="s">
        <v>2228</v>
      </c>
      <c r="C2266" s="3" t="s">
        <v>25</v>
      </c>
      <c r="D2266" s="3" t="s">
        <v>17</v>
      </c>
      <c r="F2266" s="3" t="s">
        <v>17</v>
      </c>
      <c r="G2266" s="3" t="str">
        <f>IF(ISNUMBER(SEARCH("Sourcewatch",F2266)),"Sourcewatch",IF(ISNUMBER(SEARCH("desmog",F2266)),"Desmog",IF(ISNUMBER(SEARCH("Exxon",F2266)),"Exxonsecrets",IF(ISNUMBER(SEARCH("wikipedia",F2266)),"Wikipedia",IF(ISNUMBER(SEARCH("greenpeace",F2266)),"Greenpeace",IF(ISNUMBER(SEARCH("Polluterwatch",F2266)),"Polluterwatch",IF(F2266="","","Other")))))))</f>
        <v/>
      </c>
      <c r="H2266">
        <f>LEN(B2266)</f>
        <v>13</v>
      </c>
    </row>
    <row r="2267" spans="1:9" ht="15.75" customHeight="1" x14ac:dyDescent="0.2">
      <c r="A2267" s="3" t="s">
        <v>2229</v>
      </c>
      <c r="B2267" s="3" t="s">
        <v>2229</v>
      </c>
      <c r="C2267" s="3" t="s">
        <v>25</v>
      </c>
      <c r="D2267" s="3" t="s">
        <v>17</v>
      </c>
      <c r="F2267" s="3" t="s">
        <v>17</v>
      </c>
      <c r="G2267" s="3" t="str">
        <f>IF(ISNUMBER(SEARCH("Sourcewatch",F2267)),"Sourcewatch",IF(ISNUMBER(SEARCH("desmog",F2267)),"Desmog",IF(ISNUMBER(SEARCH("Exxon",F2267)),"Exxonsecrets",IF(ISNUMBER(SEARCH("wikipedia",F2267)),"Wikipedia",IF(ISNUMBER(SEARCH("greenpeace",F2267)),"Greenpeace",IF(ISNUMBER(SEARCH("Polluterwatch",F2267)),"Polluterwatch",IF(F2267="","","Other")))))))</f>
        <v/>
      </c>
      <c r="H2267">
        <f>LEN(B2267)</f>
        <v>15</v>
      </c>
    </row>
    <row r="2268" spans="1:9" ht="15.75" customHeight="1" x14ac:dyDescent="0.2">
      <c r="A2268" s="3" t="s">
        <v>2230</v>
      </c>
      <c r="B2268" s="3" t="s">
        <v>2230</v>
      </c>
      <c r="C2268" s="3" t="s">
        <v>25</v>
      </c>
      <c r="D2268" s="3" t="s">
        <v>17</v>
      </c>
      <c r="F2268" s="3" t="s">
        <v>17</v>
      </c>
      <c r="G2268" s="3" t="str">
        <f>IF(ISNUMBER(SEARCH("Sourcewatch",F2268)),"Sourcewatch",IF(ISNUMBER(SEARCH("desmog",F2268)),"Desmog",IF(ISNUMBER(SEARCH("Exxon",F2268)),"Exxonsecrets",IF(ISNUMBER(SEARCH("wikipedia",F2268)),"Wikipedia",IF(ISNUMBER(SEARCH("greenpeace",F2268)),"Greenpeace",IF(ISNUMBER(SEARCH("Polluterwatch",F2268)),"Polluterwatch",IF(F2268="","","Other")))))))</f>
        <v/>
      </c>
      <c r="H2268">
        <f>LEN(B2268)</f>
        <v>4</v>
      </c>
    </row>
    <row r="2269" spans="1:9" ht="15.75" customHeight="1" x14ac:dyDescent="0.2">
      <c r="A2269" s="3" t="s">
        <v>2231</v>
      </c>
      <c r="B2269" s="3" t="s">
        <v>2231</v>
      </c>
      <c r="C2269" s="3" t="s">
        <v>25</v>
      </c>
      <c r="D2269" s="3" t="s">
        <v>17</v>
      </c>
      <c r="F2269" s="3" t="s">
        <v>17</v>
      </c>
      <c r="G2269" s="3" t="str">
        <f>IF(ISNUMBER(SEARCH("Sourcewatch",F2269)),"Sourcewatch",IF(ISNUMBER(SEARCH("desmog",F2269)),"Desmog",IF(ISNUMBER(SEARCH("Exxon",F2269)),"Exxonsecrets",IF(ISNUMBER(SEARCH("wikipedia",F2269)),"Wikipedia",IF(ISNUMBER(SEARCH("greenpeace",F2269)),"Greenpeace",IF(ISNUMBER(SEARCH("Polluterwatch",F2269)),"Polluterwatch",IF(F2269="","","Other")))))))</f>
        <v/>
      </c>
      <c r="H2269">
        <f>LEN(B2269)</f>
        <v>6</v>
      </c>
    </row>
    <row r="2270" spans="1:9" ht="15.75" customHeight="1" x14ac:dyDescent="0.2">
      <c r="A2270" s="11" t="s">
        <v>4454</v>
      </c>
      <c r="B2270" s="11" t="s">
        <v>4454</v>
      </c>
      <c r="C2270" t="s">
        <v>25</v>
      </c>
      <c r="D2270" t="s">
        <v>17</v>
      </c>
      <c r="G2270" s="3" t="str">
        <f>IF(ISNUMBER(SEARCH("Sourcewatch",F2270)),"Sourcewatch",IF(ISNUMBER(SEARCH("desmog",F2270)),"Desmog",IF(ISNUMBER(SEARCH("Exxon",F2270)),"Exxonsecrets",IF(ISNUMBER(SEARCH("wikipedia",F2270)),"Wikipedia",IF(ISNUMBER(SEARCH("greenpeace",F2270)),"Greenpeace",IF(ISNUMBER(SEARCH("Polluterwatch",F2270)),"Polluterwatch",IF(F2270="","","Other")))))))</f>
        <v/>
      </c>
      <c r="H2270">
        <f>LEN(B2270)</f>
        <v>2</v>
      </c>
      <c r="I2270" s="17" t="s">
        <v>25</v>
      </c>
    </row>
    <row r="2271" spans="1:9" ht="15.75" customHeight="1" x14ac:dyDescent="0.2">
      <c r="A2271" s="3" t="s">
        <v>2232</v>
      </c>
      <c r="B2271" s="3" t="s">
        <v>2232</v>
      </c>
      <c r="C2271" s="3" t="s">
        <v>25</v>
      </c>
      <c r="D2271" s="3" t="s">
        <v>17</v>
      </c>
      <c r="F2271" s="3" t="s">
        <v>17</v>
      </c>
      <c r="G2271" s="3" t="str">
        <f>IF(ISNUMBER(SEARCH("Sourcewatch",F2271)),"Sourcewatch",IF(ISNUMBER(SEARCH("desmog",F2271)),"Desmog",IF(ISNUMBER(SEARCH("Exxon",F2271)),"Exxonsecrets",IF(ISNUMBER(SEARCH("wikipedia",F2271)),"Wikipedia",IF(ISNUMBER(SEARCH("greenpeace",F2271)),"Greenpeace",IF(ISNUMBER(SEARCH("Polluterwatch",F2271)),"Polluterwatch",IF(F2271="","","Other")))))))</f>
        <v/>
      </c>
      <c r="H2271">
        <f>LEN(B2271)</f>
        <v>11</v>
      </c>
    </row>
    <row r="2272" spans="1:9" ht="15.75" customHeight="1" x14ac:dyDescent="0.2">
      <c r="A2272" s="3" t="s">
        <v>2233</v>
      </c>
      <c r="B2272" s="3" t="s">
        <v>2233</v>
      </c>
      <c r="C2272" s="3" t="s">
        <v>25</v>
      </c>
      <c r="D2272" s="3" t="s">
        <v>17</v>
      </c>
      <c r="F2272" s="3" t="s">
        <v>17</v>
      </c>
      <c r="G2272" s="3" t="str">
        <f>IF(ISNUMBER(SEARCH("Sourcewatch",F2272)),"Sourcewatch",IF(ISNUMBER(SEARCH("desmog",F2272)),"Desmog",IF(ISNUMBER(SEARCH("Exxon",F2272)),"Exxonsecrets",IF(ISNUMBER(SEARCH("wikipedia",F2272)),"Wikipedia",IF(ISNUMBER(SEARCH("greenpeace",F2272)),"Greenpeace",IF(ISNUMBER(SEARCH("Polluterwatch",F2272)),"Polluterwatch",IF(F2272="","","Other")))))))</f>
        <v/>
      </c>
      <c r="H2272">
        <f>LEN(B2272)</f>
        <v>11</v>
      </c>
    </row>
    <row r="2273" spans="1:8" ht="15.75" customHeight="1" x14ac:dyDescent="0.2">
      <c r="A2273" s="3" t="s">
        <v>2234</v>
      </c>
      <c r="B2273" s="3" t="s">
        <v>2234</v>
      </c>
      <c r="C2273" s="6" t="s">
        <v>25</v>
      </c>
      <c r="D2273" s="3" t="s">
        <v>17</v>
      </c>
      <c r="F2273" s="3" t="s">
        <v>17</v>
      </c>
      <c r="G2273" s="3" t="str">
        <f>IF(ISNUMBER(SEARCH("Sourcewatch",F2273)),"Sourcewatch",IF(ISNUMBER(SEARCH("desmog",F2273)),"Desmog",IF(ISNUMBER(SEARCH("Exxon",F2273)),"Exxonsecrets",IF(ISNUMBER(SEARCH("wikipedia",F2273)),"Wikipedia",IF(ISNUMBER(SEARCH("greenpeace",F2273)),"Greenpeace",IF(ISNUMBER(SEARCH("Polluterwatch",F2273)),"Polluterwatch",IF(F2273="","","Other")))))))</f>
        <v/>
      </c>
      <c r="H2273">
        <f>LEN(B2273)</f>
        <v>10</v>
      </c>
    </row>
    <row r="2274" spans="1:8" ht="15.75" customHeight="1" x14ac:dyDescent="0.2">
      <c r="A2274" s="3" t="s">
        <v>2235</v>
      </c>
      <c r="B2274" s="3" t="s">
        <v>2235</v>
      </c>
      <c r="C2274" s="6" t="s">
        <v>25</v>
      </c>
      <c r="D2274" s="3" t="s">
        <v>17</v>
      </c>
      <c r="F2274" s="3" t="s">
        <v>17</v>
      </c>
      <c r="G2274" s="3" t="str">
        <f>IF(ISNUMBER(SEARCH("Sourcewatch",F2274)),"Sourcewatch",IF(ISNUMBER(SEARCH("desmog",F2274)),"Desmog",IF(ISNUMBER(SEARCH("Exxon",F2274)),"Exxonsecrets",IF(ISNUMBER(SEARCH("wikipedia",F2274)),"Wikipedia",IF(ISNUMBER(SEARCH("greenpeace",F2274)),"Greenpeace",IF(ISNUMBER(SEARCH("Polluterwatch",F2274)),"Polluterwatch",IF(F2274="","","Other")))))))</f>
        <v/>
      </c>
      <c r="H2274">
        <f>LEN(B2274)</f>
        <v>7</v>
      </c>
    </row>
    <row r="2275" spans="1:8" ht="15.75" customHeight="1" x14ac:dyDescent="0.2">
      <c r="A2275" s="3" t="s">
        <v>2236</v>
      </c>
      <c r="B2275" s="3" t="s">
        <v>2236</v>
      </c>
      <c r="C2275" s="6" t="s">
        <v>25</v>
      </c>
      <c r="D2275" s="3" t="s">
        <v>17</v>
      </c>
      <c r="F2275" s="3" t="s">
        <v>17</v>
      </c>
      <c r="G2275" s="3" t="str">
        <f>IF(ISNUMBER(SEARCH("Sourcewatch",F2275)),"Sourcewatch",IF(ISNUMBER(SEARCH("desmog",F2275)),"Desmog",IF(ISNUMBER(SEARCH("Exxon",F2275)),"Exxonsecrets",IF(ISNUMBER(SEARCH("wikipedia",F2275)),"Wikipedia",IF(ISNUMBER(SEARCH("greenpeace",F2275)),"Greenpeace",IF(ISNUMBER(SEARCH("Polluterwatch",F2275)),"Polluterwatch",IF(F2275="","","Other")))))))</f>
        <v/>
      </c>
      <c r="H2275">
        <f>LEN(B2275)</f>
        <v>14</v>
      </c>
    </row>
    <row r="2276" spans="1:8" ht="15.75" customHeight="1" x14ac:dyDescent="0.2">
      <c r="A2276" s="3" t="s">
        <v>2237</v>
      </c>
      <c r="B2276" s="3" t="s">
        <v>2237</v>
      </c>
      <c r="C2276" s="6" t="s">
        <v>25</v>
      </c>
      <c r="D2276" s="3" t="s">
        <v>17</v>
      </c>
      <c r="F2276" s="3" t="s">
        <v>17</v>
      </c>
      <c r="G2276" s="3" t="str">
        <f>IF(ISNUMBER(SEARCH("Sourcewatch",F2276)),"Sourcewatch",IF(ISNUMBER(SEARCH("desmog",F2276)),"Desmog",IF(ISNUMBER(SEARCH("Exxon",F2276)),"Exxonsecrets",IF(ISNUMBER(SEARCH("wikipedia",F2276)),"Wikipedia",IF(ISNUMBER(SEARCH("greenpeace",F2276)),"Greenpeace",IF(ISNUMBER(SEARCH("Polluterwatch",F2276)),"Polluterwatch",IF(F2276="","","Other")))))))</f>
        <v/>
      </c>
      <c r="H2276">
        <f>LEN(B2276)</f>
        <v>8</v>
      </c>
    </row>
    <row r="2277" spans="1:8" ht="15.75" customHeight="1" x14ac:dyDescent="0.2">
      <c r="A2277" s="3" t="s">
        <v>2238</v>
      </c>
      <c r="B2277" s="3" t="s">
        <v>2238</v>
      </c>
      <c r="C2277" s="6" t="s">
        <v>25</v>
      </c>
      <c r="D2277" s="3" t="s">
        <v>17</v>
      </c>
      <c r="F2277" s="3" t="s">
        <v>17</v>
      </c>
      <c r="G2277" s="3" t="str">
        <f>IF(ISNUMBER(SEARCH("Sourcewatch",F2277)),"Sourcewatch",IF(ISNUMBER(SEARCH("desmog",F2277)),"Desmog",IF(ISNUMBER(SEARCH("Exxon",F2277)),"Exxonsecrets",IF(ISNUMBER(SEARCH("wikipedia",F2277)),"Wikipedia",IF(ISNUMBER(SEARCH("greenpeace",F2277)),"Greenpeace",IF(ISNUMBER(SEARCH("Polluterwatch",F2277)),"Polluterwatch",IF(F2277="","","Other")))))))</f>
        <v/>
      </c>
      <c r="H2277">
        <f>LEN(B2277)</f>
        <v>6</v>
      </c>
    </row>
    <row r="2278" spans="1:8" ht="15.75" customHeight="1" x14ac:dyDescent="0.2">
      <c r="A2278" s="3" t="s">
        <v>2239</v>
      </c>
      <c r="B2278" s="3" t="s">
        <v>2239</v>
      </c>
      <c r="C2278" s="6" t="s">
        <v>25</v>
      </c>
      <c r="D2278" s="3" t="s">
        <v>17</v>
      </c>
      <c r="F2278" s="3" t="s">
        <v>17</v>
      </c>
      <c r="G2278" s="3" t="str">
        <f>IF(ISNUMBER(SEARCH("Sourcewatch",F2278)),"Sourcewatch",IF(ISNUMBER(SEARCH("desmog",F2278)),"Desmog",IF(ISNUMBER(SEARCH("Exxon",F2278)),"Exxonsecrets",IF(ISNUMBER(SEARCH("wikipedia",F2278)),"Wikipedia",IF(ISNUMBER(SEARCH("greenpeace",F2278)),"Greenpeace",IF(ISNUMBER(SEARCH("Polluterwatch",F2278)),"Polluterwatch",IF(F2278="","","Other")))))))</f>
        <v/>
      </c>
      <c r="H2278">
        <f>LEN(B2278)</f>
        <v>6</v>
      </c>
    </row>
    <row r="2279" spans="1:8" ht="15.75" customHeight="1" x14ac:dyDescent="0.2">
      <c r="A2279" s="3" t="s">
        <v>2240</v>
      </c>
      <c r="B2279" s="3" t="s">
        <v>2240</v>
      </c>
      <c r="C2279" s="6" t="s">
        <v>25</v>
      </c>
      <c r="D2279" s="3" t="s">
        <v>17</v>
      </c>
      <c r="F2279" s="3" t="s">
        <v>17</v>
      </c>
      <c r="G2279" s="3" t="str">
        <f>IF(ISNUMBER(SEARCH("Sourcewatch",F2279)),"Sourcewatch",IF(ISNUMBER(SEARCH("desmog",F2279)),"Desmog",IF(ISNUMBER(SEARCH("Exxon",F2279)),"Exxonsecrets",IF(ISNUMBER(SEARCH("wikipedia",F2279)),"Wikipedia",IF(ISNUMBER(SEARCH("greenpeace",F2279)),"Greenpeace",IF(ISNUMBER(SEARCH("Polluterwatch",F2279)),"Polluterwatch",IF(F2279="","","Other")))))))</f>
        <v/>
      </c>
      <c r="H2279">
        <f>LEN(B2279)</f>
        <v>6</v>
      </c>
    </row>
    <row r="2280" spans="1:8" ht="15.75" customHeight="1" x14ac:dyDescent="0.2">
      <c r="A2280" s="3" t="s">
        <v>2241</v>
      </c>
      <c r="B2280" s="3" t="s">
        <v>2241</v>
      </c>
      <c r="C2280" s="6" t="s">
        <v>25</v>
      </c>
      <c r="D2280" s="3" t="s">
        <v>17</v>
      </c>
      <c r="F2280" s="3" t="s">
        <v>17</v>
      </c>
      <c r="G2280" s="3" t="str">
        <f>IF(ISNUMBER(SEARCH("Sourcewatch",F2280)),"Sourcewatch",IF(ISNUMBER(SEARCH("desmog",F2280)),"Desmog",IF(ISNUMBER(SEARCH("Exxon",F2280)),"Exxonsecrets",IF(ISNUMBER(SEARCH("wikipedia",F2280)),"Wikipedia",IF(ISNUMBER(SEARCH("greenpeace",F2280)),"Greenpeace",IF(ISNUMBER(SEARCH("Polluterwatch",F2280)),"Polluterwatch",IF(F2280="","","Other")))))))</f>
        <v/>
      </c>
      <c r="H2280">
        <f>LEN(B2280)</f>
        <v>10</v>
      </c>
    </row>
    <row r="2281" spans="1:8" ht="15.75" customHeight="1" x14ac:dyDescent="0.2">
      <c r="A2281" s="3" t="s">
        <v>2242</v>
      </c>
      <c r="B2281" s="3" t="s">
        <v>2242</v>
      </c>
      <c r="C2281" s="6" t="s">
        <v>25</v>
      </c>
      <c r="D2281" s="3" t="s">
        <v>17</v>
      </c>
      <c r="F2281" s="3" t="s">
        <v>17</v>
      </c>
      <c r="G2281" s="3" t="str">
        <f>IF(ISNUMBER(SEARCH("Sourcewatch",F2281)),"Sourcewatch",IF(ISNUMBER(SEARCH("desmog",F2281)),"Desmog",IF(ISNUMBER(SEARCH("Exxon",F2281)),"Exxonsecrets",IF(ISNUMBER(SEARCH("wikipedia",F2281)),"Wikipedia",IF(ISNUMBER(SEARCH("greenpeace",F2281)),"Greenpeace",IF(ISNUMBER(SEARCH("Polluterwatch",F2281)),"Polluterwatch",IF(F2281="","","Other")))))))</f>
        <v/>
      </c>
      <c r="H2281">
        <f>LEN(B2281)</f>
        <v>10</v>
      </c>
    </row>
    <row r="2282" spans="1:8" ht="15.75" customHeight="1" x14ac:dyDescent="0.2">
      <c r="A2282" s="3" t="s">
        <v>2243</v>
      </c>
      <c r="B2282" s="3" t="s">
        <v>2243</v>
      </c>
      <c r="C2282" s="6" t="s">
        <v>25</v>
      </c>
      <c r="D2282" s="3" t="s">
        <v>17</v>
      </c>
      <c r="F2282" s="3" t="s">
        <v>17</v>
      </c>
      <c r="G2282" s="3" t="str">
        <f>IF(ISNUMBER(SEARCH("Sourcewatch",F2282)),"Sourcewatch",IF(ISNUMBER(SEARCH("desmog",F2282)),"Desmog",IF(ISNUMBER(SEARCH("Exxon",F2282)),"Exxonsecrets",IF(ISNUMBER(SEARCH("wikipedia",F2282)),"Wikipedia",IF(ISNUMBER(SEARCH("greenpeace",F2282)),"Greenpeace",IF(ISNUMBER(SEARCH("Polluterwatch",F2282)),"Polluterwatch",IF(F2282="","","Other")))))))</f>
        <v/>
      </c>
      <c r="H2282">
        <f>LEN(B2282)</f>
        <v>8</v>
      </c>
    </row>
    <row r="2283" spans="1:8" ht="15.75" customHeight="1" x14ac:dyDescent="0.2">
      <c r="A2283" s="3" t="s">
        <v>2244</v>
      </c>
      <c r="B2283" s="3" t="s">
        <v>2244</v>
      </c>
      <c r="C2283" s="6" t="s">
        <v>25</v>
      </c>
      <c r="D2283" s="3" t="s">
        <v>17</v>
      </c>
      <c r="F2283" s="3" t="s">
        <v>17</v>
      </c>
      <c r="G2283" s="3" t="str">
        <f>IF(ISNUMBER(SEARCH("Sourcewatch",F2283)),"Sourcewatch",IF(ISNUMBER(SEARCH("desmog",F2283)),"Desmog",IF(ISNUMBER(SEARCH("Exxon",F2283)),"Exxonsecrets",IF(ISNUMBER(SEARCH("wikipedia",F2283)),"Wikipedia",IF(ISNUMBER(SEARCH("greenpeace",F2283)),"Greenpeace",IF(ISNUMBER(SEARCH("Polluterwatch",F2283)),"Polluterwatch",IF(F2283="","","Other")))))))</f>
        <v/>
      </c>
      <c r="H2283">
        <f>LEN(B2283)</f>
        <v>9</v>
      </c>
    </row>
    <row r="2284" spans="1:8" ht="15.75" customHeight="1" x14ac:dyDescent="0.2">
      <c r="A2284" s="3" t="s">
        <v>2245</v>
      </c>
      <c r="B2284" s="3" t="s">
        <v>2245</v>
      </c>
      <c r="C2284" s="6" t="s">
        <v>25</v>
      </c>
      <c r="D2284" s="3" t="s">
        <v>17</v>
      </c>
      <c r="F2284" s="3" t="s">
        <v>17</v>
      </c>
      <c r="G2284" s="3" t="str">
        <f>IF(ISNUMBER(SEARCH("Sourcewatch",F2284)),"Sourcewatch",IF(ISNUMBER(SEARCH("desmog",F2284)),"Desmog",IF(ISNUMBER(SEARCH("Exxon",F2284)),"Exxonsecrets",IF(ISNUMBER(SEARCH("wikipedia",F2284)),"Wikipedia",IF(ISNUMBER(SEARCH("greenpeace",F2284)),"Greenpeace",IF(ISNUMBER(SEARCH("Polluterwatch",F2284)),"Polluterwatch",IF(F2284="","","Other")))))))</f>
        <v/>
      </c>
      <c r="H2284">
        <f>LEN(B2284)</f>
        <v>8</v>
      </c>
    </row>
    <row r="2285" spans="1:8" ht="15.75" customHeight="1" x14ac:dyDescent="0.2">
      <c r="A2285" s="3" t="s">
        <v>2246</v>
      </c>
      <c r="B2285" s="3" t="s">
        <v>2246</v>
      </c>
      <c r="C2285" s="6" t="s">
        <v>25</v>
      </c>
      <c r="D2285" s="3" t="s">
        <v>17</v>
      </c>
      <c r="F2285" s="3" t="s">
        <v>17</v>
      </c>
      <c r="G2285" s="3" t="str">
        <f>IF(ISNUMBER(SEARCH("Sourcewatch",F2285)),"Sourcewatch",IF(ISNUMBER(SEARCH("desmog",F2285)),"Desmog",IF(ISNUMBER(SEARCH("Exxon",F2285)),"Exxonsecrets",IF(ISNUMBER(SEARCH("wikipedia",F2285)),"Wikipedia",IF(ISNUMBER(SEARCH("greenpeace",F2285)),"Greenpeace",IF(ISNUMBER(SEARCH("Polluterwatch",F2285)),"Polluterwatch",IF(F2285="","","Other")))))))</f>
        <v/>
      </c>
      <c r="H2285">
        <f>LEN(B2285)</f>
        <v>12</v>
      </c>
    </row>
    <row r="2286" spans="1:8" ht="15.75" customHeight="1" x14ac:dyDescent="0.2">
      <c r="A2286" s="3" t="s">
        <v>2247</v>
      </c>
      <c r="B2286" s="3" t="s">
        <v>2247</v>
      </c>
      <c r="C2286" s="6" t="s">
        <v>25</v>
      </c>
      <c r="D2286" s="3" t="s">
        <v>17</v>
      </c>
      <c r="F2286" s="3" t="s">
        <v>17</v>
      </c>
      <c r="G2286" s="3" t="str">
        <f>IF(ISNUMBER(SEARCH("Sourcewatch",F2286)),"Sourcewatch",IF(ISNUMBER(SEARCH("desmog",F2286)),"Desmog",IF(ISNUMBER(SEARCH("Exxon",F2286)),"Exxonsecrets",IF(ISNUMBER(SEARCH("wikipedia",F2286)),"Wikipedia",IF(ISNUMBER(SEARCH("greenpeace",F2286)),"Greenpeace",IF(ISNUMBER(SEARCH("Polluterwatch",F2286)),"Polluterwatch",IF(F2286="","","Other")))))))</f>
        <v/>
      </c>
      <c r="H2286">
        <f>LEN(B2286)</f>
        <v>10</v>
      </c>
    </row>
    <row r="2287" spans="1:8" ht="15.75" customHeight="1" x14ac:dyDescent="0.2">
      <c r="A2287" s="3" t="s">
        <v>2248</v>
      </c>
      <c r="B2287" s="3" t="s">
        <v>2248</v>
      </c>
      <c r="C2287" s="6" t="s">
        <v>25</v>
      </c>
      <c r="D2287" s="3" t="s">
        <v>17</v>
      </c>
      <c r="F2287" s="3" t="s">
        <v>17</v>
      </c>
      <c r="G2287" s="3" t="str">
        <f>IF(ISNUMBER(SEARCH("Sourcewatch",F2287)),"Sourcewatch",IF(ISNUMBER(SEARCH("desmog",F2287)),"Desmog",IF(ISNUMBER(SEARCH("Exxon",F2287)),"Exxonsecrets",IF(ISNUMBER(SEARCH("wikipedia",F2287)),"Wikipedia",IF(ISNUMBER(SEARCH("greenpeace",F2287)),"Greenpeace",IF(ISNUMBER(SEARCH("Polluterwatch",F2287)),"Polluterwatch",IF(F2287="","","Other")))))))</f>
        <v/>
      </c>
      <c r="H2287">
        <f>LEN(B2287)</f>
        <v>13</v>
      </c>
    </row>
    <row r="2288" spans="1:8" ht="15.75" customHeight="1" x14ac:dyDescent="0.2">
      <c r="A2288" s="3" t="s">
        <v>2249</v>
      </c>
      <c r="B2288" s="3" t="s">
        <v>2249</v>
      </c>
      <c r="C2288" s="6" t="s">
        <v>25</v>
      </c>
      <c r="D2288" s="3" t="s">
        <v>17</v>
      </c>
      <c r="F2288" s="3" t="s">
        <v>17</v>
      </c>
      <c r="G2288" s="3" t="str">
        <f>IF(ISNUMBER(SEARCH("Sourcewatch",F2288)),"Sourcewatch",IF(ISNUMBER(SEARCH("desmog",F2288)),"Desmog",IF(ISNUMBER(SEARCH("Exxon",F2288)),"Exxonsecrets",IF(ISNUMBER(SEARCH("wikipedia",F2288)),"Wikipedia",IF(ISNUMBER(SEARCH("greenpeace",F2288)),"Greenpeace",IF(ISNUMBER(SEARCH("Polluterwatch",F2288)),"Polluterwatch",IF(F2288="","","Other")))))))</f>
        <v/>
      </c>
      <c r="H2288">
        <f>LEN(B2288)</f>
        <v>11</v>
      </c>
    </row>
    <row r="2289" spans="1:8" ht="15.75" customHeight="1" x14ac:dyDescent="0.2">
      <c r="A2289" s="3" t="s">
        <v>2250</v>
      </c>
      <c r="B2289" s="3" t="s">
        <v>2250</v>
      </c>
      <c r="C2289" s="6" t="s">
        <v>25</v>
      </c>
      <c r="D2289" s="3" t="s">
        <v>17</v>
      </c>
      <c r="F2289" s="3" t="s">
        <v>17</v>
      </c>
      <c r="G2289" s="3" t="str">
        <f>IF(ISNUMBER(SEARCH("Sourcewatch",F2289)),"Sourcewatch",IF(ISNUMBER(SEARCH("desmog",F2289)),"Desmog",IF(ISNUMBER(SEARCH("Exxon",F2289)),"Exxonsecrets",IF(ISNUMBER(SEARCH("wikipedia",F2289)),"Wikipedia",IF(ISNUMBER(SEARCH("greenpeace",F2289)),"Greenpeace",IF(ISNUMBER(SEARCH("Polluterwatch",F2289)),"Polluterwatch",IF(F2289="","","Other")))))))</f>
        <v/>
      </c>
      <c r="H2289">
        <f>LEN(B2289)</f>
        <v>7</v>
      </c>
    </row>
    <row r="2290" spans="1:8" ht="15.75" customHeight="1" x14ac:dyDescent="0.2">
      <c r="A2290" s="3" t="s">
        <v>2251</v>
      </c>
      <c r="B2290" s="3" t="s">
        <v>2251</v>
      </c>
      <c r="C2290" s="6" t="s">
        <v>25</v>
      </c>
      <c r="D2290" s="3" t="s">
        <v>17</v>
      </c>
      <c r="F2290" s="3" t="s">
        <v>17</v>
      </c>
      <c r="G2290" s="3" t="str">
        <f>IF(ISNUMBER(SEARCH("Sourcewatch",F2290)),"Sourcewatch",IF(ISNUMBER(SEARCH("desmog",F2290)),"Desmog",IF(ISNUMBER(SEARCH("Exxon",F2290)),"Exxonsecrets",IF(ISNUMBER(SEARCH("wikipedia",F2290)),"Wikipedia",IF(ISNUMBER(SEARCH("greenpeace",F2290)),"Greenpeace",IF(ISNUMBER(SEARCH("Polluterwatch",F2290)),"Polluterwatch",IF(F2290="","","Other")))))))</f>
        <v/>
      </c>
      <c r="H2290">
        <f>LEN(B2290)</f>
        <v>10</v>
      </c>
    </row>
    <row r="2291" spans="1:8" ht="15.75" customHeight="1" x14ac:dyDescent="0.2">
      <c r="A2291" s="3" t="s">
        <v>2252</v>
      </c>
      <c r="B2291" s="3" t="s">
        <v>2252</v>
      </c>
      <c r="C2291" s="6" t="s">
        <v>25</v>
      </c>
      <c r="D2291" s="3" t="s">
        <v>17</v>
      </c>
      <c r="F2291" s="3" t="s">
        <v>17</v>
      </c>
      <c r="G2291" s="3" t="str">
        <f>IF(ISNUMBER(SEARCH("Sourcewatch",F2291)),"Sourcewatch",IF(ISNUMBER(SEARCH("desmog",F2291)),"Desmog",IF(ISNUMBER(SEARCH("Exxon",F2291)),"Exxonsecrets",IF(ISNUMBER(SEARCH("wikipedia",F2291)),"Wikipedia",IF(ISNUMBER(SEARCH("greenpeace",F2291)),"Greenpeace",IF(ISNUMBER(SEARCH("Polluterwatch",F2291)),"Polluterwatch",IF(F2291="","","Other")))))))</f>
        <v/>
      </c>
      <c r="H2291">
        <f>LEN(B2291)</f>
        <v>7</v>
      </c>
    </row>
    <row r="2292" spans="1:8" ht="15.75" customHeight="1" x14ac:dyDescent="0.2">
      <c r="A2292" s="3" t="s">
        <v>2253</v>
      </c>
      <c r="B2292" s="3" t="s">
        <v>2253</v>
      </c>
      <c r="C2292" s="6" t="s">
        <v>25</v>
      </c>
      <c r="D2292" s="3" t="s">
        <v>17</v>
      </c>
      <c r="F2292" s="3" t="s">
        <v>17</v>
      </c>
      <c r="G2292" s="3" t="str">
        <f>IF(ISNUMBER(SEARCH("Sourcewatch",F2292)),"Sourcewatch",IF(ISNUMBER(SEARCH("desmog",F2292)),"Desmog",IF(ISNUMBER(SEARCH("Exxon",F2292)),"Exxonsecrets",IF(ISNUMBER(SEARCH("wikipedia",F2292)),"Wikipedia",IF(ISNUMBER(SEARCH("greenpeace",F2292)),"Greenpeace",IF(ISNUMBER(SEARCH("Polluterwatch",F2292)),"Polluterwatch",IF(F2292="","","Other")))))))</f>
        <v/>
      </c>
      <c r="H2292">
        <f>LEN(B2292)</f>
        <v>10</v>
      </c>
    </row>
    <row r="2293" spans="1:8" ht="15.75" customHeight="1" x14ac:dyDescent="0.2">
      <c r="A2293" s="3" t="s">
        <v>2254</v>
      </c>
      <c r="B2293" s="3" t="s">
        <v>2254</v>
      </c>
      <c r="C2293" s="6" t="s">
        <v>25</v>
      </c>
      <c r="D2293" s="3" t="s">
        <v>17</v>
      </c>
      <c r="F2293" s="3" t="s">
        <v>17</v>
      </c>
      <c r="G2293" s="3" t="str">
        <f>IF(ISNUMBER(SEARCH("Sourcewatch",F2293)),"Sourcewatch",IF(ISNUMBER(SEARCH("desmog",F2293)),"Desmog",IF(ISNUMBER(SEARCH("Exxon",F2293)),"Exxonsecrets",IF(ISNUMBER(SEARCH("wikipedia",F2293)),"Wikipedia",IF(ISNUMBER(SEARCH("greenpeace",F2293)),"Greenpeace",IF(ISNUMBER(SEARCH("Polluterwatch",F2293)),"Polluterwatch",IF(F2293="","","Other")))))))</f>
        <v/>
      </c>
      <c r="H2293">
        <f>LEN(B2293)</f>
        <v>12</v>
      </c>
    </row>
    <row r="2294" spans="1:8" ht="15.75" customHeight="1" x14ac:dyDescent="0.2">
      <c r="A2294" s="3" t="s">
        <v>2255</v>
      </c>
      <c r="B2294" s="3" t="s">
        <v>2255</v>
      </c>
      <c r="C2294" s="6" t="s">
        <v>25</v>
      </c>
      <c r="D2294" s="3" t="s">
        <v>17</v>
      </c>
      <c r="F2294" s="3" t="s">
        <v>17</v>
      </c>
      <c r="G2294" s="3" t="str">
        <f>IF(ISNUMBER(SEARCH("Sourcewatch",F2294)),"Sourcewatch",IF(ISNUMBER(SEARCH("desmog",F2294)),"Desmog",IF(ISNUMBER(SEARCH("Exxon",F2294)),"Exxonsecrets",IF(ISNUMBER(SEARCH("wikipedia",F2294)),"Wikipedia",IF(ISNUMBER(SEARCH("greenpeace",F2294)),"Greenpeace",IF(ISNUMBER(SEARCH("Polluterwatch",F2294)),"Polluterwatch",IF(F2294="","","Other")))))))</f>
        <v/>
      </c>
      <c r="H2294">
        <f>LEN(B2294)</f>
        <v>6</v>
      </c>
    </row>
    <row r="2295" spans="1:8" ht="15.75" customHeight="1" x14ac:dyDescent="0.2">
      <c r="A2295" s="3" t="s">
        <v>2256</v>
      </c>
      <c r="B2295" s="3" t="s">
        <v>2256</v>
      </c>
      <c r="C2295" s="6" t="s">
        <v>25</v>
      </c>
      <c r="D2295" s="3" t="s">
        <v>17</v>
      </c>
      <c r="F2295" s="3" t="s">
        <v>17</v>
      </c>
      <c r="G2295" s="3" t="str">
        <f>IF(ISNUMBER(SEARCH("Sourcewatch",F2295)),"Sourcewatch",IF(ISNUMBER(SEARCH("desmog",F2295)),"Desmog",IF(ISNUMBER(SEARCH("Exxon",F2295)),"Exxonsecrets",IF(ISNUMBER(SEARCH("wikipedia",F2295)),"Wikipedia",IF(ISNUMBER(SEARCH("greenpeace",F2295)),"Greenpeace",IF(ISNUMBER(SEARCH("Polluterwatch",F2295)),"Polluterwatch",IF(F2295="","","Other")))))))</f>
        <v/>
      </c>
      <c r="H2295">
        <f>LEN(B2295)</f>
        <v>9</v>
      </c>
    </row>
    <row r="2296" spans="1:8" ht="15.75" customHeight="1" x14ac:dyDescent="0.2">
      <c r="A2296" s="3" t="s">
        <v>2257</v>
      </c>
      <c r="B2296" s="3" t="s">
        <v>2257</v>
      </c>
      <c r="C2296" s="6" t="s">
        <v>25</v>
      </c>
      <c r="D2296" s="3" t="s">
        <v>17</v>
      </c>
      <c r="F2296" s="3" t="s">
        <v>17</v>
      </c>
      <c r="G2296" s="3" t="str">
        <f>IF(ISNUMBER(SEARCH("Sourcewatch",F2296)),"Sourcewatch",IF(ISNUMBER(SEARCH("desmog",F2296)),"Desmog",IF(ISNUMBER(SEARCH("Exxon",F2296)),"Exxonsecrets",IF(ISNUMBER(SEARCH("wikipedia",F2296)),"Wikipedia",IF(ISNUMBER(SEARCH("greenpeace",F2296)),"Greenpeace",IF(ISNUMBER(SEARCH("Polluterwatch",F2296)),"Polluterwatch",IF(F2296="","","Other")))))))</f>
        <v/>
      </c>
      <c r="H2296">
        <f>LEN(B2296)</f>
        <v>9</v>
      </c>
    </row>
    <row r="2297" spans="1:8" ht="15.75" customHeight="1" x14ac:dyDescent="0.2">
      <c r="A2297" s="3" t="s">
        <v>2258</v>
      </c>
      <c r="B2297" s="3" t="s">
        <v>2258</v>
      </c>
      <c r="C2297" s="6" t="s">
        <v>25</v>
      </c>
      <c r="D2297" s="3" t="s">
        <v>17</v>
      </c>
      <c r="F2297" s="3" t="s">
        <v>17</v>
      </c>
      <c r="G2297" s="3" t="str">
        <f>IF(ISNUMBER(SEARCH("Sourcewatch",F2297)),"Sourcewatch",IF(ISNUMBER(SEARCH("desmog",F2297)),"Desmog",IF(ISNUMBER(SEARCH("Exxon",F2297)),"Exxonsecrets",IF(ISNUMBER(SEARCH("wikipedia",F2297)),"Wikipedia",IF(ISNUMBER(SEARCH("greenpeace",F2297)),"Greenpeace",IF(ISNUMBER(SEARCH("Polluterwatch",F2297)),"Polluterwatch",IF(F2297="","","Other")))))))</f>
        <v/>
      </c>
      <c r="H2297">
        <f>LEN(B2297)</f>
        <v>8</v>
      </c>
    </row>
    <row r="2298" spans="1:8" ht="15.75" customHeight="1" x14ac:dyDescent="0.2">
      <c r="A2298" s="3" t="s">
        <v>2259</v>
      </c>
      <c r="B2298" s="3" t="s">
        <v>2259</v>
      </c>
      <c r="C2298" s="6" t="s">
        <v>25</v>
      </c>
      <c r="D2298" s="3" t="s">
        <v>17</v>
      </c>
      <c r="F2298" s="3" t="s">
        <v>17</v>
      </c>
      <c r="G2298" s="3" t="str">
        <f>IF(ISNUMBER(SEARCH("Sourcewatch",F2298)),"Sourcewatch",IF(ISNUMBER(SEARCH("desmog",F2298)),"Desmog",IF(ISNUMBER(SEARCH("Exxon",F2298)),"Exxonsecrets",IF(ISNUMBER(SEARCH("wikipedia",F2298)),"Wikipedia",IF(ISNUMBER(SEARCH("greenpeace",F2298)),"Greenpeace",IF(ISNUMBER(SEARCH("Polluterwatch",F2298)),"Polluterwatch",IF(F2298="","","Other")))))))</f>
        <v/>
      </c>
      <c r="H2298">
        <f>LEN(B2298)</f>
        <v>9</v>
      </c>
    </row>
    <row r="2299" spans="1:8" ht="15.75" customHeight="1" x14ac:dyDescent="0.2">
      <c r="A2299" s="3" t="s">
        <v>2260</v>
      </c>
      <c r="B2299" s="3" t="s">
        <v>2260</v>
      </c>
      <c r="C2299" s="6" t="s">
        <v>25</v>
      </c>
      <c r="D2299" s="3" t="s">
        <v>17</v>
      </c>
      <c r="F2299" s="3" t="s">
        <v>17</v>
      </c>
      <c r="G2299" s="3" t="str">
        <f>IF(ISNUMBER(SEARCH("Sourcewatch",F2299)),"Sourcewatch",IF(ISNUMBER(SEARCH("desmog",F2299)),"Desmog",IF(ISNUMBER(SEARCH("Exxon",F2299)),"Exxonsecrets",IF(ISNUMBER(SEARCH("wikipedia",F2299)),"Wikipedia",IF(ISNUMBER(SEARCH("greenpeace",F2299)),"Greenpeace",IF(ISNUMBER(SEARCH("Polluterwatch",F2299)),"Polluterwatch",IF(F2299="","","Other")))))))</f>
        <v/>
      </c>
      <c r="H2299">
        <f>LEN(B2299)</f>
        <v>11</v>
      </c>
    </row>
    <row r="2300" spans="1:8" ht="15.75" customHeight="1" x14ac:dyDescent="0.2">
      <c r="A2300" s="3" t="s">
        <v>2261</v>
      </c>
      <c r="B2300" s="3" t="s">
        <v>2261</v>
      </c>
      <c r="C2300" s="6" t="s">
        <v>25</v>
      </c>
      <c r="D2300" s="3" t="s">
        <v>17</v>
      </c>
      <c r="F2300" s="3" t="s">
        <v>17</v>
      </c>
      <c r="G2300" s="3" t="str">
        <f>IF(ISNUMBER(SEARCH("Sourcewatch",F2300)),"Sourcewatch",IF(ISNUMBER(SEARCH("desmog",F2300)),"Desmog",IF(ISNUMBER(SEARCH("Exxon",F2300)),"Exxonsecrets",IF(ISNUMBER(SEARCH("wikipedia",F2300)),"Wikipedia",IF(ISNUMBER(SEARCH("greenpeace",F2300)),"Greenpeace",IF(ISNUMBER(SEARCH("Polluterwatch",F2300)),"Polluterwatch",IF(F2300="","","Other")))))))</f>
        <v/>
      </c>
      <c r="H2300">
        <f>LEN(B2300)</f>
        <v>10</v>
      </c>
    </row>
    <row r="2301" spans="1:8" ht="15.75" customHeight="1" x14ac:dyDescent="0.2">
      <c r="A2301" s="3" t="s">
        <v>2262</v>
      </c>
      <c r="B2301" s="3" t="s">
        <v>2262</v>
      </c>
      <c r="C2301" s="3" t="s">
        <v>25</v>
      </c>
      <c r="D2301" s="3" t="s">
        <v>17</v>
      </c>
      <c r="F2301" s="3" t="s">
        <v>17</v>
      </c>
      <c r="G2301" s="3" t="str">
        <f>IF(ISNUMBER(SEARCH("Sourcewatch",F2301)),"Sourcewatch",IF(ISNUMBER(SEARCH("desmog",F2301)),"Desmog",IF(ISNUMBER(SEARCH("Exxon",F2301)),"Exxonsecrets",IF(ISNUMBER(SEARCH("wikipedia",F2301)),"Wikipedia",IF(ISNUMBER(SEARCH("greenpeace",F2301)),"Greenpeace",IF(ISNUMBER(SEARCH("Polluterwatch",F2301)),"Polluterwatch",IF(F2301="","","Other")))))))</f>
        <v/>
      </c>
      <c r="H2301">
        <f>LEN(B2301)</f>
        <v>9</v>
      </c>
    </row>
    <row r="2302" spans="1:8" ht="15.75" customHeight="1" x14ac:dyDescent="0.2">
      <c r="A2302" s="3" t="s">
        <v>2263</v>
      </c>
      <c r="B2302" s="3" t="s">
        <v>2263</v>
      </c>
      <c r="C2302" s="3" t="s">
        <v>25</v>
      </c>
      <c r="D2302" s="3" t="s">
        <v>17</v>
      </c>
      <c r="F2302" s="3" t="s">
        <v>17</v>
      </c>
      <c r="G2302" s="3" t="str">
        <f>IF(ISNUMBER(SEARCH("Sourcewatch",F2302)),"Sourcewatch",IF(ISNUMBER(SEARCH("desmog",F2302)),"Desmog",IF(ISNUMBER(SEARCH("Exxon",F2302)),"Exxonsecrets",IF(ISNUMBER(SEARCH("wikipedia",F2302)),"Wikipedia",IF(ISNUMBER(SEARCH("greenpeace",F2302)),"Greenpeace",IF(ISNUMBER(SEARCH("Polluterwatch",F2302)),"Polluterwatch",IF(F2302="","","Other")))))))</f>
        <v/>
      </c>
      <c r="H2302">
        <f>LEN(B2302)</f>
        <v>6</v>
      </c>
    </row>
    <row r="2303" spans="1:8" ht="15.75" customHeight="1" x14ac:dyDescent="0.2">
      <c r="A2303" s="3" t="s">
        <v>2264</v>
      </c>
      <c r="B2303" s="3" t="s">
        <v>2264</v>
      </c>
      <c r="C2303" s="3" t="s">
        <v>25</v>
      </c>
      <c r="D2303" s="3" t="s">
        <v>17</v>
      </c>
      <c r="F2303" s="3" t="s">
        <v>17</v>
      </c>
      <c r="G2303" s="3" t="str">
        <f>IF(ISNUMBER(SEARCH("Sourcewatch",F2303)),"Sourcewatch",IF(ISNUMBER(SEARCH("desmog",F2303)),"Desmog",IF(ISNUMBER(SEARCH("Exxon",F2303)),"Exxonsecrets",IF(ISNUMBER(SEARCH("wikipedia",F2303)),"Wikipedia",IF(ISNUMBER(SEARCH("greenpeace",F2303)),"Greenpeace",IF(ISNUMBER(SEARCH("Polluterwatch",F2303)),"Polluterwatch",IF(F2303="","","Other")))))))</f>
        <v/>
      </c>
      <c r="H2303">
        <f>LEN(B2303)</f>
        <v>11</v>
      </c>
    </row>
    <row r="2304" spans="1:8" ht="15.75" customHeight="1" x14ac:dyDescent="0.2">
      <c r="A2304" s="3" t="s">
        <v>2265</v>
      </c>
      <c r="B2304" s="3" t="s">
        <v>2265</v>
      </c>
      <c r="C2304" s="3" t="s">
        <v>25</v>
      </c>
      <c r="D2304" s="3" t="s">
        <v>17</v>
      </c>
      <c r="F2304" s="3" t="s">
        <v>17</v>
      </c>
      <c r="G2304" s="3" t="str">
        <f>IF(ISNUMBER(SEARCH("Sourcewatch",F2304)),"Sourcewatch",IF(ISNUMBER(SEARCH("desmog",F2304)),"Desmog",IF(ISNUMBER(SEARCH("Exxon",F2304)),"Exxonsecrets",IF(ISNUMBER(SEARCH("wikipedia",F2304)),"Wikipedia",IF(ISNUMBER(SEARCH("greenpeace",F2304)),"Greenpeace",IF(ISNUMBER(SEARCH("Polluterwatch",F2304)),"Polluterwatch",IF(F2304="","","Other")))))))</f>
        <v/>
      </c>
      <c r="H2304">
        <f>LEN(B2304)</f>
        <v>12</v>
      </c>
    </row>
    <row r="2305" spans="1:8" ht="15.75" customHeight="1" x14ac:dyDescent="0.2">
      <c r="A2305" s="3" t="s">
        <v>2266</v>
      </c>
      <c r="B2305" s="3" t="s">
        <v>2266</v>
      </c>
      <c r="C2305" s="3" t="s">
        <v>25</v>
      </c>
      <c r="D2305" s="3" t="s">
        <v>17</v>
      </c>
      <c r="F2305" s="3" t="s">
        <v>17</v>
      </c>
      <c r="G2305" s="3" t="str">
        <f>IF(ISNUMBER(SEARCH("Sourcewatch",F2305)),"Sourcewatch",IF(ISNUMBER(SEARCH("desmog",F2305)),"Desmog",IF(ISNUMBER(SEARCH("Exxon",F2305)),"Exxonsecrets",IF(ISNUMBER(SEARCH("wikipedia",F2305)),"Wikipedia",IF(ISNUMBER(SEARCH("greenpeace",F2305)),"Greenpeace",IF(ISNUMBER(SEARCH("Polluterwatch",F2305)),"Polluterwatch",IF(F2305="","","Other")))))))</f>
        <v/>
      </c>
      <c r="H2305">
        <f>LEN(B2305)</f>
        <v>10</v>
      </c>
    </row>
    <row r="2306" spans="1:8" ht="15.75" customHeight="1" x14ac:dyDescent="0.2">
      <c r="A2306" s="3" t="s">
        <v>2267</v>
      </c>
      <c r="B2306" s="3" t="s">
        <v>2267</v>
      </c>
      <c r="C2306" s="3" t="s">
        <v>25</v>
      </c>
      <c r="D2306" s="3" t="s">
        <v>17</v>
      </c>
      <c r="F2306" s="3" t="s">
        <v>17</v>
      </c>
      <c r="G2306" s="3" t="str">
        <f>IF(ISNUMBER(SEARCH("Sourcewatch",F2306)),"Sourcewatch",IF(ISNUMBER(SEARCH("desmog",F2306)),"Desmog",IF(ISNUMBER(SEARCH("Exxon",F2306)),"Exxonsecrets",IF(ISNUMBER(SEARCH("wikipedia",F2306)),"Wikipedia",IF(ISNUMBER(SEARCH("greenpeace",F2306)),"Greenpeace",IF(ISNUMBER(SEARCH("Polluterwatch",F2306)),"Polluterwatch",IF(F2306="","","Other")))))))</f>
        <v/>
      </c>
      <c r="H2306">
        <f>LEN(B2306)</f>
        <v>10</v>
      </c>
    </row>
    <row r="2307" spans="1:8" ht="15.75" customHeight="1" x14ac:dyDescent="0.2">
      <c r="A2307" s="3" t="s">
        <v>2268</v>
      </c>
      <c r="B2307" s="3" t="s">
        <v>2268</v>
      </c>
      <c r="C2307" s="3" t="s">
        <v>25</v>
      </c>
      <c r="D2307" s="3" t="s">
        <v>17</v>
      </c>
      <c r="F2307" s="3" t="s">
        <v>17</v>
      </c>
      <c r="G2307" s="3" t="str">
        <f>IF(ISNUMBER(SEARCH("Sourcewatch",F2307)),"Sourcewatch",IF(ISNUMBER(SEARCH("desmog",F2307)),"Desmog",IF(ISNUMBER(SEARCH("Exxon",F2307)),"Exxonsecrets",IF(ISNUMBER(SEARCH("wikipedia",F2307)),"Wikipedia",IF(ISNUMBER(SEARCH("greenpeace",F2307)),"Greenpeace",IF(ISNUMBER(SEARCH("Polluterwatch",F2307)),"Polluterwatch",IF(F2307="","","Other")))))))</f>
        <v/>
      </c>
      <c r="H2307">
        <f>LEN(B2307)</f>
        <v>10</v>
      </c>
    </row>
    <row r="2308" spans="1:8" ht="15.75" customHeight="1" x14ac:dyDescent="0.2">
      <c r="A2308" s="3" t="s">
        <v>2269</v>
      </c>
      <c r="B2308" s="3" t="s">
        <v>2269</v>
      </c>
      <c r="C2308" s="3" t="s">
        <v>25</v>
      </c>
      <c r="D2308" s="3" t="s">
        <v>17</v>
      </c>
      <c r="F2308" s="3" t="s">
        <v>17</v>
      </c>
      <c r="G2308" s="3" t="str">
        <f>IF(ISNUMBER(SEARCH("Sourcewatch",F2308)),"Sourcewatch",IF(ISNUMBER(SEARCH("desmog",F2308)),"Desmog",IF(ISNUMBER(SEARCH("Exxon",F2308)),"Exxonsecrets",IF(ISNUMBER(SEARCH("wikipedia",F2308)),"Wikipedia",IF(ISNUMBER(SEARCH("greenpeace",F2308)),"Greenpeace",IF(ISNUMBER(SEARCH("Polluterwatch",F2308)),"Polluterwatch",IF(F2308="","","Other")))))))</f>
        <v/>
      </c>
      <c r="H2308">
        <f>LEN(B2308)</f>
        <v>13</v>
      </c>
    </row>
    <row r="2309" spans="1:8" ht="15.75" customHeight="1" x14ac:dyDescent="0.2">
      <c r="A2309" s="3" t="s">
        <v>2270</v>
      </c>
      <c r="B2309" s="3" t="s">
        <v>2270</v>
      </c>
      <c r="C2309" s="3" t="s">
        <v>25</v>
      </c>
      <c r="D2309" s="3" t="s">
        <v>17</v>
      </c>
      <c r="F2309" s="3" t="s">
        <v>17</v>
      </c>
      <c r="G2309" s="3" t="str">
        <f>IF(ISNUMBER(SEARCH("Sourcewatch",F2309)),"Sourcewatch",IF(ISNUMBER(SEARCH("desmog",F2309)),"Desmog",IF(ISNUMBER(SEARCH("Exxon",F2309)),"Exxonsecrets",IF(ISNUMBER(SEARCH("wikipedia",F2309)),"Wikipedia",IF(ISNUMBER(SEARCH("greenpeace",F2309)),"Greenpeace",IF(ISNUMBER(SEARCH("Polluterwatch",F2309)),"Polluterwatch",IF(F2309="","","Other")))))))</f>
        <v/>
      </c>
      <c r="H2309">
        <f>LEN(B2309)</f>
        <v>11</v>
      </c>
    </row>
    <row r="2310" spans="1:8" ht="15.75" customHeight="1" x14ac:dyDescent="0.2">
      <c r="A2310" s="3" t="s">
        <v>2271</v>
      </c>
      <c r="B2310" s="3" t="s">
        <v>2271</v>
      </c>
      <c r="C2310" s="3" t="s">
        <v>25</v>
      </c>
      <c r="D2310" s="3" t="s">
        <v>17</v>
      </c>
      <c r="F2310" s="3" t="s">
        <v>17</v>
      </c>
      <c r="G2310" s="3" t="str">
        <f>IF(ISNUMBER(SEARCH("Sourcewatch",F2310)),"Sourcewatch",IF(ISNUMBER(SEARCH("desmog",F2310)),"Desmog",IF(ISNUMBER(SEARCH("Exxon",F2310)),"Exxonsecrets",IF(ISNUMBER(SEARCH("wikipedia",F2310)),"Wikipedia",IF(ISNUMBER(SEARCH("greenpeace",F2310)),"Greenpeace",IF(ISNUMBER(SEARCH("Polluterwatch",F2310)),"Polluterwatch",IF(F2310="","","Other")))))))</f>
        <v/>
      </c>
      <c r="H2310">
        <f>LEN(B2310)</f>
        <v>7</v>
      </c>
    </row>
    <row r="2311" spans="1:8" ht="15.75" customHeight="1" x14ac:dyDescent="0.2">
      <c r="A2311" s="3" t="s">
        <v>2272</v>
      </c>
      <c r="B2311" s="3" t="s">
        <v>2272</v>
      </c>
      <c r="C2311" s="3" t="s">
        <v>25</v>
      </c>
      <c r="D2311" s="3" t="s">
        <v>17</v>
      </c>
      <c r="F2311" s="3" t="s">
        <v>17</v>
      </c>
      <c r="G2311" s="3" t="str">
        <f>IF(ISNUMBER(SEARCH("Sourcewatch",F2311)),"Sourcewatch",IF(ISNUMBER(SEARCH("desmog",F2311)),"Desmog",IF(ISNUMBER(SEARCH("Exxon",F2311)),"Exxonsecrets",IF(ISNUMBER(SEARCH("wikipedia",F2311)),"Wikipedia",IF(ISNUMBER(SEARCH("greenpeace",F2311)),"Greenpeace",IF(ISNUMBER(SEARCH("Polluterwatch",F2311)),"Polluterwatch",IF(F2311="","","Other")))))))</f>
        <v/>
      </c>
      <c r="H2311">
        <f>LEN(B2311)</f>
        <v>10</v>
      </c>
    </row>
    <row r="2312" spans="1:8" ht="15.75" customHeight="1" x14ac:dyDescent="0.2">
      <c r="A2312" s="3" t="s">
        <v>2273</v>
      </c>
      <c r="B2312" s="3" t="s">
        <v>2273</v>
      </c>
      <c r="C2312" s="3" t="s">
        <v>25</v>
      </c>
      <c r="D2312" s="3" t="s">
        <v>17</v>
      </c>
      <c r="F2312" s="3" t="s">
        <v>17</v>
      </c>
      <c r="G2312" s="3" t="str">
        <f>IF(ISNUMBER(SEARCH("Sourcewatch",F2312)),"Sourcewatch",IF(ISNUMBER(SEARCH("desmog",F2312)),"Desmog",IF(ISNUMBER(SEARCH("Exxon",F2312)),"Exxonsecrets",IF(ISNUMBER(SEARCH("wikipedia",F2312)),"Wikipedia",IF(ISNUMBER(SEARCH("greenpeace",F2312)),"Greenpeace",IF(ISNUMBER(SEARCH("Polluterwatch",F2312)),"Polluterwatch",IF(F2312="","","Other")))))))</f>
        <v/>
      </c>
      <c r="H2312">
        <f>LEN(B2312)</f>
        <v>11</v>
      </c>
    </row>
    <row r="2313" spans="1:8" ht="15.75" customHeight="1" x14ac:dyDescent="0.2">
      <c r="A2313" s="3" t="s">
        <v>2274</v>
      </c>
      <c r="B2313" s="3" t="s">
        <v>2274</v>
      </c>
      <c r="C2313" s="3" t="s">
        <v>25</v>
      </c>
      <c r="D2313" s="3" t="s">
        <v>17</v>
      </c>
      <c r="F2313" s="3" t="s">
        <v>17</v>
      </c>
      <c r="G2313" s="3" t="str">
        <f>IF(ISNUMBER(SEARCH("Sourcewatch",F2313)),"Sourcewatch",IF(ISNUMBER(SEARCH("desmog",F2313)),"Desmog",IF(ISNUMBER(SEARCH("Exxon",F2313)),"Exxonsecrets",IF(ISNUMBER(SEARCH("wikipedia",F2313)),"Wikipedia",IF(ISNUMBER(SEARCH("greenpeace",F2313)),"Greenpeace",IF(ISNUMBER(SEARCH("Polluterwatch",F2313)),"Polluterwatch",IF(F2313="","","Other")))))))</f>
        <v/>
      </c>
      <c r="H2313">
        <f>LEN(B2313)</f>
        <v>8</v>
      </c>
    </row>
    <row r="2314" spans="1:8" ht="15.75" customHeight="1" x14ac:dyDescent="0.2">
      <c r="A2314" s="3" t="s">
        <v>2275</v>
      </c>
      <c r="B2314" s="3" t="s">
        <v>2275</v>
      </c>
      <c r="C2314" s="3" t="s">
        <v>25</v>
      </c>
      <c r="D2314" s="3" t="s">
        <v>17</v>
      </c>
      <c r="F2314" s="3" t="s">
        <v>17</v>
      </c>
      <c r="G2314" s="3" t="str">
        <f>IF(ISNUMBER(SEARCH("Sourcewatch",F2314)),"Sourcewatch",IF(ISNUMBER(SEARCH("desmog",F2314)),"Desmog",IF(ISNUMBER(SEARCH("Exxon",F2314)),"Exxonsecrets",IF(ISNUMBER(SEARCH("wikipedia",F2314)),"Wikipedia",IF(ISNUMBER(SEARCH("greenpeace",F2314)),"Greenpeace",IF(ISNUMBER(SEARCH("Polluterwatch",F2314)),"Polluterwatch",IF(F2314="","","Other")))))))</f>
        <v/>
      </c>
      <c r="H2314">
        <f>LEN(B2314)</f>
        <v>12</v>
      </c>
    </row>
    <row r="2315" spans="1:8" ht="15.75" customHeight="1" x14ac:dyDescent="0.2">
      <c r="A2315" s="3" t="s">
        <v>2276</v>
      </c>
      <c r="B2315" s="3" t="s">
        <v>2276</v>
      </c>
      <c r="C2315" s="3" t="s">
        <v>25</v>
      </c>
      <c r="D2315" s="3" t="s">
        <v>17</v>
      </c>
      <c r="F2315" s="3" t="s">
        <v>17</v>
      </c>
      <c r="G2315" s="3" t="str">
        <f>IF(ISNUMBER(SEARCH("Sourcewatch",F2315)),"Sourcewatch",IF(ISNUMBER(SEARCH("desmog",F2315)),"Desmog",IF(ISNUMBER(SEARCH("Exxon",F2315)),"Exxonsecrets",IF(ISNUMBER(SEARCH("wikipedia",F2315)),"Wikipedia",IF(ISNUMBER(SEARCH("greenpeace",F2315)),"Greenpeace",IF(ISNUMBER(SEARCH("Polluterwatch",F2315)),"Polluterwatch",IF(F2315="","","Other")))))))</f>
        <v/>
      </c>
      <c r="H2315">
        <f>LEN(B2315)</f>
        <v>8</v>
      </c>
    </row>
    <row r="2316" spans="1:8" ht="15.75" customHeight="1" x14ac:dyDescent="0.2">
      <c r="A2316" s="3" t="s">
        <v>2277</v>
      </c>
      <c r="B2316" s="3" t="s">
        <v>2277</v>
      </c>
      <c r="C2316" s="3" t="s">
        <v>25</v>
      </c>
      <c r="D2316" s="3" t="s">
        <v>17</v>
      </c>
      <c r="F2316" s="3" t="s">
        <v>17</v>
      </c>
      <c r="G2316" s="3" t="str">
        <f>IF(ISNUMBER(SEARCH("Sourcewatch",F2316)),"Sourcewatch",IF(ISNUMBER(SEARCH("desmog",F2316)),"Desmog",IF(ISNUMBER(SEARCH("Exxon",F2316)),"Exxonsecrets",IF(ISNUMBER(SEARCH("wikipedia",F2316)),"Wikipedia",IF(ISNUMBER(SEARCH("greenpeace",F2316)),"Greenpeace",IF(ISNUMBER(SEARCH("Polluterwatch",F2316)),"Polluterwatch",IF(F2316="","","Other")))))))</f>
        <v/>
      </c>
      <c r="H2316">
        <f>LEN(B2316)</f>
        <v>2</v>
      </c>
    </row>
    <row r="2317" spans="1:8" ht="15.75" customHeight="1" x14ac:dyDescent="0.2">
      <c r="A2317" s="3" t="s">
        <v>2278</v>
      </c>
      <c r="B2317" s="3" t="s">
        <v>2278</v>
      </c>
      <c r="C2317" s="3" t="s">
        <v>25</v>
      </c>
      <c r="D2317" s="3" t="s">
        <v>17</v>
      </c>
      <c r="F2317" s="3" t="s">
        <v>17</v>
      </c>
      <c r="G2317" s="3" t="str">
        <f>IF(ISNUMBER(SEARCH("Sourcewatch",F2317)),"Sourcewatch",IF(ISNUMBER(SEARCH("desmog",F2317)),"Desmog",IF(ISNUMBER(SEARCH("Exxon",F2317)),"Exxonsecrets",IF(ISNUMBER(SEARCH("wikipedia",F2317)),"Wikipedia",IF(ISNUMBER(SEARCH("greenpeace",F2317)),"Greenpeace",IF(ISNUMBER(SEARCH("Polluterwatch",F2317)),"Polluterwatch",IF(F2317="","","Other")))))))</f>
        <v/>
      </c>
      <c r="H2317">
        <f>LEN(B2317)</f>
        <v>14</v>
      </c>
    </row>
    <row r="2318" spans="1:8" ht="15.75" customHeight="1" x14ac:dyDescent="0.2">
      <c r="A2318" s="3" t="s">
        <v>2279</v>
      </c>
      <c r="B2318" s="3" t="s">
        <v>2279</v>
      </c>
      <c r="C2318" s="3" t="s">
        <v>17</v>
      </c>
      <c r="D2318" s="3" t="s">
        <v>17</v>
      </c>
      <c r="F2318" s="3" t="s">
        <v>17</v>
      </c>
      <c r="G2318" s="3" t="str">
        <f>IF(ISNUMBER(SEARCH("Sourcewatch",F2318)),"Sourcewatch",IF(ISNUMBER(SEARCH("desmog",F2318)),"Desmog",IF(ISNUMBER(SEARCH("Exxon",F2318)),"Exxonsecrets",IF(ISNUMBER(SEARCH("wikipedia",F2318)),"Wikipedia",IF(ISNUMBER(SEARCH("greenpeace",F2318)),"Greenpeace",IF(ISNUMBER(SEARCH("Polluterwatch",F2318)),"Polluterwatch",IF(F2318="","","Other")))))))</f>
        <v/>
      </c>
      <c r="H2318">
        <f>LEN(B2318)</f>
        <v>27</v>
      </c>
    </row>
    <row r="2319" spans="1:8" ht="15.75" customHeight="1" x14ac:dyDescent="0.2">
      <c r="A2319" s="3" t="s">
        <v>2280</v>
      </c>
      <c r="B2319" s="3" t="s">
        <v>2280</v>
      </c>
      <c r="C2319" s="3" t="s">
        <v>25</v>
      </c>
      <c r="D2319" s="3" t="s">
        <v>17</v>
      </c>
      <c r="F2319" s="3" t="s">
        <v>17</v>
      </c>
      <c r="G2319" s="3" t="str">
        <f>IF(ISNUMBER(SEARCH("Sourcewatch",F2319)),"Sourcewatch",IF(ISNUMBER(SEARCH("desmog",F2319)),"Desmog",IF(ISNUMBER(SEARCH("Exxon",F2319)),"Exxonsecrets",IF(ISNUMBER(SEARCH("wikipedia",F2319)),"Wikipedia",IF(ISNUMBER(SEARCH("greenpeace",F2319)),"Greenpeace",IF(ISNUMBER(SEARCH("Polluterwatch",F2319)),"Polluterwatch",IF(F2319="","","Other")))))))</f>
        <v/>
      </c>
      <c r="H2319">
        <f>LEN(B2319)</f>
        <v>7</v>
      </c>
    </row>
    <row r="2320" spans="1:8" ht="15.75" customHeight="1" x14ac:dyDescent="0.2">
      <c r="A2320" s="3" t="s">
        <v>2281</v>
      </c>
      <c r="B2320" s="3" t="s">
        <v>2281</v>
      </c>
      <c r="D2320" s="3" t="s">
        <v>17</v>
      </c>
      <c r="F2320" s="3" t="s">
        <v>2282</v>
      </c>
      <c r="G2320" s="3" t="str">
        <f>IF(ISNUMBER(SEARCH("Sourcewatch",F2320)),"Sourcewatch",IF(ISNUMBER(SEARCH("desmog",F2320)),"Desmog",IF(ISNUMBER(SEARCH("Exxon",F2320)),"Exxonsecrets",IF(ISNUMBER(SEARCH("wikipedia",F2320)),"Wikipedia",IF(ISNUMBER(SEARCH("greenpeace",F2320)),"Greenpeace",IF(ISNUMBER(SEARCH("Polluterwatch",F2320)),"Polluterwatch",IF(F2320="","","Other")))))))</f>
        <v>Sourcewatch</v>
      </c>
      <c r="H2320">
        <f>LEN(B2320)</f>
        <v>35</v>
      </c>
    </row>
    <row r="2321" spans="1:9" ht="15.75" customHeight="1" x14ac:dyDescent="0.2">
      <c r="A2321" s="3" t="s">
        <v>2283</v>
      </c>
      <c r="B2321" s="3" t="s">
        <v>2283</v>
      </c>
      <c r="C2321" s="3" t="s">
        <v>25</v>
      </c>
      <c r="D2321" s="3" t="s">
        <v>17</v>
      </c>
      <c r="F2321" s="3" t="s">
        <v>17</v>
      </c>
      <c r="G2321" s="3" t="str">
        <f>IF(ISNUMBER(SEARCH("Sourcewatch",F2321)),"Sourcewatch",IF(ISNUMBER(SEARCH("desmog",F2321)),"Desmog",IF(ISNUMBER(SEARCH("Exxon",F2321)),"Exxonsecrets",IF(ISNUMBER(SEARCH("wikipedia",F2321)),"Wikipedia",IF(ISNUMBER(SEARCH("greenpeace",F2321)),"Greenpeace",IF(ISNUMBER(SEARCH("Polluterwatch",F2321)),"Polluterwatch",IF(F2321="","","Other")))))))</f>
        <v/>
      </c>
      <c r="H2321">
        <f>LEN(B2321)</f>
        <v>9</v>
      </c>
    </row>
    <row r="2322" spans="1:9" ht="15.75" customHeight="1" x14ac:dyDescent="0.2">
      <c r="A2322" s="3" t="s">
        <v>2284</v>
      </c>
      <c r="B2322" s="3" t="s">
        <v>2284</v>
      </c>
      <c r="C2322" s="3" t="s">
        <v>17</v>
      </c>
      <c r="D2322" s="3" t="s">
        <v>17</v>
      </c>
      <c r="F2322" s="3" t="s">
        <v>2285</v>
      </c>
      <c r="G2322" s="3" t="str">
        <f>IF(ISNUMBER(SEARCH("Sourcewatch",F2322)),"Sourcewatch",IF(ISNUMBER(SEARCH("desmog",F2322)),"Desmog",IF(ISNUMBER(SEARCH("Exxon",F2322)),"Exxonsecrets",IF(ISNUMBER(SEARCH("wikipedia",F2322)),"Wikipedia",IF(ISNUMBER(SEARCH("greenpeace",F2322)),"Greenpeace",IF(ISNUMBER(SEARCH("Polluterwatch",F2322)),"Polluterwatch",IF(F2322="","","Other")))))))</f>
        <v>Desmog</v>
      </c>
      <c r="H2322">
        <f>LEN(B2322)</f>
        <v>33</v>
      </c>
    </row>
    <row r="2323" spans="1:9" ht="15.75" customHeight="1" x14ac:dyDescent="0.2">
      <c r="A2323" s="11" t="s">
        <v>4544</v>
      </c>
      <c r="B2323" s="11" t="s">
        <v>4544</v>
      </c>
      <c r="C2323" t="s">
        <v>25</v>
      </c>
      <c r="D2323" t="s">
        <v>17</v>
      </c>
      <c r="G2323" s="3" t="str">
        <f>IF(ISNUMBER(SEARCH("Sourcewatch",F2323)),"Sourcewatch",IF(ISNUMBER(SEARCH("desmog",F2323)),"Desmog",IF(ISNUMBER(SEARCH("Exxon",F2323)),"Exxonsecrets",IF(ISNUMBER(SEARCH("wikipedia",F2323)),"Wikipedia",IF(ISNUMBER(SEARCH("greenpeace",F2323)),"Greenpeace",IF(ISNUMBER(SEARCH("Polluterwatch",F2323)),"Polluterwatch",IF(F2323="","","Other")))))))</f>
        <v/>
      </c>
      <c r="H2323">
        <f>LEN(B2323)</f>
        <v>6</v>
      </c>
      <c r="I2323" s="17" t="s">
        <v>25</v>
      </c>
    </row>
    <row r="2324" spans="1:9" ht="15.75" customHeight="1" x14ac:dyDescent="0.2">
      <c r="A2324" s="3" t="s">
        <v>2286</v>
      </c>
      <c r="B2324" s="3" t="s">
        <v>2286</v>
      </c>
      <c r="C2324" s="3" t="s">
        <v>25</v>
      </c>
      <c r="D2324" s="3" t="s">
        <v>17</v>
      </c>
      <c r="F2324" s="3" t="s">
        <v>17</v>
      </c>
      <c r="G2324" s="3" t="str">
        <f>IF(ISNUMBER(SEARCH("Sourcewatch",F2324)),"Sourcewatch",IF(ISNUMBER(SEARCH("desmog",F2324)),"Desmog",IF(ISNUMBER(SEARCH("Exxon",F2324)),"Exxonsecrets",IF(ISNUMBER(SEARCH("wikipedia",F2324)),"Wikipedia",IF(ISNUMBER(SEARCH("greenpeace",F2324)),"Greenpeace",IF(ISNUMBER(SEARCH("Polluterwatch",F2324)),"Polluterwatch",IF(F2324="","","Other")))))))</f>
        <v/>
      </c>
      <c r="H2324">
        <f>LEN(B2324)</f>
        <v>4</v>
      </c>
    </row>
    <row r="2325" spans="1:9" ht="15.75" customHeight="1" x14ac:dyDescent="0.2">
      <c r="A2325" s="3" t="s">
        <v>2287</v>
      </c>
      <c r="B2325" s="3" t="s">
        <v>2287</v>
      </c>
      <c r="C2325" s="3" t="s">
        <v>25</v>
      </c>
      <c r="D2325" s="3" t="s">
        <v>17</v>
      </c>
      <c r="F2325" s="3" t="s">
        <v>17</v>
      </c>
      <c r="G2325" s="3" t="str">
        <f>IF(ISNUMBER(SEARCH("Sourcewatch",F2325)),"Sourcewatch",IF(ISNUMBER(SEARCH("desmog",F2325)),"Desmog",IF(ISNUMBER(SEARCH("Exxon",F2325)),"Exxonsecrets",IF(ISNUMBER(SEARCH("wikipedia",F2325)),"Wikipedia",IF(ISNUMBER(SEARCH("greenpeace",F2325)),"Greenpeace",IF(ISNUMBER(SEARCH("Polluterwatch",F2325)),"Polluterwatch",IF(F2325="","","Other")))))))</f>
        <v/>
      </c>
      <c r="H2325">
        <f>LEN(B2325)</f>
        <v>15</v>
      </c>
    </row>
    <row r="2326" spans="1:9" ht="15.75" customHeight="1" x14ac:dyDescent="0.2">
      <c r="A2326" s="3" t="s">
        <v>2288</v>
      </c>
      <c r="B2326" s="3" t="s">
        <v>2288</v>
      </c>
      <c r="C2326" s="3" t="s">
        <v>25</v>
      </c>
      <c r="D2326" s="3" t="s">
        <v>17</v>
      </c>
      <c r="F2326" s="3" t="s">
        <v>17</v>
      </c>
      <c r="G2326" s="3" t="str">
        <f>IF(ISNUMBER(SEARCH("Sourcewatch",F2326)),"Sourcewatch",IF(ISNUMBER(SEARCH("desmog",F2326)),"Desmog",IF(ISNUMBER(SEARCH("Exxon",F2326)),"Exxonsecrets",IF(ISNUMBER(SEARCH("wikipedia",F2326)),"Wikipedia",IF(ISNUMBER(SEARCH("greenpeace",F2326)),"Greenpeace",IF(ISNUMBER(SEARCH("Polluterwatch",F2326)),"Polluterwatch",IF(F2326="","","Other")))))))</f>
        <v/>
      </c>
      <c r="H2326">
        <f>LEN(B2326)</f>
        <v>13</v>
      </c>
    </row>
    <row r="2327" spans="1:9" ht="15.75" customHeight="1" x14ac:dyDescent="0.2">
      <c r="A2327" s="3" t="s">
        <v>2289</v>
      </c>
      <c r="B2327" s="3" t="s">
        <v>2289</v>
      </c>
      <c r="C2327" s="3" t="s">
        <v>25</v>
      </c>
      <c r="D2327" s="3" t="s">
        <v>17</v>
      </c>
      <c r="F2327" s="3" t="s">
        <v>17</v>
      </c>
      <c r="G2327" s="3" t="str">
        <f>IF(ISNUMBER(SEARCH("Sourcewatch",F2327)),"Sourcewatch",IF(ISNUMBER(SEARCH("desmog",F2327)),"Desmog",IF(ISNUMBER(SEARCH("Exxon",F2327)),"Exxonsecrets",IF(ISNUMBER(SEARCH("wikipedia",F2327)),"Wikipedia",IF(ISNUMBER(SEARCH("greenpeace",F2327)),"Greenpeace",IF(ISNUMBER(SEARCH("Polluterwatch",F2327)),"Polluterwatch",IF(F2327="","","Other")))))))</f>
        <v/>
      </c>
      <c r="H2327">
        <f>LEN(B2327)</f>
        <v>14</v>
      </c>
    </row>
    <row r="2328" spans="1:9" ht="15.75" customHeight="1" x14ac:dyDescent="0.2">
      <c r="A2328" s="3" t="s">
        <v>2290</v>
      </c>
      <c r="B2328" s="3" t="s">
        <v>2290</v>
      </c>
      <c r="C2328" s="3" t="s">
        <v>25</v>
      </c>
      <c r="D2328" s="3" t="s">
        <v>17</v>
      </c>
      <c r="F2328" s="3" t="s">
        <v>17</v>
      </c>
      <c r="G2328" s="3" t="str">
        <f>IF(ISNUMBER(SEARCH("Sourcewatch",F2328)),"Sourcewatch",IF(ISNUMBER(SEARCH("desmog",F2328)),"Desmog",IF(ISNUMBER(SEARCH("Exxon",F2328)),"Exxonsecrets",IF(ISNUMBER(SEARCH("wikipedia",F2328)),"Wikipedia",IF(ISNUMBER(SEARCH("greenpeace",F2328)),"Greenpeace",IF(ISNUMBER(SEARCH("Polluterwatch",F2328)),"Polluterwatch",IF(F2328="","","Other")))))))</f>
        <v/>
      </c>
      <c r="H2328">
        <f>LEN(B2328)</f>
        <v>7</v>
      </c>
    </row>
    <row r="2329" spans="1:9" ht="15.75" customHeight="1" x14ac:dyDescent="0.2">
      <c r="A2329" s="3" t="s">
        <v>2291</v>
      </c>
      <c r="B2329" s="3" t="s">
        <v>2291</v>
      </c>
      <c r="C2329" s="3" t="s">
        <v>25</v>
      </c>
      <c r="D2329" s="3" t="s">
        <v>17</v>
      </c>
      <c r="F2329" s="3" t="s">
        <v>17</v>
      </c>
      <c r="G2329" s="3" t="str">
        <f>IF(ISNUMBER(SEARCH("Sourcewatch",F2329)),"Sourcewatch",IF(ISNUMBER(SEARCH("desmog",F2329)),"Desmog",IF(ISNUMBER(SEARCH("Exxon",F2329)),"Exxonsecrets",IF(ISNUMBER(SEARCH("wikipedia",F2329)),"Wikipedia",IF(ISNUMBER(SEARCH("greenpeace",F2329)),"Greenpeace",IF(ISNUMBER(SEARCH("Polluterwatch",F2329)),"Polluterwatch",IF(F2329="","","Other")))))))</f>
        <v/>
      </c>
      <c r="H2329">
        <f>LEN(B2329)</f>
        <v>7</v>
      </c>
    </row>
    <row r="2330" spans="1:9" ht="15.75" customHeight="1" x14ac:dyDescent="0.2">
      <c r="A2330" s="3" t="s">
        <v>2292</v>
      </c>
      <c r="B2330" s="3" t="s">
        <v>2292</v>
      </c>
      <c r="C2330" s="3" t="s">
        <v>25</v>
      </c>
      <c r="D2330" s="3" t="s">
        <v>17</v>
      </c>
      <c r="F2330" s="3" t="s">
        <v>17</v>
      </c>
      <c r="G2330" s="3" t="str">
        <f>IF(ISNUMBER(SEARCH("Sourcewatch",F2330)),"Sourcewatch",IF(ISNUMBER(SEARCH("desmog",F2330)),"Desmog",IF(ISNUMBER(SEARCH("Exxon",F2330)),"Exxonsecrets",IF(ISNUMBER(SEARCH("wikipedia",F2330)),"Wikipedia",IF(ISNUMBER(SEARCH("greenpeace",F2330)),"Greenpeace",IF(ISNUMBER(SEARCH("Polluterwatch",F2330)),"Polluterwatch",IF(F2330="","","Other")))))))</f>
        <v/>
      </c>
      <c r="H2330">
        <f>LEN(B2330)</f>
        <v>15</v>
      </c>
    </row>
    <row r="2331" spans="1:9" ht="15.75" customHeight="1" x14ac:dyDescent="0.2">
      <c r="A2331" s="3" t="s">
        <v>2293</v>
      </c>
      <c r="B2331" s="3" t="s">
        <v>2293</v>
      </c>
      <c r="C2331" s="3" t="s">
        <v>25</v>
      </c>
      <c r="D2331" s="3" t="s">
        <v>17</v>
      </c>
      <c r="F2331" s="3" t="s">
        <v>17</v>
      </c>
      <c r="G2331" s="3" t="str">
        <f>IF(ISNUMBER(SEARCH("Sourcewatch",F2331)),"Sourcewatch",IF(ISNUMBER(SEARCH("desmog",F2331)),"Desmog",IF(ISNUMBER(SEARCH("Exxon",F2331)),"Exxonsecrets",IF(ISNUMBER(SEARCH("wikipedia",F2331)),"Wikipedia",IF(ISNUMBER(SEARCH("greenpeace",F2331)),"Greenpeace",IF(ISNUMBER(SEARCH("Polluterwatch",F2331)),"Polluterwatch",IF(F2331="","","Other")))))))</f>
        <v/>
      </c>
      <c r="H2331">
        <f>LEN(B2331)</f>
        <v>16</v>
      </c>
    </row>
    <row r="2332" spans="1:9" ht="15.75" customHeight="1" x14ac:dyDescent="0.2">
      <c r="A2332" s="3" t="s">
        <v>2294</v>
      </c>
      <c r="B2332" s="3" t="s">
        <v>2294</v>
      </c>
      <c r="D2332" s="3" t="s">
        <v>17</v>
      </c>
      <c r="F2332" s="3" t="s">
        <v>2295</v>
      </c>
      <c r="G2332" s="3" t="str">
        <f>IF(ISNUMBER(SEARCH("Sourcewatch",F2332)),"Sourcewatch",IF(ISNUMBER(SEARCH("desmog",F2332)),"Desmog",IF(ISNUMBER(SEARCH("Exxon",F2332)),"Exxonsecrets",IF(ISNUMBER(SEARCH("wikipedia",F2332)),"Wikipedia",IF(ISNUMBER(SEARCH("greenpeace",F2332)),"Greenpeace",IF(ISNUMBER(SEARCH("Polluterwatch",F2332)),"Polluterwatch",IF(F2332="","","Other")))))))</f>
        <v>Sourcewatch</v>
      </c>
      <c r="H2332">
        <f>LEN(B2332)</f>
        <v>28</v>
      </c>
    </row>
    <row r="2333" spans="1:9" ht="15.75" customHeight="1" x14ac:dyDescent="0.2">
      <c r="A2333" s="3" t="s">
        <v>2296</v>
      </c>
      <c r="B2333" s="3" t="s">
        <v>2296</v>
      </c>
      <c r="C2333" s="3" t="s">
        <v>25</v>
      </c>
      <c r="D2333" s="3" t="s">
        <v>17</v>
      </c>
      <c r="F2333" s="3" t="s">
        <v>17</v>
      </c>
      <c r="G2333" s="3" t="str">
        <f>IF(ISNUMBER(SEARCH("Sourcewatch",F2333)),"Sourcewatch",IF(ISNUMBER(SEARCH("desmog",F2333)),"Desmog",IF(ISNUMBER(SEARCH("Exxon",F2333)),"Exxonsecrets",IF(ISNUMBER(SEARCH("wikipedia",F2333)),"Wikipedia",IF(ISNUMBER(SEARCH("greenpeace",F2333)),"Greenpeace",IF(ISNUMBER(SEARCH("Polluterwatch",F2333)),"Polluterwatch",IF(F2333="","","Other")))))))</f>
        <v/>
      </c>
      <c r="H2333">
        <f>LEN(B2333)</f>
        <v>13</v>
      </c>
    </row>
    <row r="2334" spans="1:9" ht="15.75" customHeight="1" x14ac:dyDescent="0.2">
      <c r="A2334" s="5" t="s">
        <v>2297</v>
      </c>
      <c r="B2334" s="5" t="s">
        <v>2297</v>
      </c>
      <c r="C2334" s="5" t="s">
        <v>25</v>
      </c>
      <c r="D2334" s="3" t="s">
        <v>17</v>
      </c>
      <c r="F2334" s="3" t="s">
        <v>17</v>
      </c>
      <c r="G2334" s="3" t="str">
        <f>IF(ISNUMBER(SEARCH("Sourcewatch",F2334)),"Sourcewatch",IF(ISNUMBER(SEARCH("desmog",F2334)),"Desmog",IF(ISNUMBER(SEARCH("Exxon",F2334)),"Exxonsecrets",IF(ISNUMBER(SEARCH("wikipedia",F2334)),"Wikipedia",IF(ISNUMBER(SEARCH("greenpeace",F2334)),"Greenpeace",IF(ISNUMBER(SEARCH("Polluterwatch",F2334)),"Polluterwatch",IF(F2334="","","Other")))))))</f>
        <v/>
      </c>
      <c r="H2334">
        <f>LEN(B2334)</f>
        <v>12</v>
      </c>
    </row>
    <row r="2335" spans="1:9" ht="15.75" customHeight="1" x14ac:dyDescent="0.2">
      <c r="A2335" s="3" t="s">
        <v>2298</v>
      </c>
      <c r="B2335" s="3" t="s">
        <v>2298</v>
      </c>
      <c r="C2335" s="3" t="s">
        <v>25</v>
      </c>
      <c r="D2335" s="3" t="s">
        <v>17</v>
      </c>
      <c r="F2335" s="3" t="s">
        <v>17</v>
      </c>
      <c r="G2335" s="3" t="str">
        <f>IF(ISNUMBER(SEARCH("Sourcewatch",F2335)),"Sourcewatch",IF(ISNUMBER(SEARCH("desmog",F2335)),"Desmog",IF(ISNUMBER(SEARCH("Exxon",F2335)),"Exxonsecrets",IF(ISNUMBER(SEARCH("wikipedia",F2335)),"Wikipedia",IF(ISNUMBER(SEARCH("greenpeace",F2335)),"Greenpeace",IF(ISNUMBER(SEARCH("Polluterwatch",F2335)),"Polluterwatch",IF(F2335="","","Other")))))))</f>
        <v/>
      </c>
      <c r="H2335">
        <f>LEN(B2335)</f>
        <v>7</v>
      </c>
    </row>
    <row r="2336" spans="1:9" ht="15.75" customHeight="1" x14ac:dyDescent="0.2">
      <c r="A2336" s="3" t="s">
        <v>2299</v>
      </c>
      <c r="B2336" s="3" t="s">
        <v>2299</v>
      </c>
      <c r="C2336" s="3" t="s">
        <v>25</v>
      </c>
      <c r="D2336" s="3" t="s">
        <v>17</v>
      </c>
      <c r="F2336" s="3" t="s">
        <v>17</v>
      </c>
      <c r="G2336" s="3" t="str">
        <f>IF(ISNUMBER(SEARCH("Sourcewatch",F2336)),"Sourcewatch",IF(ISNUMBER(SEARCH("desmog",F2336)),"Desmog",IF(ISNUMBER(SEARCH("Exxon",F2336)),"Exxonsecrets",IF(ISNUMBER(SEARCH("wikipedia",F2336)),"Wikipedia",IF(ISNUMBER(SEARCH("greenpeace",F2336)),"Greenpeace",IF(ISNUMBER(SEARCH("Polluterwatch",F2336)),"Polluterwatch",IF(F2336="","","Other")))))))</f>
        <v/>
      </c>
      <c r="H2336">
        <f>LEN(B2336)</f>
        <v>7</v>
      </c>
    </row>
    <row r="2337" spans="1:9" ht="15.75" customHeight="1" x14ac:dyDescent="0.2">
      <c r="A2337" s="11" t="s">
        <v>4631</v>
      </c>
      <c r="B2337" s="11" t="s">
        <v>4631</v>
      </c>
      <c r="C2337" t="s">
        <v>25</v>
      </c>
      <c r="D2337" t="s">
        <v>17</v>
      </c>
      <c r="G2337" s="3" t="str">
        <f>IF(ISNUMBER(SEARCH("Sourcewatch",F2337)),"Sourcewatch",IF(ISNUMBER(SEARCH("desmog",F2337)),"Desmog",IF(ISNUMBER(SEARCH("Exxon",F2337)),"Exxonsecrets",IF(ISNUMBER(SEARCH("wikipedia",F2337)),"Wikipedia",IF(ISNUMBER(SEARCH("greenpeace",F2337)),"Greenpeace",IF(ISNUMBER(SEARCH("Polluterwatch",F2337)),"Polluterwatch",IF(F2337="","","Other")))))))</f>
        <v/>
      </c>
      <c r="H2337">
        <f>LEN(B2337)</f>
        <v>7</v>
      </c>
      <c r="I2337" s="17" t="s">
        <v>25</v>
      </c>
    </row>
    <row r="2338" spans="1:9" ht="15.75" customHeight="1" x14ac:dyDescent="0.2">
      <c r="A2338" s="3" t="s">
        <v>2300</v>
      </c>
      <c r="B2338" s="3" t="s">
        <v>2300</v>
      </c>
      <c r="C2338" s="3" t="s">
        <v>25</v>
      </c>
      <c r="D2338" s="3" t="s">
        <v>17</v>
      </c>
      <c r="F2338" s="3" t="s">
        <v>17</v>
      </c>
      <c r="G2338" s="3" t="str">
        <f>IF(ISNUMBER(SEARCH("Sourcewatch",F2338)),"Sourcewatch",IF(ISNUMBER(SEARCH("desmog",F2338)),"Desmog",IF(ISNUMBER(SEARCH("Exxon",F2338)),"Exxonsecrets",IF(ISNUMBER(SEARCH("wikipedia",F2338)),"Wikipedia",IF(ISNUMBER(SEARCH("greenpeace",F2338)),"Greenpeace",IF(ISNUMBER(SEARCH("Polluterwatch",F2338)),"Polluterwatch",IF(F2338="","","Other")))))))</f>
        <v/>
      </c>
      <c r="H2338">
        <f>LEN(B2338)</f>
        <v>5</v>
      </c>
    </row>
    <row r="2339" spans="1:9" ht="15.75" customHeight="1" x14ac:dyDescent="0.2">
      <c r="A2339" s="3" t="s">
        <v>2301</v>
      </c>
      <c r="B2339" s="3" t="s">
        <v>2301</v>
      </c>
      <c r="C2339" s="3" t="s">
        <v>25</v>
      </c>
      <c r="D2339" s="3" t="s">
        <v>17</v>
      </c>
      <c r="F2339" s="3" t="s">
        <v>17</v>
      </c>
      <c r="G2339" s="3" t="str">
        <f>IF(ISNUMBER(SEARCH("Sourcewatch",F2339)),"Sourcewatch",IF(ISNUMBER(SEARCH("desmog",F2339)),"Desmog",IF(ISNUMBER(SEARCH("Exxon",F2339)),"Exxonsecrets",IF(ISNUMBER(SEARCH("wikipedia",F2339)),"Wikipedia",IF(ISNUMBER(SEARCH("greenpeace",F2339)),"Greenpeace",IF(ISNUMBER(SEARCH("Polluterwatch",F2339)),"Polluterwatch",IF(F2339="","","Other")))))))</f>
        <v/>
      </c>
      <c r="H2339">
        <f>LEN(B2339)</f>
        <v>5</v>
      </c>
    </row>
    <row r="2340" spans="1:9" ht="15.75" customHeight="1" x14ac:dyDescent="0.2">
      <c r="A2340" s="3" t="s">
        <v>2302</v>
      </c>
      <c r="B2340" s="3" t="s">
        <v>2302</v>
      </c>
      <c r="C2340" s="3" t="s">
        <v>25</v>
      </c>
      <c r="D2340" s="3" t="s">
        <v>17</v>
      </c>
      <c r="F2340" s="3" t="s">
        <v>17</v>
      </c>
      <c r="G2340" s="3" t="str">
        <f>IF(ISNUMBER(SEARCH("Sourcewatch",F2340)),"Sourcewatch",IF(ISNUMBER(SEARCH("desmog",F2340)),"Desmog",IF(ISNUMBER(SEARCH("Exxon",F2340)),"Exxonsecrets",IF(ISNUMBER(SEARCH("wikipedia",F2340)),"Wikipedia",IF(ISNUMBER(SEARCH("greenpeace",F2340)),"Greenpeace",IF(ISNUMBER(SEARCH("Polluterwatch",F2340)),"Polluterwatch",IF(F2340="","","Other")))))))</f>
        <v/>
      </c>
      <c r="H2340">
        <f>LEN(B2340)</f>
        <v>16</v>
      </c>
    </row>
    <row r="2341" spans="1:9" ht="15.75" customHeight="1" x14ac:dyDescent="0.2">
      <c r="A2341" s="3" t="s">
        <v>2303</v>
      </c>
      <c r="B2341" s="3" t="s">
        <v>2303</v>
      </c>
      <c r="C2341" s="3" t="s">
        <v>17</v>
      </c>
      <c r="D2341" s="3" t="s">
        <v>25</v>
      </c>
      <c r="G2341" s="3" t="str">
        <f>IF(ISNUMBER(SEARCH("Sourcewatch",F2341)),"Sourcewatch",IF(ISNUMBER(SEARCH("desmog",F2341)),"Desmog",IF(ISNUMBER(SEARCH("Exxon",F2341)),"Exxonsecrets",IF(ISNUMBER(SEARCH("wikipedia",F2341)),"Wikipedia",IF(ISNUMBER(SEARCH("greenpeace",F2341)),"Greenpeace",IF(ISNUMBER(SEARCH("Polluterwatch",F2341)),"Polluterwatch",IF(F2341="","","Other")))))))</f>
        <v/>
      </c>
      <c r="H2341">
        <f>LEN(B2341)</f>
        <v>17</v>
      </c>
    </row>
    <row r="2342" spans="1:9" ht="15.75" customHeight="1" x14ac:dyDescent="0.2">
      <c r="A2342" s="3" t="s">
        <v>2304</v>
      </c>
      <c r="B2342" s="3" t="s">
        <v>2304</v>
      </c>
      <c r="C2342" s="3" t="s">
        <v>25</v>
      </c>
      <c r="D2342" s="3" t="s">
        <v>17</v>
      </c>
      <c r="F2342" s="3" t="s">
        <v>17</v>
      </c>
      <c r="G2342" s="3" t="str">
        <f>IF(ISNUMBER(SEARCH("Sourcewatch",F2342)),"Sourcewatch",IF(ISNUMBER(SEARCH("desmog",F2342)),"Desmog",IF(ISNUMBER(SEARCH("Exxon",F2342)),"Exxonsecrets",IF(ISNUMBER(SEARCH("wikipedia",F2342)),"Wikipedia",IF(ISNUMBER(SEARCH("greenpeace",F2342)),"Greenpeace",IF(ISNUMBER(SEARCH("Polluterwatch",F2342)),"Polluterwatch",IF(F2342="","","Other")))))))</f>
        <v/>
      </c>
      <c r="H2342">
        <f>LEN(B2342)</f>
        <v>12</v>
      </c>
    </row>
    <row r="2343" spans="1:9" ht="15.75" customHeight="1" x14ac:dyDescent="0.2">
      <c r="A2343" s="3" t="s">
        <v>2305</v>
      </c>
      <c r="B2343" s="3" t="s">
        <v>2305</v>
      </c>
      <c r="C2343" s="3" t="s">
        <v>25</v>
      </c>
      <c r="D2343" s="3" t="s">
        <v>17</v>
      </c>
      <c r="F2343" s="3" t="s">
        <v>17</v>
      </c>
      <c r="G2343" s="3" t="str">
        <f>IF(ISNUMBER(SEARCH("Sourcewatch",F2343)),"Sourcewatch",IF(ISNUMBER(SEARCH("desmog",F2343)),"Desmog",IF(ISNUMBER(SEARCH("Exxon",F2343)),"Exxonsecrets",IF(ISNUMBER(SEARCH("wikipedia",F2343)),"Wikipedia",IF(ISNUMBER(SEARCH("greenpeace",F2343)),"Greenpeace",IF(ISNUMBER(SEARCH("Polluterwatch",F2343)),"Polluterwatch",IF(F2343="","","Other")))))))</f>
        <v/>
      </c>
      <c r="H2343">
        <f>LEN(B2343)</f>
        <v>12</v>
      </c>
    </row>
    <row r="2344" spans="1:9" ht="15.75" customHeight="1" x14ac:dyDescent="0.2">
      <c r="A2344" s="3" t="s">
        <v>2306</v>
      </c>
      <c r="B2344" s="3" t="s">
        <v>2306</v>
      </c>
      <c r="C2344" s="3" t="s">
        <v>25</v>
      </c>
      <c r="D2344" s="3" t="s">
        <v>17</v>
      </c>
      <c r="F2344" s="3" t="s">
        <v>17</v>
      </c>
      <c r="G2344" s="3" t="str">
        <f>IF(ISNUMBER(SEARCH("Sourcewatch",F2344)),"Sourcewatch",IF(ISNUMBER(SEARCH("desmog",F2344)),"Desmog",IF(ISNUMBER(SEARCH("Exxon",F2344)),"Exxonsecrets",IF(ISNUMBER(SEARCH("wikipedia",F2344)),"Wikipedia",IF(ISNUMBER(SEARCH("greenpeace",F2344)),"Greenpeace",IF(ISNUMBER(SEARCH("Polluterwatch",F2344)),"Polluterwatch",IF(F2344="","","Other")))))))</f>
        <v/>
      </c>
      <c r="H2344">
        <f>LEN(B2344)</f>
        <v>10</v>
      </c>
    </row>
    <row r="2345" spans="1:9" ht="15.75" customHeight="1" x14ac:dyDescent="0.2">
      <c r="A2345" s="3" t="s">
        <v>2307</v>
      </c>
      <c r="B2345" s="3" t="s">
        <v>2307</v>
      </c>
      <c r="C2345" s="3" t="s">
        <v>25</v>
      </c>
      <c r="D2345" s="3" t="s">
        <v>17</v>
      </c>
      <c r="F2345" s="3" t="s">
        <v>17</v>
      </c>
      <c r="G2345" s="3" t="str">
        <f>IF(ISNUMBER(SEARCH("Sourcewatch",F2345)),"Sourcewatch",IF(ISNUMBER(SEARCH("desmog",F2345)),"Desmog",IF(ISNUMBER(SEARCH("Exxon",F2345)),"Exxonsecrets",IF(ISNUMBER(SEARCH("wikipedia",F2345)),"Wikipedia",IF(ISNUMBER(SEARCH("greenpeace",F2345)),"Greenpeace",IF(ISNUMBER(SEARCH("Polluterwatch",F2345)),"Polluterwatch",IF(F2345="","","Other")))))))</f>
        <v/>
      </c>
      <c r="H2345">
        <f>LEN(B2345)</f>
        <v>9</v>
      </c>
    </row>
    <row r="2346" spans="1:9" ht="15.75" customHeight="1" x14ac:dyDescent="0.2">
      <c r="A2346" s="3" t="s">
        <v>2308</v>
      </c>
      <c r="B2346" s="3" t="s">
        <v>2308</v>
      </c>
      <c r="C2346" s="3" t="s">
        <v>25</v>
      </c>
      <c r="D2346" s="3" t="s">
        <v>17</v>
      </c>
      <c r="F2346" s="3" t="s">
        <v>17</v>
      </c>
      <c r="G2346" s="3" t="str">
        <f>IF(ISNUMBER(SEARCH("Sourcewatch",F2346)),"Sourcewatch",IF(ISNUMBER(SEARCH("desmog",F2346)),"Desmog",IF(ISNUMBER(SEARCH("Exxon",F2346)),"Exxonsecrets",IF(ISNUMBER(SEARCH("wikipedia",F2346)),"Wikipedia",IF(ISNUMBER(SEARCH("greenpeace",F2346)),"Greenpeace",IF(ISNUMBER(SEARCH("Polluterwatch",F2346)),"Polluterwatch",IF(F2346="","","Other")))))))</f>
        <v/>
      </c>
      <c r="H2346">
        <f>LEN(B2346)</f>
        <v>14</v>
      </c>
    </row>
    <row r="2347" spans="1:9" ht="15.75" customHeight="1" x14ac:dyDescent="0.2">
      <c r="A2347" s="3" t="s">
        <v>2309</v>
      </c>
      <c r="B2347" s="3" t="s">
        <v>2309</v>
      </c>
      <c r="C2347" s="3" t="s">
        <v>25</v>
      </c>
      <c r="D2347" s="3" t="s">
        <v>17</v>
      </c>
      <c r="F2347" s="3" t="s">
        <v>17</v>
      </c>
      <c r="G2347" s="3" t="str">
        <f>IF(ISNUMBER(SEARCH("Sourcewatch",F2347)),"Sourcewatch",IF(ISNUMBER(SEARCH("desmog",F2347)),"Desmog",IF(ISNUMBER(SEARCH("Exxon",F2347)),"Exxonsecrets",IF(ISNUMBER(SEARCH("wikipedia",F2347)),"Wikipedia",IF(ISNUMBER(SEARCH("greenpeace",F2347)),"Greenpeace",IF(ISNUMBER(SEARCH("Polluterwatch",F2347)),"Polluterwatch",IF(F2347="","","Other")))))))</f>
        <v/>
      </c>
      <c r="H2347">
        <f>LEN(B2347)</f>
        <v>9</v>
      </c>
    </row>
    <row r="2348" spans="1:9" ht="15.75" customHeight="1" x14ac:dyDescent="0.2">
      <c r="A2348" s="3" t="s">
        <v>2310</v>
      </c>
      <c r="B2348" s="3" t="s">
        <v>2310</v>
      </c>
      <c r="C2348" s="3" t="s">
        <v>17</v>
      </c>
      <c r="D2348" s="3" t="s">
        <v>25</v>
      </c>
      <c r="G2348" s="3" t="str">
        <f>IF(ISNUMBER(SEARCH("Sourcewatch",F2348)),"Sourcewatch",IF(ISNUMBER(SEARCH("desmog",F2348)),"Desmog",IF(ISNUMBER(SEARCH("Exxon",F2348)),"Exxonsecrets",IF(ISNUMBER(SEARCH("wikipedia",F2348)),"Wikipedia",IF(ISNUMBER(SEARCH("greenpeace",F2348)),"Greenpeace",IF(ISNUMBER(SEARCH("Polluterwatch",F2348)),"Polluterwatch",IF(F2348="","","Other")))))))</f>
        <v/>
      </c>
      <c r="H2348">
        <f>LEN(B2348)</f>
        <v>17</v>
      </c>
    </row>
    <row r="2349" spans="1:9" ht="15.75" customHeight="1" x14ac:dyDescent="0.2">
      <c r="A2349" s="3" t="s">
        <v>2311</v>
      </c>
      <c r="B2349" s="3" t="s">
        <v>2311</v>
      </c>
      <c r="D2349" s="3" t="s">
        <v>17</v>
      </c>
      <c r="F2349" s="3" t="s">
        <v>17</v>
      </c>
      <c r="G2349" s="3" t="str">
        <f>IF(ISNUMBER(SEARCH("Sourcewatch",F2349)),"Sourcewatch",IF(ISNUMBER(SEARCH("desmog",F2349)),"Desmog",IF(ISNUMBER(SEARCH("Exxon",F2349)),"Exxonsecrets",IF(ISNUMBER(SEARCH("wikipedia",F2349)),"Wikipedia",IF(ISNUMBER(SEARCH("greenpeace",F2349)),"Greenpeace",IF(ISNUMBER(SEARCH("Polluterwatch",F2349)),"Polluterwatch",IF(F2349="","","Other")))))))</f>
        <v/>
      </c>
      <c r="H2349">
        <f>LEN(B2349)</f>
        <v>37</v>
      </c>
    </row>
    <row r="2350" spans="1:9" ht="15.75" customHeight="1" x14ac:dyDescent="0.2">
      <c r="A2350" s="3" t="s">
        <v>2312</v>
      </c>
      <c r="B2350" s="3" t="s">
        <v>2312</v>
      </c>
      <c r="C2350" s="3" t="s">
        <v>17</v>
      </c>
      <c r="D2350" s="3" t="s">
        <v>17</v>
      </c>
      <c r="F2350" s="3" t="s">
        <v>2313</v>
      </c>
      <c r="G2350" s="3" t="str">
        <f>IF(ISNUMBER(SEARCH("Sourcewatch",F2350)),"Sourcewatch",IF(ISNUMBER(SEARCH("desmog",F2350)),"Desmog",IF(ISNUMBER(SEARCH("Exxon",F2350)),"Exxonsecrets",IF(ISNUMBER(SEARCH("wikipedia",F2350)),"Wikipedia",IF(ISNUMBER(SEARCH("greenpeace",F2350)),"Greenpeace",IF(ISNUMBER(SEARCH("Polluterwatch",F2350)),"Polluterwatch",IF(F2350="","","Other")))))))</f>
        <v>Desmog</v>
      </c>
      <c r="H2350">
        <f>LEN(B2350)</f>
        <v>39</v>
      </c>
    </row>
    <row r="2351" spans="1:9" ht="15.75" customHeight="1" x14ac:dyDescent="0.2">
      <c r="A2351" s="3" t="s">
        <v>2314</v>
      </c>
      <c r="B2351" s="3" t="s">
        <v>2314</v>
      </c>
      <c r="C2351" s="3" t="s">
        <v>17</v>
      </c>
      <c r="D2351" s="3" t="s">
        <v>25</v>
      </c>
      <c r="G2351" s="3" t="str">
        <f>IF(ISNUMBER(SEARCH("Sourcewatch",F2351)),"Sourcewatch",IF(ISNUMBER(SEARCH("desmog",F2351)),"Desmog",IF(ISNUMBER(SEARCH("Exxon",F2351)),"Exxonsecrets",IF(ISNUMBER(SEARCH("wikipedia",F2351)),"Wikipedia",IF(ISNUMBER(SEARCH("greenpeace",F2351)),"Greenpeace",IF(ISNUMBER(SEARCH("Polluterwatch",F2351)),"Polluterwatch",IF(F2351="","","Other")))))))</f>
        <v/>
      </c>
      <c r="H2351">
        <f>LEN(B2351)</f>
        <v>22</v>
      </c>
    </row>
    <row r="2352" spans="1:9" ht="15.75" customHeight="1" x14ac:dyDescent="0.2">
      <c r="A2352" s="3" t="s">
        <v>2315</v>
      </c>
      <c r="B2352" s="3" t="s">
        <v>2315</v>
      </c>
      <c r="C2352" s="3" t="s">
        <v>25</v>
      </c>
      <c r="D2352" s="3" t="s">
        <v>17</v>
      </c>
      <c r="F2352" s="3" t="s">
        <v>17</v>
      </c>
      <c r="G2352" s="3" t="str">
        <f>IF(ISNUMBER(SEARCH("Sourcewatch",F2352)),"Sourcewatch",IF(ISNUMBER(SEARCH("desmog",F2352)),"Desmog",IF(ISNUMBER(SEARCH("Exxon",F2352)),"Exxonsecrets",IF(ISNUMBER(SEARCH("wikipedia",F2352)),"Wikipedia",IF(ISNUMBER(SEARCH("greenpeace",F2352)),"Greenpeace",IF(ISNUMBER(SEARCH("Polluterwatch",F2352)),"Polluterwatch",IF(F2352="","","Other")))))))</f>
        <v/>
      </c>
      <c r="H2352">
        <f>LEN(B2352)</f>
        <v>14</v>
      </c>
    </row>
    <row r="2353" spans="1:9" ht="15.75" customHeight="1" x14ac:dyDescent="0.2">
      <c r="A2353" s="3" t="s">
        <v>2316</v>
      </c>
      <c r="B2353" s="3" t="s">
        <v>2316</v>
      </c>
      <c r="C2353" s="3" t="s">
        <v>25</v>
      </c>
      <c r="D2353" s="3" t="s">
        <v>17</v>
      </c>
      <c r="F2353" s="3" t="s">
        <v>17</v>
      </c>
      <c r="G2353" s="3" t="str">
        <f>IF(ISNUMBER(SEARCH("Sourcewatch",F2353)),"Sourcewatch",IF(ISNUMBER(SEARCH("desmog",F2353)),"Desmog",IF(ISNUMBER(SEARCH("Exxon",F2353)),"Exxonsecrets",IF(ISNUMBER(SEARCH("wikipedia",F2353)),"Wikipedia",IF(ISNUMBER(SEARCH("greenpeace",F2353)),"Greenpeace",IF(ISNUMBER(SEARCH("Polluterwatch",F2353)),"Polluterwatch",IF(F2353="","","Other")))))))</f>
        <v/>
      </c>
      <c r="H2353">
        <f>LEN(B2353)</f>
        <v>14</v>
      </c>
    </row>
    <row r="2354" spans="1:9" ht="15.75" customHeight="1" x14ac:dyDescent="0.2">
      <c r="A2354" s="3" t="s">
        <v>2317</v>
      </c>
      <c r="B2354" s="3" t="s">
        <v>2317</v>
      </c>
      <c r="C2354" s="3" t="s">
        <v>25</v>
      </c>
      <c r="D2354" s="3" t="s">
        <v>17</v>
      </c>
      <c r="F2354" s="3" t="s">
        <v>17</v>
      </c>
      <c r="G2354" s="3" t="str">
        <f>IF(ISNUMBER(SEARCH("Sourcewatch",F2354)),"Sourcewatch",IF(ISNUMBER(SEARCH("desmog",F2354)),"Desmog",IF(ISNUMBER(SEARCH("Exxon",F2354)),"Exxonsecrets",IF(ISNUMBER(SEARCH("wikipedia",F2354)),"Wikipedia",IF(ISNUMBER(SEARCH("greenpeace",F2354)),"Greenpeace",IF(ISNUMBER(SEARCH("Polluterwatch",F2354)),"Polluterwatch",IF(F2354="","","Other")))))))</f>
        <v/>
      </c>
      <c r="H2354">
        <f>LEN(B2354)</f>
        <v>5</v>
      </c>
    </row>
    <row r="2355" spans="1:9" ht="15.75" customHeight="1" x14ac:dyDescent="0.2">
      <c r="A2355" s="3" t="s">
        <v>2318</v>
      </c>
      <c r="B2355" s="3" t="s">
        <v>2318</v>
      </c>
      <c r="C2355" s="3" t="s">
        <v>25</v>
      </c>
      <c r="D2355" s="3" t="s">
        <v>17</v>
      </c>
      <c r="F2355" s="3" t="s">
        <v>17</v>
      </c>
      <c r="G2355" s="3" t="str">
        <f>IF(ISNUMBER(SEARCH("Sourcewatch",F2355)),"Sourcewatch",IF(ISNUMBER(SEARCH("desmog",F2355)),"Desmog",IF(ISNUMBER(SEARCH("Exxon",F2355)),"Exxonsecrets",IF(ISNUMBER(SEARCH("wikipedia",F2355)),"Wikipedia",IF(ISNUMBER(SEARCH("greenpeace",F2355)),"Greenpeace",IF(ISNUMBER(SEARCH("Polluterwatch",F2355)),"Polluterwatch",IF(F2355="","","Other")))))))</f>
        <v/>
      </c>
      <c r="H2355">
        <f>LEN(B2355)</f>
        <v>27</v>
      </c>
    </row>
    <row r="2356" spans="1:9" ht="15.75" customHeight="1" x14ac:dyDescent="0.2">
      <c r="A2356" s="3" t="s">
        <v>2319</v>
      </c>
      <c r="B2356" s="3" t="s">
        <v>2319</v>
      </c>
      <c r="C2356" s="3" t="s">
        <v>25</v>
      </c>
      <c r="D2356" s="3" t="s">
        <v>17</v>
      </c>
      <c r="F2356" s="3" t="s">
        <v>17</v>
      </c>
      <c r="G2356" s="3" t="str">
        <f>IF(ISNUMBER(SEARCH("Sourcewatch",F2356)),"Sourcewatch",IF(ISNUMBER(SEARCH("desmog",F2356)),"Desmog",IF(ISNUMBER(SEARCH("Exxon",F2356)),"Exxonsecrets",IF(ISNUMBER(SEARCH("wikipedia",F2356)),"Wikipedia",IF(ISNUMBER(SEARCH("greenpeace",F2356)),"Greenpeace",IF(ISNUMBER(SEARCH("Polluterwatch",F2356)),"Polluterwatch",IF(F2356="","","Other")))))))</f>
        <v/>
      </c>
      <c r="H2356">
        <f>LEN(B2356)</f>
        <v>15</v>
      </c>
    </row>
    <row r="2357" spans="1:9" ht="15.75" customHeight="1" x14ac:dyDescent="0.2">
      <c r="A2357" s="3" t="s">
        <v>2320</v>
      </c>
      <c r="B2357" s="3" t="s">
        <v>2320</v>
      </c>
      <c r="C2357" s="3" t="s">
        <v>25</v>
      </c>
      <c r="D2357" s="3" t="s">
        <v>17</v>
      </c>
      <c r="F2357" s="3" t="s">
        <v>17</v>
      </c>
      <c r="G2357" s="3" t="str">
        <f>IF(ISNUMBER(SEARCH("Sourcewatch",F2357)),"Sourcewatch",IF(ISNUMBER(SEARCH("desmog",F2357)),"Desmog",IF(ISNUMBER(SEARCH("Exxon",F2357)),"Exxonsecrets",IF(ISNUMBER(SEARCH("wikipedia",F2357)),"Wikipedia",IF(ISNUMBER(SEARCH("greenpeace",F2357)),"Greenpeace",IF(ISNUMBER(SEARCH("Polluterwatch",F2357)),"Polluterwatch",IF(F2357="","","Other")))))))</f>
        <v/>
      </c>
      <c r="H2357">
        <f>LEN(B2357)</f>
        <v>21</v>
      </c>
    </row>
    <row r="2358" spans="1:9" ht="15.75" customHeight="1" x14ac:dyDescent="0.2">
      <c r="A2358" s="3" t="s">
        <v>2321</v>
      </c>
      <c r="B2358" s="3" t="s">
        <v>2321</v>
      </c>
      <c r="C2358" s="3" t="s">
        <v>25</v>
      </c>
      <c r="D2358" s="3" t="s">
        <v>17</v>
      </c>
      <c r="F2358" s="3" t="s">
        <v>17</v>
      </c>
      <c r="G2358" s="3" t="str">
        <f>IF(ISNUMBER(SEARCH("Sourcewatch",F2358)),"Sourcewatch",IF(ISNUMBER(SEARCH("desmog",F2358)),"Desmog",IF(ISNUMBER(SEARCH("Exxon",F2358)),"Exxonsecrets",IF(ISNUMBER(SEARCH("wikipedia",F2358)),"Wikipedia",IF(ISNUMBER(SEARCH("greenpeace",F2358)),"Greenpeace",IF(ISNUMBER(SEARCH("Polluterwatch",F2358)),"Polluterwatch",IF(F2358="","","Other")))))))</f>
        <v/>
      </c>
      <c r="H2358">
        <f>LEN(B2358)</f>
        <v>15</v>
      </c>
    </row>
    <row r="2359" spans="1:9" ht="15.75" customHeight="1" x14ac:dyDescent="0.2">
      <c r="A2359" s="11" t="s">
        <v>4313</v>
      </c>
      <c r="B2359" s="11" t="s">
        <v>4313</v>
      </c>
      <c r="C2359" t="s">
        <v>17</v>
      </c>
      <c r="D2359" t="s">
        <v>25</v>
      </c>
      <c r="H2359">
        <f>LEN(B2359)</f>
        <v>17</v>
      </c>
      <c r="I2359" s="17" t="s">
        <v>25</v>
      </c>
    </row>
    <row r="2360" spans="1:9" ht="15.75" customHeight="1" x14ac:dyDescent="0.2">
      <c r="A2360" s="3" t="s">
        <v>2322</v>
      </c>
      <c r="B2360" s="3" t="s">
        <v>2322</v>
      </c>
      <c r="C2360" s="3" t="s">
        <v>17</v>
      </c>
      <c r="D2360" s="3" t="s">
        <v>17</v>
      </c>
      <c r="F2360" s="3" t="s">
        <v>2323</v>
      </c>
      <c r="G2360" s="3" t="str">
        <f>IF(ISNUMBER(SEARCH("Sourcewatch",F2360)),"Sourcewatch",IF(ISNUMBER(SEARCH("desmog",F2360)),"Desmog",IF(ISNUMBER(SEARCH("Exxon",F2360)),"Exxonsecrets",IF(ISNUMBER(SEARCH("wikipedia",F2360)),"Wikipedia",IF(ISNUMBER(SEARCH("greenpeace",F2360)),"Greenpeace",IF(ISNUMBER(SEARCH("Polluterwatch",F2360)),"Polluterwatch",IF(F2360="","","Other")))))))</f>
        <v>Sourcewatch</v>
      </c>
      <c r="H2360">
        <f>LEN(B2360)</f>
        <v>35</v>
      </c>
    </row>
    <row r="2361" spans="1:9" ht="15.75" customHeight="1" x14ac:dyDescent="0.2">
      <c r="A2361" s="3" t="s">
        <v>2324</v>
      </c>
      <c r="B2361" s="3" t="s">
        <v>2324</v>
      </c>
      <c r="C2361" s="3" t="s">
        <v>25</v>
      </c>
      <c r="D2361" s="3" t="s">
        <v>17</v>
      </c>
      <c r="F2361" s="3" t="s">
        <v>17</v>
      </c>
      <c r="G2361" s="3" t="str">
        <f>IF(ISNUMBER(SEARCH("Sourcewatch",F2361)),"Sourcewatch",IF(ISNUMBER(SEARCH("desmog",F2361)),"Desmog",IF(ISNUMBER(SEARCH("Exxon",F2361)),"Exxonsecrets",IF(ISNUMBER(SEARCH("wikipedia",F2361)),"Wikipedia",IF(ISNUMBER(SEARCH("greenpeace",F2361)),"Greenpeace",IF(ISNUMBER(SEARCH("Polluterwatch",F2361)),"Polluterwatch",IF(F2361="","","Other")))))))</f>
        <v/>
      </c>
      <c r="H2361">
        <f>LEN(B2361)</f>
        <v>13</v>
      </c>
    </row>
    <row r="2362" spans="1:9" ht="15.75" customHeight="1" x14ac:dyDescent="0.2">
      <c r="A2362" s="3" t="s">
        <v>2325</v>
      </c>
      <c r="B2362" s="3" t="s">
        <v>2325</v>
      </c>
      <c r="C2362" s="3" t="s">
        <v>25</v>
      </c>
      <c r="D2362" s="3" t="s">
        <v>17</v>
      </c>
      <c r="F2362" s="3" t="s">
        <v>17</v>
      </c>
      <c r="G2362" s="3" t="str">
        <f>IF(ISNUMBER(SEARCH("Sourcewatch",F2362)),"Sourcewatch",IF(ISNUMBER(SEARCH("desmog",F2362)),"Desmog",IF(ISNUMBER(SEARCH("Exxon",F2362)),"Exxonsecrets",IF(ISNUMBER(SEARCH("wikipedia",F2362)),"Wikipedia",IF(ISNUMBER(SEARCH("greenpeace",F2362)),"Greenpeace",IF(ISNUMBER(SEARCH("Polluterwatch",F2362)),"Polluterwatch",IF(F2362="","","Other")))))))</f>
        <v/>
      </c>
      <c r="H2362">
        <f>LEN(B2362)</f>
        <v>14</v>
      </c>
    </row>
    <row r="2363" spans="1:9" ht="15.75" customHeight="1" x14ac:dyDescent="0.2">
      <c r="A2363" s="3" t="s">
        <v>2326</v>
      </c>
      <c r="B2363" s="3" t="s">
        <v>2326</v>
      </c>
      <c r="C2363" s="3" t="s">
        <v>25</v>
      </c>
      <c r="D2363" s="3" t="s">
        <v>17</v>
      </c>
      <c r="F2363" s="3" t="s">
        <v>17</v>
      </c>
      <c r="G2363" s="3" t="str">
        <f>IF(ISNUMBER(SEARCH("Sourcewatch",F2363)),"Sourcewatch",IF(ISNUMBER(SEARCH("desmog",F2363)),"Desmog",IF(ISNUMBER(SEARCH("Exxon",F2363)),"Exxonsecrets",IF(ISNUMBER(SEARCH("wikipedia",F2363)),"Wikipedia",IF(ISNUMBER(SEARCH("greenpeace",F2363)),"Greenpeace",IF(ISNUMBER(SEARCH("Polluterwatch",F2363)),"Polluterwatch",IF(F2363="","","Other")))))))</f>
        <v/>
      </c>
      <c r="H2363">
        <f>LEN(B2363)</f>
        <v>16</v>
      </c>
    </row>
    <row r="2364" spans="1:9" ht="15.75" customHeight="1" x14ac:dyDescent="0.2">
      <c r="A2364" s="3" t="s">
        <v>2327</v>
      </c>
      <c r="B2364" s="3" t="s">
        <v>2327</v>
      </c>
      <c r="C2364" s="3" t="s">
        <v>25</v>
      </c>
      <c r="D2364" s="3" t="s">
        <v>17</v>
      </c>
      <c r="F2364" s="3" t="s">
        <v>17</v>
      </c>
      <c r="G2364" s="3" t="str">
        <f>IF(ISNUMBER(SEARCH("Sourcewatch",F2364)),"Sourcewatch",IF(ISNUMBER(SEARCH("desmog",F2364)),"Desmog",IF(ISNUMBER(SEARCH("Exxon",F2364)),"Exxonsecrets",IF(ISNUMBER(SEARCH("wikipedia",F2364)),"Wikipedia",IF(ISNUMBER(SEARCH("greenpeace",F2364)),"Greenpeace",IF(ISNUMBER(SEARCH("Polluterwatch",F2364)),"Polluterwatch",IF(F2364="","","Other")))))))</f>
        <v/>
      </c>
      <c r="H2364">
        <f>LEN(B2364)</f>
        <v>14</v>
      </c>
    </row>
    <row r="2365" spans="1:9" ht="15.75" customHeight="1" x14ac:dyDescent="0.2">
      <c r="A2365" s="3" t="s">
        <v>2328</v>
      </c>
      <c r="B2365" s="3" t="s">
        <v>2328</v>
      </c>
      <c r="D2365" s="3" t="s">
        <v>17</v>
      </c>
      <c r="E2365" s="3" t="s">
        <v>27</v>
      </c>
      <c r="F2365" s="3" t="s">
        <v>17</v>
      </c>
      <c r="G2365" s="3" t="str">
        <f>IF(ISNUMBER(SEARCH("Sourcewatch",F2365)),"Sourcewatch",IF(ISNUMBER(SEARCH("desmog",F2365)),"Desmog",IF(ISNUMBER(SEARCH("Exxon",F2365)),"Exxonsecrets",IF(ISNUMBER(SEARCH("wikipedia",F2365)),"Wikipedia",IF(ISNUMBER(SEARCH("greenpeace",F2365)),"Greenpeace",IF(ISNUMBER(SEARCH("Polluterwatch",F2365)),"Polluterwatch",IF(F2365="","","Other")))))))</f>
        <v/>
      </c>
      <c r="H2365">
        <f>LEN(B2365)</f>
        <v>9</v>
      </c>
    </row>
    <row r="2366" spans="1:9" ht="15.75" customHeight="1" x14ac:dyDescent="0.2">
      <c r="A2366" s="3" t="s">
        <v>2329</v>
      </c>
      <c r="B2366" s="3" t="s">
        <v>2329</v>
      </c>
      <c r="C2366" s="3" t="s">
        <v>17</v>
      </c>
      <c r="D2366" s="3" t="s">
        <v>17</v>
      </c>
      <c r="F2366" s="3" t="s">
        <v>17</v>
      </c>
      <c r="G2366" s="3" t="str">
        <f>IF(ISNUMBER(SEARCH("Sourcewatch",F2366)),"Sourcewatch",IF(ISNUMBER(SEARCH("desmog",F2366)),"Desmog",IF(ISNUMBER(SEARCH("Exxon",F2366)),"Exxonsecrets",IF(ISNUMBER(SEARCH("wikipedia",F2366)),"Wikipedia",IF(ISNUMBER(SEARCH("greenpeace",F2366)),"Greenpeace",IF(ISNUMBER(SEARCH("Polluterwatch",F2366)),"Polluterwatch",IF(F2366="","","Other")))))))</f>
        <v/>
      </c>
      <c r="H2366">
        <f>LEN(B2366)</f>
        <v>33</v>
      </c>
    </row>
    <row r="2367" spans="1:9" ht="15.75" customHeight="1" x14ac:dyDescent="0.2">
      <c r="A2367" s="3" t="s">
        <v>2330</v>
      </c>
      <c r="B2367" s="3" t="s">
        <v>2330</v>
      </c>
      <c r="C2367" s="3" t="s">
        <v>25</v>
      </c>
      <c r="D2367" s="3" t="s">
        <v>17</v>
      </c>
      <c r="F2367" s="3" t="s">
        <v>17</v>
      </c>
      <c r="G2367" s="3" t="str">
        <f>IF(ISNUMBER(SEARCH("Sourcewatch",F2367)),"Sourcewatch",IF(ISNUMBER(SEARCH("desmog",F2367)),"Desmog",IF(ISNUMBER(SEARCH("Exxon",F2367)),"Exxonsecrets",IF(ISNUMBER(SEARCH("wikipedia",F2367)),"Wikipedia",IF(ISNUMBER(SEARCH("greenpeace",F2367)),"Greenpeace",IF(ISNUMBER(SEARCH("Polluterwatch",F2367)),"Polluterwatch",IF(F2367="","","Other")))))))</f>
        <v/>
      </c>
      <c r="H2367">
        <f>LEN(B2367)</f>
        <v>12</v>
      </c>
    </row>
    <row r="2368" spans="1:9" ht="15.75" customHeight="1" x14ac:dyDescent="0.2">
      <c r="A2368" s="3" t="s">
        <v>2331</v>
      </c>
      <c r="B2368" s="3" t="s">
        <v>2331</v>
      </c>
      <c r="C2368" s="3" t="s">
        <v>25</v>
      </c>
      <c r="D2368" s="3" t="s">
        <v>17</v>
      </c>
      <c r="F2368" s="3" t="s">
        <v>17</v>
      </c>
      <c r="G2368" s="3" t="str">
        <f>IF(ISNUMBER(SEARCH("Sourcewatch",F2368)),"Sourcewatch",IF(ISNUMBER(SEARCH("desmog",F2368)),"Desmog",IF(ISNUMBER(SEARCH("Exxon",F2368)),"Exxonsecrets",IF(ISNUMBER(SEARCH("wikipedia",F2368)),"Wikipedia",IF(ISNUMBER(SEARCH("greenpeace",F2368)),"Greenpeace",IF(ISNUMBER(SEARCH("Polluterwatch",F2368)),"Polluterwatch",IF(F2368="","","Other")))))))</f>
        <v/>
      </c>
      <c r="H2368">
        <f>LEN(B2368)</f>
        <v>10</v>
      </c>
    </row>
    <row r="2369" spans="1:9" ht="15.75" customHeight="1" x14ac:dyDescent="0.2">
      <c r="A2369" s="3" t="s">
        <v>2332</v>
      </c>
      <c r="B2369" s="3" t="s">
        <v>2332</v>
      </c>
      <c r="C2369" s="3" t="s">
        <v>17</v>
      </c>
      <c r="D2369" s="3" t="s">
        <v>25</v>
      </c>
      <c r="G2369" s="3" t="str">
        <f>IF(ISNUMBER(SEARCH("Sourcewatch",F2369)),"Sourcewatch",IF(ISNUMBER(SEARCH("desmog",F2369)),"Desmog",IF(ISNUMBER(SEARCH("Exxon",F2369)),"Exxonsecrets",IF(ISNUMBER(SEARCH("wikipedia",F2369)),"Wikipedia",IF(ISNUMBER(SEARCH("greenpeace",F2369)),"Greenpeace",IF(ISNUMBER(SEARCH("Polluterwatch",F2369)),"Polluterwatch",IF(F2369="","","Other")))))))</f>
        <v/>
      </c>
      <c r="H2369">
        <f>LEN(B2369)</f>
        <v>20</v>
      </c>
    </row>
    <row r="2370" spans="1:9" ht="15.75" customHeight="1" x14ac:dyDescent="0.2">
      <c r="A2370" s="3" t="s">
        <v>2333</v>
      </c>
      <c r="B2370" s="3" t="s">
        <v>2333</v>
      </c>
      <c r="C2370" s="3" t="s">
        <v>25</v>
      </c>
      <c r="D2370" s="3" t="s">
        <v>17</v>
      </c>
      <c r="F2370" s="3" t="s">
        <v>17</v>
      </c>
      <c r="G2370" s="3" t="str">
        <f>IF(ISNUMBER(SEARCH("Sourcewatch",F2370)),"Sourcewatch",IF(ISNUMBER(SEARCH("desmog",F2370)),"Desmog",IF(ISNUMBER(SEARCH("Exxon",F2370)),"Exxonsecrets",IF(ISNUMBER(SEARCH("wikipedia",F2370)),"Wikipedia",IF(ISNUMBER(SEARCH("greenpeace",F2370)),"Greenpeace",IF(ISNUMBER(SEARCH("Polluterwatch",F2370)),"Polluterwatch",IF(F2370="","","Other")))))))</f>
        <v/>
      </c>
      <c r="H2370">
        <f>LEN(B2370)</f>
        <v>11</v>
      </c>
    </row>
    <row r="2371" spans="1:9" ht="15.75" customHeight="1" x14ac:dyDescent="0.2">
      <c r="A2371" s="3" t="s">
        <v>2334</v>
      </c>
      <c r="B2371" s="3" t="s">
        <v>2334</v>
      </c>
      <c r="C2371" s="3" t="s">
        <v>25</v>
      </c>
      <c r="D2371" s="3" t="s">
        <v>17</v>
      </c>
      <c r="F2371" s="3" t="s">
        <v>17</v>
      </c>
      <c r="G2371" s="3" t="str">
        <f>IF(ISNUMBER(SEARCH("Sourcewatch",F2371)),"Sourcewatch",IF(ISNUMBER(SEARCH("desmog",F2371)),"Desmog",IF(ISNUMBER(SEARCH("Exxon",F2371)),"Exxonsecrets",IF(ISNUMBER(SEARCH("wikipedia",F2371)),"Wikipedia",IF(ISNUMBER(SEARCH("greenpeace",F2371)),"Greenpeace",IF(ISNUMBER(SEARCH("Polluterwatch",F2371)),"Polluterwatch",IF(F2371="","","Other")))))))</f>
        <v/>
      </c>
      <c r="H2371">
        <f>LEN(B2371)</f>
        <v>5</v>
      </c>
    </row>
    <row r="2372" spans="1:9" ht="15.75" customHeight="1" x14ac:dyDescent="0.2">
      <c r="A2372" s="3" t="s">
        <v>2335</v>
      </c>
      <c r="B2372" s="3" t="s">
        <v>2335</v>
      </c>
      <c r="C2372" s="3" t="s">
        <v>25</v>
      </c>
      <c r="D2372" s="3" t="s">
        <v>17</v>
      </c>
      <c r="F2372" s="3" t="s">
        <v>17</v>
      </c>
      <c r="G2372" s="3" t="str">
        <f>IF(ISNUMBER(SEARCH("Sourcewatch",F2372)),"Sourcewatch",IF(ISNUMBER(SEARCH("desmog",F2372)),"Desmog",IF(ISNUMBER(SEARCH("Exxon",F2372)),"Exxonsecrets",IF(ISNUMBER(SEARCH("wikipedia",F2372)),"Wikipedia",IF(ISNUMBER(SEARCH("greenpeace",F2372)),"Greenpeace",IF(ISNUMBER(SEARCH("Polluterwatch",F2372)),"Polluterwatch",IF(F2372="","","Other")))))))</f>
        <v/>
      </c>
      <c r="H2372">
        <f>LEN(B2372)</f>
        <v>12</v>
      </c>
    </row>
    <row r="2373" spans="1:9" ht="15.75" customHeight="1" x14ac:dyDescent="0.2">
      <c r="A2373" s="3" t="s">
        <v>2336</v>
      </c>
      <c r="B2373" s="3" t="s">
        <v>2336</v>
      </c>
      <c r="D2373" s="3" t="s">
        <v>17</v>
      </c>
      <c r="E2373" s="3" t="s">
        <v>27</v>
      </c>
      <c r="F2373" s="3" t="s">
        <v>17</v>
      </c>
      <c r="G2373" s="3" t="str">
        <f>IF(ISNUMBER(SEARCH("Sourcewatch",F2373)),"Sourcewatch",IF(ISNUMBER(SEARCH("desmog",F2373)),"Desmog",IF(ISNUMBER(SEARCH("Exxon",F2373)),"Exxonsecrets",IF(ISNUMBER(SEARCH("wikipedia",F2373)),"Wikipedia",IF(ISNUMBER(SEARCH("greenpeace",F2373)),"Greenpeace",IF(ISNUMBER(SEARCH("Polluterwatch",F2373)),"Polluterwatch",IF(F2373="","","Other")))))))</f>
        <v/>
      </c>
      <c r="H2373">
        <f>LEN(B2373)</f>
        <v>32</v>
      </c>
    </row>
    <row r="2374" spans="1:9" ht="15.75" customHeight="1" x14ac:dyDescent="0.2">
      <c r="A2374" s="3" t="s">
        <v>2337</v>
      </c>
      <c r="B2374" s="3" t="s">
        <v>2337</v>
      </c>
      <c r="C2374" s="3" t="s">
        <v>17</v>
      </c>
      <c r="D2374" s="3" t="s">
        <v>25</v>
      </c>
      <c r="G2374" s="3" t="str">
        <f>IF(ISNUMBER(SEARCH("Sourcewatch",F2374)),"Sourcewatch",IF(ISNUMBER(SEARCH("desmog",F2374)),"Desmog",IF(ISNUMBER(SEARCH("Exxon",F2374)),"Exxonsecrets",IF(ISNUMBER(SEARCH("wikipedia",F2374)),"Wikipedia",IF(ISNUMBER(SEARCH("greenpeace",F2374)),"Greenpeace",IF(ISNUMBER(SEARCH("Polluterwatch",F2374)),"Polluterwatch",IF(F2374="","","Other")))))))</f>
        <v/>
      </c>
      <c r="H2374">
        <f>LEN(B2374)</f>
        <v>30</v>
      </c>
    </row>
    <row r="2375" spans="1:9" ht="15.75" customHeight="1" x14ac:dyDescent="0.2">
      <c r="A2375" s="3" t="s">
        <v>2338</v>
      </c>
      <c r="B2375" s="3" t="s">
        <v>2338</v>
      </c>
      <c r="C2375" s="3" t="s">
        <v>17</v>
      </c>
      <c r="D2375" s="3" t="s">
        <v>25</v>
      </c>
      <c r="G2375" s="3" t="str">
        <f>IF(ISNUMBER(SEARCH("Sourcewatch",F2375)),"Sourcewatch",IF(ISNUMBER(SEARCH("desmog",F2375)),"Desmog",IF(ISNUMBER(SEARCH("Exxon",F2375)),"Exxonsecrets",IF(ISNUMBER(SEARCH("wikipedia",F2375)),"Wikipedia",IF(ISNUMBER(SEARCH("greenpeace",F2375)),"Greenpeace",IF(ISNUMBER(SEARCH("Polluterwatch",F2375)),"Polluterwatch",IF(F2375="","","Other")))))))</f>
        <v/>
      </c>
      <c r="H2375">
        <f>LEN(B2375)</f>
        <v>39</v>
      </c>
    </row>
    <row r="2376" spans="1:9" ht="15.75" customHeight="1" x14ac:dyDescent="0.2">
      <c r="A2376" s="3" t="s">
        <v>2339</v>
      </c>
      <c r="B2376" s="3" t="s">
        <v>2339</v>
      </c>
      <c r="C2376" s="3" t="s">
        <v>25</v>
      </c>
      <c r="D2376" s="3" t="s">
        <v>17</v>
      </c>
      <c r="F2376" s="3" t="s">
        <v>17</v>
      </c>
      <c r="G2376" s="3" t="str">
        <f>IF(ISNUMBER(SEARCH("Sourcewatch",F2376)),"Sourcewatch",IF(ISNUMBER(SEARCH("desmog",F2376)),"Desmog",IF(ISNUMBER(SEARCH("Exxon",F2376)),"Exxonsecrets",IF(ISNUMBER(SEARCH("wikipedia",F2376)),"Wikipedia",IF(ISNUMBER(SEARCH("greenpeace",F2376)),"Greenpeace",IF(ISNUMBER(SEARCH("Polluterwatch",F2376)),"Polluterwatch",IF(F2376="","","Other")))))))</f>
        <v/>
      </c>
      <c r="H2376">
        <f>LEN(B2376)</f>
        <v>14</v>
      </c>
    </row>
    <row r="2377" spans="1:9" ht="15.75" customHeight="1" x14ac:dyDescent="0.2">
      <c r="A2377" s="11" t="s">
        <v>4429</v>
      </c>
      <c r="B2377" s="11" t="s">
        <v>4429</v>
      </c>
      <c r="C2377" t="s">
        <v>25</v>
      </c>
      <c r="D2377" t="s">
        <v>17</v>
      </c>
      <c r="G2377" s="3" t="str">
        <f>IF(ISNUMBER(SEARCH("Sourcewatch",F2377)),"Sourcewatch",IF(ISNUMBER(SEARCH("desmog",F2377)),"Desmog",IF(ISNUMBER(SEARCH("Exxon",F2377)),"Exxonsecrets",IF(ISNUMBER(SEARCH("wikipedia",F2377)),"Wikipedia",IF(ISNUMBER(SEARCH("greenpeace",F2377)),"Greenpeace",IF(ISNUMBER(SEARCH("Polluterwatch",F2377)),"Polluterwatch",IF(F2377="","","Other")))))))</f>
        <v/>
      </c>
      <c r="H2377">
        <f>LEN(B2377)</f>
        <v>6</v>
      </c>
      <c r="I2377" s="17" t="s">
        <v>25</v>
      </c>
    </row>
    <row r="2378" spans="1:9" ht="15.75" customHeight="1" x14ac:dyDescent="0.2">
      <c r="A2378" s="3" t="s">
        <v>2341</v>
      </c>
      <c r="B2378" s="3" t="s">
        <v>2341</v>
      </c>
      <c r="C2378" s="3" t="s">
        <v>25</v>
      </c>
      <c r="D2378" s="3" t="s">
        <v>17</v>
      </c>
      <c r="F2378" s="3" t="s">
        <v>17</v>
      </c>
      <c r="G2378" s="3" t="str">
        <f>IF(ISNUMBER(SEARCH("Sourcewatch",F2378)),"Sourcewatch",IF(ISNUMBER(SEARCH("desmog",F2378)),"Desmog",IF(ISNUMBER(SEARCH("Exxon",F2378)),"Exxonsecrets",IF(ISNUMBER(SEARCH("wikipedia",F2378)),"Wikipedia",IF(ISNUMBER(SEARCH("greenpeace",F2378)),"Greenpeace",IF(ISNUMBER(SEARCH("Polluterwatch",F2378)),"Polluterwatch",IF(F2378="","","Other")))))))</f>
        <v/>
      </c>
      <c r="H2378">
        <f>LEN(B2378)</f>
        <v>11</v>
      </c>
    </row>
    <row r="2379" spans="1:9" ht="15.75" customHeight="1" x14ac:dyDescent="0.2">
      <c r="A2379" s="3" t="s">
        <v>2342</v>
      </c>
      <c r="B2379" s="3" t="s">
        <v>2342</v>
      </c>
      <c r="C2379" s="3" t="s">
        <v>25</v>
      </c>
      <c r="D2379" s="3" t="s">
        <v>17</v>
      </c>
      <c r="F2379" s="3" t="s">
        <v>17</v>
      </c>
      <c r="G2379" s="3" t="str">
        <f>IF(ISNUMBER(SEARCH("Sourcewatch",F2379)),"Sourcewatch",IF(ISNUMBER(SEARCH("desmog",F2379)),"Desmog",IF(ISNUMBER(SEARCH("Exxon",F2379)),"Exxonsecrets",IF(ISNUMBER(SEARCH("wikipedia",F2379)),"Wikipedia",IF(ISNUMBER(SEARCH("greenpeace",F2379)),"Greenpeace",IF(ISNUMBER(SEARCH("Polluterwatch",F2379)),"Polluterwatch",IF(F2379="","","Other")))))))</f>
        <v/>
      </c>
      <c r="H2379">
        <f>LEN(B2379)</f>
        <v>15</v>
      </c>
    </row>
    <row r="2380" spans="1:9" ht="15.75" customHeight="1" x14ac:dyDescent="0.2">
      <c r="A2380" s="3" t="s">
        <v>2343</v>
      </c>
      <c r="B2380" s="3" t="s">
        <v>2343</v>
      </c>
      <c r="C2380" s="3" t="s">
        <v>25</v>
      </c>
      <c r="D2380" s="3" t="s">
        <v>17</v>
      </c>
      <c r="F2380" s="3" t="s">
        <v>17</v>
      </c>
      <c r="G2380" s="3" t="str">
        <f>IF(ISNUMBER(SEARCH("Sourcewatch",F2380)),"Sourcewatch",IF(ISNUMBER(SEARCH("desmog",F2380)),"Desmog",IF(ISNUMBER(SEARCH("Exxon",F2380)),"Exxonsecrets",IF(ISNUMBER(SEARCH("wikipedia",F2380)),"Wikipedia",IF(ISNUMBER(SEARCH("greenpeace",F2380)),"Greenpeace",IF(ISNUMBER(SEARCH("Polluterwatch",F2380)),"Polluterwatch",IF(F2380="","","Other")))))))</f>
        <v/>
      </c>
      <c r="H2380">
        <f>LEN(B2380)</f>
        <v>18</v>
      </c>
    </row>
    <row r="2381" spans="1:9" ht="15.75" customHeight="1" x14ac:dyDescent="0.2">
      <c r="A2381" s="3" t="s">
        <v>2344</v>
      </c>
      <c r="B2381" s="3" t="s">
        <v>2344</v>
      </c>
      <c r="C2381" s="3" t="s">
        <v>25</v>
      </c>
      <c r="D2381" s="3" t="s">
        <v>17</v>
      </c>
      <c r="F2381" s="3" t="s">
        <v>17</v>
      </c>
      <c r="G2381" s="3" t="str">
        <f>IF(ISNUMBER(SEARCH("Sourcewatch",F2381)),"Sourcewatch",IF(ISNUMBER(SEARCH("desmog",F2381)),"Desmog",IF(ISNUMBER(SEARCH("Exxon",F2381)),"Exxonsecrets",IF(ISNUMBER(SEARCH("wikipedia",F2381)),"Wikipedia",IF(ISNUMBER(SEARCH("greenpeace",F2381)),"Greenpeace",IF(ISNUMBER(SEARCH("Polluterwatch",F2381)),"Polluterwatch",IF(F2381="","","Other")))))))</f>
        <v/>
      </c>
      <c r="H2381">
        <f>LEN(B2381)</f>
        <v>8</v>
      </c>
    </row>
    <row r="2382" spans="1:9" ht="15.75" customHeight="1" x14ac:dyDescent="0.2">
      <c r="A2382" s="11" t="s">
        <v>4325</v>
      </c>
      <c r="B2382" s="11" t="s">
        <v>4325</v>
      </c>
      <c r="C2382" t="s">
        <v>25</v>
      </c>
      <c r="D2382" t="s">
        <v>17</v>
      </c>
      <c r="G2382" s="3" t="str">
        <f>IF(ISNUMBER(SEARCH("Sourcewatch",F2382)),"Sourcewatch",IF(ISNUMBER(SEARCH("desmog",F2382)),"Desmog",IF(ISNUMBER(SEARCH("Exxon",F2382)),"Exxonsecrets",IF(ISNUMBER(SEARCH("wikipedia",F2382)),"Wikipedia",IF(ISNUMBER(SEARCH("greenpeace",F2382)),"Greenpeace",IF(ISNUMBER(SEARCH("Polluterwatch",F2382)),"Polluterwatch",IF(F2382="","","Other")))))))</f>
        <v/>
      </c>
      <c r="H2382">
        <f>LEN(B2382)</f>
        <v>7</v>
      </c>
      <c r="I2382" s="17" t="s">
        <v>25</v>
      </c>
    </row>
    <row r="2383" spans="1:9" ht="15.75" customHeight="1" x14ac:dyDescent="0.2">
      <c r="A2383" s="11" t="s">
        <v>4426</v>
      </c>
      <c r="B2383" s="11" t="s">
        <v>4426</v>
      </c>
      <c r="C2383" t="s">
        <v>25</v>
      </c>
      <c r="D2383" t="s">
        <v>17</v>
      </c>
      <c r="G2383" s="3" t="str">
        <f>IF(ISNUMBER(SEARCH("Sourcewatch",F2383)),"Sourcewatch",IF(ISNUMBER(SEARCH("desmog",F2383)),"Desmog",IF(ISNUMBER(SEARCH("Exxon",F2383)),"Exxonsecrets",IF(ISNUMBER(SEARCH("wikipedia",F2383)),"Wikipedia",IF(ISNUMBER(SEARCH("greenpeace",F2383)),"Greenpeace",IF(ISNUMBER(SEARCH("Polluterwatch",F2383)),"Polluterwatch",IF(F2383="","","Other")))))))</f>
        <v/>
      </c>
      <c r="H2383">
        <f>LEN(B2383)</f>
        <v>7</v>
      </c>
      <c r="I2383" s="17" t="s">
        <v>25</v>
      </c>
    </row>
    <row r="2384" spans="1:9" ht="15.75" customHeight="1" x14ac:dyDescent="0.2">
      <c r="A2384" s="3" t="s">
        <v>2345</v>
      </c>
      <c r="B2384" s="3" t="s">
        <v>2345</v>
      </c>
      <c r="C2384" s="3" t="s">
        <v>25</v>
      </c>
      <c r="D2384" s="3" t="s">
        <v>17</v>
      </c>
      <c r="F2384" s="3" t="s">
        <v>17</v>
      </c>
      <c r="G2384" s="3" t="str">
        <f>IF(ISNUMBER(SEARCH("Sourcewatch",F2384)),"Sourcewatch",IF(ISNUMBER(SEARCH("desmog",F2384)),"Desmog",IF(ISNUMBER(SEARCH("Exxon",F2384)),"Exxonsecrets",IF(ISNUMBER(SEARCH("wikipedia",F2384)),"Wikipedia",IF(ISNUMBER(SEARCH("greenpeace",F2384)),"Greenpeace",IF(ISNUMBER(SEARCH("Polluterwatch",F2384)),"Polluterwatch",IF(F2384="","","Other")))))))</f>
        <v/>
      </c>
      <c r="H2384">
        <f>LEN(B2384)</f>
        <v>15</v>
      </c>
    </row>
    <row r="2385" spans="1:9" ht="15.75" customHeight="1" x14ac:dyDescent="0.2">
      <c r="A2385" s="3" t="s">
        <v>2346</v>
      </c>
      <c r="B2385" s="3" t="s">
        <v>2346</v>
      </c>
      <c r="C2385" s="3" t="s">
        <v>25</v>
      </c>
      <c r="D2385" s="3" t="s">
        <v>17</v>
      </c>
      <c r="F2385" s="3" t="s">
        <v>17</v>
      </c>
      <c r="G2385" s="3" t="str">
        <f>IF(ISNUMBER(SEARCH("Sourcewatch",F2385)),"Sourcewatch",IF(ISNUMBER(SEARCH("desmog",F2385)),"Desmog",IF(ISNUMBER(SEARCH("Exxon",F2385)),"Exxonsecrets",IF(ISNUMBER(SEARCH("wikipedia",F2385)),"Wikipedia",IF(ISNUMBER(SEARCH("greenpeace",F2385)),"Greenpeace",IF(ISNUMBER(SEARCH("Polluterwatch",F2385)),"Polluterwatch",IF(F2385="","","Other")))))))</f>
        <v/>
      </c>
      <c r="H2385">
        <f>LEN(B2385)</f>
        <v>11</v>
      </c>
    </row>
    <row r="2386" spans="1:9" ht="15.75" customHeight="1" x14ac:dyDescent="0.2">
      <c r="A2386" s="3" t="s">
        <v>2347</v>
      </c>
      <c r="B2386" s="3" t="s">
        <v>2347</v>
      </c>
      <c r="C2386" s="3" t="s">
        <v>25</v>
      </c>
      <c r="D2386" s="3" t="s">
        <v>17</v>
      </c>
      <c r="F2386" s="3" t="s">
        <v>17</v>
      </c>
      <c r="G2386" s="3" t="str">
        <f>IF(ISNUMBER(SEARCH("Sourcewatch",F2386)),"Sourcewatch",IF(ISNUMBER(SEARCH("desmog",F2386)),"Desmog",IF(ISNUMBER(SEARCH("Exxon",F2386)),"Exxonsecrets",IF(ISNUMBER(SEARCH("wikipedia",F2386)),"Wikipedia",IF(ISNUMBER(SEARCH("greenpeace",F2386)),"Greenpeace",IF(ISNUMBER(SEARCH("Polluterwatch",F2386)),"Polluterwatch",IF(F2386="","","Other")))))))</f>
        <v/>
      </c>
      <c r="H2386">
        <f>LEN(B2386)</f>
        <v>14</v>
      </c>
    </row>
    <row r="2387" spans="1:9" ht="15.75" customHeight="1" x14ac:dyDescent="0.2">
      <c r="A2387" s="3" t="s">
        <v>2348</v>
      </c>
      <c r="B2387" s="3" t="s">
        <v>2348</v>
      </c>
      <c r="C2387" s="3" t="s">
        <v>25</v>
      </c>
      <c r="D2387" s="3" t="s">
        <v>17</v>
      </c>
      <c r="F2387" s="3" t="s">
        <v>17</v>
      </c>
      <c r="G2387" s="3" t="str">
        <f>IF(ISNUMBER(SEARCH("Sourcewatch",F2387)),"Sourcewatch",IF(ISNUMBER(SEARCH("desmog",F2387)),"Desmog",IF(ISNUMBER(SEARCH("Exxon",F2387)),"Exxonsecrets",IF(ISNUMBER(SEARCH("wikipedia",F2387)),"Wikipedia",IF(ISNUMBER(SEARCH("greenpeace",F2387)),"Greenpeace",IF(ISNUMBER(SEARCH("Polluterwatch",F2387)),"Polluterwatch",IF(F2387="","","Other")))))))</f>
        <v/>
      </c>
      <c r="H2387">
        <f>LEN(B2387)</f>
        <v>18</v>
      </c>
    </row>
    <row r="2388" spans="1:9" ht="15.75" customHeight="1" x14ac:dyDescent="0.2">
      <c r="A2388" s="3" t="s">
        <v>2349</v>
      </c>
      <c r="B2388" s="3" t="s">
        <v>2349</v>
      </c>
      <c r="C2388" s="3" t="s">
        <v>25</v>
      </c>
      <c r="D2388" s="3" t="s">
        <v>17</v>
      </c>
      <c r="F2388" s="3" t="s">
        <v>17</v>
      </c>
      <c r="G2388" s="3" t="str">
        <f>IF(ISNUMBER(SEARCH("Sourcewatch",F2388)),"Sourcewatch",IF(ISNUMBER(SEARCH("desmog",F2388)),"Desmog",IF(ISNUMBER(SEARCH("Exxon",F2388)),"Exxonsecrets",IF(ISNUMBER(SEARCH("wikipedia",F2388)),"Wikipedia",IF(ISNUMBER(SEARCH("greenpeace",F2388)),"Greenpeace",IF(ISNUMBER(SEARCH("Polluterwatch",F2388)),"Polluterwatch",IF(F2388="","","Other")))))))</f>
        <v/>
      </c>
      <c r="H2388">
        <f>LEN(B2388)</f>
        <v>15</v>
      </c>
    </row>
    <row r="2389" spans="1:9" ht="15.75" customHeight="1" x14ac:dyDescent="0.2">
      <c r="A2389" s="3" t="s">
        <v>2350</v>
      </c>
      <c r="B2389" s="3" t="s">
        <v>2350</v>
      </c>
      <c r="C2389" s="3" t="s">
        <v>25</v>
      </c>
      <c r="D2389" s="3" t="s">
        <v>17</v>
      </c>
      <c r="F2389" s="3" t="s">
        <v>17</v>
      </c>
      <c r="G2389" s="3" t="str">
        <f>IF(ISNUMBER(SEARCH("Sourcewatch",F2389)),"Sourcewatch",IF(ISNUMBER(SEARCH("desmog",F2389)),"Desmog",IF(ISNUMBER(SEARCH("Exxon",F2389)),"Exxonsecrets",IF(ISNUMBER(SEARCH("wikipedia",F2389)),"Wikipedia",IF(ISNUMBER(SEARCH("greenpeace",F2389)),"Greenpeace",IF(ISNUMBER(SEARCH("Polluterwatch",F2389)),"Polluterwatch",IF(F2389="","","Other")))))))</f>
        <v/>
      </c>
      <c r="H2389">
        <f>LEN(B2389)</f>
        <v>12</v>
      </c>
    </row>
    <row r="2390" spans="1:9" ht="15.75" customHeight="1" x14ac:dyDescent="0.2">
      <c r="A2390" s="3" t="s">
        <v>2351</v>
      </c>
      <c r="B2390" s="3" t="s">
        <v>2351</v>
      </c>
      <c r="C2390" s="3" t="s">
        <v>17</v>
      </c>
      <c r="D2390" s="3" t="s">
        <v>25</v>
      </c>
      <c r="G2390" s="3" t="str">
        <f>IF(ISNUMBER(SEARCH("Sourcewatch",F2390)),"Sourcewatch",IF(ISNUMBER(SEARCH("desmog",F2390)),"Desmog",IF(ISNUMBER(SEARCH("Exxon",F2390)),"Exxonsecrets",IF(ISNUMBER(SEARCH("wikipedia",F2390)),"Wikipedia",IF(ISNUMBER(SEARCH("greenpeace",F2390)),"Greenpeace",IF(ISNUMBER(SEARCH("Polluterwatch",F2390)),"Polluterwatch",IF(F2390="","","Other")))))))</f>
        <v/>
      </c>
      <c r="H2390">
        <f>LEN(B2390)</f>
        <v>37</v>
      </c>
    </row>
    <row r="2391" spans="1:9" ht="15.75" customHeight="1" x14ac:dyDescent="0.2">
      <c r="A2391" s="3" t="s">
        <v>2492</v>
      </c>
      <c r="B2391" s="3" t="s">
        <v>2351</v>
      </c>
      <c r="D2391" s="3" t="s">
        <v>25</v>
      </c>
      <c r="G2391" s="3" t="str">
        <f>IF(ISNUMBER(SEARCH("Sourcewatch",F2391)),"Sourcewatch",IF(ISNUMBER(SEARCH("desmog",F2391)),"Desmog",IF(ISNUMBER(SEARCH("Exxon",F2391)),"Exxonsecrets",IF(ISNUMBER(SEARCH("wikipedia",F2391)),"Wikipedia",IF(ISNUMBER(SEARCH("greenpeace",F2391)),"Greenpeace",IF(ISNUMBER(SEARCH("Polluterwatch",F2391)),"Polluterwatch",IF(F2391="","","Other")))))))</f>
        <v/>
      </c>
      <c r="H2391">
        <f>LEN(B2391)</f>
        <v>37</v>
      </c>
    </row>
    <row r="2392" spans="1:9" ht="15.75" customHeight="1" x14ac:dyDescent="0.2">
      <c r="A2392" s="3" t="s">
        <v>2352</v>
      </c>
      <c r="B2392" s="3" t="s">
        <v>2352</v>
      </c>
      <c r="C2392" s="3" t="s">
        <v>25</v>
      </c>
      <c r="D2392" s="3" t="s">
        <v>17</v>
      </c>
      <c r="F2392" s="3" t="s">
        <v>17</v>
      </c>
      <c r="G2392" s="3" t="str">
        <f>IF(ISNUMBER(SEARCH("Sourcewatch",F2392)),"Sourcewatch",IF(ISNUMBER(SEARCH("desmog",F2392)),"Desmog",IF(ISNUMBER(SEARCH("Exxon",F2392)),"Exxonsecrets",IF(ISNUMBER(SEARCH("wikipedia",F2392)),"Wikipedia",IF(ISNUMBER(SEARCH("greenpeace",F2392)),"Greenpeace",IF(ISNUMBER(SEARCH("Polluterwatch",F2392)),"Polluterwatch",IF(F2392="","","Other")))))))</f>
        <v/>
      </c>
      <c r="H2392">
        <f>LEN(B2392)</f>
        <v>6</v>
      </c>
    </row>
    <row r="2393" spans="1:9" ht="15.75" customHeight="1" x14ac:dyDescent="0.2">
      <c r="A2393" s="11" t="s">
        <v>4397</v>
      </c>
      <c r="B2393" s="11" t="s">
        <v>4397</v>
      </c>
      <c r="C2393" t="s">
        <v>25</v>
      </c>
      <c r="D2393" t="s">
        <v>17</v>
      </c>
      <c r="G2393" s="3" t="str">
        <f>IF(ISNUMBER(SEARCH("Sourcewatch",F2393)),"Sourcewatch",IF(ISNUMBER(SEARCH("desmog",F2393)),"Desmog",IF(ISNUMBER(SEARCH("Exxon",F2393)),"Exxonsecrets",IF(ISNUMBER(SEARCH("wikipedia",F2393)),"Wikipedia",IF(ISNUMBER(SEARCH("greenpeace",F2393)),"Greenpeace",IF(ISNUMBER(SEARCH("Polluterwatch",F2393)),"Polluterwatch",IF(F2393="","","Other")))))))</f>
        <v/>
      </c>
      <c r="H2393">
        <f>LEN(B2393)</f>
        <v>8</v>
      </c>
      <c r="I2393" s="17" t="s">
        <v>25</v>
      </c>
    </row>
    <row r="2394" spans="1:9" ht="15.75" customHeight="1" x14ac:dyDescent="0.2">
      <c r="A2394" s="3" t="s">
        <v>2353</v>
      </c>
      <c r="B2394" s="3" t="s">
        <v>2353</v>
      </c>
      <c r="C2394" s="3" t="s">
        <v>25</v>
      </c>
      <c r="D2394" s="3" t="s">
        <v>17</v>
      </c>
      <c r="F2394" s="3" t="s">
        <v>17</v>
      </c>
      <c r="G2394" s="3" t="str">
        <f>IF(ISNUMBER(SEARCH("Sourcewatch",F2394)),"Sourcewatch",IF(ISNUMBER(SEARCH("desmog",F2394)),"Desmog",IF(ISNUMBER(SEARCH("Exxon",F2394)),"Exxonsecrets",IF(ISNUMBER(SEARCH("wikipedia",F2394)),"Wikipedia",IF(ISNUMBER(SEARCH("greenpeace",F2394)),"Greenpeace",IF(ISNUMBER(SEARCH("Polluterwatch",F2394)),"Polluterwatch",IF(F2394="","","Other")))))))</f>
        <v/>
      </c>
      <c r="H2394">
        <f>LEN(B2394)</f>
        <v>18</v>
      </c>
    </row>
    <row r="2395" spans="1:9" ht="15.75" customHeight="1" x14ac:dyDescent="0.2">
      <c r="A2395" s="3" t="s">
        <v>2354</v>
      </c>
      <c r="B2395" s="3" t="s">
        <v>2354</v>
      </c>
      <c r="C2395" s="3" t="s">
        <v>25</v>
      </c>
      <c r="D2395" s="3" t="s">
        <v>17</v>
      </c>
      <c r="F2395" s="3" t="s">
        <v>17</v>
      </c>
      <c r="G2395" s="3" t="str">
        <f>IF(ISNUMBER(SEARCH("Sourcewatch",F2395)),"Sourcewatch",IF(ISNUMBER(SEARCH("desmog",F2395)),"Desmog",IF(ISNUMBER(SEARCH("Exxon",F2395)),"Exxonsecrets",IF(ISNUMBER(SEARCH("wikipedia",F2395)),"Wikipedia",IF(ISNUMBER(SEARCH("greenpeace",F2395)),"Greenpeace",IF(ISNUMBER(SEARCH("Polluterwatch",F2395)),"Polluterwatch",IF(F2395="","","Other")))))))</f>
        <v/>
      </c>
      <c r="H2395">
        <f>LEN(B2395)</f>
        <v>16</v>
      </c>
    </row>
    <row r="2396" spans="1:9" ht="15.75" customHeight="1" x14ac:dyDescent="0.2">
      <c r="A2396" s="3" t="s">
        <v>2355</v>
      </c>
      <c r="B2396" s="3" t="s">
        <v>2355</v>
      </c>
      <c r="C2396" s="3" t="s">
        <v>25</v>
      </c>
      <c r="D2396" s="3" t="s">
        <v>17</v>
      </c>
      <c r="F2396" s="3" t="s">
        <v>17</v>
      </c>
      <c r="G2396" s="3" t="str">
        <f>IF(ISNUMBER(SEARCH("Sourcewatch",F2396)),"Sourcewatch",IF(ISNUMBER(SEARCH("desmog",F2396)),"Desmog",IF(ISNUMBER(SEARCH("Exxon",F2396)),"Exxonsecrets",IF(ISNUMBER(SEARCH("wikipedia",F2396)),"Wikipedia",IF(ISNUMBER(SEARCH("greenpeace",F2396)),"Greenpeace",IF(ISNUMBER(SEARCH("Polluterwatch",F2396)),"Polluterwatch",IF(F2396="","","Other")))))))</f>
        <v/>
      </c>
      <c r="H2396">
        <f>LEN(B2396)</f>
        <v>20</v>
      </c>
    </row>
    <row r="2397" spans="1:9" ht="15.75" customHeight="1" x14ac:dyDescent="0.2">
      <c r="A2397" s="3" t="s">
        <v>2356</v>
      </c>
      <c r="B2397" s="3" t="s">
        <v>2356</v>
      </c>
      <c r="C2397" s="3" t="s">
        <v>25</v>
      </c>
      <c r="D2397" s="3" t="s">
        <v>17</v>
      </c>
      <c r="F2397" s="3" t="s">
        <v>17</v>
      </c>
      <c r="G2397" s="3" t="str">
        <f>IF(ISNUMBER(SEARCH("Sourcewatch",F2397)),"Sourcewatch",IF(ISNUMBER(SEARCH("desmog",F2397)),"Desmog",IF(ISNUMBER(SEARCH("Exxon",F2397)),"Exxonsecrets",IF(ISNUMBER(SEARCH("wikipedia",F2397)),"Wikipedia",IF(ISNUMBER(SEARCH("greenpeace",F2397)),"Greenpeace",IF(ISNUMBER(SEARCH("Polluterwatch",F2397)),"Polluterwatch",IF(F2397="","","Other")))))))</f>
        <v/>
      </c>
      <c r="H2397">
        <f>LEN(B2397)</f>
        <v>14</v>
      </c>
    </row>
    <row r="2398" spans="1:9" ht="15.75" customHeight="1" x14ac:dyDescent="0.2">
      <c r="A2398" s="3" t="s">
        <v>2358</v>
      </c>
      <c r="B2398" s="3" t="s">
        <v>2358</v>
      </c>
      <c r="C2398" s="3" t="s">
        <v>25</v>
      </c>
      <c r="D2398" s="3" t="s">
        <v>17</v>
      </c>
      <c r="F2398" s="3" t="s">
        <v>17</v>
      </c>
      <c r="G2398" s="3" t="str">
        <f>IF(ISNUMBER(SEARCH("Sourcewatch",F2398)),"Sourcewatch",IF(ISNUMBER(SEARCH("desmog",F2398)),"Desmog",IF(ISNUMBER(SEARCH("Exxon",F2398)),"Exxonsecrets",IF(ISNUMBER(SEARCH("wikipedia",F2398)),"Wikipedia",IF(ISNUMBER(SEARCH("greenpeace",F2398)),"Greenpeace",IF(ISNUMBER(SEARCH("Polluterwatch",F2398)),"Polluterwatch",IF(F2398="","","Other")))))))</f>
        <v/>
      </c>
      <c r="H2398">
        <f>LEN(B2398)</f>
        <v>4</v>
      </c>
    </row>
    <row r="2399" spans="1:9" ht="15.75" customHeight="1" x14ac:dyDescent="0.2">
      <c r="A2399" s="3" t="s">
        <v>2359</v>
      </c>
      <c r="B2399" s="3" t="s">
        <v>2359</v>
      </c>
      <c r="C2399" s="3" t="s">
        <v>25</v>
      </c>
      <c r="D2399" s="3" t="s">
        <v>17</v>
      </c>
      <c r="F2399" s="3" t="s">
        <v>17</v>
      </c>
      <c r="G2399" s="3" t="str">
        <f>IF(ISNUMBER(SEARCH("Sourcewatch",F2399)),"Sourcewatch",IF(ISNUMBER(SEARCH("desmog",F2399)),"Desmog",IF(ISNUMBER(SEARCH("Exxon",F2399)),"Exxonsecrets",IF(ISNUMBER(SEARCH("wikipedia",F2399)),"Wikipedia",IF(ISNUMBER(SEARCH("greenpeace",F2399)),"Greenpeace",IF(ISNUMBER(SEARCH("Polluterwatch",F2399)),"Polluterwatch",IF(F2399="","","Other")))))))</f>
        <v/>
      </c>
      <c r="H2399">
        <f>LEN(B2399)</f>
        <v>15</v>
      </c>
    </row>
    <row r="2400" spans="1:9" ht="15.75" customHeight="1" x14ac:dyDescent="0.2">
      <c r="A2400" s="3" t="s">
        <v>2360</v>
      </c>
      <c r="B2400" s="3" t="s">
        <v>2360</v>
      </c>
      <c r="C2400" s="3" t="s">
        <v>25</v>
      </c>
      <c r="D2400" s="3" t="s">
        <v>17</v>
      </c>
      <c r="F2400" s="3" t="s">
        <v>17</v>
      </c>
      <c r="G2400" s="3" t="str">
        <f>IF(ISNUMBER(SEARCH("Sourcewatch",F2400)),"Sourcewatch",IF(ISNUMBER(SEARCH("desmog",F2400)),"Desmog",IF(ISNUMBER(SEARCH("Exxon",F2400)),"Exxonsecrets",IF(ISNUMBER(SEARCH("wikipedia",F2400)),"Wikipedia",IF(ISNUMBER(SEARCH("greenpeace",F2400)),"Greenpeace",IF(ISNUMBER(SEARCH("Polluterwatch",F2400)),"Polluterwatch",IF(F2400="","","Other")))))))</f>
        <v/>
      </c>
      <c r="H2400">
        <f>LEN(B2400)</f>
        <v>16</v>
      </c>
    </row>
    <row r="2401" spans="1:9" ht="15.75" customHeight="1" x14ac:dyDescent="0.2">
      <c r="A2401" s="3" t="s">
        <v>2361</v>
      </c>
      <c r="B2401" s="3" t="s">
        <v>2361</v>
      </c>
      <c r="C2401" s="3" t="s">
        <v>25</v>
      </c>
      <c r="D2401" s="3" t="s">
        <v>17</v>
      </c>
      <c r="F2401" s="3" t="s">
        <v>17</v>
      </c>
      <c r="G2401" s="3" t="str">
        <f>IF(ISNUMBER(SEARCH("Sourcewatch",F2401)),"Sourcewatch",IF(ISNUMBER(SEARCH("desmog",F2401)),"Desmog",IF(ISNUMBER(SEARCH("Exxon",F2401)),"Exxonsecrets",IF(ISNUMBER(SEARCH("wikipedia",F2401)),"Wikipedia",IF(ISNUMBER(SEARCH("greenpeace",F2401)),"Greenpeace",IF(ISNUMBER(SEARCH("Polluterwatch",F2401)),"Polluterwatch",IF(F2401="","","Other")))))))</f>
        <v/>
      </c>
      <c r="H2401">
        <f>LEN(B2401)</f>
        <v>14</v>
      </c>
    </row>
    <row r="2402" spans="1:9" ht="15.75" customHeight="1" x14ac:dyDescent="0.2">
      <c r="A2402" s="3" t="s">
        <v>2362</v>
      </c>
      <c r="B2402" s="3" t="s">
        <v>2362</v>
      </c>
      <c r="C2402" s="3" t="s">
        <v>25</v>
      </c>
      <c r="D2402" s="3" t="s">
        <v>17</v>
      </c>
      <c r="F2402" s="3" t="s">
        <v>17</v>
      </c>
      <c r="G2402" s="3" t="str">
        <f>IF(ISNUMBER(SEARCH("Sourcewatch",F2402)),"Sourcewatch",IF(ISNUMBER(SEARCH("desmog",F2402)),"Desmog",IF(ISNUMBER(SEARCH("Exxon",F2402)),"Exxonsecrets",IF(ISNUMBER(SEARCH("wikipedia",F2402)),"Wikipedia",IF(ISNUMBER(SEARCH("greenpeace",F2402)),"Greenpeace",IF(ISNUMBER(SEARCH("Polluterwatch",F2402)),"Polluterwatch",IF(F2402="","","Other")))))))</f>
        <v/>
      </c>
      <c r="H2402">
        <f>LEN(B2402)</f>
        <v>14</v>
      </c>
    </row>
    <row r="2403" spans="1:9" ht="15.75" customHeight="1" x14ac:dyDescent="0.2">
      <c r="A2403" s="3" t="s">
        <v>2363</v>
      </c>
      <c r="B2403" s="3" t="s">
        <v>2363</v>
      </c>
      <c r="C2403" s="3" t="s">
        <v>25</v>
      </c>
      <c r="D2403" s="3" t="s">
        <v>17</v>
      </c>
      <c r="F2403" s="3" t="s">
        <v>17</v>
      </c>
      <c r="G2403" s="3" t="str">
        <f>IF(ISNUMBER(SEARCH("Sourcewatch",F2403)),"Sourcewatch",IF(ISNUMBER(SEARCH("desmog",F2403)),"Desmog",IF(ISNUMBER(SEARCH("Exxon",F2403)),"Exxonsecrets",IF(ISNUMBER(SEARCH("wikipedia",F2403)),"Wikipedia",IF(ISNUMBER(SEARCH("greenpeace",F2403)),"Greenpeace",IF(ISNUMBER(SEARCH("Polluterwatch",F2403)),"Polluterwatch",IF(F2403="","","Other")))))))</f>
        <v/>
      </c>
      <c r="H2403">
        <f>LEN(B2403)</f>
        <v>15</v>
      </c>
    </row>
    <row r="2404" spans="1:9" ht="15.75" customHeight="1" x14ac:dyDescent="0.2">
      <c r="A2404" s="11" t="s">
        <v>4338</v>
      </c>
      <c r="B2404" s="11" t="s">
        <v>4338</v>
      </c>
      <c r="C2404" t="s">
        <v>25</v>
      </c>
      <c r="D2404" t="s">
        <v>17</v>
      </c>
      <c r="G2404" s="3" t="str">
        <f>IF(ISNUMBER(SEARCH("Sourcewatch",F2404)),"Sourcewatch",IF(ISNUMBER(SEARCH("desmog",F2404)),"Desmog",IF(ISNUMBER(SEARCH("Exxon",F2404)),"Exxonsecrets",IF(ISNUMBER(SEARCH("wikipedia",F2404)),"Wikipedia",IF(ISNUMBER(SEARCH("greenpeace",F2404)),"Greenpeace",IF(ISNUMBER(SEARCH("Polluterwatch",F2404)),"Polluterwatch",IF(F2404="","","Other")))))))</f>
        <v/>
      </c>
      <c r="H2404">
        <f>LEN(B2404)</f>
        <v>7</v>
      </c>
      <c r="I2404" s="17" t="s">
        <v>25</v>
      </c>
    </row>
    <row r="2405" spans="1:9" ht="15.75" customHeight="1" x14ac:dyDescent="0.2">
      <c r="A2405" s="3" t="s">
        <v>2364</v>
      </c>
      <c r="B2405" s="3" t="s">
        <v>2364</v>
      </c>
      <c r="C2405" s="3" t="s">
        <v>25</v>
      </c>
      <c r="D2405" s="3" t="s">
        <v>17</v>
      </c>
      <c r="F2405" s="3" t="s">
        <v>17</v>
      </c>
      <c r="G2405" s="3" t="str">
        <f>IF(ISNUMBER(SEARCH("Sourcewatch",F2405)),"Sourcewatch",IF(ISNUMBER(SEARCH("desmog",F2405)),"Desmog",IF(ISNUMBER(SEARCH("Exxon",F2405)),"Exxonsecrets",IF(ISNUMBER(SEARCH("wikipedia",F2405)),"Wikipedia",IF(ISNUMBER(SEARCH("greenpeace",F2405)),"Greenpeace",IF(ISNUMBER(SEARCH("Polluterwatch",F2405)),"Polluterwatch",IF(F2405="","","Other")))))))</f>
        <v/>
      </c>
      <c r="H2405">
        <f>LEN(B2405)</f>
        <v>3</v>
      </c>
    </row>
    <row r="2406" spans="1:9" ht="15.75" customHeight="1" x14ac:dyDescent="0.2">
      <c r="A2406" s="3" t="s">
        <v>2365</v>
      </c>
      <c r="B2406" s="3" t="s">
        <v>2365</v>
      </c>
      <c r="C2406" s="3" t="s">
        <v>25</v>
      </c>
      <c r="D2406" s="3" t="s">
        <v>17</v>
      </c>
      <c r="F2406" s="3" t="s">
        <v>17</v>
      </c>
      <c r="G2406" s="3" t="str">
        <f>IF(ISNUMBER(SEARCH("Sourcewatch",F2406)),"Sourcewatch",IF(ISNUMBER(SEARCH("desmog",F2406)),"Desmog",IF(ISNUMBER(SEARCH("Exxon",F2406)),"Exxonsecrets",IF(ISNUMBER(SEARCH("wikipedia",F2406)),"Wikipedia",IF(ISNUMBER(SEARCH("greenpeace",F2406)),"Greenpeace",IF(ISNUMBER(SEARCH("Polluterwatch",F2406)),"Polluterwatch",IF(F2406="","","Other")))))))</f>
        <v/>
      </c>
      <c r="H2406">
        <f>LEN(B2406)</f>
        <v>13</v>
      </c>
    </row>
    <row r="2407" spans="1:9" ht="15.75" customHeight="1" x14ac:dyDescent="0.2">
      <c r="A2407" s="3" t="s">
        <v>2366</v>
      </c>
      <c r="B2407" s="3" t="s">
        <v>2366</v>
      </c>
      <c r="C2407" s="3" t="s">
        <v>25</v>
      </c>
      <c r="D2407" s="3" t="s">
        <v>17</v>
      </c>
      <c r="F2407" s="3" t="s">
        <v>17</v>
      </c>
      <c r="G2407" s="3" t="str">
        <f>IF(ISNUMBER(SEARCH("Sourcewatch",F2407)),"Sourcewatch",IF(ISNUMBER(SEARCH("desmog",F2407)),"Desmog",IF(ISNUMBER(SEARCH("Exxon",F2407)),"Exxonsecrets",IF(ISNUMBER(SEARCH("wikipedia",F2407)),"Wikipedia",IF(ISNUMBER(SEARCH("greenpeace",F2407)),"Greenpeace",IF(ISNUMBER(SEARCH("Polluterwatch",F2407)),"Polluterwatch",IF(F2407="","","Other")))))))</f>
        <v/>
      </c>
      <c r="H2407">
        <f>LEN(B2407)</f>
        <v>9</v>
      </c>
    </row>
    <row r="2408" spans="1:9" ht="15.75" customHeight="1" x14ac:dyDescent="0.2">
      <c r="A2408" s="3" t="s">
        <v>2367</v>
      </c>
      <c r="B2408" s="3" t="s">
        <v>2367</v>
      </c>
      <c r="C2408" s="3" t="s">
        <v>25</v>
      </c>
      <c r="D2408" s="3" t="s">
        <v>17</v>
      </c>
      <c r="F2408" s="3" t="s">
        <v>17</v>
      </c>
      <c r="G2408" s="3" t="str">
        <f>IF(ISNUMBER(SEARCH("Sourcewatch",F2408)),"Sourcewatch",IF(ISNUMBER(SEARCH("desmog",F2408)),"Desmog",IF(ISNUMBER(SEARCH("Exxon",F2408)),"Exxonsecrets",IF(ISNUMBER(SEARCH("wikipedia",F2408)),"Wikipedia",IF(ISNUMBER(SEARCH("greenpeace",F2408)),"Greenpeace",IF(ISNUMBER(SEARCH("Polluterwatch",F2408)),"Polluterwatch",IF(F2408="","","Other")))))))</f>
        <v/>
      </c>
      <c r="H2408">
        <f>LEN(B2408)</f>
        <v>9</v>
      </c>
    </row>
    <row r="2409" spans="1:9" ht="15.75" customHeight="1" x14ac:dyDescent="0.2">
      <c r="A2409" s="3" t="s">
        <v>2368</v>
      </c>
      <c r="B2409" s="3" t="s">
        <v>2368</v>
      </c>
      <c r="C2409" s="3" t="s">
        <v>25</v>
      </c>
      <c r="D2409" s="3" t="s">
        <v>17</v>
      </c>
      <c r="F2409" s="3" t="s">
        <v>17</v>
      </c>
      <c r="G2409" s="3" t="str">
        <f>IF(ISNUMBER(SEARCH("Sourcewatch",F2409)),"Sourcewatch",IF(ISNUMBER(SEARCH("desmog",F2409)),"Desmog",IF(ISNUMBER(SEARCH("Exxon",F2409)),"Exxonsecrets",IF(ISNUMBER(SEARCH("wikipedia",F2409)),"Wikipedia",IF(ISNUMBER(SEARCH("greenpeace",F2409)),"Greenpeace",IF(ISNUMBER(SEARCH("Polluterwatch",F2409)),"Polluterwatch",IF(F2409="","","Other")))))))</f>
        <v/>
      </c>
      <c r="H2409">
        <f>LEN(B2409)</f>
        <v>17</v>
      </c>
    </row>
    <row r="2410" spans="1:9" ht="15.75" customHeight="1" x14ac:dyDescent="0.2">
      <c r="A2410" s="3" t="s">
        <v>2369</v>
      </c>
      <c r="B2410" s="3" t="s">
        <v>2369</v>
      </c>
      <c r="C2410" s="3" t="s">
        <v>25</v>
      </c>
      <c r="D2410" s="3" t="s">
        <v>17</v>
      </c>
      <c r="F2410" s="3" t="s">
        <v>17</v>
      </c>
      <c r="G2410" s="3" t="str">
        <f>IF(ISNUMBER(SEARCH("Sourcewatch",F2410)),"Sourcewatch",IF(ISNUMBER(SEARCH("desmog",F2410)),"Desmog",IF(ISNUMBER(SEARCH("Exxon",F2410)),"Exxonsecrets",IF(ISNUMBER(SEARCH("wikipedia",F2410)),"Wikipedia",IF(ISNUMBER(SEARCH("greenpeace",F2410)),"Greenpeace",IF(ISNUMBER(SEARCH("Polluterwatch",F2410)),"Polluterwatch",IF(F2410="","","Other")))))))</f>
        <v/>
      </c>
      <c r="H2410">
        <f>LEN(B2410)</f>
        <v>15</v>
      </c>
    </row>
    <row r="2411" spans="1:9" ht="15.75" customHeight="1" x14ac:dyDescent="0.2">
      <c r="A2411" s="3" t="s">
        <v>2370</v>
      </c>
      <c r="B2411" s="3" t="s">
        <v>2370</v>
      </c>
      <c r="C2411" s="3" t="s">
        <v>25</v>
      </c>
      <c r="D2411" s="3" t="s">
        <v>17</v>
      </c>
      <c r="F2411" s="3" t="s">
        <v>17</v>
      </c>
      <c r="G2411" s="3" t="str">
        <f>IF(ISNUMBER(SEARCH("Sourcewatch",F2411)),"Sourcewatch",IF(ISNUMBER(SEARCH("desmog",F2411)),"Desmog",IF(ISNUMBER(SEARCH("Exxon",F2411)),"Exxonsecrets",IF(ISNUMBER(SEARCH("wikipedia",F2411)),"Wikipedia",IF(ISNUMBER(SEARCH("greenpeace",F2411)),"Greenpeace",IF(ISNUMBER(SEARCH("Polluterwatch",F2411)),"Polluterwatch",IF(F2411="","","Other")))))))</f>
        <v/>
      </c>
      <c r="H2411">
        <f>LEN(B2411)</f>
        <v>16</v>
      </c>
    </row>
    <row r="2412" spans="1:9" ht="15.75" customHeight="1" x14ac:dyDescent="0.2">
      <c r="A2412" s="3" t="s">
        <v>2371</v>
      </c>
      <c r="B2412" s="3" t="s">
        <v>2371</v>
      </c>
      <c r="C2412" s="3" t="s">
        <v>25</v>
      </c>
      <c r="D2412" s="3" t="s">
        <v>17</v>
      </c>
      <c r="F2412" s="3" t="s">
        <v>17</v>
      </c>
      <c r="G2412" s="3" t="str">
        <f>IF(ISNUMBER(SEARCH("Sourcewatch",F2412)),"Sourcewatch",IF(ISNUMBER(SEARCH("desmog",F2412)),"Desmog",IF(ISNUMBER(SEARCH("Exxon",F2412)),"Exxonsecrets",IF(ISNUMBER(SEARCH("wikipedia",F2412)),"Wikipedia",IF(ISNUMBER(SEARCH("greenpeace",F2412)),"Greenpeace",IF(ISNUMBER(SEARCH("Polluterwatch",F2412)),"Polluterwatch",IF(F2412="","","Other")))))))</f>
        <v/>
      </c>
      <c r="H2412">
        <f>LEN(B2412)</f>
        <v>21</v>
      </c>
    </row>
    <row r="2413" spans="1:9" ht="15.75" customHeight="1" x14ac:dyDescent="0.2">
      <c r="A2413" s="11" t="s">
        <v>4642</v>
      </c>
      <c r="B2413" s="11" t="s">
        <v>4642</v>
      </c>
      <c r="C2413" t="s">
        <v>25</v>
      </c>
      <c r="D2413" t="s">
        <v>17</v>
      </c>
      <c r="G2413" s="3" t="str">
        <f>IF(ISNUMBER(SEARCH("Sourcewatch",F2413)),"Sourcewatch",IF(ISNUMBER(SEARCH("desmog",F2413)),"Desmog",IF(ISNUMBER(SEARCH("Exxon",F2413)),"Exxonsecrets",IF(ISNUMBER(SEARCH("wikipedia",F2413)),"Wikipedia",IF(ISNUMBER(SEARCH("greenpeace",F2413)),"Greenpeace",IF(ISNUMBER(SEARCH("Polluterwatch",F2413)),"Polluterwatch",IF(F2413="","","Other")))))))</f>
        <v/>
      </c>
      <c r="H2413">
        <f>LEN(B2413)</f>
        <v>9</v>
      </c>
      <c r="I2413" s="17" t="s">
        <v>25</v>
      </c>
    </row>
    <row r="2414" spans="1:9" ht="15.75" customHeight="1" x14ac:dyDescent="0.2">
      <c r="A2414" s="3" t="s">
        <v>2372</v>
      </c>
      <c r="B2414" s="3" t="s">
        <v>2372</v>
      </c>
      <c r="C2414" s="3" t="s">
        <v>25</v>
      </c>
      <c r="D2414" s="3" t="s">
        <v>17</v>
      </c>
      <c r="F2414" s="3" t="s">
        <v>17</v>
      </c>
      <c r="G2414" s="3" t="str">
        <f>IF(ISNUMBER(SEARCH("Sourcewatch",F2414)),"Sourcewatch",IF(ISNUMBER(SEARCH("desmog",F2414)),"Desmog",IF(ISNUMBER(SEARCH("Exxon",F2414)),"Exxonsecrets",IF(ISNUMBER(SEARCH("wikipedia",F2414)),"Wikipedia",IF(ISNUMBER(SEARCH("greenpeace",F2414)),"Greenpeace",IF(ISNUMBER(SEARCH("Polluterwatch",F2414)),"Polluterwatch",IF(F2414="","","Other")))))))</f>
        <v/>
      </c>
      <c r="H2414">
        <f>LEN(B2414)</f>
        <v>15</v>
      </c>
    </row>
    <row r="2415" spans="1:9" ht="15.75" customHeight="1" x14ac:dyDescent="0.2">
      <c r="A2415" s="3" t="s">
        <v>2373</v>
      </c>
      <c r="B2415" s="3" t="s">
        <v>2373</v>
      </c>
      <c r="C2415" s="3" t="s">
        <v>25</v>
      </c>
      <c r="D2415" s="3" t="s">
        <v>17</v>
      </c>
      <c r="F2415" s="3" t="s">
        <v>17</v>
      </c>
      <c r="G2415" s="3" t="str">
        <f>IF(ISNUMBER(SEARCH("Sourcewatch",F2415)),"Sourcewatch",IF(ISNUMBER(SEARCH("desmog",F2415)),"Desmog",IF(ISNUMBER(SEARCH("Exxon",F2415)),"Exxonsecrets",IF(ISNUMBER(SEARCH("wikipedia",F2415)),"Wikipedia",IF(ISNUMBER(SEARCH("greenpeace",F2415)),"Greenpeace",IF(ISNUMBER(SEARCH("Polluterwatch",F2415)),"Polluterwatch",IF(F2415="","","Other")))))))</f>
        <v/>
      </c>
      <c r="H2415">
        <f>LEN(B2415)</f>
        <v>16</v>
      </c>
    </row>
    <row r="2416" spans="1:9" ht="15.75" customHeight="1" x14ac:dyDescent="0.2">
      <c r="A2416" s="3" t="s">
        <v>2374</v>
      </c>
      <c r="B2416" s="3" t="s">
        <v>2374</v>
      </c>
      <c r="C2416" s="3" t="s">
        <v>25</v>
      </c>
      <c r="D2416" s="3" t="s">
        <v>17</v>
      </c>
      <c r="F2416" s="3" t="s">
        <v>17</v>
      </c>
      <c r="G2416" s="3" t="str">
        <f>IF(ISNUMBER(SEARCH("Sourcewatch",F2416)),"Sourcewatch",IF(ISNUMBER(SEARCH("desmog",F2416)),"Desmog",IF(ISNUMBER(SEARCH("Exxon",F2416)),"Exxonsecrets",IF(ISNUMBER(SEARCH("wikipedia",F2416)),"Wikipedia",IF(ISNUMBER(SEARCH("greenpeace",F2416)),"Greenpeace",IF(ISNUMBER(SEARCH("Polluterwatch",F2416)),"Polluterwatch",IF(F2416="","","Other")))))))</f>
        <v/>
      </c>
      <c r="H2416">
        <f>LEN(B2416)</f>
        <v>18</v>
      </c>
    </row>
    <row r="2417" spans="1:9" ht="15.75" customHeight="1" x14ac:dyDescent="0.2">
      <c r="A2417" s="11" t="s">
        <v>4419</v>
      </c>
      <c r="B2417" s="11" t="s">
        <v>4419</v>
      </c>
      <c r="C2417" t="s">
        <v>25</v>
      </c>
      <c r="D2417" t="s">
        <v>17</v>
      </c>
      <c r="G2417" s="3" t="str">
        <f>IF(ISNUMBER(SEARCH("Sourcewatch",F2417)),"Sourcewatch",IF(ISNUMBER(SEARCH("desmog",F2417)),"Desmog",IF(ISNUMBER(SEARCH("Exxon",F2417)),"Exxonsecrets",IF(ISNUMBER(SEARCH("wikipedia",F2417)),"Wikipedia",IF(ISNUMBER(SEARCH("greenpeace",F2417)),"Greenpeace",IF(ISNUMBER(SEARCH("Polluterwatch",F2417)),"Polluterwatch",IF(F2417="","","Other")))))))</f>
        <v/>
      </c>
      <c r="H2417">
        <f>LEN(B2417)</f>
        <v>8</v>
      </c>
      <c r="I2417" s="17" t="s">
        <v>25</v>
      </c>
    </row>
    <row r="2418" spans="1:9" ht="15.75" customHeight="1" x14ac:dyDescent="0.2">
      <c r="A2418" s="3" t="s">
        <v>2375</v>
      </c>
      <c r="B2418" s="3" t="s">
        <v>2375</v>
      </c>
      <c r="C2418" s="3" t="s">
        <v>25</v>
      </c>
      <c r="D2418" s="3" t="s">
        <v>17</v>
      </c>
      <c r="F2418" s="3" t="s">
        <v>17</v>
      </c>
      <c r="G2418" s="3" t="str">
        <f>IF(ISNUMBER(SEARCH("Sourcewatch",F2418)),"Sourcewatch",IF(ISNUMBER(SEARCH("desmog",F2418)),"Desmog",IF(ISNUMBER(SEARCH("Exxon",F2418)),"Exxonsecrets",IF(ISNUMBER(SEARCH("wikipedia",F2418)),"Wikipedia",IF(ISNUMBER(SEARCH("greenpeace",F2418)),"Greenpeace",IF(ISNUMBER(SEARCH("Polluterwatch",F2418)),"Polluterwatch",IF(F2418="","","Other")))))))</f>
        <v/>
      </c>
      <c r="H2418">
        <f>LEN(B2418)</f>
        <v>6</v>
      </c>
    </row>
    <row r="2419" spans="1:9" ht="15.75" customHeight="1" x14ac:dyDescent="0.2">
      <c r="A2419" s="3" t="s">
        <v>2376</v>
      </c>
      <c r="B2419" s="3" t="s">
        <v>2376</v>
      </c>
      <c r="C2419" s="3" t="s">
        <v>25</v>
      </c>
      <c r="D2419" s="3" t="s">
        <v>17</v>
      </c>
      <c r="F2419" s="3" t="s">
        <v>17</v>
      </c>
      <c r="G2419" s="3" t="str">
        <f>IF(ISNUMBER(SEARCH("Sourcewatch",F2419)),"Sourcewatch",IF(ISNUMBER(SEARCH("desmog",F2419)),"Desmog",IF(ISNUMBER(SEARCH("Exxon",F2419)),"Exxonsecrets",IF(ISNUMBER(SEARCH("wikipedia",F2419)),"Wikipedia",IF(ISNUMBER(SEARCH("greenpeace",F2419)),"Greenpeace",IF(ISNUMBER(SEARCH("Polluterwatch",F2419)),"Polluterwatch",IF(F2419="","","Other")))))))</f>
        <v/>
      </c>
      <c r="H2419">
        <f>LEN(B2419)</f>
        <v>17</v>
      </c>
    </row>
    <row r="2420" spans="1:9" ht="15.75" customHeight="1" x14ac:dyDescent="0.2">
      <c r="A2420" s="3" t="s">
        <v>2377</v>
      </c>
      <c r="B2420" s="3" t="s">
        <v>2377</v>
      </c>
      <c r="C2420" s="3" t="s">
        <v>25</v>
      </c>
      <c r="D2420" s="3" t="s">
        <v>17</v>
      </c>
      <c r="F2420" s="3" t="s">
        <v>17</v>
      </c>
      <c r="G2420" s="3" t="str">
        <f>IF(ISNUMBER(SEARCH("Sourcewatch",F2420)),"Sourcewatch",IF(ISNUMBER(SEARCH("desmog",F2420)),"Desmog",IF(ISNUMBER(SEARCH("Exxon",F2420)),"Exxonsecrets",IF(ISNUMBER(SEARCH("wikipedia",F2420)),"Wikipedia",IF(ISNUMBER(SEARCH("greenpeace",F2420)),"Greenpeace",IF(ISNUMBER(SEARCH("Polluterwatch",F2420)),"Polluterwatch",IF(F2420="","","Other")))))))</f>
        <v/>
      </c>
      <c r="H2420">
        <f>LEN(B2420)</f>
        <v>21</v>
      </c>
    </row>
    <row r="2421" spans="1:9" ht="15.75" customHeight="1" x14ac:dyDescent="0.2">
      <c r="A2421" s="3" t="s">
        <v>2378</v>
      </c>
      <c r="B2421" s="3" t="s">
        <v>2378</v>
      </c>
      <c r="C2421" s="3" t="s">
        <v>25</v>
      </c>
      <c r="D2421" s="3" t="s">
        <v>17</v>
      </c>
      <c r="F2421" s="3" t="s">
        <v>17</v>
      </c>
      <c r="G2421" s="3" t="str">
        <f>IF(ISNUMBER(SEARCH("Sourcewatch",F2421)),"Sourcewatch",IF(ISNUMBER(SEARCH("desmog",F2421)),"Desmog",IF(ISNUMBER(SEARCH("Exxon",F2421)),"Exxonsecrets",IF(ISNUMBER(SEARCH("wikipedia",F2421)),"Wikipedia",IF(ISNUMBER(SEARCH("greenpeace",F2421)),"Greenpeace",IF(ISNUMBER(SEARCH("Polluterwatch",F2421)),"Polluterwatch",IF(F2421="","","Other")))))))</f>
        <v/>
      </c>
      <c r="H2421">
        <f>LEN(B2421)</f>
        <v>9</v>
      </c>
    </row>
    <row r="2422" spans="1:9" ht="15.75" customHeight="1" x14ac:dyDescent="0.2">
      <c r="A2422" s="3" t="s">
        <v>2379</v>
      </c>
      <c r="B2422" s="3" t="s">
        <v>2379</v>
      </c>
      <c r="C2422" s="3" t="s">
        <v>25</v>
      </c>
      <c r="D2422" s="3" t="s">
        <v>17</v>
      </c>
      <c r="F2422" s="3" t="s">
        <v>17</v>
      </c>
      <c r="G2422" s="3" t="str">
        <f>IF(ISNUMBER(SEARCH("Sourcewatch",F2422)),"Sourcewatch",IF(ISNUMBER(SEARCH("desmog",F2422)),"Desmog",IF(ISNUMBER(SEARCH("Exxon",F2422)),"Exxonsecrets",IF(ISNUMBER(SEARCH("wikipedia",F2422)),"Wikipedia",IF(ISNUMBER(SEARCH("greenpeace",F2422)),"Greenpeace",IF(ISNUMBER(SEARCH("Polluterwatch",F2422)),"Polluterwatch",IF(F2422="","","Other")))))))</f>
        <v/>
      </c>
      <c r="H2422">
        <f>LEN(B2422)</f>
        <v>20</v>
      </c>
    </row>
    <row r="2423" spans="1:9" ht="15.75" customHeight="1" x14ac:dyDescent="0.2">
      <c r="A2423" s="3" t="s">
        <v>2380</v>
      </c>
      <c r="B2423" s="3" t="s">
        <v>2380</v>
      </c>
      <c r="C2423" s="3" t="s">
        <v>25</v>
      </c>
      <c r="D2423" s="3" t="s">
        <v>17</v>
      </c>
      <c r="F2423" s="3" t="s">
        <v>17</v>
      </c>
      <c r="G2423" s="3" t="str">
        <f>IF(ISNUMBER(SEARCH("Sourcewatch",F2423)),"Sourcewatch",IF(ISNUMBER(SEARCH("desmog",F2423)),"Desmog",IF(ISNUMBER(SEARCH("Exxon",F2423)),"Exxonsecrets",IF(ISNUMBER(SEARCH("wikipedia",F2423)),"Wikipedia",IF(ISNUMBER(SEARCH("greenpeace",F2423)),"Greenpeace",IF(ISNUMBER(SEARCH("Polluterwatch",F2423)),"Polluterwatch",IF(F2423="","","Other")))))))</f>
        <v/>
      </c>
      <c r="H2423">
        <f>LEN(B2423)</f>
        <v>8</v>
      </c>
    </row>
    <row r="2424" spans="1:9" ht="15.75" customHeight="1" x14ac:dyDescent="0.2">
      <c r="A2424" s="3" t="s">
        <v>2381</v>
      </c>
      <c r="B2424" s="3" t="s">
        <v>2381</v>
      </c>
      <c r="C2424" s="3" t="s">
        <v>25</v>
      </c>
      <c r="D2424" s="3" t="s">
        <v>17</v>
      </c>
      <c r="F2424" s="3" t="s">
        <v>17</v>
      </c>
      <c r="G2424" s="3" t="str">
        <f>IF(ISNUMBER(SEARCH("Sourcewatch",F2424)),"Sourcewatch",IF(ISNUMBER(SEARCH("desmog",F2424)),"Desmog",IF(ISNUMBER(SEARCH("Exxon",F2424)),"Exxonsecrets",IF(ISNUMBER(SEARCH("wikipedia",F2424)),"Wikipedia",IF(ISNUMBER(SEARCH("greenpeace",F2424)),"Greenpeace",IF(ISNUMBER(SEARCH("Polluterwatch",F2424)),"Polluterwatch",IF(F2424="","","Other")))))))</f>
        <v/>
      </c>
      <c r="H2424">
        <f>LEN(B2424)</f>
        <v>15</v>
      </c>
    </row>
    <row r="2425" spans="1:9" ht="15.75" customHeight="1" x14ac:dyDescent="0.2">
      <c r="A2425" s="3" t="s">
        <v>2382</v>
      </c>
      <c r="B2425" s="3" t="s">
        <v>2382</v>
      </c>
      <c r="C2425" s="3" t="s">
        <v>25</v>
      </c>
      <c r="D2425" s="3" t="s">
        <v>17</v>
      </c>
      <c r="F2425" s="3" t="s">
        <v>17</v>
      </c>
      <c r="G2425" s="3" t="str">
        <f>IF(ISNUMBER(SEARCH("Sourcewatch",F2425)),"Sourcewatch",IF(ISNUMBER(SEARCH("desmog",F2425)),"Desmog",IF(ISNUMBER(SEARCH("Exxon",F2425)),"Exxonsecrets",IF(ISNUMBER(SEARCH("wikipedia",F2425)),"Wikipedia",IF(ISNUMBER(SEARCH("greenpeace",F2425)),"Greenpeace",IF(ISNUMBER(SEARCH("Polluterwatch",F2425)),"Polluterwatch",IF(F2425="","","Other")))))))</f>
        <v/>
      </c>
      <c r="H2425">
        <f>LEN(B2425)</f>
        <v>19</v>
      </c>
    </row>
    <row r="2426" spans="1:9" ht="15.75" customHeight="1" x14ac:dyDescent="0.2">
      <c r="A2426" s="3" t="s">
        <v>2383</v>
      </c>
      <c r="B2426" s="3" t="s">
        <v>2383</v>
      </c>
      <c r="C2426" s="3" t="s">
        <v>25</v>
      </c>
      <c r="D2426" s="3" t="s">
        <v>17</v>
      </c>
      <c r="F2426" s="3" t="s">
        <v>17</v>
      </c>
      <c r="G2426" s="3" t="str">
        <f>IF(ISNUMBER(SEARCH("Sourcewatch",F2426)),"Sourcewatch",IF(ISNUMBER(SEARCH("desmog",F2426)),"Desmog",IF(ISNUMBER(SEARCH("Exxon",F2426)),"Exxonsecrets",IF(ISNUMBER(SEARCH("wikipedia",F2426)),"Wikipedia",IF(ISNUMBER(SEARCH("greenpeace",F2426)),"Greenpeace",IF(ISNUMBER(SEARCH("Polluterwatch",F2426)),"Polluterwatch",IF(F2426="","","Other")))))))</f>
        <v/>
      </c>
      <c r="H2426">
        <f>LEN(B2426)</f>
        <v>6</v>
      </c>
    </row>
    <row r="2427" spans="1:9" ht="15.75" customHeight="1" x14ac:dyDescent="0.2">
      <c r="A2427" s="3" t="s">
        <v>2384</v>
      </c>
      <c r="B2427" s="3" t="s">
        <v>2384</v>
      </c>
      <c r="C2427" s="3" t="s">
        <v>25</v>
      </c>
      <c r="D2427" s="3" t="s">
        <v>17</v>
      </c>
      <c r="F2427" s="3" t="s">
        <v>17</v>
      </c>
      <c r="G2427" s="3" t="str">
        <f>IF(ISNUMBER(SEARCH("Sourcewatch",F2427)),"Sourcewatch",IF(ISNUMBER(SEARCH("desmog",F2427)),"Desmog",IF(ISNUMBER(SEARCH("Exxon",F2427)),"Exxonsecrets",IF(ISNUMBER(SEARCH("wikipedia",F2427)),"Wikipedia",IF(ISNUMBER(SEARCH("greenpeace",F2427)),"Greenpeace",IF(ISNUMBER(SEARCH("Polluterwatch",F2427)),"Polluterwatch",IF(F2427="","","Other")))))))</f>
        <v/>
      </c>
      <c r="H2427">
        <f>LEN(B2427)</f>
        <v>7</v>
      </c>
    </row>
    <row r="2428" spans="1:9" ht="15.75" customHeight="1" x14ac:dyDescent="0.2">
      <c r="A2428" s="3" t="s">
        <v>2385</v>
      </c>
      <c r="B2428" s="3" t="s">
        <v>2385</v>
      </c>
      <c r="C2428" s="3" t="s">
        <v>25</v>
      </c>
      <c r="D2428" s="3" t="s">
        <v>17</v>
      </c>
      <c r="F2428" s="3" t="s">
        <v>17</v>
      </c>
      <c r="G2428" s="3" t="str">
        <f>IF(ISNUMBER(SEARCH("Sourcewatch",F2428)),"Sourcewatch",IF(ISNUMBER(SEARCH("desmog",F2428)),"Desmog",IF(ISNUMBER(SEARCH("Exxon",F2428)),"Exxonsecrets",IF(ISNUMBER(SEARCH("wikipedia",F2428)),"Wikipedia",IF(ISNUMBER(SEARCH("greenpeace",F2428)),"Greenpeace",IF(ISNUMBER(SEARCH("Polluterwatch",F2428)),"Polluterwatch",IF(F2428="","","Other")))))))</f>
        <v/>
      </c>
      <c r="H2428">
        <f>LEN(B2428)</f>
        <v>6</v>
      </c>
    </row>
    <row r="2429" spans="1:9" ht="15.75" customHeight="1" x14ac:dyDescent="0.2">
      <c r="A2429" s="11" t="s">
        <v>4349</v>
      </c>
      <c r="B2429" s="11" t="s">
        <v>4349</v>
      </c>
      <c r="C2429" t="s">
        <v>25</v>
      </c>
      <c r="D2429" t="s">
        <v>17</v>
      </c>
      <c r="G2429" s="3" t="str">
        <f>IF(ISNUMBER(SEARCH("Sourcewatch",F2429)),"Sourcewatch",IF(ISNUMBER(SEARCH("desmog",F2429)),"Desmog",IF(ISNUMBER(SEARCH("Exxon",F2429)),"Exxonsecrets",IF(ISNUMBER(SEARCH("wikipedia",F2429)),"Wikipedia",IF(ISNUMBER(SEARCH("greenpeace",F2429)),"Greenpeace",IF(ISNUMBER(SEARCH("Polluterwatch",F2429)),"Polluterwatch",IF(F2429="","","Other")))))))</f>
        <v/>
      </c>
      <c r="H2429">
        <f>LEN(B2429)</f>
        <v>5</v>
      </c>
      <c r="I2429" s="17" t="s">
        <v>25</v>
      </c>
    </row>
    <row r="2430" spans="1:9" ht="15.75" customHeight="1" x14ac:dyDescent="0.2">
      <c r="A2430" s="3" t="s">
        <v>2386</v>
      </c>
      <c r="B2430" s="3" t="s">
        <v>2386</v>
      </c>
      <c r="C2430" s="3" t="s">
        <v>17</v>
      </c>
      <c r="D2430" s="3" t="s">
        <v>25</v>
      </c>
      <c r="G2430" s="3" t="str">
        <f>IF(ISNUMBER(SEARCH("Sourcewatch",F2430)),"Sourcewatch",IF(ISNUMBER(SEARCH("desmog",F2430)),"Desmog",IF(ISNUMBER(SEARCH("Exxon",F2430)),"Exxonsecrets",IF(ISNUMBER(SEARCH("wikipedia",F2430)),"Wikipedia",IF(ISNUMBER(SEARCH("greenpeace",F2430)),"Greenpeace",IF(ISNUMBER(SEARCH("Polluterwatch",F2430)),"Polluterwatch",IF(F2430="","","Other")))))))</f>
        <v/>
      </c>
      <c r="H2430">
        <f>LEN(B2430)</f>
        <v>17</v>
      </c>
    </row>
    <row r="2431" spans="1:9" ht="15.75" customHeight="1" x14ac:dyDescent="0.2">
      <c r="A2431" s="3" t="s">
        <v>3129</v>
      </c>
      <c r="B2431" s="3" t="s">
        <v>2386</v>
      </c>
      <c r="C2431" s="3" t="s">
        <v>17</v>
      </c>
      <c r="D2431" s="3" t="s">
        <v>25</v>
      </c>
      <c r="G2431" s="3" t="str">
        <f>IF(ISNUMBER(SEARCH("Sourcewatch",F2431)),"Sourcewatch",IF(ISNUMBER(SEARCH("desmog",F2431)),"Desmog",IF(ISNUMBER(SEARCH("Exxon",F2431)),"Exxonsecrets",IF(ISNUMBER(SEARCH("wikipedia",F2431)),"Wikipedia",IF(ISNUMBER(SEARCH("greenpeace",F2431)),"Greenpeace",IF(ISNUMBER(SEARCH("Polluterwatch",F2431)),"Polluterwatch",IF(F2431="","","Other")))))))</f>
        <v/>
      </c>
      <c r="H2431">
        <f>LEN(B2431)</f>
        <v>17</v>
      </c>
    </row>
    <row r="2432" spans="1:9" ht="15.75" customHeight="1" x14ac:dyDescent="0.2">
      <c r="A2432" s="3" t="s">
        <v>2387</v>
      </c>
      <c r="B2432" s="3" t="s">
        <v>2387</v>
      </c>
      <c r="C2432" s="3" t="s">
        <v>25</v>
      </c>
      <c r="D2432" s="3" t="s">
        <v>17</v>
      </c>
      <c r="F2432" s="3" t="s">
        <v>17</v>
      </c>
      <c r="G2432" s="3" t="str">
        <f>IF(ISNUMBER(SEARCH("Sourcewatch",F2432)),"Sourcewatch",IF(ISNUMBER(SEARCH("desmog",F2432)),"Desmog",IF(ISNUMBER(SEARCH("Exxon",F2432)),"Exxonsecrets",IF(ISNUMBER(SEARCH("wikipedia",F2432)),"Wikipedia",IF(ISNUMBER(SEARCH("greenpeace",F2432)),"Greenpeace",IF(ISNUMBER(SEARCH("Polluterwatch",F2432)),"Polluterwatch",IF(F2432="","","Other")))))))</f>
        <v/>
      </c>
      <c r="H2432">
        <f>LEN(B2432)</f>
        <v>13</v>
      </c>
    </row>
    <row r="2433" spans="1:9" ht="15.75" customHeight="1" x14ac:dyDescent="0.2">
      <c r="A2433" s="3" t="s">
        <v>2388</v>
      </c>
      <c r="B2433" s="3" t="s">
        <v>2388</v>
      </c>
      <c r="C2433" s="3" t="s">
        <v>25</v>
      </c>
      <c r="D2433" s="3" t="s">
        <v>17</v>
      </c>
      <c r="F2433" s="3" t="s">
        <v>17</v>
      </c>
      <c r="G2433" s="3" t="str">
        <f>IF(ISNUMBER(SEARCH("Sourcewatch",F2433)),"Sourcewatch",IF(ISNUMBER(SEARCH("desmog",F2433)),"Desmog",IF(ISNUMBER(SEARCH("Exxon",F2433)),"Exxonsecrets",IF(ISNUMBER(SEARCH("wikipedia",F2433)),"Wikipedia",IF(ISNUMBER(SEARCH("greenpeace",F2433)),"Greenpeace",IF(ISNUMBER(SEARCH("Polluterwatch",F2433)),"Polluterwatch",IF(F2433="","","Other")))))))</f>
        <v/>
      </c>
      <c r="H2433">
        <f>LEN(B2433)</f>
        <v>13</v>
      </c>
    </row>
    <row r="2434" spans="1:9" ht="15.75" customHeight="1" x14ac:dyDescent="0.2">
      <c r="A2434" s="3" t="s">
        <v>2389</v>
      </c>
      <c r="B2434" s="3" t="s">
        <v>2389</v>
      </c>
      <c r="C2434" s="3" t="s">
        <v>25</v>
      </c>
      <c r="D2434" s="3" t="s">
        <v>17</v>
      </c>
      <c r="F2434" s="3" t="s">
        <v>17</v>
      </c>
      <c r="G2434" s="3" t="str">
        <f>IF(ISNUMBER(SEARCH("Sourcewatch",F2434)),"Sourcewatch",IF(ISNUMBER(SEARCH("desmog",F2434)),"Desmog",IF(ISNUMBER(SEARCH("Exxon",F2434)),"Exxonsecrets",IF(ISNUMBER(SEARCH("wikipedia",F2434)),"Wikipedia",IF(ISNUMBER(SEARCH("greenpeace",F2434)),"Greenpeace",IF(ISNUMBER(SEARCH("Polluterwatch",F2434)),"Polluterwatch",IF(F2434="","","Other")))))))</f>
        <v/>
      </c>
      <c r="H2434">
        <f>LEN(B2434)</f>
        <v>14</v>
      </c>
    </row>
    <row r="2435" spans="1:9" ht="15.75" customHeight="1" x14ac:dyDescent="0.2">
      <c r="A2435" s="3" t="s">
        <v>2390</v>
      </c>
      <c r="B2435" s="3" t="s">
        <v>2390</v>
      </c>
      <c r="C2435" s="3" t="s">
        <v>25</v>
      </c>
      <c r="D2435" s="3" t="s">
        <v>17</v>
      </c>
      <c r="F2435" s="3" t="s">
        <v>17</v>
      </c>
      <c r="G2435" s="3" t="str">
        <f>IF(ISNUMBER(SEARCH("Sourcewatch",F2435)),"Sourcewatch",IF(ISNUMBER(SEARCH("desmog",F2435)),"Desmog",IF(ISNUMBER(SEARCH("Exxon",F2435)),"Exxonsecrets",IF(ISNUMBER(SEARCH("wikipedia",F2435)),"Wikipedia",IF(ISNUMBER(SEARCH("greenpeace",F2435)),"Greenpeace",IF(ISNUMBER(SEARCH("Polluterwatch",F2435)),"Polluterwatch",IF(F2435="","","Other")))))))</f>
        <v/>
      </c>
      <c r="H2435">
        <f>LEN(B2435)</f>
        <v>15</v>
      </c>
    </row>
    <row r="2436" spans="1:9" ht="15.75" customHeight="1" x14ac:dyDescent="0.2">
      <c r="A2436" s="3" t="s">
        <v>2391</v>
      </c>
      <c r="B2436" s="3" t="s">
        <v>2391</v>
      </c>
      <c r="C2436" s="3" t="s">
        <v>25</v>
      </c>
      <c r="D2436" s="3" t="s">
        <v>17</v>
      </c>
      <c r="F2436" s="3" t="s">
        <v>17</v>
      </c>
      <c r="G2436" s="3" t="str">
        <f>IF(ISNUMBER(SEARCH("Sourcewatch",F2436)),"Sourcewatch",IF(ISNUMBER(SEARCH("desmog",F2436)),"Desmog",IF(ISNUMBER(SEARCH("Exxon",F2436)),"Exxonsecrets",IF(ISNUMBER(SEARCH("wikipedia",F2436)),"Wikipedia",IF(ISNUMBER(SEARCH("greenpeace",F2436)),"Greenpeace",IF(ISNUMBER(SEARCH("Polluterwatch",F2436)),"Polluterwatch",IF(F2436="","","Other")))))))</f>
        <v/>
      </c>
      <c r="H2436">
        <f>LEN(B2436)</f>
        <v>7</v>
      </c>
    </row>
    <row r="2437" spans="1:9" ht="15.75" customHeight="1" x14ac:dyDescent="0.2">
      <c r="A2437" s="3" t="s">
        <v>2392</v>
      </c>
      <c r="B2437" s="3" t="s">
        <v>2392</v>
      </c>
      <c r="C2437" s="3" t="s">
        <v>25</v>
      </c>
      <c r="D2437" s="3" t="s">
        <v>17</v>
      </c>
      <c r="F2437" s="3" t="s">
        <v>17</v>
      </c>
      <c r="G2437" s="3" t="str">
        <f>IF(ISNUMBER(SEARCH("Sourcewatch",F2437)),"Sourcewatch",IF(ISNUMBER(SEARCH("desmog",F2437)),"Desmog",IF(ISNUMBER(SEARCH("Exxon",F2437)),"Exxonsecrets",IF(ISNUMBER(SEARCH("wikipedia",F2437)),"Wikipedia",IF(ISNUMBER(SEARCH("greenpeace",F2437)),"Greenpeace",IF(ISNUMBER(SEARCH("Polluterwatch",F2437)),"Polluterwatch",IF(F2437="","","Other")))))))</f>
        <v/>
      </c>
      <c r="H2437">
        <f>LEN(B2437)</f>
        <v>8</v>
      </c>
    </row>
    <row r="2438" spans="1:9" ht="15.75" customHeight="1" x14ac:dyDescent="0.2">
      <c r="A2438" s="3" t="s">
        <v>2393</v>
      </c>
      <c r="B2438" s="3" t="s">
        <v>2393</v>
      </c>
      <c r="C2438" s="3" t="s">
        <v>25</v>
      </c>
      <c r="D2438" s="3" t="s">
        <v>17</v>
      </c>
      <c r="F2438" s="3" t="s">
        <v>17</v>
      </c>
      <c r="G2438" s="3" t="str">
        <f>IF(ISNUMBER(SEARCH("Sourcewatch",F2438)),"Sourcewatch",IF(ISNUMBER(SEARCH("desmog",F2438)),"Desmog",IF(ISNUMBER(SEARCH("Exxon",F2438)),"Exxonsecrets",IF(ISNUMBER(SEARCH("wikipedia",F2438)),"Wikipedia",IF(ISNUMBER(SEARCH("greenpeace",F2438)),"Greenpeace",IF(ISNUMBER(SEARCH("Polluterwatch",F2438)),"Polluterwatch",IF(F2438="","","Other")))))))</f>
        <v/>
      </c>
      <c r="H2438">
        <f>LEN(B2438)</f>
        <v>17</v>
      </c>
    </row>
    <row r="2439" spans="1:9" ht="15.75" customHeight="1" x14ac:dyDescent="0.2">
      <c r="A2439" s="3" t="s">
        <v>2394</v>
      </c>
      <c r="B2439" s="3" t="s">
        <v>2394</v>
      </c>
      <c r="C2439" s="3" t="s">
        <v>25</v>
      </c>
      <c r="D2439" s="3" t="s">
        <v>17</v>
      </c>
      <c r="F2439" s="3" t="s">
        <v>17</v>
      </c>
      <c r="G2439" s="3" t="str">
        <f>IF(ISNUMBER(SEARCH("Sourcewatch",F2439)),"Sourcewatch",IF(ISNUMBER(SEARCH("desmog",F2439)),"Desmog",IF(ISNUMBER(SEARCH("Exxon",F2439)),"Exxonsecrets",IF(ISNUMBER(SEARCH("wikipedia",F2439)),"Wikipedia",IF(ISNUMBER(SEARCH("greenpeace",F2439)),"Greenpeace",IF(ISNUMBER(SEARCH("Polluterwatch",F2439)),"Polluterwatch",IF(F2439="","","Other")))))))</f>
        <v/>
      </c>
      <c r="H2439">
        <f>LEN(B2439)</f>
        <v>17</v>
      </c>
    </row>
    <row r="2440" spans="1:9" ht="15.75" customHeight="1" x14ac:dyDescent="0.2">
      <c r="A2440" s="3" t="s">
        <v>2395</v>
      </c>
      <c r="B2440" s="3" t="s">
        <v>2395</v>
      </c>
      <c r="C2440" s="3" t="s">
        <v>25</v>
      </c>
      <c r="D2440" s="3" t="s">
        <v>17</v>
      </c>
      <c r="F2440" s="3" t="s">
        <v>17</v>
      </c>
      <c r="G2440" s="3" t="str">
        <f>IF(ISNUMBER(SEARCH("Sourcewatch",F2440)),"Sourcewatch",IF(ISNUMBER(SEARCH("desmog",F2440)),"Desmog",IF(ISNUMBER(SEARCH("Exxon",F2440)),"Exxonsecrets",IF(ISNUMBER(SEARCH("wikipedia",F2440)),"Wikipedia",IF(ISNUMBER(SEARCH("greenpeace",F2440)),"Greenpeace",IF(ISNUMBER(SEARCH("Polluterwatch",F2440)),"Polluterwatch",IF(F2440="","","Other")))))))</f>
        <v/>
      </c>
      <c r="H2440">
        <f>LEN(B2440)</f>
        <v>16</v>
      </c>
    </row>
    <row r="2441" spans="1:9" ht="15.75" customHeight="1" x14ac:dyDescent="0.2">
      <c r="A2441" s="3" t="s">
        <v>2396</v>
      </c>
      <c r="B2441" s="3" t="s">
        <v>2396</v>
      </c>
      <c r="C2441" s="3" t="s">
        <v>25</v>
      </c>
      <c r="D2441" s="3" t="s">
        <v>17</v>
      </c>
      <c r="F2441" s="3" t="s">
        <v>17</v>
      </c>
      <c r="G2441" s="3" t="str">
        <f>IF(ISNUMBER(SEARCH("Sourcewatch",F2441)),"Sourcewatch",IF(ISNUMBER(SEARCH("desmog",F2441)),"Desmog",IF(ISNUMBER(SEARCH("Exxon",F2441)),"Exxonsecrets",IF(ISNUMBER(SEARCH("wikipedia",F2441)),"Wikipedia",IF(ISNUMBER(SEARCH("greenpeace",F2441)),"Greenpeace",IF(ISNUMBER(SEARCH("Polluterwatch",F2441)),"Polluterwatch",IF(F2441="","","Other")))))))</f>
        <v/>
      </c>
      <c r="H2441">
        <f>LEN(B2441)</f>
        <v>16</v>
      </c>
    </row>
    <row r="2442" spans="1:9" ht="15.75" customHeight="1" x14ac:dyDescent="0.2">
      <c r="A2442" s="3" t="s">
        <v>2397</v>
      </c>
      <c r="B2442" s="3" t="s">
        <v>2397</v>
      </c>
      <c r="C2442" s="3" t="s">
        <v>25</v>
      </c>
      <c r="D2442" s="3" t="s">
        <v>17</v>
      </c>
      <c r="F2442" s="3" t="s">
        <v>17</v>
      </c>
      <c r="G2442" s="3" t="str">
        <f>IF(ISNUMBER(SEARCH("Sourcewatch",F2442)),"Sourcewatch",IF(ISNUMBER(SEARCH("desmog",F2442)),"Desmog",IF(ISNUMBER(SEARCH("Exxon",F2442)),"Exxonsecrets",IF(ISNUMBER(SEARCH("wikipedia",F2442)),"Wikipedia",IF(ISNUMBER(SEARCH("greenpeace",F2442)),"Greenpeace",IF(ISNUMBER(SEARCH("Polluterwatch",F2442)),"Polluterwatch",IF(F2442="","","Other")))))))</f>
        <v/>
      </c>
      <c r="H2442">
        <f>LEN(B2442)</f>
        <v>8</v>
      </c>
    </row>
    <row r="2443" spans="1:9" ht="15.75" customHeight="1" x14ac:dyDescent="0.2">
      <c r="A2443" s="3" t="s">
        <v>2398</v>
      </c>
      <c r="B2443" s="3" t="s">
        <v>2398</v>
      </c>
      <c r="C2443" s="3" t="s">
        <v>17</v>
      </c>
      <c r="D2443" s="3" t="s">
        <v>25</v>
      </c>
      <c r="G2443" s="3" t="str">
        <f>IF(ISNUMBER(SEARCH("Sourcewatch",F2443)),"Sourcewatch",IF(ISNUMBER(SEARCH("desmog",F2443)),"Desmog",IF(ISNUMBER(SEARCH("Exxon",F2443)),"Exxonsecrets",IF(ISNUMBER(SEARCH("wikipedia",F2443)),"Wikipedia",IF(ISNUMBER(SEARCH("greenpeace",F2443)),"Greenpeace",IF(ISNUMBER(SEARCH("Polluterwatch",F2443)),"Polluterwatch",IF(F2443="","","Other")))))))</f>
        <v/>
      </c>
      <c r="H2443">
        <f>LEN(B2443)</f>
        <v>20</v>
      </c>
    </row>
    <row r="2444" spans="1:9" ht="15.75" customHeight="1" x14ac:dyDescent="0.2">
      <c r="A2444" s="3" t="s">
        <v>2399</v>
      </c>
      <c r="B2444" s="3" t="s">
        <v>2399</v>
      </c>
      <c r="C2444" s="3" t="s">
        <v>25</v>
      </c>
      <c r="D2444" s="3" t="s">
        <v>17</v>
      </c>
      <c r="F2444" s="3" t="s">
        <v>17</v>
      </c>
      <c r="G2444" s="3" t="str">
        <f>IF(ISNUMBER(SEARCH("Sourcewatch",F2444)),"Sourcewatch",IF(ISNUMBER(SEARCH("desmog",F2444)),"Desmog",IF(ISNUMBER(SEARCH("Exxon",F2444)),"Exxonsecrets",IF(ISNUMBER(SEARCH("wikipedia",F2444)),"Wikipedia",IF(ISNUMBER(SEARCH("greenpeace",F2444)),"Greenpeace",IF(ISNUMBER(SEARCH("Polluterwatch",F2444)),"Polluterwatch",IF(F2444="","","Other")))))))</f>
        <v/>
      </c>
      <c r="H2444">
        <f>LEN(B2444)</f>
        <v>13</v>
      </c>
    </row>
    <row r="2445" spans="1:9" ht="15.75" customHeight="1" x14ac:dyDescent="0.2">
      <c r="A2445" s="3" t="s">
        <v>2400</v>
      </c>
      <c r="B2445" s="3" t="s">
        <v>2400</v>
      </c>
      <c r="C2445" s="3" t="s">
        <v>25</v>
      </c>
      <c r="D2445" s="3" t="s">
        <v>17</v>
      </c>
      <c r="F2445" s="3" t="s">
        <v>17</v>
      </c>
      <c r="G2445" s="3" t="str">
        <f>IF(ISNUMBER(SEARCH("Sourcewatch",F2445)),"Sourcewatch",IF(ISNUMBER(SEARCH("desmog",F2445)),"Desmog",IF(ISNUMBER(SEARCH("Exxon",F2445)),"Exxonsecrets",IF(ISNUMBER(SEARCH("wikipedia",F2445)),"Wikipedia",IF(ISNUMBER(SEARCH("greenpeace",F2445)),"Greenpeace",IF(ISNUMBER(SEARCH("Polluterwatch",F2445)),"Polluterwatch",IF(F2445="","","Other")))))))</f>
        <v/>
      </c>
      <c r="H2445">
        <f>LEN(B2445)</f>
        <v>17</v>
      </c>
    </row>
    <row r="2446" spans="1:9" ht="15.75" customHeight="1" x14ac:dyDescent="0.2">
      <c r="A2446" s="3" t="s">
        <v>2401</v>
      </c>
      <c r="B2446" s="3" t="s">
        <v>2401</v>
      </c>
      <c r="C2446" s="3" t="s">
        <v>25</v>
      </c>
      <c r="D2446" s="3" t="s">
        <v>17</v>
      </c>
      <c r="F2446" s="3" t="s">
        <v>17</v>
      </c>
      <c r="G2446" s="3" t="str">
        <f>IF(ISNUMBER(SEARCH("Sourcewatch",F2446)),"Sourcewatch",IF(ISNUMBER(SEARCH("desmog",F2446)),"Desmog",IF(ISNUMBER(SEARCH("Exxon",F2446)),"Exxonsecrets",IF(ISNUMBER(SEARCH("wikipedia",F2446)),"Wikipedia",IF(ISNUMBER(SEARCH("greenpeace",F2446)),"Greenpeace",IF(ISNUMBER(SEARCH("Polluterwatch",F2446)),"Polluterwatch",IF(F2446="","","Other")))))))</f>
        <v/>
      </c>
      <c r="H2446">
        <f>LEN(B2446)</f>
        <v>16</v>
      </c>
    </row>
    <row r="2447" spans="1:9" ht="15.75" customHeight="1" x14ac:dyDescent="0.2">
      <c r="A2447" s="11" t="s">
        <v>4385</v>
      </c>
      <c r="B2447" s="11" t="s">
        <v>4385</v>
      </c>
      <c r="C2447" t="s">
        <v>25</v>
      </c>
      <c r="D2447" t="s">
        <v>17</v>
      </c>
      <c r="G2447" s="3" t="str">
        <f>IF(ISNUMBER(SEARCH("Sourcewatch",F2447)),"Sourcewatch",IF(ISNUMBER(SEARCH("desmog",F2447)),"Desmog",IF(ISNUMBER(SEARCH("Exxon",F2447)),"Exxonsecrets",IF(ISNUMBER(SEARCH("wikipedia",F2447)),"Wikipedia",IF(ISNUMBER(SEARCH("greenpeace",F2447)),"Greenpeace",IF(ISNUMBER(SEARCH("Polluterwatch",F2447)),"Polluterwatch",IF(F2447="","","Other")))))))</f>
        <v/>
      </c>
      <c r="H2447">
        <f>LEN(B2447)</f>
        <v>8</v>
      </c>
      <c r="I2447" s="17" t="s">
        <v>25</v>
      </c>
    </row>
    <row r="2448" spans="1:9" ht="15.75" customHeight="1" x14ac:dyDescent="0.2">
      <c r="A2448" s="11" t="s">
        <v>4309</v>
      </c>
      <c r="B2448" s="11" t="s">
        <v>4309</v>
      </c>
      <c r="C2448" t="s">
        <v>25</v>
      </c>
      <c r="D2448" t="s">
        <v>17</v>
      </c>
      <c r="G2448" s="3" t="str">
        <f>IF(ISNUMBER(SEARCH("Sourcewatch",F2448)),"Sourcewatch",IF(ISNUMBER(SEARCH("desmog",F2448)),"Desmog",IF(ISNUMBER(SEARCH("Exxon",F2448)),"Exxonsecrets",IF(ISNUMBER(SEARCH("wikipedia",F2448)),"Wikipedia",IF(ISNUMBER(SEARCH("greenpeace",F2448)),"Greenpeace",IF(ISNUMBER(SEARCH("Polluterwatch",F2448)),"Polluterwatch",IF(F2448="","","Other")))))))</f>
        <v/>
      </c>
      <c r="H2448">
        <f>LEN(B2448)</f>
        <v>10</v>
      </c>
      <c r="I2448" s="17" t="s">
        <v>25</v>
      </c>
    </row>
    <row r="2449" spans="1:9" ht="15.75" customHeight="1" x14ac:dyDescent="0.2">
      <c r="A2449" s="3" t="s">
        <v>2402</v>
      </c>
      <c r="B2449" s="3" t="s">
        <v>2402</v>
      </c>
      <c r="C2449" s="3" t="s">
        <v>17</v>
      </c>
      <c r="D2449" s="3" t="s">
        <v>25</v>
      </c>
      <c r="G2449" s="3" t="str">
        <f>IF(ISNUMBER(SEARCH("Sourcewatch",F2449)),"Sourcewatch",IF(ISNUMBER(SEARCH("desmog",F2449)),"Desmog",IF(ISNUMBER(SEARCH("Exxon",F2449)),"Exxonsecrets",IF(ISNUMBER(SEARCH("wikipedia",F2449)),"Wikipedia",IF(ISNUMBER(SEARCH("greenpeace",F2449)),"Greenpeace",IF(ISNUMBER(SEARCH("Polluterwatch",F2449)),"Polluterwatch",IF(F2449="","","Other")))))))</f>
        <v/>
      </c>
      <c r="H2449">
        <f>LEN(B2449)</f>
        <v>19</v>
      </c>
    </row>
    <row r="2450" spans="1:9" ht="15.75" customHeight="1" x14ac:dyDescent="0.2">
      <c r="A2450" s="16" t="s">
        <v>4602</v>
      </c>
      <c r="B2450" s="16" t="s">
        <v>4602</v>
      </c>
      <c r="C2450" s="17" t="s">
        <v>17</v>
      </c>
      <c r="D2450" t="s">
        <v>25</v>
      </c>
      <c r="E2450" s="17"/>
      <c r="F2450" s="17"/>
      <c r="G2450" s="17"/>
      <c r="H2450" s="17">
        <f>LEN(B2450)</f>
        <v>18</v>
      </c>
      <c r="I2450" s="17" t="s">
        <v>25</v>
      </c>
    </row>
    <row r="2451" spans="1:9" ht="15.75" customHeight="1" x14ac:dyDescent="0.2">
      <c r="A2451" s="3" t="s">
        <v>2403</v>
      </c>
      <c r="B2451" s="3" t="s">
        <v>2403</v>
      </c>
      <c r="C2451" s="3" t="s">
        <v>17</v>
      </c>
      <c r="D2451" s="3" t="s">
        <v>25</v>
      </c>
      <c r="G2451" s="3" t="str">
        <f>IF(ISNUMBER(SEARCH("Sourcewatch",F2451)),"Sourcewatch",IF(ISNUMBER(SEARCH("desmog",F2451)),"Desmog",IF(ISNUMBER(SEARCH("Exxon",F2451)),"Exxonsecrets",IF(ISNUMBER(SEARCH("wikipedia",F2451)),"Wikipedia",IF(ISNUMBER(SEARCH("greenpeace",F2451)),"Greenpeace",IF(ISNUMBER(SEARCH("Polluterwatch",F2451)),"Polluterwatch",IF(F2451="","","Other")))))))</f>
        <v/>
      </c>
      <c r="H2451">
        <f>LEN(B2451)</f>
        <v>24</v>
      </c>
    </row>
    <row r="2452" spans="1:9" ht="15.75" customHeight="1" x14ac:dyDescent="0.2">
      <c r="A2452" s="3" t="s">
        <v>2404</v>
      </c>
      <c r="B2452" s="3" t="s">
        <v>2404</v>
      </c>
      <c r="C2452" s="3" t="s">
        <v>25</v>
      </c>
      <c r="D2452" s="3" t="s">
        <v>17</v>
      </c>
      <c r="F2452" s="3" t="s">
        <v>17</v>
      </c>
      <c r="G2452" s="3" t="str">
        <f>IF(ISNUMBER(SEARCH("Sourcewatch",F2452)),"Sourcewatch",IF(ISNUMBER(SEARCH("desmog",F2452)),"Desmog",IF(ISNUMBER(SEARCH("Exxon",F2452)),"Exxonsecrets",IF(ISNUMBER(SEARCH("wikipedia",F2452)),"Wikipedia",IF(ISNUMBER(SEARCH("greenpeace",F2452)),"Greenpeace",IF(ISNUMBER(SEARCH("Polluterwatch",F2452)),"Polluterwatch",IF(F2452="","","Other")))))))</f>
        <v/>
      </c>
      <c r="H2452">
        <f>LEN(B2452)</f>
        <v>6</v>
      </c>
    </row>
    <row r="2453" spans="1:9" ht="15.75" customHeight="1" x14ac:dyDescent="0.2">
      <c r="A2453" s="11" t="s">
        <v>4568</v>
      </c>
      <c r="B2453" s="11" t="s">
        <v>4568</v>
      </c>
      <c r="C2453" t="s">
        <v>25</v>
      </c>
      <c r="D2453" t="s">
        <v>17</v>
      </c>
      <c r="G2453" s="3" t="str">
        <f>IF(ISNUMBER(SEARCH("Sourcewatch",F2453)),"Sourcewatch",IF(ISNUMBER(SEARCH("desmog",F2453)),"Desmog",IF(ISNUMBER(SEARCH("Exxon",F2453)),"Exxonsecrets",IF(ISNUMBER(SEARCH("wikipedia",F2453)),"Wikipedia",IF(ISNUMBER(SEARCH("greenpeace",F2453)),"Greenpeace",IF(ISNUMBER(SEARCH("Polluterwatch",F2453)),"Polluterwatch",IF(F2453="","","Other")))))))</f>
        <v/>
      </c>
      <c r="H2453">
        <f>LEN(B2453)</f>
        <v>9</v>
      </c>
      <c r="I2453" s="17" t="s">
        <v>25</v>
      </c>
    </row>
    <row r="2454" spans="1:9" ht="15.75" customHeight="1" x14ac:dyDescent="0.2">
      <c r="A2454" s="3" t="s">
        <v>2405</v>
      </c>
      <c r="B2454" s="3" t="s">
        <v>2405</v>
      </c>
      <c r="C2454" s="3" t="s">
        <v>25</v>
      </c>
      <c r="D2454" s="3" t="s">
        <v>17</v>
      </c>
      <c r="F2454" s="3" t="s">
        <v>17</v>
      </c>
      <c r="G2454" s="3" t="str">
        <f>IF(ISNUMBER(SEARCH("Sourcewatch",F2454)),"Sourcewatch",IF(ISNUMBER(SEARCH("desmog",F2454)),"Desmog",IF(ISNUMBER(SEARCH("Exxon",F2454)),"Exxonsecrets",IF(ISNUMBER(SEARCH("wikipedia",F2454)),"Wikipedia",IF(ISNUMBER(SEARCH("greenpeace",F2454)),"Greenpeace",IF(ISNUMBER(SEARCH("Polluterwatch",F2454)),"Polluterwatch",IF(F2454="","","Other")))))))</f>
        <v/>
      </c>
      <c r="H2454">
        <f>LEN(B2454)</f>
        <v>7</v>
      </c>
    </row>
    <row r="2455" spans="1:9" ht="15.75" customHeight="1" x14ac:dyDescent="0.2">
      <c r="A2455" s="11" t="s">
        <v>4594</v>
      </c>
      <c r="B2455" s="11" t="s">
        <v>4594</v>
      </c>
      <c r="C2455" t="s">
        <v>25</v>
      </c>
      <c r="D2455" t="s">
        <v>17</v>
      </c>
      <c r="G2455" s="3" t="str">
        <f>IF(ISNUMBER(SEARCH("Sourcewatch",F2455)),"Sourcewatch",IF(ISNUMBER(SEARCH("desmog",F2455)),"Desmog",IF(ISNUMBER(SEARCH("Exxon",F2455)),"Exxonsecrets",IF(ISNUMBER(SEARCH("wikipedia",F2455)),"Wikipedia",IF(ISNUMBER(SEARCH("greenpeace",F2455)),"Greenpeace",IF(ISNUMBER(SEARCH("Polluterwatch",F2455)),"Polluterwatch",IF(F2455="","","Other")))))))</f>
        <v/>
      </c>
      <c r="H2455">
        <f>LEN(B2455)</f>
        <v>6</v>
      </c>
      <c r="I2455" s="17" t="s">
        <v>25</v>
      </c>
    </row>
    <row r="2456" spans="1:9" ht="15.75" customHeight="1" x14ac:dyDescent="0.2">
      <c r="A2456" s="11" t="s">
        <v>4487</v>
      </c>
      <c r="B2456" s="11" t="s">
        <v>4487</v>
      </c>
      <c r="C2456" t="s">
        <v>17</v>
      </c>
      <c r="D2456" t="s">
        <v>17</v>
      </c>
      <c r="G2456" s="3" t="str">
        <f>IF(ISNUMBER(SEARCH("Sourcewatch",F2456)),"Sourcewatch",IF(ISNUMBER(SEARCH("desmog",F2456)),"Desmog",IF(ISNUMBER(SEARCH("Exxon",F2456)),"Exxonsecrets",IF(ISNUMBER(SEARCH("wikipedia",F2456)),"Wikipedia",IF(ISNUMBER(SEARCH("greenpeace",F2456)),"Greenpeace",IF(ISNUMBER(SEARCH("Polluterwatch",F2456)),"Polluterwatch",IF(F2456="","","Other")))))))</f>
        <v/>
      </c>
      <c r="H2456">
        <f>LEN(B2456)</f>
        <v>19</v>
      </c>
      <c r="I2456" s="17" t="s">
        <v>25</v>
      </c>
    </row>
    <row r="2457" spans="1:9" ht="15.75" customHeight="1" x14ac:dyDescent="0.2">
      <c r="A2457" s="3" t="s">
        <v>2406</v>
      </c>
      <c r="B2457" s="3" t="s">
        <v>2406</v>
      </c>
      <c r="C2457" s="3" t="s">
        <v>17</v>
      </c>
      <c r="D2457" s="3" t="s">
        <v>17</v>
      </c>
      <c r="F2457" s="3" t="s">
        <v>17</v>
      </c>
      <c r="G2457" s="3" t="str">
        <f>IF(ISNUMBER(SEARCH("Sourcewatch",F2457)),"Sourcewatch",IF(ISNUMBER(SEARCH("desmog",F2457)),"Desmog",IF(ISNUMBER(SEARCH("Exxon",F2457)),"Exxonsecrets",IF(ISNUMBER(SEARCH("wikipedia",F2457)),"Wikipedia",IF(ISNUMBER(SEARCH("greenpeace",F2457)),"Greenpeace",IF(ISNUMBER(SEARCH("Polluterwatch",F2457)),"Polluterwatch",IF(F2457="","","Other")))))))</f>
        <v/>
      </c>
      <c r="H2457">
        <f>LEN(B2457)</f>
        <v>26</v>
      </c>
    </row>
    <row r="2458" spans="1:9" ht="15.75" customHeight="1" x14ac:dyDescent="0.2">
      <c r="A2458" s="3" t="s">
        <v>2407</v>
      </c>
      <c r="B2458" s="3" t="s">
        <v>2407</v>
      </c>
      <c r="C2458" s="3" t="s">
        <v>17</v>
      </c>
      <c r="D2458" s="3" t="s">
        <v>17</v>
      </c>
      <c r="F2458" s="3" t="s">
        <v>2408</v>
      </c>
      <c r="G2458" s="3" t="str">
        <f>IF(ISNUMBER(SEARCH("Sourcewatch",F2458)),"Sourcewatch",IF(ISNUMBER(SEARCH("desmog",F2458)),"Desmog",IF(ISNUMBER(SEARCH("Exxon",F2458)),"Exxonsecrets",IF(ISNUMBER(SEARCH("wikipedia",F2458)),"Wikipedia",IF(ISNUMBER(SEARCH("greenpeace",F2458)),"Greenpeace",IF(ISNUMBER(SEARCH("Polluterwatch",F2458)),"Polluterwatch",IF(F2458="","","Other")))))))</f>
        <v>Sourcewatch</v>
      </c>
      <c r="H2458">
        <f>LEN(B2458)</f>
        <v>15</v>
      </c>
    </row>
    <row r="2459" spans="1:9" ht="15.75" customHeight="1" x14ac:dyDescent="0.2">
      <c r="A2459" s="3" t="s">
        <v>2409</v>
      </c>
      <c r="B2459" s="3" t="s">
        <v>2409</v>
      </c>
      <c r="C2459" s="3" t="s">
        <v>17</v>
      </c>
      <c r="D2459" s="3" t="s">
        <v>17</v>
      </c>
      <c r="F2459" s="3" t="s">
        <v>2410</v>
      </c>
      <c r="G2459" s="3" t="str">
        <f>IF(ISNUMBER(SEARCH("Sourcewatch",F2459)),"Sourcewatch",IF(ISNUMBER(SEARCH("desmog",F2459)),"Desmog",IF(ISNUMBER(SEARCH("Exxon",F2459)),"Exxonsecrets",IF(ISNUMBER(SEARCH("wikipedia",F2459)),"Wikipedia",IF(ISNUMBER(SEARCH("greenpeace",F2459)),"Greenpeace",IF(ISNUMBER(SEARCH("Polluterwatch",F2459)),"Polluterwatch",IF(F2459="","","Other")))))))</f>
        <v>Desmog</v>
      </c>
      <c r="H2459">
        <f>LEN(B2459)</f>
        <v>21</v>
      </c>
    </row>
    <row r="2460" spans="1:9" ht="15.75" customHeight="1" x14ac:dyDescent="0.2">
      <c r="A2460" s="3" t="s">
        <v>2411</v>
      </c>
      <c r="B2460" s="3" t="s">
        <v>2411</v>
      </c>
      <c r="C2460" s="3" t="s">
        <v>25</v>
      </c>
      <c r="D2460" s="3" t="s">
        <v>17</v>
      </c>
      <c r="F2460" s="3" t="s">
        <v>17</v>
      </c>
      <c r="G2460" s="3" t="str">
        <f>IF(ISNUMBER(SEARCH("Sourcewatch",F2460)),"Sourcewatch",IF(ISNUMBER(SEARCH("desmog",F2460)),"Desmog",IF(ISNUMBER(SEARCH("Exxon",F2460)),"Exxonsecrets",IF(ISNUMBER(SEARCH("wikipedia",F2460)),"Wikipedia",IF(ISNUMBER(SEARCH("greenpeace",F2460)),"Greenpeace",IF(ISNUMBER(SEARCH("Polluterwatch",F2460)),"Polluterwatch",IF(F2460="","","Other")))))))</f>
        <v/>
      </c>
      <c r="H2460">
        <f>LEN(B2460)</f>
        <v>7</v>
      </c>
    </row>
    <row r="2461" spans="1:9" ht="15.75" customHeight="1" x14ac:dyDescent="0.2">
      <c r="A2461" s="11" t="s">
        <v>4353</v>
      </c>
      <c r="B2461" s="11" t="s">
        <v>4353</v>
      </c>
      <c r="C2461" t="s">
        <v>17</v>
      </c>
      <c r="D2461" t="s">
        <v>17</v>
      </c>
      <c r="G2461" s="3" t="str">
        <f>IF(ISNUMBER(SEARCH("Sourcewatch",F2461)),"Sourcewatch",IF(ISNUMBER(SEARCH("desmog",F2461)),"Desmog",IF(ISNUMBER(SEARCH("Exxon",F2461)),"Exxonsecrets",IF(ISNUMBER(SEARCH("wikipedia",F2461)),"Wikipedia",IF(ISNUMBER(SEARCH("greenpeace",F2461)),"Greenpeace",IF(ISNUMBER(SEARCH("Polluterwatch",F2461)),"Polluterwatch",IF(F2461="","","Other")))))))</f>
        <v/>
      </c>
      <c r="H2461">
        <f>LEN(B2461)</f>
        <v>21</v>
      </c>
      <c r="I2461" s="17" t="s">
        <v>25</v>
      </c>
    </row>
    <row r="2462" spans="1:9" ht="15.75" customHeight="1" x14ac:dyDescent="0.2">
      <c r="A2462" s="3" t="s">
        <v>2412</v>
      </c>
      <c r="B2462" s="3" t="s">
        <v>2412</v>
      </c>
      <c r="C2462" s="3" t="s">
        <v>25</v>
      </c>
      <c r="D2462" s="3" t="s">
        <v>17</v>
      </c>
      <c r="F2462" s="3" t="s">
        <v>17</v>
      </c>
      <c r="G2462" s="3" t="str">
        <f>IF(ISNUMBER(SEARCH("Sourcewatch",F2462)),"Sourcewatch",IF(ISNUMBER(SEARCH("desmog",F2462)),"Desmog",IF(ISNUMBER(SEARCH("Exxon",F2462)),"Exxonsecrets",IF(ISNUMBER(SEARCH("wikipedia",F2462)),"Wikipedia",IF(ISNUMBER(SEARCH("greenpeace",F2462)),"Greenpeace",IF(ISNUMBER(SEARCH("Polluterwatch",F2462)),"Polluterwatch",IF(F2462="","","Other")))))))</f>
        <v/>
      </c>
      <c r="H2462">
        <f>LEN(B2462)</f>
        <v>6</v>
      </c>
    </row>
    <row r="2463" spans="1:9" ht="15.75" customHeight="1" x14ac:dyDescent="0.2">
      <c r="A2463" s="3" t="s">
        <v>2413</v>
      </c>
      <c r="B2463" s="3" t="s">
        <v>2413</v>
      </c>
      <c r="C2463" s="3" t="s">
        <v>25</v>
      </c>
      <c r="D2463" s="3" t="s">
        <v>17</v>
      </c>
      <c r="F2463" s="3" t="s">
        <v>17</v>
      </c>
      <c r="G2463" s="3" t="str">
        <f>IF(ISNUMBER(SEARCH("Sourcewatch",F2463)),"Sourcewatch",IF(ISNUMBER(SEARCH("desmog",F2463)),"Desmog",IF(ISNUMBER(SEARCH("Exxon",F2463)),"Exxonsecrets",IF(ISNUMBER(SEARCH("wikipedia",F2463)),"Wikipedia",IF(ISNUMBER(SEARCH("greenpeace",F2463)),"Greenpeace",IF(ISNUMBER(SEARCH("Polluterwatch",F2463)),"Polluterwatch",IF(F2463="","","Other")))))))</f>
        <v/>
      </c>
      <c r="H2463">
        <f>LEN(B2463)</f>
        <v>15</v>
      </c>
    </row>
    <row r="2464" spans="1:9" ht="15.75" customHeight="1" x14ac:dyDescent="0.2">
      <c r="A2464" s="3" t="s">
        <v>2414</v>
      </c>
      <c r="B2464" s="3" t="s">
        <v>2414</v>
      </c>
      <c r="C2464" s="3" t="s">
        <v>25</v>
      </c>
      <c r="D2464" s="3" t="s">
        <v>17</v>
      </c>
      <c r="F2464" s="3" t="s">
        <v>17</v>
      </c>
      <c r="G2464" s="3" t="str">
        <f>IF(ISNUMBER(SEARCH("Sourcewatch",F2464)),"Sourcewatch",IF(ISNUMBER(SEARCH("desmog",F2464)),"Desmog",IF(ISNUMBER(SEARCH("Exxon",F2464)),"Exxonsecrets",IF(ISNUMBER(SEARCH("wikipedia",F2464)),"Wikipedia",IF(ISNUMBER(SEARCH("greenpeace",F2464)),"Greenpeace",IF(ISNUMBER(SEARCH("Polluterwatch",F2464)),"Polluterwatch",IF(F2464="","","Other")))))))</f>
        <v/>
      </c>
      <c r="H2464">
        <f>LEN(B2464)</f>
        <v>8</v>
      </c>
    </row>
    <row r="2465" spans="1:9" ht="15.75" customHeight="1" x14ac:dyDescent="0.2">
      <c r="A2465" s="3" t="s">
        <v>2415</v>
      </c>
      <c r="B2465" s="3" t="s">
        <v>2415</v>
      </c>
      <c r="C2465" s="3" t="s">
        <v>25</v>
      </c>
      <c r="D2465" s="3" t="s">
        <v>17</v>
      </c>
      <c r="F2465" s="3" t="s">
        <v>17</v>
      </c>
      <c r="G2465" s="3" t="str">
        <f>IF(ISNUMBER(SEARCH("Sourcewatch",F2465)),"Sourcewatch",IF(ISNUMBER(SEARCH("desmog",F2465)),"Desmog",IF(ISNUMBER(SEARCH("Exxon",F2465)),"Exxonsecrets",IF(ISNUMBER(SEARCH("wikipedia",F2465)),"Wikipedia",IF(ISNUMBER(SEARCH("greenpeace",F2465)),"Greenpeace",IF(ISNUMBER(SEARCH("Polluterwatch",F2465)),"Polluterwatch",IF(F2465="","","Other")))))))</f>
        <v/>
      </c>
      <c r="H2465">
        <f>LEN(B2465)</f>
        <v>15</v>
      </c>
    </row>
    <row r="2466" spans="1:9" ht="15.75" customHeight="1" x14ac:dyDescent="0.2">
      <c r="A2466" s="3" t="s">
        <v>2416</v>
      </c>
      <c r="B2466" s="3" t="s">
        <v>2416</v>
      </c>
      <c r="C2466" s="3" t="s">
        <v>25</v>
      </c>
      <c r="D2466" s="3" t="s">
        <v>17</v>
      </c>
      <c r="F2466" s="3" t="s">
        <v>17</v>
      </c>
      <c r="G2466" s="3" t="str">
        <f>IF(ISNUMBER(SEARCH("Sourcewatch",F2466)),"Sourcewatch",IF(ISNUMBER(SEARCH("desmog",F2466)),"Desmog",IF(ISNUMBER(SEARCH("Exxon",F2466)),"Exxonsecrets",IF(ISNUMBER(SEARCH("wikipedia",F2466)),"Wikipedia",IF(ISNUMBER(SEARCH("greenpeace",F2466)),"Greenpeace",IF(ISNUMBER(SEARCH("Polluterwatch",F2466)),"Polluterwatch",IF(F2466="","","Other")))))))</f>
        <v/>
      </c>
      <c r="H2466">
        <f>LEN(B2466)</f>
        <v>6</v>
      </c>
    </row>
    <row r="2467" spans="1:9" ht="15.75" customHeight="1" x14ac:dyDescent="0.2">
      <c r="A2467" s="11" t="s">
        <v>4305</v>
      </c>
      <c r="B2467" s="11" t="s">
        <v>4305</v>
      </c>
      <c r="C2467" t="s">
        <v>25</v>
      </c>
      <c r="D2467" t="s">
        <v>17</v>
      </c>
      <c r="G2467" s="3" t="str">
        <f>IF(ISNUMBER(SEARCH("Sourcewatch",F2467)),"Sourcewatch",IF(ISNUMBER(SEARCH("desmog",F2467)),"Desmog",IF(ISNUMBER(SEARCH("Exxon",F2467)),"Exxonsecrets",IF(ISNUMBER(SEARCH("wikipedia",F2467)),"Wikipedia",IF(ISNUMBER(SEARCH("greenpeace",F2467)),"Greenpeace",IF(ISNUMBER(SEARCH("Polluterwatch",F2467)),"Polluterwatch",IF(F2467="","","Other")))))))</f>
        <v/>
      </c>
      <c r="H2467">
        <f>LEN(B2467)</f>
        <v>5</v>
      </c>
      <c r="I2467" s="17" t="s">
        <v>25</v>
      </c>
    </row>
    <row r="2468" spans="1:9" ht="15.75" customHeight="1" x14ac:dyDescent="0.2">
      <c r="A2468" s="3" t="s">
        <v>2417</v>
      </c>
      <c r="B2468" s="3" t="s">
        <v>2417</v>
      </c>
      <c r="C2468" s="3" t="s">
        <v>25</v>
      </c>
      <c r="D2468" s="3" t="s">
        <v>17</v>
      </c>
      <c r="F2468" s="3" t="s">
        <v>17</v>
      </c>
      <c r="G2468" s="3" t="str">
        <f>IF(ISNUMBER(SEARCH("Sourcewatch",F2468)),"Sourcewatch",IF(ISNUMBER(SEARCH("desmog",F2468)),"Desmog",IF(ISNUMBER(SEARCH("Exxon",F2468)),"Exxonsecrets",IF(ISNUMBER(SEARCH("wikipedia",F2468)),"Wikipedia",IF(ISNUMBER(SEARCH("greenpeace",F2468)),"Greenpeace",IF(ISNUMBER(SEARCH("Polluterwatch",F2468)),"Polluterwatch",IF(F2468="","","Other")))))))</f>
        <v/>
      </c>
      <c r="H2468">
        <f>LEN(B2468)</f>
        <v>6</v>
      </c>
    </row>
    <row r="2469" spans="1:9" ht="15.75" customHeight="1" x14ac:dyDescent="0.2">
      <c r="A2469" s="3" t="s">
        <v>2418</v>
      </c>
      <c r="B2469" s="3" t="s">
        <v>2418</v>
      </c>
      <c r="C2469" s="3" t="s">
        <v>25</v>
      </c>
      <c r="D2469" s="3" t="s">
        <v>17</v>
      </c>
      <c r="F2469" s="3" t="s">
        <v>17</v>
      </c>
      <c r="G2469" s="3" t="str">
        <f>IF(ISNUMBER(SEARCH("Sourcewatch",F2469)),"Sourcewatch",IF(ISNUMBER(SEARCH("desmog",F2469)),"Desmog",IF(ISNUMBER(SEARCH("Exxon",F2469)),"Exxonsecrets",IF(ISNUMBER(SEARCH("wikipedia",F2469)),"Wikipedia",IF(ISNUMBER(SEARCH("greenpeace",F2469)),"Greenpeace",IF(ISNUMBER(SEARCH("Polluterwatch",F2469)),"Polluterwatch",IF(F2469="","","Other")))))))</f>
        <v/>
      </c>
      <c r="H2469">
        <f>LEN(B2469)</f>
        <v>13</v>
      </c>
    </row>
    <row r="2470" spans="1:9" ht="15.75" customHeight="1" x14ac:dyDescent="0.2">
      <c r="A2470" s="3" t="s">
        <v>2419</v>
      </c>
      <c r="B2470" s="3" t="s">
        <v>2419</v>
      </c>
      <c r="C2470" s="3" t="s">
        <v>25</v>
      </c>
      <c r="D2470" s="3" t="s">
        <v>17</v>
      </c>
      <c r="F2470" s="3" t="s">
        <v>17</v>
      </c>
      <c r="G2470" s="3" t="str">
        <f>IF(ISNUMBER(SEARCH("Sourcewatch",F2470)),"Sourcewatch",IF(ISNUMBER(SEARCH("desmog",F2470)),"Desmog",IF(ISNUMBER(SEARCH("Exxon",F2470)),"Exxonsecrets",IF(ISNUMBER(SEARCH("wikipedia",F2470)),"Wikipedia",IF(ISNUMBER(SEARCH("greenpeace",F2470)),"Greenpeace",IF(ISNUMBER(SEARCH("Polluterwatch",F2470)),"Polluterwatch",IF(F2470="","","Other")))))))</f>
        <v/>
      </c>
      <c r="H2470">
        <f>LEN(B2470)</f>
        <v>18</v>
      </c>
    </row>
    <row r="2471" spans="1:9" ht="15.75" customHeight="1" x14ac:dyDescent="0.2">
      <c r="A2471" s="3" t="s">
        <v>2420</v>
      </c>
      <c r="B2471" s="3" t="s">
        <v>2420</v>
      </c>
      <c r="C2471" s="3" t="s">
        <v>25</v>
      </c>
      <c r="D2471" s="3" t="s">
        <v>17</v>
      </c>
      <c r="F2471" s="3" t="s">
        <v>17</v>
      </c>
      <c r="G2471" s="3" t="str">
        <f>IF(ISNUMBER(SEARCH("Sourcewatch",F2471)),"Sourcewatch",IF(ISNUMBER(SEARCH("desmog",F2471)),"Desmog",IF(ISNUMBER(SEARCH("Exxon",F2471)),"Exxonsecrets",IF(ISNUMBER(SEARCH("wikipedia",F2471)),"Wikipedia",IF(ISNUMBER(SEARCH("greenpeace",F2471)),"Greenpeace",IF(ISNUMBER(SEARCH("Polluterwatch",F2471)),"Polluterwatch",IF(F2471="","","Other")))))))</f>
        <v/>
      </c>
      <c r="H2471">
        <f>LEN(B2471)</f>
        <v>16</v>
      </c>
    </row>
    <row r="2472" spans="1:9" ht="15.75" customHeight="1" x14ac:dyDescent="0.2">
      <c r="A2472" s="11" t="s">
        <v>4317</v>
      </c>
      <c r="B2472" s="11" t="s">
        <v>4317</v>
      </c>
      <c r="C2472" t="s">
        <v>25</v>
      </c>
      <c r="D2472" t="s">
        <v>17</v>
      </c>
      <c r="G2472" s="3" t="str">
        <f>IF(ISNUMBER(SEARCH("Sourcewatch",F2472)),"Sourcewatch",IF(ISNUMBER(SEARCH("desmog",F2472)),"Desmog",IF(ISNUMBER(SEARCH("Exxon",F2472)),"Exxonsecrets",IF(ISNUMBER(SEARCH("wikipedia",F2472)),"Wikipedia",IF(ISNUMBER(SEARCH("greenpeace",F2472)),"Greenpeace",IF(ISNUMBER(SEARCH("Polluterwatch",F2472)),"Polluterwatch",IF(F2472="","","Other")))))))</f>
        <v/>
      </c>
      <c r="H2472">
        <f>LEN(B2472)</f>
        <v>7</v>
      </c>
      <c r="I2472" s="17" t="s">
        <v>25</v>
      </c>
    </row>
    <row r="2473" spans="1:9" ht="15.75" customHeight="1" x14ac:dyDescent="0.2">
      <c r="A2473" s="11" t="s">
        <v>4596</v>
      </c>
      <c r="B2473" s="11" t="s">
        <v>4596</v>
      </c>
      <c r="C2473" t="s">
        <v>25</v>
      </c>
      <c r="D2473" t="s">
        <v>17</v>
      </c>
      <c r="G2473" s="3" t="str">
        <f>IF(ISNUMBER(SEARCH("Sourcewatch",F2473)),"Sourcewatch",IF(ISNUMBER(SEARCH("desmog",F2473)),"Desmog",IF(ISNUMBER(SEARCH("Exxon",F2473)),"Exxonsecrets",IF(ISNUMBER(SEARCH("wikipedia",F2473)),"Wikipedia",IF(ISNUMBER(SEARCH("greenpeace",F2473)),"Greenpeace",IF(ISNUMBER(SEARCH("Polluterwatch",F2473)),"Polluterwatch",IF(F2473="","","Other")))))))</f>
        <v/>
      </c>
      <c r="H2473">
        <f>LEN(B2473)</f>
        <v>4</v>
      </c>
      <c r="I2473" s="17" t="s">
        <v>25</v>
      </c>
    </row>
    <row r="2474" spans="1:9" ht="15.75" customHeight="1" x14ac:dyDescent="0.2">
      <c r="A2474" s="3" t="s">
        <v>2421</v>
      </c>
      <c r="B2474" s="3" t="s">
        <v>2421</v>
      </c>
      <c r="C2474" s="3" t="s">
        <v>25</v>
      </c>
      <c r="D2474" s="3" t="s">
        <v>17</v>
      </c>
      <c r="F2474" s="3" t="s">
        <v>17</v>
      </c>
      <c r="G2474" s="3" t="str">
        <f>IF(ISNUMBER(SEARCH("Sourcewatch",F2474)),"Sourcewatch",IF(ISNUMBER(SEARCH("desmog",F2474)),"Desmog",IF(ISNUMBER(SEARCH("Exxon",F2474)),"Exxonsecrets",IF(ISNUMBER(SEARCH("wikipedia",F2474)),"Wikipedia",IF(ISNUMBER(SEARCH("greenpeace",F2474)),"Greenpeace",IF(ISNUMBER(SEARCH("Polluterwatch",F2474)),"Polluterwatch",IF(F2474="","","Other")))))))</f>
        <v/>
      </c>
      <c r="H2474">
        <f>LEN(B2474)</f>
        <v>6</v>
      </c>
    </row>
    <row r="2475" spans="1:9" ht="15.75" customHeight="1" x14ac:dyDescent="0.2">
      <c r="A2475" s="3" t="s">
        <v>2422</v>
      </c>
      <c r="B2475" s="3" t="s">
        <v>2422</v>
      </c>
      <c r="C2475" s="3" t="s">
        <v>25</v>
      </c>
      <c r="D2475" s="3" t="s">
        <v>17</v>
      </c>
      <c r="F2475" s="3" t="s">
        <v>17</v>
      </c>
      <c r="G2475" s="3" t="str">
        <f>IF(ISNUMBER(SEARCH("Sourcewatch",F2475)),"Sourcewatch",IF(ISNUMBER(SEARCH("desmog",F2475)),"Desmog",IF(ISNUMBER(SEARCH("Exxon",F2475)),"Exxonsecrets",IF(ISNUMBER(SEARCH("wikipedia",F2475)),"Wikipedia",IF(ISNUMBER(SEARCH("greenpeace",F2475)),"Greenpeace",IF(ISNUMBER(SEARCH("Polluterwatch",F2475)),"Polluterwatch",IF(F2475="","","Other")))))))</f>
        <v/>
      </c>
      <c r="H2475">
        <f>LEN(B2475)</f>
        <v>13</v>
      </c>
    </row>
    <row r="2476" spans="1:9" ht="15.75" customHeight="1" x14ac:dyDescent="0.2">
      <c r="A2476" s="3" t="s">
        <v>2423</v>
      </c>
      <c r="B2476" s="3" t="s">
        <v>2423</v>
      </c>
      <c r="D2476" s="3" t="s">
        <v>17</v>
      </c>
      <c r="E2476" s="3" t="s">
        <v>27</v>
      </c>
      <c r="F2476" s="3" t="s">
        <v>17</v>
      </c>
      <c r="G2476" s="3" t="str">
        <f>IF(ISNUMBER(SEARCH("Sourcewatch",F2476)),"Sourcewatch",IF(ISNUMBER(SEARCH("desmog",F2476)),"Desmog",IF(ISNUMBER(SEARCH("Exxon",F2476)),"Exxonsecrets",IF(ISNUMBER(SEARCH("wikipedia",F2476)),"Wikipedia",IF(ISNUMBER(SEARCH("greenpeace",F2476)),"Greenpeace",IF(ISNUMBER(SEARCH("Polluterwatch",F2476)),"Polluterwatch",IF(F2476="","","Other")))))))</f>
        <v/>
      </c>
      <c r="H2476">
        <f>LEN(B2476)</f>
        <v>38</v>
      </c>
    </row>
    <row r="2477" spans="1:9" ht="15.75" customHeight="1" x14ac:dyDescent="0.2">
      <c r="A2477" s="3" t="s">
        <v>2424</v>
      </c>
      <c r="B2477" s="3" t="s">
        <v>2424</v>
      </c>
      <c r="C2477" s="3" t="s">
        <v>25</v>
      </c>
      <c r="D2477" s="3" t="s">
        <v>17</v>
      </c>
      <c r="F2477" s="3" t="s">
        <v>17</v>
      </c>
      <c r="G2477" s="3" t="str">
        <f>IF(ISNUMBER(SEARCH("Sourcewatch",F2477)),"Sourcewatch",IF(ISNUMBER(SEARCH("desmog",F2477)),"Desmog",IF(ISNUMBER(SEARCH("Exxon",F2477)),"Exxonsecrets",IF(ISNUMBER(SEARCH("wikipedia",F2477)),"Wikipedia",IF(ISNUMBER(SEARCH("greenpeace",F2477)),"Greenpeace",IF(ISNUMBER(SEARCH("Polluterwatch",F2477)),"Polluterwatch",IF(F2477="","","Other")))))))</f>
        <v/>
      </c>
      <c r="H2477">
        <f>LEN(B2477)</f>
        <v>4</v>
      </c>
    </row>
    <row r="2478" spans="1:9" ht="15.75" customHeight="1" x14ac:dyDescent="0.2">
      <c r="A2478" s="3" t="s">
        <v>2425</v>
      </c>
      <c r="B2478" s="3" t="s">
        <v>2425</v>
      </c>
      <c r="C2478" s="3" t="s">
        <v>25</v>
      </c>
      <c r="D2478" s="3" t="s">
        <v>17</v>
      </c>
      <c r="F2478" s="3" t="s">
        <v>17</v>
      </c>
      <c r="G2478" s="3" t="str">
        <f>IF(ISNUMBER(SEARCH("Sourcewatch",F2478)),"Sourcewatch",IF(ISNUMBER(SEARCH("desmog",F2478)),"Desmog",IF(ISNUMBER(SEARCH("Exxon",F2478)),"Exxonsecrets",IF(ISNUMBER(SEARCH("wikipedia",F2478)),"Wikipedia",IF(ISNUMBER(SEARCH("greenpeace",F2478)),"Greenpeace",IF(ISNUMBER(SEARCH("Polluterwatch",F2478)),"Polluterwatch",IF(F2478="","","Other")))))))</f>
        <v/>
      </c>
      <c r="H2478">
        <f>LEN(B2478)</f>
        <v>13</v>
      </c>
    </row>
    <row r="2479" spans="1:9" ht="15.75" customHeight="1" x14ac:dyDescent="0.2">
      <c r="A2479" s="3" t="s">
        <v>2426</v>
      </c>
      <c r="B2479" s="3" t="s">
        <v>2426</v>
      </c>
      <c r="C2479" s="3" t="s">
        <v>25</v>
      </c>
      <c r="D2479" s="3" t="s">
        <v>17</v>
      </c>
      <c r="F2479" s="3" t="s">
        <v>17</v>
      </c>
      <c r="G2479" s="3" t="str">
        <f>IF(ISNUMBER(SEARCH("Sourcewatch",F2479)),"Sourcewatch",IF(ISNUMBER(SEARCH("desmog",F2479)),"Desmog",IF(ISNUMBER(SEARCH("Exxon",F2479)),"Exxonsecrets",IF(ISNUMBER(SEARCH("wikipedia",F2479)),"Wikipedia",IF(ISNUMBER(SEARCH("greenpeace",F2479)),"Greenpeace",IF(ISNUMBER(SEARCH("Polluterwatch",F2479)),"Polluterwatch",IF(F2479="","","Other")))))))</f>
        <v/>
      </c>
      <c r="H2479">
        <f>LEN(B2479)</f>
        <v>15</v>
      </c>
    </row>
    <row r="2480" spans="1:9" ht="15.75" customHeight="1" x14ac:dyDescent="0.2">
      <c r="A2480" s="11" t="s">
        <v>4360</v>
      </c>
      <c r="B2480" s="11" t="s">
        <v>4360</v>
      </c>
      <c r="C2480" t="s">
        <v>25</v>
      </c>
      <c r="D2480" t="s">
        <v>17</v>
      </c>
      <c r="G2480" s="3" t="str">
        <f>IF(ISNUMBER(SEARCH("Sourcewatch",F2480)),"Sourcewatch",IF(ISNUMBER(SEARCH("desmog",F2480)),"Desmog",IF(ISNUMBER(SEARCH("Exxon",F2480)),"Exxonsecrets",IF(ISNUMBER(SEARCH("wikipedia",F2480)),"Wikipedia",IF(ISNUMBER(SEARCH("greenpeace",F2480)),"Greenpeace",IF(ISNUMBER(SEARCH("Polluterwatch",F2480)),"Polluterwatch",IF(F2480="","","Other")))))))</f>
        <v/>
      </c>
      <c r="H2480">
        <f>LEN(B2480)</f>
        <v>7</v>
      </c>
      <c r="I2480" s="17" t="s">
        <v>25</v>
      </c>
    </row>
    <row r="2481" spans="1:9" ht="15.75" customHeight="1" x14ac:dyDescent="0.2">
      <c r="A2481" s="3" t="s">
        <v>2427</v>
      </c>
      <c r="B2481" s="3" t="s">
        <v>2427</v>
      </c>
      <c r="C2481" s="3" t="s">
        <v>25</v>
      </c>
      <c r="D2481" s="3" t="s">
        <v>17</v>
      </c>
      <c r="F2481" s="3" t="s">
        <v>17</v>
      </c>
      <c r="G2481" s="3" t="str">
        <f>IF(ISNUMBER(SEARCH("Sourcewatch",F2481)),"Sourcewatch",IF(ISNUMBER(SEARCH("desmog",F2481)),"Desmog",IF(ISNUMBER(SEARCH("Exxon",F2481)),"Exxonsecrets",IF(ISNUMBER(SEARCH("wikipedia",F2481)),"Wikipedia",IF(ISNUMBER(SEARCH("greenpeace",F2481)),"Greenpeace",IF(ISNUMBER(SEARCH("Polluterwatch",F2481)),"Polluterwatch",IF(F2481="","","Other")))))))</f>
        <v/>
      </c>
      <c r="H2481">
        <f>LEN(B2481)</f>
        <v>16</v>
      </c>
    </row>
    <row r="2482" spans="1:9" ht="15.75" customHeight="1" x14ac:dyDescent="0.2">
      <c r="A2482" s="3" t="s">
        <v>2428</v>
      </c>
      <c r="B2482" s="3" t="s">
        <v>2428</v>
      </c>
      <c r="C2482" s="3" t="s">
        <v>17</v>
      </c>
      <c r="D2482" s="3" t="s">
        <v>25</v>
      </c>
      <c r="G2482" s="3" t="str">
        <f>IF(ISNUMBER(SEARCH("Sourcewatch",F2482)),"Sourcewatch",IF(ISNUMBER(SEARCH("desmog",F2482)),"Desmog",IF(ISNUMBER(SEARCH("Exxon",F2482)),"Exxonsecrets",IF(ISNUMBER(SEARCH("wikipedia",F2482)),"Wikipedia",IF(ISNUMBER(SEARCH("greenpeace",F2482)),"Greenpeace",IF(ISNUMBER(SEARCH("Polluterwatch",F2482)),"Polluterwatch",IF(F2482="","","Other")))))))</f>
        <v/>
      </c>
      <c r="H2482">
        <f>LEN(B2482)</f>
        <v>13</v>
      </c>
    </row>
    <row r="2483" spans="1:9" ht="15.75" customHeight="1" x14ac:dyDescent="0.2">
      <c r="A2483" s="3" t="s">
        <v>2429</v>
      </c>
      <c r="B2483" s="3" t="s">
        <v>2429</v>
      </c>
      <c r="C2483" s="3" t="s">
        <v>25</v>
      </c>
      <c r="D2483" s="3" t="s">
        <v>17</v>
      </c>
      <c r="F2483" s="3" t="s">
        <v>17</v>
      </c>
      <c r="G2483" s="3" t="str">
        <f>IF(ISNUMBER(SEARCH("Sourcewatch",F2483)),"Sourcewatch",IF(ISNUMBER(SEARCH("desmog",F2483)),"Desmog",IF(ISNUMBER(SEARCH("Exxon",F2483)),"Exxonsecrets",IF(ISNUMBER(SEARCH("wikipedia",F2483)),"Wikipedia",IF(ISNUMBER(SEARCH("greenpeace",F2483)),"Greenpeace",IF(ISNUMBER(SEARCH("Polluterwatch",F2483)),"Polluterwatch",IF(F2483="","","Other")))))))</f>
        <v/>
      </c>
      <c r="H2483">
        <f>LEN(B2483)</f>
        <v>5</v>
      </c>
    </row>
    <row r="2484" spans="1:9" ht="15.75" customHeight="1" x14ac:dyDescent="0.2">
      <c r="A2484" s="3" t="s">
        <v>2430</v>
      </c>
      <c r="B2484" s="3" t="s">
        <v>2430</v>
      </c>
      <c r="C2484" s="3" t="s">
        <v>25</v>
      </c>
      <c r="D2484" s="3" t="s">
        <v>17</v>
      </c>
      <c r="F2484" s="3" t="s">
        <v>17</v>
      </c>
      <c r="G2484" s="3" t="str">
        <f>IF(ISNUMBER(SEARCH("Sourcewatch",F2484)),"Sourcewatch",IF(ISNUMBER(SEARCH("desmog",F2484)),"Desmog",IF(ISNUMBER(SEARCH("Exxon",F2484)),"Exxonsecrets",IF(ISNUMBER(SEARCH("wikipedia",F2484)),"Wikipedia",IF(ISNUMBER(SEARCH("greenpeace",F2484)),"Greenpeace",IF(ISNUMBER(SEARCH("Polluterwatch",F2484)),"Polluterwatch",IF(F2484="","","Other")))))))</f>
        <v/>
      </c>
      <c r="H2484">
        <f>LEN(B2484)</f>
        <v>10</v>
      </c>
    </row>
    <row r="2485" spans="1:9" ht="15.75" customHeight="1" x14ac:dyDescent="0.2">
      <c r="A2485" s="3" t="s">
        <v>2431</v>
      </c>
      <c r="B2485" s="3" t="s">
        <v>2431</v>
      </c>
      <c r="C2485" s="3" t="s">
        <v>25</v>
      </c>
      <c r="D2485" s="3" t="s">
        <v>17</v>
      </c>
      <c r="F2485" s="3" t="s">
        <v>17</v>
      </c>
      <c r="G2485" s="3" t="str">
        <f>IF(ISNUMBER(SEARCH("Sourcewatch",F2485)),"Sourcewatch",IF(ISNUMBER(SEARCH("desmog",F2485)),"Desmog",IF(ISNUMBER(SEARCH("Exxon",F2485)),"Exxonsecrets",IF(ISNUMBER(SEARCH("wikipedia",F2485)),"Wikipedia",IF(ISNUMBER(SEARCH("greenpeace",F2485)),"Greenpeace",IF(ISNUMBER(SEARCH("Polluterwatch",F2485)),"Polluterwatch",IF(F2485="","","Other")))))))</f>
        <v/>
      </c>
      <c r="H2485">
        <f>LEN(B2485)</f>
        <v>13</v>
      </c>
    </row>
    <row r="2486" spans="1:9" ht="15.75" customHeight="1" x14ac:dyDescent="0.2">
      <c r="A2486" s="3" t="s">
        <v>2432</v>
      </c>
      <c r="B2486" s="3" t="s">
        <v>2432</v>
      </c>
      <c r="C2486" s="3" t="s">
        <v>17</v>
      </c>
      <c r="D2486" s="3" t="s">
        <v>25</v>
      </c>
      <c r="G2486" s="3" t="str">
        <f>IF(ISNUMBER(SEARCH("Sourcewatch",F2486)),"Sourcewatch",IF(ISNUMBER(SEARCH("desmog",F2486)),"Desmog",IF(ISNUMBER(SEARCH("Exxon",F2486)),"Exxonsecrets",IF(ISNUMBER(SEARCH("wikipedia",F2486)),"Wikipedia",IF(ISNUMBER(SEARCH("greenpeace",F2486)),"Greenpeace",IF(ISNUMBER(SEARCH("Polluterwatch",F2486)),"Polluterwatch",IF(F2486="","","Other")))))))</f>
        <v/>
      </c>
      <c r="H2486">
        <f>LEN(B2486)</f>
        <v>40</v>
      </c>
    </row>
    <row r="2487" spans="1:9" ht="15.75" customHeight="1" x14ac:dyDescent="0.2">
      <c r="A2487" s="3" t="s">
        <v>2433</v>
      </c>
      <c r="B2487" s="3" t="s">
        <v>2433</v>
      </c>
      <c r="C2487" s="3" t="s">
        <v>17</v>
      </c>
      <c r="D2487" s="3" t="s">
        <v>25</v>
      </c>
      <c r="G2487" s="3" t="str">
        <f>IF(ISNUMBER(SEARCH("Sourcewatch",F2487)),"Sourcewatch",IF(ISNUMBER(SEARCH("desmog",F2487)),"Desmog",IF(ISNUMBER(SEARCH("Exxon",F2487)),"Exxonsecrets",IF(ISNUMBER(SEARCH("wikipedia",F2487)),"Wikipedia",IF(ISNUMBER(SEARCH("greenpeace",F2487)),"Greenpeace",IF(ISNUMBER(SEARCH("Polluterwatch",F2487)),"Polluterwatch",IF(F2487="","","Other")))))))</f>
        <v/>
      </c>
      <c r="H2487">
        <f>LEN(B2487)</f>
        <v>17</v>
      </c>
    </row>
    <row r="2488" spans="1:9" ht="15.75" customHeight="1" x14ac:dyDescent="0.2">
      <c r="A2488" s="3" t="s">
        <v>2434</v>
      </c>
      <c r="B2488" s="3" t="s">
        <v>2434</v>
      </c>
      <c r="C2488" s="3" t="s">
        <v>17</v>
      </c>
      <c r="D2488" s="3" t="s">
        <v>17</v>
      </c>
      <c r="F2488" s="3" t="s">
        <v>17</v>
      </c>
      <c r="G2488" s="3" t="str">
        <f>IF(ISNUMBER(SEARCH("Sourcewatch",F2488)),"Sourcewatch",IF(ISNUMBER(SEARCH("desmog",F2488)),"Desmog",IF(ISNUMBER(SEARCH("Exxon",F2488)),"Exxonsecrets",IF(ISNUMBER(SEARCH("wikipedia",F2488)),"Wikipedia",IF(ISNUMBER(SEARCH("greenpeace",F2488)),"Greenpeace",IF(ISNUMBER(SEARCH("Polluterwatch",F2488)),"Polluterwatch",IF(F2488="","","Other")))))))</f>
        <v/>
      </c>
      <c r="H2488">
        <f>LEN(B2488)</f>
        <v>18</v>
      </c>
    </row>
    <row r="2489" spans="1:9" ht="15.75" customHeight="1" x14ac:dyDescent="0.2">
      <c r="A2489" s="11" t="s">
        <v>4331</v>
      </c>
      <c r="B2489" s="11" t="s">
        <v>4331</v>
      </c>
      <c r="C2489" t="s">
        <v>25</v>
      </c>
      <c r="D2489" t="s">
        <v>17</v>
      </c>
      <c r="G2489" s="3" t="str">
        <f>IF(ISNUMBER(SEARCH("Sourcewatch",F2489)),"Sourcewatch",IF(ISNUMBER(SEARCH("desmog",F2489)),"Desmog",IF(ISNUMBER(SEARCH("Exxon",F2489)),"Exxonsecrets",IF(ISNUMBER(SEARCH("wikipedia",F2489)),"Wikipedia",IF(ISNUMBER(SEARCH("greenpeace",F2489)),"Greenpeace",IF(ISNUMBER(SEARCH("Polluterwatch",F2489)),"Polluterwatch",IF(F2489="","","Other")))))))</f>
        <v/>
      </c>
      <c r="H2489">
        <f>LEN(B2489)</f>
        <v>8</v>
      </c>
      <c r="I2489" s="17" t="s">
        <v>25</v>
      </c>
    </row>
    <row r="2490" spans="1:9" ht="15.75" customHeight="1" x14ac:dyDescent="0.2">
      <c r="A2490" s="3" t="s">
        <v>2435</v>
      </c>
      <c r="B2490" s="3" t="s">
        <v>2435</v>
      </c>
      <c r="C2490" s="3" t="s">
        <v>25</v>
      </c>
      <c r="D2490" s="3" t="s">
        <v>17</v>
      </c>
      <c r="F2490" s="3" t="s">
        <v>17</v>
      </c>
      <c r="G2490" s="3" t="str">
        <f>IF(ISNUMBER(SEARCH("Sourcewatch",F2490)),"Sourcewatch",IF(ISNUMBER(SEARCH("desmog",F2490)),"Desmog",IF(ISNUMBER(SEARCH("Exxon",F2490)),"Exxonsecrets",IF(ISNUMBER(SEARCH("wikipedia",F2490)),"Wikipedia",IF(ISNUMBER(SEARCH("greenpeace",F2490)),"Greenpeace",IF(ISNUMBER(SEARCH("Polluterwatch",F2490)),"Polluterwatch",IF(F2490="","","Other")))))))</f>
        <v/>
      </c>
      <c r="H2490">
        <f>LEN(B2490)</f>
        <v>11</v>
      </c>
    </row>
    <row r="2491" spans="1:9" ht="15.75" customHeight="1" x14ac:dyDescent="0.2">
      <c r="A2491" s="3" t="s">
        <v>2436</v>
      </c>
      <c r="B2491" s="3" t="s">
        <v>2436</v>
      </c>
      <c r="C2491" s="3" t="s">
        <v>17</v>
      </c>
      <c r="D2491" s="3" t="s">
        <v>25</v>
      </c>
      <c r="G2491" s="3" t="str">
        <f>IF(ISNUMBER(SEARCH("Sourcewatch",F2491)),"Sourcewatch",IF(ISNUMBER(SEARCH("desmog",F2491)),"Desmog",IF(ISNUMBER(SEARCH("Exxon",F2491)),"Exxonsecrets",IF(ISNUMBER(SEARCH("wikipedia",F2491)),"Wikipedia",IF(ISNUMBER(SEARCH("greenpeace",F2491)),"Greenpeace",IF(ISNUMBER(SEARCH("Polluterwatch",F2491)),"Polluterwatch",IF(F2491="","","Other")))))))</f>
        <v/>
      </c>
      <c r="H2491">
        <f>LEN(B2491)</f>
        <v>20</v>
      </c>
    </row>
    <row r="2492" spans="1:9" ht="15.75" customHeight="1" x14ac:dyDescent="0.2">
      <c r="A2492" s="3" t="s">
        <v>2437</v>
      </c>
      <c r="B2492" s="3" t="s">
        <v>2437</v>
      </c>
      <c r="C2492" s="3" t="s">
        <v>17</v>
      </c>
      <c r="D2492" s="3" t="s">
        <v>25</v>
      </c>
      <c r="G2492" s="3" t="str">
        <f>IF(ISNUMBER(SEARCH("Sourcewatch",F2492)),"Sourcewatch",IF(ISNUMBER(SEARCH("desmog",F2492)),"Desmog",IF(ISNUMBER(SEARCH("Exxon",F2492)),"Exxonsecrets",IF(ISNUMBER(SEARCH("wikipedia",F2492)),"Wikipedia",IF(ISNUMBER(SEARCH("greenpeace",F2492)),"Greenpeace",IF(ISNUMBER(SEARCH("Polluterwatch",F2492)),"Polluterwatch",IF(F2492="","","Other")))))))</f>
        <v/>
      </c>
      <c r="H2492">
        <f>LEN(B2492)</f>
        <v>36</v>
      </c>
    </row>
    <row r="2493" spans="1:9" ht="15.75" customHeight="1" x14ac:dyDescent="0.2">
      <c r="A2493" s="3" t="s">
        <v>2438</v>
      </c>
      <c r="B2493" s="3" t="s">
        <v>2437</v>
      </c>
      <c r="C2493" s="3" t="s">
        <v>17</v>
      </c>
      <c r="D2493" s="3" t="s">
        <v>25</v>
      </c>
      <c r="G2493" s="3" t="str">
        <f>IF(ISNUMBER(SEARCH("Sourcewatch",F2493)),"Sourcewatch",IF(ISNUMBER(SEARCH("desmog",F2493)),"Desmog",IF(ISNUMBER(SEARCH("Exxon",F2493)),"Exxonsecrets",IF(ISNUMBER(SEARCH("wikipedia",F2493)),"Wikipedia",IF(ISNUMBER(SEARCH("greenpeace",F2493)),"Greenpeace",IF(ISNUMBER(SEARCH("Polluterwatch",F2493)),"Polluterwatch",IF(F2493="","","Other")))))))</f>
        <v/>
      </c>
      <c r="H2493">
        <f>LEN(B2493)</f>
        <v>36</v>
      </c>
    </row>
    <row r="2494" spans="1:9" ht="15.75" customHeight="1" x14ac:dyDescent="0.2">
      <c r="A2494" s="3" t="s">
        <v>2439</v>
      </c>
      <c r="B2494" s="3" t="s">
        <v>2440</v>
      </c>
      <c r="C2494" s="3" t="s">
        <v>17</v>
      </c>
      <c r="D2494" s="3" t="s">
        <v>25</v>
      </c>
      <c r="G2494" s="3" t="str">
        <f>IF(ISNUMBER(SEARCH("Sourcewatch",F2494)),"Sourcewatch",IF(ISNUMBER(SEARCH("desmog",F2494)),"Desmog",IF(ISNUMBER(SEARCH("Exxon",F2494)),"Exxonsecrets",IF(ISNUMBER(SEARCH("wikipedia",F2494)),"Wikipedia",IF(ISNUMBER(SEARCH("greenpeace",F2494)),"Greenpeace",IF(ISNUMBER(SEARCH("Polluterwatch",F2494)),"Polluterwatch",IF(F2494="","","Other")))))))</f>
        <v/>
      </c>
      <c r="H2494">
        <f>LEN(B2494)</f>
        <v>39</v>
      </c>
    </row>
    <row r="2495" spans="1:9" ht="15.75" customHeight="1" x14ac:dyDescent="0.2">
      <c r="A2495" s="3" t="s">
        <v>2441</v>
      </c>
      <c r="B2495" s="3" t="s">
        <v>2441</v>
      </c>
      <c r="C2495" s="3" t="s">
        <v>25</v>
      </c>
      <c r="D2495" s="3" t="s">
        <v>17</v>
      </c>
      <c r="F2495" s="3" t="s">
        <v>17</v>
      </c>
      <c r="G2495" s="3" t="str">
        <f>IF(ISNUMBER(SEARCH("Sourcewatch",F2495)),"Sourcewatch",IF(ISNUMBER(SEARCH("desmog",F2495)),"Desmog",IF(ISNUMBER(SEARCH("Exxon",F2495)),"Exxonsecrets",IF(ISNUMBER(SEARCH("wikipedia",F2495)),"Wikipedia",IF(ISNUMBER(SEARCH("greenpeace",F2495)),"Greenpeace",IF(ISNUMBER(SEARCH("Polluterwatch",F2495)),"Polluterwatch",IF(F2495="","","Other")))))))</f>
        <v/>
      </c>
      <c r="H2495">
        <f>LEN(B2495)</f>
        <v>16</v>
      </c>
    </row>
    <row r="2496" spans="1:9" ht="15.75" customHeight="1" x14ac:dyDescent="0.2">
      <c r="A2496" s="3" t="s">
        <v>2442</v>
      </c>
      <c r="B2496" s="3" t="s">
        <v>2442</v>
      </c>
      <c r="C2496" s="3" t="s">
        <v>25</v>
      </c>
      <c r="D2496" s="3" t="s">
        <v>17</v>
      </c>
      <c r="F2496" s="3" t="s">
        <v>17</v>
      </c>
      <c r="G2496" s="3" t="str">
        <f>IF(ISNUMBER(SEARCH("Sourcewatch",F2496)),"Sourcewatch",IF(ISNUMBER(SEARCH("desmog",F2496)),"Desmog",IF(ISNUMBER(SEARCH("Exxon",F2496)),"Exxonsecrets",IF(ISNUMBER(SEARCH("wikipedia",F2496)),"Wikipedia",IF(ISNUMBER(SEARCH("greenpeace",F2496)),"Greenpeace",IF(ISNUMBER(SEARCH("Polluterwatch",F2496)),"Polluterwatch",IF(F2496="","","Other")))))))</f>
        <v/>
      </c>
      <c r="H2496">
        <f>LEN(B2496)</f>
        <v>6</v>
      </c>
    </row>
    <row r="2497" spans="1:8" ht="15.75" customHeight="1" x14ac:dyDescent="0.2">
      <c r="A2497" s="3" t="s">
        <v>2443</v>
      </c>
      <c r="B2497" s="3" t="s">
        <v>2443</v>
      </c>
      <c r="C2497" s="3" t="s">
        <v>25</v>
      </c>
      <c r="D2497" s="3" t="s">
        <v>17</v>
      </c>
      <c r="F2497" s="3" t="s">
        <v>17</v>
      </c>
      <c r="G2497" s="3" t="str">
        <f>IF(ISNUMBER(SEARCH("Sourcewatch",F2497)),"Sourcewatch",IF(ISNUMBER(SEARCH("desmog",F2497)),"Desmog",IF(ISNUMBER(SEARCH("Exxon",F2497)),"Exxonsecrets",IF(ISNUMBER(SEARCH("wikipedia",F2497)),"Wikipedia",IF(ISNUMBER(SEARCH("greenpeace",F2497)),"Greenpeace",IF(ISNUMBER(SEARCH("Polluterwatch",F2497)),"Polluterwatch",IF(F2497="","","Other")))))))</f>
        <v/>
      </c>
      <c r="H2497">
        <f>LEN(B2497)</f>
        <v>15</v>
      </c>
    </row>
    <row r="2498" spans="1:8" ht="15.75" customHeight="1" x14ac:dyDescent="0.2">
      <c r="A2498" s="3" t="s">
        <v>2444</v>
      </c>
      <c r="B2498" s="3" t="s">
        <v>2444</v>
      </c>
      <c r="C2498" s="3" t="s">
        <v>25</v>
      </c>
      <c r="D2498" s="3" t="s">
        <v>17</v>
      </c>
      <c r="F2498" s="3" t="s">
        <v>17</v>
      </c>
      <c r="G2498" s="3" t="str">
        <f>IF(ISNUMBER(SEARCH("Sourcewatch",F2498)),"Sourcewatch",IF(ISNUMBER(SEARCH("desmog",F2498)),"Desmog",IF(ISNUMBER(SEARCH("Exxon",F2498)),"Exxonsecrets",IF(ISNUMBER(SEARCH("wikipedia",F2498)),"Wikipedia",IF(ISNUMBER(SEARCH("greenpeace",F2498)),"Greenpeace",IF(ISNUMBER(SEARCH("Polluterwatch",F2498)),"Polluterwatch",IF(F2498="","","Other")))))))</f>
        <v/>
      </c>
      <c r="H2498">
        <f>LEN(B2498)</f>
        <v>20</v>
      </c>
    </row>
    <row r="2499" spans="1:8" ht="15.75" customHeight="1" x14ac:dyDescent="0.2">
      <c r="A2499" s="3" t="s">
        <v>2445</v>
      </c>
      <c r="B2499" s="3" t="s">
        <v>2445</v>
      </c>
      <c r="C2499" s="3" t="s">
        <v>25</v>
      </c>
      <c r="D2499" s="3" t="s">
        <v>17</v>
      </c>
      <c r="F2499" s="3" t="s">
        <v>17</v>
      </c>
      <c r="G2499" s="3" t="str">
        <f>IF(ISNUMBER(SEARCH("Sourcewatch",F2499)),"Sourcewatch",IF(ISNUMBER(SEARCH("desmog",F2499)),"Desmog",IF(ISNUMBER(SEARCH("Exxon",F2499)),"Exxonsecrets",IF(ISNUMBER(SEARCH("wikipedia",F2499)),"Wikipedia",IF(ISNUMBER(SEARCH("greenpeace",F2499)),"Greenpeace",IF(ISNUMBER(SEARCH("Polluterwatch",F2499)),"Polluterwatch",IF(F2499="","","Other")))))))</f>
        <v/>
      </c>
      <c r="H2499">
        <f>LEN(B2499)</f>
        <v>15</v>
      </c>
    </row>
    <row r="2500" spans="1:8" ht="15.75" customHeight="1" x14ac:dyDescent="0.2">
      <c r="A2500" s="3" t="s">
        <v>2446</v>
      </c>
      <c r="B2500" s="3" t="s">
        <v>2446</v>
      </c>
      <c r="C2500" s="3" t="s">
        <v>25</v>
      </c>
      <c r="D2500" s="3" t="s">
        <v>17</v>
      </c>
      <c r="F2500" s="3" t="s">
        <v>17</v>
      </c>
      <c r="G2500" s="3" t="str">
        <f>IF(ISNUMBER(SEARCH("Sourcewatch",F2500)),"Sourcewatch",IF(ISNUMBER(SEARCH("desmog",F2500)),"Desmog",IF(ISNUMBER(SEARCH("Exxon",F2500)),"Exxonsecrets",IF(ISNUMBER(SEARCH("wikipedia",F2500)),"Wikipedia",IF(ISNUMBER(SEARCH("greenpeace",F2500)),"Greenpeace",IF(ISNUMBER(SEARCH("Polluterwatch",F2500)),"Polluterwatch",IF(F2500="","","Other")))))))</f>
        <v/>
      </c>
      <c r="H2500">
        <f>LEN(B2500)</f>
        <v>20</v>
      </c>
    </row>
    <row r="2501" spans="1:8" ht="15.75" customHeight="1" x14ac:dyDescent="0.2">
      <c r="A2501" s="3" t="s">
        <v>2447</v>
      </c>
      <c r="B2501" s="3" t="s">
        <v>2447</v>
      </c>
      <c r="C2501" s="3" t="s">
        <v>25</v>
      </c>
      <c r="D2501" s="3" t="s">
        <v>17</v>
      </c>
      <c r="F2501" s="3" t="s">
        <v>17</v>
      </c>
      <c r="G2501" s="3" t="str">
        <f>IF(ISNUMBER(SEARCH("Sourcewatch",F2501)),"Sourcewatch",IF(ISNUMBER(SEARCH("desmog",F2501)),"Desmog",IF(ISNUMBER(SEARCH("Exxon",F2501)),"Exxonsecrets",IF(ISNUMBER(SEARCH("wikipedia",F2501)),"Wikipedia",IF(ISNUMBER(SEARCH("greenpeace",F2501)),"Greenpeace",IF(ISNUMBER(SEARCH("Polluterwatch",F2501)),"Polluterwatch",IF(F2501="","","Other")))))))</f>
        <v/>
      </c>
      <c r="H2501">
        <f>LEN(B2501)</f>
        <v>7</v>
      </c>
    </row>
    <row r="2502" spans="1:8" ht="15.75" customHeight="1" x14ac:dyDescent="0.2">
      <c r="A2502" s="3" t="s">
        <v>2448</v>
      </c>
      <c r="B2502" s="3" t="s">
        <v>2448</v>
      </c>
      <c r="C2502" s="3" t="s">
        <v>25</v>
      </c>
      <c r="D2502" s="3" t="s">
        <v>17</v>
      </c>
      <c r="F2502" s="3" t="s">
        <v>17</v>
      </c>
      <c r="G2502" s="3" t="str">
        <f>IF(ISNUMBER(SEARCH("Sourcewatch",F2502)),"Sourcewatch",IF(ISNUMBER(SEARCH("desmog",F2502)),"Desmog",IF(ISNUMBER(SEARCH("Exxon",F2502)),"Exxonsecrets",IF(ISNUMBER(SEARCH("wikipedia",F2502)),"Wikipedia",IF(ISNUMBER(SEARCH("greenpeace",F2502)),"Greenpeace",IF(ISNUMBER(SEARCH("Polluterwatch",F2502)),"Polluterwatch",IF(F2502="","","Other")))))))</f>
        <v/>
      </c>
      <c r="H2502">
        <f>LEN(B2502)</f>
        <v>16</v>
      </c>
    </row>
    <row r="2503" spans="1:8" ht="15.75" customHeight="1" x14ac:dyDescent="0.2">
      <c r="A2503" s="3" t="s">
        <v>2449</v>
      </c>
      <c r="B2503" s="3" t="s">
        <v>2449</v>
      </c>
      <c r="C2503" s="3" t="s">
        <v>25</v>
      </c>
      <c r="D2503" s="3" t="s">
        <v>17</v>
      </c>
      <c r="F2503" s="3" t="s">
        <v>17</v>
      </c>
      <c r="G2503" s="3" t="str">
        <f>IF(ISNUMBER(SEARCH("Sourcewatch",F2503)),"Sourcewatch",IF(ISNUMBER(SEARCH("desmog",F2503)),"Desmog",IF(ISNUMBER(SEARCH("Exxon",F2503)),"Exxonsecrets",IF(ISNUMBER(SEARCH("wikipedia",F2503)),"Wikipedia",IF(ISNUMBER(SEARCH("greenpeace",F2503)),"Greenpeace",IF(ISNUMBER(SEARCH("Polluterwatch",F2503)),"Polluterwatch",IF(F2503="","","Other")))))))</f>
        <v/>
      </c>
      <c r="H2503">
        <f>LEN(B2503)</f>
        <v>17</v>
      </c>
    </row>
    <row r="2504" spans="1:8" ht="15.75" customHeight="1" x14ac:dyDescent="0.2">
      <c r="A2504" s="3" t="s">
        <v>2450</v>
      </c>
      <c r="B2504" s="3" t="s">
        <v>2450</v>
      </c>
      <c r="C2504" s="3" t="s">
        <v>17</v>
      </c>
      <c r="D2504" s="3" t="s">
        <v>25</v>
      </c>
      <c r="G2504" s="3" t="str">
        <f>IF(ISNUMBER(SEARCH("Sourcewatch",F2504)),"Sourcewatch",IF(ISNUMBER(SEARCH("desmog",F2504)),"Desmog",IF(ISNUMBER(SEARCH("Exxon",F2504)),"Exxonsecrets",IF(ISNUMBER(SEARCH("wikipedia",F2504)),"Wikipedia",IF(ISNUMBER(SEARCH("greenpeace",F2504)),"Greenpeace",IF(ISNUMBER(SEARCH("Polluterwatch",F2504)),"Polluterwatch",IF(F2504="","","Other")))))))</f>
        <v/>
      </c>
      <c r="H2504">
        <f>LEN(B2504)</f>
        <v>25</v>
      </c>
    </row>
    <row r="2505" spans="1:8" ht="15.75" customHeight="1" x14ac:dyDescent="0.2">
      <c r="A2505" s="3" t="s">
        <v>2451</v>
      </c>
      <c r="B2505" s="3" t="s">
        <v>2451</v>
      </c>
      <c r="C2505" s="3" t="s">
        <v>25</v>
      </c>
      <c r="D2505" s="3" t="s">
        <v>17</v>
      </c>
      <c r="F2505" s="3" t="s">
        <v>17</v>
      </c>
      <c r="G2505" s="3" t="str">
        <f>IF(ISNUMBER(SEARCH("Sourcewatch",F2505)),"Sourcewatch",IF(ISNUMBER(SEARCH("desmog",F2505)),"Desmog",IF(ISNUMBER(SEARCH("Exxon",F2505)),"Exxonsecrets",IF(ISNUMBER(SEARCH("wikipedia",F2505)),"Wikipedia",IF(ISNUMBER(SEARCH("greenpeace",F2505)),"Greenpeace",IF(ISNUMBER(SEARCH("Polluterwatch",F2505)),"Polluterwatch",IF(F2505="","","Other")))))))</f>
        <v/>
      </c>
      <c r="H2505">
        <f>LEN(B2505)</f>
        <v>15</v>
      </c>
    </row>
    <row r="2506" spans="1:8" ht="15.75" customHeight="1" x14ac:dyDescent="0.2">
      <c r="A2506" s="3" t="s">
        <v>2452</v>
      </c>
      <c r="B2506" s="3" t="s">
        <v>2453</v>
      </c>
      <c r="C2506" s="3" t="s">
        <v>17</v>
      </c>
      <c r="D2506" s="3" t="s">
        <v>25</v>
      </c>
      <c r="G2506" s="3" t="str">
        <f>IF(ISNUMBER(SEARCH("Sourcewatch",F2506)),"Sourcewatch",IF(ISNUMBER(SEARCH("desmog",F2506)),"Desmog",IF(ISNUMBER(SEARCH("Exxon",F2506)),"Exxonsecrets",IF(ISNUMBER(SEARCH("wikipedia",F2506)),"Wikipedia",IF(ISNUMBER(SEARCH("greenpeace",F2506)),"Greenpeace",IF(ISNUMBER(SEARCH("Polluterwatch",F2506)),"Polluterwatch",IF(F2506="","","Other")))))))</f>
        <v/>
      </c>
      <c r="H2506">
        <f>LEN(B2506)</f>
        <v>33</v>
      </c>
    </row>
    <row r="2507" spans="1:8" ht="15.75" customHeight="1" x14ac:dyDescent="0.2">
      <c r="A2507" s="3" t="s">
        <v>2454</v>
      </c>
      <c r="B2507" s="3" t="s">
        <v>2453</v>
      </c>
      <c r="C2507" s="3" t="s">
        <v>17</v>
      </c>
      <c r="D2507" s="3" t="s">
        <v>25</v>
      </c>
      <c r="G2507" s="3" t="str">
        <f>IF(ISNUMBER(SEARCH("Sourcewatch",F2507)),"Sourcewatch",IF(ISNUMBER(SEARCH("desmog",F2507)),"Desmog",IF(ISNUMBER(SEARCH("Exxon",F2507)),"Exxonsecrets",IF(ISNUMBER(SEARCH("wikipedia",F2507)),"Wikipedia",IF(ISNUMBER(SEARCH("greenpeace",F2507)),"Greenpeace",IF(ISNUMBER(SEARCH("Polluterwatch",F2507)),"Polluterwatch",IF(F2507="","","Other")))))))</f>
        <v/>
      </c>
      <c r="H2507">
        <f>LEN(B2507)</f>
        <v>33</v>
      </c>
    </row>
    <row r="2508" spans="1:8" ht="15.75" customHeight="1" x14ac:dyDescent="0.2">
      <c r="A2508" s="3" t="s">
        <v>2455</v>
      </c>
      <c r="B2508" s="3" t="s">
        <v>2453</v>
      </c>
      <c r="C2508" s="3" t="s">
        <v>17</v>
      </c>
      <c r="D2508" s="3" t="s">
        <v>25</v>
      </c>
      <c r="G2508" s="3" t="str">
        <f>IF(ISNUMBER(SEARCH("Sourcewatch",F2508)),"Sourcewatch",IF(ISNUMBER(SEARCH("desmog",F2508)),"Desmog",IF(ISNUMBER(SEARCH("Exxon",F2508)),"Exxonsecrets",IF(ISNUMBER(SEARCH("wikipedia",F2508)),"Wikipedia",IF(ISNUMBER(SEARCH("greenpeace",F2508)),"Greenpeace",IF(ISNUMBER(SEARCH("Polluterwatch",F2508)),"Polluterwatch",IF(F2508="","","Other")))))))</f>
        <v/>
      </c>
      <c r="H2508">
        <f>LEN(B2508)</f>
        <v>33</v>
      </c>
    </row>
    <row r="2509" spans="1:8" ht="15.75" customHeight="1" x14ac:dyDescent="0.2">
      <c r="A2509" s="3" t="s">
        <v>2456</v>
      </c>
      <c r="B2509" s="3" t="s">
        <v>2456</v>
      </c>
      <c r="C2509" s="3" t="s">
        <v>17</v>
      </c>
      <c r="D2509" s="3" t="s">
        <v>25</v>
      </c>
      <c r="G2509" s="3" t="str">
        <f>IF(ISNUMBER(SEARCH("Sourcewatch",F2509)),"Sourcewatch",IF(ISNUMBER(SEARCH("desmog",F2509)),"Desmog",IF(ISNUMBER(SEARCH("Exxon",F2509)),"Exxonsecrets",IF(ISNUMBER(SEARCH("wikipedia",F2509)),"Wikipedia",IF(ISNUMBER(SEARCH("greenpeace",F2509)),"Greenpeace",IF(ISNUMBER(SEARCH("Polluterwatch",F2509)),"Polluterwatch",IF(F2509="","","Other")))))))</f>
        <v/>
      </c>
      <c r="H2509">
        <f>LEN(B2509)</f>
        <v>38</v>
      </c>
    </row>
    <row r="2510" spans="1:8" ht="15.75" customHeight="1" x14ac:dyDescent="0.2">
      <c r="A2510" s="3" t="s">
        <v>2457</v>
      </c>
      <c r="B2510" s="3" t="s">
        <v>2457</v>
      </c>
      <c r="C2510" s="3" t="s">
        <v>25</v>
      </c>
      <c r="D2510" s="3" t="s">
        <v>17</v>
      </c>
      <c r="F2510" s="3" t="s">
        <v>17</v>
      </c>
      <c r="G2510" s="3" t="str">
        <f>IF(ISNUMBER(SEARCH("Sourcewatch",F2510)),"Sourcewatch",IF(ISNUMBER(SEARCH("desmog",F2510)),"Desmog",IF(ISNUMBER(SEARCH("Exxon",F2510)),"Exxonsecrets",IF(ISNUMBER(SEARCH("wikipedia",F2510)),"Wikipedia",IF(ISNUMBER(SEARCH("greenpeace",F2510)),"Greenpeace",IF(ISNUMBER(SEARCH("Polluterwatch",F2510)),"Polluterwatch",IF(F2510="","","Other")))))))</f>
        <v/>
      </c>
      <c r="H2510">
        <f>LEN(B2510)</f>
        <v>12</v>
      </c>
    </row>
    <row r="2511" spans="1:8" ht="15.75" customHeight="1" x14ac:dyDescent="0.2">
      <c r="A2511" s="3" t="s">
        <v>2458</v>
      </c>
      <c r="B2511" s="3" t="s">
        <v>2458</v>
      </c>
      <c r="C2511" s="3" t="s">
        <v>25</v>
      </c>
      <c r="D2511" s="3" t="s">
        <v>17</v>
      </c>
      <c r="F2511" s="3" t="s">
        <v>17</v>
      </c>
      <c r="G2511" s="3" t="str">
        <f>IF(ISNUMBER(SEARCH("Sourcewatch",F2511)),"Sourcewatch",IF(ISNUMBER(SEARCH("desmog",F2511)),"Desmog",IF(ISNUMBER(SEARCH("Exxon",F2511)),"Exxonsecrets",IF(ISNUMBER(SEARCH("wikipedia",F2511)),"Wikipedia",IF(ISNUMBER(SEARCH("greenpeace",F2511)),"Greenpeace",IF(ISNUMBER(SEARCH("Polluterwatch",F2511)),"Polluterwatch",IF(F2511="","","Other")))))))</f>
        <v/>
      </c>
      <c r="H2511">
        <f>LEN(B2511)</f>
        <v>13</v>
      </c>
    </row>
    <row r="2512" spans="1:8" ht="15.75" customHeight="1" x14ac:dyDescent="0.2">
      <c r="A2512" s="3" t="s">
        <v>2459</v>
      </c>
      <c r="B2512" s="3" t="s">
        <v>2459</v>
      </c>
      <c r="C2512" s="3" t="s">
        <v>25</v>
      </c>
      <c r="D2512" s="3" t="s">
        <v>17</v>
      </c>
      <c r="F2512" s="3" t="s">
        <v>17</v>
      </c>
      <c r="G2512" s="3" t="str">
        <f>IF(ISNUMBER(SEARCH("Sourcewatch",F2512)),"Sourcewatch",IF(ISNUMBER(SEARCH("desmog",F2512)),"Desmog",IF(ISNUMBER(SEARCH("Exxon",F2512)),"Exxonsecrets",IF(ISNUMBER(SEARCH("wikipedia",F2512)),"Wikipedia",IF(ISNUMBER(SEARCH("greenpeace",F2512)),"Greenpeace",IF(ISNUMBER(SEARCH("Polluterwatch",F2512)),"Polluterwatch",IF(F2512="","","Other")))))))</f>
        <v/>
      </c>
      <c r="H2512">
        <f>LEN(B2512)</f>
        <v>10</v>
      </c>
    </row>
    <row r="2513" spans="1:8" ht="15.75" customHeight="1" x14ac:dyDescent="0.2">
      <c r="A2513" s="3" t="s">
        <v>2460</v>
      </c>
      <c r="B2513" s="3" t="s">
        <v>2460</v>
      </c>
      <c r="C2513" s="3" t="s">
        <v>17</v>
      </c>
      <c r="D2513" s="3" t="s">
        <v>17</v>
      </c>
      <c r="F2513" s="3" t="s">
        <v>17</v>
      </c>
      <c r="G2513" s="3" t="str">
        <f>IF(ISNUMBER(SEARCH("Sourcewatch",F2513)),"Sourcewatch",IF(ISNUMBER(SEARCH("desmog",F2513)),"Desmog",IF(ISNUMBER(SEARCH("Exxon",F2513)),"Exxonsecrets",IF(ISNUMBER(SEARCH("wikipedia",F2513)),"Wikipedia",IF(ISNUMBER(SEARCH("greenpeace",F2513)),"Greenpeace",IF(ISNUMBER(SEARCH("Polluterwatch",F2513)),"Polluterwatch",IF(F2513="","","Other")))))))</f>
        <v/>
      </c>
      <c r="H2513">
        <f>LEN(B2513)</f>
        <v>24</v>
      </c>
    </row>
    <row r="2514" spans="1:8" ht="15.75" customHeight="1" x14ac:dyDescent="0.2">
      <c r="A2514" s="3" t="s">
        <v>2461</v>
      </c>
      <c r="B2514" s="3" t="s">
        <v>2461</v>
      </c>
      <c r="C2514" s="3" t="s">
        <v>25</v>
      </c>
      <c r="D2514" s="3" t="s">
        <v>17</v>
      </c>
      <c r="F2514" s="3" t="s">
        <v>17</v>
      </c>
      <c r="G2514" s="3" t="str">
        <f>IF(ISNUMBER(SEARCH("Sourcewatch",F2514)),"Sourcewatch",IF(ISNUMBER(SEARCH("desmog",F2514)),"Desmog",IF(ISNUMBER(SEARCH("Exxon",F2514)),"Exxonsecrets",IF(ISNUMBER(SEARCH("wikipedia",F2514)),"Wikipedia",IF(ISNUMBER(SEARCH("greenpeace",F2514)),"Greenpeace",IF(ISNUMBER(SEARCH("Polluterwatch",F2514)),"Polluterwatch",IF(F2514="","","Other")))))))</f>
        <v/>
      </c>
      <c r="H2514">
        <f>LEN(B2514)</f>
        <v>5</v>
      </c>
    </row>
    <row r="2515" spans="1:8" ht="15.75" customHeight="1" x14ac:dyDescent="0.2">
      <c r="A2515" s="3" t="s">
        <v>2462</v>
      </c>
      <c r="B2515" s="3" t="s">
        <v>2462</v>
      </c>
      <c r="C2515" s="3" t="s">
        <v>25</v>
      </c>
      <c r="D2515" s="3" t="s">
        <v>17</v>
      </c>
      <c r="F2515" s="3" t="s">
        <v>17</v>
      </c>
      <c r="G2515" s="3" t="str">
        <f>IF(ISNUMBER(SEARCH("Sourcewatch",F2515)),"Sourcewatch",IF(ISNUMBER(SEARCH("desmog",F2515)),"Desmog",IF(ISNUMBER(SEARCH("Exxon",F2515)),"Exxonsecrets",IF(ISNUMBER(SEARCH("wikipedia",F2515)),"Wikipedia",IF(ISNUMBER(SEARCH("greenpeace",F2515)),"Greenpeace",IF(ISNUMBER(SEARCH("Polluterwatch",F2515)),"Polluterwatch",IF(F2515="","","Other")))))))</f>
        <v/>
      </c>
      <c r="H2515">
        <f>LEN(B2515)</f>
        <v>6</v>
      </c>
    </row>
    <row r="2516" spans="1:8" ht="15.75" customHeight="1" x14ac:dyDescent="0.2">
      <c r="A2516" s="3" t="s">
        <v>2463</v>
      </c>
      <c r="B2516" s="3" t="s">
        <v>2463</v>
      </c>
      <c r="C2516" s="3" t="s">
        <v>25</v>
      </c>
      <c r="D2516" s="3" t="s">
        <v>17</v>
      </c>
      <c r="F2516" s="3" t="s">
        <v>17</v>
      </c>
      <c r="G2516" s="3" t="str">
        <f>IF(ISNUMBER(SEARCH("Sourcewatch",F2516)),"Sourcewatch",IF(ISNUMBER(SEARCH("desmog",F2516)),"Desmog",IF(ISNUMBER(SEARCH("Exxon",F2516)),"Exxonsecrets",IF(ISNUMBER(SEARCH("wikipedia",F2516)),"Wikipedia",IF(ISNUMBER(SEARCH("greenpeace",F2516)),"Greenpeace",IF(ISNUMBER(SEARCH("Polluterwatch",F2516)),"Polluterwatch",IF(F2516="","","Other")))))))</f>
        <v/>
      </c>
      <c r="H2516">
        <f>LEN(B2516)</f>
        <v>14</v>
      </c>
    </row>
    <row r="2517" spans="1:8" ht="15.75" customHeight="1" x14ac:dyDescent="0.2">
      <c r="A2517" s="3" t="s">
        <v>2464</v>
      </c>
      <c r="B2517" s="3" t="s">
        <v>2464</v>
      </c>
      <c r="C2517" s="3" t="s">
        <v>25</v>
      </c>
      <c r="D2517" s="3" t="s">
        <v>17</v>
      </c>
      <c r="F2517" s="3" t="s">
        <v>17</v>
      </c>
      <c r="G2517" s="3" t="str">
        <f>IF(ISNUMBER(SEARCH("Sourcewatch",F2517)),"Sourcewatch",IF(ISNUMBER(SEARCH("desmog",F2517)),"Desmog",IF(ISNUMBER(SEARCH("Exxon",F2517)),"Exxonsecrets",IF(ISNUMBER(SEARCH("wikipedia",F2517)),"Wikipedia",IF(ISNUMBER(SEARCH("greenpeace",F2517)),"Greenpeace",IF(ISNUMBER(SEARCH("Polluterwatch",F2517)),"Polluterwatch",IF(F2517="","","Other")))))))</f>
        <v/>
      </c>
      <c r="H2517">
        <f>LEN(B2517)</f>
        <v>14</v>
      </c>
    </row>
    <row r="2518" spans="1:8" ht="15.75" customHeight="1" x14ac:dyDescent="0.2">
      <c r="A2518" s="3" t="s">
        <v>2465</v>
      </c>
      <c r="B2518" s="3" t="s">
        <v>2465</v>
      </c>
      <c r="C2518" s="3" t="s">
        <v>25</v>
      </c>
      <c r="D2518" s="3" t="s">
        <v>17</v>
      </c>
      <c r="F2518" s="3" t="s">
        <v>17</v>
      </c>
      <c r="G2518" s="3" t="str">
        <f>IF(ISNUMBER(SEARCH("Sourcewatch",F2518)),"Sourcewatch",IF(ISNUMBER(SEARCH("desmog",F2518)),"Desmog",IF(ISNUMBER(SEARCH("Exxon",F2518)),"Exxonsecrets",IF(ISNUMBER(SEARCH("wikipedia",F2518)),"Wikipedia",IF(ISNUMBER(SEARCH("greenpeace",F2518)),"Greenpeace",IF(ISNUMBER(SEARCH("Polluterwatch",F2518)),"Polluterwatch",IF(F2518="","","Other")))))))</f>
        <v/>
      </c>
      <c r="H2518">
        <f>LEN(B2518)</f>
        <v>14</v>
      </c>
    </row>
    <row r="2519" spans="1:8" ht="15.75" customHeight="1" x14ac:dyDescent="0.2">
      <c r="A2519" s="3" t="s">
        <v>2466</v>
      </c>
      <c r="B2519" s="3" t="s">
        <v>2466</v>
      </c>
      <c r="C2519" s="3" t="s">
        <v>25</v>
      </c>
      <c r="D2519" s="3" t="s">
        <v>17</v>
      </c>
      <c r="F2519" s="3" t="s">
        <v>17</v>
      </c>
      <c r="G2519" s="3" t="str">
        <f>IF(ISNUMBER(SEARCH("Sourcewatch",F2519)),"Sourcewatch",IF(ISNUMBER(SEARCH("desmog",F2519)),"Desmog",IF(ISNUMBER(SEARCH("Exxon",F2519)),"Exxonsecrets",IF(ISNUMBER(SEARCH("wikipedia",F2519)),"Wikipedia",IF(ISNUMBER(SEARCH("greenpeace",F2519)),"Greenpeace",IF(ISNUMBER(SEARCH("Polluterwatch",F2519)),"Polluterwatch",IF(F2519="","","Other")))))))</f>
        <v/>
      </c>
      <c r="H2519">
        <f>LEN(B2519)</f>
        <v>12</v>
      </c>
    </row>
    <row r="2520" spans="1:8" ht="15.75" customHeight="1" x14ac:dyDescent="0.2">
      <c r="A2520" s="3" t="s">
        <v>2467</v>
      </c>
      <c r="B2520" s="3" t="s">
        <v>2467</v>
      </c>
      <c r="C2520" s="3" t="s">
        <v>17</v>
      </c>
      <c r="D2520" s="3" t="s">
        <v>25</v>
      </c>
      <c r="G2520" s="3" t="str">
        <f>IF(ISNUMBER(SEARCH("Sourcewatch",F2520)),"Sourcewatch",IF(ISNUMBER(SEARCH("desmog",F2520)),"Desmog",IF(ISNUMBER(SEARCH("Exxon",F2520)),"Exxonsecrets",IF(ISNUMBER(SEARCH("wikipedia",F2520)),"Wikipedia",IF(ISNUMBER(SEARCH("greenpeace",F2520)),"Greenpeace",IF(ISNUMBER(SEARCH("Polluterwatch",F2520)),"Polluterwatch",IF(F2520="","","Other")))))))</f>
        <v/>
      </c>
      <c r="H2520">
        <f>LEN(B2520)</f>
        <v>16</v>
      </c>
    </row>
    <row r="2521" spans="1:8" ht="15.75" customHeight="1" x14ac:dyDescent="0.2">
      <c r="A2521" s="3" t="s">
        <v>2468</v>
      </c>
      <c r="B2521" s="3" t="s">
        <v>2468</v>
      </c>
      <c r="C2521" s="3" t="s">
        <v>17</v>
      </c>
      <c r="D2521" s="3" t="s">
        <v>25</v>
      </c>
      <c r="G2521" s="3" t="str">
        <f>IF(ISNUMBER(SEARCH("Sourcewatch",F2521)),"Sourcewatch",IF(ISNUMBER(SEARCH("desmog",F2521)),"Desmog",IF(ISNUMBER(SEARCH("Exxon",F2521)),"Exxonsecrets",IF(ISNUMBER(SEARCH("wikipedia",F2521)),"Wikipedia",IF(ISNUMBER(SEARCH("greenpeace",F2521)),"Greenpeace",IF(ISNUMBER(SEARCH("Polluterwatch",F2521)),"Polluterwatch",IF(F2521="","","Other")))))))</f>
        <v/>
      </c>
      <c r="H2521">
        <f>LEN(B2521)</f>
        <v>19</v>
      </c>
    </row>
    <row r="2522" spans="1:8" ht="15.75" customHeight="1" x14ac:dyDescent="0.2">
      <c r="A2522" s="3" t="s">
        <v>2469</v>
      </c>
      <c r="B2522" s="3" t="s">
        <v>2469</v>
      </c>
      <c r="C2522" s="3" t="s">
        <v>25</v>
      </c>
      <c r="D2522" s="3" t="s">
        <v>17</v>
      </c>
      <c r="F2522" s="3" t="s">
        <v>17</v>
      </c>
      <c r="G2522" s="3" t="str">
        <f>IF(ISNUMBER(SEARCH("Sourcewatch",F2522)),"Sourcewatch",IF(ISNUMBER(SEARCH("desmog",F2522)),"Desmog",IF(ISNUMBER(SEARCH("Exxon",F2522)),"Exxonsecrets",IF(ISNUMBER(SEARCH("wikipedia",F2522)),"Wikipedia",IF(ISNUMBER(SEARCH("greenpeace",F2522)),"Greenpeace",IF(ISNUMBER(SEARCH("Polluterwatch",F2522)),"Polluterwatch",IF(F2522="","","Other")))))))</f>
        <v/>
      </c>
      <c r="H2522">
        <f>LEN(B2522)</f>
        <v>13</v>
      </c>
    </row>
    <row r="2523" spans="1:8" ht="15.75" customHeight="1" x14ac:dyDescent="0.2">
      <c r="A2523" s="3" t="s">
        <v>2470</v>
      </c>
      <c r="B2523" s="3" t="s">
        <v>2470</v>
      </c>
      <c r="C2523" s="3" t="s">
        <v>25</v>
      </c>
      <c r="D2523" s="3" t="s">
        <v>17</v>
      </c>
      <c r="F2523" s="3" t="s">
        <v>17</v>
      </c>
      <c r="G2523" s="3" t="str">
        <f>IF(ISNUMBER(SEARCH("Sourcewatch",F2523)),"Sourcewatch",IF(ISNUMBER(SEARCH("desmog",F2523)),"Desmog",IF(ISNUMBER(SEARCH("Exxon",F2523)),"Exxonsecrets",IF(ISNUMBER(SEARCH("wikipedia",F2523)),"Wikipedia",IF(ISNUMBER(SEARCH("greenpeace",F2523)),"Greenpeace",IF(ISNUMBER(SEARCH("Polluterwatch",F2523)),"Polluterwatch",IF(F2523="","","Other")))))))</f>
        <v/>
      </c>
      <c r="H2523">
        <f>LEN(B2523)</f>
        <v>11</v>
      </c>
    </row>
    <row r="2524" spans="1:8" ht="15.75" customHeight="1" x14ac:dyDescent="0.2">
      <c r="A2524" s="3" t="s">
        <v>2471</v>
      </c>
      <c r="B2524" s="3" t="s">
        <v>2471</v>
      </c>
      <c r="C2524" s="3" t="s">
        <v>25</v>
      </c>
      <c r="D2524" s="3" t="s">
        <v>17</v>
      </c>
      <c r="F2524" s="3" t="s">
        <v>17</v>
      </c>
      <c r="G2524" s="3" t="str">
        <f>IF(ISNUMBER(SEARCH("Sourcewatch",F2524)),"Sourcewatch",IF(ISNUMBER(SEARCH("desmog",F2524)),"Desmog",IF(ISNUMBER(SEARCH("Exxon",F2524)),"Exxonsecrets",IF(ISNUMBER(SEARCH("wikipedia",F2524)),"Wikipedia",IF(ISNUMBER(SEARCH("greenpeace",F2524)),"Greenpeace",IF(ISNUMBER(SEARCH("Polluterwatch",F2524)),"Polluterwatch",IF(F2524="","","Other")))))))</f>
        <v/>
      </c>
      <c r="H2524">
        <f>LEN(B2524)</f>
        <v>12</v>
      </c>
    </row>
    <row r="2525" spans="1:8" ht="15.75" customHeight="1" x14ac:dyDescent="0.2">
      <c r="A2525" s="3" t="s">
        <v>2472</v>
      </c>
      <c r="B2525" s="3" t="s">
        <v>2472</v>
      </c>
      <c r="C2525" s="3" t="s">
        <v>25</v>
      </c>
      <c r="D2525" s="3" t="s">
        <v>17</v>
      </c>
      <c r="F2525" s="3" t="s">
        <v>17</v>
      </c>
      <c r="G2525" s="3" t="str">
        <f>IF(ISNUMBER(SEARCH("Sourcewatch",F2525)),"Sourcewatch",IF(ISNUMBER(SEARCH("desmog",F2525)),"Desmog",IF(ISNUMBER(SEARCH("Exxon",F2525)),"Exxonsecrets",IF(ISNUMBER(SEARCH("wikipedia",F2525)),"Wikipedia",IF(ISNUMBER(SEARCH("greenpeace",F2525)),"Greenpeace",IF(ISNUMBER(SEARCH("Polluterwatch",F2525)),"Polluterwatch",IF(F2525="","","Other")))))))</f>
        <v/>
      </c>
      <c r="H2525">
        <f>LEN(B2525)</f>
        <v>13</v>
      </c>
    </row>
    <row r="2526" spans="1:8" ht="15.75" customHeight="1" x14ac:dyDescent="0.2">
      <c r="A2526" s="3" t="s">
        <v>2473</v>
      </c>
      <c r="B2526" s="3" t="s">
        <v>2473</v>
      </c>
      <c r="C2526" s="3" t="s">
        <v>17</v>
      </c>
      <c r="D2526" s="3" t="s">
        <v>25</v>
      </c>
      <c r="G2526" s="3" t="str">
        <f>IF(ISNUMBER(SEARCH("Sourcewatch",F2526)),"Sourcewatch",IF(ISNUMBER(SEARCH("desmog",F2526)),"Desmog",IF(ISNUMBER(SEARCH("Exxon",F2526)),"Exxonsecrets",IF(ISNUMBER(SEARCH("wikipedia",F2526)),"Wikipedia",IF(ISNUMBER(SEARCH("greenpeace",F2526)),"Greenpeace",IF(ISNUMBER(SEARCH("Polluterwatch",F2526)),"Polluterwatch",IF(F2526="","","Other")))))))</f>
        <v/>
      </c>
      <c r="H2526">
        <f>LEN(B2526)</f>
        <v>16</v>
      </c>
    </row>
    <row r="2527" spans="1:8" ht="15.75" customHeight="1" x14ac:dyDescent="0.2">
      <c r="A2527" s="3" t="s">
        <v>2474</v>
      </c>
      <c r="B2527" s="3" t="s">
        <v>2474</v>
      </c>
      <c r="C2527" s="3" t="s">
        <v>25</v>
      </c>
      <c r="D2527" s="3" t="s">
        <v>17</v>
      </c>
      <c r="F2527" s="3" t="s">
        <v>17</v>
      </c>
      <c r="G2527" s="3" t="str">
        <f>IF(ISNUMBER(SEARCH("Sourcewatch",F2527)),"Sourcewatch",IF(ISNUMBER(SEARCH("desmog",F2527)),"Desmog",IF(ISNUMBER(SEARCH("Exxon",F2527)),"Exxonsecrets",IF(ISNUMBER(SEARCH("wikipedia",F2527)),"Wikipedia",IF(ISNUMBER(SEARCH("greenpeace",F2527)),"Greenpeace",IF(ISNUMBER(SEARCH("Polluterwatch",F2527)),"Polluterwatch",IF(F2527="","","Other")))))))</f>
        <v/>
      </c>
      <c r="H2527">
        <f>LEN(B2527)</f>
        <v>14</v>
      </c>
    </row>
    <row r="2528" spans="1:8" ht="15.75" customHeight="1" x14ac:dyDescent="0.2">
      <c r="A2528" s="3" t="s">
        <v>2475</v>
      </c>
      <c r="B2528" s="3" t="s">
        <v>2475</v>
      </c>
      <c r="C2528" s="3" t="s">
        <v>17</v>
      </c>
      <c r="D2528" s="3" t="s">
        <v>17</v>
      </c>
      <c r="F2528" s="3" t="s">
        <v>2476</v>
      </c>
      <c r="G2528" s="3" t="str">
        <f>IF(ISNUMBER(SEARCH("Sourcewatch",F2528)),"Sourcewatch",IF(ISNUMBER(SEARCH("desmog",F2528)),"Desmog",IF(ISNUMBER(SEARCH("Exxon",F2528)),"Exxonsecrets",IF(ISNUMBER(SEARCH("wikipedia",F2528)),"Wikipedia",IF(ISNUMBER(SEARCH("greenpeace",F2528)),"Greenpeace",IF(ISNUMBER(SEARCH("Polluterwatch",F2528)),"Polluterwatch",IF(F2528="","","Other")))))))</f>
        <v>Sourcewatch</v>
      </c>
      <c r="H2528">
        <f>LEN(B2528)</f>
        <v>35</v>
      </c>
    </row>
    <row r="2529" spans="1:9" ht="15.75" customHeight="1" x14ac:dyDescent="0.2">
      <c r="A2529" s="11" t="s">
        <v>4411</v>
      </c>
      <c r="B2529" s="11" t="s">
        <v>4411</v>
      </c>
      <c r="C2529" t="s">
        <v>17</v>
      </c>
      <c r="D2529" t="s">
        <v>17</v>
      </c>
      <c r="G2529" s="3" t="str">
        <f>IF(ISNUMBER(SEARCH("Sourcewatch",F2529)),"Sourcewatch",IF(ISNUMBER(SEARCH("desmog",F2529)),"Desmog",IF(ISNUMBER(SEARCH("Exxon",F2529)),"Exxonsecrets",IF(ISNUMBER(SEARCH("wikipedia",F2529)),"Wikipedia",IF(ISNUMBER(SEARCH("greenpeace",F2529)),"Greenpeace",IF(ISNUMBER(SEARCH("Polluterwatch",F2529)),"Polluterwatch",IF(F2529="","","Other")))))))</f>
        <v/>
      </c>
      <c r="H2529">
        <f>LEN(B2529)</f>
        <v>46</v>
      </c>
      <c r="I2529" s="17" t="s">
        <v>25</v>
      </c>
    </row>
    <row r="2530" spans="1:9" ht="15.75" customHeight="1" x14ac:dyDescent="0.2">
      <c r="A2530" s="3" t="s">
        <v>2477</v>
      </c>
      <c r="B2530" s="3" t="s">
        <v>2477</v>
      </c>
      <c r="C2530" s="3" t="s">
        <v>25</v>
      </c>
      <c r="D2530" s="3" t="s">
        <v>17</v>
      </c>
      <c r="F2530" s="3" t="s">
        <v>17</v>
      </c>
      <c r="G2530" s="3" t="str">
        <f>IF(ISNUMBER(SEARCH("Sourcewatch",F2530)),"Sourcewatch",IF(ISNUMBER(SEARCH("desmog",F2530)),"Desmog",IF(ISNUMBER(SEARCH("Exxon",F2530)),"Exxonsecrets",IF(ISNUMBER(SEARCH("wikipedia",F2530)),"Wikipedia",IF(ISNUMBER(SEARCH("greenpeace",F2530)),"Greenpeace",IF(ISNUMBER(SEARCH("Polluterwatch",F2530)),"Polluterwatch",IF(F2530="","","Other")))))))</f>
        <v/>
      </c>
      <c r="H2530">
        <f>LEN(B2530)</f>
        <v>12</v>
      </c>
    </row>
    <row r="2531" spans="1:9" ht="15.75" customHeight="1" x14ac:dyDescent="0.2">
      <c r="A2531" s="3" t="s">
        <v>2478</v>
      </c>
      <c r="B2531" s="3" t="s">
        <v>2478</v>
      </c>
      <c r="C2531" s="3" t="s">
        <v>25</v>
      </c>
      <c r="D2531" s="3" t="s">
        <v>17</v>
      </c>
      <c r="F2531" s="3" t="s">
        <v>17</v>
      </c>
      <c r="G2531" s="3" t="str">
        <f>IF(ISNUMBER(SEARCH("Sourcewatch",F2531)),"Sourcewatch",IF(ISNUMBER(SEARCH("desmog",F2531)),"Desmog",IF(ISNUMBER(SEARCH("Exxon",F2531)),"Exxonsecrets",IF(ISNUMBER(SEARCH("wikipedia",F2531)),"Wikipedia",IF(ISNUMBER(SEARCH("greenpeace",F2531)),"Greenpeace",IF(ISNUMBER(SEARCH("Polluterwatch",F2531)),"Polluterwatch",IF(F2531="","","Other")))))))</f>
        <v/>
      </c>
      <c r="H2531">
        <f>LEN(B2531)</f>
        <v>6</v>
      </c>
    </row>
    <row r="2532" spans="1:9" ht="15.75" customHeight="1" x14ac:dyDescent="0.2">
      <c r="A2532" s="3" t="s">
        <v>2479</v>
      </c>
      <c r="B2532" s="3" t="s">
        <v>2479</v>
      </c>
      <c r="C2532" s="3" t="s">
        <v>25</v>
      </c>
      <c r="D2532" s="3" t="s">
        <v>17</v>
      </c>
      <c r="F2532" s="3" t="s">
        <v>17</v>
      </c>
      <c r="G2532" s="3" t="str">
        <f>IF(ISNUMBER(SEARCH("Sourcewatch",F2532)),"Sourcewatch",IF(ISNUMBER(SEARCH("desmog",F2532)),"Desmog",IF(ISNUMBER(SEARCH("Exxon",F2532)),"Exxonsecrets",IF(ISNUMBER(SEARCH("wikipedia",F2532)),"Wikipedia",IF(ISNUMBER(SEARCH("greenpeace",F2532)),"Greenpeace",IF(ISNUMBER(SEARCH("Polluterwatch",F2532)),"Polluterwatch",IF(F2532="","","Other")))))))</f>
        <v/>
      </c>
      <c r="H2532">
        <f>LEN(B2532)</f>
        <v>8</v>
      </c>
    </row>
    <row r="2533" spans="1:9" ht="15.75" customHeight="1" x14ac:dyDescent="0.2">
      <c r="A2533" s="11" t="s">
        <v>4521</v>
      </c>
      <c r="B2533" s="11" t="s">
        <v>4521</v>
      </c>
      <c r="C2533" t="s">
        <v>25</v>
      </c>
      <c r="D2533" t="s">
        <v>17</v>
      </c>
      <c r="G2533" s="3" t="str">
        <f>IF(ISNUMBER(SEARCH("Sourcewatch",F2533)),"Sourcewatch",IF(ISNUMBER(SEARCH("desmog",F2533)),"Desmog",IF(ISNUMBER(SEARCH("Exxon",F2533)),"Exxonsecrets",IF(ISNUMBER(SEARCH("wikipedia",F2533)),"Wikipedia",IF(ISNUMBER(SEARCH("greenpeace",F2533)),"Greenpeace",IF(ISNUMBER(SEARCH("Polluterwatch",F2533)),"Polluterwatch",IF(F2533="","","Other")))))))</f>
        <v/>
      </c>
      <c r="H2533">
        <f>LEN(B2533)</f>
        <v>9</v>
      </c>
      <c r="I2533" s="17" t="s">
        <v>25</v>
      </c>
    </row>
    <row r="2534" spans="1:9" ht="15.75" customHeight="1" x14ac:dyDescent="0.2">
      <c r="A2534" s="3" t="s">
        <v>2480</v>
      </c>
      <c r="B2534" s="3" t="s">
        <v>2480</v>
      </c>
      <c r="C2534" s="3" t="s">
        <v>25</v>
      </c>
      <c r="D2534" s="3" t="s">
        <v>17</v>
      </c>
      <c r="F2534" s="3" t="s">
        <v>17</v>
      </c>
      <c r="G2534" s="3" t="str">
        <f>IF(ISNUMBER(SEARCH("Sourcewatch",F2534)),"Sourcewatch",IF(ISNUMBER(SEARCH("desmog",F2534)),"Desmog",IF(ISNUMBER(SEARCH("Exxon",F2534)),"Exxonsecrets",IF(ISNUMBER(SEARCH("wikipedia",F2534)),"Wikipedia",IF(ISNUMBER(SEARCH("greenpeace",F2534)),"Greenpeace",IF(ISNUMBER(SEARCH("Polluterwatch",F2534)),"Polluterwatch",IF(F2534="","","Other")))))))</f>
        <v/>
      </c>
      <c r="H2534">
        <f>LEN(B2534)</f>
        <v>16</v>
      </c>
    </row>
    <row r="2535" spans="1:9" ht="15.75" customHeight="1" x14ac:dyDescent="0.2">
      <c r="A2535" s="3" t="s">
        <v>2481</v>
      </c>
      <c r="B2535" s="3" t="s">
        <v>2481</v>
      </c>
      <c r="C2535" s="3" t="s">
        <v>25</v>
      </c>
      <c r="D2535" s="3" t="s">
        <v>17</v>
      </c>
      <c r="F2535" s="3" t="s">
        <v>17</v>
      </c>
      <c r="G2535" s="3" t="str">
        <f>IF(ISNUMBER(SEARCH("Sourcewatch",F2535)),"Sourcewatch",IF(ISNUMBER(SEARCH("desmog",F2535)),"Desmog",IF(ISNUMBER(SEARCH("Exxon",F2535)),"Exxonsecrets",IF(ISNUMBER(SEARCH("wikipedia",F2535)),"Wikipedia",IF(ISNUMBER(SEARCH("greenpeace",F2535)),"Greenpeace",IF(ISNUMBER(SEARCH("Polluterwatch",F2535)),"Polluterwatch",IF(F2535="","","Other")))))))</f>
        <v/>
      </c>
      <c r="H2535">
        <f>LEN(B2535)</f>
        <v>15</v>
      </c>
    </row>
    <row r="2536" spans="1:9" ht="15.75" customHeight="1" x14ac:dyDescent="0.2">
      <c r="A2536" s="3" t="s">
        <v>2482</v>
      </c>
      <c r="B2536" s="3" t="s">
        <v>2482</v>
      </c>
      <c r="C2536" s="3" t="s">
        <v>25</v>
      </c>
      <c r="D2536" s="3" t="s">
        <v>17</v>
      </c>
      <c r="F2536" s="3" t="s">
        <v>17</v>
      </c>
      <c r="G2536" s="3" t="str">
        <f>IF(ISNUMBER(SEARCH("Sourcewatch",F2536)),"Sourcewatch",IF(ISNUMBER(SEARCH("desmog",F2536)),"Desmog",IF(ISNUMBER(SEARCH("Exxon",F2536)),"Exxonsecrets",IF(ISNUMBER(SEARCH("wikipedia",F2536)),"Wikipedia",IF(ISNUMBER(SEARCH("greenpeace",F2536)),"Greenpeace",IF(ISNUMBER(SEARCH("Polluterwatch",F2536)),"Polluterwatch",IF(F2536="","","Other")))))))</f>
        <v/>
      </c>
      <c r="H2536">
        <f>LEN(B2536)</f>
        <v>4</v>
      </c>
    </row>
    <row r="2537" spans="1:9" ht="15.75" customHeight="1" x14ac:dyDescent="0.2">
      <c r="A2537" s="3" t="s">
        <v>2483</v>
      </c>
      <c r="B2537" s="3" t="s">
        <v>2483</v>
      </c>
      <c r="C2537" s="3" t="s">
        <v>25</v>
      </c>
      <c r="D2537" s="3" t="s">
        <v>17</v>
      </c>
      <c r="F2537" s="3" t="s">
        <v>17</v>
      </c>
      <c r="G2537" s="3" t="str">
        <f>IF(ISNUMBER(SEARCH("Sourcewatch",F2537)),"Sourcewatch",IF(ISNUMBER(SEARCH("desmog",F2537)),"Desmog",IF(ISNUMBER(SEARCH("Exxon",F2537)),"Exxonsecrets",IF(ISNUMBER(SEARCH("wikipedia",F2537)),"Wikipedia",IF(ISNUMBER(SEARCH("greenpeace",F2537)),"Greenpeace",IF(ISNUMBER(SEARCH("Polluterwatch",F2537)),"Polluterwatch",IF(F2537="","","Other")))))))</f>
        <v/>
      </c>
      <c r="H2537">
        <f>LEN(B2537)</f>
        <v>15</v>
      </c>
    </row>
    <row r="2538" spans="1:9" ht="15.75" customHeight="1" x14ac:dyDescent="0.2">
      <c r="A2538" s="3" t="s">
        <v>2484</v>
      </c>
      <c r="B2538" s="3" t="s">
        <v>2484</v>
      </c>
      <c r="C2538" s="3" t="s">
        <v>25</v>
      </c>
      <c r="D2538" s="3" t="s">
        <v>17</v>
      </c>
      <c r="F2538" s="3" t="s">
        <v>17</v>
      </c>
      <c r="G2538" s="3" t="str">
        <f>IF(ISNUMBER(SEARCH("Sourcewatch",F2538)),"Sourcewatch",IF(ISNUMBER(SEARCH("desmog",F2538)),"Desmog",IF(ISNUMBER(SEARCH("Exxon",F2538)),"Exxonsecrets",IF(ISNUMBER(SEARCH("wikipedia",F2538)),"Wikipedia",IF(ISNUMBER(SEARCH("greenpeace",F2538)),"Greenpeace",IF(ISNUMBER(SEARCH("Polluterwatch",F2538)),"Polluterwatch",IF(F2538="","","Other")))))))</f>
        <v/>
      </c>
      <c r="H2538">
        <f>LEN(B2538)</f>
        <v>16</v>
      </c>
    </row>
    <row r="2539" spans="1:9" ht="15.75" customHeight="1" x14ac:dyDescent="0.2">
      <c r="A2539" s="11" t="s">
        <v>4283</v>
      </c>
      <c r="B2539" s="11" t="s">
        <v>4283</v>
      </c>
      <c r="C2539" t="s">
        <v>17</v>
      </c>
      <c r="D2539" t="s">
        <v>17</v>
      </c>
      <c r="F2539" t="s">
        <v>4664</v>
      </c>
      <c r="G2539" s="3" t="str">
        <f>IF(ISNUMBER(SEARCH("Sourcewatch",F2539)),"Sourcewatch",IF(ISNUMBER(SEARCH("desmog",F2539)),"Desmog",IF(ISNUMBER(SEARCH("Exxon",F2539)),"Exxonsecrets",IF(ISNUMBER(SEARCH("wikipedia",F2539)),"Wikipedia",IF(ISNUMBER(SEARCH("greenpeace",F2539)),"Greenpeace",IF(ISNUMBER(SEARCH("Polluterwatch",F2539)),"Polluterwatch",IF(F2539="","","Other")))))))</f>
        <v>Sourcewatch</v>
      </c>
      <c r="H2539">
        <f>LEN(B2539)</f>
        <v>36</v>
      </c>
      <c r="I2539" s="17" t="s">
        <v>25</v>
      </c>
    </row>
    <row r="2540" spans="1:9" ht="15.75" customHeight="1" x14ac:dyDescent="0.2">
      <c r="A2540" s="11" t="s">
        <v>4308</v>
      </c>
      <c r="B2540" s="11" t="s">
        <v>4308</v>
      </c>
      <c r="C2540" t="s">
        <v>17</v>
      </c>
      <c r="D2540" t="s">
        <v>25</v>
      </c>
      <c r="H2540">
        <f>LEN(B2540)</f>
        <v>19</v>
      </c>
      <c r="I2540" s="17" t="s">
        <v>25</v>
      </c>
    </row>
    <row r="2541" spans="1:9" ht="15.75" customHeight="1" x14ac:dyDescent="0.2">
      <c r="A2541" s="3" t="s">
        <v>2485</v>
      </c>
      <c r="B2541" s="3" t="s">
        <v>2485</v>
      </c>
      <c r="C2541" s="3" t="s">
        <v>17</v>
      </c>
      <c r="D2541" s="3" t="s">
        <v>25</v>
      </c>
      <c r="G2541" s="3" t="str">
        <f>IF(ISNUMBER(SEARCH("Sourcewatch",F2541)),"Sourcewatch",IF(ISNUMBER(SEARCH("desmog",F2541)),"Desmog",IF(ISNUMBER(SEARCH("Exxon",F2541)),"Exxonsecrets",IF(ISNUMBER(SEARCH("wikipedia",F2541)),"Wikipedia",IF(ISNUMBER(SEARCH("greenpeace",F2541)),"Greenpeace",IF(ISNUMBER(SEARCH("Polluterwatch",F2541)),"Polluterwatch",IF(F2541="","","Other")))))))</f>
        <v/>
      </c>
      <c r="H2541">
        <f>LEN(B2541)</f>
        <v>33</v>
      </c>
    </row>
    <row r="2542" spans="1:9" ht="15.75" customHeight="1" x14ac:dyDescent="0.2">
      <c r="A2542" s="11" t="s">
        <v>4575</v>
      </c>
      <c r="B2542" s="11" t="s">
        <v>4575</v>
      </c>
      <c r="C2542" t="s">
        <v>17</v>
      </c>
      <c r="D2542" t="s">
        <v>17</v>
      </c>
      <c r="G2542" s="3" t="str">
        <f>IF(ISNUMBER(SEARCH("Sourcewatch",F2542)),"Sourcewatch",IF(ISNUMBER(SEARCH("desmog",F2542)),"Desmog",IF(ISNUMBER(SEARCH("Exxon",F2542)),"Exxonsecrets",IF(ISNUMBER(SEARCH("wikipedia",F2542)),"Wikipedia",IF(ISNUMBER(SEARCH("greenpeace",F2542)),"Greenpeace",IF(ISNUMBER(SEARCH("Polluterwatch",F2542)),"Polluterwatch",IF(F2542="","","Other")))))))</f>
        <v/>
      </c>
      <c r="H2542">
        <f>LEN(B2542)</f>
        <v>41</v>
      </c>
      <c r="I2542" s="17" t="s">
        <v>25</v>
      </c>
    </row>
    <row r="2543" spans="1:9" ht="15.75" customHeight="1" x14ac:dyDescent="0.2">
      <c r="A2543" s="3" t="s">
        <v>2486</v>
      </c>
      <c r="B2543" s="3" t="s">
        <v>2486</v>
      </c>
      <c r="C2543" s="3" t="s">
        <v>17</v>
      </c>
      <c r="D2543" s="3" t="s">
        <v>17</v>
      </c>
      <c r="E2543" s="3" t="s">
        <v>27</v>
      </c>
      <c r="F2543" s="3" t="s">
        <v>17</v>
      </c>
      <c r="G2543" s="3" t="str">
        <f>IF(ISNUMBER(SEARCH("Sourcewatch",F2543)),"Sourcewatch",IF(ISNUMBER(SEARCH("desmog",F2543)),"Desmog",IF(ISNUMBER(SEARCH("Exxon",F2543)),"Exxonsecrets",IF(ISNUMBER(SEARCH("wikipedia",F2543)),"Wikipedia",IF(ISNUMBER(SEARCH("greenpeace",F2543)),"Greenpeace",IF(ISNUMBER(SEARCH("Polluterwatch",F2543)),"Polluterwatch",IF(F2543="","","Other")))))))</f>
        <v/>
      </c>
      <c r="H2543">
        <f>LEN(B2543)</f>
        <v>38</v>
      </c>
    </row>
    <row r="2544" spans="1:9" ht="15.75" customHeight="1" x14ac:dyDescent="0.2">
      <c r="A2544" s="3" t="s">
        <v>2487</v>
      </c>
      <c r="B2544" s="3" t="s">
        <v>2487</v>
      </c>
      <c r="C2544" s="3" t="s">
        <v>17</v>
      </c>
      <c r="D2544" s="3" t="s">
        <v>25</v>
      </c>
      <c r="G2544" s="3" t="str">
        <f>IF(ISNUMBER(SEARCH("Sourcewatch",F2544)),"Sourcewatch",IF(ISNUMBER(SEARCH("desmog",F2544)),"Desmog",IF(ISNUMBER(SEARCH("Exxon",F2544)),"Exxonsecrets",IF(ISNUMBER(SEARCH("wikipedia",F2544)),"Wikipedia",IF(ISNUMBER(SEARCH("greenpeace",F2544)),"Greenpeace",IF(ISNUMBER(SEARCH("Polluterwatch",F2544)),"Polluterwatch",IF(F2544="","","Other")))))))</f>
        <v/>
      </c>
      <c r="H2544">
        <f>LEN(B2544)</f>
        <v>28</v>
      </c>
    </row>
    <row r="2545" spans="1:9" ht="15.75" customHeight="1" x14ac:dyDescent="0.2">
      <c r="A2545" s="3" t="s">
        <v>2489</v>
      </c>
      <c r="B2545" s="3" t="s">
        <v>2487</v>
      </c>
      <c r="C2545" s="3" t="s">
        <v>17</v>
      </c>
      <c r="D2545" s="3" t="s">
        <v>25</v>
      </c>
      <c r="G2545" s="3" t="str">
        <f>IF(ISNUMBER(SEARCH("Sourcewatch",F2545)),"Sourcewatch",IF(ISNUMBER(SEARCH("desmog",F2545)),"Desmog",IF(ISNUMBER(SEARCH("Exxon",F2545)),"Exxonsecrets",IF(ISNUMBER(SEARCH("wikipedia",F2545)),"Wikipedia",IF(ISNUMBER(SEARCH("greenpeace",F2545)),"Greenpeace",IF(ISNUMBER(SEARCH("Polluterwatch",F2545)),"Polluterwatch",IF(F2545="","","Other")))))))</f>
        <v/>
      </c>
      <c r="H2545">
        <f>LEN(B2545)</f>
        <v>28</v>
      </c>
    </row>
    <row r="2546" spans="1:9" ht="15.75" customHeight="1" x14ac:dyDescent="0.2">
      <c r="A2546" s="3" t="s">
        <v>2490</v>
      </c>
      <c r="B2546" s="3" t="s">
        <v>2490</v>
      </c>
      <c r="C2546" s="3" t="s">
        <v>17</v>
      </c>
      <c r="D2546" s="3" t="s">
        <v>25</v>
      </c>
      <c r="G2546" s="3" t="str">
        <f>IF(ISNUMBER(SEARCH("Sourcewatch",F2546)),"Sourcewatch",IF(ISNUMBER(SEARCH("desmog",F2546)),"Desmog",IF(ISNUMBER(SEARCH("Exxon",F2546)),"Exxonsecrets",IF(ISNUMBER(SEARCH("wikipedia",F2546)),"Wikipedia",IF(ISNUMBER(SEARCH("greenpeace",F2546)),"Greenpeace",IF(ISNUMBER(SEARCH("Polluterwatch",F2546)),"Polluterwatch",IF(F2546="","","Other")))))))</f>
        <v/>
      </c>
      <c r="H2546">
        <f>LEN(B2546)</f>
        <v>35</v>
      </c>
    </row>
    <row r="2547" spans="1:9" ht="15.75" customHeight="1" x14ac:dyDescent="0.2">
      <c r="A2547" s="3" t="s">
        <v>2491</v>
      </c>
      <c r="B2547" s="3" t="s">
        <v>2491</v>
      </c>
      <c r="C2547" s="3" t="s">
        <v>17</v>
      </c>
      <c r="D2547" s="3" t="s">
        <v>25</v>
      </c>
      <c r="G2547" s="3" t="str">
        <f>IF(ISNUMBER(SEARCH("Sourcewatch",F2547)),"Sourcewatch",IF(ISNUMBER(SEARCH("desmog",F2547)),"Desmog",IF(ISNUMBER(SEARCH("Exxon",F2547)),"Exxonsecrets",IF(ISNUMBER(SEARCH("wikipedia",F2547)),"Wikipedia",IF(ISNUMBER(SEARCH("greenpeace",F2547)),"Greenpeace",IF(ISNUMBER(SEARCH("Polluterwatch",F2547)),"Polluterwatch",IF(F2547="","","Other")))))))</f>
        <v/>
      </c>
      <c r="H2547">
        <f>LEN(B2547)</f>
        <v>25</v>
      </c>
    </row>
    <row r="2548" spans="1:9" ht="15.75" customHeight="1" x14ac:dyDescent="0.2">
      <c r="A2548" s="3" t="s">
        <v>2493</v>
      </c>
      <c r="B2548" s="3" t="s">
        <v>2493</v>
      </c>
      <c r="C2548" s="3" t="s">
        <v>25</v>
      </c>
      <c r="D2548" s="3" t="s">
        <v>17</v>
      </c>
      <c r="F2548" s="3" t="s">
        <v>17</v>
      </c>
      <c r="G2548" s="3" t="str">
        <f>IF(ISNUMBER(SEARCH("Sourcewatch",F2548)),"Sourcewatch",IF(ISNUMBER(SEARCH("desmog",F2548)),"Desmog",IF(ISNUMBER(SEARCH("Exxon",F2548)),"Exxonsecrets",IF(ISNUMBER(SEARCH("wikipedia",F2548)),"Wikipedia",IF(ISNUMBER(SEARCH("greenpeace",F2548)),"Greenpeace",IF(ISNUMBER(SEARCH("Polluterwatch",F2548)),"Polluterwatch",IF(F2548="","","Other")))))))</f>
        <v/>
      </c>
      <c r="H2548">
        <f>LEN(B2548)</f>
        <v>8</v>
      </c>
    </row>
    <row r="2549" spans="1:9" ht="15.75" customHeight="1" x14ac:dyDescent="0.2">
      <c r="A2549" s="3" t="s">
        <v>2494</v>
      </c>
      <c r="B2549" s="3" t="s">
        <v>2494</v>
      </c>
      <c r="C2549" s="3" t="s">
        <v>25</v>
      </c>
      <c r="D2549" s="3" t="s">
        <v>17</v>
      </c>
      <c r="F2549" s="3" t="s">
        <v>17</v>
      </c>
      <c r="G2549" s="3" t="str">
        <f>IF(ISNUMBER(SEARCH("Sourcewatch",F2549)),"Sourcewatch",IF(ISNUMBER(SEARCH("desmog",F2549)),"Desmog",IF(ISNUMBER(SEARCH("Exxon",F2549)),"Exxonsecrets",IF(ISNUMBER(SEARCH("wikipedia",F2549)),"Wikipedia",IF(ISNUMBER(SEARCH("greenpeace",F2549)),"Greenpeace",IF(ISNUMBER(SEARCH("Polluterwatch",F2549)),"Polluterwatch",IF(F2549="","","Other")))))))</f>
        <v/>
      </c>
      <c r="H2549">
        <f>LEN(B2549)</f>
        <v>18</v>
      </c>
    </row>
    <row r="2550" spans="1:9" ht="15.75" customHeight="1" x14ac:dyDescent="0.2">
      <c r="A2550" s="3" t="s">
        <v>2495</v>
      </c>
      <c r="B2550" s="3" t="s">
        <v>2495</v>
      </c>
      <c r="C2550" s="3" t="s">
        <v>25</v>
      </c>
      <c r="D2550" s="3" t="s">
        <v>17</v>
      </c>
      <c r="F2550" s="3" t="s">
        <v>17</v>
      </c>
      <c r="G2550" s="3" t="str">
        <f>IF(ISNUMBER(SEARCH("Sourcewatch",F2550)),"Sourcewatch",IF(ISNUMBER(SEARCH("desmog",F2550)),"Desmog",IF(ISNUMBER(SEARCH("Exxon",F2550)),"Exxonsecrets",IF(ISNUMBER(SEARCH("wikipedia",F2550)),"Wikipedia",IF(ISNUMBER(SEARCH("greenpeace",F2550)),"Greenpeace",IF(ISNUMBER(SEARCH("Polluterwatch",F2550)),"Polluterwatch",IF(F2550="","","Other")))))))</f>
        <v/>
      </c>
      <c r="H2550">
        <f>LEN(B2550)</f>
        <v>15</v>
      </c>
    </row>
    <row r="2551" spans="1:9" ht="15.75" customHeight="1" x14ac:dyDescent="0.2">
      <c r="A2551" s="3" t="s">
        <v>2496</v>
      </c>
      <c r="B2551" s="3" t="s">
        <v>2496</v>
      </c>
      <c r="C2551" s="3" t="s">
        <v>25</v>
      </c>
      <c r="D2551" s="3" t="s">
        <v>17</v>
      </c>
      <c r="F2551" s="3" t="s">
        <v>17</v>
      </c>
      <c r="G2551" s="3" t="str">
        <f>IF(ISNUMBER(SEARCH("Sourcewatch",F2551)),"Sourcewatch",IF(ISNUMBER(SEARCH("desmog",F2551)),"Desmog",IF(ISNUMBER(SEARCH("Exxon",F2551)),"Exxonsecrets",IF(ISNUMBER(SEARCH("wikipedia",F2551)),"Wikipedia",IF(ISNUMBER(SEARCH("greenpeace",F2551)),"Greenpeace",IF(ISNUMBER(SEARCH("Polluterwatch",F2551)),"Polluterwatch",IF(F2551="","","Other")))))))</f>
        <v/>
      </c>
      <c r="H2551">
        <f>LEN(B2551)</f>
        <v>11</v>
      </c>
    </row>
    <row r="2552" spans="1:9" ht="15.75" customHeight="1" x14ac:dyDescent="0.2">
      <c r="A2552" s="3" t="s">
        <v>2497</v>
      </c>
      <c r="B2552" s="3" t="s">
        <v>2497</v>
      </c>
      <c r="C2552" s="3" t="s">
        <v>25</v>
      </c>
      <c r="D2552" s="3" t="s">
        <v>17</v>
      </c>
      <c r="F2552" s="3" t="s">
        <v>17</v>
      </c>
      <c r="G2552" s="3" t="str">
        <f>IF(ISNUMBER(SEARCH("Sourcewatch",F2552)),"Sourcewatch",IF(ISNUMBER(SEARCH("desmog",F2552)),"Desmog",IF(ISNUMBER(SEARCH("Exxon",F2552)),"Exxonsecrets",IF(ISNUMBER(SEARCH("wikipedia",F2552)),"Wikipedia",IF(ISNUMBER(SEARCH("greenpeace",F2552)),"Greenpeace",IF(ISNUMBER(SEARCH("Polluterwatch",F2552)),"Polluterwatch",IF(F2552="","","Other")))))))</f>
        <v/>
      </c>
      <c r="H2552">
        <f>LEN(B2552)</f>
        <v>13</v>
      </c>
    </row>
    <row r="2553" spans="1:9" ht="15.75" customHeight="1" x14ac:dyDescent="0.2">
      <c r="A2553" s="11" t="s">
        <v>4418</v>
      </c>
      <c r="B2553" s="11" t="s">
        <v>4418</v>
      </c>
      <c r="C2553" t="s">
        <v>25</v>
      </c>
      <c r="D2553" t="s">
        <v>17</v>
      </c>
      <c r="G2553" s="3" t="str">
        <f>IF(ISNUMBER(SEARCH("Sourcewatch",F2553)),"Sourcewatch",IF(ISNUMBER(SEARCH("desmog",F2553)),"Desmog",IF(ISNUMBER(SEARCH("Exxon",F2553)),"Exxonsecrets",IF(ISNUMBER(SEARCH("wikipedia",F2553)),"Wikipedia",IF(ISNUMBER(SEARCH("greenpeace",F2553)),"Greenpeace",IF(ISNUMBER(SEARCH("Polluterwatch",F2553)),"Polluterwatch",IF(F2553="","","Other")))))))</f>
        <v/>
      </c>
      <c r="H2553">
        <f>LEN(B2553)</f>
        <v>6</v>
      </c>
      <c r="I2553" s="17" t="s">
        <v>25</v>
      </c>
    </row>
    <row r="2554" spans="1:9" ht="15.75" customHeight="1" x14ac:dyDescent="0.2">
      <c r="A2554" s="3" t="s">
        <v>2498</v>
      </c>
      <c r="B2554" s="3" t="s">
        <v>2498</v>
      </c>
      <c r="C2554" s="3" t="s">
        <v>25</v>
      </c>
      <c r="D2554" s="3" t="s">
        <v>17</v>
      </c>
      <c r="F2554" s="3" t="s">
        <v>17</v>
      </c>
      <c r="G2554" s="3" t="str">
        <f>IF(ISNUMBER(SEARCH("Sourcewatch",F2554)),"Sourcewatch",IF(ISNUMBER(SEARCH("desmog",F2554)),"Desmog",IF(ISNUMBER(SEARCH("Exxon",F2554)),"Exxonsecrets",IF(ISNUMBER(SEARCH("wikipedia",F2554)),"Wikipedia",IF(ISNUMBER(SEARCH("greenpeace",F2554)),"Greenpeace",IF(ISNUMBER(SEARCH("Polluterwatch",F2554)),"Polluterwatch",IF(F2554="","","Other")))))))</f>
        <v/>
      </c>
      <c r="H2554">
        <f>LEN(B2554)</f>
        <v>15</v>
      </c>
    </row>
    <row r="2555" spans="1:9" ht="15.75" customHeight="1" x14ac:dyDescent="0.2">
      <c r="A2555" s="3" t="s">
        <v>2499</v>
      </c>
      <c r="B2555" s="3" t="s">
        <v>2499</v>
      </c>
      <c r="C2555" s="3" t="s">
        <v>25</v>
      </c>
      <c r="D2555" s="3" t="s">
        <v>17</v>
      </c>
      <c r="F2555" s="3" t="s">
        <v>17</v>
      </c>
      <c r="G2555" s="3" t="str">
        <f>IF(ISNUMBER(SEARCH("Sourcewatch",F2555)),"Sourcewatch",IF(ISNUMBER(SEARCH("desmog",F2555)),"Desmog",IF(ISNUMBER(SEARCH("Exxon",F2555)),"Exxonsecrets",IF(ISNUMBER(SEARCH("wikipedia",F2555)),"Wikipedia",IF(ISNUMBER(SEARCH("greenpeace",F2555)),"Greenpeace",IF(ISNUMBER(SEARCH("Polluterwatch",F2555)),"Polluterwatch",IF(F2555="","","Other")))))))</f>
        <v/>
      </c>
      <c r="H2555">
        <f>LEN(B2555)</f>
        <v>10</v>
      </c>
    </row>
    <row r="2556" spans="1:9" ht="15.75" customHeight="1" x14ac:dyDescent="0.2">
      <c r="A2556" s="3" t="s">
        <v>2500</v>
      </c>
      <c r="B2556" s="3" t="s">
        <v>2500</v>
      </c>
      <c r="C2556" s="3" t="s">
        <v>25</v>
      </c>
      <c r="D2556" s="3" t="s">
        <v>17</v>
      </c>
      <c r="F2556" s="3" t="s">
        <v>17</v>
      </c>
      <c r="G2556" s="3" t="str">
        <f>IF(ISNUMBER(SEARCH("Sourcewatch",F2556)),"Sourcewatch",IF(ISNUMBER(SEARCH("desmog",F2556)),"Desmog",IF(ISNUMBER(SEARCH("Exxon",F2556)),"Exxonsecrets",IF(ISNUMBER(SEARCH("wikipedia",F2556)),"Wikipedia",IF(ISNUMBER(SEARCH("greenpeace",F2556)),"Greenpeace",IF(ISNUMBER(SEARCH("Polluterwatch",F2556)),"Polluterwatch",IF(F2556="","","Other")))))))</f>
        <v/>
      </c>
      <c r="H2556">
        <f>LEN(B2556)</f>
        <v>9</v>
      </c>
    </row>
    <row r="2557" spans="1:9" ht="15.75" customHeight="1" x14ac:dyDescent="0.2">
      <c r="A2557" s="3" t="s">
        <v>2501</v>
      </c>
      <c r="B2557" s="3" t="s">
        <v>2501</v>
      </c>
      <c r="C2557" s="3" t="s">
        <v>25</v>
      </c>
      <c r="D2557" s="3" t="s">
        <v>17</v>
      </c>
      <c r="F2557" s="3" t="s">
        <v>17</v>
      </c>
      <c r="G2557" s="3" t="str">
        <f>IF(ISNUMBER(SEARCH("Sourcewatch",F2557)),"Sourcewatch",IF(ISNUMBER(SEARCH("desmog",F2557)),"Desmog",IF(ISNUMBER(SEARCH("Exxon",F2557)),"Exxonsecrets",IF(ISNUMBER(SEARCH("wikipedia",F2557)),"Wikipedia",IF(ISNUMBER(SEARCH("greenpeace",F2557)),"Greenpeace",IF(ISNUMBER(SEARCH("Polluterwatch",F2557)),"Polluterwatch",IF(F2557="","","Other")))))))</f>
        <v/>
      </c>
      <c r="H2557">
        <f>LEN(B2557)</f>
        <v>17</v>
      </c>
    </row>
    <row r="2558" spans="1:9" ht="15.75" customHeight="1" x14ac:dyDescent="0.2">
      <c r="A2558" s="3" t="s">
        <v>2502</v>
      </c>
      <c r="B2558" s="3" t="s">
        <v>2502</v>
      </c>
      <c r="C2558" s="3" t="s">
        <v>25</v>
      </c>
      <c r="D2558" s="3" t="s">
        <v>17</v>
      </c>
      <c r="F2558" s="3" t="s">
        <v>17</v>
      </c>
      <c r="G2558" s="3" t="str">
        <f>IF(ISNUMBER(SEARCH("Sourcewatch",F2558)),"Sourcewatch",IF(ISNUMBER(SEARCH("desmog",F2558)),"Desmog",IF(ISNUMBER(SEARCH("Exxon",F2558)),"Exxonsecrets",IF(ISNUMBER(SEARCH("wikipedia",F2558)),"Wikipedia",IF(ISNUMBER(SEARCH("greenpeace",F2558)),"Greenpeace",IF(ISNUMBER(SEARCH("Polluterwatch",F2558)),"Polluterwatch",IF(F2558="","","Other")))))))</f>
        <v/>
      </c>
      <c r="H2558">
        <f>LEN(B2558)</f>
        <v>13</v>
      </c>
    </row>
    <row r="2559" spans="1:9" ht="15.75" customHeight="1" x14ac:dyDescent="0.2">
      <c r="A2559" s="3" t="s">
        <v>2503</v>
      </c>
      <c r="B2559" s="3" t="s">
        <v>2503</v>
      </c>
      <c r="C2559" s="3" t="s">
        <v>25</v>
      </c>
      <c r="D2559" s="3" t="s">
        <v>17</v>
      </c>
      <c r="F2559" s="3" t="s">
        <v>17</v>
      </c>
      <c r="G2559" s="3" t="str">
        <f>IF(ISNUMBER(SEARCH("Sourcewatch",F2559)),"Sourcewatch",IF(ISNUMBER(SEARCH("desmog",F2559)),"Desmog",IF(ISNUMBER(SEARCH("Exxon",F2559)),"Exxonsecrets",IF(ISNUMBER(SEARCH("wikipedia",F2559)),"Wikipedia",IF(ISNUMBER(SEARCH("greenpeace",F2559)),"Greenpeace",IF(ISNUMBER(SEARCH("Polluterwatch",F2559)),"Polluterwatch",IF(F2559="","","Other")))))))</f>
        <v/>
      </c>
      <c r="H2559">
        <f>LEN(B2559)</f>
        <v>7</v>
      </c>
    </row>
    <row r="2560" spans="1:9" ht="15.75" customHeight="1" x14ac:dyDescent="0.2">
      <c r="A2560" s="3" t="s">
        <v>2504</v>
      </c>
      <c r="B2560" s="3" t="s">
        <v>2504</v>
      </c>
      <c r="C2560" s="3" t="s">
        <v>25</v>
      </c>
      <c r="D2560" s="3" t="s">
        <v>17</v>
      </c>
      <c r="F2560" s="3" t="s">
        <v>17</v>
      </c>
      <c r="G2560" s="3" t="str">
        <f>IF(ISNUMBER(SEARCH("Sourcewatch",F2560)),"Sourcewatch",IF(ISNUMBER(SEARCH("desmog",F2560)),"Desmog",IF(ISNUMBER(SEARCH("Exxon",F2560)),"Exxonsecrets",IF(ISNUMBER(SEARCH("wikipedia",F2560)),"Wikipedia",IF(ISNUMBER(SEARCH("greenpeace",F2560)),"Greenpeace",IF(ISNUMBER(SEARCH("Polluterwatch",F2560)),"Polluterwatch",IF(F2560="","","Other")))))))</f>
        <v/>
      </c>
      <c r="H2560">
        <f>LEN(B2560)</f>
        <v>17</v>
      </c>
    </row>
    <row r="2561" spans="1:8" ht="15.75" customHeight="1" x14ac:dyDescent="0.2">
      <c r="A2561" s="3" t="s">
        <v>2505</v>
      </c>
      <c r="B2561" s="3" t="s">
        <v>2505</v>
      </c>
      <c r="C2561" s="3" t="s">
        <v>25</v>
      </c>
      <c r="D2561" s="3" t="s">
        <v>17</v>
      </c>
      <c r="F2561" s="3" t="s">
        <v>17</v>
      </c>
      <c r="G2561" s="3" t="str">
        <f>IF(ISNUMBER(SEARCH("Sourcewatch",F2561)),"Sourcewatch",IF(ISNUMBER(SEARCH("desmog",F2561)),"Desmog",IF(ISNUMBER(SEARCH("Exxon",F2561)),"Exxonsecrets",IF(ISNUMBER(SEARCH("wikipedia",F2561)),"Wikipedia",IF(ISNUMBER(SEARCH("greenpeace",F2561)),"Greenpeace",IF(ISNUMBER(SEARCH("Polluterwatch",F2561)),"Polluterwatch",IF(F2561="","","Other")))))))</f>
        <v/>
      </c>
      <c r="H2561">
        <f>LEN(B2561)</f>
        <v>14</v>
      </c>
    </row>
    <row r="2562" spans="1:8" ht="15.75" customHeight="1" x14ac:dyDescent="0.2">
      <c r="A2562" s="3" t="s">
        <v>2506</v>
      </c>
      <c r="B2562" s="3" t="s">
        <v>2506</v>
      </c>
      <c r="C2562" s="3" t="s">
        <v>17</v>
      </c>
      <c r="D2562" s="3" t="s">
        <v>17</v>
      </c>
      <c r="F2562" s="3" t="s">
        <v>2507</v>
      </c>
      <c r="G2562" s="3" t="str">
        <f>IF(ISNUMBER(SEARCH("Sourcewatch",F2562)),"Sourcewatch",IF(ISNUMBER(SEARCH("desmog",F2562)),"Desmog",IF(ISNUMBER(SEARCH("Exxon",F2562)),"Exxonsecrets",IF(ISNUMBER(SEARCH("wikipedia",F2562)),"Wikipedia",IF(ISNUMBER(SEARCH("greenpeace",F2562)),"Greenpeace",IF(ISNUMBER(SEARCH("Polluterwatch",F2562)),"Polluterwatch",IF(F2562="","","Other")))))))</f>
        <v>Desmog</v>
      </c>
      <c r="H2562">
        <f>LEN(B2562)</f>
        <v>20</v>
      </c>
    </row>
    <row r="2563" spans="1:8" ht="15.75" customHeight="1" x14ac:dyDescent="0.2">
      <c r="A2563" s="3" t="s">
        <v>2508</v>
      </c>
      <c r="B2563" s="3" t="s">
        <v>2509</v>
      </c>
      <c r="C2563" s="3" t="s">
        <v>17</v>
      </c>
      <c r="D2563" s="3" t="s">
        <v>25</v>
      </c>
      <c r="G2563" s="3" t="str">
        <f>IF(ISNUMBER(SEARCH("Sourcewatch",F2563)),"Sourcewatch",IF(ISNUMBER(SEARCH("desmog",F2563)),"Desmog",IF(ISNUMBER(SEARCH("Exxon",F2563)),"Exxonsecrets",IF(ISNUMBER(SEARCH("wikipedia",F2563)),"Wikipedia",IF(ISNUMBER(SEARCH("greenpeace",F2563)),"Greenpeace",IF(ISNUMBER(SEARCH("Polluterwatch",F2563)),"Polluterwatch",IF(F2563="","","Other")))))))</f>
        <v/>
      </c>
      <c r="H2563">
        <f>LEN(B2563)</f>
        <v>24</v>
      </c>
    </row>
    <row r="2564" spans="1:8" ht="15.75" customHeight="1" x14ac:dyDescent="0.2">
      <c r="A2564" s="3" t="s">
        <v>2509</v>
      </c>
      <c r="B2564" s="3" t="s">
        <v>2509</v>
      </c>
      <c r="C2564" s="3" t="s">
        <v>17</v>
      </c>
      <c r="D2564" s="3" t="s">
        <v>25</v>
      </c>
      <c r="G2564" s="3" t="str">
        <f>IF(ISNUMBER(SEARCH("Sourcewatch",F2564)),"Sourcewatch",IF(ISNUMBER(SEARCH("desmog",F2564)),"Desmog",IF(ISNUMBER(SEARCH("Exxon",F2564)),"Exxonsecrets",IF(ISNUMBER(SEARCH("wikipedia",F2564)),"Wikipedia",IF(ISNUMBER(SEARCH("greenpeace",F2564)),"Greenpeace",IF(ISNUMBER(SEARCH("Polluterwatch",F2564)),"Polluterwatch",IF(F2564="","","Other")))))))</f>
        <v/>
      </c>
      <c r="H2564">
        <f>LEN(B2564)</f>
        <v>24</v>
      </c>
    </row>
    <row r="2565" spans="1:8" ht="15.75" customHeight="1" x14ac:dyDescent="0.2">
      <c r="A2565" s="3" t="s">
        <v>2510</v>
      </c>
      <c r="B2565" s="3" t="s">
        <v>2509</v>
      </c>
      <c r="C2565" s="3" t="s">
        <v>17</v>
      </c>
      <c r="D2565" s="3" t="s">
        <v>25</v>
      </c>
      <c r="G2565" s="3" t="str">
        <f>IF(ISNUMBER(SEARCH("Sourcewatch",F2565)),"Sourcewatch",IF(ISNUMBER(SEARCH("desmog",F2565)),"Desmog",IF(ISNUMBER(SEARCH("Exxon",F2565)),"Exxonsecrets",IF(ISNUMBER(SEARCH("wikipedia",F2565)),"Wikipedia",IF(ISNUMBER(SEARCH("greenpeace",F2565)),"Greenpeace",IF(ISNUMBER(SEARCH("Polluterwatch",F2565)),"Polluterwatch",IF(F2565="","","Other")))))))</f>
        <v/>
      </c>
      <c r="H2565">
        <f>LEN(B2565)</f>
        <v>24</v>
      </c>
    </row>
    <row r="2566" spans="1:8" ht="15.75" customHeight="1" x14ac:dyDescent="0.2">
      <c r="A2566" s="3" t="s">
        <v>2511</v>
      </c>
      <c r="B2566" s="3" t="s">
        <v>2509</v>
      </c>
      <c r="C2566" s="3" t="s">
        <v>17</v>
      </c>
      <c r="D2566" s="3" t="s">
        <v>25</v>
      </c>
      <c r="G2566" s="3" t="str">
        <f>IF(ISNUMBER(SEARCH("Sourcewatch",F2566)),"Sourcewatch",IF(ISNUMBER(SEARCH("desmog",F2566)),"Desmog",IF(ISNUMBER(SEARCH("Exxon",F2566)),"Exxonsecrets",IF(ISNUMBER(SEARCH("wikipedia",F2566)),"Wikipedia",IF(ISNUMBER(SEARCH("greenpeace",F2566)),"Greenpeace",IF(ISNUMBER(SEARCH("Polluterwatch",F2566)),"Polluterwatch",IF(F2566="","","Other")))))))</f>
        <v/>
      </c>
      <c r="H2566">
        <f>LEN(B2566)</f>
        <v>24</v>
      </c>
    </row>
    <row r="2567" spans="1:8" ht="15.75" customHeight="1" x14ac:dyDescent="0.2">
      <c r="A2567" s="3" t="s">
        <v>2513</v>
      </c>
      <c r="B2567" s="3" t="s">
        <v>2509</v>
      </c>
      <c r="C2567" s="3" t="s">
        <v>17</v>
      </c>
      <c r="D2567" s="3" t="s">
        <v>25</v>
      </c>
      <c r="G2567" s="3" t="str">
        <f>IF(ISNUMBER(SEARCH("Sourcewatch",F2567)),"Sourcewatch",IF(ISNUMBER(SEARCH("desmog",F2567)),"Desmog",IF(ISNUMBER(SEARCH("Exxon",F2567)),"Exxonsecrets",IF(ISNUMBER(SEARCH("wikipedia",F2567)),"Wikipedia",IF(ISNUMBER(SEARCH("greenpeace",F2567)),"Greenpeace",IF(ISNUMBER(SEARCH("Polluterwatch",F2567)),"Polluterwatch",IF(F2567="","","Other")))))))</f>
        <v/>
      </c>
      <c r="H2567">
        <f>LEN(B2567)</f>
        <v>24</v>
      </c>
    </row>
    <row r="2568" spans="1:8" ht="15.75" customHeight="1" x14ac:dyDescent="0.2">
      <c r="A2568" s="3" t="s">
        <v>2514</v>
      </c>
      <c r="B2568" s="3" t="s">
        <v>2509</v>
      </c>
      <c r="C2568" s="3" t="s">
        <v>17</v>
      </c>
      <c r="D2568" s="3" t="s">
        <v>25</v>
      </c>
      <c r="G2568" s="3" t="str">
        <f>IF(ISNUMBER(SEARCH("Sourcewatch",F2568)),"Sourcewatch",IF(ISNUMBER(SEARCH("desmog",F2568)),"Desmog",IF(ISNUMBER(SEARCH("Exxon",F2568)),"Exxonsecrets",IF(ISNUMBER(SEARCH("wikipedia",F2568)),"Wikipedia",IF(ISNUMBER(SEARCH("greenpeace",F2568)),"Greenpeace",IF(ISNUMBER(SEARCH("Polluterwatch",F2568)),"Polluterwatch",IF(F2568="","","Other")))))))</f>
        <v/>
      </c>
      <c r="H2568">
        <f>LEN(B2568)</f>
        <v>24</v>
      </c>
    </row>
    <row r="2569" spans="1:8" ht="15.75" customHeight="1" x14ac:dyDescent="0.2">
      <c r="A2569" s="3" t="s">
        <v>2512</v>
      </c>
      <c r="B2569" s="3" t="s">
        <v>2512</v>
      </c>
      <c r="C2569" s="3" t="s">
        <v>25</v>
      </c>
      <c r="D2569" s="3" t="s">
        <v>17</v>
      </c>
      <c r="F2569" s="3" t="s">
        <v>17</v>
      </c>
      <c r="G2569" s="3" t="str">
        <f>IF(ISNUMBER(SEARCH("Sourcewatch",F2569)),"Sourcewatch",IF(ISNUMBER(SEARCH("desmog",F2569)),"Desmog",IF(ISNUMBER(SEARCH("Exxon",F2569)),"Exxonsecrets",IF(ISNUMBER(SEARCH("wikipedia",F2569)),"Wikipedia",IF(ISNUMBER(SEARCH("greenpeace",F2569)),"Greenpeace",IF(ISNUMBER(SEARCH("Polluterwatch",F2569)),"Polluterwatch",IF(F2569="","","Other")))))))</f>
        <v/>
      </c>
      <c r="H2569">
        <f>LEN(B2569)</f>
        <v>10</v>
      </c>
    </row>
    <row r="2570" spans="1:8" ht="15.75" customHeight="1" x14ac:dyDescent="0.2">
      <c r="A2570" s="3" t="s">
        <v>2515</v>
      </c>
      <c r="B2570" s="3" t="s">
        <v>2515</v>
      </c>
      <c r="C2570" s="3" t="s">
        <v>17</v>
      </c>
      <c r="D2570" s="3" t="s">
        <v>17</v>
      </c>
      <c r="F2570" s="3" t="s">
        <v>17</v>
      </c>
      <c r="G2570" s="3" t="str">
        <f>IF(ISNUMBER(SEARCH("Sourcewatch",F2570)),"Sourcewatch",IF(ISNUMBER(SEARCH("desmog",F2570)),"Desmog",IF(ISNUMBER(SEARCH("Exxon",F2570)),"Exxonsecrets",IF(ISNUMBER(SEARCH("wikipedia",F2570)),"Wikipedia",IF(ISNUMBER(SEARCH("greenpeace",F2570)),"Greenpeace",IF(ISNUMBER(SEARCH("Polluterwatch",F2570)),"Polluterwatch",IF(F2570="","","Other")))))))</f>
        <v/>
      </c>
      <c r="H2570">
        <f>LEN(B2570)</f>
        <v>21</v>
      </c>
    </row>
    <row r="2571" spans="1:8" ht="15.75" customHeight="1" x14ac:dyDescent="0.2">
      <c r="A2571" s="3" t="s">
        <v>2516</v>
      </c>
      <c r="B2571" s="3" t="s">
        <v>2516</v>
      </c>
      <c r="D2571" s="3" t="s">
        <v>17</v>
      </c>
      <c r="F2571" s="3" t="s">
        <v>17</v>
      </c>
      <c r="G2571" s="3" t="str">
        <f>IF(ISNUMBER(SEARCH("Sourcewatch",F2571)),"Sourcewatch",IF(ISNUMBER(SEARCH("desmog",F2571)),"Desmog",IF(ISNUMBER(SEARCH("Exxon",F2571)),"Exxonsecrets",IF(ISNUMBER(SEARCH("wikipedia",F2571)),"Wikipedia",IF(ISNUMBER(SEARCH("greenpeace",F2571)),"Greenpeace",IF(ISNUMBER(SEARCH("Polluterwatch",F2571)),"Polluterwatch",IF(F2571="","","Other")))))))</f>
        <v/>
      </c>
      <c r="H2571">
        <f>LEN(B2571)</f>
        <v>27</v>
      </c>
    </row>
    <row r="2572" spans="1:8" ht="15.75" customHeight="1" x14ac:dyDescent="0.2">
      <c r="A2572" s="3" t="s">
        <v>2517</v>
      </c>
      <c r="B2572" s="3" t="s">
        <v>2517</v>
      </c>
      <c r="C2572" s="3" t="s">
        <v>25</v>
      </c>
      <c r="D2572" s="3" t="s">
        <v>17</v>
      </c>
      <c r="F2572" s="3" t="s">
        <v>17</v>
      </c>
      <c r="G2572" s="3" t="str">
        <f>IF(ISNUMBER(SEARCH("Sourcewatch",F2572)),"Sourcewatch",IF(ISNUMBER(SEARCH("desmog",F2572)),"Desmog",IF(ISNUMBER(SEARCH("Exxon",F2572)),"Exxonsecrets",IF(ISNUMBER(SEARCH("wikipedia",F2572)),"Wikipedia",IF(ISNUMBER(SEARCH("greenpeace",F2572)),"Greenpeace",IF(ISNUMBER(SEARCH("Polluterwatch",F2572)),"Polluterwatch",IF(F2572="","","Other")))))))</f>
        <v/>
      </c>
      <c r="H2572">
        <f>LEN(B2572)</f>
        <v>4</v>
      </c>
    </row>
    <row r="2573" spans="1:8" ht="15.75" customHeight="1" x14ac:dyDescent="0.2">
      <c r="A2573" s="3" t="s">
        <v>2518</v>
      </c>
      <c r="B2573" s="3" t="s">
        <v>2518</v>
      </c>
      <c r="C2573" s="3" t="s">
        <v>25</v>
      </c>
      <c r="D2573" s="3" t="s">
        <v>17</v>
      </c>
      <c r="F2573" s="3" t="s">
        <v>17</v>
      </c>
      <c r="G2573" s="3" t="str">
        <f>IF(ISNUMBER(SEARCH("Sourcewatch",F2573)),"Sourcewatch",IF(ISNUMBER(SEARCH("desmog",F2573)),"Desmog",IF(ISNUMBER(SEARCH("Exxon",F2573)),"Exxonsecrets",IF(ISNUMBER(SEARCH("wikipedia",F2573)),"Wikipedia",IF(ISNUMBER(SEARCH("greenpeace",F2573)),"Greenpeace",IF(ISNUMBER(SEARCH("Polluterwatch",F2573)),"Polluterwatch",IF(F2573="","","Other")))))))</f>
        <v/>
      </c>
      <c r="H2573">
        <f>LEN(B2573)</f>
        <v>6</v>
      </c>
    </row>
    <row r="2574" spans="1:8" ht="15.75" customHeight="1" x14ac:dyDescent="0.2">
      <c r="A2574" s="3" t="s">
        <v>2519</v>
      </c>
      <c r="B2574" s="3" t="s">
        <v>2519</v>
      </c>
      <c r="C2574" s="3" t="s">
        <v>25</v>
      </c>
      <c r="D2574" s="3" t="s">
        <v>17</v>
      </c>
      <c r="F2574" s="3" t="s">
        <v>17</v>
      </c>
      <c r="G2574" s="3" t="str">
        <f>IF(ISNUMBER(SEARCH("Sourcewatch",F2574)),"Sourcewatch",IF(ISNUMBER(SEARCH("desmog",F2574)),"Desmog",IF(ISNUMBER(SEARCH("Exxon",F2574)),"Exxonsecrets",IF(ISNUMBER(SEARCH("wikipedia",F2574)),"Wikipedia",IF(ISNUMBER(SEARCH("greenpeace",F2574)),"Greenpeace",IF(ISNUMBER(SEARCH("Polluterwatch",F2574)),"Polluterwatch",IF(F2574="","","Other")))))))</f>
        <v/>
      </c>
      <c r="H2574">
        <f>LEN(B2574)</f>
        <v>5</v>
      </c>
    </row>
    <row r="2575" spans="1:8" ht="15.75" customHeight="1" x14ac:dyDescent="0.2">
      <c r="A2575" s="3" t="s">
        <v>2520</v>
      </c>
      <c r="B2575" s="3" t="s">
        <v>2520</v>
      </c>
      <c r="C2575" s="3" t="s">
        <v>25</v>
      </c>
      <c r="D2575" s="3" t="s">
        <v>17</v>
      </c>
      <c r="F2575" s="3" t="s">
        <v>17</v>
      </c>
      <c r="G2575" s="3" t="str">
        <f>IF(ISNUMBER(SEARCH("Sourcewatch",F2575)),"Sourcewatch",IF(ISNUMBER(SEARCH("desmog",F2575)),"Desmog",IF(ISNUMBER(SEARCH("Exxon",F2575)),"Exxonsecrets",IF(ISNUMBER(SEARCH("wikipedia",F2575)),"Wikipedia",IF(ISNUMBER(SEARCH("greenpeace",F2575)),"Greenpeace",IF(ISNUMBER(SEARCH("Polluterwatch",F2575)),"Polluterwatch",IF(F2575="","","Other")))))))</f>
        <v/>
      </c>
      <c r="H2575">
        <f>LEN(B2575)</f>
        <v>12</v>
      </c>
    </row>
    <row r="2576" spans="1:8" ht="15.75" customHeight="1" x14ac:dyDescent="0.2">
      <c r="A2576" s="3" t="s">
        <v>2521</v>
      </c>
      <c r="B2576" s="3" t="s">
        <v>2521</v>
      </c>
      <c r="C2576" s="3" t="s">
        <v>25</v>
      </c>
      <c r="D2576" s="3" t="s">
        <v>17</v>
      </c>
      <c r="F2576" s="3" t="s">
        <v>17</v>
      </c>
      <c r="G2576" s="3" t="str">
        <f>IF(ISNUMBER(SEARCH("Sourcewatch",F2576)),"Sourcewatch",IF(ISNUMBER(SEARCH("desmog",F2576)),"Desmog",IF(ISNUMBER(SEARCH("Exxon",F2576)),"Exxonsecrets",IF(ISNUMBER(SEARCH("wikipedia",F2576)),"Wikipedia",IF(ISNUMBER(SEARCH("greenpeace",F2576)),"Greenpeace",IF(ISNUMBER(SEARCH("Polluterwatch",F2576)),"Polluterwatch",IF(F2576="","","Other")))))))</f>
        <v/>
      </c>
      <c r="H2576">
        <f>LEN(B2576)</f>
        <v>11</v>
      </c>
    </row>
    <row r="2577" spans="1:9" ht="15.75" customHeight="1" x14ac:dyDescent="0.2">
      <c r="A2577" s="3" t="s">
        <v>2522</v>
      </c>
      <c r="B2577" s="3" t="s">
        <v>2522</v>
      </c>
      <c r="C2577" s="3" t="s">
        <v>25</v>
      </c>
      <c r="D2577" s="3" t="s">
        <v>17</v>
      </c>
      <c r="F2577" s="3" t="s">
        <v>17</v>
      </c>
      <c r="G2577" s="3" t="str">
        <f>IF(ISNUMBER(SEARCH("Sourcewatch",F2577)),"Sourcewatch",IF(ISNUMBER(SEARCH("desmog",F2577)),"Desmog",IF(ISNUMBER(SEARCH("Exxon",F2577)),"Exxonsecrets",IF(ISNUMBER(SEARCH("wikipedia",F2577)),"Wikipedia",IF(ISNUMBER(SEARCH("greenpeace",F2577)),"Greenpeace",IF(ISNUMBER(SEARCH("Polluterwatch",F2577)),"Polluterwatch",IF(F2577="","","Other")))))))</f>
        <v/>
      </c>
      <c r="H2577">
        <f>LEN(B2577)</f>
        <v>18</v>
      </c>
    </row>
    <row r="2578" spans="1:9" ht="15.75" customHeight="1" x14ac:dyDescent="0.2">
      <c r="A2578" s="3" t="s">
        <v>2523</v>
      </c>
      <c r="B2578" s="3" t="s">
        <v>2523</v>
      </c>
      <c r="C2578" s="3" t="s">
        <v>25</v>
      </c>
      <c r="D2578" s="3" t="s">
        <v>17</v>
      </c>
      <c r="F2578" s="3" t="s">
        <v>17</v>
      </c>
      <c r="G2578" s="3" t="str">
        <f>IF(ISNUMBER(SEARCH("Sourcewatch",F2578)),"Sourcewatch",IF(ISNUMBER(SEARCH("desmog",F2578)),"Desmog",IF(ISNUMBER(SEARCH("Exxon",F2578)),"Exxonsecrets",IF(ISNUMBER(SEARCH("wikipedia",F2578)),"Wikipedia",IF(ISNUMBER(SEARCH("greenpeace",F2578)),"Greenpeace",IF(ISNUMBER(SEARCH("Polluterwatch",F2578)),"Polluterwatch",IF(F2578="","","Other")))))))</f>
        <v/>
      </c>
      <c r="H2578">
        <f>LEN(B2578)</f>
        <v>13</v>
      </c>
    </row>
    <row r="2579" spans="1:9" ht="15.75" customHeight="1" x14ac:dyDescent="0.2">
      <c r="A2579" s="3" t="s">
        <v>2524</v>
      </c>
      <c r="B2579" s="3" t="s">
        <v>2524</v>
      </c>
      <c r="C2579" s="3" t="s">
        <v>25</v>
      </c>
      <c r="D2579" s="3" t="s">
        <v>17</v>
      </c>
      <c r="F2579" s="3" t="s">
        <v>17</v>
      </c>
      <c r="G2579" s="3" t="str">
        <f>IF(ISNUMBER(SEARCH("Sourcewatch",F2579)),"Sourcewatch",IF(ISNUMBER(SEARCH("desmog",F2579)),"Desmog",IF(ISNUMBER(SEARCH("Exxon",F2579)),"Exxonsecrets",IF(ISNUMBER(SEARCH("wikipedia",F2579)),"Wikipedia",IF(ISNUMBER(SEARCH("greenpeace",F2579)),"Greenpeace",IF(ISNUMBER(SEARCH("Polluterwatch",F2579)),"Polluterwatch",IF(F2579="","","Other")))))))</f>
        <v/>
      </c>
      <c r="H2579">
        <f>LEN(B2579)</f>
        <v>15</v>
      </c>
    </row>
    <row r="2580" spans="1:9" ht="15.75" customHeight="1" x14ac:dyDescent="0.2">
      <c r="A2580" s="3" t="s">
        <v>2525</v>
      </c>
      <c r="B2580" s="3" t="s">
        <v>2525</v>
      </c>
      <c r="C2580" s="3" t="s">
        <v>25</v>
      </c>
      <c r="D2580" s="3" t="s">
        <v>17</v>
      </c>
      <c r="F2580" s="3" t="s">
        <v>17</v>
      </c>
      <c r="G2580" s="3" t="str">
        <f>IF(ISNUMBER(SEARCH("Sourcewatch",F2580)),"Sourcewatch",IF(ISNUMBER(SEARCH("desmog",F2580)),"Desmog",IF(ISNUMBER(SEARCH("Exxon",F2580)),"Exxonsecrets",IF(ISNUMBER(SEARCH("wikipedia",F2580)),"Wikipedia",IF(ISNUMBER(SEARCH("greenpeace",F2580)),"Greenpeace",IF(ISNUMBER(SEARCH("Polluterwatch",F2580)),"Polluterwatch",IF(F2580="","","Other")))))))</f>
        <v/>
      </c>
      <c r="H2580">
        <f>LEN(B2580)</f>
        <v>5</v>
      </c>
    </row>
    <row r="2581" spans="1:9" ht="15.75" customHeight="1" x14ac:dyDescent="0.2">
      <c r="A2581" s="3" t="s">
        <v>2526</v>
      </c>
      <c r="B2581" s="3" t="s">
        <v>2526</v>
      </c>
      <c r="C2581" s="3" t="s">
        <v>25</v>
      </c>
      <c r="D2581" s="3" t="s">
        <v>17</v>
      </c>
      <c r="F2581" s="3" t="s">
        <v>17</v>
      </c>
      <c r="G2581" s="3" t="str">
        <f>IF(ISNUMBER(SEARCH("Sourcewatch",F2581)),"Sourcewatch",IF(ISNUMBER(SEARCH("desmog",F2581)),"Desmog",IF(ISNUMBER(SEARCH("Exxon",F2581)),"Exxonsecrets",IF(ISNUMBER(SEARCH("wikipedia",F2581)),"Wikipedia",IF(ISNUMBER(SEARCH("greenpeace",F2581)),"Greenpeace",IF(ISNUMBER(SEARCH("Polluterwatch",F2581)),"Polluterwatch",IF(F2581="","","Other")))))))</f>
        <v/>
      </c>
      <c r="H2581">
        <f>LEN(B2581)</f>
        <v>13</v>
      </c>
    </row>
    <row r="2582" spans="1:9" ht="15.75" customHeight="1" x14ac:dyDescent="0.2">
      <c r="A2582" s="3" t="s">
        <v>2527</v>
      </c>
      <c r="B2582" s="3" t="s">
        <v>2527</v>
      </c>
      <c r="C2582" s="3" t="s">
        <v>25</v>
      </c>
      <c r="D2582" s="3" t="s">
        <v>17</v>
      </c>
      <c r="F2582" s="3" t="s">
        <v>17</v>
      </c>
      <c r="G2582" s="3" t="str">
        <f>IF(ISNUMBER(SEARCH("Sourcewatch",F2582)),"Sourcewatch",IF(ISNUMBER(SEARCH("desmog",F2582)),"Desmog",IF(ISNUMBER(SEARCH("Exxon",F2582)),"Exxonsecrets",IF(ISNUMBER(SEARCH("wikipedia",F2582)),"Wikipedia",IF(ISNUMBER(SEARCH("greenpeace",F2582)),"Greenpeace",IF(ISNUMBER(SEARCH("Polluterwatch",F2582)),"Polluterwatch",IF(F2582="","","Other")))))))</f>
        <v/>
      </c>
      <c r="H2582">
        <f>LEN(B2582)</f>
        <v>14</v>
      </c>
    </row>
    <row r="2583" spans="1:9" ht="15.75" customHeight="1" x14ac:dyDescent="0.2">
      <c r="A2583" s="3" t="s">
        <v>2528</v>
      </c>
      <c r="B2583" s="3" t="s">
        <v>2528</v>
      </c>
      <c r="C2583" s="3" t="s">
        <v>17</v>
      </c>
      <c r="D2583" s="3" t="s">
        <v>25</v>
      </c>
      <c r="G2583" s="3" t="str">
        <f>IF(ISNUMBER(SEARCH("Sourcewatch",F2583)),"Sourcewatch",IF(ISNUMBER(SEARCH("desmog",F2583)),"Desmog",IF(ISNUMBER(SEARCH("Exxon",F2583)),"Exxonsecrets",IF(ISNUMBER(SEARCH("wikipedia",F2583)),"Wikipedia",IF(ISNUMBER(SEARCH("greenpeace",F2583)),"Greenpeace",IF(ISNUMBER(SEARCH("Polluterwatch",F2583)),"Polluterwatch",IF(F2583="","","Other")))))))</f>
        <v/>
      </c>
      <c r="H2583">
        <f>LEN(B2583)</f>
        <v>25</v>
      </c>
    </row>
    <row r="2584" spans="1:9" ht="15.75" customHeight="1" x14ac:dyDescent="0.2">
      <c r="A2584" s="3" t="s">
        <v>2529</v>
      </c>
      <c r="B2584" s="3" t="s">
        <v>2529</v>
      </c>
      <c r="C2584" s="3" t="s">
        <v>17</v>
      </c>
      <c r="D2584" s="3" t="s">
        <v>25</v>
      </c>
      <c r="G2584" s="3" t="str">
        <f>IF(ISNUMBER(SEARCH("Sourcewatch",F2584)),"Sourcewatch",IF(ISNUMBER(SEARCH("desmog",F2584)),"Desmog",IF(ISNUMBER(SEARCH("Exxon",F2584)),"Exxonsecrets",IF(ISNUMBER(SEARCH("wikipedia",F2584)),"Wikipedia",IF(ISNUMBER(SEARCH("greenpeace",F2584)),"Greenpeace",IF(ISNUMBER(SEARCH("Polluterwatch",F2584)),"Polluterwatch",IF(F2584="","","Other")))))))</f>
        <v/>
      </c>
      <c r="H2584">
        <f>LEN(B2584)</f>
        <v>17</v>
      </c>
    </row>
    <row r="2585" spans="1:9" ht="15.75" customHeight="1" x14ac:dyDescent="0.2">
      <c r="A2585" s="11" t="s">
        <v>4400</v>
      </c>
      <c r="B2585" s="11" t="s">
        <v>4400</v>
      </c>
      <c r="C2585" t="s">
        <v>17</v>
      </c>
      <c r="D2585" t="s">
        <v>17</v>
      </c>
      <c r="G2585" s="3" t="str">
        <f>IF(ISNUMBER(SEARCH("Sourcewatch",F2585)),"Sourcewatch",IF(ISNUMBER(SEARCH("desmog",F2585)),"Desmog",IF(ISNUMBER(SEARCH("Exxon",F2585)),"Exxonsecrets",IF(ISNUMBER(SEARCH("wikipedia",F2585)),"Wikipedia",IF(ISNUMBER(SEARCH("greenpeace",F2585)),"Greenpeace",IF(ISNUMBER(SEARCH("Polluterwatch",F2585)),"Polluterwatch",IF(F2585="","","Other")))))))</f>
        <v/>
      </c>
      <c r="H2585">
        <f>LEN(B2585)</f>
        <v>28</v>
      </c>
      <c r="I2585" s="17" t="s">
        <v>25</v>
      </c>
    </row>
    <row r="2586" spans="1:9" ht="15.75" customHeight="1" x14ac:dyDescent="0.2">
      <c r="A2586" s="3" t="s">
        <v>2530</v>
      </c>
      <c r="B2586" s="3" t="s">
        <v>2530</v>
      </c>
      <c r="C2586" s="3" t="s">
        <v>25</v>
      </c>
      <c r="D2586" s="3" t="s">
        <v>17</v>
      </c>
      <c r="F2586" s="3" t="s">
        <v>17</v>
      </c>
      <c r="G2586" s="3" t="str">
        <f>IF(ISNUMBER(SEARCH("Sourcewatch",F2586)),"Sourcewatch",IF(ISNUMBER(SEARCH("desmog",F2586)),"Desmog",IF(ISNUMBER(SEARCH("Exxon",F2586)),"Exxonsecrets",IF(ISNUMBER(SEARCH("wikipedia",F2586)),"Wikipedia",IF(ISNUMBER(SEARCH("greenpeace",F2586)),"Greenpeace",IF(ISNUMBER(SEARCH("Polluterwatch",F2586)),"Polluterwatch",IF(F2586="","","Other")))))))</f>
        <v/>
      </c>
      <c r="H2586">
        <f>LEN(B2586)</f>
        <v>15</v>
      </c>
    </row>
    <row r="2587" spans="1:9" ht="15.75" customHeight="1" x14ac:dyDescent="0.2">
      <c r="A2587" s="11" t="s">
        <v>4300</v>
      </c>
      <c r="B2587" s="11" t="s">
        <v>4300</v>
      </c>
      <c r="C2587" t="s">
        <v>25</v>
      </c>
      <c r="D2587" t="s">
        <v>17</v>
      </c>
      <c r="G2587" s="3" t="str">
        <f>IF(ISNUMBER(SEARCH("Sourcewatch",F2587)),"Sourcewatch",IF(ISNUMBER(SEARCH("desmog",F2587)),"Desmog",IF(ISNUMBER(SEARCH("Exxon",F2587)),"Exxonsecrets",IF(ISNUMBER(SEARCH("wikipedia",F2587)),"Wikipedia",IF(ISNUMBER(SEARCH("greenpeace",F2587)),"Greenpeace",IF(ISNUMBER(SEARCH("Polluterwatch",F2587)),"Polluterwatch",IF(F2587="","","Other")))))))</f>
        <v/>
      </c>
      <c r="H2587">
        <f>LEN(B2587)</f>
        <v>6</v>
      </c>
      <c r="I2587" s="17" t="s">
        <v>25</v>
      </c>
    </row>
    <row r="2588" spans="1:9" ht="15.75" customHeight="1" x14ac:dyDescent="0.2">
      <c r="A2588" s="3" t="s">
        <v>2531</v>
      </c>
      <c r="B2588" s="3" t="s">
        <v>2531</v>
      </c>
      <c r="C2588" s="3" t="s">
        <v>25</v>
      </c>
      <c r="D2588" s="3" t="s">
        <v>17</v>
      </c>
      <c r="F2588" s="3" t="s">
        <v>17</v>
      </c>
      <c r="G2588" s="3" t="str">
        <f>IF(ISNUMBER(SEARCH("Sourcewatch",F2588)),"Sourcewatch",IF(ISNUMBER(SEARCH("desmog",F2588)),"Desmog",IF(ISNUMBER(SEARCH("Exxon",F2588)),"Exxonsecrets",IF(ISNUMBER(SEARCH("wikipedia",F2588)),"Wikipedia",IF(ISNUMBER(SEARCH("greenpeace",F2588)),"Greenpeace",IF(ISNUMBER(SEARCH("Polluterwatch",F2588)),"Polluterwatch",IF(F2588="","","Other")))))))</f>
        <v/>
      </c>
      <c r="H2588">
        <f>LEN(B2588)</f>
        <v>16</v>
      </c>
    </row>
    <row r="2589" spans="1:9" ht="15.75" customHeight="1" x14ac:dyDescent="0.2">
      <c r="A2589" s="3" t="s">
        <v>2532</v>
      </c>
      <c r="B2589" s="3" t="s">
        <v>2532</v>
      </c>
      <c r="C2589" s="3" t="s">
        <v>25</v>
      </c>
      <c r="D2589" s="3" t="s">
        <v>17</v>
      </c>
      <c r="F2589" s="3" t="s">
        <v>17</v>
      </c>
      <c r="G2589" s="3" t="str">
        <f>IF(ISNUMBER(SEARCH("Sourcewatch",F2589)),"Sourcewatch",IF(ISNUMBER(SEARCH("desmog",F2589)),"Desmog",IF(ISNUMBER(SEARCH("Exxon",F2589)),"Exxonsecrets",IF(ISNUMBER(SEARCH("wikipedia",F2589)),"Wikipedia",IF(ISNUMBER(SEARCH("greenpeace",F2589)),"Greenpeace",IF(ISNUMBER(SEARCH("Polluterwatch",F2589)),"Polluterwatch",IF(F2589="","","Other")))))))</f>
        <v/>
      </c>
      <c r="H2589">
        <f>LEN(B2589)</f>
        <v>13</v>
      </c>
    </row>
    <row r="2590" spans="1:9" ht="15.75" customHeight="1" x14ac:dyDescent="0.2">
      <c r="A2590" s="3" t="s">
        <v>2533</v>
      </c>
      <c r="B2590" s="3" t="s">
        <v>2533</v>
      </c>
      <c r="C2590" s="3" t="s">
        <v>25</v>
      </c>
      <c r="D2590" s="3" t="s">
        <v>17</v>
      </c>
      <c r="F2590" s="3" t="s">
        <v>17</v>
      </c>
      <c r="G2590" s="3" t="str">
        <f>IF(ISNUMBER(SEARCH("Sourcewatch",F2590)),"Sourcewatch",IF(ISNUMBER(SEARCH("desmog",F2590)),"Desmog",IF(ISNUMBER(SEARCH("Exxon",F2590)),"Exxonsecrets",IF(ISNUMBER(SEARCH("wikipedia",F2590)),"Wikipedia",IF(ISNUMBER(SEARCH("greenpeace",F2590)),"Greenpeace",IF(ISNUMBER(SEARCH("Polluterwatch",F2590)),"Polluterwatch",IF(F2590="","","Other")))))))</f>
        <v/>
      </c>
      <c r="H2590">
        <f>LEN(B2590)</f>
        <v>12</v>
      </c>
    </row>
    <row r="2591" spans="1:9" ht="15.75" customHeight="1" x14ac:dyDescent="0.2">
      <c r="A2591" s="3" t="s">
        <v>2534</v>
      </c>
      <c r="B2591" s="3" t="s">
        <v>2534</v>
      </c>
      <c r="C2591" s="3" t="s">
        <v>25</v>
      </c>
      <c r="D2591" s="3" t="s">
        <v>17</v>
      </c>
      <c r="F2591" s="3" t="s">
        <v>17</v>
      </c>
      <c r="G2591" s="3" t="str">
        <f>IF(ISNUMBER(SEARCH("Sourcewatch",F2591)),"Sourcewatch",IF(ISNUMBER(SEARCH("desmog",F2591)),"Desmog",IF(ISNUMBER(SEARCH("Exxon",F2591)),"Exxonsecrets",IF(ISNUMBER(SEARCH("wikipedia",F2591)),"Wikipedia",IF(ISNUMBER(SEARCH("greenpeace",F2591)),"Greenpeace",IF(ISNUMBER(SEARCH("Polluterwatch",F2591)),"Polluterwatch",IF(F2591="","","Other")))))))</f>
        <v/>
      </c>
      <c r="H2591">
        <f>LEN(B2591)</f>
        <v>6</v>
      </c>
    </row>
    <row r="2592" spans="1:9" ht="15.75" customHeight="1" x14ac:dyDescent="0.2">
      <c r="A2592" s="3" t="s">
        <v>2535</v>
      </c>
      <c r="B2592" s="3" t="s">
        <v>2535</v>
      </c>
      <c r="C2592" s="3" t="s">
        <v>25</v>
      </c>
      <c r="D2592" s="3" t="s">
        <v>17</v>
      </c>
      <c r="F2592" s="3" t="s">
        <v>17</v>
      </c>
      <c r="G2592" s="3" t="str">
        <f>IF(ISNUMBER(SEARCH("Sourcewatch",F2592)),"Sourcewatch",IF(ISNUMBER(SEARCH("desmog",F2592)),"Desmog",IF(ISNUMBER(SEARCH("Exxon",F2592)),"Exxonsecrets",IF(ISNUMBER(SEARCH("wikipedia",F2592)),"Wikipedia",IF(ISNUMBER(SEARCH("greenpeace",F2592)),"Greenpeace",IF(ISNUMBER(SEARCH("Polluterwatch",F2592)),"Polluterwatch",IF(F2592="","","Other")))))))</f>
        <v/>
      </c>
      <c r="H2592">
        <f>LEN(B2592)</f>
        <v>13</v>
      </c>
    </row>
    <row r="2593" spans="1:8" ht="15.75" customHeight="1" x14ac:dyDescent="0.2">
      <c r="A2593" s="3" t="s">
        <v>2536</v>
      </c>
      <c r="B2593" s="3" t="s">
        <v>2536</v>
      </c>
      <c r="C2593" s="3" t="s">
        <v>25</v>
      </c>
      <c r="D2593" s="3" t="s">
        <v>17</v>
      </c>
      <c r="F2593" s="3" t="s">
        <v>17</v>
      </c>
      <c r="G2593" s="3" t="str">
        <f>IF(ISNUMBER(SEARCH("Sourcewatch",F2593)),"Sourcewatch",IF(ISNUMBER(SEARCH("desmog",F2593)),"Desmog",IF(ISNUMBER(SEARCH("Exxon",F2593)),"Exxonsecrets",IF(ISNUMBER(SEARCH("wikipedia",F2593)),"Wikipedia",IF(ISNUMBER(SEARCH("greenpeace",F2593)),"Greenpeace",IF(ISNUMBER(SEARCH("Polluterwatch",F2593)),"Polluterwatch",IF(F2593="","","Other")))))))</f>
        <v/>
      </c>
      <c r="H2593">
        <f>LEN(B2593)</f>
        <v>11</v>
      </c>
    </row>
    <row r="2594" spans="1:8" ht="15.75" customHeight="1" x14ac:dyDescent="0.2">
      <c r="A2594" s="3" t="s">
        <v>2537</v>
      </c>
      <c r="B2594" s="3" t="s">
        <v>2537</v>
      </c>
      <c r="C2594" s="3" t="s">
        <v>25</v>
      </c>
      <c r="D2594" s="3" t="s">
        <v>17</v>
      </c>
      <c r="F2594" s="3" t="s">
        <v>17</v>
      </c>
      <c r="G2594" s="3" t="str">
        <f>IF(ISNUMBER(SEARCH("Sourcewatch",F2594)),"Sourcewatch",IF(ISNUMBER(SEARCH("desmog",F2594)),"Desmog",IF(ISNUMBER(SEARCH("Exxon",F2594)),"Exxonsecrets",IF(ISNUMBER(SEARCH("wikipedia",F2594)),"Wikipedia",IF(ISNUMBER(SEARCH("greenpeace",F2594)),"Greenpeace",IF(ISNUMBER(SEARCH("Polluterwatch",F2594)),"Polluterwatch",IF(F2594="","","Other")))))))</f>
        <v/>
      </c>
      <c r="H2594">
        <f>LEN(B2594)</f>
        <v>6</v>
      </c>
    </row>
    <row r="2595" spans="1:8" ht="15.75" customHeight="1" x14ac:dyDescent="0.2">
      <c r="A2595" s="3" t="s">
        <v>2538</v>
      </c>
      <c r="B2595" s="3" t="s">
        <v>2538</v>
      </c>
      <c r="C2595" s="3" t="s">
        <v>25</v>
      </c>
      <c r="D2595" s="3" t="s">
        <v>17</v>
      </c>
      <c r="F2595" s="3" t="s">
        <v>17</v>
      </c>
      <c r="G2595" s="3" t="str">
        <f>IF(ISNUMBER(SEARCH("Sourcewatch",F2595)),"Sourcewatch",IF(ISNUMBER(SEARCH("desmog",F2595)),"Desmog",IF(ISNUMBER(SEARCH("Exxon",F2595)),"Exxonsecrets",IF(ISNUMBER(SEARCH("wikipedia",F2595)),"Wikipedia",IF(ISNUMBER(SEARCH("greenpeace",F2595)),"Greenpeace",IF(ISNUMBER(SEARCH("Polluterwatch",F2595)),"Polluterwatch",IF(F2595="","","Other")))))))</f>
        <v/>
      </c>
      <c r="H2595">
        <f>LEN(B2595)</f>
        <v>17</v>
      </c>
    </row>
    <row r="2596" spans="1:8" ht="15.75" customHeight="1" x14ac:dyDescent="0.2">
      <c r="A2596" s="3" t="s">
        <v>2539</v>
      </c>
      <c r="B2596" s="3" t="s">
        <v>2539</v>
      </c>
      <c r="C2596" s="3" t="s">
        <v>25</v>
      </c>
      <c r="D2596" s="3" t="s">
        <v>17</v>
      </c>
      <c r="F2596" s="3" t="s">
        <v>17</v>
      </c>
      <c r="G2596" s="3" t="str">
        <f>IF(ISNUMBER(SEARCH("Sourcewatch",F2596)),"Sourcewatch",IF(ISNUMBER(SEARCH("desmog",F2596)),"Desmog",IF(ISNUMBER(SEARCH("Exxon",F2596)),"Exxonsecrets",IF(ISNUMBER(SEARCH("wikipedia",F2596)),"Wikipedia",IF(ISNUMBER(SEARCH("greenpeace",F2596)),"Greenpeace",IF(ISNUMBER(SEARCH("Polluterwatch",F2596)),"Polluterwatch",IF(F2596="","","Other")))))))</f>
        <v/>
      </c>
      <c r="H2596">
        <f>LEN(B2596)</f>
        <v>16</v>
      </c>
    </row>
    <row r="2597" spans="1:8" ht="15.75" customHeight="1" x14ac:dyDescent="0.2">
      <c r="A2597" s="3" t="s">
        <v>2540</v>
      </c>
      <c r="B2597" s="3" t="s">
        <v>2540</v>
      </c>
      <c r="C2597" s="3" t="s">
        <v>25</v>
      </c>
      <c r="D2597" s="3" t="s">
        <v>17</v>
      </c>
      <c r="F2597" s="3" t="s">
        <v>17</v>
      </c>
      <c r="G2597" s="3" t="str">
        <f>IF(ISNUMBER(SEARCH("Sourcewatch",F2597)),"Sourcewatch",IF(ISNUMBER(SEARCH("desmog",F2597)),"Desmog",IF(ISNUMBER(SEARCH("Exxon",F2597)),"Exxonsecrets",IF(ISNUMBER(SEARCH("wikipedia",F2597)),"Wikipedia",IF(ISNUMBER(SEARCH("greenpeace",F2597)),"Greenpeace",IF(ISNUMBER(SEARCH("Polluterwatch",F2597)),"Polluterwatch",IF(F2597="","","Other")))))))</f>
        <v/>
      </c>
      <c r="H2597">
        <f>LEN(B2597)</f>
        <v>6</v>
      </c>
    </row>
    <row r="2598" spans="1:8" ht="15.75" customHeight="1" x14ac:dyDescent="0.2">
      <c r="A2598" s="3" t="s">
        <v>2541</v>
      </c>
      <c r="B2598" s="3" t="s">
        <v>2541</v>
      </c>
      <c r="C2598" s="3" t="s">
        <v>25</v>
      </c>
      <c r="D2598" s="3" t="s">
        <v>17</v>
      </c>
      <c r="F2598" s="3" t="s">
        <v>17</v>
      </c>
      <c r="G2598" s="3" t="str">
        <f>IF(ISNUMBER(SEARCH("Sourcewatch",F2598)),"Sourcewatch",IF(ISNUMBER(SEARCH("desmog",F2598)),"Desmog",IF(ISNUMBER(SEARCH("Exxon",F2598)),"Exxonsecrets",IF(ISNUMBER(SEARCH("wikipedia",F2598)),"Wikipedia",IF(ISNUMBER(SEARCH("greenpeace",F2598)),"Greenpeace",IF(ISNUMBER(SEARCH("Polluterwatch",F2598)),"Polluterwatch",IF(F2598="","","Other")))))))</f>
        <v/>
      </c>
      <c r="H2598">
        <f>LEN(B2598)</f>
        <v>5</v>
      </c>
    </row>
    <row r="2599" spans="1:8" ht="15.75" customHeight="1" x14ac:dyDescent="0.2">
      <c r="A2599" s="3" t="s">
        <v>2542</v>
      </c>
      <c r="B2599" s="3" t="s">
        <v>2542</v>
      </c>
      <c r="C2599" s="3" t="s">
        <v>25</v>
      </c>
      <c r="D2599" s="3" t="s">
        <v>17</v>
      </c>
      <c r="F2599" s="3" t="s">
        <v>17</v>
      </c>
      <c r="G2599" s="3" t="str">
        <f>IF(ISNUMBER(SEARCH("Sourcewatch",F2599)),"Sourcewatch",IF(ISNUMBER(SEARCH("desmog",F2599)),"Desmog",IF(ISNUMBER(SEARCH("Exxon",F2599)),"Exxonsecrets",IF(ISNUMBER(SEARCH("wikipedia",F2599)),"Wikipedia",IF(ISNUMBER(SEARCH("greenpeace",F2599)),"Greenpeace",IF(ISNUMBER(SEARCH("Polluterwatch",F2599)),"Polluterwatch",IF(F2599="","","Other")))))))</f>
        <v/>
      </c>
      <c r="H2599">
        <f>LEN(B2599)</f>
        <v>12</v>
      </c>
    </row>
    <row r="2600" spans="1:8" ht="15.75" customHeight="1" x14ac:dyDescent="0.2">
      <c r="A2600" s="3" t="s">
        <v>2543</v>
      </c>
      <c r="B2600" s="3" t="s">
        <v>2543</v>
      </c>
      <c r="C2600" s="3" t="s">
        <v>25</v>
      </c>
      <c r="D2600" s="3" t="s">
        <v>17</v>
      </c>
      <c r="F2600" s="3" t="s">
        <v>17</v>
      </c>
      <c r="G2600" s="3" t="str">
        <f>IF(ISNUMBER(SEARCH("Sourcewatch",F2600)),"Sourcewatch",IF(ISNUMBER(SEARCH("desmog",F2600)),"Desmog",IF(ISNUMBER(SEARCH("Exxon",F2600)),"Exxonsecrets",IF(ISNUMBER(SEARCH("wikipedia",F2600)),"Wikipedia",IF(ISNUMBER(SEARCH("greenpeace",F2600)),"Greenpeace",IF(ISNUMBER(SEARCH("Polluterwatch",F2600)),"Polluterwatch",IF(F2600="","","Other")))))))</f>
        <v/>
      </c>
      <c r="H2600">
        <f>LEN(B2600)</f>
        <v>5</v>
      </c>
    </row>
    <row r="2601" spans="1:8" ht="15.75" customHeight="1" x14ac:dyDescent="0.2">
      <c r="A2601" s="3" t="s">
        <v>2544</v>
      </c>
      <c r="B2601" s="3" t="s">
        <v>2544</v>
      </c>
      <c r="C2601" s="3" t="s">
        <v>25</v>
      </c>
      <c r="D2601" s="3" t="s">
        <v>17</v>
      </c>
      <c r="F2601" s="3" t="s">
        <v>17</v>
      </c>
      <c r="G2601" s="3" t="str">
        <f>IF(ISNUMBER(SEARCH("Sourcewatch",F2601)),"Sourcewatch",IF(ISNUMBER(SEARCH("desmog",F2601)),"Desmog",IF(ISNUMBER(SEARCH("Exxon",F2601)),"Exxonsecrets",IF(ISNUMBER(SEARCH("wikipedia",F2601)),"Wikipedia",IF(ISNUMBER(SEARCH("greenpeace",F2601)),"Greenpeace",IF(ISNUMBER(SEARCH("Polluterwatch",F2601)),"Polluterwatch",IF(F2601="","","Other")))))))</f>
        <v/>
      </c>
      <c r="H2601">
        <f>LEN(B2601)</f>
        <v>5</v>
      </c>
    </row>
    <row r="2602" spans="1:8" ht="15.75" customHeight="1" x14ac:dyDescent="0.2">
      <c r="A2602" s="3" t="s">
        <v>2545</v>
      </c>
      <c r="B2602" s="3" t="s">
        <v>2545</v>
      </c>
      <c r="C2602" s="3" t="s">
        <v>17</v>
      </c>
      <c r="D2602" s="3" t="s">
        <v>25</v>
      </c>
      <c r="G2602" s="3" t="str">
        <f>IF(ISNUMBER(SEARCH("Sourcewatch",F2602)),"Sourcewatch",IF(ISNUMBER(SEARCH("desmog",F2602)),"Desmog",IF(ISNUMBER(SEARCH("Exxon",F2602)),"Exxonsecrets",IF(ISNUMBER(SEARCH("wikipedia",F2602)),"Wikipedia",IF(ISNUMBER(SEARCH("greenpeace",F2602)),"Greenpeace",IF(ISNUMBER(SEARCH("Polluterwatch",F2602)),"Polluterwatch",IF(F2602="","","Other")))))))</f>
        <v/>
      </c>
      <c r="H2602">
        <f>LEN(B2602)</f>
        <v>21</v>
      </c>
    </row>
    <row r="2603" spans="1:8" ht="15.75" customHeight="1" x14ac:dyDescent="0.2">
      <c r="A2603" s="3" t="s">
        <v>2546</v>
      </c>
      <c r="B2603" s="3" t="s">
        <v>2546</v>
      </c>
      <c r="C2603" s="3" t="s">
        <v>17</v>
      </c>
      <c r="D2603" s="3" t="s">
        <v>25</v>
      </c>
      <c r="G2603" s="3" t="str">
        <f>IF(ISNUMBER(SEARCH("Sourcewatch",F2603)),"Sourcewatch",IF(ISNUMBER(SEARCH("desmog",F2603)),"Desmog",IF(ISNUMBER(SEARCH("Exxon",F2603)),"Exxonsecrets",IF(ISNUMBER(SEARCH("wikipedia",F2603)),"Wikipedia",IF(ISNUMBER(SEARCH("greenpeace",F2603)),"Greenpeace",IF(ISNUMBER(SEARCH("Polluterwatch",F2603)),"Polluterwatch",IF(F2603="","","Other")))))))</f>
        <v/>
      </c>
      <c r="H2603">
        <f>LEN(B2603)</f>
        <v>26</v>
      </c>
    </row>
    <row r="2604" spans="1:8" ht="15.75" customHeight="1" x14ac:dyDescent="0.2">
      <c r="A2604" s="3" t="s">
        <v>2547</v>
      </c>
      <c r="B2604" s="3" t="s">
        <v>2547</v>
      </c>
      <c r="C2604" s="3" t="s">
        <v>17</v>
      </c>
      <c r="D2604" s="3" t="s">
        <v>17</v>
      </c>
      <c r="F2604" s="3" t="s">
        <v>2548</v>
      </c>
      <c r="G2604" s="3" t="str">
        <f>IF(ISNUMBER(SEARCH("Sourcewatch",F2604)),"Sourcewatch",IF(ISNUMBER(SEARCH("desmog",F2604)),"Desmog",IF(ISNUMBER(SEARCH("Exxon",F2604)),"Exxonsecrets",IF(ISNUMBER(SEARCH("wikipedia",F2604)),"Wikipedia",IF(ISNUMBER(SEARCH("greenpeace",F2604)),"Greenpeace",IF(ISNUMBER(SEARCH("Polluterwatch",F2604)),"Polluterwatch",IF(F2604="","","Other")))))))</f>
        <v>Sourcewatch</v>
      </c>
      <c r="H2604">
        <f>LEN(B2604)</f>
        <v>32</v>
      </c>
    </row>
    <row r="2605" spans="1:8" ht="15.75" customHeight="1" x14ac:dyDescent="0.2">
      <c r="A2605" s="3" t="s">
        <v>2549</v>
      </c>
      <c r="B2605" s="3" t="s">
        <v>2549</v>
      </c>
      <c r="C2605" s="3" t="s">
        <v>25</v>
      </c>
      <c r="D2605" s="3" t="s">
        <v>17</v>
      </c>
      <c r="F2605" s="3" t="s">
        <v>17</v>
      </c>
      <c r="G2605" s="3" t="str">
        <f>IF(ISNUMBER(SEARCH("Sourcewatch",F2605)),"Sourcewatch",IF(ISNUMBER(SEARCH("desmog",F2605)),"Desmog",IF(ISNUMBER(SEARCH("Exxon",F2605)),"Exxonsecrets",IF(ISNUMBER(SEARCH("wikipedia",F2605)),"Wikipedia",IF(ISNUMBER(SEARCH("greenpeace",F2605)),"Greenpeace",IF(ISNUMBER(SEARCH("Polluterwatch",F2605)),"Polluterwatch",IF(F2605="","","Other")))))))</f>
        <v/>
      </c>
      <c r="H2605">
        <f>LEN(B2605)</f>
        <v>8</v>
      </c>
    </row>
    <row r="2606" spans="1:8" ht="15.75" customHeight="1" x14ac:dyDescent="0.2">
      <c r="A2606" s="3" t="s">
        <v>2550</v>
      </c>
      <c r="B2606" s="3" t="s">
        <v>2550</v>
      </c>
      <c r="C2606" s="3" t="s">
        <v>25</v>
      </c>
      <c r="D2606" s="3" t="s">
        <v>17</v>
      </c>
      <c r="F2606" s="3" t="s">
        <v>17</v>
      </c>
      <c r="G2606" s="3" t="str">
        <f>IF(ISNUMBER(SEARCH("Sourcewatch",F2606)),"Sourcewatch",IF(ISNUMBER(SEARCH("desmog",F2606)),"Desmog",IF(ISNUMBER(SEARCH("Exxon",F2606)),"Exxonsecrets",IF(ISNUMBER(SEARCH("wikipedia",F2606)),"Wikipedia",IF(ISNUMBER(SEARCH("greenpeace",F2606)),"Greenpeace",IF(ISNUMBER(SEARCH("Polluterwatch",F2606)),"Polluterwatch",IF(F2606="","","Other")))))))</f>
        <v/>
      </c>
      <c r="H2606">
        <f>LEN(B2606)</f>
        <v>16</v>
      </c>
    </row>
    <row r="2607" spans="1:8" ht="15.75" customHeight="1" x14ac:dyDescent="0.2">
      <c r="A2607" s="3" t="s">
        <v>2551</v>
      </c>
      <c r="B2607" s="3" t="s">
        <v>2551</v>
      </c>
      <c r="C2607" s="3" t="s">
        <v>17</v>
      </c>
      <c r="D2607" s="3" t="s">
        <v>17</v>
      </c>
      <c r="F2607" s="3" t="s">
        <v>2552</v>
      </c>
      <c r="G2607" s="3" t="str">
        <f>IF(ISNUMBER(SEARCH("Sourcewatch",F2607)),"Sourcewatch",IF(ISNUMBER(SEARCH("desmog",F2607)),"Desmog",IF(ISNUMBER(SEARCH("Exxon",F2607)),"Exxonsecrets",IF(ISNUMBER(SEARCH("wikipedia",F2607)),"Wikipedia",IF(ISNUMBER(SEARCH("greenpeace",F2607)),"Greenpeace",IF(ISNUMBER(SEARCH("Polluterwatch",F2607)),"Polluterwatch",IF(F2607="","","Other")))))))</f>
        <v>Sourcewatch</v>
      </c>
      <c r="H2607">
        <f>LEN(B2607)</f>
        <v>24</v>
      </c>
    </row>
    <row r="2608" spans="1:8" ht="15.75" customHeight="1" x14ac:dyDescent="0.2">
      <c r="A2608" s="3" t="s">
        <v>2553</v>
      </c>
      <c r="B2608" s="3" t="s">
        <v>2553</v>
      </c>
      <c r="C2608" s="3" t="s">
        <v>25</v>
      </c>
      <c r="D2608" s="3" t="s">
        <v>17</v>
      </c>
      <c r="F2608" s="3" t="s">
        <v>17</v>
      </c>
      <c r="G2608" s="3" t="str">
        <f>IF(ISNUMBER(SEARCH("Sourcewatch",F2608)),"Sourcewatch",IF(ISNUMBER(SEARCH("desmog",F2608)),"Desmog",IF(ISNUMBER(SEARCH("Exxon",F2608)),"Exxonsecrets",IF(ISNUMBER(SEARCH("wikipedia",F2608)),"Wikipedia",IF(ISNUMBER(SEARCH("greenpeace",F2608)),"Greenpeace",IF(ISNUMBER(SEARCH("Polluterwatch",F2608)),"Polluterwatch",IF(F2608="","","Other")))))))</f>
        <v/>
      </c>
      <c r="H2608">
        <f>LEN(B2608)</f>
        <v>17</v>
      </c>
    </row>
    <row r="2609" spans="1:9" ht="15.75" customHeight="1" x14ac:dyDescent="0.2">
      <c r="A2609" s="3" t="s">
        <v>2554</v>
      </c>
      <c r="B2609" s="3" t="s">
        <v>2554</v>
      </c>
      <c r="C2609" s="3" t="s">
        <v>25</v>
      </c>
      <c r="D2609" s="3" t="s">
        <v>17</v>
      </c>
      <c r="F2609" s="3" t="s">
        <v>17</v>
      </c>
      <c r="G2609" s="3" t="str">
        <f>IF(ISNUMBER(SEARCH("Sourcewatch",F2609)),"Sourcewatch",IF(ISNUMBER(SEARCH("desmog",F2609)),"Desmog",IF(ISNUMBER(SEARCH("Exxon",F2609)),"Exxonsecrets",IF(ISNUMBER(SEARCH("wikipedia",F2609)),"Wikipedia",IF(ISNUMBER(SEARCH("greenpeace",F2609)),"Greenpeace",IF(ISNUMBER(SEARCH("Polluterwatch",F2609)),"Polluterwatch",IF(F2609="","","Other")))))))</f>
        <v/>
      </c>
      <c r="H2609">
        <f>LEN(B2609)</f>
        <v>14</v>
      </c>
    </row>
    <row r="2610" spans="1:9" ht="15.75" customHeight="1" x14ac:dyDescent="0.2">
      <c r="A2610" s="3" t="s">
        <v>2555</v>
      </c>
      <c r="B2610" s="3" t="s">
        <v>2555</v>
      </c>
      <c r="C2610" s="3" t="s">
        <v>25</v>
      </c>
      <c r="D2610" s="3" t="s">
        <v>17</v>
      </c>
      <c r="F2610" s="3" t="s">
        <v>17</v>
      </c>
      <c r="G2610" s="3" t="str">
        <f>IF(ISNUMBER(SEARCH("Sourcewatch",F2610)),"Sourcewatch",IF(ISNUMBER(SEARCH("desmog",F2610)),"Desmog",IF(ISNUMBER(SEARCH("Exxon",F2610)),"Exxonsecrets",IF(ISNUMBER(SEARCH("wikipedia",F2610)),"Wikipedia",IF(ISNUMBER(SEARCH("greenpeace",F2610)),"Greenpeace",IF(ISNUMBER(SEARCH("Polluterwatch",F2610)),"Polluterwatch",IF(F2610="","","Other")))))))</f>
        <v/>
      </c>
      <c r="H2610">
        <f>LEN(B2610)</f>
        <v>13</v>
      </c>
    </row>
    <row r="2611" spans="1:9" ht="15.75" customHeight="1" x14ac:dyDescent="0.2">
      <c r="A2611" s="3" t="s">
        <v>2556</v>
      </c>
      <c r="B2611" s="3" t="s">
        <v>2556</v>
      </c>
      <c r="C2611" s="3" t="s">
        <v>25</v>
      </c>
      <c r="D2611" s="3" t="s">
        <v>17</v>
      </c>
      <c r="F2611" s="3" t="s">
        <v>17</v>
      </c>
      <c r="G2611" s="3" t="str">
        <f>IF(ISNUMBER(SEARCH("Sourcewatch",F2611)),"Sourcewatch",IF(ISNUMBER(SEARCH("desmog",F2611)),"Desmog",IF(ISNUMBER(SEARCH("Exxon",F2611)),"Exxonsecrets",IF(ISNUMBER(SEARCH("wikipedia",F2611)),"Wikipedia",IF(ISNUMBER(SEARCH("greenpeace",F2611)),"Greenpeace",IF(ISNUMBER(SEARCH("Polluterwatch",F2611)),"Polluterwatch",IF(F2611="","","Other")))))))</f>
        <v/>
      </c>
      <c r="H2611">
        <f>LEN(B2611)</f>
        <v>5</v>
      </c>
    </row>
    <row r="2612" spans="1:9" ht="15.75" customHeight="1" x14ac:dyDescent="0.2">
      <c r="A2612" s="3" t="s">
        <v>2557</v>
      </c>
      <c r="B2612" s="3" t="s">
        <v>2557</v>
      </c>
      <c r="C2612" s="3" t="s">
        <v>25</v>
      </c>
      <c r="D2612" s="3" t="s">
        <v>17</v>
      </c>
      <c r="F2612" s="3" t="s">
        <v>17</v>
      </c>
      <c r="G2612" s="3" t="str">
        <f>IF(ISNUMBER(SEARCH("Sourcewatch",F2612)),"Sourcewatch",IF(ISNUMBER(SEARCH("desmog",F2612)),"Desmog",IF(ISNUMBER(SEARCH("Exxon",F2612)),"Exxonsecrets",IF(ISNUMBER(SEARCH("wikipedia",F2612)),"Wikipedia",IF(ISNUMBER(SEARCH("greenpeace",F2612)),"Greenpeace",IF(ISNUMBER(SEARCH("Polluterwatch",F2612)),"Polluterwatch",IF(F2612="","","Other")))))))</f>
        <v/>
      </c>
      <c r="H2612">
        <f>LEN(B2612)</f>
        <v>15</v>
      </c>
    </row>
    <row r="2613" spans="1:9" ht="15.75" customHeight="1" x14ac:dyDescent="0.2">
      <c r="A2613" s="3" t="s">
        <v>2558</v>
      </c>
      <c r="B2613" s="3" t="s">
        <v>2558</v>
      </c>
      <c r="C2613" s="3" t="s">
        <v>25</v>
      </c>
      <c r="D2613" s="3" t="s">
        <v>17</v>
      </c>
      <c r="F2613" s="3" t="s">
        <v>17</v>
      </c>
      <c r="G2613" s="3" t="str">
        <f>IF(ISNUMBER(SEARCH("Sourcewatch",F2613)),"Sourcewatch",IF(ISNUMBER(SEARCH("desmog",F2613)),"Desmog",IF(ISNUMBER(SEARCH("Exxon",F2613)),"Exxonsecrets",IF(ISNUMBER(SEARCH("wikipedia",F2613)),"Wikipedia",IF(ISNUMBER(SEARCH("greenpeace",F2613)),"Greenpeace",IF(ISNUMBER(SEARCH("Polluterwatch",F2613)),"Polluterwatch",IF(F2613="","","Other")))))))</f>
        <v/>
      </c>
      <c r="H2613">
        <f>LEN(B2613)</f>
        <v>8</v>
      </c>
    </row>
    <row r="2614" spans="1:9" ht="15.75" customHeight="1" x14ac:dyDescent="0.2">
      <c r="A2614" s="3" t="s">
        <v>2559</v>
      </c>
      <c r="B2614" s="3" t="s">
        <v>2559</v>
      </c>
      <c r="C2614" s="3" t="s">
        <v>25</v>
      </c>
      <c r="D2614" s="3" t="s">
        <v>17</v>
      </c>
      <c r="F2614" s="3" t="s">
        <v>17</v>
      </c>
      <c r="G2614" s="3" t="str">
        <f>IF(ISNUMBER(SEARCH("Sourcewatch",F2614)),"Sourcewatch",IF(ISNUMBER(SEARCH("desmog",F2614)),"Desmog",IF(ISNUMBER(SEARCH("Exxon",F2614)),"Exxonsecrets",IF(ISNUMBER(SEARCH("wikipedia",F2614)),"Wikipedia",IF(ISNUMBER(SEARCH("greenpeace",F2614)),"Greenpeace",IF(ISNUMBER(SEARCH("Polluterwatch",F2614)),"Polluterwatch",IF(F2614="","","Other")))))))</f>
        <v/>
      </c>
      <c r="H2614">
        <f>LEN(B2614)</f>
        <v>6</v>
      </c>
    </row>
    <row r="2615" spans="1:9" ht="15.75" customHeight="1" x14ac:dyDescent="0.2">
      <c r="A2615" s="3" t="s">
        <v>2560</v>
      </c>
      <c r="B2615" s="3" t="s">
        <v>2560</v>
      </c>
      <c r="C2615" s="3" t="s">
        <v>25</v>
      </c>
      <c r="D2615" s="3" t="s">
        <v>17</v>
      </c>
      <c r="F2615" s="3" t="s">
        <v>17</v>
      </c>
      <c r="G2615" s="3" t="str">
        <f>IF(ISNUMBER(SEARCH("Sourcewatch",F2615)),"Sourcewatch",IF(ISNUMBER(SEARCH("desmog",F2615)),"Desmog",IF(ISNUMBER(SEARCH("Exxon",F2615)),"Exxonsecrets",IF(ISNUMBER(SEARCH("wikipedia",F2615)),"Wikipedia",IF(ISNUMBER(SEARCH("greenpeace",F2615)),"Greenpeace",IF(ISNUMBER(SEARCH("Polluterwatch",F2615)),"Polluterwatch",IF(F2615="","","Other")))))))</f>
        <v/>
      </c>
      <c r="H2615">
        <f>LEN(B2615)</f>
        <v>17</v>
      </c>
    </row>
    <row r="2616" spans="1:9" ht="15.75" customHeight="1" x14ac:dyDescent="0.2">
      <c r="A2616" s="3" t="s">
        <v>2561</v>
      </c>
      <c r="B2616" s="3" t="s">
        <v>2561</v>
      </c>
      <c r="C2616" s="3" t="s">
        <v>25</v>
      </c>
      <c r="D2616" s="3" t="s">
        <v>17</v>
      </c>
      <c r="F2616" s="3" t="s">
        <v>17</v>
      </c>
      <c r="G2616" s="3" t="str">
        <f>IF(ISNUMBER(SEARCH("Sourcewatch",F2616)),"Sourcewatch",IF(ISNUMBER(SEARCH("desmog",F2616)),"Desmog",IF(ISNUMBER(SEARCH("Exxon",F2616)),"Exxonsecrets",IF(ISNUMBER(SEARCH("wikipedia",F2616)),"Wikipedia",IF(ISNUMBER(SEARCH("greenpeace",F2616)),"Greenpeace",IF(ISNUMBER(SEARCH("Polluterwatch",F2616)),"Polluterwatch",IF(F2616="","","Other")))))))</f>
        <v/>
      </c>
      <c r="H2616">
        <f>LEN(B2616)</f>
        <v>16</v>
      </c>
    </row>
    <row r="2617" spans="1:9" ht="15.75" customHeight="1" x14ac:dyDescent="0.2">
      <c r="A2617" s="3" t="s">
        <v>2562</v>
      </c>
      <c r="B2617" s="3" t="s">
        <v>2562</v>
      </c>
      <c r="C2617" s="3" t="s">
        <v>25</v>
      </c>
      <c r="D2617" s="3" t="s">
        <v>17</v>
      </c>
      <c r="F2617" s="3" t="s">
        <v>17</v>
      </c>
      <c r="G2617" s="3" t="str">
        <f>IF(ISNUMBER(SEARCH("Sourcewatch",F2617)),"Sourcewatch",IF(ISNUMBER(SEARCH("desmog",F2617)),"Desmog",IF(ISNUMBER(SEARCH("Exxon",F2617)),"Exxonsecrets",IF(ISNUMBER(SEARCH("wikipedia",F2617)),"Wikipedia",IF(ISNUMBER(SEARCH("greenpeace",F2617)),"Greenpeace",IF(ISNUMBER(SEARCH("Polluterwatch",F2617)),"Polluterwatch",IF(F2617="","","Other")))))))</f>
        <v/>
      </c>
      <c r="H2617">
        <f>LEN(B2617)</f>
        <v>6</v>
      </c>
    </row>
    <row r="2618" spans="1:9" ht="15.75" customHeight="1" x14ac:dyDescent="0.2">
      <c r="A2618" s="3" t="s">
        <v>2563</v>
      </c>
      <c r="B2618" s="3" t="s">
        <v>2563</v>
      </c>
      <c r="C2618" s="3" t="s">
        <v>25</v>
      </c>
      <c r="D2618" s="3" t="s">
        <v>17</v>
      </c>
      <c r="F2618" s="3" t="s">
        <v>17</v>
      </c>
      <c r="G2618" s="3" t="str">
        <f>IF(ISNUMBER(SEARCH("Sourcewatch",F2618)),"Sourcewatch",IF(ISNUMBER(SEARCH("desmog",F2618)),"Desmog",IF(ISNUMBER(SEARCH("Exxon",F2618)),"Exxonsecrets",IF(ISNUMBER(SEARCH("wikipedia",F2618)),"Wikipedia",IF(ISNUMBER(SEARCH("greenpeace",F2618)),"Greenpeace",IF(ISNUMBER(SEARCH("Polluterwatch",F2618)),"Polluterwatch",IF(F2618="","","Other")))))))</f>
        <v/>
      </c>
      <c r="H2618">
        <f>LEN(B2618)</f>
        <v>17</v>
      </c>
    </row>
    <row r="2619" spans="1:9" ht="15.75" customHeight="1" x14ac:dyDescent="0.2">
      <c r="A2619" s="3" t="s">
        <v>2564</v>
      </c>
      <c r="B2619" s="3" t="s">
        <v>2564</v>
      </c>
      <c r="C2619" s="3" t="s">
        <v>25</v>
      </c>
      <c r="D2619" s="3" t="s">
        <v>17</v>
      </c>
      <c r="F2619" s="3" t="s">
        <v>17</v>
      </c>
      <c r="G2619" s="3" t="str">
        <f>IF(ISNUMBER(SEARCH("Sourcewatch",F2619)),"Sourcewatch",IF(ISNUMBER(SEARCH("desmog",F2619)),"Desmog",IF(ISNUMBER(SEARCH("Exxon",F2619)),"Exxonsecrets",IF(ISNUMBER(SEARCH("wikipedia",F2619)),"Wikipedia",IF(ISNUMBER(SEARCH("greenpeace",F2619)),"Greenpeace",IF(ISNUMBER(SEARCH("Polluterwatch",F2619)),"Polluterwatch",IF(F2619="","","Other")))))))</f>
        <v/>
      </c>
      <c r="H2619">
        <f>LEN(B2619)</f>
        <v>12</v>
      </c>
    </row>
    <row r="2620" spans="1:9" ht="15.75" customHeight="1" x14ac:dyDescent="0.2">
      <c r="A2620" s="11" t="s">
        <v>4458</v>
      </c>
      <c r="B2620" s="11" t="s">
        <v>4458</v>
      </c>
      <c r="C2620" t="s">
        <v>25</v>
      </c>
      <c r="D2620" t="s">
        <v>17</v>
      </c>
      <c r="G2620" s="3" t="str">
        <f>IF(ISNUMBER(SEARCH("Sourcewatch",F2620)),"Sourcewatch",IF(ISNUMBER(SEARCH("desmog",F2620)),"Desmog",IF(ISNUMBER(SEARCH("Exxon",F2620)),"Exxonsecrets",IF(ISNUMBER(SEARCH("wikipedia",F2620)),"Wikipedia",IF(ISNUMBER(SEARCH("greenpeace",F2620)),"Greenpeace",IF(ISNUMBER(SEARCH("Polluterwatch",F2620)),"Polluterwatch",IF(F2620="","","Other")))))))</f>
        <v/>
      </c>
      <c r="H2620">
        <f>LEN(B2620)</f>
        <v>7</v>
      </c>
      <c r="I2620" s="17" t="s">
        <v>25</v>
      </c>
    </row>
    <row r="2621" spans="1:9" ht="15.75" customHeight="1" x14ac:dyDescent="0.2">
      <c r="A2621" s="11" t="s">
        <v>4501</v>
      </c>
      <c r="B2621" s="11" t="s">
        <v>4501</v>
      </c>
      <c r="C2621" t="s">
        <v>25</v>
      </c>
      <c r="D2621" t="s">
        <v>17</v>
      </c>
      <c r="G2621" s="3" t="str">
        <f>IF(ISNUMBER(SEARCH("Sourcewatch",F2621)),"Sourcewatch",IF(ISNUMBER(SEARCH("desmog",F2621)),"Desmog",IF(ISNUMBER(SEARCH("Exxon",F2621)),"Exxonsecrets",IF(ISNUMBER(SEARCH("wikipedia",F2621)),"Wikipedia",IF(ISNUMBER(SEARCH("greenpeace",F2621)),"Greenpeace",IF(ISNUMBER(SEARCH("Polluterwatch",F2621)),"Polluterwatch",IF(F2621="","","Other")))))))</f>
        <v/>
      </c>
      <c r="H2621">
        <f>LEN(B2621)</f>
        <v>6</v>
      </c>
      <c r="I2621" s="17" t="s">
        <v>25</v>
      </c>
    </row>
    <row r="2622" spans="1:9" ht="15.75" customHeight="1" x14ac:dyDescent="0.2">
      <c r="A2622" s="3" t="s">
        <v>2565</v>
      </c>
      <c r="B2622" s="3" t="s">
        <v>2565</v>
      </c>
      <c r="C2622" s="3" t="s">
        <v>17</v>
      </c>
      <c r="D2622" s="3" t="s">
        <v>25</v>
      </c>
      <c r="G2622" s="3" t="str">
        <f>IF(ISNUMBER(SEARCH("Sourcewatch",F2622)),"Sourcewatch",IF(ISNUMBER(SEARCH("desmog",F2622)),"Desmog",IF(ISNUMBER(SEARCH("Exxon",F2622)),"Exxonsecrets",IF(ISNUMBER(SEARCH("wikipedia",F2622)),"Wikipedia",IF(ISNUMBER(SEARCH("greenpeace",F2622)),"Greenpeace",IF(ISNUMBER(SEARCH("Polluterwatch",F2622)),"Polluterwatch",IF(F2622="","","Other")))))))</f>
        <v/>
      </c>
      <c r="H2622">
        <f>LEN(B2622)</f>
        <v>23</v>
      </c>
    </row>
    <row r="2623" spans="1:9" ht="15.75" customHeight="1" x14ac:dyDescent="0.2">
      <c r="A2623" s="3" t="s">
        <v>2566</v>
      </c>
      <c r="B2623" s="3" t="s">
        <v>2566</v>
      </c>
      <c r="C2623" s="3" t="s">
        <v>25</v>
      </c>
      <c r="D2623" s="3" t="s">
        <v>17</v>
      </c>
      <c r="F2623" s="3" t="s">
        <v>17</v>
      </c>
      <c r="G2623" s="3" t="str">
        <f>IF(ISNUMBER(SEARCH("Sourcewatch",F2623)),"Sourcewatch",IF(ISNUMBER(SEARCH("desmog",F2623)),"Desmog",IF(ISNUMBER(SEARCH("Exxon",F2623)),"Exxonsecrets",IF(ISNUMBER(SEARCH("wikipedia",F2623)),"Wikipedia",IF(ISNUMBER(SEARCH("greenpeace",F2623)),"Greenpeace",IF(ISNUMBER(SEARCH("Polluterwatch",F2623)),"Polluterwatch",IF(F2623="","","Other")))))))</f>
        <v/>
      </c>
      <c r="H2623">
        <f>LEN(B2623)</f>
        <v>15</v>
      </c>
    </row>
    <row r="2624" spans="1:9" ht="15.75" customHeight="1" x14ac:dyDescent="0.2">
      <c r="A2624" s="3" t="s">
        <v>2567</v>
      </c>
      <c r="B2624" s="3" t="s">
        <v>2567</v>
      </c>
      <c r="C2624" s="3" t="s">
        <v>25</v>
      </c>
      <c r="D2624" s="3" t="s">
        <v>17</v>
      </c>
      <c r="F2624" s="3" t="s">
        <v>17</v>
      </c>
      <c r="G2624" s="3" t="str">
        <f>IF(ISNUMBER(SEARCH("Sourcewatch",F2624)),"Sourcewatch",IF(ISNUMBER(SEARCH("desmog",F2624)),"Desmog",IF(ISNUMBER(SEARCH("Exxon",F2624)),"Exxonsecrets",IF(ISNUMBER(SEARCH("wikipedia",F2624)),"Wikipedia",IF(ISNUMBER(SEARCH("greenpeace",F2624)),"Greenpeace",IF(ISNUMBER(SEARCH("Polluterwatch",F2624)),"Polluterwatch",IF(F2624="","","Other")))))))</f>
        <v/>
      </c>
      <c r="H2624">
        <f>LEN(B2624)</f>
        <v>13</v>
      </c>
    </row>
    <row r="2625" spans="1:8" ht="15.75" customHeight="1" x14ac:dyDescent="0.2">
      <c r="A2625" s="3" t="s">
        <v>2568</v>
      </c>
      <c r="B2625" s="3" t="s">
        <v>2568</v>
      </c>
      <c r="C2625" s="3" t="s">
        <v>25</v>
      </c>
      <c r="D2625" s="3" t="s">
        <v>17</v>
      </c>
      <c r="F2625" s="3" t="s">
        <v>17</v>
      </c>
      <c r="G2625" s="3" t="str">
        <f>IF(ISNUMBER(SEARCH("Sourcewatch",F2625)),"Sourcewatch",IF(ISNUMBER(SEARCH("desmog",F2625)),"Desmog",IF(ISNUMBER(SEARCH("Exxon",F2625)),"Exxonsecrets",IF(ISNUMBER(SEARCH("wikipedia",F2625)),"Wikipedia",IF(ISNUMBER(SEARCH("greenpeace",F2625)),"Greenpeace",IF(ISNUMBER(SEARCH("Polluterwatch",F2625)),"Polluterwatch",IF(F2625="","","Other")))))))</f>
        <v/>
      </c>
      <c r="H2625">
        <f>LEN(B2625)</f>
        <v>14</v>
      </c>
    </row>
    <row r="2626" spans="1:8" ht="15.75" customHeight="1" x14ac:dyDescent="0.2">
      <c r="A2626" s="3" t="s">
        <v>2569</v>
      </c>
      <c r="B2626" s="3" t="s">
        <v>2569</v>
      </c>
      <c r="D2626" s="3" t="s">
        <v>17</v>
      </c>
      <c r="E2626" s="3" t="s">
        <v>27</v>
      </c>
      <c r="F2626" s="3" t="s">
        <v>17</v>
      </c>
      <c r="G2626" s="3" t="str">
        <f>IF(ISNUMBER(SEARCH("Sourcewatch",F2626)),"Sourcewatch",IF(ISNUMBER(SEARCH("desmog",F2626)),"Desmog",IF(ISNUMBER(SEARCH("Exxon",F2626)),"Exxonsecrets",IF(ISNUMBER(SEARCH("wikipedia",F2626)),"Wikipedia",IF(ISNUMBER(SEARCH("greenpeace",F2626)),"Greenpeace",IF(ISNUMBER(SEARCH("Polluterwatch",F2626)),"Polluterwatch",IF(F2626="","","Other")))))))</f>
        <v/>
      </c>
      <c r="H2626">
        <f>LEN(B2626)</f>
        <v>30</v>
      </c>
    </row>
    <row r="2627" spans="1:8" ht="15.75" customHeight="1" x14ac:dyDescent="0.2">
      <c r="A2627" s="3" t="s">
        <v>2570</v>
      </c>
      <c r="B2627" s="3" t="s">
        <v>2570</v>
      </c>
      <c r="D2627" s="3" t="s">
        <v>17</v>
      </c>
      <c r="E2627" s="3" t="s">
        <v>27</v>
      </c>
      <c r="F2627" s="3" t="s">
        <v>17</v>
      </c>
      <c r="G2627" s="3" t="str">
        <f>IF(ISNUMBER(SEARCH("Sourcewatch",F2627)),"Sourcewatch",IF(ISNUMBER(SEARCH("desmog",F2627)),"Desmog",IF(ISNUMBER(SEARCH("Exxon",F2627)),"Exxonsecrets",IF(ISNUMBER(SEARCH("wikipedia",F2627)),"Wikipedia",IF(ISNUMBER(SEARCH("greenpeace",F2627)),"Greenpeace",IF(ISNUMBER(SEARCH("Polluterwatch",F2627)),"Polluterwatch",IF(F2627="","","Other")))))))</f>
        <v/>
      </c>
      <c r="H2627">
        <f>LEN(B2627)</f>
        <v>30</v>
      </c>
    </row>
    <row r="2628" spans="1:8" ht="15.75" customHeight="1" x14ac:dyDescent="0.2">
      <c r="A2628" s="3" t="s">
        <v>2571</v>
      </c>
      <c r="B2628" s="3" t="s">
        <v>2571</v>
      </c>
      <c r="D2628" s="3" t="s">
        <v>17</v>
      </c>
      <c r="E2628" s="3" t="s">
        <v>27</v>
      </c>
      <c r="F2628" s="3" t="s">
        <v>17</v>
      </c>
      <c r="G2628" s="3" t="str">
        <f>IF(ISNUMBER(SEARCH("Sourcewatch",F2628)),"Sourcewatch",IF(ISNUMBER(SEARCH("desmog",F2628)),"Desmog",IF(ISNUMBER(SEARCH("Exxon",F2628)),"Exxonsecrets",IF(ISNUMBER(SEARCH("wikipedia",F2628)),"Wikipedia",IF(ISNUMBER(SEARCH("greenpeace",F2628)),"Greenpeace",IF(ISNUMBER(SEARCH("Polluterwatch",F2628)),"Polluterwatch",IF(F2628="","","Other")))))))</f>
        <v/>
      </c>
      <c r="H2628">
        <f>LEN(B2628)</f>
        <v>24</v>
      </c>
    </row>
    <row r="2629" spans="1:8" ht="15.75" customHeight="1" x14ac:dyDescent="0.2">
      <c r="A2629" s="3" t="s">
        <v>2572</v>
      </c>
      <c r="B2629" s="3" t="s">
        <v>2572</v>
      </c>
      <c r="C2629" s="3" t="s">
        <v>17</v>
      </c>
      <c r="D2629" s="3" t="s">
        <v>17</v>
      </c>
      <c r="E2629" s="3" t="s">
        <v>27</v>
      </c>
      <c r="F2629" s="3" t="s">
        <v>17</v>
      </c>
      <c r="G2629" s="3" t="str">
        <f>IF(ISNUMBER(SEARCH("Sourcewatch",F2629)),"Sourcewatch",IF(ISNUMBER(SEARCH("desmog",F2629)),"Desmog",IF(ISNUMBER(SEARCH("Exxon",F2629)),"Exxonsecrets",IF(ISNUMBER(SEARCH("wikipedia",F2629)),"Wikipedia",IF(ISNUMBER(SEARCH("greenpeace",F2629)),"Greenpeace",IF(ISNUMBER(SEARCH("Polluterwatch",F2629)),"Polluterwatch",IF(F2629="","","Other")))))))</f>
        <v/>
      </c>
      <c r="H2629">
        <f>LEN(B2629)</f>
        <v>16</v>
      </c>
    </row>
    <row r="2630" spans="1:8" ht="15.75" customHeight="1" x14ac:dyDescent="0.2">
      <c r="A2630" s="3" t="s">
        <v>2573</v>
      </c>
      <c r="B2630" s="3" t="s">
        <v>2573</v>
      </c>
      <c r="C2630" s="3" t="s">
        <v>25</v>
      </c>
      <c r="D2630" s="3" t="s">
        <v>17</v>
      </c>
      <c r="F2630" s="3" t="s">
        <v>17</v>
      </c>
      <c r="G2630" s="3" t="str">
        <f>IF(ISNUMBER(SEARCH("Sourcewatch",F2630)),"Sourcewatch",IF(ISNUMBER(SEARCH("desmog",F2630)),"Desmog",IF(ISNUMBER(SEARCH("Exxon",F2630)),"Exxonsecrets",IF(ISNUMBER(SEARCH("wikipedia",F2630)),"Wikipedia",IF(ISNUMBER(SEARCH("greenpeace",F2630)),"Greenpeace",IF(ISNUMBER(SEARCH("Polluterwatch",F2630)),"Polluterwatch",IF(F2630="","","Other")))))))</f>
        <v/>
      </c>
      <c r="H2630">
        <f>LEN(B2630)</f>
        <v>6</v>
      </c>
    </row>
    <row r="2631" spans="1:8" ht="15.75" customHeight="1" x14ac:dyDescent="0.2">
      <c r="A2631" s="3" t="s">
        <v>2574</v>
      </c>
      <c r="B2631" s="3" t="s">
        <v>2574</v>
      </c>
      <c r="C2631" s="6" t="s">
        <v>25</v>
      </c>
      <c r="D2631" s="3" t="s">
        <v>17</v>
      </c>
      <c r="F2631" s="3" t="s">
        <v>17</v>
      </c>
      <c r="G2631" s="3" t="str">
        <f>IF(ISNUMBER(SEARCH("Sourcewatch",F2631)),"Sourcewatch",IF(ISNUMBER(SEARCH("desmog",F2631)),"Desmog",IF(ISNUMBER(SEARCH("Exxon",F2631)),"Exxonsecrets",IF(ISNUMBER(SEARCH("wikipedia",F2631)),"Wikipedia",IF(ISNUMBER(SEARCH("greenpeace",F2631)),"Greenpeace",IF(ISNUMBER(SEARCH("Polluterwatch",F2631)),"Polluterwatch",IF(F2631="","","Other")))))))</f>
        <v/>
      </c>
      <c r="H2631">
        <f>LEN(B2631)</f>
        <v>8</v>
      </c>
    </row>
    <row r="2632" spans="1:8" ht="15.75" customHeight="1" x14ac:dyDescent="0.2">
      <c r="A2632" s="3" t="s">
        <v>2575</v>
      </c>
      <c r="B2632" s="3" t="s">
        <v>2575</v>
      </c>
      <c r="C2632" s="6" t="s">
        <v>25</v>
      </c>
      <c r="D2632" s="3" t="s">
        <v>17</v>
      </c>
      <c r="F2632" s="3" t="s">
        <v>17</v>
      </c>
      <c r="G2632" s="3" t="str">
        <f>IF(ISNUMBER(SEARCH("Sourcewatch",F2632)),"Sourcewatch",IF(ISNUMBER(SEARCH("desmog",F2632)),"Desmog",IF(ISNUMBER(SEARCH("Exxon",F2632)),"Exxonsecrets",IF(ISNUMBER(SEARCH("wikipedia",F2632)),"Wikipedia",IF(ISNUMBER(SEARCH("greenpeace",F2632)),"Greenpeace",IF(ISNUMBER(SEARCH("Polluterwatch",F2632)),"Polluterwatch",IF(F2632="","","Other")))))))</f>
        <v/>
      </c>
      <c r="H2632">
        <f>LEN(B2632)</f>
        <v>6</v>
      </c>
    </row>
    <row r="2633" spans="1:8" ht="15.75" customHeight="1" x14ac:dyDescent="0.2">
      <c r="A2633" s="3" t="s">
        <v>2576</v>
      </c>
      <c r="B2633" s="3" t="s">
        <v>2576</v>
      </c>
      <c r="C2633" s="6" t="s">
        <v>25</v>
      </c>
      <c r="D2633" s="3" t="s">
        <v>17</v>
      </c>
      <c r="F2633" s="3" t="s">
        <v>17</v>
      </c>
      <c r="G2633" s="3" t="str">
        <f>IF(ISNUMBER(SEARCH("Sourcewatch",F2633)),"Sourcewatch",IF(ISNUMBER(SEARCH("desmog",F2633)),"Desmog",IF(ISNUMBER(SEARCH("Exxon",F2633)),"Exxonsecrets",IF(ISNUMBER(SEARCH("wikipedia",F2633)),"Wikipedia",IF(ISNUMBER(SEARCH("greenpeace",F2633)),"Greenpeace",IF(ISNUMBER(SEARCH("Polluterwatch",F2633)),"Polluterwatch",IF(F2633="","","Other")))))))</f>
        <v/>
      </c>
      <c r="H2633">
        <f>LEN(B2633)</f>
        <v>6</v>
      </c>
    </row>
    <row r="2634" spans="1:8" ht="15.75" customHeight="1" x14ac:dyDescent="0.2">
      <c r="A2634" s="3" t="s">
        <v>2577</v>
      </c>
      <c r="B2634" s="3" t="s">
        <v>2577</v>
      </c>
      <c r="C2634" s="6" t="s">
        <v>25</v>
      </c>
      <c r="D2634" s="3" t="s">
        <v>17</v>
      </c>
      <c r="F2634" s="3" t="s">
        <v>17</v>
      </c>
      <c r="G2634" s="3" t="str">
        <f>IF(ISNUMBER(SEARCH("Sourcewatch",F2634)),"Sourcewatch",IF(ISNUMBER(SEARCH("desmog",F2634)),"Desmog",IF(ISNUMBER(SEARCH("Exxon",F2634)),"Exxonsecrets",IF(ISNUMBER(SEARCH("wikipedia",F2634)),"Wikipedia",IF(ISNUMBER(SEARCH("greenpeace",F2634)),"Greenpeace",IF(ISNUMBER(SEARCH("Polluterwatch",F2634)),"Polluterwatch",IF(F2634="","","Other")))))))</f>
        <v/>
      </c>
      <c r="H2634">
        <f>LEN(B2634)</f>
        <v>7</v>
      </c>
    </row>
    <row r="2635" spans="1:8" ht="15.75" customHeight="1" x14ac:dyDescent="0.2">
      <c r="A2635" s="3" t="s">
        <v>2578</v>
      </c>
      <c r="B2635" s="3" t="s">
        <v>2578</v>
      </c>
      <c r="C2635" s="6" t="s">
        <v>25</v>
      </c>
      <c r="D2635" s="3" t="s">
        <v>17</v>
      </c>
      <c r="F2635" s="3" t="s">
        <v>17</v>
      </c>
      <c r="G2635" s="3" t="str">
        <f>IF(ISNUMBER(SEARCH("Sourcewatch",F2635)),"Sourcewatch",IF(ISNUMBER(SEARCH("desmog",F2635)),"Desmog",IF(ISNUMBER(SEARCH("Exxon",F2635)),"Exxonsecrets",IF(ISNUMBER(SEARCH("wikipedia",F2635)),"Wikipedia",IF(ISNUMBER(SEARCH("greenpeace",F2635)),"Greenpeace",IF(ISNUMBER(SEARCH("Polluterwatch",F2635)),"Polluterwatch",IF(F2635="","","Other")))))))</f>
        <v/>
      </c>
      <c r="H2635">
        <f>LEN(B2635)</f>
        <v>10</v>
      </c>
    </row>
    <row r="2636" spans="1:8" ht="15.75" customHeight="1" x14ac:dyDescent="0.2">
      <c r="A2636" s="3" t="s">
        <v>2579</v>
      </c>
      <c r="B2636" s="3" t="s">
        <v>2579</v>
      </c>
      <c r="C2636" s="6" t="s">
        <v>25</v>
      </c>
      <c r="D2636" s="3" t="s">
        <v>17</v>
      </c>
      <c r="F2636" s="3" t="s">
        <v>17</v>
      </c>
      <c r="G2636" s="3" t="str">
        <f>IF(ISNUMBER(SEARCH("Sourcewatch",F2636)),"Sourcewatch",IF(ISNUMBER(SEARCH("desmog",F2636)),"Desmog",IF(ISNUMBER(SEARCH("Exxon",F2636)),"Exxonsecrets",IF(ISNUMBER(SEARCH("wikipedia",F2636)),"Wikipedia",IF(ISNUMBER(SEARCH("greenpeace",F2636)),"Greenpeace",IF(ISNUMBER(SEARCH("Polluterwatch",F2636)),"Polluterwatch",IF(F2636="","","Other")))))))</f>
        <v/>
      </c>
      <c r="H2636">
        <f>LEN(B2636)</f>
        <v>10</v>
      </c>
    </row>
    <row r="2637" spans="1:8" ht="15.75" customHeight="1" x14ac:dyDescent="0.2">
      <c r="A2637" s="3" t="s">
        <v>2580</v>
      </c>
      <c r="B2637" s="3" t="s">
        <v>2580</v>
      </c>
      <c r="C2637" s="3" t="s">
        <v>25</v>
      </c>
      <c r="D2637" s="3" t="s">
        <v>17</v>
      </c>
      <c r="F2637" s="3" t="s">
        <v>17</v>
      </c>
      <c r="G2637" s="3" t="str">
        <f>IF(ISNUMBER(SEARCH("Sourcewatch",F2637)),"Sourcewatch",IF(ISNUMBER(SEARCH("desmog",F2637)),"Desmog",IF(ISNUMBER(SEARCH("Exxon",F2637)),"Exxonsecrets",IF(ISNUMBER(SEARCH("wikipedia",F2637)),"Wikipedia",IF(ISNUMBER(SEARCH("greenpeace",F2637)),"Greenpeace",IF(ISNUMBER(SEARCH("Polluterwatch",F2637)),"Polluterwatch",IF(F2637="","","Other")))))))</f>
        <v/>
      </c>
      <c r="H2637">
        <f>LEN(B2637)</f>
        <v>11</v>
      </c>
    </row>
    <row r="2638" spans="1:8" ht="15.75" customHeight="1" x14ac:dyDescent="0.2">
      <c r="A2638" s="3" t="s">
        <v>2581</v>
      </c>
      <c r="B2638" s="3" t="s">
        <v>2581</v>
      </c>
      <c r="C2638" s="3" t="s">
        <v>25</v>
      </c>
      <c r="D2638" s="3" t="s">
        <v>17</v>
      </c>
      <c r="F2638" s="3" t="s">
        <v>17</v>
      </c>
      <c r="G2638" s="3" t="str">
        <f>IF(ISNUMBER(SEARCH("Sourcewatch",F2638)),"Sourcewatch",IF(ISNUMBER(SEARCH("desmog",F2638)),"Desmog",IF(ISNUMBER(SEARCH("Exxon",F2638)),"Exxonsecrets",IF(ISNUMBER(SEARCH("wikipedia",F2638)),"Wikipedia",IF(ISNUMBER(SEARCH("greenpeace",F2638)),"Greenpeace",IF(ISNUMBER(SEARCH("Polluterwatch",F2638)),"Polluterwatch",IF(F2638="","","Other")))))))</f>
        <v/>
      </c>
      <c r="H2638">
        <f>LEN(B2638)</f>
        <v>10</v>
      </c>
    </row>
    <row r="2639" spans="1:8" ht="15.75" customHeight="1" x14ac:dyDescent="0.2">
      <c r="A2639" s="3" t="s">
        <v>2582</v>
      </c>
      <c r="B2639" s="3" t="s">
        <v>2582</v>
      </c>
      <c r="C2639" s="3" t="s">
        <v>25</v>
      </c>
      <c r="D2639" s="3" t="s">
        <v>17</v>
      </c>
      <c r="F2639" s="3" t="s">
        <v>17</v>
      </c>
      <c r="G2639" s="3" t="str">
        <f>IF(ISNUMBER(SEARCH("Sourcewatch",F2639)),"Sourcewatch",IF(ISNUMBER(SEARCH("desmog",F2639)),"Desmog",IF(ISNUMBER(SEARCH("Exxon",F2639)),"Exxonsecrets",IF(ISNUMBER(SEARCH("wikipedia",F2639)),"Wikipedia",IF(ISNUMBER(SEARCH("greenpeace",F2639)),"Greenpeace",IF(ISNUMBER(SEARCH("Polluterwatch",F2639)),"Polluterwatch",IF(F2639="","","Other")))))))</f>
        <v/>
      </c>
      <c r="H2639">
        <f>LEN(B2639)</f>
        <v>9</v>
      </c>
    </row>
    <row r="2640" spans="1:8" ht="15.75" customHeight="1" x14ac:dyDescent="0.2">
      <c r="A2640" s="3" t="s">
        <v>2583</v>
      </c>
      <c r="B2640" s="3" t="s">
        <v>2583</v>
      </c>
      <c r="C2640" s="3" t="s">
        <v>25</v>
      </c>
      <c r="D2640" s="3" t="s">
        <v>17</v>
      </c>
      <c r="F2640" s="3" t="s">
        <v>17</v>
      </c>
      <c r="G2640" s="3" t="str">
        <f>IF(ISNUMBER(SEARCH("Sourcewatch",F2640)),"Sourcewatch",IF(ISNUMBER(SEARCH("desmog",F2640)),"Desmog",IF(ISNUMBER(SEARCH("Exxon",F2640)),"Exxonsecrets",IF(ISNUMBER(SEARCH("wikipedia",F2640)),"Wikipedia",IF(ISNUMBER(SEARCH("greenpeace",F2640)),"Greenpeace",IF(ISNUMBER(SEARCH("Polluterwatch",F2640)),"Polluterwatch",IF(F2640="","","Other")))))))</f>
        <v/>
      </c>
      <c r="H2640">
        <f>LEN(B2640)</f>
        <v>13</v>
      </c>
    </row>
    <row r="2641" spans="1:9" ht="15.75" customHeight="1" x14ac:dyDescent="0.2">
      <c r="A2641" s="3" t="s">
        <v>2584</v>
      </c>
      <c r="B2641" s="3" t="s">
        <v>2584</v>
      </c>
      <c r="C2641" s="3" t="s">
        <v>25</v>
      </c>
      <c r="D2641" s="3" t="s">
        <v>17</v>
      </c>
      <c r="F2641" s="3" t="s">
        <v>17</v>
      </c>
      <c r="G2641" s="3" t="str">
        <f>IF(ISNUMBER(SEARCH("Sourcewatch",F2641)),"Sourcewatch",IF(ISNUMBER(SEARCH("desmog",F2641)),"Desmog",IF(ISNUMBER(SEARCH("Exxon",F2641)),"Exxonsecrets",IF(ISNUMBER(SEARCH("wikipedia",F2641)),"Wikipedia",IF(ISNUMBER(SEARCH("greenpeace",F2641)),"Greenpeace",IF(ISNUMBER(SEARCH("Polluterwatch",F2641)),"Polluterwatch",IF(F2641="","","Other")))))))</f>
        <v/>
      </c>
      <c r="H2641">
        <f>LEN(B2641)</f>
        <v>9</v>
      </c>
    </row>
    <row r="2642" spans="1:9" ht="15.75" customHeight="1" x14ac:dyDescent="0.2">
      <c r="A2642" s="3" t="s">
        <v>2585</v>
      </c>
      <c r="B2642" s="3" t="s">
        <v>2585</v>
      </c>
      <c r="C2642" s="3" t="s">
        <v>25</v>
      </c>
      <c r="D2642" s="3" t="s">
        <v>17</v>
      </c>
      <c r="F2642" s="3" t="s">
        <v>17</v>
      </c>
      <c r="G2642" s="3" t="str">
        <f>IF(ISNUMBER(SEARCH("Sourcewatch",F2642)),"Sourcewatch",IF(ISNUMBER(SEARCH("desmog",F2642)),"Desmog",IF(ISNUMBER(SEARCH("Exxon",F2642)),"Exxonsecrets",IF(ISNUMBER(SEARCH("wikipedia",F2642)),"Wikipedia",IF(ISNUMBER(SEARCH("greenpeace",F2642)),"Greenpeace",IF(ISNUMBER(SEARCH("Polluterwatch",F2642)),"Polluterwatch",IF(F2642="","","Other")))))))</f>
        <v/>
      </c>
      <c r="H2642">
        <f>LEN(B2642)</f>
        <v>9</v>
      </c>
    </row>
    <row r="2643" spans="1:9" ht="15.75" customHeight="1" x14ac:dyDescent="0.2">
      <c r="A2643" s="3" t="s">
        <v>2586</v>
      </c>
      <c r="B2643" s="3" t="s">
        <v>2586</v>
      </c>
      <c r="C2643" s="3" t="s">
        <v>25</v>
      </c>
      <c r="D2643" s="3" t="s">
        <v>17</v>
      </c>
      <c r="F2643" s="3" t="s">
        <v>17</v>
      </c>
      <c r="G2643" s="3" t="str">
        <f>IF(ISNUMBER(SEARCH("Sourcewatch",F2643)),"Sourcewatch",IF(ISNUMBER(SEARCH("desmog",F2643)),"Desmog",IF(ISNUMBER(SEARCH("Exxon",F2643)),"Exxonsecrets",IF(ISNUMBER(SEARCH("wikipedia",F2643)),"Wikipedia",IF(ISNUMBER(SEARCH("greenpeace",F2643)),"Greenpeace",IF(ISNUMBER(SEARCH("Polluterwatch",F2643)),"Polluterwatch",IF(F2643="","","Other")))))))</f>
        <v/>
      </c>
      <c r="H2643">
        <f>LEN(B2643)</f>
        <v>13</v>
      </c>
    </row>
    <row r="2644" spans="1:9" ht="15.75" customHeight="1" x14ac:dyDescent="0.2">
      <c r="A2644" s="3" t="s">
        <v>2587</v>
      </c>
      <c r="B2644" s="3" t="s">
        <v>2587</v>
      </c>
      <c r="C2644" s="3" t="s">
        <v>25</v>
      </c>
      <c r="D2644" s="3" t="s">
        <v>17</v>
      </c>
      <c r="F2644" s="3" t="s">
        <v>17</v>
      </c>
      <c r="G2644" s="3" t="str">
        <f>IF(ISNUMBER(SEARCH("Sourcewatch",F2644)),"Sourcewatch",IF(ISNUMBER(SEARCH("desmog",F2644)),"Desmog",IF(ISNUMBER(SEARCH("Exxon",F2644)),"Exxonsecrets",IF(ISNUMBER(SEARCH("wikipedia",F2644)),"Wikipedia",IF(ISNUMBER(SEARCH("greenpeace",F2644)),"Greenpeace",IF(ISNUMBER(SEARCH("Polluterwatch",F2644)),"Polluterwatch",IF(F2644="","","Other")))))))</f>
        <v/>
      </c>
      <c r="H2644">
        <f>LEN(B2644)</f>
        <v>9</v>
      </c>
    </row>
    <row r="2645" spans="1:9" ht="15.75" customHeight="1" x14ac:dyDescent="0.2">
      <c r="A2645" s="3" t="s">
        <v>2588</v>
      </c>
      <c r="B2645" s="3" t="s">
        <v>2588</v>
      </c>
      <c r="C2645" s="3" t="s">
        <v>25</v>
      </c>
      <c r="D2645" s="3" t="s">
        <v>17</v>
      </c>
      <c r="F2645" s="3" t="s">
        <v>17</v>
      </c>
      <c r="G2645" s="3" t="str">
        <f>IF(ISNUMBER(SEARCH("Sourcewatch",F2645)),"Sourcewatch",IF(ISNUMBER(SEARCH("desmog",F2645)),"Desmog",IF(ISNUMBER(SEARCH("Exxon",F2645)),"Exxonsecrets",IF(ISNUMBER(SEARCH("wikipedia",F2645)),"Wikipedia",IF(ISNUMBER(SEARCH("greenpeace",F2645)),"Greenpeace",IF(ISNUMBER(SEARCH("Polluterwatch",F2645)),"Polluterwatch",IF(F2645="","","Other")))))))</f>
        <v/>
      </c>
      <c r="H2645">
        <f>LEN(B2645)</f>
        <v>14</v>
      </c>
    </row>
    <row r="2646" spans="1:9" ht="15.75" customHeight="1" x14ac:dyDescent="0.2">
      <c r="A2646" s="3" t="s">
        <v>2589</v>
      </c>
      <c r="B2646" s="3" t="s">
        <v>2589</v>
      </c>
      <c r="C2646" s="3" t="s">
        <v>25</v>
      </c>
      <c r="D2646" s="3" t="s">
        <v>17</v>
      </c>
      <c r="F2646" s="3" t="s">
        <v>17</v>
      </c>
      <c r="G2646" s="3" t="str">
        <f>IF(ISNUMBER(SEARCH("Sourcewatch",F2646)),"Sourcewatch",IF(ISNUMBER(SEARCH("desmog",F2646)),"Desmog",IF(ISNUMBER(SEARCH("Exxon",F2646)),"Exxonsecrets",IF(ISNUMBER(SEARCH("wikipedia",F2646)),"Wikipedia",IF(ISNUMBER(SEARCH("greenpeace",F2646)),"Greenpeace",IF(ISNUMBER(SEARCH("Polluterwatch",F2646)),"Polluterwatch",IF(F2646="","","Other")))))))</f>
        <v/>
      </c>
      <c r="H2646">
        <f>LEN(B2646)</f>
        <v>11</v>
      </c>
    </row>
    <row r="2647" spans="1:9" ht="15.75" customHeight="1" x14ac:dyDescent="0.2">
      <c r="A2647" s="3" t="s">
        <v>2590</v>
      </c>
      <c r="B2647" s="3" t="s">
        <v>2590</v>
      </c>
      <c r="C2647" s="3" t="s">
        <v>25</v>
      </c>
      <c r="D2647" s="3" t="s">
        <v>17</v>
      </c>
      <c r="F2647" s="3" t="s">
        <v>17</v>
      </c>
      <c r="G2647" s="3" t="str">
        <f>IF(ISNUMBER(SEARCH("Sourcewatch",F2647)),"Sourcewatch",IF(ISNUMBER(SEARCH("desmog",F2647)),"Desmog",IF(ISNUMBER(SEARCH("Exxon",F2647)),"Exxonsecrets",IF(ISNUMBER(SEARCH("wikipedia",F2647)),"Wikipedia",IF(ISNUMBER(SEARCH("greenpeace",F2647)),"Greenpeace",IF(ISNUMBER(SEARCH("Polluterwatch",F2647)),"Polluterwatch",IF(F2647="","","Other")))))))</f>
        <v/>
      </c>
      <c r="H2647">
        <f>LEN(B2647)</f>
        <v>4</v>
      </c>
    </row>
    <row r="2648" spans="1:9" ht="15.75" customHeight="1" x14ac:dyDescent="0.2">
      <c r="A2648" s="11" t="s">
        <v>4637</v>
      </c>
      <c r="B2648" s="11" t="s">
        <v>4637</v>
      </c>
      <c r="C2648" t="s">
        <v>25</v>
      </c>
      <c r="D2648" t="s">
        <v>17</v>
      </c>
      <c r="G2648" s="3" t="str">
        <f>IF(ISNUMBER(SEARCH("Sourcewatch",F2648)),"Sourcewatch",IF(ISNUMBER(SEARCH("desmog",F2648)),"Desmog",IF(ISNUMBER(SEARCH("Exxon",F2648)),"Exxonsecrets",IF(ISNUMBER(SEARCH("wikipedia",F2648)),"Wikipedia",IF(ISNUMBER(SEARCH("greenpeace",F2648)),"Greenpeace",IF(ISNUMBER(SEARCH("Polluterwatch",F2648)),"Polluterwatch",IF(F2648="","","Other")))))))</f>
        <v/>
      </c>
      <c r="H2648">
        <f>LEN(B2648)</f>
        <v>6</v>
      </c>
      <c r="I2648" s="17" t="s">
        <v>25</v>
      </c>
    </row>
    <row r="2649" spans="1:9" ht="15.75" customHeight="1" x14ac:dyDescent="0.2">
      <c r="A2649" s="3" t="s">
        <v>2591</v>
      </c>
      <c r="B2649" s="3" t="s">
        <v>2591</v>
      </c>
      <c r="C2649" s="3" t="s">
        <v>25</v>
      </c>
      <c r="D2649" s="3" t="s">
        <v>17</v>
      </c>
      <c r="F2649" s="3" t="s">
        <v>17</v>
      </c>
      <c r="G2649" s="3" t="str">
        <f>IF(ISNUMBER(SEARCH("Sourcewatch",F2649)),"Sourcewatch",IF(ISNUMBER(SEARCH("desmog",F2649)),"Desmog",IF(ISNUMBER(SEARCH("Exxon",F2649)),"Exxonsecrets",IF(ISNUMBER(SEARCH("wikipedia",F2649)),"Wikipedia",IF(ISNUMBER(SEARCH("greenpeace",F2649)),"Greenpeace",IF(ISNUMBER(SEARCH("Polluterwatch",F2649)),"Polluterwatch",IF(F2649="","","Other")))))))</f>
        <v/>
      </c>
      <c r="H2649">
        <f>LEN(B2649)</f>
        <v>5</v>
      </c>
    </row>
    <row r="2650" spans="1:9" ht="15.75" customHeight="1" x14ac:dyDescent="0.2">
      <c r="A2650" s="3" t="s">
        <v>2592</v>
      </c>
      <c r="B2650" s="3" t="s">
        <v>2592</v>
      </c>
      <c r="D2650" s="3" t="s">
        <v>17</v>
      </c>
      <c r="E2650" s="3" t="s">
        <v>27</v>
      </c>
      <c r="F2650" s="3" t="s">
        <v>17</v>
      </c>
      <c r="G2650" s="3" t="str">
        <f>IF(ISNUMBER(SEARCH("Sourcewatch",F2650)),"Sourcewatch",IF(ISNUMBER(SEARCH("desmog",F2650)),"Desmog",IF(ISNUMBER(SEARCH("Exxon",F2650)),"Exxonsecrets",IF(ISNUMBER(SEARCH("wikipedia",F2650)),"Wikipedia",IF(ISNUMBER(SEARCH("greenpeace",F2650)),"Greenpeace",IF(ISNUMBER(SEARCH("Polluterwatch",F2650)),"Polluterwatch",IF(F2650="","","Other")))))))</f>
        <v/>
      </c>
      <c r="H2650">
        <f>LEN(B2650)</f>
        <v>45</v>
      </c>
    </row>
    <row r="2651" spans="1:9" ht="15.75" customHeight="1" x14ac:dyDescent="0.2">
      <c r="A2651" s="3" t="s">
        <v>2593</v>
      </c>
      <c r="B2651" s="3" t="s">
        <v>2593</v>
      </c>
      <c r="D2651" s="3" t="s">
        <v>17</v>
      </c>
      <c r="F2651" s="3" t="s">
        <v>17</v>
      </c>
      <c r="G2651" s="3" t="str">
        <f>IF(ISNUMBER(SEARCH("Sourcewatch",F2651)),"Sourcewatch",IF(ISNUMBER(SEARCH("desmog",F2651)),"Desmog",IF(ISNUMBER(SEARCH("Exxon",F2651)),"Exxonsecrets",IF(ISNUMBER(SEARCH("wikipedia",F2651)),"Wikipedia",IF(ISNUMBER(SEARCH("greenpeace",F2651)),"Greenpeace",IF(ISNUMBER(SEARCH("Polluterwatch",F2651)),"Polluterwatch",IF(F2651="","","Other")))))))</f>
        <v/>
      </c>
      <c r="H2651">
        <f>LEN(B2651)</f>
        <v>36</v>
      </c>
    </row>
    <row r="2652" spans="1:9" ht="15.75" customHeight="1" x14ac:dyDescent="0.2">
      <c r="A2652" s="3" t="s">
        <v>2594</v>
      </c>
      <c r="B2652" s="3" t="s">
        <v>2594</v>
      </c>
      <c r="C2652" s="3" t="s">
        <v>25</v>
      </c>
      <c r="D2652" s="3" t="s">
        <v>17</v>
      </c>
      <c r="F2652" s="3" t="s">
        <v>17</v>
      </c>
      <c r="G2652" s="3" t="str">
        <f>IF(ISNUMBER(SEARCH("Sourcewatch",F2652)),"Sourcewatch",IF(ISNUMBER(SEARCH("desmog",F2652)),"Desmog",IF(ISNUMBER(SEARCH("Exxon",F2652)),"Exxonsecrets",IF(ISNUMBER(SEARCH("wikipedia",F2652)),"Wikipedia",IF(ISNUMBER(SEARCH("greenpeace",F2652)),"Greenpeace",IF(ISNUMBER(SEARCH("Polluterwatch",F2652)),"Polluterwatch",IF(F2652="","","Other")))))))</f>
        <v/>
      </c>
      <c r="H2652">
        <f>LEN(B2652)</f>
        <v>5</v>
      </c>
    </row>
    <row r="2653" spans="1:9" ht="15.75" customHeight="1" x14ac:dyDescent="0.2">
      <c r="A2653" s="11" t="s">
        <v>4470</v>
      </c>
      <c r="B2653" s="11" t="s">
        <v>4470</v>
      </c>
      <c r="C2653" t="s">
        <v>17</v>
      </c>
      <c r="D2653" t="s">
        <v>17</v>
      </c>
      <c r="G2653" s="3" t="str">
        <f>IF(ISNUMBER(SEARCH("Sourcewatch",F2653)),"Sourcewatch",IF(ISNUMBER(SEARCH("desmog",F2653)),"Desmog",IF(ISNUMBER(SEARCH("Exxon",F2653)),"Exxonsecrets",IF(ISNUMBER(SEARCH("wikipedia",F2653)),"Wikipedia",IF(ISNUMBER(SEARCH("greenpeace",F2653)),"Greenpeace",IF(ISNUMBER(SEARCH("Polluterwatch",F2653)),"Polluterwatch",IF(F2653="","","Other")))))))</f>
        <v/>
      </c>
      <c r="H2653">
        <f>LEN(B2653)</f>
        <v>10</v>
      </c>
      <c r="I2653" s="17" t="s">
        <v>25</v>
      </c>
    </row>
    <row r="2654" spans="1:9" ht="15.75" customHeight="1" x14ac:dyDescent="0.2">
      <c r="A2654" s="3" t="s">
        <v>2595</v>
      </c>
      <c r="B2654" s="3" t="s">
        <v>2595</v>
      </c>
      <c r="C2654" s="3" t="s">
        <v>25</v>
      </c>
      <c r="D2654" s="3" t="s">
        <v>17</v>
      </c>
      <c r="F2654" s="3" t="s">
        <v>17</v>
      </c>
      <c r="G2654" s="3" t="str">
        <f>IF(ISNUMBER(SEARCH("Sourcewatch",F2654)),"Sourcewatch",IF(ISNUMBER(SEARCH("desmog",F2654)),"Desmog",IF(ISNUMBER(SEARCH("Exxon",F2654)),"Exxonsecrets",IF(ISNUMBER(SEARCH("wikipedia",F2654)),"Wikipedia",IF(ISNUMBER(SEARCH("greenpeace",F2654)),"Greenpeace",IF(ISNUMBER(SEARCH("Polluterwatch",F2654)),"Polluterwatch",IF(F2654="","","Other")))))))</f>
        <v/>
      </c>
      <c r="H2654">
        <f>LEN(B2654)</f>
        <v>14</v>
      </c>
    </row>
    <row r="2655" spans="1:9" ht="15.75" customHeight="1" x14ac:dyDescent="0.2">
      <c r="A2655" s="11" t="s">
        <v>4558</v>
      </c>
      <c r="B2655" s="11" t="s">
        <v>4558</v>
      </c>
      <c r="C2655" t="s">
        <v>25</v>
      </c>
      <c r="D2655" t="s">
        <v>17</v>
      </c>
      <c r="G2655" s="3" t="str">
        <f>IF(ISNUMBER(SEARCH("Sourcewatch",F2655)),"Sourcewatch",IF(ISNUMBER(SEARCH("desmog",F2655)),"Desmog",IF(ISNUMBER(SEARCH("Exxon",F2655)),"Exxonsecrets",IF(ISNUMBER(SEARCH("wikipedia",F2655)),"Wikipedia",IF(ISNUMBER(SEARCH("greenpeace",F2655)),"Greenpeace",IF(ISNUMBER(SEARCH("Polluterwatch",F2655)),"Polluterwatch",IF(F2655="","","Other")))))))</f>
        <v/>
      </c>
      <c r="H2655">
        <f>LEN(B2655)</f>
        <v>7</v>
      </c>
      <c r="I2655" s="17" t="s">
        <v>25</v>
      </c>
    </row>
    <row r="2656" spans="1:9" ht="15.75" customHeight="1" x14ac:dyDescent="0.2">
      <c r="A2656" s="3" t="s">
        <v>2596</v>
      </c>
      <c r="B2656" s="3" t="s">
        <v>2596</v>
      </c>
      <c r="C2656" s="3" t="s">
        <v>25</v>
      </c>
      <c r="D2656" s="3" t="s">
        <v>17</v>
      </c>
      <c r="F2656" s="3" t="s">
        <v>17</v>
      </c>
      <c r="G2656" s="3" t="str">
        <f>IF(ISNUMBER(SEARCH("Sourcewatch",F2656)),"Sourcewatch",IF(ISNUMBER(SEARCH("desmog",F2656)),"Desmog",IF(ISNUMBER(SEARCH("Exxon",F2656)),"Exxonsecrets",IF(ISNUMBER(SEARCH("wikipedia",F2656)),"Wikipedia",IF(ISNUMBER(SEARCH("greenpeace",F2656)),"Greenpeace",IF(ISNUMBER(SEARCH("Polluterwatch",F2656)),"Polluterwatch",IF(F2656="","","Other")))))))</f>
        <v/>
      </c>
      <c r="H2656">
        <f>LEN(B2656)</f>
        <v>16</v>
      </c>
    </row>
    <row r="2657" spans="1:9" ht="15.75" customHeight="1" x14ac:dyDescent="0.2">
      <c r="A2657" s="3" t="s">
        <v>2597</v>
      </c>
      <c r="B2657" s="3" t="s">
        <v>2597</v>
      </c>
      <c r="C2657" s="3" t="s">
        <v>25</v>
      </c>
      <c r="D2657" s="3" t="s">
        <v>17</v>
      </c>
      <c r="F2657" s="3" t="s">
        <v>17</v>
      </c>
      <c r="G2657" s="3" t="str">
        <f>IF(ISNUMBER(SEARCH("Sourcewatch",F2657)),"Sourcewatch",IF(ISNUMBER(SEARCH("desmog",F2657)),"Desmog",IF(ISNUMBER(SEARCH("Exxon",F2657)),"Exxonsecrets",IF(ISNUMBER(SEARCH("wikipedia",F2657)),"Wikipedia",IF(ISNUMBER(SEARCH("greenpeace",F2657)),"Greenpeace",IF(ISNUMBER(SEARCH("Polluterwatch",F2657)),"Polluterwatch",IF(F2657="","","Other")))))))</f>
        <v/>
      </c>
      <c r="H2657">
        <f>LEN(B2657)</f>
        <v>12</v>
      </c>
    </row>
    <row r="2658" spans="1:9" ht="15.75" customHeight="1" x14ac:dyDescent="0.2">
      <c r="A2658" s="3" t="s">
        <v>2598</v>
      </c>
      <c r="B2658" s="3" t="s">
        <v>2598</v>
      </c>
      <c r="C2658" s="3" t="s">
        <v>25</v>
      </c>
      <c r="D2658" s="3" t="s">
        <v>17</v>
      </c>
      <c r="F2658" s="3" t="s">
        <v>17</v>
      </c>
      <c r="G2658" s="3" t="str">
        <f>IF(ISNUMBER(SEARCH("Sourcewatch",F2658)),"Sourcewatch",IF(ISNUMBER(SEARCH("desmog",F2658)),"Desmog",IF(ISNUMBER(SEARCH("Exxon",F2658)),"Exxonsecrets",IF(ISNUMBER(SEARCH("wikipedia",F2658)),"Wikipedia",IF(ISNUMBER(SEARCH("greenpeace",F2658)),"Greenpeace",IF(ISNUMBER(SEARCH("Polluterwatch",F2658)),"Polluterwatch",IF(F2658="","","Other")))))))</f>
        <v/>
      </c>
      <c r="H2658">
        <f>LEN(B2658)</f>
        <v>19</v>
      </c>
    </row>
    <row r="2659" spans="1:9" ht="15.75" customHeight="1" x14ac:dyDescent="0.2">
      <c r="A2659" s="11" t="s">
        <v>4381</v>
      </c>
      <c r="B2659" s="11" t="s">
        <v>4381</v>
      </c>
      <c r="C2659" t="s">
        <v>17</v>
      </c>
      <c r="D2659" t="s">
        <v>17</v>
      </c>
      <c r="F2659" t="s">
        <v>4665</v>
      </c>
      <c r="G2659" s="3" t="str">
        <f>IF(ISNUMBER(SEARCH("Sourcewatch",F2659)),"Sourcewatch",IF(ISNUMBER(SEARCH("desmog",F2659)),"Desmog",IF(ISNUMBER(SEARCH("Exxon",F2659)),"Exxonsecrets",IF(ISNUMBER(SEARCH("wikipedia",F2659)),"Wikipedia",IF(ISNUMBER(SEARCH("greenpeace",F2659)),"Greenpeace",IF(ISNUMBER(SEARCH("Polluterwatch",F2659)),"Polluterwatch",IF(F2659="","","Other")))))))</f>
        <v>Sourcewatch</v>
      </c>
      <c r="H2659">
        <f>LEN(B2659)</f>
        <v>44</v>
      </c>
      <c r="I2659" s="17" t="s">
        <v>25</v>
      </c>
    </row>
    <row r="2660" spans="1:9" ht="15.75" customHeight="1" x14ac:dyDescent="0.2">
      <c r="A2660" s="3" t="s">
        <v>2599</v>
      </c>
      <c r="B2660" s="3" t="s">
        <v>2599</v>
      </c>
      <c r="C2660" s="3" t="s">
        <v>17</v>
      </c>
      <c r="D2660" s="3" t="s">
        <v>17</v>
      </c>
      <c r="F2660" s="3" t="s">
        <v>2600</v>
      </c>
      <c r="G2660" s="3" t="str">
        <f>IF(ISNUMBER(SEARCH("Sourcewatch",F2660)),"Sourcewatch",IF(ISNUMBER(SEARCH("desmog",F2660)),"Desmog",IF(ISNUMBER(SEARCH("Exxon",F2660)),"Exxonsecrets",IF(ISNUMBER(SEARCH("wikipedia",F2660)),"Wikipedia",IF(ISNUMBER(SEARCH("greenpeace",F2660)),"Greenpeace",IF(ISNUMBER(SEARCH("Polluterwatch",F2660)),"Polluterwatch",IF(F2660="","","Other")))))))</f>
        <v>Sourcewatch</v>
      </c>
      <c r="H2660">
        <f>LEN(B2660)</f>
        <v>32</v>
      </c>
    </row>
    <row r="2661" spans="1:9" ht="15.75" customHeight="1" x14ac:dyDescent="0.2">
      <c r="A2661" s="3" t="s">
        <v>2601</v>
      </c>
      <c r="B2661" s="3" t="s">
        <v>2601</v>
      </c>
      <c r="C2661" s="3" t="s">
        <v>17</v>
      </c>
      <c r="D2661" s="3" t="s">
        <v>17</v>
      </c>
      <c r="F2661" s="3" t="s">
        <v>2602</v>
      </c>
      <c r="G2661" s="3" t="str">
        <f>IF(ISNUMBER(SEARCH("Sourcewatch",F2661)),"Sourcewatch",IF(ISNUMBER(SEARCH("desmog",F2661)),"Desmog",IF(ISNUMBER(SEARCH("Exxon",F2661)),"Exxonsecrets",IF(ISNUMBER(SEARCH("wikipedia",F2661)),"Wikipedia",IF(ISNUMBER(SEARCH("greenpeace",F2661)),"Greenpeace",IF(ISNUMBER(SEARCH("Polluterwatch",F2661)),"Polluterwatch",IF(F2661="","","Other")))))))</f>
        <v>Desmog</v>
      </c>
      <c r="H2661">
        <f>LEN(B2661)</f>
        <v>35</v>
      </c>
    </row>
    <row r="2662" spans="1:9" ht="15.75" customHeight="1" x14ac:dyDescent="0.2">
      <c r="A2662" s="3" t="s">
        <v>2603</v>
      </c>
      <c r="B2662" s="3" t="s">
        <v>2603</v>
      </c>
      <c r="D2662" s="3" t="s">
        <v>17</v>
      </c>
      <c r="F2662" s="3" t="s">
        <v>17</v>
      </c>
      <c r="G2662" s="3" t="str">
        <f>IF(ISNUMBER(SEARCH("Sourcewatch",F2662)),"Sourcewatch",IF(ISNUMBER(SEARCH("desmog",F2662)),"Desmog",IF(ISNUMBER(SEARCH("Exxon",F2662)),"Exxonsecrets",IF(ISNUMBER(SEARCH("wikipedia",F2662)),"Wikipedia",IF(ISNUMBER(SEARCH("greenpeace",F2662)),"Greenpeace",IF(ISNUMBER(SEARCH("Polluterwatch",F2662)),"Polluterwatch",IF(F2662="","","Other")))))))</f>
        <v/>
      </c>
      <c r="H2662">
        <f>LEN(B2662)</f>
        <v>42</v>
      </c>
    </row>
    <row r="2663" spans="1:9" ht="15.75" customHeight="1" x14ac:dyDescent="0.2">
      <c r="A2663" s="3" t="s">
        <v>2604</v>
      </c>
      <c r="B2663" s="3" t="s">
        <v>2604</v>
      </c>
      <c r="D2663" s="3" t="s">
        <v>17</v>
      </c>
      <c r="F2663" s="3" t="s">
        <v>17</v>
      </c>
      <c r="G2663" s="3" t="str">
        <f>IF(ISNUMBER(SEARCH("Sourcewatch",F2663)),"Sourcewatch",IF(ISNUMBER(SEARCH("desmog",F2663)),"Desmog",IF(ISNUMBER(SEARCH("Exxon",F2663)),"Exxonsecrets",IF(ISNUMBER(SEARCH("wikipedia",F2663)),"Wikipedia",IF(ISNUMBER(SEARCH("greenpeace",F2663)),"Greenpeace",IF(ISNUMBER(SEARCH("Polluterwatch",F2663)),"Polluterwatch",IF(F2663="","","Other")))))))</f>
        <v/>
      </c>
      <c r="H2663">
        <f>LEN(B2663)</f>
        <v>27</v>
      </c>
    </row>
    <row r="2664" spans="1:9" ht="15.75" customHeight="1" x14ac:dyDescent="0.2">
      <c r="A2664" s="3" t="s">
        <v>2605</v>
      </c>
      <c r="B2664" s="3" t="s">
        <v>2605</v>
      </c>
      <c r="C2664" s="3" t="s">
        <v>17</v>
      </c>
      <c r="D2664" s="3" t="s">
        <v>17</v>
      </c>
      <c r="F2664" s="3" t="s">
        <v>17</v>
      </c>
      <c r="G2664" s="3" t="str">
        <f>IF(ISNUMBER(SEARCH("Sourcewatch",F2664)),"Sourcewatch",IF(ISNUMBER(SEARCH("desmog",F2664)),"Desmog",IF(ISNUMBER(SEARCH("Exxon",F2664)),"Exxonsecrets",IF(ISNUMBER(SEARCH("wikipedia",F2664)),"Wikipedia",IF(ISNUMBER(SEARCH("greenpeace",F2664)),"Greenpeace",IF(ISNUMBER(SEARCH("Polluterwatch",F2664)),"Polluterwatch",IF(F2664="","","Other")))))))</f>
        <v/>
      </c>
      <c r="H2664">
        <f>LEN(B2664)</f>
        <v>28</v>
      </c>
    </row>
    <row r="2665" spans="1:9" ht="15.75" customHeight="1" x14ac:dyDescent="0.2">
      <c r="A2665" s="3" t="s">
        <v>2606</v>
      </c>
      <c r="B2665" s="3" t="s">
        <v>2606</v>
      </c>
      <c r="C2665" s="3" t="s">
        <v>17</v>
      </c>
      <c r="D2665" s="3" t="s">
        <v>17</v>
      </c>
      <c r="F2665" s="3" t="s">
        <v>2607</v>
      </c>
      <c r="G2665" s="3" t="str">
        <f>IF(ISNUMBER(SEARCH("Sourcewatch",F2665)),"Sourcewatch",IF(ISNUMBER(SEARCH("desmog",F2665)),"Desmog",IF(ISNUMBER(SEARCH("Exxon",F2665)),"Exxonsecrets",IF(ISNUMBER(SEARCH("wikipedia",F2665)),"Wikipedia",IF(ISNUMBER(SEARCH("greenpeace",F2665)),"Greenpeace",IF(ISNUMBER(SEARCH("Polluterwatch",F2665)),"Polluterwatch",IF(F2665="","","Other")))))))</f>
        <v>Sourcewatch</v>
      </c>
      <c r="H2665">
        <f>LEN(B2665)</f>
        <v>35</v>
      </c>
    </row>
    <row r="2666" spans="1:9" ht="15.75" customHeight="1" x14ac:dyDescent="0.2">
      <c r="A2666" s="3" t="s">
        <v>2608</v>
      </c>
      <c r="B2666" s="3" t="s">
        <v>2608</v>
      </c>
      <c r="D2666" s="3" t="s">
        <v>17</v>
      </c>
      <c r="F2666" s="3" t="s">
        <v>2609</v>
      </c>
      <c r="G2666" s="3" t="str">
        <f>IF(ISNUMBER(SEARCH("Sourcewatch",F2666)),"Sourcewatch",IF(ISNUMBER(SEARCH("desmog",F2666)),"Desmog",IF(ISNUMBER(SEARCH("Exxon",F2666)),"Exxonsecrets",IF(ISNUMBER(SEARCH("wikipedia",F2666)),"Wikipedia",IF(ISNUMBER(SEARCH("greenpeace",F2666)),"Greenpeace",IF(ISNUMBER(SEARCH("Polluterwatch",F2666)),"Polluterwatch",IF(F2666="","","Other")))))))</f>
        <v>Exxonsecrets</v>
      </c>
      <c r="H2666">
        <f>LEN(B2666)</f>
        <v>39</v>
      </c>
    </row>
    <row r="2667" spans="1:9" ht="15.75" customHeight="1" x14ac:dyDescent="0.2">
      <c r="A2667" s="3" t="s">
        <v>2610</v>
      </c>
      <c r="B2667" s="3" t="s">
        <v>2610</v>
      </c>
      <c r="D2667" s="3" t="s">
        <v>17</v>
      </c>
      <c r="F2667" s="3" t="s">
        <v>2611</v>
      </c>
      <c r="G2667" s="3" t="str">
        <f>IF(ISNUMBER(SEARCH("Sourcewatch",F2667)),"Sourcewatch",IF(ISNUMBER(SEARCH("desmog",F2667)),"Desmog",IF(ISNUMBER(SEARCH("Exxon",F2667)),"Exxonsecrets",IF(ISNUMBER(SEARCH("wikipedia",F2667)),"Wikipedia",IF(ISNUMBER(SEARCH("greenpeace",F2667)),"Greenpeace",IF(ISNUMBER(SEARCH("Polluterwatch",F2667)),"Polluterwatch",IF(F2667="","","Other")))))))</f>
        <v>Sourcewatch</v>
      </c>
      <c r="H2667">
        <f>LEN(B2667)</f>
        <v>60</v>
      </c>
    </row>
    <row r="2668" spans="1:9" ht="15.75" customHeight="1" x14ac:dyDescent="0.2">
      <c r="A2668" s="11" t="s">
        <v>4297</v>
      </c>
      <c r="B2668" s="11" t="s">
        <v>4297</v>
      </c>
      <c r="C2668" t="s">
        <v>17</v>
      </c>
      <c r="D2668" t="s">
        <v>17</v>
      </c>
      <c r="F2668" t="s">
        <v>4666</v>
      </c>
      <c r="G2668" s="3" t="str">
        <f>IF(ISNUMBER(SEARCH("Sourcewatch",F2668)),"Sourcewatch",IF(ISNUMBER(SEARCH("desmog",F2668)),"Desmog",IF(ISNUMBER(SEARCH("Exxon",F2668)),"Exxonsecrets",IF(ISNUMBER(SEARCH("wikipedia",F2668)),"Wikipedia",IF(ISNUMBER(SEARCH("greenpeace",F2668)),"Greenpeace",IF(ISNUMBER(SEARCH("Polluterwatch",F2668)),"Polluterwatch",IF(F2668="","","Other")))))))</f>
        <v>Sourcewatch</v>
      </c>
      <c r="H2668">
        <f>LEN(B2668)</f>
        <v>39</v>
      </c>
      <c r="I2668" s="17" t="s">
        <v>25</v>
      </c>
    </row>
    <row r="2669" spans="1:9" ht="15.75" customHeight="1" x14ac:dyDescent="0.2">
      <c r="A2669" s="3" t="s">
        <v>2612</v>
      </c>
      <c r="B2669" s="3" t="s">
        <v>2612</v>
      </c>
      <c r="D2669" s="3" t="s">
        <v>17</v>
      </c>
      <c r="F2669" s="3" t="s">
        <v>2613</v>
      </c>
      <c r="G2669" s="3" t="str">
        <f>IF(ISNUMBER(SEARCH("Sourcewatch",F2669)),"Sourcewatch",IF(ISNUMBER(SEARCH("desmog",F2669)),"Desmog",IF(ISNUMBER(SEARCH("Exxon",F2669)),"Exxonsecrets",IF(ISNUMBER(SEARCH("wikipedia",F2669)),"Wikipedia",IF(ISNUMBER(SEARCH("greenpeace",F2669)),"Greenpeace",IF(ISNUMBER(SEARCH("Polluterwatch",F2669)),"Polluterwatch",IF(F2669="","","Other")))))))</f>
        <v>Sourcewatch</v>
      </c>
      <c r="H2669">
        <f>LEN(B2669)</f>
        <v>49</v>
      </c>
    </row>
    <row r="2670" spans="1:9" ht="15.75" customHeight="1" x14ac:dyDescent="0.2">
      <c r="A2670" s="3" t="s">
        <v>2614</v>
      </c>
      <c r="B2670" s="3" t="s">
        <v>2614</v>
      </c>
      <c r="C2670" s="3" t="s">
        <v>17</v>
      </c>
      <c r="D2670" s="3" t="s">
        <v>17</v>
      </c>
      <c r="F2670" s="3" t="s">
        <v>17</v>
      </c>
      <c r="G2670" s="3" t="str">
        <f>IF(ISNUMBER(SEARCH("Sourcewatch",F2670)),"Sourcewatch",IF(ISNUMBER(SEARCH("desmog",F2670)),"Desmog",IF(ISNUMBER(SEARCH("Exxon",F2670)),"Exxonsecrets",IF(ISNUMBER(SEARCH("wikipedia",F2670)),"Wikipedia",IF(ISNUMBER(SEARCH("greenpeace",F2670)),"Greenpeace",IF(ISNUMBER(SEARCH("Polluterwatch",F2670)),"Polluterwatch",IF(F2670="","","Other")))))))</f>
        <v/>
      </c>
      <c r="H2670">
        <f>LEN(B2670)</f>
        <v>41</v>
      </c>
    </row>
    <row r="2671" spans="1:9" ht="15.75" customHeight="1" x14ac:dyDescent="0.2">
      <c r="A2671" s="3" t="s">
        <v>2615</v>
      </c>
      <c r="B2671" s="3" t="s">
        <v>2615</v>
      </c>
      <c r="C2671" s="3" t="s">
        <v>17</v>
      </c>
      <c r="D2671" s="3" t="s">
        <v>17</v>
      </c>
      <c r="F2671" s="3" t="s">
        <v>17</v>
      </c>
      <c r="G2671" s="3" t="str">
        <f>IF(ISNUMBER(SEARCH("Sourcewatch",F2671)),"Sourcewatch",IF(ISNUMBER(SEARCH("desmog",F2671)),"Desmog",IF(ISNUMBER(SEARCH("Exxon",F2671)),"Exxonsecrets",IF(ISNUMBER(SEARCH("wikipedia",F2671)),"Wikipedia",IF(ISNUMBER(SEARCH("greenpeace",F2671)),"Greenpeace",IF(ISNUMBER(SEARCH("Polluterwatch",F2671)),"Polluterwatch",IF(F2671="","","Other")))))))</f>
        <v/>
      </c>
      <c r="H2671">
        <f>LEN(B2671)</f>
        <v>29</v>
      </c>
    </row>
    <row r="2672" spans="1:9" ht="15.75" customHeight="1" x14ac:dyDescent="0.2">
      <c r="A2672" s="3" t="s">
        <v>2616</v>
      </c>
      <c r="B2672" s="3" t="s">
        <v>2616</v>
      </c>
      <c r="C2672" s="3" t="s">
        <v>17</v>
      </c>
      <c r="D2672" s="3" t="s">
        <v>17</v>
      </c>
      <c r="F2672" s="3" t="s">
        <v>17</v>
      </c>
      <c r="G2672" s="3" t="str">
        <f>IF(ISNUMBER(SEARCH("Sourcewatch",F2672)),"Sourcewatch",IF(ISNUMBER(SEARCH("desmog",F2672)),"Desmog",IF(ISNUMBER(SEARCH("Exxon",F2672)),"Exxonsecrets",IF(ISNUMBER(SEARCH("wikipedia",F2672)),"Wikipedia",IF(ISNUMBER(SEARCH("greenpeace",F2672)),"Greenpeace",IF(ISNUMBER(SEARCH("Polluterwatch",F2672)),"Polluterwatch",IF(F2672="","","Other")))))))</f>
        <v/>
      </c>
      <c r="H2672">
        <f>LEN(B2672)</f>
        <v>41</v>
      </c>
    </row>
    <row r="2673" spans="1:9" ht="15.75" customHeight="1" x14ac:dyDescent="0.2">
      <c r="A2673" s="3" t="s">
        <v>2617</v>
      </c>
      <c r="B2673" s="3" t="s">
        <v>2617</v>
      </c>
      <c r="D2673" s="3" t="s">
        <v>17</v>
      </c>
      <c r="E2673" s="3" t="s">
        <v>27</v>
      </c>
      <c r="F2673" s="3" t="s">
        <v>17</v>
      </c>
      <c r="G2673" s="3" t="str">
        <f>IF(ISNUMBER(SEARCH("Sourcewatch",F2673)),"Sourcewatch",IF(ISNUMBER(SEARCH("desmog",F2673)),"Desmog",IF(ISNUMBER(SEARCH("Exxon",F2673)),"Exxonsecrets",IF(ISNUMBER(SEARCH("wikipedia",F2673)),"Wikipedia",IF(ISNUMBER(SEARCH("greenpeace",F2673)),"Greenpeace",IF(ISNUMBER(SEARCH("Polluterwatch",F2673)),"Polluterwatch",IF(F2673="","","Other")))))))</f>
        <v/>
      </c>
      <c r="H2673">
        <f>LEN(B2673)</f>
        <v>34</v>
      </c>
    </row>
    <row r="2674" spans="1:9" ht="15.75" customHeight="1" x14ac:dyDescent="0.2">
      <c r="A2674" s="3" t="s">
        <v>2618</v>
      </c>
      <c r="B2674" s="3" t="s">
        <v>2618</v>
      </c>
      <c r="C2674" s="3" t="s">
        <v>17</v>
      </c>
      <c r="D2674" s="3" t="s">
        <v>17</v>
      </c>
      <c r="F2674" s="3" t="s">
        <v>17</v>
      </c>
      <c r="G2674" s="3" t="str">
        <f>IF(ISNUMBER(SEARCH("Sourcewatch",F2674)),"Sourcewatch",IF(ISNUMBER(SEARCH("desmog",F2674)),"Desmog",IF(ISNUMBER(SEARCH("Exxon",F2674)),"Exxonsecrets",IF(ISNUMBER(SEARCH("wikipedia",F2674)),"Wikipedia",IF(ISNUMBER(SEARCH("greenpeace",F2674)),"Greenpeace",IF(ISNUMBER(SEARCH("Polluterwatch",F2674)),"Polluterwatch",IF(F2674="","","Other")))))))</f>
        <v/>
      </c>
      <c r="H2674">
        <f>LEN(B2674)</f>
        <v>24</v>
      </c>
    </row>
    <row r="2675" spans="1:9" ht="15.75" customHeight="1" x14ac:dyDescent="0.2">
      <c r="A2675" s="3" t="s">
        <v>2619</v>
      </c>
      <c r="B2675" s="3" t="s">
        <v>2619</v>
      </c>
      <c r="C2675" s="3" t="s">
        <v>17</v>
      </c>
      <c r="D2675" s="3" t="s">
        <v>17</v>
      </c>
      <c r="F2675" s="3" t="s">
        <v>2620</v>
      </c>
      <c r="G2675" s="3" t="str">
        <f>IF(ISNUMBER(SEARCH("Sourcewatch",F2675)),"Sourcewatch",IF(ISNUMBER(SEARCH("desmog",F2675)),"Desmog",IF(ISNUMBER(SEARCH("Exxon",F2675)),"Exxonsecrets",IF(ISNUMBER(SEARCH("wikipedia",F2675)),"Wikipedia",IF(ISNUMBER(SEARCH("greenpeace",F2675)),"Greenpeace",IF(ISNUMBER(SEARCH("Polluterwatch",F2675)),"Polluterwatch",IF(F2675="","","Other")))))))</f>
        <v>Sourcewatch</v>
      </c>
      <c r="H2675">
        <f>LEN(B2675)</f>
        <v>25</v>
      </c>
    </row>
    <row r="2676" spans="1:9" ht="15.75" customHeight="1" x14ac:dyDescent="0.2">
      <c r="A2676" s="3" t="s">
        <v>2621</v>
      </c>
      <c r="B2676" s="3" t="s">
        <v>2621</v>
      </c>
      <c r="C2676" s="3" t="s">
        <v>17</v>
      </c>
      <c r="D2676" s="3" t="s">
        <v>17</v>
      </c>
      <c r="F2676" s="3" t="s">
        <v>2622</v>
      </c>
      <c r="G2676" s="3" t="str">
        <f>IF(ISNUMBER(SEARCH("Sourcewatch",F2676)),"Sourcewatch",IF(ISNUMBER(SEARCH("desmog",F2676)),"Desmog",IF(ISNUMBER(SEARCH("Exxon",F2676)),"Exxonsecrets",IF(ISNUMBER(SEARCH("wikipedia",F2676)),"Wikipedia",IF(ISNUMBER(SEARCH("greenpeace",F2676)),"Greenpeace",IF(ISNUMBER(SEARCH("Polluterwatch",F2676)),"Polluterwatch",IF(F2676="","","Other")))))))</f>
        <v>Sourcewatch</v>
      </c>
      <c r="H2676">
        <f>LEN(B2676)</f>
        <v>61</v>
      </c>
    </row>
    <row r="2677" spans="1:9" ht="15.75" customHeight="1" x14ac:dyDescent="0.2">
      <c r="A2677" s="11" t="s">
        <v>4675</v>
      </c>
      <c r="B2677" s="11" t="s">
        <v>2621</v>
      </c>
      <c r="D2677" t="s">
        <v>17</v>
      </c>
      <c r="G2677" s="3" t="str">
        <f>IF(ISNUMBER(SEARCH("Sourcewatch",F2677)),"Sourcewatch",IF(ISNUMBER(SEARCH("desmog",F2677)),"Desmog",IF(ISNUMBER(SEARCH("Exxon",F2677)),"Exxonsecrets",IF(ISNUMBER(SEARCH("wikipedia",F2677)),"Wikipedia",IF(ISNUMBER(SEARCH("greenpeace",F2677)),"Greenpeace",IF(ISNUMBER(SEARCH("Polluterwatch",F2677)),"Polluterwatch",IF(F2677="","","Other")))))))</f>
        <v/>
      </c>
      <c r="I2677" s="17" t="s">
        <v>25</v>
      </c>
    </row>
    <row r="2678" spans="1:9" ht="15.75" customHeight="1" x14ac:dyDescent="0.2">
      <c r="A2678" s="3" t="s">
        <v>2625</v>
      </c>
      <c r="B2678" s="3" t="s">
        <v>2625</v>
      </c>
      <c r="D2678" s="3" t="s">
        <v>17</v>
      </c>
      <c r="E2678" s="3" t="s">
        <v>27</v>
      </c>
      <c r="F2678" s="3" t="s">
        <v>17</v>
      </c>
      <c r="G2678" s="3" t="str">
        <f>IF(ISNUMBER(SEARCH("Sourcewatch",F2678)),"Sourcewatch",IF(ISNUMBER(SEARCH("desmog",F2678)),"Desmog",IF(ISNUMBER(SEARCH("Exxon",F2678)),"Exxonsecrets",IF(ISNUMBER(SEARCH("wikipedia",F2678)),"Wikipedia",IF(ISNUMBER(SEARCH("greenpeace",F2678)),"Greenpeace",IF(ISNUMBER(SEARCH("Polluterwatch",F2678)),"Polluterwatch",IF(F2678="","","Other")))))))</f>
        <v/>
      </c>
      <c r="H2678">
        <f>LEN(B2678)</f>
        <v>39</v>
      </c>
    </row>
    <row r="2679" spans="1:9" ht="15.75" customHeight="1" x14ac:dyDescent="0.2">
      <c r="A2679" s="3" t="s">
        <v>2626</v>
      </c>
      <c r="B2679" s="3" t="s">
        <v>2626</v>
      </c>
      <c r="C2679" s="3" t="s">
        <v>17</v>
      </c>
      <c r="D2679" s="3" t="s">
        <v>17</v>
      </c>
      <c r="F2679" s="3" t="s">
        <v>2627</v>
      </c>
      <c r="G2679" s="3" t="str">
        <f>IF(ISNUMBER(SEARCH("Sourcewatch",F2679)),"Sourcewatch",IF(ISNUMBER(SEARCH("desmog",F2679)),"Desmog",IF(ISNUMBER(SEARCH("Exxon",F2679)),"Exxonsecrets",IF(ISNUMBER(SEARCH("wikipedia",F2679)),"Wikipedia",IF(ISNUMBER(SEARCH("greenpeace",F2679)),"Greenpeace",IF(ISNUMBER(SEARCH("Polluterwatch",F2679)),"Polluterwatch",IF(F2679="","","Other")))))))</f>
        <v>Sourcewatch</v>
      </c>
      <c r="H2679">
        <f>LEN(B2679)</f>
        <v>34</v>
      </c>
    </row>
    <row r="2680" spans="1:9" ht="15.75" customHeight="1" x14ac:dyDescent="0.2">
      <c r="A2680" s="3" t="s">
        <v>2628</v>
      </c>
      <c r="B2680" s="3" t="s">
        <v>2628</v>
      </c>
      <c r="C2680" s="3" t="s">
        <v>17</v>
      </c>
      <c r="D2680" s="3" t="s">
        <v>17</v>
      </c>
      <c r="F2680" s="3" t="s">
        <v>2629</v>
      </c>
      <c r="G2680" s="3" t="str">
        <f>IF(ISNUMBER(SEARCH("Sourcewatch",F2680)),"Sourcewatch",IF(ISNUMBER(SEARCH("desmog",F2680)),"Desmog",IF(ISNUMBER(SEARCH("Exxon",F2680)),"Exxonsecrets",IF(ISNUMBER(SEARCH("wikipedia",F2680)),"Wikipedia",IF(ISNUMBER(SEARCH("greenpeace",F2680)),"Greenpeace",IF(ISNUMBER(SEARCH("Polluterwatch",F2680)),"Polluterwatch",IF(F2680="","","Other")))))))</f>
        <v>Sourcewatch</v>
      </c>
      <c r="H2680">
        <f>LEN(B2680)</f>
        <v>35</v>
      </c>
    </row>
    <row r="2681" spans="1:9" ht="15.75" customHeight="1" x14ac:dyDescent="0.2">
      <c r="A2681" s="3" t="s">
        <v>2630</v>
      </c>
      <c r="B2681" s="3" t="s">
        <v>2630</v>
      </c>
      <c r="C2681" s="3" t="s">
        <v>17</v>
      </c>
      <c r="D2681" s="3" t="s">
        <v>25</v>
      </c>
      <c r="G2681" s="3" t="str">
        <f>IF(ISNUMBER(SEARCH("Sourcewatch",F2681)),"Sourcewatch",IF(ISNUMBER(SEARCH("desmog",F2681)),"Desmog",IF(ISNUMBER(SEARCH("Exxon",F2681)),"Exxonsecrets",IF(ISNUMBER(SEARCH("wikipedia",F2681)),"Wikipedia",IF(ISNUMBER(SEARCH("greenpeace",F2681)),"Greenpeace",IF(ISNUMBER(SEARCH("Polluterwatch",F2681)),"Polluterwatch",IF(F2681="","","Other")))))))</f>
        <v/>
      </c>
      <c r="H2681">
        <f>LEN(B2681)</f>
        <v>19</v>
      </c>
    </row>
    <row r="2682" spans="1:9" ht="15.75" customHeight="1" x14ac:dyDescent="0.2">
      <c r="A2682" s="3" t="s">
        <v>2631</v>
      </c>
      <c r="B2682" s="3" t="s">
        <v>2631</v>
      </c>
      <c r="D2682" s="3" t="s">
        <v>17</v>
      </c>
      <c r="F2682" s="3" t="s">
        <v>2632</v>
      </c>
      <c r="G2682" s="3" t="str">
        <f>IF(ISNUMBER(SEARCH("Sourcewatch",F2682)),"Sourcewatch",IF(ISNUMBER(SEARCH("desmog",F2682)),"Desmog",IF(ISNUMBER(SEARCH("Exxon",F2682)),"Exxonsecrets",IF(ISNUMBER(SEARCH("wikipedia",F2682)),"Wikipedia",IF(ISNUMBER(SEARCH("greenpeace",F2682)),"Greenpeace",IF(ISNUMBER(SEARCH("Polluterwatch",F2682)),"Polluterwatch",IF(F2682="","","Other")))))))</f>
        <v>Sourcewatch</v>
      </c>
      <c r="H2682">
        <f>LEN(B2682)</f>
        <v>18</v>
      </c>
    </row>
    <row r="2683" spans="1:9" ht="15.75" customHeight="1" x14ac:dyDescent="0.2">
      <c r="A2683" s="3" t="s">
        <v>2633</v>
      </c>
      <c r="B2683" s="3" t="s">
        <v>2631</v>
      </c>
      <c r="D2683" s="3" t="s">
        <v>17</v>
      </c>
      <c r="F2683" s="3" t="s">
        <v>2632</v>
      </c>
      <c r="G2683" s="3" t="str">
        <f>IF(ISNUMBER(SEARCH("Sourcewatch",F2683)),"Sourcewatch",IF(ISNUMBER(SEARCH("desmog",F2683)),"Desmog",IF(ISNUMBER(SEARCH("Exxon",F2683)),"Exxonsecrets",IF(ISNUMBER(SEARCH("wikipedia",F2683)),"Wikipedia",IF(ISNUMBER(SEARCH("greenpeace",F2683)),"Greenpeace",IF(ISNUMBER(SEARCH("Polluterwatch",F2683)),"Polluterwatch",IF(F2683="","","Other")))))))</f>
        <v>Sourcewatch</v>
      </c>
      <c r="H2683">
        <f>LEN(B2683)</f>
        <v>18</v>
      </c>
    </row>
    <row r="2684" spans="1:9" ht="15.75" customHeight="1" x14ac:dyDescent="0.2">
      <c r="A2684" s="3" t="s">
        <v>2636</v>
      </c>
      <c r="B2684" s="3" t="s">
        <v>2636</v>
      </c>
      <c r="C2684" s="3" t="s">
        <v>25</v>
      </c>
      <c r="D2684" s="3" t="s">
        <v>17</v>
      </c>
      <c r="F2684" s="3" t="s">
        <v>17</v>
      </c>
      <c r="G2684" s="3" t="str">
        <f>IF(ISNUMBER(SEARCH("Sourcewatch",F2684)),"Sourcewatch",IF(ISNUMBER(SEARCH("desmog",F2684)),"Desmog",IF(ISNUMBER(SEARCH("Exxon",F2684)),"Exxonsecrets",IF(ISNUMBER(SEARCH("wikipedia",F2684)),"Wikipedia",IF(ISNUMBER(SEARCH("greenpeace",F2684)),"Greenpeace",IF(ISNUMBER(SEARCH("Polluterwatch",F2684)),"Polluterwatch",IF(F2684="","","Other")))))))</f>
        <v/>
      </c>
      <c r="H2684">
        <f>LEN(B2684)</f>
        <v>13</v>
      </c>
    </row>
    <row r="2685" spans="1:9" ht="15.75" customHeight="1" x14ac:dyDescent="0.2">
      <c r="A2685" s="3" t="s">
        <v>2637</v>
      </c>
      <c r="B2685" s="3" t="s">
        <v>2637</v>
      </c>
      <c r="C2685" s="3" t="s">
        <v>25</v>
      </c>
      <c r="D2685" s="3" t="s">
        <v>17</v>
      </c>
      <c r="F2685" s="3" t="s">
        <v>17</v>
      </c>
      <c r="G2685" s="3" t="str">
        <f>IF(ISNUMBER(SEARCH("Sourcewatch",F2685)),"Sourcewatch",IF(ISNUMBER(SEARCH("desmog",F2685)),"Desmog",IF(ISNUMBER(SEARCH("Exxon",F2685)),"Exxonsecrets",IF(ISNUMBER(SEARCH("wikipedia",F2685)),"Wikipedia",IF(ISNUMBER(SEARCH("greenpeace",F2685)),"Greenpeace",IF(ISNUMBER(SEARCH("Polluterwatch",F2685)),"Polluterwatch",IF(F2685="","","Other")))))))</f>
        <v/>
      </c>
      <c r="H2685">
        <f>LEN(B2685)</f>
        <v>14</v>
      </c>
    </row>
    <row r="2686" spans="1:9" ht="15.75" customHeight="1" x14ac:dyDescent="0.2">
      <c r="A2686" s="3" t="s">
        <v>2638</v>
      </c>
      <c r="B2686" s="3" t="s">
        <v>2638</v>
      </c>
      <c r="C2686" s="3" t="s">
        <v>25</v>
      </c>
      <c r="D2686" s="3" t="s">
        <v>17</v>
      </c>
      <c r="F2686" s="3" t="s">
        <v>17</v>
      </c>
      <c r="G2686" s="3" t="str">
        <f>IF(ISNUMBER(SEARCH("Sourcewatch",F2686)),"Sourcewatch",IF(ISNUMBER(SEARCH("desmog",F2686)),"Desmog",IF(ISNUMBER(SEARCH("Exxon",F2686)),"Exxonsecrets",IF(ISNUMBER(SEARCH("wikipedia",F2686)),"Wikipedia",IF(ISNUMBER(SEARCH("greenpeace",F2686)),"Greenpeace",IF(ISNUMBER(SEARCH("Polluterwatch",F2686)),"Polluterwatch",IF(F2686="","","Other")))))))</f>
        <v/>
      </c>
      <c r="H2686">
        <f>LEN(B2686)</f>
        <v>15</v>
      </c>
    </row>
    <row r="2687" spans="1:9" ht="15.75" customHeight="1" x14ac:dyDescent="0.2">
      <c r="A2687" s="3" t="s">
        <v>2639</v>
      </c>
      <c r="B2687" s="3" t="s">
        <v>2639</v>
      </c>
      <c r="C2687" s="3" t="s">
        <v>25</v>
      </c>
      <c r="D2687" s="3" t="s">
        <v>17</v>
      </c>
      <c r="F2687" s="3" t="s">
        <v>17</v>
      </c>
      <c r="G2687" s="3" t="str">
        <f>IF(ISNUMBER(SEARCH("Sourcewatch",F2687)),"Sourcewatch",IF(ISNUMBER(SEARCH("desmog",F2687)),"Desmog",IF(ISNUMBER(SEARCH("Exxon",F2687)),"Exxonsecrets",IF(ISNUMBER(SEARCH("wikipedia",F2687)),"Wikipedia",IF(ISNUMBER(SEARCH("greenpeace",F2687)),"Greenpeace",IF(ISNUMBER(SEARCH("Polluterwatch",F2687)),"Polluterwatch",IF(F2687="","","Other")))))))</f>
        <v/>
      </c>
      <c r="H2687">
        <f>LEN(B2687)</f>
        <v>15</v>
      </c>
    </row>
    <row r="2688" spans="1:9" ht="15.75" customHeight="1" x14ac:dyDescent="0.2">
      <c r="A2688" s="3" t="s">
        <v>2640</v>
      </c>
      <c r="B2688" s="3" t="s">
        <v>2640</v>
      </c>
      <c r="C2688" s="3" t="s">
        <v>25</v>
      </c>
      <c r="D2688" s="3" t="s">
        <v>17</v>
      </c>
      <c r="F2688" s="3" t="s">
        <v>17</v>
      </c>
      <c r="G2688" s="3" t="str">
        <f>IF(ISNUMBER(SEARCH("Sourcewatch",F2688)),"Sourcewatch",IF(ISNUMBER(SEARCH("desmog",F2688)),"Desmog",IF(ISNUMBER(SEARCH("Exxon",F2688)),"Exxonsecrets",IF(ISNUMBER(SEARCH("wikipedia",F2688)),"Wikipedia",IF(ISNUMBER(SEARCH("greenpeace",F2688)),"Greenpeace",IF(ISNUMBER(SEARCH("Polluterwatch",F2688)),"Polluterwatch",IF(F2688="","","Other")))))))</f>
        <v/>
      </c>
      <c r="H2688">
        <f>LEN(B2688)</f>
        <v>6</v>
      </c>
    </row>
    <row r="2689" spans="1:8" ht="15.75" customHeight="1" x14ac:dyDescent="0.2">
      <c r="A2689" s="3" t="s">
        <v>2641</v>
      </c>
      <c r="B2689" s="3" t="s">
        <v>2641</v>
      </c>
      <c r="C2689" s="3" t="s">
        <v>17</v>
      </c>
      <c r="D2689" s="3" t="s">
        <v>17</v>
      </c>
      <c r="F2689" s="3" t="s">
        <v>17</v>
      </c>
      <c r="G2689" s="3" t="str">
        <f>IF(ISNUMBER(SEARCH("Sourcewatch",F2689)),"Sourcewatch",IF(ISNUMBER(SEARCH("desmog",F2689)),"Desmog",IF(ISNUMBER(SEARCH("Exxon",F2689)),"Exxonsecrets",IF(ISNUMBER(SEARCH("wikipedia",F2689)),"Wikipedia",IF(ISNUMBER(SEARCH("greenpeace",F2689)),"Greenpeace",IF(ISNUMBER(SEARCH("Polluterwatch",F2689)),"Polluterwatch",IF(F2689="","","Other")))))))</f>
        <v/>
      </c>
      <c r="H2689">
        <f>LEN(B2689)</f>
        <v>37</v>
      </c>
    </row>
    <row r="2690" spans="1:8" ht="15.75" customHeight="1" x14ac:dyDescent="0.2">
      <c r="A2690" s="3" t="s">
        <v>2642</v>
      </c>
      <c r="B2690" s="3" t="s">
        <v>2642</v>
      </c>
      <c r="C2690" s="3" t="s">
        <v>17</v>
      </c>
      <c r="D2690" s="3" t="s">
        <v>17</v>
      </c>
      <c r="F2690" s="3" t="s">
        <v>2643</v>
      </c>
      <c r="G2690" s="3" t="str">
        <f>IF(ISNUMBER(SEARCH("Sourcewatch",F2690)),"Sourcewatch",IF(ISNUMBER(SEARCH("desmog",F2690)),"Desmog",IF(ISNUMBER(SEARCH("Exxon",F2690)),"Exxonsecrets",IF(ISNUMBER(SEARCH("wikipedia",F2690)),"Wikipedia",IF(ISNUMBER(SEARCH("greenpeace",F2690)),"Greenpeace",IF(ISNUMBER(SEARCH("Polluterwatch",F2690)),"Polluterwatch",IF(F2690="","","Other")))))))</f>
        <v>Sourcewatch</v>
      </c>
      <c r="H2690">
        <f>LEN(B2690)</f>
        <v>28</v>
      </c>
    </row>
    <row r="2691" spans="1:8" ht="15.75" customHeight="1" x14ac:dyDescent="0.2">
      <c r="A2691" s="3" t="s">
        <v>2644</v>
      </c>
      <c r="B2691" s="3" t="s">
        <v>2644</v>
      </c>
      <c r="C2691" s="3" t="s">
        <v>25</v>
      </c>
      <c r="D2691" s="3" t="s">
        <v>17</v>
      </c>
      <c r="F2691" s="3" t="s">
        <v>17</v>
      </c>
      <c r="G2691" s="3" t="str">
        <f>IF(ISNUMBER(SEARCH("Sourcewatch",F2691)),"Sourcewatch",IF(ISNUMBER(SEARCH("desmog",F2691)),"Desmog",IF(ISNUMBER(SEARCH("Exxon",F2691)),"Exxonsecrets",IF(ISNUMBER(SEARCH("wikipedia",F2691)),"Wikipedia",IF(ISNUMBER(SEARCH("greenpeace",F2691)),"Greenpeace",IF(ISNUMBER(SEARCH("Polluterwatch",F2691)),"Polluterwatch",IF(F2691="","","Other")))))))</f>
        <v/>
      </c>
      <c r="H2691">
        <f>LEN(B2691)</f>
        <v>16</v>
      </c>
    </row>
    <row r="2692" spans="1:8" ht="15.75" customHeight="1" x14ac:dyDescent="0.2">
      <c r="A2692" s="3" t="s">
        <v>2645</v>
      </c>
      <c r="B2692" s="3" t="s">
        <v>2645</v>
      </c>
      <c r="C2692" s="3" t="s">
        <v>25</v>
      </c>
      <c r="D2692" s="3" t="s">
        <v>17</v>
      </c>
      <c r="F2692" s="3" t="s">
        <v>17</v>
      </c>
      <c r="G2692" s="3" t="str">
        <f>IF(ISNUMBER(SEARCH("Sourcewatch",F2692)),"Sourcewatch",IF(ISNUMBER(SEARCH("desmog",F2692)),"Desmog",IF(ISNUMBER(SEARCH("Exxon",F2692)),"Exxonsecrets",IF(ISNUMBER(SEARCH("wikipedia",F2692)),"Wikipedia",IF(ISNUMBER(SEARCH("greenpeace",F2692)),"Greenpeace",IF(ISNUMBER(SEARCH("Polluterwatch",F2692)),"Polluterwatch",IF(F2692="","","Other")))))))</f>
        <v/>
      </c>
      <c r="H2692">
        <f>LEN(B2692)</f>
        <v>15</v>
      </c>
    </row>
    <row r="2693" spans="1:8" ht="15.75" customHeight="1" x14ac:dyDescent="0.2">
      <c r="A2693" s="3" t="s">
        <v>2646</v>
      </c>
      <c r="B2693" s="3" t="s">
        <v>2646</v>
      </c>
      <c r="C2693" s="3" t="s">
        <v>25</v>
      </c>
      <c r="D2693" s="3" t="s">
        <v>17</v>
      </c>
      <c r="F2693" s="3" t="s">
        <v>17</v>
      </c>
      <c r="G2693" s="3" t="str">
        <f>IF(ISNUMBER(SEARCH("Sourcewatch",F2693)),"Sourcewatch",IF(ISNUMBER(SEARCH("desmog",F2693)),"Desmog",IF(ISNUMBER(SEARCH("Exxon",F2693)),"Exxonsecrets",IF(ISNUMBER(SEARCH("wikipedia",F2693)),"Wikipedia",IF(ISNUMBER(SEARCH("greenpeace",F2693)),"Greenpeace",IF(ISNUMBER(SEARCH("Polluterwatch",F2693)),"Polluterwatch",IF(F2693="","","Other")))))))</f>
        <v/>
      </c>
      <c r="H2693">
        <f>LEN(B2693)</f>
        <v>16</v>
      </c>
    </row>
    <row r="2694" spans="1:8" ht="15.75" customHeight="1" x14ac:dyDescent="0.2">
      <c r="A2694" s="3" t="s">
        <v>2647</v>
      </c>
      <c r="B2694" s="3" t="s">
        <v>2647</v>
      </c>
      <c r="C2694" s="3" t="s">
        <v>17</v>
      </c>
      <c r="D2694" s="3" t="s">
        <v>17</v>
      </c>
      <c r="F2694" s="3" t="s">
        <v>2648</v>
      </c>
      <c r="G2694" s="3" t="str">
        <f>IF(ISNUMBER(SEARCH("Sourcewatch",F2694)),"Sourcewatch",IF(ISNUMBER(SEARCH("desmog",F2694)),"Desmog",IF(ISNUMBER(SEARCH("Exxon",F2694)),"Exxonsecrets",IF(ISNUMBER(SEARCH("wikipedia",F2694)),"Wikipedia",IF(ISNUMBER(SEARCH("greenpeace",F2694)),"Greenpeace",IF(ISNUMBER(SEARCH("Polluterwatch",F2694)),"Polluterwatch",IF(F2694="","","Other")))))))</f>
        <v>Desmog</v>
      </c>
      <c r="H2694">
        <f>LEN(B2694)</f>
        <v>32</v>
      </c>
    </row>
    <row r="2695" spans="1:8" ht="15.75" customHeight="1" x14ac:dyDescent="0.2">
      <c r="A2695" s="3" t="s">
        <v>2649</v>
      </c>
      <c r="B2695" s="3" t="s">
        <v>2649</v>
      </c>
      <c r="C2695" s="3" t="s">
        <v>17</v>
      </c>
      <c r="D2695" s="3" t="s">
        <v>17</v>
      </c>
      <c r="F2695" s="3" t="s">
        <v>2650</v>
      </c>
      <c r="G2695" s="3" t="str">
        <f>IF(ISNUMBER(SEARCH("Sourcewatch",F2695)),"Sourcewatch",IF(ISNUMBER(SEARCH("desmog",F2695)),"Desmog",IF(ISNUMBER(SEARCH("Exxon",F2695)),"Exxonsecrets",IF(ISNUMBER(SEARCH("wikipedia",F2695)),"Wikipedia",IF(ISNUMBER(SEARCH("greenpeace",F2695)),"Greenpeace",IF(ISNUMBER(SEARCH("Polluterwatch",F2695)),"Polluterwatch",IF(F2695="","","Other")))))))</f>
        <v>Sourcewatch</v>
      </c>
      <c r="H2695">
        <f>LEN(B2695)</f>
        <v>22</v>
      </c>
    </row>
    <row r="2696" spans="1:8" ht="15.75" customHeight="1" x14ac:dyDescent="0.2">
      <c r="A2696" s="3" t="s">
        <v>2651</v>
      </c>
      <c r="B2696" s="3" t="s">
        <v>2651</v>
      </c>
      <c r="C2696" s="3" t="s">
        <v>17</v>
      </c>
      <c r="D2696" s="3" t="s">
        <v>17</v>
      </c>
      <c r="F2696" s="3" t="s">
        <v>17</v>
      </c>
      <c r="G2696" s="3" t="str">
        <f>IF(ISNUMBER(SEARCH("Sourcewatch",F2696)),"Sourcewatch",IF(ISNUMBER(SEARCH("desmog",F2696)),"Desmog",IF(ISNUMBER(SEARCH("Exxon",F2696)),"Exxonsecrets",IF(ISNUMBER(SEARCH("wikipedia",F2696)),"Wikipedia",IF(ISNUMBER(SEARCH("greenpeace",F2696)),"Greenpeace",IF(ISNUMBER(SEARCH("Polluterwatch",F2696)),"Polluterwatch",IF(F2696="","","Other")))))))</f>
        <v/>
      </c>
      <c r="H2696">
        <f>LEN(B2696)</f>
        <v>28</v>
      </c>
    </row>
    <row r="2697" spans="1:8" ht="15.75" customHeight="1" x14ac:dyDescent="0.2">
      <c r="A2697" s="3" t="s">
        <v>2652</v>
      </c>
      <c r="B2697" s="3" t="s">
        <v>2652</v>
      </c>
      <c r="C2697" s="3" t="s">
        <v>17</v>
      </c>
      <c r="D2697" s="3" t="s">
        <v>17</v>
      </c>
      <c r="E2697" s="3" t="s">
        <v>27</v>
      </c>
      <c r="F2697" s="3" t="s">
        <v>17</v>
      </c>
      <c r="G2697" s="3" t="str">
        <f>IF(ISNUMBER(SEARCH("Sourcewatch",F2697)),"Sourcewatch",IF(ISNUMBER(SEARCH("desmog",F2697)),"Desmog",IF(ISNUMBER(SEARCH("Exxon",F2697)),"Exxonsecrets",IF(ISNUMBER(SEARCH("wikipedia",F2697)),"Wikipedia",IF(ISNUMBER(SEARCH("greenpeace",F2697)),"Greenpeace",IF(ISNUMBER(SEARCH("Polluterwatch",F2697)),"Polluterwatch",IF(F2697="","","Other")))))))</f>
        <v/>
      </c>
      <c r="H2697">
        <f>LEN(B2697)</f>
        <v>30</v>
      </c>
    </row>
    <row r="2698" spans="1:8" ht="15.75" customHeight="1" x14ac:dyDescent="0.2">
      <c r="A2698" s="3" t="s">
        <v>2653</v>
      </c>
      <c r="B2698" s="3" t="s">
        <v>2653</v>
      </c>
      <c r="C2698" s="3" t="s">
        <v>17</v>
      </c>
      <c r="D2698" s="3" t="s">
        <v>17</v>
      </c>
      <c r="E2698" s="3" t="s">
        <v>27</v>
      </c>
      <c r="F2698" s="3" t="s">
        <v>17</v>
      </c>
      <c r="G2698" s="3" t="str">
        <f>IF(ISNUMBER(SEARCH("Sourcewatch",F2698)),"Sourcewatch",IF(ISNUMBER(SEARCH("desmog",F2698)),"Desmog",IF(ISNUMBER(SEARCH("Exxon",F2698)),"Exxonsecrets",IF(ISNUMBER(SEARCH("wikipedia",F2698)),"Wikipedia",IF(ISNUMBER(SEARCH("greenpeace",F2698)),"Greenpeace",IF(ISNUMBER(SEARCH("Polluterwatch",F2698)),"Polluterwatch",IF(F2698="","","Other")))))))</f>
        <v/>
      </c>
      <c r="H2698">
        <f>LEN(B2698)</f>
        <v>40</v>
      </c>
    </row>
    <row r="2699" spans="1:8" ht="15.75" customHeight="1" x14ac:dyDescent="0.2">
      <c r="A2699" s="3" t="s">
        <v>2654</v>
      </c>
      <c r="B2699" s="3" t="s">
        <v>2654</v>
      </c>
      <c r="D2699" s="3" t="s">
        <v>17</v>
      </c>
      <c r="E2699" s="3" t="s">
        <v>27</v>
      </c>
      <c r="F2699" s="3" t="s">
        <v>17</v>
      </c>
      <c r="G2699" s="3" t="str">
        <f>IF(ISNUMBER(SEARCH("Sourcewatch",F2699)),"Sourcewatch",IF(ISNUMBER(SEARCH("desmog",F2699)),"Desmog",IF(ISNUMBER(SEARCH("Exxon",F2699)),"Exxonsecrets",IF(ISNUMBER(SEARCH("wikipedia",F2699)),"Wikipedia",IF(ISNUMBER(SEARCH("greenpeace",F2699)),"Greenpeace",IF(ISNUMBER(SEARCH("Polluterwatch",F2699)),"Polluterwatch",IF(F2699="","","Other")))))))</f>
        <v/>
      </c>
      <c r="H2699">
        <f>LEN(B2699)</f>
        <v>32</v>
      </c>
    </row>
    <row r="2700" spans="1:8" ht="15.75" customHeight="1" x14ac:dyDescent="0.2">
      <c r="A2700" s="3" t="s">
        <v>2655</v>
      </c>
      <c r="B2700" s="3" t="s">
        <v>2655</v>
      </c>
      <c r="D2700" s="3" t="s">
        <v>17</v>
      </c>
      <c r="E2700" s="3" t="s">
        <v>27</v>
      </c>
      <c r="F2700" s="3" t="s">
        <v>17</v>
      </c>
      <c r="G2700" s="3" t="str">
        <f>IF(ISNUMBER(SEARCH("Sourcewatch",F2700)),"Sourcewatch",IF(ISNUMBER(SEARCH("desmog",F2700)),"Desmog",IF(ISNUMBER(SEARCH("Exxon",F2700)),"Exxonsecrets",IF(ISNUMBER(SEARCH("wikipedia",F2700)),"Wikipedia",IF(ISNUMBER(SEARCH("greenpeace",F2700)),"Greenpeace",IF(ISNUMBER(SEARCH("Polluterwatch",F2700)),"Polluterwatch",IF(F2700="","","Other")))))))</f>
        <v/>
      </c>
      <c r="H2700">
        <f>LEN(B2700)</f>
        <v>20</v>
      </c>
    </row>
    <row r="2701" spans="1:8" ht="15.75" customHeight="1" x14ac:dyDescent="0.2">
      <c r="A2701" s="3" t="s">
        <v>2656</v>
      </c>
      <c r="B2701" s="3" t="s">
        <v>2656</v>
      </c>
      <c r="D2701" s="3" t="s">
        <v>17</v>
      </c>
      <c r="F2701" s="3" t="s">
        <v>17</v>
      </c>
      <c r="G2701" s="3" t="str">
        <f>IF(ISNUMBER(SEARCH("Sourcewatch",F2701)),"Sourcewatch",IF(ISNUMBER(SEARCH("desmog",F2701)),"Desmog",IF(ISNUMBER(SEARCH("Exxon",F2701)),"Exxonsecrets",IF(ISNUMBER(SEARCH("wikipedia",F2701)),"Wikipedia",IF(ISNUMBER(SEARCH("greenpeace",F2701)),"Greenpeace",IF(ISNUMBER(SEARCH("Polluterwatch",F2701)),"Polluterwatch",IF(F2701="","","Other")))))))</f>
        <v/>
      </c>
      <c r="H2701">
        <f>LEN(B2701)</f>
        <v>29</v>
      </c>
    </row>
    <row r="2702" spans="1:8" ht="15.75" customHeight="1" x14ac:dyDescent="0.2">
      <c r="A2702" s="3" t="s">
        <v>2657</v>
      </c>
      <c r="B2702" s="3" t="s">
        <v>2657</v>
      </c>
      <c r="D2702" s="3" t="s">
        <v>17</v>
      </c>
      <c r="E2702" s="3" t="s">
        <v>27</v>
      </c>
      <c r="F2702" s="3" t="s">
        <v>17</v>
      </c>
      <c r="G2702" s="3" t="str">
        <f>IF(ISNUMBER(SEARCH("Sourcewatch",F2702)),"Sourcewatch",IF(ISNUMBER(SEARCH("desmog",F2702)),"Desmog",IF(ISNUMBER(SEARCH("Exxon",F2702)),"Exxonsecrets",IF(ISNUMBER(SEARCH("wikipedia",F2702)),"Wikipedia",IF(ISNUMBER(SEARCH("greenpeace",F2702)),"Greenpeace",IF(ISNUMBER(SEARCH("Polluterwatch",F2702)),"Polluterwatch",IF(F2702="","","Other")))))))</f>
        <v/>
      </c>
      <c r="H2702">
        <f>LEN(B2702)</f>
        <v>19</v>
      </c>
    </row>
    <row r="2703" spans="1:8" ht="15.75" customHeight="1" x14ac:dyDescent="0.2">
      <c r="A2703" s="3" t="s">
        <v>2658</v>
      </c>
      <c r="B2703" s="3" t="s">
        <v>2658</v>
      </c>
      <c r="D2703" s="3" t="s">
        <v>17</v>
      </c>
      <c r="E2703" s="3" t="s">
        <v>27</v>
      </c>
      <c r="F2703" s="3" t="s">
        <v>17</v>
      </c>
      <c r="G2703" s="3" t="str">
        <f>IF(ISNUMBER(SEARCH("Sourcewatch",F2703)),"Sourcewatch",IF(ISNUMBER(SEARCH("desmog",F2703)),"Desmog",IF(ISNUMBER(SEARCH("Exxon",F2703)),"Exxonsecrets",IF(ISNUMBER(SEARCH("wikipedia",F2703)),"Wikipedia",IF(ISNUMBER(SEARCH("greenpeace",F2703)),"Greenpeace",IF(ISNUMBER(SEARCH("Polluterwatch",F2703)),"Polluterwatch",IF(F2703="","","Other")))))))</f>
        <v/>
      </c>
      <c r="H2703">
        <f>LEN(B2703)</f>
        <v>17</v>
      </c>
    </row>
    <row r="2704" spans="1:8" ht="15.75" customHeight="1" x14ac:dyDescent="0.2">
      <c r="A2704" s="3" t="s">
        <v>2659</v>
      </c>
      <c r="B2704" s="3" t="s">
        <v>2659</v>
      </c>
      <c r="D2704" s="3" t="s">
        <v>17</v>
      </c>
      <c r="E2704" s="3" t="s">
        <v>27</v>
      </c>
      <c r="F2704" s="3" t="s">
        <v>17</v>
      </c>
      <c r="G2704" s="3" t="str">
        <f>IF(ISNUMBER(SEARCH("Sourcewatch",F2704)),"Sourcewatch",IF(ISNUMBER(SEARCH("desmog",F2704)),"Desmog",IF(ISNUMBER(SEARCH("Exxon",F2704)),"Exxonsecrets",IF(ISNUMBER(SEARCH("wikipedia",F2704)),"Wikipedia",IF(ISNUMBER(SEARCH("greenpeace",F2704)),"Greenpeace",IF(ISNUMBER(SEARCH("Polluterwatch",F2704)),"Polluterwatch",IF(F2704="","","Other")))))))</f>
        <v/>
      </c>
      <c r="H2704">
        <f>LEN(B2704)</f>
        <v>23</v>
      </c>
    </row>
    <row r="2705" spans="1:8" ht="15.75" customHeight="1" x14ac:dyDescent="0.2">
      <c r="A2705" s="3" t="s">
        <v>2660</v>
      </c>
      <c r="B2705" s="3" t="s">
        <v>2660</v>
      </c>
      <c r="D2705" s="3" t="s">
        <v>25</v>
      </c>
      <c r="G2705" s="3" t="str">
        <f>IF(ISNUMBER(SEARCH("Sourcewatch",F2705)),"Sourcewatch",IF(ISNUMBER(SEARCH("desmog",F2705)),"Desmog",IF(ISNUMBER(SEARCH("Exxon",F2705)),"Exxonsecrets",IF(ISNUMBER(SEARCH("wikipedia",F2705)),"Wikipedia",IF(ISNUMBER(SEARCH("greenpeace",F2705)),"Greenpeace",IF(ISNUMBER(SEARCH("Polluterwatch",F2705)),"Polluterwatch",IF(F2705="","","Other")))))))</f>
        <v/>
      </c>
      <c r="H2705">
        <f>LEN(B2705)</f>
        <v>48</v>
      </c>
    </row>
    <row r="2706" spans="1:8" ht="15.75" customHeight="1" x14ac:dyDescent="0.2">
      <c r="A2706" s="3" t="s">
        <v>2661</v>
      </c>
      <c r="B2706" s="3" t="s">
        <v>2661</v>
      </c>
      <c r="C2706" s="3" t="s">
        <v>17</v>
      </c>
      <c r="D2706" s="3" t="s">
        <v>25</v>
      </c>
      <c r="G2706" s="3" t="str">
        <f>IF(ISNUMBER(SEARCH("Sourcewatch",F2706)),"Sourcewatch",IF(ISNUMBER(SEARCH("desmog",F2706)),"Desmog",IF(ISNUMBER(SEARCH("Exxon",F2706)),"Exxonsecrets",IF(ISNUMBER(SEARCH("wikipedia",F2706)),"Wikipedia",IF(ISNUMBER(SEARCH("greenpeace",F2706)),"Greenpeace",IF(ISNUMBER(SEARCH("Polluterwatch",F2706)),"Polluterwatch",IF(F2706="","","Other")))))))</f>
        <v/>
      </c>
      <c r="H2706">
        <f>LEN(B2706)</f>
        <v>25</v>
      </c>
    </row>
    <row r="2707" spans="1:8" ht="15.75" customHeight="1" x14ac:dyDescent="0.2">
      <c r="A2707" s="3" t="s">
        <v>2662</v>
      </c>
      <c r="B2707" s="3" t="s">
        <v>2662</v>
      </c>
      <c r="C2707" s="3" t="s">
        <v>17</v>
      </c>
      <c r="D2707" s="3" t="s">
        <v>25</v>
      </c>
      <c r="G2707" s="3" t="str">
        <f>IF(ISNUMBER(SEARCH("Sourcewatch",F2707)),"Sourcewatch",IF(ISNUMBER(SEARCH("desmog",F2707)),"Desmog",IF(ISNUMBER(SEARCH("Exxon",F2707)),"Exxonsecrets",IF(ISNUMBER(SEARCH("wikipedia",F2707)),"Wikipedia",IF(ISNUMBER(SEARCH("greenpeace",F2707)),"Greenpeace",IF(ISNUMBER(SEARCH("Polluterwatch",F2707)),"Polluterwatch",IF(F2707="","","Other")))))))</f>
        <v/>
      </c>
      <c r="H2707">
        <f>LEN(B2707)</f>
        <v>19</v>
      </c>
    </row>
    <row r="2708" spans="1:8" ht="15.75" customHeight="1" x14ac:dyDescent="0.2">
      <c r="A2708" s="3" t="s">
        <v>2663</v>
      </c>
      <c r="B2708" s="3" t="s">
        <v>2662</v>
      </c>
      <c r="C2708" s="3" t="s">
        <v>17</v>
      </c>
      <c r="D2708" s="3" t="s">
        <v>25</v>
      </c>
      <c r="G2708" s="3" t="str">
        <f>IF(ISNUMBER(SEARCH("Sourcewatch",F2708)),"Sourcewatch",IF(ISNUMBER(SEARCH("desmog",F2708)),"Desmog",IF(ISNUMBER(SEARCH("Exxon",F2708)),"Exxonsecrets",IF(ISNUMBER(SEARCH("wikipedia",F2708)),"Wikipedia",IF(ISNUMBER(SEARCH("greenpeace",F2708)),"Greenpeace",IF(ISNUMBER(SEARCH("Polluterwatch",F2708)),"Polluterwatch",IF(F2708="","","Other")))))))</f>
        <v/>
      </c>
      <c r="H2708">
        <f>LEN(B2708)</f>
        <v>19</v>
      </c>
    </row>
    <row r="2709" spans="1:8" ht="15.75" customHeight="1" x14ac:dyDescent="0.2">
      <c r="A2709" s="3" t="s">
        <v>2664</v>
      </c>
      <c r="B2709" s="3" t="s">
        <v>2664</v>
      </c>
      <c r="D2709" s="3" t="s">
        <v>25</v>
      </c>
      <c r="G2709" s="3" t="str">
        <f>IF(ISNUMBER(SEARCH("Sourcewatch",F2709)),"Sourcewatch",IF(ISNUMBER(SEARCH("desmog",F2709)),"Desmog",IF(ISNUMBER(SEARCH("Exxon",F2709)),"Exxonsecrets",IF(ISNUMBER(SEARCH("wikipedia",F2709)),"Wikipedia",IF(ISNUMBER(SEARCH("greenpeace",F2709)),"Greenpeace",IF(ISNUMBER(SEARCH("Polluterwatch",F2709)),"Polluterwatch",IF(F2709="","","Other")))))))</f>
        <v/>
      </c>
      <c r="H2709">
        <f>LEN(B2709)</f>
        <v>17</v>
      </c>
    </row>
    <row r="2710" spans="1:8" ht="15.75" customHeight="1" x14ac:dyDescent="0.2">
      <c r="A2710" s="3" t="s">
        <v>2665</v>
      </c>
      <c r="B2710" s="3" t="s">
        <v>2665</v>
      </c>
      <c r="C2710" s="3" t="s">
        <v>25</v>
      </c>
      <c r="D2710" s="3" t="s">
        <v>17</v>
      </c>
      <c r="F2710" s="3" t="s">
        <v>17</v>
      </c>
      <c r="G2710" s="3" t="str">
        <f>IF(ISNUMBER(SEARCH("Sourcewatch",F2710)),"Sourcewatch",IF(ISNUMBER(SEARCH("desmog",F2710)),"Desmog",IF(ISNUMBER(SEARCH("Exxon",F2710)),"Exxonsecrets",IF(ISNUMBER(SEARCH("wikipedia",F2710)),"Wikipedia",IF(ISNUMBER(SEARCH("greenpeace",F2710)),"Greenpeace",IF(ISNUMBER(SEARCH("Polluterwatch",F2710)),"Polluterwatch",IF(F2710="","","Other")))))))</f>
        <v/>
      </c>
      <c r="H2710">
        <f>LEN(B2710)</f>
        <v>15</v>
      </c>
    </row>
    <row r="2711" spans="1:8" ht="15.75" customHeight="1" x14ac:dyDescent="0.2">
      <c r="A2711" s="3" t="s">
        <v>2666</v>
      </c>
      <c r="B2711" s="3" t="s">
        <v>2666</v>
      </c>
      <c r="C2711" s="3" t="s">
        <v>17</v>
      </c>
      <c r="D2711" s="3" t="s">
        <v>17</v>
      </c>
      <c r="F2711" s="3" t="s">
        <v>2667</v>
      </c>
      <c r="G2711" s="3" t="str">
        <f>IF(ISNUMBER(SEARCH("Sourcewatch",F2711)),"Sourcewatch",IF(ISNUMBER(SEARCH("desmog",F2711)),"Desmog",IF(ISNUMBER(SEARCH("Exxon",F2711)),"Exxonsecrets",IF(ISNUMBER(SEARCH("wikipedia",F2711)),"Wikipedia",IF(ISNUMBER(SEARCH("greenpeace",F2711)),"Greenpeace",IF(ISNUMBER(SEARCH("Polluterwatch",F2711)),"Polluterwatch",IF(F2711="","","Other")))))))</f>
        <v>Sourcewatch</v>
      </c>
      <c r="H2711">
        <f>LEN(B2711)</f>
        <v>7</v>
      </c>
    </row>
    <row r="2712" spans="1:8" ht="15.75" customHeight="1" x14ac:dyDescent="0.2">
      <c r="A2712" s="3" t="s">
        <v>2668</v>
      </c>
      <c r="B2712" s="3" t="s">
        <v>2666</v>
      </c>
      <c r="C2712" s="3" t="s">
        <v>17</v>
      </c>
      <c r="D2712" s="3" t="s">
        <v>17</v>
      </c>
      <c r="F2712" s="3" t="s">
        <v>2667</v>
      </c>
      <c r="G2712" s="3" t="str">
        <f>IF(ISNUMBER(SEARCH("Sourcewatch",F2712)),"Sourcewatch",IF(ISNUMBER(SEARCH("desmog",F2712)),"Desmog",IF(ISNUMBER(SEARCH("Exxon",F2712)),"Exxonsecrets",IF(ISNUMBER(SEARCH("wikipedia",F2712)),"Wikipedia",IF(ISNUMBER(SEARCH("greenpeace",F2712)),"Greenpeace",IF(ISNUMBER(SEARCH("Polluterwatch",F2712)),"Polluterwatch",IF(F2712="","","Other")))))))</f>
        <v>Sourcewatch</v>
      </c>
      <c r="H2712">
        <f>LEN(B2712)</f>
        <v>7</v>
      </c>
    </row>
    <row r="2713" spans="1:8" ht="15.75" customHeight="1" x14ac:dyDescent="0.2">
      <c r="A2713" s="3" t="s">
        <v>2669</v>
      </c>
      <c r="B2713" s="3" t="s">
        <v>2669</v>
      </c>
      <c r="C2713" s="3" t="s">
        <v>25</v>
      </c>
      <c r="D2713" s="3" t="s">
        <v>17</v>
      </c>
      <c r="F2713" s="3" t="s">
        <v>17</v>
      </c>
      <c r="G2713" s="3" t="str">
        <f>IF(ISNUMBER(SEARCH("Sourcewatch",F2713)),"Sourcewatch",IF(ISNUMBER(SEARCH("desmog",F2713)),"Desmog",IF(ISNUMBER(SEARCH("Exxon",F2713)),"Exxonsecrets",IF(ISNUMBER(SEARCH("wikipedia",F2713)),"Wikipedia",IF(ISNUMBER(SEARCH("greenpeace",F2713)),"Greenpeace",IF(ISNUMBER(SEARCH("Polluterwatch",F2713)),"Polluterwatch",IF(F2713="","","Other")))))))</f>
        <v/>
      </c>
      <c r="H2713">
        <f>LEN(B2713)</f>
        <v>6</v>
      </c>
    </row>
    <row r="2714" spans="1:8" ht="15.75" customHeight="1" x14ac:dyDescent="0.2">
      <c r="A2714" s="3" t="s">
        <v>2670</v>
      </c>
      <c r="B2714" s="3" t="s">
        <v>2670</v>
      </c>
      <c r="C2714" s="3" t="s">
        <v>25</v>
      </c>
      <c r="D2714" s="3" t="s">
        <v>17</v>
      </c>
      <c r="F2714" s="3" t="s">
        <v>17</v>
      </c>
      <c r="G2714" s="3" t="str">
        <f>IF(ISNUMBER(SEARCH("Sourcewatch",F2714)),"Sourcewatch",IF(ISNUMBER(SEARCH("desmog",F2714)),"Desmog",IF(ISNUMBER(SEARCH("Exxon",F2714)),"Exxonsecrets",IF(ISNUMBER(SEARCH("wikipedia",F2714)),"Wikipedia",IF(ISNUMBER(SEARCH("greenpeace",F2714)),"Greenpeace",IF(ISNUMBER(SEARCH("Polluterwatch",F2714)),"Polluterwatch",IF(F2714="","","Other")))))))</f>
        <v/>
      </c>
      <c r="H2714">
        <f>LEN(B2714)</f>
        <v>11</v>
      </c>
    </row>
    <row r="2715" spans="1:8" ht="15.75" customHeight="1" x14ac:dyDescent="0.2">
      <c r="A2715" s="3" t="s">
        <v>2671</v>
      </c>
      <c r="B2715" s="3" t="s">
        <v>2671</v>
      </c>
      <c r="C2715" s="3" t="s">
        <v>25</v>
      </c>
      <c r="D2715" s="3" t="s">
        <v>17</v>
      </c>
      <c r="F2715" s="3" t="s">
        <v>17</v>
      </c>
      <c r="G2715" s="3" t="str">
        <f>IF(ISNUMBER(SEARCH("Sourcewatch",F2715)),"Sourcewatch",IF(ISNUMBER(SEARCH("desmog",F2715)),"Desmog",IF(ISNUMBER(SEARCH("Exxon",F2715)),"Exxonsecrets",IF(ISNUMBER(SEARCH("wikipedia",F2715)),"Wikipedia",IF(ISNUMBER(SEARCH("greenpeace",F2715)),"Greenpeace",IF(ISNUMBER(SEARCH("Polluterwatch",F2715)),"Polluterwatch",IF(F2715="","","Other")))))))</f>
        <v/>
      </c>
      <c r="H2715">
        <f>LEN(B2715)</f>
        <v>15</v>
      </c>
    </row>
    <row r="2716" spans="1:8" ht="15.75" customHeight="1" x14ac:dyDescent="0.2">
      <c r="A2716" s="3" t="s">
        <v>2672</v>
      </c>
      <c r="B2716" s="3" t="s">
        <v>2672</v>
      </c>
      <c r="C2716" s="3" t="s">
        <v>17</v>
      </c>
      <c r="D2716" s="3" t="s">
        <v>25</v>
      </c>
      <c r="G2716" s="3" t="str">
        <f>IF(ISNUMBER(SEARCH("Sourcewatch",F2716)),"Sourcewatch",IF(ISNUMBER(SEARCH("desmog",F2716)),"Desmog",IF(ISNUMBER(SEARCH("Exxon",F2716)),"Exxonsecrets",IF(ISNUMBER(SEARCH("wikipedia",F2716)),"Wikipedia",IF(ISNUMBER(SEARCH("greenpeace",F2716)),"Greenpeace",IF(ISNUMBER(SEARCH("Polluterwatch",F2716)),"Polluterwatch",IF(F2716="","","Other")))))))</f>
        <v/>
      </c>
      <c r="H2716">
        <f>LEN(B2716)</f>
        <v>25</v>
      </c>
    </row>
    <row r="2717" spans="1:8" ht="15.75" customHeight="1" x14ac:dyDescent="0.2">
      <c r="A2717" s="3" t="s">
        <v>2673</v>
      </c>
      <c r="B2717" s="3" t="s">
        <v>2672</v>
      </c>
      <c r="C2717" s="3" t="s">
        <v>17</v>
      </c>
      <c r="D2717" s="3" t="s">
        <v>25</v>
      </c>
      <c r="G2717" s="3" t="str">
        <f>IF(ISNUMBER(SEARCH("Sourcewatch",F2717)),"Sourcewatch",IF(ISNUMBER(SEARCH("desmog",F2717)),"Desmog",IF(ISNUMBER(SEARCH("Exxon",F2717)),"Exxonsecrets",IF(ISNUMBER(SEARCH("wikipedia",F2717)),"Wikipedia",IF(ISNUMBER(SEARCH("greenpeace",F2717)),"Greenpeace",IF(ISNUMBER(SEARCH("Polluterwatch",F2717)),"Polluterwatch",IF(F2717="","","Other")))))))</f>
        <v/>
      </c>
      <c r="H2717">
        <f>LEN(B2717)</f>
        <v>25</v>
      </c>
    </row>
    <row r="2718" spans="1:8" ht="15.75" customHeight="1" x14ac:dyDescent="0.2">
      <c r="A2718" s="3" t="s">
        <v>2674</v>
      </c>
      <c r="B2718" s="3" t="s">
        <v>2674</v>
      </c>
      <c r="C2718" s="3" t="s">
        <v>25</v>
      </c>
      <c r="D2718" s="3" t="s">
        <v>17</v>
      </c>
      <c r="F2718" s="3" t="s">
        <v>17</v>
      </c>
      <c r="G2718" s="3" t="str">
        <f>IF(ISNUMBER(SEARCH("Sourcewatch",F2718)),"Sourcewatch",IF(ISNUMBER(SEARCH("desmog",F2718)),"Desmog",IF(ISNUMBER(SEARCH("Exxon",F2718)),"Exxonsecrets",IF(ISNUMBER(SEARCH("wikipedia",F2718)),"Wikipedia",IF(ISNUMBER(SEARCH("greenpeace",F2718)),"Greenpeace",IF(ISNUMBER(SEARCH("Polluterwatch",F2718)),"Polluterwatch",IF(F2718="","","Other")))))))</f>
        <v/>
      </c>
      <c r="H2718">
        <f>LEN(B2718)</f>
        <v>15</v>
      </c>
    </row>
    <row r="2719" spans="1:8" ht="15.75" customHeight="1" x14ac:dyDescent="0.2">
      <c r="A2719" s="3" t="s">
        <v>2675</v>
      </c>
      <c r="B2719" s="3" t="s">
        <v>2675</v>
      </c>
      <c r="C2719" s="3" t="s">
        <v>25</v>
      </c>
      <c r="D2719" s="3" t="s">
        <v>17</v>
      </c>
      <c r="F2719" s="3" t="s">
        <v>17</v>
      </c>
      <c r="G2719" s="3" t="str">
        <f>IF(ISNUMBER(SEARCH("Sourcewatch",F2719)),"Sourcewatch",IF(ISNUMBER(SEARCH("desmog",F2719)),"Desmog",IF(ISNUMBER(SEARCH("Exxon",F2719)),"Exxonsecrets",IF(ISNUMBER(SEARCH("wikipedia",F2719)),"Wikipedia",IF(ISNUMBER(SEARCH("greenpeace",F2719)),"Greenpeace",IF(ISNUMBER(SEARCH("Polluterwatch",F2719)),"Polluterwatch",IF(F2719="","","Other")))))))</f>
        <v/>
      </c>
      <c r="H2719">
        <f>LEN(B2719)</f>
        <v>16</v>
      </c>
    </row>
    <row r="2720" spans="1:8" ht="15.75" customHeight="1" x14ac:dyDescent="0.2">
      <c r="A2720" s="3" t="s">
        <v>2676</v>
      </c>
      <c r="B2720" s="3" t="s">
        <v>2676</v>
      </c>
      <c r="C2720" s="3" t="s">
        <v>25</v>
      </c>
      <c r="D2720" s="3" t="s">
        <v>17</v>
      </c>
      <c r="F2720" s="3" t="s">
        <v>17</v>
      </c>
      <c r="G2720" s="3" t="str">
        <f>IF(ISNUMBER(SEARCH("Sourcewatch",F2720)),"Sourcewatch",IF(ISNUMBER(SEARCH("desmog",F2720)),"Desmog",IF(ISNUMBER(SEARCH("Exxon",F2720)),"Exxonsecrets",IF(ISNUMBER(SEARCH("wikipedia",F2720)),"Wikipedia",IF(ISNUMBER(SEARCH("greenpeace",F2720)),"Greenpeace",IF(ISNUMBER(SEARCH("Polluterwatch",F2720)),"Polluterwatch",IF(F2720="","","Other")))))))</f>
        <v/>
      </c>
      <c r="H2720">
        <f>LEN(B2720)</f>
        <v>15</v>
      </c>
    </row>
    <row r="2721" spans="1:9" ht="15.75" customHeight="1" x14ac:dyDescent="0.2">
      <c r="A2721" s="3" t="s">
        <v>2677</v>
      </c>
      <c r="B2721" s="3" t="s">
        <v>2677</v>
      </c>
      <c r="C2721" s="3" t="s">
        <v>25</v>
      </c>
      <c r="D2721" s="3" t="s">
        <v>17</v>
      </c>
      <c r="F2721" s="3" t="s">
        <v>17</v>
      </c>
      <c r="G2721" s="3" t="str">
        <f>IF(ISNUMBER(SEARCH("Sourcewatch",F2721)),"Sourcewatch",IF(ISNUMBER(SEARCH("desmog",F2721)),"Desmog",IF(ISNUMBER(SEARCH("Exxon",F2721)),"Exxonsecrets",IF(ISNUMBER(SEARCH("wikipedia",F2721)),"Wikipedia",IF(ISNUMBER(SEARCH("greenpeace",F2721)),"Greenpeace",IF(ISNUMBER(SEARCH("Polluterwatch",F2721)),"Polluterwatch",IF(F2721="","","Other")))))))</f>
        <v/>
      </c>
      <c r="H2721">
        <f>LEN(B2721)</f>
        <v>7</v>
      </c>
    </row>
    <row r="2722" spans="1:9" ht="15.75" customHeight="1" x14ac:dyDescent="0.2">
      <c r="A2722" s="3" t="s">
        <v>2678</v>
      </c>
      <c r="B2722" s="3" t="s">
        <v>2678</v>
      </c>
      <c r="C2722" s="3" t="s">
        <v>25</v>
      </c>
      <c r="D2722" s="3" t="s">
        <v>17</v>
      </c>
      <c r="F2722" s="3" t="s">
        <v>17</v>
      </c>
      <c r="G2722" s="3" t="str">
        <f>IF(ISNUMBER(SEARCH("Sourcewatch",F2722)),"Sourcewatch",IF(ISNUMBER(SEARCH("desmog",F2722)),"Desmog",IF(ISNUMBER(SEARCH("Exxon",F2722)),"Exxonsecrets",IF(ISNUMBER(SEARCH("wikipedia",F2722)),"Wikipedia",IF(ISNUMBER(SEARCH("greenpeace",F2722)),"Greenpeace",IF(ISNUMBER(SEARCH("Polluterwatch",F2722)),"Polluterwatch",IF(F2722="","","Other")))))))</f>
        <v/>
      </c>
      <c r="H2722">
        <f>LEN(B2722)</f>
        <v>11</v>
      </c>
    </row>
    <row r="2723" spans="1:9" ht="15.75" customHeight="1" x14ac:dyDescent="0.2">
      <c r="A2723" s="3" t="s">
        <v>2679</v>
      </c>
      <c r="B2723" s="3" t="s">
        <v>2679</v>
      </c>
      <c r="C2723" s="3" t="s">
        <v>25</v>
      </c>
      <c r="D2723" s="3" t="s">
        <v>17</v>
      </c>
      <c r="F2723" s="3" t="s">
        <v>17</v>
      </c>
      <c r="G2723" s="3" t="str">
        <f>IF(ISNUMBER(SEARCH("Sourcewatch",F2723)),"Sourcewatch",IF(ISNUMBER(SEARCH("desmog",F2723)),"Desmog",IF(ISNUMBER(SEARCH("Exxon",F2723)),"Exxonsecrets",IF(ISNUMBER(SEARCH("wikipedia",F2723)),"Wikipedia",IF(ISNUMBER(SEARCH("greenpeace",F2723)),"Greenpeace",IF(ISNUMBER(SEARCH("Polluterwatch",F2723)),"Polluterwatch",IF(F2723="","","Other")))))))</f>
        <v/>
      </c>
      <c r="H2723">
        <f>LEN(B2723)</f>
        <v>13</v>
      </c>
    </row>
    <row r="2724" spans="1:9" ht="15.75" customHeight="1" x14ac:dyDescent="0.2">
      <c r="A2724" s="3" t="s">
        <v>2680</v>
      </c>
      <c r="B2724" s="3" t="s">
        <v>2680</v>
      </c>
      <c r="C2724" s="3" t="s">
        <v>25</v>
      </c>
      <c r="D2724" s="3" t="s">
        <v>17</v>
      </c>
      <c r="F2724" s="3" t="s">
        <v>17</v>
      </c>
      <c r="G2724" s="3" t="str">
        <f>IF(ISNUMBER(SEARCH("Sourcewatch",F2724)),"Sourcewatch",IF(ISNUMBER(SEARCH("desmog",F2724)),"Desmog",IF(ISNUMBER(SEARCH("Exxon",F2724)),"Exxonsecrets",IF(ISNUMBER(SEARCH("wikipedia",F2724)),"Wikipedia",IF(ISNUMBER(SEARCH("greenpeace",F2724)),"Greenpeace",IF(ISNUMBER(SEARCH("Polluterwatch",F2724)),"Polluterwatch",IF(F2724="","","Other")))))))</f>
        <v/>
      </c>
      <c r="H2724">
        <f>LEN(B2724)</f>
        <v>15</v>
      </c>
    </row>
    <row r="2725" spans="1:9" ht="15.75" customHeight="1" x14ac:dyDescent="0.2">
      <c r="A2725" s="3" t="s">
        <v>2681</v>
      </c>
      <c r="B2725" s="3" t="s">
        <v>2681</v>
      </c>
      <c r="C2725" s="3" t="s">
        <v>25</v>
      </c>
      <c r="D2725" s="3" t="s">
        <v>17</v>
      </c>
      <c r="F2725" s="3" t="s">
        <v>17</v>
      </c>
      <c r="G2725" s="3" t="str">
        <f>IF(ISNUMBER(SEARCH("Sourcewatch",F2725)),"Sourcewatch",IF(ISNUMBER(SEARCH("desmog",F2725)),"Desmog",IF(ISNUMBER(SEARCH("Exxon",F2725)),"Exxonsecrets",IF(ISNUMBER(SEARCH("wikipedia",F2725)),"Wikipedia",IF(ISNUMBER(SEARCH("greenpeace",F2725)),"Greenpeace",IF(ISNUMBER(SEARCH("Polluterwatch",F2725)),"Polluterwatch",IF(F2725="","","Other")))))))</f>
        <v/>
      </c>
      <c r="H2725">
        <f>LEN(B2725)</f>
        <v>7</v>
      </c>
    </row>
    <row r="2726" spans="1:9" ht="15.75" customHeight="1" x14ac:dyDescent="0.2">
      <c r="A2726" s="3" t="s">
        <v>2682</v>
      </c>
      <c r="B2726" s="3" t="s">
        <v>2682</v>
      </c>
      <c r="C2726" s="3" t="s">
        <v>25</v>
      </c>
      <c r="D2726" s="3" t="s">
        <v>17</v>
      </c>
      <c r="F2726" s="3" t="s">
        <v>17</v>
      </c>
      <c r="G2726" s="3" t="str">
        <f>IF(ISNUMBER(SEARCH("Sourcewatch",F2726)),"Sourcewatch",IF(ISNUMBER(SEARCH("desmog",F2726)),"Desmog",IF(ISNUMBER(SEARCH("Exxon",F2726)),"Exxonsecrets",IF(ISNUMBER(SEARCH("wikipedia",F2726)),"Wikipedia",IF(ISNUMBER(SEARCH("greenpeace",F2726)),"Greenpeace",IF(ISNUMBER(SEARCH("Polluterwatch",F2726)),"Polluterwatch",IF(F2726="","","Other")))))))</f>
        <v/>
      </c>
      <c r="H2726">
        <f>LEN(B2726)</f>
        <v>17</v>
      </c>
    </row>
    <row r="2727" spans="1:9" ht="15.75" customHeight="1" x14ac:dyDescent="0.2">
      <c r="A2727" s="3" t="s">
        <v>2683</v>
      </c>
      <c r="B2727" s="3" t="s">
        <v>2683</v>
      </c>
      <c r="C2727" s="3" t="s">
        <v>25</v>
      </c>
      <c r="D2727" s="3" t="s">
        <v>17</v>
      </c>
      <c r="F2727" s="3" t="s">
        <v>17</v>
      </c>
      <c r="G2727" s="3" t="str">
        <f>IF(ISNUMBER(SEARCH("Sourcewatch",F2727)),"Sourcewatch",IF(ISNUMBER(SEARCH("desmog",F2727)),"Desmog",IF(ISNUMBER(SEARCH("Exxon",F2727)),"Exxonsecrets",IF(ISNUMBER(SEARCH("wikipedia",F2727)),"Wikipedia",IF(ISNUMBER(SEARCH("greenpeace",F2727)),"Greenpeace",IF(ISNUMBER(SEARCH("Polluterwatch",F2727)),"Polluterwatch",IF(F2727="","","Other")))))))</f>
        <v/>
      </c>
      <c r="H2727">
        <f>LEN(B2727)</f>
        <v>18</v>
      </c>
    </row>
    <row r="2728" spans="1:9" ht="15.75" customHeight="1" x14ac:dyDescent="0.2">
      <c r="A2728" s="3" t="s">
        <v>2684</v>
      </c>
      <c r="B2728" s="3" t="s">
        <v>2684</v>
      </c>
      <c r="C2728" s="3" t="s">
        <v>25</v>
      </c>
      <c r="D2728" s="3" t="s">
        <v>17</v>
      </c>
      <c r="F2728" s="3" t="s">
        <v>17</v>
      </c>
      <c r="G2728" s="3" t="str">
        <f>IF(ISNUMBER(SEARCH("Sourcewatch",F2728)),"Sourcewatch",IF(ISNUMBER(SEARCH("desmog",F2728)),"Desmog",IF(ISNUMBER(SEARCH("Exxon",F2728)),"Exxonsecrets",IF(ISNUMBER(SEARCH("wikipedia",F2728)),"Wikipedia",IF(ISNUMBER(SEARCH("greenpeace",F2728)),"Greenpeace",IF(ISNUMBER(SEARCH("Polluterwatch",F2728)),"Polluterwatch",IF(F2728="","","Other")))))))</f>
        <v/>
      </c>
      <c r="H2728">
        <f>LEN(B2728)</f>
        <v>18</v>
      </c>
    </row>
    <row r="2729" spans="1:9" ht="15.75" customHeight="1" x14ac:dyDescent="0.2">
      <c r="A2729" s="11" t="s">
        <v>4535</v>
      </c>
      <c r="B2729" s="11" t="s">
        <v>4535</v>
      </c>
      <c r="C2729" t="s">
        <v>25</v>
      </c>
      <c r="D2729" t="s">
        <v>17</v>
      </c>
      <c r="G2729" s="3" t="str">
        <f>IF(ISNUMBER(SEARCH("Sourcewatch",F2729)),"Sourcewatch",IF(ISNUMBER(SEARCH("desmog",F2729)),"Desmog",IF(ISNUMBER(SEARCH("Exxon",F2729)),"Exxonsecrets",IF(ISNUMBER(SEARCH("wikipedia",F2729)),"Wikipedia",IF(ISNUMBER(SEARCH("greenpeace",F2729)),"Greenpeace",IF(ISNUMBER(SEARCH("Polluterwatch",F2729)),"Polluterwatch",IF(F2729="","","Other")))))))</f>
        <v/>
      </c>
      <c r="H2729">
        <f>LEN(B2729)</f>
        <v>11</v>
      </c>
      <c r="I2729" s="17" t="s">
        <v>25</v>
      </c>
    </row>
    <row r="2730" spans="1:9" ht="15.75" customHeight="1" x14ac:dyDescent="0.2">
      <c r="A2730" s="11" t="s">
        <v>4347</v>
      </c>
      <c r="B2730" s="11" t="s">
        <v>4347</v>
      </c>
      <c r="C2730" t="s">
        <v>25</v>
      </c>
      <c r="D2730" t="s">
        <v>17</v>
      </c>
      <c r="G2730" s="3" t="str">
        <f>IF(ISNUMBER(SEARCH("Sourcewatch",F2730)),"Sourcewatch",IF(ISNUMBER(SEARCH("desmog",F2730)),"Desmog",IF(ISNUMBER(SEARCH("Exxon",F2730)),"Exxonsecrets",IF(ISNUMBER(SEARCH("wikipedia",F2730)),"Wikipedia",IF(ISNUMBER(SEARCH("greenpeace",F2730)),"Greenpeace",IF(ISNUMBER(SEARCH("Polluterwatch",F2730)),"Polluterwatch",IF(F2730="","","Other")))))))</f>
        <v/>
      </c>
      <c r="H2730">
        <f>LEN(B2730)</f>
        <v>9</v>
      </c>
      <c r="I2730" s="17" t="s">
        <v>25</v>
      </c>
    </row>
    <row r="2731" spans="1:9" ht="15.75" customHeight="1" x14ac:dyDescent="0.2">
      <c r="A2731" s="3" t="s">
        <v>2685</v>
      </c>
      <c r="B2731" s="3" t="s">
        <v>2685</v>
      </c>
      <c r="C2731" s="3" t="s">
        <v>17</v>
      </c>
      <c r="D2731" s="3" t="s">
        <v>17</v>
      </c>
      <c r="E2731" s="3" t="s">
        <v>27</v>
      </c>
      <c r="F2731" s="3" t="s">
        <v>17</v>
      </c>
      <c r="G2731" s="3" t="str">
        <f>IF(ISNUMBER(SEARCH("Sourcewatch",F2731)),"Sourcewatch",IF(ISNUMBER(SEARCH("desmog",F2731)),"Desmog",IF(ISNUMBER(SEARCH("Exxon",F2731)),"Exxonsecrets",IF(ISNUMBER(SEARCH("wikipedia",F2731)),"Wikipedia",IF(ISNUMBER(SEARCH("greenpeace",F2731)),"Greenpeace",IF(ISNUMBER(SEARCH("Polluterwatch",F2731)),"Polluterwatch",IF(F2731="","","Other")))))))</f>
        <v/>
      </c>
      <c r="H2731">
        <f>LEN(B2731)</f>
        <v>27</v>
      </c>
    </row>
    <row r="2732" spans="1:9" ht="15.75" customHeight="1" x14ac:dyDescent="0.2">
      <c r="A2732" s="3" t="s">
        <v>2686</v>
      </c>
      <c r="B2732" s="3" t="s">
        <v>2686</v>
      </c>
      <c r="C2732" s="3" t="s">
        <v>25</v>
      </c>
      <c r="D2732" s="3" t="s">
        <v>17</v>
      </c>
      <c r="F2732" s="3" t="s">
        <v>17</v>
      </c>
      <c r="G2732" s="3" t="str">
        <f>IF(ISNUMBER(SEARCH("Sourcewatch",F2732)),"Sourcewatch",IF(ISNUMBER(SEARCH("desmog",F2732)),"Desmog",IF(ISNUMBER(SEARCH("Exxon",F2732)),"Exxonsecrets",IF(ISNUMBER(SEARCH("wikipedia",F2732)),"Wikipedia",IF(ISNUMBER(SEARCH("greenpeace",F2732)),"Greenpeace",IF(ISNUMBER(SEARCH("Polluterwatch",F2732)),"Polluterwatch",IF(F2732="","","Other")))))))</f>
        <v/>
      </c>
      <c r="H2732">
        <f>LEN(B2732)</f>
        <v>3</v>
      </c>
    </row>
    <row r="2733" spans="1:9" ht="15.75" customHeight="1" x14ac:dyDescent="0.2">
      <c r="A2733" s="3" t="s">
        <v>2687</v>
      </c>
      <c r="B2733" s="3" t="s">
        <v>2687</v>
      </c>
      <c r="C2733" s="3" t="s">
        <v>25</v>
      </c>
      <c r="D2733" s="3" t="s">
        <v>17</v>
      </c>
      <c r="F2733" s="3" t="s">
        <v>17</v>
      </c>
      <c r="G2733" s="3" t="str">
        <f>IF(ISNUMBER(SEARCH("Sourcewatch",F2733)),"Sourcewatch",IF(ISNUMBER(SEARCH("desmog",F2733)),"Desmog",IF(ISNUMBER(SEARCH("Exxon",F2733)),"Exxonsecrets",IF(ISNUMBER(SEARCH("wikipedia",F2733)),"Wikipedia",IF(ISNUMBER(SEARCH("greenpeace",F2733)),"Greenpeace",IF(ISNUMBER(SEARCH("Polluterwatch",F2733)),"Polluterwatch",IF(F2733="","","Other")))))))</f>
        <v/>
      </c>
      <c r="H2733">
        <f>LEN(B2733)</f>
        <v>9</v>
      </c>
    </row>
    <row r="2734" spans="1:9" ht="15.75" customHeight="1" x14ac:dyDescent="0.2">
      <c r="A2734" s="3" t="s">
        <v>2688</v>
      </c>
      <c r="B2734" s="3" t="s">
        <v>2688</v>
      </c>
      <c r="C2734" s="3" t="s">
        <v>25</v>
      </c>
      <c r="D2734" s="3" t="s">
        <v>17</v>
      </c>
      <c r="F2734" s="3" t="s">
        <v>17</v>
      </c>
      <c r="G2734" s="3" t="str">
        <f>IF(ISNUMBER(SEARCH("Sourcewatch",F2734)),"Sourcewatch",IF(ISNUMBER(SEARCH("desmog",F2734)),"Desmog",IF(ISNUMBER(SEARCH("Exxon",F2734)),"Exxonsecrets",IF(ISNUMBER(SEARCH("wikipedia",F2734)),"Wikipedia",IF(ISNUMBER(SEARCH("greenpeace",F2734)),"Greenpeace",IF(ISNUMBER(SEARCH("Polluterwatch",F2734)),"Polluterwatch",IF(F2734="","","Other")))))))</f>
        <v/>
      </c>
      <c r="H2734">
        <f>LEN(B2734)</f>
        <v>5</v>
      </c>
    </row>
    <row r="2735" spans="1:9" ht="15.75" customHeight="1" x14ac:dyDescent="0.2">
      <c r="A2735" s="11" t="s">
        <v>4510</v>
      </c>
      <c r="B2735" s="11" t="s">
        <v>4510</v>
      </c>
      <c r="C2735" t="s">
        <v>25</v>
      </c>
      <c r="D2735" t="s">
        <v>17</v>
      </c>
      <c r="G2735" s="3" t="str">
        <f>IF(ISNUMBER(SEARCH("Sourcewatch",F2735)),"Sourcewatch",IF(ISNUMBER(SEARCH("desmog",F2735)),"Desmog",IF(ISNUMBER(SEARCH("Exxon",F2735)),"Exxonsecrets",IF(ISNUMBER(SEARCH("wikipedia",F2735)),"Wikipedia",IF(ISNUMBER(SEARCH("greenpeace",F2735)),"Greenpeace",IF(ISNUMBER(SEARCH("Polluterwatch",F2735)),"Polluterwatch",IF(F2735="","","Other")))))))</f>
        <v/>
      </c>
      <c r="H2735">
        <f>LEN(B2735)</f>
        <v>3</v>
      </c>
      <c r="I2735" s="17" t="s">
        <v>25</v>
      </c>
    </row>
    <row r="2736" spans="1:9" ht="15.75" customHeight="1" x14ac:dyDescent="0.2">
      <c r="A2736" s="3" t="s">
        <v>2689</v>
      </c>
      <c r="B2736" s="3" t="s">
        <v>2689</v>
      </c>
      <c r="D2736" s="3" t="s">
        <v>17</v>
      </c>
      <c r="F2736" s="3" t="s">
        <v>17</v>
      </c>
      <c r="G2736" s="3" t="str">
        <f>IF(ISNUMBER(SEARCH("Sourcewatch",F2736)),"Sourcewatch",IF(ISNUMBER(SEARCH("desmog",F2736)),"Desmog",IF(ISNUMBER(SEARCH("Exxon",F2736)),"Exxonsecrets",IF(ISNUMBER(SEARCH("wikipedia",F2736)),"Wikipedia",IF(ISNUMBER(SEARCH("greenpeace",F2736)),"Greenpeace",IF(ISNUMBER(SEARCH("Polluterwatch",F2736)),"Polluterwatch",IF(F2736="","","Other")))))))</f>
        <v/>
      </c>
      <c r="H2736">
        <f>LEN(B2736)</f>
        <v>28</v>
      </c>
    </row>
    <row r="2737" spans="1:9" ht="15.75" customHeight="1" x14ac:dyDescent="0.2">
      <c r="A2737" s="11" t="s">
        <v>4551</v>
      </c>
      <c r="B2737" s="11" t="s">
        <v>4551</v>
      </c>
      <c r="C2737" t="s">
        <v>25</v>
      </c>
      <c r="D2737" t="s">
        <v>17</v>
      </c>
      <c r="G2737" s="3" t="str">
        <f>IF(ISNUMBER(SEARCH("Sourcewatch",F2737)),"Sourcewatch",IF(ISNUMBER(SEARCH("desmog",F2737)),"Desmog",IF(ISNUMBER(SEARCH("Exxon",F2737)),"Exxonsecrets",IF(ISNUMBER(SEARCH("wikipedia",F2737)),"Wikipedia",IF(ISNUMBER(SEARCH("greenpeace",F2737)),"Greenpeace",IF(ISNUMBER(SEARCH("Polluterwatch",F2737)),"Polluterwatch",IF(F2737="","","Other")))))))</f>
        <v/>
      </c>
      <c r="H2737">
        <f>LEN(B2737)</f>
        <v>4</v>
      </c>
      <c r="I2737" s="17" t="s">
        <v>25</v>
      </c>
    </row>
    <row r="2738" spans="1:9" ht="15.75" customHeight="1" x14ac:dyDescent="0.2">
      <c r="A2738" s="5" t="s">
        <v>2690</v>
      </c>
      <c r="B2738" s="5" t="s">
        <v>2690</v>
      </c>
      <c r="C2738" s="5" t="s">
        <v>17</v>
      </c>
      <c r="D2738" s="5" t="s">
        <v>17</v>
      </c>
      <c r="E2738" s="5"/>
      <c r="F2738" s="5" t="s">
        <v>17</v>
      </c>
      <c r="G2738" s="3" t="str">
        <f>IF(ISNUMBER(SEARCH("Sourcewatch",F2738)),"Sourcewatch",IF(ISNUMBER(SEARCH("desmog",F2738)),"Desmog",IF(ISNUMBER(SEARCH("Exxon",F2738)),"Exxonsecrets",IF(ISNUMBER(SEARCH("wikipedia",F2738)),"Wikipedia",IF(ISNUMBER(SEARCH("greenpeace",F2738)),"Greenpeace",IF(ISNUMBER(SEARCH("Polluterwatch",F2738)),"Polluterwatch",IF(F2738="","","Other")))))))</f>
        <v/>
      </c>
      <c r="H2738">
        <f>LEN(B2738)</f>
        <v>44</v>
      </c>
    </row>
    <row r="2739" spans="1:9" ht="15.75" customHeight="1" x14ac:dyDescent="0.2">
      <c r="A2739" s="3" t="s">
        <v>2691</v>
      </c>
      <c r="B2739" s="3" t="s">
        <v>2691</v>
      </c>
      <c r="D2739" s="3" t="s">
        <v>17</v>
      </c>
      <c r="F2739" s="3" t="s">
        <v>17</v>
      </c>
      <c r="G2739" s="3" t="str">
        <f>IF(ISNUMBER(SEARCH("Sourcewatch",F2739)),"Sourcewatch",IF(ISNUMBER(SEARCH("desmog",F2739)),"Desmog",IF(ISNUMBER(SEARCH("Exxon",F2739)),"Exxonsecrets",IF(ISNUMBER(SEARCH("wikipedia",F2739)),"Wikipedia",IF(ISNUMBER(SEARCH("greenpeace",F2739)),"Greenpeace",IF(ISNUMBER(SEARCH("Polluterwatch",F2739)),"Polluterwatch",IF(F2739="","","Other")))))))</f>
        <v/>
      </c>
      <c r="H2739">
        <f>LEN(B2739)</f>
        <v>47</v>
      </c>
    </row>
    <row r="2740" spans="1:9" ht="15.75" customHeight="1" x14ac:dyDescent="0.2">
      <c r="A2740" s="3" t="s">
        <v>2692</v>
      </c>
      <c r="B2740" s="3" t="s">
        <v>2692</v>
      </c>
      <c r="C2740" s="3" t="s">
        <v>17</v>
      </c>
      <c r="D2740" s="3" t="s">
        <v>25</v>
      </c>
      <c r="G2740" s="3" t="str">
        <f>IF(ISNUMBER(SEARCH("Sourcewatch",F2740)),"Sourcewatch",IF(ISNUMBER(SEARCH("desmog",F2740)),"Desmog",IF(ISNUMBER(SEARCH("Exxon",F2740)),"Exxonsecrets",IF(ISNUMBER(SEARCH("wikipedia",F2740)),"Wikipedia",IF(ISNUMBER(SEARCH("greenpeace",F2740)),"Greenpeace",IF(ISNUMBER(SEARCH("Polluterwatch",F2740)),"Polluterwatch",IF(F2740="","","Other")))))))</f>
        <v/>
      </c>
      <c r="H2740">
        <f>LEN(B2740)</f>
        <v>31</v>
      </c>
    </row>
    <row r="2741" spans="1:9" ht="15.75" customHeight="1" x14ac:dyDescent="0.2">
      <c r="A2741" s="3" t="s">
        <v>2634</v>
      </c>
      <c r="B2741" s="3" t="s">
        <v>2635</v>
      </c>
      <c r="C2741" s="3" t="s">
        <v>17</v>
      </c>
      <c r="D2741" s="3" t="s">
        <v>25</v>
      </c>
      <c r="G2741" s="3" t="str">
        <f>IF(ISNUMBER(SEARCH("Sourcewatch",F2741)),"Sourcewatch",IF(ISNUMBER(SEARCH("desmog",F2741)),"Desmog",IF(ISNUMBER(SEARCH("Exxon",F2741)),"Exxonsecrets",IF(ISNUMBER(SEARCH("wikipedia",F2741)),"Wikipedia",IF(ISNUMBER(SEARCH("greenpeace",F2741)),"Greenpeace",IF(ISNUMBER(SEARCH("Polluterwatch",F2741)),"Polluterwatch",IF(F2741="","","Other")))))))</f>
        <v/>
      </c>
      <c r="H2741">
        <f>LEN(B2741)</f>
        <v>29</v>
      </c>
    </row>
    <row r="2742" spans="1:9" ht="15.75" customHeight="1" x14ac:dyDescent="0.2">
      <c r="A2742" s="3" t="s">
        <v>2635</v>
      </c>
      <c r="B2742" s="3" t="s">
        <v>2635</v>
      </c>
      <c r="C2742" s="3" t="s">
        <v>17</v>
      </c>
      <c r="D2742" s="3" t="s">
        <v>25</v>
      </c>
      <c r="G2742" s="3" t="str">
        <f>IF(ISNUMBER(SEARCH("Sourcewatch",F2742)),"Sourcewatch",IF(ISNUMBER(SEARCH("desmog",F2742)),"Desmog",IF(ISNUMBER(SEARCH("Exxon",F2742)),"Exxonsecrets",IF(ISNUMBER(SEARCH("wikipedia",F2742)),"Wikipedia",IF(ISNUMBER(SEARCH("greenpeace",F2742)),"Greenpeace",IF(ISNUMBER(SEARCH("Polluterwatch",F2742)),"Polluterwatch",IF(F2742="","","Other")))))))</f>
        <v/>
      </c>
      <c r="H2742">
        <f>LEN(B2742)</f>
        <v>29</v>
      </c>
    </row>
    <row r="2743" spans="1:9" ht="15.75" customHeight="1" x14ac:dyDescent="0.2">
      <c r="A2743" s="3" t="s">
        <v>2693</v>
      </c>
      <c r="B2743" s="3" t="s">
        <v>2693</v>
      </c>
      <c r="C2743" s="3" t="s">
        <v>17</v>
      </c>
      <c r="D2743" s="3" t="s">
        <v>25</v>
      </c>
      <c r="G2743" s="3" t="str">
        <f>IF(ISNUMBER(SEARCH("Sourcewatch",F2743)),"Sourcewatch",IF(ISNUMBER(SEARCH("desmog",F2743)),"Desmog",IF(ISNUMBER(SEARCH("Exxon",F2743)),"Exxonsecrets",IF(ISNUMBER(SEARCH("wikipedia",F2743)),"Wikipedia",IF(ISNUMBER(SEARCH("greenpeace",F2743)),"Greenpeace",IF(ISNUMBER(SEARCH("Polluterwatch",F2743)),"Polluterwatch",IF(F2743="","","Other")))))))</f>
        <v/>
      </c>
      <c r="H2743">
        <f>LEN(B2743)</f>
        <v>21</v>
      </c>
    </row>
    <row r="2744" spans="1:9" ht="15.75" customHeight="1" x14ac:dyDescent="0.2">
      <c r="A2744" s="3" t="s">
        <v>2694</v>
      </c>
      <c r="B2744" s="3" t="s">
        <v>2694</v>
      </c>
      <c r="C2744" s="3" t="s">
        <v>17</v>
      </c>
      <c r="D2744" s="3" t="s">
        <v>25</v>
      </c>
      <c r="G2744" s="3" t="str">
        <f>IF(ISNUMBER(SEARCH("Sourcewatch",F2744)),"Sourcewatch",IF(ISNUMBER(SEARCH("desmog",F2744)),"Desmog",IF(ISNUMBER(SEARCH("Exxon",F2744)),"Exxonsecrets",IF(ISNUMBER(SEARCH("wikipedia",F2744)),"Wikipedia",IF(ISNUMBER(SEARCH("greenpeace",F2744)),"Greenpeace",IF(ISNUMBER(SEARCH("Polluterwatch",F2744)),"Polluterwatch",IF(F2744="","","Other")))))))</f>
        <v/>
      </c>
      <c r="H2744">
        <f>LEN(B2744)</f>
        <v>29</v>
      </c>
    </row>
    <row r="2745" spans="1:9" ht="15.75" customHeight="1" x14ac:dyDescent="0.2">
      <c r="A2745" s="3" t="s">
        <v>2695</v>
      </c>
      <c r="B2745" s="3" t="s">
        <v>2694</v>
      </c>
      <c r="C2745" s="3" t="s">
        <v>17</v>
      </c>
      <c r="D2745" s="3" t="s">
        <v>25</v>
      </c>
      <c r="G2745" s="3" t="str">
        <f>IF(ISNUMBER(SEARCH("Sourcewatch",F2745)),"Sourcewatch",IF(ISNUMBER(SEARCH("desmog",F2745)),"Desmog",IF(ISNUMBER(SEARCH("Exxon",F2745)),"Exxonsecrets",IF(ISNUMBER(SEARCH("wikipedia",F2745)),"Wikipedia",IF(ISNUMBER(SEARCH("greenpeace",F2745)),"Greenpeace",IF(ISNUMBER(SEARCH("Polluterwatch",F2745)),"Polluterwatch",IF(F2745="","","Other")))))))</f>
        <v/>
      </c>
      <c r="H2745">
        <f>LEN(B2745)</f>
        <v>29</v>
      </c>
    </row>
    <row r="2746" spans="1:9" ht="15.75" customHeight="1" x14ac:dyDescent="0.2">
      <c r="A2746" s="11" t="s">
        <v>4496</v>
      </c>
      <c r="B2746" s="11" t="s">
        <v>4496</v>
      </c>
      <c r="C2746" t="s">
        <v>17</v>
      </c>
      <c r="D2746" t="s">
        <v>25</v>
      </c>
      <c r="H2746">
        <f>LEN(B2746)</f>
        <v>23</v>
      </c>
      <c r="I2746" s="17" t="s">
        <v>25</v>
      </c>
    </row>
    <row r="2747" spans="1:9" ht="15.75" customHeight="1" x14ac:dyDescent="0.2">
      <c r="A2747" s="3" t="s">
        <v>2696</v>
      </c>
      <c r="B2747" s="3" t="s">
        <v>2696</v>
      </c>
      <c r="C2747" s="3" t="s">
        <v>17</v>
      </c>
      <c r="D2747" s="3" t="s">
        <v>17</v>
      </c>
      <c r="F2747" s="3" t="s">
        <v>17</v>
      </c>
      <c r="G2747" s="3" t="str">
        <f>IF(ISNUMBER(SEARCH("Sourcewatch",F2747)),"Sourcewatch",IF(ISNUMBER(SEARCH("desmog",F2747)),"Desmog",IF(ISNUMBER(SEARCH("Exxon",F2747)),"Exxonsecrets",IF(ISNUMBER(SEARCH("wikipedia",F2747)),"Wikipedia",IF(ISNUMBER(SEARCH("greenpeace",F2747)),"Greenpeace",IF(ISNUMBER(SEARCH("Polluterwatch",F2747)),"Polluterwatch",IF(F2747="","","Other")))))))</f>
        <v/>
      </c>
      <c r="H2747">
        <f>LEN(B2747)</f>
        <v>37</v>
      </c>
    </row>
    <row r="2748" spans="1:9" ht="15.75" customHeight="1" x14ac:dyDescent="0.2">
      <c r="A2748" s="3" t="s">
        <v>2697</v>
      </c>
      <c r="B2748" s="3" t="s">
        <v>2697</v>
      </c>
      <c r="C2748" s="3" t="s">
        <v>17</v>
      </c>
      <c r="D2748" s="3" t="s">
        <v>25</v>
      </c>
      <c r="G2748" s="3" t="str">
        <f>IF(ISNUMBER(SEARCH("Sourcewatch",F2748)),"Sourcewatch",IF(ISNUMBER(SEARCH("desmog",F2748)),"Desmog",IF(ISNUMBER(SEARCH("Exxon",F2748)),"Exxonsecrets",IF(ISNUMBER(SEARCH("wikipedia",F2748)),"Wikipedia",IF(ISNUMBER(SEARCH("greenpeace",F2748)),"Greenpeace",IF(ISNUMBER(SEARCH("Polluterwatch",F2748)),"Polluterwatch",IF(F2748="","","Other")))))))</f>
        <v/>
      </c>
      <c r="H2748">
        <f>LEN(B2748)</f>
        <v>28</v>
      </c>
    </row>
    <row r="2749" spans="1:9" ht="15.75" customHeight="1" x14ac:dyDescent="0.2">
      <c r="A2749" s="11" t="s">
        <v>4472</v>
      </c>
      <c r="B2749" s="11" t="s">
        <v>4473</v>
      </c>
      <c r="C2749" t="s">
        <v>17</v>
      </c>
      <c r="D2749" t="s">
        <v>25</v>
      </c>
      <c r="H2749">
        <f>LEN(B2749)</f>
        <v>28</v>
      </c>
      <c r="I2749" s="17" t="s">
        <v>25</v>
      </c>
    </row>
    <row r="2750" spans="1:9" ht="15.75" customHeight="1" x14ac:dyDescent="0.2">
      <c r="A2750" s="3" t="s">
        <v>2698</v>
      </c>
      <c r="B2750" s="3" t="s">
        <v>2698</v>
      </c>
      <c r="C2750" s="3" t="s">
        <v>17</v>
      </c>
      <c r="D2750" s="3" t="s">
        <v>25</v>
      </c>
      <c r="G2750" s="3" t="str">
        <f>IF(ISNUMBER(SEARCH("Sourcewatch",F2750)),"Sourcewatch",IF(ISNUMBER(SEARCH("desmog",F2750)),"Desmog",IF(ISNUMBER(SEARCH("Exxon",F2750)),"Exxonsecrets",IF(ISNUMBER(SEARCH("wikipedia",F2750)),"Wikipedia",IF(ISNUMBER(SEARCH("greenpeace",F2750)),"Greenpeace",IF(ISNUMBER(SEARCH("Polluterwatch",F2750)),"Polluterwatch",IF(F2750="","","Other")))))))</f>
        <v/>
      </c>
      <c r="H2750">
        <f>LEN(B2750)</f>
        <v>28</v>
      </c>
    </row>
    <row r="2751" spans="1:9" ht="15.75" customHeight="1" x14ac:dyDescent="0.2">
      <c r="A2751" s="11" t="s">
        <v>4644</v>
      </c>
      <c r="B2751" s="11" t="s">
        <v>4646</v>
      </c>
      <c r="C2751" t="s">
        <v>17</v>
      </c>
      <c r="D2751" t="s">
        <v>25</v>
      </c>
      <c r="H2751">
        <f>LEN(B2751)</f>
        <v>25</v>
      </c>
      <c r="I2751" s="17" t="s">
        <v>25</v>
      </c>
    </row>
    <row r="2752" spans="1:9" ht="15.75" customHeight="1" x14ac:dyDescent="0.2">
      <c r="A2752" s="3" t="s">
        <v>2699</v>
      </c>
      <c r="B2752" s="3" t="s">
        <v>2699</v>
      </c>
      <c r="C2752" s="3" t="s">
        <v>17</v>
      </c>
      <c r="D2752" s="3" t="s">
        <v>25</v>
      </c>
      <c r="G2752" s="3" t="str">
        <f>IF(ISNUMBER(SEARCH("Sourcewatch",F2752)),"Sourcewatch",IF(ISNUMBER(SEARCH("desmog",F2752)),"Desmog",IF(ISNUMBER(SEARCH("Exxon",F2752)),"Exxonsecrets",IF(ISNUMBER(SEARCH("wikipedia",F2752)),"Wikipedia",IF(ISNUMBER(SEARCH("greenpeace",F2752)),"Greenpeace",IF(ISNUMBER(SEARCH("Polluterwatch",F2752)),"Polluterwatch",IF(F2752="","","Other")))))))</f>
        <v/>
      </c>
      <c r="H2752">
        <f>LEN(B2752)</f>
        <v>29</v>
      </c>
    </row>
    <row r="2753" spans="1:8" ht="15.75" customHeight="1" x14ac:dyDescent="0.2">
      <c r="A2753" s="3" t="s">
        <v>2700</v>
      </c>
      <c r="B2753" s="3" t="s">
        <v>2700</v>
      </c>
      <c r="C2753" s="3" t="s">
        <v>17</v>
      </c>
      <c r="D2753" s="3" t="s">
        <v>25</v>
      </c>
      <c r="G2753" s="3" t="str">
        <f>IF(ISNUMBER(SEARCH("Sourcewatch",F2753)),"Sourcewatch",IF(ISNUMBER(SEARCH("desmog",F2753)),"Desmog",IF(ISNUMBER(SEARCH("Exxon",F2753)),"Exxonsecrets",IF(ISNUMBER(SEARCH("wikipedia",F2753)),"Wikipedia",IF(ISNUMBER(SEARCH("greenpeace",F2753)),"Greenpeace",IF(ISNUMBER(SEARCH("Polluterwatch",F2753)),"Polluterwatch",IF(F2753="","","Other")))))))</f>
        <v/>
      </c>
      <c r="H2753">
        <f>LEN(B2753)</f>
        <v>35</v>
      </c>
    </row>
    <row r="2754" spans="1:8" ht="15.75" customHeight="1" x14ac:dyDescent="0.2">
      <c r="A2754" s="3" t="s">
        <v>2701</v>
      </c>
      <c r="B2754" s="3" t="s">
        <v>2700</v>
      </c>
      <c r="C2754" s="3" t="s">
        <v>17</v>
      </c>
      <c r="D2754" s="3" t="s">
        <v>25</v>
      </c>
      <c r="G2754" s="3" t="str">
        <f>IF(ISNUMBER(SEARCH("Sourcewatch",F2754)),"Sourcewatch",IF(ISNUMBER(SEARCH("desmog",F2754)),"Desmog",IF(ISNUMBER(SEARCH("Exxon",F2754)),"Exxonsecrets",IF(ISNUMBER(SEARCH("wikipedia",F2754)),"Wikipedia",IF(ISNUMBER(SEARCH("greenpeace",F2754)),"Greenpeace",IF(ISNUMBER(SEARCH("Polluterwatch",F2754)),"Polluterwatch",IF(F2754="","","Other")))))))</f>
        <v/>
      </c>
      <c r="H2754">
        <f>LEN(B2754)</f>
        <v>35</v>
      </c>
    </row>
    <row r="2755" spans="1:8" ht="15.75" customHeight="1" x14ac:dyDescent="0.2">
      <c r="A2755" s="3" t="s">
        <v>2702</v>
      </c>
      <c r="B2755" s="3" t="s">
        <v>2702</v>
      </c>
      <c r="C2755" s="3" t="s">
        <v>17</v>
      </c>
      <c r="D2755" s="3" t="s">
        <v>25</v>
      </c>
      <c r="G2755" s="3" t="str">
        <f>IF(ISNUMBER(SEARCH("Sourcewatch",F2755)),"Sourcewatch",IF(ISNUMBER(SEARCH("desmog",F2755)),"Desmog",IF(ISNUMBER(SEARCH("Exxon",F2755)),"Exxonsecrets",IF(ISNUMBER(SEARCH("wikipedia",F2755)),"Wikipedia",IF(ISNUMBER(SEARCH("greenpeace",F2755)),"Greenpeace",IF(ISNUMBER(SEARCH("Polluterwatch",F2755)),"Polluterwatch",IF(F2755="","","Other")))))))</f>
        <v/>
      </c>
      <c r="H2755">
        <f>LEN(B2755)</f>
        <v>20</v>
      </c>
    </row>
    <row r="2756" spans="1:8" ht="15.75" customHeight="1" x14ac:dyDescent="0.2">
      <c r="A2756" s="3" t="s">
        <v>2703</v>
      </c>
      <c r="B2756" s="3" t="s">
        <v>2704</v>
      </c>
      <c r="C2756" s="3" t="s">
        <v>17</v>
      </c>
      <c r="D2756" s="3" t="s">
        <v>25</v>
      </c>
      <c r="G2756" s="3" t="str">
        <f>IF(ISNUMBER(SEARCH("Sourcewatch",F2756)),"Sourcewatch",IF(ISNUMBER(SEARCH("desmog",F2756)),"Desmog",IF(ISNUMBER(SEARCH("Exxon",F2756)),"Exxonsecrets",IF(ISNUMBER(SEARCH("wikipedia",F2756)),"Wikipedia",IF(ISNUMBER(SEARCH("greenpeace",F2756)),"Greenpeace",IF(ISNUMBER(SEARCH("Polluterwatch",F2756)),"Polluterwatch",IF(F2756="","","Other")))))))</f>
        <v/>
      </c>
      <c r="H2756">
        <f>LEN(B2756)</f>
        <v>20</v>
      </c>
    </row>
    <row r="2757" spans="1:8" ht="15.75" customHeight="1" x14ac:dyDescent="0.2">
      <c r="A2757" s="3" t="s">
        <v>2705</v>
      </c>
      <c r="B2757" s="3" t="s">
        <v>2705</v>
      </c>
      <c r="C2757" s="3" t="s">
        <v>17</v>
      </c>
      <c r="D2757" s="3" t="s">
        <v>25</v>
      </c>
      <c r="G2757" s="3" t="str">
        <f>IF(ISNUMBER(SEARCH("Sourcewatch",F2757)),"Sourcewatch",IF(ISNUMBER(SEARCH("desmog",F2757)),"Desmog",IF(ISNUMBER(SEARCH("Exxon",F2757)),"Exxonsecrets",IF(ISNUMBER(SEARCH("wikipedia",F2757)),"Wikipedia",IF(ISNUMBER(SEARCH("greenpeace",F2757)),"Greenpeace",IF(ISNUMBER(SEARCH("Polluterwatch",F2757)),"Polluterwatch",IF(F2757="","","Other")))))))</f>
        <v/>
      </c>
      <c r="H2757">
        <f>LEN(B2757)</f>
        <v>38</v>
      </c>
    </row>
    <row r="2758" spans="1:8" ht="15.75" customHeight="1" x14ac:dyDescent="0.2">
      <c r="A2758" s="3" t="s">
        <v>2706</v>
      </c>
      <c r="B2758" s="3" t="s">
        <v>2705</v>
      </c>
      <c r="C2758" s="3" t="s">
        <v>17</v>
      </c>
      <c r="D2758" s="3" t="s">
        <v>25</v>
      </c>
      <c r="G2758" s="3" t="str">
        <f>IF(ISNUMBER(SEARCH("Sourcewatch",F2758)),"Sourcewatch",IF(ISNUMBER(SEARCH("desmog",F2758)),"Desmog",IF(ISNUMBER(SEARCH("Exxon",F2758)),"Exxonsecrets",IF(ISNUMBER(SEARCH("wikipedia",F2758)),"Wikipedia",IF(ISNUMBER(SEARCH("greenpeace",F2758)),"Greenpeace",IF(ISNUMBER(SEARCH("Polluterwatch",F2758)),"Polluterwatch",IF(F2758="","","Other")))))))</f>
        <v/>
      </c>
      <c r="H2758">
        <f>LEN(B2758)</f>
        <v>38</v>
      </c>
    </row>
    <row r="2759" spans="1:8" ht="15.75" customHeight="1" x14ac:dyDescent="0.2">
      <c r="A2759" s="3" t="s">
        <v>2707</v>
      </c>
      <c r="B2759" s="3" t="s">
        <v>2707</v>
      </c>
      <c r="C2759" s="3" t="s">
        <v>17</v>
      </c>
      <c r="D2759" s="3" t="s">
        <v>25</v>
      </c>
      <c r="G2759" s="3" t="str">
        <f>IF(ISNUMBER(SEARCH("Sourcewatch",F2759)),"Sourcewatch",IF(ISNUMBER(SEARCH("desmog",F2759)),"Desmog",IF(ISNUMBER(SEARCH("Exxon",F2759)),"Exxonsecrets",IF(ISNUMBER(SEARCH("wikipedia",F2759)),"Wikipedia",IF(ISNUMBER(SEARCH("greenpeace",F2759)),"Greenpeace",IF(ISNUMBER(SEARCH("Polluterwatch",F2759)),"Polluterwatch",IF(F2759="","","Other")))))))</f>
        <v/>
      </c>
      <c r="H2759">
        <f>LEN(B2759)</f>
        <v>23</v>
      </c>
    </row>
    <row r="2760" spans="1:8" ht="15.75" customHeight="1" x14ac:dyDescent="0.2">
      <c r="A2760" s="3" t="s">
        <v>2708</v>
      </c>
      <c r="B2760" s="3" t="s">
        <v>2707</v>
      </c>
      <c r="C2760" s="3" t="s">
        <v>17</v>
      </c>
      <c r="D2760" s="3" t="s">
        <v>25</v>
      </c>
      <c r="G2760" s="3" t="str">
        <f>IF(ISNUMBER(SEARCH("Sourcewatch",F2760)),"Sourcewatch",IF(ISNUMBER(SEARCH("desmog",F2760)),"Desmog",IF(ISNUMBER(SEARCH("Exxon",F2760)),"Exxonsecrets",IF(ISNUMBER(SEARCH("wikipedia",F2760)),"Wikipedia",IF(ISNUMBER(SEARCH("greenpeace",F2760)),"Greenpeace",IF(ISNUMBER(SEARCH("Polluterwatch",F2760)),"Polluterwatch",IF(F2760="","","Other")))))))</f>
        <v/>
      </c>
      <c r="H2760">
        <f>LEN(B2760)</f>
        <v>23</v>
      </c>
    </row>
    <row r="2761" spans="1:8" ht="15.75" customHeight="1" x14ac:dyDescent="0.2">
      <c r="A2761" s="3" t="s">
        <v>2709</v>
      </c>
      <c r="B2761" s="3" t="s">
        <v>2709</v>
      </c>
      <c r="C2761" s="3" t="s">
        <v>17</v>
      </c>
      <c r="D2761" s="3" t="s">
        <v>25</v>
      </c>
      <c r="G2761" s="3" t="str">
        <f>IF(ISNUMBER(SEARCH("Sourcewatch",F2761)),"Sourcewatch",IF(ISNUMBER(SEARCH("desmog",F2761)),"Desmog",IF(ISNUMBER(SEARCH("Exxon",F2761)),"Exxonsecrets",IF(ISNUMBER(SEARCH("wikipedia",F2761)),"Wikipedia",IF(ISNUMBER(SEARCH("greenpeace",F2761)),"Greenpeace",IF(ISNUMBER(SEARCH("Polluterwatch",F2761)),"Polluterwatch",IF(F2761="","","Other")))))))</f>
        <v/>
      </c>
      <c r="H2761">
        <f>LEN(B2761)</f>
        <v>20</v>
      </c>
    </row>
    <row r="2762" spans="1:8" ht="15.75" customHeight="1" x14ac:dyDescent="0.2">
      <c r="A2762" s="3" t="s">
        <v>2710</v>
      </c>
      <c r="B2762" s="3" t="s">
        <v>2709</v>
      </c>
      <c r="C2762" s="3" t="s">
        <v>17</v>
      </c>
      <c r="D2762" s="3" t="s">
        <v>25</v>
      </c>
      <c r="G2762" s="3" t="str">
        <f>IF(ISNUMBER(SEARCH("Sourcewatch",F2762)),"Sourcewatch",IF(ISNUMBER(SEARCH("desmog",F2762)),"Desmog",IF(ISNUMBER(SEARCH("Exxon",F2762)),"Exxonsecrets",IF(ISNUMBER(SEARCH("wikipedia",F2762)),"Wikipedia",IF(ISNUMBER(SEARCH("greenpeace",F2762)),"Greenpeace",IF(ISNUMBER(SEARCH("Polluterwatch",F2762)),"Polluterwatch",IF(F2762="","","Other")))))))</f>
        <v/>
      </c>
      <c r="H2762">
        <f>LEN(B2762)</f>
        <v>20</v>
      </c>
    </row>
    <row r="2763" spans="1:8" ht="15.75" customHeight="1" x14ac:dyDescent="0.2">
      <c r="A2763" s="3" t="s">
        <v>2711</v>
      </c>
      <c r="B2763" s="3" t="s">
        <v>2709</v>
      </c>
      <c r="C2763" s="3" t="s">
        <v>17</v>
      </c>
      <c r="D2763" s="3" t="s">
        <v>25</v>
      </c>
      <c r="G2763" s="3" t="str">
        <f>IF(ISNUMBER(SEARCH("Sourcewatch",F2763)),"Sourcewatch",IF(ISNUMBER(SEARCH("desmog",F2763)),"Desmog",IF(ISNUMBER(SEARCH("Exxon",F2763)),"Exxonsecrets",IF(ISNUMBER(SEARCH("wikipedia",F2763)),"Wikipedia",IF(ISNUMBER(SEARCH("greenpeace",F2763)),"Greenpeace",IF(ISNUMBER(SEARCH("Polluterwatch",F2763)),"Polluterwatch",IF(F2763="","","Other")))))))</f>
        <v/>
      </c>
      <c r="H2763">
        <f>LEN(B2763)</f>
        <v>20</v>
      </c>
    </row>
    <row r="2764" spans="1:8" ht="15.75" customHeight="1" x14ac:dyDescent="0.2">
      <c r="A2764" s="3" t="s">
        <v>2712</v>
      </c>
      <c r="B2764" s="3" t="s">
        <v>2709</v>
      </c>
      <c r="C2764" s="3" t="s">
        <v>17</v>
      </c>
      <c r="D2764" s="3" t="s">
        <v>25</v>
      </c>
      <c r="G2764" s="3" t="str">
        <f>IF(ISNUMBER(SEARCH("Sourcewatch",F2764)),"Sourcewatch",IF(ISNUMBER(SEARCH("desmog",F2764)),"Desmog",IF(ISNUMBER(SEARCH("Exxon",F2764)),"Exxonsecrets",IF(ISNUMBER(SEARCH("wikipedia",F2764)),"Wikipedia",IF(ISNUMBER(SEARCH("greenpeace",F2764)),"Greenpeace",IF(ISNUMBER(SEARCH("Polluterwatch",F2764)),"Polluterwatch",IF(F2764="","","Other")))))))</f>
        <v/>
      </c>
      <c r="H2764">
        <f>LEN(B2764)</f>
        <v>20</v>
      </c>
    </row>
    <row r="2765" spans="1:8" ht="15.75" customHeight="1" x14ac:dyDescent="0.2">
      <c r="A2765" s="3" t="s">
        <v>2713</v>
      </c>
      <c r="B2765" s="3" t="s">
        <v>2709</v>
      </c>
      <c r="C2765" s="3" t="s">
        <v>17</v>
      </c>
      <c r="D2765" s="3" t="s">
        <v>25</v>
      </c>
      <c r="G2765" s="3" t="str">
        <f>IF(ISNUMBER(SEARCH("Sourcewatch",F2765)),"Sourcewatch",IF(ISNUMBER(SEARCH("desmog",F2765)),"Desmog",IF(ISNUMBER(SEARCH("Exxon",F2765)),"Exxonsecrets",IF(ISNUMBER(SEARCH("wikipedia",F2765)),"Wikipedia",IF(ISNUMBER(SEARCH("greenpeace",F2765)),"Greenpeace",IF(ISNUMBER(SEARCH("Polluterwatch",F2765)),"Polluterwatch",IF(F2765="","","Other")))))))</f>
        <v/>
      </c>
      <c r="H2765">
        <f>LEN(B2765)</f>
        <v>20</v>
      </c>
    </row>
    <row r="2766" spans="1:8" ht="15.75" customHeight="1" x14ac:dyDescent="0.2">
      <c r="A2766" s="3" t="s">
        <v>2714</v>
      </c>
      <c r="B2766" s="3" t="s">
        <v>2714</v>
      </c>
      <c r="C2766" s="3" t="s">
        <v>25</v>
      </c>
      <c r="D2766" s="3" t="s">
        <v>17</v>
      </c>
      <c r="F2766" s="3" t="s">
        <v>17</v>
      </c>
      <c r="G2766" s="3" t="str">
        <f>IF(ISNUMBER(SEARCH("Sourcewatch",F2766)),"Sourcewatch",IF(ISNUMBER(SEARCH("desmog",F2766)),"Desmog",IF(ISNUMBER(SEARCH("Exxon",F2766)),"Exxonsecrets",IF(ISNUMBER(SEARCH("wikipedia",F2766)),"Wikipedia",IF(ISNUMBER(SEARCH("greenpeace",F2766)),"Greenpeace",IF(ISNUMBER(SEARCH("Polluterwatch",F2766)),"Polluterwatch",IF(F2766="","","Other")))))))</f>
        <v/>
      </c>
      <c r="H2766">
        <f>LEN(B2766)</f>
        <v>5</v>
      </c>
    </row>
    <row r="2767" spans="1:8" ht="15.75" customHeight="1" x14ac:dyDescent="0.2">
      <c r="A2767" s="3" t="s">
        <v>2715</v>
      </c>
      <c r="B2767" s="3" t="s">
        <v>2715</v>
      </c>
      <c r="C2767" s="3" t="s">
        <v>17</v>
      </c>
      <c r="D2767" s="3" t="s">
        <v>25</v>
      </c>
      <c r="G2767" s="3" t="str">
        <f>IF(ISNUMBER(SEARCH("Sourcewatch",F2767)),"Sourcewatch",IF(ISNUMBER(SEARCH("desmog",F2767)),"Desmog",IF(ISNUMBER(SEARCH("Exxon",F2767)),"Exxonsecrets",IF(ISNUMBER(SEARCH("wikipedia",F2767)),"Wikipedia",IF(ISNUMBER(SEARCH("greenpeace",F2767)),"Greenpeace",IF(ISNUMBER(SEARCH("Polluterwatch",F2767)),"Polluterwatch",IF(F2767="","","Other")))))))</f>
        <v/>
      </c>
      <c r="H2767">
        <f>LEN(B2767)</f>
        <v>18</v>
      </c>
    </row>
    <row r="2768" spans="1:8" ht="15.75" customHeight="1" x14ac:dyDescent="0.2">
      <c r="A2768" s="3" t="s">
        <v>2716</v>
      </c>
      <c r="B2768" s="3" t="s">
        <v>2716</v>
      </c>
      <c r="C2768" s="3" t="s">
        <v>17</v>
      </c>
      <c r="D2768" s="3" t="s">
        <v>17</v>
      </c>
      <c r="F2768" s="3" t="s">
        <v>17</v>
      </c>
      <c r="G2768" s="3" t="str">
        <f>IF(ISNUMBER(SEARCH("Sourcewatch",F2768)),"Sourcewatch",IF(ISNUMBER(SEARCH("desmog",F2768)),"Desmog",IF(ISNUMBER(SEARCH("Exxon",F2768)),"Exxonsecrets",IF(ISNUMBER(SEARCH("wikipedia",F2768)),"Wikipedia",IF(ISNUMBER(SEARCH("greenpeace",F2768)),"Greenpeace",IF(ISNUMBER(SEARCH("Polluterwatch",F2768)),"Polluterwatch",IF(F2768="","","Other")))))))</f>
        <v/>
      </c>
      <c r="H2768">
        <f>LEN(B2768)</f>
        <v>11</v>
      </c>
    </row>
    <row r="2769" spans="1:9" ht="15.75" customHeight="1" x14ac:dyDescent="0.2">
      <c r="A2769" s="11" t="s">
        <v>4404</v>
      </c>
      <c r="B2769" s="11" t="s">
        <v>4404</v>
      </c>
      <c r="C2769" t="s">
        <v>25</v>
      </c>
      <c r="D2769" t="s">
        <v>17</v>
      </c>
      <c r="G2769" s="3" t="str">
        <f>IF(ISNUMBER(SEARCH("Sourcewatch",F2769)),"Sourcewatch",IF(ISNUMBER(SEARCH("desmog",F2769)),"Desmog",IF(ISNUMBER(SEARCH("Exxon",F2769)),"Exxonsecrets",IF(ISNUMBER(SEARCH("wikipedia",F2769)),"Wikipedia",IF(ISNUMBER(SEARCH("greenpeace",F2769)),"Greenpeace",IF(ISNUMBER(SEARCH("Polluterwatch",F2769)),"Polluterwatch",IF(F2769="","","Other")))))))</f>
        <v/>
      </c>
      <c r="H2769">
        <f>LEN(B2769)</f>
        <v>5</v>
      </c>
      <c r="I2769" s="17" t="s">
        <v>25</v>
      </c>
    </row>
    <row r="2770" spans="1:9" ht="15.75" customHeight="1" x14ac:dyDescent="0.2">
      <c r="A2770" s="3" t="s">
        <v>2717</v>
      </c>
      <c r="B2770" s="3" t="s">
        <v>2717</v>
      </c>
      <c r="C2770" s="3" t="s">
        <v>25</v>
      </c>
      <c r="D2770" s="3" t="s">
        <v>17</v>
      </c>
      <c r="F2770" s="3" t="s">
        <v>17</v>
      </c>
      <c r="G2770" s="3" t="str">
        <f>IF(ISNUMBER(SEARCH("Sourcewatch",F2770)),"Sourcewatch",IF(ISNUMBER(SEARCH("desmog",F2770)),"Desmog",IF(ISNUMBER(SEARCH("Exxon",F2770)),"Exxonsecrets",IF(ISNUMBER(SEARCH("wikipedia",F2770)),"Wikipedia",IF(ISNUMBER(SEARCH("greenpeace",F2770)),"Greenpeace",IF(ISNUMBER(SEARCH("Polluterwatch",F2770)),"Polluterwatch",IF(F2770="","","Other")))))))</f>
        <v/>
      </c>
      <c r="H2770">
        <f>LEN(B2770)</f>
        <v>6</v>
      </c>
    </row>
    <row r="2771" spans="1:9" ht="15.75" customHeight="1" x14ac:dyDescent="0.2">
      <c r="A2771" s="3" t="s">
        <v>2718</v>
      </c>
      <c r="B2771" s="3" t="s">
        <v>2718</v>
      </c>
      <c r="C2771" s="6" t="s">
        <v>25</v>
      </c>
      <c r="D2771" s="3" t="s">
        <v>17</v>
      </c>
      <c r="F2771" s="3" t="s">
        <v>17</v>
      </c>
      <c r="G2771" s="3" t="str">
        <f>IF(ISNUMBER(SEARCH("Sourcewatch",F2771)),"Sourcewatch",IF(ISNUMBER(SEARCH("desmog",F2771)),"Desmog",IF(ISNUMBER(SEARCH("Exxon",F2771)),"Exxonsecrets",IF(ISNUMBER(SEARCH("wikipedia",F2771)),"Wikipedia",IF(ISNUMBER(SEARCH("greenpeace",F2771)),"Greenpeace",IF(ISNUMBER(SEARCH("Polluterwatch",F2771)),"Polluterwatch",IF(F2771="","","Other")))))))</f>
        <v/>
      </c>
      <c r="H2771">
        <f>LEN(B2771)</f>
        <v>9</v>
      </c>
    </row>
    <row r="2772" spans="1:9" ht="15.75" customHeight="1" x14ac:dyDescent="0.2">
      <c r="A2772" s="3" t="s">
        <v>2719</v>
      </c>
      <c r="B2772" s="3" t="s">
        <v>2719</v>
      </c>
      <c r="C2772" s="6" t="s">
        <v>25</v>
      </c>
      <c r="D2772" s="3" t="s">
        <v>17</v>
      </c>
      <c r="F2772" s="3" t="s">
        <v>17</v>
      </c>
      <c r="G2772" s="3" t="str">
        <f>IF(ISNUMBER(SEARCH("Sourcewatch",F2772)),"Sourcewatch",IF(ISNUMBER(SEARCH("desmog",F2772)),"Desmog",IF(ISNUMBER(SEARCH("Exxon",F2772)),"Exxonsecrets",IF(ISNUMBER(SEARCH("wikipedia",F2772)),"Wikipedia",IF(ISNUMBER(SEARCH("greenpeace",F2772)),"Greenpeace",IF(ISNUMBER(SEARCH("Polluterwatch",F2772)),"Polluterwatch",IF(F2772="","","Other")))))))</f>
        <v/>
      </c>
      <c r="H2772">
        <f>LEN(B2772)</f>
        <v>9</v>
      </c>
    </row>
    <row r="2773" spans="1:9" ht="15.75" customHeight="1" x14ac:dyDescent="0.2">
      <c r="A2773" s="3" t="s">
        <v>2720</v>
      </c>
      <c r="B2773" s="3" t="s">
        <v>2720</v>
      </c>
      <c r="C2773" s="6" t="s">
        <v>25</v>
      </c>
      <c r="D2773" s="3" t="s">
        <v>17</v>
      </c>
      <c r="F2773" s="3" t="s">
        <v>17</v>
      </c>
      <c r="G2773" s="3" t="str">
        <f>IF(ISNUMBER(SEARCH("Sourcewatch",F2773)),"Sourcewatch",IF(ISNUMBER(SEARCH("desmog",F2773)),"Desmog",IF(ISNUMBER(SEARCH("Exxon",F2773)),"Exxonsecrets",IF(ISNUMBER(SEARCH("wikipedia",F2773)),"Wikipedia",IF(ISNUMBER(SEARCH("greenpeace",F2773)),"Greenpeace",IF(ISNUMBER(SEARCH("Polluterwatch",F2773)),"Polluterwatch",IF(F2773="","","Other")))))))</f>
        <v/>
      </c>
      <c r="H2773">
        <f>LEN(B2773)</f>
        <v>11</v>
      </c>
    </row>
    <row r="2774" spans="1:9" ht="15.75" customHeight="1" x14ac:dyDescent="0.2">
      <c r="A2774" s="3" t="s">
        <v>2721</v>
      </c>
      <c r="B2774" s="3" t="s">
        <v>2721</v>
      </c>
      <c r="C2774" s="3" t="s">
        <v>25</v>
      </c>
      <c r="D2774" s="3" t="s">
        <v>17</v>
      </c>
      <c r="F2774" s="3" t="s">
        <v>17</v>
      </c>
      <c r="G2774" s="3" t="str">
        <f>IF(ISNUMBER(SEARCH("Sourcewatch",F2774)),"Sourcewatch",IF(ISNUMBER(SEARCH("desmog",F2774)),"Desmog",IF(ISNUMBER(SEARCH("Exxon",F2774)),"Exxonsecrets",IF(ISNUMBER(SEARCH("wikipedia",F2774)),"Wikipedia",IF(ISNUMBER(SEARCH("greenpeace",F2774)),"Greenpeace",IF(ISNUMBER(SEARCH("Polluterwatch",F2774)),"Polluterwatch",IF(F2774="","","Other")))))))</f>
        <v/>
      </c>
      <c r="H2774">
        <f>LEN(B2774)</f>
        <v>8</v>
      </c>
    </row>
    <row r="2775" spans="1:9" ht="15.75" customHeight="1" x14ac:dyDescent="0.2">
      <c r="A2775" s="3" t="s">
        <v>2722</v>
      </c>
      <c r="B2775" s="3" t="s">
        <v>2722</v>
      </c>
      <c r="C2775" s="3" t="s">
        <v>25</v>
      </c>
      <c r="D2775" s="3" t="s">
        <v>17</v>
      </c>
      <c r="F2775" s="3" t="s">
        <v>17</v>
      </c>
      <c r="G2775" s="3" t="str">
        <f>IF(ISNUMBER(SEARCH("Sourcewatch",F2775)),"Sourcewatch",IF(ISNUMBER(SEARCH("desmog",F2775)),"Desmog",IF(ISNUMBER(SEARCH("Exxon",F2775)),"Exxonsecrets",IF(ISNUMBER(SEARCH("wikipedia",F2775)),"Wikipedia",IF(ISNUMBER(SEARCH("greenpeace",F2775)),"Greenpeace",IF(ISNUMBER(SEARCH("Polluterwatch",F2775)),"Polluterwatch",IF(F2775="","","Other")))))))</f>
        <v/>
      </c>
      <c r="H2775">
        <f>LEN(B2775)</f>
        <v>9</v>
      </c>
    </row>
    <row r="2776" spans="1:9" ht="15.75" customHeight="1" x14ac:dyDescent="0.2">
      <c r="A2776" s="11" t="s">
        <v>4298</v>
      </c>
      <c r="B2776" s="11" t="s">
        <v>4298</v>
      </c>
      <c r="C2776" t="s">
        <v>25</v>
      </c>
      <c r="D2776" t="s">
        <v>17</v>
      </c>
      <c r="G2776" s="3" t="str">
        <f>IF(ISNUMBER(SEARCH("Sourcewatch",F2776)),"Sourcewatch",IF(ISNUMBER(SEARCH("desmog",F2776)),"Desmog",IF(ISNUMBER(SEARCH("Exxon",F2776)),"Exxonsecrets",IF(ISNUMBER(SEARCH("wikipedia",F2776)),"Wikipedia",IF(ISNUMBER(SEARCH("greenpeace",F2776)),"Greenpeace",IF(ISNUMBER(SEARCH("Polluterwatch",F2776)),"Polluterwatch",IF(F2776="","","Other")))))))</f>
        <v/>
      </c>
      <c r="H2776">
        <f>LEN(B2776)</f>
        <v>6</v>
      </c>
      <c r="I2776" s="17" t="s">
        <v>25</v>
      </c>
    </row>
    <row r="2777" spans="1:9" ht="15.75" customHeight="1" x14ac:dyDescent="0.2">
      <c r="A2777" s="3" t="s">
        <v>2723</v>
      </c>
      <c r="B2777" s="3" t="s">
        <v>2723</v>
      </c>
      <c r="C2777" s="3" t="s">
        <v>25</v>
      </c>
      <c r="D2777" s="3" t="s">
        <v>17</v>
      </c>
      <c r="F2777" s="3" t="s">
        <v>17</v>
      </c>
      <c r="G2777" s="3" t="str">
        <f>IF(ISNUMBER(SEARCH("Sourcewatch",F2777)),"Sourcewatch",IF(ISNUMBER(SEARCH("desmog",F2777)),"Desmog",IF(ISNUMBER(SEARCH("Exxon",F2777)),"Exxonsecrets",IF(ISNUMBER(SEARCH("wikipedia",F2777)),"Wikipedia",IF(ISNUMBER(SEARCH("greenpeace",F2777)),"Greenpeace",IF(ISNUMBER(SEARCH("Polluterwatch",F2777)),"Polluterwatch",IF(F2777="","","Other")))))))</f>
        <v/>
      </c>
      <c r="H2777">
        <f>LEN(B2777)</f>
        <v>11</v>
      </c>
    </row>
    <row r="2778" spans="1:9" ht="15.75" customHeight="1" x14ac:dyDescent="0.2">
      <c r="A2778" s="3" t="s">
        <v>2724</v>
      </c>
      <c r="B2778" s="3" t="s">
        <v>2724</v>
      </c>
      <c r="C2778" s="3" t="s">
        <v>25</v>
      </c>
      <c r="D2778" s="3" t="s">
        <v>17</v>
      </c>
      <c r="F2778" s="3" t="s">
        <v>17</v>
      </c>
      <c r="G2778" s="3" t="str">
        <f>IF(ISNUMBER(SEARCH("Sourcewatch",F2778)),"Sourcewatch",IF(ISNUMBER(SEARCH("desmog",F2778)),"Desmog",IF(ISNUMBER(SEARCH("Exxon",F2778)),"Exxonsecrets",IF(ISNUMBER(SEARCH("wikipedia",F2778)),"Wikipedia",IF(ISNUMBER(SEARCH("greenpeace",F2778)),"Greenpeace",IF(ISNUMBER(SEARCH("Polluterwatch",F2778)),"Polluterwatch",IF(F2778="","","Other")))))))</f>
        <v/>
      </c>
      <c r="H2778">
        <f>LEN(B2778)</f>
        <v>19</v>
      </c>
    </row>
    <row r="2779" spans="1:9" ht="15.75" customHeight="1" x14ac:dyDescent="0.2">
      <c r="A2779" s="3" t="s">
        <v>2725</v>
      </c>
      <c r="B2779" s="3" t="s">
        <v>2725</v>
      </c>
      <c r="C2779" s="3" t="s">
        <v>17</v>
      </c>
      <c r="D2779" s="3" t="s">
        <v>25</v>
      </c>
      <c r="G2779" s="3" t="str">
        <f>IF(ISNUMBER(SEARCH("Sourcewatch",F2779)),"Sourcewatch",IF(ISNUMBER(SEARCH("desmog",F2779)),"Desmog",IF(ISNUMBER(SEARCH("Exxon",F2779)),"Exxonsecrets",IF(ISNUMBER(SEARCH("wikipedia",F2779)),"Wikipedia",IF(ISNUMBER(SEARCH("greenpeace",F2779)),"Greenpeace",IF(ISNUMBER(SEARCH("Polluterwatch",F2779)),"Polluterwatch",IF(F2779="","","Other")))))))</f>
        <v/>
      </c>
      <c r="H2779">
        <f>LEN(B2779)</f>
        <v>15</v>
      </c>
    </row>
    <row r="2780" spans="1:9" ht="15.75" customHeight="1" x14ac:dyDescent="0.2">
      <c r="A2780" s="3" t="s">
        <v>2726</v>
      </c>
      <c r="B2780" s="3" t="s">
        <v>2726</v>
      </c>
      <c r="C2780" s="3" t="s">
        <v>25</v>
      </c>
      <c r="D2780" s="3" t="s">
        <v>17</v>
      </c>
      <c r="F2780" s="3" t="s">
        <v>17</v>
      </c>
      <c r="G2780" s="3" t="str">
        <f>IF(ISNUMBER(SEARCH("Sourcewatch",F2780)),"Sourcewatch",IF(ISNUMBER(SEARCH("desmog",F2780)),"Desmog",IF(ISNUMBER(SEARCH("Exxon",F2780)),"Exxonsecrets",IF(ISNUMBER(SEARCH("wikipedia",F2780)),"Wikipedia",IF(ISNUMBER(SEARCH("greenpeace",F2780)),"Greenpeace",IF(ISNUMBER(SEARCH("Polluterwatch",F2780)),"Polluterwatch",IF(F2780="","","Other")))))))</f>
        <v/>
      </c>
      <c r="H2780">
        <f>LEN(B2780)</f>
        <v>14</v>
      </c>
    </row>
    <row r="2781" spans="1:9" ht="15.75" customHeight="1" x14ac:dyDescent="0.2">
      <c r="A2781" s="3" t="s">
        <v>2727</v>
      </c>
      <c r="B2781" s="3" t="s">
        <v>2727</v>
      </c>
      <c r="C2781" s="3" t="s">
        <v>17</v>
      </c>
      <c r="D2781" s="3" t="s">
        <v>25</v>
      </c>
      <c r="G2781" s="3" t="str">
        <f>IF(ISNUMBER(SEARCH("Sourcewatch",F2781)),"Sourcewatch",IF(ISNUMBER(SEARCH("desmog",F2781)),"Desmog",IF(ISNUMBER(SEARCH("Exxon",F2781)),"Exxonsecrets",IF(ISNUMBER(SEARCH("wikipedia",F2781)),"Wikipedia",IF(ISNUMBER(SEARCH("greenpeace",F2781)),"Greenpeace",IF(ISNUMBER(SEARCH("Polluterwatch",F2781)),"Polluterwatch",IF(F2781="","","Other")))))))</f>
        <v/>
      </c>
      <c r="H2781">
        <f>LEN(B2781)</f>
        <v>18</v>
      </c>
    </row>
    <row r="2782" spans="1:9" ht="15.75" customHeight="1" x14ac:dyDescent="0.2">
      <c r="A2782" s="3" t="s">
        <v>2728</v>
      </c>
      <c r="B2782" s="3" t="s">
        <v>2728</v>
      </c>
      <c r="C2782" s="3" t="s">
        <v>25</v>
      </c>
      <c r="D2782" s="3" t="s">
        <v>17</v>
      </c>
      <c r="F2782" s="3" t="s">
        <v>17</v>
      </c>
      <c r="G2782" s="3" t="str">
        <f>IF(ISNUMBER(SEARCH("Sourcewatch",F2782)),"Sourcewatch",IF(ISNUMBER(SEARCH("desmog",F2782)),"Desmog",IF(ISNUMBER(SEARCH("Exxon",F2782)),"Exxonsecrets",IF(ISNUMBER(SEARCH("wikipedia",F2782)),"Wikipedia",IF(ISNUMBER(SEARCH("greenpeace",F2782)),"Greenpeace",IF(ISNUMBER(SEARCH("Polluterwatch",F2782)),"Polluterwatch",IF(F2782="","","Other")))))))</f>
        <v/>
      </c>
      <c r="H2782">
        <f>LEN(B2782)</f>
        <v>6</v>
      </c>
    </row>
    <row r="2783" spans="1:9" ht="15.75" customHeight="1" x14ac:dyDescent="0.2">
      <c r="A2783" s="3" t="s">
        <v>2729</v>
      </c>
      <c r="B2783" s="3" t="s">
        <v>2729</v>
      </c>
      <c r="C2783" s="3" t="s">
        <v>25</v>
      </c>
      <c r="D2783" s="3" t="s">
        <v>17</v>
      </c>
      <c r="F2783" s="3" t="s">
        <v>17</v>
      </c>
      <c r="G2783" s="3" t="str">
        <f>IF(ISNUMBER(SEARCH("Sourcewatch",F2783)),"Sourcewatch",IF(ISNUMBER(SEARCH("desmog",F2783)),"Desmog",IF(ISNUMBER(SEARCH("Exxon",F2783)),"Exxonsecrets",IF(ISNUMBER(SEARCH("wikipedia",F2783)),"Wikipedia",IF(ISNUMBER(SEARCH("greenpeace",F2783)),"Greenpeace",IF(ISNUMBER(SEARCH("Polluterwatch",F2783)),"Polluterwatch",IF(F2783="","","Other")))))))</f>
        <v/>
      </c>
      <c r="H2783">
        <f>LEN(B2783)</f>
        <v>6</v>
      </c>
    </row>
    <row r="2784" spans="1:9" ht="15.75" customHeight="1" x14ac:dyDescent="0.2">
      <c r="A2784" s="3" t="s">
        <v>2730</v>
      </c>
      <c r="B2784" s="3" t="s">
        <v>2730</v>
      </c>
      <c r="C2784" s="3" t="s">
        <v>25</v>
      </c>
      <c r="D2784" s="3" t="s">
        <v>17</v>
      </c>
      <c r="F2784" s="3" t="s">
        <v>17</v>
      </c>
      <c r="G2784" s="3" t="str">
        <f>IF(ISNUMBER(SEARCH("Sourcewatch",F2784)),"Sourcewatch",IF(ISNUMBER(SEARCH("desmog",F2784)),"Desmog",IF(ISNUMBER(SEARCH("Exxon",F2784)),"Exxonsecrets",IF(ISNUMBER(SEARCH("wikipedia",F2784)),"Wikipedia",IF(ISNUMBER(SEARCH("greenpeace",F2784)),"Greenpeace",IF(ISNUMBER(SEARCH("Polluterwatch",F2784)),"Polluterwatch",IF(F2784="","","Other")))))))</f>
        <v/>
      </c>
      <c r="H2784">
        <f>LEN(B2784)</f>
        <v>7</v>
      </c>
    </row>
    <row r="2785" spans="1:9" ht="15.75" customHeight="1" x14ac:dyDescent="0.2">
      <c r="A2785" s="3" t="s">
        <v>2731</v>
      </c>
      <c r="B2785" s="3" t="s">
        <v>2731</v>
      </c>
      <c r="C2785" s="3" t="s">
        <v>25</v>
      </c>
      <c r="D2785" s="3" t="s">
        <v>17</v>
      </c>
      <c r="F2785" s="3" t="s">
        <v>17</v>
      </c>
      <c r="G2785" s="3" t="str">
        <f>IF(ISNUMBER(SEARCH("Sourcewatch",F2785)),"Sourcewatch",IF(ISNUMBER(SEARCH("desmog",F2785)),"Desmog",IF(ISNUMBER(SEARCH("Exxon",F2785)),"Exxonsecrets",IF(ISNUMBER(SEARCH("wikipedia",F2785)),"Wikipedia",IF(ISNUMBER(SEARCH("greenpeace",F2785)),"Greenpeace",IF(ISNUMBER(SEARCH("Polluterwatch",F2785)),"Polluterwatch",IF(F2785="","","Other")))))))</f>
        <v/>
      </c>
      <c r="H2785">
        <f>LEN(B2785)</f>
        <v>10</v>
      </c>
    </row>
    <row r="2786" spans="1:9" ht="15.75" customHeight="1" x14ac:dyDescent="0.2">
      <c r="A2786" s="3" t="s">
        <v>2732</v>
      </c>
      <c r="B2786" s="3" t="s">
        <v>2732</v>
      </c>
      <c r="C2786" s="3" t="s">
        <v>17</v>
      </c>
      <c r="D2786" s="3" t="s">
        <v>25</v>
      </c>
      <c r="G2786" s="3" t="str">
        <f>IF(ISNUMBER(SEARCH("Sourcewatch",F2786)),"Sourcewatch",IF(ISNUMBER(SEARCH("desmog",F2786)),"Desmog",IF(ISNUMBER(SEARCH("Exxon",F2786)),"Exxonsecrets",IF(ISNUMBER(SEARCH("wikipedia",F2786)),"Wikipedia",IF(ISNUMBER(SEARCH("greenpeace",F2786)),"Greenpeace",IF(ISNUMBER(SEARCH("Polluterwatch",F2786)),"Polluterwatch",IF(F2786="","","Other")))))))</f>
        <v/>
      </c>
      <c r="H2786">
        <f>LEN(B2786)</f>
        <v>21</v>
      </c>
    </row>
    <row r="2787" spans="1:9" ht="15.75" customHeight="1" x14ac:dyDescent="0.2">
      <c r="A2787" s="3" t="s">
        <v>2733</v>
      </c>
      <c r="B2787" s="3" t="s">
        <v>2733</v>
      </c>
      <c r="C2787" s="3" t="s">
        <v>17</v>
      </c>
      <c r="D2787" s="3" t="s">
        <v>25</v>
      </c>
      <c r="G2787" s="3" t="str">
        <f>IF(ISNUMBER(SEARCH("Sourcewatch",F2787)),"Sourcewatch",IF(ISNUMBER(SEARCH("desmog",F2787)),"Desmog",IF(ISNUMBER(SEARCH("Exxon",F2787)),"Exxonsecrets",IF(ISNUMBER(SEARCH("wikipedia",F2787)),"Wikipedia",IF(ISNUMBER(SEARCH("greenpeace",F2787)),"Greenpeace",IF(ISNUMBER(SEARCH("Polluterwatch",F2787)),"Polluterwatch",IF(F2787="","","Other")))))))</f>
        <v/>
      </c>
      <c r="H2787">
        <f>LEN(B2787)</f>
        <v>25</v>
      </c>
    </row>
    <row r="2788" spans="1:9" ht="15.75" customHeight="1" x14ac:dyDescent="0.2">
      <c r="A2788" s="3" t="s">
        <v>2734</v>
      </c>
      <c r="B2788" s="3" t="s">
        <v>2734</v>
      </c>
      <c r="C2788" s="3" t="s">
        <v>17</v>
      </c>
      <c r="D2788" s="3" t="s">
        <v>25</v>
      </c>
      <c r="G2788" s="3" t="str">
        <f>IF(ISNUMBER(SEARCH("Sourcewatch",F2788)),"Sourcewatch",IF(ISNUMBER(SEARCH("desmog",F2788)),"Desmog",IF(ISNUMBER(SEARCH("Exxon",F2788)),"Exxonsecrets",IF(ISNUMBER(SEARCH("wikipedia",F2788)),"Wikipedia",IF(ISNUMBER(SEARCH("greenpeace",F2788)),"Greenpeace",IF(ISNUMBER(SEARCH("Polluterwatch",F2788)),"Polluterwatch",IF(F2788="","","Other")))))))</f>
        <v/>
      </c>
      <c r="H2788">
        <f>LEN(B2788)</f>
        <v>24</v>
      </c>
    </row>
    <row r="2789" spans="1:9" ht="15.75" customHeight="1" x14ac:dyDescent="0.2">
      <c r="A2789" s="3" t="s">
        <v>2735</v>
      </c>
      <c r="B2789" s="3" t="s">
        <v>2735</v>
      </c>
      <c r="C2789" s="3" t="s">
        <v>17</v>
      </c>
      <c r="D2789" s="3" t="s">
        <v>25</v>
      </c>
      <c r="G2789" s="3" t="str">
        <f>IF(ISNUMBER(SEARCH("Sourcewatch",F2789)),"Sourcewatch",IF(ISNUMBER(SEARCH("desmog",F2789)),"Desmog",IF(ISNUMBER(SEARCH("Exxon",F2789)),"Exxonsecrets",IF(ISNUMBER(SEARCH("wikipedia",F2789)),"Wikipedia",IF(ISNUMBER(SEARCH("greenpeace",F2789)),"Greenpeace",IF(ISNUMBER(SEARCH("Polluterwatch",F2789)),"Polluterwatch",IF(F2789="","","Other")))))))</f>
        <v/>
      </c>
      <c r="H2789">
        <f>LEN(B2789)</f>
        <v>21</v>
      </c>
    </row>
    <row r="2790" spans="1:9" ht="15.75" customHeight="1" x14ac:dyDescent="0.2">
      <c r="A2790" s="3" t="s">
        <v>2736</v>
      </c>
      <c r="B2790" s="3" t="s">
        <v>2735</v>
      </c>
      <c r="C2790" s="3" t="s">
        <v>17</v>
      </c>
      <c r="D2790" s="3" t="s">
        <v>25</v>
      </c>
      <c r="G2790" s="3" t="str">
        <f>IF(ISNUMBER(SEARCH("Sourcewatch",F2790)),"Sourcewatch",IF(ISNUMBER(SEARCH("desmog",F2790)),"Desmog",IF(ISNUMBER(SEARCH("Exxon",F2790)),"Exxonsecrets",IF(ISNUMBER(SEARCH("wikipedia",F2790)),"Wikipedia",IF(ISNUMBER(SEARCH("greenpeace",F2790)),"Greenpeace",IF(ISNUMBER(SEARCH("Polluterwatch",F2790)),"Polluterwatch",IF(F2790="","","Other")))))))</f>
        <v/>
      </c>
      <c r="H2790">
        <f>LEN(B2790)</f>
        <v>21</v>
      </c>
    </row>
    <row r="2791" spans="1:9" ht="15.75" customHeight="1" x14ac:dyDescent="0.2">
      <c r="A2791" s="3" t="s">
        <v>2737</v>
      </c>
      <c r="B2791" s="3" t="s">
        <v>2735</v>
      </c>
      <c r="C2791" s="3" t="s">
        <v>17</v>
      </c>
      <c r="D2791" s="3" t="s">
        <v>25</v>
      </c>
      <c r="G2791" s="3" t="str">
        <f>IF(ISNUMBER(SEARCH("Sourcewatch",F2791)),"Sourcewatch",IF(ISNUMBER(SEARCH("desmog",F2791)),"Desmog",IF(ISNUMBER(SEARCH("Exxon",F2791)),"Exxonsecrets",IF(ISNUMBER(SEARCH("wikipedia",F2791)),"Wikipedia",IF(ISNUMBER(SEARCH("greenpeace",F2791)),"Greenpeace",IF(ISNUMBER(SEARCH("Polluterwatch",F2791)),"Polluterwatch",IF(F2791="","","Other")))))))</f>
        <v/>
      </c>
      <c r="H2791">
        <f>LEN(B2791)</f>
        <v>21</v>
      </c>
    </row>
    <row r="2792" spans="1:9" ht="15.75" customHeight="1" x14ac:dyDescent="0.2">
      <c r="A2792" s="3" t="s">
        <v>2738</v>
      </c>
      <c r="B2792" s="3" t="s">
        <v>2738</v>
      </c>
      <c r="C2792" s="3" t="s">
        <v>17</v>
      </c>
      <c r="D2792" s="3" t="s">
        <v>25</v>
      </c>
      <c r="G2792" s="3" t="str">
        <f>IF(ISNUMBER(SEARCH("Sourcewatch",F2792)),"Sourcewatch",IF(ISNUMBER(SEARCH("desmog",F2792)),"Desmog",IF(ISNUMBER(SEARCH("Exxon",F2792)),"Exxonsecrets",IF(ISNUMBER(SEARCH("wikipedia",F2792)),"Wikipedia",IF(ISNUMBER(SEARCH("greenpeace",F2792)),"Greenpeace",IF(ISNUMBER(SEARCH("Polluterwatch",F2792)),"Polluterwatch",IF(F2792="","","Other")))))))</f>
        <v/>
      </c>
      <c r="H2792">
        <f>LEN(B2792)</f>
        <v>15</v>
      </c>
    </row>
    <row r="2793" spans="1:9" ht="15.75" customHeight="1" x14ac:dyDescent="0.2">
      <c r="A2793" s="3" t="s">
        <v>2739</v>
      </c>
      <c r="B2793" s="3" t="s">
        <v>2738</v>
      </c>
      <c r="C2793" s="3" t="s">
        <v>17</v>
      </c>
      <c r="D2793" s="3" t="s">
        <v>25</v>
      </c>
      <c r="G2793" s="3" t="str">
        <f>IF(ISNUMBER(SEARCH("Sourcewatch",F2793)),"Sourcewatch",IF(ISNUMBER(SEARCH("desmog",F2793)),"Desmog",IF(ISNUMBER(SEARCH("Exxon",F2793)),"Exxonsecrets",IF(ISNUMBER(SEARCH("wikipedia",F2793)),"Wikipedia",IF(ISNUMBER(SEARCH("greenpeace",F2793)),"Greenpeace",IF(ISNUMBER(SEARCH("Polluterwatch",F2793)),"Polluterwatch",IF(F2793="","","Other")))))))</f>
        <v/>
      </c>
      <c r="H2793">
        <f>LEN(B2793)</f>
        <v>15</v>
      </c>
    </row>
    <row r="2794" spans="1:9" ht="15.75" customHeight="1" x14ac:dyDescent="0.2">
      <c r="A2794" s="3" t="s">
        <v>2740</v>
      </c>
      <c r="B2794" s="3" t="s">
        <v>2740</v>
      </c>
      <c r="C2794" s="3" t="s">
        <v>25</v>
      </c>
      <c r="D2794" s="3" t="s">
        <v>17</v>
      </c>
      <c r="F2794" s="3" t="s">
        <v>17</v>
      </c>
      <c r="G2794" s="3" t="str">
        <f>IF(ISNUMBER(SEARCH("Sourcewatch",F2794)),"Sourcewatch",IF(ISNUMBER(SEARCH("desmog",F2794)),"Desmog",IF(ISNUMBER(SEARCH("Exxon",F2794)),"Exxonsecrets",IF(ISNUMBER(SEARCH("wikipedia",F2794)),"Wikipedia",IF(ISNUMBER(SEARCH("greenpeace",F2794)),"Greenpeace",IF(ISNUMBER(SEARCH("Polluterwatch",F2794)),"Polluterwatch",IF(F2794="","","Other")))))))</f>
        <v/>
      </c>
      <c r="H2794">
        <f>LEN(B2794)</f>
        <v>8</v>
      </c>
    </row>
    <row r="2795" spans="1:9" ht="15.75" customHeight="1" x14ac:dyDescent="0.2">
      <c r="A2795" s="3" t="s">
        <v>2741</v>
      </c>
      <c r="B2795" s="3" t="s">
        <v>2741</v>
      </c>
      <c r="C2795" s="3" t="s">
        <v>17</v>
      </c>
      <c r="D2795" s="3" t="s">
        <v>25</v>
      </c>
      <c r="G2795" s="3" t="str">
        <f>IF(ISNUMBER(SEARCH("Sourcewatch",F2795)),"Sourcewatch",IF(ISNUMBER(SEARCH("desmog",F2795)),"Desmog",IF(ISNUMBER(SEARCH("Exxon",F2795)),"Exxonsecrets",IF(ISNUMBER(SEARCH("wikipedia",F2795)),"Wikipedia",IF(ISNUMBER(SEARCH("greenpeace",F2795)),"Greenpeace",IF(ISNUMBER(SEARCH("Polluterwatch",F2795)),"Polluterwatch",IF(F2795="","","Other")))))))</f>
        <v/>
      </c>
      <c r="H2795">
        <f>LEN(B2795)</f>
        <v>34</v>
      </c>
    </row>
    <row r="2796" spans="1:9" ht="15.75" customHeight="1" x14ac:dyDescent="0.2">
      <c r="A2796" s="3" t="s">
        <v>2742</v>
      </c>
      <c r="B2796" s="3" t="s">
        <v>2742</v>
      </c>
      <c r="C2796" s="3" t="s">
        <v>17</v>
      </c>
      <c r="D2796" s="3" t="s">
        <v>17</v>
      </c>
      <c r="F2796" s="3" t="s">
        <v>2743</v>
      </c>
      <c r="G2796" s="3" t="str">
        <f>IF(ISNUMBER(SEARCH("Sourcewatch",F2796)),"Sourcewatch",IF(ISNUMBER(SEARCH("desmog",F2796)),"Desmog",IF(ISNUMBER(SEARCH("Exxon",F2796)),"Exxonsecrets",IF(ISNUMBER(SEARCH("wikipedia",F2796)),"Wikipedia",IF(ISNUMBER(SEARCH("greenpeace",F2796)),"Greenpeace",IF(ISNUMBER(SEARCH("Polluterwatch",F2796)),"Polluterwatch",IF(F2796="","","Other")))))))</f>
        <v>Sourcewatch</v>
      </c>
      <c r="H2796">
        <f>LEN(B2796)</f>
        <v>34</v>
      </c>
    </row>
    <row r="2797" spans="1:9" ht="15.75" customHeight="1" x14ac:dyDescent="0.2">
      <c r="A2797" s="3" t="s">
        <v>2744</v>
      </c>
      <c r="B2797" s="3" t="s">
        <v>2744</v>
      </c>
      <c r="C2797" s="3" t="s">
        <v>17</v>
      </c>
      <c r="D2797" s="3" t="s">
        <v>25</v>
      </c>
      <c r="G2797" s="3" t="str">
        <f>IF(ISNUMBER(SEARCH("Sourcewatch",F2797)),"Sourcewatch",IF(ISNUMBER(SEARCH("desmog",F2797)),"Desmog",IF(ISNUMBER(SEARCH("Exxon",F2797)),"Exxonsecrets",IF(ISNUMBER(SEARCH("wikipedia",F2797)),"Wikipedia",IF(ISNUMBER(SEARCH("greenpeace",F2797)),"Greenpeace",IF(ISNUMBER(SEARCH("Polluterwatch",F2797)),"Polluterwatch",IF(F2797="","","Other")))))))</f>
        <v/>
      </c>
      <c r="H2797">
        <f>LEN(B2797)</f>
        <v>25</v>
      </c>
    </row>
    <row r="2798" spans="1:9" ht="15.75" customHeight="1" x14ac:dyDescent="0.2">
      <c r="A2798" s="3" t="s">
        <v>2745</v>
      </c>
      <c r="B2798" s="3" t="s">
        <v>2744</v>
      </c>
      <c r="C2798" s="3" t="s">
        <v>17</v>
      </c>
      <c r="D2798" s="3" t="s">
        <v>25</v>
      </c>
      <c r="G2798" s="3" t="str">
        <f>IF(ISNUMBER(SEARCH("Sourcewatch",F2798)),"Sourcewatch",IF(ISNUMBER(SEARCH("desmog",F2798)),"Desmog",IF(ISNUMBER(SEARCH("Exxon",F2798)),"Exxonsecrets",IF(ISNUMBER(SEARCH("wikipedia",F2798)),"Wikipedia",IF(ISNUMBER(SEARCH("greenpeace",F2798)),"Greenpeace",IF(ISNUMBER(SEARCH("Polluterwatch",F2798)),"Polluterwatch",IF(F2798="","","Other")))))))</f>
        <v/>
      </c>
      <c r="H2798">
        <f>LEN(B2798)</f>
        <v>25</v>
      </c>
    </row>
    <row r="2799" spans="1:9" ht="15.75" customHeight="1" x14ac:dyDescent="0.2">
      <c r="A2799" s="3" t="s">
        <v>2746</v>
      </c>
      <c r="B2799" s="3" t="s">
        <v>2746</v>
      </c>
      <c r="C2799" s="3" t="s">
        <v>25</v>
      </c>
      <c r="D2799" s="3" t="s">
        <v>17</v>
      </c>
      <c r="F2799" s="3" t="s">
        <v>17</v>
      </c>
      <c r="G2799" s="3" t="str">
        <f>IF(ISNUMBER(SEARCH("Sourcewatch",F2799)),"Sourcewatch",IF(ISNUMBER(SEARCH("desmog",F2799)),"Desmog",IF(ISNUMBER(SEARCH("Exxon",F2799)),"Exxonsecrets",IF(ISNUMBER(SEARCH("wikipedia",F2799)),"Wikipedia",IF(ISNUMBER(SEARCH("greenpeace",F2799)),"Greenpeace",IF(ISNUMBER(SEARCH("Polluterwatch",F2799)),"Polluterwatch",IF(F2799="","","Other")))))))</f>
        <v/>
      </c>
      <c r="H2799">
        <f>LEN(B2799)</f>
        <v>5</v>
      </c>
    </row>
    <row r="2800" spans="1:9" ht="15.75" customHeight="1" x14ac:dyDescent="0.2">
      <c r="A2800" s="11" t="s">
        <v>4456</v>
      </c>
      <c r="B2800" s="11" t="s">
        <v>4456</v>
      </c>
      <c r="C2800" t="s">
        <v>25</v>
      </c>
      <c r="D2800" t="s">
        <v>17</v>
      </c>
      <c r="G2800" s="3" t="str">
        <f>IF(ISNUMBER(SEARCH("Sourcewatch",F2800)),"Sourcewatch",IF(ISNUMBER(SEARCH("desmog",F2800)),"Desmog",IF(ISNUMBER(SEARCH("Exxon",F2800)),"Exxonsecrets",IF(ISNUMBER(SEARCH("wikipedia",F2800)),"Wikipedia",IF(ISNUMBER(SEARCH("greenpeace",F2800)),"Greenpeace",IF(ISNUMBER(SEARCH("Polluterwatch",F2800)),"Polluterwatch",IF(F2800="","","Other")))))))</f>
        <v/>
      </c>
      <c r="H2800">
        <f>LEN(B2800)</f>
        <v>7</v>
      </c>
      <c r="I2800" s="17" t="s">
        <v>25</v>
      </c>
    </row>
    <row r="2801" spans="1:9" ht="15.75" customHeight="1" x14ac:dyDescent="0.2">
      <c r="A2801" s="3" t="s">
        <v>2747</v>
      </c>
      <c r="B2801" s="3" t="s">
        <v>2747</v>
      </c>
      <c r="C2801" s="3" t="s">
        <v>25</v>
      </c>
      <c r="D2801" s="3" t="s">
        <v>17</v>
      </c>
      <c r="F2801" s="3" t="s">
        <v>17</v>
      </c>
      <c r="G2801" s="3" t="str">
        <f>IF(ISNUMBER(SEARCH("Sourcewatch",F2801)),"Sourcewatch",IF(ISNUMBER(SEARCH("desmog",F2801)),"Desmog",IF(ISNUMBER(SEARCH("Exxon",F2801)),"Exxonsecrets",IF(ISNUMBER(SEARCH("wikipedia",F2801)),"Wikipedia",IF(ISNUMBER(SEARCH("greenpeace",F2801)),"Greenpeace",IF(ISNUMBER(SEARCH("Polluterwatch",F2801)),"Polluterwatch",IF(F2801="","","Other")))))))</f>
        <v/>
      </c>
      <c r="H2801">
        <f>LEN(B2801)</f>
        <v>12</v>
      </c>
    </row>
    <row r="2802" spans="1:9" ht="15.75" customHeight="1" x14ac:dyDescent="0.2">
      <c r="A2802" s="11" t="s">
        <v>4461</v>
      </c>
      <c r="B2802" s="11" t="s">
        <v>4461</v>
      </c>
      <c r="C2802" t="s">
        <v>25</v>
      </c>
      <c r="D2802" t="s">
        <v>17</v>
      </c>
      <c r="G2802" s="3" t="str">
        <f>IF(ISNUMBER(SEARCH("Sourcewatch",F2802)),"Sourcewatch",IF(ISNUMBER(SEARCH("desmog",F2802)),"Desmog",IF(ISNUMBER(SEARCH("Exxon",F2802)),"Exxonsecrets",IF(ISNUMBER(SEARCH("wikipedia",F2802)),"Wikipedia",IF(ISNUMBER(SEARCH("greenpeace",F2802)),"Greenpeace",IF(ISNUMBER(SEARCH("Polluterwatch",F2802)),"Polluterwatch",IF(F2802="","","Other")))))))</f>
        <v/>
      </c>
      <c r="H2802">
        <f>LEN(B2802)</f>
        <v>12</v>
      </c>
      <c r="I2802" s="17" t="s">
        <v>25</v>
      </c>
    </row>
    <row r="2803" spans="1:9" ht="15.75" customHeight="1" x14ac:dyDescent="0.2">
      <c r="A2803" s="3" t="s">
        <v>2748</v>
      </c>
      <c r="B2803" s="3" t="s">
        <v>2748</v>
      </c>
      <c r="D2803" s="3" t="s">
        <v>17</v>
      </c>
      <c r="E2803" s="3" t="s">
        <v>27</v>
      </c>
      <c r="F2803" s="3" t="s">
        <v>17</v>
      </c>
      <c r="G2803" s="3" t="str">
        <f>IF(ISNUMBER(SEARCH("Sourcewatch",F2803)),"Sourcewatch",IF(ISNUMBER(SEARCH("desmog",F2803)),"Desmog",IF(ISNUMBER(SEARCH("Exxon",F2803)),"Exxonsecrets",IF(ISNUMBER(SEARCH("wikipedia",F2803)),"Wikipedia",IF(ISNUMBER(SEARCH("greenpeace",F2803)),"Greenpeace",IF(ISNUMBER(SEARCH("Polluterwatch",F2803)),"Polluterwatch",IF(F2803="","","Other")))))))</f>
        <v/>
      </c>
      <c r="H2803">
        <f>LEN(B2803)</f>
        <v>12</v>
      </c>
    </row>
    <row r="2804" spans="1:9" ht="15.75" customHeight="1" x14ac:dyDescent="0.2">
      <c r="A2804" s="3" t="s">
        <v>2749</v>
      </c>
      <c r="B2804" s="3" t="s">
        <v>2749</v>
      </c>
      <c r="C2804" s="3" t="s">
        <v>17</v>
      </c>
      <c r="D2804" s="3" t="s">
        <v>17</v>
      </c>
      <c r="F2804" s="3" t="s">
        <v>17</v>
      </c>
      <c r="G2804" s="3" t="str">
        <f>IF(ISNUMBER(SEARCH("Sourcewatch",F2804)),"Sourcewatch",IF(ISNUMBER(SEARCH("desmog",F2804)),"Desmog",IF(ISNUMBER(SEARCH("Exxon",F2804)),"Exxonsecrets",IF(ISNUMBER(SEARCH("wikipedia",F2804)),"Wikipedia",IF(ISNUMBER(SEARCH("greenpeace",F2804)),"Greenpeace",IF(ISNUMBER(SEARCH("Polluterwatch",F2804)),"Polluterwatch",IF(F2804="","","Other")))))))</f>
        <v/>
      </c>
      <c r="H2804">
        <f>LEN(B2804)</f>
        <v>18</v>
      </c>
    </row>
    <row r="2805" spans="1:9" ht="15.75" customHeight="1" x14ac:dyDescent="0.2">
      <c r="A2805" s="3" t="s">
        <v>2750</v>
      </c>
      <c r="B2805" s="3" t="s">
        <v>2750</v>
      </c>
      <c r="C2805" s="3" t="s">
        <v>17</v>
      </c>
      <c r="D2805" s="3" t="s">
        <v>17</v>
      </c>
      <c r="F2805" s="3" t="s">
        <v>17</v>
      </c>
      <c r="G2805" s="3" t="str">
        <f>IF(ISNUMBER(SEARCH("Sourcewatch",F2805)),"Sourcewatch",IF(ISNUMBER(SEARCH("desmog",F2805)),"Desmog",IF(ISNUMBER(SEARCH("Exxon",F2805)),"Exxonsecrets",IF(ISNUMBER(SEARCH("wikipedia",F2805)),"Wikipedia",IF(ISNUMBER(SEARCH("greenpeace",F2805)),"Greenpeace",IF(ISNUMBER(SEARCH("Polluterwatch",F2805)),"Polluterwatch",IF(F2805="","","Other")))))))</f>
        <v/>
      </c>
      <c r="H2805">
        <f>LEN(B2805)</f>
        <v>40</v>
      </c>
    </row>
    <row r="2806" spans="1:9" ht="15.75" customHeight="1" x14ac:dyDescent="0.2">
      <c r="A2806" s="3" t="s">
        <v>2751</v>
      </c>
      <c r="B2806" s="3" t="s">
        <v>2751</v>
      </c>
      <c r="D2806" s="3" t="s">
        <v>17</v>
      </c>
      <c r="E2806" s="3" t="s">
        <v>27</v>
      </c>
      <c r="F2806" s="3" t="s">
        <v>17</v>
      </c>
      <c r="G2806" s="3" t="str">
        <f>IF(ISNUMBER(SEARCH("Sourcewatch",F2806)),"Sourcewatch",IF(ISNUMBER(SEARCH("desmog",F2806)),"Desmog",IF(ISNUMBER(SEARCH("Exxon",F2806)),"Exxonsecrets",IF(ISNUMBER(SEARCH("wikipedia",F2806)),"Wikipedia",IF(ISNUMBER(SEARCH("greenpeace",F2806)),"Greenpeace",IF(ISNUMBER(SEARCH("Polluterwatch",F2806)),"Polluterwatch",IF(F2806="","","Other")))))))</f>
        <v/>
      </c>
      <c r="H2806">
        <f>LEN(B2806)</f>
        <v>34</v>
      </c>
    </row>
    <row r="2807" spans="1:9" ht="15.75" customHeight="1" x14ac:dyDescent="0.2">
      <c r="A2807" s="11" t="s">
        <v>4610</v>
      </c>
      <c r="B2807" s="11" t="s">
        <v>4610</v>
      </c>
      <c r="C2807" t="s">
        <v>25</v>
      </c>
      <c r="D2807" t="s">
        <v>17</v>
      </c>
      <c r="G2807" s="3" t="str">
        <f>IF(ISNUMBER(SEARCH("Sourcewatch",F2807)),"Sourcewatch",IF(ISNUMBER(SEARCH("desmog",F2807)),"Desmog",IF(ISNUMBER(SEARCH("Exxon",F2807)),"Exxonsecrets",IF(ISNUMBER(SEARCH("wikipedia",F2807)),"Wikipedia",IF(ISNUMBER(SEARCH("greenpeace",F2807)),"Greenpeace",IF(ISNUMBER(SEARCH("Polluterwatch",F2807)),"Polluterwatch",IF(F2807="","","Other")))))))</f>
        <v/>
      </c>
      <c r="H2807">
        <f>LEN(B2807)</f>
        <v>6</v>
      </c>
      <c r="I2807" s="17" t="s">
        <v>25</v>
      </c>
    </row>
    <row r="2808" spans="1:9" ht="15.75" customHeight="1" x14ac:dyDescent="0.2">
      <c r="A2808" s="3" t="s">
        <v>2752</v>
      </c>
      <c r="B2808" s="3" t="s">
        <v>2752</v>
      </c>
      <c r="C2808" s="3" t="s">
        <v>25</v>
      </c>
      <c r="D2808" s="3" t="s">
        <v>17</v>
      </c>
      <c r="F2808" s="3" t="s">
        <v>17</v>
      </c>
      <c r="G2808" s="3" t="str">
        <f>IF(ISNUMBER(SEARCH("Sourcewatch",F2808)),"Sourcewatch",IF(ISNUMBER(SEARCH("desmog",F2808)),"Desmog",IF(ISNUMBER(SEARCH("Exxon",F2808)),"Exxonsecrets",IF(ISNUMBER(SEARCH("wikipedia",F2808)),"Wikipedia",IF(ISNUMBER(SEARCH("greenpeace",F2808)),"Greenpeace",IF(ISNUMBER(SEARCH("Polluterwatch",F2808)),"Polluterwatch",IF(F2808="","","Other")))))))</f>
        <v/>
      </c>
      <c r="H2808">
        <f>LEN(B2808)</f>
        <v>3</v>
      </c>
    </row>
    <row r="2809" spans="1:9" ht="15.75" customHeight="1" x14ac:dyDescent="0.2">
      <c r="A2809" s="3" t="s">
        <v>2753</v>
      </c>
      <c r="B2809" s="3" t="s">
        <v>2753</v>
      </c>
      <c r="C2809" s="3" t="s">
        <v>25</v>
      </c>
      <c r="D2809" s="3" t="s">
        <v>17</v>
      </c>
      <c r="F2809" s="3" t="s">
        <v>17</v>
      </c>
      <c r="G2809" s="3" t="str">
        <f>IF(ISNUMBER(SEARCH("Sourcewatch",F2809)),"Sourcewatch",IF(ISNUMBER(SEARCH("desmog",F2809)),"Desmog",IF(ISNUMBER(SEARCH("Exxon",F2809)),"Exxonsecrets",IF(ISNUMBER(SEARCH("wikipedia",F2809)),"Wikipedia",IF(ISNUMBER(SEARCH("greenpeace",F2809)),"Greenpeace",IF(ISNUMBER(SEARCH("Polluterwatch",F2809)),"Polluterwatch",IF(F2809="","","Other")))))))</f>
        <v/>
      </c>
      <c r="H2809">
        <f>LEN(B2809)</f>
        <v>15</v>
      </c>
    </row>
    <row r="2810" spans="1:9" ht="15.75" customHeight="1" x14ac:dyDescent="0.2">
      <c r="A2810" s="11" t="s">
        <v>4533</v>
      </c>
      <c r="B2810" s="11" t="s">
        <v>4533</v>
      </c>
      <c r="C2810" t="s">
        <v>25</v>
      </c>
      <c r="D2810" t="s">
        <v>17</v>
      </c>
      <c r="G2810" s="3" t="str">
        <f>IF(ISNUMBER(SEARCH("Sourcewatch",F2810)),"Sourcewatch",IF(ISNUMBER(SEARCH("desmog",F2810)),"Desmog",IF(ISNUMBER(SEARCH("Exxon",F2810)),"Exxonsecrets",IF(ISNUMBER(SEARCH("wikipedia",F2810)),"Wikipedia",IF(ISNUMBER(SEARCH("greenpeace",F2810)),"Greenpeace",IF(ISNUMBER(SEARCH("Polluterwatch",F2810)),"Polluterwatch",IF(F2810="","","Other")))))))</f>
        <v/>
      </c>
      <c r="H2810">
        <f>LEN(B2810)</f>
        <v>6</v>
      </c>
      <c r="I2810" s="17" t="s">
        <v>25</v>
      </c>
    </row>
    <row r="2811" spans="1:9" ht="15.75" customHeight="1" x14ac:dyDescent="0.2">
      <c r="A2811" s="3" t="s">
        <v>2754</v>
      </c>
      <c r="B2811" s="3" t="s">
        <v>2754</v>
      </c>
      <c r="C2811" s="3" t="s">
        <v>25</v>
      </c>
      <c r="D2811" s="3" t="s">
        <v>17</v>
      </c>
      <c r="F2811" s="3" t="s">
        <v>17</v>
      </c>
      <c r="G2811" s="3" t="str">
        <f>IF(ISNUMBER(SEARCH("Sourcewatch",F2811)),"Sourcewatch",IF(ISNUMBER(SEARCH("desmog",F2811)),"Desmog",IF(ISNUMBER(SEARCH("Exxon",F2811)),"Exxonsecrets",IF(ISNUMBER(SEARCH("wikipedia",F2811)),"Wikipedia",IF(ISNUMBER(SEARCH("greenpeace",F2811)),"Greenpeace",IF(ISNUMBER(SEARCH("Polluterwatch",F2811)),"Polluterwatch",IF(F2811="","","Other")))))))</f>
        <v/>
      </c>
      <c r="H2811">
        <f>LEN(B2811)</f>
        <v>14</v>
      </c>
    </row>
    <row r="2812" spans="1:9" ht="15.75" customHeight="1" x14ac:dyDescent="0.2">
      <c r="A2812" s="3" t="s">
        <v>2755</v>
      </c>
      <c r="B2812" s="3" t="s">
        <v>2755</v>
      </c>
      <c r="C2812" s="3" t="s">
        <v>25</v>
      </c>
      <c r="D2812" s="3" t="s">
        <v>17</v>
      </c>
      <c r="F2812" s="3" t="s">
        <v>17</v>
      </c>
      <c r="G2812" s="3" t="str">
        <f>IF(ISNUMBER(SEARCH("Sourcewatch",F2812)),"Sourcewatch",IF(ISNUMBER(SEARCH("desmog",F2812)),"Desmog",IF(ISNUMBER(SEARCH("Exxon",F2812)),"Exxonsecrets",IF(ISNUMBER(SEARCH("wikipedia",F2812)),"Wikipedia",IF(ISNUMBER(SEARCH("greenpeace",F2812)),"Greenpeace",IF(ISNUMBER(SEARCH("Polluterwatch",F2812)),"Polluterwatch",IF(F2812="","","Other")))))))</f>
        <v/>
      </c>
      <c r="H2812">
        <f>LEN(B2812)</f>
        <v>14</v>
      </c>
    </row>
    <row r="2813" spans="1:9" ht="15.75" customHeight="1" x14ac:dyDescent="0.2">
      <c r="A2813" s="3" t="s">
        <v>2756</v>
      </c>
      <c r="B2813" s="3" t="s">
        <v>2756</v>
      </c>
      <c r="C2813" s="3" t="s">
        <v>25</v>
      </c>
      <c r="D2813" s="3" t="s">
        <v>17</v>
      </c>
      <c r="F2813" s="3" t="s">
        <v>17</v>
      </c>
      <c r="G2813" s="3" t="str">
        <f>IF(ISNUMBER(SEARCH("Sourcewatch",F2813)),"Sourcewatch",IF(ISNUMBER(SEARCH("desmog",F2813)),"Desmog",IF(ISNUMBER(SEARCH("Exxon",F2813)),"Exxonsecrets",IF(ISNUMBER(SEARCH("wikipedia",F2813)),"Wikipedia",IF(ISNUMBER(SEARCH("greenpeace",F2813)),"Greenpeace",IF(ISNUMBER(SEARCH("Polluterwatch",F2813)),"Polluterwatch",IF(F2813="","","Other")))))))</f>
        <v/>
      </c>
      <c r="H2813">
        <f>LEN(B2813)</f>
        <v>13</v>
      </c>
    </row>
    <row r="2814" spans="1:9" ht="15.75" customHeight="1" x14ac:dyDescent="0.2">
      <c r="A2814" s="3" t="s">
        <v>2757</v>
      </c>
      <c r="B2814" s="3" t="s">
        <v>2757</v>
      </c>
      <c r="C2814" s="3" t="s">
        <v>25</v>
      </c>
      <c r="D2814" s="3" t="s">
        <v>17</v>
      </c>
      <c r="F2814" s="3" t="s">
        <v>17</v>
      </c>
      <c r="G2814" s="3" t="str">
        <f>IF(ISNUMBER(SEARCH("Sourcewatch",F2814)),"Sourcewatch",IF(ISNUMBER(SEARCH("desmog",F2814)),"Desmog",IF(ISNUMBER(SEARCH("Exxon",F2814)),"Exxonsecrets",IF(ISNUMBER(SEARCH("wikipedia",F2814)),"Wikipedia",IF(ISNUMBER(SEARCH("greenpeace",F2814)),"Greenpeace",IF(ISNUMBER(SEARCH("Polluterwatch",F2814)),"Polluterwatch",IF(F2814="","","Other")))))))</f>
        <v/>
      </c>
      <c r="H2814">
        <f>LEN(B2814)</f>
        <v>13</v>
      </c>
    </row>
    <row r="2815" spans="1:9" ht="15.75" customHeight="1" x14ac:dyDescent="0.2">
      <c r="A2815" s="3" t="s">
        <v>2758</v>
      </c>
      <c r="B2815" s="3" t="s">
        <v>2758</v>
      </c>
      <c r="C2815" s="3" t="s">
        <v>17</v>
      </c>
      <c r="D2815" s="3" t="s">
        <v>25</v>
      </c>
      <c r="G2815" s="3" t="str">
        <f>IF(ISNUMBER(SEARCH("Sourcewatch",F2815)),"Sourcewatch",IF(ISNUMBER(SEARCH("desmog",F2815)),"Desmog",IF(ISNUMBER(SEARCH("Exxon",F2815)),"Exxonsecrets",IF(ISNUMBER(SEARCH("wikipedia",F2815)),"Wikipedia",IF(ISNUMBER(SEARCH("greenpeace",F2815)),"Greenpeace",IF(ISNUMBER(SEARCH("Polluterwatch",F2815)),"Polluterwatch",IF(F2815="","","Other")))))))</f>
        <v/>
      </c>
      <c r="H2815">
        <f>LEN(B2815)</f>
        <v>21</v>
      </c>
    </row>
    <row r="2816" spans="1:9" ht="15.75" customHeight="1" x14ac:dyDescent="0.2">
      <c r="A2816" s="3" t="s">
        <v>2759</v>
      </c>
      <c r="B2816" s="3" t="s">
        <v>2759</v>
      </c>
      <c r="C2816" s="3" t="s">
        <v>25</v>
      </c>
      <c r="D2816" s="3" t="s">
        <v>17</v>
      </c>
      <c r="F2816" s="3" t="s">
        <v>17</v>
      </c>
      <c r="G2816" s="3" t="str">
        <f>IF(ISNUMBER(SEARCH("Sourcewatch",F2816)),"Sourcewatch",IF(ISNUMBER(SEARCH("desmog",F2816)),"Desmog",IF(ISNUMBER(SEARCH("Exxon",F2816)),"Exxonsecrets",IF(ISNUMBER(SEARCH("wikipedia",F2816)),"Wikipedia",IF(ISNUMBER(SEARCH("greenpeace",F2816)),"Greenpeace",IF(ISNUMBER(SEARCH("Polluterwatch",F2816)),"Polluterwatch",IF(F2816="","","Other")))))))</f>
        <v/>
      </c>
      <c r="H2816">
        <f>LEN(B2816)</f>
        <v>3</v>
      </c>
    </row>
    <row r="2817" spans="1:8" ht="15.75" customHeight="1" x14ac:dyDescent="0.2">
      <c r="A2817" s="3" t="s">
        <v>2760</v>
      </c>
      <c r="B2817" s="3" t="s">
        <v>2760</v>
      </c>
      <c r="D2817" s="3" t="s">
        <v>25</v>
      </c>
      <c r="G2817" s="3" t="str">
        <f>IF(ISNUMBER(SEARCH("Sourcewatch",F2817)),"Sourcewatch",IF(ISNUMBER(SEARCH("desmog",F2817)),"Desmog",IF(ISNUMBER(SEARCH("Exxon",F2817)),"Exxonsecrets",IF(ISNUMBER(SEARCH("wikipedia",F2817)),"Wikipedia",IF(ISNUMBER(SEARCH("greenpeace",F2817)),"Greenpeace",IF(ISNUMBER(SEARCH("Polluterwatch",F2817)),"Polluterwatch",IF(F2817="","","Other")))))))</f>
        <v/>
      </c>
      <c r="H2817">
        <f>LEN(B2817)</f>
        <v>17</v>
      </c>
    </row>
    <row r="2818" spans="1:8" ht="15.75" customHeight="1" x14ac:dyDescent="0.2">
      <c r="A2818" s="3" t="s">
        <v>2761</v>
      </c>
      <c r="B2818" s="3" t="s">
        <v>2761</v>
      </c>
      <c r="C2818" s="3" t="s">
        <v>25</v>
      </c>
      <c r="D2818" s="3" t="s">
        <v>17</v>
      </c>
      <c r="F2818" s="3" t="s">
        <v>17</v>
      </c>
      <c r="G2818" s="3" t="str">
        <f>IF(ISNUMBER(SEARCH("Sourcewatch",F2818)),"Sourcewatch",IF(ISNUMBER(SEARCH("desmog",F2818)),"Desmog",IF(ISNUMBER(SEARCH("Exxon",F2818)),"Exxonsecrets",IF(ISNUMBER(SEARCH("wikipedia",F2818)),"Wikipedia",IF(ISNUMBER(SEARCH("greenpeace",F2818)),"Greenpeace",IF(ISNUMBER(SEARCH("Polluterwatch",F2818)),"Polluterwatch",IF(F2818="","","Other")))))))</f>
        <v/>
      </c>
      <c r="H2818">
        <f>LEN(B2818)</f>
        <v>5</v>
      </c>
    </row>
    <row r="2819" spans="1:8" ht="15.75" customHeight="1" x14ac:dyDescent="0.2">
      <c r="A2819" s="3" t="s">
        <v>2762</v>
      </c>
      <c r="B2819" s="3" t="s">
        <v>2762</v>
      </c>
      <c r="C2819" s="3" t="s">
        <v>25</v>
      </c>
      <c r="D2819" s="3" t="s">
        <v>17</v>
      </c>
      <c r="F2819" s="3" t="s">
        <v>17</v>
      </c>
      <c r="G2819" s="3" t="str">
        <f>IF(ISNUMBER(SEARCH("Sourcewatch",F2819)),"Sourcewatch",IF(ISNUMBER(SEARCH("desmog",F2819)),"Desmog",IF(ISNUMBER(SEARCH("Exxon",F2819)),"Exxonsecrets",IF(ISNUMBER(SEARCH("wikipedia",F2819)),"Wikipedia",IF(ISNUMBER(SEARCH("greenpeace",F2819)),"Greenpeace",IF(ISNUMBER(SEARCH("Polluterwatch",F2819)),"Polluterwatch",IF(F2819="","","Other")))))))</f>
        <v/>
      </c>
      <c r="H2819">
        <f>LEN(B2819)</f>
        <v>15</v>
      </c>
    </row>
    <row r="2820" spans="1:8" ht="15.75" customHeight="1" x14ac:dyDescent="0.2">
      <c r="A2820" s="3" t="s">
        <v>2763</v>
      </c>
      <c r="B2820" s="3" t="s">
        <v>2763</v>
      </c>
      <c r="C2820" s="3" t="s">
        <v>25</v>
      </c>
      <c r="D2820" s="3" t="s">
        <v>17</v>
      </c>
      <c r="F2820" s="3" t="s">
        <v>17</v>
      </c>
      <c r="G2820" s="3" t="str">
        <f>IF(ISNUMBER(SEARCH("Sourcewatch",F2820)),"Sourcewatch",IF(ISNUMBER(SEARCH("desmog",F2820)),"Desmog",IF(ISNUMBER(SEARCH("Exxon",F2820)),"Exxonsecrets",IF(ISNUMBER(SEARCH("wikipedia",F2820)),"Wikipedia",IF(ISNUMBER(SEARCH("greenpeace",F2820)),"Greenpeace",IF(ISNUMBER(SEARCH("Polluterwatch",F2820)),"Polluterwatch",IF(F2820="","","Other")))))))</f>
        <v/>
      </c>
      <c r="H2820">
        <f>LEN(B2820)</f>
        <v>17</v>
      </c>
    </row>
    <row r="2821" spans="1:8" ht="15.75" customHeight="1" x14ac:dyDescent="0.2">
      <c r="A2821" s="3" t="s">
        <v>2764</v>
      </c>
      <c r="B2821" s="3" t="s">
        <v>2764</v>
      </c>
      <c r="C2821" s="3" t="s">
        <v>25</v>
      </c>
      <c r="D2821" s="3" t="s">
        <v>17</v>
      </c>
      <c r="F2821" s="3" t="s">
        <v>17</v>
      </c>
      <c r="G2821" s="3" t="str">
        <f>IF(ISNUMBER(SEARCH("Sourcewatch",F2821)),"Sourcewatch",IF(ISNUMBER(SEARCH("desmog",F2821)),"Desmog",IF(ISNUMBER(SEARCH("Exxon",F2821)),"Exxonsecrets",IF(ISNUMBER(SEARCH("wikipedia",F2821)),"Wikipedia",IF(ISNUMBER(SEARCH("greenpeace",F2821)),"Greenpeace",IF(ISNUMBER(SEARCH("Polluterwatch",F2821)),"Polluterwatch",IF(F2821="","","Other")))))))</f>
        <v/>
      </c>
      <c r="H2821">
        <f>LEN(B2821)</f>
        <v>5</v>
      </c>
    </row>
    <row r="2822" spans="1:8" ht="15.75" customHeight="1" x14ac:dyDescent="0.2">
      <c r="A2822" s="3" t="s">
        <v>2765</v>
      </c>
      <c r="B2822" s="3" t="s">
        <v>2765</v>
      </c>
      <c r="C2822" s="3" t="s">
        <v>25</v>
      </c>
      <c r="D2822" s="3" t="s">
        <v>17</v>
      </c>
      <c r="F2822" s="3" t="s">
        <v>17</v>
      </c>
      <c r="G2822" s="3" t="str">
        <f>IF(ISNUMBER(SEARCH("Sourcewatch",F2822)),"Sourcewatch",IF(ISNUMBER(SEARCH("desmog",F2822)),"Desmog",IF(ISNUMBER(SEARCH("Exxon",F2822)),"Exxonsecrets",IF(ISNUMBER(SEARCH("wikipedia",F2822)),"Wikipedia",IF(ISNUMBER(SEARCH("greenpeace",F2822)),"Greenpeace",IF(ISNUMBER(SEARCH("Polluterwatch",F2822)),"Polluterwatch",IF(F2822="","","Other")))))))</f>
        <v/>
      </c>
      <c r="H2822">
        <f>LEN(B2822)</f>
        <v>13</v>
      </c>
    </row>
    <row r="2823" spans="1:8" ht="15.75" customHeight="1" x14ac:dyDescent="0.2">
      <c r="A2823" s="3" t="s">
        <v>2766</v>
      </c>
      <c r="B2823" s="3" t="s">
        <v>2766</v>
      </c>
      <c r="C2823" s="3" t="s">
        <v>17</v>
      </c>
      <c r="D2823" s="3" t="s">
        <v>25</v>
      </c>
      <c r="G2823" s="3" t="str">
        <f>IF(ISNUMBER(SEARCH("Sourcewatch",F2823)),"Sourcewatch",IF(ISNUMBER(SEARCH("desmog",F2823)),"Desmog",IF(ISNUMBER(SEARCH("Exxon",F2823)),"Exxonsecrets",IF(ISNUMBER(SEARCH("wikipedia",F2823)),"Wikipedia",IF(ISNUMBER(SEARCH("greenpeace",F2823)),"Greenpeace",IF(ISNUMBER(SEARCH("Polluterwatch",F2823)),"Polluterwatch",IF(F2823="","","Other")))))))</f>
        <v/>
      </c>
      <c r="H2823">
        <f>LEN(B2823)</f>
        <v>34</v>
      </c>
    </row>
    <row r="2824" spans="1:8" ht="15.75" customHeight="1" x14ac:dyDescent="0.2">
      <c r="A2824" s="3" t="s">
        <v>2767</v>
      </c>
      <c r="B2824" s="3" t="s">
        <v>2767</v>
      </c>
      <c r="C2824" s="6" t="s">
        <v>25</v>
      </c>
      <c r="D2824" s="3" t="s">
        <v>17</v>
      </c>
      <c r="F2824" s="3" t="s">
        <v>17</v>
      </c>
      <c r="G2824" s="3" t="str">
        <f>IF(ISNUMBER(SEARCH("Sourcewatch",F2824)),"Sourcewatch",IF(ISNUMBER(SEARCH("desmog",F2824)),"Desmog",IF(ISNUMBER(SEARCH("Exxon",F2824)),"Exxonsecrets",IF(ISNUMBER(SEARCH("wikipedia",F2824)),"Wikipedia",IF(ISNUMBER(SEARCH("greenpeace",F2824)),"Greenpeace",IF(ISNUMBER(SEARCH("Polluterwatch",F2824)),"Polluterwatch",IF(F2824="","","Other")))))))</f>
        <v/>
      </c>
      <c r="H2824">
        <f>LEN(B2824)</f>
        <v>8</v>
      </c>
    </row>
    <row r="2825" spans="1:8" ht="15.75" customHeight="1" x14ac:dyDescent="0.2">
      <c r="A2825" s="3" t="s">
        <v>2768</v>
      </c>
      <c r="B2825" s="3" t="s">
        <v>2768</v>
      </c>
      <c r="C2825" s="6" t="s">
        <v>25</v>
      </c>
      <c r="D2825" s="3" t="s">
        <v>17</v>
      </c>
      <c r="F2825" s="3" t="s">
        <v>17</v>
      </c>
      <c r="G2825" s="3" t="str">
        <f>IF(ISNUMBER(SEARCH("Sourcewatch",F2825)),"Sourcewatch",IF(ISNUMBER(SEARCH("desmog",F2825)),"Desmog",IF(ISNUMBER(SEARCH("Exxon",F2825)),"Exxonsecrets",IF(ISNUMBER(SEARCH("wikipedia",F2825)),"Wikipedia",IF(ISNUMBER(SEARCH("greenpeace",F2825)),"Greenpeace",IF(ISNUMBER(SEARCH("Polluterwatch",F2825)),"Polluterwatch",IF(F2825="","","Other")))))))</f>
        <v/>
      </c>
      <c r="H2825">
        <f>LEN(B2825)</f>
        <v>8</v>
      </c>
    </row>
    <row r="2826" spans="1:8" ht="15.75" customHeight="1" x14ac:dyDescent="0.2">
      <c r="A2826" s="3" t="s">
        <v>2769</v>
      </c>
      <c r="B2826" s="3" t="s">
        <v>2769</v>
      </c>
      <c r="C2826" s="6" t="s">
        <v>25</v>
      </c>
      <c r="D2826" s="3" t="s">
        <v>17</v>
      </c>
      <c r="F2826" s="3" t="s">
        <v>17</v>
      </c>
      <c r="G2826" s="3" t="str">
        <f>IF(ISNUMBER(SEARCH("Sourcewatch",F2826)),"Sourcewatch",IF(ISNUMBER(SEARCH("desmog",F2826)),"Desmog",IF(ISNUMBER(SEARCH("Exxon",F2826)),"Exxonsecrets",IF(ISNUMBER(SEARCH("wikipedia",F2826)),"Wikipedia",IF(ISNUMBER(SEARCH("greenpeace",F2826)),"Greenpeace",IF(ISNUMBER(SEARCH("Polluterwatch",F2826)),"Polluterwatch",IF(F2826="","","Other")))))))</f>
        <v/>
      </c>
      <c r="H2826">
        <f>LEN(B2826)</f>
        <v>7</v>
      </c>
    </row>
    <row r="2827" spans="1:8" ht="15.75" customHeight="1" x14ac:dyDescent="0.2">
      <c r="A2827" s="3" t="s">
        <v>2770</v>
      </c>
      <c r="B2827" s="3" t="s">
        <v>2770</v>
      </c>
      <c r="C2827" s="6" t="s">
        <v>25</v>
      </c>
      <c r="D2827" s="3" t="s">
        <v>17</v>
      </c>
      <c r="F2827" s="3" t="s">
        <v>17</v>
      </c>
      <c r="G2827" s="3" t="str">
        <f>IF(ISNUMBER(SEARCH("Sourcewatch",F2827)),"Sourcewatch",IF(ISNUMBER(SEARCH("desmog",F2827)),"Desmog",IF(ISNUMBER(SEARCH("Exxon",F2827)),"Exxonsecrets",IF(ISNUMBER(SEARCH("wikipedia",F2827)),"Wikipedia",IF(ISNUMBER(SEARCH("greenpeace",F2827)),"Greenpeace",IF(ISNUMBER(SEARCH("Polluterwatch",F2827)),"Polluterwatch",IF(F2827="","","Other")))))))</f>
        <v/>
      </c>
      <c r="H2827">
        <f>LEN(B2827)</f>
        <v>8</v>
      </c>
    </row>
    <row r="2828" spans="1:8" ht="15.75" customHeight="1" x14ac:dyDescent="0.2">
      <c r="A2828" s="3" t="s">
        <v>2771</v>
      </c>
      <c r="B2828" s="3" t="s">
        <v>2771</v>
      </c>
      <c r="C2828" s="6" t="s">
        <v>25</v>
      </c>
      <c r="D2828" s="3" t="s">
        <v>17</v>
      </c>
      <c r="F2828" s="3" t="s">
        <v>17</v>
      </c>
      <c r="G2828" s="3" t="str">
        <f>IF(ISNUMBER(SEARCH("Sourcewatch",F2828)),"Sourcewatch",IF(ISNUMBER(SEARCH("desmog",F2828)),"Desmog",IF(ISNUMBER(SEARCH("Exxon",F2828)),"Exxonsecrets",IF(ISNUMBER(SEARCH("wikipedia",F2828)),"Wikipedia",IF(ISNUMBER(SEARCH("greenpeace",F2828)),"Greenpeace",IF(ISNUMBER(SEARCH("Polluterwatch",F2828)),"Polluterwatch",IF(F2828="","","Other")))))))</f>
        <v/>
      </c>
      <c r="H2828">
        <f>LEN(B2828)</f>
        <v>8</v>
      </c>
    </row>
    <row r="2829" spans="1:8" ht="15.75" customHeight="1" x14ac:dyDescent="0.2">
      <c r="A2829" s="3" t="s">
        <v>2772</v>
      </c>
      <c r="B2829" s="3" t="s">
        <v>2772</v>
      </c>
      <c r="C2829" s="6" t="s">
        <v>25</v>
      </c>
      <c r="D2829" s="3" t="s">
        <v>17</v>
      </c>
      <c r="F2829" s="3" t="s">
        <v>17</v>
      </c>
      <c r="G2829" s="3" t="str">
        <f>IF(ISNUMBER(SEARCH("Sourcewatch",F2829)),"Sourcewatch",IF(ISNUMBER(SEARCH("desmog",F2829)),"Desmog",IF(ISNUMBER(SEARCH("Exxon",F2829)),"Exxonsecrets",IF(ISNUMBER(SEARCH("wikipedia",F2829)),"Wikipedia",IF(ISNUMBER(SEARCH("greenpeace",F2829)),"Greenpeace",IF(ISNUMBER(SEARCH("Polluterwatch",F2829)),"Polluterwatch",IF(F2829="","","Other")))))))</f>
        <v/>
      </c>
      <c r="H2829">
        <f>LEN(B2829)</f>
        <v>11</v>
      </c>
    </row>
    <row r="2830" spans="1:8" ht="15.75" customHeight="1" x14ac:dyDescent="0.2">
      <c r="A2830" s="3" t="s">
        <v>2773</v>
      </c>
      <c r="B2830" s="3" t="s">
        <v>2773</v>
      </c>
      <c r="C2830" s="6" t="s">
        <v>25</v>
      </c>
      <c r="D2830" s="3" t="s">
        <v>17</v>
      </c>
      <c r="F2830" s="3" t="s">
        <v>17</v>
      </c>
      <c r="G2830" s="3" t="str">
        <f>IF(ISNUMBER(SEARCH("Sourcewatch",F2830)),"Sourcewatch",IF(ISNUMBER(SEARCH("desmog",F2830)),"Desmog",IF(ISNUMBER(SEARCH("Exxon",F2830)),"Exxonsecrets",IF(ISNUMBER(SEARCH("wikipedia",F2830)),"Wikipedia",IF(ISNUMBER(SEARCH("greenpeace",F2830)),"Greenpeace",IF(ISNUMBER(SEARCH("Polluterwatch",F2830)),"Polluterwatch",IF(F2830="","","Other")))))))</f>
        <v/>
      </c>
      <c r="H2830">
        <f>LEN(B2830)</f>
        <v>13</v>
      </c>
    </row>
    <row r="2831" spans="1:8" ht="15.75" customHeight="1" x14ac:dyDescent="0.2">
      <c r="A2831" s="3" t="s">
        <v>2774</v>
      </c>
      <c r="B2831" s="3" t="s">
        <v>2774</v>
      </c>
      <c r="C2831" s="6" t="s">
        <v>25</v>
      </c>
      <c r="D2831" s="3" t="s">
        <v>17</v>
      </c>
      <c r="F2831" s="3" t="s">
        <v>17</v>
      </c>
      <c r="G2831" s="3" t="str">
        <f>IF(ISNUMBER(SEARCH("Sourcewatch",F2831)),"Sourcewatch",IF(ISNUMBER(SEARCH("desmog",F2831)),"Desmog",IF(ISNUMBER(SEARCH("Exxon",F2831)),"Exxonsecrets",IF(ISNUMBER(SEARCH("wikipedia",F2831)),"Wikipedia",IF(ISNUMBER(SEARCH("greenpeace",F2831)),"Greenpeace",IF(ISNUMBER(SEARCH("Polluterwatch",F2831)),"Polluterwatch",IF(F2831="","","Other")))))))</f>
        <v/>
      </c>
      <c r="H2831">
        <f>LEN(B2831)</f>
        <v>9</v>
      </c>
    </row>
    <row r="2832" spans="1:8" ht="15.75" customHeight="1" x14ac:dyDescent="0.2">
      <c r="A2832" s="3" t="s">
        <v>2775</v>
      </c>
      <c r="B2832" s="3" t="s">
        <v>2775</v>
      </c>
      <c r="C2832" s="6" t="s">
        <v>25</v>
      </c>
      <c r="D2832" s="3" t="s">
        <v>17</v>
      </c>
      <c r="F2832" s="3" t="s">
        <v>17</v>
      </c>
      <c r="G2832" s="3" t="str">
        <f>IF(ISNUMBER(SEARCH("Sourcewatch",F2832)),"Sourcewatch",IF(ISNUMBER(SEARCH("desmog",F2832)),"Desmog",IF(ISNUMBER(SEARCH("Exxon",F2832)),"Exxonsecrets",IF(ISNUMBER(SEARCH("wikipedia",F2832)),"Wikipedia",IF(ISNUMBER(SEARCH("greenpeace",F2832)),"Greenpeace",IF(ISNUMBER(SEARCH("Polluterwatch",F2832)),"Polluterwatch",IF(F2832="","","Other")))))))</f>
        <v/>
      </c>
      <c r="H2832">
        <f>LEN(B2832)</f>
        <v>8</v>
      </c>
    </row>
    <row r="2833" spans="1:8" ht="15.75" customHeight="1" x14ac:dyDescent="0.2">
      <c r="A2833" s="3" t="s">
        <v>2776</v>
      </c>
      <c r="B2833" s="3" t="s">
        <v>2776</v>
      </c>
      <c r="C2833" s="6" t="s">
        <v>25</v>
      </c>
      <c r="D2833" s="3" t="s">
        <v>17</v>
      </c>
      <c r="F2833" s="3" t="s">
        <v>17</v>
      </c>
      <c r="G2833" s="3" t="str">
        <f>IF(ISNUMBER(SEARCH("Sourcewatch",F2833)),"Sourcewatch",IF(ISNUMBER(SEARCH("desmog",F2833)),"Desmog",IF(ISNUMBER(SEARCH("Exxon",F2833)),"Exxonsecrets",IF(ISNUMBER(SEARCH("wikipedia",F2833)),"Wikipedia",IF(ISNUMBER(SEARCH("greenpeace",F2833)),"Greenpeace",IF(ISNUMBER(SEARCH("Polluterwatch",F2833)),"Polluterwatch",IF(F2833="","","Other")))))))</f>
        <v/>
      </c>
      <c r="H2833">
        <f>LEN(B2833)</f>
        <v>6</v>
      </c>
    </row>
    <row r="2834" spans="1:8" ht="15.75" customHeight="1" x14ac:dyDescent="0.2">
      <c r="A2834" s="3" t="s">
        <v>2777</v>
      </c>
      <c r="B2834" s="3" t="s">
        <v>2777</v>
      </c>
      <c r="C2834" s="3" t="s">
        <v>25</v>
      </c>
      <c r="D2834" s="3" t="s">
        <v>17</v>
      </c>
      <c r="F2834" s="3" t="s">
        <v>17</v>
      </c>
      <c r="G2834" s="3" t="str">
        <f>IF(ISNUMBER(SEARCH("Sourcewatch",F2834)),"Sourcewatch",IF(ISNUMBER(SEARCH("desmog",F2834)),"Desmog",IF(ISNUMBER(SEARCH("Exxon",F2834)),"Exxonsecrets",IF(ISNUMBER(SEARCH("wikipedia",F2834)),"Wikipedia",IF(ISNUMBER(SEARCH("greenpeace",F2834)),"Greenpeace",IF(ISNUMBER(SEARCH("Polluterwatch",F2834)),"Polluterwatch",IF(F2834="","","Other")))))))</f>
        <v/>
      </c>
      <c r="H2834">
        <f>LEN(B2834)</f>
        <v>7</v>
      </c>
    </row>
    <row r="2835" spans="1:8" ht="15.75" customHeight="1" x14ac:dyDescent="0.2">
      <c r="A2835" s="3" t="s">
        <v>2778</v>
      </c>
      <c r="B2835" s="3" t="s">
        <v>2778</v>
      </c>
      <c r="C2835" s="3" t="s">
        <v>25</v>
      </c>
      <c r="D2835" s="3" t="s">
        <v>17</v>
      </c>
      <c r="F2835" s="3" t="s">
        <v>17</v>
      </c>
      <c r="G2835" s="3" t="str">
        <f>IF(ISNUMBER(SEARCH("Sourcewatch",F2835)),"Sourcewatch",IF(ISNUMBER(SEARCH("desmog",F2835)),"Desmog",IF(ISNUMBER(SEARCH("Exxon",F2835)),"Exxonsecrets",IF(ISNUMBER(SEARCH("wikipedia",F2835)),"Wikipedia",IF(ISNUMBER(SEARCH("greenpeace",F2835)),"Greenpeace",IF(ISNUMBER(SEARCH("Polluterwatch",F2835)),"Polluterwatch",IF(F2835="","","Other")))))))</f>
        <v/>
      </c>
      <c r="H2835">
        <f>LEN(B2835)</f>
        <v>10</v>
      </c>
    </row>
    <row r="2836" spans="1:8" ht="15.75" customHeight="1" x14ac:dyDescent="0.2">
      <c r="A2836" s="3" t="s">
        <v>2779</v>
      </c>
      <c r="B2836" s="3" t="s">
        <v>2779</v>
      </c>
      <c r="C2836" s="3" t="s">
        <v>25</v>
      </c>
      <c r="D2836" s="3" t="s">
        <v>17</v>
      </c>
      <c r="F2836" s="3" t="s">
        <v>17</v>
      </c>
      <c r="G2836" s="3" t="str">
        <f>IF(ISNUMBER(SEARCH("Sourcewatch",F2836)),"Sourcewatch",IF(ISNUMBER(SEARCH("desmog",F2836)),"Desmog",IF(ISNUMBER(SEARCH("Exxon",F2836)),"Exxonsecrets",IF(ISNUMBER(SEARCH("wikipedia",F2836)),"Wikipedia",IF(ISNUMBER(SEARCH("greenpeace",F2836)),"Greenpeace",IF(ISNUMBER(SEARCH("Polluterwatch",F2836)),"Polluterwatch",IF(F2836="","","Other")))))))</f>
        <v/>
      </c>
      <c r="H2836">
        <f>LEN(B2836)</f>
        <v>10</v>
      </c>
    </row>
    <row r="2837" spans="1:8" ht="15.75" customHeight="1" x14ac:dyDescent="0.2">
      <c r="A2837" s="3" t="s">
        <v>2780</v>
      </c>
      <c r="B2837" s="3" t="s">
        <v>2780</v>
      </c>
      <c r="C2837" s="3" t="s">
        <v>25</v>
      </c>
      <c r="D2837" s="3" t="s">
        <v>17</v>
      </c>
      <c r="F2837" s="3" t="s">
        <v>17</v>
      </c>
      <c r="G2837" s="3" t="str">
        <f>IF(ISNUMBER(SEARCH("Sourcewatch",F2837)),"Sourcewatch",IF(ISNUMBER(SEARCH("desmog",F2837)),"Desmog",IF(ISNUMBER(SEARCH("Exxon",F2837)),"Exxonsecrets",IF(ISNUMBER(SEARCH("wikipedia",F2837)),"Wikipedia",IF(ISNUMBER(SEARCH("greenpeace",F2837)),"Greenpeace",IF(ISNUMBER(SEARCH("Polluterwatch",F2837)),"Polluterwatch",IF(F2837="","","Other")))))))</f>
        <v/>
      </c>
      <c r="H2837">
        <f>LEN(B2837)</f>
        <v>8</v>
      </c>
    </row>
    <row r="2838" spans="1:8" ht="15.75" customHeight="1" x14ac:dyDescent="0.2">
      <c r="A2838" s="3" t="s">
        <v>2781</v>
      </c>
      <c r="B2838" s="3" t="s">
        <v>2781</v>
      </c>
      <c r="C2838" s="3" t="s">
        <v>25</v>
      </c>
      <c r="D2838" s="3" t="s">
        <v>17</v>
      </c>
      <c r="F2838" s="3" t="s">
        <v>17</v>
      </c>
      <c r="G2838" s="3" t="str">
        <f>IF(ISNUMBER(SEARCH("Sourcewatch",F2838)),"Sourcewatch",IF(ISNUMBER(SEARCH("desmog",F2838)),"Desmog",IF(ISNUMBER(SEARCH("Exxon",F2838)),"Exxonsecrets",IF(ISNUMBER(SEARCH("wikipedia",F2838)),"Wikipedia",IF(ISNUMBER(SEARCH("greenpeace",F2838)),"Greenpeace",IF(ISNUMBER(SEARCH("Polluterwatch",F2838)),"Polluterwatch",IF(F2838="","","Other")))))))</f>
        <v/>
      </c>
      <c r="H2838">
        <f>LEN(B2838)</f>
        <v>12</v>
      </c>
    </row>
    <row r="2839" spans="1:8" ht="15.75" customHeight="1" x14ac:dyDescent="0.2">
      <c r="A2839" s="3" t="s">
        <v>2782</v>
      </c>
      <c r="B2839" s="3" t="s">
        <v>2782</v>
      </c>
      <c r="C2839" s="3" t="s">
        <v>25</v>
      </c>
      <c r="D2839" s="3" t="s">
        <v>17</v>
      </c>
      <c r="F2839" s="3" t="s">
        <v>17</v>
      </c>
      <c r="G2839" s="3" t="str">
        <f>IF(ISNUMBER(SEARCH("Sourcewatch",F2839)),"Sourcewatch",IF(ISNUMBER(SEARCH("desmog",F2839)),"Desmog",IF(ISNUMBER(SEARCH("Exxon",F2839)),"Exxonsecrets",IF(ISNUMBER(SEARCH("wikipedia",F2839)),"Wikipedia",IF(ISNUMBER(SEARCH("greenpeace",F2839)),"Greenpeace",IF(ISNUMBER(SEARCH("Polluterwatch",F2839)),"Polluterwatch",IF(F2839="","","Other")))))))</f>
        <v/>
      </c>
      <c r="H2839">
        <f>LEN(B2839)</f>
        <v>17</v>
      </c>
    </row>
    <row r="2840" spans="1:8" ht="15.75" customHeight="1" x14ac:dyDescent="0.2">
      <c r="A2840" s="3" t="s">
        <v>2783</v>
      </c>
      <c r="B2840" s="3" t="s">
        <v>2783</v>
      </c>
      <c r="C2840" s="3" t="s">
        <v>25</v>
      </c>
      <c r="D2840" s="3" t="s">
        <v>17</v>
      </c>
      <c r="F2840" s="3" t="s">
        <v>17</v>
      </c>
      <c r="G2840" s="3" t="str">
        <f>IF(ISNUMBER(SEARCH("Sourcewatch",F2840)),"Sourcewatch",IF(ISNUMBER(SEARCH("desmog",F2840)),"Desmog",IF(ISNUMBER(SEARCH("Exxon",F2840)),"Exxonsecrets",IF(ISNUMBER(SEARCH("wikipedia",F2840)),"Wikipedia",IF(ISNUMBER(SEARCH("greenpeace",F2840)),"Greenpeace",IF(ISNUMBER(SEARCH("Polluterwatch",F2840)),"Polluterwatch",IF(F2840="","","Other")))))))</f>
        <v/>
      </c>
      <c r="H2840">
        <f>LEN(B2840)</f>
        <v>12</v>
      </c>
    </row>
    <row r="2841" spans="1:8" ht="15.75" customHeight="1" x14ac:dyDescent="0.2">
      <c r="A2841" s="3" t="s">
        <v>2784</v>
      </c>
      <c r="B2841" s="3" t="s">
        <v>2784</v>
      </c>
      <c r="C2841" s="3" t="s">
        <v>17</v>
      </c>
      <c r="D2841" s="3" t="s">
        <v>17</v>
      </c>
      <c r="F2841" s="3" t="s">
        <v>2785</v>
      </c>
      <c r="G2841" s="3" t="str">
        <f>IF(ISNUMBER(SEARCH("Sourcewatch",F2841)),"Sourcewatch",IF(ISNUMBER(SEARCH("desmog",F2841)),"Desmog",IF(ISNUMBER(SEARCH("Exxon",F2841)),"Exxonsecrets",IF(ISNUMBER(SEARCH("wikipedia",F2841)),"Wikipedia",IF(ISNUMBER(SEARCH("greenpeace",F2841)),"Greenpeace",IF(ISNUMBER(SEARCH("Polluterwatch",F2841)),"Polluterwatch",IF(F2841="","","Other")))))))</f>
        <v>Sourcewatch</v>
      </c>
      <c r="H2841">
        <f>LEN(B2841)</f>
        <v>24</v>
      </c>
    </row>
    <row r="2842" spans="1:8" ht="15.75" customHeight="1" x14ac:dyDescent="0.2">
      <c r="A2842" s="3" t="s">
        <v>2786</v>
      </c>
      <c r="B2842" s="3" t="s">
        <v>2786</v>
      </c>
      <c r="C2842" s="3" t="s">
        <v>17</v>
      </c>
      <c r="D2842" s="3" t="s">
        <v>17</v>
      </c>
      <c r="F2842" s="3" t="s">
        <v>2787</v>
      </c>
      <c r="G2842" s="3" t="str">
        <f>IF(ISNUMBER(SEARCH("Sourcewatch",F2842)),"Sourcewatch",IF(ISNUMBER(SEARCH("desmog",F2842)),"Desmog",IF(ISNUMBER(SEARCH("Exxon",F2842)),"Exxonsecrets",IF(ISNUMBER(SEARCH("wikipedia",F2842)),"Wikipedia",IF(ISNUMBER(SEARCH("greenpeace",F2842)),"Greenpeace",IF(ISNUMBER(SEARCH("Polluterwatch",F2842)),"Polluterwatch",IF(F2842="","","Other")))))))</f>
        <v>Desmog</v>
      </c>
      <c r="H2842">
        <f>LEN(B2842)</f>
        <v>44</v>
      </c>
    </row>
    <row r="2843" spans="1:8" ht="15.75" customHeight="1" x14ac:dyDescent="0.2">
      <c r="A2843" s="3" t="s">
        <v>2788</v>
      </c>
      <c r="B2843" s="3" t="s">
        <v>2788</v>
      </c>
      <c r="C2843" s="3" t="s">
        <v>25</v>
      </c>
      <c r="D2843" s="3" t="s">
        <v>17</v>
      </c>
      <c r="F2843" s="3" t="s">
        <v>17</v>
      </c>
      <c r="G2843" s="3" t="str">
        <f>IF(ISNUMBER(SEARCH("Sourcewatch",F2843)),"Sourcewatch",IF(ISNUMBER(SEARCH("desmog",F2843)),"Desmog",IF(ISNUMBER(SEARCH("Exxon",F2843)),"Exxonsecrets",IF(ISNUMBER(SEARCH("wikipedia",F2843)),"Wikipedia",IF(ISNUMBER(SEARCH("greenpeace",F2843)),"Greenpeace",IF(ISNUMBER(SEARCH("Polluterwatch",F2843)),"Polluterwatch",IF(F2843="","","Other")))))))</f>
        <v/>
      </c>
      <c r="H2843">
        <f>LEN(B2843)</f>
        <v>18</v>
      </c>
    </row>
    <row r="2844" spans="1:8" ht="15.75" customHeight="1" x14ac:dyDescent="0.2">
      <c r="A2844" s="3" t="s">
        <v>2789</v>
      </c>
      <c r="B2844" s="3" t="s">
        <v>2789</v>
      </c>
      <c r="C2844" s="3" t="s">
        <v>25</v>
      </c>
      <c r="D2844" s="3" t="s">
        <v>17</v>
      </c>
      <c r="F2844" s="3" t="s">
        <v>17</v>
      </c>
      <c r="G2844" s="3" t="str">
        <f>IF(ISNUMBER(SEARCH("Sourcewatch",F2844)),"Sourcewatch",IF(ISNUMBER(SEARCH("desmog",F2844)),"Desmog",IF(ISNUMBER(SEARCH("Exxon",F2844)),"Exxonsecrets",IF(ISNUMBER(SEARCH("wikipedia",F2844)),"Wikipedia",IF(ISNUMBER(SEARCH("greenpeace",F2844)),"Greenpeace",IF(ISNUMBER(SEARCH("Polluterwatch",F2844)),"Polluterwatch",IF(F2844="","","Other")))))))</f>
        <v/>
      </c>
      <c r="H2844">
        <f>LEN(B2844)</f>
        <v>4</v>
      </c>
    </row>
    <row r="2845" spans="1:8" ht="15.75" customHeight="1" x14ac:dyDescent="0.2">
      <c r="A2845" s="3" t="s">
        <v>2790</v>
      </c>
      <c r="B2845" s="3" t="s">
        <v>2790</v>
      </c>
      <c r="C2845" s="3" t="s">
        <v>25</v>
      </c>
      <c r="D2845" s="3" t="s">
        <v>17</v>
      </c>
      <c r="F2845" s="3" t="s">
        <v>17</v>
      </c>
      <c r="G2845" s="3" t="str">
        <f>IF(ISNUMBER(SEARCH("Sourcewatch",F2845)),"Sourcewatch",IF(ISNUMBER(SEARCH("desmog",F2845)),"Desmog",IF(ISNUMBER(SEARCH("Exxon",F2845)),"Exxonsecrets",IF(ISNUMBER(SEARCH("wikipedia",F2845)),"Wikipedia",IF(ISNUMBER(SEARCH("greenpeace",F2845)),"Greenpeace",IF(ISNUMBER(SEARCH("Polluterwatch",F2845)),"Polluterwatch",IF(F2845="","","Other")))))))</f>
        <v/>
      </c>
      <c r="H2845">
        <f>LEN(B2845)</f>
        <v>10</v>
      </c>
    </row>
    <row r="2846" spans="1:8" ht="15.75" customHeight="1" x14ac:dyDescent="0.2">
      <c r="A2846" s="3" t="s">
        <v>2791</v>
      </c>
      <c r="B2846" s="3" t="s">
        <v>2791</v>
      </c>
      <c r="C2846" s="3" t="s">
        <v>25</v>
      </c>
      <c r="D2846" s="3" t="s">
        <v>17</v>
      </c>
      <c r="F2846" s="3" t="s">
        <v>17</v>
      </c>
      <c r="G2846" s="3" t="str">
        <f>IF(ISNUMBER(SEARCH("Sourcewatch",F2846)),"Sourcewatch",IF(ISNUMBER(SEARCH("desmog",F2846)),"Desmog",IF(ISNUMBER(SEARCH("Exxon",F2846)),"Exxonsecrets",IF(ISNUMBER(SEARCH("wikipedia",F2846)),"Wikipedia",IF(ISNUMBER(SEARCH("greenpeace",F2846)),"Greenpeace",IF(ISNUMBER(SEARCH("Polluterwatch",F2846)),"Polluterwatch",IF(F2846="","","Other")))))))</f>
        <v/>
      </c>
      <c r="H2846">
        <f>LEN(B2846)</f>
        <v>8</v>
      </c>
    </row>
    <row r="2847" spans="1:8" ht="15.75" customHeight="1" x14ac:dyDescent="0.2">
      <c r="A2847" s="3" t="s">
        <v>2792</v>
      </c>
      <c r="B2847" s="3" t="s">
        <v>2792</v>
      </c>
      <c r="C2847" s="3" t="s">
        <v>25</v>
      </c>
      <c r="D2847" s="3" t="s">
        <v>17</v>
      </c>
      <c r="F2847" s="3" t="s">
        <v>17</v>
      </c>
      <c r="G2847" s="3" t="str">
        <f>IF(ISNUMBER(SEARCH("Sourcewatch",F2847)),"Sourcewatch",IF(ISNUMBER(SEARCH("desmog",F2847)),"Desmog",IF(ISNUMBER(SEARCH("Exxon",F2847)),"Exxonsecrets",IF(ISNUMBER(SEARCH("wikipedia",F2847)),"Wikipedia",IF(ISNUMBER(SEARCH("greenpeace",F2847)),"Greenpeace",IF(ISNUMBER(SEARCH("Polluterwatch",F2847)),"Polluterwatch",IF(F2847="","","Other")))))))</f>
        <v/>
      </c>
      <c r="H2847">
        <f>LEN(B2847)</f>
        <v>4</v>
      </c>
    </row>
    <row r="2848" spans="1:8" ht="15.75" customHeight="1" x14ac:dyDescent="0.2">
      <c r="A2848" s="3" t="s">
        <v>2793</v>
      </c>
      <c r="B2848" s="3" t="s">
        <v>2793</v>
      </c>
      <c r="C2848" s="3" t="s">
        <v>25</v>
      </c>
      <c r="D2848" s="3" t="s">
        <v>17</v>
      </c>
      <c r="F2848" s="3" t="s">
        <v>17</v>
      </c>
      <c r="G2848" s="3" t="str">
        <f>IF(ISNUMBER(SEARCH("Sourcewatch",F2848)),"Sourcewatch",IF(ISNUMBER(SEARCH("desmog",F2848)),"Desmog",IF(ISNUMBER(SEARCH("Exxon",F2848)),"Exxonsecrets",IF(ISNUMBER(SEARCH("wikipedia",F2848)),"Wikipedia",IF(ISNUMBER(SEARCH("greenpeace",F2848)),"Greenpeace",IF(ISNUMBER(SEARCH("Polluterwatch",F2848)),"Polluterwatch",IF(F2848="","","Other")))))))</f>
        <v/>
      </c>
      <c r="H2848">
        <f>LEN(B2848)</f>
        <v>6</v>
      </c>
    </row>
    <row r="2849" spans="1:8" ht="15.75" customHeight="1" x14ac:dyDescent="0.2">
      <c r="A2849" s="3" t="s">
        <v>2794</v>
      </c>
      <c r="B2849" s="3" t="s">
        <v>2794</v>
      </c>
      <c r="C2849" s="3" t="s">
        <v>17</v>
      </c>
      <c r="D2849" s="3" t="s">
        <v>17</v>
      </c>
      <c r="F2849" s="3" t="s">
        <v>17</v>
      </c>
      <c r="G2849" s="3" t="str">
        <f>IF(ISNUMBER(SEARCH("Sourcewatch",F2849)),"Sourcewatch",IF(ISNUMBER(SEARCH("desmog",F2849)),"Desmog",IF(ISNUMBER(SEARCH("Exxon",F2849)),"Exxonsecrets",IF(ISNUMBER(SEARCH("wikipedia",F2849)),"Wikipedia",IF(ISNUMBER(SEARCH("greenpeace",F2849)),"Greenpeace",IF(ISNUMBER(SEARCH("Polluterwatch",F2849)),"Polluterwatch",IF(F2849="","","Other")))))))</f>
        <v/>
      </c>
      <c r="H2849">
        <f>LEN(B2849)</f>
        <v>24</v>
      </c>
    </row>
    <row r="2850" spans="1:8" ht="15.75" customHeight="1" x14ac:dyDescent="0.2">
      <c r="A2850" s="3" t="s">
        <v>2795</v>
      </c>
      <c r="B2850" s="3" t="s">
        <v>2795</v>
      </c>
      <c r="C2850" s="3" t="s">
        <v>25</v>
      </c>
      <c r="D2850" s="3" t="s">
        <v>17</v>
      </c>
      <c r="F2850" s="3" t="s">
        <v>17</v>
      </c>
      <c r="G2850" s="3" t="str">
        <f>IF(ISNUMBER(SEARCH("Sourcewatch",F2850)),"Sourcewatch",IF(ISNUMBER(SEARCH("desmog",F2850)),"Desmog",IF(ISNUMBER(SEARCH("Exxon",F2850)),"Exxonsecrets",IF(ISNUMBER(SEARCH("wikipedia",F2850)),"Wikipedia",IF(ISNUMBER(SEARCH("greenpeace",F2850)),"Greenpeace",IF(ISNUMBER(SEARCH("Polluterwatch",F2850)),"Polluterwatch",IF(F2850="","","Other")))))))</f>
        <v/>
      </c>
      <c r="H2850">
        <f>LEN(B2850)</f>
        <v>12</v>
      </c>
    </row>
    <row r="2851" spans="1:8" ht="15.75" customHeight="1" x14ac:dyDescent="0.2">
      <c r="A2851" s="3" t="s">
        <v>2796</v>
      </c>
      <c r="B2851" s="3" t="s">
        <v>2796</v>
      </c>
      <c r="D2851" s="3" t="s">
        <v>17</v>
      </c>
      <c r="E2851" s="3" t="s">
        <v>27</v>
      </c>
      <c r="F2851" s="3" t="s">
        <v>17</v>
      </c>
      <c r="G2851" s="3" t="str">
        <f>IF(ISNUMBER(SEARCH("Sourcewatch",F2851)),"Sourcewatch",IF(ISNUMBER(SEARCH("desmog",F2851)),"Desmog",IF(ISNUMBER(SEARCH("Exxon",F2851)),"Exxonsecrets",IF(ISNUMBER(SEARCH("wikipedia",F2851)),"Wikipedia",IF(ISNUMBER(SEARCH("greenpeace",F2851)),"Greenpeace",IF(ISNUMBER(SEARCH("Polluterwatch",F2851)),"Polluterwatch",IF(F2851="","","Other")))))))</f>
        <v/>
      </c>
      <c r="H2851">
        <f>LEN(B2851)</f>
        <v>16</v>
      </c>
    </row>
    <row r="2852" spans="1:8" ht="15.75" customHeight="1" x14ac:dyDescent="0.2">
      <c r="A2852" s="3" t="s">
        <v>2797</v>
      </c>
      <c r="B2852" s="3" t="s">
        <v>2797</v>
      </c>
      <c r="C2852" s="3" t="s">
        <v>25</v>
      </c>
      <c r="D2852" s="3" t="s">
        <v>17</v>
      </c>
      <c r="F2852" s="3" t="s">
        <v>17</v>
      </c>
      <c r="G2852" s="3" t="str">
        <f>IF(ISNUMBER(SEARCH("Sourcewatch",F2852)),"Sourcewatch",IF(ISNUMBER(SEARCH("desmog",F2852)),"Desmog",IF(ISNUMBER(SEARCH("Exxon",F2852)),"Exxonsecrets",IF(ISNUMBER(SEARCH("wikipedia",F2852)),"Wikipedia",IF(ISNUMBER(SEARCH("greenpeace",F2852)),"Greenpeace",IF(ISNUMBER(SEARCH("Polluterwatch",F2852)),"Polluterwatch",IF(F2852="","","Other")))))))</f>
        <v/>
      </c>
      <c r="H2852">
        <f>LEN(B2852)</f>
        <v>21</v>
      </c>
    </row>
    <row r="2853" spans="1:8" ht="15.75" customHeight="1" x14ac:dyDescent="0.2">
      <c r="A2853" s="3" t="s">
        <v>2798</v>
      </c>
      <c r="B2853" s="3" t="s">
        <v>2798</v>
      </c>
      <c r="C2853" s="3" t="s">
        <v>25</v>
      </c>
      <c r="D2853" s="3" t="s">
        <v>17</v>
      </c>
      <c r="F2853" s="3" t="s">
        <v>17</v>
      </c>
      <c r="G2853" s="3" t="str">
        <f>IF(ISNUMBER(SEARCH("Sourcewatch",F2853)),"Sourcewatch",IF(ISNUMBER(SEARCH("desmog",F2853)),"Desmog",IF(ISNUMBER(SEARCH("Exxon",F2853)),"Exxonsecrets",IF(ISNUMBER(SEARCH("wikipedia",F2853)),"Wikipedia",IF(ISNUMBER(SEARCH("greenpeace",F2853)),"Greenpeace",IF(ISNUMBER(SEARCH("Polluterwatch",F2853)),"Polluterwatch",IF(F2853="","","Other")))))))</f>
        <v/>
      </c>
      <c r="H2853">
        <f>LEN(B2853)</f>
        <v>20</v>
      </c>
    </row>
    <row r="2854" spans="1:8" ht="15.75" customHeight="1" x14ac:dyDescent="0.2">
      <c r="A2854" s="3" t="s">
        <v>2799</v>
      </c>
      <c r="B2854" s="3" t="s">
        <v>2799</v>
      </c>
      <c r="C2854" s="3" t="s">
        <v>25</v>
      </c>
      <c r="D2854" s="3" t="s">
        <v>17</v>
      </c>
      <c r="F2854" s="3" t="s">
        <v>17</v>
      </c>
      <c r="G2854" s="3" t="str">
        <f>IF(ISNUMBER(SEARCH("Sourcewatch",F2854)),"Sourcewatch",IF(ISNUMBER(SEARCH("desmog",F2854)),"Desmog",IF(ISNUMBER(SEARCH("Exxon",F2854)),"Exxonsecrets",IF(ISNUMBER(SEARCH("wikipedia",F2854)),"Wikipedia",IF(ISNUMBER(SEARCH("greenpeace",F2854)),"Greenpeace",IF(ISNUMBER(SEARCH("Polluterwatch",F2854)),"Polluterwatch",IF(F2854="","","Other")))))))</f>
        <v/>
      </c>
      <c r="H2854">
        <f>LEN(B2854)</f>
        <v>6</v>
      </c>
    </row>
    <row r="2855" spans="1:8" ht="15.75" customHeight="1" x14ac:dyDescent="0.2">
      <c r="A2855" s="3" t="s">
        <v>2800</v>
      </c>
      <c r="B2855" s="3" t="s">
        <v>2800</v>
      </c>
      <c r="C2855" s="3" t="s">
        <v>25</v>
      </c>
      <c r="D2855" s="3" t="s">
        <v>17</v>
      </c>
      <c r="F2855" s="3" t="s">
        <v>17</v>
      </c>
      <c r="G2855" s="3" t="str">
        <f>IF(ISNUMBER(SEARCH("Sourcewatch",F2855)),"Sourcewatch",IF(ISNUMBER(SEARCH("desmog",F2855)),"Desmog",IF(ISNUMBER(SEARCH("Exxon",F2855)),"Exxonsecrets",IF(ISNUMBER(SEARCH("wikipedia",F2855)),"Wikipedia",IF(ISNUMBER(SEARCH("greenpeace",F2855)),"Greenpeace",IF(ISNUMBER(SEARCH("Polluterwatch",F2855)),"Polluterwatch",IF(F2855="","","Other")))))))</f>
        <v/>
      </c>
      <c r="H2855">
        <f>LEN(B2855)</f>
        <v>6</v>
      </c>
    </row>
    <row r="2856" spans="1:8" ht="15.75" customHeight="1" x14ac:dyDescent="0.2">
      <c r="A2856" s="3" t="s">
        <v>2801</v>
      </c>
      <c r="B2856" s="3" t="s">
        <v>2801</v>
      </c>
      <c r="C2856" s="3" t="s">
        <v>25</v>
      </c>
      <c r="D2856" s="3" t="s">
        <v>17</v>
      </c>
      <c r="F2856" s="3" t="s">
        <v>17</v>
      </c>
      <c r="G2856" s="3" t="str">
        <f>IF(ISNUMBER(SEARCH("Sourcewatch",F2856)),"Sourcewatch",IF(ISNUMBER(SEARCH("desmog",F2856)),"Desmog",IF(ISNUMBER(SEARCH("Exxon",F2856)),"Exxonsecrets",IF(ISNUMBER(SEARCH("wikipedia",F2856)),"Wikipedia",IF(ISNUMBER(SEARCH("greenpeace",F2856)),"Greenpeace",IF(ISNUMBER(SEARCH("Polluterwatch",F2856)),"Polluterwatch",IF(F2856="","","Other")))))))</f>
        <v/>
      </c>
      <c r="H2856">
        <f>LEN(B2856)</f>
        <v>5</v>
      </c>
    </row>
    <row r="2857" spans="1:8" ht="15.75" customHeight="1" x14ac:dyDescent="0.2">
      <c r="A2857" s="3" t="s">
        <v>2802</v>
      </c>
      <c r="B2857" s="3" t="s">
        <v>2802</v>
      </c>
      <c r="C2857" s="3" t="s">
        <v>25</v>
      </c>
      <c r="D2857" s="3" t="s">
        <v>17</v>
      </c>
      <c r="F2857" s="3" t="s">
        <v>17</v>
      </c>
      <c r="G2857" s="3" t="str">
        <f>IF(ISNUMBER(SEARCH("Sourcewatch",F2857)),"Sourcewatch",IF(ISNUMBER(SEARCH("desmog",F2857)),"Desmog",IF(ISNUMBER(SEARCH("Exxon",F2857)),"Exxonsecrets",IF(ISNUMBER(SEARCH("wikipedia",F2857)),"Wikipedia",IF(ISNUMBER(SEARCH("greenpeace",F2857)),"Greenpeace",IF(ISNUMBER(SEARCH("Polluterwatch",F2857)),"Polluterwatch",IF(F2857="","","Other")))))))</f>
        <v/>
      </c>
      <c r="H2857">
        <f>LEN(B2857)</f>
        <v>14</v>
      </c>
    </row>
    <row r="2858" spans="1:8" ht="15.75" customHeight="1" x14ac:dyDescent="0.2">
      <c r="A2858" s="3" t="s">
        <v>2803</v>
      </c>
      <c r="B2858" s="3" t="s">
        <v>2803</v>
      </c>
      <c r="C2858" s="3" t="s">
        <v>25</v>
      </c>
      <c r="D2858" s="3" t="s">
        <v>17</v>
      </c>
      <c r="F2858" s="3" t="s">
        <v>17</v>
      </c>
      <c r="G2858" s="3" t="str">
        <f>IF(ISNUMBER(SEARCH("Sourcewatch",F2858)),"Sourcewatch",IF(ISNUMBER(SEARCH("desmog",F2858)),"Desmog",IF(ISNUMBER(SEARCH("Exxon",F2858)),"Exxonsecrets",IF(ISNUMBER(SEARCH("wikipedia",F2858)),"Wikipedia",IF(ISNUMBER(SEARCH("greenpeace",F2858)),"Greenpeace",IF(ISNUMBER(SEARCH("Polluterwatch",F2858)),"Polluterwatch",IF(F2858="","","Other")))))))</f>
        <v/>
      </c>
      <c r="H2858">
        <f>LEN(B2858)</f>
        <v>7</v>
      </c>
    </row>
    <row r="2859" spans="1:8" ht="15.75" customHeight="1" x14ac:dyDescent="0.2">
      <c r="A2859" s="3" t="s">
        <v>2804</v>
      </c>
      <c r="B2859" s="3" t="s">
        <v>2804</v>
      </c>
      <c r="D2859" s="3" t="s">
        <v>17</v>
      </c>
      <c r="E2859" s="3" t="s">
        <v>27</v>
      </c>
      <c r="F2859" s="3" t="s">
        <v>17</v>
      </c>
      <c r="G2859" s="3" t="str">
        <f>IF(ISNUMBER(SEARCH("Sourcewatch",F2859)),"Sourcewatch",IF(ISNUMBER(SEARCH("desmog",F2859)),"Desmog",IF(ISNUMBER(SEARCH("Exxon",F2859)),"Exxonsecrets",IF(ISNUMBER(SEARCH("wikipedia",F2859)),"Wikipedia",IF(ISNUMBER(SEARCH("greenpeace",F2859)),"Greenpeace",IF(ISNUMBER(SEARCH("Polluterwatch",F2859)),"Polluterwatch",IF(F2859="","","Other")))))))</f>
        <v/>
      </c>
      <c r="H2859">
        <f>LEN(B2859)</f>
        <v>18</v>
      </c>
    </row>
    <row r="2860" spans="1:8" ht="15.75" customHeight="1" x14ac:dyDescent="0.2">
      <c r="A2860" s="3" t="s">
        <v>2805</v>
      </c>
      <c r="B2860" s="3" t="s">
        <v>2805</v>
      </c>
      <c r="C2860" s="3" t="s">
        <v>25</v>
      </c>
      <c r="D2860" s="3" t="s">
        <v>17</v>
      </c>
      <c r="F2860" s="3" t="s">
        <v>17</v>
      </c>
      <c r="G2860" s="3" t="str">
        <f>IF(ISNUMBER(SEARCH("Sourcewatch",F2860)),"Sourcewatch",IF(ISNUMBER(SEARCH("desmog",F2860)),"Desmog",IF(ISNUMBER(SEARCH("Exxon",F2860)),"Exxonsecrets",IF(ISNUMBER(SEARCH("wikipedia",F2860)),"Wikipedia",IF(ISNUMBER(SEARCH("greenpeace",F2860)),"Greenpeace",IF(ISNUMBER(SEARCH("Polluterwatch",F2860)),"Polluterwatch",IF(F2860="","","Other")))))))</f>
        <v/>
      </c>
      <c r="H2860">
        <f>LEN(B2860)</f>
        <v>10</v>
      </c>
    </row>
    <row r="2861" spans="1:8" ht="15.75" customHeight="1" x14ac:dyDescent="0.2">
      <c r="A2861" s="3" t="s">
        <v>2806</v>
      </c>
      <c r="B2861" s="3" t="s">
        <v>2806</v>
      </c>
      <c r="C2861" s="3" t="s">
        <v>25</v>
      </c>
      <c r="D2861" s="3" t="s">
        <v>17</v>
      </c>
      <c r="F2861" s="3" t="s">
        <v>17</v>
      </c>
      <c r="G2861" s="3" t="str">
        <f>IF(ISNUMBER(SEARCH("Sourcewatch",F2861)),"Sourcewatch",IF(ISNUMBER(SEARCH("desmog",F2861)),"Desmog",IF(ISNUMBER(SEARCH("Exxon",F2861)),"Exxonsecrets",IF(ISNUMBER(SEARCH("wikipedia",F2861)),"Wikipedia",IF(ISNUMBER(SEARCH("greenpeace",F2861)),"Greenpeace",IF(ISNUMBER(SEARCH("Polluterwatch",F2861)),"Polluterwatch",IF(F2861="","","Other")))))))</f>
        <v/>
      </c>
      <c r="H2861">
        <f>LEN(B2861)</f>
        <v>13</v>
      </c>
    </row>
    <row r="2862" spans="1:8" ht="15.75" customHeight="1" x14ac:dyDescent="0.2">
      <c r="A2862" s="3" t="s">
        <v>2807</v>
      </c>
      <c r="B2862" s="3" t="s">
        <v>2807</v>
      </c>
      <c r="C2862" s="3" t="s">
        <v>25</v>
      </c>
      <c r="D2862" s="3" t="s">
        <v>17</v>
      </c>
      <c r="F2862" s="3" t="s">
        <v>17</v>
      </c>
      <c r="G2862" s="3" t="str">
        <f>IF(ISNUMBER(SEARCH("Sourcewatch",F2862)),"Sourcewatch",IF(ISNUMBER(SEARCH("desmog",F2862)),"Desmog",IF(ISNUMBER(SEARCH("Exxon",F2862)),"Exxonsecrets",IF(ISNUMBER(SEARCH("wikipedia",F2862)),"Wikipedia",IF(ISNUMBER(SEARCH("greenpeace",F2862)),"Greenpeace",IF(ISNUMBER(SEARCH("Polluterwatch",F2862)),"Polluterwatch",IF(F2862="","","Other")))))))</f>
        <v/>
      </c>
      <c r="H2862">
        <f>LEN(B2862)</f>
        <v>7</v>
      </c>
    </row>
    <row r="2863" spans="1:8" ht="15.75" customHeight="1" x14ac:dyDescent="0.2">
      <c r="A2863" s="3" t="s">
        <v>2808</v>
      </c>
      <c r="B2863" s="3" t="s">
        <v>2808</v>
      </c>
      <c r="C2863" s="3" t="s">
        <v>25</v>
      </c>
      <c r="D2863" s="3" t="s">
        <v>17</v>
      </c>
      <c r="F2863" s="3" t="s">
        <v>17</v>
      </c>
      <c r="G2863" s="3" t="str">
        <f>IF(ISNUMBER(SEARCH("Sourcewatch",F2863)),"Sourcewatch",IF(ISNUMBER(SEARCH("desmog",F2863)),"Desmog",IF(ISNUMBER(SEARCH("Exxon",F2863)),"Exxonsecrets",IF(ISNUMBER(SEARCH("wikipedia",F2863)),"Wikipedia",IF(ISNUMBER(SEARCH("greenpeace",F2863)),"Greenpeace",IF(ISNUMBER(SEARCH("Polluterwatch",F2863)),"Polluterwatch",IF(F2863="","","Other")))))))</f>
        <v/>
      </c>
      <c r="H2863">
        <f>LEN(B2863)</f>
        <v>14</v>
      </c>
    </row>
    <row r="2864" spans="1:8" ht="15.75" customHeight="1" x14ac:dyDescent="0.2">
      <c r="A2864" s="3" t="s">
        <v>2809</v>
      </c>
      <c r="B2864" s="3" t="s">
        <v>2809</v>
      </c>
      <c r="D2864" s="3" t="s">
        <v>17</v>
      </c>
      <c r="E2864" s="3" t="s">
        <v>27</v>
      </c>
      <c r="F2864" s="3" t="s">
        <v>17</v>
      </c>
      <c r="G2864" s="3" t="str">
        <f>IF(ISNUMBER(SEARCH("Sourcewatch",F2864)),"Sourcewatch",IF(ISNUMBER(SEARCH("desmog",F2864)),"Desmog",IF(ISNUMBER(SEARCH("Exxon",F2864)),"Exxonsecrets",IF(ISNUMBER(SEARCH("wikipedia",F2864)),"Wikipedia",IF(ISNUMBER(SEARCH("greenpeace",F2864)),"Greenpeace",IF(ISNUMBER(SEARCH("Polluterwatch",F2864)),"Polluterwatch",IF(F2864="","","Other")))))))</f>
        <v/>
      </c>
      <c r="H2864">
        <f>LEN(B2864)</f>
        <v>51</v>
      </c>
    </row>
    <row r="2865" spans="1:9" ht="15.75" customHeight="1" x14ac:dyDescent="0.2">
      <c r="A2865" s="3" t="s">
        <v>2810</v>
      </c>
      <c r="B2865" s="3" t="s">
        <v>2810</v>
      </c>
      <c r="C2865" s="3" t="s">
        <v>25</v>
      </c>
      <c r="D2865" s="3" t="s">
        <v>17</v>
      </c>
      <c r="F2865" s="3" t="s">
        <v>17</v>
      </c>
      <c r="G2865" s="3" t="str">
        <f>IF(ISNUMBER(SEARCH("Sourcewatch",F2865)),"Sourcewatch",IF(ISNUMBER(SEARCH("desmog",F2865)),"Desmog",IF(ISNUMBER(SEARCH("Exxon",F2865)),"Exxonsecrets",IF(ISNUMBER(SEARCH("wikipedia",F2865)),"Wikipedia",IF(ISNUMBER(SEARCH("greenpeace",F2865)),"Greenpeace",IF(ISNUMBER(SEARCH("Polluterwatch",F2865)),"Polluterwatch",IF(F2865="","","Other")))))))</f>
        <v/>
      </c>
      <c r="H2865">
        <f>LEN(B2865)</f>
        <v>12</v>
      </c>
    </row>
    <row r="2866" spans="1:9" ht="15.75" customHeight="1" x14ac:dyDescent="0.2">
      <c r="A2866" s="3" t="s">
        <v>2811</v>
      </c>
      <c r="B2866" s="3" t="s">
        <v>2811</v>
      </c>
      <c r="C2866" s="3" t="s">
        <v>25</v>
      </c>
      <c r="D2866" s="3" t="s">
        <v>17</v>
      </c>
      <c r="F2866" s="3" t="s">
        <v>17</v>
      </c>
      <c r="G2866" s="3" t="str">
        <f>IF(ISNUMBER(SEARCH("Sourcewatch",F2866)),"Sourcewatch",IF(ISNUMBER(SEARCH("desmog",F2866)),"Desmog",IF(ISNUMBER(SEARCH("Exxon",F2866)),"Exxonsecrets",IF(ISNUMBER(SEARCH("wikipedia",F2866)),"Wikipedia",IF(ISNUMBER(SEARCH("greenpeace",F2866)),"Greenpeace",IF(ISNUMBER(SEARCH("Polluterwatch",F2866)),"Polluterwatch",IF(F2866="","","Other")))))))</f>
        <v/>
      </c>
      <c r="H2866">
        <f>LEN(B2866)</f>
        <v>9</v>
      </c>
    </row>
    <row r="2867" spans="1:9" ht="15.75" customHeight="1" x14ac:dyDescent="0.2">
      <c r="A2867" s="11" t="s">
        <v>4339</v>
      </c>
      <c r="B2867" s="11" t="s">
        <v>4339</v>
      </c>
      <c r="C2867" t="s">
        <v>25</v>
      </c>
      <c r="D2867" t="s">
        <v>17</v>
      </c>
      <c r="G2867" s="3" t="str">
        <f>IF(ISNUMBER(SEARCH("Sourcewatch",F2867)),"Sourcewatch",IF(ISNUMBER(SEARCH("desmog",F2867)),"Desmog",IF(ISNUMBER(SEARCH("Exxon",F2867)),"Exxonsecrets",IF(ISNUMBER(SEARCH("wikipedia",F2867)),"Wikipedia",IF(ISNUMBER(SEARCH("greenpeace",F2867)),"Greenpeace",IF(ISNUMBER(SEARCH("Polluterwatch",F2867)),"Polluterwatch",IF(F2867="","","Other")))))))</f>
        <v/>
      </c>
      <c r="H2867">
        <f>LEN(B2867)</f>
        <v>5</v>
      </c>
      <c r="I2867" s="17" t="s">
        <v>25</v>
      </c>
    </row>
    <row r="2868" spans="1:9" ht="15.75" customHeight="1" x14ac:dyDescent="0.2">
      <c r="A2868" s="3" t="s">
        <v>2812</v>
      </c>
      <c r="B2868" s="3" t="s">
        <v>2812</v>
      </c>
      <c r="C2868" s="3" t="s">
        <v>25</v>
      </c>
      <c r="D2868" s="3" t="s">
        <v>17</v>
      </c>
      <c r="F2868" s="3" t="s">
        <v>17</v>
      </c>
      <c r="G2868" s="3" t="str">
        <f>IF(ISNUMBER(SEARCH("Sourcewatch",F2868)),"Sourcewatch",IF(ISNUMBER(SEARCH("desmog",F2868)),"Desmog",IF(ISNUMBER(SEARCH("Exxon",F2868)),"Exxonsecrets",IF(ISNUMBER(SEARCH("wikipedia",F2868)),"Wikipedia",IF(ISNUMBER(SEARCH("greenpeace",F2868)),"Greenpeace",IF(ISNUMBER(SEARCH("Polluterwatch",F2868)),"Polluterwatch",IF(F2868="","","Other")))))))</f>
        <v/>
      </c>
      <c r="H2868">
        <f>LEN(B2868)</f>
        <v>13</v>
      </c>
    </row>
    <row r="2869" spans="1:9" ht="15.75" customHeight="1" x14ac:dyDescent="0.2">
      <c r="A2869" s="3" t="s">
        <v>2813</v>
      </c>
      <c r="B2869" s="3" t="s">
        <v>2813</v>
      </c>
      <c r="C2869" s="3" t="s">
        <v>25</v>
      </c>
      <c r="D2869" s="3" t="s">
        <v>17</v>
      </c>
      <c r="F2869" s="3" t="s">
        <v>17</v>
      </c>
      <c r="G2869" s="3" t="str">
        <f>IF(ISNUMBER(SEARCH("Sourcewatch",F2869)),"Sourcewatch",IF(ISNUMBER(SEARCH("desmog",F2869)),"Desmog",IF(ISNUMBER(SEARCH("Exxon",F2869)),"Exxonsecrets",IF(ISNUMBER(SEARCH("wikipedia",F2869)),"Wikipedia",IF(ISNUMBER(SEARCH("greenpeace",F2869)),"Greenpeace",IF(ISNUMBER(SEARCH("Polluterwatch",F2869)),"Polluterwatch",IF(F2869="","","Other")))))))</f>
        <v/>
      </c>
      <c r="H2869">
        <f>LEN(B2869)</f>
        <v>12</v>
      </c>
    </row>
    <row r="2870" spans="1:9" ht="15.75" customHeight="1" x14ac:dyDescent="0.2">
      <c r="A2870" s="3" t="s">
        <v>2814</v>
      </c>
      <c r="B2870" s="3" t="s">
        <v>2814</v>
      </c>
      <c r="C2870" s="3" t="s">
        <v>25</v>
      </c>
      <c r="D2870" s="3" t="s">
        <v>17</v>
      </c>
      <c r="F2870" s="3" t="s">
        <v>17</v>
      </c>
      <c r="G2870" s="3" t="str">
        <f>IF(ISNUMBER(SEARCH("Sourcewatch",F2870)),"Sourcewatch",IF(ISNUMBER(SEARCH("desmog",F2870)),"Desmog",IF(ISNUMBER(SEARCH("Exxon",F2870)),"Exxonsecrets",IF(ISNUMBER(SEARCH("wikipedia",F2870)),"Wikipedia",IF(ISNUMBER(SEARCH("greenpeace",F2870)),"Greenpeace",IF(ISNUMBER(SEARCH("Polluterwatch",F2870)),"Polluterwatch",IF(F2870="","","Other")))))))</f>
        <v/>
      </c>
      <c r="H2870">
        <f>LEN(B2870)</f>
        <v>13</v>
      </c>
    </row>
    <row r="2871" spans="1:9" ht="15.75" customHeight="1" x14ac:dyDescent="0.2">
      <c r="A2871" s="3" t="s">
        <v>2815</v>
      </c>
      <c r="B2871" s="3" t="s">
        <v>2815</v>
      </c>
      <c r="C2871" s="3" t="s">
        <v>25</v>
      </c>
      <c r="D2871" s="3" t="s">
        <v>17</v>
      </c>
      <c r="F2871" s="3" t="s">
        <v>17</v>
      </c>
      <c r="G2871" s="3" t="str">
        <f>IF(ISNUMBER(SEARCH("Sourcewatch",F2871)),"Sourcewatch",IF(ISNUMBER(SEARCH("desmog",F2871)),"Desmog",IF(ISNUMBER(SEARCH("Exxon",F2871)),"Exxonsecrets",IF(ISNUMBER(SEARCH("wikipedia",F2871)),"Wikipedia",IF(ISNUMBER(SEARCH("greenpeace",F2871)),"Greenpeace",IF(ISNUMBER(SEARCH("Polluterwatch",F2871)),"Polluterwatch",IF(F2871="","","Other")))))))</f>
        <v/>
      </c>
      <c r="H2871">
        <f>LEN(B2871)</f>
        <v>7</v>
      </c>
    </row>
    <row r="2872" spans="1:9" ht="15.75" customHeight="1" x14ac:dyDescent="0.2">
      <c r="A2872" s="3" t="s">
        <v>2816</v>
      </c>
      <c r="B2872" s="3" t="s">
        <v>2816</v>
      </c>
      <c r="C2872" s="3" t="s">
        <v>25</v>
      </c>
      <c r="D2872" s="3" t="s">
        <v>17</v>
      </c>
      <c r="F2872" s="3" t="s">
        <v>17</v>
      </c>
      <c r="G2872" s="3" t="str">
        <f>IF(ISNUMBER(SEARCH("Sourcewatch",F2872)),"Sourcewatch",IF(ISNUMBER(SEARCH("desmog",F2872)),"Desmog",IF(ISNUMBER(SEARCH("Exxon",F2872)),"Exxonsecrets",IF(ISNUMBER(SEARCH("wikipedia",F2872)),"Wikipedia",IF(ISNUMBER(SEARCH("greenpeace",F2872)),"Greenpeace",IF(ISNUMBER(SEARCH("Polluterwatch",F2872)),"Polluterwatch",IF(F2872="","","Other")))))))</f>
        <v/>
      </c>
      <c r="H2872">
        <f>LEN(B2872)</f>
        <v>17</v>
      </c>
    </row>
    <row r="2873" spans="1:9" ht="15.75" customHeight="1" x14ac:dyDescent="0.2">
      <c r="A2873" s="3" t="s">
        <v>2817</v>
      </c>
      <c r="B2873" s="3" t="s">
        <v>2817</v>
      </c>
      <c r="C2873" s="3" t="s">
        <v>17</v>
      </c>
      <c r="D2873" s="3" t="s">
        <v>25</v>
      </c>
      <c r="G2873" s="3" t="str">
        <f>IF(ISNUMBER(SEARCH("Sourcewatch",F2873)),"Sourcewatch",IF(ISNUMBER(SEARCH("desmog",F2873)),"Desmog",IF(ISNUMBER(SEARCH("Exxon",F2873)),"Exxonsecrets",IF(ISNUMBER(SEARCH("wikipedia",F2873)),"Wikipedia",IF(ISNUMBER(SEARCH("greenpeace",F2873)),"Greenpeace",IF(ISNUMBER(SEARCH("Polluterwatch",F2873)),"Polluterwatch",IF(F2873="","","Other")))))))</f>
        <v/>
      </c>
      <c r="H2873">
        <f>LEN(B2873)</f>
        <v>21</v>
      </c>
    </row>
    <row r="2874" spans="1:9" ht="15.75" customHeight="1" x14ac:dyDescent="0.2">
      <c r="A2874" s="3" t="s">
        <v>2818</v>
      </c>
      <c r="B2874" s="3" t="s">
        <v>2818</v>
      </c>
      <c r="C2874" s="3" t="s">
        <v>25</v>
      </c>
      <c r="D2874" s="3" t="s">
        <v>17</v>
      </c>
      <c r="F2874" s="3" t="s">
        <v>17</v>
      </c>
      <c r="G2874" s="3" t="str">
        <f>IF(ISNUMBER(SEARCH("Sourcewatch",F2874)),"Sourcewatch",IF(ISNUMBER(SEARCH("desmog",F2874)),"Desmog",IF(ISNUMBER(SEARCH("Exxon",F2874)),"Exxonsecrets",IF(ISNUMBER(SEARCH("wikipedia",F2874)),"Wikipedia",IF(ISNUMBER(SEARCH("greenpeace",F2874)),"Greenpeace",IF(ISNUMBER(SEARCH("Polluterwatch",F2874)),"Polluterwatch",IF(F2874="","","Other")))))))</f>
        <v/>
      </c>
      <c r="H2874">
        <f>LEN(B2874)</f>
        <v>21</v>
      </c>
    </row>
    <row r="2875" spans="1:9" ht="15.75" customHeight="1" x14ac:dyDescent="0.2">
      <c r="A2875" s="3" t="s">
        <v>2819</v>
      </c>
      <c r="B2875" s="3" t="s">
        <v>2819</v>
      </c>
      <c r="C2875" s="3" t="s">
        <v>25</v>
      </c>
      <c r="D2875" s="3" t="s">
        <v>17</v>
      </c>
      <c r="F2875" s="3" t="s">
        <v>17</v>
      </c>
      <c r="G2875" s="3" t="str">
        <f>IF(ISNUMBER(SEARCH("Sourcewatch",F2875)),"Sourcewatch",IF(ISNUMBER(SEARCH("desmog",F2875)),"Desmog",IF(ISNUMBER(SEARCH("Exxon",F2875)),"Exxonsecrets",IF(ISNUMBER(SEARCH("wikipedia",F2875)),"Wikipedia",IF(ISNUMBER(SEARCH("greenpeace",F2875)),"Greenpeace",IF(ISNUMBER(SEARCH("Polluterwatch",F2875)),"Polluterwatch",IF(F2875="","","Other")))))))</f>
        <v/>
      </c>
      <c r="H2875">
        <f>LEN(B2875)</f>
        <v>6</v>
      </c>
    </row>
    <row r="2876" spans="1:9" ht="15.75" customHeight="1" x14ac:dyDescent="0.2">
      <c r="A2876" s="3" t="s">
        <v>2820</v>
      </c>
      <c r="B2876" s="3" t="s">
        <v>2820</v>
      </c>
      <c r="C2876" s="3" t="s">
        <v>25</v>
      </c>
      <c r="D2876" s="3" t="s">
        <v>17</v>
      </c>
      <c r="F2876" s="3" t="s">
        <v>17</v>
      </c>
      <c r="G2876" s="3" t="str">
        <f>IF(ISNUMBER(SEARCH("Sourcewatch",F2876)),"Sourcewatch",IF(ISNUMBER(SEARCH("desmog",F2876)),"Desmog",IF(ISNUMBER(SEARCH("Exxon",F2876)),"Exxonsecrets",IF(ISNUMBER(SEARCH("wikipedia",F2876)),"Wikipedia",IF(ISNUMBER(SEARCH("greenpeace",F2876)),"Greenpeace",IF(ISNUMBER(SEARCH("Polluterwatch",F2876)),"Polluterwatch",IF(F2876="","","Other")))))))</f>
        <v/>
      </c>
      <c r="H2876">
        <f>LEN(B2876)</f>
        <v>6</v>
      </c>
    </row>
    <row r="2877" spans="1:9" ht="15.75" customHeight="1" x14ac:dyDescent="0.2">
      <c r="A2877" s="3" t="s">
        <v>2821</v>
      </c>
      <c r="B2877" s="3" t="s">
        <v>2821</v>
      </c>
      <c r="C2877" s="3" t="s">
        <v>25</v>
      </c>
      <c r="D2877" s="3" t="s">
        <v>17</v>
      </c>
      <c r="F2877" s="3" t="s">
        <v>17</v>
      </c>
      <c r="G2877" s="3" t="str">
        <f>IF(ISNUMBER(SEARCH("Sourcewatch",F2877)),"Sourcewatch",IF(ISNUMBER(SEARCH("desmog",F2877)),"Desmog",IF(ISNUMBER(SEARCH("Exxon",F2877)),"Exxonsecrets",IF(ISNUMBER(SEARCH("wikipedia",F2877)),"Wikipedia",IF(ISNUMBER(SEARCH("greenpeace",F2877)),"Greenpeace",IF(ISNUMBER(SEARCH("Polluterwatch",F2877)),"Polluterwatch",IF(F2877="","","Other")))))))</f>
        <v/>
      </c>
      <c r="H2877">
        <f>LEN(B2877)</f>
        <v>4</v>
      </c>
    </row>
    <row r="2878" spans="1:9" ht="15.75" customHeight="1" x14ac:dyDescent="0.2">
      <c r="A2878" s="11" t="s">
        <v>4410</v>
      </c>
      <c r="B2878" s="11" t="s">
        <v>4410</v>
      </c>
      <c r="C2878" t="s">
        <v>25</v>
      </c>
      <c r="D2878" t="s">
        <v>17</v>
      </c>
      <c r="G2878" s="3" t="str">
        <f>IF(ISNUMBER(SEARCH("Sourcewatch",F2878)),"Sourcewatch",IF(ISNUMBER(SEARCH("desmog",F2878)),"Desmog",IF(ISNUMBER(SEARCH("Exxon",F2878)),"Exxonsecrets",IF(ISNUMBER(SEARCH("wikipedia",F2878)),"Wikipedia",IF(ISNUMBER(SEARCH("greenpeace",F2878)),"Greenpeace",IF(ISNUMBER(SEARCH("Polluterwatch",F2878)),"Polluterwatch",IF(F2878="","","Other")))))))</f>
        <v/>
      </c>
      <c r="H2878">
        <f>LEN(B2878)</f>
        <v>5</v>
      </c>
      <c r="I2878" s="17" t="s">
        <v>25</v>
      </c>
    </row>
    <row r="2879" spans="1:9" ht="15.75" customHeight="1" x14ac:dyDescent="0.2">
      <c r="A2879" s="3" t="s">
        <v>2822</v>
      </c>
      <c r="B2879" s="3" t="s">
        <v>2822</v>
      </c>
      <c r="C2879" s="3" t="s">
        <v>25</v>
      </c>
      <c r="D2879" s="3" t="s">
        <v>17</v>
      </c>
      <c r="F2879" s="3" t="s">
        <v>17</v>
      </c>
      <c r="G2879" s="3" t="str">
        <f>IF(ISNUMBER(SEARCH("Sourcewatch",F2879)),"Sourcewatch",IF(ISNUMBER(SEARCH("desmog",F2879)),"Desmog",IF(ISNUMBER(SEARCH("Exxon",F2879)),"Exxonsecrets",IF(ISNUMBER(SEARCH("wikipedia",F2879)),"Wikipedia",IF(ISNUMBER(SEARCH("greenpeace",F2879)),"Greenpeace",IF(ISNUMBER(SEARCH("Polluterwatch",F2879)),"Polluterwatch",IF(F2879="","","Other")))))))</f>
        <v/>
      </c>
      <c r="H2879">
        <f>LEN(B2879)</f>
        <v>7</v>
      </c>
    </row>
    <row r="2880" spans="1:9" ht="15.75" customHeight="1" x14ac:dyDescent="0.2">
      <c r="A2880" s="3" t="s">
        <v>2823</v>
      </c>
      <c r="B2880" s="3" t="s">
        <v>2823</v>
      </c>
      <c r="C2880" s="3" t="s">
        <v>25</v>
      </c>
      <c r="D2880" s="3" t="s">
        <v>17</v>
      </c>
      <c r="F2880" s="3" t="s">
        <v>17</v>
      </c>
      <c r="G2880" s="3" t="str">
        <f>IF(ISNUMBER(SEARCH("Sourcewatch",F2880)),"Sourcewatch",IF(ISNUMBER(SEARCH("desmog",F2880)),"Desmog",IF(ISNUMBER(SEARCH("Exxon",F2880)),"Exxonsecrets",IF(ISNUMBER(SEARCH("wikipedia",F2880)),"Wikipedia",IF(ISNUMBER(SEARCH("greenpeace",F2880)),"Greenpeace",IF(ISNUMBER(SEARCH("Polluterwatch",F2880)),"Polluterwatch",IF(F2880="","","Other")))))))</f>
        <v/>
      </c>
      <c r="H2880">
        <f>LEN(B2880)</f>
        <v>16</v>
      </c>
    </row>
    <row r="2881" spans="1:8" ht="15.75" customHeight="1" x14ac:dyDescent="0.2">
      <c r="A2881" s="3" t="s">
        <v>2824</v>
      </c>
      <c r="B2881" s="3" t="s">
        <v>2824</v>
      </c>
      <c r="C2881" s="3" t="s">
        <v>25</v>
      </c>
      <c r="D2881" s="3" t="s">
        <v>17</v>
      </c>
      <c r="F2881" s="3" t="s">
        <v>17</v>
      </c>
      <c r="G2881" s="3" t="str">
        <f>IF(ISNUMBER(SEARCH("Sourcewatch",F2881)),"Sourcewatch",IF(ISNUMBER(SEARCH("desmog",F2881)),"Desmog",IF(ISNUMBER(SEARCH("Exxon",F2881)),"Exxonsecrets",IF(ISNUMBER(SEARCH("wikipedia",F2881)),"Wikipedia",IF(ISNUMBER(SEARCH("greenpeace",F2881)),"Greenpeace",IF(ISNUMBER(SEARCH("Polluterwatch",F2881)),"Polluterwatch",IF(F2881="","","Other")))))))</f>
        <v/>
      </c>
      <c r="H2881">
        <f>LEN(B2881)</f>
        <v>15</v>
      </c>
    </row>
    <row r="2882" spans="1:8" ht="15.75" customHeight="1" x14ac:dyDescent="0.2">
      <c r="A2882" s="3" t="s">
        <v>2825</v>
      </c>
      <c r="B2882" s="3" t="s">
        <v>2825</v>
      </c>
      <c r="C2882" s="3" t="s">
        <v>25</v>
      </c>
      <c r="D2882" s="3" t="s">
        <v>17</v>
      </c>
      <c r="F2882" s="3" t="s">
        <v>17</v>
      </c>
      <c r="G2882" s="3" t="str">
        <f>IF(ISNUMBER(SEARCH("Sourcewatch",F2882)),"Sourcewatch",IF(ISNUMBER(SEARCH("desmog",F2882)),"Desmog",IF(ISNUMBER(SEARCH("Exxon",F2882)),"Exxonsecrets",IF(ISNUMBER(SEARCH("wikipedia",F2882)),"Wikipedia",IF(ISNUMBER(SEARCH("greenpeace",F2882)),"Greenpeace",IF(ISNUMBER(SEARCH("Polluterwatch",F2882)),"Polluterwatch",IF(F2882="","","Other")))))))</f>
        <v/>
      </c>
      <c r="H2882">
        <f>LEN(B2882)</f>
        <v>17</v>
      </c>
    </row>
    <row r="2883" spans="1:8" ht="15.75" customHeight="1" x14ac:dyDescent="0.2">
      <c r="A2883" s="3" t="s">
        <v>2826</v>
      </c>
      <c r="B2883" s="3" t="s">
        <v>2826</v>
      </c>
      <c r="C2883" s="3" t="s">
        <v>25</v>
      </c>
      <c r="D2883" s="3" t="s">
        <v>17</v>
      </c>
      <c r="F2883" s="3" t="s">
        <v>17</v>
      </c>
      <c r="G2883" s="3" t="str">
        <f>IF(ISNUMBER(SEARCH("Sourcewatch",F2883)),"Sourcewatch",IF(ISNUMBER(SEARCH("desmog",F2883)),"Desmog",IF(ISNUMBER(SEARCH("Exxon",F2883)),"Exxonsecrets",IF(ISNUMBER(SEARCH("wikipedia",F2883)),"Wikipedia",IF(ISNUMBER(SEARCH("greenpeace",F2883)),"Greenpeace",IF(ISNUMBER(SEARCH("Polluterwatch",F2883)),"Polluterwatch",IF(F2883="","","Other")))))))</f>
        <v/>
      </c>
      <c r="H2883">
        <f>LEN(B2883)</f>
        <v>13</v>
      </c>
    </row>
    <row r="2884" spans="1:8" ht="15.75" customHeight="1" x14ac:dyDescent="0.2">
      <c r="A2884" s="3" t="s">
        <v>2827</v>
      </c>
      <c r="B2884" s="3" t="s">
        <v>2827</v>
      </c>
      <c r="C2884" s="3" t="s">
        <v>17</v>
      </c>
      <c r="D2884" s="3" t="s">
        <v>25</v>
      </c>
      <c r="G2884" s="3" t="str">
        <f>IF(ISNUMBER(SEARCH("Sourcewatch",F2884)),"Sourcewatch",IF(ISNUMBER(SEARCH("desmog",F2884)),"Desmog",IF(ISNUMBER(SEARCH("Exxon",F2884)),"Exxonsecrets",IF(ISNUMBER(SEARCH("wikipedia",F2884)),"Wikipedia",IF(ISNUMBER(SEARCH("greenpeace",F2884)),"Greenpeace",IF(ISNUMBER(SEARCH("Polluterwatch",F2884)),"Polluterwatch",IF(F2884="","","Other")))))))</f>
        <v/>
      </c>
      <c r="H2884">
        <f>LEN(B2884)</f>
        <v>16</v>
      </c>
    </row>
    <row r="2885" spans="1:8" ht="15.75" customHeight="1" x14ac:dyDescent="0.2">
      <c r="A2885" s="3" t="s">
        <v>2828</v>
      </c>
      <c r="B2885" s="3" t="s">
        <v>2828</v>
      </c>
      <c r="D2885" s="3" t="s">
        <v>25</v>
      </c>
      <c r="G2885" s="3" t="str">
        <f>IF(ISNUMBER(SEARCH("Sourcewatch",F2885)),"Sourcewatch",IF(ISNUMBER(SEARCH("desmog",F2885)),"Desmog",IF(ISNUMBER(SEARCH("Exxon",F2885)),"Exxonsecrets",IF(ISNUMBER(SEARCH("wikipedia",F2885)),"Wikipedia",IF(ISNUMBER(SEARCH("greenpeace",F2885)),"Greenpeace",IF(ISNUMBER(SEARCH("Polluterwatch",F2885)),"Polluterwatch",IF(F2885="","","Other")))))))</f>
        <v/>
      </c>
      <c r="H2885">
        <f>LEN(B2885)</f>
        <v>20</v>
      </c>
    </row>
    <row r="2886" spans="1:8" ht="15.75" customHeight="1" x14ac:dyDescent="0.2">
      <c r="A2886" s="3" t="s">
        <v>2829</v>
      </c>
      <c r="B2886" s="3" t="s">
        <v>2829</v>
      </c>
      <c r="C2886" s="3" t="s">
        <v>25</v>
      </c>
      <c r="D2886" s="3" t="s">
        <v>17</v>
      </c>
      <c r="F2886" s="3" t="s">
        <v>17</v>
      </c>
      <c r="G2886" s="3" t="str">
        <f>IF(ISNUMBER(SEARCH("Sourcewatch",F2886)),"Sourcewatch",IF(ISNUMBER(SEARCH("desmog",F2886)),"Desmog",IF(ISNUMBER(SEARCH("Exxon",F2886)),"Exxonsecrets",IF(ISNUMBER(SEARCH("wikipedia",F2886)),"Wikipedia",IF(ISNUMBER(SEARCH("greenpeace",F2886)),"Greenpeace",IF(ISNUMBER(SEARCH("Polluterwatch",F2886)),"Polluterwatch",IF(F2886="","","Other")))))))</f>
        <v/>
      </c>
      <c r="H2886">
        <f>LEN(B2886)</f>
        <v>14</v>
      </c>
    </row>
    <row r="2887" spans="1:8" ht="15.75" customHeight="1" x14ac:dyDescent="0.2">
      <c r="A2887" s="3" t="s">
        <v>2830</v>
      </c>
      <c r="B2887" s="3" t="s">
        <v>2830</v>
      </c>
      <c r="C2887" s="3" t="s">
        <v>25</v>
      </c>
      <c r="D2887" s="3" t="s">
        <v>17</v>
      </c>
      <c r="F2887" s="3" t="s">
        <v>17</v>
      </c>
      <c r="G2887" s="3" t="str">
        <f>IF(ISNUMBER(SEARCH("Sourcewatch",F2887)),"Sourcewatch",IF(ISNUMBER(SEARCH("desmog",F2887)),"Desmog",IF(ISNUMBER(SEARCH("Exxon",F2887)),"Exxonsecrets",IF(ISNUMBER(SEARCH("wikipedia",F2887)),"Wikipedia",IF(ISNUMBER(SEARCH("greenpeace",F2887)),"Greenpeace",IF(ISNUMBER(SEARCH("Polluterwatch",F2887)),"Polluterwatch",IF(F2887="","","Other")))))))</f>
        <v/>
      </c>
      <c r="H2887">
        <f>LEN(B2887)</f>
        <v>20</v>
      </c>
    </row>
    <row r="2888" spans="1:8" ht="15.75" customHeight="1" x14ac:dyDescent="0.2">
      <c r="A2888" s="3" t="s">
        <v>2831</v>
      </c>
      <c r="B2888" s="3" t="s">
        <v>2831</v>
      </c>
      <c r="C2888" s="3" t="s">
        <v>25</v>
      </c>
      <c r="D2888" s="3" t="s">
        <v>17</v>
      </c>
      <c r="F2888" s="3" t="s">
        <v>17</v>
      </c>
      <c r="G2888" s="3" t="str">
        <f>IF(ISNUMBER(SEARCH("Sourcewatch",F2888)),"Sourcewatch",IF(ISNUMBER(SEARCH("desmog",F2888)),"Desmog",IF(ISNUMBER(SEARCH("Exxon",F2888)),"Exxonsecrets",IF(ISNUMBER(SEARCH("wikipedia",F2888)),"Wikipedia",IF(ISNUMBER(SEARCH("greenpeace",F2888)),"Greenpeace",IF(ISNUMBER(SEARCH("Polluterwatch",F2888)),"Polluterwatch",IF(F2888="","","Other")))))))</f>
        <v/>
      </c>
      <c r="H2888">
        <f>LEN(B2888)</f>
        <v>16</v>
      </c>
    </row>
    <row r="2889" spans="1:8" ht="15.75" customHeight="1" x14ac:dyDescent="0.2">
      <c r="A2889" s="3" t="s">
        <v>2832</v>
      </c>
      <c r="B2889" s="3" t="s">
        <v>2832</v>
      </c>
      <c r="C2889" s="3" t="s">
        <v>17</v>
      </c>
      <c r="D2889" s="3" t="s">
        <v>25</v>
      </c>
      <c r="G2889" s="3" t="str">
        <f>IF(ISNUMBER(SEARCH("Sourcewatch",F2889)),"Sourcewatch",IF(ISNUMBER(SEARCH("desmog",F2889)),"Desmog",IF(ISNUMBER(SEARCH("Exxon",F2889)),"Exxonsecrets",IF(ISNUMBER(SEARCH("wikipedia",F2889)),"Wikipedia",IF(ISNUMBER(SEARCH("greenpeace",F2889)),"Greenpeace",IF(ISNUMBER(SEARCH("Polluterwatch",F2889)),"Polluterwatch",IF(F2889="","","Other")))))))</f>
        <v/>
      </c>
      <c r="H2889">
        <f>LEN(B2889)</f>
        <v>29</v>
      </c>
    </row>
    <row r="2890" spans="1:8" ht="15.75" customHeight="1" x14ac:dyDescent="0.2">
      <c r="A2890" s="3" t="s">
        <v>2833</v>
      </c>
      <c r="B2890" s="3" t="s">
        <v>2832</v>
      </c>
      <c r="C2890" s="3" t="s">
        <v>17</v>
      </c>
      <c r="D2890" s="3" t="s">
        <v>25</v>
      </c>
      <c r="G2890" s="3" t="str">
        <f>IF(ISNUMBER(SEARCH("Sourcewatch",F2890)),"Sourcewatch",IF(ISNUMBER(SEARCH("desmog",F2890)),"Desmog",IF(ISNUMBER(SEARCH("Exxon",F2890)),"Exxonsecrets",IF(ISNUMBER(SEARCH("wikipedia",F2890)),"Wikipedia",IF(ISNUMBER(SEARCH("greenpeace",F2890)),"Greenpeace",IF(ISNUMBER(SEARCH("Polluterwatch",F2890)),"Polluterwatch",IF(F2890="","","Other")))))))</f>
        <v/>
      </c>
      <c r="H2890">
        <f>LEN(B2890)</f>
        <v>29</v>
      </c>
    </row>
    <row r="2891" spans="1:8" ht="15.75" customHeight="1" x14ac:dyDescent="0.2">
      <c r="A2891" s="3" t="s">
        <v>2834</v>
      </c>
      <c r="B2891" s="3" t="s">
        <v>2832</v>
      </c>
      <c r="C2891" s="3" t="s">
        <v>17</v>
      </c>
      <c r="D2891" s="3" t="s">
        <v>25</v>
      </c>
      <c r="G2891" s="3" t="str">
        <f>IF(ISNUMBER(SEARCH("Sourcewatch",F2891)),"Sourcewatch",IF(ISNUMBER(SEARCH("desmog",F2891)),"Desmog",IF(ISNUMBER(SEARCH("Exxon",F2891)),"Exxonsecrets",IF(ISNUMBER(SEARCH("wikipedia",F2891)),"Wikipedia",IF(ISNUMBER(SEARCH("greenpeace",F2891)),"Greenpeace",IF(ISNUMBER(SEARCH("Polluterwatch",F2891)),"Polluterwatch",IF(F2891="","","Other")))))))</f>
        <v/>
      </c>
      <c r="H2891">
        <f>LEN(B2891)</f>
        <v>29</v>
      </c>
    </row>
    <row r="2892" spans="1:8" ht="15.75" customHeight="1" x14ac:dyDescent="0.2">
      <c r="A2892" s="3" t="s">
        <v>2835</v>
      </c>
      <c r="B2892" s="3" t="s">
        <v>2835</v>
      </c>
      <c r="C2892" s="3" t="s">
        <v>25</v>
      </c>
      <c r="D2892" s="3" t="s">
        <v>17</v>
      </c>
      <c r="F2892" s="3" t="s">
        <v>17</v>
      </c>
      <c r="G2892" s="3" t="str">
        <f>IF(ISNUMBER(SEARCH("Sourcewatch",F2892)),"Sourcewatch",IF(ISNUMBER(SEARCH("desmog",F2892)),"Desmog",IF(ISNUMBER(SEARCH("Exxon",F2892)),"Exxonsecrets",IF(ISNUMBER(SEARCH("wikipedia",F2892)),"Wikipedia",IF(ISNUMBER(SEARCH("greenpeace",F2892)),"Greenpeace",IF(ISNUMBER(SEARCH("Polluterwatch",F2892)),"Polluterwatch",IF(F2892="","","Other")))))))</f>
        <v/>
      </c>
      <c r="H2892">
        <f>LEN(B2892)</f>
        <v>16</v>
      </c>
    </row>
    <row r="2893" spans="1:8" ht="15.75" customHeight="1" x14ac:dyDescent="0.2">
      <c r="A2893" s="3" t="s">
        <v>2836</v>
      </c>
      <c r="B2893" s="3" t="s">
        <v>2836</v>
      </c>
      <c r="C2893" s="3" t="s">
        <v>17</v>
      </c>
      <c r="D2893" s="3" t="s">
        <v>25</v>
      </c>
      <c r="G2893" s="3" t="str">
        <f>IF(ISNUMBER(SEARCH("Sourcewatch",F2893)),"Sourcewatch",IF(ISNUMBER(SEARCH("desmog",F2893)),"Desmog",IF(ISNUMBER(SEARCH("Exxon",F2893)),"Exxonsecrets",IF(ISNUMBER(SEARCH("wikipedia",F2893)),"Wikipedia",IF(ISNUMBER(SEARCH("greenpeace",F2893)),"Greenpeace",IF(ISNUMBER(SEARCH("Polluterwatch",F2893)),"Polluterwatch",IF(F2893="","","Other")))))))</f>
        <v/>
      </c>
      <c r="H2893">
        <f>LEN(B2893)</f>
        <v>21</v>
      </c>
    </row>
    <row r="2894" spans="1:8" ht="15.75" customHeight="1" x14ac:dyDescent="0.2">
      <c r="A2894" s="3" t="s">
        <v>2837</v>
      </c>
      <c r="B2894" s="3" t="s">
        <v>2837</v>
      </c>
      <c r="C2894" s="3" t="s">
        <v>25</v>
      </c>
      <c r="D2894" s="3" t="s">
        <v>17</v>
      </c>
      <c r="F2894" s="3" t="s">
        <v>17</v>
      </c>
      <c r="G2894" s="3" t="str">
        <f>IF(ISNUMBER(SEARCH("Sourcewatch",F2894)),"Sourcewatch",IF(ISNUMBER(SEARCH("desmog",F2894)),"Desmog",IF(ISNUMBER(SEARCH("Exxon",F2894)),"Exxonsecrets",IF(ISNUMBER(SEARCH("wikipedia",F2894)),"Wikipedia",IF(ISNUMBER(SEARCH("greenpeace",F2894)),"Greenpeace",IF(ISNUMBER(SEARCH("Polluterwatch",F2894)),"Polluterwatch",IF(F2894="","","Other")))))))</f>
        <v/>
      </c>
      <c r="H2894">
        <f>LEN(B2894)</f>
        <v>13</v>
      </c>
    </row>
    <row r="2895" spans="1:8" ht="15.75" customHeight="1" x14ac:dyDescent="0.2">
      <c r="A2895" s="3" t="s">
        <v>2838</v>
      </c>
      <c r="B2895" s="3" t="s">
        <v>2838</v>
      </c>
      <c r="C2895" s="3" t="s">
        <v>25</v>
      </c>
      <c r="D2895" s="3" t="s">
        <v>17</v>
      </c>
      <c r="F2895" s="3" t="s">
        <v>17</v>
      </c>
      <c r="G2895" s="3" t="str">
        <f>IF(ISNUMBER(SEARCH("Sourcewatch",F2895)),"Sourcewatch",IF(ISNUMBER(SEARCH("desmog",F2895)),"Desmog",IF(ISNUMBER(SEARCH("Exxon",F2895)),"Exxonsecrets",IF(ISNUMBER(SEARCH("wikipedia",F2895)),"Wikipedia",IF(ISNUMBER(SEARCH("greenpeace",F2895)),"Greenpeace",IF(ISNUMBER(SEARCH("Polluterwatch",F2895)),"Polluterwatch",IF(F2895="","","Other")))))))</f>
        <v/>
      </c>
      <c r="H2895">
        <f>LEN(B2895)</f>
        <v>13</v>
      </c>
    </row>
    <row r="2896" spans="1:8" ht="15.75" customHeight="1" x14ac:dyDescent="0.2">
      <c r="A2896" s="3" t="s">
        <v>2839</v>
      </c>
      <c r="B2896" s="3" t="s">
        <v>2839</v>
      </c>
      <c r="D2896" s="3" t="s">
        <v>17</v>
      </c>
      <c r="E2896" s="3" t="s">
        <v>27</v>
      </c>
      <c r="F2896" s="3" t="s">
        <v>17</v>
      </c>
      <c r="G2896" s="3" t="str">
        <f>IF(ISNUMBER(SEARCH("Sourcewatch",F2896)),"Sourcewatch",IF(ISNUMBER(SEARCH("desmog",F2896)),"Desmog",IF(ISNUMBER(SEARCH("Exxon",F2896)),"Exxonsecrets",IF(ISNUMBER(SEARCH("wikipedia",F2896)),"Wikipedia",IF(ISNUMBER(SEARCH("greenpeace",F2896)),"Greenpeace",IF(ISNUMBER(SEARCH("Polluterwatch",F2896)),"Polluterwatch",IF(F2896="","","Other")))))))</f>
        <v/>
      </c>
      <c r="H2896">
        <f>LEN(B2896)</f>
        <v>22</v>
      </c>
    </row>
    <row r="2897" spans="1:9" ht="15.75" customHeight="1" x14ac:dyDescent="0.2">
      <c r="A2897" s="11" t="s">
        <v>4396</v>
      </c>
      <c r="B2897" s="11" t="s">
        <v>4396</v>
      </c>
      <c r="C2897" t="s">
        <v>25</v>
      </c>
      <c r="D2897" t="s">
        <v>17</v>
      </c>
      <c r="G2897" s="3" t="str">
        <f>IF(ISNUMBER(SEARCH("Sourcewatch",F2897)),"Sourcewatch",IF(ISNUMBER(SEARCH("desmog",F2897)),"Desmog",IF(ISNUMBER(SEARCH("Exxon",F2897)),"Exxonsecrets",IF(ISNUMBER(SEARCH("wikipedia",F2897)),"Wikipedia",IF(ISNUMBER(SEARCH("greenpeace",F2897)),"Greenpeace",IF(ISNUMBER(SEARCH("Polluterwatch",F2897)),"Polluterwatch",IF(F2897="","","Other")))))))</f>
        <v/>
      </c>
      <c r="H2897">
        <f>LEN(B2897)</f>
        <v>7</v>
      </c>
      <c r="I2897" s="17" t="s">
        <v>25</v>
      </c>
    </row>
    <row r="2898" spans="1:9" ht="15.75" customHeight="1" x14ac:dyDescent="0.2">
      <c r="A2898" s="3" t="s">
        <v>2840</v>
      </c>
      <c r="B2898" s="3" t="s">
        <v>2840</v>
      </c>
      <c r="C2898" s="3" t="s">
        <v>25</v>
      </c>
      <c r="D2898" s="3" t="s">
        <v>17</v>
      </c>
      <c r="F2898" s="3" t="s">
        <v>17</v>
      </c>
      <c r="G2898" s="3" t="str">
        <f>IF(ISNUMBER(SEARCH("Sourcewatch",F2898)),"Sourcewatch",IF(ISNUMBER(SEARCH("desmog",F2898)),"Desmog",IF(ISNUMBER(SEARCH("Exxon",F2898)),"Exxonsecrets",IF(ISNUMBER(SEARCH("wikipedia",F2898)),"Wikipedia",IF(ISNUMBER(SEARCH("greenpeace",F2898)),"Greenpeace",IF(ISNUMBER(SEARCH("Polluterwatch",F2898)),"Polluterwatch",IF(F2898="","","Other")))))))</f>
        <v/>
      </c>
      <c r="H2898">
        <f>LEN(B2898)</f>
        <v>16</v>
      </c>
    </row>
    <row r="2899" spans="1:9" ht="15.75" customHeight="1" x14ac:dyDescent="0.2">
      <c r="A2899" s="3" t="s">
        <v>2841</v>
      </c>
      <c r="B2899" s="3" t="s">
        <v>2841</v>
      </c>
      <c r="C2899" s="3" t="s">
        <v>25</v>
      </c>
      <c r="D2899" s="3" t="s">
        <v>17</v>
      </c>
      <c r="F2899" s="3" t="s">
        <v>17</v>
      </c>
      <c r="G2899" s="3" t="str">
        <f>IF(ISNUMBER(SEARCH("Sourcewatch",F2899)),"Sourcewatch",IF(ISNUMBER(SEARCH("desmog",F2899)),"Desmog",IF(ISNUMBER(SEARCH("Exxon",F2899)),"Exxonsecrets",IF(ISNUMBER(SEARCH("wikipedia",F2899)),"Wikipedia",IF(ISNUMBER(SEARCH("greenpeace",F2899)),"Greenpeace",IF(ISNUMBER(SEARCH("Polluterwatch",F2899)),"Polluterwatch",IF(F2899="","","Other")))))))</f>
        <v/>
      </c>
      <c r="H2899">
        <f>LEN(B2899)</f>
        <v>5</v>
      </c>
    </row>
    <row r="2900" spans="1:9" ht="15.75" customHeight="1" x14ac:dyDescent="0.2">
      <c r="A2900" s="3" t="s">
        <v>2842</v>
      </c>
      <c r="B2900" s="3" t="s">
        <v>2842</v>
      </c>
      <c r="C2900" s="3" t="s">
        <v>25</v>
      </c>
      <c r="D2900" s="3" t="s">
        <v>17</v>
      </c>
      <c r="F2900" s="3" t="s">
        <v>17</v>
      </c>
      <c r="G2900" s="3" t="str">
        <f>IF(ISNUMBER(SEARCH("Sourcewatch",F2900)),"Sourcewatch",IF(ISNUMBER(SEARCH("desmog",F2900)),"Desmog",IF(ISNUMBER(SEARCH("Exxon",F2900)),"Exxonsecrets",IF(ISNUMBER(SEARCH("wikipedia",F2900)),"Wikipedia",IF(ISNUMBER(SEARCH("greenpeace",F2900)),"Greenpeace",IF(ISNUMBER(SEARCH("Polluterwatch",F2900)),"Polluterwatch",IF(F2900="","","Other")))))))</f>
        <v/>
      </c>
      <c r="H2900">
        <f>LEN(B2900)</f>
        <v>12</v>
      </c>
    </row>
    <row r="2901" spans="1:9" ht="15.75" customHeight="1" x14ac:dyDescent="0.2">
      <c r="A2901" s="3" t="s">
        <v>2843</v>
      </c>
      <c r="B2901" s="3" t="s">
        <v>2843</v>
      </c>
      <c r="C2901" s="3" t="s">
        <v>25</v>
      </c>
      <c r="D2901" s="3" t="s">
        <v>17</v>
      </c>
      <c r="F2901" s="3" t="s">
        <v>17</v>
      </c>
      <c r="G2901" s="3" t="str">
        <f>IF(ISNUMBER(SEARCH("Sourcewatch",F2901)),"Sourcewatch",IF(ISNUMBER(SEARCH("desmog",F2901)),"Desmog",IF(ISNUMBER(SEARCH("Exxon",F2901)),"Exxonsecrets",IF(ISNUMBER(SEARCH("wikipedia",F2901)),"Wikipedia",IF(ISNUMBER(SEARCH("greenpeace",F2901)),"Greenpeace",IF(ISNUMBER(SEARCH("Polluterwatch",F2901)),"Polluterwatch",IF(F2901="","","Other")))))))</f>
        <v/>
      </c>
      <c r="H2901">
        <f>LEN(B2901)</f>
        <v>12</v>
      </c>
    </row>
    <row r="2902" spans="1:9" ht="15.75" customHeight="1" x14ac:dyDescent="0.2">
      <c r="A2902" s="3" t="s">
        <v>2844</v>
      </c>
      <c r="B2902" s="3" t="s">
        <v>2844</v>
      </c>
      <c r="C2902" s="3" t="s">
        <v>25</v>
      </c>
      <c r="D2902" s="3" t="s">
        <v>17</v>
      </c>
      <c r="F2902" s="3" t="s">
        <v>17</v>
      </c>
      <c r="G2902" s="3" t="str">
        <f>IF(ISNUMBER(SEARCH("Sourcewatch",F2902)),"Sourcewatch",IF(ISNUMBER(SEARCH("desmog",F2902)),"Desmog",IF(ISNUMBER(SEARCH("Exxon",F2902)),"Exxonsecrets",IF(ISNUMBER(SEARCH("wikipedia",F2902)),"Wikipedia",IF(ISNUMBER(SEARCH("greenpeace",F2902)),"Greenpeace",IF(ISNUMBER(SEARCH("Polluterwatch",F2902)),"Polluterwatch",IF(F2902="","","Other")))))))</f>
        <v/>
      </c>
      <c r="H2902">
        <f>LEN(B2902)</f>
        <v>8</v>
      </c>
    </row>
    <row r="2903" spans="1:9" ht="15.75" customHeight="1" x14ac:dyDescent="0.2">
      <c r="A2903" s="11" t="s">
        <v>4607</v>
      </c>
      <c r="B2903" s="11" t="s">
        <v>4607</v>
      </c>
      <c r="C2903" t="s">
        <v>25</v>
      </c>
      <c r="D2903" t="s">
        <v>17</v>
      </c>
      <c r="G2903" s="3" t="str">
        <f>IF(ISNUMBER(SEARCH("Sourcewatch",F2903)),"Sourcewatch",IF(ISNUMBER(SEARCH("desmog",F2903)),"Desmog",IF(ISNUMBER(SEARCH("Exxon",F2903)),"Exxonsecrets",IF(ISNUMBER(SEARCH("wikipedia",F2903)),"Wikipedia",IF(ISNUMBER(SEARCH("greenpeace",F2903)),"Greenpeace",IF(ISNUMBER(SEARCH("Polluterwatch",F2903)),"Polluterwatch",IF(F2903="","","Other")))))))</f>
        <v/>
      </c>
      <c r="H2903">
        <f>LEN(B2903)</f>
        <v>8</v>
      </c>
      <c r="I2903" s="17" t="s">
        <v>25</v>
      </c>
    </row>
    <row r="2904" spans="1:9" ht="15.75" customHeight="1" x14ac:dyDescent="0.2">
      <c r="A2904" s="3" t="s">
        <v>2845</v>
      </c>
      <c r="B2904" s="3" t="s">
        <v>2845</v>
      </c>
      <c r="C2904" s="3" t="s">
        <v>25</v>
      </c>
      <c r="D2904" s="3" t="s">
        <v>17</v>
      </c>
      <c r="F2904" s="3" t="s">
        <v>17</v>
      </c>
      <c r="G2904" s="3" t="str">
        <f>IF(ISNUMBER(SEARCH("Sourcewatch",F2904)),"Sourcewatch",IF(ISNUMBER(SEARCH("desmog",F2904)),"Desmog",IF(ISNUMBER(SEARCH("Exxon",F2904)),"Exxonsecrets",IF(ISNUMBER(SEARCH("wikipedia",F2904)),"Wikipedia",IF(ISNUMBER(SEARCH("greenpeace",F2904)),"Greenpeace",IF(ISNUMBER(SEARCH("Polluterwatch",F2904)),"Polluterwatch",IF(F2904="","","Other")))))))</f>
        <v/>
      </c>
      <c r="H2904">
        <f>LEN(B2904)</f>
        <v>22</v>
      </c>
    </row>
    <row r="2905" spans="1:9" ht="15.75" customHeight="1" x14ac:dyDescent="0.2">
      <c r="A2905" s="3" t="s">
        <v>2846</v>
      </c>
      <c r="B2905" s="3" t="s">
        <v>2846</v>
      </c>
      <c r="C2905" s="3" t="s">
        <v>25</v>
      </c>
      <c r="D2905" s="3" t="s">
        <v>17</v>
      </c>
      <c r="F2905" s="3" t="s">
        <v>17</v>
      </c>
      <c r="G2905" s="3" t="str">
        <f>IF(ISNUMBER(SEARCH("Sourcewatch",F2905)),"Sourcewatch",IF(ISNUMBER(SEARCH("desmog",F2905)),"Desmog",IF(ISNUMBER(SEARCH("Exxon",F2905)),"Exxonsecrets",IF(ISNUMBER(SEARCH("wikipedia",F2905)),"Wikipedia",IF(ISNUMBER(SEARCH("greenpeace",F2905)),"Greenpeace",IF(ISNUMBER(SEARCH("Polluterwatch",F2905)),"Polluterwatch",IF(F2905="","","Other")))))))</f>
        <v/>
      </c>
      <c r="H2905">
        <f>LEN(B2905)</f>
        <v>6</v>
      </c>
    </row>
    <row r="2906" spans="1:9" ht="15.75" customHeight="1" x14ac:dyDescent="0.2">
      <c r="A2906" s="3" t="s">
        <v>2847</v>
      </c>
      <c r="B2906" s="3" t="s">
        <v>2847</v>
      </c>
      <c r="C2906" s="3" t="s">
        <v>25</v>
      </c>
      <c r="D2906" s="3" t="s">
        <v>17</v>
      </c>
      <c r="F2906" s="3" t="s">
        <v>17</v>
      </c>
      <c r="G2906" s="3" t="str">
        <f>IF(ISNUMBER(SEARCH("Sourcewatch",F2906)),"Sourcewatch",IF(ISNUMBER(SEARCH("desmog",F2906)),"Desmog",IF(ISNUMBER(SEARCH("Exxon",F2906)),"Exxonsecrets",IF(ISNUMBER(SEARCH("wikipedia",F2906)),"Wikipedia",IF(ISNUMBER(SEARCH("greenpeace",F2906)),"Greenpeace",IF(ISNUMBER(SEARCH("Polluterwatch",F2906)),"Polluterwatch",IF(F2906="","","Other")))))))</f>
        <v/>
      </c>
      <c r="H2906">
        <f>LEN(B2906)</f>
        <v>15</v>
      </c>
    </row>
    <row r="2907" spans="1:9" ht="15.75" customHeight="1" x14ac:dyDescent="0.2">
      <c r="A2907" s="3" t="s">
        <v>2848</v>
      </c>
      <c r="B2907" s="3" t="s">
        <v>2848</v>
      </c>
      <c r="C2907" s="3" t="s">
        <v>25</v>
      </c>
      <c r="D2907" s="3" t="s">
        <v>17</v>
      </c>
      <c r="F2907" s="3" t="s">
        <v>17</v>
      </c>
      <c r="G2907" s="3" t="str">
        <f>IF(ISNUMBER(SEARCH("Sourcewatch",F2907)),"Sourcewatch",IF(ISNUMBER(SEARCH("desmog",F2907)),"Desmog",IF(ISNUMBER(SEARCH("Exxon",F2907)),"Exxonsecrets",IF(ISNUMBER(SEARCH("wikipedia",F2907)),"Wikipedia",IF(ISNUMBER(SEARCH("greenpeace",F2907)),"Greenpeace",IF(ISNUMBER(SEARCH("Polluterwatch",F2907)),"Polluterwatch",IF(F2907="","","Other")))))))</f>
        <v/>
      </c>
      <c r="H2907">
        <f>LEN(B2907)</f>
        <v>6</v>
      </c>
    </row>
    <row r="2908" spans="1:9" ht="15.75" customHeight="1" x14ac:dyDescent="0.2">
      <c r="A2908" s="3" t="s">
        <v>2849</v>
      </c>
      <c r="B2908" s="3" t="s">
        <v>2849</v>
      </c>
      <c r="C2908" s="3" t="s">
        <v>17</v>
      </c>
      <c r="D2908" s="3" t="s">
        <v>17</v>
      </c>
      <c r="F2908" s="3" t="s">
        <v>2850</v>
      </c>
      <c r="G2908" s="3" t="str">
        <f>IF(ISNUMBER(SEARCH("Sourcewatch",F2908)),"Sourcewatch",IF(ISNUMBER(SEARCH("desmog",F2908)),"Desmog",IF(ISNUMBER(SEARCH("Exxon",F2908)),"Exxonsecrets",IF(ISNUMBER(SEARCH("wikipedia",F2908)),"Wikipedia",IF(ISNUMBER(SEARCH("greenpeace",F2908)),"Greenpeace",IF(ISNUMBER(SEARCH("Polluterwatch",F2908)),"Polluterwatch",IF(F2908="","","Other")))))))</f>
        <v>Sourcewatch</v>
      </c>
      <c r="H2908">
        <f>LEN(B2908)</f>
        <v>23</v>
      </c>
    </row>
    <row r="2909" spans="1:9" ht="15.75" customHeight="1" x14ac:dyDescent="0.2">
      <c r="A2909" s="3" t="s">
        <v>2851</v>
      </c>
      <c r="B2909" s="3" t="s">
        <v>2851</v>
      </c>
      <c r="C2909" s="3" t="s">
        <v>25</v>
      </c>
      <c r="D2909" s="3" t="s">
        <v>17</v>
      </c>
      <c r="F2909" s="3" t="s">
        <v>17</v>
      </c>
      <c r="G2909" s="3" t="str">
        <f>IF(ISNUMBER(SEARCH("Sourcewatch",F2909)),"Sourcewatch",IF(ISNUMBER(SEARCH("desmog",F2909)),"Desmog",IF(ISNUMBER(SEARCH("Exxon",F2909)),"Exxonsecrets",IF(ISNUMBER(SEARCH("wikipedia",F2909)),"Wikipedia",IF(ISNUMBER(SEARCH("greenpeace",F2909)),"Greenpeace",IF(ISNUMBER(SEARCH("Polluterwatch",F2909)),"Polluterwatch",IF(F2909="","","Other")))))))</f>
        <v/>
      </c>
      <c r="H2909">
        <f>LEN(B2909)</f>
        <v>16</v>
      </c>
    </row>
    <row r="2910" spans="1:9" ht="15.75" customHeight="1" x14ac:dyDescent="0.2">
      <c r="A2910" s="3" t="s">
        <v>2852</v>
      </c>
      <c r="B2910" s="3" t="s">
        <v>2852</v>
      </c>
      <c r="C2910" s="3" t="s">
        <v>25</v>
      </c>
      <c r="D2910" s="3" t="s">
        <v>17</v>
      </c>
      <c r="F2910" s="3" t="s">
        <v>17</v>
      </c>
      <c r="G2910" s="3" t="str">
        <f>IF(ISNUMBER(SEARCH("Sourcewatch",F2910)),"Sourcewatch",IF(ISNUMBER(SEARCH("desmog",F2910)),"Desmog",IF(ISNUMBER(SEARCH("Exxon",F2910)),"Exxonsecrets",IF(ISNUMBER(SEARCH("wikipedia",F2910)),"Wikipedia",IF(ISNUMBER(SEARCH("greenpeace",F2910)),"Greenpeace",IF(ISNUMBER(SEARCH("Polluterwatch",F2910)),"Polluterwatch",IF(F2910="","","Other")))))))</f>
        <v/>
      </c>
      <c r="H2910">
        <f>LEN(B2910)</f>
        <v>8</v>
      </c>
    </row>
    <row r="2911" spans="1:9" ht="15.75" customHeight="1" x14ac:dyDescent="0.2">
      <c r="A2911" s="3" t="s">
        <v>2853</v>
      </c>
      <c r="B2911" s="3" t="s">
        <v>2853</v>
      </c>
      <c r="C2911" s="3" t="s">
        <v>17</v>
      </c>
      <c r="D2911" s="3" t="s">
        <v>25</v>
      </c>
      <c r="G2911" s="3" t="str">
        <f>IF(ISNUMBER(SEARCH("Sourcewatch",F2911)),"Sourcewatch",IF(ISNUMBER(SEARCH("desmog",F2911)),"Desmog",IF(ISNUMBER(SEARCH("Exxon",F2911)),"Exxonsecrets",IF(ISNUMBER(SEARCH("wikipedia",F2911)),"Wikipedia",IF(ISNUMBER(SEARCH("greenpeace",F2911)),"Greenpeace",IF(ISNUMBER(SEARCH("Polluterwatch",F2911)),"Polluterwatch",IF(F2911="","","Other")))))))</f>
        <v/>
      </c>
      <c r="H2911">
        <f>LEN(B2911)</f>
        <v>49</v>
      </c>
    </row>
    <row r="2912" spans="1:9" ht="15.75" customHeight="1" x14ac:dyDescent="0.2">
      <c r="A2912" s="3" t="s">
        <v>2854</v>
      </c>
      <c r="B2912" s="3" t="s">
        <v>2854</v>
      </c>
      <c r="C2912" s="3" t="s">
        <v>25</v>
      </c>
      <c r="D2912" s="3" t="s">
        <v>17</v>
      </c>
      <c r="F2912" s="3" t="s">
        <v>17</v>
      </c>
      <c r="G2912" s="3" t="str">
        <f>IF(ISNUMBER(SEARCH("Sourcewatch",F2912)),"Sourcewatch",IF(ISNUMBER(SEARCH("desmog",F2912)),"Desmog",IF(ISNUMBER(SEARCH("Exxon",F2912)),"Exxonsecrets",IF(ISNUMBER(SEARCH("wikipedia",F2912)),"Wikipedia",IF(ISNUMBER(SEARCH("greenpeace",F2912)),"Greenpeace",IF(ISNUMBER(SEARCH("Polluterwatch",F2912)),"Polluterwatch",IF(F2912="","","Other")))))))</f>
        <v/>
      </c>
      <c r="H2912">
        <f>LEN(B2912)</f>
        <v>19</v>
      </c>
    </row>
    <row r="2913" spans="1:9" ht="15.75" customHeight="1" x14ac:dyDescent="0.2">
      <c r="A2913" s="3" t="s">
        <v>2855</v>
      </c>
      <c r="B2913" s="3" t="s">
        <v>2855</v>
      </c>
      <c r="C2913" s="3" t="s">
        <v>25</v>
      </c>
      <c r="D2913" s="3" t="s">
        <v>17</v>
      </c>
      <c r="F2913" s="3" t="s">
        <v>17</v>
      </c>
      <c r="G2913" s="3" t="str">
        <f>IF(ISNUMBER(SEARCH("Sourcewatch",F2913)),"Sourcewatch",IF(ISNUMBER(SEARCH("desmog",F2913)),"Desmog",IF(ISNUMBER(SEARCH("Exxon",F2913)),"Exxonsecrets",IF(ISNUMBER(SEARCH("wikipedia",F2913)),"Wikipedia",IF(ISNUMBER(SEARCH("greenpeace",F2913)),"Greenpeace",IF(ISNUMBER(SEARCH("Polluterwatch",F2913)),"Polluterwatch",IF(F2913="","","Other")))))))</f>
        <v/>
      </c>
      <c r="H2913">
        <f>LEN(B2913)</f>
        <v>16</v>
      </c>
    </row>
    <row r="2914" spans="1:9" ht="15.75" customHeight="1" x14ac:dyDescent="0.2">
      <c r="A2914" s="3" t="s">
        <v>2856</v>
      </c>
      <c r="B2914" s="3" t="s">
        <v>2856</v>
      </c>
      <c r="C2914" s="3" t="s">
        <v>17</v>
      </c>
      <c r="D2914" s="3" t="s">
        <v>25</v>
      </c>
      <c r="G2914" s="3" t="str">
        <f>IF(ISNUMBER(SEARCH("Sourcewatch",F2914)),"Sourcewatch",IF(ISNUMBER(SEARCH("desmog",F2914)),"Desmog",IF(ISNUMBER(SEARCH("Exxon",F2914)),"Exxonsecrets",IF(ISNUMBER(SEARCH("wikipedia",F2914)),"Wikipedia",IF(ISNUMBER(SEARCH("greenpeace",F2914)),"Greenpeace",IF(ISNUMBER(SEARCH("Polluterwatch",F2914)),"Polluterwatch",IF(F2914="","","Other")))))))</f>
        <v/>
      </c>
      <c r="H2914">
        <f>LEN(B2914)</f>
        <v>14</v>
      </c>
    </row>
    <row r="2915" spans="1:9" ht="15.75" customHeight="1" x14ac:dyDescent="0.2">
      <c r="A2915" s="3" t="s">
        <v>2857</v>
      </c>
      <c r="B2915" s="3" t="s">
        <v>2857</v>
      </c>
      <c r="C2915" s="3" t="s">
        <v>25</v>
      </c>
      <c r="D2915" s="3" t="s">
        <v>17</v>
      </c>
      <c r="F2915" s="3" t="s">
        <v>17</v>
      </c>
      <c r="G2915" s="3" t="str">
        <f>IF(ISNUMBER(SEARCH("Sourcewatch",F2915)),"Sourcewatch",IF(ISNUMBER(SEARCH("desmog",F2915)),"Desmog",IF(ISNUMBER(SEARCH("Exxon",F2915)),"Exxonsecrets",IF(ISNUMBER(SEARCH("wikipedia",F2915)),"Wikipedia",IF(ISNUMBER(SEARCH("greenpeace",F2915)),"Greenpeace",IF(ISNUMBER(SEARCH("Polluterwatch",F2915)),"Polluterwatch",IF(F2915="","","Other")))))))</f>
        <v/>
      </c>
      <c r="H2915">
        <f>LEN(B2915)</f>
        <v>15</v>
      </c>
    </row>
    <row r="2916" spans="1:9" ht="15.75" customHeight="1" x14ac:dyDescent="0.2">
      <c r="A2916" s="3" t="s">
        <v>2858</v>
      </c>
      <c r="B2916" s="3" t="s">
        <v>2858</v>
      </c>
      <c r="C2916" s="3" t="s">
        <v>25</v>
      </c>
      <c r="D2916" s="3" t="s">
        <v>17</v>
      </c>
      <c r="F2916" s="3" t="s">
        <v>17</v>
      </c>
      <c r="G2916" s="3" t="str">
        <f>IF(ISNUMBER(SEARCH("Sourcewatch",F2916)),"Sourcewatch",IF(ISNUMBER(SEARCH("desmog",F2916)),"Desmog",IF(ISNUMBER(SEARCH("Exxon",F2916)),"Exxonsecrets",IF(ISNUMBER(SEARCH("wikipedia",F2916)),"Wikipedia",IF(ISNUMBER(SEARCH("greenpeace",F2916)),"Greenpeace",IF(ISNUMBER(SEARCH("Polluterwatch",F2916)),"Polluterwatch",IF(F2916="","","Other")))))))</f>
        <v/>
      </c>
      <c r="H2916">
        <f>LEN(B2916)</f>
        <v>15</v>
      </c>
    </row>
    <row r="2917" spans="1:9" ht="15.75" customHeight="1" x14ac:dyDescent="0.2">
      <c r="A2917" s="3" t="s">
        <v>2859</v>
      </c>
      <c r="B2917" s="3" t="s">
        <v>2859</v>
      </c>
      <c r="C2917" s="3" t="s">
        <v>25</v>
      </c>
      <c r="D2917" s="3" t="s">
        <v>17</v>
      </c>
      <c r="F2917" s="3" t="s">
        <v>17</v>
      </c>
      <c r="G2917" s="3" t="str">
        <f>IF(ISNUMBER(SEARCH("Sourcewatch",F2917)),"Sourcewatch",IF(ISNUMBER(SEARCH("desmog",F2917)),"Desmog",IF(ISNUMBER(SEARCH("Exxon",F2917)),"Exxonsecrets",IF(ISNUMBER(SEARCH("wikipedia",F2917)),"Wikipedia",IF(ISNUMBER(SEARCH("greenpeace",F2917)),"Greenpeace",IF(ISNUMBER(SEARCH("Polluterwatch",F2917)),"Polluterwatch",IF(F2917="","","Other")))))))</f>
        <v/>
      </c>
      <c r="H2917">
        <f>LEN(B2917)</f>
        <v>4</v>
      </c>
    </row>
    <row r="2918" spans="1:9" ht="15.75" customHeight="1" x14ac:dyDescent="0.2">
      <c r="A2918" s="3" t="s">
        <v>2860</v>
      </c>
      <c r="B2918" s="3" t="s">
        <v>2860</v>
      </c>
      <c r="C2918" s="3" t="s">
        <v>25</v>
      </c>
      <c r="D2918" s="3" t="s">
        <v>17</v>
      </c>
      <c r="F2918" s="3" t="s">
        <v>17</v>
      </c>
      <c r="G2918" s="3" t="str">
        <f>IF(ISNUMBER(SEARCH("Sourcewatch",F2918)),"Sourcewatch",IF(ISNUMBER(SEARCH("desmog",F2918)),"Desmog",IF(ISNUMBER(SEARCH("Exxon",F2918)),"Exxonsecrets",IF(ISNUMBER(SEARCH("wikipedia",F2918)),"Wikipedia",IF(ISNUMBER(SEARCH("greenpeace",F2918)),"Greenpeace",IF(ISNUMBER(SEARCH("Polluterwatch",F2918)),"Polluterwatch",IF(F2918="","","Other")))))))</f>
        <v/>
      </c>
      <c r="H2918">
        <f>LEN(B2918)</f>
        <v>12</v>
      </c>
    </row>
    <row r="2919" spans="1:9" ht="15.75" customHeight="1" x14ac:dyDescent="0.2">
      <c r="A2919" s="3" t="s">
        <v>2861</v>
      </c>
      <c r="B2919" s="3" t="s">
        <v>2861</v>
      </c>
      <c r="C2919" s="3" t="s">
        <v>25</v>
      </c>
      <c r="D2919" s="3" t="s">
        <v>17</v>
      </c>
      <c r="F2919" s="3" t="s">
        <v>17</v>
      </c>
      <c r="G2919" s="3" t="str">
        <f>IF(ISNUMBER(SEARCH("Sourcewatch",F2919)),"Sourcewatch",IF(ISNUMBER(SEARCH("desmog",F2919)),"Desmog",IF(ISNUMBER(SEARCH("Exxon",F2919)),"Exxonsecrets",IF(ISNUMBER(SEARCH("wikipedia",F2919)),"Wikipedia",IF(ISNUMBER(SEARCH("greenpeace",F2919)),"Greenpeace",IF(ISNUMBER(SEARCH("Polluterwatch",F2919)),"Polluterwatch",IF(F2919="","","Other")))))))</f>
        <v/>
      </c>
      <c r="H2919">
        <f>LEN(B2919)</f>
        <v>13</v>
      </c>
    </row>
    <row r="2920" spans="1:9" ht="15.75" customHeight="1" x14ac:dyDescent="0.2">
      <c r="A2920" s="3" t="s">
        <v>2862</v>
      </c>
      <c r="B2920" s="3" t="s">
        <v>2862</v>
      </c>
      <c r="D2920" s="3" t="s">
        <v>17</v>
      </c>
      <c r="F2920" s="3" t="s">
        <v>2863</v>
      </c>
      <c r="G2920" s="3" t="str">
        <f>IF(ISNUMBER(SEARCH("Sourcewatch",F2920)),"Sourcewatch",IF(ISNUMBER(SEARCH("desmog",F2920)),"Desmog",IF(ISNUMBER(SEARCH("Exxon",F2920)),"Exxonsecrets",IF(ISNUMBER(SEARCH("wikipedia",F2920)),"Wikipedia",IF(ISNUMBER(SEARCH("greenpeace",F2920)),"Greenpeace",IF(ISNUMBER(SEARCH("Polluterwatch",F2920)),"Polluterwatch",IF(F2920="","","Other")))))))</f>
        <v>Sourcewatch</v>
      </c>
      <c r="H2920">
        <f>LEN(B2920)</f>
        <v>44</v>
      </c>
    </row>
    <row r="2921" spans="1:9" ht="15.75" customHeight="1" x14ac:dyDescent="0.2">
      <c r="A2921" s="3" t="s">
        <v>2864</v>
      </c>
      <c r="B2921" s="3" t="s">
        <v>2864</v>
      </c>
      <c r="C2921" s="3" t="s">
        <v>25</v>
      </c>
      <c r="D2921" s="3" t="s">
        <v>17</v>
      </c>
      <c r="F2921" s="3" t="s">
        <v>17</v>
      </c>
      <c r="G2921" s="3" t="str">
        <f>IF(ISNUMBER(SEARCH("Sourcewatch",F2921)),"Sourcewatch",IF(ISNUMBER(SEARCH("desmog",F2921)),"Desmog",IF(ISNUMBER(SEARCH("Exxon",F2921)),"Exxonsecrets",IF(ISNUMBER(SEARCH("wikipedia",F2921)),"Wikipedia",IF(ISNUMBER(SEARCH("greenpeace",F2921)),"Greenpeace",IF(ISNUMBER(SEARCH("Polluterwatch",F2921)),"Polluterwatch",IF(F2921="","","Other")))))))</f>
        <v/>
      </c>
      <c r="H2921">
        <f>LEN(B2921)</f>
        <v>10</v>
      </c>
    </row>
    <row r="2922" spans="1:9" ht="15.75" customHeight="1" x14ac:dyDescent="0.2">
      <c r="A2922" s="3" t="s">
        <v>2865</v>
      </c>
      <c r="B2922" s="3" t="s">
        <v>2865</v>
      </c>
      <c r="C2922" s="3" t="s">
        <v>25</v>
      </c>
      <c r="D2922" s="3" t="s">
        <v>17</v>
      </c>
      <c r="F2922" s="3" t="s">
        <v>17</v>
      </c>
      <c r="G2922" s="3" t="str">
        <f>IF(ISNUMBER(SEARCH("Sourcewatch",F2922)),"Sourcewatch",IF(ISNUMBER(SEARCH("desmog",F2922)),"Desmog",IF(ISNUMBER(SEARCH("Exxon",F2922)),"Exxonsecrets",IF(ISNUMBER(SEARCH("wikipedia",F2922)),"Wikipedia",IF(ISNUMBER(SEARCH("greenpeace",F2922)),"Greenpeace",IF(ISNUMBER(SEARCH("Polluterwatch",F2922)),"Polluterwatch",IF(F2922="","","Other")))))))</f>
        <v/>
      </c>
      <c r="H2922">
        <f>LEN(B2922)</f>
        <v>16</v>
      </c>
    </row>
    <row r="2923" spans="1:9" ht="15.75" customHeight="1" x14ac:dyDescent="0.2">
      <c r="A2923" s="3" t="s">
        <v>2866</v>
      </c>
      <c r="B2923" s="3" t="s">
        <v>2867</v>
      </c>
      <c r="D2923" s="3" t="s">
        <v>25</v>
      </c>
      <c r="G2923" s="3" t="str">
        <f>IF(ISNUMBER(SEARCH("Sourcewatch",F2923)),"Sourcewatch",IF(ISNUMBER(SEARCH("desmog",F2923)),"Desmog",IF(ISNUMBER(SEARCH("Exxon",F2923)),"Exxonsecrets",IF(ISNUMBER(SEARCH("wikipedia",F2923)),"Wikipedia",IF(ISNUMBER(SEARCH("greenpeace",F2923)),"Greenpeace",IF(ISNUMBER(SEARCH("Polluterwatch",F2923)),"Polluterwatch",IF(F2923="","","Other")))))))</f>
        <v/>
      </c>
      <c r="H2923">
        <f>LEN(B2923)</f>
        <v>26</v>
      </c>
    </row>
    <row r="2924" spans="1:9" ht="15.75" customHeight="1" x14ac:dyDescent="0.2">
      <c r="A2924" s="11" t="s">
        <v>4585</v>
      </c>
      <c r="B2924" s="11" t="s">
        <v>4585</v>
      </c>
      <c r="C2924" t="s">
        <v>25</v>
      </c>
      <c r="D2924" t="s">
        <v>17</v>
      </c>
      <c r="G2924" s="3" t="str">
        <f>IF(ISNUMBER(SEARCH("Sourcewatch",F2924)),"Sourcewatch",IF(ISNUMBER(SEARCH("desmog",F2924)),"Desmog",IF(ISNUMBER(SEARCH("Exxon",F2924)),"Exxonsecrets",IF(ISNUMBER(SEARCH("wikipedia",F2924)),"Wikipedia",IF(ISNUMBER(SEARCH("greenpeace",F2924)),"Greenpeace",IF(ISNUMBER(SEARCH("Polluterwatch",F2924)),"Polluterwatch",IF(F2924="","","Other")))))))</f>
        <v/>
      </c>
      <c r="H2924">
        <f>LEN(B2924)</f>
        <v>5</v>
      </c>
      <c r="I2924" s="17" t="s">
        <v>25</v>
      </c>
    </row>
    <row r="2925" spans="1:9" ht="15.75" customHeight="1" x14ac:dyDescent="0.2">
      <c r="A2925" s="11" t="s">
        <v>4460</v>
      </c>
      <c r="B2925" s="11" t="s">
        <v>4460</v>
      </c>
      <c r="C2925" t="s">
        <v>25</v>
      </c>
      <c r="D2925" t="s">
        <v>17</v>
      </c>
      <c r="G2925" s="3" t="str">
        <f>IF(ISNUMBER(SEARCH("Sourcewatch",F2925)),"Sourcewatch",IF(ISNUMBER(SEARCH("desmog",F2925)),"Desmog",IF(ISNUMBER(SEARCH("Exxon",F2925)),"Exxonsecrets",IF(ISNUMBER(SEARCH("wikipedia",F2925)),"Wikipedia",IF(ISNUMBER(SEARCH("greenpeace",F2925)),"Greenpeace",IF(ISNUMBER(SEARCH("Polluterwatch",F2925)),"Polluterwatch",IF(F2925="","","Other")))))))</f>
        <v/>
      </c>
      <c r="H2925">
        <f>LEN(B2925)</f>
        <v>6</v>
      </c>
      <c r="I2925" s="17" t="s">
        <v>25</v>
      </c>
    </row>
    <row r="2926" spans="1:9" ht="15.75" customHeight="1" x14ac:dyDescent="0.2">
      <c r="A2926" s="3" t="s">
        <v>2868</v>
      </c>
      <c r="B2926" s="3" t="s">
        <v>2868</v>
      </c>
      <c r="C2926" s="3" t="s">
        <v>25</v>
      </c>
      <c r="D2926" s="3" t="s">
        <v>17</v>
      </c>
      <c r="F2926" s="3" t="s">
        <v>17</v>
      </c>
      <c r="G2926" s="3" t="str">
        <f>IF(ISNUMBER(SEARCH("Sourcewatch",F2926)),"Sourcewatch",IF(ISNUMBER(SEARCH("desmog",F2926)),"Desmog",IF(ISNUMBER(SEARCH("Exxon",F2926)),"Exxonsecrets",IF(ISNUMBER(SEARCH("wikipedia",F2926)),"Wikipedia",IF(ISNUMBER(SEARCH("greenpeace",F2926)),"Greenpeace",IF(ISNUMBER(SEARCH("Polluterwatch",F2926)),"Polluterwatch",IF(F2926="","","Other")))))))</f>
        <v/>
      </c>
      <c r="H2926">
        <f>LEN(B2926)</f>
        <v>16</v>
      </c>
    </row>
    <row r="2927" spans="1:9" ht="15.75" customHeight="1" x14ac:dyDescent="0.2">
      <c r="A2927" s="11" t="s">
        <v>4295</v>
      </c>
      <c r="B2927" s="11" t="s">
        <v>4295</v>
      </c>
      <c r="C2927" t="s">
        <v>25</v>
      </c>
      <c r="D2927" t="s">
        <v>17</v>
      </c>
      <c r="G2927" s="3" t="str">
        <f>IF(ISNUMBER(SEARCH("Sourcewatch",F2927)),"Sourcewatch",IF(ISNUMBER(SEARCH("desmog",F2927)),"Desmog",IF(ISNUMBER(SEARCH("Exxon",F2927)),"Exxonsecrets",IF(ISNUMBER(SEARCH("wikipedia",F2927)),"Wikipedia",IF(ISNUMBER(SEARCH("greenpeace",F2927)),"Greenpeace",IF(ISNUMBER(SEARCH("Polluterwatch",F2927)),"Polluterwatch",IF(F2927="","","Other")))))))</f>
        <v/>
      </c>
      <c r="H2927">
        <f>LEN(B2927)</f>
        <v>6</v>
      </c>
      <c r="I2927" s="17" t="s">
        <v>25</v>
      </c>
    </row>
    <row r="2928" spans="1:9" ht="15.75" customHeight="1" x14ac:dyDescent="0.2">
      <c r="A2928" s="3" t="s">
        <v>2869</v>
      </c>
      <c r="B2928" s="3" t="s">
        <v>2869</v>
      </c>
      <c r="C2928" s="3" t="s">
        <v>25</v>
      </c>
      <c r="D2928" s="3" t="s">
        <v>17</v>
      </c>
      <c r="F2928" s="3" t="s">
        <v>17</v>
      </c>
      <c r="G2928" s="3" t="str">
        <f>IF(ISNUMBER(SEARCH("Sourcewatch",F2928)),"Sourcewatch",IF(ISNUMBER(SEARCH("desmog",F2928)),"Desmog",IF(ISNUMBER(SEARCH("Exxon",F2928)),"Exxonsecrets",IF(ISNUMBER(SEARCH("wikipedia",F2928)),"Wikipedia",IF(ISNUMBER(SEARCH("greenpeace",F2928)),"Greenpeace",IF(ISNUMBER(SEARCH("Polluterwatch",F2928)),"Polluterwatch",IF(F2928="","","Other")))))))</f>
        <v/>
      </c>
      <c r="H2928">
        <f>LEN(B2928)</f>
        <v>17</v>
      </c>
    </row>
    <row r="2929" spans="1:9" ht="15.75" customHeight="1" x14ac:dyDescent="0.2">
      <c r="A2929" s="3" t="s">
        <v>2870</v>
      </c>
      <c r="B2929" s="3" t="s">
        <v>2870</v>
      </c>
      <c r="C2929" s="3" t="s">
        <v>25</v>
      </c>
      <c r="D2929" s="3" t="s">
        <v>17</v>
      </c>
      <c r="F2929" s="3" t="s">
        <v>17</v>
      </c>
      <c r="G2929" s="3" t="str">
        <f>IF(ISNUMBER(SEARCH("Sourcewatch",F2929)),"Sourcewatch",IF(ISNUMBER(SEARCH("desmog",F2929)),"Desmog",IF(ISNUMBER(SEARCH("Exxon",F2929)),"Exxonsecrets",IF(ISNUMBER(SEARCH("wikipedia",F2929)),"Wikipedia",IF(ISNUMBER(SEARCH("greenpeace",F2929)),"Greenpeace",IF(ISNUMBER(SEARCH("Polluterwatch",F2929)),"Polluterwatch",IF(F2929="","","Other")))))))</f>
        <v/>
      </c>
      <c r="H2929">
        <f>LEN(B2929)</f>
        <v>18</v>
      </c>
    </row>
    <row r="2930" spans="1:9" ht="15.75" customHeight="1" x14ac:dyDescent="0.2">
      <c r="A2930" s="3" t="s">
        <v>2871</v>
      </c>
      <c r="B2930" s="3" t="s">
        <v>2871</v>
      </c>
      <c r="C2930" s="3" t="s">
        <v>25</v>
      </c>
      <c r="D2930" s="3" t="s">
        <v>17</v>
      </c>
      <c r="F2930" s="3" t="s">
        <v>17</v>
      </c>
      <c r="G2930" s="3" t="str">
        <f>IF(ISNUMBER(SEARCH("Sourcewatch",F2930)),"Sourcewatch",IF(ISNUMBER(SEARCH("desmog",F2930)),"Desmog",IF(ISNUMBER(SEARCH("Exxon",F2930)),"Exxonsecrets",IF(ISNUMBER(SEARCH("wikipedia",F2930)),"Wikipedia",IF(ISNUMBER(SEARCH("greenpeace",F2930)),"Greenpeace",IF(ISNUMBER(SEARCH("Polluterwatch",F2930)),"Polluterwatch",IF(F2930="","","Other")))))))</f>
        <v/>
      </c>
      <c r="H2930">
        <f>LEN(B2930)</f>
        <v>19</v>
      </c>
    </row>
    <row r="2931" spans="1:9" ht="15.75" customHeight="1" x14ac:dyDescent="0.2">
      <c r="A2931" s="3" t="s">
        <v>2872</v>
      </c>
      <c r="B2931" s="3" t="s">
        <v>2872</v>
      </c>
      <c r="C2931" s="3" t="s">
        <v>25</v>
      </c>
      <c r="D2931" s="3" t="s">
        <v>17</v>
      </c>
      <c r="F2931" s="3" t="s">
        <v>17</v>
      </c>
      <c r="G2931" s="3" t="str">
        <f>IF(ISNUMBER(SEARCH("Sourcewatch",F2931)),"Sourcewatch",IF(ISNUMBER(SEARCH("desmog",F2931)),"Desmog",IF(ISNUMBER(SEARCH("Exxon",F2931)),"Exxonsecrets",IF(ISNUMBER(SEARCH("wikipedia",F2931)),"Wikipedia",IF(ISNUMBER(SEARCH("greenpeace",F2931)),"Greenpeace",IF(ISNUMBER(SEARCH("Polluterwatch",F2931)),"Polluterwatch",IF(F2931="","","Other")))))))</f>
        <v/>
      </c>
      <c r="H2931">
        <f>LEN(B2931)</f>
        <v>14</v>
      </c>
    </row>
    <row r="2932" spans="1:9" ht="15.75" customHeight="1" x14ac:dyDescent="0.2">
      <c r="A2932" s="3" t="s">
        <v>2873</v>
      </c>
      <c r="B2932" s="3" t="s">
        <v>2873</v>
      </c>
      <c r="C2932" s="3" t="s">
        <v>25</v>
      </c>
      <c r="D2932" s="3" t="s">
        <v>17</v>
      </c>
      <c r="F2932" s="3" t="s">
        <v>17</v>
      </c>
      <c r="G2932" s="3" t="str">
        <f>IF(ISNUMBER(SEARCH("Sourcewatch",F2932)),"Sourcewatch",IF(ISNUMBER(SEARCH("desmog",F2932)),"Desmog",IF(ISNUMBER(SEARCH("Exxon",F2932)),"Exxonsecrets",IF(ISNUMBER(SEARCH("wikipedia",F2932)),"Wikipedia",IF(ISNUMBER(SEARCH("greenpeace",F2932)),"Greenpeace",IF(ISNUMBER(SEARCH("Polluterwatch",F2932)),"Polluterwatch",IF(F2932="","","Other")))))))</f>
        <v/>
      </c>
      <c r="H2932">
        <f>LEN(B2932)</f>
        <v>14</v>
      </c>
    </row>
    <row r="2933" spans="1:9" ht="15.75" customHeight="1" x14ac:dyDescent="0.2">
      <c r="A2933" s="3" t="s">
        <v>2874</v>
      </c>
      <c r="B2933" s="3" t="s">
        <v>2874</v>
      </c>
      <c r="C2933" s="3" t="s">
        <v>17</v>
      </c>
      <c r="D2933" s="3" t="s">
        <v>17</v>
      </c>
      <c r="F2933" s="3" t="s">
        <v>17</v>
      </c>
      <c r="G2933" s="3" t="str">
        <f>IF(ISNUMBER(SEARCH("Sourcewatch",F2933)),"Sourcewatch",IF(ISNUMBER(SEARCH("desmog",F2933)),"Desmog",IF(ISNUMBER(SEARCH("Exxon",F2933)),"Exxonsecrets",IF(ISNUMBER(SEARCH("wikipedia",F2933)),"Wikipedia",IF(ISNUMBER(SEARCH("greenpeace",F2933)),"Greenpeace",IF(ISNUMBER(SEARCH("Polluterwatch",F2933)),"Polluterwatch",IF(F2933="","","Other")))))))</f>
        <v/>
      </c>
      <c r="H2933">
        <f>LEN(B2933)</f>
        <v>31</v>
      </c>
    </row>
    <row r="2934" spans="1:9" ht="15.75" customHeight="1" x14ac:dyDescent="0.2">
      <c r="A2934" s="3" t="s">
        <v>2875</v>
      </c>
      <c r="B2934" s="3" t="s">
        <v>2875</v>
      </c>
      <c r="C2934" s="3" t="s">
        <v>17</v>
      </c>
      <c r="D2934" s="3" t="s">
        <v>17</v>
      </c>
      <c r="F2934" s="3" t="s">
        <v>17</v>
      </c>
      <c r="G2934" s="3" t="str">
        <f>IF(ISNUMBER(SEARCH("Sourcewatch",F2934)),"Sourcewatch",IF(ISNUMBER(SEARCH("desmog",F2934)),"Desmog",IF(ISNUMBER(SEARCH("Exxon",F2934)),"Exxonsecrets",IF(ISNUMBER(SEARCH("wikipedia",F2934)),"Wikipedia",IF(ISNUMBER(SEARCH("greenpeace",F2934)),"Greenpeace",IF(ISNUMBER(SEARCH("Polluterwatch",F2934)),"Polluterwatch",IF(F2934="","","Other")))))))</f>
        <v/>
      </c>
      <c r="H2934">
        <f>LEN(B2934)</f>
        <v>17</v>
      </c>
    </row>
    <row r="2935" spans="1:9" ht="15.75" customHeight="1" x14ac:dyDescent="0.2">
      <c r="A2935" s="11" t="s">
        <v>4378</v>
      </c>
      <c r="B2935" s="11" t="s">
        <v>4378</v>
      </c>
      <c r="C2935" t="s">
        <v>25</v>
      </c>
      <c r="D2935" t="s">
        <v>17</v>
      </c>
      <c r="G2935" s="3" t="str">
        <f>IF(ISNUMBER(SEARCH("Sourcewatch",F2935)),"Sourcewatch",IF(ISNUMBER(SEARCH("desmog",F2935)),"Desmog",IF(ISNUMBER(SEARCH("Exxon",F2935)),"Exxonsecrets",IF(ISNUMBER(SEARCH("wikipedia",F2935)),"Wikipedia",IF(ISNUMBER(SEARCH("greenpeace",F2935)),"Greenpeace",IF(ISNUMBER(SEARCH("Polluterwatch",F2935)),"Polluterwatch",IF(F2935="","","Other")))))))</f>
        <v/>
      </c>
      <c r="H2935">
        <f>LEN(B2935)</f>
        <v>7</v>
      </c>
      <c r="I2935" s="17" t="s">
        <v>25</v>
      </c>
    </row>
    <row r="2936" spans="1:9" ht="15.75" customHeight="1" x14ac:dyDescent="0.2">
      <c r="A2936" s="3" t="s">
        <v>2881</v>
      </c>
      <c r="B2936" s="3" t="s">
        <v>2881</v>
      </c>
      <c r="C2936" s="3" t="s">
        <v>25</v>
      </c>
      <c r="D2936" s="3" t="s">
        <v>17</v>
      </c>
      <c r="F2936" s="3" t="s">
        <v>17</v>
      </c>
      <c r="G2936" s="3" t="str">
        <f>IF(ISNUMBER(SEARCH("Sourcewatch",F2936)),"Sourcewatch",IF(ISNUMBER(SEARCH("desmog",F2936)),"Desmog",IF(ISNUMBER(SEARCH("Exxon",F2936)),"Exxonsecrets",IF(ISNUMBER(SEARCH("wikipedia",F2936)),"Wikipedia",IF(ISNUMBER(SEARCH("greenpeace",F2936)),"Greenpeace",IF(ISNUMBER(SEARCH("Polluterwatch",F2936)),"Polluterwatch",IF(F2936="","","Other")))))))</f>
        <v/>
      </c>
      <c r="H2936">
        <f>LEN(B2936)</f>
        <v>8</v>
      </c>
    </row>
    <row r="2937" spans="1:9" ht="15.75" customHeight="1" x14ac:dyDescent="0.2">
      <c r="A2937" s="3" t="s">
        <v>2882</v>
      </c>
      <c r="B2937" s="3" t="s">
        <v>2882</v>
      </c>
      <c r="C2937" s="3" t="s">
        <v>25</v>
      </c>
      <c r="D2937" s="3" t="s">
        <v>17</v>
      </c>
      <c r="F2937" s="3" t="s">
        <v>17</v>
      </c>
      <c r="G2937" s="3" t="str">
        <f>IF(ISNUMBER(SEARCH("Sourcewatch",F2937)),"Sourcewatch",IF(ISNUMBER(SEARCH("desmog",F2937)),"Desmog",IF(ISNUMBER(SEARCH("Exxon",F2937)),"Exxonsecrets",IF(ISNUMBER(SEARCH("wikipedia",F2937)),"Wikipedia",IF(ISNUMBER(SEARCH("greenpeace",F2937)),"Greenpeace",IF(ISNUMBER(SEARCH("Polluterwatch",F2937)),"Polluterwatch",IF(F2937="","","Other")))))))</f>
        <v/>
      </c>
      <c r="H2937">
        <f>LEN(B2937)</f>
        <v>15</v>
      </c>
    </row>
    <row r="2938" spans="1:9" ht="15.75" customHeight="1" x14ac:dyDescent="0.2">
      <c r="A2938" s="3" t="s">
        <v>2883</v>
      </c>
      <c r="B2938" s="3" t="s">
        <v>2883</v>
      </c>
      <c r="C2938" s="3" t="s">
        <v>25</v>
      </c>
      <c r="D2938" s="3" t="s">
        <v>17</v>
      </c>
      <c r="F2938" s="3" t="s">
        <v>17</v>
      </c>
      <c r="G2938" s="3" t="str">
        <f>IF(ISNUMBER(SEARCH("Sourcewatch",F2938)),"Sourcewatch",IF(ISNUMBER(SEARCH("desmog",F2938)),"Desmog",IF(ISNUMBER(SEARCH("Exxon",F2938)),"Exxonsecrets",IF(ISNUMBER(SEARCH("wikipedia",F2938)),"Wikipedia",IF(ISNUMBER(SEARCH("greenpeace",F2938)),"Greenpeace",IF(ISNUMBER(SEARCH("Polluterwatch",F2938)),"Polluterwatch",IF(F2938="","","Other")))))))</f>
        <v/>
      </c>
      <c r="H2938">
        <f>LEN(B2938)</f>
        <v>15</v>
      </c>
    </row>
    <row r="2939" spans="1:9" ht="15.75" customHeight="1" x14ac:dyDescent="0.2">
      <c r="A2939" s="3" t="s">
        <v>2884</v>
      </c>
      <c r="B2939" s="3" t="s">
        <v>2884</v>
      </c>
      <c r="C2939" s="3" t="s">
        <v>25</v>
      </c>
      <c r="D2939" s="3" t="s">
        <v>17</v>
      </c>
      <c r="F2939" s="3" t="s">
        <v>17</v>
      </c>
      <c r="G2939" s="3" t="str">
        <f>IF(ISNUMBER(SEARCH("Sourcewatch",F2939)),"Sourcewatch",IF(ISNUMBER(SEARCH("desmog",F2939)),"Desmog",IF(ISNUMBER(SEARCH("Exxon",F2939)),"Exxonsecrets",IF(ISNUMBER(SEARCH("wikipedia",F2939)),"Wikipedia",IF(ISNUMBER(SEARCH("greenpeace",F2939)),"Greenpeace",IF(ISNUMBER(SEARCH("Polluterwatch",F2939)),"Polluterwatch",IF(F2939="","","Other")))))))</f>
        <v/>
      </c>
      <c r="H2939">
        <f>LEN(B2939)</f>
        <v>13</v>
      </c>
    </row>
    <row r="2940" spans="1:9" ht="15.75" customHeight="1" x14ac:dyDescent="0.2">
      <c r="A2940" s="3" t="s">
        <v>2885</v>
      </c>
      <c r="B2940" s="3" t="s">
        <v>2885</v>
      </c>
      <c r="C2940" s="3" t="s">
        <v>17</v>
      </c>
      <c r="D2940" s="3" t="s">
        <v>25</v>
      </c>
      <c r="G2940" s="3" t="str">
        <f>IF(ISNUMBER(SEARCH("Sourcewatch",F2940)),"Sourcewatch",IF(ISNUMBER(SEARCH("desmog",F2940)),"Desmog",IF(ISNUMBER(SEARCH("Exxon",F2940)),"Exxonsecrets",IF(ISNUMBER(SEARCH("wikipedia",F2940)),"Wikipedia",IF(ISNUMBER(SEARCH("greenpeace",F2940)),"Greenpeace",IF(ISNUMBER(SEARCH("Polluterwatch",F2940)),"Polluterwatch",IF(F2940="","","Other")))))))</f>
        <v/>
      </c>
      <c r="H2940">
        <f>LEN(B2940)</f>
        <v>36</v>
      </c>
    </row>
    <row r="2941" spans="1:9" ht="15.75" customHeight="1" x14ac:dyDescent="0.2">
      <c r="A2941" s="3" t="s">
        <v>2886</v>
      </c>
      <c r="B2941" s="3" t="s">
        <v>2886</v>
      </c>
      <c r="C2941" s="3" t="s">
        <v>25</v>
      </c>
      <c r="D2941" s="3" t="s">
        <v>17</v>
      </c>
      <c r="F2941" s="3" t="s">
        <v>17</v>
      </c>
      <c r="G2941" s="3" t="str">
        <f>IF(ISNUMBER(SEARCH("Sourcewatch",F2941)),"Sourcewatch",IF(ISNUMBER(SEARCH("desmog",F2941)),"Desmog",IF(ISNUMBER(SEARCH("Exxon",F2941)),"Exxonsecrets",IF(ISNUMBER(SEARCH("wikipedia",F2941)),"Wikipedia",IF(ISNUMBER(SEARCH("greenpeace",F2941)),"Greenpeace",IF(ISNUMBER(SEARCH("Polluterwatch",F2941)),"Polluterwatch",IF(F2941="","","Other")))))))</f>
        <v/>
      </c>
      <c r="H2941">
        <f>LEN(B2941)</f>
        <v>7</v>
      </c>
    </row>
    <row r="2942" spans="1:9" ht="15.75" customHeight="1" x14ac:dyDescent="0.2">
      <c r="A2942" s="3" t="s">
        <v>2887</v>
      </c>
      <c r="B2942" s="3" t="s">
        <v>2887</v>
      </c>
      <c r="C2942" s="3" t="s">
        <v>25</v>
      </c>
      <c r="D2942" s="3" t="s">
        <v>17</v>
      </c>
      <c r="F2942" s="3" t="s">
        <v>17</v>
      </c>
      <c r="G2942" s="3" t="str">
        <f>IF(ISNUMBER(SEARCH("Sourcewatch",F2942)),"Sourcewatch",IF(ISNUMBER(SEARCH("desmog",F2942)),"Desmog",IF(ISNUMBER(SEARCH("Exxon",F2942)),"Exxonsecrets",IF(ISNUMBER(SEARCH("wikipedia",F2942)),"Wikipedia",IF(ISNUMBER(SEARCH("greenpeace",F2942)),"Greenpeace",IF(ISNUMBER(SEARCH("Polluterwatch",F2942)),"Polluterwatch",IF(F2942="","","Other")))))))</f>
        <v/>
      </c>
      <c r="H2942">
        <f>LEN(B2942)</f>
        <v>16</v>
      </c>
    </row>
    <row r="2943" spans="1:9" ht="15.75" customHeight="1" x14ac:dyDescent="0.2">
      <c r="A2943" s="3" t="s">
        <v>2888</v>
      </c>
      <c r="B2943" s="3" t="s">
        <v>2888</v>
      </c>
      <c r="C2943" s="3" t="s">
        <v>25</v>
      </c>
      <c r="D2943" s="3" t="s">
        <v>17</v>
      </c>
      <c r="F2943" s="3" t="s">
        <v>17</v>
      </c>
      <c r="G2943" s="3" t="str">
        <f>IF(ISNUMBER(SEARCH("Sourcewatch",F2943)),"Sourcewatch",IF(ISNUMBER(SEARCH("desmog",F2943)),"Desmog",IF(ISNUMBER(SEARCH("Exxon",F2943)),"Exxonsecrets",IF(ISNUMBER(SEARCH("wikipedia",F2943)),"Wikipedia",IF(ISNUMBER(SEARCH("greenpeace",F2943)),"Greenpeace",IF(ISNUMBER(SEARCH("Polluterwatch",F2943)),"Polluterwatch",IF(F2943="","","Other")))))))</f>
        <v/>
      </c>
      <c r="H2943">
        <f>LEN(B2943)</f>
        <v>13</v>
      </c>
    </row>
    <row r="2944" spans="1:9" ht="15.75" customHeight="1" x14ac:dyDescent="0.2">
      <c r="A2944" s="3" t="s">
        <v>2889</v>
      </c>
      <c r="B2944" s="3" t="s">
        <v>2889</v>
      </c>
      <c r="C2944" s="3" t="s">
        <v>25</v>
      </c>
      <c r="D2944" s="3" t="s">
        <v>17</v>
      </c>
      <c r="F2944" s="3" t="s">
        <v>17</v>
      </c>
      <c r="G2944" s="3" t="str">
        <f>IF(ISNUMBER(SEARCH("Sourcewatch",F2944)),"Sourcewatch",IF(ISNUMBER(SEARCH("desmog",F2944)),"Desmog",IF(ISNUMBER(SEARCH("Exxon",F2944)),"Exxonsecrets",IF(ISNUMBER(SEARCH("wikipedia",F2944)),"Wikipedia",IF(ISNUMBER(SEARCH("greenpeace",F2944)),"Greenpeace",IF(ISNUMBER(SEARCH("Polluterwatch",F2944)),"Polluterwatch",IF(F2944="","","Other")))))))</f>
        <v/>
      </c>
      <c r="H2944">
        <f>LEN(B2944)</f>
        <v>11</v>
      </c>
    </row>
    <row r="2945" spans="1:9" ht="15.75" customHeight="1" x14ac:dyDescent="0.2">
      <c r="A2945" s="3" t="s">
        <v>2890</v>
      </c>
      <c r="B2945" s="3" t="s">
        <v>2890</v>
      </c>
      <c r="C2945" s="3" t="s">
        <v>25</v>
      </c>
      <c r="D2945" s="3" t="s">
        <v>17</v>
      </c>
      <c r="F2945" s="3" t="s">
        <v>17</v>
      </c>
      <c r="G2945" s="3" t="str">
        <f>IF(ISNUMBER(SEARCH("Sourcewatch",F2945)),"Sourcewatch",IF(ISNUMBER(SEARCH("desmog",F2945)),"Desmog",IF(ISNUMBER(SEARCH("Exxon",F2945)),"Exxonsecrets",IF(ISNUMBER(SEARCH("wikipedia",F2945)),"Wikipedia",IF(ISNUMBER(SEARCH("greenpeace",F2945)),"Greenpeace",IF(ISNUMBER(SEARCH("Polluterwatch",F2945)),"Polluterwatch",IF(F2945="","","Other")))))))</f>
        <v/>
      </c>
      <c r="H2945">
        <f>LEN(B2945)</f>
        <v>15</v>
      </c>
    </row>
    <row r="2946" spans="1:9" ht="15.75" customHeight="1" x14ac:dyDescent="0.2">
      <c r="A2946" s="11" t="s">
        <v>4273</v>
      </c>
      <c r="B2946" s="11" t="s">
        <v>4273</v>
      </c>
      <c r="C2946" t="s">
        <v>25</v>
      </c>
      <c r="D2946" t="s">
        <v>17</v>
      </c>
      <c r="G2946" s="3" t="str">
        <f>IF(ISNUMBER(SEARCH("Sourcewatch",F2946)),"Sourcewatch",IF(ISNUMBER(SEARCH("desmog",F2946)),"Desmog",IF(ISNUMBER(SEARCH("Exxon",F2946)),"Exxonsecrets",IF(ISNUMBER(SEARCH("wikipedia",F2946)),"Wikipedia",IF(ISNUMBER(SEARCH("greenpeace",F2946)),"Greenpeace",IF(ISNUMBER(SEARCH("Polluterwatch",F2946)),"Polluterwatch",IF(F2946="","","Other")))))))</f>
        <v/>
      </c>
      <c r="H2946">
        <f>LEN(B2946)</f>
        <v>6</v>
      </c>
      <c r="I2946" s="17" t="s">
        <v>25</v>
      </c>
    </row>
    <row r="2947" spans="1:9" ht="15.75" customHeight="1" x14ac:dyDescent="0.2">
      <c r="A2947" s="11" t="s">
        <v>4324</v>
      </c>
      <c r="B2947" s="11" t="s">
        <v>4324</v>
      </c>
      <c r="C2947" t="s">
        <v>25</v>
      </c>
      <c r="D2947" t="s">
        <v>17</v>
      </c>
      <c r="G2947" s="3" t="str">
        <f>IF(ISNUMBER(SEARCH("Sourcewatch",F2947)),"Sourcewatch",IF(ISNUMBER(SEARCH("desmog",F2947)),"Desmog",IF(ISNUMBER(SEARCH("Exxon",F2947)),"Exxonsecrets",IF(ISNUMBER(SEARCH("wikipedia",F2947)),"Wikipedia",IF(ISNUMBER(SEARCH("greenpeace",F2947)),"Greenpeace",IF(ISNUMBER(SEARCH("Polluterwatch",F2947)),"Polluterwatch",IF(F2947="","","Other")))))))</f>
        <v/>
      </c>
      <c r="H2947">
        <f>LEN(B2947)</f>
        <v>6</v>
      </c>
      <c r="I2947" s="17" t="s">
        <v>25</v>
      </c>
    </row>
    <row r="2948" spans="1:9" ht="15.75" customHeight="1" x14ac:dyDescent="0.2">
      <c r="A2948" s="3" t="s">
        <v>2891</v>
      </c>
      <c r="B2948" s="3" t="s">
        <v>2891</v>
      </c>
      <c r="C2948" s="3" t="s">
        <v>25</v>
      </c>
      <c r="D2948" s="3" t="s">
        <v>17</v>
      </c>
      <c r="F2948" s="3" t="s">
        <v>17</v>
      </c>
      <c r="G2948" s="3" t="str">
        <f>IF(ISNUMBER(SEARCH("Sourcewatch",F2948)),"Sourcewatch",IF(ISNUMBER(SEARCH("desmog",F2948)),"Desmog",IF(ISNUMBER(SEARCH("Exxon",F2948)),"Exxonsecrets",IF(ISNUMBER(SEARCH("wikipedia",F2948)),"Wikipedia",IF(ISNUMBER(SEARCH("greenpeace",F2948)),"Greenpeace",IF(ISNUMBER(SEARCH("Polluterwatch",F2948)),"Polluterwatch",IF(F2948="","","Other")))))))</f>
        <v/>
      </c>
      <c r="H2948">
        <f>LEN(B2948)</f>
        <v>6</v>
      </c>
    </row>
    <row r="2949" spans="1:9" ht="15.75" customHeight="1" x14ac:dyDescent="0.2">
      <c r="A2949" s="3" t="s">
        <v>2892</v>
      </c>
      <c r="B2949" s="3" t="s">
        <v>2892</v>
      </c>
      <c r="C2949" s="3" t="s">
        <v>25</v>
      </c>
      <c r="D2949" s="3" t="s">
        <v>17</v>
      </c>
      <c r="F2949" s="3" t="s">
        <v>17</v>
      </c>
      <c r="G2949" s="3" t="str">
        <f>IF(ISNUMBER(SEARCH("Sourcewatch",F2949)),"Sourcewatch",IF(ISNUMBER(SEARCH("desmog",F2949)),"Desmog",IF(ISNUMBER(SEARCH("Exxon",F2949)),"Exxonsecrets",IF(ISNUMBER(SEARCH("wikipedia",F2949)),"Wikipedia",IF(ISNUMBER(SEARCH("greenpeace",F2949)),"Greenpeace",IF(ISNUMBER(SEARCH("Polluterwatch",F2949)),"Polluterwatch",IF(F2949="","","Other")))))))</f>
        <v/>
      </c>
      <c r="H2949">
        <f>LEN(B2949)</f>
        <v>6</v>
      </c>
    </row>
    <row r="2950" spans="1:9" ht="15.75" customHeight="1" x14ac:dyDescent="0.2">
      <c r="A2950" s="3" t="s">
        <v>2893</v>
      </c>
      <c r="B2950" s="3" t="s">
        <v>2893</v>
      </c>
      <c r="C2950" s="3" t="s">
        <v>17</v>
      </c>
      <c r="D2950" s="3" t="s">
        <v>17</v>
      </c>
      <c r="F2950" s="3" t="s">
        <v>17</v>
      </c>
      <c r="G2950" s="3" t="str">
        <f>IF(ISNUMBER(SEARCH("Sourcewatch",F2950)),"Sourcewatch",IF(ISNUMBER(SEARCH("desmog",F2950)),"Desmog",IF(ISNUMBER(SEARCH("Exxon",F2950)),"Exxonsecrets",IF(ISNUMBER(SEARCH("wikipedia",F2950)),"Wikipedia",IF(ISNUMBER(SEARCH("greenpeace",F2950)),"Greenpeace",IF(ISNUMBER(SEARCH("Polluterwatch",F2950)),"Polluterwatch",IF(F2950="","","Other")))))))</f>
        <v/>
      </c>
      <c r="H2950">
        <f>LEN(B2950)</f>
        <v>17</v>
      </c>
    </row>
    <row r="2951" spans="1:9" ht="15.75" customHeight="1" x14ac:dyDescent="0.2">
      <c r="A2951" s="3" t="s">
        <v>2894</v>
      </c>
      <c r="B2951" s="3" t="s">
        <v>2894</v>
      </c>
      <c r="C2951" s="3" t="s">
        <v>17</v>
      </c>
      <c r="D2951" s="3" t="s">
        <v>25</v>
      </c>
      <c r="G2951" s="3" t="str">
        <f>IF(ISNUMBER(SEARCH("Sourcewatch",F2951)),"Sourcewatch",IF(ISNUMBER(SEARCH("desmog",F2951)),"Desmog",IF(ISNUMBER(SEARCH("Exxon",F2951)),"Exxonsecrets",IF(ISNUMBER(SEARCH("wikipedia",F2951)),"Wikipedia",IF(ISNUMBER(SEARCH("greenpeace",F2951)),"Greenpeace",IF(ISNUMBER(SEARCH("Polluterwatch",F2951)),"Polluterwatch",IF(F2951="","","Other")))))))</f>
        <v/>
      </c>
      <c r="H2951">
        <f>LEN(B2951)</f>
        <v>20</v>
      </c>
    </row>
    <row r="2952" spans="1:9" ht="15.75" customHeight="1" x14ac:dyDescent="0.2">
      <c r="A2952" s="3" t="s">
        <v>2895</v>
      </c>
      <c r="B2952" s="3" t="s">
        <v>2895</v>
      </c>
      <c r="C2952" s="3" t="s">
        <v>25</v>
      </c>
      <c r="D2952" s="3" t="s">
        <v>17</v>
      </c>
      <c r="F2952" s="3" t="s">
        <v>17</v>
      </c>
      <c r="G2952" s="3" t="str">
        <f>IF(ISNUMBER(SEARCH("Sourcewatch",F2952)),"Sourcewatch",IF(ISNUMBER(SEARCH("desmog",F2952)),"Desmog",IF(ISNUMBER(SEARCH("Exxon",F2952)),"Exxonsecrets",IF(ISNUMBER(SEARCH("wikipedia",F2952)),"Wikipedia",IF(ISNUMBER(SEARCH("greenpeace",F2952)),"Greenpeace",IF(ISNUMBER(SEARCH("Polluterwatch",F2952)),"Polluterwatch",IF(F2952="","","Other")))))))</f>
        <v/>
      </c>
      <c r="H2952">
        <f>LEN(B2952)</f>
        <v>17</v>
      </c>
    </row>
    <row r="2953" spans="1:9" ht="15.75" customHeight="1" x14ac:dyDescent="0.2">
      <c r="A2953" s="3" t="s">
        <v>2898</v>
      </c>
      <c r="B2953" s="3" t="s">
        <v>2898</v>
      </c>
      <c r="C2953" s="3" t="s">
        <v>25</v>
      </c>
      <c r="D2953" s="3" t="s">
        <v>17</v>
      </c>
      <c r="F2953" s="3" t="s">
        <v>17</v>
      </c>
      <c r="G2953" s="3" t="str">
        <f>IF(ISNUMBER(SEARCH("Sourcewatch",F2953)),"Sourcewatch",IF(ISNUMBER(SEARCH("desmog",F2953)),"Desmog",IF(ISNUMBER(SEARCH("Exxon",F2953)),"Exxonsecrets",IF(ISNUMBER(SEARCH("wikipedia",F2953)),"Wikipedia",IF(ISNUMBER(SEARCH("greenpeace",F2953)),"Greenpeace",IF(ISNUMBER(SEARCH("Polluterwatch",F2953)),"Polluterwatch",IF(F2953="","","Other")))))))</f>
        <v/>
      </c>
      <c r="H2953">
        <f>LEN(B2953)</f>
        <v>5</v>
      </c>
    </row>
    <row r="2954" spans="1:9" ht="15.75" customHeight="1" x14ac:dyDescent="0.2">
      <c r="A2954" s="3" t="s">
        <v>2899</v>
      </c>
      <c r="B2954" s="3" t="s">
        <v>2899</v>
      </c>
      <c r="C2954" s="3" t="s">
        <v>25</v>
      </c>
      <c r="D2954" s="3" t="s">
        <v>17</v>
      </c>
      <c r="F2954" s="3" t="s">
        <v>17</v>
      </c>
      <c r="G2954" s="3" t="str">
        <f>IF(ISNUMBER(SEARCH("Sourcewatch",F2954)),"Sourcewatch",IF(ISNUMBER(SEARCH("desmog",F2954)),"Desmog",IF(ISNUMBER(SEARCH("Exxon",F2954)),"Exxonsecrets",IF(ISNUMBER(SEARCH("wikipedia",F2954)),"Wikipedia",IF(ISNUMBER(SEARCH("greenpeace",F2954)),"Greenpeace",IF(ISNUMBER(SEARCH("Polluterwatch",F2954)),"Polluterwatch",IF(F2954="","","Other")))))))</f>
        <v/>
      </c>
      <c r="H2954">
        <f>LEN(B2954)</f>
        <v>11</v>
      </c>
    </row>
    <row r="2955" spans="1:9" ht="15.75" customHeight="1" x14ac:dyDescent="0.2">
      <c r="A2955" s="3" t="s">
        <v>2900</v>
      </c>
      <c r="B2955" s="3" t="s">
        <v>2900</v>
      </c>
      <c r="C2955" s="3" t="s">
        <v>25</v>
      </c>
      <c r="D2955" s="3" t="s">
        <v>17</v>
      </c>
      <c r="F2955" s="3" t="s">
        <v>17</v>
      </c>
      <c r="G2955" s="3" t="str">
        <f>IF(ISNUMBER(SEARCH("Sourcewatch",F2955)),"Sourcewatch",IF(ISNUMBER(SEARCH("desmog",F2955)),"Desmog",IF(ISNUMBER(SEARCH("Exxon",F2955)),"Exxonsecrets",IF(ISNUMBER(SEARCH("wikipedia",F2955)),"Wikipedia",IF(ISNUMBER(SEARCH("greenpeace",F2955)),"Greenpeace",IF(ISNUMBER(SEARCH("Polluterwatch",F2955)),"Polluterwatch",IF(F2955="","","Other")))))))</f>
        <v/>
      </c>
      <c r="H2955">
        <f>LEN(B2955)</f>
        <v>14</v>
      </c>
    </row>
    <row r="2956" spans="1:9" ht="15.75" customHeight="1" x14ac:dyDescent="0.2">
      <c r="A2956" s="3" t="s">
        <v>2901</v>
      </c>
      <c r="B2956" s="3" t="s">
        <v>2901</v>
      </c>
      <c r="D2956" s="3" t="s">
        <v>17</v>
      </c>
      <c r="E2956" s="3" t="s">
        <v>27</v>
      </c>
      <c r="F2956" s="3" t="s">
        <v>17</v>
      </c>
      <c r="G2956" s="3" t="str">
        <f>IF(ISNUMBER(SEARCH("Sourcewatch",F2956)),"Sourcewatch",IF(ISNUMBER(SEARCH("desmog",F2956)),"Desmog",IF(ISNUMBER(SEARCH("Exxon",F2956)),"Exxonsecrets",IF(ISNUMBER(SEARCH("wikipedia",F2956)),"Wikipedia",IF(ISNUMBER(SEARCH("greenpeace",F2956)),"Greenpeace",IF(ISNUMBER(SEARCH("Polluterwatch",F2956)),"Polluterwatch",IF(F2956="","","Other")))))))</f>
        <v/>
      </c>
      <c r="H2956">
        <f>LEN(B2956)</f>
        <v>40</v>
      </c>
    </row>
    <row r="2957" spans="1:9" ht="15.75" customHeight="1" x14ac:dyDescent="0.2">
      <c r="A2957" s="3" t="s">
        <v>2902</v>
      </c>
      <c r="B2957" s="3" t="s">
        <v>2902</v>
      </c>
      <c r="C2957" s="3" t="s">
        <v>25</v>
      </c>
      <c r="D2957" s="3" t="s">
        <v>17</v>
      </c>
      <c r="F2957" s="3" t="s">
        <v>17</v>
      </c>
      <c r="G2957" s="3" t="str">
        <f>IF(ISNUMBER(SEARCH("Sourcewatch",F2957)),"Sourcewatch",IF(ISNUMBER(SEARCH("desmog",F2957)),"Desmog",IF(ISNUMBER(SEARCH("Exxon",F2957)),"Exxonsecrets",IF(ISNUMBER(SEARCH("wikipedia",F2957)),"Wikipedia",IF(ISNUMBER(SEARCH("greenpeace",F2957)),"Greenpeace",IF(ISNUMBER(SEARCH("Polluterwatch",F2957)),"Polluterwatch",IF(F2957="","","Other")))))))</f>
        <v/>
      </c>
      <c r="H2957">
        <f>LEN(B2957)</f>
        <v>12</v>
      </c>
    </row>
    <row r="2958" spans="1:9" ht="15.75" customHeight="1" x14ac:dyDescent="0.2">
      <c r="A2958" s="3" t="s">
        <v>2903</v>
      </c>
      <c r="B2958" s="3" t="s">
        <v>2903</v>
      </c>
      <c r="C2958" s="3" t="s">
        <v>25</v>
      </c>
      <c r="D2958" s="3" t="s">
        <v>17</v>
      </c>
      <c r="F2958" s="3" t="s">
        <v>17</v>
      </c>
      <c r="G2958" s="3" t="str">
        <f>IF(ISNUMBER(SEARCH("Sourcewatch",F2958)),"Sourcewatch",IF(ISNUMBER(SEARCH("desmog",F2958)),"Desmog",IF(ISNUMBER(SEARCH("Exxon",F2958)),"Exxonsecrets",IF(ISNUMBER(SEARCH("wikipedia",F2958)),"Wikipedia",IF(ISNUMBER(SEARCH("greenpeace",F2958)),"Greenpeace",IF(ISNUMBER(SEARCH("Polluterwatch",F2958)),"Polluterwatch",IF(F2958="","","Other")))))))</f>
        <v/>
      </c>
      <c r="H2958">
        <f>LEN(B2958)</f>
        <v>13</v>
      </c>
    </row>
    <row r="2959" spans="1:9" ht="15.75" customHeight="1" x14ac:dyDescent="0.2">
      <c r="A2959" s="3" t="s">
        <v>2904</v>
      </c>
      <c r="B2959" s="3" t="s">
        <v>2904</v>
      </c>
      <c r="C2959" s="3" t="s">
        <v>17</v>
      </c>
      <c r="D2959" s="3" t="s">
        <v>25</v>
      </c>
      <c r="G2959" s="3" t="str">
        <f>IF(ISNUMBER(SEARCH("Sourcewatch",F2959)),"Sourcewatch",IF(ISNUMBER(SEARCH("desmog",F2959)),"Desmog",IF(ISNUMBER(SEARCH("Exxon",F2959)),"Exxonsecrets",IF(ISNUMBER(SEARCH("wikipedia",F2959)),"Wikipedia",IF(ISNUMBER(SEARCH("greenpeace",F2959)),"Greenpeace",IF(ISNUMBER(SEARCH("Polluterwatch",F2959)),"Polluterwatch",IF(F2959="","","Other")))))))</f>
        <v/>
      </c>
      <c r="H2959">
        <f>LEN(B2959)</f>
        <v>20</v>
      </c>
    </row>
    <row r="2960" spans="1:9" ht="15.75" customHeight="1" x14ac:dyDescent="0.2">
      <c r="A2960" s="3" t="s">
        <v>3616</v>
      </c>
      <c r="B2960" s="3" t="s">
        <v>2904</v>
      </c>
      <c r="C2960" s="3" t="s">
        <v>17</v>
      </c>
      <c r="D2960" s="3" t="s">
        <v>25</v>
      </c>
      <c r="G2960" s="3" t="str">
        <f>IF(ISNUMBER(SEARCH("Sourcewatch",F2960)),"Sourcewatch",IF(ISNUMBER(SEARCH("desmog",F2960)),"Desmog",IF(ISNUMBER(SEARCH("Exxon",F2960)),"Exxonsecrets",IF(ISNUMBER(SEARCH("wikipedia",F2960)),"Wikipedia",IF(ISNUMBER(SEARCH("greenpeace",F2960)),"Greenpeace",IF(ISNUMBER(SEARCH("Polluterwatch",F2960)),"Polluterwatch",IF(F2960="","","Other")))))))</f>
        <v/>
      </c>
      <c r="H2960">
        <f>LEN(B2960)</f>
        <v>20</v>
      </c>
    </row>
    <row r="2961" spans="1:8" ht="15.75" customHeight="1" x14ac:dyDescent="0.2">
      <c r="A2961" s="3" t="s">
        <v>2905</v>
      </c>
      <c r="B2961" s="3" t="s">
        <v>2905</v>
      </c>
      <c r="C2961" s="3" t="s">
        <v>25</v>
      </c>
      <c r="D2961" s="3" t="s">
        <v>17</v>
      </c>
      <c r="F2961" s="3" t="s">
        <v>17</v>
      </c>
      <c r="G2961" s="3" t="str">
        <f>IF(ISNUMBER(SEARCH("Sourcewatch",F2961)),"Sourcewatch",IF(ISNUMBER(SEARCH("desmog",F2961)),"Desmog",IF(ISNUMBER(SEARCH("Exxon",F2961)),"Exxonsecrets",IF(ISNUMBER(SEARCH("wikipedia",F2961)),"Wikipedia",IF(ISNUMBER(SEARCH("greenpeace",F2961)),"Greenpeace",IF(ISNUMBER(SEARCH("Polluterwatch",F2961)),"Polluterwatch",IF(F2961="","","Other")))))))</f>
        <v/>
      </c>
      <c r="H2961">
        <f>LEN(B2961)</f>
        <v>17</v>
      </c>
    </row>
    <row r="2962" spans="1:8" ht="15.75" customHeight="1" x14ac:dyDescent="0.2">
      <c r="A2962" s="3" t="s">
        <v>2906</v>
      </c>
      <c r="B2962" s="3" t="s">
        <v>2906</v>
      </c>
      <c r="C2962" s="3" t="s">
        <v>17</v>
      </c>
      <c r="D2962" s="3" t="s">
        <v>17</v>
      </c>
      <c r="F2962" s="3" t="s">
        <v>17</v>
      </c>
      <c r="G2962" s="3" t="str">
        <f>IF(ISNUMBER(SEARCH("Sourcewatch",F2962)),"Sourcewatch",IF(ISNUMBER(SEARCH("desmog",F2962)),"Desmog",IF(ISNUMBER(SEARCH("Exxon",F2962)),"Exxonsecrets",IF(ISNUMBER(SEARCH("wikipedia",F2962)),"Wikipedia",IF(ISNUMBER(SEARCH("greenpeace",F2962)),"Greenpeace",IF(ISNUMBER(SEARCH("Polluterwatch",F2962)),"Polluterwatch",IF(F2962="","","Other")))))))</f>
        <v/>
      </c>
      <c r="H2962">
        <f>LEN(B2962)</f>
        <v>31</v>
      </c>
    </row>
    <row r="2963" spans="1:8" ht="15.75" customHeight="1" x14ac:dyDescent="0.2">
      <c r="A2963" s="3" t="s">
        <v>2907</v>
      </c>
      <c r="B2963" s="3" t="s">
        <v>2907</v>
      </c>
      <c r="C2963" s="3" t="s">
        <v>17</v>
      </c>
      <c r="D2963" s="3" t="s">
        <v>17</v>
      </c>
      <c r="F2963" s="3" t="s">
        <v>2908</v>
      </c>
      <c r="G2963" s="3" t="str">
        <f>IF(ISNUMBER(SEARCH("Sourcewatch",F2963)),"Sourcewatch",IF(ISNUMBER(SEARCH("desmog",F2963)),"Desmog",IF(ISNUMBER(SEARCH("Exxon",F2963)),"Exxonsecrets",IF(ISNUMBER(SEARCH("wikipedia",F2963)),"Wikipedia",IF(ISNUMBER(SEARCH("greenpeace",F2963)),"Greenpeace",IF(ISNUMBER(SEARCH("Polluterwatch",F2963)),"Polluterwatch",IF(F2963="","","Other")))))))</f>
        <v>Sourcewatch</v>
      </c>
      <c r="H2963">
        <f>LEN(B2963)</f>
        <v>28</v>
      </c>
    </row>
    <row r="2964" spans="1:8" ht="15.75" customHeight="1" x14ac:dyDescent="0.2">
      <c r="A2964" s="3" t="s">
        <v>2909</v>
      </c>
      <c r="B2964" s="3" t="s">
        <v>2909</v>
      </c>
      <c r="C2964" s="3" t="s">
        <v>17</v>
      </c>
      <c r="D2964" s="3" t="s">
        <v>17</v>
      </c>
      <c r="F2964" s="3" t="s">
        <v>17</v>
      </c>
      <c r="G2964" s="3" t="str">
        <f>IF(ISNUMBER(SEARCH("Sourcewatch",F2964)),"Sourcewatch",IF(ISNUMBER(SEARCH("desmog",F2964)),"Desmog",IF(ISNUMBER(SEARCH("Exxon",F2964)),"Exxonsecrets",IF(ISNUMBER(SEARCH("wikipedia",F2964)),"Wikipedia",IF(ISNUMBER(SEARCH("greenpeace",F2964)),"Greenpeace",IF(ISNUMBER(SEARCH("Polluterwatch",F2964)),"Polluterwatch",IF(F2964="","","Other")))))))</f>
        <v/>
      </c>
      <c r="H2964">
        <f>LEN(B2964)</f>
        <v>24</v>
      </c>
    </row>
    <row r="2965" spans="1:8" ht="15.75" customHeight="1" x14ac:dyDescent="0.2">
      <c r="A2965" s="3" t="s">
        <v>2910</v>
      </c>
      <c r="B2965" s="3" t="s">
        <v>2910</v>
      </c>
      <c r="C2965" s="3" t="s">
        <v>17</v>
      </c>
      <c r="D2965" s="3" t="s">
        <v>25</v>
      </c>
      <c r="F2965" s="3" t="s">
        <v>17</v>
      </c>
      <c r="G2965" s="3" t="str">
        <f>IF(ISNUMBER(SEARCH("Sourcewatch",F2965)),"Sourcewatch",IF(ISNUMBER(SEARCH("desmog",F2965)),"Desmog",IF(ISNUMBER(SEARCH("Exxon",F2965)),"Exxonsecrets",IF(ISNUMBER(SEARCH("wikipedia",F2965)),"Wikipedia",IF(ISNUMBER(SEARCH("greenpeace",F2965)),"Greenpeace",IF(ISNUMBER(SEARCH("Polluterwatch",F2965)),"Polluterwatch",IF(F2965="","","Other")))))))</f>
        <v/>
      </c>
      <c r="H2965">
        <f>LEN(B2965)</f>
        <v>25</v>
      </c>
    </row>
    <row r="2966" spans="1:8" ht="15.75" customHeight="1" x14ac:dyDescent="0.2">
      <c r="A2966" s="3" t="s">
        <v>2911</v>
      </c>
      <c r="B2966" s="3" t="s">
        <v>2911</v>
      </c>
      <c r="C2966" s="3" t="s">
        <v>25</v>
      </c>
      <c r="D2966" s="3" t="s">
        <v>17</v>
      </c>
      <c r="F2966" s="3" t="s">
        <v>17</v>
      </c>
      <c r="G2966" s="3" t="str">
        <f>IF(ISNUMBER(SEARCH("Sourcewatch",F2966)),"Sourcewatch",IF(ISNUMBER(SEARCH("desmog",F2966)),"Desmog",IF(ISNUMBER(SEARCH("Exxon",F2966)),"Exxonsecrets",IF(ISNUMBER(SEARCH("wikipedia",F2966)),"Wikipedia",IF(ISNUMBER(SEARCH("greenpeace",F2966)),"Greenpeace",IF(ISNUMBER(SEARCH("Polluterwatch",F2966)),"Polluterwatch",IF(F2966="","","Other")))))))</f>
        <v/>
      </c>
      <c r="H2966">
        <f>LEN(B2966)</f>
        <v>9</v>
      </c>
    </row>
    <row r="2967" spans="1:8" ht="15.75" customHeight="1" x14ac:dyDescent="0.2">
      <c r="A2967" s="3" t="s">
        <v>2912</v>
      </c>
      <c r="B2967" s="3" t="s">
        <v>2912</v>
      </c>
      <c r="C2967" s="3" t="s">
        <v>25</v>
      </c>
      <c r="D2967" s="3" t="s">
        <v>17</v>
      </c>
      <c r="F2967" s="3" t="s">
        <v>17</v>
      </c>
      <c r="G2967" s="3" t="str">
        <f>IF(ISNUMBER(SEARCH("Sourcewatch",F2967)),"Sourcewatch",IF(ISNUMBER(SEARCH("desmog",F2967)),"Desmog",IF(ISNUMBER(SEARCH("Exxon",F2967)),"Exxonsecrets",IF(ISNUMBER(SEARCH("wikipedia",F2967)),"Wikipedia",IF(ISNUMBER(SEARCH("greenpeace",F2967)),"Greenpeace",IF(ISNUMBER(SEARCH("Polluterwatch",F2967)),"Polluterwatch",IF(F2967="","","Other")))))))</f>
        <v/>
      </c>
      <c r="H2967">
        <f>LEN(B2967)</f>
        <v>15</v>
      </c>
    </row>
    <row r="2968" spans="1:8" ht="15.75" customHeight="1" x14ac:dyDescent="0.2">
      <c r="A2968" s="3" t="s">
        <v>2913</v>
      </c>
      <c r="B2968" s="3" t="s">
        <v>2913</v>
      </c>
      <c r="C2968" s="3" t="s">
        <v>17</v>
      </c>
      <c r="D2968" s="3" t="s">
        <v>17</v>
      </c>
      <c r="F2968" s="3" t="s">
        <v>17</v>
      </c>
      <c r="G2968" s="3" t="str">
        <f>IF(ISNUMBER(SEARCH("Sourcewatch",F2968)),"Sourcewatch",IF(ISNUMBER(SEARCH("desmog",F2968)),"Desmog",IF(ISNUMBER(SEARCH("Exxon",F2968)),"Exxonsecrets",IF(ISNUMBER(SEARCH("wikipedia",F2968)),"Wikipedia",IF(ISNUMBER(SEARCH("greenpeace",F2968)),"Greenpeace",IF(ISNUMBER(SEARCH("Polluterwatch",F2968)),"Polluterwatch",IF(F2968="","","Other")))))))</f>
        <v/>
      </c>
      <c r="H2968">
        <f>LEN(B2968)</f>
        <v>15</v>
      </c>
    </row>
    <row r="2969" spans="1:8" ht="15.75" customHeight="1" x14ac:dyDescent="0.2">
      <c r="A2969" s="3" t="s">
        <v>2914</v>
      </c>
      <c r="B2969" s="3" t="s">
        <v>2914</v>
      </c>
      <c r="C2969" s="3" t="s">
        <v>17</v>
      </c>
      <c r="D2969" s="3" t="s">
        <v>17</v>
      </c>
      <c r="F2969" s="3" t="s">
        <v>2915</v>
      </c>
      <c r="G2969" s="3" t="str">
        <f>IF(ISNUMBER(SEARCH("Sourcewatch",F2969)),"Sourcewatch",IF(ISNUMBER(SEARCH("desmog",F2969)),"Desmog",IF(ISNUMBER(SEARCH("Exxon",F2969)),"Exxonsecrets",IF(ISNUMBER(SEARCH("wikipedia",F2969)),"Wikipedia",IF(ISNUMBER(SEARCH("greenpeace",F2969)),"Greenpeace",IF(ISNUMBER(SEARCH("Polluterwatch",F2969)),"Polluterwatch",IF(F2969="","","Other")))))))</f>
        <v>Sourcewatch</v>
      </c>
      <c r="H2969">
        <f>LEN(B2969)</f>
        <v>31</v>
      </c>
    </row>
    <row r="2970" spans="1:8" ht="15.75" customHeight="1" x14ac:dyDescent="0.2">
      <c r="A2970" s="3" t="s">
        <v>2876</v>
      </c>
      <c r="B2970" s="3" t="s">
        <v>2877</v>
      </c>
      <c r="D2970" s="3" t="s">
        <v>17</v>
      </c>
      <c r="F2970" s="3" t="s">
        <v>2878</v>
      </c>
      <c r="G2970" s="3" t="str">
        <f>IF(ISNUMBER(SEARCH("Sourcewatch",F2970)),"Sourcewatch",IF(ISNUMBER(SEARCH("desmog",F2970)),"Desmog",IF(ISNUMBER(SEARCH("Exxon",F2970)),"Exxonsecrets",IF(ISNUMBER(SEARCH("wikipedia",F2970)),"Wikipedia",IF(ISNUMBER(SEARCH("greenpeace",F2970)),"Greenpeace",IF(ISNUMBER(SEARCH("Polluterwatch",F2970)),"Polluterwatch",IF(F2970="","","Other")))))))</f>
        <v>Desmog</v>
      </c>
      <c r="H2970">
        <f>LEN(B2970)</f>
        <v>40</v>
      </c>
    </row>
    <row r="2971" spans="1:8" ht="15.75" customHeight="1" x14ac:dyDescent="0.2">
      <c r="A2971" s="3" t="s">
        <v>2879</v>
      </c>
      <c r="B2971" s="3" t="s">
        <v>2877</v>
      </c>
      <c r="C2971" s="3" t="s">
        <v>17</v>
      </c>
      <c r="D2971" s="3" t="s">
        <v>17</v>
      </c>
      <c r="F2971" s="3" t="s">
        <v>2878</v>
      </c>
      <c r="G2971" s="3" t="str">
        <f>IF(ISNUMBER(SEARCH("Sourcewatch",F2971)),"Sourcewatch",IF(ISNUMBER(SEARCH("desmog",F2971)),"Desmog",IF(ISNUMBER(SEARCH("Exxon",F2971)),"Exxonsecrets",IF(ISNUMBER(SEARCH("wikipedia",F2971)),"Wikipedia",IF(ISNUMBER(SEARCH("greenpeace",F2971)),"Greenpeace",IF(ISNUMBER(SEARCH("Polluterwatch",F2971)),"Polluterwatch",IF(F2971="","","Other")))))))</f>
        <v>Desmog</v>
      </c>
      <c r="H2971">
        <f>LEN(B2971)</f>
        <v>40</v>
      </c>
    </row>
    <row r="2972" spans="1:8" ht="15.75" customHeight="1" x14ac:dyDescent="0.2">
      <c r="A2972" s="3" t="s">
        <v>2877</v>
      </c>
      <c r="B2972" s="3" t="s">
        <v>2877</v>
      </c>
      <c r="C2972" s="3" t="s">
        <v>17</v>
      </c>
      <c r="D2972" s="3" t="s">
        <v>17</v>
      </c>
      <c r="F2972" s="3" t="s">
        <v>2878</v>
      </c>
      <c r="G2972" s="3" t="str">
        <f>IF(ISNUMBER(SEARCH("Sourcewatch",F2972)),"Sourcewatch",IF(ISNUMBER(SEARCH("desmog",F2972)),"Desmog",IF(ISNUMBER(SEARCH("Exxon",F2972)),"Exxonsecrets",IF(ISNUMBER(SEARCH("wikipedia",F2972)),"Wikipedia",IF(ISNUMBER(SEARCH("greenpeace",F2972)),"Greenpeace",IF(ISNUMBER(SEARCH("Polluterwatch",F2972)),"Polluterwatch",IF(F2972="","","Other")))))))</f>
        <v>Desmog</v>
      </c>
      <c r="H2972">
        <f>LEN(B2972)</f>
        <v>40</v>
      </c>
    </row>
    <row r="2973" spans="1:8" ht="15.75" customHeight="1" x14ac:dyDescent="0.2">
      <c r="A2973" s="3" t="s">
        <v>2916</v>
      </c>
      <c r="B2973" s="3" t="s">
        <v>2916</v>
      </c>
      <c r="D2973" s="3" t="s">
        <v>17</v>
      </c>
      <c r="E2973" s="3" t="s">
        <v>27</v>
      </c>
      <c r="F2973" s="3" t="s">
        <v>17</v>
      </c>
      <c r="G2973" s="3" t="str">
        <f>IF(ISNUMBER(SEARCH("Sourcewatch",F2973)),"Sourcewatch",IF(ISNUMBER(SEARCH("desmog",F2973)),"Desmog",IF(ISNUMBER(SEARCH("Exxon",F2973)),"Exxonsecrets",IF(ISNUMBER(SEARCH("wikipedia",F2973)),"Wikipedia",IF(ISNUMBER(SEARCH("greenpeace",F2973)),"Greenpeace",IF(ISNUMBER(SEARCH("Polluterwatch",F2973)),"Polluterwatch",IF(F2973="","","Other")))))))</f>
        <v/>
      </c>
      <c r="H2973">
        <f>LEN(B2973)</f>
        <v>26</v>
      </c>
    </row>
    <row r="2974" spans="1:8" ht="15.75" customHeight="1" x14ac:dyDescent="0.2">
      <c r="A2974" s="3" t="s">
        <v>2917</v>
      </c>
      <c r="B2974" s="3" t="s">
        <v>2917</v>
      </c>
      <c r="C2974" s="3" t="s">
        <v>17</v>
      </c>
      <c r="D2974" s="3" t="s">
        <v>25</v>
      </c>
      <c r="G2974" s="3" t="str">
        <f>IF(ISNUMBER(SEARCH("Sourcewatch",F2974)),"Sourcewatch",IF(ISNUMBER(SEARCH("desmog",F2974)),"Desmog",IF(ISNUMBER(SEARCH("Exxon",F2974)),"Exxonsecrets",IF(ISNUMBER(SEARCH("wikipedia",F2974)),"Wikipedia",IF(ISNUMBER(SEARCH("greenpeace",F2974)),"Greenpeace",IF(ISNUMBER(SEARCH("Polluterwatch",F2974)),"Polluterwatch",IF(F2974="","","Other")))))))</f>
        <v/>
      </c>
      <c r="H2974">
        <f>LEN(B2974)</f>
        <v>18</v>
      </c>
    </row>
    <row r="2975" spans="1:8" ht="15.75" customHeight="1" x14ac:dyDescent="0.2">
      <c r="A2975" s="3" t="s">
        <v>2918</v>
      </c>
      <c r="B2975" s="3" t="s">
        <v>2919</v>
      </c>
      <c r="C2975" s="3" t="s">
        <v>17</v>
      </c>
      <c r="D2975" s="3" t="s">
        <v>25</v>
      </c>
      <c r="G2975" s="3" t="str">
        <f>IF(ISNUMBER(SEARCH("Sourcewatch",F2975)),"Sourcewatch",IF(ISNUMBER(SEARCH("desmog",F2975)),"Desmog",IF(ISNUMBER(SEARCH("Exxon",F2975)),"Exxonsecrets",IF(ISNUMBER(SEARCH("wikipedia",F2975)),"Wikipedia",IF(ISNUMBER(SEARCH("greenpeace",F2975)),"Greenpeace",IF(ISNUMBER(SEARCH("Polluterwatch",F2975)),"Polluterwatch",IF(F2975="","","Other")))))))</f>
        <v/>
      </c>
      <c r="H2975">
        <f>LEN(B2975)</f>
        <v>41</v>
      </c>
    </row>
    <row r="2976" spans="1:8" ht="15.75" customHeight="1" x14ac:dyDescent="0.2">
      <c r="A2976" s="3" t="s">
        <v>2920</v>
      </c>
      <c r="B2976" s="3" t="s">
        <v>2920</v>
      </c>
      <c r="C2976" s="3" t="s">
        <v>25</v>
      </c>
      <c r="D2976" s="3" t="s">
        <v>17</v>
      </c>
      <c r="F2976" s="3" t="s">
        <v>17</v>
      </c>
      <c r="G2976" s="3" t="str">
        <f>IF(ISNUMBER(SEARCH("Sourcewatch",F2976)),"Sourcewatch",IF(ISNUMBER(SEARCH("desmog",F2976)),"Desmog",IF(ISNUMBER(SEARCH("Exxon",F2976)),"Exxonsecrets",IF(ISNUMBER(SEARCH("wikipedia",F2976)),"Wikipedia",IF(ISNUMBER(SEARCH("greenpeace",F2976)),"Greenpeace",IF(ISNUMBER(SEARCH("Polluterwatch",F2976)),"Polluterwatch",IF(F2976="","","Other")))))))</f>
        <v/>
      </c>
      <c r="H2976">
        <f>LEN(B2976)</f>
        <v>7</v>
      </c>
    </row>
    <row r="2977" spans="1:9" ht="15.75" customHeight="1" x14ac:dyDescent="0.2">
      <c r="A2977" s="3" t="s">
        <v>2921</v>
      </c>
      <c r="B2977" s="3" t="s">
        <v>2921</v>
      </c>
      <c r="C2977" s="3" t="s">
        <v>17</v>
      </c>
      <c r="D2977" s="3" t="s">
        <v>25</v>
      </c>
      <c r="G2977" s="3" t="str">
        <f>IF(ISNUMBER(SEARCH("Sourcewatch",F2977)),"Sourcewatch",IF(ISNUMBER(SEARCH("desmog",F2977)),"Desmog",IF(ISNUMBER(SEARCH("Exxon",F2977)),"Exxonsecrets",IF(ISNUMBER(SEARCH("wikipedia",F2977)),"Wikipedia",IF(ISNUMBER(SEARCH("greenpeace",F2977)),"Greenpeace",IF(ISNUMBER(SEARCH("Polluterwatch",F2977)),"Polluterwatch",IF(F2977="","","Other")))))))</f>
        <v/>
      </c>
      <c r="H2977">
        <f>LEN(B2977)</f>
        <v>21</v>
      </c>
    </row>
    <row r="2978" spans="1:9" ht="15.75" customHeight="1" x14ac:dyDescent="0.2">
      <c r="A2978" s="3" t="s">
        <v>2922</v>
      </c>
      <c r="B2978" s="3" t="s">
        <v>2921</v>
      </c>
      <c r="C2978" s="3" t="s">
        <v>17</v>
      </c>
      <c r="D2978" s="3" t="s">
        <v>25</v>
      </c>
      <c r="G2978" s="3" t="str">
        <f>IF(ISNUMBER(SEARCH("Sourcewatch",F2978)),"Sourcewatch",IF(ISNUMBER(SEARCH("desmog",F2978)),"Desmog",IF(ISNUMBER(SEARCH("Exxon",F2978)),"Exxonsecrets",IF(ISNUMBER(SEARCH("wikipedia",F2978)),"Wikipedia",IF(ISNUMBER(SEARCH("greenpeace",F2978)),"Greenpeace",IF(ISNUMBER(SEARCH("Polluterwatch",F2978)),"Polluterwatch",IF(F2978="","","Other")))))))</f>
        <v/>
      </c>
      <c r="H2978">
        <f>LEN(B2978)</f>
        <v>21</v>
      </c>
    </row>
    <row r="2979" spans="1:9" ht="15.75" customHeight="1" x14ac:dyDescent="0.2">
      <c r="A2979" s="3" t="s">
        <v>2923</v>
      </c>
      <c r="B2979" s="3" t="s">
        <v>2923</v>
      </c>
      <c r="C2979" s="3" t="s">
        <v>17</v>
      </c>
      <c r="D2979" s="3" t="s">
        <v>17</v>
      </c>
      <c r="F2979" s="3" t="s">
        <v>17</v>
      </c>
      <c r="G2979" s="3" t="str">
        <f>IF(ISNUMBER(SEARCH("Sourcewatch",F2979)),"Sourcewatch",IF(ISNUMBER(SEARCH("desmog",F2979)),"Desmog",IF(ISNUMBER(SEARCH("Exxon",F2979)),"Exxonsecrets",IF(ISNUMBER(SEARCH("wikipedia",F2979)),"Wikipedia",IF(ISNUMBER(SEARCH("greenpeace",F2979)),"Greenpeace",IF(ISNUMBER(SEARCH("Polluterwatch",F2979)),"Polluterwatch",IF(F2979="","","Other")))))))</f>
        <v/>
      </c>
      <c r="H2979">
        <f>LEN(B2979)</f>
        <v>30</v>
      </c>
    </row>
    <row r="2980" spans="1:9" ht="15.75" customHeight="1" x14ac:dyDescent="0.2">
      <c r="A2980" s="11" t="s">
        <v>4372</v>
      </c>
      <c r="B2980" s="11" t="s">
        <v>4372</v>
      </c>
      <c r="C2980" t="s">
        <v>25</v>
      </c>
      <c r="D2980" t="s">
        <v>17</v>
      </c>
      <c r="G2980" s="3" t="str">
        <f>IF(ISNUMBER(SEARCH("Sourcewatch",F2980)),"Sourcewatch",IF(ISNUMBER(SEARCH("desmog",F2980)),"Desmog",IF(ISNUMBER(SEARCH("Exxon",F2980)),"Exxonsecrets",IF(ISNUMBER(SEARCH("wikipedia",F2980)),"Wikipedia",IF(ISNUMBER(SEARCH("greenpeace",F2980)),"Greenpeace",IF(ISNUMBER(SEARCH("Polluterwatch",F2980)),"Polluterwatch",IF(F2980="","","Other")))))))</f>
        <v/>
      </c>
      <c r="H2980">
        <f>LEN(B2980)</f>
        <v>7</v>
      </c>
      <c r="I2980" s="17" t="s">
        <v>25</v>
      </c>
    </row>
    <row r="2981" spans="1:9" ht="15.75" customHeight="1" x14ac:dyDescent="0.2">
      <c r="A2981" s="3" t="s">
        <v>2924</v>
      </c>
      <c r="B2981" s="3" t="s">
        <v>2924</v>
      </c>
      <c r="C2981" s="3" t="s">
        <v>25</v>
      </c>
      <c r="D2981" s="3" t="s">
        <v>17</v>
      </c>
      <c r="F2981" s="3" t="s">
        <v>17</v>
      </c>
      <c r="G2981" s="3" t="str">
        <f>IF(ISNUMBER(SEARCH("Sourcewatch",F2981)),"Sourcewatch",IF(ISNUMBER(SEARCH("desmog",F2981)),"Desmog",IF(ISNUMBER(SEARCH("Exxon",F2981)),"Exxonsecrets",IF(ISNUMBER(SEARCH("wikipedia",F2981)),"Wikipedia",IF(ISNUMBER(SEARCH("greenpeace",F2981)),"Greenpeace",IF(ISNUMBER(SEARCH("Polluterwatch",F2981)),"Polluterwatch",IF(F2981="","","Other")))))))</f>
        <v/>
      </c>
      <c r="H2981">
        <f>LEN(B2981)</f>
        <v>12</v>
      </c>
    </row>
    <row r="2982" spans="1:9" ht="15.75" customHeight="1" x14ac:dyDescent="0.2">
      <c r="A2982" s="11" t="s">
        <v>4294</v>
      </c>
      <c r="B2982" s="11" t="s">
        <v>4294</v>
      </c>
      <c r="C2982" t="s">
        <v>25</v>
      </c>
      <c r="D2982" t="s">
        <v>17</v>
      </c>
      <c r="G2982" s="3" t="str">
        <f>IF(ISNUMBER(SEARCH("Sourcewatch",F2982)),"Sourcewatch",IF(ISNUMBER(SEARCH("desmog",F2982)),"Desmog",IF(ISNUMBER(SEARCH("Exxon",F2982)),"Exxonsecrets",IF(ISNUMBER(SEARCH("wikipedia",F2982)),"Wikipedia",IF(ISNUMBER(SEARCH("greenpeace",F2982)),"Greenpeace",IF(ISNUMBER(SEARCH("Polluterwatch",F2982)),"Polluterwatch",IF(F2982="","","Other")))))))</f>
        <v/>
      </c>
      <c r="H2982">
        <f>LEN(B2982)</f>
        <v>8</v>
      </c>
      <c r="I2982" s="17" t="s">
        <v>25</v>
      </c>
    </row>
    <row r="2983" spans="1:9" ht="15.75" customHeight="1" x14ac:dyDescent="0.2">
      <c r="A2983" s="3" t="s">
        <v>2925</v>
      </c>
      <c r="B2983" s="3" t="s">
        <v>2925</v>
      </c>
      <c r="C2983" s="3" t="s">
        <v>25</v>
      </c>
      <c r="D2983" s="3" t="s">
        <v>17</v>
      </c>
      <c r="F2983" s="3" t="s">
        <v>17</v>
      </c>
      <c r="G2983" s="3" t="str">
        <f>IF(ISNUMBER(SEARCH("Sourcewatch",F2983)),"Sourcewatch",IF(ISNUMBER(SEARCH("desmog",F2983)),"Desmog",IF(ISNUMBER(SEARCH("Exxon",F2983)),"Exxonsecrets",IF(ISNUMBER(SEARCH("wikipedia",F2983)),"Wikipedia",IF(ISNUMBER(SEARCH("greenpeace",F2983)),"Greenpeace",IF(ISNUMBER(SEARCH("Polluterwatch",F2983)),"Polluterwatch",IF(F2983="","","Other")))))))</f>
        <v/>
      </c>
      <c r="H2983">
        <f>LEN(B2983)</f>
        <v>16</v>
      </c>
    </row>
    <row r="2984" spans="1:9" ht="15.75" customHeight="1" x14ac:dyDescent="0.2">
      <c r="A2984" s="3" t="s">
        <v>2926</v>
      </c>
      <c r="B2984" s="3" t="s">
        <v>2927</v>
      </c>
      <c r="C2984" s="3" t="s">
        <v>17</v>
      </c>
      <c r="D2984" s="3" t="s">
        <v>25</v>
      </c>
      <c r="F2984" s="3" t="s">
        <v>17</v>
      </c>
      <c r="G2984" s="3" t="str">
        <f>IF(ISNUMBER(SEARCH("Sourcewatch",F2984)),"Sourcewatch",IF(ISNUMBER(SEARCH("desmog",F2984)),"Desmog",IF(ISNUMBER(SEARCH("Exxon",F2984)),"Exxonsecrets",IF(ISNUMBER(SEARCH("wikipedia",F2984)),"Wikipedia",IF(ISNUMBER(SEARCH("greenpeace",F2984)),"Greenpeace",IF(ISNUMBER(SEARCH("Polluterwatch",F2984)),"Polluterwatch",IF(F2984="","","Other")))))))</f>
        <v/>
      </c>
      <c r="H2984">
        <f>LEN(B2984)</f>
        <v>17</v>
      </c>
    </row>
    <row r="2985" spans="1:9" ht="15.75" customHeight="1" x14ac:dyDescent="0.2">
      <c r="A2985" s="3" t="s">
        <v>2927</v>
      </c>
      <c r="B2985" s="3" t="s">
        <v>2927</v>
      </c>
      <c r="C2985" s="3" t="s">
        <v>17</v>
      </c>
      <c r="D2985" s="3" t="s">
        <v>25</v>
      </c>
      <c r="G2985" s="3" t="str">
        <f>IF(ISNUMBER(SEARCH("Sourcewatch",F2985)),"Sourcewatch",IF(ISNUMBER(SEARCH("desmog",F2985)),"Desmog",IF(ISNUMBER(SEARCH("Exxon",F2985)),"Exxonsecrets",IF(ISNUMBER(SEARCH("wikipedia",F2985)),"Wikipedia",IF(ISNUMBER(SEARCH("greenpeace",F2985)),"Greenpeace",IF(ISNUMBER(SEARCH("Polluterwatch",F2985)),"Polluterwatch",IF(F2985="","","Other")))))))</f>
        <v/>
      </c>
      <c r="H2985">
        <f>LEN(B2985)</f>
        <v>17</v>
      </c>
    </row>
    <row r="2986" spans="1:9" ht="15.75" customHeight="1" x14ac:dyDescent="0.2">
      <c r="A2986" s="11" t="s">
        <v>4449</v>
      </c>
      <c r="B2986" s="11" t="s">
        <v>4449</v>
      </c>
      <c r="C2986" t="s">
        <v>25</v>
      </c>
      <c r="D2986" t="s">
        <v>17</v>
      </c>
      <c r="G2986" s="3" t="str">
        <f>IF(ISNUMBER(SEARCH("Sourcewatch",F2986)),"Sourcewatch",IF(ISNUMBER(SEARCH("desmog",F2986)),"Desmog",IF(ISNUMBER(SEARCH("Exxon",F2986)),"Exxonsecrets",IF(ISNUMBER(SEARCH("wikipedia",F2986)),"Wikipedia",IF(ISNUMBER(SEARCH("greenpeace",F2986)),"Greenpeace",IF(ISNUMBER(SEARCH("Polluterwatch",F2986)),"Polluterwatch",IF(F2986="","","Other")))))))</f>
        <v/>
      </c>
      <c r="H2986">
        <f>LEN(B2986)</f>
        <v>5</v>
      </c>
      <c r="I2986" s="17" t="s">
        <v>25</v>
      </c>
    </row>
    <row r="2987" spans="1:9" ht="15.75" customHeight="1" x14ac:dyDescent="0.2">
      <c r="A2987" s="11" t="s">
        <v>4393</v>
      </c>
      <c r="B2987" s="11" t="s">
        <v>4393</v>
      </c>
      <c r="C2987" t="s">
        <v>25</v>
      </c>
      <c r="D2987" t="s">
        <v>17</v>
      </c>
      <c r="G2987" s="3" t="str">
        <f>IF(ISNUMBER(SEARCH("Sourcewatch",F2987)),"Sourcewatch",IF(ISNUMBER(SEARCH("desmog",F2987)),"Desmog",IF(ISNUMBER(SEARCH("Exxon",F2987)),"Exxonsecrets",IF(ISNUMBER(SEARCH("wikipedia",F2987)),"Wikipedia",IF(ISNUMBER(SEARCH("greenpeace",F2987)),"Greenpeace",IF(ISNUMBER(SEARCH("Polluterwatch",F2987)),"Polluterwatch",IF(F2987="","","Other")))))))</f>
        <v/>
      </c>
      <c r="H2987">
        <f>LEN(B2987)</f>
        <v>5</v>
      </c>
      <c r="I2987" s="17" t="s">
        <v>25</v>
      </c>
    </row>
    <row r="2988" spans="1:9" ht="15.75" customHeight="1" x14ac:dyDescent="0.2">
      <c r="A2988" s="3" t="s">
        <v>2928</v>
      </c>
      <c r="B2988" s="3" t="s">
        <v>2928</v>
      </c>
      <c r="C2988" s="6" t="s">
        <v>25</v>
      </c>
      <c r="D2988" s="3" t="s">
        <v>17</v>
      </c>
      <c r="F2988" s="3" t="s">
        <v>17</v>
      </c>
      <c r="G2988" s="3" t="str">
        <f>IF(ISNUMBER(SEARCH("Sourcewatch",F2988)),"Sourcewatch",IF(ISNUMBER(SEARCH("desmog",F2988)),"Desmog",IF(ISNUMBER(SEARCH("Exxon",F2988)),"Exxonsecrets",IF(ISNUMBER(SEARCH("wikipedia",F2988)),"Wikipedia",IF(ISNUMBER(SEARCH("greenpeace",F2988)),"Greenpeace",IF(ISNUMBER(SEARCH("Polluterwatch",F2988)),"Polluterwatch",IF(F2988="","","Other")))))))</f>
        <v/>
      </c>
      <c r="H2988">
        <f>LEN(B2988)</f>
        <v>10</v>
      </c>
    </row>
    <row r="2989" spans="1:9" ht="15.75" customHeight="1" x14ac:dyDescent="0.2">
      <c r="A2989" s="3" t="s">
        <v>2929</v>
      </c>
      <c r="B2989" s="3" t="s">
        <v>2929</v>
      </c>
      <c r="C2989" s="3" t="s">
        <v>25</v>
      </c>
      <c r="D2989" s="3" t="s">
        <v>17</v>
      </c>
      <c r="F2989" s="3" t="s">
        <v>17</v>
      </c>
      <c r="G2989" s="3" t="str">
        <f>IF(ISNUMBER(SEARCH("Sourcewatch",F2989)),"Sourcewatch",IF(ISNUMBER(SEARCH("desmog",F2989)),"Desmog",IF(ISNUMBER(SEARCH("Exxon",F2989)),"Exxonsecrets",IF(ISNUMBER(SEARCH("wikipedia",F2989)),"Wikipedia",IF(ISNUMBER(SEARCH("greenpeace",F2989)),"Greenpeace",IF(ISNUMBER(SEARCH("Polluterwatch",F2989)),"Polluterwatch",IF(F2989="","","Other")))))))</f>
        <v/>
      </c>
      <c r="H2989">
        <f>LEN(B2989)</f>
        <v>7</v>
      </c>
    </row>
    <row r="2990" spans="1:9" ht="15.75" customHeight="1" x14ac:dyDescent="0.2">
      <c r="A2990" s="3" t="s">
        <v>2930</v>
      </c>
      <c r="B2990" s="3" t="s">
        <v>2930</v>
      </c>
      <c r="C2990" s="3" t="s">
        <v>25</v>
      </c>
      <c r="D2990" s="3" t="s">
        <v>17</v>
      </c>
      <c r="F2990" s="3" t="s">
        <v>17</v>
      </c>
      <c r="G2990" s="3" t="str">
        <f>IF(ISNUMBER(SEARCH("Sourcewatch",F2990)),"Sourcewatch",IF(ISNUMBER(SEARCH("desmog",F2990)),"Desmog",IF(ISNUMBER(SEARCH("Exxon",F2990)),"Exxonsecrets",IF(ISNUMBER(SEARCH("wikipedia",F2990)),"Wikipedia",IF(ISNUMBER(SEARCH("greenpeace",F2990)),"Greenpeace",IF(ISNUMBER(SEARCH("Polluterwatch",F2990)),"Polluterwatch",IF(F2990="","","Other")))))))</f>
        <v/>
      </c>
      <c r="H2990">
        <f>LEN(B2990)</f>
        <v>5</v>
      </c>
    </row>
    <row r="2991" spans="1:9" ht="15.75" customHeight="1" x14ac:dyDescent="0.2">
      <c r="A2991" s="3" t="s">
        <v>2931</v>
      </c>
      <c r="B2991" s="3" t="s">
        <v>2931</v>
      </c>
      <c r="C2991" s="3" t="s">
        <v>25</v>
      </c>
      <c r="D2991" s="3" t="s">
        <v>17</v>
      </c>
      <c r="F2991" s="3" t="s">
        <v>17</v>
      </c>
      <c r="G2991" s="3" t="str">
        <f>IF(ISNUMBER(SEARCH("Sourcewatch",F2991)),"Sourcewatch",IF(ISNUMBER(SEARCH("desmog",F2991)),"Desmog",IF(ISNUMBER(SEARCH("Exxon",F2991)),"Exxonsecrets",IF(ISNUMBER(SEARCH("wikipedia",F2991)),"Wikipedia",IF(ISNUMBER(SEARCH("greenpeace",F2991)),"Greenpeace",IF(ISNUMBER(SEARCH("Polluterwatch",F2991)),"Polluterwatch",IF(F2991="","","Other")))))))</f>
        <v/>
      </c>
      <c r="H2991">
        <f>LEN(B2991)</f>
        <v>8</v>
      </c>
    </row>
    <row r="2992" spans="1:9" ht="15.75" customHeight="1" x14ac:dyDescent="0.2">
      <c r="A2992" s="3" t="s">
        <v>2932</v>
      </c>
      <c r="B2992" s="3" t="s">
        <v>2932</v>
      </c>
      <c r="C2992" s="3" t="s">
        <v>25</v>
      </c>
      <c r="D2992" s="3" t="s">
        <v>17</v>
      </c>
      <c r="F2992" s="3" t="s">
        <v>17</v>
      </c>
      <c r="G2992" s="3" t="str">
        <f>IF(ISNUMBER(SEARCH("Sourcewatch",F2992)),"Sourcewatch",IF(ISNUMBER(SEARCH("desmog",F2992)),"Desmog",IF(ISNUMBER(SEARCH("Exxon",F2992)),"Exxonsecrets",IF(ISNUMBER(SEARCH("wikipedia",F2992)),"Wikipedia",IF(ISNUMBER(SEARCH("greenpeace",F2992)),"Greenpeace",IF(ISNUMBER(SEARCH("Polluterwatch",F2992)),"Polluterwatch",IF(F2992="","","Other")))))))</f>
        <v/>
      </c>
      <c r="H2992">
        <f>LEN(B2992)</f>
        <v>5</v>
      </c>
    </row>
    <row r="2993" spans="1:9" ht="15.75" customHeight="1" x14ac:dyDescent="0.2">
      <c r="A2993" s="3" t="s">
        <v>2933</v>
      </c>
      <c r="B2993" s="3" t="s">
        <v>2933</v>
      </c>
      <c r="C2993" s="3" t="s">
        <v>25</v>
      </c>
      <c r="D2993" s="3" t="s">
        <v>17</v>
      </c>
      <c r="F2993" s="3" t="s">
        <v>17</v>
      </c>
      <c r="G2993" s="3" t="str">
        <f>IF(ISNUMBER(SEARCH("Sourcewatch",F2993)),"Sourcewatch",IF(ISNUMBER(SEARCH("desmog",F2993)),"Desmog",IF(ISNUMBER(SEARCH("Exxon",F2993)),"Exxonsecrets",IF(ISNUMBER(SEARCH("wikipedia",F2993)),"Wikipedia",IF(ISNUMBER(SEARCH("greenpeace",F2993)),"Greenpeace",IF(ISNUMBER(SEARCH("Polluterwatch",F2993)),"Polluterwatch",IF(F2993="","","Other")))))))</f>
        <v/>
      </c>
      <c r="H2993">
        <f>LEN(B2993)</f>
        <v>12</v>
      </c>
    </row>
    <row r="2994" spans="1:9" ht="15.75" customHeight="1" x14ac:dyDescent="0.2">
      <c r="A2994" s="11" t="s">
        <v>4506</v>
      </c>
      <c r="B2994" s="11" t="s">
        <v>4506</v>
      </c>
      <c r="C2994" t="s">
        <v>25</v>
      </c>
      <c r="D2994" t="s">
        <v>17</v>
      </c>
      <c r="G2994" s="3" t="str">
        <f>IF(ISNUMBER(SEARCH("Sourcewatch",F2994)),"Sourcewatch",IF(ISNUMBER(SEARCH("desmog",F2994)),"Desmog",IF(ISNUMBER(SEARCH("Exxon",F2994)),"Exxonsecrets",IF(ISNUMBER(SEARCH("wikipedia",F2994)),"Wikipedia",IF(ISNUMBER(SEARCH("greenpeace",F2994)),"Greenpeace",IF(ISNUMBER(SEARCH("Polluterwatch",F2994)),"Polluterwatch",IF(F2994="","","Other")))))))</f>
        <v/>
      </c>
      <c r="H2994">
        <f>LEN(B2994)</f>
        <v>8</v>
      </c>
      <c r="I2994" s="17" t="s">
        <v>25</v>
      </c>
    </row>
    <row r="2995" spans="1:9" ht="15.75" customHeight="1" x14ac:dyDescent="0.2">
      <c r="A2995" s="3" t="s">
        <v>2934</v>
      </c>
      <c r="B2995" s="3" t="s">
        <v>2934</v>
      </c>
      <c r="C2995" s="3" t="s">
        <v>25</v>
      </c>
      <c r="D2995" s="3" t="s">
        <v>17</v>
      </c>
      <c r="F2995" s="3" t="s">
        <v>17</v>
      </c>
      <c r="G2995" s="3" t="str">
        <f>IF(ISNUMBER(SEARCH("Sourcewatch",F2995)),"Sourcewatch",IF(ISNUMBER(SEARCH("desmog",F2995)),"Desmog",IF(ISNUMBER(SEARCH("Exxon",F2995)),"Exxonsecrets",IF(ISNUMBER(SEARCH("wikipedia",F2995)),"Wikipedia",IF(ISNUMBER(SEARCH("greenpeace",F2995)),"Greenpeace",IF(ISNUMBER(SEARCH("Polluterwatch",F2995)),"Polluterwatch",IF(F2995="","","Other")))))))</f>
        <v/>
      </c>
      <c r="H2995">
        <f>LEN(B2995)</f>
        <v>11</v>
      </c>
    </row>
    <row r="2996" spans="1:9" ht="15.75" customHeight="1" x14ac:dyDescent="0.2">
      <c r="A2996" s="3" t="s">
        <v>2935</v>
      </c>
      <c r="B2996" s="3" t="s">
        <v>2935</v>
      </c>
      <c r="C2996" s="6" t="s">
        <v>25</v>
      </c>
      <c r="D2996" s="3" t="s">
        <v>17</v>
      </c>
      <c r="F2996" s="3" t="s">
        <v>17</v>
      </c>
      <c r="G2996" s="3" t="str">
        <f>IF(ISNUMBER(SEARCH("Sourcewatch",F2996)),"Sourcewatch",IF(ISNUMBER(SEARCH("desmog",F2996)),"Desmog",IF(ISNUMBER(SEARCH("Exxon",F2996)),"Exxonsecrets",IF(ISNUMBER(SEARCH("wikipedia",F2996)),"Wikipedia",IF(ISNUMBER(SEARCH("greenpeace",F2996)),"Greenpeace",IF(ISNUMBER(SEARCH("Polluterwatch",F2996)),"Polluterwatch",IF(F2996="","","Other")))))))</f>
        <v/>
      </c>
      <c r="H2996">
        <f>LEN(B2996)</f>
        <v>7</v>
      </c>
    </row>
    <row r="2997" spans="1:9" ht="15.75" customHeight="1" x14ac:dyDescent="0.2">
      <c r="A2997" s="3" t="s">
        <v>2936</v>
      </c>
      <c r="B2997" s="3" t="s">
        <v>2936</v>
      </c>
      <c r="C2997" s="6" t="s">
        <v>25</v>
      </c>
      <c r="D2997" s="3" t="s">
        <v>17</v>
      </c>
      <c r="F2997" s="3" t="s">
        <v>17</v>
      </c>
      <c r="G2997" s="3" t="str">
        <f>IF(ISNUMBER(SEARCH("Sourcewatch",F2997)),"Sourcewatch",IF(ISNUMBER(SEARCH("desmog",F2997)),"Desmog",IF(ISNUMBER(SEARCH("Exxon",F2997)),"Exxonsecrets",IF(ISNUMBER(SEARCH("wikipedia",F2997)),"Wikipedia",IF(ISNUMBER(SEARCH("greenpeace",F2997)),"Greenpeace",IF(ISNUMBER(SEARCH("Polluterwatch",F2997)),"Polluterwatch",IF(F2997="","","Other")))))))</f>
        <v/>
      </c>
      <c r="H2997">
        <f>LEN(B2997)</f>
        <v>6</v>
      </c>
    </row>
    <row r="2998" spans="1:9" ht="15.75" customHeight="1" x14ac:dyDescent="0.2">
      <c r="A2998" s="3" t="s">
        <v>2937</v>
      </c>
      <c r="B2998" s="3" t="s">
        <v>2937</v>
      </c>
      <c r="C2998" s="6" t="s">
        <v>25</v>
      </c>
      <c r="D2998" s="3" t="s">
        <v>17</v>
      </c>
      <c r="F2998" s="3" t="s">
        <v>17</v>
      </c>
      <c r="G2998" s="3" t="str">
        <f>IF(ISNUMBER(SEARCH("Sourcewatch",F2998)),"Sourcewatch",IF(ISNUMBER(SEARCH("desmog",F2998)),"Desmog",IF(ISNUMBER(SEARCH("Exxon",F2998)),"Exxonsecrets",IF(ISNUMBER(SEARCH("wikipedia",F2998)),"Wikipedia",IF(ISNUMBER(SEARCH("greenpeace",F2998)),"Greenpeace",IF(ISNUMBER(SEARCH("Polluterwatch",F2998)),"Polluterwatch",IF(F2998="","","Other")))))))</f>
        <v/>
      </c>
      <c r="H2998">
        <f>LEN(B2998)</f>
        <v>9</v>
      </c>
    </row>
    <row r="2999" spans="1:9" ht="15.75" customHeight="1" x14ac:dyDescent="0.2">
      <c r="A2999" s="3" t="s">
        <v>2938</v>
      </c>
      <c r="B2999" s="3" t="s">
        <v>2938</v>
      </c>
      <c r="C2999" s="6" t="s">
        <v>25</v>
      </c>
      <c r="D2999" s="3" t="s">
        <v>17</v>
      </c>
      <c r="F2999" s="3" t="s">
        <v>17</v>
      </c>
      <c r="G2999" s="3" t="str">
        <f>IF(ISNUMBER(SEARCH("Sourcewatch",F2999)),"Sourcewatch",IF(ISNUMBER(SEARCH("desmog",F2999)),"Desmog",IF(ISNUMBER(SEARCH("Exxon",F2999)),"Exxonsecrets",IF(ISNUMBER(SEARCH("wikipedia",F2999)),"Wikipedia",IF(ISNUMBER(SEARCH("greenpeace",F2999)),"Greenpeace",IF(ISNUMBER(SEARCH("Polluterwatch",F2999)),"Polluterwatch",IF(F2999="","","Other")))))))</f>
        <v/>
      </c>
      <c r="H2999">
        <f>LEN(B2999)</f>
        <v>7</v>
      </c>
    </row>
    <row r="3000" spans="1:9" ht="15.75" customHeight="1" x14ac:dyDescent="0.2">
      <c r="A3000" s="3" t="s">
        <v>2939</v>
      </c>
      <c r="B3000" s="3" t="s">
        <v>2939</v>
      </c>
      <c r="C3000" s="6" t="s">
        <v>25</v>
      </c>
      <c r="D3000" s="3" t="s">
        <v>17</v>
      </c>
      <c r="F3000" s="3" t="s">
        <v>17</v>
      </c>
      <c r="G3000" s="3" t="str">
        <f>IF(ISNUMBER(SEARCH("Sourcewatch",F3000)),"Sourcewatch",IF(ISNUMBER(SEARCH("desmog",F3000)),"Desmog",IF(ISNUMBER(SEARCH("Exxon",F3000)),"Exxonsecrets",IF(ISNUMBER(SEARCH("wikipedia",F3000)),"Wikipedia",IF(ISNUMBER(SEARCH("greenpeace",F3000)),"Greenpeace",IF(ISNUMBER(SEARCH("Polluterwatch",F3000)),"Polluterwatch",IF(F3000="","","Other")))))))</f>
        <v/>
      </c>
      <c r="H3000">
        <f>LEN(B3000)</f>
        <v>8</v>
      </c>
    </row>
    <row r="3001" spans="1:9" ht="15.75" customHeight="1" x14ac:dyDescent="0.2">
      <c r="A3001" s="3" t="s">
        <v>2940</v>
      </c>
      <c r="B3001" s="3" t="s">
        <v>2940</v>
      </c>
      <c r="C3001" s="6" t="s">
        <v>25</v>
      </c>
      <c r="D3001" s="3" t="s">
        <v>17</v>
      </c>
      <c r="F3001" s="3" t="s">
        <v>17</v>
      </c>
      <c r="G3001" s="3" t="str">
        <f>IF(ISNUMBER(SEARCH("Sourcewatch",F3001)),"Sourcewatch",IF(ISNUMBER(SEARCH("desmog",F3001)),"Desmog",IF(ISNUMBER(SEARCH("Exxon",F3001)),"Exxonsecrets",IF(ISNUMBER(SEARCH("wikipedia",F3001)),"Wikipedia",IF(ISNUMBER(SEARCH("greenpeace",F3001)),"Greenpeace",IF(ISNUMBER(SEARCH("Polluterwatch",F3001)),"Polluterwatch",IF(F3001="","","Other")))))))</f>
        <v/>
      </c>
      <c r="H3001">
        <f>LEN(B3001)</f>
        <v>8</v>
      </c>
    </row>
    <row r="3002" spans="1:9" ht="15.75" customHeight="1" x14ac:dyDescent="0.2">
      <c r="A3002" s="3" t="s">
        <v>2941</v>
      </c>
      <c r="B3002" s="3" t="s">
        <v>2941</v>
      </c>
      <c r="C3002" s="6" t="s">
        <v>25</v>
      </c>
      <c r="D3002" s="3" t="s">
        <v>17</v>
      </c>
      <c r="F3002" s="3" t="s">
        <v>17</v>
      </c>
      <c r="G3002" s="3" t="str">
        <f>IF(ISNUMBER(SEARCH("Sourcewatch",F3002)),"Sourcewatch",IF(ISNUMBER(SEARCH("desmog",F3002)),"Desmog",IF(ISNUMBER(SEARCH("Exxon",F3002)),"Exxonsecrets",IF(ISNUMBER(SEARCH("wikipedia",F3002)),"Wikipedia",IF(ISNUMBER(SEARCH("greenpeace",F3002)),"Greenpeace",IF(ISNUMBER(SEARCH("Polluterwatch",F3002)),"Polluterwatch",IF(F3002="","","Other")))))))</f>
        <v/>
      </c>
      <c r="H3002">
        <f>LEN(B3002)</f>
        <v>8</v>
      </c>
    </row>
    <row r="3003" spans="1:9" ht="15.75" customHeight="1" x14ac:dyDescent="0.2">
      <c r="A3003" s="3" t="s">
        <v>2942</v>
      </c>
      <c r="B3003" s="3" t="s">
        <v>2942</v>
      </c>
      <c r="C3003" s="6" t="s">
        <v>25</v>
      </c>
      <c r="D3003" s="3" t="s">
        <v>17</v>
      </c>
      <c r="F3003" s="3" t="s">
        <v>17</v>
      </c>
      <c r="G3003" s="3" t="str">
        <f>IF(ISNUMBER(SEARCH("Sourcewatch",F3003)),"Sourcewatch",IF(ISNUMBER(SEARCH("desmog",F3003)),"Desmog",IF(ISNUMBER(SEARCH("Exxon",F3003)),"Exxonsecrets",IF(ISNUMBER(SEARCH("wikipedia",F3003)),"Wikipedia",IF(ISNUMBER(SEARCH("greenpeace",F3003)),"Greenpeace",IF(ISNUMBER(SEARCH("Polluterwatch",F3003)),"Polluterwatch",IF(F3003="","","Other")))))))</f>
        <v/>
      </c>
      <c r="H3003">
        <f>LEN(B3003)</f>
        <v>7</v>
      </c>
    </row>
    <row r="3004" spans="1:9" ht="15.75" customHeight="1" x14ac:dyDescent="0.2">
      <c r="A3004" s="3" t="s">
        <v>2943</v>
      </c>
      <c r="B3004" s="3" t="s">
        <v>2943</v>
      </c>
      <c r="C3004" s="6" t="s">
        <v>25</v>
      </c>
      <c r="D3004" s="3" t="s">
        <v>17</v>
      </c>
      <c r="F3004" s="3" t="s">
        <v>17</v>
      </c>
      <c r="G3004" s="3" t="str">
        <f>IF(ISNUMBER(SEARCH("Sourcewatch",F3004)),"Sourcewatch",IF(ISNUMBER(SEARCH("desmog",F3004)),"Desmog",IF(ISNUMBER(SEARCH("Exxon",F3004)),"Exxonsecrets",IF(ISNUMBER(SEARCH("wikipedia",F3004)),"Wikipedia",IF(ISNUMBER(SEARCH("greenpeace",F3004)),"Greenpeace",IF(ISNUMBER(SEARCH("Polluterwatch",F3004)),"Polluterwatch",IF(F3004="","","Other")))))))</f>
        <v/>
      </c>
      <c r="H3004">
        <f>LEN(B3004)</f>
        <v>5</v>
      </c>
    </row>
    <row r="3005" spans="1:9" ht="15.75" customHeight="1" x14ac:dyDescent="0.2">
      <c r="A3005" s="3" t="s">
        <v>2944</v>
      </c>
      <c r="B3005" s="3" t="s">
        <v>2944</v>
      </c>
      <c r="C3005" s="6" t="s">
        <v>25</v>
      </c>
      <c r="D3005" s="3" t="s">
        <v>17</v>
      </c>
      <c r="F3005" s="3" t="s">
        <v>17</v>
      </c>
      <c r="G3005" s="3" t="str">
        <f>IF(ISNUMBER(SEARCH("Sourcewatch",F3005)),"Sourcewatch",IF(ISNUMBER(SEARCH("desmog",F3005)),"Desmog",IF(ISNUMBER(SEARCH("Exxon",F3005)),"Exxonsecrets",IF(ISNUMBER(SEARCH("wikipedia",F3005)),"Wikipedia",IF(ISNUMBER(SEARCH("greenpeace",F3005)),"Greenpeace",IF(ISNUMBER(SEARCH("Polluterwatch",F3005)),"Polluterwatch",IF(F3005="","","Other")))))))</f>
        <v/>
      </c>
      <c r="H3005">
        <f>LEN(B3005)</f>
        <v>8</v>
      </c>
    </row>
    <row r="3006" spans="1:9" ht="15.75" customHeight="1" x14ac:dyDescent="0.2">
      <c r="A3006" s="3" t="s">
        <v>2945</v>
      </c>
      <c r="B3006" s="3" t="s">
        <v>2945</v>
      </c>
      <c r="C3006" s="6" t="s">
        <v>25</v>
      </c>
      <c r="D3006" s="3" t="s">
        <v>17</v>
      </c>
      <c r="F3006" s="3" t="s">
        <v>17</v>
      </c>
      <c r="G3006" s="3" t="str">
        <f>IF(ISNUMBER(SEARCH("Sourcewatch",F3006)),"Sourcewatch",IF(ISNUMBER(SEARCH("desmog",F3006)),"Desmog",IF(ISNUMBER(SEARCH("Exxon",F3006)),"Exxonsecrets",IF(ISNUMBER(SEARCH("wikipedia",F3006)),"Wikipedia",IF(ISNUMBER(SEARCH("greenpeace",F3006)),"Greenpeace",IF(ISNUMBER(SEARCH("Polluterwatch",F3006)),"Polluterwatch",IF(F3006="","","Other")))))))</f>
        <v/>
      </c>
      <c r="H3006">
        <f>LEN(B3006)</f>
        <v>9</v>
      </c>
    </row>
    <row r="3007" spans="1:9" ht="15.75" customHeight="1" x14ac:dyDescent="0.2">
      <c r="A3007" s="3" t="s">
        <v>2946</v>
      </c>
      <c r="B3007" s="3" t="s">
        <v>2946</v>
      </c>
      <c r="C3007" s="6" t="s">
        <v>25</v>
      </c>
      <c r="D3007" s="3" t="s">
        <v>17</v>
      </c>
      <c r="F3007" s="3" t="s">
        <v>17</v>
      </c>
      <c r="G3007" s="3" t="str">
        <f>IF(ISNUMBER(SEARCH("Sourcewatch",F3007)),"Sourcewatch",IF(ISNUMBER(SEARCH("desmog",F3007)),"Desmog",IF(ISNUMBER(SEARCH("Exxon",F3007)),"Exxonsecrets",IF(ISNUMBER(SEARCH("wikipedia",F3007)),"Wikipedia",IF(ISNUMBER(SEARCH("greenpeace",F3007)),"Greenpeace",IF(ISNUMBER(SEARCH("Polluterwatch",F3007)),"Polluterwatch",IF(F3007="","","Other")))))))</f>
        <v/>
      </c>
      <c r="H3007">
        <f>LEN(B3007)</f>
        <v>8</v>
      </c>
    </row>
    <row r="3008" spans="1:9" ht="15.75" customHeight="1" x14ac:dyDescent="0.2">
      <c r="A3008" s="3" t="s">
        <v>2947</v>
      </c>
      <c r="B3008" s="3" t="s">
        <v>2947</v>
      </c>
      <c r="C3008" s="6" t="s">
        <v>25</v>
      </c>
      <c r="D3008" s="3" t="s">
        <v>17</v>
      </c>
      <c r="F3008" s="3" t="s">
        <v>17</v>
      </c>
      <c r="G3008" s="3" t="str">
        <f>IF(ISNUMBER(SEARCH("Sourcewatch",F3008)),"Sourcewatch",IF(ISNUMBER(SEARCH("desmog",F3008)),"Desmog",IF(ISNUMBER(SEARCH("Exxon",F3008)),"Exxonsecrets",IF(ISNUMBER(SEARCH("wikipedia",F3008)),"Wikipedia",IF(ISNUMBER(SEARCH("greenpeace",F3008)),"Greenpeace",IF(ISNUMBER(SEARCH("Polluterwatch",F3008)),"Polluterwatch",IF(F3008="","","Other")))))))</f>
        <v/>
      </c>
      <c r="H3008">
        <f>LEN(B3008)</f>
        <v>8</v>
      </c>
    </row>
    <row r="3009" spans="1:8" ht="15.75" customHeight="1" x14ac:dyDescent="0.2">
      <c r="A3009" s="3" t="s">
        <v>2948</v>
      </c>
      <c r="B3009" s="3" t="s">
        <v>2948</v>
      </c>
      <c r="C3009" s="6" t="s">
        <v>25</v>
      </c>
      <c r="D3009" s="3" t="s">
        <v>17</v>
      </c>
      <c r="F3009" s="3" t="s">
        <v>17</v>
      </c>
      <c r="G3009" s="3" t="str">
        <f>IF(ISNUMBER(SEARCH("Sourcewatch",F3009)),"Sourcewatch",IF(ISNUMBER(SEARCH("desmog",F3009)),"Desmog",IF(ISNUMBER(SEARCH("Exxon",F3009)),"Exxonsecrets",IF(ISNUMBER(SEARCH("wikipedia",F3009)),"Wikipedia",IF(ISNUMBER(SEARCH("greenpeace",F3009)),"Greenpeace",IF(ISNUMBER(SEARCH("Polluterwatch",F3009)),"Polluterwatch",IF(F3009="","","Other")))))))</f>
        <v/>
      </c>
      <c r="H3009">
        <f>LEN(B3009)</f>
        <v>9</v>
      </c>
    </row>
    <row r="3010" spans="1:8" ht="15.75" customHeight="1" x14ac:dyDescent="0.2">
      <c r="A3010" s="3" t="s">
        <v>2949</v>
      </c>
      <c r="B3010" s="3" t="s">
        <v>2949</v>
      </c>
      <c r="C3010" s="6" t="s">
        <v>25</v>
      </c>
      <c r="D3010" s="3" t="s">
        <v>17</v>
      </c>
      <c r="F3010" s="3" t="s">
        <v>17</v>
      </c>
      <c r="G3010" s="3" t="str">
        <f>IF(ISNUMBER(SEARCH("Sourcewatch",F3010)),"Sourcewatch",IF(ISNUMBER(SEARCH("desmog",F3010)),"Desmog",IF(ISNUMBER(SEARCH("Exxon",F3010)),"Exxonsecrets",IF(ISNUMBER(SEARCH("wikipedia",F3010)),"Wikipedia",IF(ISNUMBER(SEARCH("greenpeace",F3010)),"Greenpeace",IF(ISNUMBER(SEARCH("Polluterwatch",F3010)),"Polluterwatch",IF(F3010="","","Other")))))))</f>
        <v/>
      </c>
      <c r="H3010">
        <f>LEN(B3010)</f>
        <v>7</v>
      </c>
    </row>
    <row r="3011" spans="1:8" ht="15.75" customHeight="1" x14ac:dyDescent="0.2">
      <c r="A3011" s="3" t="s">
        <v>2950</v>
      </c>
      <c r="B3011" s="3" t="s">
        <v>2950</v>
      </c>
      <c r="C3011" s="6" t="s">
        <v>25</v>
      </c>
      <c r="D3011" s="3" t="s">
        <v>17</v>
      </c>
      <c r="F3011" s="3" t="s">
        <v>17</v>
      </c>
      <c r="G3011" s="3" t="str">
        <f>IF(ISNUMBER(SEARCH("Sourcewatch",F3011)),"Sourcewatch",IF(ISNUMBER(SEARCH("desmog",F3011)),"Desmog",IF(ISNUMBER(SEARCH("Exxon",F3011)),"Exxonsecrets",IF(ISNUMBER(SEARCH("wikipedia",F3011)),"Wikipedia",IF(ISNUMBER(SEARCH("greenpeace",F3011)),"Greenpeace",IF(ISNUMBER(SEARCH("Polluterwatch",F3011)),"Polluterwatch",IF(F3011="","","Other")))))))</f>
        <v/>
      </c>
      <c r="H3011">
        <f>LEN(B3011)</f>
        <v>11</v>
      </c>
    </row>
    <row r="3012" spans="1:8" ht="15.75" customHeight="1" x14ac:dyDescent="0.2">
      <c r="A3012" s="3" t="s">
        <v>2951</v>
      </c>
      <c r="B3012" s="3" t="s">
        <v>2951</v>
      </c>
      <c r="C3012" s="3" t="s">
        <v>17</v>
      </c>
      <c r="D3012" s="3" t="s">
        <v>17</v>
      </c>
      <c r="F3012" s="3" t="s">
        <v>2952</v>
      </c>
      <c r="G3012" s="3" t="str">
        <f>IF(ISNUMBER(SEARCH("Sourcewatch",F3012)),"Sourcewatch",IF(ISNUMBER(SEARCH("desmog",F3012)),"Desmog",IF(ISNUMBER(SEARCH("Exxon",F3012)),"Exxonsecrets",IF(ISNUMBER(SEARCH("wikipedia",F3012)),"Wikipedia",IF(ISNUMBER(SEARCH("greenpeace",F3012)),"Greenpeace",IF(ISNUMBER(SEARCH("Polluterwatch",F3012)),"Polluterwatch",IF(F3012="","","Other")))))))</f>
        <v>Sourcewatch</v>
      </c>
      <c r="H3012">
        <f>LEN(B3012)</f>
        <v>18</v>
      </c>
    </row>
    <row r="3013" spans="1:8" ht="15.75" customHeight="1" x14ac:dyDescent="0.2">
      <c r="A3013" s="3" t="s">
        <v>2953</v>
      </c>
      <c r="B3013" s="3" t="s">
        <v>2953</v>
      </c>
      <c r="C3013" s="6" t="s">
        <v>25</v>
      </c>
      <c r="D3013" s="3" t="s">
        <v>17</v>
      </c>
      <c r="F3013" s="3" t="s">
        <v>17</v>
      </c>
      <c r="G3013" s="3" t="str">
        <f>IF(ISNUMBER(SEARCH("Sourcewatch",F3013)),"Sourcewatch",IF(ISNUMBER(SEARCH("desmog",F3013)),"Desmog",IF(ISNUMBER(SEARCH("Exxon",F3013)),"Exxonsecrets",IF(ISNUMBER(SEARCH("wikipedia",F3013)),"Wikipedia",IF(ISNUMBER(SEARCH("greenpeace",F3013)),"Greenpeace",IF(ISNUMBER(SEARCH("Polluterwatch",F3013)),"Polluterwatch",IF(F3013="","","Other")))))))</f>
        <v/>
      </c>
      <c r="H3013">
        <f>LEN(B3013)</f>
        <v>12</v>
      </c>
    </row>
    <row r="3014" spans="1:8" ht="15.75" customHeight="1" x14ac:dyDescent="0.2">
      <c r="A3014" s="3" t="s">
        <v>2954</v>
      </c>
      <c r="B3014" s="3" t="s">
        <v>2954</v>
      </c>
      <c r="C3014" s="6" t="s">
        <v>25</v>
      </c>
      <c r="D3014" s="3" t="s">
        <v>17</v>
      </c>
      <c r="F3014" s="3" t="s">
        <v>17</v>
      </c>
      <c r="G3014" s="3" t="str">
        <f>IF(ISNUMBER(SEARCH("Sourcewatch",F3014)),"Sourcewatch",IF(ISNUMBER(SEARCH("desmog",F3014)),"Desmog",IF(ISNUMBER(SEARCH("Exxon",F3014)),"Exxonsecrets",IF(ISNUMBER(SEARCH("wikipedia",F3014)),"Wikipedia",IF(ISNUMBER(SEARCH("greenpeace",F3014)),"Greenpeace",IF(ISNUMBER(SEARCH("Polluterwatch",F3014)),"Polluterwatch",IF(F3014="","","Other")))))))</f>
        <v/>
      </c>
      <c r="H3014">
        <f>LEN(B3014)</f>
        <v>9</v>
      </c>
    </row>
    <row r="3015" spans="1:8" ht="15.75" customHeight="1" x14ac:dyDescent="0.2">
      <c r="A3015" s="3" t="s">
        <v>2955</v>
      </c>
      <c r="B3015" s="3" t="s">
        <v>2955</v>
      </c>
      <c r="C3015" s="6" t="s">
        <v>25</v>
      </c>
      <c r="D3015" s="3" t="s">
        <v>17</v>
      </c>
      <c r="F3015" s="3" t="s">
        <v>17</v>
      </c>
      <c r="G3015" s="3" t="str">
        <f>IF(ISNUMBER(SEARCH("Sourcewatch",F3015)),"Sourcewatch",IF(ISNUMBER(SEARCH("desmog",F3015)),"Desmog",IF(ISNUMBER(SEARCH("Exxon",F3015)),"Exxonsecrets",IF(ISNUMBER(SEARCH("wikipedia",F3015)),"Wikipedia",IF(ISNUMBER(SEARCH("greenpeace",F3015)),"Greenpeace",IF(ISNUMBER(SEARCH("Polluterwatch",F3015)),"Polluterwatch",IF(F3015="","","Other")))))))</f>
        <v/>
      </c>
      <c r="H3015">
        <f>LEN(B3015)</f>
        <v>12</v>
      </c>
    </row>
    <row r="3016" spans="1:8" ht="15.75" customHeight="1" x14ac:dyDescent="0.2">
      <c r="A3016" s="3" t="s">
        <v>2956</v>
      </c>
      <c r="B3016" s="3" t="s">
        <v>2956</v>
      </c>
      <c r="C3016" s="3" t="s">
        <v>25</v>
      </c>
      <c r="D3016" s="3" t="s">
        <v>17</v>
      </c>
      <c r="F3016" s="3" t="s">
        <v>17</v>
      </c>
      <c r="G3016" s="3" t="str">
        <f>IF(ISNUMBER(SEARCH("Sourcewatch",F3016)),"Sourcewatch",IF(ISNUMBER(SEARCH("desmog",F3016)),"Desmog",IF(ISNUMBER(SEARCH("Exxon",F3016)),"Exxonsecrets",IF(ISNUMBER(SEARCH("wikipedia",F3016)),"Wikipedia",IF(ISNUMBER(SEARCH("greenpeace",F3016)),"Greenpeace",IF(ISNUMBER(SEARCH("Polluterwatch",F3016)),"Polluterwatch",IF(F3016="","","Other")))))))</f>
        <v/>
      </c>
      <c r="H3016">
        <f>LEN(B3016)</f>
        <v>8</v>
      </c>
    </row>
    <row r="3017" spans="1:8" ht="15.75" customHeight="1" x14ac:dyDescent="0.2">
      <c r="A3017" s="3" t="s">
        <v>2957</v>
      </c>
      <c r="B3017" s="3" t="s">
        <v>2957</v>
      </c>
      <c r="C3017" s="3" t="s">
        <v>25</v>
      </c>
      <c r="D3017" s="3" t="s">
        <v>17</v>
      </c>
      <c r="F3017" s="3" t="s">
        <v>17</v>
      </c>
      <c r="G3017" s="3" t="str">
        <f>IF(ISNUMBER(SEARCH("Sourcewatch",F3017)),"Sourcewatch",IF(ISNUMBER(SEARCH("desmog",F3017)),"Desmog",IF(ISNUMBER(SEARCH("Exxon",F3017)),"Exxonsecrets",IF(ISNUMBER(SEARCH("wikipedia",F3017)),"Wikipedia",IF(ISNUMBER(SEARCH("greenpeace",F3017)),"Greenpeace",IF(ISNUMBER(SEARCH("Polluterwatch",F3017)),"Polluterwatch",IF(F3017="","","Other")))))))</f>
        <v/>
      </c>
      <c r="H3017">
        <f>LEN(B3017)</f>
        <v>7</v>
      </c>
    </row>
    <row r="3018" spans="1:8" ht="15.75" customHeight="1" x14ac:dyDescent="0.2">
      <c r="A3018" s="3" t="s">
        <v>2958</v>
      </c>
      <c r="B3018" s="3" t="s">
        <v>2958</v>
      </c>
      <c r="C3018" s="3" t="s">
        <v>25</v>
      </c>
      <c r="D3018" s="3" t="s">
        <v>17</v>
      </c>
      <c r="F3018" s="3" t="s">
        <v>17</v>
      </c>
      <c r="G3018" s="3" t="str">
        <f>IF(ISNUMBER(SEARCH("Sourcewatch",F3018)),"Sourcewatch",IF(ISNUMBER(SEARCH("desmog",F3018)),"Desmog",IF(ISNUMBER(SEARCH("Exxon",F3018)),"Exxonsecrets",IF(ISNUMBER(SEARCH("wikipedia",F3018)),"Wikipedia",IF(ISNUMBER(SEARCH("greenpeace",F3018)),"Greenpeace",IF(ISNUMBER(SEARCH("Polluterwatch",F3018)),"Polluterwatch",IF(F3018="","","Other")))))))</f>
        <v/>
      </c>
      <c r="H3018">
        <f>LEN(B3018)</f>
        <v>9</v>
      </c>
    </row>
    <row r="3019" spans="1:8" ht="15.75" customHeight="1" x14ac:dyDescent="0.2">
      <c r="A3019" s="3" t="s">
        <v>2959</v>
      </c>
      <c r="B3019" s="3" t="s">
        <v>2959</v>
      </c>
      <c r="C3019" s="3" t="s">
        <v>25</v>
      </c>
      <c r="D3019" s="3" t="s">
        <v>17</v>
      </c>
      <c r="F3019" s="3" t="s">
        <v>17</v>
      </c>
      <c r="G3019" s="3" t="str">
        <f>IF(ISNUMBER(SEARCH("Sourcewatch",F3019)),"Sourcewatch",IF(ISNUMBER(SEARCH("desmog",F3019)),"Desmog",IF(ISNUMBER(SEARCH("Exxon",F3019)),"Exxonsecrets",IF(ISNUMBER(SEARCH("wikipedia",F3019)),"Wikipedia",IF(ISNUMBER(SEARCH("greenpeace",F3019)),"Greenpeace",IF(ISNUMBER(SEARCH("Polluterwatch",F3019)),"Polluterwatch",IF(F3019="","","Other")))))))</f>
        <v/>
      </c>
      <c r="H3019">
        <f>LEN(B3019)</f>
        <v>11</v>
      </c>
    </row>
    <row r="3020" spans="1:8" ht="15.75" customHeight="1" x14ac:dyDescent="0.2">
      <c r="A3020" s="3" t="s">
        <v>2960</v>
      </c>
      <c r="B3020" s="3" t="s">
        <v>2960</v>
      </c>
      <c r="C3020" s="3" t="s">
        <v>25</v>
      </c>
      <c r="D3020" s="3" t="s">
        <v>17</v>
      </c>
      <c r="F3020" s="3" t="s">
        <v>17</v>
      </c>
      <c r="G3020" s="3" t="str">
        <f>IF(ISNUMBER(SEARCH("Sourcewatch",F3020)),"Sourcewatch",IF(ISNUMBER(SEARCH("desmog",F3020)),"Desmog",IF(ISNUMBER(SEARCH("Exxon",F3020)),"Exxonsecrets",IF(ISNUMBER(SEARCH("wikipedia",F3020)),"Wikipedia",IF(ISNUMBER(SEARCH("greenpeace",F3020)),"Greenpeace",IF(ISNUMBER(SEARCH("Polluterwatch",F3020)),"Polluterwatch",IF(F3020="","","Other")))))))</f>
        <v/>
      </c>
      <c r="H3020">
        <f>LEN(B3020)</f>
        <v>9</v>
      </c>
    </row>
    <row r="3021" spans="1:8" ht="15.75" customHeight="1" x14ac:dyDescent="0.2">
      <c r="A3021" s="3" t="s">
        <v>2961</v>
      </c>
      <c r="B3021" s="3" t="s">
        <v>2961</v>
      </c>
      <c r="C3021" s="3" t="s">
        <v>25</v>
      </c>
      <c r="D3021" s="3" t="s">
        <v>17</v>
      </c>
      <c r="F3021" s="3" t="s">
        <v>17</v>
      </c>
      <c r="G3021" s="3" t="str">
        <f>IF(ISNUMBER(SEARCH("Sourcewatch",F3021)),"Sourcewatch",IF(ISNUMBER(SEARCH("desmog",F3021)),"Desmog",IF(ISNUMBER(SEARCH("Exxon",F3021)),"Exxonsecrets",IF(ISNUMBER(SEARCH("wikipedia",F3021)),"Wikipedia",IF(ISNUMBER(SEARCH("greenpeace",F3021)),"Greenpeace",IF(ISNUMBER(SEARCH("Polluterwatch",F3021)),"Polluterwatch",IF(F3021="","","Other")))))))</f>
        <v/>
      </c>
      <c r="H3021">
        <f>LEN(B3021)</f>
        <v>11</v>
      </c>
    </row>
    <row r="3022" spans="1:8" ht="15.75" customHeight="1" x14ac:dyDescent="0.2">
      <c r="A3022" s="3" t="s">
        <v>2962</v>
      </c>
      <c r="B3022" s="3" t="s">
        <v>2962</v>
      </c>
      <c r="C3022" s="3" t="s">
        <v>25</v>
      </c>
      <c r="D3022" s="3" t="s">
        <v>17</v>
      </c>
      <c r="F3022" s="3" t="s">
        <v>17</v>
      </c>
      <c r="G3022" s="3" t="str">
        <f>IF(ISNUMBER(SEARCH("Sourcewatch",F3022)),"Sourcewatch",IF(ISNUMBER(SEARCH("desmog",F3022)),"Desmog",IF(ISNUMBER(SEARCH("Exxon",F3022)),"Exxonsecrets",IF(ISNUMBER(SEARCH("wikipedia",F3022)),"Wikipedia",IF(ISNUMBER(SEARCH("greenpeace",F3022)),"Greenpeace",IF(ISNUMBER(SEARCH("Polluterwatch",F3022)),"Polluterwatch",IF(F3022="","","Other")))))))</f>
        <v/>
      </c>
      <c r="H3022">
        <f>LEN(B3022)</f>
        <v>9</v>
      </c>
    </row>
    <row r="3023" spans="1:8" ht="15.75" customHeight="1" x14ac:dyDescent="0.2">
      <c r="A3023" s="3" t="s">
        <v>2963</v>
      </c>
      <c r="B3023" s="3" t="s">
        <v>2963</v>
      </c>
      <c r="C3023" s="3" t="s">
        <v>25</v>
      </c>
      <c r="D3023" s="3" t="s">
        <v>17</v>
      </c>
      <c r="F3023" s="3" t="s">
        <v>17</v>
      </c>
      <c r="G3023" s="3" t="str">
        <f>IF(ISNUMBER(SEARCH("Sourcewatch",F3023)),"Sourcewatch",IF(ISNUMBER(SEARCH("desmog",F3023)),"Desmog",IF(ISNUMBER(SEARCH("Exxon",F3023)),"Exxonsecrets",IF(ISNUMBER(SEARCH("wikipedia",F3023)),"Wikipedia",IF(ISNUMBER(SEARCH("greenpeace",F3023)),"Greenpeace",IF(ISNUMBER(SEARCH("Polluterwatch",F3023)),"Polluterwatch",IF(F3023="","","Other")))))))</f>
        <v/>
      </c>
      <c r="H3023">
        <f>LEN(B3023)</f>
        <v>6</v>
      </c>
    </row>
    <row r="3024" spans="1:8" ht="15.75" customHeight="1" x14ac:dyDescent="0.2">
      <c r="A3024" s="3" t="s">
        <v>2964</v>
      </c>
      <c r="B3024" s="3" t="s">
        <v>2964</v>
      </c>
      <c r="C3024" s="3" t="s">
        <v>25</v>
      </c>
      <c r="D3024" s="3" t="s">
        <v>17</v>
      </c>
      <c r="F3024" s="3" t="s">
        <v>17</v>
      </c>
      <c r="G3024" s="3" t="str">
        <f>IF(ISNUMBER(SEARCH("Sourcewatch",F3024)),"Sourcewatch",IF(ISNUMBER(SEARCH("desmog",F3024)),"Desmog",IF(ISNUMBER(SEARCH("Exxon",F3024)),"Exxonsecrets",IF(ISNUMBER(SEARCH("wikipedia",F3024)),"Wikipedia",IF(ISNUMBER(SEARCH("greenpeace",F3024)),"Greenpeace",IF(ISNUMBER(SEARCH("Polluterwatch",F3024)),"Polluterwatch",IF(F3024="","","Other")))))))</f>
        <v/>
      </c>
      <c r="H3024">
        <f>LEN(B3024)</f>
        <v>8</v>
      </c>
    </row>
    <row r="3025" spans="1:8" ht="15.75" customHeight="1" x14ac:dyDescent="0.2">
      <c r="A3025" s="3" t="s">
        <v>2965</v>
      </c>
      <c r="B3025" s="3" t="s">
        <v>2965</v>
      </c>
      <c r="C3025" s="3" t="s">
        <v>25</v>
      </c>
      <c r="D3025" s="3" t="s">
        <v>17</v>
      </c>
      <c r="F3025" s="3" t="s">
        <v>17</v>
      </c>
      <c r="G3025" s="3" t="str">
        <f>IF(ISNUMBER(SEARCH("Sourcewatch",F3025)),"Sourcewatch",IF(ISNUMBER(SEARCH("desmog",F3025)),"Desmog",IF(ISNUMBER(SEARCH("Exxon",F3025)),"Exxonsecrets",IF(ISNUMBER(SEARCH("wikipedia",F3025)),"Wikipedia",IF(ISNUMBER(SEARCH("greenpeace",F3025)),"Greenpeace",IF(ISNUMBER(SEARCH("Polluterwatch",F3025)),"Polluterwatch",IF(F3025="","","Other")))))))</f>
        <v/>
      </c>
      <c r="H3025">
        <f>LEN(B3025)</f>
        <v>9</v>
      </c>
    </row>
    <row r="3026" spans="1:8" ht="15.75" customHeight="1" x14ac:dyDescent="0.2">
      <c r="A3026" s="3" t="s">
        <v>2966</v>
      </c>
      <c r="B3026" s="3" t="s">
        <v>2966</v>
      </c>
      <c r="C3026" s="3" t="s">
        <v>25</v>
      </c>
      <c r="D3026" s="3" t="s">
        <v>17</v>
      </c>
      <c r="F3026" s="3" t="s">
        <v>17</v>
      </c>
      <c r="G3026" s="3" t="str">
        <f>IF(ISNUMBER(SEARCH("Sourcewatch",F3026)),"Sourcewatch",IF(ISNUMBER(SEARCH("desmog",F3026)),"Desmog",IF(ISNUMBER(SEARCH("Exxon",F3026)),"Exxonsecrets",IF(ISNUMBER(SEARCH("wikipedia",F3026)),"Wikipedia",IF(ISNUMBER(SEARCH("greenpeace",F3026)),"Greenpeace",IF(ISNUMBER(SEARCH("Polluterwatch",F3026)),"Polluterwatch",IF(F3026="","","Other")))))))</f>
        <v/>
      </c>
      <c r="H3026">
        <f>LEN(B3026)</f>
        <v>9</v>
      </c>
    </row>
    <row r="3027" spans="1:8" ht="15.75" customHeight="1" x14ac:dyDescent="0.2">
      <c r="A3027" s="3" t="s">
        <v>2967</v>
      </c>
      <c r="B3027" s="3" t="s">
        <v>2967</v>
      </c>
      <c r="C3027" s="3" t="s">
        <v>25</v>
      </c>
      <c r="D3027" s="3" t="s">
        <v>17</v>
      </c>
      <c r="F3027" s="3" t="s">
        <v>17</v>
      </c>
      <c r="G3027" s="3" t="str">
        <f>IF(ISNUMBER(SEARCH("Sourcewatch",F3027)),"Sourcewatch",IF(ISNUMBER(SEARCH("desmog",F3027)),"Desmog",IF(ISNUMBER(SEARCH("Exxon",F3027)),"Exxonsecrets",IF(ISNUMBER(SEARCH("wikipedia",F3027)),"Wikipedia",IF(ISNUMBER(SEARCH("greenpeace",F3027)),"Greenpeace",IF(ISNUMBER(SEARCH("Polluterwatch",F3027)),"Polluterwatch",IF(F3027="","","Other")))))))</f>
        <v/>
      </c>
      <c r="H3027">
        <f>LEN(B3027)</f>
        <v>11</v>
      </c>
    </row>
    <row r="3028" spans="1:8" ht="15.75" customHeight="1" x14ac:dyDescent="0.2">
      <c r="A3028" s="3" t="s">
        <v>2968</v>
      </c>
      <c r="B3028" s="3" t="s">
        <v>2968</v>
      </c>
      <c r="C3028" s="3" t="s">
        <v>25</v>
      </c>
      <c r="D3028" s="3" t="s">
        <v>17</v>
      </c>
      <c r="F3028" s="3" t="s">
        <v>17</v>
      </c>
      <c r="G3028" s="3" t="str">
        <f>IF(ISNUMBER(SEARCH("Sourcewatch",F3028)),"Sourcewatch",IF(ISNUMBER(SEARCH("desmog",F3028)),"Desmog",IF(ISNUMBER(SEARCH("Exxon",F3028)),"Exxonsecrets",IF(ISNUMBER(SEARCH("wikipedia",F3028)),"Wikipedia",IF(ISNUMBER(SEARCH("greenpeace",F3028)),"Greenpeace",IF(ISNUMBER(SEARCH("Polluterwatch",F3028)),"Polluterwatch",IF(F3028="","","Other")))))))</f>
        <v/>
      </c>
      <c r="H3028">
        <f>LEN(B3028)</f>
        <v>12</v>
      </c>
    </row>
    <row r="3029" spans="1:8" ht="15.75" customHeight="1" x14ac:dyDescent="0.2">
      <c r="A3029" s="3" t="s">
        <v>2969</v>
      </c>
      <c r="B3029" s="3" t="s">
        <v>2969</v>
      </c>
      <c r="C3029" s="3" t="s">
        <v>25</v>
      </c>
      <c r="D3029" s="3" t="s">
        <v>17</v>
      </c>
      <c r="F3029" s="3" t="s">
        <v>17</v>
      </c>
      <c r="G3029" s="3" t="str">
        <f>IF(ISNUMBER(SEARCH("Sourcewatch",F3029)),"Sourcewatch",IF(ISNUMBER(SEARCH("desmog",F3029)),"Desmog",IF(ISNUMBER(SEARCH("Exxon",F3029)),"Exxonsecrets",IF(ISNUMBER(SEARCH("wikipedia",F3029)),"Wikipedia",IF(ISNUMBER(SEARCH("greenpeace",F3029)),"Greenpeace",IF(ISNUMBER(SEARCH("Polluterwatch",F3029)),"Polluterwatch",IF(F3029="","","Other")))))))</f>
        <v/>
      </c>
      <c r="H3029">
        <f>LEN(B3029)</f>
        <v>12</v>
      </c>
    </row>
    <row r="3030" spans="1:8" ht="15.75" customHeight="1" x14ac:dyDescent="0.2">
      <c r="A3030" s="3" t="s">
        <v>2970</v>
      </c>
      <c r="B3030" s="3" t="s">
        <v>2970</v>
      </c>
      <c r="C3030" s="3" t="s">
        <v>17</v>
      </c>
      <c r="D3030" s="3" t="s">
        <v>25</v>
      </c>
      <c r="G3030" s="3" t="str">
        <f>IF(ISNUMBER(SEARCH("Sourcewatch",F3030)),"Sourcewatch",IF(ISNUMBER(SEARCH("desmog",F3030)),"Desmog",IF(ISNUMBER(SEARCH("Exxon",F3030)),"Exxonsecrets",IF(ISNUMBER(SEARCH("wikipedia",F3030)),"Wikipedia",IF(ISNUMBER(SEARCH("greenpeace",F3030)),"Greenpeace",IF(ISNUMBER(SEARCH("Polluterwatch",F3030)),"Polluterwatch",IF(F3030="","","Other")))))))</f>
        <v/>
      </c>
      <c r="H3030">
        <f>LEN(B3030)</f>
        <v>18</v>
      </c>
    </row>
    <row r="3031" spans="1:8" ht="15.75" customHeight="1" x14ac:dyDescent="0.2">
      <c r="A3031" s="3" t="s">
        <v>2971</v>
      </c>
      <c r="B3031" s="3" t="s">
        <v>2971</v>
      </c>
      <c r="C3031" s="3" t="s">
        <v>25</v>
      </c>
      <c r="D3031" s="3" t="s">
        <v>17</v>
      </c>
      <c r="F3031" s="3" t="s">
        <v>17</v>
      </c>
      <c r="G3031" s="3" t="str">
        <f>IF(ISNUMBER(SEARCH("Sourcewatch",F3031)),"Sourcewatch",IF(ISNUMBER(SEARCH("desmog",F3031)),"Desmog",IF(ISNUMBER(SEARCH("Exxon",F3031)),"Exxonsecrets",IF(ISNUMBER(SEARCH("wikipedia",F3031)),"Wikipedia",IF(ISNUMBER(SEARCH("greenpeace",F3031)),"Greenpeace",IF(ISNUMBER(SEARCH("Polluterwatch",F3031)),"Polluterwatch",IF(F3031="","","Other")))))))</f>
        <v/>
      </c>
      <c r="H3031">
        <f>LEN(B3031)</f>
        <v>15</v>
      </c>
    </row>
    <row r="3032" spans="1:8" ht="15.75" customHeight="1" x14ac:dyDescent="0.2">
      <c r="A3032" s="3" t="s">
        <v>2972</v>
      </c>
      <c r="B3032" s="3" t="s">
        <v>2972</v>
      </c>
      <c r="C3032" s="3" t="s">
        <v>25</v>
      </c>
      <c r="D3032" s="3" t="s">
        <v>17</v>
      </c>
      <c r="F3032" s="3" t="s">
        <v>17</v>
      </c>
      <c r="G3032" s="3" t="str">
        <f>IF(ISNUMBER(SEARCH("Sourcewatch",F3032)),"Sourcewatch",IF(ISNUMBER(SEARCH("desmog",F3032)),"Desmog",IF(ISNUMBER(SEARCH("Exxon",F3032)),"Exxonsecrets",IF(ISNUMBER(SEARCH("wikipedia",F3032)),"Wikipedia",IF(ISNUMBER(SEARCH("greenpeace",F3032)),"Greenpeace",IF(ISNUMBER(SEARCH("Polluterwatch",F3032)),"Polluterwatch",IF(F3032="","","Other")))))))</f>
        <v/>
      </c>
      <c r="H3032">
        <f>LEN(B3032)</f>
        <v>15</v>
      </c>
    </row>
    <row r="3033" spans="1:8" ht="15.75" customHeight="1" x14ac:dyDescent="0.2">
      <c r="A3033" s="3" t="s">
        <v>2973</v>
      </c>
      <c r="B3033" s="3" t="s">
        <v>2973</v>
      </c>
      <c r="C3033" s="3" t="s">
        <v>25</v>
      </c>
      <c r="D3033" s="3" t="s">
        <v>17</v>
      </c>
      <c r="F3033" s="3" t="s">
        <v>17</v>
      </c>
      <c r="G3033" s="3" t="str">
        <f>IF(ISNUMBER(SEARCH("Sourcewatch",F3033)),"Sourcewatch",IF(ISNUMBER(SEARCH("desmog",F3033)),"Desmog",IF(ISNUMBER(SEARCH("Exxon",F3033)),"Exxonsecrets",IF(ISNUMBER(SEARCH("wikipedia",F3033)),"Wikipedia",IF(ISNUMBER(SEARCH("greenpeace",F3033)),"Greenpeace",IF(ISNUMBER(SEARCH("Polluterwatch",F3033)),"Polluterwatch",IF(F3033="","","Other")))))))</f>
        <v/>
      </c>
      <c r="H3033">
        <f>LEN(B3033)</f>
        <v>14</v>
      </c>
    </row>
    <row r="3034" spans="1:8" ht="15.75" customHeight="1" x14ac:dyDescent="0.2">
      <c r="A3034" s="3" t="s">
        <v>2974</v>
      </c>
      <c r="B3034" s="3" t="s">
        <v>2974</v>
      </c>
      <c r="C3034" s="3" t="s">
        <v>25</v>
      </c>
      <c r="D3034" s="3" t="s">
        <v>17</v>
      </c>
      <c r="F3034" s="3" t="s">
        <v>17</v>
      </c>
      <c r="G3034" s="3" t="str">
        <f>IF(ISNUMBER(SEARCH("Sourcewatch",F3034)),"Sourcewatch",IF(ISNUMBER(SEARCH("desmog",F3034)),"Desmog",IF(ISNUMBER(SEARCH("Exxon",F3034)),"Exxonsecrets",IF(ISNUMBER(SEARCH("wikipedia",F3034)),"Wikipedia",IF(ISNUMBER(SEARCH("greenpeace",F3034)),"Greenpeace",IF(ISNUMBER(SEARCH("Polluterwatch",F3034)),"Polluterwatch",IF(F3034="","","Other")))))))</f>
        <v/>
      </c>
      <c r="H3034">
        <f>LEN(B3034)</f>
        <v>14</v>
      </c>
    </row>
    <row r="3035" spans="1:8" ht="15.75" customHeight="1" x14ac:dyDescent="0.2">
      <c r="A3035" s="3" t="s">
        <v>2975</v>
      </c>
      <c r="B3035" s="3" t="s">
        <v>2975</v>
      </c>
      <c r="D3035" s="3" t="s">
        <v>17</v>
      </c>
      <c r="E3035" s="3" t="s">
        <v>27</v>
      </c>
      <c r="F3035" s="3" t="s">
        <v>17</v>
      </c>
      <c r="G3035" s="3" t="str">
        <f>IF(ISNUMBER(SEARCH("Sourcewatch",F3035)),"Sourcewatch",IF(ISNUMBER(SEARCH("desmog",F3035)),"Desmog",IF(ISNUMBER(SEARCH("Exxon",F3035)),"Exxonsecrets",IF(ISNUMBER(SEARCH("wikipedia",F3035)),"Wikipedia",IF(ISNUMBER(SEARCH("greenpeace",F3035)),"Greenpeace",IF(ISNUMBER(SEARCH("Polluterwatch",F3035)),"Polluterwatch",IF(F3035="","","Other")))))))</f>
        <v/>
      </c>
      <c r="H3035">
        <f>LEN(B3035)</f>
        <v>15</v>
      </c>
    </row>
    <row r="3036" spans="1:8" ht="15.75" customHeight="1" x14ac:dyDescent="0.2">
      <c r="A3036" s="3" t="s">
        <v>2976</v>
      </c>
      <c r="B3036" s="3" t="s">
        <v>2976</v>
      </c>
      <c r="C3036" s="3" t="s">
        <v>25</v>
      </c>
      <c r="D3036" s="3" t="s">
        <v>17</v>
      </c>
      <c r="F3036" s="3" t="s">
        <v>17</v>
      </c>
      <c r="G3036" s="3" t="str">
        <f>IF(ISNUMBER(SEARCH("Sourcewatch",F3036)),"Sourcewatch",IF(ISNUMBER(SEARCH("desmog",F3036)),"Desmog",IF(ISNUMBER(SEARCH("Exxon",F3036)),"Exxonsecrets",IF(ISNUMBER(SEARCH("wikipedia",F3036)),"Wikipedia",IF(ISNUMBER(SEARCH("greenpeace",F3036)),"Greenpeace",IF(ISNUMBER(SEARCH("Polluterwatch",F3036)),"Polluterwatch",IF(F3036="","","Other")))))))</f>
        <v/>
      </c>
      <c r="H3036">
        <f>LEN(B3036)</f>
        <v>16</v>
      </c>
    </row>
    <row r="3037" spans="1:8" ht="15.75" customHeight="1" x14ac:dyDescent="0.2">
      <c r="A3037" s="3" t="s">
        <v>2977</v>
      </c>
      <c r="B3037" s="3" t="s">
        <v>2977</v>
      </c>
      <c r="C3037" s="3" t="s">
        <v>25</v>
      </c>
      <c r="D3037" s="3" t="s">
        <v>17</v>
      </c>
      <c r="F3037" s="3" t="s">
        <v>17</v>
      </c>
      <c r="G3037" s="3" t="str">
        <f>IF(ISNUMBER(SEARCH("Sourcewatch",F3037)),"Sourcewatch",IF(ISNUMBER(SEARCH("desmog",F3037)),"Desmog",IF(ISNUMBER(SEARCH("Exxon",F3037)),"Exxonsecrets",IF(ISNUMBER(SEARCH("wikipedia",F3037)),"Wikipedia",IF(ISNUMBER(SEARCH("greenpeace",F3037)),"Greenpeace",IF(ISNUMBER(SEARCH("Polluterwatch",F3037)),"Polluterwatch",IF(F3037="","","Other")))))))</f>
        <v/>
      </c>
      <c r="H3037">
        <f>LEN(B3037)</f>
        <v>17</v>
      </c>
    </row>
    <row r="3038" spans="1:8" ht="15.75" customHeight="1" x14ac:dyDescent="0.2">
      <c r="A3038" s="3" t="s">
        <v>2978</v>
      </c>
      <c r="B3038" s="3" t="s">
        <v>2978</v>
      </c>
      <c r="C3038" s="3" t="s">
        <v>25</v>
      </c>
      <c r="D3038" s="3" t="s">
        <v>17</v>
      </c>
      <c r="F3038" s="3" t="s">
        <v>17</v>
      </c>
      <c r="G3038" s="3" t="str">
        <f>IF(ISNUMBER(SEARCH("Sourcewatch",F3038)),"Sourcewatch",IF(ISNUMBER(SEARCH("desmog",F3038)),"Desmog",IF(ISNUMBER(SEARCH("Exxon",F3038)),"Exxonsecrets",IF(ISNUMBER(SEARCH("wikipedia",F3038)),"Wikipedia",IF(ISNUMBER(SEARCH("greenpeace",F3038)),"Greenpeace",IF(ISNUMBER(SEARCH("Polluterwatch",F3038)),"Polluterwatch",IF(F3038="","","Other")))))))</f>
        <v/>
      </c>
      <c r="H3038">
        <f>LEN(B3038)</f>
        <v>15</v>
      </c>
    </row>
    <row r="3039" spans="1:8" ht="15.75" customHeight="1" x14ac:dyDescent="0.2">
      <c r="A3039" s="3" t="s">
        <v>2979</v>
      </c>
      <c r="B3039" s="3" t="s">
        <v>2979</v>
      </c>
      <c r="C3039" s="3" t="s">
        <v>25</v>
      </c>
      <c r="D3039" s="3" t="s">
        <v>17</v>
      </c>
      <c r="F3039" s="3" t="s">
        <v>17</v>
      </c>
      <c r="G3039" s="3" t="str">
        <f>IF(ISNUMBER(SEARCH("Sourcewatch",F3039)),"Sourcewatch",IF(ISNUMBER(SEARCH("desmog",F3039)),"Desmog",IF(ISNUMBER(SEARCH("Exxon",F3039)),"Exxonsecrets",IF(ISNUMBER(SEARCH("wikipedia",F3039)),"Wikipedia",IF(ISNUMBER(SEARCH("greenpeace",F3039)),"Greenpeace",IF(ISNUMBER(SEARCH("Polluterwatch",F3039)),"Polluterwatch",IF(F3039="","","Other")))))))</f>
        <v/>
      </c>
      <c r="H3039">
        <f>LEN(B3039)</f>
        <v>13</v>
      </c>
    </row>
    <row r="3040" spans="1:8" ht="15.75" customHeight="1" x14ac:dyDescent="0.2">
      <c r="A3040" s="3" t="s">
        <v>2980</v>
      </c>
      <c r="B3040" s="3" t="s">
        <v>2980</v>
      </c>
      <c r="C3040" s="3" t="s">
        <v>25</v>
      </c>
      <c r="D3040" s="3" t="s">
        <v>17</v>
      </c>
      <c r="F3040" s="3" t="s">
        <v>17</v>
      </c>
      <c r="G3040" s="3" t="str">
        <f>IF(ISNUMBER(SEARCH("Sourcewatch",F3040)),"Sourcewatch",IF(ISNUMBER(SEARCH("desmog",F3040)),"Desmog",IF(ISNUMBER(SEARCH("Exxon",F3040)),"Exxonsecrets",IF(ISNUMBER(SEARCH("wikipedia",F3040)),"Wikipedia",IF(ISNUMBER(SEARCH("greenpeace",F3040)),"Greenpeace",IF(ISNUMBER(SEARCH("Polluterwatch",F3040)),"Polluterwatch",IF(F3040="","","Other")))))))</f>
        <v/>
      </c>
      <c r="H3040">
        <f>LEN(B3040)</f>
        <v>14</v>
      </c>
    </row>
    <row r="3041" spans="1:9" ht="15.75" customHeight="1" x14ac:dyDescent="0.2">
      <c r="A3041" s="3" t="s">
        <v>2981</v>
      </c>
      <c r="B3041" s="3" t="s">
        <v>2981</v>
      </c>
      <c r="C3041" s="3" t="s">
        <v>25</v>
      </c>
      <c r="D3041" s="3" t="s">
        <v>17</v>
      </c>
      <c r="F3041" s="3" t="s">
        <v>17</v>
      </c>
      <c r="G3041" s="3" t="str">
        <f>IF(ISNUMBER(SEARCH("Sourcewatch",F3041)),"Sourcewatch",IF(ISNUMBER(SEARCH("desmog",F3041)),"Desmog",IF(ISNUMBER(SEARCH("Exxon",F3041)),"Exxonsecrets",IF(ISNUMBER(SEARCH("wikipedia",F3041)),"Wikipedia",IF(ISNUMBER(SEARCH("greenpeace",F3041)),"Greenpeace",IF(ISNUMBER(SEARCH("Polluterwatch",F3041)),"Polluterwatch",IF(F3041="","","Other")))))))</f>
        <v/>
      </c>
      <c r="H3041">
        <f>LEN(B3041)</f>
        <v>13</v>
      </c>
    </row>
    <row r="3042" spans="1:9" ht="15.75" customHeight="1" x14ac:dyDescent="0.2">
      <c r="A3042" s="3" t="s">
        <v>2982</v>
      </c>
      <c r="B3042" s="3" t="s">
        <v>2982</v>
      </c>
      <c r="C3042" s="3" t="s">
        <v>17</v>
      </c>
      <c r="D3042" s="3" t="s">
        <v>25</v>
      </c>
      <c r="G3042" s="3" t="str">
        <f>IF(ISNUMBER(SEARCH("Sourcewatch",F3042)),"Sourcewatch",IF(ISNUMBER(SEARCH("desmog",F3042)),"Desmog",IF(ISNUMBER(SEARCH("Exxon",F3042)),"Exxonsecrets",IF(ISNUMBER(SEARCH("wikipedia",F3042)),"Wikipedia",IF(ISNUMBER(SEARCH("greenpeace",F3042)),"Greenpeace",IF(ISNUMBER(SEARCH("Polluterwatch",F3042)),"Polluterwatch",IF(F3042="","","Other")))))))</f>
        <v/>
      </c>
      <c r="H3042">
        <f>LEN(B3042)</f>
        <v>25</v>
      </c>
    </row>
    <row r="3043" spans="1:9" ht="15.75" customHeight="1" x14ac:dyDescent="0.2">
      <c r="A3043" s="11" t="s">
        <v>4390</v>
      </c>
      <c r="B3043" s="11" t="s">
        <v>4390</v>
      </c>
      <c r="C3043" t="s">
        <v>25</v>
      </c>
      <c r="D3043" t="s">
        <v>17</v>
      </c>
      <c r="G3043" s="3" t="str">
        <f>IF(ISNUMBER(SEARCH("Sourcewatch",F3043)),"Sourcewatch",IF(ISNUMBER(SEARCH("desmog",F3043)),"Desmog",IF(ISNUMBER(SEARCH("Exxon",F3043)),"Exxonsecrets",IF(ISNUMBER(SEARCH("wikipedia",F3043)),"Wikipedia",IF(ISNUMBER(SEARCH("greenpeace",F3043)),"Greenpeace",IF(ISNUMBER(SEARCH("Polluterwatch",F3043)),"Polluterwatch",IF(F3043="","","Other")))))))</f>
        <v/>
      </c>
      <c r="H3043">
        <f>LEN(B3043)</f>
        <v>6</v>
      </c>
      <c r="I3043" s="17" t="s">
        <v>25</v>
      </c>
    </row>
    <row r="3044" spans="1:9" ht="15.75" customHeight="1" x14ac:dyDescent="0.2">
      <c r="A3044" s="3" t="s">
        <v>2983</v>
      </c>
      <c r="B3044" s="3" t="s">
        <v>2983</v>
      </c>
      <c r="C3044" s="3" t="s">
        <v>25</v>
      </c>
      <c r="D3044" s="3" t="s">
        <v>17</v>
      </c>
      <c r="F3044" s="3" t="s">
        <v>17</v>
      </c>
      <c r="G3044" s="3" t="str">
        <f>IF(ISNUMBER(SEARCH("Sourcewatch",F3044)),"Sourcewatch",IF(ISNUMBER(SEARCH("desmog",F3044)),"Desmog",IF(ISNUMBER(SEARCH("Exxon",F3044)),"Exxonsecrets",IF(ISNUMBER(SEARCH("wikipedia",F3044)),"Wikipedia",IF(ISNUMBER(SEARCH("greenpeace",F3044)),"Greenpeace",IF(ISNUMBER(SEARCH("Polluterwatch",F3044)),"Polluterwatch",IF(F3044="","","Other")))))))</f>
        <v/>
      </c>
      <c r="H3044">
        <f>LEN(B3044)</f>
        <v>18</v>
      </c>
    </row>
    <row r="3045" spans="1:9" ht="15.75" customHeight="1" x14ac:dyDescent="0.2">
      <c r="A3045" s="3" t="s">
        <v>2984</v>
      </c>
      <c r="B3045" s="3" t="s">
        <v>2984</v>
      </c>
      <c r="C3045" s="3" t="s">
        <v>25</v>
      </c>
      <c r="D3045" s="3" t="s">
        <v>17</v>
      </c>
      <c r="F3045" s="3" t="s">
        <v>17</v>
      </c>
      <c r="G3045" s="3" t="str">
        <f>IF(ISNUMBER(SEARCH("Sourcewatch",F3045)),"Sourcewatch",IF(ISNUMBER(SEARCH("desmog",F3045)),"Desmog",IF(ISNUMBER(SEARCH("Exxon",F3045)),"Exxonsecrets",IF(ISNUMBER(SEARCH("wikipedia",F3045)),"Wikipedia",IF(ISNUMBER(SEARCH("greenpeace",F3045)),"Greenpeace",IF(ISNUMBER(SEARCH("Polluterwatch",F3045)),"Polluterwatch",IF(F3045="","","Other")))))))</f>
        <v/>
      </c>
      <c r="H3045">
        <f>LEN(B3045)</f>
        <v>5</v>
      </c>
    </row>
    <row r="3046" spans="1:9" ht="15.75" customHeight="1" x14ac:dyDescent="0.2">
      <c r="A3046" s="3" t="s">
        <v>2985</v>
      </c>
      <c r="B3046" s="3" t="s">
        <v>2985</v>
      </c>
      <c r="C3046" s="3" t="s">
        <v>25</v>
      </c>
      <c r="D3046" s="3" t="s">
        <v>17</v>
      </c>
      <c r="F3046" s="3" t="s">
        <v>17</v>
      </c>
      <c r="G3046" s="3" t="str">
        <f>IF(ISNUMBER(SEARCH("Sourcewatch",F3046)),"Sourcewatch",IF(ISNUMBER(SEARCH("desmog",F3046)),"Desmog",IF(ISNUMBER(SEARCH("Exxon",F3046)),"Exxonsecrets",IF(ISNUMBER(SEARCH("wikipedia",F3046)),"Wikipedia",IF(ISNUMBER(SEARCH("greenpeace",F3046)),"Greenpeace",IF(ISNUMBER(SEARCH("Polluterwatch",F3046)),"Polluterwatch",IF(F3046="","","Other")))))))</f>
        <v/>
      </c>
      <c r="H3046">
        <f>LEN(B3046)</f>
        <v>15</v>
      </c>
    </row>
    <row r="3047" spans="1:9" ht="15.75" customHeight="1" x14ac:dyDescent="0.2">
      <c r="A3047" s="3" t="s">
        <v>2986</v>
      </c>
      <c r="B3047" s="3" t="s">
        <v>2986</v>
      </c>
      <c r="C3047" s="3" t="s">
        <v>25</v>
      </c>
      <c r="D3047" s="3" t="s">
        <v>17</v>
      </c>
      <c r="F3047" s="3" t="s">
        <v>17</v>
      </c>
      <c r="G3047" s="3" t="str">
        <f>IF(ISNUMBER(SEARCH("Sourcewatch",F3047)),"Sourcewatch",IF(ISNUMBER(SEARCH("desmog",F3047)),"Desmog",IF(ISNUMBER(SEARCH("Exxon",F3047)),"Exxonsecrets",IF(ISNUMBER(SEARCH("wikipedia",F3047)),"Wikipedia",IF(ISNUMBER(SEARCH("greenpeace",F3047)),"Greenpeace",IF(ISNUMBER(SEARCH("Polluterwatch",F3047)),"Polluterwatch",IF(F3047="","","Other")))))))</f>
        <v/>
      </c>
      <c r="H3047">
        <f>LEN(B3047)</f>
        <v>14</v>
      </c>
    </row>
    <row r="3048" spans="1:9" ht="15.75" customHeight="1" x14ac:dyDescent="0.2">
      <c r="A3048" s="3" t="s">
        <v>2987</v>
      </c>
      <c r="B3048" s="3" t="s">
        <v>2987</v>
      </c>
      <c r="C3048" s="3" t="s">
        <v>17</v>
      </c>
      <c r="D3048" s="3" t="s">
        <v>17</v>
      </c>
      <c r="F3048" s="3" t="s">
        <v>2988</v>
      </c>
      <c r="G3048" s="3" t="str">
        <f>IF(ISNUMBER(SEARCH("Sourcewatch",F3048)),"Sourcewatch",IF(ISNUMBER(SEARCH("desmog",F3048)),"Desmog",IF(ISNUMBER(SEARCH("Exxon",F3048)),"Exxonsecrets",IF(ISNUMBER(SEARCH("wikipedia",F3048)),"Wikipedia",IF(ISNUMBER(SEARCH("greenpeace",F3048)),"Greenpeace",IF(ISNUMBER(SEARCH("Polluterwatch",F3048)),"Polluterwatch",IF(F3048="","","Other")))))))</f>
        <v>Sourcewatch</v>
      </c>
      <c r="H3048">
        <f>LEN(B3048)</f>
        <v>16</v>
      </c>
    </row>
    <row r="3049" spans="1:9" ht="15.75" customHeight="1" x14ac:dyDescent="0.2">
      <c r="A3049" s="3" t="s">
        <v>2989</v>
      </c>
      <c r="B3049" s="3" t="s">
        <v>2989</v>
      </c>
      <c r="C3049" s="3" t="s">
        <v>25</v>
      </c>
      <c r="D3049" s="3" t="s">
        <v>17</v>
      </c>
      <c r="F3049" s="3" t="s">
        <v>17</v>
      </c>
      <c r="G3049" s="3" t="str">
        <f>IF(ISNUMBER(SEARCH("Sourcewatch",F3049)),"Sourcewatch",IF(ISNUMBER(SEARCH("desmog",F3049)),"Desmog",IF(ISNUMBER(SEARCH("Exxon",F3049)),"Exxonsecrets",IF(ISNUMBER(SEARCH("wikipedia",F3049)),"Wikipedia",IF(ISNUMBER(SEARCH("greenpeace",F3049)),"Greenpeace",IF(ISNUMBER(SEARCH("Polluterwatch",F3049)),"Polluterwatch",IF(F3049="","","Other")))))))</f>
        <v/>
      </c>
      <c r="H3049">
        <f>LEN(B3049)</f>
        <v>15</v>
      </c>
    </row>
    <row r="3050" spans="1:9" ht="15.75" customHeight="1" x14ac:dyDescent="0.2">
      <c r="A3050" s="3" t="s">
        <v>2990</v>
      </c>
      <c r="B3050" s="3" t="s">
        <v>2990</v>
      </c>
      <c r="C3050" s="3" t="s">
        <v>17</v>
      </c>
      <c r="D3050" s="3" t="s">
        <v>25</v>
      </c>
      <c r="G3050" s="3" t="str">
        <f>IF(ISNUMBER(SEARCH("Sourcewatch",F3050)),"Sourcewatch",IF(ISNUMBER(SEARCH("desmog",F3050)),"Desmog",IF(ISNUMBER(SEARCH("Exxon",F3050)),"Exxonsecrets",IF(ISNUMBER(SEARCH("wikipedia",F3050)),"Wikipedia",IF(ISNUMBER(SEARCH("greenpeace",F3050)),"Greenpeace",IF(ISNUMBER(SEARCH("Polluterwatch",F3050)),"Polluterwatch",IF(F3050="","","Other")))))))</f>
        <v/>
      </c>
      <c r="H3050">
        <f>LEN(B3050)</f>
        <v>22</v>
      </c>
    </row>
    <row r="3051" spans="1:9" ht="15.75" customHeight="1" x14ac:dyDescent="0.2">
      <c r="A3051" s="3" t="s">
        <v>2991</v>
      </c>
      <c r="B3051" s="3" t="s">
        <v>2991</v>
      </c>
      <c r="C3051" s="3" t="s">
        <v>25</v>
      </c>
      <c r="D3051" s="3" t="s">
        <v>17</v>
      </c>
      <c r="F3051" s="3" t="s">
        <v>17</v>
      </c>
      <c r="G3051" s="3" t="str">
        <f>IF(ISNUMBER(SEARCH("Sourcewatch",F3051)),"Sourcewatch",IF(ISNUMBER(SEARCH("desmog",F3051)),"Desmog",IF(ISNUMBER(SEARCH("Exxon",F3051)),"Exxonsecrets",IF(ISNUMBER(SEARCH("wikipedia",F3051)),"Wikipedia",IF(ISNUMBER(SEARCH("greenpeace",F3051)),"Greenpeace",IF(ISNUMBER(SEARCH("Polluterwatch",F3051)),"Polluterwatch",IF(F3051="","","Other")))))))</f>
        <v/>
      </c>
      <c r="H3051">
        <f>LEN(B3051)</f>
        <v>16</v>
      </c>
    </row>
    <row r="3052" spans="1:9" ht="15.75" customHeight="1" x14ac:dyDescent="0.2">
      <c r="A3052" s="3" t="s">
        <v>2992</v>
      </c>
      <c r="B3052" s="3" t="s">
        <v>2992</v>
      </c>
      <c r="C3052" s="3" t="s">
        <v>25</v>
      </c>
      <c r="D3052" s="3" t="s">
        <v>17</v>
      </c>
      <c r="F3052" s="3" t="s">
        <v>17</v>
      </c>
      <c r="G3052" s="3" t="str">
        <f>IF(ISNUMBER(SEARCH("Sourcewatch",F3052)),"Sourcewatch",IF(ISNUMBER(SEARCH("desmog",F3052)),"Desmog",IF(ISNUMBER(SEARCH("Exxon",F3052)),"Exxonsecrets",IF(ISNUMBER(SEARCH("wikipedia",F3052)),"Wikipedia",IF(ISNUMBER(SEARCH("greenpeace",F3052)),"Greenpeace",IF(ISNUMBER(SEARCH("Polluterwatch",F3052)),"Polluterwatch",IF(F3052="","","Other")))))))</f>
        <v/>
      </c>
      <c r="H3052">
        <f>LEN(B3052)</f>
        <v>11</v>
      </c>
    </row>
    <row r="3053" spans="1:9" ht="15.75" customHeight="1" x14ac:dyDescent="0.2">
      <c r="A3053" s="3" t="s">
        <v>2993</v>
      </c>
      <c r="B3053" s="3" t="s">
        <v>2993</v>
      </c>
      <c r="C3053" s="3" t="s">
        <v>25</v>
      </c>
      <c r="D3053" s="3" t="s">
        <v>17</v>
      </c>
      <c r="F3053" s="3" t="s">
        <v>17</v>
      </c>
      <c r="G3053" s="3" t="str">
        <f>IF(ISNUMBER(SEARCH("Sourcewatch",F3053)),"Sourcewatch",IF(ISNUMBER(SEARCH("desmog",F3053)),"Desmog",IF(ISNUMBER(SEARCH("Exxon",F3053)),"Exxonsecrets",IF(ISNUMBER(SEARCH("wikipedia",F3053)),"Wikipedia",IF(ISNUMBER(SEARCH("greenpeace",F3053)),"Greenpeace",IF(ISNUMBER(SEARCH("Polluterwatch",F3053)),"Polluterwatch",IF(F3053="","","Other")))))))</f>
        <v/>
      </c>
      <c r="H3053">
        <f>LEN(B3053)</f>
        <v>17</v>
      </c>
    </row>
    <row r="3054" spans="1:9" ht="15.75" customHeight="1" x14ac:dyDescent="0.2">
      <c r="A3054" s="3" t="s">
        <v>2994</v>
      </c>
      <c r="B3054" s="3" t="s">
        <v>2994</v>
      </c>
      <c r="C3054" s="3" t="s">
        <v>25</v>
      </c>
      <c r="D3054" s="3" t="s">
        <v>17</v>
      </c>
      <c r="F3054" s="3" t="s">
        <v>17</v>
      </c>
      <c r="G3054" s="3" t="str">
        <f>IF(ISNUMBER(SEARCH("Sourcewatch",F3054)),"Sourcewatch",IF(ISNUMBER(SEARCH("desmog",F3054)),"Desmog",IF(ISNUMBER(SEARCH("Exxon",F3054)),"Exxonsecrets",IF(ISNUMBER(SEARCH("wikipedia",F3054)),"Wikipedia",IF(ISNUMBER(SEARCH("greenpeace",F3054)),"Greenpeace",IF(ISNUMBER(SEARCH("Polluterwatch",F3054)),"Polluterwatch",IF(F3054="","","Other")))))))</f>
        <v/>
      </c>
      <c r="H3054">
        <f>LEN(B3054)</f>
        <v>18</v>
      </c>
    </row>
    <row r="3055" spans="1:9" ht="15.75" customHeight="1" x14ac:dyDescent="0.2">
      <c r="A3055" s="3" t="s">
        <v>2995</v>
      </c>
      <c r="B3055" s="3" t="s">
        <v>2995</v>
      </c>
      <c r="C3055" s="3" t="s">
        <v>25</v>
      </c>
      <c r="D3055" s="3" t="s">
        <v>17</v>
      </c>
      <c r="F3055" s="3" t="s">
        <v>17</v>
      </c>
      <c r="G3055" s="3" t="str">
        <f>IF(ISNUMBER(SEARCH("Sourcewatch",F3055)),"Sourcewatch",IF(ISNUMBER(SEARCH("desmog",F3055)),"Desmog",IF(ISNUMBER(SEARCH("Exxon",F3055)),"Exxonsecrets",IF(ISNUMBER(SEARCH("wikipedia",F3055)),"Wikipedia",IF(ISNUMBER(SEARCH("greenpeace",F3055)),"Greenpeace",IF(ISNUMBER(SEARCH("Polluterwatch",F3055)),"Polluterwatch",IF(F3055="","","Other")))))))</f>
        <v/>
      </c>
      <c r="H3055">
        <f>LEN(B3055)</f>
        <v>16</v>
      </c>
    </row>
    <row r="3056" spans="1:9" ht="15.75" customHeight="1" x14ac:dyDescent="0.2">
      <c r="A3056" s="3" t="s">
        <v>2996</v>
      </c>
      <c r="B3056" s="3" t="s">
        <v>2996</v>
      </c>
      <c r="C3056" s="3" t="s">
        <v>25</v>
      </c>
      <c r="D3056" s="3" t="s">
        <v>17</v>
      </c>
      <c r="F3056" s="3" t="s">
        <v>17</v>
      </c>
      <c r="G3056" s="3" t="str">
        <f>IF(ISNUMBER(SEARCH("Sourcewatch",F3056)),"Sourcewatch",IF(ISNUMBER(SEARCH("desmog",F3056)),"Desmog",IF(ISNUMBER(SEARCH("Exxon",F3056)),"Exxonsecrets",IF(ISNUMBER(SEARCH("wikipedia",F3056)),"Wikipedia",IF(ISNUMBER(SEARCH("greenpeace",F3056)),"Greenpeace",IF(ISNUMBER(SEARCH("Polluterwatch",F3056)),"Polluterwatch",IF(F3056="","","Other")))))))</f>
        <v/>
      </c>
      <c r="H3056">
        <f>LEN(B3056)</f>
        <v>12</v>
      </c>
    </row>
    <row r="3057" spans="1:9" ht="15.75" customHeight="1" x14ac:dyDescent="0.2">
      <c r="A3057" s="3" t="s">
        <v>2997</v>
      </c>
      <c r="B3057" s="3" t="s">
        <v>2997</v>
      </c>
      <c r="C3057" s="3" t="s">
        <v>25</v>
      </c>
      <c r="D3057" s="3" t="s">
        <v>17</v>
      </c>
      <c r="F3057" s="3" t="s">
        <v>17</v>
      </c>
      <c r="G3057" s="3" t="str">
        <f>IF(ISNUMBER(SEARCH("Sourcewatch",F3057)),"Sourcewatch",IF(ISNUMBER(SEARCH("desmog",F3057)),"Desmog",IF(ISNUMBER(SEARCH("Exxon",F3057)),"Exxonsecrets",IF(ISNUMBER(SEARCH("wikipedia",F3057)),"Wikipedia",IF(ISNUMBER(SEARCH("greenpeace",F3057)),"Greenpeace",IF(ISNUMBER(SEARCH("Polluterwatch",F3057)),"Polluterwatch",IF(F3057="","","Other")))))))</f>
        <v/>
      </c>
      <c r="H3057">
        <f>LEN(B3057)</f>
        <v>5</v>
      </c>
    </row>
    <row r="3058" spans="1:9" ht="15.75" customHeight="1" x14ac:dyDescent="0.2">
      <c r="A3058" s="11" t="s">
        <v>4584</v>
      </c>
      <c r="B3058" s="11" t="s">
        <v>4584</v>
      </c>
      <c r="C3058" t="s">
        <v>25</v>
      </c>
      <c r="D3058" t="s">
        <v>17</v>
      </c>
      <c r="G3058" s="3" t="str">
        <f>IF(ISNUMBER(SEARCH("Sourcewatch",F3058)),"Sourcewatch",IF(ISNUMBER(SEARCH("desmog",F3058)),"Desmog",IF(ISNUMBER(SEARCH("Exxon",F3058)),"Exxonsecrets",IF(ISNUMBER(SEARCH("wikipedia",F3058)),"Wikipedia",IF(ISNUMBER(SEARCH("greenpeace",F3058)),"Greenpeace",IF(ISNUMBER(SEARCH("Polluterwatch",F3058)),"Polluterwatch",IF(F3058="","","Other")))))))</f>
        <v/>
      </c>
      <c r="H3058">
        <f>LEN(B3058)</f>
        <v>6</v>
      </c>
      <c r="I3058" s="17" t="s">
        <v>25</v>
      </c>
    </row>
    <row r="3059" spans="1:9" ht="15.75" customHeight="1" x14ac:dyDescent="0.2">
      <c r="A3059" s="3" t="s">
        <v>2998</v>
      </c>
      <c r="B3059" s="3" t="s">
        <v>2998</v>
      </c>
      <c r="C3059" s="3" t="s">
        <v>17</v>
      </c>
      <c r="D3059" s="3" t="s">
        <v>25</v>
      </c>
      <c r="G3059" s="3" t="str">
        <f>IF(ISNUMBER(SEARCH("Sourcewatch",F3059)),"Sourcewatch",IF(ISNUMBER(SEARCH("desmog",F3059)),"Desmog",IF(ISNUMBER(SEARCH("Exxon",F3059)),"Exxonsecrets",IF(ISNUMBER(SEARCH("wikipedia",F3059)),"Wikipedia",IF(ISNUMBER(SEARCH("greenpeace",F3059)),"Greenpeace",IF(ISNUMBER(SEARCH("Polluterwatch",F3059)),"Polluterwatch",IF(F3059="","","Other")))))))</f>
        <v/>
      </c>
      <c r="H3059">
        <f>LEN(B3059)</f>
        <v>47</v>
      </c>
    </row>
    <row r="3060" spans="1:9" ht="15.75" customHeight="1" x14ac:dyDescent="0.2">
      <c r="A3060" s="3" t="s">
        <v>2999</v>
      </c>
      <c r="B3060" s="3" t="s">
        <v>2999</v>
      </c>
      <c r="C3060" s="3" t="s">
        <v>17</v>
      </c>
      <c r="D3060" s="3" t="s">
        <v>17</v>
      </c>
      <c r="F3060" s="3" t="s">
        <v>3000</v>
      </c>
      <c r="G3060" s="3" t="str">
        <f>IF(ISNUMBER(SEARCH("Sourcewatch",F3060)),"Sourcewatch",IF(ISNUMBER(SEARCH("desmog",F3060)),"Desmog",IF(ISNUMBER(SEARCH("Exxon",F3060)),"Exxonsecrets",IF(ISNUMBER(SEARCH("wikipedia",F3060)),"Wikipedia",IF(ISNUMBER(SEARCH("greenpeace",F3060)),"Greenpeace",IF(ISNUMBER(SEARCH("Polluterwatch",F3060)),"Polluterwatch",IF(F3060="","","Other")))))))</f>
        <v>Sourcewatch</v>
      </c>
      <c r="H3060">
        <f>LEN(B3060)</f>
        <v>19</v>
      </c>
    </row>
    <row r="3061" spans="1:9" ht="15.75" customHeight="1" x14ac:dyDescent="0.2">
      <c r="A3061" s="11" t="s">
        <v>4371</v>
      </c>
      <c r="B3061" s="11" t="s">
        <v>4371</v>
      </c>
      <c r="C3061" t="s">
        <v>17</v>
      </c>
      <c r="D3061" t="s">
        <v>17</v>
      </c>
      <c r="F3061" t="s">
        <v>3000</v>
      </c>
      <c r="G3061" s="3" t="str">
        <f>IF(ISNUMBER(SEARCH("Sourcewatch",F3061)),"Sourcewatch",IF(ISNUMBER(SEARCH("desmog",F3061)),"Desmog",IF(ISNUMBER(SEARCH("Exxon",F3061)),"Exxonsecrets",IF(ISNUMBER(SEARCH("wikipedia",F3061)),"Wikipedia",IF(ISNUMBER(SEARCH("greenpeace",F3061)),"Greenpeace",IF(ISNUMBER(SEARCH("Polluterwatch",F3061)),"Polluterwatch",IF(F3061="","","Other")))))))</f>
        <v>Sourcewatch</v>
      </c>
      <c r="H3061">
        <f>LEN(B3061)</f>
        <v>20</v>
      </c>
      <c r="I3061" s="17" t="s">
        <v>25</v>
      </c>
    </row>
    <row r="3062" spans="1:9" ht="15.75" customHeight="1" x14ac:dyDescent="0.2">
      <c r="A3062" s="3" t="s">
        <v>3001</v>
      </c>
      <c r="B3062" s="3" t="s">
        <v>3001</v>
      </c>
      <c r="C3062" s="3" t="s">
        <v>17</v>
      </c>
      <c r="D3062" s="3" t="s">
        <v>17</v>
      </c>
      <c r="F3062" s="3" t="s">
        <v>3002</v>
      </c>
      <c r="G3062" s="3" t="str">
        <f>IF(ISNUMBER(SEARCH("Sourcewatch",F3062)),"Sourcewatch",IF(ISNUMBER(SEARCH("desmog",F3062)),"Desmog",IF(ISNUMBER(SEARCH("Exxon",F3062)),"Exxonsecrets",IF(ISNUMBER(SEARCH("wikipedia",F3062)),"Wikipedia",IF(ISNUMBER(SEARCH("greenpeace",F3062)),"Greenpeace",IF(ISNUMBER(SEARCH("Polluterwatch",F3062)),"Polluterwatch",IF(F3062="","","Other")))))))</f>
        <v>Desmog</v>
      </c>
      <c r="H3062">
        <f>LEN(B3062)</f>
        <v>17</v>
      </c>
    </row>
    <row r="3063" spans="1:9" ht="15.75" customHeight="1" x14ac:dyDescent="0.2">
      <c r="A3063" s="3" t="s">
        <v>3003</v>
      </c>
      <c r="B3063" s="3" t="s">
        <v>3003</v>
      </c>
      <c r="C3063" s="3" t="s">
        <v>17</v>
      </c>
      <c r="D3063" s="3" t="s">
        <v>17</v>
      </c>
      <c r="F3063" s="3" t="s">
        <v>17</v>
      </c>
      <c r="G3063" s="3" t="str">
        <f>IF(ISNUMBER(SEARCH("Sourcewatch",F3063)),"Sourcewatch",IF(ISNUMBER(SEARCH("desmog",F3063)),"Desmog",IF(ISNUMBER(SEARCH("Exxon",F3063)),"Exxonsecrets",IF(ISNUMBER(SEARCH("wikipedia",F3063)),"Wikipedia",IF(ISNUMBER(SEARCH("greenpeace",F3063)),"Greenpeace",IF(ISNUMBER(SEARCH("Polluterwatch",F3063)),"Polluterwatch",IF(F3063="","","Other")))))))</f>
        <v/>
      </c>
      <c r="H3063">
        <f>LEN(B3063)</f>
        <v>38</v>
      </c>
    </row>
    <row r="3064" spans="1:9" ht="15.75" customHeight="1" x14ac:dyDescent="0.2">
      <c r="A3064" s="3" t="s">
        <v>3004</v>
      </c>
      <c r="B3064" s="3" t="s">
        <v>3004</v>
      </c>
      <c r="C3064" s="3" t="s">
        <v>17</v>
      </c>
      <c r="D3064" s="3" t="s">
        <v>17</v>
      </c>
      <c r="F3064" s="3" t="s">
        <v>3005</v>
      </c>
      <c r="G3064" s="3" t="str">
        <f>IF(ISNUMBER(SEARCH("Sourcewatch",F3064)),"Sourcewatch",IF(ISNUMBER(SEARCH("desmog",F3064)),"Desmog",IF(ISNUMBER(SEARCH("Exxon",F3064)),"Exxonsecrets",IF(ISNUMBER(SEARCH("wikipedia",F3064)),"Wikipedia",IF(ISNUMBER(SEARCH("greenpeace",F3064)),"Greenpeace",IF(ISNUMBER(SEARCH("Polluterwatch",F3064)),"Polluterwatch",IF(F3064="","","Other")))))))</f>
        <v>Sourcewatch</v>
      </c>
      <c r="H3064">
        <f>LEN(B3064)</f>
        <v>30</v>
      </c>
    </row>
    <row r="3065" spans="1:9" ht="15.75" customHeight="1" x14ac:dyDescent="0.2">
      <c r="A3065" s="3" t="s">
        <v>3006</v>
      </c>
      <c r="B3065" s="3" t="s">
        <v>3006</v>
      </c>
      <c r="C3065" s="3" t="s">
        <v>17</v>
      </c>
      <c r="D3065" s="3" t="s">
        <v>17</v>
      </c>
      <c r="F3065" s="3" t="s">
        <v>17</v>
      </c>
      <c r="G3065" s="3" t="str">
        <f>IF(ISNUMBER(SEARCH("Sourcewatch",F3065)),"Sourcewatch",IF(ISNUMBER(SEARCH("desmog",F3065)),"Desmog",IF(ISNUMBER(SEARCH("Exxon",F3065)),"Exxonsecrets",IF(ISNUMBER(SEARCH("wikipedia",F3065)),"Wikipedia",IF(ISNUMBER(SEARCH("greenpeace",F3065)),"Greenpeace",IF(ISNUMBER(SEARCH("Polluterwatch",F3065)),"Polluterwatch",IF(F3065="","","Other")))))))</f>
        <v/>
      </c>
      <c r="H3065">
        <f>LEN(B3065)</f>
        <v>31</v>
      </c>
    </row>
    <row r="3066" spans="1:9" ht="15.75" customHeight="1" x14ac:dyDescent="0.2">
      <c r="A3066" s="3" t="s">
        <v>3007</v>
      </c>
      <c r="B3066" s="3" t="s">
        <v>3007</v>
      </c>
      <c r="C3066" s="3" t="s">
        <v>25</v>
      </c>
      <c r="D3066" s="3" t="s">
        <v>17</v>
      </c>
      <c r="F3066" s="3" t="s">
        <v>17</v>
      </c>
      <c r="G3066" s="3" t="str">
        <f>IF(ISNUMBER(SEARCH("Sourcewatch",F3066)),"Sourcewatch",IF(ISNUMBER(SEARCH("desmog",F3066)),"Desmog",IF(ISNUMBER(SEARCH("Exxon",F3066)),"Exxonsecrets",IF(ISNUMBER(SEARCH("wikipedia",F3066)),"Wikipedia",IF(ISNUMBER(SEARCH("greenpeace",F3066)),"Greenpeace",IF(ISNUMBER(SEARCH("Polluterwatch",F3066)),"Polluterwatch",IF(F3066="","","Other")))))))</f>
        <v/>
      </c>
      <c r="H3066">
        <f>LEN(B3066)</f>
        <v>16</v>
      </c>
    </row>
    <row r="3067" spans="1:9" ht="15.75" customHeight="1" x14ac:dyDescent="0.2">
      <c r="A3067" s="3" t="s">
        <v>3008</v>
      </c>
      <c r="B3067" s="3" t="s">
        <v>3008</v>
      </c>
      <c r="C3067" s="3" t="s">
        <v>25</v>
      </c>
      <c r="D3067" s="3" t="s">
        <v>17</v>
      </c>
      <c r="F3067" s="3" t="s">
        <v>17</v>
      </c>
      <c r="G3067" s="3" t="str">
        <f>IF(ISNUMBER(SEARCH("Sourcewatch",F3067)),"Sourcewatch",IF(ISNUMBER(SEARCH("desmog",F3067)),"Desmog",IF(ISNUMBER(SEARCH("Exxon",F3067)),"Exxonsecrets",IF(ISNUMBER(SEARCH("wikipedia",F3067)),"Wikipedia",IF(ISNUMBER(SEARCH("greenpeace",F3067)),"Greenpeace",IF(ISNUMBER(SEARCH("Polluterwatch",F3067)),"Polluterwatch",IF(F3067="","","Other")))))))</f>
        <v/>
      </c>
      <c r="H3067">
        <f>LEN(B3067)</f>
        <v>16</v>
      </c>
    </row>
    <row r="3068" spans="1:9" ht="15.75" customHeight="1" x14ac:dyDescent="0.2">
      <c r="A3068" s="3" t="s">
        <v>3009</v>
      </c>
      <c r="B3068" s="3" t="s">
        <v>3009</v>
      </c>
      <c r="C3068" s="3" t="s">
        <v>25</v>
      </c>
      <c r="D3068" s="3" t="s">
        <v>17</v>
      </c>
      <c r="F3068" s="3" t="s">
        <v>17</v>
      </c>
      <c r="G3068" s="3" t="str">
        <f>IF(ISNUMBER(SEARCH("Sourcewatch",F3068)),"Sourcewatch",IF(ISNUMBER(SEARCH("desmog",F3068)),"Desmog",IF(ISNUMBER(SEARCH("Exxon",F3068)),"Exxonsecrets",IF(ISNUMBER(SEARCH("wikipedia",F3068)),"Wikipedia",IF(ISNUMBER(SEARCH("greenpeace",F3068)),"Greenpeace",IF(ISNUMBER(SEARCH("Polluterwatch",F3068)),"Polluterwatch",IF(F3068="","","Other")))))))</f>
        <v/>
      </c>
      <c r="H3068">
        <f>LEN(B3068)</f>
        <v>16</v>
      </c>
    </row>
    <row r="3069" spans="1:9" ht="15.75" customHeight="1" x14ac:dyDescent="0.2">
      <c r="A3069" s="3" t="s">
        <v>3010</v>
      </c>
      <c r="B3069" s="3" t="s">
        <v>3010</v>
      </c>
      <c r="C3069" s="3" t="s">
        <v>25</v>
      </c>
      <c r="D3069" s="3" t="s">
        <v>17</v>
      </c>
      <c r="F3069" s="3" t="s">
        <v>17</v>
      </c>
      <c r="G3069" s="3" t="str">
        <f>IF(ISNUMBER(SEARCH("Sourcewatch",F3069)),"Sourcewatch",IF(ISNUMBER(SEARCH("desmog",F3069)),"Desmog",IF(ISNUMBER(SEARCH("Exxon",F3069)),"Exxonsecrets",IF(ISNUMBER(SEARCH("wikipedia",F3069)),"Wikipedia",IF(ISNUMBER(SEARCH("greenpeace",F3069)),"Greenpeace",IF(ISNUMBER(SEARCH("Polluterwatch",F3069)),"Polluterwatch",IF(F3069="","","Other")))))))</f>
        <v/>
      </c>
      <c r="H3069">
        <f>LEN(B3069)</f>
        <v>16</v>
      </c>
    </row>
    <row r="3070" spans="1:9" ht="15.75" customHeight="1" x14ac:dyDescent="0.2">
      <c r="A3070" s="3" t="s">
        <v>3013</v>
      </c>
      <c r="B3070" s="3" t="s">
        <v>3013</v>
      </c>
      <c r="C3070" s="3" t="s">
        <v>17</v>
      </c>
      <c r="D3070" s="3" t="s">
        <v>17</v>
      </c>
      <c r="F3070" s="3" t="s">
        <v>17</v>
      </c>
      <c r="G3070" s="3" t="str">
        <f>IF(ISNUMBER(SEARCH("Sourcewatch",F3070)),"Sourcewatch",IF(ISNUMBER(SEARCH("desmog",F3070)),"Desmog",IF(ISNUMBER(SEARCH("Exxon",F3070)),"Exxonsecrets",IF(ISNUMBER(SEARCH("wikipedia",F3070)),"Wikipedia",IF(ISNUMBER(SEARCH("greenpeace",F3070)),"Greenpeace",IF(ISNUMBER(SEARCH("Polluterwatch",F3070)),"Polluterwatch",IF(F3070="","","Other")))))))</f>
        <v/>
      </c>
      <c r="H3070">
        <f>LEN(B3070)</f>
        <v>8</v>
      </c>
    </row>
    <row r="3071" spans="1:9" ht="15.75" customHeight="1" x14ac:dyDescent="0.2">
      <c r="A3071" s="3" t="s">
        <v>3014</v>
      </c>
      <c r="B3071" s="3" t="s">
        <v>3014</v>
      </c>
      <c r="C3071" s="3" t="s">
        <v>25</v>
      </c>
      <c r="D3071" s="3" t="s">
        <v>17</v>
      </c>
      <c r="F3071" s="3" t="s">
        <v>17</v>
      </c>
      <c r="G3071" s="3" t="str">
        <f>IF(ISNUMBER(SEARCH("Sourcewatch",F3071)),"Sourcewatch",IF(ISNUMBER(SEARCH("desmog",F3071)),"Desmog",IF(ISNUMBER(SEARCH("Exxon",F3071)),"Exxonsecrets",IF(ISNUMBER(SEARCH("wikipedia",F3071)),"Wikipedia",IF(ISNUMBER(SEARCH("greenpeace",F3071)),"Greenpeace",IF(ISNUMBER(SEARCH("Polluterwatch",F3071)),"Polluterwatch",IF(F3071="","","Other")))))))</f>
        <v/>
      </c>
      <c r="H3071">
        <f>LEN(B3071)</f>
        <v>4</v>
      </c>
    </row>
    <row r="3072" spans="1:9" ht="15.75" customHeight="1" x14ac:dyDescent="0.2">
      <c r="A3072" s="3" t="s">
        <v>3015</v>
      </c>
      <c r="B3072" s="3" t="s">
        <v>3015</v>
      </c>
      <c r="C3072" s="3" t="s">
        <v>25</v>
      </c>
      <c r="D3072" s="3" t="s">
        <v>17</v>
      </c>
      <c r="F3072" s="3" t="s">
        <v>17</v>
      </c>
      <c r="G3072" s="3" t="str">
        <f>IF(ISNUMBER(SEARCH("Sourcewatch",F3072)),"Sourcewatch",IF(ISNUMBER(SEARCH("desmog",F3072)),"Desmog",IF(ISNUMBER(SEARCH("Exxon",F3072)),"Exxonsecrets",IF(ISNUMBER(SEARCH("wikipedia",F3072)),"Wikipedia",IF(ISNUMBER(SEARCH("greenpeace",F3072)),"Greenpeace",IF(ISNUMBER(SEARCH("Polluterwatch",F3072)),"Polluterwatch",IF(F3072="","","Other")))))))</f>
        <v/>
      </c>
      <c r="H3072">
        <f>LEN(B3072)</f>
        <v>6</v>
      </c>
    </row>
    <row r="3073" spans="1:9" ht="15.75" customHeight="1" x14ac:dyDescent="0.2">
      <c r="A3073" s="3" t="s">
        <v>3016</v>
      </c>
      <c r="B3073" s="3" t="s">
        <v>3016</v>
      </c>
      <c r="C3073" s="3" t="s">
        <v>25</v>
      </c>
      <c r="D3073" s="3" t="s">
        <v>17</v>
      </c>
      <c r="F3073" s="3" t="s">
        <v>17</v>
      </c>
      <c r="G3073" s="3" t="str">
        <f>IF(ISNUMBER(SEARCH("Sourcewatch",F3073)),"Sourcewatch",IF(ISNUMBER(SEARCH("desmog",F3073)),"Desmog",IF(ISNUMBER(SEARCH("Exxon",F3073)),"Exxonsecrets",IF(ISNUMBER(SEARCH("wikipedia",F3073)),"Wikipedia",IF(ISNUMBER(SEARCH("greenpeace",F3073)),"Greenpeace",IF(ISNUMBER(SEARCH("Polluterwatch",F3073)),"Polluterwatch",IF(F3073="","","Other")))))))</f>
        <v/>
      </c>
      <c r="H3073">
        <f>LEN(B3073)</f>
        <v>11</v>
      </c>
    </row>
    <row r="3074" spans="1:9" ht="15.75" customHeight="1" x14ac:dyDescent="0.2">
      <c r="A3074" s="3" t="s">
        <v>3017</v>
      </c>
      <c r="B3074" s="3" t="s">
        <v>3017</v>
      </c>
      <c r="C3074" s="3" t="s">
        <v>25</v>
      </c>
      <c r="D3074" s="3" t="s">
        <v>17</v>
      </c>
      <c r="F3074" s="3" t="s">
        <v>17</v>
      </c>
      <c r="G3074" s="3" t="str">
        <f>IF(ISNUMBER(SEARCH("Sourcewatch",F3074)),"Sourcewatch",IF(ISNUMBER(SEARCH("desmog",F3074)),"Desmog",IF(ISNUMBER(SEARCH("Exxon",F3074)),"Exxonsecrets",IF(ISNUMBER(SEARCH("wikipedia",F3074)),"Wikipedia",IF(ISNUMBER(SEARCH("greenpeace",F3074)),"Greenpeace",IF(ISNUMBER(SEARCH("Polluterwatch",F3074)),"Polluterwatch",IF(F3074="","","Other")))))))</f>
        <v/>
      </c>
      <c r="H3074">
        <f>LEN(B3074)</f>
        <v>14</v>
      </c>
    </row>
    <row r="3075" spans="1:9" ht="15.75" customHeight="1" x14ac:dyDescent="0.2">
      <c r="A3075" s="3" t="s">
        <v>3018</v>
      </c>
      <c r="B3075" s="3" t="s">
        <v>3018</v>
      </c>
      <c r="C3075" s="3" t="s">
        <v>25</v>
      </c>
      <c r="D3075" s="3" t="s">
        <v>17</v>
      </c>
      <c r="F3075" s="3" t="s">
        <v>17</v>
      </c>
      <c r="G3075" s="3" t="str">
        <f>IF(ISNUMBER(SEARCH("Sourcewatch",F3075)),"Sourcewatch",IF(ISNUMBER(SEARCH("desmog",F3075)),"Desmog",IF(ISNUMBER(SEARCH("Exxon",F3075)),"Exxonsecrets",IF(ISNUMBER(SEARCH("wikipedia",F3075)),"Wikipedia",IF(ISNUMBER(SEARCH("greenpeace",F3075)),"Greenpeace",IF(ISNUMBER(SEARCH("Polluterwatch",F3075)),"Polluterwatch",IF(F3075="","","Other")))))))</f>
        <v/>
      </c>
      <c r="H3075">
        <f>LEN(B3075)</f>
        <v>6</v>
      </c>
    </row>
    <row r="3076" spans="1:9" ht="15.75" customHeight="1" x14ac:dyDescent="0.2">
      <c r="A3076" s="3" t="s">
        <v>3019</v>
      </c>
      <c r="B3076" s="3" t="s">
        <v>3019</v>
      </c>
      <c r="C3076" s="3" t="s">
        <v>17</v>
      </c>
      <c r="D3076" s="3" t="s">
        <v>25</v>
      </c>
      <c r="G3076" s="3" t="str">
        <f>IF(ISNUMBER(SEARCH("Sourcewatch",F3076)),"Sourcewatch",IF(ISNUMBER(SEARCH("desmog",F3076)),"Desmog",IF(ISNUMBER(SEARCH("Exxon",F3076)),"Exxonsecrets",IF(ISNUMBER(SEARCH("wikipedia",F3076)),"Wikipedia",IF(ISNUMBER(SEARCH("greenpeace",F3076)),"Greenpeace",IF(ISNUMBER(SEARCH("Polluterwatch",F3076)),"Polluterwatch",IF(F3076="","","Other")))))))</f>
        <v/>
      </c>
      <c r="H3076">
        <f>LEN(B3076)</f>
        <v>17</v>
      </c>
    </row>
    <row r="3077" spans="1:9" ht="15.75" customHeight="1" x14ac:dyDescent="0.2">
      <c r="A3077" s="3" t="s">
        <v>3026</v>
      </c>
      <c r="B3077" s="3" t="s">
        <v>3026</v>
      </c>
      <c r="C3077" s="3" t="s">
        <v>25</v>
      </c>
      <c r="D3077" s="3" t="s">
        <v>17</v>
      </c>
      <c r="F3077" s="3" t="s">
        <v>17</v>
      </c>
      <c r="G3077" s="3" t="str">
        <f>IF(ISNUMBER(SEARCH("Sourcewatch",F3077)),"Sourcewatch",IF(ISNUMBER(SEARCH("desmog",F3077)),"Desmog",IF(ISNUMBER(SEARCH("Exxon",F3077)),"Exxonsecrets",IF(ISNUMBER(SEARCH("wikipedia",F3077)),"Wikipedia",IF(ISNUMBER(SEARCH("greenpeace",F3077)),"Greenpeace",IF(ISNUMBER(SEARCH("Polluterwatch",F3077)),"Polluterwatch",IF(F3077="","","Other")))))))</f>
        <v/>
      </c>
      <c r="H3077">
        <f>LEN(B3077)</f>
        <v>7</v>
      </c>
    </row>
    <row r="3078" spans="1:9" ht="15.75" customHeight="1" x14ac:dyDescent="0.2">
      <c r="A3078" s="3" t="s">
        <v>3027</v>
      </c>
      <c r="B3078" s="3" t="s">
        <v>3027</v>
      </c>
      <c r="C3078" s="3" t="s">
        <v>25</v>
      </c>
      <c r="D3078" s="3" t="s">
        <v>17</v>
      </c>
      <c r="F3078" s="3" t="s">
        <v>17</v>
      </c>
      <c r="G3078" s="3" t="str">
        <f>IF(ISNUMBER(SEARCH("Sourcewatch",F3078)),"Sourcewatch",IF(ISNUMBER(SEARCH("desmog",F3078)),"Desmog",IF(ISNUMBER(SEARCH("Exxon",F3078)),"Exxonsecrets",IF(ISNUMBER(SEARCH("wikipedia",F3078)),"Wikipedia",IF(ISNUMBER(SEARCH("greenpeace",F3078)),"Greenpeace",IF(ISNUMBER(SEARCH("Polluterwatch",F3078)),"Polluterwatch",IF(F3078="","","Other")))))))</f>
        <v/>
      </c>
      <c r="H3078">
        <f>LEN(B3078)</f>
        <v>23</v>
      </c>
    </row>
    <row r="3079" spans="1:9" ht="15.75" customHeight="1" x14ac:dyDescent="0.2">
      <c r="A3079" s="3" t="s">
        <v>3028</v>
      </c>
      <c r="B3079" s="3" t="s">
        <v>3028</v>
      </c>
      <c r="C3079" s="3" t="s">
        <v>25</v>
      </c>
      <c r="D3079" s="3" t="s">
        <v>17</v>
      </c>
      <c r="F3079" s="3" t="s">
        <v>17</v>
      </c>
      <c r="G3079" s="3" t="str">
        <f>IF(ISNUMBER(SEARCH("Sourcewatch",F3079)),"Sourcewatch",IF(ISNUMBER(SEARCH("desmog",F3079)),"Desmog",IF(ISNUMBER(SEARCH("Exxon",F3079)),"Exxonsecrets",IF(ISNUMBER(SEARCH("wikipedia",F3079)),"Wikipedia",IF(ISNUMBER(SEARCH("greenpeace",F3079)),"Greenpeace",IF(ISNUMBER(SEARCH("Polluterwatch",F3079)),"Polluterwatch",IF(F3079="","","Other")))))))</f>
        <v/>
      </c>
      <c r="H3079">
        <f>LEN(B3079)</f>
        <v>14</v>
      </c>
    </row>
    <row r="3080" spans="1:9" ht="15.75" customHeight="1" x14ac:dyDescent="0.2">
      <c r="A3080" s="3" t="s">
        <v>3029</v>
      </c>
      <c r="B3080" s="3" t="s">
        <v>3029</v>
      </c>
      <c r="C3080" s="3" t="s">
        <v>25</v>
      </c>
      <c r="D3080" s="3" t="s">
        <v>17</v>
      </c>
      <c r="F3080" s="3" t="s">
        <v>17</v>
      </c>
      <c r="G3080" s="3" t="str">
        <f>IF(ISNUMBER(SEARCH("Sourcewatch",F3080)),"Sourcewatch",IF(ISNUMBER(SEARCH("desmog",F3080)),"Desmog",IF(ISNUMBER(SEARCH("Exxon",F3080)),"Exxonsecrets",IF(ISNUMBER(SEARCH("wikipedia",F3080)),"Wikipedia",IF(ISNUMBER(SEARCH("greenpeace",F3080)),"Greenpeace",IF(ISNUMBER(SEARCH("Polluterwatch",F3080)),"Polluterwatch",IF(F3080="","","Other")))))))</f>
        <v/>
      </c>
      <c r="H3080">
        <f>LEN(B3080)</f>
        <v>11</v>
      </c>
    </row>
    <row r="3081" spans="1:9" ht="15.75" customHeight="1" x14ac:dyDescent="0.2">
      <c r="A3081" s="3" t="s">
        <v>3030</v>
      </c>
      <c r="B3081" s="3" t="s">
        <v>3030</v>
      </c>
      <c r="C3081" s="3" t="s">
        <v>25</v>
      </c>
      <c r="D3081" s="3" t="s">
        <v>17</v>
      </c>
      <c r="F3081" s="3" t="s">
        <v>17</v>
      </c>
      <c r="G3081" s="3" t="str">
        <f>IF(ISNUMBER(SEARCH("Sourcewatch",F3081)),"Sourcewatch",IF(ISNUMBER(SEARCH("desmog",F3081)),"Desmog",IF(ISNUMBER(SEARCH("Exxon",F3081)),"Exxonsecrets",IF(ISNUMBER(SEARCH("wikipedia",F3081)),"Wikipedia",IF(ISNUMBER(SEARCH("greenpeace",F3081)),"Greenpeace",IF(ISNUMBER(SEARCH("Polluterwatch",F3081)),"Polluterwatch",IF(F3081="","","Other")))))))</f>
        <v/>
      </c>
      <c r="H3081">
        <f>LEN(B3081)</f>
        <v>12</v>
      </c>
    </row>
    <row r="3082" spans="1:9" ht="15.75" customHeight="1" x14ac:dyDescent="0.2">
      <c r="A3082" s="11" t="s">
        <v>4649</v>
      </c>
      <c r="B3082" s="11" t="s">
        <v>4649</v>
      </c>
      <c r="C3082" t="s">
        <v>25</v>
      </c>
      <c r="D3082" t="s">
        <v>17</v>
      </c>
      <c r="G3082" s="3" t="str">
        <f>IF(ISNUMBER(SEARCH("Sourcewatch",F3082)),"Sourcewatch",IF(ISNUMBER(SEARCH("desmog",F3082)),"Desmog",IF(ISNUMBER(SEARCH("Exxon",F3082)),"Exxonsecrets",IF(ISNUMBER(SEARCH("wikipedia",F3082)),"Wikipedia",IF(ISNUMBER(SEARCH("greenpeace",F3082)),"Greenpeace",IF(ISNUMBER(SEARCH("Polluterwatch",F3082)),"Polluterwatch",IF(F3082="","","Other")))))))</f>
        <v/>
      </c>
      <c r="H3082">
        <f>LEN(B3082)</f>
        <v>4</v>
      </c>
      <c r="I3082" s="17" t="s">
        <v>25</v>
      </c>
    </row>
    <row r="3083" spans="1:9" ht="15.75" customHeight="1" x14ac:dyDescent="0.2">
      <c r="A3083" s="3" t="s">
        <v>3031</v>
      </c>
      <c r="B3083" s="3" t="s">
        <v>3031</v>
      </c>
      <c r="C3083" s="3" t="s">
        <v>25</v>
      </c>
      <c r="D3083" s="3" t="s">
        <v>17</v>
      </c>
      <c r="F3083" s="3" t="s">
        <v>17</v>
      </c>
      <c r="G3083" s="3" t="str">
        <f>IF(ISNUMBER(SEARCH("Sourcewatch",F3083)),"Sourcewatch",IF(ISNUMBER(SEARCH("desmog",F3083)),"Desmog",IF(ISNUMBER(SEARCH("Exxon",F3083)),"Exxonsecrets",IF(ISNUMBER(SEARCH("wikipedia",F3083)),"Wikipedia",IF(ISNUMBER(SEARCH("greenpeace",F3083)),"Greenpeace",IF(ISNUMBER(SEARCH("Polluterwatch",F3083)),"Polluterwatch",IF(F3083="","","Other")))))))</f>
        <v/>
      </c>
      <c r="H3083">
        <f>LEN(B3083)</f>
        <v>16</v>
      </c>
    </row>
    <row r="3084" spans="1:9" ht="15.75" customHeight="1" x14ac:dyDescent="0.2">
      <c r="A3084" s="3" t="s">
        <v>3032</v>
      </c>
      <c r="B3084" s="3" t="s">
        <v>3032</v>
      </c>
      <c r="C3084" s="3" t="s">
        <v>17</v>
      </c>
      <c r="D3084" s="3" t="s">
        <v>17</v>
      </c>
      <c r="F3084" s="3" t="s">
        <v>17</v>
      </c>
      <c r="G3084" s="3" t="str">
        <f>IF(ISNUMBER(SEARCH("Sourcewatch",F3084)),"Sourcewatch",IF(ISNUMBER(SEARCH("desmog",F3084)),"Desmog",IF(ISNUMBER(SEARCH("Exxon",F3084)),"Exxonsecrets",IF(ISNUMBER(SEARCH("wikipedia",F3084)),"Wikipedia",IF(ISNUMBER(SEARCH("greenpeace",F3084)),"Greenpeace",IF(ISNUMBER(SEARCH("Polluterwatch",F3084)),"Polluterwatch",IF(F3084="","","Other")))))))</f>
        <v/>
      </c>
      <c r="H3084">
        <f>LEN(B3084)</f>
        <v>18</v>
      </c>
    </row>
    <row r="3085" spans="1:9" ht="15.75" customHeight="1" x14ac:dyDescent="0.2">
      <c r="A3085" s="3" t="s">
        <v>3033</v>
      </c>
      <c r="B3085" s="3" t="s">
        <v>3033</v>
      </c>
      <c r="C3085" s="3" t="s">
        <v>25</v>
      </c>
      <c r="D3085" s="3" t="s">
        <v>17</v>
      </c>
      <c r="F3085" s="3" t="s">
        <v>17</v>
      </c>
      <c r="G3085" s="3" t="str">
        <f>IF(ISNUMBER(SEARCH("Sourcewatch",F3085)),"Sourcewatch",IF(ISNUMBER(SEARCH("desmog",F3085)),"Desmog",IF(ISNUMBER(SEARCH("Exxon",F3085)),"Exxonsecrets",IF(ISNUMBER(SEARCH("wikipedia",F3085)),"Wikipedia",IF(ISNUMBER(SEARCH("greenpeace",F3085)),"Greenpeace",IF(ISNUMBER(SEARCH("Polluterwatch",F3085)),"Polluterwatch",IF(F3085="","","Other")))))))</f>
        <v/>
      </c>
      <c r="H3085">
        <f>LEN(B3085)</f>
        <v>15</v>
      </c>
    </row>
    <row r="3086" spans="1:9" ht="15.75" customHeight="1" x14ac:dyDescent="0.2">
      <c r="A3086" s="3" t="s">
        <v>3034</v>
      </c>
      <c r="B3086" s="3" t="s">
        <v>3034</v>
      </c>
      <c r="C3086" s="3" t="s">
        <v>17</v>
      </c>
      <c r="D3086" s="3" t="s">
        <v>25</v>
      </c>
      <c r="F3086" s="3" t="s">
        <v>17</v>
      </c>
      <c r="G3086" s="3" t="str">
        <f>IF(ISNUMBER(SEARCH("Sourcewatch",F3086)),"Sourcewatch",IF(ISNUMBER(SEARCH("desmog",F3086)),"Desmog",IF(ISNUMBER(SEARCH("Exxon",F3086)),"Exxonsecrets",IF(ISNUMBER(SEARCH("wikipedia",F3086)),"Wikipedia",IF(ISNUMBER(SEARCH("greenpeace",F3086)),"Greenpeace",IF(ISNUMBER(SEARCH("Polluterwatch",F3086)),"Polluterwatch",IF(F3086="","","Other")))))))</f>
        <v/>
      </c>
      <c r="H3086">
        <f>LEN(B3086)</f>
        <v>32</v>
      </c>
    </row>
    <row r="3087" spans="1:9" ht="15.75" customHeight="1" x14ac:dyDescent="0.2">
      <c r="A3087" s="3" t="s">
        <v>3037</v>
      </c>
      <c r="B3087" s="3" t="s">
        <v>3037</v>
      </c>
      <c r="C3087" s="3" t="s">
        <v>17</v>
      </c>
      <c r="D3087" s="3" t="s">
        <v>25</v>
      </c>
      <c r="G3087" s="3" t="str">
        <f>IF(ISNUMBER(SEARCH("Sourcewatch",F3087)),"Sourcewatch",IF(ISNUMBER(SEARCH("desmog",F3087)),"Desmog",IF(ISNUMBER(SEARCH("Exxon",F3087)),"Exxonsecrets",IF(ISNUMBER(SEARCH("wikipedia",F3087)),"Wikipedia",IF(ISNUMBER(SEARCH("greenpeace",F3087)),"Greenpeace",IF(ISNUMBER(SEARCH("Polluterwatch",F3087)),"Polluterwatch",IF(F3087="","","Other")))))))</f>
        <v/>
      </c>
      <c r="H3087">
        <f>LEN(B3087)</f>
        <v>27</v>
      </c>
    </row>
    <row r="3088" spans="1:9" ht="15.75" customHeight="1" x14ac:dyDescent="0.2">
      <c r="A3088" s="3" t="s">
        <v>3038</v>
      </c>
      <c r="B3088" s="3" t="s">
        <v>3037</v>
      </c>
      <c r="C3088" s="3" t="s">
        <v>17</v>
      </c>
      <c r="D3088" s="3" t="s">
        <v>25</v>
      </c>
      <c r="G3088" s="3" t="str">
        <f>IF(ISNUMBER(SEARCH("Sourcewatch",F3088)),"Sourcewatch",IF(ISNUMBER(SEARCH("desmog",F3088)),"Desmog",IF(ISNUMBER(SEARCH("Exxon",F3088)),"Exxonsecrets",IF(ISNUMBER(SEARCH("wikipedia",F3088)),"Wikipedia",IF(ISNUMBER(SEARCH("greenpeace",F3088)),"Greenpeace",IF(ISNUMBER(SEARCH("Polluterwatch",F3088)),"Polluterwatch",IF(F3088="","","Other")))))))</f>
        <v/>
      </c>
      <c r="H3088">
        <f>LEN(B3088)</f>
        <v>27</v>
      </c>
    </row>
    <row r="3089" spans="1:9" ht="15.75" customHeight="1" x14ac:dyDescent="0.2">
      <c r="A3089" s="3" t="s">
        <v>3040</v>
      </c>
      <c r="B3089" s="3" t="s">
        <v>3040</v>
      </c>
      <c r="C3089" s="3" t="s">
        <v>25</v>
      </c>
      <c r="D3089" s="3" t="s">
        <v>17</v>
      </c>
      <c r="F3089" s="3" t="s">
        <v>17</v>
      </c>
      <c r="G3089" s="3" t="str">
        <f>IF(ISNUMBER(SEARCH("Sourcewatch",F3089)),"Sourcewatch",IF(ISNUMBER(SEARCH("desmog",F3089)),"Desmog",IF(ISNUMBER(SEARCH("Exxon",F3089)),"Exxonsecrets",IF(ISNUMBER(SEARCH("wikipedia",F3089)),"Wikipedia",IF(ISNUMBER(SEARCH("greenpeace",F3089)),"Greenpeace",IF(ISNUMBER(SEARCH("Polluterwatch",F3089)),"Polluterwatch",IF(F3089="","","Other")))))))</f>
        <v/>
      </c>
      <c r="H3089">
        <f>LEN(B3089)</f>
        <v>16</v>
      </c>
    </row>
    <row r="3090" spans="1:9" ht="15.75" customHeight="1" x14ac:dyDescent="0.2">
      <c r="A3090" s="3" t="s">
        <v>3041</v>
      </c>
      <c r="B3090" s="3" t="s">
        <v>3041</v>
      </c>
      <c r="C3090" s="3" t="s">
        <v>17</v>
      </c>
      <c r="D3090" s="3" t="s">
        <v>17</v>
      </c>
      <c r="F3090" s="3" t="s">
        <v>17</v>
      </c>
      <c r="G3090" s="3" t="str">
        <f>IF(ISNUMBER(SEARCH("Sourcewatch",F3090)),"Sourcewatch",IF(ISNUMBER(SEARCH("desmog",F3090)),"Desmog",IF(ISNUMBER(SEARCH("Exxon",F3090)),"Exxonsecrets",IF(ISNUMBER(SEARCH("wikipedia",F3090)),"Wikipedia",IF(ISNUMBER(SEARCH("greenpeace",F3090)),"Greenpeace",IF(ISNUMBER(SEARCH("Polluterwatch",F3090)),"Polluterwatch",IF(F3090="","","Other")))))))</f>
        <v/>
      </c>
      <c r="H3090">
        <f>LEN(B3090)</f>
        <v>26</v>
      </c>
    </row>
    <row r="3091" spans="1:9" ht="15.75" customHeight="1" x14ac:dyDescent="0.2">
      <c r="A3091" s="3" t="s">
        <v>3042</v>
      </c>
      <c r="B3091" s="3" t="s">
        <v>3042</v>
      </c>
      <c r="C3091" s="3" t="s">
        <v>17</v>
      </c>
      <c r="D3091" s="3" t="s">
        <v>17</v>
      </c>
      <c r="F3091" s="3" t="s">
        <v>3043</v>
      </c>
      <c r="G3091" s="3" t="str">
        <f>IF(ISNUMBER(SEARCH("Sourcewatch",F3091)),"Sourcewatch",IF(ISNUMBER(SEARCH("desmog",F3091)),"Desmog",IF(ISNUMBER(SEARCH("Exxon",F3091)),"Exxonsecrets",IF(ISNUMBER(SEARCH("wikipedia",F3091)),"Wikipedia",IF(ISNUMBER(SEARCH("greenpeace",F3091)),"Greenpeace",IF(ISNUMBER(SEARCH("Polluterwatch",F3091)),"Polluterwatch",IF(F3091="","","Other")))))))</f>
        <v>Sourcewatch</v>
      </c>
      <c r="H3091">
        <f>LEN(B3091)</f>
        <v>24</v>
      </c>
    </row>
    <row r="3092" spans="1:9" ht="15.75" customHeight="1" x14ac:dyDescent="0.2">
      <c r="A3092" s="3" t="s">
        <v>3044</v>
      </c>
      <c r="B3092" s="3" t="s">
        <v>3044</v>
      </c>
      <c r="C3092" s="3" t="s">
        <v>17</v>
      </c>
      <c r="D3092" s="3" t="s">
        <v>25</v>
      </c>
      <c r="F3092" s="3" t="s">
        <v>17</v>
      </c>
      <c r="G3092" s="3" t="str">
        <f>IF(ISNUMBER(SEARCH("Sourcewatch",F3092)),"Sourcewatch",IF(ISNUMBER(SEARCH("desmog",F3092)),"Desmog",IF(ISNUMBER(SEARCH("Exxon",F3092)),"Exxonsecrets",IF(ISNUMBER(SEARCH("wikipedia",F3092)),"Wikipedia",IF(ISNUMBER(SEARCH("greenpeace",F3092)),"Greenpeace",IF(ISNUMBER(SEARCH("Polluterwatch",F3092)),"Polluterwatch",IF(F3092="","","Other")))))))</f>
        <v/>
      </c>
      <c r="H3092">
        <f>LEN(B3092)</f>
        <v>30</v>
      </c>
    </row>
    <row r="3093" spans="1:9" ht="15.75" customHeight="1" x14ac:dyDescent="0.2">
      <c r="A3093" s="3" t="s">
        <v>3045</v>
      </c>
      <c r="B3093" s="3" t="s">
        <v>3045</v>
      </c>
      <c r="C3093" s="3" t="s">
        <v>17</v>
      </c>
      <c r="D3093" s="3" t="s">
        <v>17</v>
      </c>
      <c r="E3093" s="3" t="s">
        <v>27</v>
      </c>
      <c r="F3093" s="3" t="s">
        <v>17</v>
      </c>
      <c r="G3093" s="3" t="str">
        <f>IF(ISNUMBER(SEARCH("Sourcewatch",F3093)),"Sourcewatch",IF(ISNUMBER(SEARCH("desmog",F3093)),"Desmog",IF(ISNUMBER(SEARCH("Exxon",F3093)),"Exxonsecrets",IF(ISNUMBER(SEARCH("wikipedia",F3093)),"Wikipedia",IF(ISNUMBER(SEARCH("greenpeace",F3093)),"Greenpeace",IF(ISNUMBER(SEARCH("Polluterwatch",F3093)),"Polluterwatch",IF(F3093="","","Other")))))))</f>
        <v/>
      </c>
      <c r="H3093">
        <f>LEN(B3093)</f>
        <v>24</v>
      </c>
    </row>
    <row r="3094" spans="1:9" ht="15.75" customHeight="1" x14ac:dyDescent="0.2">
      <c r="A3094" s="3" t="s">
        <v>3046</v>
      </c>
      <c r="B3094" s="3" t="s">
        <v>3046</v>
      </c>
      <c r="C3094" s="3" t="s">
        <v>25</v>
      </c>
      <c r="D3094" s="3" t="s">
        <v>17</v>
      </c>
      <c r="F3094" s="3" t="s">
        <v>17</v>
      </c>
      <c r="G3094" s="3" t="str">
        <f>IF(ISNUMBER(SEARCH("Sourcewatch",F3094)),"Sourcewatch",IF(ISNUMBER(SEARCH("desmog",F3094)),"Desmog",IF(ISNUMBER(SEARCH("Exxon",F3094)),"Exxonsecrets",IF(ISNUMBER(SEARCH("wikipedia",F3094)),"Wikipedia",IF(ISNUMBER(SEARCH("greenpeace",F3094)),"Greenpeace",IF(ISNUMBER(SEARCH("Polluterwatch",F3094)),"Polluterwatch",IF(F3094="","","Other")))))))</f>
        <v/>
      </c>
      <c r="H3094">
        <f>LEN(B3094)</f>
        <v>17</v>
      </c>
    </row>
    <row r="3095" spans="1:9" ht="15.75" customHeight="1" x14ac:dyDescent="0.2">
      <c r="A3095" s="3" t="s">
        <v>3047</v>
      </c>
      <c r="B3095" s="3" t="s">
        <v>3047</v>
      </c>
      <c r="C3095" s="3" t="s">
        <v>25</v>
      </c>
      <c r="D3095" s="3" t="s">
        <v>17</v>
      </c>
      <c r="F3095" s="3" t="s">
        <v>17</v>
      </c>
      <c r="G3095" s="3" t="str">
        <f>IF(ISNUMBER(SEARCH("Sourcewatch",F3095)),"Sourcewatch",IF(ISNUMBER(SEARCH("desmog",F3095)),"Desmog",IF(ISNUMBER(SEARCH("Exxon",F3095)),"Exxonsecrets",IF(ISNUMBER(SEARCH("wikipedia",F3095)),"Wikipedia",IF(ISNUMBER(SEARCH("greenpeace",F3095)),"Greenpeace",IF(ISNUMBER(SEARCH("Polluterwatch",F3095)),"Polluterwatch",IF(F3095="","","Other")))))))</f>
        <v/>
      </c>
      <c r="H3095">
        <f>LEN(B3095)</f>
        <v>16</v>
      </c>
    </row>
    <row r="3096" spans="1:9" ht="15.75" customHeight="1" x14ac:dyDescent="0.2">
      <c r="A3096" s="3" t="s">
        <v>3048</v>
      </c>
      <c r="B3096" s="3" t="s">
        <v>3048</v>
      </c>
      <c r="C3096" s="3" t="s">
        <v>25</v>
      </c>
      <c r="D3096" s="3" t="s">
        <v>17</v>
      </c>
      <c r="F3096" s="3" t="s">
        <v>17</v>
      </c>
      <c r="G3096" s="3" t="str">
        <f>IF(ISNUMBER(SEARCH("Sourcewatch",F3096)),"Sourcewatch",IF(ISNUMBER(SEARCH("desmog",F3096)),"Desmog",IF(ISNUMBER(SEARCH("Exxon",F3096)),"Exxonsecrets",IF(ISNUMBER(SEARCH("wikipedia",F3096)),"Wikipedia",IF(ISNUMBER(SEARCH("greenpeace",F3096)),"Greenpeace",IF(ISNUMBER(SEARCH("Polluterwatch",F3096)),"Polluterwatch",IF(F3096="","","Other")))))))</f>
        <v/>
      </c>
      <c r="H3096">
        <f>LEN(B3096)</f>
        <v>17</v>
      </c>
    </row>
    <row r="3097" spans="1:9" ht="15.75" customHeight="1" x14ac:dyDescent="0.2">
      <c r="A3097" s="3" t="s">
        <v>3049</v>
      </c>
      <c r="B3097" s="3" t="s">
        <v>3049</v>
      </c>
      <c r="C3097" s="3" t="s">
        <v>25</v>
      </c>
      <c r="D3097" s="3" t="s">
        <v>17</v>
      </c>
      <c r="F3097" s="3" t="s">
        <v>17</v>
      </c>
      <c r="G3097" s="3" t="str">
        <f>IF(ISNUMBER(SEARCH("Sourcewatch",F3097)),"Sourcewatch",IF(ISNUMBER(SEARCH("desmog",F3097)),"Desmog",IF(ISNUMBER(SEARCH("Exxon",F3097)),"Exxonsecrets",IF(ISNUMBER(SEARCH("wikipedia",F3097)),"Wikipedia",IF(ISNUMBER(SEARCH("greenpeace",F3097)),"Greenpeace",IF(ISNUMBER(SEARCH("Polluterwatch",F3097)),"Polluterwatch",IF(F3097="","","Other")))))))</f>
        <v/>
      </c>
      <c r="H3097">
        <f>LEN(B3097)</f>
        <v>17</v>
      </c>
    </row>
    <row r="3098" spans="1:9" ht="15.75" customHeight="1" x14ac:dyDescent="0.2">
      <c r="A3098" s="3" t="s">
        <v>3050</v>
      </c>
      <c r="B3098" s="3" t="s">
        <v>3050</v>
      </c>
      <c r="C3098" s="3" t="s">
        <v>25</v>
      </c>
      <c r="D3098" s="3" t="s">
        <v>17</v>
      </c>
      <c r="F3098" s="3" t="s">
        <v>17</v>
      </c>
      <c r="G3098" s="3" t="str">
        <f>IF(ISNUMBER(SEARCH("Sourcewatch",F3098)),"Sourcewatch",IF(ISNUMBER(SEARCH("desmog",F3098)),"Desmog",IF(ISNUMBER(SEARCH("Exxon",F3098)),"Exxonsecrets",IF(ISNUMBER(SEARCH("wikipedia",F3098)),"Wikipedia",IF(ISNUMBER(SEARCH("greenpeace",F3098)),"Greenpeace",IF(ISNUMBER(SEARCH("Polluterwatch",F3098)),"Polluterwatch",IF(F3098="","","Other")))))))</f>
        <v/>
      </c>
      <c r="H3098">
        <f>LEN(B3098)</f>
        <v>20</v>
      </c>
    </row>
    <row r="3099" spans="1:9" ht="15.75" customHeight="1" x14ac:dyDescent="0.2">
      <c r="A3099" s="3" t="s">
        <v>3051</v>
      </c>
      <c r="B3099" s="3" t="s">
        <v>3051</v>
      </c>
      <c r="C3099" s="3" t="s">
        <v>25</v>
      </c>
      <c r="D3099" s="3" t="s">
        <v>17</v>
      </c>
      <c r="F3099" s="3" t="s">
        <v>17</v>
      </c>
      <c r="G3099" s="3" t="str">
        <f>IF(ISNUMBER(SEARCH("Sourcewatch",F3099)),"Sourcewatch",IF(ISNUMBER(SEARCH("desmog",F3099)),"Desmog",IF(ISNUMBER(SEARCH("Exxon",F3099)),"Exxonsecrets",IF(ISNUMBER(SEARCH("wikipedia",F3099)),"Wikipedia",IF(ISNUMBER(SEARCH("greenpeace",F3099)),"Greenpeace",IF(ISNUMBER(SEARCH("Polluterwatch",F3099)),"Polluterwatch",IF(F3099="","","Other")))))))</f>
        <v/>
      </c>
      <c r="H3099">
        <f>LEN(B3099)</f>
        <v>21</v>
      </c>
    </row>
    <row r="3100" spans="1:9" ht="15.75" customHeight="1" x14ac:dyDescent="0.2">
      <c r="A3100" s="3" t="s">
        <v>3052</v>
      </c>
      <c r="B3100" s="3" t="s">
        <v>3052</v>
      </c>
      <c r="C3100" s="3" t="s">
        <v>25</v>
      </c>
      <c r="D3100" s="3" t="s">
        <v>17</v>
      </c>
      <c r="F3100" s="3" t="s">
        <v>17</v>
      </c>
      <c r="G3100" s="3" t="str">
        <f>IF(ISNUMBER(SEARCH("Sourcewatch",F3100)),"Sourcewatch",IF(ISNUMBER(SEARCH("desmog",F3100)),"Desmog",IF(ISNUMBER(SEARCH("Exxon",F3100)),"Exxonsecrets",IF(ISNUMBER(SEARCH("wikipedia",F3100)),"Wikipedia",IF(ISNUMBER(SEARCH("greenpeace",F3100)),"Greenpeace",IF(ISNUMBER(SEARCH("Polluterwatch",F3100)),"Polluterwatch",IF(F3100="","","Other")))))))</f>
        <v/>
      </c>
      <c r="H3100">
        <f>LEN(B3100)</f>
        <v>7</v>
      </c>
    </row>
    <row r="3101" spans="1:9" ht="15.75" customHeight="1" x14ac:dyDescent="0.2">
      <c r="A3101" s="11" t="s">
        <v>4337</v>
      </c>
      <c r="B3101" s="11" t="s">
        <v>4337</v>
      </c>
      <c r="C3101" t="s">
        <v>25</v>
      </c>
      <c r="D3101" t="s">
        <v>17</v>
      </c>
      <c r="G3101" s="3" t="str">
        <f>IF(ISNUMBER(SEARCH("Sourcewatch",F3101)),"Sourcewatch",IF(ISNUMBER(SEARCH("desmog",F3101)),"Desmog",IF(ISNUMBER(SEARCH("Exxon",F3101)),"Exxonsecrets",IF(ISNUMBER(SEARCH("wikipedia",F3101)),"Wikipedia",IF(ISNUMBER(SEARCH("greenpeace",F3101)),"Greenpeace",IF(ISNUMBER(SEARCH("Polluterwatch",F3101)),"Polluterwatch",IF(F3101="","","Other")))))))</f>
        <v/>
      </c>
      <c r="H3101">
        <f>LEN(B3101)</f>
        <v>5</v>
      </c>
      <c r="I3101" s="17" t="s">
        <v>25</v>
      </c>
    </row>
    <row r="3102" spans="1:9" ht="15.75" customHeight="1" x14ac:dyDescent="0.2">
      <c r="A3102" s="3" t="s">
        <v>3053</v>
      </c>
      <c r="B3102" s="3" t="s">
        <v>3053</v>
      </c>
      <c r="C3102" s="3" t="s">
        <v>25</v>
      </c>
      <c r="D3102" s="3" t="s">
        <v>17</v>
      </c>
      <c r="F3102" s="3" t="s">
        <v>17</v>
      </c>
      <c r="G3102" s="3" t="str">
        <f>IF(ISNUMBER(SEARCH("Sourcewatch",F3102)),"Sourcewatch",IF(ISNUMBER(SEARCH("desmog",F3102)),"Desmog",IF(ISNUMBER(SEARCH("Exxon",F3102)),"Exxonsecrets",IF(ISNUMBER(SEARCH("wikipedia",F3102)),"Wikipedia",IF(ISNUMBER(SEARCH("greenpeace",F3102)),"Greenpeace",IF(ISNUMBER(SEARCH("Polluterwatch",F3102)),"Polluterwatch",IF(F3102="","","Other")))))))</f>
        <v/>
      </c>
      <c r="H3102">
        <f>LEN(B3102)</f>
        <v>8</v>
      </c>
    </row>
    <row r="3103" spans="1:9" ht="15.75" customHeight="1" x14ac:dyDescent="0.2">
      <c r="A3103" s="3" t="s">
        <v>3054</v>
      </c>
      <c r="B3103" s="3" t="s">
        <v>3054</v>
      </c>
      <c r="C3103" s="3" t="s">
        <v>25</v>
      </c>
      <c r="D3103" s="3" t="s">
        <v>17</v>
      </c>
      <c r="F3103" s="3" t="s">
        <v>17</v>
      </c>
      <c r="G3103" s="3" t="str">
        <f>IF(ISNUMBER(SEARCH("Sourcewatch",F3103)),"Sourcewatch",IF(ISNUMBER(SEARCH("desmog",F3103)),"Desmog",IF(ISNUMBER(SEARCH("Exxon",F3103)),"Exxonsecrets",IF(ISNUMBER(SEARCH("wikipedia",F3103)),"Wikipedia",IF(ISNUMBER(SEARCH("greenpeace",F3103)),"Greenpeace",IF(ISNUMBER(SEARCH("Polluterwatch",F3103)),"Polluterwatch",IF(F3103="","","Other")))))))</f>
        <v/>
      </c>
      <c r="H3103">
        <f>LEN(B3103)</f>
        <v>17</v>
      </c>
    </row>
    <row r="3104" spans="1:9" ht="15.75" customHeight="1" x14ac:dyDescent="0.2">
      <c r="A3104" s="3" t="s">
        <v>3055</v>
      </c>
      <c r="B3104" s="3" t="s">
        <v>3055</v>
      </c>
      <c r="C3104" s="3" t="s">
        <v>25</v>
      </c>
      <c r="D3104" s="3" t="s">
        <v>17</v>
      </c>
      <c r="F3104" s="3" t="s">
        <v>17</v>
      </c>
      <c r="G3104" s="3" t="str">
        <f>IF(ISNUMBER(SEARCH("Sourcewatch",F3104)),"Sourcewatch",IF(ISNUMBER(SEARCH("desmog",F3104)),"Desmog",IF(ISNUMBER(SEARCH("Exxon",F3104)),"Exxonsecrets",IF(ISNUMBER(SEARCH("wikipedia",F3104)),"Wikipedia",IF(ISNUMBER(SEARCH("greenpeace",F3104)),"Greenpeace",IF(ISNUMBER(SEARCH("Polluterwatch",F3104)),"Polluterwatch",IF(F3104="","","Other")))))))</f>
        <v/>
      </c>
      <c r="H3104">
        <f>LEN(B3104)</f>
        <v>16</v>
      </c>
    </row>
    <row r="3105" spans="1:9" ht="15.75" customHeight="1" x14ac:dyDescent="0.2">
      <c r="A3105" s="3" t="s">
        <v>3056</v>
      </c>
      <c r="B3105" s="3" t="s">
        <v>3056</v>
      </c>
      <c r="C3105" s="3" t="s">
        <v>25</v>
      </c>
      <c r="D3105" s="3" t="s">
        <v>17</v>
      </c>
      <c r="F3105" s="3" t="s">
        <v>17</v>
      </c>
      <c r="G3105" s="3" t="str">
        <f>IF(ISNUMBER(SEARCH("Sourcewatch",F3105)),"Sourcewatch",IF(ISNUMBER(SEARCH("desmog",F3105)),"Desmog",IF(ISNUMBER(SEARCH("Exxon",F3105)),"Exxonsecrets",IF(ISNUMBER(SEARCH("wikipedia",F3105)),"Wikipedia",IF(ISNUMBER(SEARCH("greenpeace",F3105)),"Greenpeace",IF(ISNUMBER(SEARCH("Polluterwatch",F3105)),"Polluterwatch",IF(F3105="","","Other")))))))</f>
        <v/>
      </c>
      <c r="H3105">
        <f>LEN(B3105)</f>
        <v>13</v>
      </c>
    </row>
    <row r="3106" spans="1:9" ht="15.75" customHeight="1" x14ac:dyDescent="0.2">
      <c r="A3106" s="3" t="s">
        <v>3057</v>
      </c>
      <c r="B3106" s="3" t="s">
        <v>3057</v>
      </c>
      <c r="C3106" s="3" t="s">
        <v>25</v>
      </c>
      <c r="D3106" s="3" t="s">
        <v>17</v>
      </c>
      <c r="F3106" s="3" t="s">
        <v>17</v>
      </c>
      <c r="G3106" s="3" t="str">
        <f>IF(ISNUMBER(SEARCH("Sourcewatch",F3106)),"Sourcewatch",IF(ISNUMBER(SEARCH("desmog",F3106)),"Desmog",IF(ISNUMBER(SEARCH("Exxon",F3106)),"Exxonsecrets",IF(ISNUMBER(SEARCH("wikipedia",F3106)),"Wikipedia",IF(ISNUMBER(SEARCH("greenpeace",F3106)),"Greenpeace",IF(ISNUMBER(SEARCH("Polluterwatch",F3106)),"Polluterwatch",IF(F3106="","","Other")))))))</f>
        <v/>
      </c>
      <c r="H3106">
        <f>LEN(B3106)</f>
        <v>12</v>
      </c>
    </row>
    <row r="3107" spans="1:9" ht="15.75" customHeight="1" x14ac:dyDescent="0.2">
      <c r="A3107" s="3" t="s">
        <v>3058</v>
      </c>
      <c r="B3107" s="3" t="s">
        <v>3058</v>
      </c>
      <c r="C3107" s="3" t="s">
        <v>17</v>
      </c>
      <c r="D3107" s="3" t="s">
        <v>25</v>
      </c>
      <c r="G3107" s="3" t="str">
        <f>IF(ISNUMBER(SEARCH("Sourcewatch",F3107)),"Sourcewatch",IF(ISNUMBER(SEARCH("desmog",F3107)),"Desmog",IF(ISNUMBER(SEARCH("Exxon",F3107)),"Exxonsecrets",IF(ISNUMBER(SEARCH("wikipedia",F3107)),"Wikipedia",IF(ISNUMBER(SEARCH("greenpeace",F3107)),"Greenpeace",IF(ISNUMBER(SEARCH("Polluterwatch",F3107)),"Polluterwatch",IF(F3107="","","Other")))))))</f>
        <v/>
      </c>
      <c r="H3107">
        <f>LEN(B3107)</f>
        <v>14</v>
      </c>
    </row>
    <row r="3108" spans="1:9" ht="15.75" customHeight="1" x14ac:dyDescent="0.2">
      <c r="A3108" s="3" t="s">
        <v>3059</v>
      </c>
      <c r="B3108" s="3" t="s">
        <v>3059</v>
      </c>
      <c r="C3108" s="3" t="s">
        <v>25</v>
      </c>
      <c r="D3108" s="3" t="s">
        <v>17</v>
      </c>
      <c r="F3108" s="3" t="s">
        <v>17</v>
      </c>
      <c r="G3108" s="3" t="str">
        <f>IF(ISNUMBER(SEARCH("Sourcewatch",F3108)),"Sourcewatch",IF(ISNUMBER(SEARCH("desmog",F3108)),"Desmog",IF(ISNUMBER(SEARCH("Exxon",F3108)),"Exxonsecrets",IF(ISNUMBER(SEARCH("wikipedia",F3108)),"Wikipedia",IF(ISNUMBER(SEARCH("greenpeace",F3108)),"Greenpeace",IF(ISNUMBER(SEARCH("Polluterwatch",F3108)),"Polluterwatch",IF(F3108="","","Other")))))))</f>
        <v/>
      </c>
      <c r="H3108">
        <f>LEN(B3108)</f>
        <v>15</v>
      </c>
    </row>
    <row r="3109" spans="1:9" ht="15.75" customHeight="1" x14ac:dyDescent="0.2">
      <c r="A3109" s="3" t="s">
        <v>3060</v>
      </c>
      <c r="B3109" s="3" t="s">
        <v>3060</v>
      </c>
      <c r="C3109" s="3" t="s">
        <v>25</v>
      </c>
      <c r="D3109" s="3" t="s">
        <v>17</v>
      </c>
      <c r="F3109" s="3" t="s">
        <v>17</v>
      </c>
      <c r="G3109" s="3" t="str">
        <f>IF(ISNUMBER(SEARCH("Sourcewatch",F3109)),"Sourcewatch",IF(ISNUMBER(SEARCH("desmog",F3109)),"Desmog",IF(ISNUMBER(SEARCH("Exxon",F3109)),"Exxonsecrets",IF(ISNUMBER(SEARCH("wikipedia",F3109)),"Wikipedia",IF(ISNUMBER(SEARCH("greenpeace",F3109)),"Greenpeace",IF(ISNUMBER(SEARCH("Polluterwatch",F3109)),"Polluterwatch",IF(F3109="","","Other")))))))</f>
        <v/>
      </c>
      <c r="H3109">
        <f>LEN(B3109)</f>
        <v>15</v>
      </c>
    </row>
    <row r="3110" spans="1:9" ht="15.75" customHeight="1" x14ac:dyDescent="0.2">
      <c r="A3110" s="3" t="s">
        <v>3061</v>
      </c>
      <c r="B3110" s="3" t="s">
        <v>3061</v>
      </c>
      <c r="C3110" s="3" t="s">
        <v>17</v>
      </c>
      <c r="D3110" s="3" t="s">
        <v>25</v>
      </c>
      <c r="G3110" s="3" t="str">
        <f>IF(ISNUMBER(SEARCH("Sourcewatch",F3110)),"Sourcewatch",IF(ISNUMBER(SEARCH("desmog",F3110)),"Desmog",IF(ISNUMBER(SEARCH("Exxon",F3110)),"Exxonsecrets",IF(ISNUMBER(SEARCH("wikipedia",F3110)),"Wikipedia",IF(ISNUMBER(SEARCH("greenpeace",F3110)),"Greenpeace",IF(ISNUMBER(SEARCH("Polluterwatch",F3110)),"Polluterwatch",IF(F3110="","","Other")))))))</f>
        <v/>
      </c>
      <c r="H3110">
        <f>LEN(B3110)</f>
        <v>15</v>
      </c>
    </row>
    <row r="3111" spans="1:9" ht="15.75" customHeight="1" x14ac:dyDescent="0.2">
      <c r="A3111" s="11" t="s">
        <v>4563</v>
      </c>
      <c r="B3111" s="11" t="s">
        <v>4563</v>
      </c>
      <c r="C3111" t="s">
        <v>25</v>
      </c>
      <c r="D3111" t="s">
        <v>17</v>
      </c>
      <c r="G3111" s="3" t="str">
        <f>IF(ISNUMBER(SEARCH("Sourcewatch",F3111)),"Sourcewatch",IF(ISNUMBER(SEARCH("desmog",F3111)),"Desmog",IF(ISNUMBER(SEARCH("Exxon",F3111)),"Exxonsecrets",IF(ISNUMBER(SEARCH("wikipedia",F3111)),"Wikipedia",IF(ISNUMBER(SEARCH("greenpeace",F3111)),"Greenpeace",IF(ISNUMBER(SEARCH("Polluterwatch",F3111)),"Polluterwatch",IF(F3111="","","Other")))))))</f>
        <v/>
      </c>
      <c r="H3111">
        <f>LEN(B3111)</f>
        <v>4</v>
      </c>
      <c r="I3111" s="17" t="s">
        <v>25</v>
      </c>
    </row>
    <row r="3112" spans="1:9" ht="15.75" customHeight="1" x14ac:dyDescent="0.2">
      <c r="A3112" s="3" t="s">
        <v>3062</v>
      </c>
      <c r="B3112" s="3" t="s">
        <v>3062</v>
      </c>
      <c r="C3112" s="3" t="s">
        <v>25</v>
      </c>
      <c r="D3112" s="3" t="s">
        <v>17</v>
      </c>
      <c r="F3112" s="3" t="s">
        <v>17</v>
      </c>
      <c r="G3112" s="3" t="str">
        <f>IF(ISNUMBER(SEARCH("Sourcewatch",F3112)),"Sourcewatch",IF(ISNUMBER(SEARCH("desmog",F3112)),"Desmog",IF(ISNUMBER(SEARCH("Exxon",F3112)),"Exxonsecrets",IF(ISNUMBER(SEARCH("wikipedia",F3112)),"Wikipedia",IF(ISNUMBER(SEARCH("greenpeace",F3112)),"Greenpeace",IF(ISNUMBER(SEARCH("Polluterwatch",F3112)),"Polluterwatch",IF(F3112="","","Other")))))))</f>
        <v/>
      </c>
      <c r="H3112">
        <f>LEN(B3112)</f>
        <v>8</v>
      </c>
    </row>
    <row r="3113" spans="1:9" ht="15.75" customHeight="1" x14ac:dyDescent="0.2">
      <c r="A3113" s="11" t="s">
        <v>4356</v>
      </c>
      <c r="B3113" s="11" t="s">
        <v>4356</v>
      </c>
      <c r="C3113" t="s">
        <v>25</v>
      </c>
      <c r="D3113" t="s">
        <v>17</v>
      </c>
      <c r="G3113" s="3" t="str">
        <f>IF(ISNUMBER(SEARCH("Sourcewatch",F3113)),"Sourcewatch",IF(ISNUMBER(SEARCH("desmog",F3113)),"Desmog",IF(ISNUMBER(SEARCH("Exxon",F3113)),"Exxonsecrets",IF(ISNUMBER(SEARCH("wikipedia",F3113)),"Wikipedia",IF(ISNUMBER(SEARCH("greenpeace",F3113)),"Greenpeace",IF(ISNUMBER(SEARCH("Polluterwatch",F3113)),"Polluterwatch",IF(F3113="","","Other")))))))</f>
        <v/>
      </c>
      <c r="H3113">
        <f>LEN(B3113)</f>
        <v>10</v>
      </c>
      <c r="I3113" s="17" t="s">
        <v>25</v>
      </c>
    </row>
    <row r="3114" spans="1:9" ht="15.75" customHeight="1" x14ac:dyDescent="0.2">
      <c r="A3114" s="3" t="s">
        <v>3063</v>
      </c>
      <c r="B3114" s="3" t="s">
        <v>3063</v>
      </c>
      <c r="C3114" s="3" t="s">
        <v>25</v>
      </c>
      <c r="D3114" s="3" t="s">
        <v>17</v>
      </c>
      <c r="F3114" s="3" t="s">
        <v>17</v>
      </c>
      <c r="G3114" s="3" t="str">
        <f>IF(ISNUMBER(SEARCH("Sourcewatch",F3114)),"Sourcewatch",IF(ISNUMBER(SEARCH("desmog",F3114)),"Desmog",IF(ISNUMBER(SEARCH("Exxon",F3114)),"Exxonsecrets",IF(ISNUMBER(SEARCH("wikipedia",F3114)),"Wikipedia",IF(ISNUMBER(SEARCH("greenpeace",F3114)),"Greenpeace",IF(ISNUMBER(SEARCH("Polluterwatch",F3114)),"Polluterwatch",IF(F3114="","","Other")))))))</f>
        <v/>
      </c>
      <c r="H3114">
        <f>LEN(B3114)</f>
        <v>15</v>
      </c>
    </row>
    <row r="3115" spans="1:9" ht="15.75" customHeight="1" x14ac:dyDescent="0.2">
      <c r="A3115" s="3" t="s">
        <v>3064</v>
      </c>
      <c r="B3115" s="3" t="s">
        <v>3064</v>
      </c>
      <c r="C3115" s="3" t="s">
        <v>17</v>
      </c>
      <c r="D3115" s="3" t="s">
        <v>25</v>
      </c>
      <c r="G3115" s="3" t="str">
        <f>IF(ISNUMBER(SEARCH("Sourcewatch",F3115)),"Sourcewatch",IF(ISNUMBER(SEARCH("desmog",F3115)),"Desmog",IF(ISNUMBER(SEARCH("Exxon",F3115)),"Exxonsecrets",IF(ISNUMBER(SEARCH("wikipedia",F3115)),"Wikipedia",IF(ISNUMBER(SEARCH("greenpeace",F3115)),"Greenpeace",IF(ISNUMBER(SEARCH("Polluterwatch",F3115)),"Polluterwatch",IF(F3115="","","Other")))))))</f>
        <v/>
      </c>
      <c r="H3115">
        <f>LEN(B3115)</f>
        <v>16</v>
      </c>
    </row>
    <row r="3116" spans="1:9" ht="15.75" customHeight="1" x14ac:dyDescent="0.2">
      <c r="A3116" s="3" t="s">
        <v>3065</v>
      </c>
      <c r="B3116" s="3" t="s">
        <v>3065</v>
      </c>
      <c r="C3116" s="3" t="s">
        <v>25</v>
      </c>
      <c r="D3116" s="3" t="s">
        <v>17</v>
      </c>
      <c r="F3116" s="3" t="s">
        <v>17</v>
      </c>
      <c r="G3116" s="3" t="str">
        <f>IF(ISNUMBER(SEARCH("Sourcewatch",F3116)),"Sourcewatch",IF(ISNUMBER(SEARCH("desmog",F3116)),"Desmog",IF(ISNUMBER(SEARCH("Exxon",F3116)),"Exxonsecrets",IF(ISNUMBER(SEARCH("wikipedia",F3116)),"Wikipedia",IF(ISNUMBER(SEARCH("greenpeace",F3116)),"Greenpeace",IF(ISNUMBER(SEARCH("Polluterwatch",F3116)),"Polluterwatch",IF(F3116="","","Other")))))))</f>
        <v/>
      </c>
      <c r="H3116">
        <f>LEN(B3116)</f>
        <v>14</v>
      </c>
    </row>
    <row r="3117" spans="1:9" ht="15.75" customHeight="1" x14ac:dyDescent="0.2">
      <c r="A3117" s="3" t="s">
        <v>3066</v>
      </c>
      <c r="B3117" s="3" t="s">
        <v>3066</v>
      </c>
      <c r="C3117" s="3" t="s">
        <v>25</v>
      </c>
      <c r="D3117" s="3" t="s">
        <v>17</v>
      </c>
      <c r="F3117" s="3" t="s">
        <v>17</v>
      </c>
      <c r="G3117" s="3" t="str">
        <f>IF(ISNUMBER(SEARCH("Sourcewatch",F3117)),"Sourcewatch",IF(ISNUMBER(SEARCH("desmog",F3117)),"Desmog",IF(ISNUMBER(SEARCH("Exxon",F3117)),"Exxonsecrets",IF(ISNUMBER(SEARCH("wikipedia",F3117)),"Wikipedia",IF(ISNUMBER(SEARCH("greenpeace",F3117)),"Greenpeace",IF(ISNUMBER(SEARCH("Polluterwatch",F3117)),"Polluterwatch",IF(F3117="","","Other")))))))</f>
        <v/>
      </c>
      <c r="H3117">
        <f>LEN(B3117)</f>
        <v>6</v>
      </c>
    </row>
    <row r="3118" spans="1:9" ht="15.75" customHeight="1" x14ac:dyDescent="0.2">
      <c r="A3118" s="3" t="s">
        <v>3067</v>
      </c>
      <c r="B3118" s="3" t="s">
        <v>3067</v>
      </c>
      <c r="C3118" s="3" t="s">
        <v>25</v>
      </c>
      <c r="D3118" s="3" t="s">
        <v>17</v>
      </c>
      <c r="F3118" s="3" t="s">
        <v>17</v>
      </c>
      <c r="G3118" s="3" t="str">
        <f>IF(ISNUMBER(SEARCH("Sourcewatch",F3118)),"Sourcewatch",IF(ISNUMBER(SEARCH("desmog",F3118)),"Desmog",IF(ISNUMBER(SEARCH("Exxon",F3118)),"Exxonsecrets",IF(ISNUMBER(SEARCH("wikipedia",F3118)),"Wikipedia",IF(ISNUMBER(SEARCH("greenpeace",F3118)),"Greenpeace",IF(ISNUMBER(SEARCH("Polluterwatch",F3118)),"Polluterwatch",IF(F3118="","","Other")))))))</f>
        <v/>
      </c>
      <c r="H3118">
        <f>LEN(B3118)</f>
        <v>10</v>
      </c>
    </row>
    <row r="3119" spans="1:9" ht="15.75" customHeight="1" x14ac:dyDescent="0.2">
      <c r="A3119" s="3" t="s">
        <v>3068</v>
      </c>
      <c r="B3119" s="3" t="s">
        <v>3068</v>
      </c>
      <c r="C3119" s="3" t="s">
        <v>25</v>
      </c>
      <c r="D3119" s="3" t="s">
        <v>17</v>
      </c>
      <c r="F3119" s="3" t="s">
        <v>17</v>
      </c>
      <c r="G3119" s="3" t="str">
        <f>IF(ISNUMBER(SEARCH("Sourcewatch",F3119)),"Sourcewatch",IF(ISNUMBER(SEARCH("desmog",F3119)),"Desmog",IF(ISNUMBER(SEARCH("Exxon",F3119)),"Exxonsecrets",IF(ISNUMBER(SEARCH("wikipedia",F3119)),"Wikipedia",IF(ISNUMBER(SEARCH("greenpeace",F3119)),"Greenpeace",IF(ISNUMBER(SEARCH("Polluterwatch",F3119)),"Polluterwatch",IF(F3119="","","Other")))))))</f>
        <v/>
      </c>
      <c r="H3119">
        <f>LEN(B3119)</f>
        <v>11</v>
      </c>
    </row>
    <row r="3120" spans="1:9" ht="15.75" customHeight="1" x14ac:dyDescent="0.2">
      <c r="A3120" s="3" t="s">
        <v>3069</v>
      </c>
      <c r="B3120" s="3" t="s">
        <v>3069</v>
      </c>
      <c r="C3120" s="3" t="s">
        <v>25</v>
      </c>
      <c r="D3120" s="3" t="s">
        <v>17</v>
      </c>
      <c r="F3120" s="3" t="s">
        <v>17</v>
      </c>
      <c r="G3120" s="3" t="str">
        <f>IF(ISNUMBER(SEARCH("Sourcewatch",F3120)),"Sourcewatch",IF(ISNUMBER(SEARCH("desmog",F3120)),"Desmog",IF(ISNUMBER(SEARCH("Exxon",F3120)),"Exxonsecrets",IF(ISNUMBER(SEARCH("wikipedia",F3120)),"Wikipedia",IF(ISNUMBER(SEARCH("greenpeace",F3120)),"Greenpeace",IF(ISNUMBER(SEARCH("Polluterwatch",F3120)),"Polluterwatch",IF(F3120="","","Other")))))))</f>
        <v/>
      </c>
      <c r="H3120">
        <f>LEN(B3120)</f>
        <v>7</v>
      </c>
    </row>
    <row r="3121" spans="1:9" ht="15.75" customHeight="1" x14ac:dyDescent="0.2">
      <c r="A3121" s="3" t="s">
        <v>3070</v>
      </c>
      <c r="B3121" s="3" t="s">
        <v>3070</v>
      </c>
      <c r="C3121" s="3" t="s">
        <v>25</v>
      </c>
      <c r="D3121" s="3" t="s">
        <v>17</v>
      </c>
      <c r="F3121" s="3" t="s">
        <v>17</v>
      </c>
      <c r="G3121" s="3" t="str">
        <f>IF(ISNUMBER(SEARCH("Sourcewatch",F3121)),"Sourcewatch",IF(ISNUMBER(SEARCH("desmog",F3121)),"Desmog",IF(ISNUMBER(SEARCH("Exxon",F3121)),"Exxonsecrets",IF(ISNUMBER(SEARCH("wikipedia",F3121)),"Wikipedia",IF(ISNUMBER(SEARCH("greenpeace",F3121)),"Greenpeace",IF(ISNUMBER(SEARCH("Polluterwatch",F3121)),"Polluterwatch",IF(F3121="","","Other")))))))</f>
        <v/>
      </c>
      <c r="H3121">
        <f>LEN(B3121)</f>
        <v>4</v>
      </c>
    </row>
    <row r="3122" spans="1:9" ht="15.75" customHeight="1" x14ac:dyDescent="0.2">
      <c r="A3122" s="11" t="s">
        <v>4441</v>
      </c>
      <c r="B3122" s="11" t="s">
        <v>4441</v>
      </c>
      <c r="C3122" t="s">
        <v>25</v>
      </c>
      <c r="D3122" t="s">
        <v>17</v>
      </c>
      <c r="G3122" s="3" t="str">
        <f>IF(ISNUMBER(SEARCH("Sourcewatch",F3122)),"Sourcewatch",IF(ISNUMBER(SEARCH("desmog",F3122)),"Desmog",IF(ISNUMBER(SEARCH("Exxon",F3122)),"Exxonsecrets",IF(ISNUMBER(SEARCH("wikipedia",F3122)),"Wikipedia",IF(ISNUMBER(SEARCH("greenpeace",F3122)),"Greenpeace",IF(ISNUMBER(SEARCH("Polluterwatch",F3122)),"Polluterwatch",IF(F3122="","","Other")))))))</f>
        <v/>
      </c>
      <c r="H3122">
        <f>LEN(B3122)</f>
        <v>11</v>
      </c>
      <c r="I3122" s="17" t="s">
        <v>25</v>
      </c>
    </row>
    <row r="3123" spans="1:9" ht="15.75" customHeight="1" x14ac:dyDescent="0.2">
      <c r="A3123" s="3" t="s">
        <v>3071</v>
      </c>
      <c r="B3123" s="3" t="s">
        <v>3071</v>
      </c>
      <c r="C3123" s="3" t="s">
        <v>17</v>
      </c>
      <c r="D3123" s="3" t="s">
        <v>17</v>
      </c>
      <c r="F3123" s="3" t="s">
        <v>3072</v>
      </c>
      <c r="G3123" s="3" t="str">
        <f>IF(ISNUMBER(SEARCH("Sourcewatch",F3123)),"Sourcewatch",IF(ISNUMBER(SEARCH("desmog",F3123)),"Desmog",IF(ISNUMBER(SEARCH("Exxon",F3123)),"Exxonsecrets",IF(ISNUMBER(SEARCH("wikipedia",F3123)),"Wikipedia",IF(ISNUMBER(SEARCH("greenpeace",F3123)),"Greenpeace",IF(ISNUMBER(SEARCH("Polluterwatch",F3123)),"Polluterwatch",IF(F3123="","","Other")))))))</f>
        <v>Sourcewatch</v>
      </c>
      <c r="H3123">
        <f>LEN(B3123)</f>
        <v>21</v>
      </c>
    </row>
    <row r="3124" spans="1:9" ht="15.75" customHeight="1" x14ac:dyDescent="0.2">
      <c r="A3124" s="3" t="s">
        <v>3073</v>
      </c>
      <c r="B3124" s="3" t="s">
        <v>3073</v>
      </c>
      <c r="C3124" s="3" t="s">
        <v>25</v>
      </c>
      <c r="D3124" s="3" t="s">
        <v>17</v>
      </c>
      <c r="F3124" s="3" t="s">
        <v>17</v>
      </c>
      <c r="G3124" s="3" t="str">
        <f>IF(ISNUMBER(SEARCH("Sourcewatch",F3124)),"Sourcewatch",IF(ISNUMBER(SEARCH("desmog",F3124)),"Desmog",IF(ISNUMBER(SEARCH("Exxon",F3124)),"Exxonsecrets",IF(ISNUMBER(SEARCH("wikipedia",F3124)),"Wikipedia",IF(ISNUMBER(SEARCH("greenpeace",F3124)),"Greenpeace",IF(ISNUMBER(SEARCH("Polluterwatch",F3124)),"Polluterwatch",IF(F3124="","","Other")))))))</f>
        <v/>
      </c>
      <c r="H3124">
        <f>LEN(B3124)</f>
        <v>8</v>
      </c>
    </row>
    <row r="3125" spans="1:9" ht="15.75" customHeight="1" x14ac:dyDescent="0.2">
      <c r="A3125" s="3" t="s">
        <v>3074</v>
      </c>
      <c r="B3125" s="3" t="s">
        <v>3074</v>
      </c>
      <c r="C3125" s="3" t="s">
        <v>25</v>
      </c>
      <c r="D3125" s="3" t="s">
        <v>17</v>
      </c>
      <c r="F3125" s="3" t="s">
        <v>17</v>
      </c>
      <c r="G3125" s="3" t="str">
        <f>IF(ISNUMBER(SEARCH("Sourcewatch",F3125)),"Sourcewatch",IF(ISNUMBER(SEARCH("desmog",F3125)),"Desmog",IF(ISNUMBER(SEARCH("Exxon",F3125)),"Exxonsecrets",IF(ISNUMBER(SEARCH("wikipedia",F3125)),"Wikipedia",IF(ISNUMBER(SEARCH("greenpeace",F3125)),"Greenpeace",IF(ISNUMBER(SEARCH("Polluterwatch",F3125)),"Polluterwatch",IF(F3125="","","Other")))))))</f>
        <v/>
      </c>
      <c r="H3125">
        <f>LEN(B3125)</f>
        <v>15</v>
      </c>
    </row>
    <row r="3126" spans="1:9" ht="15.75" customHeight="1" x14ac:dyDescent="0.2">
      <c r="A3126" s="11" t="s">
        <v>4407</v>
      </c>
      <c r="B3126" s="11" t="s">
        <v>4407</v>
      </c>
      <c r="C3126" t="s">
        <v>25</v>
      </c>
      <c r="D3126" t="s">
        <v>17</v>
      </c>
      <c r="G3126" s="3" t="str">
        <f>IF(ISNUMBER(SEARCH("Sourcewatch",F3126)),"Sourcewatch",IF(ISNUMBER(SEARCH("desmog",F3126)),"Desmog",IF(ISNUMBER(SEARCH("Exxon",F3126)),"Exxonsecrets",IF(ISNUMBER(SEARCH("wikipedia",F3126)),"Wikipedia",IF(ISNUMBER(SEARCH("greenpeace",F3126)),"Greenpeace",IF(ISNUMBER(SEARCH("Polluterwatch",F3126)),"Polluterwatch",IF(F3126="","","Other")))))))</f>
        <v/>
      </c>
      <c r="H3126">
        <f>LEN(B3126)</f>
        <v>6</v>
      </c>
      <c r="I3126" s="17" t="s">
        <v>25</v>
      </c>
    </row>
    <row r="3127" spans="1:9" ht="15.75" customHeight="1" x14ac:dyDescent="0.2">
      <c r="A3127" s="3" t="s">
        <v>3075</v>
      </c>
      <c r="B3127" s="3" t="s">
        <v>3075</v>
      </c>
      <c r="C3127" s="3" t="s">
        <v>17</v>
      </c>
      <c r="D3127" s="3" t="s">
        <v>25</v>
      </c>
      <c r="G3127" s="3" t="str">
        <f>IF(ISNUMBER(SEARCH("Sourcewatch",F3127)),"Sourcewatch",IF(ISNUMBER(SEARCH("desmog",F3127)),"Desmog",IF(ISNUMBER(SEARCH("Exxon",F3127)),"Exxonsecrets",IF(ISNUMBER(SEARCH("wikipedia",F3127)),"Wikipedia",IF(ISNUMBER(SEARCH("greenpeace",F3127)),"Greenpeace",IF(ISNUMBER(SEARCH("Polluterwatch",F3127)),"Polluterwatch",IF(F3127="","","Other")))))))</f>
        <v/>
      </c>
      <c r="H3127">
        <f>LEN(B3127)</f>
        <v>15</v>
      </c>
    </row>
    <row r="3128" spans="1:9" ht="15.75" customHeight="1" x14ac:dyDescent="0.2">
      <c r="A3128" s="3" t="s">
        <v>3076</v>
      </c>
      <c r="B3128" s="3" t="s">
        <v>3076</v>
      </c>
      <c r="C3128" s="3" t="s">
        <v>17</v>
      </c>
      <c r="D3128" s="3" t="s">
        <v>25</v>
      </c>
      <c r="G3128" s="3" t="str">
        <f>IF(ISNUMBER(SEARCH("Sourcewatch",F3128)),"Sourcewatch",IF(ISNUMBER(SEARCH("desmog",F3128)),"Desmog",IF(ISNUMBER(SEARCH("Exxon",F3128)),"Exxonsecrets",IF(ISNUMBER(SEARCH("wikipedia",F3128)),"Wikipedia",IF(ISNUMBER(SEARCH("greenpeace",F3128)),"Greenpeace",IF(ISNUMBER(SEARCH("Polluterwatch",F3128)),"Polluterwatch",IF(F3128="","","Other")))))))</f>
        <v/>
      </c>
      <c r="H3128">
        <f>LEN(B3128)</f>
        <v>32</v>
      </c>
    </row>
    <row r="3129" spans="1:9" ht="15.75" customHeight="1" x14ac:dyDescent="0.2">
      <c r="A3129" s="3" t="s">
        <v>3077</v>
      </c>
      <c r="B3129" s="3" t="s">
        <v>3077</v>
      </c>
      <c r="C3129" s="3" t="s">
        <v>25</v>
      </c>
      <c r="D3129" s="3" t="s">
        <v>17</v>
      </c>
      <c r="F3129" s="3" t="s">
        <v>17</v>
      </c>
      <c r="G3129" s="3" t="str">
        <f>IF(ISNUMBER(SEARCH("Sourcewatch",F3129)),"Sourcewatch",IF(ISNUMBER(SEARCH("desmog",F3129)),"Desmog",IF(ISNUMBER(SEARCH("Exxon",F3129)),"Exxonsecrets",IF(ISNUMBER(SEARCH("wikipedia",F3129)),"Wikipedia",IF(ISNUMBER(SEARCH("greenpeace",F3129)),"Greenpeace",IF(ISNUMBER(SEARCH("Polluterwatch",F3129)),"Polluterwatch",IF(F3129="","","Other")))))))</f>
        <v/>
      </c>
      <c r="H3129">
        <f>LEN(B3129)</f>
        <v>12</v>
      </c>
    </row>
    <row r="3130" spans="1:9" ht="15.75" customHeight="1" x14ac:dyDescent="0.2">
      <c r="A3130" s="3" t="s">
        <v>3078</v>
      </c>
      <c r="B3130" s="3" t="s">
        <v>3078</v>
      </c>
      <c r="C3130" s="3" t="s">
        <v>17</v>
      </c>
      <c r="D3130" s="3" t="s">
        <v>17</v>
      </c>
      <c r="E3130" s="3" t="s">
        <v>27</v>
      </c>
      <c r="F3130" s="3" t="s">
        <v>17</v>
      </c>
      <c r="G3130" s="3" t="str">
        <f>IF(ISNUMBER(SEARCH("Sourcewatch",F3130)),"Sourcewatch",IF(ISNUMBER(SEARCH("desmog",F3130)),"Desmog",IF(ISNUMBER(SEARCH("Exxon",F3130)),"Exxonsecrets",IF(ISNUMBER(SEARCH("wikipedia",F3130)),"Wikipedia",IF(ISNUMBER(SEARCH("greenpeace",F3130)),"Greenpeace",IF(ISNUMBER(SEARCH("Polluterwatch",F3130)),"Polluterwatch",IF(F3130="","","Other")))))))</f>
        <v/>
      </c>
      <c r="H3130">
        <f>LEN(B3130)</f>
        <v>31</v>
      </c>
    </row>
    <row r="3131" spans="1:9" ht="15.75" customHeight="1" x14ac:dyDescent="0.2">
      <c r="A3131" s="3" t="s">
        <v>3079</v>
      </c>
      <c r="B3131" s="3" t="s">
        <v>3079</v>
      </c>
      <c r="C3131" s="3" t="s">
        <v>25</v>
      </c>
      <c r="D3131" s="3" t="s">
        <v>17</v>
      </c>
      <c r="F3131" s="3" t="s">
        <v>17</v>
      </c>
      <c r="G3131" s="3" t="str">
        <f>IF(ISNUMBER(SEARCH("Sourcewatch",F3131)),"Sourcewatch",IF(ISNUMBER(SEARCH("desmog",F3131)),"Desmog",IF(ISNUMBER(SEARCH("Exxon",F3131)),"Exxonsecrets",IF(ISNUMBER(SEARCH("wikipedia",F3131)),"Wikipedia",IF(ISNUMBER(SEARCH("greenpeace",F3131)),"Greenpeace",IF(ISNUMBER(SEARCH("Polluterwatch",F3131)),"Polluterwatch",IF(F3131="","","Other")))))))</f>
        <v/>
      </c>
      <c r="H3131">
        <f>LEN(B3131)</f>
        <v>17</v>
      </c>
    </row>
    <row r="3132" spans="1:9" ht="15.75" customHeight="1" x14ac:dyDescent="0.2">
      <c r="A3132" s="3" t="s">
        <v>3080</v>
      </c>
      <c r="B3132" s="3" t="s">
        <v>3080</v>
      </c>
      <c r="C3132" s="3" t="s">
        <v>17</v>
      </c>
      <c r="D3132" s="3" t="s">
        <v>25</v>
      </c>
      <c r="G3132" s="3" t="str">
        <f>IF(ISNUMBER(SEARCH("Sourcewatch",F3132)),"Sourcewatch",IF(ISNUMBER(SEARCH("desmog",F3132)),"Desmog",IF(ISNUMBER(SEARCH("Exxon",F3132)),"Exxonsecrets",IF(ISNUMBER(SEARCH("wikipedia",F3132)),"Wikipedia",IF(ISNUMBER(SEARCH("greenpeace",F3132)),"Greenpeace",IF(ISNUMBER(SEARCH("Polluterwatch",F3132)),"Polluterwatch",IF(F3132="","","Other")))))))</f>
        <v/>
      </c>
      <c r="H3132">
        <f>LEN(B3132)</f>
        <v>24</v>
      </c>
    </row>
    <row r="3133" spans="1:9" ht="15.75" customHeight="1" x14ac:dyDescent="0.2">
      <c r="A3133" s="3" t="s">
        <v>3081</v>
      </c>
      <c r="B3133" s="3" t="s">
        <v>3081</v>
      </c>
      <c r="C3133" s="3" t="s">
        <v>25</v>
      </c>
      <c r="D3133" s="3" t="s">
        <v>17</v>
      </c>
      <c r="F3133" s="3" t="s">
        <v>17</v>
      </c>
      <c r="G3133" s="3" t="str">
        <f>IF(ISNUMBER(SEARCH("Sourcewatch",F3133)),"Sourcewatch",IF(ISNUMBER(SEARCH("desmog",F3133)),"Desmog",IF(ISNUMBER(SEARCH("Exxon",F3133)),"Exxonsecrets",IF(ISNUMBER(SEARCH("wikipedia",F3133)),"Wikipedia",IF(ISNUMBER(SEARCH("greenpeace",F3133)),"Greenpeace",IF(ISNUMBER(SEARCH("Polluterwatch",F3133)),"Polluterwatch",IF(F3133="","","Other")))))))</f>
        <v/>
      </c>
      <c r="H3133">
        <f>LEN(B3133)</f>
        <v>17</v>
      </c>
    </row>
    <row r="3134" spans="1:9" ht="15.75" customHeight="1" x14ac:dyDescent="0.2">
      <c r="A3134" s="11" t="s">
        <v>4647</v>
      </c>
      <c r="B3134" s="11" t="s">
        <v>4647</v>
      </c>
      <c r="C3134" t="s">
        <v>25</v>
      </c>
      <c r="D3134" t="s">
        <v>17</v>
      </c>
      <c r="G3134" s="3" t="str">
        <f>IF(ISNUMBER(SEARCH("Sourcewatch",F3134)),"Sourcewatch",IF(ISNUMBER(SEARCH("desmog",F3134)),"Desmog",IF(ISNUMBER(SEARCH("Exxon",F3134)),"Exxonsecrets",IF(ISNUMBER(SEARCH("wikipedia",F3134)),"Wikipedia",IF(ISNUMBER(SEARCH("greenpeace",F3134)),"Greenpeace",IF(ISNUMBER(SEARCH("Polluterwatch",F3134)),"Polluterwatch",IF(F3134="","","Other")))))))</f>
        <v/>
      </c>
      <c r="H3134">
        <f>LEN(B3134)</f>
        <v>7</v>
      </c>
      <c r="I3134" s="17" t="s">
        <v>25</v>
      </c>
    </row>
    <row r="3135" spans="1:9" ht="15.75" customHeight="1" x14ac:dyDescent="0.2">
      <c r="A3135" s="3" t="s">
        <v>3082</v>
      </c>
      <c r="B3135" s="3" t="s">
        <v>3082</v>
      </c>
      <c r="C3135" s="3" t="s">
        <v>25</v>
      </c>
      <c r="D3135" s="3" t="s">
        <v>17</v>
      </c>
      <c r="F3135" s="3" t="s">
        <v>17</v>
      </c>
      <c r="G3135" s="3" t="str">
        <f>IF(ISNUMBER(SEARCH("Sourcewatch",F3135)),"Sourcewatch",IF(ISNUMBER(SEARCH("desmog",F3135)),"Desmog",IF(ISNUMBER(SEARCH("Exxon",F3135)),"Exxonsecrets",IF(ISNUMBER(SEARCH("wikipedia",F3135)),"Wikipedia",IF(ISNUMBER(SEARCH("greenpeace",F3135)),"Greenpeace",IF(ISNUMBER(SEARCH("Polluterwatch",F3135)),"Polluterwatch",IF(F3135="","","Other")))))))</f>
        <v/>
      </c>
      <c r="H3135">
        <f>LEN(B3135)</f>
        <v>16</v>
      </c>
    </row>
    <row r="3136" spans="1:9" ht="15.75" customHeight="1" x14ac:dyDescent="0.2">
      <c r="A3136" s="3" t="s">
        <v>3083</v>
      </c>
      <c r="B3136" s="3" t="s">
        <v>3083</v>
      </c>
      <c r="C3136" s="3" t="s">
        <v>25</v>
      </c>
      <c r="D3136" s="3" t="s">
        <v>17</v>
      </c>
      <c r="F3136" s="3" t="s">
        <v>17</v>
      </c>
      <c r="G3136" s="3" t="str">
        <f>IF(ISNUMBER(SEARCH("Sourcewatch",F3136)),"Sourcewatch",IF(ISNUMBER(SEARCH("desmog",F3136)),"Desmog",IF(ISNUMBER(SEARCH("Exxon",F3136)),"Exxonsecrets",IF(ISNUMBER(SEARCH("wikipedia",F3136)),"Wikipedia",IF(ISNUMBER(SEARCH("greenpeace",F3136)),"Greenpeace",IF(ISNUMBER(SEARCH("Polluterwatch",F3136)),"Polluterwatch",IF(F3136="","","Other")))))))</f>
        <v/>
      </c>
      <c r="H3136">
        <f>LEN(B3136)</f>
        <v>9</v>
      </c>
    </row>
    <row r="3137" spans="1:9" ht="15.75" customHeight="1" x14ac:dyDescent="0.2">
      <c r="A3137" s="3" t="s">
        <v>3084</v>
      </c>
      <c r="B3137" s="3" t="s">
        <v>3084</v>
      </c>
      <c r="C3137" s="3" t="s">
        <v>25</v>
      </c>
      <c r="D3137" s="3" t="s">
        <v>17</v>
      </c>
      <c r="F3137" s="3" t="s">
        <v>17</v>
      </c>
      <c r="G3137" s="3" t="str">
        <f>IF(ISNUMBER(SEARCH("Sourcewatch",F3137)),"Sourcewatch",IF(ISNUMBER(SEARCH("desmog",F3137)),"Desmog",IF(ISNUMBER(SEARCH("Exxon",F3137)),"Exxonsecrets",IF(ISNUMBER(SEARCH("wikipedia",F3137)),"Wikipedia",IF(ISNUMBER(SEARCH("greenpeace",F3137)),"Greenpeace",IF(ISNUMBER(SEARCH("Polluterwatch",F3137)),"Polluterwatch",IF(F3137="","","Other")))))))</f>
        <v/>
      </c>
      <c r="H3137">
        <f>LEN(B3137)</f>
        <v>16</v>
      </c>
    </row>
    <row r="3138" spans="1:9" ht="15.75" customHeight="1" x14ac:dyDescent="0.2">
      <c r="A3138" s="3" t="s">
        <v>3085</v>
      </c>
      <c r="B3138" s="3" t="s">
        <v>3085</v>
      </c>
      <c r="C3138" s="3" t="s">
        <v>25</v>
      </c>
      <c r="D3138" s="3" t="s">
        <v>17</v>
      </c>
      <c r="F3138" s="3" t="s">
        <v>17</v>
      </c>
      <c r="G3138" s="3" t="str">
        <f>IF(ISNUMBER(SEARCH("Sourcewatch",F3138)),"Sourcewatch",IF(ISNUMBER(SEARCH("desmog",F3138)),"Desmog",IF(ISNUMBER(SEARCH("Exxon",F3138)),"Exxonsecrets",IF(ISNUMBER(SEARCH("wikipedia",F3138)),"Wikipedia",IF(ISNUMBER(SEARCH("greenpeace",F3138)),"Greenpeace",IF(ISNUMBER(SEARCH("Polluterwatch",F3138)),"Polluterwatch",IF(F3138="","","Other")))))))</f>
        <v/>
      </c>
      <c r="H3138">
        <f>LEN(B3138)</f>
        <v>14</v>
      </c>
    </row>
    <row r="3139" spans="1:9" ht="15.75" customHeight="1" x14ac:dyDescent="0.2">
      <c r="A3139" s="3" t="s">
        <v>3086</v>
      </c>
      <c r="B3139" s="3" t="s">
        <v>3086</v>
      </c>
      <c r="C3139" s="3" t="s">
        <v>25</v>
      </c>
      <c r="D3139" s="3" t="s">
        <v>17</v>
      </c>
      <c r="F3139" s="3" t="s">
        <v>17</v>
      </c>
      <c r="G3139" s="3" t="str">
        <f>IF(ISNUMBER(SEARCH("Sourcewatch",F3139)),"Sourcewatch",IF(ISNUMBER(SEARCH("desmog",F3139)),"Desmog",IF(ISNUMBER(SEARCH("Exxon",F3139)),"Exxonsecrets",IF(ISNUMBER(SEARCH("wikipedia",F3139)),"Wikipedia",IF(ISNUMBER(SEARCH("greenpeace",F3139)),"Greenpeace",IF(ISNUMBER(SEARCH("Polluterwatch",F3139)),"Polluterwatch",IF(F3139="","","Other")))))))</f>
        <v/>
      </c>
      <c r="H3139">
        <f>LEN(B3139)</f>
        <v>9</v>
      </c>
    </row>
    <row r="3140" spans="1:9" ht="15.75" customHeight="1" x14ac:dyDescent="0.2">
      <c r="A3140" s="3" t="s">
        <v>3087</v>
      </c>
      <c r="B3140" s="3" t="s">
        <v>3087</v>
      </c>
      <c r="C3140" s="3" t="s">
        <v>25</v>
      </c>
      <c r="D3140" s="3" t="s">
        <v>17</v>
      </c>
      <c r="F3140" s="3" t="s">
        <v>17</v>
      </c>
      <c r="G3140" s="3" t="str">
        <f>IF(ISNUMBER(SEARCH("Sourcewatch",F3140)),"Sourcewatch",IF(ISNUMBER(SEARCH("desmog",F3140)),"Desmog",IF(ISNUMBER(SEARCH("Exxon",F3140)),"Exxonsecrets",IF(ISNUMBER(SEARCH("wikipedia",F3140)),"Wikipedia",IF(ISNUMBER(SEARCH("greenpeace",F3140)),"Greenpeace",IF(ISNUMBER(SEARCH("Polluterwatch",F3140)),"Polluterwatch",IF(F3140="","","Other")))))))</f>
        <v/>
      </c>
      <c r="H3140">
        <f>LEN(B3140)</f>
        <v>15</v>
      </c>
    </row>
    <row r="3141" spans="1:9" ht="15.75" customHeight="1" x14ac:dyDescent="0.2">
      <c r="A3141" s="11" t="s">
        <v>4270</v>
      </c>
      <c r="B3141" s="11" t="s">
        <v>4270</v>
      </c>
      <c r="C3141" t="s">
        <v>25</v>
      </c>
      <c r="D3141" t="s">
        <v>17</v>
      </c>
      <c r="G3141" s="3" t="str">
        <f>IF(ISNUMBER(SEARCH("Sourcewatch",F3141)),"Sourcewatch",IF(ISNUMBER(SEARCH("desmog",F3141)),"Desmog",IF(ISNUMBER(SEARCH("Exxon",F3141)),"Exxonsecrets",IF(ISNUMBER(SEARCH("wikipedia",F3141)),"Wikipedia",IF(ISNUMBER(SEARCH("greenpeace",F3141)),"Greenpeace",IF(ISNUMBER(SEARCH("Polluterwatch",F3141)),"Polluterwatch",IF(F3141="","","Other")))))))</f>
        <v/>
      </c>
      <c r="H3141">
        <f>LEN(B3141)</f>
        <v>8</v>
      </c>
      <c r="I3141" s="17" t="s">
        <v>25</v>
      </c>
    </row>
    <row r="3142" spans="1:9" ht="15.75" customHeight="1" x14ac:dyDescent="0.2">
      <c r="A3142" s="3" t="s">
        <v>3088</v>
      </c>
      <c r="B3142" s="3" t="s">
        <v>3088</v>
      </c>
      <c r="C3142" s="3" t="s">
        <v>25</v>
      </c>
      <c r="D3142" s="3" t="s">
        <v>17</v>
      </c>
      <c r="F3142" s="3" t="s">
        <v>17</v>
      </c>
      <c r="G3142" s="3" t="str">
        <f>IF(ISNUMBER(SEARCH("Sourcewatch",F3142)),"Sourcewatch",IF(ISNUMBER(SEARCH("desmog",F3142)),"Desmog",IF(ISNUMBER(SEARCH("Exxon",F3142)),"Exxonsecrets",IF(ISNUMBER(SEARCH("wikipedia",F3142)),"Wikipedia",IF(ISNUMBER(SEARCH("greenpeace",F3142)),"Greenpeace",IF(ISNUMBER(SEARCH("Polluterwatch",F3142)),"Polluterwatch",IF(F3142="","","Other")))))))</f>
        <v/>
      </c>
      <c r="H3142">
        <f>LEN(B3142)</f>
        <v>16</v>
      </c>
    </row>
    <row r="3143" spans="1:9" ht="15.75" customHeight="1" x14ac:dyDescent="0.2">
      <c r="A3143" s="3" t="s">
        <v>3089</v>
      </c>
      <c r="B3143" s="3" t="s">
        <v>3089</v>
      </c>
      <c r="C3143" s="3" t="s">
        <v>25</v>
      </c>
      <c r="D3143" s="3" t="s">
        <v>17</v>
      </c>
      <c r="F3143" s="3" t="s">
        <v>17</v>
      </c>
      <c r="G3143" s="3" t="str">
        <f>IF(ISNUMBER(SEARCH("Sourcewatch",F3143)),"Sourcewatch",IF(ISNUMBER(SEARCH("desmog",F3143)),"Desmog",IF(ISNUMBER(SEARCH("Exxon",F3143)),"Exxonsecrets",IF(ISNUMBER(SEARCH("wikipedia",F3143)),"Wikipedia",IF(ISNUMBER(SEARCH("greenpeace",F3143)),"Greenpeace",IF(ISNUMBER(SEARCH("Polluterwatch",F3143)),"Polluterwatch",IF(F3143="","","Other")))))))</f>
        <v/>
      </c>
      <c r="H3143">
        <f>LEN(B3143)</f>
        <v>17</v>
      </c>
    </row>
    <row r="3144" spans="1:9" ht="15.75" customHeight="1" x14ac:dyDescent="0.2">
      <c r="A3144" s="3" t="s">
        <v>3090</v>
      </c>
      <c r="B3144" s="3" t="s">
        <v>3090</v>
      </c>
      <c r="C3144" s="3" t="s">
        <v>25</v>
      </c>
      <c r="D3144" s="3" t="s">
        <v>17</v>
      </c>
      <c r="F3144" s="3" t="s">
        <v>17</v>
      </c>
      <c r="G3144" s="3" t="str">
        <f>IF(ISNUMBER(SEARCH("Sourcewatch",F3144)),"Sourcewatch",IF(ISNUMBER(SEARCH("desmog",F3144)),"Desmog",IF(ISNUMBER(SEARCH("Exxon",F3144)),"Exxonsecrets",IF(ISNUMBER(SEARCH("wikipedia",F3144)),"Wikipedia",IF(ISNUMBER(SEARCH("greenpeace",F3144)),"Greenpeace",IF(ISNUMBER(SEARCH("Polluterwatch",F3144)),"Polluterwatch",IF(F3144="","","Other")))))))</f>
        <v/>
      </c>
      <c r="H3144">
        <f>LEN(B3144)</f>
        <v>6</v>
      </c>
    </row>
    <row r="3145" spans="1:9" ht="15.75" customHeight="1" x14ac:dyDescent="0.2">
      <c r="A3145" s="3" t="s">
        <v>3091</v>
      </c>
      <c r="B3145" s="3" t="s">
        <v>3091</v>
      </c>
      <c r="C3145" s="3" t="s">
        <v>17</v>
      </c>
      <c r="D3145" s="3" t="s">
        <v>17</v>
      </c>
      <c r="F3145" s="3" t="s">
        <v>17</v>
      </c>
      <c r="G3145" s="3" t="str">
        <f>IF(ISNUMBER(SEARCH("Sourcewatch",F3145)),"Sourcewatch",IF(ISNUMBER(SEARCH("desmog",F3145)),"Desmog",IF(ISNUMBER(SEARCH("Exxon",F3145)),"Exxonsecrets",IF(ISNUMBER(SEARCH("wikipedia",F3145)),"Wikipedia",IF(ISNUMBER(SEARCH("greenpeace",F3145)),"Greenpeace",IF(ISNUMBER(SEARCH("Polluterwatch",F3145)),"Polluterwatch",IF(F3145="","","Other")))))))</f>
        <v/>
      </c>
      <c r="H3145">
        <f>LEN(B3145)</f>
        <v>33</v>
      </c>
    </row>
    <row r="3146" spans="1:9" ht="15.75" customHeight="1" x14ac:dyDescent="0.2">
      <c r="A3146" s="3" t="s">
        <v>3092</v>
      </c>
      <c r="B3146" s="3" t="s">
        <v>3092</v>
      </c>
      <c r="D3146" s="3" t="s">
        <v>25</v>
      </c>
      <c r="G3146" s="3" t="str">
        <f>IF(ISNUMBER(SEARCH("Sourcewatch",F3146)),"Sourcewatch",IF(ISNUMBER(SEARCH("desmog",F3146)),"Desmog",IF(ISNUMBER(SEARCH("Exxon",F3146)),"Exxonsecrets",IF(ISNUMBER(SEARCH("wikipedia",F3146)),"Wikipedia",IF(ISNUMBER(SEARCH("greenpeace",F3146)),"Greenpeace",IF(ISNUMBER(SEARCH("Polluterwatch",F3146)),"Polluterwatch",IF(F3146="","","Other")))))))</f>
        <v/>
      </c>
      <c r="H3146">
        <f>LEN(B3146)</f>
        <v>22</v>
      </c>
    </row>
    <row r="3147" spans="1:9" ht="15.75" customHeight="1" x14ac:dyDescent="0.2">
      <c r="A3147" s="3" t="s">
        <v>3093</v>
      </c>
      <c r="B3147" s="3" t="s">
        <v>3093</v>
      </c>
      <c r="C3147" s="3" t="s">
        <v>25</v>
      </c>
      <c r="D3147" s="3" t="s">
        <v>17</v>
      </c>
      <c r="F3147" s="3" t="s">
        <v>17</v>
      </c>
      <c r="G3147" s="3" t="str">
        <f>IF(ISNUMBER(SEARCH("Sourcewatch",F3147)),"Sourcewatch",IF(ISNUMBER(SEARCH("desmog",F3147)),"Desmog",IF(ISNUMBER(SEARCH("Exxon",F3147)),"Exxonsecrets",IF(ISNUMBER(SEARCH("wikipedia",F3147)),"Wikipedia",IF(ISNUMBER(SEARCH("greenpeace",F3147)),"Greenpeace",IF(ISNUMBER(SEARCH("Polluterwatch",F3147)),"Polluterwatch",IF(F3147="","","Other")))))))</f>
        <v/>
      </c>
      <c r="H3147">
        <f>LEN(B3147)</f>
        <v>15</v>
      </c>
    </row>
    <row r="3148" spans="1:9" ht="15.75" customHeight="1" x14ac:dyDescent="0.2">
      <c r="A3148" s="3" t="s">
        <v>3094</v>
      </c>
      <c r="B3148" s="3" t="s">
        <v>3094</v>
      </c>
      <c r="C3148" s="3" t="s">
        <v>17</v>
      </c>
      <c r="D3148" s="3" t="s">
        <v>25</v>
      </c>
      <c r="G3148" s="3" t="str">
        <f>IF(ISNUMBER(SEARCH("Sourcewatch",F3148)),"Sourcewatch",IF(ISNUMBER(SEARCH("desmog",F3148)),"Desmog",IF(ISNUMBER(SEARCH("Exxon",F3148)),"Exxonsecrets",IF(ISNUMBER(SEARCH("wikipedia",F3148)),"Wikipedia",IF(ISNUMBER(SEARCH("greenpeace",F3148)),"Greenpeace",IF(ISNUMBER(SEARCH("Polluterwatch",F3148)),"Polluterwatch",IF(F3148="","","Other")))))))</f>
        <v/>
      </c>
      <c r="H3148">
        <f>LEN(B3148)</f>
        <v>16</v>
      </c>
    </row>
    <row r="3149" spans="1:9" ht="15.75" customHeight="1" x14ac:dyDescent="0.2">
      <c r="A3149" s="3" t="s">
        <v>3095</v>
      </c>
      <c r="B3149" s="3" t="s">
        <v>3095</v>
      </c>
      <c r="C3149" s="3" t="s">
        <v>17</v>
      </c>
      <c r="D3149" s="3" t="s">
        <v>25</v>
      </c>
      <c r="G3149" s="3" t="str">
        <f>IF(ISNUMBER(SEARCH("Sourcewatch",F3149)),"Sourcewatch",IF(ISNUMBER(SEARCH("desmog",F3149)),"Desmog",IF(ISNUMBER(SEARCH("Exxon",F3149)),"Exxonsecrets",IF(ISNUMBER(SEARCH("wikipedia",F3149)),"Wikipedia",IF(ISNUMBER(SEARCH("greenpeace",F3149)),"Greenpeace",IF(ISNUMBER(SEARCH("Polluterwatch",F3149)),"Polluterwatch",IF(F3149="","","Other")))))))</f>
        <v/>
      </c>
      <c r="H3149">
        <f>LEN(B3149)</f>
        <v>19</v>
      </c>
    </row>
    <row r="3150" spans="1:9" ht="15.75" customHeight="1" x14ac:dyDescent="0.2">
      <c r="A3150" s="3" t="s">
        <v>3096</v>
      </c>
      <c r="B3150" s="3" t="s">
        <v>3096</v>
      </c>
      <c r="C3150" s="3" t="s">
        <v>25</v>
      </c>
      <c r="D3150" s="3" t="s">
        <v>17</v>
      </c>
      <c r="F3150" s="3" t="s">
        <v>17</v>
      </c>
      <c r="G3150" s="3" t="str">
        <f>IF(ISNUMBER(SEARCH("Sourcewatch",F3150)),"Sourcewatch",IF(ISNUMBER(SEARCH("desmog",F3150)),"Desmog",IF(ISNUMBER(SEARCH("Exxon",F3150)),"Exxonsecrets",IF(ISNUMBER(SEARCH("wikipedia",F3150)),"Wikipedia",IF(ISNUMBER(SEARCH("greenpeace",F3150)),"Greenpeace",IF(ISNUMBER(SEARCH("Polluterwatch",F3150)),"Polluterwatch",IF(F3150="","","Other")))))))</f>
        <v/>
      </c>
      <c r="H3150">
        <f>LEN(B3150)</f>
        <v>15</v>
      </c>
    </row>
    <row r="3151" spans="1:9" ht="15.75" customHeight="1" x14ac:dyDescent="0.2">
      <c r="A3151" s="11" t="s">
        <v>4293</v>
      </c>
      <c r="B3151" s="11" t="s">
        <v>4293</v>
      </c>
      <c r="C3151" t="s">
        <v>25</v>
      </c>
      <c r="D3151" t="s">
        <v>17</v>
      </c>
      <c r="G3151" s="3" t="str">
        <f>IF(ISNUMBER(SEARCH("Sourcewatch",F3151)),"Sourcewatch",IF(ISNUMBER(SEARCH("desmog",F3151)),"Desmog",IF(ISNUMBER(SEARCH("Exxon",F3151)),"Exxonsecrets",IF(ISNUMBER(SEARCH("wikipedia",F3151)),"Wikipedia",IF(ISNUMBER(SEARCH("greenpeace",F3151)),"Greenpeace",IF(ISNUMBER(SEARCH("Polluterwatch",F3151)),"Polluterwatch",IF(F3151="","","Other")))))))</f>
        <v/>
      </c>
      <c r="H3151">
        <f>LEN(B3151)</f>
        <v>7</v>
      </c>
      <c r="I3151" s="17" t="s">
        <v>25</v>
      </c>
    </row>
    <row r="3152" spans="1:9" ht="15.75" customHeight="1" x14ac:dyDescent="0.2">
      <c r="A3152" s="3" t="s">
        <v>3097</v>
      </c>
      <c r="B3152" s="3" t="s">
        <v>3097</v>
      </c>
      <c r="C3152" s="3" t="s">
        <v>25</v>
      </c>
      <c r="D3152" s="3" t="s">
        <v>17</v>
      </c>
      <c r="F3152" s="3" t="s">
        <v>17</v>
      </c>
      <c r="G3152" s="3" t="str">
        <f>IF(ISNUMBER(SEARCH("Sourcewatch",F3152)),"Sourcewatch",IF(ISNUMBER(SEARCH("desmog",F3152)),"Desmog",IF(ISNUMBER(SEARCH("Exxon",F3152)),"Exxonsecrets",IF(ISNUMBER(SEARCH("wikipedia",F3152)),"Wikipedia",IF(ISNUMBER(SEARCH("greenpeace",F3152)),"Greenpeace",IF(ISNUMBER(SEARCH("Polluterwatch",F3152)),"Polluterwatch",IF(F3152="","","Other")))))))</f>
        <v/>
      </c>
      <c r="H3152">
        <f>LEN(B3152)</f>
        <v>9</v>
      </c>
    </row>
    <row r="3153" spans="1:9" ht="15.75" customHeight="1" x14ac:dyDescent="0.2">
      <c r="A3153" s="3" t="s">
        <v>3098</v>
      </c>
      <c r="B3153" s="3" t="s">
        <v>3098</v>
      </c>
      <c r="C3153" s="3" t="s">
        <v>25</v>
      </c>
      <c r="D3153" s="3" t="s">
        <v>17</v>
      </c>
      <c r="F3153" s="3" t="s">
        <v>17</v>
      </c>
      <c r="G3153" s="3" t="str">
        <f>IF(ISNUMBER(SEARCH("Sourcewatch",F3153)),"Sourcewatch",IF(ISNUMBER(SEARCH("desmog",F3153)),"Desmog",IF(ISNUMBER(SEARCH("Exxon",F3153)),"Exxonsecrets",IF(ISNUMBER(SEARCH("wikipedia",F3153)),"Wikipedia",IF(ISNUMBER(SEARCH("greenpeace",F3153)),"Greenpeace",IF(ISNUMBER(SEARCH("Polluterwatch",F3153)),"Polluterwatch",IF(F3153="","","Other")))))))</f>
        <v/>
      </c>
      <c r="H3153">
        <f>LEN(B3153)</f>
        <v>27</v>
      </c>
    </row>
    <row r="3154" spans="1:9" ht="15.75" customHeight="1" x14ac:dyDescent="0.2">
      <c r="A3154" s="3" t="s">
        <v>3099</v>
      </c>
      <c r="B3154" s="3" t="s">
        <v>3099</v>
      </c>
      <c r="C3154" s="3" t="s">
        <v>25</v>
      </c>
      <c r="D3154" s="3" t="s">
        <v>17</v>
      </c>
      <c r="F3154" s="3" t="s">
        <v>17</v>
      </c>
      <c r="G3154" s="3" t="str">
        <f>IF(ISNUMBER(SEARCH("Sourcewatch",F3154)),"Sourcewatch",IF(ISNUMBER(SEARCH("desmog",F3154)),"Desmog",IF(ISNUMBER(SEARCH("Exxon",F3154)),"Exxonsecrets",IF(ISNUMBER(SEARCH("wikipedia",F3154)),"Wikipedia",IF(ISNUMBER(SEARCH("greenpeace",F3154)),"Greenpeace",IF(ISNUMBER(SEARCH("Polluterwatch",F3154)),"Polluterwatch",IF(F3154="","","Other")))))))</f>
        <v/>
      </c>
      <c r="H3154">
        <f>LEN(B3154)</f>
        <v>18</v>
      </c>
    </row>
    <row r="3155" spans="1:9" ht="15.75" customHeight="1" x14ac:dyDescent="0.2">
      <c r="A3155" s="3" t="s">
        <v>3100</v>
      </c>
      <c r="B3155" s="3" t="s">
        <v>3100</v>
      </c>
      <c r="C3155" s="3" t="s">
        <v>25</v>
      </c>
      <c r="D3155" s="3" t="s">
        <v>17</v>
      </c>
      <c r="F3155" s="3" t="s">
        <v>17</v>
      </c>
      <c r="G3155" s="3" t="str">
        <f>IF(ISNUMBER(SEARCH("Sourcewatch",F3155)),"Sourcewatch",IF(ISNUMBER(SEARCH("desmog",F3155)),"Desmog",IF(ISNUMBER(SEARCH("Exxon",F3155)),"Exxonsecrets",IF(ISNUMBER(SEARCH("wikipedia",F3155)),"Wikipedia",IF(ISNUMBER(SEARCH("greenpeace",F3155)),"Greenpeace",IF(ISNUMBER(SEARCH("Polluterwatch",F3155)),"Polluterwatch",IF(F3155="","","Other")))))))</f>
        <v/>
      </c>
      <c r="H3155">
        <f>LEN(B3155)</f>
        <v>22</v>
      </c>
    </row>
    <row r="3156" spans="1:9" ht="15.75" customHeight="1" x14ac:dyDescent="0.2">
      <c r="A3156" s="3" t="s">
        <v>3101</v>
      </c>
      <c r="B3156" s="3" t="s">
        <v>3101</v>
      </c>
      <c r="C3156" s="3" t="s">
        <v>25</v>
      </c>
      <c r="D3156" s="3" t="s">
        <v>17</v>
      </c>
      <c r="F3156" s="3" t="s">
        <v>17</v>
      </c>
      <c r="G3156" s="3" t="str">
        <f>IF(ISNUMBER(SEARCH("Sourcewatch",F3156)),"Sourcewatch",IF(ISNUMBER(SEARCH("desmog",F3156)),"Desmog",IF(ISNUMBER(SEARCH("Exxon",F3156)),"Exxonsecrets",IF(ISNUMBER(SEARCH("wikipedia",F3156)),"Wikipedia",IF(ISNUMBER(SEARCH("greenpeace",F3156)),"Greenpeace",IF(ISNUMBER(SEARCH("Polluterwatch",F3156)),"Polluterwatch",IF(F3156="","","Other")))))))</f>
        <v/>
      </c>
      <c r="H3156">
        <f>LEN(B3156)</f>
        <v>10</v>
      </c>
    </row>
    <row r="3157" spans="1:9" ht="15.75" customHeight="1" x14ac:dyDescent="0.2">
      <c r="A3157" s="3" t="s">
        <v>3102</v>
      </c>
      <c r="B3157" s="3" t="s">
        <v>3102</v>
      </c>
      <c r="C3157" s="3" t="s">
        <v>25</v>
      </c>
      <c r="D3157" s="3" t="s">
        <v>17</v>
      </c>
      <c r="F3157" s="3" t="s">
        <v>17</v>
      </c>
      <c r="G3157" s="3" t="str">
        <f>IF(ISNUMBER(SEARCH("Sourcewatch",F3157)),"Sourcewatch",IF(ISNUMBER(SEARCH("desmog",F3157)),"Desmog",IF(ISNUMBER(SEARCH("Exxon",F3157)),"Exxonsecrets",IF(ISNUMBER(SEARCH("wikipedia",F3157)),"Wikipedia",IF(ISNUMBER(SEARCH("greenpeace",F3157)),"Greenpeace",IF(ISNUMBER(SEARCH("Polluterwatch",F3157)),"Polluterwatch",IF(F3157="","","Other")))))))</f>
        <v/>
      </c>
      <c r="H3157">
        <f>LEN(B3157)</f>
        <v>6</v>
      </c>
    </row>
    <row r="3158" spans="1:9" ht="15.75" customHeight="1" x14ac:dyDescent="0.2">
      <c r="A3158" s="3" t="s">
        <v>3103</v>
      </c>
      <c r="B3158" s="3" t="s">
        <v>3103</v>
      </c>
      <c r="D3158" s="3" t="s">
        <v>17</v>
      </c>
      <c r="E3158" s="3" t="s">
        <v>27</v>
      </c>
      <c r="F3158" s="3" t="s">
        <v>17</v>
      </c>
      <c r="G3158" s="3" t="str">
        <f>IF(ISNUMBER(SEARCH("Sourcewatch",F3158)),"Sourcewatch",IF(ISNUMBER(SEARCH("desmog",F3158)),"Desmog",IF(ISNUMBER(SEARCH("Exxon",F3158)),"Exxonsecrets",IF(ISNUMBER(SEARCH("wikipedia",F3158)),"Wikipedia",IF(ISNUMBER(SEARCH("greenpeace",F3158)),"Greenpeace",IF(ISNUMBER(SEARCH("Polluterwatch",F3158)),"Polluterwatch",IF(F3158="","","Other")))))))</f>
        <v/>
      </c>
      <c r="H3158">
        <f>LEN(B3158)</f>
        <v>23</v>
      </c>
    </row>
    <row r="3159" spans="1:9" ht="15.75" customHeight="1" x14ac:dyDescent="0.2">
      <c r="A3159" s="3" t="s">
        <v>3104</v>
      </c>
      <c r="B3159" s="3" t="s">
        <v>3104</v>
      </c>
      <c r="C3159" s="3" t="s">
        <v>17</v>
      </c>
      <c r="D3159" s="3" t="s">
        <v>25</v>
      </c>
      <c r="G3159" s="3" t="str">
        <f>IF(ISNUMBER(SEARCH("Sourcewatch",F3159)),"Sourcewatch",IF(ISNUMBER(SEARCH("desmog",F3159)),"Desmog",IF(ISNUMBER(SEARCH("Exxon",F3159)),"Exxonsecrets",IF(ISNUMBER(SEARCH("wikipedia",F3159)),"Wikipedia",IF(ISNUMBER(SEARCH("greenpeace",F3159)),"Greenpeace",IF(ISNUMBER(SEARCH("Polluterwatch",F3159)),"Polluterwatch",IF(F3159="","","Other")))))))</f>
        <v/>
      </c>
      <c r="H3159">
        <f>LEN(B3159)</f>
        <v>34</v>
      </c>
    </row>
    <row r="3160" spans="1:9" ht="15.75" customHeight="1" x14ac:dyDescent="0.2">
      <c r="A3160" s="3" t="s">
        <v>3105</v>
      </c>
      <c r="B3160" s="3" t="s">
        <v>3105</v>
      </c>
      <c r="C3160" s="3" t="s">
        <v>25</v>
      </c>
      <c r="D3160" s="3" t="s">
        <v>17</v>
      </c>
      <c r="F3160" s="3" t="s">
        <v>17</v>
      </c>
      <c r="G3160" s="3" t="str">
        <f>IF(ISNUMBER(SEARCH("Sourcewatch",F3160)),"Sourcewatch",IF(ISNUMBER(SEARCH("desmog",F3160)),"Desmog",IF(ISNUMBER(SEARCH("Exxon",F3160)),"Exxonsecrets",IF(ISNUMBER(SEARCH("wikipedia",F3160)),"Wikipedia",IF(ISNUMBER(SEARCH("greenpeace",F3160)),"Greenpeace",IF(ISNUMBER(SEARCH("Polluterwatch",F3160)),"Polluterwatch",IF(F3160="","","Other")))))))</f>
        <v/>
      </c>
      <c r="H3160">
        <f>LEN(B3160)</f>
        <v>15</v>
      </c>
    </row>
    <row r="3161" spans="1:9" ht="15.75" customHeight="1" x14ac:dyDescent="0.2">
      <c r="A3161" s="3" t="s">
        <v>3106</v>
      </c>
      <c r="B3161" s="3" t="s">
        <v>3106</v>
      </c>
      <c r="C3161" s="3" t="s">
        <v>25</v>
      </c>
      <c r="D3161" s="3" t="s">
        <v>17</v>
      </c>
      <c r="F3161" s="3" t="s">
        <v>17</v>
      </c>
      <c r="G3161" s="3" t="str">
        <f>IF(ISNUMBER(SEARCH("Sourcewatch",F3161)),"Sourcewatch",IF(ISNUMBER(SEARCH("desmog",F3161)),"Desmog",IF(ISNUMBER(SEARCH("Exxon",F3161)),"Exxonsecrets",IF(ISNUMBER(SEARCH("wikipedia",F3161)),"Wikipedia",IF(ISNUMBER(SEARCH("greenpeace",F3161)),"Greenpeace",IF(ISNUMBER(SEARCH("Polluterwatch",F3161)),"Polluterwatch",IF(F3161="","","Other")))))))</f>
        <v/>
      </c>
      <c r="H3161">
        <f>LEN(B3161)</f>
        <v>14</v>
      </c>
    </row>
    <row r="3162" spans="1:9" ht="15.75" customHeight="1" x14ac:dyDescent="0.2">
      <c r="A3162" s="11" t="s">
        <v>4306</v>
      </c>
      <c r="B3162" s="11" t="s">
        <v>4306</v>
      </c>
      <c r="C3162" t="s">
        <v>25</v>
      </c>
      <c r="D3162" t="s">
        <v>17</v>
      </c>
      <c r="G3162" s="3" t="str">
        <f>IF(ISNUMBER(SEARCH("Sourcewatch",F3162)),"Sourcewatch",IF(ISNUMBER(SEARCH("desmog",F3162)),"Desmog",IF(ISNUMBER(SEARCH("Exxon",F3162)),"Exxonsecrets",IF(ISNUMBER(SEARCH("wikipedia",F3162)),"Wikipedia",IF(ISNUMBER(SEARCH("greenpeace",F3162)),"Greenpeace",IF(ISNUMBER(SEARCH("Polluterwatch",F3162)),"Polluterwatch",IF(F3162="","","Other")))))))</f>
        <v/>
      </c>
      <c r="H3162">
        <f>LEN(B3162)</f>
        <v>8</v>
      </c>
      <c r="I3162" s="17" t="s">
        <v>25</v>
      </c>
    </row>
    <row r="3163" spans="1:9" ht="15.75" customHeight="1" x14ac:dyDescent="0.2">
      <c r="A3163" s="3" t="s">
        <v>3107</v>
      </c>
      <c r="B3163" s="3" t="s">
        <v>3107</v>
      </c>
      <c r="D3163" s="3" t="s">
        <v>17</v>
      </c>
      <c r="F3163" s="3" t="s">
        <v>17</v>
      </c>
      <c r="G3163" s="3" t="str">
        <f>IF(ISNUMBER(SEARCH("Sourcewatch",F3163)),"Sourcewatch",IF(ISNUMBER(SEARCH("desmog",F3163)),"Desmog",IF(ISNUMBER(SEARCH("Exxon",F3163)),"Exxonsecrets",IF(ISNUMBER(SEARCH("wikipedia",F3163)),"Wikipedia",IF(ISNUMBER(SEARCH("greenpeace",F3163)),"Greenpeace",IF(ISNUMBER(SEARCH("Polluterwatch",F3163)),"Polluterwatch",IF(F3163="","","Other")))))))</f>
        <v/>
      </c>
      <c r="H3163">
        <f>LEN(B3163)</f>
        <v>17</v>
      </c>
    </row>
    <row r="3164" spans="1:9" ht="15.75" customHeight="1" x14ac:dyDescent="0.2">
      <c r="A3164" s="3" t="s">
        <v>3108</v>
      </c>
      <c r="B3164" s="3" t="s">
        <v>3108</v>
      </c>
      <c r="C3164" s="3" t="s">
        <v>25</v>
      </c>
      <c r="D3164" s="3" t="s">
        <v>17</v>
      </c>
      <c r="F3164" s="3" t="s">
        <v>17</v>
      </c>
      <c r="G3164" s="3" t="str">
        <f>IF(ISNUMBER(SEARCH("Sourcewatch",F3164)),"Sourcewatch",IF(ISNUMBER(SEARCH("desmog",F3164)),"Desmog",IF(ISNUMBER(SEARCH("Exxon",F3164)),"Exxonsecrets",IF(ISNUMBER(SEARCH("wikipedia",F3164)),"Wikipedia",IF(ISNUMBER(SEARCH("greenpeace",F3164)),"Greenpeace",IF(ISNUMBER(SEARCH("Polluterwatch",F3164)),"Polluterwatch",IF(F3164="","","Other")))))))</f>
        <v/>
      </c>
      <c r="H3164">
        <f>LEN(B3164)</f>
        <v>12</v>
      </c>
    </row>
    <row r="3165" spans="1:9" ht="15.75" customHeight="1" x14ac:dyDescent="0.2">
      <c r="A3165" s="3" t="s">
        <v>3109</v>
      </c>
      <c r="B3165" s="3" t="s">
        <v>3109</v>
      </c>
      <c r="C3165" s="3" t="s">
        <v>25</v>
      </c>
      <c r="D3165" s="3" t="s">
        <v>17</v>
      </c>
      <c r="F3165" s="3" t="s">
        <v>17</v>
      </c>
      <c r="G3165" s="3" t="str">
        <f>IF(ISNUMBER(SEARCH("Sourcewatch",F3165)),"Sourcewatch",IF(ISNUMBER(SEARCH("desmog",F3165)),"Desmog",IF(ISNUMBER(SEARCH("Exxon",F3165)),"Exxonsecrets",IF(ISNUMBER(SEARCH("wikipedia",F3165)),"Wikipedia",IF(ISNUMBER(SEARCH("greenpeace",F3165)),"Greenpeace",IF(ISNUMBER(SEARCH("Polluterwatch",F3165)),"Polluterwatch",IF(F3165="","","Other")))))))</f>
        <v/>
      </c>
      <c r="H3165">
        <f>LEN(B3165)</f>
        <v>15</v>
      </c>
    </row>
    <row r="3166" spans="1:9" ht="15.75" customHeight="1" x14ac:dyDescent="0.2">
      <c r="A3166" s="3" t="s">
        <v>3110</v>
      </c>
      <c r="B3166" s="3" t="s">
        <v>3110</v>
      </c>
      <c r="C3166" s="3" t="s">
        <v>25</v>
      </c>
      <c r="D3166" s="3" t="s">
        <v>17</v>
      </c>
      <c r="F3166" s="3" t="s">
        <v>17</v>
      </c>
      <c r="G3166" s="3" t="str">
        <f>IF(ISNUMBER(SEARCH("Sourcewatch",F3166)),"Sourcewatch",IF(ISNUMBER(SEARCH("desmog",F3166)),"Desmog",IF(ISNUMBER(SEARCH("Exxon",F3166)),"Exxonsecrets",IF(ISNUMBER(SEARCH("wikipedia",F3166)),"Wikipedia",IF(ISNUMBER(SEARCH("greenpeace",F3166)),"Greenpeace",IF(ISNUMBER(SEARCH("Polluterwatch",F3166)),"Polluterwatch",IF(F3166="","","Other")))))))</f>
        <v/>
      </c>
      <c r="H3166">
        <f>LEN(B3166)</f>
        <v>16</v>
      </c>
    </row>
    <row r="3167" spans="1:9" ht="15.75" customHeight="1" x14ac:dyDescent="0.2">
      <c r="A3167" s="3" t="s">
        <v>3111</v>
      </c>
      <c r="B3167" s="3" t="s">
        <v>3111</v>
      </c>
      <c r="C3167" s="3" t="s">
        <v>25</v>
      </c>
      <c r="D3167" s="3" t="s">
        <v>17</v>
      </c>
      <c r="F3167" s="3" t="s">
        <v>17</v>
      </c>
      <c r="G3167" s="3" t="str">
        <f>IF(ISNUMBER(SEARCH("Sourcewatch",F3167)),"Sourcewatch",IF(ISNUMBER(SEARCH("desmog",F3167)),"Desmog",IF(ISNUMBER(SEARCH("Exxon",F3167)),"Exxonsecrets",IF(ISNUMBER(SEARCH("wikipedia",F3167)),"Wikipedia",IF(ISNUMBER(SEARCH("greenpeace",F3167)),"Greenpeace",IF(ISNUMBER(SEARCH("Polluterwatch",F3167)),"Polluterwatch",IF(F3167="","","Other")))))))</f>
        <v/>
      </c>
      <c r="H3167">
        <f>LEN(B3167)</f>
        <v>16</v>
      </c>
    </row>
    <row r="3168" spans="1:9" ht="15.75" customHeight="1" x14ac:dyDescent="0.2">
      <c r="A3168" s="11" t="s">
        <v>4553</v>
      </c>
      <c r="B3168" s="11" t="s">
        <v>4553</v>
      </c>
      <c r="C3168" t="s">
        <v>25</v>
      </c>
      <c r="D3168" t="s">
        <v>17</v>
      </c>
      <c r="G3168" s="3" t="str">
        <f>IF(ISNUMBER(SEARCH("Sourcewatch",F3168)),"Sourcewatch",IF(ISNUMBER(SEARCH("desmog",F3168)),"Desmog",IF(ISNUMBER(SEARCH("Exxon",F3168)),"Exxonsecrets",IF(ISNUMBER(SEARCH("wikipedia",F3168)),"Wikipedia",IF(ISNUMBER(SEARCH("greenpeace",F3168)),"Greenpeace",IF(ISNUMBER(SEARCH("Polluterwatch",F3168)),"Polluterwatch",IF(F3168="","","Other")))))))</f>
        <v/>
      </c>
      <c r="H3168">
        <f>LEN(B3168)</f>
        <v>7</v>
      </c>
      <c r="I3168" s="17" t="s">
        <v>25</v>
      </c>
    </row>
    <row r="3169" spans="1:8" ht="15.75" customHeight="1" x14ac:dyDescent="0.2">
      <c r="A3169" s="3" t="s">
        <v>3112</v>
      </c>
      <c r="B3169" s="3" t="s">
        <v>3112</v>
      </c>
      <c r="C3169" s="3" t="s">
        <v>25</v>
      </c>
      <c r="D3169" s="3" t="s">
        <v>17</v>
      </c>
      <c r="F3169" s="3" t="s">
        <v>17</v>
      </c>
      <c r="G3169" s="3" t="str">
        <f>IF(ISNUMBER(SEARCH("Sourcewatch",F3169)),"Sourcewatch",IF(ISNUMBER(SEARCH("desmog",F3169)),"Desmog",IF(ISNUMBER(SEARCH("Exxon",F3169)),"Exxonsecrets",IF(ISNUMBER(SEARCH("wikipedia",F3169)),"Wikipedia",IF(ISNUMBER(SEARCH("greenpeace",F3169)),"Greenpeace",IF(ISNUMBER(SEARCH("Polluterwatch",F3169)),"Polluterwatch",IF(F3169="","","Other")))))))</f>
        <v/>
      </c>
      <c r="H3169">
        <f>LEN(B3169)</f>
        <v>6</v>
      </c>
    </row>
    <row r="3170" spans="1:8" ht="15.75" customHeight="1" x14ac:dyDescent="0.2">
      <c r="A3170" s="3" t="s">
        <v>3113</v>
      </c>
      <c r="B3170" s="3" t="s">
        <v>3113</v>
      </c>
      <c r="C3170" s="3" t="s">
        <v>25</v>
      </c>
      <c r="D3170" s="3" t="s">
        <v>17</v>
      </c>
      <c r="F3170" s="3" t="s">
        <v>17</v>
      </c>
      <c r="G3170" s="3" t="str">
        <f>IF(ISNUMBER(SEARCH("Sourcewatch",F3170)),"Sourcewatch",IF(ISNUMBER(SEARCH("desmog",F3170)),"Desmog",IF(ISNUMBER(SEARCH("Exxon",F3170)),"Exxonsecrets",IF(ISNUMBER(SEARCH("wikipedia",F3170)),"Wikipedia",IF(ISNUMBER(SEARCH("greenpeace",F3170)),"Greenpeace",IF(ISNUMBER(SEARCH("Polluterwatch",F3170)),"Polluterwatch",IF(F3170="","","Other")))))))</f>
        <v/>
      </c>
      <c r="H3170">
        <f>LEN(B3170)</f>
        <v>15</v>
      </c>
    </row>
    <row r="3171" spans="1:8" ht="15.75" customHeight="1" x14ac:dyDescent="0.2">
      <c r="A3171" s="3" t="s">
        <v>3114</v>
      </c>
      <c r="B3171" s="3" t="s">
        <v>3114</v>
      </c>
      <c r="C3171" s="3" t="s">
        <v>25</v>
      </c>
      <c r="D3171" s="3" t="s">
        <v>17</v>
      </c>
      <c r="F3171" s="3" t="s">
        <v>17</v>
      </c>
      <c r="G3171" s="3" t="str">
        <f>IF(ISNUMBER(SEARCH("Sourcewatch",F3171)),"Sourcewatch",IF(ISNUMBER(SEARCH("desmog",F3171)),"Desmog",IF(ISNUMBER(SEARCH("Exxon",F3171)),"Exxonsecrets",IF(ISNUMBER(SEARCH("wikipedia",F3171)),"Wikipedia",IF(ISNUMBER(SEARCH("greenpeace",F3171)),"Greenpeace",IF(ISNUMBER(SEARCH("Polluterwatch",F3171)),"Polluterwatch",IF(F3171="","","Other")))))))</f>
        <v/>
      </c>
      <c r="H3171">
        <f>LEN(B3171)</f>
        <v>17</v>
      </c>
    </row>
    <row r="3172" spans="1:8" ht="15.75" customHeight="1" x14ac:dyDescent="0.2">
      <c r="A3172" s="3" t="s">
        <v>3115</v>
      </c>
      <c r="B3172" s="3" t="s">
        <v>3116</v>
      </c>
      <c r="C3172" s="3" t="s">
        <v>17</v>
      </c>
      <c r="D3172" s="3" t="s">
        <v>25</v>
      </c>
      <c r="G3172" s="3" t="str">
        <f>IF(ISNUMBER(SEARCH("Sourcewatch",F3172)),"Sourcewatch",IF(ISNUMBER(SEARCH("desmog",F3172)),"Desmog",IF(ISNUMBER(SEARCH("Exxon",F3172)),"Exxonsecrets",IF(ISNUMBER(SEARCH("wikipedia",F3172)),"Wikipedia",IF(ISNUMBER(SEARCH("greenpeace",F3172)),"Greenpeace",IF(ISNUMBER(SEARCH("Polluterwatch",F3172)),"Polluterwatch",IF(F3172="","","Other")))))))</f>
        <v/>
      </c>
      <c r="H3172">
        <f>LEN(B3172)</f>
        <v>20</v>
      </c>
    </row>
    <row r="3173" spans="1:8" ht="15.75" customHeight="1" x14ac:dyDescent="0.2">
      <c r="A3173" s="3" t="s">
        <v>3116</v>
      </c>
      <c r="B3173" s="3" t="s">
        <v>3116</v>
      </c>
      <c r="C3173" s="3" t="s">
        <v>17</v>
      </c>
      <c r="D3173" s="3" t="s">
        <v>25</v>
      </c>
      <c r="G3173" s="3" t="str">
        <f>IF(ISNUMBER(SEARCH("Sourcewatch",F3173)),"Sourcewatch",IF(ISNUMBER(SEARCH("desmog",F3173)),"Desmog",IF(ISNUMBER(SEARCH("Exxon",F3173)),"Exxonsecrets",IF(ISNUMBER(SEARCH("wikipedia",F3173)),"Wikipedia",IF(ISNUMBER(SEARCH("greenpeace",F3173)),"Greenpeace",IF(ISNUMBER(SEARCH("Polluterwatch",F3173)),"Polluterwatch",IF(F3173="","","Other")))))))</f>
        <v/>
      </c>
      <c r="H3173">
        <f>LEN(B3173)</f>
        <v>20</v>
      </c>
    </row>
    <row r="3174" spans="1:8" ht="15.75" customHeight="1" x14ac:dyDescent="0.2">
      <c r="A3174" s="3" t="s">
        <v>3117</v>
      </c>
      <c r="B3174" s="3" t="s">
        <v>3117</v>
      </c>
      <c r="C3174" s="3" t="s">
        <v>17</v>
      </c>
      <c r="D3174" s="3" t="s">
        <v>17</v>
      </c>
      <c r="E3174" s="3" t="s">
        <v>27</v>
      </c>
      <c r="F3174" s="3" t="s">
        <v>17</v>
      </c>
      <c r="G3174" s="3" t="str">
        <f>IF(ISNUMBER(SEARCH("Sourcewatch",F3174)),"Sourcewatch",IF(ISNUMBER(SEARCH("desmog",F3174)),"Desmog",IF(ISNUMBER(SEARCH("Exxon",F3174)),"Exxonsecrets",IF(ISNUMBER(SEARCH("wikipedia",F3174)),"Wikipedia",IF(ISNUMBER(SEARCH("greenpeace",F3174)),"Greenpeace",IF(ISNUMBER(SEARCH("Polluterwatch",F3174)),"Polluterwatch",IF(F3174="","","Other")))))))</f>
        <v/>
      </c>
      <c r="H3174">
        <f>LEN(B3174)</f>
        <v>14</v>
      </c>
    </row>
    <row r="3175" spans="1:8" ht="15.75" customHeight="1" x14ac:dyDescent="0.2">
      <c r="A3175" s="3" t="s">
        <v>3118</v>
      </c>
      <c r="B3175" s="3" t="s">
        <v>3118</v>
      </c>
      <c r="D3175" s="3" t="s">
        <v>17</v>
      </c>
      <c r="E3175" s="3" t="s">
        <v>27</v>
      </c>
      <c r="F3175" s="3" t="s">
        <v>17</v>
      </c>
      <c r="G3175" s="3" t="str">
        <f>IF(ISNUMBER(SEARCH("Sourcewatch",F3175)),"Sourcewatch",IF(ISNUMBER(SEARCH("desmog",F3175)),"Desmog",IF(ISNUMBER(SEARCH("Exxon",F3175)),"Exxonsecrets",IF(ISNUMBER(SEARCH("wikipedia",F3175)),"Wikipedia",IF(ISNUMBER(SEARCH("greenpeace",F3175)),"Greenpeace",IF(ISNUMBER(SEARCH("Polluterwatch",F3175)),"Polluterwatch",IF(F3175="","","Other")))))))</f>
        <v/>
      </c>
      <c r="H3175">
        <f>LEN(B3175)</f>
        <v>13</v>
      </c>
    </row>
    <row r="3176" spans="1:8" ht="15.75" customHeight="1" x14ac:dyDescent="0.2">
      <c r="A3176" s="3" t="s">
        <v>3119</v>
      </c>
      <c r="B3176" s="3" t="s">
        <v>3119</v>
      </c>
      <c r="C3176" s="3" t="s">
        <v>25</v>
      </c>
      <c r="D3176" s="3" t="s">
        <v>17</v>
      </c>
      <c r="F3176" s="3" t="s">
        <v>17</v>
      </c>
      <c r="G3176" s="3" t="str">
        <f>IF(ISNUMBER(SEARCH("Sourcewatch",F3176)),"Sourcewatch",IF(ISNUMBER(SEARCH("desmog",F3176)),"Desmog",IF(ISNUMBER(SEARCH("Exxon",F3176)),"Exxonsecrets",IF(ISNUMBER(SEARCH("wikipedia",F3176)),"Wikipedia",IF(ISNUMBER(SEARCH("greenpeace",F3176)),"Greenpeace",IF(ISNUMBER(SEARCH("Polluterwatch",F3176)),"Polluterwatch",IF(F3176="","","Other")))))))</f>
        <v/>
      </c>
      <c r="H3176">
        <f>LEN(B3176)</f>
        <v>7</v>
      </c>
    </row>
    <row r="3177" spans="1:8" ht="15.75" customHeight="1" x14ac:dyDescent="0.2">
      <c r="A3177" s="3" t="s">
        <v>3120</v>
      </c>
      <c r="B3177" s="3" t="s">
        <v>3120</v>
      </c>
      <c r="C3177" s="3" t="s">
        <v>17</v>
      </c>
      <c r="D3177" s="3" t="s">
        <v>25</v>
      </c>
      <c r="G3177" s="3" t="str">
        <f>IF(ISNUMBER(SEARCH("Sourcewatch",F3177)),"Sourcewatch",IF(ISNUMBER(SEARCH("desmog",F3177)),"Desmog",IF(ISNUMBER(SEARCH("Exxon",F3177)),"Exxonsecrets",IF(ISNUMBER(SEARCH("wikipedia",F3177)),"Wikipedia",IF(ISNUMBER(SEARCH("greenpeace",F3177)),"Greenpeace",IF(ISNUMBER(SEARCH("Polluterwatch",F3177)),"Polluterwatch",IF(F3177="","","Other")))))))</f>
        <v/>
      </c>
      <c r="H3177">
        <f>LEN(B3177)</f>
        <v>35</v>
      </c>
    </row>
    <row r="3178" spans="1:8" ht="15.75" customHeight="1" x14ac:dyDescent="0.2">
      <c r="A3178" s="3" t="s">
        <v>3121</v>
      </c>
      <c r="B3178" s="3" t="s">
        <v>3121</v>
      </c>
      <c r="C3178" s="3" t="s">
        <v>25</v>
      </c>
      <c r="D3178" s="3" t="s">
        <v>17</v>
      </c>
      <c r="F3178" s="3" t="s">
        <v>17</v>
      </c>
      <c r="G3178" s="3" t="str">
        <f>IF(ISNUMBER(SEARCH("Sourcewatch",F3178)),"Sourcewatch",IF(ISNUMBER(SEARCH("desmog",F3178)),"Desmog",IF(ISNUMBER(SEARCH("Exxon",F3178)),"Exxonsecrets",IF(ISNUMBER(SEARCH("wikipedia",F3178)),"Wikipedia",IF(ISNUMBER(SEARCH("greenpeace",F3178)),"Greenpeace",IF(ISNUMBER(SEARCH("Polluterwatch",F3178)),"Polluterwatch",IF(F3178="","","Other")))))))</f>
        <v/>
      </c>
      <c r="H3178">
        <f>LEN(B3178)</f>
        <v>18</v>
      </c>
    </row>
    <row r="3179" spans="1:8" ht="15.75" customHeight="1" x14ac:dyDescent="0.2">
      <c r="A3179" s="3" t="s">
        <v>3122</v>
      </c>
      <c r="B3179" s="3" t="s">
        <v>3122</v>
      </c>
      <c r="C3179" s="3" t="s">
        <v>25</v>
      </c>
      <c r="D3179" s="3" t="s">
        <v>17</v>
      </c>
      <c r="F3179" s="3" t="s">
        <v>17</v>
      </c>
      <c r="G3179" s="3" t="str">
        <f>IF(ISNUMBER(SEARCH("Sourcewatch",F3179)),"Sourcewatch",IF(ISNUMBER(SEARCH("desmog",F3179)),"Desmog",IF(ISNUMBER(SEARCH("Exxon",F3179)),"Exxonsecrets",IF(ISNUMBER(SEARCH("wikipedia",F3179)),"Wikipedia",IF(ISNUMBER(SEARCH("greenpeace",F3179)),"Greenpeace",IF(ISNUMBER(SEARCH("Polluterwatch",F3179)),"Polluterwatch",IF(F3179="","","Other")))))))</f>
        <v/>
      </c>
      <c r="H3179">
        <f>LEN(B3179)</f>
        <v>16</v>
      </c>
    </row>
    <row r="3180" spans="1:8" ht="15.75" customHeight="1" x14ac:dyDescent="0.2">
      <c r="A3180" s="3" t="s">
        <v>3123</v>
      </c>
      <c r="B3180" s="3" t="s">
        <v>3123</v>
      </c>
      <c r="C3180" s="3" t="s">
        <v>25</v>
      </c>
      <c r="D3180" s="3" t="s">
        <v>17</v>
      </c>
      <c r="F3180" s="3" t="s">
        <v>17</v>
      </c>
      <c r="G3180" s="3" t="str">
        <f>IF(ISNUMBER(SEARCH("Sourcewatch",F3180)),"Sourcewatch",IF(ISNUMBER(SEARCH("desmog",F3180)),"Desmog",IF(ISNUMBER(SEARCH("Exxon",F3180)),"Exxonsecrets",IF(ISNUMBER(SEARCH("wikipedia",F3180)),"Wikipedia",IF(ISNUMBER(SEARCH("greenpeace",F3180)),"Greenpeace",IF(ISNUMBER(SEARCH("Polluterwatch",F3180)),"Polluterwatch",IF(F3180="","","Other")))))))</f>
        <v/>
      </c>
      <c r="H3180">
        <f>LEN(B3180)</f>
        <v>5</v>
      </c>
    </row>
    <row r="3181" spans="1:8" ht="15.75" customHeight="1" x14ac:dyDescent="0.2">
      <c r="A3181" s="3" t="s">
        <v>3124</v>
      </c>
      <c r="B3181" s="3" t="s">
        <v>3124</v>
      </c>
      <c r="C3181" s="3" t="s">
        <v>25</v>
      </c>
      <c r="D3181" s="3" t="s">
        <v>17</v>
      </c>
      <c r="F3181" s="3" t="s">
        <v>17</v>
      </c>
      <c r="G3181" s="3" t="str">
        <f>IF(ISNUMBER(SEARCH("Sourcewatch",F3181)),"Sourcewatch",IF(ISNUMBER(SEARCH("desmog",F3181)),"Desmog",IF(ISNUMBER(SEARCH("Exxon",F3181)),"Exxonsecrets",IF(ISNUMBER(SEARCH("wikipedia",F3181)),"Wikipedia",IF(ISNUMBER(SEARCH("greenpeace",F3181)),"Greenpeace",IF(ISNUMBER(SEARCH("Polluterwatch",F3181)),"Polluterwatch",IF(F3181="","","Other")))))))</f>
        <v/>
      </c>
      <c r="H3181">
        <f>LEN(B3181)</f>
        <v>15</v>
      </c>
    </row>
    <row r="3182" spans="1:8" ht="15.75" customHeight="1" x14ac:dyDescent="0.2">
      <c r="A3182" s="3" t="s">
        <v>3125</v>
      </c>
      <c r="B3182" s="3" t="s">
        <v>3125</v>
      </c>
      <c r="C3182" s="3" t="s">
        <v>25</v>
      </c>
      <c r="D3182" s="3" t="s">
        <v>17</v>
      </c>
      <c r="F3182" s="3" t="s">
        <v>17</v>
      </c>
      <c r="G3182" s="3" t="str">
        <f>IF(ISNUMBER(SEARCH("Sourcewatch",F3182)),"Sourcewatch",IF(ISNUMBER(SEARCH("desmog",F3182)),"Desmog",IF(ISNUMBER(SEARCH("Exxon",F3182)),"Exxonsecrets",IF(ISNUMBER(SEARCH("wikipedia",F3182)),"Wikipedia",IF(ISNUMBER(SEARCH("greenpeace",F3182)),"Greenpeace",IF(ISNUMBER(SEARCH("Polluterwatch",F3182)),"Polluterwatch",IF(F3182="","","Other")))))))</f>
        <v/>
      </c>
      <c r="H3182">
        <f>LEN(B3182)</f>
        <v>12</v>
      </c>
    </row>
    <row r="3183" spans="1:8" ht="15.75" customHeight="1" x14ac:dyDescent="0.2">
      <c r="A3183" s="3" t="s">
        <v>3126</v>
      </c>
      <c r="B3183" s="3" t="s">
        <v>3126</v>
      </c>
      <c r="C3183" s="3" t="s">
        <v>25</v>
      </c>
      <c r="D3183" s="3" t="s">
        <v>17</v>
      </c>
      <c r="F3183" s="3" t="s">
        <v>17</v>
      </c>
      <c r="G3183" s="3" t="str">
        <f>IF(ISNUMBER(SEARCH("Sourcewatch",F3183)),"Sourcewatch",IF(ISNUMBER(SEARCH("desmog",F3183)),"Desmog",IF(ISNUMBER(SEARCH("Exxon",F3183)),"Exxonsecrets",IF(ISNUMBER(SEARCH("wikipedia",F3183)),"Wikipedia",IF(ISNUMBER(SEARCH("greenpeace",F3183)),"Greenpeace",IF(ISNUMBER(SEARCH("Polluterwatch",F3183)),"Polluterwatch",IF(F3183="","","Other")))))))</f>
        <v/>
      </c>
      <c r="H3183">
        <f>LEN(B3183)</f>
        <v>15</v>
      </c>
    </row>
    <row r="3184" spans="1:8" ht="15.75" customHeight="1" x14ac:dyDescent="0.2">
      <c r="A3184" s="3" t="s">
        <v>3127</v>
      </c>
      <c r="B3184" s="3" t="s">
        <v>3127</v>
      </c>
      <c r="C3184" s="3" t="s">
        <v>25</v>
      </c>
      <c r="D3184" s="3" t="s">
        <v>17</v>
      </c>
      <c r="F3184" s="3" t="s">
        <v>17</v>
      </c>
      <c r="G3184" s="3" t="str">
        <f>IF(ISNUMBER(SEARCH("Sourcewatch",F3184)),"Sourcewatch",IF(ISNUMBER(SEARCH("desmog",F3184)),"Desmog",IF(ISNUMBER(SEARCH("Exxon",F3184)),"Exxonsecrets",IF(ISNUMBER(SEARCH("wikipedia",F3184)),"Wikipedia",IF(ISNUMBER(SEARCH("greenpeace",F3184)),"Greenpeace",IF(ISNUMBER(SEARCH("Polluterwatch",F3184)),"Polluterwatch",IF(F3184="","","Other")))))))</f>
        <v/>
      </c>
      <c r="H3184">
        <f>LEN(B3184)</f>
        <v>20</v>
      </c>
    </row>
    <row r="3185" spans="1:8" ht="15.75" customHeight="1" x14ac:dyDescent="0.2">
      <c r="A3185" s="3" t="s">
        <v>3128</v>
      </c>
      <c r="B3185" s="3" t="s">
        <v>3128</v>
      </c>
      <c r="C3185" s="3" t="s">
        <v>25</v>
      </c>
      <c r="D3185" s="3" t="s">
        <v>17</v>
      </c>
      <c r="F3185" s="3" t="s">
        <v>17</v>
      </c>
      <c r="G3185" s="3" t="str">
        <f>IF(ISNUMBER(SEARCH("Sourcewatch",F3185)),"Sourcewatch",IF(ISNUMBER(SEARCH("desmog",F3185)),"Desmog",IF(ISNUMBER(SEARCH("Exxon",F3185)),"Exxonsecrets",IF(ISNUMBER(SEARCH("wikipedia",F3185)),"Wikipedia",IF(ISNUMBER(SEARCH("greenpeace",F3185)),"Greenpeace",IF(ISNUMBER(SEARCH("Polluterwatch",F3185)),"Polluterwatch",IF(F3185="","","Other")))))))</f>
        <v/>
      </c>
      <c r="H3185">
        <f>LEN(B3185)</f>
        <v>3</v>
      </c>
    </row>
    <row r="3186" spans="1:8" ht="15.75" customHeight="1" x14ac:dyDescent="0.2">
      <c r="A3186" s="3" t="s">
        <v>3130</v>
      </c>
      <c r="B3186" s="3" t="s">
        <v>3130</v>
      </c>
      <c r="C3186" s="3" t="s">
        <v>25</v>
      </c>
      <c r="D3186" s="3" t="s">
        <v>17</v>
      </c>
      <c r="F3186" s="3" t="s">
        <v>17</v>
      </c>
      <c r="G3186" s="3" t="str">
        <f>IF(ISNUMBER(SEARCH("Sourcewatch",F3186)),"Sourcewatch",IF(ISNUMBER(SEARCH("desmog",F3186)),"Desmog",IF(ISNUMBER(SEARCH("Exxon",F3186)),"Exxonsecrets",IF(ISNUMBER(SEARCH("wikipedia",F3186)),"Wikipedia",IF(ISNUMBER(SEARCH("greenpeace",F3186)),"Greenpeace",IF(ISNUMBER(SEARCH("Polluterwatch",F3186)),"Polluterwatch",IF(F3186="","","Other")))))))</f>
        <v/>
      </c>
      <c r="H3186">
        <f>LEN(B3186)</f>
        <v>8</v>
      </c>
    </row>
    <row r="3187" spans="1:8" ht="15.75" customHeight="1" x14ac:dyDescent="0.2">
      <c r="A3187" s="3" t="s">
        <v>3131</v>
      </c>
      <c r="B3187" s="3" t="s">
        <v>3131</v>
      </c>
      <c r="C3187" s="3" t="s">
        <v>25</v>
      </c>
      <c r="D3187" s="3" t="s">
        <v>17</v>
      </c>
      <c r="F3187" s="3" t="s">
        <v>17</v>
      </c>
      <c r="G3187" s="3" t="str">
        <f>IF(ISNUMBER(SEARCH("Sourcewatch",F3187)),"Sourcewatch",IF(ISNUMBER(SEARCH("desmog",F3187)),"Desmog",IF(ISNUMBER(SEARCH("Exxon",F3187)),"Exxonsecrets",IF(ISNUMBER(SEARCH("wikipedia",F3187)),"Wikipedia",IF(ISNUMBER(SEARCH("greenpeace",F3187)),"Greenpeace",IF(ISNUMBER(SEARCH("Polluterwatch",F3187)),"Polluterwatch",IF(F3187="","","Other")))))))</f>
        <v/>
      </c>
      <c r="H3187">
        <f>LEN(B3187)</f>
        <v>15</v>
      </c>
    </row>
    <row r="3188" spans="1:8" ht="15.75" customHeight="1" x14ac:dyDescent="0.2">
      <c r="A3188" s="3" t="s">
        <v>3132</v>
      </c>
      <c r="B3188" s="3" t="s">
        <v>3132</v>
      </c>
      <c r="C3188" s="3" t="s">
        <v>25</v>
      </c>
      <c r="D3188" s="3" t="s">
        <v>17</v>
      </c>
      <c r="F3188" s="3" t="s">
        <v>17</v>
      </c>
      <c r="G3188" s="3" t="str">
        <f>IF(ISNUMBER(SEARCH("Sourcewatch",F3188)),"Sourcewatch",IF(ISNUMBER(SEARCH("desmog",F3188)),"Desmog",IF(ISNUMBER(SEARCH("Exxon",F3188)),"Exxonsecrets",IF(ISNUMBER(SEARCH("wikipedia",F3188)),"Wikipedia",IF(ISNUMBER(SEARCH("greenpeace",F3188)),"Greenpeace",IF(ISNUMBER(SEARCH("Polluterwatch",F3188)),"Polluterwatch",IF(F3188="","","Other")))))))</f>
        <v/>
      </c>
      <c r="H3188">
        <f>LEN(B3188)</f>
        <v>16</v>
      </c>
    </row>
    <row r="3189" spans="1:8" ht="15.75" customHeight="1" x14ac:dyDescent="0.2">
      <c r="A3189" s="3" t="s">
        <v>3133</v>
      </c>
      <c r="B3189" s="3" t="s">
        <v>3133</v>
      </c>
      <c r="C3189" s="3" t="s">
        <v>25</v>
      </c>
      <c r="D3189" s="3" t="s">
        <v>17</v>
      </c>
      <c r="F3189" s="3" t="s">
        <v>17</v>
      </c>
      <c r="G3189" s="3" t="str">
        <f>IF(ISNUMBER(SEARCH("Sourcewatch",F3189)),"Sourcewatch",IF(ISNUMBER(SEARCH("desmog",F3189)),"Desmog",IF(ISNUMBER(SEARCH("Exxon",F3189)),"Exxonsecrets",IF(ISNUMBER(SEARCH("wikipedia",F3189)),"Wikipedia",IF(ISNUMBER(SEARCH("greenpeace",F3189)),"Greenpeace",IF(ISNUMBER(SEARCH("Polluterwatch",F3189)),"Polluterwatch",IF(F3189="","","Other")))))))</f>
        <v/>
      </c>
      <c r="H3189">
        <f>LEN(B3189)</f>
        <v>14</v>
      </c>
    </row>
    <row r="3190" spans="1:8" ht="15.75" customHeight="1" x14ac:dyDescent="0.2">
      <c r="A3190" s="3" t="s">
        <v>3134</v>
      </c>
      <c r="B3190" s="3" t="s">
        <v>3134</v>
      </c>
      <c r="C3190" s="3" t="s">
        <v>25</v>
      </c>
      <c r="D3190" s="3" t="s">
        <v>17</v>
      </c>
      <c r="F3190" s="3" t="s">
        <v>17</v>
      </c>
      <c r="G3190" s="3" t="str">
        <f>IF(ISNUMBER(SEARCH("Sourcewatch",F3190)),"Sourcewatch",IF(ISNUMBER(SEARCH("desmog",F3190)),"Desmog",IF(ISNUMBER(SEARCH("Exxon",F3190)),"Exxonsecrets",IF(ISNUMBER(SEARCH("wikipedia",F3190)),"Wikipedia",IF(ISNUMBER(SEARCH("greenpeace",F3190)),"Greenpeace",IF(ISNUMBER(SEARCH("Polluterwatch",F3190)),"Polluterwatch",IF(F3190="","","Other")))))))</f>
        <v/>
      </c>
      <c r="H3190">
        <f>LEN(B3190)</f>
        <v>16</v>
      </c>
    </row>
    <row r="3191" spans="1:8" ht="15.75" customHeight="1" x14ac:dyDescent="0.2">
      <c r="A3191" s="3" t="s">
        <v>3135</v>
      </c>
      <c r="B3191" s="3" t="s">
        <v>3135</v>
      </c>
      <c r="C3191" s="3" t="s">
        <v>25</v>
      </c>
      <c r="D3191" s="3" t="s">
        <v>17</v>
      </c>
      <c r="F3191" s="3" t="s">
        <v>17</v>
      </c>
      <c r="G3191" s="3" t="str">
        <f>IF(ISNUMBER(SEARCH("Sourcewatch",F3191)),"Sourcewatch",IF(ISNUMBER(SEARCH("desmog",F3191)),"Desmog",IF(ISNUMBER(SEARCH("Exxon",F3191)),"Exxonsecrets",IF(ISNUMBER(SEARCH("wikipedia",F3191)),"Wikipedia",IF(ISNUMBER(SEARCH("greenpeace",F3191)),"Greenpeace",IF(ISNUMBER(SEARCH("Polluterwatch",F3191)),"Polluterwatch",IF(F3191="","","Other")))))))</f>
        <v/>
      </c>
      <c r="H3191">
        <f>LEN(B3191)</f>
        <v>11</v>
      </c>
    </row>
    <row r="3192" spans="1:8" ht="15.75" customHeight="1" x14ac:dyDescent="0.2">
      <c r="A3192" s="3" t="s">
        <v>3136</v>
      </c>
      <c r="B3192" s="3" t="s">
        <v>3136</v>
      </c>
      <c r="C3192" s="3" t="s">
        <v>25</v>
      </c>
      <c r="D3192" s="3" t="s">
        <v>17</v>
      </c>
      <c r="F3192" s="3" t="s">
        <v>17</v>
      </c>
      <c r="G3192" s="3" t="str">
        <f>IF(ISNUMBER(SEARCH("Sourcewatch",F3192)),"Sourcewatch",IF(ISNUMBER(SEARCH("desmog",F3192)),"Desmog",IF(ISNUMBER(SEARCH("Exxon",F3192)),"Exxonsecrets",IF(ISNUMBER(SEARCH("wikipedia",F3192)),"Wikipedia",IF(ISNUMBER(SEARCH("greenpeace",F3192)),"Greenpeace",IF(ISNUMBER(SEARCH("Polluterwatch",F3192)),"Polluterwatch",IF(F3192="","","Other")))))))</f>
        <v/>
      </c>
      <c r="H3192">
        <f>LEN(B3192)</f>
        <v>13</v>
      </c>
    </row>
    <row r="3193" spans="1:8" ht="15.75" customHeight="1" x14ac:dyDescent="0.2">
      <c r="A3193" s="3" t="s">
        <v>3137</v>
      </c>
      <c r="B3193" s="3" t="s">
        <v>3137</v>
      </c>
      <c r="C3193" s="3" t="s">
        <v>25</v>
      </c>
      <c r="D3193" s="3" t="s">
        <v>17</v>
      </c>
      <c r="F3193" s="3" t="s">
        <v>17</v>
      </c>
      <c r="G3193" s="3" t="str">
        <f>IF(ISNUMBER(SEARCH("Sourcewatch",F3193)),"Sourcewatch",IF(ISNUMBER(SEARCH("desmog",F3193)),"Desmog",IF(ISNUMBER(SEARCH("Exxon",F3193)),"Exxonsecrets",IF(ISNUMBER(SEARCH("wikipedia",F3193)),"Wikipedia",IF(ISNUMBER(SEARCH("greenpeace",F3193)),"Greenpeace",IF(ISNUMBER(SEARCH("Polluterwatch",F3193)),"Polluterwatch",IF(F3193="","","Other")))))))</f>
        <v/>
      </c>
      <c r="H3193">
        <f>LEN(B3193)</f>
        <v>16</v>
      </c>
    </row>
    <row r="3194" spans="1:8" ht="15.75" customHeight="1" x14ac:dyDescent="0.2">
      <c r="A3194" s="3" t="s">
        <v>3138</v>
      </c>
      <c r="B3194" s="3" t="s">
        <v>3138</v>
      </c>
      <c r="C3194" s="3" t="s">
        <v>25</v>
      </c>
      <c r="D3194" s="3" t="s">
        <v>17</v>
      </c>
      <c r="F3194" s="3" t="s">
        <v>17</v>
      </c>
      <c r="G3194" s="3" t="str">
        <f>IF(ISNUMBER(SEARCH("Sourcewatch",F3194)),"Sourcewatch",IF(ISNUMBER(SEARCH("desmog",F3194)),"Desmog",IF(ISNUMBER(SEARCH("Exxon",F3194)),"Exxonsecrets",IF(ISNUMBER(SEARCH("wikipedia",F3194)),"Wikipedia",IF(ISNUMBER(SEARCH("greenpeace",F3194)),"Greenpeace",IF(ISNUMBER(SEARCH("Polluterwatch",F3194)),"Polluterwatch",IF(F3194="","","Other")))))))</f>
        <v/>
      </c>
      <c r="H3194">
        <f>LEN(B3194)</f>
        <v>11</v>
      </c>
    </row>
    <row r="3195" spans="1:8" ht="15.75" customHeight="1" x14ac:dyDescent="0.2">
      <c r="A3195" s="3" t="s">
        <v>3139</v>
      </c>
      <c r="B3195" s="3" t="s">
        <v>3139</v>
      </c>
      <c r="C3195" s="3" t="s">
        <v>25</v>
      </c>
      <c r="D3195" s="3" t="s">
        <v>17</v>
      </c>
      <c r="F3195" s="3" t="s">
        <v>17</v>
      </c>
      <c r="G3195" s="3" t="str">
        <f>IF(ISNUMBER(SEARCH("Sourcewatch",F3195)),"Sourcewatch",IF(ISNUMBER(SEARCH("desmog",F3195)),"Desmog",IF(ISNUMBER(SEARCH("Exxon",F3195)),"Exxonsecrets",IF(ISNUMBER(SEARCH("wikipedia",F3195)),"Wikipedia",IF(ISNUMBER(SEARCH("greenpeace",F3195)),"Greenpeace",IF(ISNUMBER(SEARCH("Polluterwatch",F3195)),"Polluterwatch",IF(F3195="","","Other")))))))</f>
        <v/>
      </c>
      <c r="H3195">
        <f>LEN(B3195)</f>
        <v>12</v>
      </c>
    </row>
    <row r="3196" spans="1:8" ht="15.75" customHeight="1" x14ac:dyDescent="0.2">
      <c r="A3196" s="3" t="s">
        <v>3140</v>
      </c>
      <c r="B3196" s="3" t="s">
        <v>3140</v>
      </c>
      <c r="C3196" s="3" t="s">
        <v>25</v>
      </c>
      <c r="D3196" s="3" t="s">
        <v>17</v>
      </c>
      <c r="F3196" s="3" t="s">
        <v>17</v>
      </c>
      <c r="G3196" s="3" t="str">
        <f>IF(ISNUMBER(SEARCH("Sourcewatch",F3196)),"Sourcewatch",IF(ISNUMBER(SEARCH("desmog",F3196)),"Desmog",IF(ISNUMBER(SEARCH("Exxon",F3196)),"Exxonsecrets",IF(ISNUMBER(SEARCH("wikipedia",F3196)),"Wikipedia",IF(ISNUMBER(SEARCH("greenpeace",F3196)),"Greenpeace",IF(ISNUMBER(SEARCH("Polluterwatch",F3196)),"Polluterwatch",IF(F3196="","","Other")))))))</f>
        <v/>
      </c>
      <c r="H3196">
        <f>LEN(B3196)</f>
        <v>6</v>
      </c>
    </row>
    <row r="3197" spans="1:8" ht="15.75" customHeight="1" x14ac:dyDescent="0.2">
      <c r="A3197" s="3" t="s">
        <v>3141</v>
      </c>
      <c r="B3197" s="3" t="s">
        <v>3141</v>
      </c>
      <c r="C3197" s="3" t="s">
        <v>25</v>
      </c>
      <c r="D3197" s="3" t="s">
        <v>17</v>
      </c>
      <c r="F3197" s="3" t="s">
        <v>17</v>
      </c>
      <c r="G3197" s="3" t="str">
        <f>IF(ISNUMBER(SEARCH("Sourcewatch",F3197)),"Sourcewatch",IF(ISNUMBER(SEARCH("desmog",F3197)),"Desmog",IF(ISNUMBER(SEARCH("Exxon",F3197)),"Exxonsecrets",IF(ISNUMBER(SEARCH("wikipedia",F3197)),"Wikipedia",IF(ISNUMBER(SEARCH("greenpeace",F3197)),"Greenpeace",IF(ISNUMBER(SEARCH("Polluterwatch",F3197)),"Polluterwatch",IF(F3197="","","Other")))))))</f>
        <v/>
      </c>
      <c r="H3197">
        <f>LEN(B3197)</f>
        <v>5</v>
      </c>
    </row>
    <row r="3198" spans="1:8" ht="15.75" customHeight="1" x14ac:dyDescent="0.2">
      <c r="A3198" s="3" t="s">
        <v>3142</v>
      </c>
      <c r="B3198" s="3" t="s">
        <v>3142</v>
      </c>
      <c r="C3198" s="3" t="s">
        <v>25</v>
      </c>
      <c r="D3198" s="3" t="s">
        <v>17</v>
      </c>
      <c r="F3198" s="3" t="s">
        <v>17</v>
      </c>
      <c r="G3198" s="3" t="str">
        <f>IF(ISNUMBER(SEARCH("Sourcewatch",F3198)),"Sourcewatch",IF(ISNUMBER(SEARCH("desmog",F3198)),"Desmog",IF(ISNUMBER(SEARCH("Exxon",F3198)),"Exxonsecrets",IF(ISNUMBER(SEARCH("wikipedia",F3198)),"Wikipedia",IF(ISNUMBER(SEARCH("greenpeace",F3198)),"Greenpeace",IF(ISNUMBER(SEARCH("Polluterwatch",F3198)),"Polluterwatch",IF(F3198="","","Other")))))))</f>
        <v/>
      </c>
      <c r="H3198">
        <f>LEN(B3198)</f>
        <v>10</v>
      </c>
    </row>
    <row r="3199" spans="1:8" ht="15.75" customHeight="1" x14ac:dyDescent="0.2">
      <c r="A3199" s="3" t="s">
        <v>3143</v>
      </c>
      <c r="B3199" s="3" t="s">
        <v>3143</v>
      </c>
      <c r="C3199" s="3" t="s">
        <v>25</v>
      </c>
      <c r="D3199" s="3" t="s">
        <v>17</v>
      </c>
      <c r="F3199" s="3" t="s">
        <v>17</v>
      </c>
      <c r="G3199" s="3" t="str">
        <f>IF(ISNUMBER(SEARCH("Sourcewatch",F3199)),"Sourcewatch",IF(ISNUMBER(SEARCH("desmog",F3199)),"Desmog",IF(ISNUMBER(SEARCH("Exxon",F3199)),"Exxonsecrets",IF(ISNUMBER(SEARCH("wikipedia",F3199)),"Wikipedia",IF(ISNUMBER(SEARCH("greenpeace",F3199)),"Greenpeace",IF(ISNUMBER(SEARCH("Polluterwatch",F3199)),"Polluterwatch",IF(F3199="","","Other")))))))</f>
        <v/>
      </c>
      <c r="H3199">
        <f>LEN(B3199)</f>
        <v>13</v>
      </c>
    </row>
    <row r="3200" spans="1:8" ht="15.75" customHeight="1" x14ac:dyDescent="0.2">
      <c r="A3200" s="3" t="s">
        <v>3144</v>
      </c>
      <c r="B3200" s="3" t="s">
        <v>3144</v>
      </c>
      <c r="C3200" s="3" t="s">
        <v>25</v>
      </c>
      <c r="D3200" s="3" t="s">
        <v>17</v>
      </c>
      <c r="F3200" s="3" t="s">
        <v>17</v>
      </c>
      <c r="G3200" s="3" t="str">
        <f>IF(ISNUMBER(SEARCH("Sourcewatch",F3200)),"Sourcewatch",IF(ISNUMBER(SEARCH("desmog",F3200)),"Desmog",IF(ISNUMBER(SEARCH("Exxon",F3200)),"Exxonsecrets",IF(ISNUMBER(SEARCH("wikipedia",F3200)),"Wikipedia",IF(ISNUMBER(SEARCH("greenpeace",F3200)),"Greenpeace",IF(ISNUMBER(SEARCH("Polluterwatch",F3200)),"Polluterwatch",IF(F3200="","","Other")))))))</f>
        <v/>
      </c>
      <c r="H3200">
        <f>LEN(B3200)</f>
        <v>13</v>
      </c>
    </row>
    <row r="3201" spans="1:9" ht="15.75" customHeight="1" x14ac:dyDescent="0.2">
      <c r="A3201" s="3" t="s">
        <v>3145</v>
      </c>
      <c r="B3201" s="3" t="s">
        <v>3145</v>
      </c>
      <c r="C3201" s="3" t="s">
        <v>25</v>
      </c>
      <c r="D3201" s="3" t="s">
        <v>17</v>
      </c>
      <c r="F3201" s="3" t="s">
        <v>17</v>
      </c>
      <c r="G3201" s="3" t="str">
        <f>IF(ISNUMBER(SEARCH("Sourcewatch",F3201)),"Sourcewatch",IF(ISNUMBER(SEARCH("desmog",F3201)),"Desmog",IF(ISNUMBER(SEARCH("Exxon",F3201)),"Exxonsecrets",IF(ISNUMBER(SEARCH("wikipedia",F3201)),"Wikipedia",IF(ISNUMBER(SEARCH("greenpeace",F3201)),"Greenpeace",IF(ISNUMBER(SEARCH("Polluterwatch",F3201)),"Polluterwatch",IF(F3201="","","Other")))))))</f>
        <v/>
      </c>
      <c r="H3201">
        <f>LEN(B3201)</f>
        <v>16</v>
      </c>
    </row>
    <row r="3202" spans="1:9" ht="15.75" customHeight="1" x14ac:dyDescent="0.2">
      <c r="A3202" s="3" t="s">
        <v>3146</v>
      </c>
      <c r="B3202" s="3" t="s">
        <v>3146</v>
      </c>
      <c r="C3202" s="3" t="s">
        <v>25</v>
      </c>
      <c r="D3202" s="3" t="s">
        <v>17</v>
      </c>
      <c r="F3202" s="3" t="s">
        <v>17</v>
      </c>
      <c r="G3202" s="3" t="str">
        <f>IF(ISNUMBER(SEARCH("Sourcewatch",F3202)),"Sourcewatch",IF(ISNUMBER(SEARCH("desmog",F3202)),"Desmog",IF(ISNUMBER(SEARCH("Exxon",F3202)),"Exxonsecrets",IF(ISNUMBER(SEARCH("wikipedia",F3202)),"Wikipedia",IF(ISNUMBER(SEARCH("greenpeace",F3202)),"Greenpeace",IF(ISNUMBER(SEARCH("Polluterwatch",F3202)),"Polluterwatch",IF(F3202="","","Other")))))))</f>
        <v/>
      </c>
      <c r="H3202">
        <f>LEN(B3202)</f>
        <v>5</v>
      </c>
    </row>
    <row r="3203" spans="1:9" ht="15.75" customHeight="1" x14ac:dyDescent="0.2">
      <c r="A3203" s="3" t="s">
        <v>3147</v>
      </c>
      <c r="B3203" s="3" t="s">
        <v>3147</v>
      </c>
      <c r="C3203" s="3" t="s">
        <v>17</v>
      </c>
      <c r="D3203" s="3" t="s">
        <v>17</v>
      </c>
      <c r="E3203" s="3" t="s">
        <v>27</v>
      </c>
      <c r="F3203" s="3" t="s">
        <v>17</v>
      </c>
      <c r="G3203" s="3" t="str">
        <f>IF(ISNUMBER(SEARCH("Sourcewatch",F3203)),"Sourcewatch",IF(ISNUMBER(SEARCH("desmog",F3203)),"Desmog",IF(ISNUMBER(SEARCH("Exxon",F3203)),"Exxonsecrets",IF(ISNUMBER(SEARCH("wikipedia",F3203)),"Wikipedia",IF(ISNUMBER(SEARCH("greenpeace",F3203)),"Greenpeace",IF(ISNUMBER(SEARCH("Polluterwatch",F3203)),"Polluterwatch",IF(F3203="","","Other")))))))</f>
        <v/>
      </c>
      <c r="H3203">
        <f>LEN(B3203)</f>
        <v>37</v>
      </c>
    </row>
    <row r="3204" spans="1:9" ht="15.75" customHeight="1" x14ac:dyDescent="0.2">
      <c r="A3204" s="3" t="s">
        <v>3148</v>
      </c>
      <c r="B3204" s="3" t="s">
        <v>3148</v>
      </c>
      <c r="C3204" s="3" t="s">
        <v>25</v>
      </c>
      <c r="D3204" s="3" t="s">
        <v>17</v>
      </c>
      <c r="F3204" s="3" t="s">
        <v>17</v>
      </c>
      <c r="G3204" s="3" t="str">
        <f>IF(ISNUMBER(SEARCH("Sourcewatch",F3204)),"Sourcewatch",IF(ISNUMBER(SEARCH("desmog",F3204)),"Desmog",IF(ISNUMBER(SEARCH("Exxon",F3204)),"Exxonsecrets",IF(ISNUMBER(SEARCH("wikipedia",F3204)),"Wikipedia",IF(ISNUMBER(SEARCH("greenpeace",F3204)),"Greenpeace",IF(ISNUMBER(SEARCH("Polluterwatch",F3204)),"Polluterwatch",IF(F3204="","","Other")))))))</f>
        <v/>
      </c>
      <c r="H3204">
        <f>LEN(B3204)</f>
        <v>14</v>
      </c>
    </row>
    <row r="3205" spans="1:9" ht="15.75" customHeight="1" x14ac:dyDescent="0.2">
      <c r="A3205" s="3" t="s">
        <v>3149</v>
      </c>
      <c r="B3205" s="3" t="s">
        <v>3149</v>
      </c>
      <c r="C3205" s="3" t="s">
        <v>17</v>
      </c>
      <c r="D3205" s="3" t="s">
        <v>25</v>
      </c>
      <c r="G3205" s="3" t="str">
        <f>IF(ISNUMBER(SEARCH("Sourcewatch",F3205)),"Sourcewatch",IF(ISNUMBER(SEARCH("desmog",F3205)),"Desmog",IF(ISNUMBER(SEARCH("Exxon",F3205)),"Exxonsecrets",IF(ISNUMBER(SEARCH("wikipedia",F3205)),"Wikipedia",IF(ISNUMBER(SEARCH("greenpeace",F3205)),"Greenpeace",IF(ISNUMBER(SEARCH("Polluterwatch",F3205)),"Polluterwatch",IF(F3205="","","Other")))))))</f>
        <v/>
      </c>
      <c r="H3205">
        <f>LEN(B3205)</f>
        <v>42</v>
      </c>
    </row>
    <row r="3206" spans="1:9" ht="15.75" customHeight="1" x14ac:dyDescent="0.2">
      <c r="A3206" s="3" t="s">
        <v>3150</v>
      </c>
      <c r="B3206" s="3" t="s">
        <v>3150</v>
      </c>
      <c r="C3206" s="3" t="s">
        <v>17</v>
      </c>
      <c r="D3206" s="3" t="s">
        <v>25</v>
      </c>
      <c r="G3206" s="3" t="str">
        <f>IF(ISNUMBER(SEARCH("Sourcewatch",F3206)),"Sourcewatch",IF(ISNUMBER(SEARCH("desmog",F3206)),"Desmog",IF(ISNUMBER(SEARCH("Exxon",F3206)),"Exxonsecrets",IF(ISNUMBER(SEARCH("wikipedia",F3206)),"Wikipedia",IF(ISNUMBER(SEARCH("greenpeace",F3206)),"Greenpeace",IF(ISNUMBER(SEARCH("Polluterwatch",F3206)),"Polluterwatch",IF(F3206="","","Other")))))))</f>
        <v/>
      </c>
      <c r="H3206">
        <f>LEN(B3206)</f>
        <v>18</v>
      </c>
    </row>
    <row r="3207" spans="1:9" ht="15.75" customHeight="1" x14ac:dyDescent="0.2">
      <c r="A3207" s="3" t="s">
        <v>3151</v>
      </c>
      <c r="B3207" s="3" t="s">
        <v>3150</v>
      </c>
      <c r="C3207" s="3" t="s">
        <v>17</v>
      </c>
      <c r="D3207" s="3" t="s">
        <v>25</v>
      </c>
      <c r="G3207" s="3" t="str">
        <f>IF(ISNUMBER(SEARCH("Sourcewatch",F3207)),"Sourcewatch",IF(ISNUMBER(SEARCH("desmog",F3207)),"Desmog",IF(ISNUMBER(SEARCH("Exxon",F3207)),"Exxonsecrets",IF(ISNUMBER(SEARCH("wikipedia",F3207)),"Wikipedia",IF(ISNUMBER(SEARCH("greenpeace",F3207)),"Greenpeace",IF(ISNUMBER(SEARCH("Polluterwatch",F3207)),"Polluterwatch",IF(F3207="","","Other")))))))</f>
        <v/>
      </c>
      <c r="H3207">
        <f>LEN(B3207)</f>
        <v>18</v>
      </c>
    </row>
    <row r="3208" spans="1:9" ht="15.75" customHeight="1" x14ac:dyDescent="0.2">
      <c r="A3208" s="11" t="s">
        <v>4522</v>
      </c>
      <c r="B3208" s="11" t="s">
        <v>4522</v>
      </c>
      <c r="C3208" t="s">
        <v>17</v>
      </c>
      <c r="D3208" t="s">
        <v>17</v>
      </c>
      <c r="F3208" t="s">
        <v>4667</v>
      </c>
      <c r="G3208" s="3" t="str">
        <f>IF(ISNUMBER(SEARCH("Sourcewatch",F3208)),"Sourcewatch",IF(ISNUMBER(SEARCH("desmog",F3208)),"Desmog",IF(ISNUMBER(SEARCH("Exxon",F3208)),"Exxonsecrets",IF(ISNUMBER(SEARCH("wikipedia",F3208)),"Wikipedia",IF(ISNUMBER(SEARCH("greenpeace",F3208)),"Greenpeace",IF(ISNUMBER(SEARCH("Polluterwatch",F3208)),"Polluterwatch",IF(F3208="","","Other")))))))</f>
        <v>Sourcewatch</v>
      </c>
      <c r="H3208">
        <f>LEN(B3208)</f>
        <v>20</v>
      </c>
      <c r="I3208" s="17" t="s">
        <v>25</v>
      </c>
    </row>
    <row r="3209" spans="1:9" ht="15.75" customHeight="1" x14ac:dyDescent="0.2">
      <c r="A3209" s="3" t="s">
        <v>3152</v>
      </c>
      <c r="B3209" s="3" t="s">
        <v>3152</v>
      </c>
      <c r="C3209" s="3" t="s">
        <v>25</v>
      </c>
      <c r="D3209" s="3" t="s">
        <v>17</v>
      </c>
      <c r="F3209" s="3" t="s">
        <v>17</v>
      </c>
      <c r="G3209" s="3" t="str">
        <f>IF(ISNUMBER(SEARCH("Sourcewatch",F3209)),"Sourcewatch",IF(ISNUMBER(SEARCH("desmog",F3209)),"Desmog",IF(ISNUMBER(SEARCH("Exxon",F3209)),"Exxonsecrets",IF(ISNUMBER(SEARCH("wikipedia",F3209)),"Wikipedia",IF(ISNUMBER(SEARCH("greenpeace",F3209)),"Greenpeace",IF(ISNUMBER(SEARCH("Polluterwatch",F3209)),"Polluterwatch",IF(F3209="","","Other")))))))</f>
        <v/>
      </c>
      <c r="H3209">
        <f>LEN(B3209)</f>
        <v>10</v>
      </c>
    </row>
    <row r="3210" spans="1:9" ht="15.75" customHeight="1" x14ac:dyDescent="0.2">
      <c r="A3210" s="3" t="s">
        <v>3153</v>
      </c>
      <c r="B3210" s="3" t="s">
        <v>3153</v>
      </c>
      <c r="C3210" s="3" t="s">
        <v>25</v>
      </c>
      <c r="D3210" s="3" t="s">
        <v>17</v>
      </c>
      <c r="F3210" s="3" t="s">
        <v>17</v>
      </c>
      <c r="G3210" s="3" t="str">
        <f>IF(ISNUMBER(SEARCH("Sourcewatch",F3210)),"Sourcewatch",IF(ISNUMBER(SEARCH("desmog",F3210)),"Desmog",IF(ISNUMBER(SEARCH("Exxon",F3210)),"Exxonsecrets",IF(ISNUMBER(SEARCH("wikipedia",F3210)),"Wikipedia",IF(ISNUMBER(SEARCH("greenpeace",F3210)),"Greenpeace",IF(ISNUMBER(SEARCH("Polluterwatch",F3210)),"Polluterwatch",IF(F3210="","","Other")))))))</f>
        <v/>
      </c>
      <c r="H3210">
        <f>LEN(B3210)</f>
        <v>4</v>
      </c>
    </row>
    <row r="3211" spans="1:9" ht="15.75" customHeight="1" x14ac:dyDescent="0.2">
      <c r="A3211" s="3" t="s">
        <v>3154</v>
      </c>
      <c r="B3211" s="3" t="s">
        <v>3154</v>
      </c>
      <c r="C3211" s="3" t="s">
        <v>17</v>
      </c>
      <c r="D3211" s="3" t="s">
        <v>17</v>
      </c>
      <c r="F3211" s="3" t="s">
        <v>17</v>
      </c>
      <c r="G3211" s="3" t="str">
        <f>IF(ISNUMBER(SEARCH("Sourcewatch",F3211)),"Sourcewatch",IF(ISNUMBER(SEARCH("desmog",F3211)),"Desmog",IF(ISNUMBER(SEARCH("Exxon",F3211)),"Exxonsecrets",IF(ISNUMBER(SEARCH("wikipedia",F3211)),"Wikipedia",IF(ISNUMBER(SEARCH("greenpeace",F3211)),"Greenpeace",IF(ISNUMBER(SEARCH("Polluterwatch",F3211)),"Polluterwatch",IF(F3211="","","Other")))))))</f>
        <v/>
      </c>
      <c r="H3211">
        <f>LEN(B3211)</f>
        <v>15</v>
      </c>
    </row>
    <row r="3212" spans="1:9" ht="15.75" customHeight="1" x14ac:dyDescent="0.2">
      <c r="A3212" s="3" t="s">
        <v>3155</v>
      </c>
      <c r="B3212" s="3" t="s">
        <v>3155</v>
      </c>
      <c r="C3212" s="3" t="s">
        <v>25</v>
      </c>
      <c r="D3212" s="3" t="s">
        <v>17</v>
      </c>
      <c r="F3212" s="3" t="s">
        <v>17</v>
      </c>
      <c r="G3212" s="3" t="str">
        <f>IF(ISNUMBER(SEARCH("Sourcewatch",F3212)),"Sourcewatch",IF(ISNUMBER(SEARCH("desmog",F3212)),"Desmog",IF(ISNUMBER(SEARCH("Exxon",F3212)),"Exxonsecrets",IF(ISNUMBER(SEARCH("wikipedia",F3212)),"Wikipedia",IF(ISNUMBER(SEARCH("greenpeace",F3212)),"Greenpeace",IF(ISNUMBER(SEARCH("Polluterwatch",F3212)),"Polluterwatch",IF(F3212="","","Other")))))))</f>
        <v/>
      </c>
      <c r="H3212">
        <f>LEN(B3212)</f>
        <v>14</v>
      </c>
    </row>
    <row r="3213" spans="1:9" ht="15.75" customHeight="1" x14ac:dyDescent="0.2">
      <c r="A3213" s="3" t="s">
        <v>3156</v>
      </c>
      <c r="B3213" s="3" t="s">
        <v>3156</v>
      </c>
      <c r="C3213" s="3" t="s">
        <v>25</v>
      </c>
      <c r="D3213" s="3" t="s">
        <v>17</v>
      </c>
      <c r="F3213" s="3" t="s">
        <v>17</v>
      </c>
      <c r="G3213" s="3" t="str">
        <f>IF(ISNUMBER(SEARCH("Sourcewatch",F3213)),"Sourcewatch",IF(ISNUMBER(SEARCH("desmog",F3213)),"Desmog",IF(ISNUMBER(SEARCH("Exxon",F3213)),"Exxonsecrets",IF(ISNUMBER(SEARCH("wikipedia",F3213)),"Wikipedia",IF(ISNUMBER(SEARCH("greenpeace",F3213)),"Greenpeace",IF(ISNUMBER(SEARCH("Polluterwatch",F3213)),"Polluterwatch",IF(F3213="","","Other")))))))</f>
        <v/>
      </c>
      <c r="H3213">
        <f>LEN(B3213)</f>
        <v>10</v>
      </c>
    </row>
    <row r="3214" spans="1:9" ht="15.75" customHeight="1" x14ac:dyDescent="0.2">
      <c r="A3214" s="3" t="s">
        <v>3157</v>
      </c>
      <c r="B3214" s="3" t="s">
        <v>3157</v>
      </c>
      <c r="C3214" s="3" t="s">
        <v>25</v>
      </c>
      <c r="D3214" s="3" t="s">
        <v>17</v>
      </c>
      <c r="F3214" s="3" t="s">
        <v>17</v>
      </c>
      <c r="G3214" s="3" t="str">
        <f>IF(ISNUMBER(SEARCH("Sourcewatch",F3214)),"Sourcewatch",IF(ISNUMBER(SEARCH("desmog",F3214)),"Desmog",IF(ISNUMBER(SEARCH("Exxon",F3214)),"Exxonsecrets",IF(ISNUMBER(SEARCH("wikipedia",F3214)),"Wikipedia",IF(ISNUMBER(SEARCH("greenpeace",F3214)),"Greenpeace",IF(ISNUMBER(SEARCH("Polluterwatch",F3214)),"Polluterwatch",IF(F3214="","","Other")))))))</f>
        <v/>
      </c>
      <c r="H3214">
        <f>LEN(B3214)</f>
        <v>14</v>
      </c>
    </row>
    <row r="3215" spans="1:9" ht="15.75" customHeight="1" x14ac:dyDescent="0.2">
      <c r="A3215" s="3" t="s">
        <v>3158</v>
      </c>
      <c r="B3215" s="3" t="s">
        <v>3158</v>
      </c>
      <c r="C3215" s="3" t="s">
        <v>25</v>
      </c>
      <c r="D3215" s="3" t="s">
        <v>17</v>
      </c>
      <c r="F3215" s="3" t="s">
        <v>17</v>
      </c>
      <c r="G3215" s="3" t="str">
        <f>IF(ISNUMBER(SEARCH("Sourcewatch",F3215)),"Sourcewatch",IF(ISNUMBER(SEARCH("desmog",F3215)),"Desmog",IF(ISNUMBER(SEARCH("Exxon",F3215)),"Exxonsecrets",IF(ISNUMBER(SEARCH("wikipedia",F3215)),"Wikipedia",IF(ISNUMBER(SEARCH("greenpeace",F3215)),"Greenpeace",IF(ISNUMBER(SEARCH("Polluterwatch",F3215)),"Polluterwatch",IF(F3215="","","Other")))))))</f>
        <v/>
      </c>
      <c r="H3215">
        <f>LEN(B3215)</f>
        <v>11</v>
      </c>
    </row>
    <row r="3216" spans="1:9" ht="15.75" customHeight="1" x14ac:dyDescent="0.2">
      <c r="A3216" s="3" t="s">
        <v>3159</v>
      </c>
      <c r="B3216" s="3" t="s">
        <v>3159</v>
      </c>
      <c r="C3216" s="6" t="s">
        <v>25</v>
      </c>
      <c r="D3216" s="3" t="s">
        <v>17</v>
      </c>
      <c r="F3216" s="3" t="s">
        <v>17</v>
      </c>
      <c r="G3216" s="3" t="str">
        <f>IF(ISNUMBER(SEARCH("Sourcewatch",F3216)),"Sourcewatch",IF(ISNUMBER(SEARCH("desmog",F3216)),"Desmog",IF(ISNUMBER(SEARCH("Exxon",F3216)),"Exxonsecrets",IF(ISNUMBER(SEARCH("wikipedia",F3216)),"Wikipedia",IF(ISNUMBER(SEARCH("greenpeace",F3216)),"Greenpeace",IF(ISNUMBER(SEARCH("Polluterwatch",F3216)),"Polluterwatch",IF(F3216="","","Other")))))))</f>
        <v/>
      </c>
      <c r="H3216">
        <f>LEN(B3216)</f>
        <v>11</v>
      </c>
    </row>
    <row r="3217" spans="1:8" ht="15.75" customHeight="1" x14ac:dyDescent="0.2">
      <c r="A3217" s="3" t="s">
        <v>3160</v>
      </c>
      <c r="B3217" s="3" t="s">
        <v>3160</v>
      </c>
      <c r="C3217" s="6" t="s">
        <v>25</v>
      </c>
      <c r="D3217" s="3" t="s">
        <v>17</v>
      </c>
      <c r="F3217" s="3" t="s">
        <v>17</v>
      </c>
      <c r="G3217" s="3" t="str">
        <f>IF(ISNUMBER(SEARCH("Sourcewatch",F3217)),"Sourcewatch",IF(ISNUMBER(SEARCH("desmog",F3217)),"Desmog",IF(ISNUMBER(SEARCH("Exxon",F3217)),"Exxonsecrets",IF(ISNUMBER(SEARCH("wikipedia",F3217)),"Wikipedia",IF(ISNUMBER(SEARCH("greenpeace",F3217)),"Greenpeace",IF(ISNUMBER(SEARCH("Polluterwatch",F3217)),"Polluterwatch",IF(F3217="","","Other")))))))</f>
        <v/>
      </c>
      <c r="H3217">
        <f>LEN(B3217)</f>
        <v>10</v>
      </c>
    </row>
    <row r="3218" spans="1:8" ht="15.75" customHeight="1" x14ac:dyDescent="0.2">
      <c r="A3218" s="3" t="s">
        <v>3161</v>
      </c>
      <c r="B3218" s="3" t="s">
        <v>3161</v>
      </c>
      <c r="C3218" s="6" t="s">
        <v>25</v>
      </c>
      <c r="D3218" s="3" t="s">
        <v>17</v>
      </c>
      <c r="F3218" s="3" t="s">
        <v>17</v>
      </c>
      <c r="G3218" s="3" t="str">
        <f>IF(ISNUMBER(SEARCH("Sourcewatch",F3218)),"Sourcewatch",IF(ISNUMBER(SEARCH("desmog",F3218)),"Desmog",IF(ISNUMBER(SEARCH("Exxon",F3218)),"Exxonsecrets",IF(ISNUMBER(SEARCH("wikipedia",F3218)),"Wikipedia",IF(ISNUMBER(SEARCH("greenpeace",F3218)),"Greenpeace",IF(ISNUMBER(SEARCH("Polluterwatch",F3218)),"Polluterwatch",IF(F3218="","","Other")))))))</f>
        <v/>
      </c>
      <c r="H3218">
        <f>LEN(B3218)</f>
        <v>8</v>
      </c>
    </row>
    <row r="3219" spans="1:8" ht="15.75" customHeight="1" x14ac:dyDescent="0.2">
      <c r="A3219" s="3" t="s">
        <v>3162</v>
      </c>
      <c r="B3219" s="3" t="s">
        <v>3162</v>
      </c>
      <c r="C3219" s="6" t="s">
        <v>25</v>
      </c>
      <c r="D3219" s="3" t="s">
        <v>17</v>
      </c>
      <c r="F3219" s="3" t="s">
        <v>17</v>
      </c>
      <c r="G3219" s="3" t="str">
        <f>IF(ISNUMBER(SEARCH("Sourcewatch",F3219)),"Sourcewatch",IF(ISNUMBER(SEARCH("desmog",F3219)),"Desmog",IF(ISNUMBER(SEARCH("Exxon",F3219)),"Exxonsecrets",IF(ISNUMBER(SEARCH("wikipedia",F3219)),"Wikipedia",IF(ISNUMBER(SEARCH("greenpeace",F3219)),"Greenpeace",IF(ISNUMBER(SEARCH("Polluterwatch",F3219)),"Polluterwatch",IF(F3219="","","Other")))))))</f>
        <v/>
      </c>
      <c r="H3219">
        <f>LEN(B3219)</f>
        <v>9</v>
      </c>
    </row>
    <row r="3220" spans="1:8" ht="15.75" customHeight="1" x14ac:dyDescent="0.2">
      <c r="A3220" s="3" t="s">
        <v>3163</v>
      </c>
      <c r="B3220" s="3" t="s">
        <v>3163</v>
      </c>
      <c r="C3220" s="6" t="s">
        <v>25</v>
      </c>
      <c r="D3220" s="3" t="s">
        <v>17</v>
      </c>
      <c r="F3220" s="3" t="s">
        <v>17</v>
      </c>
      <c r="G3220" s="3" t="str">
        <f>IF(ISNUMBER(SEARCH("Sourcewatch",F3220)),"Sourcewatch",IF(ISNUMBER(SEARCH("desmog",F3220)),"Desmog",IF(ISNUMBER(SEARCH("Exxon",F3220)),"Exxonsecrets",IF(ISNUMBER(SEARCH("wikipedia",F3220)),"Wikipedia",IF(ISNUMBER(SEARCH("greenpeace",F3220)),"Greenpeace",IF(ISNUMBER(SEARCH("Polluterwatch",F3220)),"Polluterwatch",IF(F3220="","","Other")))))))</f>
        <v/>
      </c>
      <c r="H3220">
        <f>LEN(B3220)</f>
        <v>10</v>
      </c>
    </row>
    <row r="3221" spans="1:8" ht="15.75" customHeight="1" x14ac:dyDescent="0.2">
      <c r="A3221" s="3" t="s">
        <v>3164</v>
      </c>
      <c r="B3221" s="3" t="s">
        <v>3164</v>
      </c>
      <c r="C3221" s="6" t="s">
        <v>25</v>
      </c>
      <c r="D3221" s="3" t="s">
        <v>17</v>
      </c>
      <c r="F3221" s="3" t="s">
        <v>17</v>
      </c>
      <c r="G3221" s="3" t="str">
        <f>IF(ISNUMBER(SEARCH("Sourcewatch",F3221)),"Sourcewatch",IF(ISNUMBER(SEARCH("desmog",F3221)),"Desmog",IF(ISNUMBER(SEARCH("Exxon",F3221)),"Exxonsecrets",IF(ISNUMBER(SEARCH("wikipedia",F3221)),"Wikipedia",IF(ISNUMBER(SEARCH("greenpeace",F3221)),"Greenpeace",IF(ISNUMBER(SEARCH("Polluterwatch",F3221)),"Polluterwatch",IF(F3221="","","Other")))))))</f>
        <v/>
      </c>
      <c r="H3221">
        <f>LEN(B3221)</f>
        <v>8</v>
      </c>
    </row>
    <row r="3222" spans="1:8" ht="15.75" customHeight="1" x14ac:dyDescent="0.2">
      <c r="A3222" s="3" t="s">
        <v>3165</v>
      </c>
      <c r="B3222" s="3" t="s">
        <v>3165</v>
      </c>
      <c r="C3222" s="6" t="s">
        <v>25</v>
      </c>
      <c r="D3222" s="3" t="s">
        <v>17</v>
      </c>
      <c r="F3222" s="3" t="s">
        <v>17</v>
      </c>
      <c r="G3222" s="3" t="str">
        <f>IF(ISNUMBER(SEARCH("Sourcewatch",F3222)),"Sourcewatch",IF(ISNUMBER(SEARCH("desmog",F3222)),"Desmog",IF(ISNUMBER(SEARCH("Exxon",F3222)),"Exxonsecrets",IF(ISNUMBER(SEARCH("wikipedia",F3222)),"Wikipedia",IF(ISNUMBER(SEARCH("greenpeace",F3222)),"Greenpeace",IF(ISNUMBER(SEARCH("Polluterwatch",F3222)),"Polluterwatch",IF(F3222="","","Other")))))))</f>
        <v/>
      </c>
      <c r="H3222">
        <f>LEN(B3222)</f>
        <v>9</v>
      </c>
    </row>
    <row r="3223" spans="1:8" ht="15.75" customHeight="1" x14ac:dyDescent="0.2">
      <c r="A3223" s="3" t="s">
        <v>3166</v>
      </c>
      <c r="B3223" s="3" t="s">
        <v>3166</v>
      </c>
      <c r="C3223" s="6" t="s">
        <v>25</v>
      </c>
      <c r="D3223" s="3" t="s">
        <v>17</v>
      </c>
      <c r="F3223" s="3" t="s">
        <v>17</v>
      </c>
      <c r="G3223" s="3" t="str">
        <f>IF(ISNUMBER(SEARCH("Sourcewatch",F3223)),"Sourcewatch",IF(ISNUMBER(SEARCH("desmog",F3223)),"Desmog",IF(ISNUMBER(SEARCH("Exxon",F3223)),"Exxonsecrets",IF(ISNUMBER(SEARCH("wikipedia",F3223)),"Wikipedia",IF(ISNUMBER(SEARCH("greenpeace",F3223)),"Greenpeace",IF(ISNUMBER(SEARCH("Polluterwatch",F3223)),"Polluterwatch",IF(F3223="","","Other")))))))</f>
        <v/>
      </c>
      <c r="H3223">
        <f>LEN(B3223)</f>
        <v>8</v>
      </c>
    </row>
    <row r="3224" spans="1:8" ht="15.75" customHeight="1" x14ac:dyDescent="0.2">
      <c r="A3224" s="3" t="s">
        <v>3167</v>
      </c>
      <c r="B3224" s="3" t="s">
        <v>3167</v>
      </c>
      <c r="C3224" s="6" t="s">
        <v>25</v>
      </c>
      <c r="D3224" s="3" t="s">
        <v>17</v>
      </c>
      <c r="F3224" s="3" t="s">
        <v>17</v>
      </c>
      <c r="G3224" s="3" t="str">
        <f>IF(ISNUMBER(SEARCH("Sourcewatch",F3224)),"Sourcewatch",IF(ISNUMBER(SEARCH("desmog",F3224)),"Desmog",IF(ISNUMBER(SEARCH("Exxon",F3224)),"Exxonsecrets",IF(ISNUMBER(SEARCH("wikipedia",F3224)),"Wikipedia",IF(ISNUMBER(SEARCH("greenpeace",F3224)),"Greenpeace",IF(ISNUMBER(SEARCH("Polluterwatch",F3224)),"Polluterwatch",IF(F3224="","","Other")))))))</f>
        <v/>
      </c>
      <c r="H3224">
        <f>LEN(B3224)</f>
        <v>13</v>
      </c>
    </row>
    <row r="3225" spans="1:8" ht="15.75" customHeight="1" x14ac:dyDescent="0.2">
      <c r="A3225" s="3" t="s">
        <v>3168</v>
      </c>
      <c r="B3225" s="3" t="s">
        <v>3168</v>
      </c>
      <c r="C3225" s="6" t="s">
        <v>25</v>
      </c>
      <c r="D3225" s="3" t="s">
        <v>17</v>
      </c>
      <c r="F3225" s="3" t="s">
        <v>17</v>
      </c>
      <c r="G3225" s="3" t="str">
        <f>IF(ISNUMBER(SEARCH("Sourcewatch",F3225)),"Sourcewatch",IF(ISNUMBER(SEARCH("desmog",F3225)),"Desmog",IF(ISNUMBER(SEARCH("Exxon",F3225)),"Exxonsecrets",IF(ISNUMBER(SEARCH("wikipedia",F3225)),"Wikipedia",IF(ISNUMBER(SEARCH("greenpeace",F3225)),"Greenpeace",IF(ISNUMBER(SEARCH("Polluterwatch",F3225)),"Polluterwatch",IF(F3225="","","Other")))))))</f>
        <v/>
      </c>
      <c r="H3225">
        <f>LEN(B3225)</f>
        <v>8</v>
      </c>
    </row>
    <row r="3226" spans="1:8" ht="15.75" customHeight="1" x14ac:dyDescent="0.2">
      <c r="A3226" s="3" t="s">
        <v>3169</v>
      </c>
      <c r="B3226" s="3" t="s">
        <v>3169</v>
      </c>
      <c r="C3226" s="6" t="s">
        <v>25</v>
      </c>
      <c r="D3226" s="3" t="s">
        <v>17</v>
      </c>
      <c r="F3226" s="3" t="s">
        <v>17</v>
      </c>
      <c r="G3226" s="3" t="str">
        <f>IF(ISNUMBER(SEARCH("Sourcewatch",F3226)),"Sourcewatch",IF(ISNUMBER(SEARCH("desmog",F3226)),"Desmog",IF(ISNUMBER(SEARCH("Exxon",F3226)),"Exxonsecrets",IF(ISNUMBER(SEARCH("wikipedia",F3226)),"Wikipedia",IF(ISNUMBER(SEARCH("greenpeace",F3226)),"Greenpeace",IF(ISNUMBER(SEARCH("Polluterwatch",F3226)),"Polluterwatch",IF(F3226="","","Other")))))))</f>
        <v/>
      </c>
      <c r="H3226">
        <f>LEN(B3226)</f>
        <v>8</v>
      </c>
    </row>
    <row r="3227" spans="1:8" ht="15.75" customHeight="1" x14ac:dyDescent="0.2">
      <c r="A3227" s="3" t="s">
        <v>3170</v>
      </c>
      <c r="B3227" s="3" t="s">
        <v>3170</v>
      </c>
      <c r="C3227" s="6" t="s">
        <v>25</v>
      </c>
      <c r="D3227" s="3" t="s">
        <v>17</v>
      </c>
      <c r="F3227" s="3" t="s">
        <v>17</v>
      </c>
      <c r="G3227" s="3" t="str">
        <f>IF(ISNUMBER(SEARCH("Sourcewatch",F3227)),"Sourcewatch",IF(ISNUMBER(SEARCH("desmog",F3227)),"Desmog",IF(ISNUMBER(SEARCH("Exxon",F3227)),"Exxonsecrets",IF(ISNUMBER(SEARCH("wikipedia",F3227)),"Wikipedia",IF(ISNUMBER(SEARCH("greenpeace",F3227)),"Greenpeace",IF(ISNUMBER(SEARCH("Polluterwatch",F3227)),"Polluterwatch",IF(F3227="","","Other")))))))</f>
        <v/>
      </c>
      <c r="H3227">
        <f>LEN(B3227)</f>
        <v>9</v>
      </c>
    </row>
    <row r="3228" spans="1:8" ht="15.75" customHeight="1" x14ac:dyDescent="0.2">
      <c r="A3228" s="3" t="s">
        <v>3171</v>
      </c>
      <c r="B3228" s="3" t="s">
        <v>3171</v>
      </c>
      <c r="C3228" s="6" t="s">
        <v>25</v>
      </c>
      <c r="D3228" s="3" t="s">
        <v>17</v>
      </c>
      <c r="F3228" s="3" t="s">
        <v>17</v>
      </c>
      <c r="G3228" s="3" t="str">
        <f>IF(ISNUMBER(SEARCH("Sourcewatch",F3228)),"Sourcewatch",IF(ISNUMBER(SEARCH("desmog",F3228)),"Desmog",IF(ISNUMBER(SEARCH("Exxon",F3228)),"Exxonsecrets",IF(ISNUMBER(SEARCH("wikipedia",F3228)),"Wikipedia",IF(ISNUMBER(SEARCH("greenpeace",F3228)),"Greenpeace",IF(ISNUMBER(SEARCH("Polluterwatch",F3228)),"Polluterwatch",IF(F3228="","","Other")))))))</f>
        <v/>
      </c>
      <c r="H3228">
        <f>LEN(B3228)</f>
        <v>7</v>
      </c>
    </row>
    <row r="3229" spans="1:8" ht="15.75" customHeight="1" x14ac:dyDescent="0.2">
      <c r="A3229" s="3" t="s">
        <v>3172</v>
      </c>
      <c r="B3229" s="3" t="s">
        <v>3172</v>
      </c>
      <c r="C3229" s="6" t="s">
        <v>25</v>
      </c>
      <c r="D3229" s="3" t="s">
        <v>17</v>
      </c>
      <c r="F3229" s="3" t="s">
        <v>17</v>
      </c>
      <c r="G3229" s="3" t="str">
        <f>IF(ISNUMBER(SEARCH("Sourcewatch",F3229)),"Sourcewatch",IF(ISNUMBER(SEARCH("desmog",F3229)),"Desmog",IF(ISNUMBER(SEARCH("Exxon",F3229)),"Exxonsecrets",IF(ISNUMBER(SEARCH("wikipedia",F3229)),"Wikipedia",IF(ISNUMBER(SEARCH("greenpeace",F3229)),"Greenpeace",IF(ISNUMBER(SEARCH("Polluterwatch",F3229)),"Polluterwatch",IF(F3229="","","Other")))))))</f>
        <v/>
      </c>
      <c r="H3229">
        <f>LEN(B3229)</f>
        <v>10</v>
      </c>
    </row>
    <row r="3230" spans="1:8" ht="15.75" customHeight="1" x14ac:dyDescent="0.2">
      <c r="A3230" s="3" t="s">
        <v>3173</v>
      </c>
      <c r="B3230" s="3" t="s">
        <v>3173</v>
      </c>
      <c r="C3230" s="6" t="s">
        <v>25</v>
      </c>
      <c r="D3230" s="3" t="s">
        <v>17</v>
      </c>
      <c r="F3230" s="3" t="s">
        <v>17</v>
      </c>
      <c r="G3230" s="3" t="str">
        <f>IF(ISNUMBER(SEARCH("Sourcewatch",F3230)),"Sourcewatch",IF(ISNUMBER(SEARCH("desmog",F3230)),"Desmog",IF(ISNUMBER(SEARCH("Exxon",F3230)),"Exxonsecrets",IF(ISNUMBER(SEARCH("wikipedia",F3230)),"Wikipedia",IF(ISNUMBER(SEARCH("greenpeace",F3230)),"Greenpeace",IF(ISNUMBER(SEARCH("Polluterwatch",F3230)),"Polluterwatch",IF(F3230="","","Other")))))))</f>
        <v/>
      </c>
      <c r="H3230">
        <f>LEN(B3230)</f>
        <v>7</v>
      </c>
    </row>
    <row r="3231" spans="1:8" ht="15.75" customHeight="1" x14ac:dyDescent="0.2">
      <c r="A3231" s="3" t="s">
        <v>3174</v>
      </c>
      <c r="B3231" s="3" t="s">
        <v>3174</v>
      </c>
      <c r="C3231" s="6" t="s">
        <v>25</v>
      </c>
      <c r="D3231" s="3" t="s">
        <v>17</v>
      </c>
      <c r="F3231" s="3" t="s">
        <v>17</v>
      </c>
      <c r="G3231" s="3" t="str">
        <f>IF(ISNUMBER(SEARCH("Sourcewatch",F3231)),"Sourcewatch",IF(ISNUMBER(SEARCH("desmog",F3231)),"Desmog",IF(ISNUMBER(SEARCH("Exxon",F3231)),"Exxonsecrets",IF(ISNUMBER(SEARCH("wikipedia",F3231)),"Wikipedia",IF(ISNUMBER(SEARCH("greenpeace",F3231)),"Greenpeace",IF(ISNUMBER(SEARCH("Polluterwatch",F3231)),"Polluterwatch",IF(F3231="","","Other")))))))</f>
        <v/>
      </c>
      <c r="H3231">
        <f>LEN(B3231)</f>
        <v>8</v>
      </c>
    </row>
    <row r="3232" spans="1:8" ht="15.75" customHeight="1" x14ac:dyDescent="0.2">
      <c r="A3232" s="3" t="s">
        <v>3175</v>
      </c>
      <c r="B3232" s="3" t="s">
        <v>3175</v>
      </c>
      <c r="C3232" s="6" t="s">
        <v>25</v>
      </c>
      <c r="D3232" s="3" t="s">
        <v>17</v>
      </c>
      <c r="F3232" s="3" t="s">
        <v>17</v>
      </c>
      <c r="G3232" s="3" t="str">
        <f>IF(ISNUMBER(SEARCH("Sourcewatch",F3232)),"Sourcewatch",IF(ISNUMBER(SEARCH("desmog",F3232)),"Desmog",IF(ISNUMBER(SEARCH("Exxon",F3232)),"Exxonsecrets",IF(ISNUMBER(SEARCH("wikipedia",F3232)),"Wikipedia",IF(ISNUMBER(SEARCH("greenpeace",F3232)),"Greenpeace",IF(ISNUMBER(SEARCH("Polluterwatch",F3232)),"Polluterwatch",IF(F3232="","","Other")))))))</f>
        <v/>
      </c>
      <c r="H3232">
        <f>LEN(B3232)</f>
        <v>9</v>
      </c>
    </row>
    <row r="3233" spans="1:8" ht="15.75" customHeight="1" x14ac:dyDescent="0.2">
      <c r="A3233" s="3" t="s">
        <v>3176</v>
      </c>
      <c r="B3233" s="3" t="s">
        <v>3176</v>
      </c>
      <c r="C3233" s="6" t="s">
        <v>25</v>
      </c>
      <c r="D3233" s="3" t="s">
        <v>17</v>
      </c>
      <c r="F3233" s="3" t="s">
        <v>17</v>
      </c>
      <c r="G3233" s="3" t="str">
        <f>IF(ISNUMBER(SEARCH("Sourcewatch",F3233)),"Sourcewatch",IF(ISNUMBER(SEARCH("desmog",F3233)),"Desmog",IF(ISNUMBER(SEARCH("Exxon",F3233)),"Exxonsecrets",IF(ISNUMBER(SEARCH("wikipedia",F3233)),"Wikipedia",IF(ISNUMBER(SEARCH("greenpeace",F3233)),"Greenpeace",IF(ISNUMBER(SEARCH("Polluterwatch",F3233)),"Polluterwatch",IF(F3233="","","Other")))))))</f>
        <v/>
      </c>
      <c r="H3233">
        <f>LEN(B3233)</f>
        <v>9</v>
      </c>
    </row>
    <row r="3234" spans="1:8" ht="15.75" customHeight="1" x14ac:dyDescent="0.2">
      <c r="A3234" s="3" t="s">
        <v>3177</v>
      </c>
      <c r="B3234" s="3" t="s">
        <v>3177</v>
      </c>
      <c r="C3234" s="6" t="s">
        <v>25</v>
      </c>
      <c r="D3234" s="3" t="s">
        <v>17</v>
      </c>
      <c r="F3234" s="3" t="s">
        <v>17</v>
      </c>
      <c r="G3234" s="3" t="str">
        <f>IF(ISNUMBER(SEARCH("Sourcewatch",F3234)),"Sourcewatch",IF(ISNUMBER(SEARCH("desmog",F3234)),"Desmog",IF(ISNUMBER(SEARCH("Exxon",F3234)),"Exxonsecrets",IF(ISNUMBER(SEARCH("wikipedia",F3234)),"Wikipedia",IF(ISNUMBER(SEARCH("greenpeace",F3234)),"Greenpeace",IF(ISNUMBER(SEARCH("Polluterwatch",F3234)),"Polluterwatch",IF(F3234="","","Other")))))))</f>
        <v/>
      </c>
      <c r="H3234">
        <f>LEN(B3234)</f>
        <v>8</v>
      </c>
    </row>
    <row r="3235" spans="1:8" ht="15.75" customHeight="1" x14ac:dyDescent="0.2">
      <c r="A3235" s="3" t="s">
        <v>3178</v>
      </c>
      <c r="B3235" s="3" t="s">
        <v>3178</v>
      </c>
      <c r="C3235" s="6" t="s">
        <v>25</v>
      </c>
      <c r="D3235" s="3" t="s">
        <v>17</v>
      </c>
      <c r="F3235" s="3" t="s">
        <v>17</v>
      </c>
      <c r="G3235" s="3" t="str">
        <f>IF(ISNUMBER(SEARCH("Sourcewatch",F3235)),"Sourcewatch",IF(ISNUMBER(SEARCH("desmog",F3235)),"Desmog",IF(ISNUMBER(SEARCH("Exxon",F3235)),"Exxonsecrets",IF(ISNUMBER(SEARCH("wikipedia",F3235)),"Wikipedia",IF(ISNUMBER(SEARCH("greenpeace",F3235)),"Greenpeace",IF(ISNUMBER(SEARCH("Polluterwatch",F3235)),"Polluterwatch",IF(F3235="","","Other")))))))</f>
        <v/>
      </c>
      <c r="H3235">
        <f>LEN(B3235)</f>
        <v>6</v>
      </c>
    </row>
    <row r="3236" spans="1:8" ht="15.75" customHeight="1" x14ac:dyDescent="0.2">
      <c r="A3236" s="3" t="s">
        <v>3179</v>
      </c>
      <c r="B3236" s="3" t="s">
        <v>3179</v>
      </c>
      <c r="C3236" s="6" t="s">
        <v>25</v>
      </c>
      <c r="D3236" s="3" t="s">
        <v>17</v>
      </c>
      <c r="F3236" s="3" t="s">
        <v>17</v>
      </c>
      <c r="G3236" s="3" t="str">
        <f>IF(ISNUMBER(SEARCH("Sourcewatch",F3236)),"Sourcewatch",IF(ISNUMBER(SEARCH("desmog",F3236)),"Desmog",IF(ISNUMBER(SEARCH("Exxon",F3236)),"Exxonsecrets",IF(ISNUMBER(SEARCH("wikipedia",F3236)),"Wikipedia",IF(ISNUMBER(SEARCH("greenpeace",F3236)),"Greenpeace",IF(ISNUMBER(SEARCH("Polluterwatch",F3236)),"Polluterwatch",IF(F3236="","","Other")))))))</f>
        <v/>
      </c>
      <c r="H3236">
        <f>LEN(B3236)</f>
        <v>11</v>
      </c>
    </row>
    <row r="3237" spans="1:8" ht="15.75" customHeight="1" x14ac:dyDescent="0.2">
      <c r="A3237" s="3" t="s">
        <v>3180</v>
      </c>
      <c r="B3237" s="3" t="s">
        <v>3180</v>
      </c>
      <c r="C3237" s="6" t="s">
        <v>25</v>
      </c>
      <c r="D3237" s="3" t="s">
        <v>17</v>
      </c>
      <c r="F3237" s="3" t="s">
        <v>17</v>
      </c>
      <c r="G3237" s="3" t="str">
        <f>IF(ISNUMBER(SEARCH("Sourcewatch",F3237)),"Sourcewatch",IF(ISNUMBER(SEARCH("desmog",F3237)),"Desmog",IF(ISNUMBER(SEARCH("Exxon",F3237)),"Exxonsecrets",IF(ISNUMBER(SEARCH("wikipedia",F3237)),"Wikipedia",IF(ISNUMBER(SEARCH("greenpeace",F3237)),"Greenpeace",IF(ISNUMBER(SEARCH("Polluterwatch",F3237)),"Polluterwatch",IF(F3237="","","Other")))))))</f>
        <v/>
      </c>
      <c r="H3237">
        <f>LEN(B3237)</f>
        <v>5</v>
      </c>
    </row>
    <row r="3238" spans="1:8" ht="15.75" customHeight="1" x14ac:dyDescent="0.2">
      <c r="A3238" s="3" t="s">
        <v>3181</v>
      </c>
      <c r="B3238" s="3" t="s">
        <v>3181</v>
      </c>
      <c r="C3238" s="6" t="s">
        <v>25</v>
      </c>
      <c r="D3238" s="3" t="s">
        <v>17</v>
      </c>
      <c r="F3238" s="3" t="s">
        <v>17</v>
      </c>
      <c r="G3238" s="3" t="str">
        <f>IF(ISNUMBER(SEARCH("Sourcewatch",F3238)),"Sourcewatch",IF(ISNUMBER(SEARCH("desmog",F3238)),"Desmog",IF(ISNUMBER(SEARCH("Exxon",F3238)),"Exxonsecrets",IF(ISNUMBER(SEARCH("wikipedia",F3238)),"Wikipedia",IF(ISNUMBER(SEARCH("greenpeace",F3238)),"Greenpeace",IF(ISNUMBER(SEARCH("Polluterwatch",F3238)),"Polluterwatch",IF(F3238="","","Other")))))))</f>
        <v/>
      </c>
      <c r="H3238">
        <f>LEN(B3238)</f>
        <v>11</v>
      </c>
    </row>
    <row r="3239" spans="1:8" ht="15.75" customHeight="1" x14ac:dyDescent="0.2">
      <c r="A3239" s="3" t="s">
        <v>3182</v>
      </c>
      <c r="B3239" s="3" t="s">
        <v>3182</v>
      </c>
      <c r="C3239" s="6" t="s">
        <v>25</v>
      </c>
      <c r="D3239" s="3" t="s">
        <v>17</v>
      </c>
      <c r="F3239" s="3" t="s">
        <v>17</v>
      </c>
      <c r="G3239" s="3" t="str">
        <f>IF(ISNUMBER(SEARCH("Sourcewatch",F3239)),"Sourcewatch",IF(ISNUMBER(SEARCH("desmog",F3239)),"Desmog",IF(ISNUMBER(SEARCH("Exxon",F3239)),"Exxonsecrets",IF(ISNUMBER(SEARCH("wikipedia",F3239)),"Wikipedia",IF(ISNUMBER(SEARCH("greenpeace",F3239)),"Greenpeace",IF(ISNUMBER(SEARCH("Polluterwatch",F3239)),"Polluterwatch",IF(F3239="","","Other")))))))</f>
        <v/>
      </c>
      <c r="H3239">
        <f>LEN(B3239)</f>
        <v>9</v>
      </c>
    </row>
    <row r="3240" spans="1:8" ht="15.75" customHeight="1" x14ac:dyDescent="0.2">
      <c r="A3240" s="3" t="s">
        <v>3183</v>
      </c>
      <c r="B3240" s="3" t="s">
        <v>3183</v>
      </c>
      <c r="C3240" s="6" t="s">
        <v>25</v>
      </c>
      <c r="D3240" s="3" t="s">
        <v>17</v>
      </c>
      <c r="F3240" s="3" t="s">
        <v>17</v>
      </c>
      <c r="G3240" s="3" t="str">
        <f>IF(ISNUMBER(SEARCH("Sourcewatch",F3240)),"Sourcewatch",IF(ISNUMBER(SEARCH("desmog",F3240)),"Desmog",IF(ISNUMBER(SEARCH("Exxon",F3240)),"Exxonsecrets",IF(ISNUMBER(SEARCH("wikipedia",F3240)),"Wikipedia",IF(ISNUMBER(SEARCH("greenpeace",F3240)),"Greenpeace",IF(ISNUMBER(SEARCH("Polluterwatch",F3240)),"Polluterwatch",IF(F3240="","","Other")))))))</f>
        <v/>
      </c>
      <c r="H3240">
        <f>LEN(B3240)</f>
        <v>8</v>
      </c>
    </row>
    <row r="3241" spans="1:8" ht="15.75" customHeight="1" x14ac:dyDescent="0.2">
      <c r="A3241" s="3" t="s">
        <v>3184</v>
      </c>
      <c r="B3241" s="3" t="s">
        <v>3184</v>
      </c>
      <c r="C3241" s="6" t="s">
        <v>25</v>
      </c>
      <c r="D3241" s="3" t="s">
        <v>17</v>
      </c>
      <c r="F3241" s="3" t="s">
        <v>17</v>
      </c>
      <c r="G3241" s="3" t="str">
        <f>IF(ISNUMBER(SEARCH("Sourcewatch",F3241)),"Sourcewatch",IF(ISNUMBER(SEARCH("desmog",F3241)),"Desmog",IF(ISNUMBER(SEARCH("Exxon",F3241)),"Exxonsecrets",IF(ISNUMBER(SEARCH("wikipedia",F3241)),"Wikipedia",IF(ISNUMBER(SEARCH("greenpeace",F3241)),"Greenpeace",IF(ISNUMBER(SEARCH("Polluterwatch",F3241)),"Polluterwatch",IF(F3241="","","Other")))))))</f>
        <v/>
      </c>
      <c r="H3241">
        <f>LEN(B3241)</f>
        <v>11</v>
      </c>
    </row>
    <row r="3242" spans="1:8" ht="15.75" customHeight="1" x14ac:dyDescent="0.2">
      <c r="A3242" s="3" t="s">
        <v>3185</v>
      </c>
      <c r="B3242" s="3" t="s">
        <v>3185</v>
      </c>
      <c r="C3242" s="6" t="s">
        <v>25</v>
      </c>
      <c r="D3242" s="3" t="s">
        <v>17</v>
      </c>
      <c r="F3242" s="3" t="s">
        <v>17</v>
      </c>
      <c r="G3242" s="3" t="str">
        <f>IF(ISNUMBER(SEARCH("Sourcewatch",F3242)),"Sourcewatch",IF(ISNUMBER(SEARCH("desmog",F3242)),"Desmog",IF(ISNUMBER(SEARCH("Exxon",F3242)),"Exxonsecrets",IF(ISNUMBER(SEARCH("wikipedia",F3242)),"Wikipedia",IF(ISNUMBER(SEARCH("greenpeace",F3242)),"Greenpeace",IF(ISNUMBER(SEARCH("Polluterwatch",F3242)),"Polluterwatch",IF(F3242="","","Other")))))))</f>
        <v/>
      </c>
      <c r="H3242">
        <f>LEN(B3242)</f>
        <v>6</v>
      </c>
    </row>
    <row r="3243" spans="1:8" ht="15.75" customHeight="1" x14ac:dyDescent="0.2">
      <c r="A3243" s="3" t="s">
        <v>3186</v>
      </c>
      <c r="B3243" s="3" t="s">
        <v>3186</v>
      </c>
      <c r="C3243" s="6" t="s">
        <v>25</v>
      </c>
      <c r="D3243" s="3" t="s">
        <v>17</v>
      </c>
      <c r="F3243" s="3" t="s">
        <v>17</v>
      </c>
      <c r="G3243" s="3" t="str">
        <f>IF(ISNUMBER(SEARCH("Sourcewatch",F3243)),"Sourcewatch",IF(ISNUMBER(SEARCH("desmog",F3243)),"Desmog",IF(ISNUMBER(SEARCH("Exxon",F3243)),"Exxonsecrets",IF(ISNUMBER(SEARCH("wikipedia",F3243)),"Wikipedia",IF(ISNUMBER(SEARCH("greenpeace",F3243)),"Greenpeace",IF(ISNUMBER(SEARCH("Polluterwatch",F3243)),"Polluterwatch",IF(F3243="","","Other")))))))</f>
        <v/>
      </c>
      <c r="H3243">
        <f>LEN(B3243)</f>
        <v>7</v>
      </c>
    </row>
    <row r="3244" spans="1:8" ht="15.75" customHeight="1" x14ac:dyDescent="0.2">
      <c r="A3244" s="3" t="s">
        <v>3187</v>
      </c>
      <c r="B3244" s="3" t="s">
        <v>3187</v>
      </c>
      <c r="C3244" s="3" t="s">
        <v>25</v>
      </c>
      <c r="D3244" s="3" t="s">
        <v>17</v>
      </c>
      <c r="F3244" s="3" t="s">
        <v>17</v>
      </c>
      <c r="G3244" s="3" t="str">
        <f>IF(ISNUMBER(SEARCH("Sourcewatch",F3244)),"Sourcewatch",IF(ISNUMBER(SEARCH("desmog",F3244)),"Desmog",IF(ISNUMBER(SEARCH("Exxon",F3244)),"Exxonsecrets",IF(ISNUMBER(SEARCH("wikipedia",F3244)),"Wikipedia",IF(ISNUMBER(SEARCH("greenpeace",F3244)),"Greenpeace",IF(ISNUMBER(SEARCH("Polluterwatch",F3244)),"Polluterwatch",IF(F3244="","","Other")))))))</f>
        <v/>
      </c>
      <c r="H3244">
        <f>LEN(B3244)</f>
        <v>11</v>
      </c>
    </row>
    <row r="3245" spans="1:8" ht="15.75" customHeight="1" x14ac:dyDescent="0.2">
      <c r="A3245" s="3" t="s">
        <v>3188</v>
      </c>
      <c r="B3245" s="3" t="s">
        <v>3188</v>
      </c>
      <c r="C3245" s="3" t="s">
        <v>25</v>
      </c>
      <c r="D3245" s="3" t="s">
        <v>17</v>
      </c>
      <c r="F3245" s="3" t="s">
        <v>17</v>
      </c>
      <c r="G3245" s="3" t="str">
        <f>IF(ISNUMBER(SEARCH("Sourcewatch",F3245)),"Sourcewatch",IF(ISNUMBER(SEARCH("desmog",F3245)),"Desmog",IF(ISNUMBER(SEARCH("Exxon",F3245)),"Exxonsecrets",IF(ISNUMBER(SEARCH("wikipedia",F3245)),"Wikipedia",IF(ISNUMBER(SEARCH("greenpeace",F3245)),"Greenpeace",IF(ISNUMBER(SEARCH("Polluterwatch",F3245)),"Polluterwatch",IF(F3245="","","Other")))))))</f>
        <v/>
      </c>
      <c r="H3245">
        <f>LEN(B3245)</f>
        <v>11</v>
      </c>
    </row>
    <row r="3246" spans="1:8" ht="15.75" customHeight="1" x14ac:dyDescent="0.2">
      <c r="A3246" s="3" t="s">
        <v>3189</v>
      </c>
      <c r="B3246" s="3" t="s">
        <v>3189</v>
      </c>
      <c r="C3246" s="3" t="s">
        <v>25</v>
      </c>
      <c r="D3246" s="3" t="s">
        <v>17</v>
      </c>
      <c r="F3246" s="3" t="s">
        <v>17</v>
      </c>
      <c r="G3246" s="3" t="str">
        <f>IF(ISNUMBER(SEARCH("Sourcewatch",F3246)),"Sourcewatch",IF(ISNUMBER(SEARCH("desmog",F3246)),"Desmog",IF(ISNUMBER(SEARCH("Exxon",F3246)),"Exxonsecrets",IF(ISNUMBER(SEARCH("wikipedia",F3246)),"Wikipedia",IF(ISNUMBER(SEARCH("greenpeace",F3246)),"Greenpeace",IF(ISNUMBER(SEARCH("Polluterwatch",F3246)),"Polluterwatch",IF(F3246="","","Other")))))))</f>
        <v/>
      </c>
      <c r="H3246">
        <f>LEN(B3246)</f>
        <v>11</v>
      </c>
    </row>
    <row r="3247" spans="1:8" ht="15.75" customHeight="1" x14ac:dyDescent="0.2">
      <c r="A3247" s="3" t="s">
        <v>3190</v>
      </c>
      <c r="B3247" s="3" t="s">
        <v>3190</v>
      </c>
      <c r="C3247" s="3" t="s">
        <v>25</v>
      </c>
      <c r="D3247" s="3" t="s">
        <v>17</v>
      </c>
      <c r="F3247" s="3" t="s">
        <v>17</v>
      </c>
      <c r="G3247" s="3" t="str">
        <f>IF(ISNUMBER(SEARCH("Sourcewatch",F3247)),"Sourcewatch",IF(ISNUMBER(SEARCH("desmog",F3247)),"Desmog",IF(ISNUMBER(SEARCH("Exxon",F3247)),"Exxonsecrets",IF(ISNUMBER(SEARCH("wikipedia",F3247)),"Wikipedia",IF(ISNUMBER(SEARCH("greenpeace",F3247)),"Greenpeace",IF(ISNUMBER(SEARCH("Polluterwatch",F3247)),"Polluterwatch",IF(F3247="","","Other")))))))</f>
        <v/>
      </c>
      <c r="H3247">
        <f>LEN(B3247)</f>
        <v>12</v>
      </c>
    </row>
    <row r="3248" spans="1:8" ht="15.75" customHeight="1" x14ac:dyDescent="0.2">
      <c r="A3248" s="3" t="s">
        <v>3191</v>
      </c>
      <c r="B3248" s="3" t="s">
        <v>3191</v>
      </c>
      <c r="C3248" s="3" t="s">
        <v>25</v>
      </c>
      <c r="D3248" s="3" t="s">
        <v>17</v>
      </c>
      <c r="F3248" s="3" t="s">
        <v>17</v>
      </c>
      <c r="G3248" s="3" t="str">
        <f>IF(ISNUMBER(SEARCH("Sourcewatch",F3248)),"Sourcewatch",IF(ISNUMBER(SEARCH("desmog",F3248)),"Desmog",IF(ISNUMBER(SEARCH("Exxon",F3248)),"Exxonsecrets",IF(ISNUMBER(SEARCH("wikipedia",F3248)),"Wikipedia",IF(ISNUMBER(SEARCH("greenpeace",F3248)),"Greenpeace",IF(ISNUMBER(SEARCH("Polluterwatch",F3248)),"Polluterwatch",IF(F3248="","","Other")))))))</f>
        <v/>
      </c>
      <c r="H3248">
        <f>LEN(B3248)</f>
        <v>5</v>
      </c>
    </row>
    <row r="3249" spans="1:9" ht="15.75" customHeight="1" x14ac:dyDescent="0.2">
      <c r="A3249" s="3" t="s">
        <v>3192</v>
      </c>
      <c r="B3249" s="3" t="s">
        <v>3192</v>
      </c>
      <c r="C3249" s="3" t="s">
        <v>25</v>
      </c>
      <c r="D3249" s="3" t="s">
        <v>17</v>
      </c>
      <c r="F3249" s="3" t="s">
        <v>17</v>
      </c>
      <c r="G3249" s="3" t="str">
        <f>IF(ISNUMBER(SEARCH("Sourcewatch",F3249)),"Sourcewatch",IF(ISNUMBER(SEARCH("desmog",F3249)),"Desmog",IF(ISNUMBER(SEARCH("Exxon",F3249)),"Exxonsecrets",IF(ISNUMBER(SEARCH("wikipedia",F3249)),"Wikipedia",IF(ISNUMBER(SEARCH("greenpeace",F3249)),"Greenpeace",IF(ISNUMBER(SEARCH("Polluterwatch",F3249)),"Polluterwatch",IF(F3249="","","Other")))))))</f>
        <v/>
      </c>
      <c r="H3249">
        <f>LEN(B3249)</f>
        <v>9</v>
      </c>
    </row>
    <row r="3250" spans="1:9" ht="15.75" customHeight="1" x14ac:dyDescent="0.2">
      <c r="A3250" s="3" t="s">
        <v>3193</v>
      </c>
      <c r="B3250" s="3" t="s">
        <v>3193</v>
      </c>
      <c r="C3250" s="3" t="s">
        <v>25</v>
      </c>
      <c r="D3250" s="3" t="s">
        <v>17</v>
      </c>
      <c r="F3250" s="3" t="s">
        <v>17</v>
      </c>
      <c r="G3250" s="3" t="str">
        <f>IF(ISNUMBER(SEARCH("Sourcewatch",F3250)),"Sourcewatch",IF(ISNUMBER(SEARCH("desmog",F3250)),"Desmog",IF(ISNUMBER(SEARCH("Exxon",F3250)),"Exxonsecrets",IF(ISNUMBER(SEARCH("wikipedia",F3250)),"Wikipedia",IF(ISNUMBER(SEARCH("greenpeace",F3250)),"Greenpeace",IF(ISNUMBER(SEARCH("Polluterwatch",F3250)),"Polluterwatch",IF(F3250="","","Other")))))))</f>
        <v/>
      </c>
      <c r="H3250">
        <f>LEN(B3250)</f>
        <v>10</v>
      </c>
    </row>
    <row r="3251" spans="1:9" ht="15.75" customHeight="1" x14ac:dyDescent="0.2">
      <c r="A3251" s="3" t="s">
        <v>3194</v>
      </c>
      <c r="B3251" s="3" t="s">
        <v>3194</v>
      </c>
      <c r="C3251" s="3" t="s">
        <v>25</v>
      </c>
      <c r="D3251" s="3" t="s">
        <v>17</v>
      </c>
      <c r="F3251" s="3" t="s">
        <v>17</v>
      </c>
      <c r="G3251" s="3" t="str">
        <f>IF(ISNUMBER(SEARCH("Sourcewatch",F3251)),"Sourcewatch",IF(ISNUMBER(SEARCH("desmog",F3251)),"Desmog",IF(ISNUMBER(SEARCH("Exxon",F3251)),"Exxonsecrets",IF(ISNUMBER(SEARCH("wikipedia",F3251)),"Wikipedia",IF(ISNUMBER(SEARCH("greenpeace",F3251)),"Greenpeace",IF(ISNUMBER(SEARCH("Polluterwatch",F3251)),"Polluterwatch",IF(F3251="","","Other")))))))</f>
        <v/>
      </c>
      <c r="H3251">
        <f>LEN(B3251)</f>
        <v>11</v>
      </c>
    </row>
    <row r="3252" spans="1:9" ht="15.75" customHeight="1" x14ac:dyDescent="0.2">
      <c r="A3252" s="3" t="s">
        <v>3195</v>
      </c>
      <c r="B3252" s="3" t="s">
        <v>3195</v>
      </c>
      <c r="C3252" s="3" t="s">
        <v>25</v>
      </c>
      <c r="D3252" s="3" t="s">
        <v>17</v>
      </c>
      <c r="F3252" s="3" t="s">
        <v>17</v>
      </c>
      <c r="G3252" s="3" t="str">
        <f>IF(ISNUMBER(SEARCH("Sourcewatch",F3252)),"Sourcewatch",IF(ISNUMBER(SEARCH("desmog",F3252)),"Desmog",IF(ISNUMBER(SEARCH("Exxon",F3252)),"Exxonsecrets",IF(ISNUMBER(SEARCH("wikipedia",F3252)),"Wikipedia",IF(ISNUMBER(SEARCH("greenpeace",F3252)),"Greenpeace",IF(ISNUMBER(SEARCH("Polluterwatch",F3252)),"Polluterwatch",IF(F3252="","","Other")))))))</f>
        <v/>
      </c>
      <c r="H3252">
        <f>LEN(B3252)</f>
        <v>10</v>
      </c>
    </row>
    <row r="3253" spans="1:9" ht="15.75" customHeight="1" x14ac:dyDescent="0.2">
      <c r="A3253" s="3" t="s">
        <v>3196</v>
      </c>
      <c r="B3253" s="3" t="s">
        <v>3196</v>
      </c>
      <c r="C3253" s="3" t="s">
        <v>25</v>
      </c>
      <c r="D3253" s="3" t="s">
        <v>17</v>
      </c>
      <c r="F3253" s="3" t="s">
        <v>17</v>
      </c>
      <c r="G3253" s="3" t="str">
        <f>IF(ISNUMBER(SEARCH("Sourcewatch",F3253)),"Sourcewatch",IF(ISNUMBER(SEARCH("desmog",F3253)),"Desmog",IF(ISNUMBER(SEARCH("Exxon",F3253)),"Exxonsecrets",IF(ISNUMBER(SEARCH("wikipedia",F3253)),"Wikipedia",IF(ISNUMBER(SEARCH("greenpeace",F3253)),"Greenpeace",IF(ISNUMBER(SEARCH("Polluterwatch",F3253)),"Polluterwatch",IF(F3253="","","Other")))))))</f>
        <v/>
      </c>
      <c r="H3253">
        <f>LEN(B3253)</f>
        <v>8</v>
      </c>
    </row>
    <row r="3254" spans="1:9" ht="15.75" customHeight="1" x14ac:dyDescent="0.2">
      <c r="A3254" s="3" t="s">
        <v>3197</v>
      </c>
      <c r="B3254" s="3" t="s">
        <v>3197</v>
      </c>
      <c r="C3254" s="3" t="s">
        <v>25</v>
      </c>
      <c r="D3254" s="3" t="s">
        <v>17</v>
      </c>
      <c r="F3254" s="3" t="s">
        <v>17</v>
      </c>
      <c r="G3254" s="3" t="str">
        <f>IF(ISNUMBER(SEARCH("Sourcewatch",F3254)),"Sourcewatch",IF(ISNUMBER(SEARCH("desmog",F3254)),"Desmog",IF(ISNUMBER(SEARCH("Exxon",F3254)),"Exxonsecrets",IF(ISNUMBER(SEARCH("wikipedia",F3254)),"Wikipedia",IF(ISNUMBER(SEARCH("greenpeace",F3254)),"Greenpeace",IF(ISNUMBER(SEARCH("Polluterwatch",F3254)),"Polluterwatch",IF(F3254="","","Other")))))))</f>
        <v/>
      </c>
      <c r="H3254">
        <f>LEN(B3254)</f>
        <v>14</v>
      </c>
    </row>
    <row r="3255" spans="1:9" ht="15.75" customHeight="1" x14ac:dyDescent="0.2">
      <c r="A3255" s="3" t="s">
        <v>3198</v>
      </c>
      <c r="B3255" s="3" t="s">
        <v>3198</v>
      </c>
      <c r="C3255" s="3" t="s">
        <v>25</v>
      </c>
      <c r="D3255" s="3" t="s">
        <v>17</v>
      </c>
      <c r="F3255" s="3" t="s">
        <v>17</v>
      </c>
      <c r="G3255" s="3" t="str">
        <f>IF(ISNUMBER(SEARCH("Sourcewatch",F3255)),"Sourcewatch",IF(ISNUMBER(SEARCH("desmog",F3255)),"Desmog",IF(ISNUMBER(SEARCH("Exxon",F3255)),"Exxonsecrets",IF(ISNUMBER(SEARCH("wikipedia",F3255)),"Wikipedia",IF(ISNUMBER(SEARCH("greenpeace",F3255)),"Greenpeace",IF(ISNUMBER(SEARCH("Polluterwatch",F3255)),"Polluterwatch",IF(F3255="","","Other")))))))</f>
        <v/>
      </c>
      <c r="H3255">
        <f>LEN(B3255)</f>
        <v>5</v>
      </c>
    </row>
    <row r="3256" spans="1:9" ht="15.75" customHeight="1" x14ac:dyDescent="0.2">
      <c r="A3256" s="11" t="s">
        <v>4282</v>
      </c>
      <c r="B3256" s="11" t="s">
        <v>4282</v>
      </c>
      <c r="C3256" t="s">
        <v>25</v>
      </c>
      <c r="D3256" t="s">
        <v>17</v>
      </c>
      <c r="G3256" s="3" t="str">
        <f>IF(ISNUMBER(SEARCH("Sourcewatch",F3256)),"Sourcewatch",IF(ISNUMBER(SEARCH("desmog",F3256)),"Desmog",IF(ISNUMBER(SEARCH("Exxon",F3256)),"Exxonsecrets",IF(ISNUMBER(SEARCH("wikipedia",F3256)),"Wikipedia",IF(ISNUMBER(SEARCH("greenpeace",F3256)),"Greenpeace",IF(ISNUMBER(SEARCH("Polluterwatch",F3256)),"Polluterwatch",IF(F3256="","","Other")))))))</f>
        <v/>
      </c>
      <c r="H3256">
        <f>LEN(B3256)</f>
        <v>5</v>
      </c>
      <c r="I3256" s="17" t="s">
        <v>25</v>
      </c>
    </row>
    <row r="3257" spans="1:9" ht="15.75" customHeight="1" x14ac:dyDescent="0.2">
      <c r="A3257" s="3" t="s">
        <v>3618</v>
      </c>
      <c r="B3257" s="3" t="s">
        <v>3619</v>
      </c>
      <c r="C3257" s="3" t="s">
        <v>17</v>
      </c>
      <c r="D3257" s="3" t="s">
        <v>25</v>
      </c>
      <c r="G3257" s="3" t="str">
        <f>IF(ISNUMBER(SEARCH("Sourcewatch",F3257)),"Sourcewatch",IF(ISNUMBER(SEARCH("desmog",F3257)),"Desmog",IF(ISNUMBER(SEARCH("Exxon",F3257)),"Exxonsecrets",IF(ISNUMBER(SEARCH("wikipedia",F3257)),"Wikipedia",IF(ISNUMBER(SEARCH("greenpeace",F3257)),"Greenpeace",IF(ISNUMBER(SEARCH("Polluterwatch",F3257)),"Polluterwatch",IF(F3257="","","Other")))))))</f>
        <v/>
      </c>
      <c r="H3257">
        <f>LEN(B3257)</f>
        <v>27</v>
      </c>
    </row>
    <row r="3258" spans="1:9" ht="15.75" customHeight="1" x14ac:dyDescent="0.2">
      <c r="A3258" s="3" t="s">
        <v>3199</v>
      </c>
      <c r="B3258" s="3" t="s">
        <v>3199</v>
      </c>
      <c r="C3258" s="3" t="s">
        <v>17</v>
      </c>
      <c r="D3258" s="3" t="s">
        <v>17</v>
      </c>
      <c r="F3258" s="3" t="s">
        <v>17</v>
      </c>
      <c r="G3258" s="3" t="str">
        <f>IF(ISNUMBER(SEARCH("Sourcewatch",F3258)),"Sourcewatch",IF(ISNUMBER(SEARCH("desmog",F3258)),"Desmog",IF(ISNUMBER(SEARCH("Exxon",F3258)),"Exxonsecrets",IF(ISNUMBER(SEARCH("wikipedia",F3258)),"Wikipedia",IF(ISNUMBER(SEARCH("greenpeace",F3258)),"Greenpeace",IF(ISNUMBER(SEARCH("Polluterwatch",F3258)),"Polluterwatch",IF(F3258="","","Other")))))))</f>
        <v/>
      </c>
      <c r="H3258">
        <f>LEN(B3258)</f>
        <v>38</v>
      </c>
    </row>
    <row r="3259" spans="1:9" ht="15.75" customHeight="1" x14ac:dyDescent="0.2">
      <c r="A3259" s="3" t="s">
        <v>3200</v>
      </c>
      <c r="B3259" s="3" t="s">
        <v>3200</v>
      </c>
      <c r="C3259" s="3" t="s">
        <v>17</v>
      </c>
      <c r="D3259" s="3" t="s">
        <v>25</v>
      </c>
      <c r="G3259" s="3" t="str">
        <f>IF(ISNUMBER(SEARCH("Sourcewatch",F3259)),"Sourcewatch",IF(ISNUMBER(SEARCH("desmog",F3259)),"Desmog",IF(ISNUMBER(SEARCH("Exxon",F3259)),"Exxonsecrets",IF(ISNUMBER(SEARCH("wikipedia",F3259)),"Wikipedia",IF(ISNUMBER(SEARCH("greenpeace",F3259)),"Greenpeace",IF(ISNUMBER(SEARCH("Polluterwatch",F3259)),"Polluterwatch",IF(F3259="","","Other")))))))</f>
        <v/>
      </c>
      <c r="H3259">
        <f>LEN(B3259)</f>
        <v>31</v>
      </c>
    </row>
    <row r="3260" spans="1:9" ht="15.75" customHeight="1" x14ac:dyDescent="0.2">
      <c r="A3260" s="3" t="s">
        <v>3201</v>
      </c>
      <c r="B3260" s="3" t="s">
        <v>3201</v>
      </c>
      <c r="D3260" s="3" t="s">
        <v>17</v>
      </c>
      <c r="F3260" s="3" t="s">
        <v>17</v>
      </c>
      <c r="G3260" s="3" t="str">
        <f>IF(ISNUMBER(SEARCH("Sourcewatch",F3260)),"Sourcewatch",IF(ISNUMBER(SEARCH("desmog",F3260)),"Desmog",IF(ISNUMBER(SEARCH("Exxon",F3260)),"Exxonsecrets",IF(ISNUMBER(SEARCH("wikipedia",F3260)),"Wikipedia",IF(ISNUMBER(SEARCH("greenpeace",F3260)),"Greenpeace",IF(ISNUMBER(SEARCH("Polluterwatch",F3260)),"Polluterwatch",IF(F3260="","","Other")))))))</f>
        <v/>
      </c>
      <c r="H3260">
        <f>LEN(B3260)</f>
        <v>55</v>
      </c>
    </row>
    <row r="3261" spans="1:9" ht="15.75" customHeight="1" x14ac:dyDescent="0.2">
      <c r="A3261" s="3" t="s">
        <v>3202</v>
      </c>
      <c r="B3261" s="3" t="s">
        <v>3202</v>
      </c>
      <c r="C3261" s="3" t="s">
        <v>17</v>
      </c>
      <c r="D3261" s="3" t="s">
        <v>25</v>
      </c>
      <c r="G3261" s="3" t="str">
        <f>IF(ISNUMBER(SEARCH("Sourcewatch",F3261)),"Sourcewatch",IF(ISNUMBER(SEARCH("desmog",F3261)),"Desmog",IF(ISNUMBER(SEARCH("Exxon",F3261)),"Exxonsecrets",IF(ISNUMBER(SEARCH("wikipedia",F3261)),"Wikipedia",IF(ISNUMBER(SEARCH("greenpeace",F3261)),"Greenpeace",IF(ISNUMBER(SEARCH("Polluterwatch",F3261)),"Polluterwatch",IF(F3261="","","Other")))))))</f>
        <v/>
      </c>
      <c r="H3261">
        <f>LEN(B3261)</f>
        <v>24</v>
      </c>
    </row>
    <row r="3262" spans="1:9" ht="15.75" customHeight="1" x14ac:dyDescent="0.2">
      <c r="A3262" s="3" t="s">
        <v>3203</v>
      </c>
      <c r="B3262" s="3" t="s">
        <v>3203</v>
      </c>
      <c r="C3262" s="3" t="s">
        <v>17</v>
      </c>
      <c r="D3262" s="3" t="s">
        <v>25</v>
      </c>
      <c r="G3262" s="3" t="str">
        <f>IF(ISNUMBER(SEARCH("Sourcewatch",F3262)),"Sourcewatch",IF(ISNUMBER(SEARCH("desmog",F3262)),"Desmog",IF(ISNUMBER(SEARCH("Exxon",F3262)),"Exxonsecrets",IF(ISNUMBER(SEARCH("wikipedia",F3262)),"Wikipedia",IF(ISNUMBER(SEARCH("greenpeace",F3262)),"Greenpeace",IF(ISNUMBER(SEARCH("Polluterwatch",F3262)),"Polluterwatch",IF(F3262="","","Other")))))))</f>
        <v/>
      </c>
      <c r="H3262">
        <f>LEN(B3262)</f>
        <v>23</v>
      </c>
    </row>
    <row r="3263" spans="1:9" ht="15.75" customHeight="1" x14ac:dyDescent="0.2">
      <c r="A3263" s="3" t="s">
        <v>3204</v>
      </c>
      <c r="B3263" s="3" t="s">
        <v>3204</v>
      </c>
      <c r="C3263" s="3" t="s">
        <v>17</v>
      </c>
      <c r="D3263" s="3" t="s">
        <v>25</v>
      </c>
      <c r="G3263" s="3" t="str">
        <f>IF(ISNUMBER(SEARCH("Sourcewatch",F3263)),"Sourcewatch",IF(ISNUMBER(SEARCH("desmog",F3263)),"Desmog",IF(ISNUMBER(SEARCH("Exxon",F3263)),"Exxonsecrets",IF(ISNUMBER(SEARCH("wikipedia",F3263)),"Wikipedia",IF(ISNUMBER(SEARCH("greenpeace",F3263)),"Greenpeace",IF(ISNUMBER(SEARCH("Polluterwatch",F3263)),"Polluterwatch",IF(F3263="","","Other")))))))</f>
        <v/>
      </c>
      <c r="H3263">
        <f>LEN(B3263)</f>
        <v>22</v>
      </c>
    </row>
    <row r="3264" spans="1:9" ht="15.75" customHeight="1" x14ac:dyDescent="0.2">
      <c r="A3264" s="3" t="s">
        <v>3205</v>
      </c>
      <c r="B3264" s="3" t="s">
        <v>3205</v>
      </c>
      <c r="C3264" s="3" t="s">
        <v>17</v>
      </c>
      <c r="D3264" s="3" t="s">
        <v>25</v>
      </c>
      <c r="G3264" s="3" t="str">
        <f>IF(ISNUMBER(SEARCH("Sourcewatch",F3264)),"Sourcewatch",IF(ISNUMBER(SEARCH("desmog",F3264)),"Desmog",IF(ISNUMBER(SEARCH("Exxon",F3264)),"Exxonsecrets",IF(ISNUMBER(SEARCH("wikipedia",F3264)),"Wikipedia",IF(ISNUMBER(SEARCH("greenpeace",F3264)),"Greenpeace",IF(ISNUMBER(SEARCH("Polluterwatch",F3264)),"Polluterwatch",IF(F3264="","","Other")))))))</f>
        <v/>
      </c>
      <c r="H3264">
        <f>LEN(B3264)</f>
        <v>21</v>
      </c>
    </row>
    <row r="3265" spans="1:8" ht="15.75" customHeight="1" x14ac:dyDescent="0.2">
      <c r="A3265" s="3" t="s">
        <v>3206</v>
      </c>
      <c r="B3265" s="3" t="s">
        <v>3206</v>
      </c>
      <c r="C3265" s="3" t="s">
        <v>25</v>
      </c>
      <c r="D3265" s="3" t="s">
        <v>17</v>
      </c>
      <c r="F3265" s="3" t="s">
        <v>17</v>
      </c>
      <c r="G3265" s="3" t="str">
        <f>IF(ISNUMBER(SEARCH("Sourcewatch",F3265)),"Sourcewatch",IF(ISNUMBER(SEARCH("desmog",F3265)),"Desmog",IF(ISNUMBER(SEARCH("Exxon",F3265)),"Exxonsecrets",IF(ISNUMBER(SEARCH("wikipedia",F3265)),"Wikipedia",IF(ISNUMBER(SEARCH("greenpeace",F3265)),"Greenpeace",IF(ISNUMBER(SEARCH("Polluterwatch",F3265)),"Polluterwatch",IF(F3265="","","Other")))))))</f>
        <v/>
      </c>
      <c r="H3265">
        <f>LEN(B3265)</f>
        <v>17</v>
      </c>
    </row>
    <row r="3266" spans="1:8" ht="15.75" customHeight="1" x14ac:dyDescent="0.2">
      <c r="A3266" s="3" t="s">
        <v>3207</v>
      </c>
      <c r="B3266" s="3" t="s">
        <v>3207</v>
      </c>
      <c r="C3266" s="3" t="s">
        <v>25</v>
      </c>
      <c r="D3266" s="3" t="s">
        <v>17</v>
      </c>
      <c r="F3266" s="3" t="s">
        <v>17</v>
      </c>
      <c r="G3266" s="3" t="str">
        <f>IF(ISNUMBER(SEARCH("Sourcewatch",F3266)),"Sourcewatch",IF(ISNUMBER(SEARCH("desmog",F3266)),"Desmog",IF(ISNUMBER(SEARCH("Exxon",F3266)),"Exxonsecrets",IF(ISNUMBER(SEARCH("wikipedia",F3266)),"Wikipedia",IF(ISNUMBER(SEARCH("greenpeace",F3266)),"Greenpeace",IF(ISNUMBER(SEARCH("Polluterwatch",F3266)),"Polluterwatch",IF(F3266="","","Other")))))))</f>
        <v/>
      </c>
      <c r="H3266">
        <f>LEN(B3266)</f>
        <v>7</v>
      </c>
    </row>
    <row r="3267" spans="1:8" ht="15.75" customHeight="1" x14ac:dyDescent="0.2">
      <c r="A3267" s="3" t="s">
        <v>3208</v>
      </c>
      <c r="B3267" s="3" t="s">
        <v>3208</v>
      </c>
      <c r="C3267" s="3" t="s">
        <v>25</v>
      </c>
      <c r="D3267" s="3" t="s">
        <v>17</v>
      </c>
      <c r="F3267" s="3" t="s">
        <v>17</v>
      </c>
      <c r="G3267" s="3" t="str">
        <f>IF(ISNUMBER(SEARCH("Sourcewatch",F3267)),"Sourcewatch",IF(ISNUMBER(SEARCH("desmog",F3267)),"Desmog",IF(ISNUMBER(SEARCH("Exxon",F3267)),"Exxonsecrets",IF(ISNUMBER(SEARCH("wikipedia",F3267)),"Wikipedia",IF(ISNUMBER(SEARCH("greenpeace",F3267)),"Greenpeace",IF(ISNUMBER(SEARCH("Polluterwatch",F3267)),"Polluterwatch",IF(F3267="","","Other")))))))</f>
        <v/>
      </c>
      <c r="H3267">
        <f>LEN(B3267)</f>
        <v>7</v>
      </c>
    </row>
    <row r="3268" spans="1:8" ht="15.75" customHeight="1" x14ac:dyDescent="0.2">
      <c r="A3268" s="3" t="s">
        <v>3209</v>
      </c>
      <c r="B3268" s="3" t="s">
        <v>3209</v>
      </c>
      <c r="C3268" s="3" t="s">
        <v>17</v>
      </c>
      <c r="D3268" s="3" t="s">
        <v>25</v>
      </c>
      <c r="G3268" s="3" t="str">
        <f>IF(ISNUMBER(SEARCH("Sourcewatch",F3268)),"Sourcewatch",IF(ISNUMBER(SEARCH("desmog",F3268)),"Desmog",IF(ISNUMBER(SEARCH("Exxon",F3268)),"Exxonsecrets",IF(ISNUMBER(SEARCH("wikipedia",F3268)),"Wikipedia",IF(ISNUMBER(SEARCH("greenpeace",F3268)),"Greenpeace",IF(ISNUMBER(SEARCH("Polluterwatch",F3268)),"Polluterwatch",IF(F3268="","","Other")))))))</f>
        <v/>
      </c>
      <c r="H3268">
        <f>LEN(B3268)</f>
        <v>20</v>
      </c>
    </row>
    <row r="3269" spans="1:8" ht="15.75" customHeight="1" x14ac:dyDescent="0.2">
      <c r="A3269" s="3" t="s">
        <v>3210</v>
      </c>
      <c r="B3269" s="3" t="s">
        <v>3210</v>
      </c>
      <c r="C3269" s="3" t="s">
        <v>17</v>
      </c>
      <c r="D3269" s="3" t="s">
        <v>25</v>
      </c>
      <c r="G3269" s="3" t="str">
        <f>IF(ISNUMBER(SEARCH("Sourcewatch",F3269)),"Sourcewatch",IF(ISNUMBER(SEARCH("desmog",F3269)),"Desmog",IF(ISNUMBER(SEARCH("Exxon",F3269)),"Exxonsecrets",IF(ISNUMBER(SEARCH("wikipedia",F3269)),"Wikipedia",IF(ISNUMBER(SEARCH("greenpeace",F3269)),"Greenpeace",IF(ISNUMBER(SEARCH("Polluterwatch",F3269)),"Polluterwatch",IF(F3269="","","Other")))))))</f>
        <v/>
      </c>
      <c r="H3269">
        <f>LEN(B3269)</f>
        <v>31</v>
      </c>
    </row>
    <row r="3270" spans="1:8" ht="15.75" customHeight="1" x14ac:dyDescent="0.2">
      <c r="A3270" s="3" t="s">
        <v>3211</v>
      </c>
      <c r="B3270" s="3" t="s">
        <v>3211</v>
      </c>
      <c r="C3270" s="3" t="s">
        <v>25</v>
      </c>
      <c r="D3270" s="3" t="s">
        <v>17</v>
      </c>
      <c r="F3270" s="3" t="s">
        <v>17</v>
      </c>
      <c r="G3270" s="3" t="str">
        <f>IF(ISNUMBER(SEARCH("Sourcewatch",F3270)),"Sourcewatch",IF(ISNUMBER(SEARCH("desmog",F3270)),"Desmog",IF(ISNUMBER(SEARCH("Exxon",F3270)),"Exxonsecrets",IF(ISNUMBER(SEARCH("wikipedia",F3270)),"Wikipedia",IF(ISNUMBER(SEARCH("greenpeace",F3270)),"Greenpeace",IF(ISNUMBER(SEARCH("Polluterwatch",F3270)),"Polluterwatch",IF(F3270="","","Other")))))))</f>
        <v/>
      </c>
      <c r="H3270">
        <f>LEN(B3270)</f>
        <v>16</v>
      </c>
    </row>
    <row r="3271" spans="1:8" ht="15.75" customHeight="1" x14ac:dyDescent="0.2">
      <c r="A3271" s="3" t="s">
        <v>3212</v>
      </c>
      <c r="B3271" s="3" t="s">
        <v>3212</v>
      </c>
      <c r="C3271" s="3" t="s">
        <v>25</v>
      </c>
      <c r="D3271" s="3" t="s">
        <v>17</v>
      </c>
      <c r="F3271" s="3" t="s">
        <v>17</v>
      </c>
      <c r="G3271" s="3" t="str">
        <f>IF(ISNUMBER(SEARCH("Sourcewatch",F3271)),"Sourcewatch",IF(ISNUMBER(SEARCH("desmog",F3271)),"Desmog",IF(ISNUMBER(SEARCH("Exxon",F3271)),"Exxonsecrets",IF(ISNUMBER(SEARCH("wikipedia",F3271)),"Wikipedia",IF(ISNUMBER(SEARCH("greenpeace",F3271)),"Greenpeace",IF(ISNUMBER(SEARCH("Polluterwatch",F3271)),"Polluterwatch",IF(F3271="","","Other")))))))</f>
        <v/>
      </c>
      <c r="H3271">
        <f>LEN(B3271)</f>
        <v>17</v>
      </c>
    </row>
    <row r="3272" spans="1:8" ht="15.75" customHeight="1" x14ac:dyDescent="0.2">
      <c r="A3272" s="3" t="s">
        <v>3213</v>
      </c>
      <c r="B3272" s="3" t="s">
        <v>3213</v>
      </c>
      <c r="D3272" s="3" t="s">
        <v>17</v>
      </c>
      <c r="E3272" s="3" t="s">
        <v>27</v>
      </c>
      <c r="F3272" s="3" t="s">
        <v>17</v>
      </c>
      <c r="G3272" s="3" t="str">
        <f>IF(ISNUMBER(SEARCH("Sourcewatch",F3272)),"Sourcewatch",IF(ISNUMBER(SEARCH("desmog",F3272)),"Desmog",IF(ISNUMBER(SEARCH("Exxon",F3272)),"Exxonsecrets",IF(ISNUMBER(SEARCH("wikipedia",F3272)),"Wikipedia",IF(ISNUMBER(SEARCH("greenpeace",F3272)),"Greenpeace",IF(ISNUMBER(SEARCH("Polluterwatch",F3272)),"Polluterwatch",IF(F3272="","","Other")))))))</f>
        <v/>
      </c>
      <c r="H3272">
        <f>LEN(B3272)</f>
        <v>37</v>
      </c>
    </row>
    <row r="3273" spans="1:8" ht="15.75" customHeight="1" x14ac:dyDescent="0.2">
      <c r="A3273" s="3" t="s">
        <v>3214</v>
      </c>
      <c r="B3273" s="3" t="s">
        <v>3214</v>
      </c>
      <c r="C3273" s="3" t="s">
        <v>25</v>
      </c>
      <c r="D3273" s="3" t="s">
        <v>17</v>
      </c>
      <c r="F3273" s="3" t="s">
        <v>17</v>
      </c>
      <c r="G3273" s="3" t="str">
        <f>IF(ISNUMBER(SEARCH("Sourcewatch",F3273)),"Sourcewatch",IF(ISNUMBER(SEARCH("desmog",F3273)),"Desmog",IF(ISNUMBER(SEARCH("Exxon",F3273)),"Exxonsecrets",IF(ISNUMBER(SEARCH("wikipedia",F3273)),"Wikipedia",IF(ISNUMBER(SEARCH("greenpeace",F3273)),"Greenpeace",IF(ISNUMBER(SEARCH("Polluterwatch",F3273)),"Polluterwatch",IF(F3273="","","Other")))))))</f>
        <v/>
      </c>
      <c r="H3273">
        <f>LEN(B3273)</f>
        <v>6</v>
      </c>
    </row>
    <row r="3274" spans="1:8" ht="15.75" customHeight="1" x14ac:dyDescent="0.2">
      <c r="A3274" s="3" t="s">
        <v>2623</v>
      </c>
      <c r="B3274" s="3" t="s">
        <v>2624</v>
      </c>
      <c r="C3274" s="3" t="s">
        <v>17</v>
      </c>
      <c r="D3274" s="3" t="s">
        <v>17</v>
      </c>
      <c r="E3274" s="3" t="s">
        <v>27</v>
      </c>
      <c r="F3274" s="3" t="s">
        <v>17</v>
      </c>
      <c r="G3274" s="3" t="str">
        <f>IF(ISNUMBER(SEARCH("Sourcewatch",F3274)),"Sourcewatch",IF(ISNUMBER(SEARCH("desmog",F3274)),"Desmog",IF(ISNUMBER(SEARCH("Exxon",F3274)),"Exxonsecrets",IF(ISNUMBER(SEARCH("wikipedia",F3274)),"Wikipedia",IF(ISNUMBER(SEARCH("greenpeace",F3274)),"Greenpeace",IF(ISNUMBER(SEARCH("Polluterwatch",F3274)),"Polluterwatch",IF(F3274="","","Other")))))))</f>
        <v/>
      </c>
      <c r="H3274">
        <f>LEN(B3274)</f>
        <v>14</v>
      </c>
    </row>
    <row r="3275" spans="1:8" ht="15.75" customHeight="1" x14ac:dyDescent="0.2">
      <c r="A3275" s="3" t="s">
        <v>2624</v>
      </c>
      <c r="B3275" s="3" t="s">
        <v>2624</v>
      </c>
      <c r="C3275" s="3" t="s">
        <v>17</v>
      </c>
      <c r="D3275" s="3" t="s">
        <v>17</v>
      </c>
      <c r="E3275" s="3" t="s">
        <v>27</v>
      </c>
      <c r="F3275" s="3" t="s">
        <v>17</v>
      </c>
      <c r="G3275" s="3" t="str">
        <f>IF(ISNUMBER(SEARCH("Sourcewatch",F3275)),"Sourcewatch",IF(ISNUMBER(SEARCH("desmog",F3275)),"Desmog",IF(ISNUMBER(SEARCH("Exxon",F3275)),"Exxonsecrets",IF(ISNUMBER(SEARCH("wikipedia",F3275)),"Wikipedia",IF(ISNUMBER(SEARCH("greenpeace",F3275)),"Greenpeace",IF(ISNUMBER(SEARCH("Polluterwatch",F3275)),"Polluterwatch",IF(F3275="","","Other")))))))</f>
        <v/>
      </c>
      <c r="H3275">
        <f>LEN(B3275)</f>
        <v>14</v>
      </c>
    </row>
    <row r="3276" spans="1:8" ht="15.75" customHeight="1" x14ac:dyDescent="0.2">
      <c r="A3276" s="3" t="s">
        <v>3215</v>
      </c>
      <c r="B3276" s="3" t="s">
        <v>3215</v>
      </c>
      <c r="C3276" s="3" t="s">
        <v>17</v>
      </c>
      <c r="D3276" s="3" t="s">
        <v>25</v>
      </c>
      <c r="G3276" s="3" t="str">
        <f>IF(ISNUMBER(SEARCH("Sourcewatch",F3276)),"Sourcewatch",IF(ISNUMBER(SEARCH("desmog",F3276)),"Desmog",IF(ISNUMBER(SEARCH("Exxon",F3276)),"Exxonsecrets",IF(ISNUMBER(SEARCH("wikipedia",F3276)),"Wikipedia",IF(ISNUMBER(SEARCH("greenpeace",F3276)),"Greenpeace",IF(ISNUMBER(SEARCH("Polluterwatch",F3276)),"Polluterwatch",IF(F3276="","","Other")))))))</f>
        <v/>
      </c>
      <c r="H3276">
        <f>LEN(B3276)</f>
        <v>28</v>
      </c>
    </row>
    <row r="3277" spans="1:8" ht="15.75" customHeight="1" x14ac:dyDescent="0.2">
      <c r="A3277" s="3" t="s">
        <v>3216</v>
      </c>
      <c r="B3277" s="3" t="s">
        <v>3216</v>
      </c>
      <c r="C3277" s="3" t="s">
        <v>17</v>
      </c>
      <c r="D3277" s="3" t="s">
        <v>25</v>
      </c>
      <c r="G3277" s="3" t="str">
        <f>IF(ISNUMBER(SEARCH("Sourcewatch",F3277)),"Sourcewatch",IF(ISNUMBER(SEARCH("desmog",F3277)),"Desmog",IF(ISNUMBER(SEARCH("Exxon",F3277)),"Exxonsecrets",IF(ISNUMBER(SEARCH("wikipedia",F3277)),"Wikipedia",IF(ISNUMBER(SEARCH("greenpeace",F3277)),"Greenpeace",IF(ISNUMBER(SEARCH("Polluterwatch",F3277)),"Polluterwatch",IF(F3277="","","Other")))))))</f>
        <v/>
      </c>
      <c r="H3277">
        <f>LEN(B3277)</f>
        <v>18</v>
      </c>
    </row>
    <row r="3278" spans="1:8" ht="15.75" customHeight="1" x14ac:dyDescent="0.2">
      <c r="A3278" s="3" t="s">
        <v>3217</v>
      </c>
      <c r="B3278" s="3" t="s">
        <v>3218</v>
      </c>
      <c r="C3278" s="3" t="s">
        <v>17</v>
      </c>
      <c r="D3278" s="3" t="s">
        <v>25</v>
      </c>
      <c r="G3278" s="3" t="str">
        <f>IF(ISNUMBER(SEARCH("Sourcewatch",F3278)),"Sourcewatch",IF(ISNUMBER(SEARCH("desmog",F3278)),"Desmog",IF(ISNUMBER(SEARCH("Exxon",F3278)),"Exxonsecrets",IF(ISNUMBER(SEARCH("wikipedia",F3278)),"Wikipedia",IF(ISNUMBER(SEARCH("greenpeace",F3278)),"Greenpeace",IF(ISNUMBER(SEARCH("Polluterwatch",F3278)),"Polluterwatch",IF(F3278="","","Other")))))))</f>
        <v/>
      </c>
      <c r="H3278">
        <f>LEN(B3278)</f>
        <v>26</v>
      </c>
    </row>
    <row r="3279" spans="1:8" ht="15.75" customHeight="1" x14ac:dyDescent="0.2">
      <c r="A3279" s="3" t="s">
        <v>3219</v>
      </c>
      <c r="B3279" s="3" t="s">
        <v>3219</v>
      </c>
      <c r="C3279" s="3" t="s">
        <v>17</v>
      </c>
      <c r="D3279" s="3" t="s">
        <v>17</v>
      </c>
      <c r="E3279" s="3" t="s">
        <v>27</v>
      </c>
      <c r="F3279" s="3" t="s">
        <v>17</v>
      </c>
      <c r="G3279" s="3" t="str">
        <f>IF(ISNUMBER(SEARCH("Sourcewatch",F3279)),"Sourcewatch",IF(ISNUMBER(SEARCH("desmog",F3279)),"Desmog",IF(ISNUMBER(SEARCH("Exxon",F3279)),"Exxonsecrets",IF(ISNUMBER(SEARCH("wikipedia",F3279)),"Wikipedia",IF(ISNUMBER(SEARCH("greenpeace",F3279)),"Greenpeace",IF(ISNUMBER(SEARCH("Polluterwatch",F3279)),"Polluterwatch",IF(F3279="","","Other")))))))</f>
        <v/>
      </c>
      <c r="H3279">
        <f>LEN(B3279)</f>
        <v>28</v>
      </c>
    </row>
    <row r="3280" spans="1:8" ht="15.75" customHeight="1" x14ac:dyDescent="0.2">
      <c r="A3280" s="3" t="s">
        <v>3220</v>
      </c>
      <c r="B3280" s="3" t="s">
        <v>3220</v>
      </c>
      <c r="C3280" s="3" t="s">
        <v>17</v>
      </c>
      <c r="D3280" s="3" t="s">
        <v>25</v>
      </c>
      <c r="G3280" s="3" t="str">
        <f>IF(ISNUMBER(SEARCH("Sourcewatch",F3280)),"Sourcewatch",IF(ISNUMBER(SEARCH("desmog",F3280)),"Desmog",IF(ISNUMBER(SEARCH("Exxon",F3280)),"Exxonsecrets",IF(ISNUMBER(SEARCH("wikipedia",F3280)),"Wikipedia",IF(ISNUMBER(SEARCH("greenpeace",F3280)),"Greenpeace",IF(ISNUMBER(SEARCH("Polluterwatch",F3280)),"Polluterwatch",IF(F3280="","","Other")))))))</f>
        <v/>
      </c>
      <c r="H3280">
        <f>LEN(B3280)</f>
        <v>19</v>
      </c>
    </row>
    <row r="3281" spans="1:9" ht="15.75" customHeight="1" x14ac:dyDescent="0.2">
      <c r="A3281" s="3" t="s">
        <v>3221</v>
      </c>
      <c r="B3281" s="3" t="s">
        <v>3221</v>
      </c>
      <c r="C3281" s="3" t="s">
        <v>17</v>
      </c>
      <c r="D3281" s="3" t="s">
        <v>25</v>
      </c>
      <c r="G3281" s="3" t="str">
        <f>IF(ISNUMBER(SEARCH("Sourcewatch",F3281)),"Sourcewatch",IF(ISNUMBER(SEARCH("desmog",F3281)),"Desmog",IF(ISNUMBER(SEARCH("Exxon",F3281)),"Exxonsecrets",IF(ISNUMBER(SEARCH("wikipedia",F3281)),"Wikipedia",IF(ISNUMBER(SEARCH("greenpeace",F3281)),"Greenpeace",IF(ISNUMBER(SEARCH("Polluterwatch",F3281)),"Polluterwatch",IF(F3281="","","Other")))))))</f>
        <v/>
      </c>
      <c r="H3281">
        <f>LEN(B3281)</f>
        <v>25</v>
      </c>
    </row>
    <row r="3282" spans="1:9" ht="15.75" customHeight="1" x14ac:dyDescent="0.2">
      <c r="A3282" s="3" t="s">
        <v>3222</v>
      </c>
      <c r="B3282" s="3" t="s">
        <v>3221</v>
      </c>
      <c r="C3282" s="3" t="s">
        <v>17</v>
      </c>
      <c r="D3282" s="3" t="s">
        <v>25</v>
      </c>
      <c r="G3282" s="3" t="str">
        <f>IF(ISNUMBER(SEARCH("Sourcewatch",F3282)),"Sourcewatch",IF(ISNUMBER(SEARCH("desmog",F3282)),"Desmog",IF(ISNUMBER(SEARCH("Exxon",F3282)),"Exxonsecrets",IF(ISNUMBER(SEARCH("wikipedia",F3282)),"Wikipedia",IF(ISNUMBER(SEARCH("greenpeace",F3282)),"Greenpeace",IF(ISNUMBER(SEARCH("Polluterwatch",F3282)),"Polluterwatch",IF(F3282="","","Other")))))))</f>
        <v/>
      </c>
      <c r="H3282">
        <f>LEN(B3282)</f>
        <v>25</v>
      </c>
    </row>
    <row r="3283" spans="1:9" ht="15.75" customHeight="1" x14ac:dyDescent="0.2">
      <c r="A3283" s="3" t="s">
        <v>3223</v>
      </c>
      <c r="B3283" s="3" t="s">
        <v>3221</v>
      </c>
      <c r="C3283" s="3" t="s">
        <v>17</v>
      </c>
      <c r="D3283" s="3" t="s">
        <v>25</v>
      </c>
      <c r="G3283" s="3" t="str">
        <f>IF(ISNUMBER(SEARCH("Sourcewatch",F3283)),"Sourcewatch",IF(ISNUMBER(SEARCH("desmog",F3283)),"Desmog",IF(ISNUMBER(SEARCH("Exxon",F3283)),"Exxonsecrets",IF(ISNUMBER(SEARCH("wikipedia",F3283)),"Wikipedia",IF(ISNUMBER(SEARCH("greenpeace",F3283)),"Greenpeace",IF(ISNUMBER(SEARCH("Polluterwatch",F3283)),"Polluterwatch",IF(F3283="","","Other")))))))</f>
        <v/>
      </c>
      <c r="H3283">
        <f>LEN(B3283)</f>
        <v>25</v>
      </c>
    </row>
    <row r="3284" spans="1:9" ht="15.75" customHeight="1" x14ac:dyDescent="0.2">
      <c r="A3284" s="3" t="s">
        <v>3224</v>
      </c>
      <c r="B3284" s="3" t="s">
        <v>3224</v>
      </c>
      <c r="C3284" s="3" t="s">
        <v>25</v>
      </c>
      <c r="D3284" s="3" t="s">
        <v>17</v>
      </c>
      <c r="F3284" s="3" t="s">
        <v>17</v>
      </c>
      <c r="G3284" s="3" t="str">
        <f>IF(ISNUMBER(SEARCH("Sourcewatch",F3284)),"Sourcewatch",IF(ISNUMBER(SEARCH("desmog",F3284)),"Desmog",IF(ISNUMBER(SEARCH("Exxon",F3284)),"Exxonsecrets",IF(ISNUMBER(SEARCH("wikipedia",F3284)),"Wikipedia",IF(ISNUMBER(SEARCH("greenpeace",F3284)),"Greenpeace",IF(ISNUMBER(SEARCH("Polluterwatch",F3284)),"Polluterwatch",IF(F3284="","","Other")))))))</f>
        <v/>
      </c>
      <c r="H3284">
        <f>LEN(B3284)</f>
        <v>7</v>
      </c>
    </row>
    <row r="3285" spans="1:9" ht="15.75" customHeight="1" x14ac:dyDescent="0.2">
      <c r="A3285" s="3" t="s">
        <v>3225</v>
      </c>
      <c r="B3285" s="3" t="s">
        <v>3225</v>
      </c>
      <c r="C3285" s="3" t="s">
        <v>17</v>
      </c>
      <c r="D3285" s="3" t="s">
        <v>17</v>
      </c>
      <c r="E3285" s="3" t="s">
        <v>27</v>
      </c>
      <c r="F3285" s="3" t="s">
        <v>17</v>
      </c>
      <c r="G3285" s="3" t="str">
        <f>IF(ISNUMBER(SEARCH("Sourcewatch",F3285)),"Sourcewatch",IF(ISNUMBER(SEARCH("desmog",F3285)),"Desmog",IF(ISNUMBER(SEARCH("Exxon",F3285)),"Exxonsecrets",IF(ISNUMBER(SEARCH("wikipedia",F3285)),"Wikipedia",IF(ISNUMBER(SEARCH("greenpeace",F3285)),"Greenpeace",IF(ISNUMBER(SEARCH("Polluterwatch",F3285)),"Polluterwatch",IF(F3285="","","Other")))))))</f>
        <v/>
      </c>
      <c r="H3285">
        <f>LEN(B3285)</f>
        <v>22</v>
      </c>
    </row>
    <row r="3286" spans="1:9" ht="15.75" customHeight="1" x14ac:dyDescent="0.2">
      <c r="A3286" s="3" t="s">
        <v>3226</v>
      </c>
      <c r="B3286" s="3" t="s">
        <v>3226</v>
      </c>
      <c r="C3286" s="3" t="s">
        <v>25</v>
      </c>
      <c r="D3286" s="3" t="s">
        <v>17</v>
      </c>
      <c r="F3286" s="3" t="s">
        <v>17</v>
      </c>
      <c r="G3286" s="3" t="str">
        <f>IF(ISNUMBER(SEARCH("Sourcewatch",F3286)),"Sourcewatch",IF(ISNUMBER(SEARCH("desmog",F3286)),"Desmog",IF(ISNUMBER(SEARCH("Exxon",F3286)),"Exxonsecrets",IF(ISNUMBER(SEARCH("wikipedia",F3286)),"Wikipedia",IF(ISNUMBER(SEARCH("greenpeace",F3286)),"Greenpeace",IF(ISNUMBER(SEARCH("Polluterwatch",F3286)),"Polluterwatch",IF(F3286="","","Other")))))))</f>
        <v/>
      </c>
      <c r="H3286">
        <f>LEN(B3286)</f>
        <v>22</v>
      </c>
    </row>
    <row r="3287" spans="1:9" ht="15.75" customHeight="1" x14ac:dyDescent="0.2">
      <c r="A3287" s="3" t="s">
        <v>3227</v>
      </c>
      <c r="B3287" s="3" t="s">
        <v>3227</v>
      </c>
      <c r="C3287" s="3" t="s">
        <v>25</v>
      </c>
      <c r="D3287" s="3" t="s">
        <v>17</v>
      </c>
      <c r="F3287" s="3" t="s">
        <v>17</v>
      </c>
      <c r="G3287" s="3" t="str">
        <f>IF(ISNUMBER(SEARCH("Sourcewatch",F3287)),"Sourcewatch",IF(ISNUMBER(SEARCH("desmog",F3287)),"Desmog",IF(ISNUMBER(SEARCH("Exxon",F3287)),"Exxonsecrets",IF(ISNUMBER(SEARCH("wikipedia",F3287)),"Wikipedia",IF(ISNUMBER(SEARCH("greenpeace",F3287)),"Greenpeace",IF(ISNUMBER(SEARCH("Polluterwatch",F3287)),"Polluterwatch",IF(F3287="","","Other")))))))</f>
        <v/>
      </c>
      <c r="H3287">
        <f>LEN(B3287)</f>
        <v>18</v>
      </c>
    </row>
    <row r="3288" spans="1:9" ht="15.75" customHeight="1" x14ac:dyDescent="0.2">
      <c r="A3288" s="3" t="s">
        <v>3228</v>
      </c>
      <c r="B3288" s="3" t="s">
        <v>3228</v>
      </c>
      <c r="C3288" s="3" t="s">
        <v>25</v>
      </c>
      <c r="D3288" s="3" t="s">
        <v>17</v>
      </c>
      <c r="F3288" s="3" t="s">
        <v>17</v>
      </c>
      <c r="G3288" s="3" t="str">
        <f>IF(ISNUMBER(SEARCH("Sourcewatch",F3288)),"Sourcewatch",IF(ISNUMBER(SEARCH("desmog",F3288)),"Desmog",IF(ISNUMBER(SEARCH("Exxon",F3288)),"Exxonsecrets",IF(ISNUMBER(SEARCH("wikipedia",F3288)),"Wikipedia",IF(ISNUMBER(SEARCH("greenpeace",F3288)),"Greenpeace",IF(ISNUMBER(SEARCH("Polluterwatch",F3288)),"Polluterwatch",IF(F3288="","","Other")))))))</f>
        <v/>
      </c>
      <c r="H3288">
        <f>LEN(B3288)</f>
        <v>22</v>
      </c>
    </row>
    <row r="3289" spans="1:9" ht="15.75" customHeight="1" x14ac:dyDescent="0.2">
      <c r="A3289" s="3" t="s">
        <v>3229</v>
      </c>
      <c r="B3289" s="3" t="s">
        <v>3229</v>
      </c>
      <c r="C3289" s="3" t="s">
        <v>25</v>
      </c>
      <c r="D3289" s="3" t="s">
        <v>17</v>
      </c>
      <c r="F3289" s="3" t="s">
        <v>17</v>
      </c>
      <c r="G3289" s="3" t="str">
        <f>IF(ISNUMBER(SEARCH("Sourcewatch",F3289)),"Sourcewatch",IF(ISNUMBER(SEARCH("desmog",F3289)),"Desmog",IF(ISNUMBER(SEARCH("Exxon",F3289)),"Exxonsecrets",IF(ISNUMBER(SEARCH("wikipedia",F3289)),"Wikipedia",IF(ISNUMBER(SEARCH("greenpeace",F3289)),"Greenpeace",IF(ISNUMBER(SEARCH("Polluterwatch",F3289)),"Polluterwatch",IF(F3289="","","Other")))))))</f>
        <v/>
      </c>
      <c r="H3289">
        <f>LEN(B3289)</f>
        <v>15</v>
      </c>
    </row>
    <row r="3290" spans="1:9" ht="15.75" customHeight="1" x14ac:dyDescent="0.2">
      <c r="A3290" s="3" t="s">
        <v>3230</v>
      </c>
      <c r="B3290" s="3" t="s">
        <v>3230</v>
      </c>
      <c r="C3290" s="3" t="s">
        <v>17</v>
      </c>
      <c r="D3290" s="3" t="s">
        <v>25</v>
      </c>
      <c r="G3290" s="3" t="str">
        <f>IF(ISNUMBER(SEARCH("Sourcewatch",F3290)),"Sourcewatch",IF(ISNUMBER(SEARCH("desmog",F3290)),"Desmog",IF(ISNUMBER(SEARCH("Exxon",F3290)),"Exxonsecrets",IF(ISNUMBER(SEARCH("wikipedia",F3290)),"Wikipedia",IF(ISNUMBER(SEARCH("greenpeace",F3290)),"Greenpeace",IF(ISNUMBER(SEARCH("Polluterwatch",F3290)),"Polluterwatch",IF(F3290="","","Other")))))))</f>
        <v/>
      </c>
      <c r="H3290">
        <f>LEN(B3290)</f>
        <v>22</v>
      </c>
    </row>
    <row r="3291" spans="1:9" ht="15.75" customHeight="1" x14ac:dyDescent="0.2">
      <c r="A3291" s="3" t="s">
        <v>3231</v>
      </c>
      <c r="B3291" s="3" t="s">
        <v>3231</v>
      </c>
      <c r="C3291" s="3" t="s">
        <v>25</v>
      </c>
      <c r="D3291" s="3" t="s">
        <v>17</v>
      </c>
      <c r="F3291" s="3" t="s">
        <v>17</v>
      </c>
      <c r="G3291" s="3" t="str">
        <f>IF(ISNUMBER(SEARCH("Sourcewatch",F3291)),"Sourcewatch",IF(ISNUMBER(SEARCH("desmog",F3291)),"Desmog",IF(ISNUMBER(SEARCH("Exxon",F3291)),"Exxonsecrets",IF(ISNUMBER(SEARCH("wikipedia",F3291)),"Wikipedia",IF(ISNUMBER(SEARCH("greenpeace",F3291)),"Greenpeace",IF(ISNUMBER(SEARCH("Polluterwatch",F3291)),"Polluterwatch",IF(F3291="","","Other")))))))</f>
        <v/>
      </c>
      <c r="H3291">
        <f>LEN(B3291)</f>
        <v>10</v>
      </c>
    </row>
    <row r="3292" spans="1:9" ht="15.75" customHeight="1" x14ac:dyDescent="0.2">
      <c r="A3292" s="3" t="s">
        <v>3232</v>
      </c>
      <c r="B3292" s="3" t="s">
        <v>3232</v>
      </c>
      <c r="C3292" s="3" t="s">
        <v>17</v>
      </c>
      <c r="D3292" s="3" t="s">
        <v>25</v>
      </c>
      <c r="G3292" s="3" t="str">
        <f>IF(ISNUMBER(SEARCH("Sourcewatch",F3292)),"Sourcewatch",IF(ISNUMBER(SEARCH("desmog",F3292)),"Desmog",IF(ISNUMBER(SEARCH("Exxon",F3292)),"Exxonsecrets",IF(ISNUMBER(SEARCH("wikipedia",F3292)),"Wikipedia",IF(ISNUMBER(SEARCH("greenpeace",F3292)),"Greenpeace",IF(ISNUMBER(SEARCH("Polluterwatch",F3292)),"Polluterwatch",IF(F3292="","","Other")))))))</f>
        <v/>
      </c>
      <c r="H3292">
        <f>LEN(B3292)</f>
        <v>22</v>
      </c>
    </row>
    <row r="3293" spans="1:9" ht="15.75" customHeight="1" x14ac:dyDescent="0.2">
      <c r="A3293" s="3" t="s">
        <v>3233</v>
      </c>
      <c r="B3293" s="3" t="s">
        <v>3233</v>
      </c>
      <c r="C3293" s="3" t="s">
        <v>25</v>
      </c>
      <c r="D3293" s="3" t="s">
        <v>17</v>
      </c>
      <c r="F3293" s="3" t="s">
        <v>17</v>
      </c>
      <c r="G3293" s="3" t="str">
        <f>IF(ISNUMBER(SEARCH("Sourcewatch",F3293)),"Sourcewatch",IF(ISNUMBER(SEARCH("desmog",F3293)),"Desmog",IF(ISNUMBER(SEARCH("Exxon",F3293)),"Exxonsecrets",IF(ISNUMBER(SEARCH("wikipedia",F3293)),"Wikipedia",IF(ISNUMBER(SEARCH("greenpeace",F3293)),"Greenpeace",IF(ISNUMBER(SEARCH("Polluterwatch",F3293)),"Polluterwatch",IF(F3293="","","Other")))))))</f>
        <v/>
      </c>
      <c r="H3293">
        <f>LEN(B3293)</f>
        <v>14</v>
      </c>
    </row>
    <row r="3294" spans="1:9" ht="15.75" customHeight="1" x14ac:dyDescent="0.2">
      <c r="A3294" s="3" t="s">
        <v>3234</v>
      </c>
      <c r="B3294" s="3" t="s">
        <v>3234</v>
      </c>
      <c r="C3294" s="3" t="s">
        <v>17</v>
      </c>
      <c r="D3294" s="3" t="s">
        <v>17</v>
      </c>
      <c r="F3294" s="3" t="s">
        <v>17</v>
      </c>
      <c r="G3294" s="3" t="str">
        <f>IF(ISNUMBER(SEARCH("Sourcewatch",F3294)),"Sourcewatch",IF(ISNUMBER(SEARCH("desmog",F3294)),"Desmog",IF(ISNUMBER(SEARCH("Exxon",F3294)),"Exxonsecrets",IF(ISNUMBER(SEARCH("wikipedia",F3294)),"Wikipedia",IF(ISNUMBER(SEARCH("greenpeace",F3294)),"Greenpeace",IF(ISNUMBER(SEARCH("Polluterwatch",F3294)),"Polluterwatch",IF(F3294="","","Other")))))))</f>
        <v/>
      </c>
      <c r="H3294">
        <f>LEN(B3294)</f>
        <v>29</v>
      </c>
    </row>
    <row r="3295" spans="1:9" ht="15.75" customHeight="1" x14ac:dyDescent="0.2">
      <c r="A3295" s="11" t="s">
        <v>4589</v>
      </c>
      <c r="B3295" s="11" t="s">
        <v>4589</v>
      </c>
      <c r="C3295" t="s">
        <v>25</v>
      </c>
      <c r="D3295" t="s">
        <v>17</v>
      </c>
      <c r="G3295" s="3" t="str">
        <f>IF(ISNUMBER(SEARCH("Sourcewatch",F3295)),"Sourcewatch",IF(ISNUMBER(SEARCH("desmog",F3295)),"Desmog",IF(ISNUMBER(SEARCH("Exxon",F3295)),"Exxonsecrets",IF(ISNUMBER(SEARCH("wikipedia",F3295)),"Wikipedia",IF(ISNUMBER(SEARCH("greenpeace",F3295)),"Greenpeace",IF(ISNUMBER(SEARCH("Polluterwatch",F3295)),"Polluterwatch",IF(F3295="","","Other")))))))</f>
        <v/>
      </c>
      <c r="H3295">
        <f>LEN(B3295)</f>
        <v>4</v>
      </c>
      <c r="I3295" s="17" t="s">
        <v>25</v>
      </c>
    </row>
    <row r="3296" spans="1:9" ht="15.75" customHeight="1" x14ac:dyDescent="0.2">
      <c r="A3296" s="3" t="s">
        <v>3235</v>
      </c>
      <c r="B3296" s="3" t="s">
        <v>3235</v>
      </c>
      <c r="C3296" s="3" t="s">
        <v>17</v>
      </c>
      <c r="D3296" s="3" t="s">
        <v>17</v>
      </c>
      <c r="F3296" s="3" t="s">
        <v>17</v>
      </c>
      <c r="G3296" s="3" t="str">
        <f>IF(ISNUMBER(SEARCH("Sourcewatch",F3296)),"Sourcewatch",IF(ISNUMBER(SEARCH("desmog",F3296)),"Desmog",IF(ISNUMBER(SEARCH("Exxon",F3296)),"Exxonsecrets",IF(ISNUMBER(SEARCH("wikipedia",F3296)),"Wikipedia",IF(ISNUMBER(SEARCH("greenpeace",F3296)),"Greenpeace",IF(ISNUMBER(SEARCH("Polluterwatch",F3296)),"Polluterwatch",IF(F3296="","","Other")))))))</f>
        <v/>
      </c>
      <c r="H3296">
        <f>LEN(B3296)</f>
        <v>33</v>
      </c>
    </row>
    <row r="3297" spans="1:9" ht="15.75" customHeight="1" x14ac:dyDescent="0.2">
      <c r="A3297" s="3" t="s">
        <v>3236</v>
      </c>
      <c r="B3297" s="3" t="s">
        <v>3236</v>
      </c>
      <c r="C3297" s="3" t="s">
        <v>17</v>
      </c>
      <c r="D3297" s="3" t="s">
        <v>17</v>
      </c>
      <c r="F3297" s="3" t="s">
        <v>17</v>
      </c>
      <c r="G3297" s="3" t="str">
        <f>IF(ISNUMBER(SEARCH("Sourcewatch",F3297)),"Sourcewatch",IF(ISNUMBER(SEARCH("desmog",F3297)),"Desmog",IF(ISNUMBER(SEARCH("Exxon",F3297)),"Exxonsecrets",IF(ISNUMBER(SEARCH("wikipedia",F3297)),"Wikipedia",IF(ISNUMBER(SEARCH("greenpeace",F3297)),"Greenpeace",IF(ISNUMBER(SEARCH("Polluterwatch",F3297)),"Polluterwatch",IF(F3297="","","Other")))))))</f>
        <v/>
      </c>
      <c r="H3297">
        <f>LEN(B3297)</f>
        <v>16</v>
      </c>
    </row>
    <row r="3298" spans="1:9" ht="15.75" customHeight="1" x14ac:dyDescent="0.2">
      <c r="A3298" s="11" t="s">
        <v>4383</v>
      </c>
      <c r="B3298" s="11" t="s">
        <v>4383</v>
      </c>
      <c r="C3298" t="s">
        <v>25</v>
      </c>
      <c r="D3298" t="s">
        <v>17</v>
      </c>
      <c r="G3298" s="3" t="str">
        <f>IF(ISNUMBER(SEARCH("Sourcewatch",F3298)),"Sourcewatch",IF(ISNUMBER(SEARCH("desmog",F3298)),"Desmog",IF(ISNUMBER(SEARCH("Exxon",F3298)),"Exxonsecrets",IF(ISNUMBER(SEARCH("wikipedia",F3298)),"Wikipedia",IF(ISNUMBER(SEARCH("greenpeace",F3298)),"Greenpeace",IF(ISNUMBER(SEARCH("Polluterwatch",F3298)),"Polluterwatch",IF(F3298="","","Other")))))))</f>
        <v/>
      </c>
      <c r="H3298">
        <f>LEN(B3298)</f>
        <v>11</v>
      </c>
      <c r="I3298" s="17" t="s">
        <v>25</v>
      </c>
    </row>
    <row r="3299" spans="1:9" ht="15.75" customHeight="1" x14ac:dyDescent="0.2">
      <c r="A3299" s="3" t="s">
        <v>3237</v>
      </c>
      <c r="B3299" s="3" t="s">
        <v>3237</v>
      </c>
      <c r="C3299" s="3" t="s">
        <v>25</v>
      </c>
      <c r="D3299" s="3" t="s">
        <v>17</v>
      </c>
      <c r="F3299" s="3" t="s">
        <v>17</v>
      </c>
      <c r="G3299" s="3" t="str">
        <f>IF(ISNUMBER(SEARCH("Sourcewatch",F3299)),"Sourcewatch",IF(ISNUMBER(SEARCH("desmog",F3299)),"Desmog",IF(ISNUMBER(SEARCH("Exxon",F3299)),"Exxonsecrets",IF(ISNUMBER(SEARCH("wikipedia",F3299)),"Wikipedia",IF(ISNUMBER(SEARCH("greenpeace",F3299)),"Greenpeace",IF(ISNUMBER(SEARCH("Polluterwatch",F3299)),"Polluterwatch",IF(F3299="","","Other")))))))</f>
        <v/>
      </c>
      <c r="H3299">
        <f>LEN(B3299)</f>
        <v>15</v>
      </c>
    </row>
    <row r="3300" spans="1:9" ht="15.75" customHeight="1" x14ac:dyDescent="0.2">
      <c r="A3300" s="3" t="s">
        <v>3238</v>
      </c>
      <c r="B3300" s="3" t="s">
        <v>3238</v>
      </c>
      <c r="C3300" s="3" t="s">
        <v>25</v>
      </c>
      <c r="D3300" s="3" t="s">
        <v>17</v>
      </c>
      <c r="F3300" s="3" t="s">
        <v>17</v>
      </c>
      <c r="G3300" s="3" t="str">
        <f>IF(ISNUMBER(SEARCH("Sourcewatch",F3300)),"Sourcewatch",IF(ISNUMBER(SEARCH("desmog",F3300)),"Desmog",IF(ISNUMBER(SEARCH("Exxon",F3300)),"Exxonsecrets",IF(ISNUMBER(SEARCH("wikipedia",F3300)),"Wikipedia",IF(ISNUMBER(SEARCH("greenpeace",F3300)),"Greenpeace",IF(ISNUMBER(SEARCH("Polluterwatch",F3300)),"Polluterwatch",IF(F3300="","","Other")))))))</f>
        <v/>
      </c>
      <c r="H3300">
        <f>LEN(B3300)</f>
        <v>14</v>
      </c>
    </row>
    <row r="3301" spans="1:9" ht="15.75" customHeight="1" x14ac:dyDescent="0.2">
      <c r="A3301" s="3" t="s">
        <v>3239</v>
      </c>
      <c r="B3301" s="3" t="s">
        <v>3239</v>
      </c>
      <c r="C3301" s="3" t="s">
        <v>25</v>
      </c>
      <c r="D3301" s="3" t="s">
        <v>17</v>
      </c>
      <c r="F3301" s="3" t="s">
        <v>17</v>
      </c>
      <c r="G3301" s="3" t="str">
        <f>IF(ISNUMBER(SEARCH("Sourcewatch",F3301)),"Sourcewatch",IF(ISNUMBER(SEARCH("desmog",F3301)),"Desmog",IF(ISNUMBER(SEARCH("Exxon",F3301)),"Exxonsecrets",IF(ISNUMBER(SEARCH("wikipedia",F3301)),"Wikipedia",IF(ISNUMBER(SEARCH("greenpeace",F3301)),"Greenpeace",IF(ISNUMBER(SEARCH("Polluterwatch",F3301)),"Polluterwatch",IF(F3301="","","Other")))))))</f>
        <v/>
      </c>
      <c r="H3301">
        <f>LEN(B3301)</f>
        <v>6</v>
      </c>
    </row>
    <row r="3302" spans="1:9" ht="15.75" customHeight="1" x14ac:dyDescent="0.2">
      <c r="A3302" s="11" t="s">
        <v>4509</v>
      </c>
      <c r="B3302" s="11" t="s">
        <v>4509</v>
      </c>
      <c r="C3302" t="s">
        <v>25</v>
      </c>
      <c r="D3302" t="s">
        <v>17</v>
      </c>
      <c r="G3302" s="3" t="str">
        <f>IF(ISNUMBER(SEARCH("Sourcewatch",F3302)),"Sourcewatch",IF(ISNUMBER(SEARCH("desmog",F3302)),"Desmog",IF(ISNUMBER(SEARCH("Exxon",F3302)),"Exxonsecrets",IF(ISNUMBER(SEARCH("wikipedia",F3302)),"Wikipedia",IF(ISNUMBER(SEARCH("greenpeace",F3302)),"Greenpeace",IF(ISNUMBER(SEARCH("Polluterwatch",F3302)),"Polluterwatch",IF(F3302="","","Other")))))))</f>
        <v/>
      </c>
      <c r="H3302">
        <f>LEN(B3302)</f>
        <v>10</v>
      </c>
      <c r="I3302" s="17" t="s">
        <v>25</v>
      </c>
    </row>
    <row r="3303" spans="1:9" ht="15.75" customHeight="1" x14ac:dyDescent="0.2">
      <c r="A3303" s="11" t="s">
        <v>4488</v>
      </c>
      <c r="B3303" s="11" t="s">
        <v>4488</v>
      </c>
      <c r="C3303" t="s">
        <v>25</v>
      </c>
      <c r="D3303" t="s">
        <v>17</v>
      </c>
      <c r="G3303" s="3" t="str">
        <f>IF(ISNUMBER(SEARCH("Sourcewatch",F3303)),"Sourcewatch",IF(ISNUMBER(SEARCH("desmog",F3303)),"Desmog",IF(ISNUMBER(SEARCH("Exxon",F3303)),"Exxonsecrets",IF(ISNUMBER(SEARCH("wikipedia",F3303)),"Wikipedia",IF(ISNUMBER(SEARCH("greenpeace",F3303)),"Greenpeace",IF(ISNUMBER(SEARCH("Polluterwatch",F3303)),"Polluterwatch",IF(F3303="","","Other")))))))</f>
        <v/>
      </c>
      <c r="H3303">
        <f>LEN(B3303)</f>
        <v>7</v>
      </c>
      <c r="I3303" s="17" t="s">
        <v>25</v>
      </c>
    </row>
    <row r="3304" spans="1:9" ht="15.75" customHeight="1" x14ac:dyDescent="0.2">
      <c r="A3304" s="3" t="s">
        <v>3240</v>
      </c>
      <c r="B3304" s="3" t="s">
        <v>3240</v>
      </c>
      <c r="C3304" s="3" t="s">
        <v>25</v>
      </c>
      <c r="D3304" s="3" t="s">
        <v>17</v>
      </c>
      <c r="F3304" s="3" t="s">
        <v>17</v>
      </c>
      <c r="G3304" s="3" t="str">
        <f>IF(ISNUMBER(SEARCH("Sourcewatch",F3304)),"Sourcewatch",IF(ISNUMBER(SEARCH("desmog",F3304)),"Desmog",IF(ISNUMBER(SEARCH("Exxon",F3304)),"Exxonsecrets",IF(ISNUMBER(SEARCH("wikipedia",F3304)),"Wikipedia",IF(ISNUMBER(SEARCH("greenpeace",F3304)),"Greenpeace",IF(ISNUMBER(SEARCH("Polluterwatch",F3304)),"Polluterwatch",IF(F3304="","","Other")))))))</f>
        <v/>
      </c>
      <c r="H3304">
        <f>LEN(B3304)</f>
        <v>18</v>
      </c>
    </row>
    <row r="3305" spans="1:9" ht="15.75" customHeight="1" x14ac:dyDescent="0.2">
      <c r="A3305" s="3" t="s">
        <v>3241</v>
      </c>
      <c r="B3305" s="3" t="s">
        <v>3241</v>
      </c>
      <c r="C3305" s="3" t="s">
        <v>25</v>
      </c>
      <c r="D3305" s="3" t="s">
        <v>17</v>
      </c>
      <c r="F3305" s="3" t="s">
        <v>17</v>
      </c>
      <c r="G3305" s="3" t="str">
        <f>IF(ISNUMBER(SEARCH("Sourcewatch",F3305)),"Sourcewatch",IF(ISNUMBER(SEARCH("desmog",F3305)),"Desmog",IF(ISNUMBER(SEARCH("Exxon",F3305)),"Exxonsecrets",IF(ISNUMBER(SEARCH("wikipedia",F3305)),"Wikipedia",IF(ISNUMBER(SEARCH("greenpeace",F3305)),"Greenpeace",IF(ISNUMBER(SEARCH("Polluterwatch",F3305)),"Polluterwatch",IF(F3305="","","Other")))))))</f>
        <v/>
      </c>
      <c r="H3305">
        <f>LEN(B3305)</f>
        <v>9</v>
      </c>
    </row>
    <row r="3306" spans="1:9" ht="15.75" customHeight="1" x14ac:dyDescent="0.2">
      <c r="A3306" s="3" t="s">
        <v>3242</v>
      </c>
      <c r="B3306" s="3" t="s">
        <v>3242</v>
      </c>
      <c r="C3306" s="3" t="s">
        <v>25</v>
      </c>
      <c r="D3306" s="3" t="s">
        <v>17</v>
      </c>
      <c r="F3306" s="3" t="s">
        <v>17</v>
      </c>
      <c r="G3306" s="3" t="str">
        <f>IF(ISNUMBER(SEARCH("Sourcewatch",F3306)),"Sourcewatch",IF(ISNUMBER(SEARCH("desmog",F3306)),"Desmog",IF(ISNUMBER(SEARCH("Exxon",F3306)),"Exxonsecrets",IF(ISNUMBER(SEARCH("wikipedia",F3306)),"Wikipedia",IF(ISNUMBER(SEARCH("greenpeace",F3306)),"Greenpeace",IF(ISNUMBER(SEARCH("Polluterwatch",F3306)),"Polluterwatch",IF(F3306="","","Other")))))))</f>
        <v/>
      </c>
      <c r="H3306">
        <f>LEN(B3306)</f>
        <v>6</v>
      </c>
    </row>
    <row r="3307" spans="1:9" ht="15.75" customHeight="1" x14ac:dyDescent="0.2">
      <c r="A3307" s="3" t="s">
        <v>3243</v>
      </c>
      <c r="B3307" s="3" t="s">
        <v>3243</v>
      </c>
      <c r="C3307" s="3" t="s">
        <v>25</v>
      </c>
      <c r="D3307" s="3" t="s">
        <v>17</v>
      </c>
      <c r="F3307" s="3" t="s">
        <v>17</v>
      </c>
      <c r="G3307" s="3" t="str">
        <f>IF(ISNUMBER(SEARCH("Sourcewatch",F3307)),"Sourcewatch",IF(ISNUMBER(SEARCH("desmog",F3307)),"Desmog",IF(ISNUMBER(SEARCH("Exxon",F3307)),"Exxonsecrets",IF(ISNUMBER(SEARCH("wikipedia",F3307)),"Wikipedia",IF(ISNUMBER(SEARCH("greenpeace",F3307)),"Greenpeace",IF(ISNUMBER(SEARCH("Polluterwatch",F3307)),"Polluterwatch",IF(F3307="","","Other")))))))</f>
        <v/>
      </c>
      <c r="H3307">
        <f>LEN(B3307)</f>
        <v>16</v>
      </c>
    </row>
    <row r="3308" spans="1:9" ht="15.75" customHeight="1" x14ac:dyDescent="0.2">
      <c r="A3308" s="3" t="s">
        <v>3244</v>
      </c>
      <c r="B3308" s="3" t="s">
        <v>3244</v>
      </c>
      <c r="C3308" s="3" t="s">
        <v>25</v>
      </c>
      <c r="D3308" s="3" t="s">
        <v>17</v>
      </c>
      <c r="F3308" s="3" t="s">
        <v>17</v>
      </c>
      <c r="G3308" s="3" t="str">
        <f>IF(ISNUMBER(SEARCH("Sourcewatch",F3308)),"Sourcewatch",IF(ISNUMBER(SEARCH("desmog",F3308)),"Desmog",IF(ISNUMBER(SEARCH("Exxon",F3308)),"Exxonsecrets",IF(ISNUMBER(SEARCH("wikipedia",F3308)),"Wikipedia",IF(ISNUMBER(SEARCH("greenpeace",F3308)),"Greenpeace",IF(ISNUMBER(SEARCH("Polluterwatch",F3308)),"Polluterwatch",IF(F3308="","","Other")))))))</f>
        <v/>
      </c>
      <c r="H3308">
        <f>LEN(B3308)</f>
        <v>14</v>
      </c>
    </row>
    <row r="3309" spans="1:9" ht="15.75" customHeight="1" x14ac:dyDescent="0.2">
      <c r="A3309" s="3" t="s">
        <v>3245</v>
      </c>
      <c r="B3309" s="3" t="s">
        <v>3245</v>
      </c>
      <c r="C3309" s="3" t="s">
        <v>25</v>
      </c>
      <c r="D3309" s="3" t="s">
        <v>17</v>
      </c>
      <c r="F3309" s="3" t="s">
        <v>17</v>
      </c>
      <c r="G3309" s="3" t="str">
        <f>IF(ISNUMBER(SEARCH("Sourcewatch",F3309)),"Sourcewatch",IF(ISNUMBER(SEARCH("desmog",F3309)),"Desmog",IF(ISNUMBER(SEARCH("Exxon",F3309)),"Exxonsecrets",IF(ISNUMBER(SEARCH("wikipedia",F3309)),"Wikipedia",IF(ISNUMBER(SEARCH("greenpeace",F3309)),"Greenpeace",IF(ISNUMBER(SEARCH("Polluterwatch",F3309)),"Polluterwatch",IF(F3309="","","Other")))))))</f>
        <v/>
      </c>
      <c r="H3309">
        <f>LEN(B3309)</f>
        <v>9</v>
      </c>
    </row>
    <row r="3310" spans="1:9" ht="15.75" customHeight="1" x14ac:dyDescent="0.2">
      <c r="A3310" s="3" t="s">
        <v>3246</v>
      </c>
      <c r="B3310" s="3" t="s">
        <v>3246</v>
      </c>
      <c r="C3310" s="3" t="s">
        <v>25</v>
      </c>
      <c r="D3310" s="3" t="s">
        <v>17</v>
      </c>
      <c r="F3310" s="3" t="s">
        <v>17</v>
      </c>
      <c r="G3310" s="3" t="str">
        <f>IF(ISNUMBER(SEARCH("Sourcewatch",F3310)),"Sourcewatch",IF(ISNUMBER(SEARCH("desmog",F3310)),"Desmog",IF(ISNUMBER(SEARCH("Exxon",F3310)),"Exxonsecrets",IF(ISNUMBER(SEARCH("wikipedia",F3310)),"Wikipedia",IF(ISNUMBER(SEARCH("greenpeace",F3310)),"Greenpeace",IF(ISNUMBER(SEARCH("Polluterwatch",F3310)),"Polluterwatch",IF(F3310="","","Other")))))))</f>
        <v/>
      </c>
      <c r="H3310">
        <f>LEN(B3310)</f>
        <v>18</v>
      </c>
    </row>
    <row r="3311" spans="1:9" ht="15.75" customHeight="1" x14ac:dyDescent="0.2">
      <c r="A3311" s="3" t="s">
        <v>3247</v>
      </c>
      <c r="B3311" s="3" t="s">
        <v>3247</v>
      </c>
      <c r="C3311" s="3" t="s">
        <v>25</v>
      </c>
      <c r="D3311" s="3" t="s">
        <v>17</v>
      </c>
      <c r="F3311" s="3" t="s">
        <v>17</v>
      </c>
      <c r="G3311" s="3" t="str">
        <f>IF(ISNUMBER(SEARCH("Sourcewatch",F3311)),"Sourcewatch",IF(ISNUMBER(SEARCH("desmog",F3311)),"Desmog",IF(ISNUMBER(SEARCH("Exxon",F3311)),"Exxonsecrets",IF(ISNUMBER(SEARCH("wikipedia",F3311)),"Wikipedia",IF(ISNUMBER(SEARCH("greenpeace",F3311)),"Greenpeace",IF(ISNUMBER(SEARCH("Polluterwatch",F3311)),"Polluterwatch",IF(F3311="","","Other")))))))</f>
        <v/>
      </c>
      <c r="H3311">
        <f>LEN(B3311)</f>
        <v>20</v>
      </c>
    </row>
    <row r="3312" spans="1:9" ht="15.75" customHeight="1" x14ac:dyDescent="0.2">
      <c r="A3312" s="11" t="s">
        <v>4638</v>
      </c>
      <c r="B3312" s="11" t="s">
        <v>4638</v>
      </c>
      <c r="C3312" t="s">
        <v>25</v>
      </c>
      <c r="D3312" t="s">
        <v>17</v>
      </c>
      <c r="G3312" s="3" t="str">
        <f>IF(ISNUMBER(SEARCH("Sourcewatch",F3312)),"Sourcewatch",IF(ISNUMBER(SEARCH("desmog",F3312)),"Desmog",IF(ISNUMBER(SEARCH("Exxon",F3312)),"Exxonsecrets",IF(ISNUMBER(SEARCH("wikipedia",F3312)),"Wikipedia",IF(ISNUMBER(SEARCH("greenpeace",F3312)),"Greenpeace",IF(ISNUMBER(SEARCH("Polluterwatch",F3312)),"Polluterwatch",IF(F3312="","","Other")))))))</f>
        <v/>
      </c>
      <c r="H3312">
        <f>LEN(B3312)</f>
        <v>9</v>
      </c>
      <c r="I3312" s="17" t="s">
        <v>25</v>
      </c>
    </row>
    <row r="3313" spans="1:9" ht="15.75" customHeight="1" x14ac:dyDescent="0.2">
      <c r="A3313" s="3" t="s">
        <v>3248</v>
      </c>
      <c r="B3313" s="3" t="s">
        <v>3248</v>
      </c>
      <c r="C3313" s="3" t="s">
        <v>25</v>
      </c>
      <c r="D3313" s="3" t="s">
        <v>17</v>
      </c>
      <c r="F3313" s="3" t="s">
        <v>17</v>
      </c>
      <c r="G3313" s="3" t="str">
        <f>IF(ISNUMBER(SEARCH("Sourcewatch",F3313)),"Sourcewatch",IF(ISNUMBER(SEARCH("desmog",F3313)),"Desmog",IF(ISNUMBER(SEARCH("Exxon",F3313)),"Exxonsecrets",IF(ISNUMBER(SEARCH("wikipedia",F3313)),"Wikipedia",IF(ISNUMBER(SEARCH("greenpeace",F3313)),"Greenpeace",IF(ISNUMBER(SEARCH("Polluterwatch",F3313)),"Polluterwatch",IF(F3313="","","Other")))))))</f>
        <v/>
      </c>
      <c r="H3313">
        <f>LEN(B3313)</f>
        <v>20</v>
      </c>
    </row>
    <row r="3314" spans="1:9" ht="15.75" customHeight="1" x14ac:dyDescent="0.2">
      <c r="A3314" s="3" t="s">
        <v>3249</v>
      </c>
      <c r="B3314" s="3" t="s">
        <v>3249</v>
      </c>
      <c r="C3314" s="3" t="s">
        <v>25</v>
      </c>
      <c r="D3314" s="3" t="s">
        <v>17</v>
      </c>
      <c r="F3314" s="3" t="s">
        <v>17</v>
      </c>
      <c r="G3314" s="3" t="str">
        <f>IF(ISNUMBER(SEARCH("Sourcewatch",F3314)),"Sourcewatch",IF(ISNUMBER(SEARCH("desmog",F3314)),"Desmog",IF(ISNUMBER(SEARCH("Exxon",F3314)),"Exxonsecrets",IF(ISNUMBER(SEARCH("wikipedia",F3314)),"Wikipedia",IF(ISNUMBER(SEARCH("greenpeace",F3314)),"Greenpeace",IF(ISNUMBER(SEARCH("Polluterwatch",F3314)),"Polluterwatch",IF(F3314="","","Other")))))))</f>
        <v/>
      </c>
      <c r="H3314">
        <f>LEN(B3314)</f>
        <v>9</v>
      </c>
    </row>
    <row r="3315" spans="1:9" ht="15.75" customHeight="1" x14ac:dyDescent="0.2">
      <c r="A3315" s="3" t="s">
        <v>3250</v>
      </c>
      <c r="B3315" s="3" t="s">
        <v>3250</v>
      </c>
      <c r="C3315" s="3" t="s">
        <v>25</v>
      </c>
      <c r="D3315" s="3" t="s">
        <v>17</v>
      </c>
      <c r="F3315" s="3" t="s">
        <v>17</v>
      </c>
      <c r="G3315" s="3" t="str">
        <f>IF(ISNUMBER(SEARCH("Sourcewatch",F3315)),"Sourcewatch",IF(ISNUMBER(SEARCH("desmog",F3315)),"Desmog",IF(ISNUMBER(SEARCH("Exxon",F3315)),"Exxonsecrets",IF(ISNUMBER(SEARCH("wikipedia",F3315)),"Wikipedia",IF(ISNUMBER(SEARCH("greenpeace",F3315)),"Greenpeace",IF(ISNUMBER(SEARCH("Polluterwatch",F3315)),"Polluterwatch",IF(F3315="","","Other")))))))</f>
        <v/>
      </c>
      <c r="H3315">
        <f>LEN(B3315)</f>
        <v>14</v>
      </c>
    </row>
    <row r="3316" spans="1:9" ht="15.75" customHeight="1" x14ac:dyDescent="0.2">
      <c r="A3316" s="3" t="s">
        <v>3251</v>
      </c>
      <c r="B3316" s="3" t="s">
        <v>3251</v>
      </c>
      <c r="C3316" s="3" t="s">
        <v>25</v>
      </c>
      <c r="D3316" s="3" t="s">
        <v>17</v>
      </c>
      <c r="F3316" s="3" t="s">
        <v>17</v>
      </c>
      <c r="G3316" s="3" t="str">
        <f>IF(ISNUMBER(SEARCH("Sourcewatch",F3316)),"Sourcewatch",IF(ISNUMBER(SEARCH("desmog",F3316)),"Desmog",IF(ISNUMBER(SEARCH("Exxon",F3316)),"Exxonsecrets",IF(ISNUMBER(SEARCH("wikipedia",F3316)),"Wikipedia",IF(ISNUMBER(SEARCH("greenpeace",F3316)),"Greenpeace",IF(ISNUMBER(SEARCH("Polluterwatch",F3316)),"Polluterwatch",IF(F3316="","","Other")))))))</f>
        <v/>
      </c>
      <c r="H3316">
        <f>LEN(B3316)</f>
        <v>16</v>
      </c>
    </row>
    <row r="3317" spans="1:9" ht="15.75" customHeight="1" x14ac:dyDescent="0.2">
      <c r="A3317" s="3" t="s">
        <v>3252</v>
      </c>
      <c r="B3317" s="3" t="s">
        <v>3252</v>
      </c>
      <c r="C3317" s="3" t="s">
        <v>25</v>
      </c>
      <c r="D3317" s="3" t="s">
        <v>17</v>
      </c>
      <c r="F3317" s="3" t="s">
        <v>17</v>
      </c>
      <c r="G3317" s="3" t="str">
        <f>IF(ISNUMBER(SEARCH("Sourcewatch",F3317)),"Sourcewatch",IF(ISNUMBER(SEARCH("desmog",F3317)),"Desmog",IF(ISNUMBER(SEARCH("Exxon",F3317)),"Exxonsecrets",IF(ISNUMBER(SEARCH("wikipedia",F3317)),"Wikipedia",IF(ISNUMBER(SEARCH("greenpeace",F3317)),"Greenpeace",IF(ISNUMBER(SEARCH("Polluterwatch",F3317)),"Polluterwatch",IF(F3317="","","Other")))))))</f>
        <v/>
      </c>
      <c r="H3317">
        <f>LEN(B3317)</f>
        <v>17</v>
      </c>
    </row>
    <row r="3318" spans="1:9" ht="15.75" customHeight="1" x14ac:dyDescent="0.2">
      <c r="A3318" s="3" t="s">
        <v>3253</v>
      </c>
      <c r="B3318" s="3" t="s">
        <v>3253</v>
      </c>
      <c r="C3318" s="3" t="s">
        <v>25</v>
      </c>
      <c r="D3318" s="3" t="s">
        <v>17</v>
      </c>
      <c r="F3318" s="3" t="s">
        <v>17</v>
      </c>
      <c r="G3318" s="3" t="str">
        <f>IF(ISNUMBER(SEARCH("Sourcewatch",F3318)),"Sourcewatch",IF(ISNUMBER(SEARCH("desmog",F3318)),"Desmog",IF(ISNUMBER(SEARCH("Exxon",F3318)),"Exxonsecrets",IF(ISNUMBER(SEARCH("wikipedia",F3318)),"Wikipedia",IF(ISNUMBER(SEARCH("greenpeace",F3318)),"Greenpeace",IF(ISNUMBER(SEARCH("Polluterwatch",F3318)),"Polluterwatch",IF(F3318="","","Other")))))))</f>
        <v/>
      </c>
      <c r="H3318">
        <f>LEN(B3318)</f>
        <v>18</v>
      </c>
    </row>
    <row r="3319" spans="1:9" ht="15.75" customHeight="1" x14ac:dyDescent="0.2">
      <c r="A3319" s="3" t="s">
        <v>3254</v>
      </c>
      <c r="B3319" s="3" t="s">
        <v>3254</v>
      </c>
      <c r="C3319" s="3" t="s">
        <v>25</v>
      </c>
      <c r="D3319" s="3" t="s">
        <v>17</v>
      </c>
      <c r="F3319" s="3" t="s">
        <v>17</v>
      </c>
      <c r="G3319" s="3" t="str">
        <f>IF(ISNUMBER(SEARCH("Sourcewatch",F3319)),"Sourcewatch",IF(ISNUMBER(SEARCH("desmog",F3319)),"Desmog",IF(ISNUMBER(SEARCH("Exxon",F3319)),"Exxonsecrets",IF(ISNUMBER(SEARCH("wikipedia",F3319)),"Wikipedia",IF(ISNUMBER(SEARCH("greenpeace",F3319)),"Greenpeace",IF(ISNUMBER(SEARCH("Polluterwatch",F3319)),"Polluterwatch",IF(F3319="","","Other")))))))</f>
        <v/>
      </c>
      <c r="H3319">
        <f>LEN(B3319)</f>
        <v>16</v>
      </c>
    </row>
    <row r="3320" spans="1:9" ht="15.75" customHeight="1" x14ac:dyDescent="0.2">
      <c r="A3320" s="3" t="s">
        <v>3255</v>
      </c>
      <c r="B3320" s="3" t="s">
        <v>3255</v>
      </c>
      <c r="C3320" s="3" t="s">
        <v>25</v>
      </c>
      <c r="D3320" s="3" t="s">
        <v>17</v>
      </c>
      <c r="F3320" s="3" t="s">
        <v>17</v>
      </c>
      <c r="G3320" s="3" t="str">
        <f>IF(ISNUMBER(SEARCH("Sourcewatch",F3320)),"Sourcewatch",IF(ISNUMBER(SEARCH("desmog",F3320)),"Desmog",IF(ISNUMBER(SEARCH("Exxon",F3320)),"Exxonsecrets",IF(ISNUMBER(SEARCH("wikipedia",F3320)),"Wikipedia",IF(ISNUMBER(SEARCH("greenpeace",F3320)),"Greenpeace",IF(ISNUMBER(SEARCH("Polluterwatch",F3320)),"Polluterwatch",IF(F3320="","","Other")))))))</f>
        <v/>
      </c>
      <c r="H3320">
        <f>LEN(B3320)</f>
        <v>17</v>
      </c>
    </row>
    <row r="3321" spans="1:9" ht="15.75" customHeight="1" x14ac:dyDescent="0.2">
      <c r="A3321" s="3" t="s">
        <v>3256</v>
      </c>
      <c r="B3321" s="3" t="s">
        <v>3256</v>
      </c>
      <c r="C3321" s="3" t="s">
        <v>25</v>
      </c>
      <c r="D3321" s="3" t="s">
        <v>17</v>
      </c>
      <c r="F3321" s="3" t="s">
        <v>17</v>
      </c>
      <c r="G3321" s="3" t="str">
        <f>IF(ISNUMBER(SEARCH("Sourcewatch",F3321)),"Sourcewatch",IF(ISNUMBER(SEARCH("desmog",F3321)),"Desmog",IF(ISNUMBER(SEARCH("Exxon",F3321)),"Exxonsecrets",IF(ISNUMBER(SEARCH("wikipedia",F3321)),"Wikipedia",IF(ISNUMBER(SEARCH("greenpeace",F3321)),"Greenpeace",IF(ISNUMBER(SEARCH("Polluterwatch",F3321)),"Polluterwatch",IF(F3321="","","Other")))))))</f>
        <v/>
      </c>
      <c r="H3321">
        <f>LEN(B3321)</f>
        <v>7</v>
      </c>
    </row>
    <row r="3322" spans="1:9" ht="15.75" customHeight="1" x14ac:dyDescent="0.2">
      <c r="A3322" s="3" t="s">
        <v>3257</v>
      </c>
      <c r="B3322" s="3" t="s">
        <v>3257</v>
      </c>
      <c r="C3322" s="3" t="s">
        <v>25</v>
      </c>
      <c r="D3322" s="3" t="s">
        <v>17</v>
      </c>
      <c r="F3322" s="3" t="s">
        <v>17</v>
      </c>
      <c r="G3322" s="3" t="str">
        <f>IF(ISNUMBER(SEARCH("Sourcewatch",F3322)),"Sourcewatch",IF(ISNUMBER(SEARCH("desmog",F3322)),"Desmog",IF(ISNUMBER(SEARCH("Exxon",F3322)),"Exxonsecrets",IF(ISNUMBER(SEARCH("wikipedia",F3322)),"Wikipedia",IF(ISNUMBER(SEARCH("greenpeace",F3322)),"Greenpeace",IF(ISNUMBER(SEARCH("Polluterwatch",F3322)),"Polluterwatch",IF(F3322="","","Other")))))))</f>
        <v/>
      </c>
      <c r="H3322">
        <f>LEN(B3322)</f>
        <v>7</v>
      </c>
    </row>
    <row r="3323" spans="1:9" ht="15.75" customHeight="1" x14ac:dyDescent="0.2">
      <c r="A3323" s="3" t="s">
        <v>3258</v>
      </c>
      <c r="B3323" s="3" t="s">
        <v>3258</v>
      </c>
      <c r="C3323" s="3" t="s">
        <v>25</v>
      </c>
      <c r="D3323" s="3" t="s">
        <v>17</v>
      </c>
      <c r="F3323" s="3" t="s">
        <v>17</v>
      </c>
      <c r="G3323" s="3" t="str">
        <f>IF(ISNUMBER(SEARCH("Sourcewatch",F3323)),"Sourcewatch",IF(ISNUMBER(SEARCH("desmog",F3323)),"Desmog",IF(ISNUMBER(SEARCH("Exxon",F3323)),"Exxonsecrets",IF(ISNUMBER(SEARCH("wikipedia",F3323)),"Wikipedia",IF(ISNUMBER(SEARCH("greenpeace",F3323)),"Greenpeace",IF(ISNUMBER(SEARCH("Polluterwatch",F3323)),"Polluterwatch",IF(F3323="","","Other")))))))</f>
        <v/>
      </c>
      <c r="H3323">
        <f>LEN(B3323)</f>
        <v>17</v>
      </c>
    </row>
    <row r="3324" spans="1:9" ht="15.75" customHeight="1" x14ac:dyDescent="0.2">
      <c r="A3324" s="3" t="s">
        <v>3259</v>
      </c>
      <c r="B3324" s="3" t="s">
        <v>3259</v>
      </c>
      <c r="C3324" s="3" t="s">
        <v>25</v>
      </c>
      <c r="D3324" s="3" t="s">
        <v>17</v>
      </c>
      <c r="F3324" s="3" t="s">
        <v>17</v>
      </c>
      <c r="G3324" s="3" t="str">
        <f>IF(ISNUMBER(SEARCH("Sourcewatch",F3324)),"Sourcewatch",IF(ISNUMBER(SEARCH("desmog",F3324)),"Desmog",IF(ISNUMBER(SEARCH("Exxon",F3324)),"Exxonsecrets",IF(ISNUMBER(SEARCH("wikipedia",F3324)),"Wikipedia",IF(ISNUMBER(SEARCH("greenpeace",F3324)),"Greenpeace",IF(ISNUMBER(SEARCH("Polluterwatch",F3324)),"Polluterwatch",IF(F3324="","","Other")))))))</f>
        <v/>
      </c>
      <c r="H3324">
        <f>LEN(B3324)</f>
        <v>17</v>
      </c>
    </row>
    <row r="3325" spans="1:9" ht="15.75" customHeight="1" x14ac:dyDescent="0.2">
      <c r="A3325" s="11" t="s">
        <v>4451</v>
      </c>
      <c r="B3325" s="11" t="s">
        <v>4451</v>
      </c>
      <c r="C3325" t="s">
        <v>25</v>
      </c>
      <c r="D3325" t="s">
        <v>17</v>
      </c>
      <c r="G3325" s="3" t="str">
        <f>IF(ISNUMBER(SEARCH("Sourcewatch",F3325)),"Sourcewatch",IF(ISNUMBER(SEARCH("desmog",F3325)),"Desmog",IF(ISNUMBER(SEARCH("Exxon",F3325)),"Exxonsecrets",IF(ISNUMBER(SEARCH("wikipedia",F3325)),"Wikipedia",IF(ISNUMBER(SEARCH("greenpeace",F3325)),"Greenpeace",IF(ISNUMBER(SEARCH("Polluterwatch",F3325)),"Polluterwatch",IF(F3325="","","Other")))))))</f>
        <v/>
      </c>
      <c r="H3325">
        <f>LEN(B3325)</f>
        <v>8</v>
      </c>
      <c r="I3325" s="17" t="s">
        <v>25</v>
      </c>
    </row>
    <row r="3326" spans="1:9" ht="15.75" customHeight="1" x14ac:dyDescent="0.2">
      <c r="A3326" s="3" t="s">
        <v>3260</v>
      </c>
      <c r="B3326" s="3" t="s">
        <v>3260</v>
      </c>
      <c r="C3326" s="3" t="s">
        <v>25</v>
      </c>
      <c r="D3326" s="3" t="s">
        <v>17</v>
      </c>
      <c r="F3326" s="3" t="s">
        <v>17</v>
      </c>
      <c r="G3326" s="3" t="str">
        <f>IF(ISNUMBER(SEARCH("Sourcewatch",F3326)),"Sourcewatch",IF(ISNUMBER(SEARCH("desmog",F3326)),"Desmog",IF(ISNUMBER(SEARCH("Exxon",F3326)),"Exxonsecrets",IF(ISNUMBER(SEARCH("wikipedia",F3326)),"Wikipedia",IF(ISNUMBER(SEARCH("greenpeace",F3326)),"Greenpeace",IF(ISNUMBER(SEARCH("Polluterwatch",F3326)),"Polluterwatch",IF(F3326="","","Other")))))))</f>
        <v/>
      </c>
      <c r="H3326">
        <f>LEN(B3326)</f>
        <v>14</v>
      </c>
    </row>
    <row r="3327" spans="1:9" ht="15.75" customHeight="1" x14ac:dyDescent="0.2">
      <c r="A3327" s="11" t="s">
        <v>4604</v>
      </c>
      <c r="B3327" s="11" t="s">
        <v>4604</v>
      </c>
      <c r="C3327" t="s">
        <v>25</v>
      </c>
      <c r="D3327" t="s">
        <v>17</v>
      </c>
      <c r="G3327" s="3" t="str">
        <f>IF(ISNUMBER(SEARCH("Sourcewatch",F3327)),"Sourcewatch",IF(ISNUMBER(SEARCH("desmog",F3327)),"Desmog",IF(ISNUMBER(SEARCH("Exxon",F3327)),"Exxonsecrets",IF(ISNUMBER(SEARCH("wikipedia",F3327)),"Wikipedia",IF(ISNUMBER(SEARCH("greenpeace",F3327)),"Greenpeace",IF(ISNUMBER(SEARCH("Polluterwatch",F3327)),"Polluterwatch",IF(F3327="","","Other")))))))</f>
        <v/>
      </c>
      <c r="H3327">
        <f>LEN(B3327)</f>
        <v>10</v>
      </c>
      <c r="I3327" s="17" t="s">
        <v>25</v>
      </c>
    </row>
    <row r="3328" spans="1:9" ht="15.75" customHeight="1" x14ac:dyDescent="0.2">
      <c r="A3328" s="3" t="s">
        <v>3261</v>
      </c>
      <c r="B3328" s="3" t="s">
        <v>3261</v>
      </c>
      <c r="C3328" s="3" t="s">
        <v>25</v>
      </c>
      <c r="D3328" s="3" t="s">
        <v>17</v>
      </c>
      <c r="F3328" s="3" t="s">
        <v>17</v>
      </c>
      <c r="G3328" s="3" t="str">
        <f>IF(ISNUMBER(SEARCH("Sourcewatch",F3328)),"Sourcewatch",IF(ISNUMBER(SEARCH("desmog",F3328)),"Desmog",IF(ISNUMBER(SEARCH("Exxon",F3328)),"Exxonsecrets",IF(ISNUMBER(SEARCH("wikipedia",F3328)),"Wikipedia",IF(ISNUMBER(SEARCH("greenpeace",F3328)),"Greenpeace",IF(ISNUMBER(SEARCH("Polluterwatch",F3328)),"Polluterwatch",IF(F3328="","","Other")))))))</f>
        <v/>
      </c>
      <c r="H3328">
        <f>LEN(B3328)</f>
        <v>8</v>
      </c>
    </row>
    <row r="3329" spans="1:9" ht="15.75" customHeight="1" x14ac:dyDescent="0.2">
      <c r="A3329" s="3" t="s">
        <v>3262</v>
      </c>
      <c r="B3329" s="3" t="s">
        <v>3262</v>
      </c>
      <c r="C3329" s="3" t="s">
        <v>25</v>
      </c>
      <c r="D3329" s="3" t="s">
        <v>17</v>
      </c>
      <c r="F3329" s="3" t="s">
        <v>17</v>
      </c>
      <c r="G3329" s="3" t="str">
        <f>IF(ISNUMBER(SEARCH("Sourcewatch",F3329)),"Sourcewatch",IF(ISNUMBER(SEARCH("desmog",F3329)),"Desmog",IF(ISNUMBER(SEARCH("Exxon",F3329)),"Exxonsecrets",IF(ISNUMBER(SEARCH("wikipedia",F3329)),"Wikipedia",IF(ISNUMBER(SEARCH("greenpeace",F3329)),"Greenpeace",IF(ISNUMBER(SEARCH("Polluterwatch",F3329)),"Polluterwatch",IF(F3329="","","Other")))))))</f>
        <v/>
      </c>
      <c r="H3329">
        <f>LEN(B3329)</f>
        <v>11</v>
      </c>
    </row>
    <row r="3330" spans="1:9" ht="15.75" customHeight="1" x14ac:dyDescent="0.2">
      <c r="A3330" s="11" t="s">
        <v>4524</v>
      </c>
      <c r="B3330" s="11" t="s">
        <v>4524</v>
      </c>
      <c r="C3330" t="s">
        <v>25</v>
      </c>
      <c r="D3330" t="s">
        <v>17</v>
      </c>
      <c r="G3330" s="3" t="str">
        <f>IF(ISNUMBER(SEARCH("Sourcewatch",F3330)),"Sourcewatch",IF(ISNUMBER(SEARCH("desmog",F3330)),"Desmog",IF(ISNUMBER(SEARCH("Exxon",F3330)),"Exxonsecrets",IF(ISNUMBER(SEARCH("wikipedia",F3330)),"Wikipedia",IF(ISNUMBER(SEARCH("greenpeace",F3330)),"Greenpeace",IF(ISNUMBER(SEARCH("Polluterwatch",F3330)),"Polluterwatch",IF(F3330="","","Other")))))))</f>
        <v/>
      </c>
      <c r="H3330">
        <f>LEN(B3330)</f>
        <v>12</v>
      </c>
      <c r="I3330" s="17" t="s">
        <v>25</v>
      </c>
    </row>
    <row r="3331" spans="1:9" ht="15.75" customHeight="1" x14ac:dyDescent="0.2">
      <c r="A3331" s="3" t="s">
        <v>3263</v>
      </c>
      <c r="B3331" s="3" t="s">
        <v>3263</v>
      </c>
      <c r="C3331" s="3" t="s">
        <v>25</v>
      </c>
      <c r="D3331" s="3" t="s">
        <v>17</v>
      </c>
      <c r="F3331" s="3" t="s">
        <v>17</v>
      </c>
      <c r="G3331" s="3" t="str">
        <f>IF(ISNUMBER(SEARCH("Sourcewatch",F3331)),"Sourcewatch",IF(ISNUMBER(SEARCH("desmog",F3331)),"Desmog",IF(ISNUMBER(SEARCH("Exxon",F3331)),"Exxonsecrets",IF(ISNUMBER(SEARCH("wikipedia",F3331)),"Wikipedia",IF(ISNUMBER(SEARCH("greenpeace",F3331)),"Greenpeace",IF(ISNUMBER(SEARCH("Polluterwatch",F3331)),"Polluterwatch",IF(F3331="","","Other")))))))</f>
        <v/>
      </c>
      <c r="H3331">
        <f>LEN(B3331)</f>
        <v>17</v>
      </c>
    </row>
    <row r="3332" spans="1:9" ht="15.75" customHeight="1" x14ac:dyDescent="0.2">
      <c r="A3332" s="3" t="s">
        <v>3264</v>
      </c>
      <c r="B3332" s="3" t="s">
        <v>3264</v>
      </c>
      <c r="D3332" s="3" t="s">
        <v>17</v>
      </c>
      <c r="F3332" s="3" t="s">
        <v>3265</v>
      </c>
      <c r="G3332" s="3" t="str">
        <f>IF(ISNUMBER(SEARCH("Sourcewatch",F3332)),"Sourcewatch",IF(ISNUMBER(SEARCH("desmog",F3332)),"Desmog",IF(ISNUMBER(SEARCH("Exxon",F3332)),"Exxonsecrets",IF(ISNUMBER(SEARCH("wikipedia",F3332)),"Wikipedia",IF(ISNUMBER(SEARCH("greenpeace",F3332)),"Greenpeace",IF(ISNUMBER(SEARCH("Polluterwatch",F3332)),"Polluterwatch",IF(F3332="","","Other")))))))</f>
        <v>Desmog</v>
      </c>
      <c r="H3332">
        <f>LEN(B3332)</f>
        <v>38</v>
      </c>
    </row>
    <row r="3333" spans="1:9" ht="15.75" customHeight="1" x14ac:dyDescent="0.2">
      <c r="A3333" s="3" t="s">
        <v>3266</v>
      </c>
      <c r="B3333" s="3" t="s">
        <v>3266</v>
      </c>
      <c r="C3333" s="3" t="s">
        <v>25</v>
      </c>
      <c r="D3333" s="3" t="s">
        <v>17</v>
      </c>
      <c r="F3333" s="3" t="s">
        <v>17</v>
      </c>
      <c r="G3333" s="3" t="str">
        <f>IF(ISNUMBER(SEARCH("Sourcewatch",F3333)),"Sourcewatch",IF(ISNUMBER(SEARCH("desmog",F3333)),"Desmog",IF(ISNUMBER(SEARCH("Exxon",F3333)),"Exxonsecrets",IF(ISNUMBER(SEARCH("wikipedia",F3333)),"Wikipedia",IF(ISNUMBER(SEARCH("greenpeace",F3333)),"Greenpeace",IF(ISNUMBER(SEARCH("Polluterwatch",F3333)),"Polluterwatch",IF(F3333="","","Other")))))))</f>
        <v/>
      </c>
      <c r="H3333">
        <f>LEN(B3333)</f>
        <v>10</v>
      </c>
    </row>
    <row r="3334" spans="1:9" ht="15.75" customHeight="1" x14ac:dyDescent="0.2">
      <c r="A3334" s="11" t="s">
        <v>4272</v>
      </c>
      <c r="B3334" s="11" t="s">
        <v>4272</v>
      </c>
      <c r="C3334" t="s">
        <v>25</v>
      </c>
      <c r="D3334" t="s">
        <v>17</v>
      </c>
      <c r="G3334" s="3" t="str">
        <f>IF(ISNUMBER(SEARCH("Sourcewatch",F3334)),"Sourcewatch",IF(ISNUMBER(SEARCH("desmog",F3334)),"Desmog",IF(ISNUMBER(SEARCH("Exxon",F3334)),"Exxonsecrets",IF(ISNUMBER(SEARCH("wikipedia",F3334)),"Wikipedia",IF(ISNUMBER(SEARCH("greenpeace",F3334)),"Greenpeace",IF(ISNUMBER(SEARCH("Polluterwatch",F3334)),"Polluterwatch",IF(F3334="","","Other")))))))</f>
        <v/>
      </c>
      <c r="H3334">
        <f>LEN(B3334)</f>
        <v>5</v>
      </c>
      <c r="I3334" s="17" t="s">
        <v>25</v>
      </c>
    </row>
    <row r="3335" spans="1:9" ht="15.75" customHeight="1" x14ac:dyDescent="0.2">
      <c r="A3335" s="3" t="s">
        <v>3267</v>
      </c>
      <c r="B3335" s="3" t="s">
        <v>3267</v>
      </c>
      <c r="C3335" s="3" t="s">
        <v>25</v>
      </c>
      <c r="D3335" s="3" t="s">
        <v>17</v>
      </c>
      <c r="F3335" s="3" t="s">
        <v>17</v>
      </c>
      <c r="G3335" s="3" t="str">
        <f>IF(ISNUMBER(SEARCH("Sourcewatch",F3335)),"Sourcewatch",IF(ISNUMBER(SEARCH("desmog",F3335)),"Desmog",IF(ISNUMBER(SEARCH("Exxon",F3335)),"Exxonsecrets",IF(ISNUMBER(SEARCH("wikipedia",F3335)),"Wikipedia",IF(ISNUMBER(SEARCH("greenpeace",F3335)),"Greenpeace",IF(ISNUMBER(SEARCH("Polluterwatch",F3335)),"Polluterwatch",IF(F3335="","","Other")))))))</f>
        <v/>
      </c>
      <c r="H3335">
        <f>LEN(B3335)</f>
        <v>12</v>
      </c>
    </row>
    <row r="3336" spans="1:9" ht="15.75" customHeight="1" x14ac:dyDescent="0.2">
      <c r="A3336" s="3" t="s">
        <v>3268</v>
      </c>
      <c r="B3336" s="3" t="s">
        <v>3268</v>
      </c>
      <c r="C3336" s="3" t="s">
        <v>17</v>
      </c>
      <c r="D3336" s="3" t="s">
        <v>25</v>
      </c>
      <c r="G3336" s="3" t="str">
        <f>IF(ISNUMBER(SEARCH("Sourcewatch",F3336)),"Sourcewatch",IF(ISNUMBER(SEARCH("desmog",F3336)),"Desmog",IF(ISNUMBER(SEARCH("Exxon",F3336)),"Exxonsecrets",IF(ISNUMBER(SEARCH("wikipedia",F3336)),"Wikipedia",IF(ISNUMBER(SEARCH("greenpeace",F3336)),"Greenpeace",IF(ISNUMBER(SEARCH("Polluterwatch",F3336)),"Polluterwatch",IF(F3336="","","Other")))))))</f>
        <v/>
      </c>
      <c r="H3336">
        <f>LEN(B3336)</f>
        <v>15</v>
      </c>
    </row>
    <row r="3337" spans="1:9" ht="15.75" customHeight="1" x14ac:dyDescent="0.2">
      <c r="A3337" s="3" t="s">
        <v>3269</v>
      </c>
      <c r="B3337" s="3" t="s">
        <v>3269</v>
      </c>
      <c r="C3337" s="3" t="s">
        <v>25</v>
      </c>
      <c r="D3337" s="3" t="s">
        <v>17</v>
      </c>
      <c r="F3337" s="3" t="s">
        <v>17</v>
      </c>
      <c r="G3337" s="3" t="str">
        <f>IF(ISNUMBER(SEARCH("Sourcewatch",F3337)),"Sourcewatch",IF(ISNUMBER(SEARCH("desmog",F3337)),"Desmog",IF(ISNUMBER(SEARCH("Exxon",F3337)),"Exxonsecrets",IF(ISNUMBER(SEARCH("wikipedia",F3337)),"Wikipedia",IF(ISNUMBER(SEARCH("greenpeace",F3337)),"Greenpeace",IF(ISNUMBER(SEARCH("Polluterwatch",F3337)),"Polluterwatch",IF(F3337="","","Other")))))))</f>
        <v/>
      </c>
      <c r="H3337">
        <f>LEN(B3337)</f>
        <v>16</v>
      </c>
    </row>
    <row r="3338" spans="1:9" ht="15.75" customHeight="1" x14ac:dyDescent="0.2">
      <c r="A3338" s="3" t="s">
        <v>3270</v>
      </c>
      <c r="B3338" s="3" t="s">
        <v>3270</v>
      </c>
      <c r="C3338" s="3" t="s">
        <v>25</v>
      </c>
      <c r="D3338" s="3" t="s">
        <v>17</v>
      </c>
      <c r="F3338" s="3" t="s">
        <v>17</v>
      </c>
      <c r="G3338" s="3" t="str">
        <f>IF(ISNUMBER(SEARCH("Sourcewatch",F3338)),"Sourcewatch",IF(ISNUMBER(SEARCH("desmog",F3338)),"Desmog",IF(ISNUMBER(SEARCH("Exxon",F3338)),"Exxonsecrets",IF(ISNUMBER(SEARCH("wikipedia",F3338)),"Wikipedia",IF(ISNUMBER(SEARCH("greenpeace",F3338)),"Greenpeace",IF(ISNUMBER(SEARCH("Polluterwatch",F3338)),"Polluterwatch",IF(F3338="","","Other")))))))</f>
        <v/>
      </c>
      <c r="H3338">
        <f>LEN(B3338)</f>
        <v>5</v>
      </c>
    </row>
    <row r="3339" spans="1:9" ht="15.75" customHeight="1" x14ac:dyDescent="0.2">
      <c r="A3339" s="3" t="s">
        <v>3271</v>
      </c>
      <c r="B3339" s="3" t="s">
        <v>3271</v>
      </c>
      <c r="C3339" s="3" t="s">
        <v>25</v>
      </c>
      <c r="D3339" s="3" t="s">
        <v>17</v>
      </c>
      <c r="F3339" s="3" t="s">
        <v>17</v>
      </c>
      <c r="G3339" s="3" t="str">
        <f>IF(ISNUMBER(SEARCH("Sourcewatch",F3339)),"Sourcewatch",IF(ISNUMBER(SEARCH("desmog",F3339)),"Desmog",IF(ISNUMBER(SEARCH("Exxon",F3339)),"Exxonsecrets",IF(ISNUMBER(SEARCH("wikipedia",F3339)),"Wikipedia",IF(ISNUMBER(SEARCH("greenpeace",F3339)),"Greenpeace",IF(ISNUMBER(SEARCH("Polluterwatch",F3339)),"Polluterwatch",IF(F3339="","","Other")))))))</f>
        <v/>
      </c>
      <c r="H3339">
        <f>LEN(B3339)</f>
        <v>15</v>
      </c>
    </row>
    <row r="3340" spans="1:9" ht="15.75" customHeight="1" x14ac:dyDescent="0.2">
      <c r="A3340" s="3" t="s">
        <v>3272</v>
      </c>
      <c r="B3340" s="3" t="s">
        <v>3272</v>
      </c>
      <c r="C3340" s="3" t="s">
        <v>25</v>
      </c>
      <c r="D3340" s="3" t="s">
        <v>17</v>
      </c>
      <c r="F3340" s="3" t="s">
        <v>17</v>
      </c>
      <c r="G3340" s="3" t="str">
        <f>IF(ISNUMBER(SEARCH("Sourcewatch",F3340)),"Sourcewatch",IF(ISNUMBER(SEARCH("desmog",F3340)),"Desmog",IF(ISNUMBER(SEARCH("Exxon",F3340)),"Exxonsecrets",IF(ISNUMBER(SEARCH("wikipedia",F3340)),"Wikipedia",IF(ISNUMBER(SEARCH("greenpeace",F3340)),"Greenpeace",IF(ISNUMBER(SEARCH("Polluterwatch",F3340)),"Polluterwatch",IF(F3340="","","Other")))))))</f>
        <v/>
      </c>
      <c r="H3340">
        <f>LEN(B3340)</f>
        <v>12</v>
      </c>
    </row>
    <row r="3341" spans="1:9" ht="15.75" customHeight="1" x14ac:dyDescent="0.2">
      <c r="A3341" s="3" t="s">
        <v>3273</v>
      </c>
      <c r="B3341" s="3" t="s">
        <v>3273</v>
      </c>
      <c r="C3341" s="3" t="s">
        <v>17</v>
      </c>
      <c r="D3341" s="3" t="s">
        <v>25</v>
      </c>
      <c r="G3341" s="3" t="str">
        <f>IF(ISNUMBER(SEARCH("Sourcewatch",F3341)),"Sourcewatch",IF(ISNUMBER(SEARCH("desmog",F3341)),"Desmog",IF(ISNUMBER(SEARCH("Exxon",F3341)),"Exxonsecrets",IF(ISNUMBER(SEARCH("wikipedia",F3341)),"Wikipedia",IF(ISNUMBER(SEARCH("greenpeace",F3341)),"Greenpeace",IF(ISNUMBER(SEARCH("Polluterwatch",F3341)),"Polluterwatch",IF(F3341="","","Other")))))))</f>
        <v/>
      </c>
      <c r="H3341">
        <f>LEN(B3341)</f>
        <v>26</v>
      </c>
    </row>
    <row r="3342" spans="1:9" ht="15.75" customHeight="1" x14ac:dyDescent="0.2">
      <c r="A3342" s="3" t="s">
        <v>3274</v>
      </c>
      <c r="B3342" s="3" t="s">
        <v>3274</v>
      </c>
      <c r="C3342" s="3" t="s">
        <v>25</v>
      </c>
      <c r="D3342" s="3" t="s">
        <v>17</v>
      </c>
      <c r="F3342" s="3" t="s">
        <v>17</v>
      </c>
      <c r="G3342" s="3" t="str">
        <f>IF(ISNUMBER(SEARCH("Sourcewatch",F3342)),"Sourcewatch",IF(ISNUMBER(SEARCH("desmog",F3342)),"Desmog",IF(ISNUMBER(SEARCH("Exxon",F3342)),"Exxonsecrets",IF(ISNUMBER(SEARCH("wikipedia",F3342)),"Wikipedia",IF(ISNUMBER(SEARCH("greenpeace",F3342)),"Greenpeace",IF(ISNUMBER(SEARCH("Polluterwatch",F3342)),"Polluterwatch",IF(F3342="","","Other")))))))</f>
        <v/>
      </c>
      <c r="H3342">
        <f>LEN(B3342)</f>
        <v>13</v>
      </c>
    </row>
    <row r="3343" spans="1:9" ht="15.75" customHeight="1" x14ac:dyDescent="0.2">
      <c r="A3343" s="3" t="s">
        <v>3275</v>
      </c>
      <c r="B3343" s="3" t="s">
        <v>3275</v>
      </c>
      <c r="C3343" s="3" t="s">
        <v>25</v>
      </c>
      <c r="D3343" s="3" t="s">
        <v>17</v>
      </c>
      <c r="F3343" s="3" t="s">
        <v>17</v>
      </c>
      <c r="G3343" s="3" t="str">
        <f>IF(ISNUMBER(SEARCH("Sourcewatch",F3343)),"Sourcewatch",IF(ISNUMBER(SEARCH("desmog",F3343)),"Desmog",IF(ISNUMBER(SEARCH("Exxon",F3343)),"Exxonsecrets",IF(ISNUMBER(SEARCH("wikipedia",F3343)),"Wikipedia",IF(ISNUMBER(SEARCH("greenpeace",F3343)),"Greenpeace",IF(ISNUMBER(SEARCH("Polluterwatch",F3343)),"Polluterwatch",IF(F3343="","","Other")))))))</f>
        <v/>
      </c>
      <c r="H3343">
        <f>LEN(B3343)</f>
        <v>17</v>
      </c>
    </row>
    <row r="3344" spans="1:9" ht="15.75" customHeight="1" x14ac:dyDescent="0.2">
      <c r="A3344" s="3" t="s">
        <v>3276</v>
      </c>
      <c r="B3344" s="3" t="s">
        <v>3276</v>
      </c>
      <c r="D3344" s="3" t="s">
        <v>17</v>
      </c>
      <c r="E3344" s="3" t="s">
        <v>27</v>
      </c>
      <c r="F3344" s="3" t="s">
        <v>17</v>
      </c>
      <c r="G3344" s="3" t="str">
        <f>IF(ISNUMBER(SEARCH("Sourcewatch",F3344)),"Sourcewatch",IF(ISNUMBER(SEARCH("desmog",F3344)),"Desmog",IF(ISNUMBER(SEARCH("Exxon",F3344)),"Exxonsecrets",IF(ISNUMBER(SEARCH("wikipedia",F3344)),"Wikipedia",IF(ISNUMBER(SEARCH("greenpeace",F3344)),"Greenpeace",IF(ISNUMBER(SEARCH("Polluterwatch",F3344)),"Polluterwatch",IF(F3344="","","Other")))))))</f>
        <v/>
      </c>
      <c r="H3344">
        <f>LEN(B3344)</f>
        <v>19</v>
      </c>
    </row>
    <row r="3345" spans="1:9" ht="15.75" customHeight="1" x14ac:dyDescent="0.2">
      <c r="A3345" s="3" t="s">
        <v>3277</v>
      </c>
      <c r="B3345" s="3" t="s">
        <v>3277</v>
      </c>
      <c r="C3345" s="3" t="s">
        <v>25</v>
      </c>
      <c r="D3345" s="3" t="s">
        <v>17</v>
      </c>
      <c r="F3345" s="3" t="s">
        <v>17</v>
      </c>
      <c r="G3345" s="3" t="str">
        <f>IF(ISNUMBER(SEARCH("Sourcewatch",F3345)),"Sourcewatch",IF(ISNUMBER(SEARCH("desmog",F3345)),"Desmog",IF(ISNUMBER(SEARCH("Exxon",F3345)),"Exxonsecrets",IF(ISNUMBER(SEARCH("wikipedia",F3345)),"Wikipedia",IF(ISNUMBER(SEARCH("greenpeace",F3345)),"Greenpeace",IF(ISNUMBER(SEARCH("Polluterwatch",F3345)),"Polluterwatch",IF(F3345="","","Other")))))))</f>
        <v/>
      </c>
      <c r="H3345">
        <f>LEN(B3345)</f>
        <v>13</v>
      </c>
    </row>
    <row r="3346" spans="1:9" ht="15.75" customHeight="1" x14ac:dyDescent="0.2">
      <c r="A3346" s="3" t="s">
        <v>3278</v>
      </c>
      <c r="B3346" s="3" t="s">
        <v>3278</v>
      </c>
      <c r="C3346" s="3" t="s">
        <v>25</v>
      </c>
      <c r="D3346" s="3" t="s">
        <v>17</v>
      </c>
      <c r="F3346" s="3" t="s">
        <v>17</v>
      </c>
      <c r="G3346" s="3" t="str">
        <f>IF(ISNUMBER(SEARCH("Sourcewatch",F3346)),"Sourcewatch",IF(ISNUMBER(SEARCH("desmog",F3346)),"Desmog",IF(ISNUMBER(SEARCH("Exxon",F3346)),"Exxonsecrets",IF(ISNUMBER(SEARCH("wikipedia",F3346)),"Wikipedia",IF(ISNUMBER(SEARCH("greenpeace",F3346)),"Greenpeace",IF(ISNUMBER(SEARCH("Polluterwatch",F3346)),"Polluterwatch",IF(F3346="","","Other")))))))</f>
        <v/>
      </c>
      <c r="H3346">
        <f>LEN(B3346)</f>
        <v>16</v>
      </c>
    </row>
    <row r="3347" spans="1:9" ht="15.75" customHeight="1" x14ac:dyDescent="0.2">
      <c r="A3347" s="3" t="s">
        <v>3279</v>
      </c>
      <c r="B3347" s="3" t="s">
        <v>3279</v>
      </c>
      <c r="C3347" s="3" t="s">
        <v>25</v>
      </c>
      <c r="D3347" s="3" t="s">
        <v>17</v>
      </c>
      <c r="F3347" s="3" t="s">
        <v>17</v>
      </c>
      <c r="G3347" s="3" t="str">
        <f>IF(ISNUMBER(SEARCH("Sourcewatch",F3347)),"Sourcewatch",IF(ISNUMBER(SEARCH("desmog",F3347)),"Desmog",IF(ISNUMBER(SEARCH("Exxon",F3347)),"Exxonsecrets",IF(ISNUMBER(SEARCH("wikipedia",F3347)),"Wikipedia",IF(ISNUMBER(SEARCH("greenpeace",F3347)),"Greenpeace",IF(ISNUMBER(SEARCH("Polluterwatch",F3347)),"Polluterwatch",IF(F3347="","","Other")))))))</f>
        <v/>
      </c>
      <c r="H3347">
        <f>LEN(B3347)</f>
        <v>17</v>
      </c>
    </row>
    <row r="3348" spans="1:9" ht="15.75" customHeight="1" x14ac:dyDescent="0.2">
      <c r="A3348" s="3" t="s">
        <v>3280</v>
      </c>
      <c r="B3348" s="3" t="s">
        <v>3280</v>
      </c>
      <c r="C3348" s="3" t="s">
        <v>25</v>
      </c>
      <c r="D3348" s="3" t="s">
        <v>17</v>
      </c>
      <c r="F3348" s="3" t="s">
        <v>17</v>
      </c>
      <c r="G3348" s="3" t="str">
        <f>IF(ISNUMBER(SEARCH("Sourcewatch",F3348)),"Sourcewatch",IF(ISNUMBER(SEARCH("desmog",F3348)),"Desmog",IF(ISNUMBER(SEARCH("Exxon",F3348)),"Exxonsecrets",IF(ISNUMBER(SEARCH("wikipedia",F3348)),"Wikipedia",IF(ISNUMBER(SEARCH("greenpeace",F3348)),"Greenpeace",IF(ISNUMBER(SEARCH("Polluterwatch",F3348)),"Polluterwatch",IF(F3348="","","Other")))))))</f>
        <v/>
      </c>
      <c r="H3348">
        <f>LEN(B3348)</f>
        <v>18</v>
      </c>
    </row>
    <row r="3349" spans="1:9" ht="15.75" customHeight="1" x14ac:dyDescent="0.2">
      <c r="A3349" s="3" t="s">
        <v>3281</v>
      </c>
      <c r="B3349" s="3" t="s">
        <v>3281</v>
      </c>
      <c r="C3349" s="3" t="s">
        <v>25</v>
      </c>
      <c r="D3349" s="3" t="s">
        <v>17</v>
      </c>
      <c r="F3349" s="3" t="s">
        <v>17</v>
      </c>
      <c r="G3349" s="3" t="str">
        <f>IF(ISNUMBER(SEARCH("Sourcewatch",F3349)),"Sourcewatch",IF(ISNUMBER(SEARCH("desmog",F3349)),"Desmog",IF(ISNUMBER(SEARCH("Exxon",F3349)),"Exxonsecrets",IF(ISNUMBER(SEARCH("wikipedia",F3349)),"Wikipedia",IF(ISNUMBER(SEARCH("greenpeace",F3349)),"Greenpeace",IF(ISNUMBER(SEARCH("Polluterwatch",F3349)),"Polluterwatch",IF(F3349="","","Other")))))))</f>
        <v/>
      </c>
      <c r="H3349">
        <f>LEN(B3349)</f>
        <v>13</v>
      </c>
    </row>
    <row r="3350" spans="1:9" ht="15.75" customHeight="1" x14ac:dyDescent="0.2">
      <c r="A3350" s="11" t="s">
        <v>4570</v>
      </c>
      <c r="B3350" s="11" t="s">
        <v>4570</v>
      </c>
      <c r="C3350" t="s">
        <v>25</v>
      </c>
      <c r="D3350" t="s">
        <v>17</v>
      </c>
      <c r="G3350" s="3" t="str">
        <f>IF(ISNUMBER(SEARCH("Sourcewatch",F3350)),"Sourcewatch",IF(ISNUMBER(SEARCH("desmog",F3350)),"Desmog",IF(ISNUMBER(SEARCH("Exxon",F3350)),"Exxonsecrets",IF(ISNUMBER(SEARCH("wikipedia",F3350)),"Wikipedia",IF(ISNUMBER(SEARCH("greenpeace",F3350)),"Greenpeace",IF(ISNUMBER(SEARCH("Polluterwatch",F3350)),"Polluterwatch",IF(F3350="","","Other")))))))</f>
        <v/>
      </c>
      <c r="H3350">
        <f>LEN(B3350)</f>
        <v>3</v>
      </c>
      <c r="I3350" s="17" t="s">
        <v>25</v>
      </c>
    </row>
    <row r="3351" spans="1:9" ht="15.75" customHeight="1" x14ac:dyDescent="0.2">
      <c r="A3351" s="3" t="s">
        <v>3282</v>
      </c>
      <c r="B3351" s="3" t="s">
        <v>3282</v>
      </c>
      <c r="C3351" s="3" t="s">
        <v>25</v>
      </c>
      <c r="D3351" s="3" t="s">
        <v>17</v>
      </c>
      <c r="F3351" s="3" t="s">
        <v>17</v>
      </c>
      <c r="G3351" s="3" t="str">
        <f>IF(ISNUMBER(SEARCH("Sourcewatch",F3351)),"Sourcewatch",IF(ISNUMBER(SEARCH("desmog",F3351)),"Desmog",IF(ISNUMBER(SEARCH("Exxon",F3351)),"Exxonsecrets",IF(ISNUMBER(SEARCH("wikipedia",F3351)),"Wikipedia",IF(ISNUMBER(SEARCH("greenpeace",F3351)),"Greenpeace",IF(ISNUMBER(SEARCH("Polluterwatch",F3351)),"Polluterwatch",IF(F3351="","","Other")))))))</f>
        <v/>
      </c>
      <c r="H3351">
        <f>LEN(B3351)</f>
        <v>18</v>
      </c>
    </row>
    <row r="3352" spans="1:9" ht="15.75" customHeight="1" x14ac:dyDescent="0.2">
      <c r="A3352" s="3" t="s">
        <v>3283</v>
      </c>
      <c r="B3352" s="3" t="s">
        <v>3283</v>
      </c>
      <c r="C3352" s="3" t="s">
        <v>25</v>
      </c>
      <c r="D3352" s="3" t="s">
        <v>17</v>
      </c>
      <c r="F3352" s="3" t="s">
        <v>17</v>
      </c>
      <c r="G3352" s="3" t="str">
        <f>IF(ISNUMBER(SEARCH("Sourcewatch",F3352)),"Sourcewatch",IF(ISNUMBER(SEARCH("desmog",F3352)),"Desmog",IF(ISNUMBER(SEARCH("Exxon",F3352)),"Exxonsecrets",IF(ISNUMBER(SEARCH("wikipedia",F3352)),"Wikipedia",IF(ISNUMBER(SEARCH("greenpeace",F3352)),"Greenpeace",IF(ISNUMBER(SEARCH("Polluterwatch",F3352)),"Polluterwatch",IF(F3352="","","Other")))))))</f>
        <v/>
      </c>
      <c r="H3352">
        <f>LEN(B3352)</f>
        <v>15</v>
      </c>
    </row>
    <row r="3353" spans="1:9" ht="15.75" customHeight="1" x14ac:dyDescent="0.2">
      <c r="A3353" s="3" t="s">
        <v>3284</v>
      </c>
      <c r="B3353" s="3" t="s">
        <v>3284</v>
      </c>
      <c r="D3353" s="3" t="s">
        <v>17</v>
      </c>
      <c r="E3353" s="3" t="s">
        <v>27</v>
      </c>
      <c r="F3353" s="3" t="s">
        <v>17</v>
      </c>
      <c r="G3353" s="3" t="str">
        <f>IF(ISNUMBER(SEARCH("Sourcewatch",F3353)),"Sourcewatch",IF(ISNUMBER(SEARCH("desmog",F3353)),"Desmog",IF(ISNUMBER(SEARCH("Exxon",F3353)),"Exxonsecrets",IF(ISNUMBER(SEARCH("wikipedia",F3353)),"Wikipedia",IF(ISNUMBER(SEARCH("greenpeace",F3353)),"Greenpeace",IF(ISNUMBER(SEARCH("Polluterwatch",F3353)),"Polluterwatch",IF(F3353="","","Other")))))))</f>
        <v/>
      </c>
      <c r="H3353">
        <f>LEN(B3353)</f>
        <v>26</v>
      </c>
    </row>
    <row r="3354" spans="1:9" ht="15.75" customHeight="1" x14ac:dyDescent="0.2">
      <c r="A3354" s="3" t="s">
        <v>3285</v>
      </c>
      <c r="B3354" s="3" t="s">
        <v>3285</v>
      </c>
      <c r="C3354" s="3" t="s">
        <v>17</v>
      </c>
      <c r="D3354" s="3" t="s">
        <v>25</v>
      </c>
      <c r="G3354" s="3" t="str">
        <f>IF(ISNUMBER(SEARCH("Sourcewatch",F3354)),"Sourcewatch",IF(ISNUMBER(SEARCH("desmog",F3354)),"Desmog",IF(ISNUMBER(SEARCH("Exxon",F3354)),"Exxonsecrets",IF(ISNUMBER(SEARCH("wikipedia",F3354)),"Wikipedia",IF(ISNUMBER(SEARCH("greenpeace",F3354)),"Greenpeace",IF(ISNUMBER(SEARCH("Polluterwatch",F3354)),"Polluterwatch",IF(F3354="","","Other")))))))</f>
        <v/>
      </c>
      <c r="H3354">
        <f>LEN(B3354)</f>
        <v>21</v>
      </c>
    </row>
    <row r="3355" spans="1:9" ht="15.75" customHeight="1" x14ac:dyDescent="0.2">
      <c r="A3355" s="3" t="s">
        <v>3286</v>
      </c>
      <c r="B3355" s="3" t="s">
        <v>3286</v>
      </c>
      <c r="C3355" s="3" t="s">
        <v>25</v>
      </c>
      <c r="D3355" s="3" t="s">
        <v>17</v>
      </c>
      <c r="F3355" s="3" t="s">
        <v>17</v>
      </c>
      <c r="G3355" s="3" t="str">
        <f>IF(ISNUMBER(SEARCH("Sourcewatch",F3355)),"Sourcewatch",IF(ISNUMBER(SEARCH("desmog",F3355)),"Desmog",IF(ISNUMBER(SEARCH("Exxon",F3355)),"Exxonsecrets",IF(ISNUMBER(SEARCH("wikipedia",F3355)),"Wikipedia",IF(ISNUMBER(SEARCH("greenpeace",F3355)),"Greenpeace",IF(ISNUMBER(SEARCH("Polluterwatch",F3355)),"Polluterwatch",IF(F3355="","","Other")))))))</f>
        <v/>
      </c>
      <c r="H3355">
        <f>LEN(B3355)</f>
        <v>15</v>
      </c>
    </row>
    <row r="3356" spans="1:9" ht="15.75" customHeight="1" x14ac:dyDescent="0.2">
      <c r="A3356" s="3" t="s">
        <v>3287</v>
      </c>
      <c r="B3356" s="3" t="s">
        <v>3287</v>
      </c>
      <c r="C3356" s="3" t="s">
        <v>25</v>
      </c>
      <c r="D3356" s="3" t="s">
        <v>17</v>
      </c>
      <c r="F3356" s="3" t="s">
        <v>17</v>
      </c>
      <c r="G3356" s="3" t="str">
        <f>IF(ISNUMBER(SEARCH("Sourcewatch",F3356)),"Sourcewatch",IF(ISNUMBER(SEARCH("desmog",F3356)),"Desmog",IF(ISNUMBER(SEARCH("Exxon",F3356)),"Exxonsecrets",IF(ISNUMBER(SEARCH("wikipedia",F3356)),"Wikipedia",IF(ISNUMBER(SEARCH("greenpeace",F3356)),"Greenpeace",IF(ISNUMBER(SEARCH("Polluterwatch",F3356)),"Polluterwatch",IF(F3356="","","Other")))))))</f>
        <v/>
      </c>
      <c r="H3356">
        <f>LEN(B3356)</f>
        <v>15</v>
      </c>
    </row>
    <row r="3357" spans="1:9" ht="15.75" customHeight="1" x14ac:dyDescent="0.2">
      <c r="A3357" s="3" t="s">
        <v>3288</v>
      </c>
      <c r="B3357" s="3" t="s">
        <v>3288</v>
      </c>
      <c r="C3357" s="3" t="s">
        <v>25</v>
      </c>
      <c r="D3357" s="3" t="s">
        <v>17</v>
      </c>
      <c r="F3357" s="3" t="s">
        <v>17</v>
      </c>
      <c r="G3357" s="3" t="str">
        <f>IF(ISNUMBER(SEARCH("Sourcewatch",F3357)),"Sourcewatch",IF(ISNUMBER(SEARCH("desmog",F3357)),"Desmog",IF(ISNUMBER(SEARCH("Exxon",F3357)),"Exxonsecrets",IF(ISNUMBER(SEARCH("wikipedia",F3357)),"Wikipedia",IF(ISNUMBER(SEARCH("greenpeace",F3357)),"Greenpeace",IF(ISNUMBER(SEARCH("Polluterwatch",F3357)),"Polluterwatch",IF(F3357="","","Other")))))))</f>
        <v/>
      </c>
      <c r="H3357">
        <f>LEN(B3357)</f>
        <v>12</v>
      </c>
    </row>
    <row r="3358" spans="1:9" ht="15.75" customHeight="1" x14ac:dyDescent="0.2">
      <c r="A3358" s="3" t="s">
        <v>3289</v>
      </c>
      <c r="B3358" s="3" t="s">
        <v>3289</v>
      </c>
      <c r="C3358" s="3" t="s">
        <v>25</v>
      </c>
      <c r="D3358" s="3" t="s">
        <v>17</v>
      </c>
      <c r="F3358" s="3" t="s">
        <v>17</v>
      </c>
      <c r="G3358" s="3" t="str">
        <f>IF(ISNUMBER(SEARCH("Sourcewatch",F3358)),"Sourcewatch",IF(ISNUMBER(SEARCH("desmog",F3358)),"Desmog",IF(ISNUMBER(SEARCH("Exxon",F3358)),"Exxonsecrets",IF(ISNUMBER(SEARCH("wikipedia",F3358)),"Wikipedia",IF(ISNUMBER(SEARCH("greenpeace",F3358)),"Greenpeace",IF(ISNUMBER(SEARCH("Polluterwatch",F3358)),"Polluterwatch",IF(F3358="","","Other")))))))</f>
        <v/>
      </c>
      <c r="H3358">
        <f>LEN(B3358)</f>
        <v>4</v>
      </c>
    </row>
    <row r="3359" spans="1:9" ht="15.75" customHeight="1" x14ac:dyDescent="0.2">
      <c r="A3359" s="3" t="s">
        <v>3290</v>
      </c>
      <c r="B3359" s="3" t="s">
        <v>3290</v>
      </c>
      <c r="C3359" s="3" t="s">
        <v>25</v>
      </c>
      <c r="D3359" s="3" t="s">
        <v>17</v>
      </c>
      <c r="F3359" s="3" t="s">
        <v>17</v>
      </c>
      <c r="G3359" s="3" t="str">
        <f>IF(ISNUMBER(SEARCH("Sourcewatch",F3359)),"Sourcewatch",IF(ISNUMBER(SEARCH("desmog",F3359)),"Desmog",IF(ISNUMBER(SEARCH("Exxon",F3359)),"Exxonsecrets",IF(ISNUMBER(SEARCH("wikipedia",F3359)),"Wikipedia",IF(ISNUMBER(SEARCH("greenpeace",F3359)),"Greenpeace",IF(ISNUMBER(SEARCH("Polluterwatch",F3359)),"Polluterwatch",IF(F3359="","","Other")))))))</f>
        <v/>
      </c>
      <c r="H3359">
        <f>LEN(B3359)</f>
        <v>14</v>
      </c>
    </row>
    <row r="3360" spans="1:9" ht="15.75" customHeight="1" x14ac:dyDescent="0.2">
      <c r="A3360" s="3" t="s">
        <v>3291</v>
      </c>
      <c r="B3360" s="3" t="s">
        <v>3291</v>
      </c>
      <c r="C3360" s="3" t="s">
        <v>25</v>
      </c>
      <c r="D3360" s="3" t="s">
        <v>17</v>
      </c>
      <c r="F3360" s="3" t="s">
        <v>17</v>
      </c>
      <c r="G3360" s="3" t="str">
        <f>IF(ISNUMBER(SEARCH("Sourcewatch",F3360)),"Sourcewatch",IF(ISNUMBER(SEARCH("desmog",F3360)),"Desmog",IF(ISNUMBER(SEARCH("Exxon",F3360)),"Exxonsecrets",IF(ISNUMBER(SEARCH("wikipedia",F3360)),"Wikipedia",IF(ISNUMBER(SEARCH("greenpeace",F3360)),"Greenpeace",IF(ISNUMBER(SEARCH("Polluterwatch",F3360)),"Polluterwatch",IF(F3360="","","Other")))))))</f>
        <v/>
      </c>
      <c r="H3360">
        <f>LEN(B3360)</f>
        <v>12</v>
      </c>
    </row>
    <row r="3361" spans="1:9" ht="15.75" customHeight="1" x14ac:dyDescent="0.2">
      <c r="A3361" s="3" t="s">
        <v>3292</v>
      </c>
      <c r="B3361" s="3" t="s">
        <v>3292</v>
      </c>
      <c r="C3361" s="3" t="s">
        <v>25</v>
      </c>
      <c r="D3361" s="3" t="s">
        <v>17</v>
      </c>
      <c r="F3361" s="3" t="s">
        <v>17</v>
      </c>
      <c r="G3361" s="3" t="str">
        <f>IF(ISNUMBER(SEARCH("Sourcewatch",F3361)),"Sourcewatch",IF(ISNUMBER(SEARCH("desmog",F3361)),"Desmog",IF(ISNUMBER(SEARCH("Exxon",F3361)),"Exxonsecrets",IF(ISNUMBER(SEARCH("wikipedia",F3361)),"Wikipedia",IF(ISNUMBER(SEARCH("greenpeace",F3361)),"Greenpeace",IF(ISNUMBER(SEARCH("Polluterwatch",F3361)),"Polluterwatch",IF(F3361="","","Other")))))))</f>
        <v/>
      </c>
      <c r="H3361">
        <f>LEN(B3361)</f>
        <v>8</v>
      </c>
    </row>
    <row r="3362" spans="1:9" ht="15.75" customHeight="1" x14ac:dyDescent="0.2">
      <c r="A3362" s="11" t="s">
        <v>4547</v>
      </c>
      <c r="B3362" s="11" t="s">
        <v>4547</v>
      </c>
      <c r="C3362" t="s">
        <v>25</v>
      </c>
      <c r="D3362" t="s">
        <v>17</v>
      </c>
      <c r="G3362" s="3" t="str">
        <f>IF(ISNUMBER(SEARCH("Sourcewatch",F3362)),"Sourcewatch",IF(ISNUMBER(SEARCH("desmog",F3362)),"Desmog",IF(ISNUMBER(SEARCH("Exxon",F3362)),"Exxonsecrets",IF(ISNUMBER(SEARCH("wikipedia",F3362)),"Wikipedia",IF(ISNUMBER(SEARCH("greenpeace",F3362)),"Greenpeace",IF(ISNUMBER(SEARCH("Polluterwatch",F3362)),"Polluterwatch",IF(F3362="","","Other")))))))</f>
        <v/>
      </c>
      <c r="H3362">
        <f>LEN(B3362)</f>
        <v>8</v>
      </c>
      <c r="I3362" s="17" t="s">
        <v>25</v>
      </c>
    </row>
    <row r="3363" spans="1:9" ht="15.75" customHeight="1" x14ac:dyDescent="0.2">
      <c r="A3363" s="3" t="s">
        <v>3293</v>
      </c>
      <c r="B3363" s="3" t="s">
        <v>3293</v>
      </c>
      <c r="C3363" s="3" t="s">
        <v>25</v>
      </c>
      <c r="D3363" s="3" t="s">
        <v>17</v>
      </c>
      <c r="F3363" s="3" t="s">
        <v>17</v>
      </c>
      <c r="G3363" s="3" t="str">
        <f>IF(ISNUMBER(SEARCH("Sourcewatch",F3363)),"Sourcewatch",IF(ISNUMBER(SEARCH("desmog",F3363)),"Desmog",IF(ISNUMBER(SEARCH("Exxon",F3363)),"Exxonsecrets",IF(ISNUMBER(SEARCH("wikipedia",F3363)),"Wikipedia",IF(ISNUMBER(SEARCH("greenpeace",F3363)),"Greenpeace",IF(ISNUMBER(SEARCH("Polluterwatch",F3363)),"Polluterwatch",IF(F3363="","","Other")))))))</f>
        <v/>
      </c>
      <c r="H3363">
        <f>LEN(B3363)</f>
        <v>7</v>
      </c>
    </row>
    <row r="3364" spans="1:9" ht="15.75" customHeight="1" x14ac:dyDescent="0.2">
      <c r="A3364" s="11" t="s">
        <v>4591</v>
      </c>
      <c r="B3364" s="11" t="s">
        <v>4591</v>
      </c>
      <c r="C3364" t="s">
        <v>25</v>
      </c>
      <c r="D3364" t="s">
        <v>17</v>
      </c>
      <c r="G3364" s="3" t="str">
        <f>IF(ISNUMBER(SEARCH("Sourcewatch",F3364)),"Sourcewatch",IF(ISNUMBER(SEARCH("desmog",F3364)),"Desmog",IF(ISNUMBER(SEARCH("Exxon",F3364)),"Exxonsecrets",IF(ISNUMBER(SEARCH("wikipedia",F3364)),"Wikipedia",IF(ISNUMBER(SEARCH("greenpeace",F3364)),"Greenpeace",IF(ISNUMBER(SEARCH("Polluterwatch",F3364)),"Polluterwatch",IF(F3364="","","Other")))))))</f>
        <v/>
      </c>
      <c r="H3364">
        <f>LEN(B3364)</f>
        <v>7</v>
      </c>
      <c r="I3364" s="17" t="s">
        <v>25</v>
      </c>
    </row>
    <row r="3365" spans="1:9" ht="15.75" customHeight="1" x14ac:dyDescent="0.2">
      <c r="A3365" s="3" t="s">
        <v>3294</v>
      </c>
      <c r="B3365" s="3" t="s">
        <v>3294</v>
      </c>
      <c r="C3365" s="3" t="s">
        <v>17</v>
      </c>
      <c r="D3365" s="3" t="s">
        <v>25</v>
      </c>
      <c r="G3365" s="3" t="str">
        <f>IF(ISNUMBER(SEARCH("Sourcewatch",F3365)),"Sourcewatch",IF(ISNUMBER(SEARCH("desmog",F3365)),"Desmog",IF(ISNUMBER(SEARCH("Exxon",F3365)),"Exxonsecrets",IF(ISNUMBER(SEARCH("wikipedia",F3365)),"Wikipedia",IF(ISNUMBER(SEARCH("greenpeace",F3365)),"Greenpeace",IF(ISNUMBER(SEARCH("Polluterwatch",F3365)),"Polluterwatch",IF(F3365="","","Other")))))))</f>
        <v/>
      </c>
      <c r="H3365">
        <f>LEN(B3365)</f>
        <v>25</v>
      </c>
    </row>
    <row r="3366" spans="1:9" ht="15.75" customHeight="1" x14ac:dyDescent="0.2">
      <c r="A3366" s="3" t="s">
        <v>3295</v>
      </c>
      <c r="B3366" s="3" t="s">
        <v>3295</v>
      </c>
      <c r="C3366" s="3" t="s">
        <v>25</v>
      </c>
      <c r="D3366" s="3" t="s">
        <v>17</v>
      </c>
      <c r="F3366" s="3" t="s">
        <v>17</v>
      </c>
      <c r="G3366" s="3" t="str">
        <f>IF(ISNUMBER(SEARCH("Sourcewatch",F3366)),"Sourcewatch",IF(ISNUMBER(SEARCH("desmog",F3366)),"Desmog",IF(ISNUMBER(SEARCH("Exxon",F3366)),"Exxonsecrets",IF(ISNUMBER(SEARCH("wikipedia",F3366)),"Wikipedia",IF(ISNUMBER(SEARCH("greenpeace",F3366)),"Greenpeace",IF(ISNUMBER(SEARCH("Polluterwatch",F3366)),"Polluterwatch",IF(F3366="","","Other")))))))</f>
        <v/>
      </c>
      <c r="H3366">
        <f>LEN(B3366)</f>
        <v>14</v>
      </c>
    </row>
    <row r="3367" spans="1:9" ht="15.75" customHeight="1" x14ac:dyDescent="0.2">
      <c r="A3367" s="11" t="s">
        <v>4554</v>
      </c>
      <c r="B3367" s="11" t="s">
        <v>4554</v>
      </c>
      <c r="C3367" t="s">
        <v>17</v>
      </c>
      <c r="D3367" t="s">
        <v>25</v>
      </c>
      <c r="H3367">
        <f>LEN(B3367)</f>
        <v>47</v>
      </c>
      <c r="I3367" s="17" t="s">
        <v>25</v>
      </c>
    </row>
    <row r="3368" spans="1:9" ht="15.75" customHeight="1" x14ac:dyDescent="0.2">
      <c r="A3368" s="3" t="s">
        <v>3296</v>
      </c>
      <c r="B3368" s="3" t="s">
        <v>3296</v>
      </c>
      <c r="C3368" s="3" t="s">
        <v>25</v>
      </c>
      <c r="D3368" s="3" t="s">
        <v>17</v>
      </c>
      <c r="F3368" s="3" t="s">
        <v>17</v>
      </c>
      <c r="G3368" s="3" t="str">
        <f>IF(ISNUMBER(SEARCH("Sourcewatch",F3368)),"Sourcewatch",IF(ISNUMBER(SEARCH("desmog",F3368)),"Desmog",IF(ISNUMBER(SEARCH("Exxon",F3368)),"Exxonsecrets",IF(ISNUMBER(SEARCH("wikipedia",F3368)),"Wikipedia",IF(ISNUMBER(SEARCH("greenpeace",F3368)),"Greenpeace",IF(ISNUMBER(SEARCH("Polluterwatch",F3368)),"Polluterwatch",IF(F3368="","","Other")))))))</f>
        <v/>
      </c>
      <c r="H3368">
        <f>LEN(B3368)</f>
        <v>7</v>
      </c>
    </row>
    <row r="3369" spans="1:9" ht="15.75" customHeight="1" x14ac:dyDescent="0.2">
      <c r="A3369" s="3" t="s">
        <v>3297</v>
      </c>
      <c r="B3369" s="3" t="s">
        <v>3297</v>
      </c>
      <c r="C3369" s="3" t="s">
        <v>25</v>
      </c>
      <c r="D3369" s="3" t="s">
        <v>17</v>
      </c>
      <c r="F3369" s="3" t="s">
        <v>17</v>
      </c>
      <c r="G3369" s="3" t="str">
        <f>IF(ISNUMBER(SEARCH("Sourcewatch",F3369)),"Sourcewatch",IF(ISNUMBER(SEARCH("desmog",F3369)),"Desmog",IF(ISNUMBER(SEARCH("Exxon",F3369)),"Exxonsecrets",IF(ISNUMBER(SEARCH("wikipedia",F3369)),"Wikipedia",IF(ISNUMBER(SEARCH("greenpeace",F3369)),"Greenpeace",IF(ISNUMBER(SEARCH("Polluterwatch",F3369)),"Polluterwatch",IF(F3369="","","Other")))))))</f>
        <v/>
      </c>
      <c r="H3369">
        <f>LEN(B3369)</f>
        <v>14</v>
      </c>
    </row>
    <row r="3370" spans="1:9" ht="15.75" customHeight="1" x14ac:dyDescent="0.2">
      <c r="A3370" s="3" t="s">
        <v>3298</v>
      </c>
      <c r="B3370" s="3" t="s">
        <v>3298</v>
      </c>
      <c r="C3370" s="3" t="s">
        <v>25</v>
      </c>
      <c r="D3370" s="3" t="s">
        <v>17</v>
      </c>
      <c r="F3370" s="3" t="s">
        <v>17</v>
      </c>
      <c r="G3370" s="3" t="str">
        <f>IF(ISNUMBER(SEARCH("Sourcewatch",F3370)),"Sourcewatch",IF(ISNUMBER(SEARCH("desmog",F3370)),"Desmog",IF(ISNUMBER(SEARCH("Exxon",F3370)),"Exxonsecrets",IF(ISNUMBER(SEARCH("wikipedia",F3370)),"Wikipedia",IF(ISNUMBER(SEARCH("greenpeace",F3370)),"Greenpeace",IF(ISNUMBER(SEARCH("Polluterwatch",F3370)),"Polluterwatch",IF(F3370="","","Other")))))))</f>
        <v/>
      </c>
      <c r="H3370">
        <f>LEN(B3370)</f>
        <v>14</v>
      </c>
    </row>
    <row r="3371" spans="1:9" ht="15.75" customHeight="1" x14ac:dyDescent="0.2">
      <c r="A3371" s="3" t="s">
        <v>3299</v>
      </c>
      <c r="B3371" s="3" t="s">
        <v>3299</v>
      </c>
      <c r="C3371" s="3" t="s">
        <v>25</v>
      </c>
      <c r="D3371" s="3" t="s">
        <v>17</v>
      </c>
      <c r="F3371" s="3" t="s">
        <v>17</v>
      </c>
      <c r="G3371" s="3" t="str">
        <f>IF(ISNUMBER(SEARCH("Sourcewatch",F3371)),"Sourcewatch",IF(ISNUMBER(SEARCH("desmog",F3371)),"Desmog",IF(ISNUMBER(SEARCH("Exxon",F3371)),"Exxonsecrets",IF(ISNUMBER(SEARCH("wikipedia",F3371)),"Wikipedia",IF(ISNUMBER(SEARCH("greenpeace",F3371)),"Greenpeace",IF(ISNUMBER(SEARCH("Polluterwatch",F3371)),"Polluterwatch",IF(F3371="","","Other")))))))</f>
        <v/>
      </c>
      <c r="H3371">
        <f>LEN(B3371)</f>
        <v>13</v>
      </c>
    </row>
    <row r="3372" spans="1:9" ht="15.75" customHeight="1" x14ac:dyDescent="0.2">
      <c r="A3372" s="3" t="s">
        <v>3300</v>
      </c>
      <c r="B3372" s="3" t="s">
        <v>3300</v>
      </c>
      <c r="C3372" s="3" t="s">
        <v>25</v>
      </c>
      <c r="D3372" s="3" t="s">
        <v>17</v>
      </c>
      <c r="F3372" s="3" t="s">
        <v>17</v>
      </c>
      <c r="G3372" s="3" t="str">
        <f>IF(ISNUMBER(SEARCH("Sourcewatch",F3372)),"Sourcewatch",IF(ISNUMBER(SEARCH("desmog",F3372)),"Desmog",IF(ISNUMBER(SEARCH("Exxon",F3372)),"Exxonsecrets",IF(ISNUMBER(SEARCH("wikipedia",F3372)),"Wikipedia",IF(ISNUMBER(SEARCH("greenpeace",F3372)),"Greenpeace",IF(ISNUMBER(SEARCH("Polluterwatch",F3372)),"Polluterwatch",IF(F3372="","","Other")))))))</f>
        <v/>
      </c>
      <c r="H3372">
        <f>LEN(B3372)</f>
        <v>16</v>
      </c>
    </row>
    <row r="3373" spans="1:9" ht="15.75" customHeight="1" x14ac:dyDescent="0.2">
      <c r="A3373" s="3" t="s">
        <v>3301</v>
      </c>
      <c r="B3373" s="3" t="s">
        <v>3301</v>
      </c>
      <c r="C3373" s="3" t="s">
        <v>25</v>
      </c>
      <c r="D3373" s="3" t="s">
        <v>17</v>
      </c>
      <c r="F3373" s="3" t="s">
        <v>17</v>
      </c>
      <c r="G3373" s="3" t="str">
        <f>IF(ISNUMBER(SEARCH("Sourcewatch",F3373)),"Sourcewatch",IF(ISNUMBER(SEARCH("desmog",F3373)),"Desmog",IF(ISNUMBER(SEARCH("Exxon",F3373)),"Exxonsecrets",IF(ISNUMBER(SEARCH("wikipedia",F3373)),"Wikipedia",IF(ISNUMBER(SEARCH("greenpeace",F3373)),"Greenpeace",IF(ISNUMBER(SEARCH("Polluterwatch",F3373)),"Polluterwatch",IF(F3373="","","Other")))))))</f>
        <v/>
      </c>
      <c r="H3373">
        <f>LEN(B3373)</f>
        <v>15</v>
      </c>
    </row>
    <row r="3374" spans="1:9" ht="15.75" customHeight="1" x14ac:dyDescent="0.2">
      <c r="A3374" s="3" t="s">
        <v>3302</v>
      </c>
      <c r="B3374" s="3" t="s">
        <v>3302</v>
      </c>
      <c r="D3374" s="3" t="s">
        <v>17</v>
      </c>
      <c r="E3374" s="3" t="s">
        <v>27</v>
      </c>
      <c r="F3374" s="3" t="s">
        <v>17</v>
      </c>
      <c r="G3374" s="3" t="str">
        <f>IF(ISNUMBER(SEARCH("Sourcewatch",F3374)),"Sourcewatch",IF(ISNUMBER(SEARCH("desmog",F3374)),"Desmog",IF(ISNUMBER(SEARCH("Exxon",F3374)),"Exxonsecrets",IF(ISNUMBER(SEARCH("wikipedia",F3374)),"Wikipedia",IF(ISNUMBER(SEARCH("greenpeace",F3374)),"Greenpeace",IF(ISNUMBER(SEARCH("Polluterwatch",F3374)),"Polluterwatch",IF(F3374="","","Other")))))))</f>
        <v/>
      </c>
      <c r="H3374">
        <f>LEN(B3374)</f>
        <v>27</v>
      </c>
    </row>
    <row r="3375" spans="1:9" ht="15.75" customHeight="1" x14ac:dyDescent="0.2">
      <c r="A3375" s="3" t="s">
        <v>3303</v>
      </c>
      <c r="B3375" s="3" t="s">
        <v>3303</v>
      </c>
      <c r="C3375" s="3" t="s">
        <v>25</v>
      </c>
      <c r="D3375" s="3" t="s">
        <v>17</v>
      </c>
      <c r="F3375" s="3" t="s">
        <v>17</v>
      </c>
      <c r="G3375" s="3" t="str">
        <f>IF(ISNUMBER(SEARCH("Sourcewatch",F3375)),"Sourcewatch",IF(ISNUMBER(SEARCH("desmog",F3375)),"Desmog",IF(ISNUMBER(SEARCH("Exxon",F3375)),"Exxonsecrets",IF(ISNUMBER(SEARCH("wikipedia",F3375)),"Wikipedia",IF(ISNUMBER(SEARCH("greenpeace",F3375)),"Greenpeace",IF(ISNUMBER(SEARCH("Polluterwatch",F3375)),"Polluterwatch",IF(F3375="","","Other")))))))</f>
        <v/>
      </c>
      <c r="H3375">
        <f>LEN(B3375)</f>
        <v>15</v>
      </c>
    </row>
    <row r="3376" spans="1:9" ht="15.75" customHeight="1" x14ac:dyDescent="0.2">
      <c r="A3376" s="3" t="s">
        <v>3304</v>
      </c>
      <c r="B3376" s="3" t="s">
        <v>3304</v>
      </c>
      <c r="C3376" s="3" t="s">
        <v>25</v>
      </c>
      <c r="D3376" s="3" t="s">
        <v>17</v>
      </c>
      <c r="F3376" s="3" t="s">
        <v>17</v>
      </c>
      <c r="G3376" s="3" t="str">
        <f>IF(ISNUMBER(SEARCH("Sourcewatch",F3376)),"Sourcewatch",IF(ISNUMBER(SEARCH("desmog",F3376)),"Desmog",IF(ISNUMBER(SEARCH("Exxon",F3376)),"Exxonsecrets",IF(ISNUMBER(SEARCH("wikipedia",F3376)),"Wikipedia",IF(ISNUMBER(SEARCH("greenpeace",F3376)),"Greenpeace",IF(ISNUMBER(SEARCH("Polluterwatch",F3376)),"Polluterwatch",IF(F3376="","","Other")))))))</f>
        <v/>
      </c>
      <c r="H3376">
        <f>LEN(B3376)</f>
        <v>7</v>
      </c>
    </row>
    <row r="3377" spans="1:9" ht="15.75" customHeight="1" x14ac:dyDescent="0.2">
      <c r="A3377" s="3" t="s">
        <v>3305</v>
      </c>
      <c r="B3377" s="3" t="s">
        <v>3305</v>
      </c>
      <c r="C3377" s="3" t="s">
        <v>25</v>
      </c>
      <c r="D3377" s="3" t="s">
        <v>17</v>
      </c>
      <c r="F3377" s="3" t="s">
        <v>17</v>
      </c>
      <c r="G3377" s="3" t="str">
        <f>IF(ISNUMBER(SEARCH("Sourcewatch",F3377)),"Sourcewatch",IF(ISNUMBER(SEARCH("desmog",F3377)),"Desmog",IF(ISNUMBER(SEARCH("Exxon",F3377)),"Exxonsecrets",IF(ISNUMBER(SEARCH("wikipedia",F3377)),"Wikipedia",IF(ISNUMBER(SEARCH("greenpeace",F3377)),"Greenpeace",IF(ISNUMBER(SEARCH("Polluterwatch",F3377)),"Polluterwatch",IF(F3377="","","Other")))))))</f>
        <v/>
      </c>
      <c r="H3377">
        <f>LEN(B3377)</f>
        <v>14</v>
      </c>
    </row>
    <row r="3378" spans="1:9" ht="15.75" customHeight="1" x14ac:dyDescent="0.2">
      <c r="A3378" s="11" t="s">
        <v>4463</v>
      </c>
      <c r="B3378" s="11" t="s">
        <v>4463</v>
      </c>
      <c r="C3378" t="s">
        <v>25</v>
      </c>
      <c r="D3378" t="s">
        <v>17</v>
      </c>
      <c r="G3378" s="3" t="str">
        <f>IF(ISNUMBER(SEARCH("Sourcewatch",F3378)),"Sourcewatch",IF(ISNUMBER(SEARCH("desmog",F3378)),"Desmog",IF(ISNUMBER(SEARCH("Exxon",F3378)),"Exxonsecrets",IF(ISNUMBER(SEARCH("wikipedia",F3378)),"Wikipedia",IF(ISNUMBER(SEARCH("greenpeace",F3378)),"Greenpeace",IF(ISNUMBER(SEARCH("Polluterwatch",F3378)),"Polluterwatch",IF(F3378="","","Other")))))))</f>
        <v/>
      </c>
      <c r="H3378">
        <f>LEN(B3378)</f>
        <v>5</v>
      </c>
      <c r="I3378" s="17" t="s">
        <v>25</v>
      </c>
    </row>
    <row r="3379" spans="1:9" ht="15.75" customHeight="1" x14ac:dyDescent="0.2">
      <c r="A3379" s="3" t="s">
        <v>3306</v>
      </c>
      <c r="B3379" s="3" t="s">
        <v>3306</v>
      </c>
      <c r="C3379" s="3" t="s">
        <v>25</v>
      </c>
      <c r="D3379" s="3" t="s">
        <v>17</v>
      </c>
      <c r="F3379" s="3" t="s">
        <v>17</v>
      </c>
      <c r="G3379" s="3" t="str">
        <f>IF(ISNUMBER(SEARCH("Sourcewatch",F3379)),"Sourcewatch",IF(ISNUMBER(SEARCH("desmog",F3379)),"Desmog",IF(ISNUMBER(SEARCH("Exxon",F3379)),"Exxonsecrets",IF(ISNUMBER(SEARCH("wikipedia",F3379)),"Wikipedia",IF(ISNUMBER(SEARCH("greenpeace",F3379)),"Greenpeace",IF(ISNUMBER(SEARCH("Polluterwatch",F3379)),"Polluterwatch",IF(F3379="","","Other")))))))</f>
        <v/>
      </c>
      <c r="H3379">
        <f>LEN(B3379)</f>
        <v>7</v>
      </c>
    </row>
    <row r="3380" spans="1:9" ht="15.75" customHeight="1" x14ac:dyDescent="0.2">
      <c r="A3380" s="3" t="s">
        <v>3307</v>
      </c>
      <c r="B3380" s="3" t="s">
        <v>3307</v>
      </c>
      <c r="C3380" s="3" t="s">
        <v>25</v>
      </c>
      <c r="D3380" s="3" t="s">
        <v>17</v>
      </c>
      <c r="F3380" s="3" t="s">
        <v>17</v>
      </c>
      <c r="G3380" s="3" t="str">
        <f>IF(ISNUMBER(SEARCH("Sourcewatch",F3380)),"Sourcewatch",IF(ISNUMBER(SEARCH("desmog",F3380)),"Desmog",IF(ISNUMBER(SEARCH("Exxon",F3380)),"Exxonsecrets",IF(ISNUMBER(SEARCH("wikipedia",F3380)),"Wikipedia",IF(ISNUMBER(SEARCH("greenpeace",F3380)),"Greenpeace",IF(ISNUMBER(SEARCH("Polluterwatch",F3380)),"Polluterwatch",IF(F3380="","","Other")))))))</f>
        <v/>
      </c>
      <c r="H3380">
        <f>LEN(B3380)</f>
        <v>6</v>
      </c>
    </row>
    <row r="3381" spans="1:9" ht="15.75" customHeight="1" x14ac:dyDescent="0.2">
      <c r="A3381" s="3" t="s">
        <v>3308</v>
      </c>
      <c r="B3381" s="3" t="s">
        <v>3308</v>
      </c>
      <c r="C3381" s="3" t="s">
        <v>25</v>
      </c>
      <c r="D3381" s="3" t="s">
        <v>17</v>
      </c>
      <c r="F3381" s="3" t="s">
        <v>17</v>
      </c>
      <c r="G3381" s="3" t="str">
        <f>IF(ISNUMBER(SEARCH("Sourcewatch",F3381)),"Sourcewatch",IF(ISNUMBER(SEARCH("desmog",F3381)),"Desmog",IF(ISNUMBER(SEARCH("Exxon",F3381)),"Exxonsecrets",IF(ISNUMBER(SEARCH("wikipedia",F3381)),"Wikipedia",IF(ISNUMBER(SEARCH("greenpeace",F3381)),"Greenpeace",IF(ISNUMBER(SEARCH("Polluterwatch",F3381)),"Polluterwatch",IF(F3381="","","Other")))))))</f>
        <v/>
      </c>
      <c r="H3381">
        <f>LEN(B3381)</f>
        <v>9</v>
      </c>
    </row>
    <row r="3382" spans="1:9" ht="15.75" customHeight="1" x14ac:dyDescent="0.2">
      <c r="A3382" s="3" t="s">
        <v>3309</v>
      </c>
      <c r="B3382" s="3" t="s">
        <v>3309</v>
      </c>
      <c r="C3382" s="3" t="s">
        <v>25</v>
      </c>
      <c r="D3382" s="3" t="s">
        <v>17</v>
      </c>
      <c r="F3382" s="3" t="s">
        <v>17</v>
      </c>
      <c r="G3382" s="3" t="str">
        <f>IF(ISNUMBER(SEARCH("Sourcewatch",F3382)),"Sourcewatch",IF(ISNUMBER(SEARCH("desmog",F3382)),"Desmog",IF(ISNUMBER(SEARCH("Exxon",F3382)),"Exxonsecrets",IF(ISNUMBER(SEARCH("wikipedia",F3382)),"Wikipedia",IF(ISNUMBER(SEARCH("greenpeace",F3382)),"Greenpeace",IF(ISNUMBER(SEARCH("Polluterwatch",F3382)),"Polluterwatch",IF(F3382="","","Other")))))))</f>
        <v/>
      </c>
      <c r="H3382">
        <f>LEN(B3382)</f>
        <v>15</v>
      </c>
    </row>
    <row r="3383" spans="1:9" ht="15.75" customHeight="1" x14ac:dyDescent="0.2">
      <c r="A3383" s="3" t="s">
        <v>3310</v>
      </c>
      <c r="B3383" s="3" t="s">
        <v>3310</v>
      </c>
      <c r="C3383" s="3" t="s">
        <v>25</v>
      </c>
      <c r="D3383" s="3" t="s">
        <v>17</v>
      </c>
      <c r="F3383" s="3" t="s">
        <v>17</v>
      </c>
      <c r="G3383" s="3" t="str">
        <f>IF(ISNUMBER(SEARCH("Sourcewatch",F3383)),"Sourcewatch",IF(ISNUMBER(SEARCH("desmog",F3383)),"Desmog",IF(ISNUMBER(SEARCH("Exxon",F3383)),"Exxonsecrets",IF(ISNUMBER(SEARCH("wikipedia",F3383)),"Wikipedia",IF(ISNUMBER(SEARCH("greenpeace",F3383)),"Greenpeace",IF(ISNUMBER(SEARCH("Polluterwatch",F3383)),"Polluterwatch",IF(F3383="","","Other")))))))</f>
        <v/>
      </c>
      <c r="H3383">
        <f>LEN(B3383)</f>
        <v>12</v>
      </c>
    </row>
    <row r="3384" spans="1:9" ht="15.75" customHeight="1" x14ac:dyDescent="0.2">
      <c r="A3384" s="3" t="s">
        <v>3311</v>
      </c>
      <c r="B3384" s="3" t="s">
        <v>3311</v>
      </c>
      <c r="C3384" s="3" t="s">
        <v>25</v>
      </c>
      <c r="D3384" s="3" t="s">
        <v>17</v>
      </c>
      <c r="F3384" s="3" t="s">
        <v>17</v>
      </c>
      <c r="G3384" s="3" t="str">
        <f>IF(ISNUMBER(SEARCH("Sourcewatch",F3384)),"Sourcewatch",IF(ISNUMBER(SEARCH("desmog",F3384)),"Desmog",IF(ISNUMBER(SEARCH("Exxon",F3384)),"Exxonsecrets",IF(ISNUMBER(SEARCH("wikipedia",F3384)),"Wikipedia",IF(ISNUMBER(SEARCH("greenpeace",F3384)),"Greenpeace",IF(ISNUMBER(SEARCH("Polluterwatch",F3384)),"Polluterwatch",IF(F3384="","","Other")))))))</f>
        <v/>
      </c>
      <c r="H3384">
        <f>LEN(B3384)</f>
        <v>13</v>
      </c>
    </row>
    <row r="3385" spans="1:9" ht="15.75" customHeight="1" x14ac:dyDescent="0.2">
      <c r="A3385" s="3" t="s">
        <v>3312</v>
      </c>
      <c r="B3385" s="3" t="s">
        <v>3312</v>
      </c>
      <c r="C3385" s="3" t="s">
        <v>17</v>
      </c>
      <c r="D3385" s="3" t="s">
        <v>17</v>
      </c>
      <c r="F3385" s="3" t="s">
        <v>3313</v>
      </c>
      <c r="G3385" s="3" t="str">
        <f>IF(ISNUMBER(SEARCH("Sourcewatch",F3385)),"Sourcewatch",IF(ISNUMBER(SEARCH("desmog",F3385)),"Desmog",IF(ISNUMBER(SEARCH("Exxon",F3385)),"Exxonsecrets",IF(ISNUMBER(SEARCH("wikipedia",F3385)),"Wikipedia",IF(ISNUMBER(SEARCH("greenpeace",F3385)),"Greenpeace",IF(ISNUMBER(SEARCH("Polluterwatch",F3385)),"Polluterwatch",IF(F3385="","","Other")))))))</f>
        <v>Sourcewatch</v>
      </c>
      <c r="H3385">
        <f>LEN(B3385)</f>
        <v>17</v>
      </c>
    </row>
    <row r="3386" spans="1:9" ht="15.75" customHeight="1" x14ac:dyDescent="0.2">
      <c r="A3386" s="3" t="s">
        <v>3314</v>
      </c>
      <c r="B3386" s="3" t="s">
        <v>3314</v>
      </c>
      <c r="C3386" s="3" t="s">
        <v>25</v>
      </c>
      <c r="D3386" s="3" t="s">
        <v>17</v>
      </c>
      <c r="F3386" s="3" t="s">
        <v>17</v>
      </c>
      <c r="G3386" s="3" t="str">
        <f>IF(ISNUMBER(SEARCH("Sourcewatch",F3386)),"Sourcewatch",IF(ISNUMBER(SEARCH("desmog",F3386)),"Desmog",IF(ISNUMBER(SEARCH("Exxon",F3386)),"Exxonsecrets",IF(ISNUMBER(SEARCH("wikipedia",F3386)),"Wikipedia",IF(ISNUMBER(SEARCH("greenpeace",F3386)),"Greenpeace",IF(ISNUMBER(SEARCH("Polluterwatch",F3386)),"Polluterwatch",IF(F3386="","","Other")))))))</f>
        <v/>
      </c>
      <c r="H3386">
        <f>LEN(B3386)</f>
        <v>8</v>
      </c>
    </row>
    <row r="3387" spans="1:9" ht="15.75" customHeight="1" x14ac:dyDescent="0.2">
      <c r="A3387" s="3" t="s">
        <v>3315</v>
      </c>
      <c r="B3387" s="3" t="s">
        <v>3315</v>
      </c>
      <c r="C3387" s="3" t="s">
        <v>25</v>
      </c>
      <c r="D3387" s="3" t="s">
        <v>17</v>
      </c>
      <c r="F3387" s="3" t="s">
        <v>17</v>
      </c>
      <c r="G3387" s="3" t="str">
        <f>IF(ISNUMBER(SEARCH("Sourcewatch",F3387)),"Sourcewatch",IF(ISNUMBER(SEARCH("desmog",F3387)),"Desmog",IF(ISNUMBER(SEARCH("Exxon",F3387)),"Exxonsecrets",IF(ISNUMBER(SEARCH("wikipedia",F3387)),"Wikipedia",IF(ISNUMBER(SEARCH("greenpeace",F3387)),"Greenpeace",IF(ISNUMBER(SEARCH("Polluterwatch",F3387)),"Polluterwatch",IF(F3387="","","Other")))))))</f>
        <v/>
      </c>
      <c r="H3387">
        <f>LEN(B3387)</f>
        <v>7</v>
      </c>
    </row>
    <row r="3388" spans="1:9" ht="15.75" customHeight="1" x14ac:dyDescent="0.2">
      <c r="A3388" s="11" t="s">
        <v>4312</v>
      </c>
      <c r="B3388" s="11" t="s">
        <v>4312</v>
      </c>
      <c r="C3388" t="s">
        <v>25</v>
      </c>
      <c r="D3388" t="s">
        <v>17</v>
      </c>
      <c r="G3388" s="3" t="str">
        <f>IF(ISNUMBER(SEARCH("Sourcewatch",F3388)),"Sourcewatch",IF(ISNUMBER(SEARCH("desmog",F3388)),"Desmog",IF(ISNUMBER(SEARCH("Exxon",F3388)),"Exxonsecrets",IF(ISNUMBER(SEARCH("wikipedia",F3388)),"Wikipedia",IF(ISNUMBER(SEARCH("greenpeace",F3388)),"Greenpeace",IF(ISNUMBER(SEARCH("Polluterwatch",F3388)),"Polluterwatch",IF(F3388="","","Other")))))))</f>
        <v/>
      </c>
      <c r="H3388">
        <f>LEN(B3388)</f>
        <v>5</v>
      </c>
      <c r="I3388" s="17" t="s">
        <v>25</v>
      </c>
    </row>
    <row r="3389" spans="1:9" ht="15.75" customHeight="1" x14ac:dyDescent="0.2">
      <c r="A3389" s="3" t="s">
        <v>3316</v>
      </c>
      <c r="B3389" s="3" t="s">
        <v>3316</v>
      </c>
      <c r="C3389" s="3" t="s">
        <v>25</v>
      </c>
      <c r="D3389" s="3" t="s">
        <v>17</v>
      </c>
      <c r="F3389" s="3" t="s">
        <v>17</v>
      </c>
      <c r="G3389" s="3" t="str">
        <f>IF(ISNUMBER(SEARCH("Sourcewatch",F3389)),"Sourcewatch",IF(ISNUMBER(SEARCH("desmog",F3389)),"Desmog",IF(ISNUMBER(SEARCH("Exxon",F3389)),"Exxonsecrets",IF(ISNUMBER(SEARCH("wikipedia",F3389)),"Wikipedia",IF(ISNUMBER(SEARCH("greenpeace",F3389)),"Greenpeace",IF(ISNUMBER(SEARCH("Polluterwatch",F3389)),"Polluterwatch",IF(F3389="","","Other")))))))</f>
        <v/>
      </c>
      <c r="H3389">
        <f>LEN(B3389)</f>
        <v>14</v>
      </c>
    </row>
    <row r="3390" spans="1:9" ht="15.75" customHeight="1" x14ac:dyDescent="0.2">
      <c r="A3390" s="11" t="s">
        <v>4561</v>
      </c>
      <c r="B3390" s="11" t="s">
        <v>4561</v>
      </c>
      <c r="C3390" t="s">
        <v>25</v>
      </c>
      <c r="D3390" t="s">
        <v>17</v>
      </c>
      <c r="G3390" s="3" t="str">
        <f>IF(ISNUMBER(SEARCH("Sourcewatch",F3390)),"Sourcewatch",IF(ISNUMBER(SEARCH("desmog",F3390)),"Desmog",IF(ISNUMBER(SEARCH("Exxon",F3390)),"Exxonsecrets",IF(ISNUMBER(SEARCH("wikipedia",F3390)),"Wikipedia",IF(ISNUMBER(SEARCH("greenpeace",F3390)),"Greenpeace",IF(ISNUMBER(SEARCH("Polluterwatch",F3390)),"Polluterwatch",IF(F3390="","","Other")))))))</f>
        <v/>
      </c>
      <c r="H3390">
        <f>LEN(B3390)</f>
        <v>6</v>
      </c>
      <c r="I3390" s="17" t="s">
        <v>25</v>
      </c>
    </row>
    <row r="3391" spans="1:9" ht="15.75" customHeight="1" x14ac:dyDescent="0.2">
      <c r="A3391" s="3" t="s">
        <v>3317</v>
      </c>
      <c r="B3391" s="3" t="s">
        <v>3317</v>
      </c>
      <c r="C3391" s="3" t="s">
        <v>25</v>
      </c>
      <c r="D3391" s="3" t="s">
        <v>17</v>
      </c>
      <c r="F3391" s="3" t="s">
        <v>17</v>
      </c>
      <c r="G3391" s="3" t="str">
        <f>IF(ISNUMBER(SEARCH("Sourcewatch",F3391)),"Sourcewatch",IF(ISNUMBER(SEARCH("desmog",F3391)),"Desmog",IF(ISNUMBER(SEARCH("Exxon",F3391)),"Exxonsecrets",IF(ISNUMBER(SEARCH("wikipedia",F3391)),"Wikipedia",IF(ISNUMBER(SEARCH("greenpeace",F3391)),"Greenpeace",IF(ISNUMBER(SEARCH("Polluterwatch",F3391)),"Polluterwatch",IF(F3391="","","Other")))))))</f>
        <v/>
      </c>
      <c r="H3391">
        <f>LEN(B3391)</f>
        <v>6</v>
      </c>
    </row>
    <row r="3392" spans="1:9" ht="15.75" customHeight="1" x14ac:dyDescent="0.2">
      <c r="A3392" s="3" t="s">
        <v>3318</v>
      </c>
      <c r="B3392" s="3" t="s">
        <v>3318</v>
      </c>
      <c r="C3392" s="3" t="s">
        <v>25</v>
      </c>
      <c r="D3392" s="3" t="s">
        <v>17</v>
      </c>
      <c r="F3392" s="3" t="s">
        <v>17</v>
      </c>
      <c r="G3392" s="3" t="str">
        <f>IF(ISNUMBER(SEARCH("Sourcewatch",F3392)),"Sourcewatch",IF(ISNUMBER(SEARCH("desmog",F3392)),"Desmog",IF(ISNUMBER(SEARCH("Exxon",F3392)),"Exxonsecrets",IF(ISNUMBER(SEARCH("wikipedia",F3392)),"Wikipedia",IF(ISNUMBER(SEARCH("greenpeace",F3392)),"Greenpeace",IF(ISNUMBER(SEARCH("Polluterwatch",F3392)),"Polluterwatch",IF(F3392="","","Other")))))))</f>
        <v/>
      </c>
      <c r="H3392">
        <f>LEN(B3392)</f>
        <v>6</v>
      </c>
    </row>
    <row r="3393" spans="1:9" ht="15.75" customHeight="1" x14ac:dyDescent="0.2">
      <c r="A3393" s="3" t="s">
        <v>3319</v>
      </c>
      <c r="B3393" s="3" t="s">
        <v>3319</v>
      </c>
      <c r="C3393" s="3" t="s">
        <v>25</v>
      </c>
      <c r="D3393" s="3" t="s">
        <v>17</v>
      </c>
      <c r="F3393" s="3" t="s">
        <v>17</v>
      </c>
      <c r="G3393" s="3" t="str">
        <f>IF(ISNUMBER(SEARCH("Sourcewatch",F3393)),"Sourcewatch",IF(ISNUMBER(SEARCH("desmog",F3393)),"Desmog",IF(ISNUMBER(SEARCH("Exxon",F3393)),"Exxonsecrets",IF(ISNUMBER(SEARCH("wikipedia",F3393)),"Wikipedia",IF(ISNUMBER(SEARCH("greenpeace",F3393)),"Greenpeace",IF(ISNUMBER(SEARCH("Polluterwatch",F3393)),"Polluterwatch",IF(F3393="","","Other")))))))</f>
        <v/>
      </c>
      <c r="H3393">
        <f>LEN(B3393)</f>
        <v>6</v>
      </c>
    </row>
    <row r="3394" spans="1:9" ht="15.75" customHeight="1" x14ac:dyDescent="0.2">
      <c r="A3394" s="3" t="s">
        <v>3320</v>
      </c>
      <c r="B3394" s="3" t="s">
        <v>3320</v>
      </c>
      <c r="C3394" s="3" t="s">
        <v>25</v>
      </c>
      <c r="D3394" s="3" t="s">
        <v>17</v>
      </c>
      <c r="F3394" s="3" t="s">
        <v>17</v>
      </c>
      <c r="G3394" s="3" t="str">
        <f>IF(ISNUMBER(SEARCH("Sourcewatch",F3394)),"Sourcewatch",IF(ISNUMBER(SEARCH("desmog",F3394)),"Desmog",IF(ISNUMBER(SEARCH("Exxon",F3394)),"Exxonsecrets",IF(ISNUMBER(SEARCH("wikipedia",F3394)),"Wikipedia",IF(ISNUMBER(SEARCH("greenpeace",F3394)),"Greenpeace",IF(ISNUMBER(SEARCH("Polluterwatch",F3394)),"Polluterwatch",IF(F3394="","","Other")))))))</f>
        <v/>
      </c>
      <c r="H3394">
        <f>LEN(B3394)</f>
        <v>14</v>
      </c>
    </row>
    <row r="3395" spans="1:9" ht="15.75" customHeight="1" x14ac:dyDescent="0.2">
      <c r="A3395" s="3" t="s">
        <v>3321</v>
      </c>
      <c r="B3395" s="3" t="s">
        <v>3321</v>
      </c>
      <c r="C3395" s="3" t="s">
        <v>25</v>
      </c>
      <c r="D3395" s="3" t="s">
        <v>17</v>
      </c>
      <c r="F3395" s="3" t="s">
        <v>17</v>
      </c>
      <c r="G3395" s="3" t="str">
        <f>IF(ISNUMBER(SEARCH("Sourcewatch",F3395)),"Sourcewatch",IF(ISNUMBER(SEARCH("desmog",F3395)),"Desmog",IF(ISNUMBER(SEARCH("Exxon",F3395)),"Exxonsecrets",IF(ISNUMBER(SEARCH("wikipedia",F3395)),"Wikipedia",IF(ISNUMBER(SEARCH("greenpeace",F3395)),"Greenpeace",IF(ISNUMBER(SEARCH("Polluterwatch",F3395)),"Polluterwatch",IF(F3395="","","Other")))))))</f>
        <v/>
      </c>
      <c r="H3395">
        <f>LEN(B3395)</f>
        <v>15</v>
      </c>
    </row>
    <row r="3396" spans="1:9" ht="15.75" customHeight="1" x14ac:dyDescent="0.2">
      <c r="A3396" s="11" t="s">
        <v>4424</v>
      </c>
      <c r="B3396" s="11" t="s">
        <v>4424</v>
      </c>
      <c r="C3396" t="s">
        <v>25</v>
      </c>
      <c r="D3396" t="s">
        <v>17</v>
      </c>
      <c r="G3396" s="3" t="str">
        <f>IF(ISNUMBER(SEARCH("Sourcewatch",F3396)),"Sourcewatch",IF(ISNUMBER(SEARCH("desmog",F3396)),"Desmog",IF(ISNUMBER(SEARCH("Exxon",F3396)),"Exxonsecrets",IF(ISNUMBER(SEARCH("wikipedia",F3396)),"Wikipedia",IF(ISNUMBER(SEARCH("greenpeace",F3396)),"Greenpeace",IF(ISNUMBER(SEARCH("Polluterwatch",F3396)),"Polluterwatch",IF(F3396="","","Other")))))))</f>
        <v/>
      </c>
      <c r="H3396">
        <f>LEN(B3396)</f>
        <v>9</v>
      </c>
      <c r="I3396" s="17" t="s">
        <v>25</v>
      </c>
    </row>
    <row r="3397" spans="1:9" ht="15.75" customHeight="1" x14ac:dyDescent="0.2">
      <c r="A3397" s="3" t="s">
        <v>3322</v>
      </c>
      <c r="B3397" s="3" t="s">
        <v>3322</v>
      </c>
      <c r="C3397" s="3" t="s">
        <v>25</v>
      </c>
      <c r="D3397" s="3" t="s">
        <v>17</v>
      </c>
      <c r="F3397" s="3" t="s">
        <v>17</v>
      </c>
      <c r="G3397" s="3" t="str">
        <f>IF(ISNUMBER(SEARCH("Sourcewatch",F3397)),"Sourcewatch",IF(ISNUMBER(SEARCH("desmog",F3397)),"Desmog",IF(ISNUMBER(SEARCH("Exxon",F3397)),"Exxonsecrets",IF(ISNUMBER(SEARCH("wikipedia",F3397)),"Wikipedia",IF(ISNUMBER(SEARCH("greenpeace",F3397)),"Greenpeace",IF(ISNUMBER(SEARCH("Polluterwatch",F3397)),"Polluterwatch",IF(F3397="","","Other")))))))</f>
        <v/>
      </c>
      <c r="H3397">
        <f>LEN(B3397)</f>
        <v>13</v>
      </c>
    </row>
    <row r="3398" spans="1:9" ht="15.75" customHeight="1" x14ac:dyDescent="0.2">
      <c r="A3398" s="3" t="s">
        <v>3323</v>
      </c>
      <c r="B3398" s="3" t="s">
        <v>3323</v>
      </c>
      <c r="C3398" s="3" t="s">
        <v>25</v>
      </c>
      <c r="D3398" s="3" t="s">
        <v>17</v>
      </c>
      <c r="F3398" s="3" t="s">
        <v>17</v>
      </c>
      <c r="G3398" s="3" t="str">
        <f>IF(ISNUMBER(SEARCH("Sourcewatch",F3398)),"Sourcewatch",IF(ISNUMBER(SEARCH("desmog",F3398)),"Desmog",IF(ISNUMBER(SEARCH("Exxon",F3398)),"Exxonsecrets",IF(ISNUMBER(SEARCH("wikipedia",F3398)),"Wikipedia",IF(ISNUMBER(SEARCH("greenpeace",F3398)),"Greenpeace",IF(ISNUMBER(SEARCH("Polluterwatch",F3398)),"Polluterwatch",IF(F3398="","","Other")))))))</f>
        <v/>
      </c>
      <c r="H3398">
        <f>LEN(B3398)</f>
        <v>16</v>
      </c>
    </row>
    <row r="3399" spans="1:9" ht="15.75" customHeight="1" x14ac:dyDescent="0.2">
      <c r="A3399" s="3" t="s">
        <v>3324</v>
      </c>
      <c r="B3399" s="3" t="s">
        <v>3324</v>
      </c>
      <c r="C3399" s="3" t="s">
        <v>25</v>
      </c>
      <c r="D3399" s="3" t="s">
        <v>17</v>
      </c>
      <c r="F3399" s="3" t="s">
        <v>17</v>
      </c>
      <c r="G3399" s="3" t="str">
        <f>IF(ISNUMBER(SEARCH("Sourcewatch",F3399)),"Sourcewatch",IF(ISNUMBER(SEARCH("desmog",F3399)),"Desmog",IF(ISNUMBER(SEARCH("Exxon",F3399)),"Exxonsecrets",IF(ISNUMBER(SEARCH("wikipedia",F3399)),"Wikipedia",IF(ISNUMBER(SEARCH("greenpeace",F3399)),"Greenpeace",IF(ISNUMBER(SEARCH("Polluterwatch",F3399)),"Polluterwatch",IF(F3399="","","Other")))))))</f>
        <v/>
      </c>
      <c r="H3399">
        <f>LEN(B3399)</f>
        <v>7</v>
      </c>
    </row>
    <row r="3400" spans="1:9" ht="15.75" customHeight="1" x14ac:dyDescent="0.2">
      <c r="A3400" s="3" t="s">
        <v>3325</v>
      </c>
      <c r="B3400" s="3" t="s">
        <v>3325</v>
      </c>
      <c r="C3400" s="3" t="s">
        <v>17</v>
      </c>
      <c r="D3400" s="3" t="s">
        <v>25</v>
      </c>
      <c r="G3400" s="3" t="str">
        <f>IF(ISNUMBER(SEARCH("Sourcewatch",F3400)),"Sourcewatch",IF(ISNUMBER(SEARCH("desmog",F3400)),"Desmog",IF(ISNUMBER(SEARCH("Exxon",F3400)),"Exxonsecrets",IF(ISNUMBER(SEARCH("wikipedia",F3400)),"Wikipedia",IF(ISNUMBER(SEARCH("greenpeace",F3400)),"Greenpeace",IF(ISNUMBER(SEARCH("Polluterwatch",F3400)),"Polluterwatch",IF(F3400="","","Other")))))))</f>
        <v/>
      </c>
      <c r="H3400">
        <f>LEN(B3400)</f>
        <v>16</v>
      </c>
    </row>
    <row r="3401" spans="1:9" ht="15.75" customHeight="1" x14ac:dyDescent="0.2">
      <c r="A3401" s="3" t="s">
        <v>3326</v>
      </c>
      <c r="B3401" s="3" t="s">
        <v>3326</v>
      </c>
      <c r="C3401" s="3" t="s">
        <v>25</v>
      </c>
      <c r="D3401" s="3" t="s">
        <v>17</v>
      </c>
      <c r="F3401" s="3" t="s">
        <v>17</v>
      </c>
      <c r="G3401" s="3" t="str">
        <f>IF(ISNUMBER(SEARCH("Sourcewatch",F3401)),"Sourcewatch",IF(ISNUMBER(SEARCH("desmog",F3401)),"Desmog",IF(ISNUMBER(SEARCH("Exxon",F3401)),"Exxonsecrets",IF(ISNUMBER(SEARCH("wikipedia",F3401)),"Wikipedia",IF(ISNUMBER(SEARCH("greenpeace",F3401)),"Greenpeace",IF(ISNUMBER(SEARCH("Polluterwatch",F3401)),"Polluterwatch",IF(F3401="","","Other")))))))</f>
        <v/>
      </c>
      <c r="H3401">
        <f>LEN(B3401)</f>
        <v>6</v>
      </c>
    </row>
    <row r="3402" spans="1:9" ht="15.75" customHeight="1" x14ac:dyDescent="0.2">
      <c r="A3402" s="3" t="s">
        <v>3327</v>
      </c>
      <c r="B3402" s="3" t="s">
        <v>3327</v>
      </c>
      <c r="C3402" s="3" t="s">
        <v>17</v>
      </c>
      <c r="D3402" s="3" t="s">
        <v>17</v>
      </c>
      <c r="F3402" s="3" t="s">
        <v>17</v>
      </c>
      <c r="G3402" s="3" t="str">
        <f>IF(ISNUMBER(SEARCH("Sourcewatch",F3402)),"Sourcewatch",IF(ISNUMBER(SEARCH("desmog",F3402)),"Desmog",IF(ISNUMBER(SEARCH("Exxon",F3402)),"Exxonsecrets",IF(ISNUMBER(SEARCH("wikipedia",F3402)),"Wikipedia",IF(ISNUMBER(SEARCH("greenpeace",F3402)),"Greenpeace",IF(ISNUMBER(SEARCH("Polluterwatch",F3402)),"Polluterwatch",IF(F3402="","","Other")))))))</f>
        <v/>
      </c>
      <c r="H3402">
        <f>LEN(B3402)</f>
        <v>20</v>
      </c>
    </row>
    <row r="3403" spans="1:9" ht="15.75" customHeight="1" x14ac:dyDescent="0.2">
      <c r="A3403" s="3" t="s">
        <v>3328</v>
      </c>
      <c r="B3403" s="3" t="s">
        <v>3328</v>
      </c>
      <c r="C3403" s="3" t="s">
        <v>25</v>
      </c>
      <c r="D3403" s="3" t="s">
        <v>17</v>
      </c>
      <c r="F3403" s="3" t="s">
        <v>17</v>
      </c>
      <c r="G3403" s="3" t="str">
        <f>IF(ISNUMBER(SEARCH("Sourcewatch",F3403)),"Sourcewatch",IF(ISNUMBER(SEARCH("desmog",F3403)),"Desmog",IF(ISNUMBER(SEARCH("Exxon",F3403)),"Exxonsecrets",IF(ISNUMBER(SEARCH("wikipedia",F3403)),"Wikipedia",IF(ISNUMBER(SEARCH("greenpeace",F3403)),"Greenpeace",IF(ISNUMBER(SEARCH("Polluterwatch",F3403)),"Polluterwatch",IF(F3403="","","Other")))))))</f>
        <v/>
      </c>
      <c r="H3403">
        <f>LEN(B3403)</f>
        <v>7</v>
      </c>
    </row>
    <row r="3404" spans="1:9" ht="15.75" customHeight="1" x14ac:dyDescent="0.2">
      <c r="A3404" s="11" t="s">
        <v>4327</v>
      </c>
      <c r="B3404" s="11" t="s">
        <v>4327</v>
      </c>
      <c r="C3404" t="s">
        <v>25</v>
      </c>
      <c r="D3404" t="s">
        <v>17</v>
      </c>
      <c r="G3404" s="3" t="str">
        <f>IF(ISNUMBER(SEARCH("Sourcewatch",F3404)),"Sourcewatch",IF(ISNUMBER(SEARCH("desmog",F3404)),"Desmog",IF(ISNUMBER(SEARCH("Exxon",F3404)),"Exxonsecrets",IF(ISNUMBER(SEARCH("wikipedia",F3404)),"Wikipedia",IF(ISNUMBER(SEARCH("greenpeace",F3404)),"Greenpeace",IF(ISNUMBER(SEARCH("Polluterwatch",F3404)),"Polluterwatch",IF(F3404="","","Other")))))))</f>
        <v/>
      </c>
      <c r="H3404">
        <f>LEN(B3404)</f>
        <v>9</v>
      </c>
      <c r="I3404" s="17" t="s">
        <v>25</v>
      </c>
    </row>
    <row r="3405" spans="1:9" ht="15.75" customHeight="1" x14ac:dyDescent="0.2">
      <c r="A3405" s="3" t="s">
        <v>3329</v>
      </c>
      <c r="B3405" s="3" t="s">
        <v>3329</v>
      </c>
      <c r="C3405" s="3" t="s">
        <v>25</v>
      </c>
      <c r="D3405" s="3" t="s">
        <v>17</v>
      </c>
      <c r="F3405" s="3" t="s">
        <v>17</v>
      </c>
      <c r="G3405" s="3" t="str">
        <f>IF(ISNUMBER(SEARCH("Sourcewatch",F3405)),"Sourcewatch",IF(ISNUMBER(SEARCH("desmog",F3405)),"Desmog",IF(ISNUMBER(SEARCH("Exxon",F3405)),"Exxonsecrets",IF(ISNUMBER(SEARCH("wikipedia",F3405)),"Wikipedia",IF(ISNUMBER(SEARCH("greenpeace",F3405)),"Greenpeace",IF(ISNUMBER(SEARCH("Polluterwatch",F3405)),"Polluterwatch",IF(F3405="","","Other")))))))</f>
        <v/>
      </c>
      <c r="H3405">
        <f>LEN(B3405)</f>
        <v>7</v>
      </c>
    </row>
    <row r="3406" spans="1:9" ht="15.75" customHeight="1" x14ac:dyDescent="0.2">
      <c r="A3406" s="3" t="s">
        <v>3330</v>
      </c>
      <c r="B3406" s="3" t="s">
        <v>3330</v>
      </c>
      <c r="C3406" s="3" t="s">
        <v>25</v>
      </c>
      <c r="D3406" s="3" t="s">
        <v>17</v>
      </c>
      <c r="F3406" s="3" t="s">
        <v>17</v>
      </c>
      <c r="G3406" s="3" t="str">
        <f>IF(ISNUMBER(SEARCH("Sourcewatch",F3406)),"Sourcewatch",IF(ISNUMBER(SEARCH("desmog",F3406)),"Desmog",IF(ISNUMBER(SEARCH("Exxon",F3406)),"Exxonsecrets",IF(ISNUMBER(SEARCH("wikipedia",F3406)),"Wikipedia",IF(ISNUMBER(SEARCH("greenpeace",F3406)),"Greenpeace",IF(ISNUMBER(SEARCH("Polluterwatch",F3406)),"Polluterwatch",IF(F3406="","","Other")))))))</f>
        <v/>
      </c>
      <c r="H3406">
        <f>LEN(B3406)</f>
        <v>17</v>
      </c>
    </row>
    <row r="3407" spans="1:9" ht="15.75" customHeight="1" x14ac:dyDescent="0.2">
      <c r="A3407" s="3" t="s">
        <v>3331</v>
      </c>
      <c r="B3407" s="3" t="s">
        <v>3331</v>
      </c>
      <c r="C3407" s="3" t="s">
        <v>25</v>
      </c>
      <c r="D3407" s="3" t="s">
        <v>17</v>
      </c>
      <c r="F3407" s="3" t="s">
        <v>17</v>
      </c>
      <c r="G3407" s="3" t="str">
        <f>IF(ISNUMBER(SEARCH("Sourcewatch",F3407)),"Sourcewatch",IF(ISNUMBER(SEARCH("desmog",F3407)),"Desmog",IF(ISNUMBER(SEARCH("Exxon",F3407)),"Exxonsecrets",IF(ISNUMBER(SEARCH("wikipedia",F3407)),"Wikipedia",IF(ISNUMBER(SEARCH("greenpeace",F3407)),"Greenpeace",IF(ISNUMBER(SEARCH("Polluterwatch",F3407)),"Polluterwatch",IF(F3407="","","Other")))))))</f>
        <v/>
      </c>
      <c r="H3407">
        <f>LEN(B3407)</f>
        <v>6</v>
      </c>
    </row>
    <row r="3408" spans="1:9" ht="15.75" customHeight="1" x14ac:dyDescent="0.2">
      <c r="A3408" s="3" t="s">
        <v>3332</v>
      </c>
      <c r="B3408" s="3" t="s">
        <v>3332</v>
      </c>
      <c r="C3408" s="3" t="s">
        <v>25</v>
      </c>
      <c r="D3408" s="3" t="s">
        <v>17</v>
      </c>
      <c r="F3408" s="3" t="s">
        <v>17</v>
      </c>
      <c r="G3408" s="3" t="str">
        <f>IF(ISNUMBER(SEARCH("Sourcewatch",F3408)),"Sourcewatch",IF(ISNUMBER(SEARCH("desmog",F3408)),"Desmog",IF(ISNUMBER(SEARCH("Exxon",F3408)),"Exxonsecrets",IF(ISNUMBER(SEARCH("wikipedia",F3408)),"Wikipedia",IF(ISNUMBER(SEARCH("greenpeace",F3408)),"Greenpeace",IF(ISNUMBER(SEARCH("Polluterwatch",F3408)),"Polluterwatch",IF(F3408="","","Other")))))))</f>
        <v/>
      </c>
      <c r="H3408">
        <f>LEN(B3408)</f>
        <v>13</v>
      </c>
    </row>
    <row r="3409" spans="1:9" ht="15.75" customHeight="1" x14ac:dyDescent="0.2">
      <c r="A3409" s="3" t="s">
        <v>3333</v>
      </c>
      <c r="B3409" s="3" t="s">
        <v>3333</v>
      </c>
      <c r="C3409" s="3" t="s">
        <v>25</v>
      </c>
      <c r="D3409" s="3" t="s">
        <v>17</v>
      </c>
      <c r="F3409" s="3" t="s">
        <v>17</v>
      </c>
      <c r="G3409" s="3" t="str">
        <f>IF(ISNUMBER(SEARCH("Sourcewatch",F3409)),"Sourcewatch",IF(ISNUMBER(SEARCH("desmog",F3409)),"Desmog",IF(ISNUMBER(SEARCH("Exxon",F3409)),"Exxonsecrets",IF(ISNUMBER(SEARCH("wikipedia",F3409)),"Wikipedia",IF(ISNUMBER(SEARCH("greenpeace",F3409)),"Greenpeace",IF(ISNUMBER(SEARCH("Polluterwatch",F3409)),"Polluterwatch",IF(F3409="","","Other")))))))</f>
        <v/>
      </c>
      <c r="H3409">
        <f>LEN(B3409)</f>
        <v>16</v>
      </c>
    </row>
    <row r="3410" spans="1:9" ht="15.75" customHeight="1" x14ac:dyDescent="0.2">
      <c r="A3410" s="3" t="s">
        <v>3334</v>
      </c>
      <c r="B3410" s="3" t="s">
        <v>3334</v>
      </c>
      <c r="C3410" s="3" t="s">
        <v>25</v>
      </c>
      <c r="D3410" s="3" t="s">
        <v>17</v>
      </c>
      <c r="F3410" s="3" t="s">
        <v>17</v>
      </c>
      <c r="G3410" s="3" t="str">
        <f>IF(ISNUMBER(SEARCH("Sourcewatch",F3410)),"Sourcewatch",IF(ISNUMBER(SEARCH("desmog",F3410)),"Desmog",IF(ISNUMBER(SEARCH("Exxon",F3410)),"Exxonsecrets",IF(ISNUMBER(SEARCH("wikipedia",F3410)),"Wikipedia",IF(ISNUMBER(SEARCH("greenpeace",F3410)),"Greenpeace",IF(ISNUMBER(SEARCH("Polluterwatch",F3410)),"Polluterwatch",IF(F3410="","","Other")))))))</f>
        <v/>
      </c>
      <c r="H3410">
        <f>LEN(B3410)</f>
        <v>15</v>
      </c>
    </row>
    <row r="3411" spans="1:9" ht="15.75" customHeight="1" x14ac:dyDescent="0.2">
      <c r="A3411" s="3" t="s">
        <v>3335</v>
      </c>
      <c r="B3411" s="3" t="s">
        <v>3335</v>
      </c>
      <c r="C3411" s="3" t="s">
        <v>25</v>
      </c>
      <c r="D3411" s="3" t="s">
        <v>17</v>
      </c>
      <c r="F3411" s="3" t="s">
        <v>17</v>
      </c>
      <c r="G3411" s="3" t="str">
        <f>IF(ISNUMBER(SEARCH("Sourcewatch",F3411)),"Sourcewatch",IF(ISNUMBER(SEARCH("desmog",F3411)),"Desmog",IF(ISNUMBER(SEARCH("Exxon",F3411)),"Exxonsecrets",IF(ISNUMBER(SEARCH("wikipedia",F3411)),"Wikipedia",IF(ISNUMBER(SEARCH("greenpeace",F3411)),"Greenpeace",IF(ISNUMBER(SEARCH("Polluterwatch",F3411)),"Polluterwatch",IF(F3411="","","Other")))))))</f>
        <v/>
      </c>
      <c r="H3411">
        <f>LEN(B3411)</f>
        <v>5</v>
      </c>
    </row>
    <row r="3412" spans="1:9" ht="15.75" customHeight="1" x14ac:dyDescent="0.2">
      <c r="A3412" s="3" t="s">
        <v>3336</v>
      </c>
      <c r="B3412" s="3" t="s">
        <v>3336</v>
      </c>
      <c r="C3412" s="3" t="s">
        <v>25</v>
      </c>
      <c r="D3412" s="3" t="s">
        <v>17</v>
      </c>
      <c r="F3412" s="3" t="s">
        <v>17</v>
      </c>
      <c r="G3412" s="3" t="str">
        <f>IF(ISNUMBER(SEARCH("Sourcewatch",F3412)),"Sourcewatch",IF(ISNUMBER(SEARCH("desmog",F3412)),"Desmog",IF(ISNUMBER(SEARCH("Exxon",F3412)),"Exxonsecrets",IF(ISNUMBER(SEARCH("wikipedia",F3412)),"Wikipedia",IF(ISNUMBER(SEARCH("greenpeace",F3412)),"Greenpeace",IF(ISNUMBER(SEARCH("Polluterwatch",F3412)),"Polluterwatch",IF(F3412="","","Other")))))))</f>
        <v/>
      </c>
      <c r="H3412">
        <f>LEN(B3412)</f>
        <v>13</v>
      </c>
    </row>
    <row r="3413" spans="1:9" ht="15.75" customHeight="1" x14ac:dyDescent="0.2">
      <c r="A3413" s="3" t="s">
        <v>3337</v>
      </c>
      <c r="B3413" s="3" t="s">
        <v>3337</v>
      </c>
      <c r="C3413" s="3" t="s">
        <v>25</v>
      </c>
      <c r="D3413" s="3" t="s">
        <v>17</v>
      </c>
      <c r="F3413" s="3" t="s">
        <v>17</v>
      </c>
      <c r="G3413" s="3" t="str">
        <f>IF(ISNUMBER(SEARCH("Sourcewatch",F3413)),"Sourcewatch",IF(ISNUMBER(SEARCH("desmog",F3413)),"Desmog",IF(ISNUMBER(SEARCH("Exxon",F3413)),"Exxonsecrets",IF(ISNUMBER(SEARCH("wikipedia",F3413)),"Wikipedia",IF(ISNUMBER(SEARCH("greenpeace",F3413)),"Greenpeace",IF(ISNUMBER(SEARCH("Polluterwatch",F3413)),"Polluterwatch",IF(F3413="","","Other")))))))</f>
        <v/>
      </c>
      <c r="H3413">
        <f>LEN(B3413)</f>
        <v>11</v>
      </c>
    </row>
    <row r="3414" spans="1:9" ht="15.75" customHeight="1" x14ac:dyDescent="0.2">
      <c r="A3414" s="3" t="s">
        <v>3338</v>
      </c>
      <c r="B3414" s="3" t="s">
        <v>3338</v>
      </c>
      <c r="C3414" s="3" t="s">
        <v>25</v>
      </c>
      <c r="D3414" s="3" t="s">
        <v>17</v>
      </c>
      <c r="F3414" s="3" t="s">
        <v>17</v>
      </c>
      <c r="G3414" s="3" t="str">
        <f>IF(ISNUMBER(SEARCH("Sourcewatch",F3414)),"Sourcewatch",IF(ISNUMBER(SEARCH("desmog",F3414)),"Desmog",IF(ISNUMBER(SEARCH("Exxon",F3414)),"Exxonsecrets",IF(ISNUMBER(SEARCH("wikipedia",F3414)),"Wikipedia",IF(ISNUMBER(SEARCH("greenpeace",F3414)),"Greenpeace",IF(ISNUMBER(SEARCH("Polluterwatch",F3414)),"Polluterwatch",IF(F3414="","","Other")))))))</f>
        <v/>
      </c>
      <c r="H3414">
        <f>LEN(B3414)</f>
        <v>13</v>
      </c>
    </row>
    <row r="3415" spans="1:9" ht="15.75" customHeight="1" x14ac:dyDescent="0.2">
      <c r="A3415" s="3" t="s">
        <v>3339</v>
      </c>
      <c r="B3415" s="3" t="s">
        <v>3339</v>
      </c>
      <c r="C3415" s="3" t="s">
        <v>25</v>
      </c>
      <c r="D3415" s="3" t="s">
        <v>17</v>
      </c>
      <c r="F3415" s="3" t="s">
        <v>17</v>
      </c>
      <c r="G3415" s="3" t="str">
        <f>IF(ISNUMBER(SEARCH("Sourcewatch",F3415)),"Sourcewatch",IF(ISNUMBER(SEARCH("desmog",F3415)),"Desmog",IF(ISNUMBER(SEARCH("Exxon",F3415)),"Exxonsecrets",IF(ISNUMBER(SEARCH("wikipedia",F3415)),"Wikipedia",IF(ISNUMBER(SEARCH("greenpeace",F3415)),"Greenpeace",IF(ISNUMBER(SEARCH("Polluterwatch",F3415)),"Polluterwatch",IF(F3415="","","Other")))))))</f>
        <v/>
      </c>
      <c r="H3415">
        <f>LEN(B3415)</f>
        <v>13</v>
      </c>
    </row>
    <row r="3416" spans="1:9" ht="15.75" customHeight="1" x14ac:dyDescent="0.2">
      <c r="A3416" s="3" t="s">
        <v>3340</v>
      </c>
      <c r="B3416" s="3" t="s">
        <v>3340</v>
      </c>
      <c r="C3416" s="3" t="s">
        <v>25</v>
      </c>
      <c r="D3416" s="3" t="s">
        <v>17</v>
      </c>
      <c r="F3416" s="3" t="s">
        <v>17</v>
      </c>
      <c r="G3416" s="3" t="str">
        <f>IF(ISNUMBER(SEARCH("Sourcewatch",F3416)),"Sourcewatch",IF(ISNUMBER(SEARCH("desmog",F3416)),"Desmog",IF(ISNUMBER(SEARCH("Exxon",F3416)),"Exxonsecrets",IF(ISNUMBER(SEARCH("wikipedia",F3416)),"Wikipedia",IF(ISNUMBER(SEARCH("greenpeace",F3416)),"Greenpeace",IF(ISNUMBER(SEARCH("Polluterwatch",F3416)),"Polluterwatch",IF(F3416="","","Other")))))))</f>
        <v/>
      </c>
      <c r="H3416">
        <f>LEN(B3416)</f>
        <v>14</v>
      </c>
    </row>
    <row r="3417" spans="1:9" ht="15.75" customHeight="1" x14ac:dyDescent="0.2">
      <c r="A3417" s="3" t="s">
        <v>3341</v>
      </c>
      <c r="B3417" s="3" t="s">
        <v>3341</v>
      </c>
      <c r="C3417" s="3" t="s">
        <v>25</v>
      </c>
      <c r="D3417" s="3" t="s">
        <v>17</v>
      </c>
      <c r="F3417" s="3" t="s">
        <v>17</v>
      </c>
      <c r="G3417" s="3" t="str">
        <f>IF(ISNUMBER(SEARCH("Sourcewatch",F3417)),"Sourcewatch",IF(ISNUMBER(SEARCH("desmog",F3417)),"Desmog",IF(ISNUMBER(SEARCH("Exxon",F3417)),"Exxonsecrets",IF(ISNUMBER(SEARCH("wikipedia",F3417)),"Wikipedia",IF(ISNUMBER(SEARCH("greenpeace",F3417)),"Greenpeace",IF(ISNUMBER(SEARCH("Polluterwatch",F3417)),"Polluterwatch",IF(F3417="","","Other")))))))</f>
        <v/>
      </c>
      <c r="H3417">
        <f>LEN(B3417)</f>
        <v>14</v>
      </c>
    </row>
    <row r="3418" spans="1:9" ht="15.75" customHeight="1" x14ac:dyDescent="0.2">
      <c r="A3418" s="3" t="s">
        <v>3342</v>
      </c>
      <c r="B3418" s="3" t="s">
        <v>3342</v>
      </c>
      <c r="C3418" s="3" t="s">
        <v>25</v>
      </c>
      <c r="D3418" s="3" t="s">
        <v>17</v>
      </c>
      <c r="F3418" s="3" t="s">
        <v>17</v>
      </c>
      <c r="G3418" s="3" t="str">
        <f>IF(ISNUMBER(SEARCH("Sourcewatch",F3418)),"Sourcewatch",IF(ISNUMBER(SEARCH("desmog",F3418)),"Desmog",IF(ISNUMBER(SEARCH("Exxon",F3418)),"Exxonsecrets",IF(ISNUMBER(SEARCH("wikipedia",F3418)),"Wikipedia",IF(ISNUMBER(SEARCH("greenpeace",F3418)),"Greenpeace",IF(ISNUMBER(SEARCH("Polluterwatch",F3418)),"Polluterwatch",IF(F3418="","","Other")))))))</f>
        <v/>
      </c>
      <c r="H3418">
        <f>LEN(B3418)</f>
        <v>13</v>
      </c>
    </row>
    <row r="3419" spans="1:9" ht="15.75" customHeight="1" x14ac:dyDescent="0.2">
      <c r="A3419" s="3" t="s">
        <v>3343</v>
      </c>
      <c r="B3419" s="3" t="s">
        <v>3344</v>
      </c>
      <c r="C3419" s="3" t="s">
        <v>17</v>
      </c>
      <c r="D3419" s="3" t="s">
        <v>25</v>
      </c>
      <c r="G3419" s="3" t="str">
        <f>IF(ISNUMBER(SEARCH("Sourcewatch",F3419)),"Sourcewatch",IF(ISNUMBER(SEARCH("desmog",F3419)),"Desmog",IF(ISNUMBER(SEARCH("Exxon",F3419)),"Exxonsecrets",IF(ISNUMBER(SEARCH("wikipedia",F3419)),"Wikipedia",IF(ISNUMBER(SEARCH("greenpeace",F3419)),"Greenpeace",IF(ISNUMBER(SEARCH("Polluterwatch",F3419)),"Polluterwatch",IF(F3419="","","Other")))))))</f>
        <v/>
      </c>
      <c r="H3419">
        <f>LEN(B3419)</f>
        <v>23</v>
      </c>
    </row>
    <row r="3420" spans="1:9" ht="15.75" customHeight="1" x14ac:dyDescent="0.2">
      <c r="A3420" s="3" t="s">
        <v>3344</v>
      </c>
      <c r="B3420" s="3" t="s">
        <v>3344</v>
      </c>
      <c r="D3420" s="3" t="s">
        <v>25</v>
      </c>
      <c r="G3420" s="3" t="str">
        <f>IF(ISNUMBER(SEARCH("Sourcewatch",F3420)),"Sourcewatch",IF(ISNUMBER(SEARCH("desmog",F3420)),"Desmog",IF(ISNUMBER(SEARCH("Exxon",F3420)),"Exxonsecrets",IF(ISNUMBER(SEARCH("wikipedia",F3420)),"Wikipedia",IF(ISNUMBER(SEARCH("greenpeace",F3420)),"Greenpeace",IF(ISNUMBER(SEARCH("Polluterwatch",F3420)),"Polluterwatch",IF(F3420="","","Other")))))))</f>
        <v/>
      </c>
      <c r="H3420">
        <f>LEN(B3420)</f>
        <v>23</v>
      </c>
    </row>
    <row r="3421" spans="1:9" ht="15.75" customHeight="1" x14ac:dyDescent="0.2">
      <c r="A3421" s="3" t="s">
        <v>3345</v>
      </c>
      <c r="B3421" s="3" t="s">
        <v>3345</v>
      </c>
      <c r="C3421" s="3" t="s">
        <v>25</v>
      </c>
      <c r="D3421" s="3" t="s">
        <v>17</v>
      </c>
      <c r="F3421" s="3" t="s">
        <v>17</v>
      </c>
      <c r="G3421" s="3" t="str">
        <f>IF(ISNUMBER(SEARCH("Sourcewatch",F3421)),"Sourcewatch",IF(ISNUMBER(SEARCH("desmog",F3421)),"Desmog",IF(ISNUMBER(SEARCH("Exxon",F3421)),"Exxonsecrets",IF(ISNUMBER(SEARCH("wikipedia",F3421)),"Wikipedia",IF(ISNUMBER(SEARCH("greenpeace",F3421)),"Greenpeace",IF(ISNUMBER(SEARCH("Polluterwatch",F3421)),"Polluterwatch",IF(F3421="","","Other")))))))</f>
        <v/>
      </c>
      <c r="H3421">
        <f>LEN(B3421)</f>
        <v>13</v>
      </c>
    </row>
    <row r="3422" spans="1:9" ht="15.75" customHeight="1" x14ac:dyDescent="0.2">
      <c r="A3422" s="11" t="s">
        <v>4548</v>
      </c>
      <c r="B3422" s="11" t="s">
        <v>4548</v>
      </c>
      <c r="C3422" t="s">
        <v>25</v>
      </c>
      <c r="D3422" t="s">
        <v>17</v>
      </c>
      <c r="G3422" s="3" t="str">
        <f>IF(ISNUMBER(SEARCH("Sourcewatch",F3422)),"Sourcewatch",IF(ISNUMBER(SEARCH("desmog",F3422)),"Desmog",IF(ISNUMBER(SEARCH("Exxon",F3422)),"Exxonsecrets",IF(ISNUMBER(SEARCH("wikipedia",F3422)),"Wikipedia",IF(ISNUMBER(SEARCH("greenpeace",F3422)),"Greenpeace",IF(ISNUMBER(SEARCH("Polluterwatch",F3422)),"Polluterwatch",IF(F3422="","","Other")))))))</f>
        <v/>
      </c>
      <c r="H3422">
        <f>LEN(B3422)</f>
        <v>5</v>
      </c>
      <c r="I3422" s="17" t="s">
        <v>25</v>
      </c>
    </row>
    <row r="3423" spans="1:9" ht="15.75" customHeight="1" x14ac:dyDescent="0.2">
      <c r="A3423" s="3" t="s">
        <v>3346</v>
      </c>
      <c r="B3423" s="3" t="s">
        <v>3346</v>
      </c>
      <c r="C3423" s="3" t="s">
        <v>25</v>
      </c>
      <c r="D3423" s="3" t="s">
        <v>17</v>
      </c>
      <c r="F3423" s="3" t="s">
        <v>17</v>
      </c>
      <c r="G3423" s="3" t="str">
        <f>IF(ISNUMBER(SEARCH("Sourcewatch",F3423)),"Sourcewatch",IF(ISNUMBER(SEARCH("desmog",F3423)),"Desmog",IF(ISNUMBER(SEARCH("Exxon",F3423)),"Exxonsecrets",IF(ISNUMBER(SEARCH("wikipedia",F3423)),"Wikipedia",IF(ISNUMBER(SEARCH("greenpeace",F3423)),"Greenpeace",IF(ISNUMBER(SEARCH("Polluterwatch",F3423)),"Polluterwatch",IF(F3423="","","Other")))))))</f>
        <v/>
      </c>
      <c r="H3423">
        <f>LEN(B3423)</f>
        <v>19</v>
      </c>
    </row>
    <row r="3424" spans="1:9" ht="15.75" customHeight="1" x14ac:dyDescent="0.2">
      <c r="A3424" s="3" t="s">
        <v>3347</v>
      </c>
      <c r="B3424" s="3" t="s">
        <v>3347</v>
      </c>
      <c r="C3424" s="3" t="s">
        <v>17</v>
      </c>
      <c r="D3424" s="3" t="s">
        <v>17</v>
      </c>
      <c r="E3424" s="3" t="s">
        <v>27</v>
      </c>
      <c r="F3424" s="3" t="s">
        <v>17</v>
      </c>
      <c r="G3424" s="3" t="str">
        <f>IF(ISNUMBER(SEARCH("Sourcewatch",F3424)),"Sourcewatch",IF(ISNUMBER(SEARCH("desmog",F3424)),"Desmog",IF(ISNUMBER(SEARCH("Exxon",F3424)),"Exxonsecrets",IF(ISNUMBER(SEARCH("wikipedia",F3424)),"Wikipedia",IF(ISNUMBER(SEARCH("greenpeace",F3424)),"Greenpeace",IF(ISNUMBER(SEARCH("Polluterwatch",F3424)),"Polluterwatch",IF(F3424="","","Other")))))))</f>
        <v/>
      </c>
      <c r="H3424">
        <f>LEN(B3424)</f>
        <v>38</v>
      </c>
    </row>
    <row r="3425" spans="1:9" ht="15.75" customHeight="1" x14ac:dyDescent="0.2">
      <c r="A3425" s="3" t="s">
        <v>3348</v>
      </c>
      <c r="B3425" s="3" t="s">
        <v>3348</v>
      </c>
      <c r="C3425" s="3" t="s">
        <v>25</v>
      </c>
      <c r="D3425" s="3" t="s">
        <v>17</v>
      </c>
      <c r="F3425" s="3" t="s">
        <v>17</v>
      </c>
      <c r="G3425" s="3" t="str">
        <f>IF(ISNUMBER(SEARCH("Sourcewatch",F3425)),"Sourcewatch",IF(ISNUMBER(SEARCH("desmog",F3425)),"Desmog",IF(ISNUMBER(SEARCH("Exxon",F3425)),"Exxonsecrets",IF(ISNUMBER(SEARCH("wikipedia",F3425)),"Wikipedia",IF(ISNUMBER(SEARCH("greenpeace",F3425)),"Greenpeace",IF(ISNUMBER(SEARCH("Polluterwatch",F3425)),"Polluterwatch",IF(F3425="","","Other")))))))</f>
        <v/>
      </c>
      <c r="H3425">
        <f>LEN(B3425)</f>
        <v>8</v>
      </c>
    </row>
    <row r="3426" spans="1:9" ht="15.75" customHeight="1" x14ac:dyDescent="0.2">
      <c r="A3426" s="3" t="s">
        <v>3349</v>
      </c>
      <c r="B3426" s="3" t="s">
        <v>3349</v>
      </c>
      <c r="D3426" s="3" t="s">
        <v>17</v>
      </c>
      <c r="F3426" s="3" t="s">
        <v>17</v>
      </c>
      <c r="G3426" s="3" t="str">
        <f>IF(ISNUMBER(SEARCH("Sourcewatch",F3426)),"Sourcewatch",IF(ISNUMBER(SEARCH("desmog",F3426)),"Desmog",IF(ISNUMBER(SEARCH("Exxon",F3426)),"Exxonsecrets",IF(ISNUMBER(SEARCH("wikipedia",F3426)),"Wikipedia",IF(ISNUMBER(SEARCH("greenpeace",F3426)),"Greenpeace",IF(ISNUMBER(SEARCH("Polluterwatch",F3426)),"Polluterwatch",IF(F3426="","","Other")))))))</f>
        <v/>
      </c>
      <c r="H3426">
        <f>LEN(B3426)</f>
        <v>39</v>
      </c>
    </row>
    <row r="3427" spans="1:9" ht="15.75" customHeight="1" x14ac:dyDescent="0.2">
      <c r="A3427" s="11" t="s">
        <v>4274</v>
      </c>
      <c r="B3427" s="11" t="s">
        <v>4274</v>
      </c>
      <c r="C3427" t="s">
        <v>17</v>
      </c>
      <c r="D3427" t="s">
        <v>17</v>
      </c>
      <c r="F3427" t="s">
        <v>4668</v>
      </c>
      <c r="G3427" s="3" t="str">
        <f>IF(ISNUMBER(SEARCH("Sourcewatch",F3427)),"Sourcewatch",IF(ISNUMBER(SEARCH("desmog",F3427)),"Desmog",IF(ISNUMBER(SEARCH("Exxon",F3427)),"Exxonsecrets",IF(ISNUMBER(SEARCH("wikipedia",F3427)),"Wikipedia",IF(ISNUMBER(SEARCH("greenpeace",F3427)),"Greenpeace",IF(ISNUMBER(SEARCH("Polluterwatch",F3427)),"Polluterwatch",IF(F3427="","","Other")))))))</f>
        <v>Sourcewatch</v>
      </c>
      <c r="H3427">
        <f>LEN(B3427)</f>
        <v>31</v>
      </c>
      <c r="I3427" s="17" t="s">
        <v>25</v>
      </c>
    </row>
    <row r="3428" spans="1:9" ht="15.75" customHeight="1" x14ac:dyDescent="0.2">
      <c r="A3428" s="3" t="s">
        <v>3350</v>
      </c>
      <c r="B3428" s="3" t="s">
        <v>3350</v>
      </c>
      <c r="C3428" s="3" t="s">
        <v>17</v>
      </c>
      <c r="D3428" s="3" t="s">
        <v>17</v>
      </c>
      <c r="F3428" s="3" t="s">
        <v>17</v>
      </c>
      <c r="G3428" s="3" t="str">
        <f>IF(ISNUMBER(SEARCH("Sourcewatch",F3428)),"Sourcewatch",IF(ISNUMBER(SEARCH("desmog",F3428)),"Desmog",IF(ISNUMBER(SEARCH("Exxon",F3428)),"Exxonsecrets",IF(ISNUMBER(SEARCH("wikipedia",F3428)),"Wikipedia",IF(ISNUMBER(SEARCH("greenpeace",F3428)),"Greenpeace",IF(ISNUMBER(SEARCH("Polluterwatch",F3428)),"Polluterwatch",IF(F3428="","","Other")))))))</f>
        <v/>
      </c>
      <c r="H3428">
        <f>LEN(B3428)</f>
        <v>49</v>
      </c>
    </row>
    <row r="3429" spans="1:9" ht="15.75" customHeight="1" x14ac:dyDescent="0.2">
      <c r="A3429" s="11" t="s">
        <v>4669</v>
      </c>
      <c r="B3429" s="11" t="s">
        <v>4669</v>
      </c>
      <c r="D3429" t="s">
        <v>17</v>
      </c>
      <c r="F3429" t="s">
        <v>4676</v>
      </c>
      <c r="G3429" s="3" t="str">
        <f>IF(ISNUMBER(SEARCH("Sourcewatch",F3429)),"Sourcewatch",IF(ISNUMBER(SEARCH("desmog",F3429)),"Desmog",IF(ISNUMBER(SEARCH("Exxon",F3429)),"Exxonsecrets",IF(ISNUMBER(SEARCH("wikipedia",F3429)),"Wikipedia",IF(ISNUMBER(SEARCH("greenpeace",F3429)),"Greenpeace",IF(ISNUMBER(SEARCH("Polluterwatch",F3429)),"Polluterwatch",IF(F3429="","","Other")))))))</f>
        <v>Sourcewatch</v>
      </c>
      <c r="I3429" s="17" t="s">
        <v>25</v>
      </c>
    </row>
    <row r="3430" spans="1:9" ht="15.75" customHeight="1" x14ac:dyDescent="0.2">
      <c r="A3430" s="3" t="s">
        <v>3351</v>
      </c>
      <c r="B3430" s="3" t="s">
        <v>3351</v>
      </c>
      <c r="D3430" s="3" t="s">
        <v>17</v>
      </c>
      <c r="E3430" s="3" t="s">
        <v>27</v>
      </c>
      <c r="F3430" s="3" t="s">
        <v>17</v>
      </c>
      <c r="G3430" s="3" t="str">
        <f>IF(ISNUMBER(SEARCH("Sourcewatch",F3430)),"Sourcewatch",IF(ISNUMBER(SEARCH("desmog",F3430)),"Desmog",IF(ISNUMBER(SEARCH("Exxon",F3430)),"Exxonsecrets",IF(ISNUMBER(SEARCH("wikipedia",F3430)),"Wikipedia",IF(ISNUMBER(SEARCH("greenpeace",F3430)),"Greenpeace",IF(ISNUMBER(SEARCH("Polluterwatch",F3430)),"Polluterwatch",IF(F3430="","","Other")))))))</f>
        <v/>
      </c>
      <c r="H3430">
        <f>LEN(B3430)</f>
        <v>37</v>
      </c>
    </row>
    <row r="3431" spans="1:9" ht="15.75" customHeight="1" x14ac:dyDescent="0.2">
      <c r="A3431" s="3" t="s">
        <v>3352</v>
      </c>
      <c r="B3431" s="3" t="s">
        <v>3352</v>
      </c>
      <c r="C3431" s="3" t="s">
        <v>25</v>
      </c>
      <c r="D3431" s="3" t="s">
        <v>17</v>
      </c>
      <c r="F3431" s="3" t="s">
        <v>17</v>
      </c>
      <c r="G3431" s="3" t="str">
        <f>IF(ISNUMBER(SEARCH("Sourcewatch",F3431)),"Sourcewatch",IF(ISNUMBER(SEARCH("desmog",F3431)),"Desmog",IF(ISNUMBER(SEARCH("Exxon",F3431)),"Exxonsecrets",IF(ISNUMBER(SEARCH("wikipedia",F3431)),"Wikipedia",IF(ISNUMBER(SEARCH("greenpeace",F3431)),"Greenpeace",IF(ISNUMBER(SEARCH("Polluterwatch",F3431)),"Polluterwatch",IF(F3431="","","Other")))))))</f>
        <v/>
      </c>
      <c r="H3431">
        <f>LEN(B3431)</f>
        <v>5</v>
      </c>
    </row>
    <row r="3432" spans="1:9" ht="15.75" customHeight="1" x14ac:dyDescent="0.2">
      <c r="A3432" s="3" t="s">
        <v>3353</v>
      </c>
      <c r="B3432" s="3" t="s">
        <v>3353</v>
      </c>
      <c r="C3432" s="3" t="s">
        <v>25</v>
      </c>
      <c r="D3432" s="3" t="s">
        <v>17</v>
      </c>
      <c r="F3432" s="3" t="s">
        <v>17</v>
      </c>
      <c r="G3432" s="3" t="str">
        <f>IF(ISNUMBER(SEARCH("Sourcewatch",F3432)),"Sourcewatch",IF(ISNUMBER(SEARCH("desmog",F3432)),"Desmog",IF(ISNUMBER(SEARCH("Exxon",F3432)),"Exxonsecrets",IF(ISNUMBER(SEARCH("wikipedia",F3432)),"Wikipedia",IF(ISNUMBER(SEARCH("greenpeace",F3432)),"Greenpeace",IF(ISNUMBER(SEARCH("Polluterwatch",F3432)),"Polluterwatch",IF(F3432="","","Other")))))))</f>
        <v/>
      </c>
      <c r="H3432">
        <f>LEN(B3432)</f>
        <v>7</v>
      </c>
    </row>
    <row r="3433" spans="1:9" ht="15.75" customHeight="1" x14ac:dyDescent="0.2">
      <c r="A3433" s="3" t="s">
        <v>3354</v>
      </c>
      <c r="B3433" s="3" t="s">
        <v>3354</v>
      </c>
      <c r="D3433" s="3" t="s">
        <v>17</v>
      </c>
      <c r="E3433" s="3" t="s">
        <v>27</v>
      </c>
      <c r="F3433" s="3" t="s">
        <v>17</v>
      </c>
      <c r="G3433" s="3" t="str">
        <f>IF(ISNUMBER(SEARCH("Sourcewatch",F3433)),"Sourcewatch",IF(ISNUMBER(SEARCH("desmog",F3433)),"Desmog",IF(ISNUMBER(SEARCH("Exxon",F3433)),"Exxonsecrets",IF(ISNUMBER(SEARCH("wikipedia",F3433)),"Wikipedia",IF(ISNUMBER(SEARCH("greenpeace",F3433)),"Greenpeace",IF(ISNUMBER(SEARCH("Polluterwatch",F3433)),"Polluterwatch",IF(F3433="","","Other")))))))</f>
        <v/>
      </c>
      <c r="H3433">
        <f>LEN(B3433)</f>
        <v>32</v>
      </c>
    </row>
    <row r="3434" spans="1:9" ht="15.75" customHeight="1" x14ac:dyDescent="0.2">
      <c r="A3434" s="3" t="s">
        <v>3355</v>
      </c>
      <c r="B3434" s="3" t="s">
        <v>3355</v>
      </c>
      <c r="C3434" s="3" t="s">
        <v>25</v>
      </c>
      <c r="D3434" s="3" t="s">
        <v>17</v>
      </c>
      <c r="F3434" s="3" t="s">
        <v>17</v>
      </c>
      <c r="G3434" s="3" t="str">
        <f>IF(ISNUMBER(SEARCH("Sourcewatch",F3434)),"Sourcewatch",IF(ISNUMBER(SEARCH("desmog",F3434)),"Desmog",IF(ISNUMBER(SEARCH("Exxon",F3434)),"Exxonsecrets",IF(ISNUMBER(SEARCH("wikipedia",F3434)),"Wikipedia",IF(ISNUMBER(SEARCH("greenpeace",F3434)),"Greenpeace",IF(ISNUMBER(SEARCH("Polluterwatch",F3434)),"Polluterwatch",IF(F3434="","","Other")))))))</f>
        <v/>
      </c>
      <c r="H3434">
        <f>LEN(B3434)</f>
        <v>11</v>
      </c>
    </row>
    <row r="3435" spans="1:9" ht="15.75" customHeight="1" x14ac:dyDescent="0.2">
      <c r="A3435" s="11" t="s">
        <v>4491</v>
      </c>
      <c r="B3435" s="11" t="s">
        <v>4491</v>
      </c>
      <c r="C3435" t="s">
        <v>25</v>
      </c>
      <c r="D3435" t="s">
        <v>17</v>
      </c>
      <c r="G3435" s="3" t="str">
        <f>IF(ISNUMBER(SEARCH("Sourcewatch",F3435)),"Sourcewatch",IF(ISNUMBER(SEARCH("desmog",F3435)),"Desmog",IF(ISNUMBER(SEARCH("Exxon",F3435)),"Exxonsecrets",IF(ISNUMBER(SEARCH("wikipedia",F3435)),"Wikipedia",IF(ISNUMBER(SEARCH("greenpeace",F3435)),"Greenpeace",IF(ISNUMBER(SEARCH("Polluterwatch",F3435)),"Polluterwatch",IF(F3435="","","Other")))))))</f>
        <v/>
      </c>
      <c r="H3435">
        <f>LEN(B3435)</f>
        <v>7</v>
      </c>
      <c r="I3435" s="17" t="s">
        <v>25</v>
      </c>
    </row>
    <row r="3436" spans="1:9" ht="15.75" customHeight="1" x14ac:dyDescent="0.2">
      <c r="A3436" s="11" t="s">
        <v>4453</v>
      </c>
      <c r="B3436" s="11" t="s">
        <v>4453</v>
      </c>
      <c r="C3436" t="s">
        <v>25</v>
      </c>
      <c r="D3436" t="s">
        <v>17</v>
      </c>
      <c r="G3436" s="3" t="str">
        <f>IF(ISNUMBER(SEARCH("Sourcewatch",F3436)),"Sourcewatch",IF(ISNUMBER(SEARCH("desmog",F3436)),"Desmog",IF(ISNUMBER(SEARCH("Exxon",F3436)),"Exxonsecrets",IF(ISNUMBER(SEARCH("wikipedia",F3436)),"Wikipedia",IF(ISNUMBER(SEARCH("greenpeace",F3436)),"Greenpeace",IF(ISNUMBER(SEARCH("Polluterwatch",F3436)),"Polluterwatch",IF(F3436="","","Other")))))))</f>
        <v/>
      </c>
      <c r="H3436">
        <f>LEN(B3436)</f>
        <v>11</v>
      </c>
      <c r="I3436" s="17" t="s">
        <v>25</v>
      </c>
    </row>
    <row r="3437" spans="1:9" ht="15.75" customHeight="1" x14ac:dyDescent="0.2">
      <c r="A3437" s="3" t="s">
        <v>3356</v>
      </c>
      <c r="B3437" s="3" t="s">
        <v>3356</v>
      </c>
      <c r="C3437" s="3" t="s">
        <v>25</v>
      </c>
      <c r="D3437" s="3" t="s">
        <v>17</v>
      </c>
      <c r="F3437" s="3" t="s">
        <v>17</v>
      </c>
      <c r="G3437" s="3" t="str">
        <f>IF(ISNUMBER(SEARCH("Sourcewatch",F3437)),"Sourcewatch",IF(ISNUMBER(SEARCH("desmog",F3437)),"Desmog",IF(ISNUMBER(SEARCH("Exxon",F3437)),"Exxonsecrets",IF(ISNUMBER(SEARCH("wikipedia",F3437)),"Wikipedia",IF(ISNUMBER(SEARCH("greenpeace",F3437)),"Greenpeace",IF(ISNUMBER(SEARCH("Polluterwatch",F3437)),"Polluterwatch",IF(F3437="","","Other")))))))</f>
        <v/>
      </c>
      <c r="H3437">
        <f>LEN(B3437)</f>
        <v>19</v>
      </c>
    </row>
    <row r="3438" spans="1:9" ht="15.75" customHeight="1" x14ac:dyDescent="0.2">
      <c r="A3438" s="3" t="s">
        <v>3357</v>
      </c>
      <c r="B3438" s="3" t="s">
        <v>3357</v>
      </c>
      <c r="C3438" s="3" t="s">
        <v>25</v>
      </c>
      <c r="D3438" s="3" t="s">
        <v>17</v>
      </c>
      <c r="F3438" s="3" t="s">
        <v>17</v>
      </c>
      <c r="G3438" s="3" t="str">
        <f>IF(ISNUMBER(SEARCH("Sourcewatch",F3438)),"Sourcewatch",IF(ISNUMBER(SEARCH("desmog",F3438)),"Desmog",IF(ISNUMBER(SEARCH("Exxon",F3438)),"Exxonsecrets",IF(ISNUMBER(SEARCH("wikipedia",F3438)),"Wikipedia",IF(ISNUMBER(SEARCH("greenpeace",F3438)),"Greenpeace",IF(ISNUMBER(SEARCH("Polluterwatch",F3438)),"Polluterwatch",IF(F3438="","","Other")))))))</f>
        <v/>
      </c>
      <c r="H3438">
        <f>LEN(B3438)</f>
        <v>4</v>
      </c>
    </row>
    <row r="3439" spans="1:9" ht="15.75" customHeight="1" x14ac:dyDescent="0.2">
      <c r="A3439" s="3" t="s">
        <v>3358</v>
      </c>
      <c r="B3439" s="3" t="s">
        <v>3358</v>
      </c>
      <c r="C3439" s="3" t="s">
        <v>25</v>
      </c>
      <c r="D3439" s="3" t="s">
        <v>17</v>
      </c>
      <c r="F3439" s="3" t="s">
        <v>17</v>
      </c>
      <c r="G3439" s="3" t="str">
        <f>IF(ISNUMBER(SEARCH("Sourcewatch",F3439)),"Sourcewatch",IF(ISNUMBER(SEARCH("desmog",F3439)),"Desmog",IF(ISNUMBER(SEARCH("Exxon",F3439)),"Exxonsecrets",IF(ISNUMBER(SEARCH("wikipedia",F3439)),"Wikipedia",IF(ISNUMBER(SEARCH("greenpeace",F3439)),"Greenpeace",IF(ISNUMBER(SEARCH("Polluterwatch",F3439)),"Polluterwatch",IF(F3439="","","Other")))))))</f>
        <v/>
      </c>
      <c r="H3439">
        <f>LEN(B3439)</f>
        <v>4</v>
      </c>
    </row>
    <row r="3440" spans="1:9" ht="15.75" customHeight="1" x14ac:dyDescent="0.2">
      <c r="A3440" s="3" t="s">
        <v>3359</v>
      </c>
      <c r="B3440" s="3" t="s">
        <v>3359</v>
      </c>
      <c r="D3440" s="3" t="s">
        <v>17</v>
      </c>
      <c r="F3440" s="3" t="s">
        <v>3360</v>
      </c>
      <c r="G3440" s="3" t="str">
        <f>IF(ISNUMBER(SEARCH("Sourcewatch",F3440)),"Sourcewatch",IF(ISNUMBER(SEARCH("desmog",F3440)),"Desmog",IF(ISNUMBER(SEARCH("Exxon",F3440)),"Exxonsecrets",IF(ISNUMBER(SEARCH("wikipedia",F3440)),"Wikipedia",IF(ISNUMBER(SEARCH("greenpeace",F3440)),"Greenpeace",IF(ISNUMBER(SEARCH("Polluterwatch",F3440)),"Polluterwatch",IF(F3440="","","Other")))))))</f>
        <v>Sourcewatch</v>
      </c>
      <c r="H3440">
        <f>LEN(B3440)</f>
        <v>29</v>
      </c>
    </row>
    <row r="3441" spans="1:9" ht="15.75" customHeight="1" x14ac:dyDescent="0.2">
      <c r="A3441" s="3" t="s">
        <v>3361</v>
      </c>
      <c r="B3441" s="3" t="s">
        <v>3359</v>
      </c>
      <c r="C3441" s="3" t="s">
        <v>17</v>
      </c>
      <c r="D3441" s="3" t="s">
        <v>17</v>
      </c>
      <c r="F3441" s="3" t="s">
        <v>17</v>
      </c>
      <c r="G3441" s="3" t="str">
        <f>IF(ISNUMBER(SEARCH("Sourcewatch",F3441)),"Sourcewatch",IF(ISNUMBER(SEARCH("desmog",F3441)),"Desmog",IF(ISNUMBER(SEARCH("Exxon",F3441)),"Exxonsecrets",IF(ISNUMBER(SEARCH("wikipedia",F3441)),"Wikipedia",IF(ISNUMBER(SEARCH("greenpeace",F3441)),"Greenpeace",IF(ISNUMBER(SEARCH("Polluterwatch",F3441)),"Polluterwatch",IF(F3441="","","Other")))))))</f>
        <v/>
      </c>
      <c r="H3441">
        <f>LEN(B3441)</f>
        <v>29</v>
      </c>
    </row>
    <row r="3442" spans="1:9" ht="15.75" customHeight="1" x14ac:dyDescent="0.2">
      <c r="A3442" s="3" t="s">
        <v>3362</v>
      </c>
      <c r="B3442" s="3" t="s">
        <v>3362</v>
      </c>
      <c r="D3442" s="3" t="s">
        <v>17</v>
      </c>
      <c r="E3442" s="3" t="s">
        <v>27</v>
      </c>
      <c r="F3442" s="3" t="s">
        <v>17</v>
      </c>
      <c r="G3442" s="3" t="str">
        <f>IF(ISNUMBER(SEARCH("Sourcewatch",F3442)),"Sourcewatch",IF(ISNUMBER(SEARCH("desmog",F3442)),"Desmog",IF(ISNUMBER(SEARCH("Exxon",F3442)),"Exxonsecrets",IF(ISNUMBER(SEARCH("wikipedia",F3442)),"Wikipedia",IF(ISNUMBER(SEARCH("greenpeace",F3442)),"Greenpeace",IF(ISNUMBER(SEARCH("Polluterwatch",F3442)),"Polluterwatch",IF(F3442="","","Other")))))))</f>
        <v/>
      </c>
      <c r="H3442">
        <f>LEN(B3442)</f>
        <v>48</v>
      </c>
    </row>
    <row r="3443" spans="1:9" ht="15.75" customHeight="1" x14ac:dyDescent="0.2">
      <c r="A3443" s="3" t="s">
        <v>3363</v>
      </c>
      <c r="B3443" s="3" t="s">
        <v>3363</v>
      </c>
      <c r="D3443" s="3" t="s">
        <v>17</v>
      </c>
      <c r="E3443" s="3" t="s">
        <v>27</v>
      </c>
      <c r="F3443" s="3" t="s">
        <v>17</v>
      </c>
      <c r="G3443" s="3" t="str">
        <f>IF(ISNUMBER(SEARCH("Sourcewatch",F3443)),"Sourcewatch",IF(ISNUMBER(SEARCH("desmog",F3443)),"Desmog",IF(ISNUMBER(SEARCH("Exxon",F3443)),"Exxonsecrets",IF(ISNUMBER(SEARCH("wikipedia",F3443)),"Wikipedia",IF(ISNUMBER(SEARCH("greenpeace",F3443)),"Greenpeace",IF(ISNUMBER(SEARCH("Polluterwatch",F3443)),"Polluterwatch",IF(F3443="","","Other")))))))</f>
        <v/>
      </c>
      <c r="H3443">
        <f>LEN(B3443)</f>
        <v>20</v>
      </c>
    </row>
    <row r="3444" spans="1:9" ht="15.75" customHeight="1" x14ac:dyDescent="0.2">
      <c r="A3444" s="3" t="s">
        <v>3364</v>
      </c>
      <c r="B3444" s="3" t="s">
        <v>3364</v>
      </c>
      <c r="C3444" s="3" t="s">
        <v>17</v>
      </c>
      <c r="D3444" s="3" t="s">
        <v>17</v>
      </c>
      <c r="F3444" s="3" t="s">
        <v>17</v>
      </c>
      <c r="G3444" s="3" t="str">
        <f>IF(ISNUMBER(SEARCH("Sourcewatch",F3444)),"Sourcewatch",IF(ISNUMBER(SEARCH("desmog",F3444)),"Desmog",IF(ISNUMBER(SEARCH("Exxon",F3444)),"Exxonsecrets",IF(ISNUMBER(SEARCH("wikipedia",F3444)),"Wikipedia",IF(ISNUMBER(SEARCH("greenpeace",F3444)),"Greenpeace",IF(ISNUMBER(SEARCH("Polluterwatch",F3444)),"Polluterwatch",IF(F3444="","","Other")))))))</f>
        <v/>
      </c>
      <c r="H3444">
        <f>LEN(B3444)</f>
        <v>34</v>
      </c>
    </row>
    <row r="3445" spans="1:9" ht="15.75" customHeight="1" x14ac:dyDescent="0.2">
      <c r="A3445" s="3" t="s">
        <v>3365</v>
      </c>
      <c r="B3445" s="3" t="s">
        <v>3365</v>
      </c>
      <c r="C3445" s="3" t="s">
        <v>17</v>
      </c>
      <c r="D3445" s="3" t="s">
        <v>25</v>
      </c>
      <c r="G3445" s="3" t="str">
        <f>IF(ISNUMBER(SEARCH("Sourcewatch",F3445)),"Sourcewatch",IF(ISNUMBER(SEARCH("desmog",F3445)),"Desmog",IF(ISNUMBER(SEARCH("Exxon",F3445)),"Exxonsecrets",IF(ISNUMBER(SEARCH("wikipedia",F3445)),"Wikipedia",IF(ISNUMBER(SEARCH("greenpeace",F3445)),"Greenpeace",IF(ISNUMBER(SEARCH("Polluterwatch",F3445)),"Polluterwatch",IF(F3445="","","Other")))))))</f>
        <v/>
      </c>
      <c r="H3445">
        <f>LEN(B3445)</f>
        <v>35</v>
      </c>
    </row>
    <row r="3446" spans="1:9" ht="15.75" customHeight="1" x14ac:dyDescent="0.2">
      <c r="A3446" s="3" t="s">
        <v>3366</v>
      </c>
      <c r="B3446" s="3" t="s">
        <v>3366</v>
      </c>
      <c r="C3446" s="3" t="s">
        <v>17</v>
      </c>
      <c r="D3446" s="3" t="s">
        <v>17</v>
      </c>
      <c r="F3446" s="3" t="s">
        <v>3367</v>
      </c>
      <c r="G3446" s="3" t="str">
        <f>IF(ISNUMBER(SEARCH("Sourcewatch",F3446)),"Sourcewatch",IF(ISNUMBER(SEARCH("desmog",F3446)),"Desmog",IF(ISNUMBER(SEARCH("Exxon",F3446)),"Exxonsecrets",IF(ISNUMBER(SEARCH("wikipedia",F3446)),"Wikipedia",IF(ISNUMBER(SEARCH("greenpeace",F3446)),"Greenpeace",IF(ISNUMBER(SEARCH("Polluterwatch",F3446)),"Polluterwatch",IF(F3446="","","Other")))))))</f>
        <v>Desmog</v>
      </c>
      <c r="H3446">
        <f>LEN(B3446)</f>
        <v>41</v>
      </c>
    </row>
    <row r="3447" spans="1:9" ht="15.75" customHeight="1" x14ac:dyDescent="0.2">
      <c r="A3447" s="11" t="s">
        <v>4413</v>
      </c>
      <c r="B3447" s="11" t="s">
        <v>4413</v>
      </c>
      <c r="C3447" t="s">
        <v>17</v>
      </c>
      <c r="D3447" t="s">
        <v>25</v>
      </c>
      <c r="H3447">
        <f>LEN(B3447)</f>
        <v>27</v>
      </c>
      <c r="I3447" s="17" t="s">
        <v>25</v>
      </c>
    </row>
    <row r="3448" spans="1:9" ht="15.75" customHeight="1" x14ac:dyDescent="0.2">
      <c r="A3448" s="3" t="s">
        <v>3368</v>
      </c>
      <c r="B3448" s="3" t="s">
        <v>3368</v>
      </c>
      <c r="C3448" s="3" t="s">
        <v>17</v>
      </c>
      <c r="D3448" s="3" t="s">
        <v>25</v>
      </c>
      <c r="G3448" s="3" t="str">
        <f>IF(ISNUMBER(SEARCH("Sourcewatch",F3448)),"Sourcewatch",IF(ISNUMBER(SEARCH("desmog",F3448)),"Desmog",IF(ISNUMBER(SEARCH("Exxon",F3448)),"Exxonsecrets",IF(ISNUMBER(SEARCH("wikipedia",F3448)),"Wikipedia",IF(ISNUMBER(SEARCH("greenpeace",F3448)),"Greenpeace",IF(ISNUMBER(SEARCH("Polluterwatch",F3448)),"Polluterwatch",IF(F3448="","","Other")))))))</f>
        <v/>
      </c>
      <c r="H3448">
        <f>LEN(B3448)</f>
        <v>28</v>
      </c>
    </row>
    <row r="3449" spans="1:9" ht="15.75" customHeight="1" x14ac:dyDescent="0.2">
      <c r="A3449" s="3" t="s">
        <v>3369</v>
      </c>
      <c r="B3449" s="3" t="s">
        <v>3368</v>
      </c>
      <c r="C3449" s="3" t="s">
        <v>17</v>
      </c>
      <c r="D3449" s="3" t="s">
        <v>25</v>
      </c>
      <c r="G3449" s="3" t="str">
        <f>IF(ISNUMBER(SEARCH("Sourcewatch",F3449)),"Sourcewatch",IF(ISNUMBER(SEARCH("desmog",F3449)),"Desmog",IF(ISNUMBER(SEARCH("Exxon",F3449)),"Exxonsecrets",IF(ISNUMBER(SEARCH("wikipedia",F3449)),"Wikipedia",IF(ISNUMBER(SEARCH("greenpeace",F3449)),"Greenpeace",IF(ISNUMBER(SEARCH("Polluterwatch",F3449)),"Polluterwatch",IF(F3449="","","Other")))))))</f>
        <v/>
      </c>
      <c r="H3449">
        <f>LEN(B3449)</f>
        <v>28</v>
      </c>
    </row>
    <row r="3450" spans="1:9" ht="15.75" customHeight="1" x14ac:dyDescent="0.2">
      <c r="A3450" s="3" t="s">
        <v>3370</v>
      </c>
      <c r="B3450" s="3" t="s">
        <v>3368</v>
      </c>
      <c r="C3450" s="3" t="s">
        <v>17</v>
      </c>
      <c r="D3450" s="3" t="s">
        <v>25</v>
      </c>
      <c r="G3450" s="3" t="str">
        <f>IF(ISNUMBER(SEARCH("Sourcewatch",F3450)),"Sourcewatch",IF(ISNUMBER(SEARCH("desmog",F3450)),"Desmog",IF(ISNUMBER(SEARCH("Exxon",F3450)),"Exxonsecrets",IF(ISNUMBER(SEARCH("wikipedia",F3450)),"Wikipedia",IF(ISNUMBER(SEARCH("greenpeace",F3450)),"Greenpeace",IF(ISNUMBER(SEARCH("Polluterwatch",F3450)),"Polluterwatch",IF(F3450="","","Other")))))))</f>
        <v/>
      </c>
      <c r="H3450">
        <f>LEN(B3450)</f>
        <v>28</v>
      </c>
    </row>
    <row r="3451" spans="1:9" ht="15.75" customHeight="1" x14ac:dyDescent="0.2">
      <c r="A3451" s="3" t="s">
        <v>3569</v>
      </c>
      <c r="B3451" s="3" t="s">
        <v>3368</v>
      </c>
      <c r="C3451" s="3" t="s">
        <v>17</v>
      </c>
      <c r="D3451" s="3" t="s">
        <v>25</v>
      </c>
      <c r="G3451" s="3" t="str">
        <f>IF(ISNUMBER(SEARCH("Sourcewatch",F3451)),"Sourcewatch",IF(ISNUMBER(SEARCH("desmog",F3451)),"Desmog",IF(ISNUMBER(SEARCH("Exxon",F3451)),"Exxonsecrets",IF(ISNUMBER(SEARCH("wikipedia",F3451)),"Wikipedia",IF(ISNUMBER(SEARCH("greenpeace",F3451)),"Greenpeace",IF(ISNUMBER(SEARCH("Polluterwatch",F3451)),"Polluterwatch",IF(F3451="","","Other")))))))</f>
        <v/>
      </c>
      <c r="H3451">
        <f>LEN(B3451)</f>
        <v>28</v>
      </c>
    </row>
    <row r="3452" spans="1:9" ht="15.75" customHeight="1" x14ac:dyDescent="0.2">
      <c r="A3452" s="3" t="s">
        <v>3371</v>
      </c>
      <c r="B3452" s="3" t="s">
        <v>3371</v>
      </c>
      <c r="C3452" s="3" t="s">
        <v>17</v>
      </c>
      <c r="D3452" s="3" t="s">
        <v>25</v>
      </c>
      <c r="G3452" s="3" t="str">
        <f>IF(ISNUMBER(SEARCH("Sourcewatch",F3452)),"Sourcewatch",IF(ISNUMBER(SEARCH("desmog",F3452)),"Desmog",IF(ISNUMBER(SEARCH("Exxon",F3452)),"Exxonsecrets",IF(ISNUMBER(SEARCH("wikipedia",F3452)),"Wikipedia",IF(ISNUMBER(SEARCH("greenpeace",F3452)),"Greenpeace",IF(ISNUMBER(SEARCH("Polluterwatch",F3452)),"Polluterwatch",IF(F3452="","","Other")))))))</f>
        <v/>
      </c>
      <c r="H3452">
        <f>LEN(B3452)</f>
        <v>29</v>
      </c>
    </row>
    <row r="3453" spans="1:9" ht="15.75" customHeight="1" x14ac:dyDescent="0.2">
      <c r="A3453" s="3" t="s">
        <v>3372</v>
      </c>
      <c r="B3453" s="3" t="s">
        <v>3372</v>
      </c>
      <c r="C3453" s="3" t="s">
        <v>17</v>
      </c>
      <c r="D3453" s="3" t="s">
        <v>25</v>
      </c>
      <c r="G3453" s="3" t="str">
        <f>IF(ISNUMBER(SEARCH("Sourcewatch",F3453)),"Sourcewatch",IF(ISNUMBER(SEARCH("desmog",F3453)),"Desmog",IF(ISNUMBER(SEARCH("Exxon",F3453)),"Exxonsecrets",IF(ISNUMBER(SEARCH("wikipedia",F3453)),"Wikipedia",IF(ISNUMBER(SEARCH("greenpeace",F3453)),"Greenpeace",IF(ISNUMBER(SEARCH("Polluterwatch",F3453)),"Polluterwatch",IF(F3453="","","Other")))))))</f>
        <v/>
      </c>
      <c r="H3453">
        <f>LEN(B3453)</f>
        <v>33</v>
      </c>
    </row>
    <row r="3454" spans="1:9" ht="15.75" customHeight="1" x14ac:dyDescent="0.2">
      <c r="A3454" s="3" t="s">
        <v>3373</v>
      </c>
      <c r="B3454" s="3" t="s">
        <v>3373</v>
      </c>
      <c r="C3454" s="3" t="s">
        <v>17</v>
      </c>
      <c r="D3454" s="3" t="s">
        <v>25</v>
      </c>
      <c r="G3454" s="3" t="str">
        <f>IF(ISNUMBER(SEARCH("Sourcewatch",F3454)),"Sourcewatch",IF(ISNUMBER(SEARCH("desmog",F3454)),"Desmog",IF(ISNUMBER(SEARCH("Exxon",F3454)),"Exxonsecrets",IF(ISNUMBER(SEARCH("wikipedia",F3454)),"Wikipedia",IF(ISNUMBER(SEARCH("greenpeace",F3454)),"Greenpeace",IF(ISNUMBER(SEARCH("Polluterwatch",F3454)),"Polluterwatch",IF(F3454="","","Other")))))))</f>
        <v/>
      </c>
      <c r="H3454">
        <f>LEN(B3454)</f>
        <v>45</v>
      </c>
    </row>
    <row r="3455" spans="1:9" ht="15.75" customHeight="1" x14ac:dyDescent="0.2">
      <c r="A3455" s="11" t="s">
        <v>4277</v>
      </c>
      <c r="B3455" s="11" t="s">
        <v>4277</v>
      </c>
      <c r="C3455" t="s">
        <v>17</v>
      </c>
      <c r="D3455" t="s">
        <v>25</v>
      </c>
      <c r="H3455">
        <f>LEN(B3455)</f>
        <v>30</v>
      </c>
      <c r="I3455" s="17" t="s">
        <v>25</v>
      </c>
    </row>
    <row r="3456" spans="1:9" ht="15.75" customHeight="1" x14ac:dyDescent="0.2">
      <c r="A3456" s="3" t="s">
        <v>3374</v>
      </c>
      <c r="B3456" s="3" t="s">
        <v>3374</v>
      </c>
      <c r="C3456" s="3" t="s">
        <v>17</v>
      </c>
      <c r="D3456" s="3" t="s">
        <v>25</v>
      </c>
      <c r="G3456" s="3" t="str">
        <f>IF(ISNUMBER(SEARCH("Sourcewatch",F3456)),"Sourcewatch",IF(ISNUMBER(SEARCH("desmog",F3456)),"Desmog",IF(ISNUMBER(SEARCH("Exxon",F3456)),"Exxonsecrets",IF(ISNUMBER(SEARCH("wikipedia",F3456)),"Wikipedia",IF(ISNUMBER(SEARCH("greenpeace",F3456)),"Greenpeace",IF(ISNUMBER(SEARCH("Polluterwatch",F3456)),"Polluterwatch",IF(F3456="","","Other")))))))</f>
        <v/>
      </c>
      <c r="H3456">
        <f>LEN(B3456)</f>
        <v>24</v>
      </c>
    </row>
    <row r="3457" spans="1:9" ht="15.75" customHeight="1" x14ac:dyDescent="0.2">
      <c r="A3457" s="3" t="s">
        <v>3375</v>
      </c>
      <c r="B3457" s="3" t="s">
        <v>3375</v>
      </c>
      <c r="C3457" s="3" t="s">
        <v>17</v>
      </c>
      <c r="D3457" s="3" t="s">
        <v>25</v>
      </c>
      <c r="G3457" s="3" t="str">
        <f>IF(ISNUMBER(SEARCH("Sourcewatch",F3457)),"Sourcewatch",IF(ISNUMBER(SEARCH("desmog",F3457)),"Desmog",IF(ISNUMBER(SEARCH("Exxon",F3457)),"Exxonsecrets",IF(ISNUMBER(SEARCH("wikipedia",F3457)),"Wikipedia",IF(ISNUMBER(SEARCH("greenpeace",F3457)),"Greenpeace",IF(ISNUMBER(SEARCH("Polluterwatch",F3457)),"Polluterwatch",IF(F3457="","","Other")))))))</f>
        <v/>
      </c>
      <c r="H3457">
        <f>LEN(B3457)</f>
        <v>28</v>
      </c>
    </row>
    <row r="3458" spans="1:9" ht="15.75" customHeight="1" x14ac:dyDescent="0.2">
      <c r="A3458" s="3" t="s">
        <v>3376</v>
      </c>
      <c r="B3458" s="3" t="s">
        <v>3376</v>
      </c>
      <c r="C3458" s="3" t="s">
        <v>17</v>
      </c>
      <c r="D3458" s="3" t="s">
        <v>25</v>
      </c>
      <c r="G3458" s="3" t="str">
        <f>IF(ISNUMBER(SEARCH("Sourcewatch",F3458)),"Sourcewatch",IF(ISNUMBER(SEARCH("desmog",F3458)),"Desmog",IF(ISNUMBER(SEARCH("Exxon",F3458)),"Exxonsecrets",IF(ISNUMBER(SEARCH("wikipedia",F3458)),"Wikipedia",IF(ISNUMBER(SEARCH("greenpeace",F3458)),"Greenpeace",IF(ISNUMBER(SEARCH("Polluterwatch",F3458)),"Polluterwatch",IF(F3458="","","Other")))))))</f>
        <v/>
      </c>
      <c r="H3458">
        <f>LEN(B3458)</f>
        <v>28</v>
      </c>
    </row>
    <row r="3459" spans="1:9" ht="15.75" customHeight="1" x14ac:dyDescent="0.2">
      <c r="A3459" s="3" t="s">
        <v>3377</v>
      </c>
      <c r="B3459" s="3" t="s">
        <v>3377</v>
      </c>
      <c r="C3459" s="3" t="s">
        <v>17</v>
      </c>
      <c r="D3459" s="3" t="s">
        <v>25</v>
      </c>
      <c r="G3459" s="3" t="str">
        <f>IF(ISNUMBER(SEARCH("Sourcewatch",F3459)),"Sourcewatch",IF(ISNUMBER(SEARCH("desmog",F3459)),"Desmog",IF(ISNUMBER(SEARCH("Exxon",F3459)),"Exxonsecrets",IF(ISNUMBER(SEARCH("wikipedia",F3459)),"Wikipedia",IF(ISNUMBER(SEARCH("greenpeace",F3459)),"Greenpeace",IF(ISNUMBER(SEARCH("Polluterwatch",F3459)),"Polluterwatch",IF(F3459="","","Other")))))))</f>
        <v/>
      </c>
      <c r="H3459">
        <f>LEN(B3459)</f>
        <v>23</v>
      </c>
    </row>
    <row r="3460" spans="1:9" ht="15.75" customHeight="1" x14ac:dyDescent="0.2">
      <c r="A3460" s="3" t="s">
        <v>3378</v>
      </c>
      <c r="B3460" s="3" t="s">
        <v>3378</v>
      </c>
      <c r="C3460" s="3" t="s">
        <v>25</v>
      </c>
      <c r="D3460" s="3" t="s">
        <v>17</v>
      </c>
      <c r="F3460" s="3" t="s">
        <v>17</v>
      </c>
      <c r="G3460" s="3" t="str">
        <f>IF(ISNUMBER(SEARCH("Sourcewatch",F3460)),"Sourcewatch",IF(ISNUMBER(SEARCH("desmog",F3460)),"Desmog",IF(ISNUMBER(SEARCH("Exxon",F3460)),"Exxonsecrets",IF(ISNUMBER(SEARCH("wikipedia",F3460)),"Wikipedia",IF(ISNUMBER(SEARCH("greenpeace",F3460)),"Greenpeace",IF(ISNUMBER(SEARCH("Polluterwatch",F3460)),"Polluterwatch",IF(F3460="","","Other")))))))</f>
        <v/>
      </c>
      <c r="H3460">
        <f>LEN(B3460)</f>
        <v>5</v>
      </c>
    </row>
    <row r="3461" spans="1:9" ht="15.75" customHeight="1" x14ac:dyDescent="0.2">
      <c r="A3461" s="3" t="s">
        <v>3379</v>
      </c>
      <c r="B3461" s="3" t="s">
        <v>3379</v>
      </c>
      <c r="D3461" s="3" t="s">
        <v>17</v>
      </c>
      <c r="F3461" s="3" t="s">
        <v>3380</v>
      </c>
      <c r="G3461" s="3" t="str">
        <f>IF(ISNUMBER(SEARCH("Sourcewatch",F3461)),"Sourcewatch",IF(ISNUMBER(SEARCH("desmog",F3461)),"Desmog",IF(ISNUMBER(SEARCH("Exxon",F3461)),"Exxonsecrets",IF(ISNUMBER(SEARCH("wikipedia",F3461)),"Wikipedia",IF(ISNUMBER(SEARCH("greenpeace",F3461)),"Greenpeace",IF(ISNUMBER(SEARCH("Polluterwatch",F3461)),"Polluterwatch",IF(F3461="","","Other")))))))</f>
        <v>Sourcewatch</v>
      </c>
      <c r="H3461">
        <f>LEN(B3461)</f>
        <v>13</v>
      </c>
    </row>
    <row r="3462" spans="1:9" ht="15.75" customHeight="1" x14ac:dyDescent="0.2">
      <c r="A3462" s="11" t="s">
        <v>4519</v>
      </c>
      <c r="B3462" s="11" t="s">
        <v>4519</v>
      </c>
      <c r="C3462" t="s">
        <v>25</v>
      </c>
      <c r="D3462" t="s">
        <v>17</v>
      </c>
      <c r="G3462" s="3" t="str">
        <f>IF(ISNUMBER(SEARCH("Sourcewatch",F3462)),"Sourcewatch",IF(ISNUMBER(SEARCH("desmog",F3462)),"Desmog",IF(ISNUMBER(SEARCH("Exxon",F3462)),"Exxonsecrets",IF(ISNUMBER(SEARCH("wikipedia",F3462)),"Wikipedia",IF(ISNUMBER(SEARCH("greenpeace",F3462)),"Greenpeace",IF(ISNUMBER(SEARCH("Polluterwatch",F3462)),"Polluterwatch",IF(F3462="","","Other")))))))</f>
        <v/>
      </c>
      <c r="H3462">
        <f>LEN(B3462)</f>
        <v>10</v>
      </c>
      <c r="I3462" s="17" t="s">
        <v>25</v>
      </c>
    </row>
    <row r="3463" spans="1:9" ht="15.75" customHeight="1" x14ac:dyDescent="0.2">
      <c r="A3463" s="3" t="s">
        <v>3381</v>
      </c>
      <c r="B3463" s="3" t="s">
        <v>3381</v>
      </c>
      <c r="C3463" s="3" t="s">
        <v>25</v>
      </c>
      <c r="D3463" s="3" t="s">
        <v>17</v>
      </c>
      <c r="F3463" s="3" t="s">
        <v>17</v>
      </c>
      <c r="G3463" s="3" t="str">
        <f>IF(ISNUMBER(SEARCH("Sourcewatch",F3463)),"Sourcewatch",IF(ISNUMBER(SEARCH("desmog",F3463)),"Desmog",IF(ISNUMBER(SEARCH("Exxon",F3463)),"Exxonsecrets",IF(ISNUMBER(SEARCH("wikipedia",F3463)),"Wikipedia",IF(ISNUMBER(SEARCH("greenpeace",F3463)),"Greenpeace",IF(ISNUMBER(SEARCH("Polluterwatch",F3463)),"Polluterwatch",IF(F3463="","","Other")))))))</f>
        <v/>
      </c>
      <c r="H3463">
        <f>LEN(B3463)</f>
        <v>14</v>
      </c>
    </row>
    <row r="3464" spans="1:9" ht="15.75" customHeight="1" x14ac:dyDescent="0.2">
      <c r="A3464" s="3" t="s">
        <v>3382</v>
      </c>
      <c r="B3464" s="3" t="s">
        <v>3382</v>
      </c>
      <c r="C3464" s="3" t="s">
        <v>25</v>
      </c>
      <c r="D3464" s="3" t="s">
        <v>17</v>
      </c>
      <c r="F3464" s="3" t="s">
        <v>17</v>
      </c>
      <c r="G3464" s="3" t="str">
        <f>IF(ISNUMBER(SEARCH("Sourcewatch",F3464)),"Sourcewatch",IF(ISNUMBER(SEARCH("desmog",F3464)),"Desmog",IF(ISNUMBER(SEARCH("Exxon",F3464)),"Exxonsecrets",IF(ISNUMBER(SEARCH("wikipedia",F3464)),"Wikipedia",IF(ISNUMBER(SEARCH("greenpeace",F3464)),"Greenpeace",IF(ISNUMBER(SEARCH("Polluterwatch",F3464)),"Polluterwatch",IF(F3464="","","Other")))))))</f>
        <v/>
      </c>
      <c r="H3464">
        <f>LEN(B3464)</f>
        <v>17</v>
      </c>
    </row>
    <row r="3465" spans="1:9" ht="15.75" customHeight="1" x14ac:dyDescent="0.2">
      <c r="A3465" s="3" t="s">
        <v>3383</v>
      </c>
      <c r="B3465" s="3" t="s">
        <v>3383</v>
      </c>
      <c r="C3465" s="3" t="s">
        <v>17</v>
      </c>
      <c r="D3465" s="3" t="s">
        <v>17</v>
      </c>
      <c r="F3465" s="3" t="s">
        <v>3384</v>
      </c>
      <c r="G3465" s="3" t="str">
        <f>IF(ISNUMBER(SEARCH("Sourcewatch",F3465)),"Sourcewatch",IF(ISNUMBER(SEARCH("desmog",F3465)),"Desmog",IF(ISNUMBER(SEARCH("Exxon",F3465)),"Exxonsecrets",IF(ISNUMBER(SEARCH("wikipedia",F3465)),"Wikipedia",IF(ISNUMBER(SEARCH("greenpeace",F3465)),"Greenpeace",IF(ISNUMBER(SEARCH("Polluterwatch",F3465)),"Polluterwatch",IF(F3465="","","Other")))))))</f>
        <v>Sourcewatch</v>
      </c>
      <c r="H3465">
        <f>LEN(B3465)</f>
        <v>9</v>
      </c>
    </row>
    <row r="3466" spans="1:9" ht="15.75" customHeight="1" x14ac:dyDescent="0.2">
      <c r="A3466" s="3" t="s">
        <v>3385</v>
      </c>
      <c r="B3466" s="3" t="s">
        <v>3385</v>
      </c>
      <c r="C3466" s="3" t="s">
        <v>25</v>
      </c>
      <c r="D3466" s="3" t="s">
        <v>17</v>
      </c>
      <c r="F3466" s="3" t="s">
        <v>17</v>
      </c>
      <c r="G3466" s="3" t="str">
        <f>IF(ISNUMBER(SEARCH("Sourcewatch",F3466)),"Sourcewatch",IF(ISNUMBER(SEARCH("desmog",F3466)),"Desmog",IF(ISNUMBER(SEARCH("Exxon",F3466)),"Exxonsecrets",IF(ISNUMBER(SEARCH("wikipedia",F3466)),"Wikipedia",IF(ISNUMBER(SEARCH("greenpeace",F3466)),"Greenpeace",IF(ISNUMBER(SEARCH("Polluterwatch",F3466)),"Polluterwatch",IF(F3466="","","Other")))))))</f>
        <v/>
      </c>
      <c r="H3466">
        <f>LEN(B3466)</f>
        <v>15</v>
      </c>
    </row>
    <row r="3467" spans="1:9" ht="15.75" customHeight="1" x14ac:dyDescent="0.2">
      <c r="A3467" s="3" t="s">
        <v>3386</v>
      </c>
      <c r="B3467" s="3" t="s">
        <v>3386</v>
      </c>
      <c r="C3467" s="3" t="s">
        <v>25</v>
      </c>
      <c r="D3467" s="3" t="s">
        <v>17</v>
      </c>
      <c r="F3467" s="3" t="s">
        <v>17</v>
      </c>
      <c r="G3467" s="3" t="str">
        <f>IF(ISNUMBER(SEARCH("Sourcewatch",F3467)),"Sourcewatch",IF(ISNUMBER(SEARCH("desmog",F3467)),"Desmog",IF(ISNUMBER(SEARCH("Exxon",F3467)),"Exxonsecrets",IF(ISNUMBER(SEARCH("wikipedia",F3467)),"Wikipedia",IF(ISNUMBER(SEARCH("greenpeace",F3467)),"Greenpeace",IF(ISNUMBER(SEARCH("Polluterwatch",F3467)),"Polluterwatch",IF(F3467="","","Other")))))))</f>
        <v/>
      </c>
      <c r="H3467">
        <f>LEN(B3467)</f>
        <v>16</v>
      </c>
    </row>
    <row r="3468" spans="1:9" ht="15.75" customHeight="1" x14ac:dyDescent="0.2">
      <c r="A3468" s="3" t="s">
        <v>3387</v>
      </c>
      <c r="B3468" s="3" t="s">
        <v>3387</v>
      </c>
      <c r="C3468" s="3" t="s">
        <v>25</v>
      </c>
      <c r="D3468" s="3" t="s">
        <v>17</v>
      </c>
      <c r="F3468" s="3" t="s">
        <v>17</v>
      </c>
      <c r="G3468" s="3" t="str">
        <f>IF(ISNUMBER(SEARCH("Sourcewatch",F3468)),"Sourcewatch",IF(ISNUMBER(SEARCH("desmog",F3468)),"Desmog",IF(ISNUMBER(SEARCH("Exxon",F3468)),"Exxonsecrets",IF(ISNUMBER(SEARCH("wikipedia",F3468)),"Wikipedia",IF(ISNUMBER(SEARCH("greenpeace",F3468)),"Greenpeace",IF(ISNUMBER(SEARCH("Polluterwatch",F3468)),"Polluterwatch",IF(F3468="","","Other")))))))</f>
        <v/>
      </c>
      <c r="H3468">
        <f>LEN(B3468)</f>
        <v>12</v>
      </c>
    </row>
    <row r="3469" spans="1:9" ht="15.75" customHeight="1" x14ac:dyDescent="0.2">
      <c r="A3469" s="3" t="s">
        <v>3388</v>
      </c>
      <c r="B3469" s="3" t="s">
        <v>3388</v>
      </c>
      <c r="C3469" s="3" t="s">
        <v>25</v>
      </c>
      <c r="D3469" s="3" t="s">
        <v>17</v>
      </c>
      <c r="F3469" s="3" t="s">
        <v>17</v>
      </c>
      <c r="G3469" s="3" t="str">
        <f>IF(ISNUMBER(SEARCH("Sourcewatch",F3469)),"Sourcewatch",IF(ISNUMBER(SEARCH("desmog",F3469)),"Desmog",IF(ISNUMBER(SEARCH("Exxon",F3469)),"Exxonsecrets",IF(ISNUMBER(SEARCH("wikipedia",F3469)),"Wikipedia",IF(ISNUMBER(SEARCH("greenpeace",F3469)),"Greenpeace",IF(ISNUMBER(SEARCH("Polluterwatch",F3469)),"Polluterwatch",IF(F3469="","","Other")))))))</f>
        <v/>
      </c>
      <c r="H3469">
        <f>LEN(B3469)</f>
        <v>16</v>
      </c>
    </row>
    <row r="3470" spans="1:9" ht="15.75" customHeight="1" x14ac:dyDescent="0.2">
      <c r="A3470" s="3" t="s">
        <v>3389</v>
      </c>
      <c r="B3470" s="3" t="s">
        <v>3389</v>
      </c>
      <c r="C3470" s="3" t="s">
        <v>25</v>
      </c>
      <c r="D3470" s="3" t="s">
        <v>17</v>
      </c>
      <c r="F3470" s="3" t="s">
        <v>17</v>
      </c>
      <c r="G3470" s="3" t="str">
        <f>IF(ISNUMBER(SEARCH("Sourcewatch",F3470)),"Sourcewatch",IF(ISNUMBER(SEARCH("desmog",F3470)),"Desmog",IF(ISNUMBER(SEARCH("Exxon",F3470)),"Exxonsecrets",IF(ISNUMBER(SEARCH("wikipedia",F3470)),"Wikipedia",IF(ISNUMBER(SEARCH("greenpeace",F3470)),"Greenpeace",IF(ISNUMBER(SEARCH("Polluterwatch",F3470)),"Polluterwatch",IF(F3470="","","Other")))))))</f>
        <v/>
      </c>
      <c r="H3470">
        <f>LEN(B3470)</f>
        <v>11</v>
      </c>
    </row>
    <row r="3471" spans="1:9" ht="15.75" customHeight="1" x14ac:dyDescent="0.2">
      <c r="A3471" s="3" t="s">
        <v>3390</v>
      </c>
      <c r="B3471" s="3" t="s">
        <v>3390</v>
      </c>
      <c r="C3471" s="3" t="s">
        <v>25</v>
      </c>
      <c r="D3471" s="3" t="s">
        <v>17</v>
      </c>
      <c r="F3471" s="3" t="s">
        <v>17</v>
      </c>
      <c r="G3471" s="3" t="str">
        <f>IF(ISNUMBER(SEARCH("Sourcewatch",F3471)),"Sourcewatch",IF(ISNUMBER(SEARCH("desmog",F3471)),"Desmog",IF(ISNUMBER(SEARCH("Exxon",F3471)),"Exxonsecrets",IF(ISNUMBER(SEARCH("wikipedia",F3471)),"Wikipedia",IF(ISNUMBER(SEARCH("greenpeace",F3471)),"Greenpeace",IF(ISNUMBER(SEARCH("Polluterwatch",F3471)),"Polluterwatch",IF(F3471="","","Other")))))))</f>
        <v/>
      </c>
      <c r="H3471">
        <f>LEN(B3471)</f>
        <v>8</v>
      </c>
    </row>
    <row r="3472" spans="1:9" ht="15.75" customHeight="1" x14ac:dyDescent="0.2">
      <c r="A3472" s="3" t="s">
        <v>3391</v>
      </c>
      <c r="B3472" s="3" t="s">
        <v>3391</v>
      </c>
      <c r="C3472" s="3" t="s">
        <v>25</v>
      </c>
      <c r="D3472" s="3" t="s">
        <v>17</v>
      </c>
      <c r="F3472" s="3" t="s">
        <v>17</v>
      </c>
      <c r="G3472" s="3" t="str">
        <f>IF(ISNUMBER(SEARCH("Sourcewatch",F3472)),"Sourcewatch",IF(ISNUMBER(SEARCH("desmog",F3472)),"Desmog",IF(ISNUMBER(SEARCH("Exxon",F3472)),"Exxonsecrets",IF(ISNUMBER(SEARCH("wikipedia",F3472)),"Wikipedia",IF(ISNUMBER(SEARCH("greenpeace",F3472)),"Greenpeace",IF(ISNUMBER(SEARCH("Polluterwatch",F3472)),"Polluterwatch",IF(F3472="","","Other")))))))</f>
        <v/>
      </c>
      <c r="H3472">
        <f>LEN(B3472)</f>
        <v>9</v>
      </c>
    </row>
    <row r="3473" spans="1:9" ht="15.75" customHeight="1" x14ac:dyDescent="0.2">
      <c r="A3473" s="3" t="s">
        <v>3392</v>
      </c>
      <c r="B3473" s="3" t="s">
        <v>3392</v>
      </c>
      <c r="C3473" s="3" t="s">
        <v>25</v>
      </c>
      <c r="D3473" s="3" t="s">
        <v>17</v>
      </c>
      <c r="F3473" s="3" t="s">
        <v>17</v>
      </c>
      <c r="G3473" s="3" t="str">
        <f>IF(ISNUMBER(SEARCH("Sourcewatch",F3473)),"Sourcewatch",IF(ISNUMBER(SEARCH("desmog",F3473)),"Desmog",IF(ISNUMBER(SEARCH("Exxon",F3473)),"Exxonsecrets",IF(ISNUMBER(SEARCH("wikipedia",F3473)),"Wikipedia",IF(ISNUMBER(SEARCH("greenpeace",F3473)),"Greenpeace",IF(ISNUMBER(SEARCH("Polluterwatch",F3473)),"Polluterwatch",IF(F3473="","","Other")))))))</f>
        <v/>
      </c>
      <c r="H3473">
        <f>LEN(B3473)</f>
        <v>21</v>
      </c>
    </row>
    <row r="3474" spans="1:9" ht="15.75" customHeight="1" x14ac:dyDescent="0.2">
      <c r="A3474" s="3" t="s">
        <v>3393</v>
      </c>
      <c r="B3474" s="3" t="s">
        <v>3393</v>
      </c>
      <c r="C3474" s="3" t="s">
        <v>25</v>
      </c>
      <c r="D3474" s="3" t="s">
        <v>17</v>
      </c>
      <c r="F3474" s="3" t="s">
        <v>17</v>
      </c>
      <c r="G3474" s="3" t="str">
        <f>IF(ISNUMBER(SEARCH("Sourcewatch",F3474)),"Sourcewatch",IF(ISNUMBER(SEARCH("desmog",F3474)),"Desmog",IF(ISNUMBER(SEARCH("Exxon",F3474)),"Exxonsecrets",IF(ISNUMBER(SEARCH("wikipedia",F3474)),"Wikipedia",IF(ISNUMBER(SEARCH("greenpeace",F3474)),"Greenpeace",IF(ISNUMBER(SEARCH("Polluterwatch",F3474)),"Polluterwatch",IF(F3474="","","Other")))))))</f>
        <v/>
      </c>
      <c r="H3474">
        <f>LEN(B3474)</f>
        <v>8</v>
      </c>
    </row>
    <row r="3475" spans="1:9" ht="15.75" customHeight="1" x14ac:dyDescent="0.2">
      <c r="A3475" s="3" t="s">
        <v>3394</v>
      </c>
      <c r="B3475" s="3" t="s">
        <v>3394</v>
      </c>
      <c r="C3475" s="3" t="s">
        <v>17</v>
      </c>
      <c r="D3475" s="3" t="s">
        <v>25</v>
      </c>
      <c r="G3475" s="3" t="str">
        <f>IF(ISNUMBER(SEARCH("Sourcewatch",F3475)),"Sourcewatch",IF(ISNUMBER(SEARCH("desmog",F3475)),"Desmog",IF(ISNUMBER(SEARCH("Exxon",F3475)),"Exxonsecrets",IF(ISNUMBER(SEARCH("wikipedia",F3475)),"Wikipedia",IF(ISNUMBER(SEARCH("greenpeace",F3475)),"Greenpeace",IF(ISNUMBER(SEARCH("Polluterwatch",F3475)),"Polluterwatch",IF(F3475="","","Other")))))))</f>
        <v/>
      </c>
      <c r="H3475">
        <f>LEN(B3475)</f>
        <v>21</v>
      </c>
    </row>
    <row r="3476" spans="1:9" ht="15.75" customHeight="1" x14ac:dyDescent="0.2">
      <c r="A3476" s="3" t="s">
        <v>3395</v>
      </c>
      <c r="B3476" s="3" t="s">
        <v>3395</v>
      </c>
      <c r="C3476" s="3" t="s">
        <v>17</v>
      </c>
      <c r="D3476" s="3" t="s">
        <v>25</v>
      </c>
      <c r="G3476" s="3" t="str">
        <f>IF(ISNUMBER(SEARCH("Sourcewatch",F3476)),"Sourcewatch",IF(ISNUMBER(SEARCH("desmog",F3476)),"Desmog",IF(ISNUMBER(SEARCH("Exxon",F3476)),"Exxonsecrets",IF(ISNUMBER(SEARCH("wikipedia",F3476)),"Wikipedia",IF(ISNUMBER(SEARCH("greenpeace",F3476)),"Greenpeace",IF(ISNUMBER(SEARCH("Polluterwatch",F3476)),"Polluterwatch",IF(F3476="","","Other")))))))</f>
        <v/>
      </c>
      <c r="H3476">
        <f>LEN(B3476)</f>
        <v>17</v>
      </c>
    </row>
    <row r="3477" spans="1:9" ht="15.75" customHeight="1" x14ac:dyDescent="0.2">
      <c r="A3477" s="3" t="s">
        <v>3396</v>
      </c>
      <c r="B3477" s="3" t="s">
        <v>3396</v>
      </c>
      <c r="C3477" s="3" t="s">
        <v>17</v>
      </c>
      <c r="D3477" s="3" t="s">
        <v>25</v>
      </c>
      <c r="G3477" s="3" t="str">
        <f>IF(ISNUMBER(SEARCH("Sourcewatch",F3477)),"Sourcewatch",IF(ISNUMBER(SEARCH("desmog",F3477)),"Desmog",IF(ISNUMBER(SEARCH("Exxon",F3477)),"Exxonsecrets",IF(ISNUMBER(SEARCH("wikipedia",F3477)),"Wikipedia",IF(ISNUMBER(SEARCH("greenpeace",F3477)),"Greenpeace",IF(ISNUMBER(SEARCH("Polluterwatch",F3477)),"Polluterwatch",IF(F3477="","","Other")))))))</f>
        <v/>
      </c>
      <c r="H3477">
        <f>LEN(B3477)</f>
        <v>25</v>
      </c>
    </row>
    <row r="3478" spans="1:9" ht="15.75" customHeight="1" x14ac:dyDescent="0.2">
      <c r="A3478" s="3" t="s">
        <v>3397</v>
      </c>
      <c r="B3478" s="3" t="s">
        <v>3397</v>
      </c>
      <c r="C3478" s="3" t="s">
        <v>17</v>
      </c>
      <c r="D3478" s="3" t="s">
        <v>25</v>
      </c>
      <c r="G3478" s="3" t="str">
        <f>IF(ISNUMBER(SEARCH("Sourcewatch",F3478)),"Sourcewatch",IF(ISNUMBER(SEARCH("desmog",F3478)),"Desmog",IF(ISNUMBER(SEARCH("Exxon",F3478)),"Exxonsecrets",IF(ISNUMBER(SEARCH("wikipedia",F3478)),"Wikipedia",IF(ISNUMBER(SEARCH("greenpeace",F3478)),"Greenpeace",IF(ISNUMBER(SEARCH("Polluterwatch",F3478)),"Polluterwatch",IF(F3478="","","Other")))))))</f>
        <v/>
      </c>
      <c r="H3478">
        <f>LEN(B3478)</f>
        <v>25</v>
      </c>
    </row>
    <row r="3479" spans="1:9" ht="15.75" customHeight="1" x14ac:dyDescent="0.2">
      <c r="A3479" s="3" t="s">
        <v>3398</v>
      </c>
      <c r="B3479" s="3" t="s">
        <v>3397</v>
      </c>
      <c r="C3479" s="3" t="s">
        <v>17</v>
      </c>
      <c r="D3479" s="3" t="s">
        <v>25</v>
      </c>
      <c r="G3479" s="3" t="str">
        <f>IF(ISNUMBER(SEARCH("Sourcewatch",F3479)),"Sourcewatch",IF(ISNUMBER(SEARCH("desmog",F3479)),"Desmog",IF(ISNUMBER(SEARCH("Exxon",F3479)),"Exxonsecrets",IF(ISNUMBER(SEARCH("wikipedia",F3479)),"Wikipedia",IF(ISNUMBER(SEARCH("greenpeace",F3479)),"Greenpeace",IF(ISNUMBER(SEARCH("Polluterwatch",F3479)),"Polluterwatch",IF(F3479="","","Other")))))))</f>
        <v/>
      </c>
      <c r="H3479">
        <f>LEN(B3479)</f>
        <v>25</v>
      </c>
    </row>
    <row r="3480" spans="1:9" ht="15.75" customHeight="1" x14ac:dyDescent="0.2">
      <c r="A3480" s="3" t="s">
        <v>3399</v>
      </c>
      <c r="B3480" s="3" t="s">
        <v>3399</v>
      </c>
      <c r="C3480" s="3" t="s">
        <v>17</v>
      </c>
      <c r="D3480" s="3" t="s">
        <v>25</v>
      </c>
      <c r="G3480" s="3" t="str">
        <f>IF(ISNUMBER(SEARCH("Sourcewatch",F3480)),"Sourcewatch",IF(ISNUMBER(SEARCH("desmog",F3480)),"Desmog",IF(ISNUMBER(SEARCH("Exxon",F3480)),"Exxonsecrets",IF(ISNUMBER(SEARCH("wikipedia",F3480)),"Wikipedia",IF(ISNUMBER(SEARCH("greenpeace",F3480)),"Greenpeace",IF(ISNUMBER(SEARCH("Polluterwatch",F3480)),"Polluterwatch",IF(F3480="","","Other")))))))</f>
        <v/>
      </c>
      <c r="H3480">
        <f>LEN(B3480)</f>
        <v>21</v>
      </c>
    </row>
    <row r="3481" spans="1:9" ht="15.75" customHeight="1" x14ac:dyDescent="0.2">
      <c r="A3481" s="3" t="s">
        <v>3400</v>
      </c>
      <c r="B3481" s="3" t="s">
        <v>3400</v>
      </c>
      <c r="C3481" s="3" t="s">
        <v>17</v>
      </c>
      <c r="D3481" s="3" t="s">
        <v>25</v>
      </c>
      <c r="G3481" s="3" t="str">
        <f>IF(ISNUMBER(SEARCH("Sourcewatch",F3481)),"Sourcewatch",IF(ISNUMBER(SEARCH("desmog",F3481)),"Desmog",IF(ISNUMBER(SEARCH("Exxon",F3481)),"Exxonsecrets",IF(ISNUMBER(SEARCH("wikipedia",F3481)),"Wikipedia",IF(ISNUMBER(SEARCH("greenpeace",F3481)),"Greenpeace",IF(ISNUMBER(SEARCH("Polluterwatch",F3481)),"Polluterwatch",IF(F3481="","","Other")))))))</f>
        <v/>
      </c>
      <c r="H3481">
        <f>LEN(B3481)</f>
        <v>22</v>
      </c>
    </row>
    <row r="3482" spans="1:9" ht="15.75" customHeight="1" x14ac:dyDescent="0.2">
      <c r="A3482" s="3" t="s">
        <v>3401</v>
      </c>
      <c r="B3482" s="3" t="s">
        <v>3401</v>
      </c>
      <c r="C3482" s="3" t="s">
        <v>17</v>
      </c>
      <c r="D3482" s="3" t="s">
        <v>25</v>
      </c>
      <c r="G3482" s="3" t="str">
        <f>IF(ISNUMBER(SEARCH("Sourcewatch",F3482)),"Sourcewatch",IF(ISNUMBER(SEARCH("desmog",F3482)),"Desmog",IF(ISNUMBER(SEARCH("Exxon",F3482)),"Exxonsecrets",IF(ISNUMBER(SEARCH("wikipedia",F3482)),"Wikipedia",IF(ISNUMBER(SEARCH("greenpeace",F3482)),"Greenpeace",IF(ISNUMBER(SEARCH("Polluterwatch",F3482)),"Polluterwatch",IF(F3482="","","Other")))))))</f>
        <v/>
      </c>
      <c r="H3482">
        <f>LEN(B3482)</f>
        <v>20</v>
      </c>
    </row>
    <row r="3483" spans="1:9" ht="15.75" customHeight="1" x14ac:dyDescent="0.2">
      <c r="A3483" s="3" t="s">
        <v>3402</v>
      </c>
      <c r="B3483" s="3" t="s">
        <v>3402</v>
      </c>
      <c r="C3483" s="3" t="s">
        <v>17</v>
      </c>
      <c r="D3483" s="3" t="s">
        <v>25</v>
      </c>
      <c r="G3483" s="3" t="str">
        <f>IF(ISNUMBER(SEARCH("Sourcewatch",F3483)),"Sourcewatch",IF(ISNUMBER(SEARCH("desmog",F3483)),"Desmog",IF(ISNUMBER(SEARCH("Exxon",F3483)),"Exxonsecrets",IF(ISNUMBER(SEARCH("wikipedia",F3483)),"Wikipedia",IF(ISNUMBER(SEARCH("greenpeace",F3483)),"Greenpeace",IF(ISNUMBER(SEARCH("Polluterwatch",F3483)),"Polluterwatch",IF(F3483="","","Other")))))))</f>
        <v/>
      </c>
      <c r="H3483">
        <f>LEN(B3483)</f>
        <v>22</v>
      </c>
    </row>
    <row r="3484" spans="1:9" ht="15.75" customHeight="1" x14ac:dyDescent="0.2">
      <c r="A3484" s="3" t="s">
        <v>3403</v>
      </c>
      <c r="B3484" s="3" t="s">
        <v>3403</v>
      </c>
      <c r="C3484" s="3" t="s">
        <v>17</v>
      </c>
      <c r="D3484" s="3" t="s">
        <v>25</v>
      </c>
      <c r="G3484" s="3" t="str">
        <f>IF(ISNUMBER(SEARCH("Sourcewatch",F3484)),"Sourcewatch",IF(ISNUMBER(SEARCH("desmog",F3484)),"Desmog",IF(ISNUMBER(SEARCH("Exxon",F3484)),"Exxonsecrets",IF(ISNUMBER(SEARCH("wikipedia",F3484)),"Wikipedia",IF(ISNUMBER(SEARCH("greenpeace",F3484)),"Greenpeace",IF(ISNUMBER(SEARCH("Polluterwatch",F3484)),"Polluterwatch",IF(F3484="","","Other")))))))</f>
        <v/>
      </c>
      <c r="H3484">
        <f>LEN(B3484)</f>
        <v>29</v>
      </c>
    </row>
    <row r="3485" spans="1:9" ht="15.75" customHeight="1" x14ac:dyDescent="0.2">
      <c r="A3485" s="3" t="s">
        <v>3404</v>
      </c>
      <c r="B3485" s="3" t="s">
        <v>3403</v>
      </c>
      <c r="C3485" s="3" t="s">
        <v>17</v>
      </c>
      <c r="D3485" s="3" t="s">
        <v>25</v>
      </c>
      <c r="G3485" s="3" t="str">
        <f>IF(ISNUMBER(SEARCH("Sourcewatch",F3485)),"Sourcewatch",IF(ISNUMBER(SEARCH("desmog",F3485)),"Desmog",IF(ISNUMBER(SEARCH("Exxon",F3485)),"Exxonsecrets",IF(ISNUMBER(SEARCH("wikipedia",F3485)),"Wikipedia",IF(ISNUMBER(SEARCH("greenpeace",F3485)),"Greenpeace",IF(ISNUMBER(SEARCH("Polluterwatch",F3485)),"Polluterwatch",IF(F3485="","","Other")))))))</f>
        <v/>
      </c>
      <c r="H3485">
        <f>LEN(B3485)</f>
        <v>29</v>
      </c>
    </row>
    <row r="3486" spans="1:9" ht="15.75" customHeight="1" x14ac:dyDescent="0.2">
      <c r="A3486" s="11" t="s">
        <v>4432</v>
      </c>
      <c r="B3486" s="11" t="s">
        <v>4432</v>
      </c>
      <c r="C3486" t="s">
        <v>17</v>
      </c>
      <c r="D3486" t="s">
        <v>25</v>
      </c>
      <c r="H3486">
        <f>LEN(B3486)</f>
        <v>20</v>
      </c>
      <c r="I3486" s="17" t="s">
        <v>25</v>
      </c>
    </row>
    <row r="3487" spans="1:9" ht="15.75" customHeight="1" x14ac:dyDescent="0.2">
      <c r="A3487" s="3" t="s">
        <v>3405</v>
      </c>
      <c r="B3487" s="3" t="s">
        <v>3405</v>
      </c>
      <c r="C3487" s="3" t="s">
        <v>17</v>
      </c>
      <c r="D3487" s="3" t="s">
        <v>25</v>
      </c>
      <c r="G3487" s="3" t="str">
        <f>IF(ISNUMBER(SEARCH("Sourcewatch",F3487)),"Sourcewatch",IF(ISNUMBER(SEARCH("desmog",F3487)),"Desmog",IF(ISNUMBER(SEARCH("Exxon",F3487)),"Exxonsecrets",IF(ISNUMBER(SEARCH("wikipedia",F3487)),"Wikipedia",IF(ISNUMBER(SEARCH("greenpeace",F3487)),"Greenpeace",IF(ISNUMBER(SEARCH("Polluterwatch",F3487)),"Polluterwatch",IF(F3487="","","Other")))))))</f>
        <v/>
      </c>
      <c r="H3487">
        <f>LEN(B3487)</f>
        <v>20</v>
      </c>
    </row>
    <row r="3488" spans="1:9" ht="15.75" customHeight="1" x14ac:dyDescent="0.2">
      <c r="A3488" s="3" t="s">
        <v>3406</v>
      </c>
      <c r="B3488" s="3" t="s">
        <v>3407</v>
      </c>
      <c r="C3488" s="3" t="s">
        <v>17</v>
      </c>
      <c r="D3488" s="3" t="s">
        <v>25</v>
      </c>
      <c r="G3488" s="3" t="str">
        <f>IF(ISNUMBER(SEARCH("Sourcewatch",F3488)),"Sourcewatch",IF(ISNUMBER(SEARCH("desmog",F3488)),"Desmog",IF(ISNUMBER(SEARCH("Exxon",F3488)),"Exxonsecrets",IF(ISNUMBER(SEARCH("wikipedia",F3488)),"Wikipedia",IF(ISNUMBER(SEARCH("greenpeace",F3488)),"Greenpeace",IF(ISNUMBER(SEARCH("Polluterwatch",F3488)),"Polluterwatch",IF(F3488="","","Other")))))))</f>
        <v/>
      </c>
      <c r="H3488">
        <f>LEN(B3488)</f>
        <v>18</v>
      </c>
    </row>
    <row r="3489" spans="1:9" ht="15.75" customHeight="1" x14ac:dyDescent="0.2">
      <c r="A3489" s="3" t="s">
        <v>3407</v>
      </c>
      <c r="B3489" s="3" t="s">
        <v>3407</v>
      </c>
      <c r="C3489" s="3" t="s">
        <v>17</v>
      </c>
      <c r="D3489" s="3" t="s">
        <v>25</v>
      </c>
      <c r="G3489" s="3" t="str">
        <f>IF(ISNUMBER(SEARCH("Sourcewatch",F3489)),"Sourcewatch",IF(ISNUMBER(SEARCH("desmog",F3489)),"Desmog",IF(ISNUMBER(SEARCH("Exxon",F3489)),"Exxonsecrets",IF(ISNUMBER(SEARCH("wikipedia",F3489)),"Wikipedia",IF(ISNUMBER(SEARCH("greenpeace",F3489)),"Greenpeace",IF(ISNUMBER(SEARCH("Polluterwatch",F3489)),"Polluterwatch",IF(F3489="","","Other")))))))</f>
        <v/>
      </c>
      <c r="H3489">
        <f>LEN(B3489)</f>
        <v>18</v>
      </c>
    </row>
    <row r="3490" spans="1:9" ht="15.75" customHeight="1" x14ac:dyDescent="0.2">
      <c r="A3490" s="3" t="s">
        <v>3408</v>
      </c>
      <c r="B3490" s="3" t="s">
        <v>3408</v>
      </c>
      <c r="C3490" s="3" t="s">
        <v>25</v>
      </c>
      <c r="D3490" s="3" t="s">
        <v>17</v>
      </c>
      <c r="F3490" s="3" t="s">
        <v>17</v>
      </c>
      <c r="G3490" s="3" t="str">
        <f>IF(ISNUMBER(SEARCH("Sourcewatch",F3490)),"Sourcewatch",IF(ISNUMBER(SEARCH("desmog",F3490)),"Desmog",IF(ISNUMBER(SEARCH("Exxon",F3490)),"Exxonsecrets",IF(ISNUMBER(SEARCH("wikipedia",F3490)),"Wikipedia",IF(ISNUMBER(SEARCH("greenpeace",F3490)),"Greenpeace",IF(ISNUMBER(SEARCH("Polluterwatch",F3490)),"Polluterwatch",IF(F3490="","","Other")))))))</f>
        <v/>
      </c>
      <c r="H3490">
        <f>LEN(B3490)</f>
        <v>11</v>
      </c>
    </row>
    <row r="3491" spans="1:9" ht="15.75" customHeight="1" x14ac:dyDescent="0.2">
      <c r="A3491" s="3" t="s">
        <v>3409</v>
      </c>
      <c r="B3491" s="3" t="s">
        <v>3409</v>
      </c>
      <c r="C3491" s="3" t="s">
        <v>25</v>
      </c>
      <c r="D3491" s="3" t="s">
        <v>17</v>
      </c>
      <c r="F3491" s="3" t="s">
        <v>17</v>
      </c>
      <c r="G3491" s="3" t="str">
        <f>IF(ISNUMBER(SEARCH("Sourcewatch",F3491)),"Sourcewatch",IF(ISNUMBER(SEARCH("desmog",F3491)),"Desmog",IF(ISNUMBER(SEARCH("Exxon",F3491)),"Exxonsecrets",IF(ISNUMBER(SEARCH("wikipedia",F3491)),"Wikipedia",IF(ISNUMBER(SEARCH("greenpeace",F3491)),"Greenpeace",IF(ISNUMBER(SEARCH("Polluterwatch",F3491)),"Polluterwatch",IF(F3491="","","Other")))))))</f>
        <v/>
      </c>
      <c r="H3491">
        <f>LEN(B3491)</f>
        <v>13</v>
      </c>
    </row>
    <row r="3492" spans="1:9" ht="15.75" customHeight="1" x14ac:dyDescent="0.2">
      <c r="A3492" s="11" t="s">
        <v>4475</v>
      </c>
      <c r="B3492" s="11" t="s">
        <v>4475</v>
      </c>
      <c r="C3492" t="s">
        <v>25</v>
      </c>
      <c r="D3492" t="s">
        <v>17</v>
      </c>
      <c r="G3492" s="3" t="str">
        <f>IF(ISNUMBER(SEARCH("Sourcewatch",F3492)),"Sourcewatch",IF(ISNUMBER(SEARCH("desmog",F3492)),"Desmog",IF(ISNUMBER(SEARCH("Exxon",F3492)),"Exxonsecrets",IF(ISNUMBER(SEARCH("wikipedia",F3492)),"Wikipedia",IF(ISNUMBER(SEARCH("greenpeace",F3492)),"Greenpeace",IF(ISNUMBER(SEARCH("Polluterwatch",F3492)),"Polluterwatch",IF(F3492="","","Other")))))))</f>
        <v/>
      </c>
      <c r="H3492">
        <f>LEN(B3492)</f>
        <v>8</v>
      </c>
      <c r="I3492" s="17" t="s">
        <v>25</v>
      </c>
    </row>
    <row r="3493" spans="1:9" ht="15.75" customHeight="1" x14ac:dyDescent="0.2">
      <c r="A3493" s="3" t="s">
        <v>3410</v>
      </c>
      <c r="B3493" s="3" t="s">
        <v>3410</v>
      </c>
      <c r="D3493" s="3" t="s">
        <v>17</v>
      </c>
      <c r="F3493" s="3" t="s">
        <v>17</v>
      </c>
      <c r="G3493" s="3" t="str">
        <f>IF(ISNUMBER(SEARCH("Sourcewatch",F3493)),"Sourcewatch",IF(ISNUMBER(SEARCH("desmog",F3493)),"Desmog",IF(ISNUMBER(SEARCH("Exxon",F3493)),"Exxonsecrets",IF(ISNUMBER(SEARCH("wikipedia",F3493)),"Wikipedia",IF(ISNUMBER(SEARCH("greenpeace",F3493)),"Greenpeace",IF(ISNUMBER(SEARCH("Polluterwatch",F3493)),"Polluterwatch",IF(F3493="","","Other")))))))</f>
        <v/>
      </c>
      <c r="H3493">
        <f>LEN(B3493)</f>
        <v>9</v>
      </c>
    </row>
    <row r="3494" spans="1:9" ht="15.75" customHeight="1" x14ac:dyDescent="0.2">
      <c r="A3494" s="3" t="s">
        <v>3411</v>
      </c>
      <c r="B3494" s="3" t="s">
        <v>3411</v>
      </c>
      <c r="C3494" s="3" t="s">
        <v>25</v>
      </c>
      <c r="D3494" s="3" t="s">
        <v>17</v>
      </c>
      <c r="F3494" s="3" t="s">
        <v>17</v>
      </c>
      <c r="G3494" s="3" t="str">
        <f>IF(ISNUMBER(SEARCH("Sourcewatch",F3494)),"Sourcewatch",IF(ISNUMBER(SEARCH("desmog",F3494)),"Desmog",IF(ISNUMBER(SEARCH("Exxon",F3494)),"Exxonsecrets",IF(ISNUMBER(SEARCH("wikipedia",F3494)),"Wikipedia",IF(ISNUMBER(SEARCH("greenpeace",F3494)),"Greenpeace",IF(ISNUMBER(SEARCH("Polluterwatch",F3494)),"Polluterwatch",IF(F3494="","","Other")))))))</f>
        <v/>
      </c>
      <c r="H3494">
        <f>LEN(B3494)</f>
        <v>12</v>
      </c>
    </row>
    <row r="3495" spans="1:9" ht="15.75" customHeight="1" x14ac:dyDescent="0.2">
      <c r="A3495" s="3" t="s">
        <v>3412</v>
      </c>
      <c r="B3495" s="3" t="s">
        <v>3412</v>
      </c>
      <c r="C3495" s="3" t="s">
        <v>25</v>
      </c>
      <c r="D3495" s="3" t="s">
        <v>17</v>
      </c>
      <c r="F3495" s="3" t="s">
        <v>17</v>
      </c>
      <c r="G3495" s="3" t="str">
        <f>IF(ISNUMBER(SEARCH("Sourcewatch",F3495)),"Sourcewatch",IF(ISNUMBER(SEARCH("desmog",F3495)),"Desmog",IF(ISNUMBER(SEARCH("Exxon",F3495)),"Exxonsecrets",IF(ISNUMBER(SEARCH("wikipedia",F3495)),"Wikipedia",IF(ISNUMBER(SEARCH("greenpeace",F3495)),"Greenpeace",IF(ISNUMBER(SEARCH("Polluterwatch",F3495)),"Polluterwatch",IF(F3495="","","Other")))))))</f>
        <v/>
      </c>
      <c r="H3495">
        <f>LEN(B3495)</f>
        <v>7</v>
      </c>
    </row>
    <row r="3496" spans="1:9" ht="15.75" customHeight="1" x14ac:dyDescent="0.2">
      <c r="A3496" s="3" t="s">
        <v>3413</v>
      </c>
      <c r="B3496" s="3" t="s">
        <v>3413</v>
      </c>
      <c r="C3496" s="3" t="s">
        <v>17</v>
      </c>
      <c r="D3496" s="3" t="s">
        <v>17</v>
      </c>
      <c r="F3496" s="3" t="s">
        <v>17</v>
      </c>
      <c r="G3496" s="3" t="str">
        <f>IF(ISNUMBER(SEARCH("Sourcewatch",F3496)),"Sourcewatch",IF(ISNUMBER(SEARCH("desmog",F3496)),"Desmog",IF(ISNUMBER(SEARCH("Exxon",F3496)),"Exxonsecrets",IF(ISNUMBER(SEARCH("wikipedia",F3496)),"Wikipedia",IF(ISNUMBER(SEARCH("greenpeace",F3496)),"Greenpeace",IF(ISNUMBER(SEARCH("Polluterwatch",F3496)),"Polluterwatch",IF(F3496="","","Other")))))))</f>
        <v/>
      </c>
      <c r="H3496">
        <f>LEN(B3496)</f>
        <v>13</v>
      </c>
    </row>
    <row r="3497" spans="1:9" ht="15.75" customHeight="1" x14ac:dyDescent="0.2">
      <c r="A3497" s="3" t="s">
        <v>3414</v>
      </c>
      <c r="B3497" s="3" t="s">
        <v>3414</v>
      </c>
      <c r="C3497" s="3" t="s">
        <v>25</v>
      </c>
      <c r="D3497" s="3" t="s">
        <v>17</v>
      </c>
      <c r="F3497" s="3" t="s">
        <v>17</v>
      </c>
      <c r="G3497" s="3" t="str">
        <f>IF(ISNUMBER(SEARCH("Sourcewatch",F3497)),"Sourcewatch",IF(ISNUMBER(SEARCH("desmog",F3497)),"Desmog",IF(ISNUMBER(SEARCH("Exxon",F3497)),"Exxonsecrets",IF(ISNUMBER(SEARCH("wikipedia",F3497)),"Wikipedia",IF(ISNUMBER(SEARCH("greenpeace",F3497)),"Greenpeace",IF(ISNUMBER(SEARCH("Polluterwatch",F3497)),"Polluterwatch",IF(F3497="","","Other")))))))</f>
        <v/>
      </c>
      <c r="H3497">
        <f>LEN(B3497)</f>
        <v>8</v>
      </c>
    </row>
    <row r="3498" spans="1:9" ht="15.75" customHeight="1" x14ac:dyDescent="0.2">
      <c r="A3498" s="3" t="s">
        <v>3415</v>
      </c>
      <c r="B3498" s="3" t="s">
        <v>3416</v>
      </c>
      <c r="C3498" s="3" t="s">
        <v>17</v>
      </c>
      <c r="D3498" s="3" t="s">
        <v>25</v>
      </c>
      <c r="G3498" s="3" t="str">
        <f>IF(ISNUMBER(SEARCH("Sourcewatch",F3498)),"Sourcewatch",IF(ISNUMBER(SEARCH("desmog",F3498)),"Desmog",IF(ISNUMBER(SEARCH("Exxon",F3498)),"Exxonsecrets",IF(ISNUMBER(SEARCH("wikipedia",F3498)),"Wikipedia",IF(ISNUMBER(SEARCH("greenpeace",F3498)),"Greenpeace",IF(ISNUMBER(SEARCH("Polluterwatch",F3498)),"Polluterwatch",IF(F3498="","","Other")))))))</f>
        <v/>
      </c>
      <c r="H3498">
        <f>LEN(B3498)</f>
        <v>19</v>
      </c>
    </row>
    <row r="3499" spans="1:9" ht="15.75" customHeight="1" x14ac:dyDescent="0.2">
      <c r="A3499" s="3" t="s">
        <v>3416</v>
      </c>
      <c r="B3499" s="3" t="s">
        <v>3416</v>
      </c>
      <c r="C3499" s="3" t="s">
        <v>17</v>
      </c>
      <c r="D3499" s="3" t="s">
        <v>25</v>
      </c>
      <c r="G3499" s="3" t="str">
        <f>IF(ISNUMBER(SEARCH("Sourcewatch",F3499)),"Sourcewatch",IF(ISNUMBER(SEARCH("desmog",F3499)),"Desmog",IF(ISNUMBER(SEARCH("Exxon",F3499)),"Exxonsecrets",IF(ISNUMBER(SEARCH("wikipedia",F3499)),"Wikipedia",IF(ISNUMBER(SEARCH("greenpeace",F3499)),"Greenpeace",IF(ISNUMBER(SEARCH("Polluterwatch",F3499)),"Polluterwatch",IF(F3499="","","Other")))))))</f>
        <v/>
      </c>
      <c r="H3499">
        <f>LEN(B3499)</f>
        <v>19</v>
      </c>
    </row>
    <row r="3500" spans="1:9" ht="15.75" customHeight="1" x14ac:dyDescent="0.2">
      <c r="A3500" s="3" t="s">
        <v>3417</v>
      </c>
      <c r="B3500" s="3" t="s">
        <v>3416</v>
      </c>
      <c r="D3500" s="3" t="s">
        <v>25</v>
      </c>
      <c r="G3500" s="3" t="str">
        <f>IF(ISNUMBER(SEARCH("Sourcewatch",F3500)),"Sourcewatch",IF(ISNUMBER(SEARCH("desmog",F3500)),"Desmog",IF(ISNUMBER(SEARCH("Exxon",F3500)),"Exxonsecrets",IF(ISNUMBER(SEARCH("wikipedia",F3500)),"Wikipedia",IF(ISNUMBER(SEARCH("greenpeace",F3500)),"Greenpeace",IF(ISNUMBER(SEARCH("Polluterwatch",F3500)),"Polluterwatch",IF(F3500="","","Other")))))))</f>
        <v/>
      </c>
      <c r="H3500">
        <f>LEN(B3500)</f>
        <v>19</v>
      </c>
    </row>
    <row r="3501" spans="1:9" ht="15.75" customHeight="1" x14ac:dyDescent="0.2">
      <c r="A3501" s="3" t="s">
        <v>3418</v>
      </c>
      <c r="B3501" s="3" t="s">
        <v>3418</v>
      </c>
      <c r="C3501" s="3" t="s">
        <v>25</v>
      </c>
      <c r="D3501" s="3" t="s">
        <v>17</v>
      </c>
      <c r="F3501" s="3" t="s">
        <v>17</v>
      </c>
      <c r="G3501" s="3" t="str">
        <f>IF(ISNUMBER(SEARCH("Sourcewatch",F3501)),"Sourcewatch",IF(ISNUMBER(SEARCH("desmog",F3501)),"Desmog",IF(ISNUMBER(SEARCH("Exxon",F3501)),"Exxonsecrets",IF(ISNUMBER(SEARCH("wikipedia",F3501)),"Wikipedia",IF(ISNUMBER(SEARCH("greenpeace",F3501)),"Greenpeace",IF(ISNUMBER(SEARCH("Polluterwatch",F3501)),"Polluterwatch",IF(F3501="","","Other")))))))</f>
        <v/>
      </c>
      <c r="H3501">
        <f>LEN(B3501)</f>
        <v>17</v>
      </c>
    </row>
    <row r="3502" spans="1:9" ht="15.75" customHeight="1" x14ac:dyDescent="0.2">
      <c r="A3502" s="11" t="s">
        <v>4362</v>
      </c>
      <c r="B3502" s="11" t="s">
        <v>4362</v>
      </c>
      <c r="C3502" t="s">
        <v>25</v>
      </c>
      <c r="D3502" t="s">
        <v>17</v>
      </c>
      <c r="G3502" s="3" t="str">
        <f>IF(ISNUMBER(SEARCH("Sourcewatch",F3502)),"Sourcewatch",IF(ISNUMBER(SEARCH("desmog",F3502)),"Desmog",IF(ISNUMBER(SEARCH("Exxon",F3502)),"Exxonsecrets",IF(ISNUMBER(SEARCH("wikipedia",F3502)),"Wikipedia",IF(ISNUMBER(SEARCH("greenpeace",F3502)),"Greenpeace",IF(ISNUMBER(SEARCH("Polluterwatch",F3502)),"Polluterwatch",IF(F3502="","","Other")))))))</f>
        <v/>
      </c>
      <c r="H3502">
        <f>LEN(B3502)</f>
        <v>5</v>
      </c>
      <c r="I3502" s="17" t="s">
        <v>25</v>
      </c>
    </row>
    <row r="3503" spans="1:9" ht="15.75" customHeight="1" x14ac:dyDescent="0.2">
      <c r="A3503" s="11" t="s">
        <v>4428</v>
      </c>
      <c r="B3503" s="11" t="s">
        <v>4428</v>
      </c>
      <c r="C3503" t="s">
        <v>25</v>
      </c>
      <c r="D3503" t="s">
        <v>17</v>
      </c>
      <c r="G3503" s="3" t="str">
        <f>IF(ISNUMBER(SEARCH("Sourcewatch",F3503)),"Sourcewatch",IF(ISNUMBER(SEARCH("desmog",F3503)),"Desmog",IF(ISNUMBER(SEARCH("Exxon",F3503)),"Exxonsecrets",IF(ISNUMBER(SEARCH("wikipedia",F3503)),"Wikipedia",IF(ISNUMBER(SEARCH("greenpeace",F3503)),"Greenpeace",IF(ISNUMBER(SEARCH("Polluterwatch",F3503)),"Polluterwatch",IF(F3503="","","Other")))))))</f>
        <v/>
      </c>
      <c r="H3503">
        <f>LEN(B3503)</f>
        <v>5</v>
      </c>
      <c r="I3503" s="17" t="s">
        <v>25</v>
      </c>
    </row>
    <row r="3504" spans="1:9" ht="15.75" customHeight="1" x14ac:dyDescent="0.2">
      <c r="A3504" s="3" t="s">
        <v>3419</v>
      </c>
      <c r="B3504" s="3" t="s">
        <v>3419</v>
      </c>
      <c r="C3504" s="3" t="s">
        <v>17</v>
      </c>
      <c r="D3504" s="3" t="s">
        <v>17</v>
      </c>
      <c r="F3504" s="3" t="s">
        <v>3420</v>
      </c>
      <c r="G3504" s="3" t="str">
        <f>IF(ISNUMBER(SEARCH("Sourcewatch",F3504)),"Sourcewatch",IF(ISNUMBER(SEARCH("desmog",F3504)),"Desmog",IF(ISNUMBER(SEARCH("Exxon",F3504)),"Exxonsecrets",IF(ISNUMBER(SEARCH("wikipedia",F3504)),"Wikipedia",IF(ISNUMBER(SEARCH("greenpeace",F3504)),"Greenpeace",IF(ISNUMBER(SEARCH("Polluterwatch",F3504)),"Polluterwatch",IF(F3504="","","Other")))))))</f>
        <v>Desmog</v>
      </c>
      <c r="H3504">
        <f>LEN(B3504)</f>
        <v>20</v>
      </c>
    </row>
    <row r="3505" spans="1:9" ht="15.75" customHeight="1" x14ac:dyDescent="0.2">
      <c r="A3505" s="3" t="s">
        <v>3035</v>
      </c>
      <c r="B3505" s="3" t="s">
        <v>3036</v>
      </c>
      <c r="C3505" s="3" t="s">
        <v>17</v>
      </c>
      <c r="D3505" s="3" t="s">
        <v>25</v>
      </c>
      <c r="G3505" s="3" t="str">
        <f>IF(ISNUMBER(SEARCH("Sourcewatch",F3505)),"Sourcewatch",IF(ISNUMBER(SEARCH("desmog",F3505)),"Desmog",IF(ISNUMBER(SEARCH("Exxon",F3505)),"Exxonsecrets",IF(ISNUMBER(SEARCH("wikipedia",F3505)),"Wikipedia",IF(ISNUMBER(SEARCH("greenpeace",F3505)),"Greenpeace",IF(ISNUMBER(SEARCH("Polluterwatch",F3505)),"Polluterwatch",IF(F3505="","","Other")))))))</f>
        <v/>
      </c>
      <c r="H3505">
        <f>LEN(B3505)</f>
        <v>28</v>
      </c>
    </row>
    <row r="3506" spans="1:9" ht="15.75" customHeight="1" x14ac:dyDescent="0.2">
      <c r="A3506" s="3" t="s">
        <v>3039</v>
      </c>
      <c r="B3506" s="3" t="s">
        <v>3036</v>
      </c>
      <c r="C3506" s="3" t="s">
        <v>17</v>
      </c>
      <c r="D3506" s="3" t="s">
        <v>25</v>
      </c>
      <c r="G3506" s="3" t="str">
        <f>IF(ISNUMBER(SEARCH("Sourcewatch",F3506)),"Sourcewatch",IF(ISNUMBER(SEARCH("desmog",F3506)),"Desmog",IF(ISNUMBER(SEARCH("Exxon",F3506)),"Exxonsecrets",IF(ISNUMBER(SEARCH("wikipedia",F3506)),"Wikipedia",IF(ISNUMBER(SEARCH("greenpeace",F3506)),"Greenpeace",IF(ISNUMBER(SEARCH("Polluterwatch",F3506)),"Polluterwatch",IF(F3506="","","Other")))))))</f>
        <v/>
      </c>
      <c r="H3506">
        <f>LEN(B3506)</f>
        <v>28</v>
      </c>
    </row>
    <row r="3507" spans="1:9" ht="15.75" customHeight="1" x14ac:dyDescent="0.2">
      <c r="A3507" s="3" t="s">
        <v>3036</v>
      </c>
      <c r="B3507" s="3" t="s">
        <v>3036</v>
      </c>
      <c r="C3507" s="3" t="s">
        <v>17</v>
      </c>
      <c r="D3507" s="3" t="s">
        <v>25</v>
      </c>
      <c r="G3507" s="3" t="str">
        <f>IF(ISNUMBER(SEARCH("Sourcewatch",F3507)),"Sourcewatch",IF(ISNUMBER(SEARCH("desmog",F3507)),"Desmog",IF(ISNUMBER(SEARCH("Exxon",F3507)),"Exxonsecrets",IF(ISNUMBER(SEARCH("wikipedia",F3507)),"Wikipedia",IF(ISNUMBER(SEARCH("greenpeace",F3507)),"Greenpeace",IF(ISNUMBER(SEARCH("Polluterwatch",F3507)),"Polluterwatch",IF(F3507="","","Other")))))))</f>
        <v/>
      </c>
      <c r="H3507">
        <f>LEN(B3507)</f>
        <v>28</v>
      </c>
    </row>
    <row r="3508" spans="1:9" ht="15.75" customHeight="1" x14ac:dyDescent="0.2">
      <c r="A3508" s="3" t="s">
        <v>3421</v>
      </c>
      <c r="B3508" s="3" t="s">
        <v>3036</v>
      </c>
      <c r="C3508" s="3" t="s">
        <v>17</v>
      </c>
      <c r="D3508" s="3" t="s">
        <v>25</v>
      </c>
      <c r="G3508" s="3" t="str">
        <f>IF(ISNUMBER(SEARCH("Sourcewatch",F3508)),"Sourcewatch",IF(ISNUMBER(SEARCH("desmog",F3508)),"Desmog",IF(ISNUMBER(SEARCH("Exxon",F3508)),"Exxonsecrets",IF(ISNUMBER(SEARCH("wikipedia",F3508)),"Wikipedia",IF(ISNUMBER(SEARCH("greenpeace",F3508)),"Greenpeace",IF(ISNUMBER(SEARCH("Polluterwatch",F3508)),"Polluterwatch",IF(F3508="","","Other")))))))</f>
        <v/>
      </c>
      <c r="H3508">
        <f>LEN(B3508)</f>
        <v>28</v>
      </c>
    </row>
    <row r="3509" spans="1:9" ht="15.75" customHeight="1" x14ac:dyDescent="0.2">
      <c r="A3509" s="11" t="s">
        <v>4608</v>
      </c>
      <c r="B3509" s="11" t="s">
        <v>4608</v>
      </c>
      <c r="C3509" t="s">
        <v>25</v>
      </c>
      <c r="D3509" t="s">
        <v>17</v>
      </c>
      <c r="G3509" s="3" t="str">
        <f>IF(ISNUMBER(SEARCH("Sourcewatch",F3509)),"Sourcewatch",IF(ISNUMBER(SEARCH("desmog",F3509)),"Desmog",IF(ISNUMBER(SEARCH("Exxon",F3509)),"Exxonsecrets",IF(ISNUMBER(SEARCH("wikipedia",F3509)),"Wikipedia",IF(ISNUMBER(SEARCH("greenpeace",F3509)),"Greenpeace",IF(ISNUMBER(SEARCH("Polluterwatch",F3509)),"Polluterwatch",IF(F3509="","","Other")))))))</f>
        <v/>
      </c>
      <c r="H3509">
        <f>LEN(B3509)</f>
        <v>6</v>
      </c>
      <c r="I3509" s="17" t="s">
        <v>25</v>
      </c>
    </row>
    <row r="3510" spans="1:9" ht="15.75" customHeight="1" x14ac:dyDescent="0.2">
      <c r="A3510" s="3" t="s">
        <v>3422</v>
      </c>
      <c r="B3510" s="3" t="s">
        <v>3422</v>
      </c>
      <c r="C3510" s="3" t="s">
        <v>17</v>
      </c>
      <c r="D3510" s="3" t="s">
        <v>17</v>
      </c>
      <c r="E3510" s="3" t="s">
        <v>27</v>
      </c>
      <c r="F3510" s="3" t="s">
        <v>17</v>
      </c>
      <c r="G3510" s="3" t="str">
        <f>IF(ISNUMBER(SEARCH("Sourcewatch",F3510)),"Sourcewatch",IF(ISNUMBER(SEARCH("desmog",F3510)),"Desmog",IF(ISNUMBER(SEARCH("Exxon",F3510)),"Exxonsecrets",IF(ISNUMBER(SEARCH("wikipedia",F3510)),"Wikipedia",IF(ISNUMBER(SEARCH("greenpeace",F3510)),"Greenpeace",IF(ISNUMBER(SEARCH("Polluterwatch",F3510)),"Polluterwatch",IF(F3510="","","Other")))))))</f>
        <v/>
      </c>
      <c r="H3510">
        <f>LEN(B3510)</f>
        <v>35</v>
      </c>
    </row>
    <row r="3511" spans="1:9" ht="15.75" customHeight="1" x14ac:dyDescent="0.2">
      <c r="A3511" s="3" t="s">
        <v>3423</v>
      </c>
      <c r="B3511" s="3" t="s">
        <v>3423</v>
      </c>
      <c r="C3511" s="3" t="s">
        <v>25</v>
      </c>
      <c r="D3511" s="3" t="s">
        <v>17</v>
      </c>
      <c r="F3511" s="3" t="s">
        <v>17</v>
      </c>
      <c r="G3511" s="3" t="str">
        <f>IF(ISNUMBER(SEARCH("Sourcewatch",F3511)),"Sourcewatch",IF(ISNUMBER(SEARCH("desmog",F3511)),"Desmog",IF(ISNUMBER(SEARCH("Exxon",F3511)),"Exxonsecrets",IF(ISNUMBER(SEARCH("wikipedia",F3511)),"Wikipedia",IF(ISNUMBER(SEARCH("greenpeace",F3511)),"Greenpeace",IF(ISNUMBER(SEARCH("Polluterwatch",F3511)),"Polluterwatch",IF(F3511="","","Other")))))))</f>
        <v/>
      </c>
      <c r="H3511">
        <f>LEN(B3511)</f>
        <v>7</v>
      </c>
    </row>
    <row r="3512" spans="1:9" ht="15.75" customHeight="1" x14ac:dyDescent="0.2">
      <c r="A3512" s="3" t="s">
        <v>3424</v>
      </c>
      <c r="B3512" s="3" t="s">
        <v>3424</v>
      </c>
      <c r="C3512" s="3" t="s">
        <v>25</v>
      </c>
      <c r="D3512" s="3" t="s">
        <v>17</v>
      </c>
      <c r="F3512" s="3" t="s">
        <v>17</v>
      </c>
      <c r="G3512" s="3" t="str">
        <f>IF(ISNUMBER(SEARCH("Sourcewatch",F3512)),"Sourcewatch",IF(ISNUMBER(SEARCH("desmog",F3512)),"Desmog",IF(ISNUMBER(SEARCH("Exxon",F3512)),"Exxonsecrets",IF(ISNUMBER(SEARCH("wikipedia",F3512)),"Wikipedia",IF(ISNUMBER(SEARCH("greenpeace",F3512)),"Greenpeace",IF(ISNUMBER(SEARCH("Polluterwatch",F3512)),"Polluterwatch",IF(F3512="","","Other")))))))</f>
        <v/>
      </c>
      <c r="H3512">
        <f>LEN(B3512)</f>
        <v>14</v>
      </c>
    </row>
    <row r="3513" spans="1:9" ht="15.75" customHeight="1" x14ac:dyDescent="0.2">
      <c r="A3513" s="11" t="s">
        <v>4275</v>
      </c>
      <c r="B3513" s="11" t="s">
        <v>4275</v>
      </c>
      <c r="C3513" t="s">
        <v>25</v>
      </c>
      <c r="D3513" t="s">
        <v>17</v>
      </c>
      <c r="G3513" s="3" t="str">
        <f>IF(ISNUMBER(SEARCH("Sourcewatch",F3513)),"Sourcewatch",IF(ISNUMBER(SEARCH("desmog",F3513)),"Desmog",IF(ISNUMBER(SEARCH("Exxon",F3513)),"Exxonsecrets",IF(ISNUMBER(SEARCH("wikipedia",F3513)),"Wikipedia",IF(ISNUMBER(SEARCH("greenpeace",F3513)),"Greenpeace",IF(ISNUMBER(SEARCH("Polluterwatch",F3513)),"Polluterwatch",IF(F3513="","","Other")))))))</f>
        <v/>
      </c>
      <c r="H3513">
        <f>LEN(B3513)</f>
        <v>10</v>
      </c>
      <c r="I3513" s="17" t="s">
        <v>25</v>
      </c>
    </row>
    <row r="3514" spans="1:9" ht="15.75" customHeight="1" x14ac:dyDescent="0.2">
      <c r="A3514" s="3" t="s">
        <v>3425</v>
      </c>
      <c r="B3514" s="3" t="s">
        <v>3425</v>
      </c>
      <c r="C3514" s="3" t="s">
        <v>25</v>
      </c>
      <c r="D3514" s="3" t="s">
        <v>17</v>
      </c>
      <c r="F3514" s="3" t="s">
        <v>17</v>
      </c>
      <c r="G3514" s="3" t="str">
        <f>IF(ISNUMBER(SEARCH("Sourcewatch",F3514)),"Sourcewatch",IF(ISNUMBER(SEARCH("desmog",F3514)),"Desmog",IF(ISNUMBER(SEARCH("Exxon",F3514)),"Exxonsecrets",IF(ISNUMBER(SEARCH("wikipedia",F3514)),"Wikipedia",IF(ISNUMBER(SEARCH("greenpeace",F3514)),"Greenpeace",IF(ISNUMBER(SEARCH("Polluterwatch",F3514)),"Polluterwatch",IF(F3514="","","Other")))))))</f>
        <v/>
      </c>
      <c r="H3514">
        <f>LEN(B3514)</f>
        <v>16</v>
      </c>
    </row>
    <row r="3515" spans="1:9" ht="15.75" customHeight="1" x14ac:dyDescent="0.2">
      <c r="A3515" s="11" t="s">
        <v>4486</v>
      </c>
      <c r="B3515" s="11" t="s">
        <v>4486</v>
      </c>
      <c r="C3515" t="s">
        <v>17</v>
      </c>
      <c r="D3515" t="s">
        <v>17</v>
      </c>
      <c r="G3515" s="3" t="str">
        <f>IF(ISNUMBER(SEARCH("Sourcewatch",F3515)),"Sourcewatch",IF(ISNUMBER(SEARCH("desmog",F3515)),"Desmog",IF(ISNUMBER(SEARCH("Exxon",F3515)),"Exxonsecrets",IF(ISNUMBER(SEARCH("wikipedia",F3515)),"Wikipedia",IF(ISNUMBER(SEARCH("greenpeace",F3515)),"Greenpeace",IF(ISNUMBER(SEARCH("Polluterwatch",F3515)),"Polluterwatch",IF(F3515="","","Other")))))))</f>
        <v/>
      </c>
      <c r="H3515">
        <f>LEN(B3515)</f>
        <v>20</v>
      </c>
      <c r="I3515" s="17" t="s">
        <v>25</v>
      </c>
    </row>
    <row r="3516" spans="1:9" ht="15.75" customHeight="1" x14ac:dyDescent="0.2">
      <c r="A3516" s="3" t="s">
        <v>3427</v>
      </c>
      <c r="B3516" s="3" t="s">
        <v>3427</v>
      </c>
      <c r="C3516" s="3" t="s">
        <v>17</v>
      </c>
      <c r="D3516" s="3" t="s">
        <v>17</v>
      </c>
      <c r="E3516" s="3" t="s">
        <v>27</v>
      </c>
      <c r="F3516" s="3" t="s">
        <v>17</v>
      </c>
      <c r="G3516" s="3" t="str">
        <f>IF(ISNUMBER(SEARCH("Sourcewatch",F3516)),"Sourcewatch",IF(ISNUMBER(SEARCH("desmog",F3516)),"Desmog",IF(ISNUMBER(SEARCH("Exxon",F3516)),"Exxonsecrets",IF(ISNUMBER(SEARCH("wikipedia",F3516)),"Wikipedia",IF(ISNUMBER(SEARCH("greenpeace",F3516)),"Greenpeace",IF(ISNUMBER(SEARCH("Polluterwatch",F3516)),"Polluterwatch",IF(F3516="","","Other")))))))</f>
        <v/>
      </c>
      <c r="H3516">
        <f>LEN(B3516)</f>
        <v>16</v>
      </c>
    </row>
    <row r="3517" spans="1:9" ht="15.75" customHeight="1" x14ac:dyDescent="0.2">
      <c r="A3517" s="3" t="s">
        <v>3428</v>
      </c>
      <c r="B3517" s="3" t="s">
        <v>3428</v>
      </c>
      <c r="C3517" s="3" t="s">
        <v>17</v>
      </c>
      <c r="D3517" s="3" t="s">
        <v>25</v>
      </c>
      <c r="G3517" s="3" t="str">
        <f>IF(ISNUMBER(SEARCH("Sourcewatch",F3517)),"Sourcewatch",IF(ISNUMBER(SEARCH("desmog",F3517)),"Desmog",IF(ISNUMBER(SEARCH("Exxon",F3517)),"Exxonsecrets",IF(ISNUMBER(SEARCH("wikipedia",F3517)),"Wikipedia",IF(ISNUMBER(SEARCH("greenpeace",F3517)),"Greenpeace",IF(ISNUMBER(SEARCH("Polluterwatch",F3517)),"Polluterwatch",IF(F3517="","","Other")))))))</f>
        <v/>
      </c>
      <c r="H3517">
        <f>LEN(B3517)</f>
        <v>33</v>
      </c>
    </row>
    <row r="3518" spans="1:9" ht="15.75" customHeight="1" x14ac:dyDescent="0.2">
      <c r="A3518" s="3" t="s">
        <v>3429</v>
      </c>
      <c r="B3518" s="3" t="s">
        <v>3429</v>
      </c>
      <c r="C3518" s="3" t="s">
        <v>25</v>
      </c>
      <c r="D3518" s="3" t="s">
        <v>17</v>
      </c>
      <c r="F3518" s="3" t="s">
        <v>17</v>
      </c>
      <c r="G3518" s="3" t="str">
        <f>IF(ISNUMBER(SEARCH("Sourcewatch",F3518)),"Sourcewatch",IF(ISNUMBER(SEARCH("desmog",F3518)),"Desmog",IF(ISNUMBER(SEARCH("Exxon",F3518)),"Exxonsecrets",IF(ISNUMBER(SEARCH("wikipedia",F3518)),"Wikipedia",IF(ISNUMBER(SEARCH("greenpeace",F3518)),"Greenpeace",IF(ISNUMBER(SEARCH("Polluterwatch",F3518)),"Polluterwatch",IF(F3518="","","Other")))))))</f>
        <v/>
      </c>
      <c r="H3518">
        <f>LEN(B3518)</f>
        <v>16</v>
      </c>
    </row>
    <row r="3519" spans="1:9" ht="15.75" customHeight="1" x14ac:dyDescent="0.2">
      <c r="A3519" s="3" t="s">
        <v>3430</v>
      </c>
      <c r="B3519" s="3" t="s">
        <v>3430</v>
      </c>
      <c r="C3519" s="3" t="s">
        <v>25</v>
      </c>
      <c r="D3519" s="3" t="s">
        <v>17</v>
      </c>
      <c r="F3519" s="3" t="s">
        <v>17</v>
      </c>
      <c r="G3519" s="3" t="str">
        <f>IF(ISNUMBER(SEARCH("Sourcewatch",F3519)),"Sourcewatch",IF(ISNUMBER(SEARCH("desmog",F3519)),"Desmog",IF(ISNUMBER(SEARCH("Exxon",F3519)),"Exxonsecrets",IF(ISNUMBER(SEARCH("wikipedia",F3519)),"Wikipedia",IF(ISNUMBER(SEARCH("greenpeace",F3519)),"Greenpeace",IF(ISNUMBER(SEARCH("Polluterwatch",F3519)),"Polluterwatch",IF(F3519="","","Other")))))))</f>
        <v/>
      </c>
      <c r="H3519">
        <f>LEN(B3519)</f>
        <v>18</v>
      </c>
    </row>
    <row r="3520" spans="1:9" ht="15.75" customHeight="1" x14ac:dyDescent="0.2">
      <c r="A3520" s="3" t="s">
        <v>3431</v>
      </c>
      <c r="B3520" s="3" t="s">
        <v>3431</v>
      </c>
      <c r="C3520" s="3" t="s">
        <v>25</v>
      </c>
      <c r="D3520" s="3" t="s">
        <v>17</v>
      </c>
      <c r="F3520" s="3" t="s">
        <v>17</v>
      </c>
      <c r="G3520" s="3" t="str">
        <f>IF(ISNUMBER(SEARCH("Sourcewatch",F3520)),"Sourcewatch",IF(ISNUMBER(SEARCH("desmog",F3520)),"Desmog",IF(ISNUMBER(SEARCH("Exxon",F3520)),"Exxonsecrets",IF(ISNUMBER(SEARCH("wikipedia",F3520)),"Wikipedia",IF(ISNUMBER(SEARCH("greenpeace",F3520)),"Greenpeace",IF(ISNUMBER(SEARCH("Polluterwatch",F3520)),"Polluterwatch",IF(F3520="","","Other")))))))</f>
        <v/>
      </c>
      <c r="H3520">
        <f>LEN(B3520)</f>
        <v>8</v>
      </c>
    </row>
    <row r="3521" spans="1:9" ht="15.75" customHeight="1" x14ac:dyDescent="0.2">
      <c r="A3521" s="3" t="s">
        <v>3432</v>
      </c>
      <c r="B3521" s="3" t="s">
        <v>3432</v>
      </c>
      <c r="C3521" s="3" t="s">
        <v>25</v>
      </c>
      <c r="D3521" s="3" t="s">
        <v>17</v>
      </c>
      <c r="F3521" s="3" t="s">
        <v>17</v>
      </c>
      <c r="G3521" s="3" t="str">
        <f>IF(ISNUMBER(SEARCH("Sourcewatch",F3521)),"Sourcewatch",IF(ISNUMBER(SEARCH("desmog",F3521)),"Desmog",IF(ISNUMBER(SEARCH("Exxon",F3521)),"Exxonsecrets",IF(ISNUMBER(SEARCH("wikipedia",F3521)),"Wikipedia",IF(ISNUMBER(SEARCH("greenpeace",F3521)),"Greenpeace",IF(ISNUMBER(SEARCH("Polluterwatch",F3521)),"Polluterwatch",IF(F3521="","","Other")))))))</f>
        <v/>
      </c>
      <c r="H3521">
        <f>LEN(B3521)</f>
        <v>19</v>
      </c>
    </row>
    <row r="3522" spans="1:9" ht="15.75" customHeight="1" x14ac:dyDescent="0.2">
      <c r="A3522" s="3" t="s">
        <v>3433</v>
      </c>
      <c r="B3522" s="3" t="s">
        <v>3433</v>
      </c>
      <c r="D3522" s="3" t="s">
        <v>17</v>
      </c>
      <c r="E3522" s="3" t="s">
        <v>27</v>
      </c>
      <c r="F3522" s="3" t="s">
        <v>17</v>
      </c>
      <c r="G3522" s="3" t="str">
        <f>IF(ISNUMBER(SEARCH("Sourcewatch",F3522)),"Sourcewatch",IF(ISNUMBER(SEARCH("desmog",F3522)),"Desmog",IF(ISNUMBER(SEARCH("Exxon",F3522)),"Exxonsecrets",IF(ISNUMBER(SEARCH("wikipedia",F3522)),"Wikipedia",IF(ISNUMBER(SEARCH("greenpeace",F3522)),"Greenpeace",IF(ISNUMBER(SEARCH("Polluterwatch",F3522)),"Polluterwatch",IF(F3522="","","Other")))))))</f>
        <v/>
      </c>
      <c r="H3522">
        <f>LEN(B3522)</f>
        <v>9</v>
      </c>
    </row>
    <row r="3523" spans="1:9" ht="15.75" customHeight="1" x14ac:dyDescent="0.2">
      <c r="A3523" s="11" t="s">
        <v>4336</v>
      </c>
      <c r="B3523" s="11" t="s">
        <v>4336</v>
      </c>
      <c r="C3523" t="s">
        <v>25</v>
      </c>
      <c r="D3523" t="s">
        <v>17</v>
      </c>
      <c r="G3523" s="3" t="str">
        <f>IF(ISNUMBER(SEARCH("Sourcewatch",F3523)),"Sourcewatch",IF(ISNUMBER(SEARCH("desmog",F3523)),"Desmog",IF(ISNUMBER(SEARCH("Exxon",F3523)),"Exxonsecrets",IF(ISNUMBER(SEARCH("wikipedia",F3523)),"Wikipedia",IF(ISNUMBER(SEARCH("greenpeace",F3523)),"Greenpeace",IF(ISNUMBER(SEARCH("Polluterwatch",F3523)),"Polluterwatch",IF(F3523="","","Other")))))))</f>
        <v/>
      </c>
      <c r="H3523">
        <f>LEN(B3523)</f>
        <v>7</v>
      </c>
      <c r="I3523" s="17" t="s">
        <v>25</v>
      </c>
    </row>
    <row r="3524" spans="1:9" ht="15.75" customHeight="1" x14ac:dyDescent="0.2">
      <c r="A3524" s="3" t="s">
        <v>3434</v>
      </c>
      <c r="B3524" s="3" t="s">
        <v>3434</v>
      </c>
      <c r="C3524" s="3" t="s">
        <v>25</v>
      </c>
      <c r="D3524" s="3" t="s">
        <v>17</v>
      </c>
      <c r="F3524" s="3" t="s">
        <v>17</v>
      </c>
      <c r="G3524" s="3" t="str">
        <f>IF(ISNUMBER(SEARCH("Sourcewatch",F3524)),"Sourcewatch",IF(ISNUMBER(SEARCH("desmog",F3524)),"Desmog",IF(ISNUMBER(SEARCH("Exxon",F3524)),"Exxonsecrets",IF(ISNUMBER(SEARCH("wikipedia",F3524)),"Wikipedia",IF(ISNUMBER(SEARCH("greenpeace",F3524)),"Greenpeace",IF(ISNUMBER(SEARCH("Polluterwatch",F3524)),"Polluterwatch",IF(F3524="","","Other")))))))</f>
        <v/>
      </c>
      <c r="H3524">
        <f>LEN(B3524)</f>
        <v>13</v>
      </c>
    </row>
    <row r="3525" spans="1:9" ht="15.75" customHeight="1" x14ac:dyDescent="0.2">
      <c r="A3525" s="3" t="s">
        <v>3435</v>
      </c>
      <c r="B3525" s="3" t="s">
        <v>3435</v>
      </c>
      <c r="C3525" s="3" t="s">
        <v>25</v>
      </c>
      <c r="D3525" s="3" t="s">
        <v>17</v>
      </c>
      <c r="F3525" s="3" t="s">
        <v>17</v>
      </c>
      <c r="G3525" s="3" t="str">
        <f>IF(ISNUMBER(SEARCH("Sourcewatch",F3525)),"Sourcewatch",IF(ISNUMBER(SEARCH("desmog",F3525)),"Desmog",IF(ISNUMBER(SEARCH("Exxon",F3525)),"Exxonsecrets",IF(ISNUMBER(SEARCH("wikipedia",F3525)),"Wikipedia",IF(ISNUMBER(SEARCH("greenpeace",F3525)),"Greenpeace",IF(ISNUMBER(SEARCH("Polluterwatch",F3525)),"Polluterwatch",IF(F3525="","","Other")))))))</f>
        <v/>
      </c>
      <c r="H3525">
        <f>LEN(B3525)</f>
        <v>7</v>
      </c>
    </row>
    <row r="3526" spans="1:9" ht="15.75" customHeight="1" x14ac:dyDescent="0.2">
      <c r="A3526" s="3" t="s">
        <v>3436</v>
      </c>
      <c r="B3526" s="3" t="s">
        <v>3436</v>
      </c>
      <c r="C3526" s="3" t="s">
        <v>17</v>
      </c>
      <c r="D3526" s="3" t="s">
        <v>25</v>
      </c>
      <c r="G3526" s="3" t="str">
        <f>IF(ISNUMBER(SEARCH("Sourcewatch",F3526)),"Sourcewatch",IF(ISNUMBER(SEARCH("desmog",F3526)),"Desmog",IF(ISNUMBER(SEARCH("Exxon",F3526)),"Exxonsecrets",IF(ISNUMBER(SEARCH("wikipedia",F3526)),"Wikipedia",IF(ISNUMBER(SEARCH("greenpeace",F3526)),"Greenpeace",IF(ISNUMBER(SEARCH("Polluterwatch",F3526)),"Polluterwatch",IF(F3526="","","Other")))))))</f>
        <v/>
      </c>
      <c r="H3526">
        <f>LEN(B3526)</f>
        <v>31</v>
      </c>
    </row>
    <row r="3527" spans="1:9" ht="15.75" customHeight="1" x14ac:dyDescent="0.2">
      <c r="A3527" s="3" t="s">
        <v>3437</v>
      </c>
      <c r="B3527" s="3" t="s">
        <v>3437</v>
      </c>
      <c r="C3527" s="3" t="s">
        <v>25</v>
      </c>
      <c r="D3527" s="3" t="s">
        <v>17</v>
      </c>
      <c r="F3527" s="3" t="s">
        <v>17</v>
      </c>
      <c r="G3527" s="3" t="str">
        <f>IF(ISNUMBER(SEARCH("Sourcewatch",F3527)),"Sourcewatch",IF(ISNUMBER(SEARCH("desmog",F3527)),"Desmog",IF(ISNUMBER(SEARCH("Exxon",F3527)),"Exxonsecrets",IF(ISNUMBER(SEARCH("wikipedia",F3527)),"Wikipedia",IF(ISNUMBER(SEARCH("greenpeace",F3527)),"Greenpeace",IF(ISNUMBER(SEARCH("Polluterwatch",F3527)),"Polluterwatch",IF(F3527="","","Other")))))))</f>
        <v/>
      </c>
      <c r="H3527">
        <f>LEN(B3527)</f>
        <v>15</v>
      </c>
    </row>
    <row r="3528" spans="1:9" ht="15.75" customHeight="1" x14ac:dyDescent="0.2">
      <c r="A3528" s="3" t="s">
        <v>3438</v>
      </c>
      <c r="B3528" s="3" t="s">
        <v>3438</v>
      </c>
      <c r="C3528" s="3" t="s">
        <v>25</v>
      </c>
      <c r="D3528" s="3" t="s">
        <v>17</v>
      </c>
      <c r="F3528" s="3" t="s">
        <v>17</v>
      </c>
      <c r="G3528" s="3" t="str">
        <f>IF(ISNUMBER(SEARCH("Sourcewatch",F3528)),"Sourcewatch",IF(ISNUMBER(SEARCH("desmog",F3528)),"Desmog",IF(ISNUMBER(SEARCH("Exxon",F3528)),"Exxonsecrets",IF(ISNUMBER(SEARCH("wikipedia",F3528)),"Wikipedia",IF(ISNUMBER(SEARCH("greenpeace",F3528)),"Greenpeace",IF(ISNUMBER(SEARCH("Polluterwatch",F3528)),"Polluterwatch",IF(F3528="","","Other")))))))</f>
        <v/>
      </c>
      <c r="H3528">
        <f>LEN(B3528)</f>
        <v>16</v>
      </c>
    </row>
    <row r="3529" spans="1:9" ht="15.75" customHeight="1" x14ac:dyDescent="0.2">
      <c r="A3529" s="3" t="s">
        <v>3439</v>
      </c>
      <c r="B3529" s="3" t="s">
        <v>3439</v>
      </c>
      <c r="C3529" s="3" t="s">
        <v>25</v>
      </c>
      <c r="D3529" s="3" t="s">
        <v>17</v>
      </c>
      <c r="F3529" s="3" t="s">
        <v>17</v>
      </c>
      <c r="G3529" s="3" t="str">
        <f>IF(ISNUMBER(SEARCH("Sourcewatch",F3529)),"Sourcewatch",IF(ISNUMBER(SEARCH("desmog",F3529)),"Desmog",IF(ISNUMBER(SEARCH("Exxon",F3529)),"Exxonsecrets",IF(ISNUMBER(SEARCH("wikipedia",F3529)),"Wikipedia",IF(ISNUMBER(SEARCH("greenpeace",F3529)),"Greenpeace",IF(ISNUMBER(SEARCH("Polluterwatch",F3529)),"Polluterwatch",IF(F3529="","","Other")))))))</f>
        <v/>
      </c>
      <c r="H3529">
        <f>LEN(B3529)</f>
        <v>18</v>
      </c>
    </row>
    <row r="3530" spans="1:9" ht="15.75" customHeight="1" x14ac:dyDescent="0.2">
      <c r="A3530" s="3" t="s">
        <v>3440</v>
      </c>
      <c r="B3530" s="3" t="s">
        <v>3440</v>
      </c>
      <c r="C3530" s="3" t="s">
        <v>25</v>
      </c>
      <c r="D3530" s="3" t="s">
        <v>17</v>
      </c>
      <c r="F3530" s="3" t="s">
        <v>17</v>
      </c>
      <c r="G3530" s="3" t="str">
        <f>IF(ISNUMBER(SEARCH("Sourcewatch",F3530)),"Sourcewatch",IF(ISNUMBER(SEARCH("desmog",F3530)),"Desmog",IF(ISNUMBER(SEARCH("Exxon",F3530)),"Exxonsecrets",IF(ISNUMBER(SEARCH("wikipedia",F3530)),"Wikipedia",IF(ISNUMBER(SEARCH("greenpeace",F3530)),"Greenpeace",IF(ISNUMBER(SEARCH("Polluterwatch",F3530)),"Polluterwatch",IF(F3530="","","Other")))))))</f>
        <v/>
      </c>
      <c r="H3530">
        <f>LEN(B3530)</f>
        <v>7</v>
      </c>
    </row>
    <row r="3531" spans="1:9" ht="15.75" customHeight="1" x14ac:dyDescent="0.2">
      <c r="A3531" s="3" t="s">
        <v>3441</v>
      </c>
      <c r="B3531" s="3" t="s">
        <v>3441</v>
      </c>
      <c r="C3531" s="3" t="s">
        <v>25</v>
      </c>
      <c r="D3531" s="3" t="s">
        <v>17</v>
      </c>
      <c r="F3531" s="3" t="s">
        <v>17</v>
      </c>
      <c r="G3531" s="3" t="str">
        <f>IF(ISNUMBER(SEARCH("Sourcewatch",F3531)),"Sourcewatch",IF(ISNUMBER(SEARCH("desmog",F3531)),"Desmog",IF(ISNUMBER(SEARCH("Exxon",F3531)),"Exxonsecrets",IF(ISNUMBER(SEARCH("wikipedia",F3531)),"Wikipedia",IF(ISNUMBER(SEARCH("greenpeace",F3531)),"Greenpeace",IF(ISNUMBER(SEARCH("Polluterwatch",F3531)),"Polluterwatch",IF(F3531="","","Other")))))))</f>
        <v/>
      </c>
      <c r="H3531">
        <f>LEN(B3531)</f>
        <v>16</v>
      </c>
    </row>
    <row r="3532" spans="1:9" ht="15.75" customHeight="1" x14ac:dyDescent="0.2">
      <c r="A3532" s="3" t="s">
        <v>3442</v>
      </c>
      <c r="B3532" s="3" t="s">
        <v>3442</v>
      </c>
      <c r="C3532" s="3" t="s">
        <v>25</v>
      </c>
      <c r="D3532" s="3" t="s">
        <v>17</v>
      </c>
      <c r="F3532" s="3" t="s">
        <v>17</v>
      </c>
      <c r="G3532" s="3" t="str">
        <f>IF(ISNUMBER(SEARCH("Sourcewatch",F3532)),"Sourcewatch",IF(ISNUMBER(SEARCH("desmog",F3532)),"Desmog",IF(ISNUMBER(SEARCH("Exxon",F3532)),"Exxonsecrets",IF(ISNUMBER(SEARCH("wikipedia",F3532)),"Wikipedia",IF(ISNUMBER(SEARCH("greenpeace",F3532)),"Greenpeace",IF(ISNUMBER(SEARCH("Polluterwatch",F3532)),"Polluterwatch",IF(F3532="","","Other")))))))</f>
        <v/>
      </c>
      <c r="H3532">
        <f>LEN(B3532)</f>
        <v>16</v>
      </c>
    </row>
    <row r="3533" spans="1:9" ht="15.75" customHeight="1" x14ac:dyDescent="0.2">
      <c r="A3533" s="3" t="s">
        <v>3443</v>
      </c>
      <c r="B3533" s="3" t="s">
        <v>3443</v>
      </c>
      <c r="C3533" s="3" t="s">
        <v>25</v>
      </c>
      <c r="D3533" s="3" t="s">
        <v>17</v>
      </c>
      <c r="F3533" s="3" t="s">
        <v>17</v>
      </c>
      <c r="G3533" s="3" t="str">
        <f>IF(ISNUMBER(SEARCH("Sourcewatch",F3533)),"Sourcewatch",IF(ISNUMBER(SEARCH("desmog",F3533)),"Desmog",IF(ISNUMBER(SEARCH("Exxon",F3533)),"Exxonsecrets",IF(ISNUMBER(SEARCH("wikipedia",F3533)),"Wikipedia",IF(ISNUMBER(SEARCH("greenpeace",F3533)),"Greenpeace",IF(ISNUMBER(SEARCH("Polluterwatch",F3533)),"Polluterwatch",IF(F3533="","","Other")))))))</f>
        <v/>
      </c>
      <c r="H3533">
        <f>LEN(B3533)</f>
        <v>15</v>
      </c>
    </row>
    <row r="3534" spans="1:9" ht="15.75" customHeight="1" x14ac:dyDescent="0.2">
      <c r="A3534" s="3" t="s">
        <v>3444</v>
      </c>
      <c r="B3534" s="3" t="s">
        <v>3444</v>
      </c>
      <c r="C3534" s="3" t="s">
        <v>25</v>
      </c>
      <c r="D3534" s="3" t="s">
        <v>17</v>
      </c>
      <c r="F3534" s="3" t="s">
        <v>17</v>
      </c>
      <c r="G3534" s="3" t="str">
        <f>IF(ISNUMBER(SEARCH("Sourcewatch",F3534)),"Sourcewatch",IF(ISNUMBER(SEARCH("desmog",F3534)),"Desmog",IF(ISNUMBER(SEARCH("Exxon",F3534)),"Exxonsecrets",IF(ISNUMBER(SEARCH("wikipedia",F3534)),"Wikipedia",IF(ISNUMBER(SEARCH("greenpeace",F3534)),"Greenpeace",IF(ISNUMBER(SEARCH("Polluterwatch",F3534)),"Polluterwatch",IF(F3534="","","Other")))))))</f>
        <v/>
      </c>
      <c r="H3534">
        <f>LEN(B3534)</f>
        <v>15</v>
      </c>
    </row>
    <row r="3535" spans="1:9" ht="15.75" customHeight="1" x14ac:dyDescent="0.2">
      <c r="A3535" s="3" t="s">
        <v>3445</v>
      </c>
      <c r="B3535" s="3" t="s">
        <v>3445</v>
      </c>
      <c r="C3535" s="3" t="s">
        <v>25</v>
      </c>
      <c r="D3535" s="3" t="s">
        <v>17</v>
      </c>
      <c r="F3535" s="3" t="s">
        <v>17</v>
      </c>
      <c r="G3535" s="3" t="str">
        <f>IF(ISNUMBER(SEARCH("Sourcewatch",F3535)),"Sourcewatch",IF(ISNUMBER(SEARCH("desmog",F3535)),"Desmog",IF(ISNUMBER(SEARCH("Exxon",F3535)),"Exxonsecrets",IF(ISNUMBER(SEARCH("wikipedia",F3535)),"Wikipedia",IF(ISNUMBER(SEARCH("greenpeace",F3535)),"Greenpeace",IF(ISNUMBER(SEARCH("Polluterwatch",F3535)),"Polluterwatch",IF(F3535="","","Other")))))))</f>
        <v/>
      </c>
      <c r="H3535">
        <f>LEN(B3535)</f>
        <v>17</v>
      </c>
    </row>
    <row r="3536" spans="1:9" ht="15.75" customHeight="1" x14ac:dyDescent="0.2">
      <c r="A3536" s="3" t="s">
        <v>3446</v>
      </c>
      <c r="B3536" s="3" t="s">
        <v>3446</v>
      </c>
      <c r="C3536" s="3" t="s">
        <v>25</v>
      </c>
      <c r="D3536" s="3" t="s">
        <v>17</v>
      </c>
      <c r="F3536" s="3" t="s">
        <v>17</v>
      </c>
      <c r="G3536" s="3" t="str">
        <f>IF(ISNUMBER(SEARCH("Sourcewatch",F3536)),"Sourcewatch",IF(ISNUMBER(SEARCH("desmog",F3536)),"Desmog",IF(ISNUMBER(SEARCH("Exxon",F3536)),"Exxonsecrets",IF(ISNUMBER(SEARCH("wikipedia",F3536)),"Wikipedia",IF(ISNUMBER(SEARCH("greenpeace",F3536)),"Greenpeace",IF(ISNUMBER(SEARCH("Polluterwatch",F3536)),"Polluterwatch",IF(F3536="","","Other")))))))</f>
        <v/>
      </c>
      <c r="H3536">
        <f>LEN(B3536)</f>
        <v>14</v>
      </c>
    </row>
    <row r="3537" spans="1:9" ht="15.75" customHeight="1" x14ac:dyDescent="0.2">
      <c r="A3537" s="3" t="s">
        <v>3447</v>
      </c>
      <c r="B3537" s="3" t="s">
        <v>3447</v>
      </c>
      <c r="C3537" s="3" t="s">
        <v>25</v>
      </c>
      <c r="D3537" s="3" t="s">
        <v>17</v>
      </c>
      <c r="F3537" s="3" t="s">
        <v>17</v>
      </c>
      <c r="G3537" s="3" t="str">
        <f>IF(ISNUMBER(SEARCH("Sourcewatch",F3537)),"Sourcewatch",IF(ISNUMBER(SEARCH("desmog",F3537)),"Desmog",IF(ISNUMBER(SEARCH("Exxon",F3537)),"Exxonsecrets",IF(ISNUMBER(SEARCH("wikipedia",F3537)),"Wikipedia",IF(ISNUMBER(SEARCH("greenpeace",F3537)),"Greenpeace",IF(ISNUMBER(SEARCH("Polluterwatch",F3537)),"Polluterwatch",IF(F3537="","","Other")))))))</f>
        <v/>
      </c>
      <c r="H3537">
        <f>LEN(B3537)</f>
        <v>14</v>
      </c>
    </row>
    <row r="3538" spans="1:9" ht="15.75" customHeight="1" x14ac:dyDescent="0.2">
      <c r="A3538" s="3" t="s">
        <v>3448</v>
      </c>
      <c r="B3538" s="3" t="s">
        <v>3448</v>
      </c>
      <c r="C3538" s="3" t="s">
        <v>25</v>
      </c>
      <c r="D3538" s="3" t="s">
        <v>17</v>
      </c>
      <c r="F3538" s="3" t="s">
        <v>17</v>
      </c>
      <c r="G3538" s="3" t="str">
        <f>IF(ISNUMBER(SEARCH("Sourcewatch",F3538)),"Sourcewatch",IF(ISNUMBER(SEARCH("desmog",F3538)),"Desmog",IF(ISNUMBER(SEARCH("Exxon",F3538)),"Exxonsecrets",IF(ISNUMBER(SEARCH("wikipedia",F3538)),"Wikipedia",IF(ISNUMBER(SEARCH("greenpeace",F3538)),"Greenpeace",IF(ISNUMBER(SEARCH("Polluterwatch",F3538)),"Polluterwatch",IF(F3538="","","Other")))))))</f>
        <v/>
      </c>
      <c r="H3538">
        <f>LEN(B3538)</f>
        <v>8</v>
      </c>
    </row>
    <row r="3539" spans="1:9" ht="15.75" customHeight="1" x14ac:dyDescent="0.2">
      <c r="A3539" s="3" t="s">
        <v>3449</v>
      </c>
      <c r="B3539" s="3" t="s">
        <v>3449</v>
      </c>
      <c r="C3539" s="3" t="s">
        <v>17</v>
      </c>
      <c r="D3539" s="3" t="s">
        <v>25</v>
      </c>
      <c r="G3539" s="3" t="str">
        <f>IF(ISNUMBER(SEARCH("Sourcewatch",F3539)),"Sourcewatch",IF(ISNUMBER(SEARCH("desmog",F3539)),"Desmog",IF(ISNUMBER(SEARCH("Exxon",F3539)),"Exxonsecrets",IF(ISNUMBER(SEARCH("wikipedia",F3539)),"Wikipedia",IF(ISNUMBER(SEARCH("greenpeace",F3539)),"Greenpeace",IF(ISNUMBER(SEARCH("Polluterwatch",F3539)),"Polluterwatch",IF(F3539="","","Other")))))))</f>
        <v/>
      </c>
      <c r="H3539">
        <f>LEN(B3539)</f>
        <v>16</v>
      </c>
    </row>
    <row r="3540" spans="1:9" ht="15.75" customHeight="1" x14ac:dyDescent="0.2">
      <c r="A3540" s="3" t="s">
        <v>3450</v>
      </c>
      <c r="B3540" s="3" t="s">
        <v>3450</v>
      </c>
      <c r="C3540" s="3" t="s">
        <v>25</v>
      </c>
      <c r="D3540" s="3" t="s">
        <v>17</v>
      </c>
      <c r="F3540" s="3" t="s">
        <v>17</v>
      </c>
      <c r="G3540" s="3" t="str">
        <f>IF(ISNUMBER(SEARCH("Sourcewatch",F3540)),"Sourcewatch",IF(ISNUMBER(SEARCH("desmog",F3540)),"Desmog",IF(ISNUMBER(SEARCH("Exxon",F3540)),"Exxonsecrets",IF(ISNUMBER(SEARCH("wikipedia",F3540)),"Wikipedia",IF(ISNUMBER(SEARCH("greenpeace",F3540)),"Greenpeace",IF(ISNUMBER(SEARCH("Polluterwatch",F3540)),"Polluterwatch",IF(F3540="","","Other")))))))</f>
        <v/>
      </c>
      <c r="H3540">
        <f>LEN(B3540)</f>
        <v>7</v>
      </c>
    </row>
    <row r="3541" spans="1:9" ht="15.75" customHeight="1" x14ac:dyDescent="0.2">
      <c r="A3541" s="3" t="s">
        <v>3451</v>
      </c>
      <c r="B3541" s="3" t="s">
        <v>3451</v>
      </c>
      <c r="C3541" s="3" t="s">
        <v>25</v>
      </c>
      <c r="D3541" s="3" t="s">
        <v>17</v>
      </c>
      <c r="F3541" s="3" t="s">
        <v>17</v>
      </c>
      <c r="G3541" s="3" t="str">
        <f>IF(ISNUMBER(SEARCH("Sourcewatch",F3541)),"Sourcewatch",IF(ISNUMBER(SEARCH("desmog",F3541)),"Desmog",IF(ISNUMBER(SEARCH("Exxon",F3541)),"Exxonsecrets",IF(ISNUMBER(SEARCH("wikipedia",F3541)),"Wikipedia",IF(ISNUMBER(SEARCH("greenpeace",F3541)),"Greenpeace",IF(ISNUMBER(SEARCH("Polluterwatch",F3541)),"Polluterwatch",IF(F3541="","","Other")))))))</f>
        <v/>
      </c>
      <c r="H3541">
        <f>LEN(B3541)</f>
        <v>11</v>
      </c>
    </row>
    <row r="3542" spans="1:9" ht="15.75" customHeight="1" x14ac:dyDescent="0.2">
      <c r="A3542" s="3" t="s">
        <v>3452</v>
      </c>
      <c r="B3542" s="3" t="s">
        <v>3452</v>
      </c>
      <c r="C3542" s="3" t="s">
        <v>25</v>
      </c>
      <c r="D3542" s="3" t="s">
        <v>17</v>
      </c>
      <c r="F3542" s="3" t="s">
        <v>17</v>
      </c>
      <c r="G3542" s="3" t="str">
        <f>IF(ISNUMBER(SEARCH("Sourcewatch",F3542)),"Sourcewatch",IF(ISNUMBER(SEARCH("desmog",F3542)),"Desmog",IF(ISNUMBER(SEARCH("Exxon",F3542)),"Exxonsecrets",IF(ISNUMBER(SEARCH("wikipedia",F3542)),"Wikipedia",IF(ISNUMBER(SEARCH("greenpeace",F3542)),"Greenpeace",IF(ISNUMBER(SEARCH("Polluterwatch",F3542)),"Polluterwatch",IF(F3542="","","Other")))))))</f>
        <v/>
      </c>
      <c r="H3542">
        <f>LEN(B3542)</f>
        <v>5</v>
      </c>
    </row>
    <row r="3543" spans="1:9" ht="15.75" customHeight="1" x14ac:dyDescent="0.2">
      <c r="A3543" s="3" t="s">
        <v>3453</v>
      </c>
      <c r="B3543" s="3" t="s">
        <v>3453</v>
      </c>
      <c r="C3543" s="3" t="s">
        <v>17</v>
      </c>
      <c r="D3543" s="3" t="s">
        <v>25</v>
      </c>
      <c r="G3543" s="3" t="str">
        <f>IF(ISNUMBER(SEARCH("Sourcewatch",F3543)),"Sourcewatch",IF(ISNUMBER(SEARCH("desmog",F3543)),"Desmog",IF(ISNUMBER(SEARCH("Exxon",F3543)),"Exxonsecrets",IF(ISNUMBER(SEARCH("wikipedia",F3543)),"Wikipedia",IF(ISNUMBER(SEARCH("greenpeace",F3543)),"Greenpeace",IF(ISNUMBER(SEARCH("Polluterwatch",F3543)),"Polluterwatch",IF(F3543="","","Other")))))))</f>
        <v/>
      </c>
      <c r="H3543">
        <f>LEN(B3543)</f>
        <v>17</v>
      </c>
    </row>
    <row r="3544" spans="1:9" ht="15.75" customHeight="1" x14ac:dyDescent="0.2">
      <c r="A3544" s="3" t="s">
        <v>3454</v>
      </c>
      <c r="B3544" s="3" t="s">
        <v>3454</v>
      </c>
      <c r="C3544" s="3" t="s">
        <v>25</v>
      </c>
      <c r="D3544" s="3" t="s">
        <v>17</v>
      </c>
      <c r="F3544" s="3" t="s">
        <v>17</v>
      </c>
      <c r="G3544" s="3" t="str">
        <f>IF(ISNUMBER(SEARCH("Sourcewatch",F3544)),"Sourcewatch",IF(ISNUMBER(SEARCH("desmog",F3544)),"Desmog",IF(ISNUMBER(SEARCH("Exxon",F3544)),"Exxonsecrets",IF(ISNUMBER(SEARCH("wikipedia",F3544)),"Wikipedia",IF(ISNUMBER(SEARCH("greenpeace",F3544)),"Greenpeace",IF(ISNUMBER(SEARCH("Polluterwatch",F3544)),"Polluterwatch",IF(F3544="","","Other")))))))</f>
        <v/>
      </c>
      <c r="H3544">
        <f>LEN(B3544)</f>
        <v>5</v>
      </c>
    </row>
    <row r="3545" spans="1:9" ht="15.75" customHeight="1" x14ac:dyDescent="0.2">
      <c r="A3545" s="11" t="s">
        <v>4303</v>
      </c>
      <c r="B3545" s="11" t="s">
        <v>4303</v>
      </c>
      <c r="C3545" t="s">
        <v>17</v>
      </c>
      <c r="D3545" t="s">
        <v>17</v>
      </c>
      <c r="G3545" s="3" t="str">
        <f>IF(ISNUMBER(SEARCH("Sourcewatch",F3545)),"Sourcewatch",IF(ISNUMBER(SEARCH("desmog",F3545)),"Desmog",IF(ISNUMBER(SEARCH("Exxon",F3545)),"Exxonsecrets",IF(ISNUMBER(SEARCH("wikipedia",F3545)),"Wikipedia",IF(ISNUMBER(SEARCH("greenpeace",F3545)),"Greenpeace",IF(ISNUMBER(SEARCH("Polluterwatch",F3545)),"Polluterwatch",IF(F3545="","","Other")))))))</f>
        <v/>
      </c>
      <c r="H3545">
        <f>LEN(B3545)</f>
        <v>10</v>
      </c>
      <c r="I3545" s="17" t="s">
        <v>25</v>
      </c>
    </row>
    <row r="3546" spans="1:9" ht="15.75" customHeight="1" x14ac:dyDescent="0.2">
      <c r="A3546" s="3" t="s">
        <v>3455</v>
      </c>
      <c r="B3546" s="3" t="s">
        <v>3455</v>
      </c>
      <c r="D3546" s="3" t="s">
        <v>17</v>
      </c>
      <c r="E3546" s="3" t="s">
        <v>27</v>
      </c>
      <c r="F3546" s="3" t="s">
        <v>17</v>
      </c>
      <c r="G3546" s="3" t="str">
        <f>IF(ISNUMBER(SEARCH("Sourcewatch",F3546)),"Sourcewatch",IF(ISNUMBER(SEARCH("desmog",F3546)),"Desmog",IF(ISNUMBER(SEARCH("Exxon",F3546)),"Exxonsecrets",IF(ISNUMBER(SEARCH("wikipedia",F3546)),"Wikipedia",IF(ISNUMBER(SEARCH("greenpeace",F3546)),"Greenpeace",IF(ISNUMBER(SEARCH("Polluterwatch",F3546)),"Polluterwatch",IF(F3546="","","Other")))))))</f>
        <v/>
      </c>
      <c r="H3546">
        <f>LEN(B3546)</f>
        <v>22</v>
      </c>
    </row>
    <row r="3547" spans="1:9" ht="15.75" customHeight="1" x14ac:dyDescent="0.2">
      <c r="A3547" s="11" t="s">
        <v>4369</v>
      </c>
      <c r="B3547" s="11" t="s">
        <v>4369</v>
      </c>
      <c r="C3547" t="s">
        <v>25</v>
      </c>
      <c r="D3547" t="s">
        <v>17</v>
      </c>
      <c r="G3547" s="3" t="str">
        <f>IF(ISNUMBER(SEARCH("Sourcewatch",F3547)),"Sourcewatch",IF(ISNUMBER(SEARCH("desmog",F3547)),"Desmog",IF(ISNUMBER(SEARCH("Exxon",F3547)),"Exxonsecrets",IF(ISNUMBER(SEARCH("wikipedia",F3547)),"Wikipedia",IF(ISNUMBER(SEARCH("greenpeace",F3547)),"Greenpeace",IF(ISNUMBER(SEARCH("Polluterwatch",F3547)),"Polluterwatch",IF(F3547="","","Other")))))))</f>
        <v/>
      </c>
      <c r="H3547">
        <f>LEN(B3547)</f>
        <v>5</v>
      </c>
      <c r="I3547" s="17" t="s">
        <v>25</v>
      </c>
    </row>
    <row r="3548" spans="1:9" ht="15.75" customHeight="1" x14ac:dyDescent="0.2">
      <c r="A3548" s="3" t="s">
        <v>3456</v>
      </c>
      <c r="B3548" s="3" t="s">
        <v>3456</v>
      </c>
      <c r="C3548" s="3" t="s">
        <v>17</v>
      </c>
      <c r="D3548" s="3" t="s">
        <v>25</v>
      </c>
      <c r="G3548" s="3" t="str">
        <f>IF(ISNUMBER(SEARCH("Sourcewatch",F3548)),"Sourcewatch",IF(ISNUMBER(SEARCH("desmog",F3548)),"Desmog",IF(ISNUMBER(SEARCH("Exxon",F3548)),"Exxonsecrets",IF(ISNUMBER(SEARCH("wikipedia",F3548)),"Wikipedia",IF(ISNUMBER(SEARCH("greenpeace",F3548)),"Greenpeace",IF(ISNUMBER(SEARCH("Polluterwatch",F3548)),"Polluterwatch",IF(F3548="","","Other")))))))</f>
        <v/>
      </c>
      <c r="H3548">
        <f>LEN(B3548)</f>
        <v>27</v>
      </c>
    </row>
    <row r="3549" spans="1:9" ht="15.75" customHeight="1" x14ac:dyDescent="0.2">
      <c r="A3549" s="3" t="s">
        <v>3457</v>
      </c>
      <c r="B3549" s="3" t="s">
        <v>3457</v>
      </c>
      <c r="C3549" s="3" t="s">
        <v>25</v>
      </c>
      <c r="D3549" s="3" t="s">
        <v>17</v>
      </c>
      <c r="F3549" s="3" t="s">
        <v>17</v>
      </c>
      <c r="G3549" s="3" t="str">
        <f>IF(ISNUMBER(SEARCH("Sourcewatch",F3549)),"Sourcewatch",IF(ISNUMBER(SEARCH("desmog",F3549)),"Desmog",IF(ISNUMBER(SEARCH("Exxon",F3549)),"Exxonsecrets",IF(ISNUMBER(SEARCH("wikipedia",F3549)),"Wikipedia",IF(ISNUMBER(SEARCH("greenpeace",F3549)),"Greenpeace",IF(ISNUMBER(SEARCH("Polluterwatch",F3549)),"Polluterwatch",IF(F3549="","","Other")))))))</f>
        <v/>
      </c>
      <c r="H3549">
        <f>LEN(B3549)</f>
        <v>12</v>
      </c>
    </row>
    <row r="3550" spans="1:9" ht="15.75" customHeight="1" x14ac:dyDescent="0.2">
      <c r="A3550" s="3" t="s">
        <v>3458</v>
      </c>
      <c r="B3550" s="3" t="s">
        <v>3458</v>
      </c>
      <c r="C3550" s="3" t="s">
        <v>25</v>
      </c>
      <c r="D3550" s="3" t="s">
        <v>17</v>
      </c>
      <c r="F3550" s="3" t="s">
        <v>17</v>
      </c>
      <c r="G3550" s="3" t="str">
        <f>IF(ISNUMBER(SEARCH("Sourcewatch",F3550)),"Sourcewatch",IF(ISNUMBER(SEARCH("desmog",F3550)),"Desmog",IF(ISNUMBER(SEARCH("Exxon",F3550)),"Exxonsecrets",IF(ISNUMBER(SEARCH("wikipedia",F3550)),"Wikipedia",IF(ISNUMBER(SEARCH("greenpeace",F3550)),"Greenpeace",IF(ISNUMBER(SEARCH("Polluterwatch",F3550)),"Polluterwatch",IF(F3550="","","Other")))))))</f>
        <v/>
      </c>
      <c r="H3550">
        <f>LEN(B3550)</f>
        <v>16</v>
      </c>
    </row>
    <row r="3551" spans="1:9" ht="15.75" customHeight="1" x14ac:dyDescent="0.2">
      <c r="A3551" s="3" t="s">
        <v>3459</v>
      </c>
      <c r="B3551" s="3" t="s">
        <v>3459</v>
      </c>
      <c r="C3551" s="3" t="s">
        <v>17</v>
      </c>
      <c r="D3551" s="3" t="s">
        <v>17</v>
      </c>
      <c r="F3551" s="3" t="s">
        <v>17</v>
      </c>
      <c r="G3551" s="3" t="str">
        <f>IF(ISNUMBER(SEARCH("Sourcewatch",F3551)),"Sourcewatch",IF(ISNUMBER(SEARCH("desmog",F3551)),"Desmog",IF(ISNUMBER(SEARCH("Exxon",F3551)),"Exxonsecrets",IF(ISNUMBER(SEARCH("wikipedia",F3551)),"Wikipedia",IF(ISNUMBER(SEARCH("greenpeace",F3551)),"Greenpeace",IF(ISNUMBER(SEARCH("Polluterwatch",F3551)),"Polluterwatch",IF(F3551="","","Other")))))))</f>
        <v/>
      </c>
      <c r="H3551">
        <f>LEN(B3551)</f>
        <v>18</v>
      </c>
    </row>
    <row r="3552" spans="1:9" ht="15.75" customHeight="1" x14ac:dyDescent="0.2">
      <c r="A3552" s="3" t="s">
        <v>3460</v>
      </c>
      <c r="B3552" s="3" t="s">
        <v>3460</v>
      </c>
      <c r="C3552" s="3" t="s">
        <v>25</v>
      </c>
      <c r="D3552" s="3" t="s">
        <v>17</v>
      </c>
      <c r="F3552" s="3" t="s">
        <v>17</v>
      </c>
      <c r="G3552" s="3" t="str">
        <f>IF(ISNUMBER(SEARCH("Sourcewatch",F3552)),"Sourcewatch",IF(ISNUMBER(SEARCH("desmog",F3552)),"Desmog",IF(ISNUMBER(SEARCH("Exxon",F3552)),"Exxonsecrets",IF(ISNUMBER(SEARCH("wikipedia",F3552)),"Wikipedia",IF(ISNUMBER(SEARCH("greenpeace",F3552)),"Greenpeace",IF(ISNUMBER(SEARCH("Polluterwatch",F3552)),"Polluterwatch",IF(F3552="","","Other")))))))</f>
        <v/>
      </c>
      <c r="H3552">
        <f>LEN(B3552)</f>
        <v>14</v>
      </c>
    </row>
    <row r="3553" spans="1:9" ht="15.75" customHeight="1" x14ac:dyDescent="0.2">
      <c r="A3553" s="11" t="s">
        <v>4365</v>
      </c>
      <c r="B3553" s="11" t="s">
        <v>4365</v>
      </c>
      <c r="C3553" t="s">
        <v>25</v>
      </c>
      <c r="D3553" t="s">
        <v>17</v>
      </c>
      <c r="G3553" s="3" t="str">
        <f>IF(ISNUMBER(SEARCH("Sourcewatch",F3553)),"Sourcewatch",IF(ISNUMBER(SEARCH("desmog",F3553)),"Desmog",IF(ISNUMBER(SEARCH("Exxon",F3553)),"Exxonsecrets",IF(ISNUMBER(SEARCH("wikipedia",F3553)),"Wikipedia",IF(ISNUMBER(SEARCH("greenpeace",F3553)),"Greenpeace",IF(ISNUMBER(SEARCH("Polluterwatch",F3553)),"Polluterwatch",IF(F3553="","","Other")))))))</f>
        <v/>
      </c>
      <c r="H3553">
        <f>LEN(B3553)</f>
        <v>7</v>
      </c>
      <c r="I3553" s="17" t="s">
        <v>25</v>
      </c>
    </row>
    <row r="3554" spans="1:9" ht="15.75" customHeight="1" x14ac:dyDescent="0.2">
      <c r="A3554" s="3" t="s">
        <v>3461</v>
      </c>
      <c r="B3554" s="3" t="s">
        <v>3461</v>
      </c>
      <c r="C3554" s="3" t="s">
        <v>25</v>
      </c>
      <c r="D3554" s="3" t="s">
        <v>17</v>
      </c>
      <c r="F3554" s="3" t="s">
        <v>17</v>
      </c>
      <c r="G3554" s="3" t="str">
        <f>IF(ISNUMBER(SEARCH("Sourcewatch",F3554)),"Sourcewatch",IF(ISNUMBER(SEARCH("desmog",F3554)),"Desmog",IF(ISNUMBER(SEARCH("Exxon",F3554)),"Exxonsecrets",IF(ISNUMBER(SEARCH("wikipedia",F3554)),"Wikipedia",IF(ISNUMBER(SEARCH("greenpeace",F3554)),"Greenpeace",IF(ISNUMBER(SEARCH("Polluterwatch",F3554)),"Polluterwatch",IF(F3554="","","Other")))))))</f>
        <v/>
      </c>
      <c r="H3554">
        <f>LEN(B3554)</f>
        <v>7</v>
      </c>
    </row>
    <row r="3555" spans="1:9" ht="15.75" customHeight="1" x14ac:dyDescent="0.2">
      <c r="A3555" s="3" t="s">
        <v>3462</v>
      </c>
      <c r="B3555" s="3" t="s">
        <v>3462</v>
      </c>
      <c r="C3555" s="3" t="s">
        <v>25</v>
      </c>
      <c r="D3555" s="3" t="s">
        <v>17</v>
      </c>
      <c r="F3555" s="3" t="s">
        <v>17</v>
      </c>
      <c r="G3555" s="3" t="str">
        <f>IF(ISNUMBER(SEARCH("Sourcewatch",F3555)),"Sourcewatch",IF(ISNUMBER(SEARCH("desmog",F3555)),"Desmog",IF(ISNUMBER(SEARCH("Exxon",F3555)),"Exxonsecrets",IF(ISNUMBER(SEARCH("wikipedia",F3555)),"Wikipedia",IF(ISNUMBER(SEARCH("greenpeace",F3555)),"Greenpeace",IF(ISNUMBER(SEARCH("Polluterwatch",F3555)),"Polluterwatch",IF(F3555="","","Other")))))))</f>
        <v/>
      </c>
      <c r="H3555">
        <f>LEN(B3555)</f>
        <v>6</v>
      </c>
    </row>
    <row r="3556" spans="1:9" ht="15.75" customHeight="1" x14ac:dyDescent="0.2">
      <c r="A3556" s="3" t="s">
        <v>3463</v>
      </c>
      <c r="B3556" s="3" t="s">
        <v>3463</v>
      </c>
      <c r="C3556" s="3" t="s">
        <v>25</v>
      </c>
      <c r="D3556" s="3" t="s">
        <v>17</v>
      </c>
      <c r="F3556" s="3" t="s">
        <v>17</v>
      </c>
      <c r="G3556" s="3" t="str">
        <f>IF(ISNUMBER(SEARCH("Sourcewatch",F3556)),"Sourcewatch",IF(ISNUMBER(SEARCH("desmog",F3556)),"Desmog",IF(ISNUMBER(SEARCH("Exxon",F3556)),"Exxonsecrets",IF(ISNUMBER(SEARCH("wikipedia",F3556)),"Wikipedia",IF(ISNUMBER(SEARCH("greenpeace",F3556)),"Greenpeace",IF(ISNUMBER(SEARCH("Polluterwatch",F3556)),"Polluterwatch",IF(F3556="","","Other")))))))</f>
        <v/>
      </c>
      <c r="H3556">
        <f>LEN(B3556)</f>
        <v>13</v>
      </c>
    </row>
    <row r="3557" spans="1:9" ht="15.75" customHeight="1" x14ac:dyDescent="0.2">
      <c r="A3557" s="3" t="s">
        <v>3464</v>
      </c>
      <c r="B3557" s="3" t="s">
        <v>3464</v>
      </c>
      <c r="C3557" s="3" t="s">
        <v>17</v>
      </c>
      <c r="D3557" s="3" t="s">
        <v>17</v>
      </c>
      <c r="F3557" s="3" t="s">
        <v>17</v>
      </c>
      <c r="G3557" s="3" t="str">
        <f>IF(ISNUMBER(SEARCH("Sourcewatch",F3557)),"Sourcewatch",IF(ISNUMBER(SEARCH("desmog",F3557)),"Desmog",IF(ISNUMBER(SEARCH("Exxon",F3557)),"Exxonsecrets",IF(ISNUMBER(SEARCH("wikipedia",F3557)),"Wikipedia",IF(ISNUMBER(SEARCH("greenpeace",F3557)),"Greenpeace",IF(ISNUMBER(SEARCH("Polluterwatch",F3557)),"Polluterwatch",IF(F3557="","","Other")))))))</f>
        <v/>
      </c>
      <c r="H3557">
        <f>LEN(B3557)</f>
        <v>30</v>
      </c>
    </row>
    <row r="3558" spans="1:9" ht="15.75" customHeight="1" x14ac:dyDescent="0.2">
      <c r="A3558" s="3" t="s">
        <v>3465</v>
      </c>
      <c r="B3558" s="3" t="s">
        <v>3465</v>
      </c>
      <c r="C3558" s="3" t="s">
        <v>17</v>
      </c>
      <c r="D3558" s="3" t="s">
        <v>17</v>
      </c>
      <c r="F3558" s="3" t="s">
        <v>3466</v>
      </c>
      <c r="G3558" s="3" t="str">
        <f>IF(ISNUMBER(SEARCH("Sourcewatch",F3558)),"Sourcewatch",IF(ISNUMBER(SEARCH("desmog",F3558)),"Desmog",IF(ISNUMBER(SEARCH("Exxon",F3558)),"Exxonsecrets",IF(ISNUMBER(SEARCH("wikipedia",F3558)),"Wikipedia",IF(ISNUMBER(SEARCH("greenpeace",F3558)),"Greenpeace",IF(ISNUMBER(SEARCH("Polluterwatch",F3558)),"Polluterwatch",IF(F3558="","","Other")))))))</f>
        <v>Sourcewatch</v>
      </c>
      <c r="H3558">
        <f>LEN(B3558)</f>
        <v>20</v>
      </c>
    </row>
    <row r="3559" spans="1:9" ht="15.75" customHeight="1" x14ac:dyDescent="0.2">
      <c r="A3559" s="3" t="s">
        <v>3467</v>
      </c>
      <c r="B3559" s="3" t="s">
        <v>3467</v>
      </c>
      <c r="C3559" s="3" t="s">
        <v>17</v>
      </c>
      <c r="D3559" s="3" t="s">
        <v>17</v>
      </c>
      <c r="F3559" s="3" t="s">
        <v>3468</v>
      </c>
      <c r="G3559" s="3" t="str">
        <f>IF(ISNUMBER(SEARCH("Sourcewatch",F3559)),"Sourcewatch",IF(ISNUMBER(SEARCH("desmog",F3559)),"Desmog",IF(ISNUMBER(SEARCH("Exxon",F3559)),"Exxonsecrets",IF(ISNUMBER(SEARCH("wikipedia",F3559)),"Wikipedia",IF(ISNUMBER(SEARCH("greenpeace",F3559)),"Greenpeace",IF(ISNUMBER(SEARCH("Polluterwatch",F3559)),"Polluterwatch",IF(F3559="","","Other")))))))</f>
        <v>Sourcewatch</v>
      </c>
      <c r="H3559">
        <f>LEN(B3559)</f>
        <v>27</v>
      </c>
    </row>
    <row r="3560" spans="1:9" ht="15.75" customHeight="1" x14ac:dyDescent="0.2">
      <c r="A3560" s="3" t="s">
        <v>3469</v>
      </c>
      <c r="B3560" s="3" t="s">
        <v>3469</v>
      </c>
      <c r="C3560" s="3" t="s">
        <v>25</v>
      </c>
      <c r="D3560" s="3" t="s">
        <v>17</v>
      </c>
      <c r="F3560" s="3" t="s">
        <v>17</v>
      </c>
      <c r="G3560" s="3" t="str">
        <f>IF(ISNUMBER(SEARCH("Sourcewatch",F3560)),"Sourcewatch",IF(ISNUMBER(SEARCH("desmog",F3560)),"Desmog",IF(ISNUMBER(SEARCH("Exxon",F3560)),"Exxonsecrets",IF(ISNUMBER(SEARCH("wikipedia",F3560)),"Wikipedia",IF(ISNUMBER(SEARCH("greenpeace",F3560)),"Greenpeace",IF(ISNUMBER(SEARCH("Polluterwatch",F3560)),"Polluterwatch",IF(F3560="","","Other")))))))</f>
        <v/>
      </c>
      <c r="H3560">
        <f>LEN(B3560)</f>
        <v>9</v>
      </c>
    </row>
    <row r="3561" spans="1:9" ht="15.75" customHeight="1" x14ac:dyDescent="0.2">
      <c r="A3561" s="3" t="s">
        <v>3470</v>
      </c>
      <c r="B3561" s="3" t="s">
        <v>3470</v>
      </c>
      <c r="C3561" s="3" t="s">
        <v>25</v>
      </c>
      <c r="D3561" s="3" t="s">
        <v>17</v>
      </c>
      <c r="F3561" s="3" t="s">
        <v>17</v>
      </c>
      <c r="G3561" s="3" t="str">
        <f>IF(ISNUMBER(SEARCH("Sourcewatch",F3561)),"Sourcewatch",IF(ISNUMBER(SEARCH("desmog",F3561)),"Desmog",IF(ISNUMBER(SEARCH("Exxon",F3561)),"Exxonsecrets",IF(ISNUMBER(SEARCH("wikipedia",F3561)),"Wikipedia",IF(ISNUMBER(SEARCH("greenpeace",F3561)),"Greenpeace",IF(ISNUMBER(SEARCH("Polluterwatch",F3561)),"Polluterwatch",IF(F3561="","","Other")))))))</f>
        <v/>
      </c>
      <c r="H3561">
        <f>LEN(B3561)</f>
        <v>6</v>
      </c>
    </row>
    <row r="3562" spans="1:9" ht="15.75" customHeight="1" x14ac:dyDescent="0.2">
      <c r="A3562" s="3" t="s">
        <v>3471</v>
      </c>
      <c r="B3562" s="3" t="s">
        <v>3471</v>
      </c>
      <c r="C3562" s="3" t="s">
        <v>25</v>
      </c>
      <c r="D3562" s="3" t="s">
        <v>17</v>
      </c>
      <c r="F3562" s="3" t="s">
        <v>17</v>
      </c>
      <c r="G3562" s="3" t="str">
        <f>IF(ISNUMBER(SEARCH("Sourcewatch",F3562)),"Sourcewatch",IF(ISNUMBER(SEARCH("desmog",F3562)),"Desmog",IF(ISNUMBER(SEARCH("Exxon",F3562)),"Exxonsecrets",IF(ISNUMBER(SEARCH("wikipedia",F3562)),"Wikipedia",IF(ISNUMBER(SEARCH("greenpeace",F3562)),"Greenpeace",IF(ISNUMBER(SEARCH("Polluterwatch",F3562)),"Polluterwatch",IF(F3562="","","Other")))))))</f>
        <v/>
      </c>
      <c r="H3562">
        <f>LEN(B3562)</f>
        <v>16</v>
      </c>
    </row>
    <row r="3563" spans="1:9" ht="15.75" customHeight="1" x14ac:dyDescent="0.2">
      <c r="A3563" s="11" t="s">
        <v>4464</v>
      </c>
      <c r="B3563" s="11" t="s">
        <v>4464</v>
      </c>
      <c r="C3563" t="s">
        <v>25</v>
      </c>
      <c r="D3563" t="s">
        <v>17</v>
      </c>
      <c r="G3563" s="3" t="str">
        <f>IF(ISNUMBER(SEARCH("Sourcewatch",F3563)),"Sourcewatch",IF(ISNUMBER(SEARCH("desmog",F3563)),"Desmog",IF(ISNUMBER(SEARCH("Exxon",F3563)),"Exxonsecrets",IF(ISNUMBER(SEARCH("wikipedia",F3563)),"Wikipedia",IF(ISNUMBER(SEARCH("greenpeace",F3563)),"Greenpeace",IF(ISNUMBER(SEARCH("Polluterwatch",F3563)),"Polluterwatch",IF(F3563="","","Other")))))))</f>
        <v/>
      </c>
      <c r="H3563">
        <f>LEN(B3563)</f>
        <v>7</v>
      </c>
      <c r="I3563" s="17" t="s">
        <v>25</v>
      </c>
    </row>
    <row r="3564" spans="1:9" ht="15.75" customHeight="1" x14ac:dyDescent="0.2">
      <c r="A3564" s="3" t="s">
        <v>3472</v>
      </c>
      <c r="B3564" s="3" t="s">
        <v>3472</v>
      </c>
      <c r="C3564" s="3" t="s">
        <v>17</v>
      </c>
      <c r="D3564" s="3" t="s">
        <v>25</v>
      </c>
      <c r="G3564" s="3" t="str">
        <f>IF(ISNUMBER(SEARCH("Sourcewatch",F3564)),"Sourcewatch",IF(ISNUMBER(SEARCH("desmog",F3564)),"Desmog",IF(ISNUMBER(SEARCH("Exxon",F3564)),"Exxonsecrets",IF(ISNUMBER(SEARCH("wikipedia",F3564)),"Wikipedia",IF(ISNUMBER(SEARCH("greenpeace",F3564)),"Greenpeace",IF(ISNUMBER(SEARCH("Polluterwatch",F3564)),"Polluterwatch",IF(F3564="","","Other")))))))</f>
        <v/>
      </c>
      <c r="H3564">
        <f>LEN(B3564)</f>
        <v>18</v>
      </c>
    </row>
    <row r="3565" spans="1:9" ht="15.75" customHeight="1" x14ac:dyDescent="0.2">
      <c r="A3565" s="3" t="s">
        <v>3473</v>
      </c>
      <c r="B3565" s="3" t="s">
        <v>3473</v>
      </c>
      <c r="C3565" s="3" t="s">
        <v>25</v>
      </c>
      <c r="D3565" s="3" t="s">
        <v>17</v>
      </c>
      <c r="F3565" s="3" t="s">
        <v>17</v>
      </c>
      <c r="G3565" s="3" t="str">
        <f>IF(ISNUMBER(SEARCH("Sourcewatch",F3565)),"Sourcewatch",IF(ISNUMBER(SEARCH("desmog",F3565)),"Desmog",IF(ISNUMBER(SEARCH("Exxon",F3565)),"Exxonsecrets",IF(ISNUMBER(SEARCH("wikipedia",F3565)),"Wikipedia",IF(ISNUMBER(SEARCH("greenpeace",F3565)),"Greenpeace",IF(ISNUMBER(SEARCH("Polluterwatch",F3565)),"Polluterwatch",IF(F3565="","","Other")))))))</f>
        <v/>
      </c>
      <c r="H3565">
        <f>LEN(B3565)</f>
        <v>13</v>
      </c>
    </row>
    <row r="3566" spans="1:9" ht="15.75" customHeight="1" x14ac:dyDescent="0.2">
      <c r="A3566" s="3" t="s">
        <v>3474</v>
      </c>
      <c r="B3566" s="3" t="s">
        <v>3474</v>
      </c>
      <c r="C3566" s="3" t="s">
        <v>25</v>
      </c>
      <c r="D3566" s="3" t="s">
        <v>17</v>
      </c>
      <c r="F3566" s="3" t="s">
        <v>17</v>
      </c>
      <c r="G3566" s="3" t="str">
        <f>IF(ISNUMBER(SEARCH("Sourcewatch",F3566)),"Sourcewatch",IF(ISNUMBER(SEARCH("desmog",F3566)),"Desmog",IF(ISNUMBER(SEARCH("Exxon",F3566)),"Exxonsecrets",IF(ISNUMBER(SEARCH("wikipedia",F3566)),"Wikipedia",IF(ISNUMBER(SEARCH("greenpeace",F3566)),"Greenpeace",IF(ISNUMBER(SEARCH("Polluterwatch",F3566)),"Polluterwatch",IF(F3566="","","Other")))))))</f>
        <v/>
      </c>
      <c r="H3566">
        <f>LEN(B3566)</f>
        <v>14</v>
      </c>
    </row>
    <row r="3567" spans="1:9" ht="15.75" customHeight="1" x14ac:dyDescent="0.2">
      <c r="A3567" s="3" t="s">
        <v>3475</v>
      </c>
      <c r="B3567" s="3" t="s">
        <v>3475</v>
      </c>
      <c r="C3567" s="3" t="s">
        <v>25</v>
      </c>
      <c r="D3567" s="3" t="s">
        <v>17</v>
      </c>
      <c r="F3567" s="3" t="s">
        <v>17</v>
      </c>
      <c r="G3567" s="3" t="str">
        <f>IF(ISNUMBER(SEARCH("Sourcewatch",F3567)),"Sourcewatch",IF(ISNUMBER(SEARCH("desmog",F3567)),"Desmog",IF(ISNUMBER(SEARCH("Exxon",F3567)),"Exxonsecrets",IF(ISNUMBER(SEARCH("wikipedia",F3567)),"Wikipedia",IF(ISNUMBER(SEARCH("greenpeace",F3567)),"Greenpeace",IF(ISNUMBER(SEARCH("Polluterwatch",F3567)),"Polluterwatch",IF(F3567="","","Other")))))))</f>
        <v/>
      </c>
      <c r="H3567">
        <f>LEN(B3567)</f>
        <v>16</v>
      </c>
    </row>
    <row r="3568" spans="1:9" ht="15.75" customHeight="1" x14ac:dyDescent="0.2">
      <c r="A3568" s="3" t="s">
        <v>3476</v>
      </c>
      <c r="B3568" s="3" t="s">
        <v>3476</v>
      </c>
      <c r="C3568" s="3" t="s">
        <v>25</v>
      </c>
      <c r="D3568" s="3" t="s">
        <v>17</v>
      </c>
      <c r="F3568" s="3" t="s">
        <v>17</v>
      </c>
      <c r="G3568" s="3" t="str">
        <f>IF(ISNUMBER(SEARCH("Sourcewatch",F3568)),"Sourcewatch",IF(ISNUMBER(SEARCH("desmog",F3568)),"Desmog",IF(ISNUMBER(SEARCH("Exxon",F3568)),"Exxonsecrets",IF(ISNUMBER(SEARCH("wikipedia",F3568)),"Wikipedia",IF(ISNUMBER(SEARCH("greenpeace",F3568)),"Greenpeace",IF(ISNUMBER(SEARCH("Polluterwatch",F3568)),"Polluterwatch",IF(F3568="","","Other")))))))</f>
        <v/>
      </c>
      <c r="H3568">
        <f>LEN(B3568)</f>
        <v>3</v>
      </c>
    </row>
    <row r="3569" spans="1:9" ht="15.75" customHeight="1" x14ac:dyDescent="0.2">
      <c r="A3569" s="3" t="s">
        <v>3477</v>
      </c>
      <c r="B3569" s="3" t="s">
        <v>3477</v>
      </c>
      <c r="C3569" s="3" t="s">
        <v>25</v>
      </c>
      <c r="D3569" s="3" t="s">
        <v>17</v>
      </c>
      <c r="F3569" s="3" t="s">
        <v>17</v>
      </c>
      <c r="G3569" s="3" t="str">
        <f>IF(ISNUMBER(SEARCH("Sourcewatch",F3569)),"Sourcewatch",IF(ISNUMBER(SEARCH("desmog",F3569)),"Desmog",IF(ISNUMBER(SEARCH("Exxon",F3569)),"Exxonsecrets",IF(ISNUMBER(SEARCH("wikipedia",F3569)),"Wikipedia",IF(ISNUMBER(SEARCH("greenpeace",F3569)),"Greenpeace",IF(ISNUMBER(SEARCH("Polluterwatch",F3569)),"Polluterwatch",IF(F3569="","","Other")))))))</f>
        <v/>
      </c>
      <c r="H3569">
        <f>LEN(B3569)</f>
        <v>11</v>
      </c>
    </row>
    <row r="3570" spans="1:9" ht="15.75" customHeight="1" x14ac:dyDescent="0.2">
      <c r="A3570" s="3" t="s">
        <v>3478</v>
      </c>
      <c r="B3570" s="3" t="s">
        <v>3478</v>
      </c>
      <c r="C3570" s="3" t="s">
        <v>17</v>
      </c>
      <c r="D3570" s="3" t="s">
        <v>17</v>
      </c>
      <c r="F3570" s="3" t="s">
        <v>3479</v>
      </c>
      <c r="G3570" s="3" t="str">
        <f>IF(ISNUMBER(SEARCH("Sourcewatch",F3570)),"Sourcewatch",IF(ISNUMBER(SEARCH("desmog",F3570)),"Desmog",IF(ISNUMBER(SEARCH("Exxon",F3570)),"Exxonsecrets",IF(ISNUMBER(SEARCH("wikipedia",F3570)),"Wikipedia",IF(ISNUMBER(SEARCH("greenpeace",F3570)),"Greenpeace",IF(ISNUMBER(SEARCH("Polluterwatch",F3570)),"Polluterwatch",IF(F3570="","","Other")))))))</f>
        <v>Sourcewatch</v>
      </c>
      <c r="H3570">
        <f>LEN(B3570)</f>
        <v>15</v>
      </c>
    </row>
    <row r="3571" spans="1:9" ht="15.75" customHeight="1" x14ac:dyDescent="0.2">
      <c r="A3571" s="3" t="s">
        <v>3480</v>
      </c>
      <c r="B3571" s="3" t="s">
        <v>3478</v>
      </c>
      <c r="C3571" s="3" t="s">
        <v>17</v>
      </c>
      <c r="D3571" s="3" t="s">
        <v>17</v>
      </c>
      <c r="F3571" s="3" t="s">
        <v>3479</v>
      </c>
      <c r="G3571" s="3" t="str">
        <f>IF(ISNUMBER(SEARCH("Sourcewatch",F3571)),"Sourcewatch",IF(ISNUMBER(SEARCH("desmog",F3571)),"Desmog",IF(ISNUMBER(SEARCH("Exxon",F3571)),"Exxonsecrets",IF(ISNUMBER(SEARCH("wikipedia",F3571)),"Wikipedia",IF(ISNUMBER(SEARCH("greenpeace",F3571)),"Greenpeace",IF(ISNUMBER(SEARCH("Polluterwatch",F3571)),"Polluterwatch",IF(F3571="","","Other")))))))</f>
        <v>Sourcewatch</v>
      </c>
      <c r="H3571">
        <f>LEN(B3571)</f>
        <v>15</v>
      </c>
    </row>
    <row r="3572" spans="1:9" ht="15.75" customHeight="1" x14ac:dyDescent="0.2">
      <c r="A3572" s="3" t="s">
        <v>3481</v>
      </c>
      <c r="B3572" s="3" t="s">
        <v>3481</v>
      </c>
      <c r="C3572" s="3" t="s">
        <v>25</v>
      </c>
      <c r="D3572" s="3" t="s">
        <v>17</v>
      </c>
      <c r="F3572" s="3" t="s">
        <v>17</v>
      </c>
      <c r="G3572" s="3" t="str">
        <f>IF(ISNUMBER(SEARCH("Sourcewatch",F3572)),"Sourcewatch",IF(ISNUMBER(SEARCH("desmog",F3572)),"Desmog",IF(ISNUMBER(SEARCH("Exxon",F3572)),"Exxonsecrets",IF(ISNUMBER(SEARCH("wikipedia",F3572)),"Wikipedia",IF(ISNUMBER(SEARCH("greenpeace",F3572)),"Greenpeace",IF(ISNUMBER(SEARCH("Polluterwatch",F3572)),"Polluterwatch",IF(F3572="","","Other")))))))</f>
        <v/>
      </c>
      <c r="H3572">
        <f>LEN(B3572)</f>
        <v>17</v>
      </c>
    </row>
    <row r="3573" spans="1:9" ht="15.75" customHeight="1" x14ac:dyDescent="0.2">
      <c r="A3573" s="3" t="s">
        <v>3482</v>
      </c>
      <c r="B3573" s="3" t="s">
        <v>3482</v>
      </c>
      <c r="C3573" s="3" t="s">
        <v>25</v>
      </c>
      <c r="D3573" s="3" t="s">
        <v>17</v>
      </c>
      <c r="F3573" s="3" t="s">
        <v>17</v>
      </c>
      <c r="G3573" s="3" t="str">
        <f>IF(ISNUMBER(SEARCH("Sourcewatch",F3573)),"Sourcewatch",IF(ISNUMBER(SEARCH("desmog",F3573)),"Desmog",IF(ISNUMBER(SEARCH("Exxon",F3573)),"Exxonsecrets",IF(ISNUMBER(SEARCH("wikipedia",F3573)),"Wikipedia",IF(ISNUMBER(SEARCH("greenpeace",F3573)),"Greenpeace",IF(ISNUMBER(SEARCH("Polluterwatch",F3573)),"Polluterwatch",IF(F3573="","","Other")))))))</f>
        <v/>
      </c>
      <c r="H3573">
        <f>LEN(B3573)</f>
        <v>13</v>
      </c>
    </row>
    <row r="3574" spans="1:9" ht="15.75" customHeight="1" x14ac:dyDescent="0.2">
      <c r="A3574" s="11" t="s">
        <v>4382</v>
      </c>
      <c r="B3574" s="11" t="s">
        <v>4382</v>
      </c>
      <c r="C3574" t="s">
        <v>17</v>
      </c>
      <c r="D3574" t="s">
        <v>25</v>
      </c>
      <c r="H3574">
        <f>LEN(B3574)</f>
        <v>21</v>
      </c>
      <c r="I3574" s="17" t="s">
        <v>25</v>
      </c>
    </row>
    <row r="3575" spans="1:9" ht="15.75" customHeight="1" x14ac:dyDescent="0.2">
      <c r="A3575" s="3" t="s">
        <v>3483</v>
      </c>
      <c r="B3575" s="3" t="s">
        <v>3483</v>
      </c>
      <c r="C3575" s="3" t="s">
        <v>17</v>
      </c>
      <c r="D3575" s="3" t="s">
        <v>25</v>
      </c>
      <c r="G3575" s="3" t="str">
        <f>IF(ISNUMBER(SEARCH("Sourcewatch",F3575)),"Sourcewatch",IF(ISNUMBER(SEARCH("desmog",F3575)),"Desmog",IF(ISNUMBER(SEARCH("Exxon",F3575)),"Exxonsecrets",IF(ISNUMBER(SEARCH("wikipedia",F3575)),"Wikipedia",IF(ISNUMBER(SEARCH("greenpeace",F3575)),"Greenpeace",IF(ISNUMBER(SEARCH("Polluterwatch",F3575)),"Polluterwatch",IF(F3575="","","Other")))))))</f>
        <v/>
      </c>
      <c r="H3575">
        <f>LEN(B3575)</f>
        <v>22</v>
      </c>
    </row>
    <row r="3576" spans="1:9" ht="15.75" customHeight="1" x14ac:dyDescent="0.2">
      <c r="A3576" s="3" t="s">
        <v>3484</v>
      </c>
      <c r="B3576" s="3" t="s">
        <v>3484</v>
      </c>
      <c r="C3576" s="3" t="s">
        <v>25</v>
      </c>
      <c r="D3576" s="3" t="s">
        <v>17</v>
      </c>
      <c r="F3576" s="3" t="s">
        <v>17</v>
      </c>
      <c r="G3576" s="3" t="str">
        <f>IF(ISNUMBER(SEARCH("Sourcewatch",F3576)),"Sourcewatch",IF(ISNUMBER(SEARCH("desmog",F3576)),"Desmog",IF(ISNUMBER(SEARCH("Exxon",F3576)),"Exxonsecrets",IF(ISNUMBER(SEARCH("wikipedia",F3576)),"Wikipedia",IF(ISNUMBER(SEARCH("greenpeace",F3576)),"Greenpeace",IF(ISNUMBER(SEARCH("Polluterwatch",F3576)),"Polluterwatch",IF(F3576="","","Other")))))))</f>
        <v/>
      </c>
      <c r="H3576">
        <f>LEN(B3576)</f>
        <v>4</v>
      </c>
    </row>
    <row r="3577" spans="1:9" ht="15.75" customHeight="1" x14ac:dyDescent="0.2">
      <c r="A3577" s="3" t="s">
        <v>3485</v>
      </c>
      <c r="B3577" s="3" t="s">
        <v>3485</v>
      </c>
      <c r="C3577" s="3" t="s">
        <v>25</v>
      </c>
      <c r="D3577" s="3" t="s">
        <v>17</v>
      </c>
      <c r="F3577" s="3" t="s">
        <v>17</v>
      </c>
      <c r="G3577" s="3" t="str">
        <f>IF(ISNUMBER(SEARCH("Sourcewatch",F3577)),"Sourcewatch",IF(ISNUMBER(SEARCH("desmog",F3577)),"Desmog",IF(ISNUMBER(SEARCH("Exxon",F3577)),"Exxonsecrets",IF(ISNUMBER(SEARCH("wikipedia",F3577)),"Wikipedia",IF(ISNUMBER(SEARCH("greenpeace",F3577)),"Greenpeace",IF(ISNUMBER(SEARCH("Polluterwatch",F3577)),"Polluterwatch",IF(F3577="","","Other")))))))</f>
        <v/>
      </c>
      <c r="H3577">
        <f>LEN(B3577)</f>
        <v>16</v>
      </c>
    </row>
    <row r="3578" spans="1:9" ht="15.75" customHeight="1" x14ac:dyDescent="0.2">
      <c r="A3578" s="3" t="s">
        <v>3486</v>
      </c>
      <c r="B3578" s="3" t="s">
        <v>3486</v>
      </c>
      <c r="C3578" s="3" t="s">
        <v>25</v>
      </c>
      <c r="D3578" s="3" t="s">
        <v>17</v>
      </c>
      <c r="F3578" s="3" t="s">
        <v>17</v>
      </c>
      <c r="G3578" s="3" t="str">
        <f>IF(ISNUMBER(SEARCH("Sourcewatch",F3578)),"Sourcewatch",IF(ISNUMBER(SEARCH("desmog",F3578)),"Desmog",IF(ISNUMBER(SEARCH("Exxon",F3578)),"Exxonsecrets",IF(ISNUMBER(SEARCH("wikipedia",F3578)),"Wikipedia",IF(ISNUMBER(SEARCH("greenpeace",F3578)),"Greenpeace",IF(ISNUMBER(SEARCH("Polluterwatch",F3578)),"Polluterwatch",IF(F3578="","","Other")))))))</f>
        <v/>
      </c>
      <c r="H3578">
        <f>LEN(B3578)</f>
        <v>17</v>
      </c>
    </row>
    <row r="3579" spans="1:9" ht="15.75" customHeight="1" x14ac:dyDescent="0.2">
      <c r="A3579" s="3" t="s">
        <v>3487</v>
      </c>
      <c r="B3579" s="3" t="s">
        <v>3487</v>
      </c>
      <c r="C3579" s="3" t="s">
        <v>25</v>
      </c>
      <c r="D3579" s="3" t="s">
        <v>17</v>
      </c>
      <c r="F3579" s="3" t="s">
        <v>17</v>
      </c>
      <c r="G3579" s="3" t="str">
        <f>IF(ISNUMBER(SEARCH("Sourcewatch",F3579)),"Sourcewatch",IF(ISNUMBER(SEARCH("desmog",F3579)),"Desmog",IF(ISNUMBER(SEARCH("Exxon",F3579)),"Exxonsecrets",IF(ISNUMBER(SEARCH("wikipedia",F3579)),"Wikipedia",IF(ISNUMBER(SEARCH("greenpeace",F3579)),"Greenpeace",IF(ISNUMBER(SEARCH("Polluterwatch",F3579)),"Polluterwatch",IF(F3579="","","Other")))))))</f>
        <v/>
      </c>
      <c r="H3579">
        <f>LEN(B3579)</f>
        <v>17</v>
      </c>
    </row>
    <row r="3580" spans="1:9" ht="15.75" customHeight="1" x14ac:dyDescent="0.2">
      <c r="A3580" s="3" t="s">
        <v>3488</v>
      </c>
      <c r="B3580" s="3" t="s">
        <v>3488</v>
      </c>
      <c r="C3580" s="3" t="s">
        <v>25</v>
      </c>
      <c r="D3580" s="3" t="s">
        <v>17</v>
      </c>
      <c r="F3580" s="3" t="s">
        <v>17</v>
      </c>
      <c r="G3580" s="3" t="str">
        <f>IF(ISNUMBER(SEARCH("Sourcewatch",F3580)),"Sourcewatch",IF(ISNUMBER(SEARCH("desmog",F3580)),"Desmog",IF(ISNUMBER(SEARCH("Exxon",F3580)),"Exxonsecrets",IF(ISNUMBER(SEARCH("wikipedia",F3580)),"Wikipedia",IF(ISNUMBER(SEARCH("greenpeace",F3580)),"Greenpeace",IF(ISNUMBER(SEARCH("Polluterwatch",F3580)),"Polluterwatch",IF(F3580="","","Other")))))))</f>
        <v/>
      </c>
      <c r="H3580">
        <f>LEN(B3580)</f>
        <v>9</v>
      </c>
    </row>
    <row r="3581" spans="1:9" ht="15.75" customHeight="1" x14ac:dyDescent="0.2">
      <c r="A3581" s="3" t="s">
        <v>3489</v>
      </c>
      <c r="B3581" s="3" t="s">
        <v>3489</v>
      </c>
      <c r="C3581" s="3" t="s">
        <v>25</v>
      </c>
      <c r="D3581" s="3" t="s">
        <v>17</v>
      </c>
      <c r="F3581" s="3" t="s">
        <v>17</v>
      </c>
      <c r="G3581" s="3" t="str">
        <f>IF(ISNUMBER(SEARCH("Sourcewatch",F3581)),"Sourcewatch",IF(ISNUMBER(SEARCH("desmog",F3581)),"Desmog",IF(ISNUMBER(SEARCH("Exxon",F3581)),"Exxonsecrets",IF(ISNUMBER(SEARCH("wikipedia",F3581)),"Wikipedia",IF(ISNUMBER(SEARCH("greenpeace",F3581)),"Greenpeace",IF(ISNUMBER(SEARCH("Polluterwatch",F3581)),"Polluterwatch",IF(F3581="","","Other")))))))</f>
        <v/>
      </c>
      <c r="H3581">
        <f>LEN(B3581)</f>
        <v>6</v>
      </c>
    </row>
    <row r="3582" spans="1:9" ht="15.75" customHeight="1" x14ac:dyDescent="0.2">
      <c r="A3582" s="3" t="s">
        <v>3490</v>
      </c>
      <c r="B3582" s="3" t="s">
        <v>3490</v>
      </c>
      <c r="C3582" s="3" t="s">
        <v>25</v>
      </c>
      <c r="D3582" s="3" t="s">
        <v>17</v>
      </c>
      <c r="F3582" s="3" t="s">
        <v>17</v>
      </c>
      <c r="G3582" s="3" t="str">
        <f>IF(ISNUMBER(SEARCH("Sourcewatch",F3582)),"Sourcewatch",IF(ISNUMBER(SEARCH("desmog",F3582)),"Desmog",IF(ISNUMBER(SEARCH("Exxon",F3582)),"Exxonsecrets",IF(ISNUMBER(SEARCH("wikipedia",F3582)),"Wikipedia",IF(ISNUMBER(SEARCH("greenpeace",F3582)),"Greenpeace",IF(ISNUMBER(SEARCH("Polluterwatch",F3582)),"Polluterwatch",IF(F3582="","","Other")))))))</f>
        <v/>
      </c>
      <c r="H3582">
        <f>LEN(B3582)</f>
        <v>14</v>
      </c>
    </row>
    <row r="3583" spans="1:9" ht="15.75" customHeight="1" x14ac:dyDescent="0.2">
      <c r="A3583" s="3" t="s">
        <v>3491</v>
      </c>
      <c r="B3583" s="3" t="s">
        <v>3491</v>
      </c>
      <c r="C3583" s="3" t="s">
        <v>25</v>
      </c>
      <c r="D3583" s="3" t="s">
        <v>17</v>
      </c>
      <c r="F3583" s="3" t="s">
        <v>17</v>
      </c>
      <c r="G3583" s="3" t="str">
        <f>IF(ISNUMBER(SEARCH("Sourcewatch",F3583)),"Sourcewatch",IF(ISNUMBER(SEARCH("desmog",F3583)),"Desmog",IF(ISNUMBER(SEARCH("Exxon",F3583)),"Exxonsecrets",IF(ISNUMBER(SEARCH("wikipedia",F3583)),"Wikipedia",IF(ISNUMBER(SEARCH("greenpeace",F3583)),"Greenpeace",IF(ISNUMBER(SEARCH("Polluterwatch",F3583)),"Polluterwatch",IF(F3583="","","Other")))))))</f>
        <v/>
      </c>
      <c r="H3583">
        <f>LEN(B3583)</f>
        <v>11</v>
      </c>
    </row>
    <row r="3584" spans="1:9" ht="15.75" customHeight="1" x14ac:dyDescent="0.2">
      <c r="A3584" s="3" t="s">
        <v>3492</v>
      </c>
      <c r="B3584" s="3" t="s">
        <v>3492</v>
      </c>
      <c r="C3584" s="3" t="s">
        <v>25</v>
      </c>
      <c r="D3584" s="3" t="s">
        <v>17</v>
      </c>
      <c r="F3584" s="3" t="s">
        <v>17</v>
      </c>
      <c r="G3584" s="3" t="str">
        <f>IF(ISNUMBER(SEARCH("Sourcewatch",F3584)),"Sourcewatch",IF(ISNUMBER(SEARCH("desmog",F3584)),"Desmog",IF(ISNUMBER(SEARCH("Exxon",F3584)),"Exxonsecrets",IF(ISNUMBER(SEARCH("wikipedia",F3584)),"Wikipedia",IF(ISNUMBER(SEARCH("greenpeace",F3584)),"Greenpeace",IF(ISNUMBER(SEARCH("Polluterwatch",F3584)),"Polluterwatch",IF(F3584="","","Other")))))))</f>
        <v/>
      </c>
      <c r="H3584">
        <f>LEN(B3584)</f>
        <v>14</v>
      </c>
    </row>
    <row r="3585" spans="1:9" ht="15.75" customHeight="1" x14ac:dyDescent="0.2">
      <c r="A3585" s="3" t="s">
        <v>3493</v>
      </c>
      <c r="B3585" s="3" t="s">
        <v>3493</v>
      </c>
      <c r="C3585" s="3" t="s">
        <v>25</v>
      </c>
      <c r="D3585" s="3" t="s">
        <v>17</v>
      </c>
      <c r="F3585" s="3" t="s">
        <v>17</v>
      </c>
      <c r="G3585" s="3" t="str">
        <f>IF(ISNUMBER(SEARCH("Sourcewatch",F3585)),"Sourcewatch",IF(ISNUMBER(SEARCH("desmog",F3585)),"Desmog",IF(ISNUMBER(SEARCH("Exxon",F3585)),"Exxonsecrets",IF(ISNUMBER(SEARCH("wikipedia",F3585)),"Wikipedia",IF(ISNUMBER(SEARCH("greenpeace",F3585)),"Greenpeace",IF(ISNUMBER(SEARCH("Polluterwatch",F3585)),"Polluterwatch",IF(F3585="","","Other")))))))</f>
        <v/>
      </c>
      <c r="H3585">
        <f>LEN(B3585)</f>
        <v>15</v>
      </c>
    </row>
    <row r="3586" spans="1:9" ht="15.75" customHeight="1" x14ac:dyDescent="0.2">
      <c r="A3586" s="3" t="s">
        <v>3494</v>
      </c>
      <c r="B3586" s="3" t="s">
        <v>3494</v>
      </c>
      <c r="C3586" s="3" t="s">
        <v>25</v>
      </c>
      <c r="D3586" s="3" t="s">
        <v>17</v>
      </c>
      <c r="F3586" s="3" t="s">
        <v>17</v>
      </c>
      <c r="G3586" s="3" t="str">
        <f>IF(ISNUMBER(SEARCH("Sourcewatch",F3586)),"Sourcewatch",IF(ISNUMBER(SEARCH("desmog",F3586)),"Desmog",IF(ISNUMBER(SEARCH("Exxon",F3586)),"Exxonsecrets",IF(ISNUMBER(SEARCH("wikipedia",F3586)),"Wikipedia",IF(ISNUMBER(SEARCH("greenpeace",F3586)),"Greenpeace",IF(ISNUMBER(SEARCH("Polluterwatch",F3586)),"Polluterwatch",IF(F3586="","","Other")))))))</f>
        <v/>
      </c>
      <c r="H3586">
        <f>LEN(B3586)</f>
        <v>11</v>
      </c>
    </row>
    <row r="3587" spans="1:9" ht="15.75" customHeight="1" x14ac:dyDescent="0.2">
      <c r="A3587" s="3" t="s">
        <v>3495</v>
      </c>
      <c r="B3587" s="3" t="s">
        <v>3495</v>
      </c>
      <c r="C3587" s="3" t="s">
        <v>25</v>
      </c>
      <c r="D3587" s="3" t="s">
        <v>17</v>
      </c>
      <c r="F3587" s="3" t="s">
        <v>17</v>
      </c>
      <c r="G3587" s="3" t="str">
        <f>IF(ISNUMBER(SEARCH("Sourcewatch",F3587)),"Sourcewatch",IF(ISNUMBER(SEARCH("desmog",F3587)),"Desmog",IF(ISNUMBER(SEARCH("Exxon",F3587)),"Exxonsecrets",IF(ISNUMBER(SEARCH("wikipedia",F3587)),"Wikipedia",IF(ISNUMBER(SEARCH("greenpeace",F3587)),"Greenpeace",IF(ISNUMBER(SEARCH("Polluterwatch",F3587)),"Polluterwatch",IF(F3587="","","Other")))))))</f>
        <v/>
      </c>
      <c r="H3587">
        <f>LEN(B3587)</f>
        <v>5</v>
      </c>
    </row>
    <row r="3588" spans="1:9" ht="15.75" customHeight="1" x14ac:dyDescent="0.2">
      <c r="A3588" s="3" t="s">
        <v>3496</v>
      </c>
      <c r="B3588" s="3" t="s">
        <v>3496</v>
      </c>
      <c r="C3588" s="3" t="s">
        <v>25</v>
      </c>
      <c r="D3588" s="3" t="s">
        <v>17</v>
      </c>
      <c r="F3588" s="3" t="s">
        <v>17</v>
      </c>
      <c r="G3588" s="3" t="str">
        <f>IF(ISNUMBER(SEARCH("Sourcewatch",F3588)),"Sourcewatch",IF(ISNUMBER(SEARCH("desmog",F3588)),"Desmog",IF(ISNUMBER(SEARCH("Exxon",F3588)),"Exxonsecrets",IF(ISNUMBER(SEARCH("wikipedia",F3588)),"Wikipedia",IF(ISNUMBER(SEARCH("greenpeace",F3588)),"Greenpeace",IF(ISNUMBER(SEARCH("Polluterwatch",F3588)),"Polluterwatch",IF(F3588="","","Other")))))))</f>
        <v/>
      </c>
      <c r="H3588">
        <f>LEN(B3588)</f>
        <v>4</v>
      </c>
    </row>
    <row r="3589" spans="1:9" ht="15.75" customHeight="1" x14ac:dyDescent="0.2">
      <c r="A3589" s="3" t="s">
        <v>3497</v>
      </c>
      <c r="B3589" s="3" t="s">
        <v>3497</v>
      </c>
      <c r="C3589" s="3" t="s">
        <v>25</v>
      </c>
      <c r="D3589" s="3" t="s">
        <v>17</v>
      </c>
      <c r="F3589" s="3" t="s">
        <v>17</v>
      </c>
      <c r="G3589" s="3" t="str">
        <f>IF(ISNUMBER(SEARCH("Sourcewatch",F3589)),"Sourcewatch",IF(ISNUMBER(SEARCH("desmog",F3589)),"Desmog",IF(ISNUMBER(SEARCH("Exxon",F3589)),"Exxonsecrets",IF(ISNUMBER(SEARCH("wikipedia",F3589)),"Wikipedia",IF(ISNUMBER(SEARCH("greenpeace",F3589)),"Greenpeace",IF(ISNUMBER(SEARCH("Polluterwatch",F3589)),"Polluterwatch",IF(F3589="","","Other")))))))</f>
        <v/>
      </c>
      <c r="H3589">
        <f>LEN(B3589)</f>
        <v>5</v>
      </c>
    </row>
    <row r="3590" spans="1:9" ht="15.75" customHeight="1" x14ac:dyDescent="0.2">
      <c r="A3590" s="3" t="s">
        <v>3498</v>
      </c>
      <c r="B3590" s="3" t="s">
        <v>3498</v>
      </c>
      <c r="D3590" s="3" t="s">
        <v>17</v>
      </c>
      <c r="E3590" s="3" t="s">
        <v>27</v>
      </c>
      <c r="F3590" s="3" t="s">
        <v>17</v>
      </c>
      <c r="G3590" s="3" t="str">
        <f>IF(ISNUMBER(SEARCH("Sourcewatch",F3590)),"Sourcewatch",IF(ISNUMBER(SEARCH("desmog",F3590)),"Desmog",IF(ISNUMBER(SEARCH("Exxon",F3590)),"Exxonsecrets",IF(ISNUMBER(SEARCH("wikipedia",F3590)),"Wikipedia",IF(ISNUMBER(SEARCH("greenpeace",F3590)),"Greenpeace",IF(ISNUMBER(SEARCH("Polluterwatch",F3590)),"Polluterwatch",IF(F3590="","","Other")))))))</f>
        <v/>
      </c>
      <c r="H3590">
        <f>LEN(B3590)</f>
        <v>27</v>
      </c>
    </row>
    <row r="3591" spans="1:9" ht="15.75" customHeight="1" x14ac:dyDescent="0.2">
      <c r="A3591" s="3" t="s">
        <v>3499</v>
      </c>
      <c r="B3591" s="3" t="s">
        <v>3499</v>
      </c>
      <c r="C3591" s="3" t="s">
        <v>17</v>
      </c>
      <c r="D3591" s="3" t="s">
        <v>25</v>
      </c>
      <c r="G3591" s="3" t="str">
        <f>IF(ISNUMBER(SEARCH("Sourcewatch",F3591)),"Sourcewatch",IF(ISNUMBER(SEARCH("desmog",F3591)),"Desmog",IF(ISNUMBER(SEARCH("Exxon",F3591)),"Exxonsecrets",IF(ISNUMBER(SEARCH("wikipedia",F3591)),"Wikipedia",IF(ISNUMBER(SEARCH("greenpeace",F3591)),"Greenpeace",IF(ISNUMBER(SEARCH("Polluterwatch",F3591)),"Polluterwatch",IF(F3591="","","Other")))))))</f>
        <v/>
      </c>
      <c r="H3591">
        <f>LEN(B3591)</f>
        <v>19</v>
      </c>
    </row>
    <row r="3592" spans="1:9" ht="15.75" customHeight="1" x14ac:dyDescent="0.2">
      <c r="A3592" s="3" t="s">
        <v>3500</v>
      </c>
      <c r="B3592" s="3" t="s">
        <v>3500</v>
      </c>
      <c r="C3592" s="3" t="s">
        <v>25</v>
      </c>
      <c r="D3592" s="3" t="s">
        <v>17</v>
      </c>
      <c r="F3592" s="3" t="s">
        <v>17</v>
      </c>
      <c r="G3592" s="3" t="str">
        <f>IF(ISNUMBER(SEARCH("Sourcewatch",F3592)),"Sourcewatch",IF(ISNUMBER(SEARCH("desmog",F3592)),"Desmog",IF(ISNUMBER(SEARCH("Exxon",F3592)),"Exxonsecrets",IF(ISNUMBER(SEARCH("wikipedia",F3592)),"Wikipedia",IF(ISNUMBER(SEARCH("greenpeace",F3592)),"Greenpeace",IF(ISNUMBER(SEARCH("Polluterwatch",F3592)),"Polluterwatch",IF(F3592="","","Other")))))))</f>
        <v/>
      </c>
      <c r="H3592">
        <f>LEN(B3592)</f>
        <v>9</v>
      </c>
    </row>
    <row r="3593" spans="1:9" ht="15.75" customHeight="1" x14ac:dyDescent="0.2">
      <c r="A3593" s="11" t="s">
        <v>4640</v>
      </c>
      <c r="B3593" s="11" t="s">
        <v>4640</v>
      </c>
      <c r="C3593" t="s">
        <v>25</v>
      </c>
      <c r="D3593" t="s">
        <v>17</v>
      </c>
      <c r="G3593" s="3" t="str">
        <f>IF(ISNUMBER(SEARCH("Sourcewatch",F3593)),"Sourcewatch",IF(ISNUMBER(SEARCH("desmog",F3593)),"Desmog",IF(ISNUMBER(SEARCH("Exxon",F3593)),"Exxonsecrets",IF(ISNUMBER(SEARCH("wikipedia",F3593)),"Wikipedia",IF(ISNUMBER(SEARCH("greenpeace",F3593)),"Greenpeace",IF(ISNUMBER(SEARCH("Polluterwatch",F3593)),"Polluterwatch",IF(F3593="","","Other")))))))</f>
        <v/>
      </c>
      <c r="H3593">
        <f>LEN(B3593)</f>
        <v>10</v>
      </c>
      <c r="I3593" s="17" t="s">
        <v>25</v>
      </c>
    </row>
    <row r="3594" spans="1:9" ht="15.75" customHeight="1" x14ac:dyDescent="0.2">
      <c r="A3594" s="3" t="s">
        <v>3501</v>
      </c>
      <c r="B3594" s="3" t="s">
        <v>3501</v>
      </c>
      <c r="C3594" s="6" t="s">
        <v>25</v>
      </c>
      <c r="D3594" s="3" t="s">
        <v>17</v>
      </c>
      <c r="F3594" s="3" t="s">
        <v>17</v>
      </c>
      <c r="G3594" s="3" t="str">
        <f>IF(ISNUMBER(SEARCH("Sourcewatch",F3594)),"Sourcewatch",IF(ISNUMBER(SEARCH("desmog",F3594)),"Desmog",IF(ISNUMBER(SEARCH("Exxon",F3594)),"Exxonsecrets",IF(ISNUMBER(SEARCH("wikipedia",F3594)),"Wikipedia",IF(ISNUMBER(SEARCH("greenpeace",F3594)),"Greenpeace",IF(ISNUMBER(SEARCH("Polluterwatch",F3594)),"Polluterwatch",IF(F3594="","","Other")))))))</f>
        <v/>
      </c>
      <c r="H3594">
        <f>LEN(B3594)</f>
        <v>7</v>
      </c>
    </row>
    <row r="3595" spans="1:9" ht="15.75" customHeight="1" x14ac:dyDescent="0.2">
      <c r="A3595" s="3" t="s">
        <v>3502</v>
      </c>
      <c r="B3595" s="3" t="s">
        <v>3502</v>
      </c>
      <c r="C3595" s="6" t="s">
        <v>25</v>
      </c>
      <c r="D3595" s="3" t="s">
        <v>17</v>
      </c>
      <c r="F3595" s="3" t="s">
        <v>17</v>
      </c>
      <c r="G3595" s="3" t="str">
        <f>IF(ISNUMBER(SEARCH("Sourcewatch",F3595)),"Sourcewatch",IF(ISNUMBER(SEARCH("desmog",F3595)),"Desmog",IF(ISNUMBER(SEARCH("Exxon",F3595)),"Exxonsecrets",IF(ISNUMBER(SEARCH("wikipedia",F3595)),"Wikipedia",IF(ISNUMBER(SEARCH("greenpeace",F3595)),"Greenpeace",IF(ISNUMBER(SEARCH("Polluterwatch",F3595)),"Polluterwatch",IF(F3595="","","Other")))))))</f>
        <v/>
      </c>
      <c r="H3595">
        <f>LEN(B3595)</f>
        <v>10</v>
      </c>
    </row>
    <row r="3596" spans="1:9" ht="15.75" customHeight="1" x14ac:dyDescent="0.2">
      <c r="A3596" s="3" t="s">
        <v>3503</v>
      </c>
      <c r="B3596" s="3" t="s">
        <v>3503</v>
      </c>
      <c r="C3596" s="6" t="s">
        <v>25</v>
      </c>
      <c r="D3596" s="3" t="s">
        <v>17</v>
      </c>
      <c r="F3596" s="3" t="s">
        <v>17</v>
      </c>
      <c r="G3596" s="3" t="str">
        <f>IF(ISNUMBER(SEARCH("Sourcewatch",F3596)),"Sourcewatch",IF(ISNUMBER(SEARCH("desmog",F3596)),"Desmog",IF(ISNUMBER(SEARCH("Exxon",F3596)),"Exxonsecrets",IF(ISNUMBER(SEARCH("wikipedia",F3596)),"Wikipedia",IF(ISNUMBER(SEARCH("greenpeace",F3596)),"Greenpeace",IF(ISNUMBER(SEARCH("Polluterwatch",F3596)),"Polluterwatch",IF(F3596="","","Other")))))))</f>
        <v/>
      </c>
      <c r="H3596">
        <f>LEN(B3596)</f>
        <v>9</v>
      </c>
    </row>
    <row r="3597" spans="1:9" ht="15.75" customHeight="1" x14ac:dyDescent="0.2">
      <c r="A3597" s="3" t="s">
        <v>3504</v>
      </c>
      <c r="B3597" s="3" t="s">
        <v>3504</v>
      </c>
      <c r="C3597" s="6" t="s">
        <v>25</v>
      </c>
      <c r="D3597" s="3" t="s">
        <v>17</v>
      </c>
      <c r="F3597" s="3" t="s">
        <v>17</v>
      </c>
      <c r="G3597" s="3" t="str">
        <f>IF(ISNUMBER(SEARCH("Sourcewatch",F3597)),"Sourcewatch",IF(ISNUMBER(SEARCH("desmog",F3597)),"Desmog",IF(ISNUMBER(SEARCH("Exxon",F3597)),"Exxonsecrets",IF(ISNUMBER(SEARCH("wikipedia",F3597)),"Wikipedia",IF(ISNUMBER(SEARCH("greenpeace",F3597)),"Greenpeace",IF(ISNUMBER(SEARCH("Polluterwatch",F3597)),"Polluterwatch",IF(F3597="","","Other")))))))</f>
        <v/>
      </c>
      <c r="H3597">
        <f>LEN(B3597)</f>
        <v>9</v>
      </c>
    </row>
    <row r="3598" spans="1:9" ht="15.75" customHeight="1" x14ac:dyDescent="0.2">
      <c r="A3598" s="3" t="s">
        <v>3505</v>
      </c>
      <c r="B3598" s="3" t="s">
        <v>3505</v>
      </c>
      <c r="C3598" s="6" t="s">
        <v>25</v>
      </c>
      <c r="D3598" s="3" t="s">
        <v>17</v>
      </c>
      <c r="F3598" s="3" t="s">
        <v>17</v>
      </c>
      <c r="G3598" s="3" t="str">
        <f>IF(ISNUMBER(SEARCH("Sourcewatch",F3598)),"Sourcewatch",IF(ISNUMBER(SEARCH("desmog",F3598)),"Desmog",IF(ISNUMBER(SEARCH("Exxon",F3598)),"Exxonsecrets",IF(ISNUMBER(SEARCH("wikipedia",F3598)),"Wikipedia",IF(ISNUMBER(SEARCH("greenpeace",F3598)),"Greenpeace",IF(ISNUMBER(SEARCH("Polluterwatch",F3598)),"Polluterwatch",IF(F3598="","","Other")))))))</f>
        <v/>
      </c>
      <c r="H3598">
        <f>LEN(B3598)</f>
        <v>9</v>
      </c>
    </row>
    <row r="3599" spans="1:9" ht="15.75" customHeight="1" x14ac:dyDescent="0.2">
      <c r="A3599" s="3" t="s">
        <v>3506</v>
      </c>
      <c r="B3599" s="3" t="s">
        <v>3506</v>
      </c>
      <c r="C3599" s="6" t="s">
        <v>25</v>
      </c>
      <c r="D3599" s="3" t="s">
        <v>17</v>
      </c>
      <c r="F3599" s="3" t="s">
        <v>17</v>
      </c>
      <c r="G3599" s="3" t="str">
        <f>IF(ISNUMBER(SEARCH("Sourcewatch",F3599)),"Sourcewatch",IF(ISNUMBER(SEARCH("desmog",F3599)),"Desmog",IF(ISNUMBER(SEARCH("Exxon",F3599)),"Exxonsecrets",IF(ISNUMBER(SEARCH("wikipedia",F3599)),"Wikipedia",IF(ISNUMBER(SEARCH("greenpeace",F3599)),"Greenpeace",IF(ISNUMBER(SEARCH("Polluterwatch",F3599)),"Polluterwatch",IF(F3599="","","Other")))))))</f>
        <v/>
      </c>
      <c r="H3599">
        <f>LEN(B3599)</f>
        <v>11</v>
      </c>
    </row>
    <row r="3600" spans="1:9" ht="15.75" customHeight="1" x14ac:dyDescent="0.2">
      <c r="A3600" s="3" t="s">
        <v>3507</v>
      </c>
      <c r="B3600" s="3" t="s">
        <v>3507</v>
      </c>
      <c r="C3600" s="6" t="s">
        <v>25</v>
      </c>
      <c r="D3600" s="3" t="s">
        <v>17</v>
      </c>
      <c r="F3600" s="3" t="s">
        <v>17</v>
      </c>
      <c r="G3600" s="3" t="str">
        <f>IF(ISNUMBER(SEARCH("Sourcewatch",F3600)),"Sourcewatch",IF(ISNUMBER(SEARCH("desmog",F3600)),"Desmog",IF(ISNUMBER(SEARCH("Exxon",F3600)),"Exxonsecrets",IF(ISNUMBER(SEARCH("wikipedia",F3600)),"Wikipedia",IF(ISNUMBER(SEARCH("greenpeace",F3600)),"Greenpeace",IF(ISNUMBER(SEARCH("Polluterwatch",F3600)),"Polluterwatch",IF(F3600="","","Other")))))))</f>
        <v/>
      </c>
      <c r="H3600">
        <f>LEN(B3600)</f>
        <v>8</v>
      </c>
    </row>
    <row r="3601" spans="1:9" ht="15.75" customHeight="1" x14ac:dyDescent="0.2">
      <c r="A3601" s="3" t="s">
        <v>3508</v>
      </c>
      <c r="B3601" s="3" t="s">
        <v>3508</v>
      </c>
      <c r="C3601" s="6" t="s">
        <v>25</v>
      </c>
      <c r="D3601" s="3" t="s">
        <v>17</v>
      </c>
      <c r="F3601" s="3" t="s">
        <v>17</v>
      </c>
      <c r="G3601" s="3" t="str">
        <f>IF(ISNUMBER(SEARCH("Sourcewatch",F3601)),"Sourcewatch",IF(ISNUMBER(SEARCH("desmog",F3601)),"Desmog",IF(ISNUMBER(SEARCH("Exxon",F3601)),"Exxonsecrets",IF(ISNUMBER(SEARCH("wikipedia",F3601)),"Wikipedia",IF(ISNUMBER(SEARCH("greenpeace",F3601)),"Greenpeace",IF(ISNUMBER(SEARCH("Polluterwatch",F3601)),"Polluterwatch",IF(F3601="","","Other")))))))</f>
        <v/>
      </c>
      <c r="H3601">
        <f>LEN(B3601)</f>
        <v>6</v>
      </c>
    </row>
    <row r="3602" spans="1:9" ht="15.75" customHeight="1" x14ac:dyDescent="0.2">
      <c r="A3602" s="3" t="s">
        <v>3509</v>
      </c>
      <c r="B3602" s="3" t="s">
        <v>3509</v>
      </c>
      <c r="C3602" s="6" t="s">
        <v>25</v>
      </c>
      <c r="D3602" s="3" t="s">
        <v>17</v>
      </c>
      <c r="F3602" s="3" t="s">
        <v>17</v>
      </c>
      <c r="G3602" s="3" t="str">
        <f>IF(ISNUMBER(SEARCH("Sourcewatch",F3602)),"Sourcewatch",IF(ISNUMBER(SEARCH("desmog",F3602)),"Desmog",IF(ISNUMBER(SEARCH("Exxon",F3602)),"Exxonsecrets",IF(ISNUMBER(SEARCH("wikipedia",F3602)),"Wikipedia",IF(ISNUMBER(SEARCH("greenpeace",F3602)),"Greenpeace",IF(ISNUMBER(SEARCH("Polluterwatch",F3602)),"Polluterwatch",IF(F3602="","","Other")))))))</f>
        <v/>
      </c>
      <c r="H3602">
        <f>LEN(B3602)</f>
        <v>9</v>
      </c>
    </row>
    <row r="3603" spans="1:9" ht="15.75" customHeight="1" x14ac:dyDescent="0.2">
      <c r="A3603" s="3" t="s">
        <v>3510</v>
      </c>
      <c r="B3603" s="3" t="s">
        <v>3510</v>
      </c>
      <c r="C3603" s="3" t="s">
        <v>25</v>
      </c>
      <c r="D3603" s="3" t="s">
        <v>17</v>
      </c>
      <c r="F3603" s="3" t="s">
        <v>17</v>
      </c>
      <c r="G3603" s="3" t="str">
        <f>IF(ISNUMBER(SEARCH("Sourcewatch",F3603)),"Sourcewatch",IF(ISNUMBER(SEARCH("desmog",F3603)),"Desmog",IF(ISNUMBER(SEARCH("Exxon",F3603)),"Exxonsecrets",IF(ISNUMBER(SEARCH("wikipedia",F3603)),"Wikipedia",IF(ISNUMBER(SEARCH("greenpeace",F3603)),"Greenpeace",IF(ISNUMBER(SEARCH("Polluterwatch",F3603)),"Polluterwatch",IF(F3603="","","Other")))))))</f>
        <v/>
      </c>
      <c r="H3603">
        <f>LEN(B3603)</f>
        <v>8</v>
      </c>
    </row>
    <row r="3604" spans="1:9" ht="15.75" customHeight="1" x14ac:dyDescent="0.2">
      <c r="A3604" s="3" t="s">
        <v>3511</v>
      </c>
      <c r="B3604" s="3" t="s">
        <v>3511</v>
      </c>
      <c r="C3604" s="3" t="s">
        <v>25</v>
      </c>
      <c r="D3604" s="3" t="s">
        <v>17</v>
      </c>
      <c r="F3604" s="3" t="s">
        <v>17</v>
      </c>
      <c r="G3604" s="3" t="str">
        <f>IF(ISNUMBER(SEARCH("Sourcewatch",F3604)),"Sourcewatch",IF(ISNUMBER(SEARCH("desmog",F3604)),"Desmog",IF(ISNUMBER(SEARCH("Exxon",F3604)),"Exxonsecrets",IF(ISNUMBER(SEARCH("wikipedia",F3604)),"Wikipedia",IF(ISNUMBER(SEARCH("greenpeace",F3604)),"Greenpeace",IF(ISNUMBER(SEARCH("Polluterwatch",F3604)),"Polluterwatch",IF(F3604="","","Other")))))))</f>
        <v/>
      </c>
      <c r="H3604">
        <f>LEN(B3604)</f>
        <v>9</v>
      </c>
    </row>
    <row r="3605" spans="1:9" ht="15.75" customHeight="1" x14ac:dyDescent="0.2">
      <c r="A3605" s="3" t="s">
        <v>3512</v>
      </c>
      <c r="B3605" s="3" t="s">
        <v>3512</v>
      </c>
      <c r="C3605" s="3" t="s">
        <v>25</v>
      </c>
      <c r="D3605" s="3" t="s">
        <v>17</v>
      </c>
      <c r="F3605" s="3" t="s">
        <v>17</v>
      </c>
      <c r="G3605" s="3" t="str">
        <f>IF(ISNUMBER(SEARCH("Sourcewatch",F3605)),"Sourcewatch",IF(ISNUMBER(SEARCH("desmog",F3605)),"Desmog",IF(ISNUMBER(SEARCH("Exxon",F3605)),"Exxonsecrets",IF(ISNUMBER(SEARCH("wikipedia",F3605)),"Wikipedia",IF(ISNUMBER(SEARCH("greenpeace",F3605)),"Greenpeace",IF(ISNUMBER(SEARCH("Polluterwatch",F3605)),"Polluterwatch",IF(F3605="","","Other")))))))</f>
        <v/>
      </c>
      <c r="H3605">
        <f>LEN(B3605)</f>
        <v>8</v>
      </c>
    </row>
    <row r="3606" spans="1:9" ht="15.75" customHeight="1" x14ac:dyDescent="0.2">
      <c r="A3606" s="3" t="s">
        <v>3513</v>
      </c>
      <c r="B3606" s="3" t="s">
        <v>3513</v>
      </c>
      <c r="C3606" s="3" t="s">
        <v>25</v>
      </c>
      <c r="D3606" s="3" t="s">
        <v>17</v>
      </c>
      <c r="F3606" s="3" t="s">
        <v>17</v>
      </c>
      <c r="G3606" s="3" t="str">
        <f>IF(ISNUMBER(SEARCH("Sourcewatch",F3606)),"Sourcewatch",IF(ISNUMBER(SEARCH("desmog",F3606)),"Desmog",IF(ISNUMBER(SEARCH("Exxon",F3606)),"Exxonsecrets",IF(ISNUMBER(SEARCH("wikipedia",F3606)),"Wikipedia",IF(ISNUMBER(SEARCH("greenpeace",F3606)),"Greenpeace",IF(ISNUMBER(SEARCH("Polluterwatch",F3606)),"Polluterwatch",IF(F3606="","","Other")))))))</f>
        <v/>
      </c>
      <c r="H3606">
        <f>LEN(B3606)</f>
        <v>15</v>
      </c>
    </row>
    <row r="3607" spans="1:9" ht="15.75" customHeight="1" x14ac:dyDescent="0.2">
      <c r="A3607" s="3" t="s">
        <v>3514</v>
      </c>
      <c r="B3607" s="3" t="s">
        <v>3514</v>
      </c>
      <c r="C3607" s="3" t="s">
        <v>25</v>
      </c>
      <c r="D3607" s="3" t="s">
        <v>17</v>
      </c>
      <c r="F3607" s="3" t="s">
        <v>17</v>
      </c>
      <c r="G3607" s="3" t="str">
        <f>IF(ISNUMBER(SEARCH("Sourcewatch",F3607)),"Sourcewatch",IF(ISNUMBER(SEARCH("desmog",F3607)),"Desmog",IF(ISNUMBER(SEARCH("Exxon",F3607)),"Exxonsecrets",IF(ISNUMBER(SEARCH("wikipedia",F3607)),"Wikipedia",IF(ISNUMBER(SEARCH("greenpeace",F3607)),"Greenpeace",IF(ISNUMBER(SEARCH("Polluterwatch",F3607)),"Polluterwatch",IF(F3607="","","Other")))))))</f>
        <v/>
      </c>
      <c r="H3607">
        <f>LEN(B3607)</f>
        <v>11</v>
      </c>
    </row>
    <row r="3608" spans="1:9" ht="15.75" customHeight="1" x14ac:dyDescent="0.2">
      <c r="A3608" s="3" t="s">
        <v>3515</v>
      </c>
      <c r="B3608" s="3" t="s">
        <v>3515</v>
      </c>
      <c r="C3608" s="3" t="s">
        <v>25</v>
      </c>
      <c r="D3608" s="3" t="s">
        <v>17</v>
      </c>
      <c r="F3608" s="3" t="s">
        <v>17</v>
      </c>
      <c r="G3608" s="3" t="str">
        <f>IF(ISNUMBER(SEARCH("Sourcewatch",F3608)),"Sourcewatch",IF(ISNUMBER(SEARCH("desmog",F3608)),"Desmog",IF(ISNUMBER(SEARCH("Exxon",F3608)),"Exxonsecrets",IF(ISNUMBER(SEARCH("wikipedia",F3608)),"Wikipedia",IF(ISNUMBER(SEARCH("greenpeace",F3608)),"Greenpeace",IF(ISNUMBER(SEARCH("Polluterwatch",F3608)),"Polluterwatch",IF(F3608="","","Other")))))))</f>
        <v/>
      </c>
      <c r="H3608">
        <f>LEN(B3608)</f>
        <v>9</v>
      </c>
    </row>
    <row r="3609" spans="1:9" ht="15.75" customHeight="1" x14ac:dyDescent="0.2">
      <c r="A3609" s="3" t="s">
        <v>3516</v>
      </c>
      <c r="B3609" s="3" t="s">
        <v>3516</v>
      </c>
      <c r="C3609" s="3" t="s">
        <v>25</v>
      </c>
      <c r="D3609" s="3" t="s">
        <v>17</v>
      </c>
      <c r="F3609" s="3" t="s">
        <v>17</v>
      </c>
      <c r="G3609" s="3" t="str">
        <f>IF(ISNUMBER(SEARCH("Sourcewatch",F3609)),"Sourcewatch",IF(ISNUMBER(SEARCH("desmog",F3609)),"Desmog",IF(ISNUMBER(SEARCH("Exxon",F3609)),"Exxonsecrets",IF(ISNUMBER(SEARCH("wikipedia",F3609)),"Wikipedia",IF(ISNUMBER(SEARCH("greenpeace",F3609)),"Greenpeace",IF(ISNUMBER(SEARCH("Polluterwatch",F3609)),"Polluterwatch",IF(F3609="","","Other")))))))</f>
        <v/>
      </c>
      <c r="H3609">
        <f>LEN(B3609)</f>
        <v>9</v>
      </c>
    </row>
    <row r="3610" spans="1:9" ht="15.75" customHeight="1" x14ac:dyDescent="0.2">
      <c r="A3610" s="3" t="s">
        <v>3517</v>
      </c>
      <c r="B3610" s="3" t="s">
        <v>3517</v>
      </c>
      <c r="C3610" s="3" t="s">
        <v>25</v>
      </c>
      <c r="D3610" s="3" t="s">
        <v>17</v>
      </c>
      <c r="F3610" s="3" t="s">
        <v>17</v>
      </c>
      <c r="G3610" s="3" t="str">
        <f>IF(ISNUMBER(SEARCH("Sourcewatch",F3610)),"Sourcewatch",IF(ISNUMBER(SEARCH("desmog",F3610)),"Desmog",IF(ISNUMBER(SEARCH("Exxon",F3610)),"Exxonsecrets",IF(ISNUMBER(SEARCH("wikipedia",F3610)),"Wikipedia",IF(ISNUMBER(SEARCH("greenpeace",F3610)),"Greenpeace",IF(ISNUMBER(SEARCH("Polluterwatch",F3610)),"Polluterwatch",IF(F3610="","","Other")))))))</f>
        <v/>
      </c>
      <c r="H3610">
        <f>LEN(B3610)</f>
        <v>12</v>
      </c>
    </row>
    <row r="3611" spans="1:9" ht="15.75" customHeight="1" x14ac:dyDescent="0.2">
      <c r="A3611" s="3" t="s">
        <v>3518</v>
      </c>
      <c r="B3611" s="3" t="s">
        <v>3518</v>
      </c>
      <c r="C3611" s="3" t="s">
        <v>25</v>
      </c>
      <c r="D3611" s="3" t="s">
        <v>17</v>
      </c>
      <c r="F3611" s="3" t="s">
        <v>17</v>
      </c>
      <c r="G3611" s="3" t="str">
        <f>IF(ISNUMBER(SEARCH("Sourcewatch",F3611)),"Sourcewatch",IF(ISNUMBER(SEARCH("desmog",F3611)),"Desmog",IF(ISNUMBER(SEARCH("Exxon",F3611)),"Exxonsecrets",IF(ISNUMBER(SEARCH("wikipedia",F3611)),"Wikipedia",IF(ISNUMBER(SEARCH("greenpeace",F3611)),"Greenpeace",IF(ISNUMBER(SEARCH("Polluterwatch",F3611)),"Polluterwatch",IF(F3611="","","Other")))))))</f>
        <v/>
      </c>
      <c r="H3611">
        <f>LEN(B3611)</f>
        <v>9</v>
      </c>
    </row>
    <row r="3612" spans="1:9" ht="15.75" customHeight="1" x14ac:dyDescent="0.2">
      <c r="A3612" s="3" t="s">
        <v>3519</v>
      </c>
      <c r="B3612" s="3" t="s">
        <v>3519</v>
      </c>
      <c r="C3612" s="3" t="s">
        <v>25</v>
      </c>
      <c r="D3612" s="3" t="s">
        <v>17</v>
      </c>
      <c r="F3612" s="3" t="s">
        <v>17</v>
      </c>
      <c r="G3612" s="3" t="str">
        <f>IF(ISNUMBER(SEARCH("Sourcewatch",F3612)),"Sourcewatch",IF(ISNUMBER(SEARCH("desmog",F3612)),"Desmog",IF(ISNUMBER(SEARCH("Exxon",F3612)),"Exxonsecrets",IF(ISNUMBER(SEARCH("wikipedia",F3612)),"Wikipedia",IF(ISNUMBER(SEARCH("greenpeace",F3612)),"Greenpeace",IF(ISNUMBER(SEARCH("Polluterwatch",F3612)),"Polluterwatch",IF(F3612="","","Other")))))))</f>
        <v/>
      </c>
      <c r="H3612">
        <f>LEN(B3612)</f>
        <v>9</v>
      </c>
    </row>
    <row r="3613" spans="1:9" ht="15.75" customHeight="1" x14ac:dyDescent="0.2">
      <c r="A3613" s="3" t="s">
        <v>3520</v>
      </c>
      <c r="B3613" s="3" t="s">
        <v>3520</v>
      </c>
      <c r="C3613" s="3" t="s">
        <v>25</v>
      </c>
      <c r="D3613" s="3" t="s">
        <v>17</v>
      </c>
      <c r="F3613" s="3" t="s">
        <v>17</v>
      </c>
      <c r="G3613" s="3" t="str">
        <f>IF(ISNUMBER(SEARCH("Sourcewatch",F3613)),"Sourcewatch",IF(ISNUMBER(SEARCH("desmog",F3613)),"Desmog",IF(ISNUMBER(SEARCH("Exxon",F3613)),"Exxonsecrets",IF(ISNUMBER(SEARCH("wikipedia",F3613)),"Wikipedia",IF(ISNUMBER(SEARCH("greenpeace",F3613)),"Greenpeace",IF(ISNUMBER(SEARCH("Polluterwatch",F3613)),"Polluterwatch",IF(F3613="","","Other")))))))</f>
        <v/>
      </c>
      <c r="H3613">
        <f>LEN(B3613)</f>
        <v>14</v>
      </c>
    </row>
    <row r="3614" spans="1:9" ht="15.75" customHeight="1" x14ac:dyDescent="0.2">
      <c r="A3614" s="3" t="s">
        <v>3521</v>
      </c>
      <c r="B3614" s="3" t="s">
        <v>3521</v>
      </c>
      <c r="C3614" s="3" t="s">
        <v>17</v>
      </c>
      <c r="D3614" s="3" t="s">
        <v>17</v>
      </c>
      <c r="F3614" s="3" t="s">
        <v>3522</v>
      </c>
      <c r="G3614" s="3" t="str">
        <f>IF(ISNUMBER(SEARCH("Sourcewatch",F3614)),"Sourcewatch",IF(ISNUMBER(SEARCH("desmog",F3614)),"Desmog",IF(ISNUMBER(SEARCH("Exxon",F3614)),"Exxonsecrets",IF(ISNUMBER(SEARCH("wikipedia",F3614)),"Wikipedia",IF(ISNUMBER(SEARCH("greenpeace",F3614)),"Greenpeace",IF(ISNUMBER(SEARCH("Polluterwatch",F3614)),"Polluterwatch",IF(F3614="","","Other")))))))</f>
        <v>Desmog</v>
      </c>
      <c r="H3614">
        <f>LEN(B3614)</f>
        <v>13</v>
      </c>
    </row>
    <row r="3615" spans="1:9" ht="15.75" customHeight="1" x14ac:dyDescent="0.2">
      <c r="A3615" s="3" t="s">
        <v>3523</v>
      </c>
      <c r="B3615" s="3" t="s">
        <v>3523</v>
      </c>
      <c r="C3615" s="3" t="s">
        <v>17</v>
      </c>
      <c r="D3615" s="3" t="s">
        <v>17</v>
      </c>
      <c r="F3615" s="3" t="s">
        <v>17</v>
      </c>
      <c r="G3615" s="3" t="str">
        <f>IF(ISNUMBER(SEARCH("Sourcewatch",F3615)),"Sourcewatch",IF(ISNUMBER(SEARCH("desmog",F3615)),"Desmog",IF(ISNUMBER(SEARCH("Exxon",F3615)),"Exxonsecrets",IF(ISNUMBER(SEARCH("wikipedia",F3615)),"Wikipedia",IF(ISNUMBER(SEARCH("greenpeace",F3615)),"Greenpeace",IF(ISNUMBER(SEARCH("Polluterwatch",F3615)),"Polluterwatch",IF(F3615="","","Other")))))))</f>
        <v/>
      </c>
      <c r="H3615">
        <f>LEN(B3615)</f>
        <v>14</v>
      </c>
    </row>
    <row r="3616" spans="1:9" ht="15.75" customHeight="1" x14ac:dyDescent="0.2">
      <c r="A3616" s="11" t="s">
        <v>4414</v>
      </c>
      <c r="B3616" s="11" t="s">
        <v>4414</v>
      </c>
      <c r="C3616" t="s">
        <v>25</v>
      </c>
      <c r="D3616" t="s">
        <v>17</v>
      </c>
      <c r="G3616" s="3" t="str">
        <f>IF(ISNUMBER(SEARCH("Sourcewatch",F3616)),"Sourcewatch",IF(ISNUMBER(SEARCH("desmog",F3616)),"Desmog",IF(ISNUMBER(SEARCH("Exxon",F3616)),"Exxonsecrets",IF(ISNUMBER(SEARCH("wikipedia",F3616)),"Wikipedia",IF(ISNUMBER(SEARCH("greenpeace",F3616)),"Greenpeace",IF(ISNUMBER(SEARCH("Polluterwatch",F3616)),"Polluterwatch",IF(F3616="","","Other")))))))</f>
        <v/>
      </c>
      <c r="H3616">
        <f>LEN(B3616)</f>
        <v>6</v>
      </c>
      <c r="I3616" s="17" t="s">
        <v>25</v>
      </c>
    </row>
    <row r="3617" spans="1:9" ht="15.75" customHeight="1" x14ac:dyDescent="0.2">
      <c r="A3617" s="3" t="s">
        <v>3524</v>
      </c>
      <c r="B3617" s="3" t="s">
        <v>3524</v>
      </c>
      <c r="C3617" s="3" t="s">
        <v>25</v>
      </c>
      <c r="D3617" s="3" t="s">
        <v>17</v>
      </c>
      <c r="F3617" s="3" t="s">
        <v>17</v>
      </c>
      <c r="G3617" s="3" t="str">
        <f>IF(ISNUMBER(SEARCH("Sourcewatch",F3617)),"Sourcewatch",IF(ISNUMBER(SEARCH("desmog",F3617)),"Desmog",IF(ISNUMBER(SEARCH("Exxon",F3617)),"Exxonsecrets",IF(ISNUMBER(SEARCH("wikipedia",F3617)),"Wikipedia",IF(ISNUMBER(SEARCH("greenpeace",F3617)),"Greenpeace",IF(ISNUMBER(SEARCH("Polluterwatch",F3617)),"Polluterwatch",IF(F3617="","","Other")))))))</f>
        <v/>
      </c>
      <c r="H3617">
        <f>LEN(B3617)</f>
        <v>11</v>
      </c>
    </row>
    <row r="3618" spans="1:9" ht="15.75" customHeight="1" x14ac:dyDescent="0.2">
      <c r="A3618" s="3" t="s">
        <v>3525</v>
      </c>
      <c r="B3618" s="3" t="s">
        <v>3525</v>
      </c>
      <c r="C3618" s="3" t="s">
        <v>25</v>
      </c>
      <c r="D3618" s="3" t="s">
        <v>17</v>
      </c>
      <c r="F3618" s="3" t="s">
        <v>17</v>
      </c>
      <c r="G3618" s="3" t="str">
        <f>IF(ISNUMBER(SEARCH("Sourcewatch",F3618)),"Sourcewatch",IF(ISNUMBER(SEARCH("desmog",F3618)),"Desmog",IF(ISNUMBER(SEARCH("Exxon",F3618)),"Exxonsecrets",IF(ISNUMBER(SEARCH("wikipedia",F3618)),"Wikipedia",IF(ISNUMBER(SEARCH("greenpeace",F3618)),"Greenpeace",IF(ISNUMBER(SEARCH("Polluterwatch",F3618)),"Polluterwatch",IF(F3618="","","Other")))))))</f>
        <v/>
      </c>
      <c r="H3618">
        <f>LEN(B3618)</f>
        <v>14</v>
      </c>
    </row>
    <row r="3619" spans="1:9" ht="15.75" customHeight="1" x14ac:dyDescent="0.2">
      <c r="A3619" s="3" t="s">
        <v>3526</v>
      </c>
      <c r="B3619" s="3" t="s">
        <v>3526</v>
      </c>
      <c r="C3619" s="3" t="s">
        <v>25</v>
      </c>
      <c r="D3619" s="3" t="s">
        <v>17</v>
      </c>
      <c r="F3619" s="3" t="s">
        <v>17</v>
      </c>
      <c r="G3619" s="3" t="str">
        <f>IF(ISNUMBER(SEARCH("Sourcewatch",F3619)),"Sourcewatch",IF(ISNUMBER(SEARCH("desmog",F3619)),"Desmog",IF(ISNUMBER(SEARCH("Exxon",F3619)),"Exxonsecrets",IF(ISNUMBER(SEARCH("wikipedia",F3619)),"Wikipedia",IF(ISNUMBER(SEARCH("greenpeace",F3619)),"Greenpeace",IF(ISNUMBER(SEARCH("Polluterwatch",F3619)),"Polluterwatch",IF(F3619="","","Other")))))))</f>
        <v/>
      </c>
      <c r="H3619">
        <f>LEN(B3619)</f>
        <v>6</v>
      </c>
    </row>
    <row r="3620" spans="1:9" ht="15.75" customHeight="1" x14ac:dyDescent="0.2">
      <c r="A3620" s="3" t="s">
        <v>3527</v>
      </c>
      <c r="B3620" s="3" t="s">
        <v>3527</v>
      </c>
      <c r="C3620" s="3" t="s">
        <v>25</v>
      </c>
      <c r="D3620" s="3" t="s">
        <v>17</v>
      </c>
      <c r="F3620" s="3" t="s">
        <v>17</v>
      </c>
      <c r="G3620" s="3" t="str">
        <f>IF(ISNUMBER(SEARCH("Sourcewatch",F3620)),"Sourcewatch",IF(ISNUMBER(SEARCH("desmog",F3620)),"Desmog",IF(ISNUMBER(SEARCH("Exxon",F3620)),"Exxonsecrets",IF(ISNUMBER(SEARCH("wikipedia",F3620)),"Wikipedia",IF(ISNUMBER(SEARCH("greenpeace",F3620)),"Greenpeace",IF(ISNUMBER(SEARCH("Polluterwatch",F3620)),"Polluterwatch",IF(F3620="","","Other")))))))</f>
        <v/>
      </c>
      <c r="H3620">
        <f>LEN(B3620)</f>
        <v>8</v>
      </c>
    </row>
    <row r="3621" spans="1:9" ht="15.75" customHeight="1" x14ac:dyDescent="0.2">
      <c r="A3621" s="11" t="s">
        <v>4492</v>
      </c>
      <c r="B3621" s="11" t="s">
        <v>4492</v>
      </c>
      <c r="C3621" t="s">
        <v>17</v>
      </c>
      <c r="D3621" t="s">
        <v>17</v>
      </c>
      <c r="G3621" s="3" t="str">
        <f>IF(ISNUMBER(SEARCH("Sourcewatch",F3621)),"Sourcewatch",IF(ISNUMBER(SEARCH("desmog",F3621)),"Desmog",IF(ISNUMBER(SEARCH("Exxon",F3621)),"Exxonsecrets",IF(ISNUMBER(SEARCH("wikipedia",F3621)),"Wikipedia",IF(ISNUMBER(SEARCH("greenpeace",F3621)),"Greenpeace",IF(ISNUMBER(SEARCH("Polluterwatch",F3621)),"Polluterwatch",IF(F3621="","","Other")))))))</f>
        <v/>
      </c>
      <c r="H3621">
        <f>LEN(B3621)</f>
        <v>16</v>
      </c>
      <c r="I3621" s="17" t="s">
        <v>25</v>
      </c>
    </row>
    <row r="3622" spans="1:9" ht="15.75" customHeight="1" x14ac:dyDescent="0.2">
      <c r="A3622" s="11" t="s">
        <v>4587</v>
      </c>
      <c r="B3622" s="11" t="s">
        <v>4587</v>
      </c>
      <c r="C3622" t="s">
        <v>25</v>
      </c>
      <c r="D3622" t="s">
        <v>17</v>
      </c>
      <c r="G3622" s="3" t="str">
        <f>IF(ISNUMBER(SEARCH("Sourcewatch",F3622)),"Sourcewatch",IF(ISNUMBER(SEARCH("desmog",F3622)),"Desmog",IF(ISNUMBER(SEARCH("Exxon",F3622)),"Exxonsecrets",IF(ISNUMBER(SEARCH("wikipedia",F3622)),"Wikipedia",IF(ISNUMBER(SEARCH("greenpeace",F3622)),"Greenpeace",IF(ISNUMBER(SEARCH("Polluterwatch",F3622)),"Polluterwatch",IF(F3622="","","Other")))))))</f>
        <v/>
      </c>
      <c r="H3622">
        <f>LEN(B3622)</f>
        <v>5</v>
      </c>
      <c r="I3622" s="17" t="s">
        <v>25</v>
      </c>
    </row>
    <row r="3623" spans="1:9" ht="15.75" customHeight="1" x14ac:dyDescent="0.2">
      <c r="A3623" s="3" t="s">
        <v>3528</v>
      </c>
      <c r="B3623" s="3" t="s">
        <v>3528</v>
      </c>
      <c r="C3623" s="3" t="s">
        <v>25</v>
      </c>
      <c r="D3623" s="3" t="s">
        <v>17</v>
      </c>
      <c r="F3623" s="3" t="s">
        <v>17</v>
      </c>
      <c r="G3623" s="3" t="str">
        <f>IF(ISNUMBER(SEARCH("Sourcewatch",F3623)),"Sourcewatch",IF(ISNUMBER(SEARCH("desmog",F3623)),"Desmog",IF(ISNUMBER(SEARCH("Exxon",F3623)),"Exxonsecrets",IF(ISNUMBER(SEARCH("wikipedia",F3623)),"Wikipedia",IF(ISNUMBER(SEARCH("greenpeace",F3623)),"Greenpeace",IF(ISNUMBER(SEARCH("Polluterwatch",F3623)),"Polluterwatch",IF(F3623="","","Other")))))))</f>
        <v/>
      </c>
      <c r="H3623">
        <f>LEN(B3623)</f>
        <v>11</v>
      </c>
    </row>
    <row r="3624" spans="1:9" ht="15.75" customHeight="1" x14ac:dyDescent="0.2">
      <c r="A3624" s="3" t="s">
        <v>3529</v>
      </c>
      <c r="B3624" s="3" t="s">
        <v>3529</v>
      </c>
      <c r="C3624" s="3" t="s">
        <v>25</v>
      </c>
      <c r="D3624" s="3" t="s">
        <v>17</v>
      </c>
      <c r="F3624" s="3" t="s">
        <v>17</v>
      </c>
      <c r="G3624" s="3" t="str">
        <f>IF(ISNUMBER(SEARCH("Sourcewatch",F3624)),"Sourcewatch",IF(ISNUMBER(SEARCH("desmog",F3624)),"Desmog",IF(ISNUMBER(SEARCH("Exxon",F3624)),"Exxonsecrets",IF(ISNUMBER(SEARCH("wikipedia",F3624)),"Wikipedia",IF(ISNUMBER(SEARCH("greenpeace",F3624)),"Greenpeace",IF(ISNUMBER(SEARCH("Polluterwatch",F3624)),"Polluterwatch",IF(F3624="","","Other")))))))</f>
        <v/>
      </c>
      <c r="H3624">
        <f>LEN(B3624)</f>
        <v>6</v>
      </c>
    </row>
    <row r="3625" spans="1:9" ht="15.75" customHeight="1" x14ac:dyDescent="0.2">
      <c r="A3625" s="3" t="s">
        <v>3530</v>
      </c>
      <c r="B3625" s="3" t="s">
        <v>3530</v>
      </c>
      <c r="C3625" s="3" t="s">
        <v>17</v>
      </c>
      <c r="D3625" s="3" t="s">
        <v>17</v>
      </c>
      <c r="F3625" s="3" t="s">
        <v>3531</v>
      </c>
      <c r="G3625" s="3" t="str">
        <f>IF(ISNUMBER(SEARCH("Sourcewatch",F3625)),"Sourcewatch",IF(ISNUMBER(SEARCH("desmog",F3625)),"Desmog",IF(ISNUMBER(SEARCH("Exxon",F3625)),"Exxonsecrets",IF(ISNUMBER(SEARCH("wikipedia",F3625)),"Wikipedia",IF(ISNUMBER(SEARCH("greenpeace",F3625)),"Greenpeace",IF(ISNUMBER(SEARCH("Polluterwatch",F3625)),"Polluterwatch",IF(F3625="","","Other")))))))</f>
        <v>Sourcewatch</v>
      </c>
      <c r="H3625">
        <f>LEN(B3625)</f>
        <v>14</v>
      </c>
    </row>
    <row r="3626" spans="1:9" ht="15.75" customHeight="1" x14ac:dyDescent="0.2">
      <c r="A3626" s="3" t="s">
        <v>3532</v>
      </c>
      <c r="B3626" s="3" t="s">
        <v>3532</v>
      </c>
      <c r="C3626" s="3" t="s">
        <v>17</v>
      </c>
      <c r="D3626" s="3" t="s">
        <v>17</v>
      </c>
      <c r="F3626" s="3" t="s">
        <v>3533</v>
      </c>
      <c r="G3626" s="3" t="str">
        <f>IF(ISNUMBER(SEARCH("Sourcewatch",F3626)),"Sourcewatch",IF(ISNUMBER(SEARCH("desmog",F3626)),"Desmog",IF(ISNUMBER(SEARCH("Exxon",F3626)),"Exxonsecrets",IF(ISNUMBER(SEARCH("wikipedia",F3626)),"Wikipedia",IF(ISNUMBER(SEARCH("greenpeace",F3626)),"Greenpeace",IF(ISNUMBER(SEARCH("Polluterwatch",F3626)),"Polluterwatch",IF(F3626="","","Other")))))))</f>
        <v>Sourcewatch</v>
      </c>
      <c r="H3626">
        <f>LEN(B3626)</f>
        <v>26</v>
      </c>
    </row>
    <row r="3627" spans="1:9" ht="15.75" customHeight="1" x14ac:dyDescent="0.2">
      <c r="A3627" s="3" t="s">
        <v>3534</v>
      </c>
      <c r="B3627" s="3" t="s">
        <v>3534</v>
      </c>
      <c r="C3627" s="3" t="s">
        <v>25</v>
      </c>
      <c r="D3627" s="3" t="s">
        <v>17</v>
      </c>
      <c r="F3627" s="3" t="s">
        <v>17</v>
      </c>
      <c r="G3627" s="3" t="str">
        <f>IF(ISNUMBER(SEARCH("Sourcewatch",F3627)),"Sourcewatch",IF(ISNUMBER(SEARCH("desmog",F3627)),"Desmog",IF(ISNUMBER(SEARCH("Exxon",F3627)),"Exxonsecrets",IF(ISNUMBER(SEARCH("wikipedia",F3627)),"Wikipedia",IF(ISNUMBER(SEARCH("greenpeace",F3627)),"Greenpeace",IF(ISNUMBER(SEARCH("Polluterwatch",F3627)),"Polluterwatch",IF(F3627="","","Other")))))))</f>
        <v/>
      </c>
      <c r="H3627">
        <f>LEN(B3627)</f>
        <v>6</v>
      </c>
    </row>
    <row r="3628" spans="1:9" ht="15.75" customHeight="1" x14ac:dyDescent="0.2">
      <c r="A3628" s="3" t="s">
        <v>3535</v>
      </c>
      <c r="B3628" s="3" t="s">
        <v>3535</v>
      </c>
      <c r="C3628" s="3" t="s">
        <v>25</v>
      </c>
      <c r="D3628" s="3" t="s">
        <v>17</v>
      </c>
      <c r="F3628" s="3" t="s">
        <v>17</v>
      </c>
      <c r="G3628" s="3" t="str">
        <f>IF(ISNUMBER(SEARCH("Sourcewatch",F3628)),"Sourcewatch",IF(ISNUMBER(SEARCH("desmog",F3628)),"Desmog",IF(ISNUMBER(SEARCH("Exxon",F3628)),"Exxonsecrets",IF(ISNUMBER(SEARCH("wikipedia",F3628)),"Wikipedia",IF(ISNUMBER(SEARCH("greenpeace",F3628)),"Greenpeace",IF(ISNUMBER(SEARCH("Polluterwatch",F3628)),"Polluterwatch",IF(F3628="","","Other")))))))</f>
        <v/>
      </c>
      <c r="H3628">
        <f>LEN(B3628)</f>
        <v>17</v>
      </c>
    </row>
    <row r="3629" spans="1:9" ht="15.75" customHeight="1" x14ac:dyDescent="0.2">
      <c r="A3629" s="3" t="s">
        <v>3536</v>
      </c>
      <c r="B3629" s="3" t="s">
        <v>3536</v>
      </c>
      <c r="C3629" s="3" t="s">
        <v>25</v>
      </c>
      <c r="D3629" s="3" t="s">
        <v>17</v>
      </c>
      <c r="F3629" s="3" t="s">
        <v>17</v>
      </c>
      <c r="G3629" s="3" t="str">
        <f>IF(ISNUMBER(SEARCH("Sourcewatch",F3629)),"Sourcewatch",IF(ISNUMBER(SEARCH("desmog",F3629)),"Desmog",IF(ISNUMBER(SEARCH("Exxon",F3629)),"Exxonsecrets",IF(ISNUMBER(SEARCH("wikipedia",F3629)),"Wikipedia",IF(ISNUMBER(SEARCH("greenpeace",F3629)),"Greenpeace",IF(ISNUMBER(SEARCH("Polluterwatch",F3629)),"Polluterwatch",IF(F3629="","","Other")))))))</f>
        <v/>
      </c>
      <c r="H3629">
        <f>LEN(B3629)</f>
        <v>15</v>
      </c>
    </row>
    <row r="3630" spans="1:9" ht="15.75" customHeight="1" x14ac:dyDescent="0.2">
      <c r="A3630" s="3" t="s">
        <v>3537</v>
      </c>
      <c r="B3630" s="3" t="s">
        <v>3537</v>
      </c>
      <c r="C3630" s="3" t="s">
        <v>25</v>
      </c>
      <c r="D3630" s="3" t="s">
        <v>17</v>
      </c>
      <c r="F3630" s="3" t="s">
        <v>17</v>
      </c>
      <c r="G3630" s="3" t="str">
        <f>IF(ISNUMBER(SEARCH("Sourcewatch",F3630)),"Sourcewatch",IF(ISNUMBER(SEARCH("desmog",F3630)),"Desmog",IF(ISNUMBER(SEARCH("Exxon",F3630)),"Exxonsecrets",IF(ISNUMBER(SEARCH("wikipedia",F3630)),"Wikipedia",IF(ISNUMBER(SEARCH("greenpeace",F3630)),"Greenpeace",IF(ISNUMBER(SEARCH("Polluterwatch",F3630)),"Polluterwatch",IF(F3630="","","Other")))))))</f>
        <v/>
      </c>
      <c r="H3630">
        <f>LEN(B3630)</f>
        <v>13</v>
      </c>
    </row>
    <row r="3631" spans="1:9" ht="15.75" customHeight="1" x14ac:dyDescent="0.2">
      <c r="A3631" s="3" t="s">
        <v>3538</v>
      </c>
      <c r="B3631" s="3" t="s">
        <v>3538</v>
      </c>
      <c r="C3631" s="3" t="s">
        <v>25</v>
      </c>
      <c r="D3631" s="3" t="s">
        <v>17</v>
      </c>
      <c r="F3631" s="3" t="s">
        <v>17</v>
      </c>
      <c r="G3631" s="3" t="str">
        <f>IF(ISNUMBER(SEARCH("Sourcewatch",F3631)),"Sourcewatch",IF(ISNUMBER(SEARCH("desmog",F3631)),"Desmog",IF(ISNUMBER(SEARCH("Exxon",F3631)),"Exxonsecrets",IF(ISNUMBER(SEARCH("wikipedia",F3631)),"Wikipedia",IF(ISNUMBER(SEARCH("greenpeace",F3631)),"Greenpeace",IF(ISNUMBER(SEARCH("Polluterwatch",F3631)),"Polluterwatch",IF(F3631="","","Other")))))))</f>
        <v/>
      </c>
      <c r="H3631">
        <f>LEN(B3631)</f>
        <v>14</v>
      </c>
    </row>
    <row r="3632" spans="1:9" ht="15.75" customHeight="1" x14ac:dyDescent="0.2">
      <c r="A3632" s="3" t="s">
        <v>3539</v>
      </c>
      <c r="B3632" s="3" t="s">
        <v>3539</v>
      </c>
      <c r="C3632" s="3" t="s">
        <v>25</v>
      </c>
      <c r="D3632" s="3" t="s">
        <v>17</v>
      </c>
      <c r="F3632" s="3" t="s">
        <v>17</v>
      </c>
      <c r="G3632" s="3" t="str">
        <f>IF(ISNUMBER(SEARCH("Sourcewatch",F3632)),"Sourcewatch",IF(ISNUMBER(SEARCH("desmog",F3632)),"Desmog",IF(ISNUMBER(SEARCH("Exxon",F3632)),"Exxonsecrets",IF(ISNUMBER(SEARCH("wikipedia",F3632)),"Wikipedia",IF(ISNUMBER(SEARCH("greenpeace",F3632)),"Greenpeace",IF(ISNUMBER(SEARCH("Polluterwatch",F3632)),"Polluterwatch",IF(F3632="","","Other")))))))</f>
        <v/>
      </c>
      <c r="H3632">
        <f>LEN(B3632)</f>
        <v>14</v>
      </c>
    </row>
    <row r="3633" spans="1:9" ht="15.75" customHeight="1" x14ac:dyDescent="0.2">
      <c r="A3633" s="3" t="s">
        <v>3540</v>
      </c>
      <c r="B3633" s="3" t="s">
        <v>3540</v>
      </c>
      <c r="C3633" s="3" t="s">
        <v>25</v>
      </c>
      <c r="D3633" s="3" t="s">
        <v>17</v>
      </c>
      <c r="F3633" s="3" t="s">
        <v>17</v>
      </c>
      <c r="G3633" s="3" t="str">
        <f>IF(ISNUMBER(SEARCH("Sourcewatch",F3633)),"Sourcewatch",IF(ISNUMBER(SEARCH("desmog",F3633)),"Desmog",IF(ISNUMBER(SEARCH("Exxon",F3633)),"Exxonsecrets",IF(ISNUMBER(SEARCH("wikipedia",F3633)),"Wikipedia",IF(ISNUMBER(SEARCH("greenpeace",F3633)),"Greenpeace",IF(ISNUMBER(SEARCH("Polluterwatch",F3633)),"Polluterwatch",IF(F3633="","","Other")))))))</f>
        <v/>
      </c>
      <c r="H3633">
        <f>LEN(B3633)</f>
        <v>14</v>
      </c>
    </row>
    <row r="3634" spans="1:9" ht="15.75" customHeight="1" x14ac:dyDescent="0.2">
      <c r="A3634" s="3" t="s">
        <v>3541</v>
      </c>
      <c r="B3634" s="3" t="s">
        <v>3541</v>
      </c>
      <c r="C3634" s="3" t="s">
        <v>17</v>
      </c>
      <c r="D3634" s="3" t="s">
        <v>25</v>
      </c>
      <c r="G3634" s="3" t="str">
        <f>IF(ISNUMBER(SEARCH("Sourcewatch",F3634)),"Sourcewatch",IF(ISNUMBER(SEARCH("desmog",F3634)),"Desmog",IF(ISNUMBER(SEARCH("Exxon",F3634)),"Exxonsecrets",IF(ISNUMBER(SEARCH("wikipedia",F3634)),"Wikipedia",IF(ISNUMBER(SEARCH("greenpeace",F3634)),"Greenpeace",IF(ISNUMBER(SEARCH("Polluterwatch",F3634)),"Polluterwatch",IF(F3634="","","Other")))))))</f>
        <v/>
      </c>
      <c r="H3634">
        <f>LEN(B3634)</f>
        <v>33</v>
      </c>
    </row>
    <row r="3635" spans="1:9" ht="15.75" customHeight="1" x14ac:dyDescent="0.2">
      <c r="A3635" s="3" t="s">
        <v>3542</v>
      </c>
      <c r="B3635" s="3" t="s">
        <v>3542</v>
      </c>
      <c r="D3635" s="3" t="s">
        <v>17</v>
      </c>
      <c r="F3635" s="3" t="s">
        <v>3543</v>
      </c>
      <c r="G3635" s="3" t="str">
        <f>IF(ISNUMBER(SEARCH("Sourcewatch",F3635)),"Sourcewatch",IF(ISNUMBER(SEARCH("desmog",F3635)),"Desmog",IF(ISNUMBER(SEARCH("Exxon",F3635)),"Exxonsecrets",IF(ISNUMBER(SEARCH("wikipedia",F3635)),"Wikipedia",IF(ISNUMBER(SEARCH("greenpeace",F3635)),"Greenpeace",IF(ISNUMBER(SEARCH("Polluterwatch",F3635)),"Polluterwatch",IF(F3635="","","Other")))))))</f>
        <v>Desmog</v>
      </c>
      <c r="H3635">
        <f>LEN(B3635)</f>
        <v>31</v>
      </c>
    </row>
    <row r="3636" spans="1:9" ht="15.75" customHeight="1" x14ac:dyDescent="0.2">
      <c r="A3636" s="11" t="s">
        <v>4571</v>
      </c>
      <c r="B3636" s="11" t="s">
        <v>4571</v>
      </c>
      <c r="C3636" t="s">
        <v>17</v>
      </c>
      <c r="D3636" t="s">
        <v>17</v>
      </c>
      <c r="G3636" s="3" t="str">
        <f>IF(ISNUMBER(SEARCH("Sourcewatch",F3636)),"Sourcewatch",IF(ISNUMBER(SEARCH("desmog",F3636)),"Desmog",IF(ISNUMBER(SEARCH("Exxon",F3636)),"Exxonsecrets",IF(ISNUMBER(SEARCH("wikipedia",F3636)),"Wikipedia",IF(ISNUMBER(SEARCH("greenpeace",F3636)),"Greenpeace",IF(ISNUMBER(SEARCH("Polluterwatch",F3636)),"Polluterwatch",IF(F3636="","","Other")))))))</f>
        <v/>
      </c>
      <c r="H3636">
        <f>LEN(B3636)</f>
        <v>12</v>
      </c>
      <c r="I3636" s="17" t="s">
        <v>25</v>
      </c>
    </row>
    <row r="3637" spans="1:9" ht="15.75" customHeight="1" x14ac:dyDescent="0.2">
      <c r="A3637" s="3" t="s">
        <v>3544</v>
      </c>
      <c r="B3637" s="3" t="s">
        <v>3544</v>
      </c>
      <c r="C3637" s="3" t="s">
        <v>17</v>
      </c>
      <c r="D3637" s="3" t="s">
        <v>17</v>
      </c>
      <c r="F3637" s="3" t="s">
        <v>17</v>
      </c>
      <c r="G3637" s="3" t="str">
        <f>IF(ISNUMBER(SEARCH("Sourcewatch",F3637)),"Sourcewatch",IF(ISNUMBER(SEARCH("desmog",F3637)),"Desmog",IF(ISNUMBER(SEARCH("Exxon",F3637)),"Exxonsecrets",IF(ISNUMBER(SEARCH("wikipedia",F3637)),"Wikipedia",IF(ISNUMBER(SEARCH("greenpeace",F3637)),"Greenpeace",IF(ISNUMBER(SEARCH("Polluterwatch",F3637)),"Polluterwatch",IF(F3637="","","Other")))))))</f>
        <v/>
      </c>
      <c r="H3637">
        <f>LEN(B3637)</f>
        <v>11</v>
      </c>
    </row>
    <row r="3638" spans="1:9" ht="15.75" customHeight="1" x14ac:dyDescent="0.2">
      <c r="A3638" s="3" t="s">
        <v>3545</v>
      </c>
      <c r="B3638" s="3" t="s">
        <v>3545</v>
      </c>
      <c r="C3638" s="3" t="s">
        <v>17</v>
      </c>
      <c r="D3638" s="3" t="s">
        <v>17</v>
      </c>
      <c r="F3638" s="3" t="s">
        <v>17</v>
      </c>
      <c r="G3638" s="3" t="str">
        <f>IF(ISNUMBER(SEARCH("Sourcewatch",F3638)),"Sourcewatch",IF(ISNUMBER(SEARCH("desmog",F3638)),"Desmog",IF(ISNUMBER(SEARCH("Exxon",F3638)),"Exxonsecrets",IF(ISNUMBER(SEARCH("wikipedia",F3638)),"Wikipedia",IF(ISNUMBER(SEARCH("greenpeace",F3638)),"Greenpeace",IF(ISNUMBER(SEARCH("Polluterwatch",F3638)),"Polluterwatch",IF(F3638="","","Other")))))))</f>
        <v/>
      </c>
      <c r="H3638">
        <f>LEN(B3638)</f>
        <v>27</v>
      </c>
    </row>
    <row r="3639" spans="1:9" ht="15.75" customHeight="1" x14ac:dyDescent="0.2">
      <c r="A3639" s="3" t="s">
        <v>3546</v>
      </c>
      <c r="B3639" s="3" t="s">
        <v>3546</v>
      </c>
      <c r="C3639" s="3" t="s">
        <v>25</v>
      </c>
      <c r="D3639" s="3" t="s">
        <v>17</v>
      </c>
      <c r="F3639" s="3" t="s">
        <v>17</v>
      </c>
      <c r="G3639" s="3" t="str">
        <f>IF(ISNUMBER(SEARCH("Sourcewatch",F3639)),"Sourcewatch",IF(ISNUMBER(SEARCH("desmog",F3639)),"Desmog",IF(ISNUMBER(SEARCH("Exxon",F3639)),"Exxonsecrets",IF(ISNUMBER(SEARCH("wikipedia",F3639)),"Wikipedia",IF(ISNUMBER(SEARCH("greenpeace",F3639)),"Greenpeace",IF(ISNUMBER(SEARCH("Polluterwatch",F3639)),"Polluterwatch",IF(F3639="","","Other")))))))</f>
        <v/>
      </c>
      <c r="H3639">
        <f>LEN(B3639)</f>
        <v>21</v>
      </c>
    </row>
    <row r="3640" spans="1:9" ht="15.75" customHeight="1" x14ac:dyDescent="0.2">
      <c r="A3640" s="3" t="s">
        <v>3547</v>
      </c>
      <c r="B3640" s="3" t="s">
        <v>3547</v>
      </c>
      <c r="C3640" s="3" t="s">
        <v>25</v>
      </c>
      <c r="D3640" s="3" t="s">
        <v>17</v>
      </c>
      <c r="F3640" s="3" t="s">
        <v>17</v>
      </c>
      <c r="G3640" s="3" t="str">
        <f>IF(ISNUMBER(SEARCH("Sourcewatch",F3640)),"Sourcewatch",IF(ISNUMBER(SEARCH("desmog",F3640)),"Desmog",IF(ISNUMBER(SEARCH("Exxon",F3640)),"Exxonsecrets",IF(ISNUMBER(SEARCH("wikipedia",F3640)),"Wikipedia",IF(ISNUMBER(SEARCH("greenpeace",F3640)),"Greenpeace",IF(ISNUMBER(SEARCH("Polluterwatch",F3640)),"Polluterwatch",IF(F3640="","","Other")))))))</f>
        <v/>
      </c>
      <c r="H3640">
        <f>LEN(B3640)</f>
        <v>5</v>
      </c>
    </row>
    <row r="3641" spans="1:9" ht="15.75" customHeight="1" x14ac:dyDescent="0.2">
      <c r="A3641" s="3" t="s">
        <v>3548</v>
      </c>
      <c r="B3641" s="3" t="s">
        <v>3548</v>
      </c>
      <c r="C3641" s="3" t="s">
        <v>17</v>
      </c>
      <c r="D3641" s="3" t="s">
        <v>17</v>
      </c>
      <c r="F3641" s="3" t="s">
        <v>17</v>
      </c>
      <c r="G3641" s="3" t="str">
        <f>IF(ISNUMBER(SEARCH("Sourcewatch",F3641)),"Sourcewatch",IF(ISNUMBER(SEARCH("desmog",F3641)),"Desmog",IF(ISNUMBER(SEARCH("Exxon",F3641)),"Exxonsecrets",IF(ISNUMBER(SEARCH("wikipedia",F3641)),"Wikipedia",IF(ISNUMBER(SEARCH("greenpeace",F3641)),"Greenpeace",IF(ISNUMBER(SEARCH("Polluterwatch",F3641)),"Polluterwatch",IF(F3641="","","Other")))))))</f>
        <v/>
      </c>
      <c r="H3641">
        <f>LEN(B3641)</f>
        <v>14</v>
      </c>
    </row>
    <row r="3642" spans="1:9" ht="15.75" customHeight="1" x14ac:dyDescent="0.2">
      <c r="A3642" s="3" t="s">
        <v>4699</v>
      </c>
      <c r="B3642" s="3" t="s">
        <v>4699</v>
      </c>
      <c r="C3642" s="3"/>
      <c r="D3642" s="3" t="s">
        <v>17</v>
      </c>
      <c r="F3642" s="3" t="s">
        <v>17</v>
      </c>
      <c r="G3642" s="3" t="str">
        <f>IF(ISNUMBER(SEARCH("Sourcewatch",F3642)),"Sourcewatch",IF(ISNUMBER(SEARCH("desmog",F3642)),"Desmog",IF(ISNUMBER(SEARCH("Exxon",F3642)),"Exxonsecrets",IF(ISNUMBER(SEARCH("wikipedia",F3642)),"Wikipedia",IF(ISNUMBER(SEARCH("greenpeace",F3642)),"Greenpeace",IF(ISNUMBER(SEARCH("Polluterwatch",F3642)),"Polluterwatch",IF(F3642="","","Other")))))))</f>
        <v/>
      </c>
      <c r="H3642">
        <f>LEN(B3642)</f>
        <v>11</v>
      </c>
    </row>
    <row r="3643" spans="1:9" ht="15.75" customHeight="1" x14ac:dyDescent="0.2">
      <c r="A3643" s="3" t="s">
        <v>3549</v>
      </c>
      <c r="B3643" s="3" t="s">
        <v>3549</v>
      </c>
      <c r="C3643" s="3" t="s">
        <v>25</v>
      </c>
      <c r="D3643" s="3" t="s">
        <v>17</v>
      </c>
      <c r="F3643" s="3" t="s">
        <v>17</v>
      </c>
      <c r="G3643" s="3" t="str">
        <f>IF(ISNUMBER(SEARCH("Sourcewatch",F3643)),"Sourcewatch",IF(ISNUMBER(SEARCH("desmog",F3643)),"Desmog",IF(ISNUMBER(SEARCH("Exxon",F3643)),"Exxonsecrets",IF(ISNUMBER(SEARCH("wikipedia",F3643)),"Wikipedia",IF(ISNUMBER(SEARCH("greenpeace",F3643)),"Greenpeace",IF(ISNUMBER(SEARCH("Polluterwatch",F3643)),"Polluterwatch",IF(F3643="","","Other")))))))</f>
        <v/>
      </c>
      <c r="H3643">
        <f>LEN(B3643)</f>
        <v>14</v>
      </c>
    </row>
    <row r="3644" spans="1:9" ht="15.75" customHeight="1" x14ac:dyDescent="0.2">
      <c r="A3644" s="3" t="s">
        <v>3550</v>
      </c>
      <c r="B3644" s="3" t="s">
        <v>3550</v>
      </c>
      <c r="C3644" s="3" t="s">
        <v>17</v>
      </c>
      <c r="D3644" s="3" t="s">
        <v>25</v>
      </c>
      <c r="G3644" s="3" t="str">
        <f>IF(ISNUMBER(SEARCH("Sourcewatch",F3644)),"Sourcewatch",IF(ISNUMBER(SEARCH("desmog",F3644)),"Desmog",IF(ISNUMBER(SEARCH("Exxon",F3644)),"Exxonsecrets",IF(ISNUMBER(SEARCH("wikipedia",F3644)),"Wikipedia",IF(ISNUMBER(SEARCH("greenpeace",F3644)),"Greenpeace",IF(ISNUMBER(SEARCH("Polluterwatch",F3644)),"Polluterwatch",IF(F3644="","","Other")))))))</f>
        <v/>
      </c>
      <c r="H3644">
        <f>LEN(B3644)</f>
        <v>20</v>
      </c>
    </row>
    <row r="3645" spans="1:9" ht="15.75" customHeight="1" x14ac:dyDescent="0.2">
      <c r="A3645" s="3" t="s">
        <v>3551</v>
      </c>
      <c r="B3645" s="3" t="s">
        <v>3550</v>
      </c>
      <c r="C3645" s="3" t="s">
        <v>17</v>
      </c>
      <c r="D3645" s="3" t="s">
        <v>25</v>
      </c>
      <c r="G3645" s="3" t="str">
        <f>IF(ISNUMBER(SEARCH("Sourcewatch",F3645)),"Sourcewatch",IF(ISNUMBER(SEARCH("desmog",F3645)),"Desmog",IF(ISNUMBER(SEARCH("Exxon",F3645)),"Exxonsecrets",IF(ISNUMBER(SEARCH("wikipedia",F3645)),"Wikipedia",IF(ISNUMBER(SEARCH("greenpeace",F3645)),"Greenpeace",IF(ISNUMBER(SEARCH("Polluterwatch",F3645)),"Polluterwatch",IF(F3645="","","Other")))))))</f>
        <v/>
      </c>
      <c r="H3645">
        <f>LEN(B3645)</f>
        <v>20</v>
      </c>
    </row>
    <row r="3646" spans="1:9" ht="15.75" customHeight="1" x14ac:dyDescent="0.2">
      <c r="A3646" s="3" t="s">
        <v>3552</v>
      </c>
      <c r="B3646" s="3" t="s">
        <v>3552</v>
      </c>
      <c r="C3646" s="3" t="s">
        <v>17</v>
      </c>
      <c r="D3646" s="3" t="s">
        <v>25</v>
      </c>
      <c r="G3646" s="3" t="str">
        <f>IF(ISNUMBER(SEARCH("Sourcewatch",F3646)),"Sourcewatch",IF(ISNUMBER(SEARCH("desmog",F3646)),"Desmog",IF(ISNUMBER(SEARCH("Exxon",F3646)),"Exxonsecrets",IF(ISNUMBER(SEARCH("wikipedia",F3646)),"Wikipedia",IF(ISNUMBER(SEARCH("greenpeace",F3646)),"Greenpeace",IF(ISNUMBER(SEARCH("Polluterwatch",F3646)),"Polluterwatch",IF(F3646="","","Other")))))))</f>
        <v/>
      </c>
      <c r="H3646">
        <f>LEN(B3646)</f>
        <v>26</v>
      </c>
    </row>
    <row r="3647" spans="1:9" ht="15.75" customHeight="1" x14ac:dyDescent="0.2">
      <c r="A3647" s="3" t="s">
        <v>3553</v>
      </c>
      <c r="B3647" s="3" t="s">
        <v>3553</v>
      </c>
      <c r="D3647" s="3" t="s">
        <v>17</v>
      </c>
      <c r="F3647" s="3" t="s">
        <v>3554</v>
      </c>
      <c r="G3647" s="3" t="str">
        <f>IF(ISNUMBER(SEARCH("Sourcewatch",F3647)),"Sourcewatch",IF(ISNUMBER(SEARCH("desmog",F3647)),"Desmog",IF(ISNUMBER(SEARCH("Exxon",F3647)),"Exxonsecrets",IF(ISNUMBER(SEARCH("wikipedia",F3647)),"Wikipedia",IF(ISNUMBER(SEARCH("greenpeace",F3647)),"Greenpeace",IF(ISNUMBER(SEARCH("Polluterwatch",F3647)),"Polluterwatch",IF(F3647="","","Other")))))))</f>
        <v>Sourcewatch</v>
      </c>
      <c r="H3647">
        <f>LEN(B3647)</f>
        <v>24</v>
      </c>
    </row>
    <row r="3648" spans="1:9" ht="15.75" customHeight="1" x14ac:dyDescent="0.2">
      <c r="A3648" s="11" t="s">
        <v>4566</v>
      </c>
      <c r="B3648" s="11" t="s">
        <v>4566</v>
      </c>
      <c r="C3648" t="s">
        <v>17</v>
      </c>
      <c r="D3648" t="s">
        <v>17</v>
      </c>
      <c r="G3648" s="3" t="str">
        <f>IF(ISNUMBER(SEARCH("Sourcewatch",F3648)),"Sourcewatch",IF(ISNUMBER(SEARCH("desmog",F3648)),"Desmog",IF(ISNUMBER(SEARCH("Exxon",F3648)),"Exxonsecrets",IF(ISNUMBER(SEARCH("wikipedia",F3648)),"Wikipedia",IF(ISNUMBER(SEARCH("greenpeace",F3648)),"Greenpeace",IF(ISNUMBER(SEARCH("Polluterwatch",F3648)),"Polluterwatch",IF(F3648="","","Other")))))))</f>
        <v/>
      </c>
      <c r="H3648">
        <f>LEN(B3648)</f>
        <v>24</v>
      </c>
      <c r="I3648" s="17" t="s">
        <v>25</v>
      </c>
    </row>
    <row r="3649" spans="1:9" ht="15.75" customHeight="1" x14ac:dyDescent="0.2">
      <c r="A3649" s="3" t="s">
        <v>3555</v>
      </c>
      <c r="B3649" s="3" t="s">
        <v>3555</v>
      </c>
      <c r="C3649" s="3" t="s">
        <v>17</v>
      </c>
      <c r="D3649" s="3" t="s">
        <v>17</v>
      </c>
      <c r="F3649" s="3" t="s">
        <v>3556</v>
      </c>
      <c r="G3649" s="3" t="str">
        <f>IF(ISNUMBER(SEARCH("Sourcewatch",F3649)),"Sourcewatch",IF(ISNUMBER(SEARCH("desmog",F3649)),"Desmog",IF(ISNUMBER(SEARCH("Exxon",F3649)),"Exxonsecrets",IF(ISNUMBER(SEARCH("wikipedia",F3649)),"Wikipedia",IF(ISNUMBER(SEARCH("greenpeace",F3649)),"Greenpeace",IF(ISNUMBER(SEARCH("Polluterwatch",F3649)),"Polluterwatch",IF(F3649="","","Other")))))))</f>
        <v>Desmog</v>
      </c>
      <c r="H3649">
        <f>LEN(B3649)</f>
        <v>30</v>
      </c>
    </row>
    <row r="3650" spans="1:9" ht="15.75" customHeight="1" x14ac:dyDescent="0.2">
      <c r="A3650" s="3" t="s">
        <v>3557</v>
      </c>
      <c r="B3650" s="3" t="s">
        <v>3557</v>
      </c>
      <c r="C3650" s="3" t="s">
        <v>17</v>
      </c>
      <c r="D3650" s="3" t="s">
        <v>25</v>
      </c>
      <c r="G3650" s="3" t="str">
        <f>IF(ISNUMBER(SEARCH("Sourcewatch",F3650)),"Sourcewatch",IF(ISNUMBER(SEARCH("desmog",F3650)),"Desmog",IF(ISNUMBER(SEARCH("Exxon",F3650)),"Exxonsecrets",IF(ISNUMBER(SEARCH("wikipedia",F3650)),"Wikipedia",IF(ISNUMBER(SEARCH("greenpeace",F3650)),"Greenpeace",IF(ISNUMBER(SEARCH("Polluterwatch",F3650)),"Polluterwatch",IF(F3650="","","Other")))))))</f>
        <v/>
      </c>
      <c r="H3650">
        <f>LEN(B3650)</f>
        <v>22</v>
      </c>
    </row>
    <row r="3651" spans="1:9" ht="15.75" customHeight="1" x14ac:dyDescent="0.2">
      <c r="A3651" s="3" t="s">
        <v>3558</v>
      </c>
      <c r="B3651" s="3" t="s">
        <v>3557</v>
      </c>
      <c r="C3651" s="3" t="s">
        <v>17</v>
      </c>
      <c r="D3651" s="3" t="s">
        <v>25</v>
      </c>
      <c r="G3651" s="3" t="str">
        <f>IF(ISNUMBER(SEARCH("Sourcewatch",F3651)),"Sourcewatch",IF(ISNUMBER(SEARCH("desmog",F3651)),"Desmog",IF(ISNUMBER(SEARCH("Exxon",F3651)),"Exxonsecrets",IF(ISNUMBER(SEARCH("wikipedia",F3651)),"Wikipedia",IF(ISNUMBER(SEARCH("greenpeace",F3651)),"Greenpeace",IF(ISNUMBER(SEARCH("Polluterwatch",F3651)),"Polluterwatch",IF(F3651="","","Other")))))))</f>
        <v/>
      </c>
      <c r="H3651">
        <f>LEN(B3651)</f>
        <v>22</v>
      </c>
    </row>
    <row r="3652" spans="1:9" ht="15.75" customHeight="1" x14ac:dyDescent="0.2">
      <c r="A3652" s="3" t="s">
        <v>3559</v>
      </c>
      <c r="B3652" s="3" t="s">
        <v>3560</v>
      </c>
      <c r="C3652" s="3" t="s">
        <v>17</v>
      </c>
      <c r="D3652" s="3" t="s">
        <v>25</v>
      </c>
      <c r="G3652" s="3" t="str">
        <f>IF(ISNUMBER(SEARCH("Sourcewatch",F3652)),"Sourcewatch",IF(ISNUMBER(SEARCH("desmog",F3652)),"Desmog",IF(ISNUMBER(SEARCH("Exxon",F3652)),"Exxonsecrets",IF(ISNUMBER(SEARCH("wikipedia",F3652)),"Wikipedia",IF(ISNUMBER(SEARCH("greenpeace",F3652)),"Greenpeace",IF(ISNUMBER(SEARCH("Polluterwatch",F3652)),"Polluterwatch",IF(F3652="","","Other")))))))</f>
        <v/>
      </c>
      <c r="H3652">
        <f>LEN(B3652)</f>
        <v>21</v>
      </c>
    </row>
    <row r="3653" spans="1:9" ht="15.75" customHeight="1" x14ac:dyDescent="0.2">
      <c r="A3653" s="11" t="s">
        <v>4328</v>
      </c>
      <c r="B3653" s="11" t="s">
        <v>3560</v>
      </c>
      <c r="C3653" t="s">
        <v>17</v>
      </c>
      <c r="D3653" t="s">
        <v>25</v>
      </c>
      <c r="H3653">
        <f>LEN(B3653)</f>
        <v>21</v>
      </c>
      <c r="I3653" s="17" t="s">
        <v>25</v>
      </c>
    </row>
    <row r="3654" spans="1:9" ht="15.75" customHeight="1" x14ac:dyDescent="0.2">
      <c r="A3654" s="3" t="s">
        <v>3561</v>
      </c>
      <c r="B3654" s="3" t="s">
        <v>3561</v>
      </c>
      <c r="C3654" s="3" t="s">
        <v>25</v>
      </c>
      <c r="D3654" s="3" t="s">
        <v>17</v>
      </c>
      <c r="F3654" s="3" t="s">
        <v>17</v>
      </c>
      <c r="G3654" s="3" t="str">
        <f>IF(ISNUMBER(SEARCH("Sourcewatch",F3654)),"Sourcewatch",IF(ISNUMBER(SEARCH("desmog",F3654)),"Desmog",IF(ISNUMBER(SEARCH("Exxon",F3654)),"Exxonsecrets",IF(ISNUMBER(SEARCH("wikipedia",F3654)),"Wikipedia",IF(ISNUMBER(SEARCH("greenpeace",F3654)),"Greenpeace",IF(ISNUMBER(SEARCH("Polluterwatch",F3654)),"Polluterwatch",IF(F3654="","","Other")))))))</f>
        <v/>
      </c>
      <c r="H3654">
        <f>LEN(B3654)</f>
        <v>19</v>
      </c>
    </row>
    <row r="3655" spans="1:9" ht="15.75" customHeight="1" x14ac:dyDescent="0.2">
      <c r="A3655" s="3" t="s">
        <v>3562</v>
      </c>
      <c r="B3655" s="3" t="s">
        <v>3562</v>
      </c>
      <c r="C3655" s="3" t="s">
        <v>25</v>
      </c>
      <c r="D3655" s="3" t="s">
        <v>17</v>
      </c>
      <c r="F3655" s="3" t="s">
        <v>17</v>
      </c>
      <c r="G3655" s="3" t="str">
        <f>IF(ISNUMBER(SEARCH("Sourcewatch",F3655)),"Sourcewatch",IF(ISNUMBER(SEARCH("desmog",F3655)),"Desmog",IF(ISNUMBER(SEARCH("Exxon",F3655)),"Exxonsecrets",IF(ISNUMBER(SEARCH("wikipedia",F3655)),"Wikipedia",IF(ISNUMBER(SEARCH("greenpeace",F3655)),"Greenpeace",IF(ISNUMBER(SEARCH("Polluterwatch",F3655)),"Polluterwatch",IF(F3655="","","Other")))))))</f>
        <v/>
      </c>
      <c r="H3655">
        <f>LEN(B3655)</f>
        <v>8</v>
      </c>
    </row>
    <row r="3656" spans="1:9" ht="15.75" customHeight="1" x14ac:dyDescent="0.2">
      <c r="A3656" s="3" t="s">
        <v>3563</v>
      </c>
      <c r="B3656" s="3" t="s">
        <v>3563</v>
      </c>
      <c r="C3656" s="3" t="s">
        <v>17</v>
      </c>
      <c r="D3656" s="3" t="s">
        <v>17</v>
      </c>
      <c r="E3656" s="3" t="s">
        <v>27</v>
      </c>
      <c r="F3656" s="3" t="s">
        <v>17</v>
      </c>
      <c r="G3656" s="3" t="str">
        <f>IF(ISNUMBER(SEARCH("Sourcewatch",F3656)),"Sourcewatch",IF(ISNUMBER(SEARCH("desmog",F3656)),"Desmog",IF(ISNUMBER(SEARCH("Exxon",F3656)),"Exxonsecrets",IF(ISNUMBER(SEARCH("wikipedia",F3656)),"Wikipedia",IF(ISNUMBER(SEARCH("greenpeace",F3656)),"Greenpeace",IF(ISNUMBER(SEARCH("Polluterwatch",F3656)),"Polluterwatch",IF(F3656="","","Other")))))))</f>
        <v/>
      </c>
      <c r="H3656">
        <f>LEN(B3656)</f>
        <v>19</v>
      </c>
    </row>
    <row r="3657" spans="1:9" ht="15.75" customHeight="1" x14ac:dyDescent="0.2">
      <c r="A3657" s="3" t="s">
        <v>3564</v>
      </c>
      <c r="B3657" s="3" t="s">
        <v>3564</v>
      </c>
      <c r="D3657" s="3" t="s">
        <v>17</v>
      </c>
      <c r="F3657" s="3" t="s">
        <v>17</v>
      </c>
      <c r="G3657" s="3" t="str">
        <f>IF(ISNUMBER(SEARCH("Sourcewatch",F3657)),"Sourcewatch",IF(ISNUMBER(SEARCH("desmog",F3657)),"Desmog",IF(ISNUMBER(SEARCH("Exxon",F3657)),"Exxonsecrets",IF(ISNUMBER(SEARCH("wikipedia",F3657)),"Wikipedia",IF(ISNUMBER(SEARCH("greenpeace",F3657)),"Greenpeace",IF(ISNUMBER(SEARCH("Polluterwatch",F3657)),"Polluterwatch",IF(F3657="","","Other")))))))</f>
        <v/>
      </c>
      <c r="H3657">
        <f>LEN(B3657)</f>
        <v>23</v>
      </c>
    </row>
    <row r="3658" spans="1:9" ht="15.75" customHeight="1" x14ac:dyDescent="0.2">
      <c r="A3658" s="3" t="s">
        <v>3565</v>
      </c>
      <c r="B3658" s="3" t="s">
        <v>3565</v>
      </c>
      <c r="C3658" s="3" t="s">
        <v>17</v>
      </c>
      <c r="D3658" s="3" t="s">
        <v>17</v>
      </c>
      <c r="F3658" s="3" t="s">
        <v>17</v>
      </c>
      <c r="G3658" s="3" t="str">
        <f>IF(ISNUMBER(SEARCH("Sourcewatch",F3658)),"Sourcewatch",IF(ISNUMBER(SEARCH("desmog",F3658)),"Desmog",IF(ISNUMBER(SEARCH("Exxon",F3658)),"Exxonsecrets",IF(ISNUMBER(SEARCH("wikipedia",F3658)),"Wikipedia",IF(ISNUMBER(SEARCH("greenpeace",F3658)),"Greenpeace",IF(ISNUMBER(SEARCH("Polluterwatch",F3658)),"Polluterwatch",IF(F3658="","","Other")))))))</f>
        <v/>
      </c>
      <c r="H3658">
        <f>LEN(B3658)</f>
        <v>21</v>
      </c>
    </row>
    <row r="3659" spans="1:9" ht="15.75" customHeight="1" x14ac:dyDescent="0.2">
      <c r="A3659" s="3" t="s">
        <v>3572</v>
      </c>
      <c r="B3659" s="3" t="s">
        <v>3572</v>
      </c>
      <c r="D3659" s="3" t="s">
        <v>17</v>
      </c>
      <c r="E3659" s="3" t="s">
        <v>27</v>
      </c>
      <c r="F3659" s="3" t="s">
        <v>17</v>
      </c>
      <c r="G3659" s="3" t="str">
        <f>IF(ISNUMBER(SEARCH("Sourcewatch",F3659)),"Sourcewatch",IF(ISNUMBER(SEARCH("desmog",F3659)),"Desmog",IF(ISNUMBER(SEARCH("Exxon",F3659)),"Exxonsecrets",IF(ISNUMBER(SEARCH("wikipedia",F3659)),"Wikipedia",IF(ISNUMBER(SEARCH("greenpeace",F3659)),"Greenpeace",IF(ISNUMBER(SEARCH("Polluterwatch",F3659)),"Polluterwatch",IF(F3659="","","Other")))))))</f>
        <v/>
      </c>
      <c r="H3659">
        <f>LEN(B3659)</f>
        <v>26</v>
      </c>
    </row>
    <row r="3660" spans="1:9" ht="15.75" customHeight="1" x14ac:dyDescent="0.2">
      <c r="A3660" s="3" t="s">
        <v>3573</v>
      </c>
      <c r="B3660" s="3" t="s">
        <v>3573</v>
      </c>
      <c r="C3660" s="3" t="s">
        <v>17</v>
      </c>
      <c r="D3660" s="3" t="s">
        <v>17</v>
      </c>
      <c r="F3660" s="3" t="s">
        <v>17</v>
      </c>
      <c r="G3660" s="3" t="str">
        <f>IF(ISNUMBER(SEARCH("Sourcewatch",F3660)),"Sourcewatch",IF(ISNUMBER(SEARCH("desmog",F3660)),"Desmog",IF(ISNUMBER(SEARCH("Exxon",F3660)),"Exxonsecrets",IF(ISNUMBER(SEARCH("wikipedia",F3660)),"Wikipedia",IF(ISNUMBER(SEARCH("greenpeace",F3660)),"Greenpeace",IF(ISNUMBER(SEARCH("Polluterwatch",F3660)),"Polluterwatch",IF(F3660="","","Other")))))))</f>
        <v/>
      </c>
      <c r="H3660">
        <f>LEN(B3660)</f>
        <v>35</v>
      </c>
    </row>
    <row r="3661" spans="1:9" ht="15.75" customHeight="1" x14ac:dyDescent="0.2">
      <c r="A3661" s="3" t="s">
        <v>3574</v>
      </c>
      <c r="B3661" s="3" t="s">
        <v>3574</v>
      </c>
      <c r="C3661" s="3" t="s">
        <v>17</v>
      </c>
      <c r="D3661" s="3" t="s">
        <v>25</v>
      </c>
      <c r="G3661" s="3" t="str">
        <f>IF(ISNUMBER(SEARCH("Sourcewatch",F3661)),"Sourcewatch",IF(ISNUMBER(SEARCH("desmog",F3661)),"Desmog",IF(ISNUMBER(SEARCH("Exxon",F3661)),"Exxonsecrets",IF(ISNUMBER(SEARCH("wikipedia",F3661)),"Wikipedia",IF(ISNUMBER(SEARCH("greenpeace",F3661)),"Greenpeace",IF(ISNUMBER(SEARCH("Polluterwatch",F3661)),"Polluterwatch",IF(F3661="","","Other")))))))</f>
        <v/>
      </c>
      <c r="H3661">
        <f>LEN(B3661)</f>
        <v>22</v>
      </c>
    </row>
    <row r="3662" spans="1:9" ht="15.75" customHeight="1" x14ac:dyDescent="0.2">
      <c r="A3662" s="3" t="s">
        <v>3575</v>
      </c>
      <c r="B3662" s="3" t="s">
        <v>3575</v>
      </c>
      <c r="D3662" s="3" t="s">
        <v>17</v>
      </c>
      <c r="F3662" s="3" t="s">
        <v>3576</v>
      </c>
      <c r="G3662" s="3" t="str">
        <f>IF(ISNUMBER(SEARCH("Sourcewatch",F3662)),"Sourcewatch",IF(ISNUMBER(SEARCH("desmog",F3662)),"Desmog",IF(ISNUMBER(SEARCH("Exxon",F3662)),"Exxonsecrets",IF(ISNUMBER(SEARCH("wikipedia",F3662)),"Wikipedia",IF(ISNUMBER(SEARCH("greenpeace",F3662)),"Greenpeace",IF(ISNUMBER(SEARCH("Polluterwatch",F3662)),"Polluterwatch",IF(F3662="","","Other")))))))</f>
        <v>Sourcewatch</v>
      </c>
      <c r="H3662">
        <f>LEN(B3662)</f>
        <v>23</v>
      </c>
    </row>
    <row r="3663" spans="1:9" ht="15.75" customHeight="1" x14ac:dyDescent="0.2">
      <c r="A3663" s="3" t="s">
        <v>3577</v>
      </c>
      <c r="B3663" s="3" t="s">
        <v>3577</v>
      </c>
      <c r="C3663" s="3" t="s">
        <v>17</v>
      </c>
      <c r="D3663" s="3" t="s">
        <v>25</v>
      </c>
      <c r="G3663" s="3" t="str">
        <f>IF(ISNUMBER(SEARCH("Sourcewatch",F3663)),"Sourcewatch",IF(ISNUMBER(SEARCH("desmog",F3663)),"Desmog",IF(ISNUMBER(SEARCH("Exxon",F3663)),"Exxonsecrets",IF(ISNUMBER(SEARCH("wikipedia",F3663)),"Wikipedia",IF(ISNUMBER(SEARCH("greenpeace",F3663)),"Greenpeace",IF(ISNUMBER(SEARCH("Polluterwatch",F3663)),"Polluterwatch",IF(F3663="","","Other")))))))</f>
        <v/>
      </c>
      <c r="H3663">
        <f>LEN(B3663)</f>
        <v>25</v>
      </c>
    </row>
    <row r="3664" spans="1:9" ht="15.75" customHeight="1" x14ac:dyDescent="0.2">
      <c r="A3664" s="3" t="s">
        <v>3578</v>
      </c>
      <c r="B3664" s="3" t="s">
        <v>3578</v>
      </c>
      <c r="C3664" s="3" t="s">
        <v>17</v>
      </c>
      <c r="D3664" s="3" t="s">
        <v>25</v>
      </c>
      <c r="G3664" s="3" t="str">
        <f>IF(ISNUMBER(SEARCH("Sourcewatch",F3664)),"Sourcewatch",IF(ISNUMBER(SEARCH("desmog",F3664)),"Desmog",IF(ISNUMBER(SEARCH("Exxon",F3664)),"Exxonsecrets",IF(ISNUMBER(SEARCH("wikipedia",F3664)),"Wikipedia",IF(ISNUMBER(SEARCH("greenpeace",F3664)),"Greenpeace",IF(ISNUMBER(SEARCH("Polluterwatch",F3664)),"Polluterwatch",IF(F3664="","","Other")))))))</f>
        <v/>
      </c>
      <c r="H3664">
        <f>LEN(B3664)</f>
        <v>36</v>
      </c>
    </row>
    <row r="3665" spans="1:9" ht="15.75" customHeight="1" x14ac:dyDescent="0.2">
      <c r="A3665" s="3" t="s">
        <v>3579</v>
      </c>
      <c r="B3665" s="3" t="s">
        <v>3579</v>
      </c>
      <c r="C3665" s="3" t="s">
        <v>17</v>
      </c>
      <c r="D3665" s="3" t="s">
        <v>25</v>
      </c>
      <c r="G3665" s="3" t="str">
        <f>IF(ISNUMBER(SEARCH("Sourcewatch",F3665)),"Sourcewatch",IF(ISNUMBER(SEARCH("desmog",F3665)),"Desmog",IF(ISNUMBER(SEARCH("Exxon",F3665)),"Exxonsecrets",IF(ISNUMBER(SEARCH("wikipedia",F3665)),"Wikipedia",IF(ISNUMBER(SEARCH("greenpeace",F3665)),"Greenpeace",IF(ISNUMBER(SEARCH("Polluterwatch",F3665)),"Polluterwatch",IF(F3665="","","Other")))))))</f>
        <v/>
      </c>
      <c r="H3665">
        <f>LEN(B3665)</f>
        <v>42</v>
      </c>
    </row>
    <row r="3666" spans="1:9" ht="15.75" customHeight="1" x14ac:dyDescent="0.2">
      <c r="A3666" s="3" t="s">
        <v>3580</v>
      </c>
      <c r="B3666" s="3" t="s">
        <v>3580</v>
      </c>
      <c r="C3666" s="3" t="s">
        <v>17</v>
      </c>
      <c r="D3666" s="3" t="s">
        <v>17</v>
      </c>
      <c r="F3666" s="3" t="s">
        <v>17</v>
      </c>
      <c r="G3666" s="3" t="str">
        <f>IF(ISNUMBER(SEARCH("Sourcewatch",F3666)),"Sourcewatch",IF(ISNUMBER(SEARCH("desmog",F3666)),"Desmog",IF(ISNUMBER(SEARCH("Exxon",F3666)),"Exxonsecrets",IF(ISNUMBER(SEARCH("wikipedia",F3666)),"Wikipedia",IF(ISNUMBER(SEARCH("greenpeace",F3666)),"Greenpeace",IF(ISNUMBER(SEARCH("Polluterwatch",F3666)),"Polluterwatch",IF(F3666="","","Other")))))))</f>
        <v/>
      </c>
      <c r="H3666">
        <f>LEN(B3666)</f>
        <v>24</v>
      </c>
    </row>
    <row r="3667" spans="1:9" ht="15.75" customHeight="1" x14ac:dyDescent="0.2">
      <c r="A3667" s="3" t="s">
        <v>3581</v>
      </c>
      <c r="B3667" s="3" t="s">
        <v>3580</v>
      </c>
      <c r="C3667" s="3" t="s">
        <v>17</v>
      </c>
      <c r="D3667" s="3" t="s">
        <v>17</v>
      </c>
      <c r="F3667" s="3" t="s">
        <v>17</v>
      </c>
      <c r="G3667" s="3" t="str">
        <f>IF(ISNUMBER(SEARCH("Sourcewatch",F3667)),"Sourcewatch",IF(ISNUMBER(SEARCH("desmog",F3667)),"Desmog",IF(ISNUMBER(SEARCH("Exxon",F3667)),"Exxonsecrets",IF(ISNUMBER(SEARCH("wikipedia",F3667)),"Wikipedia",IF(ISNUMBER(SEARCH("greenpeace",F3667)),"Greenpeace",IF(ISNUMBER(SEARCH("Polluterwatch",F3667)),"Polluterwatch",IF(F3667="","","Other")))))))</f>
        <v/>
      </c>
      <c r="H3667">
        <f>LEN(B3667)</f>
        <v>24</v>
      </c>
    </row>
    <row r="3668" spans="1:9" ht="15.75" customHeight="1" x14ac:dyDescent="0.2">
      <c r="A3668" s="3" t="s">
        <v>3582</v>
      </c>
      <c r="B3668" s="3" t="s">
        <v>3582</v>
      </c>
      <c r="D3668" s="3" t="s">
        <v>17</v>
      </c>
      <c r="F3668" s="3" t="s">
        <v>17</v>
      </c>
      <c r="G3668" s="3" t="str">
        <f>IF(ISNUMBER(SEARCH("Sourcewatch",F3668)),"Sourcewatch",IF(ISNUMBER(SEARCH("desmog",F3668)),"Desmog",IF(ISNUMBER(SEARCH("Exxon",F3668)),"Exxonsecrets",IF(ISNUMBER(SEARCH("wikipedia",F3668)),"Wikipedia",IF(ISNUMBER(SEARCH("greenpeace",F3668)),"Greenpeace",IF(ISNUMBER(SEARCH("Polluterwatch",F3668)),"Polluterwatch",IF(F3668="","","Other")))))))</f>
        <v/>
      </c>
      <c r="H3668">
        <f>LEN(B3668)</f>
        <v>18</v>
      </c>
    </row>
    <row r="3669" spans="1:9" ht="15.75" customHeight="1" x14ac:dyDescent="0.2">
      <c r="A3669" s="3" t="s">
        <v>3583</v>
      </c>
      <c r="B3669" s="3" t="s">
        <v>3583</v>
      </c>
      <c r="C3669" s="3" t="s">
        <v>17</v>
      </c>
      <c r="D3669" s="3" t="s">
        <v>17</v>
      </c>
      <c r="F3669" s="3" t="s">
        <v>17</v>
      </c>
      <c r="G3669" s="3" t="str">
        <f>IF(ISNUMBER(SEARCH("Sourcewatch",F3669)),"Sourcewatch",IF(ISNUMBER(SEARCH("desmog",F3669)),"Desmog",IF(ISNUMBER(SEARCH("Exxon",F3669)),"Exxonsecrets",IF(ISNUMBER(SEARCH("wikipedia",F3669)),"Wikipedia",IF(ISNUMBER(SEARCH("greenpeace",F3669)),"Greenpeace",IF(ISNUMBER(SEARCH("Polluterwatch",F3669)),"Polluterwatch",IF(F3669="","","Other")))))))</f>
        <v/>
      </c>
      <c r="H3669">
        <f>LEN(B3669)</f>
        <v>36</v>
      </c>
    </row>
    <row r="3670" spans="1:9" ht="15.75" customHeight="1" x14ac:dyDescent="0.2">
      <c r="A3670" s="11" t="s">
        <v>4481</v>
      </c>
      <c r="B3670" s="11" t="s">
        <v>4481</v>
      </c>
      <c r="C3670" t="s">
        <v>17</v>
      </c>
      <c r="D3670" t="s">
        <v>25</v>
      </c>
      <c r="H3670">
        <f>LEN(B3670)</f>
        <v>34</v>
      </c>
      <c r="I3670" s="17" t="s">
        <v>25</v>
      </c>
    </row>
    <row r="3671" spans="1:9" ht="15.75" customHeight="1" x14ac:dyDescent="0.2">
      <c r="A3671" s="3" t="s">
        <v>3588</v>
      </c>
      <c r="B3671" s="3" t="s">
        <v>3588</v>
      </c>
      <c r="C3671" s="3" t="s">
        <v>17</v>
      </c>
      <c r="D3671" s="3" t="s">
        <v>17</v>
      </c>
      <c r="F3671" s="3" t="s">
        <v>3589</v>
      </c>
      <c r="G3671" s="3" t="str">
        <f>IF(ISNUMBER(SEARCH("Sourcewatch",F3671)),"Sourcewatch",IF(ISNUMBER(SEARCH("desmog",F3671)),"Desmog",IF(ISNUMBER(SEARCH("Exxon",F3671)),"Exxonsecrets",IF(ISNUMBER(SEARCH("wikipedia",F3671)),"Wikipedia",IF(ISNUMBER(SEARCH("greenpeace",F3671)),"Greenpeace",IF(ISNUMBER(SEARCH("Polluterwatch",F3671)),"Polluterwatch",IF(F3671="","","Other")))))))</f>
        <v>Sourcewatch</v>
      </c>
      <c r="H3671">
        <f>LEN(B3671)</f>
        <v>26</v>
      </c>
    </row>
    <row r="3672" spans="1:9" ht="15.75" customHeight="1" x14ac:dyDescent="0.2">
      <c r="A3672" s="3" t="s">
        <v>3590</v>
      </c>
      <c r="B3672" s="3" t="s">
        <v>3590</v>
      </c>
      <c r="C3672" s="3" t="s">
        <v>17</v>
      </c>
      <c r="D3672" s="3" t="s">
        <v>17</v>
      </c>
      <c r="F3672" s="3" t="s">
        <v>17</v>
      </c>
      <c r="G3672" s="3" t="str">
        <f>IF(ISNUMBER(SEARCH("Sourcewatch",F3672)),"Sourcewatch",IF(ISNUMBER(SEARCH("desmog",F3672)),"Desmog",IF(ISNUMBER(SEARCH("Exxon",F3672)),"Exxonsecrets",IF(ISNUMBER(SEARCH("wikipedia",F3672)),"Wikipedia",IF(ISNUMBER(SEARCH("greenpeace",F3672)),"Greenpeace",IF(ISNUMBER(SEARCH("Polluterwatch",F3672)),"Polluterwatch",IF(F3672="","","Other")))))))</f>
        <v/>
      </c>
      <c r="H3672">
        <f>LEN(B3672)</f>
        <v>24</v>
      </c>
    </row>
    <row r="3673" spans="1:9" ht="15.75" customHeight="1" x14ac:dyDescent="0.2">
      <c r="A3673" s="3" t="s">
        <v>3591</v>
      </c>
      <c r="B3673" s="3" t="s">
        <v>3591</v>
      </c>
      <c r="C3673" s="3" t="s">
        <v>17</v>
      </c>
      <c r="D3673" s="3" t="s">
        <v>17</v>
      </c>
      <c r="F3673" s="3" t="s">
        <v>17</v>
      </c>
      <c r="G3673" s="3" t="str">
        <f>IF(ISNUMBER(SEARCH("Sourcewatch",F3673)),"Sourcewatch",IF(ISNUMBER(SEARCH("desmog",F3673)),"Desmog",IF(ISNUMBER(SEARCH("Exxon",F3673)),"Exxonsecrets",IF(ISNUMBER(SEARCH("wikipedia",F3673)),"Wikipedia",IF(ISNUMBER(SEARCH("greenpeace",F3673)),"Greenpeace",IF(ISNUMBER(SEARCH("Polluterwatch",F3673)),"Polluterwatch",IF(F3673="","","Other")))))))</f>
        <v/>
      </c>
      <c r="H3673">
        <f>LEN(B3673)</f>
        <v>76</v>
      </c>
    </row>
    <row r="3674" spans="1:9" ht="15.75" customHeight="1" x14ac:dyDescent="0.2">
      <c r="A3674" s="3" t="s">
        <v>3592</v>
      </c>
      <c r="B3674" s="3" t="s">
        <v>3592</v>
      </c>
      <c r="C3674" s="3" t="s">
        <v>17</v>
      </c>
      <c r="D3674" s="3" t="s">
        <v>25</v>
      </c>
      <c r="G3674" s="3" t="str">
        <f>IF(ISNUMBER(SEARCH("Sourcewatch",F3674)),"Sourcewatch",IF(ISNUMBER(SEARCH("desmog",F3674)),"Desmog",IF(ISNUMBER(SEARCH("Exxon",F3674)),"Exxonsecrets",IF(ISNUMBER(SEARCH("wikipedia",F3674)),"Wikipedia",IF(ISNUMBER(SEARCH("greenpeace",F3674)),"Greenpeace",IF(ISNUMBER(SEARCH("Polluterwatch",F3674)),"Polluterwatch",IF(F3674="","","Other")))))))</f>
        <v/>
      </c>
      <c r="H3674">
        <f>LEN(B3674)</f>
        <v>18</v>
      </c>
    </row>
    <row r="3675" spans="1:9" ht="15.75" customHeight="1" x14ac:dyDescent="0.2">
      <c r="A3675" s="3" t="s">
        <v>3593</v>
      </c>
      <c r="B3675" s="3" t="s">
        <v>3593</v>
      </c>
      <c r="D3675" s="3" t="s">
        <v>17</v>
      </c>
      <c r="E3675" s="3" t="s">
        <v>27</v>
      </c>
      <c r="F3675" s="3" t="s">
        <v>17</v>
      </c>
      <c r="G3675" s="3" t="str">
        <f>IF(ISNUMBER(SEARCH("Sourcewatch",F3675)),"Sourcewatch",IF(ISNUMBER(SEARCH("desmog",F3675)),"Desmog",IF(ISNUMBER(SEARCH("Exxon",F3675)),"Exxonsecrets",IF(ISNUMBER(SEARCH("wikipedia",F3675)),"Wikipedia",IF(ISNUMBER(SEARCH("greenpeace",F3675)),"Greenpeace",IF(ISNUMBER(SEARCH("Polluterwatch",F3675)),"Polluterwatch",IF(F3675="","","Other")))))))</f>
        <v/>
      </c>
      <c r="H3675">
        <f>LEN(B3675)</f>
        <v>30</v>
      </c>
    </row>
    <row r="3676" spans="1:9" ht="15.75" customHeight="1" x14ac:dyDescent="0.2">
      <c r="A3676" s="3" t="s">
        <v>3594</v>
      </c>
      <c r="B3676" s="3" t="s">
        <v>3594</v>
      </c>
      <c r="C3676" s="3" t="s">
        <v>17</v>
      </c>
      <c r="D3676" s="3" t="s">
        <v>17</v>
      </c>
      <c r="F3676" s="3" t="s">
        <v>17</v>
      </c>
      <c r="G3676" s="3" t="str">
        <f>IF(ISNUMBER(SEARCH("Sourcewatch",F3676)),"Sourcewatch",IF(ISNUMBER(SEARCH("desmog",F3676)),"Desmog",IF(ISNUMBER(SEARCH("Exxon",F3676)),"Exxonsecrets",IF(ISNUMBER(SEARCH("wikipedia",F3676)),"Wikipedia",IF(ISNUMBER(SEARCH("greenpeace",F3676)),"Greenpeace",IF(ISNUMBER(SEARCH("Polluterwatch",F3676)),"Polluterwatch",IF(F3676="","","Other")))))))</f>
        <v/>
      </c>
      <c r="H3676">
        <f>LEN(B3676)</f>
        <v>20</v>
      </c>
    </row>
    <row r="3677" spans="1:9" ht="15.75" customHeight="1" x14ac:dyDescent="0.2">
      <c r="A3677" s="3" t="s">
        <v>3595</v>
      </c>
      <c r="B3677" s="3" t="s">
        <v>3595</v>
      </c>
      <c r="C3677" s="3" t="s">
        <v>17</v>
      </c>
      <c r="D3677" s="3" t="s">
        <v>17</v>
      </c>
      <c r="F3677" s="3" t="s">
        <v>17</v>
      </c>
      <c r="G3677" s="3" t="str">
        <f>IF(ISNUMBER(SEARCH("Sourcewatch",F3677)),"Sourcewatch",IF(ISNUMBER(SEARCH("desmog",F3677)),"Desmog",IF(ISNUMBER(SEARCH("Exxon",F3677)),"Exxonsecrets",IF(ISNUMBER(SEARCH("wikipedia",F3677)),"Wikipedia",IF(ISNUMBER(SEARCH("greenpeace",F3677)),"Greenpeace",IF(ISNUMBER(SEARCH("Polluterwatch",F3677)),"Polluterwatch",IF(F3677="","","Other")))))))</f>
        <v/>
      </c>
      <c r="H3677">
        <f>LEN(B3677)</f>
        <v>15</v>
      </c>
    </row>
    <row r="3678" spans="1:9" ht="15.75" customHeight="1" x14ac:dyDescent="0.2">
      <c r="A3678" s="3" t="s">
        <v>3596</v>
      </c>
      <c r="B3678" s="3" t="s">
        <v>3596</v>
      </c>
      <c r="D3678" s="3" t="s">
        <v>17</v>
      </c>
      <c r="F3678" s="3" t="s">
        <v>2632</v>
      </c>
      <c r="G3678" s="3" t="str">
        <f>IF(ISNUMBER(SEARCH("Sourcewatch",F3678)),"Sourcewatch",IF(ISNUMBER(SEARCH("desmog",F3678)),"Desmog",IF(ISNUMBER(SEARCH("Exxon",F3678)),"Exxonsecrets",IF(ISNUMBER(SEARCH("wikipedia",F3678)),"Wikipedia",IF(ISNUMBER(SEARCH("greenpeace",F3678)),"Greenpeace",IF(ISNUMBER(SEARCH("Polluterwatch",F3678)),"Polluterwatch",IF(F3678="","","Other")))))))</f>
        <v>Sourcewatch</v>
      </c>
      <c r="H3678">
        <f>LEN(B3678)</f>
        <v>22</v>
      </c>
    </row>
    <row r="3679" spans="1:9" ht="15.75" customHeight="1" x14ac:dyDescent="0.2">
      <c r="A3679" s="3" t="s">
        <v>3597</v>
      </c>
      <c r="B3679" s="3" t="s">
        <v>3597</v>
      </c>
      <c r="C3679" s="3" t="s">
        <v>17</v>
      </c>
      <c r="D3679" s="3" t="s">
        <v>17</v>
      </c>
      <c r="F3679" s="3" t="s">
        <v>3598</v>
      </c>
      <c r="G3679" s="3" t="str">
        <f>IF(ISNUMBER(SEARCH("Sourcewatch",F3679)),"Sourcewatch",IF(ISNUMBER(SEARCH("desmog",F3679)),"Desmog",IF(ISNUMBER(SEARCH("Exxon",F3679)),"Exxonsecrets",IF(ISNUMBER(SEARCH("wikipedia",F3679)),"Wikipedia",IF(ISNUMBER(SEARCH("greenpeace",F3679)),"Greenpeace",IF(ISNUMBER(SEARCH("Polluterwatch",F3679)),"Polluterwatch",IF(F3679="","","Other")))))))</f>
        <v>Sourcewatch</v>
      </c>
      <c r="H3679">
        <f>LEN(B3679)</f>
        <v>24</v>
      </c>
    </row>
    <row r="3680" spans="1:9" ht="15.75" customHeight="1" x14ac:dyDescent="0.2">
      <c r="A3680" s="3" t="s">
        <v>3599</v>
      </c>
      <c r="B3680" s="3" t="s">
        <v>3599</v>
      </c>
      <c r="C3680" s="3" t="s">
        <v>17</v>
      </c>
      <c r="D3680" s="3" t="s">
        <v>17</v>
      </c>
      <c r="F3680" s="3" t="s">
        <v>17</v>
      </c>
      <c r="G3680" s="3" t="str">
        <f>IF(ISNUMBER(SEARCH("Sourcewatch",F3680)),"Sourcewatch",IF(ISNUMBER(SEARCH("desmog",F3680)),"Desmog",IF(ISNUMBER(SEARCH("Exxon",F3680)),"Exxonsecrets",IF(ISNUMBER(SEARCH("wikipedia",F3680)),"Wikipedia",IF(ISNUMBER(SEARCH("greenpeace",F3680)),"Greenpeace",IF(ISNUMBER(SEARCH("Polluterwatch",F3680)),"Polluterwatch",IF(F3680="","","Other")))))))</f>
        <v/>
      </c>
      <c r="H3680">
        <f>LEN(B3680)</f>
        <v>28</v>
      </c>
    </row>
    <row r="3681" spans="1:9" ht="15.75" customHeight="1" x14ac:dyDescent="0.2">
      <c r="A3681" s="3" t="s">
        <v>3600</v>
      </c>
      <c r="B3681" s="3" t="s">
        <v>3600</v>
      </c>
      <c r="C3681" s="3" t="s">
        <v>17</v>
      </c>
      <c r="D3681" s="3" t="s">
        <v>17</v>
      </c>
      <c r="F3681" s="3" t="s">
        <v>3601</v>
      </c>
      <c r="G3681" s="3" t="str">
        <f>IF(ISNUMBER(SEARCH("Sourcewatch",F3681)),"Sourcewatch",IF(ISNUMBER(SEARCH("desmog",F3681)),"Desmog",IF(ISNUMBER(SEARCH("Exxon",F3681)),"Exxonsecrets",IF(ISNUMBER(SEARCH("wikipedia",F3681)),"Wikipedia",IF(ISNUMBER(SEARCH("greenpeace",F3681)),"Greenpeace",IF(ISNUMBER(SEARCH("Polluterwatch",F3681)),"Polluterwatch",IF(F3681="","","Other")))))))</f>
        <v>Sourcewatch</v>
      </c>
      <c r="H3681">
        <f>LEN(B3681)</f>
        <v>23</v>
      </c>
    </row>
    <row r="3682" spans="1:9" ht="15.75" customHeight="1" x14ac:dyDescent="0.2">
      <c r="A3682" s="3" t="s">
        <v>3602</v>
      </c>
      <c r="B3682" s="3" t="s">
        <v>3602</v>
      </c>
      <c r="C3682" s="3" t="s">
        <v>17</v>
      </c>
      <c r="D3682" s="3" t="s">
        <v>17</v>
      </c>
      <c r="F3682" s="3" t="s">
        <v>17</v>
      </c>
      <c r="G3682" s="3" t="str">
        <f>IF(ISNUMBER(SEARCH("Sourcewatch",F3682)),"Sourcewatch",IF(ISNUMBER(SEARCH("desmog",F3682)),"Desmog",IF(ISNUMBER(SEARCH("Exxon",F3682)),"Exxonsecrets",IF(ISNUMBER(SEARCH("wikipedia",F3682)),"Wikipedia",IF(ISNUMBER(SEARCH("greenpeace",F3682)),"Greenpeace",IF(ISNUMBER(SEARCH("Polluterwatch",F3682)),"Polluterwatch",IF(F3682="","","Other")))))))</f>
        <v/>
      </c>
      <c r="H3682">
        <f>LEN(B3682)</f>
        <v>21</v>
      </c>
    </row>
    <row r="3683" spans="1:9" ht="15.75" customHeight="1" x14ac:dyDescent="0.2">
      <c r="A3683" s="3" t="s">
        <v>3603</v>
      </c>
      <c r="B3683" s="3" t="s">
        <v>3603</v>
      </c>
      <c r="C3683" s="3" t="s">
        <v>17</v>
      </c>
      <c r="D3683" s="3" t="s">
        <v>17</v>
      </c>
      <c r="F3683" s="3" t="s">
        <v>17</v>
      </c>
      <c r="G3683" s="3" t="str">
        <f>IF(ISNUMBER(SEARCH("Sourcewatch",F3683)),"Sourcewatch",IF(ISNUMBER(SEARCH("desmog",F3683)),"Desmog",IF(ISNUMBER(SEARCH("Exxon",F3683)),"Exxonsecrets",IF(ISNUMBER(SEARCH("wikipedia",F3683)),"Wikipedia",IF(ISNUMBER(SEARCH("greenpeace",F3683)),"Greenpeace",IF(ISNUMBER(SEARCH("Polluterwatch",F3683)),"Polluterwatch",IF(F3683="","","Other")))))))</f>
        <v/>
      </c>
      <c r="H3683">
        <f>LEN(B3683)</f>
        <v>20</v>
      </c>
    </row>
    <row r="3684" spans="1:9" ht="15.75" customHeight="1" x14ac:dyDescent="0.2">
      <c r="A3684" s="3" t="s">
        <v>3610</v>
      </c>
      <c r="B3684" s="3" t="s">
        <v>3610</v>
      </c>
      <c r="C3684" s="3" t="s">
        <v>17</v>
      </c>
      <c r="D3684" s="3" t="s">
        <v>17</v>
      </c>
      <c r="F3684" s="3" t="s">
        <v>17</v>
      </c>
      <c r="G3684" s="3" t="str">
        <f>IF(ISNUMBER(SEARCH("Sourcewatch",F3684)),"Sourcewatch",IF(ISNUMBER(SEARCH("desmog",F3684)),"Desmog",IF(ISNUMBER(SEARCH("Exxon",F3684)),"Exxonsecrets",IF(ISNUMBER(SEARCH("wikipedia",F3684)),"Wikipedia",IF(ISNUMBER(SEARCH("greenpeace",F3684)),"Greenpeace",IF(ISNUMBER(SEARCH("Polluterwatch",F3684)),"Polluterwatch",IF(F3684="","","Other")))))))</f>
        <v/>
      </c>
      <c r="H3684">
        <f>LEN(B3684)</f>
        <v>23</v>
      </c>
    </row>
    <row r="3685" spans="1:9" ht="15.75" customHeight="1" x14ac:dyDescent="0.2">
      <c r="A3685" s="3" t="s">
        <v>3611</v>
      </c>
      <c r="B3685" s="3" t="s">
        <v>3611</v>
      </c>
      <c r="C3685" s="3" t="s">
        <v>17</v>
      </c>
      <c r="D3685" s="3" t="s">
        <v>25</v>
      </c>
      <c r="F3685" s="3" t="s">
        <v>17</v>
      </c>
      <c r="G3685" s="3" t="str">
        <f>IF(ISNUMBER(SEARCH("Sourcewatch",F3685)),"Sourcewatch",IF(ISNUMBER(SEARCH("desmog",F3685)),"Desmog",IF(ISNUMBER(SEARCH("Exxon",F3685)),"Exxonsecrets",IF(ISNUMBER(SEARCH("wikipedia",F3685)),"Wikipedia",IF(ISNUMBER(SEARCH("greenpeace",F3685)),"Greenpeace",IF(ISNUMBER(SEARCH("Polluterwatch",F3685)),"Polluterwatch",IF(F3685="","","Other")))))))</f>
        <v/>
      </c>
      <c r="H3685">
        <f>LEN(B3685)</f>
        <v>27</v>
      </c>
    </row>
    <row r="3686" spans="1:9" ht="15.75" customHeight="1" x14ac:dyDescent="0.2">
      <c r="A3686" s="3" t="s">
        <v>3612</v>
      </c>
      <c r="B3686" s="3" t="s">
        <v>3612</v>
      </c>
      <c r="C3686" s="3" t="s">
        <v>17</v>
      </c>
      <c r="D3686" s="3" t="s">
        <v>25</v>
      </c>
      <c r="G3686" s="3" t="str">
        <f>IF(ISNUMBER(SEARCH("Sourcewatch",F3686)),"Sourcewatch",IF(ISNUMBER(SEARCH("desmog",F3686)),"Desmog",IF(ISNUMBER(SEARCH("Exxon",F3686)),"Exxonsecrets",IF(ISNUMBER(SEARCH("wikipedia",F3686)),"Wikipedia",IF(ISNUMBER(SEARCH("greenpeace",F3686)),"Greenpeace",IF(ISNUMBER(SEARCH("Polluterwatch",F3686)),"Polluterwatch",IF(F3686="","","Other")))))))</f>
        <v/>
      </c>
      <c r="H3686">
        <f>LEN(B3686)</f>
        <v>43</v>
      </c>
    </row>
    <row r="3687" spans="1:9" ht="15.75" customHeight="1" x14ac:dyDescent="0.2">
      <c r="A3687" s="11" t="s">
        <v>4479</v>
      </c>
      <c r="B3687" s="11" t="s">
        <v>4479</v>
      </c>
      <c r="C3687" t="s">
        <v>17</v>
      </c>
      <c r="D3687" t="s">
        <v>17</v>
      </c>
      <c r="G3687" s="3" t="str">
        <f>IF(ISNUMBER(SEARCH("Sourcewatch",F3687)),"Sourcewatch",IF(ISNUMBER(SEARCH("desmog",F3687)),"Desmog",IF(ISNUMBER(SEARCH("Exxon",F3687)),"Exxonsecrets",IF(ISNUMBER(SEARCH("wikipedia",F3687)),"Wikipedia",IF(ISNUMBER(SEARCH("greenpeace",F3687)),"Greenpeace",IF(ISNUMBER(SEARCH("Polluterwatch",F3687)),"Polluterwatch",IF(F3687="","","Other")))))))</f>
        <v/>
      </c>
      <c r="H3687">
        <f>LEN(B3687)</f>
        <v>34</v>
      </c>
      <c r="I3687" s="17" t="s">
        <v>25</v>
      </c>
    </row>
    <row r="3688" spans="1:9" ht="15.75" customHeight="1" x14ac:dyDescent="0.2">
      <c r="A3688" s="3" t="s">
        <v>3613</v>
      </c>
      <c r="B3688" s="3" t="s">
        <v>3613</v>
      </c>
      <c r="C3688" s="3" t="s">
        <v>17</v>
      </c>
      <c r="D3688" s="3" t="s">
        <v>25</v>
      </c>
      <c r="F3688" s="3" t="s">
        <v>17</v>
      </c>
      <c r="G3688" s="3" t="str">
        <f>IF(ISNUMBER(SEARCH("Sourcewatch",F3688)),"Sourcewatch",IF(ISNUMBER(SEARCH("desmog",F3688)),"Desmog",IF(ISNUMBER(SEARCH("Exxon",F3688)),"Exxonsecrets",IF(ISNUMBER(SEARCH("wikipedia",F3688)),"Wikipedia",IF(ISNUMBER(SEARCH("greenpeace",F3688)),"Greenpeace",IF(ISNUMBER(SEARCH("Polluterwatch",F3688)),"Polluterwatch",IF(F3688="","","Other")))))))</f>
        <v/>
      </c>
      <c r="H3688">
        <f>LEN(B3688)</f>
        <v>33</v>
      </c>
    </row>
    <row r="3689" spans="1:9" ht="15.75" customHeight="1" x14ac:dyDescent="0.2">
      <c r="A3689" s="3" t="s">
        <v>3614</v>
      </c>
      <c r="B3689" s="3" t="s">
        <v>3614</v>
      </c>
      <c r="D3689" s="3" t="s">
        <v>17</v>
      </c>
      <c r="E3689" s="3" t="s">
        <v>27</v>
      </c>
      <c r="F3689" s="3" t="s">
        <v>17</v>
      </c>
      <c r="G3689" s="3" t="str">
        <f>IF(ISNUMBER(SEARCH("Sourcewatch",F3689)),"Sourcewatch",IF(ISNUMBER(SEARCH("desmog",F3689)),"Desmog",IF(ISNUMBER(SEARCH("Exxon",F3689)),"Exxonsecrets",IF(ISNUMBER(SEARCH("wikipedia",F3689)),"Wikipedia",IF(ISNUMBER(SEARCH("greenpeace",F3689)),"Greenpeace",IF(ISNUMBER(SEARCH("Polluterwatch",F3689)),"Polluterwatch",IF(F3689="","","Other")))))))</f>
        <v/>
      </c>
      <c r="H3689">
        <f>LEN(B3689)</f>
        <v>47</v>
      </c>
    </row>
    <row r="3690" spans="1:9" ht="15.75" customHeight="1" x14ac:dyDescent="0.2">
      <c r="A3690" s="3" t="s">
        <v>3615</v>
      </c>
      <c r="B3690" s="3" t="s">
        <v>3615</v>
      </c>
      <c r="C3690" s="3" t="s">
        <v>17</v>
      </c>
      <c r="D3690" s="3" t="s">
        <v>17</v>
      </c>
      <c r="F3690" s="3" t="s">
        <v>17</v>
      </c>
      <c r="G3690" s="3" t="str">
        <f>IF(ISNUMBER(SEARCH("Sourcewatch",F3690)),"Sourcewatch",IF(ISNUMBER(SEARCH("desmog",F3690)),"Desmog",IF(ISNUMBER(SEARCH("Exxon",F3690)),"Exxonsecrets",IF(ISNUMBER(SEARCH("wikipedia",F3690)),"Wikipedia",IF(ISNUMBER(SEARCH("greenpeace",F3690)),"Greenpeace",IF(ISNUMBER(SEARCH("Polluterwatch",F3690)),"Polluterwatch",IF(F3690="","","Other")))))))</f>
        <v/>
      </c>
      <c r="H3690">
        <f>LEN(B3690)</f>
        <v>20</v>
      </c>
    </row>
    <row r="3691" spans="1:9" ht="15.75" customHeight="1" x14ac:dyDescent="0.2">
      <c r="A3691" s="3" t="s">
        <v>3617</v>
      </c>
      <c r="B3691" s="3" t="s">
        <v>3617</v>
      </c>
      <c r="C3691" s="3" t="s">
        <v>17</v>
      </c>
      <c r="D3691" s="3" t="s">
        <v>17</v>
      </c>
      <c r="F3691" s="3" t="s">
        <v>17</v>
      </c>
      <c r="G3691" s="3" t="str">
        <f>IF(ISNUMBER(SEARCH("Sourcewatch",F3691)),"Sourcewatch",IF(ISNUMBER(SEARCH("desmog",F3691)),"Desmog",IF(ISNUMBER(SEARCH("Exxon",F3691)),"Exxonsecrets",IF(ISNUMBER(SEARCH("wikipedia",F3691)),"Wikipedia",IF(ISNUMBER(SEARCH("greenpeace",F3691)),"Greenpeace",IF(ISNUMBER(SEARCH("Polluterwatch",F3691)),"Polluterwatch",IF(F3691="","","Other")))))))</f>
        <v/>
      </c>
      <c r="H3691">
        <f>LEN(B3691)</f>
        <v>32</v>
      </c>
    </row>
    <row r="3692" spans="1:9" ht="15.75" customHeight="1" x14ac:dyDescent="0.2">
      <c r="A3692" s="3" t="s">
        <v>3623</v>
      </c>
      <c r="B3692" s="3" t="s">
        <v>3623</v>
      </c>
      <c r="C3692" s="3" t="s">
        <v>17</v>
      </c>
      <c r="D3692" s="3" t="s">
        <v>25</v>
      </c>
      <c r="G3692" s="3" t="str">
        <f>IF(ISNUMBER(SEARCH("Sourcewatch",F3692)),"Sourcewatch",IF(ISNUMBER(SEARCH("desmog",F3692)),"Desmog",IF(ISNUMBER(SEARCH("Exxon",F3692)),"Exxonsecrets",IF(ISNUMBER(SEARCH("wikipedia",F3692)),"Wikipedia",IF(ISNUMBER(SEARCH("greenpeace",F3692)),"Greenpeace",IF(ISNUMBER(SEARCH("Polluterwatch",F3692)),"Polluterwatch",IF(F3692="","","Other")))))))</f>
        <v/>
      </c>
      <c r="H3692">
        <f>LEN(B3692)</f>
        <v>24</v>
      </c>
    </row>
    <row r="3693" spans="1:9" ht="15.75" customHeight="1" x14ac:dyDescent="0.2">
      <c r="A3693" s="3" t="s">
        <v>3624</v>
      </c>
      <c r="B3693" s="3" t="s">
        <v>3624</v>
      </c>
      <c r="C3693" s="3" t="s">
        <v>17</v>
      </c>
      <c r="D3693" s="3" t="s">
        <v>17</v>
      </c>
      <c r="F3693" s="3" t="s">
        <v>17</v>
      </c>
      <c r="G3693" s="3" t="str">
        <f>IF(ISNUMBER(SEARCH("Sourcewatch",F3693)),"Sourcewatch",IF(ISNUMBER(SEARCH("desmog",F3693)),"Desmog",IF(ISNUMBER(SEARCH("Exxon",F3693)),"Exxonsecrets",IF(ISNUMBER(SEARCH("wikipedia",F3693)),"Wikipedia",IF(ISNUMBER(SEARCH("greenpeace",F3693)),"Greenpeace",IF(ISNUMBER(SEARCH("Polluterwatch",F3693)),"Polluterwatch",IF(F3693="","","Other")))))))</f>
        <v/>
      </c>
      <c r="H3693">
        <f>LEN(B3693)</f>
        <v>31</v>
      </c>
    </row>
    <row r="3694" spans="1:9" ht="15.75" customHeight="1" x14ac:dyDescent="0.2">
      <c r="A3694" s="3" t="s">
        <v>3625</v>
      </c>
      <c r="B3694" s="3" t="s">
        <v>3625</v>
      </c>
      <c r="C3694" s="3" t="s">
        <v>17</v>
      </c>
      <c r="D3694" s="3" t="s">
        <v>17</v>
      </c>
      <c r="F3694" s="3" t="s">
        <v>17</v>
      </c>
      <c r="G3694" s="3" t="str">
        <f>IF(ISNUMBER(SEARCH("Sourcewatch",F3694)),"Sourcewatch",IF(ISNUMBER(SEARCH("desmog",F3694)),"Desmog",IF(ISNUMBER(SEARCH("Exxon",F3694)),"Exxonsecrets",IF(ISNUMBER(SEARCH("wikipedia",F3694)),"Wikipedia",IF(ISNUMBER(SEARCH("greenpeace",F3694)),"Greenpeace",IF(ISNUMBER(SEARCH("Polluterwatch",F3694)),"Polluterwatch",IF(F3694="","","Other")))))))</f>
        <v/>
      </c>
      <c r="H3694">
        <f>LEN(B3694)</f>
        <v>8</v>
      </c>
    </row>
    <row r="3695" spans="1:9" ht="15.75" customHeight="1" x14ac:dyDescent="0.2">
      <c r="A3695" s="11" t="s">
        <v>4485</v>
      </c>
      <c r="B3695" s="11" t="s">
        <v>4485</v>
      </c>
      <c r="C3695" t="s">
        <v>25</v>
      </c>
      <c r="D3695" t="s">
        <v>17</v>
      </c>
      <c r="G3695" s="3" t="str">
        <f>IF(ISNUMBER(SEARCH("Sourcewatch",F3695)),"Sourcewatch",IF(ISNUMBER(SEARCH("desmog",F3695)),"Desmog",IF(ISNUMBER(SEARCH("Exxon",F3695)),"Exxonsecrets",IF(ISNUMBER(SEARCH("wikipedia",F3695)),"Wikipedia",IF(ISNUMBER(SEARCH("greenpeace",F3695)),"Greenpeace",IF(ISNUMBER(SEARCH("Polluterwatch",F3695)),"Polluterwatch",IF(F3695="","","Other")))))))</f>
        <v/>
      </c>
      <c r="H3695">
        <f>LEN(B3695)</f>
        <v>6</v>
      </c>
      <c r="I3695" s="17" t="s">
        <v>25</v>
      </c>
    </row>
    <row r="3696" spans="1:9" ht="15.75" customHeight="1" x14ac:dyDescent="0.2">
      <c r="A3696" s="3" t="s">
        <v>3626</v>
      </c>
      <c r="B3696" s="3" t="s">
        <v>3626</v>
      </c>
      <c r="C3696" s="3" t="s">
        <v>25</v>
      </c>
      <c r="D3696" s="3" t="s">
        <v>17</v>
      </c>
      <c r="F3696" s="3" t="s">
        <v>17</v>
      </c>
      <c r="G3696" s="3" t="str">
        <f>IF(ISNUMBER(SEARCH("Sourcewatch",F3696)),"Sourcewatch",IF(ISNUMBER(SEARCH("desmog",F3696)),"Desmog",IF(ISNUMBER(SEARCH("Exxon",F3696)),"Exxonsecrets",IF(ISNUMBER(SEARCH("wikipedia",F3696)),"Wikipedia",IF(ISNUMBER(SEARCH("greenpeace",F3696)),"Greenpeace",IF(ISNUMBER(SEARCH("Polluterwatch",F3696)),"Polluterwatch",IF(F3696="","","Other")))))))</f>
        <v/>
      </c>
      <c r="H3696">
        <f>LEN(B3696)</f>
        <v>14</v>
      </c>
    </row>
    <row r="3697" spans="1:8" ht="15.75" customHeight="1" x14ac:dyDescent="0.2">
      <c r="A3697" s="3" t="s">
        <v>3627</v>
      </c>
      <c r="B3697" s="3" t="s">
        <v>3627</v>
      </c>
      <c r="C3697" s="3" t="s">
        <v>25</v>
      </c>
      <c r="D3697" s="3" t="s">
        <v>17</v>
      </c>
      <c r="F3697" s="3" t="s">
        <v>17</v>
      </c>
      <c r="G3697" s="3" t="str">
        <f>IF(ISNUMBER(SEARCH("Sourcewatch",F3697)),"Sourcewatch",IF(ISNUMBER(SEARCH("desmog",F3697)),"Desmog",IF(ISNUMBER(SEARCH("Exxon",F3697)),"Exxonsecrets",IF(ISNUMBER(SEARCH("wikipedia",F3697)),"Wikipedia",IF(ISNUMBER(SEARCH("greenpeace",F3697)),"Greenpeace",IF(ISNUMBER(SEARCH("Polluterwatch",F3697)),"Polluterwatch",IF(F3697="","","Other")))))))</f>
        <v/>
      </c>
      <c r="H3697">
        <f>LEN(B3697)</f>
        <v>8</v>
      </c>
    </row>
    <row r="3698" spans="1:8" ht="15.75" customHeight="1" x14ac:dyDescent="0.2">
      <c r="A3698" s="3" t="s">
        <v>3628</v>
      </c>
      <c r="B3698" s="3" t="s">
        <v>3628</v>
      </c>
      <c r="C3698" s="3" t="s">
        <v>25</v>
      </c>
      <c r="D3698" s="3" t="s">
        <v>17</v>
      </c>
      <c r="F3698" s="3" t="s">
        <v>17</v>
      </c>
      <c r="G3698" s="3" t="str">
        <f>IF(ISNUMBER(SEARCH("Sourcewatch",F3698)),"Sourcewatch",IF(ISNUMBER(SEARCH("desmog",F3698)),"Desmog",IF(ISNUMBER(SEARCH("Exxon",F3698)),"Exxonsecrets",IF(ISNUMBER(SEARCH("wikipedia",F3698)),"Wikipedia",IF(ISNUMBER(SEARCH("greenpeace",F3698)),"Greenpeace",IF(ISNUMBER(SEARCH("Polluterwatch",F3698)),"Polluterwatch",IF(F3698="","","Other")))))))</f>
        <v/>
      </c>
      <c r="H3698">
        <f>LEN(B3698)</f>
        <v>6</v>
      </c>
    </row>
    <row r="3699" spans="1:8" ht="15.75" customHeight="1" x14ac:dyDescent="0.2">
      <c r="A3699" s="3" t="s">
        <v>3629</v>
      </c>
      <c r="B3699" s="3" t="s">
        <v>3629</v>
      </c>
      <c r="C3699" s="3" t="s">
        <v>17</v>
      </c>
      <c r="D3699" s="3" t="s">
        <v>17</v>
      </c>
      <c r="F3699" s="3" t="s">
        <v>3630</v>
      </c>
      <c r="G3699" s="3" t="str">
        <f>IF(ISNUMBER(SEARCH("Sourcewatch",F3699)),"Sourcewatch",IF(ISNUMBER(SEARCH("desmog",F3699)),"Desmog",IF(ISNUMBER(SEARCH("Exxon",F3699)),"Exxonsecrets",IF(ISNUMBER(SEARCH("wikipedia",F3699)),"Wikipedia",IF(ISNUMBER(SEARCH("greenpeace",F3699)),"Greenpeace",IF(ISNUMBER(SEARCH("Polluterwatch",F3699)),"Polluterwatch",IF(F3699="","","Other")))))))</f>
        <v>Sourcewatch</v>
      </c>
      <c r="H3699">
        <f>LEN(B3699)</f>
        <v>26</v>
      </c>
    </row>
    <row r="3700" spans="1:8" ht="15.75" customHeight="1" x14ac:dyDescent="0.2">
      <c r="A3700" s="3" t="s">
        <v>3631</v>
      </c>
      <c r="B3700" s="3" t="s">
        <v>3631</v>
      </c>
      <c r="C3700" s="3" t="s">
        <v>25</v>
      </c>
      <c r="D3700" s="3" t="s">
        <v>17</v>
      </c>
      <c r="F3700" s="3" t="s">
        <v>17</v>
      </c>
      <c r="G3700" s="3" t="str">
        <f>IF(ISNUMBER(SEARCH("Sourcewatch",F3700)),"Sourcewatch",IF(ISNUMBER(SEARCH("desmog",F3700)),"Desmog",IF(ISNUMBER(SEARCH("Exxon",F3700)),"Exxonsecrets",IF(ISNUMBER(SEARCH("wikipedia",F3700)),"Wikipedia",IF(ISNUMBER(SEARCH("greenpeace",F3700)),"Greenpeace",IF(ISNUMBER(SEARCH("Polluterwatch",F3700)),"Polluterwatch",IF(F3700="","","Other")))))))</f>
        <v/>
      </c>
      <c r="H3700">
        <f>LEN(B3700)</f>
        <v>15</v>
      </c>
    </row>
    <row r="3701" spans="1:8" ht="15.75" customHeight="1" x14ac:dyDescent="0.2">
      <c r="A3701" s="3" t="s">
        <v>3632</v>
      </c>
      <c r="B3701" s="3" t="s">
        <v>3632</v>
      </c>
      <c r="C3701" s="3" t="s">
        <v>25</v>
      </c>
      <c r="D3701" s="3" t="s">
        <v>17</v>
      </c>
      <c r="F3701" s="3" t="s">
        <v>17</v>
      </c>
      <c r="G3701" s="3" t="str">
        <f>IF(ISNUMBER(SEARCH("Sourcewatch",F3701)),"Sourcewatch",IF(ISNUMBER(SEARCH("desmog",F3701)),"Desmog",IF(ISNUMBER(SEARCH("Exxon",F3701)),"Exxonsecrets",IF(ISNUMBER(SEARCH("wikipedia",F3701)),"Wikipedia",IF(ISNUMBER(SEARCH("greenpeace",F3701)),"Greenpeace",IF(ISNUMBER(SEARCH("Polluterwatch",F3701)),"Polluterwatch",IF(F3701="","","Other")))))))</f>
        <v/>
      </c>
      <c r="H3701">
        <f>LEN(B3701)</f>
        <v>16</v>
      </c>
    </row>
    <row r="3702" spans="1:8" ht="15.75" customHeight="1" x14ac:dyDescent="0.2">
      <c r="A3702" s="3" t="s">
        <v>3633</v>
      </c>
      <c r="B3702" s="3" t="s">
        <v>3633</v>
      </c>
      <c r="C3702" s="3" t="s">
        <v>17</v>
      </c>
      <c r="D3702" s="3" t="s">
        <v>17</v>
      </c>
      <c r="F3702" s="3" t="s">
        <v>3634</v>
      </c>
      <c r="G3702" s="3" t="str">
        <f>IF(ISNUMBER(SEARCH("Sourcewatch",F3702)),"Sourcewatch",IF(ISNUMBER(SEARCH("desmog",F3702)),"Desmog",IF(ISNUMBER(SEARCH("Exxon",F3702)),"Exxonsecrets",IF(ISNUMBER(SEARCH("wikipedia",F3702)),"Wikipedia",IF(ISNUMBER(SEARCH("greenpeace",F3702)),"Greenpeace",IF(ISNUMBER(SEARCH("Polluterwatch",F3702)),"Polluterwatch",IF(F3702="","","Other")))))))</f>
        <v>Desmog</v>
      </c>
      <c r="H3702">
        <f>LEN(B3702)</f>
        <v>44</v>
      </c>
    </row>
    <row r="3703" spans="1:8" ht="15.75" customHeight="1" x14ac:dyDescent="0.2">
      <c r="A3703" s="3" t="s">
        <v>3635</v>
      </c>
      <c r="B3703" s="3" t="s">
        <v>3635</v>
      </c>
      <c r="C3703" s="3" t="s">
        <v>25</v>
      </c>
      <c r="D3703" s="3" t="s">
        <v>17</v>
      </c>
      <c r="F3703" s="3" t="s">
        <v>17</v>
      </c>
      <c r="G3703" s="3" t="str">
        <f>IF(ISNUMBER(SEARCH("Sourcewatch",F3703)),"Sourcewatch",IF(ISNUMBER(SEARCH("desmog",F3703)),"Desmog",IF(ISNUMBER(SEARCH("Exxon",F3703)),"Exxonsecrets",IF(ISNUMBER(SEARCH("wikipedia",F3703)),"Wikipedia",IF(ISNUMBER(SEARCH("greenpeace",F3703)),"Greenpeace",IF(ISNUMBER(SEARCH("Polluterwatch",F3703)),"Polluterwatch",IF(F3703="","","Other")))))))</f>
        <v/>
      </c>
      <c r="H3703">
        <f>LEN(B3703)</f>
        <v>14</v>
      </c>
    </row>
    <row r="3704" spans="1:8" ht="15.75" customHeight="1" x14ac:dyDescent="0.2">
      <c r="A3704" s="3" t="s">
        <v>3636</v>
      </c>
      <c r="B3704" s="3" t="s">
        <v>3636</v>
      </c>
      <c r="C3704" s="3" t="s">
        <v>25</v>
      </c>
      <c r="D3704" s="3" t="s">
        <v>17</v>
      </c>
      <c r="F3704" s="3" t="s">
        <v>17</v>
      </c>
      <c r="G3704" s="3" t="str">
        <f>IF(ISNUMBER(SEARCH("Sourcewatch",F3704)),"Sourcewatch",IF(ISNUMBER(SEARCH("desmog",F3704)),"Desmog",IF(ISNUMBER(SEARCH("Exxon",F3704)),"Exxonsecrets",IF(ISNUMBER(SEARCH("wikipedia",F3704)),"Wikipedia",IF(ISNUMBER(SEARCH("greenpeace",F3704)),"Greenpeace",IF(ISNUMBER(SEARCH("Polluterwatch",F3704)),"Polluterwatch",IF(F3704="","","Other")))))))</f>
        <v/>
      </c>
      <c r="H3704">
        <f>LEN(B3704)</f>
        <v>14</v>
      </c>
    </row>
    <row r="3705" spans="1:8" ht="15.75" customHeight="1" x14ac:dyDescent="0.2">
      <c r="A3705" s="3" t="s">
        <v>3637</v>
      </c>
      <c r="B3705" s="3" t="s">
        <v>3637</v>
      </c>
      <c r="C3705" s="3" t="s">
        <v>25</v>
      </c>
      <c r="D3705" s="3" t="s">
        <v>17</v>
      </c>
      <c r="F3705" s="3" t="s">
        <v>17</v>
      </c>
      <c r="G3705" s="3" t="str">
        <f>IF(ISNUMBER(SEARCH("Sourcewatch",F3705)),"Sourcewatch",IF(ISNUMBER(SEARCH("desmog",F3705)),"Desmog",IF(ISNUMBER(SEARCH("Exxon",F3705)),"Exxonsecrets",IF(ISNUMBER(SEARCH("wikipedia",F3705)),"Wikipedia",IF(ISNUMBER(SEARCH("greenpeace",F3705)),"Greenpeace",IF(ISNUMBER(SEARCH("Polluterwatch",F3705)),"Polluterwatch",IF(F3705="","","Other")))))))</f>
        <v/>
      </c>
      <c r="H3705">
        <f>LEN(B3705)</f>
        <v>8</v>
      </c>
    </row>
    <row r="3706" spans="1:8" ht="15.75" customHeight="1" x14ac:dyDescent="0.2">
      <c r="A3706" s="3" t="s">
        <v>3638</v>
      </c>
      <c r="B3706" s="3" t="s">
        <v>3638</v>
      </c>
      <c r="C3706" s="3" t="s">
        <v>25</v>
      </c>
      <c r="D3706" s="3" t="s">
        <v>17</v>
      </c>
      <c r="F3706" s="3" t="s">
        <v>17</v>
      </c>
      <c r="G3706" s="3" t="str">
        <f>IF(ISNUMBER(SEARCH("Sourcewatch",F3706)),"Sourcewatch",IF(ISNUMBER(SEARCH("desmog",F3706)),"Desmog",IF(ISNUMBER(SEARCH("Exxon",F3706)),"Exxonsecrets",IF(ISNUMBER(SEARCH("wikipedia",F3706)),"Wikipedia",IF(ISNUMBER(SEARCH("greenpeace",F3706)),"Greenpeace",IF(ISNUMBER(SEARCH("Polluterwatch",F3706)),"Polluterwatch",IF(F3706="","","Other")))))))</f>
        <v/>
      </c>
      <c r="H3706">
        <f>LEN(B3706)</f>
        <v>14</v>
      </c>
    </row>
    <row r="3707" spans="1:8" ht="15.75" customHeight="1" x14ac:dyDescent="0.2">
      <c r="A3707" s="3" t="s">
        <v>3639</v>
      </c>
      <c r="B3707" s="3" t="s">
        <v>3639</v>
      </c>
      <c r="C3707" s="3" t="s">
        <v>25</v>
      </c>
      <c r="D3707" s="3" t="s">
        <v>17</v>
      </c>
      <c r="F3707" s="3" t="s">
        <v>17</v>
      </c>
      <c r="G3707" s="3" t="str">
        <f>IF(ISNUMBER(SEARCH("Sourcewatch",F3707)),"Sourcewatch",IF(ISNUMBER(SEARCH("desmog",F3707)),"Desmog",IF(ISNUMBER(SEARCH("Exxon",F3707)),"Exxonsecrets",IF(ISNUMBER(SEARCH("wikipedia",F3707)),"Wikipedia",IF(ISNUMBER(SEARCH("greenpeace",F3707)),"Greenpeace",IF(ISNUMBER(SEARCH("Polluterwatch",F3707)),"Polluterwatch",IF(F3707="","","Other")))))))</f>
        <v/>
      </c>
      <c r="H3707">
        <f>LEN(B3707)</f>
        <v>16</v>
      </c>
    </row>
    <row r="3708" spans="1:8" ht="15.75" customHeight="1" x14ac:dyDescent="0.2">
      <c r="A3708" s="3" t="s">
        <v>3640</v>
      </c>
      <c r="B3708" s="3" t="s">
        <v>3640</v>
      </c>
      <c r="C3708" s="3" t="s">
        <v>25</v>
      </c>
      <c r="D3708" s="3" t="s">
        <v>17</v>
      </c>
      <c r="F3708" s="3" t="s">
        <v>17</v>
      </c>
      <c r="G3708" s="3" t="str">
        <f>IF(ISNUMBER(SEARCH("Sourcewatch",F3708)),"Sourcewatch",IF(ISNUMBER(SEARCH("desmog",F3708)),"Desmog",IF(ISNUMBER(SEARCH("Exxon",F3708)),"Exxonsecrets",IF(ISNUMBER(SEARCH("wikipedia",F3708)),"Wikipedia",IF(ISNUMBER(SEARCH("greenpeace",F3708)),"Greenpeace",IF(ISNUMBER(SEARCH("Polluterwatch",F3708)),"Polluterwatch",IF(F3708="","","Other")))))))</f>
        <v/>
      </c>
      <c r="H3708">
        <f>LEN(B3708)</f>
        <v>15</v>
      </c>
    </row>
    <row r="3709" spans="1:8" ht="15.75" customHeight="1" x14ac:dyDescent="0.2">
      <c r="A3709" s="3" t="s">
        <v>3641</v>
      </c>
      <c r="B3709" s="3" t="s">
        <v>3641</v>
      </c>
      <c r="C3709" s="3" t="s">
        <v>25</v>
      </c>
      <c r="D3709" s="3" t="s">
        <v>17</v>
      </c>
      <c r="F3709" s="3" t="s">
        <v>17</v>
      </c>
      <c r="G3709" s="3" t="str">
        <f>IF(ISNUMBER(SEARCH("Sourcewatch",F3709)),"Sourcewatch",IF(ISNUMBER(SEARCH("desmog",F3709)),"Desmog",IF(ISNUMBER(SEARCH("Exxon",F3709)),"Exxonsecrets",IF(ISNUMBER(SEARCH("wikipedia",F3709)),"Wikipedia",IF(ISNUMBER(SEARCH("greenpeace",F3709)),"Greenpeace",IF(ISNUMBER(SEARCH("Polluterwatch",F3709)),"Polluterwatch",IF(F3709="","","Other")))))))</f>
        <v/>
      </c>
      <c r="H3709">
        <f>LEN(B3709)</f>
        <v>17</v>
      </c>
    </row>
    <row r="3710" spans="1:8" ht="15.75" customHeight="1" x14ac:dyDescent="0.2">
      <c r="A3710" s="3" t="s">
        <v>3642</v>
      </c>
      <c r="B3710" s="3" t="s">
        <v>3642</v>
      </c>
      <c r="C3710" s="3" t="s">
        <v>25</v>
      </c>
      <c r="D3710" s="3" t="s">
        <v>17</v>
      </c>
      <c r="F3710" s="3" t="s">
        <v>17</v>
      </c>
      <c r="G3710" s="3" t="str">
        <f>IF(ISNUMBER(SEARCH("Sourcewatch",F3710)),"Sourcewatch",IF(ISNUMBER(SEARCH("desmog",F3710)),"Desmog",IF(ISNUMBER(SEARCH("Exxon",F3710)),"Exxonsecrets",IF(ISNUMBER(SEARCH("wikipedia",F3710)),"Wikipedia",IF(ISNUMBER(SEARCH("greenpeace",F3710)),"Greenpeace",IF(ISNUMBER(SEARCH("Polluterwatch",F3710)),"Polluterwatch",IF(F3710="","","Other")))))))</f>
        <v/>
      </c>
      <c r="H3710">
        <f>LEN(B3710)</f>
        <v>17</v>
      </c>
    </row>
    <row r="3711" spans="1:8" ht="15.75" customHeight="1" x14ac:dyDescent="0.2">
      <c r="A3711" s="3" t="s">
        <v>3643</v>
      </c>
      <c r="B3711" s="3" t="s">
        <v>3643</v>
      </c>
      <c r="C3711" s="3" t="s">
        <v>17</v>
      </c>
      <c r="D3711" s="3" t="s">
        <v>17</v>
      </c>
      <c r="E3711" s="3" t="s">
        <v>27</v>
      </c>
      <c r="F3711" s="3" t="s">
        <v>17</v>
      </c>
      <c r="G3711" s="3" t="str">
        <f>IF(ISNUMBER(SEARCH("Sourcewatch",F3711)),"Sourcewatch",IF(ISNUMBER(SEARCH("desmog",F3711)),"Desmog",IF(ISNUMBER(SEARCH("Exxon",F3711)),"Exxonsecrets",IF(ISNUMBER(SEARCH("wikipedia",F3711)),"Wikipedia",IF(ISNUMBER(SEARCH("greenpeace",F3711)),"Greenpeace",IF(ISNUMBER(SEARCH("Polluterwatch",F3711)),"Polluterwatch",IF(F3711="","","Other")))))))</f>
        <v/>
      </c>
      <c r="H3711">
        <f>LEN(B3711)</f>
        <v>17</v>
      </c>
    </row>
    <row r="3712" spans="1:8" ht="15.75" customHeight="1" x14ac:dyDescent="0.2">
      <c r="A3712" s="3" t="s">
        <v>3644</v>
      </c>
      <c r="B3712" s="3" t="s">
        <v>3644</v>
      </c>
      <c r="C3712" s="3" t="s">
        <v>25</v>
      </c>
      <c r="D3712" s="3" t="s">
        <v>17</v>
      </c>
      <c r="F3712" s="3" t="s">
        <v>17</v>
      </c>
      <c r="G3712" s="3" t="str">
        <f>IF(ISNUMBER(SEARCH("Sourcewatch",F3712)),"Sourcewatch",IF(ISNUMBER(SEARCH("desmog",F3712)),"Desmog",IF(ISNUMBER(SEARCH("Exxon",F3712)),"Exxonsecrets",IF(ISNUMBER(SEARCH("wikipedia",F3712)),"Wikipedia",IF(ISNUMBER(SEARCH("greenpeace",F3712)),"Greenpeace",IF(ISNUMBER(SEARCH("Polluterwatch",F3712)),"Polluterwatch",IF(F3712="","","Other")))))))</f>
        <v/>
      </c>
      <c r="H3712">
        <f>LEN(B3712)</f>
        <v>7</v>
      </c>
    </row>
    <row r="3713" spans="1:8" ht="15.75" customHeight="1" x14ac:dyDescent="0.2">
      <c r="A3713" s="3" t="s">
        <v>3645</v>
      </c>
      <c r="B3713" s="3" t="s">
        <v>3645</v>
      </c>
      <c r="C3713" s="3" t="s">
        <v>25</v>
      </c>
      <c r="D3713" s="3" t="s">
        <v>17</v>
      </c>
      <c r="F3713" s="3" t="s">
        <v>17</v>
      </c>
      <c r="G3713" s="3" t="str">
        <f>IF(ISNUMBER(SEARCH("Sourcewatch",F3713)),"Sourcewatch",IF(ISNUMBER(SEARCH("desmog",F3713)),"Desmog",IF(ISNUMBER(SEARCH("Exxon",F3713)),"Exxonsecrets",IF(ISNUMBER(SEARCH("wikipedia",F3713)),"Wikipedia",IF(ISNUMBER(SEARCH("greenpeace",F3713)),"Greenpeace",IF(ISNUMBER(SEARCH("Polluterwatch",F3713)),"Polluterwatch",IF(F3713="","","Other")))))))</f>
        <v/>
      </c>
      <c r="H3713">
        <f>LEN(B3713)</f>
        <v>14</v>
      </c>
    </row>
    <row r="3714" spans="1:8" ht="15.75" customHeight="1" x14ac:dyDescent="0.2">
      <c r="A3714" s="3" t="s">
        <v>3646</v>
      </c>
      <c r="B3714" s="3" t="s">
        <v>3647</v>
      </c>
      <c r="C3714" s="3" t="s">
        <v>17</v>
      </c>
      <c r="D3714" s="3" t="s">
        <v>17</v>
      </c>
      <c r="F3714" s="3" t="s">
        <v>17</v>
      </c>
      <c r="G3714" s="3" t="str">
        <f>IF(ISNUMBER(SEARCH("Sourcewatch",F3714)),"Sourcewatch",IF(ISNUMBER(SEARCH("desmog",F3714)),"Desmog",IF(ISNUMBER(SEARCH("Exxon",F3714)),"Exxonsecrets",IF(ISNUMBER(SEARCH("wikipedia",F3714)),"Wikipedia",IF(ISNUMBER(SEARCH("greenpeace",F3714)),"Greenpeace",IF(ISNUMBER(SEARCH("Polluterwatch",F3714)),"Polluterwatch",IF(F3714="","","Other")))))))</f>
        <v/>
      </c>
      <c r="H3714">
        <f>LEN(B3714)</f>
        <v>20</v>
      </c>
    </row>
    <row r="3715" spans="1:8" ht="15.75" customHeight="1" x14ac:dyDescent="0.2">
      <c r="A3715" s="3" t="s">
        <v>3648</v>
      </c>
      <c r="B3715" s="3" t="s">
        <v>3648</v>
      </c>
      <c r="C3715" s="3" t="s">
        <v>17</v>
      </c>
      <c r="D3715" s="3" t="s">
        <v>25</v>
      </c>
      <c r="G3715" s="3" t="str">
        <f>IF(ISNUMBER(SEARCH("Sourcewatch",F3715)),"Sourcewatch",IF(ISNUMBER(SEARCH("desmog",F3715)),"Desmog",IF(ISNUMBER(SEARCH("Exxon",F3715)),"Exxonsecrets",IF(ISNUMBER(SEARCH("wikipedia",F3715)),"Wikipedia",IF(ISNUMBER(SEARCH("greenpeace",F3715)),"Greenpeace",IF(ISNUMBER(SEARCH("Polluterwatch",F3715)),"Polluterwatch",IF(F3715="","","Other")))))))</f>
        <v/>
      </c>
      <c r="H3715">
        <f>LEN(B3715)</f>
        <v>30</v>
      </c>
    </row>
    <row r="3716" spans="1:8" ht="15.75" customHeight="1" x14ac:dyDescent="0.2">
      <c r="A3716" s="3" t="s">
        <v>3649</v>
      </c>
      <c r="B3716" s="3" t="s">
        <v>3649</v>
      </c>
      <c r="C3716" s="3" t="s">
        <v>25</v>
      </c>
      <c r="D3716" s="3" t="s">
        <v>17</v>
      </c>
      <c r="F3716" s="3" t="s">
        <v>17</v>
      </c>
      <c r="G3716" s="3" t="str">
        <f>IF(ISNUMBER(SEARCH("Sourcewatch",F3716)),"Sourcewatch",IF(ISNUMBER(SEARCH("desmog",F3716)),"Desmog",IF(ISNUMBER(SEARCH("Exxon",F3716)),"Exxonsecrets",IF(ISNUMBER(SEARCH("wikipedia",F3716)),"Wikipedia",IF(ISNUMBER(SEARCH("greenpeace",F3716)),"Greenpeace",IF(ISNUMBER(SEARCH("Polluterwatch",F3716)),"Polluterwatch",IF(F3716="","","Other")))))))</f>
        <v/>
      </c>
      <c r="H3716">
        <f>LEN(B3716)</f>
        <v>15</v>
      </c>
    </row>
    <row r="3717" spans="1:8" ht="15.75" customHeight="1" x14ac:dyDescent="0.2">
      <c r="A3717" s="3" t="s">
        <v>3650</v>
      </c>
      <c r="B3717" s="3" t="s">
        <v>3650</v>
      </c>
      <c r="C3717" s="3" t="s">
        <v>25</v>
      </c>
      <c r="D3717" s="3" t="s">
        <v>17</v>
      </c>
      <c r="F3717" s="3" t="s">
        <v>17</v>
      </c>
      <c r="G3717" s="3" t="str">
        <f>IF(ISNUMBER(SEARCH("Sourcewatch",F3717)),"Sourcewatch",IF(ISNUMBER(SEARCH("desmog",F3717)),"Desmog",IF(ISNUMBER(SEARCH("Exxon",F3717)),"Exxonsecrets",IF(ISNUMBER(SEARCH("wikipedia",F3717)),"Wikipedia",IF(ISNUMBER(SEARCH("greenpeace",F3717)),"Greenpeace",IF(ISNUMBER(SEARCH("Polluterwatch",F3717)),"Polluterwatch",IF(F3717="","","Other")))))))</f>
        <v/>
      </c>
      <c r="H3717">
        <f>LEN(B3717)</f>
        <v>15</v>
      </c>
    </row>
    <row r="3718" spans="1:8" ht="15.75" customHeight="1" x14ac:dyDescent="0.2">
      <c r="A3718" s="3" t="s">
        <v>3651</v>
      </c>
      <c r="B3718" s="3" t="s">
        <v>3651</v>
      </c>
      <c r="C3718" s="3" t="s">
        <v>25</v>
      </c>
      <c r="D3718" s="3" t="s">
        <v>17</v>
      </c>
      <c r="F3718" s="3" t="s">
        <v>17</v>
      </c>
      <c r="G3718" s="3" t="str">
        <f>IF(ISNUMBER(SEARCH("Sourcewatch",F3718)),"Sourcewatch",IF(ISNUMBER(SEARCH("desmog",F3718)),"Desmog",IF(ISNUMBER(SEARCH("Exxon",F3718)),"Exxonsecrets",IF(ISNUMBER(SEARCH("wikipedia",F3718)),"Wikipedia",IF(ISNUMBER(SEARCH("greenpeace",F3718)),"Greenpeace",IF(ISNUMBER(SEARCH("Polluterwatch",F3718)),"Polluterwatch",IF(F3718="","","Other")))))))</f>
        <v/>
      </c>
      <c r="H3718">
        <f>LEN(B3718)</f>
        <v>10</v>
      </c>
    </row>
    <row r="3719" spans="1:8" ht="15.75" customHeight="1" x14ac:dyDescent="0.2">
      <c r="A3719" s="3" t="s">
        <v>3652</v>
      </c>
      <c r="B3719" s="3" t="s">
        <v>3652</v>
      </c>
      <c r="C3719" s="3" t="s">
        <v>25</v>
      </c>
      <c r="D3719" s="3" t="s">
        <v>17</v>
      </c>
      <c r="F3719" s="3" t="s">
        <v>17</v>
      </c>
      <c r="G3719" s="3" t="str">
        <f>IF(ISNUMBER(SEARCH("Sourcewatch",F3719)),"Sourcewatch",IF(ISNUMBER(SEARCH("desmog",F3719)),"Desmog",IF(ISNUMBER(SEARCH("Exxon",F3719)),"Exxonsecrets",IF(ISNUMBER(SEARCH("wikipedia",F3719)),"Wikipedia",IF(ISNUMBER(SEARCH("greenpeace",F3719)),"Greenpeace",IF(ISNUMBER(SEARCH("Polluterwatch",F3719)),"Polluterwatch",IF(F3719="","","Other")))))))</f>
        <v/>
      </c>
      <c r="H3719">
        <f>LEN(B3719)</f>
        <v>8</v>
      </c>
    </row>
    <row r="3720" spans="1:8" ht="15.75" customHeight="1" x14ac:dyDescent="0.2">
      <c r="A3720" s="3" t="s">
        <v>3653</v>
      </c>
      <c r="B3720" s="3" t="s">
        <v>3653</v>
      </c>
      <c r="C3720" s="3" t="s">
        <v>25</v>
      </c>
      <c r="D3720" s="3" t="s">
        <v>17</v>
      </c>
      <c r="F3720" s="3" t="s">
        <v>17</v>
      </c>
      <c r="G3720" s="3" t="str">
        <f>IF(ISNUMBER(SEARCH("Sourcewatch",F3720)),"Sourcewatch",IF(ISNUMBER(SEARCH("desmog",F3720)),"Desmog",IF(ISNUMBER(SEARCH("Exxon",F3720)),"Exxonsecrets",IF(ISNUMBER(SEARCH("wikipedia",F3720)),"Wikipedia",IF(ISNUMBER(SEARCH("greenpeace",F3720)),"Greenpeace",IF(ISNUMBER(SEARCH("Polluterwatch",F3720)),"Polluterwatch",IF(F3720="","","Other")))))))</f>
        <v/>
      </c>
      <c r="H3720">
        <f>LEN(B3720)</f>
        <v>7</v>
      </c>
    </row>
    <row r="3721" spans="1:8" ht="15.75" customHeight="1" x14ac:dyDescent="0.2">
      <c r="A3721" s="3" t="s">
        <v>3654</v>
      </c>
      <c r="B3721" s="3" t="s">
        <v>3654</v>
      </c>
      <c r="C3721" s="3" t="s">
        <v>25</v>
      </c>
      <c r="D3721" s="3" t="s">
        <v>17</v>
      </c>
      <c r="F3721" s="3" t="s">
        <v>17</v>
      </c>
      <c r="G3721" s="3" t="str">
        <f>IF(ISNUMBER(SEARCH("Sourcewatch",F3721)),"Sourcewatch",IF(ISNUMBER(SEARCH("desmog",F3721)),"Desmog",IF(ISNUMBER(SEARCH("Exxon",F3721)),"Exxonsecrets",IF(ISNUMBER(SEARCH("wikipedia",F3721)),"Wikipedia",IF(ISNUMBER(SEARCH("greenpeace",F3721)),"Greenpeace",IF(ISNUMBER(SEARCH("Polluterwatch",F3721)),"Polluterwatch",IF(F3721="","","Other")))))))</f>
        <v/>
      </c>
      <c r="H3721">
        <f>LEN(B3721)</f>
        <v>16</v>
      </c>
    </row>
    <row r="3722" spans="1:8" ht="15.75" customHeight="1" x14ac:dyDescent="0.2">
      <c r="A3722" s="3" t="s">
        <v>3655</v>
      </c>
      <c r="B3722" s="3" t="s">
        <v>3655</v>
      </c>
      <c r="C3722" s="3" t="s">
        <v>25</v>
      </c>
      <c r="D3722" s="3" t="s">
        <v>17</v>
      </c>
      <c r="F3722" s="3" t="s">
        <v>17</v>
      </c>
      <c r="G3722" s="3" t="str">
        <f>IF(ISNUMBER(SEARCH("Sourcewatch",F3722)),"Sourcewatch",IF(ISNUMBER(SEARCH("desmog",F3722)),"Desmog",IF(ISNUMBER(SEARCH("Exxon",F3722)),"Exxonsecrets",IF(ISNUMBER(SEARCH("wikipedia",F3722)),"Wikipedia",IF(ISNUMBER(SEARCH("greenpeace",F3722)),"Greenpeace",IF(ISNUMBER(SEARCH("Polluterwatch",F3722)),"Polluterwatch",IF(F3722="","","Other")))))))</f>
        <v/>
      </c>
      <c r="H3722">
        <f>LEN(B3722)</f>
        <v>14</v>
      </c>
    </row>
    <row r="3723" spans="1:8" ht="15.75" customHeight="1" x14ac:dyDescent="0.2">
      <c r="A3723" s="3" t="s">
        <v>3656</v>
      </c>
      <c r="B3723" s="3" t="s">
        <v>3656</v>
      </c>
      <c r="C3723" s="3" t="s">
        <v>25</v>
      </c>
      <c r="D3723" s="3" t="s">
        <v>17</v>
      </c>
      <c r="F3723" s="3" t="s">
        <v>17</v>
      </c>
      <c r="G3723" s="3" t="str">
        <f>IF(ISNUMBER(SEARCH("Sourcewatch",F3723)),"Sourcewatch",IF(ISNUMBER(SEARCH("desmog",F3723)),"Desmog",IF(ISNUMBER(SEARCH("Exxon",F3723)),"Exxonsecrets",IF(ISNUMBER(SEARCH("wikipedia",F3723)),"Wikipedia",IF(ISNUMBER(SEARCH("greenpeace",F3723)),"Greenpeace",IF(ISNUMBER(SEARCH("Polluterwatch",F3723)),"Polluterwatch",IF(F3723="","","Other")))))))</f>
        <v/>
      </c>
      <c r="H3723">
        <f>LEN(B3723)</f>
        <v>7</v>
      </c>
    </row>
    <row r="3724" spans="1:8" ht="15.75" customHeight="1" x14ac:dyDescent="0.2">
      <c r="A3724" s="3" t="s">
        <v>3657</v>
      </c>
      <c r="B3724" s="3" t="s">
        <v>3657</v>
      </c>
      <c r="C3724" s="3" t="s">
        <v>25</v>
      </c>
      <c r="D3724" s="3" t="s">
        <v>17</v>
      </c>
      <c r="F3724" s="3" t="s">
        <v>17</v>
      </c>
      <c r="G3724" s="3" t="str">
        <f>IF(ISNUMBER(SEARCH("Sourcewatch",F3724)),"Sourcewatch",IF(ISNUMBER(SEARCH("desmog",F3724)),"Desmog",IF(ISNUMBER(SEARCH("Exxon",F3724)),"Exxonsecrets",IF(ISNUMBER(SEARCH("wikipedia",F3724)),"Wikipedia",IF(ISNUMBER(SEARCH("greenpeace",F3724)),"Greenpeace",IF(ISNUMBER(SEARCH("Polluterwatch",F3724)),"Polluterwatch",IF(F3724="","","Other")))))))</f>
        <v/>
      </c>
      <c r="H3724">
        <f>LEN(B3724)</f>
        <v>4</v>
      </c>
    </row>
    <row r="3725" spans="1:8" ht="15.75" customHeight="1" x14ac:dyDescent="0.2">
      <c r="A3725" s="3" t="s">
        <v>3658</v>
      </c>
      <c r="B3725" s="3" t="s">
        <v>3658</v>
      </c>
      <c r="C3725" s="3" t="s">
        <v>25</v>
      </c>
      <c r="D3725" s="3" t="s">
        <v>17</v>
      </c>
      <c r="F3725" s="3" t="s">
        <v>17</v>
      </c>
      <c r="G3725" s="3" t="str">
        <f>IF(ISNUMBER(SEARCH("Sourcewatch",F3725)),"Sourcewatch",IF(ISNUMBER(SEARCH("desmog",F3725)),"Desmog",IF(ISNUMBER(SEARCH("Exxon",F3725)),"Exxonsecrets",IF(ISNUMBER(SEARCH("wikipedia",F3725)),"Wikipedia",IF(ISNUMBER(SEARCH("greenpeace",F3725)),"Greenpeace",IF(ISNUMBER(SEARCH("Polluterwatch",F3725)),"Polluterwatch",IF(F3725="","","Other")))))))</f>
        <v/>
      </c>
      <c r="H3725">
        <f>LEN(B3725)</f>
        <v>12</v>
      </c>
    </row>
    <row r="3726" spans="1:8" ht="15.75" customHeight="1" x14ac:dyDescent="0.2">
      <c r="A3726" s="3" t="s">
        <v>3659</v>
      </c>
      <c r="B3726" s="3" t="s">
        <v>3659</v>
      </c>
      <c r="C3726" s="3" t="s">
        <v>25</v>
      </c>
      <c r="D3726" s="3" t="s">
        <v>17</v>
      </c>
      <c r="F3726" s="3" t="s">
        <v>17</v>
      </c>
      <c r="G3726" s="3" t="str">
        <f>IF(ISNUMBER(SEARCH("Sourcewatch",F3726)),"Sourcewatch",IF(ISNUMBER(SEARCH("desmog",F3726)),"Desmog",IF(ISNUMBER(SEARCH("Exxon",F3726)),"Exxonsecrets",IF(ISNUMBER(SEARCH("wikipedia",F3726)),"Wikipedia",IF(ISNUMBER(SEARCH("greenpeace",F3726)),"Greenpeace",IF(ISNUMBER(SEARCH("Polluterwatch",F3726)),"Polluterwatch",IF(F3726="","","Other")))))))</f>
        <v/>
      </c>
      <c r="H3726">
        <f>LEN(B3726)</f>
        <v>7</v>
      </c>
    </row>
    <row r="3727" spans="1:8" ht="15.75" customHeight="1" x14ac:dyDescent="0.2">
      <c r="A3727" s="3" t="s">
        <v>3660</v>
      </c>
      <c r="B3727" s="3" t="s">
        <v>3660</v>
      </c>
      <c r="C3727" s="3" t="s">
        <v>25</v>
      </c>
      <c r="D3727" s="3" t="s">
        <v>17</v>
      </c>
      <c r="F3727" s="3" t="s">
        <v>17</v>
      </c>
      <c r="G3727" s="3" t="str">
        <f>IF(ISNUMBER(SEARCH("Sourcewatch",F3727)),"Sourcewatch",IF(ISNUMBER(SEARCH("desmog",F3727)),"Desmog",IF(ISNUMBER(SEARCH("Exxon",F3727)),"Exxonsecrets",IF(ISNUMBER(SEARCH("wikipedia",F3727)),"Wikipedia",IF(ISNUMBER(SEARCH("greenpeace",F3727)),"Greenpeace",IF(ISNUMBER(SEARCH("Polluterwatch",F3727)),"Polluterwatch",IF(F3727="","","Other")))))))</f>
        <v/>
      </c>
      <c r="H3727">
        <f>LEN(B3727)</f>
        <v>21</v>
      </c>
    </row>
    <row r="3728" spans="1:8" ht="15.75" customHeight="1" x14ac:dyDescent="0.2">
      <c r="A3728" s="3" t="s">
        <v>3661</v>
      </c>
      <c r="B3728" s="3" t="s">
        <v>3661</v>
      </c>
      <c r="C3728" s="3" t="s">
        <v>25</v>
      </c>
      <c r="D3728" s="3" t="s">
        <v>17</v>
      </c>
      <c r="F3728" s="3" t="s">
        <v>17</v>
      </c>
      <c r="G3728" s="3" t="str">
        <f>IF(ISNUMBER(SEARCH("Sourcewatch",F3728)),"Sourcewatch",IF(ISNUMBER(SEARCH("desmog",F3728)),"Desmog",IF(ISNUMBER(SEARCH("Exxon",F3728)),"Exxonsecrets",IF(ISNUMBER(SEARCH("wikipedia",F3728)),"Wikipedia",IF(ISNUMBER(SEARCH("greenpeace",F3728)),"Greenpeace",IF(ISNUMBER(SEARCH("Polluterwatch",F3728)),"Polluterwatch",IF(F3728="","","Other")))))))</f>
        <v/>
      </c>
      <c r="H3728">
        <f>LEN(B3728)</f>
        <v>16</v>
      </c>
    </row>
    <row r="3729" spans="1:9" ht="15.75" customHeight="1" x14ac:dyDescent="0.2">
      <c r="A3729" s="11" t="s">
        <v>4599</v>
      </c>
      <c r="B3729" s="11" t="s">
        <v>4599</v>
      </c>
      <c r="C3729" t="s">
        <v>25</v>
      </c>
      <c r="D3729" t="s">
        <v>17</v>
      </c>
      <c r="G3729" s="3" t="str">
        <f>IF(ISNUMBER(SEARCH("Sourcewatch",F3729)),"Sourcewatch",IF(ISNUMBER(SEARCH("desmog",F3729)),"Desmog",IF(ISNUMBER(SEARCH("Exxon",F3729)),"Exxonsecrets",IF(ISNUMBER(SEARCH("wikipedia",F3729)),"Wikipedia",IF(ISNUMBER(SEARCH("greenpeace",F3729)),"Greenpeace",IF(ISNUMBER(SEARCH("Polluterwatch",F3729)),"Polluterwatch",IF(F3729="","","Other")))))))</f>
        <v/>
      </c>
      <c r="H3729">
        <f>LEN(B3729)</f>
        <v>9</v>
      </c>
      <c r="I3729" s="17" t="s">
        <v>25</v>
      </c>
    </row>
    <row r="3730" spans="1:9" ht="15.75" customHeight="1" x14ac:dyDescent="0.2">
      <c r="A3730" s="3" t="s">
        <v>3662</v>
      </c>
      <c r="B3730" s="3" t="s">
        <v>3662</v>
      </c>
      <c r="C3730" s="3" t="s">
        <v>17</v>
      </c>
      <c r="D3730" s="3" t="s">
        <v>17</v>
      </c>
      <c r="F3730" s="3" t="s">
        <v>17</v>
      </c>
      <c r="G3730" s="3" t="str">
        <f>IF(ISNUMBER(SEARCH("Sourcewatch",F3730)),"Sourcewatch",IF(ISNUMBER(SEARCH("desmog",F3730)),"Desmog",IF(ISNUMBER(SEARCH("Exxon",F3730)),"Exxonsecrets",IF(ISNUMBER(SEARCH("wikipedia",F3730)),"Wikipedia",IF(ISNUMBER(SEARCH("greenpeace",F3730)),"Greenpeace",IF(ISNUMBER(SEARCH("Polluterwatch",F3730)),"Polluterwatch",IF(F3730="","","Other")))))))</f>
        <v/>
      </c>
      <c r="H3730">
        <f>LEN(B3730)</f>
        <v>32</v>
      </c>
    </row>
    <row r="3731" spans="1:9" ht="15.75" customHeight="1" x14ac:dyDescent="0.2">
      <c r="A3731" s="3" t="s">
        <v>3663</v>
      </c>
      <c r="B3731" s="3" t="s">
        <v>3663</v>
      </c>
      <c r="C3731" s="3" t="s">
        <v>25</v>
      </c>
      <c r="D3731" s="3" t="s">
        <v>17</v>
      </c>
      <c r="F3731" s="3" t="s">
        <v>17</v>
      </c>
      <c r="G3731" s="3" t="str">
        <f>IF(ISNUMBER(SEARCH("Sourcewatch",F3731)),"Sourcewatch",IF(ISNUMBER(SEARCH("desmog",F3731)),"Desmog",IF(ISNUMBER(SEARCH("Exxon",F3731)),"Exxonsecrets",IF(ISNUMBER(SEARCH("wikipedia",F3731)),"Wikipedia",IF(ISNUMBER(SEARCH("greenpeace",F3731)),"Greenpeace",IF(ISNUMBER(SEARCH("Polluterwatch",F3731)),"Polluterwatch",IF(F3731="","","Other")))))))</f>
        <v/>
      </c>
      <c r="H3731">
        <f>LEN(B3731)</f>
        <v>7</v>
      </c>
    </row>
    <row r="3732" spans="1:9" ht="15.75" customHeight="1" x14ac:dyDescent="0.2">
      <c r="A3732" s="11" t="s">
        <v>4632</v>
      </c>
      <c r="B3732" s="11" t="s">
        <v>4632</v>
      </c>
      <c r="C3732" t="s">
        <v>25</v>
      </c>
      <c r="D3732" t="s">
        <v>17</v>
      </c>
      <c r="G3732" s="3" t="str">
        <f>IF(ISNUMBER(SEARCH("Sourcewatch",F3732)),"Sourcewatch",IF(ISNUMBER(SEARCH("desmog",F3732)),"Desmog",IF(ISNUMBER(SEARCH("Exxon",F3732)),"Exxonsecrets",IF(ISNUMBER(SEARCH("wikipedia",F3732)),"Wikipedia",IF(ISNUMBER(SEARCH("greenpeace",F3732)),"Greenpeace",IF(ISNUMBER(SEARCH("Polluterwatch",F3732)),"Polluterwatch",IF(F3732="","","Other")))))))</f>
        <v/>
      </c>
      <c r="H3732">
        <f>LEN(B3732)</f>
        <v>3</v>
      </c>
      <c r="I3732" s="17" t="s">
        <v>25</v>
      </c>
    </row>
    <row r="3733" spans="1:9" ht="15.75" customHeight="1" x14ac:dyDescent="0.2">
      <c r="A3733" s="3" t="s">
        <v>3664</v>
      </c>
      <c r="B3733" s="3" t="s">
        <v>3664</v>
      </c>
      <c r="C3733" s="3" t="s">
        <v>25</v>
      </c>
      <c r="D3733" s="3" t="s">
        <v>17</v>
      </c>
      <c r="F3733" s="3" t="s">
        <v>17</v>
      </c>
      <c r="G3733" s="3" t="str">
        <f>IF(ISNUMBER(SEARCH("Sourcewatch",F3733)),"Sourcewatch",IF(ISNUMBER(SEARCH("desmog",F3733)),"Desmog",IF(ISNUMBER(SEARCH("Exxon",F3733)),"Exxonsecrets",IF(ISNUMBER(SEARCH("wikipedia",F3733)),"Wikipedia",IF(ISNUMBER(SEARCH("greenpeace",F3733)),"Greenpeace",IF(ISNUMBER(SEARCH("Polluterwatch",F3733)),"Polluterwatch",IF(F3733="","","Other")))))))</f>
        <v/>
      </c>
      <c r="H3733">
        <f>LEN(B3733)</f>
        <v>5</v>
      </c>
    </row>
    <row r="3734" spans="1:9" ht="15.75" customHeight="1" x14ac:dyDescent="0.2">
      <c r="A3734" s="3" t="s">
        <v>3665</v>
      </c>
      <c r="B3734" s="3" t="s">
        <v>3665</v>
      </c>
      <c r="C3734" s="3" t="s">
        <v>25</v>
      </c>
      <c r="D3734" s="3" t="s">
        <v>17</v>
      </c>
      <c r="F3734" s="3" t="s">
        <v>17</v>
      </c>
      <c r="G3734" s="3" t="str">
        <f>IF(ISNUMBER(SEARCH("Sourcewatch",F3734)),"Sourcewatch",IF(ISNUMBER(SEARCH("desmog",F3734)),"Desmog",IF(ISNUMBER(SEARCH("Exxon",F3734)),"Exxonsecrets",IF(ISNUMBER(SEARCH("wikipedia",F3734)),"Wikipedia",IF(ISNUMBER(SEARCH("greenpeace",F3734)),"Greenpeace",IF(ISNUMBER(SEARCH("Polluterwatch",F3734)),"Polluterwatch",IF(F3734="","","Other")))))))</f>
        <v/>
      </c>
      <c r="H3734">
        <f>LEN(B3734)</f>
        <v>9</v>
      </c>
    </row>
    <row r="3735" spans="1:9" ht="15.75" customHeight="1" x14ac:dyDescent="0.2">
      <c r="A3735" s="3" t="s">
        <v>3666</v>
      </c>
      <c r="B3735" s="3" t="s">
        <v>3666</v>
      </c>
      <c r="C3735" s="3" t="s">
        <v>25</v>
      </c>
      <c r="D3735" s="3" t="s">
        <v>17</v>
      </c>
      <c r="F3735" s="3" t="s">
        <v>17</v>
      </c>
      <c r="G3735" s="3" t="str">
        <f>IF(ISNUMBER(SEARCH("Sourcewatch",F3735)),"Sourcewatch",IF(ISNUMBER(SEARCH("desmog",F3735)),"Desmog",IF(ISNUMBER(SEARCH("Exxon",F3735)),"Exxonsecrets",IF(ISNUMBER(SEARCH("wikipedia",F3735)),"Wikipedia",IF(ISNUMBER(SEARCH("greenpeace",F3735)),"Greenpeace",IF(ISNUMBER(SEARCH("Polluterwatch",F3735)),"Polluterwatch",IF(F3735="","","Other")))))))</f>
        <v/>
      </c>
      <c r="H3735">
        <f>LEN(B3735)</f>
        <v>6</v>
      </c>
    </row>
    <row r="3736" spans="1:9" ht="15.75" customHeight="1" x14ac:dyDescent="0.2">
      <c r="A3736" s="11" t="s">
        <v>4578</v>
      </c>
      <c r="B3736" s="11" t="s">
        <v>4578</v>
      </c>
      <c r="C3736" t="s">
        <v>25</v>
      </c>
      <c r="D3736" t="s">
        <v>17</v>
      </c>
      <c r="G3736" s="3" t="str">
        <f>IF(ISNUMBER(SEARCH("Sourcewatch",F3736)),"Sourcewatch",IF(ISNUMBER(SEARCH("desmog",F3736)),"Desmog",IF(ISNUMBER(SEARCH("Exxon",F3736)),"Exxonsecrets",IF(ISNUMBER(SEARCH("wikipedia",F3736)),"Wikipedia",IF(ISNUMBER(SEARCH("greenpeace",F3736)),"Greenpeace",IF(ISNUMBER(SEARCH("Polluterwatch",F3736)),"Polluterwatch",IF(F3736="","","Other")))))))</f>
        <v/>
      </c>
      <c r="H3736">
        <f>LEN(B3736)</f>
        <v>4</v>
      </c>
      <c r="I3736" s="17" t="s">
        <v>25</v>
      </c>
    </row>
    <row r="3737" spans="1:9" ht="15.75" customHeight="1" x14ac:dyDescent="0.2">
      <c r="A3737" s="3" t="s">
        <v>3667</v>
      </c>
      <c r="B3737" s="3" t="s">
        <v>3667</v>
      </c>
      <c r="C3737" s="3" t="s">
        <v>25</v>
      </c>
      <c r="D3737" s="3" t="s">
        <v>17</v>
      </c>
      <c r="F3737" s="3" t="s">
        <v>17</v>
      </c>
      <c r="G3737" s="3" t="str">
        <f>IF(ISNUMBER(SEARCH("Sourcewatch",F3737)),"Sourcewatch",IF(ISNUMBER(SEARCH("desmog",F3737)),"Desmog",IF(ISNUMBER(SEARCH("Exxon",F3737)),"Exxonsecrets",IF(ISNUMBER(SEARCH("wikipedia",F3737)),"Wikipedia",IF(ISNUMBER(SEARCH("greenpeace",F3737)),"Greenpeace",IF(ISNUMBER(SEARCH("Polluterwatch",F3737)),"Polluterwatch",IF(F3737="","","Other")))))))</f>
        <v/>
      </c>
      <c r="H3737">
        <f>LEN(B3737)</f>
        <v>7</v>
      </c>
    </row>
    <row r="3738" spans="1:9" ht="15.75" customHeight="1" x14ac:dyDescent="0.2">
      <c r="A3738" s="3" t="s">
        <v>3668</v>
      </c>
      <c r="B3738" s="3" t="s">
        <v>3668</v>
      </c>
      <c r="C3738" s="3" t="s">
        <v>17</v>
      </c>
      <c r="D3738" s="3" t="s">
        <v>25</v>
      </c>
      <c r="G3738" s="3" t="str">
        <f>IF(ISNUMBER(SEARCH("Sourcewatch",F3738)),"Sourcewatch",IF(ISNUMBER(SEARCH("desmog",F3738)),"Desmog",IF(ISNUMBER(SEARCH("Exxon",F3738)),"Exxonsecrets",IF(ISNUMBER(SEARCH("wikipedia",F3738)),"Wikipedia",IF(ISNUMBER(SEARCH("greenpeace",F3738)),"Greenpeace",IF(ISNUMBER(SEARCH("Polluterwatch",F3738)),"Polluterwatch",IF(F3738="","","Other")))))))</f>
        <v/>
      </c>
      <c r="H3738">
        <f>LEN(B3738)</f>
        <v>45</v>
      </c>
    </row>
    <row r="3739" spans="1:9" ht="15.75" customHeight="1" x14ac:dyDescent="0.2">
      <c r="A3739" s="3" t="s">
        <v>3669</v>
      </c>
      <c r="B3739" s="3" t="s">
        <v>3669</v>
      </c>
      <c r="C3739" s="3" t="s">
        <v>25</v>
      </c>
      <c r="D3739" s="3" t="s">
        <v>17</v>
      </c>
      <c r="F3739" s="3" t="s">
        <v>17</v>
      </c>
      <c r="G3739" s="3" t="str">
        <f>IF(ISNUMBER(SEARCH("Sourcewatch",F3739)),"Sourcewatch",IF(ISNUMBER(SEARCH("desmog",F3739)),"Desmog",IF(ISNUMBER(SEARCH("Exxon",F3739)),"Exxonsecrets",IF(ISNUMBER(SEARCH("wikipedia",F3739)),"Wikipedia",IF(ISNUMBER(SEARCH("greenpeace",F3739)),"Greenpeace",IF(ISNUMBER(SEARCH("Polluterwatch",F3739)),"Polluterwatch",IF(F3739="","","Other")))))))</f>
        <v/>
      </c>
      <c r="H3739">
        <f>LEN(B3739)</f>
        <v>4</v>
      </c>
    </row>
    <row r="3740" spans="1:9" ht="15.75" customHeight="1" x14ac:dyDescent="0.2">
      <c r="A3740" s="3" t="s">
        <v>3670</v>
      </c>
      <c r="B3740" s="3" t="s">
        <v>3670</v>
      </c>
      <c r="C3740" s="3" t="s">
        <v>25</v>
      </c>
      <c r="D3740" s="3" t="s">
        <v>17</v>
      </c>
      <c r="F3740" s="3" t="s">
        <v>17</v>
      </c>
      <c r="G3740" s="3" t="str">
        <f>IF(ISNUMBER(SEARCH("Sourcewatch",F3740)),"Sourcewatch",IF(ISNUMBER(SEARCH("desmog",F3740)),"Desmog",IF(ISNUMBER(SEARCH("Exxon",F3740)),"Exxonsecrets",IF(ISNUMBER(SEARCH("wikipedia",F3740)),"Wikipedia",IF(ISNUMBER(SEARCH("greenpeace",F3740)),"Greenpeace",IF(ISNUMBER(SEARCH("Polluterwatch",F3740)),"Polluterwatch",IF(F3740="","","Other")))))))</f>
        <v/>
      </c>
      <c r="H3740">
        <f>LEN(B3740)</f>
        <v>8</v>
      </c>
    </row>
    <row r="3741" spans="1:9" ht="15.75" customHeight="1" x14ac:dyDescent="0.2">
      <c r="A3741" s="3" t="s">
        <v>3671</v>
      </c>
      <c r="B3741" s="3" t="s">
        <v>3671</v>
      </c>
      <c r="C3741" s="3" t="s">
        <v>17</v>
      </c>
      <c r="D3741" s="3" t="s">
        <v>25</v>
      </c>
      <c r="G3741" s="3" t="str">
        <f>IF(ISNUMBER(SEARCH("Sourcewatch",F3741)),"Sourcewatch",IF(ISNUMBER(SEARCH("desmog",F3741)),"Desmog",IF(ISNUMBER(SEARCH("Exxon",F3741)),"Exxonsecrets",IF(ISNUMBER(SEARCH("wikipedia",F3741)),"Wikipedia",IF(ISNUMBER(SEARCH("greenpeace",F3741)),"Greenpeace",IF(ISNUMBER(SEARCH("Polluterwatch",F3741)),"Polluterwatch",IF(F3741="","","Other")))))))</f>
        <v/>
      </c>
      <c r="H3741">
        <f>LEN(B3741)</f>
        <v>17</v>
      </c>
    </row>
    <row r="3742" spans="1:9" ht="15.75" customHeight="1" x14ac:dyDescent="0.2">
      <c r="A3742" s="3" t="s">
        <v>3672</v>
      </c>
      <c r="B3742" s="3" t="s">
        <v>3671</v>
      </c>
      <c r="C3742" s="3" t="s">
        <v>17</v>
      </c>
      <c r="D3742" s="3" t="s">
        <v>25</v>
      </c>
      <c r="G3742" s="3" t="str">
        <f>IF(ISNUMBER(SEARCH("Sourcewatch",F3742)),"Sourcewatch",IF(ISNUMBER(SEARCH("desmog",F3742)),"Desmog",IF(ISNUMBER(SEARCH("Exxon",F3742)),"Exxonsecrets",IF(ISNUMBER(SEARCH("wikipedia",F3742)),"Wikipedia",IF(ISNUMBER(SEARCH("greenpeace",F3742)),"Greenpeace",IF(ISNUMBER(SEARCH("Polluterwatch",F3742)),"Polluterwatch",IF(F3742="","","Other")))))))</f>
        <v/>
      </c>
      <c r="H3742">
        <f>LEN(B3742)</f>
        <v>17</v>
      </c>
    </row>
    <row r="3743" spans="1:9" ht="15.75" customHeight="1" x14ac:dyDescent="0.2">
      <c r="A3743" s="3" t="s">
        <v>3673</v>
      </c>
      <c r="B3743" s="3" t="s">
        <v>3673</v>
      </c>
      <c r="C3743" s="3" t="s">
        <v>25</v>
      </c>
      <c r="D3743" s="3" t="s">
        <v>17</v>
      </c>
      <c r="F3743" s="3" t="s">
        <v>17</v>
      </c>
      <c r="G3743" s="3" t="str">
        <f>IF(ISNUMBER(SEARCH("Sourcewatch",F3743)),"Sourcewatch",IF(ISNUMBER(SEARCH("desmog",F3743)),"Desmog",IF(ISNUMBER(SEARCH("Exxon",F3743)),"Exxonsecrets",IF(ISNUMBER(SEARCH("wikipedia",F3743)),"Wikipedia",IF(ISNUMBER(SEARCH("greenpeace",F3743)),"Greenpeace",IF(ISNUMBER(SEARCH("Polluterwatch",F3743)),"Polluterwatch",IF(F3743="","","Other")))))))</f>
        <v/>
      </c>
      <c r="H3743">
        <f>LEN(B3743)</f>
        <v>10</v>
      </c>
    </row>
    <row r="3744" spans="1:9" ht="15.75" customHeight="1" x14ac:dyDescent="0.2">
      <c r="A3744" s="3" t="s">
        <v>3674</v>
      </c>
      <c r="B3744" s="3" t="s">
        <v>3674</v>
      </c>
      <c r="C3744" s="3" t="s">
        <v>17</v>
      </c>
      <c r="D3744" s="3" t="s">
        <v>25</v>
      </c>
      <c r="G3744" s="3" t="str">
        <f>IF(ISNUMBER(SEARCH("Sourcewatch",F3744)),"Sourcewatch",IF(ISNUMBER(SEARCH("desmog",F3744)),"Desmog",IF(ISNUMBER(SEARCH("Exxon",F3744)),"Exxonsecrets",IF(ISNUMBER(SEARCH("wikipedia",F3744)),"Wikipedia",IF(ISNUMBER(SEARCH("greenpeace",F3744)),"Greenpeace",IF(ISNUMBER(SEARCH("Polluterwatch",F3744)),"Polluterwatch",IF(F3744="","","Other")))))))</f>
        <v/>
      </c>
      <c r="H3744">
        <f>LEN(B3744)</f>
        <v>23</v>
      </c>
    </row>
    <row r="3745" spans="1:8" ht="15.75" customHeight="1" x14ac:dyDescent="0.2">
      <c r="A3745" s="3" t="s">
        <v>3675</v>
      </c>
      <c r="B3745" s="3" t="s">
        <v>3675</v>
      </c>
      <c r="C3745" s="3" t="s">
        <v>25</v>
      </c>
      <c r="D3745" s="3" t="s">
        <v>17</v>
      </c>
      <c r="F3745" s="3" t="s">
        <v>17</v>
      </c>
      <c r="G3745" s="3" t="str">
        <f>IF(ISNUMBER(SEARCH("Sourcewatch",F3745)),"Sourcewatch",IF(ISNUMBER(SEARCH("desmog",F3745)),"Desmog",IF(ISNUMBER(SEARCH("Exxon",F3745)),"Exxonsecrets",IF(ISNUMBER(SEARCH("wikipedia",F3745)),"Wikipedia",IF(ISNUMBER(SEARCH("greenpeace",F3745)),"Greenpeace",IF(ISNUMBER(SEARCH("Polluterwatch",F3745)),"Polluterwatch",IF(F3745="","","Other")))))))</f>
        <v/>
      </c>
      <c r="H3745">
        <f>LEN(B3745)</f>
        <v>12</v>
      </c>
    </row>
    <row r="3746" spans="1:8" ht="15.75" customHeight="1" x14ac:dyDescent="0.2">
      <c r="A3746" s="3" t="s">
        <v>3676</v>
      </c>
      <c r="B3746" s="3" t="s">
        <v>3676</v>
      </c>
      <c r="C3746" s="3" t="s">
        <v>25</v>
      </c>
      <c r="D3746" s="3" t="s">
        <v>17</v>
      </c>
      <c r="F3746" s="3" t="s">
        <v>17</v>
      </c>
      <c r="G3746" s="3" t="str">
        <f>IF(ISNUMBER(SEARCH("Sourcewatch",F3746)),"Sourcewatch",IF(ISNUMBER(SEARCH("desmog",F3746)),"Desmog",IF(ISNUMBER(SEARCH("Exxon",F3746)),"Exxonsecrets",IF(ISNUMBER(SEARCH("wikipedia",F3746)),"Wikipedia",IF(ISNUMBER(SEARCH("greenpeace",F3746)),"Greenpeace",IF(ISNUMBER(SEARCH("Polluterwatch",F3746)),"Polluterwatch",IF(F3746="","","Other")))))))</f>
        <v/>
      </c>
      <c r="H3746">
        <f>LEN(B3746)</f>
        <v>12</v>
      </c>
    </row>
    <row r="3747" spans="1:8" ht="15.75" customHeight="1" x14ac:dyDescent="0.2">
      <c r="A3747" s="3" t="s">
        <v>3677</v>
      </c>
      <c r="B3747" s="3" t="s">
        <v>3677</v>
      </c>
      <c r="C3747" s="3" t="s">
        <v>25</v>
      </c>
      <c r="D3747" s="3" t="s">
        <v>17</v>
      </c>
      <c r="F3747" s="3" t="s">
        <v>17</v>
      </c>
      <c r="G3747" s="3" t="str">
        <f>IF(ISNUMBER(SEARCH("Sourcewatch",F3747)),"Sourcewatch",IF(ISNUMBER(SEARCH("desmog",F3747)),"Desmog",IF(ISNUMBER(SEARCH("Exxon",F3747)),"Exxonsecrets",IF(ISNUMBER(SEARCH("wikipedia",F3747)),"Wikipedia",IF(ISNUMBER(SEARCH("greenpeace",F3747)),"Greenpeace",IF(ISNUMBER(SEARCH("Polluterwatch",F3747)),"Polluterwatch",IF(F3747="","","Other")))))))</f>
        <v/>
      </c>
      <c r="H3747">
        <f>LEN(B3747)</f>
        <v>15</v>
      </c>
    </row>
    <row r="3748" spans="1:8" ht="15.75" customHeight="1" x14ac:dyDescent="0.2">
      <c r="A3748" s="3" t="s">
        <v>3678</v>
      </c>
      <c r="B3748" s="3" t="s">
        <v>3678</v>
      </c>
      <c r="C3748" s="3" t="s">
        <v>25</v>
      </c>
      <c r="D3748" s="3" t="s">
        <v>17</v>
      </c>
      <c r="F3748" s="3" t="s">
        <v>17</v>
      </c>
      <c r="G3748" s="3" t="str">
        <f>IF(ISNUMBER(SEARCH("Sourcewatch",F3748)),"Sourcewatch",IF(ISNUMBER(SEARCH("desmog",F3748)),"Desmog",IF(ISNUMBER(SEARCH("Exxon",F3748)),"Exxonsecrets",IF(ISNUMBER(SEARCH("wikipedia",F3748)),"Wikipedia",IF(ISNUMBER(SEARCH("greenpeace",F3748)),"Greenpeace",IF(ISNUMBER(SEARCH("Polluterwatch",F3748)),"Polluterwatch",IF(F3748="","","Other")))))))</f>
        <v/>
      </c>
      <c r="H3748">
        <f>LEN(B3748)</f>
        <v>16</v>
      </c>
    </row>
    <row r="3749" spans="1:8" ht="15.75" customHeight="1" x14ac:dyDescent="0.2">
      <c r="A3749" s="3" t="s">
        <v>3679</v>
      </c>
      <c r="B3749" s="3" t="s">
        <v>3679</v>
      </c>
      <c r="C3749" s="3" t="s">
        <v>25</v>
      </c>
      <c r="D3749" s="3" t="s">
        <v>17</v>
      </c>
      <c r="F3749" s="3" t="s">
        <v>17</v>
      </c>
      <c r="G3749" s="3" t="str">
        <f>IF(ISNUMBER(SEARCH("Sourcewatch",F3749)),"Sourcewatch",IF(ISNUMBER(SEARCH("desmog",F3749)),"Desmog",IF(ISNUMBER(SEARCH("Exxon",F3749)),"Exxonsecrets",IF(ISNUMBER(SEARCH("wikipedia",F3749)),"Wikipedia",IF(ISNUMBER(SEARCH("greenpeace",F3749)),"Greenpeace",IF(ISNUMBER(SEARCH("Polluterwatch",F3749)),"Polluterwatch",IF(F3749="","","Other")))))))</f>
        <v/>
      </c>
      <c r="H3749">
        <f>LEN(B3749)</f>
        <v>15</v>
      </c>
    </row>
    <row r="3750" spans="1:8" ht="15.75" customHeight="1" x14ac:dyDescent="0.2">
      <c r="A3750" s="3" t="s">
        <v>3680</v>
      </c>
      <c r="B3750" s="3" t="s">
        <v>3680</v>
      </c>
      <c r="C3750" s="3" t="s">
        <v>25</v>
      </c>
      <c r="D3750" s="3" t="s">
        <v>17</v>
      </c>
      <c r="F3750" s="3" t="s">
        <v>17</v>
      </c>
      <c r="G3750" s="3" t="str">
        <f>IF(ISNUMBER(SEARCH("Sourcewatch",F3750)),"Sourcewatch",IF(ISNUMBER(SEARCH("desmog",F3750)),"Desmog",IF(ISNUMBER(SEARCH("Exxon",F3750)),"Exxonsecrets",IF(ISNUMBER(SEARCH("wikipedia",F3750)),"Wikipedia",IF(ISNUMBER(SEARCH("greenpeace",F3750)),"Greenpeace",IF(ISNUMBER(SEARCH("Polluterwatch",F3750)),"Polluterwatch",IF(F3750="","","Other")))))))</f>
        <v/>
      </c>
      <c r="H3750">
        <f>LEN(B3750)</f>
        <v>6</v>
      </c>
    </row>
    <row r="3751" spans="1:8" ht="15.75" customHeight="1" x14ac:dyDescent="0.2">
      <c r="A3751" s="3" t="s">
        <v>3681</v>
      </c>
      <c r="B3751" s="3" t="s">
        <v>3681</v>
      </c>
      <c r="C3751" s="3" t="s">
        <v>25</v>
      </c>
      <c r="D3751" s="3" t="s">
        <v>17</v>
      </c>
      <c r="F3751" s="3" t="s">
        <v>17</v>
      </c>
      <c r="G3751" s="3" t="str">
        <f>IF(ISNUMBER(SEARCH("Sourcewatch",F3751)),"Sourcewatch",IF(ISNUMBER(SEARCH("desmog",F3751)),"Desmog",IF(ISNUMBER(SEARCH("Exxon",F3751)),"Exxonsecrets",IF(ISNUMBER(SEARCH("wikipedia",F3751)),"Wikipedia",IF(ISNUMBER(SEARCH("greenpeace",F3751)),"Greenpeace",IF(ISNUMBER(SEARCH("Polluterwatch",F3751)),"Polluterwatch",IF(F3751="","","Other")))))))</f>
        <v/>
      </c>
      <c r="H3751">
        <f>LEN(B3751)</f>
        <v>7</v>
      </c>
    </row>
    <row r="3752" spans="1:8" ht="15.75" customHeight="1" x14ac:dyDescent="0.2">
      <c r="A3752" s="3" t="s">
        <v>3682</v>
      </c>
      <c r="B3752" s="3" t="s">
        <v>3682</v>
      </c>
      <c r="C3752" s="3" t="s">
        <v>17</v>
      </c>
      <c r="D3752" s="3" t="s">
        <v>25</v>
      </c>
      <c r="G3752" s="3" t="str">
        <f>IF(ISNUMBER(SEARCH("Sourcewatch",F3752)),"Sourcewatch",IF(ISNUMBER(SEARCH("desmog",F3752)),"Desmog",IF(ISNUMBER(SEARCH("Exxon",F3752)),"Exxonsecrets",IF(ISNUMBER(SEARCH("wikipedia",F3752)),"Wikipedia",IF(ISNUMBER(SEARCH("greenpeace",F3752)),"Greenpeace",IF(ISNUMBER(SEARCH("Polluterwatch",F3752)),"Polluterwatch",IF(F3752="","","Other")))))))</f>
        <v/>
      </c>
      <c r="H3752">
        <f>LEN(B3752)</f>
        <v>15</v>
      </c>
    </row>
    <row r="3753" spans="1:8" ht="15.75" customHeight="1" x14ac:dyDescent="0.2">
      <c r="A3753" s="3" t="s">
        <v>3683</v>
      </c>
      <c r="B3753" s="3" t="s">
        <v>3683</v>
      </c>
      <c r="C3753" s="3" t="s">
        <v>17</v>
      </c>
      <c r="D3753" s="3" t="s">
        <v>25</v>
      </c>
      <c r="G3753" s="3" t="str">
        <f>IF(ISNUMBER(SEARCH("Sourcewatch",F3753)),"Sourcewatch",IF(ISNUMBER(SEARCH("desmog",F3753)),"Desmog",IF(ISNUMBER(SEARCH("Exxon",F3753)),"Exxonsecrets",IF(ISNUMBER(SEARCH("wikipedia",F3753)),"Wikipedia",IF(ISNUMBER(SEARCH("greenpeace",F3753)),"Greenpeace",IF(ISNUMBER(SEARCH("Polluterwatch",F3753)),"Polluterwatch",IF(F3753="","","Other")))))))</f>
        <v/>
      </c>
      <c r="H3753">
        <f>LEN(B3753)</f>
        <v>18</v>
      </c>
    </row>
    <row r="3754" spans="1:8" ht="15.75" customHeight="1" x14ac:dyDescent="0.2">
      <c r="A3754" s="3" t="s">
        <v>3684</v>
      </c>
      <c r="B3754" s="3" t="s">
        <v>3684</v>
      </c>
      <c r="C3754" s="3" t="s">
        <v>25</v>
      </c>
      <c r="D3754" s="3" t="s">
        <v>17</v>
      </c>
      <c r="F3754" s="3" t="s">
        <v>17</v>
      </c>
      <c r="G3754" s="3" t="str">
        <f>IF(ISNUMBER(SEARCH("Sourcewatch",F3754)),"Sourcewatch",IF(ISNUMBER(SEARCH("desmog",F3754)),"Desmog",IF(ISNUMBER(SEARCH("Exxon",F3754)),"Exxonsecrets",IF(ISNUMBER(SEARCH("wikipedia",F3754)),"Wikipedia",IF(ISNUMBER(SEARCH("greenpeace",F3754)),"Greenpeace",IF(ISNUMBER(SEARCH("Polluterwatch",F3754)),"Polluterwatch",IF(F3754="","","Other")))))))</f>
        <v/>
      </c>
      <c r="H3754">
        <f>LEN(B3754)</f>
        <v>16</v>
      </c>
    </row>
    <row r="3755" spans="1:8" ht="15.75" customHeight="1" x14ac:dyDescent="0.2">
      <c r="A3755" s="3" t="s">
        <v>3685</v>
      </c>
      <c r="B3755" s="3" t="s">
        <v>3685</v>
      </c>
      <c r="C3755" s="3" t="s">
        <v>25</v>
      </c>
      <c r="D3755" s="3" t="s">
        <v>17</v>
      </c>
      <c r="F3755" s="3" t="s">
        <v>17</v>
      </c>
      <c r="G3755" s="3" t="str">
        <f>IF(ISNUMBER(SEARCH("Sourcewatch",F3755)),"Sourcewatch",IF(ISNUMBER(SEARCH("desmog",F3755)),"Desmog",IF(ISNUMBER(SEARCH("Exxon",F3755)),"Exxonsecrets",IF(ISNUMBER(SEARCH("wikipedia",F3755)),"Wikipedia",IF(ISNUMBER(SEARCH("greenpeace",F3755)),"Greenpeace",IF(ISNUMBER(SEARCH("Polluterwatch",F3755)),"Polluterwatch",IF(F3755="","","Other")))))))</f>
        <v/>
      </c>
      <c r="H3755">
        <f>LEN(B3755)</f>
        <v>9</v>
      </c>
    </row>
    <row r="3756" spans="1:8" ht="15.75" customHeight="1" x14ac:dyDescent="0.2">
      <c r="A3756" s="3" t="s">
        <v>3686</v>
      </c>
      <c r="B3756" s="3" t="s">
        <v>3686</v>
      </c>
      <c r="C3756" s="3" t="s">
        <v>25</v>
      </c>
      <c r="D3756" s="3" t="s">
        <v>17</v>
      </c>
      <c r="F3756" s="3" t="s">
        <v>17</v>
      </c>
      <c r="G3756" s="3" t="str">
        <f>IF(ISNUMBER(SEARCH("Sourcewatch",F3756)),"Sourcewatch",IF(ISNUMBER(SEARCH("desmog",F3756)),"Desmog",IF(ISNUMBER(SEARCH("Exxon",F3756)),"Exxonsecrets",IF(ISNUMBER(SEARCH("wikipedia",F3756)),"Wikipedia",IF(ISNUMBER(SEARCH("greenpeace",F3756)),"Greenpeace",IF(ISNUMBER(SEARCH("Polluterwatch",F3756)),"Polluterwatch",IF(F3756="","","Other")))))))</f>
        <v/>
      </c>
      <c r="H3756">
        <f>LEN(B3756)</f>
        <v>15</v>
      </c>
    </row>
    <row r="3757" spans="1:8" ht="15.75" customHeight="1" x14ac:dyDescent="0.2">
      <c r="A3757" s="3" t="s">
        <v>3687</v>
      </c>
      <c r="B3757" s="3" t="s">
        <v>3687</v>
      </c>
      <c r="C3757" s="3" t="s">
        <v>17</v>
      </c>
      <c r="D3757" s="3" t="s">
        <v>25</v>
      </c>
      <c r="G3757" s="3" t="str">
        <f>IF(ISNUMBER(SEARCH("Sourcewatch",F3757)),"Sourcewatch",IF(ISNUMBER(SEARCH("desmog",F3757)),"Desmog",IF(ISNUMBER(SEARCH("Exxon",F3757)),"Exxonsecrets",IF(ISNUMBER(SEARCH("wikipedia",F3757)),"Wikipedia",IF(ISNUMBER(SEARCH("greenpeace",F3757)),"Greenpeace",IF(ISNUMBER(SEARCH("Polluterwatch",F3757)),"Polluterwatch",IF(F3757="","","Other")))))))</f>
        <v/>
      </c>
      <c r="H3757">
        <f>LEN(B3757)</f>
        <v>26</v>
      </c>
    </row>
    <row r="3758" spans="1:8" ht="15.75" customHeight="1" x14ac:dyDescent="0.2">
      <c r="A3758" s="3" t="s">
        <v>3688</v>
      </c>
      <c r="B3758" s="3" t="s">
        <v>3688</v>
      </c>
      <c r="C3758" s="3" t="s">
        <v>25</v>
      </c>
      <c r="D3758" s="3" t="s">
        <v>17</v>
      </c>
      <c r="F3758" s="3" t="s">
        <v>17</v>
      </c>
      <c r="G3758" s="3" t="str">
        <f>IF(ISNUMBER(SEARCH("Sourcewatch",F3758)),"Sourcewatch",IF(ISNUMBER(SEARCH("desmog",F3758)),"Desmog",IF(ISNUMBER(SEARCH("Exxon",F3758)),"Exxonsecrets",IF(ISNUMBER(SEARCH("wikipedia",F3758)),"Wikipedia",IF(ISNUMBER(SEARCH("greenpeace",F3758)),"Greenpeace",IF(ISNUMBER(SEARCH("Polluterwatch",F3758)),"Polluterwatch",IF(F3758="","","Other")))))))</f>
        <v/>
      </c>
      <c r="H3758">
        <f>LEN(B3758)</f>
        <v>6</v>
      </c>
    </row>
    <row r="3759" spans="1:8" ht="15.75" customHeight="1" x14ac:dyDescent="0.2">
      <c r="A3759" s="3" t="s">
        <v>3689</v>
      </c>
      <c r="B3759" s="3" t="s">
        <v>3689</v>
      </c>
      <c r="C3759" s="3" t="s">
        <v>17</v>
      </c>
      <c r="D3759" s="3" t="s">
        <v>25</v>
      </c>
      <c r="G3759" s="3" t="str">
        <f>IF(ISNUMBER(SEARCH("Sourcewatch",F3759)),"Sourcewatch",IF(ISNUMBER(SEARCH("desmog",F3759)),"Desmog",IF(ISNUMBER(SEARCH("Exxon",F3759)),"Exxonsecrets",IF(ISNUMBER(SEARCH("wikipedia",F3759)),"Wikipedia",IF(ISNUMBER(SEARCH("greenpeace",F3759)),"Greenpeace",IF(ISNUMBER(SEARCH("Polluterwatch",F3759)),"Polluterwatch",IF(F3759="","","Other")))))))</f>
        <v/>
      </c>
      <c r="H3759">
        <f>LEN(B3759)</f>
        <v>23</v>
      </c>
    </row>
    <row r="3760" spans="1:8" ht="15.75" customHeight="1" x14ac:dyDescent="0.2">
      <c r="A3760" s="3" t="s">
        <v>3696</v>
      </c>
      <c r="B3760" s="3" t="s">
        <v>3696</v>
      </c>
      <c r="C3760" s="3" t="s">
        <v>25</v>
      </c>
      <c r="D3760" s="3" t="s">
        <v>17</v>
      </c>
      <c r="F3760" s="3" t="s">
        <v>17</v>
      </c>
      <c r="G3760" s="3" t="str">
        <f>IF(ISNUMBER(SEARCH("Sourcewatch",F3760)),"Sourcewatch",IF(ISNUMBER(SEARCH("desmog",F3760)),"Desmog",IF(ISNUMBER(SEARCH("Exxon",F3760)),"Exxonsecrets",IF(ISNUMBER(SEARCH("wikipedia",F3760)),"Wikipedia",IF(ISNUMBER(SEARCH("greenpeace",F3760)),"Greenpeace",IF(ISNUMBER(SEARCH("Polluterwatch",F3760)),"Polluterwatch",IF(F3760="","","Other")))))))</f>
        <v/>
      </c>
      <c r="H3760">
        <f>LEN(B3760)</f>
        <v>8</v>
      </c>
    </row>
    <row r="3761" spans="1:9" ht="15.75" customHeight="1" x14ac:dyDescent="0.2">
      <c r="A3761" s="11" t="s">
        <v>4483</v>
      </c>
      <c r="B3761" s="11" t="s">
        <v>4483</v>
      </c>
      <c r="C3761" t="s">
        <v>25</v>
      </c>
      <c r="D3761" t="s">
        <v>17</v>
      </c>
      <c r="G3761" s="3" t="str">
        <f>IF(ISNUMBER(SEARCH("Sourcewatch",F3761)),"Sourcewatch",IF(ISNUMBER(SEARCH("desmog",F3761)),"Desmog",IF(ISNUMBER(SEARCH("Exxon",F3761)),"Exxonsecrets",IF(ISNUMBER(SEARCH("wikipedia",F3761)),"Wikipedia",IF(ISNUMBER(SEARCH("greenpeace",F3761)),"Greenpeace",IF(ISNUMBER(SEARCH("Polluterwatch",F3761)),"Polluterwatch",IF(F3761="","","Other")))))))</f>
        <v/>
      </c>
      <c r="H3761">
        <f>LEN(B3761)</f>
        <v>6</v>
      </c>
      <c r="I3761" s="17" t="s">
        <v>25</v>
      </c>
    </row>
    <row r="3762" spans="1:9" ht="15.75" customHeight="1" x14ac:dyDescent="0.2">
      <c r="A3762" s="3" t="s">
        <v>3693</v>
      </c>
      <c r="B3762" s="3" t="s">
        <v>3694</v>
      </c>
      <c r="C3762" s="3" t="s">
        <v>17</v>
      </c>
      <c r="D3762" s="3" t="s">
        <v>25</v>
      </c>
      <c r="G3762" s="3" t="str">
        <f>IF(ISNUMBER(SEARCH("Sourcewatch",F3762)),"Sourcewatch",IF(ISNUMBER(SEARCH("desmog",F3762)),"Desmog",IF(ISNUMBER(SEARCH("Exxon",F3762)),"Exxonsecrets",IF(ISNUMBER(SEARCH("wikipedia",F3762)),"Wikipedia",IF(ISNUMBER(SEARCH("greenpeace",F3762)),"Greenpeace",IF(ISNUMBER(SEARCH("Polluterwatch",F3762)),"Polluterwatch",IF(F3762="","","Other")))))))</f>
        <v/>
      </c>
      <c r="H3762">
        <f>LEN(B3762)</f>
        <v>13</v>
      </c>
    </row>
    <row r="3763" spans="1:9" ht="15.75" customHeight="1" x14ac:dyDescent="0.2">
      <c r="A3763" s="3" t="s">
        <v>3697</v>
      </c>
      <c r="B3763" s="3" t="s">
        <v>3697</v>
      </c>
      <c r="C3763" s="3" t="s">
        <v>17</v>
      </c>
      <c r="D3763" s="3" t="s">
        <v>25</v>
      </c>
      <c r="G3763" s="3" t="str">
        <f>IF(ISNUMBER(SEARCH("Sourcewatch",F3763)),"Sourcewatch",IF(ISNUMBER(SEARCH("desmog",F3763)),"Desmog",IF(ISNUMBER(SEARCH("Exxon",F3763)),"Exxonsecrets",IF(ISNUMBER(SEARCH("wikipedia",F3763)),"Wikipedia",IF(ISNUMBER(SEARCH("greenpeace",F3763)),"Greenpeace",IF(ISNUMBER(SEARCH("Polluterwatch",F3763)),"Polluterwatch",IF(F3763="","","Other")))))))</f>
        <v/>
      </c>
      <c r="H3763">
        <f>LEN(B3763)</f>
        <v>17</v>
      </c>
    </row>
    <row r="3764" spans="1:9" ht="15.75" customHeight="1" x14ac:dyDescent="0.2">
      <c r="A3764" s="3" t="s">
        <v>3698</v>
      </c>
      <c r="B3764" s="3" t="s">
        <v>3698</v>
      </c>
      <c r="C3764" s="3" t="s">
        <v>25</v>
      </c>
      <c r="D3764" s="3" t="s">
        <v>17</v>
      </c>
      <c r="F3764" s="3" t="s">
        <v>17</v>
      </c>
      <c r="G3764" s="3" t="str">
        <f>IF(ISNUMBER(SEARCH("Sourcewatch",F3764)),"Sourcewatch",IF(ISNUMBER(SEARCH("desmog",F3764)),"Desmog",IF(ISNUMBER(SEARCH("Exxon",F3764)),"Exxonsecrets",IF(ISNUMBER(SEARCH("wikipedia",F3764)),"Wikipedia",IF(ISNUMBER(SEARCH("greenpeace",F3764)),"Greenpeace",IF(ISNUMBER(SEARCH("Polluterwatch",F3764)),"Polluterwatch",IF(F3764="","","Other")))))))</f>
        <v/>
      </c>
      <c r="H3764">
        <f>LEN(B3764)</f>
        <v>14</v>
      </c>
    </row>
    <row r="3765" spans="1:9" ht="15.75" customHeight="1" x14ac:dyDescent="0.2">
      <c r="A3765" s="3" t="s">
        <v>3699</v>
      </c>
      <c r="B3765" s="3" t="s">
        <v>3699</v>
      </c>
      <c r="C3765" s="3" t="s">
        <v>25</v>
      </c>
      <c r="D3765" s="3" t="s">
        <v>17</v>
      </c>
      <c r="F3765" s="3" t="s">
        <v>17</v>
      </c>
      <c r="G3765" s="3" t="str">
        <f>IF(ISNUMBER(SEARCH("Sourcewatch",F3765)),"Sourcewatch",IF(ISNUMBER(SEARCH("desmog",F3765)),"Desmog",IF(ISNUMBER(SEARCH("Exxon",F3765)),"Exxonsecrets",IF(ISNUMBER(SEARCH("wikipedia",F3765)),"Wikipedia",IF(ISNUMBER(SEARCH("greenpeace",F3765)),"Greenpeace",IF(ISNUMBER(SEARCH("Polluterwatch",F3765)),"Polluterwatch",IF(F3765="","","Other")))))))</f>
        <v/>
      </c>
      <c r="H3765">
        <f>LEN(B3765)</f>
        <v>9</v>
      </c>
    </row>
    <row r="3766" spans="1:9" ht="15.75" customHeight="1" x14ac:dyDescent="0.2">
      <c r="A3766" s="3" t="s">
        <v>3700</v>
      </c>
      <c r="B3766" s="3" t="s">
        <v>3700</v>
      </c>
      <c r="C3766" s="3" t="s">
        <v>17</v>
      </c>
      <c r="D3766" s="3" t="s">
        <v>25</v>
      </c>
      <c r="G3766" s="3" t="str">
        <f>IF(ISNUMBER(SEARCH("Sourcewatch",F3766)),"Sourcewatch",IF(ISNUMBER(SEARCH("desmog",F3766)),"Desmog",IF(ISNUMBER(SEARCH("Exxon",F3766)),"Exxonsecrets",IF(ISNUMBER(SEARCH("wikipedia",F3766)),"Wikipedia",IF(ISNUMBER(SEARCH("greenpeace",F3766)),"Greenpeace",IF(ISNUMBER(SEARCH("Polluterwatch",F3766)),"Polluterwatch",IF(F3766="","","Other")))))))</f>
        <v/>
      </c>
      <c r="H3766">
        <f>LEN(B3766)</f>
        <v>19</v>
      </c>
    </row>
    <row r="3767" spans="1:9" ht="15.75" customHeight="1" x14ac:dyDescent="0.2">
      <c r="A3767" s="3" t="s">
        <v>3701</v>
      </c>
      <c r="B3767" s="3" t="s">
        <v>3701</v>
      </c>
      <c r="C3767" s="3" t="s">
        <v>25</v>
      </c>
      <c r="D3767" s="3" t="s">
        <v>17</v>
      </c>
      <c r="F3767" s="3" t="s">
        <v>17</v>
      </c>
      <c r="G3767" s="3" t="str">
        <f>IF(ISNUMBER(SEARCH("Sourcewatch",F3767)),"Sourcewatch",IF(ISNUMBER(SEARCH("desmog",F3767)),"Desmog",IF(ISNUMBER(SEARCH("Exxon",F3767)),"Exxonsecrets",IF(ISNUMBER(SEARCH("wikipedia",F3767)),"Wikipedia",IF(ISNUMBER(SEARCH("greenpeace",F3767)),"Greenpeace",IF(ISNUMBER(SEARCH("Polluterwatch",F3767)),"Polluterwatch",IF(F3767="","","Other")))))))</f>
        <v/>
      </c>
      <c r="H3767">
        <f>LEN(B3767)</f>
        <v>14</v>
      </c>
    </row>
    <row r="3768" spans="1:9" ht="15.75" customHeight="1" x14ac:dyDescent="0.2">
      <c r="A3768" s="3" t="s">
        <v>3702</v>
      </c>
      <c r="B3768" s="3" t="s">
        <v>3702</v>
      </c>
      <c r="C3768" s="3" t="s">
        <v>25</v>
      </c>
      <c r="D3768" s="3" t="s">
        <v>17</v>
      </c>
      <c r="F3768" s="3" t="s">
        <v>17</v>
      </c>
      <c r="G3768" s="3" t="str">
        <f>IF(ISNUMBER(SEARCH("Sourcewatch",F3768)),"Sourcewatch",IF(ISNUMBER(SEARCH("desmog",F3768)),"Desmog",IF(ISNUMBER(SEARCH("Exxon",F3768)),"Exxonsecrets",IF(ISNUMBER(SEARCH("wikipedia",F3768)),"Wikipedia",IF(ISNUMBER(SEARCH("greenpeace",F3768)),"Greenpeace",IF(ISNUMBER(SEARCH("Polluterwatch",F3768)),"Polluterwatch",IF(F3768="","","Other")))))))</f>
        <v/>
      </c>
      <c r="H3768">
        <f>LEN(B3768)</f>
        <v>10</v>
      </c>
    </row>
    <row r="3769" spans="1:9" ht="15.75" customHeight="1" x14ac:dyDescent="0.2">
      <c r="A3769" s="3" t="s">
        <v>3703</v>
      </c>
      <c r="B3769" s="3" t="s">
        <v>3703</v>
      </c>
      <c r="C3769" s="6" t="s">
        <v>25</v>
      </c>
      <c r="D3769" s="3" t="s">
        <v>17</v>
      </c>
      <c r="F3769" s="3" t="s">
        <v>17</v>
      </c>
      <c r="G3769" s="3" t="str">
        <f>IF(ISNUMBER(SEARCH("Sourcewatch",F3769)),"Sourcewatch",IF(ISNUMBER(SEARCH("desmog",F3769)),"Desmog",IF(ISNUMBER(SEARCH("Exxon",F3769)),"Exxonsecrets",IF(ISNUMBER(SEARCH("wikipedia",F3769)),"Wikipedia",IF(ISNUMBER(SEARCH("greenpeace",F3769)),"Greenpeace",IF(ISNUMBER(SEARCH("Polluterwatch",F3769)),"Polluterwatch",IF(F3769="","","Other")))))))</f>
        <v/>
      </c>
      <c r="H3769">
        <f>LEN(B3769)</f>
        <v>5</v>
      </c>
    </row>
    <row r="3770" spans="1:9" ht="15.75" customHeight="1" x14ac:dyDescent="0.2">
      <c r="A3770" s="3" t="s">
        <v>3704</v>
      </c>
      <c r="B3770" s="3" t="s">
        <v>3704</v>
      </c>
      <c r="D3770" s="3" t="s">
        <v>17</v>
      </c>
      <c r="E3770" s="3" t="s">
        <v>27</v>
      </c>
      <c r="F3770" s="3" t="s">
        <v>17</v>
      </c>
      <c r="G3770" s="3" t="str">
        <f>IF(ISNUMBER(SEARCH("Sourcewatch",F3770)),"Sourcewatch",IF(ISNUMBER(SEARCH("desmog",F3770)),"Desmog",IF(ISNUMBER(SEARCH("Exxon",F3770)),"Exxonsecrets",IF(ISNUMBER(SEARCH("wikipedia",F3770)),"Wikipedia",IF(ISNUMBER(SEARCH("greenpeace",F3770)),"Greenpeace",IF(ISNUMBER(SEARCH("Polluterwatch",F3770)),"Polluterwatch",IF(F3770="","","Other")))))))</f>
        <v/>
      </c>
      <c r="H3770">
        <f>LEN(B3770)</f>
        <v>30</v>
      </c>
    </row>
    <row r="3771" spans="1:9" ht="15.75" customHeight="1" x14ac:dyDescent="0.2">
      <c r="A3771" s="3" t="s">
        <v>3711</v>
      </c>
      <c r="B3771" s="3" t="s">
        <v>3711</v>
      </c>
      <c r="C3771" s="3" t="s">
        <v>25</v>
      </c>
      <c r="D3771" s="3" t="s">
        <v>17</v>
      </c>
      <c r="F3771" s="3" t="s">
        <v>17</v>
      </c>
      <c r="G3771" s="3" t="str">
        <f>IF(ISNUMBER(SEARCH("Sourcewatch",F3771)),"Sourcewatch",IF(ISNUMBER(SEARCH("desmog",F3771)),"Desmog",IF(ISNUMBER(SEARCH("Exxon",F3771)),"Exxonsecrets",IF(ISNUMBER(SEARCH("wikipedia",F3771)),"Wikipedia",IF(ISNUMBER(SEARCH("greenpeace",F3771)),"Greenpeace",IF(ISNUMBER(SEARCH("Polluterwatch",F3771)),"Polluterwatch",IF(F3771="","","Other")))))))</f>
        <v/>
      </c>
      <c r="H3771">
        <f>LEN(B3771)</f>
        <v>7</v>
      </c>
    </row>
    <row r="3772" spans="1:9" ht="15.75" customHeight="1" x14ac:dyDescent="0.2">
      <c r="A3772" s="11" t="s">
        <v>4635</v>
      </c>
      <c r="B3772" s="11" t="s">
        <v>4635</v>
      </c>
      <c r="C3772" t="s">
        <v>17</v>
      </c>
      <c r="D3772" t="s">
        <v>17</v>
      </c>
      <c r="G3772" s="3" t="str">
        <f>IF(ISNUMBER(SEARCH("Sourcewatch",F3772)),"Sourcewatch",IF(ISNUMBER(SEARCH("desmog",F3772)),"Desmog",IF(ISNUMBER(SEARCH("Exxon",F3772)),"Exxonsecrets",IF(ISNUMBER(SEARCH("wikipedia",F3772)),"Wikipedia",IF(ISNUMBER(SEARCH("greenpeace",F3772)),"Greenpeace",IF(ISNUMBER(SEARCH("Polluterwatch",F3772)),"Polluterwatch",IF(F3772="","","Other")))))))</f>
        <v/>
      </c>
      <c r="H3772">
        <f>LEN(B3772)</f>
        <v>35</v>
      </c>
      <c r="I3772" s="17" t="s">
        <v>25</v>
      </c>
    </row>
    <row r="3773" spans="1:9" ht="15.75" customHeight="1" x14ac:dyDescent="0.2">
      <c r="A3773" s="3" t="s">
        <v>3712</v>
      </c>
      <c r="B3773" s="3" t="s">
        <v>3712</v>
      </c>
      <c r="D3773" s="3" t="s">
        <v>17</v>
      </c>
      <c r="E3773" s="3" t="s">
        <v>27</v>
      </c>
      <c r="F3773" s="3" t="s">
        <v>17</v>
      </c>
      <c r="G3773" s="3" t="str">
        <f>IF(ISNUMBER(SEARCH("Sourcewatch",F3773)),"Sourcewatch",IF(ISNUMBER(SEARCH("desmog",F3773)),"Desmog",IF(ISNUMBER(SEARCH("Exxon",F3773)),"Exxonsecrets",IF(ISNUMBER(SEARCH("wikipedia",F3773)),"Wikipedia",IF(ISNUMBER(SEARCH("greenpeace",F3773)),"Greenpeace",IF(ISNUMBER(SEARCH("Polluterwatch",F3773)),"Polluterwatch",IF(F3773="","","Other")))))))</f>
        <v/>
      </c>
      <c r="H3773">
        <f>LEN(B3773)</f>
        <v>55</v>
      </c>
    </row>
    <row r="3774" spans="1:9" ht="15.75" customHeight="1" x14ac:dyDescent="0.2">
      <c r="A3774" s="3" t="s">
        <v>3713</v>
      </c>
      <c r="B3774" s="3" t="s">
        <v>3713</v>
      </c>
      <c r="C3774" s="3" t="s">
        <v>17</v>
      </c>
      <c r="D3774" s="3" t="s">
        <v>25</v>
      </c>
      <c r="G3774" s="3" t="str">
        <f>IF(ISNUMBER(SEARCH("Sourcewatch",F3774)),"Sourcewatch",IF(ISNUMBER(SEARCH("desmog",F3774)),"Desmog",IF(ISNUMBER(SEARCH("Exxon",F3774)),"Exxonsecrets",IF(ISNUMBER(SEARCH("wikipedia",F3774)),"Wikipedia",IF(ISNUMBER(SEARCH("greenpeace",F3774)),"Greenpeace",IF(ISNUMBER(SEARCH("Polluterwatch",F3774)),"Polluterwatch",IF(F3774="","","Other")))))))</f>
        <v/>
      </c>
      <c r="H3774">
        <f>LEN(B3774)</f>
        <v>25</v>
      </c>
    </row>
    <row r="3775" spans="1:9" ht="15.75" customHeight="1" x14ac:dyDescent="0.2">
      <c r="A3775" s="3" t="s">
        <v>3714</v>
      </c>
      <c r="B3775" s="3" t="s">
        <v>3714</v>
      </c>
      <c r="D3775" s="3" t="s">
        <v>17</v>
      </c>
      <c r="E3775" s="3" t="s">
        <v>27</v>
      </c>
      <c r="F3775" s="3" t="s">
        <v>17</v>
      </c>
      <c r="G3775" s="3" t="str">
        <f>IF(ISNUMBER(SEARCH("Sourcewatch",F3775)),"Sourcewatch",IF(ISNUMBER(SEARCH("desmog",F3775)),"Desmog",IF(ISNUMBER(SEARCH("Exxon",F3775)),"Exxonsecrets",IF(ISNUMBER(SEARCH("wikipedia",F3775)),"Wikipedia",IF(ISNUMBER(SEARCH("greenpeace",F3775)),"Greenpeace",IF(ISNUMBER(SEARCH("Polluterwatch",F3775)),"Polluterwatch",IF(F3775="","","Other")))))))</f>
        <v/>
      </c>
      <c r="H3775">
        <f>LEN(B3775)</f>
        <v>34</v>
      </c>
    </row>
    <row r="3776" spans="1:9" ht="15.75" customHeight="1" x14ac:dyDescent="0.2">
      <c r="A3776" s="3" t="s">
        <v>3715</v>
      </c>
      <c r="B3776" s="3" t="s">
        <v>3715</v>
      </c>
      <c r="D3776" s="3" t="s">
        <v>17</v>
      </c>
      <c r="E3776" s="3" t="s">
        <v>27</v>
      </c>
      <c r="F3776" s="3" t="s">
        <v>17</v>
      </c>
      <c r="G3776" s="3" t="str">
        <f>IF(ISNUMBER(SEARCH("Sourcewatch",F3776)),"Sourcewatch",IF(ISNUMBER(SEARCH("desmog",F3776)),"Desmog",IF(ISNUMBER(SEARCH("Exxon",F3776)),"Exxonsecrets",IF(ISNUMBER(SEARCH("wikipedia",F3776)),"Wikipedia",IF(ISNUMBER(SEARCH("greenpeace",F3776)),"Greenpeace",IF(ISNUMBER(SEARCH("Polluterwatch",F3776)),"Polluterwatch",IF(F3776="","","Other")))))))</f>
        <v/>
      </c>
      <c r="H3776">
        <f>LEN(B3776)</f>
        <v>45</v>
      </c>
    </row>
    <row r="3777" spans="1:9" ht="15.75" customHeight="1" x14ac:dyDescent="0.2">
      <c r="A3777" s="3" t="s">
        <v>3716</v>
      </c>
      <c r="B3777" s="3" t="s">
        <v>3716</v>
      </c>
      <c r="C3777" s="3" t="s">
        <v>17</v>
      </c>
      <c r="D3777" s="3" t="s">
        <v>25</v>
      </c>
      <c r="G3777" s="3" t="str">
        <f>IF(ISNUMBER(SEARCH("Sourcewatch",F3777)),"Sourcewatch",IF(ISNUMBER(SEARCH("desmog",F3777)),"Desmog",IF(ISNUMBER(SEARCH("Exxon",F3777)),"Exxonsecrets",IF(ISNUMBER(SEARCH("wikipedia",F3777)),"Wikipedia",IF(ISNUMBER(SEARCH("greenpeace",F3777)),"Greenpeace",IF(ISNUMBER(SEARCH("Polluterwatch",F3777)),"Polluterwatch",IF(F3777="","","Other")))))))</f>
        <v/>
      </c>
      <c r="H3777">
        <f>LEN(B3777)</f>
        <v>34</v>
      </c>
    </row>
    <row r="3778" spans="1:9" ht="15.75" customHeight="1" x14ac:dyDescent="0.2">
      <c r="A3778" s="3" t="s">
        <v>3717</v>
      </c>
      <c r="B3778" s="3" t="s">
        <v>3717</v>
      </c>
      <c r="C3778" s="3" t="s">
        <v>17</v>
      </c>
      <c r="D3778" s="3" t="s">
        <v>25</v>
      </c>
      <c r="G3778" s="3" t="str">
        <f>IF(ISNUMBER(SEARCH("Sourcewatch",F3778)),"Sourcewatch",IF(ISNUMBER(SEARCH("desmog",F3778)),"Desmog",IF(ISNUMBER(SEARCH("Exxon",F3778)),"Exxonsecrets",IF(ISNUMBER(SEARCH("wikipedia",F3778)),"Wikipedia",IF(ISNUMBER(SEARCH("greenpeace",F3778)),"Greenpeace",IF(ISNUMBER(SEARCH("Polluterwatch",F3778)),"Polluterwatch",IF(F3778="","","Other")))))))</f>
        <v/>
      </c>
      <c r="H3778">
        <f>LEN(B3778)</f>
        <v>34</v>
      </c>
    </row>
    <row r="3779" spans="1:9" ht="15.75" customHeight="1" x14ac:dyDescent="0.2">
      <c r="A3779" s="11" t="s">
        <v>4301</v>
      </c>
      <c r="B3779" s="11" t="s">
        <v>4301</v>
      </c>
      <c r="C3779" t="s">
        <v>17</v>
      </c>
      <c r="D3779" t="s">
        <v>25</v>
      </c>
      <c r="H3779">
        <f>LEN(B3779)</f>
        <v>21</v>
      </c>
      <c r="I3779" s="17" t="s">
        <v>25</v>
      </c>
    </row>
    <row r="3780" spans="1:9" ht="15.75" customHeight="1" x14ac:dyDescent="0.2">
      <c r="A3780" s="3" t="s">
        <v>3718</v>
      </c>
      <c r="B3780" s="3" t="s">
        <v>3718</v>
      </c>
      <c r="C3780" s="3" t="s">
        <v>17</v>
      </c>
      <c r="D3780" s="3" t="s">
        <v>25</v>
      </c>
      <c r="G3780" s="3" t="str">
        <f>IF(ISNUMBER(SEARCH("Sourcewatch",F3780)),"Sourcewatch",IF(ISNUMBER(SEARCH("desmog",F3780)),"Desmog",IF(ISNUMBER(SEARCH("Exxon",F3780)),"Exxonsecrets",IF(ISNUMBER(SEARCH("wikipedia",F3780)),"Wikipedia",IF(ISNUMBER(SEARCH("greenpeace",F3780)),"Greenpeace",IF(ISNUMBER(SEARCH("Polluterwatch",F3780)),"Polluterwatch",IF(F3780="","","Other")))))))</f>
        <v/>
      </c>
      <c r="H3780">
        <f>LEN(B3780)</f>
        <v>19</v>
      </c>
    </row>
    <row r="3781" spans="1:9" ht="15.75" customHeight="1" x14ac:dyDescent="0.2">
      <c r="A3781" s="3" t="s">
        <v>3719</v>
      </c>
      <c r="B3781" s="3" t="s">
        <v>3719</v>
      </c>
      <c r="C3781" s="3" t="s">
        <v>17</v>
      </c>
      <c r="D3781" s="3" t="s">
        <v>25</v>
      </c>
      <c r="G3781" s="3" t="str">
        <f>IF(ISNUMBER(SEARCH("Sourcewatch",F3781)),"Sourcewatch",IF(ISNUMBER(SEARCH("desmog",F3781)),"Desmog",IF(ISNUMBER(SEARCH("Exxon",F3781)),"Exxonsecrets",IF(ISNUMBER(SEARCH("wikipedia",F3781)),"Wikipedia",IF(ISNUMBER(SEARCH("greenpeace",F3781)),"Greenpeace",IF(ISNUMBER(SEARCH("Polluterwatch",F3781)),"Polluterwatch",IF(F3781="","","Other")))))))</f>
        <v/>
      </c>
      <c r="H3781">
        <f>LEN(B3781)</f>
        <v>21</v>
      </c>
    </row>
    <row r="3782" spans="1:9" ht="15.75" customHeight="1" x14ac:dyDescent="0.2">
      <c r="A3782" s="3" t="s">
        <v>3720</v>
      </c>
      <c r="B3782" s="3" t="s">
        <v>3719</v>
      </c>
      <c r="C3782" s="3" t="s">
        <v>17</v>
      </c>
      <c r="D3782" s="3" t="s">
        <v>25</v>
      </c>
      <c r="G3782" s="3" t="str">
        <f>IF(ISNUMBER(SEARCH("Sourcewatch",F3782)),"Sourcewatch",IF(ISNUMBER(SEARCH("desmog",F3782)),"Desmog",IF(ISNUMBER(SEARCH("Exxon",F3782)),"Exxonsecrets",IF(ISNUMBER(SEARCH("wikipedia",F3782)),"Wikipedia",IF(ISNUMBER(SEARCH("greenpeace",F3782)),"Greenpeace",IF(ISNUMBER(SEARCH("Polluterwatch",F3782)),"Polluterwatch",IF(F3782="","","Other")))))))</f>
        <v/>
      </c>
      <c r="H3782">
        <f>LEN(B3782)</f>
        <v>21</v>
      </c>
    </row>
    <row r="3783" spans="1:9" ht="15.75" customHeight="1" x14ac:dyDescent="0.2">
      <c r="A3783" s="3" t="s">
        <v>3721</v>
      </c>
      <c r="B3783" s="3" t="s">
        <v>3719</v>
      </c>
      <c r="C3783" s="3" t="s">
        <v>17</v>
      </c>
      <c r="D3783" s="3" t="s">
        <v>25</v>
      </c>
      <c r="G3783" s="3" t="str">
        <f>IF(ISNUMBER(SEARCH("Sourcewatch",F3783)),"Sourcewatch",IF(ISNUMBER(SEARCH("desmog",F3783)),"Desmog",IF(ISNUMBER(SEARCH("Exxon",F3783)),"Exxonsecrets",IF(ISNUMBER(SEARCH("wikipedia",F3783)),"Wikipedia",IF(ISNUMBER(SEARCH("greenpeace",F3783)),"Greenpeace",IF(ISNUMBER(SEARCH("Polluterwatch",F3783)),"Polluterwatch",IF(F3783="","","Other")))))))</f>
        <v/>
      </c>
      <c r="H3783">
        <f>LEN(B3783)</f>
        <v>21</v>
      </c>
    </row>
    <row r="3784" spans="1:9" ht="15.75" customHeight="1" x14ac:dyDescent="0.2">
      <c r="A3784" s="3" t="s">
        <v>3722</v>
      </c>
      <c r="B3784" s="3" t="s">
        <v>3719</v>
      </c>
      <c r="C3784" s="3" t="s">
        <v>17</v>
      </c>
      <c r="D3784" s="3" t="s">
        <v>25</v>
      </c>
      <c r="G3784" s="3" t="str">
        <f>IF(ISNUMBER(SEARCH("Sourcewatch",F3784)),"Sourcewatch",IF(ISNUMBER(SEARCH("desmog",F3784)),"Desmog",IF(ISNUMBER(SEARCH("Exxon",F3784)),"Exxonsecrets",IF(ISNUMBER(SEARCH("wikipedia",F3784)),"Wikipedia",IF(ISNUMBER(SEARCH("greenpeace",F3784)),"Greenpeace",IF(ISNUMBER(SEARCH("Polluterwatch",F3784)),"Polluterwatch",IF(F3784="","","Other")))))))</f>
        <v/>
      </c>
      <c r="H3784">
        <f>LEN(B3784)</f>
        <v>21</v>
      </c>
    </row>
    <row r="3785" spans="1:9" ht="15.75" customHeight="1" x14ac:dyDescent="0.2">
      <c r="A3785" s="3" t="s">
        <v>3723</v>
      </c>
      <c r="B3785" s="3" t="s">
        <v>3719</v>
      </c>
      <c r="C3785" s="3" t="s">
        <v>17</v>
      </c>
      <c r="D3785" s="3" t="s">
        <v>25</v>
      </c>
      <c r="G3785" s="3" t="str">
        <f>IF(ISNUMBER(SEARCH("Sourcewatch",F3785)),"Sourcewatch",IF(ISNUMBER(SEARCH("desmog",F3785)),"Desmog",IF(ISNUMBER(SEARCH("Exxon",F3785)),"Exxonsecrets",IF(ISNUMBER(SEARCH("wikipedia",F3785)),"Wikipedia",IF(ISNUMBER(SEARCH("greenpeace",F3785)),"Greenpeace",IF(ISNUMBER(SEARCH("Polluterwatch",F3785)),"Polluterwatch",IF(F3785="","","Other")))))))</f>
        <v/>
      </c>
      <c r="H3785">
        <f>LEN(B3785)</f>
        <v>21</v>
      </c>
    </row>
    <row r="3786" spans="1:9" ht="15.75" customHeight="1" x14ac:dyDescent="0.2">
      <c r="A3786" s="3" t="s">
        <v>3724</v>
      </c>
      <c r="B3786" s="3" t="s">
        <v>3719</v>
      </c>
      <c r="C3786" s="3" t="s">
        <v>17</v>
      </c>
      <c r="D3786" s="3" t="s">
        <v>25</v>
      </c>
      <c r="G3786" s="3" t="str">
        <f>IF(ISNUMBER(SEARCH("Sourcewatch",F3786)),"Sourcewatch",IF(ISNUMBER(SEARCH("desmog",F3786)),"Desmog",IF(ISNUMBER(SEARCH("Exxon",F3786)),"Exxonsecrets",IF(ISNUMBER(SEARCH("wikipedia",F3786)),"Wikipedia",IF(ISNUMBER(SEARCH("greenpeace",F3786)),"Greenpeace",IF(ISNUMBER(SEARCH("Polluterwatch",F3786)),"Polluterwatch",IF(F3786="","","Other")))))))</f>
        <v/>
      </c>
      <c r="H3786">
        <f>LEN(B3786)</f>
        <v>21</v>
      </c>
    </row>
    <row r="3787" spans="1:9" ht="15.75" customHeight="1" x14ac:dyDescent="0.2">
      <c r="A3787" s="3" t="s">
        <v>3725</v>
      </c>
      <c r="B3787" s="3" t="s">
        <v>3719</v>
      </c>
      <c r="C3787" s="3" t="s">
        <v>17</v>
      </c>
      <c r="D3787" s="3" t="s">
        <v>25</v>
      </c>
      <c r="G3787" s="3" t="str">
        <f>IF(ISNUMBER(SEARCH("Sourcewatch",F3787)),"Sourcewatch",IF(ISNUMBER(SEARCH("desmog",F3787)),"Desmog",IF(ISNUMBER(SEARCH("Exxon",F3787)),"Exxonsecrets",IF(ISNUMBER(SEARCH("wikipedia",F3787)),"Wikipedia",IF(ISNUMBER(SEARCH("greenpeace",F3787)),"Greenpeace",IF(ISNUMBER(SEARCH("Polluterwatch",F3787)),"Polluterwatch",IF(F3787="","","Other")))))))</f>
        <v/>
      </c>
      <c r="H3787">
        <f>LEN(B3787)</f>
        <v>21</v>
      </c>
    </row>
    <row r="3788" spans="1:9" ht="15.75" customHeight="1" x14ac:dyDescent="0.2">
      <c r="A3788" s="3" t="s">
        <v>3726</v>
      </c>
      <c r="B3788" s="3" t="s">
        <v>3726</v>
      </c>
      <c r="C3788" s="3" t="s">
        <v>17</v>
      </c>
      <c r="D3788" s="3" t="s">
        <v>25</v>
      </c>
      <c r="G3788" s="3" t="str">
        <f>IF(ISNUMBER(SEARCH("Sourcewatch",F3788)),"Sourcewatch",IF(ISNUMBER(SEARCH("desmog",F3788)),"Desmog",IF(ISNUMBER(SEARCH("Exxon",F3788)),"Exxonsecrets",IF(ISNUMBER(SEARCH("wikipedia",F3788)),"Wikipedia",IF(ISNUMBER(SEARCH("greenpeace",F3788)),"Greenpeace",IF(ISNUMBER(SEARCH("Polluterwatch",F3788)),"Polluterwatch",IF(F3788="","","Other")))))))</f>
        <v/>
      </c>
      <c r="H3788">
        <f>LEN(B3788)</f>
        <v>20</v>
      </c>
    </row>
    <row r="3789" spans="1:9" ht="15.75" customHeight="1" x14ac:dyDescent="0.2">
      <c r="A3789" s="3" t="s">
        <v>3727</v>
      </c>
      <c r="B3789" s="3" t="s">
        <v>3726</v>
      </c>
      <c r="C3789" s="3" t="s">
        <v>17</v>
      </c>
      <c r="D3789" s="3" t="s">
        <v>25</v>
      </c>
      <c r="G3789" s="3" t="str">
        <f>IF(ISNUMBER(SEARCH("Sourcewatch",F3789)),"Sourcewatch",IF(ISNUMBER(SEARCH("desmog",F3789)),"Desmog",IF(ISNUMBER(SEARCH("Exxon",F3789)),"Exxonsecrets",IF(ISNUMBER(SEARCH("wikipedia",F3789)),"Wikipedia",IF(ISNUMBER(SEARCH("greenpeace",F3789)),"Greenpeace",IF(ISNUMBER(SEARCH("Polluterwatch",F3789)),"Polluterwatch",IF(F3789="","","Other")))))))</f>
        <v/>
      </c>
      <c r="H3789">
        <f>LEN(B3789)</f>
        <v>20</v>
      </c>
    </row>
    <row r="3790" spans="1:9" ht="15.75" customHeight="1" x14ac:dyDescent="0.2">
      <c r="A3790" s="3" t="s">
        <v>3728</v>
      </c>
      <c r="B3790" s="3" t="s">
        <v>3726</v>
      </c>
      <c r="C3790" s="3" t="s">
        <v>17</v>
      </c>
      <c r="D3790" s="3" t="s">
        <v>25</v>
      </c>
      <c r="G3790" s="3" t="str">
        <f>IF(ISNUMBER(SEARCH("Sourcewatch",F3790)),"Sourcewatch",IF(ISNUMBER(SEARCH("desmog",F3790)),"Desmog",IF(ISNUMBER(SEARCH("Exxon",F3790)),"Exxonsecrets",IF(ISNUMBER(SEARCH("wikipedia",F3790)),"Wikipedia",IF(ISNUMBER(SEARCH("greenpeace",F3790)),"Greenpeace",IF(ISNUMBER(SEARCH("Polluterwatch",F3790)),"Polluterwatch",IF(F3790="","","Other")))))))</f>
        <v/>
      </c>
      <c r="H3790">
        <f>LEN(B3790)</f>
        <v>20</v>
      </c>
    </row>
    <row r="3791" spans="1:9" ht="15.75" customHeight="1" x14ac:dyDescent="0.2">
      <c r="A3791" s="3" t="s">
        <v>3729</v>
      </c>
      <c r="B3791" s="3" t="s">
        <v>3726</v>
      </c>
      <c r="C3791" s="3" t="s">
        <v>17</v>
      </c>
      <c r="D3791" s="3" t="s">
        <v>25</v>
      </c>
      <c r="G3791" s="3" t="str">
        <f>IF(ISNUMBER(SEARCH("Sourcewatch",F3791)),"Sourcewatch",IF(ISNUMBER(SEARCH("desmog",F3791)),"Desmog",IF(ISNUMBER(SEARCH("Exxon",F3791)),"Exxonsecrets",IF(ISNUMBER(SEARCH("wikipedia",F3791)),"Wikipedia",IF(ISNUMBER(SEARCH("greenpeace",F3791)),"Greenpeace",IF(ISNUMBER(SEARCH("Polluterwatch",F3791)),"Polluterwatch",IF(F3791="","","Other")))))))</f>
        <v/>
      </c>
      <c r="H3791">
        <f>LEN(B3791)</f>
        <v>20</v>
      </c>
    </row>
    <row r="3792" spans="1:9" ht="15.75" customHeight="1" x14ac:dyDescent="0.2">
      <c r="A3792" s="3" t="s">
        <v>3730</v>
      </c>
      <c r="B3792" s="3" t="s">
        <v>3726</v>
      </c>
      <c r="C3792" s="3" t="s">
        <v>17</v>
      </c>
      <c r="D3792" s="3" t="s">
        <v>25</v>
      </c>
      <c r="G3792" s="3" t="str">
        <f>IF(ISNUMBER(SEARCH("Sourcewatch",F3792)),"Sourcewatch",IF(ISNUMBER(SEARCH("desmog",F3792)),"Desmog",IF(ISNUMBER(SEARCH("Exxon",F3792)),"Exxonsecrets",IF(ISNUMBER(SEARCH("wikipedia",F3792)),"Wikipedia",IF(ISNUMBER(SEARCH("greenpeace",F3792)),"Greenpeace",IF(ISNUMBER(SEARCH("Polluterwatch",F3792)),"Polluterwatch",IF(F3792="","","Other")))))))</f>
        <v/>
      </c>
      <c r="H3792">
        <f>LEN(B3792)</f>
        <v>20</v>
      </c>
    </row>
    <row r="3793" spans="1:9" ht="15.75" customHeight="1" x14ac:dyDescent="0.2">
      <c r="A3793" s="3" t="s">
        <v>3731</v>
      </c>
      <c r="B3793" s="3" t="s">
        <v>3731</v>
      </c>
      <c r="C3793" s="3" t="s">
        <v>17</v>
      </c>
      <c r="D3793" s="3" t="s">
        <v>25</v>
      </c>
      <c r="G3793" s="3" t="str">
        <f>IF(ISNUMBER(SEARCH("Sourcewatch",F3793)),"Sourcewatch",IF(ISNUMBER(SEARCH("desmog",F3793)),"Desmog",IF(ISNUMBER(SEARCH("Exxon",F3793)),"Exxonsecrets",IF(ISNUMBER(SEARCH("wikipedia",F3793)),"Wikipedia",IF(ISNUMBER(SEARCH("greenpeace",F3793)),"Greenpeace",IF(ISNUMBER(SEARCH("Polluterwatch",F3793)),"Polluterwatch",IF(F3793="","","Other")))))))</f>
        <v/>
      </c>
      <c r="H3793">
        <f>LEN(B3793)</f>
        <v>21</v>
      </c>
    </row>
    <row r="3794" spans="1:9" ht="15.75" customHeight="1" x14ac:dyDescent="0.2">
      <c r="A3794" s="3" t="s">
        <v>3732</v>
      </c>
      <c r="B3794" s="3" t="s">
        <v>3731</v>
      </c>
      <c r="C3794" s="3" t="s">
        <v>17</v>
      </c>
      <c r="D3794" s="3" t="s">
        <v>25</v>
      </c>
      <c r="G3794" s="3" t="str">
        <f>IF(ISNUMBER(SEARCH("Sourcewatch",F3794)),"Sourcewatch",IF(ISNUMBER(SEARCH("desmog",F3794)),"Desmog",IF(ISNUMBER(SEARCH("Exxon",F3794)),"Exxonsecrets",IF(ISNUMBER(SEARCH("wikipedia",F3794)),"Wikipedia",IF(ISNUMBER(SEARCH("greenpeace",F3794)),"Greenpeace",IF(ISNUMBER(SEARCH("Polluterwatch",F3794)),"Polluterwatch",IF(F3794="","","Other")))))))</f>
        <v/>
      </c>
      <c r="H3794">
        <f>LEN(B3794)</f>
        <v>21</v>
      </c>
    </row>
    <row r="3795" spans="1:9" ht="15.75" customHeight="1" x14ac:dyDescent="0.2">
      <c r="A3795" s="3" t="s">
        <v>3733</v>
      </c>
      <c r="B3795" s="3" t="s">
        <v>3733</v>
      </c>
      <c r="C3795" s="3" t="s">
        <v>17</v>
      </c>
      <c r="D3795" s="3" t="s">
        <v>25</v>
      </c>
      <c r="G3795" s="3" t="str">
        <f>IF(ISNUMBER(SEARCH("Sourcewatch",F3795)),"Sourcewatch",IF(ISNUMBER(SEARCH("desmog",F3795)),"Desmog",IF(ISNUMBER(SEARCH("Exxon",F3795)),"Exxonsecrets",IF(ISNUMBER(SEARCH("wikipedia",F3795)),"Wikipedia",IF(ISNUMBER(SEARCH("greenpeace",F3795)),"Greenpeace",IF(ISNUMBER(SEARCH("Polluterwatch",F3795)),"Polluterwatch",IF(F3795="","","Other")))))))</f>
        <v/>
      </c>
      <c r="H3795">
        <f>LEN(B3795)</f>
        <v>22</v>
      </c>
    </row>
    <row r="3796" spans="1:9" ht="15.75" customHeight="1" x14ac:dyDescent="0.2">
      <c r="A3796" s="3" t="s">
        <v>3734</v>
      </c>
      <c r="B3796" s="3" t="s">
        <v>3733</v>
      </c>
      <c r="C3796" s="3" t="s">
        <v>17</v>
      </c>
      <c r="D3796" s="3" t="s">
        <v>25</v>
      </c>
      <c r="G3796" s="3" t="str">
        <f>IF(ISNUMBER(SEARCH("Sourcewatch",F3796)),"Sourcewatch",IF(ISNUMBER(SEARCH("desmog",F3796)),"Desmog",IF(ISNUMBER(SEARCH("Exxon",F3796)),"Exxonsecrets",IF(ISNUMBER(SEARCH("wikipedia",F3796)),"Wikipedia",IF(ISNUMBER(SEARCH("greenpeace",F3796)),"Greenpeace",IF(ISNUMBER(SEARCH("Polluterwatch",F3796)),"Polluterwatch",IF(F3796="","","Other")))))))</f>
        <v/>
      </c>
      <c r="H3796">
        <f>LEN(B3796)</f>
        <v>22</v>
      </c>
    </row>
    <row r="3797" spans="1:9" ht="15.75" customHeight="1" x14ac:dyDescent="0.2">
      <c r="A3797" s="3" t="s">
        <v>3735</v>
      </c>
      <c r="B3797" s="3" t="s">
        <v>3733</v>
      </c>
      <c r="C3797" s="3" t="s">
        <v>17</v>
      </c>
      <c r="D3797" s="3" t="s">
        <v>25</v>
      </c>
      <c r="G3797" s="3" t="str">
        <f>IF(ISNUMBER(SEARCH("Sourcewatch",F3797)),"Sourcewatch",IF(ISNUMBER(SEARCH("desmog",F3797)),"Desmog",IF(ISNUMBER(SEARCH("Exxon",F3797)),"Exxonsecrets",IF(ISNUMBER(SEARCH("wikipedia",F3797)),"Wikipedia",IF(ISNUMBER(SEARCH("greenpeace",F3797)),"Greenpeace",IF(ISNUMBER(SEARCH("Polluterwatch",F3797)),"Polluterwatch",IF(F3797="","","Other")))))))</f>
        <v/>
      </c>
      <c r="H3797">
        <f>LEN(B3797)</f>
        <v>22</v>
      </c>
    </row>
    <row r="3798" spans="1:9" ht="15.75" customHeight="1" x14ac:dyDescent="0.2">
      <c r="A3798" s="11" t="s">
        <v>4528</v>
      </c>
      <c r="B3798" s="11" t="s">
        <v>4528</v>
      </c>
      <c r="C3798" t="s">
        <v>17</v>
      </c>
      <c r="D3798" t="s">
        <v>25</v>
      </c>
      <c r="H3798">
        <f>LEN(B3798)</f>
        <v>30</v>
      </c>
      <c r="I3798" s="17" t="s">
        <v>25</v>
      </c>
    </row>
    <row r="3799" spans="1:9" ht="15.75" customHeight="1" x14ac:dyDescent="0.2">
      <c r="A3799" s="3" t="s">
        <v>3705</v>
      </c>
      <c r="B3799" s="3" t="s">
        <v>3706</v>
      </c>
      <c r="C3799" s="3" t="s">
        <v>17</v>
      </c>
      <c r="D3799" s="3" t="s">
        <v>25</v>
      </c>
      <c r="G3799" s="3" t="str">
        <f>IF(ISNUMBER(SEARCH("Sourcewatch",F3799)),"Sourcewatch",IF(ISNUMBER(SEARCH("desmog",F3799)),"Desmog",IF(ISNUMBER(SEARCH("Exxon",F3799)),"Exxonsecrets",IF(ISNUMBER(SEARCH("wikipedia",F3799)),"Wikipedia",IF(ISNUMBER(SEARCH("greenpeace",F3799)),"Greenpeace",IF(ISNUMBER(SEARCH("Polluterwatch",F3799)),"Polluterwatch",IF(F3799="","","Other")))))))</f>
        <v/>
      </c>
      <c r="H3799">
        <f>LEN(B3799)</f>
        <v>21</v>
      </c>
    </row>
    <row r="3800" spans="1:9" ht="15.75" customHeight="1" x14ac:dyDescent="0.2">
      <c r="A3800" s="3" t="s">
        <v>3709</v>
      </c>
      <c r="B3800" s="3" t="s">
        <v>3710</v>
      </c>
      <c r="C3800" s="3" t="s">
        <v>17</v>
      </c>
      <c r="D3800" s="3" t="s">
        <v>25</v>
      </c>
      <c r="G3800" s="3" t="str">
        <f>IF(ISNUMBER(SEARCH("Sourcewatch",F3800)),"Sourcewatch",IF(ISNUMBER(SEARCH("desmog",F3800)),"Desmog",IF(ISNUMBER(SEARCH("Exxon",F3800)),"Exxonsecrets",IF(ISNUMBER(SEARCH("wikipedia",F3800)),"Wikipedia",IF(ISNUMBER(SEARCH("greenpeace",F3800)),"Greenpeace",IF(ISNUMBER(SEARCH("Polluterwatch",F3800)),"Polluterwatch",IF(F3800="","","Other")))))))</f>
        <v/>
      </c>
      <c r="H3800">
        <f>LEN(B3800)</f>
        <v>24</v>
      </c>
    </row>
    <row r="3801" spans="1:9" ht="15.75" customHeight="1" x14ac:dyDescent="0.2">
      <c r="A3801" s="3" t="s">
        <v>3020</v>
      </c>
      <c r="B3801" s="3" t="s">
        <v>3021</v>
      </c>
      <c r="C3801" s="3" t="s">
        <v>17</v>
      </c>
      <c r="D3801" s="3" t="s">
        <v>25</v>
      </c>
      <c r="G3801" s="3" t="str">
        <f>IF(ISNUMBER(SEARCH("Sourcewatch",F3801)),"Sourcewatch",IF(ISNUMBER(SEARCH("desmog",F3801)),"Desmog",IF(ISNUMBER(SEARCH("Exxon",F3801)),"Exxonsecrets",IF(ISNUMBER(SEARCH("wikipedia",F3801)),"Wikipedia",IF(ISNUMBER(SEARCH("greenpeace",F3801)),"Greenpeace",IF(ISNUMBER(SEARCH("Polluterwatch",F3801)),"Polluterwatch",IF(F3801="","","Other")))))))</f>
        <v/>
      </c>
      <c r="H3801">
        <f>LEN(B3801)</f>
        <v>24</v>
      </c>
    </row>
    <row r="3802" spans="1:9" ht="15.75" customHeight="1" x14ac:dyDescent="0.2">
      <c r="A3802" s="3" t="s">
        <v>3604</v>
      </c>
      <c r="B3802" s="3" t="s">
        <v>3021</v>
      </c>
      <c r="C3802" s="3" t="s">
        <v>17</v>
      </c>
      <c r="D3802" s="3" t="s">
        <v>25</v>
      </c>
      <c r="G3802" s="3" t="str">
        <f>IF(ISNUMBER(SEARCH("Sourcewatch",F3802)),"Sourcewatch",IF(ISNUMBER(SEARCH("desmog",F3802)),"Desmog",IF(ISNUMBER(SEARCH("Exxon",F3802)),"Exxonsecrets",IF(ISNUMBER(SEARCH("wikipedia",F3802)),"Wikipedia",IF(ISNUMBER(SEARCH("greenpeace",F3802)),"Greenpeace",IF(ISNUMBER(SEARCH("Polluterwatch",F3802)),"Polluterwatch",IF(F3802="","","Other")))))))</f>
        <v/>
      </c>
      <c r="H3802">
        <f>LEN(B3802)</f>
        <v>24</v>
      </c>
    </row>
    <row r="3803" spans="1:9" ht="15.75" customHeight="1" x14ac:dyDescent="0.2">
      <c r="A3803" s="3" t="s">
        <v>3605</v>
      </c>
      <c r="B3803" s="3" t="s">
        <v>3021</v>
      </c>
      <c r="C3803" s="3" t="s">
        <v>17</v>
      </c>
      <c r="D3803" s="3" t="s">
        <v>25</v>
      </c>
      <c r="G3803" s="3" t="str">
        <f>IF(ISNUMBER(SEARCH("Sourcewatch",F3803)),"Sourcewatch",IF(ISNUMBER(SEARCH("desmog",F3803)),"Desmog",IF(ISNUMBER(SEARCH("Exxon",F3803)),"Exxonsecrets",IF(ISNUMBER(SEARCH("wikipedia",F3803)),"Wikipedia",IF(ISNUMBER(SEARCH("greenpeace",F3803)),"Greenpeace",IF(ISNUMBER(SEARCH("Polluterwatch",F3803)),"Polluterwatch",IF(F3803="","","Other")))))))</f>
        <v/>
      </c>
      <c r="H3803">
        <f>LEN(B3803)</f>
        <v>24</v>
      </c>
    </row>
    <row r="3804" spans="1:9" ht="15.75" customHeight="1" x14ac:dyDescent="0.2">
      <c r="A3804" s="3" t="s">
        <v>3606</v>
      </c>
      <c r="B3804" s="3" t="s">
        <v>3021</v>
      </c>
      <c r="C3804" s="3" t="s">
        <v>17</v>
      </c>
      <c r="D3804" s="3" t="s">
        <v>25</v>
      </c>
      <c r="G3804" s="3" t="str">
        <f>IF(ISNUMBER(SEARCH("Sourcewatch",F3804)),"Sourcewatch",IF(ISNUMBER(SEARCH("desmog",F3804)),"Desmog",IF(ISNUMBER(SEARCH("Exxon",F3804)),"Exxonsecrets",IF(ISNUMBER(SEARCH("wikipedia",F3804)),"Wikipedia",IF(ISNUMBER(SEARCH("greenpeace",F3804)),"Greenpeace",IF(ISNUMBER(SEARCH("Polluterwatch",F3804)),"Polluterwatch",IF(F3804="","","Other")))))))</f>
        <v/>
      </c>
      <c r="H3804">
        <f>LEN(B3804)</f>
        <v>24</v>
      </c>
    </row>
    <row r="3805" spans="1:9" ht="15.75" customHeight="1" x14ac:dyDescent="0.2">
      <c r="A3805" s="3" t="s">
        <v>3607</v>
      </c>
      <c r="B3805" s="3" t="s">
        <v>3021</v>
      </c>
      <c r="C3805" s="3" t="s">
        <v>17</v>
      </c>
      <c r="D3805" s="3" t="s">
        <v>25</v>
      </c>
      <c r="G3805" s="3" t="str">
        <f>IF(ISNUMBER(SEARCH("Sourcewatch",F3805)),"Sourcewatch",IF(ISNUMBER(SEARCH("desmog",F3805)),"Desmog",IF(ISNUMBER(SEARCH("Exxon",F3805)),"Exxonsecrets",IF(ISNUMBER(SEARCH("wikipedia",F3805)),"Wikipedia",IF(ISNUMBER(SEARCH("greenpeace",F3805)),"Greenpeace",IF(ISNUMBER(SEARCH("Polluterwatch",F3805)),"Polluterwatch",IF(F3805="","","Other")))))))</f>
        <v/>
      </c>
      <c r="H3805">
        <f>LEN(B3805)</f>
        <v>24</v>
      </c>
    </row>
    <row r="3806" spans="1:9" ht="15.75" customHeight="1" x14ac:dyDescent="0.2">
      <c r="A3806" s="3" t="s">
        <v>3707</v>
      </c>
      <c r="B3806" s="3" t="s">
        <v>3021</v>
      </c>
      <c r="C3806" s="3" t="s">
        <v>17</v>
      </c>
      <c r="D3806" s="3" t="s">
        <v>25</v>
      </c>
      <c r="G3806" s="3" t="str">
        <f>IF(ISNUMBER(SEARCH("Sourcewatch",F3806)),"Sourcewatch",IF(ISNUMBER(SEARCH("desmog",F3806)),"Desmog",IF(ISNUMBER(SEARCH("Exxon",F3806)),"Exxonsecrets",IF(ISNUMBER(SEARCH("wikipedia",F3806)),"Wikipedia",IF(ISNUMBER(SEARCH("greenpeace",F3806)),"Greenpeace",IF(ISNUMBER(SEARCH("Polluterwatch",F3806)),"Polluterwatch",IF(F3806="","","Other")))))))</f>
        <v/>
      </c>
      <c r="H3806">
        <f>LEN(B3806)</f>
        <v>24</v>
      </c>
    </row>
    <row r="3807" spans="1:9" ht="15.75" customHeight="1" x14ac:dyDescent="0.2">
      <c r="A3807" s="3" t="s">
        <v>3708</v>
      </c>
      <c r="B3807" s="3" t="s">
        <v>3021</v>
      </c>
      <c r="C3807" s="3" t="s">
        <v>17</v>
      </c>
      <c r="D3807" s="3" t="s">
        <v>25</v>
      </c>
      <c r="G3807" s="3" t="str">
        <f>IF(ISNUMBER(SEARCH("Sourcewatch",F3807)),"Sourcewatch",IF(ISNUMBER(SEARCH("desmog",F3807)),"Desmog",IF(ISNUMBER(SEARCH("Exxon",F3807)),"Exxonsecrets",IF(ISNUMBER(SEARCH("wikipedia",F3807)),"Wikipedia",IF(ISNUMBER(SEARCH("greenpeace",F3807)),"Greenpeace",IF(ISNUMBER(SEARCH("Polluterwatch",F3807)),"Polluterwatch",IF(F3807="","","Other")))))))</f>
        <v/>
      </c>
      <c r="H3807">
        <f>LEN(B3807)</f>
        <v>24</v>
      </c>
    </row>
    <row r="3808" spans="1:9" ht="15.75" customHeight="1" x14ac:dyDescent="0.2">
      <c r="A3808" s="3" t="s">
        <v>3021</v>
      </c>
      <c r="B3808" s="3" t="s">
        <v>3021</v>
      </c>
      <c r="C3808" s="3" t="s">
        <v>17</v>
      </c>
      <c r="D3808" s="3" t="s">
        <v>25</v>
      </c>
      <c r="G3808" s="3" t="str">
        <f>IF(ISNUMBER(SEARCH("Sourcewatch",F3808)),"Sourcewatch",IF(ISNUMBER(SEARCH("desmog",F3808)),"Desmog",IF(ISNUMBER(SEARCH("Exxon",F3808)),"Exxonsecrets",IF(ISNUMBER(SEARCH("wikipedia",F3808)),"Wikipedia",IF(ISNUMBER(SEARCH("greenpeace",F3808)),"Greenpeace",IF(ISNUMBER(SEARCH("Polluterwatch",F3808)),"Polluterwatch",IF(F3808="","","Other")))))))</f>
        <v/>
      </c>
      <c r="H3808">
        <f>LEN(B3808)</f>
        <v>24</v>
      </c>
    </row>
    <row r="3809" spans="1:9" ht="15.75" customHeight="1" x14ac:dyDescent="0.2">
      <c r="A3809" s="3" t="s">
        <v>3736</v>
      </c>
      <c r="B3809" s="3" t="s">
        <v>3021</v>
      </c>
      <c r="C3809" s="3" t="s">
        <v>17</v>
      </c>
      <c r="D3809" s="3" t="s">
        <v>25</v>
      </c>
      <c r="G3809" s="3" t="str">
        <f>IF(ISNUMBER(SEARCH("Sourcewatch",F3809)),"Sourcewatch",IF(ISNUMBER(SEARCH("desmog",F3809)),"Desmog",IF(ISNUMBER(SEARCH("Exxon",F3809)),"Exxonsecrets",IF(ISNUMBER(SEARCH("wikipedia",F3809)),"Wikipedia",IF(ISNUMBER(SEARCH("greenpeace",F3809)),"Greenpeace",IF(ISNUMBER(SEARCH("Polluterwatch",F3809)),"Polluterwatch",IF(F3809="","","Other")))))))</f>
        <v/>
      </c>
      <c r="H3809">
        <f>LEN(B3809)</f>
        <v>24</v>
      </c>
    </row>
    <row r="3810" spans="1:9" ht="15.75" customHeight="1" x14ac:dyDescent="0.2">
      <c r="A3810" s="3" t="s">
        <v>3737</v>
      </c>
      <c r="B3810" s="3" t="s">
        <v>3021</v>
      </c>
      <c r="C3810" s="3" t="s">
        <v>17</v>
      </c>
      <c r="D3810" s="3" t="s">
        <v>25</v>
      </c>
      <c r="G3810" s="3" t="str">
        <f>IF(ISNUMBER(SEARCH("Sourcewatch",F3810)),"Sourcewatch",IF(ISNUMBER(SEARCH("desmog",F3810)),"Desmog",IF(ISNUMBER(SEARCH("Exxon",F3810)),"Exxonsecrets",IF(ISNUMBER(SEARCH("wikipedia",F3810)),"Wikipedia",IF(ISNUMBER(SEARCH("greenpeace",F3810)),"Greenpeace",IF(ISNUMBER(SEARCH("Polluterwatch",F3810)),"Polluterwatch",IF(F3810="","","Other")))))))</f>
        <v/>
      </c>
      <c r="H3810">
        <f>LEN(B3810)</f>
        <v>24</v>
      </c>
    </row>
    <row r="3811" spans="1:9" ht="15.75" customHeight="1" x14ac:dyDescent="0.2">
      <c r="A3811" s="3" t="s">
        <v>3738</v>
      </c>
      <c r="B3811" s="3" t="s">
        <v>3021</v>
      </c>
      <c r="C3811" s="3" t="s">
        <v>17</v>
      </c>
      <c r="D3811" s="3" t="s">
        <v>25</v>
      </c>
      <c r="G3811" s="3" t="str">
        <f>IF(ISNUMBER(SEARCH("Sourcewatch",F3811)),"Sourcewatch",IF(ISNUMBER(SEARCH("desmog",F3811)),"Desmog",IF(ISNUMBER(SEARCH("Exxon",F3811)),"Exxonsecrets",IF(ISNUMBER(SEARCH("wikipedia",F3811)),"Wikipedia",IF(ISNUMBER(SEARCH("greenpeace",F3811)),"Greenpeace",IF(ISNUMBER(SEARCH("Polluterwatch",F3811)),"Polluterwatch",IF(F3811="","","Other")))))))</f>
        <v/>
      </c>
      <c r="H3811">
        <f>LEN(B3811)</f>
        <v>24</v>
      </c>
    </row>
    <row r="3812" spans="1:9" ht="15.75" customHeight="1" x14ac:dyDescent="0.2">
      <c r="A3812" s="3" t="s">
        <v>3739</v>
      </c>
      <c r="B3812" s="3" t="s">
        <v>3021</v>
      </c>
      <c r="C3812" s="3" t="s">
        <v>17</v>
      </c>
      <c r="D3812" s="3" t="s">
        <v>25</v>
      </c>
      <c r="G3812" s="3" t="str">
        <f>IF(ISNUMBER(SEARCH("Sourcewatch",F3812)),"Sourcewatch",IF(ISNUMBER(SEARCH("desmog",F3812)),"Desmog",IF(ISNUMBER(SEARCH("Exxon",F3812)),"Exxonsecrets",IF(ISNUMBER(SEARCH("wikipedia",F3812)),"Wikipedia",IF(ISNUMBER(SEARCH("greenpeace",F3812)),"Greenpeace",IF(ISNUMBER(SEARCH("Polluterwatch",F3812)),"Polluterwatch",IF(F3812="","","Other")))))))</f>
        <v/>
      </c>
      <c r="H3812">
        <f>LEN(B3812)</f>
        <v>24</v>
      </c>
    </row>
    <row r="3813" spans="1:9" ht="15.75" customHeight="1" x14ac:dyDescent="0.2">
      <c r="A3813" s="3" t="s">
        <v>3740</v>
      </c>
      <c r="B3813" s="3" t="s">
        <v>3021</v>
      </c>
      <c r="C3813" s="3" t="s">
        <v>17</v>
      </c>
      <c r="D3813" s="3" t="s">
        <v>25</v>
      </c>
      <c r="G3813" s="3" t="str">
        <f>IF(ISNUMBER(SEARCH("Sourcewatch",F3813)),"Sourcewatch",IF(ISNUMBER(SEARCH("desmog",F3813)),"Desmog",IF(ISNUMBER(SEARCH("Exxon",F3813)),"Exxonsecrets",IF(ISNUMBER(SEARCH("wikipedia",F3813)),"Wikipedia",IF(ISNUMBER(SEARCH("greenpeace",F3813)),"Greenpeace",IF(ISNUMBER(SEARCH("Polluterwatch",F3813)),"Polluterwatch",IF(F3813="","","Other")))))))</f>
        <v/>
      </c>
      <c r="H3813">
        <f>LEN(B3813)</f>
        <v>24</v>
      </c>
    </row>
    <row r="3814" spans="1:9" ht="15.75" customHeight="1" x14ac:dyDescent="0.2">
      <c r="A3814" s="3" t="s">
        <v>3741</v>
      </c>
      <c r="B3814" s="3" t="s">
        <v>3021</v>
      </c>
      <c r="D3814" s="3" t="s">
        <v>25</v>
      </c>
      <c r="G3814" s="3" t="str">
        <f>IF(ISNUMBER(SEARCH("Sourcewatch",F3814)),"Sourcewatch",IF(ISNUMBER(SEARCH("desmog",F3814)),"Desmog",IF(ISNUMBER(SEARCH("Exxon",F3814)),"Exxonsecrets",IF(ISNUMBER(SEARCH("wikipedia",F3814)),"Wikipedia",IF(ISNUMBER(SEARCH("greenpeace",F3814)),"Greenpeace",IF(ISNUMBER(SEARCH("Polluterwatch",F3814)),"Polluterwatch",IF(F3814="","","Other")))))))</f>
        <v/>
      </c>
      <c r="H3814">
        <f>LEN(B3814)</f>
        <v>24</v>
      </c>
    </row>
    <row r="3815" spans="1:9" ht="15.75" customHeight="1" x14ac:dyDescent="0.2">
      <c r="A3815" s="3" t="s">
        <v>3742</v>
      </c>
      <c r="B3815" s="3" t="s">
        <v>3021</v>
      </c>
      <c r="C3815" s="3" t="s">
        <v>17</v>
      </c>
      <c r="D3815" s="3" t="s">
        <v>25</v>
      </c>
      <c r="G3815" s="3" t="str">
        <f>IF(ISNUMBER(SEARCH("Sourcewatch",F3815)),"Sourcewatch",IF(ISNUMBER(SEARCH("desmog",F3815)),"Desmog",IF(ISNUMBER(SEARCH("Exxon",F3815)),"Exxonsecrets",IF(ISNUMBER(SEARCH("wikipedia",F3815)),"Wikipedia",IF(ISNUMBER(SEARCH("greenpeace",F3815)),"Greenpeace",IF(ISNUMBER(SEARCH("Polluterwatch",F3815)),"Polluterwatch",IF(F3815="","","Other")))))))</f>
        <v/>
      </c>
      <c r="H3815">
        <f>LEN(B3815)</f>
        <v>24</v>
      </c>
    </row>
    <row r="3816" spans="1:9" ht="15.75" customHeight="1" x14ac:dyDescent="0.2">
      <c r="A3816" s="3" t="s">
        <v>3743</v>
      </c>
      <c r="B3816" s="3" t="s">
        <v>3021</v>
      </c>
      <c r="C3816" s="3" t="s">
        <v>17</v>
      </c>
      <c r="D3816" s="3" t="s">
        <v>25</v>
      </c>
      <c r="G3816" s="3" t="str">
        <f>IF(ISNUMBER(SEARCH("Sourcewatch",F3816)),"Sourcewatch",IF(ISNUMBER(SEARCH("desmog",F3816)),"Desmog",IF(ISNUMBER(SEARCH("Exxon",F3816)),"Exxonsecrets",IF(ISNUMBER(SEARCH("wikipedia",F3816)),"Wikipedia",IF(ISNUMBER(SEARCH("greenpeace",F3816)),"Greenpeace",IF(ISNUMBER(SEARCH("Polluterwatch",F3816)),"Polluterwatch",IF(F3816="","","Other")))))))</f>
        <v/>
      </c>
      <c r="H3816">
        <f>LEN(B3816)</f>
        <v>24</v>
      </c>
    </row>
    <row r="3817" spans="1:9" ht="15.75" customHeight="1" x14ac:dyDescent="0.2">
      <c r="A3817" s="3" t="s">
        <v>3744</v>
      </c>
      <c r="B3817" s="3" t="s">
        <v>3021</v>
      </c>
      <c r="C3817" s="3" t="s">
        <v>17</v>
      </c>
      <c r="D3817" s="3" t="s">
        <v>25</v>
      </c>
      <c r="G3817" s="3" t="str">
        <f>IF(ISNUMBER(SEARCH("Sourcewatch",F3817)),"Sourcewatch",IF(ISNUMBER(SEARCH("desmog",F3817)),"Desmog",IF(ISNUMBER(SEARCH("Exxon",F3817)),"Exxonsecrets",IF(ISNUMBER(SEARCH("wikipedia",F3817)),"Wikipedia",IF(ISNUMBER(SEARCH("greenpeace",F3817)),"Greenpeace",IF(ISNUMBER(SEARCH("Polluterwatch",F3817)),"Polluterwatch",IF(F3817="","","Other")))))))</f>
        <v/>
      </c>
      <c r="H3817">
        <f>LEN(B3817)</f>
        <v>24</v>
      </c>
    </row>
    <row r="3818" spans="1:9" ht="15.75" customHeight="1" x14ac:dyDescent="0.2">
      <c r="A3818" s="11" t="s">
        <v>4546</v>
      </c>
      <c r="B3818" s="11" t="s">
        <v>3021</v>
      </c>
      <c r="C3818" t="s">
        <v>17</v>
      </c>
      <c r="D3818" t="s">
        <v>25</v>
      </c>
      <c r="H3818">
        <f>LEN(B3818)</f>
        <v>24</v>
      </c>
      <c r="I3818" s="17" t="s">
        <v>25</v>
      </c>
    </row>
    <row r="3819" spans="1:9" ht="15.75" customHeight="1" x14ac:dyDescent="0.2">
      <c r="A3819" s="11" t="s">
        <v>4346</v>
      </c>
      <c r="B3819" s="11" t="s">
        <v>3741</v>
      </c>
      <c r="C3819" t="s">
        <v>17</v>
      </c>
      <c r="D3819" t="s">
        <v>25</v>
      </c>
      <c r="H3819">
        <f>LEN(B3819)</f>
        <v>33</v>
      </c>
      <c r="I3819" s="17" t="s">
        <v>25</v>
      </c>
    </row>
    <row r="3820" spans="1:9" ht="15.75" customHeight="1" x14ac:dyDescent="0.2">
      <c r="A3820" s="11" t="s">
        <v>4403</v>
      </c>
      <c r="B3820" s="11" t="s">
        <v>4255</v>
      </c>
      <c r="C3820" t="s">
        <v>17</v>
      </c>
      <c r="D3820" t="s">
        <v>25</v>
      </c>
      <c r="H3820">
        <f>LEN(B3820)</f>
        <v>36</v>
      </c>
      <c r="I3820" s="17" t="s">
        <v>25</v>
      </c>
    </row>
    <row r="3821" spans="1:9" ht="15.75" customHeight="1" x14ac:dyDescent="0.2">
      <c r="A3821" s="3" t="s">
        <v>3745</v>
      </c>
      <c r="B3821" s="3" t="s">
        <v>3746</v>
      </c>
      <c r="C3821" s="3" t="s">
        <v>17</v>
      </c>
      <c r="D3821" s="3" t="s">
        <v>25</v>
      </c>
      <c r="G3821" s="3" t="str">
        <f>IF(ISNUMBER(SEARCH("Sourcewatch",F3821)),"Sourcewatch",IF(ISNUMBER(SEARCH("desmog",F3821)),"Desmog",IF(ISNUMBER(SEARCH("Exxon",F3821)),"Exxonsecrets",IF(ISNUMBER(SEARCH("wikipedia",F3821)),"Wikipedia",IF(ISNUMBER(SEARCH("greenpeace",F3821)),"Greenpeace",IF(ISNUMBER(SEARCH("Polluterwatch",F3821)),"Polluterwatch",IF(F3821="","","Other")))))))</f>
        <v/>
      </c>
      <c r="H3821">
        <f>LEN(B3821)</f>
        <v>30</v>
      </c>
    </row>
    <row r="3822" spans="1:9" ht="15.75" customHeight="1" x14ac:dyDescent="0.2">
      <c r="A3822" s="3" t="s">
        <v>3747</v>
      </c>
      <c r="B3822" s="3" t="s">
        <v>3746</v>
      </c>
      <c r="C3822" s="3" t="s">
        <v>17</v>
      </c>
      <c r="D3822" s="3" t="s">
        <v>25</v>
      </c>
      <c r="G3822" s="3" t="str">
        <f>IF(ISNUMBER(SEARCH("Sourcewatch",F3822)),"Sourcewatch",IF(ISNUMBER(SEARCH("desmog",F3822)),"Desmog",IF(ISNUMBER(SEARCH("Exxon",F3822)),"Exxonsecrets",IF(ISNUMBER(SEARCH("wikipedia",F3822)),"Wikipedia",IF(ISNUMBER(SEARCH("greenpeace",F3822)),"Greenpeace",IF(ISNUMBER(SEARCH("Polluterwatch",F3822)),"Polluterwatch",IF(F3822="","","Other")))))))</f>
        <v/>
      </c>
      <c r="H3822">
        <f>LEN(B3822)</f>
        <v>30</v>
      </c>
    </row>
    <row r="3823" spans="1:9" ht="15.75" customHeight="1" x14ac:dyDescent="0.2">
      <c r="A3823" s="3" t="s">
        <v>3748</v>
      </c>
      <c r="B3823" s="3" t="s">
        <v>3746</v>
      </c>
      <c r="C3823" s="3" t="s">
        <v>17</v>
      </c>
      <c r="D3823" s="3" t="s">
        <v>25</v>
      </c>
      <c r="G3823" s="3" t="str">
        <f>IF(ISNUMBER(SEARCH("Sourcewatch",F3823)),"Sourcewatch",IF(ISNUMBER(SEARCH("desmog",F3823)),"Desmog",IF(ISNUMBER(SEARCH("Exxon",F3823)),"Exxonsecrets",IF(ISNUMBER(SEARCH("wikipedia",F3823)),"Wikipedia",IF(ISNUMBER(SEARCH("greenpeace",F3823)),"Greenpeace",IF(ISNUMBER(SEARCH("Polluterwatch",F3823)),"Polluterwatch",IF(F3823="","","Other")))))))</f>
        <v/>
      </c>
      <c r="H3823">
        <f>LEN(B3823)</f>
        <v>30</v>
      </c>
    </row>
    <row r="3824" spans="1:9" ht="15.75" customHeight="1" x14ac:dyDescent="0.2">
      <c r="A3824" s="11" t="s">
        <v>3746</v>
      </c>
      <c r="B3824" s="11" t="s">
        <v>3746</v>
      </c>
      <c r="C3824" t="s">
        <v>17</v>
      </c>
      <c r="D3824" t="s">
        <v>25</v>
      </c>
      <c r="H3824">
        <f>LEN(B3824)</f>
        <v>30</v>
      </c>
      <c r="I3824" s="17" t="s">
        <v>25</v>
      </c>
    </row>
    <row r="3825" spans="1:8" ht="15.75" customHeight="1" x14ac:dyDescent="0.2">
      <c r="A3825" s="3" t="s">
        <v>375</v>
      </c>
      <c r="B3825" s="3" t="s">
        <v>376</v>
      </c>
      <c r="C3825" s="3" t="s">
        <v>17</v>
      </c>
      <c r="D3825" s="3" t="s">
        <v>25</v>
      </c>
      <c r="G3825" s="3" t="str">
        <f>IF(ISNUMBER(SEARCH("Sourcewatch",F3825)),"Sourcewatch",IF(ISNUMBER(SEARCH("desmog",F3825)),"Desmog",IF(ISNUMBER(SEARCH("Exxon",F3825)),"Exxonsecrets",IF(ISNUMBER(SEARCH("wikipedia",F3825)),"Wikipedia",IF(ISNUMBER(SEARCH("greenpeace",F3825)),"Greenpeace",IF(ISNUMBER(SEARCH("Polluterwatch",F3825)),"Polluterwatch",IF(F3825="","","Other")))))))</f>
        <v/>
      </c>
      <c r="H3825">
        <f>LEN(B3825)</f>
        <v>21</v>
      </c>
    </row>
    <row r="3826" spans="1:8" ht="15.75" customHeight="1" x14ac:dyDescent="0.2">
      <c r="A3826" s="3" t="s">
        <v>3620</v>
      </c>
      <c r="B3826" s="3" t="s">
        <v>376</v>
      </c>
      <c r="D3826" s="3" t="s">
        <v>25</v>
      </c>
      <c r="G3826" s="3" t="str">
        <f>IF(ISNUMBER(SEARCH("Sourcewatch",F3826)),"Sourcewatch",IF(ISNUMBER(SEARCH("desmog",F3826)),"Desmog",IF(ISNUMBER(SEARCH("Exxon",F3826)),"Exxonsecrets",IF(ISNUMBER(SEARCH("wikipedia",F3826)),"Wikipedia",IF(ISNUMBER(SEARCH("greenpeace",F3826)),"Greenpeace",IF(ISNUMBER(SEARCH("Polluterwatch",F3826)),"Polluterwatch",IF(F3826="","","Other")))))))</f>
        <v/>
      </c>
      <c r="H3826">
        <f>LEN(B3826)</f>
        <v>21</v>
      </c>
    </row>
    <row r="3827" spans="1:8" ht="15.75" customHeight="1" x14ac:dyDescent="0.2">
      <c r="A3827" s="3" t="s">
        <v>376</v>
      </c>
      <c r="B3827" s="3" t="s">
        <v>376</v>
      </c>
      <c r="C3827" s="3" t="s">
        <v>17</v>
      </c>
      <c r="D3827" s="3" t="s">
        <v>25</v>
      </c>
      <c r="G3827" s="3" t="str">
        <f>IF(ISNUMBER(SEARCH("Sourcewatch",F3827)),"Sourcewatch",IF(ISNUMBER(SEARCH("desmog",F3827)),"Desmog",IF(ISNUMBER(SEARCH("Exxon",F3827)),"Exxonsecrets",IF(ISNUMBER(SEARCH("wikipedia",F3827)),"Wikipedia",IF(ISNUMBER(SEARCH("greenpeace",F3827)),"Greenpeace",IF(ISNUMBER(SEARCH("Polluterwatch",F3827)),"Polluterwatch",IF(F3827="","","Other")))))))</f>
        <v/>
      </c>
      <c r="H3827">
        <f>LEN(B3827)</f>
        <v>21</v>
      </c>
    </row>
    <row r="3828" spans="1:8" ht="15.75" customHeight="1" x14ac:dyDescent="0.2">
      <c r="A3828" s="3" t="s">
        <v>3749</v>
      </c>
      <c r="B3828" s="3" t="s">
        <v>3749</v>
      </c>
      <c r="C3828" s="3" t="s">
        <v>17</v>
      </c>
      <c r="D3828" s="3" t="s">
        <v>25</v>
      </c>
      <c r="G3828" s="3" t="str">
        <f>IF(ISNUMBER(SEARCH("Sourcewatch",F3828)),"Sourcewatch",IF(ISNUMBER(SEARCH("desmog",F3828)),"Desmog",IF(ISNUMBER(SEARCH("Exxon",F3828)),"Exxonsecrets",IF(ISNUMBER(SEARCH("wikipedia",F3828)),"Wikipedia",IF(ISNUMBER(SEARCH("greenpeace",F3828)),"Greenpeace",IF(ISNUMBER(SEARCH("Polluterwatch",F3828)),"Polluterwatch",IF(F3828="","","Other")))))))</f>
        <v/>
      </c>
      <c r="H3828">
        <f>LEN(B3828)</f>
        <v>24</v>
      </c>
    </row>
    <row r="3829" spans="1:8" ht="15.75" customHeight="1" x14ac:dyDescent="0.2">
      <c r="A3829" s="3" t="s">
        <v>3022</v>
      </c>
      <c r="B3829" s="3" t="s">
        <v>3023</v>
      </c>
      <c r="C3829" s="3" t="s">
        <v>17</v>
      </c>
      <c r="D3829" s="3" t="s">
        <v>25</v>
      </c>
      <c r="G3829" s="3" t="str">
        <f>IF(ISNUMBER(SEARCH("Sourcewatch",F3829)),"Sourcewatch",IF(ISNUMBER(SEARCH("desmog",F3829)),"Desmog",IF(ISNUMBER(SEARCH("Exxon",F3829)),"Exxonsecrets",IF(ISNUMBER(SEARCH("wikipedia",F3829)),"Wikipedia",IF(ISNUMBER(SEARCH("greenpeace",F3829)),"Greenpeace",IF(ISNUMBER(SEARCH("Polluterwatch",F3829)),"Polluterwatch",IF(F3829="","","Other")))))))</f>
        <v/>
      </c>
      <c r="H3829">
        <f>LEN(B3829)</f>
        <v>22</v>
      </c>
    </row>
    <row r="3830" spans="1:8" ht="15.75" customHeight="1" x14ac:dyDescent="0.2">
      <c r="A3830" s="3" t="s">
        <v>3023</v>
      </c>
      <c r="B3830" s="3" t="s">
        <v>3023</v>
      </c>
      <c r="C3830" s="3" t="s">
        <v>17</v>
      </c>
      <c r="D3830" s="3" t="s">
        <v>25</v>
      </c>
      <c r="G3830" s="3" t="str">
        <f>IF(ISNUMBER(SEARCH("Sourcewatch",F3830)),"Sourcewatch",IF(ISNUMBER(SEARCH("desmog",F3830)),"Desmog",IF(ISNUMBER(SEARCH("Exxon",F3830)),"Exxonsecrets",IF(ISNUMBER(SEARCH("wikipedia",F3830)),"Wikipedia",IF(ISNUMBER(SEARCH("greenpeace",F3830)),"Greenpeace",IF(ISNUMBER(SEARCH("Polluterwatch",F3830)),"Polluterwatch",IF(F3830="","","Other")))))))</f>
        <v/>
      </c>
      <c r="H3830">
        <f>LEN(B3830)</f>
        <v>22</v>
      </c>
    </row>
    <row r="3831" spans="1:8" ht="15.75" customHeight="1" x14ac:dyDescent="0.2">
      <c r="A3831" s="3" t="s">
        <v>3750</v>
      </c>
      <c r="B3831" s="3" t="s">
        <v>3023</v>
      </c>
      <c r="C3831" s="3" t="s">
        <v>17</v>
      </c>
      <c r="D3831" s="3" t="s">
        <v>25</v>
      </c>
      <c r="G3831" s="3" t="str">
        <f>IF(ISNUMBER(SEARCH("Sourcewatch",F3831)),"Sourcewatch",IF(ISNUMBER(SEARCH("desmog",F3831)),"Desmog",IF(ISNUMBER(SEARCH("Exxon",F3831)),"Exxonsecrets",IF(ISNUMBER(SEARCH("wikipedia",F3831)),"Wikipedia",IF(ISNUMBER(SEARCH("greenpeace",F3831)),"Greenpeace",IF(ISNUMBER(SEARCH("Polluterwatch",F3831)),"Polluterwatch",IF(F3831="","","Other")))))))</f>
        <v/>
      </c>
      <c r="H3831">
        <f>LEN(B3831)</f>
        <v>22</v>
      </c>
    </row>
    <row r="3832" spans="1:8" ht="15.75" customHeight="1" x14ac:dyDescent="0.2">
      <c r="A3832" s="3" t="s">
        <v>3751</v>
      </c>
      <c r="B3832" s="3" t="s">
        <v>3023</v>
      </c>
      <c r="C3832" s="3" t="s">
        <v>17</v>
      </c>
      <c r="D3832" s="3" t="s">
        <v>25</v>
      </c>
      <c r="G3832" s="3" t="str">
        <f>IF(ISNUMBER(SEARCH("Sourcewatch",F3832)),"Sourcewatch",IF(ISNUMBER(SEARCH("desmog",F3832)),"Desmog",IF(ISNUMBER(SEARCH("Exxon",F3832)),"Exxonsecrets",IF(ISNUMBER(SEARCH("wikipedia",F3832)),"Wikipedia",IF(ISNUMBER(SEARCH("greenpeace",F3832)),"Greenpeace",IF(ISNUMBER(SEARCH("Polluterwatch",F3832)),"Polluterwatch",IF(F3832="","","Other")))))))</f>
        <v/>
      </c>
      <c r="H3832">
        <f>LEN(B3832)</f>
        <v>22</v>
      </c>
    </row>
    <row r="3833" spans="1:8" ht="15.75" customHeight="1" x14ac:dyDescent="0.2">
      <c r="A3833" s="3" t="s">
        <v>3752</v>
      </c>
      <c r="B3833" s="3" t="s">
        <v>3752</v>
      </c>
      <c r="C3833" s="3" t="s">
        <v>17</v>
      </c>
      <c r="D3833" s="3" t="s">
        <v>25</v>
      </c>
      <c r="G3833" s="3" t="str">
        <f>IF(ISNUMBER(SEARCH("Sourcewatch",F3833)),"Sourcewatch",IF(ISNUMBER(SEARCH("desmog",F3833)),"Desmog",IF(ISNUMBER(SEARCH("Exxon",F3833)),"Exxonsecrets",IF(ISNUMBER(SEARCH("wikipedia",F3833)),"Wikipedia",IF(ISNUMBER(SEARCH("greenpeace",F3833)),"Greenpeace",IF(ISNUMBER(SEARCH("Polluterwatch",F3833)),"Polluterwatch",IF(F3833="","","Other")))))))</f>
        <v/>
      </c>
      <c r="H3833">
        <f>LEN(B3833)</f>
        <v>33</v>
      </c>
    </row>
    <row r="3834" spans="1:8" ht="15.75" customHeight="1" x14ac:dyDescent="0.2">
      <c r="A3834" s="3" t="s">
        <v>3753</v>
      </c>
      <c r="B3834" s="3" t="s">
        <v>3753</v>
      </c>
      <c r="C3834" s="3" t="s">
        <v>17</v>
      </c>
      <c r="D3834" s="3" t="s">
        <v>25</v>
      </c>
      <c r="G3834" s="3" t="str">
        <f>IF(ISNUMBER(SEARCH("Sourcewatch",F3834)),"Sourcewatch",IF(ISNUMBER(SEARCH("desmog",F3834)),"Desmog",IF(ISNUMBER(SEARCH("Exxon",F3834)),"Exxonsecrets",IF(ISNUMBER(SEARCH("wikipedia",F3834)),"Wikipedia",IF(ISNUMBER(SEARCH("greenpeace",F3834)),"Greenpeace",IF(ISNUMBER(SEARCH("Polluterwatch",F3834)),"Polluterwatch",IF(F3834="","","Other")))))))</f>
        <v/>
      </c>
      <c r="H3834">
        <f>LEN(B3834)</f>
        <v>25</v>
      </c>
    </row>
    <row r="3835" spans="1:8" ht="15.75" customHeight="1" x14ac:dyDescent="0.2">
      <c r="A3835" s="3" t="s">
        <v>3754</v>
      </c>
      <c r="B3835" s="3" t="s">
        <v>3754</v>
      </c>
      <c r="C3835" s="3" t="s">
        <v>17</v>
      </c>
      <c r="D3835" s="3" t="s">
        <v>25</v>
      </c>
      <c r="G3835" s="3" t="str">
        <f>IF(ISNUMBER(SEARCH("Sourcewatch",F3835)),"Sourcewatch",IF(ISNUMBER(SEARCH("desmog",F3835)),"Desmog",IF(ISNUMBER(SEARCH("Exxon",F3835)),"Exxonsecrets",IF(ISNUMBER(SEARCH("wikipedia",F3835)),"Wikipedia",IF(ISNUMBER(SEARCH("greenpeace",F3835)),"Greenpeace",IF(ISNUMBER(SEARCH("Polluterwatch",F3835)),"Polluterwatch",IF(F3835="","","Other")))))))</f>
        <v/>
      </c>
      <c r="H3835">
        <f>LEN(B3835)</f>
        <v>20</v>
      </c>
    </row>
    <row r="3836" spans="1:8" ht="15.75" customHeight="1" x14ac:dyDescent="0.2">
      <c r="A3836" s="3" t="s">
        <v>3755</v>
      </c>
      <c r="B3836" s="3" t="s">
        <v>3755</v>
      </c>
      <c r="C3836" s="3" t="s">
        <v>17</v>
      </c>
      <c r="D3836" s="3" t="s">
        <v>25</v>
      </c>
      <c r="G3836" s="3" t="str">
        <f>IF(ISNUMBER(SEARCH("Sourcewatch",F3836)),"Sourcewatch",IF(ISNUMBER(SEARCH("desmog",F3836)),"Desmog",IF(ISNUMBER(SEARCH("Exxon",F3836)),"Exxonsecrets",IF(ISNUMBER(SEARCH("wikipedia",F3836)),"Wikipedia",IF(ISNUMBER(SEARCH("greenpeace",F3836)),"Greenpeace",IF(ISNUMBER(SEARCH("Polluterwatch",F3836)),"Polluterwatch",IF(F3836="","","Other")))))))</f>
        <v/>
      </c>
      <c r="H3836">
        <f>LEN(B3836)</f>
        <v>20</v>
      </c>
    </row>
    <row r="3837" spans="1:8" ht="15.75" customHeight="1" x14ac:dyDescent="0.2">
      <c r="A3837" s="3" t="s">
        <v>3756</v>
      </c>
      <c r="B3837" s="3" t="s">
        <v>3756</v>
      </c>
      <c r="C3837" s="3" t="s">
        <v>17</v>
      </c>
      <c r="D3837" s="3" t="s">
        <v>25</v>
      </c>
      <c r="G3837" s="3" t="str">
        <f>IF(ISNUMBER(SEARCH("Sourcewatch",F3837)),"Sourcewatch",IF(ISNUMBER(SEARCH("desmog",F3837)),"Desmog",IF(ISNUMBER(SEARCH("Exxon",F3837)),"Exxonsecrets",IF(ISNUMBER(SEARCH("wikipedia",F3837)),"Wikipedia",IF(ISNUMBER(SEARCH("greenpeace",F3837)),"Greenpeace",IF(ISNUMBER(SEARCH("Polluterwatch",F3837)),"Polluterwatch",IF(F3837="","","Other")))))))</f>
        <v/>
      </c>
      <c r="H3837">
        <f>LEN(B3837)</f>
        <v>22</v>
      </c>
    </row>
    <row r="3838" spans="1:8" ht="15.75" customHeight="1" x14ac:dyDescent="0.2">
      <c r="A3838" s="3" t="s">
        <v>3757</v>
      </c>
      <c r="B3838" s="3" t="s">
        <v>3757</v>
      </c>
      <c r="C3838" s="3" t="s">
        <v>17</v>
      </c>
      <c r="D3838" s="3" t="s">
        <v>25</v>
      </c>
      <c r="G3838" s="3" t="str">
        <f>IF(ISNUMBER(SEARCH("Sourcewatch",F3838)),"Sourcewatch",IF(ISNUMBER(SEARCH("desmog",F3838)),"Desmog",IF(ISNUMBER(SEARCH("Exxon",F3838)),"Exxonsecrets",IF(ISNUMBER(SEARCH("wikipedia",F3838)),"Wikipedia",IF(ISNUMBER(SEARCH("greenpeace",F3838)),"Greenpeace",IF(ISNUMBER(SEARCH("Polluterwatch",F3838)),"Polluterwatch",IF(F3838="","","Other")))))))</f>
        <v/>
      </c>
      <c r="H3838">
        <f>LEN(B3838)</f>
        <v>21</v>
      </c>
    </row>
    <row r="3839" spans="1:8" ht="15.75" customHeight="1" x14ac:dyDescent="0.2">
      <c r="A3839" s="3" t="s">
        <v>3758</v>
      </c>
      <c r="B3839" s="3" t="s">
        <v>3758</v>
      </c>
      <c r="C3839" s="3" t="s">
        <v>17</v>
      </c>
      <c r="D3839" s="3" t="s">
        <v>25</v>
      </c>
      <c r="G3839" s="3" t="str">
        <f>IF(ISNUMBER(SEARCH("Sourcewatch",F3839)),"Sourcewatch",IF(ISNUMBER(SEARCH("desmog",F3839)),"Desmog",IF(ISNUMBER(SEARCH("Exxon",F3839)),"Exxonsecrets",IF(ISNUMBER(SEARCH("wikipedia",F3839)),"Wikipedia",IF(ISNUMBER(SEARCH("greenpeace",F3839)),"Greenpeace",IF(ISNUMBER(SEARCH("Polluterwatch",F3839)),"Polluterwatch",IF(F3839="","","Other")))))))</f>
        <v/>
      </c>
      <c r="H3839">
        <f>LEN(B3839)</f>
        <v>32</v>
      </c>
    </row>
    <row r="3840" spans="1:8" ht="15.75" customHeight="1" x14ac:dyDescent="0.2">
      <c r="A3840" s="3" t="s">
        <v>3759</v>
      </c>
      <c r="B3840" s="3" t="s">
        <v>3759</v>
      </c>
      <c r="C3840" s="3" t="s">
        <v>17</v>
      </c>
      <c r="D3840" s="3" t="s">
        <v>25</v>
      </c>
      <c r="G3840" s="3" t="str">
        <f>IF(ISNUMBER(SEARCH("Sourcewatch",F3840)),"Sourcewatch",IF(ISNUMBER(SEARCH("desmog",F3840)),"Desmog",IF(ISNUMBER(SEARCH("Exxon",F3840)),"Exxonsecrets",IF(ISNUMBER(SEARCH("wikipedia",F3840)),"Wikipedia",IF(ISNUMBER(SEARCH("greenpeace",F3840)),"Greenpeace",IF(ISNUMBER(SEARCH("Polluterwatch",F3840)),"Polluterwatch",IF(F3840="","","Other")))))))</f>
        <v/>
      </c>
      <c r="H3840">
        <f>LEN(B3840)</f>
        <v>20</v>
      </c>
    </row>
    <row r="3841" spans="1:8" ht="15.75" customHeight="1" x14ac:dyDescent="0.2">
      <c r="A3841" s="3" t="s">
        <v>3760</v>
      </c>
      <c r="B3841" s="3" t="s">
        <v>3760</v>
      </c>
      <c r="C3841" s="3" t="s">
        <v>17</v>
      </c>
      <c r="D3841" s="3" t="s">
        <v>25</v>
      </c>
      <c r="G3841" s="3" t="str">
        <f>IF(ISNUMBER(SEARCH("Sourcewatch",F3841)),"Sourcewatch",IF(ISNUMBER(SEARCH("desmog",F3841)),"Desmog",IF(ISNUMBER(SEARCH("Exxon",F3841)),"Exxonsecrets",IF(ISNUMBER(SEARCH("wikipedia",F3841)),"Wikipedia",IF(ISNUMBER(SEARCH("greenpeace",F3841)),"Greenpeace",IF(ISNUMBER(SEARCH("Polluterwatch",F3841)),"Polluterwatch",IF(F3841="","","Other")))))))</f>
        <v/>
      </c>
      <c r="H3841">
        <f>LEN(B3841)</f>
        <v>23</v>
      </c>
    </row>
    <row r="3842" spans="1:8" ht="15.75" customHeight="1" x14ac:dyDescent="0.2">
      <c r="A3842" s="3" t="s">
        <v>3761</v>
      </c>
      <c r="B3842" s="3" t="s">
        <v>3761</v>
      </c>
      <c r="C3842" s="3" t="s">
        <v>17</v>
      </c>
      <c r="D3842" s="3" t="s">
        <v>25</v>
      </c>
      <c r="G3842" s="3" t="str">
        <f>IF(ISNUMBER(SEARCH("Sourcewatch",F3842)),"Sourcewatch",IF(ISNUMBER(SEARCH("desmog",F3842)),"Desmog",IF(ISNUMBER(SEARCH("Exxon",F3842)),"Exxonsecrets",IF(ISNUMBER(SEARCH("wikipedia",F3842)),"Wikipedia",IF(ISNUMBER(SEARCH("greenpeace",F3842)),"Greenpeace",IF(ISNUMBER(SEARCH("Polluterwatch",F3842)),"Polluterwatch",IF(F3842="","","Other")))))))</f>
        <v/>
      </c>
      <c r="H3842">
        <f>LEN(B3842)</f>
        <v>21</v>
      </c>
    </row>
    <row r="3843" spans="1:8" ht="15.75" customHeight="1" x14ac:dyDescent="0.2">
      <c r="A3843" s="3" t="s">
        <v>3762</v>
      </c>
      <c r="B3843" s="3" t="s">
        <v>3762</v>
      </c>
      <c r="C3843" s="3" t="s">
        <v>17</v>
      </c>
      <c r="D3843" s="3" t="s">
        <v>25</v>
      </c>
      <c r="G3843" s="3" t="str">
        <f>IF(ISNUMBER(SEARCH("Sourcewatch",F3843)),"Sourcewatch",IF(ISNUMBER(SEARCH("desmog",F3843)),"Desmog",IF(ISNUMBER(SEARCH("Exxon",F3843)),"Exxonsecrets",IF(ISNUMBER(SEARCH("wikipedia",F3843)),"Wikipedia",IF(ISNUMBER(SEARCH("greenpeace",F3843)),"Greenpeace",IF(ISNUMBER(SEARCH("Polluterwatch",F3843)),"Polluterwatch",IF(F3843="","","Other")))))))</f>
        <v/>
      </c>
      <c r="H3843">
        <f>LEN(B3843)</f>
        <v>30</v>
      </c>
    </row>
    <row r="3844" spans="1:8" ht="15.75" customHeight="1" x14ac:dyDescent="0.2">
      <c r="A3844" s="3" t="s">
        <v>3570</v>
      </c>
      <c r="B3844" s="3" t="s">
        <v>3571</v>
      </c>
      <c r="C3844" s="3" t="s">
        <v>17</v>
      </c>
      <c r="D3844" s="3" t="s">
        <v>25</v>
      </c>
      <c r="G3844" s="3" t="str">
        <f>IF(ISNUMBER(SEARCH("Sourcewatch",F3844)),"Sourcewatch",IF(ISNUMBER(SEARCH("desmog",F3844)),"Desmog",IF(ISNUMBER(SEARCH("Exxon",F3844)),"Exxonsecrets",IF(ISNUMBER(SEARCH("wikipedia",F3844)),"Wikipedia",IF(ISNUMBER(SEARCH("greenpeace",F3844)),"Greenpeace",IF(ISNUMBER(SEARCH("Polluterwatch",F3844)),"Polluterwatch",IF(F3844="","","Other")))))))</f>
        <v/>
      </c>
      <c r="H3844">
        <f>LEN(B3844)</f>
        <v>22</v>
      </c>
    </row>
    <row r="3845" spans="1:8" ht="15.75" customHeight="1" x14ac:dyDescent="0.2">
      <c r="A3845" s="3" t="s">
        <v>3763</v>
      </c>
      <c r="B3845" s="3" t="s">
        <v>3763</v>
      </c>
      <c r="C3845" s="3" t="s">
        <v>17</v>
      </c>
      <c r="D3845" s="3" t="s">
        <v>25</v>
      </c>
      <c r="G3845" s="3" t="str">
        <f>IF(ISNUMBER(SEARCH("Sourcewatch",F3845)),"Sourcewatch",IF(ISNUMBER(SEARCH("desmog",F3845)),"Desmog",IF(ISNUMBER(SEARCH("Exxon",F3845)),"Exxonsecrets",IF(ISNUMBER(SEARCH("wikipedia",F3845)),"Wikipedia",IF(ISNUMBER(SEARCH("greenpeace",F3845)),"Greenpeace",IF(ISNUMBER(SEARCH("Polluterwatch",F3845)),"Polluterwatch",IF(F3845="","","Other")))))))</f>
        <v/>
      </c>
      <c r="H3845">
        <f>LEN(B3845)</f>
        <v>36</v>
      </c>
    </row>
    <row r="3846" spans="1:8" ht="15.75" customHeight="1" x14ac:dyDescent="0.2">
      <c r="A3846" s="3" t="s">
        <v>644</v>
      </c>
      <c r="B3846" s="3" t="s">
        <v>645</v>
      </c>
      <c r="D3846" s="3" t="s">
        <v>25</v>
      </c>
      <c r="G3846" s="3" t="str">
        <f>IF(ISNUMBER(SEARCH("Sourcewatch",F3846)),"Sourcewatch",IF(ISNUMBER(SEARCH("desmog",F3846)),"Desmog",IF(ISNUMBER(SEARCH("Exxon",F3846)),"Exxonsecrets",IF(ISNUMBER(SEARCH("wikipedia",F3846)),"Wikipedia",IF(ISNUMBER(SEARCH("greenpeace",F3846)),"Greenpeace",IF(ISNUMBER(SEARCH("Polluterwatch",F3846)),"Polluterwatch",IF(F3846="","","Other")))))))</f>
        <v/>
      </c>
      <c r="H3846">
        <f>LEN(B3846)</f>
        <v>20</v>
      </c>
    </row>
    <row r="3847" spans="1:8" ht="15.75" customHeight="1" x14ac:dyDescent="0.2">
      <c r="A3847" s="3" t="s">
        <v>645</v>
      </c>
      <c r="B3847" s="3" t="s">
        <v>645</v>
      </c>
      <c r="C3847" s="3" t="s">
        <v>17</v>
      </c>
      <c r="D3847" s="3" t="s">
        <v>25</v>
      </c>
      <c r="G3847" s="3" t="str">
        <f>IF(ISNUMBER(SEARCH("Sourcewatch",F3847)),"Sourcewatch",IF(ISNUMBER(SEARCH("desmog",F3847)),"Desmog",IF(ISNUMBER(SEARCH("Exxon",F3847)),"Exxonsecrets",IF(ISNUMBER(SEARCH("wikipedia",F3847)),"Wikipedia",IF(ISNUMBER(SEARCH("greenpeace",F3847)),"Greenpeace",IF(ISNUMBER(SEARCH("Polluterwatch",F3847)),"Polluterwatch",IF(F3847="","","Other")))))))</f>
        <v/>
      </c>
      <c r="H3847">
        <f>LEN(B3847)</f>
        <v>20</v>
      </c>
    </row>
    <row r="3848" spans="1:8" ht="15.75" customHeight="1" x14ac:dyDescent="0.2">
      <c r="A3848" s="3" t="s">
        <v>3764</v>
      </c>
      <c r="B3848" s="3" t="s">
        <v>645</v>
      </c>
      <c r="D3848" s="3" t="s">
        <v>25</v>
      </c>
      <c r="G3848" s="3" t="str">
        <f>IF(ISNUMBER(SEARCH("Sourcewatch",F3848)),"Sourcewatch",IF(ISNUMBER(SEARCH("desmog",F3848)),"Desmog",IF(ISNUMBER(SEARCH("Exxon",F3848)),"Exxonsecrets",IF(ISNUMBER(SEARCH("wikipedia",F3848)),"Wikipedia",IF(ISNUMBER(SEARCH("greenpeace",F3848)),"Greenpeace",IF(ISNUMBER(SEARCH("Polluterwatch",F3848)),"Polluterwatch",IF(F3848="","","Other")))))))</f>
        <v/>
      </c>
      <c r="H3848">
        <f>LEN(B3848)</f>
        <v>20</v>
      </c>
    </row>
    <row r="3849" spans="1:8" ht="15.75" customHeight="1" x14ac:dyDescent="0.2">
      <c r="A3849" s="3" t="s">
        <v>3765</v>
      </c>
      <c r="B3849" s="3" t="s">
        <v>645</v>
      </c>
      <c r="C3849" s="3" t="s">
        <v>17</v>
      </c>
      <c r="D3849" s="3" t="s">
        <v>25</v>
      </c>
      <c r="G3849" s="3" t="str">
        <f>IF(ISNUMBER(SEARCH("Sourcewatch",F3849)),"Sourcewatch",IF(ISNUMBER(SEARCH("desmog",F3849)),"Desmog",IF(ISNUMBER(SEARCH("Exxon",F3849)),"Exxonsecrets",IF(ISNUMBER(SEARCH("wikipedia",F3849)),"Wikipedia",IF(ISNUMBER(SEARCH("greenpeace",F3849)),"Greenpeace",IF(ISNUMBER(SEARCH("Polluterwatch",F3849)),"Polluterwatch",IF(F3849="","","Other")))))))</f>
        <v/>
      </c>
      <c r="H3849">
        <f>LEN(B3849)</f>
        <v>20</v>
      </c>
    </row>
    <row r="3850" spans="1:8" ht="15.75" customHeight="1" x14ac:dyDescent="0.2">
      <c r="A3850" s="3" t="s">
        <v>3766</v>
      </c>
      <c r="B3850" s="3" t="s">
        <v>3766</v>
      </c>
      <c r="C3850" s="3" t="s">
        <v>17</v>
      </c>
      <c r="D3850" s="3" t="s">
        <v>25</v>
      </c>
      <c r="G3850" s="3" t="str">
        <f>IF(ISNUMBER(SEARCH("Sourcewatch",F3850)),"Sourcewatch",IF(ISNUMBER(SEARCH("desmog",F3850)),"Desmog",IF(ISNUMBER(SEARCH("Exxon",F3850)),"Exxonsecrets",IF(ISNUMBER(SEARCH("wikipedia",F3850)),"Wikipedia",IF(ISNUMBER(SEARCH("greenpeace",F3850)),"Greenpeace",IF(ISNUMBER(SEARCH("Polluterwatch",F3850)),"Polluterwatch",IF(F3850="","","Other")))))))</f>
        <v/>
      </c>
      <c r="H3850">
        <f>LEN(B3850)</f>
        <v>22</v>
      </c>
    </row>
    <row r="3851" spans="1:8" ht="15.75" customHeight="1" x14ac:dyDescent="0.2">
      <c r="A3851" s="3" t="s">
        <v>3767</v>
      </c>
      <c r="B3851" s="3" t="s">
        <v>3766</v>
      </c>
      <c r="C3851" s="3" t="s">
        <v>17</v>
      </c>
      <c r="D3851" s="3" t="s">
        <v>25</v>
      </c>
      <c r="G3851" s="3" t="str">
        <f>IF(ISNUMBER(SEARCH("Sourcewatch",F3851)),"Sourcewatch",IF(ISNUMBER(SEARCH("desmog",F3851)),"Desmog",IF(ISNUMBER(SEARCH("Exxon",F3851)),"Exxonsecrets",IF(ISNUMBER(SEARCH("wikipedia",F3851)),"Wikipedia",IF(ISNUMBER(SEARCH("greenpeace",F3851)),"Greenpeace",IF(ISNUMBER(SEARCH("Polluterwatch",F3851)),"Polluterwatch",IF(F3851="","","Other")))))))</f>
        <v/>
      </c>
      <c r="H3851">
        <f>LEN(B3851)</f>
        <v>22</v>
      </c>
    </row>
    <row r="3852" spans="1:8" ht="15.75" customHeight="1" x14ac:dyDescent="0.2">
      <c r="A3852" s="3" t="s">
        <v>3768</v>
      </c>
      <c r="B3852" s="3" t="s">
        <v>3768</v>
      </c>
      <c r="C3852" s="3" t="s">
        <v>17</v>
      </c>
      <c r="D3852" s="3" t="s">
        <v>25</v>
      </c>
      <c r="G3852" s="3" t="str">
        <f>IF(ISNUMBER(SEARCH("Sourcewatch",F3852)),"Sourcewatch",IF(ISNUMBER(SEARCH("desmog",F3852)),"Desmog",IF(ISNUMBER(SEARCH("Exxon",F3852)),"Exxonsecrets",IF(ISNUMBER(SEARCH("wikipedia",F3852)),"Wikipedia",IF(ISNUMBER(SEARCH("greenpeace",F3852)),"Greenpeace",IF(ISNUMBER(SEARCH("Polluterwatch",F3852)),"Polluterwatch",IF(F3852="","","Other")))))))</f>
        <v/>
      </c>
      <c r="H3852">
        <f>LEN(B3852)</f>
        <v>27</v>
      </c>
    </row>
    <row r="3853" spans="1:8" ht="15.75" customHeight="1" x14ac:dyDescent="0.2">
      <c r="A3853" s="3" t="s">
        <v>3769</v>
      </c>
      <c r="B3853" s="3" t="s">
        <v>3769</v>
      </c>
      <c r="C3853" s="3" t="s">
        <v>17</v>
      </c>
      <c r="D3853" s="3" t="s">
        <v>25</v>
      </c>
      <c r="G3853" s="3" t="str">
        <f>IF(ISNUMBER(SEARCH("Sourcewatch",F3853)),"Sourcewatch",IF(ISNUMBER(SEARCH("desmog",F3853)),"Desmog",IF(ISNUMBER(SEARCH("Exxon",F3853)),"Exxonsecrets",IF(ISNUMBER(SEARCH("wikipedia",F3853)),"Wikipedia",IF(ISNUMBER(SEARCH("greenpeace",F3853)),"Greenpeace",IF(ISNUMBER(SEARCH("Polluterwatch",F3853)),"Polluterwatch",IF(F3853="","","Other")))))))</f>
        <v/>
      </c>
      <c r="H3853">
        <f>LEN(B3853)</f>
        <v>24</v>
      </c>
    </row>
    <row r="3854" spans="1:8" ht="15.75" customHeight="1" x14ac:dyDescent="0.2">
      <c r="A3854" s="3" t="s">
        <v>3770</v>
      </c>
      <c r="B3854" s="3" t="s">
        <v>3769</v>
      </c>
      <c r="C3854" s="3" t="s">
        <v>17</v>
      </c>
      <c r="D3854" s="3" t="s">
        <v>25</v>
      </c>
      <c r="G3854" s="3" t="str">
        <f>IF(ISNUMBER(SEARCH("Sourcewatch",F3854)),"Sourcewatch",IF(ISNUMBER(SEARCH("desmog",F3854)),"Desmog",IF(ISNUMBER(SEARCH("Exxon",F3854)),"Exxonsecrets",IF(ISNUMBER(SEARCH("wikipedia",F3854)),"Wikipedia",IF(ISNUMBER(SEARCH("greenpeace",F3854)),"Greenpeace",IF(ISNUMBER(SEARCH("Polluterwatch",F3854)),"Polluterwatch",IF(F3854="","","Other")))))))</f>
        <v/>
      </c>
      <c r="H3854">
        <f>LEN(B3854)</f>
        <v>24</v>
      </c>
    </row>
    <row r="3855" spans="1:8" ht="15.75" customHeight="1" x14ac:dyDescent="0.2">
      <c r="A3855" s="3" t="s">
        <v>3771</v>
      </c>
      <c r="B3855" s="3" t="s">
        <v>3769</v>
      </c>
      <c r="C3855" s="3" t="s">
        <v>17</v>
      </c>
      <c r="D3855" s="3" t="s">
        <v>25</v>
      </c>
      <c r="G3855" s="3" t="str">
        <f>IF(ISNUMBER(SEARCH("Sourcewatch",F3855)),"Sourcewatch",IF(ISNUMBER(SEARCH("desmog",F3855)),"Desmog",IF(ISNUMBER(SEARCH("Exxon",F3855)),"Exxonsecrets",IF(ISNUMBER(SEARCH("wikipedia",F3855)),"Wikipedia",IF(ISNUMBER(SEARCH("greenpeace",F3855)),"Greenpeace",IF(ISNUMBER(SEARCH("Polluterwatch",F3855)),"Polluterwatch",IF(F3855="","","Other")))))))</f>
        <v/>
      </c>
      <c r="H3855">
        <f>LEN(B3855)</f>
        <v>24</v>
      </c>
    </row>
    <row r="3856" spans="1:8" ht="15.75" customHeight="1" x14ac:dyDescent="0.2">
      <c r="A3856" s="3" t="s">
        <v>3772</v>
      </c>
      <c r="B3856" s="3" t="s">
        <v>3773</v>
      </c>
      <c r="C3856" s="3" t="s">
        <v>17</v>
      </c>
      <c r="D3856" s="3" t="s">
        <v>25</v>
      </c>
      <c r="G3856" s="3" t="str">
        <f>IF(ISNUMBER(SEARCH("Sourcewatch",F3856)),"Sourcewatch",IF(ISNUMBER(SEARCH("desmog",F3856)),"Desmog",IF(ISNUMBER(SEARCH("Exxon",F3856)),"Exxonsecrets",IF(ISNUMBER(SEARCH("wikipedia",F3856)),"Wikipedia",IF(ISNUMBER(SEARCH("greenpeace",F3856)),"Greenpeace",IF(ISNUMBER(SEARCH("Polluterwatch",F3856)),"Polluterwatch",IF(F3856="","","Other")))))))</f>
        <v/>
      </c>
      <c r="H3856">
        <f>LEN(B3856)</f>
        <v>19</v>
      </c>
    </row>
    <row r="3857" spans="1:8" ht="15.75" customHeight="1" x14ac:dyDescent="0.2">
      <c r="A3857" s="3" t="s">
        <v>3774</v>
      </c>
      <c r="B3857" s="3" t="s">
        <v>3773</v>
      </c>
      <c r="C3857" s="3" t="s">
        <v>17</v>
      </c>
      <c r="D3857" s="3" t="s">
        <v>25</v>
      </c>
      <c r="G3857" s="3" t="str">
        <f>IF(ISNUMBER(SEARCH("Sourcewatch",F3857)),"Sourcewatch",IF(ISNUMBER(SEARCH("desmog",F3857)),"Desmog",IF(ISNUMBER(SEARCH("Exxon",F3857)),"Exxonsecrets",IF(ISNUMBER(SEARCH("wikipedia",F3857)),"Wikipedia",IF(ISNUMBER(SEARCH("greenpeace",F3857)),"Greenpeace",IF(ISNUMBER(SEARCH("Polluterwatch",F3857)),"Polluterwatch",IF(F3857="","","Other")))))))</f>
        <v/>
      </c>
      <c r="H3857">
        <f>LEN(B3857)</f>
        <v>19</v>
      </c>
    </row>
    <row r="3858" spans="1:8" ht="15.75" customHeight="1" x14ac:dyDescent="0.2">
      <c r="A3858" s="3" t="s">
        <v>3775</v>
      </c>
      <c r="B3858" s="3" t="s">
        <v>3775</v>
      </c>
      <c r="C3858" s="3" t="s">
        <v>17</v>
      </c>
      <c r="D3858" s="3" t="s">
        <v>25</v>
      </c>
      <c r="G3858" s="3" t="str">
        <f>IF(ISNUMBER(SEARCH("Sourcewatch",F3858)),"Sourcewatch",IF(ISNUMBER(SEARCH("desmog",F3858)),"Desmog",IF(ISNUMBER(SEARCH("Exxon",F3858)),"Exxonsecrets",IF(ISNUMBER(SEARCH("wikipedia",F3858)),"Wikipedia",IF(ISNUMBER(SEARCH("greenpeace",F3858)),"Greenpeace",IF(ISNUMBER(SEARCH("Polluterwatch",F3858)),"Polluterwatch",IF(F3858="","","Other")))))))</f>
        <v/>
      </c>
      <c r="H3858">
        <f>LEN(B3858)</f>
        <v>24</v>
      </c>
    </row>
    <row r="3859" spans="1:8" ht="15.75" customHeight="1" x14ac:dyDescent="0.2">
      <c r="A3859" s="3" t="s">
        <v>3776</v>
      </c>
      <c r="B3859" s="3" t="s">
        <v>3776</v>
      </c>
      <c r="D3859" s="3" t="s">
        <v>25</v>
      </c>
      <c r="G3859" s="3" t="str">
        <f>IF(ISNUMBER(SEARCH("Sourcewatch",F3859)),"Sourcewatch",IF(ISNUMBER(SEARCH("desmog",F3859)),"Desmog",IF(ISNUMBER(SEARCH("Exxon",F3859)),"Exxonsecrets",IF(ISNUMBER(SEARCH("wikipedia",F3859)),"Wikipedia",IF(ISNUMBER(SEARCH("greenpeace",F3859)),"Greenpeace",IF(ISNUMBER(SEARCH("Polluterwatch",F3859)),"Polluterwatch",IF(F3859="","","Other")))))))</f>
        <v/>
      </c>
      <c r="H3859">
        <f>LEN(B3859)</f>
        <v>22</v>
      </c>
    </row>
    <row r="3860" spans="1:8" ht="15.75" customHeight="1" x14ac:dyDescent="0.2">
      <c r="A3860" s="3" t="s">
        <v>3777</v>
      </c>
      <c r="B3860" s="3" t="s">
        <v>3777</v>
      </c>
      <c r="C3860" s="3" t="s">
        <v>17</v>
      </c>
      <c r="D3860" s="3" t="s">
        <v>25</v>
      </c>
      <c r="G3860" s="3" t="str">
        <f>IF(ISNUMBER(SEARCH("Sourcewatch",F3860)),"Sourcewatch",IF(ISNUMBER(SEARCH("desmog",F3860)),"Desmog",IF(ISNUMBER(SEARCH("Exxon",F3860)),"Exxonsecrets",IF(ISNUMBER(SEARCH("wikipedia",F3860)),"Wikipedia",IF(ISNUMBER(SEARCH("greenpeace",F3860)),"Greenpeace",IF(ISNUMBER(SEARCH("Polluterwatch",F3860)),"Polluterwatch",IF(F3860="","","Other")))))))</f>
        <v/>
      </c>
      <c r="H3860">
        <f>LEN(B3860)</f>
        <v>18</v>
      </c>
    </row>
    <row r="3861" spans="1:8" ht="15.75" customHeight="1" x14ac:dyDescent="0.2">
      <c r="A3861" s="3" t="s">
        <v>3778</v>
      </c>
      <c r="B3861" s="3" t="s">
        <v>3777</v>
      </c>
      <c r="C3861" s="3" t="s">
        <v>17</v>
      </c>
      <c r="D3861" s="3" t="s">
        <v>25</v>
      </c>
      <c r="G3861" s="3" t="str">
        <f>IF(ISNUMBER(SEARCH("Sourcewatch",F3861)),"Sourcewatch",IF(ISNUMBER(SEARCH("desmog",F3861)),"Desmog",IF(ISNUMBER(SEARCH("Exxon",F3861)),"Exxonsecrets",IF(ISNUMBER(SEARCH("wikipedia",F3861)),"Wikipedia",IF(ISNUMBER(SEARCH("greenpeace",F3861)),"Greenpeace",IF(ISNUMBER(SEARCH("Polluterwatch",F3861)),"Polluterwatch",IF(F3861="","","Other")))))))</f>
        <v/>
      </c>
      <c r="H3861">
        <f>LEN(B3861)</f>
        <v>18</v>
      </c>
    </row>
    <row r="3862" spans="1:8" ht="15.75" customHeight="1" x14ac:dyDescent="0.2">
      <c r="A3862" s="3" t="s">
        <v>3779</v>
      </c>
      <c r="B3862" s="3" t="s">
        <v>3779</v>
      </c>
      <c r="C3862" s="3" t="s">
        <v>17</v>
      </c>
      <c r="D3862" s="3" t="s">
        <v>25</v>
      </c>
      <c r="G3862" s="3" t="str">
        <f>IF(ISNUMBER(SEARCH("Sourcewatch",F3862)),"Sourcewatch",IF(ISNUMBER(SEARCH("desmog",F3862)),"Desmog",IF(ISNUMBER(SEARCH("Exxon",F3862)),"Exxonsecrets",IF(ISNUMBER(SEARCH("wikipedia",F3862)),"Wikipedia",IF(ISNUMBER(SEARCH("greenpeace",F3862)),"Greenpeace",IF(ISNUMBER(SEARCH("Polluterwatch",F3862)),"Polluterwatch",IF(F3862="","","Other")))))))</f>
        <v/>
      </c>
      <c r="H3862">
        <f>LEN(B3862)</f>
        <v>22</v>
      </c>
    </row>
    <row r="3863" spans="1:8" ht="15.75" customHeight="1" x14ac:dyDescent="0.2">
      <c r="A3863" s="3" t="s">
        <v>3780</v>
      </c>
      <c r="B3863" s="3" t="s">
        <v>3779</v>
      </c>
      <c r="C3863" s="3" t="s">
        <v>17</v>
      </c>
      <c r="D3863" s="3" t="s">
        <v>25</v>
      </c>
      <c r="G3863" s="3" t="str">
        <f>IF(ISNUMBER(SEARCH("Sourcewatch",F3863)),"Sourcewatch",IF(ISNUMBER(SEARCH("desmog",F3863)),"Desmog",IF(ISNUMBER(SEARCH("Exxon",F3863)),"Exxonsecrets",IF(ISNUMBER(SEARCH("wikipedia",F3863)),"Wikipedia",IF(ISNUMBER(SEARCH("greenpeace",F3863)),"Greenpeace",IF(ISNUMBER(SEARCH("Polluterwatch",F3863)),"Polluterwatch",IF(F3863="","","Other")))))))</f>
        <v/>
      </c>
      <c r="H3863">
        <f>LEN(B3863)</f>
        <v>22</v>
      </c>
    </row>
    <row r="3864" spans="1:8" ht="15.75" customHeight="1" x14ac:dyDescent="0.2">
      <c r="A3864" s="3" t="s">
        <v>3781</v>
      </c>
      <c r="B3864" s="3" t="s">
        <v>3779</v>
      </c>
      <c r="C3864" s="3" t="s">
        <v>17</v>
      </c>
      <c r="D3864" s="3" t="s">
        <v>25</v>
      </c>
      <c r="G3864" s="3" t="str">
        <f>IF(ISNUMBER(SEARCH("Sourcewatch",F3864)),"Sourcewatch",IF(ISNUMBER(SEARCH("desmog",F3864)),"Desmog",IF(ISNUMBER(SEARCH("Exxon",F3864)),"Exxonsecrets",IF(ISNUMBER(SEARCH("wikipedia",F3864)),"Wikipedia",IF(ISNUMBER(SEARCH("greenpeace",F3864)),"Greenpeace",IF(ISNUMBER(SEARCH("Polluterwatch",F3864)),"Polluterwatch",IF(F3864="","","Other")))))))</f>
        <v/>
      </c>
      <c r="H3864">
        <f>LEN(B3864)</f>
        <v>22</v>
      </c>
    </row>
    <row r="3865" spans="1:8" ht="15.75" customHeight="1" x14ac:dyDescent="0.2">
      <c r="A3865" s="3" t="s">
        <v>3782</v>
      </c>
      <c r="B3865" s="3" t="s">
        <v>3779</v>
      </c>
      <c r="C3865" s="3" t="s">
        <v>17</v>
      </c>
      <c r="D3865" s="3" t="s">
        <v>25</v>
      </c>
      <c r="G3865" s="3" t="str">
        <f>IF(ISNUMBER(SEARCH("Sourcewatch",F3865)),"Sourcewatch",IF(ISNUMBER(SEARCH("desmog",F3865)),"Desmog",IF(ISNUMBER(SEARCH("Exxon",F3865)),"Exxonsecrets",IF(ISNUMBER(SEARCH("wikipedia",F3865)),"Wikipedia",IF(ISNUMBER(SEARCH("greenpeace",F3865)),"Greenpeace",IF(ISNUMBER(SEARCH("Polluterwatch",F3865)),"Polluterwatch",IF(F3865="","","Other")))))))</f>
        <v/>
      </c>
      <c r="H3865">
        <f>LEN(B3865)</f>
        <v>22</v>
      </c>
    </row>
    <row r="3866" spans="1:8" ht="15.75" customHeight="1" x14ac:dyDescent="0.2">
      <c r="A3866" s="3" t="s">
        <v>3621</v>
      </c>
      <c r="B3866" s="3" t="s">
        <v>3622</v>
      </c>
      <c r="C3866" s="3" t="s">
        <v>17</v>
      </c>
      <c r="D3866" s="3" t="s">
        <v>25</v>
      </c>
      <c r="G3866" s="3" t="str">
        <f>IF(ISNUMBER(SEARCH("Sourcewatch",F3866)),"Sourcewatch",IF(ISNUMBER(SEARCH("desmog",F3866)),"Desmog",IF(ISNUMBER(SEARCH("Exxon",F3866)),"Exxonsecrets",IF(ISNUMBER(SEARCH("wikipedia",F3866)),"Wikipedia",IF(ISNUMBER(SEARCH("greenpeace",F3866)),"Greenpeace",IF(ISNUMBER(SEARCH("Polluterwatch",F3866)),"Polluterwatch",IF(F3866="","","Other")))))))</f>
        <v/>
      </c>
      <c r="H3866">
        <f>LEN(B3866)</f>
        <v>27</v>
      </c>
    </row>
    <row r="3867" spans="1:8" ht="15.75" customHeight="1" x14ac:dyDescent="0.2">
      <c r="A3867" s="3" t="s">
        <v>3783</v>
      </c>
      <c r="B3867" s="3" t="s">
        <v>3783</v>
      </c>
      <c r="C3867" s="3" t="s">
        <v>17</v>
      </c>
      <c r="D3867" s="3" t="s">
        <v>25</v>
      </c>
      <c r="G3867" s="3" t="str">
        <f>IF(ISNUMBER(SEARCH("Sourcewatch",F3867)),"Sourcewatch",IF(ISNUMBER(SEARCH("desmog",F3867)),"Desmog",IF(ISNUMBER(SEARCH("Exxon",F3867)),"Exxonsecrets",IF(ISNUMBER(SEARCH("wikipedia",F3867)),"Wikipedia",IF(ISNUMBER(SEARCH("greenpeace",F3867)),"Greenpeace",IF(ISNUMBER(SEARCH("Polluterwatch",F3867)),"Polluterwatch",IF(F3867="","","Other")))))))</f>
        <v/>
      </c>
      <c r="H3867">
        <f>LEN(B3867)</f>
        <v>21</v>
      </c>
    </row>
    <row r="3868" spans="1:8" ht="15.75" customHeight="1" x14ac:dyDescent="0.2">
      <c r="A3868" s="3" t="s">
        <v>3784</v>
      </c>
      <c r="B3868" s="3" t="s">
        <v>3784</v>
      </c>
      <c r="C3868" s="3" t="s">
        <v>17</v>
      </c>
      <c r="D3868" s="3" t="s">
        <v>25</v>
      </c>
      <c r="G3868" s="3" t="str">
        <f>IF(ISNUMBER(SEARCH("Sourcewatch",F3868)),"Sourcewatch",IF(ISNUMBER(SEARCH("desmog",F3868)),"Desmog",IF(ISNUMBER(SEARCH("Exxon",F3868)),"Exxonsecrets",IF(ISNUMBER(SEARCH("wikipedia",F3868)),"Wikipedia",IF(ISNUMBER(SEARCH("greenpeace",F3868)),"Greenpeace",IF(ISNUMBER(SEARCH("Polluterwatch",F3868)),"Polluterwatch",IF(F3868="","","Other")))))))</f>
        <v/>
      </c>
      <c r="H3868">
        <f>LEN(B3868)</f>
        <v>19</v>
      </c>
    </row>
    <row r="3869" spans="1:8" ht="15.75" customHeight="1" x14ac:dyDescent="0.2">
      <c r="A3869" s="3" t="s">
        <v>3608</v>
      </c>
      <c r="B3869" s="3" t="s">
        <v>3609</v>
      </c>
      <c r="C3869" s="3" t="s">
        <v>17</v>
      </c>
      <c r="D3869" s="3" t="s">
        <v>25</v>
      </c>
      <c r="G3869" s="3" t="str">
        <f>IF(ISNUMBER(SEARCH("Sourcewatch",F3869)),"Sourcewatch",IF(ISNUMBER(SEARCH("desmog",F3869)),"Desmog",IF(ISNUMBER(SEARCH("Exxon",F3869)),"Exxonsecrets",IF(ISNUMBER(SEARCH("wikipedia",F3869)),"Wikipedia",IF(ISNUMBER(SEARCH("greenpeace",F3869)),"Greenpeace",IF(ISNUMBER(SEARCH("Polluterwatch",F3869)),"Polluterwatch",IF(F3869="","","Other")))))))</f>
        <v/>
      </c>
      <c r="H3869">
        <f>LEN(B3869)</f>
        <v>22</v>
      </c>
    </row>
    <row r="3870" spans="1:8" ht="15.75" customHeight="1" x14ac:dyDescent="0.2">
      <c r="A3870" s="3" t="s">
        <v>3609</v>
      </c>
      <c r="B3870" s="3" t="s">
        <v>3609</v>
      </c>
      <c r="C3870" s="3" t="s">
        <v>17</v>
      </c>
      <c r="D3870" s="3" t="s">
        <v>25</v>
      </c>
      <c r="G3870" s="3" t="str">
        <f>IF(ISNUMBER(SEARCH("Sourcewatch",F3870)),"Sourcewatch",IF(ISNUMBER(SEARCH("desmog",F3870)),"Desmog",IF(ISNUMBER(SEARCH("Exxon",F3870)),"Exxonsecrets",IF(ISNUMBER(SEARCH("wikipedia",F3870)),"Wikipedia",IF(ISNUMBER(SEARCH("greenpeace",F3870)),"Greenpeace",IF(ISNUMBER(SEARCH("Polluterwatch",F3870)),"Polluterwatch",IF(F3870="","","Other")))))))</f>
        <v/>
      </c>
      <c r="H3870">
        <f>LEN(B3870)</f>
        <v>22</v>
      </c>
    </row>
    <row r="3871" spans="1:8" ht="15.75" customHeight="1" x14ac:dyDescent="0.2">
      <c r="A3871" s="3" t="s">
        <v>3024</v>
      </c>
      <c r="B3871" s="3" t="s">
        <v>3025</v>
      </c>
      <c r="C3871" s="3" t="s">
        <v>17</v>
      </c>
      <c r="D3871" s="3" t="s">
        <v>25</v>
      </c>
      <c r="G3871" s="3" t="str">
        <f>IF(ISNUMBER(SEARCH("Sourcewatch",F3871)),"Sourcewatch",IF(ISNUMBER(SEARCH("desmog",F3871)),"Desmog",IF(ISNUMBER(SEARCH("Exxon",F3871)),"Exxonsecrets",IF(ISNUMBER(SEARCH("wikipedia",F3871)),"Wikipedia",IF(ISNUMBER(SEARCH("greenpeace",F3871)),"Greenpeace",IF(ISNUMBER(SEARCH("Polluterwatch",F3871)),"Polluterwatch",IF(F3871="","","Other")))))))</f>
        <v/>
      </c>
      <c r="H3871">
        <f>LEN(B3871)</f>
        <v>23</v>
      </c>
    </row>
    <row r="3872" spans="1:8" ht="15.75" customHeight="1" x14ac:dyDescent="0.2">
      <c r="A3872" s="3" t="s">
        <v>3025</v>
      </c>
      <c r="B3872" s="3" t="s">
        <v>3025</v>
      </c>
      <c r="C3872" s="3" t="s">
        <v>17</v>
      </c>
      <c r="D3872" s="3" t="s">
        <v>25</v>
      </c>
      <c r="G3872" s="3" t="str">
        <f>IF(ISNUMBER(SEARCH("Sourcewatch",F3872)),"Sourcewatch",IF(ISNUMBER(SEARCH("desmog",F3872)),"Desmog",IF(ISNUMBER(SEARCH("Exxon",F3872)),"Exxonsecrets",IF(ISNUMBER(SEARCH("wikipedia",F3872)),"Wikipedia",IF(ISNUMBER(SEARCH("greenpeace",F3872)),"Greenpeace",IF(ISNUMBER(SEARCH("Polluterwatch",F3872)),"Polluterwatch",IF(F3872="","","Other")))))))</f>
        <v/>
      </c>
      <c r="H3872">
        <f>LEN(B3872)</f>
        <v>23</v>
      </c>
    </row>
    <row r="3873" spans="1:10" ht="15.75" customHeight="1" x14ac:dyDescent="0.2">
      <c r="A3873" s="3" t="s">
        <v>3785</v>
      </c>
      <c r="B3873" s="3" t="s">
        <v>3025</v>
      </c>
      <c r="C3873" s="3" t="s">
        <v>17</v>
      </c>
      <c r="D3873" s="3" t="s">
        <v>25</v>
      </c>
      <c r="G3873" s="3" t="str">
        <f>IF(ISNUMBER(SEARCH("Sourcewatch",F3873)),"Sourcewatch",IF(ISNUMBER(SEARCH("desmog",F3873)),"Desmog",IF(ISNUMBER(SEARCH("Exxon",F3873)),"Exxonsecrets",IF(ISNUMBER(SEARCH("wikipedia",F3873)),"Wikipedia",IF(ISNUMBER(SEARCH("greenpeace",F3873)),"Greenpeace",IF(ISNUMBER(SEARCH("Polluterwatch",F3873)),"Polluterwatch",IF(F3873="","","Other")))))))</f>
        <v/>
      </c>
      <c r="H3873">
        <f>LEN(B3873)</f>
        <v>23</v>
      </c>
    </row>
    <row r="3874" spans="1:10" ht="15.75" customHeight="1" x14ac:dyDescent="0.2">
      <c r="A3874" s="11" t="s">
        <v>4497</v>
      </c>
      <c r="B3874" s="11" t="s">
        <v>3025</v>
      </c>
      <c r="C3874" t="s">
        <v>17</v>
      </c>
      <c r="D3874" t="s">
        <v>25</v>
      </c>
      <c r="H3874">
        <f>LEN(B3874)</f>
        <v>23</v>
      </c>
      <c r="I3874" s="17" t="s">
        <v>25</v>
      </c>
    </row>
    <row r="3875" spans="1:10" ht="15.75" customHeight="1" x14ac:dyDescent="0.2">
      <c r="A3875" s="3" t="s">
        <v>3786</v>
      </c>
      <c r="B3875" s="3" t="s">
        <v>3786</v>
      </c>
      <c r="C3875" s="3" t="s">
        <v>17</v>
      </c>
      <c r="D3875" s="3" t="s">
        <v>25</v>
      </c>
      <c r="G3875" s="3" t="str">
        <f>IF(ISNUMBER(SEARCH("Sourcewatch",F3875)),"Sourcewatch",IF(ISNUMBER(SEARCH("desmog",F3875)),"Desmog",IF(ISNUMBER(SEARCH("Exxon",F3875)),"Exxonsecrets",IF(ISNUMBER(SEARCH("wikipedia",F3875)),"Wikipedia",IF(ISNUMBER(SEARCH("greenpeace",F3875)),"Greenpeace",IF(ISNUMBER(SEARCH("Polluterwatch",F3875)),"Polluterwatch",IF(F3875="","","Other")))))))</f>
        <v/>
      </c>
      <c r="H3875">
        <f>LEN(B3875)</f>
        <v>25</v>
      </c>
    </row>
    <row r="3876" spans="1:10" ht="15.75" customHeight="1" x14ac:dyDescent="0.2">
      <c r="A3876" s="3" t="s">
        <v>3787</v>
      </c>
      <c r="B3876" s="3" t="s">
        <v>3787</v>
      </c>
      <c r="C3876" s="3" t="s">
        <v>17</v>
      </c>
      <c r="D3876" s="3" t="s">
        <v>25</v>
      </c>
      <c r="G3876" s="3" t="str">
        <f>IF(ISNUMBER(SEARCH("Sourcewatch",F3876)),"Sourcewatch",IF(ISNUMBER(SEARCH("desmog",F3876)),"Desmog",IF(ISNUMBER(SEARCH("Exxon",F3876)),"Exxonsecrets",IF(ISNUMBER(SEARCH("wikipedia",F3876)),"Wikipedia",IF(ISNUMBER(SEARCH("greenpeace",F3876)),"Greenpeace",IF(ISNUMBER(SEARCH("Polluterwatch",F3876)),"Polluterwatch",IF(F3876="","","Other")))))))</f>
        <v/>
      </c>
      <c r="H3876">
        <f>LEN(B3876)</f>
        <v>22</v>
      </c>
    </row>
    <row r="3877" spans="1:10" ht="15.75" customHeight="1" x14ac:dyDescent="0.2">
      <c r="A3877" s="3" t="s">
        <v>3788</v>
      </c>
      <c r="B3877" s="3" t="s">
        <v>3787</v>
      </c>
      <c r="C3877" s="3" t="s">
        <v>17</v>
      </c>
      <c r="D3877" s="3" t="s">
        <v>25</v>
      </c>
      <c r="G3877" s="3" t="str">
        <f>IF(ISNUMBER(SEARCH("Sourcewatch",F3877)),"Sourcewatch",IF(ISNUMBER(SEARCH("desmog",F3877)),"Desmog",IF(ISNUMBER(SEARCH("Exxon",F3877)),"Exxonsecrets",IF(ISNUMBER(SEARCH("wikipedia",F3877)),"Wikipedia",IF(ISNUMBER(SEARCH("greenpeace",F3877)),"Greenpeace",IF(ISNUMBER(SEARCH("Polluterwatch",F3877)),"Polluterwatch",IF(F3877="","","Other")))))))</f>
        <v/>
      </c>
      <c r="H3877">
        <f>LEN(B3877)</f>
        <v>22</v>
      </c>
    </row>
    <row r="3878" spans="1:10" ht="15.75" customHeight="1" x14ac:dyDescent="0.2">
      <c r="A3878" s="3" t="s">
        <v>3789</v>
      </c>
      <c r="B3878" s="3" t="s">
        <v>3787</v>
      </c>
      <c r="C3878" s="3" t="s">
        <v>17</v>
      </c>
      <c r="D3878" s="3" t="s">
        <v>25</v>
      </c>
      <c r="G3878" s="3" t="str">
        <f>IF(ISNUMBER(SEARCH("Sourcewatch",F3878)),"Sourcewatch",IF(ISNUMBER(SEARCH("desmog",F3878)),"Desmog",IF(ISNUMBER(SEARCH("Exxon",F3878)),"Exxonsecrets",IF(ISNUMBER(SEARCH("wikipedia",F3878)),"Wikipedia",IF(ISNUMBER(SEARCH("greenpeace",F3878)),"Greenpeace",IF(ISNUMBER(SEARCH("Polluterwatch",F3878)),"Polluterwatch",IF(F3878="","","Other")))))))</f>
        <v/>
      </c>
      <c r="H3878">
        <f>LEN(B3878)</f>
        <v>22</v>
      </c>
    </row>
    <row r="3879" spans="1:10" ht="15.75" customHeight="1" x14ac:dyDescent="0.2">
      <c r="A3879" s="3" t="s">
        <v>3790</v>
      </c>
      <c r="B3879" s="3" t="s">
        <v>3787</v>
      </c>
      <c r="C3879" s="3" t="s">
        <v>17</v>
      </c>
      <c r="D3879" s="3" t="s">
        <v>25</v>
      </c>
      <c r="G3879" s="3" t="str">
        <f>IF(ISNUMBER(SEARCH("Sourcewatch",F3879)),"Sourcewatch",IF(ISNUMBER(SEARCH("desmog",F3879)),"Desmog",IF(ISNUMBER(SEARCH("Exxon",F3879)),"Exxonsecrets",IF(ISNUMBER(SEARCH("wikipedia",F3879)),"Wikipedia",IF(ISNUMBER(SEARCH("greenpeace",F3879)),"Greenpeace",IF(ISNUMBER(SEARCH("Polluterwatch",F3879)),"Polluterwatch",IF(F3879="","","Other")))))))</f>
        <v/>
      </c>
      <c r="H3879">
        <f>LEN(B3879)</f>
        <v>22</v>
      </c>
    </row>
    <row r="3880" spans="1:10" ht="15.75" customHeight="1" x14ac:dyDescent="0.2">
      <c r="A3880" s="3" t="s">
        <v>456</v>
      </c>
      <c r="B3880" s="3" t="s">
        <v>457</v>
      </c>
      <c r="C3880" s="3" t="s">
        <v>17</v>
      </c>
      <c r="D3880" s="3" t="s">
        <v>25</v>
      </c>
      <c r="G3880" s="3" t="str">
        <f>IF(ISNUMBER(SEARCH("Sourcewatch",F3880)),"Sourcewatch",IF(ISNUMBER(SEARCH("desmog",F3880)),"Desmog",IF(ISNUMBER(SEARCH("Exxon",F3880)),"Exxonsecrets",IF(ISNUMBER(SEARCH("wikipedia",F3880)),"Wikipedia",IF(ISNUMBER(SEARCH("greenpeace",F3880)),"Greenpeace",IF(ISNUMBER(SEARCH("Polluterwatch",F3880)),"Polluterwatch",IF(F3880="","","Other")))))))</f>
        <v/>
      </c>
      <c r="H3880">
        <f>LEN(B3880)</f>
        <v>22</v>
      </c>
      <c r="J3880" s="17"/>
    </row>
    <row r="3881" spans="1:10" s="17" customFormat="1" ht="15" customHeight="1" x14ac:dyDescent="0.2">
      <c r="A3881" s="3" t="s">
        <v>457</v>
      </c>
      <c r="B3881" s="3" t="s">
        <v>457</v>
      </c>
      <c r="C3881" s="3" t="s">
        <v>17</v>
      </c>
      <c r="D3881" s="3" t="s">
        <v>25</v>
      </c>
      <c r="E3881"/>
      <c r="F3881"/>
      <c r="G3881" s="3" t="str">
        <f>IF(ISNUMBER(SEARCH("Sourcewatch",F3881)),"Sourcewatch",IF(ISNUMBER(SEARCH("desmog",F3881)),"Desmog",IF(ISNUMBER(SEARCH("Exxon",F3881)),"Exxonsecrets",IF(ISNUMBER(SEARCH("wikipedia",F3881)),"Wikipedia",IF(ISNUMBER(SEARCH("greenpeace",F3881)),"Greenpeace",IF(ISNUMBER(SEARCH("Polluterwatch",F3881)),"Polluterwatch",IF(F3881="","","Other")))))))</f>
        <v/>
      </c>
      <c r="H3881">
        <f>LEN(B3881)</f>
        <v>22</v>
      </c>
      <c r="J3881"/>
    </row>
    <row r="3882" spans="1:10" ht="15" customHeight="1" x14ac:dyDescent="0.2">
      <c r="A3882" s="3" t="s">
        <v>3791</v>
      </c>
      <c r="B3882" s="3" t="s">
        <v>457</v>
      </c>
      <c r="C3882" s="3" t="s">
        <v>17</v>
      </c>
      <c r="D3882" s="3" t="s">
        <v>25</v>
      </c>
      <c r="G3882" s="3" t="str">
        <f>IF(ISNUMBER(SEARCH("Sourcewatch",F3882)),"Sourcewatch",IF(ISNUMBER(SEARCH("desmog",F3882)),"Desmog",IF(ISNUMBER(SEARCH("Exxon",F3882)),"Exxonsecrets",IF(ISNUMBER(SEARCH("wikipedia",F3882)),"Wikipedia",IF(ISNUMBER(SEARCH("greenpeace",F3882)),"Greenpeace",IF(ISNUMBER(SEARCH("Polluterwatch",F3882)),"Polluterwatch",IF(F3882="","","Other")))))))</f>
        <v/>
      </c>
      <c r="H3882">
        <f>LEN(B3882)</f>
        <v>22</v>
      </c>
      <c r="J3882" s="17"/>
    </row>
    <row r="3883" spans="1:10" ht="15" customHeight="1" x14ac:dyDescent="0.2">
      <c r="A3883" s="3" t="s">
        <v>3792</v>
      </c>
      <c r="B3883" s="3" t="s">
        <v>457</v>
      </c>
      <c r="C3883" s="3" t="s">
        <v>17</v>
      </c>
      <c r="D3883" s="3" t="s">
        <v>25</v>
      </c>
      <c r="G3883" s="3" t="str">
        <f>IF(ISNUMBER(SEARCH("Sourcewatch",F3883)),"Sourcewatch",IF(ISNUMBER(SEARCH("desmog",F3883)),"Desmog",IF(ISNUMBER(SEARCH("Exxon",F3883)),"Exxonsecrets",IF(ISNUMBER(SEARCH("wikipedia",F3883)),"Wikipedia",IF(ISNUMBER(SEARCH("greenpeace",F3883)),"Greenpeace",IF(ISNUMBER(SEARCH("Polluterwatch",F3883)),"Polluterwatch",IF(F3883="","","Other")))))))</f>
        <v/>
      </c>
      <c r="H3883">
        <f>LEN(B3883)</f>
        <v>22</v>
      </c>
    </row>
    <row r="3884" spans="1:10" ht="15" customHeight="1" x14ac:dyDescent="0.2">
      <c r="A3884" s="3" t="s">
        <v>3793</v>
      </c>
      <c r="B3884" s="3" t="s">
        <v>3793</v>
      </c>
      <c r="C3884" s="3" t="s">
        <v>17</v>
      </c>
      <c r="D3884" s="3" t="s">
        <v>25</v>
      </c>
      <c r="G3884" s="3" t="str">
        <f>IF(ISNUMBER(SEARCH("Sourcewatch",F3884)),"Sourcewatch",IF(ISNUMBER(SEARCH("desmog",F3884)),"Desmog",IF(ISNUMBER(SEARCH("Exxon",F3884)),"Exxonsecrets",IF(ISNUMBER(SEARCH("wikipedia",F3884)),"Wikipedia",IF(ISNUMBER(SEARCH("greenpeace",F3884)),"Greenpeace",IF(ISNUMBER(SEARCH("Polluterwatch",F3884)),"Polluterwatch",IF(F3884="","","Other")))))))</f>
        <v/>
      </c>
      <c r="H3884">
        <f>LEN(B3884)</f>
        <v>20</v>
      </c>
      <c r="J3884" s="17"/>
    </row>
    <row r="3885" spans="1:10" ht="15" customHeight="1" x14ac:dyDescent="0.2">
      <c r="A3885" s="3" t="s">
        <v>3794</v>
      </c>
      <c r="B3885" s="3" t="s">
        <v>3793</v>
      </c>
      <c r="C3885" s="3" t="s">
        <v>17</v>
      </c>
      <c r="D3885" s="3" t="s">
        <v>25</v>
      </c>
      <c r="G3885" s="3" t="str">
        <f>IF(ISNUMBER(SEARCH("Sourcewatch",F3885)),"Sourcewatch",IF(ISNUMBER(SEARCH("desmog",F3885)),"Desmog",IF(ISNUMBER(SEARCH("Exxon",F3885)),"Exxonsecrets",IF(ISNUMBER(SEARCH("wikipedia",F3885)),"Wikipedia",IF(ISNUMBER(SEARCH("greenpeace",F3885)),"Greenpeace",IF(ISNUMBER(SEARCH("Polluterwatch",F3885)),"Polluterwatch",IF(F3885="","","Other")))))))</f>
        <v/>
      </c>
      <c r="H3885">
        <f>LEN(B3885)</f>
        <v>20</v>
      </c>
    </row>
    <row r="3886" spans="1:10" ht="15" customHeight="1" x14ac:dyDescent="0.2">
      <c r="A3886" s="3" t="s">
        <v>3795</v>
      </c>
      <c r="B3886" s="3" t="s">
        <v>3793</v>
      </c>
      <c r="C3886" s="3" t="s">
        <v>17</v>
      </c>
      <c r="D3886" s="3" t="s">
        <v>25</v>
      </c>
      <c r="G3886" s="3" t="str">
        <f>IF(ISNUMBER(SEARCH("Sourcewatch",F3886)),"Sourcewatch",IF(ISNUMBER(SEARCH("desmog",F3886)),"Desmog",IF(ISNUMBER(SEARCH("Exxon",F3886)),"Exxonsecrets",IF(ISNUMBER(SEARCH("wikipedia",F3886)),"Wikipedia",IF(ISNUMBER(SEARCH("greenpeace",F3886)),"Greenpeace",IF(ISNUMBER(SEARCH("Polluterwatch",F3886)),"Polluterwatch",IF(F3886="","","Other")))))))</f>
        <v/>
      </c>
      <c r="H3886">
        <f>LEN(B3886)</f>
        <v>20</v>
      </c>
    </row>
    <row r="3887" spans="1:10" ht="15" customHeight="1" x14ac:dyDescent="0.2">
      <c r="A3887" s="3" t="s">
        <v>3856</v>
      </c>
      <c r="B3887" s="3" t="s">
        <v>3793</v>
      </c>
      <c r="C3887" s="3" t="s">
        <v>17</v>
      </c>
      <c r="D3887" s="3" t="s">
        <v>25</v>
      </c>
      <c r="G3887" s="3" t="str">
        <f>IF(ISNUMBER(SEARCH("Sourcewatch",F3887)),"Sourcewatch",IF(ISNUMBER(SEARCH("desmog",F3887)),"Desmog",IF(ISNUMBER(SEARCH("Exxon",F3887)),"Exxonsecrets",IF(ISNUMBER(SEARCH("wikipedia",F3887)),"Wikipedia",IF(ISNUMBER(SEARCH("greenpeace",F3887)),"Greenpeace",IF(ISNUMBER(SEARCH("Polluterwatch",F3887)),"Polluterwatch",IF(F3887="","","Other")))))))</f>
        <v/>
      </c>
      <c r="H3887">
        <f>LEN(B3887)</f>
        <v>20</v>
      </c>
    </row>
    <row r="3888" spans="1:10" ht="15" customHeight="1" x14ac:dyDescent="0.2">
      <c r="A3888" s="3" t="s">
        <v>3796</v>
      </c>
      <c r="B3888" s="3" t="s">
        <v>3796</v>
      </c>
      <c r="C3888" s="3" t="s">
        <v>17</v>
      </c>
      <c r="D3888" s="3" t="s">
        <v>25</v>
      </c>
      <c r="G3888" s="3" t="str">
        <f>IF(ISNUMBER(SEARCH("Sourcewatch",F3888)),"Sourcewatch",IF(ISNUMBER(SEARCH("desmog",F3888)),"Desmog",IF(ISNUMBER(SEARCH("Exxon",F3888)),"Exxonsecrets",IF(ISNUMBER(SEARCH("wikipedia",F3888)),"Wikipedia",IF(ISNUMBER(SEARCH("greenpeace",F3888)),"Greenpeace",IF(ISNUMBER(SEARCH("Polluterwatch",F3888)),"Polluterwatch",IF(F3888="","","Other")))))))</f>
        <v/>
      </c>
      <c r="H3888">
        <f>LEN(B3888)</f>
        <v>27</v>
      </c>
    </row>
    <row r="3889" spans="1:10" ht="15" customHeight="1" x14ac:dyDescent="0.2">
      <c r="A3889" s="3" t="s">
        <v>3797</v>
      </c>
      <c r="B3889" s="3" t="s">
        <v>3797</v>
      </c>
      <c r="C3889" s="3" t="s">
        <v>17</v>
      </c>
      <c r="D3889" s="3" t="s">
        <v>25</v>
      </c>
      <c r="G3889" s="3" t="str">
        <f>IF(ISNUMBER(SEARCH("Sourcewatch",F3889)),"Sourcewatch",IF(ISNUMBER(SEARCH("desmog",F3889)),"Desmog",IF(ISNUMBER(SEARCH("Exxon",F3889)),"Exxonsecrets",IF(ISNUMBER(SEARCH("wikipedia",F3889)),"Wikipedia",IF(ISNUMBER(SEARCH("greenpeace",F3889)),"Greenpeace",IF(ISNUMBER(SEARCH("Polluterwatch",F3889)),"Polluterwatch",IF(F3889="","","Other")))))))</f>
        <v/>
      </c>
      <c r="H3889">
        <f>LEN(B3889)</f>
        <v>23</v>
      </c>
    </row>
    <row r="3890" spans="1:10" ht="15" customHeight="1" x14ac:dyDescent="0.2">
      <c r="A3890" s="3" t="s">
        <v>3798</v>
      </c>
      <c r="B3890" s="3" t="s">
        <v>3799</v>
      </c>
      <c r="C3890" s="3" t="s">
        <v>17</v>
      </c>
      <c r="D3890" s="3" t="s">
        <v>25</v>
      </c>
      <c r="G3890" s="3" t="str">
        <f>IF(ISNUMBER(SEARCH("Sourcewatch",F3890)),"Sourcewatch",IF(ISNUMBER(SEARCH("desmog",F3890)),"Desmog",IF(ISNUMBER(SEARCH("Exxon",F3890)),"Exxonsecrets",IF(ISNUMBER(SEARCH("wikipedia",F3890)),"Wikipedia",IF(ISNUMBER(SEARCH("greenpeace",F3890)),"Greenpeace",IF(ISNUMBER(SEARCH("Polluterwatch",F3890)),"Polluterwatch",IF(F3890="","","Other")))))))</f>
        <v/>
      </c>
      <c r="H3890">
        <f>LEN(B3890)</f>
        <v>25</v>
      </c>
    </row>
    <row r="3891" spans="1:10" ht="15" customHeight="1" x14ac:dyDescent="0.2">
      <c r="A3891" s="3" t="s">
        <v>3800</v>
      </c>
      <c r="B3891" s="3" t="s">
        <v>3801</v>
      </c>
      <c r="C3891" s="3" t="s">
        <v>17</v>
      </c>
      <c r="D3891" s="3" t="s">
        <v>25</v>
      </c>
      <c r="G3891" s="3" t="str">
        <f>IF(ISNUMBER(SEARCH("Sourcewatch",F3891)),"Sourcewatch",IF(ISNUMBER(SEARCH("desmog",F3891)),"Desmog",IF(ISNUMBER(SEARCH("Exxon",F3891)),"Exxonsecrets",IF(ISNUMBER(SEARCH("wikipedia",F3891)),"Wikipedia",IF(ISNUMBER(SEARCH("greenpeace",F3891)),"Greenpeace",IF(ISNUMBER(SEARCH("Polluterwatch",F3891)),"Polluterwatch",IF(F3891="","","Other")))))))</f>
        <v/>
      </c>
      <c r="H3891">
        <f>LEN(B3891)</f>
        <v>27</v>
      </c>
      <c r="J3891" s="17"/>
    </row>
    <row r="3892" spans="1:10" ht="15" customHeight="1" x14ac:dyDescent="0.2">
      <c r="A3892" s="3" t="s">
        <v>3802</v>
      </c>
      <c r="B3892" s="3" t="s">
        <v>3802</v>
      </c>
      <c r="C3892" s="3" t="s">
        <v>17</v>
      </c>
      <c r="D3892" s="3" t="s">
        <v>25</v>
      </c>
      <c r="G3892" s="3" t="str">
        <f>IF(ISNUMBER(SEARCH("Sourcewatch",F3892)),"Sourcewatch",IF(ISNUMBER(SEARCH("desmog",F3892)),"Desmog",IF(ISNUMBER(SEARCH("Exxon",F3892)),"Exxonsecrets",IF(ISNUMBER(SEARCH("wikipedia",F3892)),"Wikipedia",IF(ISNUMBER(SEARCH("greenpeace",F3892)),"Greenpeace",IF(ISNUMBER(SEARCH("Polluterwatch",F3892)),"Polluterwatch",IF(F3892="","","Other")))))))</f>
        <v/>
      </c>
      <c r="H3892">
        <f>LEN(B3892)</f>
        <v>28</v>
      </c>
    </row>
    <row r="3893" spans="1:10" ht="15" customHeight="1" x14ac:dyDescent="0.2">
      <c r="A3893" s="3" t="s">
        <v>3803</v>
      </c>
      <c r="B3893" s="3" t="s">
        <v>3802</v>
      </c>
      <c r="C3893" s="3" t="s">
        <v>17</v>
      </c>
      <c r="D3893" s="3" t="s">
        <v>25</v>
      </c>
      <c r="G3893" s="3" t="str">
        <f>IF(ISNUMBER(SEARCH("Sourcewatch",F3893)),"Sourcewatch",IF(ISNUMBER(SEARCH("desmog",F3893)),"Desmog",IF(ISNUMBER(SEARCH("Exxon",F3893)),"Exxonsecrets",IF(ISNUMBER(SEARCH("wikipedia",F3893)),"Wikipedia",IF(ISNUMBER(SEARCH("greenpeace",F3893)),"Greenpeace",IF(ISNUMBER(SEARCH("Polluterwatch",F3893)),"Polluterwatch",IF(F3893="","","Other")))))))</f>
        <v/>
      </c>
      <c r="H3893">
        <f>LEN(B3893)</f>
        <v>28</v>
      </c>
    </row>
    <row r="3894" spans="1:10" ht="15" customHeight="1" x14ac:dyDescent="0.2">
      <c r="A3894" s="3" t="s">
        <v>3804</v>
      </c>
      <c r="B3894" s="3" t="s">
        <v>3802</v>
      </c>
      <c r="C3894" s="3" t="s">
        <v>17</v>
      </c>
      <c r="D3894" s="3" t="s">
        <v>25</v>
      </c>
      <c r="G3894" s="3" t="str">
        <f>IF(ISNUMBER(SEARCH("Sourcewatch",F3894)),"Sourcewatch",IF(ISNUMBER(SEARCH("desmog",F3894)),"Desmog",IF(ISNUMBER(SEARCH("Exxon",F3894)),"Exxonsecrets",IF(ISNUMBER(SEARCH("wikipedia",F3894)),"Wikipedia",IF(ISNUMBER(SEARCH("greenpeace",F3894)),"Greenpeace",IF(ISNUMBER(SEARCH("Polluterwatch",F3894)),"Polluterwatch",IF(F3894="","","Other")))))))</f>
        <v/>
      </c>
      <c r="H3894">
        <f>LEN(B3894)</f>
        <v>28</v>
      </c>
      <c r="J3894" s="17"/>
    </row>
    <row r="3895" spans="1:10" ht="15" customHeight="1" x14ac:dyDescent="0.2">
      <c r="A3895" s="3" t="s">
        <v>3805</v>
      </c>
      <c r="B3895" s="3" t="s">
        <v>3802</v>
      </c>
      <c r="C3895" s="3" t="s">
        <v>17</v>
      </c>
      <c r="D3895" s="3" t="s">
        <v>25</v>
      </c>
      <c r="G3895" s="3" t="str">
        <f>IF(ISNUMBER(SEARCH("Sourcewatch",F3895)),"Sourcewatch",IF(ISNUMBER(SEARCH("desmog",F3895)),"Desmog",IF(ISNUMBER(SEARCH("Exxon",F3895)),"Exxonsecrets",IF(ISNUMBER(SEARCH("wikipedia",F3895)),"Wikipedia",IF(ISNUMBER(SEARCH("greenpeace",F3895)),"Greenpeace",IF(ISNUMBER(SEARCH("Polluterwatch",F3895)),"Polluterwatch",IF(F3895="","","Other")))))))</f>
        <v/>
      </c>
      <c r="H3895">
        <f>LEN(B3895)</f>
        <v>28</v>
      </c>
      <c r="J3895" s="17"/>
    </row>
    <row r="3896" spans="1:10" ht="15" customHeight="1" x14ac:dyDescent="0.2">
      <c r="A3896" s="3" t="s">
        <v>3806</v>
      </c>
      <c r="B3896" s="3" t="s">
        <v>3802</v>
      </c>
      <c r="C3896" s="3" t="s">
        <v>17</v>
      </c>
      <c r="D3896" s="3" t="s">
        <v>25</v>
      </c>
      <c r="G3896" s="3" t="str">
        <f>IF(ISNUMBER(SEARCH("Sourcewatch",F3896)),"Sourcewatch",IF(ISNUMBER(SEARCH("desmog",F3896)),"Desmog",IF(ISNUMBER(SEARCH("Exxon",F3896)),"Exxonsecrets",IF(ISNUMBER(SEARCH("wikipedia",F3896)),"Wikipedia",IF(ISNUMBER(SEARCH("greenpeace",F3896)),"Greenpeace",IF(ISNUMBER(SEARCH("Polluterwatch",F3896)),"Polluterwatch",IF(F3896="","","Other")))))))</f>
        <v/>
      </c>
      <c r="H3896">
        <f>LEN(B3896)</f>
        <v>28</v>
      </c>
    </row>
    <row r="3897" spans="1:10" ht="15" customHeight="1" x14ac:dyDescent="0.2">
      <c r="A3897" s="11" t="s">
        <v>4529</v>
      </c>
      <c r="B3897" s="11" t="s">
        <v>3802</v>
      </c>
      <c r="C3897" t="s">
        <v>17</v>
      </c>
      <c r="D3897" t="s">
        <v>25</v>
      </c>
      <c r="H3897">
        <f>LEN(B3897)</f>
        <v>28</v>
      </c>
      <c r="I3897" s="17" t="s">
        <v>25</v>
      </c>
    </row>
    <row r="3898" spans="1:10" ht="15" customHeight="1" x14ac:dyDescent="0.2">
      <c r="A3898" s="3" t="s">
        <v>3807</v>
      </c>
      <c r="B3898" s="3" t="s">
        <v>3807</v>
      </c>
      <c r="C3898" s="3" t="s">
        <v>17</v>
      </c>
      <c r="D3898" s="3" t="s">
        <v>25</v>
      </c>
      <c r="G3898" s="3" t="str">
        <f>IF(ISNUMBER(SEARCH("Sourcewatch",F3898)),"Sourcewatch",IF(ISNUMBER(SEARCH("desmog",F3898)),"Desmog",IF(ISNUMBER(SEARCH("Exxon",F3898)),"Exxonsecrets",IF(ISNUMBER(SEARCH("wikipedia",F3898)),"Wikipedia",IF(ISNUMBER(SEARCH("greenpeace",F3898)),"Greenpeace",IF(ISNUMBER(SEARCH("Polluterwatch",F3898)),"Polluterwatch",IF(F3898="","","Other")))))))</f>
        <v/>
      </c>
      <c r="H3898">
        <f>LEN(B3898)</f>
        <v>25</v>
      </c>
    </row>
    <row r="3899" spans="1:10" ht="15" customHeight="1" x14ac:dyDescent="0.2">
      <c r="A3899" s="3" t="s">
        <v>3808</v>
      </c>
      <c r="B3899" s="3" t="s">
        <v>3808</v>
      </c>
      <c r="C3899" s="3" t="s">
        <v>17</v>
      </c>
      <c r="D3899" s="3" t="s">
        <v>25</v>
      </c>
      <c r="G3899" s="3" t="str">
        <f>IF(ISNUMBER(SEARCH("Sourcewatch",F3899)),"Sourcewatch",IF(ISNUMBER(SEARCH("desmog",F3899)),"Desmog",IF(ISNUMBER(SEARCH("Exxon",F3899)),"Exxonsecrets",IF(ISNUMBER(SEARCH("wikipedia",F3899)),"Wikipedia",IF(ISNUMBER(SEARCH("greenpeace",F3899)),"Greenpeace",IF(ISNUMBER(SEARCH("Polluterwatch",F3899)),"Polluterwatch",IF(F3899="","","Other")))))))</f>
        <v/>
      </c>
      <c r="H3899">
        <f>LEN(B3899)</f>
        <v>24</v>
      </c>
    </row>
    <row r="3900" spans="1:10" ht="15" customHeight="1" x14ac:dyDescent="0.2">
      <c r="A3900" s="3" t="s">
        <v>3809</v>
      </c>
      <c r="B3900" s="3" t="s">
        <v>3809</v>
      </c>
      <c r="C3900" s="3" t="s">
        <v>17</v>
      </c>
      <c r="D3900" s="3" t="s">
        <v>25</v>
      </c>
      <c r="G3900" s="3" t="str">
        <f>IF(ISNUMBER(SEARCH("Sourcewatch",F3900)),"Sourcewatch",IF(ISNUMBER(SEARCH("desmog",F3900)),"Desmog",IF(ISNUMBER(SEARCH("Exxon",F3900)),"Exxonsecrets",IF(ISNUMBER(SEARCH("wikipedia",F3900)),"Wikipedia",IF(ISNUMBER(SEARCH("greenpeace",F3900)),"Greenpeace",IF(ISNUMBER(SEARCH("Polluterwatch",F3900)),"Polluterwatch",IF(F3900="","","Other")))))))</f>
        <v/>
      </c>
      <c r="H3900">
        <f>LEN(B3900)</f>
        <v>22</v>
      </c>
    </row>
    <row r="3901" spans="1:10" ht="15" customHeight="1" x14ac:dyDescent="0.2">
      <c r="A3901" s="3" t="s">
        <v>211</v>
      </c>
      <c r="B3901" s="3" t="s">
        <v>212</v>
      </c>
      <c r="C3901" s="3" t="s">
        <v>17</v>
      </c>
      <c r="D3901" s="3" t="s">
        <v>25</v>
      </c>
      <c r="F3901" s="3" t="s">
        <v>17</v>
      </c>
      <c r="G3901" s="3" t="str">
        <f>IF(ISNUMBER(SEARCH("Sourcewatch",F3901)),"Sourcewatch",IF(ISNUMBER(SEARCH("desmog",F3901)),"Desmog",IF(ISNUMBER(SEARCH("Exxon",F3901)),"Exxonsecrets",IF(ISNUMBER(SEARCH("wikipedia",F3901)),"Wikipedia",IF(ISNUMBER(SEARCH("greenpeace",F3901)),"Greenpeace",IF(ISNUMBER(SEARCH("Polluterwatch",F3901)),"Polluterwatch",IF(F3901="","","Other")))))))</f>
        <v/>
      </c>
      <c r="H3901">
        <f>LEN(B3901)</f>
        <v>20</v>
      </c>
    </row>
    <row r="3902" spans="1:10" ht="15" customHeight="1" x14ac:dyDescent="0.2">
      <c r="A3902" s="3" t="s">
        <v>3695</v>
      </c>
      <c r="B3902" s="3" t="s">
        <v>3692</v>
      </c>
      <c r="C3902" s="3" t="s">
        <v>17</v>
      </c>
      <c r="D3902" s="3" t="s">
        <v>25</v>
      </c>
      <c r="G3902" s="3" t="str">
        <f>IF(ISNUMBER(SEARCH("Sourcewatch",F3902)),"Sourcewatch",IF(ISNUMBER(SEARCH("desmog",F3902)),"Desmog",IF(ISNUMBER(SEARCH("Exxon",F3902)),"Exxonsecrets",IF(ISNUMBER(SEARCH("wikipedia",F3902)),"Wikipedia",IF(ISNUMBER(SEARCH("greenpeace",F3902)),"Greenpeace",IF(ISNUMBER(SEARCH("Polluterwatch",F3902)),"Polluterwatch",IF(F3902="","","Other")))))))</f>
        <v/>
      </c>
      <c r="H3902">
        <f>LEN(B3902)</f>
        <v>26</v>
      </c>
      <c r="J3902" s="17"/>
    </row>
    <row r="3903" spans="1:10" ht="15" customHeight="1" x14ac:dyDescent="0.2">
      <c r="A3903" s="3" t="s">
        <v>3691</v>
      </c>
      <c r="B3903" s="3" t="s">
        <v>3692</v>
      </c>
      <c r="C3903" s="3" t="s">
        <v>17</v>
      </c>
      <c r="D3903" s="3" t="s">
        <v>25</v>
      </c>
      <c r="G3903" s="3" t="str">
        <f>IF(ISNUMBER(SEARCH("Sourcewatch",F3903)),"Sourcewatch",IF(ISNUMBER(SEARCH("desmog",F3903)),"Desmog",IF(ISNUMBER(SEARCH("Exxon",F3903)),"Exxonsecrets",IF(ISNUMBER(SEARCH("wikipedia",F3903)),"Wikipedia",IF(ISNUMBER(SEARCH("greenpeace",F3903)),"Greenpeace",IF(ISNUMBER(SEARCH("Polluterwatch",F3903)),"Polluterwatch",IF(F3903="","","Other")))))))</f>
        <v/>
      </c>
      <c r="H3903">
        <f>LEN(B3903)</f>
        <v>26</v>
      </c>
      <c r="J3903" s="17"/>
    </row>
    <row r="3904" spans="1:10" ht="15" customHeight="1" x14ac:dyDescent="0.2">
      <c r="A3904" s="3" t="s">
        <v>3692</v>
      </c>
      <c r="B3904" s="3" t="s">
        <v>3692</v>
      </c>
      <c r="C3904" s="3" t="s">
        <v>17</v>
      </c>
      <c r="D3904" s="3" t="s">
        <v>25</v>
      </c>
      <c r="G3904" s="3" t="str">
        <f>IF(ISNUMBER(SEARCH("Sourcewatch",F3904)),"Sourcewatch",IF(ISNUMBER(SEARCH("desmog",F3904)),"Desmog",IF(ISNUMBER(SEARCH("Exxon",F3904)),"Exxonsecrets",IF(ISNUMBER(SEARCH("wikipedia",F3904)),"Wikipedia",IF(ISNUMBER(SEARCH("greenpeace",F3904)),"Greenpeace",IF(ISNUMBER(SEARCH("Polluterwatch",F3904)),"Polluterwatch",IF(F3904="","","Other")))))))</f>
        <v/>
      </c>
      <c r="H3904">
        <f>LEN(B3904)</f>
        <v>26</v>
      </c>
    </row>
    <row r="3905" spans="1:10" ht="15" customHeight="1" x14ac:dyDescent="0.2">
      <c r="A3905" s="3" t="s">
        <v>3810</v>
      </c>
      <c r="B3905" s="3" t="s">
        <v>3810</v>
      </c>
      <c r="C3905" s="3" t="s">
        <v>17</v>
      </c>
      <c r="D3905" s="3" t="s">
        <v>25</v>
      </c>
      <c r="G3905" s="3" t="str">
        <f>IF(ISNUMBER(SEARCH("Sourcewatch",F3905)),"Sourcewatch",IF(ISNUMBER(SEARCH("desmog",F3905)),"Desmog",IF(ISNUMBER(SEARCH("Exxon",F3905)),"Exxonsecrets",IF(ISNUMBER(SEARCH("wikipedia",F3905)),"Wikipedia",IF(ISNUMBER(SEARCH("greenpeace",F3905)),"Greenpeace",IF(ISNUMBER(SEARCH("Polluterwatch",F3905)),"Polluterwatch",IF(F3905="","","Other")))))))</f>
        <v/>
      </c>
      <c r="H3905">
        <f>LEN(B3905)</f>
        <v>24</v>
      </c>
    </row>
    <row r="3906" spans="1:10" ht="15" customHeight="1" x14ac:dyDescent="0.2">
      <c r="A3906" s="3" t="s">
        <v>3811</v>
      </c>
      <c r="B3906" s="3" t="s">
        <v>3811</v>
      </c>
      <c r="C3906" s="3" t="s">
        <v>17</v>
      </c>
      <c r="D3906" s="3" t="s">
        <v>25</v>
      </c>
      <c r="G3906" s="3" t="str">
        <f>IF(ISNUMBER(SEARCH("Sourcewatch",F3906)),"Sourcewatch",IF(ISNUMBER(SEARCH("desmog",F3906)),"Desmog",IF(ISNUMBER(SEARCH("Exxon",F3906)),"Exxonsecrets",IF(ISNUMBER(SEARCH("wikipedia",F3906)),"Wikipedia",IF(ISNUMBER(SEARCH("greenpeace",F3906)),"Greenpeace",IF(ISNUMBER(SEARCH("Polluterwatch",F3906)),"Polluterwatch",IF(F3906="","","Other")))))))</f>
        <v/>
      </c>
      <c r="H3906">
        <f>LEN(B3906)</f>
        <v>22</v>
      </c>
    </row>
    <row r="3907" spans="1:10" ht="15" customHeight="1" x14ac:dyDescent="0.2">
      <c r="A3907" s="3" t="s">
        <v>3812</v>
      </c>
      <c r="B3907" s="3" t="s">
        <v>3812</v>
      </c>
      <c r="C3907" s="3" t="s">
        <v>17</v>
      </c>
      <c r="D3907" s="3" t="s">
        <v>25</v>
      </c>
      <c r="G3907" s="3" t="str">
        <f>IF(ISNUMBER(SEARCH("Sourcewatch",F3907)),"Sourcewatch",IF(ISNUMBER(SEARCH("desmog",F3907)),"Desmog",IF(ISNUMBER(SEARCH("Exxon",F3907)),"Exxonsecrets",IF(ISNUMBER(SEARCH("wikipedia",F3907)),"Wikipedia",IF(ISNUMBER(SEARCH("greenpeace",F3907)),"Greenpeace",IF(ISNUMBER(SEARCH("Polluterwatch",F3907)),"Polluterwatch",IF(F3907="","","Other")))))))</f>
        <v/>
      </c>
      <c r="H3907">
        <f>LEN(B3907)</f>
        <v>23</v>
      </c>
    </row>
    <row r="3908" spans="1:10" ht="15" customHeight="1" x14ac:dyDescent="0.2">
      <c r="A3908" s="11" t="s">
        <v>4598</v>
      </c>
      <c r="B3908" s="11" t="s">
        <v>4598</v>
      </c>
      <c r="C3908" t="s">
        <v>17</v>
      </c>
      <c r="D3908" t="s">
        <v>25</v>
      </c>
      <c r="H3908">
        <f>LEN(B3908)</f>
        <v>29</v>
      </c>
      <c r="I3908" s="17" t="s">
        <v>25</v>
      </c>
    </row>
    <row r="3909" spans="1:10" ht="15" customHeight="1" x14ac:dyDescent="0.2">
      <c r="A3909" s="3" t="s">
        <v>3813</v>
      </c>
      <c r="B3909" s="3" t="s">
        <v>3813</v>
      </c>
      <c r="C3909" s="3" t="s">
        <v>17</v>
      </c>
      <c r="D3909" s="3" t="s">
        <v>25</v>
      </c>
      <c r="G3909" s="3" t="str">
        <f>IF(ISNUMBER(SEARCH("Sourcewatch",F3909)),"Sourcewatch",IF(ISNUMBER(SEARCH("desmog",F3909)),"Desmog",IF(ISNUMBER(SEARCH("Exxon",F3909)),"Exxonsecrets",IF(ISNUMBER(SEARCH("wikipedia",F3909)),"Wikipedia",IF(ISNUMBER(SEARCH("greenpeace",F3909)),"Greenpeace",IF(ISNUMBER(SEARCH("Polluterwatch",F3909)),"Polluterwatch",IF(F3909="","","Other")))))))</f>
        <v/>
      </c>
      <c r="H3909">
        <f>LEN(B3909)</f>
        <v>23</v>
      </c>
    </row>
    <row r="3910" spans="1:10" ht="15" customHeight="1" x14ac:dyDescent="0.2">
      <c r="A3910" s="3" t="s">
        <v>3814</v>
      </c>
      <c r="B3910" s="3" t="s">
        <v>3814</v>
      </c>
      <c r="C3910" s="3" t="s">
        <v>17</v>
      </c>
      <c r="D3910" s="3" t="s">
        <v>25</v>
      </c>
      <c r="G3910" s="3" t="str">
        <f>IF(ISNUMBER(SEARCH("Sourcewatch",F3910)),"Sourcewatch",IF(ISNUMBER(SEARCH("desmog",F3910)),"Desmog",IF(ISNUMBER(SEARCH("Exxon",F3910)),"Exxonsecrets",IF(ISNUMBER(SEARCH("wikipedia",F3910)),"Wikipedia",IF(ISNUMBER(SEARCH("greenpeace",F3910)),"Greenpeace",IF(ISNUMBER(SEARCH("Polluterwatch",F3910)),"Polluterwatch",IF(F3910="","","Other")))))))</f>
        <v/>
      </c>
      <c r="H3910">
        <f>LEN(B3910)</f>
        <v>27</v>
      </c>
    </row>
    <row r="3911" spans="1:10" ht="15" customHeight="1" x14ac:dyDescent="0.2">
      <c r="A3911" s="3" t="s">
        <v>3815</v>
      </c>
      <c r="B3911" s="3" t="s">
        <v>3815</v>
      </c>
      <c r="C3911" s="3" t="s">
        <v>17</v>
      </c>
      <c r="D3911" s="3" t="s">
        <v>25</v>
      </c>
      <c r="G3911" s="3" t="str">
        <f>IF(ISNUMBER(SEARCH("Sourcewatch",F3911)),"Sourcewatch",IF(ISNUMBER(SEARCH("desmog",F3911)),"Desmog",IF(ISNUMBER(SEARCH("Exxon",F3911)),"Exxonsecrets",IF(ISNUMBER(SEARCH("wikipedia",F3911)),"Wikipedia",IF(ISNUMBER(SEARCH("greenpeace",F3911)),"Greenpeace",IF(ISNUMBER(SEARCH("Polluterwatch",F3911)),"Polluterwatch",IF(F3911="","","Other")))))))</f>
        <v/>
      </c>
      <c r="H3911">
        <f>LEN(B3911)</f>
        <v>26</v>
      </c>
    </row>
    <row r="3912" spans="1:10" ht="15" customHeight="1" x14ac:dyDescent="0.2">
      <c r="A3912" s="3" t="s">
        <v>3816</v>
      </c>
      <c r="B3912" s="3" t="s">
        <v>3816</v>
      </c>
      <c r="C3912" s="3" t="s">
        <v>17</v>
      </c>
      <c r="D3912" s="3" t="s">
        <v>25</v>
      </c>
      <c r="G3912" s="3" t="str">
        <f>IF(ISNUMBER(SEARCH("Sourcewatch",F3912)),"Sourcewatch",IF(ISNUMBER(SEARCH("desmog",F3912)),"Desmog",IF(ISNUMBER(SEARCH("Exxon",F3912)),"Exxonsecrets",IF(ISNUMBER(SEARCH("wikipedia",F3912)),"Wikipedia",IF(ISNUMBER(SEARCH("greenpeace",F3912)),"Greenpeace",IF(ISNUMBER(SEARCH("Polluterwatch",F3912)),"Polluterwatch",IF(F3912="","","Other")))))))</f>
        <v/>
      </c>
      <c r="H3912">
        <f>LEN(B3912)</f>
        <v>27</v>
      </c>
    </row>
    <row r="3913" spans="1:10" ht="15" customHeight="1" x14ac:dyDescent="0.2">
      <c r="A3913" s="3" t="s">
        <v>3817</v>
      </c>
      <c r="B3913" s="3" t="s">
        <v>3817</v>
      </c>
      <c r="C3913" s="3" t="s">
        <v>17</v>
      </c>
      <c r="D3913" s="3" t="s">
        <v>25</v>
      </c>
      <c r="G3913" s="3" t="str">
        <f>IF(ISNUMBER(SEARCH("Sourcewatch",F3913)),"Sourcewatch",IF(ISNUMBER(SEARCH("desmog",F3913)),"Desmog",IF(ISNUMBER(SEARCH("Exxon",F3913)),"Exxonsecrets",IF(ISNUMBER(SEARCH("wikipedia",F3913)),"Wikipedia",IF(ISNUMBER(SEARCH("greenpeace",F3913)),"Greenpeace",IF(ISNUMBER(SEARCH("Polluterwatch",F3913)),"Polluterwatch",IF(F3913="","","Other")))))))</f>
        <v/>
      </c>
      <c r="H3913">
        <f>LEN(B3913)</f>
        <v>26</v>
      </c>
    </row>
    <row r="3914" spans="1:10" ht="15" customHeight="1" x14ac:dyDescent="0.2">
      <c r="A3914" s="3" t="s">
        <v>3818</v>
      </c>
      <c r="B3914" s="3" t="s">
        <v>3819</v>
      </c>
      <c r="C3914" s="3" t="s">
        <v>17</v>
      </c>
      <c r="D3914" s="3" t="s">
        <v>25</v>
      </c>
      <c r="G3914" s="3" t="str">
        <f>IF(ISNUMBER(SEARCH("Sourcewatch",F3914)),"Sourcewatch",IF(ISNUMBER(SEARCH("desmog",F3914)),"Desmog",IF(ISNUMBER(SEARCH("Exxon",F3914)),"Exxonsecrets",IF(ISNUMBER(SEARCH("wikipedia",F3914)),"Wikipedia",IF(ISNUMBER(SEARCH("greenpeace",F3914)),"Greenpeace",IF(ISNUMBER(SEARCH("Polluterwatch",F3914)),"Polluterwatch",IF(F3914="","","Other")))))))</f>
        <v/>
      </c>
      <c r="H3914">
        <f>LEN(B3914)</f>
        <v>27</v>
      </c>
    </row>
    <row r="3915" spans="1:10" ht="15" customHeight="1" x14ac:dyDescent="0.2">
      <c r="A3915" s="3" t="s">
        <v>3820</v>
      </c>
      <c r="B3915" s="3" t="s">
        <v>3820</v>
      </c>
      <c r="C3915" s="3" t="s">
        <v>17</v>
      </c>
      <c r="D3915" s="3" t="s">
        <v>25</v>
      </c>
      <c r="G3915" s="3" t="str">
        <f>IF(ISNUMBER(SEARCH("Sourcewatch",F3915)),"Sourcewatch",IF(ISNUMBER(SEARCH("desmog",F3915)),"Desmog",IF(ISNUMBER(SEARCH("Exxon",F3915)),"Exxonsecrets",IF(ISNUMBER(SEARCH("wikipedia",F3915)),"Wikipedia",IF(ISNUMBER(SEARCH("greenpeace",F3915)),"Greenpeace",IF(ISNUMBER(SEARCH("Polluterwatch",F3915)),"Polluterwatch",IF(F3915="","","Other")))))))</f>
        <v/>
      </c>
      <c r="H3915">
        <f>LEN(B3915)</f>
        <v>33</v>
      </c>
      <c r="J3915" s="17"/>
    </row>
    <row r="3916" spans="1:10" ht="15" customHeight="1" x14ac:dyDescent="0.2">
      <c r="A3916" s="3" t="s">
        <v>3821</v>
      </c>
      <c r="B3916" s="3" t="s">
        <v>3821</v>
      </c>
      <c r="C3916" s="3" t="s">
        <v>17</v>
      </c>
      <c r="D3916" s="3" t="s">
        <v>25</v>
      </c>
      <c r="G3916" s="3" t="str">
        <f>IF(ISNUMBER(SEARCH("Sourcewatch",F3916)),"Sourcewatch",IF(ISNUMBER(SEARCH("desmog",F3916)),"Desmog",IF(ISNUMBER(SEARCH("Exxon",F3916)),"Exxonsecrets",IF(ISNUMBER(SEARCH("wikipedia",F3916)),"Wikipedia",IF(ISNUMBER(SEARCH("greenpeace",F3916)),"Greenpeace",IF(ISNUMBER(SEARCH("Polluterwatch",F3916)),"Polluterwatch",IF(F3916="","","Other")))))))</f>
        <v/>
      </c>
      <c r="H3916">
        <f>LEN(B3916)</f>
        <v>23</v>
      </c>
    </row>
    <row r="3917" spans="1:10" ht="15" customHeight="1" x14ac:dyDescent="0.2">
      <c r="A3917" s="3" t="s">
        <v>3822</v>
      </c>
      <c r="B3917" s="3" t="s">
        <v>3822</v>
      </c>
      <c r="C3917" s="3" t="s">
        <v>17</v>
      </c>
      <c r="D3917" s="3" t="s">
        <v>25</v>
      </c>
      <c r="G3917" s="3" t="str">
        <f>IF(ISNUMBER(SEARCH("Sourcewatch",F3917)),"Sourcewatch",IF(ISNUMBER(SEARCH("desmog",F3917)),"Desmog",IF(ISNUMBER(SEARCH("Exxon",F3917)),"Exxonsecrets",IF(ISNUMBER(SEARCH("wikipedia",F3917)),"Wikipedia",IF(ISNUMBER(SEARCH("greenpeace",F3917)),"Greenpeace",IF(ISNUMBER(SEARCH("Polluterwatch",F3917)),"Polluterwatch",IF(F3917="","","Other")))))))</f>
        <v/>
      </c>
      <c r="H3917">
        <f>LEN(B3917)</f>
        <v>19</v>
      </c>
    </row>
    <row r="3918" spans="1:10" ht="15" customHeight="1" x14ac:dyDescent="0.2">
      <c r="A3918" s="3" t="s">
        <v>3823</v>
      </c>
      <c r="B3918" s="3" t="s">
        <v>3823</v>
      </c>
      <c r="C3918" s="3" t="s">
        <v>17</v>
      </c>
      <c r="D3918" s="3" t="s">
        <v>25</v>
      </c>
      <c r="G3918" s="3" t="str">
        <f>IF(ISNUMBER(SEARCH("Sourcewatch",F3918)),"Sourcewatch",IF(ISNUMBER(SEARCH("desmog",F3918)),"Desmog",IF(ISNUMBER(SEARCH("Exxon",F3918)),"Exxonsecrets",IF(ISNUMBER(SEARCH("wikipedia",F3918)),"Wikipedia",IF(ISNUMBER(SEARCH("greenpeace",F3918)),"Greenpeace",IF(ISNUMBER(SEARCH("Polluterwatch",F3918)),"Polluterwatch",IF(F3918="","","Other")))))))</f>
        <v/>
      </c>
      <c r="H3918">
        <f>LEN(B3918)</f>
        <v>23</v>
      </c>
    </row>
    <row r="3919" spans="1:10" ht="15" customHeight="1" x14ac:dyDescent="0.2">
      <c r="A3919" s="3" t="s">
        <v>3824</v>
      </c>
      <c r="B3919" s="3" t="s">
        <v>3823</v>
      </c>
      <c r="C3919" s="3" t="s">
        <v>17</v>
      </c>
      <c r="D3919" s="3" t="s">
        <v>25</v>
      </c>
      <c r="G3919" s="3" t="str">
        <f>IF(ISNUMBER(SEARCH("Sourcewatch",F3919)),"Sourcewatch",IF(ISNUMBER(SEARCH("desmog",F3919)),"Desmog",IF(ISNUMBER(SEARCH("Exxon",F3919)),"Exxonsecrets",IF(ISNUMBER(SEARCH("wikipedia",F3919)),"Wikipedia",IF(ISNUMBER(SEARCH("greenpeace",F3919)),"Greenpeace",IF(ISNUMBER(SEARCH("Polluterwatch",F3919)),"Polluterwatch",IF(F3919="","","Other")))))))</f>
        <v/>
      </c>
      <c r="H3919">
        <f>LEN(B3919)</f>
        <v>23</v>
      </c>
    </row>
    <row r="3920" spans="1:10" ht="15" customHeight="1" x14ac:dyDescent="0.2">
      <c r="A3920" s="3" t="s">
        <v>3825</v>
      </c>
      <c r="B3920" s="3" t="s">
        <v>3823</v>
      </c>
      <c r="C3920" s="3" t="s">
        <v>17</v>
      </c>
      <c r="D3920" s="3" t="s">
        <v>25</v>
      </c>
      <c r="G3920" s="3" t="str">
        <f>IF(ISNUMBER(SEARCH("Sourcewatch",F3920)),"Sourcewatch",IF(ISNUMBER(SEARCH("desmog",F3920)),"Desmog",IF(ISNUMBER(SEARCH("Exxon",F3920)),"Exxonsecrets",IF(ISNUMBER(SEARCH("wikipedia",F3920)),"Wikipedia",IF(ISNUMBER(SEARCH("greenpeace",F3920)),"Greenpeace",IF(ISNUMBER(SEARCH("Polluterwatch",F3920)),"Polluterwatch",IF(F3920="","","Other")))))))</f>
        <v/>
      </c>
      <c r="H3920">
        <f>LEN(B3920)</f>
        <v>23</v>
      </c>
    </row>
    <row r="3921" spans="1:10" ht="15" customHeight="1" x14ac:dyDescent="0.2">
      <c r="A3921" s="3" t="s">
        <v>3826</v>
      </c>
      <c r="B3921" s="3" t="s">
        <v>3827</v>
      </c>
      <c r="C3921" s="3" t="s">
        <v>17</v>
      </c>
      <c r="D3921" s="3" t="s">
        <v>25</v>
      </c>
      <c r="G3921" s="3" t="str">
        <f>IF(ISNUMBER(SEARCH("Sourcewatch",F3921)),"Sourcewatch",IF(ISNUMBER(SEARCH("desmog",F3921)),"Desmog",IF(ISNUMBER(SEARCH("Exxon",F3921)),"Exxonsecrets",IF(ISNUMBER(SEARCH("wikipedia",F3921)),"Wikipedia",IF(ISNUMBER(SEARCH("greenpeace",F3921)),"Greenpeace",IF(ISNUMBER(SEARCH("Polluterwatch",F3921)),"Polluterwatch",IF(F3921="","","Other")))))))</f>
        <v/>
      </c>
      <c r="H3921">
        <f>LEN(B3921)</f>
        <v>19</v>
      </c>
    </row>
    <row r="3922" spans="1:10" ht="15" customHeight="1" x14ac:dyDescent="0.2">
      <c r="A3922" s="3" t="s">
        <v>3828</v>
      </c>
      <c r="B3922" s="3" t="s">
        <v>3827</v>
      </c>
      <c r="C3922" s="3" t="s">
        <v>17</v>
      </c>
      <c r="D3922" s="3" t="s">
        <v>25</v>
      </c>
      <c r="G3922" s="3" t="str">
        <f>IF(ISNUMBER(SEARCH("Sourcewatch",F3922)),"Sourcewatch",IF(ISNUMBER(SEARCH("desmog",F3922)),"Desmog",IF(ISNUMBER(SEARCH("Exxon",F3922)),"Exxonsecrets",IF(ISNUMBER(SEARCH("wikipedia",F3922)),"Wikipedia",IF(ISNUMBER(SEARCH("greenpeace",F3922)),"Greenpeace",IF(ISNUMBER(SEARCH("Polluterwatch",F3922)),"Polluterwatch",IF(F3922="","","Other")))))))</f>
        <v/>
      </c>
      <c r="H3922">
        <f>LEN(B3922)</f>
        <v>19</v>
      </c>
    </row>
    <row r="3923" spans="1:10" ht="15" customHeight="1" x14ac:dyDescent="0.2">
      <c r="A3923" s="3" t="s">
        <v>3829</v>
      </c>
      <c r="B3923" s="3" t="s">
        <v>3827</v>
      </c>
      <c r="C3923" s="3" t="s">
        <v>17</v>
      </c>
      <c r="D3923" s="3" t="s">
        <v>25</v>
      </c>
      <c r="G3923" s="3" t="str">
        <f>IF(ISNUMBER(SEARCH("Sourcewatch",F3923)),"Sourcewatch",IF(ISNUMBER(SEARCH("desmog",F3923)),"Desmog",IF(ISNUMBER(SEARCH("Exxon",F3923)),"Exxonsecrets",IF(ISNUMBER(SEARCH("wikipedia",F3923)),"Wikipedia",IF(ISNUMBER(SEARCH("greenpeace",F3923)),"Greenpeace",IF(ISNUMBER(SEARCH("Polluterwatch",F3923)),"Polluterwatch",IF(F3923="","","Other")))))))</f>
        <v/>
      </c>
      <c r="H3923">
        <f>LEN(B3923)</f>
        <v>19</v>
      </c>
    </row>
    <row r="3924" spans="1:10" ht="15" customHeight="1" x14ac:dyDescent="0.2">
      <c r="A3924" s="3" t="s">
        <v>3830</v>
      </c>
      <c r="B3924" s="3" t="s">
        <v>3827</v>
      </c>
      <c r="C3924" s="3" t="s">
        <v>17</v>
      </c>
      <c r="D3924" s="3" t="s">
        <v>25</v>
      </c>
      <c r="G3924" s="3" t="str">
        <f>IF(ISNUMBER(SEARCH("Sourcewatch",F3924)),"Sourcewatch",IF(ISNUMBER(SEARCH("desmog",F3924)),"Desmog",IF(ISNUMBER(SEARCH("Exxon",F3924)),"Exxonsecrets",IF(ISNUMBER(SEARCH("wikipedia",F3924)),"Wikipedia",IF(ISNUMBER(SEARCH("greenpeace",F3924)),"Greenpeace",IF(ISNUMBER(SEARCH("Polluterwatch",F3924)),"Polluterwatch",IF(F3924="","","Other")))))))</f>
        <v/>
      </c>
      <c r="H3924">
        <f>LEN(B3924)</f>
        <v>19</v>
      </c>
    </row>
    <row r="3925" spans="1:10" ht="15" customHeight="1" x14ac:dyDescent="0.2">
      <c r="A3925" s="3" t="s">
        <v>3831</v>
      </c>
      <c r="B3925" s="3" t="s">
        <v>3827</v>
      </c>
      <c r="C3925" s="3" t="s">
        <v>17</v>
      </c>
      <c r="D3925" s="3" t="s">
        <v>25</v>
      </c>
      <c r="G3925" s="3" t="str">
        <f>IF(ISNUMBER(SEARCH("Sourcewatch",F3925)),"Sourcewatch",IF(ISNUMBER(SEARCH("desmog",F3925)),"Desmog",IF(ISNUMBER(SEARCH("Exxon",F3925)),"Exxonsecrets",IF(ISNUMBER(SEARCH("wikipedia",F3925)),"Wikipedia",IF(ISNUMBER(SEARCH("greenpeace",F3925)),"Greenpeace",IF(ISNUMBER(SEARCH("Polluterwatch",F3925)),"Polluterwatch",IF(F3925="","","Other")))))))</f>
        <v/>
      </c>
      <c r="H3925">
        <f>LEN(B3925)</f>
        <v>19</v>
      </c>
    </row>
    <row r="3926" spans="1:10" ht="15" customHeight="1" x14ac:dyDescent="0.2">
      <c r="A3926" s="3" t="s">
        <v>3832</v>
      </c>
      <c r="B3926" s="3" t="s">
        <v>3827</v>
      </c>
      <c r="C3926" s="3" t="s">
        <v>17</v>
      </c>
      <c r="D3926" s="3" t="s">
        <v>25</v>
      </c>
      <c r="G3926" s="3" t="str">
        <f>IF(ISNUMBER(SEARCH("Sourcewatch",F3926)),"Sourcewatch",IF(ISNUMBER(SEARCH("desmog",F3926)),"Desmog",IF(ISNUMBER(SEARCH("Exxon",F3926)),"Exxonsecrets",IF(ISNUMBER(SEARCH("wikipedia",F3926)),"Wikipedia",IF(ISNUMBER(SEARCH("greenpeace",F3926)),"Greenpeace",IF(ISNUMBER(SEARCH("Polluterwatch",F3926)),"Polluterwatch",IF(F3926="","","Other")))))))</f>
        <v/>
      </c>
      <c r="H3926">
        <f>LEN(B3926)</f>
        <v>19</v>
      </c>
    </row>
    <row r="3927" spans="1:10" ht="15" customHeight="1" x14ac:dyDescent="0.2">
      <c r="A3927" s="3" t="s">
        <v>3833</v>
      </c>
      <c r="B3927" s="3" t="s">
        <v>3827</v>
      </c>
      <c r="C3927" s="3" t="s">
        <v>17</v>
      </c>
      <c r="D3927" s="3" t="s">
        <v>25</v>
      </c>
      <c r="G3927" s="3" t="str">
        <f>IF(ISNUMBER(SEARCH("Sourcewatch",F3927)),"Sourcewatch",IF(ISNUMBER(SEARCH("desmog",F3927)),"Desmog",IF(ISNUMBER(SEARCH("Exxon",F3927)),"Exxonsecrets",IF(ISNUMBER(SEARCH("wikipedia",F3927)),"Wikipedia",IF(ISNUMBER(SEARCH("greenpeace",F3927)),"Greenpeace",IF(ISNUMBER(SEARCH("Polluterwatch",F3927)),"Polluterwatch",IF(F3927="","","Other")))))))</f>
        <v/>
      </c>
      <c r="H3927">
        <f>LEN(B3927)</f>
        <v>19</v>
      </c>
    </row>
    <row r="3928" spans="1:10" ht="15" customHeight="1" x14ac:dyDescent="0.2">
      <c r="A3928" s="3" t="s">
        <v>3834</v>
      </c>
      <c r="B3928" s="3" t="s">
        <v>3827</v>
      </c>
      <c r="C3928" s="3" t="s">
        <v>17</v>
      </c>
      <c r="D3928" s="3" t="s">
        <v>25</v>
      </c>
      <c r="G3928" s="3" t="str">
        <f>IF(ISNUMBER(SEARCH("Sourcewatch",F3928)),"Sourcewatch",IF(ISNUMBER(SEARCH("desmog",F3928)),"Desmog",IF(ISNUMBER(SEARCH("Exxon",F3928)),"Exxonsecrets",IF(ISNUMBER(SEARCH("wikipedia",F3928)),"Wikipedia",IF(ISNUMBER(SEARCH("greenpeace",F3928)),"Greenpeace",IF(ISNUMBER(SEARCH("Polluterwatch",F3928)),"Polluterwatch",IF(F3928="","","Other")))))))</f>
        <v/>
      </c>
      <c r="H3928">
        <f>LEN(B3928)</f>
        <v>19</v>
      </c>
    </row>
    <row r="3929" spans="1:10" ht="15" customHeight="1" x14ac:dyDescent="0.2">
      <c r="A3929" s="3" t="s">
        <v>3835</v>
      </c>
      <c r="B3929" s="3" t="s">
        <v>3827</v>
      </c>
      <c r="C3929" s="3" t="s">
        <v>17</v>
      </c>
      <c r="D3929" s="3" t="s">
        <v>25</v>
      </c>
      <c r="G3929" s="3" t="str">
        <f>IF(ISNUMBER(SEARCH("Sourcewatch",F3929)),"Sourcewatch",IF(ISNUMBER(SEARCH("desmog",F3929)),"Desmog",IF(ISNUMBER(SEARCH("Exxon",F3929)),"Exxonsecrets",IF(ISNUMBER(SEARCH("wikipedia",F3929)),"Wikipedia",IF(ISNUMBER(SEARCH("greenpeace",F3929)),"Greenpeace",IF(ISNUMBER(SEARCH("Polluterwatch",F3929)),"Polluterwatch",IF(F3929="","","Other")))))))</f>
        <v/>
      </c>
      <c r="H3929">
        <f>LEN(B3929)</f>
        <v>19</v>
      </c>
      <c r="J3929" s="17"/>
    </row>
    <row r="3930" spans="1:10" ht="15" customHeight="1" x14ac:dyDescent="0.2">
      <c r="A3930" s="3" t="s">
        <v>3836</v>
      </c>
      <c r="B3930" s="3" t="s">
        <v>3836</v>
      </c>
      <c r="C3930" s="3" t="s">
        <v>17</v>
      </c>
      <c r="D3930" s="3" t="s">
        <v>25</v>
      </c>
      <c r="G3930" s="3" t="str">
        <f>IF(ISNUMBER(SEARCH("Sourcewatch",F3930)),"Sourcewatch",IF(ISNUMBER(SEARCH("desmog",F3930)),"Desmog",IF(ISNUMBER(SEARCH("Exxon",F3930)),"Exxonsecrets",IF(ISNUMBER(SEARCH("wikipedia",F3930)),"Wikipedia",IF(ISNUMBER(SEARCH("greenpeace",F3930)),"Greenpeace",IF(ISNUMBER(SEARCH("Polluterwatch",F3930)),"Polluterwatch",IF(F3930="","","Other")))))))</f>
        <v/>
      </c>
      <c r="H3930">
        <f>LEN(B3930)</f>
        <v>29</v>
      </c>
    </row>
    <row r="3931" spans="1:10" ht="15" customHeight="1" x14ac:dyDescent="0.2">
      <c r="A3931" s="3" t="s">
        <v>3837</v>
      </c>
      <c r="B3931" s="3" t="s">
        <v>3837</v>
      </c>
      <c r="C3931" s="3" t="s">
        <v>17</v>
      </c>
      <c r="D3931" s="3" t="s">
        <v>25</v>
      </c>
      <c r="G3931" s="3" t="str">
        <f>IF(ISNUMBER(SEARCH("Sourcewatch",F3931)),"Sourcewatch",IF(ISNUMBER(SEARCH("desmog",F3931)),"Desmog",IF(ISNUMBER(SEARCH("Exxon",F3931)),"Exxonsecrets",IF(ISNUMBER(SEARCH("wikipedia",F3931)),"Wikipedia",IF(ISNUMBER(SEARCH("greenpeace",F3931)),"Greenpeace",IF(ISNUMBER(SEARCH("Polluterwatch",F3931)),"Polluterwatch",IF(F3931="","","Other")))))))</f>
        <v/>
      </c>
      <c r="H3931">
        <f>LEN(B3931)</f>
        <v>19</v>
      </c>
    </row>
    <row r="3932" spans="1:10" ht="15" customHeight="1" x14ac:dyDescent="0.2">
      <c r="A3932" s="3" t="s">
        <v>3838</v>
      </c>
      <c r="B3932" s="3" t="s">
        <v>3838</v>
      </c>
      <c r="C3932" s="3" t="s">
        <v>17</v>
      </c>
      <c r="D3932" s="3" t="s">
        <v>25</v>
      </c>
      <c r="G3932" s="3" t="str">
        <f>IF(ISNUMBER(SEARCH("Sourcewatch",F3932)),"Sourcewatch",IF(ISNUMBER(SEARCH("desmog",F3932)),"Desmog",IF(ISNUMBER(SEARCH("Exxon",F3932)),"Exxonsecrets",IF(ISNUMBER(SEARCH("wikipedia",F3932)),"Wikipedia",IF(ISNUMBER(SEARCH("greenpeace",F3932)),"Greenpeace",IF(ISNUMBER(SEARCH("Polluterwatch",F3932)),"Polluterwatch",IF(F3932="","","Other")))))))</f>
        <v/>
      </c>
      <c r="H3932">
        <f>LEN(B3932)</f>
        <v>18</v>
      </c>
    </row>
    <row r="3933" spans="1:10" ht="15" customHeight="1" x14ac:dyDescent="0.2">
      <c r="A3933" s="11" t="s">
        <v>4447</v>
      </c>
      <c r="B3933" s="11" t="s">
        <v>4447</v>
      </c>
      <c r="C3933" t="s">
        <v>17</v>
      </c>
      <c r="D3933" t="s">
        <v>25</v>
      </c>
      <c r="H3933">
        <f>LEN(B3933)</f>
        <v>32</v>
      </c>
      <c r="I3933" s="17" t="s">
        <v>25</v>
      </c>
    </row>
    <row r="3934" spans="1:10" ht="15" customHeight="1" x14ac:dyDescent="0.2">
      <c r="A3934" s="11" t="s">
        <v>4601</v>
      </c>
      <c r="B3934" s="11" t="s">
        <v>4601</v>
      </c>
      <c r="C3934" t="s">
        <v>17</v>
      </c>
      <c r="D3934" t="s">
        <v>25</v>
      </c>
      <c r="H3934">
        <f>LEN(B3934)</f>
        <v>20</v>
      </c>
      <c r="I3934" s="17" t="s">
        <v>25</v>
      </c>
    </row>
    <row r="3935" spans="1:10" ht="15" customHeight="1" x14ac:dyDescent="0.2">
      <c r="A3935" s="3" t="s">
        <v>3011</v>
      </c>
      <c r="B3935" s="3" t="s">
        <v>3012</v>
      </c>
      <c r="C3935" s="3" t="s">
        <v>17</v>
      </c>
      <c r="D3935" s="3" t="s">
        <v>25</v>
      </c>
      <c r="G3935" s="3" t="str">
        <f>IF(ISNUMBER(SEARCH("Sourcewatch",F3935)),"Sourcewatch",IF(ISNUMBER(SEARCH("desmog",F3935)),"Desmog",IF(ISNUMBER(SEARCH("Exxon",F3935)),"Exxonsecrets",IF(ISNUMBER(SEARCH("wikipedia",F3935)),"Wikipedia",IF(ISNUMBER(SEARCH("greenpeace",F3935)),"Greenpeace",IF(ISNUMBER(SEARCH("Polluterwatch",F3935)),"Polluterwatch",IF(F3935="","","Other")))))))</f>
        <v/>
      </c>
      <c r="H3935">
        <f>LEN(B3935)</f>
        <v>22</v>
      </c>
    </row>
    <row r="3936" spans="1:10" ht="15" customHeight="1" x14ac:dyDescent="0.2">
      <c r="A3936" s="3" t="s">
        <v>3012</v>
      </c>
      <c r="B3936" s="3" t="s">
        <v>3012</v>
      </c>
      <c r="C3936" s="3" t="s">
        <v>17</v>
      </c>
      <c r="D3936" s="3" t="s">
        <v>25</v>
      </c>
      <c r="G3936" s="3" t="str">
        <f>IF(ISNUMBER(SEARCH("Sourcewatch",F3936)),"Sourcewatch",IF(ISNUMBER(SEARCH("desmog",F3936)),"Desmog",IF(ISNUMBER(SEARCH("Exxon",F3936)),"Exxonsecrets",IF(ISNUMBER(SEARCH("wikipedia",F3936)),"Wikipedia",IF(ISNUMBER(SEARCH("greenpeace",F3936)),"Greenpeace",IF(ISNUMBER(SEARCH("Polluterwatch",F3936)),"Polluterwatch",IF(F3936="","","Other")))))))</f>
        <v/>
      </c>
      <c r="H3936">
        <f>LEN(B3936)</f>
        <v>22</v>
      </c>
    </row>
    <row r="3937" spans="1:10" ht="15" customHeight="1" x14ac:dyDescent="0.2">
      <c r="A3937" s="3" t="s">
        <v>3839</v>
      </c>
      <c r="B3937" s="3" t="s">
        <v>3012</v>
      </c>
      <c r="D3937" s="3" t="s">
        <v>25</v>
      </c>
      <c r="G3937" s="3" t="str">
        <f>IF(ISNUMBER(SEARCH("Sourcewatch",F3937)),"Sourcewatch",IF(ISNUMBER(SEARCH("desmog",F3937)),"Desmog",IF(ISNUMBER(SEARCH("Exxon",F3937)),"Exxonsecrets",IF(ISNUMBER(SEARCH("wikipedia",F3937)),"Wikipedia",IF(ISNUMBER(SEARCH("greenpeace",F3937)),"Greenpeace",IF(ISNUMBER(SEARCH("Polluterwatch",F3937)),"Polluterwatch",IF(F3937="","","Other")))))))</f>
        <v/>
      </c>
      <c r="H3937">
        <f>LEN(B3937)</f>
        <v>22</v>
      </c>
    </row>
    <row r="3938" spans="1:10" ht="15" customHeight="1" x14ac:dyDescent="0.2">
      <c r="A3938" s="3" t="s">
        <v>3840</v>
      </c>
      <c r="B3938" s="3" t="s">
        <v>3012</v>
      </c>
      <c r="C3938" s="3" t="s">
        <v>17</v>
      </c>
      <c r="D3938" s="3" t="s">
        <v>25</v>
      </c>
      <c r="G3938" s="3" t="str">
        <f>IF(ISNUMBER(SEARCH("Sourcewatch",F3938)),"Sourcewatch",IF(ISNUMBER(SEARCH("desmog",F3938)),"Desmog",IF(ISNUMBER(SEARCH("Exxon",F3938)),"Exxonsecrets",IF(ISNUMBER(SEARCH("wikipedia",F3938)),"Wikipedia",IF(ISNUMBER(SEARCH("greenpeace",F3938)),"Greenpeace",IF(ISNUMBER(SEARCH("Polluterwatch",F3938)),"Polluterwatch",IF(F3938="","","Other")))))))</f>
        <v/>
      </c>
      <c r="H3938">
        <f>LEN(B3938)</f>
        <v>22</v>
      </c>
    </row>
    <row r="3939" spans="1:10" ht="15" customHeight="1" x14ac:dyDescent="0.2">
      <c r="A3939" s="3" t="s">
        <v>3841</v>
      </c>
      <c r="B3939" s="3" t="s">
        <v>3012</v>
      </c>
      <c r="C3939" s="3" t="s">
        <v>17</v>
      </c>
      <c r="D3939" s="3" t="s">
        <v>25</v>
      </c>
      <c r="G3939" s="3" t="str">
        <f>IF(ISNUMBER(SEARCH("Sourcewatch",F3939)),"Sourcewatch",IF(ISNUMBER(SEARCH("desmog",F3939)),"Desmog",IF(ISNUMBER(SEARCH("Exxon",F3939)),"Exxonsecrets",IF(ISNUMBER(SEARCH("wikipedia",F3939)),"Wikipedia",IF(ISNUMBER(SEARCH("greenpeace",F3939)),"Greenpeace",IF(ISNUMBER(SEARCH("Polluterwatch",F3939)),"Polluterwatch",IF(F3939="","","Other")))))))</f>
        <v/>
      </c>
      <c r="H3939">
        <f>LEN(B3939)</f>
        <v>22</v>
      </c>
    </row>
    <row r="3940" spans="1:10" ht="15" customHeight="1" x14ac:dyDescent="0.2">
      <c r="A3940" s="3" t="s">
        <v>3842</v>
      </c>
      <c r="B3940" s="3" t="s">
        <v>3012</v>
      </c>
      <c r="C3940" s="3" t="s">
        <v>17</v>
      </c>
      <c r="D3940" s="3" t="s">
        <v>25</v>
      </c>
      <c r="G3940" s="3" t="str">
        <f>IF(ISNUMBER(SEARCH("Sourcewatch",F3940)),"Sourcewatch",IF(ISNUMBER(SEARCH("desmog",F3940)),"Desmog",IF(ISNUMBER(SEARCH("Exxon",F3940)),"Exxonsecrets",IF(ISNUMBER(SEARCH("wikipedia",F3940)),"Wikipedia",IF(ISNUMBER(SEARCH("greenpeace",F3940)),"Greenpeace",IF(ISNUMBER(SEARCH("Polluterwatch",F3940)),"Polluterwatch",IF(F3940="","","Other")))))))</f>
        <v/>
      </c>
      <c r="H3940">
        <f>LEN(B3940)</f>
        <v>22</v>
      </c>
    </row>
    <row r="3941" spans="1:10" ht="15" customHeight="1" x14ac:dyDescent="0.2">
      <c r="A3941" s="3" t="s">
        <v>3843</v>
      </c>
      <c r="B3941" s="3" t="s">
        <v>3843</v>
      </c>
      <c r="C3941" s="3" t="s">
        <v>17</v>
      </c>
      <c r="D3941" s="3" t="s">
        <v>25</v>
      </c>
      <c r="G3941" s="3" t="str">
        <f>IF(ISNUMBER(SEARCH("Sourcewatch",F3941)),"Sourcewatch",IF(ISNUMBER(SEARCH("desmog",F3941)),"Desmog",IF(ISNUMBER(SEARCH("Exxon",F3941)),"Exxonsecrets",IF(ISNUMBER(SEARCH("wikipedia",F3941)),"Wikipedia",IF(ISNUMBER(SEARCH("greenpeace",F3941)),"Greenpeace",IF(ISNUMBER(SEARCH("Polluterwatch",F3941)),"Polluterwatch",IF(F3941="","","Other")))))))</f>
        <v/>
      </c>
      <c r="H3941">
        <f>LEN(B3941)</f>
        <v>24</v>
      </c>
    </row>
    <row r="3942" spans="1:10" ht="15" customHeight="1" x14ac:dyDescent="0.2">
      <c r="A3942" s="3" t="s">
        <v>3844</v>
      </c>
      <c r="B3942" s="3" t="s">
        <v>3843</v>
      </c>
      <c r="C3942" s="3" t="s">
        <v>17</v>
      </c>
      <c r="D3942" s="3" t="s">
        <v>25</v>
      </c>
      <c r="G3942" s="3" t="str">
        <f>IF(ISNUMBER(SEARCH("Sourcewatch",F3942)),"Sourcewatch",IF(ISNUMBER(SEARCH("desmog",F3942)),"Desmog",IF(ISNUMBER(SEARCH("Exxon",F3942)),"Exxonsecrets",IF(ISNUMBER(SEARCH("wikipedia",F3942)),"Wikipedia",IF(ISNUMBER(SEARCH("greenpeace",F3942)),"Greenpeace",IF(ISNUMBER(SEARCH("Polluterwatch",F3942)),"Polluterwatch",IF(F3942="","","Other")))))))</f>
        <v/>
      </c>
      <c r="H3942">
        <f>LEN(B3942)</f>
        <v>24</v>
      </c>
      <c r="J3942" s="17"/>
    </row>
    <row r="3943" spans="1:10" ht="15" customHeight="1" x14ac:dyDescent="0.2">
      <c r="A3943" s="3" t="s">
        <v>3845</v>
      </c>
      <c r="B3943" s="3" t="s">
        <v>3845</v>
      </c>
      <c r="C3943" s="3" t="s">
        <v>17</v>
      </c>
      <c r="D3943" s="3" t="s">
        <v>25</v>
      </c>
      <c r="G3943" s="3" t="str">
        <f>IF(ISNUMBER(SEARCH("Sourcewatch",F3943)),"Sourcewatch",IF(ISNUMBER(SEARCH("desmog",F3943)),"Desmog",IF(ISNUMBER(SEARCH("Exxon",F3943)),"Exxonsecrets",IF(ISNUMBER(SEARCH("wikipedia",F3943)),"Wikipedia",IF(ISNUMBER(SEARCH("greenpeace",F3943)),"Greenpeace",IF(ISNUMBER(SEARCH("Polluterwatch",F3943)),"Polluterwatch",IF(F3943="","","Other")))))))</f>
        <v/>
      </c>
      <c r="H3943">
        <f>LEN(B3943)</f>
        <v>31</v>
      </c>
    </row>
    <row r="3944" spans="1:10" ht="15" customHeight="1" x14ac:dyDescent="0.2">
      <c r="A3944" s="3" t="s">
        <v>3846</v>
      </c>
      <c r="B3944" s="3" t="s">
        <v>3846</v>
      </c>
      <c r="C3944" s="3" t="s">
        <v>17</v>
      </c>
      <c r="D3944" s="3" t="s">
        <v>25</v>
      </c>
      <c r="G3944" s="3" t="str">
        <f>IF(ISNUMBER(SEARCH("Sourcewatch",F3944)),"Sourcewatch",IF(ISNUMBER(SEARCH("desmog",F3944)),"Desmog",IF(ISNUMBER(SEARCH("Exxon",F3944)),"Exxonsecrets",IF(ISNUMBER(SEARCH("wikipedia",F3944)),"Wikipedia",IF(ISNUMBER(SEARCH("greenpeace",F3944)),"Greenpeace",IF(ISNUMBER(SEARCH("Polluterwatch",F3944)),"Polluterwatch",IF(F3944="","","Other")))))))</f>
        <v/>
      </c>
      <c r="H3944">
        <f>LEN(B3944)</f>
        <v>37</v>
      </c>
      <c r="J3944" s="17"/>
    </row>
    <row r="3945" spans="1:10" ht="15" customHeight="1" x14ac:dyDescent="0.2">
      <c r="A3945" s="3" t="s">
        <v>3847</v>
      </c>
      <c r="B3945" s="3" t="s">
        <v>3847</v>
      </c>
      <c r="C3945" s="3" t="s">
        <v>17</v>
      </c>
      <c r="D3945" s="3" t="s">
        <v>25</v>
      </c>
      <c r="G3945" s="3" t="str">
        <f>IF(ISNUMBER(SEARCH("Sourcewatch",F3945)),"Sourcewatch",IF(ISNUMBER(SEARCH("desmog",F3945)),"Desmog",IF(ISNUMBER(SEARCH("Exxon",F3945)),"Exxonsecrets",IF(ISNUMBER(SEARCH("wikipedia",F3945)),"Wikipedia",IF(ISNUMBER(SEARCH("greenpeace",F3945)),"Greenpeace",IF(ISNUMBER(SEARCH("Polluterwatch",F3945)),"Polluterwatch",IF(F3945="","","Other")))))))</f>
        <v/>
      </c>
      <c r="H3945">
        <f>LEN(B3945)</f>
        <v>37</v>
      </c>
      <c r="J3945" s="17"/>
    </row>
    <row r="3946" spans="1:10" ht="15" customHeight="1" x14ac:dyDescent="0.2">
      <c r="A3946" s="3" t="s">
        <v>3566</v>
      </c>
      <c r="B3946" s="3" t="s">
        <v>3567</v>
      </c>
      <c r="C3946" s="3" t="s">
        <v>17</v>
      </c>
      <c r="D3946" s="3" t="s">
        <v>25</v>
      </c>
      <c r="G3946" s="3" t="str">
        <f>IF(ISNUMBER(SEARCH("Sourcewatch",F3946)),"Sourcewatch",IF(ISNUMBER(SEARCH("desmog",F3946)),"Desmog",IF(ISNUMBER(SEARCH("Exxon",F3946)),"Exxonsecrets",IF(ISNUMBER(SEARCH("wikipedia",F3946)),"Wikipedia",IF(ISNUMBER(SEARCH("greenpeace",F3946)),"Greenpeace",IF(ISNUMBER(SEARCH("Polluterwatch",F3946)),"Polluterwatch",IF(F3946="","","Other")))))))</f>
        <v/>
      </c>
      <c r="H3946">
        <f>LEN(B3946)</f>
        <v>23</v>
      </c>
      <c r="J3946" s="17"/>
    </row>
    <row r="3947" spans="1:10" ht="15" customHeight="1" x14ac:dyDescent="0.2">
      <c r="A3947" s="3" t="s">
        <v>3567</v>
      </c>
      <c r="B3947" s="3" t="s">
        <v>3567</v>
      </c>
      <c r="C3947" s="3" t="s">
        <v>17</v>
      </c>
      <c r="D3947" s="3" t="s">
        <v>25</v>
      </c>
      <c r="G3947" s="3" t="str">
        <f>IF(ISNUMBER(SEARCH("Sourcewatch",F3947)),"Sourcewatch",IF(ISNUMBER(SEARCH("desmog",F3947)),"Desmog",IF(ISNUMBER(SEARCH("Exxon",F3947)),"Exxonsecrets",IF(ISNUMBER(SEARCH("wikipedia",F3947)),"Wikipedia",IF(ISNUMBER(SEARCH("greenpeace",F3947)),"Greenpeace",IF(ISNUMBER(SEARCH("Polluterwatch",F3947)),"Polluterwatch",IF(F3947="","","Other")))))))</f>
        <v/>
      </c>
      <c r="H3947">
        <f>LEN(B3947)</f>
        <v>23</v>
      </c>
    </row>
    <row r="3948" spans="1:10" ht="15" customHeight="1" x14ac:dyDescent="0.2">
      <c r="A3948" s="3" t="s">
        <v>3848</v>
      </c>
      <c r="B3948" s="3" t="s">
        <v>3567</v>
      </c>
      <c r="C3948" s="3" t="s">
        <v>17</v>
      </c>
      <c r="D3948" s="3" t="s">
        <v>25</v>
      </c>
      <c r="G3948" s="3" t="str">
        <f>IF(ISNUMBER(SEARCH("Sourcewatch",F3948)),"Sourcewatch",IF(ISNUMBER(SEARCH("desmog",F3948)),"Desmog",IF(ISNUMBER(SEARCH("Exxon",F3948)),"Exxonsecrets",IF(ISNUMBER(SEARCH("wikipedia",F3948)),"Wikipedia",IF(ISNUMBER(SEARCH("greenpeace",F3948)),"Greenpeace",IF(ISNUMBER(SEARCH("Polluterwatch",F3948)),"Polluterwatch",IF(F3948="","","Other")))))))</f>
        <v/>
      </c>
      <c r="H3948">
        <f>LEN(B3948)</f>
        <v>23</v>
      </c>
    </row>
    <row r="3949" spans="1:10" ht="15" customHeight="1" x14ac:dyDescent="0.2">
      <c r="A3949" s="3" t="s">
        <v>3849</v>
      </c>
      <c r="B3949" s="3" t="s">
        <v>3567</v>
      </c>
      <c r="C3949" s="3" t="s">
        <v>17</v>
      </c>
      <c r="D3949" s="3" t="s">
        <v>25</v>
      </c>
      <c r="G3949" s="3" t="str">
        <f>IF(ISNUMBER(SEARCH("Sourcewatch",F3949)),"Sourcewatch",IF(ISNUMBER(SEARCH("desmog",F3949)),"Desmog",IF(ISNUMBER(SEARCH("Exxon",F3949)),"Exxonsecrets",IF(ISNUMBER(SEARCH("wikipedia",F3949)),"Wikipedia",IF(ISNUMBER(SEARCH("greenpeace",F3949)),"Greenpeace",IF(ISNUMBER(SEARCH("Polluterwatch",F3949)),"Polluterwatch",IF(F3949="","","Other")))))))</f>
        <v/>
      </c>
      <c r="H3949">
        <f>LEN(B3949)</f>
        <v>23</v>
      </c>
    </row>
    <row r="3950" spans="1:10" ht="15" customHeight="1" x14ac:dyDescent="0.2">
      <c r="A3950" s="3" t="s">
        <v>3850</v>
      </c>
      <c r="B3950" s="3" t="s">
        <v>3567</v>
      </c>
      <c r="C3950" s="3" t="s">
        <v>17</v>
      </c>
      <c r="D3950" s="3" t="s">
        <v>25</v>
      </c>
      <c r="G3950" s="3" t="str">
        <f>IF(ISNUMBER(SEARCH("Sourcewatch",F3950)),"Sourcewatch",IF(ISNUMBER(SEARCH("desmog",F3950)),"Desmog",IF(ISNUMBER(SEARCH("Exxon",F3950)),"Exxonsecrets",IF(ISNUMBER(SEARCH("wikipedia",F3950)),"Wikipedia",IF(ISNUMBER(SEARCH("greenpeace",F3950)),"Greenpeace",IF(ISNUMBER(SEARCH("Polluterwatch",F3950)),"Polluterwatch",IF(F3950="","","Other")))))))</f>
        <v/>
      </c>
      <c r="H3950">
        <f>LEN(B3950)</f>
        <v>23</v>
      </c>
    </row>
    <row r="3951" spans="1:10" ht="15" customHeight="1" x14ac:dyDescent="0.2">
      <c r="A3951" s="3" t="s">
        <v>3851</v>
      </c>
      <c r="B3951" s="3" t="s">
        <v>3567</v>
      </c>
      <c r="C3951" s="3" t="s">
        <v>17</v>
      </c>
      <c r="D3951" s="3" t="s">
        <v>25</v>
      </c>
      <c r="G3951" s="3" t="str">
        <f>IF(ISNUMBER(SEARCH("Sourcewatch",F3951)),"Sourcewatch",IF(ISNUMBER(SEARCH("desmog",F3951)),"Desmog",IF(ISNUMBER(SEARCH("Exxon",F3951)),"Exxonsecrets",IF(ISNUMBER(SEARCH("wikipedia",F3951)),"Wikipedia",IF(ISNUMBER(SEARCH("greenpeace",F3951)),"Greenpeace",IF(ISNUMBER(SEARCH("Polluterwatch",F3951)),"Polluterwatch",IF(F3951="","","Other")))))))</f>
        <v/>
      </c>
      <c r="H3951">
        <f>LEN(B3951)</f>
        <v>23</v>
      </c>
    </row>
    <row r="3952" spans="1:10" ht="15" customHeight="1" x14ac:dyDescent="0.2">
      <c r="A3952" s="3" t="s">
        <v>3852</v>
      </c>
      <c r="B3952" s="3" t="s">
        <v>3567</v>
      </c>
      <c r="C3952" s="3" t="s">
        <v>17</v>
      </c>
      <c r="D3952" s="3" t="s">
        <v>25</v>
      </c>
      <c r="G3952" s="3" t="str">
        <f>IF(ISNUMBER(SEARCH("Sourcewatch",F3952)),"Sourcewatch",IF(ISNUMBER(SEARCH("desmog",F3952)),"Desmog",IF(ISNUMBER(SEARCH("Exxon",F3952)),"Exxonsecrets",IF(ISNUMBER(SEARCH("wikipedia",F3952)),"Wikipedia",IF(ISNUMBER(SEARCH("greenpeace",F3952)),"Greenpeace",IF(ISNUMBER(SEARCH("Polluterwatch",F3952)),"Polluterwatch",IF(F3952="","","Other")))))))</f>
        <v/>
      </c>
      <c r="H3952">
        <f>LEN(B3952)</f>
        <v>23</v>
      </c>
    </row>
    <row r="3953" spans="1:10" ht="15" customHeight="1" x14ac:dyDescent="0.2">
      <c r="A3953" s="3" t="s">
        <v>3853</v>
      </c>
      <c r="B3953" s="3" t="s">
        <v>3853</v>
      </c>
      <c r="C3953" s="3" t="s">
        <v>17</v>
      </c>
      <c r="D3953" s="3" t="s">
        <v>25</v>
      </c>
      <c r="G3953" s="3" t="str">
        <f>IF(ISNUMBER(SEARCH("Sourcewatch",F3953)),"Sourcewatch",IF(ISNUMBER(SEARCH("desmog",F3953)),"Desmog",IF(ISNUMBER(SEARCH("Exxon",F3953)),"Exxonsecrets",IF(ISNUMBER(SEARCH("wikipedia",F3953)),"Wikipedia",IF(ISNUMBER(SEARCH("greenpeace",F3953)),"Greenpeace",IF(ISNUMBER(SEARCH("Polluterwatch",F3953)),"Polluterwatch",IF(F3953="","","Other")))))))</f>
        <v/>
      </c>
      <c r="H3953">
        <f>LEN(B3953)</f>
        <v>31</v>
      </c>
      <c r="J3953" s="17"/>
    </row>
    <row r="3954" spans="1:10" ht="15" customHeight="1" x14ac:dyDescent="0.2">
      <c r="A3954" s="3" t="s">
        <v>3854</v>
      </c>
      <c r="B3954" s="3" t="s">
        <v>3854</v>
      </c>
      <c r="C3954" s="3" t="s">
        <v>17</v>
      </c>
      <c r="D3954" s="3" t="s">
        <v>25</v>
      </c>
      <c r="G3954" s="3" t="str">
        <f>IF(ISNUMBER(SEARCH("Sourcewatch",F3954)),"Sourcewatch",IF(ISNUMBER(SEARCH("desmog",F3954)),"Desmog",IF(ISNUMBER(SEARCH("Exxon",F3954)),"Exxonsecrets",IF(ISNUMBER(SEARCH("wikipedia",F3954)),"Wikipedia",IF(ISNUMBER(SEARCH("greenpeace",F3954)),"Greenpeace",IF(ISNUMBER(SEARCH("Polluterwatch",F3954)),"Polluterwatch",IF(F3954="","","Other")))))))</f>
        <v/>
      </c>
      <c r="H3954">
        <f>LEN(B3954)</f>
        <v>32</v>
      </c>
    </row>
    <row r="3955" spans="1:10" ht="15" customHeight="1" x14ac:dyDescent="0.2">
      <c r="A3955" s="3" t="s">
        <v>3855</v>
      </c>
      <c r="B3955" s="3" t="s">
        <v>3855</v>
      </c>
      <c r="C3955" s="3" t="s">
        <v>17</v>
      </c>
      <c r="D3955" s="3" t="s">
        <v>17</v>
      </c>
      <c r="F3955" s="3" t="s">
        <v>17</v>
      </c>
      <c r="G3955" s="3" t="str">
        <f>IF(ISNUMBER(SEARCH("Sourcewatch",F3955)),"Sourcewatch",IF(ISNUMBER(SEARCH("desmog",F3955)),"Desmog",IF(ISNUMBER(SEARCH("Exxon",F3955)),"Exxonsecrets",IF(ISNUMBER(SEARCH("wikipedia",F3955)),"Wikipedia",IF(ISNUMBER(SEARCH("greenpeace",F3955)),"Greenpeace",IF(ISNUMBER(SEARCH("Polluterwatch",F3955)),"Polluterwatch",IF(F3955="","","Other")))))))</f>
        <v/>
      </c>
      <c r="H3955">
        <f>LEN(B3955)</f>
        <v>15</v>
      </c>
    </row>
    <row r="3956" spans="1:10" ht="15" customHeight="1" x14ac:dyDescent="0.2">
      <c r="A3956" s="3" t="s">
        <v>3857</v>
      </c>
      <c r="B3956" s="3" t="s">
        <v>3857</v>
      </c>
      <c r="C3956" s="3" t="s">
        <v>25</v>
      </c>
      <c r="D3956" s="3" t="s">
        <v>17</v>
      </c>
      <c r="F3956" s="3" t="s">
        <v>17</v>
      </c>
      <c r="G3956" s="3" t="str">
        <f>IF(ISNUMBER(SEARCH("Sourcewatch",F3956)),"Sourcewatch",IF(ISNUMBER(SEARCH("desmog",F3956)),"Desmog",IF(ISNUMBER(SEARCH("Exxon",F3956)),"Exxonsecrets",IF(ISNUMBER(SEARCH("wikipedia",F3956)),"Wikipedia",IF(ISNUMBER(SEARCH("greenpeace",F3956)),"Greenpeace",IF(ISNUMBER(SEARCH("Polluterwatch",F3956)),"Polluterwatch",IF(F3956="","","Other")))))))</f>
        <v/>
      </c>
      <c r="H3956">
        <f>LEN(B3956)</f>
        <v>5</v>
      </c>
    </row>
    <row r="3957" spans="1:10" ht="15" customHeight="1" x14ac:dyDescent="0.2">
      <c r="A3957" s="3" t="s">
        <v>3858</v>
      </c>
      <c r="B3957" s="3" t="s">
        <v>3858</v>
      </c>
      <c r="C3957" s="3" t="s">
        <v>17</v>
      </c>
      <c r="D3957" s="3" t="s">
        <v>17</v>
      </c>
      <c r="E3957" s="11" t="s">
        <v>27</v>
      </c>
      <c r="F3957" s="3" t="s">
        <v>17</v>
      </c>
      <c r="G3957" s="3" t="str">
        <f>IF(ISNUMBER(SEARCH("Sourcewatch",F3957)),"Sourcewatch",IF(ISNUMBER(SEARCH("desmog",F3957)),"Desmog",IF(ISNUMBER(SEARCH("Exxon",F3957)),"Exxonsecrets",IF(ISNUMBER(SEARCH("wikipedia",F3957)),"Wikipedia",IF(ISNUMBER(SEARCH("greenpeace",F3957)),"Greenpeace",IF(ISNUMBER(SEARCH("Polluterwatch",F3957)),"Polluterwatch",IF(F3957="","","Other")))))))</f>
        <v/>
      </c>
      <c r="H3957">
        <f>LEN(B3957)</f>
        <v>23</v>
      </c>
    </row>
    <row r="3958" spans="1:10" ht="15" customHeight="1" x14ac:dyDescent="0.2">
      <c r="A3958" s="3" t="s">
        <v>3859</v>
      </c>
      <c r="B3958" s="3" t="s">
        <v>3859</v>
      </c>
      <c r="C3958" s="3" t="s">
        <v>17</v>
      </c>
      <c r="D3958" s="3" t="s">
        <v>25</v>
      </c>
      <c r="G3958" s="3" t="str">
        <f>IF(ISNUMBER(SEARCH("Sourcewatch",F3958)),"Sourcewatch",IF(ISNUMBER(SEARCH("desmog",F3958)),"Desmog",IF(ISNUMBER(SEARCH("Exxon",F3958)),"Exxonsecrets",IF(ISNUMBER(SEARCH("wikipedia",F3958)),"Wikipedia",IF(ISNUMBER(SEARCH("greenpeace",F3958)),"Greenpeace",IF(ISNUMBER(SEARCH("Polluterwatch",F3958)),"Polluterwatch",IF(F3958="","","Other")))))))</f>
        <v/>
      </c>
      <c r="H3958">
        <f>LEN(B3958)</f>
        <v>15</v>
      </c>
    </row>
    <row r="3959" spans="1:10" ht="15" customHeight="1" x14ac:dyDescent="0.2">
      <c r="A3959" s="11" t="s">
        <v>4366</v>
      </c>
      <c r="B3959" s="11" t="s">
        <v>4366</v>
      </c>
      <c r="C3959" t="s">
        <v>17</v>
      </c>
      <c r="D3959" t="s">
        <v>17</v>
      </c>
      <c r="G3959" s="3" t="str">
        <f>IF(ISNUMBER(SEARCH("Sourcewatch",F3959)),"Sourcewatch",IF(ISNUMBER(SEARCH("desmog",F3959)),"Desmog",IF(ISNUMBER(SEARCH("Exxon",F3959)),"Exxonsecrets",IF(ISNUMBER(SEARCH("wikipedia",F3959)),"Wikipedia",IF(ISNUMBER(SEARCH("greenpeace",F3959)),"Greenpeace",IF(ISNUMBER(SEARCH("Polluterwatch",F3959)),"Polluterwatch",IF(F3959="","","Other")))))))</f>
        <v/>
      </c>
      <c r="H3959">
        <f>LEN(B3959)</f>
        <v>15</v>
      </c>
      <c r="I3959" s="17" t="s">
        <v>25</v>
      </c>
    </row>
    <row r="3960" spans="1:10" ht="15" customHeight="1" x14ac:dyDescent="0.2">
      <c r="A3960" s="3" t="s">
        <v>3860</v>
      </c>
      <c r="B3960" s="3" t="s">
        <v>3860</v>
      </c>
      <c r="C3960" s="3" t="s">
        <v>17</v>
      </c>
      <c r="D3960" s="3" t="s">
        <v>25</v>
      </c>
      <c r="G3960" s="3" t="str">
        <f>IF(ISNUMBER(SEARCH("Sourcewatch",F3960)),"Sourcewatch",IF(ISNUMBER(SEARCH("desmog",F3960)),"Desmog",IF(ISNUMBER(SEARCH("Exxon",F3960)),"Exxonsecrets",IF(ISNUMBER(SEARCH("wikipedia",F3960)),"Wikipedia",IF(ISNUMBER(SEARCH("greenpeace",F3960)),"Greenpeace",IF(ISNUMBER(SEARCH("Polluterwatch",F3960)),"Polluterwatch",IF(F3960="","","Other")))))))</f>
        <v/>
      </c>
      <c r="H3960">
        <f>LEN(B3960)</f>
        <v>37</v>
      </c>
    </row>
    <row r="3961" spans="1:10" ht="15" customHeight="1" x14ac:dyDescent="0.2">
      <c r="A3961" s="3" t="s">
        <v>3861</v>
      </c>
      <c r="B3961" s="3" t="s">
        <v>3861</v>
      </c>
      <c r="C3961" s="3" t="s">
        <v>17</v>
      </c>
      <c r="D3961" s="3" t="s">
        <v>25</v>
      </c>
      <c r="G3961" s="3" t="str">
        <f>IF(ISNUMBER(SEARCH("Sourcewatch",F3961)),"Sourcewatch",IF(ISNUMBER(SEARCH("desmog",F3961)),"Desmog",IF(ISNUMBER(SEARCH("Exxon",F3961)),"Exxonsecrets",IF(ISNUMBER(SEARCH("wikipedia",F3961)),"Wikipedia",IF(ISNUMBER(SEARCH("greenpeace",F3961)),"Greenpeace",IF(ISNUMBER(SEARCH("Polluterwatch",F3961)),"Polluterwatch",IF(F3961="","","Other")))))))</f>
        <v/>
      </c>
      <c r="H3961">
        <f>LEN(B3961)</f>
        <v>21</v>
      </c>
    </row>
    <row r="3962" spans="1:10" ht="15" customHeight="1" x14ac:dyDescent="0.2">
      <c r="A3962" s="3" t="s">
        <v>3862</v>
      </c>
      <c r="B3962" s="3" t="s">
        <v>3861</v>
      </c>
      <c r="C3962" s="3" t="s">
        <v>17</v>
      </c>
      <c r="D3962" s="3" t="s">
        <v>25</v>
      </c>
      <c r="G3962" s="3" t="str">
        <f>IF(ISNUMBER(SEARCH("Sourcewatch",F3962)),"Sourcewatch",IF(ISNUMBER(SEARCH("desmog",F3962)),"Desmog",IF(ISNUMBER(SEARCH("Exxon",F3962)),"Exxonsecrets",IF(ISNUMBER(SEARCH("wikipedia",F3962)),"Wikipedia",IF(ISNUMBER(SEARCH("greenpeace",F3962)),"Greenpeace",IF(ISNUMBER(SEARCH("Polluterwatch",F3962)),"Polluterwatch",IF(F3962="","","Other")))))))</f>
        <v/>
      </c>
      <c r="H3962">
        <f>LEN(B3962)</f>
        <v>21</v>
      </c>
      <c r="J3962" s="17"/>
    </row>
    <row r="3963" spans="1:10" ht="15" customHeight="1" x14ac:dyDescent="0.2">
      <c r="A3963" s="3" t="s">
        <v>3863</v>
      </c>
      <c r="B3963" s="3" t="s">
        <v>3861</v>
      </c>
      <c r="C3963" s="3" t="s">
        <v>17</v>
      </c>
      <c r="D3963" s="3" t="s">
        <v>25</v>
      </c>
      <c r="G3963" s="3" t="str">
        <f>IF(ISNUMBER(SEARCH("Sourcewatch",F3963)),"Sourcewatch",IF(ISNUMBER(SEARCH("desmog",F3963)),"Desmog",IF(ISNUMBER(SEARCH("Exxon",F3963)),"Exxonsecrets",IF(ISNUMBER(SEARCH("wikipedia",F3963)),"Wikipedia",IF(ISNUMBER(SEARCH("greenpeace",F3963)),"Greenpeace",IF(ISNUMBER(SEARCH("Polluterwatch",F3963)),"Polluterwatch",IF(F3963="","","Other")))))))</f>
        <v/>
      </c>
      <c r="H3963">
        <f>LEN(B3963)</f>
        <v>21</v>
      </c>
    </row>
    <row r="3964" spans="1:10" ht="15" customHeight="1" x14ac:dyDescent="0.2">
      <c r="A3964" s="3" t="s">
        <v>3864</v>
      </c>
      <c r="B3964" s="3" t="s">
        <v>3864</v>
      </c>
      <c r="C3964" s="6" t="s">
        <v>25</v>
      </c>
      <c r="D3964" s="3" t="s">
        <v>17</v>
      </c>
      <c r="F3964" s="3" t="s">
        <v>17</v>
      </c>
      <c r="G3964" s="3" t="str">
        <f>IF(ISNUMBER(SEARCH("Sourcewatch",F3964)),"Sourcewatch",IF(ISNUMBER(SEARCH("desmog",F3964)),"Desmog",IF(ISNUMBER(SEARCH("Exxon",F3964)),"Exxonsecrets",IF(ISNUMBER(SEARCH("wikipedia",F3964)),"Wikipedia",IF(ISNUMBER(SEARCH("greenpeace",F3964)),"Greenpeace",IF(ISNUMBER(SEARCH("Polluterwatch",F3964)),"Polluterwatch",IF(F3964="","","Other")))))))</f>
        <v/>
      </c>
      <c r="H3964">
        <f>LEN(B3964)</f>
        <v>11</v>
      </c>
    </row>
    <row r="3965" spans="1:10" ht="15" customHeight="1" x14ac:dyDescent="0.2">
      <c r="A3965" s="3" t="s">
        <v>3865</v>
      </c>
      <c r="B3965" s="3" t="s">
        <v>3865</v>
      </c>
      <c r="C3965" s="3" t="s">
        <v>25</v>
      </c>
      <c r="D3965" s="3" t="s">
        <v>17</v>
      </c>
      <c r="F3965" s="3" t="s">
        <v>17</v>
      </c>
      <c r="G3965" s="3" t="str">
        <f>IF(ISNUMBER(SEARCH("Sourcewatch",F3965)),"Sourcewatch",IF(ISNUMBER(SEARCH("desmog",F3965)),"Desmog",IF(ISNUMBER(SEARCH("Exxon",F3965)),"Exxonsecrets",IF(ISNUMBER(SEARCH("wikipedia",F3965)),"Wikipedia",IF(ISNUMBER(SEARCH("greenpeace",F3965)),"Greenpeace",IF(ISNUMBER(SEARCH("Polluterwatch",F3965)),"Polluterwatch",IF(F3965="","","Other")))))))</f>
        <v/>
      </c>
      <c r="H3965">
        <f>LEN(B3965)</f>
        <v>10</v>
      </c>
    </row>
    <row r="3966" spans="1:10" ht="15" customHeight="1" x14ac:dyDescent="0.2">
      <c r="A3966" s="3" t="s">
        <v>3866</v>
      </c>
      <c r="B3966" s="3" t="s">
        <v>3866</v>
      </c>
      <c r="C3966" s="3" t="s">
        <v>25</v>
      </c>
      <c r="D3966" s="3" t="s">
        <v>17</v>
      </c>
      <c r="F3966" s="3" t="s">
        <v>17</v>
      </c>
      <c r="G3966" s="3" t="str">
        <f>IF(ISNUMBER(SEARCH("Sourcewatch",F3966)),"Sourcewatch",IF(ISNUMBER(SEARCH("desmog",F3966)),"Desmog",IF(ISNUMBER(SEARCH("Exxon",F3966)),"Exxonsecrets",IF(ISNUMBER(SEARCH("wikipedia",F3966)),"Wikipedia",IF(ISNUMBER(SEARCH("greenpeace",F3966)),"Greenpeace",IF(ISNUMBER(SEARCH("Polluterwatch",F3966)),"Polluterwatch",IF(F3966="","","Other")))))))</f>
        <v/>
      </c>
      <c r="H3966">
        <f>LEN(B3966)</f>
        <v>8</v>
      </c>
    </row>
    <row r="3967" spans="1:10" ht="15" customHeight="1" x14ac:dyDescent="0.2">
      <c r="A3967" s="3" t="s">
        <v>3867</v>
      </c>
      <c r="B3967" s="3" t="s">
        <v>3867</v>
      </c>
      <c r="C3967" s="3" t="s">
        <v>25</v>
      </c>
      <c r="D3967" s="3" t="s">
        <v>17</v>
      </c>
      <c r="F3967" s="3" t="s">
        <v>17</v>
      </c>
      <c r="G3967" s="3" t="str">
        <f>IF(ISNUMBER(SEARCH("Sourcewatch",F3967)),"Sourcewatch",IF(ISNUMBER(SEARCH("desmog",F3967)),"Desmog",IF(ISNUMBER(SEARCH("Exxon",F3967)),"Exxonsecrets",IF(ISNUMBER(SEARCH("wikipedia",F3967)),"Wikipedia",IF(ISNUMBER(SEARCH("greenpeace",F3967)),"Greenpeace",IF(ISNUMBER(SEARCH("Polluterwatch",F3967)),"Polluterwatch",IF(F3967="","","Other")))))))</f>
        <v/>
      </c>
      <c r="H3967">
        <f>LEN(B3967)</f>
        <v>5</v>
      </c>
    </row>
    <row r="3968" spans="1:10" ht="15" customHeight="1" x14ac:dyDescent="0.2">
      <c r="A3968" s="3" t="s">
        <v>3868</v>
      </c>
      <c r="B3968" s="3" t="s">
        <v>3868</v>
      </c>
      <c r="C3968" s="3" t="s">
        <v>25</v>
      </c>
      <c r="D3968" s="3" t="s">
        <v>17</v>
      </c>
      <c r="F3968" s="3" t="s">
        <v>17</v>
      </c>
      <c r="G3968" s="3" t="str">
        <f>IF(ISNUMBER(SEARCH("Sourcewatch",F3968)),"Sourcewatch",IF(ISNUMBER(SEARCH("desmog",F3968)),"Desmog",IF(ISNUMBER(SEARCH("Exxon",F3968)),"Exxonsecrets",IF(ISNUMBER(SEARCH("wikipedia",F3968)),"Wikipedia",IF(ISNUMBER(SEARCH("greenpeace",F3968)),"Greenpeace",IF(ISNUMBER(SEARCH("Polluterwatch",F3968)),"Polluterwatch",IF(F3968="","","Other")))))))</f>
        <v/>
      </c>
      <c r="H3968">
        <f>LEN(B3968)</f>
        <v>9</v>
      </c>
      <c r="J3968" s="17"/>
    </row>
    <row r="3969" spans="1:10" ht="15" customHeight="1" x14ac:dyDescent="0.2">
      <c r="A3969" s="3" t="s">
        <v>3869</v>
      </c>
      <c r="B3969" s="3" t="s">
        <v>3869</v>
      </c>
      <c r="C3969" s="3" t="s">
        <v>25</v>
      </c>
      <c r="D3969" s="3" t="s">
        <v>17</v>
      </c>
      <c r="F3969" s="3" t="s">
        <v>17</v>
      </c>
      <c r="G3969" s="3" t="str">
        <f>IF(ISNUMBER(SEARCH("Sourcewatch",F3969)),"Sourcewatch",IF(ISNUMBER(SEARCH("desmog",F3969)),"Desmog",IF(ISNUMBER(SEARCH("Exxon",F3969)),"Exxonsecrets",IF(ISNUMBER(SEARCH("wikipedia",F3969)),"Wikipedia",IF(ISNUMBER(SEARCH("greenpeace",F3969)),"Greenpeace",IF(ISNUMBER(SEARCH("Polluterwatch",F3969)),"Polluterwatch",IF(F3969="","","Other")))))))</f>
        <v/>
      </c>
      <c r="H3969">
        <f>LEN(B3969)</f>
        <v>15</v>
      </c>
    </row>
    <row r="3970" spans="1:10" ht="15" customHeight="1" x14ac:dyDescent="0.2">
      <c r="A3970" s="11" t="s">
        <v>4503</v>
      </c>
      <c r="B3970" s="11" t="s">
        <v>4503</v>
      </c>
      <c r="C3970" t="s">
        <v>25</v>
      </c>
      <c r="D3970" t="s">
        <v>17</v>
      </c>
      <c r="G3970" s="3" t="str">
        <f>IF(ISNUMBER(SEARCH("Sourcewatch",F3970)),"Sourcewatch",IF(ISNUMBER(SEARCH("desmog",F3970)),"Desmog",IF(ISNUMBER(SEARCH("Exxon",F3970)),"Exxonsecrets",IF(ISNUMBER(SEARCH("wikipedia",F3970)),"Wikipedia",IF(ISNUMBER(SEARCH("greenpeace",F3970)),"Greenpeace",IF(ISNUMBER(SEARCH("Polluterwatch",F3970)),"Polluterwatch",IF(F3970="","","Other")))))))</f>
        <v/>
      </c>
      <c r="H3970">
        <f>LEN(B3970)</f>
        <v>9</v>
      </c>
      <c r="I3970" s="17" t="s">
        <v>25</v>
      </c>
    </row>
    <row r="3971" spans="1:10" ht="15" customHeight="1" x14ac:dyDescent="0.2">
      <c r="A3971" s="3" t="s">
        <v>3870</v>
      </c>
      <c r="B3971" s="3" t="s">
        <v>3870</v>
      </c>
      <c r="C3971" s="3" t="s">
        <v>25</v>
      </c>
      <c r="D3971" s="3" t="s">
        <v>17</v>
      </c>
      <c r="F3971" s="3" t="s">
        <v>17</v>
      </c>
      <c r="G3971" s="3" t="str">
        <f>IF(ISNUMBER(SEARCH("Sourcewatch",F3971)),"Sourcewatch",IF(ISNUMBER(SEARCH("desmog",F3971)),"Desmog",IF(ISNUMBER(SEARCH("Exxon",F3971)),"Exxonsecrets",IF(ISNUMBER(SEARCH("wikipedia",F3971)),"Wikipedia",IF(ISNUMBER(SEARCH("greenpeace",F3971)),"Greenpeace",IF(ISNUMBER(SEARCH("Polluterwatch",F3971)),"Polluterwatch",IF(F3971="","","Other")))))))</f>
        <v/>
      </c>
      <c r="H3971">
        <f>LEN(B3971)</f>
        <v>11</v>
      </c>
    </row>
    <row r="3972" spans="1:10" ht="15" customHeight="1" x14ac:dyDescent="0.2">
      <c r="A3972" s="3" t="s">
        <v>3871</v>
      </c>
      <c r="B3972" s="3" t="s">
        <v>3871</v>
      </c>
      <c r="C3972" s="3" t="s">
        <v>25</v>
      </c>
      <c r="D3972" s="3" t="s">
        <v>17</v>
      </c>
      <c r="F3972" s="3" t="s">
        <v>17</v>
      </c>
      <c r="G3972" s="3" t="str">
        <f>IF(ISNUMBER(SEARCH("Sourcewatch",F3972)),"Sourcewatch",IF(ISNUMBER(SEARCH("desmog",F3972)),"Desmog",IF(ISNUMBER(SEARCH("Exxon",F3972)),"Exxonsecrets",IF(ISNUMBER(SEARCH("wikipedia",F3972)),"Wikipedia",IF(ISNUMBER(SEARCH("greenpeace",F3972)),"Greenpeace",IF(ISNUMBER(SEARCH("Polluterwatch",F3972)),"Polluterwatch",IF(F3972="","","Other")))))))</f>
        <v/>
      </c>
      <c r="H3972">
        <f>LEN(B3972)</f>
        <v>15</v>
      </c>
    </row>
    <row r="3973" spans="1:10" ht="15" customHeight="1" x14ac:dyDescent="0.2">
      <c r="A3973" s="3" t="s">
        <v>3872</v>
      </c>
      <c r="B3973" s="3" t="s">
        <v>3872</v>
      </c>
      <c r="C3973" s="3" t="s">
        <v>25</v>
      </c>
      <c r="D3973" s="3" t="s">
        <v>17</v>
      </c>
      <c r="F3973" s="3" t="s">
        <v>17</v>
      </c>
      <c r="G3973" s="3" t="str">
        <f>IF(ISNUMBER(SEARCH("Sourcewatch",F3973)),"Sourcewatch",IF(ISNUMBER(SEARCH("desmog",F3973)),"Desmog",IF(ISNUMBER(SEARCH("Exxon",F3973)),"Exxonsecrets",IF(ISNUMBER(SEARCH("wikipedia",F3973)),"Wikipedia",IF(ISNUMBER(SEARCH("greenpeace",F3973)),"Greenpeace",IF(ISNUMBER(SEARCH("Polluterwatch",F3973)),"Polluterwatch",IF(F3973="","","Other")))))))</f>
        <v/>
      </c>
      <c r="H3973">
        <f>LEN(B3973)</f>
        <v>16</v>
      </c>
    </row>
    <row r="3974" spans="1:10" ht="15" customHeight="1" x14ac:dyDescent="0.2">
      <c r="A3974" s="3" t="s">
        <v>3873</v>
      </c>
      <c r="B3974" s="3" t="s">
        <v>3873</v>
      </c>
      <c r="C3974" s="3" t="s">
        <v>25</v>
      </c>
      <c r="D3974" s="3" t="s">
        <v>17</v>
      </c>
      <c r="F3974" s="3" t="s">
        <v>17</v>
      </c>
      <c r="G3974" s="3" t="str">
        <f>IF(ISNUMBER(SEARCH("Sourcewatch",F3974)),"Sourcewatch",IF(ISNUMBER(SEARCH("desmog",F3974)),"Desmog",IF(ISNUMBER(SEARCH("Exxon",F3974)),"Exxonsecrets",IF(ISNUMBER(SEARCH("wikipedia",F3974)),"Wikipedia",IF(ISNUMBER(SEARCH("greenpeace",F3974)),"Greenpeace",IF(ISNUMBER(SEARCH("Polluterwatch",F3974)),"Polluterwatch",IF(F3974="","","Other")))))))</f>
        <v/>
      </c>
      <c r="H3974">
        <f>LEN(B3974)</f>
        <v>18</v>
      </c>
    </row>
    <row r="3975" spans="1:10" ht="15" customHeight="1" x14ac:dyDescent="0.2">
      <c r="A3975" s="3" t="s">
        <v>3874</v>
      </c>
      <c r="B3975" s="3" t="s">
        <v>3874</v>
      </c>
      <c r="C3975" s="3" t="s">
        <v>25</v>
      </c>
      <c r="D3975" s="3" t="s">
        <v>17</v>
      </c>
      <c r="F3975" s="3" t="s">
        <v>17</v>
      </c>
      <c r="G3975" s="3" t="str">
        <f>IF(ISNUMBER(SEARCH("Sourcewatch",F3975)),"Sourcewatch",IF(ISNUMBER(SEARCH("desmog",F3975)),"Desmog",IF(ISNUMBER(SEARCH("Exxon",F3975)),"Exxonsecrets",IF(ISNUMBER(SEARCH("wikipedia",F3975)),"Wikipedia",IF(ISNUMBER(SEARCH("greenpeace",F3975)),"Greenpeace",IF(ISNUMBER(SEARCH("Polluterwatch",F3975)),"Polluterwatch",IF(F3975="","","Other")))))))</f>
        <v/>
      </c>
      <c r="H3975">
        <f>LEN(B3975)</f>
        <v>18</v>
      </c>
    </row>
    <row r="3976" spans="1:10" ht="15" customHeight="1" x14ac:dyDescent="0.2">
      <c r="A3976" s="3" t="s">
        <v>3875</v>
      </c>
      <c r="B3976" s="3" t="s">
        <v>3875</v>
      </c>
      <c r="C3976" s="3" t="s">
        <v>25</v>
      </c>
      <c r="D3976" s="3" t="s">
        <v>17</v>
      </c>
      <c r="F3976" s="3" t="s">
        <v>17</v>
      </c>
      <c r="G3976" s="3" t="str">
        <f>IF(ISNUMBER(SEARCH("Sourcewatch",F3976)),"Sourcewatch",IF(ISNUMBER(SEARCH("desmog",F3976)),"Desmog",IF(ISNUMBER(SEARCH("Exxon",F3976)),"Exxonsecrets",IF(ISNUMBER(SEARCH("wikipedia",F3976)),"Wikipedia",IF(ISNUMBER(SEARCH("greenpeace",F3976)),"Greenpeace",IF(ISNUMBER(SEARCH("Polluterwatch",F3976)),"Polluterwatch",IF(F3976="","","Other")))))))</f>
        <v/>
      </c>
      <c r="H3976">
        <f>LEN(B3976)</f>
        <v>10</v>
      </c>
    </row>
    <row r="3977" spans="1:10" ht="15" customHeight="1" x14ac:dyDescent="0.2">
      <c r="A3977" s="3" t="s">
        <v>3876</v>
      </c>
      <c r="B3977" s="3" t="s">
        <v>3876</v>
      </c>
      <c r="C3977" s="3" t="s">
        <v>25</v>
      </c>
      <c r="D3977" s="3" t="s">
        <v>17</v>
      </c>
      <c r="F3977" s="3" t="s">
        <v>17</v>
      </c>
      <c r="G3977" s="3" t="str">
        <f>IF(ISNUMBER(SEARCH("Sourcewatch",F3977)),"Sourcewatch",IF(ISNUMBER(SEARCH("desmog",F3977)),"Desmog",IF(ISNUMBER(SEARCH("Exxon",F3977)),"Exxonsecrets",IF(ISNUMBER(SEARCH("wikipedia",F3977)),"Wikipedia",IF(ISNUMBER(SEARCH("greenpeace",F3977)),"Greenpeace",IF(ISNUMBER(SEARCH("Polluterwatch",F3977)),"Polluterwatch",IF(F3977="","","Other")))))))</f>
        <v/>
      </c>
      <c r="H3977">
        <f>LEN(B3977)</f>
        <v>16</v>
      </c>
    </row>
    <row r="3978" spans="1:10" ht="15" customHeight="1" x14ac:dyDescent="0.2">
      <c r="A3978" s="3" t="s">
        <v>3877</v>
      </c>
      <c r="B3978" s="3" t="s">
        <v>3877</v>
      </c>
      <c r="C3978" s="3" t="s">
        <v>17</v>
      </c>
      <c r="D3978" s="3" t="s">
        <v>25</v>
      </c>
      <c r="G3978" s="3" t="str">
        <f>IF(ISNUMBER(SEARCH("Sourcewatch",F3978)),"Sourcewatch",IF(ISNUMBER(SEARCH("desmog",F3978)),"Desmog",IF(ISNUMBER(SEARCH("Exxon",F3978)),"Exxonsecrets",IF(ISNUMBER(SEARCH("wikipedia",F3978)),"Wikipedia",IF(ISNUMBER(SEARCH("greenpeace",F3978)),"Greenpeace",IF(ISNUMBER(SEARCH("Polluterwatch",F3978)),"Polluterwatch",IF(F3978="","","Other")))))))</f>
        <v/>
      </c>
      <c r="H3978">
        <f>LEN(B3978)</f>
        <v>21</v>
      </c>
    </row>
    <row r="3979" spans="1:10" ht="15" customHeight="1" x14ac:dyDescent="0.2">
      <c r="A3979" s="3" t="s">
        <v>3878</v>
      </c>
      <c r="B3979" s="3" t="s">
        <v>3878</v>
      </c>
      <c r="C3979" s="3" t="s">
        <v>25</v>
      </c>
      <c r="D3979" s="3" t="s">
        <v>17</v>
      </c>
      <c r="F3979" s="3" t="s">
        <v>17</v>
      </c>
      <c r="G3979" s="3" t="str">
        <f>IF(ISNUMBER(SEARCH("Sourcewatch",F3979)),"Sourcewatch",IF(ISNUMBER(SEARCH("desmog",F3979)),"Desmog",IF(ISNUMBER(SEARCH("Exxon",F3979)),"Exxonsecrets",IF(ISNUMBER(SEARCH("wikipedia",F3979)),"Wikipedia",IF(ISNUMBER(SEARCH("greenpeace",F3979)),"Greenpeace",IF(ISNUMBER(SEARCH("Polluterwatch",F3979)),"Polluterwatch",IF(F3979="","","Other")))))))</f>
        <v/>
      </c>
      <c r="H3979">
        <f>LEN(B3979)</f>
        <v>17</v>
      </c>
    </row>
    <row r="3980" spans="1:10" ht="15" customHeight="1" x14ac:dyDescent="0.2">
      <c r="A3980" s="3" t="s">
        <v>3879</v>
      </c>
      <c r="B3980" s="3" t="s">
        <v>3879</v>
      </c>
      <c r="C3980" s="3" t="s">
        <v>25</v>
      </c>
      <c r="D3980" s="3" t="s">
        <v>17</v>
      </c>
      <c r="F3980" s="3" t="s">
        <v>17</v>
      </c>
      <c r="G3980" s="3" t="str">
        <f>IF(ISNUMBER(SEARCH("Sourcewatch",F3980)),"Sourcewatch",IF(ISNUMBER(SEARCH("desmog",F3980)),"Desmog",IF(ISNUMBER(SEARCH("Exxon",F3980)),"Exxonsecrets",IF(ISNUMBER(SEARCH("wikipedia",F3980)),"Wikipedia",IF(ISNUMBER(SEARCH("greenpeace",F3980)),"Greenpeace",IF(ISNUMBER(SEARCH("Polluterwatch",F3980)),"Polluterwatch",IF(F3980="","","Other")))))))</f>
        <v/>
      </c>
      <c r="H3980">
        <f>LEN(B3980)</f>
        <v>15</v>
      </c>
    </row>
    <row r="3981" spans="1:10" ht="15" customHeight="1" x14ac:dyDescent="0.2">
      <c r="A3981" s="3" t="s">
        <v>3880</v>
      </c>
      <c r="B3981" s="3" t="s">
        <v>3880</v>
      </c>
      <c r="C3981" s="3" t="s">
        <v>25</v>
      </c>
      <c r="D3981" s="3" t="s">
        <v>17</v>
      </c>
      <c r="F3981" s="3" t="s">
        <v>17</v>
      </c>
      <c r="G3981" s="3" t="str">
        <f>IF(ISNUMBER(SEARCH("Sourcewatch",F3981)),"Sourcewatch",IF(ISNUMBER(SEARCH("desmog",F3981)),"Desmog",IF(ISNUMBER(SEARCH("Exxon",F3981)),"Exxonsecrets",IF(ISNUMBER(SEARCH("wikipedia",F3981)),"Wikipedia",IF(ISNUMBER(SEARCH("greenpeace",F3981)),"Greenpeace",IF(ISNUMBER(SEARCH("Polluterwatch",F3981)),"Polluterwatch",IF(F3981="","","Other")))))))</f>
        <v/>
      </c>
      <c r="H3981">
        <f>LEN(B3981)</f>
        <v>15</v>
      </c>
    </row>
    <row r="3982" spans="1:10" ht="15" customHeight="1" x14ac:dyDescent="0.2">
      <c r="A3982" s="3" t="s">
        <v>3881</v>
      </c>
      <c r="B3982" s="3" t="s">
        <v>3881</v>
      </c>
      <c r="C3982" s="3" t="s">
        <v>17</v>
      </c>
      <c r="D3982" s="3" t="s">
        <v>25</v>
      </c>
      <c r="G3982" s="3" t="str">
        <f>IF(ISNUMBER(SEARCH("Sourcewatch",F3982)),"Sourcewatch",IF(ISNUMBER(SEARCH("desmog",F3982)),"Desmog",IF(ISNUMBER(SEARCH("Exxon",F3982)),"Exxonsecrets",IF(ISNUMBER(SEARCH("wikipedia",F3982)),"Wikipedia",IF(ISNUMBER(SEARCH("greenpeace",F3982)),"Greenpeace",IF(ISNUMBER(SEARCH("Polluterwatch",F3982)),"Polluterwatch",IF(F3982="","","Other")))))))</f>
        <v/>
      </c>
      <c r="H3982">
        <f>LEN(B3982)</f>
        <v>14</v>
      </c>
    </row>
    <row r="3983" spans="1:10" ht="15" customHeight="1" x14ac:dyDescent="0.2">
      <c r="A3983" s="11" t="s">
        <v>4588</v>
      </c>
      <c r="B3983" s="11" t="s">
        <v>4588</v>
      </c>
      <c r="C3983" t="s">
        <v>17</v>
      </c>
      <c r="D3983" t="s">
        <v>25</v>
      </c>
      <c r="H3983">
        <f>LEN(B3983)</f>
        <v>44</v>
      </c>
      <c r="I3983" s="17" t="s">
        <v>25</v>
      </c>
    </row>
    <row r="3984" spans="1:10" ht="15" customHeight="1" x14ac:dyDescent="0.2">
      <c r="A3984" s="3" t="s">
        <v>3882</v>
      </c>
      <c r="B3984" s="3" t="s">
        <v>3882</v>
      </c>
      <c r="C3984" s="3" t="s">
        <v>25</v>
      </c>
      <c r="D3984" s="3" t="s">
        <v>17</v>
      </c>
      <c r="F3984" s="3" t="s">
        <v>17</v>
      </c>
      <c r="G3984" s="3" t="str">
        <f>IF(ISNUMBER(SEARCH("Sourcewatch",F3984)),"Sourcewatch",IF(ISNUMBER(SEARCH("desmog",F3984)),"Desmog",IF(ISNUMBER(SEARCH("Exxon",F3984)),"Exxonsecrets",IF(ISNUMBER(SEARCH("wikipedia",F3984)),"Wikipedia",IF(ISNUMBER(SEARCH("greenpeace",F3984)),"Greenpeace",IF(ISNUMBER(SEARCH("Polluterwatch",F3984)),"Polluterwatch",IF(F3984="","","Other")))))))</f>
        <v/>
      </c>
      <c r="H3984">
        <f>LEN(B3984)</f>
        <v>6</v>
      </c>
      <c r="J3984" s="17"/>
    </row>
    <row r="3985" spans="1:10" ht="15" customHeight="1" x14ac:dyDescent="0.2">
      <c r="A3985" s="3" t="s">
        <v>3883</v>
      </c>
      <c r="B3985" s="3" t="s">
        <v>3883</v>
      </c>
      <c r="C3985" s="3" t="s">
        <v>25</v>
      </c>
      <c r="D3985" s="3" t="s">
        <v>17</v>
      </c>
      <c r="F3985" s="3" t="s">
        <v>17</v>
      </c>
      <c r="G3985" s="3" t="str">
        <f>IF(ISNUMBER(SEARCH("Sourcewatch",F3985)),"Sourcewatch",IF(ISNUMBER(SEARCH("desmog",F3985)),"Desmog",IF(ISNUMBER(SEARCH("Exxon",F3985)),"Exxonsecrets",IF(ISNUMBER(SEARCH("wikipedia",F3985)),"Wikipedia",IF(ISNUMBER(SEARCH("greenpeace",F3985)),"Greenpeace",IF(ISNUMBER(SEARCH("Polluterwatch",F3985)),"Polluterwatch",IF(F3985="","","Other")))))))</f>
        <v/>
      </c>
      <c r="H3985">
        <f>LEN(B3985)</f>
        <v>6</v>
      </c>
      <c r="J3985" s="17"/>
    </row>
    <row r="3986" spans="1:10" ht="15" customHeight="1" x14ac:dyDescent="0.2">
      <c r="A3986" s="3" t="s">
        <v>3884</v>
      </c>
      <c r="B3986" s="3" t="s">
        <v>3884</v>
      </c>
      <c r="C3986" s="3" t="s">
        <v>25</v>
      </c>
      <c r="D3986" s="3" t="s">
        <v>17</v>
      </c>
      <c r="F3986" s="3" t="s">
        <v>17</v>
      </c>
      <c r="G3986" s="3" t="str">
        <f>IF(ISNUMBER(SEARCH("Sourcewatch",F3986)),"Sourcewatch",IF(ISNUMBER(SEARCH("desmog",F3986)),"Desmog",IF(ISNUMBER(SEARCH("Exxon",F3986)),"Exxonsecrets",IF(ISNUMBER(SEARCH("wikipedia",F3986)),"Wikipedia",IF(ISNUMBER(SEARCH("greenpeace",F3986)),"Greenpeace",IF(ISNUMBER(SEARCH("Polluterwatch",F3986)),"Polluterwatch",IF(F3986="","","Other")))))))</f>
        <v/>
      </c>
      <c r="H3986">
        <f>LEN(B3986)</f>
        <v>7</v>
      </c>
    </row>
    <row r="3987" spans="1:10" ht="15" customHeight="1" x14ac:dyDescent="0.2">
      <c r="A3987" s="11" t="s">
        <v>4477</v>
      </c>
      <c r="B3987" s="11" t="s">
        <v>4477</v>
      </c>
      <c r="C3987" t="s">
        <v>25</v>
      </c>
      <c r="D3987" t="s">
        <v>17</v>
      </c>
      <c r="G3987" s="3" t="str">
        <f>IF(ISNUMBER(SEARCH("Sourcewatch",F3987)),"Sourcewatch",IF(ISNUMBER(SEARCH("desmog",F3987)),"Desmog",IF(ISNUMBER(SEARCH("Exxon",F3987)),"Exxonsecrets",IF(ISNUMBER(SEARCH("wikipedia",F3987)),"Wikipedia",IF(ISNUMBER(SEARCH("greenpeace",F3987)),"Greenpeace",IF(ISNUMBER(SEARCH("Polluterwatch",F3987)),"Polluterwatch",IF(F3987="","","Other")))))))</f>
        <v/>
      </c>
      <c r="H3987">
        <f>LEN(B3987)</f>
        <v>7</v>
      </c>
      <c r="I3987" s="17" t="s">
        <v>25</v>
      </c>
      <c r="J3987" s="17"/>
    </row>
    <row r="3988" spans="1:10" ht="15" customHeight="1" x14ac:dyDescent="0.2">
      <c r="A3988" s="3" t="s">
        <v>3885</v>
      </c>
      <c r="B3988" s="3" t="s">
        <v>3885</v>
      </c>
      <c r="C3988" s="3" t="s">
        <v>17</v>
      </c>
      <c r="D3988" s="3" t="s">
        <v>17</v>
      </c>
      <c r="F3988" s="3" t="s">
        <v>17</v>
      </c>
      <c r="G3988" s="3" t="str">
        <f>IF(ISNUMBER(SEARCH("Sourcewatch",F3988)),"Sourcewatch",IF(ISNUMBER(SEARCH("desmog",F3988)),"Desmog",IF(ISNUMBER(SEARCH("Exxon",F3988)),"Exxonsecrets",IF(ISNUMBER(SEARCH("wikipedia",F3988)),"Wikipedia",IF(ISNUMBER(SEARCH("greenpeace",F3988)),"Greenpeace",IF(ISNUMBER(SEARCH("Polluterwatch",F3988)),"Polluterwatch",IF(F3988="","","Other")))))))</f>
        <v/>
      </c>
      <c r="H3988">
        <f>LEN(B3988)</f>
        <v>33</v>
      </c>
    </row>
    <row r="3989" spans="1:10" ht="15" customHeight="1" x14ac:dyDescent="0.2">
      <c r="A3989" s="3" t="s">
        <v>3886</v>
      </c>
      <c r="B3989" s="3" t="s">
        <v>3886</v>
      </c>
      <c r="C3989" s="3" t="s">
        <v>17</v>
      </c>
      <c r="D3989" s="3" t="s">
        <v>17</v>
      </c>
      <c r="F3989" s="3" t="s">
        <v>17</v>
      </c>
      <c r="G3989" s="3" t="str">
        <f>IF(ISNUMBER(SEARCH("Sourcewatch",F3989)),"Sourcewatch",IF(ISNUMBER(SEARCH("desmog",F3989)),"Desmog",IF(ISNUMBER(SEARCH("Exxon",F3989)),"Exxonsecrets",IF(ISNUMBER(SEARCH("wikipedia",F3989)),"Wikipedia",IF(ISNUMBER(SEARCH("greenpeace",F3989)),"Greenpeace",IF(ISNUMBER(SEARCH("Polluterwatch",F3989)),"Polluterwatch",IF(F3989="","","Other")))))))</f>
        <v/>
      </c>
      <c r="H3989">
        <f>LEN(B3989)</f>
        <v>25</v>
      </c>
    </row>
    <row r="3990" spans="1:10" ht="15" customHeight="1" x14ac:dyDescent="0.2">
      <c r="A3990" s="3" t="s">
        <v>3887</v>
      </c>
      <c r="B3990" s="3" t="s">
        <v>3887</v>
      </c>
      <c r="C3990" s="3" t="s">
        <v>25</v>
      </c>
      <c r="D3990" s="3" t="s">
        <v>17</v>
      </c>
      <c r="F3990" s="3" t="s">
        <v>17</v>
      </c>
      <c r="G3990" s="3" t="str">
        <f>IF(ISNUMBER(SEARCH("Sourcewatch",F3990)),"Sourcewatch",IF(ISNUMBER(SEARCH("desmog",F3990)),"Desmog",IF(ISNUMBER(SEARCH("Exxon",F3990)),"Exxonsecrets",IF(ISNUMBER(SEARCH("wikipedia",F3990)),"Wikipedia",IF(ISNUMBER(SEARCH("greenpeace",F3990)),"Greenpeace",IF(ISNUMBER(SEARCH("Polluterwatch",F3990)),"Polluterwatch",IF(F3990="","","Other")))))))</f>
        <v/>
      </c>
      <c r="H3990">
        <f>LEN(B3990)</f>
        <v>7</v>
      </c>
    </row>
    <row r="3991" spans="1:10" ht="15" customHeight="1" x14ac:dyDescent="0.2">
      <c r="A3991" s="3" t="s">
        <v>3888</v>
      </c>
      <c r="B3991" s="3" t="s">
        <v>3888</v>
      </c>
      <c r="C3991" s="3" t="s">
        <v>17</v>
      </c>
      <c r="D3991" s="3" t="s">
        <v>17</v>
      </c>
      <c r="F3991" s="3" t="s">
        <v>17</v>
      </c>
      <c r="G3991" s="3" t="str">
        <f>IF(ISNUMBER(SEARCH("Sourcewatch",F3991)),"Sourcewatch",IF(ISNUMBER(SEARCH("desmog",F3991)),"Desmog",IF(ISNUMBER(SEARCH("Exxon",F3991)),"Exxonsecrets",IF(ISNUMBER(SEARCH("wikipedia",F3991)),"Wikipedia",IF(ISNUMBER(SEARCH("greenpeace",F3991)),"Greenpeace",IF(ISNUMBER(SEARCH("Polluterwatch",F3991)),"Polluterwatch",IF(F3991="","","Other")))))))</f>
        <v/>
      </c>
      <c r="H3991">
        <f>LEN(B3991)</f>
        <v>29</v>
      </c>
    </row>
    <row r="3992" spans="1:10" ht="15" customHeight="1" x14ac:dyDescent="0.2">
      <c r="A3992" s="3" t="s">
        <v>3889</v>
      </c>
      <c r="B3992" s="3" t="s">
        <v>3889</v>
      </c>
      <c r="C3992" s="3" t="s">
        <v>25</v>
      </c>
      <c r="D3992" s="3" t="s">
        <v>17</v>
      </c>
      <c r="F3992" s="3" t="s">
        <v>17</v>
      </c>
      <c r="G3992" s="3" t="str">
        <f>IF(ISNUMBER(SEARCH("Sourcewatch",F3992)),"Sourcewatch",IF(ISNUMBER(SEARCH("desmog",F3992)),"Desmog",IF(ISNUMBER(SEARCH("Exxon",F3992)),"Exxonsecrets",IF(ISNUMBER(SEARCH("wikipedia",F3992)),"Wikipedia",IF(ISNUMBER(SEARCH("greenpeace",F3992)),"Greenpeace",IF(ISNUMBER(SEARCH("Polluterwatch",F3992)),"Polluterwatch",IF(F3992="","","Other")))))))</f>
        <v/>
      </c>
      <c r="H3992">
        <f>LEN(B3992)</f>
        <v>16</v>
      </c>
    </row>
    <row r="3993" spans="1:10" ht="15" customHeight="1" x14ac:dyDescent="0.2">
      <c r="A3993" s="11" t="s">
        <v>4536</v>
      </c>
      <c r="B3993" s="11" t="s">
        <v>4536</v>
      </c>
      <c r="C3993" t="s">
        <v>25</v>
      </c>
      <c r="D3993" t="s">
        <v>17</v>
      </c>
      <c r="G3993" s="3" t="str">
        <f>IF(ISNUMBER(SEARCH("Sourcewatch",F3993)),"Sourcewatch",IF(ISNUMBER(SEARCH("desmog",F3993)),"Desmog",IF(ISNUMBER(SEARCH("Exxon",F3993)),"Exxonsecrets",IF(ISNUMBER(SEARCH("wikipedia",F3993)),"Wikipedia",IF(ISNUMBER(SEARCH("greenpeace",F3993)),"Greenpeace",IF(ISNUMBER(SEARCH("Polluterwatch",F3993)),"Polluterwatch",IF(F3993="","","Other")))))))</f>
        <v/>
      </c>
      <c r="H3993">
        <f>LEN(B3993)</f>
        <v>7</v>
      </c>
      <c r="I3993" s="17" t="s">
        <v>25</v>
      </c>
    </row>
    <row r="3994" spans="1:10" ht="15" customHeight="1" x14ac:dyDescent="0.2">
      <c r="A3994" s="3" t="s">
        <v>3890</v>
      </c>
      <c r="B3994" s="3" t="s">
        <v>3890</v>
      </c>
      <c r="C3994" s="3" t="s">
        <v>17</v>
      </c>
      <c r="D3994" s="3" t="s">
        <v>17</v>
      </c>
      <c r="F3994" s="3" t="s">
        <v>3891</v>
      </c>
      <c r="G3994" s="3" t="str">
        <f>IF(ISNUMBER(SEARCH("Sourcewatch",F3994)),"Sourcewatch",IF(ISNUMBER(SEARCH("desmog",F3994)),"Desmog",IF(ISNUMBER(SEARCH("Exxon",F3994)),"Exxonsecrets",IF(ISNUMBER(SEARCH("wikipedia",F3994)),"Wikipedia",IF(ISNUMBER(SEARCH("greenpeace",F3994)),"Greenpeace",IF(ISNUMBER(SEARCH("Polluterwatch",F3994)),"Polluterwatch",IF(F3994="","","Other")))))))</f>
        <v>Sourcewatch</v>
      </c>
      <c r="H3994">
        <f>LEN(B3994)</f>
        <v>40</v>
      </c>
    </row>
    <row r="3995" spans="1:10" ht="15" customHeight="1" x14ac:dyDescent="0.2">
      <c r="A3995" s="3" t="s">
        <v>3892</v>
      </c>
      <c r="B3995" s="3" t="s">
        <v>3892</v>
      </c>
      <c r="C3995" s="3" t="s">
        <v>25</v>
      </c>
      <c r="D3995" s="3" t="s">
        <v>17</v>
      </c>
      <c r="F3995" s="3" t="s">
        <v>17</v>
      </c>
      <c r="G3995" s="3" t="str">
        <f>IF(ISNUMBER(SEARCH("Sourcewatch",F3995)),"Sourcewatch",IF(ISNUMBER(SEARCH("desmog",F3995)),"Desmog",IF(ISNUMBER(SEARCH("Exxon",F3995)),"Exxonsecrets",IF(ISNUMBER(SEARCH("wikipedia",F3995)),"Wikipedia",IF(ISNUMBER(SEARCH("greenpeace",F3995)),"Greenpeace",IF(ISNUMBER(SEARCH("Polluterwatch",F3995)),"Polluterwatch",IF(F3995="","","Other")))))))</f>
        <v/>
      </c>
      <c r="H3995">
        <f>LEN(B3995)</f>
        <v>16</v>
      </c>
    </row>
    <row r="3996" spans="1:10" ht="15" customHeight="1" x14ac:dyDescent="0.2">
      <c r="A3996" s="3" t="s">
        <v>3893</v>
      </c>
      <c r="B3996" s="3" t="s">
        <v>3893</v>
      </c>
      <c r="C3996" s="3" t="s">
        <v>17</v>
      </c>
      <c r="D3996" s="3" t="s">
        <v>25</v>
      </c>
      <c r="G3996" s="3" t="str">
        <f>IF(ISNUMBER(SEARCH("Sourcewatch",F3996)),"Sourcewatch",IF(ISNUMBER(SEARCH("desmog",F3996)),"Desmog",IF(ISNUMBER(SEARCH("Exxon",F3996)),"Exxonsecrets",IF(ISNUMBER(SEARCH("wikipedia",F3996)),"Wikipedia",IF(ISNUMBER(SEARCH("greenpeace",F3996)),"Greenpeace",IF(ISNUMBER(SEARCH("Polluterwatch",F3996)),"Polluterwatch",IF(F3996="","","Other")))))))</f>
        <v/>
      </c>
      <c r="H3996">
        <f>LEN(B3996)</f>
        <v>20</v>
      </c>
    </row>
    <row r="3997" spans="1:10" ht="15" customHeight="1" x14ac:dyDescent="0.2">
      <c r="A3997" s="3" t="s">
        <v>3894</v>
      </c>
      <c r="B3997" s="3" t="s">
        <v>3894</v>
      </c>
      <c r="C3997" s="3" t="s">
        <v>25</v>
      </c>
      <c r="D3997" s="3" t="s">
        <v>17</v>
      </c>
      <c r="F3997" s="3" t="s">
        <v>17</v>
      </c>
      <c r="G3997" s="3" t="str">
        <f>IF(ISNUMBER(SEARCH("Sourcewatch",F3997)),"Sourcewatch",IF(ISNUMBER(SEARCH("desmog",F3997)),"Desmog",IF(ISNUMBER(SEARCH("Exxon",F3997)),"Exxonsecrets",IF(ISNUMBER(SEARCH("wikipedia",F3997)),"Wikipedia",IF(ISNUMBER(SEARCH("greenpeace",F3997)),"Greenpeace",IF(ISNUMBER(SEARCH("Polluterwatch",F3997)),"Polluterwatch",IF(F3997="","","Other")))))))</f>
        <v/>
      </c>
      <c r="H3997">
        <f>LEN(B3997)</f>
        <v>13</v>
      </c>
    </row>
    <row r="3998" spans="1:10" ht="15" customHeight="1" x14ac:dyDescent="0.2">
      <c r="A3998" s="3" t="s">
        <v>3895</v>
      </c>
      <c r="B3998" s="3" t="s">
        <v>3896</v>
      </c>
      <c r="C3998" s="3" t="s">
        <v>17</v>
      </c>
      <c r="D3998" s="3" t="s">
        <v>25</v>
      </c>
      <c r="F3998" s="3" t="s">
        <v>3897</v>
      </c>
      <c r="G3998" s="3" t="str">
        <f>IF(ISNUMBER(SEARCH("Sourcewatch",F3998)),"Sourcewatch",IF(ISNUMBER(SEARCH("desmog",F3998)),"Desmog",IF(ISNUMBER(SEARCH("Exxon",F3998)),"Exxonsecrets",IF(ISNUMBER(SEARCH("wikipedia",F3998)),"Wikipedia",IF(ISNUMBER(SEARCH("greenpeace",F3998)),"Greenpeace",IF(ISNUMBER(SEARCH("Polluterwatch",F3998)),"Polluterwatch",IF(F3998="","","Other")))))))</f>
        <v>Sourcewatch</v>
      </c>
      <c r="H3998">
        <f>LEN(B3998)</f>
        <v>27</v>
      </c>
    </row>
    <row r="3999" spans="1:10" ht="15" customHeight="1" x14ac:dyDescent="0.2">
      <c r="A3999" s="3" t="s">
        <v>3898</v>
      </c>
      <c r="B3999" s="3" t="s">
        <v>3898</v>
      </c>
      <c r="C3999" s="3" t="s">
        <v>17</v>
      </c>
      <c r="D3999" s="3" t="s">
        <v>25</v>
      </c>
      <c r="G3999" s="3" t="str">
        <f>IF(ISNUMBER(SEARCH("Sourcewatch",F3999)),"Sourcewatch",IF(ISNUMBER(SEARCH("desmog",F3999)),"Desmog",IF(ISNUMBER(SEARCH("Exxon",F3999)),"Exxonsecrets",IF(ISNUMBER(SEARCH("wikipedia",F3999)),"Wikipedia",IF(ISNUMBER(SEARCH("greenpeace",F3999)),"Greenpeace",IF(ISNUMBER(SEARCH("Polluterwatch",F3999)),"Polluterwatch",IF(F3999="","","Other")))))))</f>
        <v/>
      </c>
      <c r="H3999">
        <f>LEN(B3999)</f>
        <v>13</v>
      </c>
    </row>
    <row r="4000" spans="1:10" ht="15" customHeight="1" x14ac:dyDescent="0.2">
      <c r="A4000" s="3" t="s">
        <v>3899</v>
      </c>
      <c r="B4000" s="3" t="s">
        <v>3898</v>
      </c>
      <c r="C4000" s="3" t="s">
        <v>17</v>
      </c>
      <c r="D4000" s="3" t="s">
        <v>25</v>
      </c>
      <c r="G4000" s="3" t="str">
        <f>IF(ISNUMBER(SEARCH("Sourcewatch",F4000)),"Sourcewatch",IF(ISNUMBER(SEARCH("desmog",F4000)),"Desmog",IF(ISNUMBER(SEARCH("Exxon",F4000)),"Exxonsecrets",IF(ISNUMBER(SEARCH("wikipedia",F4000)),"Wikipedia",IF(ISNUMBER(SEARCH("greenpeace",F4000)),"Greenpeace",IF(ISNUMBER(SEARCH("Polluterwatch",F4000)),"Polluterwatch",IF(F4000="","","Other")))))))</f>
        <v/>
      </c>
      <c r="H4000">
        <f>LEN(B4000)</f>
        <v>13</v>
      </c>
      <c r="J4000" s="17"/>
    </row>
    <row r="4001" spans="1:10" ht="15" customHeight="1" x14ac:dyDescent="0.2">
      <c r="A4001" s="3" t="s">
        <v>3900</v>
      </c>
      <c r="B4001" s="3" t="s">
        <v>3900</v>
      </c>
      <c r="C4001" s="3" t="s">
        <v>25</v>
      </c>
      <c r="D4001" s="3" t="s">
        <v>17</v>
      </c>
      <c r="F4001" s="3" t="s">
        <v>17</v>
      </c>
      <c r="G4001" s="3" t="str">
        <f>IF(ISNUMBER(SEARCH("Sourcewatch",F4001)),"Sourcewatch",IF(ISNUMBER(SEARCH("desmog",F4001)),"Desmog",IF(ISNUMBER(SEARCH("Exxon",F4001)),"Exxonsecrets",IF(ISNUMBER(SEARCH("wikipedia",F4001)),"Wikipedia",IF(ISNUMBER(SEARCH("greenpeace",F4001)),"Greenpeace",IF(ISNUMBER(SEARCH("Polluterwatch",F4001)),"Polluterwatch",IF(F4001="","","Other")))))))</f>
        <v/>
      </c>
      <c r="H4001">
        <f>LEN(B4001)</f>
        <v>9</v>
      </c>
      <c r="J4001" s="17"/>
    </row>
    <row r="4002" spans="1:10" ht="15" customHeight="1" x14ac:dyDescent="0.2">
      <c r="A4002" s="3" t="s">
        <v>3901</v>
      </c>
      <c r="B4002" s="3" t="s">
        <v>3901</v>
      </c>
      <c r="C4002" s="3" t="s">
        <v>17</v>
      </c>
      <c r="D4002" s="3" t="s">
        <v>25</v>
      </c>
      <c r="G4002" s="3" t="str">
        <f>IF(ISNUMBER(SEARCH("Sourcewatch",F4002)),"Sourcewatch",IF(ISNUMBER(SEARCH("desmog",F4002)),"Desmog",IF(ISNUMBER(SEARCH("Exxon",F4002)),"Exxonsecrets",IF(ISNUMBER(SEARCH("wikipedia",F4002)),"Wikipedia",IF(ISNUMBER(SEARCH("greenpeace",F4002)),"Greenpeace",IF(ISNUMBER(SEARCH("Polluterwatch",F4002)),"Polluterwatch",IF(F4002="","","Other")))))))</f>
        <v/>
      </c>
      <c r="H4002">
        <f>LEN(B4002)</f>
        <v>25</v>
      </c>
      <c r="J4002" s="17"/>
    </row>
    <row r="4003" spans="1:10" ht="15" customHeight="1" x14ac:dyDescent="0.2">
      <c r="A4003" s="11" t="s">
        <v>4452</v>
      </c>
      <c r="B4003" s="11" t="s">
        <v>4452</v>
      </c>
      <c r="C4003" t="s">
        <v>25</v>
      </c>
      <c r="D4003" t="s">
        <v>17</v>
      </c>
      <c r="G4003" s="3" t="str">
        <f>IF(ISNUMBER(SEARCH("Sourcewatch",F4003)),"Sourcewatch",IF(ISNUMBER(SEARCH("desmog",F4003)),"Desmog",IF(ISNUMBER(SEARCH("Exxon",F4003)),"Exxonsecrets",IF(ISNUMBER(SEARCH("wikipedia",F4003)),"Wikipedia",IF(ISNUMBER(SEARCH("greenpeace",F4003)),"Greenpeace",IF(ISNUMBER(SEARCH("Polluterwatch",F4003)),"Polluterwatch",IF(F4003="","","Other")))))))</f>
        <v/>
      </c>
      <c r="H4003">
        <f>LEN(B4003)</f>
        <v>2</v>
      </c>
      <c r="I4003" s="17" t="s">
        <v>25</v>
      </c>
      <c r="J4003" s="17"/>
    </row>
    <row r="4004" spans="1:10" ht="15" customHeight="1" x14ac:dyDescent="0.2">
      <c r="A4004" s="3" t="s">
        <v>3902</v>
      </c>
      <c r="B4004" s="3" t="s">
        <v>3902</v>
      </c>
      <c r="C4004" s="3" t="s">
        <v>25</v>
      </c>
      <c r="D4004" s="3" t="s">
        <v>17</v>
      </c>
      <c r="F4004" s="3" t="s">
        <v>17</v>
      </c>
      <c r="G4004" s="3" t="str">
        <f>IF(ISNUMBER(SEARCH("Sourcewatch",F4004)),"Sourcewatch",IF(ISNUMBER(SEARCH("desmog",F4004)),"Desmog",IF(ISNUMBER(SEARCH("Exxon",F4004)),"Exxonsecrets",IF(ISNUMBER(SEARCH("wikipedia",F4004)),"Wikipedia",IF(ISNUMBER(SEARCH("greenpeace",F4004)),"Greenpeace",IF(ISNUMBER(SEARCH("Polluterwatch",F4004)),"Polluterwatch",IF(F4004="","","Other")))))))</f>
        <v/>
      </c>
      <c r="H4004">
        <f>LEN(B4004)</f>
        <v>9</v>
      </c>
      <c r="J4004" s="17"/>
    </row>
    <row r="4005" spans="1:10" ht="15" customHeight="1" x14ac:dyDescent="0.2">
      <c r="A4005" s="3" t="s">
        <v>3903</v>
      </c>
      <c r="B4005" s="3" t="s">
        <v>3903</v>
      </c>
      <c r="C4005" s="3" t="s">
        <v>25</v>
      </c>
      <c r="D4005" s="3" t="s">
        <v>17</v>
      </c>
      <c r="F4005" s="3" t="s">
        <v>17</v>
      </c>
      <c r="G4005" s="3" t="str">
        <f>IF(ISNUMBER(SEARCH("Sourcewatch",F4005)),"Sourcewatch",IF(ISNUMBER(SEARCH("desmog",F4005)),"Desmog",IF(ISNUMBER(SEARCH("Exxon",F4005)),"Exxonsecrets",IF(ISNUMBER(SEARCH("wikipedia",F4005)),"Wikipedia",IF(ISNUMBER(SEARCH("greenpeace",F4005)),"Greenpeace",IF(ISNUMBER(SEARCH("Polluterwatch",F4005)),"Polluterwatch",IF(F4005="","","Other")))))))</f>
        <v/>
      </c>
      <c r="H4005">
        <f>LEN(B4005)</f>
        <v>5</v>
      </c>
    </row>
    <row r="4006" spans="1:10" ht="15" customHeight="1" x14ac:dyDescent="0.2">
      <c r="A4006" s="3" t="s">
        <v>3904</v>
      </c>
      <c r="B4006" s="3" t="s">
        <v>3904</v>
      </c>
      <c r="C4006" s="3" t="s">
        <v>25</v>
      </c>
      <c r="D4006" s="3" t="s">
        <v>17</v>
      </c>
      <c r="F4006" s="3" t="s">
        <v>17</v>
      </c>
      <c r="G4006" s="3" t="str">
        <f>IF(ISNUMBER(SEARCH("Sourcewatch",F4006)),"Sourcewatch",IF(ISNUMBER(SEARCH("desmog",F4006)),"Desmog",IF(ISNUMBER(SEARCH("Exxon",F4006)),"Exxonsecrets",IF(ISNUMBER(SEARCH("wikipedia",F4006)),"Wikipedia",IF(ISNUMBER(SEARCH("greenpeace",F4006)),"Greenpeace",IF(ISNUMBER(SEARCH("Polluterwatch",F4006)),"Polluterwatch",IF(F4006="","","Other")))))))</f>
        <v/>
      </c>
      <c r="H4006">
        <f>LEN(B4006)</f>
        <v>5</v>
      </c>
    </row>
    <row r="4007" spans="1:10" ht="15" customHeight="1" x14ac:dyDescent="0.2">
      <c r="A4007" s="3" t="s">
        <v>3905</v>
      </c>
      <c r="B4007" s="3" t="s">
        <v>3905</v>
      </c>
      <c r="C4007" s="3" t="s">
        <v>25</v>
      </c>
      <c r="D4007" s="3" t="s">
        <v>17</v>
      </c>
      <c r="F4007" s="3" t="s">
        <v>17</v>
      </c>
      <c r="G4007" s="3" t="str">
        <f>IF(ISNUMBER(SEARCH("Sourcewatch",F4007)),"Sourcewatch",IF(ISNUMBER(SEARCH("desmog",F4007)),"Desmog",IF(ISNUMBER(SEARCH("Exxon",F4007)),"Exxonsecrets",IF(ISNUMBER(SEARCH("wikipedia",F4007)),"Wikipedia",IF(ISNUMBER(SEARCH("greenpeace",F4007)),"Greenpeace",IF(ISNUMBER(SEARCH("Polluterwatch",F4007)),"Polluterwatch",IF(F4007="","","Other")))))))</f>
        <v/>
      </c>
      <c r="H4007">
        <f>LEN(B4007)</f>
        <v>10</v>
      </c>
    </row>
    <row r="4008" spans="1:10" ht="15" customHeight="1" x14ac:dyDescent="0.2">
      <c r="A4008" s="3" t="s">
        <v>3906</v>
      </c>
      <c r="B4008" s="3" t="s">
        <v>3906</v>
      </c>
      <c r="C4008" s="3" t="s">
        <v>25</v>
      </c>
      <c r="D4008" s="3" t="s">
        <v>17</v>
      </c>
      <c r="F4008" s="3" t="s">
        <v>17</v>
      </c>
      <c r="G4008" s="3" t="str">
        <f>IF(ISNUMBER(SEARCH("Sourcewatch",F4008)),"Sourcewatch",IF(ISNUMBER(SEARCH("desmog",F4008)),"Desmog",IF(ISNUMBER(SEARCH("Exxon",F4008)),"Exxonsecrets",IF(ISNUMBER(SEARCH("wikipedia",F4008)),"Wikipedia",IF(ISNUMBER(SEARCH("greenpeace",F4008)),"Greenpeace",IF(ISNUMBER(SEARCH("Polluterwatch",F4008)),"Polluterwatch",IF(F4008="","","Other")))))))</f>
        <v/>
      </c>
      <c r="H4008">
        <f>LEN(B4008)</f>
        <v>6</v>
      </c>
    </row>
    <row r="4009" spans="1:10" ht="15" customHeight="1" x14ac:dyDescent="0.2">
      <c r="A4009" s="3" t="s">
        <v>3907</v>
      </c>
      <c r="B4009" s="3" t="s">
        <v>3907</v>
      </c>
      <c r="C4009" s="3" t="s">
        <v>25</v>
      </c>
      <c r="D4009" s="3" t="s">
        <v>17</v>
      </c>
      <c r="F4009" s="3" t="s">
        <v>17</v>
      </c>
      <c r="G4009" s="3" t="str">
        <f>IF(ISNUMBER(SEARCH("Sourcewatch",F4009)),"Sourcewatch",IF(ISNUMBER(SEARCH("desmog",F4009)),"Desmog",IF(ISNUMBER(SEARCH("Exxon",F4009)),"Exxonsecrets",IF(ISNUMBER(SEARCH("wikipedia",F4009)),"Wikipedia",IF(ISNUMBER(SEARCH("greenpeace",F4009)),"Greenpeace",IF(ISNUMBER(SEARCH("Polluterwatch",F4009)),"Polluterwatch",IF(F4009="","","Other")))))))</f>
        <v/>
      </c>
      <c r="H4009">
        <f>LEN(B4009)</f>
        <v>13</v>
      </c>
    </row>
    <row r="4010" spans="1:10" ht="15" customHeight="1" x14ac:dyDescent="0.2">
      <c r="A4010" s="3" t="s">
        <v>3908</v>
      </c>
      <c r="B4010" s="3" t="s">
        <v>3908</v>
      </c>
      <c r="C4010" s="3" t="s">
        <v>25</v>
      </c>
      <c r="D4010" s="3" t="s">
        <v>17</v>
      </c>
      <c r="F4010" s="3" t="s">
        <v>17</v>
      </c>
      <c r="G4010" s="3" t="str">
        <f>IF(ISNUMBER(SEARCH("Sourcewatch",F4010)),"Sourcewatch",IF(ISNUMBER(SEARCH("desmog",F4010)),"Desmog",IF(ISNUMBER(SEARCH("Exxon",F4010)),"Exxonsecrets",IF(ISNUMBER(SEARCH("wikipedia",F4010)),"Wikipedia",IF(ISNUMBER(SEARCH("greenpeace",F4010)),"Greenpeace",IF(ISNUMBER(SEARCH("Polluterwatch",F4010)),"Polluterwatch",IF(F4010="","","Other")))))))</f>
        <v/>
      </c>
      <c r="H4010">
        <f>LEN(B4010)</f>
        <v>7</v>
      </c>
    </row>
    <row r="4011" spans="1:10" ht="15" customHeight="1" x14ac:dyDescent="0.2">
      <c r="A4011" s="3" t="s">
        <v>3909</v>
      </c>
      <c r="B4011" s="3" t="s">
        <v>3909</v>
      </c>
      <c r="C4011" s="3" t="s">
        <v>25</v>
      </c>
      <c r="D4011" s="3" t="s">
        <v>17</v>
      </c>
      <c r="F4011" s="3" t="s">
        <v>17</v>
      </c>
      <c r="G4011" s="3" t="str">
        <f>IF(ISNUMBER(SEARCH("Sourcewatch",F4011)),"Sourcewatch",IF(ISNUMBER(SEARCH("desmog",F4011)),"Desmog",IF(ISNUMBER(SEARCH("Exxon",F4011)),"Exxonsecrets",IF(ISNUMBER(SEARCH("wikipedia",F4011)),"Wikipedia",IF(ISNUMBER(SEARCH("greenpeace",F4011)),"Greenpeace",IF(ISNUMBER(SEARCH("Polluterwatch",F4011)),"Polluterwatch",IF(F4011="","","Other")))))))</f>
        <v/>
      </c>
      <c r="H4011">
        <f>LEN(B4011)</f>
        <v>13</v>
      </c>
    </row>
    <row r="4012" spans="1:10" ht="15" customHeight="1" x14ac:dyDescent="0.2">
      <c r="A4012" s="3" t="s">
        <v>3910</v>
      </c>
      <c r="B4012" s="3" t="s">
        <v>3910</v>
      </c>
      <c r="C4012" s="3" t="s">
        <v>25</v>
      </c>
      <c r="D4012" s="3" t="s">
        <v>17</v>
      </c>
      <c r="F4012" s="3" t="s">
        <v>17</v>
      </c>
      <c r="G4012" s="3" t="str">
        <f>IF(ISNUMBER(SEARCH("Sourcewatch",F4012)),"Sourcewatch",IF(ISNUMBER(SEARCH("desmog",F4012)),"Desmog",IF(ISNUMBER(SEARCH("Exxon",F4012)),"Exxonsecrets",IF(ISNUMBER(SEARCH("wikipedia",F4012)),"Wikipedia",IF(ISNUMBER(SEARCH("greenpeace",F4012)),"Greenpeace",IF(ISNUMBER(SEARCH("Polluterwatch",F4012)),"Polluterwatch",IF(F4012="","","Other")))))))</f>
        <v/>
      </c>
      <c r="H4012">
        <f>LEN(B4012)</f>
        <v>10</v>
      </c>
    </row>
    <row r="4013" spans="1:10" ht="15" customHeight="1" x14ac:dyDescent="0.2">
      <c r="A4013" s="3" t="s">
        <v>3911</v>
      </c>
      <c r="B4013" s="3" t="s">
        <v>3911</v>
      </c>
      <c r="C4013" s="3" t="s">
        <v>25</v>
      </c>
      <c r="D4013" s="3" t="s">
        <v>17</v>
      </c>
      <c r="F4013" s="3" t="s">
        <v>17</v>
      </c>
      <c r="G4013" s="3" t="str">
        <f>IF(ISNUMBER(SEARCH("Sourcewatch",F4013)),"Sourcewatch",IF(ISNUMBER(SEARCH("desmog",F4013)),"Desmog",IF(ISNUMBER(SEARCH("Exxon",F4013)),"Exxonsecrets",IF(ISNUMBER(SEARCH("wikipedia",F4013)),"Wikipedia",IF(ISNUMBER(SEARCH("greenpeace",F4013)),"Greenpeace",IF(ISNUMBER(SEARCH("Polluterwatch",F4013)),"Polluterwatch",IF(F4013="","","Other")))))))</f>
        <v/>
      </c>
      <c r="H4013">
        <f>LEN(B4013)</f>
        <v>6</v>
      </c>
    </row>
    <row r="4014" spans="1:10" ht="15" customHeight="1" x14ac:dyDescent="0.2">
      <c r="A4014" s="11" t="s">
        <v>4435</v>
      </c>
      <c r="B4014" s="11" t="s">
        <v>4435</v>
      </c>
      <c r="C4014" t="s">
        <v>25</v>
      </c>
      <c r="D4014" t="s">
        <v>17</v>
      </c>
      <c r="G4014" s="3" t="str">
        <f>IF(ISNUMBER(SEARCH("Sourcewatch",F4014)),"Sourcewatch",IF(ISNUMBER(SEARCH("desmog",F4014)),"Desmog",IF(ISNUMBER(SEARCH("Exxon",F4014)),"Exxonsecrets",IF(ISNUMBER(SEARCH("wikipedia",F4014)),"Wikipedia",IF(ISNUMBER(SEARCH("greenpeace",F4014)),"Greenpeace",IF(ISNUMBER(SEARCH("Polluterwatch",F4014)),"Polluterwatch",IF(F4014="","","Other")))))))</f>
        <v/>
      </c>
      <c r="H4014">
        <f>LEN(B4014)</f>
        <v>8</v>
      </c>
      <c r="I4014" s="17" t="s">
        <v>25</v>
      </c>
    </row>
    <row r="4015" spans="1:10" ht="15" customHeight="1" x14ac:dyDescent="0.2">
      <c r="A4015" s="3" t="s">
        <v>3912</v>
      </c>
      <c r="B4015" s="3" t="s">
        <v>3912</v>
      </c>
      <c r="C4015" s="6" t="s">
        <v>25</v>
      </c>
      <c r="D4015" s="3" t="s">
        <v>17</v>
      </c>
      <c r="F4015" s="3" t="s">
        <v>17</v>
      </c>
      <c r="G4015" s="3" t="str">
        <f>IF(ISNUMBER(SEARCH("Sourcewatch",F4015)),"Sourcewatch",IF(ISNUMBER(SEARCH("desmog",F4015)),"Desmog",IF(ISNUMBER(SEARCH("Exxon",F4015)),"Exxonsecrets",IF(ISNUMBER(SEARCH("wikipedia",F4015)),"Wikipedia",IF(ISNUMBER(SEARCH("greenpeace",F4015)),"Greenpeace",IF(ISNUMBER(SEARCH("Polluterwatch",F4015)),"Polluterwatch",IF(F4015="","","Other")))))))</f>
        <v/>
      </c>
      <c r="H4015">
        <f>LEN(B4015)</f>
        <v>10</v>
      </c>
      <c r="J4015" s="17"/>
    </row>
    <row r="4016" spans="1:10" ht="15" customHeight="1" x14ac:dyDescent="0.2">
      <c r="A4016" s="3" t="s">
        <v>3913</v>
      </c>
      <c r="B4016" s="3" t="s">
        <v>3913</v>
      </c>
      <c r="C4016" s="6" t="s">
        <v>25</v>
      </c>
      <c r="D4016" s="3" t="s">
        <v>17</v>
      </c>
      <c r="F4016" s="3" t="s">
        <v>17</v>
      </c>
      <c r="G4016" s="3" t="str">
        <f>IF(ISNUMBER(SEARCH("Sourcewatch",F4016)),"Sourcewatch",IF(ISNUMBER(SEARCH("desmog",F4016)),"Desmog",IF(ISNUMBER(SEARCH("Exxon",F4016)),"Exxonsecrets",IF(ISNUMBER(SEARCH("wikipedia",F4016)),"Wikipedia",IF(ISNUMBER(SEARCH("greenpeace",F4016)),"Greenpeace",IF(ISNUMBER(SEARCH("Polluterwatch",F4016)),"Polluterwatch",IF(F4016="","","Other")))))))</f>
        <v/>
      </c>
      <c r="H4016">
        <f>LEN(B4016)</f>
        <v>10</v>
      </c>
    </row>
    <row r="4017" spans="1:8" ht="15" customHeight="1" x14ac:dyDescent="0.2">
      <c r="A4017" s="3" t="s">
        <v>3914</v>
      </c>
      <c r="B4017" s="3" t="s">
        <v>3914</v>
      </c>
      <c r="C4017" s="3" t="s">
        <v>25</v>
      </c>
      <c r="D4017" s="3" t="s">
        <v>17</v>
      </c>
      <c r="F4017" s="3" t="s">
        <v>17</v>
      </c>
      <c r="G4017" s="3" t="str">
        <f>IF(ISNUMBER(SEARCH("Sourcewatch",F4017)),"Sourcewatch",IF(ISNUMBER(SEARCH("desmog",F4017)),"Desmog",IF(ISNUMBER(SEARCH("Exxon",F4017)),"Exxonsecrets",IF(ISNUMBER(SEARCH("wikipedia",F4017)),"Wikipedia",IF(ISNUMBER(SEARCH("greenpeace",F4017)),"Greenpeace",IF(ISNUMBER(SEARCH("Polluterwatch",F4017)),"Polluterwatch",IF(F4017="","","Other")))))))</f>
        <v/>
      </c>
      <c r="H4017">
        <f>LEN(B4017)</f>
        <v>8</v>
      </c>
    </row>
    <row r="4018" spans="1:8" ht="15" customHeight="1" x14ac:dyDescent="0.2">
      <c r="A4018" s="3" t="s">
        <v>3915</v>
      </c>
      <c r="B4018" s="3" t="s">
        <v>3915</v>
      </c>
      <c r="C4018" s="3" t="s">
        <v>25</v>
      </c>
      <c r="D4018" s="3" t="s">
        <v>17</v>
      </c>
      <c r="F4018" s="3" t="s">
        <v>17</v>
      </c>
      <c r="G4018" s="3" t="str">
        <f>IF(ISNUMBER(SEARCH("Sourcewatch",F4018)),"Sourcewatch",IF(ISNUMBER(SEARCH("desmog",F4018)),"Desmog",IF(ISNUMBER(SEARCH("Exxon",F4018)),"Exxonsecrets",IF(ISNUMBER(SEARCH("wikipedia",F4018)),"Wikipedia",IF(ISNUMBER(SEARCH("greenpeace",F4018)),"Greenpeace",IF(ISNUMBER(SEARCH("Polluterwatch",F4018)),"Polluterwatch",IF(F4018="","","Other")))))))</f>
        <v/>
      </c>
      <c r="H4018">
        <f>LEN(B4018)</f>
        <v>10</v>
      </c>
    </row>
    <row r="4019" spans="1:8" ht="15" customHeight="1" x14ac:dyDescent="0.2">
      <c r="A4019" s="3" t="s">
        <v>3916</v>
      </c>
      <c r="B4019" s="3" t="s">
        <v>3916</v>
      </c>
      <c r="C4019" s="3" t="s">
        <v>25</v>
      </c>
      <c r="D4019" s="3" t="s">
        <v>17</v>
      </c>
      <c r="F4019" s="3" t="s">
        <v>17</v>
      </c>
      <c r="G4019" s="3" t="str">
        <f>IF(ISNUMBER(SEARCH("Sourcewatch",F4019)),"Sourcewatch",IF(ISNUMBER(SEARCH("desmog",F4019)),"Desmog",IF(ISNUMBER(SEARCH("Exxon",F4019)),"Exxonsecrets",IF(ISNUMBER(SEARCH("wikipedia",F4019)),"Wikipedia",IF(ISNUMBER(SEARCH("greenpeace",F4019)),"Greenpeace",IF(ISNUMBER(SEARCH("Polluterwatch",F4019)),"Polluterwatch",IF(F4019="","","Other")))))))</f>
        <v/>
      </c>
      <c r="H4019">
        <f>LEN(B4019)</f>
        <v>7</v>
      </c>
    </row>
    <row r="4020" spans="1:8" ht="15" customHeight="1" x14ac:dyDescent="0.2">
      <c r="A4020" s="3" t="s">
        <v>3917</v>
      </c>
      <c r="B4020" s="3" t="s">
        <v>3917</v>
      </c>
      <c r="C4020" s="3" t="s">
        <v>25</v>
      </c>
      <c r="D4020" s="3" t="s">
        <v>17</v>
      </c>
      <c r="F4020" s="3" t="s">
        <v>17</v>
      </c>
      <c r="G4020" s="3" t="str">
        <f>IF(ISNUMBER(SEARCH("Sourcewatch",F4020)),"Sourcewatch",IF(ISNUMBER(SEARCH("desmog",F4020)),"Desmog",IF(ISNUMBER(SEARCH("Exxon",F4020)),"Exxonsecrets",IF(ISNUMBER(SEARCH("wikipedia",F4020)),"Wikipedia",IF(ISNUMBER(SEARCH("greenpeace",F4020)),"Greenpeace",IF(ISNUMBER(SEARCH("Polluterwatch",F4020)),"Polluterwatch",IF(F4020="","","Other")))))))</f>
        <v/>
      </c>
      <c r="H4020">
        <f>LEN(B4020)</f>
        <v>10</v>
      </c>
    </row>
    <row r="4021" spans="1:8" ht="15" customHeight="1" x14ac:dyDescent="0.2">
      <c r="A4021" s="3" t="s">
        <v>3918</v>
      </c>
      <c r="B4021" s="3" t="s">
        <v>3918</v>
      </c>
      <c r="C4021" s="3" t="s">
        <v>25</v>
      </c>
      <c r="D4021" s="3" t="s">
        <v>17</v>
      </c>
      <c r="F4021" s="3" t="s">
        <v>17</v>
      </c>
      <c r="G4021" s="3" t="str">
        <f>IF(ISNUMBER(SEARCH("Sourcewatch",F4021)),"Sourcewatch",IF(ISNUMBER(SEARCH("desmog",F4021)),"Desmog",IF(ISNUMBER(SEARCH("Exxon",F4021)),"Exxonsecrets",IF(ISNUMBER(SEARCH("wikipedia",F4021)),"Wikipedia",IF(ISNUMBER(SEARCH("greenpeace",F4021)),"Greenpeace",IF(ISNUMBER(SEARCH("Polluterwatch",F4021)),"Polluterwatch",IF(F4021="","","Other")))))))</f>
        <v/>
      </c>
      <c r="H4021">
        <f>LEN(B4021)</f>
        <v>15</v>
      </c>
    </row>
    <row r="4022" spans="1:8" ht="15" customHeight="1" x14ac:dyDescent="0.2">
      <c r="A4022" s="3" t="s">
        <v>3919</v>
      </c>
      <c r="B4022" s="3" t="s">
        <v>3919</v>
      </c>
      <c r="C4022" s="3" t="s">
        <v>25</v>
      </c>
      <c r="D4022" s="3" t="s">
        <v>17</v>
      </c>
      <c r="F4022" s="3" t="s">
        <v>17</v>
      </c>
      <c r="G4022" s="3" t="str">
        <f>IF(ISNUMBER(SEARCH("Sourcewatch",F4022)),"Sourcewatch",IF(ISNUMBER(SEARCH("desmog",F4022)),"Desmog",IF(ISNUMBER(SEARCH("Exxon",F4022)),"Exxonsecrets",IF(ISNUMBER(SEARCH("wikipedia",F4022)),"Wikipedia",IF(ISNUMBER(SEARCH("greenpeace",F4022)),"Greenpeace",IF(ISNUMBER(SEARCH("Polluterwatch",F4022)),"Polluterwatch",IF(F4022="","","Other")))))))</f>
        <v/>
      </c>
      <c r="H4022">
        <f>LEN(B4022)</f>
        <v>17</v>
      </c>
    </row>
    <row r="4023" spans="1:8" ht="15" customHeight="1" x14ac:dyDescent="0.2">
      <c r="A4023" s="3" t="s">
        <v>3920</v>
      </c>
      <c r="B4023" s="3" t="s">
        <v>3920</v>
      </c>
      <c r="C4023" s="3" t="s">
        <v>17</v>
      </c>
      <c r="D4023" s="3" t="s">
        <v>25</v>
      </c>
      <c r="G4023" s="3" t="str">
        <f>IF(ISNUMBER(SEARCH("Sourcewatch",F4023)),"Sourcewatch",IF(ISNUMBER(SEARCH("desmog",F4023)),"Desmog",IF(ISNUMBER(SEARCH("Exxon",F4023)),"Exxonsecrets",IF(ISNUMBER(SEARCH("wikipedia",F4023)),"Wikipedia",IF(ISNUMBER(SEARCH("greenpeace",F4023)),"Greenpeace",IF(ISNUMBER(SEARCH("Polluterwatch",F4023)),"Polluterwatch",IF(F4023="","","Other")))))))</f>
        <v/>
      </c>
      <c r="H4023">
        <f>LEN(B4023)</f>
        <v>22</v>
      </c>
    </row>
    <row r="4024" spans="1:8" ht="15" customHeight="1" x14ac:dyDescent="0.2">
      <c r="A4024" s="3" t="s">
        <v>3921</v>
      </c>
      <c r="B4024" s="3" t="s">
        <v>3921</v>
      </c>
      <c r="C4024" s="3" t="s">
        <v>17</v>
      </c>
      <c r="D4024" s="3" t="s">
        <v>25</v>
      </c>
      <c r="G4024" s="3" t="str">
        <f>IF(ISNUMBER(SEARCH("Sourcewatch",F4024)),"Sourcewatch",IF(ISNUMBER(SEARCH("desmog",F4024)),"Desmog",IF(ISNUMBER(SEARCH("Exxon",F4024)),"Exxonsecrets",IF(ISNUMBER(SEARCH("wikipedia",F4024)),"Wikipedia",IF(ISNUMBER(SEARCH("greenpeace",F4024)),"Greenpeace",IF(ISNUMBER(SEARCH("Polluterwatch",F4024)),"Polluterwatch",IF(F4024="","","Other")))))))</f>
        <v/>
      </c>
      <c r="H4024">
        <f>LEN(B4024)</f>
        <v>32</v>
      </c>
    </row>
    <row r="4025" spans="1:8" ht="15" customHeight="1" x14ac:dyDescent="0.2">
      <c r="A4025" s="3" t="s">
        <v>3922</v>
      </c>
      <c r="B4025" s="3" t="s">
        <v>3922</v>
      </c>
      <c r="C4025" s="3" t="s">
        <v>25</v>
      </c>
      <c r="D4025" s="3" t="s">
        <v>17</v>
      </c>
      <c r="F4025" s="3" t="s">
        <v>17</v>
      </c>
      <c r="G4025" s="3" t="str">
        <f>IF(ISNUMBER(SEARCH("Sourcewatch",F4025)),"Sourcewatch",IF(ISNUMBER(SEARCH("desmog",F4025)),"Desmog",IF(ISNUMBER(SEARCH("Exxon",F4025)),"Exxonsecrets",IF(ISNUMBER(SEARCH("wikipedia",F4025)),"Wikipedia",IF(ISNUMBER(SEARCH("greenpeace",F4025)),"Greenpeace",IF(ISNUMBER(SEARCH("Polluterwatch",F4025)),"Polluterwatch",IF(F4025="","","Other")))))))</f>
        <v/>
      </c>
      <c r="H4025">
        <f>LEN(B4025)</f>
        <v>6</v>
      </c>
    </row>
    <row r="4026" spans="1:8" ht="15" customHeight="1" x14ac:dyDescent="0.2">
      <c r="A4026" s="3" t="s">
        <v>3923</v>
      </c>
      <c r="B4026" s="3" t="s">
        <v>3923</v>
      </c>
      <c r="C4026" s="3" t="s">
        <v>17</v>
      </c>
      <c r="D4026" s="3" t="s">
        <v>25</v>
      </c>
      <c r="G4026" s="3" t="str">
        <f>IF(ISNUMBER(SEARCH("Sourcewatch",F4026)),"Sourcewatch",IF(ISNUMBER(SEARCH("desmog",F4026)),"Desmog",IF(ISNUMBER(SEARCH("Exxon",F4026)),"Exxonsecrets",IF(ISNUMBER(SEARCH("wikipedia",F4026)),"Wikipedia",IF(ISNUMBER(SEARCH("greenpeace",F4026)),"Greenpeace",IF(ISNUMBER(SEARCH("Polluterwatch",F4026)),"Polluterwatch",IF(F4026="","","Other")))))))</f>
        <v/>
      </c>
      <c r="H4026">
        <f>LEN(B4026)</f>
        <v>17</v>
      </c>
    </row>
    <row r="4027" spans="1:8" ht="15" customHeight="1" x14ac:dyDescent="0.2">
      <c r="A4027" s="3" t="s">
        <v>3924</v>
      </c>
      <c r="B4027" s="3" t="s">
        <v>3924</v>
      </c>
      <c r="C4027" s="3" t="s">
        <v>25</v>
      </c>
      <c r="D4027" s="3" t="s">
        <v>17</v>
      </c>
      <c r="F4027" s="3" t="s">
        <v>17</v>
      </c>
      <c r="G4027" s="3" t="str">
        <f>IF(ISNUMBER(SEARCH("Sourcewatch",F4027)),"Sourcewatch",IF(ISNUMBER(SEARCH("desmog",F4027)),"Desmog",IF(ISNUMBER(SEARCH("Exxon",F4027)),"Exxonsecrets",IF(ISNUMBER(SEARCH("wikipedia",F4027)),"Wikipedia",IF(ISNUMBER(SEARCH("greenpeace",F4027)),"Greenpeace",IF(ISNUMBER(SEARCH("Polluterwatch",F4027)),"Polluterwatch",IF(F4027="","","Other")))))))</f>
        <v/>
      </c>
      <c r="H4027">
        <f>LEN(B4027)</f>
        <v>7</v>
      </c>
    </row>
    <row r="4028" spans="1:8" ht="15" customHeight="1" x14ac:dyDescent="0.2">
      <c r="A4028" s="3" t="s">
        <v>3925</v>
      </c>
      <c r="B4028" s="3" t="s">
        <v>3925</v>
      </c>
      <c r="C4028" s="3" t="s">
        <v>25</v>
      </c>
      <c r="D4028" s="3" t="s">
        <v>17</v>
      </c>
      <c r="F4028" s="3" t="s">
        <v>17</v>
      </c>
      <c r="G4028" s="3" t="str">
        <f>IF(ISNUMBER(SEARCH("Sourcewatch",F4028)),"Sourcewatch",IF(ISNUMBER(SEARCH("desmog",F4028)),"Desmog",IF(ISNUMBER(SEARCH("Exxon",F4028)),"Exxonsecrets",IF(ISNUMBER(SEARCH("wikipedia",F4028)),"Wikipedia",IF(ISNUMBER(SEARCH("greenpeace",F4028)),"Greenpeace",IF(ISNUMBER(SEARCH("Polluterwatch",F4028)),"Polluterwatch",IF(F4028="","","Other")))))))</f>
        <v/>
      </c>
      <c r="H4028">
        <f>LEN(B4028)</f>
        <v>6</v>
      </c>
    </row>
    <row r="4029" spans="1:8" ht="15" customHeight="1" x14ac:dyDescent="0.2">
      <c r="A4029" s="3" t="s">
        <v>3926</v>
      </c>
      <c r="B4029" s="3" t="s">
        <v>3926</v>
      </c>
      <c r="C4029" s="3" t="s">
        <v>25</v>
      </c>
      <c r="D4029" s="3" t="s">
        <v>17</v>
      </c>
      <c r="F4029" s="3" t="s">
        <v>17</v>
      </c>
      <c r="G4029" s="3" t="str">
        <f>IF(ISNUMBER(SEARCH("Sourcewatch",F4029)),"Sourcewatch",IF(ISNUMBER(SEARCH("desmog",F4029)),"Desmog",IF(ISNUMBER(SEARCH("Exxon",F4029)),"Exxonsecrets",IF(ISNUMBER(SEARCH("wikipedia",F4029)),"Wikipedia",IF(ISNUMBER(SEARCH("greenpeace",F4029)),"Greenpeace",IF(ISNUMBER(SEARCH("Polluterwatch",F4029)),"Polluterwatch",IF(F4029="","","Other")))))))</f>
        <v/>
      </c>
      <c r="H4029">
        <f>LEN(B4029)</f>
        <v>16</v>
      </c>
    </row>
    <row r="4030" spans="1:8" ht="15" customHeight="1" x14ac:dyDescent="0.2">
      <c r="A4030" s="3" t="s">
        <v>3927</v>
      </c>
      <c r="B4030" s="3" t="s">
        <v>3927</v>
      </c>
      <c r="C4030" s="3" t="s">
        <v>25</v>
      </c>
      <c r="D4030" s="3" t="s">
        <v>17</v>
      </c>
      <c r="F4030" s="3" t="s">
        <v>17</v>
      </c>
      <c r="G4030" s="3" t="str">
        <f>IF(ISNUMBER(SEARCH("Sourcewatch",F4030)),"Sourcewatch",IF(ISNUMBER(SEARCH("desmog",F4030)),"Desmog",IF(ISNUMBER(SEARCH("Exxon",F4030)),"Exxonsecrets",IF(ISNUMBER(SEARCH("wikipedia",F4030)),"Wikipedia",IF(ISNUMBER(SEARCH("greenpeace",F4030)),"Greenpeace",IF(ISNUMBER(SEARCH("Polluterwatch",F4030)),"Polluterwatch",IF(F4030="","","Other")))))))</f>
        <v/>
      </c>
      <c r="H4030">
        <f>LEN(B4030)</f>
        <v>13</v>
      </c>
    </row>
    <row r="4031" spans="1:8" ht="15" customHeight="1" x14ac:dyDescent="0.2">
      <c r="A4031" s="3" t="s">
        <v>3928</v>
      </c>
      <c r="B4031" s="3" t="s">
        <v>3928</v>
      </c>
      <c r="C4031" s="3" t="s">
        <v>25</v>
      </c>
      <c r="D4031" s="3" t="s">
        <v>17</v>
      </c>
      <c r="F4031" s="3" t="s">
        <v>17</v>
      </c>
      <c r="G4031" s="3" t="str">
        <f>IF(ISNUMBER(SEARCH("Sourcewatch",F4031)),"Sourcewatch",IF(ISNUMBER(SEARCH("desmog",F4031)),"Desmog",IF(ISNUMBER(SEARCH("Exxon",F4031)),"Exxonsecrets",IF(ISNUMBER(SEARCH("wikipedia",F4031)),"Wikipedia",IF(ISNUMBER(SEARCH("greenpeace",F4031)),"Greenpeace",IF(ISNUMBER(SEARCH("Polluterwatch",F4031)),"Polluterwatch",IF(F4031="","","Other")))))))</f>
        <v/>
      </c>
      <c r="H4031">
        <f>LEN(B4031)</f>
        <v>13</v>
      </c>
    </row>
    <row r="4032" spans="1:8" ht="15" customHeight="1" x14ac:dyDescent="0.2">
      <c r="A4032" s="3" t="s">
        <v>3929</v>
      </c>
      <c r="B4032" s="3" t="s">
        <v>3929</v>
      </c>
      <c r="C4032" s="3" t="s">
        <v>25</v>
      </c>
      <c r="D4032" s="3" t="s">
        <v>17</v>
      </c>
      <c r="F4032" s="3" t="s">
        <v>17</v>
      </c>
      <c r="G4032" s="3" t="str">
        <f>IF(ISNUMBER(SEARCH("Sourcewatch",F4032)),"Sourcewatch",IF(ISNUMBER(SEARCH("desmog",F4032)),"Desmog",IF(ISNUMBER(SEARCH("Exxon",F4032)),"Exxonsecrets",IF(ISNUMBER(SEARCH("wikipedia",F4032)),"Wikipedia",IF(ISNUMBER(SEARCH("greenpeace",F4032)),"Greenpeace",IF(ISNUMBER(SEARCH("Polluterwatch",F4032)),"Polluterwatch",IF(F4032="","","Other")))))))</f>
        <v/>
      </c>
      <c r="H4032">
        <f>LEN(B4032)</f>
        <v>14</v>
      </c>
    </row>
    <row r="4033" spans="1:10" ht="15" customHeight="1" x14ac:dyDescent="0.2">
      <c r="A4033" s="3" t="s">
        <v>3930</v>
      </c>
      <c r="B4033" s="3" t="s">
        <v>3930</v>
      </c>
      <c r="C4033" s="3" t="s">
        <v>25</v>
      </c>
      <c r="D4033" s="3" t="s">
        <v>17</v>
      </c>
      <c r="F4033" s="3" t="s">
        <v>17</v>
      </c>
      <c r="G4033" s="3" t="str">
        <f>IF(ISNUMBER(SEARCH("Sourcewatch",F4033)),"Sourcewatch",IF(ISNUMBER(SEARCH("desmog",F4033)),"Desmog",IF(ISNUMBER(SEARCH("Exxon",F4033)),"Exxonsecrets",IF(ISNUMBER(SEARCH("wikipedia",F4033)),"Wikipedia",IF(ISNUMBER(SEARCH("greenpeace",F4033)),"Greenpeace",IF(ISNUMBER(SEARCH("Polluterwatch",F4033)),"Polluterwatch",IF(F4033="","","Other")))))))</f>
        <v/>
      </c>
      <c r="H4033">
        <f>LEN(B4033)</f>
        <v>5</v>
      </c>
    </row>
    <row r="4034" spans="1:10" ht="15" customHeight="1" x14ac:dyDescent="0.2">
      <c r="A4034" s="3" t="s">
        <v>3931</v>
      </c>
      <c r="B4034" s="3" t="s">
        <v>3931</v>
      </c>
      <c r="C4034" s="3" t="s">
        <v>25</v>
      </c>
      <c r="D4034" s="3" t="s">
        <v>17</v>
      </c>
      <c r="F4034" s="3" t="s">
        <v>17</v>
      </c>
      <c r="G4034" s="3" t="str">
        <f>IF(ISNUMBER(SEARCH("Sourcewatch",F4034)),"Sourcewatch",IF(ISNUMBER(SEARCH("desmog",F4034)),"Desmog",IF(ISNUMBER(SEARCH("Exxon",F4034)),"Exxonsecrets",IF(ISNUMBER(SEARCH("wikipedia",F4034)),"Wikipedia",IF(ISNUMBER(SEARCH("greenpeace",F4034)),"Greenpeace",IF(ISNUMBER(SEARCH("Polluterwatch",F4034)),"Polluterwatch",IF(F4034="","","Other")))))))</f>
        <v/>
      </c>
      <c r="H4034">
        <f>LEN(B4034)</f>
        <v>5</v>
      </c>
    </row>
    <row r="4035" spans="1:10" ht="15" customHeight="1" x14ac:dyDescent="0.2">
      <c r="A4035" s="11" t="s">
        <v>4422</v>
      </c>
      <c r="B4035" s="11" t="s">
        <v>4422</v>
      </c>
      <c r="C4035" t="s">
        <v>17</v>
      </c>
      <c r="D4035" t="s">
        <v>25</v>
      </c>
      <c r="H4035">
        <f>LEN(B4035)</f>
        <v>16</v>
      </c>
      <c r="I4035" s="17" t="s">
        <v>25</v>
      </c>
    </row>
    <row r="4036" spans="1:10" ht="15" customHeight="1" x14ac:dyDescent="0.2">
      <c r="A4036" s="11" t="s">
        <v>4469</v>
      </c>
      <c r="B4036" s="11" t="s">
        <v>4469</v>
      </c>
      <c r="C4036" t="s">
        <v>25</v>
      </c>
      <c r="D4036" t="s">
        <v>17</v>
      </c>
      <c r="G4036" s="3" t="str">
        <f>IF(ISNUMBER(SEARCH("Sourcewatch",F4036)),"Sourcewatch",IF(ISNUMBER(SEARCH("desmog",F4036)),"Desmog",IF(ISNUMBER(SEARCH("Exxon",F4036)),"Exxonsecrets",IF(ISNUMBER(SEARCH("wikipedia",F4036)),"Wikipedia",IF(ISNUMBER(SEARCH("greenpeace",F4036)),"Greenpeace",IF(ISNUMBER(SEARCH("Polluterwatch",F4036)),"Polluterwatch",IF(F4036="","","Other")))))))</f>
        <v/>
      </c>
      <c r="H4036">
        <f>LEN(B4036)</f>
        <v>7</v>
      </c>
      <c r="I4036" s="17" t="s">
        <v>25</v>
      </c>
    </row>
    <row r="4037" spans="1:10" ht="15" customHeight="1" x14ac:dyDescent="0.2">
      <c r="A4037" s="3" t="s">
        <v>3932</v>
      </c>
      <c r="B4037" s="3" t="s">
        <v>3932</v>
      </c>
      <c r="C4037" s="3" t="s">
        <v>25</v>
      </c>
      <c r="D4037" s="3" t="s">
        <v>17</v>
      </c>
      <c r="F4037" s="3" t="s">
        <v>17</v>
      </c>
      <c r="G4037" s="3" t="str">
        <f>IF(ISNUMBER(SEARCH("Sourcewatch",F4037)),"Sourcewatch",IF(ISNUMBER(SEARCH("desmog",F4037)),"Desmog",IF(ISNUMBER(SEARCH("Exxon",F4037)),"Exxonsecrets",IF(ISNUMBER(SEARCH("wikipedia",F4037)),"Wikipedia",IF(ISNUMBER(SEARCH("greenpeace",F4037)),"Greenpeace",IF(ISNUMBER(SEARCH("Polluterwatch",F4037)),"Polluterwatch",IF(F4037="","","Other")))))))</f>
        <v/>
      </c>
      <c r="H4037">
        <f>LEN(B4037)</f>
        <v>4</v>
      </c>
    </row>
    <row r="4038" spans="1:10" ht="15" customHeight="1" x14ac:dyDescent="0.2">
      <c r="A4038" s="3" t="s">
        <v>3933</v>
      </c>
      <c r="B4038" s="3" t="s">
        <v>3933</v>
      </c>
      <c r="C4038" s="3" t="s">
        <v>25</v>
      </c>
      <c r="D4038" s="3" t="s">
        <v>17</v>
      </c>
      <c r="F4038" s="3" t="s">
        <v>17</v>
      </c>
      <c r="G4038" s="3" t="str">
        <f>IF(ISNUMBER(SEARCH("Sourcewatch",F4038)),"Sourcewatch",IF(ISNUMBER(SEARCH("desmog",F4038)),"Desmog",IF(ISNUMBER(SEARCH("Exxon",F4038)),"Exxonsecrets",IF(ISNUMBER(SEARCH("wikipedia",F4038)),"Wikipedia",IF(ISNUMBER(SEARCH("greenpeace",F4038)),"Greenpeace",IF(ISNUMBER(SEARCH("Polluterwatch",F4038)),"Polluterwatch",IF(F4038="","","Other")))))))</f>
        <v/>
      </c>
      <c r="H4038">
        <f>LEN(B4038)</f>
        <v>13</v>
      </c>
    </row>
    <row r="4039" spans="1:10" ht="15" customHeight="1" x14ac:dyDescent="0.2">
      <c r="A4039" s="3" t="s">
        <v>3934</v>
      </c>
      <c r="B4039" s="3" t="s">
        <v>3934</v>
      </c>
      <c r="C4039" s="3" t="s">
        <v>25</v>
      </c>
      <c r="D4039" s="3" t="s">
        <v>17</v>
      </c>
      <c r="F4039" s="3" t="s">
        <v>17</v>
      </c>
      <c r="G4039" s="3" t="str">
        <f>IF(ISNUMBER(SEARCH("Sourcewatch",F4039)),"Sourcewatch",IF(ISNUMBER(SEARCH("desmog",F4039)),"Desmog",IF(ISNUMBER(SEARCH("Exxon",F4039)),"Exxonsecrets",IF(ISNUMBER(SEARCH("wikipedia",F4039)),"Wikipedia",IF(ISNUMBER(SEARCH("greenpeace",F4039)),"Greenpeace",IF(ISNUMBER(SEARCH("Polluterwatch",F4039)),"Polluterwatch",IF(F4039="","","Other")))))))</f>
        <v/>
      </c>
      <c r="H4039">
        <f>LEN(B4039)</f>
        <v>4</v>
      </c>
    </row>
    <row r="4040" spans="1:10" ht="15" customHeight="1" x14ac:dyDescent="0.2">
      <c r="A4040" s="3" t="s">
        <v>3935</v>
      </c>
      <c r="B4040" s="3" t="s">
        <v>3935</v>
      </c>
      <c r="C4040" s="3" t="s">
        <v>25</v>
      </c>
      <c r="D4040" s="3" t="s">
        <v>17</v>
      </c>
      <c r="F4040" s="3" t="s">
        <v>17</v>
      </c>
      <c r="G4040" s="3" t="str">
        <f>IF(ISNUMBER(SEARCH("Sourcewatch",F4040)),"Sourcewatch",IF(ISNUMBER(SEARCH("desmog",F4040)),"Desmog",IF(ISNUMBER(SEARCH("Exxon",F4040)),"Exxonsecrets",IF(ISNUMBER(SEARCH("wikipedia",F4040)),"Wikipedia",IF(ISNUMBER(SEARCH("greenpeace",F4040)),"Greenpeace",IF(ISNUMBER(SEARCH("Polluterwatch",F4040)),"Polluterwatch",IF(F4040="","","Other")))))))</f>
        <v/>
      </c>
      <c r="H4040">
        <f>LEN(B4040)</f>
        <v>6</v>
      </c>
    </row>
    <row r="4041" spans="1:10" ht="15" customHeight="1" x14ac:dyDescent="0.2">
      <c r="A4041" s="3" t="s">
        <v>3936</v>
      </c>
      <c r="B4041" s="3" t="s">
        <v>3936</v>
      </c>
      <c r="C4041" s="3" t="s">
        <v>25</v>
      </c>
      <c r="D4041" s="3" t="s">
        <v>17</v>
      </c>
      <c r="F4041" s="3" t="s">
        <v>17</v>
      </c>
      <c r="G4041" s="3" t="str">
        <f>IF(ISNUMBER(SEARCH("Sourcewatch",F4041)),"Sourcewatch",IF(ISNUMBER(SEARCH("desmog",F4041)),"Desmog",IF(ISNUMBER(SEARCH("Exxon",F4041)),"Exxonsecrets",IF(ISNUMBER(SEARCH("wikipedia",F4041)),"Wikipedia",IF(ISNUMBER(SEARCH("greenpeace",F4041)),"Greenpeace",IF(ISNUMBER(SEARCH("Polluterwatch",F4041)),"Polluterwatch",IF(F4041="","","Other")))))))</f>
        <v/>
      </c>
      <c r="H4041">
        <f>LEN(B4041)</f>
        <v>6</v>
      </c>
    </row>
    <row r="4042" spans="1:10" ht="15" customHeight="1" x14ac:dyDescent="0.2">
      <c r="A4042" s="3" t="s">
        <v>3937</v>
      </c>
      <c r="B4042" s="3" t="s">
        <v>3937</v>
      </c>
      <c r="C4042" s="3" t="s">
        <v>25</v>
      </c>
      <c r="D4042" s="3" t="s">
        <v>17</v>
      </c>
      <c r="F4042" s="3" t="s">
        <v>17</v>
      </c>
      <c r="G4042" s="3" t="str">
        <f>IF(ISNUMBER(SEARCH("Sourcewatch",F4042)),"Sourcewatch",IF(ISNUMBER(SEARCH("desmog",F4042)),"Desmog",IF(ISNUMBER(SEARCH("Exxon",F4042)),"Exxonsecrets",IF(ISNUMBER(SEARCH("wikipedia",F4042)),"Wikipedia",IF(ISNUMBER(SEARCH("greenpeace",F4042)),"Greenpeace",IF(ISNUMBER(SEARCH("Polluterwatch",F4042)),"Polluterwatch",IF(F4042="","","Other")))))))</f>
        <v/>
      </c>
      <c r="H4042">
        <f>LEN(B4042)</f>
        <v>8</v>
      </c>
    </row>
    <row r="4043" spans="1:10" ht="15" customHeight="1" x14ac:dyDescent="0.2">
      <c r="A4043" s="3" t="s">
        <v>3938</v>
      </c>
      <c r="B4043" s="3" t="s">
        <v>3938</v>
      </c>
      <c r="D4043" s="3" t="s">
        <v>25</v>
      </c>
      <c r="G4043" s="3" t="str">
        <f>IF(ISNUMBER(SEARCH("Sourcewatch",F4043)),"Sourcewatch",IF(ISNUMBER(SEARCH("desmog",F4043)),"Desmog",IF(ISNUMBER(SEARCH("Exxon",F4043)),"Exxonsecrets",IF(ISNUMBER(SEARCH("wikipedia",F4043)),"Wikipedia",IF(ISNUMBER(SEARCH("greenpeace",F4043)),"Greenpeace",IF(ISNUMBER(SEARCH("Polluterwatch",F4043)),"Polluterwatch",IF(F4043="","","Other")))))))</f>
        <v/>
      </c>
      <c r="H4043">
        <f>LEN(B4043)</f>
        <v>19</v>
      </c>
    </row>
    <row r="4044" spans="1:10" ht="15" customHeight="1" x14ac:dyDescent="0.2">
      <c r="A4044" s="3" t="s">
        <v>3939</v>
      </c>
      <c r="B4044" s="3" t="s">
        <v>3938</v>
      </c>
      <c r="D4044" s="3" t="s">
        <v>25</v>
      </c>
      <c r="G4044" s="3" t="str">
        <f>IF(ISNUMBER(SEARCH("Sourcewatch",F4044)),"Sourcewatch",IF(ISNUMBER(SEARCH("desmog",F4044)),"Desmog",IF(ISNUMBER(SEARCH("Exxon",F4044)),"Exxonsecrets",IF(ISNUMBER(SEARCH("wikipedia",F4044)),"Wikipedia",IF(ISNUMBER(SEARCH("greenpeace",F4044)),"Greenpeace",IF(ISNUMBER(SEARCH("Polluterwatch",F4044)),"Polluterwatch",IF(F4044="","","Other")))))))</f>
        <v/>
      </c>
      <c r="H4044">
        <f>LEN(B4044)</f>
        <v>19</v>
      </c>
      <c r="J4044" s="17"/>
    </row>
    <row r="4045" spans="1:10" ht="15" customHeight="1" x14ac:dyDescent="0.2">
      <c r="A4045" s="3" t="s">
        <v>3940</v>
      </c>
      <c r="B4045" s="3" t="s">
        <v>3940</v>
      </c>
      <c r="C4045" s="3" t="s">
        <v>17</v>
      </c>
      <c r="D4045" s="3" t="s">
        <v>25</v>
      </c>
      <c r="G4045" s="3" t="str">
        <f>IF(ISNUMBER(SEARCH("Sourcewatch",F4045)),"Sourcewatch",IF(ISNUMBER(SEARCH("desmog",F4045)),"Desmog",IF(ISNUMBER(SEARCH("Exxon",F4045)),"Exxonsecrets",IF(ISNUMBER(SEARCH("wikipedia",F4045)),"Wikipedia",IF(ISNUMBER(SEARCH("greenpeace",F4045)),"Greenpeace",IF(ISNUMBER(SEARCH("Polluterwatch",F4045)),"Polluterwatch",IF(F4045="","","Other")))))))</f>
        <v/>
      </c>
      <c r="H4045">
        <f>LEN(B4045)</f>
        <v>29</v>
      </c>
    </row>
    <row r="4046" spans="1:10" ht="15" customHeight="1" x14ac:dyDescent="0.2">
      <c r="A4046" s="3" t="s">
        <v>3941</v>
      </c>
      <c r="B4046" s="3" t="s">
        <v>3941</v>
      </c>
      <c r="C4046" s="3" t="s">
        <v>17</v>
      </c>
      <c r="D4046" s="3" t="s">
        <v>25</v>
      </c>
      <c r="G4046" s="3" t="str">
        <f>IF(ISNUMBER(SEARCH("Sourcewatch",F4046)),"Sourcewatch",IF(ISNUMBER(SEARCH("desmog",F4046)),"Desmog",IF(ISNUMBER(SEARCH("Exxon",F4046)),"Exxonsecrets",IF(ISNUMBER(SEARCH("wikipedia",F4046)),"Wikipedia",IF(ISNUMBER(SEARCH("greenpeace",F4046)),"Greenpeace",IF(ISNUMBER(SEARCH("Polluterwatch",F4046)),"Polluterwatch",IF(F4046="","","Other")))))))</f>
        <v/>
      </c>
      <c r="H4046">
        <f>LEN(B4046)</f>
        <v>18</v>
      </c>
      <c r="J4046" s="17"/>
    </row>
    <row r="4047" spans="1:10" ht="15" customHeight="1" x14ac:dyDescent="0.2">
      <c r="A4047" s="3" t="s">
        <v>3942</v>
      </c>
      <c r="B4047" s="3" t="s">
        <v>3942</v>
      </c>
      <c r="C4047" s="3" t="s">
        <v>17</v>
      </c>
      <c r="D4047" s="3" t="s">
        <v>17</v>
      </c>
      <c r="F4047" s="3" t="s">
        <v>3943</v>
      </c>
      <c r="G4047" s="3" t="str">
        <f>IF(ISNUMBER(SEARCH("Sourcewatch",F4047)),"Sourcewatch",IF(ISNUMBER(SEARCH("desmog",F4047)),"Desmog",IF(ISNUMBER(SEARCH("Exxon",F4047)),"Exxonsecrets",IF(ISNUMBER(SEARCH("wikipedia",F4047)),"Wikipedia",IF(ISNUMBER(SEARCH("greenpeace",F4047)),"Greenpeace",IF(ISNUMBER(SEARCH("Polluterwatch",F4047)),"Polluterwatch",IF(F4047="","","Other")))))))</f>
        <v>Desmog</v>
      </c>
      <c r="H4047">
        <f>LEN(B4047)</f>
        <v>27</v>
      </c>
      <c r="J4047" s="17"/>
    </row>
    <row r="4048" spans="1:10" ht="15" customHeight="1" x14ac:dyDescent="0.2">
      <c r="A4048" s="3" t="s">
        <v>3944</v>
      </c>
      <c r="B4048" s="3" t="s">
        <v>3944</v>
      </c>
      <c r="C4048" s="3" t="s">
        <v>17</v>
      </c>
      <c r="D4048" s="3" t="s">
        <v>17</v>
      </c>
      <c r="F4048" s="3" t="s">
        <v>3945</v>
      </c>
      <c r="G4048" s="3" t="str">
        <f>IF(ISNUMBER(SEARCH("Sourcewatch",F4048)),"Sourcewatch",IF(ISNUMBER(SEARCH("desmog",F4048)),"Desmog",IF(ISNUMBER(SEARCH("Exxon",F4048)),"Exxonsecrets",IF(ISNUMBER(SEARCH("wikipedia",F4048)),"Wikipedia",IF(ISNUMBER(SEARCH("greenpeace",F4048)),"Greenpeace",IF(ISNUMBER(SEARCH("Polluterwatch",F4048)),"Polluterwatch",IF(F4048="","","Other")))))))</f>
        <v>Desmog</v>
      </c>
      <c r="H4048">
        <f>LEN(B4048)</f>
        <v>24</v>
      </c>
      <c r="J4048" s="17"/>
    </row>
    <row r="4049" spans="1:10" ht="15" customHeight="1" x14ac:dyDescent="0.2">
      <c r="A4049" s="3" t="s">
        <v>3946</v>
      </c>
      <c r="B4049" s="3" t="s">
        <v>3946</v>
      </c>
      <c r="C4049" s="3" t="s">
        <v>17</v>
      </c>
      <c r="D4049" s="3" t="s">
        <v>25</v>
      </c>
      <c r="G4049" s="3" t="str">
        <f>IF(ISNUMBER(SEARCH("Sourcewatch",F4049)),"Sourcewatch",IF(ISNUMBER(SEARCH("desmog",F4049)),"Desmog",IF(ISNUMBER(SEARCH("Exxon",F4049)),"Exxonsecrets",IF(ISNUMBER(SEARCH("wikipedia",F4049)),"Wikipedia",IF(ISNUMBER(SEARCH("greenpeace",F4049)),"Greenpeace",IF(ISNUMBER(SEARCH("Polluterwatch",F4049)),"Polluterwatch",IF(F4049="","","Other")))))))</f>
        <v/>
      </c>
      <c r="H4049">
        <f>LEN(B4049)</f>
        <v>21</v>
      </c>
      <c r="J4049" s="17"/>
    </row>
    <row r="4050" spans="1:10" ht="15" customHeight="1" x14ac:dyDescent="0.2">
      <c r="A4050" s="3" t="s">
        <v>3947</v>
      </c>
      <c r="B4050" s="3" t="s">
        <v>3946</v>
      </c>
      <c r="C4050" s="3" t="s">
        <v>17</v>
      </c>
      <c r="D4050" s="3" t="s">
        <v>25</v>
      </c>
      <c r="G4050" s="3" t="str">
        <f>IF(ISNUMBER(SEARCH("Sourcewatch",F4050)),"Sourcewatch",IF(ISNUMBER(SEARCH("desmog",F4050)),"Desmog",IF(ISNUMBER(SEARCH("Exxon",F4050)),"Exxonsecrets",IF(ISNUMBER(SEARCH("wikipedia",F4050)),"Wikipedia",IF(ISNUMBER(SEARCH("greenpeace",F4050)),"Greenpeace",IF(ISNUMBER(SEARCH("Polluterwatch",F4050)),"Polluterwatch",IF(F4050="","","Other")))))))</f>
        <v/>
      </c>
      <c r="H4050">
        <f>LEN(B4050)</f>
        <v>21</v>
      </c>
    </row>
    <row r="4051" spans="1:10" ht="15" customHeight="1" x14ac:dyDescent="0.2">
      <c r="A4051" s="3" t="s">
        <v>3948</v>
      </c>
      <c r="B4051" s="3" t="s">
        <v>3946</v>
      </c>
      <c r="D4051" s="3" t="s">
        <v>25</v>
      </c>
      <c r="G4051" s="3" t="str">
        <f>IF(ISNUMBER(SEARCH("Sourcewatch",F4051)),"Sourcewatch",IF(ISNUMBER(SEARCH("desmog",F4051)),"Desmog",IF(ISNUMBER(SEARCH("Exxon",F4051)),"Exxonsecrets",IF(ISNUMBER(SEARCH("wikipedia",F4051)),"Wikipedia",IF(ISNUMBER(SEARCH("greenpeace",F4051)),"Greenpeace",IF(ISNUMBER(SEARCH("Polluterwatch",F4051)),"Polluterwatch",IF(F4051="","","Other")))))))</f>
        <v/>
      </c>
      <c r="H4051">
        <f>LEN(B4051)</f>
        <v>21</v>
      </c>
    </row>
    <row r="4052" spans="1:10" ht="15" customHeight="1" x14ac:dyDescent="0.2">
      <c r="A4052" s="3" t="s">
        <v>3949</v>
      </c>
      <c r="B4052" s="3" t="s">
        <v>3949</v>
      </c>
      <c r="C4052" s="3" t="s">
        <v>25</v>
      </c>
      <c r="D4052" s="3" t="s">
        <v>17</v>
      </c>
      <c r="F4052" s="3" t="s">
        <v>17</v>
      </c>
      <c r="G4052" s="3" t="str">
        <f>IF(ISNUMBER(SEARCH("Sourcewatch",F4052)),"Sourcewatch",IF(ISNUMBER(SEARCH("desmog",F4052)),"Desmog",IF(ISNUMBER(SEARCH("Exxon",F4052)),"Exxonsecrets",IF(ISNUMBER(SEARCH("wikipedia",F4052)),"Wikipedia",IF(ISNUMBER(SEARCH("greenpeace",F4052)),"Greenpeace",IF(ISNUMBER(SEARCH("Polluterwatch",F4052)),"Polluterwatch",IF(F4052="","","Other")))))))</f>
        <v/>
      </c>
      <c r="H4052">
        <f>LEN(B4052)</f>
        <v>21</v>
      </c>
      <c r="J4052" s="17"/>
    </row>
    <row r="4053" spans="1:10" ht="15" customHeight="1" x14ac:dyDescent="0.2">
      <c r="A4053" s="3" t="s">
        <v>3950</v>
      </c>
      <c r="B4053" s="3" t="s">
        <v>3950</v>
      </c>
      <c r="C4053" s="3" t="s">
        <v>25</v>
      </c>
      <c r="D4053" s="3" t="s">
        <v>17</v>
      </c>
      <c r="F4053" s="3" t="s">
        <v>17</v>
      </c>
      <c r="G4053" s="3" t="str">
        <f>IF(ISNUMBER(SEARCH("Sourcewatch",F4053)),"Sourcewatch",IF(ISNUMBER(SEARCH("desmog",F4053)),"Desmog",IF(ISNUMBER(SEARCH("Exxon",F4053)),"Exxonsecrets",IF(ISNUMBER(SEARCH("wikipedia",F4053)),"Wikipedia",IF(ISNUMBER(SEARCH("greenpeace",F4053)),"Greenpeace",IF(ISNUMBER(SEARCH("Polluterwatch",F4053)),"Polluterwatch",IF(F4053="","","Other")))))))</f>
        <v/>
      </c>
      <c r="H4053">
        <f>LEN(B4053)</f>
        <v>16</v>
      </c>
    </row>
    <row r="4054" spans="1:10" ht="15" customHeight="1" x14ac:dyDescent="0.2">
      <c r="A4054" s="3" t="s">
        <v>3951</v>
      </c>
      <c r="B4054" s="3" t="s">
        <v>3951</v>
      </c>
      <c r="C4054" s="3" t="s">
        <v>25</v>
      </c>
      <c r="D4054" s="3" t="s">
        <v>17</v>
      </c>
      <c r="F4054" s="3" t="s">
        <v>17</v>
      </c>
      <c r="G4054" s="3" t="str">
        <f>IF(ISNUMBER(SEARCH("Sourcewatch",F4054)),"Sourcewatch",IF(ISNUMBER(SEARCH("desmog",F4054)),"Desmog",IF(ISNUMBER(SEARCH("Exxon",F4054)),"Exxonsecrets",IF(ISNUMBER(SEARCH("wikipedia",F4054)),"Wikipedia",IF(ISNUMBER(SEARCH("greenpeace",F4054)),"Greenpeace",IF(ISNUMBER(SEARCH("Polluterwatch",F4054)),"Polluterwatch",IF(F4054="","","Other")))))))</f>
        <v/>
      </c>
      <c r="H4054">
        <f>LEN(B4054)</f>
        <v>13</v>
      </c>
      <c r="J4054" s="17"/>
    </row>
    <row r="4055" spans="1:10" ht="15" customHeight="1" x14ac:dyDescent="0.2">
      <c r="A4055" s="11" t="s">
        <v>4542</v>
      </c>
      <c r="B4055" s="11" t="s">
        <v>4542</v>
      </c>
      <c r="C4055" t="s">
        <v>25</v>
      </c>
      <c r="D4055" t="s">
        <v>17</v>
      </c>
      <c r="G4055" s="3" t="str">
        <f>IF(ISNUMBER(SEARCH("Sourcewatch",F4055)),"Sourcewatch",IF(ISNUMBER(SEARCH("desmog",F4055)),"Desmog",IF(ISNUMBER(SEARCH("Exxon",F4055)),"Exxonsecrets",IF(ISNUMBER(SEARCH("wikipedia",F4055)),"Wikipedia",IF(ISNUMBER(SEARCH("greenpeace",F4055)),"Greenpeace",IF(ISNUMBER(SEARCH("Polluterwatch",F4055)),"Polluterwatch",IF(F4055="","","Other")))))))</f>
        <v/>
      </c>
      <c r="H4055">
        <f>LEN(B4055)</f>
        <v>6</v>
      </c>
      <c r="I4055" s="17" t="s">
        <v>25</v>
      </c>
    </row>
    <row r="4056" spans="1:10" ht="15" customHeight="1" x14ac:dyDescent="0.2">
      <c r="A4056" s="3" t="s">
        <v>3952</v>
      </c>
      <c r="B4056" s="3" t="s">
        <v>3952</v>
      </c>
      <c r="C4056" s="3" t="s">
        <v>25</v>
      </c>
      <c r="D4056" s="3" t="s">
        <v>17</v>
      </c>
      <c r="F4056" s="3" t="s">
        <v>17</v>
      </c>
      <c r="G4056" s="3" t="str">
        <f>IF(ISNUMBER(SEARCH("Sourcewatch",F4056)),"Sourcewatch",IF(ISNUMBER(SEARCH("desmog",F4056)),"Desmog",IF(ISNUMBER(SEARCH("Exxon",F4056)),"Exxonsecrets",IF(ISNUMBER(SEARCH("wikipedia",F4056)),"Wikipedia",IF(ISNUMBER(SEARCH("greenpeace",F4056)),"Greenpeace",IF(ISNUMBER(SEARCH("Polluterwatch",F4056)),"Polluterwatch",IF(F4056="","","Other")))))))</f>
        <v/>
      </c>
      <c r="H4056">
        <f>LEN(B4056)</f>
        <v>6</v>
      </c>
    </row>
    <row r="4057" spans="1:10" ht="15" customHeight="1" x14ac:dyDescent="0.2">
      <c r="A4057" s="11" t="s">
        <v>4564</v>
      </c>
      <c r="B4057" s="11" t="s">
        <v>4564</v>
      </c>
      <c r="C4057" t="s">
        <v>25</v>
      </c>
      <c r="D4057" t="s">
        <v>17</v>
      </c>
      <c r="G4057" s="3" t="str">
        <f>IF(ISNUMBER(SEARCH("Sourcewatch",F4057)),"Sourcewatch",IF(ISNUMBER(SEARCH("desmog",F4057)),"Desmog",IF(ISNUMBER(SEARCH("Exxon",F4057)),"Exxonsecrets",IF(ISNUMBER(SEARCH("wikipedia",F4057)),"Wikipedia",IF(ISNUMBER(SEARCH("greenpeace",F4057)),"Greenpeace",IF(ISNUMBER(SEARCH("Polluterwatch",F4057)),"Polluterwatch",IF(F4057="","","Other")))))))</f>
        <v/>
      </c>
      <c r="H4057">
        <f>LEN(B4057)</f>
        <v>5</v>
      </c>
      <c r="I4057" s="17" t="s">
        <v>25</v>
      </c>
    </row>
    <row r="4058" spans="1:10" ht="15" customHeight="1" x14ac:dyDescent="0.2">
      <c r="A4058" s="3" t="s">
        <v>3953</v>
      </c>
      <c r="B4058" s="3" t="s">
        <v>3953</v>
      </c>
      <c r="C4058" s="3" t="s">
        <v>25</v>
      </c>
      <c r="D4058" s="3" t="s">
        <v>17</v>
      </c>
      <c r="F4058" s="3" t="s">
        <v>17</v>
      </c>
      <c r="G4058" s="3" t="str">
        <f>IF(ISNUMBER(SEARCH("Sourcewatch",F4058)),"Sourcewatch",IF(ISNUMBER(SEARCH("desmog",F4058)),"Desmog",IF(ISNUMBER(SEARCH("Exxon",F4058)),"Exxonsecrets",IF(ISNUMBER(SEARCH("wikipedia",F4058)),"Wikipedia",IF(ISNUMBER(SEARCH("greenpeace",F4058)),"Greenpeace",IF(ISNUMBER(SEARCH("Polluterwatch",F4058)),"Polluterwatch",IF(F4058="","","Other")))))))</f>
        <v/>
      </c>
      <c r="H4058">
        <f>LEN(B4058)</f>
        <v>12</v>
      </c>
    </row>
    <row r="4059" spans="1:10" ht="15" customHeight="1" x14ac:dyDescent="0.2">
      <c r="A4059" s="3" t="s">
        <v>3954</v>
      </c>
      <c r="B4059" s="3" t="s">
        <v>3954</v>
      </c>
      <c r="C4059" s="3" t="s">
        <v>25</v>
      </c>
      <c r="D4059" s="3" t="s">
        <v>17</v>
      </c>
      <c r="F4059" s="3" t="s">
        <v>17</v>
      </c>
      <c r="G4059" s="3" t="str">
        <f>IF(ISNUMBER(SEARCH("Sourcewatch",F4059)),"Sourcewatch",IF(ISNUMBER(SEARCH("desmog",F4059)),"Desmog",IF(ISNUMBER(SEARCH("Exxon",F4059)),"Exxonsecrets",IF(ISNUMBER(SEARCH("wikipedia",F4059)),"Wikipedia",IF(ISNUMBER(SEARCH("greenpeace",F4059)),"Greenpeace",IF(ISNUMBER(SEARCH("Polluterwatch",F4059)),"Polluterwatch",IF(F4059="","","Other")))))))</f>
        <v/>
      </c>
      <c r="H4059">
        <f>LEN(B4059)</f>
        <v>14</v>
      </c>
    </row>
    <row r="4060" spans="1:10" ht="15" customHeight="1" x14ac:dyDescent="0.2">
      <c r="A4060" s="3" t="s">
        <v>3955</v>
      </c>
      <c r="B4060" s="3" t="s">
        <v>3955</v>
      </c>
      <c r="C4060" s="3" t="s">
        <v>17</v>
      </c>
      <c r="D4060" s="3" t="s">
        <v>25</v>
      </c>
      <c r="G4060" s="3" t="str">
        <f>IF(ISNUMBER(SEARCH("Sourcewatch",F4060)),"Sourcewatch",IF(ISNUMBER(SEARCH("desmog",F4060)),"Desmog",IF(ISNUMBER(SEARCH("Exxon",F4060)),"Exxonsecrets",IF(ISNUMBER(SEARCH("wikipedia",F4060)),"Wikipedia",IF(ISNUMBER(SEARCH("greenpeace",F4060)),"Greenpeace",IF(ISNUMBER(SEARCH("Polluterwatch",F4060)),"Polluterwatch",IF(F4060="","","Other")))))))</f>
        <v/>
      </c>
      <c r="H4060">
        <f>LEN(B4060)</f>
        <v>21</v>
      </c>
    </row>
    <row r="4061" spans="1:10" ht="15" customHeight="1" x14ac:dyDescent="0.2">
      <c r="A4061" s="3" t="s">
        <v>3956</v>
      </c>
      <c r="B4061" s="3" t="s">
        <v>3956</v>
      </c>
      <c r="C4061" s="3" t="s">
        <v>25</v>
      </c>
      <c r="D4061" s="3" t="s">
        <v>17</v>
      </c>
      <c r="F4061" s="3" t="s">
        <v>17</v>
      </c>
      <c r="G4061" s="3" t="str">
        <f>IF(ISNUMBER(SEARCH("Sourcewatch",F4061)),"Sourcewatch",IF(ISNUMBER(SEARCH("desmog",F4061)),"Desmog",IF(ISNUMBER(SEARCH("Exxon",F4061)),"Exxonsecrets",IF(ISNUMBER(SEARCH("wikipedia",F4061)),"Wikipedia",IF(ISNUMBER(SEARCH("greenpeace",F4061)),"Greenpeace",IF(ISNUMBER(SEARCH("Polluterwatch",F4061)),"Polluterwatch",IF(F4061="","","Other")))))))</f>
        <v/>
      </c>
      <c r="H4061">
        <f>LEN(B4061)</f>
        <v>19</v>
      </c>
    </row>
    <row r="4062" spans="1:10" ht="15" customHeight="1" x14ac:dyDescent="0.2">
      <c r="A4062" s="3" t="s">
        <v>3957</v>
      </c>
      <c r="B4062" s="3" t="s">
        <v>3957</v>
      </c>
      <c r="C4062" s="3" t="s">
        <v>25</v>
      </c>
      <c r="D4062" s="3" t="s">
        <v>17</v>
      </c>
      <c r="F4062" s="3" t="s">
        <v>17</v>
      </c>
      <c r="G4062" s="3" t="str">
        <f>IF(ISNUMBER(SEARCH("Sourcewatch",F4062)),"Sourcewatch",IF(ISNUMBER(SEARCH("desmog",F4062)),"Desmog",IF(ISNUMBER(SEARCH("Exxon",F4062)),"Exxonsecrets",IF(ISNUMBER(SEARCH("wikipedia",F4062)),"Wikipedia",IF(ISNUMBER(SEARCH("greenpeace",F4062)),"Greenpeace",IF(ISNUMBER(SEARCH("Polluterwatch",F4062)),"Polluterwatch",IF(F4062="","","Other")))))))</f>
        <v/>
      </c>
      <c r="H4062">
        <f>LEN(B4062)</f>
        <v>6</v>
      </c>
    </row>
    <row r="4063" spans="1:10" ht="15" customHeight="1" x14ac:dyDescent="0.2">
      <c r="A4063" s="3" t="s">
        <v>3958</v>
      </c>
      <c r="B4063" s="3" t="s">
        <v>3958</v>
      </c>
      <c r="C4063" s="3" t="s">
        <v>25</v>
      </c>
      <c r="D4063" s="3" t="s">
        <v>17</v>
      </c>
      <c r="F4063" s="3" t="s">
        <v>17</v>
      </c>
      <c r="G4063" s="3" t="str">
        <f>IF(ISNUMBER(SEARCH("Sourcewatch",F4063)),"Sourcewatch",IF(ISNUMBER(SEARCH("desmog",F4063)),"Desmog",IF(ISNUMBER(SEARCH("Exxon",F4063)),"Exxonsecrets",IF(ISNUMBER(SEARCH("wikipedia",F4063)),"Wikipedia",IF(ISNUMBER(SEARCH("greenpeace",F4063)),"Greenpeace",IF(ISNUMBER(SEARCH("Polluterwatch",F4063)),"Polluterwatch",IF(F4063="","","Other")))))))</f>
        <v/>
      </c>
      <c r="H4063">
        <f>LEN(B4063)</f>
        <v>13</v>
      </c>
    </row>
    <row r="4064" spans="1:10" ht="15" customHeight="1" x14ac:dyDescent="0.2">
      <c r="A4064" s="3" t="s">
        <v>3959</v>
      </c>
      <c r="B4064" s="3" t="s">
        <v>3959</v>
      </c>
      <c r="C4064" s="3" t="s">
        <v>17</v>
      </c>
      <c r="D4064" s="3" t="s">
        <v>25</v>
      </c>
      <c r="G4064" s="3" t="str">
        <f>IF(ISNUMBER(SEARCH("Sourcewatch",F4064)),"Sourcewatch",IF(ISNUMBER(SEARCH("desmog",F4064)),"Desmog",IF(ISNUMBER(SEARCH("Exxon",F4064)),"Exxonsecrets",IF(ISNUMBER(SEARCH("wikipedia",F4064)),"Wikipedia",IF(ISNUMBER(SEARCH("greenpeace",F4064)),"Greenpeace",IF(ISNUMBER(SEARCH("Polluterwatch",F4064)),"Polluterwatch",IF(F4064="","","Other")))))))</f>
        <v/>
      </c>
      <c r="H4064">
        <f>LEN(B4064)</f>
        <v>31</v>
      </c>
    </row>
    <row r="4065" spans="1:10" ht="15" customHeight="1" x14ac:dyDescent="0.2">
      <c r="A4065" s="3" t="s">
        <v>3960</v>
      </c>
      <c r="B4065" s="3" t="s">
        <v>3960</v>
      </c>
      <c r="C4065" s="3" t="s">
        <v>25</v>
      </c>
      <c r="D4065" s="3" t="s">
        <v>17</v>
      </c>
      <c r="F4065" s="3" t="s">
        <v>17</v>
      </c>
      <c r="G4065" s="3" t="str">
        <f>IF(ISNUMBER(SEARCH("Sourcewatch",F4065)),"Sourcewatch",IF(ISNUMBER(SEARCH("desmog",F4065)),"Desmog",IF(ISNUMBER(SEARCH("Exxon",F4065)),"Exxonsecrets",IF(ISNUMBER(SEARCH("wikipedia",F4065)),"Wikipedia",IF(ISNUMBER(SEARCH("greenpeace",F4065)),"Greenpeace",IF(ISNUMBER(SEARCH("Polluterwatch",F4065)),"Polluterwatch",IF(F4065="","","Other")))))))</f>
        <v/>
      </c>
      <c r="H4065">
        <f>LEN(B4065)</f>
        <v>5</v>
      </c>
    </row>
    <row r="4066" spans="1:10" ht="15" customHeight="1" x14ac:dyDescent="0.2">
      <c r="A4066" s="3" t="s">
        <v>3961</v>
      </c>
      <c r="B4066" s="3" t="s">
        <v>3961</v>
      </c>
      <c r="C4066" s="3" t="s">
        <v>25</v>
      </c>
      <c r="D4066" s="3" t="s">
        <v>17</v>
      </c>
      <c r="F4066" s="3" t="s">
        <v>17</v>
      </c>
      <c r="G4066" s="3" t="str">
        <f>IF(ISNUMBER(SEARCH("Sourcewatch",F4066)),"Sourcewatch",IF(ISNUMBER(SEARCH("desmog",F4066)),"Desmog",IF(ISNUMBER(SEARCH("Exxon",F4066)),"Exxonsecrets",IF(ISNUMBER(SEARCH("wikipedia",F4066)),"Wikipedia",IF(ISNUMBER(SEARCH("greenpeace",F4066)),"Greenpeace",IF(ISNUMBER(SEARCH("Polluterwatch",F4066)),"Polluterwatch",IF(F4066="","","Other")))))))</f>
        <v/>
      </c>
      <c r="H4066">
        <f>LEN(B4066)</f>
        <v>13</v>
      </c>
    </row>
    <row r="4067" spans="1:10" ht="15" customHeight="1" x14ac:dyDescent="0.2">
      <c r="A4067" s="11" t="s">
        <v>4537</v>
      </c>
      <c r="B4067" s="11" t="s">
        <v>4537</v>
      </c>
      <c r="C4067" t="s">
        <v>25</v>
      </c>
      <c r="D4067" t="s">
        <v>17</v>
      </c>
      <c r="G4067" s="3" t="str">
        <f>IF(ISNUMBER(SEARCH("Sourcewatch",F4067)),"Sourcewatch",IF(ISNUMBER(SEARCH("desmog",F4067)),"Desmog",IF(ISNUMBER(SEARCH("Exxon",F4067)),"Exxonsecrets",IF(ISNUMBER(SEARCH("wikipedia",F4067)),"Wikipedia",IF(ISNUMBER(SEARCH("greenpeace",F4067)),"Greenpeace",IF(ISNUMBER(SEARCH("Polluterwatch",F4067)),"Polluterwatch",IF(F4067="","","Other")))))))</f>
        <v/>
      </c>
      <c r="H4067">
        <f>LEN(B4067)</f>
        <v>7</v>
      </c>
      <c r="I4067" s="17" t="s">
        <v>25</v>
      </c>
    </row>
    <row r="4068" spans="1:10" ht="15" customHeight="1" x14ac:dyDescent="0.2">
      <c r="A4068" s="3" t="s">
        <v>3962</v>
      </c>
      <c r="B4068" s="3" t="s">
        <v>3962</v>
      </c>
      <c r="C4068" s="3" t="s">
        <v>25</v>
      </c>
      <c r="D4068" s="3" t="s">
        <v>17</v>
      </c>
      <c r="F4068" s="3" t="s">
        <v>17</v>
      </c>
      <c r="G4068" s="3" t="str">
        <f>IF(ISNUMBER(SEARCH("Sourcewatch",F4068)),"Sourcewatch",IF(ISNUMBER(SEARCH("desmog",F4068)),"Desmog",IF(ISNUMBER(SEARCH("Exxon",F4068)),"Exxonsecrets",IF(ISNUMBER(SEARCH("wikipedia",F4068)),"Wikipedia",IF(ISNUMBER(SEARCH("greenpeace",F4068)),"Greenpeace",IF(ISNUMBER(SEARCH("Polluterwatch",F4068)),"Polluterwatch",IF(F4068="","","Other")))))))</f>
        <v/>
      </c>
      <c r="H4068">
        <f>LEN(B4068)</f>
        <v>15</v>
      </c>
    </row>
    <row r="4069" spans="1:10" ht="15" customHeight="1" x14ac:dyDescent="0.2">
      <c r="A4069" s="3" t="s">
        <v>3963</v>
      </c>
      <c r="B4069" s="3" t="s">
        <v>3963</v>
      </c>
      <c r="C4069" s="3" t="s">
        <v>25</v>
      </c>
      <c r="D4069" s="3" t="s">
        <v>17</v>
      </c>
      <c r="F4069" s="3" t="s">
        <v>17</v>
      </c>
      <c r="G4069" s="3" t="str">
        <f>IF(ISNUMBER(SEARCH("Sourcewatch",F4069)),"Sourcewatch",IF(ISNUMBER(SEARCH("desmog",F4069)),"Desmog",IF(ISNUMBER(SEARCH("Exxon",F4069)),"Exxonsecrets",IF(ISNUMBER(SEARCH("wikipedia",F4069)),"Wikipedia",IF(ISNUMBER(SEARCH("greenpeace",F4069)),"Greenpeace",IF(ISNUMBER(SEARCH("Polluterwatch",F4069)),"Polluterwatch",IF(F4069="","","Other")))))))</f>
        <v/>
      </c>
      <c r="H4069">
        <f>LEN(B4069)</f>
        <v>14</v>
      </c>
    </row>
    <row r="4070" spans="1:10" ht="15" customHeight="1" x14ac:dyDescent="0.2">
      <c r="A4070" s="3" t="s">
        <v>3964</v>
      </c>
      <c r="B4070" s="3" t="s">
        <v>3964</v>
      </c>
      <c r="C4070" s="3" t="s">
        <v>25</v>
      </c>
      <c r="D4070" s="3" t="s">
        <v>17</v>
      </c>
      <c r="F4070" s="3" t="s">
        <v>17</v>
      </c>
      <c r="G4070" s="3" t="str">
        <f>IF(ISNUMBER(SEARCH("Sourcewatch",F4070)),"Sourcewatch",IF(ISNUMBER(SEARCH("desmog",F4070)),"Desmog",IF(ISNUMBER(SEARCH("Exxon",F4070)),"Exxonsecrets",IF(ISNUMBER(SEARCH("wikipedia",F4070)),"Wikipedia",IF(ISNUMBER(SEARCH("greenpeace",F4070)),"Greenpeace",IF(ISNUMBER(SEARCH("Polluterwatch",F4070)),"Polluterwatch",IF(F4070="","","Other")))))))</f>
        <v/>
      </c>
      <c r="H4070">
        <f>LEN(B4070)</f>
        <v>5</v>
      </c>
    </row>
    <row r="4071" spans="1:10" ht="15" customHeight="1" x14ac:dyDescent="0.2">
      <c r="A4071" s="3" t="s">
        <v>3965</v>
      </c>
      <c r="B4071" s="3" t="s">
        <v>3965</v>
      </c>
      <c r="C4071" s="3" t="s">
        <v>25</v>
      </c>
      <c r="D4071" s="3" t="s">
        <v>17</v>
      </c>
      <c r="F4071" s="3" t="s">
        <v>17</v>
      </c>
      <c r="G4071" s="3" t="str">
        <f>IF(ISNUMBER(SEARCH("Sourcewatch",F4071)),"Sourcewatch",IF(ISNUMBER(SEARCH("desmog",F4071)),"Desmog",IF(ISNUMBER(SEARCH("Exxon",F4071)),"Exxonsecrets",IF(ISNUMBER(SEARCH("wikipedia",F4071)),"Wikipedia",IF(ISNUMBER(SEARCH("greenpeace",F4071)),"Greenpeace",IF(ISNUMBER(SEARCH("Polluterwatch",F4071)),"Polluterwatch",IF(F4071="","","Other")))))))</f>
        <v/>
      </c>
      <c r="H4071">
        <f>LEN(B4071)</f>
        <v>4</v>
      </c>
    </row>
    <row r="4072" spans="1:10" ht="15" customHeight="1" x14ac:dyDescent="0.2">
      <c r="A4072" s="3" t="s">
        <v>3966</v>
      </c>
      <c r="B4072" s="3" t="s">
        <v>3966</v>
      </c>
      <c r="C4072" s="3" t="s">
        <v>25</v>
      </c>
      <c r="D4072" s="3" t="s">
        <v>17</v>
      </c>
      <c r="F4072" s="3" t="s">
        <v>17</v>
      </c>
      <c r="G4072" s="3" t="str">
        <f>IF(ISNUMBER(SEARCH("Sourcewatch",F4072)),"Sourcewatch",IF(ISNUMBER(SEARCH("desmog",F4072)),"Desmog",IF(ISNUMBER(SEARCH("Exxon",F4072)),"Exxonsecrets",IF(ISNUMBER(SEARCH("wikipedia",F4072)),"Wikipedia",IF(ISNUMBER(SEARCH("greenpeace",F4072)),"Greenpeace",IF(ISNUMBER(SEARCH("Polluterwatch",F4072)),"Polluterwatch",IF(F4072="","","Other")))))))</f>
        <v/>
      </c>
      <c r="H4072">
        <f>LEN(B4072)</f>
        <v>15</v>
      </c>
      <c r="J4072" s="17"/>
    </row>
    <row r="4073" spans="1:10" ht="15" customHeight="1" x14ac:dyDescent="0.2">
      <c r="A4073" s="11" t="s">
        <v>4302</v>
      </c>
      <c r="B4073" s="11" t="s">
        <v>4302</v>
      </c>
      <c r="C4073" t="s">
        <v>25</v>
      </c>
      <c r="D4073" t="s">
        <v>17</v>
      </c>
      <c r="G4073" s="3" t="str">
        <f>IF(ISNUMBER(SEARCH("Sourcewatch",F4073)),"Sourcewatch",IF(ISNUMBER(SEARCH("desmog",F4073)),"Desmog",IF(ISNUMBER(SEARCH("Exxon",F4073)),"Exxonsecrets",IF(ISNUMBER(SEARCH("wikipedia",F4073)),"Wikipedia",IF(ISNUMBER(SEARCH("greenpeace",F4073)),"Greenpeace",IF(ISNUMBER(SEARCH("Polluterwatch",F4073)),"Polluterwatch",IF(F4073="","","Other")))))))</f>
        <v/>
      </c>
      <c r="H4073">
        <f>LEN(B4073)</f>
        <v>9</v>
      </c>
      <c r="I4073" s="17" t="s">
        <v>25</v>
      </c>
    </row>
    <row r="4074" spans="1:10" ht="15" customHeight="1" x14ac:dyDescent="0.2">
      <c r="A4074" s="3" t="s">
        <v>3967</v>
      </c>
      <c r="B4074" s="3" t="s">
        <v>3967</v>
      </c>
      <c r="C4074" s="3" t="s">
        <v>17</v>
      </c>
      <c r="D4074" s="3" t="s">
        <v>25</v>
      </c>
      <c r="G4074" s="3" t="str">
        <f>IF(ISNUMBER(SEARCH("Sourcewatch",F4074)),"Sourcewatch",IF(ISNUMBER(SEARCH("desmog",F4074)),"Desmog",IF(ISNUMBER(SEARCH("Exxon",F4074)),"Exxonsecrets",IF(ISNUMBER(SEARCH("wikipedia",F4074)),"Wikipedia",IF(ISNUMBER(SEARCH("greenpeace",F4074)),"Greenpeace",IF(ISNUMBER(SEARCH("Polluterwatch",F4074)),"Polluterwatch",IF(F4074="","","Other")))))))</f>
        <v/>
      </c>
      <c r="H4074">
        <f>LEN(B4074)</f>
        <v>17</v>
      </c>
    </row>
    <row r="4075" spans="1:10" ht="15" customHeight="1" x14ac:dyDescent="0.2">
      <c r="A4075" s="3" t="s">
        <v>3968</v>
      </c>
      <c r="B4075" s="3" t="s">
        <v>3968</v>
      </c>
      <c r="C4075" s="3" t="s">
        <v>25</v>
      </c>
      <c r="D4075" s="3" t="s">
        <v>17</v>
      </c>
      <c r="F4075" s="3" t="s">
        <v>17</v>
      </c>
      <c r="G4075" s="3" t="str">
        <f>IF(ISNUMBER(SEARCH("Sourcewatch",F4075)),"Sourcewatch",IF(ISNUMBER(SEARCH("desmog",F4075)),"Desmog",IF(ISNUMBER(SEARCH("Exxon",F4075)),"Exxonsecrets",IF(ISNUMBER(SEARCH("wikipedia",F4075)),"Wikipedia",IF(ISNUMBER(SEARCH("greenpeace",F4075)),"Greenpeace",IF(ISNUMBER(SEARCH("Polluterwatch",F4075)),"Polluterwatch",IF(F4075="","","Other")))))))</f>
        <v/>
      </c>
      <c r="H4075">
        <f>LEN(B4075)</f>
        <v>13</v>
      </c>
      <c r="J4075" s="17"/>
    </row>
    <row r="4076" spans="1:10" ht="15" customHeight="1" x14ac:dyDescent="0.2">
      <c r="A4076" s="3" t="s">
        <v>3969</v>
      </c>
      <c r="B4076" s="3" t="s">
        <v>3969</v>
      </c>
      <c r="C4076" s="3" t="s">
        <v>25</v>
      </c>
      <c r="D4076" s="3" t="s">
        <v>17</v>
      </c>
      <c r="F4076" s="3" t="s">
        <v>17</v>
      </c>
      <c r="G4076" s="3" t="str">
        <f>IF(ISNUMBER(SEARCH("Sourcewatch",F4076)),"Sourcewatch",IF(ISNUMBER(SEARCH("desmog",F4076)),"Desmog",IF(ISNUMBER(SEARCH("Exxon",F4076)),"Exxonsecrets",IF(ISNUMBER(SEARCH("wikipedia",F4076)),"Wikipedia",IF(ISNUMBER(SEARCH("greenpeace",F4076)),"Greenpeace",IF(ISNUMBER(SEARCH("Polluterwatch",F4076)),"Polluterwatch",IF(F4076="","","Other")))))))</f>
        <v/>
      </c>
      <c r="H4076">
        <f>LEN(B4076)</f>
        <v>14</v>
      </c>
    </row>
    <row r="4077" spans="1:10" ht="15" customHeight="1" x14ac:dyDescent="0.2">
      <c r="A4077" s="3" t="s">
        <v>3970</v>
      </c>
      <c r="B4077" s="3" t="s">
        <v>3970</v>
      </c>
      <c r="C4077" s="3" t="s">
        <v>25</v>
      </c>
      <c r="D4077" s="3" t="s">
        <v>17</v>
      </c>
      <c r="F4077" s="3" t="s">
        <v>17</v>
      </c>
      <c r="G4077" s="3" t="str">
        <f>IF(ISNUMBER(SEARCH("Sourcewatch",F4077)),"Sourcewatch",IF(ISNUMBER(SEARCH("desmog",F4077)),"Desmog",IF(ISNUMBER(SEARCH("Exxon",F4077)),"Exxonsecrets",IF(ISNUMBER(SEARCH("wikipedia",F4077)),"Wikipedia",IF(ISNUMBER(SEARCH("greenpeace",F4077)),"Greenpeace",IF(ISNUMBER(SEARCH("Polluterwatch",F4077)),"Polluterwatch",IF(F4077="","","Other")))))))</f>
        <v/>
      </c>
      <c r="H4077">
        <f>LEN(B4077)</f>
        <v>5</v>
      </c>
      <c r="J4077" s="17"/>
    </row>
    <row r="4078" spans="1:10" ht="15" customHeight="1" x14ac:dyDescent="0.2">
      <c r="A4078" s="3" t="s">
        <v>3971</v>
      </c>
      <c r="B4078" s="3" t="s">
        <v>3971</v>
      </c>
      <c r="C4078" s="3" t="s">
        <v>25</v>
      </c>
      <c r="D4078" s="3" t="s">
        <v>17</v>
      </c>
      <c r="F4078" s="3" t="s">
        <v>17</v>
      </c>
      <c r="G4078" s="3" t="str">
        <f>IF(ISNUMBER(SEARCH("Sourcewatch",F4078)),"Sourcewatch",IF(ISNUMBER(SEARCH("desmog",F4078)),"Desmog",IF(ISNUMBER(SEARCH("Exxon",F4078)),"Exxonsecrets",IF(ISNUMBER(SEARCH("wikipedia",F4078)),"Wikipedia",IF(ISNUMBER(SEARCH("greenpeace",F4078)),"Greenpeace",IF(ISNUMBER(SEARCH("Polluterwatch",F4078)),"Polluterwatch",IF(F4078="","","Other")))))))</f>
        <v/>
      </c>
      <c r="H4078">
        <f>LEN(B4078)</f>
        <v>12</v>
      </c>
    </row>
    <row r="4079" spans="1:10" ht="15" customHeight="1" x14ac:dyDescent="0.2">
      <c r="A4079" s="3" t="s">
        <v>3972</v>
      </c>
      <c r="B4079" s="3" t="s">
        <v>3972</v>
      </c>
      <c r="C4079" s="3" t="s">
        <v>25</v>
      </c>
      <c r="D4079" s="3" t="s">
        <v>17</v>
      </c>
      <c r="F4079" s="3" t="s">
        <v>17</v>
      </c>
      <c r="G4079" s="3" t="str">
        <f>IF(ISNUMBER(SEARCH("Sourcewatch",F4079)),"Sourcewatch",IF(ISNUMBER(SEARCH("desmog",F4079)),"Desmog",IF(ISNUMBER(SEARCH("Exxon",F4079)),"Exxonsecrets",IF(ISNUMBER(SEARCH("wikipedia",F4079)),"Wikipedia",IF(ISNUMBER(SEARCH("greenpeace",F4079)),"Greenpeace",IF(ISNUMBER(SEARCH("Polluterwatch",F4079)),"Polluterwatch",IF(F4079="","","Other")))))))</f>
        <v/>
      </c>
      <c r="H4079">
        <f>LEN(B4079)</f>
        <v>14</v>
      </c>
    </row>
    <row r="4080" spans="1:10" ht="15" customHeight="1" x14ac:dyDescent="0.2">
      <c r="A4080" s="3" t="s">
        <v>3973</v>
      </c>
      <c r="B4080" s="3" t="s">
        <v>3973</v>
      </c>
      <c r="C4080" s="3" t="s">
        <v>17</v>
      </c>
      <c r="D4080" s="3" t="s">
        <v>25</v>
      </c>
      <c r="G4080" s="3" t="str">
        <f>IF(ISNUMBER(SEARCH("Sourcewatch",F4080)),"Sourcewatch",IF(ISNUMBER(SEARCH("desmog",F4080)),"Desmog",IF(ISNUMBER(SEARCH("Exxon",F4080)),"Exxonsecrets",IF(ISNUMBER(SEARCH("wikipedia",F4080)),"Wikipedia",IF(ISNUMBER(SEARCH("greenpeace",F4080)),"Greenpeace",IF(ISNUMBER(SEARCH("Polluterwatch",F4080)),"Polluterwatch",IF(F4080="","","Other")))))))</f>
        <v/>
      </c>
      <c r="H4080">
        <f>LEN(B4080)</f>
        <v>16</v>
      </c>
    </row>
    <row r="4081" spans="1:8" ht="15" customHeight="1" x14ac:dyDescent="0.2">
      <c r="A4081" s="3" t="s">
        <v>3974</v>
      </c>
      <c r="B4081" s="3" t="s">
        <v>3975</v>
      </c>
      <c r="C4081" s="3" t="s">
        <v>17</v>
      </c>
      <c r="D4081" s="3" t="s">
        <v>25</v>
      </c>
      <c r="G4081" s="3" t="str">
        <f>IF(ISNUMBER(SEARCH("Sourcewatch",F4081)),"Sourcewatch",IF(ISNUMBER(SEARCH("desmog",F4081)),"Desmog",IF(ISNUMBER(SEARCH("Exxon",F4081)),"Exxonsecrets",IF(ISNUMBER(SEARCH("wikipedia",F4081)),"Wikipedia",IF(ISNUMBER(SEARCH("greenpeace",F4081)),"Greenpeace",IF(ISNUMBER(SEARCH("Polluterwatch",F4081)),"Polluterwatch",IF(F4081="","","Other")))))))</f>
        <v/>
      </c>
      <c r="H4081">
        <f>LEN(B4081)</f>
        <v>24</v>
      </c>
    </row>
    <row r="4082" spans="1:8" ht="15" customHeight="1" x14ac:dyDescent="0.2">
      <c r="A4082" s="3" t="s">
        <v>3976</v>
      </c>
      <c r="B4082" s="3" t="s">
        <v>3976</v>
      </c>
      <c r="C4082" s="3" t="s">
        <v>17</v>
      </c>
      <c r="D4082" s="3" t="s">
        <v>25</v>
      </c>
      <c r="G4082" s="3" t="str">
        <f>IF(ISNUMBER(SEARCH("Sourcewatch",F4082)),"Sourcewatch",IF(ISNUMBER(SEARCH("desmog",F4082)),"Desmog",IF(ISNUMBER(SEARCH("Exxon",F4082)),"Exxonsecrets",IF(ISNUMBER(SEARCH("wikipedia",F4082)),"Wikipedia",IF(ISNUMBER(SEARCH("greenpeace",F4082)),"Greenpeace",IF(ISNUMBER(SEARCH("Polluterwatch",F4082)),"Polluterwatch",IF(F4082="","","Other")))))))</f>
        <v/>
      </c>
      <c r="H4082">
        <f>LEN(B4082)</f>
        <v>23</v>
      </c>
    </row>
    <row r="4083" spans="1:8" ht="15" customHeight="1" x14ac:dyDescent="0.2">
      <c r="A4083" s="3" t="s">
        <v>3977</v>
      </c>
      <c r="B4083" s="3" t="s">
        <v>3976</v>
      </c>
      <c r="C4083" s="3" t="s">
        <v>17</v>
      </c>
      <c r="D4083" s="3" t="s">
        <v>25</v>
      </c>
      <c r="G4083" s="3" t="str">
        <f>IF(ISNUMBER(SEARCH("Sourcewatch",F4083)),"Sourcewatch",IF(ISNUMBER(SEARCH("desmog",F4083)),"Desmog",IF(ISNUMBER(SEARCH("Exxon",F4083)),"Exxonsecrets",IF(ISNUMBER(SEARCH("wikipedia",F4083)),"Wikipedia",IF(ISNUMBER(SEARCH("greenpeace",F4083)),"Greenpeace",IF(ISNUMBER(SEARCH("Polluterwatch",F4083)),"Polluterwatch",IF(F4083="","","Other")))))))</f>
        <v/>
      </c>
      <c r="H4083">
        <f>LEN(B4083)</f>
        <v>23</v>
      </c>
    </row>
    <row r="4084" spans="1:8" ht="15" customHeight="1" x14ac:dyDescent="0.2">
      <c r="A4084" s="3" t="s">
        <v>3978</v>
      </c>
      <c r="B4084" s="3" t="s">
        <v>3978</v>
      </c>
      <c r="C4084" s="3" t="s">
        <v>17</v>
      </c>
      <c r="D4084" s="3" t="s">
        <v>25</v>
      </c>
      <c r="G4084" s="3" t="str">
        <f>IF(ISNUMBER(SEARCH("Sourcewatch",F4084)),"Sourcewatch",IF(ISNUMBER(SEARCH("desmog",F4084)),"Desmog",IF(ISNUMBER(SEARCH("Exxon",F4084)),"Exxonsecrets",IF(ISNUMBER(SEARCH("wikipedia",F4084)),"Wikipedia",IF(ISNUMBER(SEARCH("greenpeace",F4084)),"Greenpeace",IF(ISNUMBER(SEARCH("Polluterwatch",F4084)),"Polluterwatch",IF(F4084="","","Other")))))))</f>
        <v/>
      </c>
      <c r="H4084">
        <f>LEN(B4084)</f>
        <v>25</v>
      </c>
    </row>
    <row r="4085" spans="1:8" ht="15" customHeight="1" x14ac:dyDescent="0.2">
      <c r="A4085" s="3" t="s">
        <v>3979</v>
      </c>
      <c r="B4085" s="3" t="s">
        <v>3979</v>
      </c>
      <c r="C4085" s="3" t="s">
        <v>17</v>
      </c>
      <c r="D4085" s="3" t="s">
        <v>25</v>
      </c>
      <c r="G4085" s="3" t="str">
        <f>IF(ISNUMBER(SEARCH("Sourcewatch",F4085)),"Sourcewatch",IF(ISNUMBER(SEARCH("desmog",F4085)),"Desmog",IF(ISNUMBER(SEARCH("Exxon",F4085)),"Exxonsecrets",IF(ISNUMBER(SEARCH("wikipedia",F4085)),"Wikipedia",IF(ISNUMBER(SEARCH("greenpeace",F4085)),"Greenpeace",IF(ISNUMBER(SEARCH("Polluterwatch",F4085)),"Polluterwatch",IF(F4085="","","Other")))))))</f>
        <v/>
      </c>
      <c r="H4085">
        <f>LEN(B4085)</f>
        <v>24</v>
      </c>
    </row>
    <row r="4086" spans="1:8" ht="15" customHeight="1" x14ac:dyDescent="0.2">
      <c r="A4086" s="3" t="s">
        <v>3980</v>
      </c>
      <c r="B4086" s="3" t="s">
        <v>3979</v>
      </c>
      <c r="C4086" s="3" t="s">
        <v>17</v>
      </c>
      <c r="D4086" s="3" t="s">
        <v>25</v>
      </c>
      <c r="G4086" s="3" t="str">
        <f>IF(ISNUMBER(SEARCH("Sourcewatch",F4086)),"Sourcewatch",IF(ISNUMBER(SEARCH("desmog",F4086)),"Desmog",IF(ISNUMBER(SEARCH("Exxon",F4086)),"Exxonsecrets",IF(ISNUMBER(SEARCH("wikipedia",F4086)),"Wikipedia",IF(ISNUMBER(SEARCH("greenpeace",F4086)),"Greenpeace",IF(ISNUMBER(SEARCH("Polluterwatch",F4086)),"Polluterwatch",IF(F4086="","","Other")))))))</f>
        <v/>
      </c>
      <c r="H4086">
        <f>LEN(B4086)</f>
        <v>24</v>
      </c>
    </row>
    <row r="4087" spans="1:8" ht="15" customHeight="1" x14ac:dyDescent="0.2">
      <c r="A4087" s="3" t="s">
        <v>3981</v>
      </c>
      <c r="B4087" s="3" t="s">
        <v>3981</v>
      </c>
      <c r="C4087" s="3" t="s">
        <v>25</v>
      </c>
      <c r="D4087" s="3" t="s">
        <v>17</v>
      </c>
      <c r="F4087" s="3" t="s">
        <v>17</v>
      </c>
      <c r="G4087" s="3" t="str">
        <f>IF(ISNUMBER(SEARCH("Sourcewatch",F4087)),"Sourcewatch",IF(ISNUMBER(SEARCH("desmog",F4087)),"Desmog",IF(ISNUMBER(SEARCH("Exxon",F4087)),"Exxonsecrets",IF(ISNUMBER(SEARCH("wikipedia",F4087)),"Wikipedia",IF(ISNUMBER(SEARCH("greenpeace",F4087)),"Greenpeace",IF(ISNUMBER(SEARCH("Polluterwatch",F4087)),"Polluterwatch",IF(F4087="","","Other")))))))</f>
        <v/>
      </c>
      <c r="H4087">
        <f>LEN(B4087)</f>
        <v>17</v>
      </c>
    </row>
    <row r="4088" spans="1:8" ht="15" customHeight="1" x14ac:dyDescent="0.2">
      <c r="A4088" s="3" t="s">
        <v>3982</v>
      </c>
      <c r="B4088" s="3" t="s">
        <v>3982</v>
      </c>
      <c r="C4088" s="3" t="s">
        <v>25</v>
      </c>
      <c r="D4088" s="3" t="s">
        <v>17</v>
      </c>
      <c r="F4088" s="3" t="s">
        <v>17</v>
      </c>
      <c r="G4088" s="3" t="str">
        <f>IF(ISNUMBER(SEARCH("Sourcewatch",F4088)),"Sourcewatch",IF(ISNUMBER(SEARCH("desmog",F4088)),"Desmog",IF(ISNUMBER(SEARCH("Exxon",F4088)),"Exxonsecrets",IF(ISNUMBER(SEARCH("wikipedia",F4088)),"Wikipedia",IF(ISNUMBER(SEARCH("greenpeace",F4088)),"Greenpeace",IF(ISNUMBER(SEARCH("Polluterwatch",F4088)),"Polluterwatch",IF(F4088="","","Other")))))))</f>
        <v/>
      </c>
      <c r="H4088">
        <f>LEN(B4088)</f>
        <v>17</v>
      </c>
    </row>
    <row r="4089" spans="1:8" ht="15" customHeight="1" x14ac:dyDescent="0.2">
      <c r="A4089" s="3" t="s">
        <v>3983</v>
      </c>
      <c r="B4089" s="3" t="s">
        <v>3984</v>
      </c>
      <c r="C4089" s="3" t="s">
        <v>17</v>
      </c>
      <c r="D4089" s="3" t="s">
        <v>25</v>
      </c>
      <c r="G4089" s="3" t="str">
        <f>IF(ISNUMBER(SEARCH("Sourcewatch",F4089)),"Sourcewatch",IF(ISNUMBER(SEARCH("desmog",F4089)),"Desmog",IF(ISNUMBER(SEARCH("Exxon",F4089)),"Exxonsecrets",IF(ISNUMBER(SEARCH("wikipedia",F4089)),"Wikipedia",IF(ISNUMBER(SEARCH("greenpeace",F4089)),"Greenpeace",IF(ISNUMBER(SEARCH("Polluterwatch",F4089)),"Polluterwatch",IF(F4089="","","Other")))))))</f>
        <v/>
      </c>
      <c r="H4089">
        <f>LEN(B4089)</f>
        <v>29</v>
      </c>
    </row>
    <row r="4090" spans="1:8" ht="15" customHeight="1" x14ac:dyDescent="0.2">
      <c r="A4090" s="3" t="s">
        <v>3985</v>
      </c>
      <c r="B4090" s="3" t="s">
        <v>3985</v>
      </c>
      <c r="C4090" s="3" t="s">
        <v>17</v>
      </c>
      <c r="D4090" s="3" t="s">
        <v>25</v>
      </c>
      <c r="G4090" s="3" t="str">
        <f>IF(ISNUMBER(SEARCH("Sourcewatch",F4090)),"Sourcewatch",IF(ISNUMBER(SEARCH("desmog",F4090)),"Desmog",IF(ISNUMBER(SEARCH("Exxon",F4090)),"Exxonsecrets",IF(ISNUMBER(SEARCH("wikipedia",F4090)),"Wikipedia",IF(ISNUMBER(SEARCH("greenpeace",F4090)),"Greenpeace",IF(ISNUMBER(SEARCH("Polluterwatch",F4090)),"Polluterwatch",IF(F4090="","","Other")))))))</f>
        <v/>
      </c>
      <c r="H4090">
        <f>LEN(B4090)</f>
        <v>27</v>
      </c>
    </row>
    <row r="4091" spans="1:8" ht="15" customHeight="1" x14ac:dyDescent="0.2">
      <c r="A4091" s="3" t="s">
        <v>3986</v>
      </c>
      <c r="B4091" s="3" t="s">
        <v>3985</v>
      </c>
      <c r="C4091" s="3" t="s">
        <v>17</v>
      </c>
      <c r="D4091" s="3" t="s">
        <v>25</v>
      </c>
      <c r="G4091" s="3" t="str">
        <f>IF(ISNUMBER(SEARCH("Sourcewatch",F4091)),"Sourcewatch",IF(ISNUMBER(SEARCH("desmog",F4091)),"Desmog",IF(ISNUMBER(SEARCH("Exxon",F4091)),"Exxonsecrets",IF(ISNUMBER(SEARCH("wikipedia",F4091)),"Wikipedia",IF(ISNUMBER(SEARCH("greenpeace",F4091)),"Greenpeace",IF(ISNUMBER(SEARCH("Polluterwatch",F4091)),"Polluterwatch",IF(F4091="","","Other")))))))</f>
        <v/>
      </c>
      <c r="H4091">
        <f>LEN(B4091)</f>
        <v>27</v>
      </c>
    </row>
    <row r="4092" spans="1:8" ht="15" customHeight="1" x14ac:dyDescent="0.2">
      <c r="A4092" s="3" t="s">
        <v>3987</v>
      </c>
      <c r="B4092" s="3" t="s">
        <v>3987</v>
      </c>
      <c r="C4092" s="3" t="s">
        <v>17</v>
      </c>
      <c r="D4092" s="3" t="s">
        <v>25</v>
      </c>
      <c r="G4092" s="3" t="str">
        <f>IF(ISNUMBER(SEARCH("Sourcewatch",F4092)),"Sourcewatch",IF(ISNUMBER(SEARCH("desmog",F4092)),"Desmog",IF(ISNUMBER(SEARCH("Exxon",F4092)),"Exxonsecrets",IF(ISNUMBER(SEARCH("wikipedia",F4092)),"Wikipedia",IF(ISNUMBER(SEARCH("greenpeace",F4092)),"Greenpeace",IF(ISNUMBER(SEARCH("Polluterwatch",F4092)),"Polluterwatch",IF(F4092="","","Other")))))))</f>
        <v/>
      </c>
      <c r="H4092">
        <f>LEN(B4092)</f>
        <v>27</v>
      </c>
    </row>
    <row r="4093" spans="1:8" ht="15" customHeight="1" x14ac:dyDescent="0.2">
      <c r="A4093" s="3" t="s">
        <v>3988</v>
      </c>
      <c r="B4093" s="3" t="s">
        <v>3987</v>
      </c>
      <c r="C4093" s="3" t="s">
        <v>17</v>
      </c>
      <c r="D4093" s="3" t="s">
        <v>25</v>
      </c>
      <c r="G4093" s="3" t="str">
        <f>IF(ISNUMBER(SEARCH("Sourcewatch",F4093)),"Sourcewatch",IF(ISNUMBER(SEARCH("desmog",F4093)),"Desmog",IF(ISNUMBER(SEARCH("Exxon",F4093)),"Exxonsecrets",IF(ISNUMBER(SEARCH("wikipedia",F4093)),"Wikipedia",IF(ISNUMBER(SEARCH("greenpeace",F4093)),"Greenpeace",IF(ISNUMBER(SEARCH("Polluterwatch",F4093)),"Polluterwatch",IF(F4093="","","Other")))))))</f>
        <v/>
      </c>
      <c r="H4093">
        <f>LEN(B4093)</f>
        <v>27</v>
      </c>
    </row>
    <row r="4094" spans="1:8" ht="15" customHeight="1" x14ac:dyDescent="0.2">
      <c r="A4094" s="3" t="s">
        <v>3989</v>
      </c>
      <c r="B4094" s="3" t="s">
        <v>3987</v>
      </c>
      <c r="C4094" s="3" t="s">
        <v>17</v>
      </c>
      <c r="D4094" s="3" t="s">
        <v>25</v>
      </c>
      <c r="G4094" s="3" t="str">
        <f>IF(ISNUMBER(SEARCH("Sourcewatch",F4094)),"Sourcewatch",IF(ISNUMBER(SEARCH("desmog",F4094)),"Desmog",IF(ISNUMBER(SEARCH("Exxon",F4094)),"Exxonsecrets",IF(ISNUMBER(SEARCH("wikipedia",F4094)),"Wikipedia",IF(ISNUMBER(SEARCH("greenpeace",F4094)),"Greenpeace",IF(ISNUMBER(SEARCH("Polluterwatch",F4094)),"Polluterwatch",IF(F4094="","","Other")))))))</f>
        <v/>
      </c>
      <c r="H4094">
        <f>LEN(B4094)</f>
        <v>27</v>
      </c>
    </row>
    <row r="4095" spans="1:8" ht="15" customHeight="1" x14ac:dyDescent="0.2">
      <c r="A4095" s="3" t="s">
        <v>3990</v>
      </c>
      <c r="B4095" s="3" t="s">
        <v>3990</v>
      </c>
      <c r="C4095" s="3" t="s">
        <v>17</v>
      </c>
      <c r="D4095" s="3" t="s">
        <v>25</v>
      </c>
      <c r="G4095" s="3" t="str">
        <f>IF(ISNUMBER(SEARCH("Sourcewatch",F4095)),"Sourcewatch",IF(ISNUMBER(SEARCH("desmog",F4095)),"Desmog",IF(ISNUMBER(SEARCH("Exxon",F4095)),"Exxonsecrets",IF(ISNUMBER(SEARCH("wikipedia",F4095)),"Wikipedia",IF(ISNUMBER(SEARCH("greenpeace",F4095)),"Greenpeace",IF(ISNUMBER(SEARCH("Polluterwatch",F4095)),"Polluterwatch",IF(F4095="","","Other")))))))</f>
        <v/>
      </c>
      <c r="H4095">
        <f>LEN(B4095)</f>
        <v>27</v>
      </c>
    </row>
    <row r="4096" spans="1:8" ht="15" customHeight="1" x14ac:dyDescent="0.2">
      <c r="A4096" s="3" t="s">
        <v>3991</v>
      </c>
      <c r="B4096" s="3" t="s">
        <v>3991</v>
      </c>
      <c r="C4096" s="3" t="s">
        <v>17</v>
      </c>
      <c r="D4096" s="3" t="s">
        <v>17</v>
      </c>
      <c r="F4096" s="3" t="s">
        <v>17</v>
      </c>
      <c r="G4096" s="3" t="str">
        <f>IF(ISNUMBER(SEARCH("Sourcewatch",F4096)),"Sourcewatch",IF(ISNUMBER(SEARCH("desmog",F4096)),"Desmog",IF(ISNUMBER(SEARCH("Exxon",F4096)),"Exxonsecrets",IF(ISNUMBER(SEARCH("wikipedia",F4096)),"Wikipedia",IF(ISNUMBER(SEARCH("greenpeace",F4096)),"Greenpeace",IF(ISNUMBER(SEARCH("Polluterwatch",F4096)),"Polluterwatch",IF(F4096="","","Other")))))))</f>
        <v/>
      </c>
      <c r="H4096">
        <f>LEN(B4096)</f>
        <v>30</v>
      </c>
    </row>
    <row r="4097" spans="1:10" ht="15" customHeight="1" x14ac:dyDescent="0.2">
      <c r="A4097" s="11" t="s">
        <v>4330</v>
      </c>
      <c r="B4097" s="11" t="s">
        <v>4330</v>
      </c>
      <c r="C4097" t="s">
        <v>25</v>
      </c>
      <c r="D4097" t="s">
        <v>17</v>
      </c>
      <c r="G4097" s="3" t="str">
        <f>IF(ISNUMBER(SEARCH("Sourcewatch",F4097)),"Sourcewatch",IF(ISNUMBER(SEARCH("desmog",F4097)),"Desmog",IF(ISNUMBER(SEARCH("Exxon",F4097)),"Exxonsecrets",IF(ISNUMBER(SEARCH("wikipedia",F4097)),"Wikipedia",IF(ISNUMBER(SEARCH("greenpeace",F4097)),"Greenpeace",IF(ISNUMBER(SEARCH("Polluterwatch",F4097)),"Polluterwatch",IF(F4097="","","Other")))))))</f>
        <v/>
      </c>
      <c r="H4097">
        <f>LEN(B4097)</f>
        <v>8</v>
      </c>
      <c r="I4097" s="17" t="s">
        <v>25</v>
      </c>
    </row>
    <row r="4098" spans="1:10" ht="15" customHeight="1" x14ac:dyDescent="0.2">
      <c r="A4098" s="3" t="s">
        <v>3992</v>
      </c>
      <c r="B4098" s="3" t="s">
        <v>3992</v>
      </c>
      <c r="C4098" s="3" t="s">
        <v>17</v>
      </c>
      <c r="D4098" s="3" t="s">
        <v>25</v>
      </c>
      <c r="G4098" s="3" t="str">
        <f>IF(ISNUMBER(SEARCH("Sourcewatch",F4098)),"Sourcewatch",IF(ISNUMBER(SEARCH("desmog",F4098)),"Desmog",IF(ISNUMBER(SEARCH("Exxon",F4098)),"Exxonsecrets",IF(ISNUMBER(SEARCH("wikipedia",F4098)),"Wikipedia",IF(ISNUMBER(SEARCH("greenpeace",F4098)),"Greenpeace",IF(ISNUMBER(SEARCH("Polluterwatch",F4098)),"Polluterwatch",IF(F4098="","","Other")))))))</f>
        <v/>
      </c>
      <c r="H4098">
        <f>LEN(B4098)</f>
        <v>16</v>
      </c>
    </row>
    <row r="4099" spans="1:10" ht="15" customHeight="1" x14ac:dyDescent="0.2">
      <c r="A4099" s="3" t="s">
        <v>3993</v>
      </c>
      <c r="B4099" s="3" t="s">
        <v>3993</v>
      </c>
      <c r="D4099" s="3" t="s">
        <v>17</v>
      </c>
      <c r="F4099" s="3" t="s">
        <v>17</v>
      </c>
      <c r="G4099" s="3" t="str">
        <f>IF(ISNUMBER(SEARCH("Sourcewatch",F4099)),"Sourcewatch",IF(ISNUMBER(SEARCH("desmog",F4099)),"Desmog",IF(ISNUMBER(SEARCH("Exxon",F4099)),"Exxonsecrets",IF(ISNUMBER(SEARCH("wikipedia",F4099)),"Wikipedia",IF(ISNUMBER(SEARCH("greenpeace",F4099)),"Greenpeace",IF(ISNUMBER(SEARCH("Polluterwatch",F4099)),"Polluterwatch",IF(F4099="","","Other")))))))</f>
        <v/>
      </c>
      <c r="H4099">
        <f>LEN(B4099)</f>
        <v>27</v>
      </c>
    </row>
    <row r="4100" spans="1:10" ht="15" customHeight="1" x14ac:dyDescent="0.2">
      <c r="A4100" s="11" t="s">
        <v>4408</v>
      </c>
      <c r="B4100" s="11" t="s">
        <v>4408</v>
      </c>
      <c r="C4100" t="s">
        <v>25</v>
      </c>
      <c r="D4100" t="s">
        <v>17</v>
      </c>
      <c r="G4100" s="3" t="str">
        <f>IF(ISNUMBER(SEARCH("Sourcewatch",F4100)),"Sourcewatch",IF(ISNUMBER(SEARCH("desmog",F4100)),"Desmog",IF(ISNUMBER(SEARCH("Exxon",F4100)),"Exxonsecrets",IF(ISNUMBER(SEARCH("wikipedia",F4100)),"Wikipedia",IF(ISNUMBER(SEARCH("greenpeace",F4100)),"Greenpeace",IF(ISNUMBER(SEARCH("Polluterwatch",F4100)),"Polluterwatch",IF(F4100="","","Other")))))))</f>
        <v/>
      </c>
      <c r="H4100">
        <f>LEN(B4100)</f>
        <v>6</v>
      </c>
      <c r="I4100" s="17" t="s">
        <v>25</v>
      </c>
    </row>
    <row r="4101" spans="1:10" ht="15" customHeight="1" x14ac:dyDescent="0.2">
      <c r="A4101" s="3" t="s">
        <v>3994</v>
      </c>
      <c r="B4101" s="3" t="s">
        <v>3994</v>
      </c>
      <c r="C4101" s="3" t="s">
        <v>17</v>
      </c>
      <c r="D4101" s="3" t="s">
        <v>25</v>
      </c>
      <c r="G4101" s="3" t="str">
        <f>IF(ISNUMBER(SEARCH("Sourcewatch",F4101)),"Sourcewatch",IF(ISNUMBER(SEARCH("desmog",F4101)),"Desmog",IF(ISNUMBER(SEARCH("Exxon",F4101)),"Exxonsecrets",IF(ISNUMBER(SEARCH("wikipedia",F4101)),"Wikipedia",IF(ISNUMBER(SEARCH("greenpeace",F4101)),"Greenpeace",IF(ISNUMBER(SEARCH("Polluterwatch",F4101)),"Polluterwatch",IF(F4101="","","Other")))))))</f>
        <v/>
      </c>
      <c r="H4101">
        <f>LEN(B4101)</f>
        <v>15</v>
      </c>
    </row>
    <row r="4102" spans="1:10" ht="15" customHeight="1" x14ac:dyDescent="0.2">
      <c r="A4102" s="3" t="s">
        <v>3995</v>
      </c>
      <c r="B4102" s="3" t="s">
        <v>3995</v>
      </c>
      <c r="C4102" s="3" t="s">
        <v>17</v>
      </c>
      <c r="D4102" s="3" t="s">
        <v>25</v>
      </c>
      <c r="G4102" s="3" t="str">
        <f>IF(ISNUMBER(SEARCH("Sourcewatch",F4102)),"Sourcewatch",IF(ISNUMBER(SEARCH("desmog",F4102)),"Desmog",IF(ISNUMBER(SEARCH("Exxon",F4102)),"Exxonsecrets",IF(ISNUMBER(SEARCH("wikipedia",F4102)),"Wikipedia",IF(ISNUMBER(SEARCH("greenpeace",F4102)),"Greenpeace",IF(ISNUMBER(SEARCH("Polluterwatch",F4102)),"Polluterwatch",IF(F4102="","","Other")))))))</f>
        <v/>
      </c>
      <c r="H4102">
        <f>LEN(B4102)</f>
        <v>26</v>
      </c>
      <c r="J4102" s="17"/>
    </row>
    <row r="4103" spans="1:10" ht="15" customHeight="1" x14ac:dyDescent="0.2">
      <c r="A4103" s="3" t="s">
        <v>3996</v>
      </c>
      <c r="B4103" s="3" t="s">
        <v>3996</v>
      </c>
      <c r="C4103" s="3" t="s">
        <v>25</v>
      </c>
      <c r="D4103" s="3" t="s">
        <v>17</v>
      </c>
      <c r="F4103" s="3" t="s">
        <v>17</v>
      </c>
      <c r="G4103" s="3" t="str">
        <f>IF(ISNUMBER(SEARCH("Sourcewatch",F4103)),"Sourcewatch",IF(ISNUMBER(SEARCH("desmog",F4103)),"Desmog",IF(ISNUMBER(SEARCH("Exxon",F4103)),"Exxonsecrets",IF(ISNUMBER(SEARCH("wikipedia",F4103)),"Wikipedia",IF(ISNUMBER(SEARCH("greenpeace",F4103)),"Greenpeace",IF(ISNUMBER(SEARCH("Polluterwatch",F4103)),"Polluterwatch",IF(F4103="","","Other")))))))</f>
        <v/>
      </c>
      <c r="H4103">
        <f>LEN(B4103)</f>
        <v>16</v>
      </c>
      <c r="J4103" s="17"/>
    </row>
    <row r="4104" spans="1:10" ht="15" customHeight="1" x14ac:dyDescent="0.2">
      <c r="A4104" s="3" t="s">
        <v>3998</v>
      </c>
      <c r="B4104" s="3" t="s">
        <v>3998</v>
      </c>
      <c r="C4104" s="3" t="s">
        <v>25</v>
      </c>
      <c r="D4104" s="3" t="s">
        <v>17</v>
      </c>
      <c r="F4104" s="3" t="s">
        <v>17</v>
      </c>
      <c r="G4104" s="3" t="str">
        <f>IF(ISNUMBER(SEARCH("Sourcewatch",F4104)),"Sourcewatch",IF(ISNUMBER(SEARCH("desmog",F4104)),"Desmog",IF(ISNUMBER(SEARCH("Exxon",F4104)),"Exxonsecrets",IF(ISNUMBER(SEARCH("wikipedia",F4104)),"Wikipedia",IF(ISNUMBER(SEARCH("greenpeace",F4104)),"Greenpeace",IF(ISNUMBER(SEARCH("Polluterwatch",F4104)),"Polluterwatch",IF(F4104="","","Other")))))))</f>
        <v/>
      </c>
      <c r="H4104">
        <f>LEN(B4104)</f>
        <v>17</v>
      </c>
    </row>
    <row r="4105" spans="1:10" ht="15" customHeight="1" x14ac:dyDescent="0.2">
      <c r="A4105" s="3" t="s">
        <v>3999</v>
      </c>
      <c r="B4105" s="3" t="s">
        <v>3999</v>
      </c>
      <c r="C4105" s="3" t="s">
        <v>25</v>
      </c>
      <c r="D4105" s="3" t="s">
        <v>17</v>
      </c>
      <c r="F4105" s="3" t="s">
        <v>17</v>
      </c>
      <c r="G4105" s="3" t="str">
        <f>IF(ISNUMBER(SEARCH("Sourcewatch",F4105)),"Sourcewatch",IF(ISNUMBER(SEARCH("desmog",F4105)),"Desmog",IF(ISNUMBER(SEARCH("Exxon",F4105)),"Exxonsecrets",IF(ISNUMBER(SEARCH("wikipedia",F4105)),"Wikipedia",IF(ISNUMBER(SEARCH("greenpeace",F4105)),"Greenpeace",IF(ISNUMBER(SEARCH("Polluterwatch",F4105)),"Polluterwatch",IF(F4105="","","Other")))))))</f>
        <v/>
      </c>
      <c r="H4105">
        <f>LEN(B4105)</f>
        <v>5</v>
      </c>
    </row>
    <row r="4106" spans="1:10" ht="15" customHeight="1" x14ac:dyDescent="0.2">
      <c r="A4106" s="3" t="s">
        <v>4000</v>
      </c>
      <c r="B4106" s="3" t="s">
        <v>4000</v>
      </c>
      <c r="C4106" s="3" t="s">
        <v>25</v>
      </c>
      <c r="D4106" s="3" t="s">
        <v>17</v>
      </c>
      <c r="F4106" s="3" t="s">
        <v>17</v>
      </c>
      <c r="G4106" s="3" t="str">
        <f>IF(ISNUMBER(SEARCH("Sourcewatch",F4106)),"Sourcewatch",IF(ISNUMBER(SEARCH("desmog",F4106)),"Desmog",IF(ISNUMBER(SEARCH("Exxon",F4106)),"Exxonsecrets",IF(ISNUMBER(SEARCH("wikipedia",F4106)),"Wikipedia",IF(ISNUMBER(SEARCH("greenpeace",F4106)),"Greenpeace",IF(ISNUMBER(SEARCH("Polluterwatch",F4106)),"Polluterwatch",IF(F4106="","","Other")))))))</f>
        <v/>
      </c>
      <c r="H4106">
        <f>LEN(B4106)</f>
        <v>15</v>
      </c>
    </row>
    <row r="4107" spans="1:10" ht="15" customHeight="1" x14ac:dyDescent="0.2">
      <c r="A4107" s="3" t="s">
        <v>4001</v>
      </c>
      <c r="B4107" s="3" t="s">
        <v>4001</v>
      </c>
      <c r="C4107" s="3" t="s">
        <v>25</v>
      </c>
      <c r="D4107" s="3" t="s">
        <v>17</v>
      </c>
      <c r="F4107" s="3" t="s">
        <v>17</v>
      </c>
      <c r="G4107" s="3" t="str">
        <f>IF(ISNUMBER(SEARCH("Sourcewatch",F4107)),"Sourcewatch",IF(ISNUMBER(SEARCH("desmog",F4107)),"Desmog",IF(ISNUMBER(SEARCH("Exxon",F4107)),"Exxonsecrets",IF(ISNUMBER(SEARCH("wikipedia",F4107)),"Wikipedia",IF(ISNUMBER(SEARCH("greenpeace",F4107)),"Greenpeace",IF(ISNUMBER(SEARCH("Polluterwatch",F4107)),"Polluterwatch",IF(F4107="","","Other")))))))</f>
        <v/>
      </c>
      <c r="H4107">
        <f>LEN(B4107)</f>
        <v>15</v>
      </c>
    </row>
    <row r="4108" spans="1:10" ht="15" customHeight="1" x14ac:dyDescent="0.2">
      <c r="A4108" s="11" t="s">
        <v>4384</v>
      </c>
      <c r="B4108" s="11" t="s">
        <v>4384</v>
      </c>
      <c r="C4108" t="s">
        <v>25</v>
      </c>
      <c r="D4108" t="s">
        <v>17</v>
      </c>
      <c r="G4108" s="3" t="str">
        <f>IF(ISNUMBER(SEARCH("Sourcewatch",F4108)),"Sourcewatch",IF(ISNUMBER(SEARCH("desmog",F4108)),"Desmog",IF(ISNUMBER(SEARCH("Exxon",F4108)),"Exxonsecrets",IF(ISNUMBER(SEARCH("wikipedia",F4108)),"Wikipedia",IF(ISNUMBER(SEARCH("greenpeace",F4108)),"Greenpeace",IF(ISNUMBER(SEARCH("Polluterwatch",F4108)),"Polluterwatch",IF(F4108="","","Other")))))))</f>
        <v/>
      </c>
      <c r="H4108">
        <f>LEN(B4108)</f>
        <v>9</v>
      </c>
      <c r="I4108" s="17" t="s">
        <v>25</v>
      </c>
    </row>
    <row r="4109" spans="1:10" ht="15" customHeight="1" x14ac:dyDescent="0.2">
      <c r="A4109" s="3" t="s">
        <v>4002</v>
      </c>
      <c r="B4109" s="3" t="s">
        <v>4002</v>
      </c>
      <c r="D4109" s="3" t="s">
        <v>17</v>
      </c>
      <c r="F4109" s="3" t="s">
        <v>17</v>
      </c>
      <c r="G4109" s="3" t="str">
        <f>IF(ISNUMBER(SEARCH("Sourcewatch",F4109)),"Sourcewatch",IF(ISNUMBER(SEARCH("desmog",F4109)),"Desmog",IF(ISNUMBER(SEARCH("Exxon",F4109)),"Exxonsecrets",IF(ISNUMBER(SEARCH("wikipedia",F4109)),"Wikipedia",IF(ISNUMBER(SEARCH("greenpeace",F4109)),"Greenpeace",IF(ISNUMBER(SEARCH("Polluterwatch",F4109)),"Polluterwatch",IF(F4109="","","Other")))))))</f>
        <v/>
      </c>
      <c r="H4109">
        <f>LEN(B4109)</f>
        <v>19</v>
      </c>
      <c r="J4109" s="17"/>
    </row>
    <row r="4110" spans="1:10" ht="15" customHeight="1" x14ac:dyDescent="0.2">
      <c r="A4110" s="3" t="s">
        <v>4003</v>
      </c>
      <c r="B4110" s="3" t="s">
        <v>4003</v>
      </c>
      <c r="C4110" s="3" t="s">
        <v>25</v>
      </c>
      <c r="D4110" s="3" t="s">
        <v>17</v>
      </c>
      <c r="F4110" s="3" t="s">
        <v>17</v>
      </c>
      <c r="G4110" s="3" t="str">
        <f>IF(ISNUMBER(SEARCH("Sourcewatch",F4110)),"Sourcewatch",IF(ISNUMBER(SEARCH("desmog",F4110)),"Desmog",IF(ISNUMBER(SEARCH("Exxon",F4110)),"Exxonsecrets",IF(ISNUMBER(SEARCH("wikipedia",F4110)),"Wikipedia",IF(ISNUMBER(SEARCH("greenpeace",F4110)),"Greenpeace",IF(ISNUMBER(SEARCH("Polluterwatch",F4110)),"Polluterwatch",IF(F4110="","","Other")))))))</f>
        <v/>
      </c>
      <c r="H4110">
        <f>LEN(B4110)</f>
        <v>7</v>
      </c>
    </row>
    <row r="4111" spans="1:10" ht="15" customHeight="1" x14ac:dyDescent="0.2">
      <c r="A4111" s="3" t="s">
        <v>4004</v>
      </c>
      <c r="B4111" s="3" t="s">
        <v>4004</v>
      </c>
      <c r="C4111" s="3" t="s">
        <v>25</v>
      </c>
      <c r="D4111" s="3" t="s">
        <v>17</v>
      </c>
      <c r="F4111" s="3" t="s">
        <v>17</v>
      </c>
      <c r="G4111" s="3" t="str">
        <f>IF(ISNUMBER(SEARCH("Sourcewatch",F4111)),"Sourcewatch",IF(ISNUMBER(SEARCH("desmog",F4111)),"Desmog",IF(ISNUMBER(SEARCH("Exxon",F4111)),"Exxonsecrets",IF(ISNUMBER(SEARCH("wikipedia",F4111)),"Wikipedia",IF(ISNUMBER(SEARCH("greenpeace",F4111)),"Greenpeace",IF(ISNUMBER(SEARCH("Polluterwatch",F4111)),"Polluterwatch",IF(F4111="","","Other")))))))</f>
        <v/>
      </c>
      <c r="H4111">
        <f>LEN(B4111)</f>
        <v>7</v>
      </c>
      <c r="J4111" s="17"/>
    </row>
    <row r="4112" spans="1:10" ht="15" customHeight="1" x14ac:dyDescent="0.2">
      <c r="A4112" s="3" t="s">
        <v>4005</v>
      </c>
      <c r="B4112" s="3" t="s">
        <v>4005</v>
      </c>
      <c r="C4112" s="3" t="s">
        <v>25</v>
      </c>
      <c r="D4112" s="3" t="s">
        <v>17</v>
      </c>
      <c r="F4112" s="3" t="s">
        <v>17</v>
      </c>
      <c r="G4112" s="3" t="str">
        <f>IF(ISNUMBER(SEARCH("Sourcewatch",F4112)),"Sourcewatch",IF(ISNUMBER(SEARCH("desmog",F4112)),"Desmog",IF(ISNUMBER(SEARCH("Exxon",F4112)),"Exxonsecrets",IF(ISNUMBER(SEARCH("wikipedia",F4112)),"Wikipedia",IF(ISNUMBER(SEARCH("greenpeace",F4112)),"Greenpeace",IF(ISNUMBER(SEARCH("Polluterwatch",F4112)),"Polluterwatch",IF(F4112="","","Other")))))))</f>
        <v/>
      </c>
      <c r="H4112">
        <f>LEN(B4112)</f>
        <v>7</v>
      </c>
    </row>
    <row r="4113" spans="1:10" ht="15" customHeight="1" x14ac:dyDescent="0.2">
      <c r="A4113" s="3" t="s">
        <v>4006</v>
      </c>
      <c r="B4113" s="3" t="s">
        <v>4006</v>
      </c>
      <c r="C4113" s="3" t="s">
        <v>17</v>
      </c>
      <c r="D4113" s="3" t="s">
        <v>25</v>
      </c>
      <c r="G4113" s="3" t="str">
        <f>IF(ISNUMBER(SEARCH("Sourcewatch",F4113)),"Sourcewatch",IF(ISNUMBER(SEARCH("desmog",F4113)),"Desmog",IF(ISNUMBER(SEARCH("Exxon",F4113)),"Exxonsecrets",IF(ISNUMBER(SEARCH("wikipedia",F4113)),"Wikipedia",IF(ISNUMBER(SEARCH("greenpeace",F4113)),"Greenpeace",IF(ISNUMBER(SEARCH("Polluterwatch",F4113)),"Polluterwatch",IF(F4113="","","Other")))))))</f>
        <v/>
      </c>
      <c r="H4113">
        <f>LEN(B4113)</f>
        <v>15</v>
      </c>
      <c r="J4113" s="17"/>
    </row>
    <row r="4114" spans="1:10" ht="15" customHeight="1" x14ac:dyDescent="0.2">
      <c r="A4114" s="3" t="s">
        <v>4007</v>
      </c>
      <c r="B4114" s="3" t="s">
        <v>4007</v>
      </c>
      <c r="C4114" s="3" t="s">
        <v>25</v>
      </c>
      <c r="D4114" s="3" t="s">
        <v>17</v>
      </c>
      <c r="F4114" s="3" t="s">
        <v>17</v>
      </c>
      <c r="G4114" s="3" t="str">
        <f>IF(ISNUMBER(SEARCH("Sourcewatch",F4114)),"Sourcewatch",IF(ISNUMBER(SEARCH("desmog",F4114)),"Desmog",IF(ISNUMBER(SEARCH("Exxon",F4114)),"Exxonsecrets",IF(ISNUMBER(SEARCH("wikipedia",F4114)),"Wikipedia",IF(ISNUMBER(SEARCH("greenpeace",F4114)),"Greenpeace",IF(ISNUMBER(SEARCH("Polluterwatch",F4114)),"Polluterwatch",IF(F4114="","","Other")))))))</f>
        <v/>
      </c>
      <c r="H4114">
        <f>LEN(B4114)</f>
        <v>16</v>
      </c>
    </row>
    <row r="4115" spans="1:10" ht="15" customHeight="1" x14ac:dyDescent="0.2">
      <c r="A4115" s="3" t="s">
        <v>4008</v>
      </c>
      <c r="B4115" s="3" t="s">
        <v>4008</v>
      </c>
      <c r="D4115" s="3" t="s">
        <v>17</v>
      </c>
      <c r="E4115" s="3" t="s">
        <v>27</v>
      </c>
      <c r="F4115" s="3" t="s">
        <v>17</v>
      </c>
      <c r="G4115" s="3" t="str">
        <f>IF(ISNUMBER(SEARCH("Sourcewatch",F4115)),"Sourcewatch",IF(ISNUMBER(SEARCH("desmog",F4115)),"Desmog",IF(ISNUMBER(SEARCH("Exxon",F4115)),"Exxonsecrets",IF(ISNUMBER(SEARCH("wikipedia",F4115)),"Wikipedia",IF(ISNUMBER(SEARCH("greenpeace",F4115)),"Greenpeace",IF(ISNUMBER(SEARCH("Polluterwatch",F4115)),"Polluterwatch",IF(F4115="","","Other")))))))</f>
        <v/>
      </c>
      <c r="H4115">
        <f>LEN(B4115)</f>
        <v>18</v>
      </c>
      <c r="J4115" s="17"/>
    </row>
    <row r="4116" spans="1:10" ht="15" customHeight="1" x14ac:dyDescent="0.2">
      <c r="A4116" s="3" t="s">
        <v>4009</v>
      </c>
      <c r="B4116" s="3" t="s">
        <v>4009</v>
      </c>
      <c r="C4116" s="3" t="s">
        <v>17</v>
      </c>
      <c r="D4116" s="3" t="s">
        <v>17</v>
      </c>
      <c r="E4116" s="3" t="s">
        <v>27</v>
      </c>
      <c r="F4116" s="3" t="s">
        <v>17</v>
      </c>
      <c r="G4116" s="3" t="str">
        <f>IF(ISNUMBER(SEARCH("Sourcewatch",F4116)),"Sourcewatch",IF(ISNUMBER(SEARCH("desmog",F4116)),"Desmog",IF(ISNUMBER(SEARCH("Exxon",F4116)),"Exxonsecrets",IF(ISNUMBER(SEARCH("wikipedia",F4116)),"Wikipedia",IF(ISNUMBER(SEARCH("greenpeace",F4116)),"Greenpeace",IF(ISNUMBER(SEARCH("Polluterwatch",F4116)),"Polluterwatch",IF(F4116="","","Other")))))))</f>
        <v/>
      </c>
      <c r="H4116">
        <f>LEN(B4116)</f>
        <v>27</v>
      </c>
    </row>
    <row r="4117" spans="1:10" ht="15" customHeight="1" x14ac:dyDescent="0.2">
      <c r="A4117" s="3" t="s">
        <v>4010</v>
      </c>
      <c r="B4117" s="3" t="s">
        <v>4010</v>
      </c>
      <c r="D4117" s="3" t="s">
        <v>17</v>
      </c>
      <c r="E4117" s="3" t="s">
        <v>27</v>
      </c>
      <c r="F4117" s="3" t="s">
        <v>17</v>
      </c>
      <c r="G4117" s="3" t="str">
        <f>IF(ISNUMBER(SEARCH("Sourcewatch",F4117)),"Sourcewatch",IF(ISNUMBER(SEARCH("desmog",F4117)),"Desmog",IF(ISNUMBER(SEARCH("Exxon",F4117)),"Exxonsecrets",IF(ISNUMBER(SEARCH("wikipedia",F4117)),"Wikipedia",IF(ISNUMBER(SEARCH("greenpeace",F4117)),"Greenpeace",IF(ISNUMBER(SEARCH("Polluterwatch",F4117)),"Polluterwatch",IF(F4117="","","Other")))))))</f>
        <v/>
      </c>
      <c r="H4117">
        <f>LEN(B4117)</f>
        <v>23</v>
      </c>
    </row>
    <row r="4118" spans="1:10" ht="15" customHeight="1" x14ac:dyDescent="0.2">
      <c r="A4118" s="3" t="s">
        <v>4011</v>
      </c>
      <c r="B4118" s="3" t="s">
        <v>4011</v>
      </c>
      <c r="D4118" s="3" t="s">
        <v>17</v>
      </c>
      <c r="E4118" s="3" t="s">
        <v>27</v>
      </c>
      <c r="F4118" s="3" t="s">
        <v>17</v>
      </c>
      <c r="G4118" s="3" t="str">
        <f>IF(ISNUMBER(SEARCH("Sourcewatch",F4118)),"Sourcewatch",IF(ISNUMBER(SEARCH("desmog",F4118)),"Desmog",IF(ISNUMBER(SEARCH("Exxon",F4118)),"Exxonsecrets",IF(ISNUMBER(SEARCH("wikipedia",F4118)),"Wikipedia",IF(ISNUMBER(SEARCH("greenpeace",F4118)),"Greenpeace",IF(ISNUMBER(SEARCH("Polluterwatch",F4118)),"Polluterwatch",IF(F4118="","","Other")))))))</f>
        <v/>
      </c>
      <c r="H4118">
        <f>LEN(B4118)</f>
        <v>42</v>
      </c>
    </row>
    <row r="4119" spans="1:10" ht="15" customHeight="1" x14ac:dyDescent="0.2">
      <c r="A4119" s="3" t="s">
        <v>4012</v>
      </c>
      <c r="B4119" s="3" t="s">
        <v>4012</v>
      </c>
      <c r="C4119" s="3" t="s">
        <v>17</v>
      </c>
      <c r="D4119" s="3" t="s">
        <v>25</v>
      </c>
      <c r="G4119" s="3" t="str">
        <f>IF(ISNUMBER(SEARCH("Sourcewatch",F4119)),"Sourcewatch",IF(ISNUMBER(SEARCH("desmog",F4119)),"Desmog",IF(ISNUMBER(SEARCH("Exxon",F4119)),"Exxonsecrets",IF(ISNUMBER(SEARCH("wikipedia",F4119)),"Wikipedia",IF(ISNUMBER(SEARCH("greenpeace",F4119)),"Greenpeace",IF(ISNUMBER(SEARCH("Polluterwatch",F4119)),"Polluterwatch",IF(F4119="","","Other")))))))</f>
        <v/>
      </c>
      <c r="H4119">
        <f>LEN(B4119)</f>
        <v>25</v>
      </c>
    </row>
    <row r="4120" spans="1:10" ht="15" customHeight="1" x14ac:dyDescent="0.2">
      <c r="A4120" s="3" t="s">
        <v>4013</v>
      </c>
      <c r="B4120" s="3" t="s">
        <v>4013</v>
      </c>
      <c r="D4120" s="3" t="s">
        <v>17</v>
      </c>
      <c r="F4120" s="3" t="s">
        <v>17</v>
      </c>
      <c r="G4120" s="3" t="str">
        <f>IF(ISNUMBER(SEARCH("Sourcewatch",F4120)),"Sourcewatch",IF(ISNUMBER(SEARCH("desmog",F4120)),"Desmog",IF(ISNUMBER(SEARCH("Exxon",F4120)),"Exxonsecrets",IF(ISNUMBER(SEARCH("wikipedia",F4120)),"Wikipedia",IF(ISNUMBER(SEARCH("greenpeace",F4120)),"Greenpeace",IF(ISNUMBER(SEARCH("Polluterwatch",F4120)),"Polluterwatch",IF(F4120="","","Other")))))))</f>
        <v/>
      </c>
      <c r="H4120">
        <f>LEN(B4120)</f>
        <v>28</v>
      </c>
      <c r="J4120" s="17"/>
    </row>
    <row r="4121" spans="1:10" ht="15" customHeight="1" x14ac:dyDescent="0.2">
      <c r="A4121" s="3" t="s">
        <v>4014</v>
      </c>
      <c r="B4121" s="3" t="s">
        <v>4014</v>
      </c>
      <c r="D4121" s="3" t="s">
        <v>17</v>
      </c>
      <c r="F4121" s="3" t="s">
        <v>17</v>
      </c>
      <c r="G4121" s="3" t="str">
        <f>IF(ISNUMBER(SEARCH("Sourcewatch",F4121)),"Sourcewatch",IF(ISNUMBER(SEARCH("desmog",F4121)),"Desmog",IF(ISNUMBER(SEARCH("Exxon",F4121)),"Exxonsecrets",IF(ISNUMBER(SEARCH("wikipedia",F4121)),"Wikipedia",IF(ISNUMBER(SEARCH("greenpeace",F4121)),"Greenpeace",IF(ISNUMBER(SEARCH("Polluterwatch",F4121)),"Polluterwatch",IF(F4121="","","Other")))))))</f>
        <v/>
      </c>
      <c r="H4121">
        <f>LEN(B4121)</f>
        <v>30</v>
      </c>
    </row>
    <row r="4122" spans="1:10" ht="15" customHeight="1" x14ac:dyDescent="0.2">
      <c r="A4122" s="3" t="s">
        <v>4015</v>
      </c>
      <c r="B4122" s="3" t="s">
        <v>4015</v>
      </c>
      <c r="D4122" s="3" t="s">
        <v>17</v>
      </c>
      <c r="E4122" s="3" t="s">
        <v>27</v>
      </c>
      <c r="F4122" s="3" t="s">
        <v>17</v>
      </c>
      <c r="G4122" s="3" t="str">
        <f>IF(ISNUMBER(SEARCH("Sourcewatch",F4122)),"Sourcewatch",IF(ISNUMBER(SEARCH("desmog",F4122)),"Desmog",IF(ISNUMBER(SEARCH("Exxon",F4122)),"Exxonsecrets",IF(ISNUMBER(SEARCH("wikipedia",F4122)),"Wikipedia",IF(ISNUMBER(SEARCH("greenpeace",F4122)),"Greenpeace",IF(ISNUMBER(SEARCH("Polluterwatch",F4122)),"Polluterwatch",IF(F4122="","","Other")))))))</f>
        <v/>
      </c>
      <c r="H4122">
        <f>LEN(B4122)</f>
        <v>17</v>
      </c>
      <c r="J4122" s="17"/>
    </row>
    <row r="4123" spans="1:10" ht="15" customHeight="1" x14ac:dyDescent="0.2">
      <c r="A4123" s="3" t="s">
        <v>4016</v>
      </c>
      <c r="B4123" s="3" t="s">
        <v>4016</v>
      </c>
      <c r="D4123" s="3" t="s">
        <v>17</v>
      </c>
      <c r="E4123" s="3" t="s">
        <v>27</v>
      </c>
      <c r="F4123" s="3" t="s">
        <v>17</v>
      </c>
      <c r="G4123" s="3" t="str">
        <f>IF(ISNUMBER(SEARCH("Sourcewatch",F4123)),"Sourcewatch",IF(ISNUMBER(SEARCH("desmog",F4123)),"Desmog",IF(ISNUMBER(SEARCH("Exxon",F4123)),"Exxonsecrets",IF(ISNUMBER(SEARCH("wikipedia",F4123)),"Wikipedia",IF(ISNUMBER(SEARCH("greenpeace",F4123)),"Greenpeace",IF(ISNUMBER(SEARCH("Polluterwatch",F4123)),"Polluterwatch",IF(F4123="","","Other")))))))</f>
        <v/>
      </c>
      <c r="H4123">
        <f>LEN(B4123)</f>
        <v>19</v>
      </c>
      <c r="J4123" s="17"/>
    </row>
    <row r="4124" spans="1:10" ht="15" customHeight="1" x14ac:dyDescent="0.2">
      <c r="A4124" s="3" t="s">
        <v>4017</v>
      </c>
      <c r="B4124" s="3" t="s">
        <v>4017</v>
      </c>
      <c r="D4124" s="3" t="s">
        <v>17</v>
      </c>
      <c r="E4124" s="3" t="s">
        <v>27</v>
      </c>
      <c r="F4124" s="3" t="s">
        <v>17</v>
      </c>
      <c r="G4124" s="3" t="str">
        <f>IF(ISNUMBER(SEARCH("Sourcewatch",F4124)),"Sourcewatch",IF(ISNUMBER(SEARCH("desmog",F4124)),"Desmog",IF(ISNUMBER(SEARCH("Exxon",F4124)),"Exxonsecrets",IF(ISNUMBER(SEARCH("wikipedia",F4124)),"Wikipedia",IF(ISNUMBER(SEARCH("greenpeace",F4124)),"Greenpeace",IF(ISNUMBER(SEARCH("Polluterwatch",F4124)),"Polluterwatch",IF(F4124="","","Other")))))))</f>
        <v/>
      </c>
      <c r="H4124">
        <f>LEN(B4124)</f>
        <v>21</v>
      </c>
    </row>
    <row r="4125" spans="1:10" ht="15" customHeight="1" x14ac:dyDescent="0.2">
      <c r="A4125" s="3" t="s">
        <v>4018</v>
      </c>
      <c r="B4125" s="3" t="s">
        <v>4018</v>
      </c>
      <c r="D4125" s="3" t="s">
        <v>17</v>
      </c>
      <c r="E4125" s="3" t="s">
        <v>27</v>
      </c>
      <c r="F4125" s="3" t="s">
        <v>17</v>
      </c>
      <c r="G4125" s="3" t="str">
        <f>IF(ISNUMBER(SEARCH("Sourcewatch",F4125)),"Sourcewatch",IF(ISNUMBER(SEARCH("desmog",F4125)),"Desmog",IF(ISNUMBER(SEARCH("Exxon",F4125)),"Exxonsecrets",IF(ISNUMBER(SEARCH("wikipedia",F4125)),"Wikipedia",IF(ISNUMBER(SEARCH("greenpeace",F4125)),"Greenpeace",IF(ISNUMBER(SEARCH("Polluterwatch",F4125)),"Polluterwatch",IF(F4125="","","Other")))))))</f>
        <v/>
      </c>
      <c r="H4125">
        <f>LEN(B4125)</f>
        <v>22</v>
      </c>
    </row>
    <row r="4126" spans="1:10" ht="15" customHeight="1" x14ac:dyDescent="0.2">
      <c r="A4126" s="3" t="s">
        <v>4019</v>
      </c>
      <c r="B4126" s="3" t="s">
        <v>4019</v>
      </c>
      <c r="C4126" s="3" t="s">
        <v>17</v>
      </c>
      <c r="D4126" s="3" t="s">
        <v>25</v>
      </c>
      <c r="G4126" s="3" t="str">
        <f>IF(ISNUMBER(SEARCH("Sourcewatch",F4126)),"Sourcewatch",IF(ISNUMBER(SEARCH("desmog",F4126)),"Desmog",IF(ISNUMBER(SEARCH("Exxon",F4126)),"Exxonsecrets",IF(ISNUMBER(SEARCH("wikipedia",F4126)),"Wikipedia",IF(ISNUMBER(SEARCH("greenpeace",F4126)),"Greenpeace",IF(ISNUMBER(SEARCH("Polluterwatch",F4126)),"Polluterwatch",IF(F4126="","","Other")))))))</f>
        <v/>
      </c>
      <c r="H4126">
        <f>LEN(B4126)</f>
        <v>24</v>
      </c>
    </row>
    <row r="4127" spans="1:10" ht="15" customHeight="1" x14ac:dyDescent="0.2">
      <c r="A4127" s="3" t="s">
        <v>4020</v>
      </c>
      <c r="B4127" s="3" t="s">
        <v>4019</v>
      </c>
      <c r="D4127" s="3" t="s">
        <v>25</v>
      </c>
      <c r="G4127" s="3" t="str">
        <f>IF(ISNUMBER(SEARCH("Sourcewatch",F4127)),"Sourcewatch",IF(ISNUMBER(SEARCH("desmog",F4127)),"Desmog",IF(ISNUMBER(SEARCH("Exxon",F4127)),"Exxonsecrets",IF(ISNUMBER(SEARCH("wikipedia",F4127)),"Wikipedia",IF(ISNUMBER(SEARCH("greenpeace",F4127)),"Greenpeace",IF(ISNUMBER(SEARCH("Polluterwatch",F4127)),"Polluterwatch",IF(F4127="","","Other")))))))</f>
        <v/>
      </c>
      <c r="H4127">
        <f>LEN(B4127)</f>
        <v>24</v>
      </c>
    </row>
    <row r="4128" spans="1:10" ht="15" customHeight="1" x14ac:dyDescent="0.2">
      <c r="A4128" s="3" t="s">
        <v>4021</v>
      </c>
      <c r="B4128" s="3" t="s">
        <v>4019</v>
      </c>
      <c r="D4128" s="3" t="s">
        <v>25</v>
      </c>
      <c r="G4128" s="3" t="str">
        <f>IF(ISNUMBER(SEARCH("Sourcewatch",F4128)),"Sourcewatch",IF(ISNUMBER(SEARCH("desmog",F4128)),"Desmog",IF(ISNUMBER(SEARCH("Exxon",F4128)),"Exxonsecrets",IF(ISNUMBER(SEARCH("wikipedia",F4128)),"Wikipedia",IF(ISNUMBER(SEARCH("greenpeace",F4128)),"Greenpeace",IF(ISNUMBER(SEARCH("Polluterwatch",F4128)),"Polluterwatch",IF(F4128="","","Other")))))))</f>
        <v/>
      </c>
      <c r="H4128">
        <f>LEN(B4128)</f>
        <v>24</v>
      </c>
    </row>
    <row r="4129" spans="1:9" ht="15" customHeight="1" x14ac:dyDescent="0.2">
      <c r="A4129" s="3" t="s">
        <v>4022</v>
      </c>
      <c r="B4129" s="3" t="s">
        <v>4022</v>
      </c>
      <c r="D4129" s="3" t="s">
        <v>17</v>
      </c>
      <c r="E4129" s="3" t="s">
        <v>27</v>
      </c>
      <c r="F4129" s="3" t="s">
        <v>17</v>
      </c>
      <c r="G4129" s="3" t="str">
        <f>IF(ISNUMBER(SEARCH("Sourcewatch",F4129)),"Sourcewatch",IF(ISNUMBER(SEARCH("desmog",F4129)),"Desmog",IF(ISNUMBER(SEARCH("Exxon",F4129)),"Exxonsecrets",IF(ISNUMBER(SEARCH("wikipedia",F4129)),"Wikipedia",IF(ISNUMBER(SEARCH("greenpeace",F4129)),"Greenpeace",IF(ISNUMBER(SEARCH("Polluterwatch",F4129)),"Polluterwatch",IF(F4129="","","Other")))))))</f>
        <v/>
      </c>
      <c r="H4129">
        <f>LEN(B4129)</f>
        <v>16</v>
      </c>
    </row>
    <row r="4130" spans="1:9" ht="15" customHeight="1" x14ac:dyDescent="0.2">
      <c r="A4130" s="3" t="s">
        <v>4023</v>
      </c>
      <c r="B4130" s="3" t="s">
        <v>4022</v>
      </c>
      <c r="D4130" s="3" t="s">
        <v>17</v>
      </c>
      <c r="E4130" s="3" t="s">
        <v>27</v>
      </c>
      <c r="F4130" s="3" t="s">
        <v>17</v>
      </c>
      <c r="G4130" s="3" t="str">
        <f>IF(ISNUMBER(SEARCH("Sourcewatch",F4130)),"Sourcewatch",IF(ISNUMBER(SEARCH("desmog",F4130)),"Desmog",IF(ISNUMBER(SEARCH("Exxon",F4130)),"Exxonsecrets",IF(ISNUMBER(SEARCH("wikipedia",F4130)),"Wikipedia",IF(ISNUMBER(SEARCH("greenpeace",F4130)),"Greenpeace",IF(ISNUMBER(SEARCH("Polluterwatch",F4130)),"Polluterwatch",IF(F4130="","","Other")))))))</f>
        <v/>
      </c>
      <c r="H4130">
        <f>LEN(B4130)</f>
        <v>16</v>
      </c>
    </row>
    <row r="4131" spans="1:9" ht="15" customHeight="1" x14ac:dyDescent="0.2">
      <c r="A4131" s="3" t="s">
        <v>4024</v>
      </c>
      <c r="B4131" s="3" t="s">
        <v>4024</v>
      </c>
      <c r="D4131" s="3" t="s">
        <v>17</v>
      </c>
      <c r="E4131" s="3" t="s">
        <v>27</v>
      </c>
      <c r="F4131" s="3" t="s">
        <v>17</v>
      </c>
      <c r="G4131" s="3" t="str">
        <f>IF(ISNUMBER(SEARCH("Sourcewatch",F4131)),"Sourcewatch",IF(ISNUMBER(SEARCH("desmog",F4131)),"Desmog",IF(ISNUMBER(SEARCH("Exxon",F4131)),"Exxonsecrets",IF(ISNUMBER(SEARCH("wikipedia",F4131)),"Wikipedia",IF(ISNUMBER(SEARCH("greenpeace",F4131)),"Greenpeace",IF(ISNUMBER(SEARCH("Polluterwatch",F4131)),"Polluterwatch",IF(F4131="","","Other")))))))</f>
        <v/>
      </c>
      <c r="H4131">
        <f>LEN(B4131)</f>
        <v>22</v>
      </c>
    </row>
    <row r="4132" spans="1:9" ht="15" customHeight="1" x14ac:dyDescent="0.2">
      <c r="A4132" s="3" t="s">
        <v>4025</v>
      </c>
      <c r="B4132" s="3" t="s">
        <v>4025</v>
      </c>
      <c r="C4132" s="3" t="s">
        <v>25</v>
      </c>
      <c r="D4132" s="3" t="s">
        <v>17</v>
      </c>
      <c r="F4132" s="3" t="s">
        <v>17</v>
      </c>
      <c r="G4132" s="3" t="str">
        <f>IF(ISNUMBER(SEARCH("Sourcewatch",F4132)),"Sourcewatch",IF(ISNUMBER(SEARCH("desmog",F4132)),"Desmog",IF(ISNUMBER(SEARCH("Exxon",F4132)),"Exxonsecrets",IF(ISNUMBER(SEARCH("wikipedia",F4132)),"Wikipedia",IF(ISNUMBER(SEARCH("greenpeace",F4132)),"Greenpeace",IF(ISNUMBER(SEARCH("Polluterwatch",F4132)),"Polluterwatch",IF(F4132="","","Other")))))))</f>
        <v/>
      </c>
      <c r="H4132">
        <f>LEN(B4132)</f>
        <v>16</v>
      </c>
    </row>
    <row r="4133" spans="1:9" ht="15" customHeight="1" x14ac:dyDescent="0.2">
      <c r="A4133" s="11" t="s">
        <v>4341</v>
      </c>
      <c r="B4133" s="11" t="s">
        <v>4341</v>
      </c>
      <c r="C4133" t="s">
        <v>25</v>
      </c>
      <c r="D4133" t="s">
        <v>17</v>
      </c>
      <c r="G4133" s="3" t="str">
        <f>IF(ISNUMBER(SEARCH("Sourcewatch",F4133)),"Sourcewatch",IF(ISNUMBER(SEARCH("desmog",F4133)),"Desmog",IF(ISNUMBER(SEARCH("Exxon",F4133)),"Exxonsecrets",IF(ISNUMBER(SEARCH("wikipedia",F4133)),"Wikipedia",IF(ISNUMBER(SEARCH("greenpeace",F4133)),"Greenpeace",IF(ISNUMBER(SEARCH("Polluterwatch",F4133)),"Polluterwatch",IF(F4133="","","Other")))))))</f>
        <v/>
      </c>
      <c r="H4133">
        <f>LEN(B4133)</f>
        <v>8</v>
      </c>
      <c r="I4133" s="17" t="s">
        <v>25</v>
      </c>
    </row>
    <row r="4134" spans="1:9" ht="15" customHeight="1" x14ac:dyDescent="0.2">
      <c r="A4134" s="3" t="s">
        <v>4026</v>
      </c>
      <c r="B4134" s="3" t="s">
        <v>4026</v>
      </c>
      <c r="C4134" s="3" t="s">
        <v>25</v>
      </c>
      <c r="D4134" s="3" t="s">
        <v>17</v>
      </c>
      <c r="F4134" s="3" t="s">
        <v>17</v>
      </c>
      <c r="G4134" s="3" t="str">
        <f>IF(ISNUMBER(SEARCH("Sourcewatch",F4134)),"Sourcewatch",IF(ISNUMBER(SEARCH("desmog",F4134)),"Desmog",IF(ISNUMBER(SEARCH("Exxon",F4134)),"Exxonsecrets",IF(ISNUMBER(SEARCH("wikipedia",F4134)),"Wikipedia",IF(ISNUMBER(SEARCH("greenpeace",F4134)),"Greenpeace",IF(ISNUMBER(SEARCH("Polluterwatch",F4134)),"Polluterwatch",IF(F4134="","","Other")))))))</f>
        <v/>
      </c>
      <c r="H4134">
        <f>LEN(B4134)</f>
        <v>20</v>
      </c>
    </row>
    <row r="4135" spans="1:9" ht="15" customHeight="1" x14ac:dyDescent="0.2">
      <c r="A4135" s="3" t="s">
        <v>4027</v>
      </c>
      <c r="B4135" s="3" t="s">
        <v>4027</v>
      </c>
      <c r="C4135" s="3" t="s">
        <v>17</v>
      </c>
      <c r="D4135" s="3" t="s">
        <v>17</v>
      </c>
      <c r="E4135" s="3" t="s">
        <v>27</v>
      </c>
      <c r="F4135" s="3" t="s">
        <v>17</v>
      </c>
      <c r="G4135" s="3" t="str">
        <f>IF(ISNUMBER(SEARCH("Sourcewatch",F4135)),"Sourcewatch",IF(ISNUMBER(SEARCH("desmog",F4135)),"Desmog",IF(ISNUMBER(SEARCH("Exxon",F4135)),"Exxonsecrets",IF(ISNUMBER(SEARCH("wikipedia",F4135)),"Wikipedia",IF(ISNUMBER(SEARCH("greenpeace",F4135)),"Greenpeace",IF(ISNUMBER(SEARCH("Polluterwatch",F4135)),"Polluterwatch",IF(F4135="","","Other")))))))</f>
        <v/>
      </c>
      <c r="H4135">
        <f>LEN(B4135)</f>
        <v>24</v>
      </c>
    </row>
    <row r="4136" spans="1:9" ht="15" customHeight="1" x14ac:dyDescent="0.2">
      <c r="A4136" s="3" t="s">
        <v>4028</v>
      </c>
      <c r="B4136" s="3" t="s">
        <v>4028</v>
      </c>
      <c r="C4136" s="3" t="s">
        <v>17</v>
      </c>
      <c r="D4136" s="3" t="s">
        <v>25</v>
      </c>
      <c r="G4136" s="3" t="str">
        <f>IF(ISNUMBER(SEARCH("Sourcewatch",F4136)),"Sourcewatch",IF(ISNUMBER(SEARCH("desmog",F4136)),"Desmog",IF(ISNUMBER(SEARCH("Exxon",F4136)),"Exxonsecrets",IF(ISNUMBER(SEARCH("wikipedia",F4136)),"Wikipedia",IF(ISNUMBER(SEARCH("greenpeace",F4136)),"Greenpeace",IF(ISNUMBER(SEARCH("Polluterwatch",F4136)),"Polluterwatch",IF(F4136="","","Other")))))))</f>
        <v/>
      </c>
      <c r="H4136">
        <f>LEN(B4136)</f>
        <v>13</v>
      </c>
    </row>
    <row r="4137" spans="1:9" ht="15" customHeight="1" x14ac:dyDescent="0.2">
      <c r="A4137" s="3" t="s">
        <v>4029</v>
      </c>
      <c r="B4137" s="3" t="s">
        <v>4029</v>
      </c>
      <c r="C4137" s="3" t="s">
        <v>25</v>
      </c>
      <c r="D4137" s="3" t="s">
        <v>17</v>
      </c>
      <c r="F4137" s="3" t="s">
        <v>17</v>
      </c>
      <c r="G4137" s="3" t="str">
        <f>IF(ISNUMBER(SEARCH("Sourcewatch",F4137)),"Sourcewatch",IF(ISNUMBER(SEARCH("desmog",F4137)),"Desmog",IF(ISNUMBER(SEARCH("Exxon",F4137)),"Exxonsecrets",IF(ISNUMBER(SEARCH("wikipedia",F4137)),"Wikipedia",IF(ISNUMBER(SEARCH("greenpeace",F4137)),"Greenpeace",IF(ISNUMBER(SEARCH("Polluterwatch",F4137)),"Polluterwatch",IF(F4137="","","Other")))))))</f>
        <v/>
      </c>
      <c r="H4137">
        <f>LEN(B4137)</f>
        <v>6</v>
      </c>
    </row>
    <row r="4138" spans="1:9" ht="15" customHeight="1" x14ac:dyDescent="0.2">
      <c r="A4138" s="3" t="s">
        <v>4030</v>
      </c>
      <c r="B4138" s="3" t="s">
        <v>4030</v>
      </c>
      <c r="C4138" s="3" t="s">
        <v>25</v>
      </c>
      <c r="D4138" s="3" t="s">
        <v>17</v>
      </c>
      <c r="F4138" s="3" t="s">
        <v>17</v>
      </c>
      <c r="G4138" s="3" t="str">
        <f>IF(ISNUMBER(SEARCH("Sourcewatch",F4138)),"Sourcewatch",IF(ISNUMBER(SEARCH("desmog",F4138)),"Desmog",IF(ISNUMBER(SEARCH("Exxon",F4138)),"Exxonsecrets",IF(ISNUMBER(SEARCH("wikipedia",F4138)),"Wikipedia",IF(ISNUMBER(SEARCH("greenpeace",F4138)),"Greenpeace",IF(ISNUMBER(SEARCH("Polluterwatch",F4138)),"Polluterwatch",IF(F4138="","","Other")))))))</f>
        <v/>
      </c>
      <c r="H4138">
        <f>LEN(B4138)</f>
        <v>7</v>
      </c>
    </row>
    <row r="4139" spans="1:9" ht="15" customHeight="1" x14ac:dyDescent="0.2">
      <c r="A4139" s="3" t="s">
        <v>4031</v>
      </c>
      <c r="B4139" s="3" t="s">
        <v>4031</v>
      </c>
      <c r="C4139" s="3" t="s">
        <v>25</v>
      </c>
      <c r="D4139" s="3" t="s">
        <v>17</v>
      </c>
      <c r="F4139" s="3" t="s">
        <v>17</v>
      </c>
      <c r="G4139" s="3" t="str">
        <f>IF(ISNUMBER(SEARCH("Sourcewatch",F4139)),"Sourcewatch",IF(ISNUMBER(SEARCH("desmog",F4139)),"Desmog",IF(ISNUMBER(SEARCH("Exxon",F4139)),"Exxonsecrets",IF(ISNUMBER(SEARCH("wikipedia",F4139)),"Wikipedia",IF(ISNUMBER(SEARCH("greenpeace",F4139)),"Greenpeace",IF(ISNUMBER(SEARCH("Polluterwatch",F4139)),"Polluterwatch",IF(F4139="","","Other")))))))</f>
        <v/>
      </c>
      <c r="H4139">
        <f>LEN(B4139)</f>
        <v>15</v>
      </c>
    </row>
    <row r="4140" spans="1:9" ht="15" customHeight="1" x14ac:dyDescent="0.2">
      <c r="A4140" s="3" t="s">
        <v>4032</v>
      </c>
      <c r="B4140" s="3" t="s">
        <v>4032</v>
      </c>
      <c r="C4140" s="3" t="s">
        <v>25</v>
      </c>
      <c r="D4140" s="3" t="s">
        <v>17</v>
      </c>
      <c r="F4140" s="3" t="s">
        <v>17</v>
      </c>
      <c r="G4140" s="3" t="str">
        <f>IF(ISNUMBER(SEARCH("Sourcewatch",F4140)),"Sourcewatch",IF(ISNUMBER(SEARCH("desmog",F4140)),"Desmog",IF(ISNUMBER(SEARCH("Exxon",F4140)),"Exxonsecrets",IF(ISNUMBER(SEARCH("wikipedia",F4140)),"Wikipedia",IF(ISNUMBER(SEARCH("greenpeace",F4140)),"Greenpeace",IF(ISNUMBER(SEARCH("Polluterwatch",F4140)),"Polluterwatch",IF(F4140="","","Other")))))))</f>
        <v/>
      </c>
      <c r="H4140">
        <f>LEN(B4140)</f>
        <v>17</v>
      </c>
    </row>
    <row r="4141" spans="1:9" ht="15" customHeight="1" x14ac:dyDescent="0.2">
      <c r="A4141" s="3" t="s">
        <v>4033</v>
      </c>
      <c r="B4141" s="3" t="s">
        <v>4033</v>
      </c>
      <c r="C4141" s="3" t="s">
        <v>25</v>
      </c>
      <c r="D4141" s="3" t="s">
        <v>17</v>
      </c>
      <c r="F4141" s="3" t="s">
        <v>17</v>
      </c>
      <c r="G4141" s="3" t="str">
        <f>IF(ISNUMBER(SEARCH("Sourcewatch",F4141)),"Sourcewatch",IF(ISNUMBER(SEARCH("desmog",F4141)),"Desmog",IF(ISNUMBER(SEARCH("Exxon",F4141)),"Exxonsecrets",IF(ISNUMBER(SEARCH("wikipedia",F4141)),"Wikipedia",IF(ISNUMBER(SEARCH("greenpeace",F4141)),"Greenpeace",IF(ISNUMBER(SEARCH("Polluterwatch",F4141)),"Polluterwatch",IF(F4141="","","Other")))))))</f>
        <v/>
      </c>
      <c r="H4141">
        <f>LEN(B4141)</f>
        <v>7</v>
      </c>
    </row>
    <row r="4142" spans="1:9" ht="15" customHeight="1" x14ac:dyDescent="0.2">
      <c r="A4142" s="3" t="s">
        <v>4034</v>
      </c>
      <c r="B4142" s="3" t="s">
        <v>4034</v>
      </c>
      <c r="C4142" s="3" t="s">
        <v>25</v>
      </c>
      <c r="D4142" s="3" t="s">
        <v>17</v>
      </c>
      <c r="F4142" s="3" t="s">
        <v>17</v>
      </c>
      <c r="G4142" s="3" t="str">
        <f>IF(ISNUMBER(SEARCH("Sourcewatch",F4142)),"Sourcewatch",IF(ISNUMBER(SEARCH("desmog",F4142)),"Desmog",IF(ISNUMBER(SEARCH("Exxon",F4142)),"Exxonsecrets",IF(ISNUMBER(SEARCH("wikipedia",F4142)),"Wikipedia",IF(ISNUMBER(SEARCH("greenpeace",F4142)),"Greenpeace",IF(ISNUMBER(SEARCH("Polluterwatch",F4142)),"Polluterwatch",IF(F4142="","","Other")))))))</f>
        <v/>
      </c>
      <c r="H4142">
        <f>LEN(B4142)</f>
        <v>15</v>
      </c>
    </row>
    <row r="4143" spans="1:9" ht="15" customHeight="1" x14ac:dyDescent="0.2">
      <c r="A4143" s="3" t="s">
        <v>4035</v>
      </c>
      <c r="B4143" s="3" t="s">
        <v>4035</v>
      </c>
      <c r="C4143" s="3" t="s">
        <v>25</v>
      </c>
      <c r="D4143" s="3" t="s">
        <v>17</v>
      </c>
      <c r="F4143" s="3" t="s">
        <v>17</v>
      </c>
      <c r="G4143" s="3" t="str">
        <f>IF(ISNUMBER(SEARCH("Sourcewatch",F4143)),"Sourcewatch",IF(ISNUMBER(SEARCH("desmog",F4143)),"Desmog",IF(ISNUMBER(SEARCH("Exxon",F4143)),"Exxonsecrets",IF(ISNUMBER(SEARCH("wikipedia",F4143)),"Wikipedia",IF(ISNUMBER(SEARCH("greenpeace",F4143)),"Greenpeace",IF(ISNUMBER(SEARCH("Polluterwatch",F4143)),"Polluterwatch",IF(F4143="","","Other")))))))</f>
        <v/>
      </c>
      <c r="H4143">
        <f>LEN(B4143)</f>
        <v>13</v>
      </c>
    </row>
    <row r="4144" spans="1:9" ht="15" customHeight="1" x14ac:dyDescent="0.2">
      <c r="A4144" s="3" t="s">
        <v>4036</v>
      </c>
      <c r="B4144" s="3" t="s">
        <v>4036</v>
      </c>
      <c r="C4144" s="3" t="s">
        <v>25</v>
      </c>
      <c r="D4144" s="3" t="s">
        <v>17</v>
      </c>
      <c r="F4144" s="3" t="s">
        <v>17</v>
      </c>
      <c r="G4144" s="3" t="str">
        <f>IF(ISNUMBER(SEARCH("Sourcewatch",F4144)),"Sourcewatch",IF(ISNUMBER(SEARCH("desmog",F4144)),"Desmog",IF(ISNUMBER(SEARCH("Exxon",F4144)),"Exxonsecrets",IF(ISNUMBER(SEARCH("wikipedia",F4144)),"Wikipedia",IF(ISNUMBER(SEARCH("greenpeace",F4144)),"Greenpeace",IF(ISNUMBER(SEARCH("Polluterwatch",F4144)),"Polluterwatch",IF(F4144="","","Other")))))))</f>
        <v/>
      </c>
      <c r="H4144">
        <f>LEN(B4144)</f>
        <v>13</v>
      </c>
    </row>
    <row r="4145" spans="1:10" ht="15" customHeight="1" x14ac:dyDescent="0.2">
      <c r="A4145" s="3" t="s">
        <v>4037</v>
      </c>
      <c r="B4145" s="3" t="s">
        <v>4037</v>
      </c>
      <c r="C4145" s="3" t="s">
        <v>17</v>
      </c>
      <c r="D4145" s="3" t="s">
        <v>25</v>
      </c>
      <c r="G4145" s="3" t="str">
        <f>IF(ISNUMBER(SEARCH("Sourcewatch",F4145)),"Sourcewatch",IF(ISNUMBER(SEARCH("desmog",F4145)),"Desmog",IF(ISNUMBER(SEARCH("Exxon",F4145)),"Exxonsecrets",IF(ISNUMBER(SEARCH("wikipedia",F4145)),"Wikipedia",IF(ISNUMBER(SEARCH("greenpeace",F4145)),"Greenpeace",IF(ISNUMBER(SEARCH("Polluterwatch",F4145)),"Polluterwatch",IF(F4145="","","Other")))))))</f>
        <v/>
      </c>
      <c r="H4145">
        <f>LEN(B4145)</f>
        <v>22</v>
      </c>
    </row>
    <row r="4146" spans="1:10" ht="15" customHeight="1" x14ac:dyDescent="0.2">
      <c r="A4146" s="3" t="s">
        <v>4038</v>
      </c>
      <c r="B4146" s="3" t="s">
        <v>4038</v>
      </c>
      <c r="C4146" s="3" t="s">
        <v>25</v>
      </c>
      <c r="D4146" s="3" t="s">
        <v>17</v>
      </c>
      <c r="F4146" s="3" t="s">
        <v>17</v>
      </c>
      <c r="G4146" s="3" t="str">
        <f>IF(ISNUMBER(SEARCH("Sourcewatch",F4146)),"Sourcewatch",IF(ISNUMBER(SEARCH("desmog",F4146)),"Desmog",IF(ISNUMBER(SEARCH("Exxon",F4146)),"Exxonsecrets",IF(ISNUMBER(SEARCH("wikipedia",F4146)),"Wikipedia",IF(ISNUMBER(SEARCH("greenpeace",F4146)),"Greenpeace",IF(ISNUMBER(SEARCH("Polluterwatch",F4146)),"Polluterwatch",IF(F4146="","","Other")))))))</f>
        <v/>
      </c>
      <c r="H4146">
        <f>LEN(B4146)</f>
        <v>14</v>
      </c>
    </row>
    <row r="4147" spans="1:10" ht="15" customHeight="1" x14ac:dyDescent="0.2">
      <c r="A4147" s="3" t="s">
        <v>4039</v>
      </c>
      <c r="B4147" s="3" t="s">
        <v>4039</v>
      </c>
      <c r="C4147" s="3" t="s">
        <v>25</v>
      </c>
      <c r="D4147" s="3" t="s">
        <v>17</v>
      </c>
      <c r="F4147" s="3" t="s">
        <v>17</v>
      </c>
      <c r="G4147" s="3" t="str">
        <f>IF(ISNUMBER(SEARCH("Sourcewatch",F4147)),"Sourcewatch",IF(ISNUMBER(SEARCH("desmog",F4147)),"Desmog",IF(ISNUMBER(SEARCH("Exxon",F4147)),"Exxonsecrets",IF(ISNUMBER(SEARCH("wikipedia",F4147)),"Wikipedia",IF(ISNUMBER(SEARCH("greenpeace",F4147)),"Greenpeace",IF(ISNUMBER(SEARCH("Polluterwatch",F4147)),"Polluterwatch",IF(F4147="","","Other")))))))</f>
        <v/>
      </c>
      <c r="H4147">
        <f>LEN(B4147)</f>
        <v>22</v>
      </c>
    </row>
    <row r="4148" spans="1:10" ht="15" customHeight="1" x14ac:dyDescent="0.2">
      <c r="A4148" s="3" t="s">
        <v>4040</v>
      </c>
      <c r="B4148" s="3" t="s">
        <v>4040</v>
      </c>
      <c r="C4148" s="3" t="s">
        <v>25</v>
      </c>
      <c r="D4148" s="3" t="s">
        <v>17</v>
      </c>
      <c r="F4148" s="3" t="s">
        <v>17</v>
      </c>
      <c r="G4148" s="3" t="str">
        <f>IF(ISNUMBER(SEARCH("Sourcewatch",F4148)),"Sourcewatch",IF(ISNUMBER(SEARCH("desmog",F4148)),"Desmog",IF(ISNUMBER(SEARCH("Exxon",F4148)),"Exxonsecrets",IF(ISNUMBER(SEARCH("wikipedia",F4148)),"Wikipedia",IF(ISNUMBER(SEARCH("greenpeace",F4148)),"Greenpeace",IF(ISNUMBER(SEARCH("Polluterwatch",F4148)),"Polluterwatch",IF(F4148="","","Other")))))))</f>
        <v/>
      </c>
      <c r="H4148">
        <f>LEN(B4148)</f>
        <v>16</v>
      </c>
    </row>
    <row r="4149" spans="1:10" ht="15" customHeight="1" x14ac:dyDescent="0.2">
      <c r="A4149" s="3" t="s">
        <v>4041</v>
      </c>
      <c r="B4149" s="3" t="s">
        <v>4041</v>
      </c>
      <c r="C4149" s="3" t="s">
        <v>25</v>
      </c>
      <c r="D4149" s="3" t="s">
        <v>17</v>
      </c>
      <c r="F4149" s="3" t="s">
        <v>17</v>
      </c>
      <c r="G4149" s="3" t="str">
        <f>IF(ISNUMBER(SEARCH("Sourcewatch",F4149)),"Sourcewatch",IF(ISNUMBER(SEARCH("desmog",F4149)),"Desmog",IF(ISNUMBER(SEARCH("Exxon",F4149)),"Exxonsecrets",IF(ISNUMBER(SEARCH("wikipedia",F4149)),"Wikipedia",IF(ISNUMBER(SEARCH("greenpeace",F4149)),"Greenpeace",IF(ISNUMBER(SEARCH("Polluterwatch",F4149)),"Polluterwatch",IF(F4149="","","Other")))))))</f>
        <v/>
      </c>
      <c r="H4149">
        <f>LEN(B4149)</f>
        <v>8</v>
      </c>
    </row>
    <row r="4150" spans="1:10" ht="15" customHeight="1" x14ac:dyDescent="0.2">
      <c r="A4150" s="3" t="s">
        <v>4042</v>
      </c>
      <c r="B4150" s="3" t="s">
        <v>4042</v>
      </c>
      <c r="C4150" s="3" t="s">
        <v>25</v>
      </c>
      <c r="D4150" s="3" t="s">
        <v>17</v>
      </c>
      <c r="F4150" s="3" t="s">
        <v>17</v>
      </c>
      <c r="G4150" s="3" t="str">
        <f>IF(ISNUMBER(SEARCH("Sourcewatch",F4150)),"Sourcewatch",IF(ISNUMBER(SEARCH("desmog",F4150)),"Desmog",IF(ISNUMBER(SEARCH("Exxon",F4150)),"Exxonsecrets",IF(ISNUMBER(SEARCH("wikipedia",F4150)),"Wikipedia",IF(ISNUMBER(SEARCH("greenpeace",F4150)),"Greenpeace",IF(ISNUMBER(SEARCH("Polluterwatch",F4150)),"Polluterwatch",IF(F4150="","","Other")))))))</f>
        <v/>
      </c>
      <c r="H4150">
        <f>LEN(B4150)</f>
        <v>14</v>
      </c>
    </row>
    <row r="4151" spans="1:10" ht="15" customHeight="1" x14ac:dyDescent="0.2">
      <c r="A4151" s="3" t="s">
        <v>4043</v>
      </c>
      <c r="B4151" s="3" t="s">
        <v>4043</v>
      </c>
      <c r="C4151" s="3" t="s">
        <v>25</v>
      </c>
      <c r="D4151" s="3" t="s">
        <v>17</v>
      </c>
      <c r="F4151" s="3" t="s">
        <v>17</v>
      </c>
      <c r="G4151" s="3" t="str">
        <f>IF(ISNUMBER(SEARCH("Sourcewatch",F4151)),"Sourcewatch",IF(ISNUMBER(SEARCH("desmog",F4151)),"Desmog",IF(ISNUMBER(SEARCH("Exxon",F4151)),"Exxonsecrets",IF(ISNUMBER(SEARCH("wikipedia",F4151)),"Wikipedia",IF(ISNUMBER(SEARCH("greenpeace",F4151)),"Greenpeace",IF(ISNUMBER(SEARCH("Polluterwatch",F4151)),"Polluterwatch",IF(F4151="","","Other")))))))</f>
        <v/>
      </c>
      <c r="H4151">
        <f>LEN(B4151)</f>
        <v>15</v>
      </c>
    </row>
    <row r="4152" spans="1:10" ht="15" customHeight="1" x14ac:dyDescent="0.2">
      <c r="A4152" s="3" t="s">
        <v>4044</v>
      </c>
      <c r="B4152" s="3" t="s">
        <v>4044</v>
      </c>
      <c r="C4152" s="3" t="s">
        <v>25</v>
      </c>
      <c r="D4152" s="3" t="s">
        <v>17</v>
      </c>
      <c r="F4152" s="3" t="s">
        <v>17</v>
      </c>
      <c r="G4152" s="3" t="str">
        <f>IF(ISNUMBER(SEARCH("Sourcewatch",F4152)),"Sourcewatch",IF(ISNUMBER(SEARCH("desmog",F4152)),"Desmog",IF(ISNUMBER(SEARCH("Exxon",F4152)),"Exxonsecrets",IF(ISNUMBER(SEARCH("wikipedia",F4152)),"Wikipedia",IF(ISNUMBER(SEARCH("greenpeace",F4152)),"Greenpeace",IF(ISNUMBER(SEARCH("Polluterwatch",F4152)),"Polluterwatch",IF(F4152="","","Other")))))))</f>
        <v/>
      </c>
      <c r="H4152">
        <f>LEN(B4152)</f>
        <v>17</v>
      </c>
    </row>
    <row r="4153" spans="1:10" ht="15" customHeight="1" x14ac:dyDescent="0.2">
      <c r="A4153" s="3" t="s">
        <v>4045</v>
      </c>
      <c r="B4153" s="3" t="s">
        <v>4045</v>
      </c>
      <c r="C4153" s="3" t="s">
        <v>25</v>
      </c>
      <c r="D4153" s="3" t="s">
        <v>17</v>
      </c>
      <c r="F4153" s="3" t="s">
        <v>17</v>
      </c>
      <c r="G4153" s="3" t="str">
        <f>IF(ISNUMBER(SEARCH("Sourcewatch",F4153)),"Sourcewatch",IF(ISNUMBER(SEARCH("desmog",F4153)),"Desmog",IF(ISNUMBER(SEARCH("Exxon",F4153)),"Exxonsecrets",IF(ISNUMBER(SEARCH("wikipedia",F4153)),"Wikipedia",IF(ISNUMBER(SEARCH("greenpeace",F4153)),"Greenpeace",IF(ISNUMBER(SEARCH("Polluterwatch",F4153)),"Polluterwatch",IF(F4153="","","Other")))))))</f>
        <v/>
      </c>
      <c r="H4153">
        <f>LEN(B4153)</f>
        <v>15</v>
      </c>
    </row>
    <row r="4154" spans="1:10" ht="15" customHeight="1" x14ac:dyDescent="0.2">
      <c r="A4154" s="3" t="s">
        <v>4046</v>
      </c>
      <c r="B4154" s="3" t="s">
        <v>4046</v>
      </c>
      <c r="C4154" s="3" t="s">
        <v>25</v>
      </c>
      <c r="D4154" s="3" t="s">
        <v>17</v>
      </c>
      <c r="F4154" s="3" t="s">
        <v>17</v>
      </c>
      <c r="G4154" s="3" t="str">
        <f>IF(ISNUMBER(SEARCH("Sourcewatch",F4154)),"Sourcewatch",IF(ISNUMBER(SEARCH("desmog",F4154)),"Desmog",IF(ISNUMBER(SEARCH("Exxon",F4154)),"Exxonsecrets",IF(ISNUMBER(SEARCH("wikipedia",F4154)),"Wikipedia",IF(ISNUMBER(SEARCH("greenpeace",F4154)),"Greenpeace",IF(ISNUMBER(SEARCH("Polluterwatch",F4154)),"Polluterwatch",IF(F4154="","","Other")))))))</f>
        <v/>
      </c>
      <c r="H4154">
        <f>LEN(B4154)</f>
        <v>16</v>
      </c>
      <c r="J4154" s="17"/>
    </row>
    <row r="4155" spans="1:10" ht="15" customHeight="1" x14ac:dyDescent="0.2">
      <c r="A4155" s="3" t="s">
        <v>4047</v>
      </c>
      <c r="B4155" s="3" t="s">
        <v>4047</v>
      </c>
      <c r="C4155" s="3" t="s">
        <v>25</v>
      </c>
      <c r="D4155" s="3" t="s">
        <v>17</v>
      </c>
      <c r="F4155" s="3" t="s">
        <v>17</v>
      </c>
      <c r="G4155" s="3" t="str">
        <f>IF(ISNUMBER(SEARCH("Sourcewatch",F4155)),"Sourcewatch",IF(ISNUMBER(SEARCH("desmog",F4155)),"Desmog",IF(ISNUMBER(SEARCH("Exxon",F4155)),"Exxonsecrets",IF(ISNUMBER(SEARCH("wikipedia",F4155)),"Wikipedia",IF(ISNUMBER(SEARCH("greenpeace",F4155)),"Greenpeace",IF(ISNUMBER(SEARCH("Polluterwatch",F4155)),"Polluterwatch",IF(F4155="","","Other")))))))</f>
        <v/>
      </c>
      <c r="H4155">
        <f>LEN(B4155)</f>
        <v>16</v>
      </c>
    </row>
    <row r="4156" spans="1:10" ht="15" customHeight="1" x14ac:dyDescent="0.2">
      <c r="A4156" s="3" t="s">
        <v>4048</v>
      </c>
      <c r="B4156" s="3" t="s">
        <v>4048</v>
      </c>
      <c r="C4156" s="3" t="s">
        <v>25</v>
      </c>
      <c r="D4156" s="3" t="s">
        <v>17</v>
      </c>
      <c r="F4156" s="3" t="s">
        <v>17</v>
      </c>
      <c r="G4156" s="3" t="str">
        <f>IF(ISNUMBER(SEARCH("Sourcewatch",F4156)),"Sourcewatch",IF(ISNUMBER(SEARCH("desmog",F4156)),"Desmog",IF(ISNUMBER(SEARCH("Exxon",F4156)),"Exxonsecrets",IF(ISNUMBER(SEARCH("wikipedia",F4156)),"Wikipedia",IF(ISNUMBER(SEARCH("greenpeace",F4156)),"Greenpeace",IF(ISNUMBER(SEARCH("Polluterwatch",F4156)),"Polluterwatch",IF(F4156="","","Other")))))))</f>
        <v/>
      </c>
      <c r="H4156">
        <f>LEN(B4156)</f>
        <v>16</v>
      </c>
    </row>
    <row r="4157" spans="1:10" ht="15" customHeight="1" x14ac:dyDescent="0.2">
      <c r="A4157" s="3" t="s">
        <v>4049</v>
      </c>
      <c r="B4157" s="3" t="s">
        <v>4049</v>
      </c>
      <c r="C4157" s="3" t="s">
        <v>25</v>
      </c>
      <c r="D4157" s="3" t="s">
        <v>17</v>
      </c>
      <c r="F4157" s="3" t="s">
        <v>17</v>
      </c>
      <c r="G4157" s="3" t="str">
        <f>IF(ISNUMBER(SEARCH("Sourcewatch",F4157)),"Sourcewatch",IF(ISNUMBER(SEARCH("desmog",F4157)),"Desmog",IF(ISNUMBER(SEARCH("Exxon",F4157)),"Exxonsecrets",IF(ISNUMBER(SEARCH("wikipedia",F4157)),"Wikipedia",IF(ISNUMBER(SEARCH("greenpeace",F4157)),"Greenpeace",IF(ISNUMBER(SEARCH("Polluterwatch",F4157)),"Polluterwatch",IF(F4157="","","Other")))))))</f>
        <v/>
      </c>
      <c r="H4157">
        <f>LEN(B4157)</f>
        <v>10</v>
      </c>
    </row>
    <row r="4158" spans="1:10" ht="15" customHeight="1" x14ac:dyDescent="0.2">
      <c r="A4158" s="3" t="s">
        <v>4050</v>
      </c>
      <c r="B4158" s="3" t="s">
        <v>4050</v>
      </c>
      <c r="C4158" s="3" t="s">
        <v>25</v>
      </c>
      <c r="D4158" s="3" t="s">
        <v>17</v>
      </c>
      <c r="F4158" s="3" t="s">
        <v>17</v>
      </c>
      <c r="G4158" s="3" t="str">
        <f>IF(ISNUMBER(SEARCH("Sourcewatch",F4158)),"Sourcewatch",IF(ISNUMBER(SEARCH("desmog",F4158)),"Desmog",IF(ISNUMBER(SEARCH("Exxon",F4158)),"Exxonsecrets",IF(ISNUMBER(SEARCH("wikipedia",F4158)),"Wikipedia",IF(ISNUMBER(SEARCH("greenpeace",F4158)),"Greenpeace",IF(ISNUMBER(SEARCH("Polluterwatch",F4158)),"Polluterwatch",IF(F4158="","","Other")))))))</f>
        <v/>
      </c>
      <c r="H4158">
        <f>LEN(B4158)</f>
        <v>18</v>
      </c>
    </row>
    <row r="4159" spans="1:10" ht="15" customHeight="1" x14ac:dyDescent="0.2">
      <c r="A4159" s="3" t="s">
        <v>4051</v>
      </c>
      <c r="B4159" s="3" t="s">
        <v>4051</v>
      </c>
      <c r="C4159" s="3" t="s">
        <v>25</v>
      </c>
      <c r="D4159" s="3" t="s">
        <v>17</v>
      </c>
      <c r="F4159" s="3" t="s">
        <v>17</v>
      </c>
      <c r="G4159" s="3" t="str">
        <f>IF(ISNUMBER(SEARCH("Sourcewatch",F4159)),"Sourcewatch",IF(ISNUMBER(SEARCH("desmog",F4159)),"Desmog",IF(ISNUMBER(SEARCH("Exxon",F4159)),"Exxonsecrets",IF(ISNUMBER(SEARCH("wikipedia",F4159)),"Wikipedia",IF(ISNUMBER(SEARCH("greenpeace",F4159)),"Greenpeace",IF(ISNUMBER(SEARCH("Polluterwatch",F4159)),"Polluterwatch",IF(F4159="","","Other")))))))</f>
        <v/>
      </c>
      <c r="H4159">
        <f>LEN(B4159)</f>
        <v>6</v>
      </c>
    </row>
    <row r="4160" spans="1:10" ht="15" customHeight="1" x14ac:dyDescent="0.2">
      <c r="A4160" s="3" t="s">
        <v>4052</v>
      </c>
      <c r="B4160" s="3" t="s">
        <v>4052</v>
      </c>
      <c r="C4160" s="3" t="s">
        <v>25</v>
      </c>
      <c r="D4160" s="3" t="s">
        <v>17</v>
      </c>
      <c r="F4160" s="3" t="s">
        <v>17</v>
      </c>
      <c r="G4160" s="3" t="str">
        <f>IF(ISNUMBER(SEARCH("Sourcewatch",F4160)),"Sourcewatch",IF(ISNUMBER(SEARCH("desmog",F4160)),"Desmog",IF(ISNUMBER(SEARCH("Exxon",F4160)),"Exxonsecrets",IF(ISNUMBER(SEARCH("wikipedia",F4160)),"Wikipedia",IF(ISNUMBER(SEARCH("greenpeace",F4160)),"Greenpeace",IF(ISNUMBER(SEARCH("Polluterwatch",F4160)),"Polluterwatch",IF(F4160="","","Other")))))))</f>
        <v/>
      </c>
      <c r="H4160">
        <f>LEN(B4160)</f>
        <v>15</v>
      </c>
    </row>
    <row r="4161" spans="1:10" ht="15" customHeight="1" x14ac:dyDescent="0.2">
      <c r="A4161" s="3" t="s">
        <v>4053</v>
      </c>
      <c r="B4161" s="3" t="s">
        <v>4053</v>
      </c>
      <c r="C4161" s="3" t="s">
        <v>25</v>
      </c>
      <c r="D4161" s="3" t="s">
        <v>17</v>
      </c>
      <c r="F4161" s="3" t="s">
        <v>17</v>
      </c>
      <c r="G4161" s="3" t="str">
        <f>IF(ISNUMBER(SEARCH("Sourcewatch",F4161)),"Sourcewatch",IF(ISNUMBER(SEARCH("desmog",F4161)),"Desmog",IF(ISNUMBER(SEARCH("Exxon",F4161)),"Exxonsecrets",IF(ISNUMBER(SEARCH("wikipedia",F4161)),"Wikipedia",IF(ISNUMBER(SEARCH("greenpeace",F4161)),"Greenpeace",IF(ISNUMBER(SEARCH("Polluterwatch",F4161)),"Polluterwatch",IF(F4161="","","Other")))))))</f>
        <v/>
      </c>
      <c r="H4161">
        <f>LEN(B4161)</f>
        <v>14</v>
      </c>
    </row>
    <row r="4162" spans="1:10" ht="15" customHeight="1" x14ac:dyDescent="0.2">
      <c r="A4162" s="3" t="s">
        <v>4054</v>
      </c>
      <c r="B4162" s="3" t="s">
        <v>4054</v>
      </c>
      <c r="C4162" s="3" t="s">
        <v>25</v>
      </c>
      <c r="D4162" s="3" t="s">
        <v>17</v>
      </c>
      <c r="F4162" s="3" t="s">
        <v>17</v>
      </c>
      <c r="G4162" s="3" t="str">
        <f>IF(ISNUMBER(SEARCH("Sourcewatch",F4162)),"Sourcewatch",IF(ISNUMBER(SEARCH("desmog",F4162)),"Desmog",IF(ISNUMBER(SEARCH("Exxon",F4162)),"Exxonsecrets",IF(ISNUMBER(SEARCH("wikipedia",F4162)),"Wikipedia",IF(ISNUMBER(SEARCH("greenpeace",F4162)),"Greenpeace",IF(ISNUMBER(SEARCH("Polluterwatch",F4162)),"Polluterwatch",IF(F4162="","","Other")))))))</f>
        <v/>
      </c>
      <c r="H4162">
        <f>LEN(B4162)</f>
        <v>15</v>
      </c>
    </row>
    <row r="4163" spans="1:10" ht="15" customHeight="1" x14ac:dyDescent="0.2">
      <c r="A4163" s="3" t="s">
        <v>4055</v>
      </c>
      <c r="B4163" s="3" t="s">
        <v>4055</v>
      </c>
      <c r="C4163" s="3" t="s">
        <v>25</v>
      </c>
      <c r="D4163" s="3" t="s">
        <v>17</v>
      </c>
      <c r="F4163" s="3" t="s">
        <v>17</v>
      </c>
      <c r="G4163" s="3" t="str">
        <f>IF(ISNUMBER(SEARCH("Sourcewatch",F4163)),"Sourcewatch",IF(ISNUMBER(SEARCH("desmog",F4163)),"Desmog",IF(ISNUMBER(SEARCH("Exxon",F4163)),"Exxonsecrets",IF(ISNUMBER(SEARCH("wikipedia",F4163)),"Wikipedia",IF(ISNUMBER(SEARCH("greenpeace",F4163)),"Greenpeace",IF(ISNUMBER(SEARCH("Polluterwatch",F4163)),"Polluterwatch",IF(F4163="","","Other")))))))</f>
        <v/>
      </c>
      <c r="H4163">
        <f>LEN(B4163)</f>
        <v>15</v>
      </c>
    </row>
    <row r="4164" spans="1:10" ht="15" customHeight="1" x14ac:dyDescent="0.2">
      <c r="A4164" s="3" t="s">
        <v>4056</v>
      </c>
      <c r="B4164" s="3" t="s">
        <v>4056</v>
      </c>
      <c r="C4164" s="3" t="s">
        <v>25</v>
      </c>
      <c r="D4164" s="3" t="s">
        <v>17</v>
      </c>
      <c r="F4164" s="3" t="s">
        <v>17</v>
      </c>
      <c r="G4164" s="3" t="str">
        <f>IF(ISNUMBER(SEARCH("Sourcewatch",F4164)),"Sourcewatch",IF(ISNUMBER(SEARCH("desmog",F4164)),"Desmog",IF(ISNUMBER(SEARCH("Exxon",F4164)),"Exxonsecrets",IF(ISNUMBER(SEARCH("wikipedia",F4164)),"Wikipedia",IF(ISNUMBER(SEARCH("greenpeace",F4164)),"Greenpeace",IF(ISNUMBER(SEARCH("Polluterwatch",F4164)),"Polluterwatch",IF(F4164="","","Other")))))))</f>
        <v/>
      </c>
      <c r="H4164">
        <f>LEN(B4164)</f>
        <v>15</v>
      </c>
    </row>
    <row r="4165" spans="1:10" ht="15" customHeight="1" x14ac:dyDescent="0.2">
      <c r="A4165" s="11" t="s">
        <v>4285</v>
      </c>
      <c r="B4165" s="11" t="s">
        <v>4285</v>
      </c>
      <c r="C4165" t="s">
        <v>25</v>
      </c>
      <c r="D4165" t="s">
        <v>17</v>
      </c>
      <c r="G4165" s="3" t="str">
        <f>IF(ISNUMBER(SEARCH("Sourcewatch",F4165)),"Sourcewatch",IF(ISNUMBER(SEARCH("desmog",F4165)),"Desmog",IF(ISNUMBER(SEARCH("Exxon",F4165)),"Exxonsecrets",IF(ISNUMBER(SEARCH("wikipedia",F4165)),"Wikipedia",IF(ISNUMBER(SEARCH("greenpeace",F4165)),"Greenpeace",IF(ISNUMBER(SEARCH("Polluterwatch",F4165)),"Polluterwatch",IF(F4165="","","Other")))))))</f>
        <v/>
      </c>
      <c r="H4165">
        <f>LEN(B4165)</f>
        <v>4</v>
      </c>
      <c r="I4165" s="17" t="s">
        <v>25</v>
      </c>
    </row>
    <row r="4166" spans="1:10" ht="15" customHeight="1" x14ac:dyDescent="0.2">
      <c r="A4166" s="3" t="s">
        <v>4057</v>
      </c>
      <c r="B4166" s="3" t="s">
        <v>4057</v>
      </c>
      <c r="C4166" s="3" t="s">
        <v>25</v>
      </c>
      <c r="D4166" s="3" t="s">
        <v>17</v>
      </c>
      <c r="F4166" s="3" t="s">
        <v>17</v>
      </c>
      <c r="G4166" s="3" t="str">
        <f>IF(ISNUMBER(SEARCH("Sourcewatch",F4166)),"Sourcewatch",IF(ISNUMBER(SEARCH("desmog",F4166)),"Desmog",IF(ISNUMBER(SEARCH("Exxon",F4166)),"Exxonsecrets",IF(ISNUMBER(SEARCH("wikipedia",F4166)),"Wikipedia",IF(ISNUMBER(SEARCH("greenpeace",F4166)),"Greenpeace",IF(ISNUMBER(SEARCH("Polluterwatch",F4166)),"Polluterwatch",IF(F4166="","","Other")))))))</f>
        <v/>
      </c>
      <c r="H4166">
        <f>LEN(B4166)</f>
        <v>7</v>
      </c>
      <c r="J4166" s="17"/>
    </row>
    <row r="4167" spans="1:10" ht="15" customHeight="1" x14ac:dyDescent="0.2">
      <c r="A4167" s="3" t="s">
        <v>4058</v>
      </c>
      <c r="B4167" s="3" t="s">
        <v>4058</v>
      </c>
      <c r="C4167" s="3" t="s">
        <v>17</v>
      </c>
      <c r="D4167" s="3" t="s">
        <v>25</v>
      </c>
      <c r="G4167" s="3" t="str">
        <f>IF(ISNUMBER(SEARCH("Sourcewatch",F4167)),"Sourcewatch",IF(ISNUMBER(SEARCH("desmog",F4167)),"Desmog",IF(ISNUMBER(SEARCH("Exxon",F4167)),"Exxonsecrets",IF(ISNUMBER(SEARCH("wikipedia",F4167)),"Wikipedia",IF(ISNUMBER(SEARCH("greenpeace",F4167)),"Greenpeace",IF(ISNUMBER(SEARCH("Polluterwatch",F4167)),"Polluterwatch",IF(F4167="","","Other")))))))</f>
        <v/>
      </c>
      <c r="H4167">
        <f>LEN(B4167)</f>
        <v>18</v>
      </c>
    </row>
    <row r="4168" spans="1:10" ht="15" customHeight="1" x14ac:dyDescent="0.2">
      <c r="A4168" s="3" t="s">
        <v>4059</v>
      </c>
      <c r="B4168" s="3" t="s">
        <v>4059</v>
      </c>
      <c r="C4168" s="3" t="s">
        <v>25</v>
      </c>
      <c r="D4168" s="3" t="s">
        <v>17</v>
      </c>
      <c r="F4168" s="3" t="s">
        <v>17</v>
      </c>
      <c r="G4168" s="3" t="str">
        <f>IF(ISNUMBER(SEARCH("Sourcewatch",F4168)),"Sourcewatch",IF(ISNUMBER(SEARCH("desmog",F4168)),"Desmog",IF(ISNUMBER(SEARCH("Exxon",F4168)),"Exxonsecrets",IF(ISNUMBER(SEARCH("wikipedia",F4168)),"Wikipedia",IF(ISNUMBER(SEARCH("greenpeace",F4168)),"Greenpeace",IF(ISNUMBER(SEARCH("Polluterwatch",F4168)),"Polluterwatch",IF(F4168="","","Other")))))))</f>
        <v/>
      </c>
      <c r="H4168">
        <f>LEN(B4168)</f>
        <v>11</v>
      </c>
    </row>
    <row r="4169" spans="1:10" ht="15" customHeight="1" x14ac:dyDescent="0.2">
      <c r="A4169" s="3" t="s">
        <v>4060</v>
      </c>
      <c r="B4169" s="3" t="s">
        <v>4060</v>
      </c>
      <c r="C4169" s="3" t="s">
        <v>17</v>
      </c>
      <c r="D4169" s="3" t="s">
        <v>25</v>
      </c>
      <c r="G4169" s="3" t="str">
        <f>IF(ISNUMBER(SEARCH("Sourcewatch",F4169)),"Sourcewatch",IF(ISNUMBER(SEARCH("desmog",F4169)),"Desmog",IF(ISNUMBER(SEARCH("Exxon",F4169)),"Exxonsecrets",IF(ISNUMBER(SEARCH("wikipedia",F4169)),"Wikipedia",IF(ISNUMBER(SEARCH("greenpeace",F4169)),"Greenpeace",IF(ISNUMBER(SEARCH("Polluterwatch",F4169)),"Polluterwatch",IF(F4169="","","Other")))))))</f>
        <v/>
      </c>
      <c r="H4169">
        <f>LEN(B4169)</f>
        <v>30</v>
      </c>
    </row>
    <row r="4170" spans="1:10" ht="15" customHeight="1" x14ac:dyDescent="0.2">
      <c r="A4170" s="3" t="s">
        <v>4061</v>
      </c>
      <c r="B4170" s="3" t="s">
        <v>4061</v>
      </c>
      <c r="C4170" s="3" t="s">
        <v>25</v>
      </c>
      <c r="D4170" s="3" t="s">
        <v>17</v>
      </c>
      <c r="F4170" s="3" t="s">
        <v>17</v>
      </c>
      <c r="G4170" s="3" t="str">
        <f>IF(ISNUMBER(SEARCH("Sourcewatch",F4170)),"Sourcewatch",IF(ISNUMBER(SEARCH("desmog",F4170)),"Desmog",IF(ISNUMBER(SEARCH("Exxon",F4170)),"Exxonsecrets",IF(ISNUMBER(SEARCH("wikipedia",F4170)),"Wikipedia",IF(ISNUMBER(SEARCH("greenpeace",F4170)),"Greenpeace",IF(ISNUMBER(SEARCH("Polluterwatch",F4170)),"Polluterwatch",IF(F4170="","","Other")))))))</f>
        <v/>
      </c>
      <c r="H4170">
        <f>LEN(B4170)</f>
        <v>14</v>
      </c>
    </row>
    <row r="4171" spans="1:10" ht="15" customHeight="1" x14ac:dyDescent="0.2">
      <c r="A4171" s="11" t="s">
        <v>4573</v>
      </c>
      <c r="B4171" s="11" t="s">
        <v>4573</v>
      </c>
      <c r="C4171" t="s">
        <v>25</v>
      </c>
      <c r="D4171" t="s">
        <v>17</v>
      </c>
      <c r="G4171" s="3" t="str">
        <f>IF(ISNUMBER(SEARCH("Sourcewatch",F4171)),"Sourcewatch",IF(ISNUMBER(SEARCH("desmog",F4171)),"Desmog",IF(ISNUMBER(SEARCH("Exxon",F4171)),"Exxonsecrets",IF(ISNUMBER(SEARCH("wikipedia",F4171)),"Wikipedia",IF(ISNUMBER(SEARCH("greenpeace",F4171)),"Greenpeace",IF(ISNUMBER(SEARCH("Polluterwatch",F4171)),"Polluterwatch",IF(F4171="","","Other")))))))</f>
        <v/>
      </c>
      <c r="H4171">
        <f>LEN(B4171)</f>
        <v>7</v>
      </c>
      <c r="I4171" s="17" t="s">
        <v>25</v>
      </c>
    </row>
    <row r="4172" spans="1:10" ht="15" customHeight="1" x14ac:dyDescent="0.2">
      <c r="A4172" s="3" t="s">
        <v>4062</v>
      </c>
      <c r="B4172" s="3" t="s">
        <v>4062</v>
      </c>
      <c r="C4172" s="3" t="s">
        <v>25</v>
      </c>
      <c r="D4172" s="3" t="s">
        <v>17</v>
      </c>
      <c r="F4172" s="3" t="s">
        <v>17</v>
      </c>
      <c r="G4172" s="3" t="str">
        <f>IF(ISNUMBER(SEARCH("Sourcewatch",F4172)),"Sourcewatch",IF(ISNUMBER(SEARCH("desmog",F4172)),"Desmog",IF(ISNUMBER(SEARCH("Exxon",F4172)),"Exxonsecrets",IF(ISNUMBER(SEARCH("wikipedia",F4172)),"Wikipedia",IF(ISNUMBER(SEARCH("greenpeace",F4172)),"Greenpeace",IF(ISNUMBER(SEARCH("Polluterwatch",F4172)),"Polluterwatch",IF(F4172="","","Other")))))))</f>
        <v/>
      </c>
      <c r="H4172">
        <f>LEN(B4172)</f>
        <v>9</v>
      </c>
    </row>
    <row r="4173" spans="1:10" ht="15" customHeight="1" x14ac:dyDescent="0.2">
      <c r="A4173" s="3" t="s">
        <v>4063</v>
      </c>
      <c r="B4173" s="3" t="s">
        <v>4063</v>
      </c>
      <c r="C4173" s="3" t="s">
        <v>17</v>
      </c>
      <c r="D4173" s="3" t="s">
        <v>25</v>
      </c>
      <c r="G4173" s="3" t="str">
        <f>IF(ISNUMBER(SEARCH("Sourcewatch",F4173)),"Sourcewatch",IF(ISNUMBER(SEARCH("desmog",F4173)),"Desmog",IF(ISNUMBER(SEARCH("Exxon",F4173)),"Exxonsecrets",IF(ISNUMBER(SEARCH("wikipedia",F4173)),"Wikipedia",IF(ISNUMBER(SEARCH("greenpeace",F4173)),"Greenpeace",IF(ISNUMBER(SEARCH("Polluterwatch",F4173)),"Polluterwatch",IF(F4173="","","Other")))))))</f>
        <v/>
      </c>
      <c r="H4173">
        <f>LEN(B4173)</f>
        <v>19</v>
      </c>
    </row>
    <row r="4174" spans="1:10" ht="15" customHeight="1" x14ac:dyDescent="0.2">
      <c r="A4174" s="3" t="s">
        <v>4064</v>
      </c>
      <c r="B4174" s="3" t="s">
        <v>4064</v>
      </c>
      <c r="C4174" s="3" t="s">
        <v>25</v>
      </c>
      <c r="D4174" s="3" t="s">
        <v>17</v>
      </c>
      <c r="F4174" s="3" t="s">
        <v>17</v>
      </c>
      <c r="G4174" s="3" t="str">
        <f>IF(ISNUMBER(SEARCH("Sourcewatch",F4174)),"Sourcewatch",IF(ISNUMBER(SEARCH("desmog",F4174)),"Desmog",IF(ISNUMBER(SEARCH("Exxon",F4174)),"Exxonsecrets",IF(ISNUMBER(SEARCH("wikipedia",F4174)),"Wikipedia",IF(ISNUMBER(SEARCH("greenpeace",F4174)),"Greenpeace",IF(ISNUMBER(SEARCH("Polluterwatch",F4174)),"Polluterwatch",IF(F4174="","","Other")))))))</f>
        <v/>
      </c>
      <c r="H4174">
        <f>LEN(B4174)</f>
        <v>5</v>
      </c>
    </row>
    <row r="4175" spans="1:10" ht="15" customHeight="1" x14ac:dyDescent="0.2">
      <c r="A4175" s="3" t="s">
        <v>4065</v>
      </c>
      <c r="B4175" s="3" t="s">
        <v>4065</v>
      </c>
      <c r="D4175" s="3" t="s">
        <v>17</v>
      </c>
      <c r="F4175" s="3" t="s">
        <v>4066</v>
      </c>
      <c r="G4175" s="3" t="str">
        <f>IF(ISNUMBER(SEARCH("Sourcewatch",F4175)),"Sourcewatch",IF(ISNUMBER(SEARCH("desmog",F4175)),"Desmog",IF(ISNUMBER(SEARCH("Exxon",F4175)),"Exxonsecrets",IF(ISNUMBER(SEARCH("wikipedia",F4175)),"Wikipedia",IF(ISNUMBER(SEARCH("greenpeace",F4175)),"Greenpeace",IF(ISNUMBER(SEARCH("Polluterwatch",F4175)),"Polluterwatch",IF(F4175="","","Other")))))))</f>
        <v>Sourcewatch</v>
      </c>
      <c r="H4175">
        <f>LEN(B4175)</f>
        <v>37</v>
      </c>
    </row>
    <row r="4176" spans="1:10" ht="15" customHeight="1" x14ac:dyDescent="0.2">
      <c r="A4176" s="3" t="s">
        <v>4067</v>
      </c>
      <c r="B4176" s="3" t="s">
        <v>4067</v>
      </c>
      <c r="C4176" s="3" t="s">
        <v>17</v>
      </c>
      <c r="D4176" s="3" t="s">
        <v>25</v>
      </c>
      <c r="G4176" s="3" t="str">
        <f>IF(ISNUMBER(SEARCH("Sourcewatch",F4176)),"Sourcewatch",IF(ISNUMBER(SEARCH("desmog",F4176)),"Desmog",IF(ISNUMBER(SEARCH("Exxon",F4176)),"Exxonsecrets",IF(ISNUMBER(SEARCH("wikipedia",F4176)),"Wikipedia",IF(ISNUMBER(SEARCH("greenpeace",F4176)),"Greenpeace",IF(ISNUMBER(SEARCH("Polluterwatch",F4176)),"Polluterwatch",IF(F4176="","","Other")))))))</f>
        <v/>
      </c>
      <c r="H4176">
        <f>LEN(B4176)</f>
        <v>26</v>
      </c>
    </row>
    <row r="4177" spans="1:10" ht="15" customHeight="1" x14ac:dyDescent="0.2">
      <c r="A4177" s="3" t="s">
        <v>4068</v>
      </c>
      <c r="B4177" s="3" t="s">
        <v>4068</v>
      </c>
      <c r="C4177" s="3" t="s">
        <v>17</v>
      </c>
      <c r="D4177" s="3" t="s">
        <v>17</v>
      </c>
      <c r="F4177" s="3" t="s">
        <v>17</v>
      </c>
      <c r="G4177" s="3" t="str">
        <f>IF(ISNUMBER(SEARCH("Sourcewatch",F4177)),"Sourcewatch",IF(ISNUMBER(SEARCH("desmog",F4177)),"Desmog",IF(ISNUMBER(SEARCH("Exxon",F4177)),"Exxonsecrets",IF(ISNUMBER(SEARCH("wikipedia",F4177)),"Wikipedia",IF(ISNUMBER(SEARCH("greenpeace",F4177)),"Greenpeace",IF(ISNUMBER(SEARCH("Polluterwatch",F4177)),"Polluterwatch",IF(F4177="","","Other")))))))</f>
        <v/>
      </c>
      <c r="H4177">
        <f>LEN(B4177)</f>
        <v>35</v>
      </c>
    </row>
    <row r="4178" spans="1:10" ht="15" customHeight="1" x14ac:dyDescent="0.2">
      <c r="A4178" s="3" t="s">
        <v>4069</v>
      </c>
      <c r="B4178" s="3" t="s">
        <v>4069</v>
      </c>
      <c r="C4178" s="3" t="s">
        <v>25</v>
      </c>
      <c r="D4178" s="3" t="s">
        <v>17</v>
      </c>
      <c r="F4178" s="3" t="s">
        <v>17</v>
      </c>
      <c r="G4178" s="3" t="str">
        <f>IF(ISNUMBER(SEARCH("Sourcewatch",F4178)),"Sourcewatch",IF(ISNUMBER(SEARCH("desmog",F4178)),"Desmog",IF(ISNUMBER(SEARCH("Exxon",F4178)),"Exxonsecrets",IF(ISNUMBER(SEARCH("wikipedia",F4178)),"Wikipedia",IF(ISNUMBER(SEARCH("greenpeace",F4178)),"Greenpeace",IF(ISNUMBER(SEARCH("Polluterwatch",F4178)),"Polluterwatch",IF(F4178="","","Other")))))))</f>
        <v/>
      </c>
      <c r="H4178">
        <f>LEN(B4178)</f>
        <v>16</v>
      </c>
    </row>
    <row r="4179" spans="1:10" ht="15" customHeight="1" x14ac:dyDescent="0.2">
      <c r="A4179" s="3" t="s">
        <v>4070</v>
      </c>
      <c r="B4179" s="3" t="s">
        <v>4070</v>
      </c>
      <c r="C4179" s="3" t="s">
        <v>17</v>
      </c>
      <c r="D4179" s="3" t="s">
        <v>17</v>
      </c>
      <c r="F4179" s="3" t="s">
        <v>4071</v>
      </c>
      <c r="G4179" s="3" t="str">
        <f>IF(ISNUMBER(SEARCH("Sourcewatch",F4179)),"Sourcewatch",IF(ISNUMBER(SEARCH("desmog",F4179)),"Desmog",IF(ISNUMBER(SEARCH("Exxon",F4179)),"Exxonsecrets",IF(ISNUMBER(SEARCH("wikipedia",F4179)),"Wikipedia",IF(ISNUMBER(SEARCH("greenpeace",F4179)),"Greenpeace",IF(ISNUMBER(SEARCH("Polluterwatch",F4179)),"Polluterwatch",IF(F4179="","","Other")))))))</f>
        <v>Wikipedia</v>
      </c>
      <c r="H4179">
        <f>LEN(B4179)</f>
        <v>21</v>
      </c>
    </row>
    <row r="4180" spans="1:10" ht="15" customHeight="1" x14ac:dyDescent="0.2">
      <c r="A4180" s="3" t="s">
        <v>4072</v>
      </c>
      <c r="B4180" s="3" t="s">
        <v>4072</v>
      </c>
      <c r="C4180" s="3" t="s">
        <v>17</v>
      </c>
      <c r="D4180" s="3" t="s">
        <v>17</v>
      </c>
      <c r="F4180" s="3" t="s">
        <v>17</v>
      </c>
      <c r="G4180" s="3" t="str">
        <f>IF(ISNUMBER(SEARCH("Sourcewatch",F4180)),"Sourcewatch",IF(ISNUMBER(SEARCH("desmog",F4180)),"Desmog",IF(ISNUMBER(SEARCH("Exxon",F4180)),"Exxonsecrets",IF(ISNUMBER(SEARCH("wikipedia",F4180)),"Wikipedia",IF(ISNUMBER(SEARCH("greenpeace",F4180)),"Greenpeace",IF(ISNUMBER(SEARCH("Polluterwatch",F4180)),"Polluterwatch",IF(F4180="","","Other")))))))</f>
        <v/>
      </c>
      <c r="H4180">
        <f>LEN(B4180)</f>
        <v>14</v>
      </c>
    </row>
    <row r="4181" spans="1:10" ht="15" customHeight="1" x14ac:dyDescent="0.2">
      <c r="A4181" s="3" t="s">
        <v>4073</v>
      </c>
      <c r="B4181" s="3" t="s">
        <v>4073</v>
      </c>
      <c r="D4181" s="3" t="s">
        <v>17</v>
      </c>
      <c r="F4181" s="3" t="s">
        <v>17</v>
      </c>
      <c r="G4181" s="3" t="str">
        <f>IF(ISNUMBER(SEARCH("Sourcewatch",F4181)),"Sourcewatch",IF(ISNUMBER(SEARCH("desmog",F4181)),"Desmog",IF(ISNUMBER(SEARCH("Exxon",F4181)),"Exxonsecrets",IF(ISNUMBER(SEARCH("wikipedia",F4181)),"Wikipedia",IF(ISNUMBER(SEARCH("greenpeace",F4181)),"Greenpeace",IF(ISNUMBER(SEARCH("Polluterwatch",F4181)),"Polluterwatch",IF(F4181="","","Other")))))))</f>
        <v/>
      </c>
      <c r="H4181">
        <f>LEN(B4181)</f>
        <v>46</v>
      </c>
    </row>
    <row r="4182" spans="1:10" ht="15" customHeight="1" x14ac:dyDescent="0.2">
      <c r="A4182" s="3" t="s">
        <v>4074</v>
      </c>
      <c r="B4182" s="3" t="s">
        <v>4074</v>
      </c>
      <c r="C4182" s="3" t="s">
        <v>17</v>
      </c>
      <c r="D4182" s="3" t="s">
        <v>25</v>
      </c>
      <c r="G4182" s="3" t="str">
        <f>IF(ISNUMBER(SEARCH("Sourcewatch",F4182)),"Sourcewatch",IF(ISNUMBER(SEARCH("desmog",F4182)),"Desmog",IF(ISNUMBER(SEARCH("Exxon",F4182)),"Exxonsecrets",IF(ISNUMBER(SEARCH("wikipedia",F4182)),"Wikipedia",IF(ISNUMBER(SEARCH("greenpeace",F4182)),"Greenpeace",IF(ISNUMBER(SEARCH("Polluterwatch",F4182)),"Polluterwatch",IF(F4182="","","Other")))))))</f>
        <v/>
      </c>
      <c r="H4182">
        <f>LEN(B4182)</f>
        <v>15</v>
      </c>
    </row>
    <row r="4183" spans="1:10" ht="15" customHeight="1" x14ac:dyDescent="0.2">
      <c r="A4183" s="3" t="s">
        <v>4075</v>
      </c>
      <c r="B4183" s="3" t="s">
        <v>4075</v>
      </c>
      <c r="C4183" s="3" t="s">
        <v>25</v>
      </c>
      <c r="D4183" s="3" t="s">
        <v>17</v>
      </c>
      <c r="F4183" s="3" t="s">
        <v>17</v>
      </c>
      <c r="G4183" s="3" t="str">
        <f>IF(ISNUMBER(SEARCH("Sourcewatch",F4183)),"Sourcewatch",IF(ISNUMBER(SEARCH("desmog",F4183)),"Desmog",IF(ISNUMBER(SEARCH("Exxon",F4183)),"Exxonsecrets",IF(ISNUMBER(SEARCH("wikipedia",F4183)),"Wikipedia",IF(ISNUMBER(SEARCH("greenpeace",F4183)),"Greenpeace",IF(ISNUMBER(SEARCH("Polluterwatch",F4183)),"Polluterwatch",IF(F4183="","","Other")))))))</f>
        <v/>
      </c>
      <c r="H4183">
        <f>LEN(B4183)</f>
        <v>15</v>
      </c>
    </row>
    <row r="4184" spans="1:10" ht="15" customHeight="1" x14ac:dyDescent="0.2">
      <c r="A4184" s="3" t="s">
        <v>4076</v>
      </c>
      <c r="B4184" s="3" t="s">
        <v>4076</v>
      </c>
      <c r="C4184" s="3" t="s">
        <v>25</v>
      </c>
      <c r="D4184" s="3" t="s">
        <v>17</v>
      </c>
      <c r="F4184" s="3" t="s">
        <v>17</v>
      </c>
      <c r="G4184" s="3" t="str">
        <f>IF(ISNUMBER(SEARCH("Sourcewatch",F4184)),"Sourcewatch",IF(ISNUMBER(SEARCH("desmog",F4184)),"Desmog",IF(ISNUMBER(SEARCH("Exxon",F4184)),"Exxonsecrets",IF(ISNUMBER(SEARCH("wikipedia",F4184)),"Wikipedia",IF(ISNUMBER(SEARCH("greenpeace",F4184)),"Greenpeace",IF(ISNUMBER(SEARCH("Polluterwatch",F4184)),"Polluterwatch",IF(F4184="","","Other")))))))</f>
        <v/>
      </c>
      <c r="H4184">
        <f>LEN(B4184)</f>
        <v>7</v>
      </c>
    </row>
    <row r="4185" spans="1:10" ht="15" customHeight="1" x14ac:dyDescent="0.2">
      <c r="A4185" s="3" t="s">
        <v>4077</v>
      </c>
      <c r="B4185" s="3" t="s">
        <v>4077</v>
      </c>
      <c r="C4185" s="3" t="s">
        <v>25</v>
      </c>
      <c r="D4185" s="3" t="s">
        <v>17</v>
      </c>
      <c r="F4185" s="3" t="s">
        <v>17</v>
      </c>
      <c r="G4185" s="3" t="str">
        <f>IF(ISNUMBER(SEARCH("Sourcewatch",F4185)),"Sourcewatch",IF(ISNUMBER(SEARCH("desmog",F4185)),"Desmog",IF(ISNUMBER(SEARCH("Exxon",F4185)),"Exxonsecrets",IF(ISNUMBER(SEARCH("wikipedia",F4185)),"Wikipedia",IF(ISNUMBER(SEARCH("greenpeace",F4185)),"Greenpeace",IF(ISNUMBER(SEARCH("Polluterwatch",F4185)),"Polluterwatch",IF(F4185="","","Other")))))))</f>
        <v/>
      </c>
      <c r="H4185">
        <f>LEN(B4185)</f>
        <v>14</v>
      </c>
    </row>
    <row r="4186" spans="1:10" ht="15" customHeight="1" x14ac:dyDescent="0.2">
      <c r="A4186" s="3" t="s">
        <v>4078</v>
      </c>
      <c r="B4186" s="3" t="s">
        <v>4078</v>
      </c>
      <c r="C4186" s="3" t="s">
        <v>25</v>
      </c>
      <c r="D4186" s="3" t="s">
        <v>17</v>
      </c>
      <c r="F4186" s="3" t="s">
        <v>17</v>
      </c>
      <c r="G4186" s="3" t="str">
        <f>IF(ISNUMBER(SEARCH("Sourcewatch",F4186)),"Sourcewatch",IF(ISNUMBER(SEARCH("desmog",F4186)),"Desmog",IF(ISNUMBER(SEARCH("Exxon",F4186)),"Exxonsecrets",IF(ISNUMBER(SEARCH("wikipedia",F4186)),"Wikipedia",IF(ISNUMBER(SEARCH("greenpeace",F4186)),"Greenpeace",IF(ISNUMBER(SEARCH("Polluterwatch",F4186)),"Polluterwatch",IF(F4186="","","Other")))))))</f>
        <v/>
      </c>
      <c r="H4186">
        <f>LEN(B4186)</f>
        <v>12</v>
      </c>
    </row>
    <row r="4187" spans="1:10" ht="15" customHeight="1" x14ac:dyDescent="0.2">
      <c r="A4187" s="3" t="s">
        <v>4079</v>
      </c>
      <c r="B4187" s="3" t="s">
        <v>4079</v>
      </c>
      <c r="C4187" s="3" t="s">
        <v>25</v>
      </c>
      <c r="D4187" s="3" t="s">
        <v>17</v>
      </c>
      <c r="F4187" s="3" t="s">
        <v>17</v>
      </c>
      <c r="G4187" s="3" t="str">
        <f>IF(ISNUMBER(SEARCH("Sourcewatch",F4187)),"Sourcewatch",IF(ISNUMBER(SEARCH("desmog",F4187)),"Desmog",IF(ISNUMBER(SEARCH("Exxon",F4187)),"Exxonsecrets",IF(ISNUMBER(SEARCH("wikipedia",F4187)),"Wikipedia",IF(ISNUMBER(SEARCH("greenpeace",F4187)),"Greenpeace",IF(ISNUMBER(SEARCH("Polluterwatch",F4187)),"Polluterwatch",IF(F4187="","","Other")))))))</f>
        <v/>
      </c>
      <c r="H4187">
        <f>LEN(B4187)</f>
        <v>16</v>
      </c>
      <c r="J4187" s="17"/>
    </row>
    <row r="4188" spans="1:10" ht="15" customHeight="1" x14ac:dyDescent="0.2">
      <c r="A4188" s="3" t="s">
        <v>4080</v>
      </c>
      <c r="B4188" s="3" t="s">
        <v>4080</v>
      </c>
      <c r="C4188" s="3" t="s">
        <v>25</v>
      </c>
      <c r="D4188" s="3" t="s">
        <v>17</v>
      </c>
      <c r="F4188" s="3" t="s">
        <v>17</v>
      </c>
      <c r="G4188" s="3" t="str">
        <f>IF(ISNUMBER(SEARCH("Sourcewatch",F4188)),"Sourcewatch",IF(ISNUMBER(SEARCH("desmog",F4188)),"Desmog",IF(ISNUMBER(SEARCH("Exxon",F4188)),"Exxonsecrets",IF(ISNUMBER(SEARCH("wikipedia",F4188)),"Wikipedia",IF(ISNUMBER(SEARCH("greenpeace",F4188)),"Greenpeace",IF(ISNUMBER(SEARCH("Polluterwatch",F4188)),"Polluterwatch",IF(F4188="","","Other")))))))</f>
        <v/>
      </c>
      <c r="H4188">
        <f>LEN(B4188)</f>
        <v>4</v>
      </c>
    </row>
    <row r="4189" spans="1:10" ht="15" customHeight="1" x14ac:dyDescent="0.2">
      <c r="A4189" s="3" t="s">
        <v>4081</v>
      </c>
      <c r="B4189" s="3" t="s">
        <v>4081</v>
      </c>
      <c r="C4189" s="3" t="s">
        <v>25</v>
      </c>
      <c r="D4189" s="3" t="s">
        <v>17</v>
      </c>
      <c r="F4189" s="3" t="s">
        <v>17</v>
      </c>
      <c r="G4189" s="3" t="str">
        <f>IF(ISNUMBER(SEARCH("Sourcewatch",F4189)),"Sourcewatch",IF(ISNUMBER(SEARCH("desmog",F4189)),"Desmog",IF(ISNUMBER(SEARCH("Exxon",F4189)),"Exxonsecrets",IF(ISNUMBER(SEARCH("wikipedia",F4189)),"Wikipedia",IF(ISNUMBER(SEARCH("greenpeace",F4189)),"Greenpeace",IF(ISNUMBER(SEARCH("Polluterwatch",F4189)),"Polluterwatch",IF(F4189="","","Other")))))))</f>
        <v/>
      </c>
      <c r="H4189">
        <f>LEN(B4189)</f>
        <v>13</v>
      </c>
    </row>
    <row r="4190" spans="1:10" ht="15" customHeight="1" x14ac:dyDescent="0.2">
      <c r="A4190" s="3" t="s">
        <v>4082</v>
      </c>
      <c r="B4190" s="3" t="s">
        <v>4082</v>
      </c>
      <c r="C4190" s="3" t="s">
        <v>25</v>
      </c>
      <c r="D4190" s="3" t="s">
        <v>17</v>
      </c>
      <c r="F4190" s="3" t="s">
        <v>17</v>
      </c>
      <c r="G4190" s="3" t="str">
        <f>IF(ISNUMBER(SEARCH("Sourcewatch",F4190)),"Sourcewatch",IF(ISNUMBER(SEARCH("desmog",F4190)),"Desmog",IF(ISNUMBER(SEARCH("Exxon",F4190)),"Exxonsecrets",IF(ISNUMBER(SEARCH("wikipedia",F4190)),"Wikipedia",IF(ISNUMBER(SEARCH("greenpeace",F4190)),"Greenpeace",IF(ISNUMBER(SEARCH("Polluterwatch",F4190)),"Polluterwatch",IF(F4190="","","Other")))))))</f>
        <v/>
      </c>
      <c r="H4190">
        <f>LEN(B4190)</f>
        <v>4</v>
      </c>
    </row>
    <row r="4191" spans="1:10" ht="15" customHeight="1" x14ac:dyDescent="0.2">
      <c r="A4191" s="11" t="s">
        <v>4380</v>
      </c>
      <c r="B4191" s="11" t="s">
        <v>4380</v>
      </c>
      <c r="C4191" t="s">
        <v>25</v>
      </c>
      <c r="D4191" t="s">
        <v>17</v>
      </c>
      <c r="G4191" s="3" t="str">
        <f>IF(ISNUMBER(SEARCH("Sourcewatch",F4191)),"Sourcewatch",IF(ISNUMBER(SEARCH("desmog",F4191)),"Desmog",IF(ISNUMBER(SEARCH("Exxon",F4191)),"Exxonsecrets",IF(ISNUMBER(SEARCH("wikipedia",F4191)),"Wikipedia",IF(ISNUMBER(SEARCH("greenpeace",F4191)),"Greenpeace",IF(ISNUMBER(SEARCH("Polluterwatch",F4191)),"Polluterwatch",IF(F4191="","","Other")))))))</f>
        <v/>
      </c>
      <c r="H4191">
        <f>LEN(B4191)</f>
        <v>7</v>
      </c>
      <c r="I4191" s="17" t="s">
        <v>25</v>
      </c>
    </row>
    <row r="4192" spans="1:10" ht="15" customHeight="1" x14ac:dyDescent="0.2">
      <c r="A4192" s="3" t="s">
        <v>4083</v>
      </c>
      <c r="B4192" s="3" t="s">
        <v>4083</v>
      </c>
      <c r="C4192" s="3" t="s">
        <v>25</v>
      </c>
      <c r="D4192" s="3" t="s">
        <v>17</v>
      </c>
      <c r="F4192" s="3" t="s">
        <v>17</v>
      </c>
      <c r="G4192" s="3" t="str">
        <f>IF(ISNUMBER(SEARCH("Sourcewatch",F4192)),"Sourcewatch",IF(ISNUMBER(SEARCH("desmog",F4192)),"Desmog",IF(ISNUMBER(SEARCH("Exxon",F4192)),"Exxonsecrets",IF(ISNUMBER(SEARCH("wikipedia",F4192)),"Wikipedia",IF(ISNUMBER(SEARCH("greenpeace",F4192)),"Greenpeace",IF(ISNUMBER(SEARCH("Polluterwatch",F4192)),"Polluterwatch",IF(F4192="","","Other")))))))</f>
        <v/>
      </c>
      <c r="H4192">
        <f>LEN(B4192)</f>
        <v>18</v>
      </c>
    </row>
    <row r="4193" spans="1:10" ht="15" customHeight="1" x14ac:dyDescent="0.2">
      <c r="A4193" s="3" t="s">
        <v>4084</v>
      </c>
      <c r="B4193" s="3" t="s">
        <v>4084</v>
      </c>
      <c r="C4193" s="3" t="s">
        <v>25</v>
      </c>
      <c r="D4193" s="3" t="s">
        <v>17</v>
      </c>
      <c r="F4193" s="3" t="s">
        <v>17</v>
      </c>
      <c r="G4193" s="3" t="str">
        <f>IF(ISNUMBER(SEARCH("Sourcewatch",F4193)),"Sourcewatch",IF(ISNUMBER(SEARCH("desmog",F4193)),"Desmog",IF(ISNUMBER(SEARCH("Exxon",F4193)),"Exxonsecrets",IF(ISNUMBER(SEARCH("wikipedia",F4193)),"Wikipedia",IF(ISNUMBER(SEARCH("greenpeace",F4193)),"Greenpeace",IF(ISNUMBER(SEARCH("Polluterwatch",F4193)),"Polluterwatch",IF(F4193="","","Other")))))))</f>
        <v/>
      </c>
      <c r="H4193">
        <f>LEN(B4193)</f>
        <v>14</v>
      </c>
    </row>
    <row r="4194" spans="1:10" ht="15" customHeight="1" x14ac:dyDescent="0.2">
      <c r="A4194" s="3" t="s">
        <v>4085</v>
      </c>
      <c r="B4194" s="3" t="s">
        <v>4085</v>
      </c>
      <c r="C4194" s="3" t="s">
        <v>25</v>
      </c>
      <c r="D4194" s="3" t="s">
        <v>17</v>
      </c>
      <c r="F4194" s="3" t="s">
        <v>17</v>
      </c>
      <c r="G4194" s="3" t="str">
        <f>IF(ISNUMBER(SEARCH("Sourcewatch",F4194)),"Sourcewatch",IF(ISNUMBER(SEARCH("desmog",F4194)),"Desmog",IF(ISNUMBER(SEARCH("Exxon",F4194)),"Exxonsecrets",IF(ISNUMBER(SEARCH("wikipedia",F4194)),"Wikipedia",IF(ISNUMBER(SEARCH("greenpeace",F4194)),"Greenpeace",IF(ISNUMBER(SEARCH("Polluterwatch",F4194)),"Polluterwatch",IF(F4194="","","Other")))))))</f>
        <v/>
      </c>
      <c r="H4194">
        <f>LEN(B4194)</f>
        <v>13</v>
      </c>
    </row>
    <row r="4195" spans="1:10" ht="15" customHeight="1" x14ac:dyDescent="0.2">
      <c r="A4195" s="3" t="s">
        <v>4086</v>
      </c>
      <c r="B4195" s="3" t="s">
        <v>4086</v>
      </c>
      <c r="C4195" s="3" t="s">
        <v>17</v>
      </c>
      <c r="D4195" s="3" t="s">
        <v>17</v>
      </c>
      <c r="F4195" s="3" t="s">
        <v>4087</v>
      </c>
      <c r="G4195" s="3" t="str">
        <f>IF(ISNUMBER(SEARCH("Sourcewatch",F4195)),"Sourcewatch",IF(ISNUMBER(SEARCH("desmog",F4195)),"Desmog",IF(ISNUMBER(SEARCH("Exxon",F4195)),"Exxonsecrets",IF(ISNUMBER(SEARCH("wikipedia",F4195)),"Wikipedia",IF(ISNUMBER(SEARCH("greenpeace",F4195)),"Greenpeace",IF(ISNUMBER(SEARCH("Polluterwatch",F4195)),"Polluterwatch",IF(F4195="","","Other")))))))</f>
        <v>Sourcewatch</v>
      </c>
      <c r="H4195">
        <f>LEN(B4195)</f>
        <v>21</v>
      </c>
    </row>
    <row r="4196" spans="1:10" ht="15" customHeight="1" x14ac:dyDescent="0.2">
      <c r="A4196" s="11" t="s">
        <v>4420</v>
      </c>
      <c r="B4196" s="11" t="s">
        <v>4420</v>
      </c>
      <c r="C4196" t="s">
        <v>25</v>
      </c>
      <c r="D4196" t="s">
        <v>17</v>
      </c>
      <c r="G4196" s="3" t="str">
        <f>IF(ISNUMBER(SEARCH("Sourcewatch",F4196)),"Sourcewatch",IF(ISNUMBER(SEARCH("desmog",F4196)),"Desmog",IF(ISNUMBER(SEARCH("Exxon",F4196)),"Exxonsecrets",IF(ISNUMBER(SEARCH("wikipedia",F4196)),"Wikipedia",IF(ISNUMBER(SEARCH("greenpeace",F4196)),"Greenpeace",IF(ISNUMBER(SEARCH("Polluterwatch",F4196)),"Polluterwatch",IF(F4196="","","Other")))))))</f>
        <v/>
      </c>
      <c r="H4196">
        <f>LEN(B4196)</f>
        <v>6</v>
      </c>
      <c r="I4196" s="17" t="s">
        <v>25</v>
      </c>
    </row>
    <row r="4197" spans="1:10" ht="15" customHeight="1" x14ac:dyDescent="0.2">
      <c r="A4197" s="3" t="s">
        <v>4088</v>
      </c>
      <c r="B4197" s="3" t="s">
        <v>4088</v>
      </c>
      <c r="C4197" s="3" t="s">
        <v>25</v>
      </c>
      <c r="D4197" s="3" t="s">
        <v>17</v>
      </c>
      <c r="F4197" s="3" t="s">
        <v>17</v>
      </c>
      <c r="G4197" s="3" t="str">
        <f>IF(ISNUMBER(SEARCH("Sourcewatch",F4197)),"Sourcewatch",IF(ISNUMBER(SEARCH("desmog",F4197)),"Desmog",IF(ISNUMBER(SEARCH("Exxon",F4197)),"Exxonsecrets",IF(ISNUMBER(SEARCH("wikipedia",F4197)),"Wikipedia",IF(ISNUMBER(SEARCH("greenpeace",F4197)),"Greenpeace",IF(ISNUMBER(SEARCH("Polluterwatch",F4197)),"Polluterwatch",IF(F4197="","","Other")))))))</f>
        <v/>
      </c>
      <c r="H4197">
        <f>LEN(B4197)</f>
        <v>9</v>
      </c>
    </row>
    <row r="4198" spans="1:10" ht="15" customHeight="1" x14ac:dyDescent="0.2">
      <c r="A4198" s="3" t="s">
        <v>4089</v>
      </c>
      <c r="B4198" s="3" t="s">
        <v>4089</v>
      </c>
      <c r="C4198" s="3" t="s">
        <v>25</v>
      </c>
      <c r="D4198" s="3" t="s">
        <v>17</v>
      </c>
      <c r="F4198" s="3" t="s">
        <v>17</v>
      </c>
      <c r="G4198" s="3" t="str">
        <f>IF(ISNUMBER(SEARCH("Sourcewatch",F4198)),"Sourcewatch",IF(ISNUMBER(SEARCH("desmog",F4198)),"Desmog",IF(ISNUMBER(SEARCH("Exxon",F4198)),"Exxonsecrets",IF(ISNUMBER(SEARCH("wikipedia",F4198)),"Wikipedia",IF(ISNUMBER(SEARCH("greenpeace",F4198)),"Greenpeace",IF(ISNUMBER(SEARCH("Polluterwatch",F4198)),"Polluterwatch",IF(F4198="","","Other")))))))</f>
        <v/>
      </c>
      <c r="H4198">
        <f>LEN(B4198)</f>
        <v>14</v>
      </c>
    </row>
    <row r="4199" spans="1:10" ht="15" customHeight="1" x14ac:dyDescent="0.2">
      <c r="A4199" s="3" t="s">
        <v>4090</v>
      </c>
      <c r="B4199" s="3" t="s">
        <v>4090</v>
      </c>
      <c r="C4199" s="3" t="s">
        <v>17</v>
      </c>
      <c r="D4199" s="3" t="s">
        <v>17</v>
      </c>
      <c r="F4199" s="3" t="s">
        <v>17</v>
      </c>
      <c r="G4199" s="3" t="str">
        <f>IF(ISNUMBER(SEARCH("Sourcewatch",F4199)),"Sourcewatch",IF(ISNUMBER(SEARCH("desmog",F4199)),"Desmog",IF(ISNUMBER(SEARCH("Exxon",F4199)),"Exxonsecrets",IF(ISNUMBER(SEARCH("wikipedia",F4199)),"Wikipedia",IF(ISNUMBER(SEARCH("greenpeace",F4199)),"Greenpeace",IF(ISNUMBER(SEARCH("Polluterwatch",F4199)),"Polluterwatch",IF(F4199="","","Other")))))))</f>
        <v/>
      </c>
      <c r="H4199">
        <f>LEN(B4199)</f>
        <v>20</v>
      </c>
      <c r="J4199" s="17"/>
    </row>
    <row r="4200" spans="1:10" ht="15" customHeight="1" x14ac:dyDescent="0.2">
      <c r="A4200" s="11" t="s">
        <v>4583</v>
      </c>
      <c r="B4200" s="11" t="s">
        <v>4583</v>
      </c>
      <c r="C4200" t="s">
        <v>17</v>
      </c>
      <c r="D4200" t="s">
        <v>17</v>
      </c>
      <c r="G4200" s="3" t="str">
        <f>IF(ISNUMBER(SEARCH("Sourcewatch",F4200)),"Sourcewatch",IF(ISNUMBER(SEARCH("desmog",F4200)),"Desmog",IF(ISNUMBER(SEARCH("Exxon",F4200)),"Exxonsecrets",IF(ISNUMBER(SEARCH("wikipedia",F4200)),"Wikipedia",IF(ISNUMBER(SEARCH("greenpeace",F4200)),"Greenpeace",IF(ISNUMBER(SEARCH("Polluterwatch",F4200)),"Polluterwatch",IF(F4200="","","Other")))))))</f>
        <v/>
      </c>
      <c r="H4200">
        <f>LEN(B4200)</f>
        <v>23</v>
      </c>
      <c r="I4200" s="17" t="s">
        <v>25</v>
      </c>
    </row>
    <row r="4201" spans="1:10" ht="15" customHeight="1" x14ac:dyDescent="0.2">
      <c r="A4201" s="11" t="s">
        <v>4395</v>
      </c>
      <c r="B4201" s="11" t="s">
        <v>4395</v>
      </c>
      <c r="C4201" t="s">
        <v>25</v>
      </c>
      <c r="D4201" t="s">
        <v>17</v>
      </c>
      <c r="G4201" s="3" t="str">
        <f>IF(ISNUMBER(SEARCH("Sourcewatch",F4201)),"Sourcewatch",IF(ISNUMBER(SEARCH("desmog",F4201)),"Desmog",IF(ISNUMBER(SEARCH("Exxon",F4201)),"Exxonsecrets",IF(ISNUMBER(SEARCH("wikipedia",F4201)),"Wikipedia",IF(ISNUMBER(SEARCH("greenpeace",F4201)),"Greenpeace",IF(ISNUMBER(SEARCH("Polluterwatch",F4201)),"Polluterwatch",IF(F4201="","","Other")))))))</f>
        <v/>
      </c>
      <c r="H4201">
        <f>LEN(B4201)</f>
        <v>4</v>
      </c>
      <c r="I4201" s="17" t="s">
        <v>25</v>
      </c>
      <c r="J4201" s="17"/>
    </row>
    <row r="4202" spans="1:10" ht="15" customHeight="1" x14ac:dyDescent="0.2">
      <c r="A4202" s="3" t="s">
        <v>4091</v>
      </c>
      <c r="B4202" s="3" t="s">
        <v>4091</v>
      </c>
      <c r="C4202" s="3" t="s">
        <v>17</v>
      </c>
      <c r="D4202" s="3" t="s">
        <v>25</v>
      </c>
      <c r="G4202" s="3" t="str">
        <f>IF(ISNUMBER(SEARCH("Sourcewatch",F4202)),"Sourcewatch",IF(ISNUMBER(SEARCH("desmog",F4202)),"Desmog",IF(ISNUMBER(SEARCH("Exxon",F4202)),"Exxonsecrets",IF(ISNUMBER(SEARCH("wikipedia",F4202)),"Wikipedia",IF(ISNUMBER(SEARCH("greenpeace",F4202)),"Greenpeace",IF(ISNUMBER(SEARCH("Polluterwatch",F4202)),"Polluterwatch",IF(F4202="","","Other")))))))</f>
        <v/>
      </c>
      <c r="H4202">
        <f>LEN(B4202)</f>
        <v>34</v>
      </c>
    </row>
    <row r="4203" spans="1:10" ht="15" customHeight="1" x14ac:dyDescent="0.2">
      <c r="A4203" s="3" t="s">
        <v>4092</v>
      </c>
      <c r="B4203" s="3" t="s">
        <v>4092</v>
      </c>
      <c r="C4203" s="3" t="s">
        <v>25</v>
      </c>
      <c r="D4203" s="3" t="s">
        <v>17</v>
      </c>
      <c r="F4203" s="3" t="s">
        <v>17</v>
      </c>
      <c r="G4203" s="3" t="str">
        <f>IF(ISNUMBER(SEARCH("Sourcewatch",F4203)),"Sourcewatch",IF(ISNUMBER(SEARCH("desmog",F4203)),"Desmog",IF(ISNUMBER(SEARCH("Exxon",F4203)),"Exxonsecrets",IF(ISNUMBER(SEARCH("wikipedia",F4203)),"Wikipedia",IF(ISNUMBER(SEARCH("greenpeace",F4203)),"Greenpeace",IF(ISNUMBER(SEARCH("Polluterwatch",F4203)),"Polluterwatch",IF(F4203="","","Other")))))))</f>
        <v/>
      </c>
      <c r="H4203">
        <f>LEN(B4203)</f>
        <v>5</v>
      </c>
      <c r="J4203" s="17"/>
    </row>
    <row r="4204" spans="1:10" ht="15" customHeight="1" x14ac:dyDescent="0.2">
      <c r="A4204" s="11" t="s">
        <v>4539</v>
      </c>
      <c r="B4204" s="11" t="s">
        <v>4539</v>
      </c>
      <c r="C4204" t="s">
        <v>17</v>
      </c>
      <c r="D4204" t="s">
        <v>25</v>
      </c>
      <c r="H4204">
        <f>LEN(B4204)</f>
        <v>24</v>
      </c>
      <c r="I4204" s="17" t="s">
        <v>25</v>
      </c>
    </row>
    <row r="4205" spans="1:10" ht="15" customHeight="1" x14ac:dyDescent="0.2">
      <c r="A4205" s="3" t="s">
        <v>4093</v>
      </c>
      <c r="B4205" s="3" t="s">
        <v>4093</v>
      </c>
      <c r="D4205" s="3" t="s">
        <v>17</v>
      </c>
      <c r="F4205" s="3" t="s">
        <v>4094</v>
      </c>
      <c r="G4205" s="3" t="str">
        <f>IF(ISNUMBER(SEARCH("Sourcewatch",F4205)),"Sourcewatch",IF(ISNUMBER(SEARCH("desmog",F4205)),"Desmog",IF(ISNUMBER(SEARCH("Exxon",F4205)),"Exxonsecrets",IF(ISNUMBER(SEARCH("wikipedia",F4205)),"Wikipedia",IF(ISNUMBER(SEARCH("greenpeace",F4205)),"Greenpeace",IF(ISNUMBER(SEARCH("Polluterwatch",F4205)),"Polluterwatch",IF(F4205="","","Other")))))))</f>
        <v>Sourcewatch</v>
      </c>
      <c r="H4205">
        <f>LEN(B4205)</f>
        <v>21</v>
      </c>
    </row>
    <row r="4206" spans="1:10" ht="15" customHeight="1" x14ac:dyDescent="0.2">
      <c r="A4206" s="3" t="s">
        <v>4095</v>
      </c>
      <c r="B4206" s="3" t="s">
        <v>4095</v>
      </c>
      <c r="C4206" s="3" t="s">
        <v>25</v>
      </c>
      <c r="D4206" s="3" t="s">
        <v>17</v>
      </c>
      <c r="F4206" s="3" t="s">
        <v>17</v>
      </c>
      <c r="G4206" s="3" t="str">
        <f>IF(ISNUMBER(SEARCH("Sourcewatch",F4206)),"Sourcewatch",IF(ISNUMBER(SEARCH("desmog",F4206)),"Desmog",IF(ISNUMBER(SEARCH("Exxon",F4206)),"Exxonsecrets",IF(ISNUMBER(SEARCH("wikipedia",F4206)),"Wikipedia",IF(ISNUMBER(SEARCH("greenpeace",F4206)),"Greenpeace",IF(ISNUMBER(SEARCH("Polluterwatch",F4206)),"Polluterwatch",IF(F4206="","","Other")))))))</f>
        <v/>
      </c>
      <c r="H4206">
        <f>LEN(B4206)</f>
        <v>12</v>
      </c>
    </row>
    <row r="4207" spans="1:10" ht="15" customHeight="1" x14ac:dyDescent="0.2">
      <c r="A4207" s="3" t="s">
        <v>4096</v>
      </c>
      <c r="B4207" s="3" t="s">
        <v>4096</v>
      </c>
      <c r="C4207" s="3" t="s">
        <v>25</v>
      </c>
      <c r="D4207" s="3" t="s">
        <v>17</v>
      </c>
      <c r="F4207" s="3" t="s">
        <v>17</v>
      </c>
      <c r="G4207" s="3" t="str">
        <f>IF(ISNUMBER(SEARCH("Sourcewatch",F4207)),"Sourcewatch",IF(ISNUMBER(SEARCH("desmog",F4207)),"Desmog",IF(ISNUMBER(SEARCH("Exxon",F4207)),"Exxonsecrets",IF(ISNUMBER(SEARCH("wikipedia",F4207)),"Wikipedia",IF(ISNUMBER(SEARCH("greenpeace",F4207)),"Greenpeace",IF(ISNUMBER(SEARCH("Polluterwatch",F4207)),"Polluterwatch",IF(F4207="","","Other")))))))</f>
        <v/>
      </c>
      <c r="H4207">
        <f>LEN(B4207)</f>
        <v>6</v>
      </c>
    </row>
    <row r="4208" spans="1:10" ht="15" customHeight="1" x14ac:dyDescent="0.2">
      <c r="A4208" s="3" t="s">
        <v>4097</v>
      </c>
      <c r="B4208" s="3" t="s">
        <v>4097</v>
      </c>
      <c r="C4208" s="3" t="s">
        <v>25</v>
      </c>
      <c r="D4208" s="3" t="s">
        <v>17</v>
      </c>
      <c r="F4208" s="3" t="s">
        <v>17</v>
      </c>
      <c r="G4208" s="3" t="str">
        <f>IF(ISNUMBER(SEARCH("Sourcewatch",F4208)),"Sourcewatch",IF(ISNUMBER(SEARCH("desmog",F4208)),"Desmog",IF(ISNUMBER(SEARCH("Exxon",F4208)),"Exxonsecrets",IF(ISNUMBER(SEARCH("wikipedia",F4208)),"Wikipedia",IF(ISNUMBER(SEARCH("greenpeace",F4208)),"Greenpeace",IF(ISNUMBER(SEARCH("Polluterwatch",F4208)),"Polluterwatch",IF(F4208="","","Other")))))))</f>
        <v/>
      </c>
      <c r="H4208">
        <f>LEN(B4208)</f>
        <v>6</v>
      </c>
    </row>
    <row r="4209" spans="1:10" ht="15" customHeight="1" x14ac:dyDescent="0.2">
      <c r="A4209" s="3" t="s">
        <v>4098</v>
      </c>
      <c r="B4209" s="3" t="s">
        <v>4098</v>
      </c>
      <c r="C4209" s="3" t="s">
        <v>25</v>
      </c>
      <c r="D4209" s="3" t="s">
        <v>17</v>
      </c>
      <c r="F4209" s="3" t="s">
        <v>17</v>
      </c>
      <c r="G4209" s="3" t="str">
        <f>IF(ISNUMBER(SEARCH("Sourcewatch",F4209)),"Sourcewatch",IF(ISNUMBER(SEARCH("desmog",F4209)),"Desmog",IF(ISNUMBER(SEARCH("Exxon",F4209)),"Exxonsecrets",IF(ISNUMBER(SEARCH("wikipedia",F4209)),"Wikipedia",IF(ISNUMBER(SEARCH("greenpeace",F4209)),"Greenpeace",IF(ISNUMBER(SEARCH("Polluterwatch",F4209)),"Polluterwatch",IF(F4209="","","Other")))))))</f>
        <v/>
      </c>
      <c r="H4209">
        <f>LEN(B4209)</f>
        <v>7</v>
      </c>
      <c r="J4209" s="17"/>
    </row>
    <row r="4210" spans="1:10" ht="15" customHeight="1" x14ac:dyDescent="0.2">
      <c r="A4210" s="3" t="s">
        <v>4099</v>
      </c>
      <c r="B4210" s="3" t="s">
        <v>4099</v>
      </c>
      <c r="C4210" s="3" t="s">
        <v>25</v>
      </c>
      <c r="D4210" s="3" t="s">
        <v>17</v>
      </c>
      <c r="F4210" s="3" t="s">
        <v>17</v>
      </c>
      <c r="G4210" s="3" t="str">
        <f>IF(ISNUMBER(SEARCH("Sourcewatch",F4210)),"Sourcewatch",IF(ISNUMBER(SEARCH("desmog",F4210)),"Desmog",IF(ISNUMBER(SEARCH("Exxon",F4210)),"Exxonsecrets",IF(ISNUMBER(SEARCH("wikipedia",F4210)),"Wikipedia",IF(ISNUMBER(SEARCH("greenpeace",F4210)),"Greenpeace",IF(ISNUMBER(SEARCH("Polluterwatch",F4210)),"Polluterwatch",IF(F4210="","","Other")))))))</f>
        <v/>
      </c>
      <c r="H4210">
        <f>LEN(B4210)</f>
        <v>7</v>
      </c>
    </row>
    <row r="4211" spans="1:10" ht="15" customHeight="1" x14ac:dyDescent="0.2">
      <c r="A4211" s="3" t="s">
        <v>4100</v>
      </c>
      <c r="B4211" s="3" t="s">
        <v>4100</v>
      </c>
      <c r="C4211" s="3" t="s">
        <v>25</v>
      </c>
      <c r="D4211" s="3" t="s">
        <v>17</v>
      </c>
      <c r="F4211" s="3" t="s">
        <v>17</v>
      </c>
      <c r="G4211" s="3" t="str">
        <f>IF(ISNUMBER(SEARCH("Sourcewatch",F4211)),"Sourcewatch",IF(ISNUMBER(SEARCH("desmog",F4211)),"Desmog",IF(ISNUMBER(SEARCH("Exxon",F4211)),"Exxonsecrets",IF(ISNUMBER(SEARCH("wikipedia",F4211)),"Wikipedia",IF(ISNUMBER(SEARCH("greenpeace",F4211)),"Greenpeace",IF(ISNUMBER(SEARCH("Polluterwatch",F4211)),"Polluterwatch",IF(F4211="","","Other")))))))</f>
        <v/>
      </c>
      <c r="H4211">
        <f>LEN(B4211)</f>
        <v>19</v>
      </c>
      <c r="J4211" s="17"/>
    </row>
    <row r="4212" spans="1:10" ht="15" customHeight="1" x14ac:dyDescent="0.2">
      <c r="A4212" s="3" t="s">
        <v>4101</v>
      </c>
      <c r="B4212" s="3" t="s">
        <v>4101</v>
      </c>
      <c r="C4212" s="3" t="s">
        <v>17</v>
      </c>
      <c r="D4212" s="3" t="s">
        <v>25</v>
      </c>
      <c r="G4212" s="3" t="str">
        <f>IF(ISNUMBER(SEARCH("Sourcewatch",F4212)),"Sourcewatch",IF(ISNUMBER(SEARCH("desmog",F4212)),"Desmog",IF(ISNUMBER(SEARCH("Exxon",F4212)),"Exxonsecrets",IF(ISNUMBER(SEARCH("wikipedia",F4212)),"Wikipedia",IF(ISNUMBER(SEARCH("greenpeace",F4212)),"Greenpeace",IF(ISNUMBER(SEARCH("Polluterwatch",F4212)),"Polluterwatch",IF(F4212="","","Other")))))))</f>
        <v/>
      </c>
      <c r="H4212">
        <f>LEN(B4212)</f>
        <v>15</v>
      </c>
      <c r="J4212" s="17"/>
    </row>
    <row r="4213" spans="1:10" ht="15" customHeight="1" x14ac:dyDescent="0.2">
      <c r="A4213" s="3" t="s">
        <v>4102</v>
      </c>
      <c r="B4213" s="3" t="s">
        <v>4102</v>
      </c>
      <c r="C4213" s="3" t="s">
        <v>25</v>
      </c>
      <c r="D4213" s="3" t="s">
        <v>17</v>
      </c>
      <c r="F4213" s="3" t="s">
        <v>17</v>
      </c>
      <c r="G4213" s="3" t="str">
        <f>IF(ISNUMBER(SEARCH("Sourcewatch",F4213)),"Sourcewatch",IF(ISNUMBER(SEARCH("desmog",F4213)),"Desmog",IF(ISNUMBER(SEARCH("Exxon",F4213)),"Exxonsecrets",IF(ISNUMBER(SEARCH("wikipedia",F4213)),"Wikipedia",IF(ISNUMBER(SEARCH("greenpeace",F4213)),"Greenpeace",IF(ISNUMBER(SEARCH("Polluterwatch",F4213)),"Polluterwatch",IF(F4213="","","Other")))))))</f>
        <v/>
      </c>
      <c r="H4213">
        <f>LEN(B4213)</f>
        <v>3</v>
      </c>
    </row>
    <row r="4214" spans="1:10" ht="15" customHeight="1" x14ac:dyDescent="0.2">
      <c r="A4214" s="3" t="s">
        <v>4103</v>
      </c>
      <c r="B4214" s="3" t="s">
        <v>4103</v>
      </c>
      <c r="C4214" s="3" t="s">
        <v>25</v>
      </c>
      <c r="D4214" s="3" t="s">
        <v>17</v>
      </c>
      <c r="F4214" s="3" t="s">
        <v>17</v>
      </c>
      <c r="G4214" s="3" t="str">
        <f>IF(ISNUMBER(SEARCH("Sourcewatch",F4214)),"Sourcewatch",IF(ISNUMBER(SEARCH("desmog",F4214)),"Desmog",IF(ISNUMBER(SEARCH("Exxon",F4214)),"Exxonsecrets",IF(ISNUMBER(SEARCH("wikipedia",F4214)),"Wikipedia",IF(ISNUMBER(SEARCH("greenpeace",F4214)),"Greenpeace",IF(ISNUMBER(SEARCH("Polluterwatch",F4214)),"Polluterwatch",IF(F4214="","","Other")))))))</f>
        <v/>
      </c>
      <c r="H4214">
        <f>LEN(B4214)</f>
        <v>3</v>
      </c>
    </row>
    <row r="4215" spans="1:10" ht="15" customHeight="1" x14ac:dyDescent="0.2">
      <c r="A4215" s="3" t="s">
        <v>4104</v>
      </c>
      <c r="B4215" s="3" t="s">
        <v>4104</v>
      </c>
      <c r="C4215" s="3" t="s">
        <v>25</v>
      </c>
      <c r="D4215" s="3" t="s">
        <v>17</v>
      </c>
      <c r="F4215" s="3" t="s">
        <v>17</v>
      </c>
      <c r="G4215" s="3" t="str">
        <f>IF(ISNUMBER(SEARCH("Sourcewatch",F4215)),"Sourcewatch",IF(ISNUMBER(SEARCH("desmog",F4215)),"Desmog",IF(ISNUMBER(SEARCH("Exxon",F4215)),"Exxonsecrets",IF(ISNUMBER(SEARCH("wikipedia",F4215)),"Wikipedia",IF(ISNUMBER(SEARCH("greenpeace",F4215)),"Greenpeace",IF(ISNUMBER(SEARCH("Polluterwatch",F4215)),"Polluterwatch",IF(F4215="","","Other")))))))</f>
        <v/>
      </c>
      <c r="H4215">
        <f>LEN(B4215)</f>
        <v>10</v>
      </c>
      <c r="J4215" s="17"/>
    </row>
    <row r="4216" spans="1:10" ht="15" customHeight="1" x14ac:dyDescent="0.2">
      <c r="A4216" s="3" t="s">
        <v>4105</v>
      </c>
      <c r="B4216" s="3" t="s">
        <v>4105</v>
      </c>
      <c r="C4216" s="3" t="s">
        <v>25</v>
      </c>
      <c r="D4216" s="3" t="s">
        <v>17</v>
      </c>
      <c r="F4216" s="3" t="s">
        <v>17</v>
      </c>
      <c r="G4216" s="3" t="str">
        <f>IF(ISNUMBER(SEARCH("Sourcewatch",F4216)),"Sourcewatch",IF(ISNUMBER(SEARCH("desmog",F4216)),"Desmog",IF(ISNUMBER(SEARCH("Exxon",F4216)),"Exxonsecrets",IF(ISNUMBER(SEARCH("wikipedia",F4216)),"Wikipedia",IF(ISNUMBER(SEARCH("greenpeace",F4216)),"Greenpeace",IF(ISNUMBER(SEARCH("Polluterwatch",F4216)),"Polluterwatch",IF(F4216="","","Other")))))))</f>
        <v/>
      </c>
      <c r="H4216">
        <f>LEN(B4216)</f>
        <v>8</v>
      </c>
    </row>
    <row r="4217" spans="1:10" ht="15" customHeight="1" x14ac:dyDescent="0.2">
      <c r="A4217" s="3" t="s">
        <v>4106</v>
      </c>
      <c r="B4217" s="3" t="s">
        <v>4106</v>
      </c>
      <c r="C4217" s="3" t="s">
        <v>25</v>
      </c>
      <c r="D4217" s="3" t="s">
        <v>17</v>
      </c>
      <c r="F4217" s="3" t="s">
        <v>17</v>
      </c>
      <c r="G4217" s="3" t="str">
        <f>IF(ISNUMBER(SEARCH("Sourcewatch",F4217)),"Sourcewatch",IF(ISNUMBER(SEARCH("desmog",F4217)),"Desmog",IF(ISNUMBER(SEARCH("Exxon",F4217)),"Exxonsecrets",IF(ISNUMBER(SEARCH("wikipedia",F4217)),"Wikipedia",IF(ISNUMBER(SEARCH("greenpeace",F4217)),"Greenpeace",IF(ISNUMBER(SEARCH("Polluterwatch",F4217)),"Polluterwatch",IF(F4217="","","Other")))))))</f>
        <v/>
      </c>
      <c r="H4217">
        <f>LEN(B4217)</f>
        <v>14</v>
      </c>
    </row>
    <row r="4218" spans="1:10" ht="15" customHeight="1" x14ac:dyDescent="0.2">
      <c r="A4218" s="3" t="s">
        <v>4107</v>
      </c>
      <c r="B4218" s="3" t="s">
        <v>4107</v>
      </c>
      <c r="C4218" s="3" t="s">
        <v>25</v>
      </c>
      <c r="D4218" s="3" t="s">
        <v>17</v>
      </c>
      <c r="F4218" s="3" t="s">
        <v>17</v>
      </c>
      <c r="G4218" s="3" t="str">
        <f>IF(ISNUMBER(SEARCH("Sourcewatch",F4218)),"Sourcewatch",IF(ISNUMBER(SEARCH("desmog",F4218)),"Desmog",IF(ISNUMBER(SEARCH("Exxon",F4218)),"Exxonsecrets",IF(ISNUMBER(SEARCH("wikipedia",F4218)),"Wikipedia",IF(ISNUMBER(SEARCH("greenpeace",F4218)),"Greenpeace",IF(ISNUMBER(SEARCH("Polluterwatch",F4218)),"Polluterwatch",IF(F4218="","","Other")))))))</f>
        <v/>
      </c>
      <c r="H4218">
        <f>LEN(B4218)</f>
        <v>16</v>
      </c>
    </row>
    <row r="4219" spans="1:10" ht="15" customHeight="1" x14ac:dyDescent="0.2">
      <c r="A4219" s="3" t="s">
        <v>4108</v>
      </c>
      <c r="B4219" s="3" t="s">
        <v>4108</v>
      </c>
      <c r="C4219" s="3" t="s">
        <v>25</v>
      </c>
      <c r="D4219" s="3" t="s">
        <v>17</v>
      </c>
      <c r="F4219" s="3" t="s">
        <v>17</v>
      </c>
      <c r="G4219" s="3" t="str">
        <f>IF(ISNUMBER(SEARCH("Sourcewatch",F4219)),"Sourcewatch",IF(ISNUMBER(SEARCH("desmog",F4219)),"Desmog",IF(ISNUMBER(SEARCH("Exxon",F4219)),"Exxonsecrets",IF(ISNUMBER(SEARCH("wikipedia",F4219)),"Wikipedia",IF(ISNUMBER(SEARCH("greenpeace",F4219)),"Greenpeace",IF(ISNUMBER(SEARCH("Polluterwatch",F4219)),"Polluterwatch",IF(F4219="","","Other")))))))</f>
        <v/>
      </c>
      <c r="H4219">
        <f>LEN(B4219)</f>
        <v>12</v>
      </c>
    </row>
    <row r="4220" spans="1:10" ht="15" customHeight="1" x14ac:dyDescent="0.2">
      <c r="A4220" s="3" t="s">
        <v>4109</v>
      </c>
      <c r="B4220" s="3" t="s">
        <v>4109</v>
      </c>
      <c r="C4220" s="3" t="s">
        <v>25</v>
      </c>
      <c r="D4220" s="3" t="s">
        <v>17</v>
      </c>
      <c r="F4220" s="3" t="s">
        <v>17</v>
      </c>
      <c r="G4220" s="3" t="str">
        <f>IF(ISNUMBER(SEARCH("Sourcewatch",F4220)),"Sourcewatch",IF(ISNUMBER(SEARCH("desmog",F4220)),"Desmog",IF(ISNUMBER(SEARCH("Exxon",F4220)),"Exxonsecrets",IF(ISNUMBER(SEARCH("wikipedia",F4220)),"Wikipedia",IF(ISNUMBER(SEARCH("greenpeace",F4220)),"Greenpeace",IF(ISNUMBER(SEARCH("Polluterwatch",F4220)),"Polluterwatch",IF(F4220="","","Other")))))))</f>
        <v/>
      </c>
      <c r="H4220">
        <f>LEN(B4220)</f>
        <v>15</v>
      </c>
    </row>
    <row r="4221" spans="1:10" ht="15" customHeight="1" x14ac:dyDescent="0.2">
      <c r="A4221" s="3" t="s">
        <v>4110</v>
      </c>
      <c r="B4221" s="3" t="s">
        <v>4110</v>
      </c>
      <c r="C4221" s="3" t="s">
        <v>25</v>
      </c>
      <c r="D4221" s="3" t="s">
        <v>17</v>
      </c>
      <c r="F4221" s="3" t="s">
        <v>17</v>
      </c>
      <c r="G4221" s="3" t="str">
        <f>IF(ISNUMBER(SEARCH("Sourcewatch",F4221)),"Sourcewatch",IF(ISNUMBER(SEARCH("desmog",F4221)),"Desmog",IF(ISNUMBER(SEARCH("Exxon",F4221)),"Exxonsecrets",IF(ISNUMBER(SEARCH("wikipedia",F4221)),"Wikipedia",IF(ISNUMBER(SEARCH("greenpeace",F4221)),"Greenpeace",IF(ISNUMBER(SEARCH("Polluterwatch",F4221)),"Polluterwatch",IF(F4221="","","Other")))))))</f>
        <v/>
      </c>
      <c r="H4221">
        <f>LEN(B4221)</f>
        <v>15</v>
      </c>
      <c r="J4221" s="17"/>
    </row>
    <row r="4222" spans="1:10" ht="15" customHeight="1" x14ac:dyDescent="0.2">
      <c r="A4222" s="3" t="s">
        <v>4111</v>
      </c>
      <c r="B4222" s="3" t="s">
        <v>4111</v>
      </c>
      <c r="C4222" s="3" t="s">
        <v>25</v>
      </c>
      <c r="D4222" s="3" t="s">
        <v>17</v>
      </c>
      <c r="F4222" s="3" t="s">
        <v>17</v>
      </c>
      <c r="G4222" s="3" t="str">
        <f>IF(ISNUMBER(SEARCH("Sourcewatch",F4222)),"Sourcewatch",IF(ISNUMBER(SEARCH("desmog",F4222)),"Desmog",IF(ISNUMBER(SEARCH("Exxon",F4222)),"Exxonsecrets",IF(ISNUMBER(SEARCH("wikipedia",F4222)),"Wikipedia",IF(ISNUMBER(SEARCH("greenpeace",F4222)),"Greenpeace",IF(ISNUMBER(SEARCH("Polluterwatch",F4222)),"Polluterwatch",IF(F4222="","","Other")))))))</f>
        <v/>
      </c>
      <c r="H4222">
        <f>LEN(B4222)</f>
        <v>15</v>
      </c>
    </row>
    <row r="4223" spans="1:10" ht="15" customHeight="1" x14ac:dyDescent="0.2">
      <c r="A4223" s="3" t="s">
        <v>4112</v>
      </c>
      <c r="B4223" s="3" t="s">
        <v>4112</v>
      </c>
      <c r="C4223" s="3" t="s">
        <v>17</v>
      </c>
      <c r="D4223" s="3" t="s">
        <v>25</v>
      </c>
      <c r="G4223" s="3" t="str">
        <f>IF(ISNUMBER(SEARCH("Sourcewatch",F4223)),"Sourcewatch",IF(ISNUMBER(SEARCH("desmog",F4223)),"Desmog",IF(ISNUMBER(SEARCH("Exxon",F4223)),"Exxonsecrets",IF(ISNUMBER(SEARCH("wikipedia",F4223)),"Wikipedia",IF(ISNUMBER(SEARCH("greenpeace",F4223)),"Greenpeace",IF(ISNUMBER(SEARCH("Polluterwatch",F4223)),"Polluterwatch",IF(F4223="","","Other")))))))</f>
        <v/>
      </c>
      <c r="H4223">
        <f>LEN(B4223)</f>
        <v>18</v>
      </c>
    </row>
    <row r="4224" spans="1:10" ht="15" customHeight="1" x14ac:dyDescent="0.2">
      <c r="A4224" s="3" t="s">
        <v>588</v>
      </c>
      <c r="B4224" s="3" t="s">
        <v>589</v>
      </c>
      <c r="D4224" s="3" t="s">
        <v>17</v>
      </c>
      <c r="E4224" s="3" t="s">
        <v>27</v>
      </c>
      <c r="F4224" s="3" t="s">
        <v>17</v>
      </c>
      <c r="G4224" s="3" t="str">
        <f>IF(ISNUMBER(SEARCH("Sourcewatch",F4224)),"Sourcewatch",IF(ISNUMBER(SEARCH("desmog",F4224)),"Desmog",IF(ISNUMBER(SEARCH("Exxon",F4224)),"Exxonsecrets",IF(ISNUMBER(SEARCH("wikipedia",F4224)),"Wikipedia",IF(ISNUMBER(SEARCH("greenpeace",F4224)),"Greenpeace",IF(ISNUMBER(SEARCH("Polluterwatch",F4224)),"Polluterwatch",IF(F4224="","","Other")))))))</f>
        <v/>
      </c>
      <c r="H4224">
        <f>LEN(B4224)</f>
        <v>4</v>
      </c>
    </row>
    <row r="4225" spans="1:10" ht="15" customHeight="1" x14ac:dyDescent="0.2">
      <c r="A4225" s="3" t="s">
        <v>1453</v>
      </c>
      <c r="B4225" s="3" t="s">
        <v>589</v>
      </c>
      <c r="C4225" s="3" t="s">
        <v>17</v>
      </c>
      <c r="D4225" s="3" t="s">
        <v>17</v>
      </c>
      <c r="E4225" s="3" t="s">
        <v>27</v>
      </c>
      <c r="F4225" s="3" t="s">
        <v>17</v>
      </c>
      <c r="G4225" s="3" t="str">
        <f>IF(ISNUMBER(SEARCH("Sourcewatch",F4225)),"Sourcewatch",IF(ISNUMBER(SEARCH("desmog",F4225)),"Desmog",IF(ISNUMBER(SEARCH("Exxon",F4225)),"Exxonsecrets",IF(ISNUMBER(SEARCH("wikipedia",F4225)),"Wikipedia",IF(ISNUMBER(SEARCH("greenpeace",F4225)),"Greenpeace",IF(ISNUMBER(SEARCH("Polluterwatch",F4225)),"Polluterwatch",IF(F4225="","","Other")))))))</f>
        <v/>
      </c>
      <c r="H4225">
        <f>LEN(B4225)</f>
        <v>4</v>
      </c>
    </row>
    <row r="4226" spans="1:10" ht="15" customHeight="1" x14ac:dyDescent="0.2">
      <c r="A4226" s="3" t="s">
        <v>589</v>
      </c>
      <c r="B4226" s="3" t="s">
        <v>589</v>
      </c>
      <c r="D4226" s="3" t="s">
        <v>17</v>
      </c>
      <c r="E4226" s="3" t="s">
        <v>27</v>
      </c>
      <c r="F4226" s="3" t="s">
        <v>17</v>
      </c>
      <c r="G4226" s="3" t="str">
        <f>IF(ISNUMBER(SEARCH("Sourcewatch",F4226)),"Sourcewatch",IF(ISNUMBER(SEARCH("desmog",F4226)),"Desmog",IF(ISNUMBER(SEARCH("Exxon",F4226)),"Exxonsecrets",IF(ISNUMBER(SEARCH("wikipedia",F4226)),"Wikipedia",IF(ISNUMBER(SEARCH("greenpeace",F4226)),"Greenpeace",IF(ISNUMBER(SEARCH("Polluterwatch",F4226)),"Polluterwatch",IF(F4226="","","Other")))))))</f>
        <v/>
      </c>
      <c r="H4226">
        <f>LEN(B4226)</f>
        <v>4</v>
      </c>
    </row>
    <row r="4227" spans="1:10" ht="15" customHeight="1" x14ac:dyDescent="0.2">
      <c r="A4227" s="3" t="s">
        <v>4113</v>
      </c>
      <c r="B4227" s="3" t="s">
        <v>589</v>
      </c>
      <c r="C4227" s="3" t="s">
        <v>17</v>
      </c>
      <c r="D4227" s="3" t="s">
        <v>17</v>
      </c>
      <c r="E4227" s="3" t="s">
        <v>27</v>
      </c>
      <c r="F4227" s="3" t="s">
        <v>17</v>
      </c>
      <c r="G4227" s="3" t="str">
        <f>IF(ISNUMBER(SEARCH("Sourcewatch",F4227)),"Sourcewatch",IF(ISNUMBER(SEARCH("desmog",F4227)),"Desmog",IF(ISNUMBER(SEARCH("Exxon",F4227)),"Exxonsecrets",IF(ISNUMBER(SEARCH("wikipedia",F4227)),"Wikipedia",IF(ISNUMBER(SEARCH("greenpeace",F4227)),"Greenpeace",IF(ISNUMBER(SEARCH("Polluterwatch",F4227)),"Polluterwatch",IF(F4227="","","Other")))))))</f>
        <v/>
      </c>
      <c r="H4227">
        <f>LEN(B4227)</f>
        <v>4</v>
      </c>
    </row>
    <row r="4228" spans="1:10" ht="15" customHeight="1" x14ac:dyDescent="0.2">
      <c r="A4228" s="3" t="s">
        <v>4114</v>
      </c>
      <c r="B4228" s="3" t="s">
        <v>589</v>
      </c>
      <c r="C4228" s="3" t="s">
        <v>17</v>
      </c>
      <c r="D4228" s="3" t="s">
        <v>17</v>
      </c>
      <c r="E4228" s="3" t="s">
        <v>27</v>
      </c>
      <c r="F4228" s="3" t="s">
        <v>17</v>
      </c>
      <c r="G4228" s="3" t="str">
        <f>IF(ISNUMBER(SEARCH("Sourcewatch",F4228)),"Sourcewatch",IF(ISNUMBER(SEARCH("desmog",F4228)),"Desmog",IF(ISNUMBER(SEARCH("Exxon",F4228)),"Exxonsecrets",IF(ISNUMBER(SEARCH("wikipedia",F4228)),"Wikipedia",IF(ISNUMBER(SEARCH("greenpeace",F4228)),"Greenpeace",IF(ISNUMBER(SEARCH("Polluterwatch",F4228)),"Polluterwatch",IF(F4228="","","Other")))))))</f>
        <v/>
      </c>
      <c r="H4228">
        <f>LEN(B4228)</f>
        <v>4</v>
      </c>
    </row>
    <row r="4229" spans="1:10" ht="15" customHeight="1" x14ac:dyDescent="0.2">
      <c r="A4229" s="3" t="s">
        <v>4115</v>
      </c>
      <c r="B4229" s="3" t="s">
        <v>589</v>
      </c>
      <c r="C4229" s="3" t="s">
        <v>17</v>
      </c>
      <c r="D4229" s="3" t="s">
        <v>17</v>
      </c>
      <c r="E4229" s="3" t="s">
        <v>27</v>
      </c>
      <c r="F4229" s="3" t="s">
        <v>17</v>
      </c>
      <c r="G4229" s="3" t="str">
        <f>IF(ISNUMBER(SEARCH("Sourcewatch",F4229)),"Sourcewatch",IF(ISNUMBER(SEARCH("desmog",F4229)),"Desmog",IF(ISNUMBER(SEARCH("Exxon",F4229)),"Exxonsecrets",IF(ISNUMBER(SEARCH("wikipedia",F4229)),"Wikipedia",IF(ISNUMBER(SEARCH("greenpeace",F4229)),"Greenpeace",IF(ISNUMBER(SEARCH("Polluterwatch",F4229)),"Polluterwatch",IF(F4229="","","Other")))))))</f>
        <v/>
      </c>
      <c r="H4229">
        <f>LEN(B4229)</f>
        <v>4</v>
      </c>
    </row>
    <row r="4230" spans="1:10" ht="15" customHeight="1" x14ac:dyDescent="0.2">
      <c r="A4230" s="3" t="s">
        <v>4116</v>
      </c>
      <c r="B4230" s="3" t="s">
        <v>4116</v>
      </c>
      <c r="C4230" s="3" t="s">
        <v>25</v>
      </c>
      <c r="D4230" s="3" t="s">
        <v>17</v>
      </c>
      <c r="F4230" s="3" t="s">
        <v>17</v>
      </c>
      <c r="G4230" s="3" t="str">
        <f>IF(ISNUMBER(SEARCH("Sourcewatch",F4230)),"Sourcewatch",IF(ISNUMBER(SEARCH("desmog",F4230)),"Desmog",IF(ISNUMBER(SEARCH("Exxon",F4230)),"Exxonsecrets",IF(ISNUMBER(SEARCH("wikipedia",F4230)),"Wikipedia",IF(ISNUMBER(SEARCH("greenpeace",F4230)),"Greenpeace",IF(ISNUMBER(SEARCH("Polluterwatch",F4230)),"Polluterwatch",IF(F4230="","","Other")))))))</f>
        <v/>
      </c>
      <c r="H4230">
        <f>LEN(B4230)</f>
        <v>14</v>
      </c>
    </row>
    <row r="4231" spans="1:10" ht="15" customHeight="1" x14ac:dyDescent="0.2">
      <c r="A4231" s="3" t="s">
        <v>4117</v>
      </c>
      <c r="B4231" s="3" t="s">
        <v>4117</v>
      </c>
      <c r="C4231" s="3" t="s">
        <v>25</v>
      </c>
      <c r="D4231" s="3" t="s">
        <v>17</v>
      </c>
      <c r="F4231" s="3" t="s">
        <v>17</v>
      </c>
      <c r="G4231" s="3" t="str">
        <f>IF(ISNUMBER(SEARCH("Sourcewatch",F4231)),"Sourcewatch",IF(ISNUMBER(SEARCH("desmog",F4231)),"Desmog",IF(ISNUMBER(SEARCH("Exxon",F4231)),"Exxonsecrets",IF(ISNUMBER(SEARCH("wikipedia",F4231)),"Wikipedia",IF(ISNUMBER(SEARCH("greenpeace",F4231)),"Greenpeace",IF(ISNUMBER(SEARCH("Polluterwatch",F4231)),"Polluterwatch",IF(F4231="","","Other")))))))</f>
        <v/>
      </c>
      <c r="H4231">
        <f>LEN(B4231)</f>
        <v>3</v>
      </c>
    </row>
    <row r="4232" spans="1:10" ht="15" customHeight="1" x14ac:dyDescent="0.2">
      <c r="A4232" s="3" t="s">
        <v>4118</v>
      </c>
      <c r="B4232" s="3" t="s">
        <v>4118</v>
      </c>
      <c r="C4232" s="3" t="s">
        <v>17</v>
      </c>
      <c r="D4232" s="3" t="s">
        <v>25</v>
      </c>
      <c r="G4232" s="3" t="str">
        <f>IF(ISNUMBER(SEARCH("Sourcewatch",F4232)),"Sourcewatch",IF(ISNUMBER(SEARCH("desmog",F4232)),"Desmog",IF(ISNUMBER(SEARCH("Exxon",F4232)),"Exxonsecrets",IF(ISNUMBER(SEARCH("wikipedia",F4232)),"Wikipedia",IF(ISNUMBER(SEARCH("greenpeace",F4232)),"Greenpeace",IF(ISNUMBER(SEARCH("Polluterwatch",F4232)),"Polluterwatch",IF(F4232="","","Other")))))))</f>
        <v/>
      </c>
      <c r="H4232">
        <f>LEN(B4232)</f>
        <v>28</v>
      </c>
    </row>
    <row r="4233" spans="1:10" ht="15" customHeight="1" x14ac:dyDescent="0.2">
      <c r="A4233" s="3" t="s">
        <v>4119</v>
      </c>
      <c r="B4233" s="3" t="s">
        <v>4119</v>
      </c>
      <c r="C4233" s="3" t="s">
        <v>25</v>
      </c>
      <c r="D4233" s="3" t="s">
        <v>17</v>
      </c>
      <c r="F4233" s="3" t="s">
        <v>17</v>
      </c>
      <c r="G4233" s="3" t="str">
        <f>IF(ISNUMBER(SEARCH("Sourcewatch",F4233)),"Sourcewatch",IF(ISNUMBER(SEARCH("desmog",F4233)),"Desmog",IF(ISNUMBER(SEARCH("Exxon",F4233)),"Exxonsecrets",IF(ISNUMBER(SEARCH("wikipedia",F4233)),"Wikipedia",IF(ISNUMBER(SEARCH("greenpeace",F4233)),"Greenpeace",IF(ISNUMBER(SEARCH("Polluterwatch",F4233)),"Polluterwatch",IF(F4233="","","Other")))))))</f>
        <v/>
      </c>
      <c r="H4233">
        <f>LEN(B4233)</f>
        <v>12</v>
      </c>
      <c r="J4233" s="17"/>
    </row>
    <row r="4234" spans="1:10" ht="15" customHeight="1" x14ac:dyDescent="0.2">
      <c r="A4234" s="3" t="s">
        <v>4120</v>
      </c>
      <c r="B4234" s="3" t="s">
        <v>4120</v>
      </c>
      <c r="C4234" s="3" t="s">
        <v>25</v>
      </c>
      <c r="D4234" s="3" t="s">
        <v>17</v>
      </c>
      <c r="F4234" s="3" t="s">
        <v>17</v>
      </c>
      <c r="G4234" s="3" t="str">
        <f>IF(ISNUMBER(SEARCH("Sourcewatch",F4234)),"Sourcewatch",IF(ISNUMBER(SEARCH("desmog",F4234)),"Desmog",IF(ISNUMBER(SEARCH("Exxon",F4234)),"Exxonsecrets",IF(ISNUMBER(SEARCH("wikipedia",F4234)),"Wikipedia",IF(ISNUMBER(SEARCH("greenpeace",F4234)),"Greenpeace",IF(ISNUMBER(SEARCH("Polluterwatch",F4234)),"Polluterwatch",IF(F4234="","","Other")))))))</f>
        <v/>
      </c>
      <c r="H4234">
        <f>LEN(B4234)</f>
        <v>13</v>
      </c>
    </row>
    <row r="4235" spans="1:10" ht="15" customHeight="1" x14ac:dyDescent="0.2">
      <c r="A4235" s="3" t="s">
        <v>4121</v>
      </c>
      <c r="B4235" s="3" t="s">
        <v>4121</v>
      </c>
      <c r="C4235" s="3" t="s">
        <v>25</v>
      </c>
      <c r="D4235" s="3" t="s">
        <v>17</v>
      </c>
      <c r="F4235" s="3" t="s">
        <v>17</v>
      </c>
      <c r="G4235" s="3" t="str">
        <f>IF(ISNUMBER(SEARCH("Sourcewatch",F4235)),"Sourcewatch",IF(ISNUMBER(SEARCH("desmog",F4235)),"Desmog",IF(ISNUMBER(SEARCH("Exxon",F4235)),"Exxonsecrets",IF(ISNUMBER(SEARCH("wikipedia",F4235)),"Wikipedia",IF(ISNUMBER(SEARCH("greenpeace",F4235)),"Greenpeace",IF(ISNUMBER(SEARCH("Polluterwatch",F4235)),"Polluterwatch",IF(F4235="","","Other")))))))</f>
        <v/>
      </c>
      <c r="H4235">
        <f>LEN(B4235)</f>
        <v>5</v>
      </c>
    </row>
    <row r="4236" spans="1:10" ht="15" customHeight="1" x14ac:dyDescent="0.2">
      <c r="A4236" s="3" t="s">
        <v>4122</v>
      </c>
      <c r="B4236" s="3" t="s">
        <v>4122</v>
      </c>
      <c r="C4236" s="3" t="s">
        <v>17</v>
      </c>
      <c r="D4236" s="3" t="s">
        <v>17</v>
      </c>
      <c r="F4236" s="3" t="s">
        <v>4123</v>
      </c>
      <c r="G4236" s="3" t="str">
        <f>IF(ISNUMBER(SEARCH("Sourcewatch",F4236)),"Sourcewatch",IF(ISNUMBER(SEARCH("desmog",F4236)),"Desmog",IF(ISNUMBER(SEARCH("Exxon",F4236)),"Exxonsecrets",IF(ISNUMBER(SEARCH("wikipedia",F4236)),"Wikipedia",IF(ISNUMBER(SEARCH("greenpeace",F4236)),"Greenpeace",IF(ISNUMBER(SEARCH("Polluterwatch",F4236)),"Polluterwatch",IF(F4236="","","Other")))))))</f>
        <v>Sourcewatch</v>
      </c>
      <c r="H4236">
        <f>LEN(B4236)</f>
        <v>26</v>
      </c>
    </row>
    <row r="4237" spans="1:10" ht="15" customHeight="1" x14ac:dyDescent="0.2">
      <c r="A4237" s="3" t="s">
        <v>4124</v>
      </c>
      <c r="B4237" s="3" t="s">
        <v>4124</v>
      </c>
      <c r="C4237" s="3" t="s">
        <v>17</v>
      </c>
      <c r="D4237" s="3" t="s">
        <v>17</v>
      </c>
      <c r="F4237" s="3" t="s">
        <v>4125</v>
      </c>
      <c r="G4237" s="3" t="str">
        <f>IF(ISNUMBER(SEARCH("Sourcewatch",F4237)),"Sourcewatch",IF(ISNUMBER(SEARCH("desmog",F4237)),"Desmog",IF(ISNUMBER(SEARCH("Exxon",F4237)),"Exxonsecrets",IF(ISNUMBER(SEARCH("wikipedia",F4237)),"Wikipedia",IF(ISNUMBER(SEARCH("greenpeace",F4237)),"Greenpeace",IF(ISNUMBER(SEARCH("Polluterwatch",F4237)),"Polluterwatch",IF(F4237="","","Other")))))))</f>
        <v>Sourcewatch</v>
      </c>
      <c r="H4237">
        <f>LEN(B4237)</f>
        <v>27</v>
      </c>
    </row>
    <row r="4238" spans="1:10" ht="15" customHeight="1" x14ac:dyDescent="0.2">
      <c r="A4238" s="3" t="s">
        <v>4126</v>
      </c>
      <c r="B4238" s="3" t="s">
        <v>4124</v>
      </c>
      <c r="C4238" s="3" t="s">
        <v>17</v>
      </c>
      <c r="D4238" s="3" t="s">
        <v>17</v>
      </c>
      <c r="F4238" s="3" t="s">
        <v>4125</v>
      </c>
      <c r="G4238" s="3" t="str">
        <f>IF(ISNUMBER(SEARCH("Sourcewatch",F4238)),"Sourcewatch",IF(ISNUMBER(SEARCH("desmog",F4238)),"Desmog",IF(ISNUMBER(SEARCH("Exxon",F4238)),"Exxonsecrets",IF(ISNUMBER(SEARCH("wikipedia",F4238)),"Wikipedia",IF(ISNUMBER(SEARCH("greenpeace",F4238)),"Greenpeace",IF(ISNUMBER(SEARCH("Polluterwatch",F4238)),"Polluterwatch",IF(F4238="","","Other")))))))</f>
        <v>Sourcewatch</v>
      </c>
      <c r="H4238">
        <f>LEN(B4238)</f>
        <v>27</v>
      </c>
    </row>
    <row r="4239" spans="1:10" ht="15" customHeight="1" x14ac:dyDescent="0.2">
      <c r="A4239" s="3" t="s">
        <v>4127</v>
      </c>
      <c r="B4239" s="3" t="s">
        <v>4127</v>
      </c>
      <c r="C4239" s="3" t="s">
        <v>17</v>
      </c>
      <c r="D4239" s="3" t="s">
        <v>17</v>
      </c>
      <c r="F4239" s="3" t="s">
        <v>4128</v>
      </c>
      <c r="G4239" s="3" t="str">
        <f>IF(ISNUMBER(SEARCH("Sourcewatch",F4239)),"Sourcewatch",IF(ISNUMBER(SEARCH("desmog",F4239)),"Desmog",IF(ISNUMBER(SEARCH("Exxon",F4239)),"Exxonsecrets",IF(ISNUMBER(SEARCH("wikipedia",F4239)),"Wikipedia",IF(ISNUMBER(SEARCH("greenpeace",F4239)),"Greenpeace",IF(ISNUMBER(SEARCH("Polluterwatch",F4239)),"Polluterwatch",IF(F4239="","","Other")))))))</f>
        <v>Sourcewatch</v>
      </c>
      <c r="H4239">
        <f>LEN(B4239)</f>
        <v>12</v>
      </c>
    </row>
    <row r="4240" spans="1:10" ht="15" customHeight="1" x14ac:dyDescent="0.2">
      <c r="A4240" s="3" t="s">
        <v>4129</v>
      </c>
      <c r="B4240" s="3" t="s">
        <v>4129</v>
      </c>
      <c r="C4240" s="3" t="s">
        <v>25</v>
      </c>
      <c r="D4240" s="3" t="s">
        <v>17</v>
      </c>
      <c r="F4240" s="3" t="s">
        <v>17</v>
      </c>
      <c r="G4240" s="3" t="str">
        <f>IF(ISNUMBER(SEARCH("Sourcewatch",F4240)),"Sourcewatch",IF(ISNUMBER(SEARCH("desmog",F4240)),"Desmog",IF(ISNUMBER(SEARCH("Exxon",F4240)),"Exxonsecrets",IF(ISNUMBER(SEARCH("wikipedia",F4240)),"Wikipedia",IF(ISNUMBER(SEARCH("greenpeace",F4240)),"Greenpeace",IF(ISNUMBER(SEARCH("Polluterwatch",F4240)),"Polluterwatch",IF(F4240="","","Other")))))))</f>
        <v/>
      </c>
      <c r="H4240">
        <f>LEN(B4240)</f>
        <v>13</v>
      </c>
    </row>
    <row r="4241" spans="1:10" ht="15" customHeight="1" x14ac:dyDescent="0.2">
      <c r="A4241" s="3" t="s">
        <v>4130</v>
      </c>
      <c r="B4241" s="3" t="s">
        <v>4130</v>
      </c>
      <c r="C4241" s="3" t="s">
        <v>25</v>
      </c>
      <c r="D4241" s="3" t="s">
        <v>17</v>
      </c>
      <c r="F4241" s="3" t="s">
        <v>17</v>
      </c>
      <c r="G4241" s="3" t="str">
        <f>IF(ISNUMBER(SEARCH("Sourcewatch",F4241)),"Sourcewatch",IF(ISNUMBER(SEARCH("desmog",F4241)),"Desmog",IF(ISNUMBER(SEARCH("Exxon",F4241)),"Exxonsecrets",IF(ISNUMBER(SEARCH("wikipedia",F4241)),"Wikipedia",IF(ISNUMBER(SEARCH("greenpeace",F4241)),"Greenpeace",IF(ISNUMBER(SEARCH("Polluterwatch",F4241)),"Polluterwatch",IF(F4241="","","Other")))))))</f>
        <v/>
      </c>
      <c r="H4241">
        <f>LEN(B4241)</f>
        <v>12</v>
      </c>
    </row>
    <row r="4242" spans="1:10" ht="15" customHeight="1" x14ac:dyDescent="0.2">
      <c r="A4242" s="3" t="s">
        <v>4131</v>
      </c>
      <c r="B4242" s="3" t="s">
        <v>4131</v>
      </c>
      <c r="C4242" s="3" t="s">
        <v>25</v>
      </c>
      <c r="D4242" s="3" t="s">
        <v>17</v>
      </c>
      <c r="F4242" s="3" t="s">
        <v>17</v>
      </c>
      <c r="G4242" s="3" t="str">
        <f>IF(ISNUMBER(SEARCH("Sourcewatch",F4242)),"Sourcewatch",IF(ISNUMBER(SEARCH("desmog",F4242)),"Desmog",IF(ISNUMBER(SEARCH("Exxon",F4242)),"Exxonsecrets",IF(ISNUMBER(SEARCH("wikipedia",F4242)),"Wikipedia",IF(ISNUMBER(SEARCH("greenpeace",F4242)),"Greenpeace",IF(ISNUMBER(SEARCH("Polluterwatch",F4242)),"Polluterwatch",IF(F4242="","","Other")))))))</f>
        <v/>
      </c>
      <c r="H4242">
        <f>LEN(B4242)</f>
        <v>14</v>
      </c>
    </row>
    <row r="4243" spans="1:10" ht="15" customHeight="1" x14ac:dyDescent="0.2">
      <c r="A4243" s="3" t="s">
        <v>4132</v>
      </c>
      <c r="B4243" s="3" t="s">
        <v>4132</v>
      </c>
      <c r="C4243" s="3" t="s">
        <v>25</v>
      </c>
      <c r="D4243" s="3" t="s">
        <v>17</v>
      </c>
      <c r="F4243" s="3" t="s">
        <v>17</v>
      </c>
      <c r="G4243" s="3" t="str">
        <f>IF(ISNUMBER(SEARCH("Sourcewatch",F4243)),"Sourcewatch",IF(ISNUMBER(SEARCH("desmog",F4243)),"Desmog",IF(ISNUMBER(SEARCH("Exxon",F4243)),"Exxonsecrets",IF(ISNUMBER(SEARCH("wikipedia",F4243)),"Wikipedia",IF(ISNUMBER(SEARCH("greenpeace",F4243)),"Greenpeace",IF(ISNUMBER(SEARCH("Polluterwatch",F4243)),"Polluterwatch",IF(F4243="","","Other")))))))</f>
        <v/>
      </c>
      <c r="H4243">
        <f>LEN(B4243)</f>
        <v>10</v>
      </c>
    </row>
    <row r="4244" spans="1:10" ht="15" customHeight="1" x14ac:dyDescent="0.2">
      <c r="A4244" s="3" t="s">
        <v>4133</v>
      </c>
      <c r="B4244" s="3" t="s">
        <v>4133</v>
      </c>
      <c r="C4244" s="3" t="s">
        <v>17</v>
      </c>
      <c r="D4244" s="3" t="s">
        <v>17</v>
      </c>
      <c r="F4244" s="3" t="s">
        <v>17</v>
      </c>
      <c r="G4244" s="3" t="str">
        <f>IF(ISNUMBER(SEARCH("Sourcewatch",F4244)),"Sourcewatch",IF(ISNUMBER(SEARCH("desmog",F4244)),"Desmog",IF(ISNUMBER(SEARCH("Exxon",F4244)),"Exxonsecrets",IF(ISNUMBER(SEARCH("wikipedia",F4244)),"Wikipedia",IF(ISNUMBER(SEARCH("greenpeace",F4244)),"Greenpeace",IF(ISNUMBER(SEARCH("Polluterwatch",F4244)),"Polluterwatch",IF(F4244="","","Other")))))))</f>
        <v/>
      </c>
      <c r="H4244">
        <f>LEN(B4244)</f>
        <v>30</v>
      </c>
    </row>
    <row r="4245" spans="1:10" ht="15" customHeight="1" x14ac:dyDescent="0.2">
      <c r="A4245" s="3" t="s">
        <v>4134</v>
      </c>
      <c r="B4245" s="3" t="s">
        <v>4134</v>
      </c>
      <c r="C4245" s="3" t="s">
        <v>17</v>
      </c>
      <c r="D4245" s="3" t="s">
        <v>17</v>
      </c>
      <c r="F4245" s="3" t="s">
        <v>17</v>
      </c>
      <c r="G4245" s="3" t="str">
        <f>IF(ISNUMBER(SEARCH("Sourcewatch",F4245)),"Sourcewatch",IF(ISNUMBER(SEARCH("desmog",F4245)),"Desmog",IF(ISNUMBER(SEARCH("Exxon",F4245)),"Exxonsecrets",IF(ISNUMBER(SEARCH("wikipedia",F4245)),"Wikipedia",IF(ISNUMBER(SEARCH("greenpeace",F4245)),"Greenpeace",IF(ISNUMBER(SEARCH("Polluterwatch",F4245)),"Polluterwatch",IF(F4245="","","Other")))))))</f>
        <v/>
      </c>
      <c r="H4245">
        <f>LEN(B4245)</f>
        <v>29</v>
      </c>
    </row>
    <row r="4246" spans="1:10" ht="15" customHeight="1" x14ac:dyDescent="0.2">
      <c r="A4246" s="3" t="s">
        <v>4135</v>
      </c>
      <c r="B4246" s="3" t="s">
        <v>4135</v>
      </c>
      <c r="C4246" s="3" t="s">
        <v>25</v>
      </c>
      <c r="D4246" s="3" t="s">
        <v>17</v>
      </c>
      <c r="F4246" s="3" t="s">
        <v>17</v>
      </c>
      <c r="G4246" s="3" t="str">
        <f>IF(ISNUMBER(SEARCH("Sourcewatch",F4246)),"Sourcewatch",IF(ISNUMBER(SEARCH("desmog",F4246)),"Desmog",IF(ISNUMBER(SEARCH("Exxon",F4246)),"Exxonsecrets",IF(ISNUMBER(SEARCH("wikipedia",F4246)),"Wikipedia",IF(ISNUMBER(SEARCH("greenpeace",F4246)),"Greenpeace",IF(ISNUMBER(SEARCH("Polluterwatch",F4246)),"Polluterwatch",IF(F4246="","","Other")))))))</f>
        <v/>
      </c>
      <c r="H4246">
        <f>LEN(B4246)</f>
        <v>4</v>
      </c>
    </row>
    <row r="4247" spans="1:10" ht="15" customHeight="1" x14ac:dyDescent="0.2">
      <c r="A4247" s="3" t="s">
        <v>4136</v>
      </c>
      <c r="B4247" s="3" t="s">
        <v>4136</v>
      </c>
      <c r="C4247" s="6" t="s">
        <v>25</v>
      </c>
      <c r="D4247" s="3" t="s">
        <v>17</v>
      </c>
      <c r="F4247" s="3" t="s">
        <v>17</v>
      </c>
      <c r="G4247" s="3" t="str">
        <f>IF(ISNUMBER(SEARCH("Sourcewatch",F4247)),"Sourcewatch",IF(ISNUMBER(SEARCH("desmog",F4247)),"Desmog",IF(ISNUMBER(SEARCH("Exxon",F4247)),"Exxonsecrets",IF(ISNUMBER(SEARCH("wikipedia",F4247)),"Wikipedia",IF(ISNUMBER(SEARCH("greenpeace",F4247)),"Greenpeace",IF(ISNUMBER(SEARCH("Polluterwatch",F4247)),"Polluterwatch",IF(F4247="","","Other")))))))</f>
        <v/>
      </c>
      <c r="H4247">
        <f>LEN(B4247)</f>
        <v>11</v>
      </c>
    </row>
    <row r="4248" spans="1:10" ht="15" customHeight="1" x14ac:dyDescent="0.2">
      <c r="A4248" s="3" t="s">
        <v>4137</v>
      </c>
      <c r="B4248" s="3" t="s">
        <v>4137</v>
      </c>
      <c r="C4248" s="3" t="s">
        <v>25</v>
      </c>
      <c r="D4248" s="3" t="s">
        <v>17</v>
      </c>
      <c r="F4248" s="3" t="s">
        <v>17</v>
      </c>
      <c r="G4248" s="3" t="str">
        <f>IF(ISNUMBER(SEARCH("Sourcewatch",F4248)),"Sourcewatch",IF(ISNUMBER(SEARCH("desmog",F4248)),"Desmog",IF(ISNUMBER(SEARCH("Exxon",F4248)),"Exxonsecrets",IF(ISNUMBER(SEARCH("wikipedia",F4248)),"Wikipedia",IF(ISNUMBER(SEARCH("greenpeace",F4248)),"Greenpeace",IF(ISNUMBER(SEARCH("Polluterwatch",F4248)),"Polluterwatch",IF(F4248="","","Other")))))))</f>
        <v/>
      </c>
      <c r="H4248">
        <f>LEN(B4248)</f>
        <v>6</v>
      </c>
    </row>
    <row r="4249" spans="1:10" ht="15" customHeight="1" x14ac:dyDescent="0.2">
      <c r="A4249" s="3" t="s">
        <v>4138</v>
      </c>
      <c r="B4249" s="3" t="s">
        <v>4138</v>
      </c>
      <c r="C4249" s="3" t="s">
        <v>25</v>
      </c>
      <c r="D4249" s="3" t="s">
        <v>17</v>
      </c>
      <c r="F4249" s="3" t="s">
        <v>17</v>
      </c>
      <c r="G4249" s="3" t="str">
        <f>IF(ISNUMBER(SEARCH("Sourcewatch",F4249)),"Sourcewatch",IF(ISNUMBER(SEARCH("desmog",F4249)),"Desmog",IF(ISNUMBER(SEARCH("Exxon",F4249)),"Exxonsecrets",IF(ISNUMBER(SEARCH("wikipedia",F4249)),"Wikipedia",IF(ISNUMBER(SEARCH("greenpeace",F4249)),"Greenpeace",IF(ISNUMBER(SEARCH("Polluterwatch",F4249)),"Polluterwatch",IF(F4249="","","Other")))))))</f>
        <v/>
      </c>
      <c r="H4249">
        <f>LEN(B4249)</f>
        <v>11</v>
      </c>
    </row>
    <row r="4250" spans="1:10" ht="15" customHeight="1" x14ac:dyDescent="0.2">
      <c r="A4250" s="3" t="s">
        <v>4139</v>
      </c>
      <c r="B4250" s="3" t="s">
        <v>4139</v>
      </c>
      <c r="C4250" s="6" t="s">
        <v>25</v>
      </c>
      <c r="D4250" s="3" t="s">
        <v>17</v>
      </c>
      <c r="F4250" s="3" t="s">
        <v>17</v>
      </c>
      <c r="G4250" s="3" t="str">
        <f>IF(ISNUMBER(SEARCH("Sourcewatch",F4250)),"Sourcewatch",IF(ISNUMBER(SEARCH("desmog",F4250)),"Desmog",IF(ISNUMBER(SEARCH("Exxon",F4250)),"Exxonsecrets",IF(ISNUMBER(SEARCH("wikipedia",F4250)),"Wikipedia",IF(ISNUMBER(SEARCH("greenpeace",F4250)),"Greenpeace",IF(ISNUMBER(SEARCH("Polluterwatch",F4250)),"Polluterwatch",IF(F4250="","","Other")))))))</f>
        <v/>
      </c>
      <c r="H4250">
        <f>LEN(B4250)</f>
        <v>9</v>
      </c>
    </row>
    <row r="4251" spans="1:10" ht="15" customHeight="1" x14ac:dyDescent="0.2">
      <c r="A4251" s="3" t="s">
        <v>4140</v>
      </c>
      <c r="B4251" s="3" t="s">
        <v>4140</v>
      </c>
      <c r="C4251" s="6" t="s">
        <v>25</v>
      </c>
      <c r="D4251" s="3" t="s">
        <v>17</v>
      </c>
      <c r="F4251" s="3" t="s">
        <v>17</v>
      </c>
      <c r="G4251" s="3" t="str">
        <f>IF(ISNUMBER(SEARCH("Sourcewatch",F4251)),"Sourcewatch",IF(ISNUMBER(SEARCH("desmog",F4251)),"Desmog",IF(ISNUMBER(SEARCH("Exxon",F4251)),"Exxonsecrets",IF(ISNUMBER(SEARCH("wikipedia",F4251)),"Wikipedia",IF(ISNUMBER(SEARCH("greenpeace",F4251)),"Greenpeace",IF(ISNUMBER(SEARCH("Polluterwatch",F4251)),"Polluterwatch",IF(F4251="","","Other")))))))</f>
        <v/>
      </c>
      <c r="H4251">
        <f>LEN(B4251)</f>
        <v>12</v>
      </c>
    </row>
    <row r="4252" spans="1:10" ht="15" customHeight="1" x14ac:dyDescent="0.2">
      <c r="A4252" s="3" t="s">
        <v>4141</v>
      </c>
      <c r="B4252" s="3" t="s">
        <v>4141</v>
      </c>
      <c r="C4252" s="6" t="s">
        <v>25</v>
      </c>
      <c r="D4252" s="3" t="s">
        <v>17</v>
      </c>
      <c r="F4252" s="3" t="s">
        <v>17</v>
      </c>
      <c r="G4252" s="3" t="str">
        <f>IF(ISNUMBER(SEARCH("Sourcewatch",F4252)),"Sourcewatch",IF(ISNUMBER(SEARCH("desmog",F4252)),"Desmog",IF(ISNUMBER(SEARCH("Exxon",F4252)),"Exxonsecrets",IF(ISNUMBER(SEARCH("wikipedia",F4252)),"Wikipedia",IF(ISNUMBER(SEARCH("greenpeace",F4252)),"Greenpeace",IF(ISNUMBER(SEARCH("Polluterwatch",F4252)),"Polluterwatch",IF(F4252="","","Other")))))))</f>
        <v/>
      </c>
      <c r="H4252">
        <f>LEN(B4252)</f>
        <v>5</v>
      </c>
    </row>
    <row r="4253" spans="1:10" ht="15" customHeight="1" x14ac:dyDescent="0.2">
      <c r="A4253" s="3" t="s">
        <v>4142</v>
      </c>
      <c r="B4253" s="3" t="s">
        <v>4142</v>
      </c>
      <c r="C4253" s="3" t="s">
        <v>25</v>
      </c>
      <c r="D4253" s="3" t="s">
        <v>17</v>
      </c>
      <c r="F4253" s="3" t="s">
        <v>17</v>
      </c>
      <c r="G4253" s="3" t="str">
        <f>IF(ISNUMBER(SEARCH("Sourcewatch",F4253)),"Sourcewatch",IF(ISNUMBER(SEARCH("desmog",F4253)),"Desmog",IF(ISNUMBER(SEARCH("Exxon",F4253)),"Exxonsecrets",IF(ISNUMBER(SEARCH("wikipedia",F4253)),"Wikipedia",IF(ISNUMBER(SEARCH("greenpeace",F4253)),"Greenpeace",IF(ISNUMBER(SEARCH("Polluterwatch",F4253)),"Polluterwatch",IF(F4253="","","Other")))))))</f>
        <v/>
      </c>
      <c r="H4253">
        <f>LEN(B4253)</f>
        <v>9</v>
      </c>
    </row>
    <row r="4254" spans="1:10" ht="15" customHeight="1" x14ac:dyDescent="0.2">
      <c r="A4254" s="3" t="s">
        <v>4143</v>
      </c>
      <c r="B4254" s="3" t="s">
        <v>4143</v>
      </c>
      <c r="C4254" s="3" t="s">
        <v>25</v>
      </c>
      <c r="D4254" s="3" t="s">
        <v>17</v>
      </c>
      <c r="F4254" s="3" t="s">
        <v>17</v>
      </c>
      <c r="G4254" s="3" t="str">
        <f>IF(ISNUMBER(SEARCH("Sourcewatch",F4254)),"Sourcewatch",IF(ISNUMBER(SEARCH("desmog",F4254)),"Desmog",IF(ISNUMBER(SEARCH("Exxon",F4254)),"Exxonsecrets",IF(ISNUMBER(SEARCH("wikipedia",F4254)),"Wikipedia",IF(ISNUMBER(SEARCH("greenpeace",F4254)),"Greenpeace",IF(ISNUMBER(SEARCH("Polluterwatch",F4254)),"Polluterwatch",IF(F4254="","","Other")))))))</f>
        <v/>
      </c>
      <c r="H4254">
        <f>LEN(B4254)</f>
        <v>12</v>
      </c>
      <c r="J4254" s="17"/>
    </row>
    <row r="4255" spans="1:10" ht="15" customHeight="1" x14ac:dyDescent="0.2">
      <c r="A4255" s="3" t="s">
        <v>4144</v>
      </c>
      <c r="B4255" s="3" t="s">
        <v>4144</v>
      </c>
      <c r="C4255" s="3" t="s">
        <v>25</v>
      </c>
      <c r="D4255" s="3" t="s">
        <v>17</v>
      </c>
      <c r="F4255" s="3" t="s">
        <v>17</v>
      </c>
      <c r="G4255" s="3" t="str">
        <f>IF(ISNUMBER(SEARCH("Sourcewatch",F4255)),"Sourcewatch",IF(ISNUMBER(SEARCH("desmog",F4255)),"Desmog",IF(ISNUMBER(SEARCH("Exxon",F4255)),"Exxonsecrets",IF(ISNUMBER(SEARCH("wikipedia",F4255)),"Wikipedia",IF(ISNUMBER(SEARCH("greenpeace",F4255)),"Greenpeace",IF(ISNUMBER(SEARCH("Polluterwatch",F4255)),"Polluterwatch",IF(F4255="","","Other")))))))</f>
        <v/>
      </c>
      <c r="H4255">
        <f>LEN(B4255)</f>
        <v>13</v>
      </c>
    </row>
    <row r="4256" spans="1:10" ht="15" customHeight="1" x14ac:dyDescent="0.2">
      <c r="A4256" s="3" t="s">
        <v>4145</v>
      </c>
      <c r="B4256" s="3" t="s">
        <v>4145</v>
      </c>
      <c r="C4256" s="3" t="s">
        <v>25</v>
      </c>
      <c r="D4256" s="3" t="s">
        <v>17</v>
      </c>
      <c r="F4256" s="3" t="s">
        <v>17</v>
      </c>
      <c r="G4256" s="3" t="str">
        <f>IF(ISNUMBER(SEARCH("Sourcewatch",F4256)),"Sourcewatch",IF(ISNUMBER(SEARCH("desmog",F4256)),"Desmog",IF(ISNUMBER(SEARCH("Exxon",F4256)),"Exxonsecrets",IF(ISNUMBER(SEARCH("wikipedia",F4256)),"Wikipedia",IF(ISNUMBER(SEARCH("greenpeace",F4256)),"Greenpeace",IF(ISNUMBER(SEARCH("Polluterwatch",F4256)),"Polluterwatch",IF(F4256="","","Other")))))))</f>
        <v/>
      </c>
      <c r="H4256">
        <f>LEN(B4256)</f>
        <v>18</v>
      </c>
    </row>
    <row r="4257" spans="1:9" ht="15" customHeight="1" x14ac:dyDescent="0.2">
      <c r="A4257" s="11" t="s">
        <v>4415</v>
      </c>
      <c r="B4257" s="11" t="s">
        <v>4415</v>
      </c>
      <c r="C4257" t="s">
        <v>25</v>
      </c>
      <c r="D4257" t="s">
        <v>17</v>
      </c>
      <c r="G4257" s="3" t="str">
        <f>IF(ISNUMBER(SEARCH("Sourcewatch",F4257)),"Sourcewatch",IF(ISNUMBER(SEARCH("desmog",F4257)),"Desmog",IF(ISNUMBER(SEARCH("Exxon",F4257)),"Exxonsecrets",IF(ISNUMBER(SEARCH("wikipedia",F4257)),"Wikipedia",IF(ISNUMBER(SEARCH("greenpeace",F4257)),"Greenpeace",IF(ISNUMBER(SEARCH("Polluterwatch",F4257)),"Polluterwatch",IF(F4257="","","Other")))))))</f>
        <v/>
      </c>
      <c r="H4257">
        <f>LEN(B4257)</f>
        <v>7</v>
      </c>
      <c r="I4257" s="17" t="s">
        <v>25</v>
      </c>
    </row>
    <row r="4258" spans="1:9" ht="15" customHeight="1" x14ac:dyDescent="0.2">
      <c r="A4258" s="3" t="s">
        <v>4146</v>
      </c>
      <c r="B4258" s="3" t="s">
        <v>4146</v>
      </c>
      <c r="C4258" s="3" t="s">
        <v>25</v>
      </c>
      <c r="D4258" s="3" t="s">
        <v>17</v>
      </c>
      <c r="F4258" s="3" t="s">
        <v>17</v>
      </c>
      <c r="G4258" s="3" t="str">
        <f>IF(ISNUMBER(SEARCH("Sourcewatch",F4258)),"Sourcewatch",IF(ISNUMBER(SEARCH("desmog",F4258)),"Desmog",IF(ISNUMBER(SEARCH("Exxon",F4258)),"Exxonsecrets",IF(ISNUMBER(SEARCH("wikipedia",F4258)),"Wikipedia",IF(ISNUMBER(SEARCH("greenpeace",F4258)),"Greenpeace",IF(ISNUMBER(SEARCH("Polluterwatch",F4258)),"Polluterwatch",IF(F4258="","","Other")))))))</f>
        <v/>
      </c>
      <c r="H4258">
        <f>LEN(B4258)</f>
        <v>6</v>
      </c>
    </row>
    <row r="4259" spans="1:9" s="17" customFormat="1" ht="15" customHeight="1" x14ac:dyDescent="0.2">
      <c r="A4259" s="34" t="s">
        <v>4147</v>
      </c>
      <c r="B4259" s="34" t="s">
        <v>4147</v>
      </c>
      <c r="C4259" s="34" t="s">
        <v>25</v>
      </c>
      <c r="D4259" s="34" t="s">
        <v>17</v>
      </c>
      <c r="F4259" s="34" t="s">
        <v>17</v>
      </c>
      <c r="G4259" s="34" t="str">
        <f>IF(ISNUMBER(SEARCH("Sourcewatch",F4259)),"Sourcewatch",IF(ISNUMBER(SEARCH("desmog",F4259)),"Desmog",IF(ISNUMBER(SEARCH("Exxon",F4259)),"Exxonsecrets",IF(ISNUMBER(SEARCH("wikipedia",F4259)),"Wikipedia",IF(ISNUMBER(SEARCH("greenpeace",F4259)),"Greenpeace",IF(ISNUMBER(SEARCH("Polluterwatch",F4259)),"Polluterwatch",IF(F4259="","","Other")))))))</f>
        <v/>
      </c>
      <c r="H4259" s="17">
        <f>LEN(B4259)</f>
        <v>7</v>
      </c>
    </row>
    <row r="4260" spans="1:9" s="17" customFormat="1" ht="15" customHeight="1" x14ac:dyDescent="0.2">
      <c r="A4260" s="34" t="s">
        <v>4148</v>
      </c>
      <c r="B4260" s="34" t="s">
        <v>4148</v>
      </c>
      <c r="C4260" s="34" t="s">
        <v>25</v>
      </c>
      <c r="D4260" s="34" t="s">
        <v>17</v>
      </c>
      <c r="F4260" s="34" t="s">
        <v>17</v>
      </c>
      <c r="G4260" s="34" t="str">
        <f>IF(ISNUMBER(SEARCH("Sourcewatch",F4260)),"Sourcewatch",IF(ISNUMBER(SEARCH("desmog",F4260)),"Desmog",IF(ISNUMBER(SEARCH("Exxon",F4260)),"Exxonsecrets",IF(ISNUMBER(SEARCH("wikipedia",F4260)),"Wikipedia",IF(ISNUMBER(SEARCH("greenpeace",F4260)),"Greenpeace",IF(ISNUMBER(SEARCH("Polluterwatch",F4260)),"Polluterwatch",IF(F4260="","","Other")))))))</f>
        <v/>
      </c>
      <c r="H4260" s="17">
        <f>LEN(B4260)</f>
        <v>13</v>
      </c>
    </row>
    <row r="4261" spans="1:9" s="17" customFormat="1" ht="15" customHeight="1" x14ac:dyDescent="0.2">
      <c r="A4261" s="34" t="s">
        <v>4149</v>
      </c>
      <c r="B4261" s="34" t="s">
        <v>4149</v>
      </c>
      <c r="C4261" s="34" t="s">
        <v>25</v>
      </c>
      <c r="D4261" s="34" t="s">
        <v>17</v>
      </c>
      <c r="F4261" s="34" t="s">
        <v>17</v>
      </c>
      <c r="G4261" s="34" t="str">
        <f>IF(ISNUMBER(SEARCH("Sourcewatch",F4261)),"Sourcewatch",IF(ISNUMBER(SEARCH("desmog",F4261)),"Desmog",IF(ISNUMBER(SEARCH("Exxon",F4261)),"Exxonsecrets",IF(ISNUMBER(SEARCH("wikipedia",F4261)),"Wikipedia",IF(ISNUMBER(SEARCH("greenpeace",F4261)),"Greenpeace",IF(ISNUMBER(SEARCH("Polluterwatch",F4261)),"Polluterwatch",IF(F4261="","","Other")))))))</f>
        <v/>
      </c>
      <c r="H4261" s="17">
        <f>LEN(B4261)</f>
        <v>18</v>
      </c>
    </row>
    <row r="4262" spans="1:9" s="17" customFormat="1" ht="15" customHeight="1" x14ac:dyDescent="0.2">
      <c r="A4262" s="34" t="s">
        <v>4150</v>
      </c>
      <c r="B4262" s="34" t="s">
        <v>4150</v>
      </c>
      <c r="C4262" s="34" t="s">
        <v>25</v>
      </c>
      <c r="D4262" s="34" t="s">
        <v>17</v>
      </c>
      <c r="F4262" s="34" t="s">
        <v>17</v>
      </c>
      <c r="G4262" s="34" t="str">
        <f>IF(ISNUMBER(SEARCH("Sourcewatch",F4262)),"Sourcewatch",IF(ISNUMBER(SEARCH("desmog",F4262)),"Desmog",IF(ISNUMBER(SEARCH("Exxon",F4262)),"Exxonsecrets",IF(ISNUMBER(SEARCH("wikipedia",F4262)),"Wikipedia",IF(ISNUMBER(SEARCH("greenpeace",F4262)),"Greenpeace",IF(ISNUMBER(SEARCH("Polluterwatch",F4262)),"Polluterwatch",IF(F4262="","","Other")))))))</f>
        <v/>
      </c>
      <c r="H4262" s="17">
        <f>LEN(B4262)</f>
        <v>17</v>
      </c>
    </row>
    <row r="4263" spans="1:9" s="17" customFormat="1" ht="15" customHeight="1" x14ac:dyDescent="0.2">
      <c r="A4263" s="34" t="s">
        <v>4151</v>
      </c>
      <c r="B4263" s="34" t="s">
        <v>4151</v>
      </c>
      <c r="C4263" s="34" t="s">
        <v>25</v>
      </c>
      <c r="D4263" s="34" t="s">
        <v>17</v>
      </c>
      <c r="F4263" s="34" t="s">
        <v>17</v>
      </c>
      <c r="G4263" s="34" t="str">
        <f>IF(ISNUMBER(SEARCH("Sourcewatch",F4263)),"Sourcewatch",IF(ISNUMBER(SEARCH("desmog",F4263)),"Desmog",IF(ISNUMBER(SEARCH("Exxon",F4263)),"Exxonsecrets",IF(ISNUMBER(SEARCH("wikipedia",F4263)),"Wikipedia",IF(ISNUMBER(SEARCH("greenpeace",F4263)),"Greenpeace",IF(ISNUMBER(SEARCH("Polluterwatch",F4263)),"Polluterwatch",IF(F4263="","","Other")))))))</f>
        <v/>
      </c>
      <c r="H4263" s="17">
        <f>LEN(B4263)</f>
        <v>4</v>
      </c>
    </row>
    <row r="4264" spans="1:9" s="17" customFormat="1" ht="15" customHeight="1" x14ac:dyDescent="0.2">
      <c r="A4264" s="34" t="s">
        <v>4152</v>
      </c>
      <c r="B4264" s="34" t="s">
        <v>4152</v>
      </c>
      <c r="C4264" s="34" t="s">
        <v>25</v>
      </c>
      <c r="D4264" s="34" t="s">
        <v>17</v>
      </c>
      <c r="F4264" s="34" t="s">
        <v>17</v>
      </c>
      <c r="G4264" s="34" t="str">
        <f>IF(ISNUMBER(SEARCH("Sourcewatch",F4264)),"Sourcewatch",IF(ISNUMBER(SEARCH("desmog",F4264)),"Desmog",IF(ISNUMBER(SEARCH("Exxon",F4264)),"Exxonsecrets",IF(ISNUMBER(SEARCH("wikipedia",F4264)),"Wikipedia",IF(ISNUMBER(SEARCH("greenpeace",F4264)),"Greenpeace",IF(ISNUMBER(SEARCH("Polluterwatch",F4264)),"Polluterwatch",IF(F4264="","","Other")))))))</f>
        <v/>
      </c>
      <c r="H4264" s="17">
        <f>LEN(B4264)</f>
        <v>3</v>
      </c>
    </row>
    <row r="4265" spans="1:9" s="17" customFormat="1" ht="15" customHeight="1" x14ac:dyDescent="0.2">
      <c r="A4265" s="34" t="s">
        <v>4153</v>
      </c>
      <c r="B4265" s="34" t="s">
        <v>4153</v>
      </c>
      <c r="C4265" s="34" t="s">
        <v>25</v>
      </c>
      <c r="D4265" s="34" t="s">
        <v>17</v>
      </c>
      <c r="F4265" s="34" t="s">
        <v>17</v>
      </c>
      <c r="G4265" s="34" t="str">
        <f>IF(ISNUMBER(SEARCH("Sourcewatch",F4265)),"Sourcewatch",IF(ISNUMBER(SEARCH("desmog",F4265)),"Desmog",IF(ISNUMBER(SEARCH("Exxon",F4265)),"Exxonsecrets",IF(ISNUMBER(SEARCH("wikipedia",F4265)),"Wikipedia",IF(ISNUMBER(SEARCH("greenpeace",F4265)),"Greenpeace",IF(ISNUMBER(SEARCH("Polluterwatch",F4265)),"Polluterwatch",IF(F4265="","","Other")))))))</f>
        <v/>
      </c>
      <c r="H4265" s="17">
        <f>LEN(B4265)</f>
        <v>6</v>
      </c>
    </row>
    <row r="4266" spans="1:9" s="17" customFormat="1" ht="15" customHeight="1" x14ac:dyDescent="0.2">
      <c r="A4266" s="16" t="s">
        <v>4645</v>
      </c>
      <c r="B4266" s="16" t="s">
        <v>4645</v>
      </c>
      <c r="C4266" s="17" t="s">
        <v>25</v>
      </c>
      <c r="D4266" s="17" t="s">
        <v>17</v>
      </c>
      <c r="G4266" s="34" t="str">
        <f>IF(ISNUMBER(SEARCH("Sourcewatch",F4266)),"Sourcewatch",IF(ISNUMBER(SEARCH("desmog",F4266)),"Desmog",IF(ISNUMBER(SEARCH("Exxon",F4266)),"Exxonsecrets",IF(ISNUMBER(SEARCH("wikipedia",F4266)),"Wikipedia",IF(ISNUMBER(SEARCH("greenpeace",F4266)),"Greenpeace",IF(ISNUMBER(SEARCH("Polluterwatch",F4266)),"Polluterwatch",IF(F4266="","","Other")))))))</f>
        <v/>
      </c>
      <c r="H4266" s="17">
        <f>LEN(B4266)</f>
        <v>6</v>
      </c>
      <c r="I4266" s="17" t="s">
        <v>25</v>
      </c>
    </row>
    <row r="4267" spans="1:9" s="17" customFormat="1" ht="15" customHeight="1" x14ac:dyDescent="0.2">
      <c r="A4267" s="34" t="s">
        <v>4154</v>
      </c>
      <c r="B4267" s="34" t="s">
        <v>4154</v>
      </c>
      <c r="C4267" s="34" t="s">
        <v>25</v>
      </c>
      <c r="D4267" s="34" t="s">
        <v>17</v>
      </c>
      <c r="F4267" s="34" t="s">
        <v>17</v>
      </c>
      <c r="G4267" s="34" t="str">
        <f>IF(ISNUMBER(SEARCH("Sourcewatch",F4267)),"Sourcewatch",IF(ISNUMBER(SEARCH("desmog",F4267)),"Desmog",IF(ISNUMBER(SEARCH("Exxon",F4267)),"Exxonsecrets",IF(ISNUMBER(SEARCH("wikipedia",F4267)),"Wikipedia",IF(ISNUMBER(SEARCH("greenpeace",F4267)),"Greenpeace",IF(ISNUMBER(SEARCH("Polluterwatch",F4267)),"Polluterwatch",IF(F4267="","","Other")))))))</f>
        <v/>
      </c>
      <c r="H4267" s="17">
        <f>LEN(B4267)</f>
        <v>13</v>
      </c>
    </row>
    <row r="4268" spans="1:9" s="17" customFormat="1" ht="15" customHeight="1" x14ac:dyDescent="0.2">
      <c r="A4268" s="34" t="s">
        <v>4155</v>
      </c>
      <c r="B4268" s="34" t="s">
        <v>4155</v>
      </c>
      <c r="C4268" s="34" t="s">
        <v>25</v>
      </c>
      <c r="D4268" s="34" t="s">
        <v>17</v>
      </c>
      <c r="F4268" s="34" t="s">
        <v>17</v>
      </c>
      <c r="G4268" s="34" t="str">
        <f>IF(ISNUMBER(SEARCH("Sourcewatch",F4268)),"Sourcewatch",IF(ISNUMBER(SEARCH("desmog",F4268)),"Desmog",IF(ISNUMBER(SEARCH("Exxon",F4268)),"Exxonsecrets",IF(ISNUMBER(SEARCH("wikipedia",F4268)),"Wikipedia",IF(ISNUMBER(SEARCH("greenpeace",F4268)),"Greenpeace",IF(ISNUMBER(SEARCH("Polluterwatch",F4268)),"Polluterwatch",IF(F4268="","","Other")))))))</f>
        <v/>
      </c>
      <c r="H4268" s="17">
        <f>LEN(B4268)</f>
        <v>12</v>
      </c>
    </row>
    <row r="4269" spans="1:9" s="17" customFormat="1" ht="15" customHeight="1" x14ac:dyDescent="0.2"/>
    <row r="4270" spans="1:9" s="17" customFormat="1" ht="15" customHeight="1" x14ac:dyDescent="0.2"/>
    <row r="4271" spans="1:9" s="17" customFormat="1" ht="15" customHeight="1" x14ac:dyDescent="0.2"/>
    <row r="4272" spans="1:9" s="17" customFormat="1" ht="15" customHeight="1" x14ac:dyDescent="0.2"/>
    <row r="4273" spans="9:9" s="17" customFormat="1" ht="15" customHeight="1" x14ac:dyDescent="0.2"/>
    <row r="4274" spans="9:9" ht="15" customHeight="1" x14ac:dyDescent="0.2">
      <c r="I4274"/>
    </row>
    <row r="4275" spans="9:9" ht="15" customHeight="1" x14ac:dyDescent="0.2">
      <c r="I4275"/>
    </row>
    <row r="4276" spans="9:9" ht="15" customHeight="1" x14ac:dyDescent="0.2">
      <c r="I4276"/>
    </row>
    <row r="4277" spans="9:9" ht="15" customHeight="1" x14ac:dyDescent="0.2">
      <c r="I4277"/>
    </row>
    <row r="4278" spans="9:9" ht="15" customHeight="1" x14ac:dyDescent="0.2">
      <c r="I4278"/>
    </row>
    <row r="4279" spans="9:9" ht="15" customHeight="1" x14ac:dyDescent="0.2">
      <c r="I4279"/>
    </row>
    <row r="4280" spans="9:9" ht="15" customHeight="1" x14ac:dyDescent="0.2">
      <c r="I4280"/>
    </row>
    <row r="4281" spans="9:9" ht="15" customHeight="1" x14ac:dyDescent="0.2">
      <c r="I4281"/>
    </row>
    <row r="4282" spans="9:9" ht="15" customHeight="1" x14ac:dyDescent="0.2">
      <c r="I4282"/>
    </row>
    <row r="4283" spans="9:9" ht="15" customHeight="1" x14ac:dyDescent="0.2">
      <c r="I4283"/>
    </row>
    <row r="4284" spans="9:9" ht="15" customHeight="1" x14ac:dyDescent="0.2">
      <c r="I4284"/>
    </row>
    <row r="4285" spans="9:9" ht="15" customHeight="1" x14ac:dyDescent="0.2">
      <c r="I4285"/>
    </row>
    <row r="4286" spans="9:9" ht="15" customHeight="1" x14ac:dyDescent="0.2">
      <c r="I4286"/>
    </row>
    <row r="4287" spans="9:9" ht="15" customHeight="1" x14ac:dyDescent="0.2">
      <c r="I4287"/>
    </row>
    <row r="4288" spans="9:9" ht="15" customHeight="1" x14ac:dyDescent="0.2">
      <c r="I4288"/>
    </row>
    <row r="4289" spans="9:9" ht="15" customHeight="1" x14ac:dyDescent="0.2">
      <c r="I4289"/>
    </row>
    <row r="4290" spans="9:9" ht="15" customHeight="1" x14ac:dyDescent="0.2">
      <c r="I4290"/>
    </row>
    <row r="4291" spans="9:9" ht="15" customHeight="1" x14ac:dyDescent="0.2">
      <c r="I4291"/>
    </row>
    <row r="4292" spans="9:9" ht="15" customHeight="1" x14ac:dyDescent="0.2">
      <c r="I4292"/>
    </row>
    <row r="4293" spans="9:9" ht="15" customHeight="1" x14ac:dyDescent="0.2">
      <c r="I4293"/>
    </row>
    <row r="4294" spans="9:9" ht="15" customHeight="1" x14ac:dyDescent="0.2">
      <c r="I4294"/>
    </row>
    <row r="4295" spans="9:9" ht="15" customHeight="1" x14ac:dyDescent="0.2">
      <c r="I4295"/>
    </row>
    <row r="4296" spans="9:9" ht="15" customHeight="1" x14ac:dyDescent="0.2">
      <c r="I4296"/>
    </row>
    <row r="4297" spans="9:9" ht="15" customHeight="1" x14ac:dyDescent="0.2">
      <c r="I4297"/>
    </row>
    <row r="4298" spans="9:9" ht="15" customHeight="1" x14ac:dyDescent="0.2">
      <c r="I4298"/>
    </row>
    <row r="4299" spans="9:9" ht="15" customHeight="1" x14ac:dyDescent="0.2">
      <c r="I4299"/>
    </row>
    <row r="4300" spans="9:9" ht="15" customHeight="1" x14ac:dyDescent="0.2">
      <c r="I4300"/>
    </row>
    <row r="4301" spans="9:9" ht="15" customHeight="1" x14ac:dyDescent="0.2">
      <c r="I4301"/>
    </row>
    <row r="4302" spans="9:9" ht="15" customHeight="1" x14ac:dyDescent="0.2">
      <c r="I4302"/>
    </row>
    <row r="4303" spans="9:9" ht="15" customHeight="1" x14ac:dyDescent="0.2">
      <c r="I4303"/>
    </row>
    <row r="4304" spans="9:9" ht="15" customHeight="1" x14ac:dyDescent="0.2">
      <c r="I4304"/>
    </row>
    <row r="4305" spans="9:9" ht="15" customHeight="1" x14ac:dyDescent="0.2">
      <c r="I4305"/>
    </row>
    <row r="4306" spans="9:9" ht="15" customHeight="1" x14ac:dyDescent="0.2">
      <c r="I4306"/>
    </row>
    <row r="4307" spans="9:9" ht="15" customHeight="1" x14ac:dyDescent="0.2">
      <c r="I4307"/>
    </row>
    <row r="4308" spans="9:9" ht="15" customHeight="1" x14ac:dyDescent="0.2">
      <c r="I4308"/>
    </row>
    <row r="4309" spans="9:9" ht="15" customHeight="1" x14ac:dyDescent="0.2">
      <c r="I4309"/>
    </row>
    <row r="4310" spans="9:9" ht="15" customHeight="1" x14ac:dyDescent="0.2">
      <c r="I4310"/>
    </row>
    <row r="4311" spans="9:9" ht="15" customHeight="1" x14ac:dyDescent="0.2">
      <c r="I4311"/>
    </row>
    <row r="4312" spans="9:9" ht="15" customHeight="1" x14ac:dyDescent="0.2">
      <c r="I4312"/>
    </row>
    <row r="4313" spans="9:9" ht="15" customHeight="1" x14ac:dyDescent="0.2">
      <c r="I4313"/>
    </row>
    <row r="4314" spans="9:9" ht="15" customHeight="1" x14ac:dyDescent="0.2">
      <c r="I4314"/>
    </row>
    <row r="4315" spans="9:9" ht="15" customHeight="1" x14ac:dyDescent="0.2">
      <c r="I4315"/>
    </row>
    <row r="4316" spans="9:9" ht="15" customHeight="1" x14ac:dyDescent="0.2">
      <c r="I4316"/>
    </row>
    <row r="4317" spans="9:9" ht="15" customHeight="1" x14ac:dyDescent="0.2">
      <c r="I4317"/>
    </row>
    <row r="4318" spans="9:9" ht="15" customHeight="1" x14ac:dyDescent="0.2">
      <c r="I4318"/>
    </row>
    <row r="4319" spans="9:9" ht="15" customHeight="1" x14ac:dyDescent="0.2">
      <c r="I4319"/>
    </row>
    <row r="4320" spans="9:9" ht="15" customHeight="1" x14ac:dyDescent="0.2">
      <c r="I4320"/>
    </row>
    <row r="4321" spans="9:9" ht="15" customHeight="1" x14ac:dyDescent="0.2">
      <c r="I4321"/>
    </row>
    <row r="4322" spans="9:9" ht="15" customHeight="1" x14ac:dyDescent="0.2">
      <c r="I4322"/>
    </row>
    <row r="4323" spans="9:9" ht="15" customHeight="1" x14ac:dyDescent="0.2">
      <c r="I4323"/>
    </row>
    <row r="4324" spans="9:9" ht="15" customHeight="1" x14ac:dyDescent="0.2">
      <c r="I4324"/>
    </row>
    <row r="4325" spans="9:9" ht="15" customHeight="1" x14ac:dyDescent="0.2">
      <c r="I4325"/>
    </row>
    <row r="4326" spans="9:9" ht="15" customHeight="1" x14ac:dyDescent="0.2">
      <c r="I4326"/>
    </row>
    <row r="4327" spans="9:9" ht="15" customHeight="1" x14ac:dyDescent="0.2">
      <c r="I4327"/>
    </row>
    <row r="4328" spans="9:9" ht="15" customHeight="1" x14ac:dyDescent="0.2">
      <c r="I4328"/>
    </row>
    <row r="4329" spans="9:9" ht="15" customHeight="1" x14ac:dyDescent="0.2">
      <c r="I4329"/>
    </row>
    <row r="4330" spans="9:9" ht="15" customHeight="1" x14ac:dyDescent="0.2">
      <c r="I4330"/>
    </row>
    <row r="4331" spans="9:9" ht="15" customHeight="1" x14ac:dyDescent="0.2">
      <c r="I4331"/>
    </row>
    <row r="4332" spans="9:9" ht="15" customHeight="1" x14ac:dyDescent="0.2">
      <c r="I4332"/>
    </row>
    <row r="4333" spans="9:9" ht="15" customHeight="1" x14ac:dyDescent="0.2">
      <c r="I4333"/>
    </row>
    <row r="4334" spans="9:9" ht="15" customHeight="1" x14ac:dyDescent="0.2">
      <c r="I4334"/>
    </row>
    <row r="4335" spans="9:9" ht="15" customHeight="1" x14ac:dyDescent="0.2">
      <c r="I4335"/>
    </row>
    <row r="4336" spans="9:9" ht="15" customHeight="1" x14ac:dyDescent="0.2">
      <c r="I4336"/>
    </row>
    <row r="4337" spans="9:9" ht="15" customHeight="1" x14ac:dyDescent="0.2">
      <c r="I4337"/>
    </row>
    <row r="4338" spans="9:9" ht="15" customHeight="1" x14ac:dyDescent="0.2">
      <c r="I4338"/>
    </row>
    <row r="4339" spans="9:9" ht="15" customHeight="1" x14ac:dyDescent="0.2">
      <c r="I4339"/>
    </row>
    <row r="4340" spans="9:9" ht="15" customHeight="1" x14ac:dyDescent="0.2">
      <c r="I4340"/>
    </row>
    <row r="4341" spans="9:9" ht="15" customHeight="1" x14ac:dyDescent="0.2">
      <c r="I4341"/>
    </row>
    <row r="4342" spans="9:9" ht="15" customHeight="1" x14ac:dyDescent="0.2">
      <c r="I4342"/>
    </row>
    <row r="4343" spans="9:9" ht="15" customHeight="1" x14ac:dyDescent="0.2">
      <c r="I4343"/>
    </row>
    <row r="4344" spans="9:9" ht="15" customHeight="1" x14ac:dyDescent="0.2">
      <c r="I4344"/>
    </row>
    <row r="4345" spans="9:9" ht="15" customHeight="1" x14ac:dyDescent="0.2">
      <c r="I4345"/>
    </row>
    <row r="4346" spans="9:9" ht="15" customHeight="1" x14ac:dyDescent="0.2">
      <c r="I4346"/>
    </row>
    <row r="4347" spans="9:9" ht="15" customHeight="1" x14ac:dyDescent="0.2">
      <c r="I4347"/>
    </row>
    <row r="4348" spans="9:9" ht="15" customHeight="1" x14ac:dyDescent="0.2">
      <c r="I4348"/>
    </row>
    <row r="4349" spans="9:9" ht="15" customHeight="1" x14ac:dyDescent="0.2">
      <c r="I4349"/>
    </row>
    <row r="4350" spans="9:9" ht="15" customHeight="1" x14ac:dyDescent="0.2">
      <c r="I4350"/>
    </row>
    <row r="4351" spans="9:9" ht="15" customHeight="1" x14ac:dyDescent="0.2">
      <c r="I4351"/>
    </row>
    <row r="4352" spans="9:9" ht="15" customHeight="1" x14ac:dyDescent="0.2">
      <c r="I4352"/>
    </row>
    <row r="4353" spans="9:9" ht="15" customHeight="1" x14ac:dyDescent="0.2">
      <c r="I4353"/>
    </row>
    <row r="4354" spans="9:9" ht="15" customHeight="1" x14ac:dyDescent="0.2">
      <c r="I4354"/>
    </row>
    <row r="4355" spans="9:9" ht="15" customHeight="1" x14ac:dyDescent="0.2">
      <c r="I4355"/>
    </row>
    <row r="4356" spans="9:9" ht="15" customHeight="1" x14ac:dyDescent="0.2">
      <c r="I4356"/>
    </row>
    <row r="4357" spans="9:9" ht="15" customHeight="1" x14ac:dyDescent="0.2">
      <c r="I4357"/>
    </row>
    <row r="4358" spans="9:9" ht="15" customHeight="1" x14ac:dyDescent="0.2">
      <c r="I4358"/>
    </row>
    <row r="4359" spans="9:9" ht="15" customHeight="1" x14ac:dyDescent="0.2">
      <c r="I4359"/>
    </row>
    <row r="4360" spans="9:9" ht="15" customHeight="1" x14ac:dyDescent="0.2">
      <c r="I4360"/>
    </row>
    <row r="4361" spans="9:9" ht="15" customHeight="1" x14ac:dyDescent="0.2">
      <c r="I4361"/>
    </row>
    <row r="4362" spans="9:9" ht="15" customHeight="1" x14ac:dyDescent="0.2">
      <c r="I4362"/>
    </row>
    <row r="4363" spans="9:9" ht="15" customHeight="1" x14ac:dyDescent="0.2">
      <c r="I4363"/>
    </row>
    <row r="4364" spans="9:9" ht="15" customHeight="1" x14ac:dyDescent="0.2">
      <c r="I4364"/>
    </row>
    <row r="4365" spans="9:9" ht="15" customHeight="1" x14ac:dyDescent="0.2">
      <c r="I4365"/>
    </row>
    <row r="4366" spans="9:9" ht="15" customHeight="1" x14ac:dyDescent="0.2">
      <c r="I4366"/>
    </row>
    <row r="4367" spans="9:9" ht="15" customHeight="1" x14ac:dyDescent="0.2">
      <c r="I4367"/>
    </row>
    <row r="4368" spans="9:9" ht="15" customHeight="1" x14ac:dyDescent="0.2">
      <c r="I4368"/>
    </row>
    <row r="4369" spans="9:9" ht="15" customHeight="1" x14ac:dyDescent="0.2">
      <c r="I4369"/>
    </row>
    <row r="4370" spans="9:9" ht="15" customHeight="1" x14ac:dyDescent="0.2">
      <c r="I4370"/>
    </row>
    <row r="4371" spans="9:9" ht="15" customHeight="1" x14ac:dyDescent="0.2">
      <c r="I4371"/>
    </row>
    <row r="4372" spans="9:9" ht="15" customHeight="1" x14ac:dyDescent="0.2">
      <c r="I4372"/>
    </row>
    <row r="4373" spans="9:9" ht="15" customHeight="1" x14ac:dyDescent="0.2">
      <c r="I4373"/>
    </row>
    <row r="4374" spans="9:9" ht="15" customHeight="1" x14ac:dyDescent="0.2">
      <c r="I4374"/>
    </row>
    <row r="4375" spans="9:9" ht="15" customHeight="1" x14ac:dyDescent="0.2">
      <c r="I4375"/>
    </row>
    <row r="4376" spans="9:9" ht="15" customHeight="1" x14ac:dyDescent="0.2">
      <c r="I4376"/>
    </row>
    <row r="4377" spans="9:9" ht="15" customHeight="1" x14ac:dyDescent="0.2">
      <c r="I4377"/>
    </row>
    <row r="4378" spans="9:9" ht="15" customHeight="1" x14ac:dyDescent="0.2">
      <c r="I4378"/>
    </row>
    <row r="4379" spans="9:9" ht="15" customHeight="1" x14ac:dyDescent="0.2">
      <c r="I4379"/>
    </row>
    <row r="4380" spans="9:9" ht="15" customHeight="1" x14ac:dyDescent="0.2">
      <c r="I4380"/>
    </row>
    <row r="4381" spans="9:9" ht="15" customHeight="1" x14ac:dyDescent="0.2">
      <c r="I4381"/>
    </row>
    <row r="4382" spans="9:9" ht="15" customHeight="1" x14ac:dyDescent="0.2">
      <c r="I4382"/>
    </row>
    <row r="4383" spans="9:9" ht="15" customHeight="1" x14ac:dyDescent="0.2">
      <c r="I4383"/>
    </row>
    <row r="4384" spans="9:9" ht="15" customHeight="1" x14ac:dyDescent="0.2">
      <c r="I4384"/>
    </row>
    <row r="4385" spans="9:9" ht="15" customHeight="1" x14ac:dyDescent="0.2">
      <c r="I4385"/>
    </row>
    <row r="4386" spans="9:9" ht="15" customHeight="1" x14ac:dyDescent="0.2">
      <c r="I4386"/>
    </row>
    <row r="4387" spans="9:9" ht="15" customHeight="1" x14ac:dyDescent="0.2">
      <c r="I4387"/>
    </row>
    <row r="4388" spans="9:9" ht="15" customHeight="1" x14ac:dyDescent="0.2">
      <c r="I4388"/>
    </row>
    <row r="4389" spans="9:9" ht="15" customHeight="1" x14ac:dyDescent="0.2">
      <c r="I4389"/>
    </row>
    <row r="4390" spans="9:9" ht="15" customHeight="1" x14ac:dyDescent="0.2">
      <c r="I4390"/>
    </row>
    <row r="4391" spans="9:9" ht="15" customHeight="1" x14ac:dyDescent="0.2">
      <c r="I4391"/>
    </row>
    <row r="4392" spans="9:9" ht="15" customHeight="1" x14ac:dyDescent="0.2">
      <c r="I4392"/>
    </row>
    <row r="4393" spans="9:9" ht="15" customHeight="1" x14ac:dyDescent="0.2">
      <c r="I4393"/>
    </row>
    <row r="4394" spans="9:9" ht="15" customHeight="1" x14ac:dyDescent="0.2">
      <c r="I4394"/>
    </row>
    <row r="4395" spans="9:9" ht="15" customHeight="1" x14ac:dyDescent="0.2">
      <c r="I4395"/>
    </row>
    <row r="4396" spans="9:9" ht="15" customHeight="1" x14ac:dyDescent="0.2">
      <c r="I4396"/>
    </row>
    <row r="4397" spans="9:9" ht="15" customHeight="1" x14ac:dyDescent="0.2">
      <c r="I4397"/>
    </row>
    <row r="4398" spans="9:9" ht="15" customHeight="1" x14ac:dyDescent="0.2">
      <c r="I4398"/>
    </row>
    <row r="4399" spans="9:9" ht="15" customHeight="1" x14ac:dyDescent="0.2">
      <c r="I4399"/>
    </row>
    <row r="4400" spans="9:9" ht="15" customHeight="1" x14ac:dyDescent="0.2">
      <c r="I4400"/>
    </row>
    <row r="4401" spans="9:9" ht="15" customHeight="1" x14ac:dyDescent="0.2">
      <c r="I4401"/>
    </row>
    <row r="4402" spans="9:9" ht="15" customHeight="1" x14ac:dyDescent="0.2">
      <c r="I4402"/>
    </row>
    <row r="4403" spans="9:9" ht="15" customHeight="1" x14ac:dyDescent="0.2">
      <c r="I4403"/>
    </row>
    <row r="4404" spans="9:9" ht="15" customHeight="1" x14ac:dyDescent="0.2">
      <c r="I4404"/>
    </row>
    <row r="4405" spans="9:9" ht="15" customHeight="1" x14ac:dyDescent="0.2">
      <c r="I4405"/>
    </row>
    <row r="4406" spans="9:9" ht="15" customHeight="1" x14ac:dyDescent="0.2">
      <c r="I4406"/>
    </row>
    <row r="4407" spans="9:9" ht="15" customHeight="1" x14ac:dyDescent="0.2">
      <c r="I4407"/>
    </row>
    <row r="4408" spans="9:9" ht="15" customHeight="1" x14ac:dyDescent="0.2">
      <c r="I4408"/>
    </row>
    <row r="4409" spans="9:9" ht="15" customHeight="1" x14ac:dyDescent="0.2">
      <c r="I4409"/>
    </row>
    <row r="4410" spans="9:9" ht="15" customHeight="1" x14ac:dyDescent="0.2">
      <c r="I4410"/>
    </row>
    <row r="4411" spans="9:9" ht="15" customHeight="1" x14ac:dyDescent="0.2">
      <c r="I4411"/>
    </row>
    <row r="4412" spans="9:9" ht="15" customHeight="1" x14ac:dyDescent="0.2">
      <c r="I4412"/>
    </row>
    <row r="4413" spans="9:9" ht="15" customHeight="1" x14ac:dyDescent="0.2">
      <c r="I4413"/>
    </row>
    <row r="4414" spans="9:9" ht="15" customHeight="1" x14ac:dyDescent="0.2">
      <c r="I4414"/>
    </row>
    <row r="4415" spans="9:9" ht="15" customHeight="1" x14ac:dyDescent="0.2">
      <c r="I4415"/>
    </row>
    <row r="4416" spans="9:9" ht="15" customHeight="1" x14ac:dyDescent="0.2">
      <c r="I4416"/>
    </row>
    <row r="4417" spans="9:9" ht="15" customHeight="1" x14ac:dyDescent="0.2">
      <c r="I4417"/>
    </row>
    <row r="4418" spans="9:9" ht="15" customHeight="1" x14ac:dyDescent="0.2">
      <c r="I4418"/>
    </row>
    <row r="4419" spans="9:9" ht="15" customHeight="1" x14ac:dyDescent="0.2">
      <c r="I4419"/>
    </row>
    <row r="4420" spans="9:9" ht="15" customHeight="1" x14ac:dyDescent="0.2">
      <c r="I4420"/>
    </row>
    <row r="4421" spans="9:9" ht="15" customHeight="1" x14ac:dyDescent="0.2">
      <c r="I4421"/>
    </row>
    <row r="4422" spans="9:9" ht="15" customHeight="1" x14ac:dyDescent="0.2">
      <c r="I4422"/>
    </row>
    <row r="4423" spans="9:9" ht="15" customHeight="1" x14ac:dyDescent="0.2">
      <c r="I4423"/>
    </row>
    <row r="4424" spans="9:9" ht="15" customHeight="1" x14ac:dyDescent="0.2">
      <c r="I4424"/>
    </row>
    <row r="4425" spans="9:9" ht="15" customHeight="1" x14ac:dyDescent="0.2">
      <c r="I4425"/>
    </row>
    <row r="4426" spans="9:9" ht="15" customHeight="1" x14ac:dyDescent="0.2">
      <c r="I4426"/>
    </row>
    <row r="4427" spans="9:9" ht="15" customHeight="1" x14ac:dyDescent="0.2">
      <c r="I4427"/>
    </row>
    <row r="4428" spans="9:9" ht="15" customHeight="1" x14ac:dyDescent="0.2">
      <c r="I4428"/>
    </row>
    <row r="4429" spans="9:9" ht="15" customHeight="1" x14ac:dyDescent="0.2">
      <c r="I4429"/>
    </row>
    <row r="4430" spans="9:9" ht="15" customHeight="1" x14ac:dyDescent="0.2">
      <c r="I4430"/>
    </row>
    <row r="4431" spans="9:9" ht="15" customHeight="1" x14ac:dyDescent="0.2">
      <c r="I4431"/>
    </row>
    <row r="4432" spans="9:9" ht="15" customHeight="1" x14ac:dyDescent="0.2">
      <c r="I4432"/>
    </row>
    <row r="4433" spans="9:9" ht="15" customHeight="1" x14ac:dyDescent="0.2">
      <c r="I4433"/>
    </row>
    <row r="4434" spans="9:9" ht="15" customHeight="1" x14ac:dyDescent="0.2">
      <c r="I4434"/>
    </row>
    <row r="4435" spans="9:9" ht="15" customHeight="1" x14ac:dyDescent="0.2">
      <c r="I4435"/>
    </row>
    <row r="4436" spans="9:9" ht="15" customHeight="1" x14ac:dyDescent="0.2">
      <c r="I4436"/>
    </row>
    <row r="4437" spans="9:9" ht="15" customHeight="1" x14ac:dyDescent="0.2">
      <c r="I4437"/>
    </row>
    <row r="4438" spans="9:9" ht="15" customHeight="1" x14ac:dyDescent="0.2">
      <c r="I4438"/>
    </row>
    <row r="4439" spans="9:9" ht="15" customHeight="1" x14ac:dyDescent="0.2">
      <c r="I4439"/>
    </row>
    <row r="4440" spans="9:9" ht="15" customHeight="1" x14ac:dyDescent="0.2">
      <c r="I4440"/>
    </row>
    <row r="4441" spans="9:9" ht="15" customHeight="1" x14ac:dyDescent="0.2">
      <c r="I4441"/>
    </row>
    <row r="4442" spans="9:9" ht="15" customHeight="1" x14ac:dyDescent="0.2">
      <c r="I4442"/>
    </row>
    <row r="4443" spans="9:9" ht="15" customHeight="1" x14ac:dyDescent="0.2">
      <c r="I4443"/>
    </row>
    <row r="4444" spans="9:9" ht="15" customHeight="1" x14ac:dyDescent="0.2">
      <c r="I4444"/>
    </row>
    <row r="4445" spans="9:9" ht="15" customHeight="1" x14ac:dyDescent="0.2">
      <c r="I4445"/>
    </row>
    <row r="4446" spans="9:9" ht="15" customHeight="1" x14ac:dyDescent="0.2">
      <c r="I4446"/>
    </row>
    <row r="4447" spans="9:9" ht="15" customHeight="1" x14ac:dyDescent="0.2">
      <c r="I4447"/>
    </row>
    <row r="4448" spans="9:9" ht="15" customHeight="1" x14ac:dyDescent="0.2">
      <c r="I4448"/>
    </row>
    <row r="4449" spans="9:9" ht="15" customHeight="1" x14ac:dyDescent="0.2">
      <c r="I4449"/>
    </row>
    <row r="4450" spans="9:9" ht="15" customHeight="1" x14ac:dyDescent="0.2">
      <c r="I4450"/>
    </row>
    <row r="4451" spans="9:9" ht="15" customHeight="1" x14ac:dyDescent="0.2">
      <c r="I4451"/>
    </row>
    <row r="4452" spans="9:9" ht="15" customHeight="1" x14ac:dyDescent="0.2">
      <c r="I4452"/>
    </row>
    <row r="4453" spans="9:9" ht="15" customHeight="1" x14ac:dyDescent="0.2">
      <c r="I4453"/>
    </row>
    <row r="4454" spans="9:9" ht="15" customHeight="1" x14ac:dyDescent="0.2">
      <c r="I4454"/>
    </row>
    <row r="4455" spans="9:9" ht="15" customHeight="1" x14ac:dyDescent="0.2">
      <c r="I4455"/>
    </row>
    <row r="4456" spans="9:9" ht="15" customHeight="1" x14ac:dyDescent="0.2">
      <c r="I4456"/>
    </row>
    <row r="4457" spans="9:9" ht="15" customHeight="1" x14ac:dyDescent="0.2">
      <c r="I4457"/>
    </row>
    <row r="4458" spans="9:9" ht="15" customHeight="1" x14ac:dyDescent="0.2">
      <c r="I4458"/>
    </row>
    <row r="4459" spans="9:9" ht="15" customHeight="1" x14ac:dyDescent="0.2">
      <c r="I4459"/>
    </row>
    <row r="4460" spans="9:9" ht="15" customHeight="1" x14ac:dyDescent="0.2">
      <c r="I4460"/>
    </row>
    <row r="4461" spans="9:9" ht="15" customHeight="1" x14ac:dyDescent="0.2">
      <c r="I4461"/>
    </row>
    <row r="4462" spans="9:9" ht="15" customHeight="1" x14ac:dyDescent="0.2">
      <c r="I4462"/>
    </row>
    <row r="4463" spans="9:9" ht="15" customHeight="1" x14ac:dyDescent="0.2">
      <c r="I4463"/>
    </row>
    <row r="4464" spans="9:9" ht="15" customHeight="1" x14ac:dyDescent="0.2">
      <c r="I4464"/>
    </row>
    <row r="4465" spans="9:9" ht="15" customHeight="1" x14ac:dyDescent="0.2">
      <c r="I4465"/>
    </row>
    <row r="4466" spans="9:9" ht="15" customHeight="1" x14ac:dyDescent="0.2">
      <c r="I4466"/>
    </row>
    <row r="4467" spans="9:9" ht="15" customHeight="1" x14ac:dyDescent="0.2">
      <c r="I4467"/>
    </row>
    <row r="4468" spans="9:9" ht="15" customHeight="1" x14ac:dyDescent="0.2">
      <c r="I4468"/>
    </row>
    <row r="4469" spans="9:9" ht="15" customHeight="1" x14ac:dyDescent="0.2">
      <c r="I4469"/>
    </row>
    <row r="4470" spans="9:9" ht="15" customHeight="1" x14ac:dyDescent="0.2">
      <c r="I4470"/>
    </row>
    <row r="4471" spans="9:9" ht="15" customHeight="1" x14ac:dyDescent="0.2">
      <c r="I4471"/>
    </row>
    <row r="4472" spans="9:9" ht="15" customHeight="1" x14ac:dyDescent="0.2">
      <c r="I4472"/>
    </row>
    <row r="4473" spans="9:9" ht="15" customHeight="1" x14ac:dyDescent="0.2">
      <c r="I4473"/>
    </row>
    <row r="4474" spans="9:9" ht="15" customHeight="1" x14ac:dyDescent="0.2">
      <c r="I4474"/>
    </row>
    <row r="4475" spans="9:9" ht="15" customHeight="1" x14ac:dyDescent="0.2">
      <c r="I4475"/>
    </row>
    <row r="4476" spans="9:9" ht="15" customHeight="1" x14ac:dyDescent="0.2">
      <c r="I4476"/>
    </row>
    <row r="4477" spans="9:9" ht="15" customHeight="1" x14ac:dyDescent="0.2">
      <c r="I4477"/>
    </row>
    <row r="4478" spans="9:9" ht="15" customHeight="1" x14ac:dyDescent="0.2">
      <c r="I4478"/>
    </row>
    <row r="4479" spans="9:9" ht="15" customHeight="1" x14ac:dyDescent="0.2">
      <c r="I4479"/>
    </row>
    <row r="4480" spans="9:9" ht="15" customHeight="1" x14ac:dyDescent="0.2">
      <c r="I4480"/>
    </row>
    <row r="4481" spans="9:9" ht="15" customHeight="1" x14ac:dyDescent="0.2">
      <c r="I4481"/>
    </row>
    <row r="4482" spans="9:9" ht="15" customHeight="1" x14ac:dyDescent="0.2">
      <c r="I4482"/>
    </row>
    <row r="4483" spans="9:9" ht="15" customHeight="1" x14ac:dyDescent="0.2">
      <c r="I4483"/>
    </row>
    <row r="4484" spans="9:9" ht="15" customHeight="1" x14ac:dyDescent="0.2">
      <c r="I4484"/>
    </row>
    <row r="4485" spans="9:9" ht="15" customHeight="1" x14ac:dyDescent="0.2">
      <c r="I4485"/>
    </row>
    <row r="4486" spans="9:9" ht="15" customHeight="1" x14ac:dyDescent="0.2">
      <c r="I4486"/>
    </row>
    <row r="4487" spans="9:9" ht="15" customHeight="1" x14ac:dyDescent="0.2">
      <c r="I4487"/>
    </row>
    <row r="4488" spans="9:9" ht="15" customHeight="1" x14ac:dyDescent="0.2">
      <c r="I4488"/>
    </row>
    <row r="4489" spans="9:9" ht="15" customHeight="1" x14ac:dyDescent="0.2">
      <c r="I4489"/>
    </row>
    <row r="4490" spans="9:9" ht="15" customHeight="1" x14ac:dyDescent="0.2">
      <c r="I4490"/>
    </row>
    <row r="4491" spans="9:9" ht="15" customHeight="1" x14ac:dyDescent="0.2">
      <c r="I4491"/>
    </row>
    <row r="4492" spans="9:9" ht="15" customHeight="1" x14ac:dyDescent="0.2">
      <c r="I4492"/>
    </row>
    <row r="4493" spans="9:9" ht="15" customHeight="1" x14ac:dyDescent="0.2">
      <c r="I4493"/>
    </row>
    <row r="4494" spans="9:9" ht="15" customHeight="1" x14ac:dyDescent="0.2">
      <c r="I4494"/>
    </row>
    <row r="4495" spans="9:9" ht="15" customHeight="1" x14ac:dyDescent="0.2">
      <c r="I4495"/>
    </row>
    <row r="4496" spans="9:9" ht="15" customHeight="1" x14ac:dyDescent="0.2">
      <c r="I4496"/>
    </row>
    <row r="4497" spans="9:9" ht="15" customHeight="1" x14ac:dyDescent="0.2">
      <c r="I4497"/>
    </row>
    <row r="4498" spans="9:9" ht="15" customHeight="1" x14ac:dyDescent="0.2">
      <c r="I4498"/>
    </row>
    <row r="4499" spans="9:9" ht="15" customHeight="1" x14ac:dyDescent="0.2">
      <c r="I4499"/>
    </row>
    <row r="4500" spans="9:9" ht="15" customHeight="1" x14ac:dyDescent="0.2">
      <c r="I4500"/>
    </row>
    <row r="4501" spans="9:9" ht="15" customHeight="1" x14ac:dyDescent="0.2">
      <c r="I4501"/>
    </row>
    <row r="4502" spans="9:9" ht="15" customHeight="1" x14ac:dyDescent="0.2">
      <c r="I4502"/>
    </row>
    <row r="4503" spans="9:9" ht="15" customHeight="1" x14ac:dyDescent="0.2">
      <c r="I4503"/>
    </row>
    <row r="4504" spans="9:9" ht="15" customHeight="1" x14ac:dyDescent="0.2">
      <c r="I4504"/>
    </row>
    <row r="4505" spans="9:9" ht="15" customHeight="1" x14ac:dyDescent="0.2">
      <c r="I4505"/>
    </row>
    <row r="4506" spans="9:9" ht="15" customHeight="1" x14ac:dyDescent="0.2">
      <c r="I4506"/>
    </row>
    <row r="4507" spans="9:9" ht="15" customHeight="1" x14ac:dyDescent="0.2">
      <c r="I4507"/>
    </row>
    <row r="4508" spans="9:9" ht="15" customHeight="1" x14ac:dyDescent="0.2">
      <c r="I4508"/>
    </row>
    <row r="4509" spans="9:9" ht="15" customHeight="1" x14ac:dyDescent="0.2">
      <c r="I4509"/>
    </row>
    <row r="4510" spans="9:9" ht="15" customHeight="1" x14ac:dyDescent="0.2">
      <c r="I4510"/>
    </row>
    <row r="4511" spans="9:9" ht="15" customHeight="1" x14ac:dyDescent="0.2">
      <c r="I4511"/>
    </row>
    <row r="4512" spans="9:9" ht="15" customHeight="1" x14ac:dyDescent="0.2">
      <c r="I4512"/>
    </row>
    <row r="4513" spans="9:9" ht="15" customHeight="1" x14ac:dyDescent="0.2">
      <c r="I4513"/>
    </row>
    <row r="4514" spans="9:9" ht="15" customHeight="1" x14ac:dyDescent="0.2">
      <c r="I4514"/>
    </row>
    <row r="4515" spans="9:9" ht="15" customHeight="1" x14ac:dyDescent="0.2">
      <c r="I4515"/>
    </row>
    <row r="4516" spans="9:9" ht="15" customHeight="1" x14ac:dyDescent="0.2">
      <c r="I4516"/>
    </row>
    <row r="4517" spans="9:9" ht="15" customHeight="1" x14ac:dyDescent="0.2">
      <c r="I4517"/>
    </row>
    <row r="4518" spans="9:9" ht="15" customHeight="1" x14ac:dyDescent="0.2">
      <c r="I4518"/>
    </row>
    <row r="4519" spans="9:9" ht="15" customHeight="1" x14ac:dyDescent="0.2">
      <c r="I4519"/>
    </row>
    <row r="4520" spans="9:9" ht="15" customHeight="1" x14ac:dyDescent="0.2">
      <c r="I4520"/>
    </row>
    <row r="4521" spans="9:9" ht="15" customHeight="1" x14ac:dyDescent="0.2">
      <c r="I4521"/>
    </row>
    <row r="4522" spans="9:9" ht="15" customHeight="1" x14ac:dyDescent="0.2">
      <c r="I4522"/>
    </row>
    <row r="4523" spans="9:9" ht="15" customHeight="1" x14ac:dyDescent="0.2">
      <c r="I4523"/>
    </row>
    <row r="4524" spans="9:9" ht="15" customHeight="1" x14ac:dyDescent="0.2">
      <c r="I4524"/>
    </row>
    <row r="4525" spans="9:9" ht="15" customHeight="1" x14ac:dyDescent="0.2">
      <c r="I4525"/>
    </row>
    <row r="4526" spans="9:9" ht="15" customHeight="1" x14ac:dyDescent="0.2">
      <c r="I4526"/>
    </row>
    <row r="4527" spans="9:9" ht="15" customHeight="1" x14ac:dyDescent="0.2">
      <c r="I4527"/>
    </row>
    <row r="4528" spans="9:9" ht="15" customHeight="1" x14ac:dyDescent="0.2">
      <c r="I4528"/>
    </row>
    <row r="4529" spans="9:9" ht="15" customHeight="1" x14ac:dyDescent="0.2">
      <c r="I4529"/>
    </row>
    <row r="4530" spans="9:9" ht="15" customHeight="1" x14ac:dyDescent="0.2">
      <c r="I4530"/>
    </row>
    <row r="4531" spans="9:9" ht="15" customHeight="1" x14ac:dyDescent="0.2">
      <c r="I4531"/>
    </row>
    <row r="4532" spans="9:9" ht="15" customHeight="1" x14ac:dyDescent="0.2">
      <c r="I4532"/>
    </row>
    <row r="4533" spans="9:9" ht="15" customHeight="1" x14ac:dyDescent="0.2">
      <c r="I4533"/>
    </row>
    <row r="4534" spans="9:9" ht="15" customHeight="1" x14ac:dyDescent="0.2">
      <c r="I4534"/>
    </row>
    <row r="4535" spans="9:9" ht="15" customHeight="1" x14ac:dyDescent="0.2">
      <c r="I4535"/>
    </row>
    <row r="4536" spans="9:9" ht="15" customHeight="1" x14ac:dyDescent="0.2">
      <c r="I4536"/>
    </row>
    <row r="4537" spans="9:9" ht="15" customHeight="1" x14ac:dyDescent="0.2">
      <c r="I4537"/>
    </row>
    <row r="4538" spans="9:9" ht="15" customHeight="1" x14ac:dyDescent="0.2">
      <c r="I4538"/>
    </row>
    <row r="4539" spans="9:9" ht="15" customHeight="1" x14ac:dyDescent="0.2">
      <c r="I4539"/>
    </row>
    <row r="4540" spans="9:9" ht="15" customHeight="1" x14ac:dyDescent="0.2">
      <c r="I4540"/>
    </row>
    <row r="4541" spans="9:9" ht="15" customHeight="1" x14ac:dyDescent="0.2">
      <c r="I4541"/>
    </row>
    <row r="4542" spans="9:9" ht="15" customHeight="1" x14ac:dyDescent="0.2">
      <c r="I4542"/>
    </row>
    <row r="4543" spans="9:9" ht="15" customHeight="1" x14ac:dyDescent="0.2">
      <c r="I4543"/>
    </row>
    <row r="4544" spans="9:9" ht="15" customHeight="1" x14ac:dyDescent="0.2">
      <c r="I4544"/>
    </row>
    <row r="4545" spans="9:9" ht="15" customHeight="1" x14ac:dyDescent="0.2">
      <c r="I4545"/>
    </row>
    <row r="4546" spans="9:9" ht="15" customHeight="1" x14ac:dyDescent="0.2">
      <c r="I4546"/>
    </row>
    <row r="4547" spans="9:9" ht="15" customHeight="1" x14ac:dyDescent="0.2">
      <c r="I4547"/>
    </row>
    <row r="4548" spans="9:9" ht="15" customHeight="1" x14ac:dyDescent="0.2">
      <c r="I4548"/>
    </row>
    <row r="4549" spans="9:9" ht="15" customHeight="1" x14ac:dyDescent="0.2">
      <c r="I4549"/>
    </row>
    <row r="4550" spans="9:9" ht="15" customHeight="1" x14ac:dyDescent="0.2">
      <c r="I4550"/>
    </row>
    <row r="4551" spans="9:9" ht="15" customHeight="1" x14ac:dyDescent="0.2">
      <c r="I4551"/>
    </row>
    <row r="4552" spans="9:9" ht="15" customHeight="1" x14ac:dyDescent="0.2">
      <c r="I4552"/>
    </row>
    <row r="4553" spans="9:9" ht="15" customHeight="1" x14ac:dyDescent="0.2">
      <c r="I4553"/>
    </row>
    <row r="4554" spans="9:9" ht="15" customHeight="1" x14ac:dyDescent="0.2">
      <c r="I4554"/>
    </row>
    <row r="4555" spans="9:9" ht="15" customHeight="1" x14ac:dyDescent="0.2">
      <c r="I4555"/>
    </row>
    <row r="4556" spans="9:9" ht="15" customHeight="1" x14ac:dyDescent="0.2">
      <c r="I4556"/>
    </row>
    <row r="4557" spans="9:9" ht="15" customHeight="1" x14ac:dyDescent="0.2">
      <c r="I4557"/>
    </row>
    <row r="4558" spans="9:9" ht="15" customHeight="1" x14ac:dyDescent="0.2">
      <c r="I4558"/>
    </row>
    <row r="4559" spans="9:9" ht="15" customHeight="1" x14ac:dyDescent="0.2">
      <c r="I4559"/>
    </row>
    <row r="4560" spans="9:9" ht="15" customHeight="1" x14ac:dyDescent="0.2">
      <c r="I4560"/>
    </row>
    <row r="4561" spans="9:9" ht="15" customHeight="1" x14ac:dyDescent="0.2">
      <c r="I4561"/>
    </row>
    <row r="4562" spans="9:9" ht="15" customHeight="1" x14ac:dyDescent="0.2">
      <c r="I4562"/>
    </row>
    <row r="4563" spans="9:9" ht="15" customHeight="1" x14ac:dyDescent="0.2">
      <c r="I4563"/>
    </row>
    <row r="4564" spans="9:9" ht="15" customHeight="1" x14ac:dyDescent="0.2">
      <c r="I4564"/>
    </row>
    <row r="4565" spans="9:9" ht="15" customHeight="1" x14ac:dyDescent="0.2">
      <c r="I4565"/>
    </row>
    <row r="4566" spans="9:9" ht="15" customHeight="1" x14ac:dyDescent="0.2">
      <c r="I4566"/>
    </row>
    <row r="4567" spans="9:9" ht="15" customHeight="1" x14ac:dyDescent="0.2">
      <c r="I4567"/>
    </row>
    <row r="4568" spans="9:9" ht="15" customHeight="1" x14ac:dyDescent="0.2">
      <c r="I4568"/>
    </row>
    <row r="4569" spans="9:9" ht="15" customHeight="1" x14ac:dyDescent="0.2">
      <c r="I4569"/>
    </row>
    <row r="4570" spans="9:9" ht="15" customHeight="1" x14ac:dyDescent="0.2">
      <c r="I4570"/>
    </row>
    <row r="4571" spans="9:9" ht="15" customHeight="1" x14ac:dyDescent="0.2">
      <c r="I4571"/>
    </row>
    <row r="4572" spans="9:9" ht="15" customHeight="1" x14ac:dyDescent="0.2">
      <c r="I4572"/>
    </row>
    <row r="4573" spans="9:9" ht="15" customHeight="1" x14ac:dyDescent="0.2">
      <c r="I4573"/>
    </row>
    <row r="4574" spans="9:9" ht="15" customHeight="1" x14ac:dyDescent="0.2">
      <c r="I4574"/>
    </row>
    <row r="4575" spans="9:9" ht="15" customHeight="1" x14ac:dyDescent="0.2">
      <c r="I4575"/>
    </row>
    <row r="4576" spans="9:9" ht="15" customHeight="1" x14ac:dyDescent="0.2">
      <c r="I4576"/>
    </row>
    <row r="4577" spans="9:9" ht="15" customHeight="1" x14ac:dyDescent="0.2">
      <c r="I4577"/>
    </row>
    <row r="4578" spans="9:9" ht="15" customHeight="1" x14ac:dyDescent="0.2">
      <c r="I4578"/>
    </row>
    <row r="4579" spans="9:9" ht="15" customHeight="1" x14ac:dyDescent="0.2">
      <c r="I4579"/>
    </row>
    <row r="4580" spans="9:9" ht="15" customHeight="1" x14ac:dyDescent="0.2">
      <c r="I4580"/>
    </row>
    <row r="4581" spans="9:9" ht="15" customHeight="1" x14ac:dyDescent="0.2">
      <c r="I4581"/>
    </row>
    <row r="4582" spans="9:9" ht="15" customHeight="1" x14ac:dyDescent="0.2">
      <c r="I4582"/>
    </row>
    <row r="4583" spans="9:9" ht="15" customHeight="1" x14ac:dyDescent="0.2">
      <c r="I4583"/>
    </row>
    <row r="4584" spans="9:9" ht="15" customHeight="1" x14ac:dyDescent="0.2">
      <c r="I4584"/>
    </row>
    <row r="4585" spans="9:9" ht="15" customHeight="1" x14ac:dyDescent="0.2">
      <c r="I4585"/>
    </row>
    <row r="4586" spans="9:9" ht="15" customHeight="1" x14ac:dyDescent="0.2">
      <c r="I4586"/>
    </row>
    <row r="4587" spans="9:9" ht="15" customHeight="1" x14ac:dyDescent="0.2">
      <c r="I4587"/>
    </row>
    <row r="4588" spans="9:9" ht="15" customHeight="1" x14ac:dyDescent="0.2">
      <c r="I4588"/>
    </row>
    <row r="4589" spans="9:9" ht="15" customHeight="1" x14ac:dyDescent="0.2">
      <c r="I4589"/>
    </row>
    <row r="4590" spans="9:9" ht="15" customHeight="1" x14ac:dyDescent="0.2">
      <c r="I4590"/>
    </row>
    <row r="4591" spans="9:9" ht="15" customHeight="1" x14ac:dyDescent="0.2">
      <c r="I4591"/>
    </row>
    <row r="4592" spans="9:9" ht="15" customHeight="1" x14ac:dyDescent="0.2">
      <c r="I4592"/>
    </row>
    <row r="4593" spans="9:9" ht="15" customHeight="1" x14ac:dyDescent="0.2">
      <c r="I4593"/>
    </row>
    <row r="4594" spans="9:9" ht="15" customHeight="1" x14ac:dyDescent="0.2">
      <c r="I4594"/>
    </row>
    <row r="4595" spans="9:9" ht="15" customHeight="1" x14ac:dyDescent="0.2">
      <c r="I4595"/>
    </row>
    <row r="4596" spans="9:9" ht="15" customHeight="1" x14ac:dyDescent="0.2">
      <c r="I4596"/>
    </row>
    <row r="4597" spans="9:9" ht="15" customHeight="1" x14ac:dyDescent="0.2">
      <c r="I4597"/>
    </row>
    <row r="4598" spans="9:9" ht="15" customHeight="1" x14ac:dyDescent="0.2">
      <c r="I4598"/>
    </row>
    <row r="4599" spans="9:9" ht="15" customHeight="1" x14ac:dyDescent="0.2">
      <c r="I4599"/>
    </row>
    <row r="4600" spans="9:9" ht="15" customHeight="1" x14ac:dyDescent="0.2">
      <c r="I4600"/>
    </row>
    <row r="4601" spans="9:9" ht="15" customHeight="1" x14ac:dyDescent="0.2">
      <c r="I4601"/>
    </row>
    <row r="4602" spans="9:9" ht="15" customHeight="1" x14ac:dyDescent="0.2">
      <c r="I4602"/>
    </row>
    <row r="4603" spans="9:9" ht="15" customHeight="1" x14ac:dyDescent="0.2">
      <c r="I4603"/>
    </row>
    <row r="4604" spans="9:9" ht="15" customHeight="1" x14ac:dyDescent="0.2">
      <c r="I4604"/>
    </row>
    <row r="4605" spans="9:9" ht="15" customHeight="1" x14ac:dyDescent="0.2">
      <c r="I4605"/>
    </row>
    <row r="4606" spans="9:9" ht="15" customHeight="1" x14ac:dyDescent="0.2">
      <c r="I4606"/>
    </row>
    <row r="4607" spans="9:9" ht="15" customHeight="1" x14ac:dyDescent="0.2">
      <c r="I4607"/>
    </row>
    <row r="4608" spans="9:9" ht="15" customHeight="1" x14ac:dyDescent="0.2">
      <c r="I4608"/>
    </row>
    <row r="4609" spans="9:9" ht="15" customHeight="1" x14ac:dyDescent="0.2">
      <c r="I4609"/>
    </row>
    <row r="4610" spans="9:9" ht="15" customHeight="1" x14ac:dyDescent="0.2">
      <c r="I4610"/>
    </row>
    <row r="4611" spans="9:9" ht="15" customHeight="1" x14ac:dyDescent="0.2">
      <c r="I4611"/>
    </row>
    <row r="4612" spans="9:9" ht="15" customHeight="1" x14ac:dyDescent="0.2">
      <c r="I4612"/>
    </row>
    <row r="4613" spans="9:9" ht="15" customHeight="1" x14ac:dyDescent="0.2">
      <c r="I4613"/>
    </row>
    <row r="4614" spans="9:9" ht="15" customHeight="1" x14ac:dyDescent="0.2">
      <c r="I4614"/>
    </row>
    <row r="4615" spans="9:9" ht="15" customHeight="1" x14ac:dyDescent="0.2">
      <c r="I4615"/>
    </row>
    <row r="4616" spans="9:9" ht="15" customHeight="1" x14ac:dyDescent="0.2">
      <c r="I4616"/>
    </row>
    <row r="4617" spans="9:9" ht="15" customHeight="1" x14ac:dyDescent="0.2">
      <c r="I4617"/>
    </row>
    <row r="4618" spans="9:9" ht="15" customHeight="1" x14ac:dyDescent="0.2">
      <c r="I4618"/>
    </row>
    <row r="4619" spans="9:9" ht="15" customHeight="1" x14ac:dyDescent="0.2">
      <c r="I4619"/>
    </row>
    <row r="4620" spans="9:9" ht="15" customHeight="1" x14ac:dyDescent="0.2">
      <c r="I4620"/>
    </row>
    <row r="4621" spans="9:9" ht="15" customHeight="1" x14ac:dyDescent="0.2">
      <c r="I4621"/>
    </row>
    <row r="4622" spans="9:9" ht="15" customHeight="1" x14ac:dyDescent="0.2">
      <c r="I4622"/>
    </row>
    <row r="4623" spans="9:9" ht="15" customHeight="1" x14ac:dyDescent="0.2">
      <c r="I4623"/>
    </row>
    <row r="4624" spans="9:9" ht="15" customHeight="1" x14ac:dyDescent="0.2">
      <c r="I4624"/>
    </row>
    <row r="4625" spans="9:9" ht="15" customHeight="1" x14ac:dyDescent="0.2">
      <c r="I4625"/>
    </row>
    <row r="4626" spans="9:9" ht="15" customHeight="1" x14ac:dyDescent="0.2">
      <c r="I4626"/>
    </row>
    <row r="4627" spans="9:9" ht="15" customHeight="1" x14ac:dyDescent="0.2">
      <c r="I4627"/>
    </row>
    <row r="4628" spans="9:9" ht="15" customHeight="1" x14ac:dyDescent="0.2">
      <c r="I4628"/>
    </row>
    <row r="4629" spans="9:9" ht="15" customHeight="1" x14ac:dyDescent="0.2">
      <c r="I4629"/>
    </row>
    <row r="4630" spans="9:9" ht="15" customHeight="1" x14ac:dyDescent="0.2">
      <c r="I4630"/>
    </row>
    <row r="4631" spans="9:9" ht="15" customHeight="1" x14ac:dyDescent="0.2">
      <c r="I4631"/>
    </row>
    <row r="4632" spans="9:9" ht="15" customHeight="1" x14ac:dyDescent="0.2">
      <c r="I4632"/>
    </row>
    <row r="4633" spans="9:9" ht="15" customHeight="1" x14ac:dyDescent="0.2">
      <c r="I4633"/>
    </row>
    <row r="4634" spans="9:9" ht="15" customHeight="1" x14ac:dyDescent="0.2">
      <c r="I4634"/>
    </row>
    <row r="4635" spans="9:9" ht="15" customHeight="1" x14ac:dyDescent="0.2">
      <c r="I4635"/>
    </row>
    <row r="4636" spans="9:9" ht="15" customHeight="1" x14ac:dyDescent="0.2">
      <c r="I4636"/>
    </row>
    <row r="4637" spans="9:9" ht="15" customHeight="1" x14ac:dyDescent="0.2">
      <c r="I4637"/>
    </row>
    <row r="4638" spans="9:9" ht="15" customHeight="1" x14ac:dyDescent="0.2">
      <c r="I4638"/>
    </row>
    <row r="4639" spans="9:9" ht="15" customHeight="1" x14ac:dyDescent="0.2">
      <c r="I4639"/>
    </row>
    <row r="4640" spans="9:9" ht="15" customHeight="1" x14ac:dyDescent="0.2">
      <c r="I4640"/>
    </row>
    <row r="4641" spans="9:9" ht="15" customHeight="1" x14ac:dyDescent="0.2">
      <c r="I4641"/>
    </row>
    <row r="4642" spans="9:9" ht="15" customHeight="1" x14ac:dyDescent="0.2">
      <c r="I4642"/>
    </row>
    <row r="4643" spans="9:9" ht="15" customHeight="1" x14ac:dyDescent="0.2">
      <c r="I4643"/>
    </row>
    <row r="4644" spans="9:9" ht="15" customHeight="1" x14ac:dyDescent="0.2">
      <c r="I4644"/>
    </row>
    <row r="4645" spans="9:9" ht="15" customHeight="1" x14ac:dyDescent="0.2">
      <c r="I4645"/>
    </row>
    <row r="4646" spans="9:9" ht="15" customHeight="1" x14ac:dyDescent="0.2">
      <c r="I4646"/>
    </row>
    <row r="4647" spans="9:9" ht="15" customHeight="1" x14ac:dyDescent="0.2">
      <c r="I4647"/>
    </row>
    <row r="4648" spans="9:9" ht="15" customHeight="1" x14ac:dyDescent="0.2">
      <c r="I4648"/>
    </row>
    <row r="4649" spans="9:9" ht="15" customHeight="1" x14ac:dyDescent="0.2">
      <c r="I4649"/>
    </row>
    <row r="4650" spans="9:9" ht="15" customHeight="1" x14ac:dyDescent="0.2">
      <c r="I4650"/>
    </row>
    <row r="4651" spans="9:9" ht="15" customHeight="1" x14ac:dyDescent="0.2">
      <c r="I4651"/>
    </row>
    <row r="4652" spans="9:9" ht="15" customHeight="1" x14ac:dyDescent="0.2">
      <c r="I4652"/>
    </row>
    <row r="4653" spans="9:9" ht="15" customHeight="1" x14ac:dyDescent="0.2">
      <c r="I4653"/>
    </row>
    <row r="4654" spans="9:9" ht="15" customHeight="1" x14ac:dyDescent="0.2">
      <c r="I4654"/>
    </row>
    <row r="4655" spans="9:9" ht="15" customHeight="1" x14ac:dyDescent="0.2">
      <c r="I4655"/>
    </row>
    <row r="4656" spans="9:9" ht="15" customHeight="1" x14ac:dyDescent="0.2">
      <c r="I4656"/>
    </row>
    <row r="4657" spans="9:9" ht="15" customHeight="1" x14ac:dyDescent="0.2">
      <c r="I4657"/>
    </row>
    <row r="4658" spans="9:9" ht="15" customHeight="1" x14ac:dyDescent="0.2">
      <c r="I4658"/>
    </row>
    <row r="4659" spans="9:9" ht="15" customHeight="1" x14ac:dyDescent="0.2">
      <c r="I4659"/>
    </row>
    <row r="4660" spans="9:9" ht="15" customHeight="1" x14ac:dyDescent="0.2">
      <c r="I4660"/>
    </row>
    <row r="4661" spans="9:9" ht="15" customHeight="1" x14ac:dyDescent="0.2">
      <c r="I4661"/>
    </row>
    <row r="4662" spans="9:9" ht="15" customHeight="1" x14ac:dyDescent="0.2">
      <c r="I4662"/>
    </row>
    <row r="4663" spans="9:9" ht="15" customHeight="1" x14ac:dyDescent="0.2">
      <c r="I4663"/>
    </row>
    <row r="4664" spans="9:9" ht="15" customHeight="1" x14ac:dyDescent="0.2">
      <c r="I4664"/>
    </row>
    <row r="4665" spans="9:9" ht="15" customHeight="1" x14ac:dyDescent="0.2">
      <c r="I4665"/>
    </row>
    <row r="4666" spans="9:9" ht="15" customHeight="1" x14ac:dyDescent="0.2">
      <c r="I4666"/>
    </row>
    <row r="4667" spans="9:9" ht="15" customHeight="1" x14ac:dyDescent="0.2">
      <c r="I4667"/>
    </row>
    <row r="4668" spans="9:9" ht="15" customHeight="1" x14ac:dyDescent="0.2">
      <c r="I4668"/>
    </row>
    <row r="4669" spans="9:9" ht="15" customHeight="1" x14ac:dyDescent="0.2">
      <c r="I4669"/>
    </row>
    <row r="4670" spans="9:9" ht="15" customHeight="1" x14ac:dyDescent="0.2">
      <c r="I4670"/>
    </row>
    <row r="4671" spans="9:9" ht="15" customHeight="1" x14ac:dyDescent="0.2">
      <c r="I4671"/>
    </row>
    <row r="4672" spans="9:9" ht="15" customHeight="1" x14ac:dyDescent="0.2">
      <c r="I4672"/>
    </row>
    <row r="4673" spans="9:9" ht="15" customHeight="1" x14ac:dyDescent="0.2">
      <c r="I4673"/>
    </row>
    <row r="4674" spans="9:9" ht="15" customHeight="1" x14ac:dyDescent="0.2">
      <c r="I4674"/>
    </row>
    <row r="4675" spans="9:9" ht="15" customHeight="1" x14ac:dyDescent="0.2">
      <c r="I4675"/>
    </row>
    <row r="4676" spans="9:9" ht="15" customHeight="1" x14ac:dyDescent="0.2">
      <c r="I4676"/>
    </row>
    <row r="4677" spans="9:9" ht="15" customHeight="1" x14ac:dyDescent="0.2">
      <c r="I4677"/>
    </row>
    <row r="4678" spans="9:9" ht="15" customHeight="1" x14ac:dyDescent="0.2">
      <c r="I4678"/>
    </row>
    <row r="4679" spans="9:9" ht="15" customHeight="1" x14ac:dyDescent="0.2">
      <c r="I4679"/>
    </row>
    <row r="4680" spans="9:9" ht="15" customHeight="1" x14ac:dyDescent="0.2">
      <c r="I4680"/>
    </row>
    <row r="4681" spans="9:9" ht="15" customHeight="1" x14ac:dyDescent="0.2">
      <c r="I4681"/>
    </row>
    <row r="4682" spans="9:9" ht="15" customHeight="1" x14ac:dyDescent="0.2">
      <c r="I4682"/>
    </row>
    <row r="4683" spans="9:9" ht="15" customHeight="1" x14ac:dyDescent="0.2">
      <c r="I4683"/>
    </row>
    <row r="4684" spans="9:9" ht="15" customHeight="1" x14ac:dyDescent="0.2">
      <c r="I4684"/>
    </row>
    <row r="4685" spans="9:9" ht="15" customHeight="1" x14ac:dyDescent="0.2">
      <c r="I4685"/>
    </row>
    <row r="4686" spans="9:9" ht="15" customHeight="1" x14ac:dyDescent="0.2">
      <c r="I4686"/>
    </row>
    <row r="4687" spans="9:9" ht="15" customHeight="1" x14ac:dyDescent="0.2">
      <c r="I4687"/>
    </row>
    <row r="4688" spans="9:9" ht="15" customHeight="1" x14ac:dyDescent="0.2">
      <c r="I4688"/>
    </row>
    <row r="4689" spans="9:9" ht="15" customHeight="1" x14ac:dyDescent="0.2">
      <c r="I4689"/>
    </row>
    <row r="4690" spans="9:9" ht="15" customHeight="1" x14ac:dyDescent="0.2">
      <c r="I4690"/>
    </row>
    <row r="4691" spans="9:9" ht="15" customHeight="1" x14ac:dyDescent="0.2">
      <c r="I4691"/>
    </row>
    <row r="4692" spans="9:9" ht="15" customHeight="1" x14ac:dyDescent="0.2">
      <c r="I4692"/>
    </row>
    <row r="4693" spans="9:9" ht="15" customHeight="1" x14ac:dyDescent="0.2">
      <c r="I4693"/>
    </row>
    <row r="4694" spans="9:9" ht="15" customHeight="1" x14ac:dyDescent="0.2">
      <c r="I4694"/>
    </row>
    <row r="4695" spans="9:9" ht="15" customHeight="1" x14ac:dyDescent="0.2">
      <c r="I4695"/>
    </row>
    <row r="4696" spans="9:9" ht="15" customHeight="1" x14ac:dyDescent="0.2">
      <c r="I4696"/>
    </row>
    <row r="4697" spans="9:9" ht="15" customHeight="1" x14ac:dyDescent="0.2">
      <c r="I4697"/>
    </row>
    <row r="4698" spans="9:9" ht="15" customHeight="1" x14ac:dyDescent="0.2">
      <c r="I4698"/>
    </row>
    <row r="4699" spans="9:9" ht="15" customHeight="1" x14ac:dyDescent="0.2">
      <c r="I4699"/>
    </row>
    <row r="4700" spans="9:9" ht="15" customHeight="1" x14ac:dyDescent="0.2">
      <c r="I4700"/>
    </row>
    <row r="4701" spans="9:9" ht="15" customHeight="1" x14ac:dyDescent="0.2">
      <c r="I4701"/>
    </row>
    <row r="4702" spans="9:9" ht="15" customHeight="1" x14ac:dyDescent="0.2">
      <c r="I4702"/>
    </row>
    <row r="4703" spans="9:9" ht="15" customHeight="1" x14ac:dyDescent="0.2">
      <c r="I4703"/>
    </row>
    <row r="4704" spans="9:9" ht="15" customHeight="1" x14ac:dyDescent="0.2">
      <c r="I4704"/>
    </row>
    <row r="4705" spans="9:9" ht="15" customHeight="1" x14ac:dyDescent="0.2">
      <c r="I4705"/>
    </row>
    <row r="4706" spans="9:9" ht="15" customHeight="1" x14ac:dyDescent="0.2">
      <c r="I4706"/>
    </row>
    <row r="4707" spans="9:9" ht="15" customHeight="1" x14ac:dyDescent="0.2">
      <c r="I4707"/>
    </row>
    <row r="4708" spans="9:9" ht="15" customHeight="1" x14ac:dyDescent="0.2">
      <c r="I4708"/>
    </row>
    <row r="4709" spans="9:9" ht="15" customHeight="1" x14ac:dyDescent="0.2">
      <c r="I4709"/>
    </row>
    <row r="4710" spans="9:9" ht="15" customHeight="1" x14ac:dyDescent="0.2">
      <c r="I4710"/>
    </row>
    <row r="4711" spans="9:9" ht="15" customHeight="1" x14ac:dyDescent="0.2">
      <c r="I4711"/>
    </row>
    <row r="4712" spans="9:9" ht="15" customHeight="1" x14ac:dyDescent="0.2">
      <c r="I4712"/>
    </row>
    <row r="4713" spans="9:9" ht="15" customHeight="1" x14ac:dyDescent="0.2">
      <c r="I4713"/>
    </row>
    <row r="4714" spans="9:9" ht="15" customHeight="1" x14ac:dyDescent="0.2">
      <c r="I4714"/>
    </row>
    <row r="4715" spans="9:9" ht="15" customHeight="1" x14ac:dyDescent="0.2">
      <c r="I4715"/>
    </row>
    <row r="4716" spans="9:9" ht="15" customHeight="1" x14ac:dyDescent="0.2">
      <c r="I4716"/>
    </row>
    <row r="4717" spans="9:9" ht="15" customHeight="1" x14ac:dyDescent="0.2">
      <c r="I4717"/>
    </row>
    <row r="4718" spans="9:9" ht="15" customHeight="1" x14ac:dyDescent="0.2">
      <c r="I4718"/>
    </row>
    <row r="4719" spans="9:9" ht="15" customHeight="1" x14ac:dyDescent="0.2">
      <c r="I4719"/>
    </row>
    <row r="4720" spans="9:9" ht="15" customHeight="1" x14ac:dyDescent="0.2">
      <c r="I4720"/>
    </row>
    <row r="4721" spans="9:9" ht="15" customHeight="1" x14ac:dyDescent="0.2">
      <c r="I4721"/>
    </row>
    <row r="4722" spans="9:9" ht="15" customHeight="1" x14ac:dyDescent="0.2">
      <c r="I4722"/>
    </row>
    <row r="4723" spans="9:9" ht="15" customHeight="1" x14ac:dyDescent="0.2">
      <c r="I4723"/>
    </row>
    <row r="4724" spans="9:9" ht="15" customHeight="1" x14ac:dyDescent="0.2">
      <c r="I4724"/>
    </row>
    <row r="4725" spans="9:9" ht="15" customHeight="1" x14ac:dyDescent="0.2">
      <c r="I4725"/>
    </row>
    <row r="4726" spans="9:9" ht="15" customHeight="1" x14ac:dyDescent="0.2">
      <c r="I4726"/>
    </row>
    <row r="4727" spans="9:9" ht="15" customHeight="1" x14ac:dyDescent="0.2">
      <c r="I4727"/>
    </row>
    <row r="4728" spans="9:9" ht="15" customHeight="1" x14ac:dyDescent="0.2">
      <c r="I4728"/>
    </row>
    <row r="4729" spans="9:9" ht="15" customHeight="1" x14ac:dyDescent="0.2">
      <c r="I4729"/>
    </row>
    <row r="4730" spans="9:9" ht="15" customHeight="1" x14ac:dyDescent="0.2">
      <c r="I4730"/>
    </row>
    <row r="4731" spans="9:9" ht="15" customHeight="1" x14ac:dyDescent="0.2">
      <c r="I4731"/>
    </row>
    <row r="4732" spans="9:9" ht="15" customHeight="1" x14ac:dyDescent="0.2">
      <c r="I4732"/>
    </row>
    <row r="4733" spans="9:9" ht="15" customHeight="1" x14ac:dyDescent="0.2">
      <c r="I4733"/>
    </row>
    <row r="4734" spans="9:9" ht="15" customHeight="1" x14ac:dyDescent="0.2">
      <c r="I4734"/>
    </row>
    <row r="4735" spans="9:9" ht="15" customHeight="1" x14ac:dyDescent="0.2">
      <c r="I4735"/>
    </row>
    <row r="4736" spans="9:9" ht="15" customHeight="1" x14ac:dyDescent="0.2">
      <c r="I4736"/>
    </row>
    <row r="4737" spans="9:9" ht="15" customHeight="1" x14ac:dyDescent="0.2">
      <c r="I4737"/>
    </row>
    <row r="4738" spans="9:9" ht="15" customHeight="1" x14ac:dyDescent="0.2">
      <c r="I4738"/>
    </row>
    <row r="4739" spans="9:9" ht="15" customHeight="1" x14ac:dyDescent="0.2">
      <c r="I4739"/>
    </row>
    <row r="4740" spans="9:9" ht="15" customHeight="1" x14ac:dyDescent="0.2">
      <c r="I4740"/>
    </row>
    <row r="4741" spans="9:9" ht="15" customHeight="1" x14ac:dyDescent="0.2">
      <c r="I4741"/>
    </row>
    <row r="4742" spans="9:9" ht="15" customHeight="1" x14ac:dyDescent="0.2">
      <c r="I4742"/>
    </row>
    <row r="4743" spans="9:9" ht="15" customHeight="1" x14ac:dyDescent="0.2">
      <c r="I4743"/>
    </row>
    <row r="4744" spans="9:9" ht="15" customHeight="1" x14ac:dyDescent="0.2">
      <c r="I4744"/>
    </row>
    <row r="4745" spans="9:9" ht="15" customHeight="1" x14ac:dyDescent="0.2">
      <c r="I4745"/>
    </row>
    <row r="4746" spans="9:9" ht="15" customHeight="1" x14ac:dyDescent="0.2">
      <c r="I4746"/>
    </row>
    <row r="4747" spans="9:9" ht="15" customHeight="1" x14ac:dyDescent="0.2">
      <c r="I4747"/>
    </row>
    <row r="4748" spans="9:9" ht="15" customHeight="1" x14ac:dyDescent="0.2">
      <c r="I4748"/>
    </row>
    <row r="4749" spans="9:9" ht="15" customHeight="1" x14ac:dyDescent="0.2">
      <c r="I4749"/>
    </row>
    <row r="4750" spans="9:9" ht="15" customHeight="1" x14ac:dyDescent="0.2">
      <c r="I4750"/>
    </row>
    <row r="4751" spans="9:9" ht="15" customHeight="1" x14ac:dyDescent="0.2">
      <c r="I4751"/>
    </row>
    <row r="4752" spans="9:9" ht="15" customHeight="1" x14ac:dyDescent="0.2">
      <c r="I4752"/>
    </row>
    <row r="4753" spans="9:9" ht="15" customHeight="1" x14ac:dyDescent="0.2">
      <c r="I4753"/>
    </row>
    <row r="4754" spans="9:9" ht="15" customHeight="1" x14ac:dyDescent="0.2">
      <c r="I4754"/>
    </row>
    <row r="4755" spans="9:9" ht="15" customHeight="1" x14ac:dyDescent="0.2">
      <c r="I4755"/>
    </row>
    <row r="4756" spans="9:9" ht="15" customHeight="1" x14ac:dyDescent="0.2">
      <c r="I4756"/>
    </row>
    <row r="4757" spans="9:9" ht="15" customHeight="1" x14ac:dyDescent="0.2">
      <c r="I4757"/>
    </row>
    <row r="4758" spans="9:9" ht="15" customHeight="1" x14ac:dyDescent="0.2">
      <c r="I4758"/>
    </row>
    <row r="4759" spans="9:9" ht="15" customHeight="1" x14ac:dyDescent="0.2">
      <c r="I4759"/>
    </row>
    <row r="4760" spans="9:9" ht="15" customHeight="1" x14ac:dyDescent="0.2">
      <c r="I4760"/>
    </row>
    <row r="4761" spans="9:9" ht="15" customHeight="1" x14ac:dyDescent="0.2">
      <c r="I4761"/>
    </row>
    <row r="4762" spans="9:9" ht="15" customHeight="1" x14ac:dyDescent="0.2">
      <c r="I4762"/>
    </row>
    <row r="4763" spans="9:9" ht="15" customHeight="1" x14ac:dyDescent="0.2">
      <c r="I4763"/>
    </row>
    <row r="4764" spans="9:9" ht="15" customHeight="1" x14ac:dyDescent="0.2">
      <c r="I4764"/>
    </row>
    <row r="4765" spans="9:9" ht="15" customHeight="1" x14ac:dyDescent="0.2">
      <c r="I4765"/>
    </row>
    <row r="4766" spans="9:9" ht="15" customHeight="1" x14ac:dyDescent="0.2">
      <c r="I4766"/>
    </row>
    <row r="4767" spans="9:9" ht="15" customHeight="1" x14ac:dyDescent="0.2">
      <c r="I4767"/>
    </row>
    <row r="4768" spans="9:9" ht="15" customHeight="1" x14ac:dyDescent="0.2">
      <c r="I4768"/>
    </row>
    <row r="4769" spans="9:9" ht="15" customHeight="1" x14ac:dyDescent="0.2">
      <c r="I4769"/>
    </row>
    <row r="4770" spans="9:9" ht="15" customHeight="1" x14ac:dyDescent="0.2">
      <c r="I4770"/>
    </row>
    <row r="4771" spans="9:9" ht="15" customHeight="1" x14ac:dyDescent="0.2">
      <c r="I4771"/>
    </row>
    <row r="4772" spans="9:9" ht="15" customHeight="1" x14ac:dyDescent="0.2">
      <c r="I4772"/>
    </row>
    <row r="4773" spans="9:9" ht="15" customHeight="1" x14ac:dyDescent="0.2">
      <c r="I4773"/>
    </row>
    <row r="4774" spans="9:9" ht="15" customHeight="1" x14ac:dyDescent="0.2">
      <c r="I4774"/>
    </row>
    <row r="4775" spans="9:9" ht="15" customHeight="1" x14ac:dyDescent="0.2">
      <c r="I4775"/>
    </row>
    <row r="4776" spans="9:9" ht="15" customHeight="1" x14ac:dyDescent="0.2">
      <c r="I4776"/>
    </row>
    <row r="4777" spans="9:9" ht="15" customHeight="1" x14ac:dyDescent="0.2">
      <c r="I4777"/>
    </row>
    <row r="4778" spans="9:9" ht="15" customHeight="1" x14ac:dyDescent="0.2">
      <c r="I4778"/>
    </row>
    <row r="4779" spans="9:9" ht="15" customHeight="1" x14ac:dyDescent="0.2">
      <c r="I4779"/>
    </row>
    <row r="4780" spans="9:9" ht="15" customHeight="1" x14ac:dyDescent="0.2">
      <c r="I4780"/>
    </row>
    <row r="4781" spans="9:9" ht="15" customHeight="1" x14ac:dyDescent="0.2">
      <c r="I4781"/>
    </row>
    <row r="4782" spans="9:9" ht="15" customHeight="1" x14ac:dyDescent="0.2">
      <c r="I4782"/>
    </row>
    <row r="4783" spans="9:9" ht="15" customHeight="1" x14ac:dyDescent="0.2">
      <c r="I4783"/>
    </row>
    <row r="4784" spans="9:9" ht="15" customHeight="1" x14ac:dyDescent="0.2">
      <c r="I4784"/>
    </row>
    <row r="4785" spans="9:9" ht="15" customHeight="1" x14ac:dyDescent="0.2">
      <c r="I4785"/>
    </row>
    <row r="4786" spans="9:9" ht="15" customHeight="1" x14ac:dyDescent="0.2">
      <c r="I4786"/>
    </row>
    <row r="4787" spans="9:9" ht="15" customHeight="1" x14ac:dyDescent="0.2">
      <c r="I4787"/>
    </row>
    <row r="4788" spans="9:9" ht="15" customHeight="1" x14ac:dyDescent="0.2">
      <c r="I4788"/>
    </row>
    <row r="4789" spans="9:9" ht="15" customHeight="1" x14ac:dyDescent="0.2">
      <c r="I4789"/>
    </row>
    <row r="4790" spans="9:9" ht="15" customHeight="1" x14ac:dyDescent="0.2">
      <c r="I4790"/>
    </row>
    <row r="4791" spans="9:9" ht="15" customHeight="1" x14ac:dyDescent="0.2">
      <c r="I4791"/>
    </row>
    <row r="4792" spans="9:9" ht="15" customHeight="1" x14ac:dyDescent="0.2">
      <c r="I4792"/>
    </row>
    <row r="4793" spans="9:9" ht="15" customHeight="1" x14ac:dyDescent="0.2">
      <c r="I4793"/>
    </row>
    <row r="4794" spans="9:9" ht="15" customHeight="1" x14ac:dyDescent="0.2">
      <c r="I4794"/>
    </row>
    <row r="4795" spans="9:9" ht="15" customHeight="1" x14ac:dyDescent="0.2">
      <c r="I4795"/>
    </row>
    <row r="4796" spans="9:9" ht="15" customHeight="1" x14ac:dyDescent="0.2">
      <c r="I4796"/>
    </row>
    <row r="4797" spans="9:9" ht="15" customHeight="1" x14ac:dyDescent="0.2">
      <c r="I4797"/>
    </row>
    <row r="4798" spans="9:9" ht="15" customHeight="1" x14ac:dyDescent="0.2">
      <c r="I4798"/>
    </row>
    <row r="4799" spans="9:9" ht="15" customHeight="1" x14ac:dyDescent="0.2">
      <c r="I4799"/>
    </row>
    <row r="4800" spans="9:9" ht="15" customHeight="1" x14ac:dyDescent="0.2">
      <c r="I4800"/>
    </row>
    <row r="4801" spans="9:9" ht="15" customHeight="1" x14ac:dyDescent="0.2">
      <c r="I4801"/>
    </row>
    <row r="4802" spans="9:9" ht="15" customHeight="1" x14ac:dyDescent="0.2">
      <c r="I4802"/>
    </row>
    <row r="4803" spans="9:9" ht="15" customHeight="1" x14ac:dyDescent="0.2">
      <c r="I4803"/>
    </row>
    <row r="4804" spans="9:9" ht="15" customHeight="1" x14ac:dyDescent="0.2">
      <c r="I4804"/>
    </row>
    <row r="4805" spans="9:9" ht="15" customHeight="1" x14ac:dyDescent="0.2">
      <c r="I4805"/>
    </row>
    <row r="4806" spans="9:9" ht="15" customHeight="1" x14ac:dyDescent="0.2">
      <c r="I4806"/>
    </row>
    <row r="4807" spans="9:9" ht="15" customHeight="1" x14ac:dyDescent="0.2">
      <c r="I4807"/>
    </row>
    <row r="4808" spans="9:9" ht="15" customHeight="1" x14ac:dyDescent="0.2">
      <c r="I4808"/>
    </row>
    <row r="4809" spans="9:9" ht="15" customHeight="1" x14ac:dyDescent="0.2">
      <c r="I4809"/>
    </row>
    <row r="4810" spans="9:9" ht="15" customHeight="1" x14ac:dyDescent="0.2">
      <c r="I4810"/>
    </row>
    <row r="4811" spans="9:9" ht="15" customHeight="1" x14ac:dyDescent="0.2">
      <c r="I4811"/>
    </row>
    <row r="4812" spans="9:9" ht="15" customHeight="1" x14ac:dyDescent="0.2">
      <c r="I4812"/>
    </row>
    <row r="4813" spans="9:9" ht="15" customHeight="1" x14ac:dyDescent="0.2">
      <c r="I4813"/>
    </row>
    <row r="4814" spans="9:9" ht="15" customHeight="1" x14ac:dyDescent="0.2">
      <c r="I4814"/>
    </row>
    <row r="4815" spans="9:9" ht="15" customHeight="1" x14ac:dyDescent="0.2">
      <c r="I4815"/>
    </row>
    <row r="4816" spans="9:9" ht="15" customHeight="1" x14ac:dyDescent="0.2">
      <c r="I4816"/>
    </row>
    <row r="4817" spans="9:9" ht="15" customHeight="1" x14ac:dyDescent="0.2">
      <c r="I4817"/>
    </row>
    <row r="4818" spans="9:9" ht="15" customHeight="1" x14ac:dyDescent="0.2">
      <c r="I4818"/>
    </row>
    <row r="4819" spans="9:9" ht="15" customHeight="1" x14ac:dyDescent="0.2">
      <c r="I4819"/>
    </row>
    <row r="4820" spans="9:9" ht="15" customHeight="1" x14ac:dyDescent="0.2">
      <c r="I4820"/>
    </row>
    <row r="4821" spans="9:9" ht="15" customHeight="1" x14ac:dyDescent="0.2">
      <c r="I4821"/>
    </row>
    <row r="4822" spans="9:9" ht="15" customHeight="1" x14ac:dyDescent="0.2">
      <c r="I4822"/>
    </row>
    <row r="4823" spans="9:9" ht="15" customHeight="1" x14ac:dyDescent="0.2">
      <c r="I4823"/>
    </row>
    <row r="4824" spans="9:9" ht="15" customHeight="1" x14ac:dyDescent="0.2">
      <c r="I4824"/>
    </row>
    <row r="4825" spans="9:9" ht="15" customHeight="1" x14ac:dyDescent="0.2">
      <c r="I4825"/>
    </row>
    <row r="4826" spans="9:9" ht="15" customHeight="1" x14ac:dyDescent="0.2">
      <c r="I4826"/>
    </row>
    <row r="4827" spans="9:9" ht="15" customHeight="1" x14ac:dyDescent="0.2">
      <c r="I4827"/>
    </row>
    <row r="4828" spans="9:9" ht="15" customHeight="1" x14ac:dyDescent="0.2">
      <c r="I4828"/>
    </row>
    <row r="4829" spans="9:9" ht="15" customHeight="1" x14ac:dyDescent="0.2">
      <c r="I4829"/>
    </row>
    <row r="4830" spans="9:9" ht="15" customHeight="1" x14ac:dyDescent="0.2">
      <c r="I4830"/>
    </row>
    <row r="4831" spans="9:9" ht="15" customHeight="1" x14ac:dyDescent="0.2">
      <c r="I4831"/>
    </row>
    <row r="4832" spans="9:9" ht="15" customHeight="1" x14ac:dyDescent="0.2">
      <c r="I4832"/>
    </row>
    <row r="4833" spans="9:9" ht="15" customHeight="1" x14ac:dyDescent="0.2">
      <c r="I4833"/>
    </row>
    <row r="4834" spans="9:9" ht="15" customHeight="1" x14ac:dyDescent="0.2">
      <c r="I4834"/>
    </row>
    <row r="4835" spans="9:9" ht="15" customHeight="1" x14ac:dyDescent="0.2">
      <c r="I4835"/>
    </row>
    <row r="4836" spans="9:9" ht="15" customHeight="1" x14ac:dyDescent="0.2">
      <c r="I4836"/>
    </row>
    <row r="4837" spans="9:9" ht="15" customHeight="1" x14ac:dyDescent="0.2">
      <c r="I4837"/>
    </row>
    <row r="4838" spans="9:9" ht="15" customHeight="1" x14ac:dyDescent="0.2">
      <c r="I4838"/>
    </row>
    <row r="4839" spans="9:9" ht="15" customHeight="1" x14ac:dyDescent="0.2">
      <c r="I4839"/>
    </row>
    <row r="4840" spans="9:9" ht="15" customHeight="1" x14ac:dyDescent="0.2">
      <c r="I4840"/>
    </row>
    <row r="4841" spans="9:9" ht="15" customHeight="1" x14ac:dyDescent="0.2">
      <c r="I4841"/>
    </row>
    <row r="4842" spans="9:9" ht="15" customHeight="1" x14ac:dyDescent="0.2">
      <c r="I4842"/>
    </row>
    <row r="4843" spans="9:9" ht="15" customHeight="1" x14ac:dyDescent="0.2">
      <c r="I4843"/>
    </row>
    <row r="4844" spans="9:9" ht="15" customHeight="1" x14ac:dyDescent="0.2">
      <c r="I4844"/>
    </row>
    <row r="4845" spans="9:9" ht="15" customHeight="1" x14ac:dyDescent="0.2">
      <c r="I4845"/>
    </row>
    <row r="4846" spans="9:9" ht="15" customHeight="1" x14ac:dyDescent="0.2">
      <c r="I4846"/>
    </row>
    <row r="4847" spans="9:9" ht="15" customHeight="1" x14ac:dyDescent="0.2">
      <c r="I4847"/>
    </row>
    <row r="4848" spans="9:9" ht="15" customHeight="1" x14ac:dyDescent="0.2">
      <c r="I4848"/>
    </row>
    <row r="4849" spans="9:9" ht="15" customHeight="1" x14ac:dyDescent="0.2">
      <c r="I4849"/>
    </row>
    <row r="4850" spans="9:9" ht="15" customHeight="1" x14ac:dyDescent="0.2">
      <c r="I4850"/>
    </row>
    <row r="4851" spans="9:9" ht="15" customHeight="1" x14ac:dyDescent="0.2">
      <c r="I4851"/>
    </row>
    <row r="4852" spans="9:9" ht="15" customHeight="1" x14ac:dyDescent="0.2">
      <c r="I4852"/>
    </row>
    <row r="4853" spans="9:9" ht="15" customHeight="1" x14ac:dyDescent="0.2">
      <c r="I4853"/>
    </row>
    <row r="4854" spans="9:9" ht="15" customHeight="1" x14ac:dyDescent="0.2">
      <c r="I4854"/>
    </row>
    <row r="4855" spans="9:9" ht="15" customHeight="1" x14ac:dyDescent="0.2">
      <c r="I4855"/>
    </row>
    <row r="4856" spans="9:9" ht="15" customHeight="1" x14ac:dyDescent="0.2">
      <c r="I4856"/>
    </row>
    <row r="4857" spans="9:9" ht="15" customHeight="1" x14ac:dyDescent="0.2">
      <c r="I4857"/>
    </row>
    <row r="4858" spans="9:9" ht="15" customHeight="1" x14ac:dyDescent="0.2">
      <c r="I4858"/>
    </row>
    <row r="4859" spans="9:9" ht="15" customHeight="1" x14ac:dyDescent="0.2">
      <c r="I4859"/>
    </row>
    <row r="4860" spans="9:9" ht="15" customHeight="1" x14ac:dyDescent="0.2">
      <c r="I4860"/>
    </row>
    <row r="4861" spans="9:9" ht="15" customHeight="1" x14ac:dyDescent="0.2">
      <c r="I4861"/>
    </row>
    <row r="4862" spans="9:9" ht="15" customHeight="1" x14ac:dyDescent="0.2">
      <c r="I4862"/>
    </row>
    <row r="4863" spans="9:9" ht="15" customHeight="1" x14ac:dyDescent="0.2">
      <c r="I4863"/>
    </row>
    <row r="4864" spans="9:9" ht="15" customHeight="1" x14ac:dyDescent="0.2">
      <c r="I4864"/>
    </row>
    <row r="4865" spans="9:9" ht="15" customHeight="1" x14ac:dyDescent="0.2">
      <c r="I4865"/>
    </row>
    <row r="4866" spans="9:9" ht="15" customHeight="1" x14ac:dyDescent="0.2">
      <c r="I4866"/>
    </row>
    <row r="4867" spans="9:9" ht="15" customHeight="1" x14ac:dyDescent="0.2">
      <c r="I4867"/>
    </row>
    <row r="4868" spans="9:9" ht="15" customHeight="1" x14ac:dyDescent="0.2">
      <c r="I4868"/>
    </row>
    <row r="4869" spans="9:9" ht="15" customHeight="1" x14ac:dyDescent="0.2">
      <c r="I4869"/>
    </row>
    <row r="4870" spans="9:9" ht="15" customHeight="1" x14ac:dyDescent="0.2">
      <c r="I4870"/>
    </row>
    <row r="4871" spans="9:9" ht="15" customHeight="1" x14ac:dyDescent="0.2">
      <c r="I4871"/>
    </row>
    <row r="4872" spans="9:9" ht="15" customHeight="1" x14ac:dyDescent="0.2">
      <c r="I4872"/>
    </row>
    <row r="4873" spans="9:9" ht="15" customHeight="1" x14ac:dyDescent="0.2">
      <c r="I4873"/>
    </row>
    <row r="4874" spans="9:9" ht="15" customHeight="1" x14ac:dyDescent="0.2">
      <c r="I4874"/>
    </row>
    <row r="4875" spans="9:9" ht="15" customHeight="1" x14ac:dyDescent="0.2">
      <c r="I4875"/>
    </row>
    <row r="4876" spans="9:9" ht="15" customHeight="1" x14ac:dyDescent="0.2">
      <c r="I4876"/>
    </row>
    <row r="4877" spans="9:9" ht="15" customHeight="1" x14ac:dyDescent="0.2">
      <c r="I4877"/>
    </row>
    <row r="4878" spans="9:9" ht="15" customHeight="1" x14ac:dyDescent="0.2">
      <c r="I4878"/>
    </row>
    <row r="4879" spans="9:9" ht="15" customHeight="1" x14ac:dyDescent="0.2">
      <c r="I4879"/>
    </row>
    <row r="4880" spans="9:9" ht="15" customHeight="1" x14ac:dyDescent="0.2">
      <c r="I4880"/>
    </row>
    <row r="4881" spans="9:9" ht="15" customHeight="1" x14ac:dyDescent="0.2">
      <c r="I4881"/>
    </row>
    <row r="4882" spans="9:9" ht="15" customHeight="1" x14ac:dyDescent="0.2">
      <c r="I4882"/>
    </row>
    <row r="4883" spans="9:9" ht="15" customHeight="1" x14ac:dyDescent="0.2">
      <c r="I4883"/>
    </row>
    <row r="4884" spans="9:9" ht="15" customHeight="1" x14ac:dyDescent="0.2">
      <c r="I4884"/>
    </row>
    <row r="4885" spans="9:9" ht="15" customHeight="1" x14ac:dyDescent="0.2">
      <c r="I4885"/>
    </row>
    <row r="4886" spans="9:9" ht="15" customHeight="1" x14ac:dyDescent="0.2">
      <c r="I4886"/>
    </row>
    <row r="4887" spans="9:9" ht="15" customHeight="1" x14ac:dyDescent="0.2">
      <c r="I4887"/>
    </row>
    <row r="4888" spans="9:9" ht="15" customHeight="1" x14ac:dyDescent="0.2">
      <c r="I4888"/>
    </row>
    <row r="4889" spans="9:9" ht="15" customHeight="1" x14ac:dyDescent="0.2">
      <c r="I4889"/>
    </row>
    <row r="4890" spans="9:9" ht="15" customHeight="1" x14ac:dyDescent="0.2">
      <c r="I4890"/>
    </row>
    <row r="4891" spans="9:9" ht="15" customHeight="1" x14ac:dyDescent="0.2">
      <c r="I4891"/>
    </row>
    <row r="4892" spans="9:9" ht="15" customHeight="1" x14ac:dyDescent="0.2">
      <c r="I4892"/>
    </row>
    <row r="4893" spans="9:9" ht="15" customHeight="1" x14ac:dyDescent="0.2">
      <c r="I4893"/>
    </row>
    <row r="4894" spans="9:9" ht="15" customHeight="1" x14ac:dyDescent="0.2">
      <c r="I4894"/>
    </row>
    <row r="4895" spans="9:9" ht="15" customHeight="1" x14ac:dyDescent="0.2">
      <c r="I4895"/>
    </row>
    <row r="4896" spans="9:9" ht="15" customHeight="1" x14ac:dyDescent="0.2">
      <c r="I4896"/>
    </row>
    <row r="4897" spans="9:9" ht="15" customHeight="1" x14ac:dyDescent="0.2">
      <c r="I4897"/>
    </row>
    <row r="4898" spans="9:9" ht="15" customHeight="1" x14ac:dyDescent="0.2">
      <c r="I4898"/>
    </row>
    <row r="4899" spans="9:9" ht="15" customHeight="1" x14ac:dyDescent="0.2">
      <c r="I4899"/>
    </row>
    <row r="4900" spans="9:9" ht="15" customHeight="1" x14ac:dyDescent="0.2">
      <c r="I4900"/>
    </row>
    <row r="4901" spans="9:9" ht="15" customHeight="1" x14ac:dyDescent="0.2">
      <c r="I4901"/>
    </row>
    <row r="4902" spans="9:9" ht="15" customHeight="1" x14ac:dyDescent="0.2">
      <c r="I4902"/>
    </row>
    <row r="4903" spans="9:9" ht="15" customHeight="1" x14ac:dyDescent="0.2">
      <c r="I4903"/>
    </row>
    <row r="4904" spans="9:9" ht="15" customHeight="1" x14ac:dyDescent="0.2">
      <c r="I4904"/>
    </row>
    <row r="4905" spans="9:9" ht="15" customHeight="1" x14ac:dyDescent="0.2">
      <c r="I4905"/>
    </row>
    <row r="4906" spans="9:9" ht="15" customHeight="1" x14ac:dyDescent="0.2">
      <c r="I4906"/>
    </row>
    <row r="4907" spans="9:9" ht="15" customHeight="1" x14ac:dyDescent="0.2">
      <c r="I4907"/>
    </row>
    <row r="4908" spans="9:9" ht="15" customHeight="1" x14ac:dyDescent="0.2">
      <c r="I4908"/>
    </row>
    <row r="4909" spans="9:9" ht="15" customHeight="1" x14ac:dyDescent="0.2">
      <c r="I4909"/>
    </row>
    <row r="4910" spans="9:9" ht="15" customHeight="1" x14ac:dyDescent="0.2">
      <c r="I4910"/>
    </row>
    <row r="4911" spans="9:9" ht="15" customHeight="1" x14ac:dyDescent="0.2">
      <c r="I4911"/>
    </row>
    <row r="4912" spans="9:9" ht="15" customHeight="1" x14ac:dyDescent="0.2">
      <c r="I4912"/>
    </row>
    <row r="4913" spans="9:9" ht="15" customHeight="1" x14ac:dyDescent="0.2">
      <c r="I4913"/>
    </row>
    <row r="4914" spans="9:9" ht="15" customHeight="1" x14ac:dyDescent="0.2">
      <c r="I4914"/>
    </row>
    <row r="4915" spans="9:9" ht="15" customHeight="1" x14ac:dyDescent="0.2">
      <c r="I4915"/>
    </row>
    <row r="4916" spans="9:9" ht="15" customHeight="1" x14ac:dyDescent="0.2">
      <c r="I4916"/>
    </row>
    <row r="4917" spans="9:9" ht="15" customHeight="1" x14ac:dyDescent="0.2">
      <c r="I4917"/>
    </row>
    <row r="4918" spans="9:9" ht="15" customHeight="1" x14ac:dyDescent="0.2">
      <c r="I4918"/>
    </row>
    <row r="4919" spans="9:9" ht="15" customHeight="1" x14ac:dyDescent="0.2">
      <c r="I4919"/>
    </row>
    <row r="4920" spans="9:9" ht="15" customHeight="1" x14ac:dyDescent="0.2">
      <c r="I4920"/>
    </row>
    <row r="4921" spans="9:9" ht="15" customHeight="1" x14ac:dyDescent="0.2">
      <c r="I4921"/>
    </row>
    <row r="4922" spans="9:9" ht="15" customHeight="1" x14ac:dyDescent="0.2">
      <c r="I4922"/>
    </row>
    <row r="4923" spans="9:9" ht="15" customHeight="1" x14ac:dyDescent="0.2">
      <c r="I4923"/>
    </row>
    <row r="4924" spans="9:9" ht="15" customHeight="1" x14ac:dyDescent="0.2">
      <c r="I4924"/>
    </row>
    <row r="4925" spans="9:9" ht="15" customHeight="1" x14ac:dyDescent="0.2">
      <c r="I4925"/>
    </row>
    <row r="4926" spans="9:9" ht="15" customHeight="1" x14ac:dyDescent="0.2">
      <c r="I4926"/>
    </row>
    <row r="4927" spans="9:9" ht="15" customHeight="1" x14ac:dyDescent="0.2">
      <c r="I4927"/>
    </row>
    <row r="4928" spans="9:9" ht="15" customHeight="1" x14ac:dyDescent="0.2">
      <c r="I4928"/>
    </row>
    <row r="4929" spans="9:9" ht="15" customHeight="1" x14ac:dyDescent="0.2">
      <c r="I4929"/>
    </row>
    <row r="4930" spans="9:9" ht="15" customHeight="1" x14ac:dyDescent="0.2">
      <c r="I4930"/>
    </row>
    <row r="4931" spans="9:9" ht="15" customHeight="1" x14ac:dyDescent="0.2">
      <c r="I4931"/>
    </row>
    <row r="4932" spans="9:9" ht="15" customHeight="1" x14ac:dyDescent="0.2">
      <c r="I4932"/>
    </row>
    <row r="4933" spans="9:9" ht="15" customHeight="1" x14ac:dyDescent="0.2">
      <c r="I4933"/>
    </row>
    <row r="4934" spans="9:9" ht="15" customHeight="1" x14ac:dyDescent="0.2">
      <c r="I4934"/>
    </row>
    <row r="4935" spans="9:9" ht="15" customHeight="1" x14ac:dyDescent="0.2">
      <c r="I4935"/>
    </row>
    <row r="4936" spans="9:9" ht="15" customHeight="1" x14ac:dyDescent="0.2">
      <c r="I4936"/>
    </row>
    <row r="4937" spans="9:9" ht="15" customHeight="1" x14ac:dyDescent="0.2">
      <c r="I4937"/>
    </row>
    <row r="4938" spans="9:9" ht="15" customHeight="1" x14ac:dyDescent="0.2">
      <c r="I4938"/>
    </row>
    <row r="4939" spans="9:9" ht="15" customHeight="1" x14ac:dyDescent="0.2">
      <c r="I4939"/>
    </row>
    <row r="4940" spans="9:9" ht="15" customHeight="1" x14ac:dyDescent="0.2">
      <c r="I4940"/>
    </row>
    <row r="4941" spans="9:9" ht="15" customHeight="1" x14ac:dyDescent="0.2">
      <c r="I4941"/>
    </row>
    <row r="4942" spans="9:9" ht="15" customHeight="1" x14ac:dyDescent="0.2">
      <c r="I4942"/>
    </row>
    <row r="4943" spans="9:9" ht="15" customHeight="1" x14ac:dyDescent="0.2">
      <c r="I4943"/>
    </row>
    <row r="4944" spans="9:9" ht="15" customHeight="1" x14ac:dyDescent="0.2">
      <c r="I4944"/>
    </row>
    <row r="4945" spans="9:9" ht="15" customHeight="1" x14ac:dyDescent="0.2">
      <c r="I4945"/>
    </row>
    <row r="4946" spans="9:9" ht="15" customHeight="1" x14ac:dyDescent="0.2">
      <c r="I4946"/>
    </row>
    <row r="4947" spans="9:9" ht="15" customHeight="1" x14ac:dyDescent="0.2">
      <c r="I4947"/>
    </row>
    <row r="4948" spans="9:9" ht="15" customHeight="1" x14ac:dyDescent="0.2">
      <c r="I4948"/>
    </row>
    <row r="4949" spans="9:9" ht="15" customHeight="1" x14ac:dyDescent="0.2">
      <c r="I4949"/>
    </row>
    <row r="4950" spans="9:9" ht="15" customHeight="1" x14ac:dyDescent="0.2">
      <c r="I4950"/>
    </row>
    <row r="4951" spans="9:9" ht="15" customHeight="1" x14ac:dyDescent="0.2">
      <c r="I4951"/>
    </row>
    <row r="4952" spans="9:9" ht="15" customHeight="1" x14ac:dyDescent="0.2">
      <c r="I4952"/>
    </row>
    <row r="4953" spans="9:9" ht="15" customHeight="1" x14ac:dyDescent="0.2">
      <c r="I4953"/>
    </row>
    <row r="4954" spans="9:9" ht="15" customHeight="1" x14ac:dyDescent="0.2">
      <c r="I4954"/>
    </row>
    <row r="4955" spans="9:9" ht="15" customHeight="1" x14ac:dyDescent="0.2">
      <c r="I4955"/>
    </row>
    <row r="4956" spans="9:9" ht="15" customHeight="1" x14ac:dyDescent="0.2">
      <c r="I4956"/>
    </row>
    <row r="4957" spans="9:9" ht="15" customHeight="1" x14ac:dyDescent="0.2">
      <c r="I4957"/>
    </row>
    <row r="4958" spans="9:9" ht="15" customHeight="1" x14ac:dyDescent="0.2">
      <c r="I4958"/>
    </row>
    <row r="4959" spans="9:9" ht="15" customHeight="1" x14ac:dyDescent="0.2">
      <c r="I4959"/>
    </row>
    <row r="4960" spans="9:9" ht="15" customHeight="1" x14ac:dyDescent="0.2">
      <c r="I4960"/>
    </row>
    <row r="4961" spans="9:9" ht="15" customHeight="1" x14ac:dyDescent="0.2">
      <c r="I4961"/>
    </row>
    <row r="4962" spans="9:9" ht="15" customHeight="1" x14ac:dyDescent="0.2">
      <c r="I4962"/>
    </row>
    <row r="4963" spans="9:9" ht="15" customHeight="1" x14ac:dyDescent="0.2">
      <c r="I4963"/>
    </row>
    <row r="4964" spans="9:9" ht="15" customHeight="1" x14ac:dyDescent="0.2">
      <c r="I4964"/>
    </row>
    <row r="4965" spans="9:9" ht="15" customHeight="1" x14ac:dyDescent="0.2">
      <c r="I4965"/>
    </row>
    <row r="4966" spans="9:9" ht="15" customHeight="1" x14ac:dyDescent="0.2">
      <c r="I4966"/>
    </row>
    <row r="4967" spans="9:9" ht="15" customHeight="1" x14ac:dyDescent="0.2">
      <c r="I4967"/>
    </row>
    <row r="4968" spans="9:9" ht="15" customHeight="1" x14ac:dyDescent="0.2">
      <c r="I4968"/>
    </row>
    <row r="4969" spans="9:9" ht="15" customHeight="1" x14ac:dyDescent="0.2">
      <c r="I4969"/>
    </row>
    <row r="4970" spans="9:9" ht="15" customHeight="1" x14ac:dyDescent="0.2">
      <c r="I4970"/>
    </row>
    <row r="4971" spans="9:9" ht="15" customHeight="1" x14ac:dyDescent="0.2">
      <c r="I4971"/>
    </row>
    <row r="4972" spans="9:9" ht="15" customHeight="1" x14ac:dyDescent="0.2">
      <c r="I4972"/>
    </row>
    <row r="4973" spans="9:9" ht="15" customHeight="1" x14ac:dyDescent="0.2">
      <c r="I4973"/>
    </row>
    <row r="4974" spans="9:9" ht="15" customHeight="1" x14ac:dyDescent="0.2">
      <c r="I4974"/>
    </row>
    <row r="4975" spans="9:9" ht="15" customHeight="1" x14ac:dyDescent="0.2">
      <c r="I4975"/>
    </row>
    <row r="4976" spans="9:9" ht="15" customHeight="1" x14ac:dyDescent="0.2">
      <c r="I4976"/>
    </row>
    <row r="4977" spans="9:9" ht="15" customHeight="1" x14ac:dyDescent="0.2">
      <c r="I4977"/>
    </row>
    <row r="4978" spans="9:9" ht="15" customHeight="1" x14ac:dyDescent="0.2">
      <c r="I4978"/>
    </row>
    <row r="4979" spans="9:9" ht="15" customHeight="1" x14ac:dyDescent="0.2">
      <c r="I4979"/>
    </row>
    <row r="4980" spans="9:9" ht="15" customHeight="1" x14ac:dyDescent="0.2">
      <c r="I4980"/>
    </row>
    <row r="4981" spans="9:9" ht="15" customHeight="1" x14ac:dyDescent="0.2">
      <c r="I4981"/>
    </row>
    <row r="4982" spans="9:9" ht="15" customHeight="1" x14ac:dyDescent="0.2">
      <c r="I4982"/>
    </row>
    <row r="4983" spans="9:9" ht="15" customHeight="1" x14ac:dyDescent="0.2">
      <c r="I4983"/>
    </row>
    <row r="4984" spans="9:9" ht="15" customHeight="1" x14ac:dyDescent="0.2">
      <c r="I4984"/>
    </row>
    <row r="4985" spans="9:9" ht="15" customHeight="1" x14ac:dyDescent="0.2">
      <c r="I4985"/>
    </row>
    <row r="4986" spans="9:9" ht="15" customHeight="1" x14ac:dyDescent="0.2">
      <c r="I4986"/>
    </row>
    <row r="4987" spans="9:9" ht="15" customHeight="1" x14ac:dyDescent="0.2">
      <c r="I4987"/>
    </row>
    <row r="4988" spans="9:9" ht="15" customHeight="1" x14ac:dyDescent="0.2">
      <c r="I4988"/>
    </row>
    <row r="4989" spans="9:9" ht="15" customHeight="1" x14ac:dyDescent="0.2">
      <c r="I4989"/>
    </row>
    <row r="4990" spans="9:9" ht="15" customHeight="1" x14ac:dyDescent="0.2">
      <c r="I4990"/>
    </row>
    <row r="4991" spans="9:9" ht="15" customHeight="1" x14ac:dyDescent="0.2">
      <c r="I4991"/>
    </row>
    <row r="4992" spans="9:9" ht="15" customHeight="1" x14ac:dyDescent="0.2">
      <c r="I4992"/>
    </row>
    <row r="4993" spans="9:9" ht="15" customHeight="1" x14ac:dyDescent="0.2">
      <c r="I4993"/>
    </row>
    <row r="4994" spans="9:9" ht="15" customHeight="1" x14ac:dyDescent="0.2">
      <c r="I4994"/>
    </row>
    <row r="4995" spans="9:9" ht="15" customHeight="1" x14ac:dyDescent="0.2">
      <c r="I4995"/>
    </row>
    <row r="4996" spans="9:9" ht="15" customHeight="1" x14ac:dyDescent="0.2">
      <c r="I4996"/>
    </row>
    <row r="4997" spans="9:9" ht="15" customHeight="1" x14ac:dyDescent="0.2">
      <c r="I4997"/>
    </row>
    <row r="4998" spans="9:9" ht="15" customHeight="1" x14ac:dyDescent="0.2">
      <c r="I4998"/>
    </row>
    <row r="4999" spans="9:9" ht="15" customHeight="1" x14ac:dyDescent="0.2">
      <c r="I4999"/>
    </row>
    <row r="5000" spans="9:9" ht="15" customHeight="1" x14ac:dyDescent="0.2">
      <c r="I5000"/>
    </row>
    <row r="5001" spans="9:9" ht="15" customHeight="1" x14ac:dyDescent="0.2">
      <c r="I5001"/>
    </row>
    <row r="5002" spans="9:9" ht="15" customHeight="1" x14ac:dyDescent="0.2">
      <c r="I5002"/>
    </row>
    <row r="5003" spans="9:9" ht="15" customHeight="1" x14ac:dyDescent="0.2">
      <c r="I5003"/>
    </row>
    <row r="5004" spans="9:9" ht="15" customHeight="1" x14ac:dyDescent="0.2">
      <c r="I5004"/>
    </row>
    <row r="5005" spans="9:9" ht="15" customHeight="1" x14ac:dyDescent="0.2">
      <c r="I5005"/>
    </row>
    <row r="5006" spans="9:9" ht="15" customHeight="1" x14ac:dyDescent="0.2">
      <c r="I5006"/>
    </row>
    <row r="5007" spans="9:9" ht="15" customHeight="1" x14ac:dyDescent="0.2">
      <c r="I5007"/>
    </row>
    <row r="5008" spans="9:9" ht="15" customHeight="1" x14ac:dyDescent="0.2">
      <c r="I5008"/>
    </row>
    <row r="5009" spans="9:9" ht="15" customHeight="1" x14ac:dyDescent="0.2">
      <c r="I5009"/>
    </row>
    <row r="5010" spans="9:9" ht="15" customHeight="1" x14ac:dyDescent="0.2">
      <c r="I5010"/>
    </row>
    <row r="5011" spans="9:9" ht="15" customHeight="1" x14ac:dyDescent="0.2">
      <c r="I5011"/>
    </row>
    <row r="5012" spans="9:9" ht="15" customHeight="1" x14ac:dyDescent="0.2">
      <c r="I5012"/>
    </row>
    <row r="5013" spans="9:9" ht="15" customHeight="1" x14ac:dyDescent="0.2">
      <c r="I5013"/>
    </row>
    <row r="5014" spans="9:9" ht="15" customHeight="1" x14ac:dyDescent="0.2">
      <c r="I5014"/>
    </row>
    <row r="5015" spans="9:9" ht="15" customHeight="1" x14ac:dyDescent="0.2">
      <c r="I5015"/>
    </row>
    <row r="5016" spans="9:9" ht="15" customHeight="1" x14ac:dyDescent="0.2">
      <c r="I5016"/>
    </row>
    <row r="5017" spans="9:9" ht="15" customHeight="1" x14ac:dyDescent="0.2">
      <c r="I5017"/>
    </row>
    <row r="5018" spans="9:9" ht="15" customHeight="1" x14ac:dyDescent="0.2">
      <c r="I5018"/>
    </row>
    <row r="5019" spans="9:9" ht="15" customHeight="1" x14ac:dyDescent="0.2">
      <c r="I5019"/>
    </row>
    <row r="5020" spans="9:9" ht="15" customHeight="1" x14ac:dyDescent="0.2">
      <c r="I5020"/>
    </row>
    <row r="5021" spans="9:9" ht="15" customHeight="1" x14ac:dyDescent="0.2">
      <c r="I5021"/>
    </row>
    <row r="5022" spans="9:9" ht="15" customHeight="1" x14ac:dyDescent="0.2">
      <c r="I5022"/>
    </row>
    <row r="5023" spans="9:9" ht="15" customHeight="1" x14ac:dyDescent="0.2">
      <c r="I5023"/>
    </row>
    <row r="5024" spans="9:9" ht="15" customHeight="1" x14ac:dyDescent="0.2">
      <c r="I5024"/>
    </row>
    <row r="5025" spans="9:9" ht="15" customHeight="1" x14ac:dyDescent="0.2">
      <c r="I5025"/>
    </row>
    <row r="5026" spans="9:9" ht="15" customHeight="1" x14ac:dyDescent="0.2">
      <c r="I5026"/>
    </row>
    <row r="5027" spans="9:9" ht="15" customHeight="1" x14ac:dyDescent="0.2">
      <c r="I5027"/>
    </row>
    <row r="5028" spans="9:9" ht="15" customHeight="1" x14ac:dyDescent="0.2">
      <c r="I5028"/>
    </row>
    <row r="5029" spans="9:9" ht="15" customHeight="1" x14ac:dyDescent="0.2">
      <c r="I5029"/>
    </row>
    <row r="5030" spans="9:9" ht="15" customHeight="1" x14ac:dyDescent="0.2">
      <c r="I5030"/>
    </row>
    <row r="5031" spans="9:9" ht="15" customHeight="1" x14ac:dyDescent="0.2">
      <c r="I5031"/>
    </row>
    <row r="5032" spans="9:9" ht="15" customHeight="1" x14ac:dyDescent="0.2">
      <c r="I5032"/>
    </row>
    <row r="5033" spans="9:9" ht="15" customHeight="1" x14ac:dyDescent="0.2">
      <c r="I5033"/>
    </row>
    <row r="5034" spans="9:9" ht="15" customHeight="1" x14ac:dyDescent="0.2">
      <c r="I5034"/>
    </row>
    <row r="5035" spans="9:9" ht="15" customHeight="1" x14ac:dyDescent="0.2">
      <c r="I5035"/>
    </row>
    <row r="5036" spans="9:9" ht="15" customHeight="1" x14ac:dyDescent="0.2">
      <c r="I5036"/>
    </row>
    <row r="5037" spans="9:9" ht="15" customHeight="1" x14ac:dyDescent="0.2">
      <c r="I5037"/>
    </row>
    <row r="5038" spans="9:9" ht="15" customHeight="1" x14ac:dyDescent="0.2">
      <c r="I5038"/>
    </row>
    <row r="5039" spans="9:9" ht="15" customHeight="1" x14ac:dyDescent="0.2">
      <c r="I5039"/>
    </row>
    <row r="5040" spans="9:9" ht="15" customHeight="1" x14ac:dyDescent="0.2">
      <c r="I5040"/>
    </row>
    <row r="5041" spans="9:9" ht="15" customHeight="1" x14ac:dyDescent="0.2">
      <c r="I5041"/>
    </row>
    <row r="5042" spans="9:9" ht="15" customHeight="1" x14ac:dyDescent="0.2">
      <c r="I5042"/>
    </row>
    <row r="5043" spans="9:9" ht="15" customHeight="1" x14ac:dyDescent="0.2">
      <c r="I5043"/>
    </row>
    <row r="5044" spans="9:9" ht="15" customHeight="1" x14ac:dyDescent="0.2">
      <c r="I5044"/>
    </row>
    <row r="5045" spans="9:9" ht="15" customHeight="1" x14ac:dyDescent="0.2">
      <c r="I5045"/>
    </row>
    <row r="5046" spans="9:9" ht="15" customHeight="1" x14ac:dyDescent="0.2">
      <c r="I5046"/>
    </row>
    <row r="5047" spans="9:9" ht="15" customHeight="1" x14ac:dyDescent="0.2">
      <c r="I5047"/>
    </row>
    <row r="5048" spans="9:9" ht="15" customHeight="1" x14ac:dyDescent="0.2">
      <c r="I5048"/>
    </row>
    <row r="5049" spans="9:9" ht="15" customHeight="1" x14ac:dyDescent="0.2">
      <c r="I5049"/>
    </row>
    <row r="5050" spans="9:9" ht="15" customHeight="1" x14ac:dyDescent="0.2">
      <c r="I5050"/>
    </row>
    <row r="5051" spans="9:9" ht="15" customHeight="1" x14ac:dyDescent="0.2">
      <c r="I5051"/>
    </row>
    <row r="5052" spans="9:9" ht="15" customHeight="1" x14ac:dyDescent="0.2">
      <c r="I5052"/>
    </row>
    <row r="5053" spans="9:9" ht="15" customHeight="1" x14ac:dyDescent="0.2">
      <c r="I5053"/>
    </row>
    <row r="5054" spans="9:9" ht="15" customHeight="1" x14ac:dyDescent="0.2">
      <c r="I5054"/>
    </row>
    <row r="5055" spans="9:9" ht="15" customHeight="1" x14ac:dyDescent="0.2">
      <c r="I5055"/>
    </row>
    <row r="5056" spans="9:9" ht="15" customHeight="1" x14ac:dyDescent="0.2">
      <c r="I5056"/>
    </row>
    <row r="5057" spans="9:9" ht="15" customHeight="1" x14ac:dyDescent="0.2">
      <c r="I5057"/>
    </row>
    <row r="5058" spans="9:9" ht="15" customHeight="1" x14ac:dyDescent="0.2">
      <c r="I5058"/>
    </row>
    <row r="5059" spans="9:9" ht="15" customHeight="1" x14ac:dyDescent="0.2">
      <c r="I5059"/>
    </row>
    <row r="5060" spans="9:9" ht="15" customHeight="1" x14ac:dyDescent="0.2">
      <c r="I5060"/>
    </row>
    <row r="5061" spans="9:9" ht="15" customHeight="1" x14ac:dyDescent="0.2">
      <c r="I5061"/>
    </row>
    <row r="5062" spans="9:9" ht="15" customHeight="1" x14ac:dyDescent="0.2">
      <c r="I5062"/>
    </row>
    <row r="5063" spans="9:9" ht="15" customHeight="1" x14ac:dyDescent="0.2">
      <c r="I5063"/>
    </row>
    <row r="5064" spans="9:9" ht="15" customHeight="1" x14ac:dyDescent="0.2">
      <c r="I5064"/>
    </row>
    <row r="5065" spans="9:9" ht="15" customHeight="1" x14ac:dyDescent="0.2">
      <c r="I5065"/>
    </row>
    <row r="5066" spans="9:9" ht="15" customHeight="1" x14ac:dyDescent="0.2">
      <c r="I5066"/>
    </row>
    <row r="5067" spans="9:9" ht="15" customHeight="1" x14ac:dyDescent="0.2">
      <c r="I5067"/>
    </row>
    <row r="5068" spans="9:9" ht="15" customHeight="1" x14ac:dyDescent="0.2">
      <c r="I5068"/>
    </row>
    <row r="5069" spans="9:9" ht="15" customHeight="1" x14ac:dyDescent="0.2">
      <c r="I5069"/>
    </row>
    <row r="5070" spans="9:9" ht="15" customHeight="1" x14ac:dyDescent="0.2">
      <c r="I5070"/>
    </row>
    <row r="5071" spans="9:9" ht="15" customHeight="1" x14ac:dyDescent="0.2">
      <c r="I5071"/>
    </row>
    <row r="5072" spans="9:9" ht="15" customHeight="1" x14ac:dyDescent="0.2">
      <c r="I5072"/>
    </row>
    <row r="5073" spans="9:9" ht="15" customHeight="1" x14ac:dyDescent="0.2">
      <c r="I5073"/>
    </row>
    <row r="5074" spans="9:9" ht="15" customHeight="1" x14ac:dyDescent="0.2">
      <c r="I5074"/>
    </row>
    <row r="5075" spans="9:9" ht="15" customHeight="1" x14ac:dyDescent="0.2">
      <c r="I5075"/>
    </row>
    <row r="5076" spans="9:9" ht="15" customHeight="1" x14ac:dyDescent="0.2">
      <c r="I5076"/>
    </row>
    <row r="5077" spans="9:9" ht="15" customHeight="1" x14ac:dyDescent="0.2">
      <c r="I5077"/>
    </row>
    <row r="5078" spans="9:9" ht="15" customHeight="1" x14ac:dyDescent="0.2">
      <c r="I5078"/>
    </row>
    <row r="5079" spans="9:9" ht="15" customHeight="1" x14ac:dyDescent="0.2">
      <c r="I5079"/>
    </row>
    <row r="5080" spans="9:9" ht="15" customHeight="1" x14ac:dyDescent="0.2">
      <c r="I5080"/>
    </row>
    <row r="5081" spans="9:9" ht="15" customHeight="1" x14ac:dyDescent="0.2">
      <c r="I5081"/>
    </row>
    <row r="5082" spans="9:9" ht="15" customHeight="1" x14ac:dyDescent="0.2">
      <c r="I5082"/>
    </row>
    <row r="5083" spans="9:9" ht="15" customHeight="1" x14ac:dyDescent="0.2">
      <c r="I5083"/>
    </row>
    <row r="5084" spans="9:9" ht="15" customHeight="1" x14ac:dyDescent="0.2">
      <c r="I5084"/>
    </row>
    <row r="5085" spans="9:9" ht="15" customHeight="1" x14ac:dyDescent="0.2">
      <c r="I5085"/>
    </row>
    <row r="5086" spans="9:9" ht="15" customHeight="1" x14ac:dyDescent="0.2">
      <c r="I5086"/>
    </row>
    <row r="5087" spans="9:9" ht="15" customHeight="1" x14ac:dyDescent="0.2">
      <c r="I5087"/>
    </row>
    <row r="5088" spans="9:9" ht="15" customHeight="1" x14ac:dyDescent="0.2">
      <c r="I5088"/>
    </row>
    <row r="5089" spans="9:9" ht="15" customHeight="1" x14ac:dyDescent="0.2">
      <c r="I5089"/>
    </row>
    <row r="5090" spans="9:9" ht="15" customHeight="1" x14ac:dyDescent="0.2">
      <c r="I5090"/>
    </row>
    <row r="5091" spans="9:9" ht="15" customHeight="1" x14ac:dyDescent="0.2">
      <c r="I5091"/>
    </row>
    <row r="5092" spans="9:9" ht="15" customHeight="1" x14ac:dyDescent="0.2">
      <c r="I5092"/>
    </row>
    <row r="5093" spans="9:9" ht="15" customHeight="1" x14ac:dyDescent="0.2">
      <c r="I5093"/>
    </row>
    <row r="5094" spans="9:9" ht="15" customHeight="1" x14ac:dyDescent="0.2">
      <c r="I5094"/>
    </row>
    <row r="5095" spans="9:9" ht="15" customHeight="1" x14ac:dyDescent="0.2">
      <c r="I5095"/>
    </row>
    <row r="5096" spans="9:9" ht="15" customHeight="1" x14ac:dyDescent="0.2">
      <c r="I5096"/>
    </row>
    <row r="5097" spans="9:9" ht="15" customHeight="1" x14ac:dyDescent="0.2">
      <c r="I5097"/>
    </row>
    <row r="5098" spans="9:9" ht="15" customHeight="1" x14ac:dyDescent="0.2">
      <c r="I5098"/>
    </row>
    <row r="5099" spans="9:9" ht="15" customHeight="1" x14ac:dyDescent="0.2">
      <c r="I5099"/>
    </row>
    <row r="5100" spans="9:9" ht="15" customHeight="1" x14ac:dyDescent="0.2">
      <c r="I5100"/>
    </row>
    <row r="5101" spans="9:9" ht="15" customHeight="1" x14ac:dyDescent="0.2">
      <c r="I5101"/>
    </row>
    <row r="5102" spans="9:9" ht="15" customHeight="1" x14ac:dyDescent="0.2">
      <c r="I5102"/>
    </row>
    <row r="5103" spans="9:9" ht="15" customHeight="1" x14ac:dyDescent="0.2">
      <c r="I5103"/>
    </row>
    <row r="5104" spans="9:9" ht="15" customHeight="1" x14ac:dyDescent="0.2">
      <c r="I5104"/>
    </row>
    <row r="5105" spans="9:9" ht="15" customHeight="1" x14ac:dyDescent="0.2">
      <c r="I5105"/>
    </row>
    <row r="5106" spans="9:9" ht="15" customHeight="1" x14ac:dyDescent="0.2">
      <c r="I5106"/>
    </row>
    <row r="5107" spans="9:9" ht="15" customHeight="1" x14ac:dyDescent="0.2">
      <c r="I5107"/>
    </row>
    <row r="5108" spans="9:9" ht="15" customHeight="1" x14ac:dyDescent="0.2">
      <c r="I5108"/>
    </row>
    <row r="5109" spans="9:9" ht="15" customHeight="1" x14ac:dyDescent="0.2">
      <c r="I5109"/>
    </row>
    <row r="5110" spans="9:9" ht="15" customHeight="1" x14ac:dyDescent="0.2">
      <c r="I5110"/>
    </row>
    <row r="5111" spans="9:9" ht="15" customHeight="1" x14ac:dyDescent="0.2">
      <c r="I5111"/>
    </row>
    <row r="5112" spans="9:9" ht="15" customHeight="1" x14ac:dyDescent="0.2">
      <c r="I5112"/>
    </row>
    <row r="5113" spans="9:9" ht="15" customHeight="1" x14ac:dyDescent="0.2">
      <c r="I5113"/>
    </row>
    <row r="5114" spans="9:9" ht="15" customHeight="1" x14ac:dyDescent="0.2">
      <c r="I5114"/>
    </row>
    <row r="5115" spans="9:9" ht="15" customHeight="1" x14ac:dyDescent="0.2">
      <c r="I5115"/>
    </row>
    <row r="5116" spans="9:9" ht="15" customHeight="1" x14ac:dyDescent="0.2">
      <c r="I5116"/>
    </row>
    <row r="5117" spans="9:9" ht="15" customHeight="1" x14ac:dyDescent="0.2">
      <c r="I5117"/>
    </row>
    <row r="5118" spans="9:9" ht="15" customHeight="1" x14ac:dyDescent="0.2">
      <c r="I5118"/>
    </row>
    <row r="5119" spans="9:9" ht="15" customHeight="1" x14ac:dyDescent="0.2">
      <c r="I5119"/>
    </row>
    <row r="5120" spans="9:9" ht="15" customHeight="1" x14ac:dyDescent="0.2">
      <c r="I5120"/>
    </row>
    <row r="5121" spans="9:9" ht="15" customHeight="1" x14ac:dyDescent="0.2">
      <c r="I5121"/>
    </row>
    <row r="5122" spans="9:9" ht="15" customHeight="1" x14ac:dyDescent="0.2">
      <c r="I5122"/>
    </row>
    <row r="5123" spans="9:9" ht="15" customHeight="1" x14ac:dyDescent="0.2">
      <c r="I5123"/>
    </row>
    <row r="5124" spans="9:9" ht="15" customHeight="1" x14ac:dyDescent="0.2">
      <c r="I5124"/>
    </row>
    <row r="5125" spans="9:9" ht="15" customHeight="1" x14ac:dyDescent="0.2">
      <c r="I5125"/>
    </row>
    <row r="5126" spans="9:9" ht="15" customHeight="1" x14ac:dyDescent="0.2">
      <c r="I5126"/>
    </row>
    <row r="5127" spans="9:9" ht="15" customHeight="1" x14ac:dyDescent="0.2">
      <c r="I5127"/>
    </row>
    <row r="5128" spans="9:9" ht="15" customHeight="1" x14ac:dyDescent="0.2">
      <c r="I5128"/>
    </row>
    <row r="5129" spans="9:9" ht="15" customHeight="1" x14ac:dyDescent="0.2">
      <c r="I5129"/>
    </row>
    <row r="5130" spans="9:9" ht="15" customHeight="1" x14ac:dyDescent="0.2">
      <c r="I5130"/>
    </row>
    <row r="5131" spans="9:9" ht="15" customHeight="1" x14ac:dyDescent="0.2">
      <c r="I5131"/>
    </row>
    <row r="5132" spans="9:9" ht="15" customHeight="1" x14ac:dyDescent="0.2">
      <c r="I5132"/>
    </row>
    <row r="5133" spans="9:9" ht="15" customHeight="1" x14ac:dyDescent="0.2">
      <c r="I5133"/>
    </row>
    <row r="5134" spans="9:9" ht="15" customHeight="1" x14ac:dyDescent="0.2">
      <c r="I5134"/>
    </row>
    <row r="5135" spans="9:9" ht="15" customHeight="1" x14ac:dyDescent="0.2">
      <c r="I5135"/>
    </row>
    <row r="5136" spans="9:9" ht="15" customHeight="1" x14ac:dyDescent="0.2">
      <c r="I5136"/>
    </row>
    <row r="5137" spans="9:9" ht="15" customHeight="1" x14ac:dyDescent="0.2">
      <c r="I5137"/>
    </row>
    <row r="5138" spans="9:9" ht="15" customHeight="1" x14ac:dyDescent="0.2">
      <c r="I5138"/>
    </row>
    <row r="5139" spans="9:9" ht="15" customHeight="1" x14ac:dyDescent="0.2">
      <c r="I5139"/>
    </row>
    <row r="5140" spans="9:9" ht="15" customHeight="1" x14ac:dyDescent="0.2">
      <c r="I5140"/>
    </row>
    <row r="5141" spans="9:9" ht="15" customHeight="1" x14ac:dyDescent="0.2">
      <c r="I5141"/>
    </row>
    <row r="5142" spans="9:9" ht="15" customHeight="1" x14ac:dyDescent="0.2">
      <c r="I5142"/>
    </row>
    <row r="5143" spans="9:9" ht="15" customHeight="1" x14ac:dyDescent="0.2">
      <c r="I5143"/>
    </row>
    <row r="5144" spans="9:9" ht="15" customHeight="1" x14ac:dyDescent="0.2">
      <c r="I5144"/>
    </row>
    <row r="5145" spans="9:9" ht="15" customHeight="1" x14ac:dyDescent="0.2">
      <c r="I5145"/>
    </row>
    <row r="5146" spans="9:9" ht="15" customHeight="1" x14ac:dyDescent="0.2">
      <c r="I5146"/>
    </row>
    <row r="5147" spans="9:9" ht="15" customHeight="1" x14ac:dyDescent="0.2">
      <c r="I5147"/>
    </row>
    <row r="5148" spans="9:9" ht="15" customHeight="1" x14ac:dyDescent="0.2">
      <c r="I5148"/>
    </row>
    <row r="5149" spans="9:9" ht="15" customHeight="1" x14ac:dyDescent="0.2">
      <c r="I5149"/>
    </row>
    <row r="5150" spans="9:9" ht="15" customHeight="1" x14ac:dyDescent="0.2">
      <c r="I5150"/>
    </row>
    <row r="5151" spans="9:9" ht="15" customHeight="1" x14ac:dyDescent="0.2">
      <c r="I5151"/>
    </row>
    <row r="5152" spans="9:9" ht="15" customHeight="1" x14ac:dyDescent="0.2">
      <c r="I5152"/>
    </row>
    <row r="5153" spans="9:9" ht="15" customHeight="1" x14ac:dyDescent="0.2">
      <c r="I5153"/>
    </row>
    <row r="5154" spans="9:9" ht="15" customHeight="1" x14ac:dyDescent="0.2">
      <c r="I5154"/>
    </row>
    <row r="5155" spans="9:9" ht="15" customHeight="1" x14ac:dyDescent="0.2">
      <c r="I5155"/>
    </row>
    <row r="5156" spans="9:9" ht="15" customHeight="1" x14ac:dyDescent="0.2">
      <c r="I5156"/>
    </row>
    <row r="5157" spans="9:9" ht="15" customHeight="1" x14ac:dyDescent="0.2">
      <c r="I5157"/>
    </row>
    <row r="5158" spans="9:9" ht="15" customHeight="1" x14ac:dyDescent="0.2">
      <c r="I5158"/>
    </row>
    <row r="5159" spans="9:9" ht="15" customHeight="1" x14ac:dyDescent="0.2">
      <c r="I5159"/>
    </row>
    <row r="5160" spans="9:9" ht="15" customHeight="1" x14ac:dyDescent="0.2">
      <c r="I5160"/>
    </row>
    <row r="5161" spans="9:9" ht="15" customHeight="1" x14ac:dyDescent="0.2">
      <c r="I5161"/>
    </row>
    <row r="5162" spans="9:9" ht="15" customHeight="1" x14ac:dyDescent="0.2">
      <c r="I5162"/>
    </row>
    <row r="5163" spans="9:9" ht="15" customHeight="1" x14ac:dyDescent="0.2">
      <c r="I5163"/>
    </row>
    <row r="5164" spans="9:9" ht="15" customHeight="1" x14ac:dyDescent="0.2">
      <c r="I5164"/>
    </row>
    <row r="5165" spans="9:9" ht="15" customHeight="1" x14ac:dyDescent="0.2">
      <c r="I5165"/>
    </row>
    <row r="5166" spans="9:9" ht="15" customHeight="1" x14ac:dyDescent="0.2">
      <c r="I5166"/>
    </row>
    <row r="5167" spans="9:9" ht="15" customHeight="1" x14ac:dyDescent="0.2">
      <c r="I5167"/>
    </row>
    <row r="5168" spans="9:9" ht="15" customHeight="1" x14ac:dyDescent="0.2">
      <c r="I5168"/>
    </row>
    <row r="5169" spans="9:9" ht="15" customHeight="1" x14ac:dyDescent="0.2">
      <c r="I5169"/>
    </row>
    <row r="5170" spans="9:9" ht="15" customHeight="1" x14ac:dyDescent="0.2">
      <c r="I5170"/>
    </row>
    <row r="5171" spans="9:9" ht="15" customHeight="1" x14ac:dyDescent="0.2">
      <c r="I5171"/>
    </row>
    <row r="5172" spans="9:9" ht="15" customHeight="1" x14ac:dyDescent="0.2">
      <c r="I5172"/>
    </row>
    <row r="5173" spans="9:9" ht="15" customHeight="1" x14ac:dyDescent="0.2">
      <c r="I5173"/>
    </row>
    <row r="5174" spans="9:9" ht="15" customHeight="1" x14ac:dyDescent="0.2">
      <c r="I5174"/>
    </row>
    <row r="5175" spans="9:9" ht="15" customHeight="1" x14ac:dyDescent="0.2">
      <c r="I5175"/>
    </row>
    <row r="5176" spans="9:9" ht="15" customHeight="1" x14ac:dyDescent="0.2">
      <c r="I5176"/>
    </row>
    <row r="5177" spans="9:9" ht="15" customHeight="1" x14ac:dyDescent="0.2">
      <c r="I5177"/>
    </row>
    <row r="5178" spans="9:9" ht="15" customHeight="1" x14ac:dyDescent="0.2">
      <c r="I5178"/>
    </row>
    <row r="5179" spans="9:9" ht="15" customHeight="1" x14ac:dyDescent="0.2">
      <c r="I5179"/>
    </row>
    <row r="5180" spans="9:9" ht="15" customHeight="1" x14ac:dyDescent="0.2">
      <c r="I5180"/>
    </row>
    <row r="5181" spans="9:9" ht="15" customHeight="1" x14ac:dyDescent="0.2">
      <c r="I5181"/>
    </row>
    <row r="5182" spans="9:9" ht="15" customHeight="1" x14ac:dyDescent="0.2">
      <c r="I5182"/>
    </row>
    <row r="5183" spans="9:9" ht="15" customHeight="1" x14ac:dyDescent="0.2">
      <c r="I5183"/>
    </row>
    <row r="5184" spans="9:9" ht="15" customHeight="1" x14ac:dyDescent="0.2">
      <c r="I5184"/>
    </row>
    <row r="5185" spans="9:9" ht="15" customHeight="1" x14ac:dyDescent="0.2">
      <c r="I5185"/>
    </row>
    <row r="5186" spans="9:9" ht="15" customHeight="1" x14ac:dyDescent="0.2">
      <c r="I5186"/>
    </row>
    <row r="5187" spans="9:9" ht="15" customHeight="1" x14ac:dyDescent="0.2">
      <c r="I5187"/>
    </row>
    <row r="5188" spans="9:9" ht="15" customHeight="1" x14ac:dyDescent="0.2">
      <c r="I5188"/>
    </row>
    <row r="5189" spans="9:9" ht="15" customHeight="1" x14ac:dyDescent="0.2">
      <c r="I5189"/>
    </row>
    <row r="5190" spans="9:9" ht="15" customHeight="1" x14ac:dyDescent="0.2">
      <c r="I5190"/>
    </row>
    <row r="5191" spans="9:9" ht="15" customHeight="1" x14ac:dyDescent="0.2">
      <c r="I5191"/>
    </row>
    <row r="5192" spans="9:9" ht="15" customHeight="1" x14ac:dyDescent="0.2">
      <c r="I5192"/>
    </row>
    <row r="5193" spans="9:9" ht="15" customHeight="1" x14ac:dyDescent="0.2">
      <c r="I5193"/>
    </row>
    <row r="5194" spans="9:9" ht="15" customHeight="1" x14ac:dyDescent="0.2">
      <c r="I5194"/>
    </row>
    <row r="5195" spans="9:9" ht="15" customHeight="1" x14ac:dyDescent="0.2">
      <c r="I5195"/>
    </row>
    <row r="5196" spans="9:9" ht="15" customHeight="1" x14ac:dyDescent="0.2">
      <c r="I5196"/>
    </row>
    <row r="5197" spans="9:9" ht="15" customHeight="1" x14ac:dyDescent="0.2">
      <c r="I5197"/>
    </row>
    <row r="5198" spans="9:9" ht="15" customHeight="1" x14ac:dyDescent="0.2">
      <c r="I5198"/>
    </row>
    <row r="5199" spans="9:9" ht="15" customHeight="1" x14ac:dyDescent="0.2">
      <c r="I5199"/>
    </row>
    <row r="5200" spans="9:9" ht="15" customHeight="1" x14ac:dyDescent="0.2">
      <c r="I5200"/>
    </row>
    <row r="5201" spans="9:9" ht="15" customHeight="1" x14ac:dyDescent="0.2">
      <c r="I5201"/>
    </row>
    <row r="5202" spans="9:9" ht="15" customHeight="1" x14ac:dyDescent="0.2">
      <c r="I5202"/>
    </row>
    <row r="5203" spans="9:9" ht="15" customHeight="1" x14ac:dyDescent="0.2">
      <c r="I5203"/>
    </row>
    <row r="5204" spans="9:9" ht="15" customHeight="1" x14ac:dyDescent="0.2">
      <c r="I5204"/>
    </row>
    <row r="5205" spans="9:9" ht="15" customHeight="1" x14ac:dyDescent="0.2">
      <c r="I5205"/>
    </row>
    <row r="5206" spans="9:9" ht="15" customHeight="1" x14ac:dyDescent="0.2">
      <c r="I5206"/>
    </row>
    <row r="5207" spans="9:9" ht="15" customHeight="1" x14ac:dyDescent="0.2">
      <c r="I5207"/>
    </row>
    <row r="5208" spans="9:9" ht="15" customHeight="1" x14ac:dyDescent="0.2">
      <c r="I5208"/>
    </row>
    <row r="5209" spans="9:9" ht="15" customHeight="1" x14ac:dyDescent="0.2">
      <c r="I5209"/>
    </row>
    <row r="5210" spans="9:9" ht="15" customHeight="1" x14ac:dyDescent="0.2">
      <c r="I5210"/>
    </row>
    <row r="5211" spans="9:9" ht="15" customHeight="1" x14ac:dyDescent="0.2">
      <c r="I5211"/>
    </row>
    <row r="5212" spans="9:9" ht="15" customHeight="1" x14ac:dyDescent="0.2">
      <c r="I5212"/>
    </row>
    <row r="5213" spans="9:9" ht="15" customHeight="1" x14ac:dyDescent="0.2">
      <c r="I5213"/>
    </row>
    <row r="5214" spans="9:9" ht="15" customHeight="1" x14ac:dyDescent="0.2">
      <c r="I5214"/>
    </row>
    <row r="5215" spans="9:9" ht="15" customHeight="1" x14ac:dyDescent="0.2">
      <c r="I5215"/>
    </row>
    <row r="5216" spans="9:9" ht="15" customHeight="1" x14ac:dyDescent="0.2">
      <c r="I5216"/>
    </row>
    <row r="5217" spans="9:9" ht="15" customHeight="1" x14ac:dyDescent="0.2">
      <c r="I5217"/>
    </row>
    <row r="5218" spans="9:9" ht="15" customHeight="1" x14ac:dyDescent="0.2">
      <c r="I5218"/>
    </row>
    <row r="5219" spans="9:9" ht="15" customHeight="1" x14ac:dyDescent="0.2">
      <c r="I5219"/>
    </row>
    <row r="5220" spans="9:9" ht="15" customHeight="1" x14ac:dyDescent="0.2">
      <c r="I5220"/>
    </row>
    <row r="5221" spans="9:9" ht="15" customHeight="1" x14ac:dyDescent="0.2">
      <c r="I5221"/>
    </row>
    <row r="5222" spans="9:9" ht="15" customHeight="1" x14ac:dyDescent="0.2">
      <c r="I5222"/>
    </row>
    <row r="5223" spans="9:9" ht="15" customHeight="1" x14ac:dyDescent="0.2">
      <c r="I5223"/>
    </row>
    <row r="5224" spans="9:9" ht="15" customHeight="1" x14ac:dyDescent="0.2">
      <c r="I5224"/>
    </row>
    <row r="5225" spans="9:9" ht="15" customHeight="1" x14ac:dyDescent="0.2">
      <c r="I5225"/>
    </row>
    <row r="5226" spans="9:9" ht="15" customHeight="1" x14ac:dyDescent="0.2">
      <c r="I5226"/>
    </row>
    <row r="5227" spans="9:9" ht="15" customHeight="1" x14ac:dyDescent="0.2">
      <c r="I5227"/>
    </row>
    <row r="5228" spans="9:9" ht="15" customHeight="1" x14ac:dyDescent="0.2">
      <c r="I5228"/>
    </row>
    <row r="5229" spans="9:9" ht="15" customHeight="1" x14ac:dyDescent="0.2">
      <c r="I5229"/>
    </row>
    <row r="5230" spans="9:9" ht="15" customHeight="1" x14ac:dyDescent="0.2">
      <c r="I5230"/>
    </row>
    <row r="5231" spans="9:9" ht="15" customHeight="1" x14ac:dyDescent="0.2">
      <c r="I5231"/>
    </row>
    <row r="5232" spans="9:9" ht="15" customHeight="1" x14ac:dyDescent="0.2">
      <c r="I5232"/>
    </row>
    <row r="5233" spans="9:9" ht="15" customHeight="1" x14ac:dyDescent="0.2">
      <c r="I5233"/>
    </row>
    <row r="5234" spans="9:9" ht="15" customHeight="1" x14ac:dyDescent="0.2">
      <c r="I5234"/>
    </row>
    <row r="5235" spans="9:9" ht="15" customHeight="1" x14ac:dyDescent="0.2">
      <c r="I5235"/>
    </row>
    <row r="5236" spans="9:9" ht="15" customHeight="1" x14ac:dyDescent="0.2">
      <c r="I5236"/>
    </row>
    <row r="5237" spans="9:9" ht="15" customHeight="1" x14ac:dyDescent="0.2">
      <c r="I5237"/>
    </row>
    <row r="5238" spans="9:9" ht="15" customHeight="1" x14ac:dyDescent="0.2">
      <c r="I5238"/>
    </row>
    <row r="5239" spans="9:9" ht="15" customHeight="1" x14ac:dyDescent="0.2">
      <c r="I5239"/>
    </row>
    <row r="5240" spans="9:9" ht="15" customHeight="1" x14ac:dyDescent="0.2">
      <c r="I5240"/>
    </row>
    <row r="5241" spans="9:9" ht="15" customHeight="1" x14ac:dyDescent="0.2">
      <c r="I5241"/>
    </row>
    <row r="5242" spans="9:9" ht="15" customHeight="1" x14ac:dyDescent="0.2">
      <c r="I5242"/>
    </row>
    <row r="5243" spans="9:9" ht="15" customHeight="1" x14ac:dyDescent="0.2">
      <c r="I5243"/>
    </row>
    <row r="5244" spans="9:9" ht="15" customHeight="1" x14ac:dyDescent="0.2">
      <c r="I5244"/>
    </row>
    <row r="5245" spans="9:9" ht="15" customHeight="1" x14ac:dyDescent="0.2">
      <c r="I5245"/>
    </row>
    <row r="5246" spans="9:9" ht="15" customHeight="1" x14ac:dyDescent="0.2">
      <c r="I5246"/>
    </row>
    <row r="5247" spans="9:9" ht="15" customHeight="1" x14ac:dyDescent="0.2">
      <c r="I5247"/>
    </row>
    <row r="5248" spans="9:9" ht="15" customHeight="1" x14ac:dyDescent="0.2">
      <c r="I5248"/>
    </row>
    <row r="5249" spans="9:9" ht="15" customHeight="1" x14ac:dyDescent="0.2">
      <c r="I5249"/>
    </row>
    <row r="5250" spans="9:9" ht="15" customHeight="1" x14ac:dyDescent="0.2">
      <c r="I5250"/>
    </row>
    <row r="5251" spans="9:9" ht="15" customHeight="1" x14ac:dyDescent="0.2">
      <c r="I5251"/>
    </row>
    <row r="5252" spans="9:9" ht="15" customHeight="1" x14ac:dyDescent="0.2">
      <c r="I5252"/>
    </row>
    <row r="5253" spans="9:9" ht="15" customHeight="1" x14ac:dyDescent="0.2">
      <c r="I5253"/>
    </row>
    <row r="5254" spans="9:9" ht="15" customHeight="1" x14ac:dyDescent="0.2">
      <c r="I5254"/>
    </row>
    <row r="5255" spans="9:9" ht="15" customHeight="1" x14ac:dyDescent="0.2">
      <c r="I5255"/>
    </row>
    <row r="5256" spans="9:9" ht="15" customHeight="1" x14ac:dyDescent="0.2">
      <c r="I5256"/>
    </row>
    <row r="5257" spans="9:9" ht="15" customHeight="1" x14ac:dyDescent="0.2">
      <c r="I5257"/>
    </row>
    <row r="5258" spans="9:9" ht="15" customHeight="1" x14ac:dyDescent="0.2">
      <c r="I5258"/>
    </row>
    <row r="5259" spans="9:9" ht="15" customHeight="1" x14ac:dyDescent="0.2">
      <c r="I5259"/>
    </row>
    <row r="5260" spans="9:9" ht="15" customHeight="1" x14ac:dyDescent="0.2">
      <c r="I5260"/>
    </row>
    <row r="5261" spans="9:9" ht="15" customHeight="1" x14ac:dyDescent="0.2">
      <c r="I5261"/>
    </row>
    <row r="5262" spans="9:9" ht="15" customHeight="1" x14ac:dyDescent="0.2">
      <c r="I5262"/>
    </row>
    <row r="5263" spans="9:9" ht="15" customHeight="1" x14ac:dyDescent="0.2">
      <c r="I5263"/>
    </row>
    <row r="5264" spans="9:9" ht="15" customHeight="1" x14ac:dyDescent="0.2">
      <c r="I5264"/>
    </row>
    <row r="5265" spans="9:9" ht="15" customHeight="1" x14ac:dyDescent="0.2">
      <c r="I5265"/>
    </row>
    <row r="5266" spans="9:9" ht="15" customHeight="1" x14ac:dyDescent="0.2">
      <c r="I5266"/>
    </row>
    <row r="5267" spans="9:9" ht="15" customHeight="1" x14ac:dyDescent="0.2">
      <c r="I5267"/>
    </row>
    <row r="5268" spans="9:9" ht="15" customHeight="1" x14ac:dyDescent="0.2">
      <c r="I5268"/>
    </row>
    <row r="5269" spans="9:9" ht="15" customHeight="1" x14ac:dyDescent="0.2">
      <c r="I5269"/>
    </row>
    <row r="5270" spans="9:9" ht="15" customHeight="1" x14ac:dyDescent="0.2">
      <c r="I5270"/>
    </row>
    <row r="5271" spans="9:9" ht="15" customHeight="1" x14ac:dyDescent="0.2">
      <c r="I5271"/>
    </row>
    <row r="5272" spans="9:9" ht="15" customHeight="1" x14ac:dyDescent="0.2">
      <c r="I5272"/>
    </row>
    <row r="5273" spans="9:9" ht="15" customHeight="1" x14ac:dyDescent="0.2">
      <c r="I5273"/>
    </row>
    <row r="5274" spans="9:9" ht="15" customHeight="1" x14ac:dyDescent="0.2">
      <c r="I5274"/>
    </row>
    <row r="5275" spans="9:9" ht="15" customHeight="1" x14ac:dyDescent="0.2">
      <c r="I5275"/>
    </row>
    <row r="5276" spans="9:9" ht="15" customHeight="1" x14ac:dyDescent="0.2">
      <c r="I5276"/>
    </row>
    <row r="5277" spans="9:9" ht="15" customHeight="1" x14ac:dyDescent="0.2">
      <c r="I5277"/>
    </row>
    <row r="5278" spans="9:9" ht="15" customHeight="1" x14ac:dyDescent="0.2">
      <c r="I5278"/>
    </row>
    <row r="5279" spans="9:9" ht="15" customHeight="1" x14ac:dyDescent="0.2">
      <c r="I5279"/>
    </row>
    <row r="5280" spans="9:9" ht="15" customHeight="1" x14ac:dyDescent="0.2">
      <c r="I5280"/>
    </row>
    <row r="5281" spans="9:9" ht="15" customHeight="1" x14ac:dyDescent="0.2">
      <c r="I5281"/>
    </row>
    <row r="5282" spans="9:9" ht="15" customHeight="1" x14ac:dyDescent="0.2">
      <c r="I5282"/>
    </row>
    <row r="5283" spans="9:9" ht="15" customHeight="1" x14ac:dyDescent="0.2">
      <c r="I5283"/>
    </row>
    <row r="5284" spans="9:9" ht="15" customHeight="1" x14ac:dyDescent="0.2">
      <c r="I5284"/>
    </row>
    <row r="5285" spans="9:9" ht="15" customHeight="1" x14ac:dyDescent="0.2">
      <c r="I5285"/>
    </row>
    <row r="5286" spans="9:9" ht="15" customHeight="1" x14ac:dyDescent="0.2">
      <c r="I5286"/>
    </row>
    <row r="5287" spans="9:9" ht="15" customHeight="1" x14ac:dyDescent="0.2">
      <c r="I5287"/>
    </row>
    <row r="5288" spans="9:9" ht="15" customHeight="1" x14ac:dyDescent="0.2">
      <c r="I5288"/>
    </row>
    <row r="5289" spans="9:9" ht="15" customHeight="1" x14ac:dyDescent="0.2">
      <c r="I5289"/>
    </row>
    <row r="5290" spans="9:9" ht="15" customHeight="1" x14ac:dyDescent="0.2">
      <c r="I5290"/>
    </row>
    <row r="5291" spans="9:9" ht="15" customHeight="1" x14ac:dyDescent="0.2">
      <c r="I5291"/>
    </row>
    <row r="5292" spans="9:9" ht="15" customHeight="1" x14ac:dyDescent="0.2">
      <c r="I5292"/>
    </row>
    <row r="5293" spans="9:9" ht="15" customHeight="1" x14ac:dyDescent="0.2">
      <c r="I5293"/>
    </row>
    <row r="5294" spans="9:9" ht="15" customHeight="1" x14ac:dyDescent="0.2">
      <c r="I5294"/>
    </row>
    <row r="5295" spans="9:9" ht="15" customHeight="1" x14ac:dyDescent="0.2">
      <c r="I5295"/>
    </row>
    <row r="5296" spans="9:9" ht="15" customHeight="1" x14ac:dyDescent="0.2">
      <c r="I5296"/>
    </row>
    <row r="5297" spans="9:9" ht="15" customHeight="1" x14ac:dyDescent="0.2">
      <c r="I5297"/>
    </row>
    <row r="5298" spans="9:9" ht="15" customHeight="1" x14ac:dyDescent="0.2">
      <c r="I5298"/>
    </row>
    <row r="5299" spans="9:9" ht="15" customHeight="1" x14ac:dyDescent="0.2">
      <c r="I5299"/>
    </row>
    <row r="5300" spans="9:9" ht="15" customHeight="1" x14ac:dyDescent="0.2">
      <c r="I5300"/>
    </row>
    <row r="5301" spans="9:9" ht="15" customHeight="1" x14ac:dyDescent="0.2">
      <c r="I5301"/>
    </row>
    <row r="5302" spans="9:9" ht="15" customHeight="1" x14ac:dyDescent="0.2">
      <c r="I5302"/>
    </row>
    <row r="5303" spans="9:9" ht="15" customHeight="1" x14ac:dyDescent="0.2">
      <c r="I5303"/>
    </row>
    <row r="5304" spans="9:9" ht="15" customHeight="1" x14ac:dyDescent="0.2">
      <c r="I5304"/>
    </row>
    <row r="5305" spans="9:9" ht="15" customHeight="1" x14ac:dyDescent="0.2">
      <c r="I5305"/>
    </row>
    <row r="5306" spans="9:9" ht="15" customHeight="1" x14ac:dyDescent="0.2">
      <c r="I5306"/>
    </row>
    <row r="5307" spans="9:9" ht="15" customHeight="1" x14ac:dyDescent="0.2">
      <c r="I5307"/>
    </row>
    <row r="5308" spans="9:9" ht="15" customHeight="1" x14ac:dyDescent="0.2">
      <c r="I5308"/>
    </row>
    <row r="5309" spans="9:9" ht="15" customHeight="1" x14ac:dyDescent="0.2">
      <c r="I5309"/>
    </row>
    <row r="5310" spans="9:9" ht="15" customHeight="1" x14ac:dyDescent="0.2">
      <c r="I5310"/>
    </row>
    <row r="5311" spans="9:9" ht="15" customHeight="1" x14ac:dyDescent="0.2">
      <c r="I5311"/>
    </row>
    <row r="5312" spans="9:9" ht="15" customHeight="1" x14ac:dyDescent="0.2">
      <c r="I5312"/>
    </row>
    <row r="5313" spans="9:9" ht="15" customHeight="1" x14ac:dyDescent="0.2">
      <c r="I5313"/>
    </row>
    <row r="5314" spans="9:9" ht="15" customHeight="1" x14ac:dyDescent="0.2">
      <c r="I5314"/>
    </row>
    <row r="5315" spans="9:9" ht="15" customHeight="1" x14ac:dyDescent="0.2">
      <c r="I5315"/>
    </row>
    <row r="5316" spans="9:9" ht="15" customHeight="1" x14ac:dyDescent="0.2">
      <c r="I5316"/>
    </row>
    <row r="5317" spans="9:9" ht="15" customHeight="1" x14ac:dyDescent="0.2">
      <c r="I5317"/>
    </row>
    <row r="5318" spans="9:9" ht="15" customHeight="1" x14ac:dyDescent="0.2">
      <c r="I5318"/>
    </row>
    <row r="5319" spans="9:9" ht="15" customHeight="1" x14ac:dyDescent="0.2">
      <c r="I5319"/>
    </row>
    <row r="5320" spans="9:9" ht="15" customHeight="1" x14ac:dyDescent="0.2">
      <c r="I5320"/>
    </row>
    <row r="5321" spans="9:9" ht="15" customHeight="1" x14ac:dyDescent="0.2">
      <c r="I5321"/>
    </row>
    <row r="5322" spans="9:9" ht="15" customHeight="1" x14ac:dyDescent="0.2">
      <c r="I5322"/>
    </row>
    <row r="5323" spans="9:9" ht="15" customHeight="1" x14ac:dyDescent="0.2">
      <c r="I5323"/>
    </row>
    <row r="5324" spans="9:9" ht="15" customHeight="1" x14ac:dyDescent="0.2">
      <c r="I5324"/>
    </row>
    <row r="5325" spans="9:9" ht="15" customHeight="1" x14ac:dyDescent="0.2">
      <c r="I5325"/>
    </row>
    <row r="5326" spans="9:9" ht="15" customHeight="1" x14ac:dyDescent="0.2">
      <c r="I5326"/>
    </row>
    <row r="5327" spans="9:9" ht="15" customHeight="1" x14ac:dyDescent="0.2">
      <c r="I5327"/>
    </row>
    <row r="5328" spans="9:9" ht="15" customHeight="1" x14ac:dyDescent="0.2">
      <c r="I5328"/>
    </row>
    <row r="5329" spans="9:9" ht="15" customHeight="1" x14ac:dyDescent="0.2">
      <c r="I5329"/>
    </row>
    <row r="5330" spans="9:9" ht="15" customHeight="1" x14ac:dyDescent="0.2">
      <c r="I5330"/>
    </row>
    <row r="5331" spans="9:9" ht="15" customHeight="1" x14ac:dyDescent="0.2">
      <c r="I5331"/>
    </row>
    <row r="5332" spans="9:9" ht="15" customHeight="1" x14ac:dyDescent="0.2">
      <c r="I5332"/>
    </row>
    <row r="5333" spans="9:9" ht="15" customHeight="1" x14ac:dyDescent="0.2">
      <c r="I5333"/>
    </row>
    <row r="5334" spans="9:9" ht="15" customHeight="1" x14ac:dyDescent="0.2">
      <c r="I5334"/>
    </row>
    <row r="5335" spans="9:9" ht="15" customHeight="1" x14ac:dyDescent="0.2">
      <c r="I5335"/>
    </row>
    <row r="5336" spans="9:9" ht="15" customHeight="1" x14ac:dyDescent="0.2">
      <c r="I5336"/>
    </row>
    <row r="5337" spans="9:9" ht="15" customHeight="1" x14ac:dyDescent="0.2">
      <c r="I5337"/>
    </row>
    <row r="5338" spans="9:9" ht="15" customHeight="1" x14ac:dyDescent="0.2">
      <c r="I5338"/>
    </row>
    <row r="5339" spans="9:9" ht="15" customHeight="1" x14ac:dyDescent="0.2">
      <c r="I5339"/>
    </row>
    <row r="5340" spans="9:9" ht="15" customHeight="1" x14ac:dyDescent="0.2">
      <c r="I5340"/>
    </row>
    <row r="5341" spans="9:9" ht="15" customHeight="1" x14ac:dyDescent="0.2">
      <c r="I5341"/>
    </row>
    <row r="5342" spans="9:9" ht="15" customHeight="1" x14ac:dyDescent="0.2">
      <c r="I5342"/>
    </row>
    <row r="5343" spans="9:9" ht="15" customHeight="1" x14ac:dyDescent="0.2">
      <c r="I5343"/>
    </row>
    <row r="5344" spans="9:9" ht="15" customHeight="1" x14ac:dyDescent="0.2">
      <c r="I5344"/>
    </row>
    <row r="5345" spans="9:9" ht="15" customHeight="1" x14ac:dyDescent="0.2">
      <c r="I5345"/>
    </row>
    <row r="5346" spans="9:9" ht="15" customHeight="1" x14ac:dyDescent="0.2">
      <c r="I5346"/>
    </row>
    <row r="5347" spans="9:9" ht="15" customHeight="1" x14ac:dyDescent="0.2">
      <c r="I5347"/>
    </row>
    <row r="5348" spans="9:9" ht="15" customHeight="1" x14ac:dyDescent="0.2">
      <c r="I5348"/>
    </row>
    <row r="5349" spans="9:9" ht="15" customHeight="1" x14ac:dyDescent="0.2">
      <c r="I5349"/>
    </row>
    <row r="5350" spans="9:9" ht="15" customHeight="1" x14ac:dyDescent="0.2">
      <c r="I5350"/>
    </row>
    <row r="5351" spans="9:9" ht="15" customHeight="1" x14ac:dyDescent="0.2">
      <c r="I5351"/>
    </row>
    <row r="5352" spans="9:9" ht="15" customHeight="1" x14ac:dyDescent="0.2">
      <c r="I5352"/>
    </row>
    <row r="5353" spans="9:9" ht="15" customHeight="1" x14ac:dyDescent="0.2">
      <c r="I5353"/>
    </row>
    <row r="5354" spans="9:9" ht="15" customHeight="1" x14ac:dyDescent="0.2">
      <c r="I5354"/>
    </row>
    <row r="5355" spans="9:9" ht="15" customHeight="1" x14ac:dyDescent="0.2">
      <c r="I5355"/>
    </row>
    <row r="5356" spans="9:9" ht="15" customHeight="1" x14ac:dyDescent="0.2">
      <c r="I5356"/>
    </row>
    <row r="5357" spans="9:9" ht="15" customHeight="1" x14ac:dyDescent="0.2">
      <c r="I5357"/>
    </row>
    <row r="5358" spans="9:9" ht="15" customHeight="1" x14ac:dyDescent="0.2">
      <c r="I5358"/>
    </row>
    <row r="5359" spans="9:9" ht="15" customHeight="1" x14ac:dyDescent="0.2">
      <c r="I5359"/>
    </row>
    <row r="5360" spans="9:9" ht="15" customHeight="1" x14ac:dyDescent="0.2">
      <c r="I5360"/>
    </row>
    <row r="5361" spans="9:9" ht="15" customHeight="1" x14ac:dyDescent="0.2">
      <c r="I5361"/>
    </row>
    <row r="5362" spans="9:9" ht="15" customHeight="1" x14ac:dyDescent="0.2">
      <c r="I5362"/>
    </row>
    <row r="5363" spans="9:9" ht="15" customHeight="1" x14ac:dyDescent="0.2">
      <c r="I5363"/>
    </row>
    <row r="5364" spans="9:9" ht="15" customHeight="1" x14ac:dyDescent="0.2">
      <c r="I5364"/>
    </row>
    <row r="5365" spans="9:9" ht="15" customHeight="1" x14ac:dyDescent="0.2">
      <c r="I5365"/>
    </row>
    <row r="5366" spans="9:9" ht="15" customHeight="1" x14ac:dyDescent="0.2">
      <c r="I5366"/>
    </row>
    <row r="5367" spans="9:9" ht="15" customHeight="1" x14ac:dyDescent="0.2">
      <c r="I5367"/>
    </row>
    <row r="5368" spans="9:9" ht="15" customHeight="1" x14ac:dyDescent="0.2">
      <c r="I5368"/>
    </row>
    <row r="5369" spans="9:9" ht="15" customHeight="1" x14ac:dyDescent="0.2">
      <c r="I5369"/>
    </row>
    <row r="5370" spans="9:9" ht="15" customHeight="1" x14ac:dyDescent="0.2">
      <c r="I5370"/>
    </row>
    <row r="5371" spans="9:9" ht="15" customHeight="1" x14ac:dyDescent="0.2">
      <c r="I5371"/>
    </row>
    <row r="5372" spans="9:9" ht="15" customHeight="1" x14ac:dyDescent="0.2">
      <c r="I5372"/>
    </row>
    <row r="5373" spans="9:9" ht="15" customHeight="1" x14ac:dyDescent="0.2">
      <c r="I5373"/>
    </row>
    <row r="5374" spans="9:9" ht="15" customHeight="1" x14ac:dyDescent="0.2">
      <c r="I5374"/>
    </row>
    <row r="5375" spans="9:9" ht="15" customHeight="1" x14ac:dyDescent="0.2">
      <c r="I5375"/>
    </row>
    <row r="5376" spans="9:9" ht="15" customHeight="1" x14ac:dyDescent="0.2">
      <c r="I5376"/>
    </row>
    <row r="5377" spans="9:9" ht="15" customHeight="1" x14ac:dyDescent="0.2">
      <c r="I5377"/>
    </row>
    <row r="5378" spans="9:9" ht="15" customHeight="1" x14ac:dyDescent="0.2">
      <c r="I5378"/>
    </row>
    <row r="5379" spans="9:9" ht="15" customHeight="1" x14ac:dyDescent="0.2">
      <c r="I5379"/>
    </row>
    <row r="5380" spans="9:9" ht="15" customHeight="1" x14ac:dyDescent="0.2">
      <c r="I5380"/>
    </row>
    <row r="5381" spans="9:9" ht="15" customHeight="1" x14ac:dyDescent="0.2">
      <c r="I5381"/>
    </row>
    <row r="5382" spans="9:9" ht="15" customHeight="1" x14ac:dyDescent="0.2">
      <c r="I5382"/>
    </row>
    <row r="5383" spans="9:9" ht="15" customHeight="1" x14ac:dyDescent="0.2">
      <c r="I5383"/>
    </row>
    <row r="5384" spans="9:9" ht="15" customHeight="1" x14ac:dyDescent="0.2">
      <c r="I5384"/>
    </row>
    <row r="5385" spans="9:9" ht="15" customHeight="1" x14ac:dyDescent="0.2">
      <c r="I5385"/>
    </row>
    <row r="5386" spans="9:9" ht="15" customHeight="1" x14ac:dyDescent="0.2">
      <c r="I5386"/>
    </row>
    <row r="5387" spans="9:9" ht="15" customHeight="1" x14ac:dyDescent="0.2">
      <c r="I5387"/>
    </row>
    <row r="5388" spans="9:9" ht="15" customHeight="1" x14ac:dyDescent="0.2">
      <c r="I5388"/>
    </row>
    <row r="5389" spans="9:9" ht="15" customHeight="1" x14ac:dyDescent="0.2">
      <c r="I5389"/>
    </row>
    <row r="5390" spans="9:9" ht="15" customHeight="1" x14ac:dyDescent="0.2">
      <c r="I5390"/>
    </row>
    <row r="5391" spans="9:9" ht="15" customHeight="1" x14ac:dyDescent="0.2">
      <c r="I5391"/>
    </row>
    <row r="5392" spans="9:9" ht="15" customHeight="1" x14ac:dyDescent="0.2">
      <c r="I5392"/>
    </row>
    <row r="5393" spans="9:9" ht="15" customHeight="1" x14ac:dyDescent="0.2">
      <c r="I5393"/>
    </row>
    <row r="5394" spans="9:9" ht="15" customHeight="1" x14ac:dyDescent="0.2">
      <c r="I5394"/>
    </row>
    <row r="5395" spans="9:9" ht="15" customHeight="1" x14ac:dyDescent="0.2">
      <c r="I5395"/>
    </row>
    <row r="5396" spans="9:9" ht="15" customHeight="1" x14ac:dyDescent="0.2">
      <c r="I5396"/>
    </row>
    <row r="5397" spans="9:9" ht="15" customHeight="1" x14ac:dyDescent="0.2">
      <c r="I5397"/>
    </row>
    <row r="5398" spans="9:9" ht="15" customHeight="1" x14ac:dyDescent="0.2">
      <c r="I5398"/>
    </row>
    <row r="5399" spans="9:9" ht="15" customHeight="1" x14ac:dyDescent="0.2">
      <c r="I5399"/>
    </row>
    <row r="5400" spans="9:9" ht="15" customHeight="1" x14ac:dyDescent="0.2">
      <c r="I5400"/>
    </row>
    <row r="5401" spans="9:9" ht="15" customHeight="1" x14ac:dyDescent="0.2">
      <c r="I5401"/>
    </row>
    <row r="5402" spans="9:9" ht="15" customHeight="1" x14ac:dyDescent="0.2">
      <c r="I5402"/>
    </row>
    <row r="5403" spans="9:9" ht="15" customHeight="1" x14ac:dyDescent="0.2">
      <c r="I5403"/>
    </row>
    <row r="5404" spans="9:9" ht="15" customHeight="1" x14ac:dyDescent="0.2">
      <c r="I5404"/>
    </row>
    <row r="5405" spans="9:9" ht="15" customHeight="1" x14ac:dyDescent="0.2">
      <c r="I5405"/>
    </row>
    <row r="5406" spans="9:9" ht="15" customHeight="1" x14ac:dyDescent="0.2">
      <c r="I5406"/>
    </row>
    <row r="5407" spans="9:9" ht="15" customHeight="1" x14ac:dyDescent="0.2">
      <c r="I5407"/>
    </row>
    <row r="5408" spans="9:9" ht="15" customHeight="1" x14ac:dyDescent="0.2">
      <c r="I5408"/>
    </row>
    <row r="5409" spans="9:9" ht="15" customHeight="1" x14ac:dyDescent="0.2">
      <c r="I5409"/>
    </row>
    <row r="5410" spans="9:9" ht="15" customHeight="1" x14ac:dyDescent="0.2">
      <c r="I5410"/>
    </row>
    <row r="5411" spans="9:9" ht="15" customHeight="1" x14ac:dyDescent="0.2">
      <c r="I5411"/>
    </row>
    <row r="5412" spans="9:9" ht="15" customHeight="1" x14ac:dyDescent="0.2">
      <c r="I5412"/>
    </row>
    <row r="5413" spans="9:9" ht="15" customHeight="1" x14ac:dyDescent="0.2">
      <c r="I5413"/>
    </row>
    <row r="5414" spans="9:9" ht="15" customHeight="1" x14ac:dyDescent="0.2">
      <c r="I5414"/>
    </row>
    <row r="5415" spans="9:9" ht="15" customHeight="1" x14ac:dyDescent="0.2">
      <c r="I5415"/>
    </row>
    <row r="5416" spans="9:9" ht="15" customHeight="1" x14ac:dyDescent="0.2">
      <c r="I5416"/>
    </row>
    <row r="5417" spans="9:9" ht="15" customHeight="1" x14ac:dyDescent="0.2">
      <c r="I5417"/>
    </row>
    <row r="5418" spans="9:9" ht="15" customHeight="1" x14ac:dyDescent="0.2">
      <c r="I5418"/>
    </row>
    <row r="5419" spans="9:9" ht="15" customHeight="1" x14ac:dyDescent="0.2">
      <c r="I5419"/>
    </row>
    <row r="5420" spans="9:9" ht="15" customHeight="1" x14ac:dyDescent="0.2">
      <c r="I5420"/>
    </row>
    <row r="5421" spans="9:9" ht="15" customHeight="1" x14ac:dyDescent="0.2">
      <c r="I5421"/>
    </row>
    <row r="5422" spans="9:9" ht="15" customHeight="1" x14ac:dyDescent="0.2">
      <c r="I5422"/>
    </row>
    <row r="5423" spans="9:9" ht="15" customHeight="1" x14ac:dyDescent="0.2">
      <c r="I5423"/>
    </row>
    <row r="5424" spans="9:9" ht="15" customHeight="1" x14ac:dyDescent="0.2">
      <c r="I5424"/>
    </row>
    <row r="5425" spans="9:9" ht="15" customHeight="1" x14ac:dyDescent="0.2">
      <c r="I5425"/>
    </row>
    <row r="5426" spans="9:9" ht="15" customHeight="1" x14ac:dyDescent="0.2">
      <c r="I5426"/>
    </row>
    <row r="5427" spans="9:9" ht="15" customHeight="1" x14ac:dyDescent="0.2">
      <c r="I5427"/>
    </row>
    <row r="5428" spans="9:9" ht="15" customHeight="1" x14ac:dyDescent="0.2">
      <c r="I5428"/>
    </row>
    <row r="5429" spans="9:9" ht="15" customHeight="1" x14ac:dyDescent="0.2">
      <c r="I5429"/>
    </row>
    <row r="5430" spans="9:9" ht="15" customHeight="1" x14ac:dyDescent="0.2">
      <c r="I5430"/>
    </row>
    <row r="5431" spans="9:9" ht="15" customHeight="1" x14ac:dyDescent="0.2">
      <c r="I5431"/>
    </row>
    <row r="5432" spans="9:9" ht="15" customHeight="1" x14ac:dyDescent="0.2">
      <c r="I5432"/>
    </row>
    <row r="5433" spans="9:9" ht="15" customHeight="1" x14ac:dyDescent="0.2">
      <c r="I5433"/>
    </row>
    <row r="5434" spans="9:9" ht="15" customHeight="1" x14ac:dyDescent="0.2">
      <c r="I5434"/>
    </row>
    <row r="5435" spans="9:9" ht="15" customHeight="1" x14ac:dyDescent="0.2">
      <c r="I5435"/>
    </row>
    <row r="5436" spans="9:9" ht="15" customHeight="1" x14ac:dyDescent="0.2">
      <c r="I5436"/>
    </row>
    <row r="5437" spans="9:9" ht="15" customHeight="1" x14ac:dyDescent="0.2">
      <c r="I5437"/>
    </row>
    <row r="5438" spans="9:9" ht="15" customHeight="1" x14ac:dyDescent="0.2">
      <c r="I5438"/>
    </row>
    <row r="5439" spans="9:9" ht="15" customHeight="1" x14ac:dyDescent="0.2">
      <c r="I5439"/>
    </row>
    <row r="5440" spans="9:9" ht="15" customHeight="1" x14ac:dyDescent="0.2">
      <c r="I5440"/>
    </row>
    <row r="5441" spans="9:9" ht="15" customHeight="1" x14ac:dyDescent="0.2">
      <c r="I5441"/>
    </row>
    <row r="5442" spans="9:9" ht="15" customHeight="1" x14ac:dyDescent="0.2">
      <c r="I5442"/>
    </row>
    <row r="5443" spans="9:9" ht="15" customHeight="1" x14ac:dyDescent="0.2">
      <c r="I5443"/>
    </row>
    <row r="5444" spans="9:9" ht="15" customHeight="1" x14ac:dyDescent="0.2">
      <c r="I5444"/>
    </row>
    <row r="5445" spans="9:9" ht="15" customHeight="1" x14ac:dyDescent="0.2">
      <c r="I5445"/>
    </row>
    <row r="5446" spans="9:9" ht="15" customHeight="1" x14ac:dyDescent="0.2">
      <c r="I5446"/>
    </row>
    <row r="5447" spans="9:9" ht="15" customHeight="1" x14ac:dyDescent="0.2">
      <c r="I5447"/>
    </row>
    <row r="5448" spans="9:9" ht="15" customHeight="1" x14ac:dyDescent="0.2">
      <c r="I5448"/>
    </row>
    <row r="5449" spans="9:9" ht="15" customHeight="1" x14ac:dyDescent="0.2">
      <c r="I5449"/>
    </row>
    <row r="5450" spans="9:9" ht="15" customHeight="1" x14ac:dyDescent="0.2">
      <c r="I5450"/>
    </row>
    <row r="5451" spans="9:9" ht="15" customHeight="1" x14ac:dyDescent="0.2">
      <c r="I5451"/>
    </row>
    <row r="5452" spans="9:9" ht="15" customHeight="1" x14ac:dyDescent="0.2">
      <c r="I5452"/>
    </row>
    <row r="5453" spans="9:9" ht="15" customHeight="1" x14ac:dyDescent="0.2">
      <c r="I5453"/>
    </row>
    <row r="5454" spans="9:9" ht="15" customHeight="1" x14ac:dyDescent="0.2">
      <c r="I5454"/>
    </row>
    <row r="5455" spans="9:9" ht="15" customHeight="1" x14ac:dyDescent="0.2">
      <c r="I5455"/>
    </row>
    <row r="5456" spans="9:9" ht="15" customHeight="1" x14ac:dyDescent="0.2">
      <c r="I5456"/>
    </row>
    <row r="5457" spans="9:9" ht="15" customHeight="1" x14ac:dyDescent="0.2">
      <c r="I5457"/>
    </row>
    <row r="5458" spans="9:9" ht="15" customHeight="1" x14ac:dyDescent="0.2">
      <c r="I5458"/>
    </row>
    <row r="5459" spans="9:9" ht="15" customHeight="1" x14ac:dyDescent="0.2">
      <c r="I5459"/>
    </row>
    <row r="5460" spans="9:9" ht="15" customHeight="1" x14ac:dyDescent="0.2">
      <c r="I5460"/>
    </row>
    <row r="5461" spans="9:9" ht="15" customHeight="1" x14ac:dyDescent="0.2">
      <c r="I5461"/>
    </row>
    <row r="5462" spans="9:9" ht="15" customHeight="1" x14ac:dyDescent="0.2">
      <c r="I5462"/>
    </row>
    <row r="5463" spans="9:9" ht="15" customHeight="1" x14ac:dyDescent="0.2">
      <c r="I5463"/>
    </row>
    <row r="5464" spans="9:9" ht="15" customHeight="1" x14ac:dyDescent="0.2">
      <c r="I5464"/>
    </row>
    <row r="5465" spans="9:9" ht="15" customHeight="1" x14ac:dyDescent="0.2">
      <c r="I5465"/>
    </row>
    <row r="5466" spans="9:9" ht="15" customHeight="1" x14ac:dyDescent="0.2">
      <c r="I5466"/>
    </row>
    <row r="5467" spans="9:9" ht="15" customHeight="1" x14ac:dyDescent="0.2">
      <c r="I5467"/>
    </row>
    <row r="5468" spans="9:9" ht="15" customHeight="1" x14ac:dyDescent="0.2">
      <c r="I5468"/>
    </row>
    <row r="5469" spans="9:9" ht="15" customHeight="1" x14ac:dyDescent="0.2">
      <c r="I5469"/>
    </row>
    <row r="5470" spans="9:9" ht="15" customHeight="1" x14ac:dyDescent="0.2">
      <c r="I5470"/>
    </row>
    <row r="5471" spans="9:9" ht="15" customHeight="1" x14ac:dyDescent="0.2">
      <c r="I5471"/>
    </row>
    <row r="5472" spans="9:9" ht="15" customHeight="1" x14ac:dyDescent="0.2">
      <c r="I5472"/>
    </row>
    <row r="5473" spans="9:9" ht="15" customHeight="1" x14ac:dyDescent="0.2">
      <c r="I5473"/>
    </row>
    <row r="5474" spans="9:9" ht="15" customHeight="1" x14ac:dyDescent="0.2">
      <c r="I5474"/>
    </row>
    <row r="5475" spans="9:9" ht="15" customHeight="1" x14ac:dyDescent="0.2">
      <c r="I5475"/>
    </row>
    <row r="5476" spans="9:9" ht="15" customHeight="1" x14ac:dyDescent="0.2">
      <c r="I5476"/>
    </row>
    <row r="5477" spans="9:9" ht="15" customHeight="1" x14ac:dyDescent="0.2">
      <c r="I5477"/>
    </row>
    <row r="5478" spans="9:9" ht="15" customHeight="1" x14ac:dyDescent="0.2">
      <c r="I5478"/>
    </row>
    <row r="5479" spans="9:9" ht="15" customHeight="1" x14ac:dyDescent="0.2">
      <c r="I5479"/>
    </row>
    <row r="5480" spans="9:9" ht="15" customHeight="1" x14ac:dyDescent="0.2">
      <c r="I5480"/>
    </row>
    <row r="5481" spans="9:9" ht="15" customHeight="1" x14ac:dyDescent="0.2">
      <c r="I5481"/>
    </row>
    <row r="5482" spans="9:9" ht="15" customHeight="1" x14ac:dyDescent="0.2">
      <c r="I5482"/>
    </row>
    <row r="5483" spans="9:9" ht="15" customHeight="1" x14ac:dyDescent="0.2">
      <c r="I5483"/>
    </row>
    <row r="5484" spans="9:9" ht="15" customHeight="1" x14ac:dyDescent="0.2">
      <c r="I5484"/>
    </row>
    <row r="5485" spans="9:9" ht="15" customHeight="1" x14ac:dyDescent="0.2">
      <c r="I5485"/>
    </row>
    <row r="5486" spans="9:9" ht="15" customHeight="1" x14ac:dyDescent="0.2">
      <c r="I5486"/>
    </row>
    <row r="5487" spans="9:9" ht="15" customHeight="1" x14ac:dyDescent="0.2">
      <c r="I5487"/>
    </row>
    <row r="5488" spans="9:9" ht="15" customHeight="1" x14ac:dyDescent="0.2">
      <c r="I5488"/>
    </row>
    <row r="5489" spans="9:9" ht="15" customHeight="1" x14ac:dyDescent="0.2">
      <c r="I5489"/>
    </row>
    <row r="5490" spans="9:9" ht="15" customHeight="1" x14ac:dyDescent="0.2">
      <c r="I5490"/>
    </row>
    <row r="5491" spans="9:9" ht="15" customHeight="1" x14ac:dyDescent="0.2">
      <c r="I5491"/>
    </row>
    <row r="5492" spans="9:9" ht="15" customHeight="1" x14ac:dyDescent="0.2">
      <c r="I5492"/>
    </row>
    <row r="5493" spans="9:9" ht="15" customHeight="1" x14ac:dyDescent="0.2">
      <c r="I5493"/>
    </row>
    <row r="5494" spans="9:9" ht="15" customHeight="1" x14ac:dyDescent="0.2">
      <c r="I5494"/>
    </row>
    <row r="5495" spans="9:9" ht="15" customHeight="1" x14ac:dyDescent="0.2">
      <c r="I5495"/>
    </row>
    <row r="5496" spans="9:9" ht="15" customHeight="1" x14ac:dyDescent="0.2">
      <c r="I5496"/>
    </row>
    <row r="5497" spans="9:9" ht="15" customHeight="1" x14ac:dyDescent="0.2">
      <c r="I5497"/>
    </row>
    <row r="5498" spans="9:9" ht="15" customHeight="1" x14ac:dyDescent="0.2">
      <c r="I5498"/>
    </row>
    <row r="5499" spans="9:9" ht="15" customHeight="1" x14ac:dyDescent="0.2">
      <c r="I5499"/>
    </row>
    <row r="5500" spans="9:9" ht="15" customHeight="1" x14ac:dyDescent="0.2">
      <c r="I5500"/>
    </row>
    <row r="5501" spans="9:9" ht="15" customHeight="1" x14ac:dyDescent="0.2">
      <c r="I5501"/>
    </row>
    <row r="5502" spans="9:9" ht="15" customHeight="1" x14ac:dyDescent="0.2">
      <c r="I5502"/>
    </row>
    <row r="5503" spans="9:9" ht="15" customHeight="1" x14ac:dyDescent="0.2">
      <c r="I5503"/>
    </row>
    <row r="5504" spans="9:9" ht="15" customHeight="1" x14ac:dyDescent="0.2">
      <c r="I5504"/>
    </row>
    <row r="5505" spans="9:9" ht="15" customHeight="1" x14ac:dyDescent="0.2">
      <c r="I5505"/>
    </row>
    <row r="5506" spans="9:9" ht="15" customHeight="1" x14ac:dyDescent="0.2">
      <c r="I5506"/>
    </row>
    <row r="5507" spans="9:9" ht="15" customHeight="1" x14ac:dyDescent="0.2">
      <c r="I5507"/>
    </row>
    <row r="5508" spans="9:9" ht="15" customHeight="1" x14ac:dyDescent="0.2">
      <c r="I5508"/>
    </row>
    <row r="5509" spans="9:9" ht="15" customHeight="1" x14ac:dyDescent="0.2">
      <c r="I5509"/>
    </row>
    <row r="5510" spans="9:9" ht="15" customHeight="1" x14ac:dyDescent="0.2">
      <c r="I5510"/>
    </row>
    <row r="5511" spans="9:9" ht="15" customHeight="1" x14ac:dyDescent="0.2">
      <c r="I5511"/>
    </row>
    <row r="5512" spans="9:9" ht="15" customHeight="1" x14ac:dyDescent="0.2">
      <c r="I5512"/>
    </row>
    <row r="5513" spans="9:9" ht="15" customHeight="1" x14ac:dyDescent="0.2">
      <c r="I5513"/>
    </row>
    <row r="5514" spans="9:9" ht="15" customHeight="1" x14ac:dyDescent="0.2">
      <c r="I5514"/>
    </row>
    <row r="5515" spans="9:9" ht="15" customHeight="1" x14ac:dyDescent="0.2">
      <c r="I5515"/>
    </row>
    <row r="5516" spans="9:9" ht="15" customHeight="1" x14ac:dyDescent="0.2">
      <c r="I5516"/>
    </row>
    <row r="5517" spans="9:9" ht="15" customHeight="1" x14ac:dyDescent="0.2">
      <c r="I5517"/>
    </row>
    <row r="5518" spans="9:9" ht="15" customHeight="1" x14ac:dyDescent="0.2">
      <c r="I5518"/>
    </row>
    <row r="5519" spans="9:9" ht="15" customHeight="1" x14ac:dyDescent="0.2">
      <c r="I5519"/>
    </row>
    <row r="5520" spans="9:9" ht="15" customHeight="1" x14ac:dyDescent="0.2">
      <c r="I5520"/>
    </row>
    <row r="5521" spans="9:9" ht="15" customHeight="1" x14ac:dyDescent="0.2">
      <c r="I5521"/>
    </row>
    <row r="5522" spans="9:9" ht="15" customHeight="1" x14ac:dyDescent="0.2">
      <c r="I5522"/>
    </row>
    <row r="5523" spans="9:9" ht="15" customHeight="1" x14ac:dyDescent="0.2">
      <c r="I5523"/>
    </row>
    <row r="5524" spans="9:9" ht="15" customHeight="1" x14ac:dyDescent="0.2">
      <c r="I5524"/>
    </row>
    <row r="5525" spans="9:9" ht="15" customHeight="1" x14ac:dyDescent="0.2">
      <c r="I5525"/>
    </row>
    <row r="5526" spans="9:9" ht="15" customHeight="1" x14ac:dyDescent="0.2">
      <c r="I5526"/>
    </row>
    <row r="5527" spans="9:9" ht="15" customHeight="1" x14ac:dyDescent="0.2">
      <c r="I5527"/>
    </row>
    <row r="5528" spans="9:9" ht="15" customHeight="1" x14ac:dyDescent="0.2">
      <c r="I5528"/>
    </row>
    <row r="5529" spans="9:9" ht="15" customHeight="1" x14ac:dyDescent="0.2">
      <c r="I5529"/>
    </row>
    <row r="5530" spans="9:9" ht="15" customHeight="1" x14ac:dyDescent="0.2">
      <c r="I5530"/>
    </row>
    <row r="5531" spans="9:9" ht="15" customHeight="1" x14ac:dyDescent="0.2">
      <c r="I5531"/>
    </row>
    <row r="5532" spans="9:9" ht="15" customHeight="1" x14ac:dyDescent="0.2">
      <c r="I5532"/>
    </row>
    <row r="5533" spans="9:9" ht="15" customHeight="1" x14ac:dyDescent="0.2">
      <c r="I5533"/>
    </row>
    <row r="5534" spans="9:9" ht="15" customHeight="1" x14ac:dyDescent="0.2">
      <c r="I5534"/>
    </row>
    <row r="5535" spans="9:9" ht="15" customHeight="1" x14ac:dyDescent="0.2">
      <c r="I5535"/>
    </row>
    <row r="5536" spans="9:9" ht="15" customHeight="1" x14ac:dyDescent="0.2">
      <c r="I5536"/>
    </row>
    <row r="5537" spans="9:9" ht="15" customHeight="1" x14ac:dyDescent="0.2">
      <c r="I5537"/>
    </row>
    <row r="5538" spans="9:9" ht="15" customHeight="1" x14ac:dyDescent="0.2">
      <c r="I5538"/>
    </row>
    <row r="5539" spans="9:9" ht="15" customHeight="1" x14ac:dyDescent="0.2">
      <c r="I5539"/>
    </row>
    <row r="5540" spans="9:9" ht="15" customHeight="1" x14ac:dyDescent="0.2">
      <c r="I5540"/>
    </row>
    <row r="5541" spans="9:9" ht="15" customHeight="1" x14ac:dyDescent="0.2">
      <c r="I5541"/>
    </row>
    <row r="5542" spans="9:9" ht="15" customHeight="1" x14ac:dyDescent="0.2">
      <c r="I5542"/>
    </row>
    <row r="5543" spans="9:9" ht="15" customHeight="1" x14ac:dyDescent="0.2">
      <c r="I5543"/>
    </row>
    <row r="5544" spans="9:9" ht="15" customHeight="1" x14ac:dyDescent="0.2">
      <c r="I5544"/>
    </row>
    <row r="5545" spans="9:9" ht="15" customHeight="1" x14ac:dyDescent="0.2">
      <c r="I5545"/>
    </row>
    <row r="5546" spans="9:9" ht="15" customHeight="1" x14ac:dyDescent="0.2">
      <c r="I5546"/>
    </row>
    <row r="5547" spans="9:9" ht="15" customHeight="1" x14ac:dyDescent="0.2">
      <c r="I5547"/>
    </row>
    <row r="5548" spans="9:9" ht="15" customHeight="1" x14ac:dyDescent="0.2">
      <c r="I5548"/>
    </row>
    <row r="5549" spans="9:9" ht="15" customHeight="1" x14ac:dyDescent="0.2">
      <c r="I5549"/>
    </row>
    <row r="5550" spans="9:9" ht="15" customHeight="1" x14ac:dyDescent="0.2">
      <c r="I5550"/>
    </row>
    <row r="5551" spans="9:9" ht="15" customHeight="1" x14ac:dyDescent="0.2">
      <c r="I5551"/>
    </row>
    <row r="5552" spans="9:9" ht="15" customHeight="1" x14ac:dyDescent="0.2">
      <c r="I5552"/>
    </row>
    <row r="5553" spans="9:9" ht="15" customHeight="1" x14ac:dyDescent="0.2">
      <c r="I5553"/>
    </row>
    <row r="5554" spans="9:9" ht="15" customHeight="1" x14ac:dyDescent="0.2">
      <c r="I5554"/>
    </row>
    <row r="5555" spans="9:9" ht="15" customHeight="1" x14ac:dyDescent="0.2">
      <c r="I5555"/>
    </row>
    <row r="5556" spans="9:9" ht="15" customHeight="1" x14ac:dyDescent="0.2">
      <c r="I5556"/>
    </row>
    <row r="5557" spans="9:9" ht="15" customHeight="1" x14ac:dyDescent="0.2">
      <c r="I5557"/>
    </row>
    <row r="5558" spans="9:9" ht="15" customHeight="1" x14ac:dyDescent="0.2">
      <c r="I5558"/>
    </row>
    <row r="5559" spans="9:9" ht="15" customHeight="1" x14ac:dyDescent="0.2">
      <c r="I5559"/>
    </row>
    <row r="5560" spans="9:9" ht="15" customHeight="1" x14ac:dyDescent="0.2">
      <c r="I5560"/>
    </row>
    <row r="5561" spans="9:9" ht="15" customHeight="1" x14ac:dyDescent="0.2">
      <c r="I5561"/>
    </row>
    <row r="5562" spans="9:9" ht="15" customHeight="1" x14ac:dyDescent="0.2">
      <c r="I5562"/>
    </row>
    <row r="5563" spans="9:9" ht="15" customHeight="1" x14ac:dyDescent="0.2">
      <c r="I5563"/>
    </row>
    <row r="5564" spans="9:9" ht="15" customHeight="1" x14ac:dyDescent="0.2">
      <c r="I5564"/>
    </row>
    <row r="5565" spans="9:9" ht="15" customHeight="1" x14ac:dyDescent="0.2">
      <c r="I5565"/>
    </row>
    <row r="5566" spans="9:9" ht="15" customHeight="1" x14ac:dyDescent="0.2">
      <c r="I5566"/>
    </row>
    <row r="5567" spans="9:9" ht="15" customHeight="1" x14ac:dyDescent="0.2">
      <c r="I5567"/>
    </row>
    <row r="5568" spans="9:9" ht="15" customHeight="1" x14ac:dyDescent="0.2">
      <c r="I5568"/>
    </row>
    <row r="5569" spans="9:9" ht="15" customHeight="1" x14ac:dyDescent="0.2">
      <c r="I5569"/>
    </row>
    <row r="5570" spans="9:9" ht="15" customHeight="1" x14ac:dyDescent="0.2">
      <c r="I5570"/>
    </row>
    <row r="5571" spans="9:9" ht="15" customHeight="1" x14ac:dyDescent="0.2">
      <c r="I5571"/>
    </row>
    <row r="5572" spans="9:9" ht="15" customHeight="1" x14ac:dyDescent="0.2">
      <c r="I5572"/>
    </row>
    <row r="5573" spans="9:9" ht="15" customHeight="1" x14ac:dyDescent="0.2">
      <c r="I5573"/>
    </row>
    <row r="5574" spans="9:9" ht="15" customHeight="1" x14ac:dyDescent="0.2">
      <c r="I5574"/>
    </row>
    <row r="5575" spans="9:9" ht="15" customHeight="1" x14ac:dyDescent="0.2">
      <c r="I5575"/>
    </row>
    <row r="5576" spans="9:9" ht="15" customHeight="1" x14ac:dyDescent="0.2">
      <c r="I5576"/>
    </row>
    <row r="5577" spans="9:9" ht="15" customHeight="1" x14ac:dyDescent="0.2">
      <c r="I5577"/>
    </row>
    <row r="5578" spans="9:9" ht="15" customHeight="1" x14ac:dyDescent="0.2">
      <c r="I5578"/>
    </row>
    <row r="5579" spans="9:9" ht="15" customHeight="1" x14ac:dyDescent="0.2">
      <c r="I5579"/>
    </row>
    <row r="5580" spans="9:9" ht="15" customHeight="1" x14ac:dyDescent="0.2">
      <c r="I5580"/>
    </row>
    <row r="5581" spans="9:9" ht="15" customHeight="1" x14ac:dyDescent="0.2">
      <c r="I5581"/>
    </row>
    <row r="5582" spans="9:9" ht="15" customHeight="1" x14ac:dyDescent="0.2">
      <c r="I5582"/>
    </row>
    <row r="5583" spans="9:9" ht="15" customHeight="1" x14ac:dyDescent="0.2">
      <c r="I5583"/>
    </row>
    <row r="5584" spans="9:9" ht="15" customHeight="1" x14ac:dyDescent="0.2">
      <c r="I5584"/>
    </row>
    <row r="5585" spans="9:9" ht="15" customHeight="1" x14ac:dyDescent="0.2">
      <c r="I5585"/>
    </row>
    <row r="5586" spans="9:9" ht="15" customHeight="1" x14ac:dyDescent="0.2">
      <c r="I5586"/>
    </row>
    <row r="5587" spans="9:9" ht="15" customHeight="1" x14ac:dyDescent="0.2">
      <c r="I5587"/>
    </row>
    <row r="5588" spans="9:9" ht="15" customHeight="1" x14ac:dyDescent="0.2">
      <c r="I5588"/>
    </row>
    <row r="5589" spans="9:9" ht="15" customHeight="1" x14ac:dyDescent="0.2">
      <c r="I5589"/>
    </row>
    <row r="5590" spans="9:9" ht="15" customHeight="1" x14ac:dyDescent="0.2">
      <c r="I5590"/>
    </row>
    <row r="5591" spans="9:9" ht="15" customHeight="1" x14ac:dyDescent="0.2">
      <c r="I5591"/>
    </row>
    <row r="5592" spans="9:9" ht="15" customHeight="1" x14ac:dyDescent="0.2">
      <c r="I5592"/>
    </row>
    <row r="5593" spans="9:9" ht="15" customHeight="1" x14ac:dyDescent="0.2">
      <c r="I5593"/>
    </row>
    <row r="5594" spans="9:9" ht="15" customHeight="1" x14ac:dyDescent="0.2">
      <c r="I5594"/>
    </row>
    <row r="5595" spans="9:9" ht="15" customHeight="1" x14ac:dyDescent="0.2">
      <c r="I5595"/>
    </row>
    <row r="5596" spans="9:9" ht="15" customHeight="1" x14ac:dyDescent="0.2">
      <c r="I5596"/>
    </row>
    <row r="5597" spans="9:9" ht="15" customHeight="1" x14ac:dyDescent="0.2">
      <c r="I5597"/>
    </row>
    <row r="5598" spans="9:9" ht="15" customHeight="1" x14ac:dyDescent="0.2">
      <c r="I5598"/>
    </row>
    <row r="5599" spans="9:9" ht="15" customHeight="1" x14ac:dyDescent="0.2">
      <c r="I5599"/>
    </row>
    <row r="5600" spans="9:9" ht="15" customHeight="1" x14ac:dyDescent="0.2">
      <c r="I5600"/>
    </row>
    <row r="5601" spans="9:9" ht="15" customHeight="1" x14ac:dyDescent="0.2">
      <c r="I5601"/>
    </row>
    <row r="5602" spans="9:9" ht="15" customHeight="1" x14ac:dyDescent="0.2">
      <c r="I5602"/>
    </row>
    <row r="5603" spans="9:9" ht="15" customHeight="1" x14ac:dyDescent="0.2">
      <c r="I5603"/>
    </row>
    <row r="5604" spans="9:9" ht="15" customHeight="1" x14ac:dyDescent="0.2">
      <c r="I5604"/>
    </row>
    <row r="5605" spans="9:9" ht="15" customHeight="1" x14ac:dyDescent="0.2">
      <c r="I5605"/>
    </row>
    <row r="5606" spans="9:9" ht="15" customHeight="1" x14ac:dyDescent="0.2">
      <c r="I5606"/>
    </row>
    <row r="5607" spans="9:9" ht="15" customHeight="1" x14ac:dyDescent="0.2">
      <c r="I5607"/>
    </row>
    <row r="5608" spans="9:9" ht="15" customHeight="1" x14ac:dyDescent="0.2">
      <c r="I5608"/>
    </row>
    <row r="5609" spans="9:9" ht="15" customHeight="1" x14ac:dyDescent="0.2">
      <c r="I5609"/>
    </row>
    <row r="5610" spans="9:9" ht="15" customHeight="1" x14ac:dyDescent="0.2">
      <c r="I5610"/>
    </row>
    <row r="5611" spans="9:9" ht="15" customHeight="1" x14ac:dyDescent="0.2">
      <c r="I5611"/>
    </row>
    <row r="5612" spans="9:9" ht="15" customHeight="1" x14ac:dyDescent="0.2">
      <c r="I5612"/>
    </row>
    <row r="5613" spans="9:9" ht="15" customHeight="1" x14ac:dyDescent="0.2">
      <c r="I5613"/>
    </row>
    <row r="5614" spans="9:9" ht="15" customHeight="1" x14ac:dyDescent="0.2">
      <c r="I5614"/>
    </row>
    <row r="5615" spans="9:9" ht="15" customHeight="1" x14ac:dyDescent="0.2">
      <c r="I5615"/>
    </row>
    <row r="5616" spans="9:9" ht="15" customHeight="1" x14ac:dyDescent="0.2">
      <c r="I5616"/>
    </row>
    <row r="5617" spans="9:9" ht="15" customHeight="1" x14ac:dyDescent="0.2">
      <c r="I5617"/>
    </row>
    <row r="5618" spans="9:9" ht="15" customHeight="1" x14ac:dyDescent="0.2">
      <c r="I5618"/>
    </row>
    <row r="5619" spans="9:9" ht="15" customHeight="1" x14ac:dyDescent="0.2">
      <c r="I5619"/>
    </row>
    <row r="5620" spans="9:9" ht="15" customHeight="1" x14ac:dyDescent="0.2">
      <c r="I5620"/>
    </row>
    <row r="5621" spans="9:9" ht="15" customHeight="1" x14ac:dyDescent="0.2">
      <c r="I5621"/>
    </row>
    <row r="5622" spans="9:9" ht="15" customHeight="1" x14ac:dyDescent="0.2">
      <c r="I5622"/>
    </row>
    <row r="5623" spans="9:9" ht="15" customHeight="1" x14ac:dyDescent="0.2">
      <c r="I5623"/>
    </row>
    <row r="5624" spans="9:9" ht="15" customHeight="1" x14ac:dyDescent="0.2">
      <c r="I5624"/>
    </row>
    <row r="5625" spans="9:9" ht="15" customHeight="1" x14ac:dyDescent="0.2">
      <c r="I5625"/>
    </row>
    <row r="5626" spans="9:9" ht="15" customHeight="1" x14ac:dyDescent="0.2">
      <c r="I5626"/>
    </row>
    <row r="5627" spans="9:9" ht="15" customHeight="1" x14ac:dyDescent="0.2">
      <c r="I5627"/>
    </row>
    <row r="5628" spans="9:9" ht="15" customHeight="1" x14ac:dyDescent="0.2">
      <c r="I5628"/>
    </row>
    <row r="5629" spans="9:9" ht="15" customHeight="1" x14ac:dyDescent="0.2">
      <c r="I5629"/>
    </row>
    <row r="5630" spans="9:9" ht="15" customHeight="1" x14ac:dyDescent="0.2">
      <c r="I5630"/>
    </row>
    <row r="5631" spans="9:9" ht="15" customHeight="1" x14ac:dyDescent="0.2">
      <c r="I5631"/>
    </row>
    <row r="5632" spans="9:9" ht="15" customHeight="1" x14ac:dyDescent="0.2">
      <c r="I5632"/>
    </row>
    <row r="5633" spans="9:9" ht="15" customHeight="1" x14ac:dyDescent="0.2">
      <c r="I5633"/>
    </row>
    <row r="5634" spans="9:9" ht="15" customHeight="1" x14ac:dyDescent="0.2">
      <c r="I5634"/>
    </row>
    <row r="5635" spans="9:9" ht="15" customHeight="1" x14ac:dyDescent="0.2">
      <c r="I5635"/>
    </row>
    <row r="5636" spans="9:9" ht="15" customHeight="1" x14ac:dyDescent="0.2">
      <c r="I5636"/>
    </row>
    <row r="5637" spans="9:9" ht="15" customHeight="1" x14ac:dyDescent="0.2">
      <c r="I5637"/>
    </row>
    <row r="5638" spans="9:9" ht="15" customHeight="1" x14ac:dyDescent="0.2">
      <c r="I5638"/>
    </row>
    <row r="5639" spans="9:9" ht="15" customHeight="1" x14ac:dyDescent="0.2">
      <c r="I5639"/>
    </row>
    <row r="5640" spans="9:9" ht="15" customHeight="1" x14ac:dyDescent="0.2">
      <c r="I5640"/>
    </row>
    <row r="5641" spans="9:9" ht="15" customHeight="1" x14ac:dyDescent="0.2">
      <c r="I5641"/>
    </row>
    <row r="5642" spans="9:9" ht="15" customHeight="1" x14ac:dyDescent="0.2">
      <c r="I5642"/>
    </row>
    <row r="5643" spans="9:9" ht="15" customHeight="1" x14ac:dyDescent="0.2">
      <c r="I5643"/>
    </row>
    <row r="5644" spans="9:9" ht="15" customHeight="1" x14ac:dyDescent="0.2">
      <c r="I5644"/>
    </row>
    <row r="5645" spans="9:9" ht="15" customHeight="1" x14ac:dyDescent="0.2">
      <c r="I5645"/>
    </row>
    <row r="5646" spans="9:9" ht="15" customHeight="1" x14ac:dyDescent="0.2">
      <c r="I5646"/>
    </row>
    <row r="5647" spans="9:9" ht="15" customHeight="1" x14ac:dyDescent="0.2">
      <c r="I5647"/>
    </row>
    <row r="5648" spans="9:9" ht="15" customHeight="1" x14ac:dyDescent="0.2">
      <c r="I5648"/>
    </row>
    <row r="5649" spans="9:9" ht="15" customHeight="1" x14ac:dyDescent="0.2">
      <c r="I5649"/>
    </row>
    <row r="5650" spans="9:9" ht="15" customHeight="1" x14ac:dyDescent="0.2">
      <c r="I5650"/>
    </row>
    <row r="5651" spans="9:9" ht="15" customHeight="1" x14ac:dyDescent="0.2">
      <c r="I5651"/>
    </row>
    <row r="5652" spans="9:9" ht="15" customHeight="1" x14ac:dyDescent="0.2">
      <c r="I5652"/>
    </row>
    <row r="5653" spans="9:9" ht="15" customHeight="1" x14ac:dyDescent="0.2">
      <c r="I5653"/>
    </row>
    <row r="5654" spans="9:9" ht="15" customHeight="1" x14ac:dyDescent="0.2">
      <c r="I5654"/>
    </row>
    <row r="5655" spans="9:9" ht="15" customHeight="1" x14ac:dyDescent="0.2">
      <c r="I5655"/>
    </row>
    <row r="5656" spans="9:9" ht="15" customHeight="1" x14ac:dyDescent="0.2">
      <c r="I5656"/>
    </row>
    <row r="5657" spans="9:9" ht="15" customHeight="1" x14ac:dyDescent="0.2">
      <c r="I5657"/>
    </row>
    <row r="5658" spans="9:9" ht="15" customHeight="1" x14ac:dyDescent="0.2">
      <c r="I5658"/>
    </row>
    <row r="5659" spans="9:9" ht="15" customHeight="1" x14ac:dyDescent="0.2">
      <c r="I5659"/>
    </row>
    <row r="5660" spans="9:9" ht="15" customHeight="1" x14ac:dyDescent="0.2">
      <c r="I5660"/>
    </row>
    <row r="5661" spans="9:9" ht="15" customHeight="1" x14ac:dyDescent="0.2">
      <c r="I5661"/>
    </row>
    <row r="5662" spans="9:9" ht="15" customHeight="1" x14ac:dyDescent="0.2">
      <c r="I5662"/>
    </row>
    <row r="5663" spans="9:9" ht="15" customHeight="1" x14ac:dyDescent="0.2">
      <c r="I5663"/>
    </row>
    <row r="5664" spans="9:9" ht="15" customHeight="1" x14ac:dyDescent="0.2">
      <c r="I5664"/>
    </row>
    <row r="5665" spans="9:9" ht="15" customHeight="1" x14ac:dyDescent="0.2">
      <c r="I5665"/>
    </row>
    <row r="5666" spans="9:9" ht="15" customHeight="1" x14ac:dyDescent="0.2">
      <c r="I5666"/>
    </row>
    <row r="5667" spans="9:9" ht="15" customHeight="1" x14ac:dyDescent="0.2">
      <c r="I5667"/>
    </row>
    <row r="5668" spans="9:9" ht="15" customHeight="1" x14ac:dyDescent="0.2">
      <c r="I5668"/>
    </row>
    <row r="5669" spans="9:9" ht="15" customHeight="1" x14ac:dyDescent="0.2">
      <c r="I5669"/>
    </row>
    <row r="5670" spans="9:9" ht="15" customHeight="1" x14ac:dyDescent="0.2">
      <c r="I5670"/>
    </row>
    <row r="5671" spans="9:9" ht="15" customHeight="1" x14ac:dyDescent="0.2">
      <c r="I5671"/>
    </row>
    <row r="5672" spans="9:9" ht="15" customHeight="1" x14ac:dyDescent="0.2">
      <c r="I5672"/>
    </row>
    <row r="5673" spans="9:9" ht="15" customHeight="1" x14ac:dyDescent="0.2">
      <c r="I5673"/>
    </row>
    <row r="5674" spans="9:9" ht="15" customHeight="1" x14ac:dyDescent="0.2">
      <c r="I5674"/>
    </row>
    <row r="5675" spans="9:9" ht="15" customHeight="1" x14ac:dyDescent="0.2">
      <c r="I5675"/>
    </row>
    <row r="5676" spans="9:9" ht="15" customHeight="1" x14ac:dyDescent="0.2">
      <c r="I5676"/>
    </row>
    <row r="5677" spans="9:9" ht="15" customHeight="1" x14ac:dyDescent="0.2">
      <c r="I5677"/>
    </row>
    <row r="5678" spans="9:9" ht="15" customHeight="1" x14ac:dyDescent="0.2">
      <c r="I5678"/>
    </row>
    <row r="5679" spans="9:9" ht="15" customHeight="1" x14ac:dyDescent="0.2">
      <c r="I5679"/>
    </row>
    <row r="5680" spans="9:9" ht="15" customHeight="1" x14ac:dyDescent="0.2">
      <c r="I5680"/>
    </row>
    <row r="5681" spans="9:9" ht="15" customHeight="1" x14ac:dyDescent="0.2">
      <c r="I5681"/>
    </row>
    <row r="5682" spans="9:9" ht="15" customHeight="1" x14ac:dyDescent="0.2">
      <c r="I5682"/>
    </row>
    <row r="5683" spans="9:9" ht="15" customHeight="1" x14ac:dyDescent="0.2">
      <c r="I5683"/>
    </row>
    <row r="5684" spans="9:9" ht="15" customHeight="1" x14ac:dyDescent="0.2">
      <c r="I5684"/>
    </row>
    <row r="5685" spans="9:9" ht="15" customHeight="1" x14ac:dyDescent="0.2">
      <c r="I5685"/>
    </row>
    <row r="5686" spans="9:9" ht="15" customHeight="1" x14ac:dyDescent="0.2">
      <c r="I5686"/>
    </row>
    <row r="5687" spans="9:9" ht="15" customHeight="1" x14ac:dyDescent="0.2">
      <c r="I5687"/>
    </row>
    <row r="5688" spans="9:9" ht="15" customHeight="1" x14ac:dyDescent="0.2">
      <c r="I5688"/>
    </row>
    <row r="5689" spans="9:9" ht="15" customHeight="1" x14ac:dyDescent="0.2">
      <c r="I5689"/>
    </row>
    <row r="5690" spans="9:9" ht="15" customHeight="1" x14ac:dyDescent="0.2">
      <c r="I5690"/>
    </row>
    <row r="5691" spans="9:9" ht="15" customHeight="1" x14ac:dyDescent="0.2">
      <c r="I5691"/>
    </row>
    <row r="5692" spans="9:9" ht="15" customHeight="1" x14ac:dyDescent="0.2">
      <c r="I5692"/>
    </row>
    <row r="5693" spans="9:9" ht="15" customHeight="1" x14ac:dyDescent="0.2">
      <c r="I5693"/>
    </row>
    <row r="5694" spans="9:9" ht="15" customHeight="1" x14ac:dyDescent="0.2">
      <c r="I5694"/>
    </row>
    <row r="5695" spans="9:9" ht="15" customHeight="1" x14ac:dyDescent="0.2">
      <c r="I5695"/>
    </row>
    <row r="5696" spans="9:9" ht="15" customHeight="1" x14ac:dyDescent="0.2">
      <c r="I5696"/>
    </row>
    <row r="5697" spans="9:9" ht="15" customHeight="1" x14ac:dyDescent="0.2">
      <c r="I5697"/>
    </row>
    <row r="5698" spans="9:9" ht="15" customHeight="1" x14ac:dyDescent="0.2">
      <c r="I5698"/>
    </row>
    <row r="5699" spans="9:9" ht="15" customHeight="1" x14ac:dyDescent="0.2">
      <c r="I5699"/>
    </row>
    <row r="5700" spans="9:9" ht="15" customHeight="1" x14ac:dyDescent="0.2">
      <c r="I5700"/>
    </row>
    <row r="5701" spans="9:9" ht="15" customHeight="1" x14ac:dyDescent="0.2">
      <c r="I5701"/>
    </row>
    <row r="5702" spans="9:9" ht="15" customHeight="1" x14ac:dyDescent="0.2">
      <c r="I5702"/>
    </row>
    <row r="5703" spans="9:9" ht="15" customHeight="1" x14ac:dyDescent="0.2">
      <c r="I5703"/>
    </row>
    <row r="5704" spans="9:9" ht="15" customHeight="1" x14ac:dyDescent="0.2">
      <c r="I5704"/>
    </row>
    <row r="5705" spans="9:9" ht="15" customHeight="1" x14ac:dyDescent="0.2">
      <c r="I5705"/>
    </row>
    <row r="5706" spans="9:9" ht="15" customHeight="1" x14ac:dyDescent="0.2">
      <c r="I5706"/>
    </row>
    <row r="5707" spans="9:9" ht="15" customHeight="1" x14ac:dyDescent="0.2">
      <c r="I5707"/>
    </row>
    <row r="5708" spans="9:9" ht="15" customHeight="1" x14ac:dyDescent="0.2">
      <c r="I5708"/>
    </row>
    <row r="5709" spans="9:9" ht="15" customHeight="1" x14ac:dyDescent="0.2">
      <c r="I5709"/>
    </row>
    <row r="5710" spans="9:9" ht="15" customHeight="1" x14ac:dyDescent="0.2">
      <c r="I5710"/>
    </row>
    <row r="5711" spans="9:9" ht="15" customHeight="1" x14ac:dyDescent="0.2">
      <c r="I5711"/>
    </row>
    <row r="5712" spans="9:9" ht="15" customHeight="1" x14ac:dyDescent="0.2">
      <c r="I5712"/>
    </row>
    <row r="5713" spans="9:9" ht="15" customHeight="1" x14ac:dyDescent="0.2">
      <c r="I5713"/>
    </row>
    <row r="5714" spans="9:9" ht="15" customHeight="1" x14ac:dyDescent="0.2">
      <c r="I5714"/>
    </row>
    <row r="5715" spans="9:9" ht="15" customHeight="1" x14ac:dyDescent="0.2">
      <c r="I5715"/>
    </row>
    <row r="5716" spans="9:9" ht="15" customHeight="1" x14ac:dyDescent="0.2">
      <c r="I5716"/>
    </row>
    <row r="5717" spans="9:9" ht="15" customHeight="1" x14ac:dyDescent="0.2">
      <c r="I5717"/>
    </row>
    <row r="5718" spans="9:9" ht="15" customHeight="1" x14ac:dyDescent="0.2">
      <c r="I5718"/>
    </row>
    <row r="5719" spans="9:9" ht="15" customHeight="1" x14ac:dyDescent="0.2">
      <c r="I5719"/>
    </row>
    <row r="5720" spans="9:9" ht="15" customHeight="1" x14ac:dyDescent="0.2">
      <c r="I5720"/>
    </row>
    <row r="5721" spans="9:9" ht="15" customHeight="1" x14ac:dyDescent="0.2">
      <c r="I5721"/>
    </row>
    <row r="5722" spans="9:9" ht="15" customHeight="1" x14ac:dyDescent="0.2">
      <c r="I5722"/>
    </row>
    <row r="5723" spans="9:9" ht="15" customHeight="1" x14ac:dyDescent="0.2">
      <c r="I5723"/>
    </row>
    <row r="5724" spans="9:9" ht="15" customHeight="1" x14ac:dyDescent="0.2">
      <c r="I5724"/>
    </row>
    <row r="5725" spans="9:9" ht="15" customHeight="1" x14ac:dyDescent="0.2">
      <c r="I5725"/>
    </row>
    <row r="5726" spans="9:9" ht="15" customHeight="1" x14ac:dyDescent="0.2">
      <c r="I5726"/>
    </row>
    <row r="5727" spans="9:9" ht="15" customHeight="1" x14ac:dyDescent="0.2">
      <c r="I5727"/>
    </row>
    <row r="5728" spans="9:9" ht="15" customHeight="1" x14ac:dyDescent="0.2">
      <c r="I5728"/>
    </row>
    <row r="5729" spans="9:9" ht="15" customHeight="1" x14ac:dyDescent="0.2">
      <c r="I5729"/>
    </row>
    <row r="5730" spans="9:9" ht="15" customHeight="1" x14ac:dyDescent="0.2">
      <c r="I5730"/>
    </row>
    <row r="5731" spans="9:9" ht="15" customHeight="1" x14ac:dyDescent="0.2">
      <c r="I5731"/>
    </row>
    <row r="5732" spans="9:9" ht="15" customHeight="1" x14ac:dyDescent="0.2">
      <c r="I5732"/>
    </row>
    <row r="5733" spans="9:9" ht="15" customHeight="1" x14ac:dyDescent="0.2">
      <c r="I5733"/>
    </row>
    <row r="5734" spans="9:9" ht="15" customHeight="1" x14ac:dyDescent="0.2">
      <c r="I5734"/>
    </row>
    <row r="5735" spans="9:9" ht="15" customHeight="1" x14ac:dyDescent="0.2">
      <c r="I5735"/>
    </row>
    <row r="5736" spans="9:9" ht="15" customHeight="1" x14ac:dyDescent="0.2">
      <c r="I5736"/>
    </row>
    <row r="5737" spans="9:9" ht="15" customHeight="1" x14ac:dyDescent="0.2">
      <c r="I5737"/>
    </row>
    <row r="5738" spans="9:9" ht="15" customHeight="1" x14ac:dyDescent="0.2">
      <c r="I5738"/>
    </row>
    <row r="5739" spans="9:9" ht="15" customHeight="1" x14ac:dyDescent="0.2">
      <c r="I5739"/>
    </row>
    <row r="5740" spans="9:9" ht="15" customHeight="1" x14ac:dyDescent="0.2">
      <c r="I5740"/>
    </row>
    <row r="5741" spans="9:9" ht="15" customHeight="1" x14ac:dyDescent="0.2">
      <c r="I5741"/>
    </row>
    <row r="5742" spans="9:9" ht="15" customHeight="1" x14ac:dyDescent="0.2">
      <c r="I5742"/>
    </row>
    <row r="5743" spans="9:9" ht="15" customHeight="1" x14ac:dyDescent="0.2">
      <c r="I5743"/>
    </row>
    <row r="5744" spans="9:9" ht="15" customHeight="1" x14ac:dyDescent="0.2">
      <c r="I5744"/>
    </row>
    <row r="5745" spans="9:9" ht="15" customHeight="1" x14ac:dyDescent="0.2">
      <c r="I5745"/>
    </row>
    <row r="5746" spans="9:9" ht="15" customHeight="1" x14ac:dyDescent="0.2">
      <c r="I5746"/>
    </row>
    <row r="5747" spans="9:9" ht="15" customHeight="1" x14ac:dyDescent="0.2">
      <c r="I5747"/>
    </row>
    <row r="5748" spans="9:9" ht="15" customHeight="1" x14ac:dyDescent="0.2">
      <c r="I5748"/>
    </row>
    <row r="5749" spans="9:9" ht="15" customHeight="1" x14ac:dyDescent="0.2">
      <c r="I5749"/>
    </row>
    <row r="5750" spans="9:9" ht="15" customHeight="1" x14ac:dyDescent="0.2">
      <c r="I5750"/>
    </row>
    <row r="5751" spans="9:9" ht="15" customHeight="1" x14ac:dyDescent="0.2">
      <c r="I5751"/>
    </row>
    <row r="5752" spans="9:9" ht="15" customHeight="1" x14ac:dyDescent="0.2">
      <c r="I5752"/>
    </row>
    <row r="5753" spans="9:9" ht="15" customHeight="1" x14ac:dyDescent="0.2">
      <c r="I5753"/>
    </row>
    <row r="5754" spans="9:9" ht="15" customHeight="1" x14ac:dyDescent="0.2">
      <c r="I5754"/>
    </row>
    <row r="5755" spans="9:9" ht="15" customHeight="1" x14ac:dyDescent="0.2">
      <c r="I5755"/>
    </row>
    <row r="5756" spans="9:9" ht="15" customHeight="1" x14ac:dyDescent="0.2">
      <c r="I5756"/>
    </row>
    <row r="5757" spans="9:9" ht="15" customHeight="1" x14ac:dyDescent="0.2">
      <c r="I5757"/>
    </row>
    <row r="5758" spans="9:9" ht="15" customHeight="1" x14ac:dyDescent="0.2">
      <c r="I5758"/>
    </row>
    <row r="5759" spans="9:9" ht="15" customHeight="1" x14ac:dyDescent="0.2">
      <c r="I5759"/>
    </row>
    <row r="5760" spans="9:9" ht="15" customHeight="1" x14ac:dyDescent="0.2">
      <c r="I5760"/>
    </row>
    <row r="5761" spans="9:9" ht="15" customHeight="1" x14ac:dyDescent="0.2">
      <c r="I5761"/>
    </row>
    <row r="5762" spans="9:9" ht="15" customHeight="1" x14ac:dyDescent="0.2">
      <c r="I5762"/>
    </row>
    <row r="5763" spans="9:9" ht="15" customHeight="1" x14ac:dyDescent="0.2">
      <c r="I5763"/>
    </row>
    <row r="5764" spans="9:9" ht="15" customHeight="1" x14ac:dyDescent="0.2">
      <c r="I5764"/>
    </row>
    <row r="5765" spans="9:9" ht="15" customHeight="1" x14ac:dyDescent="0.2">
      <c r="I5765"/>
    </row>
    <row r="5766" spans="9:9" ht="15" customHeight="1" x14ac:dyDescent="0.2">
      <c r="I5766"/>
    </row>
    <row r="5767" spans="9:9" ht="15" customHeight="1" x14ac:dyDescent="0.2">
      <c r="I5767"/>
    </row>
    <row r="5768" spans="9:9" ht="15" customHeight="1" x14ac:dyDescent="0.2">
      <c r="I5768"/>
    </row>
    <row r="5769" spans="9:9" ht="15" customHeight="1" x14ac:dyDescent="0.2">
      <c r="I5769"/>
    </row>
    <row r="5770" spans="9:9" ht="15" customHeight="1" x14ac:dyDescent="0.2">
      <c r="I5770"/>
    </row>
    <row r="5771" spans="9:9" ht="15" customHeight="1" x14ac:dyDescent="0.2">
      <c r="I5771"/>
    </row>
    <row r="5772" spans="9:9" ht="15" customHeight="1" x14ac:dyDescent="0.2">
      <c r="I5772"/>
    </row>
    <row r="5773" spans="9:9" ht="15" customHeight="1" x14ac:dyDescent="0.2">
      <c r="I5773"/>
    </row>
    <row r="5774" spans="9:9" ht="15" customHeight="1" x14ac:dyDescent="0.2">
      <c r="I5774"/>
    </row>
    <row r="5775" spans="9:9" ht="15" customHeight="1" x14ac:dyDescent="0.2">
      <c r="I5775"/>
    </row>
    <row r="5776" spans="9:9" ht="15" customHeight="1" x14ac:dyDescent="0.2">
      <c r="I5776"/>
    </row>
    <row r="5777" spans="9:9" ht="15" customHeight="1" x14ac:dyDescent="0.2">
      <c r="I5777"/>
    </row>
    <row r="5778" spans="9:9" ht="15" customHeight="1" x14ac:dyDescent="0.2">
      <c r="I5778"/>
    </row>
    <row r="5779" spans="9:9" ht="15" customHeight="1" x14ac:dyDescent="0.2">
      <c r="I5779"/>
    </row>
    <row r="5780" spans="9:9" ht="15" customHeight="1" x14ac:dyDescent="0.2">
      <c r="I5780"/>
    </row>
    <row r="5781" spans="9:9" ht="15" customHeight="1" x14ac:dyDescent="0.2">
      <c r="I5781"/>
    </row>
    <row r="5782" spans="9:9" ht="15" customHeight="1" x14ac:dyDescent="0.2">
      <c r="I5782"/>
    </row>
    <row r="5783" spans="9:9" ht="15" customHeight="1" x14ac:dyDescent="0.2">
      <c r="I5783"/>
    </row>
    <row r="5784" spans="9:9" ht="15" customHeight="1" x14ac:dyDescent="0.2">
      <c r="I5784"/>
    </row>
    <row r="5785" spans="9:9" ht="15" customHeight="1" x14ac:dyDescent="0.2">
      <c r="I5785"/>
    </row>
    <row r="5786" spans="9:9" ht="15" customHeight="1" x14ac:dyDescent="0.2">
      <c r="I5786"/>
    </row>
    <row r="5787" spans="9:9" ht="15" customHeight="1" x14ac:dyDescent="0.2">
      <c r="I5787"/>
    </row>
    <row r="5788" spans="9:9" ht="15" customHeight="1" x14ac:dyDescent="0.2">
      <c r="I5788"/>
    </row>
    <row r="5789" spans="9:9" ht="15" customHeight="1" x14ac:dyDescent="0.2">
      <c r="I5789"/>
    </row>
    <row r="5790" spans="9:9" ht="15" customHeight="1" x14ac:dyDescent="0.2">
      <c r="I5790"/>
    </row>
    <row r="5791" spans="9:9" ht="15" customHeight="1" x14ac:dyDescent="0.2">
      <c r="I5791"/>
    </row>
    <row r="5792" spans="9:9" ht="15" customHeight="1" x14ac:dyDescent="0.2">
      <c r="I5792"/>
    </row>
    <row r="5793" spans="9:9" ht="15" customHeight="1" x14ac:dyDescent="0.2">
      <c r="I5793"/>
    </row>
    <row r="5794" spans="9:9" ht="15" customHeight="1" x14ac:dyDescent="0.2">
      <c r="I5794"/>
    </row>
    <row r="5795" spans="9:9" ht="15" customHeight="1" x14ac:dyDescent="0.2">
      <c r="I5795"/>
    </row>
    <row r="5796" spans="9:9" ht="15" customHeight="1" x14ac:dyDescent="0.2">
      <c r="I5796"/>
    </row>
    <row r="5797" spans="9:9" ht="15" customHeight="1" x14ac:dyDescent="0.2">
      <c r="I5797"/>
    </row>
    <row r="5798" spans="9:9" ht="15" customHeight="1" x14ac:dyDescent="0.2">
      <c r="I5798"/>
    </row>
    <row r="5799" spans="9:9" ht="15" customHeight="1" x14ac:dyDescent="0.2">
      <c r="I5799"/>
    </row>
    <row r="5800" spans="9:9" ht="15" customHeight="1" x14ac:dyDescent="0.2">
      <c r="I5800"/>
    </row>
    <row r="5801" spans="9:9" ht="15" customHeight="1" x14ac:dyDescent="0.2">
      <c r="I5801"/>
    </row>
    <row r="5802" spans="9:9" ht="15" customHeight="1" x14ac:dyDescent="0.2">
      <c r="I5802"/>
    </row>
    <row r="5803" spans="9:9" ht="15" customHeight="1" x14ac:dyDescent="0.2">
      <c r="I5803"/>
    </row>
    <row r="5804" spans="9:9" ht="15" customHeight="1" x14ac:dyDescent="0.2">
      <c r="I5804"/>
    </row>
    <row r="5805" spans="9:9" ht="15" customHeight="1" x14ac:dyDescent="0.2">
      <c r="I5805"/>
    </row>
    <row r="5806" spans="9:9" ht="15" customHeight="1" x14ac:dyDescent="0.2">
      <c r="I5806"/>
    </row>
    <row r="5807" spans="9:9" ht="15" customHeight="1" x14ac:dyDescent="0.2">
      <c r="I5807"/>
    </row>
    <row r="5808" spans="9:9" ht="15" customHeight="1" x14ac:dyDescent="0.2">
      <c r="I5808"/>
    </row>
    <row r="5809" spans="9:9" ht="15" customHeight="1" x14ac:dyDescent="0.2">
      <c r="I5809"/>
    </row>
    <row r="5810" spans="9:9" ht="15" customHeight="1" x14ac:dyDescent="0.2">
      <c r="I5810"/>
    </row>
    <row r="5811" spans="9:9" ht="15" customHeight="1" x14ac:dyDescent="0.2">
      <c r="I5811"/>
    </row>
    <row r="5812" spans="9:9" ht="15" customHeight="1" x14ac:dyDescent="0.2">
      <c r="I5812"/>
    </row>
    <row r="5813" spans="9:9" ht="15" customHeight="1" x14ac:dyDescent="0.2">
      <c r="I5813"/>
    </row>
    <row r="5814" spans="9:9" ht="15" customHeight="1" x14ac:dyDescent="0.2">
      <c r="I5814"/>
    </row>
    <row r="5815" spans="9:9" ht="15" customHeight="1" x14ac:dyDescent="0.2">
      <c r="I5815"/>
    </row>
    <row r="5816" spans="9:9" ht="15" customHeight="1" x14ac:dyDescent="0.2">
      <c r="I5816"/>
    </row>
    <row r="5817" spans="9:9" ht="15" customHeight="1" x14ac:dyDescent="0.2">
      <c r="I5817"/>
    </row>
    <row r="5818" spans="9:9" ht="15" customHeight="1" x14ac:dyDescent="0.2">
      <c r="I5818"/>
    </row>
    <row r="5819" spans="9:9" ht="15" customHeight="1" x14ac:dyDescent="0.2">
      <c r="I5819"/>
    </row>
    <row r="5820" spans="9:9" ht="15" customHeight="1" x14ac:dyDescent="0.2">
      <c r="I5820"/>
    </row>
    <row r="5821" spans="9:9" ht="15" customHeight="1" x14ac:dyDescent="0.2">
      <c r="I5821"/>
    </row>
    <row r="5822" spans="9:9" ht="15" customHeight="1" x14ac:dyDescent="0.2">
      <c r="I5822"/>
    </row>
    <row r="5823" spans="9:9" ht="15" customHeight="1" x14ac:dyDescent="0.2">
      <c r="I5823"/>
    </row>
    <row r="5824" spans="9:9" ht="15" customHeight="1" x14ac:dyDescent="0.2">
      <c r="I5824"/>
    </row>
    <row r="5825" spans="9:9" ht="15" customHeight="1" x14ac:dyDescent="0.2">
      <c r="I5825"/>
    </row>
    <row r="5826" spans="9:9" ht="15" customHeight="1" x14ac:dyDescent="0.2">
      <c r="I5826"/>
    </row>
    <row r="5827" spans="9:9" ht="15" customHeight="1" x14ac:dyDescent="0.2">
      <c r="I5827"/>
    </row>
    <row r="5828" spans="9:9" ht="15" customHeight="1" x14ac:dyDescent="0.2">
      <c r="I5828"/>
    </row>
    <row r="5829" spans="9:9" ht="15" customHeight="1" x14ac:dyDescent="0.2">
      <c r="I5829"/>
    </row>
    <row r="5830" spans="9:9" ht="15" customHeight="1" x14ac:dyDescent="0.2">
      <c r="I5830"/>
    </row>
    <row r="5831" spans="9:9" ht="15" customHeight="1" x14ac:dyDescent="0.2">
      <c r="I5831"/>
    </row>
    <row r="5832" spans="9:9" ht="15" customHeight="1" x14ac:dyDescent="0.2">
      <c r="I5832"/>
    </row>
    <row r="5833" spans="9:9" ht="15" customHeight="1" x14ac:dyDescent="0.2">
      <c r="I5833"/>
    </row>
    <row r="5834" spans="9:9" ht="15" customHeight="1" x14ac:dyDescent="0.2">
      <c r="I5834"/>
    </row>
    <row r="5835" spans="9:9" ht="15" customHeight="1" x14ac:dyDescent="0.2">
      <c r="I5835"/>
    </row>
    <row r="5836" spans="9:9" ht="15" customHeight="1" x14ac:dyDescent="0.2">
      <c r="I5836"/>
    </row>
    <row r="5837" spans="9:9" ht="15" customHeight="1" x14ac:dyDescent="0.2">
      <c r="I5837"/>
    </row>
    <row r="5838" spans="9:9" ht="15" customHeight="1" x14ac:dyDescent="0.2">
      <c r="I5838"/>
    </row>
    <row r="5839" spans="9:9" ht="15" customHeight="1" x14ac:dyDescent="0.2">
      <c r="I5839"/>
    </row>
    <row r="5840" spans="9:9" ht="15" customHeight="1" x14ac:dyDescent="0.2">
      <c r="I5840"/>
    </row>
    <row r="5841" spans="9:9" ht="15" customHeight="1" x14ac:dyDescent="0.2">
      <c r="I5841"/>
    </row>
    <row r="5842" spans="9:9" ht="15" customHeight="1" x14ac:dyDescent="0.2">
      <c r="I5842"/>
    </row>
    <row r="5843" spans="9:9" ht="15" customHeight="1" x14ac:dyDescent="0.2">
      <c r="I5843"/>
    </row>
    <row r="5844" spans="9:9" ht="15" customHeight="1" x14ac:dyDescent="0.2">
      <c r="I5844"/>
    </row>
    <row r="5845" spans="9:9" ht="15" customHeight="1" x14ac:dyDescent="0.2">
      <c r="I5845"/>
    </row>
    <row r="5846" spans="9:9" ht="15" customHeight="1" x14ac:dyDescent="0.2">
      <c r="I5846"/>
    </row>
    <row r="5847" spans="9:9" ht="15" customHeight="1" x14ac:dyDescent="0.2">
      <c r="I5847"/>
    </row>
    <row r="5848" spans="9:9" ht="15" customHeight="1" x14ac:dyDescent="0.2">
      <c r="I5848"/>
    </row>
    <row r="5849" spans="9:9" ht="15" customHeight="1" x14ac:dyDescent="0.2">
      <c r="I5849"/>
    </row>
    <row r="5850" spans="9:9" ht="15" customHeight="1" x14ac:dyDescent="0.2">
      <c r="I5850"/>
    </row>
    <row r="5851" spans="9:9" ht="15" customHeight="1" x14ac:dyDescent="0.2">
      <c r="I5851"/>
    </row>
    <row r="5852" spans="9:9" ht="15" customHeight="1" x14ac:dyDescent="0.2">
      <c r="I5852"/>
    </row>
    <row r="5853" spans="9:9" ht="15" customHeight="1" x14ac:dyDescent="0.2">
      <c r="I5853"/>
    </row>
    <row r="5854" spans="9:9" ht="15" customHeight="1" x14ac:dyDescent="0.2">
      <c r="I5854"/>
    </row>
    <row r="5855" spans="9:9" ht="15" customHeight="1" x14ac:dyDescent="0.2">
      <c r="I5855"/>
    </row>
    <row r="5856" spans="9:9" ht="15" customHeight="1" x14ac:dyDescent="0.2">
      <c r="I5856"/>
    </row>
    <row r="5857" spans="9:9" ht="15" customHeight="1" x14ac:dyDescent="0.2">
      <c r="I5857"/>
    </row>
    <row r="5858" spans="9:9" ht="15" customHeight="1" x14ac:dyDescent="0.2">
      <c r="I5858"/>
    </row>
    <row r="5859" spans="9:9" ht="15" customHeight="1" x14ac:dyDescent="0.2">
      <c r="I5859"/>
    </row>
    <row r="5860" spans="9:9" ht="15" customHeight="1" x14ac:dyDescent="0.2">
      <c r="I5860"/>
    </row>
    <row r="5861" spans="9:9" ht="15" customHeight="1" x14ac:dyDescent="0.2">
      <c r="I5861"/>
    </row>
    <row r="5862" spans="9:9" ht="15" customHeight="1" x14ac:dyDescent="0.2">
      <c r="I5862"/>
    </row>
    <row r="5863" spans="9:9" ht="15" customHeight="1" x14ac:dyDescent="0.2">
      <c r="I5863"/>
    </row>
    <row r="5864" spans="9:9" ht="15" customHeight="1" x14ac:dyDescent="0.2">
      <c r="I5864"/>
    </row>
    <row r="5865" spans="9:9" ht="15" customHeight="1" x14ac:dyDescent="0.2">
      <c r="I5865"/>
    </row>
    <row r="5866" spans="9:9" ht="15" customHeight="1" x14ac:dyDescent="0.2">
      <c r="I5866"/>
    </row>
    <row r="5867" spans="9:9" ht="15" customHeight="1" x14ac:dyDescent="0.2">
      <c r="I5867"/>
    </row>
    <row r="5868" spans="9:9" ht="15" customHeight="1" x14ac:dyDescent="0.2">
      <c r="I5868"/>
    </row>
    <row r="5869" spans="9:9" ht="15" customHeight="1" x14ac:dyDescent="0.2">
      <c r="I5869"/>
    </row>
    <row r="5870" spans="9:9" ht="15" customHeight="1" x14ac:dyDescent="0.2">
      <c r="I5870"/>
    </row>
    <row r="5871" spans="9:9" ht="15" customHeight="1" x14ac:dyDescent="0.2">
      <c r="I5871"/>
    </row>
    <row r="5872" spans="9:9" ht="15" customHeight="1" x14ac:dyDescent="0.2">
      <c r="I5872"/>
    </row>
    <row r="5873" spans="9:9" ht="15" customHeight="1" x14ac:dyDescent="0.2">
      <c r="I5873"/>
    </row>
    <row r="5874" spans="9:9" ht="15" customHeight="1" x14ac:dyDescent="0.2">
      <c r="I5874"/>
    </row>
    <row r="5875" spans="9:9" ht="15" customHeight="1" x14ac:dyDescent="0.2">
      <c r="I5875"/>
    </row>
    <row r="5876" spans="9:9" ht="15" customHeight="1" x14ac:dyDescent="0.2">
      <c r="I5876"/>
    </row>
    <row r="5877" spans="9:9" ht="15" customHeight="1" x14ac:dyDescent="0.2">
      <c r="I5877"/>
    </row>
    <row r="5878" spans="9:9" ht="15" customHeight="1" x14ac:dyDescent="0.2">
      <c r="I5878"/>
    </row>
    <row r="5879" spans="9:9" ht="15" customHeight="1" x14ac:dyDescent="0.2">
      <c r="I5879"/>
    </row>
    <row r="5880" spans="9:9" ht="15" customHeight="1" x14ac:dyDescent="0.2">
      <c r="I5880"/>
    </row>
    <row r="5881" spans="9:9" ht="15" customHeight="1" x14ac:dyDescent="0.2">
      <c r="I5881"/>
    </row>
    <row r="5882" spans="9:9" ht="15" customHeight="1" x14ac:dyDescent="0.2">
      <c r="I5882"/>
    </row>
    <row r="5883" spans="9:9" ht="15" customHeight="1" x14ac:dyDescent="0.2">
      <c r="I5883"/>
    </row>
    <row r="5884" spans="9:9" ht="15" customHeight="1" x14ac:dyDescent="0.2">
      <c r="I5884"/>
    </row>
    <row r="5885" spans="9:9" ht="15" customHeight="1" x14ac:dyDescent="0.2">
      <c r="I5885"/>
    </row>
    <row r="5886" spans="9:9" ht="15" customHeight="1" x14ac:dyDescent="0.2">
      <c r="I5886"/>
    </row>
    <row r="5887" spans="9:9" ht="15" customHeight="1" x14ac:dyDescent="0.2">
      <c r="I5887"/>
    </row>
    <row r="5888" spans="9:9" ht="15" customHeight="1" x14ac:dyDescent="0.2">
      <c r="I5888"/>
    </row>
    <row r="5889" spans="9:9" ht="15" customHeight="1" x14ac:dyDescent="0.2">
      <c r="I5889"/>
    </row>
    <row r="5890" spans="9:9" ht="15" customHeight="1" x14ac:dyDescent="0.2">
      <c r="I5890"/>
    </row>
    <row r="5891" spans="9:9" ht="15" customHeight="1" x14ac:dyDescent="0.2">
      <c r="I5891"/>
    </row>
    <row r="5892" spans="9:9" ht="15" customHeight="1" x14ac:dyDescent="0.2">
      <c r="I5892"/>
    </row>
    <row r="5893" spans="9:9" ht="15" customHeight="1" x14ac:dyDescent="0.2">
      <c r="I5893"/>
    </row>
    <row r="5894" spans="9:9" ht="15" customHeight="1" x14ac:dyDescent="0.2">
      <c r="I5894"/>
    </row>
    <row r="5895" spans="9:9" ht="15" customHeight="1" x14ac:dyDescent="0.2">
      <c r="I5895"/>
    </row>
    <row r="5896" spans="9:9" ht="15" customHeight="1" x14ac:dyDescent="0.2">
      <c r="I5896"/>
    </row>
    <row r="5897" spans="9:9" ht="15" customHeight="1" x14ac:dyDescent="0.2">
      <c r="I5897"/>
    </row>
    <row r="5898" spans="9:9" ht="15" customHeight="1" x14ac:dyDescent="0.2">
      <c r="I5898"/>
    </row>
    <row r="5899" spans="9:9" ht="15" customHeight="1" x14ac:dyDescent="0.2">
      <c r="I5899"/>
    </row>
    <row r="5900" spans="9:9" ht="15" customHeight="1" x14ac:dyDescent="0.2">
      <c r="I5900"/>
    </row>
    <row r="5901" spans="9:9" ht="15" customHeight="1" x14ac:dyDescent="0.2">
      <c r="I5901"/>
    </row>
    <row r="5902" spans="9:9" ht="15" customHeight="1" x14ac:dyDescent="0.2">
      <c r="I5902"/>
    </row>
    <row r="5903" spans="9:9" ht="15" customHeight="1" x14ac:dyDescent="0.2">
      <c r="I5903"/>
    </row>
    <row r="5904" spans="9:9" ht="15" customHeight="1" x14ac:dyDescent="0.2">
      <c r="I5904"/>
    </row>
    <row r="5905" spans="9:9" ht="15" customHeight="1" x14ac:dyDescent="0.2">
      <c r="I5905"/>
    </row>
    <row r="5906" spans="9:9" ht="15" customHeight="1" x14ac:dyDescent="0.2">
      <c r="I5906"/>
    </row>
    <row r="5907" spans="9:9" ht="15" customHeight="1" x14ac:dyDescent="0.2">
      <c r="I5907"/>
    </row>
    <row r="5908" spans="9:9" ht="15" customHeight="1" x14ac:dyDescent="0.2">
      <c r="I5908"/>
    </row>
    <row r="5909" spans="9:9" ht="15" customHeight="1" x14ac:dyDescent="0.2">
      <c r="I5909"/>
    </row>
    <row r="5910" spans="9:9" ht="15" customHeight="1" x14ac:dyDescent="0.2">
      <c r="I5910"/>
    </row>
    <row r="5911" spans="9:9" ht="15" customHeight="1" x14ac:dyDescent="0.2">
      <c r="I5911"/>
    </row>
    <row r="5912" spans="9:9" ht="15" customHeight="1" x14ac:dyDescent="0.2">
      <c r="I5912"/>
    </row>
    <row r="5913" spans="9:9" ht="15" customHeight="1" x14ac:dyDescent="0.2">
      <c r="I5913"/>
    </row>
    <row r="5914" spans="9:9" ht="15" customHeight="1" x14ac:dyDescent="0.2">
      <c r="I5914"/>
    </row>
    <row r="5915" spans="9:9" ht="15" customHeight="1" x14ac:dyDescent="0.2">
      <c r="I5915"/>
    </row>
    <row r="5916" spans="9:9" ht="15" customHeight="1" x14ac:dyDescent="0.2">
      <c r="I5916"/>
    </row>
    <row r="5917" spans="9:9" ht="15" customHeight="1" x14ac:dyDescent="0.2">
      <c r="I5917"/>
    </row>
    <row r="5918" spans="9:9" ht="15" customHeight="1" x14ac:dyDescent="0.2">
      <c r="I5918"/>
    </row>
    <row r="5919" spans="9:9" ht="15" customHeight="1" x14ac:dyDescent="0.2">
      <c r="I5919"/>
    </row>
    <row r="5920" spans="9:9" ht="15" customHeight="1" x14ac:dyDescent="0.2">
      <c r="I5920"/>
    </row>
    <row r="5921" spans="9:9" ht="15" customHeight="1" x14ac:dyDescent="0.2">
      <c r="I5921"/>
    </row>
    <row r="5922" spans="9:9" ht="15" customHeight="1" x14ac:dyDescent="0.2">
      <c r="I5922"/>
    </row>
    <row r="5923" spans="9:9" ht="15" customHeight="1" x14ac:dyDescent="0.2">
      <c r="I5923"/>
    </row>
    <row r="5924" spans="9:9" ht="15" customHeight="1" x14ac:dyDescent="0.2">
      <c r="I5924"/>
    </row>
    <row r="5925" spans="9:9" ht="15" customHeight="1" x14ac:dyDescent="0.2">
      <c r="I5925"/>
    </row>
    <row r="5926" spans="9:9" ht="15" customHeight="1" x14ac:dyDescent="0.2">
      <c r="I5926"/>
    </row>
    <row r="5927" spans="9:9" ht="15" customHeight="1" x14ac:dyDescent="0.2">
      <c r="I5927"/>
    </row>
    <row r="5928" spans="9:9" ht="15" customHeight="1" x14ac:dyDescent="0.2">
      <c r="I5928"/>
    </row>
    <row r="5929" spans="9:9" ht="15" customHeight="1" x14ac:dyDescent="0.2">
      <c r="I5929"/>
    </row>
    <row r="5930" spans="9:9" ht="15" customHeight="1" x14ac:dyDescent="0.2">
      <c r="I5930"/>
    </row>
    <row r="5931" spans="9:9" ht="15" customHeight="1" x14ac:dyDescent="0.2">
      <c r="I5931"/>
    </row>
    <row r="5932" spans="9:9" ht="15" customHeight="1" x14ac:dyDescent="0.2">
      <c r="I5932"/>
    </row>
    <row r="5933" spans="9:9" ht="15" customHeight="1" x14ac:dyDescent="0.2">
      <c r="I5933"/>
    </row>
    <row r="5934" spans="9:9" ht="15" customHeight="1" x14ac:dyDescent="0.2">
      <c r="I5934"/>
    </row>
    <row r="5935" spans="9:9" ht="15" customHeight="1" x14ac:dyDescent="0.2">
      <c r="I5935"/>
    </row>
    <row r="5936" spans="9:9" ht="15" customHeight="1" x14ac:dyDescent="0.2">
      <c r="I5936"/>
    </row>
    <row r="5937" spans="9:9" ht="15" customHeight="1" x14ac:dyDescent="0.2">
      <c r="I5937"/>
    </row>
    <row r="5938" spans="9:9" ht="15" customHeight="1" x14ac:dyDescent="0.2">
      <c r="I5938"/>
    </row>
    <row r="5939" spans="9:9" ht="15" customHeight="1" x14ac:dyDescent="0.2">
      <c r="I5939"/>
    </row>
    <row r="5940" spans="9:9" ht="15" customHeight="1" x14ac:dyDescent="0.2">
      <c r="I5940"/>
    </row>
    <row r="5941" spans="9:9" ht="15" customHeight="1" x14ac:dyDescent="0.2">
      <c r="I5941"/>
    </row>
    <row r="5942" spans="9:9" ht="15" customHeight="1" x14ac:dyDescent="0.2">
      <c r="I5942"/>
    </row>
    <row r="5943" spans="9:9" ht="15" customHeight="1" x14ac:dyDescent="0.2">
      <c r="I5943"/>
    </row>
    <row r="5944" spans="9:9" ht="15" customHeight="1" x14ac:dyDescent="0.2">
      <c r="I5944"/>
    </row>
    <row r="5945" spans="9:9" ht="15" customHeight="1" x14ac:dyDescent="0.2">
      <c r="I5945"/>
    </row>
    <row r="5946" spans="9:9" ht="15" customHeight="1" x14ac:dyDescent="0.2">
      <c r="I5946"/>
    </row>
    <row r="5947" spans="9:9" ht="15" customHeight="1" x14ac:dyDescent="0.2">
      <c r="I5947"/>
    </row>
    <row r="5948" spans="9:9" ht="15" customHeight="1" x14ac:dyDescent="0.2">
      <c r="I5948"/>
    </row>
    <row r="5949" spans="9:9" ht="15" customHeight="1" x14ac:dyDescent="0.2">
      <c r="I5949"/>
    </row>
    <row r="5950" spans="9:9" ht="15" customHeight="1" x14ac:dyDescent="0.2">
      <c r="I5950"/>
    </row>
    <row r="5951" spans="9:9" ht="15" customHeight="1" x14ac:dyDescent="0.2">
      <c r="I5951"/>
    </row>
    <row r="5952" spans="9:9" ht="15" customHeight="1" x14ac:dyDescent="0.2">
      <c r="I5952"/>
    </row>
    <row r="5953" spans="9:9" ht="15" customHeight="1" x14ac:dyDescent="0.2">
      <c r="I5953"/>
    </row>
    <row r="5954" spans="9:9" ht="15" customHeight="1" x14ac:dyDescent="0.2">
      <c r="I5954"/>
    </row>
    <row r="5955" spans="9:9" ht="15" customHeight="1" x14ac:dyDescent="0.2">
      <c r="I5955"/>
    </row>
    <row r="5956" spans="9:9" ht="15" customHeight="1" x14ac:dyDescent="0.2">
      <c r="I5956"/>
    </row>
    <row r="5957" spans="9:9" ht="15" customHeight="1" x14ac:dyDescent="0.2">
      <c r="I5957"/>
    </row>
    <row r="5958" spans="9:9" ht="15" customHeight="1" x14ac:dyDescent="0.2">
      <c r="I5958"/>
    </row>
    <row r="5959" spans="9:9" ht="15" customHeight="1" x14ac:dyDescent="0.2">
      <c r="I5959"/>
    </row>
    <row r="5960" spans="9:9" ht="15" customHeight="1" x14ac:dyDescent="0.2">
      <c r="I5960"/>
    </row>
    <row r="5961" spans="9:9" ht="15" customHeight="1" x14ac:dyDescent="0.2">
      <c r="I5961"/>
    </row>
    <row r="5962" spans="9:9" ht="15" customHeight="1" x14ac:dyDescent="0.2">
      <c r="I5962"/>
    </row>
    <row r="5963" spans="9:9" ht="15" customHeight="1" x14ac:dyDescent="0.2">
      <c r="I5963"/>
    </row>
    <row r="5964" spans="9:9" ht="15" customHeight="1" x14ac:dyDescent="0.2">
      <c r="I5964"/>
    </row>
    <row r="5965" spans="9:9" ht="15" customHeight="1" x14ac:dyDescent="0.2">
      <c r="I5965"/>
    </row>
    <row r="5966" spans="9:9" ht="15" customHeight="1" x14ac:dyDescent="0.2">
      <c r="I5966"/>
    </row>
    <row r="5967" spans="9:9" ht="15" customHeight="1" x14ac:dyDescent="0.2">
      <c r="I5967"/>
    </row>
    <row r="5968" spans="9:9" ht="15" customHeight="1" x14ac:dyDescent="0.2">
      <c r="I5968"/>
    </row>
    <row r="5969" spans="9:9" ht="15" customHeight="1" x14ac:dyDescent="0.2">
      <c r="I5969"/>
    </row>
    <row r="5970" spans="9:9" ht="15" customHeight="1" x14ac:dyDescent="0.2">
      <c r="I5970"/>
    </row>
    <row r="5971" spans="9:9" ht="15" customHeight="1" x14ac:dyDescent="0.2">
      <c r="I5971"/>
    </row>
    <row r="5972" spans="9:9" ht="15" customHeight="1" x14ac:dyDescent="0.2">
      <c r="I5972"/>
    </row>
    <row r="5973" spans="9:9" ht="15" customHeight="1" x14ac:dyDescent="0.2">
      <c r="I5973"/>
    </row>
    <row r="5974" spans="9:9" ht="15" customHeight="1" x14ac:dyDescent="0.2">
      <c r="I5974"/>
    </row>
    <row r="5975" spans="9:9" ht="15" customHeight="1" x14ac:dyDescent="0.2">
      <c r="I5975"/>
    </row>
    <row r="5976" spans="9:9" ht="15" customHeight="1" x14ac:dyDescent="0.2">
      <c r="I5976"/>
    </row>
    <row r="5977" spans="9:9" ht="15" customHeight="1" x14ac:dyDescent="0.2">
      <c r="I5977"/>
    </row>
    <row r="5978" spans="9:9" ht="15" customHeight="1" x14ac:dyDescent="0.2">
      <c r="I5978"/>
    </row>
    <row r="5979" spans="9:9" ht="15" customHeight="1" x14ac:dyDescent="0.2">
      <c r="I5979"/>
    </row>
    <row r="5980" spans="9:9" ht="15" customHeight="1" x14ac:dyDescent="0.2">
      <c r="I5980"/>
    </row>
    <row r="5981" spans="9:9" ht="15" customHeight="1" x14ac:dyDescent="0.2">
      <c r="I5981"/>
    </row>
    <row r="5982" spans="9:9" ht="15" customHeight="1" x14ac:dyDescent="0.2">
      <c r="I5982"/>
    </row>
    <row r="5983" spans="9:9" ht="15" customHeight="1" x14ac:dyDescent="0.2">
      <c r="I5983"/>
    </row>
    <row r="5984" spans="9:9" ht="15" customHeight="1" x14ac:dyDescent="0.2">
      <c r="I5984"/>
    </row>
    <row r="5985" spans="9:9" ht="15" customHeight="1" x14ac:dyDescent="0.2">
      <c r="I5985"/>
    </row>
    <row r="5986" spans="9:9" ht="15" customHeight="1" x14ac:dyDescent="0.2">
      <c r="I5986"/>
    </row>
    <row r="5987" spans="9:9" ht="15" customHeight="1" x14ac:dyDescent="0.2">
      <c r="I5987"/>
    </row>
    <row r="5988" spans="9:9" ht="15" customHeight="1" x14ac:dyDescent="0.2">
      <c r="I5988"/>
    </row>
    <row r="5989" spans="9:9" ht="15" customHeight="1" x14ac:dyDescent="0.2">
      <c r="I5989"/>
    </row>
    <row r="5990" spans="9:9" ht="15" customHeight="1" x14ac:dyDescent="0.2">
      <c r="I5990"/>
    </row>
    <row r="5991" spans="9:9" ht="15" customHeight="1" x14ac:dyDescent="0.2">
      <c r="I5991"/>
    </row>
    <row r="5992" spans="9:9" ht="15" customHeight="1" x14ac:dyDescent="0.2">
      <c r="I5992"/>
    </row>
    <row r="5993" spans="9:9" ht="15" customHeight="1" x14ac:dyDescent="0.2">
      <c r="I5993"/>
    </row>
    <row r="5994" spans="9:9" ht="15" customHeight="1" x14ac:dyDescent="0.2">
      <c r="I5994"/>
    </row>
    <row r="5995" spans="9:9" ht="15" customHeight="1" x14ac:dyDescent="0.2">
      <c r="I5995"/>
    </row>
    <row r="5996" spans="9:9" ht="15" customHeight="1" x14ac:dyDescent="0.2">
      <c r="I5996"/>
    </row>
    <row r="5997" spans="9:9" ht="15" customHeight="1" x14ac:dyDescent="0.2">
      <c r="I5997"/>
    </row>
    <row r="5998" spans="9:9" ht="15" customHeight="1" x14ac:dyDescent="0.2">
      <c r="I5998"/>
    </row>
    <row r="5999" spans="9:9" ht="15" customHeight="1" x14ac:dyDescent="0.2">
      <c r="I5999"/>
    </row>
    <row r="6000" spans="9:9" ht="15" customHeight="1" x14ac:dyDescent="0.2">
      <c r="I6000"/>
    </row>
    <row r="6001" spans="9:9" ht="15" customHeight="1" x14ac:dyDescent="0.2">
      <c r="I6001"/>
    </row>
    <row r="6002" spans="9:9" ht="15" customHeight="1" x14ac:dyDescent="0.2">
      <c r="I6002"/>
    </row>
    <row r="6003" spans="9:9" ht="15" customHeight="1" x14ac:dyDescent="0.2">
      <c r="I6003"/>
    </row>
    <row r="6004" spans="9:9" ht="15" customHeight="1" x14ac:dyDescent="0.2">
      <c r="I6004"/>
    </row>
    <row r="6005" spans="9:9" ht="15" customHeight="1" x14ac:dyDescent="0.2">
      <c r="I6005"/>
    </row>
    <row r="6006" spans="9:9" ht="15" customHeight="1" x14ac:dyDescent="0.2">
      <c r="I6006"/>
    </row>
    <row r="6007" spans="9:9" ht="15" customHeight="1" x14ac:dyDescent="0.2">
      <c r="I6007"/>
    </row>
    <row r="6008" spans="9:9" ht="15" customHeight="1" x14ac:dyDescent="0.2">
      <c r="I6008"/>
    </row>
    <row r="6009" spans="9:9" ht="15" customHeight="1" x14ac:dyDescent="0.2">
      <c r="I6009"/>
    </row>
    <row r="6010" spans="9:9" ht="15" customHeight="1" x14ac:dyDescent="0.2">
      <c r="I6010"/>
    </row>
    <row r="6011" spans="9:9" ht="15" customHeight="1" x14ac:dyDescent="0.2">
      <c r="I6011"/>
    </row>
    <row r="6012" spans="9:9" ht="15" customHeight="1" x14ac:dyDescent="0.2">
      <c r="I6012"/>
    </row>
    <row r="6013" spans="9:9" ht="15" customHeight="1" x14ac:dyDescent="0.2">
      <c r="I6013"/>
    </row>
    <row r="6014" spans="9:9" ht="15" customHeight="1" x14ac:dyDescent="0.2">
      <c r="I6014"/>
    </row>
    <row r="6015" spans="9:9" ht="15" customHeight="1" x14ac:dyDescent="0.2">
      <c r="I6015"/>
    </row>
    <row r="6016" spans="9:9" ht="15" customHeight="1" x14ac:dyDescent="0.2">
      <c r="I6016"/>
    </row>
    <row r="6017" spans="9:9" ht="15" customHeight="1" x14ac:dyDescent="0.2">
      <c r="I6017"/>
    </row>
    <row r="6018" spans="9:9" ht="15" customHeight="1" x14ac:dyDescent="0.2">
      <c r="I6018"/>
    </row>
    <row r="6019" spans="9:9" ht="15" customHeight="1" x14ac:dyDescent="0.2">
      <c r="I6019"/>
    </row>
    <row r="6020" spans="9:9" ht="15" customHeight="1" x14ac:dyDescent="0.2">
      <c r="I6020"/>
    </row>
    <row r="6021" spans="9:9" ht="15" customHeight="1" x14ac:dyDescent="0.2">
      <c r="I6021"/>
    </row>
    <row r="6022" spans="9:9" ht="15" customHeight="1" x14ac:dyDescent="0.2">
      <c r="I6022"/>
    </row>
    <row r="6023" spans="9:9" ht="15" customHeight="1" x14ac:dyDescent="0.2">
      <c r="I6023"/>
    </row>
    <row r="6024" spans="9:9" ht="15" customHeight="1" x14ac:dyDescent="0.2">
      <c r="I6024"/>
    </row>
    <row r="6025" spans="9:9" ht="15" customHeight="1" x14ac:dyDescent="0.2">
      <c r="I6025"/>
    </row>
    <row r="6026" spans="9:9" ht="15" customHeight="1" x14ac:dyDescent="0.2">
      <c r="I6026"/>
    </row>
    <row r="6027" spans="9:9" ht="15" customHeight="1" x14ac:dyDescent="0.2">
      <c r="I6027"/>
    </row>
    <row r="6028" spans="9:9" ht="15" customHeight="1" x14ac:dyDescent="0.2">
      <c r="I6028"/>
    </row>
    <row r="6029" spans="9:9" ht="15" customHeight="1" x14ac:dyDescent="0.2">
      <c r="I6029"/>
    </row>
    <row r="6030" spans="9:9" ht="15" customHeight="1" x14ac:dyDescent="0.2">
      <c r="I6030"/>
    </row>
    <row r="6031" spans="9:9" ht="15" customHeight="1" x14ac:dyDescent="0.2">
      <c r="I6031"/>
    </row>
    <row r="6032" spans="9:9" ht="15" customHeight="1" x14ac:dyDescent="0.2">
      <c r="I6032"/>
    </row>
    <row r="6033" spans="9:9" ht="15" customHeight="1" x14ac:dyDescent="0.2">
      <c r="I6033"/>
    </row>
    <row r="6034" spans="9:9" ht="15" customHeight="1" x14ac:dyDescent="0.2">
      <c r="I6034"/>
    </row>
    <row r="6035" spans="9:9" ht="15" customHeight="1" x14ac:dyDescent="0.2">
      <c r="I6035"/>
    </row>
    <row r="6036" spans="9:9" ht="15" customHeight="1" x14ac:dyDescent="0.2">
      <c r="I6036"/>
    </row>
    <row r="6037" spans="9:9" ht="15" customHeight="1" x14ac:dyDescent="0.2">
      <c r="I6037"/>
    </row>
    <row r="6038" spans="9:9" ht="15" customHeight="1" x14ac:dyDescent="0.2">
      <c r="I6038"/>
    </row>
    <row r="6039" spans="9:9" ht="15" customHeight="1" x14ac:dyDescent="0.2">
      <c r="I6039"/>
    </row>
    <row r="6040" spans="9:9" ht="15" customHeight="1" x14ac:dyDescent="0.2">
      <c r="I6040"/>
    </row>
    <row r="6041" spans="9:9" ht="15" customHeight="1" x14ac:dyDescent="0.2">
      <c r="I6041"/>
    </row>
    <row r="6042" spans="9:9" ht="15" customHeight="1" x14ac:dyDescent="0.2">
      <c r="I6042"/>
    </row>
    <row r="6043" spans="9:9" ht="15" customHeight="1" x14ac:dyDescent="0.2">
      <c r="I6043"/>
    </row>
    <row r="6044" spans="9:9" ht="15" customHeight="1" x14ac:dyDescent="0.2">
      <c r="I6044"/>
    </row>
    <row r="6045" spans="9:9" ht="15" customHeight="1" x14ac:dyDescent="0.2">
      <c r="I6045"/>
    </row>
    <row r="6046" spans="9:9" ht="15" customHeight="1" x14ac:dyDescent="0.2">
      <c r="I6046"/>
    </row>
    <row r="6047" spans="9:9" ht="15" customHeight="1" x14ac:dyDescent="0.2">
      <c r="I6047"/>
    </row>
    <row r="6048" spans="9:9" ht="15" customHeight="1" x14ac:dyDescent="0.2">
      <c r="I6048"/>
    </row>
    <row r="6049" spans="9:9" ht="15" customHeight="1" x14ac:dyDescent="0.2">
      <c r="I6049"/>
    </row>
    <row r="6050" spans="9:9" ht="15" customHeight="1" x14ac:dyDescent="0.2">
      <c r="I6050"/>
    </row>
    <row r="6051" spans="9:9" ht="15" customHeight="1" x14ac:dyDescent="0.2">
      <c r="I6051"/>
    </row>
    <row r="6052" spans="9:9" ht="15" customHeight="1" x14ac:dyDescent="0.2">
      <c r="I6052"/>
    </row>
    <row r="6053" spans="9:9" ht="15" customHeight="1" x14ac:dyDescent="0.2">
      <c r="I6053"/>
    </row>
    <row r="6054" spans="9:9" ht="15" customHeight="1" x14ac:dyDescent="0.2">
      <c r="I6054"/>
    </row>
    <row r="6055" spans="9:9" ht="15" customHeight="1" x14ac:dyDescent="0.2">
      <c r="I6055"/>
    </row>
    <row r="6056" spans="9:9" ht="15" customHeight="1" x14ac:dyDescent="0.2">
      <c r="I6056"/>
    </row>
    <row r="6057" spans="9:9" ht="15" customHeight="1" x14ac:dyDescent="0.2">
      <c r="I6057"/>
    </row>
    <row r="6058" spans="9:9" ht="15" customHeight="1" x14ac:dyDescent="0.2">
      <c r="I6058"/>
    </row>
    <row r="6059" spans="9:9" ht="15" customHeight="1" x14ac:dyDescent="0.2">
      <c r="I6059"/>
    </row>
    <row r="6060" spans="9:9" ht="15" customHeight="1" x14ac:dyDescent="0.2">
      <c r="I6060"/>
    </row>
    <row r="6061" spans="9:9" ht="15" customHeight="1" x14ac:dyDescent="0.2">
      <c r="I6061"/>
    </row>
    <row r="6062" spans="9:9" ht="15" customHeight="1" x14ac:dyDescent="0.2">
      <c r="I6062"/>
    </row>
    <row r="6063" spans="9:9" ht="15" customHeight="1" x14ac:dyDescent="0.2">
      <c r="I6063"/>
    </row>
    <row r="6064" spans="9:9" ht="15" customHeight="1" x14ac:dyDescent="0.2">
      <c r="I6064"/>
    </row>
    <row r="6065" spans="9:9" ht="15" customHeight="1" x14ac:dyDescent="0.2">
      <c r="I6065"/>
    </row>
    <row r="6066" spans="9:9" ht="15" customHeight="1" x14ac:dyDescent="0.2">
      <c r="I6066"/>
    </row>
    <row r="6067" spans="9:9" ht="15" customHeight="1" x14ac:dyDescent="0.2">
      <c r="I6067"/>
    </row>
    <row r="6068" spans="9:9" ht="15" customHeight="1" x14ac:dyDescent="0.2">
      <c r="I6068"/>
    </row>
    <row r="6069" spans="9:9" ht="15" customHeight="1" x14ac:dyDescent="0.2">
      <c r="I6069"/>
    </row>
    <row r="6070" spans="9:9" ht="15" customHeight="1" x14ac:dyDescent="0.2">
      <c r="I6070"/>
    </row>
    <row r="6071" spans="9:9" ht="15" customHeight="1" x14ac:dyDescent="0.2">
      <c r="I6071"/>
    </row>
    <row r="6072" spans="9:9" ht="15" customHeight="1" x14ac:dyDescent="0.2">
      <c r="I6072"/>
    </row>
    <row r="6073" spans="9:9" ht="15" customHeight="1" x14ac:dyDescent="0.2">
      <c r="I6073"/>
    </row>
    <row r="6074" spans="9:9" ht="15" customHeight="1" x14ac:dyDescent="0.2">
      <c r="I6074"/>
    </row>
    <row r="6075" spans="9:9" ht="15" customHeight="1" x14ac:dyDescent="0.2">
      <c r="I6075"/>
    </row>
    <row r="6076" spans="9:9" ht="15" customHeight="1" x14ac:dyDescent="0.2">
      <c r="I6076"/>
    </row>
    <row r="6077" spans="9:9" ht="15" customHeight="1" x14ac:dyDescent="0.2">
      <c r="I6077"/>
    </row>
    <row r="6078" spans="9:9" ht="15" customHeight="1" x14ac:dyDescent="0.2">
      <c r="I6078"/>
    </row>
    <row r="6079" spans="9:9" ht="15" customHeight="1" x14ac:dyDescent="0.2">
      <c r="I6079"/>
    </row>
    <row r="6080" spans="9:9" ht="15" customHeight="1" x14ac:dyDescent="0.2">
      <c r="I6080"/>
    </row>
    <row r="6081" spans="9:9" ht="15" customHeight="1" x14ac:dyDescent="0.2">
      <c r="I6081"/>
    </row>
    <row r="6082" spans="9:9" ht="15" customHeight="1" x14ac:dyDescent="0.2">
      <c r="I6082"/>
    </row>
    <row r="6083" spans="9:9" ht="15" customHeight="1" x14ac:dyDescent="0.2">
      <c r="I6083"/>
    </row>
    <row r="6084" spans="9:9" ht="15" customHeight="1" x14ac:dyDescent="0.2">
      <c r="I6084"/>
    </row>
    <row r="6085" spans="9:9" ht="15" customHeight="1" x14ac:dyDescent="0.2">
      <c r="I6085"/>
    </row>
    <row r="6086" spans="9:9" ht="15" customHeight="1" x14ac:dyDescent="0.2">
      <c r="I6086"/>
    </row>
    <row r="6087" spans="9:9" ht="15" customHeight="1" x14ac:dyDescent="0.2">
      <c r="I6087"/>
    </row>
    <row r="6088" spans="9:9" ht="15" customHeight="1" x14ac:dyDescent="0.2">
      <c r="I6088"/>
    </row>
    <row r="6089" spans="9:9" ht="15" customHeight="1" x14ac:dyDescent="0.2">
      <c r="I6089"/>
    </row>
    <row r="6090" spans="9:9" ht="15" customHeight="1" x14ac:dyDescent="0.2">
      <c r="I6090"/>
    </row>
    <row r="6091" spans="9:9" ht="15" customHeight="1" x14ac:dyDescent="0.2">
      <c r="I6091"/>
    </row>
    <row r="6092" spans="9:9" ht="15" customHeight="1" x14ac:dyDescent="0.2">
      <c r="I6092"/>
    </row>
    <row r="6093" spans="9:9" ht="15" customHeight="1" x14ac:dyDescent="0.2">
      <c r="I6093"/>
    </row>
    <row r="6094" spans="9:9" ht="15" customHeight="1" x14ac:dyDescent="0.2">
      <c r="I6094"/>
    </row>
    <row r="6095" spans="9:9" ht="15" customHeight="1" x14ac:dyDescent="0.2">
      <c r="I6095"/>
    </row>
    <row r="6096" spans="9:9" ht="15" customHeight="1" x14ac:dyDescent="0.2">
      <c r="I6096"/>
    </row>
    <row r="6097" spans="9:9" ht="15" customHeight="1" x14ac:dyDescent="0.2">
      <c r="I6097"/>
    </row>
    <row r="6098" spans="9:9" ht="15" customHeight="1" x14ac:dyDescent="0.2">
      <c r="I6098"/>
    </row>
    <row r="6099" spans="9:9" ht="15" customHeight="1" x14ac:dyDescent="0.2">
      <c r="I6099"/>
    </row>
    <row r="6100" spans="9:9" ht="15" customHeight="1" x14ac:dyDescent="0.2">
      <c r="I6100"/>
    </row>
    <row r="6101" spans="9:9" ht="15" customHeight="1" x14ac:dyDescent="0.2">
      <c r="I6101"/>
    </row>
    <row r="6102" spans="9:9" ht="15" customHeight="1" x14ac:dyDescent="0.2">
      <c r="I6102"/>
    </row>
    <row r="6103" spans="9:9" ht="15" customHeight="1" x14ac:dyDescent="0.2">
      <c r="I6103"/>
    </row>
    <row r="6104" spans="9:9" ht="15" customHeight="1" x14ac:dyDescent="0.2">
      <c r="I6104"/>
    </row>
    <row r="6105" spans="9:9" ht="15" customHeight="1" x14ac:dyDescent="0.2">
      <c r="I6105"/>
    </row>
    <row r="6106" spans="9:9" ht="15" customHeight="1" x14ac:dyDescent="0.2">
      <c r="I6106"/>
    </row>
    <row r="6107" spans="9:9" ht="15" customHeight="1" x14ac:dyDescent="0.2">
      <c r="I6107"/>
    </row>
    <row r="6108" spans="9:9" ht="15" customHeight="1" x14ac:dyDescent="0.2">
      <c r="I6108"/>
    </row>
    <row r="6109" spans="9:9" ht="15" customHeight="1" x14ac:dyDescent="0.2">
      <c r="I6109"/>
    </row>
    <row r="6110" spans="9:9" ht="15" customHeight="1" x14ac:dyDescent="0.2">
      <c r="I6110"/>
    </row>
    <row r="6111" spans="9:9" ht="15" customHeight="1" x14ac:dyDescent="0.2">
      <c r="I6111"/>
    </row>
    <row r="6112" spans="9:9" ht="15" customHeight="1" x14ac:dyDescent="0.2">
      <c r="I6112"/>
    </row>
    <row r="6113" spans="9:9" ht="15" customHeight="1" x14ac:dyDescent="0.2">
      <c r="I6113"/>
    </row>
    <row r="6114" spans="9:9" ht="15" customHeight="1" x14ac:dyDescent="0.2">
      <c r="I6114"/>
    </row>
    <row r="6115" spans="9:9" ht="15" customHeight="1" x14ac:dyDescent="0.2">
      <c r="I6115"/>
    </row>
    <row r="6116" spans="9:9" ht="15" customHeight="1" x14ac:dyDescent="0.2">
      <c r="I6116"/>
    </row>
    <row r="6117" spans="9:9" ht="15" customHeight="1" x14ac:dyDescent="0.2">
      <c r="I6117"/>
    </row>
    <row r="6118" spans="9:9" ht="15" customHeight="1" x14ac:dyDescent="0.2">
      <c r="I6118"/>
    </row>
    <row r="6119" spans="9:9" ht="15" customHeight="1" x14ac:dyDescent="0.2">
      <c r="I6119"/>
    </row>
    <row r="6120" spans="9:9" ht="15" customHeight="1" x14ac:dyDescent="0.2">
      <c r="I6120"/>
    </row>
    <row r="6121" spans="9:9" ht="15" customHeight="1" x14ac:dyDescent="0.2">
      <c r="I6121"/>
    </row>
    <row r="6122" spans="9:9" ht="15" customHeight="1" x14ac:dyDescent="0.2">
      <c r="I6122"/>
    </row>
    <row r="6123" spans="9:9" ht="15" customHeight="1" x14ac:dyDescent="0.2">
      <c r="I6123"/>
    </row>
    <row r="6124" spans="9:9" ht="15" customHeight="1" x14ac:dyDescent="0.2">
      <c r="I6124"/>
    </row>
    <row r="6125" spans="9:9" ht="15" customHeight="1" x14ac:dyDescent="0.2">
      <c r="I6125"/>
    </row>
    <row r="6126" spans="9:9" ht="15" customHeight="1" x14ac:dyDescent="0.2">
      <c r="I6126"/>
    </row>
    <row r="6127" spans="9:9" ht="15" customHeight="1" x14ac:dyDescent="0.2">
      <c r="I6127"/>
    </row>
    <row r="6128" spans="9:9" ht="15" customHeight="1" x14ac:dyDescent="0.2">
      <c r="I6128"/>
    </row>
    <row r="6129" spans="9:9" ht="15" customHeight="1" x14ac:dyDescent="0.2">
      <c r="I6129"/>
    </row>
    <row r="6130" spans="9:9" ht="15" customHeight="1" x14ac:dyDescent="0.2">
      <c r="I6130"/>
    </row>
    <row r="6131" spans="9:9" ht="15" customHeight="1" x14ac:dyDescent="0.2">
      <c r="I6131"/>
    </row>
    <row r="6132" spans="9:9" ht="15" customHeight="1" x14ac:dyDescent="0.2">
      <c r="I6132"/>
    </row>
    <row r="6133" spans="9:9" ht="15" customHeight="1" x14ac:dyDescent="0.2">
      <c r="I6133"/>
    </row>
    <row r="6134" spans="9:9" ht="15" customHeight="1" x14ac:dyDescent="0.2">
      <c r="I6134"/>
    </row>
    <row r="6135" spans="9:9" ht="15" customHeight="1" x14ac:dyDescent="0.2">
      <c r="I6135"/>
    </row>
    <row r="6136" spans="9:9" ht="15" customHeight="1" x14ac:dyDescent="0.2">
      <c r="I6136"/>
    </row>
    <row r="6137" spans="9:9" ht="15" customHeight="1" x14ac:dyDescent="0.2">
      <c r="I6137"/>
    </row>
    <row r="6138" spans="9:9" ht="15" customHeight="1" x14ac:dyDescent="0.2">
      <c r="I6138"/>
    </row>
    <row r="6139" spans="9:9" ht="15" customHeight="1" x14ac:dyDescent="0.2">
      <c r="I6139"/>
    </row>
    <row r="6140" spans="9:9" ht="15" customHeight="1" x14ac:dyDescent="0.2">
      <c r="I6140"/>
    </row>
    <row r="6141" spans="9:9" ht="15" customHeight="1" x14ac:dyDescent="0.2">
      <c r="I6141"/>
    </row>
    <row r="6142" spans="9:9" ht="15" customHeight="1" x14ac:dyDescent="0.2">
      <c r="I6142"/>
    </row>
    <row r="6143" spans="9:9" ht="15" customHeight="1" x14ac:dyDescent="0.2">
      <c r="I6143"/>
    </row>
    <row r="6144" spans="9:9" ht="15" customHeight="1" x14ac:dyDescent="0.2">
      <c r="I6144"/>
    </row>
    <row r="6145" spans="9:9" ht="15" customHeight="1" x14ac:dyDescent="0.2">
      <c r="I6145"/>
    </row>
    <row r="6146" spans="9:9" ht="15" customHeight="1" x14ac:dyDescent="0.2">
      <c r="I6146"/>
    </row>
    <row r="6147" spans="9:9" ht="15" customHeight="1" x14ac:dyDescent="0.2">
      <c r="I6147"/>
    </row>
    <row r="6148" spans="9:9" ht="15" customHeight="1" x14ac:dyDescent="0.2">
      <c r="I6148"/>
    </row>
    <row r="6149" spans="9:9" ht="15" customHeight="1" x14ac:dyDescent="0.2">
      <c r="I6149"/>
    </row>
    <row r="6150" spans="9:9" ht="15" customHeight="1" x14ac:dyDescent="0.2">
      <c r="I6150"/>
    </row>
    <row r="6151" spans="9:9" ht="15" customHeight="1" x14ac:dyDescent="0.2">
      <c r="I6151"/>
    </row>
    <row r="6152" spans="9:9" ht="15" customHeight="1" x14ac:dyDescent="0.2">
      <c r="I6152"/>
    </row>
    <row r="6153" spans="9:9" ht="15" customHeight="1" x14ac:dyDescent="0.2">
      <c r="I6153"/>
    </row>
    <row r="6154" spans="9:9" ht="15" customHeight="1" x14ac:dyDescent="0.2">
      <c r="I6154"/>
    </row>
    <row r="6155" spans="9:9" ht="15" customHeight="1" x14ac:dyDescent="0.2">
      <c r="I6155"/>
    </row>
    <row r="6156" spans="9:9" ht="15" customHeight="1" x14ac:dyDescent="0.2">
      <c r="I6156"/>
    </row>
    <row r="6157" spans="9:9" ht="15" customHeight="1" x14ac:dyDescent="0.2">
      <c r="I6157"/>
    </row>
    <row r="6158" spans="9:9" ht="15" customHeight="1" x14ac:dyDescent="0.2">
      <c r="I6158"/>
    </row>
    <row r="6159" spans="9:9" ht="15" customHeight="1" x14ac:dyDescent="0.2">
      <c r="I6159"/>
    </row>
    <row r="6160" spans="9:9" ht="15" customHeight="1" x14ac:dyDescent="0.2">
      <c r="I6160"/>
    </row>
    <row r="6161" spans="9:9" ht="15" customHeight="1" x14ac:dyDescent="0.2">
      <c r="I6161"/>
    </row>
    <row r="6162" spans="9:9" ht="15" customHeight="1" x14ac:dyDescent="0.2">
      <c r="I6162"/>
    </row>
    <row r="6163" spans="9:9" ht="15" customHeight="1" x14ac:dyDescent="0.2">
      <c r="I6163"/>
    </row>
    <row r="6164" spans="9:9" ht="15" customHeight="1" x14ac:dyDescent="0.2">
      <c r="I6164"/>
    </row>
    <row r="6165" spans="9:9" ht="15" customHeight="1" x14ac:dyDescent="0.2">
      <c r="I6165"/>
    </row>
    <row r="6166" spans="9:9" ht="15" customHeight="1" x14ac:dyDescent="0.2">
      <c r="I6166"/>
    </row>
    <row r="6167" spans="9:9" ht="15" customHeight="1" x14ac:dyDescent="0.2">
      <c r="I6167"/>
    </row>
    <row r="6168" spans="9:9" ht="15" customHeight="1" x14ac:dyDescent="0.2">
      <c r="I6168"/>
    </row>
    <row r="6169" spans="9:9" ht="15" customHeight="1" x14ac:dyDescent="0.2">
      <c r="I6169"/>
    </row>
    <row r="6170" spans="9:9" ht="15" customHeight="1" x14ac:dyDescent="0.2">
      <c r="I6170"/>
    </row>
    <row r="6171" spans="9:9" ht="15" customHeight="1" x14ac:dyDescent="0.2">
      <c r="I6171"/>
    </row>
    <row r="6172" spans="9:9" ht="15" customHeight="1" x14ac:dyDescent="0.2">
      <c r="I6172"/>
    </row>
    <row r="6173" spans="9:9" ht="15" customHeight="1" x14ac:dyDescent="0.2">
      <c r="I6173"/>
    </row>
    <row r="6174" spans="9:9" ht="15" customHeight="1" x14ac:dyDescent="0.2">
      <c r="I6174"/>
    </row>
    <row r="6175" spans="9:9" ht="15" customHeight="1" x14ac:dyDescent="0.2">
      <c r="I6175"/>
    </row>
    <row r="6176" spans="9:9" ht="15" customHeight="1" x14ac:dyDescent="0.2">
      <c r="I6176"/>
    </row>
    <row r="6177" spans="9:9" ht="15" customHeight="1" x14ac:dyDescent="0.2">
      <c r="I6177"/>
    </row>
    <row r="6178" spans="9:9" ht="15" customHeight="1" x14ac:dyDescent="0.2">
      <c r="I6178"/>
    </row>
    <row r="6179" spans="9:9" ht="15" customHeight="1" x14ac:dyDescent="0.2">
      <c r="I6179"/>
    </row>
    <row r="6180" spans="9:9" ht="15" customHeight="1" x14ac:dyDescent="0.2">
      <c r="I6180"/>
    </row>
    <row r="6181" spans="9:9" ht="15" customHeight="1" x14ac:dyDescent="0.2">
      <c r="I6181"/>
    </row>
    <row r="6182" spans="9:9" ht="15" customHeight="1" x14ac:dyDescent="0.2">
      <c r="I6182"/>
    </row>
    <row r="6183" spans="9:9" ht="15" customHeight="1" x14ac:dyDescent="0.2">
      <c r="I6183"/>
    </row>
    <row r="6184" spans="9:9" ht="15" customHeight="1" x14ac:dyDescent="0.2">
      <c r="I6184"/>
    </row>
    <row r="6185" spans="9:9" ht="15" customHeight="1" x14ac:dyDescent="0.2">
      <c r="I6185"/>
    </row>
    <row r="6186" spans="9:9" ht="15" customHeight="1" x14ac:dyDescent="0.2">
      <c r="I6186"/>
    </row>
    <row r="6187" spans="9:9" ht="15" customHeight="1" x14ac:dyDescent="0.2">
      <c r="I6187"/>
    </row>
    <row r="6188" spans="9:9" ht="15" customHeight="1" x14ac:dyDescent="0.2">
      <c r="I6188"/>
    </row>
    <row r="6189" spans="9:9" ht="15" customHeight="1" x14ac:dyDescent="0.2">
      <c r="I6189"/>
    </row>
    <row r="6190" spans="9:9" ht="15" customHeight="1" x14ac:dyDescent="0.2">
      <c r="I6190"/>
    </row>
    <row r="6191" spans="9:9" ht="15" customHeight="1" x14ac:dyDescent="0.2">
      <c r="I6191"/>
    </row>
    <row r="6192" spans="9:9" ht="15" customHeight="1" x14ac:dyDescent="0.2">
      <c r="I6192"/>
    </row>
    <row r="6193" spans="9:9" ht="15" customHeight="1" x14ac:dyDescent="0.2">
      <c r="I6193"/>
    </row>
    <row r="6194" spans="9:9" ht="15" customHeight="1" x14ac:dyDescent="0.2">
      <c r="I6194"/>
    </row>
    <row r="6195" spans="9:9" ht="15" customHeight="1" x14ac:dyDescent="0.2">
      <c r="I6195"/>
    </row>
    <row r="6196" spans="9:9" ht="15" customHeight="1" x14ac:dyDescent="0.2">
      <c r="I6196"/>
    </row>
    <row r="6197" spans="9:9" ht="15" customHeight="1" x14ac:dyDescent="0.2">
      <c r="I6197"/>
    </row>
    <row r="6198" spans="9:9" ht="15" customHeight="1" x14ac:dyDescent="0.2">
      <c r="I6198"/>
    </row>
    <row r="6199" spans="9:9" ht="15" customHeight="1" x14ac:dyDescent="0.2">
      <c r="I6199"/>
    </row>
    <row r="6200" spans="9:9" ht="15" customHeight="1" x14ac:dyDescent="0.2">
      <c r="I6200"/>
    </row>
    <row r="6201" spans="9:9" ht="15" customHeight="1" x14ac:dyDescent="0.2">
      <c r="I6201"/>
    </row>
    <row r="6202" spans="9:9" ht="15" customHeight="1" x14ac:dyDescent="0.2">
      <c r="I6202"/>
    </row>
    <row r="6203" spans="9:9" ht="15" customHeight="1" x14ac:dyDescent="0.2">
      <c r="I6203"/>
    </row>
    <row r="6204" spans="9:9" ht="15" customHeight="1" x14ac:dyDescent="0.2">
      <c r="I6204"/>
    </row>
    <row r="6205" spans="9:9" ht="15" customHeight="1" x14ac:dyDescent="0.2">
      <c r="I6205"/>
    </row>
    <row r="6206" spans="9:9" ht="15" customHeight="1" x14ac:dyDescent="0.2">
      <c r="I6206"/>
    </row>
    <row r="6207" spans="9:9" ht="15" customHeight="1" x14ac:dyDescent="0.2">
      <c r="I6207"/>
    </row>
    <row r="6208" spans="9:9" ht="15" customHeight="1" x14ac:dyDescent="0.2">
      <c r="I6208"/>
    </row>
    <row r="6209" spans="9:9" ht="15" customHeight="1" x14ac:dyDescent="0.2">
      <c r="I6209"/>
    </row>
    <row r="6210" spans="9:9" ht="15" customHeight="1" x14ac:dyDescent="0.2">
      <c r="I6210"/>
    </row>
    <row r="6211" spans="9:9" ht="15" customHeight="1" x14ac:dyDescent="0.2">
      <c r="I6211"/>
    </row>
    <row r="6212" spans="9:9" ht="15" customHeight="1" x14ac:dyDescent="0.2">
      <c r="I6212"/>
    </row>
    <row r="6213" spans="9:9" ht="15" customHeight="1" x14ac:dyDescent="0.2">
      <c r="I6213"/>
    </row>
    <row r="6214" spans="9:9" ht="15" customHeight="1" x14ac:dyDescent="0.2">
      <c r="I6214"/>
    </row>
    <row r="6215" spans="9:9" ht="15" customHeight="1" x14ac:dyDescent="0.2">
      <c r="I6215"/>
    </row>
    <row r="6216" spans="9:9" ht="15" customHeight="1" x14ac:dyDescent="0.2">
      <c r="I6216"/>
    </row>
    <row r="6217" spans="9:9" ht="15" customHeight="1" x14ac:dyDescent="0.2">
      <c r="I6217"/>
    </row>
    <row r="6218" spans="9:9" ht="15" customHeight="1" x14ac:dyDescent="0.2">
      <c r="I6218"/>
    </row>
    <row r="6219" spans="9:9" ht="15" customHeight="1" x14ac:dyDescent="0.2">
      <c r="I6219"/>
    </row>
    <row r="6220" spans="9:9" ht="15" customHeight="1" x14ac:dyDescent="0.2">
      <c r="I6220"/>
    </row>
    <row r="6221" spans="9:9" ht="15" customHeight="1" x14ac:dyDescent="0.2">
      <c r="I6221"/>
    </row>
    <row r="6222" spans="9:9" ht="15" customHeight="1" x14ac:dyDescent="0.2">
      <c r="I6222"/>
    </row>
    <row r="6223" spans="9:9" ht="15" customHeight="1" x14ac:dyDescent="0.2">
      <c r="I6223"/>
    </row>
    <row r="6224" spans="9:9" ht="15" customHeight="1" x14ac:dyDescent="0.2">
      <c r="I6224"/>
    </row>
    <row r="6225" spans="9:9" ht="15" customHeight="1" x14ac:dyDescent="0.2">
      <c r="I6225"/>
    </row>
    <row r="6226" spans="9:9" ht="15" customHeight="1" x14ac:dyDescent="0.2">
      <c r="I6226"/>
    </row>
    <row r="6227" spans="9:9" ht="15" customHeight="1" x14ac:dyDescent="0.2">
      <c r="I6227"/>
    </row>
    <row r="6228" spans="9:9" ht="15" customHeight="1" x14ac:dyDescent="0.2">
      <c r="I6228"/>
    </row>
    <row r="6229" spans="9:9" ht="15" customHeight="1" x14ac:dyDescent="0.2">
      <c r="I6229"/>
    </row>
    <row r="6230" spans="9:9" ht="15" customHeight="1" x14ac:dyDescent="0.2">
      <c r="I6230"/>
    </row>
    <row r="6231" spans="9:9" ht="15" customHeight="1" x14ac:dyDescent="0.2">
      <c r="I6231"/>
    </row>
    <row r="6232" spans="9:9" ht="15" customHeight="1" x14ac:dyDescent="0.2">
      <c r="I6232"/>
    </row>
    <row r="6233" spans="9:9" ht="15" customHeight="1" x14ac:dyDescent="0.2">
      <c r="I6233"/>
    </row>
    <row r="6234" spans="9:9" ht="15" customHeight="1" x14ac:dyDescent="0.2">
      <c r="I6234"/>
    </row>
    <row r="6235" spans="9:9" ht="15" customHeight="1" x14ac:dyDescent="0.2">
      <c r="I6235"/>
    </row>
    <row r="6236" spans="9:9" ht="15" customHeight="1" x14ac:dyDescent="0.2">
      <c r="I6236"/>
    </row>
    <row r="6237" spans="9:9" ht="15" customHeight="1" x14ac:dyDescent="0.2">
      <c r="I6237"/>
    </row>
    <row r="6238" spans="9:9" ht="15" customHeight="1" x14ac:dyDescent="0.2">
      <c r="I6238"/>
    </row>
    <row r="6239" spans="9:9" ht="15" customHeight="1" x14ac:dyDescent="0.2">
      <c r="I6239"/>
    </row>
    <row r="6240" spans="9:9" ht="15" customHeight="1" x14ac:dyDescent="0.2">
      <c r="I6240"/>
    </row>
    <row r="6241" spans="9:9" ht="15" customHeight="1" x14ac:dyDescent="0.2">
      <c r="I6241"/>
    </row>
    <row r="6242" spans="9:9" ht="15" customHeight="1" x14ac:dyDescent="0.2">
      <c r="I6242"/>
    </row>
    <row r="6243" spans="9:9" ht="15" customHeight="1" x14ac:dyDescent="0.2">
      <c r="I6243"/>
    </row>
    <row r="6244" spans="9:9" ht="15" customHeight="1" x14ac:dyDescent="0.2">
      <c r="I6244"/>
    </row>
    <row r="6245" spans="9:9" ht="15" customHeight="1" x14ac:dyDescent="0.2">
      <c r="I6245"/>
    </row>
    <row r="6246" spans="9:9" ht="15" customHeight="1" x14ac:dyDescent="0.2">
      <c r="I6246"/>
    </row>
    <row r="6247" spans="9:9" ht="15" customHeight="1" x14ac:dyDescent="0.2">
      <c r="I6247"/>
    </row>
    <row r="6248" spans="9:9" ht="15" customHeight="1" x14ac:dyDescent="0.2">
      <c r="I6248"/>
    </row>
    <row r="6249" spans="9:9" ht="15" customHeight="1" x14ac:dyDescent="0.2">
      <c r="I6249"/>
    </row>
    <row r="6250" spans="9:9" ht="15" customHeight="1" x14ac:dyDescent="0.2">
      <c r="I6250"/>
    </row>
    <row r="6251" spans="9:9" ht="15" customHeight="1" x14ac:dyDescent="0.2">
      <c r="I6251"/>
    </row>
    <row r="6252" spans="9:9" ht="15" customHeight="1" x14ac:dyDescent="0.2">
      <c r="I6252"/>
    </row>
    <row r="6253" spans="9:9" ht="15" customHeight="1" x14ac:dyDescent="0.2">
      <c r="I6253"/>
    </row>
    <row r="6254" spans="9:9" ht="15" customHeight="1" x14ac:dyDescent="0.2">
      <c r="I6254"/>
    </row>
    <row r="6255" spans="9:9" ht="15" customHeight="1" x14ac:dyDescent="0.2">
      <c r="I6255"/>
    </row>
    <row r="6256" spans="9:9" ht="15" customHeight="1" x14ac:dyDescent="0.2">
      <c r="I6256"/>
    </row>
    <row r="6257" spans="9:9" ht="15" customHeight="1" x14ac:dyDescent="0.2">
      <c r="I6257"/>
    </row>
    <row r="6258" spans="9:9" ht="15" customHeight="1" x14ac:dyDescent="0.2">
      <c r="I6258"/>
    </row>
    <row r="6259" spans="9:9" ht="15" customHeight="1" x14ac:dyDescent="0.2">
      <c r="I6259"/>
    </row>
    <row r="6260" spans="9:9" ht="15" customHeight="1" x14ac:dyDescent="0.2">
      <c r="I6260"/>
    </row>
    <row r="6261" spans="9:9" ht="15" customHeight="1" x14ac:dyDescent="0.2">
      <c r="I6261"/>
    </row>
    <row r="6262" spans="9:9" ht="15" customHeight="1" x14ac:dyDescent="0.2">
      <c r="I6262"/>
    </row>
    <row r="6263" spans="9:9" ht="15" customHeight="1" x14ac:dyDescent="0.2">
      <c r="I6263"/>
    </row>
    <row r="6264" spans="9:9" ht="15" customHeight="1" x14ac:dyDescent="0.2">
      <c r="I6264"/>
    </row>
    <row r="6265" spans="9:9" ht="15" customHeight="1" x14ac:dyDescent="0.2">
      <c r="I6265"/>
    </row>
    <row r="6266" spans="9:9" ht="15" customHeight="1" x14ac:dyDescent="0.2">
      <c r="I6266"/>
    </row>
    <row r="6267" spans="9:9" ht="15" customHeight="1" x14ac:dyDescent="0.2">
      <c r="I6267"/>
    </row>
    <row r="6268" spans="9:9" ht="15" customHeight="1" x14ac:dyDescent="0.2">
      <c r="I6268"/>
    </row>
    <row r="6269" spans="9:9" ht="15" customHeight="1" x14ac:dyDescent="0.2">
      <c r="I6269"/>
    </row>
    <row r="6270" spans="9:9" ht="15" customHeight="1" x14ac:dyDescent="0.2">
      <c r="I6270"/>
    </row>
    <row r="6271" spans="9:9" ht="15" customHeight="1" x14ac:dyDescent="0.2">
      <c r="I6271"/>
    </row>
    <row r="6272" spans="9:9" ht="15" customHeight="1" x14ac:dyDescent="0.2">
      <c r="I6272"/>
    </row>
    <row r="6273" spans="9:9" ht="15" customHeight="1" x14ac:dyDescent="0.2">
      <c r="I6273"/>
    </row>
    <row r="6274" spans="9:9" ht="15" customHeight="1" x14ac:dyDescent="0.2">
      <c r="I6274"/>
    </row>
    <row r="6275" spans="9:9" ht="15" customHeight="1" x14ac:dyDescent="0.2">
      <c r="I6275"/>
    </row>
    <row r="6276" spans="9:9" ht="15" customHeight="1" x14ac:dyDescent="0.2">
      <c r="I6276"/>
    </row>
    <row r="6277" spans="9:9" ht="15" customHeight="1" x14ac:dyDescent="0.2">
      <c r="I6277"/>
    </row>
    <row r="6278" spans="9:9" ht="15" customHeight="1" x14ac:dyDescent="0.2">
      <c r="I6278"/>
    </row>
    <row r="6279" spans="9:9" ht="15" customHeight="1" x14ac:dyDescent="0.2">
      <c r="I6279"/>
    </row>
    <row r="6280" spans="9:9" ht="15" customHeight="1" x14ac:dyDescent="0.2">
      <c r="I6280"/>
    </row>
    <row r="6281" spans="9:9" ht="15" customHeight="1" x14ac:dyDescent="0.2">
      <c r="I6281"/>
    </row>
    <row r="6282" spans="9:9" ht="15" customHeight="1" x14ac:dyDescent="0.2">
      <c r="I6282"/>
    </row>
    <row r="6283" spans="9:9" ht="15" customHeight="1" x14ac:dyDescent="0.2">
      <c r="I6283"/>
    </row>
    <row r="6284" spans="9:9" ht="15" customHeight="1" x14ac:dyDescent="0.2">
      <c r="I6284"/>
    </row>
    <row r="6285" spans="9:9" ht="15" customHeight="1" x14ac:dyDescent="0.2">
      <c r="I6285"/>
    </row>
    <row r="6286" spans="9:9" ht="15" customHeight="1" x14ac:dyDescent="0.2">
      <c r="I6286"/>
    </row>
    <row r="6287" spans="9:9" ht="15" customHeight="1" x14ac:dyDescent="0.2">
      <c r="I6287"/>
    </row>
    <row r="6288" spans="9:9" ht="15" customHeight="1" x14ac:dyDescent="0.2">
      <c r="I6288"/>
    </row>
    <row r="6289" spans="9:9" ht="15" customHeight="1" x14ac:dyDescent="0.2">
      <c r="I6289"/>
    </row>
    <row r="6290" spans="9:9" ht="15" customHeight="1" x14ac:dyDescent="0.2">
      <c r="I6290"/>
    </row>
    <row r="6291" spans="9:9" ht="15" customHeight="1" x14ac:dyDescent="0.2">
      <c r="I6291"/>
    </row>
    <row r="6292" spans="9:9" ht="15" customHeight="1" x14ac:dyDescent="0.2">
      <c r="I6292"/>
    </row>
    <row r="6293" spans="9:9" ht="15" customHeight="1" x14ac:dyDescent="0.2">
      <c r="I6293"/>
    </row>
    <row r="6294" spans="9:9" ht="15" customHeight="1" x14ac:dyDescent="0.2">
      <c r="I6294"/>
    </row>
    <row r="6295" spans="9:9" ht="15" customHeight="1" x14ac:dyDescent="0.2">
      <c r="I6295"/>
    </row>
    <row r="6296" spans="9:9" ht="15" customHeight="1" x14ac:dyDescent="0.2">
      <c r="I6296"/>
    </row>
    <row r="6297" spans="9:9" ht="15" customHeight="1" x14ac:dyDescent="0.2">
      <c r="I6297"/>
    </row>
    <row r="6298" spans="9:9" ht="15" customHeight="1" x14ac:dyDescent="0.2">
      <c r="I6298"/>
    </row>
    <row r="6299" spans="9:9" ht="15" customHeight="1" x14ac:dyDescent="0.2">
      <c r="I6299"/>
    </row>
    <row r="6300" spans="9:9" ht="15" customHeight="1" x14ac:dyDescent="0.2">
      <c r="I6300"/>
    </row>
    <row r="6301" spans="9:9" ht="15" customHeight="1" x14ac:dyDescent="0.2">
      <c r="I6301"/>
    </row>
    <row r="6302" spans="9:9" ht="15" customHeight="1" x14ac:dyDescent="0.2">
      <c r="I6302"/>
    </row>
    <row r="6303" spans="9:9" ht="15" customHeight="1" x14ac:dyDescent="0.2">
      <c r="I6303"/>
    </row>
    <row r="6304" spans="9:9" ht="15" customHeight="1" x14ac:dyDescent="0.2">
      <c r="I6304"/>
    </row>
    <row r="6305" spans="9:9" ht="15" customHeight="1" x14ac:dyDescent="0.2">
      <c r="I6305"/>
    </row>
    <row r="6306" spans="9:9" ht="15" customHeight="1" x14ac:dyDescent="0.2">
      <c r="I6306"/>
    </row>
    <row r="6307" spans="9:9" ht="15" customHeight="1" x14ac:dyDescent="0.2">
      <c r="I6307"/>
    </row>
    <row r="6308" spans="9:9" ht="15" customHeight="1" x14ac:dyDescent="0.2">
      <c r="I6308"/>
    </row>
    <row r="6309" spans="9:9" ht="15" customHeight="1" x14ac:dyDescent="0.2">
      <c r="I6309"/>
    </row>
    <row r="6310" spans="9:9" ht="15" customHeight="1" x14ac:dyDescent="0.2">
      <c r="I6310"/>
    </row>
    <row r="6311" spans="9:9" ht="15" customHeight="1" x14ac:dyDescent="0.2">
      <c r="I6311"/>
    </row>
    <row r="6312" spans="9:9" ht="15" customHeight="1" x14ac:dyDescent="0.2">
      <c r="I6312"/>
    </row>
    <row r="6313" spans="9:9" ht="15" customHeight="1" x14ac:dyDescent="0.2">
      <c r="I6313"/>
    </row>
    <row r="6314" spans="9:9" ht="15" customHeight="1" x14ac:dyDescent="0.2">
      <c r="I6314"/>
    </row>
    <row r="6315" spans="9:9" ht="15" customHeight="1" x14ac:dyDescent="0.2">
      <c r="I6315"/>
    </row>
    <row r="6316" spans="9:9" ht="15" customHeight="1" x14ac:dyDescent="0.2">
      <c r="I6316"/>
    </row>
    <row r="6317" spans="9:9" ht="15" customHeight="1" x14ac:dyDescent="0.2">
      <c r="I6317"/>
    </row>
    <row r="6318" spans="9:9" ht="15" customHeight="1" x14ac:dyDescent="0.2">
      <c r="I6318"/>
    </row>
    <row r="6319" spans="9:9" ht="15" customHeight="1" x14ac:dyDescent="0.2">
      <c r="I6319"/>
    </row>
    <row r="6320" spans="9:9" ht="15" customHeight="1" x14ac:dyDescent="0.2">
      <c r="I6320"/>
    </row>
    <row r="6321" spans="9:9" ht="15" customHeight="1" x14ac:dyDescent="0.2">
      <c r="I6321"/>
    </row>
    <row r="6322" spans="9:9" ht="15" customHeight="1" x14ac:dyDescent="0.2">
      <c r="I6322"/>
    </row>
    <row r="6323" spans="9:9" ht="15" customHeight="1" x14ac:dyDescent="0.2">
      <c r="I6323"/>
    </row>
    <row r="6324" spans="9:9" ht="15" customHeight="1" x14ac:dyDescent="0.2">
      <c r="I6324"/>
    </row>
    <row r="6325" spans="9:9" ht="15" customHeight="1" x14ac:dyDescent="0.2">
      <c r="I6325"/>
    </row>
    <row r="6326" spans="9:9" ht="15" customHeight="1" x14ac:dyDescent="0.2">
      <c r="I6326"/>
    </row>
    <row r="6327" spans="9:9" ht="15" customHeight="1" x14ac:dyDescent="0.2">
      <c r="I6327"/>
    </row>
    <row r="6328" spans="9:9" ht="15" customHeight="1" x14ac:dyDescent="0.2">
      <c r="I6328"/>
    </row>
    <row r="6329" spans="9:9" ht="15" customHeight="1" x14ac:dyDescent="0.2">
      <c r="I6329"/>
    </row>
    <row r="6330" spans="9:9" ht="15" customHeight="1" x14ac:dyDescent="0.2">
      <c r="I6330"/>
    </row>
    <row r="6331" spans="9:9" ht="15" customHeight="1" x14ac:dyDescent="0.2">
      <c r="I6331"/>
    </row>
    <row r="6332" spans="9:9" ht="15" customHeight="1" x14ac:dyDescent="0.2">
      <c r="I6332"/>
    </row>
    <row r="6333" spans="9:9" ht="15" customHeight="1" x14ac:dyDescent="0.2">
      <c r="I6333"/>
    </row>
    <row r="6334" spans="9:9" ht="15" customHeight="1" x14ac:dyDescent="0.2">
      <c r="I6334"/>
    </row>
    <row r="6335" spans="9:9" ht="15" customHeight="1" x14ac:dyDescent="0.2">
      <c r="I6335"/>
    </row>
    <row r="6336" spans="9:9" ht="15" customHeight="1" x14ac:dyDescent="0.2">
      <c r="I6336"/>
    </row>
    <row r="6337" spans="9:9" ht="15" customHeight="1" x14ac:dyDescent="0.2">
      <c r="I6337"/>
    </row>
    <row r="6338" spans="9:9" ht="15" customHeight="1" x14ac:dyDescent="0.2">
      <c r="I6338"/>
    </row>
    <row r="6339" spans="9:9" ht="15" customHeight="1" x14ac:dyDescent="0.2">
      <c r="I6339"/>
    </row>
    <row r="6340" spans="9:9" ht="15" customHeight="1" x14ac:dyDescent="0.2">
      <c r="I6340"/>
    </row>
    <row r="6341" spans="9:9" ht="15" customHeight="1" x14ac:dyDescent="0.2">
      <c r="I6341"/>
    </row>
    <row r="6342" spans="9:9" ht="15" customHeight="1" x14ac:dyDescent="0.2">
      <c r="I6342"/>
    </row>
    <row r="6343" spans="9:9" ht="15" customHeight="1" x14ac:dyDescent="0.2">
      <c r="I6343"/>
    </row>
    <row r="6344" spans="9:9" ht="15" customHeight="1" x14ac:dyDescent="0.2">
      <c r="I6344"/>
    </row>
    <row r="6345" spans="9:9" ht="15" customHeight="1" x14ac:dyDescent="0.2">
      <c r="I6345"/>
    </row>
    <row r="6346" spans="9:9" ht="15" customHeight="1" x14ac:dyDescent="0.2">
      <c r="I6346"/>
    </row>
    <row r="6347" spans="9:9" ht="15" customHeight="1" x14ac:dyDescent="0.2">
      <c r="I6347"/>
    </row>
    <row r="6348" spans="9:9" ht="15" customHeight="1" x14ac:dyDescent="0.2">
      <c r="I6348"/>
    </row>
    <row r="6349" spans="9:9" ht="15" customHeight="1" x14ac:dyDescent="0.2">
      <c r="I6349"/>
    </row>
    <row r="6350" spans="9:9" ht="15" customHeight="1" x14ac:dyDescent="0.2">
      <c r="I6350"/>
    </row>
    <row r="6351" spans="9:9" ht="15" customHeight="1" x14ac:dyDescent="0.2">
      <c r="I6351"/>
    </row>
    <row r="6352" spans="9:9" ht="15" customHeight="1" x14ac:dyDescent="0.2">
      <c r="I6352"/>
    </row>
    <row r="6353" spans="9:9" ht="15" customHeight="1" x14ac:dyDescent="0.2">
      <c r="I6353"/>
    </row>
    <row r="6354" spans="9:9" ht="15" customHeight="1" x14ac:dyDescent="0.2">
      <c r="I6354"/>
    </row>
    <row r="6355" spans="9:9" ht="15" customHeight="1" x14ac:dyDescent="0.2">
      <c r="I6355"/>
    </row>
    <row r="6356" spans="9:9" ht="15" customHeight="1" x14ac:dyDescent="0.2">
      <c r="I6356"/>
    </row>
    <row r="6357" spans="9:9" ht="15" customHeight="1" x14ac:dyDescent="0.2">
      <c r="I6357"/>
    </row>
    <row r="6358" spans="9:9" ht="15" customHeight="1" x14ac:dyDescent="0.2">
      <c r="I6358"/>
    </row>
    <row r="6359" spans="9:9" ht="15" customHeight="1" x14ac:dyDescent="0.2">
      <c r="I6359"/>
    </row>
    <row r="6360" spans="9:9" ht="15" customHeight="1" x14ac:dyDescent="0.2">
      <c r="I6360"/>
    </row>
    <row r="6361" spans="9:9" ht="15" customHeight="1" x14ac:dyDescent="0.2">
      <c r="I6361"/>
    </row>
    <row r="6362" spans="9:9" ht="15" customHeight="1" x14ac:dyDescent="0.2">
      <c r="I6362"/>
    </row>
    <row r="6363" spans="9:9" ht="15" customHeight="1" x14ac:dyDescent="0.2">
      <c r="I6363"/>
    </row>
    <row r="6364" spans="9:9" ht="15" customHeight="1" x14ac:dyDescent="0.2">
      <c r="I6364"/>
    </row>
    <row r="6365" spans="9:9" ht="15" customHeight="1" x14ac:dyDescent="0.2">
      <c r="I6365"/>
    </row>
    <row r="6366" spans="9:9" ht="15" customHeight="1" x14ac:dyDescent="0.2">
      <c r="I6366"/>
    </row>
    <row r="6367" spans="9:9" ht="15" customHeight="1" x14ac:dyDescent="0.2">
      <c r="I6367"/>
    </row>
    <row r="6368" spans="9:9" ht="15" customHeight="1" x14ac:dyDescent="0.2">
      <c r="I6368"/>
    </row>
    <row r="6369" spans="9:9" ht="15" customHeight="1" x14ac:dyDescent="0.2">
      <c r="I6369"/>
    </row>
    <row r="6370" spans="9:9" ht="15" customHeight="1" x14ac:dyDescent="0.2">
      <c r="I6370"/>
    </row>
    <row r="6371" spans="9:9" ht="15" customHeight="1" x14ac:dyDescent="0.2">
      <c r="I6371"/>
    </row>
    <row r="6372" spans="9:9" ht="15" customHeight="1" x14ac:dyDescent="0.2">
      <c r="I6372"/>
    </row>
    <row r="6373" spans="9:9" ht="15" customHeight="1" x14ac:dyDescent="0.2">
      <c r="I6373"/>
    </row>
    <row r="6374" spans="9:9" ht="15" customHeight="1" x14ac:dyDescent="0.2">
      <c r="I6374"/>
    </row>
    <row r="6375" spans="9:9" ht="15" customHeight="1" x14ac:dyDescent="0.2">
      <c r="I6375"/>
    </row>
    <row r="6376" spans="9:9" ht="15" customHeight="1" x14ac:dyDescent="0.2">
      <c r="I6376"/>
    </row>
    <row r="6377" spans="9:9" ht="15" customHeight="1" x14ac:dyDescent="0.2">
      <c r="I6377"/>
    </row>
    <row r="6378" spans="9:9" ht="15" customHeight="1" x14ac:dyDescent="0.2">
      <c r="I6378"/>
    </row>
    <row r="6379" spans="9:9" ht="15" customHeight="1" x14ac:dyDescent="0.2">
      <c r="I6379"/>
    </row>
    <row r="6380" spans="9:9" ht="15" customHeight="1" x14ac:dyDescent="0.2">
      <c r="I6380"/>
    </row>
    <row r="6381" spans="9:9" ht="15" customHeight="1" x14ac:dyDescent="0.2">
      <c r="I6381"/>
    </row>
    <row r="6382" spans="9:9" ht="15" customHeight="1" x14ac:dyDescent="0.2">
      <c r="I6382"/>
    </row>
    <row r="6383" spans="9:9" ht="15" customHeight="1" x14ac:dyDescent="0.2">
      <c r="I6383"/>
    </row>
    <row r="6384" spans="9:9" ht="15" customHeight="1" x14ac:dyDescent="0.2">
      <c r="I6384"/>
    </row>
    <row r="6385" spans="9:9" ht="15" customHeight="1" x14ac:dyDescent="0.2">
      <c r="I6385"/>
    </row>
    <row r="6386" spans="9:9" ht="15" customHeight="1" x14ac:dyDescent="0.2">
      <c r="I6386"/>
    </row>
    <row r="6387" spans="9:9" ht="15" customHeight="1" x14ac:dyDescent="0.2">
      <c r="I6387"/>
    </row>
    <row r="6388" spans="9:9" ht="15" customHeight="1" x14ac:dyDescent="0.2">
      <c r="I6388"/>
    </row>
    <row r="6389" spans="9:9" ht="15" customHeight="1" x14ac:dyDescent="0.2">
      <c r="I6389"/>
    </row>
    <row r="6390" spans="9:9" ht="15" customHeight="1" x14ac:dyDescent="0.2">
      <c r="I6390"/>
    </row>
    <row r="6391" spans="9:9" ht="15" customHeight="1" x14ac:dyDescent="0.2">
      <c r="I6391"/>
    </row>
    <row r="6392" spans="9:9" ht="15" customHeight="1" x14ac:dyDescent="0.2">
      <c r="I6392"/>
    </row>
    <row r="6393" spans="9:9" ht="15" customHeight="1" x14ac:dyDescent="0.2">
      <c r="I6393"/>
    </row>
    <row r="6394" spans="9:9" ht="15" customHeight="1" x14ac:dyDescent="0.2">
      <c r="I6394"/>
    </row>
    <row r="6395" spans="9:9" ht="15" customHeight="1" x14ac:dyDescent="0.2">
      <c r="I6395"/>
    </row>
    <row r="6396" spans="9:9" ht="15" customHeight="1" x14ac:dyDescent="0.2">
      <c r="I6396"/>
    </row>
    <row r="6397" spans="9:9" ht="15" customHeight="1" x14ac:dyDescent="0.2">
      <c r="I6397"/>
    </row>
    <row r="6398" spans="9:9" ht="15" customHeight="1" x14ac:dyDescent="0.2">
      <c r="I6398"/>
    </row>
    <row r="6399" spans="9:9" ht="15" customHeight="1" x14ac:dyDescent="0.2">
      <c r="I6399"/>
    </row>
    <row r="6400" spans="9:9" ht="15" customHeight="1" x14ac:dyDescent="0.2">
      <c r="I6400"/>
    </row>
    <row r="6401" spans="9:9" ht="15" customHeight="1" x14ac:dyDescent="0.2">
      <c r="I6401"/>
    </row>
    <row r="6402" spans="9:9" ht="15" customHeight="1" x14ac:dyDescent="0.2">
      <c r="I6402"/>
    </row>
    <row r="6403" spans="9:9" ht="15" customHeight="1" x14ac:dyDescent="0.2">
      <c r="I6403"/>
    </row>
    <row r="6404" spans="9:9" ht="15" customHeight="1" x14ac:dyDescent="0.2">
      <c r="I6404"/>
    </row>
    <row r="6405" spans="9:9" ht="15" customHeight="1" x14ac:dyDescent="0.2">
      <c r="I6405"/>
    </row>
    <row r="6406" spans="9:9" ht="15" customHeight="1" x14ac:dyDescent="0.2">
      <c r="I6406"/>
    </row>
    <row r="6407" spans="9:9" ht="15" customHeight="1" x14ac:dyDescent="0.2">
      <c r="I6407"/>
    </row>
    <row r="6408" spans="9:9" ht="15" customHeight="1" x14ac:dyDescent="0.2">
      <c r="I6408"/>
    </row>
    <row r="6409" spans="9:9" ht="15" customHeight="1" x14ac:dyDescent="0.2">
      <c r="I6409"/>
    </row>
    <row r="6410" spans="9:9" ht="15" customHeight="1" x14ac:dyDescent="0.2">
      <c r="I6410"/>
    </row>
    <row r="6411" spans="9:9" ht="15" customHeight="1" x14ac:dyDescent="0.2">
      <c r="I6411"/>
    </row>
    <row r="6412" spans="9:9" ht="15" customHeight="1" x14ac:dyDescent="0.2">
      <c r="I6412"/>
    </row>
    <row r="6413" spans="9:9" ht="15" customHeight="1" x14ac:dyDescent="0.2">
      <c r="I6413"/>
    </row>
    <row r="6414" spans="9:9" ht="15" customHeight="1" x14ac:dyDescent="0.2">
      <c r="I6414"/>
    </row>
    <row r="6415" spans="9:9" ht="15" customHeight="1" x14ac:dyDescent="0.2">
      <c r="I6415"/>
    </row>
    <row r="6416" spans="9:9" ht="15" customHeight="1" x14ac:dyDescent="0.2">
      <c r="I6416"/>
    </row>
    <row r="6417" spans="9:9" ht="15" customHeight="1" x14ac:dyDescent="0.2">
      <c r="I6417"/>
    </row>
    <row r="6418" spans="9:9" ht="15" customHeight="1" x14ac:dyDescent="0.2">
      <c r="I6418"/>
    </row>
    <row r="6419" spans="9:9" ht="15" customHeight="1" x14ac:dyDescent="0.2">
      <c r="I6419"/>
    </row>
    <row r="6420" spans="9:9" ht="15" customHeight="1" x14ac:dyDescent="0.2">
      <c r="I6420"/>
    </row>
    <row r="6421" spans="9:9" ht="15" customHeight="1" x14ac:dyDescent="0.2">
      <c r="I6421"/>
    </row>
    <row r="6422" spans="9:9" ht="15" customHeight="1" x14ac:dyDescent="0.2">
      <c r="I6422"/>
    </row>
    <row r="6423" spans="9:9" ht="15" customHeight="1" x14ac:dyDescent="0.2">
      <c r="I6423"/>
    </row>
    <row r="6424" spans="9:9" ht="15" customHeight="1" x14ac:dyDescent="0.2">
      <c r="I6424"/>
    </row>
    <row r="6425" spans="9:9" ht="15" customHeight="1" x14ac:dyDescent="0.2">
      <c r="I6425"/>
    </row>
    <row r="6426" spans="9:9" ht="15" customHeight="1" x14ac:dyDescent="0.2">
      <c r="I6426"/>
    </row>
    <row r="6427" spans="9:9" ht="15" customHeight="1" x14ac:dyDescent="0.2">
      <c r="I6427"/>
    </row>
    <row r="6428" spans="9:9" ht="15" customHeight="1" x14ac:dyDescent="0.2">
      <c r="I6428"/>
    </row>
    <row r="6429" spans="9:9" ht="15" customHeight="1" x14ac:dyDescent="0.2">
      <c r="I6429"/>
    </row>
    <row r="6430" spans="9:9" ht="15" customHeight="1" x14ac:dyDescent="0.2">
      <c r="I6430"/>
    </row>
    <row r="6431" spans="9:9" ht="15" customHeight="1" x14ac:dyDescent="0.2">
      <c r="I6431"/>
    </row>
    <row r="6432" spans="9:9" ht="15" customHeight="1" x14ac:dyDescent="0.2">
      <c r="I6432"/>
    </row>
    <row r="6433" spans="9:9" ht="15" customHeight="1" x14ac:dyDescent="0.2">
      <c r="I6433"/>
    </row>
    <row r="6434" spans="9:9" ht="15" customHeight="1" x14ac:dyDescent="0.2">
      <c r="I6434"/>
    </row>
    <row r="6435" spans="9:9" ht="15" customHeight="1" x14ac:dyDescent="0.2">
      <c r="I6435"/>
    </row>
    <row r="6436" spans="9:9" ht="15" customHeight="1" x14ac:dyDescent="0.2">
      <c r="I6436"/>
    </row>
    <row r="6437" spans="9:9" ht="15" customHeight="1" x14ac:dyDescent="0.2">
      <c r="I6437"/>
    </row>
    <row r="6438" spans="9:9" ht="15" customHeight="1" x14ac:dyDescent="0.2">
      <c r="I6438"/>
    </row>
    <row r="6439" spans="9:9" ht="15" customHeight="1" x14ac:dyDescent="0.2">
      <c r="I6439"/>
    </row>
    <row r="6440" spans="9:9" ht="15" customHeight="1" x14ac:dyDescent="0.2">
      <c r="I6440"/>
    </row>
    <row r="6441" spans="9:9" ht="15" customHeight="1" x14ac:dyDescent="0.2">
      <c r="I6441"/>
    </row>
    <row r="6442" spans="9:9" ht="15" customHeight="1" x14ac:dyDescent="0.2">
      <c r="I6442"/>
    </row>
    <row r="6443" spans="9:9" ht="15" customHeight="1" x14ac:dyDescent="0.2">
      <c r="I6443"/>
    </row>
    <row r="6444" spans="9:9" ht="15" customHeight="1" x14ac:dyDescent="0.2">
      <c r="I6444"/>
    </row>
    <row r="6445" spans="9:9" ht="15" customHeight="1" x14ac:dyDescent="0.2">
      <c r="I6445"/>
    </row>
    <row r="6446" spans="9:9" ht="15" customHeight="1" x14ac:dyDescent="0.2">
      <c r="I6446"/>
    </row>
    <row r="6447" spans="9:9" ht="15" customHeight="1" x14ac:dyDescent="0.2">
      <c r="I6447"/>
    </row>
    <row r="6448" spans="9:9" ht="15" customHeight="1" x14ac:dyDescent="0.2">
      <c r="I6448"/>
    </row>
    <row r="6449" spans="9:9" ht="15" customHeight="1" x14ac:dyDescent="0.2">
      <c r="I6449"/>
    </row>
    <row r="6450" spans="9:9" ht="15" customHeight="1" x14ac:dyDescent="0.2">
      <c r="I6450"/>
    </row>
    <row r="6451" spans="9:9" ht="15" customHeight="1" x14ac:dyDescent="0.2">
      <c r="I6451"/>
    </row>
    <row r="6452" spans="9:9" ht="15" customHeight="1" x14ac:dyDescent="0.2">
      <c r="I6452"/>
    </row>
    <row r="6453" spans="9:9" ht="15" customHeight="1" x14ac:dyDescent="0.2">
      <c r="I6453"/>
    </row>
    <row r="6454" spans="9:9" ht="15" customHeight="1" x14ac:dyDescent="0.2">
      <c r="I6454"/>
    </row>
    <row r="6455" spans="9:9" ht="15" customHeight="1" x14ac:dyDescent="0.2">
      <c r="I6455"/>
    </row>
    <row r="6456" spans="9:9" ht="15" customHeight="1" x14ac:dyDescent="0.2">
      <c r="I6456"/>
    </row>
    <row r="6457" spans="9:9" ht="15" customHeight="1" x14ac:dyDescent="0.2">
      <c r="I6457"/>
    </row>
    <row r="6458" spans="9:9" ht="15" customHeight="1" x14ac:dyDescent="0.2">
      <c r="I6458"/>
    </row>
    <row r="6459" spans="9:9" ht="15" customHeight="1" x14ac:dyDescent="0.2">
      <c r="I6459"/>
    </row>
    <row r="6460" spans="9:9" ht="15" customHeight="1" x14ac:dyDescent="0.2">
      <c r="I6460"/>
    </row>
    <row r="6461" spans="9:9" ht="15" customHeight="1" x14ac:dyDescent="0.2">
      <c r="I6461"/>
    </row>
    <row r="6462" spans="9:9" ht="15" customHeight="1" x14ac:dyDescent="0.2">
      <c r="I6462"/>
    </row>
    <row r="6463" spans="9:9" ht="15" customHeight="1" x14ac:dyDescent="0.2">
      <c r="I6463"/>
    </row>
    <row r="6464" spans="9:9" ht="15" customHeight="1" x14ac:dyDescent="0.2">
      <c r="I6464"/>
    </row>
    <row r="6465" spans="9:9" ht="15" customHeight="1" x14ac:dyDescent="0.2">
      <c r="I6465"/>
    </row>
    <row r="6466" spans="9:9" ht="15" customHeight="1" x14ac:dyDescent="0.2">
      <c r="I6466"/>
    </row>
    <row r="6467" spans="9:9" ht="15" customHeight="1" x14ac:dyDescent="0.2">
      <c r="I6467"/>
    </row>
    <row r="6468" spans="9:9" ht="15" customHeight="1" x14ac:dyDescent="0.2">
      <c r="I6468"/>
    </row>
    <row r="6469" spans="9:9" ht="15" customHeight="1" x14ac:dyDescent="0.2">
      <c r="I6469"/>
    </row>
    <row r="6470" spans="9:9" ht="15" customHeight="1" x14ac:dyDescent="0.2">
      <c r="I6470"/>
    </row>
    <row r="6471" spans="9:9" ht="15" customHeight="1" x14ac:dyDescent="0.2">
      <c r="I6471"/>
    </row>
    <row r="6472" spans="9:9" ht="15" customHeight="1" x14ac:dyDescent="0.2">
      <c r="I6472"/>
    </row>
    <row r="6473" spans="9:9" ht="15" customHeight="1" x14ac:dyDescent="0.2">
      <c r="I6473"/>
    </row>
    <row r="6474" spans="9:9" ht="15" customHeight="1" x14ac:dyDescent="0.2">
      <c r="I6474"/>
    </row>
    <row r="6475" spans="9:9" ht="15" customHeight="1" x14ac:dyDescent="0.2">
      <c r="I6475"/>
    </row>
    <row r="6476" spans="9:9" ht="15" customHeight="1" x14ac:dyDescent="0.2">
      <c r="I6476"/>
    </row>
    <row r="6477" spans="9:9" ht="15" customHeight="1" x14ac:dyDescent="0.2">
      <c r="I6477"/>
    </row>
    <row r="6478" spans="9:9" ht="15" customHeight="1" x14ac:dyDescent="0.2">
      <c r="I6478"/>
    </row>
    <row r="6479" spans="9:9" ht="15" customHeight="1" x14ac:dyDescent="0.2">
      <c r="I6479"/>
    </row>
    <row r="6480" spans="9:9" ht="15" customHeight="1" x14ac:dyDescent="0.2">
      <c r="I6480"/>
    </row>
    <row r="6481" spans="9:9" ht="15" customHeight="1" x14ac:dyDescent="0.2">
      <c r="I6481"/>
    </row>
    <row r="6482" spans="9:9" ht="15" customHeight="1" x14ac:dyDescent="0.2">
      <c r="I6482"/>
    </row>
    <row r="6483" spans="9:9" ht="15" customHeight="1" x14ac:dyDescent="0.2">
      <c r="I6483"/>
    </row>
    <row r="6484" spans="9:9" ht="15" customHeight="1" x14ac:dyDescent="0.2">
      <c r="I6484"/>
    </row>
    <row r="6485" spans="9:9" ht="15" customHeight="1" x14ac:dyDescent="0.2">
      <c r="I6485"/>
    </row>
    <row r="6486" spans="9:9" ht="15" customHeight="1" x14ac:dyDescent="0.2">
      <c r="I6486"/>
    </row>
    <row r="6487" spans="9:9" ht="15" customHeight="1" x14ac:dyDescent="0.2">
      <c r="I6487"/>
    </row>
    <row r="6488" spans="9:9" ht="15" customHeight="1" x14ac:dyDescent="0.2">
      <c r="I6488"/>
    </row>
    <row r="6489" spans="9:9" ht="15" customHeight="1" x14ac:dyDescent="0.2">
      <c r="I6489"/>
    </row>
    <row r="6490" spans="9:9" ht="15" customHeight="1" x14ac:dyDescent="0.2">
      <c r="I6490"/>
    </row>
    <row r="6491" spans="9:9" ht="15" customHeight="1" x14ac:dyDescent="0.2">
      <c r="I6491"/>
    </row>
    <row r="6492" spans="9:9" ht="15" customHeight="1" x14ac:dyDescent="0.2">
      <c r="I6492"/>
    </row>
    <row r="6493" spans="9:9" ht="15" customHeight="1" x14ac:dyDescent="0.2">
      <c r="I6493"/>
    </row>
    <row r="6494" spans="9:9" ht="15" customHeight="1" x14ac:dyDescent="0.2">
      <c r="I6494"/>
    </row>
    <row r="6495" spans="9:9" ht="15" customHeight="1" x14ac:dyDescent="0.2">
      <c r="I6495"/>
    </row>
    <row r="6496" spans="9:9" ht="15" customHeight="1" x14ac:dyDescent="0.2">
      <c r="I6496"/>
    </row>
    <row r="6497" spans="9:9" ht="15" customHeight="1" x14ac:dyDescent="0.2">
      <c r="I6497"/>
    </row>
    <row r="6498" spans="9:9" ht="15" customHeight="1" x14ac:dyDescent="0.2">
      <c r="I6498"/>
    </row>
    <row r="6499" spans="9:9" ht="15" customHeight="1" x14ac:dyDescent="0.2">
      <c r="I6499"/>
    </row>
    <row r="6500" spans="9:9" ht="15" customHeight="1" x14ac:dyDescent="0.2">
      <c r="I6500"/>
    </row>
    <row r="6501" spans="9:9" ht="15" customHeight="1" x14ac:dyDescent="0.2">
      <c r="I6501"/>
    </row>
    <row r="6502" spans="9:9" ht="15" customHeight="1" x14ac:dyDescent="0.2">
      <c r="I6502"/>
    </row>
    <row r="6503" spans="9:9" ht="15" customHeight="1" x14ac:dyDescent="0.2">
      <c r="I6503"/>
    </row>
    <row r="6504" spans="9:9" ht="15" customHeight="1" x14ac:dyDescent="0.2">
      <c r="I6504"/>
    </row>
    <row r="6505" spans="9:9" ht="15" customHeight="1" x14ac:dyDescent="0.2">
      <c r="I6505"/>
    </row>
    <row r="6506" spans="9:9" ht="15" customHeight="1" x14ac:dyDescent="0.2">
      <c r="I6506"/>
    </row>
    <row r="6507" spans="9:9" ht="15" customHeight="1" x14ac:dyDescent="0.2">
      <c r="I6507"/>
    </row>
    <row r="6508" spans="9:9" ht="15" customHeight="1" x14ac:dyDescent="0.2">
      <c r="I6508"/>
    </row>
    <row r="6509" spans="9:9" ht="15" customHeight="1" x14ac:dyDescent="0.2">
      <c r="I6509"/>
    </row>
    <row r="6510" spans="9:9" ht="15" customHeight="1" x14ac:dyDescent="0.2">
      <c r="I6510"/>
    </row>
    <row r="6511" spans="9:9" ht="15" customHeight="1" x14ac:dyDescent="0.2">
      <c r="I6511"/>
    </row>
    <row r="6512" spans="9:9" ht="15" customHeight="1" x14ac:dyDescent="0.2">
      <c r="I6512"/>
    </row>
    <row r="6513" spans="9:9" ht="15" customHeight="1" x14ac:dyDescent="0.2">
      <c r="I6513"/>
    </row>
    <row r="6514" spans="9:9" ht="15" customHeight="1" x14ac:dyDescent="0.2">
      <c r="I6514"/>
    </row>
    <row r="6515" spans="9:9" ht="15" customHeight="1" x14ac:dyDescent="0.2">
      <c r="I6515"/>
    </row>
    <row r="6516" spans="9:9" ht="15" customHeight="1" x14ac:dyDescent="0.2">
      <c r="I6516"/>
    </row>
    <row r="6517" spans="9:9" ht="15" customHeight="1" x14ac:dyDescent="0.2">
      <c r="I6517"/>
    </row>
    <row r="6518" spans="9:9" ht="15" customHeight="1" x14ac:dyDescent="0.2">
      <c r="I6518"/>
    </row>
    <row r="6519" spans="9:9" ht="15" customHeight="1" x14ac:dyDescent="0.2">
      <c r="I6519"/>
    </row>
    <row r="6520" spans="9:9" ht="15" customHeight="1" x14ac:dyDescent="0.2">
      <c r="I6520"/>
    </row>
    <row r="6521" spans="9:9" ht="15" customHeight="1" x14ac:dyDescent="0.2">
      <c r="I6521"/>
    </row>
    <row r="6522" spans="9:9" ht="15" customHeight="1" x14ac:dyDescent="0.2">
      <c r="I6522"/>
    </row>
    <row r="6523" spans="9:9" ht="15" customHeight="1" x14ac:dyDescent="0.2">
      <c r="I6523"/>
    </row>
    <row r="6524" spans="9:9" ht="15" customHeight="1" x14ac:dyDescent="0.2">
      <c r="I6524"/>
    </row>
    <row r="6525" spans="9:9" ht="15" customHeight="1" x14ac:dyDescent="0.2">
      <c r="I6525"/>
    </row>
    <row r="6526" spans="9:9" ht="15" customHeight="1" x14ac:dyDescent="0.2">
      <c r="I6526"/>
    </row>
    <row r="6527" spans="9:9" ht="15" customHeight="1" x14ac:dyDescent="0.2">
      <c r="I6527"/>
    </row>
    <row r="6528" spans="9:9" ht="15" customHeight="1" x14ac:dyDescent="0.2">
      <c r="I6528"/>
    </row>
    <row r="6529" spans="9:9" ht="15" customHeight="1" x14ac:dyDescent="0.2">
      <c r="I6529"/>
    </row>
    <row r="6530" spans="9:9" ht="15" customHeight="1" x14ac:dyDescent="0.2">
      <c r="I6530"/>
    </row>
    <row r="6531" spans="9:9" ht="15" customHeight="1" x14ac:dyDescent="0.2">
      <c r="I6531"/>
    </row>
    <row r="6532" spans="9:9" ht="15" customHeight="1" x14ac:dyDescent="0.2">
      <c r="I6532"/>
    </row>
    <row r="6533" spans="9:9" ht="15" customHeight="1" x14ac:dyDescent="0.2">
      <c r="I6533"/>
    </row>
    <row r="6534" spans="9:9" ht="15" customHeight="1" x14ac:dyDescent="0.2">
      <c r="I6534"/>
    </row>
    <row r="6535" spans="9:9" ht="15" customHeight="1" x14ac:dyDescent="0.2">
      <c r="I6535"/>
    </row>
    <row r="6536" spans="9:9" ht="15" customHeight="1" x14ac:dyDescent="0.2">
      <c r="I6536"/>
    </row>
    <row r="6537" spans="9:9" ht="15" customHeight="1" x14ac:dyDescent="0.2">
      <c r="I6537"/>
    </row>
    <row r="6538" spans="9:9" ht="15" customHeight="1" x14ac:dyDescent="0.2">
      <c r="I6538"/>
    </row>
    <row r="6539" spans="9:9" ht="15" customHeight="1" x14ac:dyDescent="0.2">
      <c r="I6539"/>
    </row>
    <row r="6540" spans="9:9" ht="15" customHeight="1" x14ac:dyDescent="0.2">
      <c r="I6540"/>
    </row>
    <row r="6541" spans="9:9" ht="15" customHeight="1" x14ac:dyDescent="0.2">
      <c r="I6541"/>
    </row>
    <row r="6542" spans="9:9" ht="15" customHeight="1" x14ac:dyDescent="0.2">
      <c r="I6542"/>
    </row>
    <row r="6543" spans="9:9" ht="15" customHeight="1" x14ac:dyDescent="0.2">
      <c r="I6543"/>
    </row>
    <row r="6544" spans="9:9" ht="15" customHeight="1" x14ac:dyDescent="0.2">
      <c r="I6544"/>
    </row>
    <row r="6545" spans="9:9" ht="15" customHeight="1" x14ac:dyDescent="0.2">
      <c r="I6545"/>
    </row>
    <row r="6546" spans="9:9" ht="15" customHeight="1" x14ac:dyDescent="0.2">
      <c r="I6546"/>
    </row>
    <row r="6547" spans="9:9" ht="15" customHeight="1" x14ac:dyDescent="0.2">
      <c r="I6547"/>
    </row>
    <row r="6548" spans="9:9" ht="15" customHeight="1" x14ac:dyDescent="0.2">
      <c r="I6548"/>
    </row>
    <row r="6549" spans="9:9" ht="15" customHeight="1" x14ac:dyDescent="0.2">
      <c r="I6549"/>
    </row>
    <row r="6550" spans="9:9" ht="15" customHeight="1" x14ac:dyDescent="0.2">
      <c r="I6550"/>
    </row>
    <row r="6551" spans="9:9" ht="15" customHeight="1" x14ac:dyDescent="0.2">
      <c r="I6551"/>
    </row>
    <row r="6552" spans="9:9" ht="15" customHeight="1" x14ac:dyDescent="0.2">
      <c r="I6552"/>
    </row>
    <row r="6553" spans="9:9" ht="15" customHeight="1" x14ac:dyDescent="0.2">
      <c r="I6553"/>
    </row>
    <row r="6554" spans="9:9" ht="15" customHeight="1" x14ac:dyDescent="0.2">
      <c r="I6554"/>
    </row>
    <row r="6555" spans="9:9" ht="15" customHeight="1" x14ac:dyDescent="0.2">
      <c r="I6555"/>
    </row>
    <row r="6556" spans="9:9" ht="15" customHeight="1" x14ac:dyDescent="0.2">
      <c r="I6556"/>
    </row>
    <row r="6557" spans="9:9" ht="15" customHeight="1" x14ac:dyDescent="0.2">
      <c r="I6557"/>
    </row>
    <row r="6558" spans="9:9" ht="15" customHeight="1" x14ac:dyDescent="0.2">
      <c r="I6558"/>
    </row>
    <row r="6559" spans="9:9" ht="15" customHeight="1" x14ac:dyDescent="0.2">
      <c r="I6559"/>
    </row>
    <row r="6560" spans="9:9" ht="15" customHeight="1" x14ac:dyDescent="0.2">
      <c r="I6560"/>
    </row>
    <row r="6561" spans="9:9" ht="15" customHeight="1" x14ac:dyDescent="0.2">
      <c r="I6561"/>
    </row>
    <row r="6562" spans="9:9" ht="15" customHeight="1" x14ac:dyDescent="0.2">
      <c r="I6562"/>
    </row>
    <row r="6563" spans="9:9" ht="15" customHeight="1" x14ac:dyDescent="0.2">
      <c r="I6563"/>
    </row>
    <row r="6564" spans="9:9" ht="15" customHeight="1" x14ac:dyDescent="0.2">
      <c r="I6564"/>
    </row>
    <row r="6565" spans="9:9" ht="15" customHeight="1" x14ac:dyDescent="0.2">
      <c r="I6565"/>
    </row>
    <row r="6566" spans="9:9" ht="15" customHeight="1" x14ac:dyDescent="0.2">
      <c r="I6566"/>
    </row>
    <row r="6567" spans="9:9" ht="15" customHeight="1" x14ac:dyDescent="0.2">
      <c r="I6567"/>
    </row>
    <row r="6568" spans="9:9" ht="15" customHeight="1" x14ac:dyDescent="0.2">
      <c r="I6568"/>
    </row>
    <row r="6569" spans="9:9" ht="15" customHeight="1" x14ac:dyDescent="0.2">
      <c r="I6569"/>
    </row>
    <row r="6570" spans="9:9" ht="15" customHeight="1" x14ac:dyDescent="0.2">
      <c r="I6570"/>
    </row>
    <row r="6571" spans="9:9" ht="15" customHeight="1" x14ac:dyDescent="0.2">
      <c r="I6571"/>
    </row>
    <row r="6572" spans="9:9" ht="15" customHeight="1" x14ac:dyDescent="0.2">
      <c r="I6572"/>
    </row>
    <row r="6573" spans="9:9" ht="15" customHeight="1" x14ac:dyDescent="0.2">
      <c r="I6573"/>
    </row>
    <row r="6574" spans="9:9" ht="15" customHeight="1" x14ac:dyDescent="0.2">
      <c r="I6574"/>
    </row>
    <row r="6575" spans="9:9" ht="15" customHeight="1" x14ac:dyDescent="0.2">
      <c r="I6575"/>
    </row>
    <row r="6576" spans="9:9" ht="15" customHeight="1" x14ac:dyDescent="0.2">
      <c r="I6576"/>
    </row>
    <row r="6577" spans="9:9" ht="15" customHeight="1" x14ac:dyDescent="0.2">
      <c r="I6577"/>
    </row>
    <row r="6578" spans="9:9" ht="15" customHeight="1" x14ac:dyDescent="0.2">
      <c r="I6578"/>
    </row>
    <row r="6579" spans="9:9" ht="15" customHeight="1" x14ac:dyDescent="0.2">
      <c r="I6579"/>
    </row>
    <row r="6580" spans="9:9" ht="15" customHeight="1" x14ac:dyDescent="0.2">
      <c r="I6580"/>
    </row>
    <row r="6581" spans="9:9" ht="15" customHeight="1" x14ac:dyDescent="0.2">
      <c r="I6581"/>
    </row>
    <row r="6582" spans="9:9" ht="15" customHeight="1" x14ac:dyDescent="0.2">
      <c r="I6582"/>
    </row>
    <row r="6583" spans="9:9" ht="15" customHeight="1" x14ac:dyDescent="0.2">
      <c r="I6583"/>
    </row>
    <row r="6584" spans="9:9" ht="15" customHeight="1" x14ac:dyDescent="0.2">
      <c r="I6584"/>
    </row>
    <row r="6585" spans="9:9" ht="15" customHeight="1" x14ac:dyDescent="0.2">
      <c r="I6585"/>
    </row>
    <row r="6586" spans="9:9" ht="15" customHeight="1" x14ac:dyDescent="0.2">
      <c r="I6586"/>
    </row>
    <row r="6587" spans="9:9" ht="15" customHeight="1" x14ac:dyDescent="0.2">
      <c r="I6587"/>
    </row>
    <row r="6588" spans="9:9" ht="15" customHeight="1" x14ac:dyDescent="0.2">
      <c r="I6588"/>
    </row>
    <row r="6589" spans="9:9" ht="15" customHeight="1" x14ac:dyDescent="0.2">
      <c r="I6589"/>
    </row>
    <row r="6590" spans="9:9" ht="15" customHeight="1" x14ac:dyDescent="0.2">
      <c r="I6590"/>
    </row>
    <row r="6591" spans="9:9" ht="15" customHeight="1" x14ac:dyDescent="0.2">
      <c r="I6591"/>
    </row>
    <row r="6592" spans="9:9" ht="15" customHeight="1" x14ac:dyDescent="0.2">
      <c r="I6592"/>
    </row>
    <row r="6593" spans="9:9" ht="15" customHeight="1" x14ac:dyDescent="0.2">
      <c r="I6593"/>
    </row>
    <row r="6594" spans="9:9" ht="15" customHeight="1" x14ac:dyDescent="0.2">
      <c r="I6594"/>
    </row>
    <row r="6595" spans="9:9" ht="15" customHeight="1" x14ac:dyDescent="0.2">
      <c r="I6595"/>
    </row>
    <row r="6596" spans="9:9" ht="15" customHeight="1" x14ac:dyDescent="0.2">
      <c r="I6596"/>
    </row>
    <row r="6597" spans="9:9" ht="15" customHeight="1" x14ac:dyDescent="0.2">
      <c r="I6597"/>
    </row>
    <row r="6598" spans="9:9" ht="15" customHeight="1" x14ac:dyDescent="0.2">
      <c r="I6598"/>
    </row>
    <row r="6599" spans="9:9" ht="15" customHeight="1" x14ac:dyDescent="0.2">
      <c r="I6599"/>
    </row>
    <row r="6600" spans="9:9" ht="15" customHeight="1" x14ac:dyDescent="0.2">
      <c r="I6600"/>
    </row>
    <row r="6601" spans="9:9" ht="15" customHeight="1" x14ac:dyDescent="0.2">
      <c r="I6601"/>
    </row>
    <row r="6602" spans="9:9" ht="15" customHeight="1" x14ac:dyDescent="0.2">
      <c r="I6602"/>
    </row>
    <row r="6603" spans="9:9" ht="15" customHeight="1" x14ac:dyDescent="0.2">
      <c r="I6603"/>
    </row>
    <row r="6604" spans="9:9" ht="15" customHeight="1" x14ac:dyDescent="0.2">
      <c r="I6604"/>
    </row>
    <row r="6605" spans="9:9" ht="15" customHeight="1" x14ac:dyDescent="0.2">
      <c r="I6605"/>
    </row>
    <row r="6606" spans="9:9" ht="15" customHeight="1" x14ac:dyDescent="0.2">
      <c r="I6606"/>
    </row>
    <row r="6607" spans="9:9" ht="15" customHeight="1" x14ac:dyDescent="0.2">
      <c r="I6607"/>
    </row>
    <row r="6608" spans="9:9" ht="15" customHeight="1" x14ac:dyDescent="0.2">
      <c r="I6608"/>
    </row>
    <row r="6609" spans="9:9" ht="15" customHeight="1" x14ac:dyDescent="0.2">
      <c r="I6609"/>
    </row>
    <row r="6610" spans="9:9" ht="15" customHeight="1" x14ac:dyDescent="0.2">
      <c r="I6610"/>
    </row>
    <row r="6611" spans="9:9" ht="15" customHeight="1" x14ac:dyDescent="0.2">
      <c r="I6611"/>
    </row>
    <row r="6612" spans="9:9" ht="15" customHeight="1" x14ac:dyDescent="0.2">
      <c r="I6612"/>
    </row>
    <row r="6613" spans="9:9" ht="15" customHeight="1" x14ac:dyDescent="0.2">
      <c r="I6613"/>
    </row>
    <row r="6614" spans="9:9" ht="15" customHeight="1" x14ac:dyDescent="0.2">
      <c r="I6614"/>
    </row>
    <row r="6615" spans="9:9" ht="15" customHeight="1" x14ac:dyDescent="0.2">
      <c r="I6615"/>
    </row>
    <row r="6616" spans="9:9" ht="15" customHeight="1" x14ac:dyDescent="0.2">
      <c r="I6616"/>
    </row>
    <row r="6617" spans="9:9" ht="15" customHeight="1" x14ac:dyDescent="0.2">
      <c r="I6617"/>
    </row>
    <row r="6618" spans="9:9" ht="15" customHeight="1" x14ac:dyDescent="0.2">
      <c r="I6618"/>
    </row>
    <row r="6619" spans="9:9" ht="15" customHeight="1" x14ac:dyDescent="0.2">
      <c r="I6619"/>
    </row>
    <row r="6620" spans="9:9" ht="15" customHeight="1" x14ac:dyDescent="0.2">
      <c r="I6620"/>
    </row>
    <row r="6621" spans="9:9" ht="15" customHeight="1" x14ac:dyDescent="0.2">
      <c r="I6621"/>
    </row>
    <row r="6622" spans="9:9" ht="15" customHeight="1" x14ac:dyDescent="0.2">
      <c r="I6622"/>
    </row>
    <row r="6623" spans="9:9" ht="15" customHeight="1" x14ac:dyDescent="0.2">
      <c r="I6623"/>
    </row>
    <row r="6624" spans="9:9" ht="15" customHeight="1" x14ac:dyDescent="0.2">
      <c r="I6624"/>
    </row>
    <row r="6625" spans="9:9" ht="15" customHeight="1" x14ac:dyDescent="0.2">
      <c r="I6625"/>
    </row>
    <row r="6626" spans="9:9" ht="15" customHeight="1" x14ac:dyDescent="0.2">
      <c r="I6626"/>
    </row>
    <row r="6627" spans="9:9" ht="15" customHeight="1" x14ac:dyDescent="0.2">
      <c r="I6627"/>
    </row>
    <row r="6628" spans="9:9" ht="15" customHeight="1" x14ac:dyDescent="0.2">
      <c r="I6628"/>
    </row>
    <row r="6629" spans="9:9" ht="15" customHeight="1" x14ac:dyDescent="0.2">
      <c r="I6629"/>
    </row>
    <row r="6630" spans="9:9" ht="15" customHeight="1" x14ac:dyDescent="0.2">
      <c r="I6630"/>
    </row>
    <row r="6631" spans="9:9" ht="15" customHeight="1" x14ac:dyDescent="0.2">
      <c r="I6631"/>
    </row>
    <row r="6632" spans="9:9" ht="15" customHeight="1" x14ac:dyDescent="0.2">
      <c r="I6632"/>
    </row>
    <row r="6633" spans="9:9" ht="15" customHeight="1" x14ac:dyDescent="0.2">
      <c r="I6633"/>
    </row>
    <row r="6634" spans="9:9" ht="15" customHeight="1" x14ac:dyDescent="0.2">
      <c r="I6634"/>
    </row>
    <row r="6635" spans="9:9" ht="15" customHeight="1" x14ac:dyDescent="0.2">
      <c r="I6635"/>
    </row>
    <row r="6636" spans="9:9" ht="15" customHeight="1" x14ac:dyDescent="0.2">
      <c r="I6636"/>
    </row>
    <row r="6637" spans="9:9" ht="15" customHeight="1" x14ac:dyDescent="0.2">
      <c r="I6637"/>
    </row>
    <row r="6638" spans="9:9" ht="15" customHeight="1" x14ac:dyDescent="0.2">
      <c r="I6638"/>
    </row>
    <row r="6639" spans="9:9" ht="15" customHeight="1" x14ac:dyDescent="0.2">
      <c r="I6639"/>
    </row>
    <row r="6640" spans="9:9" ht="15" customHeight="1" x14ac:dyDescent="0.2">
      <c r="I6640"/>
    </row>
    <row r="6641" spans="9:9" ht="15" customHeight="1" x14ac:dyDescent="0.2">
      <c r="I6641"/>
    </row>
    <row r="6642" spans="9:9" ht="15" customHeight="1" x14ac:dyDescent="0.2">
      <c r="I6642"/>
    </row>
    <row r="6643" spans="9:9" ht="15" customHeight="1" x14ac:dyDescent="0.2">
      <c r="I6643"/>
    </row>
    <row r="6644" spans="9:9" ht="15" customHeight="1" x14ac:dyDescent="0.2">
      <c r="I6644"/>
    </row>
    <row r="6645" spans="9:9" ht="15" customHeight="1" x14ac:dyDescent="0.2">
      <c r="I6645"/>
    </row>
    <row r="6646" spans="9:9" ht="15" customHeight="1" x14ac:dyDescent="0.2">
      <c r="I6646"/>
    </row>
    <row r="6647" spans="9:9" ht="15" customHeight="1" x14ac:dyDescent="0.2">
      <c r="I6647"/>
    </row>
    <row r="6648" spans="9:9" ht="15" customHeight="1" x14ac:dyDescent="0.2">
      <c r="I6648"/>
    </row>
    <row r="6649" spans="9:9" ht="15" customHeight="1" x14ac:dyDescent="0.2">
      <c r="I6649"/>
    </row>
    <row r="6650" spans="9:9" ht="15" customHeight="1" x14ac:dyDescent="0.2">
      <c r="I6650"/>
    </row>
    <row r="6651" spans="9:9" ht="15" customHeight="1" x14ac:dyDescent="0.2">
      <c r="I6651"/>
    </row>
    <row r="6652" spans="9:9" ht="15" customHeight="1" x14ac:dyDescent="0.2">
      <c r="I6652"/>
    </row>
    <row r="6653" spans="9:9" ht="15" customHeight="1" x14ac:dyDescent="0.2">
      <c r="I6653"/>
    </row>
    <row r="6654" spans="9:9" ht="15" customHeight="1" x14ac:dyDescent="0.2">
      <c r="I6654"/>
    </row>
    <row r="6655" spans="9:9" ht="15" customHeight="1" x14ac:dyDescent="0.2">
      <c r="I6655"/>
    </row>
    <row r="6656" spans="9:9" ht="15" customHeight="1" x14ac:dyDescent="0.2">
      <c r="I6656"/>
    </row>
    <row r="6657" spans="9:9" ht="15" customHeight="1" x14ac:dyDescent="0.2">
      <c r="I6657"/>
    </row>
    <row r="6658" spans="9:9" ht="15" customHeight="1" x14ac:dyDescent="0.2">
      <c r="I6658"/>
    </row>
    <row r="6659" spans="9:9" ht="15" customHeight="1" x14ac:dyDescent="0.2">
      <c r="I6659"/>
    </row>
    <row r="6660" spans="9:9" ht="15" customHeight="1" x14ac:dyDescent="0.2">
      <c r="I6660"/>
    </row>
    <row r="6661" spans="9:9" ht="15" customHeight="1" x14ac:dyDescent="0.2">
      <c r="I6661"/>
    </row>
    <row r="6662" spans="9:9" ht="15" customHeight="1" x14ac:dyDescent="0.2">
      <c r="I6662"/>
    </row>
    <row r="6663" spans="9:9" ht="15" customHeight="1" x14ac:dyDescent="0.2">
      <c r="I6663"/>
    </row>
    <row r="6664" spans="9:9" ht="15" customHeight="1" x14ac:dyDescent="0.2">
      <c r="I6664"/>
    </row>
    <row r="6665" spans="9:9" ht="15" customHeight="1" x14ac:dyDescent="0.2">
      <c r="I6665"/>
    </row>
    <row r="6666" spans="9:9" ht="15" customHeight="1" x14ac:dyDescent="0.2">
      <c r="I6666"/>
    </row>
    <row r="6667" spans="9:9" ht="15" customHeight="1" x14ac:dyDescent="0.2">
      <c r="I6667"/>
    </row>
    <row r="6668" spans="9:9" ht="15" customHeight="1" x14ac:dyDescent="0.2">
      <c r="I6668"/>
    </row>
    <row r="6669" spans="9:9" ht="15" customHeight="1" x14ac:dyDescent="0.2">
      <c r="I6669"/>
    </row>
    <row r="6670" spans="9:9" ht="15" customHeight="1" x14ac:dyDescent="0.2">
      <c r="I6670"/>
    </row>
    <row r="6671" spans="9:9" ht="15" customHeight="1" x14ac:dyDescent="0.2">
      <c r="I6671"/>
    </row>
    <row r="6672" spans="9:9" ht="15" customHeight="1" x14ac:dyDescent="0.2">
      <c r="I6672"/>
    </row>
    <row r="6673" spans="9:9" ht="15" customHeight="1" x14ac:dyDescent="0.2">
      <c r="I6673"/>
    </row>
    <row r="6674" spans="9:9" ht="15" customHeight="1" x14ac:dyDescent="0.2">
      <c r="I6674"/>
    </row>
    <row r="6675" spans="9:9" ht="15" customHeight="1" x14ac:dyDescent="0.2">
      <c r="I6675"/>
    </row>
    <row r="6676" spans="9:9" ht="15" customHeight="1" x14ac:dyDescent="0.2">
      <c r="I6676"/>
    </row>
    <row r="6677" spans="9:9" ht="15" customHeight="1" x14ac:dyDescent="0.2">
      <c r="I6677"/>
    </row>
    <row r="6678" spans="9:9" ht="15" customHeight="1" x14ac:dyDescent="0.2">
      <c r="I6678"/>
    </row>
    <row r="6679" spans="9:9" ht="15" customHeight="1" x14ac:dyDescent="0.2">
      <c r="I6679"/>
    </row>
    <row r="6680" spans="9:9" ht="15" customHeight="1" x14ac:dyDescent="0.2">
      <c r="I6680"/>
    </row>
    <row r="6681" spans="9:9" ht="15" customHeight="1" x14ac:dyDescent="0.2">
      <c r="I6681"/>
    </row>
    <row r="6682" spans="9:9" ht="15" customHeight="1" x14ac:dyDescent="0.2">
      <c r="I6682"/>
    </row>
    <row r="6683" spans="9:9" ht="15" customHeight="1" x14ac:dyDescent="0.2">
      <c r="I6683"/>
    </row>
    <row r="6684" spans="9:9" ht="15" customHeight="1" x14ac:dyDescent="0.2">
      <c r="I6684"/>
    </row>
    <row r="6685" spans="9:9" ht="15" customHeight="1" x14ac:dyDescent="0.2">
      <c r="I6685"/>
    </row>
    <row r="6686" spans="9:9" ht="15" customHeight="1" x14ac:dyDescent="0.2">
      <c r="I6686"/>
    </row>
    <row r="6687" spans="9:9" ht="15" customHeight="1" x14ac:dyDescent="0.2">
      <c r="I6687"/>
    </row>
    <row r="6688" spans="9:9" ht="15" customHeight="1" x14ac:dyDescent="0.2">
      <c r="I6688"/>
    </row>
    <row r="6689" spans="9:9" ht="15" customHeight="1" x14ac:dyDescent="0.2">
      <c r="I6689"/>
    </row>
    <row r="6690" spans="9:9" ht="15" customHeight="1" x14ac:dyDescent="0.2">
      <c r="I6690"/>
    </row>
    <row r="6691" spans="9:9" ht="15" customHeight="1" x14ac:dyDescent="0.2">
      <c r="I6691"/>
    </row>
    <row r="6692" spans="9:9" ht="15" customHeight="1" x14ac:dyDescent="0.2">
      <c r="I6692"/>
    </row>
    <row r="6693" spans="9:9" ht="15" customHeight="1" x14ac:dyDescent="0.2">
      <c r="I6693"/>
    </row>
    <row r="6694" spans="9:9" ht="15" customHeight="1" x14ac:dyDescent="0.2">
      <c r="I6694"/>
    </row>
    <row r="6695" spans="9:9" ht="15" customHeight="1" x14ac:dyDescent="0.2">
      <c r="I6695"/>
    </row>
    <row r="6696" spans="9:9" ht="15" customHeight="1" x14ac:dyDescent="0.2">
      <c r="I6696"/>
    </row>
    <row r="6697" spans="9:9" ht="15" customHeight="1" x14ac:dyDescent="0.2">
      <c r="I6697"/>
    </row>
    <row r="6698" spans="9:9" ht="15" customHeight="1" x14ac:dyDescent="0.2">
      <c r="I6698"/>
    </row>
    <row r="6699" spans="9:9" ht="15" customHeight="1" x14ac:dyDescent="0.2">
      <c r="I6699"/>
    </row>
    <row r="6700" spans="9:9" ht="15" customHeight="1" x14ac:dyDescent="0.2">
      <c r="I6700"/>
    </row>
    <row r="6701" spans="9:9" ht="15" customHeight="1" x14ac:dyDescent="0.2">
      <c r="I6701"/>
    </row>
    <row r="6702" spans="9:9" ht="15" customHeight="1" x14ac:dyDescent="0.2">
      <c r="I6702"/>
    </row>
    <row r="6703" spans="9:9" ht="15" customHeight="1" x14ac:dyDescent="0.2">
      <c r="I6703"/>
    </row>
    <row r="6704" spans="9:9" ht="15" customHeight="1" x14ac:dyDescent="0.2">
      <c r="I6704"/>
    </row>
    <row r="6705" spans="9:9" ht="15" customHeight="1" x14ac:dyDescent="0.2">
      <c r="I6705"/>
    </row>
    <row r="6706" spans="9:9" ht="15" customHeight="1" x14ac:dyDescent="0.2">
      <c r="I6706"/>
    </row>
    <row r="6707" spans="9:9" ht="15" customHeight="1" x14ac:dyDescent="0.2">
      <c r="I6707"/>
    </row>
    <row r="6708" spans="9:9" ht="15" customHeight="1" x14ac:dyDescent="0.2">
      <c r="I6708"/>
    </row>
    <row r="6709" spans="9:9" ht="15" customHeight="1" x14ac:dyDescent="0.2">
      <c r="I6709"/>
    </row>
    <row r="6710" spans="9:9" ht="15" customHeight="1" x14ac:dyDescent="0.2">
      <c r="I6710"/>
    </row>
    <row r="6711" spans="9:9" ht="15" customHeight="1" x14ac:dyDescent="0.2">
      <c r="I6711"/>
    </row>
    <row r="6712" spans="9:9" ht="15" customHeight="1" x14ac:dyDescent="0.2">
      <c r="I6712"/>
    </row>
    <row r="6713" spans="9:9" ht="15" customHeight="1" x14ac:dyDescent="0.2">
      <c r="I6713"/>
    </row>
    <row r="6714" spans="9:9" ht="15" customHeight="1" x14ac:dyDescent="0.2">
      <c r="I6714"/>
    </row>
    <row r="6715" spans="9:9" ht="15" customHeight="1" x14ac:dyDescent="0.2">
      <c r="I6715"/>
    </row>
    <row r="6716" spans="9:9" ht="15" customHeight="1" x14ac:dyDescent="0.2">
      <c r="I6716"/>
    </row>
    <row r="6717" spans="9:9" ht="15" customHeight="1" x14ac:dyDescent="0.2">
      <c r="I6717"/>
    </row>
    <row r="6718" spans="9:9" ht="15" customHeight="1" x14ac:dyDescent="0.2">
      <c r="I6718"/>
    </row>
    <row r="6719" spans="9:9" ht="15" customHeight="1" x14ac:dyDescent="0.2">
      <c r="I6719"/>
    </row>
    <row r="6720" spans="9:9" ht="15" customHeight="1" x14ac:dyDescent="0.2">
      <c r="I6720"/>
    </row>
    <row r="6721" spans="9:9" ht="15" customHeight="1" x14ac:dyDescent="0.2">
      <c r="I6721"/>
    </row>
    <row r="6722" spans="9:9" ht="15" customHeight="1" x14ac:dyDescent="0.2">
      <c r="I6722"/>
    </row>
    <row r="6723" spans="9:9" ht="15" customHeight="1" x14ac:dyDescent="0.2">
      <c r="I6723"/>
    </row>
    <row r="6724" spans="9:9" ht="15" customHeight="1" x14ac:dyDescent="0.2">
      <c r="I6724"/>
    </row>
    <row r="6725" spans="9:9" ht="15" customHeight="1" x14ac:dyDescent="0.2">
      <c r="I6725"/>
    </row>
    <row r="6726" spans="9:9" ht="15" customHeight="1" x14ac:dyDescent="0.2">
      <c r="I6726"/>
    </row>
    <row r="6727" spans="9:9" ht="15" customHeight="1" x14ac:dyDescent="0.2">
      <c r="I6727"/>
    </row>
    <row r="6728" spans="9:9" ht="15" customHeight="1" x14ac:dyDescent="0.2">
      <c r="I6728"/>
    </row>
    <row r="6729" spans="9:9" ht="15" customHeight="1" x14ac:dyDescent="0.2">
      <c r="I6729"/>
    </row>
    <row r="6730" spans="9:9" ht="15" customHeight="1" x14ac:dyDescent="0.2">
      <c r="I6730"/>
    </row>
    <row r="6731" spans="9:9" ht="15" customHeight="1" x14ac:dyDescent="0.2">
      <c r="I6731"/>
    </row>
    <row r="6732" spans="9:9" ht="15" customHeight="1" x14ac:dyDescent="0.2">
      <c r="I6732"/>
    </row>
    <row r="6733" spans="9:9" ht="15" customHeight="1" x14ac:dyDescent="0.2">
      <c r="I6733"/>
    </row>
    <row r="6734" spans="9:9" ht="15" customHeight="1" x14ac:dyDescent="0.2">
      <c r="I6734"/>
    </row>
    <row r="6735" spans="9:9" ht="15" customHeight="1" x14ac:dyDescent="0.2">
      <c r="I6735"/>
    </row>
    <row r="6736" spans="9:9" ht="15" customHeight="1" x14ac:dyDescent="0.2">
      <c r="I6736"/>
    </row>
    <row r="6737" spans="9:9" ht="15" customHeight="1" x14ac:dyDescent="0.2">
      <c r="I6737"/>
    </row>
    <row r="6738" spans="9:9" ht="15" customHeight="1" x14ac:dyDescent="0.2">
      <c r="I6738"/>
    </row>
    <row r="6739" spans="9:9" ht="15" customHeight="1" x14ac:dyDescent="0.2">
      <c r="I6739"/>
    </row>
    <row r="6740" spans="9:9" ht="15" customHeight="1" x14ac:dyDescent="0.2">
      <c r="I6740"/>
    </row>
    <row r="6741" spans="9:9" ht="15" customHeight="1" x14ac:dyDescent="0.2">
      <c r="I6741"/>
    </row>
    <row r="6742" spans="9:9" ht="15" customHeight="1" x14ac:dyDescent="0.2">
      <c r="I6742"/>
    </row>
    <row r="6743" spans="9:9" ht="15" customHeight="1" x14ac:dyDescent="0.2">
      <c r="I6743"/>
    </row>
    <row r="6744" spans="9:9" ht="15" customHeight="1" x14ac:dyDescent="0.2">
      <c r="I6744"/>
    </row>
    <row r="6745" spans="9:9" ht="15" customHeight="1" x14ac:dyDescent="0.2">
      <c r="I6745"/>
    </row>
    <row r="6746" spans="9:9" ht="15" customHeight="1" x14ac:dyDescent="0.2">
      <c r="I6746"/>
    </row>
    <row r="6747" spans="9:9" ht="15" customHeight="1" x14ac:dyDescent="0.2">
      <c r="I6747"/>
    </row>
    <row r="6748" spans="9:9" ht="15" customHeight="1" x14ac:dyDescent="0.2">
      <c r="I6748"/>
    </row>
    <row r="6749" spans="9:9" ht="15" customHeight="1" x14ac:dyDescent="0.2">
      <c r="I6749"/>
    </row>
    <row r="6750" spans="9:9" ht="15" customHeight="1" x14ac:dyDescent="0.2">
      <c r="I6750"/>
    </row>
    <row r="6751" spans="9:9" ht="15" customHeight="1" x14ac:dyDescent="0.2">
      <c r="I6751"/>
    </row>
    <row r="6752" spans="9:9" ht="15" customHeight="1" x14ac:dyDescent="0.2">
      <c r="I6752"/>
    </row>
    <row r="6753" spans="9:9" ht="15" customHeight="1" x14ac:dyDescent="0.2">
      <c r="I6753"/>
    </row>
    <row r="6754" spans="9:9" ht="15" customHeight="1" x14ac:dyDescent="0.2">
      <c r="I6754"/>
    </row>
    <row r="6755" spans="9:9" ht="15" customHeight="1" x14ac:dyDescent="0.2">
      <c r="I6755"/>
    </row>
    <row r="6756" spans="9:9" ht="15" customHeight="1" x14ac:dyDescent="0.2">
      <c r="I6756"/>
    </row>
    <row r="6757" spans="9:9" ht="15" customHeight="1" x14ac:dyDescent="0.2">
      <c r="I6757"/>
    </row>
    <row r="6758" spans="9:9" ht="15" customHeight="1" x14ac:dyDescent="0.2">
      <c r="I6758"/>
    </row>
    <row r="6759" spans="9:9" ht="15" customHeight="1" x14ac:dyDescent="0.2">
      <c r="I6759"/>
    </row>
    <row r="6760" spans="9:9" ht="15" customHeight="1" x14ac:dyDescent="0.2">
      <c r="I6760"/>
    </row>
    <row r="6761" spans="9:9" ht="15" customHeight="1" x14ac:dyDescent="0.2">
      <c r="I6761"/>
    </row>
    <row r="6762" spans="9:9" ht="15" customHeight="1" x14ac:dyDescent="0.2">
      <c r="I6762"/>
    </row>
    <row r="6763" spans="9:9" ht="15" customHeight="1" x14ac:dyDescent="0.2">
      <c r="I6763"/>
    </row>
    <row r="6764" spans="9:9" ht="15" customHeight="1" x14ac:dyDescent="0.2">
      <c r="I6764"/>
    </row>
    <row r="6765" spans="9:9" ht="15" customHeight="1" x14ac:dyDescent="0.2">
      <c r="I6765"/>
    </row>
    <row r="6766" spans="9:9" ht="15" customHeight="1" x14ac:dyDescent="0.2">
      <c r="I6766"/>
    </row>
    <row r="6767" spans="9:9" ht="15" customHeight="1" x14ac:dyDescent="0.2">
      <c r="I6767"/>
    </row>
    <row r="6768" spans="9:9" ht="15" customHeight="1" x14ac:dyDescent="0.2">
      <c r="I6768"/>
    </row>
    <row r="6769" spans="9:9" ht="15" customHeight="1" x14ac:dyDescent="0.2">
      <c r="I6769"/>
    </row>
    <row r="6770" spans="9:9" ht="15" customHeight="1" x14ac:dyDescent="0.2">
      <c r="I6770"/>
    </row>
    <row r="6771" spans="9:9" ht="15" customHeight="1" x14ac:dyDescent="0.2">
      <c r="I6771"/>
    </row>
    <row r="6772" spans="9:9" ht="15" customHeight="1" x14ac:dyDescent="0.2">
      <c r="I6772"/>
    </row>
    <row r="6773" spans="9:9" ht="15" customHeight="1" x14ac:dyDescent="0.2">
      <c r="I6773"/>
    </row>
    <row r="6774" spans="9:9" ht="15" customHeight="1" x14ac:dyDescent="0.2">
      <c r="I6774"/>
    </row>
    <row r="6775" spans="9:9" ht="15" customHeight="1" x14ac:dyDescent="0.2">
      <c r="I6775"/>
    </row>
    <row r="6776" spans="9:9" ht="15" customHeight="1" x14ac:dyDescent="0.2">
      <c r="I6776"/>
    </row>
    <row r="6777" spans="9:9" ht="15" customHeight="1" x14ac:dyDescent="0.2">
      <c r="I6777"/>
    </row>
    <row r="6778" spans="9:9" ht="15" customHeight="1" x14ac:dyDescent="0.2">
      <c r="I6778"/>
    </row>
    <row r="6779" spans="9:9" ht="15" customHeight="1" x14ac:dyDescent="0.2">
      <c r="I6779"/>
    </row>
    <row r="6780" spans="9:9" ht="15" customHeight="1" x14ac:dyDescent="0.2">
      <c r="I6780"/>
    </row>
    <row r="6781" spans="9:9" ht="15" customHeight="1" x14ac:dyDescent="0.2">
      <c r="I6781"/>
    </row>
    <row r="6782" spans="9:9" ht="15" customHeight="1" x14ac:dyDescent="0.2">
      <c r="I6782"/>
    </row>
    <row r="6783" spans="9:9" ht="15" customHeight="1" x14ac:dyDescent="0.2">
      <c r="I6783"/>
    </row>
    <row r="6784" spans="9:9" ht="15" customHeight="1" x14ac:dyDescent="0.2">
      <c r="I6784"/>
    </row>
    <row r="6785" spans="9:9" ht="15" customHeight="1" x14ac:dyDescent="0.2">
      <c r="I6785"/>
    </row>
    <row r="6786" spans="9:9" ht="15" customHeight="1" x14ac:dyDescent="0.2">
      <c r="I6786"/>
    </row>
    <row r="6787" spans="9:9" ht="15" customHeight="1" x14ac:dyDescent="0.2">
      <c r="I6787"/>
    </row>
    <row r="6788" spans="9:9" ht="15" customHeight="1" x14ac:dyDescent="0.2">
      <c r="I6788"/>
    </row>
    <row r="6789" spans="9:9" ht="15" customHeight="1" x14ac:dyDescent="0.2">
      <c r="I6789"/>
    </row>
    <row r="6790" spans="9:9" ht="15" customHeight="1" x14ac:dyDescent="0.2">
      <c r="I6790"/>
    </row>
    <row r="6791" spans="9:9" ht="15" customHeight="1" x14ac:dyDescent="0.2">
      <c r="I6791"/>
    </row>
    <row r="6792" spans="9:9" ht="15" customHeight="1" x14ac:dyDescent="0.2">
      <c r="I6792"/>
    </row>
    <row r="6793" spans="9:9" ht="15" customHeight="1" x14ac:dyDescent="0.2">
      <c r="I6793"/>
    </row>
    <row r="6794" spans="9:9" ht="15" customHeight="1" x14ac:dyDescent="0.2">
      <c r="I6794"/>
    </row>
    <row r="6795" spans="9:9" ht="15" customHeight="1" x14ac:dyDescent="0.2">
      <c r="I6795"/>
    </row>
    <row r="6796" spans="9:9" ht="15" customHeight="1" x14ac:dyDescent="0.2">
      <c r="I6796"/>
    </row>
    <row r="6797" spans="9:9" ht="15" customHeight="1" x14ac:dyDescent="0.2">
      <c r="I6797"/>
    </row>
    <row r="6798" spans="9:9" ht="15" customHeight="1" x14ac:dyDescent="0.2">
      <c r="I6798"/>
    </row>
    <row r="6799" spans="9:9" ht="15" customHeight="1" x14ac:dyDescent="0.2">
      <c r="I6799"/>
    </row>
    <row r="6800" spans="9:9" ht="15" customHeight="1" x14ac:dyDescent="0.2">
      <c r="I6800"/>
    </row>
    <row r="6801" spans="9:9" ht="15" customHeight="1" x14ac:dyDescent="0.2">
      <c r="I6801"/>
    </row>
    <row r="6802" spans="9:9" ht="15" customHeight="1" x14ac:dyDescent="0.2">
      <c r="I6802"/>
    </row>
    <row r="6803" spans="9:9" ht="15" customHeight="1" x14ac:dyDescent="0.2">
      <c r="I6803"/>
    </row>
    <row r="6804" spans="9:9" ht="15" customHeight="1" x14ac:dyDescent="0.2">
      <c r="I6804"/>
    </row>
    <row r="6805" spans="9:9" ht="15" customHeight="1" x14ac:dyDescent="0.2">
      <c r="I6805"/>
    </row>
    <row r="6806" spans="9:9" ht="15" customHeight="1" x14ac:dyDescent="0.2">
      <c r="I6806"/>
    </row>
    <row r="6807" spans="9:9" ht="15" customHeight="1" x14ac:dyDescent="0.2">
      <c r="I6807"/>
    </row>
    <row r="6808" spans="9:9" ht="15" customHeight="1" x14ac:dyDescent="0.2">
      <c r="I6808"/>
    </row>
    <row r="6809" spans="9:9" ht="15" customHeight="1" x14ac:dyDescent="0.2">
      <c r="I6809"/>
    </row>
    <row r="6810" spans="9:9" ht="15" customHeight="1" x14ac:dyDescent="0.2">
      <c r="I6810"/>
    </row>
    <row r="6811" spans="9:9" ht="15" customHeight="1" x14ac:dyDescent="0.2">
      <c r="I6811"/>
    </row>
    <row r="6812" spans="9:9" ht="15" customHeight="1" x14ac:dyDescent="0.2">
      <c r="I6812"/>
    </row>
    <row r="6813" spans="9:9" ht="15" customHeight="1" x14ac:dyDescent="0.2">
      <c r="I6813"/>
    </row>
    <row r="6814" spans="9:9" ht="15" customHeight="1" x14ac:dyDescent="0.2">
      <c r="I6814"/>
    </row>
    <row r="6815" spans="9:9" ht="15" customHeight="1" x14ac:dyDescent="0.2">
      <c r="I6815"/>
    </row>
    <row r="6816" spans="9:9" ht="15" customHeight="1" x14ac:dyDescent="0.2">
      <c r="I6816"/>
    </row>
    <row r="6817" spans="9:9" ht="15" customHeight="1" x14ac:dyDescent="0.2">
      <c r="I6817"/>
    </row>
    <row r="6818" spans="9:9" ht="15" customHeight="1" x14ac:dyDescent="0.2">
      <c r="I6818"/>
    </row>
    <row r="6819" spans="9:9" ht="15" customHeight="1" x14ac:dyDescent="0.2">
      <c r="I6819"/>
    </row>
    <row r="6820" spans="9:9" ht="15" customHeight="1" x14ac:dyDescent="0.2">
      <c r="I6820"/>
    </row>
    <row r="6821" spans="9:9" ht="15" customHeight="1" x14ac:dyDescent="0.2">
      <c r="I6821"/>
    </row>
    <row r="6822" spans="9:9" ht="15" customHeight="1" x14ac:dyDescent="0.2">
      <c r="I6822"/>
    </row>
    <row r="6823" spans="9:9" ht="15" customHeight="1" x14ac:dyDescent="0.2">
      <c r="I6823"/>
    </row>
    <row r="6824" spans="9:9" ht="15" customHeight="1" x14ac:dyDescent="0.2">
      <c r="I6824"/>
    </row>
    <row r="6825" spans="9:9" ht="15" customHeight="1" x14ac:dyDescent="0.2">
      <c r="I6825"/>
    </row>
    <row r="6826" spans="9:9" ht="15" customHeight="1" x14ac:dyDescent="0.2">
      <c r="I6826"/>
    </row>
    <row r="6827" spans="9:9" ht="15" customHeight="1" x14ac:dyDescent="0.2">
      <c r="I6827"/>
    </row>
    <row r="6828" spans="9:9" ht="15" customHeight="1" x14ac:dyDescent="0.2">
      <c r="I6828"/>
    </row>
    <row r="6829" spans="9:9" ht="15" customHeight="1" x14ac:dyDescent="0.2">
      <c r="I6829"/>
    </row>
    <row r="6830" spans="9:9" ht="15" customHeight="1" x14ac:dyDescent="0.2">
      <c r="I6830"/>
    </row>
    <row r="6831" spans="9:9" ht="15" customHeight="1" x14ac:dyDescent="0.2">
      <c r="I6831"/>
    </row>
    <row r="6832" spans="9:9" ht="15" customHeight="1" x14ac:dyDescent="0.2">
      <c r="I6832"/>
    </row>
    <row r="6833" spans="9:9" ht="15" customHeight="1" x14ac:dyDescent="0.2">
      <c r="I6833"/>
    </row>
    <row r="6834" spans="9:9" ht="15" customHeight="1" x14ac:dyDescent="0.2">
      <c r="I6834"/>
    </row>
    <row r="6835" spans="9:9" ht="15" customHeight="1" x14ac:dyDescent="0.2">
      <c r="I6835"/>
    </row>
    <row r="6836" spans="9:9" ht="15" customHeight="1" x14ac:dyDescent="0.2">
      <c r="I6836"/>
    </row>
    <row r="6837" spans="9:9" ht="15" customHeight="1" x14ac:dyDescent="0.2">
      <c r="I6837"/>
    </row>
    <row r="6838" spans="9:9" ht="15" customHeight="1" x14ac:dyDescent="0.2">
      <c r="I6838"/>
    </row>
    <row r="6839" spans="9:9" ht="15" customHeight="1" x14ac:dyDescent="0.2">
      <c r="I6839"/>
    </row>
    <row r="6840" spans="9:9" ht="15" customHeight="1" x14ac:dyDescent="0.2">
      <c r="I6840"/>
    </row>
    <row r="6841" spans="9:9" ht="15" customHeight="1" x14ac:dyDescent="0.2">
      <c r="I6841"/>
    </row>
    <row r="6842" spans="9:9" ht="15" customHeight="1" x14ac:dyDescent="0.2">
      <c r="I6842"/>
    </row>
    <row r="6843" spans="9:9" ht="15" customHeight="1" x14ac:dyDescent="0.2">
      <c r="I6843"/>
    </row>
    <row r="6844" spans="9:9" ht="15" customHeight="1" x14ac:dyDescent="0.2">
      <c r="I6844"/>
    </row>
    <row r="6845" spans="9:9" ht="15" customHeight="1" x14ac:dyDescent="0.2">
      <c r="I6845"/>
    </row>
    <row r="6846" spans="9:9" ht="15" customHeight="1" x14ac:dyDescent="0.2">
      <c r="I6846"/>
    </row>
    <row r="6847" spans="9:9" ht="15" customHeight="1" x14ac:dyDescent="0.2">
      <c r="I6847"/>
    </row>
    <row r="6848" spans="9:9" ht="15" customHeight="1" x14ac:dyDescent="0.2">
      <c r="I6848"/>
    </row>
    <row r="6849" spans="9:9" ht="15" customHeight="1" x14ac:dyDescent="0.2">
      <c r="I6849"/>
    </row>
    <row r="6850" spans="9:9" ht="15" customHeight="1" x14ac:dyDescent="0.2">
      <c r="I6850"/>
    </row>
    <row r="6851" spans="9:9" ht="15" customHeight="1" x14ac:dyDescent="0.2">
      <c r="I6851"/>
    </row>
    <row r="6852" spans="9:9" ht="15" customHeight="1" x14ac:dyDescent="0.2">
      <c r="I6852"/>
    </row>
    <row r="6853" spans="9:9" ht="15" customHeight="1" x14ac:dyDescent="0.2">
      <c r="I6853"/>
    </row>
    <row r="6854" spans="9:9" ht="15" customHeight="1" x14ac:dyDescent="0.2">
      <c r="I6854"/>
    </row>
    <row r="6855" spans="9:9" ht="15" customHeight="1" x14ac:dyDescent="0.2">
      <c r="I6855"/>
    </row>
    <row r="6856" spans="9:9" ht="15" customHeight="1" x14ac:dyDescent="0.2">
      <c r="I6856"/>
    </row>
    <row r="6857" spans="9:9" ht="15" customHeight="1" x14ac:dyDescent="0.2">
      <c r="I6857"/>
    </row>
    <row r="6858" spans="9:9" ht="15" customHeight="1" x14ac:dyDescent="0.2">
      <c r="I6858"/>
    </row>
    <row r="6859" spans="9:9" ht="15" customHeight="1" x14ac:dyDescent="0.2">
      <c r="I6859"/>
    </row>
    <row r="6860" spans="9:9" ht="15" customHeight="1" x14ac:dyDescent="0.2">
      <c r="I6860"/>
    </row>
    <row r="6861" spans="9:9" ht="15" customHeight="1" x14ac:dyDescent="0.2">
      <c r="I6861"/>
    </row>
    <row r="6862" spans="9:9" ht="15" customHeight="1" x14ac:dyDescent="0.2">
      <c r="I6862"/>
    </row>
    <row r="6863" spans="9:9" ht="15" customHeight="1" x14ac:dyDescent="0.2">
      <c r="I6863"/>
    </row>
    <row r="6864" spans="9:9" ht="15" customHeight="1" x14ac:dyDescent="0.2">
      <c r="I6864"/>
    </row>
    <row r="6865" spans="9:9" ht="15" customHeight="1" x14ac:dyDescent="0.2">
      <c r="I6865"/>
    </row>
    <row r="6866" spans="9:9" ht="15" customHeight="1" x14ac:dyDescent="0.2">
      <c r="I6866"/>
    </row>
    <row r="6867" spans="9:9" ht="15" customHeight="1" x14ac:dyDescent="0.2">
      <c r="I6867"/>
    </row>
    <row r="6868" spans="9:9" ht="15" customHeight="1" x14ac:dyDescent="0.2">
      <c r="I6868"/>
    </row>
    <row r="6869" spans="9:9" ht="15" customHeight="1" x14ac:dyDescent="0.2">
      <c r="I6869"/>
    </row>
    <row r="6870" spans="9:9" ht="15" customHeight="1" x14ac:dyDescent="0.2">
      <c r="I6870"/>
    </row>
    <row r="6871" spans="9:9" ht="15" customHeight="1" x14ac:dyDescent="0.2">
      <c r="I6871"/>
    </row>
    <row r="6872" spans="9:9" ht="15" customHeight="1" x14ac:dyDescent="0.2">
      <c r="I6872"/>
    </row>
    <row r="6873" spans="9:9" ht="15" customHeight="1" x14ac:dyDescent="0.2">
      <c r="I6873"/>
    </row>
    <row r="6874" spans="9:9" ht="15" customHeight="1" x14ac:dyDescent="0.2">
      <c r="I6874"/>
    </row>
    <row r="6875" spans="9:9" ht="15" customHeight="1" x14ac:dyDescent="0.2">
      <c r="I6875"/>
    </row>
    <row r="6876" spans="9:9" ht="15" customHeight="1" x14ac:dyDescent="0.2">
      <c r="I6876"/>
    </row>
    <row r="6877" spans="9:9" ht="15" customHeight="1" x14ac:dyDescent="0.2">
      <c r="I6877"/>
    </row>
    <row r="6878" spans="9:9" ht="15" customHeight="1" x14ac:dyDescent="0.2">
      <c r="I6878"/>
    </row>
    <row r="6879" spans="9:9" ht="15" customHeight="1" x14ac:dyDescent="0.2">
      <c r="I6879"/>
    </row>
    <row r="6880" spans="9:9" ht="15" customHeight="1" x14ac:dyDescent="0.2">
      <c r="I6880"/>
    </row>
    <row r="6881" spans="9:9" ht="15" customHeight="1" x14ac:dyDescent="0.2">
      <c r="I6881"/>
    </row>
    <row r="6882" spans="9:9" ht="15" customHeight="1" x14ac:dyDescent="0.2">
      <c r="I6882"/>
    </row>
    <row r="6883" spans="9:9" ht="15" customHeight="1" x14ac:dyDescent="0.2">
      <c r="I6883"/>
    </row>
    <row r="6884" spans="9:9" ht="15" customHeight="1" x14ac:dyDescent="0.2">
      <c r="I6884"/>
    </row>
    <row r="6885" spans="9:9" ht="15" customHeight="1" x14ac:dyDescent="0.2">
      <c r="I6885"/>
    </row>
    <row r="6886" spans="9:9" ht="15" customHeight="1" x14ac:dyDescent="0.2">
      <c r="I6886"/>
    </row>
    <row r="6887" spans="9:9" ht="15" customHeight="1" x14ac:dyDescent="0.2">
      <c r="I6887"/>
    </row>
    <row r="6888" spans="9:9" ht="15" customHeight="1" x14ac:dyDescent="0.2">
      <c r="I6888"/>
    </row>
    <row r="6889" spans="9:9" ht="15" customHeight="1" x14ac:dyDescent="0.2">
      <c r="I6889"/>
    </row>
    <row r="6890" spans="9:9" ht="15" customHeight="1" x14ac:dyDescent="0.2">
      <c r="I6890"/>
    </row>
    <row r="6891" spans="9:9" ht="15" customHeight="1" x14ac:dyDescent="0.2">
      <c r="I6891"/>
    </row>
    <row r="6892" spans="9:9" ht="15" customHeight="1" x14ac:dyDescent="0.2">
      <c r="I6892"/>
    </row>
    <row r="6893" spans="9:9" ht="15" customHeight="1" x14ac:dyDescent="0.2">
      <c r="I6893"/>
    </row>
    <row r="6894" spans="9:9" ht="15" customHeight="1" x14ac:dyDescent="0.2">
      <c r="I6894"/>
    </row>
    <row r="6895" spans="9:9" ht="15" customHeight="1" x14ac:dyDescent="0.2">
      <c r="I6895"/>
    </row>
    <row r="6896" spans="9:9" ht="15" customHeight="1" x14ac:dyDescent="0.2">
      <c r="I6896"/>
    </row>
    <row r="6897" spans="9:9" ht="15" customHeight="1" x14ac:dyDescent="0.2">
      <c r="I6897"/>
    </row>
    <row r="6898" spans="9:9" ht="15" customHeight="1" x14ac:dyDescent="0.2">
      <c r="I6898"/>
    </row>
    <row r="6899" spans="9:9" ht="15" customHeight="1" x14ac:dyDescent="0.2">
      <c r="I6899"/>
    </row>
    <row r="6900" spans="9:9" ht="15" customHeight="1" x14ac:dyDescent="0.2">
      <c r="I6900"/>
    </row>
    <row r="6901" spans="9:9" ht="15" customHeight="1" x14ac:dyDescent="0.2">
      <c r="I6901"/>
    </row>
    <row r="6902" spans="9:9" ht="15" customHeight="1" x14ac:dyDescent="0.2">
      <c r="I6902"/>
    </row>
    <row r="6903" spans="9:9" ht="15" customHeight="1" x14ac:dyDescent="0.2">
      <c r="I6903"/>
    </row>
    <row r="6904" spans="9:9" ht="15" customHeight="1" x14ac:dyDescent="0.2">
      <c r="I6904"/>
    </row>
    <row r="6905" spans="9:9" ht="15" customHeight="1" x14ac:dyDescent="0.2">
      <c r="I6905"/>
    </row>
    <row r="6906" spans="9:9" ht="15" customHeight="1" x14ac:dyDescent="0.2">
      <c r="I6906"/>
    </row>
    <row r="6907" spans="9:9" ht="15" customHeight="1" x14ac:dyDescent="0.2">
      <c r="I6907"/>
    </row>
    <row r="6908" spans="9:9" ht="15" customHeight="1" x14ac:dyDescent="0.2">
      <c r="I6908"/>
    </row>
    <row r="6909" spans="9:9" ht="15" customHeight="1" x14ac:dyDescent="0.2">
      <c r="I6909"/>
    </row>
    <row r="6910" spans="9:9" ht="15" customHeight="1" x14ac:dyDescent="0.2">
      <c r="I6910"/>
    </row>
    <row r="6911" spans="9:9" ht="15" customHeight="1" x14ac:dyDescent="0.2">
      <c r="I6911"/>
    </row>
    <row r="6912" spans="9:9" ht="15" customHeight="1" x14ac:dyDescent="0.2">
      <c r="I6912"/>
    </row>
    <row r="6913" spans="9:9" ht="15" customHeight="1" x14ac:dyDescent="0.2">
      <c r="I6913"/>
    </row>
    <row r="6914" spans="9:9" ht="15" customHeight="1" x14ac:dyDescent="0.2">
      <c r="I6914"/>
    </row>
    <row r="6915" spans="9:9" ht="15" customHeight="1" x14ac:dyDescent="0.2">
      <c r="I6915"/>
    </row>
    <row r="6916" spans="9:9" ht="15" customHeight="1" x14ac:dyDescent="0.2">
      <c r="I6916"/>
    </row>
    <row r="6917" spans="9:9" ht="15" customHeight="1" x14ac:dyDescent="0.2">
      <c r="I6917"/>
    </row>
    <row r="6918" spans="9:9" ht="15" customHeight="1" x14ac:dyDescent="0.2">
      <c r="I6918"/>
    </row>
    <row r="6919" spans="9:9" ht="15" customHeight="1" x14ac:dyDescent="0.2">
      <c r="I6919"/>
    </row>
    <row r="6920" spans="9:9" ht="15" customHeight="1" x14ac:dyDescent="0.2">
      <c r="I6920"/>
    </row>
    <row r="6921" spans="9:9" ht="15" customHeight="1" x14ac:dyDescent="0.2">
      <c r="I6921"/>
    </row>
    <row r="6922" spans="9:9" ht="15" customHeight="1" x14ac:dyDescent="0.2">
      <c r="I6922"/>
    </row>
    <row r="6923" spans="9:9" ht="15" customHeight="1" x14ac:dyDescent="0.2">
      <c r="I6923"/>
    </row>
    <row r="6924" spans="9:9" ht="15" customHeight="1" x14ac:dyDescent="0.2">
      <c r="I6924"/>
    </row>
    <row r="6925" spans="9:9" ht="15" customHeight="1" x14ac:dyDescent="0.2">
      <c r="I6925"/>
    </row>
    <row r="6926" spans="9:9" ht="15" customHeight="1" x14ac:dyDescent="0.2">
      <c r="I6926"/>
    </row>
    <row r="6927" spans="9:9" ht="15" customHeight="1" x14ac:dyDescent="0.2">
      <c r="I6927"/>
    </row>
    <row r="6928" spans="9:9" ht="15" customHeight="1" x14ac:dyDescent="0.2">
      <c r="I6928"/>
    </row>
    <row r="6929" spans="9:9" ht="15" customHeight="1" x14ac:dyDescent="0.2">
      <c r="I6929"/>
    </row>
    <row r="6930" spans="9:9" ht="15" customHeight="1" x14ac:dyDescent="0.2">
      <c r="I6930"/>
    </row>
    <row r="6931" spans="9:9" ht="15" customHeight="1" x14ac:dyDescent="0.2">
      <c r="I6931"/>
    </row>
    <row r="6932" spans="9:9" ht="15" customHeight="1" x14ac:dyDescent="0.2">
      <c r="I6932"/>
    </row>
    <row r="6933" spans="9:9" ht="15" customHeight="1" x14ac:dyDescent="0.2">
      <c r="I6933"/>
    </row>
    <row r="6934" spans="9:9" ht="15" customHeight="1" x14ac:dyDescent="0.2">
      <c r="I6934"/>
    </row>
    <row r="6935" spans="9:9" ht="15" customHeight="1" x14ac:dyDescent="0.2">
      <c r="I6935"/>
    </row>
    <row r="6936" spans="9:9" ht="15" customHeight="1" x14ac:dyDescent="0.2">
      <c r="I6936"/>
    </row>
    <row r="6937" spans="9:9" ht="15" customHeight="1" x14ac:dyDescent="0.2">
      <c r="I6937"/>
    </row>
    <row r="6938" spans="9:9" ht="15" customHeight="1" x14ac:dyDescent="0.2">
      <c r="I6938"/>
    </row>
    <row r="6939" spans="9:9" ht="15" customHeight="1" x14ac:dyDescent="0.2">
      <c r="I6939"/>
    </row>
    <row r="6940" spans="9:9" ht="15" customHeight="1" x14ac:dyDescent="0.2">
      <c r="I6940"/>
    </row>
    <row r="6941" spans="9:9" ht="15" customHeight="1" x14ac:dyDescent="0.2">
      <c r="I6941"/>
    </row>
    <row r="6942" spans="9:9" ht="15" customHeight="1" x14ac:dyDescent="0.2">
      <c r="I6942"/>
    </row>
    <row r="6943" spans="9:9" ht="15" customHeight="1" x14ac:dyDescent="0.2">
      <c r="I6943"/>
    </row>
    <row r="6944" spans="9:9" ht="15" customHeight="1" x14ac:dyDescent="0.2">
      <c r="I6944"/>
    </row>
    <row r="6945" spans="9:9" ht="15" customHeight="1" x14ac:dyDescent="0.2">
      <c r="I6945"/>
    </row>
    <row r="6946" spans="9:9" ht="15" customHeight="1" x14ac:dyDescent="0.2">
      <c r="I6946"/>
    </row>
    <row r="6947" spans="9:9" ht="15" customHeight="1" x14ac:dyDescent="0.2">
      <c r="I6947"/>
    </row>
    <row r="6948" spans="9:9" ht="15" customHeight="1" x14ac:dyDescent="0.2">
      <c r="I6948"/>
    </row>
    <row r="6949" spans="9:9" ht="15" customHeight="1" x14ac:dyDescent="0.2">
      <c r="I6949"/>
    </row>
    <row r="6950" spans="9:9" ht="15" customHeight="1" x14ac:dyDescent="0.2">
      <c r="I6950"/>
    </row>
    <row r="6951" spans="9:9" ht="15" customHeight="1" x14ac:dyDescent="0.2">
      <c r="I6951"/>
    </row>
    <row r="6952" spans="9:9" ht="15" customHeight="1" x14ac:dyDescent="0.2">
      <c r="I6952"/>
    </row>
    <row r="6953" spans="9:9" ht="15" customHeight="1" x14ac:dyDescent="0.2">
      <c r="I6953"/>
    </row>
    <row r="6954" spans="9:9" ht="15" customHeight="1" x14ac:dyDescent="0.2">
      <c r="I6954"/>
    </row>
    <row r="6955" spans="9:9" ht="15" customHeight="1" x14ac:dyDescent="0.2">
      <c r="I6955"/>
    </row>
    <row r="6956" spans="9:9" ht="15" customHeight="1" x14ac:dyDescent="0.2">
      <c r="I6956"/>
    </row>
    <row r="6957" spans="9:9" ht="15" customHeight="1" x14ac:dyDescent="0.2">
      <c r="I6957"/>
    </row>
    <row r="6958" spans="9:9" ht="15" customHeight="1" x14ac:dyDescent="0.2">
      <c r="I6958"/>
    </row>
    <row r="6959" spans="9:9" ht="15" customHeight="1" x14ac:dyDescent="0.2">
      <c r="I6959"/>
    </row>
    <row r="6960" spans="9:9" ht="15" customHeight="1" x14ac:dyDescent="0.2">
      <c r="I6960"/>
    </row>
    <row r="6961" spans="9:9" ht="15" customHeight="1" x14ac:dyDescent="0.2">
      <c r="I6961"/>
    </row>
    <row r="6962" spans="9:9" ht="15" customHeight="1" x14ac:dyDescent="0.2">
      <c r="I6962"/>
    </row>
    <row r="6963" spans="9:9" ht="15" customHeight="1" x14ac:dyDescent="0.2">
      <c r="I6963"/>
    </row>
    <row r="6964" spans="9:9" ht="15" customHeight="1" x14ac:dyDescent="0.2">
      <c r="I6964"/>
    </row>
    <row r="6965" spans="9:9" ht="15" customHeight="1" x14ac:dyDescent="0.2">
      <c r="I6965"/>
    </row>
    <row r="6966" spans="9:9" ht="15" customHeight="1" x14ac:dyDescent="0.2">
      <c r="I6966"/>
    </row>
    <row r="6967" spans="9:9" ht="15" customHeight="1" x14ac:dyDescent="0.2">
      <c r="I6967"/>
    </row>
    <row r="6968" spans="9:9" ht="15" customHeight="1" x14ac:dyDescent="0.2">
      <c r="I6968"/>
    </row>
    <row r="6969" spans="9:9" ht="15" customHeight="1" x14ac:dyDescent="0.2">
      <c r="I6969"/>
    </row>
    <row r="6970" spans="9:9" ht="15" customHeight="1" x14ac:dyDescent="0.2">
      <c r="I6970"/>
    </row>
    <row r="6971" spans="9:9" ht="15" customHeight="1" x14ac:dyDescent="0.2">
      <c r="I6971"/>
    </row>
    <row r="6972" spans="9:9" ht="15" customHeight="1" x14ac:dyDescent="0.2">
      <c r="I6972"/>
    </row>
    <row r="6973" spans="9:9" ht="15" customHeight="1" x14ac:dyDescent="0.2">
      <c r="I6973"/>
    </row>
    <row r="6974" spans="9:9" ht="15" customHeight="1" x14ac:dyDescent="0.2">
      <c r="I6974"/>
    </row>
    <row r="6975" spans="9:9" ht="15" customHeight="1" x14ac:dyDescent="0.2">
      <c r="I6975"/>
    </row>
    <row r="6976" spans="9:9" ht="15" customHeight="1" x14ac:dyDescent="0.2">
      <c r="I6976"/>
    </row>
    <row r="6977" spans="9:9" ht="15" customHeight="1" x14ac:dyDescent="0.2">
      <c r="I6977"/>
    </row>
    <row r="6978" spans="9:9" ht="15" customHeight="1" x14ac:dyDescent="0.2">
      <c r="I6978"/>
    </row>
    <row r="6979" spans="9:9" ht="15" customHeight="1" x14ac:dyDescent="0.2">
      <c r="I6979"/>
    </row>
    <row r="6980" spans="9:9" ht="15" customHeight="1" x14ac:dyDescent="0.2">
      <c r="I6980"/>
    </row>
    <row r="6981" spans="9:9" ht="15" customHeight="1" x14ac:dyDescent="0.2">
      <c r="I6981"/>
    </row>
    <row r="6982" spans="9:9" ht="15" customHeight="1" x14ac:dyDescent="0.2">
      <c r="I6982"/>
    </row>
    <row r="6983" spans="9:9" ht="15" customHeight="1" x14ac:dyDescent="0.2">
      <c r="I6983"/>
    </row>
    <row r="6984" spans="9:9" ht="15" customHeight="1" x14ac:dyDescent="0.2">
      <c r="I6984"/>
    </row>
    <row r="6985" spans="9:9" ht="15" customHeight="1" x14ac:dyDescent="0.2">
      <c r="I6985"/>
    </row>
    <row r="6986" spans="9:9" ht="15" customHeight="1" x14ac:dyDescent="0.2">
      <c r="I6986"/>
    </row>
    <row r="6987" spans="9:9" ht="15" customHeight="1" x14ac:dyDescent="0.2">
      <c r="I6987"/>
    </row>
    <row r="6988" spans="9:9" ht="15" customHeight="1" x14ac:dyDescent="0.2">
      <c r="I6988"/>
    </row>
    <row r="6989" spans="9:9" ht="15" customHeight="1" x14ac:dyDescent="0.2">
      <c r="I6989"/>
    </row>
    <row r="6990" spans="9:9" ht="15" customHeight="1" x14ac:dyDescent="0.2">
      <c r="I6990"/>
    </row>
    <row r="6991" spans="9:9" ht="15" customHeight="1" x14ac:dyDescent="0.2">
      <c r="I6991"/>
    </row>
    <row r="6992" spans="9:9" ht="15" customHeight="1" x14ac:dyDescent="0.2">
      <c r="I6992"/>
    </row>
    <row r="6993" spans="9:9" ht="15" customHeight="1" x14ac:dyDescent="0.2">
      <c r="I6993"/>
    </row>
    <row r="6994" spans="9:9" ht="15" customHeight="1" x14ac:dyDescent="0.2">
      <c r="I6994"/>
    </row>
    <row r="6995" spans="9:9" ht="15" customHeight="1" x14ac:dyDescent="0.2">
      <c r="I6995"/>
    </row>
    <row r="6996" spans="9:9" ht="15" customHeight="1" x14ac:dyDescent="0.2">
      <c r="I6996"/>
    </row>
    <row r="6997" spans="9:9" ht="15" customHeight="1" x14ac:dyDescent="0.2">
      <c r="I6997"/>
    </row>
    <row r="6998" spans="9:9" ht="15" customHeight="1" x14ac:dyDescent="0.2">
      <c r="I6998"/>
    </row>
    <row r="6999" spans="9:9" ht="15" customHeight="1" x14ac:dyDescent="0.2">
      <c r="I6999"/>
    </row>
    <row r="7000" spans="9:9" ht="15" customHeight="1" x14ac:dyDescent="0.2">
      <c r="I7000"/>
    </row>
    <row r="7001" spans="9:9" ht="15" customHeight="1" x14ac:dyDescent="0.2">
      <c r="I7001"/>
    </row>
    <row r="7002" spans="9:9" ht="15" customHeight="1" x14ac:dyDescent="0.2">
      <c r="I7002"/>
    </row>
    <row r="7003" spans="9:9" ht="15" customHeight="1" x14ac:dyDescent="0.2">
      <c r="I7003"/>
    </row>
    <row r="7004" spans="9:9" ht="15" customHeight="1" x14ac:dyDescent="0.2">
      <c r="I7004"/>
    </row>
    <row r="7005" spans="9:9" ht="15" customHeight="1" x14ac:dyDescent="0.2">
      <c r="I7005"/>
    </row>
    <row r="7006" spans="9:9" ht="15" customHeight="1" x14ac:dyDescent="0.2">
      <c r="I7006"/>
    </row>
    <row r="7007" spans="9:9" ht="15" customHeight="1" x14ac:dyDescent="0.2">
      <c r="I7007"/>
    </row>
    <row r="7008" spans="9:9" ht="15" customHeight="1" x14ac:dyDescent="0.2">
      <c r="I7008"/>
    </row>
    <row r="7009" spans="9:9" ht="15" customHeight="1" x14ac:dyDescent="0.2">
      <c r="I7009"/>
    </row>
    <row r="7010" spans="9:9" ht="15" customHeight="1" x14ac:dyDescent="0.2">
      <c r="I7010"/>
    </row>
    <row r="7011" spans="9:9" ht="15" customHeight="1" x14ac:dyDescent="0.2">
      <c r="I7011"/>
    </row>
    <row r="7012" spans="9:9" ht="15" customHeight="1" x14ac:dyDescent="0.2">
      <c r="I7012"/>
    </row>
    <row r="7013" spans="9:9" ht="15" customHeight="1" x14ac:dyDescent="0.2">
      <c r="I7013"/>
    </row>
    <row r="7014" spans="9:9" ht="15" customHeight="1" x14ac:dyDescent="0.2">
      <c r="I7014"/>
    </row>
    <row r="7015" spans="9:9" ht="15" customHeight="1" x14ac:dyDescent="0.2">
      <c r="I7015"/>
    </row>
    <row r="7016" spans="9:9" ht="15" customHeight="1" x14ac:dyDescent="0.2">
      <c r="I7016"/>
    </row>
    <row r="7017" spans="9:9" ht="15" customHeight="1" x14ac:dyDescent="0.2">
      <c r="I7017"/>
    </row>
    <row r="7018" spans="9:9" ht="15" customHeight="1" x14ac:dyDescent="0.2">
      <c r="I7018"/>
    </row>
    <row r="7019" spans="9:9" ht="15" customHeight="1" x14ac:dyDescent="0.2">
      <c r="I7019"/>
    </row>
    <row r="7020" spans="9:9" ht="15" customHeight="1" x14ac:dyDescent="0.2">
      <c r="I7020"/>
    </row>
    <row r="7021" spans="9:9" ht="15" customHeight="1" x14ac:dyDescent="0.2">
      <c r="I7021"/>
    </row>
    <row r="7022" spans="9:9" ht="15" customHeight="1" x14ac:dyDescent="0.2">
      <c r="I7022"/>
    </row>
    <row r="7023" spans="9:9" ht="15" customHeight="1" x14ac:dyDescent="0.2">
      <c r="I7023"/>
    </row>
    <row r="7024" spans="9:9" ht="15" customHeight="1" x14ac:dyDescent="0.2">
      <c r="I7024"/>
    </row>
    <row r="7025" spans="9:9" ht="15" customHeight="1" x14ac:dyDescent="0.2">
      <c r="I7025"/>
    </row>
    <row r="7026" spans="9:9" ht="15" customHeight="1" x14ac:dyDescent="0.2">
      <c r="I7026"/>
    </row>
    <row r="7027" spans="9:9" ht="15" customHeight="1" x14ac:dyDescent="0.2">
      <c r="I7027"/>
    </row>
    <row r="7028" spans="9:9" ht="15" customHeight="1" x14ac:dyDescent="0.2">
      <c r="I7028"/>
    </row>
    <row r="7029" spans="9:9" ht="15" customHeight="1" x14ac:dyDescent="0.2">
      <c r="I7029"/>
    </row>
    <row r="7030" spans="9:9" ht="15" customHeight="1" x14ac:dyDescent="0.2">
      <c r="I7030"/>
    </row>
    <row r="7031" spans="9:9" ht="15" customHeight="1" x14ac:dyDescent="0.2">
      <c r="I7031"/>
    </row>
    <row r="7032" spans="9:9" ht="15" customHeight="1" x14ac:dyDescent="0.2">
      <c r="I7032"/>
    </row>
    <row r="7033" spans="9:9" ht="15" customHeight="1" x14ac:dyDescent="0.2">
      <c r="I7033"/>
    </row>
    <row r="7034" spans="9:9" ht="15" customHeight="1" x14ac:dyDescent="0.2">
      <c r="I7034"/>
    </row>
    <row r="7035" spans="9:9" ht="15" customHeight="1" x14ac:dyDescent="0.2">
      <c r="I7035"/>
    </row>
    <row r="7036" spans="9:9" ht="15" customHeight="1" x14ac:dyDescent="0.2">
      <c r="I7036"/>
    </row>
    <row r="7037" spans="9:9" ht="15" customHeight="1" x14ac:dyDescent="0.2">
      <c r="I7037"/>
    </row>
    <row r="7038" spans="9:9" ht="15" customHeight="1" x14ac:dyDescent="0.2">
      <c r="I7038"/>
    </row>
    <row r="7039" spans="9:9" ht="15" customHeight="1" x14ac:dyDescent="0.2">
      <c r="I7039"/>
    </row>
    <row r="7040" spans="9:9" ht="15" customHeight="1" x14ac:dyDescent="0.2">
      <c r="I7040"/>
    </row>
    <row r="7041" spans="9:9" ht="15" customHeight="1" x14ac:dyDescent="0.2">
      <c r="I7041"/>
    </row>
    <row r="7042" spans="9:9" ht="15" customHeight="1" x14ac:dyDescent="0.2">
      <c r="I7042"/>
    </row>
    <row r="7043" spans="9:9" ht="15" customHeight="1" x14ac:dyDescent="0.2">
      <c r="I7043"/>
    </row>
    <row r="7044" spans="9:9" ht="15" customHeight="1" x14ac:dyDescent="0.2">
      <c r="I7044"/>
    </row>
    <row r="7045" spans="9:9" ht="15" customHeight="1" x14ac:dyDescent="0.2">
      <c r="I7045"/>
    </row>
    <row r="7046" spans="9:9" ht="15" customHeight="1" x14ac:dyDescent="0.2">
      <c r="I7046"/>
    </row>
    <row r="7047" spans="9:9" ht="15" customHeight="1" x14ac:dyDescent="0.2">
      <c r="I7047"/>
    </row>
    <row r="7048" spans="9:9" ht="15" customHeight="1" x14ac:dyDescent="0.2">
      <c r="I7048"/>
    </row>
    <row r="7049" spans="9:9" ht="15" customHeight="1" x14ac:dyDescent="0.2">
      <c r="I7049"/>
    </row>
    <row r="7050" spans="9:9" ht="15" customHeight="1" x14ac:dyDescent="0.2">
      <c r="I7050"/>
    </row>
    <row r="7051" spans="9:9" ht="15" customHeight="1" x14ac:dyDescent="0.2">
      <c r="I7051"/>
    </row>
    <row r="7052" spans="9:9" ht="15" customHeight="1" x14ac:dyDescent="0.2">
      <c r="I7052"/>
    </row>
    <row r="7053" spans="9:9" ht="15" customHeight="1" x14ac:dyDescent="0.2">
      <c r="I7053"/>
    </row>
    <row r="7054" spans="9:9" ht="15" customHeight="1" x14ac:dyDescent="0.2">
      <c r="I7054"/>
    </row>
    <row r="7055" spans="9:9" ht="15" customHeight="1" x14ac:dyDescent="0.2">
      <c r="I7055"/>
    </row>
    <row r="7056" spans="9:9" ht="15" customHeight="1" x14ac:dyDescent="0.2">
      <c r="I7056"/>
    </row>
    <row r="7057" spans="9:9" ht="15" customHeight="1" x14ac:dyDescent="0.2">
      <c r="I7057"/>
    </row>
    <row r="7058" spans="9:9" ht="15" customHeight="1" x14ac:dyDescent="0.2">
      <c r="I7058"/>
    </row>
    <row r="7059" spans="9:9" ht="15" customHeight="1" x14ac:dyDescent="0.2">
      <c r="I7059"/>
    </row>
    <row r="7060" spans="9:9" ht="15" customHeight="1" x14ac:dyDescent="0.2">
      <c r="I7060"/>
    </row>
    <row r="7061" spans="9:9" ht="15" customHeight="1" x14ac:dyDescent="0.2">
      <c r="I7061"/>
    </row>
    <row r="7062" spans="9:9" ht="15" customHeight="1" x14ac:dyDescent="0.2">
      <c r="I7062"/>
    </row>
    <row r="7063" spans="9:9" ht="15" customHeight="1" x14ac:dyDescent="0.2">
      <c r="I7063"/>
    </row>
    <row r="7064" spans="9:9" ht="15" customHeight="1" x14ac:dyDescent="0.2">
      <c r="I7064"/>
    </row>
    <row r="7065" spans="9:9" ht="15" customHeight="1" x14ac:dyDescent="0.2">
      <c r="I7065"/>
    </row>
    <row r="7066" spans="9:9" ht="15" customHeight="1" x14ac:dyDescent="0.2">
      <c r="I7066"/>
    </row>
    <row r="7067" spans="9:9" ht="15" customHeight="1" x14ac:dyDescent="0.2">
      <c r="I7067"/>
    </row>
    <row r="7068" spans="9:9" ht="15" customHeight="1" x14ac:dyDescent="0.2">
      <c r="I7068"/>
    </row>
    <row r="7069" spans="9:9" ht="15" customHeight="1" x14ac:dyDescent="0.2">
      <c r="I7069"/>
    </row>
    <row r="7070" spans="9:9" ht="15" customHeight="1" x14ac:dyDescent="0.2">
      <c r="I7070"/>
    </row>
    <row r="7071" spans="9:9" ht="15" customHeight="1" x14ac:dyDescent="0.2">
      <c r="I7071"/>
    </row>
    <row r="7072" spans="9:9" ht="15" customHeight="1" x14ac:dyDescent="0.2">
      <c r="I7072"/>
    </row>
    <row r="7073" spans="9:9" ht="15" customHeight="1" x14ac:dyDescent="0.2">
      <c r="I7073"/>
    </row>
    <row r="7074" spans="9:9" ht="15" customHeight="1" x14ac:dyDescent="0.2">
      <c r="I7074"/>
    </row>
    <row r="7075" spans="9:9" ht="15" customHeight="1" x14ac:dyDescent="0.2">
      <c r="I7075"/>
    </row>
    <row r="7076" spans="9:9" ht="15" customHeight="1" x14ac:dyDescent="0.2">
      <c r="I7076"/>
    </row>
    <row r="7077" spans="9:9" ht="15" customHeight="1" x14ac:dyDescent="0.2">
      <c r="I7077"/>
    </row>
    <row r="7078" spans="9:9" ht="15" customHeight="1" x14ac:dyDescent="0.2">
      <c r="I7078"/>
    </row>
    <row r="7079" spans="9:9" ht="15" customHeight="1" x14ac:dyDescent="0.2">
      <c r="I7079"/>
    </row>
    <row r="7080" spans="9:9" ht="15" customHeight="1" x14ac:dyDescent="0.2">
      <c r="I7080"/>
    </row>
    <row r="7081" spans="9:9" ht="15" customHeight="1" x14ac:dyDescent="0.2">
      <c r="I7081"/>
    </row>
    <row r="7082" spans="9:9" ht="15" customHeight="1" x14ac:dyDescent="0.2">
      <c r="I7082"/>
    </row>
    <row r="7083" spans="9:9" ht="15" customHeight="1" x14ac:dyDescent="0.2">
      <c r="I7083"/>
    </row>
    <row r="7084" spans="9:9" ht="15" customHeight="1" x14ac:dyDescent="0.2">
      <c r="I7084"/>
    </row>
    <row r="7085" spans="9:9" ht="15" customHeight="1" x14ac:dyDescent="0.2">
      <c r="I7085"/>
    </row>
    <row r="7086" spans="9:9" ht="15" customHeight="1" x14ac:dyDescent="0.2">
      <c r="I7086"/>
    </row>
    <row r="7087" spans="9:9" ht="15" customHeight="1" x14ac:dyDescent="0.2">
      <c r="I7087"/>
    </row>
    <row r="7088" spans="9:9" ht="15" customHeight="1" x14ac:dyDescent="0.2">
      <c r="I7088"/>
    </row>
    <row r="7089" spans="9:9" ht="15" customHeight="1" x14ac:dyDescent="0.2">
      <c r="I7089"/>
    </row>
    <row r="7090" spans="9:9" ht="15" customHeight="1" x14ac:dyDescent="0.2">
      <c r="I7090"/>
    </row>
    <row r="7091" spans="9:9" ht="15" customHeight="1" x14ac:dyDescent="0.2">
      <c r="I7091"/>
    </row>
    <row r="7092" spans="9:9" ht="15" customHeight="1" x14ac:dyDescent="0.2">
      <c r="I7092"/>
    </row>
    <row r="7093" spans="9:9" ht="15" customHeight="1" x14ac:dyDescent="0.2">
      <c r="I7093"/>
    </row>
    <row r="7094" spans="9:9" ht="15" customHeight="1" x14ac:dyDescent="0.2">
      <c r="I7094"/>
    </row>
    <row r="7095" spans="9:9" ht="15" customHeight="1" x14ac:dyDescent="0.2">
      <c r="I7095"/>
    </row>
    <row r="7096" spans="9:9" ht="15" customHeight="1" x14ac:dyDescent="0.2">
      <c r="I7096"/>
    </row>
    <row r="7097" spans="9:9" ht="15" customHeight="1" x14ac:dyDescent="0.2">
      <c r="I7097"/>
    </row>
    <row r="7098" spans="9:9" ht="15" customHeight="1" x14ac:dyDescent="0.2">
      <c r="I7098"/>
    </row>
    <row r="7099" spans="9:9" ht="15" customHeight="1" x14ac:dyDescent="0.2">
      <c r="I7099"/>
    </row>
    <row r="7100" spans="9:9" ht="15" customHeight="1" x14ac:dyDescent="0.2">
      <c r="I7100"/>
    </row>
    <row r="7101" spans="9:9" ht="15" customHeight="1" x14ac:dyDescent="0.2">
      <c r="I7101"/>
    </row>
    <row r="7102" spans="9:9" ht="15" customHeight="1" x14ac:dyDescent="0.2">
      <c r="I7102"/>
    </row>
    <row r="7103" spans="9:9" ht="15" customHeight="1" x14ac:dyDescent="0.2">
      <c r="I7103"/>
    </row>
    <row r="7104" spans="9:9" ht="15" customHeight="1" x14ac:dyDescent="0.2">
      <c r="I7104"/>
    </row>
    <row r="7105" spans="9:9" ht="15" customHeight="1" x14ac:dyDescent="0.2">
      <c r="I7105"/>
    </row>
    <row r="7106" spans="9:9" ht="15" customHeight="1" x14ac:dyDescent="0.2">
      <c r="I7106"/>
    </row>
    <row r="7107" spans="9:9" ht="15" customHeight="1" x14ac:dyDescent="0.2">
      <c r="I7107"/>
    </row>
    <row r="7108" spans="9:9" ht="15" customHeight="1" x14ac:dyDescent="0.2">
      <c r="I7108"/>
    </row>
    <row r="7109" spans="9:9" ht="15" customHeight="1" x14ac:dyDescent="0.2">
      <c r="I7109"/>
    </row>
    <row r="7110" spans="9:9" ht="15" customHeight="1" x14ac:dyDescent="0.2">
      <c r="I7110"/>
    </row>
    <row r="7111" spans="9:9" ht="15" customHeight="1" x14ac:dyDescent="0.2">
      <c r="I7111"/>
    </row>
    <row r="7112" spans="9:9" ht="15" customHeight="1" x14ac:dyDescent="0.2">
      <c r="I7112"/>
    </row>
    <row r="7113" spans="9:9" ht="15" customHeight="1" x14ac:dyDescent="0.2">
      <c r="I7113"/>
    </row>
    <row r="7114" spans="9:9" ht="15" customHeight="1" x14ac:dyDescent="0.2">
      <c r="I7114"/>
    </row>
    <row r="7115" spans="9:9" ht="15" customHeight="1" x14ac:dyDescent="0.2">
      <c r="I7115"/>
    </row>
    <row r="7116" spans="9:9" ht="15" customHeight="1" x14ac:dyDescent="0.2">
      <c r="I7116"/>
    </row>
    <row r="7117" spans="9:9" ht="15" customHeight="1" x14ac:dyDescent="0.2">
      <c r="I7117"/>
    </row>
    <row r="7118" spans="9:9" ht="15" customHeight="1" x14ac:dyDescent="0.2">
      <c r="I7118"/>
    </row>
    <row r="7119" spans="9:9" ht="15" customHeight="1" x14ac:dyDescent="0.2">
      <c r="I7119"/>
    </row>
    <row r="7120" spans="9:9" ht="15" customHeight="1" x14ac:dyDescent="0.2">
      <c r="I7120"/>
    </row>
    <row r="7121" spans="9:9" ht="15" customHeight="1" x14ac:dyDescent="0.2">
      <c r="I7121"/>
    </row>
    <row r="7122" spans="9:9" ht="15" customHeight="1" x14ac:dyDescent="0.2">
      <c r="I7122"/>
    </row>
    <row r="7123" spans="9:9" ht="15" customHeight="1" x14ac:dyDescent="0.2">
      <c r="I7123"/>
    </row>
    <row r="7124" spans="9:9" ht="15" customHeight="1" x14ac:dyDescent="0.2">
      <c r="I7124"/>
    </row>
    <row r="7125" spans="9:9" ht="15" customHeight="1" x14ac:dyDescent="0.2">
      <c r="I7125"/>
    </row>
    <row r="7126" spans="9:9" ht="15" customHeight="1" x14ac:dyDescent="0.2">
      <c r="I7126"/>
    </row>
    <row r="7127" spans="9:9" ht="15" customHeight="1" x14ac:dyDescent="0.2">
      <c r="I7127"/>
    </row>
    <row r="7128" spans="9:9" ht="15" customHeight="1" x14ac:dyDescent="0.2">
      <c r="I7128"/>
    </row>
    <row r="7129" spans="9:9" ht="15" customHeight="1" x14ac:dyDescent="0.2">
      <c r="I7129"/>
    </row>
    <row r="7130" spans="9:9" ht="15" customHeight="1" x14ac:dyDescent="0.2">
      <c r="I7130"/>
    </row>
    <row r="7131" spans="9:9" ht="15" customHeight="1" x14ac:dyDescent="0.2">
      <c r="I7131"/>
    </row>
    <row r="7132" spans="9:9" ht="15" customHeight="1" x14ac:dyDescent="0.2">
      <c r="I7132"/>
    </row>
    <row r="7133" spans="9:9" ht="15" customHeight="1" x14ac:dyDescent="0.2">
      <c r="I7133"/>
    </row>
    <row r="7134" spans="9:9" ht="15" customHeight="1" x14ac:dyDescent="0.2">
      <c r="I7134"/>
    </row>
    <row r="7135" spans="9:9" ht="15" customHeight="1" x14ac:dyDescent="0.2">
      <c r="I7135"/>
    </row>
    <row r="7136" spans="9:9" ht="15" customHeight="1" x14ac:dyDescent="0.2">
      <c r="I7136"/>
    </row>
    <row r="7137" spans="9:9" ht="15" customHeight="1" x14ac:dyDescent="0.2">
      <c r="I7137"/>
    </row>
    <row r="7138" spans="9:9" ht="15" customHeight="1" x14ac:dyDescent="0.2">
      <c r="I7138"/>
    </row>
    <row r="7139" spans="9:9" ht="15" customHeight="1" x14ac:dyDescent="0.2">
      <c r="I7139"/>
    </row>
    <row r="7140" spans="9:9" ht="15" customHeight="1" x14ac:dyDescent="0.2">
      <c r="I7140"/>
    </row>
    <row r="7141" spans="9:9" ht="15" customHeight="1" x14ac:dyDescent="0.2">
      <c r="I7141"/>
    </row>
    <row r="7142" spans="9:9" ht="15" customHeight="1" x14ac:dyDescent="0.2">
      <c r="I7142"/>
    </row>
    <row r="7143" spans="9:9" ht="15" customHeight="1" x14ac:dyDescent="0.2">
      <c r="I7143"/>
    </row>
    <row r="7144" spans="9:9" ht="15" customHeight="1" x14ac:dyDescent="0.2">
      <c r="I7144"/>
    </row>
    <row r="7145" spans="9:9" ht="15" customHeight="1" x14ac:dyDescent="0.2">
      <c r="I7145"/>
    </row>
    <row r="7146" spans="9:9" ht="15" customHeight="1" x14ac:dyDescent="0.2">
      <c r="I7146"/>
    </row>
    <row r="7147" spans="9:9" ht="15" customHeight="1" x14ac:dyDescent="0.2">
      <c r="I7147"/>
    </row>
    <row r="7148" spans="9:9" ht="15" customHeight="1" x14ac:dyDescent="0.2">
      <c r="I7148"/>
    </row>
    <row r="7149" spans="9:9" ht="15" customHeight="1" x14ac:dyDescent="0.2">
      <c r="I7149"/>
    </row>
    <row r="7150" spans="9:9" ht="15" customHeight="1" x14ac:dyDescent="0.2">
      <c r="I7150"/>
    </row>
    <row r="7151" spans="9:9" ht="15" customHeight="1" x14ac:dyDescent="0.2">
      <c r="I7151"/>
    </row>
    <row r="7152" spans="9:9" ht="15" customHeight="1" x14ac:dyDescent="0.2">
      <c r="I7152"/>
    </row>
    <row r="7153" spans="9:9" ht="15" customHeight="1" x14ac:dyDescent="0.2">
      <c r="I7153"/>
    </row>
    <row r="7154" spans="9:9" ht="15" customHeight="1" x14ac:dyDescent="0.2">
      <c r="I7154"/>
    </row>
    <row r="7155" spans="9:9" ht="15" customHeight="1" x14ac:dyDescent="0.2">
      <c r="I7155"/>
    </row>
    <row r="7156" spans="9:9" ht="15" customHeight="1" x14ac:dyDescent="0.2">
      <c r="I7156"/>
    </row>
    <row r="7157" spans="9:9" ht="15" customHeight="1" x14ac:dyDescent="0.2">
      <c r="I7157"/>
    </row>
    <row r="7158" spans="9:9" ht="15" customHeight="1" x14ac:dyDescent="0.2">
      <c r="I7158"/>
    </row>
    <row r="7159" spans="9:9" ht="15" customHeight="1" x14ac:dyDescent="0.2">
      <c r="I7159"/>
    </row>
    <row r="7160" spans="9:9" ht="15" customHeight="1" x14ac:dyDescent="0.2">
      <c r="I7160"/>
    </row>
    <row r="7161" spans="9:9" ht="15" customHeight="1" x14ac:dyDescent="0.2">
      <c r="I7161"/>
    </row>
    <row r="7162" spans="9:9" ht="15" customHeight="1" x14ac:dyDescent="0.2">
      <c r="I7162"/>
    </row>
    <row r="7163" spans="9:9" ht="15" customHeight="1" x14ac:dyDescent="0.2">
      <c r="I7163"/>
    </row>
    <row r="7164" spans="9:9" ht="15" customHeight="1" x14ac:dyDescent="0.2">
      <c r="I7164"/>
    </row>
    <row r="7165" spans="9:9" ht="15" customHeight="1" x14ac:dyDescent="0.2">
      <c r="I7165"/>
    </row>
    <row r="7166" spans="9:9" ht="15" customHeight="1" x14ac:dyDescent="0.2">
      <c r="I7166"/>
    </row>
    <row r="7167" spans="9:9" ht="15" customHeight="1" x14ac:dyDescent="0.2">
      <c r="I7167"/>
    </row>
    <row r="7168" spans="9:9" ht="15" customHeight="1" x14ac:dyDescent="0.2">
      <c r="I7168"/>
    </row>
    <row r="7169" spans="9:9" ht="15" customHeight="1" x14ac:dyDescent="0.2">
      <c r="I7169"/>
    </row>
    <row r="7170" spans="9:9" ht="15" customHeight="1" x14ac:dyDescent="0.2">
      <c r="I7170"/>
    </row>
    <row r="7171" spans="9:9" ht="15" customHeight="1" x14ac:dyDescent="0.2">
      <c r="I7171"/>
    </row>
    <row r="7172" spans="9:9" ht="15" customHeight="1" x14ac:dyDescent="0.2">
      <c r="I7172"/>
    </row>
    <row r="7173" spans="9:9" ht="15" customHeight="1" x14ac:dyDescent="0.2">
      <c r="I7173"/>
    </row>
    <row r="7174" spans="9:9" ht="15" customHeight="1" x14ac:dyDescent="0.2">
      <c r="I7174"/>
    </row>
    <row r="7175" spans="9:9" ht="15" customHeight="1" x14ac:dyDescent="0.2">
      <c r="I7175"/>
    </row>
    <row r="7176" spans="9:9" ht="15" customHeight="1" x14ac:dyDescent="0.2">
      <c r="I7176"/>
    </row>
    <row r="7177" spans="9:9" ht="15" customHeight="1" x14ac:dyDescent="0.2">
      <c r="I7177"/>
    </row>
    <row r="7178" spans="9:9" ht="15" customHeight="1" x14ac:dyDescent="0.2">
      <c r="I7178"/>
    </row>
    <row r="7179" spans="9:9" ht="15" customHeight="1" x14ac:dyDescent="0.2">
      <c r="I7179"/>
    </row>
    <row r="7180" spans="9:9" ht="15" customHeight="1" x14ac:dyDescent="0.2">
      <c r="I7180"/>
    </row>
    <row r="7181" spans="9:9" ht="15" customHeight="1" x14ac:dyDescent="0.2">
      <c r="I7181"/>
    </row>
    <row r="7182" spans="9:9" ht="15" customHeight="1" x14ac:dyDescent="0.2">
      <c r="I7182"/>
    </row>
    <row r="7183" spans="9:9" ht="15" customHeight="1" x14ac:dyDescent="0.2">
      <c r="I7183"/>
    </row>
    <row r="7184" spans="9:9" ht="15" customHeight="1" x14ac:dyDescent="0.2">
      <c r="I7184"/>
    </row>
    <row r="7185" spans="9:9" ht="15" customHeight="1" x14ac:dyDescent="0.2">
      <c r="I7185"/>
    </row>
    <row r="7186" spans="9:9" ht="15" customHeight="1" x14ac:dyDescent="0.2">
      <c r="I7186"/>
    </row>
    <row r="7187" spans="9:9" ht="15" customHeight="1" x14ac:dyDescent="0.2">
      <c r="I7187"/>
    </row>
    <row r="7188" spans="9:9" ht="15" customHeight="1" x14ac:dyDescent="0.2">
      <c r="I7188"/>
    </row>
    <row r="7189" spans="9:9" ht="15" customHeight="1" x14ac:dyDescent="0.2">
      <c r="I7189"/>
    </row>
    <row r="7190" spans="9:9" ht="15" customHeight="1" x14ac:dyDescent="0.2">
      <c r="I7190"/>
    </row>
    <row r="7191" spans="9:9" ht="15" customHeight="1" x14ac:dyDescent="0.2">
      <c r="I7191"/>
    </row>
    <row r="7192" spans="9:9" ht="15" customHeight="1" x14ac:dyDescent="0.2">
      <c r="I7192"/>
    </row>
    <row r="7193" spans="9:9" ht="15" customHeight="1" x14ac:dyDescent="0.2">
      <c r="I7193"/>
    </row>
    <row r="7194" spans="9:9" ht="15" customHeight="1" x14ac:dyDescent="0.2">
      <c r="I7194"/>
    </row>
    <row r="7195" spans="9:9" ht="15" customHeight="1" x14ac:dyDescent="0.2">
      <c r="I7195"/>
    </row>
    <row r="7196" spans="9:9" ht="15" customHeight="1" x14ac:dyDescent="0.2">
      <c r="I7196"/>
    </row>
    <row r="7197" spans="9:9" ht="15" customHeight="1" x14ac:dyDescent="0.2">
      <c r="I7197"/>
    </row>
    <row r="7198" spans="9:9" ht="15" customHeight="1" x14ac:dyDescent="0.2">
      <c r="I7198"/>
    </row>
    <row r="7199" spans="9:9" ht="15" customHeight="1" x14ac:dyDescent="0.2">
      <c r="I7199"/>
    </row>
    <row r="7200" spans="9:9" ht="15" customHeight="1" x14ac:dyDescent="0.2">
      <c r="I7200"/>
    </row>
    <row r="7201" spans="9:9" ht="15" customHeight="1" x14ac:dyDescent="0.2">
      <c r="I7201"/>
    </row>
    <row r="7202" spans="9:9" ht="15" customHeight="1" x14ac:dyDescent="0.2">
      <c r="I7202"/>
    </row>
    <row r="7203" spans="9:9" ht="15" customHeight="1" x14ac:dyDescent="0.2">
      <c r="I7203"/>
    </row>
    <row r="7204" spans="9:9" ht="15" customHeight="1" x14ac:dyDescent="0.2">
      <c r="I7204"/>
    </row>
    <row r="7205" spans="9:9" ht="15" customHeight="1" x14ac:dyDescent="0.2">
      <c r="I7205"/>
    </row>
    <row r="7206" spans="9:9" ht="15" customHeight="1" x14ac:dyDescent="0.2">
      <c r="I7206"/>
    </row>
    <row r="7207" spans="9:9" ht="15" customHeight="1" x14ac:dyDescent="0.2">
      <c r="I7207"/>
    </row>
    <row r="7208" spans="9:9" ht="15" customHeight="1" x14ac:dyDescent="0.2">
      <c r="I7208"/>
    </row>
    <row r="7209" spans="9:9" ht="15" customHeight="1" x14ac:dyDescent="0.2">
      <c r="I7209"/>
    </row>
    <row r="7210" spans="9:9" ht="15" customHeight="1" x14ac:dyDescent="0.2">
      <c r="I7210"/>
    </row>
    <row r="7211" spans="9:9" ht="15" customHeight="1" x14ac:dyDescent="0.2">
      <c r="I7211"/>
    </row>
    <row r="7212" spans="9:9" ht="15" customHeight="1" x14ac:dyDescent="0.2">
      <c r="I7212"/>
    </row>
    <row r="7213" spans="9:9" ht="15" customHeight="1" x14ac:dyDescent="0.2">
      <c r="I7213"/>
    </row>
    <row r="7214" spans="9:9" ht="15" customHeight="1" x14ac:dyDescent="0.2">
      <c r="I7214"/>
    </row>
    <row r="7215" spans="9:9" ht="15" customHeight="1" x14ac:dyDescent="0.2">
      <c r="I7215"/>
    </row>
    <row r="7216" spans="9:9" ht="15" customHeight="1" x14ac:dyDescent="0.2">
      <c r="I7216"/>
    </row>
    <row r="7217" spans="9:9" ht="15" customHeight="1" x14ac:dyDescent="0.2">
      <c r="I7217"/>
    </row>
    <row r="7218" spans="9:9" ht="15" customHeight="1" x14ac:dyDescent="0.2">
      <c r="I7218"/>
    </row>
    <row r="7219" spans="9:9" ht="15" customHeight="1" x14ac:dyDescent="0.2">
      <c r="I7219"/>
    </row>
    <row r="7220" spans="9:9" ht="15" customHeight="1" x14ac:dyDescent="0.2">
      <c r="I7220"/>
    </row>
    <row r="7221" spans="9:9" ht="15" customHeight="1" x14ac:dyDescent="0.2">
      <c r="I7221"/>
    </row>
    <row r="7222" spans="9:9" ht="15" customHeight="1" x14ac:dyDescent="0.2">
      <c r="I7222"/>
    </row>
    <row r="7223" spans="9:9" ht="15" customHeight="1" x14ac:dyDescent="0.2">
      <c r="I7223"/>
    </row>
    <row r="7224" spans="9:9" ht="15" customHeight="1" x14ac:dyDescent="0.2">
      <c r="I7224"/>
    </row>
    <row r="7225" spans="9:9" ht="15" customHeight="1" x14ac:dyDescent="0.2">
      <c r="I7225"/>
    </row>
    <row r="7226" spans="9:9" ht="15" customHeight="1" x14ac:dyDescent="0.2">
      <c r="I7226"/>
    </row>
    <row r="7227" spans="9:9" ht="15" customHeight="1" x14ac:dyDescent="0.2">
      <c r="I7227"/>
    </row>
    <row r="7228" spans="9:9" ht="15" customHeight="1" x14ac:dyDescent="0.2">
      <c r="I7228"/>
    </row>
    <row r="7229" spans="9:9" ht="15" customHeight="1" x14ac:dyDescent="0.2">
      <c r="I7229"/>
    </row>
    <row r="7230" spans="9:9" ht="15" customHeight="1" x14ac:dyDescent="0.2">
      <c r="I7230"/>
    </row>
    <row r="7231" spans="9:9" ht="15" customHeight="1" x14ac:dyDescent="0.2">
      <c r="I7231"/>
    </row>
    <row r="7232" spans="9:9" ht="15" customHeight="1" x14ac:dyDescent="0.2">
      <c r="I7232"/>
    </row>
    <row r="7233" spans="9:9" ht="15" customHeight="1" x14ac:dyDescent="0.2">
      <c r="I7233"/>
    </row>
    <row r="7234" spans="9:9" ht="15" customHeight="1" x14ac:dyDescent="0.2">
      <c r="I7234"/>
    </row>
    <row r="7235" spans="9:9" ht="15" customHeight="1" x14ac:dyDescent="0.2">
      <c r="I7235"/>
    </row>
    <row r="7236" spans="9:9" ht="15" customHeight="1" x14ac:dyDescent="0.2">
      <c r="I7236"/>
    </row>
    <row r="7237" spans="9:9" ht="15" customHeight="1" x14ac:dyDescent="0.2">
      <c r="I7237"/>
    </row>
    <row r="7238" spans="9:9" ht="15" customHeight="1" x14ac:dyDescent="0.2">
      <c r="I7238"/>
    </row>
    <row r="7239" spans="9:9" ht="15" customHeight="1" x14ac:dyDescent="0.2">
      <c r="I7239"/>
    </row>
    <row r="7240" spans="9:9" ht="15" customHeight="1" x14ac:dyDescent="0.2">
      <c r="I7240"/>
    </row>
    <row r="7241" spans="9:9" ht="15" customHeight="1" x14ac:dyDescent="0.2">
      <c r="I7241"/>
    </row>
    <row r="7242" spans="9:9" ht="15" customHeight="1" x14ac:dyDescent="0.2">
      <c r="I7242"/>
    </row>
    <row r="7243" spans="9:9" ht="15" customHeight="1" x14ac:dyDescent="0.2">
      <c r="I7243"/>
    </row>
    <row r="7244" spans="9:9" ht="15" customHeight="1" x14ac:dyDescent="0.2">
      <c r="I7244"/>
    </row>
    <row r="7245" spans="9:9" ht="15" customHeight="1" x14ac:dyDescent="0.2">
      <c r="I7245"/>
    </row>
    <row r="7246" spans="9:9" ht="15" customHeight="1" x14ac:dyDescent="0.2">
      <c r="I7246"/>
    </row>
    <row r="7247" spans="9:9" ht="15" customHeight="1" x14ac:dyDescent="0.2">
      <c r="I7247"/>
    </row>
    <row r="7248" spans="9:9" ht="15" customHeight="1" x14ac:dyDescent="0.2">
      <c r="I7248"/>
    </row>
    <row r="7249" spans="9:9" ht="15" customHeight="1" x14ac:dyDescent="0.2">
      <c r="I7249"/>
    </row>
    <row r="7250" spans="9:9" ht="15" customHeight="1" x14ac:dyDescent="0.2">
      <c r="I7250"/>
    </row>
    <row r="7251" spans="9:9" ht="15" customHeight="1" x14ac:dyDescent="0.2">
      <c r="I7251"/>
    </row>
    <row r="7252" spans="9:9" ht="15" customHeight="1" x14ac:dyDescent="0.2">
      <c r="I7252"/>
    </row>
    <row r="7253" spans="9:9" ht="15" customHeight="1" x14ac:dyDescent="0.2">
      <c r="I7253"/>
    </row>
    <row r="7254" spans="9:9" ht="15" customHeight="1" x14ac:dyDescent="0.2">
      <c r="I7254"/>
    </row>
    <row r="7255" spans="9:9" ht="15" customHeight="1" x14ac:dyDescent="0.2">
      <c r="I7255"/>
    </row>
    <row r="7256" spans="9:9" ht="15" customHeight="1" x14ac:dyDescent="0.2">
      <c r="I7256"/>
    </row>
    <row r="7257" spans="9:9" ht="15" customHeight="1" x14ac:dyDescent="0.2">
      <c r="I7257"/>
    </row>
    <row r="7258" spans="9:9" ht="15" customHeight="1" x14ac:dyDescent="0.2">
      <c r="I7258"/>
    </row>
    <row r="7259" spans="9:9" ht="15" customHeight="1" x14ac:dyDescent="0.2">
      <c r="I7259"/>
    </row>
    <row r="7260" spans="9:9" ht="15" customHeight="1" x14ac:dyDescent="0.2">
      <c r="I7260"/>
    </row>
    <row r="7261" spans="9:9" ht="15" customHeight="1" x14ac:dyDescent="0.2">
      <c r="I7261"/>
    </row>
    <row r="7262" spans="9:9" ht="15" customHeight="1" x14ac:dyDescent="0.2">
      <c r="I7262"/>
    </row>
    <row r="7263" spans="9:9" ht="15" customHeight="1" x14ac:dyDescent="0.2">
      <c r="I7263"/>
    </row>
    <row r="7264" spans="9:9" ht="15" customHeight="1" x14ac:dyDescent="0.2">
      <c r="I7264"/>
    </row>
    <row r="7265" spans="9:9" ht="15" customHeight="1" x14ac:dyDescent="0.2">
      <c r="I7265"/>
    </row>
    <row r="7266" spans="9:9" ht="15" customHeight="1" x14ac:dyDescent="0.2">
      <c r="I7266"/>
    </row>
    <row r="7267" spans="9:9" ht="15" customHeight="1" x14ac:dyDescent="0.2">
      <c r="I7267"/>
    </row>
    <row r="7268" spans="9:9" ht="15" customHeight="1" x14ac:dyDescent="0.2">
      <c r="I7268"/>
    </row>
    <row r="7269" spans="9:9" ht="15" customHeight="1" x14ac:dyDescent="0.2">
      <c r="I7269"/>
    </row>
    <row r="7270" spans="9:9" ht="15" customHeight="1" x14ac:dyDescent="0.2">
      <c r="I7270"/>
    </row>
    <row r="7271" spans="9:9" ht="15" customHeight="1" x14ac:dyDescent="0.2">
      <c r="I7271"/>
    </row>
    <row r="7272" spans="9:9" ht="15" customHeight="1" x14ac:dyDescent="0.2">
      <c r="I7272"/>
    </row>
    <row r="7273" spans="9:9" ht="15" customHeight="1" x14ac:dyDescent="0.2">
      <c r="I7273"/>
    </row>
    <row r="7274" spans="9:9" ht="15" customHeight="1" x14ac:dyDescent="0.2">
      <c r="I7274"/>
    </row>
    <row r="7275" spans="9:9" ht="15" customHeight="1" x14ac:dyDescent="0.2">
      <c r="I7275"/>
    </row>
    <row r="7276" spans="9:9" ht="15" customHeight="1" x14ac:dyDescent="0.2">
      <c r="I7276"/>
    </row>
    <row r="7277" spans="9:9" ht="15" customHeight="1" x14ac:dyDescent="0.2">
      <c r="I7277"/>
    </row>
    <row r="7278" spans="9:9" ht="15" customHeight="1" x14ac:dyDescent="0.2">
      <c r="I7278"/>
    </row>
    <row r="7279" spans="9:9" ht="15" customHeight="1" x14ac:dyDescent="0.2">
      <c r="I7279"/>
    </row>
    <row r="7280" spans="9:9" ht="15" customHeight="1" x14ac:dyDescent="0.2">
      <c r="I7280"/>
    </row>
    <row r="7281" spans="9:9" ht="15" customHeight="1" x14ac:dyDescent="0.2">
      <c r="I7281"/>
    </row>
    <row r="7282" spans="9:9" ht="15" customHeight="1" x14ac:dyDescent="0.2">
      <c r="I7282"/>
    </row>
    <row r="7283" spans="9:9" ht="15" customHeight="1" x14ac:dyDescent="0.2">
      <c r="I7283"/>
    </row>
    <row r="7284" spans="9:9" ht="15" customHeight="1" x14ac:dyDescent="0.2">
      <c r="I7284"/>
    </row>
    <row r="7285" spans="9:9" ht="15" customHeight="1" x14ac:dyDescent="0.2">
      <c r="I7285"/>
    </row>
    <row r="7286" spans="9:9" ht="15" customHeight="1" x14ac:dyDescent="0.2">
      <c r="I7286"/>
    </row>
    <row r="7287" spans="9:9" ht="15" customHeight="1" x14ac:dyDescent="0.2">
      <c r="I7287"/>
    </row>
    <row r="7288" spans="9:9" ht="15" customHeight="1" x14ac:dyDescent="0.2">
      <c r="I7288"/>
    </row>
    <row r="7289" spans="9:9" ht="15" customHeight="1" x14ac:dyDescent="0.2">
      <c r="I7289"/>
    </row>
    <row r="7290" spans="9:9" ht="15" customHeight="1" x14ac:dyDescent="0.2">
      <c r="I7290"/>
    </row>
    <row r="7291" spans="9:9" ht="15" customHeight="1" x14ac:dyDescent="0.2">
      <c r="I7291"/>
    </row>
    <row r="7292" spans="9:9" ht="15" customHeight="1" x14ac:dyDescent="0.2">
      <c r="I7292"/>
    </row>
    <row r="7293" spans="9:9" ht="15" customHeight="1" x14ac:dyDescent="0.2">
      <c r="I7293"/>
    </row>
    <row r="7294" spans="9:9" ht="15" customHeight="1" x14ac:dyDescent="0.2">
      <c r="I7294"/>
    </row>
    <row r="7295" spans="9:9" ht="15" customHeight="1" x14ac:dyDescent="0.2">
      <c r="I7295"/>
    </row>
    <row r="7296" spans="9:9" ht="15" customHeight="1" x14ac:dyDescent="0.2">
      <c r="I7296"/>
    </row>
    <row r="7297" spans="9:9" ht="15" customHeight="1" x14ac:dyDescent="0.2">
      <c r="I7297"/>
    </row>
    <row r="7298" spans="9:9" ht="15" customHeight="1" x14ac:dyDescent="0.2">
      <c r="I7298"/>
    </row>
    <row r="7299" spans="9:9" ht="15" customHeight="1" x14ac:dyDescent="0.2">
      <c r="I7299"/>
    </row>
    <row r="7300" spans="9:9" ht="15" customHeight="1" x14ac:dyDescent="0.2">
      <c r="I7300"/>
    </row>
    <row r="7301" spans="9:9" ht="15" customHeight="1" x14ac:dyDescent="0.2">
      <c r="I7301"/>
    </row>
    <row r="7302" spans="9:9" ht="15" customHeight="1" x14ac:dyDescent="0.2">
      <c r="I7302"/>
    </row>
    <row r="7303" spans="9:9" ht="15" customHeight="1" x14ac:dyDescent="0.2">
      <c r="I7303"/>
    </row>
    <row r="7304" spans="9:9" ht="15" customHeight="1" x14ac:dyDescent="0.2">
      <c r="I7304"/>
    </row>
    <row r="7305" spans="9:9" ht="15" customHeight="1" x14ac:dyDescent="0.2">
      <c r="I7305"/>
    </row>
    <row r="7306" spans="9:9" ht="15" customHeight="1" x14ac:dyDescent="0.2">
      <c r="I7306"/>
    </row>
    <row r="7307" spans="9:9" ht="15" customHeight="1" x14ac:dyDescent="0.2">
      <c r="I7307"/>
    </row>
    <row r="7308" spans="9:9" ht="15" customHeight="1" x14ac:dyDescent="0.2">
      <c r="I7308"/>
    </row>
    <row r="7309" spans="9:9" ht="15" customHeight="1" x14ac:dyDescent="0.2">
      <c r="I7309"/>
    </row>
    <row r="7310" spans="9:9" ht="15" customHeight="1" x14ac:dyDescent="0.2">
      <c r="I7310"/>
    </row>
    <row r="7311" spans="9:9" ht="15" customHeight="1" x14ac:dyDescent="0.2">
      <c r="I7311"/>
    </row>
    <row r="7312" spans="9:9" ht="15" customHeight="1" x14ac:dyDescent="0.2">
      <c r="I7312"/>
    </row>
    <row r="7313" spans="9:9" ht="15" customHeight="1" x14ac:dyDescent="0.2">
      <c r="I7313"/>
    </row>
    <row r="7314" spans="9:9" ht="15" customHeight="1" x14ac:dyDescent="0.2">
      <c r="I7314"/>
    </row>
    <row r="7315" spans="9:9" ht="15" customHeight="1" x14ac:dyDescent="0.2">
      <c r="I7315"/>
    </row>
    <row r="7316" spans="9:9" ht="15" customHeight="1" x14ac:dyDescent="0.2">
      <c r="I7316"/>
    </row>
    <row r="7317" spans="9:9" ht="15" customHeight="1" x14ac:dyDescent="0.2">
      <c r="I7317"/>
    </row>
    <row r="7318" spans="9:9" ht="15" customHeight="1" x14ac:dyDescent="0.2">
      <c r="I7318"/>
    </row>
    <row r="7319" spans="9:9" ht="15" customHeight="1" x14ac:dyDescent="0.2">
      <c r="I7319"/>
    </row>
    <row r="7320" spans="9:9" ht="15" customHeight="1" x14ac:dyDescent="0.2">
      <c r="I7320"/>
    </row>
    <row r="7321" spans="9:9" ht="15" customHeight="1" x14ac:dyDescent="0.2">
      <c r="I7321"/>
    </row>
    <row r="7322" spans="9:9" ht="15" customHeight="1" x14ac:dyDescent="0.2">
      <c r="I7322"/>
    </row>
    <row r="7323" spans="9:9" ht="15" customHeight="1" x14ac:dyDescent="0.2">
      <c r="I7323"/>
    </row>
    <row r="7324" spans="9:9" ht="15" customHeight="1" x14ac:dyDescent="0.2">
      <c r="I7324"/>
    </row>
    <row r="7325" spans="9:9" ht="15" customHeight="1" x14ac:dyDescent="0.2">
      <c r="I7325"/>
    </row>
    <row r="7326" spans="9:9" ht="15" customHeight="1" x14ac:dyDescent="0.2">
      <c r="I7326"/>
    </row>
    <row r="7327" spans="9:9" ht="15" customHeight="1" x14ac:dyDescent="0.2">
      <c r="I7327"/>
    </row>
    <row r="7328" spans="9:9" ht="15" customHeight="1" x14ac:dyDescent="0.2">
      <c r="I7328"/>
    </row>
    <row r="7329" spans="9:9" ht="15" customHeight="1" x14ac:dyDescent="0.2">
      <c r="I7329"/>
    </row>
    <row r="7330" spans="9:9" ht="15" customHeight="1" x14ac:dyDescent="0.2">
      <c r="I7330"/>
    </row>
    <row r="7331" spans="9:9" ht="15" customHeight="1" x14ac:dyDescent="0.2">
      <c r="I7331"/>
    </row>
    <row r="7332" spans="9:9" ht="15" customHeight="1" x14ac:dyDescent="0.2">
      <c r="I7332"/>
    </row>
    <row r="7333" spans="9:9" ht="15" customHeight="1" x14ac:dyDescent="0.2">
      <c r="I7333"/>
    </row>
    <row r="7334" spans="9:9" ht="15" customHeight="1" x14ac:dyDescent="0.2">
      <c r="I7334"/>
    </row>
    <row r="7335" spans="9:9" ht="15" customHeight="1" x14ac:dyDescent="0.2">
      <c r="I7335"/>
    </row>
    <row r="7336" spans="9:9" ht="15" customHeight="1" x14ac:dyDescent="0.2">
      <c r="I7336"/>
    </row>
    <row r="7337" spans="9:9" ht="15" customHeight="1" x14ac:dyDescent="0.2">
      <c r="I7337"/>
    </row>
    <row r="7338" spans="9:9" ht="15" customHeight="1" x14ac:dyDescent="0.2">
      <c r="I7338"/>
    </row>
    <row r="7339" spans="9:9" ht="15" customHeight="1" x14ac:dyDescent="0.2">
      <c r="I7339"/>
    </row>
    <row r="7340" spans="9:9" ht="15" customHeight="1" x14ac:dyDescent="0.2">
      <c r="I7340"/>
    </row>
    <row r="7341" spans="9:9" ht="15" customHeight="1" x14ac:dyDescent="0.2">
      <c r="I7341"/>
    </row>
    <row r="7342" spans="9:9" ht="15" customHeight="1" x14ac:dyDescent="0.2">
      <c r="I7342"/>
    </row>
    <row r="7343" spans="9:9" ht="15" customHeight="1" x14ac:dyDescent="0.2">
      <c r="I7343"/>
    </row>
    <row r="7344" spans="9:9" ht="15" customHeight="1" x14ac:dyDescent="0.2">
      <c r="I7344"/>
    </row>
    <row r="7345" spans="9:9" ht="15" customHeight="1" x14ac:dyDescent="0.2">
      <c r="I7345"/>
    </row>
    <row r="7346" spans="9:9" ht="15" customHeight="1" x14ac:dyDescent="0.2">
      <c r="I7346"/>
    </row>
    <row r="7347" spans="9:9" ht="15" customHeight="1" x14ac:dyDescent="0.2">
      <c r="I7347"/>
    </row>
    <row r="7348" spans="9:9" ht="15" customHeight="1" x14ac:dyDescent="0.2">
      <c r="I7348"/>
    </row>
    <row r="7349" spans="9:9" ht="15" customHeight="1" x14ac:dyDescent="0.2">
      <c r="I7349"/>
    </row>
    <row r="7350" spans="9:9" ht="15" customHeight="1" x14ac:dyDescent="0.2">
      <c r="I7350"/>
    </row>
    <row r="7351" spans="9:9" ht="15" customHeight="1" x14ac:dyDescent="0.2">
      <c r="I7351"/>
    </row>
    <row r="7352" spans="9:9" ht="15" customHeight="1" x14ac:dyDescent="0.2">
      <c r="I7352"/>
    </row>
    <row r="7353" spans="9:9" ht="15" customHeight="1" x14ac:dyDescent="0.2">
      <c r="I7353"/>
    </row>
    <row r="7354" spans="9:9" ht="15" customHeight="1" x14ac:dyDescent="0.2">
      <c r="I7354"/>
    </row>
    <row r="7355" spans="9:9" ht="15" customHeight="1" x14ac:dyDescent="0.2">
      <c r="I7355"/>
    </row>
    <row r="7356" spans="9:9" ht="15" customHeight="1" x14ac:dyDescent="0.2">
      <c r="I7356"/>
    </row>
    <row r="7357" spans="9:9" ht="15" customHeight="1" x14ac:dyDescent="0.2">
      <c r="I7357"/>
    </row>
    <row r="7358" spans="9:9" ht="15" customHeight="1" x14ac:dyDescent="0.2">
      <c r="I7358"/>
    </row>
    <row r="7359" spans="9:9" ht="15" customHeight="1" x14ac:dyDescent="0.2">
      <c r="I7359"/>
    </row>
    <row r="7360" spans="9:9" ht="15" customHeight="1" x14ac:dyDescent="0.2">
      <c r="I7360"/>
    </row>
    <row r="7361" spans="9:9" ht="15" customHeight="1" x14ac:dyDescent="0.2">
      <c r="I7361"/>
    </row>
    <row r="7362" spans="9:9" ht="15" customHeight="1" x14ac:dyDescent="0.2">
      <c r="I7362"/>
    </row>
    <row r="7363" spans="9:9" ht="15" customHeight="1" x14ac:dyDescent="0.2">
      <c r="I7363"/>
    </row>
    <row r="7364" spans="9:9" ht="15" customHeight="1" x14ac:dyDescent="0.2">
      <c r="I7364"/>
    </row>
    <row r="7365" spans="9:9" ht="15" customHeight="1" x14ac:dyDescent="0.2">
      <c r="I7365"/>
    </row>
    <row r="7366" spans="9:9" ht="15" customHeight="1" x14ac:dyDescent="0.2">
      <c r="I7366"/>
    </row>
    <row r="7367" spans="9:9" ht="15" customHeight="1" x14ac:dyDescent="0.2">
      <c r="I7367"/>
    </row>
    <row r="7368" spans="9:9" ht="15" customHeight="1" x14ac:dyDescent="0.2">
      <c r="I7368"/>
    </row>
    <row r="7369" spans="9:9" ht="15" customHeight="1" x14ac:dyDescent="0.2">
      <c r="I7369"/>
    </row>
    <row r="7370" spans="9:9" ht="15" customHeight="1" x14ac:dyDescent="0.2">
      <c r="I7370"/>
    </row>
    <row r="7371" spans="9:9" ht="15" customHeight="1" x14ac:dyDescent="0.2">
      <c r="I7371"/>
    </row>
    <row r="7372" spans="9:9" ht="15" customHeight="1" x14ac:dyDescent="0.2">
      <c r="I7372"/>
    </row>
    <row r="7373" spans="9:9" ht="15" customHeight="1" x14ac:dyDescent="0.2">
      <c r="I7373"/>
    </row>
    <row r="7374" spans="9:9" ht="15" customHeight="1" x14ac:dyDescent="0.2">
      <c r="I7374"/>
    </row>
    <row r="7375" spans="9:9" ht="15" customHeight="1" x14ac:dyDescent="0.2">
      <c r="I7375"/>
    </row>
    <row r="7376" spans="9:9" ht="15" customHeight="1" x14ac:dyDescent="0.2">
      <c r="I7376"/>
    </row>
    <row r="7377" spans="9:9" ht="15" customHeight="1" x14ac:dyDescent="0.2">
      <c r="I7377"/>
    </row>
    <row r="7378" spans="9:9" ht="15" customHeight="1" x14ac:dyDescent="0.2">
      <c r="I7378"/>
    </row>
    <row r="7379" spans="9:9" ht="15" customHeight="1" x14ac:dyDescent="0.2">
      <c r="I7379"/>
    </row>
    <row r="7380" spans="9:9" ht="15" customHeight="1" x14ac:dyDescent="0.2">
      <c r="I7380"/>
    </row>
    <row r="7381" spans="9:9" ht="15" customHeight="1" x14ac:dyDescent="0.2">
      <c r="I7381"/>
    </row>
    <row r="7382" spans="9:9" ht="15" customHeight="1" x14ac:dyDescent="0.2">
      <c r="I7382"/>
    </row>
    <row r="7383" spans="9:9" ht="15" customHeight="1" x14ac:dyDescent="0.2">
      <c r="I7383"/>
    </row>
    <row r="7384" spans="9:9" ht="15" customHeight="1" x14ac:dyDescent="0.2">
      <c r="I7384"/>
    </row>
    <row r="7385" spans="9:9" ht="15" customHeight="1" x14ac:dyDescent="0.2">
      <c r="I7385"/>
    </row>
    <row r="7386" spans="9:9" ht="15" customHeight="1" x14ac:dyDescent="0.2">
      <c r="I7386"/>
    </row>
    <row r="7387" spans="9:9" ht="15" customHeight="1" x14ac:dyDescent="0.2">
      <c r="I7387"/>
    </row>
    <row r="7388" spans="9:9" ht="15" customHeight="1" x14ac:dyDescent="0.2">
      <c r="I7388"/>
    </row>
    <row r="7389" spans="9:9" ht="15" customHeight="1" x14ac:dyDescent="0.2">
      <c r="I7389"/>
    </row>
    <row r="7390" spans="9:9" ht="15" customHeight="1" x14ac:dyDescent="0.2">
      <c r="I7390"/>
    </row>
    <row r="7391" spans="9:9" ht="15" customHeight="1" x14ac:dyDescent="0.2">
      <c r="I7391"/>
    </row>
    <row r="7392" spans="9:9" ht="15" customHeight="1" x14ac:dyDescent="0.2">
      <c r="I7392"/>
    </row>
    <row r="7393" spans="9:9" ht="15" customHeight="1" x14ac:dyDescent="0.2">
      <c r="I7393"/>
    </row>
    <row r="7394" spans="9:9" ht="15" customHeight="1" x14ac:dyDescent="0.2">
      <c r="I7394"/>
    </row>
    <row r="7395" spans="9:9" ht="15" customHeight="1" x14ac:dyDescent="0.2">
      <c r="I7395"/>
    </row>
    <row r="7396" spans="9:9" ht="15" customHeight="1" x14ac:dyDescent="0.2">
      <c r="I7396"/>
    </row>
    <row r="7397" spans="9:9" ht="15" customHeight="1" x14ac:dyDescent="0.2">
      <c r="I7397"/>
    </row>
    <row r="7398" spans="9:9" ht="15" customHeight="1" x14ac:dyDescent="0.2">
      <c r="I7398"/>
    </row>
    <row r="7399" spans="9:9" ht="15" customHeight="1" x14ac:dyDescent="0.2">
      <c r="I7399"/>
    </row>
    <row r="7400" spans="9:9" ht="15" customHeight="1" x14ac:dyDescent="0.2">
      <c r="I7400"/>
    </row>
    <row r="7401" spans="9:9" ht="15" customHeight="1" x14ac:dyDescent="0.2">
      <c r="I7401"/>
    </row>
    <row r="7402" spans="9:9" ht="15" customHeight="1" x14ac:dyDescent="0.2">
      <c r="I7402"/>
    </row>
    <row r="7403" spans="9:9" ht="15" customHeight="1" x14ac:dyDescent="0.2">
      <c r="I7403"/>
    </row>
    <row r="7404" spans="9:9" ht="15" customHeight="1" x14ac:dyDescent="0.2">
      <c r="I7404"/>
    </row>
    <row r="7405" spans="9:9" ht="15" customHeight="1" x14ac:dyDescent="0.2">
      <c r="I7405"/>
    </row>
    <row r="7406" spans="9:9" ht="15" customHeight="1" x14ac:dyDescent="0.2">
      <c r="I7406"/>
    </row>
    <row r="7407" spans="9:9" ht="15" customHeight="1" x14ac:dyDescent="0.2">
      <c r="I7407"/>
    </row>
    <row r="7408" spans="9:9" ht="15" customHeight="1" x14ac:dyDescent="0.2">
      <c r="I7408"/>
    </row>
    <row r="7409" spans="9:9" ht="15" customHeight="1" x14ac:dyDescent="0.2">
      <c r="I7409"/>
    </row>
    <row r="7410" spans="9:9" ht="15" customHeight="1" x14ac:dyDescent="0.2">
      <c r="I7410"/>
    </row>
    <row r="7411" spans="9:9" ht="15" customHeight="1" x14ac:dyDescent="0.2">
      <c r="I7411"/>
    </row>
    <row r="7412" spans="9:9" ht="15" customHeight="1" x14ac:dyDescent="0.2">
      <c r="I7412"/>
    </row>
    <row r="7413" spans="9:9" ht="15" customHeight="1" x14ac:dyDescent="0.2">
      <c r="I7413"/>
    </row>
    <row r="7414" spans="9:9" ht="15" customHeight="1" x14ac:dyDescent="0.2">
      <c r="I7414"/>
    </row>
    <row r="7415" spans="9:9" ht="15" customHeight="1" x14ac:dyDescent="0.2">
      <c r="I7415"/>
    </row>
    <row r="7416" spans="9:9" ht="15" customHeight="1" x14ac:dyDescent="0.2">
      <c r="I7416"/>
    </row>
    <row r="7417" spans="9:9" ht="15" customHeight="1" x14ac:dyDescent="0.2">
      <c r="I7417"/>
    </row>
    <row r="7418" spans="9:9" ht="15" customHeight="1" x14ac:dyDescent="0.2">
      <c r="I7418"/>
    </row>
    <row r="7419" spans="9:9" ht="15" customHeight="1" x14ac:dyDescent="0.2">
      <c r="I7419"/>
    </row>
    <row r="7420" spans="9:9" ht="15" customHeight="1" x14ac:dyDescent="0.2">
      <c r="I7420"/>
    </row>
    <row r="7421" spans="9:9" ht="15" customHeight="1" x14ac:dyDescent="0.2">
      <c r="I7421"/>
    </row>
    <row r="7422" spans="9:9" ht="15" customHeight="1" x14ac:dyDescent="0.2">
      <c r="I7422"/>
    </row>
    <row r="7423" spans="9:9" ht="15" customHeight="1" x14ac:dyDescent="0.2">
      <c r="I7423"/>
    </row>
    <row r="7424" spans="9:9" ht="15" customHeight="1" x14ac:dyDescent="0.2">
      <c r="I7424"/>
    </row>
    <row r="7425" spans="9:9" ht="15" customHeight="1" x14ac:dyDescent="0.2">
      <c r="I7425"/>
    </row>
    <row r="7426" spans="9:9" ht="15" customHeight="1" x14ac:dyDescent="0.2">
      <c r="I7426"/>
    </row>
    <row r="7427" spans="9:9" ht="15" customHeight="1" x14ac:dyDescent="0.2">
      <c r="I7427"/>
    </row>
    <row r="7428" spans="9:9" ht="15" customHeight="1" x14ac:dyDescent="0.2">
      <c r="I7428"/>
    </row>
    <row r="7429" spans="9:9" ht="15" customHeight="1" x14ac:dyDescent="0.2">
      <c r="I7429"/>
    </row>
    <row r="7430" spans="9:9" ht="15" customHeight="1" x14ac:dyDescent="0.2">
      <c r="I7430"/>
    </row>
    <row r="7431" spans="9:9" ht="15" customHeight="1" x14ac:dyDescent="0.2">
      <c r="I7431"/>
    </row>
    <row r="7432" spans="9:9" ht="15" customHeight="1" x14ac:dyDescent="0.2">
      <c r="I7432"/>
    </row>
    <row r="7433" spans="9:9" ht="15" customHeight="1" x14ac:dyDescent="0.2">
      <c r="I7433"/>
    </row>
    <row r="7434" spans="9:9" ht="15" customHeight="1" x14ac:dyDescent="0.2">
      <c r="I7434"/>
    </row>
    <row r="7435" spans="9:9" ht="15" customHeight="1" x14ac:dyDescent="0.2">
      <c r="I7435"/>
    </row>
    <row r="7436" spans="9:9" ht="15" customHeight="1" x14ac:dyDescent="0.2">
      <c r="I7436"/>
    </row>
    <row r="7437" spans="9:9" ht="15" customHeight="1" x14ac:dyDescent="0.2">
      <c r="I7437"/>
    </row>
    <row r="7438" spans="9:9" ht="15" customHeight="1" x14ac:dyDescent="0.2">
      <c r="I7438"/>
    </row>
    <row r="7439" spans="9:9" ht="15" customHeight="1" x14ac:dyDescent="0.2">
      <c r="I7439"/>
    </row>
    <row r="7440" spans="9:9" ht="15" customHeight="1" x14ac:dyDescent="0.2">
      <c r="I7440"/>
    </row>
    <row r="7441" spans="9:9" ht="15" customHeight="1" x14ac:dyDescent="0.2">
      <c r="I7441"/>
    </row>
    <row r="7442" spans="9:9" ht="15" customHeight="1" x14ac:dyDescent="0.2">
      <c r="I7442"/>
    </row>
    <row r="7443" spans="9:9" ht="15" customHeight="1" x14ac:dyDescent="0.2">
      <c r="I7443"/>
    </row>
    <row r="7444" spans="9:9" ht="15" customHeight="1" x14ac:dyDescent="0.2">
      <c r="I7444"/>
    </row>
    <row r="7445" spans="9:9" ht="15" customHeight="1" x14ac:dyDescent="0.2">
      <c r="I7445"/>
    </row>
    <row r="7446" spans="9:9" ht="15" customHeight="1" x14ac:dyDescent="0.2">
      <c r="I7446"/>
    </row>
    <row r="7447" spans="9:9" ht="15" customHeight="1" x14ac:dyDescent="0.2">
      <c r="I7447"/>
    </row>
    <row r="7448" spans="9:9" ht="15" customHeight="1" x14ac:dyDescent="0.2">
      <c r="I7448"/>
    </row>
    <row r="7449" spans="9:9" ht="15" customHeight="1" x14ac:dyDescent="0.2">
      <c r="I7449"/>
    </row>
    <row r="7450" spans="9:9" ht="15" customHeight="1" x14ac:dyDescent="0.2">
      <c r="I7450"/>
    </row>
    <row r="7451" spans="9:9" ht="15" customHeight="1" x14ac:dyDescent="0.2">
      <c r="I7451"/>
    </row>
    <row r="7452" spans="9:9" ht="15" customHeight="1" x14ac:dyDescent="0.2">
      <c r="I7452"/>
    </row>
    <row r="7453" spans="9:9" ht="15" customHeight="1" x14ac:dyDescent="0.2">
      <c r="I7453"/>
    </row>
    <row r="7454" spans="9:9" ht="15" customHeight="1" x14ac:dyDescent="0.2">
      <c r="I7454"/>
    </row>
    <row r="7455" spans="9:9" ht="15" customHeight="1" x14ac:dyDescent="0.2">
      <c r="I7455"/>
    </row>
    <row r="7456" spans="9:9" ht="15" customHeight="1" x14ac:dyDescent="0.2">
      <c r="I7456"/>
    </row>
    <row r="7457" spans="9:9" ht="15" customHeight="1" x14ac:dyDescent="0.2">
      <c r="I7457"/>
    </row>
    <row r="7458" spans="9:9" ht="15" customHeight="1" x14ac:dyDescent="0.2">
      <c r="I7458"/>
    </row>
    <row r="7459" spans="9:9" ht="15" customHeight="1" x14ac:dyDescent="0.2">
      <c r="I7459"/>
    </row>
    <row r="7460" spans="9:9" ht="15" customHeight="1" x14ac:dyDescent="0.2">
      <c r="I7460"/>
    </row>
    <row r="7461" spans="9:9" ht="15" customHeight="1" x14ac:dyDescent="0.2">
      <c r="I7461"/>
    </row>
    <row r="7462" spans="9:9" ht="15" customHeight="1" x14ac:dyDescent="0.2">
      <c r="I7462"/>
    </row>
    <row r="7463" spans="9:9" ht="15" customHeight="1" x14ac:dyDescent="0.2">
      <c r="I7463"/>
    </row>
    <row r="7464" spans="9:9" ht="15" customHeight="1" x14ac:dyDescent="0.2">
      <c r="I7464"/>
    </row>
    <row r="7465" spans="9:9" ht="15" customHeight="1" x14ac:dyDescent="0.2">
      <c r="I7465"/>
    </row>
    <row r="7466" spans="9:9" ht="15" customHeight="1" x14ac:dyDescent="0.2">
      <c r="I7466"/>
    </row>
    <row r="7467" spans="9:9" ht="15" customHeight="1" x14ac:dyDescent="0.2">
      <c r="I7467"/>
    </row>
    <row r="7468" spans="9:9" ht="15" customHeight="1" x14ac:dyDescent="0.2">
      <c r="I7468"/>
    </row>
    <row r="7469" spans="9:9" ht="15" customHeight="1" x14ac:dyDescent="0.2">
      <c r="I7469"/>
    </row>
    <row r="7470" spans="9:9" ht="15" customHeight="1" x14ac:dyDescent="0.2">
      <c r="I7470"/>
    </row>
    <row r="7471" spans="9:9" ht="15" customHeight="1" x14ac:dyDescent="0.2">
      <c r="I7471"/>
    </row>
    <row r="7472" spans="9:9" ht="15" customHeight="1" x14ac:dyDescent="0.2">
      <c r="I7472"/>
    </row>
    <row r="7473" spans="9:9" ht="15" customHeight="1" x14ac:dyDescent="0.2">
      <c r="I7473"/>
    </row>
    <row r="7474" spans="9:9" ht="15" customHeight="1" x14ac:dyDescent="0.2">
      <c r="I7474"/>
    </row>
    <row r="7475" spans="9:9" ht="15" customHeight="1" x14ac:dyDescent="0.2">
      <c r="I7475"/>
    </row>
    <row r="7476" spans="9:9" ht="15" customHeight="1" x14ac:dyDescent="0.2">
      <c r="I7476"/>
    </row>
    <row r="7477" spans="9:9" ht="15" customHeight="1" x14ac:dyDescent="0.2">
      <c r="I7477"/>
    </row>
    <row r="7478" spans="9:9" ht="15" customHeight="1" x14ac:dyDescent="0.2">
      <c r="I7478"/>
    </row>
    <row r="7479" spans="9:9" ht="15" customHeight="1" x14ac:dyDescent="0.2">
      <c r="I7479"/>
    </row>
    <row r="7480" spans="9:9" ht="15" customHeight="1" x14ac:dyDescent="0.2">
      <c r="I7480"/>
    </row>
    <row r="7481" spans="9:9" ht="15" customHeight="1" x14ac:dyDescent="0.2">
      <c r="I7481"/>
    </row>
    <row r="7482" spans="9:9" ht="15" customHeight="1" x14ac:dyDescent="0.2">
      <c r="I7482"/>
    </row>
    <row r="7483" spans="9:9" ht="15" customHeight="1" x14ac:dyDescent="0.2">
      <c r="I7483"/>
    </row>
    <row r="7484" spans="9:9" ht="15" customHeight="1" x14ac:dyDescent="0.2">
      <c r="I7484"/>
    </row>
    <row r="7485" spans="9:9" ht="15" customHeight="1" x14ac:dyDescent="0.2">
      <c r="I7485"/>
    </row>
    <row r="7486" spans="9:9" ht="15" customHeight="1" x14ac:dyDescent="0.2">
      <c r="I7486"/>
    </row>
    <row r="7487" spans="9:9" ht="15" customHeight="1" x14ac:dyDescent="0.2">
      <c r="I7487"/>
    </row>
    <row r="7488" spans="9:9" ht="15" customHeight="1" x14ac:dyDescent="0.2">
      <c r="I7488"/>
    </row>
    <row r="7489" spans="9:9" ht="15" customHeight="1" x14ac:dyDescent="0.2">
      <c r="I7489"/>
    </row>
    <row r="7490" spans="9:9" ht="15" customHeight="1" x14ac:dyDescent="0.2">
      <c r="I7490"/>
    </row>
    <row r="7491" spans="9:9" ht="15" customHeight="1" x14ac:dyDescent="0.2">
      <c r="I7491"/>
    </row>
    <row r="7492" spans="9:9" ht="15" customHeight="1" x14ac:dyDescent="0.2">
      <c r="I7492"/>
    </row>
    <row r="7493" spans="9:9" ht="15" customHeight="1" x14ac:dyDescent="0.2">
      <c r="I7493"/>
    </row>
    <row r="7494" spans="9:9" ht="15" customHeight="1" x14ac:dyDescent="0.2">
      <c r="I7494"/>
    </row>
    <row r="7495" spans="9:9" ht="15" customHeight="1" x14ac:dyDescent="0.2">
      <c r="I7495"/>
    </row>
    <row r="7496" spans="9:9" ht="15" customHeight="1" x14ac:dyDescent="0.2">
      <c r="I7496"/>
    </row>
    <row r="7497" spans="9:9" ht="15" customHeight="1" x14ac:dyDescent="0.2">
      <c r="I7497"/>
    </row>
    <row r="7498" spans="9:9" ht="15" customHeight="1" x14ac:dyDescent="0.2">
      <c r="I7498"/>
    </row>
    <row r="7499" spans="9:9" ht="15" customHeight="1" x14ac:dyDescent="0.2">
      <c r="I7499"/>
    </row>
    <row r="7500" spans="9:9" ht="15" customHeight="1" x14ac:dyDescent="0.2">
      <c r="I7500"/>
    </row>
    <row r="7501" spans="9:9" ht="15" customHeight="1" x14ac:dyDescent="0.2">
      <c r="I7501"/>
    </row>
    <row r="7502" spans="9:9" ht="15" customHeight="1" x14ac:dyDescent="0.2">
      <c r="I7502"/>
    </row>
    <row r="7503" spans="9:9" ht="15" customHeight="1" x14ac:dyDescent="0.2">
      <c r="I7503"/>
    </row>
    <row r="7504" spans="9:9" ht="15" customHeight="1" x14ac:dyDescent="0.2">
      <c r="I7504"/>
    </row>
    <row r="7505" spans="9:9" ht="15" customHeight="1" x14ac:dyDescent="0.2">
      <c r="I7505"/>
    </row>
    <row r="7506" spans="9:9" ht="15" customHeight="1" x14ac:dyDescent="0.2">
      <c r="I7506"/>
    </row>
    <row r="7507" spans="9:9" ht="15" customHeight="1" x14ac:dyDescent="0.2">
      <c r="I7507"/>
    </row>
    <row r="7508" spans="9:9" ht="15" customHeight="1" x14ac:dyDescent="0.2">
      <c r="I7508"/>
    </row>
    <row r="7509" spans="9:9" ht="15" customHeight="1" x14ac:dyDescent="0.2">
      <c r="I7509"/>
    </row>
    <row r="7510" spans="9:9" ht="15" customHeight="1" x14ac:dyDescent="0.2">
      <c r="I7510"/>
    </row>
    <row r="7511" spans="9:9" ht="15" customHeight="1" x14ac:dyDescent="0.2">
      <c r="I7511"/>
    </row>
    <row r="7512" spans="9:9" ht="15" customHeight="1" x14ac:dyDescent="0.2">
      <c r="I7512"/>
    </row>
    <row r="7513" spans="9:9" ht="15" customHeight="1" x14ac:dyDescent="0.2">
      <c r="I7513"/>
    </row>
    <row r="7514" spans="9:9" ht="15" customHeight="1" x14ac:dyDescent="0.2">
      <c r="I7514"/>
    </row>
    <row r="7515" spans="9:9" ht="15" customHeight="1" x14ac:dyDescent="0.2">
      <c r="I7515"/>
    </row>
    <row r="7516" spans="9:9" ht="15" customHeight="1" x14ac:dyDescent="0.2">
      <c r="I7516"/>
    </row>
    <row r="7517" spans="9:9" ht="15" customHeight="1" x14ac:dyDescent="0.2">
      <c r="I7517"/>
    </row>
    <row r="7518" spans="9:9" ht="15" customHeight="1" x14ac:dyDescent="0.2">
      <c r="I7518"/>
    </row>
    <row r="7519" spans="9:9" ht="15" customHeight="1" x14ac:dyDescent="0.2">
      <c r="I7519"/>
    </row>
    <row r="7520" spans="9:9" ht="15" customHeight="1" x14ac:dyDescent="0.2">
      <c r="I7520"/>
    </row>
    <row r="7521" spans="9:9" ht="15" customHeight="1" x14ac:dyDescent="0.2">
      <c r="I7521"/>
    </row>
    <row r="7522" spans="9:9" ht="15" customHeight="1" x14ac:dyDescent="0.2">
      <c r="I7522"/>
    </row>
    <row r="7523" spans="9:9" ht="15" customHeight="1" x14ac:dyDescent="0.2">
      <c r="I7523"/>
    </row>
    <row r="7524" spans="9:9" ht="15" customHeight="1" x14ac:dyDescent="0.2">
      <c r="I7524"/>
    </row>
    <row r="7525" spans="9:9" ht="15" customHeight="1" x14ac:dyDescent="0.2">
      <c r="I7525"/>
    </row>
    <row r="7526" spans="9:9" ht="15" customHeight="1" x14ac:dyDescent="0.2">
      <c r="I7526"/>
    </row>
    <row r="7527" spans="9:9" ht="15" customHeight="1" x14ac:dyDescent="0.2">
      <c r="I7527"/>
    </row>
    <row r="7528" spans="9:9" ht="15" customHeight="1" x14ac:dyDescent="0.2">
      <c r="I7528"/>
    </row>
    <row r="7529" spans="9:9" ht="15" customHeight="1" x14ac:dyDescent="0.2">
      <c r="I7529"/>
    </row>
    <row r="7530" spans="9:9" ht="15" customHeight="1" x14ac:dyDescent="0.2">
      <c r="I7530"/>
    </row>
    <row r="7531" spans="9:9" ht="15" customHeight="1" x14ac:dyDescent="0.2">
      <c r="I7531"/>
    </row>
    <row r="7532" spans="9:9" ht="15" customHeight="1" x14ac:dyDescent="0.2">
      <c r="I7532"/>
    </row>
    <row r="7533" spans="9:9" ht="15" customHeight="1" x14ac:dyDescent="0.2">
      <c r="I7533"/>
    </row>
    <row r="7534" spans="9:9" ht="15" customHeight="1" x14ac:dyDescent="0.2">
      <c r="I7534"/>
    </row>
    <row r="7535" spans="9:9" ht="15" customHeight="1" x14ac:dyDescent="0.2">
      <c r="I7535"/>
    </row>
    <row r="7536" spans="9:9" ht="15" customHeight="1" x14ac:dyDescent="0.2">
      <c r="I7536"/>
    </row>
    <row r="7537" spans="9:9" ht="15" customHeight="1" x14ac:dyDescent="0.2">
      <c r="I7537"/>
    </row>
    <row r="7538" spans="9:9" ht="15" customHeight="1" x14ac:dyDescent="0.2">
      <c r="I7538"/>
    </row>
    <row r="7539" spans="9:9" ht="15" customHeight="1" x14ac:dyDescent="0.2">
      <c r="I7539"/>
    </row>
    <row r="7540" spans="9:9" ht="15" customHeight="1" x14ac:dyDescent="0.2">
      <c r="I7540"/>
    </row>
    <row r="7541" spans="9:9" ht="15" customHeight="1" x14ac:dyDescent="0.2">
      <c r="I7541"/>
    </row>
    <row r="7542" spans="9:9" ht="15" customHeight="1" x14ac:dyDescent="0.2">
      <c r="I7542"/>
    </row>
    <row r="7543" spans="9:9" ht="15" customHeight="1" x14ac:dyDescent="0.2">
      <c r="I7543"/>
    </row>
    <row r="7544" spans="9:9" ht="15" customHeight="1" x14ac:dyDescent="0.2">
      <c r="I7544"/>
    </row>
    <row r="7545" spans="9:9" ht="15" customHeight="1" x14ac:dyDescent="0.2">
      <c r="I7545"/>
    </row>
    <row r="7546" spans="9:9" ht="15" customHeight="1" x14ac:dyDescent="0.2">
      <c r="I7546"/>
    </row>
    <row r="7547" spans="9:9" ht="15" customHeight="1" x14ac:dyDescent="0.2">
      <c r="I7547"/>
    </row>
    <row r="7548" spans="9:9" ht="15" customHeight="1" x14ac:dyDescent="0.2">
      <c r="I7548"/>
    </row>
    <row r="7549" spans="9:9" ht="15" customHeight="1" x14ac:dyDescent="0.2">
      <c r="I7549"/>
    </row>
    <row r="7550" spans="9:9" ht="15" customHeight="1" x14ac:dyDescent="0.2">
      <c r="I7550"/>
    </row>
    <row r="7551" spans="9:9" ht="15" customHeight="1" x14ac:dyDescent="0.2">
      <c r="I7551"/>
    </row>
    <row r="7552" spans="9:9" ht="15" customHeight="1" x14ac:dyDescent="0.2">
      <c r="I7552"/>
    </row>
    <row r="7553" spans="9:9" ht="15" customHeight="1" x14ac:dyDescent="0.2">
      <c r="I7553"/>
    </row>
    <row r="7554" spans="9:9" ht="15" customHeight="1" x14ac:dyDescent="0.2">
      <c r="I7554"/>
    </row>
    <row r="7555" spans="9:9" ht="15" customHeight="1" x14ac:dyDescent="0.2">
      <c r="I7555"/>
    </row>
    <row r="7556" spans="9:9" ht="15" customHeight="1" x14ac:dyDescent="0.2">
      <c r="I7556"/>
    </row>
    <row r="7557" spans="9:9" ht="15" customHeight="1" x14ac:dyDescent="0.2">
      <c r="I7557"/>
    </row>
    <row r="7558" spans="9:9" ht="15" customHeight="1" x14ac:dyDescent="0.2">
      <c r="I7558"/>
    </row>
    <row r="7559" spans="9:9" ht="15" customHeight="1" x14ac:dyDescent="0.2">
      <c r="I7559"/>
    </row>
    <row r="7560" spans="9:9" ht="15" customHeight="1" x14ac:dyDescent="0.2">
      <c r="I7560"/>
    </row>
    <row r="7561" spans="9:9" ht="15" customHeight="1" x14ac:dyDescent="0.2">
      <c r="I7561"/>
    </row>
    <row r="7562" spans="9:9" ht="15" customHeight="1" x14ac:dyDescent="0.2">
      <c r="I7562"/>
    </row>
    <row r="7563" spans="9:9" ht="15" customHeight="1" x14ac:dyDescent="0.2">
      <c r="I7563"/>
    </row>
    <row r="7564" spans="9:9" ht="15" customHeight="1" x14ac:dyDescent="0.2">
      <c r="I7564"/>
    </row>
    <row r="7565" spans="9:9" ht="15" customHeight="1" x14ac:dyDescent="0.2">
      <c r="I7565"/>
    </row>
    <row r="7566" spans="9:9" ht="15" customHeight="1" x14ac:dyDescent="0.2">
      <c r="I7566"/>
    </row>
    <row r="7567" spans="9:9" ht="15" customHeight="1" x14ac:dyDescent="0.2">
      <c r="I7567"/>
    </row>
    <row r="7568" spans="9:9" ht="15" customHeight="1" x14ac:dyDescent="0.2">
      <c r="I7568"/>
    </row>
    <row r="7569" spans="9:9" ht="15" customHeight="1" x14ac:dyDescent="0.2">
      <c r="I7569"/>
    </row>
    <row r="7570" spans="9:9" ht="15" customHeight="1" x14ac:dyDescent="0.2">
      <c r="I7570"/>
    </row>
    <row r="7571" spans="9:9" ht="15" customHeight="1" x14ac:dyDescent="0.2">
      <c r="I7571"/>
    </row>
    <row r="7572" spans="9:9" ht="15" customHeight="1" x14ac:dyDescent="0.2">
      <c r="I7572"/>
    </row>
    <row r="7573" spans="9:9" ht="15" customHeight="1" x14ac:dyDescent="0.2">
      <c r="I7573"/>
    </row>
    <row r="7574" spans="9:9" ht="15" customHeight="1" x14ac:dyDescent="0.2">
      <c r="I7574"/>
    </row>
    <row r="7575" spans="9:9" ht="15" customHeight="1" x14ac:dyDescent="0.2">
      <c r="I7575"/>
    </row>
    <row r="7576" spans="9:9" ht="15" customHeight="1" x14ac:dyDescent="0.2">
      <c r="I7576"/>
    </row>
    <row r="7577" spans="9:9" ht="15" customHeight="1" x14ac:dyDescent="0.2">
      <c r="I7577"/>
    </row>
    <row r="7578" spans="9:9" ht="15" customHeight="1" x14ac:dyDescent="0.2">
      <c r="I7578"/>
    </row>
    <row r="7579" spans="9:9" ht="15" customHeight="1" x14ac:dyDescent="0.2">
      <c r="I7579"/>
    </row>
    <row r="7580" spans="9:9" ht="15" customHeight="1" x14ac:dyDescent="0.2">
      <c r="I7580"/>
    </row>
    <row r="7581" spans="9:9" ht="15" customHeight="1" x14ac:dyDescent="0.2">
      <c r="I7581"/>
    </row>
    <row r="7582" spans="9:9" ht="15" customHeight="1" x14ac:dyDescent="0.2">
      <c r="I7582"/>
    </row>
    <row r="7583" spans="9:9" ht="15" customHeight="1" x14ac:dyDescent="0.2">
      <c r="I7583"/>
    </row>
    <row r="7584" spans="9:9" ht="15" customHeight="1" x14ac:dyDescent="0.2">
      <c r="I7584"/>
    </row>
    <row r="7585" spans="9:9" ht="15" customHeight="1" x14ac:dyDescent="0.2">
      <c r="I7585"/>
    </row>
    <row r="7586" spans="9:9" ht="15" customHeight="1" x14ac:dyDescent="0.2">
      <c r="I7586"/>
    </row>
    <row r="7587" spans="9:9" ht="15" customHeight="1" x14ac:dyDescent="0.2">
      <c r="I7587"/>
    </row>
    <row r="7588" spans="9:9" ht="15" customHeight="1" x14ac:dyDescent="0.2">
      <c r="I7588"/>
    </row>
    <row r="7589" spans="9:9" ht="15" customHeight="1" x14ac:dyDescent="0.2">
      <c r="I7589"/>
    </row>
    <row r="7590" spans="9:9" ht="15" customHeight="1" x14ac:dyDescent="0.2">
      <c r="I7590"/>
    </row>
    <row r="7591" spans="9:9" ht="15" customHeight="1" x14ac:dyDescent="0.2">
      <c r="I7591"/>
    </row>
    <row r="7592" spans="9:9" ht="15" customHeight="1" x14ac:dyDescent="0.2">
      <c r="I7592"/>
    </row>
    <row r="7593" spans="9:9" ht="15" customHeight="1" x14ac:dyDescent="0.2">
      <c r="I7593"/>
    </row>
    <row r="7594" spans="9:9" ht="15" customHeight="1" x14ac:dyDescent="0.2">
      <c r="I7594"/>
    </row>
    <row r="7595" spans="9:9" ht="15" customHeight="1" x14ac:dyDescent="0.2">
      <c r="I7595"/>
    </row>
    <row r="7596" spans="9:9" ht="15" customHeight="1" x14ac:dyDescent="0.2">
      <c r="I7596"/>
    </row>
    <row r="7597" spans="9:9" ht="15" customHeight="1" x14ac:dyDescent="0.2">
      <c r="I7597"/>
    </row>
    <row r="7598" spans="9:9" ht="15" customHeight="1" x14ac:dyDescent="0.2">
      <c r="I7598"/>
    </row>
    <row r="7599" spans="9:9" ht="15" customHeight="1" x14ac:dyDescent="0.2">
      <c r="I7599"/>
    </row>
    <row r="7600" spans="9:9" ht="15" customHeight="1" x14ac:dyDescent="0.2">
      <c r="I7600"/>
    </row>
    <row r="7601" spans="9:9" ht="15" customHeight="1" x14ac:dyDescent="0.2">
      <c r="I7601"/>
    </row>
    <row r="7602" spans="9:9" ht="15" customHeight="1" x14ac:dyDescent="0.2">
      <c r="I7602"/>
    </row>
    <row r="7603" spans="9:9" ht="15" customHeight="1" x14ac:dyDescent="0.2">
      <c r="I7603"/>
    </row>
    <row r="7604" spans="9:9" ht="15" customHeight="1" x14ac:dyDescent="0.2">
      <c r="I7604"/>
    </row>
    <row r="7605" spans="9:9" ht="15" customHeight="1" x14ac:dyDescent="0.2">
      <c r="I7605"/>
    </row>
    <row r="7606" spans="9:9" ht="15" customHeight="1" x14ac:dyDescent="0.2">
      <c r="I7606"/>
    </row>
    <row r="7607" spans="9:9" ht="15" customHeight="1" x14ac:dyDescent="0.2">
      <c r="I7607"/>
    </row>
    <row r="7608" spans="9:9" ht="15" customHeight="1" x14ac:dyDescent="0.2">
      <c r="I7608"/>
    </row>
    <row r="7609" spans="9:9" ht="15" customHeight="1" x14ac:dyDescent="0.2">
      <c r="I7609"/>
    </row>
    <row r="7610" spans="9:9" ht="15" customHeight="1" x14ac:dyDescent="0.2">
      <c r="I7610"/>
    </row>
    <row r="7611" spans="9:9" ht="15" customHeight="1" x14ac:dyDescent="0.2">
      <c r="I7611"/>
    </row>
    <row r="7612" spans="9:9" ht="15" customHeight="1" x14ac:dyDescent="0.2">
      <c r="I7612"/>
    </row>
    <row r="7613" spans="9:9" ht="15" customHeight="1" x14ac:dyDescent="0.2">
      <c r="I7613"/>
    </row>
    <row r="7614" spans="9:9" ht="15" customHeight="1" x14ac:dyDescent="0.2">
      <c r="I7614"/>
    </row>
    <row r="7615" spans="9:9" ht="15" customHeight="1" x14ac:dyDescent="0.2">
      <c r="I7615"/>
    </row>
    <row r="7616" spans="9:9" ht="15" customHeight="1" x14ac:dyDescent="0.2">
      <c r="I7616"/>
    </row>
    <row r="7617" spans="9:9" ht="15" customHeight="1" x14ac:dyDescent="0.2">
      <c r="I7617"/>
    </row>
    <row r="7618" spans="9:9" ht="15" customHeight="1" x14ac:dyDescent="0.2">
      <c r="I7618"/>
    </row>
    <row r="7619" spans="9:9" ht="15" customHeight="1" x14ac:dyDescent="0.2">
      <c r="I7619"/>
    </row>
    <row r="7620" spans="9:9" ht="15" customHeight="1" x14ac:dyDescent="0.2">
      <c r="I7620"/>
    </row>
    <row r="7621" spans="9:9" ht="15" customHeight="1" x14ac:dyDescent="0.2">
      <c r="I7621"/>
    </row>
    <row r="7622" spans="9:9" ht="15" customHeight="1" x14ac:dyDescent="0.2">
      <c r="I7622"/>
    </row>
    <row r="7623" spans="9:9" ht="15" customHeight="1" x14ac:dyDescent="0.2">
      <c r="I7623"/>
    </row>
    <row r="7624" spans="9:9" ht="15" customHeight="1" x14ac:dyDescent="0.2">
      <c r="I7624"/>
    </row>
    <row r="7625" spans="9:9" ht="15" customHeight="1" x14ac:dyDescent="0.2">
      <c r="I7625"/>
    </row>
    <row r="7626" spans="9:9" ht="15" customHeight="1" x14ac:dyDescent="0.2">
      <c r="I7626"/>
    </row>
    <row r="7627" spans="9:9" ht="15" customHeight="1" x14ac:dyDescent="0.2">
      <c r="I7627"/>
    </row>
    <row r="7628" spans="9:9" ht="15" customHeight="1" x14ac:dyDescent="0.2">
      <c r="I7628"/>
    </row>
    <row r="7629" spans="9:9" ht="15" customHeight="1" x14ac:dyDescent="0.2">
      <c r="I7629"/>
    </row>
    <row r="7630" spans="9:9" ht="15" customHeight="1" x14ac:dyDescent="0.2">
      <c r="I7630"/>
    </row>
    <row r="7631" spans="9:9" ht="15" customHeight="1" x14ac:dyDescent="0.2">
      <c r="I7631"/>
    </row>
    <row r="7632" spans="9:9" ht="15" customHeight="1" x14ac:dyDescent="0.2">
      <c r="I7632"/>
    </row>
    <row r="7633" spans="9:9" ht="15" customHeight="1" x14ac:dyDescent="0.2">
      <c r="I7633"/>
    </row>
    <row r="7634" spans="9:9" ht="15" customHeight="1" x14ac:dyDescent="0.2">
      <c r="I7634"/>
    </row>
    <row r="7635" spans="9:9" ht="15" customHeight="1" x14ac:dyDescent="0.2">
      <c r="I7635"/>
    </row>
    <row r="7636" spans="9:9" ht="15" customHeight="1" x14ac:dyDescent="0.2">
      <c r="I7636"/>
    </row>
    <row r="7637" spans="9:9" ht="15" customHeight="1" x14ac:dyDescent="0.2">
      <c r="I7637"/>
    </row>
    <row r="7638" spans="9:9" ht="15" customHeight="1" x14ac:dyDescent="0.2">
      <c r="I7638"/>
    </row>
    <row r="7639" spans="9:9" ht="15" customHeight="1" x14ac:dyDescent="0.2">
      <c r="I7639"/>
    </row>
    <row r="7640" spans="9:9" ht="15" customHeight="1" x14ac:dyDescent="0.2">
      <c r="I7640"/>
    </row>
    <row r="7641" spans="9:9" ht="15" customHeight="1" x14ac:dyDescent="0.2">
      <c r="I7641"/>
    </row>
    <row r="7642" spans="9:9" ht="15" customHeight="1" x14ac:dyDescent="0.2">
      <c r="I7642"/>
    </row>
    <row r="7643" spans="9:9" ht="15" customHeight="1" x14ac:dyDescent="0.2">
      <c r="I7643"/>
    </row>
    <row r="7644" spans="9:9" ht="15" customHeight="1" x14ac:dyDescent="0.2">
      <c r="I7644"/>
    </row>
    <row r="7645" spans="9:9" ht="15" customHeight="1" x14ac:dyDescent="0.2">
      <c r="I7645"/>
    </row>
    <row r="7646" spans="9:9" ht="15" customHeight="1" x14ac:dyDescent="0.2">
      <c r="I7646"/>
    </row>
    <row r="7647" spans="9:9" ht="15" customHeight="1" x14ac:dyDescent="0.2">
      <c r="I7647"/>
    </row>
    <row r="7648" spans="9:9" ht="15" customHeight="1" x14ac:dyDescent="0.2">
      <c r="I7648"/>
    </row>
    <row r="7649" spans="9:9" ht="15" customHeight="1" x14ac:dyDescent="0.2">
      <c r="I7649"/>
    </row>
    <row r="7650" spans="9:9" ht="15" customHeight="1" x14ac:dyDescent="0.2">
      <c r="I7650"/>
    </row>
    <row r="7651" spans="9:9" ht="15" customHeight="1" x14ac:dyDescent="0.2">
      <c r="I7651"/>
    </row>
    <row r="7652" spans="9:9" ht="15" customHeight="1" x14ac:dyDescent="0.2">
      <c r="I7652"/>
    </row>
    <row r="7653" spans="9:9" ht="15" customHeight="1" x14ac:dyDescent="0.2">
      <c r="I7653"/>
    </row>
    <row r="7654" spans="9:9" ht="15" customHeight="1" x14ac:dyDescent="0.2">
      <c r="I7654"/>
    </row>
    <row r="7655" spans="9:9" ht="15" customHeight="1" x14ac:dyDescent="0.2">
      <c r="I7655"/>
    </row>
    <row r="7656" spans="9:9" ht="15" customHeight="1" x14ac:dyDescent="0.2">
      <c r="I7656"/>
    </row>
    <row r="7657" spans="9:9" ht="15" customHeight="1" x14ac:dyDescent="0.2">
      <c r="I7657"/>
    </row>
    <row r="7658" spans="9:9" ht="15" customHeight="1" x14ac:dyDescent="0.2">
      <c r="I7658"/>
    </row>
    <row r="7659" spans="9:9" ht="15" customHeight="1" x14ac:dyDescent="0.2">
      <c r="I7659"/>
    </row>
    <row r="7660" spans="9:9" ht="15" customHeight="1" x14ac:dyDescent="0.2">
      <c r="I7660"/>
    </row>
    <row r="7661" spans="9:9" ht="15" customHeight="1" x14ac:dyDescent="0.2">
      <c r="I7661"/>
    </row>
    <row r="7662" spans="9:9" ht="15" customHeight="1" x14ac:dyDescent="0.2">
      <c r="I7662"/>
    </row>
    <row r="7663" spans="9:9" ht="15" customHeight="1" x14ac:dyDescent="0.2">
      <c r="I7663"/>
    </row>
    <row r="7664" spans="9:9" ht="15" customHeight="1" x14ac:dyDescent="0.2">
      <c r="I7664"/>
    </row>
    <row r="7665" spans="9:9" ht="15" customHeight="1" x14ac:dyDescent="0.2">
      <c r="I7665"/>
    </row>
    <row r="7666" spans="9:9" ht="15" customHeight="1" x14ac:dyDescent="0.2">
      <c r="I7666"/>
    </row>
    <row r="7667" spans="9:9" ht="15" customHeight="1" x14ac:dyDescent="0.2">
      <c r="I7667"/>
    </row>
    <row r="7668" spans="9:9" ht="15" customHeight="1" x14ac:dyDescent="0.2">
      <c r="I7668"/>
    </row>
    <row r="7669" spans="9:9" ht="15" customHeight="1" x14ac:dyDescent="0.2">
      <c r="I7669"/>
    </row>
    <row r="7670" spans="9:9" ht="15" customHeight="1" x14ac:dyDescent="0.2">
      <c r="I7670"/>
    </row>
    <row r="7671" spans="9:9" ht="15" customHeight="1" x14ac:dyDescent="0.2">
      <c r="I7671"/>
    </row>
    <row r="7672" spans="9:9" ht="15" customHeight="1" x14ac:dyDescent="0.2">
      <c r="I7672"/>
    </row>
    <row r="7673" spans="9:9" ht="15" customHeight="1" x14ac:dyDescent="0.2">
      <c r="I7673"/>
    </row>
    <row r="7674" spans="9:9" ht="15" customHeight="1" x14ac:dyDescent="0.2">
      <c r="I7674"/>
    </row>
    <row r="7675" spans="9:9" ht="15" customHeight="1" x14ac:dyDescent="0.2">
      <c r="I7675"/>
    </row>
    <row r="7676" spans="9:9" ht="15" customHeight="1" x14ac:dyDescent="0.2">
      <c r="I7676"/>
    </row>
    <row r="7677" spans="9:9" ht="15" customHeight="1" x14ac:dyDescent="0.2">
      <c r="I7677"/>
    </row>
    <row r="7678" spans="9:9" ht="15" customHeight="1" x14ac:dyDescent="0.2">
      <c r="I7678"/>
    </row>
    <row r="7679" spans="9:9" ht="15" customHeight="1" x14ac:dyDescent="0.2">
      <c r="I7679"/>
    </row>
    <row r="7680" spans="9:9" ht="15" customHeight="1" x14ac:dyDescent="0.2">
      <c r="I7680"/>
    </row>
    <row r="7681" spans="9:9" ht="15" customHeight="1" x14ac:dyDescent="0.2">
      <c r="I7681"/>
    </row>
    <row r="7682" spans="9:9" ht="15" customHeight="1" x14ac:dyDescent="0.2">
      <c r="I7682"/>
    </row>
    <row r="7683" spans="9:9" ht="15" customHeight="1" x14ac:dyDescent="0.2">
      <c r="I7683"/>
    </row>
    <row r="7684" spans="9:9" ht="15" customHeight="1" x14ac:dyDescent="0.2">
      <c r="I7684"/>
    </row>
    <row r="7685" spans="9:9" ht="15" customHeight="1" x14ac:dyDescent="0.2">
      <c r="I7685"/>
    </row>
    <row r="7686" spans="9:9" ht="15" customHeight="1" x14ac:dyDescent="0.2">
      <c r="I7686"/>
    </row>
    <row r="7687" spans="9:9" ht="15" customHeight="1" x14ac:dyDescent="0.2">
      <c r="I7687"/>
    </row>
    <row r="7688" spans="9:9" ht="15" customHeight="1" x14ac:dyDescent="0.2">
      <c r="I7688"/>
    </row>
    <row r="7689" spans="9:9" ht="15" customHeight="1" x14ac:dyDescent="0.2">
      <c r="I7689"/>
    </row>
    <row r="7690" spans="9:9" ht="15" customHeight="1" x14ac:dyDescent="0.2">
      <c r="I7690"/>
    </row>
    <row r="7691" spans="9:9" ht="15" customHeight="1" x14ac:dyDescent="0.2">
      <c r="I7691"/>
    </row>
    <row r="7692" spans="9:9" ht="15" customHeight="1" x14ac:dyDescent="0.2">
      <c r="I7692"/>
    </row>
    <row r="7693" spans="9:9" ht="15" customHeight="1" x14ac:dyDescent="0.2">
      <c r="I7693"/>
    </row>
    <row r="7694" spans="9:9" ht="15" customHeight="1" x14ac:dyDescent="0.2">
      <c r="I7694"/>
    </row>
    <row r="7695" spans="9:9" ht="15" customHeight="1" x14ac:dyDescent="0.2">
      <c r="I7695"/>
    </row>
    <row r="7696" spans="9:9" ht="15" customHeight="1" x14ac:dyDescent="0.2">
      <c r="I7696"/>
    </row>
    <row r="7697" spans="9:9" ht="15" customHeight="1" x14ac:dyDescent="0.2">
      <c r="I7697"/>
    </row>
    <row r="7698" spans="9:9" ht="15" customHeight="1" x14ac:dyDescent="0.2">
      <c r="I7698"/>
    </row>
    <row r="7699" spans="9:9" ht="15" customHeight="1" x14ac:dyDescent="0.2">
      <c r="I7699"/>
    </row>
    <row r="7700" spans="9:9" ht="15" customHeight="1" x14ac:dyDescent="0.2">
      <c r="I7700"/>
    </row>
    <row r="7701" spans="9:9" ht="15" customHeight="1" x14ac:dyDescent="0.2">
      <c r="I7701"/>
    </row>
    <row r="7702" spans="9:9" ht="15" customHeight="1" x14ac:dyDescent="0.2">
      <c r="I7702"/>
    </row>
    <row r="7703" spans="9:9" ht="15" customHeight="1" x14ac:dyDescent="0.2">
      <c r="I7703"/>
    </row>
    <row r="7704" spans="9:9" ht="15" customHeight="1" x14ac:dyDescent="0.2">
      <c r="I7704"/>
    </row>
    <row r="7705" spans="9:9" ht="15" customHeight="1" x14ac:dyDescent="0.2">
      <c r="I7705"/>
    </row>
    <row r="7706" spans="9:9" ht="15" customHeight="1" x14ac:dyDescent="0.2">
      <c r="I7706"/>
    </row>
    <row r="7707" spans="9:9" ht="15" customHeight="1" x14ac:dyDescent="0.2">
      <c r="I7707"/>
    </row>
    <row r="7708" spans="9:9" ht="15" customHeight="1" x14ac:dyDescent="0.2">
      <c r="I7708"/>
    </row>
    <row r="7709" spans="9:9" ht="15" customHeight="1" x14ac:dyDescent="0.2">
      <c r="I7709"/>
    </row>
    <row r="7710" spans="9:9" ht="15" customHeight="1" x14ac:dyDescent="0.2">
      <c r="I7710"/>
    </row>
    <row r="7711" spans="9:9" ht="15" customHeight="1" x14ac:dyDescent="0.2">
      <c r="I7711"/>
    </row>
    <row r="7712" spans="9:9" ht="15" customHeight="1" x14ac:dyDescent="0.2">
      <c r="I7712"/>
    </row>
    <row r="7713" spans="9:9" ht="15" customHeight="1" x14ac:dyDescent="0.2">
      <c r="I7713"/>
    </row>
    <row r="7714" spans="9:9" ht="15" customHeight="1" x14ac:dyDescent="0.2">
      <c r="I7714"/>
    </row>
    <row r="7715" spans="9:9" ht="15" customHeight="1" x14ac:dyDescent="0.2">
      <c r="I7715"/>
    </row>
    <row r="7716" spans="9:9" ht="15" customHeight="1" x14ac:dyDescent="0.2">
      <c r="I7716"/>
    </row>
    <row r="7717" spans="9:9" ht="15" customHeight="1" x14ac:dyDescent="0.2">
      <c r="I7717"/>
    </row>
    <row r="7718" spans="9:9" ht="15" customHeight="1" x14ac:dyDescent="0.2">
      <c r="I7718"/>
    </row>
    <row r="7719" spans="9:9" ht="15" customHeight="1" x14ac:dyDescent="0.2">
      <c r="I7719"/>
    </row>
    <row r="7720" spans="9:9" ht="15" customHeight="1" x14ac:dyDescent="0.2">
      <c r="I7720"/>
    </row>
    <row r="7721" spans="9:9" ht="15" customHeight="1" x14ac:dyDescent="0.2">
      <c r="I7721"/>
    </row>
    <row r="7722" spans="9:9" ht="15" customHeight="1" x14ac:dyDescent="0.2">
      <c r="I7722"/>
    </row>
    <row r="7723" spans="9:9" ht="15" customHeight="1" x14ac:dyDescent="0.2">
      <c r="I7723"/>
    </row>
    <row r="7724" spans="9:9" ht="15" customHeight="1" x14ac:dyDescent="0.2">
      <c r="I7724"/>
    </row>
    <row r="7725" spans="9:9" ht="15" customHeight="1" x14ac:dyDescent="0.2">
      <c r="I7725"/>
    </row>
    <row r="7726" spans="9:9" ht="15" customHeight="1" x14ac:dyDescent="0.2">
      <c r="I7726"/>
    </row>
    <row r="7727" spans="9:9" ht="15" customHeight="1" x14ac:dyDescent="0.2">
      <c r="I7727"/>
    </row>
    <row r="7728" spans="9:9" ht="15" customHeight="1" x14ac:dyDescent="0.2">
      <c r="I7728"/>
    </row>
    <row r="7729" spans="9:9" ht="15" customHeight="1" x14ac:dyDescent="0.2">
      <c r="I7729"/>
    </row>
    <row r="7730" spans="9:9" ht="15" customHeight="1" x14ac:dyDescent="0.2">
      <c r="I7730"/>
    </row>
    <row r="7731" spans="9:9" ht="15" customHeight="1" x14ac:dyDescent="0.2">
      <c r="I7731"/>
    </row>
    <row r="7732" spans="9:9" ht="15" customHeight="1" x14ac:dyDescent="0.2">
      <c r="I7732"/>
    </row>
    <row r="7733" spans="9:9" ht="15" customHeight="1" x14ac:dyDescent="0.2">
      <c r="I7733"/>
    </row>
    <row r="7734" spans="9:9" ht="15" customHeight="1" x14ac:dyDescent="0.2">
      <c r="I7734"/>
    </row>
    <row r="7735" spans="9:9" ht="15" customHeight="1" x14ac:dyDescent="0.2">
      <c r="I7735"/>
    </row>
    <row r="7736" spans="9:9" ht="15" customHeight="1" x14ac:dyDescent="0.2">
      <c r="I7736"/>
    </row>
    <row r="7737" spans="9:9" ht="15" customHeight="1" x14ac:dyDescent="0.2">
      <c r="I7737"/>
    </row>
    <row r="7738" spans="9:9" ht="15" customHeight="1" x14ac:dyDescent="0.2">
      <c r="I7738"/>
    </row>
    <row r="7739" spans="9:9" ht="15" customHeight="1" x14ac:dyDescent="0.2">
      <c r="I7739"/>
    </row>
    <row r="7740" spans="9:9" ht="15" customHeight="1" x14ac:dyDescent="0.2">
      <c r="I7740"/>
    </row>
    <row r="7741" spans="9:9" ht="15" customHeight="1" x14ac:dyDescent="0.2">
      <c r="I7741"/>
    </row>
    <row r="7742" spans="9:9" ht="15" customHeight="1" x14ac:dyDescent="0.2">
      <c r="I7742"/>
    </row>
    <row r="7743" spans="9:9" ht="15" customHeight="1" x14ac:dyDescent="0.2">
      <c r="I7743"/>
    </row>
    <row r="7744" spans="9:9" ht="15" customHeight="1" x14ac:dyDescent="0.2">
      <c r="I7744"/>
    </row>
    <row r="7745" spans="9:9" ht="15" customHeight="1" x14ac:dyDescent="0.2">
      <c r="I7745"/>
    </row>
    <row r="7746" spans="9:9" ht="15" customHeight="1" x14ac:dyDescent="0.2">
      <c r="I7746"/>
    </row>
    <row r="7747" spans="9:9" ht="15" customHeight="1" x14ac:dyDescent="0.2">
      <c r="I7747"/>
    </row>
    <row r="7748" spans="9:9" ht="15" customHeight="1" x14ac:dyDescent="0.2">
      <c r="I7748"/>
    </row>
    <row r="7749" spans="9:9" ht="15" customHeight="1" x14ac:dyDescent="0.2">
      <c r="I7749"/>
    </row>
    <row r="7750" spans="9:9" ht="15" customHeight="1" x14ac:dyDescent="0.2">
      <c r="I7750"/>
    </row>
    <row r="7751" spans="9:9" ht="15" customHeight="1" x14ac:dyDescent="0.2">
      <c r="I7751"/>
    </row>
    <row r="7752" spans="9:9" ht="15" customHeight="1" x14ac:dyDescent="0.2">
      <c r="I7752"/>
    </row>
    <row r="7753" spans="9:9" ht="15" customHeight="1" x14ac:dyDescent="0.2">
      <c r="I7753"/>
    </row>
    <row r="7754" spans="9:9" ht="15" customHeight="1" x14ac:dyDescent="0.2">
      <c r="I7754"/>
    </row>
    <row r="7755" spans="9:9" ht="15" customHeight="1" x14ac:dyDescent="0.2">
      <c r="I7755"/>
    </row>
    <row r="7756" spans="9:9" ht="15" customHeight="1" x14ac:dyDescent="0.2">
      <c r="I7756"/>
    </row>
    <row r="7757" spans="9:9" ht="15" customHeight="1" x14ac:dyDescent="0.2">
      <c r="I7757"/>
    </row>
    <row r="7758" spans="9:9" ht="15" customHeight="1" x14ac:dyDescent="0.2">
      <c r="I7758"/>
    </row>
    <row r="7759" spans="9:9" ht="15" customHeight="1" x14ac:dyDescent="0.2">
      <c r="I7759"/>
    </row>
    <row r="7760" spans="9:9" ht="15" customHeight="1" x14ac:dyDescent="0.2">
      <c r="I7760"/>
    </row>
    <row r="7761" spans="9:9" ht="15" customHeight="1" x14ac:dyDescent="0.2">
      <c r="I7761"/>
    </row>
    <row r="7762" spans="9:9" ht="15" customHeight="1" x14ac:dyDescent="0.2">
      <c r="I7762"/>
    </row>
    <row r="7763" spans="9:9" ht="15" customHeight="1" x14ac:dyDescent="0.2">
      <c r="I7763"/>
    </row>
    <row r="7764" spans="9:9" ht="15" customHeight="1" x14ac:dyDescent="0.2">
      <c r="I7764"/>
    </row>
    <row r="7765" spans="9:9" ht="15" customHeight="1" x14ac:dyDescent="0.2">
      <c r="I7765"/>
    </row>
    <row r="7766" spans="9:9" ht="15" customHeight="1" x14ac:dyDescent="0.2">
      <c r="I7766"/>
    </row>
    <row r="7767" spans="9:9" ht="15" customHeight="1" x14ac:dyDescent="0.2">
      <c r="I7767"/>
    </row>
    <row r="7768" spans="9:9" ht="15" customHeight="1" x14ac:dyDescent="0.2">
      <c r="I7768"/>
    </row>
    <row r="7769" spans="9:9" ht="15" customHeight="1" x14ac:dyDescent="0.2">
      <c r="I7769"/>
    </row>
    <row r="7770" spans="9:9" ht="15" customHeight="1" x14ac:dyDescent="0.2">
      <c r="I7770"/>
    </row>
    <row r="7771" spans="9:9" ht="15" customHeight="1" x14ac:dyDescent="0.2">
      <c r="I7771"/>
    </row>
    <row r="7772" spans="9:9" ht="15" customHeight="1" x14ac:dyDescent="0.2">
      <c r="I7772"/>
    </row>
    <row r="7773" spans="9:9" ht="15" customHeight="1" x14ac:dyDescent="0.2">
      <c r="I7773"/>
    </row>
    <row r="7774" spans="9:9" ht="15" customHeight="1" x14ac:dyDescent="0.2">
      <c r="I7774"/>
    </row>
    <row r="7775" spans="9:9" ht="15" customHeight="1" x14ac:dyDescent="0.2">
      <c r="I7775"/>
    </row>
    <row r="7776" spans="9:9" ht="15" customHeight="1" x14ac:dyDescent="0.2">
      <c r="I7776"/>
    </row>
    <row r="7777" spans="9:9" ht="15" customHeight="1" x14ac:dyDescent="0.2">
      <c r="I7777"/>
    </row>
    <row r="7778" spans="9:9" ht="15" customHeight="1" x14ac:dyDescent="0.2">
      <c r="I7778"/>
    </row>
    <row r="7779" spans="9:9" ht="15" customHeight="1" x14ac:dyDescent="0.2">
      <c r="I7779"/>
    </row>
    <row r="7780" spans="9:9" ht="15" customHeight="1" x14ac:dyDescent="0.2">
      <c r="I7780"/>
    </row>
    <row r="7781" spans="9:9" ht="15" customHeight="1" x14ac:dyDescent="0.2">
      <c r="I7781"/>
    </row>
    <row r="7782" spans="9:9" ht="15" customHeight="1" x14ac:dyDescent="0.2">
      <c r="I7782"/>
    </row>
    <row r="7783" spans="9:9" ht="15" customHeight="1" x14ac:dyDescent="0.2">
      <c r="I7783"/>
    </row>
    <row r="7784" spans="9:9" ht="15" customHeight="1" x14ac:dyDescent="0.2">
      <c r="I7784"/>
    </row>
    <row r="7785" spans="9:9" ht="15" customHeight="1" x14ac:dyDescent="0.2">
      <c r="I7785"/>
    </row>
    <row r="7786" spans="9:9" ht="15" customHeight="1" x14ac:dyDescent="0.2">
      <c r="I7786"/>
    </row>
    <row r="7787" spans="9:9" ht="15" customHeight="1" x14ac:dyDescent="0.2">
      <c r="I7787"/>
    </row>
    <row r="7788" spans="9:9" ht="15" customHeight="1" x14ac:dyDescent="0.2">
      <c r="I7788"/>
    </row>
    <row r="7789" spans="9:9" ht="15" customHeight="1" x14ac:dyDescent="0.2">
      <c r="I7789"/>
    </row>
    <row r="7790" spans="9:9" ht="15" customHeight="1" x14ac:dyDescent="0.2">
      <c r="I7790"/>
    </row>
    <row r="7791" spans="9:9" ht="15" customHeight="1" x14ac:dyDescent="0.2">
      <c r="I7791"/>
    </row>
    <row r="7792" spans="9:9" ht="15" customHeight="1" x14ac:dyDescent="0.2">
      <c r="I7792"/>
    </row>
    <row r="7793" spans="9:9" ht="15" customHeight="1" x14ac:dyDescent="0.2">
      <c r="I7793"/>
    </row>
    <row r="7794" spans="9:9" ht="15" customHeight="1" x14ac:dyDescent="0.2">
      <c r="I7794"/>
    </row>
    <row r="7795" spans="9:9" ht="15" customHeight="1" x14ac:dyDescent="0.2">
      <c r="I7795"/>
    </row>
    <row r="7796" spans="9:9" ht="15" customHeight="1" x14ac:dyDescent="0.2">
      <c r="I7796"/>
    </row>
    <row r="7797" spans="9:9" ht="15" customHeight="1" x14ac:dyDescent="0.2">
      <c r="I7797"/>
    </row>
    <row r="7798" spans="9:9" ht="15" customHeight="1" x14ac:dyDescent="0.2">
      <c r="I7798"/>
    </row>
    <row r="7799" spans="9:9" ht="15" customHeight="1" x14ac:dyDescent="0.2">
      <c r="I7799"/>
    </row>
    <row r="7800" spans="9:9" ht="15" customHeight="1" x14ac:dyDescent="0.2">
      <c r="I7800"/>
    </row>
    <row r="7801" spans="9:9" ht="15" customHeight="1" x14ac:dyDescent="0.2">
      <c r="I7801"/>
    </row>
    <row r="7802" spans="9:9" ht="15" customHeight="1" x14ac:dyDescent="0.2">
      <c r="I7802"/>
    </row>
    <row r="7803" spans="9:9" ht="15" customHeight="1" x14ac:dyDescent="0.2">
      <c r="I7803"/>
    </row>
    <row r="7804" spans="9:9" ht="15" customHeight="1" x14ac:dyDescent="0.2">
      <c r="I7804"/>
    </row>
    <row r="7805" spans="9:9" ht="15" customHeight="1" x14ac:dyDescent="0.2">
      <c r="I7805"/>
    </row>
    <row r="7806" spans="9:9" ht="15" customHeight="1" x14ac:dyDescent="0.2">
      <c r="I7806"/>
    </row>
    <row r="7807" spans="9:9" ht="15" customHeight="1" x14ac:dyDescent="0.2">
      <c r="I7807"/>
    </row>
    <row r="7808" spans="9:9" ht="15" customHeight="1" x14ac:dyDescent="0.2">
      <c r="I7808"/>
    </row>
    <row r="7809" spans="9:9" ht="15" customHeight="1" x14ac:dyDescent="0.2">
      <c r="I7809"/>
    </row>
    <row r="7810" spans="9:9" ht="15" customHeight="1" x14ac:dyDescent="0.2">
      <c r="I7810"/>
    </row>
    <row r="7811" spans="9:9" ht="15" customHeight="1" x14ac:dyDescent="0.2">
      <c r="I7811"/>
    </row>
    <row r="7812" spans="9:9" ht="15" customHeight="1" x14ac:dyDescent="0.2">
      <c r="I7812"/>
    </row>
    <row r="7813" spans="9:9" ht="15" customHeight="1" x14ac:dyDescent="0.2">
      <c r="I7813"/>
    </row>
    <row r="7814" spans="9:9" ht="15" customHeight="1" x14ac:dyDescent="0.2">
      <c r="I7814"/>
    </row>
    <row r="7815" spans="9:9" ht="15" customHeight="1" x14ac:dyDescent="0.2">
      <c r="I7815"/>
    </row>
    <row r="7816" spans="9:9" ht="15" customHeight="1" x14ac:dyDescent="0.2">
      <c r="I7816"/>
    </row>
    <row r="7817" spans="9:9" ht="15" customHeight="1" x14ac:dyDescent="0.2">
      <c r="I7817"/>
    </row>
    <row r="7818" spans="9:9" ht="15" customHeight="1" x14ac:dyDescent="0.2">
      <c r="I7818"/>
    </row>
    <row r="7819" spans="9:9" ht="15" customHeight="1" x14ac:dyDescent="0.2">
      <c r="I7819"/>
    </row>
    <row r="7820" spans="9:9" ht="15" customHeight="1" x14ac:dyDescent="0.2">
      <c r="I7820"/>
    </row>
    <row r="7821" spans="9:9" ht="15" customHeight="1" x14ac:dyDescent="0.2">
      <c r="I7821"/>
    </row>
    <row r="7822" spans="9:9" ht="15" customHeight="1" x14ac:dyDescent="0.2">
      <c r="I7822"/>
    </row>
    <row r="7823" spans="9:9" ht="15" customHeight="1" x14ac:dyDescent="0.2">
      <c r="I7823"/>
    </row>
    <row r="7824" spans="9:9" ht="15" customHeight="1" x14ac:dyDescent="0.2">
      <c r="I7824"/>
    </row>
    <row r="7825" spans="9:9" ht="15" customHeight="1" x14ac:dyDescent="0.2">
      <c r="I7825"/>
    </row>
    <row r="7826" spans="9:9" ht="15" customHeight="1" x14ac:dyDescent="0.2">
      <c r="I7826"/>
    </row>
    <row r="7827" spans="9:9" ht="15" customHeight="1" x14ac:dyDescent="0.2">
      <c r="I7827"/>
    </row>
    <row r="7828" spans="9:9" ht="15" customHeight="1" x14ac:dyDescent="0.2">
      <c r="I7828"/>
    </row>
    <row r="7829" spans="9:9" ht="15" customHeight="1" x14ac:dyDescent="0.2">
      <c r="I7829"/>
    </row>
    <row r="7830" spans="9:9" ht="15" customHeight="1" x14ac:dyDescent="0.2">
      <c r="I7830"/>
    </row>
    <row r="7831" spans="9:9" ht="15" customHeight="1" x14ac:dyDescent="0.2">
      <c r="I7831"/>
    </row>
    <row r="7832" spans="9:9" ht="15" customHeight="1" x14ac:dyDescent="0.2">
      <c r="I7832"/>
    </row>
    <row r="7833" spans="9:9" ht="15" customHeight="1" x14ac:dyDescent="0.2">
      <c r="I7833"/>
    </row>
    <row r="7834" spans="9:9" ht="15" customHeight="1" x14ac:dyDescent="0.2">
      <c r="I7834"/>
    </row>
    <row r="7835" spans="9:9" ht="15" customHeight="1" x14ac:dyDescent="0.2">
      <c r="I7835"/>
    </row>
    <row r="7836" spans="9:9" ht="15" customHeight="1" x14ac:dyDescent="0.2">
      <c r="I7836"/>
    </row>
    <row r="7837" spans="9:9" ht="15" customHeight="1" x14ac:dyDescent="0.2">
      <c r="I7837"/>
    </row>
    <row r="7838" spans="9:9" ht="15" customHeight="1" x14ac:dyDescent="0.2">
      <c r="I7838"/>
    </row>
    <row r="7839" spans="9:9" ht="15" customHeight="1" x14ac:dyDescent="0.2">
      <c r="I7839"/>
    </row>
    <row r="7840" spans="9:9" ht="15" customHeight="1" x14ac:dyDescent="0.2">
      <c r="I7840"/>
    </row>
    <row r="7841" spans="9:9" ht="15" customHeight="1" x14ac:dyDescent="0.2">
      <c r="I7841"/>
    </row>
    <row r="7842" spans="9:9" ht="15" customHeight="1" x14ac:dyDescent="0.2">
      <c r="I7842"/>
    </row>
    <row r="7843" spans="9:9" ht="15" customHeight="1" x14ac:dyDescent="0.2">
      <c r="I7843"/>
    </row>
    <row r="7844" spans="9:9" ht="15" customHeight="1" x14ac:dyDescent="0.2">
      <c r="I7844"/>
    </row>
    <row r="7845" spans="9:9" ht="15" customHeight="1" x14ac:dyDescent="0.2">
      <c r="I7845"/>
    </row>
    <row r="7846" spans="9:9" ht="15" customHeight="1" x14ac:dyDescent="0.2">
      <c r="I7846"/>
    </row>
    <row r="7847" spans="9:9" ht="15" customHeight="1" x14ac:dyDescent="0.2">
      <c r="I7847"/>
    </row>
    <row r="7848" spans="9:9" ht="15" customHeight="1" x14ac:dyDescent="0.2">
      <c r="I7848"/>
    </row>
    <row r="7849" spans="9:9" ht="15" customHeight="1" x14ac:dyDescent="0.2">
      <c r="I7849"/>
    </row>
    <row r="7850" spans="9:9" ht="15" customHeight="1" x14ac:dyDescent="0.2">
      <c r="I7850"/>
    </row>
    <row r="7851" spans="9:9" ht="15" customHeight="1" x14ac:dyDescent="0.2">
      <c r="I7851"/>
    </row>
    <row r="7852" spans="9:9" ht="15" customHeight="1" x14ac:dyDescent="0.2">
      <c r="I7852"/>
    </row>
    <row r="7853" spans="9:9" ht="15" customHeight="1" x14ac:dyDescent="0.2">
      <c r="I7853"/>
    </row>
    <row r="7854" spans="9:9" ht="15" customHeight="1" x14ac:dyDescent="0.2">
      <c r="I7854"/>
    </row>
    <row r="7855" spans="9:9" ht="15" customHeight="1" x14ac:dyDescent="0.2">
      <c r="I7855"/>
    </row>
    <row r="7856" spans="9:9" ht="15" customHeight="1" x14ac:dyDescent="0.2">
      <c r="I7856"/>
    </row>
    <row r="7857" spans="9:9" ht="15" customHeight="1" x14ac:dyDescent="0.2">
      <c r="I7857"/>
    </row>
    <row r="7858" spans="9:9" ht="15" customHeight="1" x14ac:dyDescent="0.2">
      <c r="I7858"/>
    </row>
    <row r="7859" spans="9:9" ht="15" customHeight="1" x14ac:dyDescent="0.2">
      <c r="I7859"/>
    </row>
    <row r="7860" spans="9:9" ht="15" customHeight="1" x14ac:dyDescent="0.2">
      <c r="I7860"/>
    </row>
    <row r="7861" spans="9:9" ht="15" customHeight="1" x14ac:dyDescent="0.2">
      <c r="I7861"/>
    </row>
    <row r="7862" spans="9:9" ht="15" customHeight="1" x14ac:dyDescent="0.2">
      <c r="I7862"/>
    </row>
    <row r="7863" spans="9:9" ht="15" customHeight="1" x14ac:dyDescent="0.2">
      <c r="I7863"/>
    </row>
    <row r="7864" spans="9:9" ht="15" customHeight="1" x14ac:dyDescent="0.2">
      <c r="I7864"/>
    </row>
    <row r="7865" spans="9:9" ht="15" customHeight="1" x14ac:dyDescent="0.2">
      <c r="I7865"/>
    </row>
    <row r="7866" spans="9:9" ht="15" customHeight="1" x14ac:dyDescent="0.2">
      <c r="I7866"/>
    </row>
    <row r="7867" spans="9:9" ht="15" customHeight="1" x14ac:dyDescent="0.2">
      <c r="I7867"/>
    </row>
    <row r="7868" spans="9:9" ht="15" customHeight="1" x14ac:dyDescent="0.2">
      <c r="I7868"/>
    </row>
    <row r="7869" spans="9:9" ht="15" customHeight="1" x14ac:dyDescent="0.2">
      <c r="I7869"/>
    </row>
    <row r="7870" spans="9:9" ht="15" customHeight="1" x14ac:dyDescent="0.2">
      <c r="I7870"/>
    </row>
    <row r="7871" spans="9:9" ht="15" customHeight="1" x14ac:dyDescent="0.2">
      <c r="I7871"/>
    </row>
    <row r="7872" spans="9:9" ht="15" customHeight="1" x14ac:dyDescent="0.2">
      <c r="I7872"/>
    </row>
    <row r="7873" spans="9:9" ht="15" customHeight="1" x14ac:dyDescent="0.2">
      <c r="I7873"/>
    </row>
    <row r="7874" spans="9:9" ht="15" customHeight="1" x14ac:dyDescent="0.2">
      <c r="I7874"/>
    </row>
    <row r="7875" spans="9:9" ht="15" customHeight="1" x14ac:dyDescent="0.2">
      <c r="I7875"/>
    </row>
    <row r="7876" spans="9:9" ht="15" customHeight="1" x14ac:dyDescent="0.2">
      <c r="I7876"/>
    </row>
    <row r="7877" spans="9:9" ht="15" customHeight="1" x14ac:dyDescent="0.2">
      <c r="I7877"/>
    </row>
    <row r="7878" spans="9:9" ht="15" customHeight="1" x14ac:dyDescent="0.2">
      <c r="I7878"/>
    </row>
    <row r="7879" spans="9:9" ht="15" customHeight="1" x14ac:dyDescent="0.2">
      <c r="I7879"/>
    </row>
    <row r="7880" spans="9:9" ht="15" customHeight="1" x14ac:dyDescent="0.2">
      <c r="I7880"/>
    </row>
    <row r="7881" spans="9:9" ht="15" customHeight="1" x14ac:dyDescent="0.2">
      <c r="I7881"/>
    </row>
    <row r="7882" spans="9:9" ht="15" customHeight="1" x14ac:dyDescent="0.2">
      <c r="I7882"/>
    </row>
    <row r="7883" spans="9:9" ht="15" customHeight="1" x14ac:dyDescent="0.2">
      <c r="I7883"/>
    </row>
    <row r="7884" spans="9:9" ht="15" customHeight="1" x14ac:dyDescent="0.2">
      <c r="I7884"/>
    </row>
    <row r="7885" spans="9:9" ht="15" customHeight="1" x14ac:dyDescent="0.2">
      <c r="I7885"/>
    </row>
    <row r="7886" spans="9:9" ht="15" customHeight="1" x14ac:dyDescent="0.2">
      <c r="I7886"/>
    </row>
    <row r="7887" spans="9:9" ht="15" customHeight="1" x14ac:dyDescent="0.2">
      <c r="I7887"/>
    </row>
    <row r="7888" spans="9:9" ht="15" customHeight="1" x14ac:dyDescent="0.2">
      <c r="I7888"/>
    </row>
    <row r="7889" spans="9:9" ht="15" customHeight="1" x14ac:dyDescent="0.2">
      <c r="I7889"/>
    </row>
    <row r="7890" spans="9:9" ht="15" customHeight="1" x14ac:dyDescent="0.2">
      <c r="I7890"/>
    </row>
    <row r="7891" spans="9:9" ht="15" customHeight="1" x14ac:dyDescent="0.2">
      <c r="I7891"/>
    </row>
    <row r="7892" spans="9:9" ht="15" customHeight="1" x14ac:dyDescent="0.2">
      <c r="I7892"/>
    </row>
    <row r="7893" spans="9:9" ht="15" customHeight="1" x14ac:dyDescent="0.2">
      <c r="I7893"/>
    </row>
    <row r="7894" spans="9:9" ht="15" customHeight="1" x14ac:dyDescent="0.2">
      <c r="I7894"/>
    </row>
    <row r="7895" spans="9:9" ht="15" customHeight="1" x14ac:dyDescent="0.2">
      <c r="I7895"/>
    </row>
    <row r="7896" spans="9:9" ht="15" customHeight="1" x14ac:dyDescent="0.2">
      <c r="I7896"/>
    </row>
    <row r="7897" spans="9:9" ht="15" customHeight="1" x14ac:dyDescent="0.2">
      <c r="I7897"/>
    </row>
    <row r="7898" spans="9:9" ht="15" customHeight="1" x14ac:dyDescent="0.2">
      <c r="I7898"/>
    </row>
    <row r="7899" spans="9:9" ht="15" customHeight="1" x14ac:dyDescent="0.2">
      <c r="I7899"/>
    </row>
    <row r="7900" spans="9:9" ht="15" customHeight="1" x14ac:dyDescent="0.2">
      <c r="I7900"/>
    </row>
    <row r="7901" spans="9:9" ht="15" customHeight="1" x14ac:dyDescent="0.2">
      <c r="I7901"/>
    </row>
    <row r="7902" spans="9:9" ht="15" customHeight="1" x14ac:dyDescent="0.2">
      <c r="I7902"/>
    </row>
    <row r="7903" spans="9:9" ht="15" customHeight="1" x14ac:dyDescent="0.2">
      <c r="I7903"/>
    </row>
    <row r="7904" spans="9:9" ht="15" customHeight="1" x14ac:dyDescent="0.2">
      <c r="I7904"/>
    </row>
    <row r="7905" spans="9:9" ht="15" customHeight="1" x14ac:dyDescent="0.2">
      <c r="I7905"/>
    </row>
    <row r="7906" spans="9:9" ht="15" customHeight="1" x14ac:dyDescent="0.2">
      <c r="I7906"/>
    </row>
    <row r="7907" spans="9:9" ht="15" customHeight="1" x14ac:dyDescent="0.2">
      <c r="I7907"/>
    </row>
    <row r="7908" spans="9:9" ht="15" customHeight="1" x14ac:dyDescent="0.2">
      <c r="I7908"/>
    </row>
    <row r="7909" spans="9:9" ht="15" customHeight="1" x14ac:dyDescent="0.2">
      <c r="I7909"/>
    </row>
    <row r="7910" spans="9:9" ht="15" customHeight="1" x14ac:dyDescent="0.2">
      <c r="I7910"/>
    </row>
    <row r="7911" spans="9:9" ht="15" customHeight="1" x14ac:dyDescent="0.2">
      <c r="I7911"/>
    </row>
    <row r="7912" spans="9:9" ht="15" customHeight="1" x14ac:dyDescent="0.2">
      <c r="I7912"/>
    </row>
    <row r="7913" spans="9:9" ht="15" customHeight="1" x14ac:dyDescent="0.2">
      <c r="I7913"/>
    </row>
    <row r="7914" spans="9:9" ht="15" customHeight="1" x14ac:dyDescent="0.2">
      <c r="I7914"/>
    </row>
    <row r="7915" spans="9:9" ht="15" customHeight="1" x14ac:dyDescent="0.2">
      <c r="I7915"/>
    </row>
    <row r="7916" spans="9:9" ht="15" customHeight="1" x14ac:dyDescent="0.2">
      <c r="I7916"/>
    </row>
    <row r="7917" spans="9:9" ht="15" customHeight="1" x14ac:dyDescent="0.2">
      <c r="I7917"/>
    </row>
    <row r="7918" spans="9:9" ht="15" customHeight="1" x14ac:dyDescent="0.2">
      <c r="I7918"/>
    </row>
    <row r="7919" spans="9:9" ht="15" customHeight="1" x14ac:dyDescent="0.2">
      <c r="I7919"/>
    </row>
    <row r="7920" spans="9:9" ht="15" customHeight="1" x14ac:dyDescent="0.2">
      <c r="I7920"/>
    </row>
    <row r="7921" spans="9:9" ht="15" customHeight="1" x14ac:dyDescent="0.2">
      <c r="I7921"/>
    </row>
    <row r="7922" spans="9:9" ht="15" customHeight="1" x14ac:dyDescent="0.2">
      <c r="I7922"/>
    </row>
    <row r="7923" spans="9:9" ht="15" customHeight="1" x14ac:dyDescent="0.2">
      <c r="I7923"/>
    </row>
    <row r="7924" spans="9:9" ht="15" customHeight="1" x14ac:dyDescent="0.2">
      <c r="I7924"/>
    </row>
    <row r="7925" spans="9:9" ht="15" customHeight="1" x14ac:dyDescent="0.2">
      <c r="I7925"/>
    </row>
    <row r="7926" spans="9:9" ht="15" customHeight="1" x14ac:dyDescent="0.2">
      <c r="I7926"/>
    </row>
    <row r="7927" spans="9:9" ht="15" customHeight="1" x14ac:dyDescent="0.2">
      <c r="I7927"/>
    </row>
    <row r="7928" spans="9:9" ht="15" customHeight="1" x14ac:dyDescent="0.2">
      <c r="I7928"/>
    </row>
    <row r="7929" spans="9:9" ht="15" customHeight="1" x14ac:dyDescent="0.2">
      <c r="I7929"/>
    </row>
    <row r="7930" spans="9:9" ht="15" customHeight="1" x14ac:dyDescent="0.2">
      <c r="I7930"/>
    </row>
    <row r="7931" spans="9:9" ht="15" customHeight="1" x14ac:dyDescent="0.2">
      <c r="I7931"/>
    </row>
    <row r="7932" spans="9:9" ht="15" customHeight="1" x14ac:dyDescent="0.2">
      <c r="I7932"/>
    </row>
    <row r="7933" spans="9:9" ht="15" customHeight="1" x14ac:dyDescent="0.2">
      <c r="I7933"/>
    </row>
    <row r="7934" spans="9:9" ht="15" customHeight="1" x14ac:dyDescent="0.2">
      <c r="I7934"/>
    </row>
    <row r="7935" spans="9:9" ht="15" customHeight="1" x14ac:dyDescent="0.2">
      <c r="I7935"/>
    </row>
    <row r="7936" spans="9:9" ht="15" customHeight="1" x14ac:dyDescent="0.2">
      <c r="I7936"/>
    </row>
    <row r="7937" spans="9:9" ht="15" customHeight="1" x14ac:dyDescent="0.2">
      <c r="I7937"/>
    </row>
    <row r="7938" spans="9:9" ht="15" customHeight="1" x14ac:dyDescent="0.2">
      <c r="I7938"/>
    </row>
    <row r="7939" spans="9:9" ht="15" customHeight="1" x14ac:dyDescent="0.2">
      <c r="I7939"/>
    </row>
    <row r="7940" spans="9:9" ht="15" customHeight="1" x14ac:dyDescent="0.2">
      <c r="I7940"/>
    </row>
    <row r="7941" spans="9:9" ht="15" customHeight="1" x14ac:dyDescent="0.2">
      <c r="I7941"/>
    </row>
    <row r="7942" spans="9:9" ht="15" customHeight="1" x14ac:dyDescent="0.2">
      <c r="I7942"/>
    </row>
    <row r="7943" spans="9:9" ht="15" customHeight="1" x14ac:dyDescent="0.2">
      <c r="I7943"/>
    </row>
    <row r="7944" spans="9:9" ht="15" customHeight="1" x14ac:dyDescent="0.2">
      <c r="I7944"/>
    </row>
    <row r="7945" spans="9:9" ht="15" customHeight="1" x14ac:dyDescent="0.2">
      <c r="I7945"/>
    </row>
    <row r="7946" spans="9:9" ht="15" customHeight="1" x14ac:dyDescent="0.2">
      <c r="I7946"/>
    </row>
    <row r="7947" spans="9:9" ht="15" customHeight="1" x14ac:dyDescent="0.2">
      <c r="I7947"/>
    </row>
    <row r="7948" spans="9:9" ht="15" customHeight="1" x14ac:dyDescent="0.2">
      <c r="I7948"/>
    </row>
    <row r="7949" spans="9:9" ht="15" customHeight="1" x14ac:dyDescent="0.2">
      <c r="I7949"/>
    </row>
    <row r="7950" spans="9:9" ht="15" customHeight="1" x14ac:dyDescent="0.2">
      <c r="I7950"/>
    </row>
    <row r="7951" spans="9:9" ht="15" customHeight="1" x14ac:dyDescent="0.2">
      <c r="I7951"/>
    </row>
    <row r="7952" spans="9:9" ht="15" customHeight="1" x14ac:dyDescent="0.2">
      <c r="I7952"/>
    </row>
    <row r="7953" spans="9:9" ht="15" customHeight="1" x14ac:dyDescent="0.2">
      <c r="I7953"/>
    </row>
    <row r="7954" spans="9:9" ht="15" customHeight="1" x14ac:dyDescent="0.2">
      <c r="I7954"/>
    </row>
    <row r="7955" spans="9:9" ht="15" customHeight="1" x14ac:dyDescent="0.2">
      <c r="I7955"/>
    </row>
    <row r="7956" spans="9:9" ht="15" customHeight="1" x14ac:dyDescent="0.2">
      <c r="I7956"/>
    </row>
    <row r="7957" spans="9:9" ht="15" customHeight="1" x14ac:dyDescent="0.2">
      <c r="I7957"/>
    </row>
    <row r="7958" spans="9:9" ht="15" customHeight="1" x14ac:dyDescent="0.2">
      <c r="I7958"/>
    </row>
    <row r="7959" spans="9:9" ht="15" customHeight="1" x14ac:dyDescent="0.2">
      <c r="I7959"/>
    </row>
    <row r="7960" spans="9:9" ht="15" customHeight="1" x14ac:dyDescent="0.2">
      <c r="I7960"/>
    </row>
    <row r="7961" spans="9:9" ht="15" customHeight="1" x14ac:dyDescent="0.2">
      <c r="I7961"/>
    </row>
    <row r="7962" spans="9:9" ht="15" customHeight="1" x14ac:dyDescent="0.2">
      <c r="I7962"/>
    </row>
    <row r="7963" spans="9:9" ht="15" customHeight="1" x14ac:dyDescent="0.2">
      <c r="I7963"/>
    </row>
    <row r="7964" spans="9:9" ht="15" customHeight="1" x14ac:dyDescent="0.2">
      <c r="I7964"/>
    </row>
    <row r="7965" spans="9:9" ht="15" customHeight="1" x14ac:dyDescent="0.2">
      <c r="I7965"/>
    </row>
    <row r="7966" spans="9:9" ht="15" customHeight="1" x14ac:dyDescent="0.2">
      <c r="I7966"/>
    </row>
    <row r="7967" spans="9:9" ht="15" customHeight="1" x14ac:dyDescent="0.2">
      <c r="I7967"/>
    </row>
    <row r="7968" spans="9:9" ht="15" customHeight="1" x14ac:dyDescent="0.2">
      <c r="I7968"/>
    </row>
    <row r="7969" spans="9:9" ht="15" customHeight="1" x14ac:dyDescent="0.2">
      <c r="I7969"/>
    </row>
    <row r="7970" spans="9:9" ht="15" customHeight="1" x14ac:dyDescent="0.2">
      <c r="I7970"/>
    </row>
    <row r="7971" spans="9:9" ht="15" customHeight="1" x14ac:dyDescent="0.2">
      <c r="I7971"/>
    </row>
    <row r="7972" spans="9:9" ht="15" customHeight="1" x14ac:dyDescent="0.2">
      <c r="I7972"/>
    </row>
    <row r="7973" spans="9:9" ht="15" customHeight="1" x14ac:dyDescent="0.2">
      <c r="I7973"/>
    </row>
    <row r="7974" spans="9:9" ht="15" customHeight="1" x14ac:dyDescent="0.2">
      <c r="I7974"/>
    </row>
    <row r="7975" spans="9:9" ht="15" customHeight="1" x14ac:dyDescent="0.2">
      <c r="I7975"/>
    </row>
    <row r="7976" spans="9:9" ht="15" customHeight="1" x14ac:dyDescent="0.2">
      <c r="I7976"/>
    </row>
    <row r="7977" spans="9:9" ht="15" customHeight="1" x14ac:dyDescent="0.2">
      <c r="I7977"/>
    </row>
    <row r="7978" spans="9:9" ht="15" customHeight="1" x14ac:dyDescent="0.2">
      <c r="I7978"/>
    </row>
    <row r="7979" spans="9:9" ht="15" customHeight="1" x14ac:dyDescent="0.2">
      <c r="I7979"/>
    </row>
    <row r="7980" spans="9:9" ht="15" customHeight="1" x14ac:dyDescent="0.2">
      <c r="I7980"/>
    </row>
    <row r="7981" spans="9:9" ht="15" customHeight="1" x14ac:dyDescent="0.2">
      <c r="I7981"/>
    </row>
    <row r="7982" spans="9:9" ht="15" customHeight="1" x14ac:dyDescent="0.2">
      <c r="I7982"/>
    </row>
    <row r="7983" spans="9:9" ht="15" customHeight="1" x14ac:dyDescent="0.2">
      <c r="I7983"/>
    </row>
    <row r="7984" spans="9:9" ht="15" customHeight="1" x14ac:dyDescent="0.2">
      <c r="I7984"/>
    </row>
    <row r="7985" spans="9:9" ht="15" customHeight="1" x14ac:dyDescent="0.2">
      <c r="I7985"/>
    </row>
    <row r="7986" spans="9:9" ht="15" customHeight="1" x14ac:dyDescent="0.2">
      <c r="I7986"/>
    </row>
    <row r="7987" spans="9:9" ht="15" customHeight="1" x14ac:dyDescent="0.2">
      <c r="I7987"/>
    </row>
    <row r="7988" spans="9:9" ht="15" customHeight="1" x14ac:dyDescent="0.2">
      <c r="I7988"/>
    </row>
    <row r="7989" spans="9:9" ht="15" customHeight="1" x14ac:dyDescent="0.2">
      <c r="I7989"/>
    </row>
    <row r="7990" spans="9:9" ht="15" customHeight="1" x14ac:dyDescent="0.2">
      <c r="I7990"/>
    </row>
    <row r="7991" spans="9:9" ht="15" customHeight="1" x14ac:dyDescent="0.2">
      <c r="I7991"/>
    </row>
    <row r="7992" spans="9:9" ht="15" customHeight="1" x14ac:dyDescent="0.2">
      <c r="I7992"/>
    </row>
    <row r="7993" spans="9:9" ht="15" customHeight="1" x14ac:dyDescent="0.2">
      <c r="I7993"/>
    </row>
    <row r="7994" spans="9:9" ht="15" customHeight="1" x14ac:dyDescent="0.2">
      <c r="I7994"/>
    </row>
    <row r="7995" spans="9:9" ht="15" customHeight="1" x14ac:dyDescent="0.2">
      <c r="I7995"/>
    </row>
    <row r="7996" spans="9:9" ht="15" customHeight="1" x14ac:dyDescent="0.2">
      <c r="I7996"/>
    </row>
    <row r="7997" spans="9:9" ht="15" customHeight="1" x14ac:dyDescent="0.2">
      <c r="I7997"/>
    </row>
    <row r="7998" spans="9:9" ht="15" customHeight="1" x14ac:dyDescent="0.2">
      <c r="I7998"/>
    </row>
    <row r="7999" spans="9:9" ht="15" customHeight="1" x14ac:dyDescent="0.2">
      <c r="I7999"/>
    </row>
    <row r="8000" spans="9:9" ht="15" customHeight="1" x14ac:dyDescent="0.2">
      <c r="I8000"/>
    </row>
    <row r="8001" spans="9:9" ht="15" customHeight="1" x14ac:dyDescent="0.2">
      <c r="I8001"/>
    </row>
    <row r="8002" spans="9:9" ht="15" customHeight="1" x14ac:dyDescent="0.2">
      <c r="I8002"/>
    </row>
    <row r="8003" spans="9:9" ht="15" customHeight="1" x14ac:dyDescent="0.2">
      <c r="I8003"/>
    </row>
    <row r="8004" spans="9:9" ht="15" customHeight="1" x14ac:dyDescent="0.2">
      <c r="I8004"/>
    </row>
    <row r="8005" spans="9:9" ht="15" customHeight="1" x14ac:dyDescent="0.2">
      <c r="I8005"/>
    </row>
    <row r="8006" spans="9:9" ht="15" customHeight="1" x14ac:dyDescent="0.2">
      <c r="I8006"/>
    </row>
    <row r="8007" spans="9:9" ht="15" customHeight="1" x14ac:dyDescent="0.2">
      <c r="I8007"/>
    </row>
    <row r="8008" spans="9:9" ht="15" customHeight="1" x14ac:dyDescent="0.2">
      <c r="I8008"/>
    </row>
    <row r="8009" spans="9:9" ht="15" customHeight="1" x14ac:dyDescent="0.2">
      <c r="I8009"/>
    </row>
    <row r="8010" spans="9:9" ht="15" customHeight="1" x14ac:dyDescent="0.2">
      <c r="I8010"/>
    </row>
    <row r="8011" spans="9:9" ht="15" customHeight="1" x14ac:dyDescent="0.2">
      <c r="I8011"/>
    </row>
    <row r="8012" spans="9:9" ht="15" customHeight="1" x14ac:dyDescent="0.2">
      <c r="I8012"/>
    </row>
    <row r="8013" spans="9:9" ht="15" customHeight="1" x14ac:dyDescent="0.2">
      <c r="I8013"/>
    </row>
    <row r="8014" spans="9:9" ht="15" customHeight="1" x14ac:dyDescent="0.2">
      <c r="I8014"/>
    </row>
    <row r="8015" spans="9:9" ht="15" customHeight="1" x14ac:dyDescent="0.2">
      <c r="I8015"/>
    </row>
    <row r="8016" spans="9:9" ht="15" customHeight="1" x14ac:dyDescent="0.2">
      <c r="I8016"/>
    </row>
    <row r="8017" spans="9:9" ht="15" customHeight="1" x14ac:dyDescent="0.2">
      <c r="I8017"/>
    </row>
    <row r="8018" spans="9:9" ht="15" customHeight="1" x14ac:dyDescent="0.2">
      <c r="I8018"/>
    </row>
    <row r="8019" spans="9:9" ht="15" customHeight="1" x14ac:dyDescent="0.2">
      <c r="I8019"/>
    </row>
    <row r="8020" spans="9:9" ht="15" customHeight="1" x14ac:dyDescent="0.2">
      <c r="I8020"/>
    </row>
    <row r="8021" spans="9:9" ht="15" customHeight="1" x14ac:dyDescent="0.2">
      <c r="I8021"/>
    </row>
    <row r="8022" spans="9:9" ht="15" customHeight="1" x14ac:dyDescent="0.2">
      <c r="I8022"/>
    </row>
    <row r="8023" spans="9:9" ht="15" customHeight="1" x14ac:dyDescent="0.2">
      <c r="I8023"/>
    </row>
    <row r="8024" spans="9:9" ht="15" customHeight="1" x14ac:dyDescent="0.2">
      <c r="I8024"/>
    </row>
    <row r="8025" spans="9:9" ht="15" customHeight="1" x14ac:dyDescent="0.2">
      <c r="I8025"/>
    </row>
    <row r="8026" spans="9:9" ht="15" customHeight="1" x14ac:dyDescent="0.2">
      <c r="I8026"/>
    </row>
    <row r="8027" spans="9:9" ht="15" customHeight="1" x14ac:dyDescent="0.2">
      <c r="I8027"/>
    </row>
    <row r="8028" spans="9:9" ht="15" customHeight="1" x14ac:dyDescent="0.2">
      <c r="I8028"/>
    </row>
    <row r="8029" spans="9:9" ht="15" customHeight="1" x14ac:dyDescent="0.2">
      <c r="I8029"/>
    </row>
    <row r="8030" spans="9:9" ht="15" customHeight="1" x14ac:dyDescent="0.2">
      <c r="I8030"/>
    </row>
    <row r="8031" spans="9:9" ht="15" customHeight="1" x14ac:dyDescent="0.2">
      <c r="I8031"/>
    </row>
    <row r="8032" spans="9:9" ht="15" customHeight="1" x14ac:dyDescent="0.2">
      <c r="I8032"/>
    </row>
    <row r="8033" spans="9:9" ht="15" customHeight="1" x14ac:dyDescent="0.2">
      <c r="I8033"/>
    </row>
    <row r="8034" spans="9:9" ht="15" customHeight="1" x14ac:dyDescent="0.2">
      <c r="I8034"/>
    </row>
    <row r="8035" spans="9:9" ht="15" customHeight="1" x14ac:dyDescent="0.2">
      <c r="I8035"/>
    </row>
    <row r="8036" spans="9:9" ht="15" customHeight="1" x14ac:dyDescent="0.2">
      <c r="I8036"/>
    </row>
    <row r="8037" spans="9:9" ht="15" customHeight="1" x14ac:dyDescent="0.2">
      <c r="I8037"/>
    </row>
    <row r="8038" spans="9:9" ht="15" customHeight="1" x14ac:dyDescent="0.2">
      <c r="I8038"/>
    </row>
    <row r="8039" spans="9:9" ht="15" customHeight="1" x14ac:dyDescent="0.2">
      <c r="I8039"/>
    </row>
    <row r="8040" spans="9:9" ht="15" customHeight="1" x14ac:dyDescent="0.2">
      <c r="I8040"/>
    </row>
    <row r="8041" spans="9:9" ht="15" customHeight="1" x14ac:dyDescent="0.2">
      <c r="I8041"/>
    </row>
    <row r="8042" spans="9:9" ht="15" customHeight="1" x14ac:dyDescent="0.2">
      <c r="I8042"/>
    </row>
    <row r="8043" spans="9:9" ht="15" customHeight="1" x14ac:dyDescent="0.2">
      <c r="I8043"/>
    </row>
    <row r="8044" spans="9:9" ht="15" customHeight="1" x14ac:dyDescent="0.2">
      <c r="I8044"/>
    </row>
    <row r="8045" spans="9:9" ht="15" customHeight="1" x14ac:dyDescent="0.2">
      <c r="I8045"/>
    </row>
    <row r="8046" spans="9:9" ht="15" customHeight="1" x14ac:dyDescent="0.2">
      <c r="I8046"/>
    </row>
    <row r="8047" spans="9:9" ht="15" customHeight="1" x14ac:dyDescent="0.2">
      <c r="I8047"/>
    </row>
    <row r="8048" spans="9:9" ht="15" customHeight="1" x14ac:dyDescent="0.2">
      <c r="I8048"/>
    </row>
    <row r="8049" spans="9:9" ht="15" customHeight="1" x14ac:dyDescent="0.2">
      <c r="I8049"/>
    </row>
    <row r="8050" spans="9:9" ht="15" customHeight="1" x14ac:dyDescent="0.2">
      <c r="I8050"/>
    </row>
    <row r="8051" spans="9:9" ht="15" customHeight="1" x14ac:dyDescent="0.2">
      <c r="I8051"/>
    </row>
    <row r="8052" spans="9:9" ht="15" customHeight="1" x14ac:dyDescent="0.2">
      <c r="I8052"/>
    </row>
    <row r="8053" spans="9:9" ht="15" customHeight="1" x14ac:dyDescent="0.2">
      <c r="I8053"/>
    </row>
    <row r="8054" spans="9:9" ht="15" customHeight="1" x14ac:dyDescent="0.2">
      <c r="I8054"/>
    </row>
    <row r="8055" spans="9:9" ht="15" customHeight="1" x14ac:dyDescent="0.2">
      <c r="I8055"/>
    </row>
    <row r="8056" spans="9:9" ht="15" customHeight="1" x14ac:dyDescent="0.2">
      <c r="I8056"/>
    </row>
    <row r="8057" spans="9:9" ht="15" customHeight="1" x14ac:dyDescent="0.2">
      <c r="I8057"/>
    </row>
    <row r="8058" spans="9:9" ht="15" customHeight="1" x14ac:dyDescent="0.2">
      <c r="I8058"/>
    </row>
    <row r="8059" spans="9:9" ht="15" customHeight="1" x14ac:dyDescent="0.2">
      <c r="I8059"/>
    </row>
    <row r="8060" spans="9:9" ht="15" customHeight="1" x14ac:dyDescent="0.2">
      <c r="I8060"/>
    </row>
    <row r="8061" spans="9:9" ht="15" customHeight="1" x14ac:dyDescent="0.2">
      <c r="I8061"/>
    </row>
    <row r="8062" spans="9:9" ht="15" customHeight="1" x14ac:dyDescent="0.2">
      <c r="I8062"/>
    </row>
    <row r="8063" spans="9:9" ht="15" customHeight="1" x14ac:dyDescent="0.2">
      <c r="I8063"/>
    </row>
    <row r="8064" spans="9:9" ht="15" customHeight="1" x14ac:dyDescent="0.2">
      <c r="I8064"/>
    </row>
    <row r="8065" spans="9:9" ht="15" customHeight="1" x14ac:dyDescent="0.2">
      <c r="I8065"/>
    </row>
    <row r="8066" spans="9:9" ht="15" customHeight="1" x14ac:dyDescent="0.2">
      <c r="I8066"/>
    </row>
    <row r="8067" spans="9:9" ht="15" customHeight="1" x14ac:dyDescent="0.2">
      <c r="I8067"/>
    </row>
    <row r="8068" spans="9:9" ht="15" customHeight="1" x14ac:dyDescent="0.2">
      <c r="I8068"/>
    </row>
    <row r="8069" spans="9:9" ht="15" customHeight="1" x14ac:dyDescent="0.2">
      <c r="I8069"/>
    </row>
    <row r="8070" spans="9:9" ht="15" customHeight="1" x14ac:dyDescent="0.2">
      <c r="I8070"/>
    </row>
    <row r="8071" spans="9:9" ht="15" customHeight="1" x14ac:dyDescent="0.2">
      <c r="I8071"/>
    </row>
    <row r="8072" spans="9:9" ht="15" customHeight="1" x14ac:dyDescent="0.2">
      <c r="I8072"/>
    </row>
    <row r="8073" spans="9:9" ht="15" customHeight="1" x14ac:dyDescent="0.2">
      <c r="I8073"/>
    </row>
    <row r="8074" spans="9:9" ht="15" customHeight="1" x14ac:dyDescent="0.2">
      <c r="I8074"/>
    </row>
    <row r="8075" spans="9:9" ht="15" customHeight="1" x14ac:dyDescent="0.2">
      <c r="I8075"/>
    </row>
    <row r="8076" spans="9:9" ht="15" customHeight="1" x14ac:dyDescent="0.2">
      <c r="I8076"/>
    </row>
    <row r="8077" spans="9:9" ht="15" customHeight="1" x14ac:dyDescent="0.2">
      <c r="I8077"/>
    </row>
    <row r="8078" spans="9:9" ht="15" customHeight="1" x14ac:dyDescent="0.2">
      <c r="I8078"/>
    </row>
    <row r="8079" spans="9:9" ht="15" customHeight="1" x14ac:dyDescent="0.2">
      <c r="I8079"/>
    </row>
    <row r="8080" spans="9:9" ht="15" customHeight="1" x14ac:dyDescent="0.2">
      <c r="I8080"/>
    </row>
    <row r="8081" spans="9:9" ht="15" customHeight="1" x14ac:dyDescent="0.2">
      <c r="I8081"/>
    </row>
    <row r="8082" spans="9:9" ht="15" customHeight="1" x14ac:dyDescent="0.2">
      <c r="I8082"/>
    </row>
    <row r="8083" spans="9:9" ht="15" customHeight="1" x14ac:dyDescent="0.2">
      <c r="I8083"/>
    </row>
    <row r="8084" spans="9:9" ht="15" customHeight="1" x14ac:dyDescent="0.2">
      <c r="I8084"/>
    </row>
    <row r="8085" spans="9:9" ht="15" customHeight="1" x14ac:dyDescent="0.2">
      <c r="I8085"/>
    </row>
    <row r="8086" spans="9:9" ht="15" customHeight="1" x14ac:dyDescent="0.2">
      <c r="I8086"/>
    </row>
    <row r="8087" spans="9:9" ht="15" customHeight="1" x14ac:dyDescent="0.2">
      <c r="I8087"/>
    </row>
    <row r="8088" spans="9:9" ht="15" customHeight="1" x14ac:dyDescent="0.2">
      <c r="I8088"/>
    </row>
    <row r="8089" spans="9:9" ht="15" customHeight="1" x14ac:dyDescent="0.2">
      <c r="I8089"/>
    </row>
    <row r="8090" spans="9:9" ht="15" customHeight="1" x14ac:dyDescent="0.2">
      <c r="I8090"/>
    </row>
    <row r="8091" spans="9:9" ht="15" customHeight="1" x14ac:dyDescent="0.2">
      <c r="I8091"/>
    </row>
    <row r="8092" spans="9:9" ht="15" customHeight="1" x14ac:dyDescent="0.2">
      <c r="I8092"/>
    </row>
    <row r="8093" spans="9:9" ht="15" customHeight="1" x14ac:dyDescent="0.2">
      <c r="I8093"/>
    </row>
    <row r="8094" spans="9:9" ht="15" customHeight="1" x14ac:dyDescent="0.2">
      <c r="I8094"/>
    </row>
    <row r="8095" spans="9:9" ht="15" customHeight="1" x14ac:dyDescent="0.2">
      <c r="I8095"/>
    </row>
    <row r="8096" spans="9:9" ht="15" customHeight="1" x14ac:dyDescent="0.2">
      <c r="I8096"/>
    </row>
    <row r="8097" spans="9:9" ht="15" customHeight="1" x14ac:dyDescent="0.2">
      <c r="I8097"/>
    </row>
    <row r="8098" spans="9:9" ht="15" customHeight="1" x14ac:dyDescent="0.2">
      <c r="I8098"/>
    </row>
    <row r="8099" spans="9:9" ht="15" customHeight="1" x14ac:dyDescent="0.2">
      <c r="I8099"/>
    </row>
    <row r="8100" spans="9:9" ht="15" customHeight="1" x14ac:dyDescent="0.2">
      <c r="I8100"/>
    </row>
    <row r="8101" spans="9:9" ht="15" customHeight="1" x14ac:dyDescent="0.2">
      <c r="I8101"/>
    </row>
    <row r="8102" spans="9:9" ht="15" customHeight="1" x14ac:dyDescent="0.2">
      <c r="I8102"/>
    </row>
    <row r="8103" spans="9:9" ht="15" customHeight="1" x14ac:dyDescent="0.2">
      <c r="I8103"/>
    </row>
    <row r="8104" spans="9:9" ht="15" customHeight="1" x14ac:dyDescent="0.2">
      <c r="I8104"/>
    </row>
    <row r="8105" spans="9:9" ht="15" customHeight="1" x14ac:dyDescent="0.2">
      <c r="I8105"/>
    </row>
    <row r="8106" spans="9:9" ht="15" customHeight="1" x14ac:dyDescent="0.2">
      <c r="I8106"/>
    </row>
    <row r="8107" spans="9:9" ht="15" customHeight="1" x14ac:dyDescent="0.2">
      <c r="I8107"/>
    </row>
    <row r="8108" spans="9:9" ht="15" customHeight="1" x14ac:dyDescent="0.2">
      <c r="I8108"/>
    </row>
    <row r="8109" spans="9:9" ht="15" customHeight="1" x14ac:dyDescent="0.2">
      <c r="I8109"/>
    </row>
    <row r="8110" spans="9:9" ht="15" customHeight="1" x14ac:dyDescent="0.2">
      <c r="I8110"/>
    </row>
    <row r="8111" spans="9:9" ht="15" customHeight="1" x14ac:dyDescent="0.2">
      <c r="I8111"/>
    </row>
    <row r="8112" spans="9:9" ht="15" customHeight="1" x14ac:dyDescent="0.2">
      <c r="I8112"/>
    </row>
    <row r="8113" spans="9:9" ht="15" customHeight="1" x14ac:dyDescent="0.2">
      <c r="I8113"/>
    </row>
    <row r="8114" spans="9:9" ht="15" customHeight="1" x14ac:dyDescent="0.2">
      <c r="I8114"/>
    </row>
    <row r="8115" spans="9:9" ht="15" customHeight="1" x14ac:dyDescent="0.2">
      <c r="I8115"/>
    </row>
    <row r="8116" spans="9:9" ht="15" customHeight="1" x14ac:dyDescent="0.2">
      <c r="I8116"/>
    </row>
    <row r="8117" spans="9:9" ht="15" customHeight="1" x14ac:dyDescent="0.2">
      <c r="I8117"/>
    </row>
    <row r="8118" spans="9:9" ht="15" customHeight="1" x14ac:dyDescent="0.2">
      <c r="I8118"/>
    </row>
    <row r="8119" spans="9:9" ht="15" customHeight="1" x14ac:dyDescent="0.2">
      <c r="I8119"/>
    </row>
    <row r="8120" spans="9:9" ht="15" customHeight="1" x14ac:dyDescent="0.2">
      <c r="I8120"/>
    </row>
    <row r="8121" spans="9:9" ht="15" customHeight="1" x14ac:dyDescent="0.2">
      <c r="I8121"/>
    </row>
    <row r="8122" spans="9:9" ht="15" customHeight="1" x14ac:dyDescent="0.2">
      <c r="I8122"/>
    </row>
    <row r="8123" spans="9:9" ht="15" customHeight="1" x14ac:dyDescent="0.2">
      <c r="I8123"/>
    </row>
    <row r="8124" spans="9:9" ht="15" customHeight="1" x14ac:dyDescent="0.2">
      <c r="I8124"/>
    </row>
    <row r="8125" spans="9:9" ht="15" customHeight="1" x14ac:dyDescent="0.2">
      <c r="I8125"/>
    </row>
    <row r="8126" spans="9:9" ht="15" customHeight="1" x14ac:dyDescent="0.2">
      <c r="I8126"/>
    </row>
    <row r="8127" spans="9:9" ht="15" customHeight="1" x14ac:dyDescent="0.2">
      <c r="I8127"/>
    </row>
    <row r="8128" spans="9:9" ht="15" customHeight="1" x14ac:dyDescent="0.2">
      <c r="I8128"/>
    </row>
    <row r="8129" spans="9:9" ht="15" customHeight="1" x14ac:dyDescent="0.2">
      <c r="I8129"/>
    </row>
    <row r="8130" spans="9:9" ht="15" customHeight="1" x14ac:dyDescent="0.2">
      <c r="I8130"/>
    </row>
    <row r="8131" spans="9:9" ht="15" customHeight="1" x14ac:dyDescent="0.2">
      <c r="I8131"/>
    </row>
    <row r="8132" spans="9:9" ht="15" customHeight="1" x14ac:dyDescent="0.2">
      <c r="I8132"/>
    </row>
    <row r="8133" spans="9:9" ht="15" customHeight="1" x14ac:dyDescent="0.2">
      <c r="I8133"/>
    </row>
    <row r="8134" spans="9:9" ht="15" customHeight="1" x14ac:dyDescent="0.2">
      <c r="I8134"/>
    </row>
    <row r="8135" spans="9:9" ht="15" customHeight="1" x14ac:dyDescent="0.2">
      <c r="I8135"/>
    </row>
    <row r="8136" spans="9:9" ht="15" customHeight="1" x14ac:dyDescent="0.2">
      <c r="I8136"/>
    </row>
    <row r="8137" spans="9:9" ht="15" customHeight="1" x14ac:dyDescent="0.2">
      <c r="I8137"/>
    </row>
    <row r="8138" spans="9:9" ht="15" customHeight="1" x14ac:dyDescent="0.2">
      <c r="I8138"/>
    </row>
    <row r="8139" spans="9:9" ht="15" customHeight="1" x14ac:dyDescent="0.2">
      <c r="I8139"/>
    </row>
    <row r="8140" spans="9:9" ht="15" customHeight="1" x14ac:dyDescent="0.2">
      <c r="I8140"/>
    </row>
    <row r="8141" spans="9:9" ht="15" customHeight="1" x14ac:dyDescent="0.2">
      <c r="I8141"/>
    </row>
    <row r="8142" spans="9:9" ht="15" customHeight="1" x14ac:dyDescent="0.2">
      <c r="I8142"/>
    </row>
    <row r="8143" spans="9:9" ht="15" customHeight="1" x14ac:dyDescent="0.2">
      <c r="I8143"/>
    </row>
    <row r="8144" spans="9:9" ht="15" customHeight="1" x14ac:dyDescent="0.2">
      <c r="I8144"/>
    </row>
    <row r="8145" spans="9:9" ht="15" customHeight="1" x14ac:dyDescent="0.2">
      <c r="I8145"/>
    </row>
    <row r="8146" spans="9:9" ht="15" customHeight="1" x14ac:dyDescent="0.2">
      <c r="I8146"/>
    </row>
    <row r="8147" spans="9:9" ht="15" customHeight="1" x14ac:dyDescent="0.2">
      <c r="I8147"/>
    </row>
    <row r="8148" spans="9:9" ht="15" customHeight="1" x14ac:dyDescent="0.2">
      <c r="I8148"/>
    </row>
    <row r="8149" spans="9:9" ht="15" customHeight="1" x14ac:dyDescent="0.2">
      <c r="I8149"/>
    </row>
    <row r="8150" spans="9:9" ht="15" customHeight="1" x14ac:dyDescent="0.2">
      <c r="I8150"/>
    </row>
    <row r="8151" spans="9:9" ht="15" customHeight="1" x14ac:dyDescent="0.2">
      <c r="I8151"/>
    </row>
    <row r="8152" spans="9:9" ht="15" customHeight="1" x14ac:dyDescent="0.2">
      <c r="I8152"/>
    </row>
    <row r="8153" spans="9:9" ht="15" customHeight="1" x14ac:dyDescent="0.2">
      <c r="I8153"/>
    </row>
    <row r="8154" spans="9:9" ht="15" customHeight="1" x14ac:dyDescent="0.2">
      <c r="I8154"/>
    </row>
    <row r="8155" spans="9:9" ht="15" customHeight="1" x14ac:dyDescent="0.2">
      <c r="I8155"/>
    </row>
    <row r="8156" spans="9:9" ht="15" customHeight="1" x14ac:dyDescent="0.2">
      <c r="I8156"/>
    </row>
    <row r="8157" spans="9:9" ht="15" customHeight="1" x14ac:dyDescent="0.2">
      <c r="I8157"/>
    </row>
    <row r="8158" spans="9:9" ht="15" customHeight="1" x14ac:dyDescent="0.2">
      <c r="I8158"/>
    </row>
    <row r="8159" spans="9:9" ht="15" customHeight="1" x14ac:dyDescent="0.2">
      <c r="I8159"/>
    </row>
    <row r="8160" spans="9:9" ht="15" customHeight="1" x14ac:dyDescent="0.2">
      <c r="I8160"/>
    </row>
    <row r="8161" spans="9:9" ht="15" customHeight="1" x14ac:dyDescent="0.2">
      <c r="I8161"/>
    </row>
    <row r="8162" spans="9:9" ht="15" customHeight="1" x14ac:dyDescent="0.2">
      <c r="I8162"/>
    </row>
    <row r="8163" spans="9:9" ht="15" customHeight="1" x14ac:dyDescent="0.2">
      <c r="I8163"/>
    </row>
    <row r="8164" spans="9:9" ht="15" customHeight="1" x14ac:dyDescent="0.2">
      <c r="I8164"/>
    </row>
    <row r="8165" spans="9:9" ht="15" customHeight="1" x14ac:dyDescent="0.2">
      <c r="I8165"/>
    </row>
    <row r="8166" spans="9:9" ht="15" customHeight="1" x14ac:dyDescent="0.2">
      <c r="I8166"/>
    </row>
    <row r="8167" spans="9:9" ht="15" customHeight="1" x14ac:dyDescent="0.2">
      <c r="I8167"/>
    </row>
    <row r="8168" spans="9:9" ht="15" customHeight="1" x14ac:dyDescent="0.2">
      <c r="I8168"/>
    </row>
    <row r="8169" spans="9:9" ht="15" customHeight="1" x14ac:dyDescent="0.2">
      <c r="I8169"/>
    </row>
    <row r="8170" spans="9:9" ht="15" customHeight="1" x14ac:dyDescent="0.2">
      <c r="I8170"/>
    </row>
    <row r="8171" spans="9:9" ht="15" customHeight="1" x14ac:dyDescent="0.2">
      <c r="I8171"/>
    </row>
    <row r="8172" spans="9:9" ht="15" customHeight="1" x14ac:dyDescent="0.2">
      <c r="I8172"/>
    </row>
    <row r="8173" spans="9:9" ht="15" customHeight="1" x14ac:dyDescent="0.2">
      <c r="I8173"/>
    </row>
    <row r="8174" spans="9:9" ht="15" customHeight="1" x14ac:dyDescent="0.2">
      <c r="I8174"/>
    </row>
    <row r="8175" spans="9:9" ht="15" customHeight="1" x14ac:dyDescent="0.2">
      <c r="I8175"/>
    </row>
    <row r="8176" spans="9:9" ht="15" customHeight="1" x14ac:dyDescent="0.2">
      <c r="I8176"/>
    </row>
    <row r="8177" spans="9:9" ht="15" customHeight="1" x14ac:dyDescent="0.2">
      <c r="I8177"/>
    </row>
    <row r="8178" spans="9:9" ht="15" customHeight="1" x14ac:dyDescent="0.2">
      <c r="I8178"/>
    </row>
    <row r="8179" spans="9:9" ht="15" customHeight="1" x14ac:dyDescent="0.2">
      <c r="I8179"/>
    </row>
    <row r="8180" spans="9:9" ht="15" customHeight="1" x14ac:dyDescent="0.2">
      <c r="I8180"/>
    </row>
    <row r="8181" spans="9:9" ht="15" customHeight="1" x14ac:dyDescent="0.2">
      <c r="I8181"/>
    </row>
    <row r="8182" spans="9:9" ht="15" customHeight="1" x14ac:dyDescent="0.2">
      <c r="I8182"/>
    </row>
    <row r="8183" spans="9:9" ht="15" customHeight="1" x14ac:dyDescent="0.2">
      <c r="I8183"/>
    </row>
    <row r="8184" spans="9:9" ht="15" customHeight="1" x14ac:dyDescent="0.2">
      <c r="I8184"/>
    </row>
    <row r="8185" spans="9:9" ht="15" customHeight="1" x14ac:dyDescent="0.2">
      <c r="I8185"/>
    </row>
    <row r="8186" spans="9:9" ht="15" customHeight="1" x14ac:dyDescent="0.2">
      <c r="I8186"/>
    </row>
    <row r="8187" spans="9:9" ht="15" customHeight="1" x14ac:dyDescent="0.2">
      <c r="I8187"/>
    </row>
    <row r="8188" spans="9:9" ht="15" customHeight="1" x14ac:dyDescent="0.2">
      <c r="I8188"/>
    </row>
    <row r="8189" spans="9:9" ht="15" customHeight="1" x14ac:dyDescent="0.2">
      <c r="I8189"/>
    </row>
    <row r="8190" spans="9:9" ht="15" customHeight="1" x14ac:dyDescent="0.2">
      <c r="I8190"/>
    </row>
    <row r="8191" spans="9:9" ht="15" customHeight="1" x14ac:dyDescent="0.2">
      <c r="I8191"/>
    </row>
    <row r="8192" spans="9:9" ht="15" customHeight="1" x14ac:dyDescent="0.2">
      <c r="I8192"/>
    </row>
    <row r="8193" spans="9:9" ht="15" customHeight="1" x14ac:dyDescent="0.2">
      <c r="I8193"/>
    </row>
    <row r="8194" spans="9:9" ht="15" customHeight="1" x14ac:dyDescent="0.2">
      <c r="I8194"/>
    </row>
    <row r="8195" spans="9:9" ht="15" customHeight="1" x14ac:dyDescent="0.2">
      <c r="I8195"/>
    </row>
    <row r="8196" spans="9:9" ht="15" customHeight="1" x14ac:dyDescent="0.2">
      <c r="I8196"/>
    </row>
    <row r="8197" spans="9:9" ht="15" customHeight="1" x14ac:dyDescent="0.2">
      <c r="I8197"/>
    </row>
    <row r="8198" spans="9:9" ht="15" customHeight="1" x14ac:dyDescent="0.2">
      <c r="I8198"/>
    </row>
    <row r="8199" spans="9:9" ht="15" customHeight="1" x14ac:dyDescent="0.2">
      <c r="I8199"/>
    </row>
    <row r="8200" spans="9:9" ht="15" customHeight="1" x14ac:dyDescent="0.2">
      <c r="I8200"/>
    </row>
    <row r="8201" spans="9:9" ht="15" customHeight="1" x14ac:dyDescent="0.2">
      <c r="I8201"/>
    </row>
    <row r="8202" spans="9:9" ht="15" customHeight="1" x14ac:dyDescent="0.2">
      <c r="I8202"/>
    </row>
    <row r="8203" spans="9:9" ht="15" customHeight="1" x14ac:dyDescent="0.2">
      <c r="I8203"/>
    </row>
    <row r="8204" spans="9:9" ht="15" customHeight="1" x14ac:dyDescent="0.2">
      <c r="I8204"/>
    </row>
    <row r="8205" spans="9:9" ht="15" customHeight="1" x14ac:dyDescent="0.2">
      <c r="I8205"/>
    </row>
    <row r="8206" spans="9:9" ht="15" customHeight="1" x14ac:dyDescent="0.2">
      <c r="I8206"/>
    </row>
    <row r="8207" spans="9:9" ht="15" customHeight="1" x14ac:dyDescent="0.2">
      <c r="I8207"/>
    </row>
    <row r="8208" spans="9:9" ht="15" customHeight="1" x14ac:dyDescent="0.2">
      <c r="I8208"/>
    </row>
    <row r="8209" spans="9:9" ht="15" customHeight="1" x14ac:dyDescent="0.2">
      <c r="I8209"/>
    </row>
    <row r="8210" spans="9:9" ht="15" customHeight="1" x14ac:dyDescent="0.2">
      <c r="I8210"/>
    </row>
    <row r="8211" spans="9:9" ht="15" customHeight="1" x14ac:dyDescent="0.2">
      <c r="I8211"/>
    </row>
    <row r="8212" spans="9:9" ht="15" customHeight="1" x14ac:dyDescent="0.2">
      <c r="I8212"/>
    </row>
    <row r="8213" spans="9:9" ht="15" customHeight="1" x14ac:dyDescent="0.2">
      <c r="I8213"/>
    </row>
    <row r="8214" spans="9:9" ht="15" customHeight="1" x14ac:dyDescent="0.2">
      <c r="I8214"/>
    </row>
    <row r="8215" spans="9:9" ht="15" customHeight="1" x14ac:dyDescent="0.2">
      <c r="I8215"/>
    </row>
    <row r="8216" spans="9:9" ht="15" customHeight="1" x14ac:dyDescent="0.2">
      <c r="I8216"/>
    </row>
    <row r="8217" spans="9:9" ht="15" customHeight="1" x14ac:dyDescent="0.2">
      <c r="I8217"/>
    </row>
    <row r="8218" spans="9:9" ht="15" customHeight="1" x14ac:dyDescent="0.2">
      <c r="I8218"/>
    </row>
    <row r="8219" spans="9:9" ht="15" customHeight="1" x14ac:dyDescent="0.2">
      <c r="I8219"/>
    </row>
    <row r="8220" spans="9:9" ht="15" customHeight="1" x14ac:dyDescent="0.2">
      <c r="I8220"/>
    </row>
    <row r="8221" spans="9:9" ht="15" customHeight="1" x14ac:dyDescent="0.2">
      <c r="I8221"/>
    </row>
    <row r="8222" spans="9:9" ht="15" customHeight="1" x14ac:dyDescent="0.2">
      <c r="I8222"/>
    </row>
    <row r="8223" spans="9:9" ht="15" customHeight="1" x14ac:dyDescent="0.2">
      <c r="I8223"/>
    </row>
    <row r="8224" spans="9:9" ht="15" customHeight="1" x14ac:dyDescent="0.2">
      <c r="I8224"/>
    </row>
    <row r="8225" spans="9:9" ht="15" customHeight="1" x14ac:dyDescent="0.2">
      <c r="I8225"/>
    </row>
    <row r="8226" spans="9:9" ht="15" customHeight="1" x14ac:dyDescent="0.2">
      <c r="I8226"/>
    </row>
    <row r="8227" spans="9:9" ht="15" customHeight="1" x14ac:dyDescent="0.2">
      <c r="I8227"/>
    </row>
    <row r="8228" spans="9:9" ht="15" customHeight="1" x14ac:dyDescent="0.2">
      <c r="I8228"/>
    </row>
    <row r="8229" spans="9:9" ht="15" customHeight="1" x14ac:dyDescent="0.2">
      <c r="I8229"/>
    </row>
    <row r="8230" spans="9:9" ht="15" customHeight="1" x14ac:dyDescent="0.2">
      <c r="I8230"/>
    </row>
    <row r="8231" spans="9:9" ht="15" customHeight="1" x14ac:dyDescent="0.2">
      <c r="I8231"/>
    </row>
    <row r="8232" spans="9:9" ht="15" customHeight="1" x14ac:dyDescent="0.2">
      <c r="I8232"/>
    </row>
    <row r="8233" spans="9:9" ht="15" customHeight="1" x14ac:dyDescent="0.2">
      <c r="I8233"/>
    </row>
    <row r="8234" spans="9:9" ht="15" customHeight="1" x14ac:dyDescent="0.2">
      <c r="I8234"/>
    </row>
    <row r="8235" spans="9:9" ht="15" customHeight="1" x14ac:dyDescent="0.2">
      <c r="I8235"/>
    </row>
    <row r="8236" spans="9:9" ht="15" customHeight="1" x14ac:dyDescent="0.2">
      <c r="I8236"/>
    </row>
    <row r="8237" spans="9:9" ht="15" customHeight="1" x14ac:dyDescent="0.2">
      <c r="I8237"/>
    </row>
    <row r="8238" spans="9:9" ht="15" customHeight="1" x14ac:dyDescent="0.2">
      <c r="I8238"/>
    </row>
    <row r="8239" spans="9:9" ht="15" customHeight="1" x14ac:dyDescent="0.2">
      <c r="I8239"/>
    </row>
    <row r="8240" spans="9:9" ht="15" customHeight="1" x14ac:dyDescent="0.2">
      <c r="I8240"/>
    </row>
    <row r="8241" spans="9:9" ht="15" customHeight="1" x14ac:dyDescent="0.2">
      <c r="I8241"/>
    </row>
    <row r="8242" spans="9:9" ht="15" customHeight="1" x14ac:dyDescent="0.2">
      <c r="I8242"/>
    </row>
    <row r="8243" spans="9:9" ht="15" customHeight="1" x14ac:dyDescent="0.2">
      <c r="I8243"/>
    </row>
    <row r="8244" spans="9:9" ht="15" customHeight="1" x14ac:dyDescent="0.2">
      <c r="I8244"/>
    </row>
    <row r="8245" spans="9:9" ht="15" customHeight="1" x14ac:dyDescent="0.2">
      <c r="I8245"/>
    </row>
    <row r="8246" spans="9:9" ht="15" customHeight="1" x14ac:dyDescent="0.2">
      <c r="I8246"/>
    </row>
    <row r="8247" spans="9:9" ht="15" customHeight="1" x14ac:dyDescent="0.2">
      <c r="I8247"/>
    </row>
    <row r="8248" spans="9:9" ht="15" customHeight="1" x14ac:dyDescent="0.2">
      <c r="I8248"/>
    </row>
    <row r="8249" spans="9:9" ht="15" customHeight="1" x14ac:dyDescent="0.2">
      <c r="I8249"/>
    </row>
    <row r="8250" spans="9:9" ht="15" customHeight="1" x14ac:dyDescent="0.2">
      <c r="I8250"/>
    </row>
    <row r="8251" spans="9:9" ht="15" customHeight="1" x14ac:dyDescent="0.2">
      <c r="I8251"/>
    </row>
    <row r="8252" spans="9:9" ht="15" customHeight="1" x14ac:dyDescent="0.2">
      <c r="I8252"/>
    </row>
    <row r="8253" spans="9:9" ht="15" customHeight="1" x14ac:dyDescent="0.2">
      <c r="I8253"/>
    </row>
    <row r="8254" spans="9:9" ht="15" customHeight="1" x14ac:dyDescent="0.2">
      <c r="I8254"/>
    </row>
    <row r="8255" spans="9:9" ht="15" customHeight="1" x14ac:dyDescent="0.2">
      <c r="I8255"/>
    </row>
    <row r="8256" spans="9:9" ht="15" customHeight="1" x14ac:dyDescent="0.2">
      <c r="I8256"/>
    </row>
    <row r="8257" spans="9:9" ht="15" customHeight="1" x14ac:dyDescent="0.2">
      <c r="I8257"/>
    </row>
    <row r="8258" spans="9:9" ht="15" customHeight="1" x14ac:dyDescent="0.2">
      <c r="I8258"/>
    </row>
    <row r="8259" spans="9:9" ht="15" customHeight="1" x14ac:dyDescent="0.2">
      <c r="I8259"/>
    </row>
    <row r="8260" spans="9:9" ht="15" customHeight="1" x14ac:dyDescent="0.2">
      <c r="I8260"/>
    </row>
    <row r="8261" spans="9:9" ht="15" customHeight="1" x14ac:dyDescent="0.2">
      <c r="I8261"/>
    </row>
    <row r="8262" spans="9:9" ht="15" customHeight="1" x14ac:dyDescent="0.2">
      <c r="I8262"/>
    </row>
    <row r="8263" spans="9:9" ht="15" customHeight="1" x14ac:dyDescent="0.2">
      <c r="I8263"/>
    </row>
    <row r="8264" spans="9:9" ht="15" customHeight="1" x14ac:dyDescent="0.2">
      <c r="I8264"/>
    </row>
    <row r="8265" spans="9:9" ht="15" customHeight="1" x14ac:dyDescent="0.2">
      <c r="I8265"/>
    </row>
    <row r="8266" spans="9:9" ht="15" customHeight="1" x14ac:dyDescent="0.2">
      <c r="I8266"/>
    </row>
    <row r="8267" spans="9:9" ht="15" customHeight="1" x14ac:dyDescent="0.2">
      <c r="I8267"/>
    </row>
    <row r="8268" spans="9:9" ht="15" customHeight="1" x14ac:dyDescent="0.2">
      <c r="I8268"/>
    </row>
    <row r="8269" spans="9:9" ht="15" customHeight="1" x14ac:dyDescent="0.2">
      <c r="I8269"/>
    </row>
    <row r="8270" spans="9:9" ht="15" customHeight="1" x14ac:dyDescent="0.2">
      <c r="I8270"/>
    </row>
    <row r="8271" spans="9:9" ht="15" customHeight="1" x14ac:dyDescent="0.2">
      <c r="I8271"/>
    </row>
    <row r="8272" spans="9:9" ht="15" customHeight="1" x14ac:dyDescent="0.2">
      <c r="I8272"/>
    </row>
    <row r="8273" spans="9:9" ht="15" customHeight="1" x14ac:dyDescent="0.2">
      <c r="I8273"/>
    </row>
    <row r="8274" spans="9:9" ht="15" customHeight="1" x14ac:dyDescent="0.2">
      <c r="I8274"/>
    </row>
    <row r="8275" spans="9:9" ht="15" customHeight="1" x14ac:dyDescent="0.2">
      <c r="I8275"/>
    </row>
    <row r="8276" spans="9:9" ht="15" customHeight="1" x14ac:dyDescent="0.2">
      <c r="I8276"/>
    </row>
    <row r="8277" spans="9:9" ht="15" customHeight="1" x14ac:dyDescent="0.2">
      <c r="I8277"/>
    </row>
    <row r="8278" spans="9:9" ht="15" customHeight="1" x14ac:dyDescent="0.2">
      <c r="I8278"/>
    </row>
    <row r="8279" spans="9:9" ht="15" customHeight="1" x14ac:dyDescent="0.2">
      <c r="I8279"/>
    </row>
    <row r="8280" spans="9:9" ht="15" customHeight="1" x14ac:dyDescent="0.2">
      <c r="I8280"/>
    </row>
    <row r="8281" spans="9:9" ht="15" customHeight="1" x14ac:dyDescent="0.2">
      <c r="I8281"/>
    </row>
    <row r="8282" spans="9:9" ht="15" customHeight="1" x14ac:dyDescent="0.2">
      <c r="I8282"/>
    </row>
    <row r="8283" spans="9:9" ht="15" customHeight="1" x14ac:dyDescent="0.2">
      <c r="I8283"/>
    </row>
    <row r="8284" spans="9:9" ht="15" customHeight="1" x14ac:dyDescent="0.2">
      <c r="I8284"/>
    </row>
    <row r="8285" spans="9:9" ht="15" customHeight="1" x14ac:dyDescent="0.2">
      <c r="I8285"/>
    </row>
    <row r="8286" spans="9:9" ht="15" customHeight="1" x14ac:dyDescent="0.2">
      <c r="I8286"/>
    </row>
    <row r="8287" spans="9:9" ht="15" customHeight="1" x14ac:dyDescent="0.2">
      <c r="I8287"/>
    </row>
    <row r="8288" spans="9:9" ht="15" customHeight="1" x14ac:dyDescent="0.2">
      <c r="I8288"/>
    </row>
    <row r="8289" spans="9:9" ht="15" customHeight="1" x14ac:dyDescent="0.2">
      <c r="I8289"/>
    </row>
    <row r="8290" spans="9:9" ht="15" customHeight="1" x14ac:dyDescent="0.2">
      <c r="I8290"/>
    </row>
    <row r="8291" spans="9:9" ht="15" customHeight="1" x14ac:dyDescent="0.2">
      <c r="I8291"/>
    </row>
    <row r="8292" spans="9:9" ht="15" customHeight="1" x14ac:dyDescent="0.2">
      <c r="I8292"/>
    </row>
    <row r="8293" spans="9:9" ht="15" customHeight="1" x14ac:dyDescent="0.2">
      <c r="I8293"/>
    </row>
    <row r="8294" spans="9:9" ht="15" customHeight="1" x14ac:dyDescent="0.2">
      <c r="I8294"/>
    </row>
    <row r="8295" spans="9:9" ht="15" customHeight="1" x14ac:dyDescent="0.2">
      <c r="I8295"/>
    </row>
    <row r="8296" spans="9:9" ht="15" customHeight="1" x14ac:dyDescent="0.2">
      <c r="I8296"/>
    </row>
    <row r="8297" spans="9:9" ht="15" customHeight="1" x14ac:dyDescent="0.2">
      <c r="I8297"/>
    </row>
    <row r="8298" spans="9:9" ht="15" customHeight="1" x14ac:dyDescent="0.2">
      <c r="I8298"/>
    </row>
    <row r="8299" spans="9:9" ht="15" customHeight="1" x14ac:dyDescent="0.2">
      <c r="I8299"/>
    </row>
    <row r="8300" spans="9:9" ht="15" customHeight="1" x14ac:dyDescent="0.2">
      <c r="I8300"/>
    </row>
    <row r="8301" spans="9:9" ht="15" customHeight="1" x14ac:dyDescent="0.2">
      <c r="I8301"/>
    </row>
    <row r="8302" spans="9:9" ht="15" customHeight="1" x14ac:dyDescent="0.2">
      <c r="I8302"/>
    </row>
    <row r="8303" spans="9:9" ht="15" customHeight="1" x14ac:dyDescent="0.2">
      <c r="I8303"/>
    </row>
    <row r="8304" spans="9:9" ht="15" customHeight="1" x14ac:dyDescent="0.2">
      <c r="I8304"/>
    </row>
    <row r="8305" spans="9:9" ht="15" customHeight="1" x14ac:dyDescent="0.2">
      <c r="I8305"/>
    </row>
    <row r="8306" spans="9:9" ht="15" customHeight="1" x14ac:dyDescent="0.2">
      <c r="I8306"/>
    </row>
    <row r="8307" spans="9:9" ht="15" customHeight="1" x14ac:dyDescent="0.2">
      <c r="I8307"/>
    </row>
    <row r="8308" spans="9:9" ht="15" customHeight="1" x14ac:dyDescent="0.2">
      <c r="I8308"/>
    </row>
    <row r="8309" spans="9:9" ht="15" customHeight="1" x14ac:dyDescent="0.2">
      <c r="I8309"/>
    </row>
    <row r="8310" spans="9:9" ht="15" customHeight="1" x14ac:dyDescent="0.2">
      <c r="I8310"/>
    </row>
    <row r="8311" spans="9:9" ht="15" customHeight="1" x14ac:dyDescent="0.2">
      <c r="I8311"/>
    </row>
    <row r="8312" spans="9:9" ht="15" customHeight="1" x14ac:dyDescent="0.2">
      <c r="I8312"/>
    </row>
    <row r="8313" spans="9:9" ht="15" customHeight="1" x14ac:dyDescent="0.2">
      <c r="I8313"/>
    </row>
    <row r="8314" spans="9:9" ht="15" customHeight="1" x14ac:dyDescent="0.2">
      <c r="I8314"/>
    </row>
    <row r="8315" spans="9:9" ht="15" customHeight="1" x14ac:dyDescent="0.2">
      <c r="I8315"/>
    </row>
    <row r="8316" spans="9:9" ht="15" customHeight="1" x14ac:dyDescent="0.2">
      <c r="I8316"/>
    </row>
    <row r="8317" spans="9:9" ht="15" customHeight="1" x14ac:dyDescent="0.2">
      <c r="I8317"/>
    </row>
    <row r="8318" spans="9:9" ht="15" customHeight="1" x14ac:dyDescent="0.2">
      <c r="I8318"/>
    </row>
    <row r="8319" spans="9:9" ht="15" customHeight="1" x14ac:dyDescent="0.2">
      <c r="I8319"/>
    </row>
    <row r="8320" spans="9:9" ht="15" customHeight="1" x14ac:dyDescent="0.2">
      <c r="I8320"/>
    </row>
    <row r="8321" spans="9:9" ht="15" customHeight="1" x14ac:dyDescent="0.2">
      <c r="I8321"/>
    </row>
    <row r="8322" spans="9:9" ht="15" customHeight="1" x14ac:dyDescent="0.2">
      <c r="I8322"/>
    </row>
    <row r="8323" spans="9:9" ht="15" customHeight="1" x14ac:dyDescent="0.2">
      <c r="I8323"/>
    </row>
    <row r="8324" spans="9:9" ht="15" customHeight="1" x14ac:dyDescent="0.2">
      <c r="I8324"/>
    </row>
    <row r="8325" spans="9:9" ht="15" customHeight="1" x14ac:dyDescent="0.2">
      <c r="I8325"/>
    </row>
    <row r="8326" spans="9:9" ht="15" customHeight="1" x14ac:dyDescent="0.2">
      <c r="I8326"/>
    </row>
    <row r="8327" spans="9:9" ht="15" customHeight="1" x14ac:dyDescent="0.2">
      <c r="I8327"/>
    </row>
    <row r="8328" spans="9:9" ht="15" customHeight="1" x14ac:dyDescent="0.2">
      <c r="I8328"/>
    </row>
    <row r="8329" spans="9:9" ht="15" customHeight="1" x14ac:dyDescent="0.2">
      <c r="I8329"/>
    </row>
    <row r="8330" spans="9:9" ht="15" customHeight="1" x14ac:dyDescent="0.2">
      <c r="I8330"/>
    </row>
    <row r="8331" spans="9:9" ht="15" customHeight="1" x14ac:dyDescent="0.2">
      <c r="I8331"/>
    </row>
    <row r="8332" spans="9:9" ht="15" customHeight="1" x14ac:dyDescent="0.2">
      <c r="I8332"/>
    </row>
    <row r="8333" spans="9:9" ht="15" customHeight="1" x14ac:dyDescent="0.2">
      <c r="I8333"/>
    </row>
    <row r="8334" spans="9:9" ht="15" customHeight="1" x14ac:dyDescent="0.2">
      <c r="I8334"/>
    </row>
    <row r="8335" spans="9:9" ht="15" customHeight="1" x14ac:dyDescent="0.2">
      <c r="I8335"/>
    </row>
    <row r="8336" spans="9:9" ht="15" customHeight="1" x14ac:dyDescent="0.2">
      <c r="I8336"/>
    </row>
    <row r="8337" spans="9:9" ht="15" customHeight="1" x14ac:dyDescent="0.2">
      <c r="I8337"/>
    </row>
    <row r="8338" spans="9:9" ht="15" customHeight="1" x14ac:dyDescent="0.2">
      <c r="I8338"/>
    </row>
    <row r="8339" spans="9:9" ht="15" customHeight="1" x14ac:dyDescent="0.2">
      <c r="I8339"/>
    </row>
    <row r="8340" spans="9:9" ht="15" customHeight="1" x14ac:dyDescent="0.2">
      <c r="I8340"/>
    </row>
    <row r="8341" spans="9:9" ht="15" customHeight="1" x14ac:dyDescent="0.2">
      <c r="I8341"/>
    </row>
    <row r="8342" spans="9:9" ht="15" customHeight="1" x14ac:dyDescent="0.2">
      <c r="I8342"/>
    </row>
    <row r="8343" spans="9:9" ht="15" customHeight="1" x14ac:dyDescent="0.2">
      <c r="I8343"/>
    </row>
    <row r="8344" spans="9:9" ht="15" customHeight="1" x14ac:dyDescent="0.2">
      <c r="I8344"/>
    </row>
    <row r="8345" spans="9:9" ht="15" customHeight="1" x14ac:dyDescent="0.2">
      <c r="I8345"/>
    </row>
    <row r="8346" spans="9:9" ht="15" customHeight="1" x14ac:dyDescent="0.2">
      <c r="I8346"/>
    </row>
    <row r="8347" spans="9:9" ht="15" customHeight="1" x14ac:dyDescent="0.2">
      <c r="I8347"/>
    </row>
    <row r="8348" spans="9:9" ht="15" customHeight="1" x14ac:dyDescent="0.2">
      <c r="I8348"/>
    </row>
    <row r="8349" spans="9:9" ht="15" customHeight="1" x14ac:dyDescent="0.2">
      <c r="I8349"/>
    </row>
    <row r="8350" spans="9:9" ht="15" customHeight="1" x14ac:dyDescent="0.2">
      <c r="I8350"/>
    </row>
    <row r="8351" spans="9:9" ht="15" customHeight="1" x14ac:dyDescent="0.2">
      <c r="I8351"/>
    </row>
    <row r="8352" spans="9:9" ht="15" customHeight="1" x14ac:dyDescent="0.2">
      <c r="I8352"/>
    </row>
    <row r="8353" spans="9:9" ht="15" customHeight="1" x14ac:dyDescent="0.2">
      <c r="I8353"/>
    </row>
    <row r="8354" spans="9:9" ht="15" customHeight="1" x14ac:dyDescent="0.2">
      <c r="I8354"/>
    </row>
    <row r="8355" spans="9:9" ht="15" customHeight="1" x14ac:dyDescent="0.2">
      <c r="I8355"/>
    </row>
    <row r="8356" spans="9:9" ht="15" customHeight="1" x14ac:dyDescent="0.2">
      <c r="I8356"/>
    </row>
    <row r="8357" spans="9:9" ht="15" customHeight="1" x14ac:dyDescent="0.2">
      <c r="I8357"/>
    </row>
    <row r="8358" spans="9:9" ht="15" customHeight="1" x14ac:dyDescent="0.2">
      <c r="I8358"/>
    </row>
    <row r="8359" spans="9:9" ht="15" customHeight="1" x14ac:dyDescent="0.2">
      <c r="I8359"/>
    </row>
    <row r="8360" spans="9:9" ht="15" customHeight="1" x14ac:dyDescent="0.2">
      <c r="I8360"/>
    </row>
    <row r="8361" spans="9:9" ht="15" customHeight="1" x14ac:dyDescent="0.2">
      <c r="I8361"/>
    </row>
    <row r="8362" spans="9:9" ht="15" customHeight="1" x14ac:dyDescent="0.2">
      <c r="I8362"/>
    </row>
    <row r="8363" spans="9:9" ht="15" customHeight="1" x14ac:dyDescent="0.2">
      <c r="I8363"/>
    </row>
    <row r="8364" spans="9:9" ht="15" customHeight="1" x14ac:dyDescent="0.2">
      <c r="I8364"/>
    </row>
    <row r="8365" spans="9:9" ht="15" customHeight="1" x14ac:dyDescent="0.2">
      <c r="I8365"/>
    </row>
    <row r="8366" spans="9:9" ht="15" customHeight="1" x14ac:dyDescent="0.2">
      <c r="I8366"/>
    </row>
    <row r="8367" spans="9:9" ht="15" customHeight="1" x14ac:dyDescent="0.2">
      <c r="I8367"/>
    </row>
    <row r="8368" spans="9:9" ht="15" customHeight="1" x14ac:dyDescent="0.2">
      <c r="I8368"/>
    </row>
    <row r="8369" spans="9:9" ht="15" customHeight="1" x14ac:dyDescent="0.2">
      <c r="I8369"/>
    </row>
    <row r="8370" spans="9:9" ht="15" customHeight="1" x14ac:dyDescent="0.2">
      <c r="I8370"/>
    </row>
    <row r="8371" spans="9:9" ht="15" customHeight="1" x14ac:dyDescent="0.2">
      <c r="I8371"/>
    </row>
    <row r="8372" spans="9:9" ht="15" customHeight="1" x14ac:dyDescent="0.2">
      <c r="I8372"/>
    </row>
    <row r="8373" spans="9:9" ht="15" customHeight="1" x14ac:dyDescent="0.2">
      <c r="I8373"/>
    </row>
    <row r="8374" spans="9:9" ht="15" customHeight="1" x14ac:dyDescent="0.2">
      <c r="I8374"/>
    </row>
    <row r="8375" spans="9:9" ht="15" customHeight="1" x14ac:dyDescent="0.2">
      <c r="I8375"/>
    </row>
    <row r="8376" spans="9:9" ht="15" customHeight="1" x14ac:dyDescent="0.2">
      <c r="I8376"/>
    </row>
    <row r="8377" spans="9:9" ht="15" customHeight="1" x14ac:dyDescent="0.2">
      <c r="I8377"/>
    </row>
    <row r="8378" spans="9:9" ht="15" customHeight="1" x14ac:dyDescent="0.2">
      <c r="I8378"/>
    </row>
    <row r="8379" spans="9:9" ht="15" customHeight="1" x14ac:dyDescent="0.2">
      <c r="I8379"/>
    </row>
    <row r="8380" spans="9:9" ht="15" customHeight="1" x14ac:dyDescent="0.2">
      <c r="I8380"/>
    </row>
    <row r="8381" spans="9:9" ht="15" customHeight="1" x14ac:dyDescent="0.2">
      <c r="I8381"/>
    </row>
    <row r="8382" spans="9:9" ht="15" customHeight="1" x14ac:dyDescent="0.2">
      <c r="I8382"/>
    </row>
    <row r="8383" spans="9:9" ht="15" customHeight="1" x14ac:dyDescent="0.2">
      <c r="I8383"/>
    </row>
    <row r="8384" spans="9:9" ht="15" customHeight="1" x14ac:dyDescent="0.2">
      <c r="I8384"/>
    </row>
    <row r="8385" spans="9:9" ht="15" customHeight="1" x14ac:dyDescent="0.2">
      <c r="I8385"/>
    </row>
    <row r="8386" spans="9:9" ht="15" customHeight="1" x14ac:dyDescent="0.2">
      <c r="I8386"/>
    </row>
    <row r="8387" spans="9:9" ht="15" customHeight="1" x14ac:dyDescent="0.2">
      <c r="I8387"/>
    </row>
    <row r="8388" spans="9:9" ht="15" customHeight="1" x14ac:dyDescent="0.2">
      <c r="I8388"/>
    </row>
    <row r="8389" spans="9:9" ht="15" customHeight="1" x14ac:dyDescent="0.2">
      <c r="I8389"/>
    </row>
    <row r="8390" spans="9:9" ht="15" customHeight="1" x14ac:dyDescent="0.2">
      <c r="I8390"/>
    </row>
    <row r="8391" spans="9:9" ht="15" customHeight="1" x14ac:dyDescent="0.2">
      <c r="I8391"/>
    </row>
    <row r="8392" spans="9:9" ht="15" customHeight="1" x14ac:dyDescent="0.2">
      <c r="I8392"/>
    </row>
    <row r="8393" spans="9:9" ht="15" customHeight="1" x14ac:dyDescent="0.2">
      <c r="I8393"/>
    </row>
    <row r="8394" spans="9:9" ht="15" customHeight="1" x14ac:dyDescent="0.2">
      <c r="I8394"/>
    </row>
    <row r="8395" spans="9:9" ht="15" customHeight="1" x14ac:dyDescent="0.2">
      <c r="I8395"/>
    </row>
    <row r="8396" spans="9:9" ht="15" customHeight="1" x14ac:dyDescent="0.2">
      <c r="I8396"/>
    </row>
    <row r="8397" spans="9:9" ht="15" customHeight="1" x14ac:dyDescent="0.2">
      <c r="I8397"/>
    </row>
    <row r="8398" spans="9:9" ht="15" customHeight="1" x14ac:dyDescent="0.2">
      <c r="I8398"/>
    </row>
    <row r="8399" spans="9:9" ht="15" customHeight="1" x14ac:dyDescent="0.2">
      <c r="I8399"/>
    </row>
    <row r="8400" spans="9:9" ht="15" customHeight="1" x14ac:dyDescent="0.2">
      <c r="I8400"/>
    </row>
    <row r="8401" spans="9:9" ht="15" customHeight="1" x14ac:dyDescent="0.2">
      <c r="I8401"/>
    </row>
    <row r="8402" spans="9:9" ht="15" customHeight="1" x14ac:dyDescent="0.2">
      <c r="I8402"/>
    </row>
    <row r="8403" spans="9:9" ht="15" customHeight="1" x14ac:dyDescent="0.2">
      <c r="I8403"/>
    </row>
    <row r="8404" spans="9:9" ht="15" customHeight="1" x14ac:dyDescent="0.2">
      <c r="I8404"/>
    </row>
    <row r="8405" spans="9:9" ht="15" customHeight="1" x14ac:dyDescent="0.2">
      <c r="I8405"/>
    </row>
    <row r="8406" spans="9:9" ht="15" customHeight="1" x14ac:dyDescent="0.2">
      <c r="I8406"/>
    </row>
    <row r="8407" spans="9:9" ht="15" customHeight="1" x14ac:dyDescent="0.2">
      <c r="I8407"/>
    </row>
    <row r="8408" spans="9:9" ht="15" customHeight="1" x14ac:dyDescent="0.2">
      <c r="I8408"/>
    </row>
    <row r="8409" spans="9:9" ht="15" customHeight="1" x14ac:dyDescent="0.2">
      <c r="I8409"/>
    </row>
    <row r="8410" spans="9:9" ht="15" customHeight="1" x14ac:dyDescent="0.2">
      <c r="I8410"/>
    </row>
    <row r="8411" spans="9:9" ht="15" customHeight="1" x14ac:dyDescent="0.2">
      <c r="I8411"/>
    </row>
    <row r="8412" spans="9:9" ht="15" customHeight="1" x14ac:dyDescent="0.2">
      <c r="I8412"/>
    </row>
    <row r="8413" spans="9:9" ht="15" customHeight="1" x14ac:dyDescent="0.2">
      <c r="I8413"/>
    </row>
    <row r="8414" spans="9:9" ht="15" customHeight="1" x14ac:dyDescent="0.2">
      <c r="I8414"/>
    </row>
    <row r="8415" spans="9:9" ht="15" customHeight="1" x14ac:dyDescent="0.2">
      <c r="I8415"/>
    </row>
    <row r="8416" spans="9:9" ht="15" customHeight="1" x14ac:dyDescent="0.2">
      <c r="I8416"/>
    </row>
    <row r="8417" spans="9:9" ht="15" customHeight="1" x14ac:dyDescent="0.2">
      <c r="I8417"/>
    </row>
    <row r="8418" spans="9:9" ht="15" customHeight="1" x14ac:dyDescent="0.2">
      <c r="I8418"/>
    </row>
    <row r="8419" spans="9:9" ht="15" customHeight="1" x14ac:dyDescent="0.2">
      <c r="I8419"/>
    </row>
    <row r="8420" spans="9:9" ht="15" customHeight="1" x14ac:dyDescent="0.2">
      <c r="I8420"/>
    </row>
    <row r="8421" spans="9:9" ht="15" customHeight="1" x14ac:dyDescent="0.2">
      <c r="I8421"/>
    </row>
    <row r="8422" spans="9:9" ht="15" customHeight="1" x14ac:dyDescent="0.2">
      <c r="I8422"/>
    </row>
    <row r="8423" spans="9:9" ht="15" customHeight="1" x14ac:dyDescent="0.2">
      <c r="I8423"/>
    </row>
    <row r="8424" spans="9:9" ht="15" customHeight="1" x14ac:dyDescent="0.2">
      <c r="I8424"/>
    </row>
    <row r="8425" spans="9:9" ht="15" customHeight="1" x14ac:dyDescent="0.2">
      <c r="I8425"/>
    </row>
    <row r="8426" spans="9:9" ht="15" customHeight="1" x14ac:dyDescent="0.2">
      <c r="I8426"/>
    </row>
    <row r="8427" spans="9:9" ht="15" customHeight="1" x14ac:dyDescent="0.2">
      <c r="I8427"/>
    </row>
    <row r="8428" spans="9:9" ht="15" customHeight="1" x14ac:dyDescent="0.2">
      <c r="I8428"/>
    </row>
    <row r="8429" spans="9:9" ht="15" customHeight="1" x14ac:dyDescent="0.2">
      <c r="I8429"/>
    </row>
    <row r="8430" spans="9:9" ht="15" customHeight="1" x14ac:dyDescent="0.2">
      <c r="I8430"/>
    </row>
    <row r="8431" spans="9:9" ht="15" customHeight="1" x14ac:dyDescent="0.2">
      <c r="I8431"/>
    </row>
    <row r="8432" spans="9:9" ht="15" customHeight="1" x14ac:dyDescent="0.2">
      <c r="I8432"/>
    </row>
    <row r="8433" spans="9:9" ht="15" customHeight="1" x14ac:dyDescent="0.2">
      <c r="I8433"/>
    </row>
    <row r="8434" spans="9:9" ht="15" customHeight="1" x14ac:dyDescent="0.2">
      <c r="I8434"/>
    </row>
    <row r="8435" spans="9:9" ht="15" customHeight="1" x14ac:dyDescent="0.2">
      <c r="I8435"/>
    </row>
    <row r="8436" spans="9:9" ht="15" customHeight="1" x14ac:dyDescent="0.2">
      <c r="I8436"/>
    </row>
    <row r="8437" spans="9:9" ht="15" customHeight="1" x14ac:dyDescent="0.2">
      <c r="I8437"/>
    </row>
    <row r="8438" spans="9:9" ht="15" customHeight="1" x14ac:dyDescent="0.2">
      <c r="I8438"/>
    </row>
    <row r="8439" spans="9:9" ht="15" customHeight="1" x14ac:dyDescent="0.2">
      <c r="I8439"/>
    </row>
    <row r="8440" spans="9:9" ht="15" customHeight="1" x14ac:dyDescent="0.2">
      <c r="I8440"/>
    </row>
    <row r="8441" spans="9:9" ht="15" customHeight="1" x14ac:dyDescent="0.2">
      <c r="I8441"/>
    </row>
    <row r="8442" spans="9:9" ht="15" customHeight="1" x14ac:dyDescent="0.2">
      <c r="I8442"/>
    </row>
    <row r="8443" spans="9:9" ht="15" customHeight="1" x14ac:dyDescent="0.2">
      <c r="I8443"/>
    </row>
    <row r="8444" spans="9:9" ht="15" customHeight="1" x14ac:dyDescent="0.2">
      <c r="I8444"/>
    </row>
    <row r="8445" spans="9:9" ht="15" customHeight="1" x14ac:dyDescent="0.2">
      <c r="I8445"/>
    </row>
    <row r="8446" spans="9:9" ht="15" customHeight="1" x14ac:dyDescent="0.2">
      <c r="I8446"/>
    </row>
    <row r="8447" spans="9:9" ht="15" customHeight="1" x14ac:dyDescent="0.2">
      <c r="I8447"/>
    </row>
    <row r="8448" spans="9:9" ht="15" customHeight="1" x14ac:dyDescent="0.2">
      <c r="I8448"/>
    </row>
    <row r="8449" spans="9:9" ht="15" customHeight="1" x14ac:dyDescent="0.2">
      <c r="I8449"/>
    </row>
    <row r="8450" spans="9:9" ht="15" customHeight="1" x14ac:dyDescent="0.2">
      <c r="I8450"/>
    </row>
    <row r="8451" spans="9:9" ht="15" customHeight="1" x14ac:dyDescent="0.2">
      <c r="I8451"/>
    </row>
    <row r="8452" spans="9:9" ht="15" customHeight="1" x14ac:dyDescent="0.2">
      <c r="I8452"/>
    </row>
    <row r="8453" spans="9:9" ht="15" customHeight="1" x14ac:dyDescent="0.2">
      <c r="I8453"/>
    </row>
    <row r="8454" spans="9:9" ht="15" customHeight="1" x14ac:dyDescent="0.2">
      <c r="I8454"/>
    </row>
    <row r="8455" spans="9:9" ht="15" customHeight="1" x14ac:dyDescent="0.2">
      <c r="I8455"/>
    </row>
    <row r="8456" spans="9:9" ht="15" customHeight="1" x14ac:dyDescent="0.2">
      <c r="I8456"/>
    </row>
    <row r="8457" spans="9:9" ht="15" customHeight="1" x14ac:dyDescent="0.2">
      <c r="I8457"/>
    </row>
    <row r="8458" spans="9:9" ht="15" customHeight="1" x14ac:dyDescent="0.2">
      <c r="I8458"/>
    </row>
    <row r="8459" spans="9:9" ht="15" customHeight="1" x14ac:dyDescent="0.2">
      <c r="I8459"/>
    </row>
    <row r="8460" spans="9:9" ht="15" customHeight="1" x14ac:dyDescent="0.2">
      <c r="I8460"/>
    </row>
    <row r="8461" spans="9:9" ht="15" customHeight="1" x14ac:dyDescent="0.2">
      <c r="I8461"/>
    </row>
    <row r="8462" spans="9:9" ht="15" customHeight="1" x14ac:dyDescent="0.2">
      <c r="I8462"/>
    </row>
    <row r="8463" spans="9:9" ht="15" customHeight="1" x14ac:dyDescent="0.2">
      <c r="I8463"/>
    </row>
    <row r="8464" spans="9:9" ht="15" customHeight="1" x14ac:dyDescent="0.2">
      <c r="I8464"/>
    </row>
    <row r="8465" spans="9:9" ht="15" customHeight="1" x14ac:dyDescent="0.2">
      <c r="I8465"/>
    </row>
    <row r="8466" spans="9:9" ht="15" customHeight="1" x14ac:dyDescent="0.2">
      <c r="I8466"/>
    </row>
    <row r="8467" spans="9:9" ht="15" customHeight="1" x14ac:dyDescent="0.2">
      <c r="I8467"/>
    </row>
    <row r="8468" spans="9:9" ht="15" customHeight="1" x14ac:dyDescent="0.2">
      <c r="I8468"/>
    </row>
    <row r="8469" spans="9:9" ht="15" customHeight="1" x14ac:dyDescent="0.2">
      <c r="I8469"/>
    </row>
    <row r="8470" spans="9:9" ht="15" customHeight="1" x14ac:dyDescent="0.2">
      <c r="I8470"/>
    </row>
    <row r="8471" spans="9:9" ht="15" customHeight="1" x14ac:dyDescent="0.2">
      <c r="I8471"/>
    </row>
    <row r="8472" spans="9:9" ht="15" customHeight="1" x14ac:dyDescent="0.2">
      <c r="I8472"/>
    </row>
    <row r="8473" spans="9:9" ht="15" customHeight="1" x14ac:dyDescent="0.2">
      <c r="I8473"/>
    </row>
    <row r="8474" spans="9:9" ht="15" customHeight="1" x14ac:dyDescent="0.2">
      <c r="I8474"/>
    </row>
    <row r="8475" spans="9:9" ht="15" customHeight="1" x14ac:dyDescent="0.2">
      <c r="I8475"/>
    </row>
    <row r="8476" spans="9:9" ht="15" customHeight="1" x14ac:dyDescent="0.2">
      <c r="I8476"/>
    </row>
    <row r="8477" spans="9:9" ht="15" customHeight="1" x14ac:dyDescent="0.2">
      <c r="I8477"/>
    </row>
    <row r="8478" spans="9:9" ht="15" customHeight="1" x14ac:dyDescent="0.2">
      <c r="I8478"/>
    </row>
    <row r="8479" spans="9:9" ht="15" customHeight="1" x14ac:dyDescent="0.2">
      <c r="I8479"/>
    </row>
    <row r="8480" spans="9:9" ht="15" customHeight="1" x14ac:dyDescent="0.2">
      <c r="I8480"/>
    </row>
    <row r="8481" spans="9:9" ht="15" customHeight="1" x14ac:dyDescent="0.2">
      <c r="I8481"/>
    </row>
    <row r="8482" spans="9:9" ht="15" customHeight="1" x14ac:dyDescent="0.2">
      <c r="I8482"/>
    </row>
    <row r="8483" spans="9:9" ht="15" customHeight="1" x14ac:dyDescent="0.2">
      <c r="I8483"/>
    </row>
    <row r="8484" spans="9:9" ht="15" customHeight="1" x14ac:dyDescent="0.2">
      <c r="I8484"/>
    </row>
    <row r="8485" spans="9:9" ht="15" customHeight="1" x14ac:dyDescent="0.2">
      <c r="I8485"/>
    </row>
    <row r="8486" spans="9:9" ht="15" customHeight="1" x14ac:dyDescent="0.2">
      <c r="I8486"/>
    </row>
    <row r="8487" spans="9:9" ht="15" customHeight="1" x14ac:dyDescent="0.2">
      <c r="I8487"/>
    </row>
    <row r="8488" spans="9:9" ht="15" customHeight="1" x14ac:dyDescent="0.2">
      <c r="I8488"/>
    </row>
    <row r="8489" spans="9:9" ht="15" customHeight="1" x14ac:dyDescent="0.2">
      <c r="I8489"/>
    </row>
    <row r="8490" spans="9:9" ht="15" customHeight="1" x14ac:dyDescent="0.2">
      <c r="I8490"/>
    </row>
    <row r="8491" spans="9:9" ht="15" customHeight="1" x14ac:dyDescent="0.2">
      <c r="I8491"/>
    </row>
    <row r="8492" spans="9:9" ht="15" customHeight="1" x14ac:dyDescent="0.2">
      <c r="I8492"/>
    </row>
    <row r="8493" spans="9:9" ht="15" customHeight="1" x14ac:dyDescent="0.2">
      <c r="I8493"/>
    </row>
    <row r="8494" spans="9:9" ht="15" customHeight="1" x14ac:dyDescent="0.2">
      <c r="I8494"/>
    </row>
    <row r="8495" spans="9:9" ht="15" customHeight="1" x14ac:dyDescent="0.2">
      <c r="I8495"/>
    </row>
    <row r="8496" spans="9:9" ht="15" customHeight="1" x14ac:dyDescent="0.2">
      <c r="I8496"/>
    </row>
    <row r="8497" spans="9:9" ht="15" customHeight="1" x14ac:dyDescent="0.2">
      <c r="I8497"/>
    </row>
    <row r="8498" spans="9:9" ht="15" customHeight="1" x14ac:dyDescent="0.2">
      <c r="I8498"/>
    </row>
    <row r="8499" spans="9:9" ht="15" customHeight="1" x14ac:dyDescent="0.2">
      <c r="I8499"/>
    </row>
    <row r="8500" spans="9:9" ht="15" customHeight="1" x14ac:dyDescent="0.2">
      <c r="I8500"/>
    </row>
    <row r="8501" spans="9:9" ht="15" customHeight="1" x14ac:dyDescent="0.2">
      <c r="I8501"/>
    </row>
    <row r="8502" spans="9:9" ht="15" customHeight="1" x14ac:dyDescent="0.2">
      <c r="I8502"/>
    </row>
    <row r="8503" spans="9:9" ht="15" customHeight="1" x14ac:dyDescent="0.2">
      <c r="I8503"/>
    </row>
    <row r="8504" spans="9:9" ht="15" customHeight="1" x14ac:dyDescent="0.2">
      <c r="I8504"/>
    </row>
    <row r="8505" spans="9:9" ht="15" customHeight="1" x14ac:dyDescent="0.2">
      <c r="I8505"/>
    </row>
    <row r="8506" spans="9:9" ht="15" customHeight="1" x14ac:dyDescent="0.2">
      <c r="I8506"/>
    </row>
    <row r="8507" spans="9:9" ht="15" customHeight="1" x14ac:dyDescent="0.2">
      <c r="I8507"/>
    </row>
    <row r="8508" spans="9:9" ht="15" customHeight="1" x14ac:dyDescent="0.2">
      <c r="I8508"/>
    </row>
    <row r="8509" spans="9:9" ht="15" customHeight="1" x14ac:dyDescent="0.2">
      <c r="I8509"/>
    </row>
    <row r="8510" spans="9:9" ht="15" customHeight="1" x14ac:dyDescent="0.2">
      <c r="I8510"/>
    </row>
    <row r="8511" spans="9:9" ht="15" customHeight="1" x14ac:dyDescent="0.2">
      <c r="I8511"/>
    </row>
    <row r="8512" spans="9:9" ht="15" customHeight="1" x14ac:dyDescent="0.2">
      <c r="I8512"/>
    </row>
    <row r="8513" spans="9:9" ht="15" customHeight="1" x14ac:dyDescent="0.2">
      <c r="I8513"/>
    </row>
    <row r="8514" spans="9:9" ht="15" customHeight="1" x14ac:dyDescent="0.2">
      <c r="I8514"/>
    </row>
    <row r="8515" spans="9:9" ht="15" customHeight="1" x14ac:dyDescent="0.2">
      <c r="I8515"/>
    </row>
    <row r="8516" spans="9:9" ht="15" customHeight="1" x14ac:dyDescent="0.2">
      <c r="I8516"/>
    </row>
    <row r="8517" spans="9:9" ht="15" customHeight="1" x14ac:dyDescent="0.2">
      <c r="I8517"/>
    </row>
    <row r="8518" spans="9:9" ht="15" customHeight="1" x14ac:dyDescent="0.2">
      <c r="I8518"/>
    </row>
    <row r="8519" spans="9:9" ht="15" customHeight="1" x14ac:dyDescent="0.2">
      <c r="I8519"/>
    </row>
    <row r="8520" spans="9:9" ht="15" customHeight="1" x14ac:dyDescent="0.2">
      <c r="I8520"/>
    </row>
    <row r="8521" spans="9:9" ht="15" customHeight="1" x14ac:dyDescent="0.2">
      <c r="I8521"/>
    </row>
    <row r="8522" spans="9:9" ht="15" customHeight="1" x14ac:dyDescent="0.2">
      <c r="I8522"/>
    </row>
    <row r="8523" spans="9:9" ht="15" customHeight="1" x14ac:dyDescent="0.2">
      <c r="I8523"/>
    </row>
    <row r="8524" spans="9:9" ht="15" customHeight="1" x14ac:dyDescent="0.2">
      <c r="I8524"/>
    </row>
    <row r="8525" spans="9:9" ht="15" customHeight="1" x14ac:dyDescent="0.2">
      <c r="I8525"/>
    </row>
    <row r="8526" spans="9:9" ht="15" customHeight="1" x14ac:dyDescent="0.2">
      <c r="I8526"/>
    </row>
    <row r="8527" spans="9:9" ht="15" customHeight="1" x14ac:dyDescent="0.2">
      <c r="I8527"/>
    </row>
    <row r="8528" spans="9:9" ht="15" customHeight="1" x14ac:dyDescent="0.2">
      <c r="I8528"/>
    </row>
    <row r="8529" spans="9:9" ht="15" customHeight="1" x14ac:dyDescent="0.2">
      <c r="I8529"/>
    </row>
    <row r="8530" spans="9:9" ht="15" customHeight="1" x14ac:dyDescent="0.2">
      <c r="I8530"/>
    </row>
    <row r="8531" spans="9:9" ht="15" customHeight="1" x14ac:dyDescent="0.2">
      <c r="I8531"/>
    </row>
    <row r="8532" spans="9:9" ht="15" customHeight="1" x14ac:dyDescent="0.2">
      <c r="I8532"/>
    </row>
    <row r="8533" spans="9:9" ht="15" customHeight="1" x14ac:dyDescent="0.2">
      <c r="I8533"/>
    </row>
    <row r="8534" spans="9:9" ht="15" customHeight="1" x14ac:dyDescent="0.2">
      <c r="I8534"/>
    </row>
    <row r="8535" spans="9:9" ht="15" customHeight="1" x14ac:dyDescent="0.2">
      <c r="I8535"/>
    </row>
    <row r="8536" spans="9:9" ht="15" customHeight="1" x14ac:dyDescent="0.2">
      <c r="I8536"/>
    </row>
    <row r="8537" spans="9:9" ht="15" customHeight="1" x14ac:dyDescent="0.2">
      <c r="I8537"/>
    </row>
    <row r="8538" spans="9:9" ht="15" customHeight="1" x14ac:dyDescent="0.2">
      <c r="I8538"/>
    </row>
    <row r="8539" spans="9:9" ht="15" customHeight="1" x14ac:dyDescent="0.2">
      <c r="I8539"/>
    </row>
    <row r="8540" spans="9:9" ht="15" customHeight="1" x14ac:dyDescent="0.2">
      <c r="I8540"/>
    </row>
    <row r="8541" spans="9:9" ht="15" customHeight="1" x14ac:dyDescent="0.2">
      <c r="I8541"/>
    </row>
    <row r="8542" spans="9:9" ht="15" customHeight="1" x14ac:dyDescent="0.2">
      <c r="I8542"/>
    </row>
    <row r="8543" spans="9:9" ht="15" customHeight="1" x14ac:dyDescent="0.2">
      <c r="I8543"/>
    </row>
    <row r="8544" spans="9:9" ht="15" customHeight="1" x14ac:dyDescent="0.2">
      <c r="I8544"/>
    </row>
    <row r="8545" spans="9:9" ht="15" customHeight="1" x14ac:dyDescent="0.2">
      <c r="I8545"/>
    </row>
    <row r="8546" spans="9:9" ht="15" customHeight="1" x14ac:dyDescent="0.2">
      <c r="I8546"/>
    </row>
    <row r="8547" spans="9:9" ht="15" customHeight="1" x14ac:dyDescent="0.2">
      <c r="I8547"/>
    </row>
    <row r="8548" spans="9:9" ht="15" customHeight="1" x14ac:dyDescent="0.2">
      <c r="I8548"/>
    </row>
    <row r="8549" spans="9:9" ht="15" customHeight="1" x14ac:dyDescent="0.2">
      <c r="I8549"/>
    </row>
    <row r="8550" spans="9:9" ht="15" customHeight="1" x14ac:dyDescent="0.2">
      <c r="I8550"/>
    </row>
    <row r="8551" spans="9:9" ht="15" customHeight="1" x14ac:dyDescent="0.2">
      <c r="I8551"/>
    </row>
    <row r="8552" spans="9:9" ht="15" customHeight="1" x14ac:dyDescent="0.2">
      <c r="I8552"/>
    </row>
    <row r="8553" spans="9:9" ht="15" customHeight="1" x14ac:dyDescent="0.2">
      <c r="I8553"/>
    </row>
    <row r="8554" spans="9:9" ht="15" customHeight="1" x14ac:dyDescent="0.2">
      <c r="I8554"/>
    </row>
    <row r="8555" spans="9:9" ht="15" customHeight="1" x14ac:dyDescent="0.2">
      <c r="I8555"/>
    </row>
    <row r="8556" spans="9:9" ht="15" customHeight="1" x14ac:dyDescent="0.2">
      <c r="I8556"/>
    </row>
    <row r="8557" spans="9:9" ht="15" customHeight="1" x14ac:dyDescent="0.2">
      <c r="I8557"/>
    </row>
    <row r="8558" spans="9:9" ht="15" customHeight="1" x14ac:dyDescent="0.2">
      <c r="I8558"/>
    </row>
    <row r="8559" spans="9:9" ht="15" customHeight="1" x14ac:dyDescent="0.2">
      <c r="I8559"/>
    </row>
    <row r="8560" spans="9:9" ht="15" customHeight="1" x14ac:dyDescent="0.2">
      <c r="I8560"/>
    </row>
    <row r="8561" spans="9:9" ht="15" customHeight="1" x14ac:dyDescent="0.2">
      <c r="I8561"/>
    </row>
    <row r="8562" spans="9:9" ht="15" customHeight="1" x14ac:dyDescent="0.2">
      <c r="I8562"/>
    </row>
    <row r="8563" spans="9:9" ht="15" customHeight="1" x14ac:dyDescent="0.2">
      <c r="I8563"/>
    </row>
    <row r="8564" spans="9:9" ht="15" customHeight="1" x14ac:dyDescent="0.2">
      <c r="I8564"/>
    </row>
    <row r="8565" spans="9:9" ht="15" customHeight="1" x14ac:dyDescent="0.2">
      <c r="I8565"/>
    </row>
    <row r="8566" spans="9:9" ht="15" customHeight="1" x14ac:dyDescent="0.2">
      <c r="I8566"/>
    </row>
    <row r="8567" spans="9:9" ht="15" customHeight="1" x14ac:dyDescent="0.2">
      <c r="I8567"/>
    </row>
    <row r="8568" spans="9:9" ht="15" customHeight="1" x14ac:dyDescent="0.2">
      <c r="I8568"/>
    </row>
    <row r="8569" spans="9:9" ht="15" customHeight="1" x14ac:dyDescent="0.2">
      <c r="I8569"/>
    </row>
    <row r="8570" spans="9:9" ht="15" customHeight="1" x14ac:dyDescent="0.2">
      <c r="I8570"/>
    </row>
    <row r="8571" spans="9:9" ht="15" customHeight="1" x14ac:dyDescent="0.2">
      <c r="I8571"/>
    </row>
    <row r="8572" spans="9:9" ht="15" customHeight="1" x14ac:dyDescent="0.2">
      <c r="I8572"/>
    </row>
    <row r="8573" spans="9:9" ht="15" customHeight="1" x14ac:dyDescent="0.2">
      <c r="I8573"/>
    </row>
    <row r="8574" spans="9:9" ht="15" customHeight="1" x14ac:dyDescent="0.2">
      <c r="I8574"/>
    </row>
    <row r="8575" spans="9:9" ht="15" customHeight="1" x14ac:dyDescent="0.2">
      <c r="I8575"/>
    </row>
    <row r="8576" spans="9:9" ht="15" customHeight="1" x14ac:dyDescent="0.2">
      <c r="I8576"/>
    </row>
    <row r="8577" spans="9:9" ht="15" customHeight="1" x14ac:dyDescent="0.2">
      <c r="I8577"/>
    </row>
    <row r="8578" spans="9:9" ht="15" customHeight="1" x14ac:dyDescent="0.2">
      <c r="I8578"/>
    </row>
    <row r="8579" spans="9:9" ht="15" customHeight="1" x14ac:dyDescent="0.2">
      <c r="I8579"/>
    </row>
    <row r="8580" spans="9:9" ht="15" customHeight="1" x14ac:dyDescent="0.2">
      <c r="I8580"/>
    </row>
    <row r="8581" spans="9:9" ht="15" customHeight="1" x14ac:dyDescent="0.2">
      <c r="I8581"/>
    </row>
    <row r="8582" spans="9:9" ht="15" customHeight="1" x14ac:dyDescent="0.2">
      <c r="I8582"/>
    </row>
    <row r="8583" spans="9:9" ht="15" customHeight="1" x14ac:dyDescent="0.2">
      <c r="I8583"/>
    </row>
    <row r="8584" spans="9:9" ht="15" customHeight="1" x14ac:dyDescent="0.2">
      <c r="I8584"/>
    </row>
    <row r="8585" spans="9:9" ht="15" customHeight="1" x14ac:dyDescent="0.2">
      <c r="I8585"/>
    </row>
    <row r="8586" spans="9:9" ht="15" customHeight="1" x14ac:dyDescent="0.2">
      <c r="I8586"/>
    </row>
    <row r="8587" spans="9:9" ht="15" customHeight="1" x14ac:dyDescent="0.2">
      <c r="I8587"/>
    </row>
    <row r="8588" spans="9:9" ht="15" customHeight="1" x14ac:dyDescent="0.2">
      <c r="I8588"/>
    </row>
    <row r="8589" spans="9:9" ht="15" customHeight="1" x14ac:dyDescent="0.2">
      <c r="I8589"/>
    </row>
    <row r="8590" spans="9:9" ht="15" customHeight="1" x14ac:dyDescent="0.2">
      <c r="I8590"/>
    </row>
    <row r="8591" spans="9:9" ht="15" customHeight="1" x14ac:dyDescent="0.2">
      <c r="I8591"/>
    </row>
    <row r="8592" spans="9:9" ht="15" customHeight="1" x14ac:dyDescent="0.2">
      <c r="I8592"/>
    </row>
    <row r="8593" spans="9:9" ht="15" customHeight="1" x14ac:dyDescent="0.2">
      <c r="I8593"/>
    </row>
    <row r="8594" spans="9:9" ht="15" customHeight="1" x14ac:dyDescent="0.2">
      <c r="I8594"/>
    </row>
    <row r="8595" spans="9:9" ht="15" customHeight="1" x14ac:dyDescent="0.2">
      <c r="I8595"/>
    </row>
    <row r="8596" spans="9:9" ht="15" customHeight="1" x14ac:dyDescent="0.2">
      <c r="I8596"/>
    </row>
    <row r="8597" spans="9:9" ht="15" customHeight="1" x14ac:dyDescent="0.2">
      <c r="I8597"/>
    </row>
    <row r="8598" spans="9:9" ht="15" customHeight="1" x14ac:dyDescent="0.2">
      <c r="I8598"/>
    </row>
    <row r="8599" spans="9:9" ht="15" customHeight="1" x14ac:dyDescent="0.2">
      <c r="I8599"/>
    </row>
    <row r="8600" spans="9:9" ht="15" customHeight="1" x14ac:dyDescent="0.2">
      <c r="I8600"/>
    </row>
    <row r="8601" spans="9:9" ht="15" customHeight="1" x14ac:dyDescent="0.2">
      <c r="I8601"/>
    </row>
    <row r="8602" spans="9:9" ht="15" customHeight="1" x14ac:dyDescent="0.2">
      <c r="I8602"/>
    </row>
    <row r="8603" spans="9:9" ht="15" customHeight="1" x14ac:dyDescent="0.2">
      <c r="I8603"/>
    </row>
    <row r="8604" spans="9:9" ht="15" customHeight="1" x14ac:dyDescent="0.2">
      <c r="I8604"/>
    </row>
    <row r="8605" spans="9:9" ht="15" customHeight="1" x14ac:dyDescent="0.2">
      <c r="I8605"/>
    </row>
    <row r="8606" spans="9:9" ht="15" customHeight="1" x14ac:dyDescent="0.2">
      <c r="I8606"/>
    </row>
    <row r="8607" spans="9:9" ht="15" customHeight="1" x14ac:dyDescent="0.2">
      <c r="I8607"/>
    </row>
    <row r="8608" spans="9:9" ht="15" customHeight="1" x14ac:dyDescent="0.2">
      <c r="I8608"/>
    </row>
    <row r="8609" spans="9:9" ht="15" customHeight="1" x14ac:dyDescent="0.2">
      <c r="I8609"/>
    </row>
    <row r="8610" spans="9:9" ht="15" customHeight="1" x14ac:dyDescent="0.2">
      <c r="I8610"/>
    </row>
    <row r="8611" spans="9:9" ht="15" customHeight="1" x14ac:dyDescent="0.2">
      <c r="I8611"/>
    </row>
    <row r="8612" spans="9:9" ht="15" customHeight="1" x14ac:dyDescent="0.2">
      <c r="I8612"/>
    </row>
    <row r="8613" spans="9:9" ht="15" customHeight="1" x14ac:dyDescent="0.2">
      <c r="I8613"/>
    </row>
    <row r="8614" spans="9:9" ht="15" customHeight="1" x14ac:dyDescent="0.2">
      <c r="I8614"/>
    </row>
    <row r="8615" spans="9:9" ht="15" customHeight="1" x14ac:dyDescent="0.2">
      <c r="I8615"/>
    </row>
    <row r="8616" spans="9:9" ht="15" customHeight="1" x14ac:dyDescent="0.2">
      <c r="I8616"/>
    </row>
    <row r="8617" spans="9:9" ht="15" customHeight="1" x14ac:dyDescent="0.2">
      <c r="I8617"/>
    </row>
    <row r="8618" spans="9:9" ht="15" customHeight="1" x14ac:dyDescent="0.2">
      <c r="I8618"/>
    </row>
    <row r="8619" spans="9:9" ht="15" customHeight="1" x14ac:dyDescent="0.2">
      <c r="I8619"/>
    </row>
    <row r="8620" spans="9:9" ht="15" customHeight="1" x14ac:dyDescent="0.2">
      <c r="I8620"/>
    </row>
    <row r="8621" spans="9:9" ht="15" customHeight="1" x14ac:dyDescent="0.2">
      <c r="I8621"/>
    </row>
    <row r="8622" spans="9:9" ht="15" customHeight="1" x14ac:dyDescent="0.2">
      <c r="I8622"/>
    </row>
    <row r="8623" spans="9:9" ht="15" customHeight="1" x14ac:dyDescent="0.2">
      <c r="I8623"/>
    </row>
    <row r="8624" spans="9:9" ht="15" customHeight="1" x14ac:dyDescent="0.2">
      <c r="I8624"/>
    </row>
    <row r="8625" spans="9:9" ht="15" customHeight="1" x14ac:dyDescent="0.2">
      <c r="I8625"/>
    </row>
    <row r="8626" spans="9:9" ht="15" customHeight="1" x14ac:dyDescent="0.2">
      <c r="I8626"/>
    </row>
    <row r="8627" spans="9:9" ht="15" customHeight="1" x14ac:dyDescent="0.2">
      <c r="I8627"/>
    </row>
    <row r="8628" spans="9:9" ht="15" customHeight="1" x14ac:dyDescent="0.2">
      <c r="I8628"/>
    </row>
    <row r="8629" spans="9:9" ht="15" customHeight="1" x14ac:dyDescent="0.2">
      <c r="I8629"/>
    </row>
    <row r="8630" spans="9:9" ht="15" customHeight="1" x14ac:dyDescent="0.2">
      <c r="I8630"/>
    </row>
    <row r="8631" spans="9:9" ht="15" customHeight="1" x14ac:dyDescent="0.2">
      <c r="I8631"/>
    </row>
    <row r="8632" spans="9:9" ht="15" customHeight="1" x14ac:dyDescent="0.2">
      <c r="I8632"/>
    </row>
    <row r="8633" spans="9:9" ht="15" customHeight="1" x14ac:dyDescent="0.2">
      <c r="I8633"/>
    </row>
    <row r="8634" spans="9:9" ht="15" customHeight="1" x14ac:dyDescent="0.2">
      <c r="I8634"/>
    </row>
    <row r="8635" spans="9:9" ht="15" customHeight="1" x14ac:dyDescent="0.2">
      <c r="I8635"/>
    </row>
    <row r="8636" spans="9:9" ht="15" customHeight="1" x14ac:dyDescent="0.2">
      <c r="I8636"/>
    </row>
    <row r="8637" spans="9:9" ht="15" customHeight="1" x14ac:dyDescent="0.2">
      <c r="I8637"/>
    </row>
    <row r="8638" spans="9:9" ht="15" customHeight="1" x14ac:dyDescent="0.2">
      <c r="I8638"/>
    </row>
    <row r="8639" spans="9:9" ht="15" customHeight="1" x14ac:dyDescent="0.2">
      <c r="I8639"/>
    </row>
    <row r="8640" spans="9:9" ht="15" customHeight="1" x14ac:dyDescent="0.2">
      <c r="I8640"/>
    </row>
    <row r="8641" spans="9:9" ht="15" customHeight="1" x14ac:dyDescent="0.2">
      <c r="I8641"/>
    </row>
    <row r="8642" spans="9:9" ht="15" customHeight="1" x14ac:dyDescent="0.2">
      <c r="I8642"/>
    </row>
    <row r="8643" spans="9:9" ht="15" customHeight="1" x14ac:dyDescent="0.2">
      <c r="I8643"/>
    </row>
    <row r="8644" spans="9:9" ht="15" customHeight="1" x14ac:dyDescent="0.2">
      <c r="I8644"/>
    </row>
    <row r="8645" spans="9:9" ht="15" customHeight="1" x14ac:dyDescent="0.2">
      <c r="I8645"/>
    </row>
    <row r="8646" spans="9:9" ht="15" customHeight="1" x14ac:dyDescent="0.2">
      <c r="I8646"/>
    </row>
    <row r="8647" spans="9:9" ht="15" customHeight="1" x14ac:dyDescent="0.2">
      <c r="I8647"/>
    </row>
    <row r="8648" spans="9:9" ht="15" customHeight="1" x14ac:dyDescent="0.2">
      <c r="I8648"/>
    </row>
    <row r="8649" spans="9:9" ht="15" customHeight="1" x14ac:dyDescent="0.2">
      <c r="I8649"/>
    </row>
    <row r="8650" spans="9:9" ht="15" customHeight="1" x14ac:dyDescent="0.2">
      <c r="I8650"/>
    </row>
    <row r="8651" spans="9:9" ht="15" customHeight="1" x14ac:dyDescent="0.2">
      <c r="I8651"/>
    </row>
    <row r="8652" spans="9:9" ht="15" customHeight="1" x14ac:dyDescent="0.2">
      <c r="I8652"/>
    </row>
    <row r="8653" spans="9:9" ht="15" customHeight="1" x14ac:dyDescent="0.2">
      <c r="I8653"/>
    </row>
    <row r="8654" spans="9:9" ht="15" customHeight="1" x14ac:dyDescent="0.2">
      <c r="I8654"/>
    </row>
    <row r="8655" spans="9:9" ht="15" customHeight="1" x14ac:dyDescent="0.2">
      <c r="I8655"/>
    </row>
    <row r="8656" spans="9:9" ht="15" customHeight="1" x14ac:dyDescent="0.2">
      <c r="I8656"/>
    </row>
    <row r="8657" spans="9:9" ht="15" customHeight="1" x14ac:dyDescent="0.2">
      <c r="I8657"/>
    </row>
    <row r="8658" spans="9:9" ht="15" customHeight="1" x14ac:dyDescent="0.2">
      <c r="I8658"/>
    </row>
    <row r="8659" spans="9:9" ht="15" customHeight="1" x14ac:dyDescent="0.2">
      <c r="I8659"/>
    </row>
    <row r="8660" spans="9:9" ht="15" customHeight="1" x14ac:dyDescent="0.2">
      <c r="I8660"/>
    </row>
    <row r="8661" spans="9:9" ht="15" customHeight="1" x14ac:dyDescent="0.2">
      <c r="I8661"/>
    </row>
    <row r="8662" spans="9:9" ht="15" customHeight="1" x14ac:dyDescent="0.2">
      <c r="I8662"/>
    </row>
    <row r="8663" spans="9:9" ht="15" customHeight="1" x14ac:dyDescent="0.2">
      <c r="I8663"/>
    </row>
    <row r="8664" spans="9:9" ht="15" customHeight="1" x14ac:dyDescent="0.2">
      <c r="I8664"/>
    </row>
    <row r="8665" spans="9:9" ht="15" customHeight="1" x14ac:dyDescent="0.2">
      <c r="I8665"/>
    </row>
    <row r="8666" spans="9:9" ht="15" customHeight="1" x14ac:dyDescent="0.2">
      <c r="I8666"/>
    </row>
    <row r="8667" spans="9:9" ht="15" customHeight="1" x14ac:dyDescent="0.2">
      <c r="I8667"/>
    </row>
    <row r="8668" spans="9:9" ht="15" customHeight="1" x14ac:dyDescent="0.2">
      <c r="I8668"/>
    </row>
    <row r="8669" spans="9:9" ht="15" customHeight="1" x14ac:dyDescent="0.2">
      <c r="I8669"/>
    </row>
    <row r="8670" spans="9:9" ht="15" customHeight="1" x14ac:dyDescent="0.2">
      <c r="I8670"/>
    </row>
    <row r="8671" spans="9:9" ht="15" customHeight="1" x14ac:dyDescent="0.2">
      <c r="I8671"/>
    </row>
    <row r="8672" spans="9:9" ht="15" customHeight="1" x14ac:dyDescent="0.2">
      <c r="I8672"/>
    </row>
    <row r="8673" spans="9:9" ht="15" customHeight="1" x14ac:dyDescent="0.2">
      <c r="I8673"/>
    </row>
    <row r="8674" spans="9:9" ht="15" customHeight="1" x14ac:dyDescent="0.2">
      <c r="I8674"/>
    </row>
    <row r="8675" spans="9:9" ht="15" customHeight="1" x14ac:dyDescent="0.2">
      <c r="I8675"/>
    </row>
    <row r="8676" spans="9:9" ht="15" customHeight="1" x14ac:dyDescent="0.2">
      <c r="I8676"/>
    </row>
    <row r="8677" spans="9:9" ht="15" customHeight="1" x14ac:dyDescent="0.2">
      <c r="I8677"/>
    </row>
    <row r="8678" spans="9:9" ht="15" customHeight="1" x14ac:dyDescent="0.2">
      <c r="I8678"/>
    </row>
    <row r="8679" spans="9:9" ht="15" customHeight="1" x14ac:dyDescent="0.2">
      <c r="I8679"/>
    </row>
    <row r="8680" spans="9:9" ht="15" customHeight="1" x14ac:dyDescent="0.2">
      <c r="I8680"/>
    </row>
    <row r="8681" spans="9:9" ht="15" customHeight="1" x14ac:dyDescent="0.2">
      <c r="I8681"/>
    </row>
    <row r="8682" spans="9:9" ht="15" customHeight="1" x14ac:dyDescent="0.2">
      <c r="I8682"/>
    </row>
    <row r="8683" spans="9:9" ht="15" customHeight="1" x14ac:dyDescent="0.2">
      <c r="I8683"/>
    </row>
    <row r="8684" spans="9:9" ht="15" customHeight="1" x14ac:dyDescent="0.2">
      <c r="I8684"/>
    </row>
    <row r="8685" spans="9:9" ht="15" customHeight="1" x14ac:dyDescent="0.2">
      <c r="I8685"/>
    </row>
    <row r="8686" spans="9:9" ht="15" customHeight="1" x14ac:dyDescent="0.2">
      <c r="I8686"/>
    </row>
    <row r="8687" spans="9:9" ht="15" customHeight="1" x14ac:dyDescent="0.2">
      <c r="I8687"/>
    </row>
    <row r="8688" spans="9:9" ht="15" customHeight="1" x14ac:dyDescent="0.2">
      <c r="I8688"/>
    </row>
    <row r="8689" spans="9:9" ht="15" customHeight="1" x14ac:dyDescent="0.2">
      <c r="I8689"/>
    </row>
    <row r="8690" spans="9:9" ht="15" customHeight="1" x14ac:dyDescent="0.2">
      <c r="I8690"/>
    </row>
    <row r="8691" spans="9:9" ht="15" customHeight="1" x14ac:dyDescent="0.2">
      <c r="I8691"/>
    </row>
    <row r="8692" spans="9:9" ht="15" customHeight="1" x14ac:dyDescent="0.2">
      <c r="I8692"/>
    </row>
    <row r="8693" spans="9:9" ht="15" customHeight="1" x14ac:dyDescent="0.2">
      <c r="I8693"/>
    </row>
    <row r="8694" spans="9:9" ht="15" customHeight="1" x14ac:dyDescent="0.2">
      <c r="I8694"/>
    </row>
    <row r="8695" spans="9:9" ht="15" customHeight="1" x14ac:dyDescent="0.2">
      <c r="I8695"/>
    </row>
    <row r="8696" spans="9:9" ht="15" customHeight="1" x14ac:dyDescent="0.2">
      <c r="I8696"/>
    </row>
    <row r="8697" spans="9:9" ht="15" customHeight="1" x14ac:dyDescent="0.2">
      <c r="I8697"/>
    </row>
    <row r="8698" spans="9:9" ht="15" customHeight="1" x14ac:dyDescent="0.2">
      <c r="I8698"/>
    </row>
    <row r="8699" spans="9:9" ht="15" customHeight="1" x14ac:dyDescent="0.2">
      <c r="I8699"/>
    </row>
    <row r="8700" spans="9:9" ht="15" customHeight="1" x14ac:dyDescent="0.2">
      <c r="I8700"/>
    </row>
    <row r="8701" spans="9:9" ht="15" customHeight="1" x14ac:dyDescent="0.2">
      <c r="I8701"/>
    </row>
    <row r="8702" spans="9:9" ht="15" customHeight="1" x14ac:dyDescent="0.2">
      <c r="I8702"/>
    </row>
    <row r="8703" spans="9:9" ht="15" customHeight="1" x14ac:dyDescent="0.2">
      <c r="I8703"/>
    </row>
    <row r="8704" spans="9:9" ht="15" customHeight="1" x14ac:dyDescent="0.2">
      <c r="I8704"/>
    </row>
    <row r="8705" spans="9:9" ht="15" customHeight="1" x14ac:dyDescent="0.2">
      <c r="I8705"/>
    </row>
    <row r="8706" spans="9:9" ht="15" customHeight="1" x14ac:dyDescent="0.2">
      <c r="I8706"/>
    </row>
    <row r="8707" spans="9:9" ht="15" customHeight="1" x14ac:dyDescent="0.2">
      <c r="I8707"/>
    </row>
    <row r="8708" spans="9:9" ht="15" customHeight="1" x14ac:dyDescent="0.2">
      <c r="I8708"/>
    </row>
    <row r="8709" spans="9:9" ht="15" customHeight="1" x14ac:dyDescent="0.2">
      <c r="I8709"/>
    </row>
    <row r="8710" spans="9:9" ht="15" customHeight="1" x14ac:dyDescent="0.2">
      <c r="I8710"/>
    </row>
    <row r="8711" spans="9:9" ht="15" customHeight="1" x14ac:dyDescent="0.2">
      <c r="I8711"/>
    </row>
    <row r="8712" spans="9:9" ht="15" customHeight="1" x14ac:dyDescent="0.2">
      <c r="I8712"/>
    </row>
    <row r="8713" spans="9:9" ht="15" customHeight="1" x14ac:dyDescent="0.2">
      <c r="I8713"/>
    </row>
    <row r="8714" spans="9:9" ht="15" customHeight="1" x14ac:dyDescent="0.2">
      <c r="I8714"/>
    </row>
    <row r="8715" spans="9:9" ht="15" customHeight="1" x14ac:dyDescent="0.2">
      <c r="I8715"/>
    </row>
    <row r="8716" spans="9:9" ht="15" customHeight="1" x14ac:dyDescent="0.2">
      <c r="I8716"/>
    </row>
    <row r="8717" spans="9:9" ht="15" customHeight="1" x14ac:dyDescent="0.2">
      <c r="I8717"/>
    </row>
    <row r="8718" spans="9:9" ht="15" customHeight="1" x14ac:dyDescent="0.2">
      <c r="I8718"/>
    </row>
    <row r="8719" spans="9:9" ht="15" customHeight="1" x14ac:dyDescent="0.2">
      <c r="I8719"/>
    </row>
    <row r="8720" spans="9:9" ht="15" customHeight="1" x14ac:dyDescent="0.2">
      <c r="I8720"/>
    </row>
    <row r="8721" spans="9:9" ht="15" customHeight="1" x14ac:dyDescent="0.2">
      <c r="I8721"/>
    </row>
    <row r="8722" spans="9:9" ht="15" customHeight="1" x14ac:dyDescent="0.2">
      <c r="I8722"/>
    </row>
    <row r="8723" spans="9:9" ht="15" customHeight="1" x14ac:dyDescent="0.2">
      <c r="I8723"/>
    </row>
    <row r="8724" spans="9:9" ht="15" customHeight="1" x14ac:dyDescent="0.2">
      <c r="I8724"/>
    </row>
    <row r="8725" spans="9:9" ht="15" customHeight="1" x14ac:dyDescent="0.2">
      <c r="I8725"/>
    </row>
    <row r="8726" spans="9:9" ht="15" customHeight="1" x14ac:dyDescent="0.2">
      <c r="I8726"/>
    </row>
    <row r="8727" spans="9:9" ht="15" customHeight="1" x14ac:dyDescent="0.2">
      <c r="I8727"/>
    </row>
    <row r="8728" spans="9:9" ht="15" customHeight="1" x14ac:dyDescent="0.2">
      <c r="I8728"/>
    </row>
    <row r="8729" spans="9:9" ht="15" customHeight="1" x14ac:dyDescent="0.2">
      <c r="I8729"/>
    </row>
    <row r="8730" spans="9:9" ht="15" customHeight="1" x14ac:dyDescent="0.2">
      <c r="I8730"/>
    </row>
    <row r="8731" spans="9:9" ht="15" customHeight="1" x14ac:dyDescent="0.2">
      <c r="I8731"/>
    </row>
    <row r="8732" spans="9:9" ht="15" customHeight="1" x14ac:dyDescent="0.2">
      <c r="I8732"/>
    </row>
    <row r="8733" spans="9:9" ht="15" customHeight="1" x14ac:dyDescent="0.2">
      <c r="I8733"/>
    </row>
    <row r="8734" spans="9:9" ht="15" customHeight="1" x14ac:dyDescent="0.2">
      <c r="I8734"/>
    </row>
    <row r="8735" spans="9:9" ht="15" customHeight="1" x14ac:dyDescent="0.2">
      <c r="I8735"/>
    </row>
    <row r="8736" spans="9:9" ht="15" customHeight="1" x14ac:dyDescent="0.2">
      <c r="I8736"/>
    </row>
    <row r="8737" spans="9:9" ht="15" customHeight="1" x14ac:dyDescent="0.2">
      <c r="I8737"/>
    </row>
    <row r="8738" spans="9:9" ht="15" customHeight="1" x14ac:dyDescent="0.2">
      <c r="I8738"/>
    </row>
    <row r="8739" spans="9:9" ht="15" customHeight="1" x14ac:dyDescent="0.2">
      <c r="I8739"/>
    </row>
    <row r="8740" spans="9:9" ht="15" customHeight="1" x14ac:dyDescent="0.2">
      <c r="I8740"/>
    </row>
    <row r="8741" spans="9:9" ht="15" customHeight="1" x14ac:dyDescent="0.2">
      <c r="I8741"/>
    </row>
    <row r="8742" spans="9:9" ht="15" customHeight="1" x14ac:dyDescent="0.2">
      <c r="I8742"/>
    </row>
    <row r="8743" spans="9:9" ht="15" customHeight="1" x14ac:dyDescent="0.2">
      <c r="I8743"/>
    </row>
    <row r="8744" spans="9:9" ht="15" customHeight="1" x14ac:dyDescent="0.2">
      <c r="I8744"/>
    </row>
    <row r="8745" spans="9:9" ht="15" customHeight="1" x14ac:dyDescent="0.2">
      <c r="I8745"/>
    </row>
    <row r="8746" spans="9:9" ht="15" customHeight="1" x14ac:dyDescent="0.2">
      <c r="I8746"/>
    </row>
    <row r="8747" spans="9:9" ht="15" customHeight="1" x14ac:dyDescent="0.2">
      <c r="I8747"/>
    </row>
    <row r="8748" spans="9:9" ht="15" customHeight="1" x14ac:dyDescent="0.2">
      <c r="I8748"/>
    </row>
    <row r="8749" spans="9:9" ht="15" customHeight="1" x14ac:dyDescent="0.2">
      <c r="I8749"/>
    </row>
    <row r="8750" spans="9:9" ht="15" customHeight="1" x14ac:dyDescent="0.2">
      <c r="I8750"/>
    </row>
    <row r="8751" spans="9:9" ht="15" customHeight="1" x14ac:dyDescent="0.2">
      <c r="I8751"/>
    </row>
    <row r="8752" spans="9:9" ht="15" customHeight="1" x14ac:dyDescent="0.2">
      <c r="I8752"/>
    </row>
    <row r="8753" spans="9:9" ht="15" customHeight="1" x14ac:dyDescent="0.2">
      <c r="I8753"/>
    </row>
    <row r="8754" spans="9:9" ht="15" customHeight="1" x14ac:dyDescent="0.2">
      <c r="I8754"/>
    </row>
    <row r="8755" spans="9:9" ht="15" customHeight="1" x14ac:dyDescent="0.2">
      <c r="I8755"/>
    </row>
    <row r="8756" spans="9:9" ht="15" customHeight="1" x14ac:dyDescent="0.2">
      <c r="I8756"/>
    </row>
    <row r="8757" spans="9:9" ht="15" customHeight="1" x14ac:dyDescent="0.2">
      <c r="I8757"/>
    </row>
    <row r="8758" spans="9:9" ht="15" customHeight="1" x14ac:dyDescent="0.2">
      <c r="I8758"/>
    </row>
    <row r="8759" spans="9:9" ht="15" customHeight="1" x14ac:dyDescent="0.2">
      <c r="I8759"/>
    </row>
    <row r="8760" spans="9:9" ht="15" customHeight="1" x14ac:dyDescent="0.2">
      <c r="I8760"/>
    </row>
    <row r="8761" spans="9:9" ht="15" customHeight="1" x14ac:dyDescent="0.2">
      <c r="I8761"/>
    </row>
    <row r="8762" spans="9:9" ht="15" customHeight="1" x14ac:dyDescent="0.2">
      <c r="I8762"/>
    </row>
    <row r="8763" spans="9:9" ht="15" customHeight="1" x14ac:dyDescent="0.2">
      <c r="I8763"/>
    </row>
    <row r="8764" spans="9:9" ht="15" customHeight="1" x14ac:dyDescent="0.2">
      <c r="I8764"/>
    </row>
    <row r="8765" spans="9:9" ht="15" customHeight="1" x14ac:dyDescent="0.2">
      <c r="I8765"/>
    </row>
    <row r="8766" spans="9:9" ht="15" customHeight="1" x14ac:dyDescent="0.2">
      <c r="I8766"/>
    </row>
    <row r="8767" spans="9:9" ht="15" customHeight="1" x14ac:dyDescent="0.2">
      <c r="I8767"/>
    </row>
    <row r="8768" spans="9:9" ht="15" customHeight="1" x14ac:dyDescent="0.2">
      <c r="I8768"/>
    </row>
    <row r="8769" spans="9:9" ht="15" customHeight="1" x14ac:dyDescent="0.2">
      <c r="I8769"/>
    </row>
    <row r="8770" spans="9:9" ht="15" customHeight="1" x14ac:dyDescent="0.2">
      <c r="I8770"/>
    </row>
    <row r="8771" spans="9:9" ht="15" customHeight="1" x14ac:dyDescent="0.2">
      <c r="I8771"/>
    </row>
    <row r="8772" spans="9:9" ht="15" customHeight="1" x14ac:dyDescent="0.2">
      <c r="I8772"/>
    </row>
    <row r="8773" spans="9:9" ht="15" customHeight="1" x14ac:dyDescent="0.2">
      <c r="I8773"/>
    </row>
    <row r="8774" spans="9:9" ht="15" customHeight="1" x14ac:dyDescent="0.2">
      <c r="I8774"/>
    </row>
    <row r="8775" spans="9:9" ht="15" customHeight="1" x14ac:dyDescent="0.2">
      <c r="I8775"/>
    </row>
    <row r="8776" spans="9:9" ht="15" customHeight="1" x14ac:dyDescent="0.2">
      <c r="I8776"/>
    </row>
    <row r="8777" spans="9:9" ht="15" customHeight="1" x14ac:dyDescent="0.2">
      <c r="I8777"/>
    </row>
    <row r="8778" spans="9:9" ht="15" customHeight="1" x14ac:dyDescent="0.2">
      <c r="I8778"/>
    </row>
    <row r="8779" spans="9:9" ht="15" customHeight="1" x14ac:dyDescent="0.2">
      <c r="I8779"/>
    </row>
    <row r="8780" spans="9:9" ht="15" customHeight="1" x14ac:dyDescent="0.2">
      <c r="I8780"/>
    </row>
    <row r="8781" spans="9:9" ht="15" customHeight="1" x14ac:dyDescent="0.2">
      <c r="I8781"/>
    </row>
    <row r="8782" spans="9:9" ht="15" customHeight="1" x14ac:dyDescent="0.2">
      <c r="I8782"/>
    </row>
    <row r="8783" spans="9:9" ht="15" customHeight="1" x14ac:dyDescent="0.2">
      <c r="I8783"/>
    </row>
    <row r="8784" spans="9:9" ht="15" customHeight="1" x14ac:dyDescent="0.2">
      <c r="I8784"/>
    </row>
    <row r="8785" spans="9:9" ht="15" customHeight="1" x14ac:dyDescent="0.2">
      <c r="I8785"/>
    </row>
    <row r="8786" spans="9:9" ht="15" customHeight="1" x14ac:dyDescent="0.2">
      <c r="I8786"/>
    </row>
    <row r="8787" spans="9:9" ht="15" customHeight="1" x14ac:dyDescent="0.2">
      <c r="I8787"/>
    </row>
    <row r="8788" spans="9:9" ht="15" customHeight="1" x14ac:dyDescent="0.2">
      <c r="I8788"/>
    </row>
    <row r="8789" spans="9:9" ht="15" customHeight="1" x14ac:dyDescent="0.2">
      <c r="I8789"/>
    </row>
    <row r="8790" spans="9:9" ht="15" customHeight="1" x14ac:dyDescent="0.2">
      <c r="I8790"/>
    </row>
    <row r="8791" spans="9:9" ht="15" customHeight="1" x14ac:dyDescent="0.2">
      <c r="I8791"/>
    </row>
    <row r="8792" spans="9:9" ht="15" customHeight="1" x14ac:dyDescent="0.2">
      <c r="I8792"/>
    </row>
    <row r="8793" spans="9:9" ht="15" customHeight="1" x14ac:dyDescent="0.2">
      <c r="I8793"/>
    </row>
    <row r="8794" spans="9:9" ht="15" customHeight="1" x14ac:dyDescent="0.2">
      <c r="I8794"/>
    </row>
    <row r="8795" spans="9:9" ht="15" customHeight="1" x14ac:dyDescent="0.2">
      <c r="I8795"/>
    </row>
    <row r="8796" spans="9:9" ht="15" customHeight="1" x14ac:dyDescent="0.2">
      <c r="I8796"/>
    </row>
    <row r="8797" spans="9:9" ht="15" customHeight="1" x14ac:dyDescent="0.2">
      <c r="I8797"/>
    </row>
    <row r="8798" spans="9:9" ht="15" customHeight="1" x14ac:dyDescent="0.2">
      <c r="I8798"/>
    </row>
    <row r="8799" spans="9:9" ht="15" customHeight="1" x14ac:dyDescent="0.2">
      <c r="I8799"/>
    </row>
    <row r="8800" spans="9:9" ht="15" customHeight="1" x14ac:dyDescent="0.2">
      <c r="I8800"/>
    </row>
    <row r="8801" spans="9:9" ht="15" customHeight="1" x14ac:dyDescent="0.2">
      <c r="I8801"/>
    </row>
    <row r="8802" spans="9:9" ht="15" customHeight="1" x14ac:dyDescent="0.2">
      <c r="I8802"/>
    </row>
    <row r="8803" spans="9:9" ht="15" customHeight="1" x14ac:dyDescent="0.2">
      <c r="I8803"/>
    </row>
    <row r="8804" spans="9:9" ht="15" customHeight="1" x14ac:dyDescent="0.2">
      <c r="I8804"/>
    </row>
    <row r="8805" spans="9:9" ht="15" customHeight="1" x14ac:dyDescent="0.2">
      <c r="I8805"/>
    </row>
    <row r="8806" spans="9:9" ht="15" customHeight="1" x14ac:dyDescent="0.2">
      <c r="I8806"/>
    </row>
    <row r="8807" spans="9:9" ht="15" customHeight="1" x14ac:dyDescent="0.2">
      <c r="I8807"/>
    </row>
    <row r="8808" spans="9:9" ht="15" customHeight="1" x14ac:dyDescent="0.2">
      <c r="I8808"/>
    </row>
    <row r="8809" spans="9:9" ht="15" customHeight="1" x14ac:dyDescent="0.2">
      <c r="I8809"/>
    </row>
    <row r="8810" spans="9:9" ht="15" customHeight="1" x14ac:dyDescent="0.2">
      <c r="I8810"/>
    </row>
    <row r="8811" spans="9:9" ht="15" customHeight="1" x14ac:dyDescent="0.2">
      <c r="I8811"/>
    </row>
    <row r="8812" spans="9:9" ht="15" customHeight="1" x14ac:dyDescent="0.2">
      <c r="I8812"/>
    </row>
    <row r="8813" spans="9:9" ht="15" customHeight="1" x14ac:dyDescent="0.2">
      <c r="I8813"/>
    </row>
    <row r="8814" spans="9:9" ht="15" customHeight="1" x14ac:dyDescent="0.2">
      <c r="I8814"/>
    </row>
    <row r="8815" spans="9:9" ht="15" customHeight="1" x14ac:dyDescent="0.2">
      <c r="I8815"/>
    </row>
    <row r="8816" spans="9:9" ht="15" customHeight="1" x14ac:dyDescent="0.2">
      <c r="I8816"/>
    </row>
    <row r="8817" spans="9:9" ht="15" customHeight="1" x14ac:dyDescent="0.2">
      <c r="I8817"/>
    </row>
    <row r="8818" spans="9:9" ht="15" customHeight="1" x14ac:dyDescent="0.2">
      <c r="I8818"/>
    </row>
    <row r="8819" spans="9:9" ht="15" customHeight="1" x14ac:dyDescent="0.2">
      <c r="I8819"/>
    </row>
    <row r="8820" spans="9:9" ht="15" customHeight="1" x14ac:dyDescent="0.2">
      <c r="I8820"/>
    </row>
    <row r="8821" spans="9:9" ht="15" customHeight="1" x14ac:dyDescent="0.2">
      <c r="I8821"/>
    </row>
    <row r="8822" spans="9:9" ht="15" customHeight="1" x14ac:dyDescent="0.2">
      <c r="I8822"/>
    </row>
    <row r="8823" spans="9:9" ht="15" customHeight="1" x14ac:dyDescent="0.2">
      <c r="I8823"/>
    </row>
    <row r="8824" spans="9:9" ht="15" customHeight="1" x14ac:dyDescent="0.2">
      <c r="I8824"/>
    </row>
    <row r="8825" spans="9:9" ht="15" customHeight="1" x14ac:dyDescent="0.2">
      <c r="I8825"/>
    </row>
    <row r="8826" spans="9:9" ht="15" customHeight="1" x14ac:dyDescent="0.2">
      <c r="I8826"/>
    </row>
    <row r="8827" spans="9:9" ht="15" customHeight="1" x14ac:dyDescent="0.2">
      <c r="I8827"/>
    </row>
    <row r="8828" spans="9:9" ht="15" customHeight="1" x14ac:dyDescent="0.2">
      <c r="I8828"/>
    </row>
    <row r="8829" spans="9:9" ht="15" customHeight="1" x14ac:dyDescent="0.2">
      <c r="I8829"/>
    </row>
    <row r="8830" spans="9:9" ht="15" customHeight="1" x14ac:dyDescent="0.2">
      <c r="I8830"/>
    </row>
    <row r="8831" spans="9:9" ht="15" customHeight="1" x14ac:dyDescent="0.2">
      <c r="I8831"/>
    </row>
    <row r="8832" spans="9:9" ht="15" customHeight="1" x14ac:dyDescent="0.2">
      <c r="I8832"/>
    </row>
    <row r="8833" spans="9:9" ht="15" customHeight="1" x14ac:dyDescent="0.2">
      <c r="I8833"/>
    </row>
    <row r="8834" spans="9:9" ht="15" customHeight="1" x14ac:dyDescent="0.2">
      <c r="I8834"/>
    </row>
    <row r="8835" spans="9:9" ht="15" customHeight="1" x14ac:dyDescent="0.2">
      <c r="I8835"/>
    </row>
    <row r="8836" spans="9:9" ht="15" customHeight="1" x14ac:dyDescent="0.2">
      <c r="I8836"/>
    </row>
    <row r="8837" spans="9:9" ht="15" customHeight="1" x14ac:dyDescent="0.2">
      <c r="I8837"/>
    </row>
    <row r="8838" spans="9:9" ht="15" customHeight="1" x14ac:dyDescent="0.2">
      <c r="I8838"/>
    </row>
    <row r="8839" spans="9:9" ht="15" customHeight="1" x14ac:dyDescent="0.2">
      <c r="I8839"/>
    </row>
    <row r="8840" spans="9:9" ht="15" customHeight="1" x14ac:dyDescent="0.2">
      <c r="I8840"/>
    </row>
    <row r="8841" spans="9:9" ht="15" customHeight="1" x14ac:dyDescent="0.2">
      <c r="I8841"/>
    </row>
    <row r="8842" spans="9:9" ht="15" customHeight="1" x14ac:dyDescent="0.2">
      <c r="I8842"/>
    </row>
    <row r="8843" spans="9:9" ht="15" customHeight="1" x14ac:dyDescent="0.2">
      <c r="I8843"/>
    </row>
    <row r="8844" spans="9:9" ht="15" customHeight="1" x14ac:dyDescent="0.2">
      <c r="I8844"/>
    </row>
    <row r="8845" spans="9:9" ht="15" customHeight="1" x14ac:dyDescent="0.2">
      <c r="I8845"/>
    </row>
    <row r="8846" spans="9:9" ht="15" customHeight="1" x14ac:dyDescent="0.2">
      <c r="I8846"/>
    </row>
    <row r="8847" spans="9:9" ht="15" customHeight="1" x14ac:dyDescent="0.2">
      <c r="I8847"/>
    </row>
    <row r="8848" spans="9:9" ht="15" customHeight="1" x14ac:dyDescent="0.2">
      <c r="I8848"/>
    </row>
    <row r="8849" spans="9:9" ht="15" customHeight="1" x14ac:dyDescent="0.2">
      <c r="I8849"/>
    </row>
    <row r="8850" spans="9:9" ht="15" customHeight="1" x14ac:dyDescent="0.2">
      <c r="I8850"/>
    </row>
    <row r="8851" spans="9:9" ht="15" customHeight="1" x14ac:dyDescent="0.2">
      <c r="I8851"/>
    </row>
    <row r="8852" spans="9:9" ht="15" customHeight="1" x14ac:dyDescent="0.2">
      <c r="I8852"/>
    </row>
    <row r="8853" spans="9:9" ht="15" customHeight="1" x14ac:dyDescent="0.2">
      <c r="I8853"/>
    </row>
    <row r="8854" spans="9:9" ht="15" customHeight="1" x14ac:dyDescent="0.2">
      <c r="I8854"/>
    </row>
    <row r="8855" spans="9:9" ht="15" customHeight="1" x14ac:dyDescent="0.2">
      <c r="I8855"/>
    </row>
    <row r="8856" spans="9:9" ht="15" customHeight="1" x14ac:dyDescent="0.2">
      <c r="I8856"/>
    </row>
    <row r="8857" spans="9:9" ht="15" customHeight="1" x14ac:dyDescent="0.2">
      <c r="I8857"/>
    </row>
    <row r="8858" spans="9:9" ht="15" customHeight="1" x14ac:dyDescent="0.2">
      <c r="I8858"/>
    </row>
    <row r="8859" spans="9:9" ht="15" customHeight="1" x14ac:dyDescent="0.2">
      <c r="I8859"/>
    </row>
    <row r="8860" spans="9:9" ht="15" customHeight="1" x14ac:dyDescent="0.2">
      <c r="I8860"/>
    </row>
    <row r="8861" spans="9:9" ht="15" customHeight="1" x14ac:dyDescent="0.2">
      <c r="I8861"/>
    </row>
    <row r="8862" spans="9:9" ht="15" customHeight="1" x14ac:dyDescent="0.2">
      <c r="I8862"/>
    </row>
    <row r="8863" spans="9:9" ht="15" customHeight="1" x14ac:dyDescent="0.2">
      <c r="I8863"/>
    </row>
    <row r="8864" spans="9:9" ht="15" customHeight="1" x14ac:dyDescent="0.2">
      <c r="I8864"/>
    </row>
    <row r="8865" spans="9:9" ht="15" customHeight="1" x14ac:dyDescent="0.2">
      <c r="I8865"/>
    </row>
    <row r="8866" spans="9:9" ht="15" customHeight="1" x14ac:dyDescent="0.2">
      <c r="I8866"/>
    </row>
    <row r="8867" spans="9:9" ht="15" customHeight="1" x14ac:dyDescent="0.2">
      <c r="I8867"/>
    </row>
    <row r="8868" spans="9:9" ht="15" customHeight="1" x14ac:dyDescent="0.2">
      <c r="I8868"/>
    </row>
    <row r="8869" spans="9:9" ht="15" customHeight="1" x14ac:dyDescent="0.2">
      <c r="I8869"/>
    </row>
    <row r="8870" spans="9:9" ht="15" customHeight="1" x14ac:dyDescent="0.2">
      <c r="I8870"/>
    </row>
    <row r="8871" spans="9:9" ht="15" customHeight="1" x14ac:dyDescent="0.2">
      <c r="I8871"/>
    </row>
    <row r="8872" spans="9:9" ht="15" customHeight="1" x14ac:dyDescent="0.2">
      <c r="I8872"/>
    </row>
    <row r="8873" spans="9:9" ht="15" customHeight="1" x14ac:dyDescent="0.2">
      <c r="I8873"/>
    </row>
    <row r="8874" spans="9:9" ht="15" customHeight="1" x14ac:dyDescent="0.2">
      <c r="I8874"/>
    </row>
    <row r="8875" spans="9:9" ht="15" customHeight="1" x14ac:dyDescent="0.2">
      <c r="I8875"/>
    </row>
    <row r="8876" spans="9:9" ht="15" customHeight="1" x14ac:dyDescent="0.2">
      <c r="I8876"/>
    </row>
    <row r="8877" spans="9:9" ht="15" customHeight="1" x14ac:dyDescent="0.2">
      <c r="I8877"/>
    </row>
    <row r="8878" spans="9:9" ht="15" customHeight="1" x14ac:dyDescent="0.2">
      <c r="I8878"/>
    </row>
    <row r="8879" spans="9:9" ht="15" customHeight="1" x14ac:dyDescent="0.2">
      <c r="I8879"/>
    </row>
    <row r="8880" spans="9:9" ht="15" customHeight="1" x14ac:dyDescent="0.2">
      <c r="I8880"/>
    </row>
    <row r="8881" spans="9:9" ht="15" customHeight="1" x14ac:dyDescent="0.2">
      <c r="I8881"/>
    </row>
    <row r="8882" spans="9:9" ht="15" customHeight="1" x14ac:dyDescent="0.2">
      <c r="I8882"/>
    </row>
    <row r="8883" spans="9:9" ht="15" customHeight="1" x14ac:dyDescent="0.2">
      <c r="I8883"/>
    </row>
    <row r="8884" spans="9:9" ht="15" customHeight="1" x14ac:dyDescent="0.2">
      <c r="I8884"/>
    </row>
    <row r="8885" spans="9:9" ht="15" customHeight="1" x14ac:dyDescent="0.2">
      <c r="I8885"/>
    </row>
    <row r="8886" spans="9:9" ht="15" customHeight="1" x14ac:dyDescent="0.2">
      <c r="I8886"/>
    </row>
    <row r="8887" spans="9:9" ht="15" customHeight="1" x14ac:dyDescent="0.2">
      <c r="I8887"/>
    </row>
    <row r="8888" spans="9:9" ht="15" customHeight="1" x14ac:dyDescent="0.2">
      <c r="I8888"/>
    </row>
    <row r="8889" spans="9:9" ht="15" customHeight="1" x14ac:dyDescent="0.2">
      <c r="I8889"/>
    </row>
    <row r="8890" spans="9:9" ht="15" customHeight="1" x14ac:dyDescent="0.2">
      <c r="I8890"/>
    </row>
    <row r="8891" spans="9:9" ht="15" customHeight="1" x14ac:dyDescent="0.2">
      <c r="I8891"/>
    </row>
    <row r="8892" spans="9:9" ht="15" customHeight="1" x14ac:dyDescent="0.2">
      <c r="I8892"/>
    </row>
    <row r="8893" spans="9:9" ht="15" customHeight="1" x14ac:dyDescent="0.2">
      <c r="I8893"/>
    </row>
    <row r="8894" spans="9:9" ht="15" customHeight="1" x14ac:dyDescent="0.2">
      <c r="I8894"/>
    </row>
    <row r="8895" spans="9:9" ht="15" customHeight="1" x14ac:dyDescent="0.2">
      <c r="I8895"/>
    </row>
    <row r="8896" spans="9:9" ht="15" customHeight="1" x14ac:dyDescent="0.2">
      <c r="I8896"/>
    </row>
    <row r="8897" spans="9:9" ht="15" customHeight="1" x14ac:dyDescent="0.2">
      <c r="I8897"/>
    </row>
    <row r="8898" spans="9:9" ht="15" customHeight="1" x14ac:dyDescent="0.2">
      <c r="I8898"/>
    </row>
    <row r="8899" spans="9:9" ht="15" customHeight="1" x14ac:dyDescent="0.2">
      <c r="I8899"/>
    </row>
    <row r="8900" spans="9:9" ht="15" customHeight="1" x14ac:dyDescent="0.2">
      <c r="I8900"/>
    </row>
    <row r="8901" spans="9:9" ht="15" customHeight="1" x14ac:dyDescent="0.2">
      <c r="I8901"/>
    </row>
    <row r="8902" spans="9:9" ht="15" customHeight="1" x14ac:dyDescent="0.2">
      <c r="I8902"/>
    </row>
    <row r="8903" spans="9:9" ht="15" customHeight="1" x14ac:dyDescent="0.2">
      <c r="I8903"/>
    </row>
    <row r="8904" spans="9:9" ht="15" customHeight="1" x14ac:dyDescent="0.2">
      <c r="I8904"/>
    </row>
    <row r="8905" spans="9:9" ht="15" customHeight="1" x14ac:dyDescent="0.2">
      <c r="I8905"/>
    </row>
    <row r="8906" spans="9:9" ht="15" customHeight="1" x14ac:dyDescent="0.2">
      <c r="I8906"/>
    </row>
    <row r="8907" spans="9:9" ht="15" customHeight="1" x14ac:dyDescent="0.2">
      <c r="I8907"/>
    </row>
    <row r="8908" spans="9:9" ht="15" customHeight="1" x14ac:dyDescent="0.2">
      <c r="I8908"/>
    </row>
    <row r="8909" spans="9:9" ht="15" customHeight="1" x14ac:dyDescent="0.2">
      <c r="I8909"/>
    </row>
    <row r="8910" spans="9:9" ht="15" customHeight="1" x14ac:dyDescent="0.2">
      <c r="I8910"/>
    </row>
    <row r="8911" spans="9:9" ht="15" customHeight="1" x14ac:dyDescent="0.2">
      <c r="I8911"/>
    </row>
    <row r="8912" spans="9:9" ht="15" customHeight="1" x14ac:dyDescent="0.2">
      <c r="I8912"/>
    </row>
    <row r="8913" spans="9:9" ht="15" customHeight="1" x14ac:dyDescent="0.2">
      <c r="I8913"/>
    </row>
    <row r="8914" spans="9:9" ht="15" customHeight="1" x14ac:dyDescent="0.2">
      <c r="I8914"/>
    </row>
    <row r="8915" spans="9:9" ht="15" customHeight="1" x14ac:dyDescent="0.2">
      <c r="I8915"/>
    </row>
    <row r="8916" spans="9:9" ht="15" customHeight="1" x14ac:dyDescent="0.2">
      <c r="I8916"/>
    </row>
    <row r="8917" spans="9:9" ht="15" customHeight="1" x14ac:dyDescent="0.2">
      <c r="I8917"/>
    </row>
    <row r="8918" spans="9:9" ht="15" customHeight="1" x14ac:dyDescent="0.2">
      <c r="I8918"/>
    </row>
    <row r="8919" spans="9:9" ht="15" customHeight="1" x14ac:dyDescent="0.2">
      <c r="I8919"/>
    </row>
    <row r="8920" spans="9:9" ht="15" customHeight="1" x14ac:dyDescent="0.2">
      <c r="I8920"/>
    </row>
    <row r="8921" spans="9:9" ht="15" customHeight="1" x14ac:dyDescent="0.2">
      <c r="I8921"/>
    </row>
    <row r="8922" spans="9:9" ht="15" customHeight="1" x14ac:dyDescent="0.2">
      <c r="I8922"/>
    </row>
    <row r="8923" spans="9:9" ht="15" customHeight="1" x14ac:dyDescent="0.2">
      <c r="I8923"/>
    </row>
    <row r="8924" spans="9:9" ht="15" customHeight="1" x14ac:dyDescent="0.2">
      <c r="I8924"/>
    </row>
    <row r="8925" spans="9:9" ht="15" customHeight="1" x14ac:dyDescent="0.2">
      <c r="I8925"/>
    </row>
    <row r="8926" spans="9:9" ht="15" customHeight="1" x14ac:dyDescent="0.2">
      <c r="I8926"/>
    </row>
    <row r="8927" spans="9:9" ht="15" customHeight="1" x14ac:dyDescent="0.2">
      <c r="I8927"/>
    </row>
    <row r="8928" spans="9:9" ht="15" customHeight="1" x14ac:dyDescent="0.2">
      <c r="I8928"/>
    </row>
    <row r="8929" spans="9:9" ht="15" customHeight="1" x14ac:dyDescent="0.2">
      <c r="I8929"/>
    </row>
    <row r="8930" spans="9:9" ht="15" customHeight="1" x14ac:dyDescent="0.2">
      <c r="I8930"/>
    </row>
    <row r="8931" spans="9:9" ht="15" customHeight="1" x14ac:dyDescent="0.2">
      <c r="I8931"/>
    </row>
    <row r="8932" spans="9:9" ht="15" customHeight="1" x14ac:dyDescent="0.2">
      <c r="I8932"/>
    </row>
    <row r="8933" spans="9:9" ht="15" customHeight="1" x14ac:dyDescent="0.2">
      <c r="I8933"/>
    </row>
    <row r="8934" spans="9:9" ht="15" customHeight="1" x14ac:dyDescent="0.2">
      <c r="I8934"/>
    </row>
    <row r="8935" spans="9:9" ht="15" customHeight="1" x14ac:dyDescent="0.2">
      <c r="I8935"/>
    </row>
    <row r="8936" spans="9:9" ht="15" customHeight="1" x14ac:dyDescent="0.2">
      <c r="I8936"/>
    </row>
    <row r="8937" spans="9:9" ht="15" customHeight="1" x14ac:dyDescent="0.2">
      <c r="I8937"/>
    </row>
    <row r="8938" spans="9:9" ht="15" customHeight="1" x14ac:dyDescent="0.2">
      <c r="I8938"/>
    </row>
    <row r="8939" spans="9:9" ht="15" customHeight="1" x14ac:dyDescent="0.2">
      <c r="I8939"/>
    </row>
    <row r="8940" spans="9:9" ht="15" customHeight="1" x14ac:dyDescent="0.2">
      <c r="I8940"/>
    </row>
    <row r="8941" spans="9:9" ht="15" customHeight="1" x14ac:dyDescent="0.2">
      <c r="I8941"/>
    </row>
    <row r="8942" spans="9:9" ht="15" customHeight="1" x14ac:dyDescent="0.2">
      <c r="I8942"/>
    </row>
    <row r="8943" spans="9:9" ht="15" customHeight="1" x14ac:dyDescent="0.2">
      <c r="I8943"/>
    </row>
    <row r="8944" spans="9:9" ht="15" customHeight="1" x14ac:dyDescent="0.2">
      <c r="I8944"/>
    </row>
    <row r="8945" spans="9:9" ht="15" customHeight="1" x14ac:dyDescent="0.2">
      <c r="I8945"/>
    </row>
    <row r="8946" spans="9:9" ht="15" customHeight="1" x14ac:dyDescent="0.2">
      <c r="I8946"/>
    </row>
    <row r="8947" spans="9:9" ht="15" customHeight="1" x14ac:dyDescent="0.2">
      <c r="I8947"/>
    </row>
    <row r="8948" spans="9:9" ht="15" customHeight="1" x14ac:dyDescent="0.2">
      <c r="I8948"/>
    </row>
    <row r="8949" spans="9:9" ht="15" customHeight="1" x14ac:dyDescent="0.2">
      <c r="I8949"/>
    </row>
    <row r="8950" spans="9:9" ht="15" customHeight="1" x14ac:dyDescent="0.2">
      <c r="I8950"/>
    </row>
    <row r="8951" spans="9:9" ht="15" customHeight="1" x14ac:dyDescent="0.2">
      <c r="I8951"/>
    </row>
    <row r="8952" spans="9:9" ht="15" customHeight="1" x14ac:dyDescent="0.2">
      <c r="I8952"/>
    </row>
    <row r="8953" spans="9:9" ht="15" customHeight="1" x14ac:dyDescent="0.2">
      <c r="I8953"/>
    </row>
    <row r="8954" spans="9:9" ht="15" customHeight="1" x14ac:dyDescent="0.2">
      <c r="I8954"/>
    </row>
    <row r="8955" spans="9:9" ht="15" customHeight="1" x14ac:dyDescent="0.2">
      <c r="I8955"/>
    </row>
    <row r="8956" spans="9:9" ht="15" customHeight="1" x14ac:dyDescent="0.2">
      <c r="I8956"/>
    </row>
    <row r="8957" spans="9:9" ht="15" customHeight="1" x14ac:dyDescent="0.2">
      <c r="I8957"/>
    </row>
    <row r="8958" spans="9:9" ht="15" customHeight="1" x14ac:dyDescent="0.2">
      <c r="I8958"/>
    </row>
    <row r="8959" spans="9:9" ht="15" customHeight="1" x14ac:dyDescent="0.2">
      <c r="I8959"/>
    </row>
    <row r="8960" spans="9:9" ht="15" customHeight="1" x14ac:dyDescent="0.2">
      <c r="I8960"/>
    </row>
    <row r="8961" spans="9:9" ht="15" customHeight="1" x14ac:dyDescent="0.2">
      <c r="I8961"/>
    </row>
    <row r="8962" spans="9:9" ht="15" customHeight="1" x14ac:dyDescent="0.2">
      <c r="I8962"/>
    </row>
    <row r="8963" spans="9:9" ht="15" customHeight="1" x14ac:dyDescent="0.2">
      <c r="I8963"/>
    </row>
    <row r="8964" spans="9:9" ht="15" customHeight="1" x14ac:dyDescent="0.2">
      <c r="I8964"/>
    </row>
    <row r="8965" spans="9:9" ht="15" customHeight="1" x14ac:dyDescent="0.2">
      <c r="I8965"/>
    </row>
    <row r="8966" spans="9:9" ht="15" customHeight="1" x14ac:dyDescent="0.2">
      <c r="I8966"/>
    </row>
    <row r="8967" spans="9:9" ht="15" customHeight="1" x14ac:dyDescent="0.2">
      <c r="I8967"/>
    </row>
    <row r="8968" spans="9:9" ht="15" customHeight="1" x14ac:dyDescent="0.2">
      <c r="I8968"/>
    </row>
    <row r="8969" spans="9:9" ht="15" customHeight="1" x14ac:dyDescent="0.2">
      <c r="I8969"/>
    </row>
    <row r="8970" spans="9:9" ht="15" customHeight="1" x14ac:dyDescent="0.2">
      <c r="I8970"/>
    </row>
    <row r="8971" spans="9:9" ht="15" customHeight="1" x14ac:dyDescent="0.2">
      <c r="I8971"/>
    </row>
    <row r="8972" spans="9:9" ht="15" customHeight="1" x14ac:dyDescent="0.2">
      <c r="I8972"/>
    </row>
    <row r="8973" spans="9:9" ht="15" customHeight="1" x14ac:dyDescent="0.2">
      <c r="I8973"/>
    </row>
    <row r="8974" spans="9:9" ht="15" customHeight="1" x14ac:dyDescent="0.2">
      <c r="I8974"/>
    </row>
    <row r="8975" spans="9:9" ht="15" customHeight="1" x14ac:dyDescent="0.2">
      <c r="I8975"/>
    </row>
    <row r="8976" spans="9:9" ht="15" customHeight="1" x14ac:dyDescent="0.2">
      <c r="I8976"/>
    </row>
    <row r="8977" spans="9:9" ht="15" customHeight="1" x14ac:dyDescent="0.2">
      <c r="I8977"/>
    </row>
    <row r="8978" spans="9:9" ht="15" customHeight="1" x14ac:dyDescent="0.2">
      <c r="I8978"/>
    </row>
    <row r="8979" spans="9:9" ht="15" customHeight="1" x14ac:dyDescent="0.2">
      <c r="I8979"/>
    </row>
    <row r="8980" spans="9:9" ht="15" customHeight="1" x14ac:dyDescent="0.2">
      <c r="I8980"/>
    </row>
    <row r="8981" spans="9:9" ht="15" customHeight="1" x14ac:dyDescent="0.2">
      <c r="I8981"/>
    </row>
    <row r="8982" spans="9:9" ht="15" customHeight="1" x14ac:dyDescent="0.2">
      <c r="I8982"/>
    </row>
    <row r="8983" spans="9:9" ht="15" customHeight="1" x14ac:dyDescent="0.2">
      <c r="I8983"/>
    </row>
    <row r="8984" spans="9:9" ht="15" customHeight="1" x14ac:dyDescent="0.2">
      <c r="I8984"/>
    </row>
    <row r="8985" spans="9:9" ht="15" customHeight="1" x14ac:dyDescent="0.2">
      <c r="I8985"/>
    </row>
    <row r="8986" spans="9:9" ht="15" customHeight="1" x14ac:dyDescent="0.2">
      <c r="I8986"/>
    </row>
    <row r="8987" spans="9:9" ht="15" customHeight="1" x14ac:dyDescent="0.2">
      <c r="I8987"/>
    </row>
    <row r="8988" spans="9:9" ht="15" customHeight="1" x14ac:dyDescent="0.2">
      <c r="I8988"/>
    </row>
    <row r="8989" spans="9:9" ht="15" customHeight="1" x14ac:dyDescent="0.2">
      <c r="I8989"/>
    </row>
    <row r="8990" spans="9:9" ht="15" customHeight="1" x14ac:dyDescent="0.2">
      <c r="I8990"/>
    </row>
    <row r="8991" spans="9:9" ht="15" customHeight="1" x14ac:dyDescent="0.2">
      <c r="I8991"/>
    </row>
    <row r="8992" spans="9:9" ht="15" customHeight="1" x14ac:dyDescent="0.2">
      <c r="I8992"/>
    </row>
    <row r="8993" spans="9:9" ht="15" customHeight="1" x14ac:dyDescent="0.2">
      <c r="I8993"/>
    </row>
    <row r="8994" spans="9:9" ht="15" customHeight="1" x14ac:dyDescent="0.2">
      <c r="I8994"/>
    </row>
    <row r="8995" spans="9:9" ht="15" customHeight="1" x14ac:dyDescent="0.2">
      <c r="I8995"/>
    </row>
    <row r="8996" spans="9:9" ht="15" customHeight="1" x14ac:dyDescent="0.2">
      <c r="I8996"/>
    </row>
    <row r="8997" spans="9:9" ht="15" customHeight="1" x14ac:dyDescent="0.2">
      <c r="I8997"/>
    </row>
    <row r="8998" spans="9:9" ht="15" customHeight="1" x14ac:dyDescent="0.2">
      <c r="I8998"/>
    </row>
    <row r="8999" spans="9:9" ht="15" customHeight="1" x14ac:dyDescent="0.2">
      <c r="I8999"/>
    </row>
    <row r="9000" spans="9:9" ht="15" customHeight="1" x14ac:dyDescent="0.2">
      <c r="I9000"/>
    </row>
    <row r="9001" spans="9:9" ht="15" customHeight="1" x14ac:dyDescent="0.2">
      <c r="I9001"/>
    </row>
    <row r="9002" spans="9:9" ht="15" customHeight="1" x14ac:dyDescent="0.2">
      <c r="I9002"/>
    </row>
    <row r="9003" spans="9:9" ht="15" customHeight="1" x14ac:dyDescent="0.2">
      <c r="I9003"/>
    </row>
    <row r="9004" spans="9:9" ht="15" customHeight="1" x14ac:dyDescent="0.2">
      <c r="I9004"/>
    </row>
    <row r="9005" spans="9:9" ht="15" customHeight="1" x14ac:dyDescent="0.2">
      <c r="I9005"/>
    </row>
    <row r="9006" spans="9:9" ht="15" customHeight="1" x14ac:dyDescent="0.2">
      <c r="I9006"/>
    </row>
    <row r="9007" spans="9:9" ht="15" customHeight="1" x14ac:dyDescent="0.2">
      <c r="I9007"/>
    </row>
    <row r="9008" spans="9:9" ht="15" customHeight="1" x14ac:dyDescent="0.2">
      <c r="I9008"/>
    </row>
    <row r="9009" spans="9:9" ht="15" customHeight="1" x14ac:dyDescent="0.2">
      <c r="I9009"/>
    </row>
    <row r="9010" spans="9:9" ht="15" customHeight="1" x14ac:dyDescent="0.2">
      <c r="I9010"/>
    </row>
    <row r="9011" spans="9:9" ht="15" customHeight="1" x14ac:dyDescent="0.2">
      <c r="I9011"/>
    </row>
    <row r="9012" spans="9:9" ht="15" customHeight="1" x14ac:dyDescent="0.2">
      <c r="I9012"/>
    </row>
    <row r="9013" spans="9:9" ht="15" customHeight="1" x14ac:dyDescent="0.2">
      <c r="I9013"/>
    </row>
    <row r="9014" spans="9:9" ht="15" customHeight="1" x14ac:dyDescent="0.2">
      <c r="I9014"/>
    </row>
    <row r="9015" spans="9:9" ht="15" customHeight="1" x14ac:dyDescent="0.2">
      <c r="I9015"/>
    </row>
    <row r="9016" spans="9:9" ht="15" customHeight="1" x14ac:dyDescent="0.2">
      <c r="I9016"/>
    </row>
    <row r="9017" spans="9:9" ht="15" customHeight="1" x14ac:dyDescent="0.2">
      <c r="I9017"/>
    </row>
    <row r="9018" spans="9:9" ht="15" customHeight="1" x14ac:dyDescent="0.2">
      <c r="I9018"/>
    </row>
    <row r="9019" spans="9:9" ht="15" customHeight="1" x14ac:dyDescent="0.2">
      <c r="I9019"/>
    </row>
    <row r="9020" spans="9:9" ht="15" customHeight="1" x14ac:dyDescent="0.2">
      <c r="I9020"/>
    </row>
    <row r="9021" spans="9:9" ht="15" customHeight="1" x14ac:dyDescent="0.2">
      <c r="I9021"/>
    </row>
    <row r="9022" spans="9:9" ht="15" customHeight="1" x14ac:dyDescent="0.2">
      <c r="I9022"/>
    </row>
    <row r="9023" spans="9:9" ht="15" customHeight="1" x14ac:dyDescent="0.2">
      <c r="I9023"/>
    </row>
    <row r="9024" spans="9:9" ht="15" customHeight="1" x14ac:dyDescent="0.2">
      <c r="I9024"/>
    </row>
    <row r="9025" spans="9:9" ht="15" customHeight="1" x14ac:dyDescent="0.2">
      <c r="I9025"/>
    </row>
    <row r="9026" spans="9:9" ht="15" customHeight="1" x14ac:dyDescent="0.2">
      <c r="I9026"/>
    </row>
    <row r="9027" spans="9:9" ht="15" customHeight="1" x14ac:dyDescent="0.2">
      <c r="I9027"/>
    </row>
    <row r="9028" spans="9:9" ht="15" customHeight="1" x14ac:dyDescent="0.2">
      <c r="I9028"/>
    </row>
    <row r="9029" spans="9:9" ht="15" customHeight="1" x14ac:dyDescent="0.2">
      <c r="I9029"/>
    </row>
    <row r="9030" spans="9:9" ht="15" customHeight="1" x14ac:dyDescent="0.2">
      <c r="I9030"/>
    </row>
    <row r="9031" spans="9:9" ht="15" customHeight="1" x14ac:dyDescent="0.2">
      <c r="I9031"/>
    </row>
    <row r="9032" spans="9:9" ht="15" customHeight="1" x14ac:dyDescent="0.2">
      <c r="I9032"/>
    </row>
    <row r="9033" spans="9:9" ht="15" customHeight="1" x14ac:dyDescent="0.2">
      <c r="I9033"/>
    </row>
    <row r="9034" spans="9:9" ht="15" customHeight="1" x14ac:dyDescent="0.2">
      <c r="I9034"/>
    </row>
    <row r="9035" spans="9:9" ht="15" customHeight="1" x14ac:dyDescent="0.2">
      <c r="I9035"/>
    </row>
    <row r="9036" spans="9:9" ht="15" customHeight="1" x14ac:dyDescent="0.2">
      <c r="I9036"/>
    </row>
    <row r="9037" spans="9:9" ht="15" customHeight="1" x14ac:dyDescent="0.2">
      <c r="I9037"/>
    </row>
    <row r="9038" spans="9:9" ht="15" customHeight="1" x14ac:dyDescent="0.2">
      <c r="I9038"/>
    </row>
    <row r="9039" spans="9:9" ht="15" customHeight="1" x14ac:dyDescent="0.2">
      <c r="I9039"/>
    </row>
    <row r="9040" spans="9:9" ht="15" customHeight="1" x14ac:dyDescent="0.2">
      <c r="I9040"/>
    </row>
    <row r="9041" spans="9:9" ht="15" customHeight="1" x14ac:dyDescent="0.2">
      <c r="I9041"/>
    </row>
    <row r="9042" spans="9:9" ht="15" customHeight="1" x14ac:dyDescent="0.2">
      <c r="I9042"/>
    </row>
    <row r="9043" spans="9:9" ht="15" customHeight="1" x14ac:dyDescent="0.2">
      <c r="I9043"/>
    </row>
    <row r="9044" spans="9:9" ht="15" customHeight="1" x14ac:dyDescent="0.2">
      <c r="I9044"/>
    </row>
    <row r="9045" spans="9:9" ht="15" customHeight="1" x14ac:dyDescent="0.2">
      <c r="I9045"/>
    </row>
    <row r="9046" spans="9:9" ht="15" customHeight="1" x14ac:dyDescent="0.2">
      <c r="I9046"/>
    </row>
    <row r="9047" spans="9:9" ht="15" customHeight="1" x14ac:dyDescent="0.2">
      <c r="I9047"/>
    </row>
    <row r="9048" spans="9:9" ht="15" customHeight="1" x14ac:dyDescent="0.2">
      <c r="I9048"/>
    </row>
    <row r="9049" spans="9:9" ht="15" customHeight="1" x14ac:dyDescent="0.2">
      <c r="I9049"/>
    </row>
    <row r="9050" spans="9:9" ht="15" customHeight="1" x14ac:dyDescent="0.2">
      <c r="I9050"/>
    </row>
    <row r="9051" spans="9:9" ht="15" customHeight="1" x14ac:dyDescent="0.2">
      <c r="I9051"/>
    </row>
    <row r="9052" spans="9:9" ht="15" customHeight="1" x14ac:dyDescent="0.2">
      <c r="I9052"/>
    </row>
    <row r="9053" spans="9:9" ht="15" customHeight="1" x14ac:dyDescent="0.2">
      <c r="I9053"/>
    </row>
    <row r="9054" spans="9:9" ht="15" customHeight="1" x14ac:dyDescent="0.2">
      <c r="I9054"/>
    </row>
    <row r="9055" spans="9:9" ht="15" customHeight="1" x14ac:dyDescent="0.2">
      <c r="I9055"/>
    </row>
    <row r="9056" spans="9:9" ht="15" customHeight="1" x14ac:dyDescent="0.2">
      <c r="I9056"/>
    </row>
    <row r="9057" spans="9:9" ht="15" customHeight="1" x14ac:dyDescent="0.2">
      <c r="I9057"/>
    </row>
    <row r="9058" spans="9:9" ht="15" customHeight="1" x14ac:dyDescent="0.2">
      <c r="I9058"/>
    </row>
    <row r="9059" spans="9:9" ht="15" customHeight="1" x14ac:dyDescent="0.2">
      <c r="I9059"/>
    </row>
    <row r="9060" spans="9:9" ht="15" customHeight="1" x14ac:dyDescent="0.2">
      <c r="I9060"/>
    </row>
    <row r="9061" spans="9:9" ht="15" customHeight="1" x14ac:dyDescent="0.2">
      <c r="I9061"/>
    </row>
    <row r="9062" spans="9:9" ht="15" customHeight="1" x14ac:dyDescent="0.2">
      <c r="I9062"/>
    </row>
    <row r="9063" spans="9:9" ht="15" customHeight="1" x14ac:dyDescent="0.2">
      <c r="I9063"/>
    </row>
    <row r="9064" spans="9:9" ht="15" customHeight="1" x14ac:dyDescent="0.2">
      <c r="I9064"/>
    </row>
    <row r="9065" spans="9:9" ht="15" customHeight="1" x14ac:dyDescent="0.2">
      <c r="I9065"/>
    </row>
    <row r="9066" spans="9:9" ht="15" customHeight="1" x14ac:dyDescent="0.2">
      <c r="I9066"/>
    </row>
    <row r="9067" spans="9:9" ht="15" customHeight="1" x14ac:dyDescent="0.2">
      <c r="I9067"/>
    </row>
    <row r="9068" spans="9:9" ht="15" customHeight="1" x14ac:dyDescent="0.2">
      <c r="I9068"/>
    </row>
    <row r="9069" spans="9:9" ht="15" customHeight="1" x14ac:dyDescent="0.2">
      <c r="I9069"/>
    </row>
    <row r="9070" spans="9:9" ht="15" customHeight="1" x14ac:dyDescent="0.2">
      <c r="I9070"/>
    </row>
    <row r="9071" spans="9:9" ht="15" customHeight="1" x14ac:dyDescent="0.2">
      <c r="I9071"/>
    </row>
    <row r="9072" spans="9:9" ht="15" customHeight="1" x14ac:dyDescent="0.2">
      <c r="I9072"/>
    </row>
    <row r="9073" spans="9:9" ht="15" customHeight="1" x14ac:dyDescent="0.2">
      <c r="I9073"/>
    </row>
    <row r="9074" spans="9:9" ht="15" customHeight="1" x14ac:dyDescent="0.2">
      <c r="I9074"/>
    </row>
    <row r="9075" spans="9:9" ht="15" customHeight="1" x14ac:dyDescent="0.2">
      <c r="I9075"/>
    </row>
    <row r="9076" spans="9:9" ht="15" customHeight="1" x14ac:dyDescent="0.2">
      <c r="I9076"/>
    </row>
    <row r="9077" spans="9:9" ht="15" customHeight="1" x14ac:dyDescent="0.2">
      <c r="I9077"/>
    </row>
    <row r="9078" spans="9:9" ht="15" customHeight="1" x14ac:dyDescent="0.2">
      <c r="I9078"/>
    </row>
    <row r="9079" spans="9:9" ht="15" customHeight="1" x14ac:dyDescent="0.2">
      <c r="I9079"/>
    </row>
    <row r="9080" spans="9:9" ht="15" customHeight="1" x14ac:dyDescent="0.2">
      <c r="I9080"/>
    </row>
    <row r="9081" spans="9:9" ht="15" customHeight="1" x14ac:dyDescent="0.2">
      <c r="I9081"/>
    </row>
    <row r="9082" spans="9:9" ht="15" customHeight="1" x14ac:dyDescent="0.2">
      <c r="I9082"/>
    </row>
    <row r="9083" spans="9:9" ht="15" customHeight="1" x14ac:dyDescent="0.2">
      <c r="I9083"/>
    </row>
    <row r="9084" spans="9:9" ht="15" customHeight="1" x14ac:dyDescent="0.2">
      <c r="I9084"/>
    </row>
    <row r="9085" spans="9:9" ht="15" customHeight="1" x14ac:dyDescent="0.2">
      <c r="I9085"/>
    </row>
    <row r="9086" spans="9:9" ht="15" customHeight="1" x14ac:dyDescent="0.2">
      <c r="I9086"/>
    </row>
    <row r="9087" spans="9:9" ht="15" customHeight="1" x14ac:dyDescent="0.2">
      <c r="I9087"/>
    </row>
    <row r="9088" spans="9:9" ht="15" customHeight="1" x14ac:dyDescent="0.2">
      <c r="I9088"/>
    </row>
    <row r="9089" spans="9:9" ht="15" customHeight="1" x14ac:dyDescent="0.2">
      <c r="I9089"/>
    </row>
    <row r="9090" spans="9:9" ht="15" customHeight="1" x14ac:dyDescent="0.2">
      <c r="I9090"/>
    </row>
    <row r="9091" spans="9:9" ht="15" customHeight="1" x14ac:dyDescent="0.2">
      <c r="I9091"/>
    </row>
    <row r="9092" spans="9:9" ht="15" customHeight="1" x14ac:dyDescent="0.2">
      <c r="I9092"/>
    </row>
    <row r="9093" spans="9:9" ht="15" customHeight="1" x14ac:dyDescent="0.2">
      <c r="I9093"/>
    </row>
    <row r="9094" spans="9:9" ht="15" customHeight="1" x14ac:dyDescent="0.2">
      <c r="I9094"/>
    </row>
    <row r="9095" spans="9:9" ht="15" customHeight="1" x14ac:dyDescent="0.2">
      <c r="I9095"/>
    </row>
    <row r="9096" spans="9:9" ht="15" customHeight="1" x14ac:dyDescent="0.2">
      <c r="I9096"/>
    </row>
    <row r="9097" spans="9:9" ht="15" customHeight="1" x14ac:dyDescent="0.2">
      <c r="I9097"/>
    </row>
    <row r="9098" spans="9:9" ht="15" customHeight="1" x14ac:dyDescent="0.2">
      <c r="I9098"/>
    </row>
    <row r="9099" spans="9:9" ht="15" customHeight="1" x14ac:dyDescent="0.2">
      <c r="I9099"/>
    </row>
    <row r="9100" spans="9:9" ht="15" customHeight="1" x14ac:dyDescent="0.2">
      <c r="I9100"/>
    </row>
    <row r="9101" spans="9:9" ht="15" customHeight="1" x14ac:dyDescent="0.2">
      <c r="I9101"/>
    </row>
    <row r="9102" spans="9:9" ht="15" customHeight="1" x14ac:dyDescent="0.2">
      <c r="I9102"/>
    </row>
    <row r="9103" spans="9:9" ht="15" customHeight="1" x14ac:dyDescent="0.2">
      <c r="I9103"/>
    </row>
    <row r="9104" spans="9:9" ht="15" customHeight="1" x14ac:dyDescent="0.2">
      <c r="I9104"/>
    </row>
    <row r="9105" spans="9:9" ht="15" customHeight="1" x14ac:dyDescent="0.2">
      <c r="I9105"/>
    </row>
    <row r="9106" spans="9:9" ht="15" customHeight="1" x14ac:dyDescent="0.2">
      <c r="I9106"/>
    </row>
    <row r="9107" spans="9:9" ht="15" customHeight="1" x14ac:dyDescent="0.2">
      <c r="I9107"/>
    </row>
    <row r="9108" spans="9:9" ht="15" customHeight="1" x14ac:dyDescent="0.2">
      <c r="I9108"/>
    </row>
    <row r="9109" spans="9:9" ht="15" customHeight="1" x14ac:dyDescent="0.2">
      <c r="I9109"/>
    </row>
    <row r="9110" spans="9:9" ht="15" customHeight="1" x14ac:dyDescent="0.2">
      <c r="I9110"/>
    </row>
    <row r="9111" spans="9:9" ht="15" customHeight="1" x14ac:dyDescent="0.2">
      <c r="I9111"/>
    </row>
    <row r="9112" spans="9:9" ht="15" customHeight="1" x14ac:dyDescent="0.2">
      <c r="I9112"/>
    </row>
    <row r="9113" spans="9:9" ht="15" customHeight="1" x14ac:dyDescent="0.2">
      <c r="I9113"/>
    </row>
    <row r="9114" spans="9:9" ht="15" customHeight="1" x14ac:dyDescent="0.2">
      <c r="I9114"/>
    </row>
    <row r="9115" spans="9:9" ht="15" customHeight="1" x14ac:dyDescent="0.2">
      <c r="I9115"/>
    </row>
    <row r="9116" spans="9:9" ht="15" customHeight="1" x14ac:dyDescent="0.2">
      <c r="I9116"/>
    </row>
    <row r="9117" spans="9:9" ht="15" customHeight="1" x14ac:dyDescent="0.2">
      <c r="I9117"/>
    </row>
    <row r="9118" spans="9:9" ht="15" customHeight="1" x14ac:dyDescent="0.2">
      <c r="I9118"/>
    </row>
    <row r="9119" spans="9:9" ht="15" customHeight="1" x14ac:dyDescent="0.2">
      <c r="I9119"/>
    </row>
    <row r="9120" spans="9:9" ht="15" customHeight="1" x14ac:dyDescent="0.2">
      <c r="I9120"/>
    </row>
    <row r="9121" spans="9:9" ht="15" customHeight="1" x14ac:dyDescent="0.2">
      <c r="I9121"/>
    </row>
    <row r="9122" spans="9:9" ht="15" customHeight="1" x14ac:dyDescent="0.2">
      <c r="I9122"/>
    </row>
    <row r="9123" spans="9:9" ht="15" customHeight="1" x14ac:dyDescent="0.2">
      <c r="I9123"/>
    </row>
    <row r="9124" spans="9:9" ht="15" customHeight="1" x14ac:dyDescent="0.2">
      <c r="I9124"/>
    </row>
    <row r="9125" spans="9:9" ht="15" customHeight="1" x14ac:dyDescent="0.2">
      <c r="I9125"/>
    </row>
    <row r="9126" spans="9:9" ht="15" customHeight="1" x14ac:dyDescent="0.2">
      <c r="I9126"/>
    </row>
    <row r="9127" spans="9:9" ht="15" customHeight="1" x14ac:dyDescent="0.2">
      <c r="I9127"/>
    </row>
    <row r="9128" spans="9:9" ht="15" customHeight="1" x14ac:dyDescent="0.2">
      <c r="I9128"/>
    </row>
    <row r="9129" spans="9:9" ht="15" customHeight="1" x14ac:dyDescent="0.2">
      <c r="I9129"/>
    </row>
    <row r="9130" spans="9:9" ht="15" customHeight="1" x14ac:dyDescent="0.2">
      <c r="I9130"/>
    </row>
    <row r="9131" spans="9:9" ht="15" customHeight="1" x14ac:dyDescent="0.2">
      <c r="I9131"/>
    </row>
    <row r="9132" spans="9:9" ht="15" customHeight="1" x14ac:dyDescent="0.2">
      <c r="I9132"/>
    </row>
    <row r="9133" spans="9:9" ht="15" customHeight="1" x14ac:dyDescent="0.2">
      <c r="I9133"/>
    </row>
    <row r="9134" spans="9:9" ht="15" customHeight="1" x14ac:dyDescent="0.2">
      <c r="I9134"/>
    </row>
    <row r="9135" spans="9:9" ht="15" customHeight="1" x14ac:dyDescent="0.2">
      <c r="I9135"/>
    </row>
    <row r="9136" spans="9:9" ht="15" customHeight="1" x14ac:dyDescent="0.2">
      <c r="I9136"/>
    </row>
    <row r="9137" spans="9:9" ht="15" customHeight="1" x14ac:dyDescent="0.2">
      <c r="I9137"/>
    </row>
    <row r="9138" spans="9:9" ht="15" customHeight="1" x14ac:dyDescent="0.2">
      <c r="I9138"/>
    </row>
    <row r="9139" spans="9:9" ht="15" customHeight="1" x14ac:dyDescent="0.2">
      <c r="I9139"/>
    </row>
    <row r="9140" spans="9:9" ht="15" customHeight="1" x14ac:dyDescent="0.2">
      <c r="I9140"/>
    </row>
    <row r="9141" spans="9:9" ht="15" customHeight="1" x14ac:dyDescent="0.2">
      <c r="I9141"/>
    </row>
    <row r="9142" spans="9:9" ht="15" customHeight="1" x14ac:dyDescent="0.2">
      <c r="I9142"/>
    </row>
    <row r="9143" spans="9:9" ht="15" customHeight="1" x14ac:dyDescent="0.2">
      <c r="I9143"/>
    </row>
    <row r="9144" spans="9:9" ht="15" customHeight="1" x14ac:dyDescent="0.2">
      <c r="I9144"/>
    </row>
    <row r="9145" spans="9:9" ht="15" customHeight="1" x14ac:dyDescent="0.2">
      <c r="I9145"/>
    </row>
    <row r="9146" spans="9:9" ht="15" customHeight="1" x14ac:dyDescent="0.2">
      <c r="I9146"/>
    </row>
    <row r="9147" spans="9:9" ht="15" customHeight="1" x14ac:dyDescent="0.2">
      <c r="I9147"/>
    </row>
    <row r="9148" spans="9:9" ht="15" customHeight="1" x14ac:dyDescent="0.2">
      <c r="I9148"/>
    </row>
    <row r="9149" spans="9:9" ht="15" customHeight="1" x14ac:dyDescent="0.2">
      <c r="I9149"/>
    </row>
    <row r="9150" spans="9:9" ht="15" customHeight="1" x14ac:dyDescent="0.2">
      <c r="I9150"/>
    </row>
    <row r="9151" spans="9:9" ht="15" customHeight="1" x14ac:dyDescent="0.2">
      <c r="I9151"/>
    </row>
    <row r="9152" spans="9:9" ht="15" customHeight="1" x14ac:dyDescent="0.2">
      <c r="I9152"/>
    </row>
    <row r="9153" spans="9:9" ht="15" customHeight="1" x14ac:dyDescent="0.2">
      <c r="I9153"/>
    </row>
    <row r="9154" spans="9:9" ht="15" customHeight="1" x14ac:dyDescent="0.2">
      <c r="I9154"/>
    </row>
    <row r="9155" spans="9:9" ht="15" customHeight="1" x14ac:dyDescent="0.2">
      <c r="I9155"/>
    </row>
    <row r="9156" spans="9:9" ht="15" customHeight="1" x14ac:dyDescent="0.2">
      <c r="I9156"/>
    </row>
    <row r="9157" spans="9:9" ht="15" customHeight="1" x14ac:dyDescent="0.2">
      <c r="I9157"/>
    </row>
    <row r="9158" spans="9:9" ht="15" customHeight="1" x14ac:dyDescent="0.2">
      <c r="I9158"/>
    </row>
    <row r="9159" spans="9:9" ht="15" customHeight="1" x14ac:dyDescent="0.2">
      <c r="I9159"/>
    </row>
    <row r="9160" spans="9:9" ht="15" customHeight="1" x14ac:dyDescent="0.2">
      <c r="I9160"/>
    </row>
    <row r="9161" spans="9:9" ht="15" customHeight="1" x14ac:dyDescent="0.2">
      <c r="I9161"/>
    </row>
    <row r="9162" spans="9:9" ht="15" customHeight="1" x14ac:dyDescent="0.2">
      <c r="I9162"/>
    </row>
    <row r="9163" spans="9:9" ht="15" customHeight="1" x14ac:dyDescent="0.2">
      <c r="I9163"/>
    </row>
    <row r="9164" spans="9:9" ht="15" customHeight="1" x14ac:dyDescent="0.2">
      <c r="I9164"/>
    </row>
    <row r="9165" spans="9:9" ht="15" customHeight="1" x14ac:dyDescent="0.2">
      <c r="I9165"/>
    </row>
    <row r="9166" spans="9:9" ht="15" customHeight="1" x14ac:dyDescent="0.2">
      <c r="I9166"/>
    </row>
    <row r="9167" spans="9:9" ht="15" customHeight="1" x14ac:dyDescent="0.2">
      <c r="I9167"/>
    </row>
    <row r="9168" spans="9:9" ht="15" customHeight="1" x14ac:dyDescent="0.2">
      <c r="I9168"/>
    </row>
    <row r="9169" spans="9:9" ht="15" customHeight="1" x14ac:dyDescent="0.2">
      <c r="I9169"/>
    </row>
    <row r="9170" spans="9:9" ht="15" customHeight="1" x14ac:dyDescent="0.2">
      <c r="I9170"/>
    </row>
    <row r="9171" spans="9:9" ht="15" customHeight="1" x14ac:dyDescent="0.2">
      <c r="I9171"/>
    </row>
    <row r="9172" spans="9:9" ht="15" customHeight="1" x14ac:dyDescent="0.2">
      <c r="I9172"/>
    </row>
    <row r="9173" spans="9:9" ht="15" customHeight="1" x14ac:dyDescent="0.2">
      <c r="I9173"/>
    </row>
    <row r="9174" spans="9:9" ht="15" customHeight="1" x14ac:dyDescent="0.2">
      <c r="I9174"/>
    </row>
    <row r="9175" spans="9:9" ht="15" customHeight="1" x14ac:dyDescent="0.2">
      <c r="I9175"/>
    </row>
    <row r="9176" spans="9:9" ht="15" customHeight="1" x14ac:dyDescent="0.2">
      <c r="I9176"/>
    </row>
    <row r="9177" spans="9:9" ht="15" customHeight="1" x14ac:dyDescent="0.2">
      <c r="I9177"/>
    </row>
    <row r="9178" spans="9:9" ht="15" customHeight="1" x14ac:dyDescent="0.2">
      <c r="I9178"/>
    </row>
    <row r="9179" spans="9:9" ht="15" customHeight="1" x14ac:dyDescent="0.2">
      <c r="I9179"/>
    </row>
    <row r="9180" spans="9:9" ht="15" customHeight="1" x14ac:dyDescent="0.2">
      <c r="I9180"/>
    </row>
    <row r="9181" spans="9:9" ht="15" customHeight="1" x14ac:dyDescent="0.2">
      <c r="I9181"/>
    </row>
    <row r="9182" spans="9:9" ht="15" customHeight="1" x14ac:dyDescent="0.2">
      <c r="I9182"/>
    </row>
    <row r="9183" spans="9:9" ht="15" customHeight="1" x14ac:dyDescent="0.2">
      <c r="I9183"/>
    </row>
    <row r="9184" spans="9:9" ht="15" customHeight="1" x14ac:dyDescent="0.2">
      <c r="I9184"/>
    </row>
    <row r="9185" spans="9:9" ht="15" customHeight="1" x14ac:dyDescent="0.2">
      <c r="I9185"/>
    </row>
    <row r="9186" spans="9:9" ht="15" customHeight="1" x14ac:dyDescent="0.2">
      <c r="I9186"/>
    </row>
    <row r="9187" spans="9:9" ht="15" customHeight="1" x14ac:dyDescent="0.2">
      <c r="I9187"/>
    </row>
    <row r="9188" spans="9:9" ht="15" customHeight="1" x14ac:dyDescent="0.2">
      <c r="I9188"/>
    </row>
    <row r="9189" spans="9:9" ht="15" customHeight="1" x14ac:dyDescent="0.2">
      <c r="I9189"/>
    </row>
    <row r="9190" spans="9:9" ht="15" customHeight="1" x14ac:dyDescent="0.2">
      <c r="I9190"/>
    </row>
    <row r="9191" spans="9:9" ht="15" customHeight="1" x14ac:dyDescent="0.2">
      <c r="I9191"/>
    </row>
    <row r="9192" spans="9:9" ht="15" customHeight="1" x14ac:dyDescent="0.2">
      <c r="I9192"/>
    </row>
    <row r="9193" spans="9:9" ht="15" customHeight="1" x14ac:dyDescent="0.2">
      <c r="I9193"/>
    </row>
    <row r="9194" spans="9:9" ht="15" customHeight="1" x14ac:dyDescent="0.2">
      <c r="I9194"/>
    </row>
    <row r="9195" spans="9:9" ht="15" customHeight="1" x14ac:dyDescent="0.2">
      <c r="I9195"/>
    </row>
    <row r="9196" spans="9:9" ht="15" customHeight="1" x14ac:dyDescent="0.2">
      <c r="I9196"/>
    </row>
    <row r="9197" spans="9:9" ht="15" customHeight="1" x14ac:dyDescent="0.2">
      <c r="I9197"/>
    </row>
    <row r="9198" spans="9:9" ht="15" customHeight="1" x14ac:dyDescent="0.2">
      <c r="I9198"/>
    </row>
    <row r="9199" spans="9:9" ht="15" customHeight="1" x14ac:dyDescent="0.2">
      <c r="I9199"/>
    </row>
    <row r="9200" spans="9:9" ht="15" customHeight="1" x14ac:dyDescent="0.2">
      <c r="I9200"/>
    </row>
    <row r="9201" spans="9:9" ht="15" customHeight="1" x14ac:dyDescent="0.2">
      <c r="I9201"/>
    </row>
    <row r="9202" spans="9:9" ht="15" customHeight="1" x14ac:dyDescent="0.2">
      <c r="I9202"/>
    </row>
    <row r="9203" spans="9:9" ht="15" customHeight="1" x14ac:dyDescent="0.2">
      <c r="I9203"/>
    </row>
    <row r="9204" spans="9:9" ht="15" customHeight="1" x14ac:dyDescent="0.2">
      <c r="I9204"/>
    </row>
    <row r="9205" spans="9:9" ht="15" customHeight="1" x14ac:dyDescent="0.2">
      <c r="I9205"/>
    </row>
    <row r="9206" spans="9:9" ht="15" customHeight="1" x14ac:dyDescent="0.2">
      <c r="I9206"/>
    </row>
    <row r="9207" spans="9:9" ht="15" customHeight="1" x14ac:dyDescent="0.2">
      <c r="I9207"/>
    </row>
    <row r="9208" spans="9:9" ht="15" customHeight="1" x14ac:dyDescent="0.2">
      <c r="I9208"/>
    </row>
    <row r="9209" spans="9:9" ht="15" customHeight="1" x14ac:dyDescent="0.2">
      <c r="I9209"/>
    </row>
    <row r="9210" spans="9:9" ht="15" customHeight="1" x14ac:dyDescent="0.2">
      <c r="I9210"/>
    </row>
    <row r="9211" spans="9:9" ht="15" customHeight="1" x14ac:dyDescent="0.2">
      <c r="I9211"/>
    </row>
    <row r="9212" spans="9:9" ht="15" customHeight="1" x14ac:dyDescent="0.2">
      <c r="I9212"/>
    </row>
    <row r="9213" spans="9:9" ht="15" customHeight="1" x14ac:dyDescent="0.2">
      <c r="I9213"/>
    </row>
    <row r="9214" spans="9:9" ht="15" customHeight="1" x14ac:dyDescent="0.2">
      <c r="I9214"/>
    </row>
    <row r="9215" spans="9:9" ht="15" customHeight="1" x14ac:dyDescent="0.2">
      <c r="I9215"/>
    </row>
    <row r="9216" spans="9:9" ht="15" customHeight="1" x14ac:dyDescent="0.2">
      <c r="I9216"/>
    </row>
    <row r="9217" spans="9:9" ht="15" customHeight="1" x14ac:dyDescent="0.2">
      <c r="I9217"/>
    </row>
    <row r="9218" spans="9:9" ht="15" customHeight="1" x14ac:dyDescent="0.2">
      <c r="I9218"/>
    </row>
    <row r="9219" spans="9:9" ht="15" customHeight="1" x14ac:dyDescent="0.2">
      <c r="I9219"/>
    </row>
    <row r="9220" spans="9:9" ht="15" customHeight="1" x14ac:dyDescent="0.2">
      <c r="I9220"/>
    </row>
    <row r="9221" spans="9:9" ht="15" customHeight="1" x14ac:dyDescent="0.2">
      <c r="I9221"/>
    </row>
    <row r="9222" spans="9:9" ht="15" customHeight="1" x14ac:dyDescent="0.2">
      <c r="I9222"/>
    </row>
    <row r="9223" spans="9:9" ht="15" customHeight="1" x14ac:dyDescent="0.2">
      <c r="I9223"/>
    </row>
    <row r="9224" spans="9:9" ht="15" customHeight="1" x14ac:dyDescent="0.2">
      <c r="I9224"/>
    </row>
    <row r="9225" spans="9:9" ht="15" customHeight="1" x14ac:dyDescent="0.2">
      <c r="I9225"/>
    </row>
    <row r="9226" spans="9:9" ht="15" customHeight="1" x14ac:dyDescent="0.2">
      <c r="I9226"/>
    </row>
    <row r="9227" spans="9:9" ht="15" customHeight="1" x14ac:dyDescent="0.2">
      <c r="I9227"/>
    </row>
    <row r="9228" spans="9:9" ht="15" customHeight="1" x14ac:dyDescent="0.2">
      <c r="I9228"/>
    </row>
    <row r="9229" spans="9:9" ht="15" customHeight="1" x14ac:dyDescent="0.2">
      <c r="I9229"/>
    </row>
    <row r="9230" spans="9:9" ht="15" customHeight="1" x14ac:dyDescent="0.2">
      <c r="I9230"/>
    </row>
    <row r="9231" spans="9:9" ht="15" customHeight="1" x14ac:dyDescent="0.2">
      <c r="I9231"/>
    </row>
    <row r="9232" spans="9:9" ht="15" customHeight="1" x14ac:dyDescent="0.2">
      <c r="I9232"/>
    </row>
    <row r="9233" spans="9:9" ht="15" customHeight="1" x14ac:dyDescent="0.2">
      <c r="I9233"/>
    </row>
    <row r="9234" spans="9:9" ht="15" customHeight="1" x14ac:dyDescent="0.2">
      <c r="I9234"/>
    </row>
    <row r="9235" spans="9:9" ht="15" customHeight="1" x14ac:dyDescent="0.2">
      <c r="I9235"/>
    </row>
    <row r="9236" spans="9:9" ht="15" customHeight="1" x14ac:dyDescent="0.2">
      <c r="I9236"/>
    </row>
    <row r="9237" spans="9:9" ht="15" customHeight="1" x14ac:dyDescent="0.2">
      <c r="I9237"/>
    </row>
    <row r="9238" spans="9:9" ht="15" customHeight="1" x14ac:dyDescent="0.2">
      <c r="I9238"/>
    </row>
    <row r="9239" spans="9:9" ht="15" customHeight="1" x14ac:dyDescent="0.2">
      <c r="I9239"/>
    </row>
    <row r="9240" spans="9:9" ht="15" customHeight="1" x14ac:dyDescent="0.2">
      <c r="I9240"/>
    </row>
    <row r="9241" spans="9:9" ht="15" customHeight="1" x14ac:dyDescent="0.2">
      <c r="I9241"/>
    </row>
    <row r="9242" spans="9:9" ht="15" customHeight="1" x14ac:dyDescent="0.2">
      <c r="I9242"/>
    </row>
    <row r="9243" spans="9:9" ht="15" customHeight="1" x14ac:dyDescent="0.2">
      <c r="I9243"/>
    </row>
    <row r="9244" spans="9:9" ht="15" customHeight="1" x14ac:dyDescent="0.2">
      <c r="I9244"/>
    </row>
    <row r="9245" spans="9:9" ht="15" customHeight="1" x14ac:dyDescent="0.2">
      <c r="I9245"/>
    </row>
    <row r="9246" spans="9:9" ht="15" customHeight="1" x14ac:dyDescent="0.2">
      <c r="I9246"/>
    </row>
    <row r="9247" spans="9:9" ht="15" customHeight="1" x14ac:dyDescent="0.2">
      <c r="I9247"/>
    </row>
    <row r="9248" spans="9:9" ht="15" customHeight="1" x14ac:dyDescent="0.2">
      <c r="I9248"/>
    </row>
    <row r="9249" spans="9:9" ht="15" customHeight="1" x14ac:dyDescent="0.2">
      <c r="I9249"/>
    </row>
    <row r="9250" spans="9:9" ht="15" customHeight="1" x14ac:dyDescent="0.2">
      <c r="I9250"/>
    </row>
    <row r="9251" spans="9:9" ht="15" customHeight="1" x14ac:dyDescent="0.2">
      <c r="I9251"/>
    </row>
    <row r="9252" spans="9:9" ht="15" customHeight="1" x14ac:dyDescent="0.2">
      <c r="I9252"/>
    </row>
    <row r="9253" spans="9:9" ht="15" customHeight="1" x14ac:dyDescent="0.2">
      <c r="I9253"/>
    </row>
    <row r="9254" spans="9:9" ht="15" customHeight="1" x14ac:dyDescent="0.2">
      <c r="I9254"/>
    </row>
    <row r="9255" spans="9:9" ht="15" customHeight="1" x14ac:dyDescent="0.2">
      <c r="I9255"/>
    </row>
    <row r="9256" spans="9:9" ht="15" customHeight="1" x14ac:dyDescent="0.2">
      <c r="I9256"/>
    </row>
    <row r="9257" spans="9:9" ht="15" customHeight="1" x14ac:dyDescent="0.2">
      <c r="I9257"/>
    </row>
    <row r="9258" spans="9:9" ht="15" customHeight="1" x14ac:dyDescent="0.2">
      <c r="I9258"/>
    </row>
    <row r="9259" spans="9:9" ht="15" customHeight="1" x14ac:dyDescent="0.2">
      <c r="I9259"/>
    </row>
    <row r="9260" spans="9:9" ht="15" customHeight="1" x14ac:dyDescent="0.2">
      <c r="I9260"/>
    </row>
    <row r="9261" spans="9:9" ht="15" customHeight="1" x14ac:dyDescent="0.2">
      <c r="I9261"/>
    </row>
    <row r="9262" spans="9:9" ht="15" customHeight="1" x14ac:dyDescent="0.2">
      <c r="I9262"/>
    </row>
    <row r="9263" spans="9:9" ht="15" customHeight="1" x14ac:dyDescent="0.2">
      <c r="I9263"/>
    </row>
    <row r="9264" spans="9:9" ht="15" customHeight="1" x14ac:dyDescent="0.2">
      <c r="I9264"/>
    </row>
    <row r="9265" spans="9:9" ht="15" customHeight="1" x14ac:dyDescent="0.2">
      <c r="I9265"/>
    </row>
    <row r="9266" spans="9:9" ht="15" customHeight="1" x14ac:dyDescent="0.2">
      <c r="I9266"/>
    </row>
    <row r="9267" spans="9:9" ht="15" customHeight="1" x14ac:dyDescent="0.2">
      <c r="I9267"/>
    </row>
    <row r="9268" spans="9:9" ht="15" customHeight="1" x14ac:dyDescent="0.2">
      <c r="I9268"/>
    </row>
    <row r="9269" spans="9:9" ht="15" customHeight="1" x14ac:dyDescent="0.2">
      <c r="I9269"/>
    </row>
    <row r="9270" spans="9:9" ht="15" customHeight="1" x14ac:dyDescent="0.2">
      <c r="I9270"/>
    </row>
    <row r="9271" spans="9:9" ht="15" customHeight="1" x14ac:dyDescent="0.2">
      <c r="I9271"/>
    </row>
    <row r="9272" spans="9:9" ht="15" customHeight="1" x14ac:dyDescent="0.2">
      <c r="I9272"/>
    </row>
    <row r="9273" spans="9:9" ht="15" customHeight="1" x14ac:dyDescent="0.2">
      <c r="I9273"/>
    </row>
    <row r="9274" spans="9:9" ht="15" customHeight="1" x14ac:dyDescent="0.2">
      <c r="I9274"/>
    </row>
    <row r="9275" spans="9:9" ht="15" customHeight="1" x14ac:dyDescent="0.2">
      <c r="I9275"/>
    </row>
    <row r="9276" spans="9:9" ht="15" customHeight="1" x14ac:dyDescent="0.2">
      <c r="I9276"/>
    </row>
    <row r="9277" spans="9:9" ht="15" customHeight="1" x14ac:dyDescent="0.2">
      <c r="I9277"/>
    </row>
    <row r="9278" spans="9:9" ht="15" customHeight="1" x14ac:dyDescent="0.2">
      <c r="I9278"/>
    </row>
    <row r="9279" spans="9:9" ht="15" customHeight="1" x14ac:dyDescent="0.2">
      <c r="I9279"/>
    </row>
    <row r="9280" spans="9:9" ht="15" customHeight="1" x14ac:dyDescent="0.2">
      <c r="I9280"/>
    </row>
    <row r="9281" spans="9:9" ht="15" customHeight="1" x14ac:dyDescent="0.2">
      <c r="I9281"/>
    </row>
    <row r="9282" spans="9:9" ht="15" customHeight="1" x14ac:dyDescent="0.2">
      <c r="I9282"/>
    </row>
    <row r="9283" spans="9:9" ht="15" customHeight="1" x14ac:dyDescent="0.2">
      <c r="I9283"/>
    </row>
    <row r="9284" spans="9:9" ht="15" customHeight="1" x14ac:dyDescent="0.2">
      <c r="I9284"/>
    </row>
    <row r="9285" spans="9:9" ht="15" customHeight="1" x14ac:dyDescent="0.2">
      <c r="I9285"/>
    </row>
    <row r="9286" spans="9:9" ht="15" customHeight="1" x14ac:dyDescent="0.2">
      <c r="I9286"/>
    </row>
    <row r="9287" spans="9:9" ht="15" customHeight="1" x14ac:dyDescent="0.2">
      <c r="I9287"/>
    </row>
    <row r="9288" spans="9:9" ht="15" customHeight="1" x14ac:dyDescent="0.2">
      <c r="I9288"/>
    </row>
    <row r="9289" spans="9:9" ht="15" customHeight="1" x14ac:dyDescent="0.2">
      <c r="I9289"/>
    </row>
    <row r="9290" spans="9:9" ht="15" customHeight="1" x14ac:dyDescent="0.2">
      <c r="I9290"/>
    </row>
    <row r="9291" spans="9:9" ht="15" customHeight="1" x14ac:dyDescent="0.2">
      <c r="I9291"/>
    </row>
    <row r="9292" spans="9:9" ht="15" customHeight="1" x14ac:dyDescent="0.2">
      <c r="I9292"/>
    </row>
    <row r="9293" spans="9:9" ht="15" customHeight="1" x14ac:dyDescent="0.2">
      <c r="I9293"/>
    </row>
    <row r="9294" spans="9:9" ht="15" customHeight="1" x14ac:dyDescent="0.2">
      <c r="I9294"/>
    </row>
    <row r="9295" spans="9:9" ht="15" customHeight="1" x14ac:dyDescent="0.2">
      <c r="I9295"/>
    </row>
    <row r="9296" spans="9:9" ht="15" customHeight="1" x14ac:dyDescent="0.2">
      <c r="I9296"/>
    </row>
    <row r="9297" spans="9:9" ht="15" customHeight="1" x14ac:dyDescent="0.2">
      <c r="I9297"/>
    </row>
    <row r="9298" spans="9:9" ht="15" customHeight="1" x14ac:dyDescent="0.2">
      <c r="I9298"/>
    </row>
    <row r="9299" spans="9:9" ht="15" customHeight="1" x14ac:dyDescent="0.2">
      <c r="I9299"/>
    </row>
    <row r="9300" spans="9:9" ht="15" customHeight="1" x14ac:dyDescent="0.2">
      <c r="I9300"/>
    </row>
    <row r="9301" spans="9:9" ht="15" customHeight="1" x14ac:dyDescent="0.2">
      <c r="I9301"/>
    </row>
    <row r="9302" spans="9:9" ht="15" customHeight="1" x14ac:dyDescent="0.2">
      <c r="I9302"/>
    </row>
    <row r="9303" spans="9:9" ht="15" customHeight="1" x14ac:dyDescent="0.2">
      <c r="I9303"/>
    </row>
    <row r="9304" spans="9:9" ht="15" customHeight="1" x14ac:dyDescent="0.2">
      <c r="I9304"/>
    </row>
    <row r="9305" spans="9:9" ht="15" customHeight="1" x14ac:dyDescent="0.2">
      <c r="I9305"/>
    </row>
    <row r="9306" spans="9:9" ht="15" customHeight="1" x14ac:dyDescent="0.2">
      <c r="I9306"/>
    </row>
    <row r="9307" spans="9:9" ht="15" customHeight="1" x14ac:dyDescent="0.2">
      <c r="I9307"/>
    </row>
    <row r="9308" spans="9:9" ht="15" customHeight="1" x14ac:dyDescent="0.2">
      <c r="I9308"/>
    </row>
    <row r="9309" spans="9:9" ht="15" customHeight="1" x14ac:dyDescent="0.2">
      <c r="I9309"/>
    </row>
    <row r="9310" spans="9:9" ht="15" customHeight="1" x14ac:dyDescent="0.2">
      <c r="I9310"/>
    </row>
    <row r="9311" spans="9:9" ht="15" customHeight="1" x14ac:dyDescent="0.2">
      <c r="I9311"/>
    </row>
    <row r="9312" spans="9:9" ht="15" customHeight="1" x14ac:dyDescent="0.2">
      <c r="I9312"/>
    </row>
    <row r="9313" spans="9:9" ht="15" customHeight="1" x14ac:dyDescent="0.2">
      <c r="I9313"/>
    </row>
    <row r="9314" spans="9:9" ht="15" customHeight="1" x14ac:dyDescent="0.2">
      <c r="I9314"/>
    </row>
    <row r="9315" spans="9:9" ht="15" customHeight="1" x14ac:dyDescent="0.2">
      <c r="I9315"/>
    </row>
    <row r="9316" spans="9:9" ht="15" customHeight="1" x14ac:dyDescent="0.2">
      <c r="I9316"/>
    </row>
    <row r="9317" spans="9:9" ht="15" customHeight="1" x14ac:dyDescent="0.2">
      <c r="I9317"/>
    </row>
    <row r="9318" spans="9:9" ht="15" customHeight="1" x14ac:dyDescent="0.2">
      <c r="I9318"/>
    </row>
    <row r="9319" spans="9:9" ht="15" customHeight="1" x14ac:dyDescent="0.2">
      <c r="I9319"/>
    </row>
    <row r="9320" spans="9:9" ht="15" customHeight="1" x14ac:dyDescent="0.2">
      <c r="I9320"/>
    </row>
    <row r="9321" spans="9:9" ht="15" customHeight="1" x14ac:dyDescent="0.2">
      <c r="I9321"/>
    </row>
    <row r="9322" spans="9:9" ht="15" customHeight="1" x14ac:dyDescent="0.2">
      <c r="I9322"/>
    </row>
    <row r="9323" spans="9:9" ht="15" customHeight="1" x14ac:dyDescent="0.2">
      <c r="I9323"/>
    </row>
    <row r="9324" spans="9:9" ht="15" customHeight="1" x14ac:dyDescent="0.2">
      <c r="I9324"/>
    </row>
    <row r="9325" spans="9:9" ht="15" customHeight="1" x14ac:dyDescent="0.2">
      <c r="I9325"/>
    </row>
    <row r="9326" spans="9:9" ht="15" customHeight="1" x14ac:dyDescent="0.2">
      <c r="I9326"/>
    </row>
    <row r="9327" spans="9:9" ht="15" customHeight="1" x14ac:dyDescent="0.2">
      <c r="I9327"/>
    </row>
    <row r="9328" spans="9:9" ht="15" customHeight="1" x14ac:dyDescent="0.2">
      <c r="I9328"/>
    </row>
    <row r="9329" spans="9:9" ht="15" customHeight="1" x14ac:dyDescent="0.2">
      <c r="I9329"/>
    </row>
    <row r="9330" spans="9:9" ht="15" customHeight="1" x14ac:dyDescent="0.2">
      <c r="I9330"/>
    </row>
    <row r="9331" spans="9:9" ht="15" customHeight="1" x14ac:dyDescent="0.2">
      <c r="I9331"/>
    </row>
    <row r="9332" spans="9:9" ht="15" customHeight="1" x14ac:dyDescent="0.2">
      <c r="I9332"/>
    </row>
    <row r="9333" spans="9:9" ht="15" customHeight="1" x14ac:dyDescent="0.2">
      <c r="I9333"/>
    </row>
    <row r="9334" spans="9:9" ht="15" customHeight="1" x14ac:dyDescent="0.2">
      <c r="I9334"/>
    </row>
    <row r="9335" spans="9:9" ht="15" customHeight="1" x14ac:dyDescent="0.2">
      <c r="I9335"/>
    </row>
    <row r="9336" spans="9:9" ht="15" customHeight="1" x14ac:dyDescent="0.2">
      <c r="I9336"/>
    </row>
    <row r="9337" spans="9:9" ht="15" customHeight="1" x14ac:dyDescent="0.2">
      <c r="I9337"/>
    </row>
    <row r="9338" spans="9:9" ht="15" customHeight="1" x14ac:dyDescent="0.2">
      <c r="I9338"/>
    </row>
    <row r="9339" spans="9:9" ht="15" customHeight="1" x14ac:dyDescent="0.2">
      <c r="I9339"/>
    </row>
    <row r="9340" spans="9:9" ht="15" customHeight="1" x14ac:dyDescent="0.2">
      <c r="I9340"/>
    </row>
    <row r="9341" spans="9:9" ht="15" customHeight="1" x14ac:dyDescent="0.2">
      <c r="I9341"/>
    </row>
    <row r="9342" spans="9:9" ht="15" customHeight="1" x14ac:dyDescent="0.2">
      <c r="I9342"/>
    </row>
    <row r="9343" spans="9:9" ht="15" customHeight="1" x14ac:dyDescent="0.2">
      <c r="I9343"/>
    </row>
    <row r="9344" spans="9:9" ht="15" customHeight="1" x14ac:dyDescent="0.2">
      <c r="I9344"/>
    </row>
    <row r="9345" spans="9:9" ht="15" customHeight="1" x14ac:dyDescent="0.2">
      <c r="I9345"/>
    </row>
    <row r="9346" spans="9:9" ht="15" customHeight="1" x14ac:dyDescent="0.2">
      <c r="I9346"/>
    </row>
    <row r="9347" spans="9:9" ht="15" customHeight="1" x14ac:dyDescent="0.2">
      <c r="I9347"/>
    </row>
    <row r="9348" spans="9:9" ht="15" customHeight="1" x14ac:dyDescent="0.2">
      <c r="I9348"/>
    </row>
    <row r="9349" spans="9:9" ht="15" customHeight="1" x14ac:dyDescent="0.2">
      <c r="I9349"/>
    </row>
    <row r="9350" spans="9:9" ht="15" customHeight="1" x14ac:dyDescent="0.2">
      <c r="I9350"/>
    </row>
    <row r="9351" spans="9:9" ht="15" customHeight="1" x14ac:dyDescent="0.2">
      <c r="I9351"/>
    </row>
    <row r="9352" spans="9:9" ht="15" customHeight="1" x14ac:dyDescent="0.2">
      <c r="I9352"/>
    </row>
    <row r="9353" spans="9:9" ht="15" customHeight="1" x14ac:dyDescent="0.2">
      <c r="I9353"/>
    </row>
    <row r="9354" spans="9:9" ht="15" customHeight="1" x14ac:dyDescent="0.2">
      <c r="I9354"/>
    </row>
    <row r="9355" spans="9:9" ht="15" customHeight="1" x14ac:dyDescent="0.2">
      <c r="I9355"/>
    </row>
    <row r="9356" spans="9:9" ht="15" customHeight="1" x14ac:dyDescent="0.2">
      <c r="I9356"/>
    </row>
    <row r="9357" spans="9:9" ht="15" customHeight="1" x14ac:dyDescent="0.2">
      <c r="I9357"/>
    </row>
    <row r="9358" spans="9:9" ht="15" customHeight="1" x14ac:dyDescent="0.2">
      <c r="I9358"/>
    </row>
    <row r="9359" spans="9:9" ht="15" customHeight="1" x14ac:dyDescent="0.2">
      <c r="I9359"/>
    </row>
    <row r="9360" spans="9:9" ht="15" customHeight="1" x14ac:dyDescent="0.2">
      <c r="I9360"/>
    </row>
    <row r="9361" spans="9:9" ht="15" customHeight="1" x14ac:dyDescent="0.2">
      <c r="I9361"/>
    </row>
    <row r="9362" spans="9:9" ht="15" customHeight="1" x14ac:dyDescent="0.2">
      <c r="I9362"/>
    </row>
    <row r="9363" spans="9:9" ht="15" customHeight="1" x14ac:dyDescent="0.2">
      <c r="I9363"/>
    </row>
    <row r="9364" spans="9:9" ht="15" customHeight="1" x14ac:dyDescent="0.2">
      <c r="I9364"/>
    </row>
    <row r="9365" spans="9:9" ht="15" customHeight="1" x14ac:dyDescent="0.2">
      <c r="I9365"/>
    </row>
    <row r="9366" spans="9:9" ht="15" customHeight="1" x14ac:dyDescent="0.2">
      <c r="I9366"/>
    </row>
    <row r="9367" spans="9:9" ht="15" customHeight="1" x14ac:dyDescent="0.2">
      <c r="I9367"/>
    </row>
    <row r="9368" spans="9:9" ht="15" customHeight="1" x14ac:dyDescent="0.2">
      <c r="I9368"/>
    </row>
    <row r="9369" spans="9:9" ht="15" customHeight="1" x14ac:dyDescent="0.2">
      <c r="I9369"/>
    </row>
    <row r="9370" spans="9:9" ht="15" customHeight="1" x14ac:dyDescent="0.2">
      <c r="I9370"/>
    </row>
    <row r="9371" spans="9:9" ht="15" customHeight="1" x14ac:dyDescent="0.2">
      <c r="I9371"/>
    </row>
    <row r="9372" spans="9:9" ht="15" customHeight="1" x14ac:dyDescent="0.2">
      <c r="I9372"/>
    </row>
    <row r="9373" spans="9:9" ht="15" customHeight="1" x14ac:dyDescent="0.2">
      <c r="I9373"/>
    </row>
    <row r="9374" spans="9:9" ht="15" customHeight="1" x14ac:dyDescent="0.2">
      <c r="I9374"/>
    </row>
    <row r="9375" spans="9:9" ht="15" customHeight="1" x14ac:dyDescent="0.2">
      <c r="I9375"/>
    </row>
    <row r="9376" spans="9:9" ht="15" customHeight="1" x14ac:dyDescent="0.2">
      <c r="I9376"/>
    </row>
    <row r="9377" spans="9:9" ht="15" customHeight="1" x14ac:dyDescent="0.2">
      <c r="I9377"/>
    </row>
    <row r="9378" spans="9:9" ht="15" customHeight="1" x14ac:dyDescent="0.2">
      <c r="I9378"/>
    </row>
    <row r="9379" spans="9:9" ht="15" customHeight="1" x14ac:dyDescent="0.2">
      <c r="I9379"/>
    </row>
    <row r="9380" spans="9:9" ht="15" customHeight="1" x14ac:dyDescent="0.2">
      <c r="I9380"/>
    </row>
    <row r="9381" spans="9:9" ht="15" customHeight="1" x14ac:dyDescent="0.2">
      <c r="I9381"/>
    </row>
    <row r="9382" spans="9:9" ht="15" customHeight="1" x14ac:dyDescent="0.2">
      <c r="I9382"/>
    </row>
    <row r="9383" spans="9:9" ht="15" customHeight="1" x14ac:dyDescent="0.2">
      <c r="I9383"/>
    </row>
    <row r="9384" spans="9:9" ht="15" customHeight="1" x14ac:dyDescent="0.2">
      <c r="I9384"/>
    </row>
    <row r="9385" spans="9:9" ht="15" customHeight="1" x14ac:dyDescent="0.2">
      <c r="I9385"/>
    </row>
    <row r="9386" spans="9:9" ht="15" customHeight="1" x14ac:dyDescent="0.2">
      <c r="I9386"/>
    </row>
    <row r="9387" spans="9:9" ht="15" customHeight="1" x14ac:dyDescent="0.2">
      <c r="I9387"/>
    </row>
    <row r="9388" spans="9:9" ht="15" customHeight="1" x14ac:dyDescent="0.2">
      <c r="I9388"/>
    </row>
    <row r="9389" spans="9:9" ht="15" customHeight="1" x14ac:dyDescent="0.2">
      <c r="I9389"/>
    </row>
    <row r="9390" spans="9:9" ht="15" customHeight="1" x14ac:dyDescent="0.2">
      <c r="I9390"/>
    </row>
    <row r="9391" spans="9:9" ht="15" customHeight="1" x14ac:dyDescent="0.2">
      <c r="I9391"/>
    </row>
    <row r="9392" spans="9:9" ht="15" customHeight="1" x14ac:dyDescent="0.2">
      <c r="I9392"/>
    </row>
    <row r="9393" spans="9:9" ht="15" customHeight="1" x14ac:dyDescent="0.2">
      <c r="I9393"/>
    </row>
    <row r="9394" spans="9:9" ht="15" customHeight="1" x14ac:dyDescent="0.2">
      <c r="I9394"/>
    </row>
    <row r="9395" spans="9:9" ht="15" customHeight="1" x14ac:dyDescent="0.2">
      <c r="I9395"/>
    </row>
    <row r="9396" spans="9:9" ht="15" customHeight="1" x14ac:dyDescent="0.2">
      <c r="I9396"/>
    </row>
    <row r="9397" spans="9:9" ht="15" customHeight="1" x14ac:dyDescent="0.2">
      <c r="I9397"/>
    </row>
    <row r="9398" spans="9:9" ht="15" customHeight="1" x14ac:dyDescent="0.2">
      <c r="I9398"/>
    </row>
    <row r="9399" spans="9:9" ht="15" customHeight="1" x14ac:dyDescent="0.2">
      <c r="I9399"/>
    </row>
    <row r="9400" spans="9:9" ht="15" customHeight="1" x14ac:dyDescent="0.2">
      <c r="I9400"/>
    </row>
    <row r="9401" spans="9:9" ht="15" customHeight="1" x14ac:dyDescent="0.2">
      <c r="I9401"/>
    </row>
    <row r="9402" spans="9:9" ht="15" customHeight="1" x14ac:dyDescent="0.2">
      <c r="I9402"/>
    </row>
    <row r="9403" spans="9:9" ht="15" customHeight="1" x14ac:dyDescent="0.2">
      <c r="I9403"/>
    </row>
    <row r="9404" spans="9:9" ht="15" customHeight="1" x14ac:dyDescent="0.2">
      <c r="I9404"/>
    </row>
    <row r="9405" spans="9:9" ht="15" customHeight="1" x14ac:dyDescent="0.2">
      <c r="I9405"/>
    </row>
    <row r="9406" spans="9:9" ht="15" customHeight="1" x14ac:dyDescent="0.2">
      <c r="I9406"/>
    </row>
    <row r="9407" spans="9:9" ht="15" customHeight="1" x14ac:dyDescent="0.2">
      <c r="I9407"/>
    </row>
    <row r="9408" spans="9:9" ht="15" customHeight="1" x14ac:dyDescent="0.2">
      <c r="I9408"/>
    </row>
    <row r="9409" spans="9:9" ht="15" customHeight="1" x14ac:dyDescent="0.2">
      <c r="I9409"/>
    </row>
    <row r="9410" spans="9:9" ht="15" customHeight="1" x14ac:dyDescent="0.2">
      <c r="I9410"/>
    </row>
    <row r="9411" spans="9:9" ht="15" customHeight="1" x14ac:dyDescent="0.2">
      <c r="I9411"/>
    </row>
    <row r="9412" spans="9:9" ht="15" customHeight="1" x14ac:dyDescent="0.2">
      <c r="I9412"/>
    </row>
    <row r="9413" spans="9:9" ht="15" customHeight="1" x14ac:dyDescent="0.2">
      <c r="I9413"/>
    </row>
    <row r="9414" spans="9:9" ht="15" customHeight="1" x14ac:dyDescent="0.2">
      <c r="I9414"/>
    </row>
    <row r="9415" spans="9:9" ht="15" customHeight="1" x14ac:dyDescent="0.2">
      <c r="I9415"/>
    </row>
    <row r="9416" spans="9:9" ht="15" customHeight="1" x14ac:dyDescent="0.2">
      <c r="I9416"/>
    </row>
    <row r="9417" spans="9:9" ht="15" customHeight="1" x14ac:dyDescent="0.2">
      <c r="I9417"/>
    </row>
    <row r="9418" spans="9:9" ht="15" customHeight="1" x14ac:dyDescent="0.2">
      <c r="I9418"/>
    </row>
    <row r="9419" spans="9:9" ht="15" customHeight="1" x14ac:dyDescent="0.2">
      <c r="I9419"/>
    </row>
    <row r="9420" spans="9:9" ht="15" customHeight="1" x14ac:dyDescent="0.2">
      <c r="I9420"/>
    </row>
    <row r="9421" spans="9:9" ht="15" customHeight="1" x14ac:dyDescent="0.2">
      <c r="I9421"/>
    </row>
    <row r="9422" spans="9:9" ht="15" customHeight="1" x14ac:dyDescent="0.2">
      <c r="I9422"/>
    </row>
    <row r="9423" spans="9:9" ht="15" customHeight="1" x14ac:dyDescent="0.2">
      <c r="I9423"/>
    </row>
    <row r="9424" spans="9:9" ht="15" customHeight="1" x14ac:dyDescent="0.2">
      <c r="I9424"/>
    </row>
    <row r="9425" spans="9:9" ht="15" customHeight="1" x14ac:dyDescent="0.2">
      <c r="I9425"/>
    </row>
    <row r="9426" spans="9:9" ht="15" customHeight="1" x14ac:dyDescent="0.2">
      <c r="I9426"/>
    </row>
    <row r="9427" spans="9:9" ht="15" customHeight="1" x14ac:dyDescent="0.2">
      <c r="I9427"/>
    </row>
    <row r="9428" spans="9:9" ht="15" customHeight="1" x14ac:dyDescent="0.2">
      <c r="I9428"/>
    </row>
    <row r="9429" spans="9:9" ht="15" customHeight="1" x14ac:dyDescent="0.2">
      <c r="I9429"/>
    </row>
    <row r="9430" spans="9:9" ht="15" customHeight="1" x14ac:dyDescent="0.2">
      <c r="I9430"/>
    </row>
    <row r="9431" spans="9:9" ht="15" customHeight="1" x14ac:dyDescent="0.2">
      <c r="I9431"/>
    </row>
    <row r="9432" spans="9:9" ht="15" customHeight="1" x14ac:dyDescent="0.2">
      <c r="I9432"/>
    </row>
    <row r="9433" spans="9:9" ht="15" customHeight="1" x14ac:dyDescent="0.2">
      <c r="I9433"/>
    </row>
    <row r="9434" spans="9:9" ht="15" customHeight="1" x14ac:dyDescent="0.2">
      <c r="I9434"/>
    </row>
    <row r="9435" spans="9:9" ht="15" customHeight="1" x14ac:dyDescent="0.2">
      <c r="I9435"/>
    </row>
    <row r="9436" spans="9:9" ht="15" customHeight="1" x14ac:dyDescent="0.2">
      <c r="I9436"/>
    </row>
    <row r="9437" spans="9:9" ht="15" customHeight="1" x14ac:dyDescent="0.2">
      <c r="I9437"/>
    </row>
    <row r="9438" spans="9:9" ht="15" customHeight="1" x14ac:dyDescent="0.2">
      <c r="I9438"/>
    </row>
    <row r="9439" spans="9:9" ht="15" customHeight="1" x14ac:dyDescent="0.2">
      <c r="I9439"/>
    </row>
    <row r="9440" spans="9:9" ht="15" customHeight="1" x14ac:dyDescent="0.2">
      <c r="I9440"/>
    </row>
    <row r="9441" spans="9:9" ht="15" customHeight="1" x14ac:dyDescent="0.2">
      <c r="I9441"/>
    </row>
    <row r="9442" spans="9:9" ht="15" customHeight="1" x14ac:dyDescent="0.2">
      <c r="I9442"/>
    </row>
    <row r="9443" spans="9:9" ht="15" customHeight="1" x14ac:dyDescent="0.2">
      <c r="I9443"/>
    </row>
    <row r="9444" spans="9:9" ht="15" customHeight="1" x14ac:dyDescent="0.2">
      <c r="I9444"/>
    </row>
    <row r="9445" spans="9:9" ht="15" customHeight="1" x14ac:dyDescent="0.2">
      <c r="I9445"/>
    </row>
    <row r="9446" spans="9:9" ht="15" customHeight="1" x14ac:dyDescent="0.2">
      <c r="I9446"/>
    </row>
    <row r="9447" spans="9:9" ht="15" customHeight="1" x14ac:dyDescent="0.2">
      <c r="I9447"/>
    </row>
    <row r="9448" spans="9:9" ht="15" customHeight="1" x14ac:dyDescent="0.2">
      <c r="I9448"/>
    </row>
    <row r="9449" spans="9:9" ht="15" customHeight="1" x14ac:dyDescent="0.2">
      <c r="I9449"/>
    </row>
    <row r="9450" spans="9:9" ht="15" customHeight="1" x14ac:dyDescent="0.2">
      <c r="I9450"/>
    </row>
    <row r="9451" spans="9:9" ht="15" customHeight="1" x14ac:dyDescent="0.2">
      <c r="I9451"/>
    </row>
    <row r="9452" spans="9:9" ht="15" customHeight="1" x14ac:dyDescent="0.2">
      <c r="I9452"/>
    </row>
    <row r="9453" spans="9:9" ht="15" customHeight="1" x14ac:dyDescent="0.2">
      <c r="I9453"/>
    </row>
    <row r="9454" spans="9:9" ht="15" customHeight="1" x14ac:dyDescent="0.2">
      <c r="I9454"/>
    </row>
    <row r="9455" spans="9:9" ht="15" customHeight="1" x14ac:dyDescent="0.2">
      <c r="I9455"/>
    </row>
    <row r="9456" spans="9:9" ht="15" customHeight="1" x14ac:dyDescent="0.2">
      <c r="I9456"/>
    </row>
    <row r="9457" spans="9:9" ht="15" customHeight="1" x14ac:dyDescent="0.2">
      <c r="I9457"/>
    </row>
    <row r="9458" spans="9:9" ht="15" customHeight="1" x14ac:dyDescent="0.2">
      <c r="I9458"/>
    </row>
    <row r="9459" spans="9:9" ht="15" customHeight="1" x14ac:dyDescent="0.2">
      <c r="I9459"/>
    </row>
    <row r="9460" spans="9:9" ht="15" customHeight="1" x14ac:dyDescent="0.2">
      <c r="I9460"/>
    </row>
    <row r="9461" spans="9:9" ht="15" customHeight="1" x14ac:dyDescent="0.2">
      <c r="I9461"/>
    </row>
    <row r="9462" spans="9:9" ht="15" customHeight="1" x14ac:dyDescent="0.2">
      <c r="I9462"/>
    </row>
    <row r="9463" spans="9:9" ht="15" customHeight="1" x14ac:dyDescent="0.2">
      <c r="I9463"/>
    </row>
    <row r="9464" spans="9:9" ht="15" customHeight="1" x14ac:dyDescent="0.2">
      <c r="I9464"/>
    </row>
    <row r="9465" spans="9:9" ht="15" customHeight="1" x14ac:dyDescent="0.2">
      <c r="I9465"/>
    </row>
    <row r="9466" spans="9:9" ht="15" customHeight="1" x14ac:dyDescent="0.2">
      <c r="I9466"/>
    </row>
    <row r="9467" spans="9:9" ht="15" customHeight="1" x14ac:dyDescent="0.2">
      <c r="I9467"/>
    </row>
    <row r="9468" spans="9:9" ht="15" customHeight="1" x14ac:dyDescent="0.2">
      <c r="I9468"/>
    </row>
    <row r="9469" spans="9:9" ht="15" customHeight="1" x14ac:dyDescent="0.2">
      <c r="I9469"/>
    </row>
    <row r="9470" spans="9:9" ht="15" customHeight="1" x14ac:dyDescent="0.2">
      <c r="I9470"/>
    </row>
    <row r="9471" spans="9:9" ht="15" customHeight="1" x14ac:dyDescent="0.2">
      <c r="I9471"/>
    </row>
    <row r="9472" spans="9:9" ht="15" customHeight="1" x14ac:dyDescent="0.2">
      <c r="I9472"/>
    </row>
    <row r="9473" spans="9:9" ht="15" customHeight="1" x14ac:dyDescent="0.2">
      <c r="I9473"/>
    </row>
    <row r="9474" spans="9:9" ht="15" customHeight="1" x14ac:dyDescent="0.2">
      <c r="I9474"/>
    </row>
    <row r="9475" spans="9:9" ht="15" customHeight="1" x14ac:dyDescent="0.2">
      <c r="I9475"/>
    </row>
    <row r="9476" spans="9:9" ht="15" customHeight="1" x14ac:dyDescent="0.2">
      <c r="I9476"/>
    </row>
    <row r="9477" spans="9:9" ht="15" customHeight="1" x14ac:dyDescent="0.2">
      <c r="I9477"/>
    </row>
    <row r="9478" spans="9:9" ht="15" customHeight="1" x14ac:dyDescent="0.2">
      <c r="I9478"/>
    </row>
    <row r="9479" spans="9:9" ht="15" customHeight="1" x14ac:dyDescent="0.2">
      <c r="I9479"/>
    </row>
    <row r="9480" spans="9:9" ht="15" customHeight="1" x14ac:dyDescent="0.2">
      <c r="I9480"/>
    </row>
    <row r="9481" spans="9:9" ht="15" customHeight="1" x14ac:dyDescent="0.2">
      <c r="I9481"/>
    </row>
    <row r="9482" spans="9:9" ht="15" customHeight="1" x14ac:dyDescent="0.2">
      <c r="I9482"/>
    </row>
    <row r="9483" spans="9:9" ht="15" customHeight="1" x14ac:dyDescent="0.2">
      <c r="I9483"/>
    </row>
    <row r="9484" spans="9:9" ht="15" customHeight="1" x14ac:dyDescent="0.2">
      <c r="I9484"/>
    </row>
    <row r="9485" spans="9:9" ht="15" customHeight="1" x14ac:dyDescent="0.2">
      <c r="I9485"/>
    </row>
    <row r="9486" spans="9:9" ht="15" customHeight="1" x14ac:dyDescent="0.2">
      <c r="I9486"/>
    </row>
    <row r="9487" spans="9:9" ht="15" customHeight="1" x14ac:dyDescent="0.2">
      <c r="I9487"/>
    </row>
    <row r="9488" spans="9:9" ht="15" customHeight="1" x14ac:dyDescent="0.2">
      <c r="I9488"/>
    </row>
    <row r="9489" spans="9:9" ht="15" customHeight="1" x14ac:dyDescent="0.2">
      <c r="I9489"/>
    </row>
    <row r="9490" spans="9:9" ht="15" customHeight="1" x14ac:dyDescent="0.2">
      <c r="I9490"/>
    </row>
    <row r="9491" spans="9:9" ht="15" customHeight="1" x14ac:dyDescent="0.2">
      <c r="I9491"/>
    </row>
    <row r="9492" spans="9:9" ht="15" customHeight="1" x14ac:dyDescent="0.2">
      <c r="I9492"/>
    </row>
    <row r="9493" spans="9:9" ht="15" customHeight="1" x14ac:dyDescent="0.2">
      <c r="I9493"/>
    </row>
    <row r="9494" spans="9:9" ht="15" customHeight="1" x14ac:dyDescent="0.2">
      <c r="I9494"/>
    </row>
    <row r="9495" spans="9:9" ht="15" customHeight="1" x14ac:dyDescent="0.2">
      <c r="I9495"/>
    </row>
    <row r="9496" spans="9:9" ht="15" customHeight="1" x14ac:dyDescent="0.2">
      <c r="I9496"/>
    </row>
    <row r="9497" spans="9:9" ht="15" customHeight="1" x14ac:dyDescent="0.2">
      <c r="I9497"/>
    </row>
    <row r="9498" spans="9:9" ht="15" customHeight="1" x14ac:dyDescent="0.2">
      <c r="I9498"/>
    </row>
    <row r="9499" spans="9:9" ht="15" customHeight="1" x14ac:dyDescent="0.2">
      <c r="I9499"/>
    </row>
    <row r="9500" spans="9:9" ht="15" customHeight="1" x14ac:dyDescent="0.2">
      <c r="I9500"/>
    </row>
    <row r="9501" spans="9:9" ht="15" customHeight="1" x14ac:dyDescent="0.2">
      <c r="I9501"/>
    </row>
    <row r="9502" spans="9:9" ht="15" customHeight="1" x14ac:dyDescent="0.2">
      <c r="I9502"/>
    </row>
    <row r="9503" spans="9:9" ht="15" customHeight="1" x14ac:dyDescent="0.2">
      <c r="I9503"/>
    </row>
    <row r="9504" spans="9:9" ht="15" customHeight="1" x14ac:dyDescent="0.2">
      <c r="I9504"/>
    </row>
    <row r="9505" spans="9:9" ht="15" customHeight="1" x14ac:dyDescent="0.2">
      <c r="I9505"/>
    </row>
    <row r="9506" spans="9:9" ht="15" customHeight="1" x14ac:dyDescent="0.2">
      <c r="I9506"/>
    </row>
    <row r="9507" spans="9:9" ht="15" customHeight="1" x14ac:dyDescent="0.2">
      <c r="I9507"/>
    </row>
    <row r="9508" spans="9:9" ht="15" customHeight="1" x14ac:dyDescent="0.2">
      <c r="I9508"/>
    </row>
    <row r="9509" spans="9:9" ht="15" customHeight="1" x14ac:dyDescent="0.2">
      <c r="I9509"/>
    </row>
    <row r="9510" spans="9:9" ht="15" customHeight="1" x14ac:dyDescent="0.2">
      <c r="I9510"/>
    </row>
    <row r="9511" spans="9:9" ht="15" customHeight="1" x14ac:dyDescent="0.2">
      <c r="I9511"/>
    </row>
    <row r="9512" spans="9:9" ht="15" customHeight="1" x14ac:dyDescent="0.2">
      <c r="I9512"/>
    </row>
    <row r="9513" spans="9:9" ht="15" customHeight="1" x14ac:dyDescent="0.2">
      <c r="I9513"/>
    </row>
    <row r="9514" spans="9:9" ht="15" customHeight="1" x14ac:dyDescent="0.2">
      <c r="I9514"/>
    </row>
    <row r="9515" spans="9:9" ht="15" customHeight="1" x14ac:dyDescent="0.2">
      <c r="I9515"/>
    </row>
    <row r="9516" spans="9:9" ht="15" customHeight="1" x14ac:dyDescent="0.2">
      <c r="I9516"/>
    </row>
    <row r="9517" spans="9:9" ht="15" customHeight="1" x14ac:dyDescent="0.2">
      <c r="I9517"/>
    </row>
    <row r="9518" spans="9:9" ht="15" customHeight="1" x14ac:dyDescent="0.2">
      <c r="I9518"/>
    </row>
    <row r="9519" spans="9:9" ht="15" customHeight="1" x14ac:dyDescent="0.2">
      <c r="I9519"/>
    </row>
    <row r="9520" spans="9:9" ht="15" customHeight="1" x14ac:dyDescent="0.2">
      <c r="I9520"/>
    </row>
    <row r="9521" spans="9:9" ht="15" customHeight="1" x14ac:dyDescent="0.2">
      <c r="I9521"/>
    </row>
    <row r="9522" spans="9:9" ht="15" customHeight="1" x14ac:dyDescent="0.2">
      <c r="I9522"/>
    </row>
    <row r="9523" spans="9:9" ht="15" customHeight="1" x14ac:dyDescent="0.2">
      <c r="I9523"/>
    </row>
    <row r="9524" spans="9:9" ht="15" customHeight="1" x14ac:dyDescent="0.2">
      <c r="I9524"/>
    </row>
    <row r="9525" spans="9:9" ht="15" customHeight="1" x14ac:dyDescent="0.2">
      <c r="I9525"/>
    </row>
    <row r="9526" spans="9:9" ht="15" customHeight="1" x14ac:dyDescent="0.2">
      <c r="I9526"/>
    </row>
    <row r="9527" spans="9:9" ht="15" customHeight="1" x14ac:dyDescent="0.2">
      <c r="I9527"/>
    </row>
    <row r="9528" spans="9:9" ht="15" customHeight="1" x14ac:dyDescent="0.2">
      <c r="I9528"/>
    </row>
    <row r="9529" spans="9:9" ht="15" customHeight="1" x14ac:dyDescent="0.2">
      <c r="I9529"/>
    </row>
    <row r="9530" spans="9:9" ht="15" customHeight="1" x14ac:dyDescent="0.2">
      <c r="I9530"/>
    </row>
    <row r="9531" spans="9:9" ht="15" customHeight="1" x14ac:dyDescent="0.2">
      <c r="I9531"/>
    </row>
    <row r="9532" spans="9:9" ht="15" customHeight="1" x14ac:dyDescent="0.2">
      <c r="I9532"/>
    </row>
    <row r="9533" spans="9:9" ht="15" customHeight="1" x14ac:dyDescent="0.2">
      <c r="I9533"/>
    </row>
    <row r="9534" spans="9:9" ht="15" customHeight="1" x14ac:dyDescent="0.2">
      <c r="I9534"/>
    </row>
    <row r="9535" spans="9:9" ht="15" customHeight="1" x14ac:dyDescent="0.2">
      <c r="I9535"/>
    </row>
    <row r="9536" spans="9:9" ht="15" customHeight="1" x14ac:dyDescent="0.2">
      <c r="I9536"/>
    </row>
    <row r="9537" spans="9:9" ht="15" customHeight="1" x14ac:dyDescent="0.2">
      <c r="I9537"/>
    </row>
    <row r="9538" spans="9:9" ht="15" customHeight="1" x14ac:dyDescent="0.2">
      <c r="I9538"/>
    </row>
    <row r="9539" spans="9:9" ht="15" customHeight="1" x14ac:dyDescent="0.2">
      <c r="I9539"/>
    </row>
    <row r="9540" spans="9:9" ht="15" customHeight="1" x14ac:dyDescent="0.2">
      <c r="I9540"/>
    </row>
    <row r="9541" spans="9:9" ht="15" customHeight="1" x14ac:dyDescent="0.2">
      <c r="I9541"/>
    </row>
    <row r="9542" spans="9:9" ht="15" customHeight="1" x14ac:dyDescent="0.2">
      <c r="I9542"/>
    </row>
    <row r="9543" spans="9:9" ht="15" customHeight="1" x14ac:dyDescent="0.2">
      <c r="I9543"/>
    </row>
    <row r="9544" spans="9:9" ht="15" customHeight="1" x14ac:dyDescent="0.2">
      <c r="I9544"/>
    </row>
    <row r="9545" spans="9:9" ht="15" customHeight="1" x14ac:dyDescent="0.2">
      <c r="I9545"/>
    </row>
    <row r="9546" spans="9:9" ht="15" customHeight="1" x14ac:dyDescent="0.2">
      <c r="I9546"/>
    </row>
    <row r="9547" spans="9:9" ht="15" customHeight="1" x14ac:dyDescent="0.2">
      <c r="I9547"/>
    </row>
    <row r="9548" spans="9:9" ht="15" customHeight="1" x14ac:dyDescent="0.2">
      <c r="I9548"/>
    </row>
    <row r="9549" spans="9:9" ht="15" customHeight="1" x14ac:dyDescent="0.2">
      <c r="I9549"/>
    </row>
    <row r="9550" spans="9:9" ht="15" customHeight="1" x14ac:dyDescent="0.2">
      <c r="I9550"/>
    </row>
    <row r="9551" spans="9:9" ht="15" customHeight="1" x14ac:dyDescent="0.2">
      <c r="I9551"/>
    </row>
    <row r="9552" spans="9:9" ht="15" customHeight="1" x14ac:dyDescent="0.2">
      <c r="I9552"/>
    </row>
    <row r="9553" spans="9:9" ht="15" customHeight="1" x14ac:dyDescent="0.2">
      <c r="I9553"/>
    </row>
    <row r="9554" spans="9:9" ht="15" customHeight="1" x14ac:dyDescent="0.2">
      <c r="I9554"/>
    </row>
    <row r="9555" spans="9:9" ht="15" customHeight="1" x14ac:dyDescent="0.2">
      <c r="I9555"/>
    </row>
    <row r="9556" spans="9:9" ht="15" customHeight="1" x14ac:dyDescent="0.2">
      <c r="I9556"/>
    </row>
    <row r="9557" spans="9:9" ht="15" customHeight="1" x14ac:dyDescent="0.2">
      <c r="I9557"/>
    </row>
    <row r="9558" spans="9:9" ht="15" customHeight="1" x14ac:dyDescent="0.2">
      <c r="I9558"/>
    </row>
    <row r="9559" spans="9:9" ht="15" customHeight="1" x14ac:dyDescent="0.2">
      <c r="I9559"/>
    </row>
    <row r="9560" spans="9:9" ht="15" customHeight="1" x14ac:dyDescent="0.2">
      <c r="I9560"/>
    </row>
    <row r="9561" spans="9:9" ht="15" customHeight="1" x14ac:dyDescent="0.2">
      <c r="I9561"/>
    </row>
    <row r="9562" spans="9:9" ht="15" customHeight="1" x14ac:dyDescent="0.2">
      <c r="I9562"/>
    </row>
    <row r="9563" spans="9:9" ht="15" customHeight="1" x14ac:dyDescent="0.2">
      <c r="I9563"/>
    </row>
    <row r="9564" spans="9:9" ht="15" customHeight="1" x14ac:dyDescent="0.2">
      <c r="I9564"/>
    </row>
    <row r="9565" spans="9:9" ht="15" customHeight="1" x14ac:dyDescent="0.2">
      <c r="I9565"/>
    </row>
    <row r="9566" spans="9:9" ht="15" customHeight="1" x14ac:dyDescent="0.2">
      <c r="I9566"/>
    </row>
    <row r="9567" spans="9:9" ht="15" customHeight="1" x14ac:dyDescent="0.2">
      <c r="I9567"/>
    </row>
    <row r="9568" spans="9:9" ht="15" customHeight="1" x14ac:dyDescent="0.2">
      <c r="I9568"/>
    </row>
    <row r="9569" spans="9:9" ht="15" customHeight="1" x14ac:dyDescent="0.2">
      <c r="I9569"/>
    </row>
    <row r="9570" spans="9:9" ht="15" customHeight="1" x14ac:dyDescent="0.2">
      <c r="I9570"/>
    </row>
    <row r="9571" spans="9:9" ht="15" customHeight="1" x14ac:dyDescent="0.2">
      <c r="I9571"/>
    </row>
    <row r="9572" spans="9:9" ht="15" customHeight="1" x14ac:dyDescent="0.2">
      <c r="I9572"/>
    </row>
    <row r="9573" spans="9:9" ht="15" customHeight="1" x14ac:dyDescent="0.2">
      <c r="I9573"/>
    </row>
    <row r="9574" spans="9:9" ht="15" customHeight="1" x14ac:dyDescent="0.2">
      <c r="I9574"/>
    </row>
    <row r="9575" spans="9:9" ht="15" customHeight="1" x14ac:dyDescent="0.2">
      <c r="I9575"/>
    </row>
    <row r="9576" spans="9:9" ht="15" customHeight="1" x14ac:dyDescent="0.2">
      <c r="I9576"/>
    </row>
    <row r="9577" spans="9:9" ht="15" customHeight="1" x14ac:dyDescent="0.2">
      <c r="I9577"/>
    </row>
    <row r="9578" spans="9:9" ht="15" customHeight="1" x14ac:dyDescent="0.2">
      <c r="I9578"/>
    </row>
    <row r="9579" spans="9:9" ht="15" customHeight="1" x14ac:dyDescent="0.2">
      <c r="I9579"/>
    </row>
    <row r="9580" spans="9:9" ht="15" customHeight="1" x14ac:dyDescent="0.2">
      <c r="I9580"/>
    </row>
    <row r="9581" spans="9:9" ht="15" customHeight="1" x14ac:dyDescent="0.2">
      <c r="I9581"/>
    </row>
    <row r="9582" spans="9:9" ht="15" customHeight="1" x14ac:dyDescent="0.2">
      <c r="I9582"/>
    </row>
    <row r="9583" spans="9:9" ht="15" customHeight="1" x14ac:dyDescent="0.2">
      <c r="I9583"/>
    </row>
    <row r="9584" spans="9:9" ht="15" customHeight="1" x14ac:dyDescent="0.2">
      <c r="I9584"/>
    </row>
    <row r="9585" spans="9:9" ht="15" customHeight="1" x14ac:dyDescent="0.2">
      <c r="I9585"/>
    </row>
    <row r="9586" spans="9:9" ht="15" customHeight="1" x14ac:dyDescent="0.2">
      <c r="I9586"/>
    </row>
    <row r="9587" spans="9:9" ht="15" customHeight="1" x14ac:dyDescent="0.2">
      <c r="I9587"/>
    </row>
    <row r="9588" spans="9:9" ht="15" customHeight="1" x14ac:dyDescent="0.2">
      <c r="I9588"/>
    </row>
    <row r="9589" spans="9:9" ht="15" customHeight="1" x14ac:dyDescent="0.2">
      <c r="I9589"/>
    </row>
    <row r="9590" spans="9:9" ht="15" customHeight="1" x14ac:dyDescent="0.2">
      <c r="I9590"/>
    </row>
    <row r="9591" spans="9:9" ht="15" customHeight="1" x14ac:dyDescent="0.2">
      <c r="I9591"/>
    </row>
    <row r="9592" spans="9:9" ht="15" customHeight="1" x14ac:dyDescent="0.2">
      <c r="I9592"/>
    </row>
    <row r="9593" spans="9:9" ht="15" customHeight="1" x14ac:dyDescent="0.2">
      <c r="I9593"/>
    </row>
    <row r="9594" spans="9:9" ht="15" customHeight="1" x14ac:dyDescent="0.2">
      <c r="I9594"/>
    </row>
    <row r="9595" spans="9:9" ht="15" customHeight="1" x14ac:dyDescent="0.2">
      <c r="I9595"/>
    </row>
    <row r="9596" spans="9:9" ht="15" customHeight="1" x14ac:dyDescent="0.2">
      <c r="I9596"/>
    </row>
    <row r="9597" spans="9:9" ht="15" customHeight="1" x14ac:dyDescent="0.2">
      <c r="I9597"/>
    </row>
    <row r="9598" spans="9:9" ht="15" customHeight="1" x14ac:dyDescent="0.2">
      <c r="I9598"/>
    </row>
    <row r="9599" spans="9:9" ht="15" customHeight="1" x14ac:dyDescent="0.2">
      <c r="I9599"/>
    </row>
    <row r="9600" spans="9:9" ht="15" customHeight="1" x14ac:dyDescent="0.2">
      <c r="I9600"/>
    </row>
    <row r="9601" spans="9:9" ht="15" customHeight="1" x14ac:dyDescent="0.2">
      <c r="I9601"/>
    </row>
    <row r="9602" spans="9:9" ht="15" customHeight="1" x14ac:dyDescent="0.2">
      <c r="I9602"/>
    </row>
    <row r="9603" spans="9:9" ht="15" customHeight="1" x14ac:dyDescent="0.2">
      <c r="I9603"/>
    </row>
    <row r="9604" spans="9:9" ht="15" customHeight="1" x14ac:dyDescent="0.2">
      <c r="I9604"/>
    </row>
    <row r="9605" spans="9:9" ht="15" customHeight="1" x14ac:dyDescent="0.2">
      <c r="I9605"/>
    </row>
    <row r="9606" spans="9:9" ht="15" customHeight="1" x14ac:dyDescent="0.2">
      <c r="I9606"/>
    </row>
    <row r="9607" spans="9:9" ht="15" customHeight="1" x14ac:dyDescent="0.2">
      <c r="I9607"/>
    </row>
    <row r="9608" spans="9:9" ht="15" customHeight="1" x14ac:dyDescent="0.2">
      <c r="I9608"/>
    </row>
    <row r="9609" spans="9:9" ht="15" customHeight="1" x14ac:dyDescent="0.2">
      <c r="I9609"/>
    </row>
    <row r="9610" spans="9:9" ht="15" customHeight="1" x14ac:dyDescent="0.2">
      <c r="I9610"/>
    </row>
    <row r="9611" spans="9:9" ht="15" customHeight="1" x14ac:dyDescent="0.2">
      <c r="I9611"/>
    </row>
    <row r="9612" spans="9:9" ht="15" customHeight="1" x14ac:dyDescent="0.2">
      <c r="I9612"/>
    </row>
    <row r="9613" spans="9:9" ht="15" customHeight="1" x14ac:dyDescent="0.2">
      <c r="I9613"/>
    </row>
    <row r="9614" spans="9:9" ht="15" customHeight="1" x14ac:dyDescent="0.2">
      <c r="I9614"/>
    </row>
    <row r="9615" spans="9:9" ht="15" customHeight="1" x14ac:dyDescent="0.2">
      <c r="I9615"/>
    </row>
    <row r="9616" spans="9:9" ht="15" customHeight="1" x14ac:dyDescent="0.2">
      <c r="I9616"/>
    </row>
    <row r="9617" spans="9:9" ht="15" customHeight="1" x14ac:dyDescent="0.2">
      <c r="I9617"/>
    </row>
    <row r="9618" spans="9:9" ht="15" customHeight="1" x14ac:dyDescent="0.2">
      <c r="I9618"/>
    </row>
    <row r="9619" spans="9:9" ht="15" customHeight="1" x14ac:dyDescent="0.2">
      <c r="I9619"/>
    </row>
    <row r="9620" spans="9:9" ht="15" customHeight="1" x14ac:dyDescent="0.2">
      <c r="I9620"/>
    </row>
    <row r="9621" spans="9:9" ht="15" customHeight="1" x14ac:dyDescent="0.2">
      <c r="I9621"/>
    </row>
    <row r="9622" spans="9:9" ht="15" customHeight="1" x14ac:dyDescent="0.2">
      <c r="I9622"/>
    </row>
    <row r="9623" spans="9:9" ht="15" customHeight="1" x14ac:dyDescent="0.2">
      <c r="I9623"/>
    </row>
    <row r="9624" spans="9:9" ht="15" customHeight="1" x14ac:dyDescent="0.2">
      <c r="I9624"/>
    </row>
    <row r="9625" spans="9:9" ht="15" customHeight="1" x14ac:dyDescent="0.2">
      <c r="I9625"/>
    </row>
    <row r="9626" spans="9:9" ht="15" customHeight="1" x14ac:dyDescent="0.2">
      <c r="I9626"/>
    </row>
    <row r="9627" spans="9:9" ht="15" customHeight="1" x14ac:dyDescent="0.2">
      <c r="I9627"/>
    </row>
    <row r="9628" spans="9:9" ht="15" customHeight="1" x14ac:dyDescent="0.2">
      <c r="I9628"/>
    </row>
    <row r="9629" spans="9:9" ht="15" customHeight="1" x14ac:dyDescent="0.2">
      <c r="I9629"/>
    </row>
    <row r="9630" spans="9:9" ht="15" customHeight="1" x14ac:dyDescent="0.2">
      <c r="I9630"/>
    </row>
    <row r="9631" spans="9:9" ht="15" customHeight="1" x14ac:dyDescent="0.2">
      <c r="I9631"/>
    </row>
    <row r="9632" spans="9:9" ht="15" customHeight="1" x14ac:dyDescent="0.2">
      <c r="I9632"/>
    </row>
    <row r="9633" spans="9:9" ht="15" customHeight="1" x14ac:dyDescent="0.2">
      <c r="I9633"/>
    </row>
    <row r="9634" spans="9:9" ht="15" customHeight="1" x14ac:dyDescent="0.2">
      <c r="I9634"/>
    </row>
    <row r="9635" spans="9:9" ht="15" customHeight="1" x14ac:dyDescent="0.2">
      <c r="I9635"/>
    </row>
    <row r="9636" spans="9:9" ht="15" customHeight="1" x14ac:dyDescent="0.2">
      <c r="I9636"/>
    </row>
    <row r="9637" spans="9:9" ht="15" customHeight="1" x14ac:dyDescent="0.2">
      <c r="I9637"/>
    </row>
    <row r="9638" spans="9:9" ht="15" customHeight="1" x14ac:dyDescent="0.2">
      <c r="I9638"/>
    </row>
    <row r="9639" spans="9:9" ht="15" customHeight="1" x14ac:dyDescent="0.2">
      <c r="I9639"/>
    </row>
    <row r="9640" spans="9:9" ht="15" customHeight="1" x14ac:dyDescent="0.2">
      <c r="I9640"/>
    </row>
    <row r="9641" spans="9:9" ht="15" customHeight="1" x14ac:dyDescent="0.2">
      <c r="I9641"/>
    </row>
    <row r="9642" spans="9:9" ht="15" customHeight="1" x14ac:dyDescent="0.2">
      <c r="I9642"/>
    </row>
    <row r="9643" spans="9:9" ht="15" customHeight="1" x14ac:dyDescent="0.2">
      <c r="I9643"/>
    </row>
    <row r="9644" spans="9:9" ht="15" customHeight="1" x14ac:dyDescent="0.2">
      <c r="I9644"/>
    </row>
    <row r="9645" spans="9:9" ht="15" customHeight="1" x14ac:dyDescent="0.2">
      <c r="I9645"/>
    </row>
    <row r="9646" spans="9:9" ht="15" customHeight="1" x14ac:dyDescent="0.2">
      <c r="I9646"/>
    </row>
    <row r="9647" spans="9:9" ht="15" customHeight="1" x14ac:dyDescent="0.2">
      <c r="I9647"/>
    </row>
    <row r="9648" spans="9:9" ht="15" customHeight="1" x14ac:dyDescent="0.2">
      <c r="I9648"/>
    </row>
    <row r="9649" spans="9:9" ht="15" customHeight="1" x14ac:dyDescent="0.2">
      <c r="I9649"/>
    </row>
    <row r="9650" spans="9:9" ht="15" customHeight="1" x14ac:dyDescent="0.2">
      <c r="I9650"/>
    </row>
    <row r="9651" spans="9:9" ht="15" customHeight="1" x14ac:dyDescent="0.2">
      <c r="I9651"/>
    </row>
    <row r="9652" spans="9:9" ht="15" customHeight="1" x14ac:dyDescent="0.2">
      <c r="I9652"/>
    </row>
    <row r="9653" spans="9:9" ht="15" customHeight="1" x14ac:dyDescent="0.2">
      <c r="I9653"/>
    </row>
    <row r="9654" spans="9:9" ht="15" customHeight="1" x14ac:dyDescent="0.2">
      <c r="I9654"/>
    </row>
    <row r="9655" spans="9:9" ht="15" customHeight="1" x14ac:dyDescent="0.2">
      <c r="I9655"/>
    </row>
    <row r="9656" spans="9:9" ht="15" customHeight="1" x14ac:dyDescent="0.2">
      <c r="I9656"/>
    </row>
    <row r="9657" spans="9:9" ht="15" customHeight="1" x14ac:dyDescent="0.2">
      <c r="I9657"/>
    </row>
    <row r="9658" spans="9:9" ht="15" customHeight="1" x14ac:dyDescent="0.2">
      <c r="I9658"/>
    </row>
    <row r="9659" spans="9:9" ht="15" customHeight="1" x14ac:dyDescent="0.2">
      <c r="I9659"/>
    </row>
    <row r="9660" spans="9:9" ht="15" customHeight="1" x14ac:dyDescent="0.2">
      <c r="I9660"/>
    </row>
    <row r="9661" spans="9:9" ht="15" customHeight="1" x14ac:dyDescent="0.2">
      <c r="I9661"/>
    </row>
    <row r="9662" spans="9:9" ht="15" customHeight="1" x14ac:dyDescent="0.2">
      <c r="I9662"/>
    </row>
    <row r="9663" spans="9:9" ht="15" customHeight="1" x14ac:dyDescent="0.2">
      <c r="I9663"/>
    </row>
    <row r="9664" spans="9:9" ht="15" customHeight="1" x14ac:dyDescent="0.2">
      <c r="I9664"/>
    </row>
    <row r="9665" spans="9:9" ht="15" customHeight="1" x14ac:dyDescent="0.2">
      <c r="I9665"/>
    </row>
    <row r="9666" spans="9:9" ht="15" customHeight="1" x14ac:dyDescent="0.2">
      <c r="I9666"/>
    </row>
    <row r="9667" spans="9:9" ht="15" customHeight="1" x14ac:dyDescent="0.2">
      <c r="I9667"/>
    </row>
    <row r="9668" spans="9:9" ht="15" customHeight="1" x14ac:dyDescent="0.2">
      <c r="I9668"/>
    </row>
    <row r="9669" spans="9:9" ht="15" customHeight="1" x14ac:dyDescent="0.2">
      <c r="I9669"/>
    </row>
    <row r="9670" spans="9:9" ht="15" customHeight="1" x14ac:dyDescent="0.2">
      <c r="I9670"/>
    </row>
    <row r="9671" spans="9:9" ht="15" customHeight="1" x14ac:dyDescent="0.2">
      <c r="I9671"/>
    </row>
    <row r="9672" spans="9:9" ht="15" customHeight="1" x14ac:dyDescent="0.2">
      <c r="I9672"/>
    </row>
    <row r="9673" spans="9:9" ht="15" customHeight="1" x14ac:dyDescent="0.2">
      <c r="I9673"/>
    </row>
    <row r="9674" spans="9:9" ht="15" customHeight="1" x14ac:dyDescent="0.2">
      <c r="I9674"/>
    </row>
    <row r="9675" spans="9:9" ht="15" customHeight="1" x14ac:dyDescent="0.2">
      <c r="I9675"/>
    </row>
    <row r="9676" spans="9:9" ht="15" customHeight="1" x14ac:dyDescent="0.2">
      <c r="I9676"/>
    </row>
    <row r="9677" spans="9:9" ht="15" customHeight="1" x14ac:dyDescent="0.2">
      <c r="I9677"/>
    </row>
    <row r="9678" spans="9:9" ht="15" customHeight="1" x14ac:dyDescent="0.2">
      <c r="I9678"/>
    </row>
    <row r="9679" spans="9:9" ht="15" customHeight="1" x14ac:dyDescent="0.2">
      <c r="I9679"/>
    </row>
    <row r="9680" spans="9:9" ht="15" customHeight="1" x14ac:dyDescent="0.2">
      <c r="I9680"/>
    </row>
    <row r="9681" spans="9:9" ht="15" customHeight="1" x14ac:dyDescent="0.2">
      <c r="I9681"/>
    </row>
    <row r="9682" spans="9:9" ht="15" customHeight="1" x14ac:dyDescent="0.2">
      <c r="I9682"/>
    </row>
    <row r="9683" spans="9:9" ht="15" customHeight="1" x14ac:dyDescent="0.2">
      <c r="I9683"/>
    </row>
    <row r="9684" spans="9:9" ht="15" customHeight="1" x14ac:dyDescent="0.2">
      <c r="I9684"/>
    </row>
    <row r="9685" spans="9:9" ht="15" customHeight="1" x14ac:dyDescent="0.2">
      <c r="I9685"/>
    </row>
    <row r="9686" spans="9:9" ht="15" customHeight="1" x14ac:dyDescent="0.2">
      <c r="I9686"/>
    </row>
    <row r="9687" spans="9:9" ht="15" customHeight="1" x14ac:dyDescent="0.2">
      <c r="I9687"/>
    </row>
    <row r="9688" spans="9:9" ht="15" customHeight="1" x14ac:dyDescent="0.2">
      <c r="I9688"/>
    </row>
    <row r="9689" spans="9:9" ht="15" customHeight="1" x14ac:dyDescent="0.2">
      <c r="I9689"/>
    </row>
    <row r="9690" spans="9:9" ht="15" customHeight="1" x14ac:dyDescent="0.2">
      <c r="I9690"/>
    </row>
    <row r="9691" spans="9:9" ht="15" customHeight="1" x14ac:dyDescent="0.2">
      <c r="I9691"/>
    </row>
    <row r="9692" spans="9:9" ht="15" customHeight="1" x14ac:dyDescent="0.2">
      <c r="I9692"/>
    </row>
    <row r="9693" spans="9:9" ht="15" customHeight="1" x14ac:dyDescent="0.2">
      <c r="I9693"/>
    </row>
    <row r="9694" spans="9:9" ht="15" customHeight="1" x14ac:dyDescent="0.2">
      <c r="I9694"/>
    </row>
    <row r="9695" spans="9:9" ht="15" customHeight="1" x14ac:dyDescent="0.2">
      <c r="I9695"/>
    </row>
    <row r="9696" spans="9:9" ht="15" customHeight="1" x14ac:dyDescent="0.2">
      <c r="I9696"/>
    </row>
    <row r="9697" spans="9:9" ht="15" customHeight="1" x14ac:dyDescent="0.2">
      <c r="I9697"/>
    </row>
    <row r="9698" spans="9:9" ht="15" customHeight="1" x14ac:dyDescent="0.2">
      <c r="I9698"/>
    </row>
    <row r="9699" spans="9:9" ht="15" customHeight="1" x14ac:dyDescent="0.2">
      <c r="I9699"/>
    </row>
    <row r="9700" spans="9:9" ht="15" customHeight="1" x14ac:dyDescent="0.2">
      <c r="I9700"/>
    </row>
    <row r="9701" spans="9:9" ht="15" customHeight="1" x14ac:dyDescent="0.2">
      <c r="I9701"/>
    </row>
    <row r="9702" spans="9:9" ht="15" customHeight="1" x14ac:dyDescent="0.2">
      <c r="I9702"/>
    </row>
    <row r="9703" spans="9:9" ht="15" customHeight="1" x14ac:dyDescent="0.2">
      <c r="I9703"/>
    </row>
    <row r="9704" spans="9:9" ht="15" customHeight="1" x14ac:dyDescent="0.2">
      <c r="I9704"/>
    </row>
    <row r="9705" spans="9:9" ht="15" customHeight="1" x14ac:dyDescent="0.2">
      <c r="I9705"/>
    </row>
    <row r="9706" spans="9:9" ht="15" customHeight="1" x14ac:dyDescent="0.2">
      <c r="I9706"/>
    </row>
    <row r="9707" spans="9:9" ht="15" customHeight="1" x14ac:dyDescent="0.2">
      <c r="I9707"/>
    </row>
    <row r="9708" spans="9:9" ht="15" customHeight="1" x14ac:dyDescent="0.2">
      <c r="I9708"/>
    </row>
    <row r="9709" spans="9:9" ht="15" customHeight="1" x14ac:dyDescent="0.2">
      <c r="I9709"/>
    </row>
    <row r="9710" spans="9:9" ht="15" customHeight="1" x14ac:dyDescent="0.2">
      <c r="I9710"/>
    </row>
    <row r="9711" spans="9:9" ht="15" customHeight="1" x14ac:dyDescent="0.2">
      <c r="I9711"/>
    </row>
    <row r="9712" spans="9:9" ht="15" customHeight="1" x14ac:dyDescent="0.2">
      <c r="I9712"/>
    </row>
    <row r="9713" spans="9:9" ht="15" customHeight="1" x14ac:dyDescent="0.2">
      <c r="I9713"/>
    </row>
    <row r="9714" spans="9:9" ht="15" customHeight="1" x14ac:dyDescent="0.2">
      <c r="I9714"/>
    </row>
    <row r="9715" spans="9:9" ht="15" customHeight="1" x14ac:dyDescent="0.2">
      <c r="I9715"/>
    </row>
    <row r="9716" spans="9:9" ht="15" customHeight="1" x14ac:dyDescent="0.2">
      <c r="I9716"/>
    </row>
    <row r="9717" spans="9:9" ht="15" customHeight="1" x14ac:dyDescent="0.2">
      <c r="I9717"/>
    </row>
    <row r="9718" spans="9:9" ht="15" customHeight="1" x14ac:dyDescent="0.2">
      <c r="I9718"/>
    </row>
    <row r="9719" spans="9:9" ht="15" customHeight="1" x14ac:dyDescent="0.2">
      <c r="I9719"/>
    </row>
    <row r="9720" spans="9:9" ht="15" customHeight="1" x14ac:dyDescent="0.2">
      <c r="I9720"/>
    </row>
    <row r="9721" spans="9:9" ht="15" customHeight="1" x14ac:dyDescent="0.2">
      <c r="I9721"/>
    </row>
    <row r="9722" spans="9:9" ht="15" customHeight="1" x14ac:dyDescent="0.2">
      <c r="I9722"/>
    </row>
    <row r="9723" spans="9:9" ht="15" customHeight="1" x14ac:dyDescent="0.2">
      <c r="I9723"/>
    </row>
    <row r="9724" spans="9:9" ht="15" customHeight="1" x14ac:dyDescent="0.2">
      <c r="I9724"/>
    </row>
    <row r="9725" spans="9:9" ht="15" customHeight="1" x14ac:dyDescent="0.2">
      <c r="I9725"/>
    </row>
    <row r="9726" spans="9:9" ht="15" customHeight="1" x14ac:dyDescent="0.2">
      <c r="I9726"/>
    </row>
    <row r="9727" spans="9:9" ht="15" customHeight="1" x14ac:dyDescent="0.2">
      <c r="I9727"/>
    </row>
    <row r="9728" spans="9:9" ht="15" customHeight="1" x14ac:dyDescent="0.2">
      <c r="I9728"/>
    </row>
    <row r="9729" spans="9:9" ht="15" customHeight="1" x14ac:dyDescent="0.2">
      <c r="I9729"/>
    </row>
    <row r="9730" spans="9:9" ht="15" customHeight="1" x14ac:dyDescent="0.2">
      <c r="I9730"/>
    </row>
    <row r="9731" spans="9:9" ht="15" customHeight="1" x14ac:dyDescent="0.2">
      <c r="I9731"/>
    </row>
    <row r="9732" spans="9:9" ht="15" customHeight="1" x14ac:dyDescent="0.2">
      <c r="I9732"/>
    </row>
    <row r="9733" spans="9:9" ht="15" customHeight="1" x14ac:dyDescent="0.2">
      <c r="I9733"/>
    </row>
    <row r="9734" spans="9:9" ht="15" customHeight="1" x14ac:dyDescent="0.2">
      <c r="I9734"/>
    </row>
    <row r="9735" spans="9:9" ht="15" customHeight="1" x14ac:dyDescent="0.2">
      <c r="I9735"/>
    </row>
    <row r="9736" spans="9:9" ht="15" customHeight="1" x14ac:dyDescent="0.2">
      <c r="I9736"/>
    </row>
    <row r="9737" spans="9:9" ht="15" customHeight="1" x14ac:dyDescent="0.2">
      <c r="I9737"/>
    </row>
    <row r="9738" spans="9:9" ht="15" customHeight="1" x14ac:dyDescent="0.2">
      <c r="I9738"/>
    </row>
    <row r="9739" spans="9:9" ht="15" customHeight="1" x14ac:dyDescent="0.2">
      <c r="I9739"/>
    </row>
    <row r="9740" spans="9:9" ht="15" customHeight="1" x14ac:dyDescent="0.2">
      <c r="I9740"/>
    </row>
    <row r="9741" spans="9:9" ht="15" customHeight="1" x14ac:dyDescent="0.2">
      <c r="I9741"/>
    </row>
    <row r="9742" spans="9:9" ht="15" customHeight="1" x14ac:dyDescent="0.2">
      <c r="I9742"/>
    </row>
    <row r="9743" spans="9:9" ht="15" customHeight="1" x14ac:dyDescent="0.2">
      <c r="I9743"/>
    </row>
    <row r="9744" spans="9:9" ht="15" customHeight="1" x14ac:dyDescent="0.2">
      <c r="I9744"/>
    </row>
    <row r="9745" spans="9:9" ht="15" customHeight="1" x14ac:dyDescent="0.2">
      <c r="I9745"/>
    </row>
    <row r="9746" spans="9:9" ht="15" customHeight="1" x14ac:dyDescent="0.2">
      <c r="I9746"/>
    </row>
    <row r="9747" spans="9:9" ht="15" customHeight="1" x14ac:dyDescent="0.2">
      <c r="I9747"/>
    </row>
    <row r="9748" spans="9:9" ht="15" customHeight="1" x14ac:dyDescent="0.2">
      <c r="I9748"/>
    </row>
    <row r="9749" spans="9:9" ht="15" customHeight="1" x14ac:dyDescent="0.2">
      <c r="I9749"/>
    </row>
    <row r="9750" spans="9:9" ht="15" customHeight="1" x14ac:dyDescent="0.2">
      <c r="I9750"/>
    </row>
    <row r="9751" spans="9:9" ht="15" customHeight="1" x14ac:dyDescent="0.2">
      <c r="I9751"/>
    </row>
    <row r="9752" spans="9:9" ht="15" customHeight="1" x14ac:dyDescent="0.2">
      <c r="I9752"/>
    </row>
    <row r="9753" spans="9:9" ht="15" customHeight="1" x14ac:dyDescent="0.2">
      <c r="I9753"/>
    </row>
    <row r="9754" spans="9:9" ht="15" customHeight="1" x14ac:dyDescent="0.2">
      <c r="I9754"/>
    </row>
    <row r="9755" spans="9:9" ht="15" customHeight="1" x14ac:dyDescent="0.2">
      <c r="I9755"/>
    </row>
    <row r="9756" spans="9:9" ht="15" customHeight="1" x14ac:dyDescent="0.2">
      <c r="I9756"/>
    </row>
    <row r="9757" spans="9:9" ht="15" customHeight="1" x14ac:dyDescent="0.2">
      <c r="I9757"/>
    </row>
    <row r="9758" spans="9:9" ht="15" customHeight="1" x14ac:dyDescent="0.2">
      <c r="I9758"/>
    </row>
    <row r="9759" spans="9:9" ht="15" customHeight="1" x14ac:dyDescent="0.2">
      <c r="I9759"/>
    </row>
    <row r="9760" spans="9:9" ht="15" customHeight="1" x14ac:dyDescent="0.2">
      <c r="I9760"/>
    </row>
    <row r="9761" spans="9:9" ht="15" customHeight="1" x14ac:dyDescent="0.2">
      <c r="I9761"/>
    </row>
    <row r="9762" spans="9:9" ht="15" customHeight="1" x14ac:dyDescent="0.2">
      <c r="I9762"/>
    </row>
    <row r="9763" spans="9:9" ht="15" customHeight="1" x14ac:dyDescent="0.2">
      <c r="I9763"/>
    </row>
    <row r="9764" spans="9:9" ht="15" customHeight="1" x14ac:dyDescent="0.2">
      <c r="I9764"/>
    </row>
    <row r="9765" spans="9:9" ht="15" customHeight="1" x14ac:dyDescent="0.2">
      <c r="I9765"/>
    </row>
    <row r="9766" spans="9:9" ht="15" customHeight="1" x14ac:dyDescent="0.2">
      <c r="I9766"/>
    </row>
    <row r="9767" spans="9:9" ht="15" customHeight="1" x14ac:dyDescent="0.2">
      <c r="I9767"/>
    </row>
    <row r="9768" spans="9:9" ht="15" customHeight="1" x14ac:dyDescent="0.2">
      <c r="I9768"/>
    </row>
    <row r="9769" spans="9:9" ht="15" customHeight="1" x14ac:dyDescent="0.2">
      <c r="I9769"/>
    </row>
    <row r="9770" spans="9:9" ht="15" customHeight="1" x14ac:dyDescent="0.2">
      <c r="I9770"/>
    </row>
    <row r="9771" spans="9:9" ht="15" customHeight="1" x14ac:dyDescent="0.2">
      <c r="I9771"/>
    </row>
    <row r="9772" spans="9:9" ht="15" customHeight="1" x14ac:dyDescent="0.2">
      <c r="I9772"/>
    </row>
    <row r="9773" spans="9:9" ht="15" customHeight="1" x14ac:dyDescent="0.2">
      <c r="I9773"/>
    </row>
    <row r="9774" spans="9:9" ht="15" customHeight="1" x14ac:dyDescent="0.2">
      <c r="I9774"/>
    </row>
    <row r="9775" spans="9:9" ht="15" customHeight="1" x14ac:dyDescent="0.2">
      <c r="I9775"/>
    </row>
    <row r="9776" spans="9:9" ht="15" customHeight="1" x14ac:dyDescent="0.2">
      <c r="I9776"/>
    </row>
    <row r="9777" spans="9:9" ht="15" customHeight="1" x14ac:dyDescent="0.2">
      <c r="I9777"/>
    </row>
    <row r="9778" spans="9:9" ht="15" customHeight="1" x14ac:dyDescent="0.2">
      <c r="I9778"/>
    </row>
    <row r="9779" spans="9:9" ht="15" customHeight="1" x14ac:dyDescent="0.2">
      <c r="I9779"/>
    </row>
    <row r="9780" spans="9:9" ht="15" customHeight="1" x14ac:dyDescent="0.2">
      <c r="I9780"/>
    </row>
    <row r="9781" spans="9:9" ht="15" customHeight="1" x14ac:dyDescent="0.2">
      <c r="I9781"/>
    </row>
    <row r="9782" spans="9:9" ht="15" customHeight="1" x14ac:dyDescent="0.2">
      <c r="I9782"/>
    </row>
    <row r="9783" spans="9:9" ht="15" customHeight="1" x14ac:dyDescent="0.2">
      <c r="I9783"/>
    </row>
    <row r="9784" spans="9:9" ht="15" customHeight="1" x14ac:dyDescent="0.2">
      <c r="I9784"/>
    </row>
    <row r="9785" spans="9:9" ht="15" customHeight="1" x14ac:dyDescent="0.2">
      <c r="I9785"/>
    </row>
    <row r="9786" spans="9:9" ht="15" customHeight="1" x14ac:dyDescent="0.2">
      <c r="I9786"/>
    </row>
    <row r="9787" spans="9:9" ht="15" customHeight="1" x14ac:dyDescent="0.2">
      <c r="I9787"/>
    </row>
    <row r="9788" spans="9:9" ht="15" customHeight="1" x14ac:dyDescent="0.2">
      <c r="I9788"/>
    </row>
    <row r="9789" spans="9:9" ht="15" customHeight="1" x14ac:dyDescent="0.2">
      <c r="I9789"/>
    </row>
    <row r="9790" spans="9:9" ht="15" customHeight="1" x14ac:dyDescent="0.2">
      <c r="I9790"/>
    </row>
    <row r="9791" spans="9:9" ht="15" customHeight="1" x14ac:dyDescent="0.2">
      <c r="I9791"/>
    </row>
    <row r="9792" spans="9:9" ht="15" customHeight="1" x14ac:dyDescent="0.2">
      <c r="I9792"/>
    </row>
    <row r="9793" spans="9:9" ht="15" customHeight="1" x14ac:dyDescent="0.2">
      <c r="I9793"/>
    </row>
    <row r="9794" spans="9:9" ht="15" customHeight="1" x14ac:dyDescent="0.2">
      <c r="I9794"/>
    </row>
    <row r="9795" spans="9:9" ht="15" customHeight="1" x14ac:dyDescent="0.2">
      <c r="I9795"/>
    </row>
    <row r="9796" spans="9:9" ht="15" customHeight="1" x14ac:dyDescent="0.2">
      <c r="I9796"/>
    </row>
    <row r="9797" spans="9:9" ht="15" customHeight="1" x14ac:dyDescent="0.2">
      <c r="I9797"/>
    </row>
    <row r="9798" spans="9:9" ht="15" customHeight="1" x14ac:dyDescent="0.2">
      <c r="I9798"/>
    </row>
    <row r="9799" spans="9:9" ht="15" customHeight="1" x14ac:dyDescent="0.2">
      <c r="I9799"/>
    </row>
    <row r="9800" spans="9:9" ht="15" customHeight="1" x14ac:dyDescent="0.2">
      <c r="I9800"/>
    </row>
    <row r="9801" spans="9:9" ht="15" customHeight="1" x14ac:dyDescent="0.2">
      <c r="I9801"/>
    </row>
    <row r="9802" spans="9:9" ht="15" customHeight="1" x14ac:dyDescent="0.2">
      <c r="I9802"/>
    </row>
    <row r="9803" spans="9:9" ht="15" customHeight="1" x14ac:dyDescent="0.2">
      <c r="I9803"/>
    </row>
    <row r="9804" spans="9:9" ht="15" customHeight="1" x14ac:dyDescent="0.2">
      <c r="I9804"/>
    </row>
    <row r="9805" spans="9:9" ht="15" customHeight="1" x14ac:dyDescent="0.2">
      <c r="I9805"/>
    </row>
    <row r="9806" spans="9:9" ht="15" customHeight="1" x14ac:dyDescent="0.2">
      <c r="I9806"/>
    </row>
    <row r="9807" spans="9:9" ht="15" customHeight="1" x14ac:dyDescent="0.2">
      <c r="I9807"/>
    </row>
    <row r="9808" spans="9:9" ht="15" customHeight="1" x14ac:dyDescent="0.2">
      <c r="I9808"/>
    </row>
    <row r="9809" spans="9:9" ht="15" customHeight="1" x14ac:dyDescent="0.2">
      <c r="I9809"/>
    </row>
    <row r="9810" spans="9:9" ht="15" customHeight="1" x14ac:dyDescent="0.2">
      <c r="I9810"/>
    </row>
    <row r="9811" spans="9:9" ht="15" customHeight="1" x14ac:dyDescent="0.2">
      <c r="I9811"/>
    </row>
    <row r="9812" spans="9:9" ht="15" customHeight="1" x14ac:dyDescent="0.2">
      <c r="I9812"/>
    </row>
    <row r="9813" spans="9:9" ht="15" customHeight="1" x14ac:dyDescent="0.2">
      <c r="I9813"/>
    </row>
    <row r="9814" spans="9:9" ht="15" customHeight="1" x14ac:dyDescent="0.2">
      <c r="I9814"/>
    </row>
    <row r="9815" spans="9:9" ht="15" customHeight="1" x14ac:dyDescent="0.2">
      <c r="I9815"/>
    </row>
    <row r="9816" spans="9:9" ht="15" customHeight="1" x14ac:dyDescent="0.2">
      <c r="I9816"/>
    </row>
    <row r="9817" spans="9:9" ht="15" customHeight="1" x14ac:dyDescent="0.2">
      <c r="I9817"/>
    </row>
    <row r="9818" spans="9:9" ht="15" customHeight="1" x14ac:dyDescent="0.2">
      <c r="I9818"/>
    </row>
    <row r="9819" spans="9:9" ht="15" customHeight="1" x14ac:dyDescent="0.2">
      <c r="I9819"/>
    </row>
    <row r="9820" spans="9:9" ht="15" customHeight="1" x14ac:dyDescent="0.2">
      <c r="I9820"/>
    </row>
    <row r="9821" spans="9:9" ht="15" customHeight="1" x14ac:dyDescent="0.2">
      <c r="I9821"/>
    </row>
    <row r="9822" spans="9:9" ht="15" customHeight="1" x14ac:dyDescent="0.2">
      <c r="I9822"/>
    </row>
    <row r="9823" spans="9:9" ht="15" customHeight="1" x14ac:dyDescent="0.2">
      <c r="I9823"/>
    </row>
    <row r="9824" spans="9:9" ht="15" customHeight="1" x14ac:dyDescent="0.2">
      <c r="I9824"/>
    </row>
    <row r="9825" spans="9:9" ht="15" customHeight="1" x14ac:dyDescent="0.2">
      <c r="I9825"/>
    </row>
    <row r="9826" spans="9:9" ht="15" customHeight="1" x14ac:dyDescent="0.2">
      <c r="I9826"/>
    </row>
    <row r="9827" spans="9:9" ht="15" customHeight="1" x14ac:dyDescent="0.2">
      <c r="I9827"/>
    </row>
    <row r="9828" spans="9:9" ht="15" customHeight="1" x14ac:dyDescent="0.2">
      <c r="I9828"/>
    </row>
    <row r="9829" spans="9:9" ht="15" customHeight="1" x14ac:dyDescent="0.2">
      <c r="I9829"/>
    </row>
    <row r="9830" spans="9:9" ht="15" customHeight="1" x14ac:dyDescent="0.2">
      <c r="I9830"/>
    </row>
    <row r="9831" spans="9:9" ht="15" customHeight="1" x14ac:dyDescent="0.2">
      <c r="I9831"/>
    </row>
    <row r="9832" spans="9:9" ht="15" customHeight="1" x14ac:dyDescent="0.2">
      <c r="I9832"/>
    </row>
    <row r="9833" spans="9:9" ht="15" customHeight="1" x14ac:dyDescent="0.2">
      <c r="I9833"/>
    </row>
    <row r="9834" spans="9:9" ht="15" customHeight="1" x14ac:dyDescent="0.2">
      <c r="I9834"/>
    </row>
    <row r="9835" spans="9:9" ht="15" customHeight="1" x14ac:dyDescent="0.2">
      <c r="I9835"/>
    </row>
    <row r="9836" spans="9:9" ht="15" customHeight="1" x14ac:dyDescent="0.2">
      <c r="I9836"/>
    </row>
    <row r="9837" spans="9:9" ht="15" customHeight="1" x14ac:dyDescent="0.2">
      <c r="I9837"/>
    </row>
    <row r="9838" spans="9:9" ht="15" customHeight="1" x14ac:dyDescent="0.2">
      <c r="I9838"/>
    </row>
    <row r="9839" spans="9:9" ht="15" customHeight="1" x14ac:dyDescent="0.2">
      <c r="I9839"/>
    </row>
    <row r="9840" spans="9:9" ht="15" customHeight="1" x14ac:dyDescent="0.2">
      <c r="I9840"/>
    </row>
    <row r="9841" spans="9:9" ht="15" customHeight="1" x14ac:dyDescent="0.2">
      <c r="I9841"/>
    </row>
    <row r="9842" spans="9:9" ht="15" customHeight="1" x14ac:dyDescent="0.2">
      <c r="I9842"/>
    </row>
    <row r="9843" spans="9:9" ht="15" customHeight="1" x14ac:dyDescent="0.2">
      <c r="I9843"/>
    </row>
    <row r="9844" spans="9:9" ht="15" customHeight="1" x14ac:dyDescent="0.2">
      <c r="I9844"/>
    </row>
    <row r="9845" spans="9:9" ht="15" customHeight="1" x14ac:dyDescent="0.2">
      <c r="I9845"/>
    </row>
    <row r="9846" spans="9:9" ht="15" customHeight="1" x14ac:dyDescent="0.2">
      <c r="I9846"/>
    </row>
    <row r="9847" spans="9:9" ht="15" customHeight="1" x14ac:dyDescent="0.2">
      <c r="I9847"/>
    </row>
    <row r="9848" spans="9:9" ht="15" customHeight="1" x14ac:dyDescent="0.2">
      <c r="I9848"/>
    </row>
    <row r="9849" spans="9:9" ht="15" customHeight="1" x14ac:dyDescent="0.2">
      <c r="I9849"/>
    </row>
    <row r="9850" spans="9:9" ht="15" customHeight="1" x14ac:dyDescent="0.2">
      <c r="I9850"/>
    </row>
    <row r="9851" spans="9:9" ht="15" customHeight="1" x14ac:dyDescent="0.2">
      <c r="I9851"/>
    </row>
    <row r="9852" spans="9:9" ht="15" customHeight="1" x14ac:dyDescent="0.2">
      <c r="I9852"/>
    </row>
    <row r="9853" spans="9:9" ht="15" customHeight="1" x14ac:dyDescent="0.2">
      <c r="I9853"/>
    </row>
    <row r="9854" spans="9:9" ht="15" customHeight="1" x14ac:dyDescent="0.2">
      <c r="I9854"/>
    </row>
    <row r="9855" spans="9:9" ht="15" customHeight="1" x14ac:dyDescent="0.2">
      <c r="I9855"/>
    </row>
    <row r="9856" spans="9:9" ht="15" customHeight="1" x14ac:dyDescent="0.2">
      <c r="I9856"/>
    </row>
    <row r="9857" spans="9:9" ht="15" customHeight="1" x14ac:dyDescent="0.2">
      <c r="I9857"/>
    </row>
    <row r="9858" spans="9:9" ht="15" customHeight="1" x14ac:dyDescent="0.2">
      <c r="I9858"/>
    </row>
    <row r="9859" spans="9:9" ht="15" customHeight="1" x14ac:dyDescent="0.2">
      <c r="I9859"/>
    </row>
    <row r="9860" spans="9:9" ht="15" customHeight="1" x14ac:dyDescent="0.2">
      <c r="I9860"/>
    </row>
    <row r="9861" spans="9:9" ht="15" customHeight="1" x14ac:dyDescent="0.2">
      <c r="I9861"/>
    </row>
    <row r="9862" spans="9:9" ht="15" customHeight="1" x14ac:dyDescent="0.2">
      <c r="I9862"/>
    </row>
    <row r="9863" spans="9:9" ht="15" customHeight="1" x14ac:dyDescent="0.2">
      <c r="I9863"/>
    </row>
    <row r="9864" spans="9:9" ht="15" customHeight="1" x14ac:dyDescent="0.2">
      <c r="I9864"/>
    </row>
    <row r="9865" spans="9:9" ht="15" customHeight="1" x14ac:dyDescent="0.2">
      <c r="I9865"/>
    </row>
    <row r="9866" spans="9:9" ht="15" customHeight="1" x14ac:dyDescent="0.2">
      <c r="I9866"/>
    </row>
    <row r="9867" spans="9:9" ht="15" customHeight="1" x14ac:dyDescent="0.2">
      <c r="I9867"/>
    </row>
    <row r="9868" spans="9:9" ht="15" customHeight="1" x14ac:dyDescent="0.2">
      <c r="I9868"/>
    </row>
    <row r="9869" spans="9:9" ht="15" customHeight="1" x14ac:dyDescent="0.2">
      <c r="I9869"/>
    </row>
    <row r="9870" spans="9:9" ht="15" customHeight="1" x14ac:dyDescent="0.2">
      <c r="I9870"/>
    </row>
    <row r="9871" spans="9:9" ht="15" customHeight="1" x14ac:dyDescent="0.2">
      <c r="I9871"/>
    </row>
    <row r="9872" spans="9:9" ht="15" customHeight="1" x14ac:dyDescent="0.2">
      <c r="I9872"/>
    </row>
    <row r="9873" spans="9:9" ht="15" customHeight="1" x14ac:dyDescent="0.2">
      <c r="I9873"/>
    </row>
    <row r="9874" spans="9:9" ht="15" customHeight="1" x14ac:dyDescent="0.2">
      <c r="I9874"/>
    </row>
    <row r="9875" spans="9:9" ht="15" customHeight="1" x14ac:dyDescent="0.2">
      <c r="I9875"/>
    </row>
    <row r="9876" spans="9:9" ht="15" customHeight="1" x14ac:dyDescent="0.2">
      <c r="I9876"/>
    </row>
    <row r="9877" spans="9:9" ht="15" customHeight="1" x14ac:dyDescent="0.2">
      <c r="I9877"/>
    </row>
    <row r="9878" spans="9:9" ht="15" customHeight="1" x14ac:dyDescent="0.2">
      <c r="I9878"/>
    </row>
    <row r="9879" spans="9:9" ht="15" customHeight="1" x14ac:dyDescent="0.2">
      <c r="I9879"/>
    </row>
    <row r="9880" spans="9:9" ht="15" customHeight="1" x14ac:dyDescent="0.2">
      <c r="I9880"/>
    </row>
    <row r="9881" spans="9:9" ht="15" customHeight="1" x14ac:dyDescent="0.2">
      <c r="I9881"/>
    </row>
    <row r="9882" spans="9:9" ht="15" customHeight="1" x14ac:dyDescent="0.2">
      <c r="I9882"/>
    </row>
    <row r="9883" spans="9:9" ht="15" customHeight="1" x14ac:dyDescent="0.2">
      <c r="I9883"/>
    </row>
    <row r="9884" spans="9:9" ht="15" customHeight="1" x14ac:dyDescent="0.2">
      <c r="I9884"/>
    </row>
    <row r="9885" spans="9:9" ht="15" customHeight="1" x14ac:dyDescent="0.2">
      <c r="I9885"/>
    </row>
    <row r="9886" spans="9:9" ht="15" customHeight="1" x14ac:dyDescent="0.2">
      <c r="I9886"/>
    </row>
    <row r="9887" spans="9:9" ht="15" customHeight="1" x14ac:dyDescent="0.2">
      <c r="I9887"/>
    </row>
    <row r="9888" spans="9:9" ht="15" customHeight="1" x14ac:dyDescent="0.2">
      <c r="I9888"/>
    </row>
    <row r="9889" spans="9:9" ht="15" customHeight="1" x14ac:dyDescent="0.2">
      <c r="I9889"/>
    </row>
    <row r="9890" spans="9:9" ht="15" customHeight="1" x14ac:dyDescent="0.2">
      <c r="I9890"/>
    </row>
    <row r="9891" spans="9:9" ht="15" customHeight="1" x14ac:dyDescent="0.2">
      <c r="I9891"/>
    </row>
    <row r="9892" spans="9:9" ht="15" customHeight="1" x14ac:dyDescent="0.2">
      <c r="I9892"/>
    </row>
    <row r="9893" spans="9:9" ht="15" customHeight="1" x14ac:dyDescent="0.2">
      <c r="I9893"/>
    </row>
    <row r="9894" spans="9:9" ht="15" customHeight="1" x14ac:dyDescent="0.2">
      <c r="I9894"/>
    </row>
    <row r="9895" spans="9:9" ht="15" customHeight="1" x14ac:dyDescent="0.2">
      <c r="I9895"/>
    </row>
    <row r="9896" spans="9:9" ht="15" customHeight="1" x14ac:dyDescent="0.2">
      <c r="I9896"/>
    </row>
    <row r="9897" spans="9:9" ht="15" customHeight="1" x14ac:dyDescent="0.2">
      <c r="I9897"/>
    </row>
    <row r="9898" spans="9:9" ht="15" customHeight="1" x14ac:dyDescent="0.2">
      <c r="I9898"/>
    </row>
    <row r="9899" spans="9:9" ht="15" customHeight="1" x14ac:dyDescent="0.2">
      <c r="I9899"/>
    </row>
    <row r="9900" spans="9:9" ht="15" customHeight="1" x14ac:dyDescent="0.2">
      <c r="I9900"/>
    </row>
    <row r="9901" spans="9:9" ht="15" customHeight="1" x14ac:dyDescent="0.2">
      <c r="I9901"/>
    </row>
    <row r="9902" spans="9:9" ht="15" customHeight="1" x14ac:dyDescent="0.2">
      <c r="I9902"/>
    </row>
    <row r="9903" spans="9:9" ht="15" customHeight="1" x14ac:dyDescent="0.2">
      <c r="I9903"/>
    </row>
    <row r="9904" spans="9:9" ht="15" customHeight="1" x14ac:dyDescent="0.2">
      <c r="I9904"/>
    </row>
    <row r="9905" spans="9:9" ht="15" customHeight="1" x14ac:dyDescent="0.2">
      <c r="I9905"/>
    </row>
    <row r="9906" spans="9:9" ht="15" customHeight="1" x14ac:dyDescent="0.2">
      <c r="I9906"/>
    </row>
    <row r="9907" spans="9:9" ht="15" customHeight="1" x14ac:dyDescent="0.2">
      <c r="I9907"/>
    </row>
    <row r="9908" spans="9:9" ht="15" customHeight="1" x14ac:dyDescent="0.2">
      <c r="I9908"/>
    </row>
    <row r="9909" spans="9:9" ht="15" customHeight="1" x14ac:dyDescent="0.2">
      <c r="I9909"/>
    </row>
    <row r="9910" spans="9:9" ht="15" customHeight="1" x14ac:dyDescent="0.2">
      <c r="I9910"/>
    </row>
    <row r="9911" spans="9:9" ht="15" customHeight="1" x14ac:dyDescent="0.2">
      <c r="I9911"/>
    </row>
    <row r="9912" spans="9:9" ht="15" customHeight="1" x14ac:dyDescent="0.2">
      <c r="I9912"/>
    </row>
    <row r="9913" spans="9:9" ht="15" customHeight="1" x14ac:dyDescent="0.2">
      <c r="I9913"/>
    </row>
    <row r="9914" spans="9:9" ht="15" customHeight="1" x14ac:dyDescent="0.2">
      <c r="I9914"/>
    </row>
    <row r="9915" spans="9:9" ht="15" customHeight="1" x14ac:dyDescent="0.2">
      <c r="I9915"/>
    </row>
    <row r="9916" spans="9:9" ht="15" customHeight="1" x14ac:dyDescent="0.2">
      <c r="I9916"/>
    </row>
    <row r="9917" spans="9:9" ht="15" customHeight="1" x14ac:dyDescent="0.2">
      <c r="I9917"/>
    </row>
    <row r="9918" spans="9:9" ht="15" customHeight="1" x14ac:dyDescent="0.2">
      <c r="I9918"/>
    </row>
    <row r="9919" spans="9:9" ht="15" customHeight="1" x14ac:dyDescent="0.2">
      <c r="I9919"/>
    </row>
    <row r="9920" spans="9:9" ht="15" customHeight="1" x14ac:dyDescent="0.2">
      <c r="I9920"/>
    </row>
    <row r="9921" spans="9:9" ht="15" customHeight="1" x14ac:dyDescent="0.2">
      <c r="I9921"/>
    </row>
    <row r="9922" spans="9:9" ht="15" customHeight="1" x14ac:dyDescent="0.2">
      <c r="I9922"/>
    </row>
    <row r="9923" spans="9:9" ht="15" customHeight="1" x14ac:dyDescent="0.2">
      <c r="I9923"/>
    </row>
    <row r="9924" spans="9:9" ht="15" customHeight="1" x14ac:dyDescent="0.2">
      <c r="I9924"/>
    </row>
    <row r="9925" spans="9:9" ht="15" customHeight="1" x14ac:dyDescent="0.2">
      <c r="I9925"/>
    </row>
    <row r="9926" spans="9:9" ht="15" customHeight="1" x14ac:dyDescent="0.2">
      <c r="I9926"/>
    </row>
    <row r="9927" spans="9:9" ht="15" customHeight="1" x14ac:dyDescent="0.2">
      <c r="I9927"/>
    </row>
    <row r="9928" spans="9:9" ht="15" customHeight="1" x14ac:dyDescent="0.2">
      <c r="I9928"/>
    </row>
    <row r="9929" spans="9:9" ht="15" customHeight="1" x14ac:dyDescent="0.2">
      <c r="I9929"/>
    </row>
    <row r="9930" spans="9:9" ht="15" customHeight="1" x14ac:dyDescent="0.2">
      <c r="I9930"/>
    </row>
    <row r="9931" spans="9:9" ht="15" customHeight="1" x14ac:dyDescent="0.2">
      <c r="I9931"/>
    </row>
    <row r="9932" spans="9:9" ht="15" customHeight="1" x14ac:dyDescent="0.2">
      <c r="I9932"/>
    </row>
    <row r="9933" spans="9:9" ht="15" customHeight="1" x14ac:dyDescent="0.2">
      <c r="I9933"/>
    </row>
    <row r="9934" spans="9:9" ht="15" customHeight="1" x14ac:dyDescent="0.2">
      <c r="I9934"/>
    </row>
    <row r="9935" spans="9:9" ht="15" customHeight="1" x14ac:dyDescent="0.2">
      <c r="I9935"/>
    </row>
    <row r="9936" spans="9:9" ht="15" customHeight="1" x14ac:dyDescent="0.2">
      <c r="I9936"/>
    </row>
    <row r="9937" spans="9:9" ht="15" customHeight="1" x14ac:dyDescent="0.2">
      <c r="I9937"/>
    </row>
    <row r="9938" spans="9:9" ht="15" customHeight="1" x14ac:dyDescent="0.2">
      <c r="I9938"/>
    </row>
    <row r="9939" spans="9:9" ht="15" customHeight="1" x14ac:dyDescent="0.2">
      <c r="I9939"/>
    </row>
    <row r="9940" spans="9:9" ht="15" customHeight="1" x14ac:dyDescent="0.2">
      <c r="I9940"/>
    </row>
    <row r="9941" spans="9:9" ht="15" customHeight="1" x14ac:dyDescent="0.2">
      <c r="I9941"/>
    </row>
    <row r="9942" spans="9:9" ht="15" customHeight="1" x14ac:dyDescent="0.2">
      <c r="I9942"/>
    </row>
    <row r="9943" spans="9:9" ht="15" customHeight="1" x14ac:dyDescent="0.2">
      <c r="I9943"/>
    </row>
    <row r="9944" spans="9:9" ht="15" customHeight="1" x14ac:dyDescent="0.2">
      <c r="I9944"/>
    </row>
    <row r="9945" spans="9:9" ht="15" customHeight="1" x14ac:dyDescent="0.2">
      <c r="I9945"/>
    </row>
    <row r="9946" spans="9:9" ht="15" customHeight="1" x14ac:dyDescent="0.2">
      <c r="I9946"/>
    </row>
    <row r="9947" spans="9:9" ht="15" customHeight="1" x14ac:dyDescent="0.2">
      <c r="I9947"/>
    </row>
    <row r="9948" spans="9:9" ht="15" customHeight="1" x14ac:dyDescent="0.2">
      <c r="I9948"/>
    </row>
    <row r="9949" spans="9:9" ht="15" customHeight="1" x14ac:dyDescent="0.2">
      <c r="I9949"/>
    </row>
    <row r="9950" spans="9:9" ht="15" customHeight="1" x14ac:dyDescent="0.2">
      <c r="I9950"/>
    </row>
    <row r="9951" spans="9:9" ht="15" customHeight="1" x14ac:dyDescent="0.2">
      <c r="I9951"/>
    </row>
    <row r="9952" spans="9:9" ht="15" customHeight="1" x14ac:dyDescent="0.2">
      <c r="I9952"/>
    </row>
    <row r="9953" spans="9:9" ht="15" customHeight="1" x14ac:dyDescent="0.2">
      <c r="I9953"/>
    </row>
    <row r="9954" spans="9:9" ht="15" customHeight="1" x14ac:dyDescent="0.2">
      <c r="I9954"/>
    </row>
    <row r="9955" spans="9:9" ht="15" customHeight="1" x14ac:dyDescent="0.2">
      <c r="I9955"/>
    </row>
    <row r="9956" spans="9:9" ht="15" customHeight="1" x14ac:dyDescent="0.2">
      <c r="I9956"/>
    </row>
    <row r="9957" spans="9:9" ht="15" customHeight="1" x14ac:dyDescent="0.2">
      <c r="I9957"/>
    </row>
    <row r="9958" spans="9:9" ht="15" customHeight="1" x14ac:dyDescent="0.2">
      <c r="I9958"/>
    </row>
    <row r="9959" spans="9:9" ht="15" customHeight="1" x14ac:dyDescent="0.2">
      <c r="I9959"/>
    </row>
    <row r="9960" spans="9:9" ht="15" customHeight="1" x14ac:dyDescent="0.2">
      <c r="I9960"/>
    </row>
    <row r="9961" spans="9:9" ht="15" customHeight="1" x14ac:dyDescent="0.2">
      <c r="I9961"/>
    </row>
    <row r="9962" spans="9:9" ht="15" customHeight="1" x14ac:dyDescent="0.2">
      <c r="I9962"/>
    </row>
    <row r="9963" spans="9:9" ht="15" customHeight="1" x14ac:dyDescent="0.2">
      <c r="I9963"/>
    </row>
    <row r="9964" spans="9:9" ht="15" customHeight="1" x14ac:dyDescent="0.2">
      <c r="I9964"/>
    </row>
    <row r="9965" spans="9:9" ht="15" customHeight="1" x14ac:dyDescent="0.2">
      <c r="I9965"/>
    </row>
    <row r="9966" spans="9:9" ht="15" customHeight="1" x14ac:dyDescent="0.2">
      <c r="I9966"/>
    </row>
    <row r="9967" spans="9:9" ht="15" customHeight="1" x14ac:dyDescent="0.2">
      <c r="I9967"/>
    </row>
    <row r="9968" spans="9:9" ht="15" customHeight="1" x14ac:dyDescent="0.2">
      <c r="I9968"/>
    </row>
    <row r="9969" spans="9:9" ht="15" customHeight="1" x14ac:dyDescent="0.2">
      <c r="I9969"/>
    </row>
    <row r="9970" spans="9:9" ht="15" customHeight="1" x14ac:dyDescent="0.2">
      <c r="I9970"/>
    </row>
    <row r="9971" spans="9:9" ht="15" customHeight="1" x14ac:dyDescent="0.2">
      <c r="I9971"/>
    </row>
    <row r="9972" spans="9:9" ht="15" customHeight="1" x14ac:dyDescent="0.2">
      <c r="I9972"/>
    </row>
    <row r="9973" spans="9:9" ht="15" customHeight="1" x14ac:dyDescent="0.2">
      <c r="I9973"/>
    </row>
    <row r="9974" spans="9:9" ht="15" customHeight="1" x14ac:dyDescent="0.2">
      <c r="I9974"/>
    </row>
    <row r="9975" spans="9:9" ht="15" customHeight="1" x14ac:dyDescent="0.2">
      <c r="I9975"/>
    </row>
    <row r="9976" spans="9:9" ht="15" customHeight="1" x14ac:dyDescent="0.2">
      <c r="I9976"/>
    </row>
    <row r="9977" spans="9:9" ht="15" customHeight="1" x14ac:dyDescent="0.2">
      <c r="I9977"/>
    </row>
    <row r="9978" spans="9:9" ht="15" customHeight="1" x14ac:dyDescent="0.2">
      <c r="I9978"/>
    </row>
    <row r="9979" spans="9:9" ht="15" customHeight="1" x14ac:dyDescent="0.2">
      <c r="I9979"/>
    </row>
    <row r="9980" spans="9:9" ht="15" customHeight="1" x14ac:dyDescent="0.2">
      <c r="I9980"/>
    </row>
    <row r="9981" spans="9:9" ht="15" customHeight="1" x14ac:dyDescent="0.2">
      <c r="I9981"/>
    </row>
    <row r="9982" spans="9:9" ht="15" customHeight="1" x14ac:dyDescent="0.2">
      <c r="I9982"/>
    </row>
    <row r="9983" spans="9:9" ht="15" customHeight="1" x14ac:dyDescent="0.2">
      <c r="I9983"/>
    </row>
    <row r="9984" spans="9:9" ht="15" customHeight="1" x14ac:dyDescent="0.2">
      <c r="I9984"/>
    </row>
    <row r="9985" spans="9:9" ht="15" customHeight="1" x14ac:dyDescent="0.2">
      <c r="I9985"/>
    </row>
    <row r="9986" spans="9:9" ht="15" customHeight="1" x14ac:dyDescent="0.2">
      <c r="I9986"/>
    </row>
    <row r="9987" spans="9:9" ht="15" customHeight="1" x14ac:dyDescent="0.2">
      <c r="I9987"/>
    </row>
    <row r="9988" spans="9:9" ht="15" customHeight="1" x14ac:dyDescent="0.2">
      <c r="I9988"/>
    </row>
    <row r="9989" spans="9:9" ht="15" customHeight="1" x14ac:dyDescent="0.2">
      <c r="I9989"/>
    </row>
    <row r="9990" spans="9:9" ht="15" customHeight="1" x14ac:dyDescent="0.2">
      <c r="I9990"/>
    </row>
    <row r="9991" spans="9:9" ht="15" customHeight="1" x14ac:dyDescent="0.2">
      <c r="I9991"/>
    </row>
    <row r="9992" spans="9:9" ht="15" customHeight="1" x14ac:dyDescent="0.2">
      <c r="I9992"/>
    </row>
    <row r="9993" spans="9:9" ht="15" customHeight="1" x14ac:dyDescent="0.2">
      <c r="I9993"/>
    </row>
    <row r="9994" spans="9:9" ht="15" customHeight="1" x14ac:dyDescent="0.2">
      <c r="I9994"/>
    </row>
    <row r="9995" spans="9:9" ht="15" customHeight="1" x14ac:dyDescent="0.2">
      <c r="I9995"/>
    </row>
    <row r="9996" spans="9:9" ht="15" customHeight="1" x14ac:dyDescent="0.2">
      <c r="I9996"/>
    </row>
    <row r="9997" spans="9:9" ht="15" customHeight="1" x14ac:dyDescent="0.2">
      <c r="I9997"/>
    </row>
    <row r="9998" spans="9:9" ht="15" customHeight="1" x14ac:dyDescent="0.2">
      <c r="I9998"/>
    </row>
    <row r="9999" spans="9:9" ht="15" customHeight="1" x14ac:dyDescent="0.2">
      <c r="I9999"/>
    </row>
    <row r="10000" spans="9:9" ht="15" customHeight="1" x14ac:dyDescent="0.2">
      <c r="I10000"/>
    </row>
    <row r="10001" spans="9:9" ht="15" customHeight="1" x14ac:dyDescent="0.2">
      <c r="I10001"/>
    </row>
    <row r="10002" spans="9:9" ht="15" customHeight="1" x14ac:dyDescent="0.2">
      <c r="I10002"/>
    </row>
    <row r="10003" spans="9:9" ht="15" customHeight="1" x14ac:dyDescent="0.2">
      <c r="I10003"/>
    </row>
    <row r="10004" spans="9:9" ht="15" customHeight="1" x14ac:dyDescent="0.2">
      <c r="I10004"/>
    </row>
    <row r="10005" spans="9:9" ht="15" customHeight="1" x14ac:dyDescent="0.2">
      <c r="I10005"/>
    </row>
    <row r="10006" spans="9:9" ht="15" customHeight="1" x14ac:dyDescent="0.2">
      <c r="I10006"/>
    </row>
    <row r="10007" spans="9:9" ht="15" customHeight="1" x14ac:dyDescent="0.2">
      <c r="I10007"/>
    </row>
    <row r="10008" spans="9:9" ht="15" customHeight="1" x14ac:dyDescent="0.2">
      <c r="I10008"/>
    </row>
    <row r="10009" spans="9:9" ht="15" customHeight="1" x14ac:dyDescent="0.2">
      <c r="I10009"/>
    </row>
    <row r="10010" spans="9:9" ht="15" customHeight="1" x14ac:dyDescent="0.2">
      <c r="I10010"/>
    </row>
    <row r="10011" spans="9:9" ht="15" customHeight="1" x14ac:dyDescent="0.2">
      <c r="I10011"/>
    </row>
    <row r="10012" spans="9:9" ht="15" customHeight="1" x14ac:dyDescent="0.2">
      <c r="I10012"/>
    </row>
    <row r="10013" spans="9:9" ht="15" customHeight="1" x14ac:dyDescent="0.2">
      <c r="I10013"/>
    </row>
    <row r="10014" spans="9:9" ht="15" customHeight="1" x14ac:dyDescent="0.2">
      <c r="I10014"/>
    </row>
    <row r="10015" spans="9:9" ht="15" customHeight="1" x14ac:dyDescent="0.2">
      <c r="I10015"/>
    </row>
    <row r="10016" spans="9:9" ht="15" customHeight="1" x14ac:dyDescent="0.2">
      <c r="I10016"/>
    </row>
    <row r="10017" spans="9:9" ht="15" customHeight="1" x14ac:dyDescent="0.2">
      <c r="I10017"/>
    </row>
    <row r="10018" spans="9:9" ht="15" customHeight="1" x14ac:dyDescent="0.2">
      <c r="I10018"/>
    </row>
    <row r="10019" spans="9:9" ht="15" customHeight="1" x14ac:dyDescent="0.2">
      <c r="I10019"/>
    </row>
    <row r="10020" spans="9:9" ht="15" customHeight="1" x14ac:dyDescent="0.2">
      <c r="I10020"/>
    </row>
    <row r="10021" spans="9:9" ht="15" customHeight="1" x14ac:dyDescent="0.2">
      <c r="I10021"/>
    </row>
    <row r="10022" spans="9:9" ht="15" customHeight="1" x14ac:dyDescent="0.2">
      <c r="I10022"/>
    </row>
    <row r="10023" spans="9:9" ht="15" customHeight="1" x14ac:dyDescent="0.2">
      <c r="I10023"/>
    </row>
    <row r="10024" spans="9:9" ht="15" customHeight="1" x14ac:dyDescent="0.2">
      <c r="I10024"/>
    </row>
    <row r="10025" spans="9:9" ht="15" customHeight="1" x14ac:dyDescent="0.2">
      <c r="I10025"/>
    </row>
    <row r="10026" spans="9:9" ht="15" customHeight="1" x14ac:dyDescent="0.2">
      <c r="I10026"/>
    </row>
    <row r="10027" spans="9:9" ht="15" customHeight="1" x14ac:dyDescent="0.2">
      <c r="I10027"/>
    </row>
    <row r="10028" spans="9:9" ht="15" customHeight="1" x14ac:dyDescent="0.2">
      <c r="I10028"/>
    </row>
    <row r="10029" spans="9:9" ht="15" customHeight="1" x14ac:dyDescent="0.2">
      <c r="I10029"/>
    </row>
    <row r="10030" spans="9:9" ht="15" customHeight="1" x14ac:dyDescent="0.2">
      <c r="I10030"/>
    </row>
    <row r="10031" spans="9:9" ht="15" customHeight="1" x14ac:dyDescent="0.2">
      <c r="I10031"/>
    </row>
    <row r="10032" spans="9:9" ht="15" customHeight="1" x14ac:dyDescent="0.2">
      <c r="I10032"/>
    </row>
    <row r="10033" spans="9:9" ht="15" customHeight="1" x14ac:dyDescent="0.2">
      <c r="I10033"/>
    </row>
    <row r="10034" spans="9:9" ht="15" customHeight="1" x14ac:dyDescent="0.2">
      <c r="I10034"/>
    </row>
    <row r="10035" spans="9:9" ht="15" customHeight="1" x14ac:dyDescent="0.2">
      <c r="I10035"/>
    </row>
    <row r="10036" spans="9:9" ht="15" customHeight="1" x14ac:dyDescent="0.2">
      <c r="I10036"/>
    </row>
    <row r="10037" spans="9:9" ht="15" customHeight="1" x14ac:dyDescent="0.2">
      <c r="I10037"/>
    </row>
    <row r="10038" spans="9:9" ht="15" customHeight="1" x14ac:dyDescent="0.2">
      <c r="I10038"/>
    </row>
    <row r="10039" spans="9:9" ht="15" customHeight="1" x14ac:dyDescent="0.2">
      <c r="I10039"/>
    </row>
    <row r="10040" spans="9:9" ht="15" customHeight="1" x14ac:dyDescent="0.2">
      <c r="I10040"/>
    </row>
    <row r="10041" spans="9:9" ht="15" customHeight="1" x14ac:dyDescent="0.2">
      <c r="I10041"/>
    </row>
    <row r="10042" spans="9:9" ht="15" customHeight="1" x14ac:dyDescent="0.2">
      <c r="I10042"/>
    </row>
    <row r="10043" spans="9:9" ht="15" customHeight="1" x14ac:dyDescent="0.2">
      <c r="I10043"/>
    </row>
    <row r="10044" spans="9:9" ht="15" customHeight="1" x14ac:dyDescent="0.2">
      <c r="I10044"/>
    </row>
    <row r="10045" spans="9:9" ht="15" customHeight="1" x14ac:dyDescent="0.2">
      <c r="I10045"/>
    </row>
    <row r="10046" spans="9:9" ht="15" customHeight="1" x14ac:dyDescent="0.2">
      <c r="I10046"/>
    </row>
    <row r="10047" spans="9:9" ht="15" customHeight="1" x14ac:dyDescent="0.2">
      <c r="I10047"/>
    </row>
    <row r="10048" spans="9:9" ht="15" customHeight="1" x14ac:dyDescent="0.2">
      <c r="I10048"/>
    </row>
    <row r="10049" spans="9:9" ht="15" customHeight="1" x14ac:dyDescent="0.2">
      <c r="I10049"/>
    </row>
    <row r="10050" spans="9:9" ht="15" customHeight="1" x14ac:dyDescent="0.2">
      <c r="I10050"/>
    </row>
    <row r="10051" spans="9:9" ht="15" customHeight="1" x14ac:dyDescent="0.2">
      <c r="I10051"/>
    </row>
    <row r="10052" spans="9:9" ht="15" customHeight="1" x14ac:dyDescent="0.2">
      <c r="I10052"/>
    </row>
    <row r="10053" spans="9:9" ht="15" customHeight="1" x14ac:dyDescent="0.2">
      <c r="I10053"/>
    </row>
    <row r="10054" spans="9:9" ht="15" customHeight="1" x14ac:dyDescent="0.2">
      <c r="I10054"/>
    </row>
    <row r="10055" spans="9:9" ht="15" customHeight="1" x14ac:dyDescent="0.2">
      <c r="I10055"/>
    </row>
    <row r="10056" spans="9:9" ht="15" customHeight="1" x14ac:dyDescent="0.2">
      <c r="I10056"/>
    </row>
    <row r="10057" spans="9:9" ht="15" customHeight="1" x14ac:dyDescent="0.2">
      <c r="I10057"/>
    </row>
    <row r="10058" spans="9:9" ht="15" customHeight="1" x14ac:dyDescent="0.2">
      <c r="I10058"/>
    </row>
    <row r="10059" spans="9:9" ht="15" customHeight="1" x14ac:dyDescent="0.2">
      <c r="I10059"/>
    </row>
    <row r="10060" spans="9:9" ht="15" customHeight="1" x14ac:dyDescent="0.2">
      <c r="I10060"/>
    </row>
    <row r="10061" spans="9:9" ht="15" customHeight="1" x14ac:dyDescent="0.2">
      <c r="I10061"/>
    </row>
    <row r="10062" spans="9:9" ht="15" customHeight="1" x14ac:dyDescent="0.2">
      <c r="I10062"/>
    </row>
    <row r="10063" spans="9:9" ht="15" customHeight="1" x14ac:dyDescent="0.2">
      <c r="I10063"/>
    </row>
    <row r="10064" spans="9:9" ht="15" customHeight="1" x14ac:dyDescent="0.2">
      <c r="I10064"/>
    </row>
    <row r="10065" spans="9:9" ht="15" customHeight="1" x14ac:dyDescent="0.2">
      <c r="I10065"/>
    </row>
    <row r="10066" spans="9:9" ht="15" customHeight="1" x14ac:dyDescent="0.2">
      <c r="I10066"/>
    </row>
    <row r="10067" spans="9:9" ht="15" customHeight="1" x14ac:dyDescent="0.2">
      <c r="I10067"/>
    </row>
    <row r="10068" spans="9:9" ht="15" customHeight="1" x14ac:dyDescent="0.2">
      <c r="I10068"/>
    </row>
    <row r="10069" spans="9:9" ht="15" customHeight="1" x14ac:dyDescent="0.2">
      <c r="I10069"/>
    </row>
    <row r="10070" spans="9:9" ht="15" customHeight="1" x14ac:dyDescent="0.2">
      <c r="I10070"/>
    </row>
    <row r="10071" spans="9:9" ht="15" customHeight="1" x14ac:dyDescent="0.2">
      <c r="I10071"/>
    </row>
    <row r="10072" spans="9:9" ht="15" customHeight="1" x14ac:dyDescent="0.2">
      <c r="I10072"/>
    </row>
    <row r="10073" spans="9:9" ht="15" customHeight="1" x14ac:dyDescent="0.2">
      <c r="I10073"/>
    </row>
    <row r="10074" spans="9:9" ht="15" customHeight="1" x14ac:dyDescent="0.2">
      <c r="I10074"/>
    </row>
    <row r="10075" spans="9:9" ht="15" customHeight="1" x14ac:dyDescent="0.2">
      <c r="I10075"/>
    </row>
    <row r="10076" spans="9:9" ht="15" customHeight="1" x14ac:dyDescent="0.2">
      <c r="I10076"/>
    </row>
    <row r="10077" spans="9:9" ht="15" customHeight="1" x14ac:dyDescent="0.2">
      <c r="I10077"/>
    </row>
    <row r="10078" spans="9:9" ht="15" customHeight="1" x14ac:dyDescent="0.2">
      <c r="I10078"/>
    </row>
    <row r="10079" spans="9:9" ht="15" customHeight="1" x14ac:dyDescent="0.2">
      <c r="I10079"/>
    </row>
    <row r="10080" spans="9:9" ht="15" customHeight="1" x14ac:dyDescent="0.2">
      <c r="I10080"/>
    </row>
    <row r="10081" spans="9:9" ht="15" customHeight="1" x14ac:dyDescent="0.2">
      <c r="I10081"/>
    </row>
    <row r="10082" spans="9:9" ht="15" customHeight="1" x14ac:dyDescent="0.2">
      <c r="I10082"/>
    </row>
    <row r="10083" spans="9:9" ht="15" customHeight="1" x14ac:dyDescent="0.2">
      <c r="I10083"/>
    </row>
    <row r="10084" spans="9:9" ht="15" customHeight="1" x14ac:dyDescent="0.2">
      <c r="I10084"/>
    </row>
    <row r="10085" spans="9:9" ht="15" customHeight="1" x14ac:dyDescent="0.2">
      <c r="I10085"/>
    </row>
    <row r="10086" spans="9:9" ht="15" customHeight="1" x14ac:dyDescent="0.2">
      <c r="I10086"/>
    </row>
    <row r="10087" spans="9:9" ht="15" customHeight="1" x14ac:dyDescent="0.2">
      <c r="I10087"/>
    </row>
    <row r="10088" spans="9:9" ht="15" customHeight="1" x14ac:dyDescent="0.2">
      <c r="I10088"/>
    </row>
    <row r="10089" spans="9:9" ht="15" customHeight="1" x14ac:dyDescent="0.2">
      <c r="I10089"/>
    </row>
    <row r="10090" spans="9:9" ht="15" customHeight="1" x14ac:dyDescent="0.2">
      <c r="I10090"/>
    </row>
    <row r="10091" spans="9:9" ht="15" customHeight="1" x14ac:dyDescent="0.2">
      <c r="I10091"/>
    </row>
    <row r="10092" spans="9:9" ht="15" customHeight="1" x14ac:dyDescent="0.2">
      <c r="I10092"/>
    </row>
    <row r="10093" spans="9:9" ht="15" customHeight="1" x14ac:dyDescent="0.2">
      <c r="I10093"/>
    </row>
    <row r="10094" spans="9:9" ht="15" customHeight="1" x14ac:dyDescent="0.2">
      <c r="I10094"/>
    </row>
    <row r="10095" spans="9:9" ht="15" customHeight="1" x14ac:dyDescent="0.2">
      <c r="I10095"/>
    </row>
    <row r="10096" spans="9:9" ht="15" customHeight="1" x14ac:dyDescent="0.2">
      <c r="I10096"/>
    </row>
    <row r="10097" spans="9:9" ht="15" customHeight="1" x14ac:dyDescent="0.2">
      <c r="I10097"/>
    </row>
    <row r="10098" spans="9:9" ht="15" customHeight="1" x14ac:dyDescent="0.2">
      <c r="I10098"/>
    </row>
    <row r="10099" spans="9:9" ht="15" customHeight="1" x14ac:dyDescent="0.2">
      <c r="I10099"/>
    </row>
    <row r="10100" spans="9:9" ht="15" customHeight="1" x14ac:dyDescent="0.2">
      <c r="I10100"/>
    </row>
    <row r="10101" spans="9:9" ht="15" customHeight="1" x14ac:dyDescent="0.2">
      <c r="I10101"/>
    </row>
    <row r="10102" spans="9:9" ht="15" customHeight="1" x14ac:dyDescent="0.2">
      <c r="I10102"/>
    </row>
    <row r="10103" spans="9:9" ht="15" customHeight="1" x14ac:dyDescent="0.2">
      <c r="I10103"/>
    </row>
    <row r="10104" spans="9:9" ht="15" customHeight="1" x14ac:dyDescent="0.2">
      <c r="I10104"/>
    </row>
    <row r="10105" spans="9:9" ht="15" customHeight="1" x14ac:dyDescent="0.2">
      <c r="I10105"/>
    </row>
    <row r="10106" spans="9:9" ht="15" customHeight="1" x14ac:dyDescent="0.2">
      <c r="I10106"/>
    </row>
    <row r="10107" spans="9:9" ht="15" customHeight="1" x14ac:dyDescent="0.2">
      <c r="I10107"/>
    </row>
    <row r="10108" spans="9:9" ht="15" customHeight="1" x14ac:dyDescent="0.2">
      <c r="I10108"/>
    </row>
    <row r="10109" spans="9:9" ht="15" customHeight="1" x14ac:dyDescent="0.2">
      <c r="I10109"/>
    </row>
    <row r="10110" spans="9:9" ht="15" customHeight="1" x14ac:dyDescent="0.2">
      <c r="I10110"/>
    </row>
    <row r="10111" spans="9:9" ht="15" customHeight="1" x14ac:dyDescent="0.2">
      <c r="I10111"/>
    </row>
    <row r="10112" spans="9:9" ht="15" customHeight="1" x14ac:dyDescent="0.2">
      <c r="I10112"/>
    </row>
    <row r="10113" spans="9:9" ht="15" customHeight="1" x14ac:dyDescent="0.2">
      <c r="I10113"/>
    </row>
    <row r="10114" spans="9:9" ht="15" customHeight="1" x14ac:dyDescent="0.2">
      <c r="I10114"/>
    </row>
    <row r="10115" spans="9:9" ht="15" customHeight="1" x14ac:dyDescent="0.2">
      <c r="I10115"/>
    </row>
    <row r="10116" spans="9:9" ht="15" customHeight="1" x14ac:dyDescent="0.2">
      <c r="I10116"/>
    </row>
    <row r="10117" spans="9:9" ht="15" customHeight="1" x14ac:dyDescent="0.2">
      <c r="I10117"/>
    </row>
    <row r="10118" spans="9:9" ht="15" customHeight="1" x14ac:dyDescent="0.2">
      <c r="I10118"/>
    </row>
    <row r="10119" spans="9:9" ht="15" customHeight="1" x14ac:dyDescent="0.2">
      <c r="I10119"/>
    </row>
    <row r="10120" spans="9:9" ht="15" customHeight="1" x14ac:dyDescent="0.2">
      <c r="I10120"/>
    </row>
    <row r="10121" spans="9:9" ht="15" customHeight="1" x14ac:dyDescent="0.2">
      <c r="I10121"/>
    </row>
    <row r="10122" spans="9:9" ht="15" customHeight="1" x14ac:dyDescent="0.2">
      <c r="I10122"/>
    </row>
    <row r="10123" spans="9:9" ht="15" customHeight="1" x14ac:dyDescent="0.2">
      <c r="I10123"/>
    </row>
    <row r="10124" spans="9:9" ht="15" customHeight="1" x14ac:dyDescent="0.2">
      <c r="I10124"/>
    </row>
    <row r="10125" spans="9:9" ht="15" customHeight="1" x14ac:dyDescent="0.2">
      <c r="I10125"/>
    </row>
    <row r="10126" spans="9:9" ht="15" customHeight="1" x14ac:dyDescent="0.2">
      <c r="I10126"/>
    </row>
    <row r="10127" spans="9:9" ht="15" customHeight="1" x14ac:dyDescent="0.2">
      <c r="I10127"/>
    </row>
    <row r="10128" spans="9:9" ht="15" customHeight="1" x14ac:dyDescent="0.2">
      <c r="I10128"/>
    </row>
    <row r="10129" spans="9:9" ht="15" customHeight="1" x14ac:dyDescent="0.2">
      <c r="I10129"/>
    </row>
    <row r="10130" spans="9:9" ht="15" customHeight="1" x14ac:dyDescent="0.2">
      <c r="I10130"/>
    </row>
    <row r="10131" spans="9:9" ht="15" customHeight="1" x14ac:dyDescent="0.2">
      <c r="I10131"/>
    </row>
    <row r="10132" spans="9:9" ht="15" customHeight="1" x14ac:dyDescent="0.2">
      <c r="I10132"/>
    </row>
    <row r="10133" spans="9:9" ht="15" customHeight="1" x14ac:dyDescent="0.2">
      <c r="I10133"/>
    </row>
    <row r="10134" spans="9:9" ht="15" customHeight="1" x14ac:dyDescent="0.2">
      <c r="I10134"/>
    </row>
    <row r="10135" spans="9:9" ht="15" customHeight="1" x14ac:dyDescent="0.2">
      <c r="I10135"/>
    </row>
    <row r="10136" spans="9:9" ht="15" customHeight="1" x14ac:dyDescent="0.2">
      <c r="I10136"/>
    </row>
    <row r="10137" spans="9:9" ht="15" customHeight="1" x14ac:dyDescent="0.2">
      <c r="I10137"/>
    </row>
    <row r="10138" spans="9:9" ht="15" customHeight="1" x14ac:dyDescent="0.2">
      <c r="I10138"/>
    </row>
    <row r="10139" spans="9:9" ht="15" customHeight="1" x14ac:dyDescent="0.2">
      <c r="I10139"/>
    </row>
    <row r="10140" spans="9:9" ht="15" customHeight="1" x14ac:dyDescent="0.2">
      <c r="I10140"/>
    </row>
    <row r="10141" spans="9:9" ht="15" customHeight="1" x14ac:dyDescent="0.2">
      <c r="I10141"/>
    </row>
    <row r="10142" spans="9:9" ht="15" customHeight="1" x14ac:dyDescent="0.2">
      <c r="I10142"/>
    </row>
    <row r="10143" spans="9:9" ht="15" customHeight="1" x14ac:dyDescent="0.2">
      <c r="I10143"/>
    </row>
    <row r="10144" spans="9:9" ht="15" customHeight="1" x14ac:dyDescent="0.2">
      <c r="I10144"/>
    </row>
    <row r="10145" spans="9:9" ht="15" customHeight="1" x14ac:dyDescent="0.2">
      <c r="I10145"/>
    </row>
    <row r="10146" spans="9:9" ht="15" customHeight="1" x14ac:dyDescent="0.2">
      <c r="I10146"/>
    </row>
    <row r="10147" spans="9:9" ht="15" customHeight="1" x14ac:dyDescent="0.2">
      <c r="I10147"/>
    </row>
    <row r="10148" spans="9:9" ht="15" customHeight="1" x14ac:dyDescent="0.2">
      <c r="I10148"/>
    </row>
    <row r="10149" spans="9:9" ht="15" customHeight="1" x14ac:dyDescent="0.2">
      <c r="I10149"/>
    </row>
    <row r="10150" spans="9:9" ht="15" customHeight="1" x14ac:dyDescent="0.2">
      <c r="I10150"/>
    </row>
    <row r="10151" spans="9:9" ht="15" customHeight="1" x14ac:dyDescent="0.2">
      <c r="I10151"/>
    </row>
    <row r="10152" spans="9:9" ht="15" customHeight="1" x14ac:dyDescent="0.2">
      <c r="I10152"/>
    </row>
    <row r="10153" spans="9:9" ht="15" customHeight="1" x14ac:dyDescent="0.2">
      <c r="I10153"/>
    </row>
    <row r="10154" spans="9:9" ht="15" customHeight="1" x14ac:dyDescent="0.2">
      <c r="I10154"/>
    </row>
    <row r="10155" spans="9:9" ht="15" customHeight="1" x14ac:dyDescent="0.2">
      <c r="I10155"/>
    </row>
    <row r="10156" spans="9:9" ht="15" customHeight="1" x14ac:dyDescent="0.2">
      <c r="I10156"/>
    </row>
    <row r="10157" spans="9:9" ht="15" customHeight="1" x14ac:dyDescent="0.2">
      <c r="I10157"/>
    </row>
    <row r="10158" spans="9:9" ht="15" customHeight="1" x14ac:dyDescent="0.2">
      <c r="I10158"/>
    </row>
    <row r="10159" spans="9:9" ht="15" customHeight="1" x14ac:dyDescent="0.2">
      <c r="I10159"/>
    </row>
    <row r="10160" spans="9:9" ht="15" customHeight="1" x14ac:dyDescent="0.2">
      <c r="I10160"/>
    </row>
    <row r="10161" spans="9:9" ht="15" customHeight="1" x14ac:dyDescent="0.2">
      <c r="I10161"/>
    </row>
    <row r="10162" spans="9:9" ht="15" customHeight="1" x14ac:dyDescent="0.2">
      <c r="I10162"/>
    </row>
    <row r="10163" spans="9:9" ht="15" customHeight="1" x14ac:dyDescent="0.2">
      <c r="I10163"/>
    </row>
    <row r="10164" spans="9:9" ht="15" customHeight="1" x14ac:dyDescent="0.2">
      <c r="I10164"/>
    </row>
    <row r="10165" spans="9:9" ht="15" customHeight="1" x14ac:dyDescent="0.2">
      <c r="I10165"/>
    </row>
    <row r="10166" spans="9:9" ht="15" customHeight="1" x14ac:dyDescent="0.2">
      <c r="I10166"/>
    </row>
    <row r="10167" spans="9:9" ht="15" customHeight="1" x14ac:dyDescent="0.2">
      <c r="I10167"/>
    </row>
    <row r="10168" spans="9:9" ht="15" customHeight="1" x14ac:dyDescent="0.2">
      <c r="I10168"/>
    </row>
    <row r="10169" spans="9:9" ht="15" customHeight="1" x14ac:dyDescent="0.2">
      <c r="I10169"/>
    </row>
    <row r="10170" spans="9:9" ht="15" customHeight="1" x14ac:dyDescent="0.2">
      <c r="I10170"/>
    </row>
    <row r="10171" spans="9:9" ht="15" customHeight="1" x14ac:dyDescent="0.2">
      <c r="I10171"/>
    </row>
    <row r="10172" spans="9:9" ht="15" customHeight="1" x14ac:dyDescent="0.2">
      <c r="I10172"/>
    </row>
    <row r="10173" spans="9:9" ht="15" customHeight="1" x14ac:dyDescent="0.2">
      <c r="I10173"/>
    </row>
    <row r="10174" spans="9:9" ht="15" customHeight="1" x14ac:dyDescent="0.2">
      <c r="I10174"/>
    </row>
    <row r="10175" spans="9:9" ht="15" customHeight="1" x14ac:dyDescent="0.2">
      <c r="I10175"/>
    </row>
    <row r="10176" spans="9:9" ht="15" customHeight="1" x14ac:dyDescent="0.2">
      <c r="I10176"/>
    </row>
    <row r="10177" spans="9:9" ht="15" customHeight="1" x14ac:dyDescent="0.2">
      <c r="I10177"/>
    </row>
    <row r="10178" spans="9:9" ht="15" customHeight="1" x14ac:dyDescent="0.2">
      <c r="I10178"/>
    </row>
    <row r="10179" spans="9:9" ht="15" customHeight="1" x14ac:dyDescent="0.2">
      <c r="I10179"/>
    </row>
    <row r="10180" spans="9:9" ht="15" customHeight="1" x14ac:dyDescent="0.2">
      <c r="I10180"/>
    </row>
    <row r="10181" spans="9:9" ht="15" customHeight="1" x14ac:dyDescent="0.2">
      <c r="I10181"/>
    </row>
    <row r="10182" spans="9:9" ht="15" customHeight="1" x14ac:dyDescent="0.2">
      <c r="I10182"/>
    </row>
    <row r="10183" spans="9:9" ht="15" customHeight="1" x14ac:dyDescent="0.2">
      <c r="I10183"/>
    </row>
    <row r="10184" spans="9:9" ht="15" customHeight="1" x14ac:dyDescent="0.2">
      <c r="I10184"/>
    </row>
    <row r="10185" spans="9:9" ht="15" customHeight="1" x14ac:dyDescent="0.2">
      <c r="I10185"/>
    </row>
    <row r="10186" spans="9:9" ht="15" customHeight="1" x14ac:dyDescent="0.2">
      <c r="I10186"/>
    </row>
    <row r="10187" spans="9:9" ht="15" customHeight="1" x14ac:dyDescent="0.2">
      <c r="I10187"/>
    </row>
    <row r="10188" spans="9:9" ht="15" customHeight="1" x14ac:dyDescent="0.2">
      <c r="I10188"/>
    </row>
    <row r="10189" spans="9:9" ht="15" customHeight="1" x14ac:dyDescent="0.2">
      <c r="I10189"/>
    </row>
    <row r="10190" spans="9:9" ht="15" customHeight="1" x14ac:dyDescent="0.2">
      <c r="I10190"/>
    </row>
    <row r="10191" spans="9:9" ht="15" customHeight="1" x14ac:dyDescent="0.2">
      <c r="I10191"/>
    </row>
    <row r="10192" spans="9:9" ht="15" customHeight="1" x14ac:dyDescent="0.2">
      <c r="I10192"/>
    </row>
    <row r="10193" spans="9:9" ht="15" customHeight="1" x14ac:dyDescent="0.2">
      <c r="I10193"/>
    </row>
    <row r="10194" spans="9:9" ht="15" customHeight="1" x14ac:dyDescent="0.2">
      <c r="I10194"/>
    </row>
    <row r="10195" spans="9:9" ht="15" customHeight="1" x14ac:dyDescent="0.2">
      <c r="I10195"/>
    </row>
    <row r="10196" spans="9:9" ht="15" customHeight="1" x14ac:dyDescent="0.2">
      <c r="I10196"/>
    </row>
    <row r="10197" spans="9:9" ht="15" customHeight="1" x14ac:dyDescent="0.2">
      <c r="I10197"/>
    </row>
    <row r="10198" spans="9:9" ht="15" customHeight="1" x14ac:dyDescent="0.2">
      <c r="I10198"/>
    </row>
    <row r="10199" spans="9:9" ht="15" customHeight="1" x14ac:dyDescent="0.2">
      <c r="I10199"/>
    </row>
    <row r="10200" spans="9:9" ht="15" customHeight="1" x14ac:dyDescent="0.2">
      <c r="I10200"/>
    </row>
    <row r="10201" spans="9:9" ht="15" customHeight="1" x14ac:dyDescent="0.2">
      <c r="I10201"/>
    </row>
    <row r="10202" spans="9:9" ht="15" customHeight="1" x14ac:dyDescent="0.2">
      <c r="I10202"/>
    </row>
    <row r="10203" spans="9:9" ht="15" customHeight="1" x14ac:dyDescent="0.2">
      <c r="I10203"/>
    </row>
    <row r="10204" spans="9:9" ht="15" customHeight="1" x14ac:dyDescent="0.2">
      <c r="I10204"/>
    </row>
    <row r="10205" spans="9:9" ht="15" customHeight="1" x14ac:dyDescent="0.2">
      <c r="I10205"/>
    </row>
    <row r="10206" spans="9:9" ht="15" customHeight="1" x14ac:dyDescent="0.2">
      <c r="I10206"/>
    </row>
    <row r="10207" spans="9:9" ht="15" customHeight="1" x14ac:dyDescent="0.2">
      <c r="I10207"/>
    </row>
    <row r="10208" spans="9:9" ht="15" customHeight="1" x14ac:dyDescent="0.2">
      <c r="I10208"/>
    </row>
    <row r="10209" spans="9:9" ht="15" customHeight="1" x14ac:dyDescent="0.2">
      <c r="I10209"/>
    </row>
    <row r="10210" spans="9:9" ht="15" customHeight="1" x14ac:dyDescent="0.2">
      <c r="I10210"/>
    </row>
    <row r="10211" spans="9:9" ht="15" customHeight="1" x14ac:dyDescent="0.2">
      <c r="I10211"/>
    </row>
    <row r="10212" spans="9:9" ht="15" customHeight="1" x14ac:dyDescent="0.2">
      <c r="I10212"/>
    </row>
    <row r="10213" spans="9:9" ht="15" customHeight="1" x14ac:dyDescent="0.2">
      <c r="I10213"/>
    </row>
    <row r="10214" spans="9:9" ht="15" customHeight="1" x14ac:dyDescent="0.2">
      <c r="I10214"/>
    </row>
    <row r="10215" spans="9:9" ht="15" customHeight="1" x14ac:dyDescent="0.2">
      <c r="I10215"/>
    </row>
    <row r="10216" spans="9:9" ht="15" customHeight="1" x14ac:dyDescent="0.2">
      <c r="I10216"/>
    </row>
    <row r="10217" spans="9:9" ht="15" customHeight="1" x14ac:dyDescent="0.2">
      <c r="I10217"/>
    </row>
    <row r="10218" spans="9:9" ht="15" customHeight="1" x14ac:dyDescent="0.2">
      <c r="I10218"/>
    </row>
    <row r="10219" spans="9:9" ht="15" customHeight="1" x14ac:dyDescent="0.2">
      <c r="I10219"/>
    </row>
    <row r="10220" spans="9:9" ht="15" customHeight="1" x14ac:dyDescent="0.2">
      <c r="I10220"/>
    </row>
    <row r="10221" spans="9:9" ht="15" customHeight="1" x14ac:dyDescent="0.2">
      <c r="I10221"/>
    </row>
    <row r="10222" spans="9:9" ht="15" customHeight="1" x14ac:dyDescent="0.2">
      <c r="I10222"/>
    </row>
    <row r="10223" spans="9:9" ht="15" customHeight="1" x14ac:dyDescent="0.2">
      <c r="I10223"/>
    </row>
    <row r="10224" spans="9:9" ht="15" customHeight="1" x14ac:dyDescent="0.2">
      <c r="I10224"/>
    </row>
    <row r="10225" spans="9:9" ht="15" customHeight="1" x14ac:dyDescent="0.2">
      <c r="I10225"/>
    </row>
    <row r="10226" spans="9:9" ht="15" customHeight="1" x14ac:dyDescent="0.2">
      <c r="I10226"/>
    </row>
    <row r="10227" spans="9:9" ht="15" customHeight="1" x14ac:dyDescent="0.2">
      <c r="I10227"/>
    </row>
    <row r="10228" spans="9:9" ht="15" customHeight="1" x14ac:dyDescent="0.2">
      <c r="I10228"/>
    </row>
    <row r="10229" spans="9:9" ht="15" customHeight="1" x14ac:dyDescent="0.2">
      <c r="I10229"/>
    </row>
    <row r="10230" spans="9:9" ht="15" customHeight="1" x14ac:dyDescent="0.2">
      <c r="I10230"/>
    </row>
    <row r="10231" spans="9:9" ht="15" customHeight="1" x14ac:dyDescent="0.2">
      <c r="I10231"/>
    </row>
    <row r="10232" spans="9:9" ht="15" customHeight="1" x14ac:dyDescent="0.2">
      <c r="I10232"/>
    </row>
    <row r="10233" spans="9:9" ht="15" customHeight="1" x14ac:dyDescent="0.2">
      <c r="I10233"/>
    </row>
    <row r="10234" spans="9:9" ht="15" customHeight="1" x14ac:dyDescent="0.2">
      <c r="I10234"/>
    </row>
    <row r="10235" spans="9:9" ht="15" customHeight="1" x14ac:dyDescent="0.2">
      <c r="I10235"/>
    </row>
    <row r="10236" spans="9:9" ht="15" customHeight="1" x14ac:dyDescent="0.2">
      <c r="I10236"/>
    </row>
    <row r="10237" spans="9:9" ht="15" customHeight="1" x14ac:dyDescent="0.2">
      <c r="I10237"/>
    </row>
    <row r="10238" spans="9:9" ht="15" customHeight="1" x14ac:dyDescent="0.2">
      <c r="I10238"/>
    </row>
    <row r="10239" spans="9:9" ht="15" customHeight="1" x14ac:dyDescent="0.2">
      <c r="I10239"/>
    </row>
    <row r="10240" spans="9:9" ht="15" customHeight="1" x14ac:dyDescent="0.2">
      <c r="I10240"/>
    </row>
    <row r="10241" spans="9:9" ht="15" customHeight="1" x14ac:dyDescent="0.2">
      <c r="I10241"/>
    </row>
    <row r="10242" spans="9:9" ht="15" customHeight="1" x14ac:dyDescent="0.2">
      <c r="I10242"/>
    </row>
    <row r="10243" spans="9:9" ht="15" customHeight="1" x14ac:dyDescent="0.2">
      <c r="I10243"/>
    </row>
    <row r="10244" spans="9:9" ht="15" customHeight="1" x14ac:dyDescent="0.2">
      <c r="I10244"/>
    </row>
    <row r="10245" spans="9:9" ht="15" customHeight="1" x14ac:dyDescent="0.2">
      <c r="I10245"/>
    </row>
    <row r="10246" spans="9:9" ht="15" customHeight="1" x14ac:dyDescent="0.2">
      <c r="I10246"/>
    </row>
    <row r="10247" spans="9:9" ht="15" customHeight="1" x14ac:dyDescent="0.2">
      <c r="I10247"/>
    </row>
    <row r="10248" spans="9:9" ht="15" customHeight="1" x14ac:dyDescent="0.2">
      <c r="I10248"/>
    </row>
    <row r="10249" spans="9:9" ht="15" customHeight="1" x14ac:dyDescent="0.2">
      <c r="I10249"/>
    </row>
    <row r="10250" spans="9:9" ht="15" customHeight="1" x14ac:dyDescent="0.2">
      <c r="I10250"/>
    </row>
    <row r="10251" spans="9:9" ht="15" customHeight="1" x14ac:dyDescent="0.2">
      <c r="I10251"/>
    </row>
    <row r="10252" spans="9:9" ht="15" customHeight="1" x14ac:dyDescent="0.2">
      <c r="I10252"/>
    </row>
    <row r="10253" spans="9:9" ht="15" customHeight="1" x14ac:dyDescent="0.2">
      <c r="I10253"/>
    </row>
    <row r="10254" spans="9:9" ht="15" customHeight="1" x14ac:dyDescent="0.2">
      <c r="I10254"/>
    </row>
    <row r="10255" spans="9:9" ht="15" customHeight="1" x14ac:dyDescent="0.2">
      <c r="I10255"/>
    </row>
    <row r="10256" spans="9:9" ht="15" customHeight="1" x14ac:dyDescent="0.2">
      <c r="I10256"/>
    </row>
    <row r="10257" spans="9:9" ht="15" customHeight="1" x14ac:dyDescent="0.2">
      <c r="I10257"/>
    </row>
    <row r="10258" spans="9:9" ht="15" customHeight="1" x14ac:dyDescent="0.2">
      <c r="I10258"/>
    </row>
    <row r="10259" spans="9:9" ht="15" customHeight="1" x14ac:dyDescent="0.2">
      <c r="I10259"/>
    </row>
    <row r="10260" spans="9:9" ht="15" customHeight="1" x14ac:dyDescent="0.2">
      <c r="I10260"/>
    </row>
    <row r="10261" spans="9:9" ht="15" customHeight="1" x14ac:dyDescent="0.2">
      <c r="I10261"/>
    </row>
    <row r="10262" spans="9:9" ht="15" customHeight="1" x14ac:dyDescent="0.2">
      <c r="I10262"/>
    </row>
    <row r="10263" spans="9:9" ht="15" customHeight="1" x14ac:dyDescent="0.2">
      <c r="I10263"/>
    </row>
    <row r="10264" spans="9:9" ht="15" customHeight="1" x14ac:dyDescent="0.2">
      <c r="I10264"/>
    </row>
    <row r="10265" spans="9:9" ht="15" customHeight="1" x14ac:dyDescent="0.2">
      <c r="I10265"/>
    </row>
    <row r="10266" spans="9:9" ht="15" customHeight="1" x14ac:dyDescent="0.2">
      <c r="I10266"/>
    </row>
    <row r="10267" spans="9:9" ht="15" customHeight="1" x14ac:dyDescent="0.2">
      <c r="I10267"/>
    </row>
    <row r="10268" spans="9:9" ht="15" customHeight="1" x14ac:dyDescent="0.2">
      <c r="I10268"/>
    </row>
    <row r="10269" spans="9:9" ht="15" customHeight="1" x14ac:dyDescent="0.2">
      <c r="I10269"/>
    </row>
    <row r="10270" spans="9:9" ht="15" customHeight="1" x14ac:dyDescent="0.2">
      <c r="I10270"/>
    </row>
    <row r="10271" spans="9:9" ht="15" customHeight="1" x14ac:dyDescent="0.2">
      <c r="I10271"/>
    </row>
    <row r="10272" spans="9:9" ht="15" customHeight="1" x14ac:dyDescent="0.2">
      <c r="I10272"/>
    </row>
    <row r="10273" spans="9:9" ht="15" customHeight="1" x14ac:dyDescent="0.2">
      <c r="I10273"/>
    </row>
    <row r="10274" spans="9:9" ht="15" customHeight="1" x14ac:dyDescent="0.2">
      <c r="I10274"/>
    </row>
    <row r="10275" spans="9:9" ht="15" customHeight="1" x14ac:dyDescent="0.2">
      <c r="I10275"/>
    </row>
    <row r="10276" spans="9:9" ht="15" customHeight="1" x14ac:dyDescent="0.2">
      <c r="I10276"/>
    </row>
    <row r="10277" spans="9:9" ht="15" customHeight="1" x14ac:dyDescent="0.2">
      <c r="I10277"/>
    </row>
    <row r="10278" spans="9:9" ht="15" customHeight="1" x14ac:dyDescent="0.2">
      <c r="I10278"/>
    </row>
    <row r="10279" spans="9:9" ht="15" customHeight="1" x14ac:dyDescent="0.2">
      <c r="I10279"/>
    </row>
    <row r="10280" spans="9:9" ht="15" customHeight="1" x14ac:dyDescent="0.2">
      <c r="I10280"/>
    </row>
    <row r="10281" spans="9:9" ht="15" customHeight="1" x14ac:dyDescent="0.2">
      <c r="I10281"/>
    </row>
    <row r="10282" spans="9:9" ht="15" customHeight="1" x14ac:dyDescent="0.2">
      <c r="I10282"/>
    </row>
    <row r="10283" spans="9:9" ht="15" customHeight="1" x14ac:dyDescent="0.2">
      <c r="I10283"/>
    </row>
    <row r="10284" spans="9:9" ht="15" customHeight="1" x14ac:dyDescent="0.2">
      <c r="I10284"/>
    </row>
    <row r="10285" spans="9:9" ht="15" customHeight="1" x14ac:dyDescent="0.2">
      <c r="I10285"/>
    </row>
    <row r="10286" spans="9:9" ht="15" customHeight="1" x14ac:dyDescent="0.2">
      <c r="I10286"/>
    </row>
    <row r="10287" spans="9:9" ht="15" customHeight="1" x14ac:dyDescent="0.2">
      <c r="I10287"/>
    </row>
    <row r="10288" spans="9:9" ht="15" customHeight="1" x14ac:dyDescent="0.2">
      <c r="I10288"/>
    </row>
    <row r="10289" spans="9:9" ht="15" customHeight="1" x14ac:dyDescent="0.2">
      <c r="I10289"/>
    </row>
    <row r="10290" spans="9:9" ht="15" customHeight="1" x14ac:dyDescent="0.2">
      <c r="I10290"/>
    </row>
    <row r="10291" spans="9:9" ht="15" customHeight="1" x14ac:dyDescent="0.2">
      <c r="I10291"/>
    </row>
    <row r="10292" spans="9:9" ht="15" customHeight="1" x14ac:dyDescent="0.2">
      <c r="I10292"/>
    </row>
    <row r="10293" spans="9:9" ht="15" customHeight="1" x14ac:dyDescent="0.2">
      <c r="I10293"/>
    </row>
    <row r="10294" spans="9:9" ht="15" customHeight="1" x14ac:dyDescent="0.2">
      <c r="I10294"/>
    </row>
    <row r="10295" spans="9:9" ht="15" customHeight="1" x14ac:dyDescent="0.2">
      <c r="I10295"/>
    </row>
    <row r="10296" spans="9:9" ht="15" customHeight="1" x14ac:dyDescent="0.2">
      <c r="I10296"/>
    </row>
    <row r="10297" spans="9:9" ht="15" customHeight="1" x14ac:dyDescent="0.2">
      <c r="I10297"/>
    </row>
    <row r="10298" spans="9:9" ht="15" customHeight="1" x14ac:dyDescent="0.2">
      <c r="I10298"/>
    </row>
    <row r="10299" spans="9:9" ht="15" customHeight="1" x14ac:dyDescent="0.2">
      <c r="I10299"/>
    </row>
    <row r="10300" spans="9:9" ht="15" customHeight="1" x14ac:dyDescent="0.2">
      <c r="I10300"/>
    </row>
    <row r="10301" spans="9:9" ht="15" customHeight="1" x14ac:dyDescent="0.2">
      <c r="I10301"/>
    </row>
    <row r="10302" spans="9:9" ht="15" customHeight="1" x14ac:dyDescent="0.2">
      <c r="I10302"/>
    </row>
    <row r="10303" spans="9:9" ht="15" customHeight="1" x14ac:dyDescent="0.2">
      <c r="I10303"/>
    </row>
    <row r="10304" spans="9:9" ht="15" customHeight="1" x14ac:dyDescent="0.2">
      <c r="I10304"/>
    </row>
    <row r="10305" spans="9:9" ht="15" customHeight="1" x14ac:dyDescent="0.2">
      <c r="I10305"/>
    </row>
    <row r="10306" spans="9:9" ht="15" customHeight="1" x14ac:dyDescent="0.2">
      <c r="I10306"/>
    </row>
    <row r="10307" spans="9:9" ht="15" customHeight="1" x14ac:dyDescent="0.2">
      <c r="I10307"/>
    </row>
    <row r="10308" spans="9:9" ht="15" customHeight="1" x14ac:dyDescent="0.2">
      <c r="I10308"/>
    </row>
    <row r="10309" spans="9:9" ht="15" customHeight="1" x14ac:dyDescent="0.2">
      <c r="I10309"/>
    </row>
    <row r="10310" spans="9:9" ht="15" customHeight="1" x14ac:dyDescent="0.2">
      <c r="I10310"/>
    </row>
    <row r="10311" spans="9:9" ht="15" customHeight="1" x14ac:dyDescent="0.2">
      <c r="I10311"/>
    </row>
    <row r="10312" spans="9:9" ht="15" customHeight="1" x14ac:dyDescent="0.2">
      <c r="I10312"/>
    </row>
    <row r="10313" spans="9:9" ht="15" customHeight="1" x14ac:dyDescent="0.2">
      <c r="I10313"/>
    </row>
    <row r="10314" spans="9:9" ht="15" customHeight="1" x14ac:dyDescent="0.2">
      <c r="I10314"/>
    </row>
    <row r="10315" spans="9:9" ht="15" customHeight="1" x14ac:dyDescent="0.2">
      <c r="I10315"/>
    </row>
    <row r="10316" spans="9:9" ht="15" customHeight="1" x14ac:dyDescent="0.2">
      <c r="I10316"/>
    </row>
    <row r="10317" spans="9:9" ht="15" customHeight="1" x14ac:dyDescent="0.2">
      <c r="I10317"/>
    </row>
    <row r="10318" spans="9:9" ht="15" customHeight="1" x14ac:dyDescent="0.2">
      <c r="I10318"/>
    </row>
    <row r="10319" spans="9:9" ht="15" customHeight="1" x14ac:dyDescent="0.2">
      <c r="I10319"/>
    </row>
    <row r="10320" spans="9:9" ht="15" customHeight="1" x14ac:dyDescent="0.2">
      <c r="I10320"/>
    </row>
    <row r="10321" spans="9:9" ht="15" customHeight="1" x14ac:dyDescent="0.2">
      <c r="I10321"/>
    </row>
    <row r="10322" spans="9:9" ht="15" customHeight="1" x14ac:dyDescent="0.2">
      <c r="I10322"/>
    </row>
    <row r="10323" spans="9:9" ht="15" customHeight="1" x14ac:dyDescent="0.2">
      <c r="I10323"/>
    </row>
    <row r="10324" spans="9:9" ht="15" customHeight="1" x14ac:dyDescent="0.2">
      <c r="I10324"/>
    </row>
    <row r="10325" spans="9:9" ht="15" customHeight="1" x14ac:dyDescent="0.2">
      <c r="I10325"/>
    </row>
    <row r="10326" spans="9:9" ht="15" customHeight="1" x14ac:dyDescent="0.2">
      <c r="I10326"/>
    </row>
    <row r="10327" spans="9:9" ht="15" customHeight="1" x14ac:dyDescent="0.2">
      <c r="I10327"/>
    </row>
    <row r="10328" spans="9:9" ht="15" customHeight="1" x14ac:dyDescent="0.2">
      <c r="I10328"/>
    </row>
    <row r="10329" spans="9:9" ht="15" customHeight="1" x14ac:dyDescent="0.2">
      <c r="I10329"/>
    </row>
    <row r="10330" spans="9:9" ht="15" customHeight="1" x14ac:dyDescent="0.2">
      <c r="I10330"/>
    </row>
    <row r="10331" spans="9:9" ht="15" customHeight="1" x14ac:dyDescent="0.2">
      <c r="I10331"/>
    </row>
    <row r="10332" spans="9:9" ht="15" customHeight="1" x14ac:dyDescent="0.2">
      <c r="I10332"/>
    </row>
    <row r="10333" spans="9:9" ht="15" customHeight="1" x14ac:dyDescent="0.2">
      <c r="I10333"/>
    </row>
    <row r="10334" spans="9:9" ht="15" customHeight="1" x14ac:dyDescent="0.2">
      <c r="I10334"/>
    </row>
    <row r="10335" spans="9:9" ht="15" customHeight="1" x14ac:dyDescent="0.2">
      <c r="I10335"/>
    </row>
    <row r="10336" spans="9:9" ht="15" customHeight="1" x14ac:dyDescent="0.2">
      <c r="I10336"/>
    </row>
    <row r="10337" spans="9:9" ht="15" customHeight="1" x14ac:dyDescent="0.2">
      <c r="I10337"/>
    </row>
    <row r="10338" spans="9:9" ht="15" customHeight="1" x14ac:dyDescent="0.2">
      <c r="I10338"/>
    </row>
    <row r="10339" spans="9:9" ht="15" customHeight="1" x14ac:dyDescent="0.2">
      <c r="I10339"/>
    </row>
    <row r="10340" spans="9:9" ht="15" customHeight="1" x14ac:dyDescent="0.2">
      <c r="I10340"/>
    </row>
    <row r="10341" spans="9:9" ht="15" customHeight="1" x14ac:dyDescent="0.2">
      <c r="I10341"/>
    </row>
    <row r="10342" spans="9:9" ht="15" customHeight="1" x14ac:dyDescent="0.2">
      <c r="I10342"/>
    </row>
    <row r="10343" spans="9:9" ht="15" customHeight="1" x14ac:dyDescent="0.2">
      <c r="I10343"/>
    </row>
    <row r="10344" spans="9:9" ht="15" customHeight="1" x14ac:dyDescent="0.2">
      <c r="I10344"/>
    </row>
    <row r="10345" spans="9:9" ht="15" customHeight="1" x14ac:dyDescent="0.2">
      <c r="I10345"/>
    </row>
    <row r="10346" spans="9:9" ht="15" customHeight="1" x14ac:dyDescent="0.2">
      <c r="I10346"/>
    </row>
    <row r="10347" spans="9:9" ht="15" customHeight="1" x14ac:dyDescent="0.2">
      <c r="I10347"/>
    </row>
    <row r="10348" spans="9:9" ht="15" customHeight="1" x14ac:dyDescent="0.2">
      <c r="I10348"/>
    </row>
    <row r="10349" spans="9:9" ht="15" customHeight="1" x14ac:dyDescent="0.2">
      <c r="I10349"/>
    </row>
    <row r="10350" spans="9:9" ht="15" customHeight="1" x14ac:dyDescent="0.2">
      <c r="I10350"/>
    </row>
    <row r="10351" spans="9:9" ht="15" customHeight="1" x14ac:dyDescent="0.2">
      <c r="I10351"/>
    </row>
    <row r="10352" spans="9:9" ht="15" customHeight="1" x14ac:dyDescent="0.2">
      <c r="I10352"/>
    </row>
    <row r="10353" spans="9:9" ht="15" customHeight="1" x14ac:dyDescent="0.2">
      <c r="I10353"/>
    </row>
    <row r="10354" spans="9:9" ht="15" customHeight="1" x14ac:dyDescent="0.2">
      <c r="I10354"/>
    </row>
    <row r="10355" spans="9:9" ht="15" customHeight="1" x14ac:dyDescent="0.2">
      <c r="I10355"/>
    </row>
    <row r="10356" spans="9:9" ht="15" customHeight="1" x14ac:dyDescent="0.2">
      <c r="I10356"/>
    </row>
    <row r="10357" spans="9:9" ht="15" customHeight="1" x14ac:dyDescent="0.2">
      <c r="I10357"/>
    </row>
    <row r="10358" spans="9:9" ht="15" customHeight="1" x14ac:dyDescent="0.2">
      <c r="I10358"/>
    </row>
    <row r="10359" spans="9:9" ht="15" customHeight="1" x14ac:dyDescent="0.2">
      <c r="I10359"/>
    </row>
    <row r="10360" spans="9:9" ht="15" customHeight="1" x14ac:dyDescent="0.2">
      <c r="I10360"/>
    </row>
    <row r="10361" spans="9:9" ht="15" customHeight="1" x14ac:dyDescent="0.2">
      <c r="I10361"/>
    </row>
    <row r="10362" spans="9:9" ht="15" customHeight="1" x14ac:dyDescent="0.2">
      <c r="I10362"/>
    </row>
    <row r="10363" spans="9:9" ht="15" customHeight="1" x14ac:dyDescent="0.2">
      <c r="I10363"/>
    </row>
    <row r="10364" spans="9:9" ht="15" customHeight="1" x14ac:dyDescent="0.2">
      <c r="I10364"/>
    </row>
    <row r="10365" spans="9:9" ht="15" customHeight="1" x14ac:dyDescent="0.2">
      <c r="I10365"/>
    </row>
    <row r="10366" spans="9:9" ht="15" customHeight="1" x14ac:dyDescent="0.2">
      <c r="I10366"/>
    </row>
    <row r="10367" spans="9:9" ht="15" customHeight="1" x14ac:dyDescent="0.2">
      <c r="I10367"/>
    </row>
    <row r="10368" spans="9:9" ht="15" customHeight="1" x14ac:dyDescent="0.2">
      <c r="I10368"/>
    </row>
    <row r="10369" spans="9:9" ht="15" customHeight="1" x14ac:dyDescent="0.2">
      <c r="I10369"/>
    </row>
    <row r="10370" spans="9:9" ht="15" customHeight="1" x14ac:dyDescent="0.2">
      <c r="I10370"/>
    </row>
    <row r="10371" spans="9:9" ht="15" customHeight="1" x14ac:dyDescent="0.2">
      <c r="I10371"/>
    </row>
    <row r="10372" spans="9:9" ht="15" customHeight="1" x14ac:dyDescent="0.2">
      <c r="I10372"/>
    </row>
    <row r="10373" spans="9:9" ht="15" customHeight="1" x14ac:dyDescent="0.2">
      <c r="I10373"/>
    </row>
    <row r="10374" spans="9:9" ht="15" customHeight="1" x14ac:dyDescent="0.2">
      <c r="I10374"/>
    </row>
    <row r="10375" spans="9:9" ht="15" customHeight="1" x14ac:dyDescent="0.2">
      <c r="I10375"/>
    </row>
    <row r="10376" spans="9:9" ht="15" customHeight="1" x14ac:dyDescent="0.2">
      <c r="I10376"/>
    </row>
    <row r="10377" spans="9:9" ht="15" customHeight="1" x14ac:dyDescent="0.2">
      <c r="I10377"/>
    </row>
    <row r="10378" spans="9:9" ht="15" customHeight="1" x14ac:dyDescent="0.2">
      <c r="I10378"/>
    </row>
    <row r="10379" spans="9:9" ht="15" customHeight="1" x14ac:dyDescent="0.2">
      <c r="I10379"/>
    </row>
    <row r="10380" spans="9:9" ht="15" customHeight="1" x14ac:dyDescent="0.2">
      <c r="I10380"/>
    </row>
    <row r="10381" spans="9:9" ht="15" customHeight="1" x14ac:dyDescent="0.2">
      <c r="I10381"/>
    </row>
    <row r="10382" spans="9:9" ht="15" customHeight="1" x14ac:dyDescent="0.2">
      <c r="I10382"/>
    </row>
    <row r="10383" spans="9:9" ht="15" customHeight="1" x14ac:dyDescent="0.2">
      <c r="I10383"/>
    </row>
    <row r="10384" spans="9:9" ht="15" customHeight="1" x14ac:dyDescent="0.2">
      <c r="I10384"/>
    </row>
    <row r="10385" spans="9:9" ht="15" customHeight="1" x14ac:dyDescent="0.2">
      <c r="I10385"/>
    </row>
    <row r="10386" spans="9:9" ht="15" customHeight="1" x14ac:dyDescent="0.2">
      <c r="I10386"/>
    </row>
    <row r="10387" spans="9:9" ht="15" customHeight="1" x14ac:dyDescent="0.2">
      <c r="I10387"/>
    </row>
    <row r="10388" spans="9:9" ht="15" customHeight="1" x14ac:dyDescent="0.2">
      <c r="I10388"/>
    </row>
    <row r="10389" spans="9:9" ht="15" customHeight="1" x14ac:dyDescent="0.2">
      <c r="I10389"/>
    </row>
    <row r="10390" spans="9:9" ht="15" customHeight="1" x14ac:dyDescent="0.2">
      <c r="I10390"/>
    </row>
    <row r="10391" spans="9:9" ht="15" customHeight="1" x14ac:dyDescent="0.2">
      <c r="I10391"/>
    </row>
    <row r="10392" spans="9:9" ht="15" customHeight="1" x14ac:dyDescent="0.2">
      <c r="I10392"/>
    </row>
    <row r="10393" spans="9:9" ht="15" customHeight="1" x14ac:dyDescent="0.2">
      <c r="I10393"/>
    </row>
    <row r="10394" spans="9:9" ht="15" customHeight="1" x14ac:dyDescent="0.2">
      <c r="I10394"/>
    </row>
    <row r="10395" spans="9:9" ht="15" customHeight="1" x14ac:dyDescent="0.2">
      <c r="I10395"/>
    </row>
    <row r="10396" spans="9:9" ht="15" customHeight="1" x14ac:dyDescent="0.2">
      <c r="I10396"/>
    </row>
    <row r="10397" spans="9:9" ht="15" customHeight="1" x14ac:dyDescent="0.2">
      <c r="I10397"/>
    </row>
    <row r="10398" spans="9:9" ht="15" customHeight="1" x14ac:dyDescent="0.2">
      <c r="I10398"/>
    </row>
    <row r="10399" spans="9:9" ht="15" customHeight="1" x14ac:dyDescent="0.2">
      <c r="I10399"/>
    </row>
    <row r="10400" spans="9:9" ht="15" customHeight="1" x14ac:dyDescent="0.2">
      <c r="I10400"/>
    </row>
    <row r="10401" spans="9:9" ht="15" customHeight="1" x14ac:dyDescent="0.2">
      <c r="I10401"/>
    </row>
    <row r="10402" spans="9:9" ht="15" customHeight="1" x14ac:dyDescent="0.2">
      <c r="I10402"/>
    </row>
    <row r="10403" spans="9:9" ht="15" customHeight="1" x14ac:dyDescent="0.2">
      <c r="I10403"/>
    </row>
    <row r="10404" spans="9:9" ht="15" customHeight="1" x14ac:dyDescent="0.2">
      <c r="I10404"/>
    </row>
    <row r="10405" spans="9:9" ht="15" customHeight="1" x14ac:dyDescent="0.2">
      <c r="I10405"/>
    </row>
    <row r="10406" spans="9:9" ht="15" customHeight="1" x14ac:dyDescent="0.2">
      <c r="I10406"/>
    </row>
    <row r="10407" spans="9:9" ht="15" customHeight="1" x14ac:dyDescent="0.2">
      <c r="I10407"/>
    </row>
    <row r="10408" spans="9:9" ht="15" customHeight="1" x14ac:dyDescent="0.2">
      <c r="I10408"/>
    </row>
    <row r="10409" spans="9:9" ht="15" customHeight="1" x14ac:dyDescent="0.2">
      <c r="I10409"/>
    </row>
    <row r="10410" spans="9:9" ht="15" customHeight="1" x14ac:dyDescent="0.2">
      <c r="I10410"/>
    </row>
    <row r="10411" spans="9:9" ht="15" customHeight="1" x14ac:dyDescent="0.2">
      <c r="I10411"/>
    </row>
    <row r="10412" spans="9:9" ht="15" customHeight="1" x14ac:dyDescent="0.2">
      <c r="I10412"/>
    </row>
    <row r="10413" spans="9:9" ht="15" customHeight="1" x14ac:dyDescent="0.2">
      <c r="I10413"/>
    </row>
    <row r="10414" spans="9:9" ht="15" customHeight="1" x14ac:dyDescent="0.2">
      <c r="I10414"/>
    </row>
    <row r="10415" spans="9:9" ht="15" customHeight="1" x14ac:dyDescent="0.2">
      <c r="I10415"/>
    </row>
    <row r="10416" spans="9:9" ht="15" customHeight="1" x14ac:dyDescent="0.2">
      <c r="I10416"/>
    </row>
    <row r="10417" spans="9:9" ht="15" customHeight="1" x14ac:dyDescent="0.2">
      <c r="I10417"/>
    </row>
    <row r="10418" spans="9:9" ht="15" customHeight="1" x14ac:dyDescent="0.2">
      <c r="I10418"/>
    </row>
    <row r="10419" spans="9:9" ht="15" customHeight="1" x14ac:dyDescent="0.2">
      <c r="I10419"/>
    </row>
    <row r="10420" spans="9:9" ht="15" customHeight="1" x14ac:dyDescent="0.2">
      <c r="I10420"/>
    </row>
    <row r="10421" spans="9:9" ht="15" customHeight="1" x14ac:dyDescent="0.2">
      <c r="I10421"/>
    </row>
    <row r="10422" spans="9:9" ht="15" customHeight="1" x14ac:dyDescent="0.2">
      <c r="I10422"/>
    </row>
    <row r="10423" spans="9:9" ht="15" customHeight="1" x14ac:dyDescent="0.2">
      <c r="I10423"/>
    </row>
    <row r="10424" spans="9:9" ht="15" customHeight="1" x14ac:dyDescent="0.2">
      <c r="I10424"/>
    </row>
    <row r="10425" spans="9:9" ht="15" customHeight="1" x14ac:dyDescent="0.2">
      <c r="I10425"/>
    </row>
    <row r="10426" spans="9:9" ht="15" customHeight="1" x14ac:dyDescent="0.2">
      <c r="I10426"/>
    </row>
    <row r="10427" spans="9:9" ht="15" customHeight="1" x14ac:dyDescent="0.2">
      <c r="I10427"/>
    </row>
    <row r="10428" spans="9:9" ht="15" customHeight="1" x14ac:dyDescent="0.2">
      <c r="I10428"/>
    </row>
    <row r="10429" spans="9:9" ht="15" customHeight="1" x14ac:dyDescent="0.2">
      <c r="I10429"/>
    </row>
    <row r="10430" spans="9:9" ht="15" customHeight="1" x14ac:dyDescent="0.2">
      <c r="I10430"/>
    </row>
    <row r="10431" spans="9:9" ht="15" customHeight="1" x14ac:dyDescent="0.2">
      <c r="I10431"/>
    </row>
    <row r="10432" spans="9:9" ht="15" customHeight="1" x14ac:dyDescent="0.2">
      <c r="I10432"/>
    </row>
    <row r="10433" spans="9:9" ht="15" customHeight="1" x14ac:dyDescent="0.2">
      <c r="I10433"/>
    </row>
    <row r="10434" spans="9:9" ht="15" customHeight="1" x14ac:dyDescent="0.2">
      <c r="I10434"/>
    </row>
    <row r="10435" spans="9:9" ht="15" customHeight="1" x14ac:dyDescent="0.2">
      <c r="I10435"/>
    </row>
    <row r="10436" spans="9:9" ht="15" customHeight="1" x14ac:dyDescent="0.2">
      <c r="I10436"/>
    </row>
    <row r="10437" spans="9:9" ht="15" customHeight="1" x14ac:dyDescent="0.2">
      <c r="I10437"/>
    </row>
    <row r="10438" spans="9:9" ht="15" customHeight="1" x14ac:dyDescent="0.2">
      <c r="I10438"/>
    </row>
    <row r="10439" spans="9:9" ht="15" customHeight="1" x14ac:dyDescent="0.2">
      <c r="I10439"/>
    </row>
    <row r="10440" spans="9:9" ht="15" customHeight="1" x14ac:dyDescent="0.2">
      <c r="I10440"/>
    </row>
    <row r="10441" spans="9:9" ht="15" customHeight="1" x14ac:dyDescent="0.2">
      <c r="I10441"/>
    </row>
    <row r="10442" spans="9:9" ht="15" customHeight="1" x14ac:dyDescent="0.2">
      <c r="I10442"/>
    </row>
    <row r="10443" spans="9:9" ht="15" customHeight="1" x14ac:dyDescent="0.2">
      <c r="I10443"/>
    </row>
    <row r="10444" spans="9:9" ht="15" customHeight="1" x14ac:dyDescent="0.2">
      <c r="I10444"/>
    </row>
    <row r="10445" spans="9:9" ht="15" customHeight="1" x14ac:dyDescent="0.2">
      <c r="I10445"/>
    </row>
    <row r="10446" spans="9:9" ht="15" customHeight="1" x14ac:dyDescent="0.2">
      <c r="I10446"/>
    </row>
    <row r="10447" spans="9:9" ht="15" customHeight="1" x14ac:dyDescent="0.2">
      <c r="I10447"/>
    </row>
    <row r="10448" spans="9:9" ht="15" customHeight="1" x14ac:dyDescent="0.2">
      <c r="I10448"/>
    </row>
    <row r="10449" spans="9:9" ht="15" customHeight="1" x14ac:dyDescent="0.2">
      <c r="I10449"/>
    </row>
    <row r="10450" spans="9:9" ht="15" customHeight="1" x14ac:dyDescent="0.2">
      <c r="I10450"/>
    </row>
    <row r="10451" spans="9:9" ht="15" customHeight="1" x14ac:dyDescent="0.2">
      <c r="I10451"/>
    </row>
    <row r="10452" spans="9:9" ht="15" customHeight="1" x14ac:dyDescent="0.2">
      <c r="I10452"/>
    </row>
    <row r="10453" spans="9:9" ht="15" customHeight="1" x14ac:dyDescent="0.2">
      <c r="I10453"/>
    </row>
    <row r="10454" spans="9:9" ht="15" customHeight="1" x14ac:dyDescent="0.2">
      <c r="I10454"/>
    </row>
    <row r="10455" spans="9:9" ht="15" customHeight="1" x14ac:dyDescent="0.2">
      <c r="I10455"/>
    </row>
    <row r="10456" spans="9:9" ht="15" customHeight="1" x14ac:dyDescent="0.2">
      <c r="I10456"/>
    </row>
    <row r="10457" spans="9:9" ht="15" customHeight="1" x14ac:dyDescent="0.2">
      <c r="I10457"/>
    </row>
    <row r="10458" spans="9:9" ht="15" customHeight="1" x14ac:dyDescent="0.2">
      <c r="I10458"/>
    </row>
    <row r="10459" spans="9:9" ht="15" customHeight="1" x14ac:dyDescent="0.2">
      <c r="I10459"/>
    </row>
    <row r="10460" spans="9:9" ht="15" customHeight="1" x14ac:dyDescent="0.2">
      <c r="I10460"/>
    </row>
    <row r="10461" spans="9:9" ht="15" customHeight="1" x14ac:dyDescent="0.2">
      <c r="I10461"/>
    </row>
    <row r="10462" spans="9:9" ht="15" customHeight="1" x14ac:dyDescent="0.2">
      <c r="I10462"/>
    </row>
    <row r="10463" spans="9:9" ht="15" customHeight="1" x14ac:dyDescent="0.2">
      <c r="I10463"/>
    </row>
    <row r="10464" spans="9:9" ht="15" customHeight="1" x14ac:dyDescent="0.2">
      <c r="I10464"/>
    </row>
    <row r="10465" spans="9:9" ht="15" customHeight="1" x14ac:dyDescent="0.2">
      <c r="I10465"/>
    </row>
    <row r="10466" spans="9:9" ht="15" customHeight="1" x14ac:dyDescent="0.2">
      <c r="I10466"/>
    </row>
    <row r="10467" spans="9:9" ht="15" customHeight="1" x14ac:dyDescent="0.2">
      <c r="I10467"/>
    </row>
    <row r="10468" spans="9:9" ht="15" customHeight="1" x14ac:dyDescent="0.2">
      <c r="I10468"/>
    </row>
    <row r="10469" spans="9:9" ht="15" customHeight="1" x14ac:dyDescent="0.2">
      <c r="I10469"/>
    </row>
    <row r="10470" spans="9:9" ht="15" customHeight="1" x14ac:dyDescent="0.2">
      <c r="I10470"/>
    </row>
    <row r="10471" spans="9:9" ht="15" customHeight="1" x14ac:dyDescent="0.2">
      <c r="I10471"/>
    </row>
    <row r="10472" spans="9:9" ht="15" customHeight="1" x14ac:dyDescent="0.2">
      <c r="I10472"/>
    </row>
    <row r="10473" spans="9:9" ht="15" customHeight="1" x14ac:dyDescent="0.2">
      <c r="I10473"/>
    </row>
    <row r="10474" spans="9:9" ht="15" customHeight="1" x14ac:dyDescent="0.2">
      <c r="I10474"/>
    </row>
    <row r="10475" spans="9:9" ht="15" customHeight="1" x14ac:dyDescent="0.2">
      <c r="I10475"/>
    </row>
    <row r="10476" spans="9:9" ht="15" customHeight="1" x14ac:dyDescent="0.2">
      <c r="I10476"/>
    </row>
    <row r="10477" spans="9:9" ht="15" customHeight="1" x14ac:dyDescent="0.2">
      <c r="I10477"/>
    </row>
    <row r="10478" spans="9:9" ht="15" customHeight="1" x14ac:dyDescent="0.2">
      <c r="I10478"/>
    </row>
    <row r="10479" spans="9:9" ht="15" customHeight="1" x14ac:dyDescent="0.2">
      <c r="I10479"/>
    </row>
    <row r="10480" spans="9:9" ht="15" customHeight="1" x14ac:dyDescent="0.2">
      <c r="I10480"/>
    </row>
    <row r="10481" spans="9:9" ht="15" customHeight="1" x14ac:dyDescent="0.2">
      <c r="I10481"/>
    </row>
    <row r="10482" spans="9:9" ht="15" customHeight="1" x14ac:dyDescent="0.2">
      <c r="I10482"/>
    </row>
    <row r="10483" spans="9:9" ht="15" customHeight="1" x14ac:dyDescent="0.2">
      <c r="I10483"/>
    </row>
    <row r="10484" spans="9:9" ht="15" customHeight="1" x14ac:dyDescent="0.2">
      <c r="I10484"/>
    </row>
    <row r="10485" spans="9:9" ht="15" customHeight="1" x14ac:dyDescent="0.2">
      <c r="I10485"/>
    </row>
    <row r="10486" spans="9:9" ht="15" customHeight="1" x14ac:dyDescent="0.2">
      <c r="I10486"/>
    </row>
    <row r="10487" spans="9:9" ht="15" customHeight="1" x14ac:dyDescent="0.2">
      <c r="I10487"/>
    </row>
    <row r="10488" spans="9:9" ht="15" customHeight="1" x14ac:dyDescent="0.2">
      <c r="I10488"/>
    </row>
    <row r="10489" spans="9:9" ht="15" customHeight="1" x14ac:dyDescent="0.2">
      <c r="I10489"/>
    </row>
    <row r="10490" spans="9:9" ht="15" customHeight="1" x14ac:dyDescent="0.2">
      <c r="I10490"/>
    </row>
    <row r="10491" spans="9:9" ht="15" customHeight="1" x14ac:dyDescent="0.2">
      <c r="I10491"/>
    </row>
    <row r="10492" spans="9:9" ht="15" customHeight="1" x14ac:dyDescent="0.2">
      <c r="I10492"/>
    </row>
    <row r="10493" spans="9:9" ht="15" customHeight="1" x14ac:dyDescent="0.2">
      <c r="I10493"/>
    </row>
    <row r="10494" spans="9:9" ht="15" customHeight="1" x14ac:dyDescent="0.2">
      <c r="I10494"/>
    </row>
    <row r="10495" spans="9:9" ht="15" customHeight="1" x14ac:dyDescent="0.2">
      <c r="I10495"/>
    </row>
    <row r="10496" spans="9:9" ht="15" customHeight="1" x14ac:dyDescent="0.2">
      <c r="I10496"/>
    </row>
    <row r="10497" spans="9:9" ht="15" customHeight="1" x14ac:dyDescent="0.2">
      <c r="I10497"/>
    </row>
    <row r="10498" spans="9:9" ht="15" customHeight="1" x14ac:dyDescent="0.2">
      <c r="I10498"/>
    </row>
    <row r="10499" spans="9:9" ht="15" customHeight="1" x14ac:dyDescent="0.2">
      <c r="I10499"/>
    </row>
    <row r="10500" spans="9:9" ht="15" customHeight="1" x14ac:dyDescent="0.2">
      <c r="I10500"/>
    </row>
    <row r="10501" spans="9:9" ht="15" customHeight="1" x14ac:dyDescent="0.2">
      <c r="I10501"/>
    </row>
    <row r="10502" spans="9:9" ht="15" customHeight="1" x14ac:dyDescent="0.2">
      <c r="I10502"/>
    </row>
    <row r="10503" spans="9:9" ht="15" customHeight="1" x14ac:dyDescent="0.2">
      <c r="I10503"/>
    </row>
    <row r="10504" spans="9:9" ht="15" customHeight="1" x14ac:dyDescent="0.2">
      <c r="I10504"/>
    </row>
    <row r="10505" spans="9:9" ht="15" customHeight="1" x14ac:dyDescent="0.2">
      <c r="I10505"/>
    </row>
    <row r="10506" spans="9:9" ht="15" customHeight="1" x14ac:dyDescent="0.2">
      <c r="I10506"/>
    </row>
    <row r="10507" spans="9:9" ht="15" customHeight="1" x14ac:dyDescent="0.2">
      <c r="I10507"/>
    </row>
    <row r="10508" spans="9:9" ht="15" customHeight="1" x14ac:dyDescent="0.2">
      <c r="I10508"/>
    </row>
    <row r="10509" spans="9:9" ht="15" customHeight="1" x14ac:dyDescent="0.2">
      <c r="I10509"/>
    </row>
    <row r="10510" spans="9:9" ht="15" customHeight="1" x14ac:dyDescent="0.2">
      <c r="I10510"/>
    </row>
    <row r="10511" spans="9:9" ht="15" customHeight="1" x14ac:dyDescent="0.2">
      <c r="I10511"/>
    </row>
    <row r="10512" spans="9:9" ht="15" customHeight="1" x14ac:dyDescent="0.2">
      <c r="I10512"/>
    </row>
    <row r="10513" spans="9:9" ht="15" customHeight="1" x14ac:dyDescent="0.2">
      <c r="I10513"/>
    </row>
    <row r="10514" spans="9:9" ht="15" customHeight="1" x14ac:dyDescent="0.2">
      <c r="I10514"/>
    </row>
    <row r="10515" spans="9:9" ht="15" customHeight="1" x14ac:dyDescent="0.2">
      <c r="I10515"/>
    </row>
    <row r="10516" spans="9:9" ht="15" customHeight="1" x14ac:dyDescent="0.2">
      <c r="I10516"/>
    </row>
    <row r="10517" spans="9:9" ht="15" customHeight="1" x14ac:dyDescent="0.2">
      <c r="I10517"/>
    </row>
    <row r="10518" spans="9:9" ht="15" customHeight="1" x14ac:dyDescent="0.2">
      <c r="I10518"/>
    </row>
    <row r="10519" spans="9:9" ht="15" customHeight="1" x14ac:dyDescent="0.2">
      <c r="I10519"/>
    </row>
    <row r="10520" spans="9:9" ht="15" customHeight="1" x14ac:dyDescent="0.2">
      <c r="I10520"/>
    </row>
    <row r="10521" spans="9:9" ht="15" customHeight="1" x14ac:dyDescent="0.2">
      <c r="I10521"/>
    </row>
    <row r="10522" spans="9:9" ht="15" customHeight="1" x14ac:dyDescent="0.2">
      <c r="I10522"/>
    </row>
    <row r="10523" spans="9:9" ht="15" customHeight="1" x14ac:dyDescent="0.2">
      <c r="I10523"/>
    </row>
    <row r="10524" spans="9:9" ht="15" customHeight="1" x14ac:dyDescent="0.2">
      <c r="I10524"/>
    </row>
    <row r="10525" spans="9:9" ht="15" customHeight="1" x14ac:dyDescent="0.2">
      <c r="I10525"/>
    </row>
    <row r="10526" spans="9:9" ht="15" customHeight="1" x14ac:dyDescent="0.2">
      <c r="I10526"/>
    </row>
    <row r="10527" spans="9:9" ht="15" customHeight="1" x14ac:dyDescent="0.2">
      <c r="I10527"/>
    </row>
    <row r="10528" spans="9:9" ht="15" customHeight="1" x14ac:dyDescent="0.2">
      <c r="I10528"/>
    </row>
    <row r="10529" spans="9:9" ht="15" customHeight="1" x14ac:dyDescent="0.2">
      <c r="I10529"/>
    </row>
    <row r="10530" spans="9:9" ht="15" customHeight="1" x14ac:dyDescent="0.2">
      <c r="I10530"/>
    </row>
    <row r="10531" spans="9:9" ht="15" customHeight="1" x14ac:dyDescent="0.2">
      <c r="I10531"/>
    </row>
    <row r="10532" spans="9:9" ht="15" customHeight="1" x14ac:dyDescent="0.2">
      <c r="I10532"/>
    </row>
    <row r="10533" spans="9:9" ht="15" customHeight="1" x14ac:dyDescent="0.2">
      <c r="I10533"/>
    </row>
    <row r="10534" spans="9:9" ht="15" customHeight="1" x14ac:dyDescent="0.2">
      <c r="I10534"/>
    </row>
    <row r="10535" spans="9:9" ht="15" customHeight="1" x14ac:dyDescent="0.2">
      <c r="I10535"/>
    </row>
    <row r="10536" spans="9:9" ht="15" customHeight="1" x14ac:dyDescent="0.2">
      <c r="I10536"/>
    </row>
    <row r="10537" spans="9:9" ht="15" customHeight="1" x14ac:dyDescent="0.2">
      <c r="I10537"/>
    </row>
    <row r="10538" spans="9:9" ht="15" customHeight="1" x14ac:dyDescent="0.2">
      <c r="I10538"/>
    </row>
    <row r="10539" spans="9:9" ht="15" customHeight="1" x14ac:dyDescent="0.2">
      <c r="I10539"/>
    </row>
    <row r="10540" spans="9:9" ht="15" customHeight="1" x14ac:dyDescent="0.2">
      <c r="I10540"/>
    </row>
    <row r="10541" spans="9:9" ht="15" customHeight="1" x14ac:dyDescent="0.2">
      <c r="I10541"/>
    </row>
    <row r="10542" spans="9:9" ht="15" customHeight="1" x14ac:dyDescent="0.2">
      <c r="I10542"/>
    </row>
    <row r="10543" spans="9:9" ht="15" customHeight="1" x14ac:dyDescent="0.2">
      <c r="I10543"/>
    </row>
    <row r="10544" spans="9:9" ht="15" customHeight="1" x14ac:dyDescent="0.2">
      <c r="I10544"/>
    </row>
    <row r="10545" spans="9:9" ht="15" customHeight="1" x14ac:dyDescent="0.2">
      <c r="I10545"/>
    </row>
    <row r="10546" spans="9:9" ht="15" customHeight="1" x14ac:dyDescent="0.2">
      <c r="I10546"/>
    </row>
    <row r="10547" spans="9:9" ht="15" customHeight="1" x14ac:dyDescent="0.2">
      <c r="I10547"/>
    </row>
    <row r="10548" spans="9:9" ht="15" customHeight="1" x14ac:dyDescent="0.2">
      <c r="I10548"/>
    </row>
    <row r="10549" spans="9:9" ht="15" customHeight="1" x14ac:dyDescent="0.2">
      <c r="I10549"/>
    </row>
    <row r="10550" spans="9:9" ht="15" customHeight="1" x14ac:dyDescent="0.2">
      <c r="I10550"/>
    </row>
    <row r="10551" spans="9:9" ht="15" customHeight="1" x14ac:dyDescent="0.2">
      <c r="I10551"/>
    </row>
    <row r="10552" spans="9:9" ht="15" customHeight="1" x14ac:dyDescent="0.2">
      <c r="I10552"/>
    </row>
    <row r="10553" spans="9:9" ht="15" customHeight="1" x14ac:dyDescent="0.2">
      <c r="I10553"/>
    </row>
    <row r="10554" spans="9:9" ht="15" customHeight="1" x14ac:dyDescent="0.2">
      <c r="I10554"/>
    </row>
    <row r="10555" spans="9:9" ht="15" customHeight="1" x14ac:dyDescent="0.2">
      <c r="I10555"/>
    </row>
    <row r="10556" spans="9:9" ht="15" customHeight="1" x14ac:dyDescent="0.2">
      <c r="I10556"/>
    </row>
    <row r="10557" spans="9:9" ht="15" customHeight="1" x14ac:dyDescent="0.2">
      <c r="I10557"/>
    </row>
    <row r="10558" spans="9:9" ht="15" customHeight="1" x14ac:dyDescent="0.2">
      <c r="I10558"/>
    </row>
    <row r="10559" spans="9:9" ht="15" customHeight="1" x14ac:dyDescent="0.2">
      <c r="I10559"/>
    </row>
    <row r="10560" spans="9:9" ht="15" customHeight="1" x14ac:dyDescent="0.2">
      <c r="I10560"/>
    </row>
    <row r="10561" spans="9:9" ht="15" customHeight="1" x14ac:dyDescent="0.2">
      <c r="I10561"/>
    </row>
    <row r="10562" spans="9:9" ht="15" customHeight="1" x14ac:dyDescent="0.2">
      <c r="I10562"/>
    </row>
    <row r="10563" spans="9:9" ht="15" customHeight="1" x14ac:dyDescent="0.2">
      <c r="I10563"/>
    </row>
    <row r="10564" spans="9:9" ht="15" customHeight="1" x14ac:dyDescent="0.2">
      <c r="I10564"/>
    </row>
    <row r="10565" spans="9:9" ht="15" customHeight="1" x14ac:dyDescent="0.2">
      <c r="I10565"/>
    </row>
    <row r="10566" spans="9:9" ht="15" customHeight="1" x14ac:dyDescent="0.2">
      <c r="I10566"/>
    </row>
    <row r="10567" spans="9:9" ht="15" customHeight="1" x14ac:dyDescent="0.2">
      <c r="I10567"/>
    </row>
    <row r="10568" spans="9:9" ht="15" customHeight="1" x14ac:dyDescent="0.2">
      <c r="I10568"/>
    </row>
    <row r="10569" spans="9:9" ht="15" customHeight="1" x14ac:dyDescent="0.2">
      <c r="I10569"/>
    </row>
    <row r="10570" spans="9:9" ht="15" customHeight="1" x14ac:dyDescent="0.2">
      <c r="I10570"/>
    </row>
    <row r="10571" spans="9:9" ht="15" customHeight="1" x14ac:dyDescent="0.2">
      <c r="I10571"/>
    </row>
    <row r="10572" spans="9:9" ht="15" customHeight="1" x14ac:dyDescent="0.2">
      <c r="I10572"/>
    </row>
    <row r="10573" spans="9:9" ht="15" customHeight="1" x14ac:dyDescent="0.2">
      <c r="I10573"/>
    </row>
    <row r="10574" spans="9:9" ht="15" customHeight="1" x14ac:dyDescent="0.2">
      <c r="I10574"/>
    </row>
    <row r="10575" spans="9:9" ht="15" customHeight="1" x14ac:dyDescent="0.2">
      <c r="I10575"/>
    </row>
    <row r="10576" spans="9:9" ht="15" customHeight="1" x14ac:dyDescent="0.2">
      <c r="I10576"/>
    </row>
    <row r="10577" spans="9:9" ht="15" customHeight="1" x14ac:dyDescent="0.2">
      <c r="I10577"/>
    </row>
    <row r="10578" spans="9:9" ht="15" customHeight="1" x14ac:dyDescent="0.2">
      <c r="I10578"/>
    </row>
    <row r="10579" spans="9:9" ht="15" customHeight="1" x14ac:dyDescent="0.2">
      <c r="I10579"/>
    </row>
    <row r="10580" spans="9:9" ht="15" customHeight="1" x14ac:dyDescent="0.2">
      <c r="I10580"/>
    </row>
    <row r="10581" spans="9:9" ht="15" customHeight="1" x14ac:dyDescent="0.2">
      <c r="I10581"/>
    </row>
    <row r="10582" spans="9:9" ht="15" customHeight="1" x14ac:dyDescent="0.2">
      <c r="I10582"/>
    </row>
    <row r="10583" spans="9:9" ht="15" customHeight="1" x14ac:dyDescent="0.2">
      <c r="I10583"/>
    </row>
    <row r="10584" spans="9:9" ht="15" customHeight="1" x14ac:dyDescent="0.2">
      <c r="I10584"/>
    </row>
    <row r="10585" spans="9:9" ht="15" customHeight="1" x14ac:dyDescent="0.2">
      <c r="I10585"/>
    </row>
    <row r="10586" spans="9:9" ht="15" customHeight="1" x14ac:dyDescent="0.2">
      <c r="I10586"/>
    </row>
    <row r="10587" spans="9:9" ht="15" customHeight="1" x14ac:dyDescent="0.2">
      <c r="I10587"/>
    </row>
    <row r="10588" spans="9:9" ht="15" customHeight="1" x14ac:dyDescent="0.2">
      <c r="I10588"/>
    </row>
    <row r="10589" spans="9:9" ht="15" customHeight="1" x14ac:dyDescent="0.2">
      <c r="I10589"/>
    </row>
    <row r="10590" spans="9:9" ht="15" customHeight="1" x14ac:dyDescent="0.2">
      <c r="I10590"/>
    </row>
    <row r="10591" spans="9:9" ht="15" customHeight="1" x14ac:dyDescent="0.2">
      <c r="I10591"/>
    </row>
    <row r="10592" spans="9:9" ht="15" customHeight="1" x14ac:dyDescent="0.2">
      <c r="I10592"/>
    </row>
    <row r="10593" spans="9:9" ht="15" customHeight="1" x14ac:dyDescent="0.2">
      <c r="I10593"/>
    </row>
    <row r="10594" spans="9:9" ht="15" customHeight="1" x14ac:dyDescent="0.2">
      <c r="I10594"/>
    </row>
    <row r="10595" spans="9:9" ht="15" customHeight="1" x14ac:dyDescent="0.2">
      <c r="I10595"/>
    </row>
    <row r="10596" spans="9:9" ht="15" customHeight="1" x14ac:dyDescent="0.2">
      <c r="I10596"/>
    </row>
    <row r="10597" spans="9:9" ht="15" customHeight="1" x14ac:dyDescent="0.2">
      <c r="I10597"/>
    </row>
    <row r="10598" spans="9:9" ht="15" customHeight="1" x14ac:dyDescent="0.2">
      <c r="I10598"/>
    </row>
    <row r="10599" spans="9:9" ht="15" customHeight="1" x14ac:dyDescent="0.2">
      <c r="I10599"/>
    </row>
    <row r="10600" spans="9:9" ht="15" customHeight="1" x14ac:dyDescent="0.2">
      <c r="I10600"/>
    </row>
    <row r="10601" spans="9:9" ht="15" customHeight="1" x14ac:dyDescent="0.2">
      <c r="I10601"/>
    </row>
    <row r="10602" spans="9:9" ht="15" customHeight="1" x14ac:dyDescent="0.2">
      <c r="I10602"/>
    </row>
    <row r="10603" spans="9:9" ht="15" customHeight="1" x14ac:dyDescent="0.2">
      <c r="I10603"/>
    </row>
    <row r="10604" spans="9:9" ht="15" customHeight="1" x14ac:dyDescent="0.2">
      <c r="I10604"/>
    </row>
    <row r="10605" spans="9:9" ht="15" customHeight="1" x14ac:dyDescent="0.2">
      <c r="I10605"/>
    </row>
    <row r="10606" spans="9:9" ht="15" customHeight="1" x14ac:dyDescent="0.2">
      <c r="I10606"/>
    </row>
    <row r="10607" spans="9:9" ht="15" customHeight="1" x14ac:dyDescent="0.2">
      <c r="I10607"/>
    </row>
    <row r="10608" spans="9:9" ht="15" customHeight="1" x14ac:dyDescent="0.2">
      <c r="I10608"/>
    </row>
    <row r="10609" spans="9:9" ht="15" customHeight="1" x14ac:dyDescent="0.2">
      <c r="I10609"/>
    </row>
    <row r="10610" spans="9:9" ht="15" customHeight="1" x14ac:dyDescent="0.2">
      <c r="I10610"/>
    </row>
    <row r="10611" spans="9:9" ht="15" customHeight="1" x14ac:dyDescent="0.2">
      <c r="I10611"/>
    </row>
    <row r="10612" spans="9:9" ht="15" customHeight="1" x14ac:dyDescent="0.2">
      <c r="I10612"/>
    </row>
    <row r="10613" spans="9:9" ht="15" customHeight="1" x14ac:dyDescent="0.2">
      <c r="I10613"/>
    </row>
    <row r="10614" spans="9:9" ht="15" customHeight="1" x14ac:dyDescent="0.2">
      <c r="I10614"/>
    </row>
    <row r="10615" spans="9:9" ht="15" customHeight="1" x14ac:dyDescent="0.2">
      <c r="I10615"/>
    </row>
    <row r="10616" spans="9:9" ht="15" customHeight="1" x14ac:dyDescent="0.2">
      <c r="I10616"/>
    </row>
    <row r="10617" spans="9:9" ht="15" customHeight="1" x14ac:dyDescent="0.2">
      <c r="I10617"/>
    </row>
    <row r="10618" spans="9:9" ht="15" customHeight="1" x14ac:dyDescent="0.2">
      <c r="I10618"/>
    </row>
    <row r="10619" spans="9:9" ht="15" customHeight="1" x14ac:dyDescent="0.2">
      <c r="I10619"/>
    </row>
    <row r="10620" spans="9:9" ht="15" customHeight="1" x14ac:dyDescent="0.2">
      <c r="I10620"/>
    </row>
    <row r="10621" spans="9:9" ht="15" customHeight="1" x14ac:dyDescent="0.2">
      <c r="I10621"/>
    </row>
    <row r="10622" spans="9:9" ht="15" customHeight="1" x14ac:dyDescent="0.2">
      <c r="I10622"/>
    </row>
    <row r="10623" spans="9:9" ht="15" customHeight="1" x14ac:dyDescent="0.2">
      <c r="I10623"/>
    </row>
    <row r="10624" spans="9:9" ht="15" customHeight="1" x14ac:dyDescent="0.2">
      <c r="I10624"/>
    </row>
    <row r="10625" spans="9:9" ht="15" customHeight="1" x14ac:dyDescent="0.2">
      <c r="I10625"/>
    </row>
    <row r="10626" spans="9:9" ht="15" customHeight="1" x14ac:dyDescent="0.2">
      <c r="I10626"/>
    </row>
    <row r="10627" spans="9:9" ht="15" customHeight="1" x14ac:dyDescent="0.2">
      <c r="I10627"/>
    </row>
    <row r="10628" spans="9:9" ht="15" customHeight="1" x14ac:dyDescent="0.2">
      <c r="I10628"/>
    </row>
    <row r="10629" spans="9:9" ht="15" customHeight="1" x14ac:dyDescent="0.2">
      <c r="I10629"/>
    </row>
    <row r="10630" spans="9:9" ht="15" customHeight="1" x14ac:dyDescent="0.2">
      <c r="I10630"/>
    </row>
    <row r="10631" spans="9:9" ht="15" customHeight="1" x14ac:dyDescent="0.2">
      <c r="I10631"/>
    </row>
    <row r="10632" spans="9:9" ht="15" customHeight="1" x14ac:dyDescent="0.2">
      <c r="I10632"/>
    </row>
    <row r="10633" spans="9:9" ht="15" customHeight="1" x14ac:dyDescent="0.2">
      <c r="I10633"/>
    </row>
    <row r="10634" spans="9:9" ht="15" customHeight="1" x14ac:dyDescent="0.2">
      <c r="I10634"/>
    </row>
    <row r="10635" spans="9:9" ht="15" customHeight="1" x14ac:dyDescent="0.2">
      <c r="I10635"/>
    </row>
    <row r="10636" spans="9:9" ht="15" customHeight="1" x14ac:dyDescent="0.2">
      <c r="I10636"/>
    </row>
    <row r="10637" spans="9:9" ht="15" customHeight="1" x14ac:dyDescent="0.2">
      <c r="I10637"/>
    </row>
    <row r="10638" spans="9:9" ht="15" customHeight="1" x14ac:dyDescent="0.2">
      <c r="I10638"/>
    </row>
    <row r="10639" spans="9:9" ht="15" customHeight="1" x14ac:dyDescent="0.2">
      <c r="I10639"/>
    </row>
    <row r="10640" spans="9:9" ht="15" customHeight="1" x14ac:dyDescent="0.2">
      <c r="I10640"/>
    </row>
    <row r="10641" spans="9:9" ht="15" customHeight="1" x14ac:dyDescent="0.2">
      <c r="I10641"/>
    </row>
    <row r="10642" spans="9:9" ht="15" customHeight="1" x14ac:dyDescent="0.2">
      <c r="I10642"/>
    </row>
    <row r="10643" spans="9:9" ht="15" customHeight="1" x14ac:dyDescent="0.2">
      <c r="I10643"/>
    </row>
    <row r="10644" spans="9:9" ht="15" customHeight="1" x14ac:dyDescent="0.2">
      <c r="I10644"/>
    </row>
    <row r="10645" spans="9:9" ht="15" customHeight="1" x14ac:dyDescent="0.2">
      <c r="I10645"/>
    </row>
    <row r="10646" spans="9:9" ht="15" customHeight="1" x14ac:dyDescent="0.2">
      <c r="I10646"/>
    </row>
    <row r="10647" spans="9:9" ht="15" customHeight="1" x14ac:dyDescent="0.2">
      <c r="I10647"/>
    </row>
    <row r="10648" spans="9:9" ht="15" customHeight="1" x14ac:dyDescent="0.2">
      <c r="I10648"/>
    </row>
    <row r="10649" spans="9:9" ht="15" customHeight="1" x14ac:dyDescent="0.2">
      <c r="I10649"/>
    </row>
    <row r="10650" spans="9:9" ht="15" customHeight="1" x14ac:dyDescent="0.2">
      <c r="I10650"/>
    </row>
    <row r="10651" spans="9:9" ht="15" customHeight="1" x14ac:dyDescent="0.2">
      <c r="I10651"/>
    </row>
    <row r="10652" spans="9:9" ht="15" customHeight="1" x14ac:dyDescent="0.2">
      <c r="I10652"/>
    </row>
    <row r="10653" spans="9:9" ht="15" customHeight="1" x14ac:dyDescent="0.2">
      <c r="I10653"/>
    </row>
    <row r="10654" spans="9:9" ht="15" customHeight="1" x14ac:dyDescent="0.2">
      <c r="I10654"/>
    </row>
    <row r="10655" spans="9:9" ht="15" customHeight="1" x14ac:dyDescent="0.2">
      <c r="I10655"/>
    </row>
    <row r="10656" spans="9:9" ht="15" customHeight="1" x14ac:dyDescent="0.2">
      <c r="I10656"/>
    </row>
    <row r="10657" spans="9:9" ht="15" customHeight="1" x14ac:dyDescent="0.2">
      <c r="I10657"/>
    </row>
    <row r="10658" spans="9:9" ht="15" customHeight="1" x14ac:dyDescent="0.2">
      <c r="I10658"/>
    </row>
    <row r="10659" spans="9:9" ht="15" customHeight="1" x14ac:dyDescent="0.2">
      <c r="I10659"/>
    </row>
    <row r="10660" spans="9:9" ht="15" customHeight="1" x14ac:dyDescent="0.2">
      <c r="I10660"/>
    </row>
    <row r="10661" spans="9:9" ht="15" customHeight="1" x14ac:dyDescent="0.2">
      <c r="I10661"/>
    </row>
    <row r="10662" spans="9:9" ht="15" customHeight="1" x14ac:dyDescent="0.2">
      <c r="I10662"/>
    </row>
    <row r="10663" spans="9:9" ht="15" customHeight="1" x14ac:dyDescent="0.2">
      <c r="I10663"/>
    </row>
    <row r="10664" spans="9:9" ht="15" customHeight="1" x14ac:dyDescent="0.2">
      <c r="I10664"/>
    </row>
    <row r="10665" spans="9:9" ht="15" customHeight="1" x14ac:dyDescent="0.2">
      <c r="I10665"/>
    </row>
    <row r="10666" spans="9:9" ht="15" customHeight="1" x14ac:dyDescent="0.2">
      <c r="I10666"/>
    </row>
    <row r="10667" spans="9:9" ht="15" customHeight="1" x14ac:dyDescent="0.2">
      <c r="I10667"/>
    </row>
    <row r="10668" spans="9:9" ht="15" customHeight="1" x14ac:dyDescent="0.2">
      <c r="I10668"/>
    </row>
    <row r="10669" spans="9:9" ht="15" customHeight="1" x14ac:dyDescent="0.2">
      <c r="I10669"/>
    </row>
    <row r="10670" spans="9:9" ht="15" customHeight="1" x14ac:dyDescent="0.2">
      <c r="I10670"/>
    </row>
    <row r="10671" spans="9:9" ht="15" customHeight="1" x14ac:dyDescent="0.2">
      <c r="I10671"/>
    </row>
    <row r="10672" spans="9:9" ht="15" customHeight="1" x14ac:dyDescent="0.2">
      <c r="I10672"/>
    </row>
    <row r="10673" spans="9:9" ht="15" customHeight="1" x14ac:dyDescent="0.2">
      <c r="I10673"/>
    </row>
    <row r="10674" spans="9:9" ht="15" customHeight="1" x14ac:dyDescent="0.2">
      <c r="I10674"/>
    </row>
    <row r="10675" spans="9:9" ht="15" customHeight="1" x14ac:dyDescent="0.2">
      <c r="I10675"/>
    </row>
    <row r="10676" spans="9:9" ht="15" customHeight="1" x14ac:dyDescent="0.2">
      <c r="I10676"/>
    </row>
    <row r="10677" spans="9:9" ht="15" customHeight="1" x14ac:dyDescent="0.2">
      <c r="I10677"/>
    </row>
    <row r="10678" spans="9:9" ht="15" customHeight="1" x14ac:dyDescent="0.2">
      <c r="I10678"/>
    </row>
    <row r="10679" spans="9:9" ht="15" customHeight="1" x14ac:dyDescent="0.2">
      <c r="I10679"/>
    </row>
    <row r="10680" spans="9:9" ht="15" customHeight="1" x14ac:dyDescent="0.2">
      <c r="I10680"/>
    </row>
    <row r="10681" spans="9:9" ht="15" customHeight="1" x14ac:dyDescent="0.2">
      <c r="I10681"/>
    </row>
    <row r="10682" spans="9:9" ht="15" customHeight="1" x14ac:dyDescent="0.2">
      <c r="I10682"/>
    </row>
    <row r="10683" spans="9:9" ht="15" customHeight="1" x14ac:dyDescent="0.2">
      <c r="I10683"/>
    </row>
    <row r="10684" spans="9:9" ht="15" customHeight="1" x14ac:dyDescent="0.2">
      <c r="I10684"/>
    </row>
    <row r="10685" spans="9:9" ht="15" customHeight="1" x14ac:dyDescent="0.2">
      <c r="I10685"/>
    </row>
    <row r="10686" spans="9:9" ht="15" customHeight="1" x14ac:dyDescent="0.2">
      <c r="I10686"/>
    </row>
    <row r="10687" spans="9:9" ht="15" customHeight="1" x14ac:dyDescent="0.2">
      <c r="I10687"/>
    </row>
    <row r="10688" spans="9:9" ht="15" customHeight="1" x14ac:dyDescent="0.2">
      <c r="I10688"/>
    </row>
    <row r="10689" spans="9:9" ht="15" customHeight="1" x14ac:dyDescent="0.2">
      <c r="I10689"/>
    </row>
    <row r="10690" spans="9:9" ht="15" customHeight="1" x14ac:dyDescent="0.2">
      <c r="I10690"/>
    </row>
    <row r="10691" spans="9:9" ht="15" customHeight="1" x14ac:dyDescent="0.2">
      <c r="I10691"/>
    </row>
    <row r="10692" spans="9:9" ht="15" customHeight="1" x14ac:dyDescent="0.2">
      <c r="I10692"/>
    </row>
    <row r="10693" spans="9:9" ht="15" customHeight="1" x14ac:dyDescent="0.2">
      <c r="I10693"/>
    </row>
    <row r="10694" spans="9:9" ht="15" customHeight="1" x14ac:dyDescent="0.2">
      <c r="I10694"/>
    </row>
    <row r="10695" spans="9:9" ht="15" customHeight="1" x14ac:dyDescent="0.2">
      <c r="I10695"/>
    </row>
    <row r="10696" spans="9:9" ht="15" customHeight="1" x14ac:dyDescent="0.2">
      <c r="I10696"/>
    </row>
    <row r="10697" spans="9:9" ht="15" customHeight="1" x14ac:dyDescent="0.2">
      <c r="I10697"/>
    </row>
    <row r="10698" spans="9:9" ht="15" customHeight="1" x14ac:dyDescent="0.2">
      <c r="I10698"/>
    </row>
    <row r="10699" spans="9:9" ht="15" customHeight="1" x14ac:dyDescent="0.2">
      <c r="I10699"/>
    </row>
    <row r="10700" spans="9:9" ht="15" customHeight="1" x14ac:dyDescent="0.2">
      <c r="I10700"/>
    </row>
    <row r="10701" spans="9:9" ht="15" customHeight="1" x14ac:dyDescent="0.2">
      <c r="I10701"/>
    </row>
    <row r="10702" spans="9:9" ht="15" customHeight="1" x14ac:dyDescent="0.2">
      <c r="I10702"/>
    </row>
    <row r="10703" spans="9:9" ht="15" customHeight="1" x14ac:dyDescent="0.2">
      <c r="I10703"/>
    </row>
    <row r="10704" spans="9:9" ht="15" customHeight="1" x14ac:dyDescent="0.2">
      <c r="I10704"/>
    </row>
    <row r="10705" spans="9:9" ht="15" customHeight="1" x14ac:dyDescent="0.2">
      <c r="I10705"/>
    </row>
    <row r="10706" spans="9:9" ht="15" customHeight="1" x14ac:dyDescent="0.2">
      <c r="I10706"/>
    </row>
    <row r="10707" spans="9:9" ht="15" customHeight="1" x14ac:dyDescent="0.2">
      <c r="I10707"/>
    </row>
    <row r="10708" spans="9:9" ht="15" customHeight="1" x14ac:dyDescent="0.2">
      <c r="I10708"/>
    </row>
    <row r="10709" spans="9:9" ht="15" customHeight="1" x14ac:dyDescent="0.2">
      <c r="I10709"/>
    </row>
    <row r="10710" spans="9:9" ht="15" customHeight="1" x14ac:dyDescent="0.2">
      <c r="I10710"/>
    </row>
    <row r="10711" spans="9:9" ht="15" customHeight="1" x14ac:dyDescent="0.2">
      <c r="I10711"/>
    </row>
    <row r="10712" spans="9:9" ht="15" customHeight="1" x14ac:dyDescent="0.2">
      <c r="I10712"/>
    </row>
    <row r="10713" spans="9:9" ht="15" customHeight="1" x14ac:dyDescent="0.2">
      <c r="I10713"/>
    </row>
    <row r="10714" spans="9:9" ht="15" customHeight="1" x14ac:dyDescent="0.2">
      <c r="I10714"/>
    </row>
    <row r="10715" spans="9:9" ht="15" customHeight="1" x14ac:dyDescent="0.2">
      <c r="I10715"/>
    </row>
    <row r="10716" spans="9:9" ht="15" customHeight="1" x14ac:dyDescent="0.2">
      <c r="I10716"/>
    </row>
    <row r="10717" spans="9:9" ht="15" customHeight="1" x14ac:dyDescent="0.2">
      <c r="I10717"/>
    </row>
    <row r="10718" spans="9:9" ht="15" customHeight="1" x14ac:dyDescent="0.2">
      <c r="I10718"/>
    </row>
    <row r="10719" spans="9:9" ht="15" customHeight="1" x14ac:dyDescent="0.2">
      <c r="I10719"/>
    </row>
    <row r="10720" spans="9:9" ht="15" customHeight="1" x14ac:dyDescent="0.2">
      <c r="I10720"/>
    </row>
    <row r="10721" spans="9:9" ht="15" customHeight="1" x14ac:dyDescent="0.2">
      <c r="I10721"/>
    </row>
    <row r="10722" spans="9:9" ht="15" customHeight="1" x14ac:dyDescent="0.2">
      <c r="I10722"/>
    </row>
    <row r="10723" spans="9:9" ht="15" customHeight="1" x14ac:dyDescent="0.2">
      <c r="I10723"/>
    </row>
    <row r="10724" spans="9:9" ht="15" customHeight="1" x14ac:dyDescent="0.2">
      <c r="I10724"/>
    </row>
    <row r="10725" spans="9:9" ht="15" customHeight="1" x14ac:dyDescent="0.2">
      <c r="I10725"/>
    </row>
    <row r="10726" spans="9:9" ht="15" customHeight="1" x14ac:dyDescent="0.2">
      <c r="I10726"/>
    </row>
    <row r="10727" spans="9:9" ht="15" customHeight="1" x14ac:dyDescent="0.2">
      <c r="I10727"/>
    </row>
    <row r="10728" spans="9:9" ht="15" customHeight="1" x14ac:dyDescent="0.2">
      <c r="I10728"/>
    </row>
    <row r="10729" spans="9:9" ht="15" customHeight="1" x14ac:dyDescent="0.2">
      <c r="I10729"/>
    </row>
    <row r="10730" spans="9:9" ht="15" customHeight="1" x14ac:dyDescent="0.2">
      <c r="I10730"/>
    </row>
    <row r="10731" spans="9:9" ht="15" customHeight="1" x14ac:dyDescent="0.2">
      <c r="I10731"/>
    </row>
    <row r="10732" spans="9:9" ht="15" customHeight="1" x14ac:dyDescent="0.2">
      <c r="I10732"/>
    </row>
    <row r="10733" spans="9:9" ht="15" customHeight="1" x14ac:dyDescent="0.2">
      <c r="I10733"/>
    </row>
    <row r="10734" spans="9:9" ht="15" customHeight="1" x14ac:dyDescent="0.2">
      <c r="I10734"/>
    </row>
    <row r="10735" spans="9:9" ht="15" customHeight="1" x14ac:dyDescent="0.2">
      <c r="I10735"/>
    </row>
    <row r="10736" spans="9:9" ht="15" customHeight="1" x14ac:dyDescent="0.2">
      <c r="I10736"/>
    </row>
    <row r="10737" spans="9:9" ht="15" customHeight="1" x14ac:dyDescent="0.2">
      <c r="I10737"/>
    </row>
    <row r="10738" spans="9:9" ht="15" customHeight="1" x14ac:dyDescent="0.2">
      <c r="I10738"/>
    </row>
    <row r="10739" spans="9:9" ht="15" customHeight="1" x14ac:dyDescent="0.2">
      <c r="I10739"/>
    </row>
    <row r="10740" spans="9:9" ht="15" customHeight="1" x14ac:dyDescent="0.2">
      <c r="I10740"/>
    </row>
    <row r="10741" spans="9:9" ht="15" customHeight="1" x14ac:dyDescent="0.2">
      <c r="I10741"/>
    </row>
    <row r="10742" spans="9:9" ht="15" customHeight="1" x14ac:dyDescent="0.2">
      <c r="I10742"/>
    </row>
    <row r="10743" spans="9:9" ht="15" customHeight="1" x14ac:dyDescent="0.2">
      <c r="I10743"/>
    </row>
    <row r="10744" spans="9:9" ht="15" customHeight="1" x14ac:dyDescent="0.2">
      <c r="I10744"/>
    </row>
    <row r="10745" spans="9:9" ht="15" customHeight="1" x14ac:dyDescent="0.2">
      <c r="I10745"/>
    </row>
    <row r="10746" spans="9:9" ht="15" customHeight="1" x14ac:dyDescent="0.2">
      <c r="I10746"/>
    </row>
    <row r="10747" spans="9:9" ht="15" customHeight="1" x14ac:dyDescent="0.2">
      <c r="I10747"/>
    </row>
    <row r="10748" spans="9:9" ht="15" customHeight="1" x14ac:dyDescent="0.2">
      <c r="I10748"/>
    </row>
    <row r="10749" spans="9:9" ht="15" customHeight="1" x14ac:dyDescent="0.2">
      <c r="I10749"/>
    </row>
    <row r="10750" spans="9:9" ht="15" customHeight="1" x14ac:dyDescent="0.2">
      <c r="I10750"/>
    </row>
    <row r="10751" spans="9:9" ht="15" customHeight="1" x14ac:dyDescent="0.2">
      <c r="I10751"/>
    </row>
    <row r="10752" spans="9:9" ht="15" customHeight="1" x14ac:dyDescent="0.2">
      <c r="I10752"/>
    </row>
    <row r="10753" spans="9:9" ht="15" customHeight="1" x14ac:dyDescent="0.2">
      <c r="I10753"/>
    </row>
    <row r="10754" spans="9:9" ht="15" customHeight="1" x14ac:dyDescent="0.2">
      <c r="I10754"/>
    </row>
    <row r="10755" spans="9:9" ht="15" customHeight="1" x14ac:dyDescent="0.2">
      <c r="I10755"/>
    </row>
    <row r="10756" spans="9:9" ht="15" customHeight="1" x14ac:dyDescent="0.2">
      <c r="I10756"/>
    </row>
    <row r="10757" spans="9:9" ht="15" customHeight="1" x14ac:dyDescent="0.2">
      <c r="I10757"/>
    </row>
    <row r="10758" spans="9:9" ht="15" customHeight="1" x14ac:dyDescent="0.2">
      <c r="I10758"/>
    </row>
    <row r="10759" spans="9:9" ht="15" customHeight="1" x14ac:dyDescent="0.2">
      <c r="I10759"/>
    </row>
    <row r="10760" spans="9:9" ht="15" customHeight="1" x14ac:dyDescent="0.2">
      <c r="I10760"/>
    </row>
    <row r="10761" spans="9:9" ht="15" customHeight="1" x14ac:dyDescent="0.2">
      <c r="I10761"/>
    </row>
    <row r="10762" spans="9:9" ht="15" customHeight="1" x14ac:dyDescent="0.2">
      <c r="I10762"/>
    </row>
    <row r="10763" spans="9:9" ht="15" customHeight="1" x14ac:dyDescent="0.2">
      <c r="I10763"/>
    </row>
    <row r="10764" spans="9:9" ht="15" customHeight="1" x14ac:dyDescent="0.2">
      <c r="I10764"/>
    </row>
    <row r="10765" spans="9:9" ht="15" customHeight="1" x14ac:dyDescent="0.2">
      <c r="I10765"/>
    </row>
    <row r="10766" spans="9:9" ht="15" customHeight="1" x14ac:dyDescent="0.2">
      <c r="I10766"/>
    </row>
    <row r="10767" spans="9:9" ht="15" customHeight="1" x14ac:dyDescent="0.2">
      <c r="I10767"/>
    </row>
    <row r="10768" spans="9:9" ht="15" customHeight="1" x14ac:dyDescent="0.2">
      <c r="I10768"/>
    </row>
    <row r="10769" spans="9:9" ht="15" customHeight="1" x14ac:dyDescent="0.2">
      <c r="I10769"/>
    </row>
    <row r="10770" spans="9:9" ht="15" customHeight="1" x14ac:dyDescent="0.2">
      <c r="I10770"/>
    </row>
    <row r="10771" spans="9:9" ht="15" customHeight="1" x14ac:dyDescent="0.2">
      <c r="I10771"/>
    </row>
    <row r="10772" spans="9:9" ht="15" customHeight="1" x14ac:dyDescent="0.2">
      <c r="I10772"/>
    </row>
    <row r="10773" spans="9:9" ht="15" customHeight="1" x14ac:dyDescent="0.2">
      <c r="I10773"/>
    </row>
    <row r="10774" spans="9:9" ht="15" customHeight="1" x14ac:dyDescent="0.2">
      <c r="I10774"/>
    </row>
    <row r="10775" spans="9:9" ht="15" customHeight="1" x14ac:dyDescent="0.2">
      <c r="I10775"/>
    </row>
    <row r="10776" spans="9:9" ht="15" customHeight="1" x14ac:dyDescent="0.2">
      <c r="I10776"/>
    </row>
    <row r="10777" spans="9:9" ht="15" customHeight="1" x14ac:dyDescent="0.2">
      <c r="I10777"/>
    </row>
    <row r="10778" spans="9:9" ht="15" customHeight="1" x14ac:dyDescent="0.2">
      <c r="I10778"/>
    </row>
    <row r="10779" spans="9:9" ht="15" customHeight="1" x14ac:dyDescent="0.2">
      <c r="I10779"/>
    </row>
    <row r="10780" spans="9:9" ht="15" customHeight="1" x14ac:dyDescent="0.2">
      <c r="I10780"/>
    </row>
    <row r="10781" spans="9:9" ht="15" customHeight="1" x14ac:dyDescent="0.2">
      <c r="I10781"/>
    </row>
    <row r="10782" spans="9:9" ht="15" customHeight="1" x14ac:dyDescent="0.2">
      <c r="I10782"/>
    </row>
    <row r="10783" spans="9:9" ht="15" customHeight="1" x14ac:dyDescent="0.2">
      <c r="I10783"/>
    </row>
    <row r="10784" spans="9:9" ht="15" customHeight="1" x14ac:dyDescent="0.2">
      <c r="I10784"/>
    </row>
    <row r="10785" spans="9:9" ht="15" customHeight="1" x14ac:dyDescent="0.2">
      <c r="I10785"/>
    </row>
    <row r="10786" spans="9:9" ht="15" customHeight="1" x14ac:dyDescent="0.2">
      <c r="I10786"/>
    </row>
    <row r="10787" spans="9:9" ht="15" customHeight="1" x14ac:dyDescent="0.2">
      <c r="I10787"/>
    </row>
    <row r="10788" spans="9:9" ht="15" customHeight="1" x14ac:dyDescent="0.2">
      <c r="I10788"/>
    </row>
    <row r="10789" spans="9:9" ht="15" customHeight="1" x14ac:dyDescent="0.2">
      <c r="I10789"/>
    </row>
    <row r="10790" spans="9:9" ht="15" customHeight="1" x14ac:dyDescent="0.2">
      <c r="I10790"/>
    </row>
    <row r="10791" spans="9:9" ht="15" customHeight="1" x14ac:dyDescent="0.2">
      <c r="I10791"/>
    </row>
    <row r="10792" spans="9:9" ht="15" customHeight="1" x14ac:dyDescent="0.2">
      <c r="I10792"/>
    </row>
    <row r="10793" spans="9:9" ht="15" customHeight="1" x14ac:dyDescent="0.2">
      <c r="I10793"/>
    </row>
    <row r="10794" spans="9:9" ht="15" customHeight="1" x14ac:dyDescent="0.2">
      <c r="I10794"/>
    </row>
    <row r="10795" spans="9:9" ht="15" customHeight="1" x14ac:dyDescent="0.2">
      <c r="I10795"/>
    </row>
    <row r="10796" spans="9:9" ht="15" customHeight="1" x14ac:dyDescent="0.2">
      <c r="I10796"/>
    </row>
    <row r="10797" spans="9:9" ht="15" customHeight="1" x14ac:dyDescent="0.2">
      <c r="I10797"/>
    </row>
    <row r="10798" spans="9:9" ht="15" customHeight="1" x14ac:dyDescent="0.2">
      <c r="I10798"/>
    </row>
    <row r="10799" spans="9:9" ht="15" customHeight="1" x14ac:dyDescent="0.2">
      <c r="I10799"/>
    </row>
    <row r="10800" spans="9:9" ht="15" customHeight="1" x14ac:dyDescent="0.2">
      <c r="I10800"/>
    </row>
    <row r="10801" spans="9:9" ht="15" customHeight="1" x14ac:dyDescent="0.2">
      <c r="I10801"/>
    </row>
    <row r="10802" spans="9:9" ht="15" customHeight="1" x14ac:dyDescent="0.2">
      <c r="I10802"/>
    </row>
    <row r="10803" spans="9:9" ht="15" customHeight="1" x14ac:dyDescent="0.2">
      <c r="I10803"/>
    </row>
    <row r="10804" spans="9:9" ht="15" customHeight="1" x14ac:dyDescent="0.2">
      <c r="I10804"/>
    </row>
    <row r="10805" spans="9:9" ht="15" customHeight="1" x14ac:dyDescent="0.2">
      <c r="I10805"/>
    </row>
    <row r="10806" spans="9:9" ht="15" customHeight="1" x14ac:dyDescent="0.2">
      <c r="I10806"/>
    </row>
    <row r="10807" spans="9:9" ht="15" customHeight="1" x14ac:dyDescent="0.2">
      <c r="I10807"/>
    </row>
    <row r="10808" spans="9:9" ht="15" customHeight="1" x14ac:dyDescent="0.2">
      <c r="I10808"/>
    </row>
    <row r="10809" spans="9:9" ht="15" customHeight="1" x14ac:dyDescent="0.2">
      <c r="I10809"/>
    </row>
    <row r="10810" spans="9:9" ht="15" customHeight="1" x14ac:dyDescent="0.2">
      <c r="I10810"/>
    </row>
    <row r="10811" spans="9:9" ht="15" customHeight="1" x14ac:dyDescent="0.2">
      <c r="I10811"/>
    </row>
    <row r="10812" spans="9:9" ht="15" customHeight="1" x14ac:dyDescent="0.2">
      <c r="I10812"/>
    </row>
    <row r="10813" spans="9:9" ht="15" customHeight="1" x14ac:dyDescent="0.2">
      <c r="I10813"/>
    </row>
    <row r="10814" spans="9:9" ht="15" customHeight="1" x14ac:dyDescent="0.2">
      <c r="I10814"/>
    </row>
    <row r="10815" spans="9:9" ht="15" customHeight="1" x14ac:dyDescent="0.2">
      <c r="I10815"/>
    </row>
    <row r="10816" spans="9:9" ht="15" customHeight="1" x14ac:dyDescent="0.2">
      <c r="I10816"/>
    </row>
    <row r="10817" spans="9:9" ht="15" customHeight="1" x14ac:dyDescent="0.2">
      <c r="I10817"/>
    </row>
    <row r="10818" spans="9:9" ht="15" customHeight="1" x14ac:dyDescent="0.2">
      <c r="I10818"/>
    </row>
    <row r="10819" spans="9:9" ht="15" customHeight="1" x14ac:dyDescent="0.2">
      <c r="I10819"/>
    </row>
    <row r="10820" spans="9:9" ht="15" customHeight="1" x14ac:dyDescent="0.2">
      <c r="I10820"/>
    </row>
    <row r="10821" spans="9:9" ht="15" customHeight="1" x14ac:dyDescent="0.2">
      <c r="I10821"/>
    </row>
    <row r="10822" spans="9:9" ht="15" customHeight="1" x14ac:dyDescent="0.2">
      <c r="I10822"/>
    </row>
    <row r="10823" spans="9:9" ht="15" customHeight="1" x14ac:dyDescent="0.2">
      <c r="I10823"/>
    </row>
    <row r="10824" spans="9:9" ht="15" customHeight="1" x14ac:dyDescent="0.2">
      <c r="I10824"/>
    </row>
    <row r="10825" spans="9:9" ht="15" customHeight="1" x14ac:dyDescent="0.2">
      <c r="I10825"/>
    </row>
    <row r="10826" spans="9:9" ht="15" customHeight="1" x14ac:dyDescent="0.2">
      <c r="I10826"/>
    </row>
    <row r="10827" spans="9:9" ht="15" customHeight="1" x14ac:dyDescent="0.2">
      <c r="I10827"/>
    </row>
    <row r="10828" spans="9:9" ht="15" customHeight="1" x14ac:dyDescent="0.2">
      <c r="I10828"/>
    </row>
    <row r="10829" spans="9:9" ht="15" customHeight="1" x14ac:dyDescent="0.2">
      <c r="I10829"/>
    </row>
    <row r="10830" spans="9:9" ht="15" customHeight="1" x14ac:dyDescent="0.2">
      <c r="I10830"/>
    </row>
    <row r="10831" spans="9:9" ht="15" customHeight="1" x14ac:dyDescent="0.2">
      <c r="I10831"/>
    </row>
    <row r="10832" spans="9:9" ht="15" customHeight="1" x14ac:dyDescent="0.2">
      <c r="I10832"/>
    </row>
    <row r="10833" spans="9:9" ht="15" customHeight="1" x14ac:dyDescent="0.2">
      <c r="I10833"/>
    </row>
    <row r="10834" spans="9:9" ht="15" customHeight="1" x14ac:dyDescent="0.2">
      <c r="I10834"/>
    </row>
    <row r="10835" spans="9:9" ht="15" customHeight="1" x14ac:dyDescent="0.2">
      <c r="I10835"/>
    </row>
    <row r="10836" spans="9:9" ht="15" customHeight="1" x14ac:dyDescent="0.2">
      <c r="I10836"/>
    </row>
    <row r="10837" spans="9:9" ht="15" customHeight="1" x14ac:dyDescent="0.2">
      <c r="I10837"/>
    </row>
    <row r="10838" spans="9:9" ht="15" customHeight="1" x14ac:dyDescent="0.2">
      <c r="I10838"/>
    </row>
    <row r="10839" spans="9:9" ht="15" customHeight="1" x14ac:dyDescent="0.2">
      <c r="I10839"/>
    </row>
    <row r="10840" spans="9:9" ht="15" customHeight="1" x14ac:dyDescent="0.2">
      <c r="I10840"/>
    </row>
    <row r="10841" spans="9:9" ht="15" customHeight="1" x14ac:dyDescent="0.2">
      <c r="I10841"/>
    </row>
    <row r="10842" spans="9:9" ht="15" customHeight="1" x14ac:dyDescent="0.2">
      <c r="I10842"/>
    </row>
    <row r="10843" spans="9:9" ht="15" customHeight="1" x14ac:dyDescent="0.2">
      <c r="I10843"/>
    </row>
    <row r="10844" spans="9:9" ht="15" customHeight="1" x14ac:dyDescent="0.2">
      <c r="I10844"/>
    </row>
    <row r="10845" spans="9:9" ht="15" customHeight="1" x14ac:dyDescent="0.2">
      <c r="I10845"/>
    </row>
    <row r="10846" spans="9:9" ht="15" customHeight="1" x14ac:dyDescent="0.2">
      <c r="I10846"/>
    </row>
    <row r="10847" spans="9:9" ht="15" customHeight="1" x14ac:dyDescent="0.2">
      <c r="I10847"/>
    </row>
    <row r="10848" spans="9:9" ht="15" customHeight="1" x14ac:dyDescent="0.2">
      <c r="I10848"/>
    </row>
    <row r="10849" spans="9:9" ht="15" customHeight="1" x14ac:dyDescent="0.2">
      <c r="I10849"/>
    </row>
    <row r="10850" spans="9:9" ht="15" customHeight="1" x14ac:dyDescent="0.2">
      <c r="I10850"/>
    </row>
    <row r="10851" spans="9:9" ht="15" customHeight="1" x14ac:dyDescent="0.2">
      <c r="I10851"/>
    </row>
    <row r="10852" spans="9:9" ht="15" customHeight="1" x14ac:dyDescent="0.2">
      <c r="I10852"/>
    </row>
    <row r="10853" spans="9:9" ht="15" customHeight="1" x14ac:dyDescent="0.2">
      <c r="I10853"/>
    </row>
    <row r="10854" spans="9:9" ht="15" customHeight="1" x14ac:dyDescent="0.2">
      <c r="I10854"/>
    </row>
    <row r="10855" spans="9:9" ht="15" customHeight="1" x14ac:dyDescent="0.2">
      <c r="I10855"/>
    </row>
    <row r="10856" spans="9:9" ht="15" customHeight="1" x14ac:dyDescent="0.2">
      <c r="I10856"/>
    </row>
    <row r="10857" spans="9:9" ht="15" customHeight="1" x14ac:dyDescent="0.2">
      <c r="I10857"/>
    </row>
    <row r="10858" spans="9:9" ht="15" customHeight="1" x14ac:dyDescent="0.2">
      <c r="I10858"/>
    </row>
    <row r="10859" spans="9:9" ht="15" customHeight="1" x14ac:dyDescent="0.2">
      <c r="I10859"/>
    </row>
    <row r="10860" spans="9:9" ht="15" customHeight="1" x14ac:dyDescent="0.2">
      <c r="I10860"/>
    </row>
    <row r="10861" spans="9:9" ht="15" customHeight="1" x14ac:dyDescent="0.2">
      <c r="I10861"/>
    </row>
    <row r="10862" spans="9:9" ht="15" customHeight="1" x14ac:dyDescent="0.2">
      <c r="I10862"/>
    </row>
    <row r="10863" spans="9:9" ht="15" customHeight="1" x14ac:dyDescent="0.2">
      <c r="I10863"/>
    </row>
    <row r="10864" spans="9:9" ht="15" customHeight="1" x14ac:dyDescent="0.2">
      <c r="I10864"/>
    </row>
    <row r="10865" spans="9:9" ht="15" customHeight="1" x14ac:dyDescent="0.2">
      <c r="I10865"/>
    </row>
    <row r="10866" spans="9:9" ht="15" customHeight="1" x14ac:dyDescent="0.2">
      <c r="I10866"/>
    </row>
    <row r="10867" spans="9:9" ht="15" customHeight="1" x14ac:dyDescent="0.2">
      <c r="I10867"/>
    </row>
    <row r="10868" spans="9:9" ht="15" customHeight="1" x14ac:dyDescent="0.2">
      <c r="I10868"/>
    </row>
    <row r="10869" spans="9:9" ht="15" customHeight="1" x14ac:dyDescent="0.2">
      <c r="I10869"/>
    </row>
    <row r="10870" spans="9:9" ht="15" customHeight="1" x14ac:dyDescent="0.2">
      <c r="I10870"/>
    </row>
    <row r="10871" spans="9:9" ht="15" customHeight="1" x14ac:dyDescent="0.2">
      <c r="I10871"/>
    </row>
    <row r="10872" spans="9:9" ht="15" customHeight="1" x14ac:dyDescent="0.2">
      <c r="I10872"/>
    </row>
    <row r="10873" spans="9:9" ht="15" customHeight="1" x14ac:dyDescent="0.2">
      <c r="I10873"/>
    </row>
    <row r="10874" spans="9:9" ht="15" customHeight="1" x14ac:dyDescent="0.2">
      <c r="I10874"/>
    </row>
    <row r="10875" spans="9:9" ht="15" customHeight="1" x14ac:dyDescent="0.2">
      <c r="I10875"/>
    </row>
    <row r="10876" spans="9:9" ht="15" customHeight="1" x14ac:dyDescent="0.2">
      <c r="I10876"/>
    </row>
    <row r="10877" spans="9:9" ht="15" customHeight="1" x14ac:dyDescent="0.2">
      <c r="I10877"/>
    </row>
    <row r="10878" spans="9:9" ht="15" customHeight="1" x14ac:dyDescent="0.2">
      <c r="I10878"/>
    </row>
    <row r="10879" spans="9:9" ht="15" customHeight="1" x14ac:dyDescent="0.2">
      <c r="I10879"/>
    </row>
    <row r="10880" spans="9:9" ht="15" customHeight="1" x14ac:dyDescent="0.2">
      <c r="I10880"/>
    </row>
    <row r="10881" spans="9:9" ht="15" customHeight="1" x14ac:dyDescent="0.2">
      <c r="I10881"/>
    </row>
    <row r="10882" spans="9:9" ht="15" customHeight="1" x14ac:dyDescent="0.2">
      <c r="I10882"/>
    </row>
    <row r="10883" spans="9:9" ht="15" customHeight="1" x14ac:dyDescent="0.2">
      <c r="I10883"/>
    </row>
    <row r="10884" spans="9:9" ht="15" customHeight="1" x14ac:dyDescent="0.2">
      <c r="I10884"/>
    </row>
    <row r="10885" spans="9:9" ht="15" customHeight="1" x14ac:dyDescent="0.2">
      <c r="I10885"/>
    </row>
    <row r="10886" spans="9:9" ht="15" customHeight="1" x14ac:dyDescent="0.2">
      <c r="I10886"/>
    </row>
    <row r="10887" spans="9:9" ht="15" customHeight="1" x14ac:dyDescent="0.2">
      <c r="I10887"/>
    </row>
    <row r="10888" spans="9:9" ht="15" customHeight="1" x14ac:dyDescent="0.2">
      <c r="I10888"/>
    </row>
    <row r="10889" spans="9:9" ht="15" customHeight="1" x14ac:dyDescent="0.2">
      <c r="I10889"/>
    </row>
    <row r="10890" spans="9:9" ht="15" customHeight="1" x14ac:dyDescent="0.2">
      <c r="I10890"/>
    </row>
    <row r="10891" spans="9:9" ht="15" customHeight="1" x14ac:dyDescent="0.2">
      <c r="I10891"/>
    </row>
    <row r="10892" spans="9:9" ht="15" customHeight="1" x14ac:dyDescent="0.2">
      <c r="I10892"/>
    </row>
    <row r="10893" spans="9:9" ht="15" customHeight="1" x14ac:dyDescent="0.2">
      <c r="I10893"/>
    </row>
    <row r="10894" spans="9:9" ht="15" customHeight="1" x14ac:dyDescent="0.2">
      <c r="I10894"/>
    </row>
    <row r="10895" spans="9:9" ht="15" customHeight="1" x14ac:dyDescent="0.2">
      <c r="I10895"/>
    </row>
    <row r="10896" spans="9:9" ht="15" customHeight="1" x14ac:dyDescent="0.2">
      <c r="I10896"/>
    </row>
    <row r="10897" spans="9:9" ht="15" customHeight="1" x14ac:dyDescent="0.2">
      <c r="I10897"/>
    </row>
    <row r="10898" spans="9:9" ht="15" customHeight="1" x14ac:dyDescent="0.2">
      <c r="I10898"/>
    </row>
    <row r="10899" spans="9:9" ht="15" customHeight="1" x14ac:dyDescent="0.2">
      <c r="I10899"/>
    </row>
    <row r="10900" spans="9:9" ht="15" customHeight="1" x14ac:dyDescent="0.2">
      <c r="I10900"/>
    </row>
    <row r="10901" spans="9:9" ht="15" customHeight="1" x14ac:dyDescent="0.2">
      <c r="I10901"/>
    </row>
    <row r="10902" spans="9:9" ht="15" customHeight="1" x14ac:dyDescent="0.2">
      <c r="I10902"/>
    </row>
    <row r="10903" spans="9:9" ht="15" customHeight="1" x14ac:dyDescent="0.2">
      <c r="I10903"/>
    </row>
    <row r="10904" spans="9:9" ht="15" customHeight="1" x14ac:dyDescent="0.2">
      <c r="I10904"/>
    </row>
    <row r="10905" spans="9:9" ht="15" customHeight="1" x14ac:dyDescent="0.2">
      <c r="I10905"/>
    </row>
    <row r="10906" spans="9:9" ht="15" customHeight="1" x14ac:dyDescent="0.2">
      <c r="I10906"/>
    </row>
    <row r="10907" spans="9:9" ht="15" customHeight="1" x14ac:dyDescent="0.2">
      <c r="I10907"/>
    </row>
    <row r="10908" spans="9:9" ht="15" customHeight="1" x14ac:dyDescent="0.2">
      <c r="I10908"/>
    </row>
    <row r="10909" spans="9:9" ht="15" customHeight="1" x14ac:dyDescent="0.2">
      <c r="I10909"/>
    </row>
    <row r="10910" spans="9:9" ht="15" customHeight="1" x14ac:dyDescent="0.2">
      <c r="I10910"/>
    </row>
    <row r="10911" spans="9:9" ht="15" customHeight="1" x14ac:dyDescent="0.2">
      <c r="I10911"/>
    </row>
    <row r="10912" spans="9:9" ht="15" customHeight="1" x14ac:dyDescent="0.2">
      <c r="I10912"/>
    </row>
    <row r="10913" spans="9:9" ht="15" customHeight="1" x14ac:dyDescent="0.2">
      <c r="I10913"/>
    </row>
    <row r="10914" spans="9:9" ht="15" customHeight="1" x14ac:dyDescent="0.2">
      <c r="I10914"/>
    </row>
    <row r="10915" spans="9:9" ht="15" customHeight="1" x14ac:dyDescent="0.2">
      <c r="I10915"/>
    </row>
    <row r="10916" spans="9:9" ht="15" customHeight="1" x14ac:dyDescent="0.2">
      <c r="I10916"/>
    </row>
    <row r="10917" spans="9:9" ht="15" customHeight="1" x14ac:dyDescent="0.2">
      <c r="I10917"/>
    </row>
    <row r="10918" spans="9:9" ht="15" customHeight="1" x14ac:dyDescent="0.2">
      <c r="I10918"/>
    </row>
    <row r="10919" spans="9:9" ht="15" customHeight="1" x14ac:dyDescent="0.2">
      <c r="I10919"/>
    </row>
    <row r="10920" spans="9:9" ht="15" customHeight="1" x14ac:dyDescent="0.2">
      <c r="I10920"/>
    </row>
    <row r="10921" spans="9:9" ht="15" customHeight="1" x14ac:dyDescent="0.2">
      <c r="I10921"/>
    </row>
    <row r="10922" spans="9:9" ht="15" customHeight="1" x14ac:dyDescent="0.2">
      <c r="I10922"/>
    </row>
    <row r="10923" spans="9:9" ht="15" customHeight="1" x14ac:dyDescent="0.2">
      <c r="I10923"/>
    </row>
    <row r="10924" spans="9:9" ht="15" customHeight="1" x14ac:dyDescent="0.2">
      <c r="I10924"/>
    </row>
    <row r="10925" spans="9:9" ht="15" customHeight="1" x14ac:dyDescent="0.2">
      <c r="I10925"/>
    </row>
    <row r="10926" spans="9:9" ht="15" customHeight="1" x14ac:dyDescent="0.2">
      <c r="I10926"/>
    </row>
    <row r="10927" spans="9:9" ht="15" customHeight="1" x14ac:dyDescent="0.2">
      <c r="I10927"/>
    </row>
    <row r="10928" spans="9:9" ht="15" customHeight="1" x14ac:dyDescent="0.2">
      <c r="I10928"/>
    </row>
    <row r="10929" spans="9:9" ht="15" customHeight="1" x14ac:dyDescent="0.2">
      <c r="I10929"/>
    </row>
    <row r="10930" spans="9:9" ht="15" customHeight="1" x14ac:dyDescent="0.2">
      <c r="I10930"/>
    </row>
    <row r="10931" spans="9:9" ht="15" customHeight="1" x14ac:dyDescent="0.2">
      <c r="I10931"/>
    </row>
    <row r="10932" spans="9:9" ht="15" customHeight="1" x14ac:dyDescent="0.2">
      <c r="I10932"/>
    </row>
    <row r="10933" spans="9:9" ht="15" customHeight="1" x14ac:dyDescent="0.2">
      <c r="I10933"/>
    </row>
    <row r="10934" spans="9:9" ht="15" customHeight="1" x14ac:dyDescent="0.2">
      <c r="I10934"/>
    </row>
    <row r="10935" spans="9:9" ht="15" customHeight="1" x14ac:dyDescent="0.2">
      <c r="I10935"/>
    </row>
    <row r="10936" spans="9:9" ht="15" customHeight="1" x14ac:dyDescent="0.2">
      <c r="I10936"/>
    </row>
    <row r="10937" spans="9:9" ht="15" customHeight="1" x14ac:dyDescent="0.2">
      <c r="I10937"/>
    </row>
    <row r="10938" spans="9:9" ht="15" customHeight="1" x14ac:dyDescent="0.2">
      <c r="I10938"/>
    </row>
    <row r="10939" spans="9:9" ht="15" customHeight="1" x14ac:dyDescent="0.2">
      <c r="I10939"/>
    </row>
    <row r="10940" spans="9:9" ht="15" customHeight="1" x14ac:dyDescent="0.2">
      <c r="I10940"/>
    </row>
    <row r="10941" spans="9:9" ht="15" customHeight="1" x14ac:dyDescent="0.2">
      <c r="I10941"/>
    </row>
    <row r="10942" spans="9:9" ht="15" customHeight="1" x14ac:dyDescent="0.2">
      <c r="I10942"/>
    </row>
    <row r="10943" spans="9:9" ht="15" customHeight="1" x14ac:dyDescent="0.2">
      <c r="I10943"/>
    </row>
    <row r="10944" spans="9:9" ht="15" customHeight="1" x14ac:dyDescent="0.2">
      <c r="I10944"/>
    </row>
    <row r="10945" spans="9:9" ht="15" customHeight="1" x14ac:dyDescent="0.2">
      <c r="I10945"/>
    </row>
    <row r="10946" spans="9:9" ht="15" customHeight="1" x14ac:dyDescent="0.2">
      <c r="I10946"/>
    </row>
    <row r="10947" spans="9:9" ht="15" customHeight="1" x14ac:dyDescent="0.2">
      <c r="I10947"/>
    </row>
    <row r="10948" spans="9:9" ht="15" customHeight="1" x14ac:dyDescent="0.2">
      <c r="I10948"/>
    </row>
    <row r="10949" spans="9:9" ht="15" customHeight="1" x14ac:dyDescent="0.2">
      <c r="I10949"/>
    </row>
    <row r="10950" spans="9:9" ht="15" customHeight="1" x14ac:dyDescent="0.2">
      <c r="I10950"/>
    </row>
    <row r="10951" spans="9:9" ht="15" customHeight="1" x14ac:dyDescent="0.2">
      <c r="I10951"/>
    </row>
    <row r="10952" spans="9:9" ht="15" customHeight="1" x14ac:dyDescent="0.2">
      <c r="I10952"/>
    </row>
    <row r="10953" spans="9:9" ht="15" customHeight="1" x14ac:dyDescent="0.2">
      <c r="I10953"/>
    </row>
    <row r="10954" spans="9:9" ht="15" customHeight="1" x14ac:dyDescent="0.2">
      <c r="I10954"/>
    </row>
    <row r="10955" spans="9:9" ht="15" customHeight="1" x14ac:dyDescent="0.2">
      <c r="I10955"/>
    </row>
    <row r="10956" spans="9:9" ht="15" customHeight="1" x14ac:dyDescent="0.2">
      <c r="I10956"/>
    </row>
    <row r="10957" spans="9:9" ht="15" customHeight="1" x14ac:dyDescent="0.2">
      <c r="I10957"/>
    </row>
    <row r="10958" spans="9:9" ht="15" customHeight="1" x14ac:dyDescent="0.2">
      <c r="I10958"/>
    </row>
    <row r="10959" spans="9:9" ht="15" customHeight="1" x14ac:dyDescent="0.2">
      <c r="I10959"/>
    </row>
    <row r="10960" spans="9:9" ht="15" customHeight="1" x14ac:dyDescent="0.2">
      <c r="I10960"/>
    </row>
    <row r="10961" spans="9:9" ht="15" customHeight="1" x14ac:dyDescent="0.2">
      <c r="I10961"/>
    </row>
    <row r="10962" spans="9:9" ht="15" customHeight="1" x14ac:dyDescent="0.2">
      <c r="I10962"/>
    </row>
    <row r="10963" spans="9:9" ht="15" customHeight="1" x14ac:dyDescent="0.2">
      <c r="I10963"/>
    </row>
    <row r="10964" spans="9:9" ht="15" customHeight="1" x14ac:dyDescent="0.2">
      <c r="I10964"/>
    </row>
    <row r="10965" spans="9:9" ht="15" customHeight="1" x14ac:dyDescent="0.2">
      <c r="I10965"/>
    </row>
    <row r="10966" spans="9:9" ht="15" customHeight="1" x14ac:dyDescent="0.2">
      <c r="I10966"/>
    </row>
    <row r="10967" spans="9:9" ht="15" customHeight="1" x14ac:dyDescent="0.2">
      <c r="I10967"/>
    </row>
    <row r="10968" spans="9:9" ht="15" customHeight="1" x14ac:dyDescent="0.2">
      <c r="I10968"/>
    </row>
    <row r="10969" spans="9:9" ht="15" customHeight="1" x14ac:dyDescent="0.2">
      <c r="I10969"/>
    </row>
    <row r="10970" spans="9:9" ht="15" customHeight="1" x14ac:dyDescent="0.2">
      <c r="I10970"/>
    </row>
    <row r="10971" spans="9:9" ht="15" customHeight="1" x14ac:dyDescent="0.2">
      <c r="I10971"/>
    </row>
    <row r="10972" spans="9:9" ht="15" customHeight="1" x14ac:dyDescent="0.2">
      <c r="I10972"/>
    </row>
    <row r="10973" spans="9:9" ht="15" customHeight="1" x14ac:dyDescent="0.2">
      <c r="I10973"/>
    </row>
    <row r="10974" spans="9:9" ht="15" customHeight="1" x14ac:dyDescent="0.2">
      <c r="I10974"/>
    </row>
    <row r="10975" spans="9:9" ht="15" customHeight="1" x14ac:dyDescent="0.2">
      <c r="I10975"/>
    </row>
    <row r="10976" spans="9:9" ht="15" customHeight="1" x14ac:dyDescent="0.2">
      <c r="I10976"/>
    </row>
    <row r="10977" spans="9:9" ht="15" customHeight="1" x14ac:dyDescent="0.2">
      <c r="I10977"/>
    </row>
    <row r="10978" spans="9:9" ht="15" customHeight="1" x14ac:dyDescent="0.2">
      <c r="I10978"/>
    </row>
    <row r="10979" spans="9:9" ht="15" customHeight="1" x14ac:dyDescent="0.2">
      <c r="I10979"/>
    </row>
    <row r="10980" spans="9:9" ht="15" customHeight="1" x14ac:dyDescent="0.2">
      <c r="I10980"/>
    </row>
    <row r="10981" spans="9:9" ht="15" customHeight="1" x14ac:dyDescent="0.2">
      <c r="I10981"/>
    </row>
    <row r="10982" spans="9:9" ht="15" customHeight="1" x14ac:dyDescent="0.2">
      <c r="I10982"/>
    </row>
    <row r="10983" spans="9:9" ht="15" customHeight="1" x14ac:dyDescent="0.2">
      <c r="I10983"/>
    </row>
    <row r="10984" spans="9:9" ht="15" customHeight="1" x14ac:dyDescent="0.2">
      <c r="I10984"/>
    </row>
    <row r="10985" spans="9:9" ht="15" customHeight="1" x14ac:dyDescent="0.2">
      <c r="I10985"/>
    </row>
    <row r="10986" spans="9:9" ht="15" customHeight="1" x14ac:dyDescent="0.2">
      <c r="I10986"/>
    </row>
    <row r="10987" spans="9:9" ht="15" customHeight="1" x14ac:dyDescent="0.2">
      <c r="I10987"/>
    </row>
    <row r="10988" spans="9:9" ht="15" customHeight="1" x14ac:dyDescent="0.2">
      <c r="I10988"/>
    </row>
    <row r="10989" spans="9:9" ht="15" customHeight="1" x14ac:dyDescent="0.2">
      <c r="I10989"/>
    </row>
    <row r="10990" spans="9:9" ht="15" customHeight="1" x14ac:dyDescent="0.2">
      <c r="I10990"/>
    </row>
    <row r="10991" spans="9:9" ht="15" customHeight="1" x14ac:dyDescent="0.2">
      <c r="I10991"/>
    </row>
    <row r="10992" spans="9:9" ht="15" customHeight="1" x14ac:dyDescent="0.2">
      <c r="I10992"/>
    </row>
    <row r="10993" spans="9:9" ht="15" customHeight="1" x14ac:dyDescent="0.2">
      <c r="I10993"/>
    </row>
    <row r="10994" spans="9:9" ht="15" customHeight="1" x14ac:dyDescent="0.2">
      <c r="I10994"/>
    </row>
    <row r="10995" spans="9:9" ht="15" customHeight="1" x14ac:dyDescent="0.2">
      <c r="I10995"/>
    </row>
    <row r="10996" spans="9:9" ht="15" customHeight="1" x14ac:dyDescent="0.2">
      <c r="I10996"/>
    </row>
    <row r="10997" spans="9:9" ht="15" customHeight="1" x14ac:dyDescent="0.2">
      <c r="I10997"/>
    </row>
    <row r="10998" spans="9:9" ht="15" customHeight="1" x14ac:dyDescent="0.2">
      <c r="I10998"/>
    </row>
    <row r="10999" spans="9:9" ht="15" customHeight="1" x14ac:dyDescent="0.2">
      <c r="I10999"/>
    </row>
    <row r="11000" spans="9:9" ht="15" customHeight="1" x14ac:dyDescent="0.2">
      <c r="I11000"/>
    </row>
    <row r="11001" spans="9:9" ht="15" customHeight="1" x14ac:dyDescent="0.2">
      <c r="I11001"/>
    </row>
    <row r="11002" spans="9:9" ht="15" customHeight="1" x14ac:dyDescent="0.2">
      <c r="I11002"/>
    </row>
    <row r="11003" spans="9:9" ht="15" customHeight="1" x14ac:dyDescent="0.2">
      <c r="I11003"/>
    </row>
    <row r="11004" spans="9:9" ht="15" customHeight="1" x14ac:dyDescent="0.2">
      <c r="I11004"/>
    </row>
    <row r="11005" spans="9:9" ht="15" customHeight="1" x14ac:dyDescent="0.2">
      <c r="I11005"/>
    </row>
    <row r="11006" spans="9:9" ht="15" customHeight="1" x14ac:dyDescent="0.2">
      <c r="I11006"/>
    </row>
    <row r="11007" spans="9:9" ht="15" customHeight="1" x14ac:dyDescent="0.2">
      <c r="I11007"/>
    </row>
    <row r="11008" spans="9:9" ht="15" customHeight="1" x14ac:dyDescent="0.2">
      <c r="I11008"/>
    </row>
    <row r="11009" spans="9:9" ht="15" customHeight="1" x14ac:dyDescent="0.2">
      <c r="I11009"/>
    </row>
    <row r="11010" spans="9:9" ht="15" customHeight="1" x14ac:dyDescent="0.2">
      <c r="I11010"/>
    </row>
    <row r="11011" spans="9:9" ht="15" customHeight="1" x14ac:dyDescent="0.2">
      <c r="I11011"/>
    </row>
    <row r="11012" spans="9:9" ht="15" customHeight="1" x14ac:dyDescent="0.2">
      <c r="I11012"/>
    </row>
    <row r="11013" spans="9:9" ht="15" customHeight="1" x14ac:dyDescent="0.2">
      <c r="I11013"/>
    </row>
    <row r="11014" spans="9:9" ht="15" customHeight="1" x14ac:dyDescent="0.2">
      <c r="I11014"/>
    </row>
    <row r="11015" spans="9:9" ht="15" customHeight="1" x14ac:dyDescent="0.2">
      <c r="I11015"/>
    </row>
    <row r="11016" spans="9:9" ht="15" customHeight="1" x14ac:dyDescent="0.2">
      <c r="I11016"/>
    </row>
    <row r="11017" spans="9:9" ht="15" customHeight="1" x14ac:dyDescent="0.2">
      <c r="I11017"/>
    </row>
    <row r="11018" spans="9:9" ht="15" customHeight="1" x14ac:dyDescent="0.2">
      <c r="I11018"/>
    </row>
    <row r="11019" spans="9:9" ht="15" customHeight="1" x14ac:dyDescent="0.2">
      <c r="I11019"/>
    </row>
    <row r="11020" spans="9:9" ht="15" customHeight="1" x14ac:dyDescent="0.2">
      <c r="I11020"/>
    </row>
    <row r="11021" spans="9:9" ht="15" customHeight="1" x14ac:dyDescent="0.2">
      <c r="I11021"/>
    </row>
    <row r="11022" spans="9:9" ht="15" customHeight="1" x14ac:dyDescent="0.2">
      <c r="I11022"/>
    </row>
    <row r="11023" spans="9:9" ht="15" customHeight="1" x14ac:dyDescent="0.2">
      <c r="I11023"/>
    </row>
    <row r="11024" spans="9:9" ht="15" customHeight="1" x14ac:dyDescent="0.2">
      <c r="I11024"/>
    </row>
    <row r="11025" spans="9:9" ht="15" customHeight="1" x14ac:dyDescent="0.2">
      <c r="I11025"/>
    </row>
    <row r="11026" spans="9:9" ht="15" customHeight="1" x14ac:dyDescent="0.2">
      <c r="I11026"/>
    </row>
    <row r="11027" spans="9:9" ht="15" customHeight="1" x14ac:dyDescent="0.2">
      <c r="I11027"/>
    </row>
    <row r="11028" spans="9:9" ht="15" customHeight="1" x14ac:dyDescent="0.2">
      <c r="I11028"/>
    </row>
    <row r="11029" spans="9:9" ht="15" customHeight="1" x14ac:dyDescent="0.2">
      <c r="I11029"/>
    </row>
    <row r="11030" spans="9:9" ht="15" customHeight="1" x14ac:dyDescent="0.2">
      <c r="I11030"/>
    </row>
    <row r="11031" spans="9:9" ht="15" customHeight="1" x14ac:dyDescent="0.2">
      <c r="I11031"/>
    </row>
    <row r="11032" spans="9:9" ht="15" customHeight="1" x14ac:dyDescent="0.2">
      <c r="I11032"/>
    </row>
    <row r="11033" spans="9:9" ht="15" customHeight="1" x14ac:dyDescent="0.2">
      <c r="I11033"/>
    </row>
    <row r="11034" spans="9:9" ht="15" customHeight="1" x14ac:dyDescent="0.2">
      <c r="I11034"/>
    </row>
    <row r="11035" spans="9:9" ht="15" customHeight="1" x14ac:dyDescent="0.2">
      <c r="I11035"/>
    </row>
    <row r="11036" spans="9:9" ht="15" customHeight="1" x14ac:dyDescent="0.2">
      <c r="I11036"/>
    </row>
    <row r="11037" spans="9:9" ht="15" customHeight="1" x14ac:dyDescent="0.2">
      <c r="I11037"/>
    </row>
    <row r="11038" spans="9:9" ht="15" customHeight="1" x14ac:dyDescent="0.2">
      <c r="I11038"/>
    </row>
    <row r="11039" spans="9:9" ht="15" customHeight="1" x14ac:dyDescent="0.2">
      <c r="I11039"/>
    </row>
    <row r="11040" spans="9:9" ht="15" customHeight="1" x14ac:dyDescent="0.2">
      <c r="I11040"/>
    </row>
    <row r="11041" spans="9:9" ht="15" customHeight="1" x14ac:dyDescent="0.2">
      <c r="I11041"/>
    </row>
    <row r="11042" spans="9:9" ht="15" customHeight="1" x14ac:dyDescent="0.2">
      <c r="I11042"/>
    </row>
    <row r="11043" spans="9:9" ht="15" customHeight="1" x14ac:dyDescent="0.2">
      <c r="I11043"/>
    </row>
    <row r="11044" spans="9:9" ht="15" customHeight="1" x14ac:dyDescent="0.2">
      <c r="I11044"/>
    </row>
    <row r="11045" spans="9:9" ht="15" customHeight="1" x14ac:dyDescent="0.2">
      <c r="I11045"/>
    </row>
    <row r="11046" spans="9:9" ht="15" customHeight="1" x14ac:dyDescent="0.2">
      <c r="I11046"/>
    </row>
    <row r="11047" spans="9:9" ht="15" customHeight="1" x14ac:dyDescent="0.2">
      <c r="I11047"/>
    </row>
    <row r="11048" spans="9:9" ht="15" customHeight="1" x14ac:dyDescent="0.2">
      <c r="I11048"/>
    </row>
    <row r="11049" spans="9:9" ht="15" customHeight="1" x14ac:dyDescent="0.2">
      <c r="I11049"/>
    </row>
    <row r="11050" spans="9:9" ht="15" customHeight="1" x14ac:dyDescent="0.2">
      <c r="I11050"/>
    </row>
    <row r="11051" spans="9:9" ht="15" customHeight="1" x14ac:dyDescent="0.2">
      <c r="I11051"/>
    </row>
    <row r="11052" spans="9:9" ht="15" customHeight="1" x14ac:dyDescent="0.2">
      <c r="I11052"/>
    </row>
    <row r="11053" spans="9:9" ht="15" customHeight="1" x14ac:dyDescent="0.2">
      <c r="I11053"/>
    </row>
    <row r="11054" spans="9:9" ht="15" customHeight="1" x14ac:dyDescent="0.2">
      <c r="I11054"/>
    </row>
    <row r="11055" spans="9:9" ht="15" customHeight="1" x14ac:dyDescent="0.2">
      <c r="I11055"/>
    </row>
    <row r="11056" spans="9:9" ht="15" customHeight="1" x14ac:dyDescent="0.2">
      <c r="I11056"/>
    </row>
    <row r="11057" spans="9:9" ht="15" customHeight="1" x14ac:dyDescent="0.2">
      <c r="I11057"/>
    </row>
    <row r="11058" spans="9:9" ht="15" customHeight="1" x14ac:dyDescent="0.2">
      <c r="I11058"/>
    </row>
    <row r="11059" spans="9:9" ht="15" customHeight="1" x14ac:dyDescent="0.2">
      <c r="I11059"/>
    </row>
    <row r="11060" spans="9:9" ht="15" customHeight="1" x14ac:dyDescent="0.2">
      <c r="I11060"/>
    </row>
    <row r="11061" spans="9:9" ht="15" customHeight="1" x14ac:dyDescent="0.2">
      <c r="I11061"/>
    </row>
    <row r="11062" spans="9:9" ht="15" customHeight="1" x14ac:dyDescent="0.2">
      <c r="I11062"/>
    </row>
    <row r="11063" spans="9:9" ht="15" customHeight="1" x14ac:dyDescent="0.2">
      <c r="I11063"/>
    </row>
    <row r="11064" spans="9:9" ht="15" customHeight="1" x14ac:dyDescent="0.2">
      <c r="I11064"/>
    </row>
    <row r="11065" spans="9:9" ht="15" customHeight="1" x14ac:dyDescent="0.2">
      <c r="I11065"/>
    </row>
    <row r="11066" spans="9:9" ht="15" customHeight="1" x14ac:dyDescent="0.2">
      <c r="I11066"/>
    </row>
    <row r="11067" spans="9:9" ht="15" customHeight="1" x14ac:dyDescent="0.2">
      <c r="I11067"/>
    </row>
    <row r="11068" spans="9:9" ht="15" customHeight="1" x14ac:dyDescent="0.2">
      <c r="I11068"/>
    </row>
    <row r="11069" spans="9:9" ht="15" customHeight="1" x14ac:dyDescent="0.2">
      <c r="I11069"/>
    </row>
    <row r="11070" spans="9:9" ht="15" customHeight="1" x14ac:dyDescent="0.2">
      <c r="I11070"/>
    </row>
    <row r="11071" spans="9:9" ht="15" customHeight="1" x14ac:dyDescent="0.2">
      <c r="I11071"/>
    </row>
    <row r="11072" spans="9:9" ht="15" customHeight="1" x14ac:dyDescent="0.2">
      <c r="I11072"/>
    </row>
    <row r="11073" spans="9:9" ht="15" customHeight="1" x14ac:dyDescent="0.2">
      <c r="I11073"/>
    </row>
    <row r="11074" spans="9:9" ht="15" customHeight="1" x14ac:dyDescent="0.2">
      <c r="I11074"/>
    </row>
    <row r="11075" spans="9:9" ht="15" customHeight="1" x14ac:dyDescent="0.2">
      <c r="I11075"/>
    </row>
    <row r="11076" spans="9:9" ht="15" customHeight="1" x14ac:dyDescent="0.2">
      <c r="I11076"/>
    </row>
    <row r="11077" spans="9:9" ht="15" customHeight="1" x14ac:dyDescent="0.2">
      <c r="I11077"/>
    </row>
    <row r="11078" spans="9:9" ht="15" customHeight="1" x14ac:dyDescent="0.2">
      <c r="I11078"/>
    </row>
    <row r="11079" spans="9:9" ht="15" customHeight="1" x14ac:dyDescent="0.2">
      <c r="I11079"/>
    </row>
    <row r="11080" spans="9:9" ht="15" customHeight="1" x14ac:dyDescent="0.2">
      <c r="I11080"/>
    </row>
    <row r="11081" spans="9:9" ht="15" customHeight="1" x14ac:dyDescent="0.2">
      <c r="I11081"/>
    </row>
    <row r="11082" spans="9:9" ht="15" customHeight="1" x14ac:dyDescent="0.2">
      <c r="I11082"/>
    </row>
    <row r="11083" spans="9:9" ht="15" customHeight="1" x14ac:dyDescent="0.2">
      <c r="I11083"/>
    </row>
    <row r="11084" spans="9:9" ht="15" customHeight="1" x14ac:dyDescent="0.2">
      <c r="I11084"/>
    </row>
    <row r="11085" spans="9:9" ht="15" customHeight="1" x14ac:dyDescent="0.2">
      <c r="I11085"/>
    </row>
    <row r="11086" spans="9:9" ht="15" customHeight="1" x14ac:dyDescent="0.2">
      <c r="I11086"/>
    </row>
    <row r="11087" spans="9:9" ht="15" customHeight="1" x14ac:dyDescent="0.2">
      <c r="I11087"/>
    </row>
    <row r="11088" spans="9:9" ht="15" customHeight="1" x14ac:dyDescent="0.2">
      <c r="I11088"/>
    </row>
    <row r="11089" spans="9:9" ht="15" customHeight="1" x14ac:dyDescent="0.2">
      <c r="I11089"/>
    </row>
    <row r="11090" spans="9:9" ht="15" customHeight="1" x14ac:dyDescent="0.2">
      <c r="I11090"/>
    </row>
    <row r="11091" spans="9:9" ht="15" customHeight="1" x14ac:dyDescent="0.2">
      <c r="I11091"/>
    </row>
    <row r="11092" spans="9:9" ht="15" customHeight="1" x14ac:dyDescent="0.2">
      <c r="I11092"/>
    </row>
    <row r="11093" spans="9:9" ht="15" customHeight="1" x14ac:dyDescent="0.2">
      <c r="I11093"/>
    </row>
    <row r="11094" spans="9:9" ht="15" customHeight="1" x14ac:dyDescent="0.2">
      <c r="I11094"/>
    </row>
    <row r="11095" spans="9:9" ht="15" customHeight="1" x14ac:dyDescent="0.2">
      <c r="I11095"/>
    </row>
    <row r="11096" spans="9:9" ht="15" customHeight="1" x14ac:dyDescent="0.2">
      <c r="I11096"/>
    </row>
    <row r="11097" spans="9:9" ht="15" customHeight="1" x14ac:dyDescent="0.2">
      <c r="I11097"/>
    </row>
    <row r="11098" spans="9:9" ht="15" customHeight="1" x14ac:dyDescent="0.2">
      <c r="I11098"/>
    </row>
    <row r="11099" spans="9:9" ht="15" customHeight="1" x14ac:dyDescent="0.2">
      <c r="I11099"/>
    </row>
    <row r="11100" spans="9:9" ht="15" customHeight="1" x14ac:dyDescent="0.2">
      <c r="I11100"/>
    </row>
    <row r="11101" spans="9:9" ht="15" customHeight="1" x14ac:dyDescent="0.2">
      <c r="I11101"/>
    </row>
    <row r="11102" spans="9:9" ht="15" customHeight="1" x14ac:dyDescent="0.2">
      <c r="I11102"/>
    </row>
    <row r="11103" spans="9:9" ht="15" customHeight="1" x14ac:dyDescent="0.2">
      <c r="I11103"/>
    </row>
    <row r="11104" spans="9:9" ht="15" customHeight="1" x14ac:dyDescent="0.2">
      <c r="I11104"/>
    </row>
    <row r="11105" spans="9:9" ht="15" customHeight="1" x14ac:dyDescent="0.2">
      <c r="I11105"/>
    </row>
    <row r="11106" spans="9:9" ht="15" customHeight="1" x14ac:dyDescent="0.2">
      <c r="I11106"/>
    </row>
    <row r="11107" spans="9:9" ht="15" customHeight="1" x14ac:dyDescent="0.2">
      <c r="I11107"/>
    </row>
    <row r="11108" spans="9:9" ht="15" customHeight="1" x14ac:dyDescent="0.2">
      <c r="I11108"/>
    </row>
    <row r="11109" spans="9:9" ht="15" customHeight="1" x14ac:dyDescent="0.2">
      <c r="I11109"/>
    </row>
    <row r="11110" spans="9:9" ht="15" customHeight="1" x14ac:dyDescent="0.2">
      <c r="I11110"/>
    </row>
    <row r="11111" spans="9:9" ht="15" customHeight="1" x14ac:dyDescent="0.2">
      <c r="I11111"/>
    </row>
    <row r="11112" spans="9:9" ht="15" customHeight="1" x14ac:dyDescent="0.2">
      <c r="I11112"/>
    </row>
    <row r="11113" spans="9:9" ht="15" customHeight="1" x14ac:dyDescent="0.2">
      <c r="I11113"/>
    </row>
    <row r="11114" spans="9:9" ht="15" customHeight="1" x14ac:dyDescent="0.2">
      <c r="I11114"/>
    </row>
    <row r="11115" spans="9:9" ht="15" customHeight="1" x14ac:dyDescent="0.2">
      <c r="I11115"/>
    </row>
    <row r="11116" spans="9:9" ht="15" customHeight="1" x14ac:dyDescent="0.2">
      <c r="I11116"/>
    </row>
    <row r="11117" spans="9:9" ht="15" customHeight="1" x14ac:dyDescent="0.2">
      <c r="I11117"/>
    </row>
    <row r="11118" spans="9:9" ht="15" customHeight="1" x14ac:dyDescent="0.2">
      <c r="I11118"/>
    </row>
    <row r="11119" spans="9:9" ht="15" customHeight="1" x14ac:dyDescent="0.2">
      <c r="I11119"/>
    </row>
    <row r="11120" spans="9:9" ht="15" customHeight="1" x14ac:dyDescent="0.2">
      <c r="I11120"/>
    </row>
    <row r="11121" spans="9:9" ht="15" customHeight="1" x14ac:dyDescent="0.2">
      <c r="I11121"/>
    </row>
    <row r="11122" spans="9:9" ht="15" customHeight="1" x14ac:dyDescent="0.2">
      <c r="I11122"/>
    </row>
    <row r="11123" spans="9:9" ht="15" customHeight="1" x14ac:dyDescent="0.2">
      <c r="I11123"/>
    </row>
    <row r="11124" spans="9:9" ht="15" customHeight="1" x14ac:dyDescent="0.2">
      <c r="I11124"/>
    </row>
    <row r="11125" spans="9:9" ht="15" customHeight="1" x14ac:dyDescent="0.2">
      <c r="I11125"/>
    </row>
    <row r="11126" spans="9:9" ht="15" customHeight="1" x14ac:dyDescent="0.2">
      <c r="I11126"/>
    </row>
    <row r="11127" spans="9:9" ht="15" customHeight="1" x14ac:dyDescent="0.2">
      <c r="I11127"/>
    </row>
    <row r="11128" spans="9:9" ht="15" customHeight="1" x14ac:dyDescent="0.2">
      <c r="I11128"/>
    </row>
    <row r="11129" spans="9:9" ht="15" customHeight="1" x14ac:dyDescent="0.2">
      <c r="I11129"/>
    </row>
    <row r="11130" spans="9:9" ht="15" customHeight="1" x14ac:dyDescent="0.2">
      <c r="I11130"/>
    </row>
    <row r="11131" spans="9:9" ht="15" customHeight="1" x14ac:dyDescent="0.2">
      <c r="I11131"/>
    </row>
    <row r="11132" spans="9:9" ht="15" customHeight="1" x14ac:dyDescent="0.2">
      <c r="I11132"/>
    </row>
    <row r="11133" spans="9:9" ht="15" customHeight="1" x14ac:dyDescent="0.2">
      <c r="I11133"/>
    </row>
    <row r="11134" spans="9:9" ht="15" customHeight="1" x14ac:dyDescent="0.2">
      <c r="I11134"/>
    </row>
    <row r="11135" spans="9:9" ht="15" customHeight="1" x14ac:dyDescent="0.2">
      <c r="I11135"/>
    </row>
    <row r="11136" spans="9:9" ht="15" customHeight="1" x14ac:dyDescent="0.2">
      <c r="I11136"/>
    </row>
    <row r="11137" spans="9:9" ht="15" customHeight="1" x14ac:dyDescent="0.2">
      <c r="I11137"/>
    </row>
    <row r="11138" spans="9:9" ht="15" customHeight="1" x14ac:dyDescent="0.2">
      <c r="I11138"/>
    </row>
    <row r="11139" spans="9:9" ht="15" customHeight="1" x14ac:dyDescent="0.2">
      <c r="I11139"/>
    </row>
    <row r="11140" spans="9:9" ht="15" customHeight="1" x14ac:dyDescent="0.2">
      <c r="I11140"/>
    </row>
    <row r="11141" spans="9:9" ht="15" customHeight="1" x14ac:dyDescent="0.2">
      <c r="I11141"/>
    </row>
    <row r="11142" spans="9:9" ht="15" customHeight="1" x14ac:dyDescent="0.2">
      <c r="I11142"/>
    </row>
    <row r="11143" spans="9:9" ht="15" customHeight="1" x14ac:dyDescent="0.2">
      <c r="I11143"/>
    </row>
    <row r="11144" spans="9:9" ht="15" customHeight="1" x14ac:dyDescent="0.2">
      <c r="I11144"/>
    </row>
    <row r="11145" spans="9:9" ht="15" customHeight="1" x14ac:dyDescent="0.2">
      <c r="I11145"/>
    </row>
    <row r="11146" spans="9:9" ht="15" customHeight="1" x14ac:dyDescent="0.2">
      <c r="I11146"/>
    </row>
    <row r="11147" spans="9:9" ht="15" customHeight="1" x14ac:dyDescent="0.2">
      <c r="I11147"/>
    </row>
    <row r="11148" spans="9:9" ht="15" customHeight="1" x14ac:dyDescent="0.2">
      <c r="I11148"/>
    </row>
    <row r="11149" spans="9:9" ht="15" customHeight="1" x14ac:dyDescent="0.2">
      <c r="I11149"/>
    </row>
    <row r="11150" spans="9:9" ht="15" customHeight="1" x14ac:dyDescent="0.2">
      <c r="I11150"/>
    </row>
    <row r="11151" spans="9:9" ht="15" customHeight="1" x14ac:dyDescent="0.2">
      <c r="I11151"/>
    </row>
    <row r="11152" spans="9:9" ht="15" customHeight="1" x14ac:dyDescent="0.2">
      <c r="I11152"/>
    </row>
    <row r="11153" spans="9:9" ht="15" customHeight="1" x14ac:dyDescent="0.2">
      <c r="I11153"/>
    </row>
    <row r="11154" spans="9:9" ht="15" customHeight="1" x14ac:dyDescent="0.2">
      <c r="I11154"/>
    </row>
    <row r="11155" spans="9:9" ht="15" customHeight="1" x14ac:dyDescent="0.2">
      <c r="I11155"/>
    </row>
    <row r="11156" spans="9:9" ht="15" customHeight="1" x14ac:dyDescent="0.2">
      <c r="I11156"/>
    </row>
    <row r="11157" spans="9:9" ht="15" customHeight="1" x14ac:dyDescent="0.2">
      <c r="I11157"/>
    </row>
    <row r="11158" spans="9:9" ht="15" customHeight="1" x14ac:dyDescent="0.2">
      <c r="I11158"/>
    </row>
    <row r="11159" spans="9:9" ht="15" customHeight="1" x14ac:dyDescent="0.2">
      <c r="I11159"/>
    </row>
    <row r="11160" spans="9:9" ht="15" customHeight="1" x14ac:dyDescent="0.2">
      <c r="I11160"/>
    </row>
    <row r="11161" spans="9:9" ht="15" customHeight="1" x14ac:dyDescent="0.2">
      <c r="I11161"/>
    </row>
    <row r="11162" spans="9:9" ht="15" customHeight="1" x14ac:dyDescent="0.2">
      <c r="I11162"/>
    </row>
    <row r="11163" spans="9:9" ht="15" customHeight="1" x14ac:dyDescent="0.2">
      <c r="I11163"/>
    </row>
    <row r="11164" spans="9:9" ht="15" customHeight="1" x14ac:dyDescent="0.2">
      <c r="I11164"/>
    </row>
    <row r="11165" spans="9:9" ht="15" customHeight="1" x14ac:dyDescent="0.2">
      <c r="I11165"/>
    </row>
    <row r="11166" spans="9:9" ht="15" customHeight="1" x14ac:dyDescent="0.2">
      <c r="I11166"/>
    </row>
    <row r="11167" spans="9:9" ht="15" customHeight="1" x14ac:dyDescent="0.2">
      <c r="I11167"/>
    </row>
    <row r="11168" spans="9:9" ht="15" customHeight="1" x14ac:dyDescent="0.2">
      <c r="I11168"/>
    </row>
    <row r="11169" spans="9:9" ht="15" customHeight="1" x14ac:dyDescent="0.2">
      <c r="I11169"/>
    </row>
    <row r="11170" spans="9:9" ht="15" customHeight="1" x14ac:dyDescent="0.2">
      <c r="I11170"/>
    </row>
    <row r="11171" spans="9:9" ht="15" customHeight="1" x14ac:dyDescent="0.2">
      <c r="I11171"/>
    </row>
    <row r="11172" spans="9:9" ht="15" customHeight="1" x14ac:dyDescent="0.2">
      <c r="I11172"/>
    </row>
    <row r="11173" spans="9:9" ht="15" customHeight="1" x14ac:dyDescent="0.2">
      <c r="I11173"/>
    </row>
    <row r="11174" spans="9:9" ht="15" customHeight="1" x14ac:dyDescent="0.2">
      <c r="I11174"/>
    </row>
    <row r="11175" spans="9:9" ht="15" customHeight="1" x14ac:dyDescent="0.2">
      <c r="I11175"/>
    </row>
    <row r="11176" spans="9:9" ht="15" customHeight="1" x14ac:dyDescent="0.2">
      <c r="I11176"/>
    </row>
    <row r="11177" spans="9:9" ht="15" customHeight="1" x14ac:dyDescent="0.2">
      <c r="I11177"/>
    </row>
    <row r="11178" spans="9:9" ht="15" customHeight="1" x14ac:dyDescent="0.2">
      <c r="I11178"/>
    </row>
    <row r="11179" spans="9:9" ht="15" customHeight="1" x14ac:dyDescent="0.2">
      <c r="I11179"/>
    </row>
    <row r="11180" spans="9:9" ht="15" customHeight="1" x14ac:dyDescent="0.2">
      <c r="I11180"/>
    </row>
    <row r="11181" spans="9:9" ht="15" customHeight="1" x14ac:dyDescent="0.2">
      <c r="I11181"/>
    </row>
    <row r="11182" spans="9:9" ht="15" customHeight="1" x14ac:dyDescent="0.2">
      <c r="I11182"/>
    </row>
    <row r="11183" spans="9:9" ht="15" customHeight="1" x14ac:dyDescent="0.2">
      <c r="I11183"/>
    </row>
    <row r="11184" spans="9:9" ht="15" customHeight="1" x14ac:dyDescent="0.2">
      <c r="I11184"/>
    </row>
    <row r="11185" spans="9:9" ht="15" customHeight="1" x14ac:dyDescent="0.2">
      <c r="I11185"/>
    </row>
    <row r="11186" spans="9:9" ht="15" customHeight="1" x14ac:dyDescent="0.2">
      <c r="I11186"/>
    </row>
    <row r="11187" spans="9:9" ht="15" customHeight="1" x14ac:dyDescent="0.2">
      <c r="I11187"/>
    </row>
    <row r="11188" spans="9:9" ht="15" customHeight="1" x14ac:dyDescent="0.2">
      <c r="I11188"/>
    </row>
    <row r="11189" spans="9:9" ht="15" customHeight="1" x14ac:dyDescent="0.2">
      <c r="I11189"/>
    </row>
    <row r="11190" spans="9:9" ht="15" customHeight="1" x14ac:dyDescent="0.2">
      <c r="I11190"/>
    </row>
    <row r="11191" spans="9:9" ht="15" customHeight="1" x14ac:dyDescent="0.2">
      <c r="I11191"/>
    </row>
    <row r="11192" spans="9:9" ht="15" customHeight="1" x14ac:dyDescent="0.2">
      <c r="I11192"/>
    </row>
    <row r="11193" spans="9:9" ht="15" customHeight="1" x14ac:dyDescent="0.2">
      <c r="I11193"/>
    </row>
    <row r="11194" spans="9:9" ht="15" customHeight="1" x14ac:dyDescent="0.2">
      <c r="I11194"/>
    </row>
    <row r="11195" spans="9:9" ht="15" customHeight="1" x14ac:dyDescent="0.2">
      <c r="I11195"/>
    </row>
    <row r="11196" spans="9:9" ht="15" customHeight="1" x14ac:dyDescent="0.2">
      <c r="I11196"/>
    </row>
    <row r="11197" spans="9:9" ht="15" customHeight="1" x14ac:dyDescent="0.2">
      <c r="I11197"/>
    </row>
    <row r="11198" spans="9:9" ht="15" customHeight="1" x14ac:dyDescent="0.2">
      <c r="I11198"/>
    </row>
    <row r="11199" spans="9:9" ht="15" customHeight="1" x14ac:dyDescent="0.2">
      <c r="I11199"/>
    </row>
    <row r="11200" spans="9:9" ht="15" customHeight="1" x14ac:dyDescent="0.2">
      <c r="I11200"/>
    </row>
    <row r="11201" spans="9:9" ht="15" customHeight="1" x14ac:dyDescent="0.2">
      <c r="I11201"/>
    </row>
    <row r="11202" spans="9:9" ht="15" customHeight="1" x14ac:dyDescent="0.2">
      <c r="I11202"/>
    </row>
    <row r="11203" spans="9:9" ht="15" customHeight="1" x14ac:dyDescent="0.2">
      <c r="I11203"/>
    </row>
    <row r="11204" spans="9:9" ht="15" customHeight="1" x14ac:dyDescent="0.2">
      <c r="I11204"/>
    </row>
    <row r="11205" spans="9:9" ht="15" customHeight="1" x14ac:dyDescent="0.2">
      <c r="I11205"/>
    </row>
    <row r="11206" spans="9:9" ht="15" customHeight="1" x14ac:dyDescent="0.2">
      <c r="I11206"/>
    </row>
    <row r="11207" spans="9:9" ht="15" customHeight="1" x14ac:dyDescent="0.2">
      <c r="I11207"/>
    </row>
    <row r="11208" spans="9:9" ht="15" customHeight="1" x14ac:dyDescent="0.2">
      <c r="I11208"/>
    </row>
    <row r="11209" spans="9:9" ht="15" customHeight="1" x14ac:dyDescent="0.2">
      <c r="I11209"/>
    </row>
    <row r="11210" spans="9:9" ht="15" customHeight="1" x14ac:dyDescent="0.2">
      <c r="I11210"/>
    </row>
    <row r="11211" spans="9:9" ht="15" customHeight="1" x14ac:dyDescent="0.2">
      <c r="I11211"/>
    </row>
    <row r="11212" spans="9:9" ht="15" customHeight="1" x14ac:dyDescent="0.2">
      <c r="I11212"/>
    </row>
    <row r="11213" spans="9:9" ht="15" customHeight="1" x14ac:dyDescent="0.2">
      <c r="I11213"/>
    </row>
    <row r="11214" spans="9:9" ht="15" customHeight="1" x14ac:dyDescent="0.2">
      <c r="I11214"/>
    </row>
    <row r="11215" spans="9:9" ht="15" customHeight="1" x14ac:dyDescent="0.2">
      <c r="I11215"/>
    </row>
    <row r="11216" spans="9:9" ht="15" customHeight="1" x14ac:dyDescent="0.2">
      <c r="I11216"/>
    </row>
    <row r="11217" spans="9:9" ht="15" customHeight="1" x14ac:dyDescent="0.2">
      <c r="I11217"/>
    </row>
    <row r="11218" spans="9:9" ht="15" customHeight="1" x14ac:dyDescent="0.2">
      <c r="I11218"/>
    </row>
    <row r="11219" spans="9:9" ht="15" customHeight="1" x14ac:dyDescent="0.2">
      <c r="I11219"/>
    </row>
    <row r="11220" spans="9:9" ht="15" customHeight="1" x14ac:dyDescent="0.2">
      <c r="I11220"/>
    </row>
    <row r="11221" spans="9:9" ht="15" customHeight="1" x14ac:dyDescent="0.2">
      <c r="I11221"/>
    </row>
    <row r="11222" spans="9:9" ht="15" customHeight="1" x14ac:dyDescent="0.2">
      <c r="I11222"/>
    </row>
    <row r="11223" spans="9:9" ht="15" customHeight="1" x14ac:dyDescent="0.2">
      <c r="I11223"/>
    </row>
    <row r="11224" spans="9:9" ht="15" customHeight="1" x14ac:dyDescent="0.2">
      <c r="I11224"/>
    </row>
    <row r="11225" spans="9:9" ht="15" customHeight="1" x14ac:dyDescent="0.2">
      <c r="I11225"/>
    </row>
    <row r="11226" spans="9:9" ht="15" customHeight="1" x14ac:dyDescent="0.2">
      <c r="I11226"/>
    </row>
    <row r="11227" spans="9:9" ht="15" customHeight="1" x14ac:dyDescent="0.2">
      <c r="I11227"/>
    </row>
    <row r="11228" spans="9:9" ht="15" customHeight="1" x14ac:dyDescent="0.2">
      <c r="I11228"/>
    </row>
    <row r="11229" spans="9:9" ht="15" customHeight="1" x14ac:dyDescent="0.2">
      <c r="I11229"/>
    </row>
    <row r="11230" spans="9:9" ht="15" customHeight="1" x14ac:dyDescent="0.2">
      <c r="I11230"/>
    </row>
    <row r="11231" spans="9:9" ht="15" customHeight="1" x14ac:dyDescent="0.2">
      <c r="I11231"/>
    </row>
    <row r="11232" spans="9:9" ht="15" customHeight="1" x14ac:dyDescent="0.2">
      <c r="I11232"/>
    </row>
    <row r="11233" spans="9:9" ht="15" customHeight="1" x14ac:dyDescent="0.2">
      <c r="I11233"/>
    </row>
    <row r="11234" spans="9:9" ht="15" customHeight="1" x14ac:dyDescent="0.2">
      <c r="I11234"/>
    </row>
    <row r="11235" spans="9:9" ht="15" customHeight="1" x14ac:dyDescent="0.2">
      <c r="I11235"/>
    </row>
    <row r="11236" spans="9:9" ht="15" customHeight="1" x14ac:dyDescent="0.2">
      <c r="I11236"/>
    </row>
    <row r="11237" spans="9:9" ht="15" customHeight="1" x14ac:dyDescent="0.2">
      <c r="I11237"/>
    </row>
    <row r="11238" spans="9:9" ht="15" customHeight="1" x14ac:dyDescent="0.2">
      <c r="I11238"/>
    </row>
    <row r="11239" spans="9:9" ht="15" customHeight="1" x14ac:dyDescent="0.2">
      <c r="I11239"/>
    </row>
    <row r="11240" spans="9:9" ht="15" customHeight="1" x14ac:dyDescent="0.2">
      <c r="I11240"/>
    </row>
    <row r="11241" spans="9:9" ht="15" customHeight="1" x14ac:dyDescent="0.2">
      <c r="I11241"/>
    </row>
    <row r="11242" spans="9:9" ht="15" customHeight="1" x14ac:dyDescent="0.2">
      <c r="I11242"/>
    </row>
    <row r="11243" spans="9:9" ht="15" customHeight="1" x14ac:dyDescent="0.2">
      <c r="I11243"/>
    </row>
    <row r="11244" spans="9:9" ht="15" customHeight="1" x14ac:dyDescent="0.2">
      <c r="I11244"/>
    </row>
    <row r="11245" spans="9:9" ht="15" customHeight="1" x14ac:dyDescent="0.2">
      <c r="I11245"/>
    </row>
    <row r="11246" spans="9:9" ht="15" customHeight="1" x14ac:dyDescent="0.2">
      <c r="I11246"/>
    </row>
    <row r="11247" spans="9:9" ht="15" customHeight="1" x14ac:dyDescent="0.2">
      <c r="I11247"/>
    </row>
    <row r="11248" spans="9:9" ht="15" customHeight="1" x14ac:dyDescent="0.2">
      <c r="I11248"/>
    </row>
    <row r="11249" spans="9:9" ht="15" customHeight="1" x14ac:dyDescent="0.2">
      <c r="I11249"/>
    </row>
    <row r="11250" spans="9:9" ht="15" customHeight="1" x14ac:dyDescent="0.2">
      <c r="I11250"/>
    </row>
    <row r="11251" spans="9:9" ht="15" customHeight="1" x14ac:dyDescent="0.2">
      <c r="I11251"/>
    </row>
    <row r="11252" spans="9:9" ht="15" customHeight="1" x14ac:dyDescent="0.2">
      <c r="I11252"/>
    </row>
    <row r="11253" spans="9:9" ht="15" customHeight="1" x14ac:dyDescent="0.2">
      <c r="I11253"/>
    </row>
    <row r="11254" spans="9:9" ht="15" customHeight="1" x14ac:dyDescent="0.2">
      <c r="I11254"/>
    </row>
    <row r="11255" spans="9:9" ht="15" customHeight="1" x14ac:dyDescent="0.2">
      <c r="I11255"/>
    </row>
    <row r="11256" spans="9:9" ht="15" customHeight="1" x14ac:dyDescent="0.2">
      <c r="I11256"/>
    </row>
    <row r="11257" spans="9:9" ht="15" customHeight="1" x14ac:dyDescent="0.2">
      <c r="I11257"/>
    </row>
    <row r="11258" spans="9:9" ht="15" customHeight="1" x14ac:dyDescent="0.2">
      <c r="I11258"/>
    </row>
    <row r="11259" spans="9:9" ht="15" customHeight="1" x14ac:dyDescent="0.2">
      <c r="I11259"/>
    </row>
    <row r="11260" spans="9:9" ht="15" customHeight="1" x14ac:dyDescent="0.2">
      <c r="I11260"/>
    </row>
    <row r="11261" spans="9:9" ht="15" customHeight="1" x14ac:dyDescent="0.2">
      <c r="I11261"/>
    </row>
    <row r="11262" spans="9:9" ht="15" customHeight="1" x14ac:dyDescent="0.2">
      <c r="I11262"/>
    </row>
    <row r="11263" spans="9:9" ht="15" customHeight="1" x14ac:dyDescent="0.2">
      <c r="I11263"/>
    </row>
    <row r="11264" spans="9:9" ht="15" customHeight="1" x14ac:dyDescent="0.2">
      <c r="I11264"/>
    </row>
    <row r="11265" spans="9:9" ht="15" customHeight="1" x14ac:dyDescent="0.2">
      <c r="I11265"/>
    </row>
    <row r="11266" spans="9:9" ht="15" customHeight="1" x14ac:dyDescent="0.2">
      <c r="I11266"/>
    </row>
    <row r="11267" spans="9:9" ht="15" customHeight="1" x14ac:dyDescent="0.2">
      <c r="I11267"/>
    </row>
    <row r="11268" spans="9:9" ht="15" customHeight="1" x14ac:dyDescent="0.2">
      <c r="I11268"/>
    </row>
    <row r="11269" spans="9:9" ht="15" customHeight="1" x14ac:dyDescent="0.2">
      <c r="I11269"/>
    </row>
    <row r="11270" spans="9:9" ht="15" customHeight="1" x14ac:dyDescent="0.2">
      <c r="I11270"/>
    </row>
    <row r="11271" spans="9:9" ht="15" customHeight="1" x14ac:dyDescent="0.2">
      <c r="I11271"/>
    </row>
    <row r="11272" spans="9:9" ht="15" customHeight="1" x14ac:dyDescent="0.2">
      <c r="I11272"/>
    </row>
    <row r="11273" spans="9:9" ht="15" customHeight="1" x14ac:dyDescent="0.2">
      <c r="I11273"/>
    </row>
    <row r="11274" spans="9:9" ht="15" customHeight="1" x14ac:dyDescent="0.2">
      <c r="I11274"/>
    </row>
    <row r="11275" spans="9:9" ht="15" customHeight="1" x14ac:dyDescent="0.2">
      <c r="I11275"/>
    </row>
    <row r="11276" spans="9:9" ht="15" customHeight="1" x14ac:dyDescent="0.2">
      <c r="I11276"/>
    </row>
    <row r="11277" spans="9:9" ht="15" customHeight="1" x14ac:dyDescent="0.2">
      <c r="I11277"/>
    </row>
    <row r="11278" spans="9:9" ht="15" customHeight="1" x14ac:dyDescent="0.2">
      <c r="I11278"/>
    </row>
    <row r="11279" spans="9:9" ht="15" customHeight="1" x14ac:dyDescent="0.2">
      <c r="I11279"/>
    </row>
    <row r="11280" spans="9:9" ht="15" customHeight="1" x14ac:dyDescent="0.2">
      <c r="I11280"/>
    </row>
    <row r="11281" spans="9:9" ht="15" customHeight="1" x14ac:dyDescent="0.2">
      <c r="I11281"/>
    </row>
    <row r="11282" spans="9:9" ht="15" customHeight="1" x14ac:dyDescent="0.2">
      <c r="I11282"/>
    </row>
    <row r="11283" spans="9:9" ht="15" customHeight="1" x14ac:dyDescent="0.2">
      <c r="I11283"/>
    </row>
    <row r="11284" spans="9:9" ht="15" customHeight="1" x14ac:dyDescent="0.2">
      <c r="I11284"/>
    </row>
    <row r="11285" spans="9:9" ht="15" customHeight="1" x14ac:dyDescent="0.2">
      <c r="I11285"/>
    </row>
    <row r="11286" spans="9:9" ht="15" customHeight="1" x14ac:dyDescent="0.2">
      <c r="I11286"/>
    </row>
    <row r="11287" spans="9:9" ht="15" customHeight="1" x14ac:dyDescent="0.2">
      <c r="I11287"/>
    </row>
    <row r="11288" spans="9:9" ht="15" customHeight="1" x14ac:dyDescent="0.2">
      <c r="I11288"/>
    </row>
    <row r="11289" spans="9:9" ht="15" customHeight="1" x14ac:dyDescent="0.2">
      <c r="I11289"/>
    </row>
    <row r="11290" spans="9:9" ht="15" customHeight="1" x14ac:dyDescent="0.2">
      <c r="I11290"/>
    </row>
    <row r="11291" spans="9:9" ht="15" customHeight="1" x14ac:dyDescent="0.2">
      <c r="I11291"/>
    </row>
    <row r="11292" spans="9:9" ht="15" customHeight="1" x14ac:dyDescent="0.2">
      <c r="I11292"/>
    </row>
    <row r="11293" spans="9:9" ht="15" customHeight="1" x14ac:dyDescent="0.2">
      <c r="I11293"/>
    </row>
    <row r="11294" spans="9:9" ht="15" customHeight="1" x14ac:dyDescent="0.2">
      <c r="I11294"/>
    </row>
    <row r="11295" spans="9:9" ht="15" customHeight="1" x14ac:dyDescent="0.2">
      <c r="I11295"/>
    </row>
    <row r="11296" spans="9:9" ht="15" customHeight="1" x14ac:dyDescent="0.2">
      <c r="I11296"/>
    </row>
    <row r="11297" spans="9:9" ht="15" customHeight="1" x14ac:dyDescent="0.2">
      <c r="I11297"/>
    </row>
    <row r="11298" spans="9:9" ht="15" customHeight="1" x14ac:dyDescent="0.2">
      <c r="I11298"/>
    </row>
    <row r="11299" spans="9:9" ht="15" customHeight="1" x14ac:dyDescent="0.2">
      <c r="I11299"/>
    </row>
    <row r="11300" spans="9:9" ht="15" customHeight="1" x14ac:dyDescent="0.2">
      <c r="I11300"/>
    </row>
    <row r="11301" spans="9:9" ht="15" customHeight="1" x14ac:dyDescent="0.2">
      <c r="I11301"/>
    </row>
    <row r="11302" spans="9:9" ht="15" customHeight="1" x14ac:dyDescent="0.2">
      <c r="I11302"/>
    </row>
    <row r="11303" spans="9:9" ht="15" customHeight="1" x14ac:dyDescent="0.2">
      <c r="I11303"/>
    </row>
    <row r="11304" spans="9:9" ht="15" customHeight="1" x14ac:dyDescent="0.2">
      <c r="I11304"/>
    </row>
    <row r="11305" spans="9:9" ht="15" customHeight="1" x14ac:dyDescent="0.2">
      <c r="I11305"/>
    </row>
    <row r="11306" spans="9:9" ht="15" customHeight="1" x14ac:dyDescent="0.2">
      <c r="I11306"/>
    </row>
    <row r="11307" spans="9:9" ht="15" customHeight="1" x14ac:dyDescent="0.2">
      <c r="I11307"/>
    </row>
    <row r="11308" spans="9:9" ht="15" customHeight="1" x14ac:dyDescent="0.2">
      <c r="I11308"/>
    </row>
    <row r="11309" spans="9:9" ht="15" customHeight="1" x14ac:dyDescent="0.2">
      <c r="I11309"/>
    </row>
    <row r="11310" spans="9:9" ht="15" customHeight="1" x14ac:dyDescent="0.2">
      <c r="I11310"/>
    </row>
    <row r="11311" spans="9:9" ht="15" customHeight="1" x14ac:dyDescent="0.2">
      <c r="I11311"/>
    </row>
    <row r="11312" spans="9:9" ht="15" customHeight="1" x14ac:dyDescent="0.2">
      <c r="I11312"/>
    </row>
    <row r="11313" spans="9:9" ht="15" customHeight="1" x14ac:dyDescent="0.2">
      <c r="I11313"/>
    </row>
    <row r="11314" spans="9:9" ht="15" customHeight="1" x14ac:dyDescent="0.2">
      <c r="I11314"/>
    </row>
    <row r="11315" spans="9:9" ht="15" customHeight="1" x14ac:dyDescent="0.2">
      <c r="I11315"/>
    </row>
    <row r="11316" spans="9:9" ht="15" customHeight="1" x14ac:dyDescent="0.2">
      <c r="I11316"/>
    </row>
    <row r="11317" spans="9:9" ht="15" customHeight="1" x14ac:dyDescent="0.2">
      <c r="I11317"/>
    </row>
    <row r="11318" spans="9:9" ht="15" customHeight="1" x14ac:dyDescent="0.2">
      <c r="I11318"/>
    </row>
    <row r="11319" spans="9:9" ht="15" customHeight="1" x14ac:dyDescent="0.2">
      <c r="I11319"/>
    </row>
    <row r="11320" spans="9:9" ht="15" customHeight="1" x14ac:dyDescent="0.2">
      <c r="I11320"/>
    </row>
    <row r="11321" spans="9:9" ht="15" customHeight="1" x14ac:dyDescent="0.2">
      <c r="I11321"/>
    </row>
    <row r="11322" spans="9:9" ht="15" customHeight="1" x14ac:dyDescent="0.2">
      <c r="I11322"/>
    </row>
    <row r="11323" spans="9:9" ht="15" customHeight="1" x14ac:dyDescent="0.2">
      <c r="I11323"/>
    </row>
    <row r="11324" spans="9:9" ht="15" customHeight="1" x14ac:dyDescent="0.2">
      <c r="I11324"/>
    </row>
    <row r="11325" spans="9:9" ht="15" customHeight="1" x14ac:dyDescent="0.2">
      <c r="I11325"/>
    </row>
    <row r="11326" spans="9:9" ht="15" customHeight="1" x14ac:dyDescent="0.2">
      <c r="I11326"/>
    </row>
    <row r="11327" spans="9:9" ht="15" customHeight="1" x14ac:dyDescent="0.2">
      <c r="I11327"/>
    </row>
    <row r="11328" spans="9:9" ht="15" customHeight="1" x14ac:dyDescent="0.2">
      <c r="I11328"/>
    </row>
    <row r="11329" spans="9:9" ht="15" customHeight="1" x14ac:dyDescent="0.2">
      <c r="I11329"/>
    </row>
    <row r="11330" spans="9:9" ht="15" customHeight="1" x14ac:dyDescent="0.2">
      <c r="I11330"/>
    </row>
    <row r="11331" spans="9:9" ht="15" customHeight="1" x14ac:dyDescent="0.2">
      <c r="I11331"/>
    </row>
    <row r="11332" spans="9:9" ht="15" customHeight="1" x14ac:dyDescent="0.2">
      <c r="I11332"/>
    </row>
    <row r="11333" spans="9:9" ht="15" customHeight="1" x14ac:dyDescent="0.2">
      <c r="I11333"/>
    </row>
    <row r="11334" spans="9:9" ht="15" customHeight="1" x14ac:dyDescent="0.2">
      <c r="I11334"/>
    </row>
    <row r="11335" spans="9:9" ht="15" customHeight="1" x14ac:dyDescent="0.2">
      <c r="I11335"/>
    </row>
    <row r="11336" spans="9:9" ht="15" customHeight="1" x14ac:dyDescent="0.2">
      <c r="I11336"/>
    </row>
    <row r="11337" spans="9:9" ht="15" customHeight="1" x14ac:dyDescent="0.2">
      <c r="I11337"/>
    </row>
    <row r="11338" spans="9:9" ht="15" customHeight="1" x14ac:dyDescent="0.2">
      <c r="I11338"/>
    </row>
    <row r="11339" spans="9:9" ht="15" customHeight="1" x14ac:dyDescent="0.2">
      <c r="I11339"/>
    </row>
    <row r="11340" spans="9:9" ht="15" customHeight="1" x14ac:dyDescent="0.2">
      <c r="I11340"/>
    </row>
    <row r="11341" spans="9:9" ht="15" customHeight="1" x14ac:dyDescent="0.2">
      <c r="I11341"/>
    </row>
    <row r="11342" spans="9:9" ht="15" customHeight="1" x14ac:dyDescent="0.2">
      <c r="I11342"/>
    </row>
    <row r="11343" spans="9:9" ht="15" customHeight="1" x14ac:dyDescent="0.2">
      <c r="I11343"/>
    </row>
    <row r="11344" spans="9:9" ht="15" customHeight="1" x14ac:dyDescent="0.2">
      <c r="I11344"/>
    </row>
    <row r="11345" spans="9:9" ht="15" customHeight="1" x14ac:dyDescent="0.2">
      <c r="I11345"/>
    </row>
    <row r="11346" spans="9:9" ht="15" customHeight="1" x14ac:dyDescent="0.2">
      <c r="I11346"/>
    </row>
    <row r="11347" spans="9:9" ht="15" customHeight="1" x14ac:dyDescent="0.2">
      <c r="I11347"/>
    </row>
    <row r="11348" spans="9:9" ht="15" customHeight="1" x14ac:dyDescent="0.2">
      <c r="I11348"/>
    </row>
    <row r="11349" spans="9:9" ht="15" customHeight="1" x14ac:dyDescent="0.2">
      <c r="I11349"/>
    </row>
    <row r="11350" spans="9:9" ht="15" customHeight="1" x14ac:dyDescent="0.2">
      <c r="I11350"/>
    </row>
    <row r="11351" spans="9:9" ht="15" customHeight="1" x14ac:dyDescent="0.2">
      <c r="I11351"/>
    </row>
    <row r="11352" spans="9:9" ht="15" customHeight="1" x14ac:dyDescent="0.2">
      <c r="I11352"/>
    </row>
    <row r="11353" spans="9:9" ht="15" customHeight="1" x14ac:dyDescent="0.2">
      <c r="I11353"/>
    </row>
    <row r="11354" spans="9:9" ht="15" customHeight="1" x14ac:dyDescent="0.2">
      <c r="I11354"/>
    </row>
    <row r="11355" spans="9:9" ht="15" customHeight="1" x14ac:dyDescent="0.2">
      <c r="I11355"/>
    </row>
    <row r="11356" spans="9:9" ht="15" customHeight="1" x14ac:dyDescent="0.2">
      <c r="I11356"/>
    </row>
    <row r="11357" spans="9:9" ht="15" customHeight="1" x14ac:dyDescent="0.2">
      <c r="I11357"/>
    </row>
    <row r="11358" spans="9:9" ht="15" customHeight="1" x14ac:dyDescent="0.2">
      <c r="I11358"/>
    </row>
    <row r="11359" spans="9:9" ht="15" customHeight="1" x14ac:dyDescent="0.2">
      <c r="I11359"/>
    </row>
    <row r="11360" spans="9:9" ht="15" customHeight="1" x14ac:dyDescent="0.2">
      <c r="I11360"/>
    </row>
    <row r="11361" spans="9:9" ht="15" customHeight="1" x14ac:dyDescent="0.2">
      <c r="I11361"/>
    </row>
    <row r="11362" spans="9:9" ht="15" customHeight="1" x14ac:dyDescent="0.2">
      <c r="I11362"/>
    </row>
    <row r="11363" spans="9:9" ht="15" customHeight="1" x14ac:dyDescent="0.2">
      <c r="I11363"/>
    </row>
    <row r="11364" spans="9:9" ht="15" customHeight="1" x14ac:dyDescent="0.2">
      <c r="I11364"/>
    </row>
    <row r="11365" spans="9:9" ht="15" customHeight="1" x14ac:dyDescent="0.2">
      <c r="I11365"/>
    </row>
    <row r="11366" spans="9:9" ht="15" customHeight="1" x14ac:dyDescent="0.2">
      <c r="I11366"/>
    </row>
    <row r="11367" spans="9:9" ht="15" customHeight="1" x14ac:dyDescent="0.2">
      <c r="I11367"/>
    </row>
    <row r="11368" spans="9:9" ht="15" customHeight="1" x14ac:dyDescent="0.2">
      <c r="I11368"/>
    </row>
    <row r="11369" spans="9:9" ht="15" customHeight="1" x14ac:dyDescent="0.2">
      <c r="I11369"/>
    </row>
    <row r="11370" spans="9:9" ht="15" customHeight="1" x14ac:dyDescent="0.2">
      <c r="I11370"/>
    </row>
    <row r="11371" spans="9:9" ht="15" customHeight="1" x14ac:dyDescent="0.2">
      <c r="I11371"/>
    </row>
    <row r="11372" spans="9:9" ht="15" customHeight="1" x14ac:dyDescent="0.2">
      <c r="I11372"/>
    </row>
    <row r="11373" spans="9:9" ht="15" customHeight="1" x14ac:dyDescent="0.2">
      <c r="I11373"/>
    </row>
    <row r="11374" spans="9:9" ht="15" customHeight="1" x14ac:dyDescent="0.2">
      <c r="I11374"/>
    </row>
    <row r="11375" spans="9:9" ht="15" customHeight="1" x14ac:dyDescent="0.2">
      <c r="I11375"/>
    </row>
    <row r="11376" spans="9:9" ht="15" customHeight="1" x14ac:dyDescent="0.2">
      <c r="I11376"/>
    </row>
    <row r="11377" spans="9:9" ht="15" customHeight="1" x14ac:dyDescent="0.2">
      <c r="I11377"/>
    </row>
    <row r="11378" spans="9:9" ht="15" customHeight="1" x14ac:dyDescent="0.2">
      <c r="I11378"/>
    </row>
    <row r="11379" spans="9:9" ht="15" customHeight="1" x14ac:dyDescent="0.2">
      <c r="I11379"/>
    </row>
    <row r="11380" spans="9:9" ht="15" customHeight="1" x14ac:dyDescent="0.2">
      <c r="I11380"/>
    </row>
    <row r="11381" spans="9:9" ht="15" customHeight="1" x14ac:dyDescent="0.2">
      <c r="I11381"/>
    </row>
    <row r="11382" spans="9:9" ht="15" customHeight="1" x14ac:dyDescent="0.2">
      <c r="I11382"/>
    </row>
    <row r="11383" spans="9:9" ht="15" customHeight="1" x14ac:dyDescent="0.2">
      <c r="I11383"/>
    </row>
    <row r="11384" spans="9:9" ht="15" customHeight="1" x14ac:dyDescent="0.2">
      <c r="I11384"/>
    </row>
    <row r="11385" spans="9:9" ht="15" customHeight="1" x14ac:dyDescent="0.2">
      <c r="I11385"/>
    </row>
    <row r="11386" spans="9:9" ht="15" customHeight="1" x14ac:dyDescent="0.2">
      <c r="I11386"/>
    </row>
    <row r="11387" spans="9:9" ht="15" customHeight="1" x14ac:dyDescent="0.2">
      <c r="I11387"/>
    </row>
    <row r="11388" spans="9:9" ht="15" customHeight="1" x14ac:dyDescent="0.2">
      <c r="I11388"/>
    </row>
    <row r="11389" spans="9:9" ht="15" customHeight="1" x14ac:dyDescent="0.2">
      <c r="I11389"/>
    </row>
    <row r="11390" spans="9:9" ht="15" customHeight="1" x14ac:dyDescent="0.2">
      <c r="I11390"/>
    </row>
    <row r="11391" spans="9:9" ht="15" customHeight="1" x14ac:dyDescent="0.2">
      <c r="I11391"/>
    </row>
    <row r="11392" spans="9:9" ht="15" customHeight="1" x14ac:dyDescent="0.2">
      <c r="I11392"/>
    </row>
    <row r="11393" spans="9:9" ht="15" customHeight="1" x14ac:dyDescent="0.2">
      <c r="I11393"/>
    </row>
    <row r="11394" spans="9:9" ht="15" customHeight="1" x14ac:dyDescent="0.2">
      <c r="I11394"/>
    </row>
    <row r="11395" spans="9:9" ht="15" customHeight="1" x14ac:dyDescent="0.2">
      <c r="I11395"/>
    </row>
    <row r="11396" spans="9:9" ht="15" customHeight="1" x14ac:dyDescent="0.2">
      <c r="I11396"/>
    </row>
    <row r="11397" spans="9:9" ht="15" customHeight="1" x14ac:dyDescent="0.2">
      <c r="I11397"/>
    </row>
    <row r="11398" spans="9:9" ht="15" customHeight="1" x14ac:dyDescent="0.2">
      <c r="I11398"/>
    </row>
    <row r="11399" spans="9:9" ht="15" customHeight="1" x14ac:dyDescent="0.2">
      <c r="I11399"/>
    </row>
    <row r="11400" spans="9:9" ht="15" customHeight="1" x14ac:dyDescent="0.2">
      <c r="I11400"/>
    </row>
    <row r="11401" spans="9:9" ht="15" customHeight="1" x14ac:dyDescent="0.2">
      <c r="I11401"/>
    </row>
    <row r="11402" spans="9:9" ht="15" customHeight="1" x14ac:dyDescent="0.2">
      <c r="I11402"/>
    </row>
    <row r="11403" spans="9:9" ht="15" customHeight="1" x14ac:dyDescent="0.2">
      <c r="I11403"/>
    </row>
    <row r="11404" spans="9:9" ht="15" customHeight="1" x14ac:dyDescent="0.2">
      <c r="I11404"/>
    </row>
    <row r="11405" spans="9:9" ht="15" customHeight="1" x14ac:dyDescent="0.2">
      <c r="I11405"/>
    </row>
    <row r="11406" spans="9:9" ht="15" customHeight="1" x14ac:dyDescent="0.2">
      <c r="I11406"/>
    </row>
    <row r="11407" spans="9:9" ht="15" customHeight="1" x14ac:dyDescent="0.2">
      <c r="I11407"/>
    </row>
    <row r="11408" spans="9:9" ht="15" customHeight="1" x14ac:dyDescent="0.2">
      <c r="I11408"/>
    </row>
    <row r="11409" spans="9:9" ht="15" customHeight="1" x14ac:dyDescent="0.2">
      <c r="I11409"/>
    </row>
    <row r="11410" spans="9:9" ht="15" customHeight="1" x14ac:dyDescent="0.2">
      <c r="I11410"/>
    </row>
    <row r="11411" spans="9:9" ht="15" customHeight="1" x14ac:dyDescent="0.2">
      <c r="I11411"/>
    </row>
    <row r="11412" spans="9:9" ht="15" customHeight="1" x14ac:dyDescent="0.2">
      <c r="I11412"/>
    </row>
    <row r="11413" spans="9:9" ht="15" customHeight="1" x14ac:dyDescent="0.2">
      <c r="I11413"/>
    </row>
    <row r="11414" spans="9:9" ht="15" customHeight="1" x14ac:dyDescent="0.2">
      <c r="I11414"/>
    </row>
    <row r="11415" spans="9:9" ht="15" customHeight="1" x14ac:dyDescent="0.2">
      <c r="I11415"/>
    </row>
    <row r="11416" spans="9:9" ht="15" customHeight="1" x14ac:dyDescent="0.2">
      <c r="I11416"/>
    </row>
    <row r="11417" spans="9:9" ht="15" customHeight="1" x14ac:dyDescent="0.2">
      <c r="I11417"/>
    </row>
    <row r="11418" spans="9:9" ht="15" customHeight="1" x14ac:dyDescent="0.2">
      <c r="I11418"/>
    </row>
    <row r="11419" spans="9:9" ht="15" customHeight="1" x14ac:dyDescent="0.2">
      <c r="I11419"/>
    </row>
    <row r="11420" spans="9:9" ht="15" customHeight="1" x14ac:dyDescent="0.2">
      <c r="I11420"/>
    </row>
    <row r="11421" spans="9:9" ht="15" customHeight="1" x14ac:dyDescent="0.2">
      <c r="I11421"/>
    </row>
    <row r="11422" spans="9:9" ht="15" customHeight="1" x14ac:dyDescent="0.2">
      <c r="I11422"/>
    </row>
    <row r="11423" spans="9:9" ht="15" customHeight="1" x14ac:dyDescent="0.2">
      <c r="I11423"/>
    </row>
    <row r="11424" spans="9:9" ht="15" customHeight="1" x14ac:dyDescent="0.2">
      <c r="I11424"/>
    </row>
    <row r="11425" spans="9:9" ht="15" customHeight="1" x14ac:dyDescent="0.2">
      <c r="I11425"/>
    </row>
    <row r="11426" spans="9:9" ht="15" customHeight="1" x14ac:dyDescent="0.2">
      <c r="I11426"/>
    </row>
    <row r="11427" spans="9:9" ht="15" customHeight="1" x14ac:dyDescent="0.2">
      <c r="I11427"/>
    </row>
    <row r="11428" spans="9:9" ht="15" customHeight="1" x14ac:dyDescent="0.2">
      <c r="I11428"/>
    </row>
    <row r="11429" spans="9:9" ht="15" customHeight="1" x14ac:dyDescent="0.2">
      <c r="I11429"/>
    </row>
    <row r="11430" spans="9:9" ht="15" customHeight="1" x14ac:dyDescent="0.2">
      <c r="I11430"/>
    </row>
    <row r="11431" spans="9:9" ht="15" customHeight="1" x14ac:dyDescent="0.2">
      <c r="I11431"/>
    </row>
    <row r="11432" spans="9:9" ht="15" customHeight="1" x14ac:dyDescent="0.2">
      <c r="I11432"/>
    </row>
    <row r="11433" spans="9:9" ht="15" customHeight="1" x14ac:dyDescent="0.2">
      <c r="I11433"/>
    </row>
    <row r="11434" spans="9:9" ht="15" customHeight="1" x14ac:dyDescent="0.2">
      <c r="I11434"/>
    </row>
    <row r="11435" spans="9:9" ht="15" customHeight="1" x14ac:dyDescent="0.2">
      <c r="I11435"/>
    </row>
    <row r="11436" spans="9:9" ht="15" customHeight="1" x14ac:dyDescent="0.2">
      <c r="I11436"/>
    </row>
    <row r="11437" spans="9:9" ht="15" customHeight="1" x14ac:dyDescent="0.2">
      <c r="I11437"/>
    </row>
    <row r="11438" spans="9:9" ht="15" customHeight="1" x14ac:dyDescent="0.2">
      <c r="I11438"/>
    </row>
    <row r="11439" spans="9:9" ht="15" customHeight="1" x14ac:dyDescent="0.2">
      <c r="I11439"/>
    </row>
    <row r="11440" spans="9:9" ht="15" customHeight="1" x14ac:dyDescent="0.2">
      <c r="I11440"/>
    </row>
    <row r="11441" spans="9:9" ht="15" customHeight="1" x14ac:dyDescent="0.2">
      <c r="I11441"/>
    </row>
    <row r="11442" spans="9:9" ht="15" customHeight="1" x14ac:dyDescent="0.2">
      <c r="I11442"/>
    </row>
    <row r="11443" spans="9:9" ht="15" customHeight="1" x14ac:dyDescent="0.2">
      <c r="I11443"/>
    </row>
    <row r="11444" spans="9:9" ht="15" customHeight="1" x14ac:dyDescent="0.2">
      <c r="I11444"/>
    </row>
    <row r="11445" spans="9:9" ht="15" customHeight="1" x14ac:dyDescent="0.2">
      <c r="I11445"/>
    </row>
    <row r="11446" spans="9:9" ht="15" customHeight="1" x14ac:dyDescent="0.2">
      <c r="I11446"/>
    </row>
    <row r="11447" spans="9:9" ht="15" customHeight="1" x14ac:dyDescent="0.2">
      <c r="I11447"/>
    </row>
    <row r="11448" spans="9:9" ht="15" customHeight="1" x14ac:dyDescent="0.2">
      <c r="I11448"/>
    </row>
    <row r="11449" spans="9:9" ht="15" customHeight="1" x14ac:dyDescent="0.2">
      <c r="I11449"/>
    </row>
    <row r="11450" spans="9:9" ht="15" customHeight="1" x14ac:dyDescent="0.2">
      <c r="I11450"/>
    </row>
    <row r="11451" spans="9:9" ht="15" customHeight="1" x14ac:dyDescent="0.2">
      <c r="I11451"/>
    </row>
    <row r="11452" spans="9:9" ht="15" customHeight="1" x14ac:dyDescent="0.2">
      <c r="I11452"/>
    </row>
    <row r="11453" spans="9:9" ht="15" customHeight="1" x14ac:dyDescent="0.2">
      <c r="I11453"/>
    </row>
    <row r="11454" spans="9:9" ht="15" customHeight="1" x14ac:dyDescent="0.2">
      <c r="I11454"/>
    </row>
    <row r="11455" spans="9:9" ht="15" customHeight="1" x14ac:dyDescent="0.2">
      <c r="I11455"/>
    </row>
    <row r="11456" spans="9:9" ht="15" customHeight="1" x14ac:dyDescent="0.2">
      <c r="I11456"/>
    </row>
    <row r="11457" spans="9:9" ht="15" customHeight="1" x14ac:dyDescent="0.2">
      <c r="I11457"/>
    </row>
    <row r="11458" spans="9:9" ht="15" customHeight="1" x14ac:dyDescent="0.2">
      <c r="I11458"/>
    </row>
    <row r="11459" spans="9:9" ht="15" customHeight="1" x14ac:dyDescent="0.2">
      <c r="I11459"/>
    </row>
    <row r="11460" spans="9:9" ht="15" customHeight="1" x14ac:dyDescent="0.2">
      <c r="I11460"/>
    </row>
    <row r="11461" spans="9:9" ht="15" customHeight="1" x14ac:dyDescent="0.2">
      <c r="I11461"/>
    </row>
    <row r="11462" spans="9:9" ht="15" customHeight="1" x14ac:dyDescent="0.2">
      <c r="I11462"/>
    </row>
    <row r="11463" spans="9:9" ht="15" customHeight="1" x14ac:dyDescent="0.2">
      <c r="I11463"/>
    </row>
    <row r="11464" spans="9:9" ht="15" customHeight="1" x14ac:dyDescent="0.2">
      <c r="I11464"/>
    </row>
    <row r="11465" spans="9:9" ht="15" customHeight="1" x14ac:dyDescent="0.2">
      <c r="I11465"/>
    </row>
    <row r="11466" spans="9:9" ht="15" customHeight="1" x14ac:dyDescent="0.2">
      <c r="I11466"/>
    </row>
    <row r="11467" spans="9:9" ht="15" customHeight="1" x14ac:dyDescent="0.2">
      <c r="I11467"/>
    </row>
    <row r="11468" spans="9:9" ht="15" customHeight="1" x14ac:dyDescent="0.2">
      <c r="I11468"/>
    </row>
    <row r="11469" spans="9:9" ht="15" customHeight="1" x14ac:dyDescent="0.2">
      <c r="I11469"/>
    </row>
    <row r="11470" spans="9:9" ht="15" customHeight="1" x14ac:dyDescent="0.2">
      <c r="I11470"/>
    </row>
    <row r="11471" spans="9:9" ht="15" customHeight="1" x14ac:dyDescent="0.2">
      <c r="I11471"/>
    </row>
    <row r="11472" spans="9:9" ht="15" customHeight="1" x14ac:dyDescent="0.2">
      <c r="I11472"/>
    </row>
    <row r="11473" spans="9:9" ht="15" customHeight="1" x14ac:dyDescent="0.2">
      <c r="I11473"/>
    </row>
    <row r="11474" spans="9:9" ht="15" customHeight="1" x14ac:dyDescent="0.2">
      <c r="I11474"/>
    </row>
    <row r="11475" spans="9:9" ht="15" customHeight="1" x14ac:dyDescent="0.2">
      <c r="I11475"/>
    </row>
    <row r="11476" spans="9:9" ht="15" customHeight="1" x14ac:dyDescent="0.2">
      <c r="I11476"/>
    </row>
    <row r="11477" spans="9:9" ht="15" customHeight="1" x14ac:dyDescent="0.2">
      <c r="I11477"/>
    </row>
    <row r="11478" spans="9:9" ht="15" customHeight="1" x14ac:dyDescent="0.2">
      <c r="I11478"/>
    </row>
    <row r="11479" spans="9:9" ht="15" customHeight="1" x14ac:dyDescent="0.2">
      <c r="I11479"/>
    </row>
    <row r="11480" spans="9:9" ht="15" customHeight="1" x14ac:dyDescent="0.2">
      <c r="I11480"/>
    </row>
    <row r="11481" spans="9:9" ht="15" customHeight="1" x14ac:dyDescent="0.2">
      <c r="I11481"/>
    </row>
    <row r="11482" spans="9:9" ht="15" customHeight="1" x14ac:dyDescent="0.2">
      <c r="I11482"/>
    </row>
    <row r="11483" spans="9:9" ht="15" customHeight="1" x14ac:dyDescent="0.2">
      <c r="I11483"/>
    </row>
    <row r="11484" spans="9:9" ht="15" customHeight="1" x14ac:dyDescent="0.2">
      <c r="I11484"/>
    </row>
    <row r="11485" spans="9:9" ht="15" customHeight="1" x14ac:dyDescent="0.2">
      <c r="I11485"/>
    </row>
    <row r="11486" spans="9:9" ht="15" customHeight="1" x14ac:dyDescent="0.2">
      <c r="I11486"/>
    </row>
    <row r="11487" spans="9:9" ht="15" customHeight="1" x14ac:dyDescent="0.2">
      <c r="I11487"/>
    </row>
    <row r="11488" spans="9:9" ht="15" customHeight="1" x14ac:dyDescent="0.2">
      <c r="I11488"/>
    </row>
    <row r="11489" spans="9:9" ht="15" customHeight="1" x14ac:dyDescent="0.2">
      <c r="I11489"/>
    </row>
    <row r="11490" spans="9:9" ht="15" customHeight="1" x14ac:dyDescent="0.2">
      <c r="I11490"/>
    </row>
    <row r="11491" spans="9:9" ht="15" customHeight="1" x14ac:dyDescent="0.2">
      <c r="I11491"/>
    </row>
    <row r="11492" spans="9:9" ht="15" customHeight="1" x14ac:dyDescent="0.2">
      <c r="I11492"/>
    </row>
    <row r="11493" spans="9:9" ht="15" customHeight="1" x14ac:dyDescent="0.2">
      <c r="I11493"/>
    </row>
    <row r="11494" spans="9:9" ht="15" customHeight="1" x14ac:dyDescent="0.2">
      <c r="I11494"/>
    </row>
    <row r="11495" spans="9:9" ht="15" customHeight="1" x14ac:dyDescent="0.2">
      <c r="I11495"/>
    </row>
    <row r="11496" spans="9:9" ht="15" customHeight="1" x14ac:dyDescent="0.2">
      <c r="I11496"/>
    </row>
    <row r="11497" spans="9:9" ht="15" customHeight="1" x14ac:dyDescent="0.2">
      <c r="I11497"/>
    </row>
    <row r="11498" spans="9:9" ht="15" customHeight="1" x14ac:dyDescent="0.2">
      <c r="I11498"/>
    </row>
    <row r="11499" spans="9:9" ht="15" customHeight="1" x14ac:dyDescent="0.2">
      <c r="I11499"/>
    </row>
    <row r="11500" spans="9:9" ht="15" customHeight="1" x14ac:dyDescent="0.2">
      <c r="I11500"/>
    </row>
    <row r="11501" spans="9:9" ht="15" customHeight="1" x14ac:dyDescent="0.2">
      <c r="I11501"/>
    </row>
    <row r="11502" spans="9:9" ht="15" customHeight="1" x14ac:dyDescent="0.2">
      <c r="I11502"/>
    </row>
    <row r="11503" spans="9:9" ht="15" customHeight="1" x14ac:dyDescent="0.2">
      <c r="I11503"/>
    </row>
    <row r="11504" spans="9:9" ht="15" customHeight="1" x14ac:dyDescent="0.2">
      <c r="I11504"/>
    </row>
    <row r="11505" spans="9:9" ht="15" customHeight="1" x14ac:dyDescent="0.2">
      <c r="I11505"/>
    </row>
    <row r="11506" spans="9:9" ht="15" customHeight="1" x14ac:dyDescent="0.2">
      <c r="I11506"/>
    </row>
    <row r="11507" spans="9:9" ht="15" customHeight="1" x14ac:dyDescent="0.2">
      <c r="I11507"/>
    </row>
    <row r="11508" spans="9:9" ht="15" customHeight="1" x14ac:dyDescent="0.2">
      <c r="I11508"/>
    </row>
    <row r="11509" spans="9:9" ht="15" customHeight="1" x14ac:dyDescent="0.2">
      <c r="I11509"/>
    </row>
    <row r="11510" spans="9:9" ht="15" customHeight="1" x14ac:dyDescent="0.2">
      <c r="I11510"/>
    </row>
    <row r="11511" spans="9:9" ht="15" customHeight="1" x14ac:dyDescent="0.2">
      <c r="I11511"/>
    </row>
    <row r="11512" spans="9:9" ht="15" customHeight="1" x14ac:dyDescent="0.2">
      <c r="I11512"/>
    </row>
    <row r="11513" spans="9:9" ht="15" customHeight="1" x14ac:dyDescent="0.2">
      <c r="I11513"/>
    </row>
    <row r="11514" spans="9:9" ht="15" customHeight="1" x14ac:dyDescent="0.2">
      <c r="I11514"/>
    </row>
    <row r="11515" spans="9:9" ht="15" customHeight="1" x14ac:dyDescent="0.2">
      <c r="I11515"/>
    </row>
    <row r="11516" spans="9:9" ht="15" customHeight="1" x14ac:dyDescent="0.2">
      <c r="I11516"/>
    </row>
    <row r="11517" spans="9:9" ht="15" customHeight="1" x14ac:dyDescent="0.2">
      <c r="I11517"/>
    </row>
    <row r="11518" spans="9:9" ht="15" customHeight="1" x14ac:dyDescent="0.2">
      <c r="I11518"/>
    </row>
    <row r="11519" spans="9:9" ht="15" customHeight="1" x14ac:dyDescent="0.2">
      <c r="I11519"/>
    </row>
    <row r="11520" spans="9:9" ht="15" customHeight="1" x14ac:dyDescent="0.2">
      <c r="I11520"/>
    </row>
    <row r="11521" spans="9:9" ht="15" customHeight="1" x14ac:dyDescent="0.2">
      <c r="I11521"/>
    </row>
    <row r="11522" spans="9:9" ht="15" customHeight="1" x14ac:dyDescent="0.2">
      <c r="I11522"/>
    </row>
    <row r="11523" spans="9:9" ht="15" customHeight="1" x14ac:dyDescent="0.2">
      <c r="I11523"/>
    </row>
    <row r="11524" spans="9:9" ht="15" customHeight="1" x14ac:dyDescent="0.2">
      <c r="I11524"/>
    </row>
    <row r="11525" spans="9:9" ht="15" customHeight="1" x14ac:dyDescent="0.2">
      <c r="I11525"/>
    </row>
    <row r="11526" spans="9:9" ht="15" customHeight="1" x14ac:dyDescent="0.2">
      <c r="I11526"/>
    </row>
    <row r="11527" spans="9:9" ht="15" customHeight="1" x14ac:dyDescent="0.2">
      <c r="I11527"/>
    </row>
    <row r="11528" spans="9:9" ht="15" customHeight="1" x14ac:dyDescent="0.2">
      <c r="I11528"/>
    </row>
    <row r="11529" spans="9:9" ht="15" customHeight="1" x14ac:dyDescent="0.2">
      <c r="I11529"/>
    </row>
    <row r="11530" spans="9:9" ht="15" customHeight="1" x14ac:dyDescent="0.2">
      <c r="I11530"/>
    </row>
    <row r="11531" spans="9:9" ht="15" customHeight="1" x14ac:dyDescent="0.2">
      <c r="I11531"/>
    </row>
    <row r="11532" spans="9:9" ht="15" customHeight="1" x14ac:dyDescent="0.2">
      <c r="I11532"/>
    </row>
    <row r="11533" spans="9:9" ht="15" customHeight="1" x14ac:dyDescent="0.2">
      <c r="I11533"/>
    </row>
    <row r="11534" spans="9:9" ht="15" customHeight="1" x14ac:dyDescent="0.2">
      <c r="I11534"/>
    </row>
    <row r="11535" spans="9:9" ht="15" customHeight="1" x14ac:dyDescent="0.2">
      <c r="I11535"/>
    </row>
    <row r="11536" spans="9:9" ht="15" customHeight="1" x14ac:dyDescent="0.2">
      <c r="I11536"/>
    </row>
    <row r="11537" spans="9:9" ht="15" customHeight="1" x14ac:dyDescent="0.2">
      <c r="I11537"/>
    </row>
    <row r="11538" spans="9:9" ht="15" customHeight="1" x14ac:dyDescent="0.2">
      <c r="I11538"/>
    </row>
    <row r="11539" spans="9:9" ht="15" customHeight="1" x14ac:dyDescent="0.2">
      <c r="I11539"/>
    </row>
    <row r="11540" spans="9:9" ht="15" customHeight="1" x14ac:dyDescent="0.2">
      <c r="I11540"/>
    </row>
    <row r="11541" spans="9:9" ht="15" customHeight="1" x14ac:dyDescent="0.2">
      <c r="I11541"/>
    </row>
    <row r="11542" spans="9:9" ht="15" customHeight="1" x14ac:dyDescent="0.2">
      <c r="I11542"/>
    </row>
    <row r="11543" spans="9:9" ht="15" customHeight="1" x14ac:dyDescent="0.2">
      <c r="I11543"/>
    </row>
    <row r="11544" spans="9:9" ht="15" customHeight="1" x14ac:dyDescent="0.2">
      <c r="I11544"/>
    </row>
    <row r="11545" spans="9:9" ht="15" customHeight="1" x14ac:dyDescent="0.2">
      <c r="I11545"/>
    </row>
    <row r="11546" spans="9:9" ht="15" customHeight="1" x14ac:dyDescent="0.2">
      <c r="I11546"/>
    </row>
    <row r="11547" spans="9:9" ht="15" customHeight="1" x14ac:dyDescent="0.2">
      <c r="I11547"/>
    </row>
    <row r="11548" spans="9:9" ht="15" customHeight="1" x14ac:dyDescent="0.2">
      <c r="I11548"/>
    </row>
    <row r="11549" spans="9:9" ht="15" customHeight="1" x14ac:dyDescent="0.2">
      <c r="I11549"/>
    </row>
    <row r="11550" spans="9:9" ht="15" customHeight="1" x14ac:dyDescent="0.2">
      <c r="I11550"/>
    </row>
    <row r="11551" spans="9:9" ht="15" customHeight="1" x14ac:dyDescent="0.2">
      <c r="I11551"/>
    </row>
    <row r="11552" spans="9:9" ht="15" customHeight="1" x14ac:dyDescent="0.2">
      <c r="I11552"/>
    </row>
    <row r="11553" spans="9:9" ht="15" customHeight="1" x14ac:dyDescent="0.2">
      <c r="I11553"/>
    </row>
    <row r="11554" spans="9:9" ht="15" customHeight="1" x14ac:dyDescent="0.2">
      <c r="I11554"/>
    </row>
    <row r="11555" spans="9:9" ht="15" customHeight="1" x14ac:dyDescent="0.2">
      <c r="I11555"/>
    </row>
    <row r="11556" spans="9:9" ht="15" customHeight="1" x14ac:dyDescent="0.2">
      <c r="I11556"/>
    </row>
    <row r="11557" spans="9:9" ht="15" customHeight="1" x14ac:dyDescent="0.2">
      <c r="I11557"/>
    </row>
    <row r="11558" spans="9:9" ht="15" customHeight="1" x14ac:dyDescent="0.2">
      <c r="I11558"/>
    </row>
    <row r="11559" spans="9:9" ht="15" customHeight="1" x14ac:dyDescent="0.2">
      <c r="I11559"/>
    </row>
    <row r="11560" spans="9:9" ht="15" customHeight="1" x14ac:dyDescent="0.2">
      <c r="I11560"/>
    </row>
    <row r="11561" spans="9:9" ht="15" customHeight="1" x14ac:dyDescent="0.2">
      <c r="I11561"/>
    </row>
    <row r="11562" spans="9:9" ht="15" customHeight="1" x14ac:dyDescent="0.2">
      <c r="I11562"/>
    </row>
    <row r="11563" spans="9:9" ht="15" customHeight="1" x14ac:dyDescent="0.2">
      <c r="I11563"/>
    </row>
    <row r="11564" spans="9:9" ht="15" customHeight="1" x14ac:dyDescent="0.2">
      <c r="I11564"/>
    </row>
    <row r="11565" spans="9:9" ht="15" customHeight="1" x14ac:dyDescent="0.2">
      <c r="I11565"/>
    </row>
    <row r="11566" spans="9:9" ht="15" customHeight="1" x14ac:dyDescent="0.2">
      <c r="I11566"/>
    </row>
    <row r="11567" spans="9:9" ht="15" customHeight="1" x14ac:dyDescent="0.2">
      <c r="I11567"/>
    </row>
    <row r="11568" spans="9:9" ht="15" customHeight="1" x14ac:dyDescent="0.2">
      <c r="I11568"/>
    </row>
    <row r="11569" spans="9:9" ht="15" customHeight="1" x14ac:dyDescent="0.2">
      <c r="I11569"/>
    </row>
    <row r="11570" spans="9:9" ht="15" customHeight="1" x14ac:dyDescent="0.2">
      <c r="I11570"/>
    </row>
    <row r="11571" spans="9:9" ht="15" customHeight="1" x14ac:dyDescent="0.2">
      <c r="I11571"/>
    </row>
    <row r="11572" spans="9:9" ht="15" customHeight="1" x14ac:dyDescent="0.2">
      <c r="I11572"/>
    </row>
    <row r="11573" spans="9:9" ht="15" customHeight="1" x14ac:dyDescent="0.2">
      <c r="I11573"/>
    </row>
    <row r="11574" spans="9:9" ht="15" customHeight="1" x14ac:dyDescent="0.2">
      <c r="I11574"/>
    </row>
    <row r="11575" spans="9:9" ht="15" customHeight="1" x14ac:dyDescent="0.2">
      <c r="I11575"/>
    </row>
    <row r="11576" spans="9:9" ht="15" customHeight="1" x14ac:dyDescent="0.2">
      <c r="I11576"/>
    </row>
    <row r="11577" spans="9:9" ht="15" customHeight="1" x14ac:dyDescent="0.2">
      <c r="I11577"/>
    </row>
    <row r="11578" spans="9:9" ht="15" customHeight="1" x14ac:dyDescent="0.2">
      <c r="I11578"/>
    </row>
    <row r="11579" spans="9:9" ht="15" customHeight="1" x14ac:dyDescent="0.2">
      <c r="I11579"/>
    </row>
    <row r="11580" spans="9:9" ht="15" customHeight="1" x14ac:dyDescent="0.2">
      <c r="I11580"/>
    </row>
    <row r="11581" spans="9:9" ht="15" customHeight="1" x14ac:dyDescent="0.2">
      <c r="I11581"/>
    </row>
    <row r="11582" spans="9:9" ht="15" customHeight="1" x14ac:dyDescent="0.2">
      <c r="I11582"/>
    </row>
    <row r="11583" spans="9:9" ht="15" customHeight="1" x14ac:dyDescent="0.2">
      <c r="I11583"/>
    </row>
    <row r="11584" spans="9:9" ht="15" customHeight="1" x14ac:dyDescent="0.2">
      <c r="I11584"/>
    </row>
    <row r="11585" spans="9:9" ht="15" customHeight="1" x14ac:dyDescent="0.2">
      <c r="I11585"/>
    </row>
    <row r="11586" spans="9:9" ht="15" customHeight="1" x14ac:dyDescent="0.2">
      <c r="I11586"/>
    </row>
    <row r="11587" spans="9:9" ht="15" customHeight="1" x14ac:dyDescent="0.2">
      <c r="I11587"/>
    </row>
    <row r="11588" spans="9:9" ht="15" customHeight="1" x14ac:dyDescent="0.2">
      <c r="I11588"/>
    </row>
    <row r="11589" spans="9:9" ht="15" customHeight="1" x14ac:dyDescent="0.2">
      <c r="I11589"/>
    </row>
    <row r="11590" spans="9:9" ht="15" customHeight="1" x14ac:dyDescent="0.2">
      <c r="I11590"/>
    </row>
    <row r="11591" spans="9:9" ht="15" customHeight="1" x14ac:dyDescent="0.2">
      <c r="I11591"/>
    </row>
    <row r="11592" spans="9:9" ht="15" customHeight="1" x14ac:dyDescent="0.2">
      <c r="I11592"/>
    </row>
    <row r="11593" spans="9:9" ht="15" customHeight="1" x14ac:dyDescent="0.2">
      <c r="I11593"/>
    </row>
    <row r="11594" spans="9:9" ht="15" customHeight="1" x14ac:dyDescent="0.2">
      <c r="I11594"/>
    </row>
    <row r="11595" spans="9:9" ht="15" customHeight="1" x14ac:dyDescent="0.2">
      <c r="I11595"/>
    </row>
    <row r="11596" spans="9:9" ht="15" customHeight="1" x14ac:dyDescent="0.2">
      <c r="I11596"/>
    </row>
    <row r="11597" spans="9:9" ht="15" customHeight="1" x14ac:dyDescent="0.2">
      <c r="I11597"/>
    </row>
    <row r="11598" spans="9:9" ht="15" customHeight="1" x14ac:dyDescent="0.2">
      <c r="I11598"/>
    </row>
    <row r="11599" spans="9:9" ht="15" customHeight="1" x14ac:dyDescent="0.2">
      <c r="I11599"/>
    </row>
    <row r="11600" spans="9:9" ht="15" customHeight="1" x14ac:dyDescent="0.2">
      <c r="I11600"/>
    </row>
    <row r="11601" spans="9:9" ht="15" customHeight="1" x14ac:dyDescent="0.2">
      <c r="I11601"/>
    </row>
    <row r="11602" spans="9:9" ht="15" customHeight="1" x14ac:dyDescent="0.2">
      <c r="I11602"/>
    </row>
    <row r="11603" spans="9:9" ht="15" customHeight="1" x14ac:dyDescent="0.2">
      <c r="I11603"/>
    </row>
    <row r="11604" spans="9:9" ht="15" customHeight="1" x14ac:dyDescent="0.2">
      <c r="I11604"/>
    </row>
    <row r="11605" spans="9:9" ht="15" customHeight="1" x14ac:dyDescent="0.2">
      <c r="I11605"/>
    </row>
    <row r="11606" spans="9:9" ht="15" customHeight="1" x14ac:dyDescent="0.2">
      <c r="I11606"/>
    </row>
    <row r="11607" spans="9:9" ht="15" customHeight="1" x14ac:dyDescent="0.2">
      <c r="I11607"/>
    </row>
    <row r="11608" spans="9:9" ht="15" customHeight="1" x14ac:dyDescent="0.2">
      <c r="I11608"/>
    </row>
    <row r="11609" spans="9:9" ht="15" customHeight="1" x14ac:dyDescent="0.2">
      <c r="I11609"/>
    </row>
    <row r="11610" spans="9:9" ht="15" customHeight="1" x14ac:dyDescent="0.2">
      <c r="I11610"/>
    </row>
    <row r="11611" spans="9:9" ht="15" customHeight="1" x14ac:dyDescent="0.2">
      <c r="I11611"/>
    </row>
    <row r="11612" spans="9:9" ht="15" customHeight="1" x14ac:dyDescent="0.2">
      <c r="I11612"/>
    </row>
    <row r="11613" spans="9:9" ht="15" customHeight="1" x14ac:dyDescent="0.2">
      <c r="I11613"/>
    </row>
    <row r="11614" spans="9:9" ht="15" customHeight="1" x14ac:dyDescent="0.2">
      <c r="I11614"/>
    </row>
    <row r="11615" spans="9:9" ht="15" customHeight="1" x14ac:dyDescent="0.2">
      <c r="I11615"/>
    </row>
    <row r="11616" spans="9:9" ht="15" customHeight="1" x14ac:dyDescent="0.2">
      <c r="I11616"/>
    </row>
    <row r="11617" spans="9:9" ht="15" customHeight="1" x14ac:dyDescent="0.2">
      <c r="I11617"/>
    </row>
    <row r="11618" spans="9:9" ht="15" customHeight="1" x14ac:dyDescent="0.2">
      <c r="I11618"/>
    </row>
    <row r="11619" spans="9:9" ht="15" customHeight="1" x14ac:dyDescent="0.2">
      <c r="I11619"/>
    </row>
    <row r="11620" spans="9:9" ht="15" customHeight="1" x14ac:dyDescent="0.2">
      <c r="I11620"/>
    </row>
    <row r="11621" spans="9:9" ht="15" customHeight="1" x14ac:dyDescent="0.2">
      <c r="I11621"/>
    </row>
    <row r="11622" spans="9:9" ht="15" customHeight="1" x14ac:dyDescent="0.2">
      <c r="I11622"/>
    </row>
    <row r="11623" spans="9:9" ht="15" customHeight="1" x14ac:dyDescent="0.2">
      <c r="I11623"/>
    </row>
    <row r="11624" spans="9:9" ht="15" customHeight="1" x14ac:dyDescent="0.2">
      <c r="I11624"/>
    </row>
    <row r="11625" spans="9:9" ht="15" customHeight="1" x14ac:dyDescent="0.2">
      <c r="I11625"/>
    </row>
    <row r="11626" spans="9:9" ht="15" customHeight="1" x14ac:dyDescent="0.2">
      <c r="I11626"/>
    </row>
    <row r="11627" spans="9:9" ht="15" customHeight="1" x14ac:dyDescent="0.2">
      <c r="I11627"/>
    </row>
    <row r="11628" spans="9:9" ht="15" customHeight="1" x14ac:dyDescent="0.2">
      <c r="I11628"/>
    </row>
    <row r="11629" spans="9:9" ht="15" customHeight="1" x14ac:dyDescent="0.2">
      <c r="I11629"/>
    </row>
    <row r="11630" spans="9:9" ht="15" customHeight="1" x14ac:dyDescent="0.2">
      <c r="I11630"/>
    </row>
    <row r="11631" spans="9:9" ht="15" customHeight="1" x14ac:dyDescent="0.2">
      <c r="I11631"/>
    </row>
    <row r="11632" spans="9:9" ht="15" customHeight="1" x14ac:dyDescent="0.2">
      <c r="I11632"/>
    </row>
    <row r="11633" spans="9:9" ht="15" customHeight="1" x14ac:dyDescent="0.2">
      <c r="I11633"/>
    </row>
    <row r="11634" spans="9:9" ht="15" customHeight="1" x14ac:dyDescent="0.2">
      <c r="I11634"/>
    </row>
    <row r="11635" spans="9:9" ht="15" customHeight="1" x14ac:dyDescent="0.2">
      <c r="I11635"/>
    </row>
    <row r="11636" spans="9:9" ht="15" customHeight="1" x14ac:dyDescent="0.2">
      <c r="I11636"/>
    </row>
    <row r="11637" spans="9:9" ht="15" customHeight="1" x14ac:dyDescent="0.2">
      <c r="I11637"/>
    </row>
    <row r="11638" spans="9:9" ht="15" customHeight="1" x14ac:dyDescent="0.2">
      <c r="I11638"/>
    </row>
    <row r="11639" spans="9:9" ht="15" customHeight="1" x14ac:dyDescent="0.2">
      <c r="I11639"/>
    </row>
    <row r="11640" spans="9:9" ht="15" customHeight="1" x14ac:dyDescent="0.2">
      <c r="I11640"/>
    </row>
    <row r="11641" spans="9:9" ht="15" customHeight="1" x14ac:dyDescent="0.2">
      <c r="I11641"/>
    </row>
    <row r="11642" spans="9:9" ht="15" customHeight="1" x14ac:dyDescent="0.2">
      <c r="I11642"/>
    </row>
    <row r="11643" spans="9:9" ht="15" customHeight="1" x14ac:dyDescent="0.2">
      <c r="I11643"/>
    </row>
    <row r="11644" spans="9:9" ht="15" customHeight="1" x14ac:dyDescent="0.2">
      <c r="I11644"/>
    </row>
    <row r="11645" spans="9:9" ht="15" customHeight="1" x14ac:dyDescent="0.2">
      <c r="I11645"/>
    </row>
    <row r="11646" spans="9:9" ht="15" customHeight="1" x14ac:dyDescent="0.2">
      <c r="I11646"/>
    </row>
    <row r="11647" spans="9:9" ht="15" customHeight="1" x14ac:dyDescent="0.2">
      <c r="I11647"/>
    </row>
    <row r="11648" spans="9:9" ht="15" customHeight="1" x14ac:dyDescent="0.2">
      <c r="I11648"/>
    </row>
    <row r="11649" spans="9:9" ht="15" customHeight="1" x14ac:dyDescent="0.2">
      <c r="I11649"/>
    </row>
    <row r="11650" spans="9:9" ht="15" customHeight="1" x14ac:dyDescent="0.2">
      <c r="I11650"/>
    </row>
    <row r="11651" spans="9:9" ht="15" customHeight="1" x14ac:dyDescent="0.2">
      <c r="I11651"/>
    </row>
    <row r="11652" spans="9:9" ht="15" customHeight="1" x14ac:dyDescent="0.2">
      <c r="I11652"/>
    </row>
    <row r="11653" spans="9:9" ht="15" customHeight="1" x14ac:dyDescent="0.2">
      <c r="I11653"/>
    </row>
    <row r="11654" spans="9:9" ht="15" customHeight="1" x14ac:dyDescent="0.2">
      <c r="I11654"/>
    </row>
    <row r="11655" spans="9:9" ht="15" customHeight="1" x14ac:dyDescent="0.2">
      <c r="I11655"/>
    </row>
    <row r="11656" spans="9:9" ht="15" customHeight="1" x14ac:dyDescent="0.2">
      <c r="I11656"/>
    </row>
    <row r="11657" spans="9:9" ht="15" customHeight="1" x14ac:dyDescent="0.2">
      <c r="I11657"/>
    </row>
    <row r="11658" spans="9:9" ht="15" customHeight="1" x14ac:dyDescent="0.2">
      <c r="I11658"/>
    </row>
    <row r="11659" spans="9:9" ht="15" customHeight="1" x14ac:dyDescent="0.2">
      <c r="I11659"/>
    </row>
    <row r="11660" spans="9:9" ht="15" customHeight="1" x14ac:dyDescent="0.2">
      <c r="I11660"/>
    </row>
    <row r="11661" spans="9:9" ht="15" customHeight="1" x14ac:dyDescent="0.2">
      <c r="I11661"/>
    </row>
    <row r="11662" spans="9:9" ht="15" customHeight="1" x14ac:dyDescent="0.2">
      <c r="I11662"/>
    </row>
    <row r="11663" spans="9:9" ht="15" customHeight="1" x14ac:dyDescent="0.2">
      <c r="I11663"/>
    </row>
    <row r="11664" spans="9:9" ht="15" customHeight="1" x14ac:dyDescent="0.2">
      <c r="I11664"/>
    </row>
    <row r="11665" spans="9:9" ht="15" customHeight="1" x14ac:dyDescent="0.2">
      <c r="I11665"/>
    </row>
    <row r="11666" spans="9:9" ht="15" customHeight="1" x14ac:dyDescent="0.2">
      <c r="I11666"/>
    </row>
    <row r="11667" spans="9:9" ht="15" customHeight="1" x14ac:dyDescent="0.2">
      <c r="I11667"/>
    </row>
    <row r="11668" spans="9:9" ht="15" customHeight="1" x14ac:dyDescent="0.2">
      <c r="I11668"/>
    </row>
    <row r="11669" spans="9:9" ht="15" customHeight="1" x14ac:dyDescent="0.2">
      <c r="I11669"/>
    </row>
    <row r="11670" spans="9:9" ht="15" customHeight="1" x14ac:dyDescent="0.2">
      <c r="I11670"/>
    </row>
    <row r="11671" spans="9:9" ht="15" customHeight="1" x14ac:dyDescent="0.2">
      <c r="I11671"/>
    </row>
    <row r="11672" spans="9:9" ht="15" customHeight="1" x14ac:dyDescent="0.2">
      <c r="I11672"/>
    </row>
    <row r="11673" spans="9:9" ht="15" customHeight="1" x14ac:dyDescent="0.2">
      <c r="I11673"/>
    </row>
    <row r="11674" spans="9:9" ht="15" customHeight="1" x14ac:dyDescent="0.2">
      <c r="I11674"/>
    </row>
    <row r="11675" spans="9:9" ht="15" customHeight="1" x14ac:dyDescent="0.2">
      <c r="I11675"/>
    </row>
    <row r="11676" spans="9:9" ht="15" customHeight="1" x14ac:dyDescent="0.2">
      <c r="I11676"/>
    </row>
    <row r="11677" spans="9:9" ht="15" customHeight="1" x14ac:dyDescent="0.2">
      <c r="I11677"/>
    </row>
    <row r="11678" spans="9:9" ht="15" customHeight="1" x14ac:dyDescent="0.2">
      <c r="I11678"/>
    </row>
    <row r="11679" spans="9:9" ht="15" customHeight="1" x14ac:dyDescent="0.2">
      <c r="I11679"/>
    </row>
    <row r="11680" spans="9:9" ht="15" customHeight="1" x14ac:dyDescent="0.2">
      <c r="I11680"/>
    </row>
    <row r="11681" spans="9:9" ht="15" customHeight="1" x14ac:dyDescent="0.2">
      <c r="I11681"/>
    </row>
    <row r="11682" spans="9:9" ht="15" customHeight="1" x14ac:dyDescent="0.2">
      <c r="I11682"/>
    </row>
    <row r="11683" spans="9:9" ht="15" customHeight="1" x14ac:dyDescent="0.2">
      <c r="I11683"/>
    </row>
    <row r="11684" spans="9:9" ht="15" customHeight="1" x14ac:dyDescent="0.2">
      <c r="I11684"/>
    </row>
    <row r="11685" spans="9:9" ht="15" customHeight="1" x14ac:dyDescent="0.2">
      <c r="I11685"/>
    </row>
    <row r="11686" spans="9:9" ht="15" customHeight="1" x14ac:dyDescent="0.2">
      <c r="I11686"/>
    </row>
    <row r="11687" spans="9:9" ht="15" customHeight="1" x14ac:dyDescent="0.2">
      <c r="I11687"/>
    </row>
    <row r="11688" spans="9:9" ht="15" customHeight="1" x14ac:dyDescent="0.2">
      <c r="I11688"/>
    </row>
    <row r="11689" spans="9:9" ht="15" customHeight="1" x14ac:dyDescent="0.2">
      <c r="I11689"/>
    </row>
    <row r="11690" spans="9:9" ht="15" customHeight="1" x14ac:dyDescent="0.2">
      <c r="I11690"/>
    </row>
    <row r="11691" spans="9:9" ht="15" customHeight="1" x14ac:dyDescent="0.2">
      <c r="I11691"/>
    </row>
    <row r="11692" spans="9:9" ht="15" customHeight="1" x14ac:dyDescent="0.2">
      <c r="I11692"/>
    </row>
    <row r="11693" spans="9:9" ht="15" customHeight="1" x14ac:dyDescent="0.2">
      <c r="I11693"/>
    </row>
    <row r="11694" spans="9:9" ht="15" customHeight="1" x14ac:dyDescent="0.2">
      <c r="I11694"/>
    </row>
    <row r="11695" spans="9:9" ht="15" customHeight="1" x14ac:dyDescent="0.2">
      <c r="I11695"/>
    </row>
    <row r="11696" spans="9:9" ht="15" customHeight="1" x14ac:dyDescent="0.2">
      <c r="I11696"/>
    </row>
    <row r="11697" spans="9:9" ht="15" customHeight="1" x14ac:dyDescent="0.2">
      <c r="I11697"/>
    </row>
    <row r="11698" spans="9:9" ht="15" customHeight="1" x14ac:dyDescent="0.2">
      <c r="I11698"/>
    </row>
    <row r="11699" spans="9:9" ht="15" customHeight="1" x14ac:dyDescent="0.2">
      <c r="I11699"/>
    </row>
    <row r="11700" spans="9:9" ht="15" customHeight="1" x14ac:dyDescent="0.2">
      <c r="I11700"/>
    </row>
    <row r="11701" spans="9:9" ht="15" customHeight="1" x14ac:dyDescent="0.2">
      <c r="I11701"/>
    </row>
    <row r="11702" spans="9:9" ht="15" customHeight="1" x14ac:dyDescent="0.2">
      <c r="I11702"/>
    </row>
    <row r="11703" spans="9:9" ht="15" customHeight="1" x14ac:dyDescent="0.2">
      <c r="I11703"/>
    </row>
    <row r="11704" spans="9:9" ht="15" customHeight="1" x14ac:dyDescent="0.2">
      <c r="I11704"/>
    </row>
    <row r="11705" spans="9:9" ht="15" customHeight="1" x14ac:dyDescent="0.2">
      <c r="I11705"/>
    </row>
    <row r="11706" spans="9:9" ht="15" customHeight="1" x14ac:dyDescent="0.2">
      <c r="I11706"/>
    </row>
    <row r="11707" spans="9:9" ht="15" customHeight="1" x14ac:dyDescent="0.2">
      <c r="I11707"/>
    </row>
    <row r="11708" spans="9:9" ht="15" customHeight="1" x14ac:dyDescent="0.2">
      <c r="I11708"/>
    </row>
    <row r="11709" spans="9:9" ht="15" customHeight="1" x14ac:dyDescent="0.2">
      <c r="I11709"/>
    </row>
    <row r="11710" spans="9:9" ht="15" customHeight="1" x14ac:dyDescent="0.2">
      <c r="I11710"/>
    </row>
    <row r="11711" spans="9:9" ht="15" customHeight="1" x14ac:dyDescent="0.2">
      <c r="I11711"/>
    </row>
    <row r="11712" spans="9:9" ht="15" customHeight="1" x14ac:dyDescent="0.2">
      <c r="I11712"/>
    </row>
    <row r="11713" spans="9:9" ht="15" customHeight="1" x14ac:dyDescent="0.2">
      <c r="I11713"/>
    </row>
    <row r="11714" spans="9:9" ht="15" customHeight="1" x14ac:dyDescent="0.2">
      <c r="I11714"/>
    </row>
    <row r="11715" spans="9:9" ht="15" customHeight="1" x14ac:dyDescent="0.2">
      <c r="I11715"/>
    </row>
    <row r="11716" spans="9:9" ht="15" customHeight="1" x14ac:dyDescent="0.2">
      <c r="I11716"/>
    </row>
    <row r="11717" spans="9:9" ht="15" customHeight="1" x14ac:dyDescent="0.2">
      <c r="I11717"/>
    </row>
    <row r="11718" spans="9:9" ht="15" customHeight="1" x14ac:dyDescent="0.2">
      <c r="I11718"/>
    </row>
    <row r="11719" spans="9:9" ht="15" customHeight="1" x14ac:dyDescent="0.2">
      <c r="I11719"/>
    </row>
    <row r="11720" spans="9:9" ht="15" customHeight="1" x14ac:dyDescent="0.2">
      <c r="I11720"/>
    </row>
    <row r="11721" spans="9:9" ht="15" customHeight="1" x14ac:dyDescent="0.2">
      <c r="I11721"/>
    </row>
    <row r="11722" spans="9:9" ht="15" customHeight="1" x14ac:dyDescent="0.2">
      <c r="I11722"/>
    </row>
    <row r="11723" spans="9:9" ht="15" customHeight="1" x14ac:dyDescent="0.2">
      <c r="I11723"/>
    </row>
    <row r="11724" spans="9:9" ht="15" customHeight="1" x14ac:dyDescent="0.2">
      <c r="I11724"/>
    </row>
    <row r="11725" spans="9:9" ht="15" customHeight="1" x14ac:dyDescent="0.2">
      <c r="I11725"/>
    </row>
    <row r="11726" spans="9:9" ht="15" customHeight="1" x14ac:dyDescent="0.2">
      <c r="I11726"/>
    </row>
    <row r="11727" spans="9:9" ht="15" customHeight="1" x14ac:dyDescent="0.2">
      <c r="I11727"/>
    </row>
    <row r="11728" spans="9:9" ht="15" customHeight="1" x14ac:dyDescent="0.2">
      <c r="I11728"/>
    </row>
    <row r="11729" spans="9:9" ht="15" customHeight="1" x14ac:dyDescent="0.2">
      <c r="I11729"/>
    </row>
    <row r="11730" spans="9:9" ht="15" customHeight="1" x14ac:dyDescent="0.2">
      <c r="I11730"/>
    </row>
    <row r="11731" spans="9:9" ht="15" customHeight="1" x14ac:dyDescent="0.2">
      <c r="I11731"/>
    </row>
    <row r="11732" spans="9:9" ht="15" customHeight="1" x14ac:dyDescent="0.2">
      <c r="I11732"/>
    </row>
    <row r="11733" spans="9:9" ht="15" customHeight="1" x14ac:dyDescent="0.2">
      <c r="I11733"/>
    </row>
    <row r="11734" spans="9:9" ht="15" customHeight="1" x14ac:dyDescent="0.2">
      <c r="I11734"/>
    </row>
    <row r="11735" spans="9:9" ht="15" customHeight="1" x14ac:dyDescent="0.2">
      <c r="I11735"/>
    </row>
    <row r="11736" spans="9:9" ht="15" customHeight="1" x14ac:dyDescent="0.2">
      <c r="I11736"/>
    </row>
    <row r="11737" spans="9:9" ht="15" customHeight="1" x14ac:dyDescent="0.2">
      <c r="I11737"/>
    </row>
    <row r="11738" spans="9:9" ht="15" customHeight="1" x14ac:dyDescent="0.2">
      <c r="I11738"/>
    </row>
    <row r="11739" spans="9:9" ht="15" customHeight="1" x14ac:dyDescent="0.2">
      <c r="I11739"/>
    </row>
    <row r="11740" spans="9:9" ht="15" customHeight="1" x14ac:dyDescent="0.2">
      <c r="I11740"/>
    </row>
    <row r="11741" spans="9:9" ht="15" customHeight="1" x14ac:dyDescent="0.2">
      <c r="I11741"/>
    </row>
    <row r="11742" spans="9:9" ht="15" customHeight="1" x14ac:dyDescent="0.2">
      <c r="I11742"/>
    </row>
    <row r="11743" spans="9:9" ht="15" customHeight="1" x14ac:dyDescent="0.2">
      <c r="I11743"/>
    </row>
    <row r="11744" spans="9:9" ht="15" customHeight="1" x14ac:dyDescent="0.2">
      <c r="I11744"/>
    </row>
    <row r="11745" spans="9:9" ht="15" customHeight="1" x14ac:dyDescent="0.2">
      <c r="I11745"/>
    </row>
    <row r="11746" spans="9:9" ht="15" customHeight="1" x14ac:dyDescent="0.2">
      <c r="I11746"/>
    </row>
    <row r="11747" spans="9:9" ht="15" customHeight="1" x14ac:dyDescent="0.2">
      <c r="I11747"/>
    </row>
    <row r="11748" spans="9:9" ht="15" customHeight="1" x14ac:dyDescent="0.2">
      <c r="I11748"/>
    </row>
    <row r="11749" spans="9:9" ht="15" customHeight="1" x14ac:dyDescent="0.2">
      <c r="I11749"/>
    </row>
    <row r="11750" spans="9:9" ht="15" customHeight="1" x14ac:dyDescent="0.2">
      <c r="I11750"/>
    </row>
    <row r="11751" spans="9:9" ht="15" customHeight="1" x14ac:dyDescent="0.2">
      <c r="I11751"/>
    </row>
    <row r="11752" spans="9:9" ht="15" customHeight="1" x14ac:dyDescent="0.2">
      <c r="I11752"/>
    </row>
    <row r="11753" spans="9:9" ht="15" customHeight="1" x14ac:dyDescent="0.2">
      <c r="I11753"/>
    </row>
    <row r="11754" spans="9:9" ht="15" customHeight="1" x14ac:dyDescent="0.2">
      <c r="I11754"/>
    </row>
    <row r="11755" spans="9:9" ht="15" customHeight="1" x14ac:dyDescent="0.2">
      <c r="I11755"/>
    </row>
    <row r="11756" spans="9:9" ht="15" customHeight="1" x14ac:dyDescent="0.2">
      <c r="I11756"/>
    </row>
    <row r="11757" spans="9:9" ht="15" customHeight="1" x14ac:dyDescent="0.2">
      <c r="I11757"/>
    </row>
    <row r="11758" spans="9:9" ht="15" customHeight="1" x14ac:dyDescent="0.2">
      <c r="I11758"/>
    </row>
    <row r="11759" spans="9:9" ht="15" customHeight="1" x14ac:dyDescent="0.2">
      <c r="I11759"/>
    </row>
    <row r="11760" spans="9:9" ht="15" customHeight="1" x14ac:dyDescent="0.2">
      <c r="I11760"/>
    </row>
    <row r="11761" spans="9:9" ht="15" customHeight="1" x14ac:dyDescent="0.2">
      <c r="I11761"/>
    </row>
    <row r="11762" spans="9:9" ht="15" customHeight="1" x14ac:dyDescent="0.2">
      <c r="I11762"/>
    </row>
    <row r="11763" spans="9:9" ht="15" customHeight="1" x14ac:dyDescent="0.2">
      <c r="I11763"/>
    </row>
    <row r="11764" spans="9:9" ht="15" customHeight="1" x14ac:dyDescent="0.2">
      <c r="I11764"/>
    </row>
    <row r="11765" spans="9:9" ht="15" customHeight="1" x14ac:dyDescent="0.2">
      <c r="I11765"/>
    </row>
    <row r="11766" spans="9:9" ht="15" customHeight="1" x14ac:dyDescent="0.2">
      <c r="I11766"/>
    </row>
    <row r="11767" spans="9:9" ht="15" customHeight="1" x14ac:dyDescent="0.2">
      <c r="I11767"/>
    </row>
    <row r="11768" spans="9:9" ht="15" customHeight="1" x14ac:dyDescent="0.2">
      <c r="I11768"/>
    </row>
    <row r="11769" spans="9:9" ht="15" customHeight="1" x14ac:dyDescent="0.2">
      <c r="I11769"/>
    </row>
    <row r="11770" spans="9:9" ht="15" customHeight="1" x14ac:dyDescent="0.2">
      <c r="I11770"/>
    </row>
    <row r="11771" spans="9:9" ht="15" customHeight="1" x14ac:dyDescent="0.2">
      <c r="I11771"/>
    </row>
    <row r="11772" spans="9:9" ht="15" customHeight="1" x14ac:dyDescent="0.2">
      <c r="I11772"/>
    </row>
    <row r="11773" spans="9:9" ht="15" customHeight="1" x14ac:dyDescent="0.2">
      <c r="I11773"/>
    </row>
    <row r="11774" spans="9:9" ht="15" customHeight="1" x14ac:dyDescent="0.2">
      <c r="I11774"/>
    </row>
    <row r="11775" spans="9:9" ht="15" customHeight="1" x14ac:dyDescent="0.2">
      <c r="I11775"/>
    </row>
    <row r="11776" spans="9:9" ht="15" customHeight="1" x14ac:dyDescent="0.2">
      <c r="I11776"/>
    </row>
    <row r="11777" spans="9:9" ht="15" customHeight="1" x14ac:dyDescent="0.2">
      <c r="I11777"/>
    </row>
    <row r="11778" spans="9:9" ht="15" customHeight="1" x14ac:dyDescent="0.2">
      <c r="I11778"/>
    </row>
    <row r="11779" spans="9:9" ht="15" customHeight="1" x14ac:dyDescent="0.2">
      <c r="I11779"/>
    </row>
    <row r="11780" spans="9:9" ht="15" customHeight="1" x14ac:dyDescent="0.2">
      <c r="I11780"/>
    </row>
    <row r="11781" spans="9:9" ht="15" customHeight="1" x14ac:dyDescent="0.2">
      <c r="I11781"/>
    </row>
    <row r="11782" spans="9:9" ht="15" customHeight="1" x14ac:dyDescent="0.2">
      <c r="I11782"/>
    </row>
    <row r="11783" spans="9:9" ht="15" customHeight="1" x14ac:dyDescent="0.2">
      <c r="I11783"/>
    </row>
    <row r="11784" spans="9:9" ht="15" customHeight="1" x14ac:dyDescent="0.2">
      <c r="I11784"/>
    </row>
    <row r="11785" spans="9:9" ht="15" customHeight="1" x14ac:dyDescent="0.2">
      <c r="I11785"/>
    </row>
    <row r="11786" spans="9:9" ht="15" customHeight="1" x14ac:dyDescent="0.2">
      <c r="I11786"/>
    </row>
    <row r="11787" spans="9:9" ht="15" customHeight="1" x14ac:dyDescent="0.2">
      <c r="I11787"/>
    </row>
    <row r="11788" spans="9:9" ht="15" customHeight="1" x14ac:dyDescent="0.2">
      <c r="I11788"/>
    </row>
    <row r="11789" spans="9:9" ht="15" customHeight="1" x14ac:dyDescent="0.2">
      <c r="I11789"/>
    </row>
    <row r="11790" spans="9:9" ht="15" customHeight="1" x14ac:dyDescent="0.2">
      <c r="I11790"/>
    </row>
    <row r="11791" spans="9:9" ht="15" customHeight="1" x14ac:dyDescent="0.2">
      <c r="I11791"/>
    </row>
    <row r="11792" spans="9:9" ht="15" customHeight="1" x14ac:dyDescent="0.2">
      <c r="I11792"/>
    </row>
    <row r="11793" spans="9:9" ht="15" customHeight="1" x14ac:dyDescent="0.2">
      <c r="I11793"/>
    </row>
    <row r="11794" spans="9:9" ht="15" customHeight="1" x14ac:dyDescent="0.2">
      <c r="I11794"/>
    </row>
    <row r="11795" spans="9:9" ht="15" customHeight="1" x14ac:dyDescent="0.2">
      <c r="I11795"/>
    </row>
    <row r="11796" spans="9:9" ht="15" customHeight="1" x14ac:dyDescent="0.2">
      <c r="I11796"/>
    </row>
    <row r="11797" spans="9:9" ht="15" customHeight="1" x14ac:dyDescent="0.2">
      <c r="I11797"/>
    </row>
    <row r="11798" spans="9:9" ht="15" customHeight="1" x14ac:dyDescent="0.2">
      <c r="I11798"/>
    </row>
    <row r="11799" spans="9:9" ht="15" customHeight="1" x14ac:dyDescent="0.2">
      <c r="I11799"/>
    </row>
    <row r="11800" spans="9:9" ht="15" customHeight="1" x14ac:dyDescent="0.2">
      <c r="I11800"/>
    </row>
    <row r="11801" spans="9:9" ht="15" customHeight="1" x14ac:dyDescent="0.2">
      <c r="I11801"/>
    </row>
    <row r="11802" spans="9:9" ht="15" customHeight="1" x14ac:dyDescent="0.2">
      <c r="I11802"/>
    </row>
    <row r="11803" spans="9:9" ht="15" customHeight="1" x14ac:dyDescent="0.2">
      <c r="I11803"/>
    </row>
    <row r="11804" spans="9:9" ht="15" customHeight="1" x14ac:dyDescent="0.2">
      <c r="I11804"/>
    </row>
    <row r="11805" spans="9:9" ht="15" customHeight="1" x14ac:dyDescent="0.2">
      <c r="I11805"/>
    </row>
    <row r="11806" spans="9:9" ht="15" customHeight="1" x14ac:dyDescent="0.2">
      <c r="I11806"/>
    </row>
    <row r="11807" spans="9:9" ht="15" customHeight="1" x14ac:dyDescent="0.2">
      <c r="I11807"/>
    </row>
    <row r="11808" spans="9:9" ht="15" customHeight="1" x14ac:dyDescent="0.2">
      <c r="I11808"/>
    </row>
    <row r="11809" spans="9:9" ht="15" customHeight="1" x14ac:dyDescent="0.2">
      <c r="I11809"/>
    </row>
    <row r="11810" spans="9:9" ht="15" customHeight="1" x14ac:dyDescent="0.2">
      <c r="I11810"/>
    </row>
    <row r="11811" spans="9:9" ht="15" customHeight="1" x14ac:dyDescent="0.2">
      <c r="I11811"/>
    </row>
    <row r="11812" spans="9:9" ht="15" customHeight="1" x14ac:dyDescent="0.2">
      <c r="I11812"/>
    </row>
    <row r="11813" spans="9:9" ht="15" customHeight="1" x14ac:dyDescent="0.2">
      <c r="I11813"/>
    </row>
    <row r="11814" spans="9:9" ht="15" customHeight="1" x14ac:dyDescent="0.2">
      <c r="I11814"/>
    </row>
    <row r="11815" spans="9:9" ht="15" customHeight="1" x14ac:dyDescent="0.2">
      <c r="I11815"/>
    </row>
    <row r="11816" spans="9:9" ht="15" customHeight="1" x14ac:dyDescent="0.2">
      <c r="I11816"/>
    </row>
    <row r="11817" spans="9:9" ht="15" customHeight="1" x14ac:dyDescent="0.2">
      <c r="I11817"/>
    </row>
    <row r="11818" spans="9:9" ht="15" customHeight="1" x14ac:dyDescent="0.2">
      <c r="I11818"/>
    </row>
    <row r="11819" spans="9:9" ht="15" customHeight="1" x14ac:dyDescent="0.2">
      <c r="I11819"/>
    </row>
    <row r="11820" spans="9:9" ht="15" customHeight="1" x14ac:dyDescent="0.2">
      <c r="I11820"/>
    </row>
    <row r="11821" spans="9:9" ht="15" customHeight="1" x14ac:dyDescent="0.2">
      <c r="I11821"/>
    </row>
    <row r="11822" spans="9:9" ht="15" customHeight="1" x14ac:dyDescent="0.2">
      <c r="I11822"/>
    </row>
    <row r="11823" spans="9:9" ht="15" customHeight="1" x14ac:dyDescent="0.2">
      <c r="I11823"/>
    </row>
    <row r="11824" spans="9:9" ht="15" customHeight="1" x14ac:dyDescent="0.2">
      <c r="I11824"/>
    </row>
    <row r="11825" spans="9:9" ht="15" customHeight="1" x14ac:dyDescent="0.2">
      <c r="I11825"/>
    </row>
    <row r="11826" spans="9:9" ht="15" customHeight="1" x14ac:dyDescent="0.2">
      <c r="I11826"/>
    </row>
    <row r="11827" spans="9:9" ht="15" customHeight="1" x14ac:dyDescent="0.2">
      <c r="I11827"/>
    </row>
    <row r="11828" spans="9:9" ht="15" customHeight="1" x14ac:dyDescent="0.2">
      <c r="I11828"/>
    </row>
    <row r="11829" spans="9:9" ht="15" customHeight="1" x14ac:dyDescent="0.2">
      <c r="I11829"/>
    </row>
    <row r="11830" spans="9:9" ht="15" customHeight="1" x14ac:dyDescent="0.2">
      <c r="I11830"/>
    </row>
    <row r="11831" spans="9:9" ht="15" customHeight="1" x14ac:dyDescent="0.2">
      <c r="I11831"/>
    </row>
    <row r="11832" spans="9:9" ht="15" customHeight="1" x14ac:dyDescent="0.2">
      <c r="I11832"/>
    </row>
    <row r="11833" spans="9:9" ht="15" customHeight="1" x14ac:dyDescent="0.2">
      <c r="I11833"/>
    </row>
    <row r="11834" spans="9:9" ht="15" customHeight="1" x14ac:dyDescent="0.2">
      <c r="I11834"/>
    </row>
    <row r="11835" spans="9:9" ht="15" customHeight="1" x14ac:dyDescent="0.2">
      <c r="I11835"/>
    </row>
    <row r="11836" spans="9:9" ht="15" customHeight="1" x14ac:dyDescent="0.2">
      <c r="I11836"/>
    </row>
    <row r="11837" spans="9:9" ht="15" customHeight="1" x14ac:dyDescent="0.2">
      <c r="I11837"/>
    </row>
    <row r="11838" spans="9:9" ht="15" customHeight="1" x14ac:dyDescent="0.2">
      <c r="I11838"/>
    </row>
    <row r="11839" spans="9:9" ht="15" customHeight="1" x14ac:dyDescent="0.2">
      <c r="I11839"/>
    </row>
    <row r="11840" spans="9:9" ht="15" customHeight="1" x14ac:dyDescent="0.2">
      <c r="I11840"/>
    </row>
    <row r="11841" spans="9:9" ht="15" customHeight="1" x14ac:dyDescent="0.2">
      <c r="I11841"/>
    </row>
    <row r="11842" spans="9:9" ht="15" customHeight="1" x14ac:dyDescent="0.2">
      <c r="I11842"/>
    </row>
    <row r="11843" spans="9:9" ht="15" customHeight="1" x14ac:dyDescent="0.2">
      <c r="I11843"/>
    </row>
    <row r="11844" spans="9:9" ht="15" customHeight="1" x14ac:dyDescent="0.2">
      <c r="I11844"/>
    </row>
    <row r="11845" spans="9:9" ht="15" customHeight="1" x14ac:dyDescent="0.2">
      <c r="I11845"/>
    </row>
    <row r="11846" spans="9:9" ht="15" customHeight="1" x14ac:dyDescent="0.2">
      <c r="I11846"/>
    </row>
    <row r="11847" spans="9:9" ht="15" customHeight="1" x14ac:dyDescent="0.2">
      <c r="I11847"/>
    </row>
    <row r="11848" spans="9:9" ht="15" customHeight="1" x14ac:dyDescent="0.2">
      <c r="I11848"/>
    </row>
    <row r="11849" spans="9:9" ht="15" customHeight="1" x14ac:dyDescent="0.2">
      <c r="I11849"/>
    </row>
    <row r="11850" spans="9:9" ht="15" customHeight="1" x14ac:dyDescent="0.2">
      <c r="I11850"/>
    </row>
    <row r="11851" spans="9:9" ht="15" customHeight="1" x14ac:dyDescent="0.2">
      <c r="I11851"/>
    </row>
    <row r="11852" spans="9:9" ht="15" customHeight="1" x14ac:dyDescent="0.2">
      <c r="I11852"/>
    </row>
    <row r="11853" spans="9:9" ht="15" customHeight="1" x14ac:dyDescent="0.2">
      <c r="I11853"/>
    </row>
    <row r="11854" spans="9:9" ht="15" customHeight="1" x14ac:dyDescent="0.2">
      <c r="I11854"/>
    </row>
    <row r="11855" spans="9:9" ht="15" customHeight="1" x14ac:dyDescent="0.2">
      <c r="I11855"/>
    </row>
    <row r="11856" spans="9:9" ht="15" customHeight="1" x14ac:dyDescent="0.2">
      <c r="I11856"/>
    </row>
    <row r="11857" spans="9:9" ht="15" customHeight="1" x14ac:dyDescent="0.2">
      <c r="I11857"/>
    </row>
    <row r="11858" spans="9:9" ht="15" customHeight="1" x14ac:dyDescent="0.2">
      <c r="I11858"/>
    </row>
    <row r="11859" spans="9:9" ht="15" customHeight="1" x14ac:dyDescent="0.2">
      <c r="I11859"/>
    </row>
    <row r="11860" spans="9:9" ht="15" customHeight="1" x14ac:dyDescent="0.2">
      <c r="I11860"/>
    </row>
    <row r="11861" spans="9:9" ht="15" customHeight="1" x14ac:dyDescent="0.2">
      <c r="I11861"/>
    </row>
    <row r="11862" spans="9:9" ht="15" customHeight="1" x14ac:dyDescent="0.2">
      <c r="I11862"/>
    </row>
    <row r="11863" spans="9:9" ht="15" customHeight="1" x14ac:dyDescent="0.2">
      <c r="I11863"/>
    </row>
    <row r="11864" spans="9:9" ht="15" customHeight="1" x14ac:dyDescent="0.2">
      <c r="I11864"/>
    </row>
    <row r="11865" spans="9:9" ht="15" customHeight="1" x14ac:dyDescent="0.2">
      <c r="I11865"/>
    </row>
    <row r="11866" spans="9:9" ht="15" customHeight="1" x14ac:dyDescent="0.2">
      <c r="I11866"/>
    </row>
    <row r="11867" spans="9:9" ht="15" customHeight="1" x14ac:dyDescent="0.2">
      <c r="I11867"/>
    </row>
    <row r="11868" spans="9:9" ht="15" customHeight="1" x14ac:dyDescent="0.2">
      <c r="I11868"/>
    </row>
    <row r="11869" spans="9:9" ht="15" customHeight="1" x14ac:dyDescent="0.2">
      <c r="I11869"/>
    </row>
    <row r="11870" spans="9:9" ht="15" customHeight="1" x14ac:dyDescent="0.2">
      <c r="I11870"/>
    </row>
    <row r="11871" spans="9:9" ht="15" customHeight="1" x14ac:dyDescent="0.2">
      <c r="I11871"/>
    </row>
    <row r="11872" spans="9:9" ht="15" customHeight="1" x14ac:dyDescent="0.2">
      <c r="I11872"/>
    </row>
    <row r="11873" spans="9:9" ht="15" customHeight="1" x14ac:dyDescent="0.2">
      <c r="I11873"/>
    </row>
    <row r="11874" spans="9:9" ht="15" customHeight="1" x14ac:dyDescent="0.2">
      <c r="I11874"/>
    </row>
    <row r="11875" spans="9:9" ht="15" customHeight="1" x14ac:dyDescent="0.2">
      <c r="I11875"/>
    </row>
    <row r="11876" spans="9:9" ht="15" customHeight="1" x14ac:dyDescent="0.2">
      <c r="I11876"/>
    </row>
    <row r="11877" spans="9:9" ht="15" customHeight="1" x14ac:dyDescent="0.2">
      <c r="I11877"/>
    </row>
    <row r="11878" spans="9:9" ht="15" customHeight="1" x14ac:dyDescent="0.2">
      <c r="I11878"/>
    </row>
    <row r="11879" spans="9:9" ht="15" customHeight="1" x14ac:dyDescent="0.2">
      <c r="I11879"/>
    </row>
    <row r="11880" spans="9:9" ht="15" customHeight="1" x14ac:dyDescent="0.2">
      <c r="I11880"/>
    </row>
    <row r="11881" spans="9:9" ht="15" customHeight="1" x14ac:dyDescent="0.2">
      <c r="I11881"/>
    </row>
    <row r="11882" spans="9:9" ht="15" customHeight="1" x14ac:dyDescent="0.2">
      <c r="I11882"/>
    </row>
    <row r="11883" spans="9:9" ht="15" customHeight="1" x14ac:dyDescent="0.2">
      <c r="I11883"/>
    </row>
    <row r="11884" spans="9:9" ht="15" customHeight="1" x14ac:dyDescent="0.2">
      <c r="I11884"/>
    </row>
    <row r="11885" spans="9:9" ht="15" customHeight="1" x14ac:dyDescent="0.2">
      <c r="I11885"/>
    </row>
    <row r="11886" spans="9:9" ht="15" customHeight="1" x14ac:dyDescent="0.2">
      <c r="I11886"/>
    </row>
    <row r="11887" spans="9:9" ht="15" customHeight="1" x14ac:dyDescent="0.2">
      <c r="I11887"/>
    </row>
    <row r="11888" spans="9:9" ht="15" customHeight="1" x14ac:dyDescent="0.2">
      <c r="I11888"/>
    </row>
    <row r="11889" spans="9:9" ht="15" customHeight="1" x14ac:dyDescent="0.2">
      <c r="I11889"/>
    </row>
    <row r="11890" spans="9:9" ht="15" customHeight="1" x14ac:dyDescent="0.2">
      <c r="I11890"/>
    </row>
    <row r="11891" spans="9:9" ht="15" customHeight="1" x14ac:dyDescent="0.2">
      <c r="I11891"/>
    </row>
    <row r="11892" spans="9:9" ht="15" customHeight="1" x14ac:dyDescent="0.2">
      <c r="I11892"/>
    </row>
    <row r="11893" spans="9:9" ht="15" customHeight="1" x14ac:dyDescent="0.2">
      <c r="I11893"/>
    </row>
    <row r="11894" spans="9:9" ht="15" customHeight="1" x14ac:dyDescent="0.2">
      <c r="I11894"/>
    </row>
    <row r="11895" spans="9:9" ht="15" customHeight="1" x14ac:dyDescent="0.2">
      <c r="I11895"/>
    </row>
    <row r="11896" spans="9:9" ht="15" customHeight="1" x14ac:dyDescent="0.2">
      <c r="I11896"/>
    </row>
    <row r="11897" spans="9:9" ht="15" customHeight="1" x14ac:dyDescent="0.2">
      <c r="I11897"/>
    </row>
    <row r="11898" spans="9:9" ht="15" customHeight="1" x14ac:dyDescent="0.2">
      <c r="I11898"/>
    </row>
    <row r="11899" spans="9:9" ht="15" customHeight="1" x14ac:dyDescent="0.2">
      <c r="I11899"/>
    </row>
    <row r="11900" spans="9:9" ht="15" customHeight="1" x14ac:dyDescent="0.2">
      <c r="I11900"/>
    </row>
    <row r="11901" spans="9:9" ht="15" customHeight="1" x14ac:dyDescent="0.2">
      <c r="I11901"/>
    </row>
    <row r="11902" spans="9:9" ht="15" customHeight="1" x14ac:dyDescent="0.2">
      <c r="I11902"/>
    </row>
    <row r="11903" spans="9:9" ht="15" customHeight="1" x14ac:dyDescent="0.2">
      <c r="I11903"/>
    </row>
    <row r="11904" spans="9:9" ht="15" customHeight="1" x14ac:dyDescent="0.2">
      <c r="I11904"/>
    </row>
    <row r="11905" spans="9:9" ht="15" customHeight="1" x14ac:dyDescent="0.2">
      <c r="I11905"/>
    </row>
    <row r="11906" spans="9:9" ht="15" customHeight="1" x14ac:dyDescent="0.2">
      <c r="I11906"/>
    </row>
    <row r="11907" spans="9:9" ht="15" customHeight="1" x14ac:dyDescent="0.2">
      <c r="I11907"/>
    </row>
    <row r="11908" spans="9:9" ht="15" customHeight="1" x14ac:dyDescent="0.2">
      <c r="I11908"/>
    </row>
    <row r="11909" spans="9:9" ht="15" customHeight="1" x14ac:dyDescent="0.2">
      <c r="I11909"/>
    </row>
    <row r="11910" spans="9:9" ht="15" customHeight="1" x14ac:dyDescent="0.2">
      <c r="I11910"/>
    </row>
    <row r="11911" spans="9:9" ht="15" customHeight="1" x14ac:dyDescent="0.2">
      <c r="I11911"/>
    </row>
    <row r="11912" spans="9:9" ht="15" customHeight="1" x14ac:dyDescent="0.2">
      <c r="I11912"/>
    </row>
    <row r="11913" spans="9:9" ht="15" customHeight="1" x14ac:dyDescent="0.2">
      <c r="I11913"/>
    </row>
    <row r="11914" spans="9:9" ht="15" customHeight="1" x14ac:dyDescent="0.2">
      <c r="I11914"/>
    </row>
    <row r="11915" spans="9:9" ht="15" customHeight="1" x14ac:dyDescent="0.2">
      <c r="I11915"/>
    </row>
    <row r="11916" spans="9:9" ht="15" customHeight="1" x14ac:dyDescent="0.2">
      <c r="I11916"/>
    </row>
    <row r="11917" spans="9:9" ht="15" customHeight="1" x14ac:dyDescent="0.2">
      <c r="I11917"/>
    </row>
    <row r="11918" spans="9:9" ht="15" customHeight="1" x14ac:dyDescent="0.2">
      <c r="I11918"/>
    </row>
    <row r="11919" spans="9:9" ht="15" customHeight="1" x14ac:dyDescent="0.2">
      <c r="I11919"/>
    </row>
    <row r="11920" spans="9:9" ht="15" customHeight="1" x14ac:dyDescent="0.2">
      <c r="I11920"/>
    </row>
    <row r="11921" spans="9:9" ht="15" customHeight="1" x14ac:dyDescent="0.2">
      <c r="I11921"/>
    </row>
    <row r="11922" spans="9:9" ht="15" customHeight="1" x14ac:dyDescent="0.2">
      <c r="I11922"/>
    </row>
    <row r="11923" spans="9:9" ht="15" customHeight="1" x14ac:dyDescent="0.2">
      <c r="I11923"/>
    </row>
    <row r="11924" spans="9:9" ht="15" customHeight="1" x14ac:dyDescent="0.2">
      <c r="I11924"/>
    </row>
    <row r="11925" spans="9:9" ht="15" customHeight="1" x14ac:dyDescent="0.2">
      <c r="I11925"/>
    </row>
    <row r="11926" spans="9:9" ht="15" customHeight="1" x14ac:dyDescent="0.2">
      <c r="I11926"/>
    </row>
    <row r="11927" spans="9:9" ht="15" customHeight="1" x14ac:dyDescent="0.2">
      <c r="I11927"/>
    </row>
    <row r="11928" spans="9:9" ht="15" customHeight="1" x14ac:dyDescent="0.2">
      <c r="I11928"/>
    </row>
    <row r="11929" spans="9:9" ht="15" customHeight="1" x14ac:dyDescent="0.2">
      <c r="I11929"/>
    </row>
    <row r="11930" spans="9:9" ht="15" customHeight="1" x14ac:dyDescent="0.2">
      <c r="I11930"/>
    </row>
    <row r="11931" spans="9:9" ht="15" customHeight="1" x14ac:dyDescent="0.2">
      <c r="I11931"/>
    </row>
    <row r="11932" spans="9:9" ht="15" customHeight="1" x14ac:dyDescent="0.2">
      <c r="I11932"/>
    </row>
    <row r="11933" spans="9:9" ht="15" customHeight="1" x14ac:dyDescent="0.2">
      <c r="I11933"/>
    </row>
    <row r="11934" spans="9:9" ht="15" customHeight="1" x14ac:dyDescent="0.2">
      <c r="I11934"/>
    </row>
    <row r="11935" spans="9:9" ht="15" customHeight="1" x14ac:dyDescent="0.2">
      <c r="I11935"/>
    </row>
    <row r="11936" spans="9:9" ht="15" customHeight="1" x14ac:dyDescent="0.2">
      <c r="I11936"/>
    </row>
    <row r="11937" spans="9:9" ht="15" customHeight="1" x14ac:dyDescent="0.2">
      <c r="I11937"/>
    </row>
    <row r="11938" spans="9:9" ht="15" customHeight="1" x14ac:dyDescent="0.2">
      <c r="I11938"/>
    </row>
    <row r="11939" spans="9:9" ht="15" customHeight="1" x14ac:dyDescent="0.2">
      <c r="I11939"/>
    </row>
    <row r="11940" spans="9:9" ht="15" customHeight="1" x14ac:dyDescent="0.2">
      <c r="I11940"/>
    </row>
    <row r="11941" spans="9:9" ht="15" customHeight="1" x14ac:dyDescent="0.2">
      <c r="I11941"/>
    </row>
    <row r="11942" spans="9:9" ht="15" customHeight="1" x14ac:dyDescent="0.2">
      <c r="I11942"/>
    </row>
    <row r="11943" spans="9:9" ht="15" customHeight="1" x14ac:dyDescent="0.2">
      <c r="I11943"/>
    </row>
    <row r="11944" spans="9:9" ht="15" customHeight="1" x14ac:dyDescent="0.2">
      <c r="I11944"/>
    </row>
    <row r="11945" spans="9:9" ht="15" customHeight="1" x14ac:dyDescent="0.2">
      <c r="I11945"/>
    </row>
    <row r="11946" spans="9:9" ht="15" customHeight="1" x14ac:dyDescent="0.2">
      <c r="I11946"/>
    </row>
    <row r="11947" spans="9:9" ht="15" customHeight="1" x14ac:dyDescent="0.2">
      <c r="I11947"/>
    </row>
    <row r="11948" spans="9:9" ht="15" customHeight="1" x14ac:dyDescent="0.2">
      <c r="I11948"/>
    </row>
    <row r="11949" spans="9:9" ht="15" customHeight="1" x14ac:dyDescent="0.2">
      <c r="I11949"/>
    </row>
    <row r="11950" spans="9:9" ht="15" customHeight="1" x14ac:dyDescent="0.2">
      <c r="I11950"/>
    </row>
    <row r="11951" spans="9:9" ht="15" customHeight="1" x14ac:dyDescent="0.2">
      <c r="I11951"/>
    </row>
    <row r="11952" spans="9:9" ht="15" customHeight="1" x14ac:dyDescent="0.2">
      <c r="I11952"/>
    </row>
    <row r="11953" spans="9:9" ht="15" customHeight="1" x14ac:dyDescent="0.2">
      <c r="I11953"/>
    </row>
    <row r="11954" spans="9:9" ht="15" customHeight="1" x14ac:dyDescent="0.2">
      <c r="I11954"/>
    </row>
    <row r="11955" spans="9:9" ht="15" customHeight="1" x14ac:dyDescent="0.2">
      <c r="I11955"/>
    </row>
    <row r="11956" spans="9:9" ht="15" customHeight="1" x14ac:dyDescent="0.2">
      <c r="I11956"/>
    </row>
    <row r="11957" spans="9:9" ht="15" customHeight="1" x14ac:dyDescent="0.2">
      <c r="I11957"/>
    </row>
    <row r="11958" spans="9:9" ht="15" customHeight="1" x14ac:dyDescent="0.2">
      <c r="I11958"/>
    </row>
    <row r="11959" spans="9:9" ht="15" customHeight="1" x14ac:dyDescent="0.2">
      <c r="I11959"/>
    </row>
    <row r="11960" spans="9:9" ht="15" customHeight="1" x14ac:dyDescent="0.2">
      <c r="I11960"/>
    </row>
    <row r="11961" spans="9:9" ht="15" customHeight="1" x14ac:dyDescent="0.2">
      <c r="I11961"/>
    </row>
    <row r="11962" spans="9:9" ht="15" customHeight="1" x14ac:dyDescent="0.2">
      <c r="I11962"/>
    </row>
    <row r="11963" spans="9:9" ht="15" customHeight="1" x14ac:dyDescent="0.2">
      <c r="I11963"/>
    </row>
    <row r="11964" spans="9:9" ht="15" customHeight="1" x14ac:dyDescent="0.2">
      <c r="I11964"/>
    </row>
    <row r="11965" spans="9:9" ht="15" customHeight="1" x14ac:dyDescent="0.2">
      <c r="I11965"/>
    </row>
    <row r="11966" spans="9:9" ht="15" customHeight="1" x14ac:dyDescent="0.2">
      <c r="I11966"/>
    </row>
    <row r="11967" spans="9:9" ht="15" customHeight="1" x14ac:dyDescent="0.2">
      <c r="I11967"/>
    </row>
    <row r="11968" spans="9:9" ht="15" customHeight="1" x14ac:dyDescent="0.2">
      <c r="I11968"/>
    </row>
    <row r="11969" spans="9:9" ht="15" customHeight="1" x14ac:dyDescent="0.2">
      <c r="I11969"/>
    </row>
    <row r="11970" spans="9:9" ht="15" customHeight="1" x14ac:dyDescent="0.2">
      <c r="I11970"/>
    </row>
    <row r="11971" spans="9:9" ht="15" customHeight="1" x14ac:dyDescent="0.2">
      <c r="I11971"/>
    </row>
    <row r="11972" spans="9:9" ht="15" customHeight="1" x14ac:dyDescent="0.2">
      <c r="I11972"/>
    </row>
    <row r="11973" spans="9:9" ht="15" customHeight="1" x14ac:dyDescent="0.2">
      <c r="I11973"/>
    </row>
    <row r="11974" spans="9:9" ht="15" customHeight="1" x14ac:dyDescent="0.2">
      <c r="I11974"/>
    </row>
    <row r="11975" spans="9:9" ht="15" customHeight="1" x14ac:dyDescent="0.2">
      <c r="I11975"/>
    </row>
    <row r="11976" spans="9:9" ht="15" customHeight="1" x14ac:dyDescent="0.2">
      <c r="I11976"/>
    </row>
    <row r="11977" spans="9:9" ht="15" customHeight="1" x14ac:dyDescent="0.2">
      <c r="I11977"/>
    </row>
    <row r="11978" spans="9:9" ht="15" customHeight="1" x14ac:dyDescent="0.2">
      <c r="I11978"/>
    </row>
    <row r="11979" spans="9:9" ht="15" customHeight="1" x14ac:dyDescent="0.2">
      <c r="I11979"/>
    </row>
    <row r="11980" spans="9:9" ht="15" customHeight="1" x14ac:dyDescent="0.2">
      <c r="I11980"/>
    </row>
    <row r="11981" spans="9:9" ht="15" customHeight="1" x14ac:dyDescent="0.2">
      <c r="I11981"/>
    </row>
    <row r="11982" spans="9:9" ht="15" customHeight="1" x14ac:dyDescent="0.2">
      <c r="I11982"/>
    </row>
    <row r="11983" spans="9:9" ht="15" customHeight="1" x14ac:dyDescent="0.2">
      <c r="I11983"/>
    </row>
    <row r="11984" spans="9:9" ht="15" customHeight="1" x14ac:dyDescent="0.2">
      <c r="I11984"/>
    </row>
    <row r="11985" spans="9:9" ht="15" customHeight="1" x14ac:dyDescent="0.2">
      <c r="I11985"/>
    </row>
    <row r="11986" spans="9:9" ht="15" customHeight="1" x14ac:dyDescent="0.2">
      <c r="I11986"/>
    </row>
    <row r="11987" spans="9:9" ht="15" customHeight="1" x14ac:dyDescent="0.2">
      <c r="I11987"/>
    </row>
    <row r="11988" spans="9:9" ht="15" customHeight="1" x14ac:dyDescent="0.2">
      <c r="I11988"/>
    </row>
    <row r="11989" spans="9:9" ht="15" customHeight="1" x14ac:dyDescent="0.2">
      <c r="I11989"/>
    </row>
    <row r="11990" spans="9:9" ht="15" customHeight="1" x14ac:dyDescent="0.2">
      <c r="I11990"/>
    </row>
    <row r="11991" spans="9:9" ht="15" customHeight="1" x14ac:dyDescent="0.2">
      <c r="I11991"/>
    </row>
    <row r="11992" spans="9:9" ht="15" customHeight="1" x14ac:dyDescent="0.2">
      <c r="I11992"/>
    </row>
    <row r="11993" spans="9:9" ht="15" customHeight="1" x14ac:dyDescent="0.2">
      <c r="I11993"/>
    </row>
    <row r="11994" spans="9:9" ht="15" customHeight="1" x14ac:dyDescent="0.2">
      <c r="I11994"/>
    </row>
    <row r="11995" spans="9:9" ht="15" customHeight="1" x14ac:dyDescent="0.2">
      <c r="I11995"/>
    </row>
    <row r="11996" spans="9:9" ht="15" customHeight="1" x14ac:dyDescent="0.2">
      <c r="I11996"/>
    </row>
    <row r="11997" spans="9:9" ht="15" customHeight="1" x14ac:dyDescent="0.2">
      <c r="I11997"/>
    </row>
    <row r="11998" spans="9:9" ht="15" customHeight="1" x14ac:dyDescent="0.2">
      <c r="I11998"/>
    </row>
    <row r="11999" spans="9:9" ht="15" customHeight="1" x14ac:dyDescent="0.2">
      <c r="I11999"/>
    </row>
    <row r="12000" spans="9:9" ht="15" customHeight="1" x14ac:dyDescent="0.2">
      <c r="I12000"/>
    </row>
    <row r="12001" spans="9:9" ht="15" customHeight="1" x14ac:dyDescent="0.2">
      <c r="I12001"/>
    </row>
    <row r="12002" spans="9:9" ht="15" customHeight="1" x14ac:dyDescent="0.2">
      <c r="I12002"/>
    </row>
    <row r="12003" spans="9:9" ht="15" customHeight="1" x14ac:dyDescent="0.2">
      <c r="I12003"/>
    </row>
    <row r="12004" spans="9:9" ht="15" customHeight="1" x14ac:dyDescent="0.2">
      <c r="I12004"/>
    </row>
    <row r="12005" spans="9:9" ht="15" customHeight="1" x14ac:dyDescent="0.2">
      <c r="I12005"/>
    </row>
    <row r="12006" spans="9:9" ht="15" customHeight="1" x14ac:dyDescent="0.2">
      <c r="I12006"/>
    </row>
    <row r="12007" spans="9:9" ht="15" customHeight="1" x14ac:dyDescent="0.2">
      <c r="I12007"/>
    </row>
    <row r="12008" spans="9:9" ht="15" customHeight="1" x14ac:dyDescent="0.2">
      <c r="I12008"/>
    </row>
    <row r="12009" spans="9:9" ht="15" customHeight="1" x14ac:dyDescent="0.2">
      <c r="I12009"/>
    </row>
    <row r="12010" spans="9:9" ht="15" customHeight="1" x14ac:dyDescent="0.2">
      <c r="I12010"/>
    </row>
    <row r="12011" spans="9:9" ht="15" customHeight="1" x14ac:dyDescent="0.2">
      <c r="I12011"/>
    </row>
    <row r="12012" spans="9:9" ht="15" customHeight="1" x14ac:dyDescent="0.2">
      <c r="I12012"/>
    </row>
    <row r="12013" spans="9:9" ht="15" customHeight="1" x14ac:dyDescent="0.2">
      <c r="I12013"/>
    </row>
    <row r="12014" spans="9:9" ht="15" customHeight="1" x14ac:dyDescent="0.2">
      <c r="I12014"/>
    </row>
    <row r="12015" spans="9:9" ht="15" customHeight="1" x14ac:dyDescent="0.2">
      <c r="I12015"/>
    </row>
    <row r="12016" spans="9:9" ht="15" customHeight="1" x14ac:dyDescent="0.2">
      <c r="I12016"/>
    </row>
    <row r="12017" spans="9:9" ht="15" customHeight="1" x14ac:dyDescent="0.2">
      <c r="I12017"/>
    </row>
    <row r="12018" spans="9:9" ht="15" customHeight="1" x14ac:dyDescent="0.2">
      <c r="I12018"/>
    </row>
    <row r="12019" spans="9:9" ht="15" customHeight="1" x14ac:dyDescent="0.2">
      <c r="I12019"/>
    </row>
    <row r="12020" spans="9:9" ht="15" customHeight="1" x14ac:dyDescent="0.2">
      <c r="I12020"/>
    </row>
    <row r="12021" spans="9:9" ht="15" customHeight="1" x14ac:dyDescent="0.2">
      <c r="I12021"/>
    </row>
    <row r="12022" spans="9:9" ht="15" customHeight="1" x14ac:dyDescent="0.2">
      <c r="I12022"/>
    </row>
    <row r="12023" spans="9:9" ht="15" customHeight="1" x14ac:dyDescent="0.2">
      <c r="I12023"/>
    </row>
    <row r="12024" spans="9:9" ht="15" customHeight="1" x14ac:dyDescent="0.2">
      <c r="I12024"/>
    </row>
    <row r="12025" spans="9:9" ht="15" customHeight="1" x14ac:dyDescent="0.2">
      <c r="I12025"/>
    </row>
    <row r="12026" spans="9:9" ht="15" customHeight="1" x14ac:dyDescent="0.2">
      <c r="I12026"/>
    </row>
    <row r="12027" spans="9:9" ht="15" customHeight="1" x14ac:dyDescent="0.2">
      <c r="I12027"/>
    </row>
    <row r="12028" spans="9:9" ht="15" customHeight="1" x14ac:dyDescent="0.2">
      <c r="I12028"/>
    </row>
    <row r="12029" spans="9:9" ht="15" customHeight="1" x14ac:dyDescent="0.2">
      <c r="I12029"/>
    </row>
    <row r="12030" spans="9:9" ht="15" customHeight="1" x14ac:dyDescent="0.2">
      <c r="I12030"/>
    </row>
    <row r="12031" spans="9:9" ht="15" customHeight="1" x14ac:dyDescent="0.2">
      <c r="I12031"/>
    </row>
    <row r="12032" spans="9:9" ht="15" customHeight="1" x14ac:dyDescent="0.2">
      <c r="I12032"/>
    </row>
    <row r="12033" spans="9:9" ht="15" customHeight="1" x14ac:dyDescent="0.2">
      <c r="I12033"/>
    </row>
    <row r="12034" spans="9:9" ht="15" customHeight="1" x14ac:dyDescent="0.2">
      <c r="I12034"/>
    </row>
    <row r="12035" spans="9:9" ht="15" customHeight="1" x14ac:dyDescent="0.2">
      <c r="I12035"/>
    </row>
    <row r="12036" spans="9:9" ht="15" customHeight="1" x14ac:dyDescent="0.2">
      <c r="I12036"/>
    </row>
    <row r="12037" spans="9:9" ht="15" customHeight="1" x14ac:dyDescent="0.2">
      <c r="I12037"/>
    </row>
    <row r="12038" spans="9:9" ht="15" customHeight="1" x14ac:dyDescent="0.2">
      <c r="I12038"/>
    </row>
    <row r="12039" spans="9:9" ht="15" customHeight="1" x14ac:dyDescent="0.2">
      <c r="I12039"/>
    </row>
    <row r="12040" spans="9:9" ht="15" customHeight="1" x14ac:dyDescent="0.2">
      <c r="I12040"/>
    </row>
    <row r="12041" spans="9:9" ht="15" customHeight="1" x14ac:dyDescent="0.2">
      <c r="I12041"/>
    </row>
    <row r="12042" spans="9:9" ht="15" customHeight="1" x14ac:dyDescent="0.2">
      <c r="I12042"/>
    </row>
    <row r="12043" spans="9:9" ht="15" customHeight="1" x14ac:dyDescent="0.2">
      <c r="I12043"/>
    </row>
    <row r="12044" spans="9:9" ht="15" customHeight="1" x14ac:dyDescent="0.2">
      <c r="I12044"/>
    </row>
    <row r="12045" spans="9:9" ht="15" customHeight="1" x14ac:dyDescent="0.2">
      <c r="I12045"/>
    </row>
    <row r="12046" spans="9:9" ht="15" customHeight="1" x14ac:dyDescent="0.2">
      <c r="I12046"/>
    </row>
    <row r="12047" spans="9:9" ht="15" customHeight="1" x14ac:dyDescent="0.2">
      <c r="I12047"/>
    </row>
    <row r="12048" spans="9:9" ht="15" customHeight="1" x14ac:dyDescent="0.2">
      <c r="I12048"/>
    </row>
    <row r="12049" spans="9:9" ht="15" customHeight="1" x14ac:dyDescent="0.2">
      <c r="I12049"/>
    </row>
    <row r="12050" spans="9:9" ht="15" customHeight="1" x14ac:dyDescent="0.2">
      <c r="I12050"/>
    </row>
    <row r="12051" spans="9:9" ht="15" customHeight="1" x14ac:dyDescent="0.2">
      <c r="I12051"/>
    </row>
    <row r="12052" spans="9:9" ht="15" customHeight="1" x14ac:dyDescent="0.2">
      <c r="I12052"/>
    </row>
    <row r="12053" spans="9:9" ht="15" customHeight="1" x14ac:dyDescent="0.2">
      <c r="I12053"/>
    </row>
    <row r="12054" spans="9:9" ht="15" customHeight="1" x14ac:dyDescent="0.2">
      <c r="I12054"/>
    </row>
    <row r="12055" spans="9:9" ht="15" customHeight="1" x14ac:dyDescent="0.2">
      <c r="I12055"/>
    </row>
    <row r="12056" spans="9:9" ht="15" customHeight="1" x14ac:dyDescent="0.2">
      <c r="I12056"/>
    </row>
    <row r="12057" spans="9:9" ht="15" customHeight="1" x14ac:dyDescent="0.2">
      <c r="I12057"/>
    </row>
    <row r="12058" spans="9:9" ht="15" customHeight="1" x14ac:dyDescent="0.2">
      <c r="I12058"/>
    </row>
    <row r="12059" spans="9:9" ht="15" customHeight="1" x14ac:dyDescent="0.2">
      <c r="I12059"/>
    </row>
    <row r="12060" spans="9:9" ht="15" customHeight="1" x14ac:dyDescent="0.2">
      <c r="I12060"/>
    </row>
    <row r="12061" spans="9:9" ht="15" customHeight="1" x14ac:dyDescent="0.2">
      <c r="I12061"/>
    </row>
    <row r="12062" spans="9:9" ht="15" customHeight="1" x14ac:dyDescent="0.2">
      <c r="I12062"/>
    </row>
    <row r="12063" spans="9:9" ht="15" customHeight="1" x14ac:dyDescent="0.2">
      <c r="I12063"/>
    </row>
    <row r="12064" spans="9:9" ht="15" customHeight="1" x14ac:dyDescent="0.2">
      <c r="I12064"/>
    </row>
    <row r="12065" spans="9:9" ht="15" customHeight="1" x14ac:dyDescent="0.2">
      <c r="I12065"/>
    </row>
    <row r="12066" spans="9:9" ht="15" customHeight="1" x14ac:dyDescent="0.2">
      <c r="I12066"/>
    </row>
    <row r="12067" spans="9:9" ht="15" customHeight="1" x14ac:dyDescent="0.2">
      <c r="I12067"/>
    </row>
    <row r="12068" spans="9:9" ht="15" customHeight="1" x14ac:dyDescent="0.2">
      <c r="I12068"/>
    </row>
    <row r="12069" spans="9:9" ht="15" customHeight="1" x14ac:dyDescent="0.2">
      <c r="I12069"/>
    </row>
    <row r="12070" spans="9:9" ht="15" customHeight="1" x14ac:dyDescent="0.2">
      <c r="I12070"/>
    </row>
    <row r="12071" spans="9:9" ht="15" customHeight="1" x14ac:dyDescent="0.2">
      <c r="I12071"/>
    </row>
    <row r="12072" spans="9:9" ht="15" customHeight="1" x14ac:dyDescent="0.2">
      <c r="I12072"/>
    </row>
    <row r="12073" spans="9:9" ht="15" customHeight="1" x14ac:dyDescent="0.2">
      <c r="I12073"/>
    </row>
    <row r="12074" spans="9:9" ht="15" customHeight="1" x14ac:dyDescent="0.2">
      <c r="I12074"/>
    </row>
    <row r="12075" spans="9:9" ht="15" customHeight="1" x14ac:dyDescent="0.2">
      <c r="I12075"/>
    </row>
    <row r="12076" spans="9:9" ht="15" customHeight="1" x14ac:dyDescent="0.2">
      <c r="I12076"/>
    </row>
    <row r="12077" spans="9:9" ht="15" customHeight="1" x14ac:dyDescent="0.2">
      <c r="I12077"/>
    </row>
    <row r="12078" spans="9:9" ht="15" customHeight="1" x14ac:dyDescent="0.2">
      <c r="I12078"/>
    </row>
    <row r="12079" spans="9:9" ht="15" customHeight="1" x14ac:dyDescent="0.2">
      <c r="I12079"/>
    </row>
    <row r="12080" spans="9:9" ht="15" customHeight="1" x14ac:dyDescent="0.2">
      <c r="I12080"/>
    </row>
    <row r="12081" spans="9:9" ht="15" customHeight="1" x14ac:dyDescent="0.2">
      <c r="I12081"/>
    </row>
    <row r="12082" spans="9:9" ht="15" customHeight="1" x14ac:dyDescent="0.2">
      <c r="I12082"/>
    </row>
    <row r="12083" spans="9:9" ht="15" customHeight="1" x14ac:dyDescent="0.2">
      <c r="I12083"/>
    </row>
    <row r="12084" spans="9:9" ht="15" customHeight="1" x14ac:dyDescent="0.2">
      <c r="I12084"/>
    </row>
    <row r="12085" spans="9:9" ht="15" customHeight="1" x14ac:dyDescent="0.2">
      <c r="I12085"/>
    </row>
    <row r="12086" spans="9:9" ht="15" customHeight="1" x14ac:dyDescent="0.2">
      <c r="I12086"/>
    </row>
    <row r="12087" spans="9:9" ht="15" customHeight="1" x14ac:dyDescent="0.2">
      <c r="I12087"/>
    </row>
    <row r="12088" spans="9:9" ht="15" customHeight="1" x14ac:dyDescent="0.2">
      <c r="I12088"/>
    </row>
    <row r="12089" spans="9:9" ht="15" customHeight="1" x14ac:dyDescent="0.2">
      <c r="I12089"/>
    </row>
    <row r="12090" spans="9:9" ht="15" customHeight="1" x14ac:dyDescent="0.2">
      <c r="I12090"/>
    </row>
    <row r="12091" spans="9:9" ht="15" customHeight="1" x14ac:dyDescent="0.2">
      <c r="I12091"/>
    </row>
    <row r="12092" spans="9:9" ht="15" customHeight="1" x14ac:dyDescent="0.2">
      <c r="I12092"/>
    </row>
    <row r="12093" spans="9:9" ht="15" customHeight="1" x14ac:dyDescent="0.2">
      <c r="I12093"/>
    </row>
    <row r="12094" spans="9:9" ht="15" customHeight="1" x14ac:dyDescent="0.2">
      <c r="I12094"/>
    </row>
    <row r="12095" spans="9:9" ht="15" customHeight="1" x14ac:dyDescent="0.2">
      <c r="I12095"/>
    </row>
    <row r="12096" spans="9:9" ht="15" customHeight="1" x14ac:dyDescent="0.2">
      <c r="I12096"/>
    </row>
    <row r="12097" spans="9:9" ht="15" customHeight="1" x14ac:dyDescent="0.2">
      <c r="I12097"/>
    </row>
    <row r="12098" spans="9:9" ht="15" customHeight="1" x14ac:dyDescent="0.2">
      <c r="I12098"/>
    </row>
    <row r="12099" spans="9:9" ht="15" customHeight="1" x14ac:dyDescent="0.2">
      <c r="I12099"/>
    </row>
    <row r="12100" spans="9:9" ht="15" customHeight="1" x14ac:dyDescent="0.2">
      <c r="I12100"/>
    </row>
    <row r="12101" spans="9:9" ht="15" customHeight="1" x14ac:dyDescent="0.2">
      <c r="I12101"/>
    </row>
    <row r="12102" spans="9:9" ht="15" customHeight="1" x14ac:dyDescent="0.2">
      <c r="I12102"/>
    </row>
    <row r="12103" spans="9:9" ht="15" customHeight="1" x14ac:dyDescent="0.2">
      <c r="I12103"/>
    </row>
    <row r="12104" spans="9:9" ht="15" customHeight="1" x14ac:dyDescent="0.2">
      <c r="I12104"/>
    </row>
    <row r="12105" spans="9:9" ht="15" customHeight="1" x14ac:dyDescent="0.2">
      <c r="I12105"/>
    </row>
    <row r="12106" spans="9:9" ht="15" customHeight="1" x14ac:dyDescent="0.2">
      <c r="I12106"/>
    </row>
    <row r="12107" spans="9:9" ht="15" customHeight="1" x14ac:dyDescent="0.2">
      <c r="I12107"/>
    </row>
    <row r="12108" spans="9:9" ht="15" customHeight="1" x14ac:dyDescent="0.2">
      <c r="I12108"/>
    </row>
    <row r="12109" spans="9:9" ht="15" customHeight="1" x14ac:dyDescent="0.2">
      <c r="I12109"/>
    </row>
    <row r="12110" spans="9:9" ht="15" customHeight="1" x14ac:dyDescent="0.2">
      <c r="I12110"/>
    </row>
    <row r="12111" spans="9:9" ht="15" customHeight="1" x14ac:dyDescent="0.2">
      <c r="I12111"/>
    </row>
    <row r="12112" spans="9:9" ht="15" customHeight="1" x14ac:dyDescent="0.2">
      <c r="I12112"/>
    </row>
    <row r="12113" spans="9:9" ht="15" customHeight="1" x14ac:dyDescent="0.2">
      <c r="I12113"/>
    </row>
    <row r="12114" spans="9:9" ht="15" customHeight="1" x14ac:dyDescent="0.2">
      <c r="I12114"/>
    </row>
    <row r="12115" spans="9:9" ht="15" customHeight="1" x14ac:dyDescent="0.2">
      <c r="I12115"/>
    </row>
    <row r="12116" spans="9:9" ht="15" customHeight="1" x14ac:dyDescent="0.2">
      <c r="I12116"/>
    </row>
    <row r="12117" spans="9:9" ht="15" customHeight="1" x14ac:dyDescent="0.2">
      <c r="I12117"/>
    </row>
    <row r="12118" spans="9:9" ht="15" customHeight="1" x14ac:dyDescent="0.2">
      <c r="I12118"/>
    </row>
    <row r="12119" spans="9:9" ht="15" customHeight="1" x14ac:dyDescent="0.2">
      <c r="I12119"/>
    </row>
    <row r="12120" spans="9:9" ht="15" customHeight="1" x14ac:dyDescent="0.2">
      <c r="I12120"/>
    </row>
    <row r="12121" spans="9:9" ht="15" customHeight="1" x14ac:dyDescent="0.2">
      <c r="I12121"/>
    </row>
    <row r="12122" spans="9:9" ht="15" customHeight="1" x14ac:dyDescent="0.2">
      <c r="I12122"/>
    </row>
    <row r="12123" spans="9:9" ht="15" customHeight="1" x14ac:dyDescent="0.2">
      <c r="I12123"/>
    </row>
    <row r="12124" spans="9:9" ht="15" customHeight="1" x14ac:dyDescent="0.2">
      <c r="I12124"/>
    </row>
    <row r="12125" spans="9:9" ht="15" customHeight="1" x14ac:dyDescent="0.2">
      <c r="I12125"/>
    </row>
    <row r="12126" spans="9:9" ht="15" customHeight="1" x14ac:dyDescent="0.2">
      <c r="I12126"/>
    </row>
    <row r="12127" spans="9:9" ht="15" customHeight="1" x14ac:dyDescent="0.2">
      <c r="I12127"/>
    </row>
    <row r="12128" spans="9:9" ht="15" customHeight="1" x14ac:dyDescent="0.2">
      <c r="I12128"/>
    </row>
    <row r="12129" spans="9:9" ht="15" customHeight="1" x14ac:dyDescent="0.2">
      <c r="I12129"/>
    </row>
    <row r="12130" spans="9:9" ht="15" customHeight="1" x14ac:dyDescent="0.2">
      <c r="I12130"/>
    </row>
    <row r="12131" spans="9:9" ht="15" customHeight="1" x14ac:dyDescent="0.2">
      <c r="I12131"/>
    </row>
    <row r="12132" spans="9:9" ht="15" customHeight="1" x14ac:dyDescent="0.2">
      <c r="I12132"/>
    </row>
    <row r="12133" spans="9:9" ht="15" customHeight="1" x14ac:dyDescent="0.2">
      <c r="I12133"/>
    </row>
    <row r="12134" spans="9:9" ht="15" customHeight="1" x14ac:dyDescent="0.2">
      <c r="I12134"/>
    </row>
    <row r="12135" spans="9:9" ht="15" customHeight="1" x14ac:dyDescent="0.2">
      <c r="I12135"/>
    </row>
    <row r="12136" spans="9:9" ht="15" customHeight="1" x14ac:dyDescent="0.2">
      <c r="I12136"/>
    </row>
    <row r="12137" spans="9:9" ht="15" customHeight="1" x14ac:dyDescent="0.2">
      <c r="I12137"/>
    </row>
    <row r="12138" spans="9:9" ht="15" customHeight="1" x14ac:dyDescent="0.2">
      <c r="I12138"/>
    </row>
    <row r="12139" spans="9:9" ht="15" customHeight="1" x14ac:dyDescent="0.2">
      <c r="I12139"/>
    </row>
    <row r="12140" spans="9:9" ht="15" customHeight="1" x14ac:dyDescent="0.2">
      <c r="I12140"/>
    </row>
    <row r="12141" spans="9:9" ht="15" customHeight="1" x14ac:dyDescent="0.2">
      <c r="I12141"/>
    </row>
    <row r="12142" spans="9:9" ht="15" customHeight="1" x14ac:dyDescent="0.2">
      <c r="I12142"/>
    </row>
    <row r="12143" spans="9:9" ht="15" customHeight="1" x14ac:dyDescent="0.2">
      <c r="I12143"/>
    </row>
    <row r="12144" spans="9:9" ht="15" customHeight="1" x14ac:dyDescent="0.2">
      <c r="I12144"/>
    </row>
    <row r="12145" spans="9:9" ht="15" customHeight="1" x14ac:dyDescent="0.2">
      <c r="I12145"/>
    </row>
    <row r="12146" spans="9:9" ht="15" customHeight="1" x14ac:dyDescent="0.2">
      <c r="I12146"/>
    </row>
    <row r="12147" spans="9:9" ht="15" customHeight="1" x14ac:dyDescent="0.2">
      <c r="I12147"/>
    </row>
    <row r="12148" spans="9:9" ht="15" customHeight="1" x14ac:dyDescent="0.2">
      <c r="I12148"/>
    </row>
    <row r="12149" spans="9:9" ht="15" customHeight="1" x14ac:dyDescent="0.2">
      <c r="I12149"/>
    </row>
    <row r="12150" spans="9:9" ht="15" customHeight="1" x14ac:dyDescent="0.2">
      <c r="I12150"/>
    </row>
    <row r="12151" spans="9:9" ht="15" customHeight="1" x14ac:dyDescent="0.2">
      <c r="I12151"/>
    </row>
    <row r="12152" spans="9:9" ht="15" customHeight="1" x14ac:dyDescent="0.2">
      <c r="I12152"/>
    </row>
    <row r="12153" spans="9:9" ht="15" customHeight="1" x14ac:dyDescent="0.2">
      <c r="I12153"/>
    </row>
    <row r="12154" spans="9:9" ht="15" customHeight="1" x14ac:dyDescent="0.2">
      <c r="I12154"/>
    </row>
    <row r="12155" spans="9:9" ht="15" customHeight="1" x14ac:dyDescent="0.2">
      <c r="I12155"/>
    </row>
    <row r="12156" spans="9:9" ht="15" customHeight="1" x14ac:dyDescent="0.2">
      <c r="I12156"/>
    </row>
    <row r="12157" spans="9:9" ht="15" customHeight="1" x14ac:dyDescent="0.2">
      <c r="I12157"/>
    </row>
    <row r="12158" spans="9:9" ht="15" customHeight="1" x14ac:dyDescent="0.2">
      <c r="I12158"/>
    </row>
    <row r="12159" spans="9:9" ht="15" customHeight="1" x14ac:dyDescent="0.2">
      <c r="I12159"/>
    </row>
    <row r="12160" spans="9:9" ht="15" customHeight="1" x14ac:dyDescent="0.2">
      <c r="I12160"/>
    </row>
    <row r="12161" spans="9:9" ht="15" customHeight="1" x14ac:dyDescent="0.2">
      <c r="I12161"/>
    </row>
    <row r="12162" spans="9:9" ht="15" customHeight="1" x14ac:dyDescent="0.2">
      <c r="I12162"/>
    </row>
    <row r="12163" spans="9:9" ht="15" customHeight="1" x14ac:dyDescent="0.2">
      <c r="I12163"/>
    </row>
    <row r="12164" spans="9:9" ht="15" customHeight="1" x14ac:dyDescent="0.2">
      <c r="I12164"/>
    </row>
    <row r="12165" spans="9:9" ht="15" customHeight="1" x14ac:dyDescent="0.2">
      <c r="I12165"/>
    </row>
    <row r="12166" spans="9:9" ht="15" customHeight="1" x14ac:dyDescent="0.2">
      <c r="I12166"/>
    </row>
    <row r="12167" spans="9:9" ht="15" customHeight="1" x14ac:dyDescent="0.2">
      <c r="I12167"/>
    </row>
    <row r="12168" spans="9:9" ht="15" customHeight="1" x14ac:dyDescent="0.2">
      <c r="I12168"/>
    </row>
    <row r="12169" spans="9:9" ht="15" customHeight="1" x14ac:dyDescent="0.2">
      <c r="I12169"/>
    </row>
    <row r="12170" spans="9:9" ht="15" customHeight="1" x14ac:dyDescent="0.2">
      <c r="I12170"/>
    </row>
    <row r="12171" spans="9:9" ht="15" customHeight="1" x14ac:dyDescent="0.2">
      <c r="I12171"/>
    </row>
    <row r="12172" spans="9:9" ht="15" customHeight="1" x14ac:dyDescent="0.2">
      <c r="I12172"/>
    </row>
    <row r="12173" spans="9:9" ht="15" customHeight="1" x14ac:dyDescent="0.2">
      <c r="I12173"/>
    </row>
    <row r="12174" spans="9:9" ht="15" customHeight="1" x14ac:dyDescent="0.2">
      <c r="I12174"/>
    </row>
    <row r="12175" spans="9:9" ht="15" customHeight="1" x14ac:dyDescent="0.2">
      <c r="I12175"/>
    </row>
    <row r="12176" spans="9:9" ht="15" customHeight="1" x14ac:dyDescent="0.2">
      <c r="I12176"/>
    </row>
    <row r="12177" spans="9:9" ht="15" customHeight="1" x14ac:dyDescent="0.2">
      <c r="I12177"/>
    </row>
    <row r="12178" spans="9:9" ht="15" customHeight="1" x14ac:dyDescent="0.2">
      <c r="I12178"/>
    </row>
    <row r="12179" spans="9:9" ht="15" customHeight="1" x14ac:dyDescent="0.2">
      <c r="I12179"/>
    </row>
    <row r="12180" spans="9:9" ht="15" customHeight="1" x14ac:dyDescent="0.2">
      <c r="I12180"/>
    </row>
    <row r="12181" spans="9:9" ht="15" customHeight="1" x14ac:dyDescent="0.2">
      <c r="I12181"/>
    </row>
    <row r="12182" spans="9:9" ht="15" customHeight="1" x14ac:dyDescent="0.2">
      <c r="I12182"/>
    </row>
    <row r="12183" spans="9:9" ht="15" customHeight="1" x14ac:dyDescent="0.2">
      <c r="I12183"/>
    </row>
    <row r="12184" spans="9:9" ht="15" customHeight="1" x14ac:dyDescent="0.2">
      <c r="I12184"/>
    </row>
    <row r="12185" spans="9:9" ht="15" customHeight="1" x14ac:dyDescent="0.2">
      <c r="I12185"/>
    </row>
    <row r="12186" spans="9:9" ht="15" customHeight="1" x14ac:dyDescent="0.2">
      <c r="I12186"/>
    </row>
    <row r="12187" spans="9:9" ht="15" customHeight="1" x14ac:dyDescent="0.2">
      <c r="I12187"/>
    </row>
    <row r="12188" spans="9:9" ht="15" customHeight="1" x14ac:dyDescent="0.2">
      <c r="I12188"/>
    </row>
    <row r="12189" spans="9:9" ht="15" customHeight="1" x14ac:dyDescent="0.2">
      <c r="I12189"/>
    </row>
    <row r="12190" spans="9:9" ht="15" customHeight="1" x14ac:dyDescent="0.2">
      <c r="I12190"/>
    </row>
    <row r="12191" spans="9:9" ht="15" customHeight="1" x14ac:dyDescent="0.2">
      <c r="I12191"/>
    </row>
    <row r="12192" spans="9:9" ht="15" customHeight="1" x14ac:dyDescent="0.2">
      <c r="I12192"/>
    </row>
    <row r="12193" spans="9:9" ht="15" customHeight="1" x14ac:dyDescent="0.2">
      <c r="I12193"/>
    </row>
    <row r="12194" spans="9:9" ht="15" customHeight="1" x14ac:dyDescent="0.2">
      <c r="I12194"/>
    </row>
    <row r="12195" spans="9:9" ht="15" customHeight="1" x14ac:dyDescent="0.2">
      <c r="I12195"/>
    </row>
    <row r="12196" spans="9:9" ht="15" customHeight="1" x14ac:dyDescent="0.2">
      <c r="I12196"/>
    </row>
    <row r="12197" spans="9:9" ht="15" customHeight="1" x14ac:dyDescent="0.2">
      <c r="I12197"/>
    </row>
    <row r="12198" spans="9:9" ht="15" customHeight="1" x14ac:dyDescent="0.2">
      <c r="I12198"/>
    </row>
    <row r="12199" spans="9:9" ht="15" customHeight="1" x14ac:dyDescent="0.2">
      <c r="I12199"/>
    </row>
    <row r="12200" spans="9:9" ht="15" customHeight="1" x14ac:dyDescent="0.2">
      <c r="I12200"/>
    </row>
    <row r="12201" spans="9:9" ht="15" customHeight="1" x14ac:dyDescent="0.2">
      <c r="I12201"/>
    </row>
    <row r="12202" spans="9:9" ht="15" customHeight="1" x14ac:dyDescent="0.2">
      <c r="I12202"/>
    </row>
    <row r="12203" spans="9:9" ht="15" customHeight="1" x14ac:dyDescent="0.2">
      <c r="I12203"/>
    </row>
    <row r="12204" spans="9:9" ht="15" customHeight="1" x14ac:dyDescent="0.2">
      <c r="I12204"/>
    </row>
    <row r="12205" spans="9:9" ht="15" customHeight="1" x14ac:dyDescent="0.2">
      <c r="I12205"/>
    </row>
    <row r="12206" spans="9:9" ht="15" customHeight="1" x14ac:dyDescent="0.2">
      <c r="I12206"/>
    </row>
    <row r="12207" spans="9:9" ht="15" customHeight="1" x14ac:dyDescent="0.2">
      <c r="I12207"/>
    </row>
    <row r="12208" spans="9:9" ht="15" customHeight="1" x14ac:dyDescent="0.2">
      <c r="I12208"/>
    </row>
    <row r="12209" spans="9:9" ht="15" customHeight="1" x14ac:dyDescent="0.2">
      <c r="I12209"/>
    </row>
    <row r="12210" spans="9:9" ht="15" customHeight="1" x14ac:dyDescent="0.2">
      <c r="I12210"/>
    </row>
    <row r="12211" spans="9:9" ht="15" customHeight="1" x14ac:dyDescent="0.2">
      <c r="I12211"/>
    </row>
    <row r="12212" spans="9:9" ht="15" customHeight="1" x14ac:dyDescent="0.2">
      <c r="I12212"/>
    </row>
    <row r="12213" spans="9:9" ht="15" customHeight="1" x14ac:dyDescent="0.2">
      <c r="I12213"/>
    </row>
    <row r="12214" spans="9:9" ht="15" customHeight="1" x14ac:dyDescent="0.2">
      <c r="I12214"/>
    </row>
    <row r="12215" spans="9:9" ht="15" customHeight="1" x14ac:dyDescent="0.2">
      <c r="I12215"/>
    </row>
    <row r="12216" spans="9:9" ht="15" customHeight="1" x14ac:dyDescent="0.2">
      <c r="I12216"/>
    </row>
    <row r="12217" spans="9:9" ht="15" customHeight="1" x14ac:dyDescent="0.2">
      <c r="I12217"/>
    </row>
    <row r="12218" spans="9:9" ht="15" customHeight="1" x14ac:dyDescent="0.2">
      <c r="I12218"/>
    </row>
    <row r="12219" spans="9:9" ht="15" customHeight="1" x14ac:dyDescent="0.2">
      <c r="I12219"/>
    </row>
    <row r="12220" spans="9:9" ht="15" customHeight="1" x14ac:dyDescent="0.2">
      <c r="I12220"/>
    </row>
    <row r="12221" spans="9:9" ht="15" customHeight="1" x14ac:dyDescent="0.2">
      <c r="I12221"/>
    </row>
    <row r="12222" spans="9:9" ht="15" customHeight="1" x14ac:dyDescent="0.2">
      <c r="I12222"/>
    </row>
    <row r="12223" spans="9:9" ht="15" customHeight="1" x14ac:dyDescent="0.2">
      <c r="I12223"/>
    </row>
    <row r="12224" spans="9:9" ht="15" customHeight="1" x14ac:dyDescent="0.2">
      <c r="I12224"/>
    </row>
    <row r="12225" spans="9:9" ht="15" customHeight="1" x14ac:dyDescent="0.2">
      <c r="I12225"/>
    </row>
    <row r="12226" spans="9:9" ht="15" customHeight="1" x14ac:dyDescent="0.2">
      <c r="I12226"/>
    </row>
    <row r="12227" spans="9:9" ht="15" customHeight="1" x14ac:dyDescent="0.2">
      <c r="I12227"/>
    </row>
    <row r="12228" spans="9:9" ht="15" customHeight="1" x14ac:dyDescent="0.2">
      <c r="I12228"/>
    </row>
    <row r="12229" spans="9:9" ht="15" customHeight="1" x14ac:dyDescent="0.2">
      <c r="I12229"/>
    </row>
    <row r="12230" spans="9:9" ht="15" customHeight="1" x14ac:dyDescent="0.2">
      <c r="I12230"/>
    </row>
    <row r="12231" spans="9:9" ht="15" customHeight="1" x14ac:dyDescent="0.2">
      <c r="I12231"/>
    </row>
    <row r="12232" spans="9:9" ht="15" customHeight="1" x14ac:dyDescent="0.2">
      <c r="I12232"/>
    </row>
    <row r="12233" spans="9:9" ht="15" customHeight="1" x14ac:dyDescent="0.2">
      <c r="I12233"/>
    </row>
    <row r="12234" spans="9:9" ht="15" customHeight="1" x14ac:dyDescent="0.2">
      <c r="I12234"/>
    </row>
    <row r="12235" spans="9:9" ht="15" customHeight="1" x14ac:dyDescent="0.2">
      <c r="I12235"/>
    </row>
    <row r="12236" spans="9:9" ht="15" customHeight="1" x14ac:dyDescent="0.2">
      <c r="I12236"/>
    </row>
    <row r="12237" spans="9:9" ht="15" customHeight="1" x14ac:dyDescent="0.2">
      <c r="I12237"/>
    </row>
    <row r="12238" spans="9:9" ht="15" customHeight="1" x14ac:dyDescent="0.2">
      <c r="I12238"/>
    </row>
    <row r="12239" spans="9:9" ht="15" customHeight="1" x14ac:dyDescent="0.2">
      <c r="I12239"/>
    </row>
    <row r="12240" spans="9:9" ht="15" customHeight="1" x14ac:dyDescent="0.2">
      <c r="I12240"/>
    </row>
    <row r="12241" spans="9:9" ht="15" customHeight="1" x14ac:dyDescent="0.2">
      <c r="I12241"/>
    </row>
    <row r="12242" spans="9:9" ht="15" customHeight="1" x14ac:dyDescent="0.2">
      <c r="I12242"/>
    </row>
    <row r="12243" spans="9:9" ht="15" customHeight="1" x14ac:dyDescent="0.2">
      <c r="I12243"/>
    </row>
    <row r="12244" spans="9:9" ht="15" customHeight="1" x14ac:dyDescent="0.2">
      <c r="I12244"/>
    </row>
    <row r="12245" spans="9:9" ht="15" customHeight="1" x14ac:dyDescent="0.2">
      <c r="I12245"/>
    </row>
    <row r="12246" spans="9:9" ht="15" customHeight="1" x14ac:dyDescent="0.2">
      <c r="I12246"/>
    </row>
    <row r="12247" spans="9:9" ht="15" customHeight="1" x14ac:dyDescent="0.2">
      <c r="I12247"/>
    </row>
    <row r="12248" spans="9:9" ht="15" customHeight="1" x14ac:dyDescent="0.2">
      <c r="I12248"/>
    </row>
    <row r="12249" spans="9:9" ht="15" customHeight="1" x14ac:dyDescent="0.2">
      <c r="I12249"/>
    </row>
    <row r="12250" spans="9:9" ht="15" customHeight="1" x14ac:dyDescent="0.2">
      <c r="I12250"/>
    </row>
    <row r="12251" spans="9:9" ht="15" customHeight="1" x14ac:dyDescent="0.2">
      <c r="I12251"/>
    </row>
    <row r="12252" spans="9:9" ht="15" customHeight="1" x14ac:dyDescent="0.2">
      <c r="I12252"/>
    </row>
    <row r="12253" spans="9:9" ht="15" customHeight="1" x14ac:dyDescent="0.2">
      <c r="I12253"/>
    </row>
    <row r="12254" spans="9:9" ht="15" customHeight="1" x14ac:dyDescent="0.2">
      <c r="I12254"/>
    </row>
    <row r="12255" spans="9:9" ht="15" customHeight="1" x14ac:dyDescent="0.2">
      <c r="I12255"/>
    </row>
    <row r="12256" spans="9:9" ht="15" customHeight="1" x14ac:dyDescent="0.2">
      <c r="I12256"/>
    </row>
    <row r="12257" spans="9:9" ht="15" customHeight="1" x14ac:dyDescent="0.2">
      <c r="I12257"/>
    </row>
    <row r="12258" spans="9:9" ht="15" customHeight="1" x14ac:dyDescent="0.2">
      <c r="I12258"/>
    </row>
    <row r="12259" spans="9:9" ht="15" customHeight="1" x14ac:dyDescent="0.2">
      <c r="I12259"/>
    </row>
    <row r="12260" spans="9:9" ht="15" customHeight="1" x14ac:dyDescent="0.2">
      <c r="I12260"/>
    </row>
    <row r="12261" spans="9:9" ht="15" customHeight="1" x14ac:dyDescent="0.2">
      <c r="I12261"/>
    </row>
    <row r="12262" spans="9:9" ht="15" customHeight="1" x14ac:dyDescent="0.2">
      <c r="I12262"/>
    </row>
    <row r="12263" spans="9:9" ht="15" customHeight="1" x14ac:dyDescent="0.2">
      <c r="I12263"/>
    </row>
    <row r="12264" spans="9:9" ht="15" customHeight="1" x14ac:dyDescent="0.2">
      <c r="I12264"/>
    </row>
    <row r="12265" spans="9:9" ht="15" customHeight="1" x14ac:dyDescent="0.2">
      <c r="I12265"/>
    </row>
    <row r="12266" spans="9:9" ht="15" customHeight="1" x14ac:dyDescent="0.2">
      <c r="I12266"/>
    </row>
    <row r="12267" spans="9:9" ht="15" customHeight="1" x14ac:dyDescent="0.2">
      <c r="I12267"/>
    </row>
    <row r="12268" spans="9:9" ht="15" customHeight="1" x14ac:dyDescent="0.2">
      <c r="I12268"/>
    </row>
    <row r="12269" spans="9:9" ht="15" customHeight="1" x14ac:dyDescent="0.2">
      <c r="I12269"/>
    </row>
    <row r="12270" spans="9:9" ht="15" customHeight="1" x14ac:dyDescent="0.2">
      <c r="I12270"/>
    </row>
    <row r="12271" spans="9:9" ht="15" customHeight="1" x14ac:dyDescent="0.2">
      <c r="I12271"/>
    </row>
    <row r="12272" spans="9:9" ht="15" customHeight="1" x14ac:dyDescent="0.2">
      <c r="I12272"/>
    </row>
    <row r="12273" spans="9:9" ht="15" customHeight="1" x14ac:dyDescent="0.2">
      <c r="I12273"/>
    </row>
    <row r="12274" spans="9:9" ht="15" customHeight="1" x14ac:dyDescent="0.2">
      <c r="I12274"/>
    </row>
    <row r="12275" spans="9:9" ht="15" customHeight="1" x14ac:dyDescent="0.2">
      <c r="I12275"/>
    </row>
    <row r="12276" spans="9:9" ht="15" customHeight="1" x14ac:dyDescent="0.2">
      <c r="I12276"/>
    </row>
    <row r="12277" spans="9:9" ht="15" customHeight="1" x14ac:dyDescent="0.2">
      <c r="I12277"/>
    </row>
    <row r="12278" spans="9:9" ht="15" customHeight="1" x14ac:dyDescent="0.2">
      <c r="I12278"/>
    </row>
    <row r="12279" spans="9:9" ht="15" customHeight="1" x14ac:dyDescent="0.2">
      <c r="I12279"/>
    </row>
    <row r="12280" spans="9:9" ht="15" customHeight="1" x14ac:dyDescent="0.2">
      <c r="I12280"/>
    </row>
    <row r="12281" spans="9:9" ht="15" customHeight="1" x14ac:dyDescent="0.2">
      <c r="I12281"/>
    </row>
    <row r="12282" spans="9:9" ht="15" customHeight="1" x14ac:dyDescent="0.2">
      <c r="I12282"/>
    </row>
    <row r="12283" spans="9:9" ht="15" customHeight="1" x14ac:dyDescent="0.2">
      <c r="I12283"/>
    </row>
    <row r="12284" spans="9:9" ht="15" customHeight="1" x14ac:dyDescent="0.2">
      <c r="I12284"/>
    </row>
    <row r="12285" spans="9:9" ht="15" customHeight="1" x14ac:dyDescent="0.2">
      <c r="I12285"/>
    </row>
    <row r="12286" spans="9:9" ht="15" customHeight="1" x14ac:dyDescent="0.2">
      <c r="I12286"/>
    </row>
    <row r="12287" spans="9:9" ht="15" customHeight="1" x14ac:dyDescent="0.2">
      <c r="I12287"/>
    </row>
    <row r="12288" spans="9:9" ht="15" customHeight="1" x14ac:dyDescent="0.2">
      <c r="I12288"/>
    </row>
    <row r="12289" spans="9:9" ht="15" customHeight="1" x14ac:dyDescent="0.2">
      <c r="I12289"/>
    </row>
    <row r="12290" spans="9:9" ht="15" customHeight="1" x14ac:dyDescent="0.2">
      <c r="I12290"/>
    </row>
    <row r="12291" spans="9:9" ht="15" customHeight="1" x14ac:dyDescent="0.2">
      <c r="I12291"/>
    </row>
    <row r="12292" spans="9:9" ht="15" customHeight="1" x14ac:dyDescent="0.2">
      <c r="I12292"/>
    </row>
    <row r="12293" spans="9:9" ht="15" customHeight="1" x14ac:dyDescent="0.2">
      <c r="I12293"/>
    </row>
    <row r="12294" spans="9:9" ht="15" customHeight="1" x14ac:dyDescent="0.2">
      <c r="I12294"/>
    </row>
    <row r="12295" spans="9:9" ht="15" customHeight="1" x14ac:dyDescent="0.2">
      <c r="I12295"/>
    </row>
    <row r="12296" spans="9:9" ht="15" customHeight="1" x14ac:dyDescent="0.2">
      <c r="I12296"/>
    </row>
    <row r="12297" spans="9:9" ht="15" customHeight="1" x14ac:dyDescent="0.2">
      <c r="I12297"/>
    </row>
    <row r="12298" spans="9:9" ht="15" customHeight="1" x14ac:dyDescent="0.2">
      <c r="I12298"/>
    </row>
    <row r="12299" spans="9:9" ht="15" customHeight="1" x14ac:dyDescent="0.2">
      <c r="I12299"/>
    </row>
    <row r="12300" spans="9:9" ht="15" customHeight="1" x14ac:dyDescent="0.2">
      <c r="I12300"/>
    </row>
    <row r="12301" spans="9:9" ht="15" customHeight="1" x14ac:dyDescent="0.2">
      <c r="I12301"/>
    </row>
    <row r="12302" spans="9:9" ht="15" customHeight="1" x14ac:dyDescent="0.2">
      <c r="I12302"/>
    </row>
    <row r="12303" spans="9:9" ht="15" customHeight="1" x14ac:dyDescent="0.2">
      <c r="I12303"/>
    </row>
    <row r="12304" spans="9:9" ht="15" customHeight="1" x14ac:dyDescent="0.2">
      <c r="I12304"/>
    </row>
    <row r="12305" spans="9:9" ht="15" customHeight="1" x14ac:dyDescent="0.2">
      <c r="I12305"/>
    </row>
    <row r="12306" spans="9:9" ht="15" customHeight="1" x14ac:dyDescent="0.2">
      <c r="I12306"/>
    </row>
    <row r="12307" spans="9:9" ht="15" customHeight="1" x14ac:dyDescent="0.2">
      <c r="I12307"/>
    </row>
    <row r="12308" spans="9:9" ht="15" customHeight="1" x14ac:dyDescent="0.2">
      <c r="I12308"/>
    </row>
    <row r="12309" spans="9:9" ht="15" customHeight="1" x14ac:dyDescent="0.2">
      <c r="I12309"/>
    </row>
    <row r="12310" spans="9:9" ht="15" customHeight="1" x14ac:dyDescent="0.2">
      <c r="I12310"/>
    </row>
    <row r="12311" spans="9:9" ht="15" customHeight="1" x14ac:dyDescent="0.2">
      <c r="I12311"/>
    </row>
    <row r="12312" spans="9:9" ht="15" customHeight="1" x14ac:dyDescent="0.2">
      <c r="I12312"/>
    </row>
    <row r="12313" spans="9:9" ht="15" customHeight="1" x14ac:dyDescent="0.2">
      <c r="I12313"/>
    </row>
    <row r="12314" spans="9:9" ht="15" customHeight="1" x14ac:dyDescent="0.2">
      <c r="I12314"/>
    </row>
    <row r="12315" spans="9:9" ht="15" customHeight="1" x14ac:dyDescent="0.2">
      <c r="I12315"/>
    </row>
    <row r="12316" spans="9:9" ht="15" customHeight="1" x14ac:dyDescent="0.2">
      <c r="I12316"/>
    </row>
    <row r="12317" spans="9:9" ht="15" customHeight="1" x14ac:dyDescent="0.2">
      <c r="I12317"/>
    </row>
    <row r="12318" spans="9:9" ht="15" customHeight="1" x14ac:dyDescent="0.2">
      <c r="I12318"/>
    </row>
    <row r="12319" spans="9:9" ht="15" customHeight="1" x14ac:dyDescent="0.2">
      <c r="I12319"/>
    </row>
    <row r="12320" spans="9:9" ht="15" customHeight="1" x14ac:dyDescent="0.2">
      <c r="I12320"/>
    </row>
    <row r="12321" spans="9:9" ht="15" customHeight="1" x14ac:dyDescent="0.2">
      <c r="I12321"/>
    </row>
    <row r="12322" spans="9:9" ht="15" customHeight="1" x14ac:dyDescent="0.2">
      <c r="I12322"/>
    </row>
    <row r="12323" spans="9:9" ht="15" customHeight="1" x14ac:dyDescent="0.2">
      <c r="I12323"/>
    </row>
    <row r="12324" spans="9:9" ht="15" customHeight="1" x14ac:dyDescent="0.2">
      <c r="I12324"/>
    </row>
    <row r="12325" spans="9:9" ht="15" customHeight="1" x14ac:dyDescent="0.2">
      <c r="I12325"/>
    </row>
    <row r="12326" spans="9:9" ht="15" customHeight="1" x14ac:dyDescent="0.2">
      <c r="I12326"/>
    </row>
    <row r="12327" spans="9:9" ht="15" customHeight="1" x14ac:dyDescent="0.2">
      <c r="I12327"/>
    </row>
    <row r="12328" spans="9:9" ht="15" customHeight="1" x14ac:dyDescent="0.2">
      <c r="I12328"/>
    </row>
    <row r="12329" spans="9:9" ht="15" customHeight="1" x14ac:dyDescent="0.2">
      <c r="I12329"/>
    </row>
    <row r="12330" spans="9:9" ht="15" customHeight="1" x14ac:dyDescent="0.2">
      <c r="I12330"/>
    </row>
    <row r="12331" spans="9:9" ht="15" customHeight="1" x14ac:dyDescent="0.2">
      <c r="I12331"/>
    </row>
    <row r="12332" spans="9:9" ht="15" customHeight="1" x14ac:dyDescent="0.2">
      <c r="I12332"/>
    </row>
    <row r="12333" spans="9:9" ht="15" customHeight="1" x14ac:dyDescent="0.2">
      <c r="I12333"/>
    </row>
    <row r="12334" spans="9:9" ht="15" customHeight="1" x14ac:dyDescent="0.2">
      <c r="I12334"/>
    </row>
    <row r="12335" spans="9:9" ht="15" customHeight="1" x14ac:dyDescent="0.2">
      <c r="I12335"/>
    </row>
    <row r="12336" spans="9:9" ht="15" customHeight="1" x14ac:dyDescent="0.2">
      <c r="I12336"/>
    </row>
    <row r="12337" spans="9:9" ht="15" customHeight="1" x14ac:dyDescent="0.2">
      <c r="I12337"/>
    </row>
    <row r="12338" spans="9:9" ht="15" customHeight="1" x14ac:dyDescent="0.2">
      <c r="I12338"/>
    </row>
    <row r="12339" spans="9:9" ht="15" customHeight="1" x14ac:dyDescent="0.2">
      <c r="I12339"/>
    </row>
    <row r="12340" spans="9:9" ht="15" customHeight="1" x14ac:dyDescent="0.2">
      <c r="I12340"/>
    </row>
    <row r="12341" spans="9:9" ht="15" customHeight="1" x14ac:dyDescent="0.2">
      <c r="I12341"/>
    </row>
    <row r="12342" spans="9:9" ht="15" customHeight="1" x14ac:dyDescent="0.2">
      <c r="I12342"/>
    </row>
    <row r="12343" spans="9:9" ht="15" customHeight="1" x14ac:dyDescent="0.2">
      <c r="I12343"/>
    </row>
    <row r="12344" spans="9:9" ht="15" customHeight="1" x14ac:dyDescent="0.2">
      <c r="I12344"/>
    </row>
    <row r="12345" spans="9:9" ht="15" customHeight="1" x14ac:dyDescent="0.2">
      <c r="I12345"/>
    </row>
    <row r="12346" spans="9:9" ht="15" customHeight="1" x14ac:dyDescent="0.2">
      <c r="I12346"/>
    </row>
    <row r="12347" spans="9:9" ht="15" customHeight="1" x14ac:dyDescent="0.2">
      <c r="I12347"/>
    </row>
    <row r="12348" spans="9:9" ht="15" customHeight="1" x14ac:dyDescent="0.2">
      <c r="I12348"/>
    </row>
    <row r="12349" spans="9:9" ht="15" customHeight="1" x14ac:dyDescent="0.2">
      <c r="I12349"/>
    </row>
    <row r="12350" spans="9:9" ht="15" customHeight="1" x14ac:dyDescent="0.2">
      <c r="I12350"/>
    </row>
    <row r="12351" spans="9:9" ht="15" customHeight="1" x14ac:dyDescent="0.2">
      <c r="I12351"/>
    </row>
    <row r="12352" spans="9:9" ht="15" customHeight="1" x14ac:dyDescent="0.2">
      <c r="I12352"/>
    </row>
    <row r="12353" spans="9:9" ht="15" customHeight="1" x14ac:dyDescent="0.2">
      <c r="I12353"/>
    </row>
    <row r="12354" spans="9:9" ht="15" customHeight="1" x14ac:dyDescent="0.2">
      <c r="I12354"/>
    </row>
    <row r="12355" spans="9:9" ht="15" customHeight="1" x14ac:dyDescent="0.2">
      <c r="I12355"/>
    </row>
    <row r="12356" spans="9:9" ht="15" customHeight="1" x14ac:dyDescent="0.2">
      <c r="I12356"/>
    </row>
    <row r="12357" spans="9:9" ht="15" customHeight="1" x14ac:dyDescent="0.2">
      <c r="I12357"/>
    </row>
    <row r="12358" spans="9:9" ht="15" customHeight="1" x14ac:dyDescent="0.2">
      <c r="I12358"/>
    </row>
    <row r="12359" spans="9:9" ht="15" customHeight="1" x14ac:dyDescent="0.2">
      <c r="I12359"/>
    </row>
    <row r="12360" spans="9:9" ht="15" customHeight="1" x14ac:dyDescent="0.2">
      <c r="I12360"/>
    </row>
    <row r="12361" spans="9:9" ht="15" customHeight="1" x14ac:dyDescent="0.2">
      <c r="I12361"/>
    </row>
    <row r="12362" spans="9:9" ht="15" customHeight="1" x14ac:dyDescent="0.2">
      <c r="I12362"/>
    </row>
    <row r="12363" spans="9:9" ht="15" customHeight="1" x14ac:dyDescent="0.2">
      <c r="I12363"/>
    </row>
    <row r="12364" spans="9:9" ht="15" customHeight="1" x14ac:dyDescent="0.2">
      <c r="I12364"/>
    </row>
    <row r="12365" spans="9:9" ht="15" customHeight="1" x14ac:dyDescent="0.2">
      <c r="I12365"/>
    </row>
    <row r="12366" spans="9:9" ht="15" customHeight="1" x14ac:dyDescent="0.2">
      <c r="I12366"/>
    </row>
    <row r="12367" spans="9:9" ht="15" customHeight="1" x14ac:dyDescent="0.2">
      <c r="I12367"/>
    </row>
    <row r="12368" spans="9:9" ht="15" customHeight="1" x14ac:dyDescent="0.2">
      <c r="I12368"/>
    </row>
    <row r="12369" spans="9:9" ht="15" customHeight="1" x14ac:dyDescent="0.2">
      <c r="I12369"/>
    </row>
    <row r="12370" spans="9:9" ht="15" customHeight="1" x14ac:dyDescent="0.2">
      <c r="I12370"/>
    </row>
    <row r="12371" spans="9:9" ht="15" customHeight="1" x14ac:dyDescent="0.2">
      <c r="I12371"/>
    </row>
    <row r="12372" spans="9:9" ht="15" customHeight="1" x14ac:dyDescent="0.2">
      <c r="I12372"/>
    </row>
    <row r="12373" spans="9:9" ht="15" customHeight="1" x14ac:dyDescent="0.2">
      <c r="I12373"/>
    </row>
    <row r="12374" spans="9:9" ht="15" customHeight="1" x14ac:dyDescent="0.2">
      <c r="I12374"/>
    </row>
    <row r="12375" spans="9:9" ht="15" customHeight="1" x14ac:dyDescent="0.2">
      <c r="I12375"/>
    </row>
    <row r="12376" spans="9:9" ht="15" customHeight="1" x14ac:dyDescent="0.2">
      <c r="I12376"/>
    </row>
    <row r="12377" spans="9:9" ht="15" customHeight="1" x14ac:dyDescent="0.2">
      <c r="I12377"/>
    </row>
    <row r="12378" spans="9:9" ht="15" customHeight="1" x14ac:dyDescent="0.2">
      <c r="I12378"/>
    </row>
    <row r="12379" spans="9:9" ht="15" customHeight="1" x14ac:dyDescent="0.2">
      <c r="I12379"/>
    </row>
    <row r="12380" spans="9:9" ht="15" customHeight="1" x14ac:dyDescent="0.2">
      <c r="I12380"/>
    </row>
    <row r="12381" spans="9:9" ht="15" customHeight="1" x14ac:dyDescent="0.2">
      <c r="I12381"/>
    </row>
    <row r="12382" spans="9:9" ht="15" customHeight="1" x14ac:dyDescent="0.2">
      <c r="I12382"/>
    </row>
    <row r="12383" spans="9:9" ht="15" customHeight="1" x14ac:dyDescent="0.2">
      <c r="I12383"/>
    </row>
    <row r="12384" spans="9:9" ht="15" customHeight="1" x14ac:dyDescent="0.2">
      <c r="I12384"/>
    </row>
    <row r="12385" spans="9:9" ht="15" customHeight="1" x14ac:dyDescent="0.2">
      <c r="I12385"/>
    </row>
    <row r="12386" spans="9:9" ht="15" customHeight="1" x14ac:dyDescent="0.2">
      <c r="I12386"/>
    </row>
    <row r="12387" spans="9:9" ht="15" customHeight="1" x14ac:dyDescent="0.2">
      <c r="I12387"/>
    </row>
    <row r="12388" spans="9:9" ht="15" customHeight="1" x14ac:dyDescent="0.2">
      <c r="I12388"/>
    </row>
    <row r="12389" spans="9:9" ht="15" customHeight="1" x14ac:dyDescent="0.2">
      <c r="I12389"/>
    </row>
    <row r="12390" spans="9:9" ht="15" customHeight="1" x14ac:dyDescent="0.2">
      <c r="I12390"/>
    </row>
    <row r="12391" spans="9:9" ht="15" customHeight="1" x14ac:dyDescent="0.2">
      <c r="I12391"/>
    </row>
    <row r="12392" spans="9:9" ht="15" customHeight="1" x14ac:dyDescent="0.2">
      <c r="I12392"/>
    </row>
    <row r="12393" spans="9:9" ht="15" customHeight="1" x14ac:dyDescent="0.2">
      <c r="I12393"/>
    </row>
    <row r="12394" spans="9:9" ht="15" customHeight="1" x14ac:dyDescent="0.2">
      <c r="I12394"/>
    </row>
    <row r="12395" spans="9:9" ht="15" customHeight="1" x14ac:dyDescent="0.2">
      <c r="I12395"/>
    </row>
    <row r="12396" spans="9:9" ht="15" customHeight="1" x14ac:dyDescent="0.2">
      <c r="I12396"/>
    </row>
    <row r="12397" spans="9:9" ht="15" customHeight="1" x14ac:dyDescent="0.2">
      <c r="I12397"/>
    </row>
    <row r="12398" spans="9:9" ht="15" customHeight="1" x14ac:dyDescent="0.2">
      <c r="I12398"/>
    </row>
    <row r="12399" spans="9:9" ht="15" customHeight="1" x14ac:dyDescent="0.2">
      <c r="I12399"/>
    </row>
    <row r="12400" spans="9:9" ht="15" customHeight="1" x14ac:dyDescent="0.2">
      <c r="I12400"/>
    </row>
    <row r="12401" spans="9:9" ht="15" customHeight="1" x14ac:dyDescent="0.2">
      <c r="I12401"/>
    </row>
    <row r="12402" spans="9:9" ht="15" customHeight="1" x14ac:dyDescent="0.2">
      <c r="I12402"/>
    </row>
    <row r="12403" spans="9:9" ht="15" customHeight="1" x14ac:dyDescent="0.2">
      <c r="I12403"/>
    </row>
    <row r="12404" spans="9:9" ht="15" customHeight="1" x14ac:dyDescent="0.2">
      <c r="I12404"/>
    </row>
    <row r="12405" spans="9:9" ht="15" customHeight="1" x14ac:dyDescent="0.2">
      <c r="I12405"/>
    </row>
    <row r="12406" spans="9:9" ht="15" customHeight="1" x14ac:dyDescent="0.2">
      <c r="I12406"/>
    </row>
    <row r="12407" spans="9:9" ht="15" customHeight="1" x14ac:dyDescent="0.2">
      <c r="I12407"/>
    </row>
    <row r="12408" spans="9:9" ht="15" customHeight="1" x14ac:dyDescent="0.2">
      <c r="I12408"/>
    </row>
    <row r="12409" spans="9:9" ht="15" customHeight="1" x14ac:dyDescent="0.2">
      <c r="I12409"/>
    </row>
    <row r="12410" spans="9:9" ht="15" customHeight="1" x14ac:dyDescent="0.2">
      <c r="I12410"/>
    </row>
    <row r="12411" spans="9:9" ht="15" customHeight="1" x14ac:dyDescent="0.2">
      <c r="I12411"/>
    </row>
    <row r="12412" spans="9:9" ht="15" customHeight="1" x14ac:dyDescent="0.2">
      <c r="I12412"/>
    </row>
    <row r="12413" spans="9:9" ht="15" customHeight="1" x14ac:dyDescent="0.2">
      <c r="I12413"/>
    </row>
    <row r="12414" spans="9:9" ht="15" customHeight="1" x14ac:dyDescent="0.2">
      <c r="I12414"/>
    </row>
    <row r="12415" spans="9:9" ht="15" customHeight="1" x14ac:dyDescent="0.2">
      <c r="I12415"/>
    </row>
    <row r="12416" spans="9:9" ht="15" customHeight="1" x14ac:dyDescent="0.2">
      <c r="I12416"/>
    </row>
    <row r="12417" spans="9:9" ht="15" customHeight="1" x14ac:dyDescent="0.2">
      <c r="I12417"/>
    </row>
    <row r="12418" spans="9:9" ht="15" customHeight="1" x14ac:dyDescent="0.2">
      <c r="I12418"/>
    </row>
    <row r="12419" spans="9:9" ht="15" customHeight="1" x14ac:dyDescent="0.2">
      <c r="I12419"/>
    </row>
    <row r="12420" spans="9:9" ht="15" customHeight="1" x14ac:dyDescent="0.2">
      <c r="I12420"/>
    </row>
    <row r="12421" spans="9:9" ht="15" customHeight="1" x14ac:dyDescent="0.2">
      <c r="I12421"/>
    </row>
    <row r="12422" spans="9:9" ht="15" customHeight="1" x14ac:dyDescent="0.2">
      <c r="I12422"/>
    </row>
    <row r="12423" spans="9:9" ht="15" customHeight="1" x14ac:dyDescent="0.2">
      <c r="I12423"/>
    </row>
    <row r="12424" spans="9:9" ht="15" customHeight="1" x14ac:dyDescent="0.2">
      <c r="I12424"/>
    </row>
    <row r="12425" spans="9:9" ht="15" customHeight="1" x14ac:dyDescent="0.2">
      <c r="I12425"/>
    </row>
    <row r="12426" spans="9:9" ht="15" customHeight="1" x14ac:dyDescent="0.2">
      <c r="I12426"/>
    </row>
    <row r="12427" spans="9:9" ht="15" customHeight="1" x14ac:dyDescent="0.2">
      <c r="I12427"/>
    </row>
    <row r="12428" spans="9:9" ht="15" customHeight="1" x14ac:dyDescent="0.2">
      <c r="I12428"/>
    </row>
    <row r="12429" spans="9:9" ht="15" customHeight="1" x14ac:dyDescent="0.2">
      <c r="I12429"/>
    </row>
    <row r="12430" spans="9:9" ht="15" customHeight="1" x14ac:dyDescent="0.2">
      <c r="I12430"/>
    </row>
    <row r="12431" spans="9:9" ht="15" customHeight="1" x14ac:dyDescent="0.2">
      <c r="I12431"/>
    </row>
    <row r="12432" spans="9:9" ht="15" customHeight="1" x14ac:dyDescent="0.2">
      <c r="I12432"/>
    </row>
    <row r="12433" spans="9:9" ht="15" customHeight="1" x14ac:dyDescent="0.2">
      <c r="I12433"/>
    </row>
    <row r="12434" spans="9:9" ht="15" customHeight="1" x14ac:dyDescent="0.2">
      <c r="I12434"/>
    </row>
    <row r="12435" spans="9:9" ht="15" customHeight="1" x14ac:dyDescent="0.2">
      <c r="I12435"/>
    </row>
    <row r="12436" spans="9:9" ht="15" customHeight="1" x14ac:dyDescent="0.2">
      <c r="I12436"/>
    </row>
    <row r="12437" spans="9:9" ht="15" customHeight="1" x14ac:dyDescent="0.2">
      <c r="I12437"/>
    </row>
    <row r="12438" spans="9:9" ht="15" customHeight="1" x14ac:dyDescent="0.2">
      <c r="I12438"/>
    </row>
    <row r="12439" spans="9:9" ht="15" customHeight="1" x14ac:dyDescent="0.2">
      <c r="I12439"/>
    </row>
    <row r="12440" spans="9:9" ht="15" customHeight="1" x14ac:dyDescent="0.2">
      <c r="I12440"/>
    </row>
    <row r="12441" spans="9:9" ht="15" customHeight="1" x14ac:dyDescent="0.2">
      <c r="I12441"/>
    </row>
    <row r="12442" spans="9:9" ht="15" customHeight="1" x14ac:dyDescent="0.2">
      <c r="I12442"/>
    </row>
    <row r="12443" spans="9:9" ht="15" customHeight="1" x14ac:dyDescent="0.2">
      <c r="I12443"/>
    </row>
    <row r="12444" spans="9:9" ht="15" customHeight="1" x14ac:dyDescent="0.2">
      <c r="I12444"/>
    </row>
    <row r="12445" spans="9:9" ht="15" customHeight="1" x14ac:dyDescent="0.2">
      <c r="I12445"/>
    </row>
    <row r="12446" spans="9:9" ht="15" customHeight="1" x14ac:dyDescent="0.2">
      <c r="I12446"/>
    </row>
    <row r="12447" spans="9:9" ht="15" customHeight="1" x14ac:dyDescent="0.2">
      <c r="I12447"/>
    </row>
    <row r="12448" spans="9:9" ht="15" customHeight="1" x14ac:dyDescent="0.2">
      <c r="I12448"/>
    </row>
    <row r="12449" spans="9:9" ht="15" customHeight="1" x14ac:dyDescent="0.2">
      <c r="I12449"/>
    </row>
    <row r="12450" spans="9:9" ht="15" customHeight="1" x14ac:dyDescent="0.2">
      <c r="I12450"/>
    </row>
    <row r="12451" spans="9:9" ht="15" customHeight="1" x14ac:dyDescent="0.2">
      <c r="I12451"/>
    </row>
    <row r="12452" spans="9:9" ht="15" customHeight="1" x14ac:dyDescent="0.2">
      <c r="I12452"/>
    </row>
    <row r="12453" spans="9:9" ht="15" customHeight="1" x14ac:dyDescent="0.2">
      <c r="I12453"/>
    </row>
    <row r="12454" spans="9:9" ht="15" customHeight="1" x14ac:dyDescent="0.2">
      <c r="I12454"/>
    </row>
    <row r="12455" spans="9:9" ht="15" customHeight="1" x14ac:dyDescent="0.2">
      <c r="I12455"/>
    </row>
    <row r="12456" spans="9:9" ht="15" customHeight="1" x14ac:dyDescent="0.2">
      <c r="I12456"/>
    </row>
    <row r="12457" spans="9:9" ht="15" customHeight="1" x14ac:dyDescent="0.2">
      <c r="I12457"/>
    </row>
    <row r="12458" spans="9:9" ht="15" customHeight="1" x14ac:dyDescent="0.2">
      <c r="I12458"/>
    </row>
    <row r="12459" spans="9:9" ht="15" customHeight="1" x14ac:dyDescent="0.2">
      <c r="I12459"/>
    </row>
    <row r="12460" spans="9:9" ht="15" customHeight="1" x14ac:dyDescent="0.2">
      <c r="I12460"/>
    </row>
    <row r="12461" spans="9:9" ht="15" customHeight="1" x14ac:dyDescent="0.2">
      <c r="I12461"/>
    </row>
    <row r="12462" spans="9:9" ht="15" customHeight="1" x14ac:dyDescent="0.2">
      <c r="I12462"/>
    </row>
    <row r="12463" spans="9:9" ht="15" customHeight="1" x14ac:dyDescent="0.2">
      <c r="I12463"/>
    </row>
    <row r="12464" spans="9:9" ht="15" customHeight="1" x14ac:dyDescent="0.2">
      <c r="I12464"/>
    </row>
    <row r="12465" spans="9:9" ht="15" customHeight="1" x14ac:dyDescent="0.2">
      <c r="I12465"/>
    </row>
    <row r="12466" spans="9:9" ht="15" customHeight="1" x14ac:dyDescent="0.2">
      <c r="I12466"/>
    </row>
    <row r="12467" spans="9:9" ht="15" customHeight="1" x14ac:dyDescent="0.2">
      <c r="I12467"/>
    </row>
    <row r="12468" spans="9:9" ht="15" customHeight="1" x14ac:dyDescent="0.2">
      <c r="I12468"/>
    </row>
    <row r="12469" spans="9:9" ht="15" customHeight="1" x14ac:dyDescent="0.2">
      <c r="I12469"/>
    </row>
    <row r="12470" spans="9:9" ht="15" customHeight="1" x14ac:dyDescent="0.2">
      <c r="I12470"/>
    </row>
    <row r="12471" spans="9:9" ht="15" customHeight="1" x14ac:dyDescent="0.2">
      <c r="I12471"/>
    </row>
    <row r="12472" spans="9:9" ht="15" customHeight="1" x14ac:dyDescent="0.2">
      <c r="I12472"/>
    </row>
    <row r="12473" spans="9:9" ht="15" customHeight="1" x14ac:dyDescent="0.2">
      <c r="I12473"/>
    </row>
    <row r="12474" spans="9:9" ht="15" customHeight="1" x14ac:dyDescent="0.2">
      <c r="I12474"/>
    </row>
    <row r="12475" spans="9:9" ht="15" customHeight="1" x14ac:dyDescent="0.2">
      <c r="I12475"/>
    </row>
    <row r="12476" spans="9:9" ht="15" customHeight="1" x14ac:dyDescent="0.2">
      <c r="I12476"/>
    </row>
    <row r="12477" spans="9:9" ht="15" customHeight="1" x14ac:dyDescent="0.2">
      <c r="I12477"/>
    </row>
    <row r="12478" spans="9:9" ht="15" customHeight="1" x14ac:dyDescent="0.2">
      <c r="I12478"/>
    </row>
    <row r="12479" spans="9:9" ht="15" customHeight="1" x14ac:dyDescent="0.2">
      <c r="I12479"/>
    </row>
    <row r="12480" spans="9:9" ht="15" customHeight="1" x14ac:dyDescent="0.2">
      <c r="I12480"/>
    </row>
    <row r="12481" spans="9:9" ht="15" customHeight="1" x14ac:dyDescent="0.2">
      <c r="I12481"/>
    </row>
    <row r="12482" spans="9:9" ht="15" customHeight="1" x14ac:dyDescent="0.2">
      <c r="I12482"/>
    </row>
    <row r="12483" spans="9:9" ht="15" customHeight="1" x14ac:dyDescent="0.2">
      <c r="I12483"/>
    </row>
    <row r="12484" spans="9:9" ht="15" customHeight="1" x14ac:dyDescent="0.2">
      <c r="I12484"/>
    </row>
    <row r="12485" spans="9:9" ht="15" customHeight="1" x14ac:dyDescent="0.2">
      <c r="I12485"/>
    </row>
    <row r="12486" spans="9:9" ht="15" customHeight="1" x14ac:dyDescent="0.2">
      <c r="I12486"/>
    </row>
    <row r="12487" spans="9:9" ht="15" customHeight="1" x14ac:dyDescent="0.2">
      <c r="I12487"/>
    </row>
    <row r="12488" spans="9:9" ht="15" customHeight="1" x14ac:dyDescent="0.2">
      <c r="I12488"/>
    </row>
    <row r="12489" spans="9:9" ht="15" customHeight="1" x14ac:dyDescent="0.2">
      <c r="I12489"/>
    </row>
    <row r="12490" spans="9:9" ht="15" customHeight="1" x14ac:dyDescent="0.2">
      <c r="I12490"/>
    </row>
    <row r="12491" spans="9:9" ht="15" customHeight="1" x14ac:dyDescent="0.2">
      <c r="I12491"/>
    </row>
    <row r="12492" spans="9:9" ht="15" customHeight="1" x14ac:dyDescent="0.2">
      <c r="I12492"/>
    </row>
    <row r="12493" spans="9:9" ht="15" customHeight="1" x14ac:dyDescent="0.2">
      <c r="I12493"/>
    </row>
    <row r="12494" spans="9:9" ht="15" customHeight="1" x14ac:dyDescent="0.2">
      <c r="I12494"/>
    </row>
    <row r="12495" spans="9:9" ht="15" customHeight="1" x14ac:dyDescent="0.2">
      <c r="I12495"/>
    </row>
    <row r="12496" spans="9:9" ht="15" customHeight="1" x14ac:dyDescent="0.2">
      <c r="I12496"/>
    </row>
    <row r="12497" spans="9:9" ht="15" customHeight="1" x14ac:dyDescent="0.2">
      <c r="I12497"/>
    </row>
    <row r="12498" spans="9:9" ht="15" customHeight="1" x14ac:dyDescent="0.2">
      <c r="I12498"/>
    </row>
    <row r="12499" spans="9:9" ht="15" customHeight="1" x14ac:dyDescent="0.2">
      <c r="I12499"/>
    </row>
    <row r="12500" spans="9:9" ht="15" customHeight="1" x14ac:dyDescent="0.2">
      <c r="I12500"/>
    </row>
    <row r="12501" spans="9:9" ht="15" customHeight="1" x14ac:dyDescent="0.2">
      <c r="I12501"/>
    </row>
    <row r="12502" spans="9:9" ht="15" customHeight="1" x14ac:dyDescent="0.2">
      <c r="I12502"/>
    </row>
    <row r="12503" spans="9:9" ht="15" customHeight="1" x14ac:dyDescent="0.2">
      <c r="I12503"/>
    </row>
    <row r="12504" spans="9:9" ht="15" customHeight="1" x14ac:dyDescent="0.2">
      <c r="I12504"/>
    </row>
    <row r="12505" spans="9:9" ht="15" customHeight="1" x14ac:dyDescent="0.2">
      <c r="I12505"/>
    </row>
    <row r="12506" spans="9:9" ht="15" customHeight="1" x14ac:dyDescent="0.2">
      <c r="I12506"/>
    </row>
    <row r="12507" spans="9:9" ht="15" customHeight="1" x14ac:dyDescent="0.2">
      <c r="I12507"/>
    </row>
    <row r="12508" spans="9:9" ht="15" customHeight="1" x14ac:dyDescent="0.2">
      <c r="I12508"/>
    </row>
    <row r="12509" spans="9:9" ht="15" customHeight="1" x14ac:dyDescent="0.2">
      <c r="I12509"/>
    </row>
    <row r="12510" spans="9:9" ht="15" customHeight="1" x14ac:dyDescent="0.2">
      <c r="I12510"/>
    </row>
    <row r="12511" spans="9:9" ht="15" customHeight="1" x14ac:dyDescent="0.2">
      <c r="I12511"/>
    </row>
    <row r="12512" spans="9:9" ht="15" customHeight="1" x14ac:dyDescent="0.2">
      <c r="I12512"/>
    </row>
    <row r="12513" spans="9:9" ht="15" customHeight="1" x14ac:dyDescent="0.2">
      <c r="I12513"/>
    </row>
    <row r="12514" spans="9:9" ht="15" customHeight="1" x14ac:dyDescent="0.2">
      <c r="I12514"/>
    </row>
    <row r="12515" spans="9:9" ht="15" customHeight="1" x14ac:dyDescent="0.2">
      <c r="I12515"/>
    </row>
    <row r="12516" spans="9:9" ht="15" customHeight="1" x14ac:dyDescent="0.2">
      <c r="I12516"/>
    </row>
    <row r="12517" spans="9:9" ht="15" customHeight="1" x14ac:dyDescent="0.2">
      <c r="I12517"/>
    </row>
    <row r="12518" spans="9:9" ht="15" customHeight="1" x14ac:dyDescent="0.2">
      <c r="I12518"/>
    </row>
    <row r="12519" spans="9:9" ht="15" customHeight="1" x14ac:dyDescent="0.2">
      <c r="I12519"/>
    </row>
    <row r="12520" spans="9:9" ht="15" customHeight="1" x14ac:dyDescent="0.2">
      <c r="I12520"/>
    </row>
    <row r="12521" spans="9:9" ht="15" customHeight="1" x14ac:dyDescent="0.2">
      <c r="I12521"/>
    </row>
    <row r="12522" spans="9:9" ht="15" customHeight="1" x14ac:dyDescent="0.2">
      <c r="I12522"/>
    </row>
    <row r="12523" spans="9:9" ht="15" customHeight="1" x14ac:dyDescent="0.2">
      <c r="I12523"/>
    </row>
    <row r="12524" spans="9:9" ht="15" customHeight="1" x14ac:dyDescent="0.2">
      <c r="I12524"/>
    </row>
    <row r="12525" spans="9:9" ht="15" customHeight="1" x14ac:dyDescent="0.2">
      <c r="I12525"/>
    </row>
    <row r="12526" spans="9:9" ht="15" customHeight="1" x14ac:dyDescent="0.2">
      <c r="I12526"/>
    </row>
    <row r="12527" spans="9:9" ht="15" customHeight="1" x14ac:dyDescent="0.2">
      <c r="I12527"/>
    </row>
    <row r="12528" spans="9:9" ht="15" customHeight="1" x14ac:dyDescent="0.2">
      <c r="I12528"/>
    </row>
    <row r="12529" spans="9:9" ht="15" customHeight="1" x14ac:dyDescent="0.2">
      <c r="I12529"/>
    </row>
    <row r="12530" spans="9:9" ht="15" customHeight="1" x14ac:dyDescent="0.2">
      <c r="I12530"/>
    </row>
    <row r="12531" spans="9:9" ht="15" customHeight="1" x14ac:dyDescent="0.2">
      <c r="I12531"/>
    </row>
    <row r="12532" spans="9:9" ht="15" customHeight="1" x14ac:dyDescent="0.2">
      <c r="I12532"/>
    </row>
    <row r="12533" spans="9:9" ht="15" customHeight="1" x14ac:dyDescent="0.2">
      <c r="I12533"/>
    </row>
    <row r="12534" spans="9:9" ht="15" customHeight="1" x14ac:dyDescent="0.2">
      <c r="I12534"/>
    </row>
    <row r="12535" spans="9:9" ht="15" customHeight="1" x14ac:dyDescent="0.2">
      <c r="I12535"/>
    </row>
    <row r="12536" spans="9:9" ht="15" customHeight="1" x14ac:dyDescent="0.2">
      <c r="I12536"/>
    </row>
    <row r="12537" spans="9:9" ht="15" customHeight="1" x14ac:dyDescent="0.2">
      <c r="I12537"/>
    </row>
    <row r="12538" spans="9:9" ht="15" customHeight="1" x14ac:dyDescent="0.2">
      <c r="I12538"/>
    </row>
    <row r="12539" spans="9:9" ht="15" customHeight="1" x14ac:dyDescent="0.2">
      <c r="I12539"/>
    </row>
    <row r="12540" spans="9:9" ht="15" customHeight="1" x14ac:dyDescent="0.2">
      <c r="I12540"/>
    </row>
    <row r="12541" spans="9:9" ht="15" customHeight="1" x14ac:dyDescent="0.2">
      <c r="I12541"/>
    </row>
    <row r="12542" spans="9:9" ht="15" customHeight="1" x14ac:dyDescent="0.2">
      <c r="I12542"/>
    </row>
    <row r="12543" spans="9:9" ht="15" customHeight="1" x14ac:dyDescent="0.2">
      <c r="I12543"/>
    </row>
    <row r="12544" spans="9:9" ht="15" customHeight="1" x14ac:dyDescent="0.2">
      <c r="I12544"/>
    </row>
    <row r="12545" spans="9:9" ht="15" customHeight="1" x14ac:dyDescent="0.2">
      <c r="I12545"/>
    </row>
    <row r="12546" spans="9:9" ht="15" customHeight="1" x14ac:dyDescent="0.2">
      <c r="I12546"/>
    </row>
    <row r="12547" spans="9:9" ht="15" customHeight="1" x14ac:dyDescent="0.2">
      <c r="I12547"/>
    </row>
    <row r="12548" spans="9:9" ht="15" customHeight="1" x14ac:dyDescent="0.2">
      <c r="I12548"/>
    </row>
    <row r="12549" spans="9:9" ht="15" customHeight="1" x14ac:dyDescent="0.2">
      <c r="I12549"/>
    </row>
    <row r="12550" spans="9:9" ht="15" customHeight="1" x14ac:dyDescent="0.2">
      <c r="I12550"/>
    </row>
    <row r="12551" spans="9:9" ht="15" customHeight="1" x14ac:dyDescent="0.2">
      <c r="I12551"/>
    </row>
    <row r="12552" spans="9:9" ht="15" customHeight="1" x14ac:dyDescent="0.2">
      <c r="I12552"/>
    </row>
    <row r="12553" spans="9:9" ht="15" customHeight="1" x14ac:dyDescent="0.2">
      <c r="I12553"/>
    </row>
    <row r="12554" spans="9:9" ht="15" customHeight="1" x14ac:dyDescent="0.2">
      <c r="I12554"/>
    </row>
    <row r="12555" spans="9:9" ht="15" customHeight="1" x14ac:dyDescent="0.2">
      <c r="I12555"/>
    </row>
    <row r="12556" spans="9:9" ht="15" customHeight="1" x14ac:dyDescent="0.2">
      <c r="I12556"/>
    </row>
    <row r="12557" spans="9:9" ht="15" customHeight="1" x14ac:dyDescent="0.2">
      <c r="I12557"/>
    </row>
    <row r="12558" spans="9:9" ht="15" customHeight="1" x14ac:dyDescent="0.2">
      <c r="I12558"/>
    </row>
    <row r="12559" spans="9:9" ht="15" customHeight="1" x14ac:dyDescent="0.2">
      <c r="I12559"/>
    </row>
    <row r="12560" spans="9:9" ht="15" customHeight="1" x14ac:dyDescent="0.2">
      <c r="I12560"/>
    </row>
    <row r="12561" spans="9:9" ht="15" customHeight="1" x14ac:dyDescent="0.2">
      <c r="I12561"/>
    </row>
    <row r="12562" spans="9:9" ht="15" customHeight="1" x14ac:dyDescent="0.2">
      <c r="I12562"/>
    </row>
    <row r="12563" spans="9:9" ht="15" customHeight="1" x14ac:dyDescent="0.2">
      <c r="I12563"/>
    </row>
    <row r="12564" spans="9:9" ht="15" customHeight="1" x14ac:dyDescent="0.2">
      <c r="I12564"/>
    </row>
    <row r="12565" spans="9:9" ht="15" customHeight="1" x14ac:dyDescent="0.2">
      <c r="I12565"/>
    </row>
    <row r="12566" spans="9:9" ht="15" customHeight="1" x14ac:dyDescent="0.2">
      <c r="I12566"/>
    </row>
    <row r="12567" spans="9:9" ht="15" customHeight="1" x14ac:dyDescent="0.2">
      <c r="I12567"/>
    </row>
    <row r="12568" spans="9:9" ht="15" customHeight="1" x14ac:dyDescent="0.2">
      <c r="I12568"/>
    </row>
    <row r="12569" spans="9:9" ht="15" customHeight="1" x14ac:dyDescent="0.2">
      <c r="I12569"/>
    </row>
    <row r="12570" spans="9:9" ht="15" customHeight="1" x14ac:dyDescent="0.2">
      <c r="I12570"/>
    </row>
    <row r="12571" spans="9:9" ht="15" customHeight="1" x14ac:dyDescent="0.2">
      <c r="I12571"/>
    </row>
    <row r="12572" spans="9:9" ht="15" customHeight="1" x14ac:dyDescent="0.2">
      <c r="I12572"/>
    </row>
    <row r="12573" spans="9:9" ht="15" customHeight="1" x14ac:dyDescent="0.2">
      <c r="I12573"/>
    </row>
    <row r="12574" spans="9:9" ht="15" customHeight="1" x14ac:dyDescent="0.2">
      <c r="I12574"/>
    </row>
    <row r="12575" spans="9:9" ht="15" customHeight="1" x14ac:dyDescent="0.2">
      <c r="I12575"/>
    </row>
    <row r="12576" spans="9:9" ht="15" customHeight="1" x14ac:dyDescent="0.2">
      <c r="I12576"/>
    </row>
    <row r="12577" spans="9:9" ht="15" customHeight="1" x14ac:dyDescent="0.2">
      <c r="I12577"/>
    </row>
    <row r="12578" spans="9:9" ht="15" customHeight="1" x14ac:dyDescent="0.2">
      <c r="I12578"/>
    </row>
    <row r="12579" spans="9:9" ht="15" customHeight="1" x14ac:dyDescent="0.2">
      <c r="I12579"/>
    </row>
    <row r="12580" spans="9:9" ht="15" customHeight="1" x14ac:dyDescent="0.2">
      <c r="I12580"/>
    </row>
    <row r="12581" spans="9:9" ht="15" customHeight="1" x14ac:dyDescent="0.2">
      <c r="I12581"/>
    </row>
    <row r="12582" spans="9:9" ht="15" customHeight="1" x14ac:dyDescent="0.2">
      <c r="I12582"/>
    </row>
    <row r="12583" spans="9:9" ht="15" customHeight="1" x14ac:dyDescent="0.2">
      <c r="I12583"/>
    </row>
    <row r="12584" spans="9:9" ht="15" customHeight="1" x14ac:dyDescent="0.2">
      <c r="I12584"/>
    </row>
    <row r="12585" spans="9:9" ht="15" customHeight="1" x14ac:dyDescent="0.2">
      <c r="I12585"/>
    </row>
    <row r="12586" spans="9:9" ht="15" customHeight="1" x14ac:dyDescent="0.2">
      <c r="I12586"/>
    </row>
    <row r="12587" spans="9:9" ht="15" customHeight="1" x14ac:dyDescent="0.2">
      <c r="I12587"/>
    </row>
    <row r="12588" spans="9:9" ht="15" customHeight="1" x14ac:dyDescent="0.2">
      <c r="I12588"/>
    </row>
    <row r="12589" spans="9:9" ht="15" customHeight="1" x14ac:dyDescent="0.2">
      <c r="I12589"/>
    </row>
    <row r="12590" spans="9:9" ht="15" customHeight="1" x14ac:dyDescent="0.2">
      <c r="I12590"/>
    </row>
    <row r="12591" spans="9:9" ht="15" customHeight="1" x14ac:dyDescent="0.2">
      <c r="I12591"/>
    </row>
    <row r="12592" spans="9:9" ht="15" customHeight="1" x14ac:dyDescent="0.2">
      <c r="I12592"/>
    </row>
    <row r="12593" spans="9:9" ht="15" customHeight="1" x14ac:dyDescent="0.2">
      <c r="I12593"/>
    </row>
    <row r="12594" spans="9:9" ht="15" customHeight="1" x14ac:dyDescent="0.2">
      <c r="I12594"/>
    </row>
    <row r="12595" spans="9:9" ht="15" customHeight="1" x14ac:dyDescent="0.2">
      <c r="I12595"/>
    </row>
    <row r="12596" spans="9:9" ht="15" customHeight="1" x14ac:dyDescent="0.2">
      <c r="I12596"/>
    </row>
    <row r="12597" spans="9:9" ht="15" customHeight="1" x14ac:dyDescent="0.2">
      <c r="I12597"/>
    </row>
    <row r="12598" spans="9:9" ht="15" customHeight="1" x14ac:dyDescent="0.2">
      <c r="I12598"/>
    </row>
    <row r="12599" spans="9:9" ht="15" customHeight="1" x14ac:dyDescent="0.2">
      <c r="I12599"/>
    </row>
    <row r="12600" spans="9:9" ht="15" customHeight="1" x14ac:dyDescent="0.2">
      <c r="I12600"/>
    </row>
    <row r="12601" spans="9:9" ht="15" customHeight="1" x14ac:dyDescent="0.2">
      <c r="I12601"/>
    </row>
    <row r="12602" spans="9:9" ht="15" customHeight="1" x14ac:dyDescent="0.2">
      <c r="I12602"/>
    </row>
    <row r="12603" spans="9:9" ht="15" customHeight="1" x14ac:dyDescent="0.2">
      <c r="I12603"/>
    </row>
    <row r="12604" spans="9:9" ht="15" customHeight="1" x14ac:dyDescent="0.2">
      <c r="I12604"/>
    </row>
    <row r="12605" spans="9:9" ht="15" customHeight="1" x14ac:dyDescent="0.2">
      <c r="I12605"/>
    </row>
    <row r="12606" spans="9:9" ht="15" customHeight="1" x14ac:dyDescent="0.2">
      <c r="I12606"/>
    </row>
    <row r="12607" spans="9:9" ht="15" customHeight="1" x14ac:dyDescent="0.2">
      <c r="I12607"/>
    </row>
    <row r="12608" spans="9:9" ht="15" customHeight="1" x14ac:dyDescent="0.2">
      <c r="I12608"/>
    </row>
    <row r="12609" spans="9:9" ht="15" customHeight="1" x14ac:dyDescent="0.2">
      <c r="I12609"/>
    </row>
    <row r="12610" spans="9:9" ht="15" customHeight="1" x14ac:dyDescent="0.2">
      <c r="I12610"/>
    </row>
    <row r="12611" spans="9:9" ht="15" customHeight="1" x14ac:dyDescent="0.2">
      <c r="I12611"/>
    </row>
    <row r="12612" spans="9:9" ht="15" customHeight="1" x14ac:dyDescent="0.2">
      <c r="I12612"/>
    </row>
    <row r="12613" spans="9:9" ht="15" customHeight="1" x14ac:dyDescent="0.2">
      <c r="I12613"/>
    </row>
    <row r="12614" spans="9:9" ht="15" customHeight="1" x14ac:dyDescent="0.2">
      <c r="I12614"/>
    </row>
    <row r="12615" spans="9:9" ht="15" customHeight="1" x14ac:dyDescent="0.2">
      <c r="I12615"/>
    </row>
    <row r="12616" spans="9:9" ht="15" customHeight="1" x14ac:dyDescent="0.2">
      <c r="I12616"/>
    </row>
    <row r="12617" spans="9:9" ht="15" customHeight="1" x14ac:dyDescent="0.2">
      <c r="I12617"/>
    </row>
    <row r="12618" spans="9:9" ht="15" customHeight="1" x14ac:dyDescent="0.2">
      <c r="I12618"/>
    </row>
    <row r="12619" spans="9:9" ht="15" customHeight="1" x14ac:dyDescent="0.2">
      <c r="I12619"/>
    </row>
    <row r="12620" spans="9:9" ht="15" customHeight="1" x14ac:dyDescent="0.2">
      <c r="I12620"/>
    </row>
    <row r="12621" spans="9:9" ht="15" customHeight="1" x14ac:dyDescent="0.2">
      <c r="I12621"/>
    </row>
    <row r="12622" spans="9:9" ht="15" customHeight="1" x14ac:dyDescent="0.2">
      <c r="I12622"/>
    </row>
    <row r="12623" spans="9:9" ht="15" customHeight="1" x14ac:dyDescent="0.2">
      <c r="I12623"/>
    </row>
    <row r="12624" spans="9:9" ht="15" customHeight="1" x14ac:dyDescent="0.2">
      <c r="I12624"/>
    </row>
    <row r="12625" spans="9:9" ht="15" customHeight="1" x14ac:dyDescent="0.2">
      <c r="I12625"/>
    </row>
    <row r="12626" spans="9:9" ht="15" customHeight="1" x14ac:dyDescent="0.2">
      <c r="I12626"/>
    </row>
    <row r="12627" spans="9:9" ht="15" customHeight="1" x14ac:dyDescent="0.2">
      <c r="I12627"/>
    </row>
    <row r="12628" spans="9:9" ht="15" customHeight="1" x14ac:dyDescent="0.2">
      <c r="I12628"/>
    </row>
    <row r="12629" spans="9:9" ht="15" customHeight="1" x14ac:dyDescent="0.2">
      <c r="I12629"/>
    </row>
    <row r="12630" spans="9:9" ht="15" customHeight="1" x14ac:dyDescent="0.2">
      <c r="I12630"/>
    </row>
    <row r="12631" spans="9:9" ht="15" customHeight="1" x14ac:dyDescent="0.2">
      <c r="I12631"/>
    </row>
    <row r="12632" spans="9:9" ht="15" customHeight="1" x14ac:dyDescent="0.2">
      <c r="I12632"/>
    </row>
    <row r="12633" spans="9:9" ht="15" customHeight="1" x14ac:dyDescent="0.2">
      <c r="I12633"/>
    </row>
    <row r="12634" spans="9:9" ht="15" customHeight="1" x14ac:dyDescent="0.2">
      <c r="I12634"/>
    </row>
    <row r="12635" spans="9:9" ht="15" customHeight="1" x14ac:dyDescent="0.2">
      <c r="I12635"/>
    </row>
    <row r="12636" spans="9:9" ht="15" customHeight="1" x14ac:dyDescent="0.2">
      <c r="I12636"/>
    </row>
    <row r="12637" spans="9:9" ht="15" customHeight="1" x14ac:dyDescent="0.2">
      <c r="I12637"/>
    </row>
    <row r="12638" spans="9:9" ht="15" customHeight="1" x14ac:dyDescent="0.2">
      <c r="I12638"/>
    </row>
    <row r="12639" spans="9:9" ht="15" customHeight="1" x14ac:dyDescent="0.2">
      <c r="I12639"/>
    </row>
    <row r="12640" spans="9:9" ht="15" customHeight="1" x14ac:dyDescent="0.2">
      <c r="I12640"/>
    </row>
    <row r="12641" spans="9:9" ht="15" customHeight="1" x14ac:dyDescent="0.2">
      <c r="I12641"/>
    </row>
    <row r="12642" spans="9:9" ht="15" customHeight="1" x14ac:dyDescent="0.2">
      <c r="I12642"/>
    </row>
    <row r="12643" spans="9:9" ht="15" customHeight="1" x14ac:dyDescent="0.2">
      <c r="I12643"/>
    </row>
    <row r="12644" spans="9:9" ht="15" customHeight="1" x14ac:dyDescent="0.2">
      <c r="I12644"/>
    </row>
    <row r="12645" spans="9:9" ht="15" customHeight="1" x14ac:dyDescent="0.2">
      <c r="I12645"/>
    </row>
    <row r="12646" spans="9:9" ht="15" customHeight="1" x14ac:dyDescent="0.2">
      <c r="I12646"/>
    </row>
    <row r="12647" spans="9:9" ht="15" customHeight="1" x14ac:dyDescent="0.2">
      <c r="I12647"/>
    </row>
    <row r="12648" spans="9:9" ht="15" customHeight="1" x14ac:dyDescent="0.2">
      <c r="I12648"/>
    </row>
    <row r="12649" spans="9:9" ht="15" customHeight="1" x14ac:dyDescent="0.2">
      <c r="I12649"/>
    </row>
    <row r="12650" spans="9:9" ht="15" customHeight="1" x14ac:dyDescent="0.2">
      <c r="I12650"/>
    </row>
    <row r="12651" spans="9:9" ht="15" customHeight="1" x14ac:dyDescent="0.2">
      <c r="I12651"/>
    </row>
    <row r="12652" spans="9:9" ht="15" customHeight="1" x14ac:dyDescent="0.2">
      <c r="I12652"/>
    </row>
    <row r="12653" spans="9:9" ht="15" customHeight="1" x14ac:dyDescent="0.2">
      <c r="I12653"/>
    </row>
    <row r="12654" spans="9:9" ht="15" customHeight="1" x14ac:dyDescent="0.2">
      <c r="I12654"/>
    </row>
    <row r="12655" spans="9:9" ht="15" customHeight="1" x14ac:dyDescent="0.2">
      <c r="I12655"/>
    </row>
    <row r="12656" spans="9:9" ht="15" customHeight="1" x14ac:dyDescent="0.2">
      <c r="I12656"/>
    </row>
    <row r="12657" spans="9:9" ht="15" customHeight="1" x14ac:dyDescent="0.2">
      <c r="I12657"/>
    </row>
    <row r="12658" spans="9:9" ht="15" customHeight="1" x14ac:dyDescent="0.2">
      <c r="I12658"/>
    </row>
    <row r="12659" spans="9:9" ht="15" customHeight="1" x14ac:dyDescent="0.2">
      <c r="I12659"/>
    </row>
    <row r="12660" spans="9:9" ht="15" customHeight="1" x14ac:dyDescent="0.2">
      <c r="I12660"/>
    </row>
    <row r="12661" spans="9:9" ht="15" customHeight="1" x14ac:dyDescent="0.2">
      <c r="I12661"/>
    </row>
    <row r="12662" spans="9:9" ht="15" customHeight="1" x14ac:dyDescent="0.2">
      <c r="I12662"/>
    </row>
    <row r="12663" spans="9:9" ht="15" customHeight="1" x14ac:dyDescent="0.2">
      <c r="I12663"/>
    </row>
    <row r="12664" spans="9:9" ht="15" customHeight="1" x14ac:dyDescent="0.2">
      <c r="I12664"/>
    </row>
    <row r="12665" spans="9:9" ht="15" customHeight="1" x14ac:dyDescent="0.2">
      <c r="I12665"/>
    </row>
    <row r="12666" spans="9:9" ht="15" customHeight="1" x14ac:dyDescent="0.2">
      <c r="I12666"/>
    </row>
    <row r="12667" spans="9:9" ht="15" customHeight="1" x14ac:dyDescent="0.2">
      <c r="I12667"/>
    </row>
    <row r="12668" spans="9:9" ht="15" customHeight="1" x14ac:dyDescent="0.2">
      <c r="I12668"/>
    </row>
    <row r="12669" spans="9:9" ht="15" customHeight="1" x14ac:dyDescent="0.2">
      <c r="I12669"/>
    </row>
    <row r="12670" spans="9:9" ht="15" customHeight="1" x14ac:dyDescent="0.2">
      <c r="I12670"/>
    </row>
    <row r="12671" spans="9:9" ht="15" customHeight="1" x14ac:dyDescent="0.2">
      <c r="I12671"/>
    </row>
    <row r="12672" spans="9:9" ht="15" customHeight="1" x14ac:dyDescent="0.2">
      <c r="I12672"/>
    </row>
    <row r="12673" spans="9:9" ht="15" customHeight="1" x14ac:dyDescent="0.2">
      <c r="I12673"/>
    </row>
    <row r="12674" spans="9:9" ht="15" customHeight="1" x14ac:dyDescent="0.2">
      <c r="I12674"/>
    </row>
    <row r="12675" spans="9:9" ht="15" customHeight="1" x14ac:dyDescent="0.2">
      <c r="I12675"/>
    </row>
    <row r="12676" spans="9:9" ht="15" customHeight="1" x14ac:dyDescent="0.2">
      <c r="I12676"/>
    </row>
    <row r="12677" spans="9:9" ht="15" customHeight="1" x14ac:dyDescent="0.2">
      <c r="I12677"/>
    </row>
    <row r="12678" spans="9:9" ht="15" customHeight="1" x14ac:dyDescent="0.2">
      <c r="I12678"/>
    </row>
    <row r="12679" spans="9:9" ht="15" customHeight="1" x14ac:dyDescent="0.2">
      <c r="I12679"/>
    </row>
    <row r="12680" spans="9:9" ht="15" customHeight="1" x14ac:dyDescent="0.2">
      <c r="I12680"/>
    </row>
    <row r="12681" spans="9:9" ht="15" customHeight="1" x14ac:dyDescent="0.2">
      <c r="I12681"/>
    </row>
    <row r="12682" spans="9:9" ht="15" customHeight="1" x14ac:dyDescent="0.2">
      <c r="I12682"/>
    </row>
    <row r="12683" spans="9:9" ht="15" customHeight="1" x14ac:dyDescent="0.2">
      <c r="I12683"/>
    </row>
    <row r="12684" spans="9:9" ht="15" customHeight="1" x14ac:dyDescent="0.2">
      <c r="I12684"/>
    </row>
    <row r="12685" spans="9:9" ht="15" customHeight="1" x14ac:dyDescent="0.2">
      <c r="I12685"/>
    </row>
    <row r="12686" spans="9:9" ht="15" customHeight="1" x14ac:dyDescent="0.2">
      <c r="I12686"/>
    </row>
    <row r="12687" spans="9:9" ht="15" customHeight="1" x14ac:dyDescent="0.2">
      <c r="I12687"/>
    </row>
    <row r="12688" spans="9:9" ht="15" customHeight="1" x14ac:dyDescent="0.2">
      <c r="I12688"/>
    </row>
    <row r="12689" spans="9:9" ht="15" customHeight="1" x14ac:dyDescent="0.2">
      <c r="I12689"/>
    </row>
    <row r="12690" spans="9:9" ht="15" customHeight="1" x14ac:dyDescent="0.2">
      <c r="I12690"/>
    </row>
    <row r="12691" spans="9:9" ht="15" customHeight="1" x14ac:dyDescent="0.2">
      <c r="I12691"/>
    </row>
    <row r="12692" spans="9:9" ht="15" customHeight="1" x14ac:dyDescent="0.2">
      <c r="I12692"/>
    </row>
    <row r="12693" spans="9:9" ht="15" customHeight="1" x14ac:dyDescent="0.2">
      <c r="I12693"/>
    </row>
    <row r="12694" spans="9:9" ht="15" customHeight="1" x14ac:dyDescent="0.2">
      <c r="I12694"/>
    </row>
    <row r="12695" spans="9:9" ht="15" customHeight="1" x14ac:dyDescent="0.2">
      <c r="I12695"/>
    </row>
    <row r="12696" spans="9:9" ht="15" customHeight="1" x14ac:dyDescent="0.2">
      <c r="I12696"/>
    </row>
    <row r="12697" spans="9:9" ht="15" customHeight="1" x14ac:dyDescent="0.2">
      <c r="I12697"/>
    </row>
    <row r="12698" spans="9:9" ht="15" customHeight="1" x14ac:dyDescent="0.2">
      <c r="I12698"/>
    </row>
    <row r="12699" spans="9:9" ht="15" customHeight="1" x14ac:dyDescent="0.2">
      <c r="I12699"/>
    </row>
    <row r="12700" spans="9:9" ht="15" customHeight="1" x14ac:dyDescent="0.2">
      <c r="I12700"/>
    </row>
    <row r="12701" spans="9:9" ht="15" customHeight="1" x14ac:dyDescent="0.2">
      <c r="I12701"/>
    </row>
    <row r="12702" spans="9:9" ht="15" customHeight="1" x14ac:dyDescent="0.2">
      <c r="I12702"/>
    </row>
    <row r="12703" spans="9:9" ht="15" customHeight="1" x14ac:dyDescent="0.2">
      <c r="I12703"/>
    </row>
    <row r="12704" spans="9:9" ht="15" customHeight="1" x14ac:dyDescent="0.2">
      <c r="I12704"/>
    </row>
    <row r="12705" spans="9:9" ht="15" customHeight="1" x14ac:dyDescent="0.2">
      <c r="I12705"/>
    </row>
    <row r="12706" spans="9:9" ht="15" customHeight="1" x14ac:dyDescent="0.2">
      <c r="I12706"/>
    </row>
    <row r="12707" spans="9:9" ht="15" customHeight="1" x14ac:dyDescent="0.2">
      <c r="I12707"/>
    </row>
    <row r="12708" spans="9:9" ht="15" customHeight="1" x14ac:dyDescent="0.2">
      <c r="I12708"/>
    </row>
    <row r="12709" spans="9:9" ht="15" customHeight="1" x14ac:dyDescent="0.2">
      <c r="I12709"/>
    </row>
    <row r="12710" spans="9:9" ht="15" customHeight="1" x14ac:dyDescent="0.2">
      <c r="I12710"/>
    </row>
    <row r="12711" spans="9:9" ht="15" customHeight="1" x14ac:dyDescent="0.2">
      <c r="I12711"/>
    </row>
    <row r="12712" spans="9:9" ht="15" customHeight="1" x14ac:dyDescent="0.2">
      <c r="I12712"/>
    </row>
    <row r="12713" spans="9:9" ht="15" customHeight="1" x14ac:dyDescent="0.2">
      <c r="I12713"/>
    </row>
    <row r="12714" spans="9:9" ht="15" customHeight="1" x14ac:dyDescent="0.2">
      <c r="I12714"/>
    </row>
    <row r="12715" spans="9:9" ht="15" customHeight="1" x14ac:dyDescent="0.2">
      <c r="I12715"/>
    </row>
    <row r="12716" spans="9:9" ht="15" customHeight="1" x14ac:dyDescent="0.2">
      <c r="I12716"/>
    </row>
    <row r="12717" spans="9:9" ht="15" customHeight="1" x14ac:dyDescent="0.2">
      <c r="I12717"/>
    </row>
    <row r="12718" spans="9:9" ht="15" customHeight="1" x14ac:dyDescent="0.2">
      <c r="I12718"/>
    </row>
    <row r="12719" spans="9:9" ht="15" customHeight="1" x14ac:dyDescent="0.2">
      <c r="I12719"/>
    </row>
    <row r="12720" spans="9:9" ht="15" customHeight="1" x14ac:dyDescent="0.2">
      <c r="I12720"/>
    </row>
    <row r="12721" spans="9:9" ht="15" customHeight="1" x14ac:dyDescent="0.2">
      <c r="I12721"/>
    </row>
    <row r="12722" spans="9:9" ht="15" customHeight="1" x14ac:dyDescent="0.2">
      <c r="I12722"/>
    </row>
    <row r="12723" spans="9:9" ht="15" customHeight="1" x14ac:dyDescent="0.2">
      <c r="I12723"/>
    </row>
    <row r="12724" spans="9:9" ht="15" customHeight="1" x14ac:dyDescent="0.2">
      <c r="I12724"/>
    </row>
    <row r="12725" spans="9:9" ht="15" customHeight="1" x14ac:dyDescent="0.2">
      <c r="I12725"/>
    </row>
    <row r="12726" spans="9:9" ht="15" customHeight="1" x14ac:dyDescent="0.2">
      <c r="I12726"/>
    </row>
    <row r="12727" spans="9:9" ht="15" customHeight="1" x14ac:dyDescent="0.2">
      <c r="I12727"/>
    </row>
    <row r="12728" spans="9:9" ht="15" customHeight="1" x14ac:dyDescent="0.2">
      <c r="I12728"/>
    </row>
    <row r="12729" spans="9:9" ht="15" customHeight="1" x14ac:dyDescent="0.2">
      <c r="I12729"/>
    </row>
    <row r="12730" spans="9:9" ht="15" customHeight="1" x14ac:dyDescent="0.2">
      <c r="I12730"/>
    </row>
    <row r="12731" spans="9:9" ht="15" customHeight="1" x14ac:dyDescent="0.2">
      <c r="I12731"/>
    </row>
    <row r="12732" spans="9:9" ht="15" customHeight="1" x14ac:dyDescent="0.2">
      <c r="I12732"/>
    </row>
    <row r="12733" spans="9:9" ht="15" customHeight="1" x14ac:dyDescent="0.2">
      <c r="I12733"/>
    </row>
    <row r="12734" spans="9:9" ht="15" customHeight="1" x14ac:dyDescent="0.2">
      <c r="I12734"/>
    </row>
    <row r="12735" spans="9:9" ht="15" customHeight="1" x14ac:dyDescent="0.2">
      <c r="I12735"/>
    </row>
    <row r="12736" spans="9:9" ht="15" customHeight="1" x14ac:dyDescent="0.2">
      <c r="I12736"/>
    </row>
    <row r="12737" spans="9:9" ht="15" customHeight="1" x14ac:dyDescent="0.2">
      <c r="I12737"/>
    </row>
    <row r="12738" spans="9:9" ht="15" customHeight="1" x14ac:dyDescent="0.2">
      <c r="I12738"/>
    </row>
    <row r="12739" spans="9:9" ht="15" customHeight="1" x14ac:dyDescent="0.2">
      <c r="I12739"/>
    </row>
    <row r="12740" spans="9:9" ht="15" customHeight="1" x14ac:dyDescent="0.2">
      <c r="I12740"/>
    </row>
    <row r="12741" spans="9:9" ht="15" customHeight="1" x14ac:dyDescent="0.2">
      <c r="I12741"/>
    </row>
    <row r="12742" spans="9:9" ht="15" customHeight="1" x14ac:dyDescent="0.2">
      <c r="I12742"/>
    </row>
    <row r="12743" spans="9:9" ht="15" customHeight="1" x14ac:dyDescent="0.2">
      <c r="I12743"/>
    </row>
    <row r="12744" spans="9:9" ht="15" customHeight="1" x14ac:dyDescent="0.2">
      <c r="I12744"/>
    </row>
    <row r="12745" spans="9:9" ht="15" customHeight="1" x14ac:dyDescent="0.2">
      <c r="I12745"/>
    </row>
    <row r="12746" spans="9:9" ht="15" customHeight="1" x14ac:dyDescent="0.2">
      <c r="I12746"/>
    </row>
    <row r="12747" spans="9:9" ht="15" customHeight="1" x14ac:dyDescent="0.2">
      <c r="I12747"/>
    </row>
    <row r="12748" spans="9:9" ht="15" customHeight="1" x14ac:dyDescent="0.2">
      <c r="I12748"/>
    </row>
    <row r="12749" spans="9:9" ht="15" customHeight="1" x14ac:dyDescent="0.2">
      <c r="I12749"/>
    </row>
    <row r="12750" spans="9:9" ht="15" customHeight="1" x14ac:dyDescent="0.2">
      <c r="I12750"/>
    </row>
    <row r="12751" spans="9:9" ht="15" customHeight="1" x14ac:dyDescent="0.2">
      <c r="I12751"/>
    </row>
    <row r="12752" spans="9:9" ht="15" customHeight="1" x14ac:dyDescent="0.2">
      <c r="I12752"/>
    </row>
    <row r="12753" spans="9:9" ht="15" customHeight="1" x14ac:dyDescent="0.2">
      <c r="I12753"/>
    </row>
    <row r="12754" spans="9:9" ht="15" customHeight="1" x14ac:dyDescent="0.2">
      <c r="I12754"/>
    </row>
    <row r="12755" spans="9:9" ht="15" customHeight="1" x14ac:dyDescent="0.2">
      <c r="I12755"/>
    </row>
    <row r="12756" spans="9:9" ht="15" customHeight="1" x14ac:dyDescent="0.2">
      <c r="I12756"/>
    </row>
    <row r="12757" spans="9:9" ht="15" customHeight="1" x14ac:dyDescent="0.2">
      <c r="I12757"/>
    </row>
    <row r="12758" spans="9:9" ht="15" customHeight="1" x14ac:dyDescent="0.2">
      <c r="I12758"/>
    </row>
    <row r="12759" spans="9:9" ht="15" customHeight="1" x14ac:dyDescent="0.2">
      <c r="I12759"/>
    </row>
    <row r="12760" spans="9:9" ht="15" customHeight="1" x14ac:dyDescent="0.2">
      <c r="I12760"/>
    </row>
    <row r="12761" spans="9:9" ht="15" customHeight="1" x14ac:dyDescent="0.2">
      <c r="I12761"/>
    </row>
    <row r="12762" spans="9:9" ht="15" customHeight="1" x14ac:dyDescent="0.2">
      <c r="I12762"/>
    </row>
    <row r="12763" spans="9:9" ht="15" customHeight="1" x14ac:dyDescent="0.2">
      <c r="I12763"/>
    </row>
    <row r="12764" spans="9:9" ht="15" customHeight="1" x14ac:dyDescent="0.2">
      <c r="I12764"/>
    </row>
    <row r="12765" spans="9:9" ht="15" customHeight="1" x14ac:dyDescent="0.2">
      <c r="I12765"/>
    </row>
    <row r="12766" spans="9:9" ht="15" customHeight="1" x14ac:dyDescent="0.2">
      <c r="I12766"/>
    </row>
    <row r="12767" spans="9:9" ht="15" customHeight="1" x14ac:dyDescent="0.2">
      <c r="I12767"/>
    </row>
    <row r="12768" spans="9:9" ht="15" customHeight="1" x14ac:dyDescent="0.2">
      <c r="I12768"/>
    </row>
    <row r="12769" spans="9:9" ht="15" customHeight="1" x14ac:dyDescent="0.2">
      <c r="I12769"/>
    </row>
    <row r="12770" spans="9:9" ht="15" customHeight="1" x14ac:dyDescent="0.2">
      <c r="I12770"/>
    </row>
    <row r="12771" spans="9:9" ht="15" customHeight="1" x14ac:dyDescent="0.2">
      <c r="I12771"/>
    </row>
    <row r="12772" spans="9:9" ht="15" customHeight="1" x14ac:dyDescent="0.2">
      <c r="I12772"/>
    </row>
    <row r="12773" spans="9:9" ht="15" customHeight="1" x14ac:dyDescent="0.2">
      <c r="I12773"/>
    </row>
    <row r="12774" spans="9:9" ht="15" customHeight="1" x14ac:dyDescent="0.2">
      <c r="I12774"/>
    </row>
    <row r="12775" spans="9:9" ht="15" customHeight="1" x14ac:dyDescent="0.2">
      <c r="I12775"/>
    </row>
    <row r="12776" spans="9:9" ht="15" customHeight="1" x14ac:dyDescent="0.2">
      <c r="I12776"/>
    </row>
    <row r="12777" spans="9:9" ht="15" customHeight="1" x14ac:dyDescent="0.2">
      <c r="I12777"/>
    </row>
    <row r="12778" spans="9:9" ht="15" customHeight="1" x14ac:dyDescent="0.2">
      <c r="I12778"/>
    </row>
    <row r="12779" spans="9:9" ht="15" customHeight="1" x14ac:dyDescent="0.2">
      <c r="I12779"/>
    </row>
    <row r="12780" spans="9:9" ht="15" customHeight="1" x14ac:dyDescent="0.2">
      <c r="I12780"/>
    </row>
    <row r="12781" spans="9:9" ht="15" customHeight="1" x14ac:dyDescent="0.2">
      <c r="I12781"/>
    </row>
    <row r="12782" spans="9:9" ht="15" customHeight="1" x14ac:dyDescent="0.2">
      <c r="I12782"/>
    </row>
    <row r="12783" spans="9:9" ht="15" customHeight="1" x14ac:dyDescent="0.2">
      <c r="I12783"/>
    </row>
    <row r="12784" spans="9:9" ht="15" customHeight="1" x14ac:dyDescent="0.2">
      <c r="I12784"/>
    </row>
    <row r="12785" spans="9:9" ht="15" customHeight="1" x14ac:dyDescent="0.2">
      <c r="I12785"/>
    </row>
    <row r="12786" spans="9:9" ht="15" customHeight="1" x14ac:dyDescent="0.2">
      <c r="I12786"/>
    </row>
    <row r="12787" spans="9:9" ht="15" customHeight="1" x14ac:dyDescent="0.2">
      <c r="I12787"/>
    </row>
    <row r="12788" spans="9:9" ht="15" customHeight="1" x14ac:dyDescent="0.2">
      <c r="I12788"/>
    </row>
    <row r="12789" spans="9:9" ht="15" customHeight="1" x14ac:dyDescent="0.2">
      <c r="I12789"/>
    </row>
    <row r="12790" spans="9:9" ht="15" customHeight="1" x14ac:dyDescent="0.2">
      <c r="I12790"/>
    </row>
    <row r="12791" spans="9:9" ht="15" customHeight="1" x14ac:dyDescent="0.2">
      <c r="I12791"/>
    </row>
    <row r="12792" spans="9:9" ht="15" customHeight="1" x14ac:dyDescent="0.2">
      <c r="I12792"/>
    </row>
    <row r="12793" spans="9:9" ht="15" customHeight="1" x14ac:dyDescent="0.2">
      <c r="I12793"/>
    </row>
    <row r="12794" spans="9:9" ht="15" customHeight="1" x14ac:dyDescent="0.2">
      <c r="I12794"/>
    </row>
    <row r="12795" spans="9:9" ht="15" customHeight="1" x14ac:dyDescent="0.2">
      <c r="I12795"/>
    </row>
    <row r="12796" spans="9:9" ht="15" customHeight="1" x14ac:dyDescent="0.2">
      <c r="I12796"/>
    </row>
    <row r="12797" spans="9:9" ht="15" customHeight="1" x14ac:dyDescent="0.2">
      <c r="I12797"/>
    </row>
    <row r="12798" spans="9:9" ht="15" customHeight="1" x14ac:dyDescent="0.2">
      <c r="I12798"/>
    </row>
    <row r="12799" spans="9:9" ht="15" customHeight="1" x14ac:dyDescent="0.2">
      <c r="I12799"/>
    </row>
    <row r="12800" spans="9:9" ht="15" customHeight="1" x14ac:dyDescent="0.2">
      <c r="I12800"/>
    </row>
    <row r="12801" spans="9:9" ht="15" customHeight="1" x14ac:dyDescent="0.2">
      <c r="I12801"/>
    </row>
    <row r="12802" spans="9:9" ht="15" customHeight="1" x14ac:dyDescent="0.2">
      <c r="I12802"/>
    </row>
    <row r="12803" spans="9:9" ht="15" customHeight="1" x14ac:dyDescent="0.2">
      <c r="I12803"/>
    </row>
    <row r="12804" spans="9:9" ht="15" customHeight="1" x14ac:dyDescent="0.2">
      <c r="I12804"/>
    </row>
    <row r="12805" spans="9:9" ht="15" customHeight="1" x14ac:dyDescent="0.2">
      <c r="I12805"/>
    </row>
    <row r="12806" spans="9:9" ht="15" customHeight="1" x14ac:dyDescent="0.2">
      <c r="I12806"/>
    </row>
    <row r="12807" spans="9:9" ht="15" customHeight="1" x14ac:dyDescent="0.2">
      <c r="I12807"/>
    </row>
    <row r="12808" spans="9:9" ht="15" customHeight="1" x14ac:dyDescent="0.2">
      <c r="I12808"/>
    </row>
    <row r="12809" spans="9:9" ht="15" customHeight="1" x14ac:dyDescent="0.2">
      <c r="I12809"/>
    </row>
    <row r="12810" spans="9:9" ht="15" customHeight="1" x14ac:dyDescent="0.2">
      <c r="I12810"/>
    </row>
    <row r="12811" spans="9:9" ht="15" customHeight="1" x14ac:dyDescent="0.2">
      <c r="I12811"/>
    </row>
    <row r="12812" spans="9:9" ht="15" customHeight="1" x14ac:dyDescent="0.2">
      <c r="I12812"/>
    </row>
    <row r="12813" spans="9:9" ht="15" customHeight="1" x14ac:dyDescent="0.2">
      <c r="I12813"/>
    </row>
    <row r="12814" spans="9:9" ht="15" customHeight="1" x14ac:dyDescent="0.2">
      <c r="I12814"/>
    </row>
    <row r="12815" spans="9:9" ht="15" customHeight="1" x14ac:dyDescent="0.2">
      <c r="I12815"/>
    </row>
    <row r="12816" spans="9:9" ht="15" customHeight="1" x14ac:dyDescent="0.2">
      <c r="I12816"/>
    </row>
    <row r="12817" spans="9:9" ht="15" customHeight="1" x14ac:dyDescent="0.2">
      <c r="I12817"/>
    </row>
    <row r="12818" spans="9:9" ht="15" customHeight="1" x14ac:dyDescent="0.2">
      <c r="I12818"/>
    </row>
    <row r="12819" spans="9:9" ht="15" customHeight="1" x14ac:dyDescent="0.2">
      <c r="I12819"/>
    </row>
    <row r="12820" spans="9:9" ht="15" customHeight="1" x14ac:dyDescent="0.2">
      <c r="I12820"/>
    </row>
    <row r="12821" spans="9:9" ht="15" customHeight="1" x14ac:dyDescent="0.2">
      <c r="I12821"/>
    </row>
    <row r="12822" spans="9:9" ht="15" customHeight="1" x14ac:dyDescent="0.2">
      <c r="I12822"/>
    </row>
    <row r="12823" spans="9:9" ht="15" customHeight="1" x14ac:dyDescent="0.2">
      <c r="I12823"/>
    </row>
    <row r="12824" spans="9:9" ht="15" customHeight="1" x14ac:dyDescent="0.2">
      <c r="I12824"/>
    </row>
    <row r="12825" spans="9:9" ht="15" customHeight="1" x14ac:dyDescent="0.2">
      <c r="I12825"/>
    </row>
    <row r="12826" spans="9:9" ht="15" customHeight="1" x14ac:dyDescent="0.2">
      <c r="I12826"/>
    </row>
    <row r="12827" spans="9:9" ht="15" customHeight="1" x14ac:dyDescent="0.2">
      <c r="I12827"/>
    </row>
    <row r="12828" spans="9:9" ht="15" customHeight="1" x14ac:dyDescent="0.2">
      <c r="I12828"/>
    </row>
    <row r="12829" spans="9:9" ht="15" customHeight="1" x14ac:dyDescent="0.2">
      <c r="I12829"/>
    </row>
    <row r="12830" spans="9:9" ht="15" customHeight="1" x14ac:dyDescent="0.2">
      <c r="I12830"/>
    </row>
    <row r="12831" spans="9:9" ht="15" customHeight="1" x14ac:dyDescent="0.2">
      <c r="I12831"/>
    </row>
    <row r="12832" spans="9:9" ht="15" customHeight="1" x14ac:dyDescent="0.2">
      <c r="I12832"/>
    </row>
    <row r="12833" spans="9:9" ht="15" customHeight="1" x14ac:dyDescent="0.2">
      <c r="I12833"/>
    </row>
    <row r="12834" spans="9:9" ht="15" customHeight="1" x14ac:dyDescent="0.2">
      <c r="I12834"/>
    </row>
    <row r="12835" spans="9:9" ht="15" customHeight="1" x14ac:dyDescent="0.2">
      <c r="I12835"/>
    </row>
    <row r="12836" spans="9:9" ht="15" customHeight="1" x14ac:dyDescent="0.2">
      <c r="I12836"/>
    </row>
    <row r="12837" spans="9:9" ht="15" customHeight="1" x14ac:dyDescent="0.2">
      <c r="I12837"/>
    </row>
    <row r="12838" spans="9:9" ht="15" customHeight="1" x14ac:dyDescent="0.2">
      <c r="I12838"/>
    </row>
    <row r="12839" spans="9:9" ht="15" customHeight="1" x14ac:dyDescent="0.2">
      <c r="I12839"/>
    </row>
    <row r="12840" spans="9:9" ht="15" customHeight="1" x14ac:dyDescent="0.2">
      <c r="I12840"/>
    </row>
    <row r="12841" spans="9:9" ht="15" customHeight="1" x14ac:dyDescent="0.2">
      <c r="I12841"/>
    </row>
    <row r="12842" spans="9:9" ht="15" customHeight="1" x14ac:dyDescent="0.2">
      <c r="I12842"/>
    </row>
    <row r="12843" spans="9:9" ht="15" customHeight="1" x14ac:dyDescent="0.2">
      <c r="I12843"/>
    </row>
    <row r="12844" spans="9:9" ht="15" customHeight="1" x14ac:dyDescent="0.2">
      <c r="I12844"/>
    </row>
    <row r="12845" spans="9:9" ht="15" customHeight="1" x14ac:dyDescent="0.2">
      <c r="I12845"/>
    </row>
    <row r="12846" spans="9:9" ht="15" customHeight="1" x14ac:dyDescent="0.2">
      <c r="I12846"/>
    </row>
    <row r="12847" spans="9:9" ht="15" customHeight="1" x14ac:dyDescent="0.2">
      <c r="I12847"/>
    </row>
    <row r="12848" spans="9:9" ht="15" customHeight="1" x14ac:dyDescent="0.2">
      <c r="I12848"/>
    </row>
    <row r="12849" spans="9:9" ht="15" customHeight="1" x14ac:dyDescent="0.2">
      <c r="I12849"/>
    </row>
    <row r="12850" spans="9:9" ht="15" customHeight="1" x14ac:dyDescent="0.2">
      <c r="I12850"/>
    </row>
    <row r="12851" spans="9:9" ht="15" customHeight="1" x14ac:dyDescent="0.2">
      <c r="I12851"/>
    </row>
    <row r="12852" spans="9:9" ht="15" customHeight="1" x14ac:dyDescent="0.2">
      <c r="I12852"/>
    </row>
    <row r="12853" spans="9:9" ht="15" customHeight="1" x14ac:dyDescent="0.2">
      <c r="I12853"/>
    </row>
    <row r="12854" spans="9:9" ht="15" customHeight="1" x14ac:dyDescent="0.2">
      <c r="I12854"/>
    </row>
    <row r="12855" spans="9:9" ht="15" customHeight="1" x14ac:dyDescent="0.2">
      <c r="I12855"/>
    </row>
    <row r="12856" spans="9:9" ht="15" customHeight="1" x14ac:dyDescent="0.2">
      <c r="I12856"/>
    </row>
    <row r="12857" spans="9:9" ht="15" customHeight="1" x14ac:dyDescent="0.2">
      <c r="I12857"/>
    </row>
    <row r="12858" spans="9:9" ht="15" customHeight="1" x14ac:dyDescent="0.2">
      <c r="I12858"/>
    </row>
    <row r="12859" spans="9:9" ht="15" customHeight="1" x14ac:dyDescent="0.2">
      <c r="I12859"/>
    </row>
    <row r="12860" spans="9:9" ht="15" customHeight="1" x14ac:dyDescent="0.2">
      <c r="I12860"/>
    </row>
    <row r="12861" spans="9:9" ht="15" customHeight="1" x14ac:dyDescent="0.2">
      <c r="I12861"/>
    </row>
    <row r="12862" spans="9:9" ht="15" customHeight="1" x14ac:dyDescent="0.2">
      <c r="I12862"/>
    </row>
    <row r="12863" spans="9:9" ht="15" customHeight="1" x14ac:dyDescent="0.2">
      <c r="I12863"/>
    </row>
    <row r="12864" spans="9:9" ht="15" customHeight="1" x14ac:dyDescent="0.2">
      <c r="I12864"/>
    </row>
    <row r="12865" spans="9:9" ht="15" customHeight="1" x14ac:dyDescent="0.2">
      <c r="I12865"/>
    </row>
    <row r="12866" spans="9:9" ht="15" customHeight="1" x14ac:dyDescent="0.2">
      <c r="I12866"/>
    </row>
    <row r="12867" spans="9:9" ht="15" customHeight="1" x14ac:dyDescent="0.2">
      <c r="I12867"/>
    </row>
    <row r="12868" spans="9:9" ht="15" customHeight="1" x14ac:dyDescent="0.2">
      <c r="I12868"/>
    </row>
    <row r="12869" spans="9:9" ht="15" customHeight="1" x14ac:dyDescent="0.2">
      <c r="I12869"/>
    </row>
    <row r="12870" spans="9:9" ht="15" customHeight="1" x14ac:dyDescent="0.2">
      <c r="I12870"/>
    </row>
    <row r="12871" spans="9:9" ht="15" customHeight="1" x14ac:dyDescent="0.2">
      <c r="I12871"/>
    </row>
    <row r="12872" spans="9:9" ht="15" customHeight="1" x14ac:dyDescent="0.2">
      <c r="I12872"/>
    </row>
    <row r="12873" spans="9:9" ht="15" customHeight="1" x14ac:dyDescent="0.2">
      <c r="I12873"/>
    </row>
    <row r="12874" spans="9:9" ht="15" customHeight="1" x14ac:dyDescent="0.2">
      <c r="I12874"/>
    </row>
    <row r="12875" spans="9:9" ht="15" customHeight="1" x14ac:dyDescent="0.2">
      <c r="I12875"/>
    </row>
    <row r="12876" spans="9:9" ht="15" customHeight="1" x14ac:dyDescent="0.2">
      <c r="I12876"/>
    </row>
    <row r="12877" spans="9:9" ht="15" customHeight="1" x14ac:dyDescent="0.2">
      <c r="I12877"/>
    </row>
    <row r="12878" spans="9:9" ht="15" customHeight="1" x14ac:dyDescent="0.2">
      <c r="I12878"/>
    </row>
    <row r="12879" spans="9:9" ht="15" customHeight="1" x14ac:dyDescent="0.2">
      <c r="I12879"/>
    </row>
    <row r="12880" spans="9:9" ht="15" customHeight="1" x14ac:dyDescent="0.2">
      <c r="I12880"/>
    </row>
    <row r="12881" spans="9:9" ht="15" customHeight="1" x14ac:dyDescent="0.2">
      <c r="I12881"/>
    </row>
    <row r="12882" spans="9:9" ht="15" customHeight="1" x14ac:dyDescent="0.2">
      <c r="I12882"/>
    </row>
    <row r="12883" spans="9:9" ht="15" customHeight="1" x14ac:dyDescent="0.2">
      <c r="I12883"/>
    </row>
    <row r="12884" spans="9:9" ht="15" customHeight="1" x14ac:dyDescent="0.2">
      <c r="I12884"/>
    </row>
    <row r="12885" spans="9:9" ht="15" customHeight="1" x14ac:dyDescent="0.2">
      <c r="I12885"/>
    </row>
    <row r="12886" spans="9:9" ht="15" customHeight="1" x14ac:dyDescent="0.2">
      <c r="I12886"/>
    </row>
    <row r="12887" spans="9:9" ht="15" customHeight="1" x14ac:dyDescent="0.2">
      <c r="I12887"/>
    </row>
    <row r="12888" spans="9:9" ht="15" customHeight="1" x14ac:dyDescent="0.2">
      <c r="I12888"/>
    </row>
    <row r="12889" spans="9:9" ht="15" customHeight="1" x14ac:dyDescent="0.2">
      <c r="I12889"/>
    </row>
    <row r="12890" spans="9:9" ht="15" customHeight="1" x14ac:dyDescent="0.2">
      <c r="I12890"/>
    </row>
    <row r="12891" spans="9:9" ht="15" customHeight="1" x14ac:dyDescent="0.2">
      <c r="I12891"/>
    </row>
    <row r="12892" spans="9:9" ht="15" customHeight="1" x14ac:dyDescent="0.2">
      <c r="I12892"/>
    </row>
    <row r="12893" spans="9:9" ht="15" customHeight="1" x14ac:dyDescent="0.2">
      <c r="I12893"/>
    </row>
    <row r="12894" spans="9:9" ht="15" customHeight="1" x14ac:dyDescent="0.2">
      <c r="I12894"/>
    </row>
    <row r="12895" spans="9:9" ht="15" customHeight="1" x14ac:dyDescent="0.2">
      <c r="I12895"/>
    </row>
    <row r="12896" spans="9:9" ht="15" customHeight="1" x14ac:dyDescent="0.2">
      <c r="I12896"/>
    </row>
    <row r="12897" spans="9:9" ht="15" customHeight="1" x14ac:dyDescent="0.2">
      <c r="I12897"/>
    </row>
    <row r="12898" spans="9:9" ht="15" customHeight="1" x14ac:dyDescent="0.2">
      <c r="I12898"/>
    </row>
    <row r="12899" spans="9:9" ht="15" customHeight="1" x14ac:dyDescent="0.2">
      <c r="I12899"/>
    </row>
    <row r="12900" spans="9:9" ht="15" customHeight="1" x14ac:dyDescent="0.2">
      <c r="I12900"/>
    </row>
    <row r="12901" spans="9:9" ht="15" customHeight="1" x14ac:dyDescent="0.2">
      <c r="I12901"/>
    </row>
    <row r="12902" spans="9:9" ht="15" customHeight="1" x14ac:dyDescent="0.2">
      <c r="I12902"/>
    </row>
    <row r="12903" spans="9:9" ht="15" customHeight="1" x14ac:dyDescent="0.2">
      <c r="I12903"/>
    </row>
    <row r="12904" spans="9:9" ht="15" customHeight="1" x14ac:dyDescent="0.2">
      <c r="I12904"/>
    </row>
    <row r="12905" spans="9:9" ht="15" customHeight="1" x14ac:dyDescent="0.2">
      <c r="I12905"/>
    </row>
    <row r="12906" spans="9:9" ht="15" customHeight="1" x14ac:dyDescent="0.2">
      <c r="I12906"/>
    </row>
    <row r="12907" spans="9:9" ht="15" customHeight="1" x14ac:dyDescent="0.2">
      <c r="I12907"/>
    </row>
    <row r="12908" spans="9:9" ht="15" customHeight="1" x14ac:dyDescent="0.2">
      <c r="I12908"/>
    </row>
    <row r="12909" spans="9:9" ht="15" customHeight="1" x14ac:dyDescent="0.2">
      <c r="I12909"/>
    </row>
    <row r="12910" spans="9:9" ht="15" customHeight="1" x14ac:dyDescent="0.2">
      <c r="I12910"/>
    </row>
    <row r="12911" spans="9:9" ht="15" customHeight="1" x14ac:dyDescent="0.2">
      <c r="I12911"/>
    </row>
    <row r="12912" spans="9:9" ht="15" customHeight="1" x14ac:dyDescent="0.2">
      <c r="I12912"/>
    </row>
    <row r="12913" spans="9:9" ht="15" customHeight="1" x14ac:dyDescent="0.2">
      <c r="I12913"/>
    </row>
    <row r="12914" spans="9:9" ht="15" customHeight="1" x14ac:dyDescent="0.2">
      <c r="I12914"/>
    </row>
    <row r="12915" spans="9:9" ht="15" customHeight="1" x14ac:dyDescent="0.2">
      <c r="I12915"/>
    </row>
    <row r="12916" spans="9:9" ht="15" customHeight="1" x14ac:dyDescent="0.2">
      <c r="I12916"/>
    </row>
    <row r="12917" spans="9:9" ht="15" customHeight="1" x14ac:dyDescent="0.2">
      <c r="I12917"/>
    </row>
    <row r="12918" spans="9:9" ht="15" customHeight="1" x14ac:dyDescent="0.2">
      <c r="I12918"/>
    </row>
    <row r="12919" spans="9:9" ht="15" customHeight="1" x14ac:dyDescent="0.2">
      <c r="I12919"/>
    </row>
    <row r="12920" spans="9:9" ht="15" customHeight="1" x14ac:dyDescent="0.2">
      <c r="I12920"/>
    </row>
    <row r="12921" spans="9:9" ht="15" customHeight="1" x14ac:dyDescent="0.2">
      <c r="I12921"/>
    </row>
    <row r="12922" spans="9:9" ht="15" customHeight="1" x14ac:dyDescent="0.2">
      <c r="I12922"/>
    </row>
    <row r="12923" spans="9:9" ht="15" customHeight="1" x14ac:dyDescent="0.2">
      <c r="I12923"/>
    </row>
    <row r="12924" spans="9:9" ht="15" customHeight="1" x14ac:dyDescent="0.2">
      <c r="I12924"/>
    </row>
    <row r="12925" spans="9:9" ht="15" customHeight="1" x14ac:dyDescent="0.2">
      <c r="I12925"/>
    </row>
    <row r="12926" spans="9:9" ht="15" customHeight="1" x14ac:dyDescent="0.2">
      <c r="I12926"/>
    </row>
    <row r="12927" spans="9:9" ht="15" customHeight="1" x14ac:dyDescent="0.2">
      <c r="I12927"/>
    </row>
    <row r="12928" spans="9:9" ht="15" customHeight="1" x14ac:dyDescent="0.2">
      <c r="I12928"/>
    </row>
    <row r="12929" spans="9:9" ht="15" customHeight="1" x14ac:dyDescent="0.2">
      <c r="I12929"/>
    </row>
    <row r="12930" spans="9:9" ht="15" customHeight="1" x14ac:dyDescent="0.2">
      <c r="I12930"/>
    </row>
    <row r="12931" spans="9:9" ht="15" customHeight="1" x14ac:dyDescent="0.2">
      <c r="I12931"/>
    </row>
    <row r="12932" spans="9:9" ht="15" customHeight="1" x14ac:dyDescent="0.2">
      <c r="I12932"/>
    </row>
    <row r="12933" spans="9:9" ht="15" customHeight="1" x14ac:dyDescent="0.2">
      <c r="I12933"/>
    </row>
    <row r="12934" spans="9:9" ht="15" customHeight="1" x14ac:dyDescent="0.2">
      <c r="I12934"/>
    </row>
    <row r="12935" spans="9:9" ht="15" customHeight="1" x14ac:dyDescent="0.2">
      <c r="I12935"/>
    </row>
    <row r="12936" spans="9:9" ht="15" customHeight="1" x14ac:dyDescent="0.2">
      <c r="I12936"/>
    </row>
    <row r="12937" spans="9:9" ht="15" customHeight="1" x14ac:dyDescent="0.2">
      <c r="I12937"/>
    </row>
    <row r="12938" spans="9:9" ht="15" customHeight="1" x14ac:dyDescent="0.2">
      <c r="I12938"/>
    </row>
    <row r="12939" spans="9:9" ht="15" customHeight="1" x14ac:dyDescent="0.2">
      <c r="I12939"/>
    </row>
    <row r="12940" spans="9:9" ht="15" customHeight="1" x14ac:dyDescent="0.2">
      <c r="I12940"/>
    </row>
    <row r="12941" spans="9:9" ht="15" customHeight="1" x14ac:dyDescent="0.2">
      <c r="I12941"/>
    </row>
    <row r="12942" spans="9:9" ht="15" customHeight="1" x14ac:dyDescent="0.2">
      <c r="I12942"/>
    </row>
    <row r="12943" spans="9:9" ht="15" customHeight="1" x14ac:dyDescent="0.2">
      <c r="I12943"/>
    </row>
    <row r="12944" spans="9:9" ht="15" customHeight="1" x14ac:dyDescent="0.2">
      <c r="I12944"/>
    </row>
    <row r="12945" spans="9:9" ht="15" customHeight="1" x14ac:dyDescent="0.2">
      <c r="I12945"/>
    </row>
    <row r="12946" spans="9:9" ht="15" customHeight="1" x14ac:dyDescent="0.2">
      <c r="I12946"/>
    </row>
    <row r="12947" spans="9:9" ht="15" customHeight="1" x14ac:dyDescent="0.2">
      <c r="I12947"/>
    </row>
    <row r="12948" spans="9:9" ht="15" customHeight="1" x14ac:dyDescent="0.2">
      <c r="I12948"/>
    </row>
    <row r="12949" spans="9:9" ht="15" customHeight="1" x14ac:dyDescent="0.2">
      <c r="I12949"/>
    </row>
    <row r="12950" spans="9:9" ht="15" customHeight="1" x14ac:dyDescent="0.2">
      <c r="I12950"/>
    </row>
    <row r="12951" spans="9:9" ht="15" customHeight="1" x14ac:dyDescent="0.2">
      <c r="I12951"/>
    </row>
    <row r="12952" spans="9:9" ht="15" customHeight="1" x14ac:dyDescent="0.2">
      <c r="I12952"/>
    </row>
    <row r="12953" spans="9:9" ht="15" customHeight="1" x14ac:dyDescent="0.2">
      <c r="I12953"/>
    </row>
    <row r="12954" spans="9:9" ht="15" customHeight="1" x14ac:dyDescent="0.2">
      <c r="I12954"/>
    </row>
    <row r="12955" spans="9:9" ht="15" customHeight="1" x14ac:dyDescent="0.2">
      <c r="I12955"/>
    </row>
    <row r="12956" spans="9:9" ht="15" customHeight="1" x14ac:dyDescent="0.2">
      <c r="I12956"/>
    </row>
    <row r="12957" spans="9:9" ht="15" customHeight="1" x14ac:dyDescent="0.2">
      <c r="I12957"/>
    </row>
    <row r="12958" spans="9:9" ht="15" customHeight="1" x14ac:dyDescent="0.2">
      <c r="I12958"/>
    </row>
    <row r="12959" spans="9:9" ht="15" customHeight="1" x14ac:dyDescent="0.2">
      <c r="I12959"/>
    </row>
    <row r="12960" spans="9:9" ht="15" customHeight="1" x14ac:dyDescent="0.2">
      <c r="I12960"/>
    </row>
    <row r="12961" spans="9:9" ht="15" customHeight="1" x14ac:dyDescent="0.2">
      <c r="I12961"/>
    </row>
    <row r="12962" spans="9:9" ht="15" customHeight="1" x14ac:dyDescent="0.2">
      <c r="I12962"/>
    </row>
    <row r="12963" spans="9:9" ht="15" customHeight="1" x14ac:dyDescent="0.2">
      <c r="I12963"/>
    </row>
    <row r="12964" spans="9:9" ht="15" customHeight="1" x14ac:dyDescent="0.2">
      <c r="I12964"/>
    </row>
    <row r="12965" spans="9:9" ht="15" customHeight="1" x14ac:dyDescent="0.2">
      <c r="I12965"/>
    </row>
    <row r="12966" spans="9:9" ht="15" customHeight="1" x14ac:dyDescent="0.2">
      <c r="I12966"/>
    </row>
    <row r="12967" spans="9:9" ht="15" customHeight="1" x14ac:dyDescent="0.2">
      <c r="I12967"/>
    </row>
    <row r="12968" spans="9:9" ht="15" customHeight="1" x14ac:dyDescent="0.2">
      <c r="I12968"/>
    </row>
    <row r="12969" spans="9:9" ht="15" customHeight="1" x14ac:dyDescent="0.2">
      <c r="I12969"/>
    </row>
    <row r="12970" spans="9:9" ht="15" customHeight="1" x14ac:dyDescent="0.2">
      <c r="I12970"/>
    </row>
    <row r="12971" spans="9:9" ht="15" customHeight="1" x14ac:dyDescent="0.2">
      <c r="I12971"/>
    </row>
    <row r="12972" spans="9:9" ht="15" customHeight="1" x14ac:dyDescent="0.2">
      <c r="I12972"/>
    </row>
    <row r="12973" spans="9:9" ht="15" customHeight="1" x14ac:dyDescent="0.2">
      <c r="I12973"/>
    </row>
    <row r="12974" spans="9:9" ht="15" customHeight="1" x14ac:dyDescent="0.2">
      <c r="I12974"/>
    </row>
    <row r="12975" spans="9:9" ht="15" customHeight="1" x14ac:dyDescent="0.2">
      <c r="I12975"/>
    </row>
    <row r="12976" spans="9:9" ht="15" customHeight="1" x14ac:dyDescent="0.2">
      <c r="I12976"/>
    </row>
    <row r="12977" spans="9:9" ht="15" customHeight="1" x14ac:dyDescent="0.2">
      <c r="I12977"/>
    </row>
    <row r="12978" spans="9:9" ht="15" customHeight="1" x14ac:dyDescent="0.2">
      <c r="I12978"/>
    </row>
    <row r="12979" spans="9:9" ht="15" customHeight="1" x14ac:dyDescent="0.2">
      <c r="I12979"/>
    </row>
    <row r="12980" spans="9:9" ht="15" customHeight="1" x14ac:dyDescent="0.2">
      <c r="I12980"/>
    </row>
    <row r="12981" spans="9:9" ht="15" customHeight="1" x14ac:dyDescent="0.2">
      <c r="I12981"/>
    </row>
    <row r="12982" spans="9:9" ht="15" customHeight="1" x14ac:dyDescent="0.2">
      <c r="I12982"/>
    </row>
    <row r="12983" spans="9:9" ht="15" customHeight="1" x14ac:dyDescent="0.2">
      <c r="I12983"/>
    </row>
    <row r="12984" spans="9:9" ht="15" customHeight="1" x14ac:dyDescent="0.2">
      <c r="I12984"/>
    </row>
    <row r="12985" spans="9:9" ht="15" customHeight="1" x14ac:dyDescent="0.2">
      <c r="I12985"/>
    </row>
    <row r="12986" spans="9:9" ht="15" customHeight="1" x14ac:dyDescent="0.2">
      <c r="I12986"/>
    </row>
    <row r="12987" spans="9:9" ht="15" customHeight="1" x14ac:dyDescent="0.2">
      <c r="I12987"/>
    </row>
    <row r="12988" spans="9:9" ht="15" customHeight="1" x14ac:dyDescent="0.2">
      <c r="I12988"/>
    </row>
    <row r="12989" spans="9:9" ht="15" customHeight="1" x14ac:dyDescent="0.2">
      <c r="I12989"/>
    </row>
    <row r="12990" spans="9:9" ht="15" customHeight="1" x14ac:dyDescent="0.2">
      <c r="I12990"/>
    </row>
    <row r="12991" spans="9:9" ht="15" customHeight="1" x14ac:dyDescent="0.2">
      <c r="I12991"/>
    </row>
    <row r="12992" spans="9:9" ht="15" customHeight="1" x14ac:dyDescent="0.2">
      <c r="I12992"/>
    </row>
    <row r="12993" spans="9:9" ht="15" customHeight="1" x14ac:dyDescent="0.2">
      <c r="I12993"/>
    </row>
    <row r="12994" spans="9:9" ht="15" customHeight="1" x14ac:dyDescent="0.2">
      <c r="I12994"/>
    </row>
    <row r="12995" spans="9:9" ht="15" customHeight="1" x14ac:dyDescent="0.2">
      <c r="I12995"/>
    </row>
    <row r="12996" spans="9:9" ht="15" customHeight="1" x14ac:dyDescent="0.2">
      <c r="I12996"/>
    </row>
    <row r="12997" spans="9:9" ht="15" customHeight="1" x14ac:dyDescent="0.2">
      <c r="I12997"/>
    </row>
    <row r="12998" spans="9:9" ht="15" customHeight="1" x14ac:dyDescent="0.2">
      <c r="I12998"/>
    </row>
    <row r="12999" spans="9:9" ht="15" customHeight="1" x14ac:dyDescent="0.2">
      <c r="I12999"/>
    </row>
    <row r="13000" spans="9:9" ht="15" customHeight="1" x14ac:dyDescent="0.2">
      <c r="I13000"/>
    </row>
    <row r="13001" spans="9:9" ht="15" customHeight="1" x14ac:dyDescent="0.2">
      <c r="I13001"/>
    </row>
    <row r="13002" spans="9:9" ht="15" customHeight="1" x14ac:dyDescent="0.2">
      <c r="I13002"/>
    </row>
    <row r="13003" spans="9:9" ht="15" customHeight="1" x14ac:dyDescent="0.2">
      <c r="I13003"/>
    </row>
    <row r="13004" spans="9:9" ht="15" customHeight="1" x14ac:dyDescent="0.2">
      <c r="I13004"/>
    </row>
    <row r="13005" spans="9:9" ht="15" customHeight="1" x14ac:dyDescent="0.2">
      <c r="I13005"/>
    </row>
    <row r="13006" spans="9:9" ht="15" customHeight="1" x14ac:dyDescent="0.2">
      <c r="I13006"/>
    </row>
    <row r="13007" spans="9:9" ht="15" customHeight="1" x14ac:dyDescent="0.2">
      <c r="I13007"/>
    </row>
    <row r="13008" spans="9:9" ht="15" customHeight="1" x14ac:dyDescent="0.2">
      <c r="I13008"/>
    </row>
    <row r="13009" spans="9:9" ht="15" customHeight="1" x14ac:dyDescent="0.2">
      <c r="I13009"/>
    </row>
    <row r="13010" spans="9:9" ht="15" customHeight="1" x14ac:dyDescent="0.2">
      <c r="I13010"/>
    </row>
    <row r="13011" spans="9:9" ht="15" customHeight="1" x14ac:dyDescent="0.2">
      <c r="I13011"/>
    </row>
    <row r="13012" spans="9:9" ht="15" customHeight="1" x14ac:dyDescent="0.2">
      <c r="I13012"/>
    </row>
    <row r="13013" spans="9:9" ht="15" customHeight="1" x14ac:dyDescent="0.2">
      <c r="I13013"/>
    </row>
    <row r="13014" spans="9:9" ht="15" customHeight="1" x14ac:dyDescent="0.2">
      <c r="I13014"/>
    </row>
    <row r="13015" spans="9:9" ht="15" customHeight="1" x14ac:dyDescent="0.2">
      <c r="I13015"/>
    </row>
    <row r="13016" spans="9:9" ht="15" customHeight="1" x14ac:dyDescent="0.2">
      <c r="I13016"/>
    </row>
    <row r="13017" spans="9:9" ht="15" customHeight="1" x14ac:dyDescent="0.2">
      <c r="I13017"/>
    </row>
    <row r="13018" spans="9:9" ht="15" customHeight="1" x14ac:dyDescent="0.2">
      <c r="I13018"/>
    </row>
    <row r="13019" spans="9:9" ht="15" customHeight="1" x14ac:dyDescent="0.2">
      <c r="I13019"/>
    </row>
    <row r="13020" spans="9:9" ht="15" customHeight="1" x14ac:dyDescent="0.2">
      <c r="I13020"/>
    </row>
    <row r="13021" spans="9:9" ht="15" customHeight="1" x14ac:dyDescent="0.2">
      <c r="I13021"/>
    </row>
    <row r="13022" spans="9:9" ht="15" customHeight="1" x14ac:dyDescent="0.2">
      <c r="I13022"/>
    </row>
    <row r="13023" spans="9:9" ht="15" customHeight="1" x14ac:dyDescent="0.2">
      <c r="I13023"/>
    </row>
    <row r="13024" spans="9:9" ht="15" customHeight="1" x14ac:dyDescent="0.2">
      <c r="I13024"/>
    </row>
    <row r="13025" spans="9:9" ht="15" customHeight="1" x14ac:dyDescent="0.2">
      <c r="I13025"/>
    </row>
    <row r="13026" spans="9:9" ht="15" customHeight="1" x14ac:dyDescent="0.2">
      <c r="I13026"/>
    </row>
    <row r="13027" spans="9:9" ht="15" customHeight="1" x14ac:dyDescent="0.2">
      <c r="I13027"/>
    </row>
    <row r="13028" spans="9:9" ht="15" customHeight="1" x14ac:dyDescent="0.2">
      <c r="I13028"/>
    </row>
    <row r="13029" spans="9:9" ht="15" customHeight="1" x14ac:dyDescent="0.2">
      <c r="I13029"/>
    </row>
    <row r="13030" spans="9:9" ht="15" customHeight="1" x14ac:dyDescent="0.2">
      <c r="I13030"/>
    </row>
    <row r="13031" spans="9:9" ht="15" customHeight="1" x14ac:dyDescent="0.2">
      <c r="I13031"/>
    </row>
    <row r="13032" spans="9:9" ht="15" customHeight="1" x14ac:dyDescent="0.2">
      <c r="I13032"/>
    </row>
    <row r="13033" spans="9:9" ht="15" customHeight="1" x14ac:dyDescent="0.2">
      <c r="I13033"/>
    </row>
    <row r="13034" spans="9:9" ht="15" customHeight="1" x14ac:dyDescent="0.2">
      <c r="I13034"/>
    </row>
    <row r="13035" spans="9:9" ht="15" customHeight="1" x14ac:dyDescent="0.2">
      <c r="I13035"/>
    </row>
    <row r="13036" spans="9:9" ht="15" customHeight="1" x14ac:dyDescent="0.2">
      <c r="I13036"/>
    </row>
    <row r="13037" spans="9:9" ht="15" customHeight="1" x14ac:dyDescent="0.2">
      <c r="I13037"/>
    </row>
    <row r="13038" spans="9:9" ht="15" customHeight="1" x14ac:dyDescent="0.2">
      <c r="I13038"/>
    </row>
    <row r="13039" spans="9:9" ht="15" customHeight="1" x14ac:dyDescent="0.2">
      <c r="I13039"/>
    </row>
    <row r="13040" spans="9:9" ht="15" customHeight="1" x14ac:dyDescent="0.2">
      <c r="I13040"/>
    </row>
    <row r="13041" spans="9:9" ht="15" customHeight="1" x14ac:dyDescent="0.2">
      <c r="I13041"/>
    </row>
    <row r="13042" spans="9:9" ht="15" customHeight="1" x14ac:dyDescent="0.2">
      <c r="I13042"/>
    </row>
    <row r="13043" spans="9:9" ht="15" customHeight="1" x14ac:dyDescent="0.2">
      <c r="I13043"/>
    </row>
    <row r="13044" spans="9:9" ht="15" customHeight="1" x14ac:dyDescent="0.2">
      <c r="I13044"/>
    </row>
    <row r="13045" spans="9:9" ht="15" customHeight="1" x14ac:dyDescent="0.2">
      <c r="I13045"/>
    </row>
    <row r="13046" spans="9:9" ht="15" customHeight="1" x14ac:dyDescent="0.2">
      <c r="I13046"/>
    </row>
    <row r="13047" spans="9:9" ht="15" customHeight="1" x14ac:dyDescent="0.2">
      <c r="I13047"/>
    </row>
    <row r="13048" spans="9:9" ht="15" customHeight="1" x14ac:dyDescent="0.2">
      <c r="I13048"/>
    </row>
    <row r="13049" spans="9:9" ht="15" customHeight="1" x14ac:dyDescent="0.2">
      <c r="I13049"/>
    </row>
    <row r="13050" spans="9:9" ht="15" customHeight="1" x14ac:dyDescent="0.2">
      <c r="I13050"/>
    </row>
    <row r="13051" spans="9:9" ht="15" customHeight="1" x14ac:dyDescent="0.2">
      <c r="I13051"/>
    </row>
    <row r="13052" spans="9:9" ht="15" customHeight="1" x14ac:dyDescent="0.2">
      <c r="I13052"/>
    </row>
    <row r="13053" spans="9:9" ht="15" customHeight="1" x14ac:dyDescent="0.2">
      <c r="I13053"/>
    </row>
    <row r="13054" spans="9:9" ht="15" customHeight="1" x14ac:dyDescent="0.2">
      <c r="I13054"/>
    </row>
    <row r="13055" spans="9:9" ht="15" customHeight="1" x14ac:dyDescent="0.2">
      <c r="I13055"/>
    </row>
    <row r="13056" spans="9:9" ht="15" customHeight="1" x14ac:dyDescent="0.2">
      <c r="I13056"/>
    </row>
    <row r="13057" spans="9:9" ht="15" customHeight="1" x14ac:dyDescent="0.2">
      <c r="I13057"/>
    </row>
    <row r="13058" spans="9:9" ht="15" customHeight="1" x14ac:dyDescent="0.2">
      <c r="I13058"/>
    </row>
    <row r="13059" spans="9:9" ht="15" customHeight="1" x14ac:dyDescent="0.2">
      <c r="I13059"/>
    </row>
    <row r="13060" spans="9:9" ht="15" customHeight="1" x14ac:dyDescent="0.2">
      <c r="I13060"/>
    </row>
    <row r="13061" spans="9:9" ht="15" customHeight="1" x14ac:dyDescent="0.2">
      <c r="I13061"/>
    </row>
    <row r="13062" spans="9:9" ht="15" customHeight="1" x14ac:dyDescent="0.2">
      <c r="I13062"/>
    </row>
    <row r="13063" spans="9:9" ht="15" customHeight="1" x14ac:dyDescent="0.2">
      <c r="I13063"/>
    </row>
    <row r="13064" spans="9:9" ht="15" customHeight="1" x14ac:dyDescent="0.2">
      <c r="I13064"/>
    </row>
    <row r="13065" spans="9:9" ht="15" customHeight="1" x14ac:dyDescent="0.2">
      <c r="I13065"/>
    </row>
    <row r="13066" spans="9:9" ht="15" customHeight="1" x14ac:dyDescent="0.2">
      <c r="I13066"/>
    </row>
    <row r="13067" spans="9:9" ht="15" customHeight="1" x14ac:dyDescent="0.2">
      <c r="I13067"/>
    </row>
    <row r="13068" spans="9:9" ht="15" customHeight="1" x14ac:dyDescent="0.2">
      <c r="I13068"/>
    </row>
    <row r="13069" spans="9:9" ht="15" customHeight="1" x14ac:dyDescent="0.2">
      <c r="I13069"/>
    </row>
    <row r="13070" spans="9:9" ht="15" customHeight="1" x14ac:dyDescent="0.2">
      <c r="I13070"/>
    </row>
    <row r="13071" spans="9:9" ht="15" customHeight="1" x14ac:dyDescent="0.2">
      <c r="I13071"/>
    </row>
    <row r="13072" spans="9:9" ht="15" customHeight="1" x14ac:dyDescent="0.2">
      <c r="I13072"/>
    </row>
    <row r="13073" spans="9:9" ht="15" customHeight="1" x14ac:dyDescent="0.2">
      <c r="I13073"/>
    </row>
    <row r="13074" spans="9:9" ht="15" customHeight="1" x14ac:dyDescent="0.2">
      <c r="I13074"/>
    </row>
    <row r="13075" spans="9:9" ht="15" customHeight="1" x14ac:dyDescent="0.2">
      <c r="I13075"/>
    </row>
    <row r="13076" spans="9:9" ht="15" customHeight="1" x14ac:dyDescent="0.2">
      <c r="I13076"/>
    </row>
    <row r="13077" spans="9:9" ht="15" customHeight="1" x14ac:dyDescent="0.2">
      <c r="I13077"/>
    </row>
    <row r="13078" spans="9:9" ht="15" customHeight="1" x14ac:dyDescent="0.2">
      <c r="I13078"/>
    </row>
    <row r="13079" spans="9:9" ht="15" customHeight="1" x14ac:dyDescent="0.2">
      <c r="I13079"/>
    </row>
    <row r="13080" spans="9:9" ht="15" customHeight="1" x14ac:dyDescent="0.2">
      <c r="I13080"/>
    </row>
    <row r="13081" spans="9:9" ht="15" customHeight="1" x14ac:dyDescent="0.2">
      <c r="I13081"/>
    </row>
    <row r="13082" spans="9:9" ht="15" customHeight="1" x14ac:dyDescent="0.2">
      <c r="I13082"/>
    </row>
    <row r="13083" spans="9:9" ht="15" customHeight="1" x14ac:dyDescent="0.2">
      <c r="I13083"/>
    </row>
    <row r="13084" spans="9:9" ht="15" customHeight="1" x14ac:dyDescent="0.2">
      <c r="I13084"/>
    </row>
    <row r="13085" spans="9:9" ht="15" customHeight="1" x14ac:dyDescent="0.2">
      <c r="I13085"/>
    </row>
    <row r="13086" spans="9:9" ht="15" customHeight="1" x14ac:dyDescent="0.2">
      <c r="I13086"/>
    </row>
    <row r="13087" spans="9:9" ht="15" customHeight="1" x14ac:dyDescent="0.2">
      <c r="I13087"/>
    </row>
    <row r="13088" spans="9:9" ht="15" customHeight="1" x14ac:dyDescent="0.2">
      <c r="I13088"/>
    </row>
    <row r="13089" spans="9:9" ht="15" customHeight="1" x14ac:dyDescent="0.2">
      <c r="I13089"/>
    </row>
    <row r="13090" spans="9:9" ht="15" customHeight="1" x14ac:dyDescent="0.2">
      <c r="I13090"/>
    </row>
    <row r="13091" spans="9:9" ht="15" customHeight="1" x14ac:dyDescent="0.2">
      <c r="I13091"/>
    </row>
    <row r="13092" spans="9:9" ht="15" customHeight="1" x14ac:dyDescent="0.2">
      <c r="I13092"/>
    </row>
    <row r="13093" spans="9:9" ht="15" customHeight="1" x14ac:dyDescent="0.2">
      <c r="I13093"/>
    </row>
    <row r="13094" spans="9:9" ht="15" customHeight="1" x14ac:dyDescent="0.2">
      <c r="I13094"/>
    </row>
    <row r="13095" spans="9:9" ht="15" customHeight="1" x14ac:dyDescent="0.2">
      <c r="I13095"/>
    </row>
    <row r="13096" spans="9:9" ht="15" customHeight="1" x14ac:dyDescent="0.2">
      <c r="I13096"/>
    </row>
    <row r="13097" spans="9:9" ht="15" customHeight="1" x14ac:dyDescent="0.2">
      <c r="I13097"/>
    </row>
    <row r="13098" spans="9:9" ht="15" customHeight="1" x14ac:dyDescent="0.2">
      <c r="I13098"/>
    </row>
    <row r="13099" spans="9:9" ht="15" customHeight="1" x14ac:dyDescent="0.2">
      <c r="I13099"/>
    </row>
    <row r="13100" spans="9:9" ht="15" customHeight="1" x14ac:dyDescent="0.2">
      <c r="I13100"/>
    </row>
    <row r="13101" spans="9:9" ht="15" customHeight="1" x14ac:dyDescent="0.2">
      <c r="I13101"/>
    </row>
    <row r="13102" spans="9:9" ht="15" customHeight="1" x14ac:dyDescent="0.2">
      <c r="I13102"/>
    </row>
    <row r="13103" spans="9:9" ht="15" customHeight="1" x14ac:dyDescent="0.2">
      <c r="I13103"/>
    </row>
    <row r="13104" spans="9:9" ht="15" customHeight="1" x14ac:dyDescent="0.2">
      <c r="I13104"/>
    </row>
    <row r="13105" spans="9:9" ht="15" customHeight="1" x14ac:dyDescent="0.2">
      <c r="I13105"/>
    </row>
    <row r="13106" spans="9:9" ht="15" customHeight="1" x14ac:dyDescent="0.2">
      <c r="I13106"/>
    </row>
    <row r="13107" spans="9:9" ht="15" customHeight="1" x14ac:dyDescent="0.2">
      <c r="I13107"/>
    </row>
    <row r="13108" spans="9:9" ht="15" customHeight="1" x14ac:dyDescent="0.2">
      <c r="I13108"/>
    </row>
    <row r="13109" spans="9:9" ht="15" customHeight="1" x14ac:dyDescent="0.2">
      <c r="I13109"/>
    </row>
    <row r="13110" spans="9:9" ht="15" customHeight="1" x14ac:dyDescent="0.2">
      <c r="I13110"/>
    </row>
    <row r="13111" spans="9:9" ht="15" customHeight="1" x14ac:dyDescent="0.2">
      <c r="I13111"/>
    </row>
    <row r="13112" spans="9:9" ht="15" customHeight="1" x14ac:dyDescent="0.2">
      <c r="I13112"/>
    </row>
    <row r="13113" spans="9:9" ht="15" customHeight="1" x14ac:dyDescent="0.2">
      <c r="I13113"/>
    </row>
    <row r="13114" spans="9:9" ht="15" customHeight="1" x14ac:dyDescent="0.2">
      <c r="I13114"/>
    </row>
    <row r="13115" spans="9:9" ht="15" customHeight="1" x14ac:dyDescent="0.2">
      <c r="I13115"/>
    </row>
    <row r="13116" spans="9:9" ht="15" customHeight="1" x14ac:dyDescent="0.2">
      <c r="I13116"/>
    </row>
    <row r="13117" spans="9:9" ht="15" customHeight="1" x14ac:dyDescent="0.2">
      <c r="I13117"/>
    </row>
    <row r="13118" spans="9:9" ht="15" customHeight="1" x14ac:dyDescent="0.2">
      <c r="I13118"/>
    </row>
    <row r="13119" spans="9:9" ht="15" customHeight="1" x14ac:dyDescent="0.2">
      <c r="I13119"/>
    </row>
    <row r="13120" spans="9:9" ht="15" customHeight="1" x14ac:dyDescent="0.2">
      <c r="I13120"/>
    </row>
    <row r="13121" spans="9:9" ht="15" customHeight="1" x14ac:dyDescent="0.2">
      <c r="I13121"/>
    </row>
    <row r="13122" spans="9:9" ht="15" customHeight="1" x14ac:dyDescent="0.2">
      <c r="I13122"/>
    </row>
    <row r="13123" spans="9:9" ht="15" customHeight="1" x14ac:dyDescent="0.2">
      <c r="I13123"/>
    </row>
    <row r="13124" spans="9:9" ht="15" customHeight="1" x14ac:dyDescent="0.2">
      <c r="I13124"/>
    </row>
    <row r="13125" spans="9:9" ht="15" customHeight="1" x14ac:dyDescent="0.2">
      <c r="I13125"/>
    </row>
    <row r="13126" spans="9:9" ht="15" customHeight="1" x14ac:dyDescent="0.2">
      <c r="I13126"/>
    </row>
    <row r="13127" spans="9:9" ht="15" customHeight="1" x14ac:dyDescent="0.2">
      <c r="I13127"/>
    </row>
    <row r="13128" spans="9:9" ht="15" customHeight="1" x14ac:dyDescent="0.2">
      <c r="I13128"/>
    </row>
    <row r="13129" spans="9:9" ht="15" customHeight="1" x14ac:dyDescent="0.2">
      <c r="I13129"/>
    </row>
    <row r="13130" spans="9:9" ht="15" customHeight="1" x14ac:dyDescent="0.2">
      <c r="I13130"/>
    </row>
    <row r="13131" spans="9:9" ht="15" customHeight="1" x14ac:dyDescent="0.2">
      <c r="I13131"/>
    </row>
    <row r="13132" spans="9:9" ht="15" customHeight="1" x14ac:dyDescent="0.2">
      <c r="I13132"/>
    </row>
    <row r="13133" spans="9:9" ht="15" customHeight="1" x14ac:dyDescent="0.2">
      <c r="I13133"/>
    </row>
    <row r="13134" spans="9:9" ht="15" customHeight="1" x14ac:dyDescent="0.2">
      <c r="I13134"/>
    </row>
    <row r="13135" spans="9:9" ht="15" customHeight="1" x14ac:dyDescent="0.2">
      <c r="I13135"/>
    </row>
    <row r="13136" spans="9:9" ht="15" customHeight="1" x14ac:dyDescent="0.2">
      <c r="I13136"/>
    </row>
    <row r="13137" spans="9:9" ht="15" customHeight="1" x14ac:dyDescent="0.2">
      <c r="I13137"/>
    </row>
    <row r="13138" spans="9:9" ht="15" customHeight="1" x14ac:dyDescent="0.2">
      <c r="I13138"/>
    </row>
    <row r="13139" spans="9:9" ht="15" customHeight="1" x14ac:dyDescent="0.2">
      <c r="I13139"/>
    </row>
    <row r="13140" spans="9:9" ht="15" customHeight="1" x14ac:dyDescent="0.2">
      <c r="I13140"/>
    </row>
    <row r="13141" spans="9:9" ht="15" customHeight="1" x14ac:dyDescent="0.2">
      <c r="I13141"/>
    </row>
    <row r="13142" spans="9:9" ht="15" customHeight="1" x14ac:dyDescent="0.2">
      <c r="I13142"/>
    </row>
    <row r="13143" spans="9:9" ht="15" customHeight="1" x14ac:dyDescent="0.2">
      <c r="I13143"/>
    </row>
    <row r="13144" spans="9:9" ht="15" customHeight="1" x14ac:dyDescent="0.2">
      <c r="I13144"/>
    </row>
    <row r="13145" spans="9:9" ht="15" customHeight="1" x14ac:dyDescent="0.2">
      <c r="I13145"/>
    </row>
    <row r="13146" spans="9:9" ht="15" customHeight="1" x14ac:dyDescent="0.2">
      <c r="I13146"/>
    </row>
    <row r="13147" spans="9:9" ht="15" customHeight="1" x14ac:dyDescent="0.2">
      <c r="I13147"/>
    </row>
    <row r="13148" spans="9:9" ht="15" customHeight="1" x14ac:dyDescent="0.2">
      <c r="I13148"/>
    </row>
    <row r="13149" spans="9:9" ht="15" customHeight="1" x14ac:dyDescent="0.2">
      <c r="I13149"/>
    </row>
    <row r="13150" spans="9:9" ht="15" customHeight="1" x14ac:dyDescent="0.2">
      <c r="I13150"/>
    </row>
    <row r="13151" spans="9:9" ht="15" customHeight="1" x14ac:dyDescent="0.2">
      <c r="I13151"/>
    </row>
    <row r="13152" spans="9:9" ht="15" customHeight="1" x14ac:dyDescent="0.2">
      <c r="I13152"/>
    </row>
    <row r="13153" spans="9:9" ht="15" customHeight="1" x14ac:dyDescent="0.2">
      <c r="I13153"/>
    </row>
    <row r="13154" spans="9:9" ht="15" customHeight="1" x14ac:dyDescent="0.2">
      <c r="I13154"/>
    </row>
    <row r="13155" spans="9:9" ht="15" customHeight="1" x14ac:dyDescent="0.2">
      <c r="I13155"/>
    </row>
    <row r="13156" spans="9:9" ht="15" customHeight="1" x14ac:dyDescent="0.2">
      <c r="I13156"/>
    </row>
    <row r="13157" spans="9:9" ht="15" customHeight="1" x14ac:dyDescent="0.2">
      <c r="I13157"/>
    </row>
    <row r="13158" spans="9:9" ht="15" customHeight="1" x14ac:dyDescent="0.2">
      <c r="I13158"/>
    </row>
    <row r="13159" spans="9:9" ht="15" customHeight="1" x14ac:dyDescent="0.2">
      <c r="I13159"/>
    </row>
    <row r="13160" spans="9:9" ht="15" customHeight="1" x14ac:dyDescent="0.2">
      <c r="I13160"/>
    </row>
    <row r="13161" spans="9:9" ht="15" customHeight="1" x14ac:dyDescent="0.2">
      <c r="I13161"/>
    </row>
    <row r="13162" spans="9:9" ht="15" customHeight="1" x14ac:dyDescent="0.2">
      <c r="I13162"/>
    </row>
    <row r="13163" spans="9:9" ht="15" customHeight="1" x14ac:dyDescent="0.2">
      <c r="I13163"/>
    </row>
    <row r="13164" spans="9:9" ht="15" customHeight="1" x14ac:dyDescent="0.2">
      <c r="I13164"/>
    </row>
    <row r="13165" spans="9:9" ht="15" customHeight="1" x14ac:dyDescent="0.2">
      <c r="I13165"/>
    </row>
    <row r="13166" spans="9:9" ht="15" customHeight="1" x14ac:dyDescent="0.2">
      <c r="I13166"/>
    </row>
    <row r="13167" spans="9:9" ht="15" customHeight="1" x14ac:dyDescent="0.2">
      <c r="I13167"/>
    </row>
    <row r="13168" spans="9:9" ht="15" customHeight="1" x14ac:dyDescent="0.2">
      <c r="I13168"/>
    </row>
    <row r="13169" spans="9:9" ht="15" customHeight="1" x14ac:dyDescent="0.2">
      <c r="I13169"/>
    </row>
    <row r="13170" spans="9:9" ht="15" customHeight="1" x14ac:dyDescent="0.2">
      <c r="I13170"/>
    </row>
    <row r="13171" spans="9:9" ht="15" customHeight="1" x14ac:dyDescent="0.2">
      <c r="I13171"/>
    </row>
    <row r="13172" spans="9:9" ht="15" customHeight="1" x14ac:dyDescent="0.2">
      <c r="I13172"/>
    </row>
    <row r="13173" spans="9:9" ht="15" customHeight="1" x14ac:dyDescent="0.2">
      <c r="I13173"/>
    </row>
    <row r="13174" spans="9:9" ht="15" customHeight="1" x14ac:dyDescent="0.2">
      <c r="I13174"/>
    </row>
    <row r="13175" spans="9:9" ht="15" customHeight="1" x14ac:dyDescent="0.2">
      <c r="I13175"/>
    </row>
    <row r="13176" spans="9:9" ht="15" customHeight="1" x14ac:dyDescent="0.2">
      <c r="I13176"/>
    </row>
    <row r="13177" spans="9:9" ht="15" customHeight="1" x14ac:dyDescent="0.2">
      <c r="I13177"/>
    </row>
    <row r="13178" spans="9:9" ht="15" customHeight="1" x14ac:dyDescent="0.2">
      <c r="I13178"/>
    </row>
    <row r="13179" spans="9:9" ht="15" customHeight="1" x14ac:dyDescent="0.2">
      <c r="I13179"/>
    </row>
    <row r="13180" spans="9:9" ht="15" customHeight="1" x14ac:dyDescent="0.2">
      <c r="I13180"/>
    </row>
    <row r="13181" spans="9:9" ht="15" customHeight="1" x14ac:dyDescent="0.2">
      <c r="I13181"/>
    </row>
    <row r="13182" spans="9:9" ht="15" customHeight="1" x14ac:dyDescent="0.2">
      <c r="I13182"/>
    </row>
    <row r="13183" spans="9:9" ht="15" customHeight="1" x14ac:dyDescent="0.2">
      <c r="I13183"/>
    </row>
    <row r="13184" spans="9:9" ht="15" customHeight="1" x14ac:dyDescent="0.2">
      <c r="I13184"/>
    </row>
    <row r="13185" spans="9:9" ht="15" customHeight="1" x14ac:dyDescent="0.2">
      <c r="I13185"/>
    </row>
    <row r="13186" spans="9:9" ht="15" customHeight="1" x14ac:dyDescent="0.2">
      <c r="I13186"/>
    </row>
    <row r="13187" spans="9:9" ht="15" customHeight="1" x14ac:dyDescent="0.2">
      <c r="I13187"/>
    </row>
    <row r="13188" spans="9:9" ht="15" customHeight="1" x14ac:dyDescent="0.2">
      <c r="I13188"/>
    </row>
    <row r="13189" spans="9:9" ht="15" customHeight="1" x14ac:dyDescent="0.2">
      <c r="I13189"/>
    </row>
    <row r="13190" spans="9:9" ht="15" customHeight="1" x14ac:dyDescent="0.2">
      <c r="I13190"/>
    </row>
    <row r="13191" spans="9:9" ht="15" customHeight="1" x14ac:dyDescent="0.2">
      <c r="I13191"/>
    </row>
    <row r="13192" spans="9:9" ht="15" customHeight="1" x14ac:dyDescent="0.2">
      <c r="I13192"/>
    </row>
    <row r="13193" spans="9:9" ht="15" customHeight="1" x14ac:dyDescent="0.2">
      <c r="I13193"/>
    </row>
    <row r="13194" spans="9:9" ht="15" customHeight="1" x14ac:dyDescent="0.2">
      <c r="I13194"/>
    </row>
    <row r="13195" spans="9:9" ht="15" customHeight="1" x14ac:dyDescent="0.2">
      <c r="I13195"/>
    </row>
    <row r="13196" spans="9:9" ht="15" customHeight="1" x14ac:dyDescent="0.2">
      <c r="I13196"/>
    </row>
    <row r="13197" spans="9:9" ht="15" customHeight="1" x14ac:dyDescent="0.2">
      <c r="I13197"/>
    </row>
    <row r="13198" spans="9:9" ht="15" customHeight="1" x14ac:dyDescent="0.2">
      <c r="I13198"/>
    </row>
    <row r="13199" spans="9:9" ht="15" customHeight="1" x14ac:dyDescent="0.2">
      <c r="I13199"/>
    </row>
    <row r="13200" spans="9:9" ht="15" customHeight="1" x14ac:dyDescent="0.2">
      <c r="I13200"/>
    </row>
    <row r="13201" spans="9:9" ht="15" customHeight="1" x14ac:dyDescent="0.2">
      <c r="I13201"/>
    </row>
    <row r="13202" spans="9:9" ht="15" customHeight="1" x14ac:dyDescent="0.2">
      <c r="I13202"/>
    </row>
    <row r="13203" spans="9:9" ht="15" customHeight="1" x14ac:dyDescent="0.2">
      <c r="I13203"/>
    </row>
    <row r="13204" spans="9:9" ht="15" customHeight="1" x14ac:dyDescent="0.2">
      <c r="I13204"/>
    </row>
    <row r="13205" spans="9:9" ht="15" customHeight="1" x14ac:dyDescent="0.2">
      <c r="I13205"/>
    </row>
    <row r="13206" spans="9:9" ht="15" customHeight="1" x14ac:dyDescent="0.2">
      <c r="I13206"/>
    </row>
    <row r="13207" spans="9:9" ht="15" customHeight="1" x14ac:dyDescent="0.2">
      <c r="I13207"/>
    </row>
    <row r="13208" spans="9:9" ht="15" customHeight="1" x14ac:dyDescent="0.2">
      <c r="I13208"/>
    </row>
    <row r="13209" spans="9:9" ht="15" customHeight="1" x14ac:dyDescent="0.2">
      <c r="I13209"/>
    </row>
    <row r="13210" spans="9:9" ht="15" customHeight="1" x14ac:dyDescent="0.2">
      <c r="I13210"/>
    </row>
    <row r="13211" spans="9:9" ht="15" customHeight="1" x14ac:dyDescent="0.2">
      <c r="I13211"/>
    </row>
    <row r="13212" spans="9:9" ht="15" customHeight="1" x14ac:dyDescent="0.2">
      <c r="I13212"/>
    </row>
    <row r="13213" spans="9:9" ht="15" customHeight="1" x14ac:dyDescent="0.2">
      <c r="I13213"/>
    </row>
    <row r="13214" spans="9:9" ht="15" customHeight="1" x14ac:dyDescent="0.2">
      <c r="I13214"/>
    </row>
    <row r="13215" spans="9:9" ht="15" customHeight="1" x14ac:dyDescent="0.2">
      <c r="I13215"/>
    </row>
    <row r="13216" spans="9:9" ht="15" customHeight="1" x14ac:dyDescent="0.2">
      <c r="I13216"/>
    </row>
    <row r="13217" spans="9:9" ht="15" customHeight="1" x14ac:dyDescent="0.2">
      <c r="I13217"/>
    </row>
    <row r="13218" spans="9:9" ht="15" customHeight="1" x14ac:dyDescent="0.2">
      <c r="I13218"/>
    </row>
    <row r="13219" spans="9:9" ht="15" customHeight="1" x14ac:dyDescent="0.2">
      <c r="I13219"/>
    </row>
    <row r="13220" spans="9:9" ht="15" customHeight="1" x14ac:dyDescent="0.2">
      <c r="I13220"/>
    </row>
    <row r="13221" spans="9:9" ht="15" customHeight="1" x14ac:dyDescent="0.2">
      <c r="I13221"/>
    </row>
    <row r="13222" spans="9:9" ht="15" customHeight="1" x14ac:dyDescent="0.2">
      <c r="I13222"/>
    </row>
    <row r="13223" spans="9:9" ht="15" customHeight="1" x14ac:dyDescent="0.2">
      <c r="I13223"/>
    </row>
    <row r="13224" spans="9:9" ht="15" customHeight="1" x14ac:dyDescent="0.2">
      <c r="I13224"/>
    </row>
    <row r="13225" spans="9:9" ht="15" customHeight="1" x14ac:dyDescent="0.2">
      <c r="I13225"/>
    </row>
    <row r="13226" spans="9:9" ht="15" customHeight="1" x14ac:dyDescent="0.2">
      <c r="I13226"/>
    </row>
    <row r="13227" spans="9:9" ht="15" customHeight="1" x14ac:dyDescent="0.2">
      <c r="I13227"/>
    </row>
    <row r="13228" spans="9:9" ht="15" customHeight="1" x14ac:dyDescent="0.2">
      <c r="I13228"/>
    </row>
    <row r="13229" spans="9:9" ht="15" customHeight="1" x14ac:dyDescent="0.2">
      <c r="I13229"/>
    </row>
    <row r="13230" spans="9:9" ht="15" customHeight="1" x14ac:dyDescent="0.2">
      <c r="I13230"/>
    </row>
    <row r="13231" spans="9:9" ht="15" customHeight="1" x14ac:dyDescent="0.2">
      <c r="I13231"/>
    </row>
    <row r="13232" spans="9:9" ht="15" customHeight="1" x14ac:dyDescent="0.2">
      <c r="I13232"/>
    </row>
    <row r="13233" spans="9:9" ht="15" customHeight="1" x14ac:dyDescent="0.2">
      <c r="I13233"/>
    </row>
    <row r="13234" spans="9:9" ht="15" customHeight="1" x14ac:dyDescent="0.2">
      <c r="I13234"/>
    </row>
    <row r="13235" spans="9:9" ht="15" customHeight="1" x14ac:dyDescent="0.2">
      <c r="I13235"/>
    </row>
    <row r="13236" spans="9:9" ht="15" customHeight="1" x14ac:dyDescent="0.2">
      <c r="I13236"/>
    </row>
    <row r="13237" spans="9:9" ht="15" customHeight="1" x14ac:dyDescent="0.2">
      <c r="I13237"/>
    </row>
    <row r="13238" spans="9:9" ht="15" customHeight="1" x14ac:dyDescent="0.2">
      <c r="I13238"/>
    </row>
    <row r="13239" spans="9:9" ht="15" customHeight="1" x14ac:dyDescent="0.2">
      <c r="I13239"/>
    </row>
    <row r="13240" spans="9:9" ht="15" customHeight="1" x14ac:dyDescent="0.2">
      <c r="I13240"/>
    </row>
    <row r="13241" spans="9:9" ht="15" customHeight="1" x14ac:dyDescent="0.2">
      <c r="I13241"/>
    </row>
    <row r="13242" spans="9:9" ht="15" customHeight="1" x14ac:dyDescent="0.2">
      <c r="I13242"/>
    </row>
    <row r="13243" spans="9:9" ht="15" customHeight="1" x14ac:dyDescent="0.2">
      <c r="I13243"/>
    </row>
    <row r="13244" spans="9:9" ht="15" customHeight="1" x14ac:dyDescent="0.2">
      <c r="I13244"/>
    </row>
    <row r="13245" spans="9:9" ht="15" customHeight="1" x14ac:dyDescent="0.2">
      <c r="I13245"/>
    </row>
    <row r="13246" spans="9:9" ht="15" customHeight="1" x14ac:dyDescent="0.2">
      <c r="I13246"/>
    </row>
    <row r="13247" spans="9:9" ht="15" customHeight="1" x14ac:dyDescent="0.2">
      <c r="I13247"/>
    </row>
    <row r="13248" spans="9:9" ht="15" customHeight="1" x14ac:dyDescent="0.2">
      <c r="I13248"/>
    </row>
    <row r="13249" spans="9:9" ht="15" customHeight="1" x14ac:dyDescent="0.2">
      <c r="I13249"/>
    </row>
    <row r="13250" spans="9:9" ht="15" customHeight="1" x14ac:dyDescent="0.2">
      <c r="I13250"/>
    </row>
    <row r="13251" spans="9:9" ht="15" customHeight="1" x14ac:dyDescent="0.2">
      <c r="I13251"/>
    </row>
    <row r="13252" spans="9:9" ht="15" customHeight="1" x14ac:dyDescent="0.2">
      <c r="I13252"/>
    </row>
    <row r="13253" spans="9:9" ht="15" customHeight="1" x14ac:dyDescent="0.2">
      <c r="I13253"/>
    </row>
    <row r="13254" spans="9:9" ht="15" customHeight="1" x14ac:dyDescent="0.2">
      <c r="I13254"/>
    </row>
    <row r="13255" spans="9:9" ht="15" customHeight="1" x14ac:dyDescent="0.2">
      <c r="I13255"/>
    </row>
    <row r="13256" spans="9:9" ht="15" customHeight="1" x14ac:dyDescent="0.2">
      <c r="I13256"/>
    </row>
    <row r="13257" spans="9:9" ht="15" customHeight="1" x14ac:dyDescent="0.2">
      <c r="I13257"/>
    </row>
    <row r="13258" spans="9:9" ht="15" customHeight="1" x14ac:dyDescent="0.2">
      <c r="I13258"/>
    </row>
    <row r="13259" spans="9:9" ht="15" customHeight="1" x14ac:dyDescent="0.2">
      <c r="I13259"/>
    </row>
    <row r="13260" spans="9:9" ht="15" customHeight="1" x14ac:dyDescent="0.2">
      <c r="I13260"/>
    </row>
    <row r="13261" spans="9:9" ht="15" customHeight="1" x14ac:dyDescent="0.2">
      <c r="I13261"/>
    </row>
    <row r="13262" spans="9:9" ht="15" customHeight="1" x14ac:dyDescent="0.2">
      <c r="I13262"/>
    </row>
    <row r="13263" spans="9:9" ht="15" customHeight="1" x14ac:dyDescent="0.2">
      <c r="I13263"/>
    </row>
    <row r="13264" spans="9:9" ht="15" customHeight="1" x14ac:dyDescent="0.2">
      <c r="I13264"/>
    </row>
    <row r="13265" spans="9:9" ht="15" customHeight="1" x14ac:dyDescent="0.2">
      <c r="I13265"/>
    </row>
    <row r="13266" spans="9:9" ht="15" customHeight="1" x14ac:dyDescent="0.2">
      <c r="I13266"/>
    </row>
    <row r="13267" spans="9:9" ht="15" customHeight="1" x14ac:dyDescent="0.2">
      <c r="I13267"/>
    </row>
    <row r="13268" spans="9:9" ht="15" customHeight="1" x14ac:dyDescent="0.2">
      <c r="I13268"/>
    </row>
    <row r="13269" spans="9:9" ht="15" customHeight="1" x14ac:dyDescent="0.2">
      <c r="I13269"/>
    </row>
    <row r="13270" spans="9:9" ht="15" customHeight="1" x14ac:dyDescent="0.2">
      <c r="I13270"/>
    </row>
    <row r="13271" spans="9:9" ht="15" customHeight="1" x14ac:dyDescent="0.2">
      <c r="I13271"/>
    </row>
    <row r="13272" spans="9:9" ht="15" customHeight="1" x14ac:dyDescent="0.2">
      <c r="I13272"/>
    </row>
    <row r="13273" spans="9:9" ht="15" customHeight="1" x14ac:dyDescent="0.2">
      <c r="I13273"/>
    </row>
    <row r="13274" spans="9:9" ht="15" customHeight="1" x14ac:dyDescent="0.2">
      <c r="I13274"/>
    </row>
    <row r="13275" spans="9:9" ht="15" customHeight="1" x14ac:dyDescent="0.2">
      <c r="I13275"/>
    </row>
    <row r="13276" spans="9:9" ht="15" customHeight="1" x14ac:dyDescent="0.2">
      <c r="I13276"/>
    </row>
    <row r="13277" spans="9:9" ht="15" customHeight="1" x14ac:dyDescent="0.2">
      <c r="I13277"/>
    </row>
    <row r="13278" spans="9:9" ht="15" customHeight="1" x14ac:dyDescent="0.2">
      <c r="I13278"/>
    </row>
    <row r="13279" spans="9:9" ht="15" customHeight="1" x14ac:dyDescent="0.2">
      <c r="I13279"/>
    </row>
    <row r="13280" spans="9:9" ht="15" customHeight="1" x14ac:dyDescent="0.2">
      <c r="I13280"/>
    </row>
    <row r="13281" spans="9:9" ht="15" customHeight="1" x14ac:dyDescent="0.2">
      <c r="I13281"/>
    </row>
    <row r="13282" spans="9:9" ht="15" customHeight="1" x14ac:dyDescent="0.2">
      <c r="I13282"/>
    </row>
    <row r="13283" spans="9:9" ht="15" customHeight="1" x14ac:dyDescent="0.2">
      <c r="I13283"/>
    </row>
    <row r="13284" spans="9:9" ht="15" customHeight="1" x14ac:dyDescent="0.2">
      <c r="I13284"/>
    </row>
    <row r="13285" spans="9:9" ht="15" customHeight="1" x14ac:dyDescent="0.2">
      <c r="I13285"/>
    </row>
    <row r="13286" spans="9:9" ht="15" customHeight="1" x14ac:dyDescent="0.2">
      <c r="I13286"/>
    </row>
    <row r="13287" spans="9:9" ht="15" customHeight="1" x14ac:dyDescent="0.2">
      <c r="I13287"/>
    </row>
    <row r="13288" spans="9:9" ht="15" customHeight="1" x14ac:dyDescent="0.2">
      <c r="I13288"/>
    </row>
    <row r="13289" spans="9:9" ht="15" customHeight="1" x14ac:dyDescent="0.2">
      <c r="I13289"/>
    </row>
    <row r="13290" spans="9:9" ht="15" customHeight="1" x14ac:dyDescent="0.2">
      <c r="I13290"/>
    </row>
    <row r="13291" spans="9:9" ht="15" customHeight="1" x14ac:dyDescent="0.2">
      <c r="I13291"/>
    </row>
    <row r="13292" spans="9:9" ht="15" customHeight="1" x14ac:dyDescent="0.2">
      <c r="I13292"/>
    </row>
    <row r="13293" spans="9:9" ht="15" customHeight="1" x14ac:dyDescent="0.2">
      <c r="I13293"/>
    </row>
    <row r="13294" spans="9:9" ht="15" customHeight="1" x14ac:dyDescent="0.2">
      <c r="I13294"/>
    </row>
    <row r="13295" spans="9:9" ht="15" customHeight="1" x14ac:dyDescent="0.2">
      <c r="I13295"/>
    </row>
    <row r="13296" spans="9:9" ht="15" customHeight="1" x14ac:dyDescent="0.2">
      <c r="I13296"/>
    </row>
    <row r="13297" spans="9:9" ht="15" customHeight="1" x14ac:dyDescent="0.2">
      <c r="I13297"/>
    </row>
    <row r="13298" spans="9:9" ht="15" customHeight="1" x14ac:dyDescent="0.2">
      <c r="I13298"/>
    </row>
    <row r="13299" spans="9:9" ht="15" customHeight="1" x14ac:dyDescent="0.2">
      <c r="I13299"/>
    </row>
    <row r="13300" spans="9:9" ht="15" customHeight="1" x14ac:dyDescent="0.2">
      <c r="I13300"/>
    </row>
    <row r="13301" spans="9:9" ht="15" customHeight="1" x14ac:dyDescent="0.2">
      <c r="I13301"/>
    </row>
    <row r="13302" spans="9:9" ht="15" customHeight="1" x14ac:dyDescent="0.2">
      <c r="I13302"/>
    </row>
    <row r="13303" spans="9:9" ht="15" customHeight="1" x14ac:dyDescent="0.2">
      <c r="I13303"/>
    </row>
    <row r="13304" spans="9:9" ht="15" customHeight="1" x14ac:dyDescent="0.2">
      <c r="I13304"/>
    </row>
    <row r="13305" spans="9:9" ht="15" customHeight="1" x14ac:dyDescent="0.2">
      <c r="I13305"/>
    </row>
    <row r="13306" spans="9:9" ht="15" customHeight="1" x14ac:dyDescent="0.2">
      <c r="I13306"/>
    </row>
    <row r="13307" spans="9:9" ht="15" customHeight="1" x14ac:dyDescent="0.2">
      <c r="I13307"/>
    </row>
    <row r="13308" spans="9:9" ht="15" customHeight="1" x14ac:dyDescent="0.2">
      <c r="I13308"/>
    </row>
    <row r="13309" spans="9:9" ht="15" customHeight="1" x14ac:dyDescent="0.2">
      <c r="I13309"/>
    </row>
    <row r="13310" spans="9:9" ht="15" customHeight="1" x14ac:dyDescent="0.2">
      <c r="I13310"/>
    </row>
    <row r="13311" spans="9:9" ht="15" customHeight="1" x14ac:dyDescent="0.2">
      <c r="I13311"/>
    </row>
    <row r="13312" spans="9:9" ht="15" customHeight="1" x14ac:dyDescent="0.2">
      <c r="I13312"/>
    </row>
    <row r="13313" spans="9:9" ht="15" customHeight="1" x14ac:dyDescent="0.2">
      <c r="I13313"/>
    </row>
    <row r="13314" spans="9:9" ht="15" customHeight="1" x14ac:dyDescent="0.2">
      <c r="I13314"/>
    </row>
    <row r="13315" spans="9:9" ht="15" customHeight="1" x14ac:dyDescent="0.2">
      <c r="I13315"/>
    </row>
    <row r="13316" spans="9:9" ht="15" customHeight="1" x14ac:dyDescent="0.2">
      <c r="I13316"/>
    </row>
    <row r="13317" spans="9:9" ht="15" customHeight="1" x14ac:dyDescent="0.2">
      <c r="I13317"/>
    </row>
    <row r="13318" spans="9:9" ht="15" customHeight="1" x14ac:dyDescent="0.2">
      <c r="I13318"/>
    </row>
    <row r="13319" spans="9:9" ht="15" customHeight="1" x14ac:dyDescent="0.2">
      <c r="I13319"/>
    </row>
    <row r="13320" spans="9:9" ht="15" customHeight="1" x14ac:dyDescent="0.2">
      <c r="I13320"/>
    </row>
    <row r="13321" spans="9:9" ht="15" customHeight="1" x14ac:dyDescent="0.2">
      <c r="I13321"/>
    </row>
    <row r="13322" spans="9:9" ht="15" customHeight="1" x14ac:dyDescent="0.2">
      <c r="I13322"/>
    </row>
    <row r="13323" spans="9:9" ht="15" customHeight="1" x14ac:dyDescent="0.2">
      <c r="I13323"/>
    </row>
    <row r="13324" spans="9:9" ht="15" customHeight="1" x14ac:dyDescent="0.2">
      <c r="I13324"/>
    </row>
    <row r="13325" spans="9:9" ht="15" customHeight="1" x14ac:dyDescent="0.2">
      <c r="I13325"/>
    </row>
    <row r="13326" spans="9:9" ht="15" customHeight="1" x14ac:dyDescent="0.2">
      <c r="I13326"/>
    </row>
    <row r="13327" spans="9:9" ht="15" customHeight="1" x14ac:dyDescent="0.2">
      <c r="I13327"/>
    </row>
    <row r="13328" spans="9:9" ht="15" customHeight="1" x14ac:dyDescent="0.2">
      <c r="I13328"/>
    </row>
    <row r="13329" spans="9:9" ht="15" customHeight="1" x14ac:dyDescent="0.2">
      <c r="I13329"/>
    </row>
    <row r="13330" spans="9:9" ht="15" customHeight="1" x14ac:dyDescent="0.2">
      <c r="I13330"/>
    </row>
    <row r="13331" spans="9:9" ht="15" customHeight="1" x14ac:dyDescent="0.2">
      <c r="I13331"/>
    </row>
    <row r="13332" spans="9:9" ht="15" customHeight="1" x14ac:dyDescent="0.2">
      <c r="I13332"/>
    </row>
    <row r="13333" spans="9:9" ht="15" customHeight="1" x14ac:dyDescent="0.2">
      <c r="I13333"/>
    </row>
    <row r="13334" spans="9:9" ht="15" customHeight="1" x14ac:dyDescent="0.2">
      <c r="I13334"/>
    </row>
    <row r="13335" spans="9:9" ht="15" customHeight="1" x14ac:dyDescent="0.2">
      <c r="I13335"/>
    </row>
    <row r="13336" spans="9:9" ht="15" customHeight="1" x14ac:dyDescent="0.2">
      <c r="I13336"/>
    </row>
    <row r="13337" spans="9:9" ht="15" customHeight="1" x14ac:dyDescent="0.2">
      <c r="I13337"/>
    </row>
    <row r="13338" spans="9:9" ht="15" customHeight="1" x14ac:dyDescent="0.2">
      <c r="I13338"/>
    </row>
    <row r="13339" spans="9:9" ht="15" customHeight="1" x14ac:dyDescent="0.2">
      <c r="I13339"/>
    </row>
    <row r="13340" spans="9:9" ht="15" customHeight="1" x14ac:dyDescent="0.2">
      <c r="I13340"/>
    </row>
    <row r="13341" spans="9:9" ht="15" customHeight="1" x14ac:dyDescent="0.2">
      <c r="I13341"/>
    </row>
    <row r="13342" spans="9:9" ht="15" customHeight="1" x14ac:dyDescent="0.2">
      <c r="I13342"/>
    </row>
    <row r="13343" spans="9:9" ht="15" customHeight="1" x14ac:dyDescent="0.2">
      <c r="I13343"/>
    </row>
    <row r="13344" spans="9:9" ht="15" customHeight="1" x14ac:dyDescent="0.2">
      <c r="I13344"/>
    </row>
    <row r="13345" spans="9:9" ht="15" customHeight="1" x14ac:dyDescent="0.2">
      <c r="I13345"/>
    </row>
    <row r="13346" spans="9:9" ht="15" customHeight="1" x14ac:dyDescent="0.2">
      <c r="I13346"/>
    </row>
    <row r="13347" spans="9:9" ht="15" customHeight="1" x14ac:dyDescent="0.2">
      <c r="I13347"/>
    </row>
    <row r="13348" spans="9:9" ht="15" customHeight="1" x14ac:dyDescent="0.2">
      <c r="I13348"/>
    </row>
    <row r="13349" spans="9:9" ht="15" customHeight="1" x14ac:dyDescent="0.2">
      <c r="I13349"/>
    </row>
    <row r="13350" spans="9:9" ht="15" customHeight="1" x14ac:dyDescent="0.2">
      <c r="I13350"/>
    </row>
    <row r="13351" spans="9:9" ht="15" customHeight="1" x14ac:dyDescent="0.2">
      <c r="I13351"/>
    </row>
    <row r="13352" spans="9:9" ht="15" customHeight="1" x14ac:dyDescent="0.2">
      <c r="I13352"/>
    </row>
    <row r="13353" spans="9:9" ht="15" customHeight="1" x14ac:dyDescent="0.2">
      <c r="I13353"/>
    </row>
    <row r="13354" spans="9:9" ht="15" customHeight="1" x14ac:dyDescent="0.2">
      <c r="I13354"/>
    </row>
    <row r="13355" spans="9:9" ht="15" customHeight="1" x14ac:dyDescent="0.2">
      <c r="I13355"/>
    </row>
    <row r="13356" spans="9:9" ht="15" customHeight="1" x14ac:dyDescent="0.2">
      <c r="I13356"/>
    </row>
    <row r="13357" spans="9:9" ht="15" customHeight="1" x14ac:dyDescent="0.2">
      <c r="I13357"/>
    </row>
    <row r="13358" spans="9:9" ht="15" customHeight="1" x14ac:dyDescent="0.2">
      <c r="I13358"/>
    </row>
    <row r="13359" spans="9:9" ht="15" customHeight="1" x14ac:dyDescent="0.2">
      <c r="I13359"/>
    </row>
    <row r="13360" spans="9:9" ht="15" customHeight="1" x14ac:dyDescent="0.2">
      <c r="I13360"/>
    </row>
    <row r="13361" spans="9:9" ht="15" customHeight="1" x14ac:dyDescent="0.2">
      <c r="I13361"/>
    </row>
    <row r="13362" spans="9:9" ht="15" customHeight="1" x14ac:dyDescent="0.2">
      <c r="I13362"/>
    </row>
    <row r="13363" spans="9:9" ht="15" customHeight="1" x14ac:dyDescent="0.2">
      <c r="I13363"/>
    </row>
    <row r="13364" spans="9:9" ht="15" customHeight="1" x14ac:dyDescent="0.2">
      <c r="I13364"/>
    </row>
    <row r="13365" spans="9:9" ht="15" customHeight="1" x14ac:dyDescent="0.2">
      <c r="I13365"/>
    </row>
    <row r="13366" spans="9:9" ht="15" customHeight="1" x14ac:dyDescent="0.2">
      <c r="I13366"/>
    </row>
    <row r="13367" spans="9:9" ht="15" customHeight="1" x14ac:dyDescent="0.2">
      <c r="I13367"/>
    </row>
    <row r="13368" spans="9:9" ht="15" customHeight="1" x14ac:dyDescent="0.2">
      <c r="I13368"/>
    </row>
    <row r="13369" spans="9:9" ht="15" customHeight="1" x14ac:dyDescent="0.2">
      <c r="I13369"/>
    </row>
    <row r="13370" spans="9:9" ht="15" customHeight="1" x14ac:dyDescent="0.2">
      <c r="I13370"/>
    </row>
    <row r="13371" spans="9:9" ht="15" customHeight="1" x14ac:dyDescent="0.2">
      <c r="I13371"/>
    </row>
    <row r="13372" spans="9:9" ht="15" customHeight="1" x14ac:dyDescent="0.2">
      <c r="I13372"/>
    </row>
    <row r="13373" spans="9:9" ht="15" customHeight="1" x14ac:dyDescent="0.2">
      <c r="I13373"/>
    </row>
    <row r="13374" spans="9:9" ht="15" customHeight="1" x14ac:dyDescent="0.2">
      <c r="I13374"/>
    </row>
    <row r="13375" spans="9:9" ht="15" customHeight="1" x14ac:dyDescent="0.2">
      <c r="I13375"/>
    </row>
    <row r="13376" spans="9:9" ht="15" customHeight="1" x14ac:dyDescent="0.2">
      <c r="I13376"/>
    </row>
    <row r="13377" spans="9:9" ht="15" customHeight="1" x14ac:dyDescent="0.2">
      <c r="I13377"/>
    </row>
    <row r="13378" spans="9:9" ht="15" customHeight="1" x14ac:dyDescent="0.2">
      <c r="I13378"/>
    </row>
    <row r="13379" spans="9:9" ht="15" customHeight="1" x14ac:dyDescent="0.2">
      <c r="I13379"/>
    </row>
    <row r="13380" spans="9:9" ht="15" customHeight="1" x14ac:dyDescent="0.2">
      <c r="I13380"/>
    </row>
    <row r="13381" spans="9:9" ht="15" customHeight="1" x14ac:dyDescent="0.2">
      <c r="I13381"/>
    </row>
    <row r="13382" spans="9:9" ht="15" customHeight="1" x14ac:dyDescent="0.2">
      <c r="I13382"/>
    </row>
    <row r="13383" spans="9:9" ht="15" customHeight="1" x14ac:dyDescent="0.2">
      <c r="I13383"/>
    </row>
    <row r="13384" spans="9:9" ht="15" customHeight="1" x14ac:dyDescent="0.2">
      <c r="I13384"/>
    </row>
    <row r="13385" spans="9:9" ht="15" customHeight="1" x14ac:dyDescent="0.2">
      <c r="I13385"/>
    </row>
    <row r="13386" spans="9:9" ht="15" customHeight="1" x14ac:dyDescent="0.2">
      <c r="I13386"/>
    </row>
    <row r="13387" spans="9:9" ht="15" customHeight="1" x14ac:dyDescent="0.2">
      <c r="I13387"/>
    </row>
    <row r="13388" spans="9:9" ht="15" customHeight="1" x14ac:dyDescent="0.2">
      <c r="I13388"/>
    </row>
    <row r="13389" spans="9:9" ht="15" customHeight="1" x14ac:dyDescent="0.2">
      <c r="I13389"/>
    </row>
    <row r="13390" spans="9:9" ht="15" customHeight="1" x14ac:dyDescent="0.2">
      <c r="I13390"/>
    </row>
    <row r="13391" spans="9:9" ht="15" customHeight="1" x14ac:dyDescent="0.2">
      <c r="I13391"/>
    </row>
    <row r="13392" spans="9:9" ht="15" customHeight="1" x14ac:dyDescent="0.2">
      <c r="I13392"/>
    </row>
    <row r="13393" spans="9:9" ht="15" customHeight="1" x14ac:dyDescent="0.2">
      <c r="I13393"/>
    </row>
    <row r="13394" spans="9:9" ht="15" customHeight="1" x14ac:dyDescent="0.2">
      <c r="I13394"/>
    </row>
    <row r="13395" spans="9:9" ht="15" customHeight="1" x14ac:dyDescent="0.2">
      <c r="I13395"/>
    </row>
    <row r="13396" spans="9:9" ht="15" customHeight="1" x14ac:dyDescent="0.2">
      <c r="I13396"/>
    </row>
    <row r="13397" spans="9:9" ht="15" customHeight="1" x14ac:dyDescent="0.2">
      <c r="I13397"/>
    </row>
    <row r="13398" spans="9:9" ht="15" customHeight="1" x14ac:dyDescent="0.2">
      <c r="I13398"/>
    </row>
    <row r="13399" spans="9:9" ht="15" customHeight="1" x14ac:dyDescent="0.2">
      <c r="I13399"/>
    </row>
    <row r="13400" spans="9:9" ht="15" customHeight="1" x14ac:dyDescent="0.2">
      <c r="I13400"/>
    </row>
    <row r="13401" spans="9:9" ht="15" customHeight="1" x14ac:dyDescent="0.2">
      <c r="I13401"/>
    </row>
    <row r="13402" spans="9:9" ht="15" customHeight="1" x14ac:dyDescent="0.2">
      <c r="I13402"/>
    </row>
    <row r="13403" spans="9:9" ht="15" customHeight="1" x14ac:dyDescent="0.2">
      <c r="I13403"/>
    </row>
    <row r="13404" spans="9:9" ht="15" customHeight="1" x14ac:dyDescent="0.2">
      <c r="I13404"/>
    </row>
    <row r="13405" spans="9:9" ht="15" customHeight="1" x14ac:dyDescent="0.2">
      <c r="I13405"/>
    </row>
    <row r="13406" spans="9:9" ht="15" customHeight="1" x14ac:dyDescent="0.2">
      <c r="I13406"/>
    </row>
    <row r="13407" spans="9:9" ht="15" customHeight="1" x14ac:dyDescent="0.2">
      <c r="I13407"/>
    </row>
    <row r="13408" spans="9:9" ht="15" customHeight="1" x14ac:dyDescent="0.2">
      <c r="I13408"/>
    </row>
    <row r="13409" spans="9:9" ht="15" customHeight="1" x14ac:dyDescent="0.2">
      <c r="I13409"/>
    </row>
    <row r="13410" spans="9:9" ht="15" customHeight="1" x14ac:dyDescent="0.2">
      <c r="I13410"/>
    </row>
    <row r="13411" spans="9:9" ht="15" customHeight="1" x14ac:dyDescent="0.2">
      <c r="I13411"/>
    </row>
    <row r="13412" spans="9:9" ht="15" customHeight="1" x14ac:dyDescent="0.2">
      <c r="I13412"/>
    </row>
    <row r="13413" spans="9:9" ht="15" customHeight="1" x14ac:dyDescent="0.2">
      <c r="I13413"/>
    </row>
    <row r="13414" spans="9:9" ht="15" customHeight="1" x14ac:dyDescent="0.2">
      <c r="I13414"/>
    </row>
    <row r="13415" spans="9:9" ht="15" customHeight="1" x14ac:dyDescent="0.2">
      <c r="I13415"/>
    </row>
    <row r="13416" spans="9:9" ht="15" customHeight="1" x14ac:dyDescent="0.2">
      <c r="I13416"/>
    </row>
    <row r="13417" spans="9:9" ht="15" customHeight="1" x14ac:dyDescent="0.2">
      <c r="I13417"/>
    </row>
    <row r="13418" spans="9:9" ht="15" customHeight="1" x14ac:dyDescent="0.2">
      <c r="I13418"/>
    </row>
    <row r="13419" spans="9:9" ht="15" customHeight="1" x14ac:dyDescent="0.2">
      <c r="I13419"/>
    </row>
    <row r="13420" spans="9:9" ht="15" customHeight="1" x14ac:dyDescent="0.2">
      <c r="I13420"/>
    </row>
    <row r="13421" spans="9:9" ht="15" customHeight="1" x14ac:dyDescent="0.2">
      <c r="I13421"/>
    </row>
    <row r="13422" spans="9:9" ht="15" customHeight="1" x14ac:dyDescent="0.2">
      <c r="I13422"/>
    </row>
    <row r="13423" spans="9:9" ht="15" customHeight="1" x14ac:dyDescent="0.2">
      <c r="I13423"/>
    </row>
    <row r="13424" spans="9:9" ht="15" customHeight="1" x14ac:dyDescent="0.2">
      <c r="I13424"/>
    </row>
    <row r="13425" spans="9:9" ht="15" customHeight="1" x14ac:dyDescent="0.2">
      <c r="I13425"/>
    </row>
    <row r="13426" spans="9:9" ht="15" customHeight="1" x14ac:dyDescent="0.2">
      <c r="I13426"/>
    </row>
    <row r="13427" spans="9:9" ht="15" customHeight="1" x14ac:dyDescent="0.2">
      <c r="I13427"/>
    </row>
    <row r="13428" spans="9:9" ht="15" customHeight="1" x14ac:dyDescent="0.2">
      <c r="I13428"/>
    </row>
    <row r="13429" spans="9:9" ht="15" customHeight="1" x14ac:dyDescent="0.2">
      <c r="I13429"/>
    </row>
    <row r="13430" spans="9:9" ht="15" customHeight="1" x14ac:dyDescent="0.2">
      <c r="I13430"/>
    </row>
    <row r="13431" spans="9:9" ht="15" customHeight="1" x14ac:dyDescent="0.2">
      <c r="I13431"/>
    </row>
    <row r="13432" spans="9:9" ht="15" customHeight="1" x14ac:dyDescent="0.2">
      <c r="I13432"/>
    </row>
    <row r="13433" spans="9:9" ht="15" customHeight="1" x14ac:dyDescent="0.2">
      <c r="I13433"/>
    </row>
    <row r="13434" spans="9:9" ht="15" customHeight="1" x14ac:dyDescent="0.2">
      <c r="I13434"/>
    </row>
    <row r="13435" spans="9:9" ht="15" customHeight="1" x14ac:dyDescent="0.2">
      <c r="I13435"/>
    </row>
    <row r="13436" spans="9:9" ht="15" customHeight="1" x14ac:dyDescent="0.2">
      <c r="I13436"/>
    </row>
    <row r="13437" spans="9:9" ht="15" customHeight="1" x14ac:dyDescent="0.2">
      <c r="I13437"/>
    </row>
    <row r="13438" spans="9:9" ht="15" customHeight="1" x14ac:dyDescent="0.2">
      <c r="I13438"/>
    </row>
    <row r="13439" spans="9:9" ht="15" customHeight="1" x14ac:dyDescent="0.2">
      <c r="I13439"/>
    </row>
    <row r="13440" spans="9:9" ht="15" customHeight="1" x14ac:dyDescent="0.2">
      <c r="I13440"/>
    </row>
    <row r="13441" spans="9:9" ht="15" customHeight="1" x14ac:dyDescent="0.2">
      <c r="I13441"/>
    </row>
    <row r="13442" spans="9:9" ht="15" customHeight="1" x14ac:dyDescent="0.2">
      <c r="I13442"/>
    </row>
    <row r="13443" spans="9:9" ht="15" customHeight="1" x14ac:dyDescent="0.2">
      <c r="I13443"/>
    </row>
    <row r="13444" spans="9:9" ht="15" customHeight="1" x14ac:dyDescent="0.2">
      <c r="I13444"/>
    </row>
    <row r="13445" spans="9:9" ht="15" customHeight="1" x14ac:dyDescent="0.2">
      <c r="I13445"/>
    </row>
    <row r="13446" spans="9:9" ht="15" customHeight="1" x14ac:dyDescent="0.2">
      <c r="I13446"/>
    </row>
    <row r="13447" spans="9:9" ht="15" customHeight="1" x14ac:dyDescent="0.2">
      <c r="I13447"/>
    </row>
    <row r="13448" spans="9:9" ht="15" customHeight="1" x14ac:dyDescent="0.2">
      <c r="I13448"/>
    </row>
    <row r="13449" spans="9:9" ht="15" customHeight="1" x14ac:dyDescent="0.2">
      <c r="I13449"/>
    </row>
    <row r="13450" spans="9:9" ht="15" customHeight="1" x14ac:dyDescent="0.2">
      <c r="I13450"/>
    </row>
    <row r="13451" spans="9:9" ht="15" customHeight="1" x14ac:dyDescent="0.2">
      <c r="I13451"/>
    </row>
    <row r="13452" spans="9:9" ht="15" customHeight="1" x14ac:dyDescent="0.2">
      <c r="I13452"/>
    </row>
    <row r="13453" spans="9:9" ht="15" customHeight="1" x14ac:dyDescent="0.2">
      <c r="I13453"/>
    </row>
    <row r="13454" spans="9:9" ht="15" customHeight="1" x14ac:dyDescent="0.2">
      <c r="I13454"/>
    </row>
    <row r="13455" spans="9:9" ht="15" customHeight="1" x14ac:dyDescent="0.2">
      <c r="I13455"/>
    </row>
    <row r="13456" spans="9:9" ht="15" customHeight="1" x14ac:dyDescent="0.2">
      <c r="I13456"/>
    </row>
    <row r="13457" spans="9:9" ht="15" customHeight="1" x14ac:dyDescent="0.2">
      <c r="I13457"/>
    </row>
    <row r="13458" spans="9:9" ht="15" customHeight="1" x14ac:dyDescent="0.2">
      <c r="I13458"/>
    </row>
    <row r="13459" spans="9:9" ht="15" customHeight="1" x14ac:dyDescent="0.2">
      <c r="I13459"/>
    </row>
    <row r="13460" spans="9:9" ht="15" customHeight="1" x14ac:dyDescent="0.2">
      <c r="I13460"/>
    </row>
    <row r="13461" spans="9:9" ht="15" customHeight="1" x14ac:dyDescent="0.2">
      <c r="I13461"/>
    </row>
    <row r="13462" spans="9:9" ht="15" customHeight="1" x14ac:dyDescent="0.2">
      <c r="I13462"/>
    </row>
    <row r="13463" spans="9:9" ht="15" customHeight="1" x14ac:dyDescent="0.2">
      <c r="I13463"/>
    </row>
    <row r="13464" spans="9:9" ht="15" customHeight="1" x14ac:dyDescent="0.2">
      <c r="I13464"/>
    </row>
    <row r="13465" spans="9:9" ht="15" customHeight="1" x14ac:dyDescent="0.2">
      <c r="I13465"/>
    </row>
    <row r="13466" spans="9:9" ht="15" customHeight="1" x14ac:dyDescent="0.2">
      <c r="I13466"/>
    </row>
    <row r="13467" spans="9:9" ht="15" customHeight="1" x14ac:dyDescent="0.2">
      <c r="I13467"/>
    </row>
    <row r="13468" spans="9:9" ht="15" customHeight="1" x14ac:dyDescent="0.2">
      <c r="I13468"/>
    </row>
    <row r="13469" spans="9:9" ht="15" customHeight="1" x14ac:dyDescent="0.2">
      <c r="I13469"/>
    </row>
    <row r="13470" spans="9:9" ht="15" customHeight="1" x14ac:dyDescent="0.2">
      <c r="I13470"/>
    </row>
    <row r="13471" spans="9:9" ht="15" customHeight="1" x14ac:dyDescent="0.2">
      <c r="I13471"/>
    </row>
    <row r="13472" spans="9:9" ht="15" customHeight="1" x14ac:dyDescent="0.2">
      <c r="I13472"/>
    </row>
    <row r="13473" spans="9:9" ht="15" customHeight="1" x14ac:dyDescent="0.2">
      <c r="I13473"/>
    </row>
    <row r="13474" spans="9:9" ht="15" customHeight="1" x14ac:dyDescent="0.2">
      <c r="I13474"/>
    </row>
    <row r="13475" spans="9:9" ht="15" customHeight="1" x14ac:dyDescent="0.2">
      <c r="I13475"/>
    </row>
    <row r="13476" spans="9:9" ht="15" customHeight="1" x14ac:dyDescent="0.2">
      <c r="I13476"/>
    </row>
    <row r="13477" spans="9:9" ht="15" customHeight="1" x14ac:dyDescent="0.2">
      <c r="I13477"/>
    </row>
    <row r="13478" spans="9:9" ht="15" customHeight="1" x14ac:dyDescent="0.2">
      <c r="I13478"/>
    </row>
    <row r="13479" spans="9:9" ht="15" customHeight="1" x14ac:dyDescent="0.2">
      <c r="I13479"/>
    </row>
    <row r="13480" spans="9:9" ht="15" customHeight="1" x14ac:dyDescent="0.2">
      <c r="I13480"/>
    </row>
    <row r="13481" spans="9:9" ht="15" customHeight="1" x14ac:dyDescent="0.2">
      <c r="I13481"/>
    </row>
    <row r="13482" spans="9:9" ht="15" customHeight="1" x14ac:dyDescent="0.2">
      <c r="I13482"/>
    </row>
    <row r="13483" spans="9:9" ht="15" customHeight="1" x14ac:dyDescent="0.2">
      <c r="I13483"/>
    </row>
    <row r="13484" spans="9:9" ht="15" customHeight="1" x14ac:dyDescent="0.2">
      <c r="I13484"/>
    </row>
    <row r="13485" spans="9:9" ht="15" customHeight="1" x14ac:dyDescent="0.2">
      <c r="I13485"/>
    </row>
    <row r="13486" spans="9:9" ht="15" customHeight="1" x14ac:dyDescent="0.2">
      <c r="I13486"/>
    </row>
    <row r="13487" spans="9:9" ht="15" customHeight="1" x14ac:dyDescent="0.2">
      <c r="I13487"/>
    </row>
    <row r="13488" spans="9:9" ht="15" customHeight="1" x14ac:dyDescent="0.2">
      <c r="I13488"/>
    </row>
    <row r="13489" spans="9:9" ht="15" customHeight="1" x14ac:dyDescent="0.2">
      <c r="I13489"/>
    </row>
    <row r="13490" spans="9:9" ht="15" customHeight="1" x14ac:dyDescent="0.2">
      <c r="I13490"/>
    </row>
    <row r="13491" spans="9:9" ht="15" customHeight="1" x14ac:dyDescent="0.2">
      <c r="I13491"/>
    </row>
    <row r="13492" spans="9:9" ht="15" customHeight="1" x14ac:dyDescent="0.2">
      <c r="I13492"/>
    </row>
    <row r="13493" spans="9:9" ht="15" customHeight="1" x14ac:dyDescent="0.2">
      <c r="I13493"/>
    </row>
    <row r="13494" spans="9:9" ht="15" customHeight="1" x14ac:dyDescent="0.2">
      <c r="I13494"/>
    </row>
    <row r="13495" spans="9:9" ht="15" customHeight="1" x14ac:dyDescent="0.2">
      <c r="I13495"/>
    </row>
    <row r="13496" spans="9:9" ht="15" customHeight="1" x14ac:dyDescent="0.2">
      <c r="I13496"/>
    </row>
    <row r="13497" spans="9:9" ht="15" customHeight="1" x14ac:dyDescent="0.2">
      <c r="I13497"/>
    </row>
    <row r="13498" spans="9:9" ht="15" customHeight="1" x14ac:dyDescent="0.2">
      <c r="I13498"/>
    </row>
    <row r="13499" spans="9:9" ht="15" customHeight="1" x14ac:dyDescent="0.2">
      <c r="I13499"/>
    </row>
    <row r="13500" spans="9:9" ht="15" customHeight="1" x14ac:dyDescent="0.2">
      <c r="I13500"/>
    </row>
    <row r="13501" spans="9:9" ht="15" customHeight="1" x14ac:dyDescent="0.2">
      <c r="I13501"/>
    </row>
    <row r="13502" spans="9:9" ht="15" customHeight="1" x14ac:dyDescent="0.2">
      <c r="I13502"/>
    </row>
    <row r="13503" spans="9:9" ht="15" customHeight="1" x14ac:dyDescent="0.2">
      <c r="I13503"/>
    </row>
    <row r="13504" spans="9:9" ht="15" customHeight="1" x14ac:dyDescent="0.2">
      <c r="I13504"/>
    </row>
    <row r="13505" spans="9:9" ht="15" customHeight="1" x14ac:dyDescent="0.2">
      <c r="I13505"/>
    </row>
    <row r="13506" spans="9:9" ht="15" customHeight="1" x14ac:dyDescent="0.2">
      <c r="I13506"/>
    </row>
    <row r="13507" spans="9:9" ht="15" customHeight="1" x14ac:dyDescent="0.2">
      <c r="I13507"/>
    </row>
    <row r="13508" spans="9:9" ht="15" customHeight="1" x14ac:dyDescent="0.2">
      <c r="I13508"/>
    </row>
    <row r="13509" spans="9:9" ht="15" customHeight="1" x14ac:dyDescent="0.2">
      <c r="I13509"/>
    </row>
    <row r="13510" spans="9:9" ht="15" customHeight="1" x14ac:dyDescent="0.2">
      <c r="I13510"/>
    </row>
    <row r="13511" spans="9:9" ht="15" customHeight="1" x14ac:dyDescent="0.2">
      <c r="I13511"/>
    </row>
    <row r="13512" spans="9:9" ht="15" customHeight="1" x14ac:dyDescent="0.2">
      <c r="I13512"/>
    </row>
    <row r="13513" spans="9:9" ht="15" customHeight="1" x14ac:dyDescent="0.2">
      <c r="I13513"/>
    </row>
    <row r="13514" spans="9:9" ht="15" customHeight="1" x14ac:dyDescent="0.2">
      <c r="I13514"/>
    </row>
    <row r="13515" spans="9:9" ht="15" customHeight="1" x14ac:dyDescent="0.2">
      <c r="I13515"/>
    </row>
    <row r="13516" spans="9:9" ht="15" customHeight="1" x14ac:dyDescent="0.2">
      <c r="I13516"/>
    </row>
    <row r="13517" spans="9:9" ht="15" customHeight="1" x14ac:dyDescent="0.2">
      <c r="I13517"/>
    </row>
    <row r="13518" spans="9:9" ht="15" customHeight="1" x14ac:dyDescent="0.2">
      <c r="I13518"/>
    </row>
    <row r="13519" spans="9:9" ht="15" customHeight="1" x14ac:dyDescent="0.2">
      <c r="I13519"/>
    </row>
    <row r="13520" spans="9:9" ht="15" customHeight="1" x14ac:dyDescent="0.2">
      <c r="I13520"/>
    </row>
    <row r="13521" spans="9:9" ht="15" customHeight="1" x14ac:dyDescent="0.2">
      <c r="I13521"/>
    </row>
    <row r="13522" spans="9:9" ht="15" customHeight="1" x14ac:dyDescent="0.2">
      <c r="I13522"/>
    </row>
    <row r="13523" spans="9:9" ht="15" customHeight="1" x14ac:dyDescent="0.2">
      <c r="I13523"/>
    </row>
    <row r="13524" spans="9:9" ht="15" customHeight="1" x14ac:dyDescent="0.2">
      <c r="I13524"/>
    </row>
    <row r="13525" spans="9:9" ht="15" customHeight="1" x14ac:dyDescent="0.2">
      <c r="I13525"/>
    </row>
    <row r="13526" spans="9:9" ht="15" customHeight="1" x14ac:dyDescent="0.2">
      <c r="I13526"/>
    </row>
    <row r="13527" spans="9:9" ht="15" customHeight="1" x14ac:dyDescent="0.2">
      <c r="I13527"/>
    </row>
    <row r="13528" spans="9:9" ht="15" customHeight="1" x14ac:dyDescent="0.2">
      <c r="I13528"/>
    </row>
    <row r="13529" spans="9:9" ht="15" customHeight="1" x14ac:dyDescent="0.2">
      <c r="I13529"/>
    </row>
    <row r="13530" spans="9:9" ht="15" customHeight="1" x14ac:dyDescent="0.2">
      <c r="I13530"/>
    </row>
    <row r="13531" spans="9:9" ht="15" customHeight="1" x14ac:dyDescent="0.2">
      <c r="I13531"/>
    </row>
    <row r="13532" spans="9:9" ht="15" customHeight="1" x14ac:dyDescent="0.2">
      <c r="I13532"/>
    </row>
    <row r="13533" spans="9:9" ht="15" customHeight="1" x14ac:dyDescent="0.2">
      <c r="I13533"/>
    </row>
    <row r="13534" spans="9:9" ht="15" customHeight="1" x14ac:dyDescent="0.2">
      <c r="I13534"/>
    </row>
    <row r="13535" spans="9:9" ht="15" customHeight="1" x14ac:dyDescent="0.2">
      <c r="I13535"/>
    </row>
    <row r="13536" spans="9:9" ht="15" customHeight="1" x14ac:dyDescent="0.2">
      <c r="I13536"/>
    </row>
    <row r="13537" spans="9:9" ht="15" customHeight="1" x14ac:dyDescent="0.2">
      <c r="I13537"/>
    </row>
    <row r="13538" spans="9:9" ht="15" customHeight="1" x14ac:dyDescent="0.2">
      <c r="I13538"/>
    </row>
    <row r="13539" spans="9:9" ht="15" customHeight="1" x14ac:dyDescent="0.2">
      <c r="I13539"/>
    </row>
    <row r="13540" spans="9:9" ht="15" customHeight="1" x14ac:dyDescent="0.2">
      <c r="I13540"/>
    </row>
    <row r="13541" spans="9:9" ht="15" customHeight="1" x14ac:dyDescent="0.2">
      <c r="I13541"/>
    </row>
    <row r="13542" spans="9:9" ht="15" customHeight="1" x14ac:dyDescent="0.2">
      <c r="I13542"/>
    </row>
    <row r="13543" spans="9:9" ht="15" customHeight="1" x14ac:dyDescent="0.2">
      <c r="I13543"/>
    </row>
    <row r="13544" spans="9:9" ht="15" customHeight="1" x14ac:dyDescent="0.2">
      <c r="I13544"/>
    </row>
    <row r="13545" spans="9:9" ht="15" customHeight="1" x14ac:dyDescent="0.2">
      <c r="I13545"/>
    </row>
    <row r="13546" spans="9:9" ht="15" customHeight="1" x14ac:dyDescent="0.2">
      <c r="I13546"/>
    </row>
    <row r="13547" spans="9:9" ht="15" customHeight="1" x14ac:dyDescent="0.2">
      <c r="I13547"/>
    </row>
    <row r="13548" spans="9:9" ht="15" customHeight="1" x14ac:dyDescent="0.2">
      <c r="I13548"/>
    </row>
    <row r="13549" spans="9:9" ht="15" customHeight="1" x14ac:dyDescent="0.2">
      <c r="I13549"/>
    </row>
    <row r="13550" spans="9:9" ht="15" customHeight="1" x14ac:dyDescent="0.2">
      <c r="I13550"/>
    </row>
    <row r="13551" spans="9:9" ht="15" customHeight="1" x14ac:dyDescent="0.2">
      <c r="I13551"/>
    </row>
    <row r="13552" spans="9:9" ht="15" customHeight="1" x14ac:dyDescent="0.2">
      <c r="I13552"/>
    </row>
    <row r="13553" spans="9:9" ht="15" customHeight="1" x14ac:dyDescent="0.2">
      <c r="I13553"/>
    </row>
    <row r="13554" spans="9:9" ht="15" customHeight="1" x14ac:dyDescent="0.2">
      <c r="I13554"/>
    </row>
    <row r="13555" spans="9:9" ht="15" customHeight="1" x14ac:dyDescent="0.2">
      <c r="I13555"/>
    </row>
    <row r="13556" spans="9:9" ht="15" customHeight="1" x14ac:dyDescent="0.2">
      <c r="I13556"/>
    </row>
    <row r="13557" spans="9:9" ht="15" customHeight="1" x14ac:dyDescent="0.2">
      <c r="I13557"/>
    </row>
    <row r="13558" spans="9:9" ht="15" customHeight="1" x14ac:dyDescent="0.2">
      <c r="I13558"/>
    </row>
    <row r="13559" spans="9:9" ht="15" customHeight="1" x14ac:dyDescent="0.2">
      <c r="I13559"/>
    </row>
    <row r="13560" spans="9:9" ht="15" customHeight="1" x14ac:dyDescent="0.2">
      <c r="I13560"/>
    </row>
    <row r="13561" spans="9:9" ht="15" customHeight="1" x14ac:dyDescent="0.2">
      <c r="I13561"/>
    </row>
    <row r="13562" spans="9:9" ht="15" customHeight="1" x14ac:dyDescent="0.2">
      <c r="I13562"/>
    </row>
    <row r="13563" spans="9:9" ht="15" customHeight="1" x14ac:dyDescent="0.2">
      <c r="I13563"/>
    </row>
    <row r="13564" spans="9:9" ht="15" customHeight="1" x14ac:dyDescent="0.2">
      <c r="I13564"/>
    </row>
    <row r="13565" spans="9:9" ht="15" customHeight="1" x14ac:dyDescent="0.2">
      <c r="I13565"/>
    </row>
    <row r="13566" spans="9:9" ht="15" customHeight="1" x14ac:dyDescent="0.2">
      <c r="I13566"/>
    </row>
    <row r="13567" spans="9:9" ht="15" customHeight="1" x14ac:dyDescent="0.2">
      <c r="I13567"/>
    </row>
    <row r="13568" spans="9:9" ht="15" customHeight="1" x14ac:dyDescent="0.2">
      <c r="I13568"/>
    </row>
    <row r="13569" spans="9:9" ht="15" customHeight="1" x14ac:dyDescent="0.2">
      <c r="I13569"/>
    </row>
    <row r="13570" spans="9:9" ht="15" customHeight="1" x14ac:dyDescent="0.2">
      <c r="I13570"/>
    </row>
    <row r="13571" spans="9:9" ht="15" customHeight="1" x14ac:dyDescent="0.2">
      <c r="I13571"/>
    </row>
    <row r="13572" spans="9:9" ht="15" customHeight="1" x14ac:dyDescent="0.2">
      <c r="I13572"/>
    </row>
    <row r="13573" spans="9:9" ht="15" customHeight="1" x14ac:dyDescent="0.2">
      <c r="I13573"/>
    </row>
    <row r="13574" spans="9:9" ht="15" customHeight="1" x14ac:dyDescent="0.2">
      <c r="I13574"/>
    </row>
    <row r="13575" spans="9:9" ht="15" customHeight="1" x14ac:dyDescent="0.2">
      <c r="I13575"/>
    </row>
    <row r="13576" spans="9:9" ht="15" customHeight="1" x14ac:dyDescent="0.2">
      <c r="I13576"/>
    </row>
    <row r="13577" spans="9:9" ht="15" customHeight="1" x14ac:dyDescent="0.2">
      <c r="I13577"/>
    </row>
    <row r="13578" spans="9:9" ht="15" customHeight="1" x14ac:dyDescent="0.2">
      <c r="I13578"/>
    </row>
    <row r="13579" spans="9:9" ht="15" customHeight="1" x14ac:dyDescent="0.2">
      <c r="I13579"/>
    </row>
    <row r="13580" spans="9:9" ht="15" customHeight="1" x14ac:dyDescent="0.2">
      <c r="I13580"/>
    </row>
    <row r="13581" spans="9:9" ht="15" customHeight="1" x14ac:dyDescent="0.2">
      <c r="I13581"/>
    </row>
    <row r="13582" spans="9:9" ht="15" customHeight="1" x14ac:dyDescent="0.2">
      <c r="I13582"/>
    </row>
    <row r="13583" spans="9:9" ht="15" customHeight="1" x14ac:dyDescent="0.2">
      <c r="I13583"/>
    </row>
    <row r="13584" spans="9:9" ht="15" customHeight="1" x14ac:dyDescent="0.2">
      <c r="I13584"/>
    </row>
    <row r="13585" spans="9:9" ht="15" customHeight="1" x14ac:dyDescent="0.2">
      <c r="I13585"/>
    </row>
    <row r="13586" spans="9:9" ht="15" customHeight="1" x14ac:dyDescent="0.2">
      <c r="I13586"/>
    </row>
    <row r="13587" spans="9:9" ht="15" customHeight="1" x14ac:dyDescent="0.2">
      <c r="I13587"/>
    </row>
    <row r="13588" spans="9:9" ht="15" customHeight="1" x14ac:dyDescent="0.2">
      <c r="I13588"/>
    </row>
    <row r="13589" spans="9:9" ht="15" customHeight="1" x14ac:dyDescent="0.2">
      <c r="I13589"/>
    </row>
    <row r="13590" spans="9:9" ht="15" customHeight="1" x14ac:dyDescent="0.2">
      <c r="I13590"/>
    </row>
    <row r="13591" spans="9:9" ht="15" customHeight="1" x14ac:dyDescent="0.2">
      <c r="I13591"/>
    </row>
    <row r="13592" spans="9:9" ht="15" customHeight="1" x14ac:dyDescent="0.2">
      <c r="I13592"/>
    </row>
    <row r="13593" spans="9:9" ht="15" customHeight="1" x14ac:dyDescent="0.2">
      <c r="I13593"/>
    </row>
    <row r="13594" spans="9:9" ht="15" customHeight="1" x14ac:dyDescent="0.2">
      <c r="I13594"/>
    </row>
    <row r="13595" spans="9:9" ht="15" customHeight="1" x14ac:dyDescent="0.2">
      <c r="I13595"/>
    </row>
    <row r="13596" spans="9:9" ht="15" customHeight="1" x14ac:dyDescent="0.2">
      <c r="I13596"/>
    </row>
    <row r="13597" spans="9:9" ht="15" customHeight="1" x14ac:dyDescent="0.2">
      <c r="I13597"/>
    </row>
    <row r="13598" spans="9:9" ht="15" customHeight="1" x14ac:dyDescent="0.2">
      <c r="I13598"/>
    </row>
    <row r="13599" spans="9:9" ht="15" customHeight="1" x14ac:dyDescent="0.2">
      <c r="I13599"/>
    </row>
    <row r="13600" spans="9:9" ht="15" customHeight="1" x14ac:dyDescent="0.2">
      <c r="I13600"/>
    </row>
    <row r="13601" spans="9:9" ht="15" customHeight="1" x14ac:dyDescent="0.2">
      <c r="I13601"/>
    </row>
    <row r="13602" spans="9:9" ht="15" customHeight="1" x14ac:dyDescent="0.2">
      <c r="I13602"/>
    </row>
    <row r="13603" spans="9:9" ht="15" customHeight="1" x14ac:dyDescent="0.2">
      <c r="I13603"/>
    </row>
    <row r="13604" spans="9:9" ht="15" customHeight="1" x14ac:dyDescent="0.2">
      <c r="I13604"/>
    </row>
    <row r="13605" spans="9:9" ht="15" customHeight="1" x14ac:dyDescent="0.2">
      <c r="I13605"/>
    </row>
    <row r="13606" spans="9:9" ht="15" customHeight="1" x14ac:dyDescent="0.2">
      <c r="I13606"/>
    </row>
    <row r="13607" spans="9:9" ht="15" customHeight="1" x14ac:dyDescent="0.2">
      <c r="I13607"/>
    </row>
    <row r="13608" spans="9:9" ht="15" customHeight="1" x14ac:dyDescent="0.2">
      <c r="I13608"/>
    </row>
    <row r="13609" spans="9:9" ht="15" customHeight="1" x14ac:dyDescent="0.2">
      <c r="I13609"/>
    </row>
    <row r="13610" spans="9:9" ht="15" customHeight="1" x14ac:dyDescent="0.2">
      <c r="I13610"/>
    </row>
    <row r="13611" spans="9:9" ht="15" customHeight="1" x14ac:dyDescent="0.2">
      <c r="I13611"/>
    </row>
    <row r="13612" spans="9:9" ht="15" customHeight="1" x14ac:dyDescent="0.2">
      <c r="I13612"/>
    </row>
    <row r="13613" spans="9:9" ht="15" customHeight="1" x14ac:dyDescent="0.2">
      <c r="I13613"/>
    </row>
    <row r="13614" spans="9:9" ht="15" customHeight="1" x14ac:dyDescent="0.2">
      <c r="I13614"/>
    </row>
    <row r="13615" spans="9:9" ht="15" customHeight="1" x14ac:dyDescent="0.2">
      <c r="I13615"/>
    </row>
    <row r="13616" spans="9:9" ht="15" customHeight="1" x14ac:dyDescent="0.2">
      <c r="I13616"/>
    </row>
    <row r="13617" spans="9:9" ht="15" customHeight="1" x14ac:dyDescent="0.2">
      <c r="I13617"/>
    </row>
    <row r="13618" spans="9:9" ht="15" customHeight="1" x14ac:dyDescent="0.2">
      <c r="I13618"/>
    </row>
    <row r="13619" spans="9:9" ht="15" customHeight="1" x14ac:dyDescent="0.2">
      <c r="I13619"/>
    </row>
    <row r="13620" spans="9:9" ht="15" customHeight="1" x14ac:dyDescent="0.2">
      <c r="I13620"/>
    </row>
    <row r="13621" spans="9:9" ht="15" customHeight="1" x14ac:dyDescent="0.2">
      <c r="I13621"/>
    </row>
    <row r="13622" spans="9:9" ht="15" customHeight="1" x14ac:dyDescent="0.2">
      <c r="I13622"/>
    </row>
    <row r="13623" spans="9:9" ht="15" customHeight="1" x14ac:dyDescent="0.2">
      <c r="I13623"/>
    </row>
    <row r="13624" spans="9:9" ht="15" customHeight="1" x14ac:dyDescent="0.2">
      <c r="I13624"/>
    </row>
    <row r="13625" spans="9:9" ht="15" customHeight="1" x14ac:dyDescent="0.2">
      <c r="I13625"/>
    </row>
    <row r="13626" spans="9:9" ht="15" customHeight="1" x14ac:dyDescent="0.2">
      <c r="I13626"/>
    </row>
    <row r="13627" spans="9:9" ht="15" customHeight="1" x14ac:dyDescent="0.2">
      <c r="I13627"/>
    </row>
    <row r="13628" spans="9:9" ht="15" customHeight="1" x14ac:dyDescent="0.2">
      <c r="I13628"/>
    </row>
    <row r="13629" spans="9:9" ht="15" customHeight="1" x14ac:dyDescent="0.2">
      <c r="I13629"/>
    </row>
    <row r="13630" spans="9:9" ht="15" customHeight="1" x14ac:dyDescent="0.2">
      <c r="I13630"/>
    </row>
    <row r="13631" spans="9:9" ht="15" customHeight="1" x14ac:dyDescent="0.2">
      <c r="I13631"/>
    </row>
    <row r="13632" spans="9:9" ht="15" customHeight="1" x14ac:dyDescent="0.2">
      <c r="I13632"/>
    </row>
    <row r="13633" spans="9:9" ht="15" customHeight="1" x14ac:dyDescent="0.2">
      <c r="I13633"/>
    </row>
    <row r="13634" spans="9:9" ht="15" customHeight="1" x14ac:dyDescent="0.2">
      <c r="I13634"/>
    </row>
    <row r="13635" spans="9:9" ht="15" customHeight="1" x14ac:dyDescent="0.2">
      <c r="I13635"/>
    </row>
    <row r="13636" spans="9:9" ht="15" customHeight="1" x14ac:dyDescent="0.2">
      <c r="I13636"/>
    </row>
    <row r="13637" spans="9:9" ht="15" customHeight="1" x14ac:dyDescent="0.2">
      <c r="I13637"/>
    </row>
    <row r="13638" spans="9:9" ht="15" customHeight="1" x14ac:dyDescent="0.2">
      <c r="I13638"/>
    </row>
    <row r="13639" spans="9:9" ht="15" customHeight="1" x14ac:dyDescent="0.2">
      <c r="I13639"/>
    </row>
    <row r="13640" spans="9:9" ht="15" customHeight="1" x14ac:dyDescent="0.2">
      <c r="I13640"/>
    </row>
    <row r="13641" spans="9:9" ht="15" customHeight="1" x14ac:dyDescent="0.2">
      <c r="I13641"/>
    </row>
    <row r="13642" spans="9:9" ht="15" customHeight="1" x14ac:dyDescent="0.2">
      <c r="I13642"/>
    </row>
    <row r="13643" spans="9:9" ht="15" customHeight="1" x14ac:dyDescent="0.2">
      <c r="I13643"/>
    </row>
    <row r="13644" spans="9:9" ht="15" customHeight="1" x14ac:dyDescent="0.2">
      <c r="I13644"/>
    </row>
    <row r="13645" spans="9:9" ht="15" customHeight="1" x14ac:dyDescent="0.2">
      <c r="I13645"/>
    </row>
    <row r="13646" spans="9:9" ht="15" customHeight="1" x14ac:dyDescent="0.2">
      <c r="I13646"/>
    </row>
    <row r="13647" spans="9:9" ht="15" customHeight="1" x14ac:dyDescent="0.2">
      <c r="I13647"/>
    </row>
    <row r="13648" spans="9:9" ht="15" customHeight="1" x14ac:dyDescent="0.2">
      <c r="I13648"/>
    </row>
    <row r="13649" spans="9:9" ht="15" customHeight="1" x14ac:dyDescent="0.2">
      <c r="I13649"/>
    </row>
    <row r="13650" spans="9:9" ht="15" customHeight="1" x14ac:dyDescent="0.2">
      <c r="I13650"/>
    </row>
    <row r="13651" spans="9:9" ht="15" customHeight="1" x14ac:dyDescent="0.2">
      <c r="I13651"/>
    </row>
    <row r="13652" spans="9:9" ht="15" customHeight="1" x14ac:dyDescent="0.2">
      <c r="I13652"/>
    </row>
    <row r="13653" spans="9:9" ht="15" customHeight="1" x14ac:dyDescent="0.2">
      <c r="I13653"/>
    </row>
    <row r="13654" spans="9:9" ht="15" customHeight="1" x14ac:dyDescent="0.2">
      <c r="I13654"/>
    </row>
    <row r="13655" spans="9:9" ht="15" customHeight="1" x14ac:dyDescent="0.2">
      <c r="I13655"/>
    </row>
    <row r="13656" spans="9:9" ht="15" customHeight="1" x14ac:dyDescent="0.2">
      <c r="I13656"/>
    </row>
    <row r="13657" spans="9:9" ht="15" customHeight="1" x14ac:dyDescent="0.2">
      <c r="I13657"/>
    </row>
    <row r="13658" spans="9:9" ht="15" customHeight="1" x14ac:dyDescent="0.2">
      <c r="I13658"/>
    </row>
    <row r="13659" spans="9:9" ht="15" customHeight="1" x14ac:dyDescent="0.2">
      <c r="I13659"/>
    </row>
    <row r="13660" spans="9:9" ht="15" customHeight="1" x14ac:dyDescent="0.2">
      <c r="I13660"/>
    </row>
    <row r="13661" spans="9:9" ht="15" customHeight="1" x14ac:dyDescent="0.2">
      <c r="I13661"/>
    </row>
    <row r="13662" spans="9:9" ht="15" customHeight="1" x14ac:dyDescent="0.2">
      <c r="I13662"/>
    </row>
    <row r="13663" spans="9:9" ht="15" customHeight="1" x14ac:dyDescent="0.2">
      <c r="I13663"/>
    </row>
    <row r="13664" spans="9:9" ht="15" customHeight="1" x14ac:dyDescent="0.2">
      <c r="I13664"/>
    </row>
    <row r="13665" spans="9:9" ht="15" customHeight="1" x14ac:dyDescent="0.2">
      <c r="I13665"/>
    </row>
    <row r="13666" spans="9:9" ht="15" customHeight="1" x14ac:dyDescent="0.2">
      <c r="I13666"/>
    </row>
    <row r="13667" spans="9:9" ht="15" customHeight="1" x14ac:dyDescent="0.2">
      <c r="I13667"/>
    </row>
    <row r="13668" spans="9:9" ht="15" customHeight="1" x14ac:dyDescent="0.2">
      <c r="I13668"/>
    </row>
    <row r="13669" spans="9:9" ht="15" customHeight="1" x14ac:dyDescent="0.2">
      <c r="I13669"/>
    </row>
    <row r="13670" spans="9:9" ht="15" customHeight="1" x14ac:dyDescent="0.2">
      <c r="I13670"/>
    </row>
    <row r="13671" spans="9:9" ht="15" customHeight="1" x14ac:dyDescent="0.2">
      <c r="I13671"/>
    </row>
    <row r="13672" spans="9:9" ht="15" customHeight="1" x14ac:dyDescent="0.2">
      <c r="I13672"/>
    </row>
    <row r="13673" spans="9:9" ht="15" customHeight="1" x14ac:dyDescent="0.2">
      <c r="I13673"/>
    </row>
    <row r="13674" spans="9:9" ht="15" customHeight="1" x14ac:dyDescent="0.2">
      <c r="I13674"/>
    </row>
    <row r="13675" spans="9:9" ht="15" customHeight="1" x14ac:dyDescent="0.2">
      <c r="I13675"/>
    </row>
    <row r="13676" spans="9:9" ht="15" customHeight="1" x14ac:dyDescent="0.2">
      <c r="I13676"/>
    </row>
    <row r="13677" spans="9:9" ht="15" customHeight="1" x14ac:dyDescent="0.2">
      <c r="I13677"/>
    </row>
    <row r="13678" spans="9:9" ht="15" customHeight="1" x14ac:dyDescent="0.2">
      <c r="I13678"/>
    </row>
    <row r="13679" spans="9:9" ht="15" customHeight="1" x14ac:dyDescent="0.2">
      <c r="I13679"/>
    </row>
    <row r="13680" spans="9:9" ht="15" customHeight="1" x14ac:dyDescent="0.2">
      <c r="I13680"/>
    </row>
    <row r="13681" spans="9:9" ht="15" customHeight="1" x14ac:dyDescent="0.2">
      <c r="I13681"/>
    </row>
    <row r="13682" spans="9:9" ht="15" customHeight="1" x14ac:dyDescent="0.2">
      <c r="I13682"/>
    </row>
    <row r="13683" spans="9:9" ht="15" customHeight="1" x14ac:dyDescent="0.2">
      <c r="I13683"/>
    </row>
    <row r="13684" spans="9:9" ht="15" customHeight="1" x14ac:dyDescent="0.2">
      <c r="I13684"/>
    </row>
    <row r="13685" spans="9:9" ht="15" customHeight="1" x14ac:dyDescent="0.2">
      <c r="I13685"/>
    </row>
    <row r="13686" spans="9:9" ht="15" customHeight="1" x14ac:dyDescent="0.2">
      <c r="I13686"/>
    </row>
    <row r="13687" spans="9:9" ht="15" customHeight="1" x14ac:dyDescent="0.2">
      <c r="I13687"/>
    </row>
    <row r="13688" spans="9:9" ht="15" customHeight="1" x14ac:dyDescent="0.2">
      <c r="I13688"/>
    </row>
    <row r="13689" spans="9:9" ht="15" customHeight="1" x14ac:dyDescent="0.2">
      <c r="I13689"/>
    </row>
    <row r="13690" spans="9:9" ht="15" customHeight="1" x14ac:dyDescent="0.2">
      <c r="I13690"/>
    </row>
    <row r="13691" spans="9:9" ht="15" customHeight="1" x14ac:dyDescent="0.2">
      <c r="I13691"/>
    </row>
    <row r="13692" spans="9:9" ht="15" customHeight="1" x14ac:dyDescent="0.2">
      <c r="I13692"/>
    </row>
    <row r="13693" spans="9:9" ht="15" customHeight="1" x14ac:dyDescent="0.2">
      <c r="I13693"/>
    </row>
    <row r="13694" spans="9:9" ht="15" customHeight="1" x14ac:dyDescent="0.2">
      <c r="I13694"/>
    </row>
    <row r="13695" spans="9:9" ht="15" customHeight="1" x14ac:dyDescent="0.2">
      <c r="I13695"/>
    </row>
    <row r="13696" spans="9:9" ht="15" customHeight="1" x14ac:dyDescent="0.2">
      <c r="I13696"/>
    </row>
    <row r="13697" spans="9:9" ht="15" customHeight="1" x14ac:dyDescent="0.2">
      <c r="I13697"/>
    </row>
    <row r="13698" spans="9:9" ht="15" customHeight="1" x14ac:dyDescent="0.2">
      <c r="I13698"/>
    </row>
    <row r="13699" spans="9:9" ht="15" customHeight="1" x14ac:dyDescent="0.2">
      <c r="I13699"/>
    </row>
    <row r="13700" spans="9:9" ht="15" customHeight="1" x14ac:dyDescent="0.2">
      <c r="I13700"/>
    </row>
    <row r="13701" spans="9:9" ht="15" customHeight="1" x14ac:dyDescent="0.2">
      <c r="I13701"/>
    </row>
    <row r="13702" spans="9:9" ht="15" customHeight="1" x14ac:dyDescent="0.2">
      <c r="I13702"/>
    </row>
    <row r="13703" spans="9:9" ht="15" customHeight="1" x14ac:dyDescent="0.2">
      <c r="I13703"/>
    </row>
    <row r="13704" spans="9:9" ht="15" customHeight="1" x14ac:dyDescent="0.2">
      <c r="I13704"/>
    </row>
    <row r="13705" spans="9:9" ht="15" customHeight="1" x14ac:dyDescent="0.2">
      <c r="I13705"/>
    </row>
    <row r="13706" spans="9:9" ht="15" customHeight="1" x14ac:dyDescent="0.2">
      <c r="I13706"/>
    </row>
    <row r="13707" spans="9:9" ht="15" customHeight="1" x14ac:dyDescent="0.2">
      <c r="I13707"/>
    </row>
    <row r="13708" spans="9:9" ht="15" customHeight="1" x14ac:dyDescent="0.2">
      <c r="I13708"/>
    </row>
    <row r="13709" spans="9:9" ht="15" customHeight="1" x14ac:dyDescent="0.2">
      <c r="I13709"/>
    </row>
    <row r="13710" spans="9:9" ht="15" customHeight="1" x14ac:dyDescent="0.2">
      <c r="I13710"/>
    </row>
    <row r="13711" spans="9:9" ht="15" customHeight="1" x14ac:dyDescent="0.2">
      <c r="I13711"/>
    </row>
    <row r="13712" spans="9:9" ht="15" customHeight="1" x14ac:dyDescent="0.2">
      <c r="I13712"/>
    </row>
    <row r="13713" spans="9:9" ht="15" customHeight="1" x14ac:dyDescent="0.2">
      <c r="I13713"/>
    </row>
    <row r="13714" spans="9:9" ht="15" customHeight="1" x14ac:dyDescent="0.2">
      <c r="I13714"/>
    </row>
    <row r="13715" spans="9:9" ht="15" customHeight="1" x14ac:dyDescent="0.2">
      <c r="I13715"/>
    </row>
    <row r="13716" spans="9:9" ht="15" customHeight="1" x14ac:dyDescent="0.2">
      <c r="I13716"/>
    </row>
    <row r="13717" spans="9:9" ht="15" customHeight="1" x14ac:dyDescent="0.2">
      <c r="I13717"/>
    </row>
    <row r="13718" spans="9:9" ht="15" customHeight="1" x14ac:dyDescent="0.2">
      <c r="I13718"/>
    </row>
    <row r="13719" spans="9:9" ht="15" customHeight="1" x14ac:dyDescent="0.2">
      <c r="I13719"/>
    </row>
    <row r="13720" spans="9:9" ht="15" customHeight="1" x14ac:dyDescent="0.2">
      <c r="I13720"/>
    </row>
    <row r="13721" spans="9:9" ht="15" customHeight="1" x14ac:dyDescent="0.2">
      <c r="I13721"/>
    </row>
    <row r="13722" spans="9:9" ht="15" customHeight="1" x14ac:dyDescent="0.2">
      <c r="I13722"/>
    </row>
    <row r="13723" spans="9:9" ht="15" customHeight="1" x14ac:dyDescent="0.2">
      <c r="I13723"/>
    </row>
    <row r="13724" spans="9:9" ht="15" customHeight="1" x14ac:dyDescent="0.2">
      <c r="I13724"/>
    </row>
    <row r="13725" spans="9:9" ht="15" customHeight="1" x14ac:dyDescent="0.2">
      <c r="I13725"/>
    </row>
    <row r="13726" spans="9:9" ht="15" customHeight="1" x14ac:dyDescent="0.2">
      <c r="I13726"/>
    </row>
    <row r="13727" spans="9:9" ht="15" customHeight="1" x14ac:dyDescent="0.2">
      <c r="I13727"/>
    </row>
    <row r="13728" spans="9:9" ht="15" customHeight="1" x14ac:dyDescent="0.2">
      <c r="I13728"/>
    </row>
    <row r="13729" spans="9:9" ht="15" customHeight="1" x14ac:dyDescent="0.2">
      <c r="I13729"/>
    </row>
    <row r="13730" spans="9:9" ht="15" customHeight="1" x14ac:dyDescent="0.2">
      <c r="I13730"/>
    </row>
    <row r="13731" spans="9:9" ht="15" customHeight="1" x14ac:dyDescent="0.2">
      <c r="I13731"/>
    </row>
    <row r="13732" spans="9:9" ht="15" customHeight="1" x14ac:dyDescent="0.2">
      <c r="I13732"/>
    </row>
    <row r="13733" spans="9:9" ht="15" customHeight="1" x14ac:dyDescent="0.2">
      <c r="I13733"/>
    </row>
    <row r="13734" spans="9:9" ht="15" customHeight="1" x14ac:dyDescent="0.2">
      <c r="I13734"/>
    </row>
    <row r="13735" spans="9:9" ht="15" customHeight="1" x14ac:dyDescent="0.2">
      <c r="I13735"/>
    </row>
    <row r="13736" spans="9:9" ht="15" customHeight="1" x14ac:dyDescent="0.2">
      <c r="I13736"/>
    </row>
    <row r="13737" spans="9:9" ht="15" customHeight="1" x14ac:dyDescent="0.2">
      <c r="I13737"/>
    </row>
    <row r="13738" spans="9:9" ht="15" customHeight="1" x14ac:dyDescent="0.2">
      <c r="I13738"/>
    </row>
    <row r="13739" spans="9:9" ht="15" customHeight="1" x14ac:dyDescent="0.2">
      <c r="I13739"/>
    </row>
    <row r="13740" spans="9:9" ht="15" customHeight="1" x14ac:dyDescent="0.2">
      <c r="I13740"/>
    </row>
    <row r="13741" spans="9:9" ht="15" customHeight="1" x14ac:dyDescent="0.2">
      <c r="I13741"/>
    </row>
    <row r="13742" spans="9:9" ht="15" customHeight="1" x14ac:dyDescent="0.2">
      <c r="I13742"/>
    </row>
    <row r="13743" spans="9:9" ht="15" customHeight="1" x14ac:dyDescent="0.2">
      <c r="I13743"/>
    </row>
    <row r="13744" spans="9:9" ht="15" customHeight="1" x14ac:dyDescent="0.2">
      <c r="I13744"/>
    </row>
    <row r="13745" spans="9:9" ht="15" customHeight="1" x14ac:dyDescent="0.2">
      <c r="I13745"/>
    </row>
    <row r="13746" spans="9:9" ht="15" customHeight="1" x14ac:dyDescent="0.2">
      <c r="I13746"/>
    </row>
    <row r="13747" spans="9:9" ht="15" customHeight="1" x14ac:dyDescent="0.2">
      <c r="I13747"/>
    </row>
    <row r="13748" spans="9:9" ht="15" customHeight="1" x14ac:dyDescent="0.2">
      <c r="I13748"/>
    </row>
    <row r="13749" spans="9:9" ht="15" customHeight="1" x14ac:dyDescent="0.2">
      <c r="I13749"/>
    </row>
    <row r="13750" spans="9:9" ht="15" customHeight="1" x14ac:dyDescent="0.2">
      <c r="I13750"/>
    </row>
    <row r="13751" spans="9:9" ht="15" customHeight="1" x14ac:dyDescent="0.2">
      <c r="I13751"/>
    </row>
    <row r="13752" spans="9:9" ht="15" customHeight="1" x14ac:dyDescent="0.2">
      <c r="I13752"/>
    </row>
    <row r="13753" spans="9:9" ht="15" customHeight="1" x14ac:dyDescent="0.2">
      <c r="I13753"/>
    </row>
    <row r="13754" spans="9:9" ht="15" customHeight="1" x14ac:dyDescent="0.2">
      <c r="I13754"/>
    </row>
    <row r="13755" spans="9:9" ht="15" customHeight="1" x14ac:dyDescent="0.2">
      <c r="I13755"/>
    </row>
    <row r="13756" spans="9:9" ht="15" customHeight="1" x14ac:dyDescent="0.2">
      <c r="I13756"/>
    </row>
    <row r="13757" spans="9:9" ht="15" customHeight="1" x14ac:dyDescent="0.2">
      <c r="I13757"/>
    </row>
    <row r="13758" spans="9:9" ht="15" customHeight="1" x14ac:dyDescent="0.2">
      <c r="I13758"/>
    </row>
    <row r="13759" spans="9:9" ht="15" customHeight="1" x14ac:dyDescent="0.2">
      <c r="I13759"/>
    </row>
    <row r="13760" spans="9:9" ht="15" customHeight="1" x14ac:dyDescent="0.2">
      <c r="I13760"/>
    </row>
    <row r="13761" spans="9:9" ht="15" customHeight="1" x14ac:dyDescent="0.2">
      <c r="I13761"/>
    </row>
    <row r="13762" spans="9:9" ht="15" customHeight="1" x14ac:dyDescent="0.2">
      <c r="I13762"/>
    </row>
    <row r="13763" spans="9:9" ht="15" customHeight="1" x14ac:dyDescent="0.2">
      <c r="I13763"/>
    </row>
    <row r="13764" spans="9:9" ht="15" customHeight="1" x14ac:dyDescent="0.2">
      <c r="I13764"/>
    </row>
    <row r="13765" spans="9:9" ht="15" customHeight="1" x14ac:dyDescent="0.2">
      <c r="I13765"/>
    </row>
    <row r="13766" spans="9:9" ht="15" customHeight="1" x14ac:dyDescent="0.2">
      <c r="I13766"/>
    </row>
    <row r="13767" spans="9:9" ht="15" customHeight="1" x14ac:dyDescent="0.2">
      <c r="I13767"/>
    </row>
    <row r="13768" spans="9:9" ht="15" customHeight="1" x14ac:dyDescent="0.2">
      <c r="I13768"/>
    </row>
    <row r="13769" spans="9:9" ht="15" customHeight="1" x14ac:dyDescent="0.2">
      <c r="I13769"/>
    </row>
    <row r="13770" spans="9:9" ht="15" customHeight="1" x14ac:dyDescent="0.2">
      <c r="I13770"/>
    </row>
    <row r="13771" spans="9:9" ht="15" customHeight="1" x14ac:dyDescent="0.2">
      <c r="I13771"/>
    </row>
    <row r="13772" spans="9:9" ht="15" customHeight="1" x14ac:dyDescent="0.2">
      <c r="I13772"/>
    </row>
    <row r="13773" spans="9:9" ht="15" customHeight="1" x14ac:dyDescent="0.2">
      <c r="I13773"/>
    </row>
    <row r="13774" spans="9:9" ht="15" customHeight="1" x14ac:dyDescent="0.2">
      <c r="I13774"/>
    </row>
    <row r="13775" spans="9:9" ht="15" customHeight="1" x14ac:dyDescent="0.2">
      <c r="I13775"/>
    </row>
    <row r="13776" spans="9:9" ht="15" customHeight="1" x14ac:dyDescent="0.2">
      <c r="I13776"/>
    </row>
    <row r="13777" spans="9:9" ht="15" customHeight="1" x14ac:dyDescent="0.2">
      <c r="I13777"/>
    </row>
    <row r="13778" spans="9:9" ht="15" customHeight="1" x14ac:dyDescent="0.2">
      <c r="I13778"/>
    </row>
    <row r="13779" spans="9:9" ht="15" customHeight="1" x14ac:dyDescent="0.2">
      <c r="I13779"/>
    </row>
    <row r="13780" spans="9:9" ht="15" customHeight="1" x14ac:dyDescent="0.2">
      <c r="I13780"/>
    </row>
    <row r="13781" spans="9:9" ht="15" customHeight="1" x14ac:dyDescent="0.2">
      <c r="I13781"/>
    </row>
    <row r="13782" spans="9:9" ht="15" customHeight="1" x14ac:dyDescent="0.2">
      <c r="I13782"/>
    </row>
    <row r="13783" spans="9:9" ht="15" customHeight="1" x14ac:dyDescent="0.2">
      <c r="I13783"/>
    </row>
    <row r="13784" spans="9:9" ht="15" customHeight="1" x14ac:dyDescent="0.2">
      <c r="I13784"/>
    </row>
    <row r="13785" spans="9:9" ht="15" customHeight="1" x14ac:dyDescent="0.2">
      <c r="I13785"/>
    </row>
    <row r="13786" spans="9:9" ht="15" customHeight="1" x14ac:dyDescent="0.2">
      <c r="I13786"/>
    </row>
    <row r="13787" spans="9:9" ht="15" customHeight="1" x14ac:dyDescent="0.2">
      <c r="I13787"/>
    </row>
    <row r="13788" spans="9:9" ht="15" customHeight="1" x14ac:dyDescent="0.2">
      <c r="I13788"/>
    </row>
    <row r="13789" spans="9:9" ht="15" customHeight="1" x14ac:dyDescent="0.2">
      <c r="I13789"/>
    </row>
    <row r="13790" spans="9:9" ht="15" customHeight="1" x14ac:dyDescent="0.2">
      <c r="I13790"/>
    </row>
    <row r="13791" spans="9:9" ht="15" customHeight="1" x14ac:dyDescent="0.2">
      <c r="I13791"/>
    </row>
    <row r="13792" spans="9:9" ht="15" customHeight="1" x14ac:dyDescent="0.2">
      <c r="I13792"/>
    </row>
    <row r="13793" spans="9:9" ht="15" customHeight="1" x14ac:dyDescent="0.2">
      <c r="I13793"/>
    </row>
    <row r="13794" spans="9:9" ht="15" customHeight="1" x14ac:dyDescent="0.2">
      <c r="I13794"/>
    </row>
    <row r="13795" spans="9:9" ht="15" customHeight="1" x14ac:dyDescent="0.2">
      <c r="I13795"/>
    </row>
    <row r="13796" spans="9:9" ht="15" customHeight="1" x14ac:dyDescent="0.2">
      <c r="I13796"/>
    </row>
    <row r="13797" spans="9:9" ht="15" customHeight="1" x14ac:dyDescent="0.2">
      <c r="I13797"/>
    </row>
    <row r="13798" spans="9:9" ht="15" customHeight="1" x14ac:dyDescent="0.2">
      <c r="I13798"/>
    </row>
    <row r="13799" spans="9:9" ht="15" customHeight="1" x14ac:dyDescent="0.2">
      <c r="I13799"/>
    </row>
    <row r="13800" spans="9:9" ht="15" customHeight="1" x14ac:dyDescent="0.2">
      <c r="I13800"/>
    </row>
    <row r="13801" spans="9:9" ht="15" customHeight="1" x14ac:dyDescent="0.2">
      <c r="I13801"/>
    </row>
    <row r="13802" spans="9:9" ht="15" customHeight="1" x14ac:dyDescent="0.2">
      <c r="I13802"/>
    </row>
    <row r="13803" spans="9:9" ht="15" customHeight="1" x14ac:dyDescent="0.2">
      <c r="I13803"/>
    </row>
    <row r="13804" spans="9:9" ht="15" customHeight="1" x14ac:dyDescent="0.2">
      <c r="I13804"/>
    </row>
    <row r="13805" spans="9:9" ht="15" customHeight="1" x14ac:dyDescent="0.2">
      <c r="I13805"/>
    </row>
    <row r="13806" spans="9:9" ht="15" customHeight="1" x14ac:dyDescent="0.2">
      <c r="I13806"/>
    </row>
    <row r="13807" spans="9:9" ht="15" customHeight="1" x14ac:dyDescent="0.2">
      <c r="I13807"/>
    </row>
    <row r="13808" spans="9:9" ht="15" customHeight="1" x14ac:dyDescent="0.2">
      <c r="I13808"/>
    </row>
    <row r="13809" spans="9:9" ht="15" customHeight="1" x14ac:dyDescent="0.2">
      <c r="I13809"/>
    </row>
    <row r="13810" spans="9:9" ht="15" customHeight="1" x14ac:dyDescent="0.2">
      <c r="I13810"/>
    </row>
    <row r="13811" spans="9:9" ht="15" customHeight="1" x14ac:dyDescent="0.2">
      <c r="I13811"/>
    </row>
    <row r="13812" spans="9:9" ht="15" customHeight="1" x14ac:dyDescent="0.2">
      <c r="I13812"/>
    </row>
    <row r="13813" spans="9:9" ht="15" customHeight="1" x14ac:dyDescent="0.2">
      <c r="I13813"/>
    </row>
    <row r="13814" spans="9:9" ht="15" customHeight="1" x14ac:dyDescent="0.2">
      <c r="I13814"/>
    </row>
    <row r="13815" spans="9:9" ht="15" customHeight="1" x14ac:dyDescent="0.2">
      <c r="I13815"/>
    </row>
    <row r="13816" spans="9:9" ht="15" customHeight="1" x14ac:dyDescent="0.2">
      <c r="I13816"/>
    </row>
    <row r="13817" spans="9:9" ht="15" customHeight="1" x14ac:dyDescent="0.2">
      <c r="I13817"/>
    </row>
    <row r="13818" spans="9:9" ht="15" customHeight="1" x14ac:dyDescent="0.2">
      <c r="I13818"/>
    </row>
    <row r="13819" spans="9:9" ht="15" customHeight="1" x14ac:dyDescent="0.2">
      <c r="I13819"/>
    </row>
    <row r="13820" spans="9:9" ht="15" customHeight="1" x14ac:dyDescent="0.2">
      <c r="I13820"/>
    </row>
    <row r="13821" spans="9:9" ht="15" customHeight="1" x14ac:dyDescent="0.2">
      <c r="I13821"/>
    </row>
    <row r="13822" spans="9:9" ht="15" customHeight="1" x14ac:dyDescent="0.2">
      <c r="I13822"/>
    </row>
    <row r="13823" spans="9:9" ht="15" customHeight="1" x14ac:dyDescent="0.2">
      <c r="I13823"/>
    </row>
    <row r="13824" spans="9:9" ht="15" customHeight="1" x14ac:dyDescent="0.2">
      <c r="I13824"/>
    </row>
    <row r="13825" spans="9:9" ht="15" customHeight="1" x14ac:dyDescent="0.2">
      <c r="I13825"/>
    </row>
    <row r="13826" spans="9:9" ht="15" customHeight="1" x14ac:dyDescent="0.2">
      <c r="I13826"/>
    </row>
    <row r="13827" spans="9:9" ht="15" customHeight="1" x14ac:dyDescent="0.2">
      <c r="I13827"/>
    </row>
    <row r="13828" spans="9:9" ht="15" customHeight="1" x14ac:dyDescent="0.2">
      <c r="I13828"/>
    </row>
    <row r="13829" spans="9:9" ht="15" customHeight="1" x14ac:dyDescent="0.2">
      <c r="I13829"/>
    </row>
    <row r="13830" spans="9:9" ht="15" customHeight="1" x14ac:dyDescent="0.2">
      <c r="I13830"/>
    </row>
    <row r="13831" spans="9:9" ht="15" customHeight="1" x14ac:dyDescent="0.2">
      <c r="I13831"/>
    </row>
    <row r="13832" spans="9:9" ht="15" customHeight="1" x14ac:dyDescent="0.2">
      <c r="I13832"/>
    </row>
    <row r="13833" spans="9:9" ht="15" customHeight="1" x14ac:dyDescent="0.2">
      <c r="I13833"/>
    </row>
    <row r="13834" spans="9:9" ht="15" customHeight="1" x14ac:dyDescent="0.2">
      <c r="I13834"/>
    </row>
    <row r="13835" spans="9:9" ht="15" customHeight="1" x14ac:dyDescent="0.2">
      <c r="I13835"/>
    </row>
    <row r="13836" spans="9:9" ht="15" customHeight="1" x14ac:dyDescent="0.2">
      <c r="I13836"/>
    </row>
    <row r="13837" spans="9:9" ht="15" customHeight="1" x14ac:dyDescent="0.2">
      <c r="I13837"/>
    </row>
    <row r="13838" spans="9:9" ht="15" customHeight="1" x14ac:dyDescent="0.2">
      <c r="I13838"/>
    </row>
    <row r="13839" spans="9:9" ht="15" customHeight="1" x14ac:dyDescent="0.2">
      <c r="I13839"/>
    </row>
    <row r="13840" spans="9:9" ht="15" customHeight="1" x14ac:dyDescent="0.2">
      <c r="I13840"/>
    </row>
    <row r="13841" spans="9:9" ht="15" customHeight="1" x14ac:dyDescent="0.2">
      <c r="I13841"/>
    </row>
    <row r="13842" spans="9:9" ht="15" customHeight="1" x14ac:dyDescent="0.2">
      <c r="I13842"/>
    </row>
    <row r="13843" spans="9:9" ht="15" customHeight="1" x14ac:dyDescent="0.2">
      <c r="I13843"/>
    </row>
    <row r="13844" spans="9:9" ht="15" customHeight="1" x14ac:dyDescent="0.2">
      <c r="I13844"/>
    </row>
    <row r="13845" spans="9:9" ht="15" customHeight="1" x14ac:dyDescent="0.2">
      <c r="I13845"/>
    </row>
    <row r="13846" spans="9:9" ht="15" customHeight="1" x14ac:dyDescent="0.2">
      <c r="I13846"/>
    </row>
    <row r="13847" spans="9:9" ht="15" customHeight="1" x14ac:dyDescent="0.2">
      <c r="I13847"/>
    </row>
    <row r="13848" spans="9:9" ht="15" customHeight="1" x14ac:dyDescent="0.2">
      <c r="I13848"/>
    </row>
    <row r="13849" spans="9:9" ht="15" customHeight="1" x14ac:dyDescent="0.2">
      <c r="I13849"/>
    </row>
    <row r="13850" spans="9:9" ht="15" customHeight="1" x14ac:dyDescent="0.2">
      <c r="I13850"/>
    </row>
    <row r="13851" spans="9:9" ht="15" customHeight="1" x14ac:dyDescent="0.2">
      <c r="I13851"/>
    </row>
    <row r="13852" spans="9:9" ht="15" customHeight="1" x14ac:dyDescent="0.2">
      <c r="I13852"/>
    </row>
    <row r="13853" spans="9:9" ht="15" customHeight="1" x14ac:dyDescent="0.2">
      <c r="I13853"/>
    </row>
    <row r="13854" spans="9:9" ht="15" customHeight="1" x14ac:dyDescent="0.2">
      <c r="I13854"/>
    </row>
    <row r="13855" spans="9:9" ht="15" customHeight="1" x14ac:dyDescent="0.2">
      <c r="I13855"/>
    </row>
    <row r="13856" spans="9:9" ht="15" customHeight="1" x14ac:dyDescent="0.2">
      <c r="I13856"/>
    </row>
    <row r="13857" spans="9:9" ht="15" customHeight="1" x14ac:dyDescent="0.2">
      <c r="I13857"/>
    </row>
    <row r="13858" spans="9:9" ht="15" customHeight="1" x14ac:dyDescent="0.2">
      <c r="I13858"/>
    </row>
    <row r="13859" spans="9:9" ht="15" customHeight="1" x14ac:dyDescent="0.2">
      <c r="I13859"/>
    </row>
    <row r="13860" spans="9:9" ht="15" customHeight="1" x14ac:dyDescent="0.2">
      <c r="I13860"/>
    </row>
    <row r="13861" spans="9:9" ht="15" customHeight="1" x14ac:dyDescent="0.2">
      <c r="I13861"/>
    </row>
    <row r="13862" spans="9:9" ht="15" customHeight="1" x14ac:dyDescent="0.2">
      <c r="I13862"/>
    </row>
    <row r="13863" spans="9:9" ht="15" customHeight="1" x14ac:dyDescent="0.2">
      <c r="I13863"/>
    </row>
    <row r="13864" spans="9:9" ht="15" customHeight="1" x14ac:dyDescent="0.2">
      <c r="I13864"/>
    </row>
    <row r="13865" spans="9:9" ht="15" customHeight="1" x14ac:dyDescent="0.2">
      <c r="I13865"/>
    </row>
    <row r="13866" spans="9:9" ht="15" customHeight="1" x14ac:dyDescent="0.2">
      <c r="I13866"/>
    </row>
    <row r="13867" spans="9:9" ht="15" customHeight="1" x14ac:dyDescent="0.2">
      <c r="I13867"/>
    </row>
    <row r="13868" spans="9:9" ht="15" customHeight="1" x14ac:dyDescent="0.2">
      <c r="I13868"/>
    </row>
    <row r="13869" spans="9:9" ht="15" customHeight="1" x14ac:dyDescent="0.2">
      <c r="I13869"/>
    </row>
    <row r="13870" spans="9:9" ht="15" customHeight="1" x14ac:dyDescent="0.2">
      <c r="I13870"/>
    </row>
    <row r="13871" spans="9:9" ht="15" customHeight="1" x14ac:dyDescent="0.2">
      <c r="I13871"/>
    </row>
    <row r="13872" spans="9:9" ht="15" customHeight="1" x14ac:dyDescent="0.2">
      <c r="I13872"/>
    </row>
    <row r="13873" spans="9:9" ht="15" customHeight="1" x14ac:dyDescent="0.2">
      <c r="I13873"/>
    </row>
    <row r="13874" spans="9:9" ht="15" customHeight="1" x14ac:dyDescent="0.2">
      <c r="I13874"/>
    </row>
    <row r="13875" spans="9:9" ht="15" customHeight="1" x14ac:dyDescent="0.2">
      <c r="I13875"/>
    </row>
    <row r="13876" spans="9:9" ht="15" customHeight="1" x14ac:dyDescent="0.2">
      <c r="I13876"/>
    </row>
    <row r="13877" spans="9:9" ht="15" customHeight="1" x14ac:dyDescent="0.2">
      <c r="I13877"/>
    </row>
    <row r="13878" spans="9:9" ht="15" customHeight="1" x14ac:dyDescent="0.2">
      <c r="I13878"/>
    </row>
    <row r="13879" spans="9:9" ht="15" customHeight="1" x14ac:dyDescent="0.2">
      <c r="I13879"/>
    </row>
    <row r="13880" spans="9:9" ht="15" customHeight="1" x14ac:dyDescent="0.2">
      <c r="I13880"/>
    </row>
    <row r="13881" spans="9:9" ht="15" customHeight="1" x14ac:dyDescent="0.2">
      <c r="I13881"/>
    </row>
    <row r="13882" spans="9:9" ht="15" customHeight="1" x14ac:dyDescent="0.2">
      <c r="I13882"/>
    </row>
    <row r="13883" spans="9:9" ht="15" customHeight="1" x14ac:dyDescent="0.2">
      <c r="I13883"/>
    </row>
    <row r="13884" spans="9:9" ht="15" customHeight="1" x14ac:dyDescent="0.2">
      <c r="I13884"/>
    </row>
    <row r="13885" spans="9:9" ht="15" customHeight="1" x14ac:dyDescent="0.2">
      <c r="I13885"/>
    </row>
    <row r="13886" spans="9:9" ht="15" customHeight="1" x14ac:dyDescent="0.2">
      <c r="I13886"/>
    </row>
    <row r="13887" spans="9:9" ht="15" customHeight="1" x14ac:dyDescent="0.2">
      <c r="I13887"/>
    </row>
    <row r="13888" spans="9:9" ht="15" customHeight="1" x14ac:dyDescent="0.2">
      <c r="I13888"/>
    </row>
    <row r="13889" spans="9:9" ht="15" customHeight="1" x14ac:dyDescent="0.2">
      <c r="I13889"/>
    </row>
    <row r="13890" spans="9:9" ht="15" customHeight="1" x14ac:dyDescent="0.2">
      <c r="I13890"/>
    </row>
    <row r="13891" spans="9:9" ht="15" customHeight="1" x14ac:dyDescent="0.2">
      <c r="I13891"/>
    </row>
    <row r="13892" spans="9:9" ht="15" customHeight="1" x14ac:dyDescent="0.2">
      <c r="I13892"/>
    </row>
    <row r="13893" spans="9:9" ht="15" customHeight="1" x14ac:dyDescent="0.2">
      <c r="I13893"/>
    </row>
    <row r="13894" spans="9:9" ht="15" customHeight="1" x14ac:dyDescent="0.2">
      <c r="I13894"/>
    </row>
    <row r="13895" spans="9:9" ht="15" customHeight="1" x14ac:dyDescent="0.2">
      <c r="I13895"/>
    </row>
    <row r="13896" spans="9:9" ht="15" customHeight="1" x14ac:dyDescent="0.2">
      <c r="I13896"/>
    </row>
    <row r="13897" spans="9:9" ht="15" customHeight="1" x14ac:dyDescent="0.2">
      <c r="I13897"/>
    </row>
    <row r="13898" spans="9:9" ht="15" customHeight="1" x14ac:dyDescent="0.2">
      <c r="I13898"/>
    </row>
    <row r="13899" spans="9:9" ht="15" customHeight="1" x14ac:dyDescent="0.2">
      <c r="I13899"/>
    </row>
    <row r="13900" spans="9:9" ht="15" customHeight="1" x14ac:dyDescent="0.2">
      <c r="I13900"/>
    </row>
    <row r="13901" spans="9:9" ht="15" customHeight="1" x14ac:dyDescent="0.2">
      <c r="I13901"/>
    </row>
    <row r="13902" spans="9:9" ht="15" customHeight="1" x14ac:dyDescent="0.2">
      <c r="I13902"/>
    </row>
    <row r="13903" spans="9:9" ht="15" customHeight="1" x14ac:dyDescent="0.2">
      <c r="I13903"/>
    </row>
    <row r="13904" spans="9:9" ht="15" customHeight="1" x14ac:dyDescent="0.2">
      <c r="I13904"/>
    </row>
    <row r="13905" spans="9:9" ht="15" customHeight="1" x14ac:dyDescent="0.2">
      <c r="I13905"/>
    </row>
    <row r="13906" spans="9:9" ht="15" customHeight="1" x14ac:dyDescent="0.2">
      <c r="I13906"/>
    </row>
    <row r="13907" spans="9:9" ht="15" customHeight="1" x14ac:dyDescent="0.2">
      <c r="I13907"/>
    </row>
    <row r="13908" spans="9:9" ht="15" customHeight="1" x14ac:dyDescent="0.2">
      <c r="I13908"/>
    </row>
    <row r="13909" spans="9:9" ht="15" customHeight="1" x14ac:dyDescent="0.2">
      <c r="I13909"/>
    </row>
    <row r="13910" spans="9:9" ht="15" customHeight="1" x14ac:dyDescent="0.2">
      <c r="I13910"/>
    </row>
    <row r="13911" spans="9:9" ht="15" customHeight="1" x14ac:dyDescent="0.2">
      <c r="I13911"/>
    </row>
    <row r="13912" spans="9:9" ht="15" customHeight="1" x14ac:dyDescent="0.2">
      <c r="I13912"/>
    </row>
    <row r="13913" spans="9:9" ht="15" customHeight="1" x14ac:dyDescent="0.2">
      <c r="I13913"/>
    </row>
    <row r="13914" spans="9:9" ht="15" customHeight="1" x14ac:dyDescent="0.2">
      <c r="I13914"/>
    </row>
    <row r="13915" spans="9:9" ht="15" customHeight="1" x14ac:dyDescent="0.2">
      <c r="I13915"/>
    </row>
    <row r="13916" spans="9:9" ht="15" customHeight="1" x14ac:dyDescent="0.2">
      <c r="I13916"/>
    </row>
    <row r="13917" spans="9:9" ht="15" customHeight="1" x14ac:dyDescent="0.2">
      <c r="I13917"/>
    </row>
    <row r="13918" spans="9:9" ht="15" customHeight="1" x14ac:dyDescent="0.2">
      <c r="I13918"/>
    </row>
    <row r="13919" spans="9:9" ht="15" customHeight="1" x14ac:dyDescent="0.2">
      <c r="I13919"/>
    </row>
    <row r="13920" spans="9:9" ht="15" customHeight="1" x14ac:dyDescent="0.2">
      <c r="I13920"/>
    </row>
    <row r="13921" spans="9:9" ht="15" customHeight="1" x14ac:dyDescent="0.2">
      <c r="I13921"/>
    </row>
    <row r="13922" spans="9:9" ht="15" customHeight="1" x14ac:dyDescent="0.2">
      <c r="I13922"/>
    </row>
    <row r="13923" spans="9:9" ht="15" customHeight="1" x14ac:dyDescent="0.2">
      <c r="I13923"/>
    </row>
    <row r="13924" spans="9:9" ht="15" customHeight="1" x14ac:dyDescent="0.2">
      <c r="I13924"/>
    </row>
    <row r="13925" spans="9:9" ht="15" customHeight="1" x14ac:dyDescent="0.2">
      <c r="I13925"/>
    </row>
    <row r="13926" spans="9:9" ht="15" customHeight="1" x14ac:dyDescent="0.2">
      <c r="I13926"/>
    </row>
    <row r="13927" spans="9:9" ht="15" customHeight="1" x14ac:dyDescent="0.2">
      <c r="I13927"/>
    </row>
    <row r="13928" spans="9:9" ht="15" customHeight="1" x14ac:dyDescent="0.2">
      <c r="I13928"/>
    </row>
    <row r="13929" spans="9:9" ht="15" customHeight="1" x14ac:dyDescent="0.2">
      <c r="I13929"/>
    </row>
    <row r="13930" spans="9:9" ht="15" customHeight="1" x14ac:dyDescent="0.2">
      <c r="I13930"/>
    </row>
    <row r="13931" spans="9:9" ht="15" customHeight="1" x14ac:dyDescent="0.2">
      <c r="I13931"/>
    </row>
    <row r="13932" spans="9:9" ht="15" customHeight="1" x14ac:dyDescent="0.2">
      <c r="I13932"/>
    </row>
    <row r="13933" spans="9:9" ht="15" customHeight="1" x14ac:dyDescent="0.2">
      <c r="I13933"/>
    </row>
    <row r="13934" spans="9:9" ht="15" customHeight="1" x14ac:dyDescent="0.2">
      <c r="I13934"/>
    </row>
    <row r="13935" spans="9:9" ht="15" customHeight="1" x14ac:dyDescent="0.2">
      <c r="I13935"/>
    </row>
    <row r="13936" spans="9:9" ht="15" customHeight="1" x14ac:dyDescent="0.2">
      <c r="I13936"/>
    </row>
    <row r="13937" spans="9:9" ht="15" customHeight="1" x14ac:dyDescent="0.2">
      <c r="I13937"/>
    </row>
    <row r="13938" spans="9:9" ht="15" customHeight="1" x14ac:dyDescent="0.2">
      <c r="I13938"/>
    </row>
    <row r="13939" spans="9:9" ht="15" customHeight="1" x14ac:dyDescent="0.2">
      <c r="I13939"/>
    </row>
    <row r="13940" spans="9:9" ht="15" customHeight="1" x14ac:dyDescent="0.2">
      <c r="I13940"/>
    </row>
    <row r="13941" spans="9:9" ht="15" customHeight="1" x14ac:dyDescent="0.2">
      <c r="I13941"/>
    </row>
    <row r="13942" spans="9:9" ht="15" customHeight="1" x14ac:dyDescent="0.2">
      <c r="I13942"/>
    </row>
    <row r="13943" spans="9:9" ht="15" customHeight="1" x14ac:dyDescent="0.2">
      <c r="I13943"/>
    </row>
    <row r="13944" spans="9:9" ht="15" customHeight="1" x14ac:dyDescent="0.2">
      <c r="I13944"/>
    </row>
    <row r="13945" spans="9:9" ht="15" customHeight="1" x14ac:dyDescent="0.2">
      <c r="I13945"/>
    </row>
    <row r="13946" spans="9:9" ht="15" customHeight="1" x14ac:dyDescent="0.2">
      <c r="I13946"/>
    </row>
    <row r="13947" spans="9:9" ht="15" customHeight="1" x14ac:dyDescent="0.2">
      <c r="I13947"/>
    </row>
    <row r="13948" spans="9:9" ht="15" customHeight="1" x14ac:dyDescent="0.2">
      <c r="I13948"/>
    </row>
    <row r="13949" spans="9:9" ht="15" customHeight="1" x14ac:dyDescent="0.2">
      <c r="I13949"/>
    </row>
    <row r="13950" spans="9:9" ht="15" customHeight="1" x14ac:dyDescent="0.2">
      <c r="I13950"/>
    </row>
    <row r="13951" spans="9:9" ht="15" customHeight="1" x14ac:dyDescent="0.2">
      <c r="I13951"/>
    </row>
    <row r="13952" spans="9:9" ht="15" customHeight="1" x14ac:dyDescent="0.2">
      <c r="I13952"/>
    </row>
    <row r="13953" spans="9:9" ht="15" customHeight="1" x14ac:dyDescent="0.2">
      <c r="I13953"/>
    </row>
    <row r="13954" spans="9:9" ht="15" customHeight="1" x14ac:dyDescent="0.2">
      <c r="I13954"/>
    </row>
    <row r="13955" spans="9:9" ht="15" customHeight="1" x14ac:dyDescent="0.2">
      <c r="I13955"/>
    </row>
    <row r="13956" spans="9:9" ht="15" customHeight="1" x14ac:dyDescent="0.2">
      <c r="I13956"/>
    </row>
    <row r="13957" spans="9:9" ht="15" customHeight="1" x14ac:dyDescent="0.2">
      <c r="I13957"/>
    </row>
    <row r="13958" spans="9:9" ht="15" customHeight="1" x14ac:dyDescent="0.2">
      <c r="I13958"/>
    </row>
    <row r="13959" spans="9:9" ht="15" customHeight="1" x14ac:dyDescent="0.2">
      <c r="I13959"/>
    </row>
    <row r="13960" spans="9:9" ht="15" customHeight="1" x14ac:dyDescent="0.2">
      <c r="I13960"/>
    </row>
    <row r="13961" spans="9:9" ht="15" customHeight="1" x14ac:dyDescent="0.2">
      <c r="I13961"/>
    </row>
    <row r="13962" spans="9:9" ht="15" customHeight="1" x14ac:dyDescent="0.2">
      <c r="I13962"/>
    </row>
    <row r="13963" spans="9:9" ht="15" customHeight="1" x14ac:dyDescent="0.2">
      <c r="I13963"/>
    </row>
    <row r="13964" spans="9:9" ht="15" customHeight="1" x14ac:dyDescent="0.2">
      <c r="I13964"/>
    </row>
    <row r="13965" spans="9:9" ht="15" customHeight="1" x14ac:dyDescent="0.2">
      <c r="I13965"/>
    </row>
    <row r="13966" spans="9:9" ht="15" customHeight="1" x14ac:dyDescent="0.2">
      <c r="I13966"/>
    </row>
    <row r="13967" spans="9:9" ht="15" customHeight="1" x14ac:dyDescent="0.2">
      <c r="I13967"/>
    </row>
    <row r="13968" spans="9:9" ht="15" customHeight="1" x14ac:dyDescent="0.2">
      <c r="I13968"/>
    </row>
    <row r="13969" spans="9:9" ht="15" customHeight="1" x14ac:dyDescent="0.2">
      <c r="I13969"/>
    </row>
    <row r="13970" spans="9:9" ht="15" customHeight="1" x14ac:dyDescent="0.2">
      <c r="I13970"/>
    </row>
    <row r="13971" spans="9:9" ht="15" customHeight="1" x14ac:dyDescent="0.2">
      <c r="I13971"/>
    </row>
    <row r="13972" spans="9:9" ht="15" customHeight="1" x14ac:dyDescent="0.2">
      <c r="I13972"/>
    </row>
    <row r="13973" spans="9:9" ht="15" customHeight="1" x14ac:dyDescent="0.2">
      <c r="I13973"/>
    </row>
    <row r="13974" spans="9:9" ht="15" customHeight="1" x14ac:dyDescent="0.2">
      <c r="I13974"/>
    </row>
    <row r="13975" spans="9:9" ht="15" customHeight="1" x14ac:dyDescent="0.2">
      <c r="I13975"/>
    </row>
    <row r="13976" spans="9:9" ht="15" customHeight="1" x14ac:dyDescent="0.2">
      <c r="I13976"/>
    </row>
    <row r="13977" spans="9:9" ht="15" customHeight="1" x14ac:dyDescent="0.2">
      <c r="I13977"/>
    </row>
    <row r="13978" spans="9:9" ht="15" customHeight="1" x14ac:dyDescent="0.2">
      <c r="I13978"/>
    </row>
    <row r="13979" spans="9:9" ht="15" customHeight="1" x14ac:dyDescent="0.2">
      <c r="I13979"/>
    </row>
    <row r="13980" spans="9:9" ht="15" customHeight="1" x14ac:dyDescent="0.2">
      <c r="I13980"/>
    </row>
    <row r="13981" spans="9:9" ht="15" customHeight="1" x14ac:dyDescent="0.2">
      <c r="I13981"/>
    </row>
    <row r="13982" spans="9:9" ht="15" customHeight="1" x14ac:dyDescent="0.2">
      <c r="I13982"/>
    </row>
    <row r="13983" spans="9:9" ht="15" customHeight="1" x14ac:dyDescent="0.2">
      <c r="I13983"/>
    </row>
    <row r="13984" spans="9:9" ht="15" customHeight="1" x14ac:dyDescent="0.2">
      <c r="I13984"/>
    </row>
    <row r="13985" spans="9:9" ht="15" customHeight="1" x14ac:dyDescent="0.2">
      <c r="I13985"/>
    </row>
    <row r="13986" spans="9:9" ht="15" customHeight="1" x14ac:dyDescent="0.2">
      <c r="I13986"/>
    </row>
    <row r="13987" spans="9:9" ht="15" customHeight="1" x14ac:dyDescent="0.2">
      <c r="I13987"/>
    </row>
    <row r="13988" spans="9:9" ht="15" customHeight="1" x14ac:dyDescent="0.2">
      <c r="I13988"/>
    </row>
    <row r="13989" spans="9:9" ht="15" customHeight="1" x14ac:dyDescent="0.2">
      <c r="I13989"/>
    </row>
    <row r="13990" spans="9:9" ht="15" customHeight="1" x14ac:dyDescent="0.2">
      <c r="I13990"/>
    </row>
    <row r="13991" spans="9:9" ht="15" customHeight="1" x14ac:dyDescent="0.2">
      <c r="I13991"/>
    </row>
    <row r="13992" spans="9:9" ht="15" customHeight="1" x14ac:dyDescent="0.2">
      <c r="I13992"/>
    </row>
    <row r="13993" spans="9:9" ht="15" customHeight="1" x14ac:dyDescent="0.2">
      <c r="I13993"/>
    </row>
    <row r="13994" spans="9:9" ht="15" customHeight="1" x14ac:dyDescent="0.2">
      <c r="I13994"/>
    </row>
    <row r="13995" spans="9:9" ht="15" customHeight="1" x14ac:dyDescent="0.2">
      <c r="I13995"/>
    </row>
    <row r="13996" spans="9:9" ht="15" customHeight="1" x14ac:dyDescent="0.2">
      <c r="I13996"/>
    </row>
    <row r="13997" spans="9:9" ht="15" customHeight="1" x14ac:dyDescent="0.2">
      <c r="I13997"/>
    </row>
    <row r="13998" spans="9:9" ht="15" customHeight="1" x14ac:dyDescent="0.2">
      <c r="I13998"/>
    </row>
    <row r="13999" spans="9:9" ht="15" customHeight="1" x14ac:dyDescent="0.2">
      <c r="I13999"/>
    </row>
    <row r="14000" spans="9:9" ht="15" customHeight="1" x14ac:dyDescent="0.2">
      <c r="I14000"/>
    </row>
    <row r="14001" spans="9:9" ht="15" customHeight="1" x14ac:dyDescent="0.2">
      <c r="I14001"/>
    </row>
    <row r="14002" spans="9:9" ht="15" customHeight="1" x14ac:dyDescent="0.2">
      <c r="I14002"/>
    </row>
    <row r="14003" spans="9:9" ht="15" customHeight="1" x14ac:dyDescent="0.2">
      <c r="I14003"/>
    </row>
    <row r="14004" spans="9:9" ht="15" customHeight="1" x14ac:dyDescent="0.2">
      <c r="I14004"/>
    </row>
    <row r="14005" spans="9:9" ht="15" customHeight="1" x14ac:dyDescent="0.2">
      <c r="I14005"/>
    </row>
    <row r="14006" spans="9:9" ht="15" customHeight="1" x14ac:dyDescent="0.2">
      <c r="I14006"/>
    </row>
    <row r="14007" spans="9:9" ht="15" customHeight="1" x14ac:dyDescent="0.2">
      <c r="I14007"/>
    </row>
    <row r="14008" spans="9:9" ht="15" customHeight="1" x14ac:dyDescent="0.2">
      <c r="I14008"/>
    </row>
    <row r="14009" spans="9:9" ht="15" customHeight="1" x14ac:dyDescent="0.2">
      <c r="I14009"/>
    </row>
    <row r="14010" spans="9:9" ht="15" customHeight="1" x14ac:dyDescent="0.2">
      <c r="I14010"/>
    </row>
    <row r="14011" spans="9:9" ht="15" customHeight="1" x14ac:dyDescent="0.2">
      <c r="I14011"/>
    </row>
    <row r="14012" spans="9:9" ht="15" customHeight="1" x14ac:dyDescent="0.2">
      <c r="I14012"/>
    </row>
    <row r="14013" spans="9:9" ht="15" customHeight="1" x14ac:dyDescent="0.2">
      <c r="I14013"/>
    </row>
    <row r="14014" spans="9:9" ht="15" customHeight="1" x14ac:dyDescent="0.2">
      <c r="I14014"/>
    </row>
    <row r="14015" spans="9:9" ht="15" customHeight="1" x14ac:dyDescent="0.2">
      <c r="I14015"/>
    </row>
    <row r="14016" spans="9:9" ht="15" customHeight="1" x14ac:dyDescent="0.2">
      <c r="I14016"/>
    </row>
    <row r="14017" spans="9:9" ht="15" customHeight="1" x14ac:dyDescent="0.2">
      <c r="I14017"/>
    </row>
    <row r="14018" spans="9:9" ht="15" customHeight="1" x14ac:dyDescent="0.2">
      <c r="I14018"/>
    </row>
    <row r="14019" spans="9:9" ht="15" customHeight="1" x14ac:dyDescent="0.2">
      <c r="I14019"/>
    </row>
    <row r="14020" spans="9:9" ht="15" customHeight="1" x14ac:dyDescent="0.2">
      <c r="I14020"/>
    </row>
    <row r="14021" spans="9:9" ht="15" customHeight="1" x14ac:dyDescent="0.2">
      <c r="I14021"/>
    </row>
    <row r="14022" spans="9:9" ht="15" customHeight="1" x14ac:dyDescent="0.2">
      <c r="I14022"/>
    </row>
    <row r="14023" spans="9:9" ht="15" customHeight="1" x14ac:dyDescent="0.2">
      <c r="I14023"/>
    </row>
    <row r="14024" spans="9:9" ht="15" customHeight="1" x14ac:dyDescent="0.2">
      <c r="I14024"/>
    </row>
    <row r="14025" spans="9:9" ht="15" customHeight="1" x14ac:dyDescent="0.2">
      <c r="I14025"/>
    </row>
    <row r="14026" spans="9:9" ht="15" customHeight="1" x14ac:dyDescent="0.2">
      <c r="I14026"/>
    </row>
    <row r="14027" spans="9:9" ht="15" customHeight="1" x14ac:dyDescent="0.2">
      <c r="I14027"/>
    </row>
    <row r="14028" spans="9:9" ht="15" customHeight="1" x14ac:dyDescent="0.2">
      <c r="I14028"/>
    </row>
    <row r="14029" spans="9:9" ht="15" customHeight="1" x14ac:dyDescent="0.2">
      <c r="I14029"/>
    </row>
    <row r="14030" spans="9:9" ht="15" customHeight="1" x14ac:dyDescent="0.2">
      <c r="I14030"/>
    </row>
    <row r="14031" spans="9:9" ht="15" customHeight="1" x14ac:dyDescent="0.2">
      <c r="I14031"/>
    </row>
    <row r="14032" spans="9:9" ht="15" customHeight="1" x14ac:dyDescent="0.2">
      <c r="I14032"/>
    </row>
    <row r="14033" spans="9:9" ht="15" customHeight="1" x14ac:dyDescent="0.2">
      <c r="I14033"/>
    </row>
    <row r="14034" spans="9:9" ht="15" customHeight="1" x14ac:dyDescent="0.2">
      <c r="I14034"/>
    </row>
    <row r="14035" spans="9:9" ht="15" customHeight="1" x14ac:dyDescent="0.2">
      <c r="I14035"/>
    </row>
    <row r="14036" spans="9:9" ht="15" customHeight="1" x14ac:dyDescent="0.2">
      <c r="I14036"/>
    </row>
    <row r="14037" spans="9:9" ht="15" customHeight="1" x14ac:dyDescent="0.2">
      <c r="I14037"/>
    </row>
    <row r="14038" spans="9:9" ht="15" customHeight="1" x14ac:dyDescent="0.2">
      <c r="I14038"/>
    </row>
    <row r="14039" spans="9:9" ht="15" customHeight="1" x14ac:dyDescent="0.2">
      <c r="I14039"/>
    </row>
    <row r="14040" spans="9:9" ht="15" customHeight="1" x14ac:dyDescent="0.2">
      <c r="I14040"/>
    </row>
    <row r="14041" spans="9:9" ht="15" customHeight="1" x14ac:dyDescent="0.2">
      <c r="I14041"/>
    </row>
    <row r="14042" spans="9:9" ht="15" customHeight="1" x14ac:dyDescent="0.2">
      <c r="I14042"/>
    </row>
    <row r="14043" spans="9:9" ht="15" customHeight="1" x14ac:dyDescent="0.2">
      <c r="I14043"/>
    </row>
    <row r="14044" spans="9:9" ht="15" customHeight="1" x14ac:dyDescent="0.2">
      <c r="I14044"/>
    </row>
    <row r="14045" spans="9:9" ht="15" customHeight="1" x14ac:dyDescent="0.2">
      <c r="I14045"/>
    </row>
    <row r="14046" spans="9:9" ht="15" customHeight="1" x14ac:dyDescent="0.2">
      <c r="I14046"/>
    </row>
    <row r="14047" spans="9:9" ht="15" customHeight="1" x14ac:dyDescent="0.2">
      <c r="I14047"/>
    </row>
    <row r="14048" spans="9:9" ht="15" customHeight="1" x14ac:dyDescent="0.2">
      <c r="I14048"/>
    </row>
    <row r="14049" spans="9:9" ht="15" customHeight="1" x14ac:dyDescent="0.2">
      <c r="I14049"/>
    </row>
    <row r="14050" spans="9:9" ht="15" customHeight="1" x14ac:dyDescent="0.2">
      <c r="I14050"/>
    </row>
    <row r="14051" spans="9:9" ht="15" customHeight="1" x14ac:dyDescent="0.2">
      <c r="I14051"/>
    </row>
    <row r="14052" spans="9:9" ht="15" customHeight="1" x14ac:dyDescent="0.2">
      <c r="I14052"/>
    </row>
    <row r="14053" spans="9:9" ht="15" customHeight="1" x14ac:dyDescent="0.2">
      <c r="I14053"/>
    </row>
    <row r="14054" spans="9:9" ht="15" customHeight="1" x14ac:dyDescent="0.2">
      <c r="I14054"/>
    </row>
    <row r="14055" spans="9:9" ht="15" customHeight="1" x14ac:dyDescent="0.2">
      <c r="I14055"/>
    </row>
    <row r="14056" spans="9:9" ht="15" customHeight="1" x14ac:dyDescent="0.2">
      <c r="I14056"/>
    </row>
    <row r="14057" spans="9:9" ht="15" customHeight="1" x14ac:dyDescent="0.2">
      <c r="I14057"/>
    </row>
    <row r="14058" spans="9:9" ht="15" customHeight="1" x14ac:dyDescent="0.2">
      <c r="I14058"/>
    </row>
    <row r="14059" spans="9:9" ht="15" customHeight="1" x14ac:dyDescent="0.2">
      <c r="I14059"/>
    </row>
    <row r="14060" spans="9:9" ht="15" customHeight="1" x14ac:dyDescent="0.2">
      <c r="I14060"/>
    </row>
    <row r="14061" spans="9:9" ht="15" customHeight="1" x14ac:dyDescent="0.2">
      <c r="I14061"/>
    </row>
    <row r="14062" spans="9:9" ht="15" customHeight="1" x14ac:dyDescent="0.2">
      <c r="I14062"/>
    </row>
    <row r="14063" spans="9:9" ht="15" customHeight="1" x14ac:dyDescent="0.2">
      <c r="I14063"/>
    </row>
    <row r="14064" spans="9:9" ht="15" customHeight="1" x14ac:dyDescent="0.2">
      <c r="I14064"/>
    </row>
    <row r="14065" spans="9:9" ht="15" customHeight="1" x14ac:dyDescent="0.2">
      <c r="I14065"/>
    </row>
    <row r="14066" spans="9:9" ht="15" customHeight="1" x14ac:dyDescent="0.2">
      <c r="I14066"/>
    </row>
    <row r="14067" spans="9:9" ht="15" customHeight="1" x14ac:dyDescent="0.2">
      <c r="I14067"/>
    </row>
    <row r="14068" spans="9:9" ht="15" customHeight="1" x14ac:dyDescent="0.2">
      <c r="I14068"/>
    </row>
    <row r="14069" spans="9:9" ht="15" customHeight="1" x14ac:dyDescent="0.2">
      <c r="I14069"/>
    </row>
    <row r="14070" spans="9:9" ht="15" customHeight="1" x14ac:dyDescent="0.2">
      <c r="I14070"/>
    </row>
    <row r="14071" spans="9:9" ht="15" customHeight="1" x14ac:dyDescent="0.2">
      <c r="I14071"/>
    </row>
    <row r="14072" spans="9:9" ht="15" customHeight="1" x14ac:dyDescent="0.2">
      <c r="I14072"/>
    </row>
    <row r="14073" spans="9:9" ht="15" customHeight="1" x14ac:dyDescent="0.2">
      <c r="I14073"/>
    </row>
    <row r="14074" spans="9:9" ht="15" customHeight="1" x14ac:dyDescent="0.2">
      <c r="I14074"/>
    </row>
    <row r="14075" spans="9:9" ht="15" customHeight="1" x14ac:dyDescent="0.2">
      <c r="I14075"/>
    </row>
    <row r="14076" spans="9:9" ht="15" customHeight="1" x14ac:dyDescent="0.2">
      <c r="I14076"/>
    </row>
    <row r="14077" spans="9:9" ht="15" customHeight="1" x14ac:dyDescent="0.2">
      <c r="I14077"/>
    </row>
    <row r="14078" spans="9:9" ht="15" customHeight="1" x14ac:dyDescent="0.2">
      <c r="I14078"/>
    </row>
    <row r="14079" spans="9:9" ht="15" customHeight="1" x14ac:dyDescent="0.2">
      <c r="I14079"/>
    </row>
    <row r="14080" spans="9:9" ht="15" customHeight="1" x14ac:dyDescent="0.2">
      <c r="I14080"/>
    </row>
    <row r="14081" spans="9:9" ht="15" customHeight="1" x14ac:dyDescent="0.2">
      <c r="I14081"/>
    </row>
    <row r="14082" spans="9:9" ht="15" customHeight="1" x14ac:dyDescent="0.2">
      <c r="I14082"/>
    </row>
    <row r="14083" spans="9:9" ht="15" customHeight="1" x14ac:dyDescent="0.2">
      <c r="I14083"/>
    </row>
    <row r="14084" spans="9:9" ht="15" customHeight="1" x14ac:dyDescent="0.2">
      <c r="I14084"/>
    </row>
    <row r="14085" spans="9:9" ht="15" customHeight="1" x14ac:dyDescent="0.2">
      <c r="I14085"/>
    </row>
    <row r="14086" spans="9:9" ht="15" customHeight="1" x14ac:dyDescent="0.2">
      <c r="I14086"/>
    </row>
    <row r="14087" spans="9:9" ht="15" customHeight="1" x14ac:dyDescent="0.2">
      <c r="I14087"/>
    </row>
    <row r="14088" spans="9:9" ht="15" customHeight="1" x14ac:dyDescent="0.2">
      <c r="I14088"/>
    </row>
    <row r="14089" spans="9:9" ht="15" customHeight="1" x14ac:dyDescent="0.2">
      <c r="I14089"/>
    </row>
    <row r="14090" spans="9:9" ht="15" customHeight="1" x14ac:dyDescent="0.2">
      <c r="I14090"/>
    </row>
    <row r="14091" spans="9:9" ht="15" customHeight="1" x14ac:dyDescent="0.2">
      <c r="I14091"/>
    </row>
    <row r="14092" spans="9:9" ht="15" customHeight="1" x14ac:dyDescent="0.2">
      <c r="I14092"/>
    </row>
    <row r="14093" spans="9:9" ht="15" customHeight="1" x14ac:dyDescent="0.2">
      <c r="I14093"/>
    </row>
    <row r="14094" spans="9:9" ht="15" customHeight="1" x14ac:dyDescent="0.2">
      <c r="I14094"/>
    </row>
    <row r="14095" spans="9:9" ht="15" customHeight="1" x14ac:dyDescent="0.2">
      <c r="I14095"/>
    </row>
    <row r="14096" spans="9:9" ht="15" customHeight="1" x14ac:dyDescent="0.2">
      <c r="I14096"/>
    </row>
    <row r="14097" spans="9:9" ht="15" customHeight="1" x14ac:dyDescent="0.2">
      <c r="I14097"/>
    </row>
    <row r="14098" spans="9:9" ht="15" customHeight="1" x14ac:dyDescent="0.2">
      <c r="I14098"/>
    </row>
    <row r="14099" spans="9:9" ht="15" customHeight="1" x14ac:dyDescent="0.2">
      <c r="I14099"/>
    </row>
    <row r="14100" spans="9:9" ht="15" customHeight="1" x14ac:dyDescent="0.2">
      <c r="I14100"/>
    </row>
    <row r="14101" spans="9:9" ht="15" customHeight="1" x14ac:dyDescent="0.2">
      <c r="I14101"/>
    </row>
    <row r="14102" spans="9:9" ht="15" customHeight="1" x14ac:dyDescent="0.2">
      <c r="I14102"/>
    </row>
    <row r="14103" spans="9:9" ht="15" customHeight="1" x14ac:dyDescent="0.2">
      <c r="I14103"/>
    </row>
    <row r="14104" spans="9:9" ht="15" customHeight="1" x14ac:dyDescent="0.2">
      <c r="I14104"/>
    </row>
    <row r="14105" spans="9:9" ht="15" customHeight="1" x14ac:dyDescent="0.2">
      <c r="I14105"/>
    </row>
    <row r="14106" spans="9:9" ht="15" customHeight="1" x14ac:dyDescent="0.2">
      <c r="I14106"/>
    </row>
    <row r="14107" spans="9:9" ht="15" customHeight="1" x14ac:dyDescent="0.2">
      <c r="I14107"/>
    </row>
    <row r="14108" spans="9:9" ht="15" customHeight="1" x14ac:dyDescent="0.2">
      <c r="I14108"/>
    </row>
    <row r="14109" spans="9:9" ht="15" customHeight="1" x14ac:dyDescent="0.2">
      <c r="I14109"/>
    </row>
    <row r="14110" spans="9:9" ht="15" customHeight="1" x14ac:dyDescent="0.2">
      <c r="I14110"/>
    </row>
    <row r="14111" spans="9:9" ht="15" customHeight="1" x14ac:dyDescent="0.2">
      <c r="I14111"/>
    </row>
    <row r="14112" spans="9:9" ht="15" customHeight="1" x14ac:dyDescent="0.2">
      <c r="I14112"/>
    </row>
    <row r="14113" spans="9:9" ht="15" customHeight="1" x14ac:dyDescent="0.2">
      <c r="I14113"/>
    </row>
    <row r="14114" spans="9:9" ht="15" customHeight="1" x14ac:dyDescent="0.2">
      <c r="I14114"/>
    </row>
    <row r="14115" spans="9:9" ht="15" customHeight="1" x14ac:dyDescent="0.2">
      <c r="I14115"/>
    </row>
    <row r="14116" spans="9:9" ht="15" customHeight="1" x14ac:dyDescent="0.2">
      <c r="I14116"/>
    </row>
  </sheetData>
  <autoFilter ref="A1:I13683" xr:uid="{64B396DA-7FCA-CB42-BA5F-B1AB3D9F00D6}">
    <sortState xmlns:xlrd2="http://schemas.microsoft.com/office/spreadsheetml/2017/richdata2" ref="A2:I13683">
      <sortCondition ref="B1:B13683"/>
    </sortState>
  </autoFilter>
  <conditionalFormatting sqref="A14117:A1048576 A1:A4268">
    <cfRule type="duplicateValues" dxfId="36" priority="1"/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Data &amp; Verification</vt:lpstr>
      <vt:lpstr>Resources Final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 User</dc:creator>
  <cp:lastModifiedBy>Microsoft Office User</cp:lastModifiedBy>
  <dcterms:created xsi:type="dcterms:W3CDTF">2019-08-12T15:44:03Z</dcterms:created>
  <dcterms:modified xsi:type="dcterms:W3CDTF">2020-03-12T00:52:21Z</dcterms:modified>
</cp:coreProperties>
</file>